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M\Documents\scrape-hotel-prices-project\input-data\"/>
    </mc:Choice>
  </mc:AlternateContent>
  <xr:revisionPtr revIDLastSave="0" documentId="13_ncr:1_{42E07A1D-079C-4F4F-A9F1-FAAEECFA31CD}" xr6:coauthVersionLast="47" xr6:coauthVersionMax="47" xr10:uidLastSave="{00000000-0000-0000-0000-000000000000}"/>
  <bookViews>
    <workbookView xWindow="-120" yWindow="-120" windowWidth="29040" windowHeight="17520" xr2:uid="{00000000-000D-0000-FFFF-FFFF00000000}"/>
  </bookViews>
  <sheets>
    <sheet name="main" sheetId="1" r:id="rId1"/>
  </sheets>
  <functionGroups builtInGroupCount="19"/>
  <definedNames>
    <definedName name="_xlnm._FilterDatabase" localSheetId="0" hidden="1">main!$J$1:$J$5231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6" roundtripDataChecksum="nA3CVag4ZdZiqmvIrAoWb9NdS/pwgHYgprn9jUHDihQ="/>
    </ext>
  </extLst>
</workbook>
</file>

<file path=xl/calcChain.xml><?xml version="1.0" encoding="utf-8"?>
<calcChain xmlns="http://schemas.openxmlformats.org/spreadsheetml/2006/main">
  <c r="J999" i="1" l="1"/>
  <c r="J1000" i="1"/>
  <c r="J1001" i="1"/>
  <c r="J1002" i="1"/>
  <c r="J1003" i="1"/>
  <c r="J477" i="1"/>
  <c r="J478" i="1"/>
  <c r="J1004" i="1"/>
  <c r="J479" i="1"/>
  <c r="J480" i="1"/>
  <c r="J481" i="1"/>
  <c r="J482" i="1"/>
  <c r="J483" i="1"/>
  <c r="J484" i="1"/>
  <c r="J485" i="1"/>
  <c r="J486" i="1"/>
  <c r="J487" i="1"/>
  <c r="J488" i="1"/>
  <c r="J489" i="1"/>
  <c r="J490" i="1"/>
  <c r="J491" i="1"/>
  <c r="J492" i="1"/>
  <c r="J493" i="1"/>
  <c r="J494" i="1"/>
  <c r="J495" i="1"/>
  <c r="J496" i="1"/>
  <c r="J497" i="1"/>
  <c r="J1005" i="1"/>
  <c r="J498" i="1"/>
  <c r="J499" i="1"/>
  <c r="J500" i="1"/>
  <c r="J501" i="1"/>
  <c r="J1006" i="1"/>
  <c r="J502" i="1"/>
  <c r="J503" i="1"/>
  <c r="J504" i="1"/>
  <c r="J505" i="1"/>
  <c r="J506" i="1"/>
  <c r="J507" i="1"/>
  <c r="J508" i="1"/>
  <c r="J509" i="1"/>
  <c r="J510" i="1"/>
  <c r="J511" i="1"/>
  <c r="J512" i="1"/>
  <c r="J513" i="1"/>
  <c r="J514" i="1"/>
  <c r="J515" i="1"/>
  <c r="J516" i="1"/>
  <c r="J517" i="1"/>
  <c r="J1007" i="1"/>
  <c r="J518" i="1"/>
  <c r="J519" i="1"/>
  <c r="J520" i="1"/>
  <c r="J521" i="1"/>
  <c r="J2280" i="1"/>
  <c r="J522" i="1"/>
  <c r="J523" i="1"/>
  <c r="J524" i="1"/>
  <c r="J525" i="1"/>
  <c r="J526" i="1"/>
  <c r="J527" i="1"/>
  <c r="J528" i="1"/>
  <c r="J529" i="1"/>
  <c r="J530" i="1"/>
  <c r="J531" i="1"/>
  <c r="J532" i="1"/>
  <c r="J2281" i="1"/>
  <c r="J533" i="1"/>
  <c r="J534" i="1"/>
  <c r="J2282" i="1"/>
  <c r="J535" i="1"/>
  <c r="J3183" i="1"/>
  <c r="J536" i="1"/>
  <c r="J537" i="1"/>
  <c r="J538" i="1"/>
  <c r="J1008" i="1"/>
  <c r="J539" i="1"/>
  <c r="J540" i="1"/>
  <c r="J541" i="1"/>
  <c r="J3184" i="1"/>
  <c r="J1009" i="1"/>
  <c r="J542" i="1"/>
  <c r="J2283" i="1"/>
  <c r="J3185" i="1"/>
  <c r="J2284" i="1"/>
  <c r="J3186" i="1"/>
  <c r="J2285" i="1"/>
  <c r="J1010" i="1"/>
  <c r="J1011" i="1"/>
  <c r="J2286" i="1"/>
  <c r="J3187" i="1"/>
  <c r="J3188" i="1"/>
  <c r="J3189" i="1"/>
  <c r="J1012" i="1"/>
  <c r="J3190" i="1"/>
  <c r="J3191" i="1"/>
  <c r="J543" i="1"/>
  <c r="J1013" i="1"/>
  <c r="J544" i="1"/>
  <c r="J2287" i="1"/>
  <c r="J545" i="1"/>
  <c r="J546" i="1"/>
  <c r="J1014" i="1"/>
  <c r="J1015" i="1"/>
  <c r="J1016" i="1"/>
  <c r="J3192" i="1"/>
  <c r="J1017" i="1"/>
  <c r="J3193" i="1"/>
  <c r="J1018" i="1"/>
  <c r="J1388" i="1"/>
  <c r="J1389" i="1"/>
  <c r="J1390" i="1"/>
  <c r="J1391" i="1"/>
  <c r="J1392" i="1"/>
  <c r="J1393" i="1"/>
  <c r="J547" i="1"/>
  <c r="J548" i="1"/>
  <c r="J1394" i="1"/>
  <c r="J2540" i="1"/>
  <c r="J549" i="1"/>
  <c r="J1395" i="1"/>
  <c r="J1396" i="1"/>
  <c r="J1397" i="1"/>
  <c r="J1398" i="1"/>
  <c r="J2541" i="1"/>
  <c r="J1399" i="1"/>
  <c r="J1400" i="1"/>
  <c r="J1829" i="1"/>
  <c r="J1401" i="1"/>
  <c r="J1830" i="1"/>
  <c r="J1402" i="1"/>
  <c r="J550" i="1"/>
  <c r="J1403" i="1"/>
  <c r="J551" i="1"/>
  <c r="J1404" i="1"/>
  <c r="J552" i="1"/>
  <c r="J1405" i="1"/>
  <c r="J553" i="1"/>
  <c r="J1406" i="1"/>
  <c r="J1407" i="1"/>
  <c r="J1408" i="1"/>
  <c r="J1409" i="1"/>
  <c r="J1410" i="1"/>
  <c r="J1411" i="1"/>
  <c r="J1412" i="1"/>
  <c r="J1413" i="1"/>
  <c r="J1414" i="1"/>
  <c r="J2542" i="1"/>
  <c r="J554" i="1"/>
  <c r="J1415" i="1"/>
  <c r="J1416" i="1"/>
  <c r="J1417" i="1"/>
  <c r="J1418" i="1"/>
  <c r="J555" i="1"/>
  <c r="J2543" i="1"/>
  <c r="J1419" i="1"/>
  <c r="J1420" i="1"/>
  <c r="J556" i="1"/>
  <c r="J1421" i="1"/>
  <c r="J1422" i="1"/>
  <c r="J1423" i="1"/>
  <c r="J1424" i="1"/>
  <c r="J1425" i="1"/>
  <c r="J1426" i="1"/>
  <c r="J1427" i="1"/>
  <c r="J1428" i="1"/>
  <c r="J557" i="1"/>
  <c r="J1429" i="1"/>
  <c r="J2544" i="1"/>
  <c r="J1430" i="1"/>
  <c r="J1431" i="1"/>
  <c r="J2545" i="1"/>
  <c r="J1432" i="1"/>
  <c r="J2546" i="1"/>
  <c r="J2288" i="1"/>
  <c r="J1433" i="1"/>
  <c r="J558" i="1"/>
  <c r="J559" i="1"/>
  <c r="J1434" i="1"/>
  <c r="J3194" i="1"/>
  <c r="J1831" i="1"/>
  <c r="J1435" i="1"/>
  <c r="J2547" i="1"/>
  <c r="J1436" i="1"/>
  <c r="J560" i="1"/>
  <c r="J1437" i="1"/>
  <c r="J1438" i="1"/>
  <c r="J561" i="1"/>
  <c r="J2548" i="1"/>
  <c r="J562" i="1"/>
  <c r="J2549" i="1"/>
  <c r="J1439" i="1"/>
  <c r="J2550" i="1"/>
  <c r="J2551" i="1"/>
  <c r="J2552" i="1"/>
  <c r="J2553" i="1"/>
  <c r="J2554" i="1"/>
  <c r="J2555" i="1"/>
  <c r="J2556" i="1"/>
  <c r="J2557" i="1"/>
  <c r="J2558" i="1"/>
  <c r="J2559" i="1"/>
  <c r="J2560" i="1"/>
  <c r="J2561" i="1"/>
  <c r="J2562" i="1"/>
  <c r="J2563" i="1"/>
  <c r="J1019" i="1"/>
  <c r="J1440" i="1"/>
  <c r="J2564" i="1"/>
  <c r="J1441" i="1"/>
  <c r="J2565" i="1"/>
  <c r="J1442" i="1"/>
  <c r="J1443" i="1"/>
  <c r="J563" i="1"/>
  <c r="J2566" i="1"/>
  <c r="J1832" i="1"/>
  <c r="J2567" i="1"/>
  <c r="J2568" i="1"/>
  <c r="J2569" i="1"/>
  <c r="J2570" i="1"/>
  <c r="J2571" i="1"/>
  <c r="J564" i="1"/>
  <c r="J2572" i="1"/>
  <c r="J23" i="1"/>
  <c r="J24" i="1"/>
  <c r="J25" i="1"/>
  <c r="J26" i="1"/>
  <c r="J27" i="1"/>
  <c r="J1020" i="1"/>
  <c r="J28" i="1"/>
  <c r="J565" i="1"/>
  <c r="J2289" i="1"/>
  <c r="J3195" i="1"/>
  <c r="J2290" i="1"/>
  <c r="J1021" i="1"/>
  <c r="J3196" i="1"/>
  <c r="J3197" i="1"/>
  <c r="J3198" i="1"/>
  <c r="J3199" i="1"/>
  <c r="J2291" i="1"/>
  <c r="J1022" i="1"/>
  <c r="J1023" i="1"/>
  <c r="J3200" i="1"/>
  <c r="J2292" i="1"/>
  <c r="J1833" i="1"/>
  <c r="J1024" i="1"/>
  <c r="J1025" i="1"/>
  <c r="J2293" i="1"/>
  <c r="J2996" i="1"/>
  <c r="J3201" i="1"/>
  <c r="J2997" i="1"/>
  <c r="J3202" i="1"/>
  <c r="J2294" i="1"/>
  <c r="J3203" i="1"/>
  <c r="J3204" i="1"/>
  <c r="J2295" i="1"/>
  <c r="J566" i="1"/>
  <c r="J2296" i="1"/>
  <c r="J2297" i="1"/>
  <c r="J3205" i="1"/>
  <c r="J2998" i="1"/>
  <c r="J2298" i="1"/>
  <c r="J2299" i="1"/>
  <c r="J1026" i="1"/>
  <c r="J3206" i="1"/>
  <c r="J567" i="1"/>
  <c r="J568" i="1"/>
  <c r="J569" i="1"/>
  <c r="J3207" i="1"/>
  <c r="J1027" i="1"/>
  <c r="J570" i="1"/>
  <c r="J571" i="1"/>
  <c r="J572" i="1"/>
  <c r="J2300" i="1"/>
  <c r="J1028" i="1"/>
  <c r="J1029" i="1"/>
  <c r="J1834" i="1"/>
  <c r="J573" i="1"/>
  <c r="J1030" i="1"/>
  <c r="J574" i="1"/>
  <c r="J1031" i="1"/>
  <c r="J1032" i="1"/>
  <c r="J1033" i="1"/>
  <c r="J1835" i="1"/>
  <c r="J1034" i="1"/>
  <c r="J3208" i="1"/>
  <c r="J1035" i="1"/>
  <c r="J2301" i="1"/>
  <c r="J575" i="1"/>
  <c r="J1036" i="1"/>
  <c r="J3209" i="1"/>
  <c r="J2302" i="1"/>
  <c r="J2303" i="1"/>
  <c r="J1836" i="1"/>
  <c r="J3210" i="1"/>
  <c r="J1837" i="1"/>
  <c r="J1037" i="1"/>
  <c r="J3211" i="1"/>
  <c r="J576" i="1"/>
  <c r="J1838" i="1"/>
  <c r="J3212" i="1"/>
  <c r="J1839" i="1"/>
  <c r="J577" i="1"/>
  <c r="J578" i="1"/>
  <c r="J1840" i="1"/>
  <c r="J1038" i="1"/>
  <c r="J579" i="1"/>
  <c r="J580" i="1"/>
  <c r="J3213" i="1"/>
  <c r="J1039" i="1"/>
  <c r="J581" i="1"/>
  <c r="J3214" i="1"/>
  <c r="J1040" i="1"/>
  <c r="J1841" i="1"/>
  <c r="J3215" i="1"/>
  <c r="J3216" i="1"/>
  <c r="J1842" i="1"/>
  <c r="J582" i="1"/>
  <c r="J1843" i="1"/>
  <c r="J1844" i="1"/>
  <c r="J1845" i="1"/>
  <c r="J1041" i="1"/>
  <c r="J3217" i="1"/>
  <c r="J1042" i="1"/>
  <c r="J1043" i="1"/>
  <c r="J2304" i="1"/>
  <c r="J583" i="1"/>
  <c r="J1846" i="1"/>
  <c r="J3218" i="1"/>
  <c r="J3219" i="1"/>
  <c r="J584" i="1"/>
  <c r="J1847" i="1"/>
  <c r="J3220" i="1"/>
  <c r="J1044" i="1"/>
  <c r="J3221" i="1"/>
  <c r="J1045" i="1"/>
  <c r="J3222" i="1"/>
  <c r="J1046" i="1"/>
  <c r="J1848" i="1"/>
  <c r="J3223" i="1"/>
  <c r="J585" i="1"/>
  <c r="J1047" i="1"/>
  <c r="J586" i="1"/>
  <c r="J587" i="1"/>
  <c r="J588" i="1"/>
  <c r="J1048" i="1"/>
  <c r="J1849" i="1"/>
  <c r="J1850" i="1"/>
  <c r="J1851" i="1"/>
  <c r="J1049" i="1"/>
  <c r="J589" i="1"/>
  <c r="J3224" i="1"/>
  <c r="J590" i="1"/>
  <c r="J591" i="1"/>
  <c r="J1444" i="1"/>
  <c r="J592" i="1"/>
  <c r="J1852" i="1"/>
  <c r="J3225" i="1"/>
  <c r="J3226" i="1"/>
  <c r="J3227" i="1"/>
  <c r="J1050" i="1"/>
  <c r="J1051" i="1"/>
  <c r="J1853" i="1"/>
  <c r="J1854" i="1"/>
  <c r="J1052" i="1"/>
  <c r="J3228" i="1"/>
  <c r="J593" i="1"/>
  <c r="J594" i="1"/>
  <c r="J1855" i="1"/>
  <c r="J1856" i="1"/>
  <c r="J595" i="1"/>
  <c r="J1857" i="1"/>
  <c r="J596" i="1"/>
  <c r="J1858" i="1"/>
  <c r="J2999" i="1"/>
  <c r="J1859" i="1"/>
  <c r="J1860" i="1"/>
  <c r="J597" i="1"/>
  <c r="J598" i="1"/>
  <c r="J1861" i="1"/>
  <c r="J1862" i="1"/>
  <c r="J1445" i="1"/>
  <c r="J29" i="1"/>
  <c r="J1863" i="1"/>
  <c r="J599" i="1"/>
  <c r="J1864" i="1"/>
  <c r="J600" i="1"/>
  <c r="J1865" i="1"/>
  <c r="J601" i="1"/>
  <c r="J1866" i="1"/>
  <c r="J1867" i="1"/>
  <c r="J3000" i="1"/>
  <c r="J3001" i="1"/>
  <c r="J602" i="1"/>
  <c r="J1868" i="1"/>
  <c r="J1869" i="1"/>
  <c r="J1870" i="1"/>
  <c r="J603" i="1"/>
  <c r="J1871" i="1"/>
  <c r="J1872" i="1"/>
  <c r="J3002" i="1"/>
  <c r="J604" i="1"/>
  <c r="J3003" i="1"/>
  <c r="J605" i="1"/>
  <c r="J1873" i="1"/>
  <c r="J1874" i="1"/>
  <c r="J1875" i="1"/>
  <c r="J606" i="1"/>
  <c r="J607" i="1"/>
  <c r="J3004" i="1"/>
  <c r="J3005" i="1"/>
  <c r="J608" i="1"/>
  <c r="J3006" i="1"/>
  <c r="J1876" i="1"/>
  <c r="J3007" i="1"/>
  <c r="J1877" i="1"/>
  <c r="J609" i="1"/>
  <c r="J3008" i="1"/>
  <c r="J3009" i="1"/>
  <c r="J3010" i="1"/>
  <c r="J610" i="1"/>
  <c r="J1878" i="1"/>
  <c r="J3011" i="1"/>
  <c r="J30" i="1"/>
  <c r="J3012" i="1"/>
  <c r="J1879" i="1"/>
  <c r="J611" i="1"/>
  <c r="J612" i="1"/>
  <c r="J1446" i="1"/>
  <c r="J31" i="1"/>
  <c r="J613" i="1"/>
  <c r="J3013" i="1"/>
  <c r="J3014" i="1"/>
  <c r="J614" i="1"/>
  <c r="J1880" i="1"/>
  <c r="J3015" i="1"/>
  <c r="J3016" i="1"/>
  <c r="J1881" i="1"/>
  <c r="J32" i="1"/>
  <c r="J33" i="1"/>
  <c r="J3017" i="1"/>
  <c r="J3018" i="1"/>
  <c r="J3019" i="1"/>
  <c r="J3020" i="1"/>
  <c r="J3021" i="1"/>
  <c r="J3022" i="1"/>
  <c r="J34" i="1"/>
  <c r="J3023" i="1"/>
  <c r="J3024" i="1"/>
  <c r="J3025" i="1"/>
  <c r="J3026" i="1"/>
  <c r="J3027" i="1"/>
  <c r="J3028" i="1"/>
  <c r="J615" i="1"/>
  <c r="J3029" i="1"/>
  <c r="J3030" i="1"/>
  <c r="J3031" i="1"/>
  <c r="J616" i="1"/>
  <c r="J3032" i="1"/>
  <c r="J1882" i="1"/>
  <c r="J35" i="1"/>
  <c r="J36" i="1"/>
  <c r="J3033" i="1"/>
  <c r="J3229" i="1"/>
  <c r="J1053" i="1"/>
  <c r="J3230" i="1"/>
  <c r="J1054" i="1"/>
  <c r="J3231" i="1"/>
  <c r="J2305" i="1"/>
  <c r="J1055" i="1"/>
  <c r="J3232" i="1"/>
  <c r="J1056" i="1"/>
  <c r="J1057" i="1"/>
  <c r="J1058" i="1"/>
  <c r="J3034" i="1"/>
  <c r="J3233" i="1"/>
  <c r="J1059" i="1"/>
  <c r="J2306" i="1"/>
  <c r="J3234" i="1"/>
  <c r="J2307" i="1"/>
  <c r="J3235" i="1"/>
  <c r="J1060" i="1"/>
  <c r="J1061" i="1"/>
  <c r="J1062" i="1"/>
  <c r="J2308" i="1"/>
  <c r="J1063" i="1"/>
  <c r="J2309" i="1"/>
  <c r="J3035" i="1"/>
  <c r="J3236" i="1"/>
  <c r="J3237" i="1"/>
  <c r="J1064" i="1"/>
  <c r="J3238" i="1"/>
  <c r="J1065" i="1"/>
  <c r="J2310" i="1"/>
  <c r="J2311" i="1"/>
  <c r="J1066" i="1"/>
  <c r="J3239" i="1"/>
  <c r="J3240" i="1"/>
  <c r="J2312" i="1"/>
  <c r="J2313" i="1"/>
  <c r="J3241" i="1"/>
  <c r="J3242" i="1"/>
  <c r="J1067" i="1"/>
  <c r="J1068" i="1"/>
  <c r="J1069" i="1"/>
  <c r="J3243" i="1"/>
  <c r="J3244" i="1"/>
  <c r="J3245" i="1"/>
  <c r="J1070" i="1"/>
  <c r="J3036" i="1"/>
  <c r="J1071" i="1"/>
  <c r="J1072" i="1"/>
  <c r="J3037" i="1"/>
  <c r="J1073" i="1"/>
  <c r="J37" i="1"/>
  <c r="J2314" i="1"/>
  <c r="J1074" i="1"/>
  <c r="J1075" i="1"/>
  <c r="J3246" i="1"/>
  <c r="J3247" i="1"/>
  <c r="J1883" i="1"/>
  <c r="J3248" i="1"/>
  <c r="J1076" i="1"/>
  <c r="J1077" i="1"/>
  <c r="J3249" i="1"/>
  <c r="J3250" i="1"/>
  <c r="J2315" i="1"/>
  <c r="J1078" i="1"/>
  <c r="J2316" i="1"/>
  <c r="J1079" i="1"/>
  <c r="J1080" i="1"/>
  <c r="J2317" i="1"/>
  <c r="J1081" i="1"/>
  <c r="J1884" i="1"/>
  <c r="J1885" i="1"/>
  <c r="J1082" i="1"/>
  <c r="J3251" i="1"/>
  <c r="J2318" i="1"/>
  <c r="J3252" i="1"/>
  <c r="J3038" i="1"/>
  <c r="J1083" i="1"/>
  <c r="J2319" i="1"/>
  <c r="J1084" i="1"/>
  <c r="J1085" i="1"/>
  <c r="J3253" i="1"/>
  <c r="J3254" i="1"/>
  <c r="J3255" i="1"/>
  <c r="J1086" i="1"/>
  <c r="J1087" i="1"/>
  <c r="J1088" i="1"/>
  <c r="J2320" i="1"/>
  <c r="J2321" i="1"/>
  <c r="J3256" i="1"/>
  <c r="J3257" i="1"/>
  <c r="J1089" i="1"/>
  <c r="J1090" i="1"/>
  <c r="J3258" i="1"/>
  <c r="J3039" i="1"/>
  <c r="J3259" i="1"/>
  <c r="J3040" i="1"/>
  <c r="J3041" i="1"/>
  <c r="J617" i="1"/>
  <c r="J3042" i="1"/>
  <c r="J1447" i="1"/>
  <c r="J618" i="1"/>
  <c r="J3043" i="1"/>
  <c r="J3044" i="1"/>
  <c r="J1886" i="1"/>
  <c r="J38" i="1"/>
  <c r="J3045" i="1"/>
  <c r="J1448" i="1"/>
  <c r="J3046" i="1"/>
  <c r="J3047" i="1"/>
  <c r="J3048" i="1"/>
  <c r="J3260" i="1"/>
  <c r="J39" i="1"/>
  <c r="J1887" i="1"/>
  <c r="J1091" i="1"/>
  <c r="J619" i="1"/>
  <c r="J1449" i="1"/>
  <c r="J40" i="1"/>
  <c r="J1450" i="1"/>
  <c r="J1888" i="1"/>
  <c r="J3049" i="1"/>
  <c r="J3050" i="1"/>
  <c r="J3051" i="1"/>
  <c r="J3052" i="1"/>
  <c r="J3053" i="1"/>
  <c r="J3054" i="1"/>
  <c r="J41" i="1"/>
  <c r="J1451" i="1"/>
  <c r="J3055" i="1"/>
  <c r="J42" i="1"/>
  <c r="J3056" i="1"/>
  <c r="J1092" i="1"/>
  <c r="J3057" i="1"/>
  <c r="J1452" i="1"/>
  <c r="J3058" i="1"/>
  <c r="J43" i="1"/>
  <c r="J44" i="1"/>
  <c r="J1889" i="1"/>
  <c r="J1093" i="1"/>
  <c r="J45" i="1"/>
  <c r="J46" i="1"/>
  <c r="J47" i="1"/>
  <c r="J3059" i="1"/>
  <c r="J2322" i="1"/>
  <c r="J3060" i="1"/>
  <c r="J48" i="1"/>
  <c r="J49" i="1"/>
  <c r="J3061" i="1"/>
  <c r="J3062" i="1"/>
  <c r="J50" i="1"/>
  <c r="J3063" i="1"/>
  <c r="J1890" i="1"/>
  <c r="J51" i="1"/>
  <c r="J3064" i="1"/>
  <c r="J1891" i="1"/>
  <c r="J52" i="1"/>
  <c r="J3065" i="1"/>
  <c r="J3066" i="1"/>
  <c r="J3067" i="1"/>
  <c r="J3068" i="1"/>
  <c r="J2323" i="1"/>
  <c r="J620" i="1"/>
  <c r="J1453" i="1"/>
  <c r="J53" i="1"/>
  <c r="J3069" i="1"/>
  <c r="J54" i="1"/>
  <c r="J55" i="1"/>
  <c r="J3070" i="1"/>
  <c r="J56" i="1"/>
  <c r="J1454" i="1"/>
  <c r="J3071" i="1"/>
  <c r="J57" i="1"/>
  <c r="J58" i="1"/>
  <c r="J3072" i="1"/>
  <c r="J1892" i="1"/>
  <c r="J59" i="1"/>
  <c r="J1455" i="1"/>
  <c r="J60" i="1"/>
  <c r="J61" i="1"/>
  <c r="J62" i="1"/>
  <c r="J1893" i="1"/>
  <c r="J63" i="1"/>
  <c r="J3073" i="1"/>
  <c r="J64" i="1"/>
  <c r="J3074" i="1"/>
  <c r="J3075" i="1"/>
  <c r="J3076" i="1"/>
  <c r="J3077" i="1"/>
  <c r="J3078" i="1"/>
  <c r="J65" i="1"/>
  <c r="J66" i="1"/>
  <c r="J67" i="1"/>
  <c r="J1456" i="1"/>
  <c r="J3079" i="1"/>
  <c r="J68" i="1"/>
  <c r="J3080" i="1"/>
  <c r="J1094" i="1"/>
  <c r="J3081" i="1"/>
  <c r="J69" i="1"/>
  <c r="J70" i="1"/>
  <c r="J3082" i="1"/>
  <c r="J71" i="1"/>
  <c r="J72" i="1"/>
  <c r="J3083" i="1"/>
  <c r="J73" i="1"/>
  <c r="J74" i="1"/>
  <c r="J2573" i="1"/>
  <c r="J3084" i="1"/>
  <c r="J3085" i="1"/>
  <c r="J75" i="1"/>
  <c r="J1457" i="1"/>
  <c r="J1458" i="1"/>
  <c r="J621" i="1"/>
  <c r="J1095" i="1"/>
  <c r="J622" i="1"/>
  <c r="J1096" i="1"/>
  <c r="J623" i="1"/>
  <c r="J76" i="1"/>
  <c r="J2574" i="1"/>
  <c r="J1459" i="1"/>
  <c r="J77" i="1"/>
  <c r="J3261" i="1"/>
  <c r="J78" i="1"/>
  <c r="J624" i="1"/>
  <c r="J79" i="1"/>
  <c r="J1894" i="1"/>
  <c r="J1895" i="1"/>
  <c r="J1460" i="1"/>
  <c r="J625" i="1"/>
  <c r="J3086" i="1"/>
  <c r="J80" i="1"/>
  <c r="J81" i="1"/>
  <c r="J1896" i="1"/>
  <c r="J1897" i="1"/>
  <c r="J1898" i="1"/>
  <c r="J1461" i="1"/>
  <c r="J82" i="1"/>
  <c r="J1462" i="1"/>
  <c r="J3087" i="1"/>
  <c r="J83" i="1"/>
  <c r="J84" i="1"/>
  <c r="J85" i="1"/>
  <c r="J86" i="1"/>
  <c r="J87" i="1"/>
  <c r="J1899" i="1"/>
  <c r="J88" i="1"/>
  <c r="J89" i="1"/>
  <c r="J90" i="1"/>
  <c r="J3088" i="1"/>
  <c r="J3089" i="1"/>
  <c r="J91" i="1"/>
  <c r="J3090" i="1"/>
  <c r="J92" i="1"/>
  <c r="J93" i="1"/>
  <c r="J94" i="1"/>
  <c r="J2324" i="1"/>
  <c r="J95" i="1"/>
  <c r="J96" i="1"/>
  <c r="J97" i="1"/>
  <c r="J98" i="1"/>
  <c r="J2575" i="1"/>
  <c r="J99" i="1"/>
  <c r="J3091" i="1"/>
  <c r="J100" i="1"/>
  <c r="J101" i="1"/>
  <c r="J1097" i="1"/>
  <c r="J102" i="1"/>
  <c r="J103" i="1"/>
  <c r="J3092" i="1"/>
  <c r="J3093" i="1"/>
  <c r="J104" i="1"/>
  <c r="J1463" i="1"/>
  <c r="J3094" i="1"/>
  <c r="J105" i="1"/>
  <c r="J1464" i="1"/>
  <c r="J106" i="1"/>
  <c r="J107" i="1"/>
  <c r="J108" i="1"/>
  <c r="J109" i="1"/>
  <c r="J3095" i="1"/>
  <c r="J3096" i="1"/>
  <c r="J3097" i="1"/>
  <c r="J110" i="1"/>
  <c r="J1465" i="1"/>
  <c r="J111" i="1"/>
  <c r="J112" i="1"/>
  <c r="J3262" i="1"/>
  <c r="J113" i="1"/>
  <c r="J1900" i="1"/>
  <c r="J114" i="1"/>
  <c r="J115" i="1"/>
  <c r="J2325" i="1"/>
  <c r="J3098" i="1"/>
  <c r="J116" i="1"/>
  <c r="J2576" i="1"/>
  <c r="J1901" i="1"/>
  <c r="J1902" i="1"/>
  <c r="J117" i="1"/>
  <c r="J1098" i="1"/>
  <c r="J3099" i="1"/>
  <c r="J1466" i="1"/>
  <c r="J1903" i="1"/>
  <c r="J2577" i="1"/>
  <c r="J1904" i="1"/>
  <c r="J2578" i="1"/>
  <c r="J2579" i="1"/>
  <c r="J2580" i="1"/>
  <c r="J2581" i="1"/>
  <c r="J3100" i="1"/>
  <c r="J2582" i="1"/>
  <c r="J2583" i="1"/>
  <c r="J1905" i="1"/>
  <c r="J2584" i="1"/>
  <c r="J2585" i="1"/>
  <c r="J1099" i="1"/>
  <c r="J1906" i="1"/>
  <c r="J2586" i="1"/>
  <c r="J2587" i="1"/>
  <c r="J2588" i="1"/>
  <c r="J1907" i="1"/>
  <c r="J2589" i="1"/>
  <c r="J1908" i="1"/>
  <c r="J1467" i="1"/>
  <c r="J1100" i="1"/>
  <c r="J1909" i="1"/>
  <c r="J2590" i="1"/>
  <c r="J2591" i="1"/>
  <c r="J1910" i="1"/>
  <c r="J2592" i="1"/>
  <c r="J1468" i="1"/>
  <c r="J1911" i="1"/>
  <c r="J3263" i="1"/>
  <c r="J1912" i="1"/>
  <c r="J2593" i="1"/>
  <c r="J1469" i="1"/>
  <c r="J2594" i="1"/>
  <c r="J1913" i="1"/>
  <c r="J2595" i="1"/>
  <c r="J2596" i="1"/>
  <c r="J2597" i="1"/>
  <c r="J2598" i="1"/>
  <c r="J1470" i="1"/>
  <c r="J1914" i="1"/>
  <c r="J1915" i="1"/>
  <c r="J1916" i="1"/>
  <c r="J2326" i="1"/>
  <c r="J3101" i="1"/>
  <c r="J2599" i="1"/>
  <c r="J1917" i="1"/>
  <c r="J2600" i="1"/>
  <c r="J1918" i="1"/>
  <c r="J2601" i="1"/>
  <c r="J1471" i="1"/>
  <c r="J2602" i="1"/>
  <c r="J2603" i="1"/>
  <c r="J2604" i="1"/>
  <c r="J2605" i="1"/>
  <c r="J1472" i="1"/>
  <c r="J1473" i="1"/>
  <c r="J1474" i="1"/>
  <c r="J2606" i="1"/>
  <c r="J2607" i="1"/>
  <c r="J1101" i="1"/>
  <c r="J1475" i="1"/>
  <c r="J1476" i="1"/>
  <c r="J1477" i="1"/>
  <c r="J2608" i="1"/>
  <c r="J2609" i="1"/>
  <c r="J2610" i="1"/>
  <c r="J1478" i="1"/>
  <c r="J1479" i="1"/>
  <c r="J2611" i="1"/>
  <c r="J1919" i="1"/>
  <c r="J1480" i="1"/>
  <c r="J2612" i="1"/>
  <c r="J2613" i="1"/>
  <c r="J2614" i="1"/>
  <c r="J1481" i="1"/>
  <c r="J2327" i="1"/>
  <c r="J2615" i="1"/>
  <c r="J2616" i="1"/>
  <c r="J2617" i="1"/>
  <c r="J2618" i="1"/>
  <c r="J1482" i="1"/>
  <c r="J2619" i="1"/>
  <c r="J1920" i="1"/>
  <c r="J2620" i="1"/>
  <c r="J2621" i="1"/>
  <c r="J2622" i="1"/>
  <c r="J1483" i="1"/>
  <c r="J1102" i="1"/>
  <c r="J2623" i="1"/>
  <c r="J1484" i="1"/>
  <c r="J2624" i="1"/>
  <c r="J2625" i="1"/>
  <c r="J1485" i="1"/>
  <c r="J1486" i="1"/>
  <c r="J2626" i="1"/>
  <c r="J1487" i="1"/>
  <c r="J1488" i="1"/>
  <c r="J1489" i="1"/>
  <c r="J1490" i="1"/>
  <c r="J2627" i="1"/>
  <c r="J1491" i="1"/>
  <c r="J1492" i="1"/>
  <c r="J2628" i="1"/>
  <c r="J2629" i="1"/>
  <c r="J1493" i="1"/>
  <c r="J1103" i="1"/>
  <c r="J2630" i="1"/>
  <c r="J2631" i="1"/>
  <c r="J1494" i="1"/>
  <c r="J1104" i="1"/>
  <c r="J2632" i="1"/>
  <c r="J1105" i="1"/>
  <c r="J2633" i="1"/>
  <c r="J1495" i="1"/>
  <c r="J2328" i="1"/>
  <c r="J1496" i="1"/>
  <c r="J1497" i="1"/>
  <c r="J1498" i="1"/>
  <c r="J1499" i="1"/>
  <c r="J2634" i="1"/>
  <c r="J2635" i="1"/>
  <c r="J2636" i="1"/>
  <c r="J2637" i="1"/>
  <c r="J2638" i="1"/>
  <c r="J626" i="1"/>
  <c r="J1500" i="1"/>
  <c r="J1501" i="1"/>
  <c r="J2329" i="1"/>
  <c r="J2639" i="1"/>
  <c r="J2640" i="1"/>
  <c r="J1502" i="1"/>
  <c r="J1503" i="1"/>
  <c r="J2641" i="1"/>
  <c r="J2642" i="1"/>
  <c r="J2643" i="1"/>
  <c r="J2644" i="1"/>
  <c r="J2645" i="1"/>
  <c r="J2646" i="1"/>
  <c r="J1504" i="1"/>
  <c r="J2647" i="1"/>
  <c r="J1505" i="1"/>
  <c r="J1921" i="1"/>
  <c r="J2648" i="1"/>
  <c r="J1506" i="1"/>
  <c r="J1507" i="1"/>
  <c r="J1508" i="1"/>
  <c r="J2649" i="1"/>
  <c r="J1509" i="1"/>
  <c r="J1510" i="1"/>
  <c r="J1511" i="1"/>
  <c r="J2650" i="1"/>
  <c r="J1512" i="1"/>
  <c r="J2651" i="1"/>
  <c r="J1513" i="1"/>
  <c r="J1514" i="1"/>
  <c r="J118" i="1"/>
  <c r="J1515" i="1"/>
  <c r="J1516" i="1"/>
  <c r="J2652" i="1"/>
  <c r="J2653" i="1"/>
  <c r="J2654" i="1"/>
  <c r="J2330" i="1"/>
  <c r="J2655" i="1"/>
  <c r="J3102" i="1"/>
  <c r="J2656" i="1"/>
  <c r="J1517" i="1"/>
  <c r="J1518" i="1"/>
  <c r="J2657" i="1"/>
  <c r="J2658" i="1"/>
  <c r="J1519" i="1"/>
  <c r="J1520" i="1"/>
  <c r="J1521" i="1"/>
  <c r="J1522" i="1"/>
  <c r="J1523" i="1"/>
  <c r="J1524" i="1"/>
  <c r="J1525" i="1"/>
  <c r="J1526" i="1"/>
  <c r="J1527" i="1"/>
  <c r="J1528" i="1"/>
  <c r="J1529" i="1"/>
  <c r="J1530" i="1"/>
  <c r="J1531" i="1"/>
  <c r="J1532" i="1"/>
  <c r="J1533" i="1"/>
  <c r="J119" i="1"/>
  <c r="J120" i="1"/>
  <c r="J3264" i="1"/>
  <c r="J1534" i="1"/>
  <c r="J1535" i="1"/>
  <c r="J1536" i="1"/>
  <c r="J1537" i="1"/>
  <c r="J3265" i="1"/>
  <c r="J1106" i="1"/>
  <c r="J1107" i="1"/>
  <c r="J1108" i="1"/>
  <c r="J1109" i="1"/>
  <c r="J1110" i="1"/>
  <c r="J1922" i="1"/>
  <c r="J1111" i="1"/>
  <c r="J1112" i="1"/>
  <c r="J1113" i="1"/>
  <c r="J1114" i="1"/>
  <c r="J1115" i="1"/>
  <c r="J1116" i="1"/>
  <c r="J1117" i="1"/>
  <c r="J1118" i="1"/>
  <c r="J2331" i="1"/>
  <c r="J1119" i="1"/>
  <c r="J3266" i="1"/>
  <c r="J1120" i="1"/>
  <c r="J1923" i="1"/>
  <c r="J1121" i="1"/>
  <c r="J2332" i="1"/>
  <c r="J2333" i="1"/>
  <c r="J1122" i="1"/>
  <c r="J3267" i="1"/>
  <c r="J2334" i="1"/>
  <c r="J1123" i="1"/>
  <c r="J3103" i="1"/>
  <c r="J2335" i="1"/>
  <c r="J1124" i="1"/>
  <c r="J1125" i="1"/>
  <c r="J1126" i="1"/>
  <c r="J1127" i="1"/>
  <c r="J1128" i="1"/>
  <c r="J1129" i="1"/>
  <c r="J1130" i="1"/>
  <c r="J2336" i="1"/>
  <c r="J3268" i="1"/>
  <c r="J2337" i="1"/>
  <c r="J1131" i="1"/>
  <c r="J3269" i="1"/>
  <c r="J3270" i="1"/>
  <c r="J3271" i="1"/>
  <c r="J3104" i="1"/>
  <c r="J1132" i="1"/>
  <c r="J1924" i="1"/>
  <c r="J1133" i="1"/>
  <c r="J1134" i="1"/>
  <c r="J2338" i="1"/>
  <c r="J1135" i="1"/>
  <c r="J3272" i="1"/>
  <c r="J1925" i="1"/>
  <c r="J2339" i="1"/>
  <c r="J1136" i="1"/>
  <c r="J2340" i="1"/>
  <c r="J3273" i="1"/>
  <c r="J1137" i="1"/>
  <c r="J1138" i="1"/>
  <c r="J627" i="1"/>
  <c r="J2341" i="1"/>
  <c r="J1139" i="1"/>
  <c r="J1926" i="1"/>
  <c r="J1538" i="1"/>
  <c r="J1140" i="1"/>
  <c r="J1141" i="1"/>
  <c r="J1142" i="1"/>
  <c r="J3274" i="1"/>
  <c r="J628" i="1"/>
  <c r="J2342" i="1"/>
  <c r="J1927" i="1"/>
  <c r="J2343" i="1"/>
  <c r="J3275" i="1"/>
  <c r="J629" i="1"/>
  <c r="J2344" i="1"/>
  <c r="J3276" i="1"/>
  <c r="J1539" i="1"/>
  <c r="J3277" i="1"/>
  <c r="J1928" i="1"/>
  <c r="J1929" i="1"/>
  <c r="J630" i="1"/>
  <c r="J2345" i="1"/>
  <c r="J1143" i="1"/>
  <c r="J1930" i="1"/>
  <c r="J3278" i="1"/>
  <c r="J1144" i="1"/>
  <c r="J1145" i="1"/>
  <c r="J2346" i="1"/>
  <c r="J1146" i="1"/>
  <c r="J3279" i="1"/>
  <c r="J1931" i="1"/>
  <c r="J1932" i="1"/>
  <c r="J631" i="1"/>
  <c r="J632" i="1"/>
  <c r="J1147" i="1"/>
  <c r="J3280" i="1"/>
  <c r="J1148" i="1"/>
  <c r="J3281" i="1"/>
  <c r="J1933" i="1"/>
  <c r="J2347" i="1"/>
  <c r="J1149" i="1"/>
  <c r="J1150" i="1"/>
  <c r="J2348" i="1"/>
  <c r="J633" i="1"/>
  <c r="J634" i="1"/>
  <c r="J1151" i="1"/>
  <c r="J2349" i="1"/>
  <c r="J1152" i="1"/>
  <c r="J1540" i="1"/>
  <c r="J1153" i="1"/>
  <c r="J1934" i="1"/>
  <c r="J1935" i="1"/>
  <c r="J3105" i="1"/>
  <c r="J1154" i="1"/>
  <c r="J1541" i="1"/>
  <c r="J635" i="1"/>
  <c r="J1542" i="1"/>
  <c r="J1543" i="1"/>
  <c r="J1544" i="1"/>
  <c r="J1545" i="1"/>
  <c r="J1546" i="1"/>
  <c r="J1547" i="1"/>
  <c r="J1548" i="1"/>
  <c r="J1549" i="1"/>
  <c r="J1550" i="1"/>
  <c r="J1551" i="1"/>
  <c r="J1155" i="1"/>
  <c r="J1156" i="1"/>
  <c r="J3282" i="1"/>
  <c r="J2350" i="1"/>
  <c r="J1157" i="1"/>
  <c r="J1158" i="1"/>
  <c r="J2351" i="1"/>
  <c r="J3283" i="1"/>
  <c r="J3284" i="1"/>
  <c r="J3285" i="1"/>
  <c r="J3286" i="1"/>
  <c r="J3287" i="1"/>
  <c r="J1159" i="1"/>
  <c r="J2352" i="1"/>
  <c r="J3288" i="1"/>
  <c r="J1160" i="1"/>
  <c r="J1161" i="1"/>
  <c r="J2353" i="1"/>
  <c r="J1162" i="1"/>
  <c r="J1163" i="1"/>
  <c r="J1164" i="1"/>
  <c r="J2354" i="1"/>
  <c r="J3289" i="1"/>
  <c r="J3290" i="1"/>
  <c r="J636" i="1"/>
  <c r="J1552" i="1"/>
  <c r="J1553" i="1"/>
  <c r="J1165" i="1"/>
  <c r="J1554" i="1"/>
  <c r="J1936" i="1"/>
  <c r="J1555" i="1"/>
  <c r="J1166" i="1"/>
  <c r="J2355" i="1"/>
  <c r="J3291" i="1"/>
  <c r="J3106" i="1"/>
  <c r="J1556" i="1"/>
  <c r="J1557" i="1"/>
  <c r="J1558" i="1"/>
  <c r="J3292" i="1"/>
  <c r="J1937" i="1"/>
  <c r="J1167" i="1"/>
  <c r="J3293" i="1"/>
  <c r="J1168" i="1"/>
  <c r="J1169" i="1"/>
  <c r="J1559" i="1"/>
  <c r="J3294" i="1"/>
  <c r="J3107" i="1"/>
  <c r="J1170" i="1"/>
  <c r="J1938" i="1"/>
  <c r="J1560" i="1"/>
  <c r="J3295" i="1"/>
  <c r="J2356" i="1"/>
  <c r="J1939" i="1"/>
  <c r="J1171" i="1"/>
  <c r="J3296" i="1"/>
  <c r="J3108" i="1"/>
  <c r="J2357" i="1"/>
  <c r="J3109" i="1"/>
  <c r="J1172" i="1"/>
  <c r="J1173" i="1"/>
  <c r="J1174" i="1"/>
  <c r="J3297" i="1"/>
  <c r="J1175" i="1"/>
  <c r="J2358" i="1"/>
  <c r="J2359" i="1"/>
  <c r="J3110" i="1"/>
  <c r="J3298" i="1"/>
  <c r="J1176" i="1"/>
  <c r="J3299" i="1"/>
  <c r="J1940" i="1"/>
  <c r="J1177" i="1"/>
  <c r="J1561" i="1"/>
  <c r="J2360" i="1"/>
  <c r="J3111" i="1"/>
  <c r="J2361" i="1"/>
  <c r="J1178" i="1"/>
  <c r="J1179" i="1"/>
  <c r="J1180" i="1"/>
  <c r="J1181" i="1"/>
  <c r="J3112" i="1"/>
  <c r="J3113" i="1"/>
  <c r="J1182" i="1"/>
  <c r="J1183" i="1"/>
  <c r="J1184" i="1"/>
  <c r="J2362" i="1"/>
  <c r="J1185" i="1"/>
  <c r="J1186" i="1"/>
  <c r="J1187" i="1"/>
  <c r="J2363" i="1"/>
  <c r="J3300" i="1"/>
  <c r="J1188" i="1"/>
  <c r="J3114" i="1"/>
  <c r="J2364" i="1"/>
  <c r="J1189" i="1"/>
  <c r="J3115" i="1"/>
  <c r="J3116" i="1"/>
  <c r="J1941" i="1"/>
  <c r="J1190" i="1"/>
  <c r="J1191" i="1"/>
  <c r="J2365" i="1"/>
  <c r="J1942" i="1"/>
  <c r="J1192" i="1"/>
  <c r="J3301" i="1"/>
  <c r="J1193" i="1"/>
  <c r="J1194" i="1"/>
  <c r="J3302" i="1"/>
  <c r="J637" i="1"/>
  <c r="J1195" i="1"/>
  <c r="J3303" i="1"/>
  <c r="J1196" i="1"/>
  <c r="J1197" i="1"/>
  <c r="J3304" i="1"/>
  <c r="J1198" i="1"/>
  <c r="J1199" i="1"/>
  <c r="J3305" i="1"/>
  <c r="J2366" i="1"/>
  <c r="J3306" i="1"/>
  <c r="J3307" i="1"/>
  <c r="J1200" i="1"/>
  <c r="J3308" i="1"/>
  <c r="J1201" i="1"/>
  <c r="J3309" i="1"/>
  <c r="J1202" i="1"/>
  <c r="J1203" i="1"/>
  <c r="J3310" i="1"/>
  <c r="J3117" i="1"/>
  <c r="J1204" i="1"/>
  <c r="J1205" i="1"/>
  <c r="J2367" i="1"/>
  <c r="J3311" i="1"/>
  <c r="J638" i="1"/>
  <c r="J2368" i="1"/>
  <c r="J3118" i="1"/>
  <c r="J1206" i="1"/>
  <c r="J1207" i="1"/>
  <c r="J1943" i="1"/>
  <c r="J1562" i="1"/>
  <c r="J1208" i="1"/>
  <c r="J1209" i="1"/>
  <c r="J2369" i="1"/>
  <c r="J3312" i="1"/>
  <c r="J3119" i="1"/>
  <c r="J2370" i="1"/>
  <c r="J3120" i="1"/>
  <c r="J3313" i="1"/>
  <c r="J2371" i="1"/>
  <c r="J1210" i="1"/>
  <c r="J1944" i="1"/>
  <c r="J3314" i="1"/>
  <c r="J1563" i="1"/>
  <c r="J2372" i="1"/>
  <c r="J2373" i="1"/>
  <c r="J2374" i="1"/>
  <c r="J2375" i="1"/>
  <c r="J639" i="1"/>
  <c r="J1211" i="1"/>
  <c r="J640" i="1"/>
  <c r="J2376" i="1"/>
  <c r="J1212" i="1"/>
  <c r="J3315" i="1"/>
  <c r="J2377" i="1"/>
  <c r="J1213" i="1"/>
  <c r="J2378" i="1"/>
  <c r="J1945" i="1"/>
  <c r="J1946" i="1"/>
  <c r="J641" i="1"/>
  <c r="J642" i="1"/>
  <c r="J1214" i="1"/>
  <c r="J1215" i="1"/>
  <c r="J3316" i="1"/>
  <c r="J3317" i="1"/>
  <c r="J643" i="1"/>
  <c r="J644" i="1"/>
  <c r="J1947" i="1"/>
  <c r="J2379" i="1"/>
  <c r="J3318" i="1"/>
  <c r="J3319" i="1"/>
  <c r="J1948" i="1"/>
  <c r="J3320" i="1"/>
  <c r="J2380" i="1"/>
  <c r="J3321" i="1"/>
  <c r="J645" i="1"/>
  <c r="J646" i="1"/>
  <c r="J1216" i="1"/>
  <c r="J3121" i="1"/>
  <c r="J647" i="1"/>
  <c r="J1949" i="1"/>
  <c r="J1564" i="1"/>
  <c r="J648" i="1"/>
  <c r="J3122" i="1"/>
  <c r="J1950" i="1"/>
  <c r="J1565" i="1"/>
  <c r="J1217" i="1"/>
  <c r="J649" i="1"/>
  <c r="J1951" i="1"/>
  <c r="J1566" i="1"/>
  <c r="J1567" i="1"/>
  <c r="J3123" i="1"/>
  <c r="J1568" i="1"/>
  <c r="J1952" i="1"/>
  <c r="J650" i="1"/>
  <c r="J1953" i="1"/>
  <c r="J1569" i="1"/>
  <c r="J3124" i="1"/>
  <c r="J1570" i="1"/>
  <c r="J1571" i="1"/>
  <c r="J3322" i="1"/>
  <c r="J1954" i="1"/>
  <c r="J1572" i="1"/>
  <c r="J1573" i="1"/>
  <c r="J651" i="1"/>
  <c r="J121" i="1"/>
  <c r="J652" i="1"/>
  <c r="J1574" i="1"/>
  <c r="J653" i="1"/>
  <c r="J1575" i="1"/>
  <c r="J1576" i="1"/>
  <c r="J654" i="1"/>
  <c r="J1955" i="1"/>
  <c r="J1577" i="1"/>
  <c r="J122" i="1"/>
  <c r="J123" i="1"/>
  <c r="J1578" i="1"/>
  <c r="J655" i="1"/>
  <c r="J1579" i="1"/>
  <c r="J2381" i="1"/>
  <c r="J1580" i="1"/>
  <c r="J1581" i="1"/>
  <c r="J1582" i="1"/>
  <c r="J656" i="1"/>
  <c r="J1583" i="1"/>
  <c r="J1956" i="1"/>
  <c r="J1584" i="1"/>
  <c r="J3125" i="1"/>
  <c r="J3126" i="1"/>
  <c r="J1585" i="1"/>
  <c r="J124" i="1"/>
  <c r="J1957" i="1"/>
  <c r="J125" i="1"/>
  <c r="J1958" i="1"/>
  <c r="J1586" i="1"/>
  <c r="J1587" i="1"/>
  <c r="J657" i="1"/>
  <c r="J3127" i="1"/>
  <c r="J3128" i="1"/>
  <c r="J1588" i="1"/>
  <c r="J1959" i="1"/>
  <c r="J658" i="1"/>
  <c r="J3129" i="1"/>
  <c r="J3130" i="1"/>
  <c r="J1589" i="1"/>
  <c r="J1960" i="1"/>
  <c r="J659" i="1"/>
  <c r="J1590" i="1"/>
  <c r="J660" i="1"/>
  <c r="J661" i="1"/>
  <c r="J662" i="1"/>
  <c r="J1591" i="1"/>
  <c r="J126" i="1"/>
  <c r="J663" i="1"/>
  <c r="J2382" i="1"/>
  <c r="J3131" i="1"/>
  <c r="J1592" i="1"/>
  <c r="J1593" i="1"/>
  <c r="J1594" i="1"/>
  <c r="J1595" i="1"/>
  <c r="J1596" i="1"/>
  <c r="J1597" i="1"/>
  <c r="J1598" i="1"/>
  <c r="J1599" i="1"/>
  <c r="J1600" i="1"/>
  <c r="J1601" i="1"/>
  <c r="J1602" i="1"/>
  <c r="J1603" i="1"/>
  <c r="J1604" i="1"/>
  <c r="J127" i="1"/>
  <c r="J128" i="1"/>
  <c r="J1605" i="1"/>
  <c r="J2659" i="1"/>
  <c r="J2660" i="1"/>
  <c r="J2661" i="1"/>
  <c r="J2662" i="1"/>
  <c r="J2663" i="1"/>
  <c r="J2664" i="1"/>
  <c r="J2665" i="1"/>
  <c r="J2666" i="1"/>
  <c r="J2667" i="1"/>
  <c r="J2668" i="1"/>
  <c r="J2669" i="1"/>
  <c r="J1606" i="1"/>
  <c r="J2670" i="1"/>
  <c r="J2671" i="1"/>
  <c r="J2672" i="1"/>
  <c r="J2673" i="1"/>
  <c r="J2674" i="1"/>
  <c r="J2675" i="1"/>
  <c r="J2676" i="1"/>
  <c r="J2677" i="1"/>
  <c r="J2678" i="1"/>
  <c r="J2679" i="1"/>
  <c r="J2680" i="1"/>
  <c r="J2681" i="1"/>
  <c r="J1607" i="1"/>
  <c r="J2682" i="1"/>
  <c r="J2683" i="1"/>
  <c r="J2684" i="1"/>
  <c r="J2685" i="1"/>
  <c r="J2686" i="1"/>
  <c r="J2687" i="1"/>
  <c r="J2688" i="1"/>
  <c r="J2689" i="1"/>
  <c r="J2690" i="1"/>
  <c r="J2691" i="1"/>
  <c r="J2692" i="1"/>
  <c r="J2693" i="1"/>
  <c r="J2694" i="1"/>
  <c r="J2695" i="1"/>
  <c r="J2696" i="1"/>
  <c r="J2697" i="1"/>
  <c r="J2698" i="1"/>
  <c r="J2699" i="1"/>
  <c r="J2700" i="1"/>
  <c r="J2701" i="1"/>
  <c r="J2702" i="1"/>
  <c r="J1608" i="1"/>
  <c r="J2703" i="1"/>
  <c r="J2704" i="1"/>
  <c r="J1609" i="1"/>
  <c r="J2705" i="1"/>
  <c r="J129" i="1"/>
  <c r="J2706" i="1"/>
  <c r="J2707" i="1"/>
  <c r="J2708" i="1"/>
  <c r="J2709" i="1"/>
  <c r="J2710" i="1"/>
  <c r="J1610" i="1"/>
  <c r="J2711" i="1"/>
  <c r="J2712" i="1"/>
  <c r="J2713" i="1"/>
  <c r="J2714" i="1"/>
  <c r="J2715" i="1"/>
  <c r="J2716" i="1"/>
  <c r="J2717" i="1"/>
  <c r="J2718" i="1"/>
  <c r="J2719" i="1"/>
  <c r="J2720" i="1"/>
  <c r="J2721" i="1"/>
  <c r="J2722" i="1"/>
  <c r="J1611" i="1"/>
  <c r="J1612" i="1"/>
  <c r="J2723" i="1"/>
  <c r="J2724" i="1"/>
  <c r="J2725" i="1"/>
  <c r="J2726" i="1"/>
  <c r="J1613" i="1"/>
  <c r="J2727" i="1"/>
  <c r="J2728" i="1"/>
  <c r="J2729" i="1"/>
  <c r="J2730" i="1"/>
  <c r="J2731" i="1"/>
  <c r="J2732" i="1"/>
  <c r="J2733" i="1"/>
  <c r="J664" i="1"/>
  <c r="J665" i="1"/>
  <c r="J2734" i="1"/>
  <c r="J2735" i="1"/>
  <c r="J2736" i="1"/>
  <c r="J2737" i="1"/>
  <c r="J2738" i="1"/>
  <c r="J2739" i="1"/>
  <c r="J2740" i="1"/>
  <c r="J2741" i="1"/>
  <c r="J2742" i="1"/>
  <c r="J2743" i="1"/>
  <c r="J666" i="1"/>
  <c r="J1614" i="1"/>
  <c r="J2744" i="1"/>
  <c r="J1615" i="1"/>
  <c r="J1616" i="1"/>
  <c r="J1961" i="1"/>
  <c r="J1617" i="1"/>
  <c r="J1618" i="1"/>
  <c r="J1962" i="1"/>
  <c r="J3323" i="1"/>
  <c r="J2383" i="1"/>
  <c r="J130" i="1"/>
  <c r="J1218" i="1"/>
  <c r="J1619" i="1"/>
  <c r="J1620" i="1"/>
  <c r="J1621" i="1"/>
  <c r="J1622" i="1"/>
  <c r="J131" i="1"/>
  <c r="J1623" i="1"/>
  <c r="J1963" i="1"/>
  <c r="J132" i="1"/>
  <c r="J1624" i="1"/>
  <c r="J1964" i="1"/>
  <c r="J1625" i="1"/>
  <c r="J1965" i="1"/>
  <c r="J1966" i="1"/>
  <c r="J1626" i="1"/>
  <c r="J3132" i="1"/>
  <c r="J1967" i="1"/>
  <c r="J2745" i="1"/>
  <c r="J133" i="1"/>
  <c r="J3133" i="1"/>
  <c r="J1627" i="1"/>
  <c r="J2746" i="1"/>
  <c r="J1628" i="1"/>
  <c r="J667" i="1"/>
  <c r="J668" i="1"/>
  <c r="J134" i="1"/>
  <c r="J3134" i="1"/>
  <c r="J3135" i="1"/>
  <c r="J3136" i="1"/>
  <c r="J135" i="1"/>
  <c r="J1968" i="1"/>
  <c r="J136" i="1"/>
  <c r="J1969" i="1"/>
  <c r="J3137" i="1"/>
  <c r="J1629" i="1"/>
  <c r="J1630" i="1"/>
  <c r="J1631" i="1"/>
  <c r="J1632" i="1"/>
  <c r="J1970" i="1"/>
  <c r="J3138" i="1"/>
  <c r="J3139" i="1"/>
  <c r="J1633" i="1"/>
  <c r="J1634" i="1"/>
  <c r="J1635" i="1"/>
  <c r="J137" i="1"/>
  <c r="J3140" i="1"/>
  <c r="J1971" i="1"/>
  <c r="J1972" i="1"/>
  <c r="J138" i="1"/>
  <c r="J1636" i="1"/>
  <c r="J1973" i="1"/>
  <c r="J1974" i="1"/>
  <c r="J139" i="1"/>
  <c r="J3141" i="1"/>
  <c r="J1637" i="1"/>
  <c r="J3142" i="1"/>
  <c r="J2384" i="1"/>
  <c r="J3143" i="1"/>
  <c r="J1975" i="1"/>
  <c r="J2747" i="1"/>
  <c r="J1638" i="1"/>
  <c r="J1976" i="1"/>
  <c r="J3144" i="1"/>
  <c r="J1977" i="1"/>
  <c r="J140" i="1"/>
  <c r="J1978" i="1"/>
  <c r="J1639" i="1"/>
  <c r="J1979" i="1"/>
  <c r="J141" i="1"/>
  <c r="J1980" i="1"/>
  <c r="J3145" i="1"/>
  <c r="J3324" i="1"/>
  <c r="J3325" i="1"/>
  <c r="J142" i="1"/>
  <c r="J1981" i="1"/>
  <c r="J1982" i="1"/>
  <c r="J1983" i="1"/>
  <c r="J1640" i="1"/>
  <c r="J1984" i="1"/>
  <c r="J1985" i="1"/>
  <c r="J3326" i="1"/>
  <c r="J2748" i="1"/>
  <c r="J2385" i="1"/>
  <c r="J143" i="1"/>
  <c r="J3146" i="1"/>
  <c r="J1986" i="1"/>
  <c r="J3147" i="1"/>
  <c r="J144" i="1"/>
  <c r="J145" i="1"/>
  <c r="J1219" i="1"/>
  <c r="J1220" i="1"/>
  <c r="J1641" i="1"/>
  <c r="J1221" i="1"/>
  <c r="J1987" i="1"/>
  <c r="J1222" i="1"/>
  <c r="J1988" i="1"/>
  <c r="J2749" i="1"/>
  <c r="J3327" i="1"/>
  <c r="J2386" i="1"/>
  <c r="J1223" i="1"/>
  <c r="J1642" i="1"/>
  <c r="J1989" i="1"/>
  <c r="J2387" i="1"/>
  <c r="J2388" i="1"/>
  <c r="J1990" i="1"/>
  <c r="J146" i="1"/>
  <c r="J147" i="1"/>
  <c r="J1643" i="1"/>
  <c r="J1224" i="1"/>
  <c r="J2389" i="1"/>
  <c r="J1644" i="1"/>
  <c r="J3148" i="1"/>
  <c r="J1225" i="1"/>
  <c r="J1226" i="1"/>
  <c r="J1991" i="1"/>
  <c r="J1227" i="1"/>
  <c r="J3328" i="1"/>
  <c r="J3329" i="1"/>
  <c r="J3330" i="1"/>
  <c r="J1228" i="1"/>
  <c r="J3331" i="1"/>
  <c r="J1229" i="1"/>
  <c r="J3332" i="1"/>
  <c r="J2390" i="1"/>
  <c r="J1230" i="1"/>
  <c r="J1231" i="1"/>
  <c r="J1232" i="1"/>
  <c r="J148" i="1"/>
  <c r="J3333" i="1"/>
  <c r="J2391" i="1"/>
  <c r="J2392" i="1"/>
  <c r="J1645" i="1"/>
  <c r="J2393" i="1"/>
  <c r="J669" i="1"/>
  <c r="J3334" i="1"/>
  <c r="J3335" i="1"/>
  <c r="J1233" i="1"/>
  <c r="J1234" i="1"/>
  <c r="J1235" i="1"/>
  <c r="J3149" i="1"/>
  <c r="J1992" i="1"/>
  <c r="J1993" i="1"/>
  <c r="J1236" i="1"/>
  <c r="J1237" i="1"/>
  <c r="J2394" i="1"/>
  <c r="J3336" i="1"/>
  <c r="J1646" i="1"/>
  <c r="J1238" i="1"/>
  <c r="J149" i="1"/>
  <c r="J3337" i="1"/>
  <c r="J1239" i="1"/>
  <c r="J1994" i="1"/>
  <c r="J2395" i="1"/>
  <c r="J3338" i="1"/>
  <c r="J3339" i="1"/>
  <c r="J2396" i="1"/>
  <c r="J1995" i="1"/>
  <c r="J1647" i="1"/>
  <c r="J1996" i="1"/>
  <c r="J1240" i="1"/>
  <c r="J3340" i="1"/>
  <c r="J2397" i="1"/>
  <c r="J2398" i="1"/>
  <c r="J3341" i="1"/>
  <c r="J3342" i="1"/>
  <c r="J1241" i="1"/>
  <c r="J1242" i="1"/>
  <c r="J1243" i="1"/>
  <c r="J3343" i="1"/>
  <c r="J1997" i="1"/>
  <c r="J1244" i="1"/>
  <c r="J2399" i="1"/>
  <c r="J3344" i="1"/>
  <c r="J2400" i="1"/>
  <c r="J1245" i="1"/>
  <c r="J1998" i="1"/>
  <c r="J1246" i="1"/>
  <c r="J1999" i="1"/>
  <c r="J1247" i="1"/>
  <c r="J1248" i="1"/>
  <c r="J2401" i="1"/>
  <c r="J2402" i="1"/>
  <c r="J1648" i="1"/>
  <c r="J3345" i="1"/>
  <c r="J3346" i="1"/>
  <c r="J2403" i="1"/>
  <c r="J1249" i="1"/>
  <c r="J2000" i="1"/>
  <c r="J2001" i="1"/>
  <c r="J3347" i="1"/>
  <c r="J1250" i="1"/>
  <c r="J3348" i="1"/>
  <c r="J3349" i="1"/>
  <c r="J2404" i="1"/>
  <c r="J2405" i="1"/>
  <c r="J3350" i="1"/>
  <c r="J3351" i="1"/>
  <c r="J2406" i="1"/>
  <c r="J1251" i="1"/>
  <c r="J1252" i="1"/>
  <c r="J2407" i="1"/>
  <c r="J3352" i="1"/>
  <c r="J150" i="1"/>
  <c r="J1649" i="1"/>
  <c r="J1650" i="1"/>
  <c r="J1651" i="1"/>
  <c r="J2002" i="1"/>
  <c r="J2003" i="1"/>
  <c r="J1652" i="1"/>
  <c r="J3353" i="1"/>
  <c r="J2004" i="1"/>
  <c r="J2005" i="1"/>
  <c r="J2006" i="1"/>
  <c r="J1253" i="1"/>
  <c r="J2007" i="1"/>
  <c r="J3354" i="1"/>
  <c r="J1254" i="1"/>
  <c r="J1255" i="1"/>
  <c r="J2408" i="1"/>
  <c r="J1256" i="1"/>
  <c r="J1257" i="1"/>
  <c r="J1258" i="1"/>
  <c r="J3355" i="1"/>
  <c r="J3356" i="1"/>
  <c r="J1259" i="1"/>
  <c r="J3150" i="1"/>
  <c r="J2409" i="1"/>
  <c r="J2008" i="1"/>
  <c r="J2009" i="1"/>
  <c r="J1260" i="1"/>
  <c r="J2010" i="1"/>
  <c r="J2011" i="1"/>
  <c r="J3357" i="1"/>
  <c r="J670" i="1"/>
  <c r="J2012" i="1"/>
  <c r="J2013" i="1"/>
  <c r="J2014" i="1"/>
  <c r="J2015" i="1"/>
  <c r="J2016" i="1"/>
  <c r="J2017" i="1"/>
  <c r="J2018" i="1"/>
  <c r="J2019" i="1"/>
  <c r="J2020" i="1"/>
  <c r="J2021" i="1"/>
  <c r="J2022" i="1"/>
  <c r="J3358" i="1"/>
  <c r="J2023" i="1"/>
  <c r="J2024" i="1"/>
  <c r="J2025" i="1"/>
  <c r="J3151" i="1"/>
  <c r="J2750" i="1"/>
  <c r="J2026" i="1"/>
  <c r="J3359" i="1"/>
  <c r="J2027" i="1"/>
  <c r="J2028" i="1"/>
  <c r="J3360" i="1"/>
  <c r="J2410" i="1"/>
  <c r="J2029" i="1"/>
  <c r="J2030" i="1"/>
  <c r="J1653" i="1"/>
  <c r="J2031" i="1"/>
  <c r="J151" i="1"/>
  <c r="J2032" i="1"/>
  <c r="J152" i="1"/>
  <c r="J2033" i="1"/>
  <c r="J2034" i="1"/>
  <c r="J1654" i="1"/>
  <c r="J2035" i="1"/>
  <c r="J2036" i="1"/>
  <c r="J2037" i="1"/>
  <c r="J153" i="1"/>
  <c r="J154" i="1"/>
  <c r="J2038" i="1"/>
  <c r="J1655" i="1"/>
  <c r="J155" i="1"/>
  <c r="J2039" i="1"/>
  <c r="J2040" i="1"/>
  <c r="J3361" i="1"/>
  <c r="J156" i="1"/>
  <c r="J1656" i="1"/>
  <c r="J2041" i="1"/>
  <c r="J1261" i="1"/>
  <c r="J2042" i="1"/>
  <c r="J3362" i="1"/>
  <c r="J2043" i="1"/>
  <c r="J2044" i="1"/>
  <c r="J1262" i="1"/>
  <c r="J1263" i="1"/>
  <c r="J1264" i="1"/>
  <c r="J2045" i="1"/>
  <c r="J2411" i="1"/>
  <c r="J3363" i="1"/>
  <c r="J3364" i="1"/>
  <c r="J1265" i="1"/>
  <c r="J3365" i="1"/>
  <c r="J2412" i="1"/>
  <c r="J2046" i="1"/>
  <c r="J2047" i="1"/>
  <c r="J157" i="1"/>
  <c r="J1266" i="1"/>
  <c r="J158" i="1"/>
  <c r="J1267" i="1"/>
  <c r="J2048" i="1"/>
  <c r="J1268" i="1"/>
  <c r="J2413" i="1"/>
  <c r="J2049" i="1"/>
  <c r="J1657" i="1"/>
  <c r="J1658" i="1"/>
  <c r="J2050" i="1"/>
  <c r="J2051" i="1"/>
  <c r="J159" i="1"/>
  <c r="J160" i="1"/>
  <c r="J161" i="1"/>
  <c r="J162" i="1"/>
  <c r="J2052" i="1"/>
  <c r="J3152" i="1"/>
  <c r="J163" i="1"/>
  <c r="J1659" i="1"/>
  <c r="J3366" i="1"/>
  <c r="J164" i="1"/>
  <c r="J2053" i="1"/>
  <c r="J1660" i="1"/>
  <c r="J2414" i="1"/>
  <c r="J2054" i="1"/>
  <c r="J165" i="1"/>
  <c r="J2055" i="1"/>
  <c r="J3367" i="1"/>
  <c r="J2056" i="1"/>
  <c r="J1661" i="1"/>
  <c r="J2057" i="1"/>
  <c r="J3368" i="1"/>
  <c r="J2058" i="1"/>
  <c r="J1662" i="1"/>
  <c r="J1663" i="1"/>
  <c r="J1664" i="1"/>
  <c r="J1665" i="1"/>
  <c r="J2059" i="1"/>
  <c r="J166" i="1"/>
  <c r="J167" i="1"/>
  <c r="J2060" i="1"/>
  <c r="J1269" i="1"/>
  <c r="J1270" i="1"/>
  <c r="J671" i="1"/>
  <c r="J2061" i="1"/>
  <c r="J168" i="1"/>
  <c r="J1271" i="1"/>
  <c r="J2415" i="1"/>
  <c r="J2062" i="1"/>
  <c r="J169" i="1"/>
  <c r="J3369" i="1"/>
  <c r="J2416" i="1"/>
  <c r="J2063" i="1"/>
  <c r="J1666" i="1"/>
  <c r="J170" i="1"/>
  <c r="J1667" i="1"/>
  <c r="J2751" i="1"/>
  <c r="J1668" i="1"/>
  <c r="J1272" i="1"/>
  <c r="J171" i="1"/>
  <c r="J172" i="1"/>
  <c r="J1669" i="1"/>
  <c r="J3153" i="1"/>
  <c r="J2064" i="1"/>
  <c r="J2065" i="1"/>
  <c r="J2066" i="1"/>
  <c r="J2067" i="1"/>
  <c r="J2068" i="1"/>
  <c r="J1273" i="1"/>
  <c r="J3154" i="1"/>
  <c r="J2417" i="1"/>
  <c r="J173" i="1"/>
  <c r="J174" i="1"/>
  <c r="J3370" i="1"/>
  <c r="J2418" i="1"/>
  <c r="J1274" i="1"/>
  <c r="J2069" i="1"/>
  <c r="J3155" i="1"/>
  <c r="J3371" i="1"/>
  <c r="J2070" i="1"/>
  <c r="J1275" i="1"/>
  <c r="J1276" i="1"/>
  <c r="J1277" i="1"/>
  <c r="J2071" i="1"/>
  <c r="J2072" i="1"/>
  <c r="J2073" i="1"/>
  <c r="J2074" i="1"/>
  <c r="J2419" i="1"/>
  <c r="J2420" i="1"/>
  <c r="J2421" i="1"/>
  <c r="J2075" i="1"/>
  <c r="J2076" i="1"/>
  <c r="J1278" i="1"/>
  <c r="J2077" i="1"/>
  <c r="J2078" i="1"/>
  <c r="J2079" i="1"/>
  <c r="J2080" i="1"/>
  <c r="J1279" i="1"/>
  <c r="J2081" i="1"/>
  <c r="J672" i="1"/>
  <c r="J2082" i="1"/>
  <c r="J3156" i="1"/>
  <c r="J2083" i="1"/>
  <c r="J1280" i="1"/>
  <c r="J2084" i="1"/>
  <c r="J1281" i="1"/>
  <c r="J673" i="1"/>
  <c r="J674" i="1"/>
  <c r="J2085" i="1"/>
  <c r="J2086" i="1"/>
  <c r="J1282" i="1"/>
  <c r="J675" i="1"/>
  <c r="J1670" i="1"/>
  <c r="J3372" i="1"/>
  <c r="J2087" i="1"/>
  <c r="J2088" i="1"/>
  <c r="J676" i="1"/>
  <c r="J677" i="1"/>
  <c r="J678" i="1"/>
  <c r="J2089" i="1"/>
  <c r="J679" i="1"/>
  <c r="J3157" i="1"/>
  <c r="J2090" i="1"/>
  <c r="J680" i="1"/>
  <c r="J2091" i="1"/>
  <c r="J681" i="1"/>
  <c r="J2092" i="1"/>
  <c r="J682" i="1"/>
  <c r="J2093" i="1"/>
  <c r="J683" i="1"/>
  <c r="J2422" i="1"/>
  <c r="J684" i="1"/>
  <c r="J685" i="1"/>
  <c r="J686" i="1"/>
  <c r="J687" i="1"/>
  <c r="J175" i="1"/>
  <c r="J688" i="1"/>
  <c r="J2094" i="1"/>
  <c r="J689" i="1"/>
  <c r="J690" i="1"/>
  <c r="J691" i="1"/>
  <c r="J2095" i="1"/>
  <c r="J692" i="1"/>
  <c r="J693" i="1"/>
  <c r="J694" i="1"/>
  <c r="J695" i="1"/>
  <c r="J696" i="1"/>
  <c r="J697" i="1"/>
  <c r="J698" i="1"/>
  <c r="J699" i="1"/>
  <c r="J1283" i="1"/>
  <c r="J700" i="1"/>
  <c r="J701" i="1"/>
  <c r="J702" i="1"/>
  <c r="J703" i="1"/>
  <c r="J704" i="1"/>
  <c r="J705" i="1"/>
  <c r="J2096" i="1"/>
  <c r="J706" i="1"/>
  <c r="J707" i="1"/>
  <c r="J708" i="1"/>
  <c r="J3158" i="1"/>
  <c r="J2097" i="1"/>
  <c r="J709" i="1"/>
  <c r="J2098" i="1"/>
  <c r="J710" i="1"/>
  <c r="J2099" i="1"/>
  <c r="J711" i="1"/>
  <c r="J712" i="1"/>
  <c r="J713" i="1"/>
  <c r="J714" i="1"/>
  <c r="J2100" i="1"/>
  <c r="J2101" i="1"/>
  <c r="J2102" i="1"/>
  <c r="J715" i="1"/>
  <c r="J2103" i="1"/>
  <c r="J2104" i="1"/>
  <c r="J2105" i="1"/>
  <c r="J2423" i="1"/>
  <c r="J3159" i="1"/>
  <c r="J2106" i="1"/>
  <c r="J2107" i="1"/>
  <c r="J2108" i="1"/>
  <c r="J716" i="1"/>
  <c r="J2109" i="1"/>
  <c r="J3160" i="1"/>
  <c r="J2110" i="1"/>
  <c r="J176" i="1"/>
  <c r="J717" i="1"/>
  <c r="J718" i="1"/>
  <c r="J719" i="1"/>
  <c r="J3373" i="1"/>
  <c r="J3161" i="1"/>
  <c r="J2111" i="1"/>
  <c r="J720" i="1"/>
  <c r="J721" i="1"/>
  <c r="J722" i="1"/>
  <c r="J1284" i="1"/>
  <c r="J723" i="1"/>
  <c r="J1285" i="1"/>
  <c r="J724" i="1"/>
  <c r="J2112" i="1"/>
  <c r="J2113" i="1"/>
  <c r="J3162" i="1"/>
  <c r="J2114" i="1"/>
  <c r="J725" i="1"/>
  <c r="J2115" i="1"/>
  <c r="J2116" i="1"/>
  <c r="J2117" i="1"/>
  <c r="J2118" i="1"/>
  <c r="J2119" i="1"/>
  <c r="J2120" i="1"/>
  <c r="J177" i="1"/>
  <c r="J3163" i="1"/>
  <c r="J2424" i="1"/>
  <c r="J3164" i="1"/>
  <c r="J2121" i="1"/>
  <c r="J1671" i="1"/>
  <c r="J1672" i="1"/>
  <c r="J726" i="1"/>
  <c r="J2122" i="1"/>
  <c r="J178" i="1"/>
  <c r="J3165" i="1"/>
  <c r="J2123" i="1"/>
  <c r="J179" i="1"/>
  <c r="J180" i="1"/>
  <c r="J1673" i="1"/>
  <c r="J2124" i="1"/>
  <c r="J2752" i="1"/>
  <c r="J1286" i="1"/>
  <c r="J2125" i="1"/>
  <c r="J1674" i="1"/>
  <c r="J727" i="1"/>
  <c r="J2753" i="1"/>
  <c r="J3166" i="1"/>
  <c r="J1675" i="1"/>
  <c r="J2126" i="1"/>
  <c r="J181" i="1"/>
  <c r="J182" i="1"/>
  <c r="J183" i="1"/>
  <c r="J184" i="1"/>
  <c r="J2754" i="1"/>
  <c r="J185" i="1"/>
  <c r="J728" i="1"/>
  <c r="J1676" i="1"/>
  <c r="J186" i="1"/>
  <c r="J1677" i="1"/>
  <c r="J729" i="1"/>
  <c r="J1678" i="1"/>
  <c r="J187" i="1"/>
  <c r="J1679" i="1"/>
  <c r="J1680" i="1"/>
  <c r="J188" i="1"/>
  <c r="J189" i="1"/>
  <c r="J1681" i="1"/>
  <c r="J1682" i="1"/>
  <c r="J1683" i="1"/>
  <c r="J190" i="1"/>
  <c r="J191" i="1"/>
  <c r="J192" i="1"/>
  <c r="J1684" i="1"/>
  <c r="J193" i="1"/>
  <c r="J3167" i="1"/>
  <c r="J194" i="1"/>
  <c r="J195" i="1"/>
  <c r="J196" i="1"/>
  <c r="J1287" i="1"/>
  <c r="J2127" i="1"/>
  <c r="J197" i="1"/>
  <c r="J730" i="1"/>
  <c r="J1685" i="1"/>
  <c r="J2128" i="1"/>
  <c r="J198" i="1"/>
  <c r="J199" i="1"/>
  <c r="J200" i="1"/>
  <c r="J1686" i="1"/>
  <c r="J731" i="1"/>
  <c r="J732" i="1"/>
  <c r="J2129" i="1"/>
  <c r="J1687" i="1"/>
  <c r="J2130" i="1"/>
  <c r="J733" i="1"/>
  <c r="J2131" i="1"/>
  <c r="J3374" i="1"/>
  <c r="J2132" i="1"/>
  <c r="J2133" i="1"/>
  <c r="J734" i="1"/>
  <c r="J201" i="1"/>
  <c r="J735" i="1"/>
  <c r="J1288" i="1"/>
  <c r="J736" i="1"/>
  <c r="J1688" i="1"/>
  <c r="J202" i="1"/>
  <c r="J203" i="1"/>
  <c r="J3375" i="1"/>
  <c r="J3168" i="1"/>
  <c r="J204" i="1"/>
  <c r="J2755" i="1"/>
  <c r="J205" i="1"/>
  <c r="J206" i="1"/>
  <c r="J207" i="1"/>
  <c r="J3169" i="1"/>
  <c r="J2134" i="1"/>
  <c r="J3376" i="1"/>
  <c r="J2135" i="1"/>
  <c r="J208" i="1"/>
  <c r="J737" i="1"/>
  <c r="J738" i="1"/>
  <c r="J739" i="1"/>
  <c r="J740" i="1"/>
  <c r="J741" i="1"/>
  <c r="J742" i="1"/>
  <c r="J1289" i="1"/>
  <c r="J1290" i="1"/>
  <c r="J3170" i="1"/>
  <c r="J209" i="1"/>
  <c r="J743" i="1"/>
  <c r="J1291" i="1"/>
  <c r="J744" i="1"/>
  <c r="J2136" i="1"/>
  <c r="J745" i="1"/>
  <c r="J210" i="1"/>
  <c r="J3377" i="1"/>
  <c r="J746" i="1"/>
  <c r="J1689" i="1"/>
  <c r="J211" i="1"/>
  <c r="J3378" i="1"/>
  <c r="J747" i="1"/>
  <c r="J212" i="1"/>
  <c r="J748" i="1"/>
  <c r="J2756" i="1"/>
  <c r="J213" i="1"/>
  <c r="J749" i="1"/>
  <c r="J750" i="1"/>
  <c r="J214" i="1"/>
  <c r="J2137" i="1"/>
  <c r="J751" i="1"/>
  <c r="J752" i="1"/>
  <c r="J1690" i="1"/>
  <c r="J1691" i="1"/>
  <c r="J215" i="1"/>
  <c r="J1292" i="1"/>
  <c r="J1293" i="1"/>
  <c r="J2138" i="1"/>
  <c r="J753" i="1"/>
  <c r="J216" i="1"/>
  <c r="J1692" i="1"/>
  <c r="J217" i="1"/>
  <c r="J218" i="1"/>
  <c r="J219" i="1"/>
  <c r="J220" i="1"/>
  <c r="J3379" i="1"/>
  <c r="J221" i="1"/>
  <c r="J222" i="1"/>
  <c r="J754" i="1"/>
  <c r="J1693" i="1"/>
  <c r="J1694" i="1"/>
  <c r="J1695" i="1"/>
  <c r="J223" i="1"/>
  <c r="J224" i="1"/>
  <c r="J225" i="1"/>
  <c r="J755" i="1"/>
  <c r="J226" i="1"/>
  <c r="J2757" i="1"/>
  <c r="J2139" i="1"/>
  <c r="J227" i="1"/>
  <c r="J1696" i="1"/>
  <c r="J228" i="1"/>
  <c r="J756" i="1"/>
  <c r="J229" i="1"/>
  <c r="J2758" i="1"/>
  <c r="J1697" i="1"/>
  <c r="J230" i="1"/>
  <c r="J757" i="1"/>
  <c r="J758" i="1"/>
  <c r="J231" i="1"/>
  <c r="J3380" i="1"/>
  <c r="J759" i="1"/>
  <c r="J1698" i="1"/>
  <c r="J1699" i="1"/>
  <c r="J232" i="1"/>
  <c r="J2759" i="1"/>
  <c r="J2140" i="1"/>
  <c r="J2141" i="1"/>
  <c r="J1700" i="1"/>
  <c r="J233" i="1"/>
  <c r="J760" i="1"/>
  <c r="J1701" i="1"/>
  <c r="J234" i="1"/>
  <c r="J3381" i="1"/>
  <c r="J1702" i="1"/>
  <c r="J235" i="1"/>
  <c r="J236" i="1"/>
  <c r="J237" i="1"/>
  <c r="J238" i="1"/>
  <c r="J3171" i="1"/>
  <c r="J1703" i="1"/>
  <c r="J239" i="1"/>
  <c r="J240" i="1"/>
  <c r="J1704" i="1"/>
  <c r="J241" i="1"/>
  <c r="J242" i="1"/>
  <c r="J2760" i="1"/>
  <c r="J2142" i="1"/>
  <c r="J1705" i="1"/>
  <c r="J243" i="1"/>
  <c r="J761" i="1"/>
  <c r="J1294" i="1"/>
  <c r="J762" i="1"/>
  <c r="J244" i="1"/>
  <c r="J245" i="1"/>
  <c r="J1295" i="1"/>
  <c r="J1706" i="1"/>
  <c r="J3382" i="1"/>
  <c r="J246" i="1"/>
  <c r="J3383" i="1"/>
  <c r="J1707" i="1"/>
  <c r="J247" i="1"/>
  <c r="J763" i="1"/>
  <c r="J2761" i="1"/>
  <c r="J764" i="1"/>
  <c r="J1708" i="1"/>
  <c r="J248" i="1"/>
  <c r="J2143" i="1"/>
  <c r="J1296" i="1"/>
  <c r="J249" i="1"/>
  <c r="J2144" i="1"/>
  <c r="J765" i="1"/>
  <c r="J1709" i="1"/>
  <c r="J250" i="1"/>
  <c r="J766" i="1"/>
  <c r="J2145" i="1"/>
  <c r="J251" i="1"/>
  <c r="J1710" i="1"/>
  <c r="J2762" i="1"/>
  <c r="J1711" i="1"/>
  <c r="J252" i="1"/>
  <c r="J253" i="1"/>
  <c r="J254" i="1"/>
  <c r="J1712" i="1"/>
  <c r="J255" i="1"/>
  <c r="J256" i="1"/>
  <c r="J767" i="1"/>
  <c r="J768" i="1"/>
  <c r="J257" i="1"/>
  <c r="J258" i="1"/>
  <c r="J1297" i="1"/>
  <c r="J259" i="1"/>
  <c r="J1713" i="1"/>
  <c r="J1714" i="1"/>
  <c r="J1715" i="1"/>
  <c r="J2763" i="1"/>
  <c r="J1716" i="1"/>
  <c r="J260" i="1"/>
  <c r="J1717" i="1"/>
  <c r="J3172" i="1"/>
  <c r="J769" i="1"/>
  <c r="J770" i="1"/>
  <c r="J771" i="1"/>
  <c r="J772" i="1"/>
  <c r="J773" i="1"/>
  <c r="J2146" i="1"/>
  <c r="J774" i="1"/>
  <c r="J775" i="1"/>
  <c r="J776" i="1"/>
  <c r="J777" i="1"/>
  <c r="J778" i="1"/>
  <c r="J779" i="1"/>
  <c r="J780" i="1"/>
  <c r="J2147" i="1"/>
  <c r="J781" i="1"/>
  <c r="J782" i="1"/>
  <c r="J2148" i="1"/>
  <c r="J3173" i="1"/>
  <c r="J2149" i="1"/>
  <c r="J783" i="1"/>
  <c r="J784" i="1"/>
  <c r="J3174" i="1"/>
  <c r="J785" i="1"/>
  <c r="J3175" i="1"/>
  <c r="J786" i="1"/>
  <c r="J3176" i="1"/>
  <c r="J787" i="1"/>
  <c r="J788" i="1"/>
  <c r="J2150" i="1"/>
  <c r="J789" i="1"/>
  <c r="J2151" i="1"/>
  <c r="J790" i="1"/>
  <c r="J791" i="1"/>
  <c r="J2152" i="1"/>
  <c r="J3177" i="1"/>
  <c r="J792" i="1"/>
  <c r="J2153" i="1"/>
  <c r="J2154" i="1"/>
  <c r="J793" i="1"/>
  <c r="J794" i="1"/>
  <c r="J2155" i="1"/>
  <c r="J2156" i="1"/>
  <c r="J795" i="1"/>
  <c r="J796" i="1"/>
  <c r="J261" i="1"/>
  <c r="J797" i="1"/>
  <c r="J798" i="1"/>
  <c r="J799" i="1"/>
  <c r="J3384" i="1"/>
  <c r="J800" i="1"/>
  <c r="J801" i="1"/>
  <c r="J802" i="1"/>
  <c r="J803" i="1"/>
  <c r="J1718" i="1"/>
  <c r="J804" i="1"/>
  <c r="J2157" i="1"/>
  <c r="J2158" i="1"/>
  <c r="J805" i="1"/>
  <c r="J806" i="1"/>
  <c r="J3178" i="1"/>
  <c r="J807" i="1"/>
  <c r="J808" i="1"/>
  <c r="J809" i="1"/>
  <c r="J810" i="1"/>
  <c r="J811" i="1"/>
  <c r="J812" i="1"/>
  <c r="J813" i="1"/>
  <c r="J814"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815" i="1"/>
  <c r="J2204" i="1"/>
  <c r="J2205" i="1"/>
  <c r="J2425" i="1"/>
  <c r="J2206" i="1"/>
  <c r="J3179" i="1"/>
  <c r="J262" i="1"/>
  <c r="J263" i="1"/>
  <c r="J264" i="1"/>
  <c r="J265" i="1"/>
  <c r="J266" i="1"/>
  <c r="J267" i="1"/>
  <c r="J268" i="1"/>
  <c r="J269" i="1"/>
  <c r="J270" i="1"/>
  <c r="J271" i="1"/>
  <c r="J272" i="1"/>
  <c r="J2764" i="1"/>
  <c r="J273" i="1"/>
  <c r="J274" i="1"/>
  <c r="J275" i="1"/>
  <c r="J276" i="1"/>
  <c r="J277" i="1"/>
  <c r="J278" i="1"/>
  <c r="J279" i="1"/>
  <c r="J280" i="1"/>
  <c r="J2426" i="1"/>
  <c r="J281" i="1"/>
  <c r="J1719" i="1"/>
  <c r="J282" i="1"/>
  <c r="J283" i="1"/>
  <c r="J284" i="1"/>
  <c r="J285" i="1"/>
  <c r="J286" i="1"/>
  <c r="J2207" i="1"/>
  <c r="J2765" i="1"/>
  <c r="J287" i="1"/>
  <c r="J288" i="1"/>
  <c r="J289" i="1"/>
  <c r="J290" i="1"/>
  <c r="J291" i="1"/>
  <c r="J292" i="1"/>
  <c r="J1720" i="1"/>
  <c r="J293" i="1"/>
  <c r="J294" i="1"/>
  <c r="J295" i="1"/>
  <c r="J296" i="1"/>
  <c r="J2208" i="1"/>
  <c r="J2766" i="1"/>
  <c r="J297" i="1"/>
  <c r="J298" i="1"/>
  <c r="J299" i="1"/>
  <c r="J300" i="1"/>
  <c r="J301" i="1"/>
  <c r="J302" i="1"/>
  <c r="J303" i="1"/>
  <c r="J304" i="1"/>
  <c r="J305" i="1"/>
  <c r="J306" i="1"/>
  <c r="J307" i="1"/>
  <c r="J308" i="1"/>
  <c r="J2209" i="1"/>
  <c r="J309" i="1"/>
  <c r="J310" i="1"/>
  <c r="J2210" i="1"/>
  <c r="J311" i="1"/>
  <c r="J312" i="1"/>
  <c r="J816" i="1"/>
  <c r="J313" i="1"/>
  <c r="J2767" i="1"/>
  <c r="J314" i="1"/>
  <c r="J315" i="1"/>
  <c r="J316" i="1"/>
  <c r="J2768" i="1"/>
  <c r="J317" i="1"/>
  <c r="J2769" i="1"/>
  <c r="J318" i="1"/>
  <c r="J319" i="1"/>
  <c r="J2770" i="1"/>
  <c r="J320" i="1"/>
  <c r="J321" i="1"/>
  <c r="J322" i="1"/>
  <c r="J323" i="1"/>
  <c r="J324" i="1"/>
  <c r="J325" i="1"/>
  <c r="J326" i="1"/>
  <c r="J327" i="1"/>
  <c r="J328" i="1"/>
  <c r="J1721" i="1"/>
  <c r="J329" i="1"/>
  <c r="J330" i="1"/>
  <c r="J2771" i="1"/>
  <c r="J331" i="1"/>
  <c r="J332" i="1"/>
  <c r="J333" i="1"/>
  <c r="J334" i="1"/>
  <c r="J335" i="1"/>
  <c r="J336" i="1"/>
  <c r="J337" i="1"/>
  <c r="J338" i="1"/>
  <c r="J339" i="1"/>
  <c r="J340" i="1"/>
  <c r="J341" i="1"/>
  <c r="J342" i="1"/>
  <c r="J343" i="1"/>
  <c r="J1722" i="1"/>
  <c r="J344" i="1"/>
  <c r="J345" i="1"/>
  <c r="J346" i="1"/>
  <c r="J347" i="1"/>
  <c r="J348" i="1"/>
  <c r="J349" i="1"/>
  <c r="J350" i="1"/>
  <c r="J351" i="1"/>
  <c r="J352" i="1"/>
  <c r="J353" i="1"/>
  <c r="J354" i="1"/>
  <c r="J355" i="1"/>
  <c r="J356" i="1"/>
  <c r="J357" i="1"/>
  <c r="J358" i="1"/>
  <c r="J359" i="1"/>
  <c r="J360" i="1"/>
  <c r="J361" i="1"/>
  <c r="J362" i="1"/>
  <c r="J2772" i="1"/>
  <c r="J363" i="1"/>
  <c r="J1723" i="1"/>
  <c r="J364" i="1"/>
  <c r="J365" i="1"/>
  <c r="J366" i="1"/>
  <c r="J367" i="1"/>
  <c r="J368" i="1"/>
  <c r="J369" i="1"/>
  <c r="J370" i="1"/>
  <c r="J371" i="1"/>
  <c r="J372" i="1"/>
  <c r="J373" i="1"/>
  <c r="J374" i="1"/>
  <c r="J375" i="1"/>
  <c r="J376" i="1"/>
  <c r="J377" i="1"/>
  <c r="J378" i="1"/>
  <c r="J379" i="1"/>
  <c r="J380" i="1"/>
  <c r="J381" i="1"/>
  <c r="J382" i="1"/>
  <c r="J383" i="1"/>
  <c r="J384" i="1"/>
  <c r="J385" i="1"/>
  <c r="J2773" i="1"/>
  <c r="J386" i="1"/>
  <c r="J387" i="1"/>
  <c r="J388" i="1"/>
  <c r="J389" i="1"/>
  <c r="J2774" i="1"/>
  <c r="J2775" i="1"/>
  <c r="J2776" i="1"/>
  <c r="J2777" i="1"/>
  <c r="J2778" i="1"/>
  <c r="J2779" i="1"/>
  <c r="J1724" i="1"/>
  <c r="J2780" i="1"/>
  <c r="J3385" i="1"/>
  <c r="J2781" i="1"/>
  <c r="J2782" i="1"/>
  <c r="J2783" i="1"/>
  <c r="J2784" i="1"/>
  <c r="J2785" i="1"/>
  <c r="J2786" i="1"/>
  <c r="J2787" i="1"/>
  <c r="J2788" i="1"/>
  <c r="J2789" i="1"/>
  <c r="J2790" i="1"/>
  <c r="J2791" i="1"/>
  <c r="J1725" i="1"/>
  <c r="J2792" i="1"/>
  <c r="J2793" i="1"/>
  <c r="J2794" i="1"/>
  <c r="J2795" i="1"/>
  <c r="J2796" i="1"/>
  <c r="J2797" i="1"/>
  <c r="J2798" i="1"/>
  <c r="J1726" i="1"/>
  <c r="J2799" i="1"/>
  <c r="J2800" i="1"/>
  <c r="J2801" i="1"/>
  <c r="J2802" i="1"/>
  <c r="J2803" i="1"/>
  <c r="J2804" i="1"/>
  <c r="J2805" i="1"/>
  <c r="J2806" i="1"/>
  <c r="J2807" i="1"/>
  <c r="J2808" i="1"/>
  <c r="J2809" i="1"/>
  <c r="J2810" i="1"/>
  <c r="J2811" i="1"/>
  <c r="J2812" i="1"/>
  <c r="J2813" i="1"/>
  <c r="J1727" i="1"/>
  <c r="J2814" i="1"/>
  <c r="J1728" i="1"/>
  <c r="J2815" i="1"/>
  <c r="J2816" i="1"/>
  <c r="J2211" i="1"/>
  <c r="J2212" i="1"/>
  <c r="J2213" i="1"/>
  <c r="J1298" i="1"/>
  <c r="J2817" i="1"/>
  <c r="J1299" i="1"/>
  <c r="J2818" i="1"/>
  <c r="J2214" i="1"/>
  <c r="J1300" i="1"/>
  <c r="J2215" i="1"/>
  <c r="J3386" i="1"/>
  <c r="J2216" i="1"/>
  <c r="J2819" i="1"/>
  <c r="J1729" i="1"/>
  <c r="J2217" i="1"/>
  <c r="J2427" i="1"/>
  <c r="J1301" i="1"/>
  <c r="J1302" i="1"/>
  <c r="J2820" i="1"/>
  <c r="J2428" i="1"/>
  <c r="J1303" i="1"/>
  <c r="J2821" i="1"/>
  <c r="J2218" i="1"/>
  <c r="J2822" i="1"/>
  <c r="J2823" i="1"/>
  <c r="J2824" i="1"/>
  <c r="J1304" i="1"/>
  <c r="J2825" i="1"/>
  <c r="J1305" i="1"/>
  <c r="J1730" i="1"/>
  <c r="J2219" i="1"/>
  <c r="J3387" i="1"/>
  <c r="J2826" i="1"/>
  <c r="J2827" i="1"/>
  <c r="J2220" i="1"/>
  <c r="J2429" i="1"/>
  <c r="J2221" i="1"/>
  <c r="J1731" i="1"/>
  <c r="J2430" i="1"/>
  <c r="J3388" i="1"/>
  <c r="J2431" i="1"/>
  <c r="J2432" i="1"/>
  <c r="J2222" i="1"/>
  <c r="J390" i="1"/>
  <c r="J2828" i="1"/>
  <c r="J1306" i="1"/>
  <c r="J2223" i="1"/>
  <c r="J2829" i="1"/>
  <c r="J2830" i="1"/>
  <c r="J2224" i="1"/>
  <c r="J1307" i="1"/>
  <c r="J1308" i="1"/>
  <c r="J2225" i="1"/>
  <c r="J3389" i="1"/>
  <c r="J2433" i="1"/>
  <c r="J2226" i="1"/>
  <c r="J2227" i="1"/>
  <c r="J2228" i="1"/>
  <c r="J1309" i="1"/>
  <c r="J2229" i="1"/>
  <c r="J2230" i="1"/>
  <c r="J2831" i="1"/>
  <c r="J1310" i="1"/>
  <c r="J1311" i="1"/>
  <c r="J1732" i="1"/>
  <c r="J2231" i="1"/>
  <c r="J2832" i="1"/>
  <c r="J1733" i="1"/>
  <c r="J2833" i="1"/>
  <c r="J2834" i="1"/>
  <c r="J1734" i="1"/>
  <c r="J2835" i="1"/>
  <c r="J2836" i="1"/>
  <c r="J2434" i="1"/>
  <c r="J391" i="1"/>
  <c r="J2232" i="1"/>
  <c r="J2837" i="1"/>
  <c r="J1312" i="1"/>
  <c r="J2233" i="1"/>
  <c r="J2234" i="1"/>
  <c r="J3390" i="1"/>
  <c r="J1735" i="1"/>
  <c r="J3391" i="1"/>
  <c r="J2435" i="1"/>
  <c r="J1736" i="1"/>
  <c r="J1313" i="1"/>
  <c r="J1737" i="1"/>
  <c r="J2436" i="1"/>
  <c r="J2838" i="1"/>
  <c r="J1314" i="1"/>
  <c r="J1315" i="1"/>
  <c r="J2839" i="1"/>
  <c r="J1316" i="1"/>
  <c r="J1738" i="1"/>
  <c r="J2840" i="1"/>
  <c r="J2235" i="1"/>
  <c r="J2437" i="1"/>
  <c r="J2438" i="1"/>
  <c r="J2439" i="1"/>
  <c r="J2841" i="1"/>
  <c r="J1317" i="1"/>
  <c r="J2842" i="1"/>
  <c r="J2440" i="1"/>
  <c r="J2843" i="1"/>
  <c r="J3392" i="1"/>
  <c r="J2844" i="1"/>
  <c r="J2845" i="1"/>
  <c r="J1739" i="1"/>
  <c r="J2441" i="1"/>
  <c r="J1318" i="1"/>
  <c r="J3393" i="1"/>
  <c r="J1319" i="1"/>
  <c r="J1740" i="1"/>
  <c r="J1741" i="1"/>
  <c r="J1742" i="1"/>
  <c r="J2442" i="1"/>
  <c r="J3394" i="1"/>
  <c r="J2846" i="1"/>
  <c r="J2443" i="1"/>
  <c r="J2847" i="1"/>
  <c r="J2444" i="1"/>
  <c r="J2236" i="1"/>
  <c r="J2848" i="1"/>
  <c r="J3395" i="1"/>
  <c r="J2849" i="1"/>
  <c r="J1743" i="1"/>
  <c r="J2850" i="1"/>
  <c r="J1320" i="1"/>
  <c r="J2851" i="1"/>
  <c r="J2237" i="1"/>
  <c r="J3396" i="1"/>
  <c r="J2238" i="1"/>
  <c r="J1321" i="1"/>
  <c r="J2852" i="1"/>
  <c r="J2853" i="1"/>
  <c r="J1744" i="1"/>
  <c r="J2239" i="1"/>
  <c r="J1745" i="1"/>
  <c r="J2240" i="1"/>
  <c r="J1322" i="1"/>
  <c r="J1323" i="1"/>
  <c r="J2854" i="1"/>
  <c r="J3397" i="1"/>
  <c r="J2855" i="1"/>
  <c r="J2241" i="1"/>
  <c r="J2242" i="1"/>
  <c r="J2856" i="1"/>
  <c r="J1324" i="1"/>
  <c r="J1325" i="1"/>
  <c r="J2243" i="1"/>
  <c r="J2244" i="1"/>
  <c r="J3398" i="1"/>
  <c r="J1326" i="1"/>
  <c r="J392" i="1"/>
  <c r="J2857" i="1"/>
  <c r="J1746" i="1"/>
  <c r="J1327" i="1"/>
  <c r="J3399" i="1"/>
  <c r="J3400" i="1"/>
  <c r="J1747" i="1"/>
  <c r="J1748" i="1"/>
  <c r="J2858" i="1"/>
  <c r="J393" i="1"/>
  <c r="J2245" i="1"/>
  <c r="J1749" i="1"/>
  <c r="J394" i="1"/>
  <c r="J2445" i="1"/>
  <c r="J3401" i="1"/>
  <c r="J1328" i="1"/>
  <c r="J395" i="1"/>
  <c r="J396" i="1"/>
  <c r="J1329" i="1"/>
  <c r="J3402" i="1"/>
  <c r="J2246" i="1"/>
  <c r="J397" i="1"/>
  <c r="J2247" i="1"/>
  <c r="J398" i="1"/>
  <c r="J399" i="1"/>
  <c r="J2248" i="1"/>
  <c r="J400" i="1"/>
  <c r="J401" i="1"/>
  <c r="J1330" i="1"/>
  <c r="J2249" i="1"/>
  <c r="J3403" i="1"/>
  <c r="J402" i="1"/>
  <c r="J2250" i="1"/>
  <c r="J403" i="1"/>
  <c r="J2859" i="1"/>
  <c r="J3404" i="1"/>
  <c r="J3405" i="1"/>
  <c r="J3406" i="1"/>
  <c r="J2860" i="1"/>
  <c r="J2861" i="1"/>
  <c r="J2862" i="1"/>
  <c r="J2251" i="1"/>
  <c r="J2252" i="1"/>
  <c r="J3407" i="1"/>
  <c r="J3408" i="1"/>
  <c r="J2863" i="1"/>
  <c r="J2864" i="1"/>
  <c r="J3409" i="1"/>
  <c r="J3410" i="1"/>
  <c r="J3411" i="1"/>
  <c r="J2865" i="1"/>
  <c r="J2866" i="1"/>
  <c r="J2867" i="1"/>
  <c r="J2253" i="1"/>
  <c r="J2254" i="1"/>
  <c r="J2868" i="1"/>
  <c r="J2869" i="1"/>
  <c r="J2870" i="1"/>
  <c r="J3412" i="1"/>
  <c r="J2255" i="1"/>
  <c r="J2871" i="1"/>
  <c r="J3413" i="1"/>
  <c r="J2256" i="1"/>
  <c r="J2872" i="1"/>
  <c r="J2873" i="1"/>
  <c r="J2874" i="1"/>
  <c r="J3414" i="1"/>
  <c r="J2257" i="1"/>
  <c r="J2875" i="1"/>
  <c r="J2258" i="1"/>
  <c r="J2876" i="1"/>
  <c r="J2877" i="1"/>
  <c r="J2878" i="1"/>
  <c r="J2879" i="1"/>
  <c r="J2259" i="1"/>
  <c r="J2260" i="1"/>
  <c r="J2261" i="1"/>
  <c r="J3415" i="1"/>
  <c r="J3416" i="1"/>
  <c r="J2880" i="1"/>
  <c r="J2881" i="1"/>
  <c r="J2882" i="1"/>
  <c r="J1750" i="1"/>
  <c r="J404" i="1"/>
  <c r="J405" i="1"/>
  <c r="J2883" i="1"/>
  <c r="J406" i="1"/>
  <c r="J1751" i="1"/>
  <c r="J407" i="1"/>
  <c r="J2884" i="1"/>
  <c r="J2885" i="1"/>
  <c r="J2886" i="1"/>
  <c r="J2262" i="1"/>
  <c r="J1752" i="1"/>
  <c r="J3417" i="1"/>
  <c r="J408" i="1"/>
  <c r="J409" i="1"/>
  <c r="J2263" i="1"/>
  <c r="J2264" i="1"/>
  <c r="J410" i="1"/>
  <c r="J3418" i="1"/>
  <c r="J2265" i="1"/>
  <c r="J2887" i="1"/>
  <c r="J2266" i="1"/>
  <c r="J1753" i="1"/>
  <c r="J2888" i="1"/>
  <c r="J2889" i="1"/>
  <c r="J2890" i="1"/>
  <c r="J2891" i="1"/>
  <c r="J411" i="1"/>
  <c r="J2892" i="1"/>
  <c r="J2267" i="1"/>
  <c r="J3419" i="1"/>
  <c r="J2268" i="1"/>
  <c r="J1754" i="1"/>
  <c r="J1331" i="1"/>
  <c r="J3420" i="1"/>
  <c r="J3421" i="1"/>
  <c r="J2893" i="1"/>
  <c r="J1755" i="1"/>
  <c r="J412" i="1"/>
  <c r="J2269" i="1"/>
  <c r="J2894" i="1"/>
  <c r="J2446" i="1"/>
  <c r="J2270" i="1"/>
  <c r="J2895" i="1"/>
  <c r="J2271" i="1"/>
  <c r="J3422" i="1"/>
  <c r="J1756" i="1"/>
  <c r="J2896" i="1"/>
  <c r="J2272" i="1"/>
  <c r="J2897" i="1"/>
  <c r="J1757" i="1"/>
  <c r="J2898" i="1"/>
  <c r="J1758" i="1"/>
  <c r="J1332" i="1"/>
  <c r="J3180" i="1"/>
  <c r="J2273" i="1"/>
  <c r="J3423" i="1"/>
  <c r="J2274" i="1"/>
  <c r="J3424" i="1"/>
  <c r="J2447" i="1"/>
  <c r="J817" i="1"/>
  <c r="J2899" i="1"/>
  <c r="J2448" i="1"/>
  <c r="J2900" i="1"/>
  <c r="J2901" i="1"/>
  <c r="J818" i="1"/>
  <c r="J2902" i="1"/>
  <c r="J2449" i="1"/>
  <c r="J2903" i="1"/>
  <c r="J1333" i="1"/>
  <c r="J2904" i="1"/>
  <c r="J3425" i="1"/>
  <c r="J819" i="1"/>
  <c r="J2905" i="1"/>
  <c r="J1759" i="1"/>
  <c r="J820" i="1"/>
  <c r="J2906" i="1"/>
  <c r="J821" i="1"/>
  <c r="J2907" i="1"/>
  <c r="J2908" i="1"/>
  <c r="J1760" i="1"/>
  <c r="J2909" i="1"/>
  <c r="J413" i="1"/>
  <c r="J3426" i="1"/>
  <c r="J822" i="1"/>
  <c r="J2910" i="1"/>
  <c r="J1761" i="1"/>
  <c r="J823" i="1"/>
  <c r="J3427" i="1"/>
  <c r="J3428" i="1"/>
  <c r="J3429" i="1"/>
  <c r="J1334" i="1"/>
  <c r="J3430" i="1"/>
  <c r="J2911" i="1"/>
  <c r="J824" i="1"/>
  <c r="J2450" i="1"/>
  <c r="J2912" i="1"/>
  <c r="J2913" i="1"/>
  <c r="J825" i="1"/>
  <c r="J2914" i="1"/>
  <c r="J2915" i="1"/>
  <c r="J1762" i="1"/>
  <c r="J826" i="1"/>
  <c r="J2451" i="1"/>
  <c r="J3431" i="1"/>
  <c r="J1763" i="1"/>
  <c r="J2916" i="1"/>
  <c r="J827" i="1"/>
  <c r="J3432" i="1"/>
  <c r="J2452" i="1"/>
  <c r="J2917" i="1"/>
  <c r="J3433" i="1"/>
  <c r="J2918" i="1"/>
  <c r="J2919" i="1"/>
  <c r="J3434" i="1"/>
  <c r="J2920" i="1"/>
  <c r="J3435" i="1"/>
  <c r="J828" i="1"/>
  <c r="J2921" i="1"/>
  <c r="J3436" i="1"/>
  <c r="J829" i="1"/>
  <c r="J2922" i="1"/>
  <c r="J2923" i="1"/>
  <c r="J2924" i="1"/>
  <c r="J3437" i="1"/>
  <c r="J2925" i="1"/>
  <c r="J830" i="1"/>
  <c r="J831" i="1"/>
  <c r="J2453" i="1"/>
  <c r="J1764" i="1"/>
  <c r="J3438" i="1"/>
  <c r="J2926" i="1"/>
  <c r="J832" i="1"/>
  <c r="J833" i="1"/>
  <c r="J2927" i="1"/>
  <c r="J1765" i="1"/>
  <c r="J1766" i="1"/>
  <c r="J1767" i="1"/>
  <c r="J2928" i="1"/>
  <c r="J2929" i="1"/>
  <c r="J2930" i="1"/>
  <c r="J834" i="1"/>
  <c r="J1768" i="1"/>
  <c r="J2931" i="1"/>
  <c r="J2932" i="1"/>
  <c r="J835" i="1"/>
  <c r="J3439" i="1"/>
  <c r="J2933" i="1"/>
  <c r="J836" i="1"/>
  <c r="J2934" i="1"/>
  <c r="J2935" i="1"/>
  <c r="J1769" i="1"/>
  <c r="J3181" i="1"/>
  <c r="J2936" i="1"/>
  <c r="J3440" i="1"/>
  <c r="J2937" i="1"/>
  <c r="J2938" i="1"/>
  <c r="J2454" i="1"/>
  <c r="J2939" i="1"/>
  <c r="J1335" i="1"/>
  <c r="J2940" i="1"/>
  <c r="J2941" i="1"/>
  <c r="J3441" i="1"/>
  <c r="J2942" i="1"/>
  <c r="J2943" i="1"/>
  <c r="J1336" i="1"/>
  <c r="J837" i="1"/>
  <c r="J2455" i="1"/>
  <c r="J3442" i="1"/>
  <c r="J2944" i="1"/>
  <c r="J3443" i="1"/>
  <c r="J2945" i="1"/>
  <c r="J3444" i="1"/>
  <c r="J2946" i="1"/>
  <c r="J2947" i="1"/>
  <c r="J3445" i="1"/>
  <c r="J2948" i="1"/>
  <c r="J2949" i="1"/>
  <c r="J838" i="1"/>
  <c r="J3446" i="1"/>
  <c r="J839" i="1"/>
  <c r="J2950" i="1"/>
  <c r="J2951" i="1"/>
  <c r="J2952" i="1"/>
  <c r="J2953" i="1"/>
  <c r="J840" i="1"/>
  <c r="J3447" i="1"/>
  <c r="J841" i="1"/>
  <c r="J3448" i="1"/>
  <c r="J842" i="1"/>
  <c r="J1770" i="1"/>
  <c r="J3449" i="1"/>
  <c r="J843" i="1"/>
  <c r="J2275" i="1"/>
  <c r="J844" i="1"/>
  <c r="J845" i="1"/>
  <c r="J2954" i="1"/>
  <c r="J846" i="1"/>
  <c r="J2955" i="1"/>
  <c r="J3450" i="1"/>
  <c r="J847" i="1"/>
  <c r="J2956" i="1"/>
  <c r="J848" i="1"/>
  <c r="J2957" i="1"/>
  <c r="J1771" i="1"/>
  <c r="J2456" i="1"/>
  <c r="J3451" i="1"/>
  <c r="J849" i="1"/>
  <c r="J3452" i="1"/>
  <c r="J2457" i="1"/>
  <c r="J1337" i="1"/>
  <c r="J850" i="1"/>
  <c r="J3453" i="1"/>
  <c r="J2958" i="1"/>
  <c r="J1772" i="1"/>
  <c r="J2458" i="1"/>
  <c r="J851" i="1"/>
  <c r="J852" i="1"/>
  <c r="J3454" i="1"/>
  <c r="J853" i="1"/>
  <c r="J2959" i="1"/>
  <c r="J854" i="1"/>
  <c r="J3455" i="1"/>
  <c r="J3456" i="1"/>
  <c r="J2459" i="1"/>
  <c r="J855" i="1"/>
  <c r="J2960" i="1"/>
  <c r="J1773" i="1"/>
  <c r="J414" i="1"/>
  <c r="J2961" i="1"/>
  <c r="J3457" i="1"/>
  <c r="J2276" i="1"/>
  <c r="J2962" i="1"/>
  <c r="J856" i="1"/>
  <c r="J857" i="1"/>
  <c r="J2963" i="1"/>
  <c r="J858" i="1"/>
  <c r="J2964" i="1"/>
  <c r="J1774" i="1"/>
  <c r="J2965" i="1"/>
  <c r="J3458" i="1"/>
  <c r="J3459" i="1"/>
  <c r="J3460" i="1"/>
  <c r="J1775" i="1"/>
  <c r="J2460" i="1"/>
  <c r="J2966" i="1"/>
  <c r="J3461" i="1"/>
  <c r="J859" i="1"/>
  <c r="J2967" i="1"/>
  <c r="J2968" i="1"/>
  <c r="J1776" i="1"/>
  <c r="J3462" i="1"/>
  <c r="J860" i="1"/>
  <c r="J861" i="1"/>
  <c r="J862" i="1"/>
  <c r="J3463" i="1"/>
  <c r="J2461" i="1"/>
  <c r="J2969" i="1"/>
  <c r="J415" i="1"/>
  <c r="J2970" i="1"/>
  <c r="J2971" i="1"/>
  <c r="J2972" i="1"/>
  <c r="J863" i="1"/>
  <c r="J1338" i="1"/>
  <c r="J2973" i="1"/>
  <c r="J3464" i="1"/>
  <c r="J1777" i="1"/>
  <c r="J864" i="1"/>
  <c r="J1339" i="1"/>
  <c r="J2462" i="1"/>
  <c r="J865" i="1"/>
  <c r="J2974" i="1"/>
  <c r="J3465" i="1"/>
  <c r="J866" i="1"/>
  <c r="J867" i="1"/>
  <c r="J3466" i="1"/>
  <c r="J3467" i="1"/>
  <c r="J1778" i="1"/>
  <c r="J2975" i="1"/>
  <c r="J2976" i="1"/>
  <c r="J3468" i="1"/>
  <c r="J2977" i="1"/>
  <c r="J868" i="1"/>
  <c r="J3469" i="1"/>
  <c r="J2277" i="1"/>
  <c r="J2978" i="1"/>
  <c r="J2979" i="1"/>
  <c r="J2980" i="1"/>
  <c r="J1779" i="1"/>
  <c r="J869" i="1"/>
  <c r="J870" i="1"/>
  <c r="J3470" i="1"/>
  <c r="J3471" i="1"/>
  <c r="J2278" i="1"/>
  <c r="J1780" i="1"/>
  <c r="J3472" i="1"/>
  <c r="J1781" i="1"/>
  <c r="J2463" i="1"/>
  <c r="J3473" i="1"/>
  <c r="J871" i="1"/>
  <c r="J872" i="1"/>
  <c r="J3474" i="1"/>
  <c r="J3475" i="1"/>
  <c r="J2279" i="1"/>
  <c r="J1782" i="1"/>
  <c r="J2981" i="1"/>
  <c r="J873" i="1"/>
  <c r="J2464" i="1"/>
  <c r="J1340" i="1"/>
  <c r="J2982" i="1"/>
  <c r="J3476" i="1"/>
  <c r="J2983" i="1"/>
  <c r="J2984" i="1"/>
  <c r="J874" i="1"/>
  <c r="J1783" i="1"/>
  <c r="J1784" i="1"/>
  <c r="J1785" i="1"/>
  <c r="J2465" i="1"/>
  <c r="J3477" i="1"/>
  <c r="J2985" i="1"/>
  <c r="J875" i="1"/>
  <c r="J2986" i="1"/>
  <c r="J3478" i="1"/>
  <c r="J2466" i="1"/>
  <c r="J3479" i="1"/>
  <c r="J3480" i="1"/>
  <c r="J876" i="1"/>
  <c r="J3481" i="1"/>
  <c r="J2987" i="1"/>
  <c r="J3482" i="1"/>
  <c r="J1786" i="1"/>
  <c r="J2988" i="1"/>
  <c r="J2989" i="1"/>
  <c r="J877" i="1"/>
  <c r="J3483" i="1"/>
  <c r="J3484" i="1"/>
  <c r="J2990" i="1"/>
  <c r="J2467" i="1"/>
  <c r="J878" i="1"/>
  <c r="J1787" i="1"/>
  <c r="J1788" i="1"/>
  <c r="J2991" i="1"/>
  <c r="J879" i="1"/>
  <c r="J3485" i="1"/>
  <c r="J880" i="1"/>
  <c r="J3486" i="1"/>
  <c r="J2468" i="1"/>
  <c r="J1789" i="1"/>
  <c r="J1790" i="1"/>
  <c r="J1791" i="1"/>
  <c r="J881" i="1"/>
  <c r="J1341" i="1"/>
  <c r="J882" i="1"/>
  <c r="J416" i="1"/>
  <c r="J1792" i="1"/>
  <c r="J883" i="1"/>
  <c r="J3487" i="1"/>
  <c r="J884" i="1"/>
  <c r="J1793" i="1"/>
  <c r="J2469" i="1"/>
  <c r="J1794" i="1"/>
  <c r="J417" i="1"/>
  <c r="J2992" i="1"/>
  <c r="J885" i="1"/>
  <c r="J886" i="1"/>
  <c r="J887" i="1"/>
  <c r="J1795" i="1"/>
  <c r="J1796" i="1"/>
  <c r="J418" i="1"/>
  <c r="J419" i="1"/>
  <c r="J1797" i="1"/>
  <c r="J3488" i="1"/>
  <c r="J888" i="1"/>
  <c r="J420" i="1"/>
  <c r="J889" i="1"/>
  <c r="J3489" i="1"/>
  <c r="J1798" i="1"/>
  <c r="J1799" i="1"/>
  <c r="J890" i="1"/>
  <c r="J1800" i="1"/>
  <c r="J421" i="1"/>
  <c r="J3490" i="1"/>
  <c r="J1801" i="1"/>
  <c r="J3491" i="1"/>
  <c r="J3492" i="1"/>
  <c r="J422" i="1"/>
  <c r="J423" i="1"/>
  <c r="J2993" i="1"/>
  <c r="J3493" i="1"/>
  <c r="J3494" i="1"/>
  <c r="J1802" i="1"/>
  <c r="J424" i="1"/>
  <c r="J3495" i="1"/>
  <c r="J2470" i="1"/>
  <c r="J3496" i="1"/>
  <c r="J425" i="1"/>
  <c r="J1803" i="1"/>
  <c r="J3497" i="1"/>
  <c r="J3498" i="1"/>
  <c r="J426" i="1"/>
  <c r="J1804" i="1"/>
  <c r="J2471" i="1"/>
  <c r="J891" i="1"/>
  <c r="J892" i="1"/>
  <c r="J1342" i="1"/>
  <c r="J427" i="1"/>
  <c r="J1805" i="1"/>
  <c r="J428" i="1"/>
  <c r="J3499" i="1"/>
  <c r="J893" i="1"/>
  <c r="J429" i="1"/>
  <c r="J1806" i="1"/>
  <c r="J894" i="1"/>
  <c r="J1807" i="1"/>
  <c r="J430" i="1"/>
  <c r="J431" i="1"/>
  <c r="J2472" i="1"/>
  <c r="J895" i="1"/>
  <c r="J896" i="1"/>
  <c r="J3500" i="1"/>
  <c r="J897" i="1"/>
  <c r="J898" i="1"/>
  <c r="J432" i="1"/>
  <c r="J433" i="1"/>
  <c r="J1808" i="1"/>
  <c r="J3501" i="1"/>
  <c r="J899" i="1"/>
  <c r="J434" i="1"/>
  <c r="J2994" i="1"/>
  <c r="J435" i="1"/>
  <c r="J900" i="1"/>
  <c r="J436" i="1"/>
  <c r="J3502" i="1"/>
  <c r="J3503" i="1"/>
  <c r="J901" i="1"/>
  <c r="J437" i="1"/>
  <c r="J902" i="1"/>
  <c r="J1809" i="1"/>
  <c r="J438" i="1"/>
  <c r="J1810" i="1"/>
  <c r="J903" i="1"/>
  <c r="J904" i="1"/>
  <c r="J905" i="1"/>
  <c r="J439" i="1"/>
  <c r="J906" i="1"/>
  <c r="J3504" i="1"/>
  <c r="J907" i="1"/>
  <c r="J1811" i="1"/>
  <c r="J3505" i="1"/>
  <c r="J1812" i="1"/>
  <c r="J908" i="1"/>
  <c r="J3506" i="1"/>
  <c r="J909" i="1"/>
  <c r="J910" i="1"/>
  <c r="J3507" i="1"/>
  <c r="J440" i="1"/>
  <c r="J2473" i="1"/>
  <c r="J441" i="1"/>
  <c r="J1813" i="1"/>
  <c r="J442" i="1"/>
  <c r="J3508" i="1"/>
  <c r="J1814" i="1"/>
  <c r="J443" i="1"/>
  <c r="J3509" i="1"/>
  <c r="J444" i="1"/>
  <c r="J1815" i="1"/>
  <c r="J3510" i="1"/>
  <c r="J3511" i="1"/>
  <c r="J911" i="1"/>
  <c r="J3512" i="1"/>
  <c r="J1816" i="1"/>
  <c r="J1817" i="1"/>
  <c r="J3513" i="1"/>
  <c r="J445" i="1"/>
  <c r="J3514" i="1"/>
  <c r="J2474" i="1"/>
  <c r="J3515" i="1"/>
  <c r="J3516" i="1"/>
  <c r="J3517" i="1"/>
  <c r="J3518" i="1"/>
  <c r="J3519" i="1"/>
  <c r="J3520" i="1"/>
  <c r="J3521" i="1"/>
  <c r="J1343" i="1"/>
  <c r="J3522" i="1"/>
  <c r="J3523" i="1"/>
  <c r="J3524" i="1"/>
  <c r="J3525" i="1"/>
  <c r="J3526" i="1"/>
  <c r="J3527" i="1"/>
  <c r="J2475" i="1"/>
  <c r="J1818" i="1"/>
  <c r="J3528" i="1"/>
  <c r="J2476" i="1"/>
  <c r="J912" i="1"/>
  <c r="J3529" i="1"/>
  <c r="J1819" i="1"/>
  <c r="J1344" i="1"/>
  <c r="J3530" i="1"/>
  <c r="J913" i="1"/>
  <c r="J914" i="1"/>
  <c r="J915" i="1"/>
  <c r="J1820" i="1"/>
  <c r="J3531" i="1"/>
  <c r="J3532" i="1"/>
  <c r="J3533" i="1"/>
  <c r="J3534" i="1"/>
  <c r="J2477" i="1"/>
  <c r="J1821" i="1"/>
  <c r="J3535" i="1"/>
  <c r="J916" i="1"/>
  <c r="J917" i="1"/>
  <c r="J3536" i="1"/>
  <c r="J3537" i="1"/>
  <c r="J918" i="1"/>
  <c r="J2478" i="1"/>
  <c r="J1345" i="1"/>
  <c r="J2479" i="1"/>
  <c r="J3538" i="1"/>
  <c r="J3539" i="1"/>
  <c r="J919" i="1"/>
  <c r="J3540" i="1"/>
  <c r="J3541" i="1"/>
  <c r="J3542" i="1"/>
  <c r="J920" i="1"/>
  <c r="J446" i="1"/>
  <c r="J3543" i="1"/>
  <c r="J1822" i="1"/>
  <c r="J921" i="1"/>
  <c r="J3544" i="1"/>
  <c r="J3545" i="1"/>
  <c r="J1346" i="1"/>
  <c r="J1347" i="1"/>
  <c r="J2480" i="1"/>
  <c r="J3546" i="1"/>
  <c r="J3547" i="1"/>
  <c r="J3548" i="1"/>
  <c r="J3549" i="1"/>
  <c r="J922" i="1"/>
  <c r="J3550" i="1"/>
  <c r="J3551" i="1"/>
  <c r="J923" i="1"/>
  <c r="J1823" i="1"/>
  <c r="J2481" i="1"/>
  <c r="J924" i="1"/>
  <c r="J2482" i="1"/>
  <c r="J1348" i="1"/>
  <c r="J3552" i="1"/>
  <c r="J925" i="1"/>
  <c r="J3553" i="1"/>
  <c r="J3554" i="1"/>
  <c r="J2483" i="1"/>
  <c r="J3555" i="1"/>
  <c r="J926" i="1"/>
  <c r="J3556" i="1"/>
  <c r="J3557" i="1"/>
  <c r="J2484" i="1"/>
  <c r="J927" i="1"/>
  <c r="J447" i="1"/>
  <c r="J3558" i="1"/>
  <c r="J1824" i="1"/>
  <c r="J928" i="1"/>
  <c r="J3559" i="1"/>
  <c r="J3560" i="1"/>
  <c r="J2485" i="1"/>
  <c r="J3561" i="1"/>
  <c r="J3562" i="1"/>
  <c r="J3563" i="1"/>
  <c r="J3564" i="1"/>
  <c r="J2486" i="1"/>
  <c r="J929" i="1"/>
  <c r="J3565" i="1"/>
  <c r="J3566" i="1"/>
  <c r="J3567" i="1"/>
  <c r="J930" i="1"/>
  <c r="J1825" i="1"/>
  <c r="J3568" i="1"/>
  <c r="J931" i="1"/>
  <c r="J3569" i="1"/>
  <c r="J3570" i="1"/>
  <c r="J932" i="1"/>
  <c r="J1349" i="1"/>
  <c r="J1350" i="1"/>
  <c r="J1351" i="1"/>
  <c r="J2487" i="1"/>
  <c r="J3571" i="1"/>
  <c r="J3572" i="1"/>
  <c r="J933" i="1"/>
  <c r="J3573" i="1"/>
  <c r="J3574" i="1"/>
  <c r="J934" i="1"/>
  <c r="J1826" i="1"/>
  <c r="J3575" i="1"/>
  <c r="J935" i="1"/>
  <c r="J3576" i="1"/>
  <c r="J3577" i="1"/>
  <c r="J3578" i="1"/>
  <c r="J3579" i="1"/>
  <c r="J1352" i="1"/>
  <c r="J1353" i="1"/>
  <c r="J3580" i="1"/>
  <c r="J1354" i="1"/>
  <c r="J936" i="1"/>
  <c r="J3581" i="1"/>
  <c r="J3582" i="1"/>
  <c r="J3583" i="1"/>
  <c r="J937" i="1"/>
  <c r="J448" i="1"/>
  <c r="J3584" i="1"/>
  <c r="J938" i="1"/>
  <c r="J1355" i="1"/>
  <c r="J2488" i="1"/>
  <c r="J1356" i="1"/>
  <c r="J2489" i="1"/>
  <c r="J3585" i="1"/>
  <c r="J3586" i="1"/>
  <c r="J3587" i="1"/>
  <c r="J2490" i="1"/>
  <c r="J939" i="1"/>
  <c r="J3588" i="1"/>
  <c r="J2491" i="1"/>
  <c r="J2492" i="1"/>
  <c r="J2493" i="1"/>
  <c r="J3589" i="1"/>
  <c r="J3590" i="1"/>
  <c r="J3591" i="1"/>
  <c r="J940" i="1"/>
  <c r="J2494" i="1"/>
  <c r="J3592" i="1"/>
  <c r="J2495" i="1"/>
  <c r="J2496" i="1"/>
  <c r="J3593" i="1"/>
  <c r="J2497" i="1"/>
  <c r="J2498" i="1"/>
  <c r="J449" i="1"/>
  <c r="J2499" i="1"/>
  <c r="J3594" i="1"/>
  <c r="J2500" i="1"/>
  <c r="J2501" i="1"/>
  <c r="J3595" i="1"/>
  <c r="J3596" i="1"/>
  <c r="J941" i="1"/>
  <c r="J2502" i="1"/>
  <c r="J942" i="1"/>
  <c r="J3597" i="1"/>
  <c r="J1827" i="1"/>
  <c r="J3598" i="1"/>
  <c r="J2503" i="1"/>
  <c r="J3599" i="1"/>
  <c r="J1357" i="1"/>
  <c r="J2504" i="1"/>
  <c r="J943" i="1"/>
  <c r="J3600" i="1"/>
  <c r="J3601" i="1"/>
  <c r="J3602" i="1"/>
  <c r="J944" i="1"/>
  <c r="J2995" i="1"/>
  <c r="J945" i="1"/>
  <c r="J3603" i="1"/>
  <c r="J3604" i="1"/>
  <c r="J1358" i="1"/>
  <c r="J2505" i="1"/>
  <c r="J3605" i="1"/>
  <c r="J3606" i="1"/>
  <c r="J3607" i="1"/>
  <c r="J3608" i="1"/>
  <c r="J1828" i="1"/>
  <c r="J450" i="1"/>
  <c r="J946" i="1"/>
  <c r="J2506" i="1"/>
  <c r="J2507" i="1"/>
  <c r="J3609" i="1"/>
  <c r="J3610" i="1"/>
  <c r="J3611" i="1"/>
  <c r="J3612" i="1"/>
  <c r="J947" i="1"/>
  <c r="J948" i="1"/>
  <c r="J451" i="1"/>
  <c r="J2508" i="1"/>
  <c r="J2509" i="1"/>
  <c r="J3613" i="1"/>
  <c r="J949" i="1"/>
  <c r="J2510" i="1"/>
  <c r="J1359" i="1"/>
  <c r="J3614" i="1"/>
  <c r="J950" i="1"/>
  <c r="J1360" i="1"/>
  <c r="J3615" i="1"/>
  <c r="J3616" i="1"/>
  <c r="J951" i="1"/>
  <c r="J1361" i="1"/>
  <c r="J3617" i="1"/>
  <c r="J3618" i="1"/>
  <c r="J1362" i="1"/>
  <c r="J952" i="1"/>
  <c r="J3619" i="1"/>
  <c r="J2511" i="1"/>
  <c r="J1363" i="1"/>
  <c r="J3620" i="1"/>
  <c r="J1364" i="1"/>
  <c r="J2512" i="1"/>
  <c r="J452" i="1"/>
  <c r="J453" i="1"/>
  <c r="J454" i="1"/>
  <c r="J953" i="1"/>
  <c r="J3621" i="1"/>
  <c r="J1365" i="1"/>
  <c r="J3622" i="1"/>
  <c r="J1366" i="1"/>
  <c r="J1367" i="1"/>
  <c r="J1368" i="1"/>
  <c r="J3623" i="1"/>
  <c r="J1369" i="1"/>
  <c r="J3624" i="1"/>
  <c r="J455" i="1"/>
  <c r="J456" i="1"/>
  <c r="J2513" i="1"/>
  <c r="J457" i="1"/>
  <c r="J2514" i="1"/>
  <c r="J3625" i="1"/>
  <c r="J3626" i="1"/>
  <c r="J3627" i="1"/>
  <c r="J458" i="1"/>
  <c r="J954" i="1"/>
  <c r="J459" i="1"/>
  <c r="J955" i="1"/>
  <c r="J3628" i="1"/>
  <c r="J3629" i="1"/>
  <c r="J3630" i="1"/>
  <c r="J956" i="1"/>
  <c r="J3631" i="1"/>
  <c r="J957" i="1"/>
  <c r="J958" i="1"/>
  <c r="J959" i="1"/>
  <c r="J3632" i="1"/>
  <c r="J3633" i="1"/>
  <c r="J3634" i="1"/>
  <c r="J960" i="1"/>
  <c r="J3635" i="1"/>
  <c r="J961" i="1"/>
  <c r="J962" i="1"/>
  <c r="J3636" i="1"/>
  <c r="J963" i="1"/>
  <c r="J964" i="1"/>
  <c r="J965" i="1"/>
  <c r="J3637" i="1"/>
  <c r="J966" i="1"/>
  <c r="J967" i="1"/>
  <c r="J3638" i="1"/>
  <c r="J3639" i="1"/>
  <c r="J3182" i="1"/>
  <c r="J3640" i="1"/>
  <c r="J3641" i="1"/>
  <c r="J968" i="1"/>
  <c r="J3642" i="1"/>
  <c r="J460" i="1"/>
  <c r="J969" i="1"/>
  <c r="J3643" i="1"/>
  <c r="J3644" i="1"/>
  <c r="J3645" i="1"/>
  <c r="J3646" i="1"/>
  <c r="J3647" i="1"/>
  <c r="J461" i="1"/>
  <c r="J970" i="1"/>
  <c r="J3648" i="1"/>
  <c r="J3649" i="1"/>
  <c r="J2515" i="1"/>
  <c r="J3650" i="1"/>
  <c r="J971" i="1"/>
  <c r="J972" i="1"/>
  <c r="J3651" i="1"/>
  <c r="J3652" i="1"/>
  <c r="J3653" i="1"/>
  <c r="J3654" i="1"/>
  <c r="J973" i="1"/>
  <c r="J974" i="1"/>
  <c r="J3655" i="1"/>
  <c r="J975" i="1"/>
  <c r="J462" i="1"/>
  <c r="J2516" i="1"/>
  <c r="J463" i="1"/>
  <c r="J3656" i="1"/>
  <c r="J3657" i="1"/>
  <c r="J464" i="1"/>
  <c r="J3658" i="1"/>
  <c r="J3659" i="1"/>
  <c r="J465" i="1"/>
  <c r="J3660" i="1"/>
  <c r="J976" i="1"/>
  <c r="J466" i="1"/>
  <c r="J3661" i="1"/>
  <c r="J467" i="1"/>
  <c r="J977" i="1"/>
  <c r="J3662" i="1"/>
  <c r="J468" i="1"/>
  <c r="J3663" i="1"/>
  <c r="J469" i="1"/>
  <c r="J470" i="1"/>
  <c r="J471" i="1"/>
  <c r="J3664" i="1"/>
  <c r="J472" i="1"/>
  <c r="J3665" i="1"/>
  <c r="J978" i="1"/>
  <c r="J979" i="1"/>
  <c r="J3666" i="1"/>
  <c r="J3667" i="1"/>
  <c r="J3668" i="1"/>
  <c r="J3669" i="1"/>
  <c r="J3670" i="1"/>
  <c r="J3671" i="1"/>
  <c r="J3672" i="1"/>
  <c r="J2517" i="1"/>
  <c r="J2518" i="1"/>
  <c r="J3673" i="1"/>
  <c r="J2519" i="1"/>
  <c r="J3674" i="1"/>
  <c r="J3675" i="1"/>
  <c r="J2520" i="1"/>
  <c r="J3676" i="1"/>
  <c r="J3677" i="1"/>
  <c r="J3678" i="1"/>
  <c r="J2521" i="1"/>
  <c r="J3679" i="1"/>
  <c r="J2522" i="1"/>
  <c r="J2523" i="1"/>
  <c r="J3680" i="1"/>
  <c r="J3681" i="1"/>
  <c r="J3682" i="1"/>
  <c r="J3683" i="1"/>
  <c r="J980" i="1"/>
  <c r="J3684" i="1"/>
  <c r="J3685" i="1"/>
  <c r="J3686" i="1"/>
  <c r="J3687" i="1"/>
  <c r="J3688" i="1"/>
  <c r="J3689" i="1"/>
  <c r="J981" i="1"/>
  <c r="J3690" i="1"/>
  <c r="J3691" i="1"/>
  <c r="J3692" i="1"/>
  <c r="J3693" i="1"/>
  <c r="J3694" i="1"/>
  <c r="J3695" i="1"/>
  <c r="J3696" i="1"/>
  <c r="J3697" i="1"/>
  <c r="J3698" i="1"/>
  <c r="J3699" i="1"/>
  <c r="J3700" i="1"/>
  <c r="J3701" i="1"/>
  <c r="J3702" i="1"/>
  <c r="J3703" i="1"/>
  <c r="J3704" i="1"/>
  <c r="J3705" i="1"/>
  <c r="J3706" i="1"/>
  <c r="J982" i="1"/>
  <c r="J983" i="1"/>
  <c r="J3707" i="1"/>
  <c r="J984" i="1"/>
  <c r="J3708" i="1"/>
  <c r="J3709" i="1"/>
  <c r="J985" i="1"/>
  <c r="J3710" i="1"/>
  <c r="J3711" i="1"/>
  <c r="J3712" i="1"/>
  <c r="J986" i="1"/>
  <c r="J3713" i="1"/>
  <c r="J987" i="1"/>
  <c r="J988" i="1"/>
  <c r="J3714" i="1"/>
  <c r="J3715" i="1"/>
  <c r="J3716" i="1"/>
  <c r="J3717" i="1"/>
  <c r="J3718" i="1"/>
  <c r="J3719" i="1"/>
  <c r="J3720" i="1"/>
  <c r="J3721" i="1"/>
  <c r="J3722" i="1"/>
  <c r="J3723" i="1"/>
  <c r="J3724" i="1"/>
  <c r="J3725" i="1"/>
  <c r="J3726" i="1"/>
  <c r="J3727" i="1"/>
  <c r="J3728" i="1"/>
  <c r="J3729" i="1"/>
  <c r="J3730" i="1"/>
  <c r="J3731" i="1"/>
  <c r="J3732" i="1"/>
  <c r="J3733" i="1"/>
  <c r="J3734" i="1"/>
  <c r="J3735" i="1"/>
  <c r="J3736" i="1"/>
  <c r="J3737" i="1"/>
  <c r="J3738" i="1"/>
  <c r="J3739" i="1"/>
  <c r="J3740" i="1"/>
  <c r="J3741" i="1"/>
  <c r="J3742" i="1"/>
  <c r="J3743" i="1"/>
  <c r="J3744" i="1"/>
  <c r="J3745" i="1"/>
  <c r="J3746" i="1"/>
  <c r="J3747" i="1"/>
  <c r="J3748" i="1"/>
  <c r="J3749" i="1"/>
  <c r="J3750" i="1"/>
  <c r="J3751" i="1"/>
  <c r="J3752" i="1"/>
  <c r="J3753" i="1"/>
  <c r="J3754" i="1"/>
  <c r="J3755" i="1"/>
  <c r="J3756" i="1"/>
  <c r="J3757" i="1"/>
  <c r="J3758" i="1"/>
  <c r="J3759" i="1"/>
  <c r="J3760" i="1"/>
  <c r="J3761" i="1"/>
  <c r="J3762" i="1"/>
  <c r="J3763" i="1"/>
  <c r="J3764" i="1"/>
  <c r="J3765" i="1"/>
  <c r="J3766" i="1"/>
  <c r="J3767" i="1"/>
  <c r="J3768" i="1"/>
  <c r="J3769" i="1"/>
  <c r="J3770" i="1"/>
  <c r="J3771" i="1"/>
  <c r="J3772" i="1"/>
  <c r="J3773" i="1"/>
  <c r="J3774" i="1"/>
  <c r="J3775" i="1"/>
  <c r="J3776" i="1"/>
  <c r="J3777" i="1"/>
  <c r="J3778" i="1"/>
  <c r="J3779" i="1"/>
  <c r="J3780" i="1"/>
  <c r="J3781" i="1"/>
  <c r="J3782" i="1"/>
  <c r="J3783" i="1"/>
  <c r="J3784" i="1"/>
  <c r="J3785" i="1"/>
  <c r="J3786" i="1"/>
  <c r="J3787" i="1"/>
  <c r="J3788" i="1"/>
  <c r="J3789" i="1"/>
  <c r="J3790" i="1"/>
  <c r="J3791" i="1"/>
  <c r="J3792" i="1"/>
  <c r="J3793" i="1"/>
  <c r="J3794" i="1"/>
  <c r="J3795" i="1"/>
  <c r="J3796" i="1"/>
  <c r="J3797" i="1"/>
  <c r="J3798" i="1"/>
  <c r="J3799" i="1"/>
  <c r="J3800" i="1"/>
  <c r="J3801" i="1"/>
  <c r="J3802" i="1"/>
  <c r="J3803" i="1"/>
  <c r="J3804" i="1"/>
  <c r="J3805" i="1"/>
  <c r="J3806" i="1"/>
  <c r="J3807" i="1"/>
  <c r="J3808" i="1"/>
  <c r="J3809" i="1"/>
  <c r="J3810" i="1"/>
  <c r="J3811" i="1"/>
  <c r="J3812" i="1"/>
  <c r="J3813" i="1"/>
  <c r="J3814" i="1"/>
  <c r="J3815" i="1"/>
  <c r="J3816" i="1"/>
  <c r="J3817" i="1"/>
  <c r="J3818" i="1"/>
  <c r="J3819" i="1"/>
  <c r="J3820" i="1"/>
  <c r="J3821" i="1"/>
  <c r="J3822" i="1"/>
  <c r="J3823" i="1"/>
  <c r="J3824" i="1"/>
  <c r="J3825" i="1"/>
  <c r="J3826" i="1"/>
  <c r="J3827" i="1"/>
  <c r="J3828" i="1"/>
  <c r="J3829" i="1"/>
  <c r="J3830" i="1"/>
  <c r="J3831" i="1"/>
  <c r="J3832" i="1"/>
  <c r="J3833" i="1"/>
  <c r="J3834" i="1"/>
  <c r="J3835" i="1"/>
  <c r="J3836" i="1"/>
  <c r="J3837" i="1"/>
  <c r="J3838" i="1"/>
  <c r="J3839" i="1"/>
  <c r="J3840" i="1"/>
  <c r="J3841" i="1"/>
  <c r="J3842" i="1"/>
  <c r="J3843" i="1"/>
  <c r="J3844" i="1"/>
  <c r="J3845" i="1"/>
  <c r="J3846" i="1"/>
  <c r="J3847" i="1"/>
  <c r="J3848" i="1"/>
  <c r="J3849" i="1"/>
  <c r="J3850" i="1"/>
  <c r="J3851" i="1"/>
  <c r="J3852" i="1"/>
  <c r="J3853" i="1"/>
  <c r="J3854" i="1"/>
  <c r="J3855" i="1"/>
  <c r="J3856" i="1"/>
  <c r="J3857" i="1"/>
  <c r="J3858" i="1"/>
  <c r="J3859" i="1"/>
  <c r="J3860" i="1"/>
  <c r="J3861" i="1"/>
  <c r="J3862" i="1"/>
  <c r="J3863" i="1"/>
  <c r="J3864" i="1"/>
  <c r="J3865" i="1"/>
  <c r="J3866" i="1"/>
  <c r="J3867" i="1"/>
  <c r="J3868" i="1"/>
  <c r="J3869" i="1"/>
  <c r="J3870" i="1"/>
  <c r="J3871" i="1"/>
  <c r="J3872" i="1"/>
  <c r="J3873" i="1"/>
  <c r="J3874" i="1"/>
  <c r="J3875" i="1"/>
  <c r="J3876" i="1"/>
  <c r="J3877" i="1"/>
  <c r="J3878" i="1"/>
  <c r="J3879" i="1"/>
  <c r="J3880" i="1"/>
  <c r="J3881" i="1"/>
  <c r="J3882" i="1"/>
  <c r="J3883" i="1"/>
  <c r="J3884" i="1"/>
  <c r="J3885" i="1"/>
  <c r="J3886" i="1"/>
  <c r="J3887" i="1"/>
  <c r="J3888" i="1"/>
  <c r="J3889" i="1"/>
  <c r="J3890" i="1"/>
  <c r="J3891" i="1"/>
  <c r="J3892" i="1"/>
  <c r="J3893" i="1"/>
  <c r="J3894" i="1"/>
  <c r="J3895" i="1"/>
  <c r="J3896" i="1"/>
  <c r="J3897" i="1"/>
  <c r="J3898" i="1"/>
  <c r="J3899" i="1"/>
  <c r="J3900" i="1"/>
  <c r="J3901" i="1"/>
  <c r="J3902" i="1"/>
  <c r="J3903" i="1"/>
  <c r="J3904" i="1"/>
  <c r="J3905" i="1"/>
  <c r="J3906" i="1"/>
  <c r="J3907" i="1"/>
  <c r="J3908" i="1"/>
  <c r="J3909" i="1"/>
  <c r="J3910" i="1"/>
  <c r="J3911" i="1"/>
  <c r="J3912" i="1"/>
  <c r="J3913" i="1"/>
  <c r="J3914" i="1"/>
  <c r="J3915" i="1"/>
  <c r="J3916" i="1"/>
  <c r="J3917" i="1"/>
  <c r="J3918" i="1"/>
  <c r="J3919" i="1"/>
  <c r="J3920" i="1"/>
  <c r="J3921" i="1"/>
  <c r="J3922" i="1"/>
  <c r="J3923" i="1"/>
  <c r="J3924" i="1"/>
  <c r="J3925" i="1"/>
  <c r="J3926" i="1"/>
  <c r="J3927" i="1"/>
  <c r="J3928" i="1"/>
  <c r="J3929" i="1"/>
  <c r="J3930" i="1"/>
  <c r="J3931" i="1"/>
  <c r="J3932" i="1"/>
  <c r="J3933" i="1"/>
  <c r="J3934" i="1"/>
  <c r="J3935" i="1"/>
  <c r="J3936" i="1"/>
  <c r="J3937" i="1"/>
  <c r="J3938" i="1"/>
  <c r="J3939" i="1"/>
  <c r="J3940" i="1"/>
  <c r="J3941" i="1"/>
  <c r="J3942" i="1"/>
  <c r="J3943" i="1"/>
  <c r="J3944" i="1"/>
  <c r="J3945" i="1"/>
  <c r="J3946" i="1"/>
  <c r="J3947" i="1"/>
  <c r="J3948" i="1"/>
  <c r="J3949" i="1"/>
  <c r="J3950" i="1"/>
  <c r="J3951" i="1"/>
  <c r="J3952" i="1"/>
  <c r="J3953" i="1"/>
  <c r="J3954" i="1"/>
  <c r="J3955" i="1"/>
  <c r="J3956" i="1"/>
  <c r="J3957" i="1"/>
  <c r="J3958" i="1"/>
  <c r="J3959" i="1"/>
  <c r="J3960" i="1"/>
  <c r="J3961" i="1"/>
  <c r="J3962" i="1"/>
  <c r="J3963" i="1"/>
  <c r="J3964" i="1"/>
  <c r="J3965" i="1"/>
  <c r="J3966" i="1"/>
  <c r="J3967" i="1"/>
  <c r="J3968" i="1"/>
  <c r="J3969" i="1"/>
  <c r="J3970" i="1"/>
  <c r="J3971" i="1"/>
  <c r="J3972" i="1"/>
  <c r="J3973" i="1"/>
  <c r="J3974" i="1"/>
  <c r="J3975" i="1"/>
  <c r="J3976" i="1"/>
  <c r="J3977" i="1"/>
  <c r="J3978" i="1"/>
  <c r="J3979" i="1"/>
  <c r="J3980" i="1"/>
  <c r="J3981" i="1"/>
  <c r="J3982" i="1"/>
  <c r="J3983" i="1"/>
  <c r="J3984" i="1"/>
  <c r="J3985" i="1"/>
  <c r="J3986" i="1"/>
  <c r="J3987" i="1"/>
  <c r="J3988" i="1"/>
  <c r="J3989" i="1"/>
  <c r="J3990" i="1"/>
  <c r="J3991" i="1"/>
  <c r="J3992" i="1"/>
  <c r="J3993" i="1"/>
  <c r="J3994" i="1"/>
  <c r="J3995" i="1"/>
  <c r="J3996" i="1"/>
  <c r="J3997" i="1"/>
  <c r="J3998" i="1"/>
  <c r="J3999" i="1"/>
  <c r="J4000" i="1"/>
  <c r="J2524" i="1"/>
  <c r="J2525" i="1"/>
  <c r="J4001" i="1"/>
  <c r="J4002" i="1"/>
  <c r="J4003" i="1"/>
  <c r="J4004" i="1"/>
  <c r="J4005" i="1"/>
  <c r="J4006" i="1"/>
  <c r="J4007" i="1"/>
  <c r="J4008" i="1"/>
  <c r="J4009" i="1"/>
  <c r="J4010" i="1"/>
  <c r="J4011" i="1"/>
  <c r="J4012" i="1"/>
  <c r="J4013" i="1"/>
  <c r="J4014" i="1"/>
  <c r="J4015" i="1"/>
  <c r="J4016" i="1"/>
  <c r="J4017" i="1"/>
  <c r="J4018" i="1"/>
  <c r="J4019" i="1"/>
  <c r="J4020" i="1"/>
  <c r="J4021" i="1"/>
  <c r="J4022" i="1"/>
  <c r="J4023" i="1"/>
  <c r="J4024" i="1"/>
  <c r="J4025" i="1"/>
  <c r="J4026" i="1"/>
  <c r="J4027" i="1"/>
  <c r="J4028" i="1"/>
  <c r="J4029" i="1"/>
  <c r="J4030" i="1"/>
  <c r="J4031" i="1"/>
  <c r="J4032" i="1"/>
  <c r="J989" i="1"/>
  <c r="J990" i="1"/>
  <c r="J4033" i="1"/>
  <c r="J4034" i="1"/>
  <c r="J4035" i="1"/>
  <c r="J4036" i="1"/>
  <c r="J4037" i="1"/>
  <c r="J4038" i="1"/>
  <c r="J4039" i="1"/>
  <c r="J4040" i="1"/>
  <c r="J4041" i="1"/>
  <c r="J4042" i="1"/>
  <c r="J4043" i="1"/>
  <c r="J4044" i="1"/>
  <c r="J4045" i="1"/>
  <c r="J4046" i="1"/>
  <c r="J4047" i="1"/>
  <c r="J4048" i="1"/>
  <c r="J4049" i="1"/>
  <c r="J4050" i="1"/>
  <c r="J4051" i="1"/>
  <c r="J4052" i="1"/>
  <c r="J4053" i="1"/>
  <c r="J4054" i="1"/>
  <c r="J4055" i="1"/>
  <c r="J4056" i="1"/>
  <c r="J4057" i="1"/>
  <c r="J4058" i="1"/>
  <c r="J4059" i="1"/>
  <c r="J4060" i="1"/>
  <c r="J4061" i="1"/>
  <c r="J4062" i="1"/>
  <c r="J4063" i="1"/>
  <c r="J4064" i="1"/>
  <c r="J4065" i="1"/>
  <c r="J4066" i="1"/>
  <c r="J4067" i="1"/>
  <c r="J4068" i="1"/>
  <c r="J4069" i="1"/>
  <c r="J4070" i="1"/>
  <c r="J4071" i="1"/>
  <c r="J4072" i="1"/>
  <c r="J4073" i="1"/>
  <c r="J4074" i="1"/>
  <c r="J4075" i="1"/>
  <c r="J4076" i="1"/>
  <c r="J4077" i="1"/>
  <c r="J4078" i="1"/>
  <c r="J4079" i="1"/>
  <c r="J4080" i="1"/>
  <c r="J4081" i="1"/>
  <c r="J4082" i="1"/>
  <c r="J4083" i="1"/>
  <c r="J4084" i="1"/>
  <c r="J4085" i="1"/>
  <c r="J4086" i="1"/>
  <c r="J4087" i="1"/>
  <c r="J4088" i="1"/>
  <c r="J4089" i="1"/>
  <c r="J4090" i="1"/>
  <c r="J4091" i="1"/>
  <c r="J4092" i="1"/>
  <c r="J4093" i="1"/>
  <c r="J4094" i="1"/>
  <c r="J4095" i="1"/>
  <c r="J4096" i="1"/>
  <c r="J4097" i="1"/>
  <c r="J4098" i="1"/>
  <c r="J4099" i="1"/>
  <c r="J4100" i="1"/>
  <c r="J4101" i="1"/>
  <c r="J4102" i="1"/>
  <c r="J4103" i="1"/>
  <c r="J4104" i="1"/>
  <c r="J4105" i="1"/>
  <c r="J2526" i="1"/>
  <c r="J4106" i="1"/>
  <c r="J4107" i="1"/>
  <c r="J4108" i="1"/>
  <c r="J4109" i="1"/>
  <c r="J4110" i="1"/>
  <c r="J4111" i="1"/>
  <c r="J4112" i="1"/>
  <c r="J4113" i="1"/>
  <c r="J4114" i="1"/>
  <c r="J4115" i="1"/>
  <c r="J4116" i="1"/>
  <c r="J4117" i="1"/>
  <c r="J4118" i="1"/>
  <c r="J4119" i="1"/>
  <c r="J4120" i="1"/>
  <c r="J4121" i="1"/>
  <c r="J4122" i="1"/>
  <c r="J4123" i="1"/>
  <c r="J4124" i="1"/>
  <c r="J4125" i="1"/>
  <c r="J4126" i="1"/>
  <c r="J4127" i="1"/>
  <c r="J4128" i="1"/>
  <c r="J4129" i="1"/>
  <c r="J4130" i="1"/>
  <c r="J4131" i="1"/>
  <c r="J4132" i="1"/>
  <c r="J4133" i="1"/>
  <c r="J4134" i="1"/>
  <c r="J4135" i="1"/>
  <c r="J4136" i="1"/>
  <c r="J991" i="1"/>
  <c r="J4137" i="1"/>
  <c r="J4138" i="1"/>
  <c r="J4139" i="1"/>
  <c r="J4140" i="1"/>
  <c r="J4141" i="1"/>
  <c r="J4142" i="1"/>
  <c r="J4143" i="1"/>
  <c r="J4144" i="1"/>
  <c r="J4145" i="1"/>
  <c r="J4146" i="1"/>
  <c r="J4147" i="1"/>
  <c r="J4148" i="1"/>
  <c r="J4149" i="1"/>
  <c r="J4150" i="1"/>
  <c r="J4151" i="1"/>
  <c r="J4152" i="1"/>
  <c r="J4153" i="1"/>
  <c r="J4154" i="1"/>
  <c r="J4155" i="1"/>
  <c r="J4156" i="1"/>
  <c r="J4157" i="1"/>
  <c r="J4158" i="1"/>
  <c r="J4159" i="1"/>
  <c r="J4160" i="1"/>
  <c r="J4161" i="1"/>
  <c r="J4162" i="1"/>
  <c r="J4163" i="1"/>
  <c r="J4164" i="1"/>
  <c r="J4165" i="1"/>
  <c r="J4166" i="1"/>
  <c r="J4167" i="1"/>
  <c r="J4168" i="1"/>
  <c r="J4169" i="1"/>
  <c r="J4170" i="1"/>
  <c r="J4171" i="1"/>
  <c r="J4172" i="1"/>
  <c r="J4173" i="1"/>
  <c r="J4174" i="1"/>
  <c r="J4175" i="1"/>
  <c r="J4176" i="1"/>
  <c r="J4177" i="1"/>
  <c r="J4178" i="1"/>
  <c r="J4179" i="1"/>
  <c r="J4180" i="1"/>
  <c r="J4181" i="1"/>
  <c r="J4182" i="1"/>
  <c r="J4183" i="1"/>
  <c r="J4184" i="1"/>
  <c r="J4185" i="1"/>
  <c r="J4186" i="1"/>
  <c r="J4187" i="1"/>
  <c r="J4188" i="1"/>
  <c r="J4189" i="1"/>
  <c r="J4190" i="1"/>
  <c r="J4191" i="1"/>
  <c r="J4192" i="1"/>
  <c r="J4193" i="1"/>
  <c r="J4194" i="1"/>
  <c r="J4195" i="1"/>
  <c r="J4196" i="1"/>
  <c r="J4197" i="1"/>
  <c r="J4198" i="1"/>
  <c r="J4199" i="1"/>
  <c r="J4200" i="1"/>
  <c r="J4201" i="1"/>
  <c r="J4202" i="1"/>
  <c r="J4203" i="1"/>
  <c r="J4204" i="1"/>
  <c r="J4205" i="1"/>
  <c r="J4206" i="1"/>
  <c r="J4207" i="1"/>
  <c r="J4208" i="1"/>
  <c r="J4209" i="1"/>
  <c r="J4210" i="1"/>
  <c r="J4211" i="1"/>
  <c r="J4212" i="1"/>
  <c r="J4213" i="1"/>
  <c r="J4214" i="1"/>
  <c r="J4215" i="1"/>
  <c r="J4216" i="1"/>
  <c r="J4217" i="1"/>
  <c r="J4218" i="1"/>
  <c r="J4219" i="1"/>
  <c r="J4220" i="1"/>
  <c r="J4221" i="1"/>
  <c r="J4222" i="1"/>
  <c r="J4223" i="1"/>
  <c r="J4224" i="1"/>
  <c r="J4225" i="1"/>
  <c r="J4226" i="1"/>
  <c r="J4227" i="1"/>
  <c r="J4228" i="1"/>
  <c r="J4229" i="1"/>
  <c r="J4230" i="1"/>
  <c r="J4231" i="1"/>
  <c r="J4232" i="1"/>
  <c r="J4233" i="1"/>
  <c r="J4234" i="1"/>
  <c r="J4235" i="1"/>
  <c r="J4236" i="1"/>
  <c r="J4237" i="1"/>
  <c r="J4238" i="1"/>
  <c r="J4239" i="1"/>
  <c r="J4240" i="1"/>
  <c r="J4241" i="1"/>
  <c r="J4242" i="1"/>
  <c r="J4243" i="1"/>
  <c r="J4244" i="1"/>
  <c r="J4245" i="1"/>
  <c r="J4246" i="1"/>
  <c r="J4247" i="1"/>
  <c r="J4248" i="1"/>
  <c r="J4249" i="1"/>
  <c r="J4250" i="1"/>
  <c r="J4251" i="1"/>
  <c r="J4252" i="1"/>
  <c r="J4253" i="1"/>
  <c r="J4254" i="1"/>
  <c r="J4255" i="1"/>
  <c r="J4256" i="1"/>
  <c r="J4257" i="1"/>
  <c r="J4258" i="1"/>
  <c r="J4259" i="1"/>
  <c r="J4260" i="1"/>
  <c r="J4261" i="1"/>
  <c r="J4262" i="1"/>
  <c r="J4263" i="1"/>
  <c r="J4264" i="1"/>
  <c r="J4265" i="1"/>
  <c r="J4266" i="1"/>
  <c r="J4267" i="1"/>
  <c r="J4268" i="1"/>
  <c r="J4269" i="1"/>
  <c r="J4270" i="1"/>
  <c r="J4271" i="1"/>
  <c r="J4272" i="1"/>
  <c r="J4273" i="1"/>
  <c r="J4274" i="1"/>
  <c r="J4275" i="1"/>
  <c r="J4276" i="1"/>
  <c r="J4277" i="1"/>
  <c r="J4278" i="1"/>
  <c r="J4279" i="1"/>
  <c r="J4280" i="1"/>
  <c r="J4281" i="1"/>
  <c r="J4282" i="1"/>
  <c r="J4283" i="1"/>
  <c r="J4284" i="1"/>
  <c r="J4285" i="1"/>
  <c r="J4286" i="1"/>
  <c r="J4287" i="1"/>
  <c r="J4288" i="1"/>
  <c r="J4289" i="1"/>
  <c r="J4290" i="1"/>
  <c r="J4291" i="1"/>
  <c r="J4292" i="1"/>
  <c r="J4293" i="1"/>
  <c r="J4294" i="1"/>
  <c r="J4295" i="1"/>
  <c r="J4296" i="1"/>
  <c r="J4297" i="1"/>
  <c r="J4298" i="1"/>
  <c r="J4299" i="1"/>
  <c r="J4300" i="1"/>
  <c r="J4301" i="1"/>
  <c r="J4302" i="1"/>
  <c r="J4303" i="1"/>
  <c r="J4304" i="1"/>
  <c r="J4305" i="1"/>
  <c r="J4306" i="1"/>
  <c r="J4307" i="1"/>
  <c r="J4308" i="1"/>
  <c r="J4309" i="1"/>
  <c r="J4310" i="1"/>
  <c r="J4311" i="1"/>
  <c r="J4312" i="1"/>
  <c r="J4313" i="1"/>
  <c r="J4314" i="1"/>
  <c r="J4315" i="1"/>
  <c r="J4316" i="1"/>
  <c r="J4317" i="1"/>
  <c r="J4318" i="1"/>
  <c r="J4319" i="1"/>
  <c r="J4320" i="1"/>
  <c r="J4321" i="1"/>
  <c r="J4322" i="1"/>
  <c r="J4323" i="1"/>
  <c r="J4324" i="1"/>
  <c r="J4325" i="1"/>
  <c r="J4326" i="1"/>
  <c r="J4327" i="1"/>
  <c r="J4328" i="1"/>
  <c r="J4329" i="1"/>
  <c r="J4330" i="1"/>
  <c r="J4331" i="1"/>
  <c r="J4332" i="1"/>
  <c r="J4333" i="1"/>
  <c r="J4334" i="1"/>
  <c r="J4335" i="1"/>
  <c r="J4336" i="1"/>
  <c r="J4337" i="1"/>
  <c r="J4338" i="1"/>
  <c r="J4339" i="1"/>
  <c r="J4340" i="1"/>
  <c r="J4341" i="1"/>
  <c r="J4342" i="1"/>
  <c r="J4343" i="1"/>
  <c r="J4344" i="1"/>
  <c r="J4345" i="1"/>
  <c r="J4346" i="1"/>
  <c r="J4347" i="1"/>
  <c r="J4348" i="1"/>
  <c r="J4349" i="1"/>
  <c r="J4350" i="1"/>
  <c r="J4351" i="1"/>
  <c r="J4352" i="1"/>
  <c r="J4353" i="1"/>
  <c r="J4354" i="1"/>
  <c r="J4355" i="1"/>
  <c r="J4356" i="1"/>
  <c r="J4357" i="1"/>
  <c r="J4358" i="1"/>
  <c r="J4359" i="1"/>
  <c r="J4360" i="1"/>
  <c r="J4361" i="1"/>
  <c r="J4362" i="1"/>
  <c r="J4363" i="1"/>
  <c r="J4364" i="1"/>
  <c r="J4365" i="1"/>
  <c r="J4366" i="1"/>
  <c r="J4367" i="1"/>
  <c r="J4368" i="1"/>
  <c r="J4369" i="1"/>
  <c r="J4370" i="1"/>
  <c r="J4371" i="1"/>
  <c r="J4372" i="1"/>
  <c r="J4373" i="1"/>
  <c r="J4374" i="1"/>
  <c r="J4375" i="1"/>
  <c r="J4376" i="1"/>
  <c r="J4377" i="1"/>
  <c r="J4378" i="1"/>
  <c r="J4379" i="1"/>
  <c r="J4380" i="1"/>
  <c r="J4381" i="1"/>
  <c r="J4382" i="1"/>
  <c r="J4383" i="1"/>
  <c r="J4384" i="1"/>
  <c r="J4385" i="1"/>
  <c r="J4386" i="1"/>
  <c r="J4387" i="1"/>
  <c r="J4388" i="1"/>
  <c r="J4389" i="1"/>
  <c r="J4390" i="1"/>
  <c r="J4391" i="1"/>
  <c r="J4392" i="1"/>
  <c r="J4393" i="1"/>
  <c r="J4394" i="1"/>
  <c r="J4395" i="1"/>
  <c r="J4396" i="1"/>
  <c r="J4397" i="1"/>
  <c r="J4398" i="1"/>
  <c r="J4399" i="1"/>
  <c r="J4400" i="1"/>
  <c r="J4401" i="1"/>
  <c r="J2527" i="1"/>
  <c r="J4402" i="1"/>
  <c r="J4403" i="1"/>
  <c r="J4404" i="1"/>
  <c r="J4405" i="1"/>
  <c r="J4406" i="1"/>
  <c r="J4407" i="1"/>
  <c r="J4408" i="1"/>
  <c r="J4409" i="1"/>
  <c r="J4410" i="1"/>
  <c r="J4411" i="1"/>
  <c r="J4412" i="1"/>
  <c r="J4413" i="1"/>
  <c r="J4414" i="1"/>
  <c r="J4415" i="1"/>
  <c r="J4416" i="1"/>
  <c r="J4417" i="1"/>
  <c r="J4418" i="1"/>
  <c r="J4419" i="1"/>
  <c r="J4420" i="1"/>
  <c r="J4421" i="1"/>
  <c r="J4422" i="1"/>
  <c r="J4423" i="1"/>
  <c r="J4424" i="1"/>
  <c r="J4425" i="1"/>
  <c r="J4426" i="1"/>
  <c r="J4427" i="1"/>
  <c r="J4428" i="1"/>
  <c r="J4429" i="1"/>
  <c r="J4430" i="1"/>
  <c r="J4431" i="1"/>
  <c r="J992" i="1"/>
  <c r="J4432" i="1"/>
  <c r="J4433" i="1"/>
  <c r="J4434" i="1"/>
  <c r="J4435" i="1"/>
  <c r="J4436" i="1"/>
  <c r="J4437" i="1"/>
  <c r="J4438" i="1"/>
  <c r="J4439" i="1"/>
  <c r="J4440" i="1"/>
  <c r="J4441" i="1"/>
  <c r="J4442" i="1"/>
  <c r="J4443" i="1"/>
  <c r="J4444" i="1"/>
  <c r="J4445" i="1"/>
  <c r="J4446" i="1"/>
  <c r="J4447" i="1"/>
  <c r="J4448" i="1"/>
  <c r="J4449" i="1"/>
  <c r="J4450" i="1"/>
  <c r="J4451" i="1"/>
  <c r="J4452" i="1"/>
  <c r="J4453" i="1"/>
  <c r="J4454" i="1"/>
  <c r="J4455" i="1"/>
  <c r="J4456" i="1"/>
  <c r="J4457" i="1"/>
  <c r="J4458" i="1"/>
  <c r="J4459" i="1"/>
  <c r="J4460" i="1"/>
  <c r="J4461" i="1"/>
  <c r="J4462" i="1"/>
  <c r="J4463" i="1"/>
  <c r="J4464" i="1"/>
  <c r="J4465" i="1"/>
  <c r="J4466" i="1"/>
  <c r="J4467" i="1"/>
  <c r="J4468" i="1"/>
  <c r="J4469" i="1"/>
  <c r="J4470" i="1"/>
  <c r="J4471" i="1"/>
  <c r="J4472" i="1"/>
  <c r="J4473" i="1"/>
  <c r="J4474" i="1"/>
  <c r="J4475" i="1"/>
  <c r="J4476" i="1"/>
  <c r="J4477" i="1"/>
  <c r="J4478" i="1"/>
  <c r="J4479" i="1"/>
  <c r="J4480" i="1"/>
  <c r="J4481" i="1"/>
  <c r="J4482" i="1"/>
  <c r="J4483" i="1"/>
  <c r="J4484" i="1"/>
  <c r="J4485" i="1"/>
  <c r="J4486" i="1"/>
  <c r="J4487" i="1"/>
  <c r="J4488" i="1"/>
  <c r="J4489" i="1"/>
  <c r="J4490" i="1"/>
  <c r="J4491" i="1"/>
  <c r="J4492" i="1"/>
  <c r="J4493" i="1"/>
  <c r="J4494" i="1"/>
  <c r="J4495" i="1"/>
  <c r="J4496" i="1"/>
  <c r="J4497" i="1"/>
  <c r="J4498" i="1"/>
  <c r="J4499" i="1"/>
  <c r="J4500" i="1"/>
  <c r="J4501" i="1"/>
  <c r="J4502" i="1"/>
  <c r="J4503" i="1"/>
  <c r="J4504" i="1"/>
  <c r="J4505" i="1"/>
  <c r="J4506" i="1"/>
  <c r="J4507" i="1"/>
  <c r="J4508" i="1"/>
  <c r="J4509" i="1"/>
  <c r="J4510" i="1"/>
  <c r="J4511" i="1"/>
  <c r="J4512" i="1"/>
  <c r="J4513" i="1"/>
  <c r="J4514" i="1"/>
  <c r="J4515" i="1"/>
  <c r="J4516" i="1"/>
  <c r="J1370" i="1"/>
  <c r="J4517" i="1"/>
  <c r="J4518" i="1"/>
  <c r="J4519" i="1"/>
  <c r="J4520" i="1"/>
  <c r="J4521" i="1"/>
  <c r="J4522" i="1"/>
  <c r="J4523" i="1"/>
  <c r="J4524" i="1"/>
  <c r="J4525" i="1"/>
  <c r="J4526" i="1"/>
  <c r="J4527" i="1"/>
  <c r="J4528" i="1"/>
  <c r="J4529" i="1"/>
  <c r="J4530" i="1"/>
  <c r="J4531" i="1"/>
  <c r="J4532" i="1"/>
  <c r="J4533" i="1"/>
  <c r="J4534" i="1"/>
  <c r="J4535" i="1"/>
  <c r="J4536" i="1"/>
  <c r="J4537" i="1"/>
  <c r="J4538" i="1"/>
  <c r="J4539" i="1"/>
  <c r="J4540" i="1"/>
  <c r="J4541" i="1"/>
  <c r="J4542" i="1"/>
  <c r="J4543" i="1"/>
  <c r="J4544" i="1"/>
  <c r="J4545" i="1"/>
  <c r="J473" i="1"/>
  <c r="J4546" i="1"/>
  <c r="J4547" i="1"/>
  <c r="J4548" i="1"/>
  <c r="J4549" i="1"/>
  <c r="J4550" i="1"/>
  <c r="J4551" i="1"/>
  <c r="J4552" i="1"/>
  <c r="J4553" i="1"/>
  <c r="J4554" i="1"/>
  <c r="J4555" i="1"/>
  <c r="J4556" i="1"/>
  <c r="J4557" i="1"/>
  <c r="J4558" i="1"/>
  <c r="J4559" i="1"/>
  <c r="J4560" i="1"/>
  <c r="J4561" i="1"/>
  <c r="J4562" i="1"/>
  <c r="J4563" i="1"/>
  <c r="J4564" i="1"/>
  <c r="J4565" i="1"/>
  <c r="J4566" i="1"/>
  <c r="J4567" i="1"/>
  <c r="J4568" i="1"/>
  <c r="J4569" i="1"/>
  <c r="J4570" i="1"/>
  <c r="J4571" i="1"/>
  <c r="J4572" i="1"/>
  <c r="J4573" i="1"/>
  <c r="J4574" i="1"/>
  <c r="J4575" i="1"/>
  <c r="J4576" i="1"/>
  <c r="J4577" i="1"/>
  <c r="J4578" i="1"/>
  <c r="J4579" i="1"/>
  <c r="J4580" i="1"/>
  <c r="J4581" i="1"/>
  <c r="J4582" i="1"/>
  <c r="J4583" i="1"/>
  <c r="J2528" i="1"/>
  <c r="J4584" i="1"/>
  <c r="J4585" i="1"/>
  <c r="J4586" i="1"/>
  <c r="J4587" i="1"/>
  <c r="J1371" i="1"/>
  <c r="J4588" i="1"/>
  <c r="J4589" i="1"/>
  <c r="J4590" i="1"/>
  <c r="J4591" i="1"/>
  <c r="J4592" i="1"/>
  <c r="J4593" i="1"/>
  <c r="J4594" i="1"/>
  <c r="J4595" i="1"/>
  <c r="J4596" i="1"/>
  <c r="J4597" i="1"/>
  <c r="J4598" i="1"/>
  <c r="J4599" i="1"/>
  <c r="J4600" i="1"/>
  <c r="J4601" i="1"/>
  <c r="J4602" i="1"/>
  <c r="J4603" i="1"/>
  <c r="J4604" i="1"/>
  <c r="J4605" i="1"/>
  <c r="J4606" i="1"/>
  <c r="J4607" i="1"/>
  <c r="J4608" i="1"/>
  <c r="J4609" i="1"/>
  <c r="J4610" i="1"/>
  <c r="J993" i="1"/>
  <c r="J4611" i="1"/>
  <c r="J4612" i="1"/>
  <c r="J4613" i="1"/>
  <c r="J4614" i="1"/>
  <c r="J474" i="1"/>
  <c r="J4615" i="1"/>
  <c r="J4616" i="1"/>
  <c r="J4617" i="1"/>
  <c r="J4618" i="1"/>
  <c r="J4619" i="1"/>
  <c r="J4620" i="1"/>
  <c r="J4621" i="1"/>
  <c r="J4622" i="1"/>
  <c r="J4623" i="1"/>
  <c r="J4624" i="1"/>
  <c r="J4625" i="1"/>
  <c r="J4626" i="1"/>
  <c r="J4627" i="1"/>
  <c r="J4628" i="1"/>
  <c r="J4629" i="1"/>
  <c r="J4630" i="1"/>
  <c r="J4631" i="1"/>
  <c r="J4632" i="1"/>
  <c r="J4633" i="1"/>
  <c r="J4634" i="1"/>
  <c r="J4635" i="1"/>
  <c r="J4636" i="1"/>
  <c r="J4637" i="1"/>
  <c r="J4638" i="1"/>
  <c r="J4639" i="1"/>
  <c r="J4640" i="1"/>
  <c r="J4641" i="1"/>
  <c r="J4642" i="1"/>
  <c r="J4643" i="1"/>
  <c r="J4644" i="1"/>
  <c r="J4645" i="1"/>
  <c r="J4646" i="1"/>
  <c r="J4647" i="1"/>
  <c r="J4648" i="1"/>
  <c r="J4649" i="1"/>
  <c r="J4650" i="1"/>
  <c r="J4651" i="1"/>
  <c r="J4652" i="1"/>
  <c r="J4653" i="1"/>
  <c r="J4654" i="1"/>
  <c r="J2529" i="1"/>
  <c r="J4655" i="1"/>
  <c r="J4656" i="1"/>
  <c r="J4657" i="1"/>
  <c r="J4658" i="1"/>
  <c r="J4659" i="1"/>
  <c r="J4660" i="1"/>
  <c r="J4661" i="1"/>
  <c r="J4662" i="1"/>
  <c r="J4663" i="1"/>
  <c r="J4664" i="1"/>
  <c r="J4665" i="1"/>
  <c r="J4666" i="1"/>
  <c r="J4667" i="1"/>
  <c r="J4668" i="1"/>
  <c r="J4669" i="1"/>
  <c r="J4670" i="1"/>
  <c r="J4671" i="1"/>
  <c r="J4672" i="1"/>
  <c r="J4673" i="1"/>
  <c r="J4674" i="1"/>
  <c r="J4675" i="1"/>
  <c r="J4676" i="1"/>
  <c r="J4677" i="1"/>
  <c r="J4678" i="1"/>
  <c r="J4679" i="1"/>
  <c r="J4680" i="1"/>
  <c r="J994" i="1"/>
  <c r="J4681" i="1"/>
  <c r="J4682" i="1"/>
  <c r="J4683" i="1"/>
  <c r="J4684" i="1"/>
  <c r="J4685" i="1"/>
  <c r="J4686" i="1"/>
  <c r="J1372" i="1"/>
  <c r="J4687" i="1"/>
  <c r="J4688" i="1"/>
  <c r="J4689" i="1"/>
  <c r="J4690" i="1"/>
  <c r="J4691" i="1"/>
  <c r="J4692" i="1"/>
  <c r="J4693" i="1"/>
  <c r="J4694" i="1"/>
  <c r="J2530" i="1"/>
  <c r="J4695" i="1"/>
  <c r="J4696" i="1"/>
  <c r="J4697" i="1"/>
  <c r="J4698" i="1"/>
  <c r="J4699" i="1"/>
  <c r="J4700" i="1"/>
  <c r="J4701" i="1"/>
  <c r="J4702" i="1"/>
  <c r="J4703" i="1"/>
  <c r="J4704" i="1"/>
  <c r="J4705" i="1"/>
  <c r="J4706" i="1"/>
  <c r="J4707" i="1"/>
  <c r="J4708" i="1"/>
  <c r="J4709" i="1"/>
  <c r="J4710" i="1"/>
  <c r="J475" i="1"/>
  <c r="J4711" i="1"/>
  <c r="J4712" i="1"/>
  <c r="J4713" i="1"/>
  <c r="J4714" i="1"/>
  <c r="J4715" i="1"/>
  <c r="J4716" i="1"/>
  <c r="J4717" i="1"/>
  <c r="J4718" i="1"/>
  <c r="J995" i="1"/>
  <c r="J4719" i="1"/>
  <c r="J4720" i="1"/>
  <c r="J4721" i="1"/>
  <c r="J4722" i="1"/>
  <c r="J4723" i="1"/>
  <c r="J4724" i="1"/>
  <c r="J4725" i="1"/>
  <c r="J4726" i="1"/>
  <c r="J4727" i="1"/>
  <c r="J4728" i="1"/>
  <c r="J4729" i="1"/>
  <c r="J4730" i="1"/>
  <c r="J4731" i="1"/>
  <c r="J4732" i="1"/>
  <c r="J4733" i="1"/>
  <c r="J4734" i="1"/>
  <c r="J4735" i="1"/>
  <c r="J4736" i="1"/>
  <c r="J4737" i="1"/>
  <c r="J4738" i="1"/>
  <c r="J4739" i="1"/>
  <c r="J4740" i="1"/>
  <c r="J4741" i="1"/>
  <c r="J4742" i="1"/>
  <c r="J4743" i="1"/>
  <c r="J4744" i="1"/>
  <c r="J4745" i="1"/>
  <c r="J4746" i="1"/>
  <c r="J4747" i="1"/>
  <c r="J4748" i="1"/>
  <c r="J4749" i="1"/>
  <c r="J4750" i="1"/>
  <c r="J4751" i="1"/>
  <c r="J4752" i="1"/>
  <c r="J1373" i="1"/>
  <c r="J4753" i="1"/>
  <c r="J4754" i="1"/>
  <c r="J4755" i="1"/>
  <c r="J4756" i="1"/>
  <c r="J4757" i="1"/>
  <c r="J4758" i="1"/>
  <c r="J4759" i="1"/>
  <c r="J4760" i="1"/>
  <c r="J4761" i="1"/>
  <c r="J4762" i="1"/>
  <c r="J4763" i="1"/>
  <c r="J4764" i="1"/>
  <c r="J4765" i="1"/>
  <c r="J4766" i="1"/>
  <c r="J4767" i="1"/>
  <c r="J4768" i="1"/>
  <c r="J4769" i="1"/>
  <c r="J4770" i="1"/>
  <c r="J4771" i="1"/>
  <c r="J4772" i="1"/>
  <c r="J4773" i="1"/>
  <c r="J4774" i="1"/>
  <c r="J4775" i="1"/>
  <c r="J476" i="1"/>
  <c r="J4776" i="1"/>
  <c r="J4777" i="1"/>
  <c r="J4778" i="1"/>
  <c r="J4779" i="1"/>
  <c r="J4780" i="1"/>
  <c r="J4781" i="1"/>
  <c r="J4782" i="1"/>
  <c r="J4783" i="1"/>
  <c r="J4784" i="1"/>
  <c r="J4785" i="1"/>
  <c r="J4786" i="1"/>
  <c r="J4787" i="1"/>
  <c r="J4788" i="1"/>
  <c r="J4789" i="1"/>
  <c r="J4790" i="1"/>
  <c r="J4791" i="1"/>
  <c r="J4792" i="1"/>
  <c r="J4793" i="1"/>
  <c r="J4794" i="1"/>
  <c r="J4795" i="1"/>
  <c r="J4796" i="1"/>
  <c r="J4797" i="1"/>
  <c r="J4798" i="1"/>
  <c r="J4799" i="1"/>
  <c r="J4800" i="1"/>
  <c r="J4801" i="1"/>
  <c r="J4802" i="1"/>
  <c r="J4803" i="1"/>
  <c r="J4804" i="1"/>
  <c r="J4805" i="1"/>
  <c r="J4806" i="1"/>
  <c r="J4807" i="1"/>
  <c r="J4808" i="1"/>
  <c r="J4809" i="1"/>
  <c r="J4810" i="1"/>
  <c r="J4811" i="1"/>
  <c r="J4812" i="1"/>
  <c r="J4813" i="1"/>
  <c r="J4814" i="1"/>
  <c r="J4815" i="1"/>
  <c r="J4816" i="1"/>
  <c r="J4817" i="1"/>
  <c r="J4818" i="1"/>
  <c r="J4819" i="1"/>
  <c r="J4820" i="1"/>
  <c r="J4821" i="1"/>
  <c r="J4822" i="1"/>
  <c r="J4823" i="1"/>
  <c r="J4824" i="1"/>
  <c r="J4825" i="1"/>
  <c r="J4826" i="1"/>
  <c r="J4827" i="1"/>
  <c r="J4828" i="1"/>
  <c r="J4829" i="1"/>
  <c r="J4830" i="1"/>
  <c r="J4831" i="1"/>
  <c r="J4832" i="1"/>
  <c r="J4833" i="1"/>
  <c r="J4834" i="1"/>
  <c r="J4835" i="1"/>
  <c r="J4836" i="1"/>
  <c r="J4837" i="1"/>
  <c r="J4838" i="1"/>
  <c r="J4839" i="1"/>
  <c r="J4840" i="1"/>
  <c r="J4841" i="1"/>
  <c r="J4842" i="1"/>
  <c r="J4843" i="1"/>
  <c r="J4844" i="1"/>
  <c r="J4845" i="1"/>
  <c r="J4846" i="1"/>
  <c r="J4847" i="1"/>
  <c r="J4848" i="1"/>
  <c r="J4849" i="1"/>
  <c r="J4850" i="1"/>
  <c r="J4851" i="1"/>
  <c r="J4852" i="1"/>
  <c r="J4853" i="1"/>
  <c r="J4854" i="1"/>
  <c r="J4855" i="1"/>
  <c r="J4856" i="1"/>
  <c r="J4857" i="1"/>
  <c r="J4858" i="1"/>
  <c r="J4859" i="1"/>
  <c r="J4860" i="1"/>
  <c r="J4861" i="1"/>
  <c r="J4862" i="1"/>
  <c r="J4863" i="1"/>
  <c r="J4864" i="1"/>
  <c r="J4865" i="1"/>
  <c r="J4866" i="1"/>
  <c r="J4867" i="1"/>
  <c r="J4868" i="1"/>
  <c r="J4869" i="1"/>
  <c r="J4870" i="1"/>
  <c r="J4871" i="1"/>
  <c r="J4872" i="1"/>
  <c r="J4873" i="1"/>
  <c r="J4874" i="1"/>
  <c r="J4875" i="1"/>
  <c r="J4876" i="1"/>
  <c r="J2531" i="1"/>
  <c r="J4877" i="1"/>
  <c r="J4878" i="1"/>
  <c r="J4879" i="1"/>
  <c r="J4880" i="1"/>
  <c r="J4881" i="1"/>
  <c r="J4882" i="1"/>
  <c r="J4883" i="1"/>
  <c r="J4884" i="1"/>
  <c r="J4885" i="1"/>
  <c r="J4886" i="1"/>
  <c r="J4887" i="1"/>
  <c r="J4888" i="1"/>
  <c r="J4889" i="1"/>
  <c r="J4890" i="1"/>
  <c r="J4891" i="1"/>
  <c r="J4892" i="1"/>
  <c r="J4893" i="1"/>
  <c r="J4894" i="1"/>
  <c r="J4895" i="1"/>
  <c r="J4896" i="1"/>
  <c r="J4897" i="1"/>
  <c r="J4898" i="1"/>
  <c r="J996" i="1"/>
  <c r="J4899" i="1"/>
  <c r="J4900" i="1"/>
  <c r="J4901" i="1"/>
  <c r="J2532" i="1"/>
  <c r="J4902" i="1"/>
  <c r="J4903" i="1"/>
  <c r="J4904" i="1"/>
  <c r="J4905" i="1"/>
  <c r="J2" i="1"/>
  <c r="J3" i="1"/>
  <c r="J4" i="1"/>
  <c r="J5" i="1"/>
  <c r="J6" i="1"/>
  <c r="J7" i="1"/>
  <c r="J8" i="1"/>
  <c r="J9" i="1"/>
  <c r="J10" i="1"/>
  <c r="J11" i="1"/>
  <c r="J12" i="1"/>
  <c r="J13" i="1"/>
  <c r="J14" i="1"/>
  <c r="J15" i="1"/>
  <c r="J16" i="1"/>
  <c r="J17" i="1"/>
  <c r="J18" i="1"/>
  <c r="J997" i="1"/>
  <c r="J19" i="1"/>
  <c r="J20" i="1"/>
  <c r="J21" i="1"/>
  <c r="J22" i="1"/>
  <c r="J2533" i="1"/>
  <c r="J2534" i="1"/>
  <c r="J2535" i="1"/>
  <c r="J2536" i="1"/>
  <c r="J2537" i="1"/>
  <c r="J2538" i="1"/>
  <c r="J1374" i="1"/>
  <c r="J1375" i="1"/>
  <c r="J2539" i="1"/>
  <c r="J1376" i="1"/>
  <c r="J1377" i="1"/>
  <c r="J1378" i="1"/>
  <c r="J1379" i="1"/>
  <c r="J1380" i="1"/>
  <c r="J1381" i="1"/>
  <c r="J1382" i="1"/>
  <c r="J1383" i="1"/>
  <c r="J1384" i="1"/>
  <c r="J1385" i="1"/>
  <c r="J1386" i="1"/>
  <c r="J1387" i="1"/>
  <c r="J998" i="1"/>
  <c r="S1398" i="1"/>
  <c r="P1398" i="1"/>
  <c r="N1398" i="1"/>
  <c r="D1398" i="1"/>
  <c r="P2534" i="1"/>
  <c r="P2535" i="1"/>
  <c r="P2536" i="1"/>
  <c r="P2537" i="1"/>
  <c r="P2538" i="1"/>
  <c r="P1374" i="1"/>
  <c r="P1375" i="1"/>
  <c r="P2539" i="1"/>
  <c r="P1376" i="1"/>
  <c r="P1377" i="1"/>
  <c r="P1378" i="1"/>
  <c r="P1379" i="1"/>
  <c r="P1380" i="1"/>
  <c r="P1381" i="1"/>
  <c r="P1382" i="1"/>
  <c r="P1383" i="1"/>
  <c r="P1384" i="1"/>
  <c r="P1385" i="1"/>
  <c r="P1386" i="1"/>
  <c r="P1387" i="1"/>
  <c r="P1388" i="1"/>
  <c r="P1389" i="1"/>
  <c r="P1390" i="1"/>
  <c r="P1391" i="1"/>
  <c r="P1392" i="1"/>
  <c r="P1393" i="1"/>
  <c r="P1394" i="1"/>
  <c r="P2540" i="1"/>
  <c r="P1395" i="1"/>
  <c r="P1396" i="1"/>
  <c r="P1397" i="1"/>
  <c r="P2541" i="1"/>
  <c r="P1399" i="1"/>
  <c r="P1400" i="1"/>
  <c r="P1401" i="1"/>
  <c r="P1402" i="1"/>
  <c r="P1403" i="1"/>
  <c r="P1404" i="1"/>
  <c r="P1405" i="1"/>
  <c r="P1406" i="1"/>
  <c r="P1407" i="1"/>
  <c r="P1408" i="1"/>
  <c r="P1409" i="1"/>
  <c r="P1410" i="1"/>
  <c r="P1411" i="1"/>
  <c r="P1412" i="1"/>
  <c r="P1413" i="1"/>
  <c r="P1414" i="1"/>
  <c r="P2542" i="1"/>
  <c r="P1415" i="1"/>
  <c r="P1416" i="1"/>
  <c r="P1417" i="1"/>
  <c r="P1418" i="1"/>
  <c r="P2543" i="1"/>
  <c r="P1419" i="1"/>
  <c r="P1420" i="1"/>
  <c r="P1421" i="1"/>
  <c r="P1422" i="1"/>
  <c r="P1423" i="1"/>
  <c r="P1424" i="1"/>
  <c r="P1425" i="1"/>
  <c r="P1426" i="1"/>
  <c r="P1427" i="1"/>
  <c r="P1428" i="1"/>
  <c r="P1429" i="1"/>
  <c r="P2544" i="1"/>
  <c r="P1430" i="1"/>
  <c r="P1431" i="1"/>
  <c r="P2545" i="1"/>
  <c r="P1432" i="1"/>
  <c r="P2546" i="1"/>
  <c r="P1433" i="1"/>
  <c r="P1434" i="1"/>
  <c r="P1435" i="1"/>
  <c r="P2547" i="1"/>
  <c r="P1436" i="1"/>
  <c r="P1437" i="1"/>
  <c r="P1438" i="1"/>
  <c r="P2548" i="1"/>
  <c r="P2549" i="1"/>
  <c r="P1439" i="1"/>
  <c r="P2550" i="1"/>
  <c r="P2551" i="1"/>
  <c r="P2552" i="1"/>
  <c r="P2553" i="1"/>
  <c r="P2554" i="1"/>
  <c r="P2555" i="1"/>
  <c r="P2556" i="1"/>
  <c r="P2557" i="1"/>
  <c r="P2558" i="1"/>
  <c r="P2559" i="1"/>
  <c r="P2560" i="1"/>
  <c r="P2561" i="1"/>
  <c r="P2562" i="1"/>
  <c r="P2563" i="1"/>
  <c r="P1440" i="1"/>
  <c r="P2564" i="1"/>
  <c r="P1441" i="1"/>
  <c r="P2565" i="1"/>
  <c r="P1442" i="1"/>
  <c r="P1443" i="1"/>
  <c r="P2566" i="1"/>
  <c r="P2567" i="1"/>
  <c r="P2568" i="1"/>
  <c r="P2569" i="1"/>
  <c r="P2570" i="1"/>
  <c r="P2571" i="1"/>
  <c r="P2572" i="1"/>
  <c r="P23" i="1"/>
  <c r="P24" i="1"/>
  <c r="P25" i="1"/>
  <c r="P26" i="1"/>
  <c r="P27" i="1"/>
  <c r="P28" i="1"/>
  <c r="P1444" i="1"/>
  <c r="P1445" i="1"/>
  <c r="P29" i="1"/>
  <c r="P30" i="1"/>
  <c r="P1446" i="1"/>
  <c r="P31" i="1"/>
  <c r="P32" i="1"/>
  <c r="P33" i="1"/>
  <c r="P34" i="1"/>
  <c r="P35" i="1"/>
  <c r="P36" i="1"/>
  <c r="P37" i="1"/>
  <c r="P1447" i="1"/>
  <c r="P38" i="1"/>
  <c r="P1448" i="1"/>
  <c r="P39" i="1"/>
  <c r="P1449" i="1"/>
  <c r="P40" i="1"/>
  <c r="P1450" i="1"/>
  <c r="P41" i="1"/>
  <c r="P1451" i="1"/>
  <c r="P42" i="1"/>
  <c r="P1452" i="1"/>
  <c r="P43" i="1"/>
  <c r="P44" i="1"/>
  <c r="P45" i="1"/>
  <c r="P46" i="1"/>
  <c r="P47" i="1"/>
  <c r="P48" i="1"/>
  <c r="P49" i="1"/>
  <c r="P50" i="1"/>
  <c r="P51" i="1"/>
  <c r="P52" i="1"/>
  <c r="P1453" i="1"/>
  <c r="P53" i="1"/>
  <c r="P54" i="1"/>
  <c r="P55" i="1"/>
  <c r="P56" i="1"/>
  <c r="P1454" i="1"/>
  <c r="P57" i="1"/>
  <c r="P58" i="1"/>
  <c r="P59" i="1"/>
  <c r="P1455" i="1"/>
  <c r="P60" i="1"/>
  <c r="P61" i="1"/>
  <c r="P62" i="1"/>
  <c r="P63" i="1"/>
  <c r="P64" i="1"/>
  <c r="P65" i="1"/>
  <c r="P66" i="1"/>
  <c r="P67" i="1"/>
  <c r="P1456" i="1"/>
  <c r="P68" i="1"/>
  <c r="P69" i="1"/>
  <c r="P70" i="1"/>
  <c r="P71" i="1"/>
  <c r="P72" i="1"/>
  <c r="P73" i="1"/>
  <c r="P74" i="1"/>
  <c r="P2573" i="1"/>
  <c r="P75" i="1"/>
  <c r="P1457" i="1"/>
  <c r="P1458" i="1"/>
  <c r="P76" i="1"/>
  <c r="P2574" i="1"/>
  <c r="P1459" i="1"/>
  <c r="P77" i="1"/>
  <c r="P78" i="1"/>
  <c r="P79" i="1"/>
  <c r="P1460" i="1"/>
  <c r="P80" i="1"/>
  <c r="P81" i="1"/>
  <c r="P1461" i="1"/>
  <c r="P82" i="1"/>
  <c r="P1462" i="1"/>
  <c r="P83" i="1"/>
  <c r="P84" i="1"/>
  <c r="P85" i="1"/>
  <c r="P86" i="1"/>
  <c r="P87" i="1"/>
  <c r="P88" i="1"/>
  <c r="P89" i="1"/>
  <c r="P90" i="1"/>
  <c r="P91" i="1"/>
  <c r="P92" i="1"/>
  <c r="P93" i="1"/>
  <c r="P94" i="1"/>
  <c r="P95" i="1"/>
  <c r="P96" i="1"/>
  <c r="P97" i="1"/>
  <c r="P98" i="1"/>
  <c r="P2575" i="1"/>
  <c r="P99" i="1"/>
  <c r="P100" i="1"/>
  <c r="P101" i="1"/>
  <c r="P102" i="1"/>
  <c r="P103" i="1"/>
  <c r="P104" i="1"/>
  <c r="P1463" i="1"/>
  <c r="P105" i="1"/>
  <c r="P1464" i="1"/>
  <c r="P106" i="1"/>
  <c r="P107" i="1"/>
  <c r="P108" i="1"/>
  <c r="P109" i="1"/>
  <c r="P110" i="1"/>
  <c r="P1465" i="1"/>
  <c r="P111" i="1"/>
  <c r="P112" i="1"/>
  <c r="P113" i="1"/>
  <c r="P114" i="1"/>
  <c r="P115" i="1"/>
  <c r="P116" i="1"/>
  <c r="P2576" i="1"/>
  <c r="P117" i="1"/>
  <c r="P1466" i="1"/>
  <c r="P2577" i="1"/>
  <c r="P2578" i="1"/>
  <c r="P2579" i="1"/>
  <c r="P2580" i="1"/>
  <c r="P2581" i="1"/>
  <c r="P2582" i="1"/>
  <c r="P2583" i="1"/>
  <c r="P2584" i="1"/>
  <c r="P2585" i="1"/>
  <c r="P2586" i="1"/>
  <c r="P2587" i="1"/>
  <c r="P2588" i="1"/>
  <c r="P2589" i="1"/>
  <c r="P1467" i="1"/>
  <c r="P2590" i="1"/>
  <c r="P2591" i="1"/>
  <c r="P2592" i="1"/>
  <c r="P1468" i="1"/>
  <c r="P2593" i="1"/>
  <c r="P1469" i="1"/>
  <c r="P2594" i="1"/>
  <c r="P2595" i="1"/>
  <c r="P2596" i="1"/>
  <c r="P2597" i="1"/>
  <c r="P2598" i="1"/>
  <c r="P1470" i="1"/>
  <c r="P2599" i="1"/>
  <c r="P2600" i="1"/>
  <c r="P2601" i="1"/>
  <c r="P1471" i="1"/>
  <c r="P2602" i="1"/>
  <c r="P2603" i="1"/>
  <c r="P2604" i="1"/>
  <c r="P2605" i="1"/>
  <c r="P1472" i="1"/>
  <c r="P1473" i="1"/>
  <c r="P1474" i="1"/>
  <c r="P2606" i="1"/>
  <c r="P2607" i="1"/>
  <c r="P1475" i="1"/>
  <c r="P1476" i="1"/>
  <c r="P1477" i="1"/>
  <c r="P2608" i="1"/>
  <c r="P2609" i="1"/>
  <c r="P2610" i="1"/>
  <c r="P1478" i="1"/>
  <c r="P1479" i="1"/>
  <c r="P2611" i="1"/>
  <c r="P1480" i="1"/>
  <c r="P2612" i="1"/>
  <c r="P2613" i="1"/>
  <c r="P2614" i="1"/>
  <c r="P1481" i="1"/>
  <c r="P2615" i="1"/>
  <c r="P2616" i="1"/>
  <c r="P2617" i="1"/>
  <c r="P2618" i="1"/>
  <c r="P1482" i="1"/>
  <c r="P2619" i="1"/>
  <c r="P2620" i="1"/>
  <c r="P2621" i="1"/>
  <c r="P2622" i="1"/>
  <c r="P1483" i="1"/>
  <c r="P2623" i="1"/>
  <c r="P1484" i="1"/>
  <c r="P2624" i="1"/>
  <c r="P2625" i="1"/>
  <c r="P1485" i="1"/>
  <c r="P1486" i="1"/>
  <c r="P2626" i="1"/>
  <c r="P1487" i="1"/>
  <c r="P1488" i="1"/>
  <c r="P1489" i="1"/>
  <c r="P1490" i="1"/>
  <c r="P2627" i="1"/>
  <c r="P1491" i="1"/>
  <c r="P1492" i="1"/>
  <c r="P2628" i="1"/>
  <c r="P2629" i="1"/>
  <c r="P1493" i="1"/>
  <c r="P2630" i="1"/>
  <c r="P2631" i="1"/>
  <c r="P1494" i="1"/>
  <c r="P2632" i="1"/>
  <c r="P2633" i="1"/>
  <c r="P1495" i="1"/>
  <c r="P1496" i="1"/>
  <c r="P1497" i="1"/>
  <c r="P1498" i="1"/>
  <c r="P1499" i="1"/>
  <c r="P2634" i="1"/>
  <c r="P2635" i="1"/>
  <c r="P2636" i="1"/>
  <c r="P2637" i="1"/>
  <c r="P2638" i="1"/>
  <c r="P1500" i="1"/>
  <c r="P1501" i="1"/>
  <c r="P2639" i="1"/>
  <c r="P2640" i="1"/>
  <c r="P1502" i="1"/>
  <c r="P1503" i="1"/>
  <c r="P2641" i="1"/>
  <c r="P2642" i="1"/>
  <c r="P2643" i="1"/>
  <c r="P2644" i="1"/>
  <c r="P2645" i="1"/>
  <c r="P2646" i="1"/>
  <c r="P1504" i="1"/>
  <c r="P2647" i="1"/>
  <c r="P1505" i="1"/>
  <c r="P2648" i="1"/>
  <c r="P1506" i="1"/>
  <c r="P1507" i="1"/>
  <c r="P1508" i="1"/>
  <c r="P2649" i="1"/>
  <c r="P1509" i="1"/>
  <c r="P1510" i="1"/>
  <c r="P1511" i="1"/>
  <c r="P2650" i="1"/>
  <c r="P1512" i="1"/>
  <c r="P2651" i="1"/>
  <c r="P1513" i="1"/>
  <c r="P1514" i="1"/>
  <c r="P118" i="1"/>
  <c r="P1515" i="1"/>
  <c r="P1516" i="1"/>
  <c r="P2652" i="1"/>
  <c r="P2653" i="1"/>
  <c r="P2654" i="1"/>
  <c r="P2655" i="1"/>
  <c r="P2656" i="1"/>
  <c r="P1517" i="1"/>
  <c r="P1518" i="1"/>
  <c r="P2657" i="1"/>
  <c r="P2658" i="1"/>
  <c r="P1519" i="1"/>
  <c r="P1520" i="1"/>
  <c r="P1521" i="1"/>
  <c r="P1522" i="1"/>
  <c r="P1523" i="1"/>
  <c r="P1524" i="1"/>
  <c r="P1525" i="1"/>
  <c r="P1526" i="1"/>
  <c r="P1527" i="1"/>
  <c r="P1528" i="1"/>
  <c r="P1529" i="1"/>
  <c r="P1530" i="1"/>
  <c r="P1531" i="1"/>
  <c r="P1532" i="1"/>
  <c r="P1533" i="1"/>
  <c r="P119" i="1"/>
  <c r="P120"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21" i="1"/>
  <c r="P1574" i="1"/>
  <c r="P1575" i="1"/>
  <c r="P1576" i="1"/>
  <c r="P1577" i="1"/>
  <c r="P122" i="1"/>
  <c r="P123" i="1"/>
  <c r="P1578" i="1"/>
  <c r="P1579" i="1"/>
  <c r="P1580" i="1"/>
  <c r="P1581" i="1"/>
  <c r="P1582" i="1"/>
  <c r="P1583" i="1"/>
  <c r="P1584" i="1"/>
  <c r="P1585" i="1"/>
  <c r="P124" i="1"/>
  <c r="P125" i="1"/>
  <c r="P1586" i="1"/>
  <c r="P1587" i="1"/>
  <c r="P1588" i="1"/>
  <c r="P1589" i="1"/>
  <c r="P1590" i="1"/>
  <c r="P1591" i="1"/>
  <c r="P126" i="1"/>
  <c r="P1592" i="1"/>
  <c r="P1593" i="1"/>
  <c r="P1594" i="1"/>
  <c r="P1595" i="1"/>
  <c r="P1596" i="1"/>
  <c r="P1597" i="1"/>
  <c r="P1598" i="1"/>
  <c r="P1599" i="1"/>
  <c r="P1600" i="1"/>
  <c r="P1601" i="1"/>
  <c r="P1602" i="1"/>
  <c r="P1603" i="1"/>
  <c r="P1604" i="1"/>
  <c r="P127" i="1"/>
  <c r="P128" i="1"/>
  <c r="P1605" i="1"/>
  <c r="P2659" i="1"/>
  <c r="P2660" i="1"/>
  <c r="P2661" i="1"/>
  <c r="P2662" i="1"/>
  <c r="P2663" i="1"/>
  <c r="P2664" i="1"/>
  <c r="P2665" i="1"/>
  <c r="P2666" i="1"/>
  <c r="P2667" i="1"/>
  <c r="P2668" i="1"/>
  <c r="P2669" i="1"/>
  <c r="P1606" i="1"/>
  <c r="P2670" i="1"/>
  <c r="P2671" i="1"/>
  <c r="P2672" i="1"/>
  <c r="P2673" i="1"/>
  <c r="P2674" i="1"/>
  <c r="P2675" i="1"/>
  <c r="P2676" i="1"/>
  <c r="P2677" i="1"/>
  <c r="P2678" i="1"/>
  <c r="P2679" i="1"/>
  <c r="P2680" i="1"/>
  <c r="P2681" i="1"/>
  <c r="P1607" i="1"/>
  <c r="P2682" i="1"/>
  <c r="P2683" i="1"/>
  <c r="P2684" i="1"/>
  <c r="P2685" i="1"/>
  <c r="P2686" i="1"/>
  <c r="P2687" i="1"/>
  <c r="P2688" i="1"/>
  <c r="P2689" i="1"/>
  <c r="P2690" i="1"/>
  <c r="P2691" i="1"/>
  <c r="P2692" i="1"/>
  <c r="P2693" i="1"/>
  <c r="P2694" i="1"/>
  <c r="P2695" i="1"/>
  <c r="P2696" i="1"/>
  <c r="P2697" i="1"/>
  <c r="P2698" i="1"/>
  <c r="P2699" i="1"/>
  <c r="P2700" i="1"/>
  <c r="P2701" i="1"/>
  <c r="P2702" i="1"/>
  <c r="P1608" i="1"/>
  <c r="P2703" i="1"/>
  <c r="P2704" i="1"/>
  <c r="P1609" i="1"/>
  <c r="P2705" i="1"/>
  <c r="P129" i="1"/>
  <c r="P2706" i="1"/>
  <c r="P2707" i="1"/>
  <c r="P2708" i="1"/>
  <c r="P2709" i="1"/>
  <c r="P2710" i="1"/>
  <c r="P1610" i="1"/>
  <c r="P2711" i="1"/>
  <c r="P2712" i="1"/>
  <c r="P2713" i="1"/>
  <c r="P2714" i="1"/>
  <c r="P2715" i="1"/>
  <c r="P2716" i="1"/>
  <c r="P2717" i="1"/>
  <c r="P2718" i="1"/>
  <c r="P2719" i="1"/>
  <c r="P2720" i="1"/>
  <c r="P2721" i="1"/>
  <c r="P2722" i="1"/>
  <c r="P1611" i="1"/>
  <c r="P1612" i="1"/>
  <c r="P2723" i="1"/>
  <c r="P2724" i="1"/>
  <c r="P2725" i="1"/>
  <c r="P2726" i="1"/>
  <c r="P1613" i="1"/>
  <c r="P2727" i="1"/>
  <c r="P2728" i="1"/>
  <c r="P2729" i="1"/>
  <c r="P2730" i="1"/>
  <c r="P2731" i="1"/>
  <c r="P2732" i="1"/>
  <c r="P2733" i="1"/>
  <c r="P2734" i="1"/>
  <c r="P2735" i="1"/>
  <c r="P2736" i="1"/>
  <c r="P2737" i="1"/>
  <c r="P2738" i="1"/>
  <c r="P2739" i="1"/>
  <c r="P2740" i="1"/>
  <c r="P2741" i="1"/>
  <c r="P2742" i="1"/>
  <c r="P2743" i="1"/>
  <c r="P1614" i="1"/>
  <c r="P2744" i="1"/>
  <c r="P1615" i="1"/>
  <c r="P1616" i="1"/>
  <c r="P1617" i="1"/>
  <c r="P1618" i="1"/>
  <c r="P130" i="1"/>
  <c r="P1619" i="1"/>
  <c r="P1620" i="1"/>
  <c r="P1621" i="1"/>
  <c r="P1622" i="1"/>
  <c r="P131" i="1"/>
  <c r="P1623" i="1"/>
  <c r="P132" i="1"/>
  <c r="P1624" i="1"/>
  <c r="P1625" i="1"/>
  <c r="P1626" i="1"/>
  <c r="P2745" i="1"/>
  <c r="P133" i="1"/>
  <c r="P1627" i="1"/>
  <c r="P2746" i="1"/>
  <c r="P1628" i="1"/>
  <c r="P134" i="1"/>
  <c r="P135" i="1"/>
  <c r="P136" i="1"/>
  <c r="P1629" i="1"/>
  <c r="P1630" i="1"/>
  <c r="P1631" i="1"/>
  <c r="P1632" i="1"/>
  <c r="P1633" i="1"/>
  <c r="P1634" i="1"/>
  <c r="P1635" i="1"/>
  <c r="P137" i="1"/>
  <c r="P138" i="1"/>
  <c r="P1636" i="1"/>
  <c r="P139" i="1"/>
  <c r="P1637" i="1"/>
  <c r="P2747" i="1"/>
  <c r="P1638" i="1"/>
  <c r="P140" i="1"/>
  <c r="P1639" i="1"/>
  <c r="P141" i="1"/>
  <c r="P142" i="1"/>
  <c r="P1640" i="1"/>
  <c r="P2748" i="1"/>
  <c r="P143" i="1"/>
  <c r="P144" i="1"/>
  <c r="P145" i="1"/>
  <c r="P1641" i="1"/>
  <c r="P2749" i="1"/>
  <c r="P1642" i="1"/>
  <c r="P146" i="1"/>
  <c r="P147" i="1"/>
  <c r="P1643" i="1"/>
  <c r="P1644" i="1"/>
  <c r="P148" i="1"/>
  <c r="P1645" i="1"/>
  <c r="P1646" i="1"/>
  <c r="P149" i="1"/>
  <c r="P1647" i="1"/>
  <c r="P1648" i="1"/>
  <c r="P150" i="1"/>
  <c r="P1649" i="1"/>
  <c r="P1650" i="1"/>
  <c r="P1651" i="1"/>
  <c r="P1652" i="1"/>
  <c r="P2750" i="1"/>
  <c r="P1653" i="1"/>
  <c r="P151" i="1"/>
  <c r="P152" i="1"/>
  <c r="P1654" i="1"/>
  <c r="P153" i="1"/>
  <c r="P154" i="1"/>
  <c r="P1655" i="1"/>
  <c r="P155" i="1"/>
  <c r="P156" i="1"/>
  <c r="P1656" i="1"/>
  <c r="P157" i="1"/>
  <c r="P158" i="1"/>
  <c r="P1657" i="1"/>
  <c r="P1658" i="1"/>
  <c r="P159" i="1"/>
  <c r="P160" i="1"/>
  <c r="P161" i="1"/>
  <c r="P162" i="1"/>
  <c r="P163" i="1"/>
  <c r="P1659" i="1"/>
  <c r="P164" i="1"/>
  <c r="P1660" i="1"/>
  <c r="P165" i="1"/>
  <c r="P1661" i="1"/>
  <c r="P1662" i="1"/>
  <c r="P1663" i="1"/>
  <c r="P1664" i="1"/>
  <c r="P1665" i="1"/>
  <c r="P166" i="1"/>
  <c r="P167" i="1"/>
  <c r="P168" i="1"/>
  <c r="P169" i="1"/>
  <c r="P1666" i="1"/>
  <c r="P170" i="1"/>
  <c r="P1667" i="1"/>
  <c r="P2751" i="1"/>
  <c r="P1668" i="1"/>
  <c r="P171" i="1"/>
  <c r="P172" i="1"/>
  <c r="P1669" i="1"/>
  <c r="P173" i="1"/>
  <c r="P174" i="1"/>
  <c r="P1670" i="1"/>
  <c r="P175" i="1"/>
  <c r="P176" i="1"/>
  <c r="P177" i="1"/>
  <c r="P1671" i="1"/>
  <c r="P1672" i="1"/>
  <c r="P178" i="1"/>
  <c r="P179" i="1"/>
  <c r="P180" i="1"/>
  <c r="P1673" i="1"/>
  <c r="P2752" i="1"/>
  <c r="P1674" i="1"/>
  <c r="P2753" i="1"/>
  <c r="P1675" i="1"/>
  <c r="P181" i="1"/>
  <c r="P182" i="1"/>
  <c r="P183" i="1"/>
  <c r="P184" i="1"/>
  <c r="P2754" i="1"/>
  <c r="P185" i="1"/>
  <c r="P1676" i="1"/>
  <c r="P186" i="1"/>
  <c r="P1677" i="1"/>
  <c r="P1678" i="1"/>
  <c r="P187" i="1"/>
  <c r="P1679" i="1"/>
  <c r="P1680" i="1"/>
  <c r="P188" i="1"/>
  <c r="P189" i="1"/>
  <c r="P1681" i="1"/>
  <c r="P1682" i="1"/>
  <c r="P1683" i="1"/>
  <c r="P190" i="1"/>
  <c r="P191" i="1"/>
  <c r="P192" i="1"/>
  <c r="P1684" i="1"/>
  <c r="P193" i="1"/>
  <c r="P194" i="1"/>
  <c r="P195" i="1"/>
  <c r="P196" i="1"/>
  <c r="P197" i="1"/>
  <c r="P1685" i="1"/>
  <c r="P198" i="1"/>
  <c r="P199" i="1"/>
  <c r="P200" i="1"/>
  <c r="P1686" i="1"/>
  <c r="P1687" i="1"/>
  <c r="P201" i="1"/>
  <c r="P1688" i="1"/>
  <c r="P202" i="1"/>
  <c r="P203" i="1"/>
  <c r="P204" i="1"/>
  <c r="P2755" i="1"/>
  <c r="P205" i="1"/>
  <c r="P206" i="1"/>
  <c r="P207" i="1"/>
  <c r="P208" i="1"/>
  <c r="P209" i="1"/>
  <c r="P210" i="1"/>
  <c r="P1689" i="1"/>
  <c r="P211" i="1"/>
  <c r="P212" i="1"/>
  <c r="P2756" i="1"/>
  <c r="P213" i="1"/>
  <c r="P214" i="1"/>
  <c r="P1690" i="1"/>
  <c r="P1691" i="1"/>
  <c r="P215" i="1"/>
  <c r="P216" i="1"/>
  <c r="P1692" i="1"/>
  <c r="P217" i="1"/>
  <c r="P218" i="1"/>
  <c r="P219" i="1"/>
  <c r="P220" i="1"/>
  <c r="P221" i="1"/>
  <c r="P222" i="1"/>
  <c r="P1693" i="1"/>
  <c r="P1694" i="1"/>
  <c r="P1695" i="1"/>
  <c r="P223" i="1"/>
  <c r="P224" i="1"/>
  <c r="P225" i="1"/>
  <c r="P226" i="1"/>
  <c r="P2757" i="1"/>
  <c r="P227" i="1"/>
  <c r="P1696" i="1"/>
  <c r="P228" i="1"/>
  <c r="P229" i="1"/>
  <c r="P2758" i="1"/>
  <c r="P1697" i="1"/>
  <c r="P230" i="1"/>
  <c r="P231" i="1"/>
  <c r="P1698" i="1"/>
  <c r="P1699" i="1"/>
  <c r="P232" i="1"/>
  <c r="P2759" i="1"/>
  <c r="P1700" i="1"/>
  <c r="P233" i="1"/>
  <c r="P1701" i="1"/>
  <c r="P234" i="1"/>
  <c r="P1702" i="1"/>
  <c r="P235" i="1"/>
  <c r="P236" i="1"/>
  <c r="P237" i="1"/>
  <c r="P238" i="1"/>
  <c r="P1703" i="1"/>
  <c r="P239" i="1"/>
  <c r="P240" i="1"/>
  <c r="P1704" i="1"/>
  <c r="P241" i="1"/>
  <c r="P242" i="1"/>
  <c r="P2760" i="1"/>
  <c r="P1705" i="1"/>
  <c r="P243" i="1"/>
  <c r="P244" i="1"/>
  <c r="P245" i="1"/>
  <c r="P1706" i="1"/>
  <c r="P246" i="1"/>
  <c r="P1707" i="1"/>
  <c r="P247" i="1"/>
  <c r="P2761" i="1"/>
  <c r="P1708" i="1"/>
  <c r="P248" i="1"/>
  <c r="P249" i="1"/>
  <c r="P1709" i="1"/>
  <c r="P250" i="1"/>
  <c r="P251" i="1"/>
  <c r="P1710" i="1"/>
  <c r="P2762" i="1"/>
  <c r="P1711" i="1"/>
  <c r="P252" i="1"/>
  <c r="P253" i="1"/>
  <c r="P254" i="1"/>
  <c r="P1712" i="1"/>
  <c r="P255" i="1"/>
  <c r="P256" i="1"/>
  <c r="P257" i="1"/>
  <c r="P258" i="1"/>
  <c r="P259" i="1"/>
  <c r="P1713" i="1"/>
  <c r="P1714" i="1"/>
  <c r="P1715" i="1"/>
  <c r="P2763" i="1"/>
  <c r="P1716" i="1"/>
  <c r="P260" i="1"/>
  <c r="P1717" i="1"/>
  <c r="P261" i="1"/>
  <c r="P1718" i="1"/>
  <c r="P262" i="1"/>
  <c r="P263" i="1"/>
  <c r="P264" i="1"/>
  <c r="P265" i="1"/>
  <c r="P266" i="1"/>
  <c r="P267" i="1"/>
  <c r="P268" i="1"/>
  <c r="P269" i="1"/>
  <c r="P270" i="1"/>
  <c r="P271" i="1"/>
  <c r="P272" i="1"/>
  <c r="P2764" i="1"/>
  <c r="P273" i="1"/>
  <c r="P274" i="1"/>
  <c r="P275" i="1"/>
  <c r="P276" i="1"/>
  <c r="P277" i="1"/>
  <c r="P278" i="1"/>
  <c r="P279" i="1"/>
  <c r="P280" i="1"/>
  <c r="P281" i="1"/>
  <c r="P1719" i="1"/>
  <c r="P282" i="1"/>
  <c r="P283" i="1"/>
  <c r="P284" i="1"/>
  <c r="P285" i="1"/>
  <c r="P286" i="1"/>
  <c r="P2765" i="1"/>
  <c r="P287" i="1"/>
  <c r="P288" i="1"/>
  <c r="P289" i="1"/>
  <c r="P290" i="1"/>
  <c r="P291" i="1"/>
  <c r="P292" i="1"/>
  <c r="P1720" i="1"/>
  <c r="P293" i="1"/>
  <c r="P294" i="1"/>
  <c r="P295" i="1"/>
  <c r="P296" i="1"/>
  <c r="P2766" i="1"/>
  <c r="P297" i="1"/>
  <c r="P298" i="1"/>
  <c r="P299" i="1"/>
  <c r="P300" i="1"/>
  <c r="P301" i="1"/>
  <c r="P302" i="1"/>
  <c r="P303" i="1"/>
  <c r="P304" i="1"/>
  <c r="P305" i="1"/>
  <c r="P306" i="1"/>
  <c r="P307" i="1"/>
  <c r="P308" i="1"/>
  <c r="P309" i="1"/>
  <c r="P310" i="1"/>
  <c r="P311" i="1"/>
  <c r="P312" i="1"/>
  <c r="P313" i="1"/>
  <c r="P2767" i="1"/>
  <c r="P314" i="1"/>
  <c r="P315" i="1"/>
  <c r="P316" i="1"/>
  <c r="P2768" i="1"/>
  <c r="P317" i="1"/>
  <c r="P2769" i="1"/>
  <c r="P318" i="1"/>
  <c r="P319" i="1"/>
  <c r="P2770" i="1"/>
  <c r="P320" i="1"/>
  <c r="P321" i="1"/>
  <c r="P322" i="1"/>
  <c r="P323" i="1"/>
  <c r="P324" i="1"/>
  <c r="P325" i="1"/>
  <c r="P326" i="1"/>
  <c r="P327" i="1"/>
  <c r="P328" i="1"/>
  <c r="P1721" i="1"/>
  <c r="P329" i="1"/>
  <c r="P330" i="1"/>
  <c r="P2771" i="1"/>
  <c r="P331" i="1"/>
  <c r="P332" i="1"/>
  <c r="P333" i="1"/>
  <c r="P334" i="1"/>
  <c r="P335" i="1"/>
  <c r="P336" i="1"/>
  <c r="P337" i="1"/>
  <c r="P338" i="1"/>
  <c r="P339" i="1"/>
  <c r="P340" i="1"/>
  <c r="P341" i="1"/>
  <c r="P342" i="1"/>
  <c r="P343" i="1"/>
  <c r="P1722" i="1"/>
  <c r="P344" i="1"/>
  <c r="P345" i="1"/>
  <c r="P346" i="1"/>
  <c r="P347" i="1"/>
  <c r="P348" i="1"/>
  <c r="P349" i="1"/>
  <c r="P350" i="1"/>
  <c r="P351" i="1"/>
  <c r="P352" i="1"/>
  <c r="P353" i="1"/>
  <c r="P354" i="1"/>
  <c r="P355" i="1"/>
  <c r="P356" i="1"/>
  <c r="P357" i="1"/>
  <c r="P358" i="1"/>
  <c r="P359" i="1"/>
  <c r="P360" i="1"/>
  <c r="P361" i="1"/>
  <c r="P362" i="1"/>
  <c r="P2772" i="1"/>
  <c r="P363" i="1"/>
  <c r="P1723" i="1"/>
  <c r="P364" i="1"/>
  <c r="P365" i="1"/>
  <c r="P366" i="1"/>
  <c r="P367" i="1"/>
  <c r="P368" i="1"/>
  <c r="P369" i="1"/>
  <c r="P370" i="1"/>
  <c r="P371" i="1"/>
  <c r="P372" i="1"/>
  <c r="P373" i="1"/>
  <c r="P374" i="1"/>
  <c r="P375" i="1"/>
  <c r="P376" i="1"/>
  <c r="P377" i="1"/>
  <c r="P378" i="1"/>
  <c r="P379" i="1"/>
  <c r="P380" i="1"/>
  <c r="P381" i="1"/>
  <c r="P382" i="1"/>
  <c r="P383" i="1"/>
  <c r="P384" i="1"/>
  <c r="P385" i="1"/>
  <c r="P2773" i="1"/>
  <c r="P386" i="1"/>
  <c r="P387" i="1"/>
  <c r="P388" i="1"/>
  <c r="P389" i="1"/>
  <c r="P2774" i="1"/>
  <c r="P2775" i="1"/>
  <c r="P2776" i="1"/>
  <c r="P2777" i="1"/>
  <c r="P2778" i="1"/>
  <c r="P2779" i="1"/>
  <c r="P1724" i="1"/>
  <c r="P2780" i="1"/>
  <c r="P2781" i="1"/>
  <c r="P2782" i="1"/>
  <c r="P2783" i="1"/>
  <c r="P2784" i="1"/>
  <c r="P2785" i="1"/>
  <c r="P2786" i="1"/>
  <c r="P2787" i="1"/>
  <c r="P2788" i="1"/>
  <c r="P2789" i="1"/>
  <c r="P2790" i="1"/>
  <c r="P2791" i="1"/>
  <c r="P1725" i="1"/>
  <c r="P2792" i="1"/>
  <c r="P2793" i="1"/>
  <c r="P2794" i="1"/>
  <c r="P2795" i="1"/>
  <c r="P2796" i="1"/>
  <c r="P2797" i="1"/>
  <c r="P2798" i="1"/>
  <c r="P1726" i="1"/>
  <c r="P2799" i="1"/>
  <c r="P2800" i="1"/>
  <c r="P2801" i="1"/>
  <c r="P2802" i="1"/>
  <c r="P2803" i="1"/>
  <c r="P2804" i="1"/>
  <c r="P2805" i="1"/>
  <c r="P2806" i="1"/>
  <c r="P2807" i="1"/>
  <c r="P2808" i="1"/>
  <c r="P2809" i="1"/>
  <c r="P2810" i="1"/>
  <c r="P2811" i="1"/>
  <c r="P2812" i="1"/>
  <c r="P2813" i="1"/>
  <c r="P1727" i="1"/>
  <c r="P2814" i="1"/>
  <c r="P1728" i="1"/>
  <c r="P2815" i="1"/>
  <c r="P2816" i="1"/>
  <c r="P2817" i="1"/>
  <c r="P2818" i="1"/>
  <c r="P2819" i="1"/>
  <c r="P1729" i="1"/>
  <c r="P2820" i="1"/>
  <c r="P2821" i="1"/>
  <c r="P2822" i="1"/>
  <c r="P2823" i="1"/>
  <c r="P2824" i="1"/>
  <c r="P2825" i="1"/>
  <c r="P1730" i="1"/>
  <c r="P2826" i="1"/>
  <c r="P2827" i="1"/>
  <c r="P1731" i="1"/>
  <c r="P390" i="1"/>
  <c r="P2828" i="1"/>
  <c r="P2829" i="1"/>
  <c r="P2830" i="1"/>
  <c r="P2831" i="1"/>
  <c r="P1732" i="1"/>
  <c r="P2832" i="1"/>
  <c r="P1733" i="1"/>
  <c r="P2833" i="1"/>
  <c r="P2834" i="1"/>
  <c r="P1734" i="1"/>
  <c r="P2835" i="1"/>
  <c r="P2836" i="1"/>
  <c r="P391" i="1"/>
  <c r="P2837" i="1"/>
  <c r="P1735" i="1"/>
  <c r="P1736" i="1"/>
  <c r="P1737" i="1"/>
  <c r="P2838" i="1"/>
  <c r="P2839" i="1"/>
  <c r="P1738" i="1"/>
  <c r="P2840" i="1"/>
  <c r="P2841" i="1"/>
  <c r="P2842" i="1"/>
  <c r="P2843" i="1"/>
  <c r="P2844" i="1"/>
  <c r="P2845" i="1"/>
  <c r="P1739" i="1"/>
  <c r="P1740" i="1"/>
  <c r="P1741" i="1"/>
  <c r="P1742" i="1"/>
  <c r="P2846" i="1"/>
  <c r="P2847" i="1"/>
  <c r="P2848" i="1"/>
  <c r="P2849" i="1"/>
  <c r="P1743" i="1"/>
  <c r="P2850" i="1"/>
  <c r="P2851" i="1"/>
  <c r="P2852" i="1"/>
  <c r="P2853" i="1"/>
  <c r="P1744" i="1"/>
  <c r="P1745" i="1"/>
  <c r="P2854" i="1"/>
  <c r="P2855" i="1"/>
  <c r="P2856" i="1"/>
  <c r="P392" i="1"/>
  <c r="P2857" i="1"/>
  <c r="P1746" i="1"/>
  <c r="P1747" i="1"/>
  <c r="P1748" i="1"/>
  <c r="P2858" i="1"/>
  <c r="P393" i="1"/>
  <c r="P1749" i="1"/>
  <c r="P394" i="1"/>
  <c r="P395" i="1"/>
  <c r="P396" i="1"/>
  <c r="P397" i="1"/>
  <c r="P398" i="1"/>
  <c r="P399" i="1"/>
  <c r="P400" i="1"/>
  <c r="P401" i="1"/>
  <c r="P402" i="1"/>
  <c r="P403"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1750" i="1"/>
  <c r="P404" i="1"/>
  <c r="P405" i="1"/>
  <c r="P2883" i="1"/>
  <c r="P406" i="1"/>
  <c r="P1751" i="1"/>
  <c r="P407" i="1"/>
  <c r="P2884" i="1"/>
  <c r="P2885" i="1"/>
  <c r="P2886" i="1"/>
  <c r="P1752" i="1"/>
  <c r="P408" i="1"/>
  <c r="P409" i="1"/>
  <c r="P410" i="1"/>
  <c r="P2887" i="1"/>
  <c r="P1753" i="1"/>
  <c r="P2888" i="1"/>
  <c r="P2889" i="1"/>
  <c r="P2890" i="1"/>
  <c r="P2891" i="1"/>
  <c r="P411" i="1"/>
  <c r="P2892" i="1"/>
  <c r="P1754" i="1"/>
  <c r="P2893" i="1"/>
  <c r="P1755" i="1"/>
  <c r="P412" i="1"/>
  <c r="P2894" i="1"/>
  <c r="P2895" i="1"/>
  <c r="P1756" i="1"/>
  <c r="P2896" i="1"/>
  <c r="P2897" i="1"/>
  <c r="P1757" i="1"/>
  <c r="P2898" i="1"/>
  <c r="P1758" i="1"/>
  <c r="P2899" i="1"/>
  <c r="P2900" i="1"/>
  <c r="P2901" i="1"/>
  <c r="P2902" i="1"/>
  <c r="P2903" i="1"/>
  <c r="P2904" i="1"/>
  <c r="P2905" i="1"/>
  <c r="P1759" i="1"/>
  <c r="P2906" i="1"/>
  <c r="P2907" i="1"/>
  <c r="P2908" i="1"/>
  <c r="P1760" i="1"/>
  <c r="P2909" i="1"/>
  <c r="P413" i="1"/>
  <c r="P2910" i="1"/>
  <c r="P1761" i="1"/>
  <c r="P2911" i="1"/>
  <c r="P2912" i="1"/>
  <c r="P2913" i="1"/>
  <c r="P2914" i="1"/>
  <c r="P2915" i="1"/>
  <c r="P1762" i="1"/>
  <c r="P1763" i="1"/>
  <c r="P2916" i="1"/>
  <c r="P2917" i="1"/>
  <c r="P2918" i="1"/>
  <c r="P2919" i="1"/>
  <c r="P2920" i="1"/>
  <c r="P2921" i="1"/>
  <c r="P2922" i="1"/>
  <c r="P2923" i="1"/>
  <c r="P2924" i="1"/>
  <c r="P2925" i="1"/>
  <c r="P1764" i="1"/>
  <c r="P2926" i="1"/>
  <c r="P2927" i="1"/>
  <c r="P1765" i="1"/>
  <c r="P1766" i="1"/>
  <c r="P1767" i="1"/>
  <c r="P2928" i="1"/>
  <c r="P2929" i="1"/>
  <c r="P2930" i="1"/>
  <c r="P1768" i="1"/>
  <c r="P2931" i="1"/>
  <c r="P2932" i="1"/>
  <c r="P2933" i="1"/>
  <c r="P2934" i="1"/>
  <c r="P2935" i="1"/>
  <c r="P1769" i="1"/>
  <c r="P2936" i="1"/>
  <c r="P2937" i="1"/>
  <c r="P2938" i="1"/>
  <c r="P2939" i="1"/>
  <c r="P2940" i="1"/>
  <c r="P2941" i="1"/>
  <c r="P2942" i="1"/>
  <c r="P2943" i="1"/>
  <c r="P2944" i="1"/>
  <c r="P2945" i="1"/>
  <c r="P2946" i="1"/>
  <c r="P2947" i="1"/>
  <c r="P2948" i="1"/>
  <c r="P2949" i="1"/>
  <c r="P2950" i="1"/>
  <c r="P2951" i="1"/>
  <c r="P2952" i="1"/>
  <c r="P2953" i="1"/>
  <c r="P1770" i="1"/>
  <c r="P2954" i="1"/>
  <c r="P2955" i="1"/>
  <c r="P2956" i="1"/>
  <c r="P2957" i="1"/>
  <c r="P1771" i="1"/>
  <c r="P2958" i="1"/>
  <c r="P1772" i="1"/>
  <c r="P2959" i="1"/>
  <c r="P2960" i="1"/>
  <c r="P1773" i="1"/>
  <c r="P414" i="1"/>
  <c r="P2961" i="1"/>
  <c r="P2962" i="1"/>
  <c r="P2963" i="1"/>
  <c r="P2964" i="1"/>
  <c r="P1774" i="1"/>
  <c r="P2965" i="1"/>
  <c r="P1775" i="1"/>
  <c r="P2966" i="1"/>
  <c r="P2967" i="1"/>
  <c r="P2968" i="1"/>
  <c r="P1776" i="1"/>
  <c r="P2969" i="1"/>
  <c r="P415" i="1"/>
  <c r="P2970" i="1"/>
  <c r="P2971" i="1"/>
  <c r="P2972" i="1"/>
  <c r="P2973" i="1"/>
  <c r="P1777" i="1"/>
  <c r="P2974" i="1"/>
  <c r="P1778" i="1"/>
  <c r="P2975" i="1"/>
  <c r="P2976" i="1"/>
  <c r="P2977" i="1"/>
  <c r="P2978" i="1"/>
  <c r="P2979" i="1"/>
  <c r="P2980" i="1"/>
  <c r="P1779" i="1"/>
  <c r="P1780" i="1"/>
  <c r="P1781" i="1"/>
  <c r="P1782" i="1"/>
  <c r="P2981" i="1"/>
  <c r="P2982" i="1"/>
  <c r="P2983" i="1"/>
  <c r="P2984" i="1"/>
  <c r="P1783" i="1"/>
  <c r="P1784" i="1"/>
  <c r="P1785" i="1"/>
  <c r="P2985" i="1"/>
  <c r="P2986" i="1"/>
  <c r="P2987" i="1"/>
  <c r="P1786" i="1"/>
  <c r="P2988" i="1"/>
  <c r="P2989" i="1"/>
  <c r="P2990" i="1"/>
  <c r="P1787" i="1"/>
  <c r="P1788" i="1"/>
  <c r="P2991" i="1"/>
  <c r="P1789" i="1"/>
  <c r="P1790" i="1"/>
  <c r="P1791" i="1"/>
  <c r="P416" i="1"/>
  <c r="P1792" i="1"/>
  <c r="P1793" i="1"/>
  <c r="P1794" i="1"/>
  <c r="P417" i="1"/>
  <c r="P2992" i="1"/>
  <c r="P1795" i="1"/>
  <c r="P1796" i="1"/>
  <c r="P418" i="1"/>
  <c r="P419" i="1"/>
  <c r="P1797" i="1"/>
  <c r="P420" i="1"/>
  <c r="P1798" i="1"/>
  <c r="P1799" i="1"/>
  <c r="P1800" i="1"/>
  <c r="P421" i="1"/>
  <c r="P1801" i="1"/>
  <c r="P422" i="1"/>
  <c r="P423" i="1"/>
  <c r="P2993" i="1"/>
  <c r="P1802" i="1"/>
  <c r="P424" i="1"/>
  <c r="P425" i="1"/>
  <c r="P1803" i="1"/>
  <c r="P426" i="1"/>
  <c r="P1804" i="1"/>
  <c r="P427" i="1"/>
  <c r="P1805" i="1"/>
  <c r="P428" i="1"/>
  <c r="P429" i="1"/>
  <c r="P1806" i="1"/>
  <c r="P1807" i="1"/>
  <c r="P430" i="1"/>
  <c r="P431" i="1"/>
  <c r="P432" i="1"/>
  <c r="P433" i="1"/>
  <c r="P1808" i="1"/>
  <c r="P434" i="1"/>
  <c r="P2994" i="1"/>
  <c r="P435" i="1"/>
  <c r="P436" i="1"/>
  <c r="P437" i="1"/>
  <c r="P1809" i="1"/>
  <c r="P438" i="1"/>
  <c r="P1810" i="1"/>
  <c r="P439" i="1"/>
  <c r="P1811" i="1"/>
  <c r="P1812" i="1"/>
  <c r="P440" i="1"/>
  <c r="P441" i="1"/>
  <c r="P1813" i="1"/>
  <c r="P442" i="1"/>
  <c r="P1814" i="1"/>
  <c r="P443" i="1"/>
  <c r="P444" i="1"/>
  <c r="P1815" i="1"/>
  <c r="P1816" i="1"/>
  <c r="P1817" i="1"/>
  <c r="P445" i="1"/>
  <c r="P1818" i="1"/>
  <c r="P1819" i="1"/>
  <c r="P1820" i="1"/>
  <c r="P1821" i="1"/>
  <c r="P446" i="1"/>
  <c r="P1822" i="1"/>
  <c r="P1823" i="1"/>
  <c r="P447" i="1"/>
  <c r="P1824" i="1"/>
  <c r="P1825" i="1"/>
  <c r="P1826" i="1"/>
  <c r="P448" i="1"/>
  <c r="P449" i="1"/>
  <c r="P1827" i="1"/>
  <c r="P2995" i="1"/>
  <c r="P1828"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1829" i="1"/>
  <c r="P1830" i="1"/>
  <c r="P550" i="1"/>
  <c r="P551" i="1"/>
  <c r="P552" i="1"/>
  <c r="P553" i="1"/>
  <c r="P554" i="1"/>
  <c r="P555" i="1"/>
  <c r="P556" i="1"/>
  <c r="P557" i="1"/>
  <c r="P558" i="1"/>
  <c r="P559" i="1"/>
  <c r="P1831" i="1"/>
  <c r="P560" i="1"/>
  <c r="P561" i="1"/>
  <c r="P562" i="1"/>
  <c r="P563" i="1"/>
  <c r="P1832" i="1"/>
  <c r="P564" i="1"/>
  <c r="P565" i="1"/>
  <c r="P1833" i="1"/>
  <c r="P2996" i="1"/>
  <c r="P2997" i="1"/>
  <c r="P566" i="1"/>
  <c r="P2998" i="1"/>
  <c r="P567" i="1"/>
  <c r="P568" i="1"/>
  <c r="P569" i="1"/>
  <c r="P570" i="1"/>
  <c r="P571" i="1"/>
  <c r="P572" i="1"/>
  <c r="P1834" i="1"/>
  <c r="P573" i="1"/>
  <c r="P574" i="1"/>
  <c r="P1835" i="1"/>
  <c r="P575" i="1"/>
  <c r="P1836" i="1"/>
  <c r="P1837" i="1"/>
  <c r="P576" i="1"/>
  <c r="P1838" i="1"/>
  <c r="P1839" i="1"/>
  <c r="P577" i="1"/>
  <c r="P578" i="1"/>
  <c r="P1840" i="1"/>
  <c r="P579" i="1"/>
  <c r="P580" i="1"/>
  <c r="P581" i="1"/>
  <c r="P1841" i="1"/>
  <c r="P1842" i="1"/>
  <c r="P582" i="1"/>
  <c r="P1843" i="1"/>
  <c r="P1844" i="1"/>
  <c r="P1845" i="1"/>
  <c r="P583" i="1"/>
  <c r="P1846" i="1"/>
  <c r="P584" i="1"/>
  <c r="P1847" i="1"/>
  <c r="P1848" i="1"/>
  <c r="P585" i="1"/>
  <c r="P586" i="1"/>
  <c r="P587" i="1"/>
  <c r="P588" i="1"/>
  <c r="P1849" i="1"/>
  <c r="P1850" i="1"/>
  <c r="P1851" i="1"/>
  <c r="P589" i="1"/>
  <c r="P590" i="1"/>
  <c r="P591" i="1"/>
  <c r="P592" i="1"/>
  <c r="P1852" i="1"/>
  <c r="P1853" i="1"/>
  <c r="P1854" i="1"/>
  <c r="P593" i="1"/>
  <c r="P594" i="1"/>
  <c r="P1855" i="1"/>
  <c r="P1856" i="1"/>
  <c r="P595" i="1"/>
  <c r="P1857" i="1"/>
  <c r="P596" i="1"/>
  <c r="P1858" i="1"/>
  <c r="P2999" i="1"/>
  <c r="P1859" i="1"/>
  <c r="P1860" i="1"/>
  <c r="P597" i="1"/>
  <c r="P598" i="1"/>
  <c r="P1861" i="1"/>
  <c r="P1862" i="1"/>
  <c r="P1863" i="1"/>
  <c r="P599" i="1"/>
  <c r="P1864" i="1"/>
  <c r="P600" i="1"/>
  <c r="P1865" i="1"/>
  <c r="P601" i="1"/>
  <c r="P1866" i="1"/>
  <c r="P1867" i="1"/>
  <c r="P3000" i="1"/>
  <c r="P3001" i="1"/>
  <c r="P602" i="1"/>
  <c r="P1868" i="1"/>
  <c r="P1869" i="1"/>
  <c r="P1870" i="1"/>
  <c r="P603" i="1"/>
  <c r="P1871" i="1"/>
  <c r="P1872" i="1"/>
  <c r="P3002" i="1"/>
  <c r="P604" i="1"/>
  <c r="P3003" i="1"/>
  <c r="P605" i="1"/>
  <c r="P1873" i="1"/>
  <c r="P1874" i="1"/>
  <c r="P1875" i="1"/>
  <c r="P606" i="1"/>
  <c r="P607" i="1"/>
  <c r="P3004" i="1"/>
  <c r="P3005" i="1"/>
  <c r="P608" i="1"/>
  <c r="P3006" i="1"/>
  <c r="P1876" i="1"/>
  <c r="P3007" i="1"/>
  <c r="P1877" i="1"/>
  <c r="P609" i="1"/>
  <c r="P3008" i="1"/>
  <c r="P3009" i="1"/>
  <c r="P3010" i="1"/>
  <c r="P610" i="1"/>
  <c r="P1878" i="1"/>
  <c r="P3011" i="1"/>
  <c r="P3012" i="1"/>
  <c r="P1879" i="1"/>
  <c r="P611" i="1"/>
  <c r="P612" i="1"/>
  <c r="P613" i="1"/>
  <c r="P3013" i="1"/>
  <c r="P3014" i="1"/>
  <c r="P614" i="1"/>
  <c r="P1880" i="1"/>
  <c r="P3015" i="1"/>
  <c r="P3016" i="1"/>
  <c r="P1881" i="1"/>
  <c r="P3017" i="1"/>
  <c r="P3018" i="1"/>
  <c r="P3019" i="1"/>
  <c r="P3020" i="1"/>
  <c r="P3021" i="1"/>
  <c r="P3022" i="1"/>
  <c r="P3023" i="1"/>
  <c r="P3024" i="1"/>
  <c r="P3025" i="1"/>
  <c r="P3026" i="1"/>
  <c r="P3027" i="1"/>
  <c r="P3028" i="1"/>
  <c r="P615" i="1"/>
  <c r="P3029" i="1"/>
  <c r="P3030" i="1"/>
  <c r="P3031" i="1"/>
  <c r="P616" i="1"/>
  <c r="P3032" i="1"/>
  <c r="P1882" i="1"/>
  <c r="P3033" i="1"/>
  <c r="P3034" i="1"/>
  <c r="P3035" i="1"/>
  <c r="P3036" i="1"/>
  <c r="P3037" i="1"/>
  <c r="P1883" i="1"/>
  <c r="P1884" i="1"/>
  <c r="P1885" i="1"/>
  <c r="P3038" i="1"/>
  <c r="P3039" i="1"/>
  <c r="P3040" i="1"/>
  <c r="P3041" i="1"/>
  <c r="P617" i="1"/>
  <c r="P3042" i="1"/>
  <c r="P618" i="1"/>
  <c r="P3043" i="1"/>
  <c r="P3044" i="1"/>
  <c r="P1886" i="1"/>
  <c r="P3045" i="1"/>
  <c r="P3046" i="1"/>
  <c r="P3047" i="1"/>
  <c r="P3048" i="1"/>
  <c r="P1887" i="1"/>
  <c r="P619" i="1"/>
  <c r="P1888" i="1"/>
  <c r="P3049" i="1"/>
  <c r="P3050" i="1"/>
  <c r="P3051" i="1"/>
  <c r="P3052" i="1"/>
  <c r="P3053" i="1"/>
  <c r="P3054" i="1"/>
  <c r="P3055" i="1"/>
  <c r="P3056" i="1"/>
  <c r="P3057" i="1"/>
  <c r="P3058" i="1"/>
  <c r="P1889" i="1"/>
  <c r="P3059" i="1"/>
  <c r="P3060" i="1"/>
  <c r="P3061" i="1"/>
  <c r="P3062" i="1"/>
  <c r="P3063" i="1"/>
  <c r="P1890" i="1"/>
  <c r="P3064" i="1"/>
  <c r="P1891" i="1"/>
  <c r="P3065" i="1"/>
  <c r="P3066" i="1"/>
  <c r="P3067" i="1"/>
  <c r="P3068" i="1"/>
  <c r="P620" i="1"/>
  <c r="P3069" i="1"/>
  <c r="P3070" i="1"/>
  <c r="P3071" i="1"/>
  <c r="P3072" i="1"/>
  <c r="P1892" i="1"/>
  <c r="P1893" i="1"/>
  <c r="P3073" i="1"/>
  <c r="P3074" i="1"/>
  <c r="P3075" i="1"/>
  <c r="P3076" i="1"/>
  <c r="P3077" i="1"/>
  <c r="P3078" i="1"/>
  <c r="P3079" i="1"/>
  <c r="P3080" i="1"/>
  <c r="P3081" i="1"/>
  <c r="P3082" i="1"/>
  <c r="P3083" i="1"/>
  <c r="P3084" i="1"/>
  <c r="P3085" i="1"/>
  <c r="P621" i="1"/>
  <c r="P622" i="1"/>
  <c r="P623" i="1"/>
  <c r="P624" i="1"/>
  <c r="P1894" i="1"/>
  <c r="P1895" i="1"/>
  <c r="P625" i="1"/>
  <c r="P3086" i="1"/>
  <c r="P1896" i="1"/>
  <c r="P1897" i="1"/>
  <c r="P1898" i="1"/>
  <c r="P3087" i="1"/>
  <c r="P1899" i="1"/>
  <c r="P3088" i="1"/>
  <c r="P3089" i="1"/>
  <c r="P3090" i="1"/>
  <c r="P3091" i="1"/>
  <c r="P3092" i="1"/>
  <c r="P3093" i="1"/>
  <c r="P3094" i="1"/>
  <c r="P3095" i="1"/>
  <c r="P3096" i="1"/>
  <c r="P3097" i="1"/>
  <c r="P1900" i="1"/>
  <c r="P3098" i="1"/>
  <c r="P1901" i="1"/>
  <c r="P1902" i="1"/>
  <c r="P3099" i="1"/>
  <c r="P1903" i="1"/>
  <c r="P1904" i="1"/>
  <c r="P3100" i="1"/>
  <c r="P1905" i="1"/>
  <c r="P1906" i="1"/>
  <c r="P1907" i="1"/>
  <c r="P1908" i="1"/>
  <c r="P1909" i="1"/>
  <c r="P1910" i="1"/>
  <c r="P1911" i="1"/>
  <c r="P1912" i="1"/>
  <c r="P1913" i="1"/>
  <c r="P1914" i="1"/>
  <c r="P1915" i="1"/>
  <c r="P1916" i="1"/>
  <c r="P3101" i="1"/>
  <c r="P1917" i="1"/>
  <c r="P1918" i="1"/>
  <c r="P1919" i="1"/>
  <c r="P1920" i="1"/>
  <c r="P626" i="1"/>
  <c r="P1921" i="1"/>
  <c r="P3102" i="1"/>
  <c r="P1922" i="1"/>
  <c r="P1923" i="1"/>
  <c r="P3103" i="1"/>
  <c r="P3104" i="1"/>
  <c r="P1924" i="1"/>
  <c r="P1925" i="1"/>
  <c r="P627" i="1"/>
  <c r="P1926" i="1"/>
  <c r="P628" i="1"/>
  <c r="P1927" i="1"/>
  <c r="P629" i="1"/>
  <c r="P1928" i="1"/>
  <c r="P1929" i="1"/>
  <c r="P630" i="1"/>
  <c r="P1930" i="1"/>
  <c r="P1931" i="1"/>
  <c r="P1932" i="1"/>
  <c r="P631" i="1"/>
  <c r="P632" i="1"/>
  <c r="P1933" i="1"/>
  <c r="P633" i="1"/>
  <c r="P634" i="1"/>
  <c r="P1934" i="1"/>
  <c r="P1935" i="1"/>
  <c r="P3105" i="1"/>
  <c r="P635" i="1"/>
  <c r="P636" i="1"/>
  <c r="P1936" i="1"/>
  <c r="P3106" i="1"/>
  <c r="P1937" i="1"/>
  <c r="P3107" i="1"/>
  <c r="P1938" i="1"/>
  <c r="P1939" i="1"/>
  <c r="P3108" i="1"/>
  <c r="P3109" i="1"/>
  <c r="P3110" i="1"/>
  <c r="P1940" i="1"/>
  <c r="P3111" i="1"/>
  <c r="P3112" i="1"/>
  <c r="P3113" i="1"/>
  <c r="P3114" i="1"/>
  <c r="P3115" i="1"/>
  <c r="P3116" i="1"/>
  <c r="P1941" i="1"/>
  <c r="P1942" i="1"/>
  <c r="P637" i="1"/>
  <c r="P3117" i="1"/>
  <c r="P638" i="1"/>
  <c r="P3118" i="1"/>
  <c r="P1943" i="1"/>
  <c r="P3119" i="1"/>
  <c r="P3120" i="1"/>
  <c r="P1944" i="1"/>
  <c r="P639" i="1"/>
  <c r="P640" i="1"/>
  <c r="P1945" i="1"/>
  <c r="P1946" i="1"/>
  <c r="P641" i="1"/>
  <c r="P642" i="1"/>
  <c r="P643" i="1"/>
  <c r="P644" i="1"/>
  <c r="P1947" i="1"/>
  <c r="P1948" i="1"/>
  <c r="P645" i="1"/>
  <c r="P646" i="1"/>
  <c r="P3121" i="1"/>
  <c r="P647" i="1"/>
  <c r="P1949" i="1"/>
  <c r="P648" i="1"/>
  <c r="P3122" i="1"/>
  <c r="P1950" i="1"/>
  <c r="P649" i="1"/>
  <c r="P1951" i="1"/>
  <c r="P3123" i="1"/>
  <c r="P1952" i="1"/>
  <c r="P650" i="1"/>
  <c r="P1953" i="1"/>
  <c r="P3124" i="1"/>
  <c r="P1954" i="1"/>
  <c r="P651" i="1"/>
  <c r="P652" i="1"/>
  <c r="P653" i="1"/>
  <c r="P654" i="1"/>
  <c r="P1955" i="1"/>
  <c r="P655" i="1"/>
  <c r="P656" i="1"/>
  <c r="P1956" i="1"/>
  <c r="P3125" i="1"/>
  <c r="P3126" i="1"/>
  <c r="P1957" i="1"/>
  <c r="P1958" i="1"/>
  <c r="P657" i="1"/>
  <c r="P3127" i="1"/>
  <c r="P3128" i="1"/>
  <c r="P1959" i="1"/>
  <c r="P658" i="1"/>
  <c r="P3129" i="1"/>
  <c r="P3130" i="1"/>
  <c r="P1960" i="1"/>
  <c r="P659" i="1"/>
  <c r="P660" i="1"/>
  <c r="P661" i="1"/>
  <c r="P662" i="1"/>
  <c r="P663" i="1"/>
  <c r="P3131" i="1"/>
  <c r="P664" i="1"/>
  <c r="P665" i="1"/>
  <c r="P666" i="1"/>
  <c r="P1961" i="1"/>
  <c r="P1962" i="1"/>
  <c r="P1963" i="1"/>
  <c r="P1964" i="1"/>
  <c r="P1965" i="1"/>
  <c r="P1966" i="1"/>
  <c r="P3132" i="1"/>
  <c r="P1967" i="1"/>
  <c r="P3133" i="1"/>
  <c r="P667" i="1"/>
  <c r="P668" i="1"/>
  <c r="P3134" i="1"/>
  <c r="P3135" i="1"/>
  <c r="P3136" i="1"/>
  <c r="P1968" i="1"/>
  <c r="P1969" i="1"/>
  <c r="P3137" i="1"/>
  <c r="P1970" i="1"/>
  <c r="P3138" i="1"/>
  <c r="P3139" i="1"/>
  <c r="P3140" i="1"/>
  <c r="P1971" i="1"/>
  <c r="P1972" i="1"/>
  <c r="P1973" i="1"/>
  <c r="P1974" i="1"/>
  <c r="P3141" i="1"/>
  <c r="P3142" i="1"/>
  <c r="P3143" i="1"/>
  <c r="P1975" i="1"/>
  <c r="P1976" i="1"/>
  <c r="P3144" i="1"/>
  <c r="P1977" i="1"/>
  <c r="P1978" i="1"/>
  <c r="P1979" i="1"/>
  <c r="P1980" i="1"/>
  <c r="P3145" i="1"/>
  <c r="P1981" i="1"/>
  <c r="P1982" i="1"/>
  <c r="P1983" i="1"/>
  <c r="P1984" i="1"/>
  <c r="P1985" i="1"/>
  <c r="P3146" i="1"/>
  <c r="P1986" i="1"/>
  <c r="P3147" i="1"/>
  <c r="P1987" i="1"/>
  <c r="P1988" i="1"/>
  <c r="P1989" i="1"/>
  <c r="P1990" i="1"/>
  <c r="P3148" i="1"/>
  <c r="P1991" i="1"/>
  <c r="P669" i="1"/>
  <c r="P3149" i="1"/>
  <c r="P1992" i="1"/>
  <c r="P1993" i="1"/>
  <c r="P1994" i="1"/>
  <c r="P1995" i="1"/>
  <c r="P1996" i="1"/>
  <c r="P1997" i="1"/>
  <c r="P1998" i="1"/>
  <c r="P1999" i="1"/>
  <c r="P2000" i="1"/>
  <c r="P2001" i="1"/>
  <c r="P2002" i="1"/>
  <c r="P2003" i="1"/>
  <c r="P2004" i="1"/>
  <c r="P2005" i="1"/>
  <c r="P2006" i="1"/>
  <c r="P2007" i="1"/>
  <c r="P3150" i="1"/>
  <c r="P2008" i="1"/>
  <c r="P2009" i="1"/>
  <c r="P2010" i="1"/>
  <c r="P2011" i="1"/>
  <c r="P670" i="1"/>
  <c r="P2012" i="1"/>
  <c r="P2013" i="1"/>
  <c r="P2014" i="1"/>
  <c r="P2015" i="1"/>
  <c r="P2016" i="1"/>
  <c r="P2017" i="1"/>
  <c r="P2018" i="1"/>
  <c r="P2019" i="1"/>
  <c r="P2020" i="1"/>
  <c r="P2021" i="1"/>
  <c r="P2022" i="1"/>
  <c r="P2023" i="1"/>
  <c r="P2024" i="1"/>
  <c r="P2025" i="1"/>
  <c r="P3151"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3152" i="1"/>
  <c r="P2053" i="1"/>
  <c r="P2054" i="1"/>
  <c r="P2055" i="1"/>
  <c r="P2056" i="1"/>
  <c r="P2057" i="1"/>
  <c r="P2058" i="1"/>
  <c r="P2059" i="1"/>
  <c r="P2060" i="1"/>
  <c r="P671" i="1"/>
  <c r="P2061" i="1"/>
  <c r="P2062" i="1"/>
  <c r="P2063" i="1"/>
  <c r="P3153" i="1"/>
  <c r="P2064" i="1"/>
  <c r="P2065" i="1"/>
  <c r="P2066" i="1"/>
  <c r="P2067" i="1"/>
  <c r="P2068" i="1"/>
  <c r="P3154" i="1"/>
  <c r="P2069" i="1"/>
  <c r="P3155" i="1"/>
  <c r="P2070" i="1"/>
  <c r="P2071" i="1"/>
  <c r="P2072" i="1"/>
  <c r="P2073" i="1"/>
  <c r="P2074" i="1"/>
  <c r="P2075" i="1"/>
  <c r="P2076" i="1"/>
  <c r="P2077" i="1"/>
  <c r="P2078" i="1"/>
  <c r="P2079" i="1"/>
  <c r="P2080" i="1"/>
  <c r="P2081" i="1"/>
  <c r="P672" i="1"/>
  <c r="P2082" i="1"/>
  <c r="P3156" i="1"/>
  <c r="P2083" i="1"/>
  <c r="P2084" i="1"/>
  <c r="P673" i="1"/>
  <c r="P674" i="1"/>
  <c r="P2085" i="1"/>
  <c r="P2086" i="1"/>
  <c r="P675" i="1"/>
  <c r="P2087" i="1"/>
  <c r="P2088" i="1"/>
  <c r="P676" i="1"/>
  <c r="P677" i="1"/>
  <c r="P678" i="1"/>
  <c r="P2089" i="1"/>
  <c r="P679" i="1"/>
  <c r="P3157" i="1"/>
  <c r="P2090" i="1"/>
  <c r="P680" i="1"/>
  <c r="P2091" i="1"/>
  <c r="P681" i="1"/>
  <c r="P2092" i="1"/>
  <c r="P682" i="1"/>
  <c r="P2093" i="1"/>
  <c r="P683" i="1"/>
  <c r="P684" i="1"/>
  <c r="P685" i="1"/>
  <c r="P686" i="1"/>
  <c r="P687" i="1"/>
  <c r="P688" i="1"/>
  <c r="P2094" i="1"/>
  <c r="P689" i="1"/>
  <c r="P690" i="1"/>
  <c r="P691" i="1"/>
  <c r="P2095" i="1"/>
  <c r="P692" i="1"/>
  <c r="P693" i="1"/>
  <c r="P694" i="1"/>
  <c r="P695" i="1"/>
  <c r="P696" i="1"/>
  <c r="P697" i="1"/>
  <c r="P698" i="1"/>
  <c r="P699" i="1"/>
  <c r="P700" i="1"/>
  <c r="P701" i="1"/>
  <c r="P702" i="1"/>
  <c r="P703" i="1"/>
  <c r="P704" i="1"/>
  <c r="P705" i="1"/>
  <c r="P2096" i="1"/>
  <c r="P706" i="1"/>
  <c r="P707" i="1"/>
  <c r="P708" i="1"/>
  <c r="P3158" i="1"/>
  <c r="P2097" i="1"/>
  <c r="P709" i="1"/>
  <c r="P2098" i="1"/>
  <c r="P710" i="1"/>
  <c r="P2099" i="1"/>
  <c r="P711" i="1"/>
  <c r="P712" i="1"/>
  <c r="P713" i="1"/>
  <c r="P714" i="1"/>
  <c r="P2100" i="1"/>
  <c r="P2101" i="1"/>
  <c r="P2102" i="1"/>
  <c r="P715" i="1"/>
  <c r="P2103" i="1"/>
  <c r="P2104" i="1"/>
  <c r="P2105" i="1"/>
  <c r="P3159" i="1"/>
  <c r="P2106" i="1"/>
  <c r="P2107" i="1"/>
  <c r="P2108" i="1"/>
  <c r="P716" i="1"/>
  <c r="P2109" i="1"/>
  <c r="P3160" i="1"/>
  <c r="P2110" i="1"/>
  <c r="P717" i="1"/>
  <c r="P718" i="1"/>
  <c r="P719" i="1"/>
  <c r="P3161" i="1"/>
  <c r="P2111" i="1"/>
  <c r="P720" i="1"/>
  <c r="P721" i="1"/>
  <c r="P722" i="1"/>
  <c r="P723" i="1"/>
  <c r="P724" i="1"/>
  <c r="P2112" i="1"/>
  <c r="P2113" i="1"/>
  <c r="P3162" i="1"/>
  <c r="P2114" i="1"/>
  <c r="P725" i="1"/>
  <c r="P2115" i="1"/>
  <c r="P2116" i="1"/>
  <c r="P2117" i="1"/>
  <c r="P2118" i="1"/>
  <c r="P2119" i="1"/>
  <c r="P2120" i="1"/>
  <c r="P3163" i="1"/>
  <c r="P3164" i="1"/>
  <c r="P2121" i="1"/>
  <c r="P726" i="1"/>
  <c r="P2122" i="1"/>
  <c r="P3165" i="1"/>
  <c r="P2123" i="1"/>
  <c r="P2124" i="1"/>
  <c r="P2125" i="1"/>
  <c r="P727" i="1"/>
  <c r="P3166" i="1"/>
  <c r="P2126" i="1"/>
  <c r="P728" i="1"/>
  <c r="P729" i="1"/>
  <c r="P3167" i="1"/>
  <c r="P2127" i="1"/>
  <c r="P730" i="1"/>
  <c r="P2128" i="1"/>
  <c r="P731" i="1"/>
  <c r="P732" i="1"/>
  <c r="P2129" i="1"/>
  <c r="P2130" i="1"/>
  <c r="P733" i="1"/>
  <c r="P2131" i="1"/>
  <c r="P2132" i="1"/>
  <c r="P2133" i="1"/>
  <c r="P734" i="1"/>
  <c r="P735" i="1"/>
  <c r="P736" i="1"/>
  <c r="P3168" i="1"/>
  <c r="P3169" i="1"/>
  <c r="P2134" i="1"/>
  <c r="P2135" i="1"/>
  <c r="P737" i="1"/>
  <c r="P738" i="1"/>
  <c r="P739" i="1"/>
  <c r="P740" i="1"/>
  <c r="P741" i="1"/>
  <c r="P742" i="1"/>
  <c r="P3170" i="1"/>
  <c r="P743" i="1"/>
  <c r="P744" i="1"/>
  <c r="P2136" i="1"/>
  <c r="P745" i="1"/>
  <c r="P746" i="1"/>
  <c r="P747" i="1"/>
  <c r="P748" i="1"/>
  <c r="P749" i="1"/>
  <c r="P750" i="1"/>
  <c r="P2137" i="1"/>
  <c r="P751" i="1"/>
  <c r="P752" i="1"/>
  <c r="P2138" i="1"/>
  <c r="P753" i="1"/>
  <c r="P754" i="1"/>
  <c r="P755" i="1"/>
  <c r="P2139" i="1"/>
  <c r="P756" i="1"/>
  <c r="P757" i="1"/>
  <c r="P758" i="1"/>
  <c r="P759" i="1"/>
  <c r="P2140" i="1"/>
  <c r="P2141" i="1"/>
  <c r="P760" i="1"/>
  <c r="P3171" i="1"/>
  <c r="P2142" i="1"/>
  <c r="P761" i="1"/>
  <c r="P762" i="1"/>
  <c r="P763" i="1"/>
  <c r="P764" i="1"/>
  <c r="P2143" i="1"/>
  <c r="P2144" i="1"/>
  <c r="P765" i="1"/>
  <c r="P766" i="1"/>
  <c r="P2145" i="1"/>
  <c r="P767" i="1"/>
  <c r="P768" i="1"/>
  <c r="P3172" i="1"/>
  <c r="P769" i="1"/>
  <c r="P770" i="1"/>
  <c r="P771" i="1"/>
  <c r="P772" i="1"/>
  <c r="P773" i="1"/>
  <c r="P2146" i="1"/>
  <c r="P774" i="1"/>
  <c r="P775" i="1"/>
  <c r="P776" i="1"/>
  <c r="P777" i="1"/>
  <c r="P778" i="1"/>
  <c r="P779" i="1"/>
  <c r="P780" i="1"/>
  <c r="P2147" i="1"/>
  <c r="P781" i="1"/>
  <c r="P782" i="1"/>
  <c r="P2148" i="1"/>
  <c r="P3173" i="1"/>
  <c r="P2149" i="1"/>
  <c r="P783" i="1"/>
  <c r="P784" i="1"/>
  <c r="P3174" i="1"/>
  <c r="P785" i="1"/>
  <c r="P3175" i="1"/>
  <c r="P786" i="1"/>
  <c r="P3176" i="1"/>
  <c r="P787" i="1"/>
  <c r="P788" i="1"/>
  <c r="P2150" i="1"/>
  <c r="P789" i="1"/>
  <c r="P2151" i="1"/>
  <c r="P790" i="1"/>
  <c r="P791" i="1"/>
  <c r="P2152" i="1"/>
  <c r="P3177" i="1"/>
  <c r="P792" i="1"/>
  <c r="P2153" i="1"/>
  <c r="P2154" i="1"/>
  <c r="P793" i="1"/>
  <c r="P794" i="1"/>
  <c r="P2155" i="1"/>
  <c r="P2156" i="1"/>
  <c r="P795" i="1"/>
  <c r="P796" i="1"/>
  <c r="P797" i="1"/>
  <c r="P798" i="1"/>
  <c r="P799" i="1"/>
  <c r="P800" i="1"/>
  <c r="P801" i="1"/>
  <c r="P802" i="1"/>
  <c r="P803" i="1"/>
  <c r="P804" i="1"/>
  <c r="P2157" i="1"/>
  <c r="P2158" i="1"/>
  <c r="P805" i="1"/>
  <c r="P806" i="1"/>
  <c r="P3178" i="1"/>
  <c r="P807" i="1"/>
  <c r="P808" i="1"/>
  <c r="P809" i="1"/>
  <c r="P810" i="1"/>
  <c r="P811" i="1"/>
  <c r="P812" i="1"/>
  <c r="P813" i="1"/>
  <c r="P814"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815" i="1"/>
  <c r="P2204" i="1"/>
  <c r="P2205" i="1"/>
  <c r="P2206" i="1"/>
  <c r="P3179" i="1"/>
  <c r="P2207" i="1"/>
  <c r="P2208" i="1"/>
  <c r="P2209" i="1"/>
  <c r="P2210" i="1"/>
  <c r="P816"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3180" i="1"/>
  <c r="P2273" i="1"/>
  <c r="P2274" i="1"/>
  <c r="P817" i="1"/>
  <c r="P818" i="1"/>
  <c r="P819" i="1"/>
  <c r="P820" i="1"/>
  <c r="P821" i="1"/>
  <c r="P822" i="1"/>
  <c r="P823" i="1"/>
  <c r="P824" i="1"/>
  <c r="P825" i="1"/>
  <c r="P826" i="1"/>
  <c r="P827" i="1"/>
  <c r="P828" i="1"/>
  <c r="P829" i="1"/>
  <c r="P830" i="1"/>
  <c r="P831" i="1"/>
  <c r="P832" i="1"/>
  <c r="P833" i="1"/>
  <c r="P834" i="1"/>
  <c r="P835" i="1"/>
  <c r="P836" i="1"/>
  <c r="P3181" i="1"/>
  <c r="P837" i="1"/>
  <c r="P838" i="1"/>
  <c r="P839" i="1"/>
  <c r="P840" i="1"/>
  <c r="P841" i="1"/>
  <c r="P842" i="1"/>
  <c r="P843" i="1"/>
  <c r="P2275" i="1"/>
  <c r="P844" i="1"/>
  <c r="P845" i="1"/>
  <c r="P846" i="1"/>
  <c r="P847" i="1"/>
  <c r="P848" i="1"/>
  <c r="P849" i="1"/>
  <c r="P850" i="1"/>
  <c r="P851" i="1"/>
  <c r="P852" i="1"/>
  <c r="P853" i="1"/>
  <c r="P854" i="1"/>
  <c r="P855" i="1"/>
  <c r="P2276" i="1"/>
  <c r="P856" i="1"/>
  <c r="P857" i="1"/>
  <c r="P858" i="1"/>
  <c r="P859" i="1"/>
  <c r="P860" i="1"/>
  <c r="P861" i="1"/>
  <c r="P862" i="1"/>
  <c r="P863" i="1"/>
  <c r="P864" i="1"/>
  <c r="P865" i="1"/>
  <c r="P866" i="1"/>
  <c r="P867" i="1"/>
  <c r="P868" i="1"/>
  <c r="P2277" i="1"/>
  <c r="P869" i="1"/>
  <c r="P870" i="1"/>
  <c r="P2278" i="1"/>
  <c r="P871" i="1"/>
  <c r="P872" i="1"/>
  <c r="P2279"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3182"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2280" i="1"/>
  <c r="P2281" i="1"/>
  <c r="P2282" i="1"/>
  <c r="P3183" i="1"/>
  <c r="P1008" i="1"/>
  <c r="P3184" i="1"/>
  <c r="P1009" i="1"/>
  <c r="P2283" i="1"/>
  <c r="P3185" i="1"/>
  <c r="P2284" i="1"/>
  <c r="P3186" i="1"/>
  <c r="P2285" i="1"/>
  <c r="P1010" i="1"/>
  <c r="P1011" i="1"/>
  <c r="P2286" i="1"/>
  <c r="P3187" i="1"/>
  <c r="P3188" i="1"/>
  <c r="P3189" i="1"/>
  <c r="P1012" i="1"/>
  <c r="P3190" i="1"/>
  <c r="P3191" i="1"/>
  <c r="P1013" i="1"/>
  <c r="P2287" i="1"/>
  <c r="P1014" i="1"/>
  <c r="P1015" i="1"/>
  <c r="P1016" i="1"/>
  <c r="P3192" i="1"/>
  <c r="P1017" i="1"/>
  <c r="P3193" i="1"/>
  <c r="P1018" i="1"/>
  <c r="P2288" i="1"/>
  <c r="P3194" i="1"/>
  <c r="P1019" i="1"/>
  <c r="P1020" i="1"/>
  <c r="P2289" i="1"/>
  <c r="P3195" i="1"/>
  <c r="P2290" i="1"/>
  <c r="P1021" i="1"/>
  <c r="P3196" i="1"/>
  <c r="P3197" i="1"/>
  <c r="P3198" i="1"/>
  <c r="P3199" i="1"/>
  <c r="P2291" i="1"/>
  <c r="P1022" i="1"/>
  <c r="P1023" i="1"/>
  <c r="P3200" i="1"/>
  <c r="P2292" i="1"/>
  <c r="P1024" i="1"/>
  <c r="P1025" i="1"/>
  <c r="P2293" i="1"/>
  <c r="P3201" i="1"/>
  <c r="P3202" i="1"/>
  <c r="P2294" i="1"/>
  <c r="P3203" i="1"/>
  <c r="P3204" i="1"/>
  <c r="P2295" i="1"/>
  <c r="P2296" i="1"/>
  <c r="P2297" i="1"/>
  <c r="P3205" i="1"/>
  <c r="P2298" i="1"/>
  <c r="P2299" i="1"/>
  <c r="P1026" i="1"/>
  <c r="P3206" i="1"/>
  <c r="P3207" i="1"/>
  <c r="P1027" i="1"/>
  <c r="P2300" i="1"/>
  <c r="P1028" i="1"/>
  <c r="P1029" i="1"/>
  <c r="P1030" i="1"/>
  <c r="P1031" i="1"/>
  <c r="P1032" i="1"/>
  <c r="P1033" i="1"/>
  <c r="P1034" i="1"/>
  <c r="P3208" i="1"/>
  <c r="P1035" i="1"/>
  <c r="P2301" i="1"/>
  <c r="P1036" i="1"/>
  <c r="P3209" i="1"/>
  <c r="P2302" i="1"/>
  <c r="P2303" i="1"/>
  <c r="P3210" i="1"/>
  <c r="P1037" i="1"/>
  <c r="P3211" i="1"/>
  <c r="P3212" i="1"/>
  <c r="P1038" i="1"/>
  <c r="P3213" i="1"/>
  <c r="P1039" i="1"/>
  <c r="P3214" i="1"/>
  <c r="P1040" i="1"/>
  <c r="P3215" i="1"/>
  <c r="P3216" i="1"/>
  <c r="P1041" i="1"/>
  <c r="P3217" i="1"/>
  <c r="P1042" i="1"/>
  <c r="P1043" i="1"/>
  <c r="P2304" i="1"/>
  <c r="P3218" i="1"/>
  <c r="P3219" i="1"/>
  <c r="P3220" i="1"/>
  <c r="P1044" i="1"/>
  <c r="P3221" i="1"/>
  <c r="P1045" i="1"/>
  <c r="P3222" i="1"/>
  <c r="P1046" i="1"/>
  <c r="P3223" i="1"/>
  <c r="P1047" i="1"/>
  <c r="P1048" i="1"/>
  <c r="P1049" i="1"/>
  <c r="P3224" i="1"/>
  <c r="P3225" i="1"/>
  <c r="P3226" i="1"/>
  <c r="P3227" i="1"/>
  <c r="P1050" i="1"/>
  <c r="P1051" i="1"/>
  <c r="P1052" i="1"/>
  <c r="P3228" i="1"/>
  <c r="P3229" i="1"/>
  <c r="P1053" i="1"/>
  <c r="P3230" i="1"/>
  <c r="P1054" i="1"/>
  <c r="P3231" i="1"/>
  <c r="P2305" i="1"/>
  <c r="P1055" i="1"/>
  <c r="P3232" i="1"/>
  <c r="P1056" i="1"/>
  <c r="P1057" i="1"/>
  <c r="P1058" i="1"/>
  <c r="P3233" i="1"/>
  <c r="P1059" i="1"/>
  <c r="P2306" i="1"/>
  <c r="P3234" i="1"/>
  <c r="P2307" i="1"/>
  <c r="P3235" i="1"/>
  <c r="P1060" i="1"/>
  <c r="P1061" i="1"/>
  <c r="P1062" i="1"/>
  <c r="P2308" i="1"/>
  <c r="P1063" i="1"/>
  <c r="P2309" i="1"/>
  <c r="P3236" i="1"/>
  <c r="P3237" i="1"/>
  <c r="P1064" i="1"/>
  <c r="P3238" i="1"/>
  <c r="P1065" i="1"/>
  <c r="P2310" i="1"/>
  <c r="P2311" i="1"/>
  <c r="P1066" i="1"/>
  <c r="P3239" i="1"/>
  <c r="P3240" i="1"/>
  <c r="P2312" i="1"/>
  <c r="P2313" i="1"/>
  <c r="P3241" i="1"/>
  <c r="P3242" i="1"/>
  <c r="P1067" i="1"/>
  <c r="P1068" i="1"/>
  <c r="P1069" i="1"/>
  <c r="P3243" i="1"/>
  <c r="P3244" i="1"/>
  <c r="P3245" i="1"/>
  <c r="P1070" i="1"/>
  <c r="P1071" i="1"/>
  <c r="P1072" i="1"/>
  <c r="P1073" i="1"/>
  <c r="P2314" i="1"/>
  <c r="P1074" i="1"/>
  <c r="P1075" i="1"/>
  <c r="P3246" i="1"/>
  <c r="P3247" i="1"/>
  <c r="P3248" i="1"/>
  <c r="P1076" i="1"/>
  <c r="P1077" i="1"/>
  <c r="P3249" i="1"/>
  <c r="P3250" i="1"/>
  <c r="P2315" i="1"/>
  <c r="P1078" i="1"/>
  <c r="P2316" i="1"/>
  <c r="P1079" i="1"/>
  <c r="P1080" i="1"/>
  <c r="P2317" i="1"/>
  <c r="P1081" i="1"/>
  <c r="P1082" i="1"/>
  <c r="P3251" i="1"/>
  <c r="P2318" i="1"/>
  <c r="P3252" i="1"/>
  <c r="P1083" i="1"/>
  <c r="P2319" i="1"/>
  <c r="P1084" i="1"/>
  <c r="P1085" i="1"/>
  <c r="P3253" i="1"/>
  <c r="P3254" i="1"/>
  <c r="P3255" i="1"/>
  <c r="P1086" i="1"/>
  <c r="P1087" i="1"/>
  <c r="P1088" i="1"/>
  <c r="P2320" i="1"/>
  <c r="P2321" i="1"/>
  <c r="P3256" i="1"/>
  <c r="P3257" i="1"/>
  <c r="P1089" i="1"/>
  <c r="P1090" i="1"/>
  <c r="P3258" i="1"/>
  <c r="P3259" i="1"/>
  <c r="P3260" i="1"/>
  <c r="P1091" i="1"/>
  <c r="P1092" i="1"/>
  <c r="P1093" i="1"/>
  <c r="P2322" i="1"/>
  <c r="P2323" i="1"/>
  <c r="P1094" i="1"/>
  <c r="P1095" i="1"/>
  <c r="P1096" i="1"/>
  <c r="P3261" i="1"/>
  <c r="P2324" i="1"/>
  <c r="P1097" i="1"/>
  <c r="P3262" i="1"/>
  <c r="P2325" i="1"/>
  <c r="P1098" i="1"/>
  <c r="P1099" i="1"/>
  <c r="P1100" i="1"/>
  <c r="P3263" i="1"/>
  <c r="P2326" i="1"/>
  <c r="P1101" i="1"/>
  <c r="P2327" i="1"/>
  <c r="P1102" i="1"/>
  <c r="P1103" i="1"/>
  <c r="P1104" i="1"/>
  <c r="P1105" i="1"/>
  <c r="P2328" i="1"/>
  <c r="P2329" i="1"/>
  <c r="P2330" i="1"/>
  <c r="P3264" i="1"/>
  <c r="P3265" i="1"/>
  <c r="P1106" i="1"/>
  <c r="P1107" i="1"/>
  <c r="P1108" i="1"/>
  <c r="P1109" i="1"/>
  <c r="P1110" i="1"/>
  <c r="P1111" i="1"/>
  <c r="P1112" i="1"/>
  <c r="P1113" i="1"/>
  <c r="P1114" i="1"/>
  <c r="P1115" i="1"/>
  <c r="P1116" i="1"/>
  <c r="P1117" i="1"/>
  <c r="P1118" i="1"/>
  <c r="P2331" i="1"/>
  <c r="P1119" i="1"/>
  <c r="P3266" i="1"/>
  <c r="P1120" i="1"/>
  <c r="P1121" i="1"/>
  <c r="P2332" i="1"/>
  <c r="P2333" i="1"/>
  <c r="P1122" i="1"/>
  <c r="P3267" i="1"/>
  <c r="P2334" i="1"/>
  <c r="P1123" i="1"/>
  <c r="P2335" i="1"/>
  <c r="P1124" i="1"/>
  <c r="P1125" i="1"/>
  <c r="P1126" i="1"/>
  <c r="P1127" i="1"/>
  <c r="P1128" i="1"/>
  <c r="P1129" i="1"/>
  <c r="P1130" i="1"/>
  <c r="P2336" i="1"/>
  <c r="P3268" i="1"/>
  <c r="P2337" i="1"/>
  <c r="P1131" i="1"/>
  <c r="P3269" i="1"/>
  <c r="P3270" i="1"/>
  <c r="P3271" i="1"/>
  <c r="P1132" i="1"/>
  <c r="P1133" i="1"/>
  <c r="P1134" i="1"/>
  <c r="P2338" i="1"/>
  <c r="P1135" i="1"/>
  <c r="P3272" i="1"/>
  <c r="P2339" i="1"/>
  <c r="P1136" i="1"/>
  <c r="P2340" i="1"/>
  <c r="P3273" i="1"/>
  <c r="P1137" i="1"/>
  <c r="P1138" i="1"/>
  <c r="P2341" i="1"/>
  <c r="P1139" i="1"/>
  <c r="P1140" i="1"/>
  <c r="P1141" i="1"/>
  <c r="P1142" i="1"/>
  <c r="P3274" i="1"/>
  <c r="P2342" i="1"/>
  <c r="P2343" i="1"/>
  <c r="P3275" i="1"/>
  <c r="P2344" i="1"/>
  <c r="P3276" i="1"/>
  <c r="P3277" i="1"/>
  <c r="P2345" i="1"/>
  <c r="P1143" i="1"/>
  <c r="P3278" i="1"/>
  <c r="P1144" i="1"/>
  <c r="P1145" i="1"/>
  <c r="P2346" i="1"/>
  <c r="P1146" i="1"/>
  <c r="P3279" i="1"/>
  <c r="P1147" i="1"/>
  <c r="P3280" i="1"/>
  <c r="P1148" i="1"/>
  <c r="P3281" i="1"/>
  <c r="P2347" i="1"/>
  <c r="P1149" i="1"/>
  <c r="P1150" i="1"/>
  <c r="P2348" i="1"/>
  <c r="P1151" i="1"/>
  <c r="P2349" i="1"/>
  <c r="P1152" i="1"/>
  <c r="P1153" i="1"/>
  <c r="P1154" i="1"/>
  <c r="P1155" i="1"/>
  <c r="P1156" i="1"/>
  <c r="P3282" i="1"/>
  <c r="P2350" i="1"/>
  <c r="P1157" i="1"/>
  <c r="P1158" i="1"/>
  <c r="P2351" i="1"/>
  <c r="P3283" i="1"/>
  <c r="P3284" i="1"/>
  <c r="P3285" i="1"/>
  <c r="P3286" i="1"/>
  <c r="P3287" i="1"/>
  <c r="P1159" i="1"/>
  <c r="P2352" i="1"/>
  <c r="P3288" i="1"/>
  <c r="P1160" i="1"/>
  <c r="P1161" i="1"/>
  <c r="P2353" i="1"/>
  <c r="P1162" i="1"/>
  <c r="P1163" i="1"/>
  <c r="P1164" i="1"/>
  <c r="P2354" i="1"/>
  <c r="P3289" i="1"/>
  <c r="P3290" i="1"/>
  <c r="P1165" i="1"/>
  <c r="P1166" i="1"/>
  <c r="P2355" i="1"/>
  <c r="P3291" i="1"/>
  <c r="P3292" i="1"/>
  <c r="P1167" i="1"/>
  <c r="P3293" i="1"/>
  <c r="P1168" i="1"/>
  <c r="P1169" i="1"/>
  <c r="P3294" i="1"/>
  <c r="P1170" i="1"/>
  <c r="P3295" i="1"/>
  <c r="P2356" i="1"/>
  <c r="P1171" i="1"/>
  <c r="P3296" i="1"/>
  <c r="P2357" i="1"/>
  <c r="P1172" i="1"/>
  <c r="P1173" i="1"/>
  <c r="P1174" i="1"/>
  <c r="P3297" i="1"/>
  <c r="P1175" i="1"/>
  <c r="P2358" i="1"/>
  <c r="P2359" i="1"/>
  <c r="P3298" i="1"/>
  <c r="P1176" i="1"/>
  <c r="P3299" i="1"/>
  <c r="P1177" i="1"/>
  <c r="P2360" i="1"/>
  <c r="P2361" i="1"/>
  <c r="P1178" i="1"/>
  <c r="P1179" i="1"/>
  <c r="P1180" i="1"/>
  <c r="P1181" i="1"/>
  <c r="P1182" i="1"/>
  <c r="P1183" i="1"/>
  <c r="P1184" i="1"/>
  <c r="P2362" i="1"/>
  <c r="P1185" i="1"/>
  <c r="P1186" i="1"/>
  <c r="P1187" i="1"/>
  <c r="P2363" i="1"/>
  <c r="P3300" i="1"/>
  <c r="P1188" i="1"/>
  <c r="P2364" i="1"/>
  <c r="P1189" i="1"/>
  <c r="P1190" i="1"/>
  <c r="P1191" i="1"/>
  <c r="P2365" i="1"/>
  <c r="P1192" i="1"/>
  <c r="P3301" i="1"/>
  <c r="P1193" i="1"/>
  <c r="P1194" i="1"/>
  <c r="P3302" i="1"/>
  <c r="P1195" i="1"/>
  <c r="P3303" i="1"/>
  <c r="P1196" i="1"/>
  <c r="P1197" i="1"/>
  <c r="P3304" i="1"/>
  <c r="P1198" i="1"/>
  <c r="P1199" i="1"/>
  <c r="P3305" i="1"/>
  <c r="P2366" i="1"/>
  <c r="P3306" i="1"/>
  <c r="P3307" i="1"/>
  <c r="P1200" i="1"/>
  <c r="P3308" i="1"/>
  <c r="P1201" i="1"/>
  <c r="P3309" i="1"/>
  <c r="P1202" i="1"/>
  <c r="P1203" i="1"/>
  <c r="P3310" i="1"/>
  <c r="P1204" i="1"/>
  <c r="P1205" i="1"/>
  <c r="P2367" i="1"/>
  <c r="P3311" i="1"/>
  <c r="P2368" i="1"/>
  <c r="P1206" i="1"/>
  <c r="P1207" i="1"/>
  <c r="P1208" i="1"/>
  <c r="P1209" i="1"/>
  <c r="P2369" i="1"/>
  <c r="P3312" i="1"/>
  <c r="P2370" i="1"/>
  <c r="P3313" i="1"/>
  <c r="P2371" i="1"/>
  <c r="P1210" i="1"/>
  <c r="P3314" i="1"/>
  <c r="P2372" i="1"/>
  <c r="P2373" i="1"/>
  <c r="P2374" i="1"/>
  <c r="P2375" i="1"/>
  <c r="P1211" i="1"/>
  <c r="P2376" i="1"/>
  <c r="P1212" i="1"/>
  <c r="P3315" i="1"/>
  <c r="P2377" i="1"/>
  <c r="P1213" i="1"/>
  <c r="P2378" i="1"/>
  <c r="P1214" i="1"/>
  <c r="P1215" i="1"/>
  <c r="P3316" i="1"/>
  <c r="P3317" i="1"/>
  <c r="P2379" i="1"/>
  <c r="P3318" i="1"/>
  <c r="P3319" i="1"/>
  <c r="P3320" i="1"/>
  <c r="P2380" i="1"/>
  <c r="P3321" i="1"/>
  <c r="P1216" i="1"/>
  <c r="P1217" i="1"/>
  <c r="P3322" i="1"/>
  <c r="P2381" i="1"/>
  <c r="P2382" i="1"/>
  <c r="P3323" i="1"/>
  <c r="P2383" i="1"/>
  <c r="P1218" i="1"/>
  <c r="P2384" i="1"/>
  <c r="P3324" i="1"/>
  <c r="P3325" i="1"/>
  <c r="P3326" i="1"/>
  <c r="P2385" i="1"/>
  <c r="P1219" i="1"/>
  <c r="P1220" i="1"/>
  <c r="P1221" i="1"/>
  <c r="P1222" i="1"/>
  <c r="P3327" i="1"/>
  <c r="P2386" i="1"/>
  <c r="P1223" i="1"/>
  <c r="P2387" i="1"/>
  <c r="P2388" i="1"/>
  <c r="P1224" i="1"/>
  <c r="P2389" i="1"/>
  <c r="P1225" i="1"/>
  <c r="P1226" i="1"/>
  <c r="P1227" i="1"/>
  <c r="P3328" i="1"/>
  <c r="P3329" i="1"/>
  <c r="P3330" i="1"/>
  <c r="P1228" i="1"/>
  <c r="P3331" i="1"/>
  <c r="P1229" i="1"/>
  <c r="P3332" i="1"/>
  <c r="P2390" i="1"/>
  <c r="P1230" i="1"/>
  <c r="P1231" i="1"/>
  <c r="P1232" i="1"/>
  <c r="P3333" i="1"/>
  <c r="P2391" i="1"/>
  <c r="P2392" i="1"/>
  <c r="P2393" i="1"/>
  <c r="P3334" i="1"/>
  <c r="P3335" i="1"/>
  <c r="P1233" i="1"/>
  <c r="P1234" i="1"/>
  <c r="P1235" i="1"/>
  <c r="P1236" i="1"/>
  <c r="P1237" i="1"/>
  <c r="P2394" i="1"/>
  <c r="P3336" i="1"/>
  <c r="P1238" i="1"/>
  <c r="P3337" i="1"/>
  <c r="P1239" i="1"/>
  <c r="P2395" i="1"/>
  <c r="P3338" i="1"/>
  <c r="P3339" i="1"/>
  <c r="P2396" i="1"/>
  <c r="P1240" i="1"/>
  <c r="P3340" i="1"/>
  <c r="P2397" i="1"/>
  <c r="P2398" i="1"/>
  <c r="P3341" i="1"/>
  <c r="P3342" i="1"/>
  <c r="P1241" i="1"/>
  <c r="P1242" i="1"/>
  <c r="P1243" i="1"/>
  <c r="P3343" i="1"/>
  <c r="P1244" i="1"/>
  <c r="P2399" i="1"/>
  <c r="P3344" i="1"/>
  <c r="P2400" i="1"/>
  <c r="P1245" i="1"/>
  <c r="P1246" i="1"/>
  <c r="P1247" i="1"/>
  <c r="P1248" i="1"/>
  <c r="P2401" i="1"/>
  <c r="P2402" i="1"/>
  <c r="P3345" i="1"/>
  <c r="P3346" i="1"/>
  <c r="P2403" i="1"/>
  <c r="P1249" i="1"/>
  <c r="P3347" i="1"/>
  <c r="P1250" i="1"/>
  <c r="P3348" i="1"/>
  <c r="P3349" i="1"/>
  <c r="P2404" i="1"/>
  <c r="P2405" i="1"/>
  <c r="P3350" i="1"/>
  <c r="P3351" i="1"/>
  <c r="P2406" i="1"/>
  <c r="P1251" i="1"/>
  <c r="P1252" i="1"/>
  <c r="P2407" i="1"/>
  <c r="P3352" i="1"/>
  <c r="P3353" i="1"/>
  <c r="P1253" i="1"/>
  <c r="P3354" i="1"/>
  <c r="P1254" i="1"/>
  <c r="P1255" i="1"/>
  <c r="P2408" i="1"/>
  <c r="P1256" i="1"/>
  <c r="P1257" i="1"/>
  <c r="P1258" i="1"/>
  <c r="P3355" i="1"/>
  <c r="P3356" i="1"/>
  <c r="P1259" i="1"/>
  <c r="P2409" i="1"/>
  <c r="P1260" i="1"/>
  <c r="P3357" i="1"/>
  <c r="P3358" i="1"/>
  <c r="P3359" i="1"/>
  <c r="P3360" i="1"/>
  <c r="P2410" i="1"/>
  <c r="P3361" i="1"/>
  <c r="P1261" i="1"/>
  <c r="P3362" i="1"/>
  <c r="P1262" i="1"/>
  <c r="P1263" i="1"/>
  <c r="P1264" i="1"/>
  <c r="P2411" i="1"/>
  <c r="P3363" i="1"/>
  <c r="P3364" i="1"/>
  <c r="P1265" i="1"/>
  <c r="P3365" i="1"/>
  <c r="P2412" i="1"/>
  <c r="P1266" i="1"/>
  <c r="P1267" i="1"/>
  <c r="P1268" i="1"/>
  <c r="P2413" i="1"/>
  <c r="P3366" i="1"/>
  <c r="P2414" i="1"/>
  <c r="P3367" i="1"/>
  <c r="P3368" i="1"/>
  <c r="P1269" i="1"/>
  <c r="P1270" i="1"/>
  <c r="P1271" i="1"/>
  <c r="P2415" i="1"/>
  <c r="P3369" i="1"/>
  <c r="P2416" i="1"/>
  <c r="P1272" i="1"/>
  <c r="P1273" i="1"/>
  <c r="P2417" i="1"/>
  <c r="P3370" i="1"/>
  <c r="P2418" i="1"/>
  <c r="P1274" i="1"/>
  <c r="P3371" i="1"/>
  <c r="P1275" i="1"/>
  <c r="P1276" i="1"/>
  <c r="P1277" i="1"/>
  <c r="P2419" i="1"/>
  <c r="P2420" i="1"/>
  <c r="P2421" i="1"/>
  <c r="P1278" i="1"/>
  <c r="P1279" i="1"/>
  <c r="P1280" i="1"/>
  <c r="P1281" i="1"/>
  <c r="P1282" i="1"/>
  <c r="P3372" i="1"/>
  <c r="P2422" i="1"/>
  <c r="P1283" i="1"/>
  <c r="P2423" i="1"/>
  <c r="P3373" i="1"/>
  <c r="P1284" i="1"/>
  <c r="P1285" i="1"/>
  <c r="P2424" i="1"/>
  <c r="P1286" i="1"/>
  <c r="P1287" i="1"/>
  <c r="P3374" i="1"/>
  <c r="P1288" i="1"/>
  <c r="P3375" i="1"/>
  <c r="P3376" i="1"/>
  <c r="P1289" i="1"/>
  <c r="P1290" i="1"/>
  <c r="P1291" i="1"/>
  <c r="P3377" i="1"/>
  <c r="P3378" i="1"/>
  <c r="P1292" i="1"/>
  <c r="P1293" i="1"/>
  <c r="P3379" i="1"/>
  <c r="P3380" i="1"/>
  <c r="P3381" i="1"/>
  <c r="P1294" i="1"/>
  <c r="P1295" i="1"/>
  <c r="P3382" i="1"/>
  <c r="P3383" i="1"/>
  <c r="P1296" i="1"/>
  <c r="P1297" i="1"/>
  <c r="P3384" i="1"/>
  <c r="P2425" i="1"/>
  <c r="P2426" i="1"/>
  <c r="P3385" i="1"/>
  <c r="P1298" i="1"/>
  <c r="P1299" i="1"/>
  <c r="P1300" i="1"/>
  <c r="P3386" i="1"/>
  <c r="P2427" i="1"/>
  <c r="P1301" i="1"/>
  <c r="P1302" i="1"/>
  <c r="P2428" i="1"/>
  <c r="P1303" i="1"/>
  <c r="P1304" i="1"/>
  <c r="P1305" i="1"/>
  <c r="P3387" i="1"/>
  <c r="P2429" i="1"/>
  <c r="P2430" i="1"/>
  <c r="P3388" i="1"/>
  <c r="P2431" i="1"/>
  <c r="P2432" i="1"/>
  <c r="P1306" i="1"/>
  <c r="P1307" i="1"/>
  <c r="P1308" i="1"/>
  <c r="P3389" i="1"/>
  <c r="P2433" i="1"/>
  <c r="P1309" i="1"/>
  <c r="P1310" i="1"/>
  <c r="P1311" i="1"/>
  <c r="P2434" i="1"/>
  <c r="P1312" i="1"/>
  <c r="P3390" i="1"/>
  <c r="P3391" i="1"/>
  <c r="P2435" i="1"/>
  <c r="P1313" i="1"/>
  <c r="P2436" i="1"/>
  <c r="P1314" i="1"/>
  <c r="P1315" i="1"/>
  <c r="P1316" i="1"/>
  <c r="P2437" i="1"/>
  <c r="P2438" i="1"/>
  <c r="P2439" i="1"/>
  <c r="P1317" i="1"/>
  <c r="P2440" i="1"/>
  <c r="P3392" i="1"/>
  <c r="P2441" i="1"/>
  <c r="P1318" i="1"/>
  <c r="P3393" i="1"/>
  <c r="P1319" i="1"/>
  <c r="P2442" i="1"/>
  <c r="P3394" i="1"/>
  <c r="P2443" i="1"/>
  <c r="P2444" i="1"/>
  <c r="P3395" i="1"/>
  <c r="P1320" i="1"/>
  <c r="P3396" i="1"/>
  <c r="P1321" i="1"/>
  <c r="P1322" i="1"/>
  <c r="P1323" i="1"/>
  <c r="P3397" i="1"/>
  <c r="P1324" i="1"/>
  <c r="P1325" i="1"/>
  <c r="P3398" i="1"/>
  <c r="P1326" i="1"/>
  <c r="P1327" i="1"/>
  <c r="P3399" i="1"/>
  <c r="P3400" i="1"/>
  <c r="P2445" i="1"/>
  <c r="P3401" i="1"/>
  <c r="P1328" i="1"/>
  <c r="P1329" i="1"/>
  <c r="P3402" i="1"/>
  <c r="P1330" i="1"/>
  <c r="P3403" i="1"/>
  <c r="P3404" i="1"/>
  <c r="P3405" i="1"/>
  <c r="P3406" i="1"/>
  <c r="P3407" i="1"/>
  <c r="P3408" i="1"/>
  <c r="P3409" i="1"/>
  <c r="P3410" i="1"/>
  <c r="P3411" i="1"/>
  <c r="P3412" i="1"/>
  <c r="P3413" i="1"/>
  <c r="P3414" i="1"/>
  <c r="P3415" i="1"/>
  <c r="P3416" i="1"/>
  <c r="P3417" i="1"/>
  <c r="P3418" i="1"/>
  <c r="P3419" i="1"/>
  <c r="P1331" i="1"/>
  <c r="P3420" i="1"/>
  <c r="P3421" i="1"/>
  <c r="P2446" i="1"/>
  <c r="P3422" i="1"/>
  <c r="P1332" i="1"/>
  <c r="P3423" i="1"/>
  <c r="P3424" i="1"/>
  <c r="P2447" i="1"/>
  <c r="P2448" i="1"/>
  <c r="P2449" i="1"/>
  <c r="P1333" i="1"/>
  <c r="P3425" i="1"/>
  <c r="P3426" i="1"/>
  <c r="P3427" i="1"/>
  <c r="P3428" i="1"/>
  <c r="P3429" i="1"/>
  <c r="P1334" i="1"/>
  <c r="P3430" i="1"/>
  <c r="P2450" i="1"/>
  <c r="P2451" i="1"/>
  <c r="P3431" i="1"/>
  <c r="P3432" i="1"/>
  <c r="P2452" i="1"/>
  <c r="P3433" i="1"/>
  <c r="P3434" i="1"/>
  <c r="P3435" i="1"/>
  <c r="P3436" i="1"/>
  <c r="P3437" i="1"/>
  <c r="P2453" i="1"/>
  <c r="P3438" i="1"/>
  <c r="P3439" i="1"/>
  <c r="P3440" i="1"/>
  <c r="P2454" i="1"/>
  <c r="P1335" i="1"/>
  <c r="P3441" i="1"/>
  <c r="P1336" i="1"/>
  <c r="P2455" i="1"/>
  <c r="P3442" i="1"/>
  <c r="P3443" i="1"/>
  <c r="P3444" i="1"/>
  <c r="P3445" i="1"/>
  <c r="P3446" i="1"/>
  <c r="P3447" i="1"/>
  <c r="P3448" i="1"/>
  <c r="P3449" i="1"/>
  <c r="P3450" i="1"/>
  <c r="P2456" i="1"/>
  <c r="P3451" i="1"/>
  <c r="P3452" i="1"/>
  <c r="P2457" i="1"/>
  <c r="P1337" i="1"/>
  <c r="P3453" i="1"/>
  <c r="P2458" i="1"/>
  <c r="P3454" i="1"/>
  <c r="P3455" i="1"/>
  <c r="P3456" i="1"/>
  <c r="P2459" i="1"/>
  <c r="P3457" i="1"/>
  <c r="P3458" i="1"/>
  <c r="P3459" i="1"/>
  <c r="P3460" i="1"/>
  <c r="P2460" i="1"/>
  <c r="P3461" i="1"/>
  <c r="P3462" i="1"/>
  <c r="P3463" i="1"/>
  <c r="P2461" i="1"/>
  <c r="P1338" i="1"/>
  <c r="P3464" i="1"/>
  <c r="P1339" i="1"/>
  <c r="P2462" i="1"/>
  <c r="P3465" i="1"/>
  <c r="P3466" i="1"/>
  <c r="P3467" i="1"/>
  <c r="P3468" i="1"/>
  <c r="P3469" i="1"/>
  <c r="P3470" i="1"/>
  <c r="P3471" i="1"/>
  <c r="P3472" i="1"/>
  <c r="P2463" i="1"/>
  <c r="P3473" i="1"/>
  <c r="P3474" i="1"/>
  <c r="P3475" i="1"/>
  <c r="P2464" i="1"/>
  <c r="P1340" i="1"/>
  <c r="P3476" i="1"/>
  <c r="P2465" i="1"/>
  <c r="P3477" i="1"/>
  <c r="P3478" i="1"/>
  <c r="P2466" i="1"/>
  <c r="P3479" i="1"/>
  <c r="P3480" i="1"/>
  <c r="P3481" i="1"/>
  <c r="P3482" i="1"/>
  <c r="P3483" i="1"/>
  <c r="P3484" i="1"/>
  <c r="P2467" i="1"/>
  <c r="P3485" i="1"/>
  <c r="P3486" i="1"/>
  <c r="P2468" i="1"/>
  <c r="P1341" i="1"/>
  <c r="P3487" i="1"/>
  <c r="P2469" i="1"/>
  <c r="P3488" i="1"/>
  <c r="P3489" i="1"/>
  <c r="P3490" i="1"/>
  <c r="P3491" i="1"/>
  <c r="P3492" i="1"/>
  <c r="P3493" i="1"/>
  <c r="P3494" i="1"/>
  <c r="P3495" i="1"/>
  <c r="P2470" i="1"/>
  <c r="P3496" i="1"/>
  <c r="P3497" i="1"/>
  <c r="P3498" i="1"/>
  <c r="P2471" i="1"/>
  <c r="P1342" i="1"/>
  <c r="P3499" i="1"/>
  <c r="P2472" i="1"/>
  <c r="P3500" i="1"/>
  <c r="P3501" i="1"/>
  <c r="P3502" i="1"/>
  <c r="P3503" i="1"/>
  <c r="P3504" i="1"/>
  <c r="P3505" i="1"/>
  <c r="P3506" i="1"/>
  <c r="P3507" i="1"/>
  <c r="P2473" i="1"/>
  <c r="P3508" i="1"/>
  <c r="P3509" i="1"/>
  <c r="P3510" i="1"/>
  <c r="P3511" i="1"/>
  <c r="P3512" i="1"/>
  <c r="P3513" i="1"/>
  <c r="P3514" i="1"/>
  <c r="P2474" i="1"/>
  <c r="P3515" i="1"/>
  <c r="P3516" i="1"/>
  <c r="P3517" i="1"/>
  <c r="P3518" i="1"/>
  <c r="P3519" i="1"/>
  <c r="P3520" i="1"/>
  <c r="P3521" i="1"/>
  <c r="P1343" i="1"/>
  <c r="P3522" i="1"/>
  <c r="P3523" i="1"/>
  <c r="P3524" i="1"/>
  <c r="P3525" i="1"/>
  <c r="P3526" i="1"/>
  <c r="P3527" i="1"/>
  <c r="P2475" i="1"/>
  <c r="P3528" i="1"/>
  <c r="P2476" i="1"/>
  <c r="P3529" i="1"/>
  <c r="P1344" i="1"/>
  <c r="P3530" i="1"/>
  <c r="P3531" i="1"/>
  <c r="P3532" i="1"/>
  <c r="P3533" i="1"/>
  <c r="P3534" i="1"/>
  <c r="P2477" i="1"/>
  <c r="P3535" i="1"/>
  <c r="P3536" i="1"/>
  <c r="P3537" i="1"/>
  <c r="P2478" i="1"/>
  <c r="P1345" i="1"/>
  <c r="P2479" i="1"/>
  <c r="P3538" i="1"/>
  <c r="P3539" i="1"/>
  <c r="P3540" i="1"/>
  <c r="P3541" i="1"/>
  <c r="P3542" i="1"/>
  <c r="P3543" i="1"/>
  <c r="P3544" i="1"/>
  <c r="P3545" i="1"/>
  <c r="P1346" i="1"/>
  <c r="P1347" i="1"/>
  <c r="P2480" i="1"/>
  <c r="P3546" i="1"/>
  <c r="P3547" i="1"/>
  <c r="P3548" i="1"/>
  <c r="P3549" i="1"/>
  <c r="P3550" i="1"/>
  <c r="P3551" i="1"/>
  <c r="P2481" i="1"/>
  <c r="P2482" i="1"/>
  <c r="P1348" i="1"/>
  <c r="P3552" i="1"/>
  <c r="P3553" i="1"/>
  <c r="P3554" i="1"/>
  <c r="P2483" i="1"/>
  <c r="P3555" i="1"/>
  <c r="P3556" i="1"/>
  <c r="P3557" i="1"/>
  <c r="P2484" i="1"/>
  <c r="P3558" i="1"/>
  <c r="P3559" i="1"/>
  <c r="P3560" i="1"/>
  <c r="P2485" i="1"/>
  <c r="P3561" i="1"/>
  <c r="P3562" i="1"/>
  <c r="P3563" i="1"/>
  <c r="P3564" i="1"/>
  <c r="P2486" i="1"/>
  <c r="P3565" i="1"/>
  <c r="P3566" i="1"/>
  <c r="P3567" i="1"/>
  <c r="P3568" i="1"/>
  <c r="P3569" i="1"/>
  <c r="P3570" i="1"/>
  <c r="P1349" i="1"/>
  <c r="P1350" i="1"/>
  <c r="P1351" i="1"/>
  <c r="P2487" i="1"/>
  <c r="P3571" i="1"/>
  <c r="P3572" i="1"/>
  <c r="P3573" i="1"/>
  <c r="P3574" i="1"/>
  <c r="P3575" i="1"/>
  <c r="P3576" i="1"/>
  <c r="P3577" i="1"/>
  <c r="P3578" i="1"/>
  <c r="P3579" i="1"/>
  <c r="P1352" i="1"/>
  <c r="P1353" i="1"/>
  <c r="P3580" i="1"/>
  <c r="P1354" i="1"/>
  <c r="P3581" i="1"/>
  <c r="P3582" i="1"/>
  <c r="P3583" i="1"/>
  <c r="P3584" i="1"/>
  <c r="P1355" i="1"/>
  <c r="P2488" i="1"/>
  <c r="P1356" i="1"/>
  <c r="P2489" i="1"/>
  <c r="P3585" i="1"/>
  <c r="P3586" i="1"/>
  <c r="P3587" i="1"/>
  <c r="P2490" i="1"/>
  <c r="P3588" i="1"/>
  <c r="P2491" i="1"/>
  <c r="P2492" i="1"/>
  <c r="P2493" i="1"/>
  <c r="P3589" i="1"/>
  <c r="P3590" i="1"/>
  <c r="P3591" i="1"/>
  <c r="P2494" i="1"/>
  <c r="P3592" i="1"/>
  <c r="P2495" i="1"/>
  <c r="P2496" i="1"/>
  <c r="P3593" i="1"/>
  <c r="P2497" i="1"/>
  <c r="P2498" i="1"/>
  <c r="P2499" i="1"/>
  <c r="P3594" i="1"/>
  <c r="P2500" i="1"/>
  <c r="P2501" i="1"/>
  <c r="P3595" i="1"/>
  <c r="P3596" i="1"/>
  <c r="P2502" i="1"/>
  <c r="P3597" i="1"/>
  <c r="P3598" i="1"/>
  <c r="P2503" i="1"/>
  <c r="P3599" i="1"/>
  <c r="P1357" i="1"/>
  <c r="P2504" i="1"/>
  <c r="P3600" i="1"/>
  <c r="P3601" i="1"/>
  <c r="P3602" i="1"/>
  <c r="P3603" i="1"/>
  <c r="P3604" i="1"/>
  <c r="P1358" i="1"/>
  <c r="P2505" i="1"/>
  <c r="P3605" i="1"/>
  <c r="P3606" i="1"/>
  <c r="P3607" i="1"/>
  <c r="P3608" i="1"/>
  <c r="P2506" i="1"/>
  <c r="P2507" i="1"/>
  <c r="P3609" i="1"/>
  <c r="P3610" i="1"/>
  <c r="P3611" i="1"/>
  <c r="P3612" i="1"/>
  <c r="P2508" i="1"/>
  <c r="P2509" i="1"/>
  <c r="P3613" i="1"/>
  <c r="P2510" i="1"/>
  <c r="P1359" i="1"/>
  <c r="P3614" i="1"/>
  <c r="P1360" i="1"/>
  <c r="P3615" i="1"/>
  <c r="P3616" i="1"/>
  <c r="P1361" i="1"/>
  <c r="P3617" i="1"/>
  <c r="P3618" i="1"/>
  <c r="P1362" i="1"/>
  <c r="P3619" i="1"/>
  <c r="P2511" i="1"/>
  <c r="P1363" i="1"/>
  <c r="P3620" i="1"/>
  <c r="P1364" i="1"/>
  <c r="P2512" i="1"/>
  <c r="P3621" i="1"/>
  <c r="P1365" i="1"/>
  <c r="P3622" i="1"/>
  <c r="P1366" i="1"/>
  <c r="P1367" i="1"/>
  <c r="P1368" i="1"/>
  <c r="P3623" i="1"/>
  <c r="P1369" i="1"/>
  <c r="P3624" i="1"/>
  <c r="P2513" i="1"/>
  <c r="P2514" i="1"/>
  <c r="P3625" i="1"/>
  <c r="P3626" i="1"/>
  <c r="P3627" i="1"/>
  <c r="P3628" i="1"/>
  <c r="P3629" i="1"/>
  <c r="P3630" i="1"/>
  <c r="P3631" i="1"/>
  <c r="P3632" i="1"/>
  <c r="P3633" i="1"/>
  <c r="P3634" i="1"/>
  <c r="P3635" i="1"/>
  <c r="P3636" i="1"/>
  <c r="P3637" i="1"/>
  <c r="P3638" i="1"/>
  <c r="P3639" i="1"/>
  <c r="P3640" i="1"/>
  <c r="P3641" i="1"/>
  <c r="P3642" i="1"/>
  <c r="P3643" i="1"/>
  <c r="P3644" i="1"/>
  <c r="P3645" i="1"/>
  <c r="P3646" i="1"/>
  <c r="P3647" i="1"/>
  <c r="P3648" i="1"/>
  <c r="P3649" i="1"/>
  <c r="P2515" i="1"/>
  <c r="P3650" i="1"/>
  <c r="P3651" i="1"/>
  <c r="P3652" i="1"/>
  <c r="P3653" i="1"/>
  <c r="P3654" i="1"/>
  <c r="P3655" i="1"/>
  <c r="P2516" i="1"/>
  <c r="P3656" i="1"/>
  <c r="P3657" i="1"/>
  <c r="P3658" i="1"/>
  <c r="P3659" i="1"/>
  <c r="P3660" i="1"/>
  <c r="P3661" i="1"/>
  <c r="P3662" i="1"/>
  <c r="P3663" i="1"/>
  <c r="P3664" i="1"/>
  <c r="P3665" i="1"/>
  <c r="P3666" i="1"/>
  <c r="P3667" i="1"/>
  <c r="P3668" i="1"/>
  <c r="P3669" i="1"/>
  <c r="P3670" i="1"/>
  <c r="P3671" i="1"/>
  <c r="P3672" i="1"/>
  <c r="P2517" i="1"/>
  <c r="P2518" i="1"/>
  <c r="P3673" i="1"/>
  <c r="P2519" i="1"/>
  <c r="P3674" i="1"/>
  <c r="P3675" i="1"/>
  <c r="P2520" i="1"/>
  <c r="P3676" i="1"/>
  <c r="P3677" i="1"/>
  <c r="P3678" i="1"/>
  <c r="P2521" i="1"/>
  <c r="P3679" i="1"/>
  <c r="P2522" i="1"/>
  <c r="P2523" i="1"/>
  <c r="P3680" i="1"/>
  <c r="P3681" i="1"/>
  <c r="P3682" i="1"/>
  <c r="P3683" i="1"/>
  <c r="P3684" i="1"/>
  <c r="P3685" i="1"/>
  <c r="P3686" i="1"/>
  <c r="P3687" i="1"/>
  <c r="P3688" i="1"/>
  <c r="P3689" i="1"/>
  <c r="P3690" i="1"/>
  <c r="P3691" i="1"/>
  <c r="P3692" i="1"/>
  <c r="P3693" i="1"/>
  <c r="P3694" i="1"/>
  <c r="P3695" i="1"/>
  <c r="P3696" i="1"/>
  <c r="P3697" i="1"/>
  <c r="P3698" i="1"/>
  <c r="P3699" i="1"/>
  <c r="P3700" i="1"/>
  <c r="P3701" i="1"/>
  <c r="P3702" i="1"/>
  <c r="P3703" i="1"/>
  <c r="P3704" i="1"/>
  <c r="P3705" i="1"/>
  <c r="P3706" i="1"/>
  <c r="P3707" i="1"/>
  <c r="P3708" i="1"/>
  <c r="P3709" i="1"/>
  <c r="P3710" i="1"/>
  <c r="P3711" i="1"/>
  <c r="P3712" i="1"/>
  <c r="P3713" i="1"/>
  <c r="P3714" i="1"/>
  <c r="P3715" i="1"/>
  <c r="P3716" i="1"/>
  <c r="P3717" i="1"/>
  <c r="P3718" i="1"/>
  <c r="P3719" i="1"/>
  <c r="P3720" i="1"/>
  <c r="P3721" i="1"/>
  <c r="P3722" i="1"/>
  <c r="P3723" i="1"/>
  <c r="P3724" i="1"/>
  <c r="P3725" i="1"/>
  <c r="P3726" i="1"/>
  <c r="P3727" i="1"/>
  <c r="P3728" i="1"/>
  <c r="P3729" i="1"/>
  <c r="P3730" i="1"/>
  <c r="P3731" i="1"/>
  <c r="P3732" i="1"/>
  <c r="P3733" i="1"/>
  <c r="P3734" i="1"/>
  <c r="P3735" i="1"/>
  <c r="P3736" i="1"/>
  <c r="P3737" i="1"/>
  <c r="P3738" i="1"/>
  <c r="P3739" i="1"/>
  <c r="P3740" i="1"/>
  <c r="P3741" i="1"/>
  <c r="P3742" i="1"/>
  <c r="P3743" i="1"/>
  <c r="P3744" i="1"/>
  <c r="P3745" i="1"/>
  <c r="P3746" i="1"/>
  <c r="P3747" i="1"/>
  <c r="P3748" i="1"/>
  <c r="P3749" i="1"/>
  <c r="P3750" i="1"/>
  <c r="P3751" i="1"/>
  <c r="P3752" i="1"/>
  <c r="P3753" i="1"/>
  <c r="P3754" i="1"/>
  <c r="P3755" i="1"/>
  <c r="P3756" i="1"/>
  <c r="P3757" i="1"/>
  <c r="P3758" i="1"/>
  <c r="P3759" i="1"/>
  <c r="P3760" i="1"/>
  <c r="P3761" i="1"/>
  <c r="P3762" i="1"/>
  <c r="P3763" i="1"/>
  <c r="P3764" i="1"/>
  <c r="P3765" i="1"/>
  <c r="P3766" i="1"/>
  <c r="P3767" i="1"/>
  <c r="P3768" i="1"/>
  <c r="P3769" i="1"/>
  <c r="P3770" i="1"/>
  <c r="P3771" i="1"/>
  <c r="P3772" i="1"/>
  <c r="P3773" i="1"/>
  <c r="P3774" i="1"/>
  <c r="P3775" i="1"/>
  <c r="P3776" i="1"/>
  <c r="P3777" i="1"/>
  <c r="P3778" i="1"/>
  <c r="P3779" i="1"/>
  <c r="P3780" i="1"/>
  <c r="P3781" i="1"/>
  <c r="P3782" i="1"/>
  <c r="P3783" i="1"/>
  <c r="P3784" i="1"/>
  <c r="P3785" i="1"/>
  <c r="P3786" i="1"/>
  <c r="P3787" i="1"/>
  <c r="P3788" i="1"/>
  <c r="P3789" i="1"/>
  <c r="P3790" i="1"/>
  <c r="P3791" i="1"/>
  <c r="P3792" i="1"/>
  <c r="P3793" i="1"/>
  <c r="P3794" i="1"/>
  <c r="P3795" i="1"/>
  <c r="P3796" i="1"/>
  <c r="P3797" i="1"/>
  <c r="P3798" i="1"/>
  <c r="P3799" i="1"/>
  <c r="P3800" i="1"/>
  <c r="P3801" i="1"/>
  <c r="P3802" i="1"/>
  <c r="P3803" i="1"/>
  <c r="P3804" i="1"/>
  <c r="P3805" i="1"/>
  <c r="P3806" i="1"/>
  <c r="P3807" i="1"/>
  <c r="P3808" i="1"/>
  <c r="P3809" i="1"/>
  <c r="P3810" i="1"/>
  <c r="P3811" i="1"/>
  <c r="P3812" i="1"/>
  <c r="P3813" i="1"/>
  <c r="P3814" i="1"/>
  <c r="P3815" i="1"/>
  <c r="P3816" i="1"/>
  <c r="P3817" i="1"/>
  <c r="P3818" i="1"/>
  <c r="P3819" i="1"/>
  <c r="P3820" i="1"/>
  <c r="P3821" i="1"/>
  <c r="P3822" i="1"/>
  <c r="P3823" i="1"/>
  <c r="P3824" i="1"/>
  <c r="P3825" i="1"/>
  <c r="P3826" i="1"/>
  <c r="P3827" i="1"/>
  <c r="P3828" i="1"/>
  <c r="P3829" i="1"/>
  <c r="P3830" i="1"/>
  <c r="P3831" i="1"/>
  <c r="P3832" i="1"/>
  <c r="P3833" i="1"/>
  <c r="P3834" i="1"/>
  <c r="P3835" i="1"/>
  <c r="P3836" i="1"/>
  <c r="P3837" i="1"/>
  <c r="P3838" i="1"/>
  <c r="P3839" i="1"/>
  <c r="P3840" i="1"/>
  <c r="P3841" i="1"/>
  <c r="P3842" i="1"/>
  <c r="P3843" i="1"/>
  <c r="P3844" i="1"/>
  <c r="P3845" i="1"/>
  <c r="P3846" i="1"/>
  <c r="P3847" i="1"/>
  <c r="P3848" i="1"/>
  <c r="P3849" i="1"/>
  <c r="P3850" i="1"/>
  <c r="P3851" i="1"/>
  <c r="P3852" i="1"/>
  <c r="P3853" i="1"/>
  <c r="P3854" i="1"/>
  <c r="P3855" i="1"/>
  <c r="P3856" i="1"/>
  <c r="P3857" i="1"/>
  <c r="P3858" i="1"/>
  <c r="P3859" i="1"/>
  <c r="P3860" i="1"/>
  <c r="P3861" i="1"/>
  <c r="P3862" i="1"/>
  <c r="P3863" i="1"/>
  <c r="P3864" i="1"/>
  <c r="P3865" i="1"/>
  <c r="P3866" i="1"/>
  <c r="P3867" i="1"/>
  <c r="P3868" i="1"/>
  <c r="P3869" i="1"/>
  <c r="P3870" i="1"/>
  <c r="P3871" i="1"/>
  <c r="P3872" i="1"/>
  <c r="P3873" i="1"/>
  <c r="P3874" i="1"/>
  <c r="P3875" i="1"/>
  <c r="P3876" i="1"/>
  <c r="P3877" i="1"/>
  <c r="P3878" i="1"/>
  <c r="P3879" i="1"/>
  <c r="P3880" i="1"/>
  <c r="P3881" i="1"/>
  <c r="P3882" i="1"/>
  <c r="P3883" i="1"/>
  <c r="P3884" i="1"/>
  <c r="P3885" i="1"/>
  <c r="P3886" i="1"/>
  <c r="P3887" i="1"/>
  <c r="P3888" i="1"/>
  <c r="P3889" i="1"/>
  <c r="P3890" i="1"/>
  <c r="P3891" i="1"/>
  <c r="P3892" i="1"/>
  <c r="P3893" i="1"/>
  <c r="P3894" i="1"/>
  <c r="P3895" i="1"/>
  <c r="P3896" i="1"/>
  <c r="P3897" i="1"/>
  <c r="P3898" i="1"/>
  <c r="P3899" i="1"/>
  <c r="P3900" i="1"/>
  <c r="P3901" i="1"/>
  <c r="P3902" i="1"/>
  <c r="P3903" i="1"/>
  <c r="P3904" i="1"/>
  <c r="P3905" i="1"/>
  <c r="P3906" i="1"/>
  <c r="P3907" i="1"/>
  <c r="P3908" i="1"/>
  <c r="P3909" i="1"/>
  <c r="P3910" i="1"/>
  <c r="P3911" i="1"/>
  <c r="P3912" i="1"/>
  <c r="P3913" i="1"/>
  <c r="P3914" i="1"/>
  <c r="P3915" i="1"/>
  <c r="P3916" i="1"/>
  <c r="P3917" i="1"/>
  <c r="P3918" i="1"/>
  <c r="P3919" i="1"/>
  <c r="P3920" i="1"/>
  <c r="P3921" i="1"/>
  <c r="P3922" i="1"/>
  <c r="P3923" i="1"/>
  <c r="P3924" i="1"/>
  <c r="P3925" i="1"/>
  <c r="P3926" i="1"/>
  <c r="P3927" i="1"/>
  <c r="P3928" i="1"/>
  <c r="P3929" i="1"/>
  <c r="P3930" i="1"/>
  <c r="P3931" i="1"/>
  <c r="P3932" i="1"/>
  <c r="P3933" i="1"/>
  <c r="P3934" i="1"/>
  <c r="P3935" i="1"/>
  <c r="P3936" i="1"/>
  <c r="P3937" i="1"/>
  <c r="P3938" i="1"/>
  <c r="P3939" i="1"/>
  <c r="P3940" i="1"/>
  <c r="P3941" i="1"/>
  <c r="P3942" i="1"/>
  <c r="P3943" i="1"/>
  <c r="P3944" i="1"/>
  <c r="P3945" i="1"/>
  <c r="P3946" i="1"/>
  <c r="P3947" i="1"/>
  <c r="P3948" i="1"/>
  <c r="P3949" i="1"/>
  <c r="P3950" i="1"/>
  <c r="P3951" i="1"/>
  <c r="P3952" i="1"/>
  <c r="P3953" i="1"/>
  <c r="P3954" i="1"/>
  <c r="P3955" i="1"/>
  <c r="P3956" i="1"/>
  <c r="P3957" i="1"/>
  <c r="P3958" i="1"/>
  <c r="P3959" i="1"/>
  <c r="P3960" i="1"/>
  <c r="P3961" i="1"/>
  <c r="P3962" i="1"/>
  <c r="P3963" i="1"/>
  <c r="P3964" i="1"/>
  <c r="P3965" i="1"/>
  <c r="P3966" i="1"/>
  <c r="P3967" i="1"/>
  <c r="P3968" i="1"/>
  <c r="P3969" i="1"/>
  <c r="P3970" i="1"/>
  <c r="P3971" i="1"/>
  <c r="P3972" i="1"/>
  <c r="P3973" i="1"/>
  <c r="P3974" i="1"/>
  <c r="P3975" i="1"/>
  <c r="P3976" i="1"/>
  <c r="P3977" i="1"/>
  <c r="P3978" i="1"/>
  <c r="P3979" i="1"/>
  <c r="P3980" i="1"/>
  <c r="P3981" i="1"/>
  <c r="P3982" i="1"/>
  <c r="P3983" i="1"/>
  <c r="P3984" i="1"/>
  <c r="P3985" i="1"/>
  <c r="P3986" i="1"/>
  <c r="P3987" i="1"/>
  <c r="P3988" i="1"/>
  <c r="P3989" i="1"/>
  <c r="P3990" i="1"/>
  <c r="P3991" i="1"/>
  <c r="P3992" i="1"/>
  <c r="P3993" i="1"/>
  <c r="P3994" i="1"/>
  <c r="P3995" i="1"/>
  <c r="P3996" i="1"/>
  <c r="P3997" i="1"/>
  <c r="P3998" i="1"/>
  <c r="P3999" i="1"/>
  <c r="P4000" i="1"/>
  <c r="P2524" i="1"/>
  <c r="P2525" i="1"/>
  <c r="P4001" i="1"/>
  <c r="P4002" i="1"/>
  <c r="P4003" i="1"/>
  <c r="P4004" i="1"/>
  <c r="P4005" i="1"/>
  <c r="P4006" i="1"/>
  <c r="P4007" i="1"/>
  <c r="P4008" i="1"/>
  <c r="P4009" i="1"/>
  <c r="P4010" i="1"/>
  <c r="P4011" i="1"/>
  <c r="P4012" i="1"/>
  <c r="P4013" i="1"/>
  <c r="P4014" i="1"/>
  <c r="P4015" i="1"/>
  <c r="P4016" i="1"/>
  <c r="P4017" i="1"/>
  <c r="P4018" i="1"/>
  <c r="P4019" i="1"/>
  <c r="P4020" i="1"/>
  <c r="P4021" i="1"/>
  <c r="P4022" i="1"/>
  <c r="P4023" i="1"/>
  <c r="P4024" i="1"/>
  <c r="P4025" i="1"/>
  <c r="P4026" i="1"/>
  <c r="P4027" i="1"/>
  <c r="P4028" i="1"/>
  <c r="P4029" i="1"/>
  <c r="P4030" i="1"/>
  <c r="P4031" i="1"/>
  <c r="P4032" i="1"/>
  <c r="P4033" i="1"/>
  <c r="P4034" i="1"/>
  <c r="P4035" i="1"/>
  <c r="P4036" i="1"/>
  <c r="P4037" i="1"/>
  <c r="P4038" i="1"/>
  <c r="P4039" i="1"/>
  <c r="P4040" i="1"/>
  <c r="P4041" i="1"/>
  <c r="P4042" i="1"/>
  <c r="P4043" i="1"/>
  <c r="P4044" i="1"/>
  <c r="P4045" i="1"/>
  <c r="P4046" i="1"/>
  <c r="P4047" i="1"/>
  <c r="P4048" i="1"/>
  <c r="P4049" i="1"/>
  <c r="P4050" i="1"/>
  <c r="P4051" i="1"/>
  <c r="P4052" i="1"/>
  <c r="P4053" i="1"/>
  <c r="P4054" i="1"/>
  <c r="P4055" i="1"/>
  <c r="P4056" i="1"/>
  <c r="P4057" i="1"/>
  <c r="P4058" i="1"/>
  <c r="P4059" i="1"/>
  <c r="P4060" i="1"/>
  <c r="P4061" i="1"/>
  <c r="P4062" i="1"/>
  <c r="P4063" i="1"/>
  <c r="P4064" i="1"/>
  <c r="P4065" i="1"/>
  <c r="P4066" i="1"/>
  <c r="P4067" i="1"/>
  <c r="P4068" i="1"/>
  <c r="P4069" i="1"/>
  <c r="P4070" i="1"/>
  <c r="P4071" i="1"/>
  <c r="P4072" i="1"/>
  <c r="P4073" i="1"/>
  <c r="P4074" i="1"/>
  <c r="P4075" i="1"/>
  <c r="P4076" i="1"/>
  <c r="P4077" i="1"/>
  <c r="P4078" i="1"/>
  <c r="P4079" i="1"/>
  <c r="P4080" i="1"/>
  <c r="P4081" i="1"/>
  <c r="P4082" i="1"/>
  <c r="P4083" i="1"/>
  <c r="P4084" i="1"/>
  <c r="P4085" i="1"/>
  <c r="P4086" i="1"/>
  <c r="P4087" i="1"/>
  <c r="P4088" i="1"/>
  <c r="P4089" i="1"/>
  <c r="P4090" i="1"/>
  <c r="P4091" i="1"/>
  <c r="P4092" i="1"/>
  <c r="P4093" i="1"/>
  <c r="P4094" i="1"/>
  <c r="P4095" i="1"/>
  <c r="P4096" i="1"/>
  <c r="P4097" i="1"/>
  <c r="P4098" i="1"/>
  <c r="P4099" i="1"/>
  <c r="P4100" i="1"/>
  <c r="P4101" i="1"/>
  <c r="P4102" i="1"/>
  <c r="P4103" i="1"/>
  <c r="P4104" i="1"/>
  <c r="P4105" i="1"/>
  <c r="P2526" i="1"/>
  <c r="P4106" i="1"/>
  <c r="P4107" i="1"/>
  <c r="P4108" i="1"/>
  <c r="P4109" i="1"/>
  <c r="P4110" i="1"/>
  <c r="P4111" i="1"/>
  <c r="P4112" i="1"/>
  <c r="P4113" i="1"/>
  <c r="P4114" i="1"/>
  <c r="P4115" i="1"/>
  <c r="P4116" i="1"/>
  <c r="P4117" i="1"/>
  <c r="P4118" i="1"/>
  <c r="P4119" i="1"/>
  <c r="P4120" i="1"/>
  <c r="P4121" i="1"/>
  <c r="P4122" i="1"/>
  <c r="P4123" i="1"/>
  <c r="P4124" i="1"/>
  <c r="P4125" i="1"/>
  <c r="P4126" i="1"/>
  <c r="P4127" i="1"/>
  <c r="P4128" i="1"/>
  <c r="P4129" i="1"/>
  <c r="P4130" i="1"/>
  <c r="P4131" i="1"/>
  <c r="P4132" i="1"/>
  <c r="P4133" i="1"/>
  <c r="P4134" i="1"/>
  <c r="P4135" i="1"/>
  <c r="P4136" i="1"/>
  <c r="P4137" i="1"/>
  <c r="P4138" i="1"/>
  <c r="P4139" i="1"/>
  <c r="P4140" i="1"/>
  <c r="P4141" i="1"/>
  <c r="P4142" i="1"/>
  <c r="P4143" i="1"/>
  <c r="P4144" i="1"/>
  <c r="P4145" i="1"/>
  <c r="P4146" i="1"/>
  <c r="P4147" i="1"/>
  <c r="P4148" i="1"/>
  <c r="P4149" i="1"/>
  <c r="P4150" i="1"/>
  <c r="P4151" i="1"/>
  <c r="P4152" i="1"/>
  <c r="P4153" i="1"/>
  <c r="P4154" i="1"/>
  <c r="P4155" i="1"/>
  <c r="P4156" i="1"/>
  <c r="P4157" i="1"/>
  <c r="P4158" i="1"/>
  <c r="P4159" i="1"/>
  <c r="P4160" i="1"/>
  <c r="P4161" i="1"/>
  <c r="P4162" i="1"/>
  <c r="P4163" i="1"/>
  <c r="P4164" i="1"/>
  <c r="P4165" i="1"/>
  <c r="P4166" i="1"/>
  <c r="P4167" i="1"/>
  <c r="P4168" i="1"/>
  <c r="P4169" i="1"/>
  <c r="P4170" i="1"/>
  <c r="P4171" i="1"/>
  <c r="P4172" i="1"/>
  <c r="P4173" i="1"/>
  <c r="P4174" i="1"/>
  <c r="P4175" i="1"/>
  <c r="P4176" i="1"/>
  <c r="P4177" i="1"/>
  <c r="P4178" i="1"/>
  <c r="P4179" i="1"/>
  <c r="P4180" i="1"/>
  <c r="P4181" i="1"/>
  <c r="P4182" i="1"/>
  <c r="P4183" i="1"/>
  <c r="P4184" i="1"/>
  <c r="P4185" i="1"/>
  <c r="P4186" i="1"/>
  <c r="P4187" i="1"/>
  <c r="P4188" i="1"/>
  <c r="P4189" i="1"/>
  <c r="P4190" i="1"/>
  <c r="P4191" i="1"/>
  <c r="P4192" i="1"/>
  <c r="P4193" i="1"/>
  <c r="P4194" i="1"/>
  <c r="P4195" i="1"/>
  <c r="P4196" i="1"/>
  <c r="P4197" i="1"/>
  <c r="P4198" i="1"/>
  <c r="P4199" i="1"/>
  <c r="P4200" i="1"/>
  <c r="P4201" i="1"/>
  <c r="P4202" i="1"/>
  <c r="P4203" i="1"/>
  <c r="P4204" i="1"/>
  <c r="P4205" i="1"/>
  <c r="P4206" i="1"/>
  <c r="P4207" i="1"/>
  <c r="P4208" i="1"/>
  <c r="P4209" i="1"/>
  <c r="P4210" i="1"/>
  <c r="P4211" i="1"/>
  <c r="P4212" i="1"/>
  <c r="P4213" i="1"/>
  <c r="P4214" i="1"/>
  <c r="P4215" i="1"/>
  <c r="P4216" i="1"/>
  <c r="P4217" i="1"/>
  <c r="P4218" i="1"/>
  <c r="P4219" i="1"/>
  <c r="P4220" i="1"/>
  <c r="P4221" i="1"/>
  <c r="P4222" i="1"/>
  <c r="P4223" i="1"/>
  <c r="P4224" i="1"/>
  <c r="P4225" i="1"/>
  <c r="P4226" i="1"/>
  <c r="P4227" i="1"/>
  <c r="P4228" i="1"/>
  <c r="P4229" i="1"/>
  <c r="P4230" i="1"/>
  <c r="P4231" i="1"/>
  <c r="P4232" i="1"/>
  <c r="P4233" i="1"/>
  <c r="P4234" i="1"/>
  <c r="P4235" i="1"/>
  <c r="P4236" i="1"/>
  <c r="P4237" i="1"/>
  <c r="P4238" i="1"/>
  <c r="P4239" i="1"/>
  <c r="P4240" i="1"/>
  <c r="P4241" i="1"/>
  <c r="P4242" i="1"/>
  <c r="P4243" i="1"/>
  <c r="P4244" i="1"/>
  <c r="P4245" i="1"/>
  <c r="P4246" i="1"/>
  <c r="P4247" i="1"/>
  <c r="P4248" i="1"/>
  <c r="P4249" i="1"/>
  <c r="P4250" i="1"/>
  <c r="P4251" i="1"/>
  <c r="P4252" i="1"/>
  <c r="P4253" i="1"/>
  <c r="P4254" i="1"/>
  <c r="P4255" i="1"/>
  <c r="P4256" i="1"/>
  <c r="P4257" i="1"/>
  <c r="P4258" i="1"/>
  <c r="P4259" i="1"/>
  <c r="P4260" i="1"/>
  <c r="P4261" i="1"/>
  <c r="P4262" i="1"/>
  <c r="P4263" i="1"/>
  <c r="P4264" i="1"/>
  <c r="P4265" i="1"/>
  <c r="P4266" i="1"/>
  <c r="P4267" i="1"/>
  <c r="P4268" i="1"/>
  <c r="P4269" i="1"/>
  <c r="P4270" i="1"/>
  <c r="P4271" i="1"/>
  <c r="P4272" i="1"/>
  <c r="P4273" i="1"/>
  <c r="P4274" i="1"/>
  <c r="P4275" i="1"/>
  <c r="P4276" i="1"/>
  <c r="P4277" i="1"/>
  <c r="P4278" i="1"/>
  <c r="P4279" i="1"/>
  <c r="P4280" i="1"/>
  <c r="P4281" i="1"/>
  <c r="P4282" i="1"/>
  <c r="P4283" i="1"/>
  <c r="P4284" i="1"/>
  <c r="P4285" i="1"/>
  <c r="P4286" i="1"/>
  <c r="P4287" i="1"/>
  <c r="P4288" i="1"/>
  <c r="P4289" i="1"/>
  <c r="P4290" i="1"/>
  <c r="P4291" i="1"/>
  <c r="P4292" i="1"/>
  <c r="P4293" i="1"/>
  <c r="P4294" i="1"/>
  <c r="P4295" i="1"/>
  <c r="P4296" i="1"/>
  <c r="P4297" i="1"/>
  <c r="P4298" i="1"/>
  <c r="P4299" i="1"/>
  <c r="P4300" i="1"/>
  <c r="P4301" i="1"/>
  <c r="P4302" i="1"/>
  <c r="P4303" i="1"/>
  <c r="P4304" i="1"/>
  <c r="P4305" i="1"/>
  <c r="P4306" i="1"/>
  <c r="P4307" i="1"/>
  <c r="P4308" i="1"/>
  <c r="P4309" i="1"/>
  <c r="P4310" i="1"/>
  <c r="P4311" i="1"/>
  <c r="P4312" i="1"/>
  <c r="P4313" i="1"/>
  <c r="P4314" i="1"/>
  <c r="P4315" i="1"/>
  <c r="P4316" i="1"/>
  <c r="P4317" i="1"/>
  <c r="P4318" i="1"/>
  <c r="P4319" i="1"/>
  <c r="P4320" i="1"/>
  <c r="P4321" i="1"/>
  <c r="P4322" i="1"/>
  <c r="P4323" i="1"/>
  <c r="P4324" i="1"/>
  <c r="P4325" i="1"/>
  <c r="P4326" i="1"/>
  <c r="P4327" i="1"/>
  <c r="P4328" i="1"/>
  <c r="P4329" i="1"/>
  <c r="P4330" i="1"/>
  <c r="P4331" i="1"/>
  <c r="P4332" i="1"/>
  <c r="P4333" i="1"/>
  <c r="P4334" i="1"/>
  <c r="P4335" i="1"/>
  <c r="P4336" i="1"/>
  <c r="P4337" i="1"/>
  <c r="P4338" i="1"/>
  <c r="P4339" i="1"/>
  <c r="P4340" i="1"/>
  <c r="P4341" i="1"/>
  <c r="P4342" i="1"/>
  <c r="P4343" i="1"/>
  <c r="P4344" i="1"/>
  <c r="P4345" i="1"/>
  <c r="P4346" i="1"/>
  <c r="P4347" i="1"/>
  <c r="P4348" i="1"/>
  <c r="P4349" i="1"/>
  <c r="P4350" i="1"/>
  <c r="P4351" i="1"/>
  <c r="P4352" i="1"/>
  <c r="P4353" i="1"/>
  <c r="P4354" i="1"/>
  <c r="P4355" i="1"/>
  <c r="P4356" i="1"/>
  <c r="P4357" i="1"/>
  <c r="P4358" i="1"/>
  <c r="P4359" i="1"/>
  <c r="P4360" i="1"/>
  <c r="P4361" i="1"/>
  <c r="P4362" i="1"/>
  <c r="P4363" i="1"/>
  <c r="P4364" i="1"/>
  <c r="P4365" i="1"/>
  <c r="P4366" i="1"/>
  <c r="P4367" i="1"/>
  <c r="P4368" i="1"/>
  <c r="P4369" i="1"/>
  <c r="P4370" i="1"/>
  <c r="P4371" i="1"/>
  <c r="P4372" i="1"/>
  <c r="P4373" i="1"/>
  <c r="P4374" i="1"/>
  <c r="P4375" i="1"/>
  <c r="P4376" i="1"/>
  <c r="P4377" i="1"/>
  <c r="P4378" i="1"/>
  <c r="P4379" i="1"/>
  <c r="P4380" i="1"/>
  <c r="P4381" i="1"/>
  <c r="P4382" i="1"/>
  <c r="P4383" i="1"/>
  <c r="P4384" i="1"/>
  <c r="P4385" i="1"/>
  <c r="P4386" i="1"/>
  <c r="P4387" i="1"/>
  <c r="P4388" i="1"/>
  <c r="P4389" i="1"/>
  <c r="P4390" i="1"/>
  <c r="P4391" i="1"/>
  <c r="P4392" i="1"/>
  <c r="P4393" i="1"/>
  <c r="P4394" i="1"/>
  <c r="P4395" i="1"/>
  <c r="P4396" i="1"/>
  <c r="P4397" i="1"/>
  <c r="P4398" i="1"/>
  <c r="P4399" i="1"/>
  <c r="P4400" i="1"/>
  <c r="P4401" i="1"/>
  <c r="P2527" i="1"/>
  <c r="P4402" i="1"/>
  <c r="P4403" i="1"/>
  <c r="P4404" i="1"/>
  <c r="P4405" i="1"/>
  <c r="P4406" i="1"/>
  <c r="P4407" i="1"/>
  <c r="P4408" i="1"/>
  <c r="P4409" i="1"/>
  <c r="P4410" i="1"/>
  <c r="P4411" i="1"/>
  <c r="P4412" i="1"/>
  <c r="P4413" i="1"/>
  <c r="P4414" i="1"/>
  <c r="P4415" i="1"/>
  <c r="P4416" i="1"/>
  <c r="P4417" i="1"/>
  <c r="P4418" i="1"/>
  <c r="P4419" i="1"/>
  <c r="P4420" i="1"/>
  <c r="P4421" i="1"/>
  <c r="P4422" i="1"/>
  <c r="P4423" i="1"/>
  <c r="P4424" i="1"/>
  <c r="P4425" i="1"/>
  <c r="P4426" i="1"/>
  <c r="P4427" i="1"/>
  <c r="P4428" i="1"/>
  <c r="P4429" i="1"/>
  <c r="P4430" i="1"/>
  <c r="P4431" i="1"/>
  <c r="P4432" i="1"/>
  <c r="P4433" i="1"/>
  <c r="P4434" i="1"/>
  <c r="P4435" i="1"/>
  <c r="P4436" i="1"/>
  <c r="P4437" i="1"/>
  <c r="P4438" i="1"/>
  <c r="P4439" i="1"/>
  <c r="P4440" i="1"/>
  <c r="P4441" i="1"/>
  <c r="P4442" i="1"/>
  <c r="P4443" i="1"/>
  <c r="P4444" i="1"/>
  <c r="P4445" i="1"/>
  <c r="P4446" i="1"/>
  <c r="P4447" i="1"/>
  <c r="P4448" i="1"/>
  <c r="P4449" i="1"/>
  <c r="P4450" i="1"/>
  <c r="P4451" i="1"/>
  <c r="P4452" i="1"/>
  <c r="P4453" i="1"/>
  <c r="P4454" i="1"/>
  <c r="P4455" i="1"/>
  <c r="P4456" i="1"/>
  <c r="P4457" i="1"/>
  <c r="P4458" i="1"/>
  <c r="P4459" i="1"/>
  <c r="P4460" i="1"/>
  <c r="P4461" i="1"/>
  <c r="P4462" i="1"/>
  <c r="P4463" i="1"/>
  <c r="P4464" i="1"/>
  <c r="P4465" i="1"/>
  <c r="P4466" i="1"/>
  <c r="P4467" i="1"/>
  <c r="P4468" i="1"/>
  <c r="P4469" i="1"/>
  <c r="P4470" i="1"/>
  <c r="P4471" i="1"/>
  <c r="P4472" i="1"/>
  <c r="P4473" i="1"/>
  <c r="P4474" i="1"/>
  <c r="P4475" i="1"/>
  <c r="P4476" i="1"/>
  <c r="P4477" i="1"/>
  <c r="P4478" i="1"/>
  <c r="P4479" i="1"/>
  <c r="P4480" i="1"/>
  <c r="P4481" i="1"/>
  <c r="P4482" i="1"/>
  <c r="P4483" i="1"/>
  <c r="P4484" i="1"/>
  <c r="P4485" i="1"/>
  <c r="P4486" i="1"/>
  <c r="P4487" i="1"/>
  <c r="P4488" i="1"/>
  <c r="P4489" i="1"/>
  <c r="P4490" i="1"/>
  <c r="P4491" i="1"/>
  <c r="P4492" i="1"/>
  <c r="P4493" i="1"/>
  <c r="P4494" i="1"/>
  <c r="P4495" i="1"/>
  <c r="P4496" i="1"/>
  <c r="P4497" i="1"/>
  <c r="P4498" i="1"/>
  <c r="P4499" i="1"/>
  <c r="P4500" i="1"/>
  <c r="P4501" i="1"/>
  <c r="P4502" i="1"/>
  <c r="P4503" i="1"/>
  <c r="P4504" i="1"/>
  <c r="P4505" i="1"/>
  <c r="P4506" i="1"/>
  <c r="P4507" i="1"/>
  <c r="P4508" i="1"/>
  <c r="P4509" i="1"/>
  <c r="P4510" i="1"/>
  <c r="P4511" i="1"/>
  <c r="P4512" i="1"/>
  <c r="P4513" i="1"/>
  <c r="P4514" i="1"/>
  <c r="P4515" i="1"/>
  <c r="P4516" i="1"/>
  <c r="P1370" i="1"/>
  <c r="P4517" i="1"/>
  <c r="P4518" i="1"/>
  <c r="P4519" i="1"/>
  <c r="P4520" i="1"/>
  <c r="P4521" i="1"/>
  <c r="P4522" i="1"/>
  <c r="P4523" i="1"/>
  <c r="P4524" i="1"/>
  <c r="P4525" i="1"/>
  <c r="P4526" i="1"/>
  <c r="P4527" i="1"/>
  <c r="P4528" i="1"/>
  <c r="P4529" i="1"/>
  <c r="P4530" i="1"/>
  <c r="P4531" i="1"/>
  <c r="P4532" i="1"/>
  <c r="P4533" i="1"/>
  <c r="P4534" i="1"/>
  <c r="P4535" i="1"/>
  <c r="P4536" i="1"/>
  <c r="P4537" i="1"/>
  <c r="P4538" i="1"/>
  <c r="P4539" i="1"/>
  <c r="P4540" i="1"/>
  <c r="P4541" i="1"/>
  <c r="P4542" i="1"/>
  <c r="P4543" i="1"/>
  <c r="P4544" i="1"/>
  <c r="P4545" i="1"/>
  <c r="P4546" i="1"/>
  <c r="P4547" i="1"/>
  <c r="P4548" i="1"/>
  <c r="P4549" i="1"/>
  <c r="P4550" i="1"/>
  <c r="P4551" i="1"/>
  <c r="P4552" i="1"/>
  <c r="P4553" i="1"/>
  <c r="P4554" i="1"/>
  <c r="P4555" i="1"/>
  <c r="P4556" i="1"/>
  <c r="P4557" i="1"/>
  <c r="P4558" i="1"/>
  <c r="P4559" i="1"/>
  <c r="P4560" i="1"/>
  <c r="P4561" i="1"/>
  <c r="P4562" i="1"/>
  <c r="P4563" i="1"/>
  <c r="P4564" i="1"/>
  <c r="P4565" i="1"/>
  <c r="P4566" i="1"/>
  <c r="P4567" i="1"/>
  <c r="P4568" i="1"/>
  <c r="P4569" i="1"/>
  <c r="P4570" i="1"/>
  <c r="P4571" i="1"/>
  <c r="P4572" i="1"/>
  <c r="P4573" i="1"/>
  <c r="P4574" i="1"/>
  <c r="P4575" i="1"/>
  <c r="P4576" i="1"/>
  <c r="P4577" i="1"/>
  <c r="P4578" i="1"/>
  <c r="P4579" i="1"/>
  <c r="P4580" i="1"/>
  <c r="P4581" i="1"/>
  <c r="P4582" i="1"/>
  <c r="P4583" i="1"/>
  <c r="P2528" i="1"/>
  <c r="P4584" i="1"/>
  <c r="P4585" i="1"/>
  <c r="P4586" i="1"/>
  <c r="P4587" i="1"/>
  <c r="P1371" i="1"/>
  <c r="P4588" i="1"/>
  <c r="P4589" i="1"/>
  <c r="P4590" i="1"/>
  <c r="P4591" i="1"/>
  <c r="P4592" i="1"/>
  <c r="P4593" i="1"/>
  <c r="P4594" i="1"/>
  <c r="P4595" i="1"/>
  <c r="P4596" i="1"/>
  <c r="P4597" i="1"/>
  <c r="P4598" i="1"/>
  <c r="P4599" i="1"/>
  <c r="P4600" i="1"/>
  <c r="P4601" i="1"/>
  <c r="P4602" i="1"/>
  <c r="P4603" i="1"/>
  <c r="P4604" i="1"/>
  <c r="P4605" i="1"/>
  <c r="P4606" i="1"/>
  <c r="P4607" i="1"/>
  <c r="P4608" i="1"/>
  <c r="P4609" i="1"/>
  <c r="P4610" i="1"/>
  <c r="P4611" i="1"/>
  <c r="P4612" i="1"/>
  <c r="P4613" i="1"/>
  <c r="P4614" i="1"/>
  <c r="P4615" i="1"/>
  <c r="P4616" i="1"/>
  <c r="P4617" i="1"/>
  <c r="P4618" i="1"/>
  <c r="P4619" i="1"/>
  <c r="P4620" i="1"/>
  <c r="P4621" i="1"/>
  <c r="P4622" i="1"/>
  <c r="P4623" i="1"/>
  <c r="P4624" i="1"/>
  <c r="P4625" i="1"/>
  <c r="P4626" i="1"/>
  <c r="P4627" i="1"/>
  <c r="P4628" i="1"/>
  <c r="P4629" i="1"/>
  <c r="P4630" i="1"/>
  <c r="P4631" i="1"/>
  <c r="P4632" i="1"/>
  <c r="P4633" i="1"/>
  <c r="P4634" i="1"/>
  <c r="P4635" i="1"/>
  <c r="P4636" i="1"/>
  <c r="P4637" i="1"/>
  <c r="P4638" i="1"/>
  <c r="P4639" i="1"/>
  <c r="P4640" i="1"/>
  <c r="P4641" i="1"/>
  <c r="P4642" i="1"/>
  <c r="P4643" i="1"/>
  <c r="P4644" i="1"/>
  <c r="P4645" i="1"/>
  <c r="P4646" i="1"/>
  <c r="P4647" i="1"/>
  <c r="P4648" i="1"/>
  <c r="P4649" i="1"/>
  <c r="P4650" i="1"/>
  <c r="P4651" i="1"/>
  <c r="P4652" i="1"/>
  <c r="P4653" i="1"/>
  <c r="P4654" i="1"/>
  <c r="P2529" i="1"/>
  <c r="P4655" i="1"/>
  <c r="P4656" i="1"/>
  <c r="P4657" i="1"/>
  <c r="P4658" i="1"/>
  <c r="P4659" i="1"/>
  <c r="P4660" i="1"/>
  <c r="P4661" i="1"/>
  <c r="P4662" i="1"/>
  <c r="P4663" i="1"/>
  <c r="P4664" i="1"/>
  <c r="P4665" i="1"/>
  <c r="P4666" i="1"/>
  <c r="P4667" i="1"/>
  <c r="P4668" i="1"/>
  <c r="P4669" i="1"/>
  <c r="P4670" i="1"/>
  <c r="P4671" i="1"/>
  <c r="P4672" i="1"/>
  <c r="P4673" i="1"/>
  <c r="P4674" i="1"/>
  <c r="P4675" i="1"/>
  <c r="P4676" i="1"/>
  <c r="P4677" i="1"/>
  <c r="P4678" i="1"/>
  <c r="P4679" i="1"/>
  <c r="P4680" i="1"/>
  <c r="P4681" i="1"/>
  <c r="P4682" i="1"/>
  <c r="P4683" i="1"/>
  <c r="P4684" i="1"/>
  <c r="P4685" i="1"/>
  <c r="P4686" i="1"/>
  <c r="P1372" i="1"/>
  <c r="P4687" i="1"/>
  <c r="P4688" i="1"/>
  <c r="P4689" i="1"/>
  <c r="P4690" i="1"/>
  <c r="P4691" i="1"/>
  <c r="P4692" i="1"/>
  <c r="P4693" i="1"/>
  <c r="P4694" i="1"/>
  <c r="P2530" i="1"/>
  <c r="P4695" i="1"/>
  <c r="P4696" i="1"/>
  <c r="P4697" i="1"/>
  <c r="P4698" i="1"/>
  <c r="P4699" i="1"/>
  <c r="P4700" i="1"/>
  <c r="P4701" i="1"/>
  <c r="P4702" i="1"/>
  <c r="P4703" i="1"/>
  <c r="P4704" i="1"/>
  <c r="P4705" i="1"/>
  <c r="P4706" i="1"/>
  <c r="P4707" i="1"/>
  <c r="P4708" i="1"/>
  <c r="P4709" i="1"/>
  <c r="P4710" i="1"/>
  <c r="P4711" i="1"/>
  <c r="P4712" i="1"/>
  <c r="P4713" i="1"/>
  <c r="P4714" i="1"/>
  <c r="P4715" i="1"/>
  <c r="P4716" i="1"/>
  <c r="P4717" i="1"/>
  <c r="P4718" i="1"/>
  <c r="P4719" i="1"/>
  <c r="P4720" i="1"/>
  <c r="P4721" i="1"/>
  <c r="P4722" i="1"/>
  <c r="P4723" i="1"/>
  <c r="P4724" i="1"/>
  <c r="P4725" i="1"/>
  <c r="P4726" i="1"/>
  <c r="P4727" i="1"/>
  <c r="P4728" i="1"/>
  <c r="P4729" i="1"/>
  <c r="P4730" i="1"/>
  <c r="P4731" i="1"/>
  <c r="P4732" i="1"/>
  <c r="P4733" i="1"/>
  <c r="P4734" i="1"/>
  <c r="P4735" i="1"/>
  <c r="P4736" i="1"/>
  <c r="P4737" i="1"/>
  <c r="P4738" i="1"/>
  <c r="P4739" i="1"/>
  <c r="P4740" i="1"/>
  <c r="P4741" i="1"/>
  <c r="P4742" i="1"/>
  <c r="P4743" i="1"/>
  <c r="P4744" i="1"/>
  <c r="P4745" i="1"/>
  <c r="P4746" i="1"/>
  <c r="P4747" i="1"/>
  <c r="P4748" i="1"/>
  <c r="P4749" i="1"/>
  <c r="P4750" i="1"/>
  <c r="P4751" i="1"/>
  <c r="P4752" i="1"/>
  <c r="P1373" i="1"/>
  <c r="P4753" i="1"/>
  <c r="P4754" i="1"/>
  <c r="P4755" i="1"/>
  <c r="P4756" i="1"/>
  <c r="P4757" i="1"/>
  <c r="P4758" i="1"/>
  <c r="P4759" i="1"/>
  <c r="P4760" i="1"/>
  <c r="P4761" i="1"/>
  <c r="P4762" i="1"/>
  <c r="P4763" i="1"/>
  <c r="P4764" i="1"/>
  <c r="P4765" i="1"/>
  <c r="P4766" i="1"/>
  <c r="P4767" i="1"/>
  <c r="P4768" i="1"/>
  <c r="P4769" i="1"/>
  <c r="P4770" i="1"/>
  <c r="P4771" i="1"/>
  <c r="P4772" i="1"/>
  <c r="P4773" i="1"/>
  <c r="P4774" i="1"/>
  <c r="P4775" i="1"/>
  <c r="P4776" i="1"/>
  <c r="P4777" i="1"/>
  <c r="P4778" i="1"/>
  <c r="P4779" i="1"/>
  <c r="P4780" i="1"/>
  <c r="P4781" i="1"/>
  <c r="P4782" i="1"/>
  <c r="P4783" i="1"/>
  <c r="P4784" i="1"/>
  <c r="P4785" i="1"/>
  <c r="P4786" i="1"/>
  <c r="P4787" i="1"/>
  <c r="P4788" i="1"/>
  <c r="P4789" i="1"/>
  <c r="P4790" i="1"/>
  <c r="P4791" i="1"/>
  <c r="P4792" i="1"/>
  <c r="P4793" i="1"/>
  <c r="P4794" i="1"/>
  <c r="P4795" i="1"/>
  <c r="P4796" i="1"/>
  <c r="P4797" i="1"/>
  <c r="P4798" i="1"/>
  <c r="P4799" i="1"/>
  <c r="P4800" i="1"/>
  <c r="P4801" i="1"/>
  <c r="P4802" i="1"/>
  <c r="P4803" i="1"/>
  <c r="P4804" i="1"/>
  <c r="P4805" i="1"/>
  <c r="P4806" i="1"/>
  <c r="P4807" i="1"/>
  <c r="P4808" i="1"/>
  <c r="P4809" i="1"/>
  <c r="P4810" i="1"/>
  <c r="P4811" i="1"/>
  <c r="P4812" i="1"/>
  <c r="P4813" i="1"/>
  <c r="P4814" i="1"/>
  <c r="P4815" i="1"/>
  <c r="P4816" i="1"/>
  <c r="P4817" i="1"/>
  <c r="P4818" i="1"/>
  <c r="P4819" i="1"/>
  <c r="P4820" i="1"/>
  <c r="P4821" i="1"/>
  <c r="P4822" i="1"/>
  <c r="P4823" i="1"/>
  <c r="P4824" i="1"/>
  <c r="P4825" i="1"/>
  <c r="P4826" i="1"/>
  <c r="P4827" i="1"/>
  <c r="P4828" i="1"/>
  <c r="P4829" i="1"/>
  <c r="P4830" i="1"/>
  <c r="P4831" i="1"/>
  <c r="P4832" i="1"/>
  <c r="P4833" i="1"/>
  <c r="P4834" i="1"/>
  <c r="P4835" i="1"/>
  <c r="P4836" i="1"/>
  <c r="P4837" i="1"/>
  <c r="P4838" i="1"/>
  <c r="P4839" i="1"/>
  <c r="P4840" i="1"/>
  <c r="P4841" i="1"/>
  <c r="P4842" i="1"/>
  <c r="P4843" i="1"/>
  <c r="P4844" i="1"/>
  <c r="P4845" i="1"/>
  <c r="P4846" i="1"/>
  <c r="P4847" i="1"/>
  <c r="P4848" i="1"/>
  <c r="P4849" i="1"/>
  <c r="P4850" i="1"/>
  <c r="P4851" i="1"/>
  <c r="P4852" i="1"/>
  <c r="P4853" i="1"/>
  <c r="P4854" i="1"/>
  <c r="P4855" i="1"/>
  <c r="P4856" i="1"/>
  <c r="P4857" i="1"/>
  <c r="P4858" i="1"/>
  <c r="P4859" i="1"/>
  <c r="P4860" i="1"/>
  <c r="P4861" i="1"/>
  <c r="P4862" i="1"/>
  <c r="P4863" i="1"/>
  <c r="P4864" i="1"/>
  <c r="P4865" i="1"/>
  <c r="P4866" i="1"/>
  <c r="P4867" i="1"/>
  <c r="P4868" i="1"/>
  <c r="P4869" i="1"/>
  <c r="P4870" i="1"/>
  <c r="P4871" i="1"/>
  <c r="P4872" i="1"/>
  <c r="P4873" i="1"/>
  <c r="P4874" i="1"/>
  <c r="P4875" i="1"/>
  <c r="P4876" i="1"/>
  <c r="P2531" i="1"/>
  <c r="P4877" i="1"/>
  <c r="P4878" i="1"/>
  <c r="P4879" i="1"/>
  <c r="P4880" i="1"/>
  <c r="P4881" i="1"/>
  <c r="P4882" i="1"/>
  <c r="P4883" i="1"/>
  <c r="P4884" i="1"/>
  <c r="P4885" i="1"/>
  <c r="P4886" i="1"/>
  <c r="P4887" i="1"/>
  <c r="P4888" i="1"/>
  <c r="P4889" i="1"/>
  <c r="P4890" i="1"/>
  <c r="P4891" i="1"/>
  <c r="P4892" i="1"/>
  <c r="P4893" i="1"/>
  <c r="P4894" i="1"/>
  <c r="P4895" i="1"/>
  <c r="P4896" i="1"/>
  <c r="P4897" i="1"/>
  <c r="P4898" i="1"/>
  <c r="P4899" i="1"/>
  <c r="P4900" i="1"/>
  <c r="P4901" i="1"/>
  <c r="P2532" i="1"/>
  <c r="P4902" i="1"/>
  <c r="P4903" i="1"/>
  <c r="P4904" i="1"/>
  <c r="P4905" i="1"/>
  <c r="P2533" i="1"/>
  <c r="N1397" i="1"/>
  <c r="S1396" i="1"/>
  <c r="D1396" i="1"/>
  <c r="AA2533" i="1" a="1"/>
  <c r="AA2533" i="1" s="1"/>
  <c r="AA2536" i="1" a="1"/>
  <c r="AA2536" i="1" s="1"/>
  <c r="AA2537" i="1" a="1"/>
  <c r="AA2537" i="1" s="1"/>
  <c r="AA2538" i="1" a="1"/>
  <c r="AA2538" i="1" s="1"/>
  <c r="AA1374" i="1" a="1"/>
  <c r="AA1374" i="1" s="1"/>
  <c r="AA1375" i="1" a="1"/>
  <c r="AA1375" i="1" s="1"/>
  <c r="AA2539" i="1" a="1"/>
  <c r="AA2539" i="1" s="1"/>
  <c r="AA1379" i="1" a="1"/>
  <c r="AA1379" i="1" s="1"/>
  <c r="AA1380" i="1" a="1"/>
  <c r="AA1380" i="1" s="1"/>
  <c r="AA1382" i="1" a="1"/>
  <c r="AA1382" i="1" s="1"/>
  <c r="AA1384" i="1" a="1"/>
  <c r="AA1384" i="1" s="1"/>
  <c r="AA1385" i="1" a="1"/>
  <c r="AA1385" i="1" s="1"/>
  <c r="AA1386" i="1" a="1"/>
  <c r="AA1386" i="1" s="1"/>
  <c r="AA1388" i="1" a="1"/>
  <c r="AA1388" i="1" s="1"/>
  <c r="AA1392" i="1" a="1"/>
  <c r="AA1392" i="1" s="1"/>
  <c r="AA2540" i="1" a="1"/>
  <c r="AA2540" i="1" s="1"/>
  <c r="AA1395" i="1" a="1"/>
  <c r="AA1395" i="1" s="1"/>
  <c r="AA1401" i="1" a="1"/>
  <c r="AA1401" i="1" s="1"/>
  <c r="AA1402" i="1" a="1"/>
  <c r="AA1402" i="1" s="1"/>
  <c r="AA1408" i="1" a="1"/>
  <c r="AA1408" i="1" s="1"/>
  <c r="AA1409" i="1" a="1"/>
  <c r="AA1409" i="1" s="1"/>
  <c r="AA1410" i="1" a="1"/>
  <c r="AA1410" i="1" s="1"/>
  <c r="AA1411" i="1" a="1"/>
  <c r="AA1411" i="1" s="1"/>
  <c r="AA1412" i="1" a="1"/>
  <c r="AA1412" i="1" s="1"/>
  <c r="AA1413" i="1" a="1"/>
  <c r="AA1413" i="1" s="1"/>
  <c r="AA1414" i="1" a="1"/>
  <c r="AA1414" i="1" s="1"/>
  <c r="AA1415" i="1" a="1"/>
  <c r="AA1415" i="1" s="1"/>
  <c r="AA1416" i="1" a="1"/>
  <c r="AA1416" i="1" s="1"/>
  <c r="AA1417" i="1" a="1"/>
  <c r="AA1417" i="1" s="1"/>
  <c r="AA2543" i="1" a="1"/>
  <c r="AA2543" i="1" s="1"/>
  <c r="AA1420" i="1" a="1"/>
  <c r="AA1420" i="1" s="1"/>
  <c r="AA1421" i="1" a="1"/>
  <c r="AA1421" i="1" s="1"/>
  <c r="AA1424" i="1" a="1"/>
  <c r="AA1424" i="1" s="1"/>
  <c r="AA1426" i="1" a="1"/>
  <c r="AA1426" i="1" s="1"/>
  <c r="AA1427" i="1" a="1"/>
  <c r="AA1427" i="1" s="1"/>
  <c r="AA1428" i="1" a="1"/>
  <c r="AA1428" i="1" s="1"/>
  <c r="AA1429" i="1" a="1"/>
  <c r="AA1429" i="1" s="1"/>
  <c r="AA1430" i="1" a="1"/>
  <c r="AA1430" i="1" s="1"/>
  <c r="AA1432" i="1" a="1"/>
  <c r="AA1432" i="1" s="1"/>
  <c r="AA2546" i="1" a="1"/>
  <c r="AA2546" i="1" s="1"/>
  <c r="AA1434" i="1" a="1"/>
  <c r="AA1434" i="1" s="1"/>
  <c r="AA1435" i="1" a="1"/>
  <c r="AA1435" i="1" s="1"/>
  <c r="AA1437" i="1" a="1"/>
  <c r="AA1437" i="1" s="1"/>
  <c r="AA1438" i="1" a="1"/>
  <c r="AA1438" i="1" s="1"/>
  <c r="AA1439" i="1" a="1"/>
  <c r="AA1439" i="1" s="1"/>
  <c r="AA2551" i="1" a="1"/>
  <c r="AA2551" i="1" s="1"/>
  <c r="AA2553" i="1" a="1"/>
  <c r="AA2553" i="1" s="1"/>
  <c r="AA2555" i="1" a="1"/>
  <c r="AA2555" i="1" s="1"/>
  <c r="AA1440" i="1" a="1"/>
  <c r="AA1440" i="1" s="1"/>
  <c r="AA1441" i="1" a="1"/>
  <c r="AA1441" i="1" s="1"/>
  <c r="AA2566" i="1" a="1"/>
  <c r="AA2566" i="1" s="1"/>
  <c r="AA23" i="1" a="1"/>
  <c r="AA23" i="1" s="1"/>
  <c r="AA24" i="1" a="1"/>
  <c r="AA24" i="1" s="1"/>
  <c r="AA25" i="1" a="1"/>
  <c r="AA25" i="1" s="1"/>
  <c r="AA26" i="1" a="1"/>
  <c r="AA26" i="1" s="1"/>
  <c r="AA27" i="1" a="1"/>
  <c r="AA27" i="1" s="1"/>
  <c r="AA28" i="1" a="1"/>
  <c r="AA28" i="1" s="1"/>
  <c r="AA1444" i="1" a="1"/>
  <c r="AA1444" i="1" s="1"/>
  <c r="AA1445" i="1" a="1"/>
  <c r="AA1445" i="1" s="1"/>
  <c r="AA29" i="1" a="1"/>
  <c r="AA29" i="1" s="1"/>
  <c r="AA30" i="1" a="1"/>
  <c r="AA30" i="1" s="1"/>
  <c r="AA1446" i="1" a="1"/>
  <c r="AA1446" i="1" s="1"/>
  <c r="AA31" i="1" a="1"/>
  <c r="AA31" i="1" s="1"/>
  <c r="AA32" i="1" a="1"/>
  <c r="AA32" i="1" s="1"/>
  <c r="AA33" i="1" a="1"/>
  <c r="AA33" i="1" s="1"/>
  <c r="AA34" i="1" a="1"/>
  <c r="AA34" i="1" s="1"/>
  <c r="AA35" i="1" a="1"/>
  <c r="AA35" i="1" s="1"/>
  <c r="AA36" i="1" a="1"/>
  <c r="AA36" i="1" s="1"/>
  <c r="AA1447" i="1" a="1"/>
  <c r="AA1447" i="1" s="1"/>
  <c r="AA38" i="1" a="1"/>
  <c r="AA38" i="1" s="1"/>
  <c r="AA1448" i="1" a="1"/>
  <c r="AA1448" i="1" s="1"/>
  <c r="AA39" i="1" a="1"/>
  <c r="AA39" i="1" s="1"/>
  <c r="AA1449" i="1" a="1"/>
  <c r="AA1449" i="1" s="1"/>
  <c r="AA40" i="1" a="1"/>
  <c r="AA40" i="1" s="1"/>
  <c r="AA1450" i="1" a="1"/>
  <c r="AA1450" i="1" s="1"/>
  <c r="AA1451" i="1" a="1"/>
  <c r="AA1451" i="1" s="1"/>
  <c r="AA42" i="1" a="1"/>
  <c r="AA42" i="1" s="1"/>
  <c r="AA1452" i="1" a="1"/>
  <c r="AA1452" i="1" s="1"/>
  <c r="AA45" i="1" a="1"/>
  <c r="AA45" i="1" s="1"/>
  <c r="AA46" i="1" a="1"/>
  <c r="AA46" i="1" s="1"/>
  <c r="AA47" i="1" a="1"/>
  <c r="AA47" i="1" s="1"/>
  <c r="AA48" i="1" a="1"/>
  <c r="AA48" i="1" s="1"/>
  <c r="AA49" i="1" a="1"/>
  <c r="AA49" i="1" s="1"/>
  <c r="AA50" i="1" a="1"/>
  <c r="AA50" i="1" s="1"/>
  <c r="AA51" i="1" a="1"/>
  <c r="AA51" i="1" s="1"/>
  <c r="AA52" i="1" a="1"/>
  <c r="AA52" i="1" s="1"/>
  <c r="AA1453" i="1" a="1"/>
  <c r="AA1453" i="1" s="1"/>
  <c r="AA53" i="1" a="1"/>
  <c r="AA53" i="1" s="1"/>
  <c r="AA55" i="1" a="1"/>
  <c r="AA55" i="1" s="1"/>
  <c r="AA56" i="1" a="1"/>
  <c r="AA56" i="1" s="1"/>
  <c r="AA1454" i="1" a="1"/>
  <c r="AA1454" i="1" s="1"/>
  <c r="AA57" i="1" a="1"/>
  <c r="AA57" i="1" s="1"/>
  <c r="AA58" i="1" a="1"/>
  <c r="AA58" i="1" s="1"/>
  <c r="AA59" i="1" a="1"/>
  <c r="AA59" i="1" s="1"/>
  <c r="AA60" i="1" a="1"/>
  <c r="AA60" i="1" s="1"/>
  <c r="AA61" i="1" a="1"/>
  <c r="AA61" i="1" s="1"/>
  <c r="AA62" i="1" a="1"/>
  <c r="AA62" i="1" s="1"/>
  <c r="AA63" i="1" a="1"/>
  <c r="AA63" i="1" s="1"/>
  <c r="AA64" i="1" a="1"/>
  <c r="AA64" i="1" s="1"/>
  <c r="AA65" i="1" a="1"/>
  <c r="AA65" i="1" s="1"/>
  <c r="AA66" i="1" a="1"/>
  <c r="AA66" i="1" s="1"/>
  <c r="AA67" i="1" a="1"/>
  <c r="AA67" i="1" s="1"/>
  <c r="AA68" i="1" a="1"/>
  <c r="AA68" i="1" s="1"/>
  <c r="AA69" i="1" a="1"/>
  <c r="AA69" i="1" s="1"/>
  <c r="AA70" i="1" a="1"/>
  <c r="AA70" i="1" s="1"/>
  <c r="AA71" i="1" a="1"/>
  <c r="AA71" i="1" s="1"/>
  <c r="AA72" i="1" a="1"/>
  <c r="AA72" i="1" s="1"/>
  <c r="AA73" i="1" a="1"/>
  <c r="AA73" i="1" s="1"/>
  <c r="AA1458" i="1" a="1"/>
  <c r="AA1458" i="1" s="1"/>
  <c r="AA76" i="1" a="1"/>
  <c r="AA76" i="1" s="1"/>
  <c r="AA77" i="1" a="1"/>
  <c r="AA77" i="1" s="1"/>
  <c r="AA78" i="1" a="1"/>
  <c r="AA78" i="1" s="1"/>
  <c r="AA79" i="1" a="1"/>
  <c r="AA79" i="1" s="1"/>
  <c r="AA1460" i="1" a="1"/>
  <c r="AA1460" i="1" s="1"/>
  <c r="AA81" i="1" a="1"/>
  <c r="AA81" i="1" s="1"/>
  <c r="AA82" i="1" a="1"/>
  <c r="AA82" i="1" s="1"/>
  <c r="AA1462" i="1" a="1"/>
  <c r="AA1462" i="1" s="1"/>
  <c r="AA83" i="1" a="1"/>
  <c r="AA83" i="1" s="1"/>
  <c r="AA84" i="1" a="1"/>
  <c r="AA84" i="1" s="1"/>
  <c r="AA88" i="1" a="1"/>
  <c r="AA88" i="1" s="1"/>
  <c r="AA90" i="1" a="1"/>
  <c r="AA90" i="1" s="1"/>
  <c r="AA92" i="1" a="1"/>
  <c r="AA92" i="1" s="1"/>
  <c r="AA93" i="1" a="1"/>
  <c r="AA93" i="1" s="1"/>
  <c r="AA94" i="1" a="1"/>
  <c r="AA94" i="1" s="1"/>
  <c r="AA95" i="1" a="1"/>
  <c r="AA95" i="1" s="1"/>
  <c r="AA96" i="1" a="1"/>
  <c r="AA96" i="1" s="1"/>
  <c r="AA2575" i="1" a="1"/>
  <c r="AA2575" i="1" s="1"/>
  <c r="AA99" i="1" a="1"/>
  <c r="AA99" i="1" s="1"/>
  <c r="AA100" i="1" a="1"/>
  <c r="AA100" i="1" s="1"/>
  <c r="AA102" i="1" a="1"/>
  <c r="AA102" i="1" s="1"/>
  <c r="AA103" i="1" a="1"/>
  <c r="AA103" i="1" s="1"/>
  <c r="AA104" i="1" a="1"/>
  <c r="AA104" i="1" s="1"/>
  <c r="AA105" i="1" a="1"/>
  <c r="AA105" i="1" s="1"/>
  <c r="AA1464" i="1" a="1"/>
  <c r="AA1464" i="1" s="1"/>
  <c r="AA106" i="1" a="1"/>
  <c r="AA106" i="1" s="1"/>
  <c r="AA107" i="1" a="1"/>
  <c r="AA107" i="1" s="1"/>
  <c r="AA108" i="1" a="1"/>
  <c r="AA108" i="1" s="1"/>
  <c r="AA109" i="1" a="1"/>
  <c r="AA109" i="1" s="1"/>
  <c r="AA110" i="1" a="1"/>
  <c r="AA110" i="1" s="1"/>
  <c r="AA1465" i="1" a="1"/>
  <c r="AA1465" i="1" s="1"/>
  <c r="AA111" i="1" a="1"/>
  <c r="AA111" i="1" s="1"/>
  <c r="AA112" i="1" a="1"/>
  <c r="AA112" i="1" s="1"/>
  <c r="AA113" i="1" a="1"/>
  <c r="AA113" i="1" s="1"/>
  <c r="AA115" i="1" a="1"/>
  <c r="AA115" i="1" s="1"/>
  <c r="AA117" i="1" a="1"/>
  <c r="AA117" i="1" s="1"/>
  <c r="AA1466" i="1" a="1"/>
  <c r="AA1466" i="1" s="1"/>
  <c r="AA2577" i="1" a="1"/>
  <c r="AA2577" i="1" s="1"/>
  <c r="AA2578" i="1" a="1"/>
  <c r="AA2578" i="1" s="1"/>
  <c r="AA2655" i="1" a="1"/>
  <c r="AA2655" i="1" s="1"/>
  <c r="AA1519" i="1" a="1"/>
  <c r="AA1519" i="1" s="1"/>
  <c r="AA1520" i="1" a="1"/>
  <c r="AA1520" i="1" s="1"/>
  <c r="AA1521" i="1" a="1"/>
  <c r="AA1521" i="1" s="1"/>
  <c r="AA1522" i="1" a="1"/>
  <c r="AA1522" i="1" s="1"/>
  <c r="AA1523" i="1" a="1"/>
  <c r="AA1523" i="1" s="1"/>
  <c r="AA1524" i="1" a="1"/>
  <c r="AA1524" i="1" s="1"/>
  <c r="AA1525" i="1" a="1"/>
  <c r="AA1525" i="1" s="1"/>
  <c r="AA1526" i="1" a="1"/>
  <c r="AA1526" i="1" s="1"/>
  <c r="AA1527" i="1" a="1"/>
  <c r="AA1527" i="1" s="1"/>
  <c r="AA1528" i="1" a="1"/>
  <c r="AA1528" i="1" s="1"/>
  <c r="AA1529" i="1" a="1"/>
  <c r="AA1529" i="1" s="1"/>
  <c r="AA1530" i="1" a="1"/>
  <c r="AA1530" i="1" s="1"/>
  <c r="AA1531" i="1" a="1"/>
  <c r="AA1531" i="1" s="1"/>
  <c r="AA1532" i="1" a="1"/>
  <c r="AA1532" i="1" s="1"/>
  <c r="AA120" i="1" a="1"/>
  <c r="AA120" i="1" s="1"/>
  <c r="AA1534" i="1" a="1"/>
  <c r="AA1534" i="1" s="1"/>
  <c r="AA1535" i="1" a="1"/>
  <c r="AA1535" i="1" s="1"/>
  <c r="AA1536" i="1" a="1"/>
  <c r="AA1536" i="1" s="1"/>
  <c r="AA1537" i="1" a="1"/>
  <c r="AA1537" i="1" s="1"/>
  <c r="AA1538" i="1" a="1"/>
  <c r="AA1538" i="1" s="1"/>
  <c r="AA1539" i="1" a="1"/>
  <c r="AA1539" i="1" s="1"/>
  <c r="AA1540" i="1" a="1"/>
  <c r="AA1540" i="1" s="1"/>
  <c r="AA1541" i="1" a="1"/>
  <c r="AA1541" i="1" s="1"/>
  <c r="AA1542" i="1" a="1"/>
  <c r="AA1542" i="1" s="1"/>
  <c r="AA1543" i="1" a="1"/>
  <c r="AA1543" i="1" s="1"/>
  <c r="AA1544" i="1" a="1"/>
  <c r="AA1544" i="1" s="1"/>
  <c r="AA1545" i="1" a="1"/>
  <c r="AA1545" i="1" s="1"/>
  <c r="AA1546" i="1" a="1"/>
  <c r="AA1546" i="1" s="1"/>
  <c r="AA1547" i="1" a="1"/>
  <c r="AA1547" i="1" s="1"/>
  <c r="AA1548" i="1" a="1"/>
  <c r="AA1548" i="1" s="1"/>
  <c r="AA1549" i="1" a="1"/>
  <c r="AA1549" i="1" s="1"/>
  <c r="AA1550" i="1" a="1"/>
  <c r="AA1550" i="1" s="1"/>
  <c r="AA1553" i="1" a="1"/>
  <c r="AA1553" i="1" s="1"/>
  <c r="AA1554" i="1" a="1"/>
  <c r="AA1554" i="1" s="1"/>
  <c r="AA1555" i="1" a="1"/>
  <c r="AA1555" i="1" s="1"/>
  <c r="AA1556" i="1" a="1"/>
  <c r="AA1556" i="1" s="1"/>
  <c r="AA1557" i="1" a="1"/>
  <c r="AA1557" i="1" s="1"/>
  <c r="AA1558" i="1" a="1"/>
  <c r="AA1558" i="1" s="1"/>
  <c r="AA1559" i="1" a="1"/>
  <c r="AA1559" i="1" s="1"/>
  <c r="AA1560" i="1" a="1"/>
  <c r="AA1560" i="1" s="1"/>
  <c r="AA1561" i="1" a="1"/>
  <c r="AA1561" i="1" s="1"/>
  <c r="AA1562" i="1" a="1"/>
  <c r="AA1562" i="1" s="1"/>
  <c r="AA1563" i="1" a="1"/>
  <c r="AA1563" i="1" s="1"/>
  <c r="AA1564" i="1" a="1"/>
  <c r="AA1564" i="1" s="1"/>
  <c r="AA1565" i="1" a="1"/>
  <c r="AA1565" i="1" s="1"/>
  <c r="AA1566" i="1" a="1"/>
  <c r="AA1566" i="1" s="1"/>
  <c r="AA1567" i="1" a="1"/>
  <c r="AA1567" i="1" s="1"/>
  <c r="AA1568" i="1" a="1"/>
  <c r="AA1568" i="1" s="1"/>
  <c r="AA1569" i="1" a="1"/>
  <c r="AA1569" i="1" s="1"/>
  <c r="AA1570" i="1" a="1"/>
  <c r="AA1570" i="1" s="1"/>
  <c r="AA1571" i="1" a="1"/>
  <c r="AA1571" i="1" s="1"/>
  <c r="AA1572" i="1" a="1"/>
  <c r="AA1572" i="1" s="1"/>
  <c r="AA1573" i="1" a="1"/>
  <c r="AA1573" i="1" s="1"/>
  <c r="AA121" i="1" a="1"/>
  <c r="AA121" i="1" s="1"/>
  <c r="AA1574" i="1" a="1"/>
  <c r="AA1574" i="1" s="1"/>
  <c r="AA1575" i="1" a="1"/>
  <c r="AA1575" i="1" s="1"/>
  <c r="AA1576" i="1" a="1"/>
  <c r="AA1576" i="1" s="1"/>
  <c r="AA1577" i="1" a="1"/>
  <c r="AA1577" i="1" s="1"/>
  <c r="AA122" i="1" a="1"/>
  <c r="AA122" i="1" s="1"/>
  <c r="AA123" i="1" a="1"/>
  <c r="AA123" i="1" s="1"/>
  <c r="AA1578" i="1" a="1"/>
  <c r="AA1578" i="1" s="1"/>
  <c r="AA1579" i="1" a="1"/>
  <c r="AA1579" i="1" s="1"/>
  <c r="AA1580" i="1" a="1"/>
  <c r="AA1580" i="1" s="1"/>
  <c r="AA1581" i="1" a="1"/>
  <c r="AA1581" i="1" s="1"/>
  <c r="AA1582" i="1" a="1"/>
  <c r="AA1582" i="1" s="1"/>
  <c r="AA1583" i="1" a="1"/>
  <c r="AA1583" i="1" s="1"/>
  <c r="AA1584" i="1" a="1"/>
  <c r="AA1584" i="1" s="1"/>
  <c r="AA1585" i="1" a="1"/>
  <c r="AA1585" i="1" s="1"/>
  <c r="AA124" i="1" a="1"/>
  <c r="AA124" i="1" s="1"/>
  <c r="AA125" i="1" a="1"/>
  <c r="AA125" i="1" s="1"/>
  <c r="AA1586" i="1" a="1"/>
  <c r="AA1586" i="1" s="1"/>
  <c r="AA1587" i="1" a="1"/>
  <c r="AA1587" i="1" s="1"/>
  <c r="AA1588" i="1" a="1"/>
  <c r="AA1588" i="1" s="1"/>
  <c r="AA1589" i="1" a="1"/>
  <c r="AA1589" i="1" s="1"/>
  <c r="AA1590" i="1" a="1"/>
  <c r="AA1590" i="1" s="1"/>
  <c r="AA1591" i="1" a="1"/>
  <c r="AA1591" i="1" s="1"/>
  <c r="AA126" i="1" a="1"/>
  <c r="AA126" i="1" s="1"/>
  <c r="AA1592" i="1" a="1"/>
  <c r="AA1592" i="1" s="1"/>
  <c r="AA1595" i="1" a="1"/>
  <c r="AA1595" i="1" s="1"/>
  <c r="AA1596" i="1" a="1"/>
  <c r="AA1596" i="1" s="1"/>
  <c r="AA1597" i="1" a="1"/>
  <c r="AA1597" i="1" s="1"/>
  <c r="AA1598" i="1" a="1"/>
  <c r="AA1598" i="1" s="1"/>
  <c r="AA1599" i="1" a="1"/>
  <c r="AA1599" i="1" s="1"/>
  <c r="AA1600" i="1" a="1"/>
  <c r="AA1600" i="1" s="1"/>
  <c r="AA1601" i="1" a="1"/>
  <c r="AA1601" i="1" s="1"/>
  <c r="AA1602" i="1" a="1"/>
  <c r="AA1602" i="1" s="1"/>
  <c r="AA1603" i="1" a="1"/>
  <c r="AA1603" i="1" s="1"/>
  <c r="AA1604" i="1" a="1"/>
  <c r="AA1604" i="1" s="1"/>
  <c r="AA127" i="1" a="1"/>
  <c r="AA127" i="1" s="1"/>
  <c r="AA128" i="1" a="1"/>
  <c r="AA128" i="1" s="1"/>
  <c r="AA2677" i="1" a="1"/>
  <c r="AA2677" i="1" s="1"/>
  <c r="AA2678" i="1" a="1"/>
  <c r="AA2678" i="1" s="1"/>
  <c r="AA2701" i="1" a="1"/>
  <c r="AA2701" i="1" s="1"/>
  <c r="AA2705" i="1" a="1"/>
  <c r="AA2705" i="1" s="1"/>
  <c r="AA129" i="1" a="1"/>
  <c r="AA129" i="1" s="1"/>
  <c r="AA2707" i="1" a="1"/>
  <c r="AA2707" i="1" s="1"/>
  <c r="AA2709" i="1" a="1"/>
  <c r="AA2709" i="1" s="1"/>
  <c r="AA2711" i="1" a="1"/>
  <c r="AA2711" i="1" s="1"/>
  <c r="AA2713" i="1" a="1"/>
  <c r="AA2713" i="1" s="1"/>
  <c r="AA2722" i="1" a="1"/>
  <c r="AA2722" i="1" s="1"/>
  <c r="AA1611" i="1" a="1"/>
  <c r="AA1611" i="1" s="1"/>
  <c r="AA2724" i="1" a="1"/>
  <c r="AA2724" i="1" s="1"/>
  <c r="AA2725" i="1" a="1"/>
  <c r="AA2725" i="1" s="1"/>
  <c r="AA2726" i="1" a="1"/>
  <c r="AA2726" i="1" s="1"/>
  <c r="AA2728" i="1" a="1"/>
  <c r="AA2728" i="1" s="1"/>
  <c r="AA2739" i="1" a="1"/>
  <c r="AA2739" i="1" s="1"/>
  <c r="AA2740" i="1" a="1"/>
  <c r="AA2740" i="1" s="1"/>
  <c r="AA1614" i="1" a="1"/>
  <c r="AA1614" i="1" s="1"/>
  <c r="AA1616" i="1" a="1"/>
  <c r="AA1616" i="1" s="1"/>
  <c r="AA130" i="1" a="1"/>
  <c r="AA130" i="1" s="1"/>
  <c r="AA1619" i="1" a="1"/>
  <c r="AA1619" i="1" s="1"/>
  <c r="AA1620" i="1" a="1"/>
  <c r="AA1620" i="1" s="1"/>
  <c r="AA132" i="1" a="1"/>
  <c r="AA132" i="1" s="1"/>
  <c r="AA2747" i="1" a="1"/>
  <c r="AA2747" i="1" s="1"/>
  <c r="AA151" i="1" a="1"/>
  <c r="AA151" i="1" s="1"/>
  <c r="AA152" i="1" a="1"/>
  <c r="AA152" i="1" s="1"/>
  <c r="AA157" i="1" a="1"/>
  <c r="AA157" i="1" s="1"/>
  <c r="AA166" i="1" a="1"/>
  <c r="AA166" i="1" s="1"/>
  <c r="AA171" i="1" a="1"/>
  <c r="AA171" i="1" s="1"/>
  <c r="AA172" i="1" a="1"/>
  <c r="AA172" i="1" s="1"/>
  <c r="AA1669" i="1" a="1"/>
  <c r="AA1669" i="1" s="1"/>
  <c r="AA173" i="1" a="1"/>
  <c r="AA173" i="1" s="1"/>
  <c r="AA178" i="1" a="1"/>
  <c r="AA178" i="1" s="1"/>
  <c r="AA179" i="1" a="1"/>
  <c r="AA179" i="1" s="1"/>
  <c r="AA1674" i="1" a="1"/>
  <c r="AA1674" i="1" s="1"/>
  <c r="AA2753" i="1" a="1"/>
  <c r="AA2753" i="1" s="1"/>
  <c r="AA1675" i="1" a="1"/>
  <c r="AA1675" i="1" s="1"/>
  <c r="AA181" i="1" a="1"/>
  <c r="AA181" i="1" s="1"/>
  <c r="AA185" i="1" a="1"/>
  <c r="AA185" i="1" s="1"/>
  <c r="AA1677" i="1" a="1"/>
  <c r="AA1677" i="1" s="1"/>
  <c r="AA1678" i="1" a="1"/>
  <c r="AA1678" i="1" s="1"/>
  <c r="AA187" i="1" a="1"/>
  <c r="AA187" i="1" s="1"/>
  <c r="AA194" i="1" a="1"/>
  <c r="AA194" i="1" s="1"/>
  <c r="AA204" i="1" a="1"/>
  <c r="AA204" i="1" s="1"/>
  <c r="AA2755" i="1" a="1"/>
  <c r="AA2755" i="1" s="1"/>
  <c r="AA207" i="1" a="1"/>
  <c r="AA207" i="1" s="1"/>
  <c r="AA208" i="1" a="1"/>
  <c r="AA208" i="1" s="1"/>
  <c r="AA1689" i="1" a="1"/>
  <c r="AA1689" i="1" s="1"/>
  <c r="AA211" i="1" a="1"/>
  <c r="AA211" i="1" s="1"/>
  <c r="AA212" i="1" a="1"/>
  <c r="AA212" i="1" s="1"/>
  <c r="AA2756" i="1" a="1"/>
  <c r="AA2756" i="1" s="1"/>
  <c r="AA1691" i="1" a="1"/>
  <c r="AA1691" i="1" s="1"/>
  <c r="AA215" i="1" a="1"/>
  <c r="AA215" i="1" s="1"/>
  <c r="AA1692" i="1" a="1"/>
  <c r="AA1692" i="1" s="1"/>
  <c r="AA217" i="1" a="1"/>
  <c r="AA217" i="1" s="1"/>
  <c r="AA218" i="1" a="1"/>
  <c r="AA218" i="1" s="1"/>
  <c r="AA1695" i="1" a="1"/>
  <c r="AA1695" i="1" s="1"/>
  <c r="AA223" i="1" a="1"/>
  <c r="AA223" i="1" s="1"/>
  <c r="AA229" i="1" a="1"/>
  <c r="AA229" i="1" s="1"/>
  <c r="AA2758" i="1" a="1"/>
  <c r="AA2758" i="1" s="1"/>
  <c r="AA1697" i="1" a="1"/>
  <c r="AA1697" i="1" s="1"/>
  <c r="AA233" i="1" a="1"/>
  <c r="AA233" i="1" s="1"/>
  <c r="AA236" i="1" a="1"/>
  <c r="AA236" i="1" s="1"/>
  <c r="AA240" i="1" a="1"/>
  <c r="AA240" i="1" s="1"/>
  <c r="AA1705" i="1" a="1"/>
  <c r="AA1705" i="1" s="1"/>
  <c r="AA243" i="1" a="1"/>
  <c r="AA243" i="1" s="1"/>
  <c r="AA244" i="1" a="1"/>
  <c r="AA244" i="1" s="1"/>
  <c r="AA1711" i="1" a="1"/>
  <c r="AA1711" i="1" s="1"/>
  <c r="AA252" i="1" a="1"/>
  <c r="AA252" i="1" s="1"/>
  <c r="AA253" i="1" a="1"/>
  <c r="AA253" i="1" s="1"/>
  <c r="AA1716" i="1" a="1"/>
  <c r="AA1716" i="1" s="1"/>
  <c r="AA260" i="1" a="1"/>
  <c r="AA260" i="1" s="1"/>
  <c r="AA1717" i="1" a="1"/>
  <c r="AA1717" i="1" s="1"/>
  <c r="AA262" i="1" a="1"/>
  <c r="AA262" i="1" s="1"/>
  <c r="AA265" i="1" a="1"/>
  <c r="AA265" i="1" s="1"/>
  <c r="AA271" i="1" a="1"/>
  <c r="AA271" i="1" s="1"/>
  <c r="AA276" i="1" a="1"/>
  <c r="AA276" i="1" s="1"/>
  <c r="AA293" i="1" a="1"/>
  <c r="AA293" i="1" s="1"/>
  <c r="AA302" i="1" a="1"/>
  <c r="AA302" i="1" s="1"/>
  <c r="AA303" i="1" a="1"/>
  <c r="AA303" i="1" s="1"/>
  <c r="AA308" i="1" a="1"/>
  <c r="AA308" i="1" s="1"/>
  <c r="AA2768" i="1" a="1"/>
  <c r="AA2768" i="1" s="1"/>
  <c r="AA2771" i="1" a="1"/>
  <c r="AA2771" i="1" s="1"/>
  <c r="AA331" i="1" a="1"/>
  <c r="AA331" i="1" s="1"/>
  <c r="AA344" i="1" a="1"/>
  <c r="AA344" i="1" s="1"/>
  <c r="AA357" i="1" a="1"/>
  <c r="AA357" i="1" s="1"/>
  <c r="AA358" i="1" a="1"/>
  <c r="AA358" i="1" s="1"/>
  <c r="AA359" i="1" a="1"/>
  <c r="AA359" i="1" s="1"/>
  <c r="AA363" i="1" a="1"/>
  <c r="AA363" i="1" s="1"/>
  <c r="AA380" i="1" a="1"/>
  <c r="AA380" i="1" s="1"/>
  <c r="AA389" i="1" a="1"/>
  <c r="AA389" i="1" s="1"/>
  <c r="AA2774" i="1" a="1"/>
  <c r="AA2774" i="1" s="1"/>
  <c r="AA2777" i="1" a="1"/>
  <c r="AA2777" i="1" s="1"/>
  <c r="AA2778" i="1" a="1"/>
  <c r="AA2778" i="1" s="1"/>
  <c r="AA2779" i="1" a="1"/>
  <c r="AA2779" i="1" s="1"/>
  <c r="AA2781" i="1" a="1"/>
  <c r="AA2781" i="1" s="1"/>
  <c r="AA2782" i="1" a="1"/>
  <c r="AA2782" i="1" s="1"/>
  <c r="AA2783" i="1" a="1"/>
  <c r="AA2783" i="1" s="1"/>
  <c r="AA2786" i="1" a="1"/>
  <c r="AA2786" i="1" s="1"/>
  <c r="AA2787" i="1" a="1"/>
  <c r="AA2787" i="1" s="1"/>
  <c r="AA2788" i="1" a="1"/>
  <c r="AA2788" i="1" s="1"/>
  <c r="AA2789" i="1" a="1"/>
  <c r="AA2789" i="1" s="1"/>
  <c r="AA2795" i="1" a="1"/>
  <c r="AA2795" i="1" s="1"/>
  <c r="AA2796" i="1" a="1"/>
  <c r="AA2796" i="1" s="1"/>
  <c r="AA2797" i="1" a="1"/>
  <c r="AA2797" i="1" s="1"/>
  <c r="AA2798" i="1" a="1"/>
  <c r="AA2798" i="1" s="1"/>
  <c r="AA1726" i="1" a="1"/>
  <c r="AA1726" i="1" s="1"/>
  <c r="AA2799" i="1" a="1"/>
  <c r="AA2799" i="1" s="1"/>
  <c r="AA2800" i="1" a="1"/>
  <c r="AA2800" i="1" s="1"/>
  <c r="AA2801" i="1" a="1"/>
  <c r="AA2801" i="1" s="1"/>
  <c r="AA2807" i="1" a="1"/>
  <c r="AA2807" i="1" s="1"/>
  <c r="AA2808" i="1" a="1"/>
  <c r="AA2808" i="1" s="1"/>
  <c r="AA2809" i="1" a="1"/>
  <c r="AA2809" i="1" s="1"/>
  <c r="AA2810" i="1" a="1"/>
  <c r="AA2810" i="1" s="1"/>
  <c r="AA2813" i="1" a="1"/>
  <c r="AA2813" i="1" s="1"/>
  <c r="AA1727" i="1" a="1"/>
  <c r="AA1727" i="1" s="1"/>
  <c r="AA2815" i="1" a="1"/>
  <c r="AA2815" i="1" s="1"/>
  <c r="AA2816" i="1" a="1"/>
  <c r="AA2816" i="1" s="1"/>
  <c r="AA2817" i="1" a="1"/>
  <c r="AA2817" i="1" s="1"/>
  <c r="AA2818" i="1" a="1"/>
  <c r="AA2818" i="1" s="1"/>
  <c r="AA2819" i="1" a="1"/>
  <c r="AA2819" i="1" s="1"/>
  <c r="AA2821" i="1" a="1"/>
  <c r="AA2821" i="1" s="1"/>
  <c r="AA2822" i="1" a="1"/>
  <c r="AA2822" i="1" s="1"/>
  <c r="AA2824" i="1" a="1"/>
  <c r="AA2824" i="1" s="1"/>
  <c r="AA2825" i="1" a="1"/>
  <c r="AA2825" i="1" s="1"/>
  <c r="AA1730" i="1" a="1"/>
  <c r="AA1730" i="1" s="1"/>
  <c r="AA2826" i="1" a="1"/>
  <c r="AA2826" i="1" s="1"/>
  <c r="AA2827" i="1" a="1"/>
  <c r="AA2827" i="1" s="1"/>
  <c r="AA1731" i="1" a="1"/>
  <c r="AA1731" i="1" s="1"/>
  <c r="AA390" i="1" a="1"/>
  <c r="AA390" i="1" s="1"/>
  <c r="AA2829" i="1" a="1"/>
  <c r="AA2829" i="1" s="1"/>
  <c r="AA2830" i="1" a="1"/>
  <c r="AA2830" i="1" s="1"/>
  <c r="AA2831" i="1" a="1"/>
  <c r="AA2831" i="1" s="1"/>
  <c r="AA1732" i="1" a="1"/>
  <c r="AA1732" i="1" s="1"/>
  <c r="AA2834" i="1" a="1"/>
  <c r="AA2834" i="1" s="1"/>
  <c r="AA2835" i="1" a="1"/>
  <c r="AA2835" i="1" s="1"/>
  <c r="AA2836" i="1" a="1"/>
  <c r="AA2836" i="1" s="1"/>
  <c r="AA391" i="1" a="1"/>
  <c r="AA391" i="1" s="1"/>
  <c r="AA2837" i="1" a="1"/>
  <c r="AA2837" i="1" s="1"/>
  <c r="AA1736" i="1" a="1"/>
  <c r="AA1736" i="1" s="1"/>
  <c r="AA1737" i="1" a="1"/>
  <c r="AA1737" i="1" s="1"/>
  <c r="AA2839" i="1" a="1"/>
  <c r="AA2839" i="1" s="1"/>
  <c r="AA2840" i="1" a="1"/>
  <c r="AA2840" i="1" s="1"/>
  <c r="AA2841" i="1" a="1"/>
  <c r="AA2841" i="1" s="1"/>
  <c r="AA2842" i="1" a="1"/>
  <c r="AA2842" i="1" s="1"/>
  <c r="AA2843" i="1" a="1"/>
  <c r="AA2843" i="1" s="1"/>
  <c r="AA2845" i="1" a="1"/>
  <c r="AA2845" i="1" s="1"/>
  <c r="AA1739" i="1" a="1"/>
  <c r="AA1739" i="1" s="1"/>
  <c r="AA1740" i="1" a="1"/>
  <c r="AA1740" i="1" s="1"/>
  <c r="AA1741" i="1" a="1"/>
  <c r="AA1741" i="1" s="1"/>
  <c r="AA1742" i="1" a="1"/>
  <c r="AA1742" i="1" s="1"/>
  <c r="AA2846" i="1" a="1"/>
  <c r="AA2846" i="1" s="1"/>
  <c r="AA2847" i="1" a="1"/>
  <c r="AA2847" i="1" s="1"/>
  <c r="AA2848" i="1" a="1"/>
  <c r="AA2848" i="1" s="1"/>
  <c r="AA2849" i="1" a="1"/>
  <c r="AA2849" i="1" s="1"/>
  <c r="AA1743" i="1" a="1"/>
  <c r="AA1743" i="1" s="1"/>
  <c r="AA2851" i="1" a="1"/>
  <c r="AA2851" i="1" s="1"/>
  <c r="AA2852" i="1" a="1"/>
  <c r="AA2852" i="1" s="1"/>
  <c r="AA1744" i="1" a="1"/>
  <c r="AA1744" i="1" s="1"/>
  <c r="AA2854" i="1" a="1"/>
  <c r="AA2854" i="1" s="1"/>
  <c r="AA2855" i="1" a="1"/>
  <c r="AA2855" i="1" s="1"/>
  <c r="AA392" i="1" a="1"/>
  <c r="AA392" i="1" s="1"/>
  <c r="AA1747" i="1" a="1"/>
  <c r="AA1747" i="1" s="1"/>
  <c r="AA1748" i="1" a="1"/>
  <c r="AA1748" i="1" s="1"/>
  <c r="AA2858" i="1" a="1"/>
  <c r="AA2858" i="1" s="1"/>
  <c r="AA393" i="1" a="1"/>
  <c r="AA393" i="1" s="1"/>
  <c r="AA1749" i="1" a="1"/>
  <c r="AA1749" i="1" s="1"/>
  <c r="AA2881" i="1" a="1"/>
  <c r="AA2881" i="1" s="1"/>
  <c r="AA2882" i="1" a="1"/>
  <c r="AA2882" i="1" s="1"/>
  <c r="AA404" i="1" a="1"/>
  <c r="AA404" i="1" s="1"/>
  <c r="AA405" i="1" a="1"/>
  <c r="AA405" i="1" s="1"/>
  <c r="AA406" i="1" a="1"/>
  <c r="AA406" i="1" s="1"/>
  <c r="AA1751" i="1" a="1"/>
  <c r="AA1751" i="1" s="1"/>
  <c r="AA1752" i="1" a="1"/>
  <c r="AA1752" i="1" s="1"/>
  <c r="AA410" i="1" a="1"/>
  <c r="AA410" i="1" s="1"/>
  <c r="AA1753" i="1" a="1"/>
  <c r="AA1753" i="1" s="1"/>
  <c r="AA2888" i="1" a="1"/>
  <c r="AA2888" i="1" s="1"/>
  <c r="AA2890" i="1" a="1"/>
  <c r="AA2890" i="1" s="1"/>
  <c r="AA411" i="1" a="1"/>
  <c r="AA411" i="1" s="1"/>
  <c r="AA2892" i="1" a="1"/>
  <c r="AA2892" i="1" s="1"/>
  <c r="AA1755" i="1" a="1"/>
  <c r="AA1755" i="1" s="1"/>
  <c r="AA2894" i="1" a="1"/>
  <c r="AA2894" i="1" s="1"/>
  <c r="AA1756" i="1" a="1"/>
  <c r="AA1756" i="1" s="1"/>
  <c r="AA1757" i="1" a="1"/>
  <c r="AA1757" i="1" s="1"/>
  <c r="AA1758" i="1" a="1"/>
  <c r="AA1758" i="1" s="1"/>
  <c r="AA2899" i="1" a="1"/>
  <c r="AA2899" i="1" s="1"/>
  <c r="AA2903" i="1" a="1"/>
  <c r="AA2903" i="1" s="1"/>
  <c r="AA2906" i="1" a="1"/>
  <c r="AA2906" i="1" s="1"/>
  <c r="AA1760" i="1" a="1"/>
  <c r="AA1760" i="1" s="1"/>
  <c r="AA2909" i="1" a="1"/>
  <c r="AA2909" i="1" s="1"/>
  <c r="AA413" i="1" a="1"/>
  <c r="AA413" i="1" s="1"/>
  <c r="AA2910" i="1" a="1"/>
  <c r="AA2910" i="1" s="1"/>
  <c r="AA1761" i="1" a="1"/>
  <c r="AA1761" i="1" s="1"/>
  <c r="AA2911" i="1" a="1"/>
  <c r="AA2911" i="1" s="1"/>
  <c r="AA2912" i="1" a="1"/>
  <c r="AA2912" i="1" s="1"/>
  <c r="AA2914" i="1" a="1"/>
  <c r="AA2914" i="1" s="1"/>
  <c r="AA2915" i="1" a="1"/>
  <c r="AA2915" i="1" s="1"/>
  <c r="AA1762" i="1" a="1"/>
  <c r="AA1762" i="1" s="1"/>
  <c r="AA2916" i="1" a="1"/>
  <c r="AA2916" i="1" s="1"/>
  <c r="AA2917" i="1" a="1"/>
  <c r="AA2917" i="1" s="1"/>
  <c r="AA2918" i="1" a="1"/>
  <c r="AA2918" i="1" s="1"/>
  <c r="AA2919" i="1" a="1"/>
  <c r="AA2919" i="1" s="1"/>
  <c r="AA2921" i="1" a="1"/>
  <c r="AA2921" i="1" s="1"/>
  <c r="AA2922" i="1" a="1"/>
  <c r="AA2922" i="1" s="1"/>
  <c r="AA2923" i="1" a="1"/>
  <c r="AA2923" i="1" s="1"/>
  <c r="AA2924" i="1" a="1"/>
  <c r="AA2924" i="1" s="1"/>
  <c r="AA2928" i="1" a="1"/>
  <c r="AA2928" i="1" s="1"/>
  <c r="AA2929" i="1" a="1"/>
  <c r="AA2929" i="1" s="1"/>
  <c r="AA2930" i="1" a="1"/>
  <c r="AA2930" i="1" s="1"/>
  <c r="AA1768" i="1" a="1"/>
  <c r="AA1768" i="1" s="1"/>
  <c r="AA2931" i="1" a="1"/>
  <c r="AA2931" i="1" s="1"/>
  <c r="AA2932" i="1" a="1"/>
  <c r="AA2932" i="1" s="1"/>
  <c r="AA2933" i="1" a="1"/>
  <c r="AA2933" i="1" s="1"/>
  <c r="AA2938" i="1" a="1"/>
  <c r="AA2938" i="1" s="1"/>
  <c r="AA2939" i="1" a="1"/>
  <c r="AA2939" i="1" s="1"/>
  <c r="AA2940" i="1" a="1"/>
  <c r="AA2940" i="1" s="1"/>
  <c r="AA2941" i="1" a="1"/>
  <c r="AA2941" i="1" s="1"/>
  <c r="AA2944" i="1" a="1"/>
  <c r="AA2944" i="1" s="1"/>
  <c r="AA2945" i="1" a="1"/>
  <c r="AA2945" i="1" s="1"/>
  <c r="AA2948" i="1" a="1"/>
  <c r="AA2948" i="1" s="1"/>
  <c r="AA2949" i="1" a="1"/>
  <c r="AA2949" i="1" s="1"/>
  <c r="AA2950" i="1" a="1"/>
  <c r="AA2950" i="1" s="1"/>
  <c r="AA2951" i="1" a="1"/>
  <c r="AA2951" i="1" s="1"/>
  <c r="AA2952" i="1" a="1"/>
  <c r="AA2952" i="1" s="1"/>
  <c r="AA2953" i="1" a="1"/>
  <c r="AA2953" i="1" s="1"/>
  <c r="AA2955" i="1" a="1"/>
  <c r="AA2955" i="1" s="1"/>
  <c r="AA2956" i="1" a="1"/>
  <c r="AA2956" i="1" s="1"/>
  <c r="AA1771" i="1" a="1"/>
  <c r="AA1771" i="1" s="1"/>
  <c r="AA2958" i="1" a="1"/>
  <c r="AA2958" i="1" s="1"/>
  <c r="AA1772" i="1" a="1"/>
  <c r="AA1772" i="1" s="1"/>
  <c r="AA2959" i="1" a="1"/>
  <c r="AA2959" i="1" s="1"/>
  <c r="AA2960" i="1" a="1"/>
  <c r="AA2960" i="1" s="1"/>
  <c r="AA1773" i="1" a="1"/>
  <c r="AA1773" i="1" s="1"/>
  <c r="AA414" i="1" a="1"/>
  <c r="AA414" i="1" s="1"/>
  <c r="AA2962" i="1" a="1"/>
  <c r="AA2962" i="1" s="1"/>
  <c r="AA2963" i="1" a="1"/>
  <c r="AA2963" i="1" s="1"/>
  <c r="AA2964" i="1" a="1"/>
  <c r="AA2964" i="1" s="1"/>
  <c r="AA1774" i="1" a="1"/>
  <c r="AA1774" i="1" s="1"/>
  <c r="AA2967" i="1" a="1"/>
  <c r="AA2967" i="1" s="1"/>
  <c r="AA1776" i="1" a="1"/>
  <c r="AA1776" i="1" s="1"/>
  <c r="AA2969" i="1" a="1"/>
  <c r="AA2969" i="1" s="1"/>
  <c r="AA415" i="1" a="1"/>
  <c r="AA415" i="1" s="1"/>
  <c r="AA2970" i="1" a="1"/>
  <c r="AA2970" i="1" s="1"/>
  <c r="AA2972" i="1" a="1"/>
  <c r="AA2972" i="1" s="1"/>
  <c r="AA2973" i="1" a="1"/>
  <c r="AA2973" i="1" s="1"/>
  <c r="AA2974" i="1" a="1"/>
  <c r="AA2974" i="1" s="1"/>
  <c r="AA2975" i="1" a="1"/>
  <c r="AA2975" i="1" s="1"/>
  <c r="AA2976" i="1" a="1"/>
  <c r="AA2976" i="1" s="1"/>
  <c r="AA2977" i="1" a="1"/>
  <c r="AA2977" i="1" s="1"/>
  <c r="AA2978" i="1" a="1"/>
  <c r="AA2978" i="1" s="1"/>
  <c r="AA2980" i="1" a="1"/>
  <c r="AA2980" i="1" s="1"/>
  <c r="AA1779" i="1" a="1"/>
  <c r="AA1779" i="1" s="1"/>
  <c r="AA1780" i="1" a="1"/>
  <c r="AA1780" i="1" s="1"/>
  <c r="AA1781" i="1" a="1"/>
  <c r="AA1781" i="1" s="1"/>
  <c r="AA1782" i="1" a="1"/>
  <c r="AA1782" i="1" s="1"/>
  <c r="AA2981" i="1" a="1"/>
  <c r="AA2981" i="1" s="1"/>
  <c r="AA2982" i="1" a="1"/>
  <c r="AA2982" i="1" s="1"/>
  <c r="AA2983" i="1" a="1"/>
  <c r="AA2983" i="1" s="1"/>
  <c r="AA2984" i="1" a="1"/>
  <c r="AA2984" i="1" s="1"/>
  <c r="AA1783" i="1" a="1"/>
  <c r="AA1783" i="1" s="1"/>
  <c r="AA1785" i="1" a="1"/>
  <c r="AA1785" i="1" s="1"/>
  <c r="AA2985" i="1" a="1"/>
  <c r="AA2985" i="1" s="1"/>
  <c r="AA2987" i="1" a="1"/>
  <c r="AA2987" i="1" s="1"/>
  <c r="AA2988" i="1" a="1"/>
  <c r="AA2988" i="1" s="1"/>
  <c r="AA2989" i="1" a="1"/>
  <c r="AA2989" i="1" s="1"/>
  <c r="AA1787" i="1" a="1"/>
  <c r="AA1787" i="1" s="1"/>
  <c r="AA1789" i="1" a="1"/>
  <c r="AA1789" i="1" s="1"/>
  <c r="AA1790" i="1" a="1"/>
  <c r="AA1790" i="1" s="1"/>
  <c r="AA1791" i="1" a="1"/>
  <c r="AA1791" i="1" s="1"/>
  <c r="AA416" i="1" a="1"/>
  <c r="AA416" i="1" s="1"/>
  <c r="AA1792" i="1" a="1"/>
  <c r="AA1792" i="1" s="1"/>
  <c r="AA1793" i="1" a="1"/>
  <c r="AA1793" i="1" s="1"/>
  <c r="AA1794" i="1" a="1"/>
  <c r="AA1794" i="1" s="1"/>
  <c r="AA417" i="1" a="1"/>
  <c r="AA417" i="1" s="1"/>
  <c r="AA2992" i="1" a="1"/>
  <c r="AA2992" i="1" s="1"/>
  <c r="AA1796" i="1" a="1"/>
  <c r="AA1796" i="1" s="1"/>
  <c r="AA418" i="1" a="1"/>
  <c r="AA418" i="1" s="1"/>
  <c r="AA1797" i="1" a="1"/>
  <c r="AA1797" i="1" s="1"/>
  <c r="AA422" i="1" a="1"/>
  <c r="AA422" i="1" s="1"/>
  <c r="AA423" i="1" a="1"/>
  <c r="AA423" i="1" s="1"/>
  <c r="AA426" i="1" a="1"/>
  <c r="AA426" i="1" s="1"/>
  <c r="AA429" i="1" a="1"/>
  <c r="AA429" i="1" s="1"/>
  <c r="AA1808" i="1" a="1"/>
  <c r="AA1808" i="1" s="1"/>
  <c r="AA2994" i="1" a="1"/>
  <c r="AA2994" i="1" s="1"/>
  <c r="AA435" i="1" a="1"/>
  <c r="AA435" i="1" s="1"/>
  <c r="AA437" i="1" a="1"/>
  <c r="AA437" i="1" s="1"/>
  <c r="AA1809" i="1" a="1"/>
  <c r="AA1809" i="1" s="1"/>
  <c r="AA1810" i="1" a="1"/>
  <c r="AA1810" i="1" s="1"/>
  <c r="AA1811" i="1" a="1"/>
  <c r="AA1811" i="1" s="1"/>
  <c r="AA1813" i="1" a="1"/>
  <c r="AA1813" i="1" s="1"/>
  <c r="AA1814" i="1" a="1"/>
  <c r="AA1814" i="1" s="1"/>
  <c r="AA443" i="1" a="1"/>
  <c r="AA443" i="1" s="1"/>
  <c r="AA444" i="1" a="1"/>
  <c r="AA444" i="1" s="1"/>
  <c r="AA1816" i="1" a="1"/>
  <c r="AA1816" i="1" s="1"/>
  <c r="AA1817" i="1" a="1"/>
  <c r="AA1817" i="1" s="1"/>
  <c r="AA445" i="1" a="1"/>
  <c r="AA445" i="1" s="1"/>
  <c r="AA1818" i="1" a="1"/>
  <c r="AA1818" i="1" s="1"/>
  <c r="AA1820" i="1" a="1"/>
  <c r="AA1820" i="1" s="1"/>
  <c r="AA1822" i="1" a="1"/>
  <c r="AA1822" i="1" s="1"/>
  <c r="AA1823" i="1" a="1"/>
  <c r="AA1823" i="1" s="1"/>
  <c r="AA1824" i="1" a="1"/>
  <c r="AA1824" i="1" s="1"/>
  <c r="AA1825" i="1" a="1"/>
  <c r="AA1825" i="1" s="1"/>
  <c r="AA448" i="1" a="1"/>
  <c r="AA448" i="1" s="1"/>
  <c r="AA449" i="1" a="1"/>
  <c r="AA449" i="1" s="1"/>
  <c r="AA1827" i="1" a="1"/>
  <c r="AA1827" i="1" s="1"/>
  <c r="AA2995" i="1" a="1"/>
  <c r="AA2995" i="1" s="1"/>
  <c r="AA453" i="1" a="1"/>
  <c r="AA453" i="1" s="1"/>
  <c r="AA454" i="1" a="1"/>
  <c r="AA454" i="1" s="1"/>
  <c r="AA456" i="1" a="1"/>
  <c r="AA456" i="1" s="1"/>
  <c r="AA457" i="1" a="1"/>
  <c r="AA457" i="1" s="1"/>
  <c r="AA458" i="1" a="1"/>
  <c r="AA458" i="1" s="1"/>
  <c r="AA459" i="1" a="1"/>
  <c r="AA459" i="1" s="1"/>
  <c r="AA460" i="1" a="1"/>
  <c r="AA460" i="1" s="1"/>
  <c r="AA461" i="1" a="1"/>
  <c r="AA461" i="1" s="1"/>
  <c r="AA462" i="1" a="1"/>
  <c r="AA462" i="1" s="1"/>
  <c r="AA464" i="1" a="1"/>
  <c r="AA464" i="1" s="1"/>
  <c r="AA465" i="1" a="1"/>
  <c r="AA465" i="1" s="1"/>
  <c r="AA467" i="1" a="1"/>
  <c r="AA467" i="1" s="1"/>
  <c r="AA468" i="1" a="1"/>
  <c r="AA468" i="1" s="1"/>
  <c r="AA470" i="1" a="1"/>
  <c r="AA470" i="1" s="1"/>
  <c r="AA471" i="1" a="1"/>
  <c r="AA471" i="1" s="1"/>
  <c r="AA472" i="1" a="1"/>
  <c r="AA472" i="1" s="1"/>
  <c r="AA473" i="1" a="1"/>
  <c r="AA473" i="1" s="1"/>
  <c r="AA474" i="1" a="1"/>
  <c r="AA474" i="1" s="1"/>
  <c r="AA475" i="1" a="1"/>
  <c r="AA475" i="1" s="1"/>
  <c r="AA476" i="1" a="1"/>
  <c r="AA476" i="1" s="1"/>
  <c r="AA477" i="1" a="1"/>
  <c r="AA477" i="1" s="1"/>
  <c r="AA478" i="1" a="1"/>
  <c r="AA478" i="1" s="1"/>
  <c r="AA479" i="1" a="1"/>
  <c r="AA479" i="1" s="1"/>
  <c r="AA480" i="1" a="1"/>
  <c r="AA480" i="1" s="1"/>
  <c r="AA481" i="1" a="1"/>
  <c r="AA481" i="1" s="1"/>
  <c r="AA482" i="1" a="1"/>
  <c r="AA482" i="1" s="1"/>
  <c r="AA483" i="1" a="1"/>
  <c r="AA483" i="1" s="1"/>
  <c r="AA487" i="1" a="1"/>
  <c r="AA487" i="1" s="1"/>
  <c r="AA488" i="1" a="1"/>
  <c r="AA488" i="1" s="1"/>
  <c r="AA489" i="1" a="1"/>
  <c r="AA489" i="1" s="1"/>
  <c r="AA490" i="1" a="1"/>
  <c r="AA490" i="1" s="1"/>
  <c r="AA491" i="1" a="1"/>
  <c r="AA491" i="1" s="1"/>
  <c r="AA492" i="1" a="1"/>
  <c r="AA492" i="1" s="1"/>
  <c r="AA493" i="1" a="1"/>
  <c r="AA493" i="1" s="1"/>
  <c r="AA494" i="1" a="1"/>
  <c r="AA494" i="1" s="1"/>
  <c r="AA495" i="1" a="1"/>
  <c r="AA495" i="1" s="1"/>
  <c r="AA497" i="1" a="1"/>
  <c r="AA497" i="1" s="1"/>
  <c r="AA498" i="1" a="1"/>
  <c r="AA498" i="1" s="1"/>
  <c r="AA499" i="1" a="1"/>
  <c r="AA499" i="1" s="1"/>
  <c r="AA500" i="1" a="1"/>
  <c r="AA500" i="1" s="1"/>
  <c r="AA501" i="1" a="1"/>
  <c r="AA501" i="1" s="1"/>
  <c r="AA502" i="1" a="1"/>
  <c r="AA502" i="1" s="1"/>
  <c r="AA505" i="1" a="1"/>
  <c r="AA505" i="1" s="1"/>
  <c r="AA506" i="1" a="1"/>
  <c r="AA506" i="1" s="1"/>
  <c r="AA507" i="1" a="1"/>
  <c r="AA507" i="1" s="1"/>
  <c r="AA508" i="1" a="1"/>
  <c r="AA508" i="1" s="1"/>
  <c r="AA509" i="1" a="1"/>
  <c r="AA509" i="1" s="1"/>
  <c r="AA510" i="1" a="1"/>
  <c r="AA510" i="1" s="1"/>
  <c r="AA514" i="1" a="1"/>
  <c r="AA514" i="1" s="1"/>
  <c r="AA515" i="1" a="1"/>
  <c r="AA515" i="1" s="1"/>
  <c r="AA516" i="1" a="1"/>
  <c r="AA516" i="1" s="1"/>
  <c r="AA517" i="1" a="1"/>
  <c r="AA517" i="1" s="1"/>
  <c r="AA520" i="1" a="1"/>
  <c r="AA520" i="1" s="1"/>
  <c r="AA522" i="1" a="1"/>
  <c r="AA522" i="1" s="1"/>
  <c r="AA523" i="1" a="1"/>
  <c r="AA523" i="1" s="1"/>
  <c r="AA525" i="1" a="1"/>
  <c r="AA525" i="1" s="1"/>
  <c r="AA531" i="1" a="1"/>
  <c r="AA531" i="1" s="1"/>
  <c r="AA532" i="1" a="1"/>
  <c r="AA532" i="1" s="1"/>
  <c r="AA533" i="1" a="1"/>
  <c r="AA533" i="1" s="1"/>
  <c r="AA535" i="1" a="1"/>
  <c r="AA535" i="1" s="1"/>
  <c r="AA536" i="1" a="1"/>
  <c r="AA536" i="1" s="1"/>
  <c r="AA537" i="1" a="1"/>
  <c r="AA537" i="1" s="1"/>
  <c r="AA538" i="1" a="1"/>
  <c r="AA538" i="1" s="1"/>
  <c r="AA541" i="1" a="1"/>
  <c r="AA541" i="1" s="1"/>
  <c r="AA542" i="1" a="1"/>
  <c r="AA542" i="1" s="1"/>
  <c r="AA544" i="1" a="1"/>
  <c r="AA544" i="1" s="1"/>
  <c r="AA546" i="1" a="1"/>
  <c r="AA546" i="1" s="1"/>
  <c r="AA547" i="1" a="1"/>
  <c r="AA547" i="1" s="1"/>
  <c r="AA549" i="1" a="1"/>
  <c r="AA549" i="1" s="1"/>
  <c r="AA1829" i="1" a="1"/>
  <c r="AA1829" i="1" s="1"/>
  <c r="AA550" i="1" a="1"/>
  <c r="AA550" i="1" s="1"/>
  <c r="AA551" i="1" a="1"/>
  <c r="AA551" i="1" s="1"/>
  <c r="AA554" i="1" a="1"/>
  <c r="AA554" i="1" s="1"/>
  <c r="AA555" i="1" a="1"/>
  <c r="AA555" i="1" s="1"/>
  <c r="AA556" i="1" a="1"/>
  <c r="AA556" i="1" s="1"/>
  <c r="AA557" i="1" a="1"/>
  <c r="AA557" i="1" s="1"/>
  <c r="AA559" i="1" a="1"/>
  <c r="AA559" i="1" s="1"/>
  <c r="AA560" i="1" a="1"/>
  <c r="AA560" i="1" s="1"/>
  <c r="AA561" i="1" a="1"/>
  <c r="AA561" i="1" s="1"/>
  <c r="AA562" i="1" a="1"/>
  <c r="AA562" i="1" s="1"/>
  <c r="AA563" i="1" a="1"/>
  <c r="AA563" i="1" s="1"/>
  <c r="AA1832" i="1" a="1"/>
  <c r="AA1832" i="1" s="1"/>
  <c r="AA564" i="1" a="1"/>
  <c r="AA564" i="1" s="1"/>
  <c r="AA565" i="1" a="1"/>
  <c r="AA565" i="1" s="1"/>
  <c r="AA2997" i="1" a="1"/>
  <c r="AA2997" i="1" s="1"/>
  <c r="AA567" i="1" a="1"/>
  <c r="AA567" i="1" s="1"/>
  <c r="AA568" i="1" a="1"/>
  <c r="AA568" i="1" s="1"/>
  <c r="AA569" i="1" a="1"/>
  <c r="AA569" i="1" s="1"/>
  <c r="AA570" i="1" a="1"/>
  <c r="AA570" i="1" s="1"/>
  <c r="AA571" i="1" a="1"/>
  <c r="AA571" i="1" s="1"/>
  <c r="AA572" i="1" a="1"/>
  <c r="AA572" i="1" s="1"/>
  <c r="AA1835" i="1" a="1"/>
  <c r="AA1835" i="1" s="1"/>
  <c r="AA575" i="1" a="1"/>
  <c r="AA575" i="1" s="1"/>
  <c r="AA1845" i="1" a="1"/>
  <c r="AA1845" i="1" s="1"/>
  <c r="AA587" i="1" a="1"/>
  <c r="AA587" i="1" s="1"/>
  <c r="AA1850" i="1" a="1"/>
  <c r="AA1850" i="1" s="1"/>
  <c r="AA1851" i="1" a="1"/>
  <c r="AA1851" i="1" s="1"/>
  <c r="AA589" i="1" a="1"/>
  <c r="AA589" i="1" s="1"/>
  <c r="AA592" i="1" a="1"/>
  <c r="AA592" i="1" s="1"/>
  <c r="AA1852" i="1" a="1"/>
  <c r="AA1852" i="1" s="1"/>
  <c r="AA1853" i="1" a="1"/>
  <c r="AA1853" i="1" s="1"/>
  <c r="AA1855" i="1" a="1"/>
  <c r="AA1855" i="1" s="1"/>
  <c r="AA1856" i="1" a="1"/>
  <c r="AA1856" i="1" s="1"/>
  <c r="AA596" i="1" a="1"/>
  <c r="AA596" i="1" s="1"/>
  <c r="AA1858" i="1" a="1"/>
  <c r="AA1858" i="1" s="1"/>
  <c r="AA2999" i="1" a="1"/>
  <c r="AA2999" i="1" s="1"/>
  <c r="AA1861" i="1" a="1"/>
  <c r="AA1861" i="1" s="1"/>
  <c r="AA1863" i="1" a="1"/>
  <c r="AA1863" i="1" s="1"/>
  <c r="AA599" i="1" a="1"/>
  <c r="AA599" i="1" s="1"/>
  <c r="AA3000" i="1" a="1"/>
  <c r="AA3000" i="1" s="1"/>
  <c r="AA3001" i="1" a="1"/>
  <c r="AA3001" i="1" s="1"/>
  <c r="AA602" i="1" a="1"/>
  <c r="AA602" i="1" s="1"/>
  <c r="AA1868" i="1" a="1"/>
  <c r="AA1868" i="1" s="1"/>
  <c r="AA1869" i="1" a="1"/>
  <c r="AA1869" i="1" s="1"/>
  <c r="AA1870" i="1" a="1"/>
  <c r="AA1870" i="1" s="1"/>
  <c r="AA603" i="1" a="1"/>
  <c r="AA603" i="1" s="1"/>
  <c r="AA1871" i="1" a="1"/>
  <c r="AA1871" i="1" s="1"/>
  <c r="AA1872" i="1" a="1"/>
  <c r="AA1872" i="1" s="1"/>
  <c r="AA604" i="1" a="1"/>
  <c r="AA604" i="1" s="1"/>
  <c r="AA605" i="1" a="1"/>
  <c r="AA605" i="1" s="1"/>
  <c r="AA1873" i="1" a="1"/>
  <c r="AA1873" i="1" s="1"/>
  <c r="AA1874" i="1" a="1"/>
  <c r="AA1874" i="1" s="1"/>
  <c r="AA1875" i="1" a="1"/>
  <c r="AA1875" i="1" s="1"/>
  <c r="AA606" i="1" a="1"/>
  <c r="AA606" i="1" s="1"/>
  <c r="AA607" i="1" a="1"/>
  <c r="AA607" i="1" s="1"/>
  <c r="AA608" i="1" a="1"/>
  <c r="AA608" i="1" s="1"/>
  <c r="AA3006" i="1" a="1"/>
  <c r="AA3006" i="1" s="1"/>
  <c r="AA1876" i="1" a="1"/>
  <c r="AA1876" i="1" s="1"/>
  <c r="AA3007" i="1" a="1"/>
  <c r="AA3007" i="1" s="1"/>
  <c r="AA1877" i="1" a="1"/>
  <c r="AA1877" i="1" s="1"/>
  <c r="AA609" i="1" a="1"/>
  <c r="AA609" i="1" s="1"/>
  <c r="AA610" i="1" a="1"/>
  <c r="AA610" i="1" s="1"/>
  <c r="AA1878" i="1" a="1"/>
  <c r="AA1878" i="1" s="1"/>
  <c r="AA3012" i="1" a="1"/>
  <c r="AA3012" i="1" s="1"/>
  <c r="AA611" i="1" a="1"/>
  <c r="AA611" i="1" s="1"/>
  <c r="AA612" i="1" a="1"/>
  <c r="AA612" i="1" s="1"/>
  <c r="AA613" i="1" a="1"/>
  <c r="AA613" i="1" s="1"/>
  <c r="AA3013" i="1" a="1"/>
  <c r="AA3013" i="1" s="1"/>
  <c r="AA614" i="1" a="1"/>
  <c r="AA614" i="1" s="1"/>
  <c r="AA1881" i="1" a="1"/>
  <c r="AA1881" i="1" s="1"/>
  <c r="AA3017" i="1" a="1"/>
  <c r="AA3017" i="1" s="1"/>
  <c r="AA3019" i="1" a="1"/>
  <c r="AA3019" i="1" s="1"/>
  <c r="AA3021" i="1" a="1"/>
  <c r="AA3021" i="1" s="1"/>
  <c r="AA3023" i="1" a="1"/>
  <c r="AA3023" i="1" s="1"/>
  <c r="AA3024" i="1" a="1"/>
  <c r="AA3024" i="1" s="1"/>
  <c r="AA3025" i="1" a="1"/>
  <c r="AA3025" i="1" s="1"/>
  <c r="AA3027" i="1" a="1"/>
  <c r="AA3027" i="1" s="1"/>
  <c r="AA615" i="1" a="1"/>
  <c r="AA615" i="1" s="1"/>
  <c r="AA3029" i="1" a="1"/>
  <c r="AA3029" i="1" s="1"/>
  <c r="AA3030" i="1" a="1"/>
  <c r="AA3030" i="1" s="1"/>
  <c r="AA3031" i="1" a="1"/>
  <c r="AA3031" i="1" s="1"/>
  <c r="AA616" i="1" a="1"/>
  <c r="AA616" i="1" s="1"/>
  <c r="AA3032" i="1" a="1"/>
  <c r="AA3032" i="1" s="1"/>
  <c r="AA3034" i="1" a="1"/>
  <c r="AA3034" i="1" s="1"/>
  <c r="AA3035" i="1" a="1"/>
  <c r="AA3035" i="1" s="1"/>
  <c r="AA3036" i="1" a="1"/>
  <c r="AA3036" i="1" s="1"/>
  <c r="AA3037" i="1" a="1"/>
  <c r="AA3037" i="1" s="1"/>
  <c r="AA1883" i="1" a="1"/>
  <c r="AA1883" i="1" s="1"/>
  <c r="AA1885" i="1" a="1"/>
  <c r="AA1885" i="1" s="1"/>
  <c r="AA617" i="1" a="1"/>
  <c r="AA617" i="1" s="1"/>
  <c r="AA3042" i="1" a="1"/>
  <c r="AA3042" i="1" s="1"/>
  <c r="AA618" i="1" a="1"/>
  <c r="AA618" i="1" s="1"/>
  <c r="AA3044" i="1" a="1"/>
  <c r="AA3044" i="1" s="1"/>
  <c r="AA1886" i="1" a="1"/>
  <c r="AA1886" i="1" s="1"/>
  <c r="AA3045" i="1" a="1"/>
  <c r="AA3045" i="1" s="1"/>
  <c r="AA3046" i="1" a="1"/>
  <c r="AA3046" i="1" s="1"/>
  <c r="AA3047" i="1" a="1"/>
  <c r="AA3047" i="1" s="1"/>
  <c r="AA3048" i="1" a="1"/>
  <c r="AA3048" i="1" s="1"/>
  <c r="AA1887" i="1" a="1"/>
  <c r="AA1887" i="1" s="1"/>
  <c r="AA619" i="1" a="1"/>
  <c r="AA619" i="1" s="1"/>
  <c r="AA3049" i="1" a="1"/>
  <c r="AA3049" i="1" s="1"/>
  <c r="AA3053" i="1" a="1"/>
  <c r="AA3053" i="1" s="1"/>
  <c r="AA3054" i="1" a="1"/>
  <c r="AA3054" i="1" s="1"/>
  <c r="AA3055" i="1" a="1"/>
  <c r="AA3055" i="1" s="1"/>
  <c r="AA3056" i="1" a="1"/>
  <c r="AA3056" i="1" s="1"/>
  <c r="AA3057" i="1" a="1"/>
  <c r="AA3057" i="1" s="1"/>
  <c r="AA3058" i="1" a="1"/>
  <c r="AA3058" i="1" s="1"/>
  <c r="AA1889" i="1" a="1"/>
  <c r="AA1889" i="1" s="1"/>
  <c r="AA3059" i="1" a="1"/>
  <c r="AA3059" i="1" s="1"/>
  <c r="AA3062" i="1" a="1"/>
  <c r="AA3062" i="1" s="1"/>
  <c r="AA3063" i="1" a="1"/>
  <c r="AA3063" i="1" s="1"/>
  <c r="AA1890" i="1" a="1"/>
  <c r="AA1890" i="1" s="1"/>
  <c r="AA3064" i="1" a="1"/>
  <c r="AA3064" i="1" s="1"/>
  <c r="AA1891" i="1" a="1"/>
  <c r="AA1891" i="1" s="1"/>
  <c r="AA3065" i="1" a="1"/>
  <c r="AA3065" i="1" s="1"/>
  <c r="AA3066" i="1" a="1"/>
  <c r="AA3066" i="1" s="1"/>
  <c r="AA3067" i="1" a="1"/>
  <c r="AA3067" i="1" s="1"/>
  <c r="AA620" i="1" a="1"/>
  <c r="AA620" i="1" s="1"/>
  <c r="AA3069" i="1" a="1"/>
  <c r="AA3069" i="1" s="1"/>
  <c r="AA3070" i="1" a="1"/>
  <c r="AA3070" i="1" s="1"/>
  <c r="AA3071" i="1" a="1"/>
  <c r="AA3071" i="1" s="1"/>
  <c r="AA3072" i="1" a="1"/>
  <c r="AA3072" i="1" s="1"/>
  <c r="AA1892" i="1" a="1"/>
  <c r="AA1892" i="1" s="1"/>
  <c r="AA3073" i="1" a="1"/>
  <c r="AA3073" i="1" s="1"/>
  <c r="AA3074" i="1" a="1"/>
  <c r="AA3074" i="1" s="1"/>
  <c r="AA3075" i="1" a="1"/>
  <c r="AA3075" i="1" s="1"/>
  <c r="AA3076" i="1" a="1"/>
  <c r="AA3076" i="1" s="1"/>
  <c r="AA3077" i="1" a="1"/>
  <c r="AA3077" i="1" s="1"/>
  <c r="AA3078" i="1" a="1"/>
  <c r="AA3078" i="1" s="1"/>
  <c r="AA3079" i="1" a="1"/>
  <c r="AA3079" i="1" s="1"/>
  <c r="AA3080" i="1" a="1"/>
  <c r="AA3080" i="1" s="1"/>
  <c r="AA3081" i="1" a="1"/>
  <c r="AA3081" i="1" s="1"/>
  <c r="AA3082" i="1" a="1"/>
  <c r="AA3082" i="1" s="1"/>
  <c r="AA3083" i="1" a="1"/>
  <c r="AA3083" i="1" s="1"/>
  <c r="AA3084" i="1" a="1"/>
  <c r="AA3084" i="1" s="1"/>
  <c r="AA621" i="1" a="1"/>
  <c r="AA621" i="1" s="1"/>
  <c r="AA622" i="1" a="1"/>
  <c r="AA622" i="1" s="1"/>
  <c r="AA623" i="1" a="1"/>
  <c r="AA623" i="1" s="1"/>
  <c r="AA624" i="1" a="1"/>
  <c r="AA624" i="1" s="1"/>
  <c r="AA1894" i="1" a="1"/>
  <c r="AA1894" i="1" s="1"/>
  <c r="AA625" i="1" a="1"/>
  <c r="AA625" i="1" s="1"/>
  <c r="AA3086" i="1" a="1"/>
  <c r="AA3086" i="1" s="1"/>
  <c r="AA1896" i="1" a="1"/>
  <c r="AA1896" i="1" s="1"/>
  <c r="AA1897" i="1" a="1"/>
  <c r="AA1897" i="1" s="1"/>
  <c r="AA3087" i="1" a="1"/>
  <c r="AA3087" i="1" s="1"/>
  <c r="AA1899" i="1" a="1"/>
  <c r="AA1899" i="1" s="1"/>
  <c r="AA3088" i="1" a="1"/>
  <c r="AA3088" i="1" s="1"/>
  <c r="AA3089" i="1" a="1"/>
  <c r="AA3089" i="1" s="1"/>
  <c r="AA3094" i="1" a="1"/>
  <c r="AA3094" i="1" s="1"/>
  <c r="AA3095" i="1" a="1"/>
  <c r="AA3095" i="1" s="1"/>
  <c r="AA3096" i="1" a="1"/>
  <c r="AA3096" i="1" s="1"/>
  <c r="AA1900" i="1" a="1"/>
  <c r="AA1900" i="1" s="1"/>
  <c r="AA1901" i="1" a="1"/>
  <c r="AA1901" i="1" s="1"/>
  <c r="AA1902" i="1" a="1"/>
  <c r="AA1902" i="1" s="1"/>
  <c r="AA3099" i="1" a="1"/>
  <c r="AA3099" i="1" s="1"/>
  <c r="AA1903" i="1" a="1"/>
  <c r="AA1903" i="1" s="1"/>
  <c r="AA3100" i="1" a="1"/>
  <c r="AA3100" i="1" s="1"/>
  <c r="AA1906" i="1" a="1"/>
  <c r="AA1906" i="1" s="1"/>
  <c r="AA1907" i="1" a="1"/>
  <c r="AA1907" i="1" s="1"/>
  <c r="AA1908" i="1" a="1"/>
  <c r="AA1908" i="1" s="1"/>
  <c r="AA1909" i="1" a="1"/>
  <c r="AA1909" i="1" s="1"/>
  <c r="AA1910" i="1" a="1"/>
  <c r="AA1910" i="1" s="1"/>
  <c r="AA1911" i="1" a="1"/>
  <c r="AA1911" i="1" s="1"/>
  <c r="AA1912" i="1" a="1"/>
  <c r="AA1912" i="1" s="1"/>
  <c r="AA1913" i="1" a="1"/>
  <c r="AA1913" i="1" s="1"/>
  <c r="AA1914" i="1" a="1"/>
  <c r="AA1914" i="1" s="1"/>
  <c r="AA1915" i="1" a="1"/>
  <c r="AA1915" i="1" s="1"/>
  <c r="AA1916" i="1" a="1"/>
  <c r="AA1916" i="1" s="1"/>
  <c r="AA3101" i="1" a="1"/>
  <c r="AA3101" i="1" s="1"/>
  <c r="AA1917" i="1" a="1"/>
  <c r="AA1917" i="1" s="1"/>
  <c r="AA1918" i="1" a="1"/>
  <c r="AA1918" i="1" s="1"/>
  <c r="AA1919" i="1" a="1"/>
  <c r="AA1919" i="1" s="1"/>
  <c r="AA1920" i="1" a="1"/>
  <c r="AA1920" i="1" s="1"/>
  <c r="AA626" i="1" a="1"/>
  <c r="AA626" i="1" s="1"/>
  <c r="AA1921" i="1" a="1"/>
  <c r="AA1921" i="1" s="1"/>
  <c r="AA3102" i="1" a="1"/>
  <c r="AA3102" i="1" s="1"/>
  <c r="AA1922" i="1" a="1"/>
  <c r="AA1922" i="1" s="1"/>
  <c r="AA1923" i="1" a="1"/>
  <c r="AA1923" i="1" s="1"/>
  <c r="AA3103" i="1" a="1"/>
  <c r="AA3103" i="1" s="1"/>
  <c r="AA3104" i="1" a="1"/>
  <c r="AA3104" i="1" s="1"/>
  <c r="AA1925" i="1" a="1"/>
  <c r="AA1925" i="1" s="1"/>
  <c r="AA628" i="1" a="1"/>
  <c r="AA628" i="1" s="1"/>
  <c r="AA629" i="1" a="1"/>
  <c r="AA629" i="1" s="1"/>
  <c r="AA630" i="1" a="1"/>
  <c r="AA630" i="1" s="1"/>
  <c r="AA1931" i="1" a="1"/>
  <c r="AA1931" i="1" s="1"/>
  <c r="AA1933" i="1" a="1"/>
  <c r="AA1933" i="1" s="1"/>
  <c r="AA634" i="1" a="1"/>
  <c r="AA634" i="1" s="1"/>
  <c r="AA1934" i="1" a="1"/>
  <c r="AA1934" i="1" s="1"/>
  <c r="AA1935" i="1" a="1"/>
  <c r="AA1935" i="1" s="1"/>
  <c r="AA3105" i="1" a="1"/>
  <c r="AA3105" i="1" s="1"/>
  <c r="AA636" i="1" a="1"/>
  <c r="AA636" i="1" s="1"/>
  <c r="AA1936" i="1" a="1"/>
  <c r="AA1936" i="1" s="1"/>
  <c r="AA1937" i="1" a="1"/>
  <c r="AA1937" i="1" s="1"/>
  <c r="AA3107" i="1" a="1"/>
  <c r="AA3107" i="1" s="1"/>
  <c r="AA1938" i="1" a="1"/>
  <c r="AA1938" i="1" s="1"/>
  <c r="AA3110" i="1" a="1"/>
  <c r="AA3110" i="1" s="1"/>
  <c r="AA1940" i="1" a="1"/>
  <c r="AA1940" i="1" s="1"/>
  <c r="AA3112" i="1" a="1"/>
  <c r="AA3112" i="1" s="1"/>
  <c r="AA3115" i="1" a="1"/>
  <c r="AA3115" i="1" s="1"/>
  <c r="AA1942" i="1" a="1"/>
  <c r="AA1942" i="1" s="1"/>
  <c r="AA637" i="1" a="1"/>
  <c r="AA637" i="1" s="1"/>
  <c r="AA3117" i="1" a="1"/>
  <c r="AA3117" i="1" s="1"/>
  <c r="AA638" i="1" a="1"/>
  <c r="AA638" i="1" s="1"/>
  <c r="AA3119" i="1" a="1"/>
  <c r="AA3119" i="1" s="1"/>
  <c r="AA640" i="1" a="1"/>
  <c r="AA640" i="1" s="1"/>
  <c r="AA641" i="1" a="1"/>
  <c r="AA641" i="1" s="1"/>
  <c r="AA3122" i="1" a="1"/>
  <c r="AA3122" i="1" s="1"/>
  <c r="AA649" i="1" a="1"/>
  <c r="AA649" i="1" s="1"/>
  <c r="AA653" i="1" a="1"/>
  <c r="AA653" i="1" s="1"/>
  <c r="AA654" i="1" a="1"/>
  <c r="AA654" i="1" s="1"/>
  <c r="AA1955" i="1" a="1"/>
  <c r="AA1955" i="1" s="1"/>
  <c r="AA656" i="1" a="1"/>
  <c r="AA656" i="1" s="1"/>
  <c r="AA3125" i="1" a="1"/>
  <c r="AA3125" i="1" s="1"/>
  <c r="AA3126" i="1" a="1"/>
  <c r="AA3126" i="1" s="1"/>
  <c r="AA657" i="1" a="1"/>
  <c r="AA657" i="1" s="1"/>
  <c r="AA3127" i="1" a="1"/>
  <c r="AA3127" i="1" s="1"/>
  <c r="AA3128" i="1" a="1"/>
  <c r="AA3128" i="1" s="1"/>
  <c r="AA1959" i="1" a="1"/>
  <c r="AA1959" i="1" s="1"/>
  <c r="AA658" i="1" a="1"/>
  <c r="AA658" i="1" s="1"/>
  <c r="AA3129" i="1" a="1"/>
  <c r="AA3129" i="1" s="1"/>
  <c r="AA3130" i="1" a="1"/>
  <c r="AA3130" i="1" s="1"/>
  <c r="AA1960" i="1" a="1"/>
  <c r="AA1960" i="1" s="1"/>
  <c r="AA659" i="1" a="1"/>
  <c r="AA659" i="1" s="1"/>
  <c r="AA664" i="1" a="1"/>
  <c r="AA664" i="1" s="1"/>
  <c r="AA1961" i="1" a="1"/>
  <c r="AA1961" i="1" s="1"/>
  <c r="AA1962" i="1" a="1"/>
  <c r="AA1962" i="1" s="1"/>
  <c r="AA1963" i="1" a="1"/>
  <c r="AA1963" i="1" s="1"/>
  <c r="AA1964" i="1" a="1"/>
  <c r="AA1964" i="1" s="1"/>
  <c r="AA1965" i="1" a="1"/>
  <c r="AA1965" i="1" s="1"/>
  <c r="AA1966" i="1" a="1"/>
  <c r="AA1966" i="1" s="1"/>
  <c r="AA3132" i="1" a="1"/>
  <c r="AA3132" i="1" s="1"/>
  <c r="AA1967" i="1" a="1"/>
  <c r="AA1967" i="1" s="1"/>
  <c r="AA3133" i="1" a="1"/>
  <c r="AA3133" i="1" s="1"/>
  <c r="AA667" i="1" a="1"/>
  <c r="AA667" i="1" s="1"/>
  <c r="AA668" i="1" a="1"/>
  <c r="AA668" i="1" s="1"/>
  <c r="AA3134" i="1" a="1"/>
  <c r="AA3134" i="1" s="1"/>
  <c r="AA3135" i="1" a="1"/>
  <c r="AA3135" i="1" s="1"/>
  <c r="AA3136" i="1" a="1"/>
  <c r="AA3136" i="1" s="1"/>
  <c r="AA1968" i="1" a="1"/>
  <c r="AA1968" i="1" s="1"/>
  <c r="AA1969" i="1" a="1"/>
  <c r="AA1969" i="1" s="1"/>
  <c r="AA3137" i="1" a="1"/>
  <c r="AA3137" i="1" s="1"/>
  <c r="AA1970" i="1" a="1"/>
  <c r="AA1970" i="1" s="1"/>
  <c r="AA3138" i="1" a="1"/>
  <c r="AA3138" i="1" s="1"/>
  <c r="AA3139" i="1" a="1"/>
  <c r="AA3139" i="1" s="1"/>
  <c r="AA3140" i="1" a="1"/>
  <c r="AA3140" i="1" s="1"/>
  <c r="AA1971" i="1" a="1"/>
  <c r="AA1971" i="1" s="1"/>
  <c r="AA1972" i="1" a="1"/>
  <c r="AA1972" i="1" s="1"/>
  <c r="AA1973" i="1" a="1"/>
  <c r="AA1973" i="1" s="1"/>
  <c r="AA3141" i="1" a="1"/>
  <c r="AA3141" i="1" s="1"/>
  <c r="AA3143" i="1" a="1"/>
  <c r="AA3143" i="1" s="1"/>
  <c r="AA1975" i="1" a="1"/>
  <c r="AA1975" i="1" s="1"/>
  <c r="AA1976" i="1" a="1"/>
  <c r="AA1976" i="1" s="1"/>
  <c r="AA1977" i="1" a="1"/>
  <c r="AA1977" i="1" s="1"/>
  <c r="AA1978" i="1" a="1"/>
  <c r="AA1978" i="1" s="1"/>
  <c r="AA1979" i="1" a="1"/>
  <c r="AA1979" i="1" s="1"/>
  <c r="AA1980" i="1" a="1"/>
  <c r="AA1980" i="1" s="1"/>
  <c r="AA3145" i="1" a="1"/>
  <c r="AA3145" i="1" s="1"/>
  <c r="AA1981" i="1" a="1"/>
  <c r="AA1981" i="1" s="1"/>
  <c r="AA1982" i="1" a="1"/>
  <c r="AA1982" i="1" s="1"/>
  <c r="AA1983" i="1" a="1"/>
  <c r="AA1983" i="1" s="1"/>
  <c r="AA1984" i="1" a="1"/>
  <c r="AA1984" i="1" s="1"/>
  <c r="AA1985" i="1" a="1"/>
  <c r="AA1985" i="1" s="1"/>
  <c r="AA3146" i="1" a="1"/>
  <c r="AA3146" i="1" s="1"/>
  <c r="AA1986" i="1" a="1"/>
  <c r="AA1986" i="1" s="1"/>
  <c r="AA3147" i="1" a="1"/>
  <c r="AA3147" i="1" s="1"/>
  <c r="AA1987" i="1" a="1"/>
  <c r="AA1987" i="1" s="1"/>
  <c r="AA1989" i="1" a="1"/>
  <c r="AA1989" i="1" s="1"/>
  <c r="AA1990" i="1" a="1"/>
  <c r="AA1990" i="1" s="1"/>
  <c r="AA3148" i="1" a="1"/>
  <c r="AA3148" i="1" s="1"/>
  <c r="AA1991" i="1" a="1"/>
  <c r="AA1991" i="1" s="1"/>
  <c r="AA669" i="1" a="1"/>
  <c r="AA669" i="1" s="1"/>
  <c r="AA3149" i="1" a="1"/>
  <c r="AA3149" i="1" s="1"/>
  <c r="AA1992" i="1" a="1"/>
  <c r="AA1992" i="1" s="1"/>
  <c r="AA1993" i="1" a="1"/>
  <c r="AA1993" i="1" s="1"/>
  <c r="AA1994" i="1" a="1"/>
  <c r="AA1994" i="1" s="1"/>
  <c r="AA1995" i="1" a="1"/>
  <c r="AA1995" i="1" s="1"/>
  <c r="AA1996" i="1" a="1"/>
  <c r="AA1996" i="1" s="1"/>
  <c r="AA1997" i="1" a="1"/>
  <c r="AA1997" i="1" s="1"/>
  <c r="AA1998" i="1" a="1"/>
  <c r="AA1998" i="1" s="1"/>
  <c r="AA1999" i="1" a="1"/>
  <c r="AA1999" i="1" s="1"/>
  <c r="AA2000" i="1" a="1"/>
  <c r="AA2000" i="1" s="1"/>
  <c r="AA2001" i="1" a="1"/>
  <c r="AA2001" i="1" s="1"/>
  <c r="AA2003" i="1" a="1"/>
  <c r="AA2003" i="1" s="1"/>
  <c r="AA2004" i="1" a="1"/>
  <c r="AA2004" i="1" s="1"/>
  <c r="AA2005" i="1" a="1"/>
  <c r="AA2005" i="1" s="1"/>
  <c r="AA2006" i="1" a="1"/>
  <c r="AA2006" i="1" s="1"/>
  <c r="AA2007" i="1" a="1"/>
  <c r="AA2007" i="1" s="1"/>
  <c r="AA3150" i="1" a="1"/>
  <c r="AA3150" i="1" s="1"/>
  <c r="AA2008" i="1" a="1"/>
  <c r="AA2008" i="1" s="1"/>
  <c r="AA2009" i="1" a="1"/>
  <c r="AA2009" i="1" s="1"/>
  <c r="AA2010" i="1" a="1"/>
  <c r="AA2010" i="1" s="1"/>
  <c r="AA2011" i="1" a="1"/>
  <c r="AA2011" i="1" s="1"/>
  <c r="AA670" i="1" a="1"/>
  <c r="AA670" i="1" s="1"/>
  <c r="AA2012" i="1" a="1"/>
  <c r="AA2012" i="1" s="1"/>
  <c r="AA2013" i="1" a="1"/>
  <c r="AA2013" i="1" s="1"/>
  <c r="AA2014" i="1" a="1"/>
  <c r="AA2014" i="1" s="1"/>
  <c r="AA2015" i="1" a="1"/>
  <c r="AA2015" i="1" s="1"/>
  <c r="AA2016" i="1" a="1"/>
  <c r="AA2016" i="1" s="1"/>
  <c r="AA2017" i="1" a="1"/>
  <c r="AA2017" i="1" s="1"/>
  <c r="AA2018" i="1" a="1"/>
  <c r="AA2018" i="1" s="1"/>
  <c r="AA2019" i="1" a="1"/>
  <c r="AA2019" i="1" s="1"/>
  <c r="AA2020" i="1" a="1"/>
  <c r="AA2020" i="1" s="1"/>
  <c r="AA2021" i="1" a="1"/>
  <c r="AA2021" i="1" s="1"/>
  <c r="AA2022" i="1" a="1"/>
  <c r="AA2022" i="1" s="1"/>
  <c r="AA2023" i="1" a="1"/>
  <c r="AA2023" i="1" s="1"/>
  <c r="AA2024" i="1" a="1"/>
  <c r="AA2024" i="1" s="1"/>
  <c r="AA2025" i="1" a="1"/>
  <c r="AA2025" i="1" s="1"/>
  <c r="AA3151" i="1" a="1"/>
  <c r="AA3151" i="1" s="1"/>
  <c r="AA2026" i="1" a="1"/>
  <c r="AA2026" i="1" s="1"/>
  <c r="AA2027" i="1" a="1"/>
  <c r="AA2027" i="1" s="1"/>
  <c r="AA2028" i="1" a="1"/>
  <c r="AA2028" i="1" s="1"/>
  <c r="AA2029" i="1" a="1"/>
  <c r="AA2029" i="1" s="1"/>
  <c r="AA2030" i="1" a="1"/>
  <c r="AA2030" i="1" s="1"/>
  <c r="AA2031" i="1" a="1"/>
  <c r="AA2031" i="1" s="1"/>
  <c r="AA2032" i="1" a="1"/>
  <c r="AA2032" i="1" s="1"/>
  <c r="AA2033" i="1" a="1"/>
  <c r="AA2033" i="1" s="1"/>
  <c r="AA2034" i="1" a="1"/>
  <c r="AA2034" i="1" s="1"/>
  <c r="AA2036" i="1" a="1"/>
  <c r="AA2036" i="1" s="1"/>
  <c r="AA2037" i="1" a="1"/>
  <c r="AA2037" i="1" s="1"/>
  <c r="AA2038" i="1" a="1"/>
  <c r="AA2038" i="1" s="1"/>
  <c r="AA2039" i="1" a="1"/>
  <c r="AA2039" i="1" s="1"/>
  <c r="AA2040" i="1" a="1"/>
  <c r="AA2040" i="1" s="1"/>
  <c r="AA2041" i="1" a="1"/>
  <c r="AA2041" i="1" s="1"/>
  <c r="AA2042" i="1" a="1"/>
  <c r="AA2042" i="1" s="1"/>
  <c r="AA2043" i="1" a="1"/>
  <c r="AA2043" i="1" s="1"/>
  <c r="AA2044" i="1" a="1"/>
  <c r="AA2044" i="1" s="1"/>
  <c r="AA2045" i="1" a="1"/>
  <c r="AA2045" i="1" s="1"/>
  <c r="AA2046" i="1" a="1"/>
  <c r="AA2046" i="1" s="1"/>
  <c r="AA2047" i="1" a="1"/>
  <c r="AA2047" i="1" s="1"/>
  <c r="AA2048" i="1" a="1"/>
  <c r="AA2048" i="1" s="1"/>
  <c r="AA2049" i="1" a="1"/>
  <c r="AA2049" i="1" s="1"/>
  <c r="AA2050" i="1" a="1"/>
  <c r="AA2050" i="1" s="1"/>
  <c r="AA2051" i="1" a="1"/>
  <c r="AA2051" i="1" s="1"/>
  <c r="AA2052" i="1" a="1"/>
  <c r="AA2052" i="1" s="1"/>
  <c r="AA3152" i="1" a="1"/>
  <c r="AA3152" i="1" s="1"/>
  <c r="AA2053" i="1" a="1"/>
  <c r="AA2053" i="1" s="1"/>
  <c r="AA2054" i="1" a="1"/>
  <c r="AA2054" i="1" s="1"/>
  <c r="AA2055" i="1" a="1"/>
  <c r="AA2055" i="1" s="1"/>
  <c r="AA2057" i="1" a="1"/>
  <c r="AA2057" i="1" s="1"/>
  <c r="AA2058" i="1" a="1"/>
  <c r="AA2058" i="1" s="1"/>
  <c r="AA2059" i="1" a="1"/>
  <c r="AA2059" i="1" s="1"/>
  <c r="AA2060" i="1" a="1"/>
  <c r="AA2060" i="1" s="1"/>
  <c r="AA671" i="1" a="1"/>
  <c r="AA671" i="1" s="1"/>
  <c r="AA2061" i="1" a="1"/>
  <c r="AA2061" i="1" s="1"/>
  <c r="AA2062" i="1" a="1"/>
  <c r="AA2062" i="1" s="1"/>
  <c r="AA2063" i="1" a="1"/>
  <c r="AA2063" i="1" s="1"/>
  <c r="AA3153" i="1" a="1"/>
  <c r="AA3153" i="1" s="1"/>
  <c r="AA2064" i="1" a="1"/>
  <c r="AA2064" i="1" s="1"/>
  <c r="AA2065" i="1" a="1"/>
  <c r="AA2065" i="1" s="1"/>
  <c r="AA2066" i="1" a="1"/>
  <c r="AA2066" i="1" s="1"/>
  <c r="AA2067" i="1" a="1"/>
  <c r="AA2067" i="1" s="1"/>
  <c r="AA2068" i="1" a="1"/>
  <c r="AA2068" i="1" s="1"/>
  <c r="AA3154" i="1" a="1"/>
  <c r="AA3154" i="1" s="1"/>
  <c r="AA2069" i="1" a="1"/>
  <c r="AA2069" i="1" s="1"/>
  <c r="AA3155" i="1" a="1"/>
  <c r="AA3155" i="1" s="1"/>
  <c r="AA2070" i="1" a="1"/>
  <c r="AA2070" i="1" s="1"/>
  <c r="AA2071" i="1" a="1"/>
  <c r="AA2071" i="1" s="1"/>
  <c r="AA2072" i="1" a="1"/>
  <c r="AA2072" i="1" s="1"/>
  <c r="AA2073" i="1" a="1"/>
  <c r="AA2073" i="1" s="1"/>
  <c r="AA2074" i="1" a="1"/>
  <c r="AA2074" i="1" s="1"/>
  <c r="AA2075" i="1" a="1"/>
  <c r="AA2075" i="1" s="1"/>
  <c r="AA2076" i="1" a="1"/>
  <c r="AA2076" i="1" s="1"/>
  <c r="AA2077" i="1" a="1"/>
  <c r="AA2077" i="1" s="1"/>
  <c r="AA2078" i="1" a="1"/>
  <c r="AA2078" i="1" s="1"/>
  <c r="AA2079" i="1" a="1"/>
  <c r="AA2079" i="1" s="1"/>
  <c r="AA2080" i="1" a="1"/>
  <c r="AA2080" i="1" s="1"/>
  <c r="AA2081" i="1" a="1"/>
  <c r="AA2081" i="1" s="1"/>
  <c r="AA672" i="1" a="1"/>
  <c r="AA672" i="1" s="1"/>
  <c r="AA2082" i="1" a="1"/>
  <c r="AA2082" i="1" s="1"/>
  <c r="AA3156" i="1" a="1"/>
  <c r="AA3156" i="1" s="1"/>
  <c r="AA2084" i="1" a="1"/>
  <c r="AA2084" i="1" s="1"/>
  <c r="AA673" i="1" a="1"/>
  <c r="AA673" i="1" s="1"/>
  <c r="AA674" i="1" a="1"/>
  <c r="AA674" i="1" s="1"/>
  <c r="AA2085" i="1" a="1"/>
  <c r="AA2085" i="1" s="1"/>
  <c r="AA2086" i="1" a="1"/>
  <c r="AA2086" i="1" s="1"/>
  <c r="AA675" i="1" a="1"/>
  <c r="AA675" i="1" s="1"/>
  <c r="AA2087" i="1" a="1"/>
  <c r="AA2087" i="1" s="1"/>
  <c r="AA2088" i="1" a="1"/>
  <c r="AA2088" i="1" s="1"/>
  <c r="AA676" i="1" a="1"/>
  <c r="AA676" i="1" s="1"/>
  <c r="AA677" i="1" a="1"/>
  <c r="AA677" i="1" s="1"/>
  <c r="AA678" i="1" a="1"/>
  <c r="AA678" i="1" s="1"/>
  <c r="AA2089" i="1" a="1"/>
  <c r="AA2089" i="1" s="1"/>
  <c r="AA679" i="1" a="1"/>
  <c r="AA679" i="1" s="1"/>
  <c r="AA3157" i="1" a="1"/>
  <c r="AA3157" i="1" s="1"/>
  <c r="AA2090" i="1" a="1"/>
  <c r="AA2090" i="1" s="1"/>
  <c r="AA680" i="1" a="1"/>
  <c r="AA680" i="1" s="1"/>
  <c r="AA2091" i="1" a="1"/>
  <c r="AA2091" i="1" s="1"/>
  <c r="AA681" i="1" a="1"/>
  <c r="AA681" i="1" s="1"/>
  <c r="AA2092" i="1" a="1"/>
  <c r="AA2092" i="1" s="1"/>
  <c r="AA682" i="1" a="1"/>
  <c r="AA682" i="1" s="1"/>
  <c r="AA2093" i="1" a="1"/>
  <c r="AA2093" i="1" s="1"/>
  <c r="AA683" i="1" a="1"/>
  <c r="AA683" i="1" s="1"/>
  <c r="AA684" i="1" a="1"/>
  <c r="AA684" i="1" s="1"/>
  <c r="AA685" i="1" a="1"/>
  <c r="AA685" i="1" s="1"/>
  <c r="AA686" i="1" a="1"/>
  <c r="AA686" i="1" s="1"/>
  <c r="AA687" i="1" a="1"/>
  <c r="AA687" i="1" s="1"/>
  <c r="AA688" i="1" a="1"/>
  <c r="AA688" i="1" s="1"/>
  <c r="AA2094" i="1" a="1"/>
  <c r="AA2094" i="1" s="1"/>
  <c r="AA689" i="1" a="1"/>
  <c r="AA689" i="1" s="1"/>
  <c r="AA690" i="1" a="1"/>
  <c r="AA690" i="1" s="1"/>
  <c r="AA691" i="1" a="1"/>
  <c r="AA691" i="1" s="1"/>
  <c r="AA2095" i="1" a="1"/>
  <c r="AA2095" i="1" s="1"/>
  <c r="AA692" i="1" a="1"/>
  <c r="AA692" i="1" s="1"/>
  <c r="AA693" i="1" a="1"/>
  <c r="AA693" i="1" s="1"/>
  <c r="AA694" i="1" a="1"/>
  <c r="AA694" i="1" s="1"/>
  <c r="AA695" i="1" a="1"/>
  <c r="AA695" i="1" s="1"/>
  <c r="AA696" i="1" a="1"/>
  <c r="AA696" i="1" s="1"/>
  <c r="AA697" i="1" a="1"/>
  <c r="AA697" i="1" s="1"/>
  <c r="AA698" i="1" a="1"/>
  <c r="AA698" i="1" s="1"/>
  <c r="AA699" i="1" a="1"/>
  <c r="AA699" i="1" s="1"/>
  <c r="AA700" i="1" a="1"/>
  <c r="AA700" i="1" s="1"/>
  <c r="AA701" i="1" a="1"/>
  <c r="AA701" i="1" s="1"/>
  <c r="AA702" i="1" a="1"/>
  <c r="AA702" i="1" s="1"/>
  <c r="AA703" i="1" a="1"/>
  <c r="AA703" i="1" s="1"/>
  <c r="AA705" i="1" a="1"/>
  <c r="AA705" i="1" s="1"/>
  <c r="AA2096" i="1" a="1"/>
  <c r="AA2096" i="1" s="1"/>
  <c r="AA706" i="1" a="1"/>
  <c r="AA706" i="1" s="1"/>
  <c r="AA707" i="1" a="1"/>
  <c r="AA707" i="1" s="1"/>
  <c r="AA708" i="1" a="1"/>
  <c r="AA708" i="1" s="1"/>
  <c r="AA3158" i="1" a="1"/>
  <c r="AA3158" i="1" s="1"/>
  <c r="AA2097" i="1" a="1"/>
  <c r="AA2097" i="1" s="1"/>
  <c r="AA709" i="1" a="1"/>
  <c r="AA709" i="1" s="1"/>
  <c r="AA2098" i="1" a="1"/>
  <c r="AA2098" i="1" s="1"/>
  <c r="AA710" i="1" a="1"/>
  <c r="AA710" i="1" s="1"/>
  <c r="AA2099" i="1" a="1"/>
  <c r="AA2099" i="1" s="1"/>
  <c r="AA711" i="1" a="1"/>
  <c r="AA711" i="1" s="1"/>
  <c r="AA712" i="1" a="1"/>
  <c r="AA712" i="1" s="1"/>
  <c r="AA713" i="1" a="1"/>
  <c r="AA713" i="1" s="1"/>
  <c r="AA714" i="1" a="1"/>
  <c r="AA714" i="1" s="1"/>
  <c r="AA2100" i="1" a="1"/>
  <c r="AA2100" i="1" s="1"/>
  <c r="AA2101" i="1" a="1"/>
  <c r="AA2101" i="1" s="1"/>
  <c r="AA2102" i="1" a="1"/>
  <c r="AA2102" i="1" s="1"/>
  <c r="AA715" i="1" a="1"/>
  <c r="AA715" i="1" s="1"/>
  <c r="AA2103" i="1" a="1"/>
  <c r="AA2103" i="1" s="1"/>
  <c r="AA2104" i="1" a="1"/>
  <c r="AA2104" i="1" s="1"/>
  <c r="AA3159" i="1" a="1"/>
  <c r="AA3159" i="1" s="1"/>
  <c r="AA2106" i="1" a="1"/>
  <c r="AA2106" i="1" s="1"/>
  <c r="AA2107" i="1" a="1"/>
  <c r="AA2107" i="1" s="1"/>
  <c r="AA2108" i="1" a="1"/>
  <c r="AA2108" i="1" s="1"/>
  <c r="AA2109" i="1" a="1"/>
  <c r="AA2109" i="1" s="1"/>
  <c r="AA3160" i="1" a="1"/>
  <c r="AA3160" i="1" s="1"/>
  <c r="AA2110" i="1" a="1"/>
  <c r="AA2110" i="1" s="1"/>
  <c r="AA717" i="1" a="1"/>
  <c r="AA717" i="1" s="1"/>
  <c r="AA718" i="1" a="1"/>
  <c r="AA718" i="1" s="1"/>
  <c r="AA719" i="1" a="1"/>
  <c r="AA719" i="1" s="1"/>
  <c r="AA3161" i="1" a="1"/>
  <c r="AA3161" i="1" s="1"/>
  <c r="AA2111" i="1" a="1"/>
  <c r="AA2111" i="1" s="1"/>
  <c r="AA720" i="1" a="1"/>
  <c r="AA720" i="1" s="1"/>
  <c r="AA721" i="1" a="1"/>
  <c r="AA721" i="1" s="1"/>
  <c r="AA722" i="1" a="1"/>
  <c r="AA722" i="1" s="1"/>
  <c r="AA723" i="1" a="1"/>
  <c r="AA723" i="1" s="1"/>
  <c r="AA724" i="1" a="1"/>
  <c r="AA724" i="1" s="1"/>
  <c r="AA2112" i="1" a="1"/>
  <c r="AA2112" i="1" s="1"/>
  <c r="AA2113" i="1" a="1"/>
  <c r="AA2113" i="1" s="1"/>
  <c r="AA3162" i="1" a="1"/>
  <c r="AA3162" i="1" s="1"/>
  <c r="AA2114" i="1" a="1"/>
  <c r="AA2114" i="1" s="1"/>
  <c r="AA725" i="1" a="1"/>
  <c r="AA725" i="1" s="1"/>
  <c r="AA2115" i="1" a="1"/>
  <c r="AA2115" i="1" s="1"/>
  <c r="AA2116" i="1" a="1"/>
  <c r="AA2116" i="1" s="1"/>
  <c r="AA2117" i="1" a="1"/>
  <c r="AA2117" i="1" s="1"/>
  <c r="AA2118" i="1" a="1"/>
  <c r="AA2118" i="1" s="1"/>
  <c r="AA2119" i="1" a="1"/>
  <c r="AA2119" i="1" s="1"/>
  <c r="AA2120" i="1" a="1"/>
  <c r="AA2120" i="1" s="1"/>
  <c r="AA3163" i="1" a="1"/>
  <c r="AA3163" i="1" s="1"/>
  <c r="AA3164" i="1" a="1"/>
  <c r="AA3164" i="1" s="1"/>
  <c r="AA2121" i="1" a="1"/>
  <c r="AA2121" i="1" s="1"/>
  <c r="AA726" i="1" a="1"/>
  <c r="AA726" i="1" s="1"/>
  <c r="AA2122" i="1" a="1"/>
  <c r="AA2122" i="1" s="1"/>
  <c r="AA3165" i="1" a="1"/>
  <c r="AA3165" i="1" s="1"/>
  <c r="AA2123" i="1" a="1"/>
  <c r="AA2123" i="1" s="1"/>
  <c r="AA2124" i="1" a="1"/>
  <c r="AA2124" i="1" s="1"/>
  <c r="AA2125" i="1" a="1"/>
  <c r="AA2125" i="1" s="1"/>
  <c r="AA727" i="1" a="1"/>
  <c r="AA727" i="1" s="1"/>
  <c r="AA3166" i="1" a="1"/>
  <c r="AA3166" i="1" s="1"/>
  <c r="AA2126" i="1" a="1"/>
  <c r="AA2126" i="1" s="1"/>
  <c r="AA729" i="1" a="1"/>
  <c r="AA729" i="1" s="1"/>
  <c r="AA3167" i="1" a="1"/>
  <c r="AA3167" i="1" s="1"/>
  <c r="AA2127" i="1" a="1"/>
  <c r="AA2127" i="1" s="1"/>
  <c r="AA730" i="1" a="1"/>
  <c r="AA730" i="1" s="1"/>
  <c r="AA2128" i="1" a="1"/>
  <c r="AA2128" i="1" s="1"/>
  <c r="AA731" i="1" a="1"/>
  <c r="AA731" i="1" s="1"/>
  <c r="AA732" i="1" a="1"/>
  <c r="AA732" i="1" s="1"/>
  <c r="AA2129" i="1" a="1"/>
  <c r="AA2129" i="1" s="1"/>
  <c r="AA2130" i="1" a="1"/>
  <c r="AA2130" i="1" s="1"/>
  <c r="AA733" i="1" a="1"/>
  <c r="AA733" i="1" s="1"/>
  <c r="AA2131" i="1" a="1"/>
  <c r="AA2131" i="1" s="1"/>
  <c r="AA2132" i="1" a="1"/>
  <c r="AA2132" i="1" s="1"/>
  <c r="AA2133" i="1" a="1"/>
  <c r="AA2133" i="1" s="1"/>
  <c r="AA734" i="1" a="1"/>
  <c r="AA734" i="1" s="1"/>
  <c r="AA736" i="1" a="1"/>
  <c r="AA736" i="1" s="1"/>
  <c r="AA3168" i="1" a="1"/>
  <c r="AA3168" i="1" s="1"/>
  <c r="AA3169" i="1" a="1"/>
  <c r="AA3169" i="1" s="1"/>
  <c r="AA2135" i="1" a="1"/>
  <c r="AA2135" i="1" s="1"/>
  <c r="AA737" i="1" a="1"/>
  <c r="AA737" i="1" s="1"/>
  <c r="AA738" i="1" a="1"/>
  <c r="AA738" i="1" s="1"/>
  <c r="AA739" i="1" a="1"/>
  <c r="AA739" i="1" s="1"/>
  <c r="AA740" i="1" a="1"/>
  <c r="AA740" i="1" s="1"/>
  <c r="AA3170" i="1" a="1"/>
  <c r="AA3170" i="1" s="1"/>
  <c r="AA745" i="1" a="1"/>
  <c r="AA745" i="1" s="1"/>
  <c r="AA747" i="1" a="1"/>
  <c r="AA747" i="1" s="1"/>
  <c r="AA753" i="1" a="1"/>
  <c r="AA753" i="1" s="1"/>
  <c r="AA755" i="1" a="1"/>
  <c r="AA755" i="1" s="1"/>
  <c r="AA757" i="1" a="1"/>
  <c r="AA757" i="1" s="1"/>
  <c r="AA760" i="1" a="1"/>
  <c r="AA760" i="1" s="1"/>
  <c r="AA3171" i="1" a="1"/>
  <c r="AA3171" i="1" s="1"/>
  <c r="AA761" i="1" a="1"/>
  <c r="AA761" i="1" s="1"/>
  <c r="AA762" i="1" a="1"/>
  <c r="AA762" i="1" s="1"/>
  <c r="AA763" i="1" a="1"/>
  <c r="AA763" i="1" s="1"/>
  <c r="AA764" i="1" a="1"/>
  <c r="AA764" i="1" s="1"/>
  <c r="AA2143" i="1" a="1"/>
  <c r="AA2143" i="1" s="1"/>
  <c r="AA2144" i="1" a="1"/>
  <c r="AA2144" i="1" s="1"/>
  <c r="AA2145" i="1" a="1"/>
  <c r="AA2145" i="1" s="1"/>
  <c r="AA767" i="1" a="1"/>
  <c r="AA767" i="1" s="1"/>
  <c r="AA768" i="1" a="1"/>
  <c r="AA768" i="1" s="1"/>
  <c r="AA770" i="1" a="1"/>
  <c r="AA770" i="1" s="1"/>
  <c r="AA771" i="1" a="1"/>
  <c r="AA771" i="1" s="1"/>
  <c r="AA772" i="1" a="1"/>
  <c r="AA772" i="1" s="1"/>
  <c r="AA773" i="1" a="1"/>
  <c r="AA773" i="1" s="1"/>
  <c r="AA2146" i="1" a="1"/>
  <c r="AA2146" i="1" s="1"/>
  <c r="AA774" i="1" a="1"/>
  <c r="AA774" i="1" s="1"/>
  <c r="AA775" i="1" a="1"/>
  <c r="AA775" i="1" s="1"/>
  <c r="AA776" i="1" a="1"/>
  <c r="AA776" i="1" s="1"/>
  <c r="AA778" i="1" a="1"/>
  <c r="AA778" i="1" s="1"/>
  <c r="AA781" i="1" a="1"/>
  <c r="AA781" i="1" s="1"/>
  <c r="AA3173" i="1" a="1"/>
  <c r="AA3173" i="1" s="1"/>
  <c r="AA2149" i="1" a="1"/>
  <c r="AA2149" i="1" s="1"/>
  <c r="AA784" i="1" a="1"/>
  <c r="AA784" i="1" s="1"/>
  <c r="AA785" i="1" a="1"/>
  <c r="AA785" i="1" s="1"/>
  <c r="AA787" i="1" a="1"/>
  <c r="AA787" i="1" s="1"/>
  <c r="AA788" i="1" a="1"/>
  <c r="AA788" i="1" s="1"/>
  <c r="AA2152" i="1" a="1"/>
  <c r="AA2152" i="1" s="1"/>
  <c r="AA2153" i="1" a="1"/>
  <c r="AA2153" i="1" s="1"/>
  <c r="AA2154" i="1" a="1"/>
  <c r="AA2154" i="1" s="1"/>
  <c r="AA2155" i="1" a="1"/>
  <c r="AA2155" i="1" s="1"/>
  <c r="AA2156" i="1" a="1"/>
  <c r="AA2156" i="1" s="1"/>
  <c r="AA796" i="1" a="1"/>
  <c r="AA796" i="1" s="1"/>
  <c r="AA798" i="1" a="1"/>
  <c r="AA798" i="1" s="1"/>
  <c r="AA800" i="1" a="1"/>
  <c r="AA800" i="1" s="1"/>
  <c r="AA802" i="1" a="1"/>
  <c r="AA802" i="1" s="1"/>
  <c r="AA803" i="1" a="1"/>
  <c r="AA803" i="1" s="1"/>
  <c r="AA805" i="1" a="1"/>
  <c r="AA805" i="1" s="1"/>
  <c r="AA806" i="1" a="1"/>
  <c r="AA806" i="1" s="1"/>
  <c r="AA808" i="1" a="1"/>
  <c r="AA808" i="1" s="1"/>
  <c r="AA809" i="1" a="1"/>
  <c r="AA809" i="1" s="1"/>
  <c r="AA810" i="1" a="1"/>
  <c r="AA810" i="1" s="1"/>
  <c r="AA811" i="1" a="1"/>
  <c r="AA811" i="1" s="1"/>
  <c r="AA813" i="1" a="1"/>
  <c r="AA813" i="1" s="1"/>
  <c r="AA814" i="1" a="1"/>
  <c r="AA814" i="1" s="1"/>
  <c r="AA2159" i="1" a="1"/>
  <c r="AA2159" i="1" s="1"/>
  <c r="AA2162" i="1" a="1"/>
  <c r="AA2162" i="1" s="1"/>
  <c r="AA2165" i="1" a="1"/>
  <c r="AA2165" i="1" s="1"/>
  <c r="AA2168" i="1" a="1"/>
  <c r="AA2168" i="1" s="1"/>
  <c r="AA2169" i="1" a="1"/>
  <c r="AA2169" i="1" s="1"/>
  <c r="AA2171" i="1" a="1"/>
  <c r="AA2171" i="1" s="1"/>
  <c r="AA2172" i="1" a="1"/>
  <c r="AA2172" i="1" s="1"/>
  <c r="AA2174" i="1" a="1"/>
  <c r="AA2174" i="1" s="1"/>
  <c r="AA2179" i="1" a="1"/>
  <c r="AA2179" i="1" s="1"/>
  <c r="AA2182" i="1" a="1"/>
  <c r="AA2182" i="1" s="1"/>
  <c r="AA2187" i="1" a="1"/>
  <c r="AA2187" i="1" s="1"/>
  <c r="AA2188" i="1" a="1"/>
  <c r="AA2188" i="1" s="1"/>
  <c r="AA2191" i="1" a="1"/>
  <c r="AA2191" i="1" s="1"/>
  <c r="AA2192" i="1" a="1"/>
  <c r="AA2192" i="1" s="1"/>
  <c r="AA2197" i="1" a="1"/>
  <c r="AA2197" i="1" s="1"/>
  <c r="AA3179" i="1" a="1"/>
  <c r="AA3179" i="1" s="1"/>
  <c r="AA2208" i="1" a="1"/>
  <c r="AA2208" i="1" s="1"/>
  <c r="AA2209" i="1" a="1"/>
  <c r="AA2209" i="1" s="1"/>
  <c r="AA816" i="1" a="1"/>
  <c r="AA816" i="1" s="1"/>
  <c r="AA2217" i="1" a="1"/>
  <c r="AA2217" i="1" s="1"/>
  <c r="AA2223" i="1" a="1"/>
  <c r="AA2223" i="1" s="1"/>
  <c r="AA2227" i="1" a="1"/>
  <c r="AA2227" i="1" s="1"/>
  <c r="AA2228" i="1" a="1"/>
  <c r="AA2228" i="1" s="1"/>
  <c r="AA2229" i="1" a="1"/>
  <c r="AA2229" i="1" s="1"/>
  <c r="AA2232" i="1" a="1"/>
  <c r="AA2232" i="1" s="1"/>
  <c r="AA2234" i="1" a="1"/>
  <c r="AA2234" i="1" s="1"/>
  <c r="AA2235" i="1" a="1"/>
  <c r="AA2235" i="1" s="1"/>
  <c r="AA2237" i="1" a="1"/>
  <c r="AA2237" i="1" s="1"/>
  <c r="AA2242" i="1" a="1"/>
  <c r="AA2242" i="1" s="1"/>
  <c r="AA2243" i="1" a="1"/>
  <c r="AA2243" i="1" s="1"/>
  <c r="AA2246" i="1" a="1"/>
  <c r="AA2246" i="1" s="1"/>
  <c r="AA2250" i="1" a="1"/>
  <c r="AA2250" i="1" s="1"/>
  <c r="AA2251" i="1" a="1"/>
  <c r="AA2251" i="1" s="1"/>
  <c r="AA2252" i="1" a="1"/>
  <c r="AA2252" i="1" s="1"/>
  <c r="AA2259" i="1" a="1"/>
  <c r="AA2259" i="1" s="1"/>
  <c r="AA2263" i="1" a="1"/>
  <c r="AA2263" i="1" s="1"/>
  <c r="AA2269" i="1" a="1"/>
  <c r="AA2269" i="1" s="1"/>
  <c r="AA2272" i="1" a="1"/>
  <c r="AA2272" i="1" s="1"/>
  <c r="AA3180" i="1" a="1"/>
  <c r="AA3180" i="1" s="1"/>
  <c r="AA2273" i="1" a="1"/>
  <c r="AA2273" i="1" s="1"/>
  <c r="AA817" i="1" a="1"/>
  <c r="AA817" i="1" s="1"/>
  <c r="AA818" i="1" a="1"/>
  <c r="AA818" i="1" s="1"/>
  <c r="AA819" i="1" a="1"/>
  <c r="AA819" i="1" s="1"/>
  <c r="AA820" i="1" a="1"/>
  <c r="AA820" i="1" s="1"/>
  <c r="AA821" i="1" a="1"/>
  <c r="AA821" i="1" s="1"/>
  <c r="AA822" i="1" a="1"/>
  <c r="AA822" i="1" s="1"/>
  <c r="AA823" i="1" a="1"/>
  <c r="AA823" i="1" s="1"/>
  <c r="AA824" i="1" a="1"/>
  <c r="AA824" i="1" s="1"/>
  <c r="AA825" i="1" a="1"/>
  <c r="AA825" i="1" s="1"/>
  <c r="AA826" i="1" a="1"/>
  <c r="AA826" i="1" s="1"/>
  <c r="AA827" i="1" a="1"/>
  <c r="AA827" i="1" s="1"/>
  <c r="AA829" i="1" a="1"/>
  <c r="AA829" i="1" s="1"/>
  <c r="AA830" i="1" a="1"/>
  <c r="AA830" i="1" s="1"/>
  <c r="AA831" i="1" a="1"/>
  <c r="AA831" i="1" s="1"/>
  <c r="AA832" i="1" a="1"/>
  <c r="AA832" i="1" s="1"/>
  <c r="AA833" i="1" a="1"/>
  <c r="AA833" i="1" s="1"/>
  <c r="AA834" i="1" a="1"/>
  <c r="AA834" i="1" s="1"/>
  <c r="AA835" i="1" a="1"/>
  <c r="AA835" i="1" s="1"/>
  <c r="AA836" i="1" a="1"/>
  <c r="AA836" i="1" s="1"/>
  <c r="AA3181" i="1" a="1"/>
  <c r="AA3181" i="1" s="1"/>
  <c r="AA837" i="1" a="1"/>
  <c r="AA837" i="1" s="1"/>
  <c r="AA838" i="1" a="1"/>
  <c r="AA838" i="1" s="1"/>
  <c r="AA839" i="1" a="1"/>
  <c r="AA839" i="1" s="1"/>
  <c r="AA840" i="1" a="1"/>
  <c r="AA840" i="1" s="1"/>
  <c r="AA841" i="1" a="1"/>
  <c r="AA841" i="1" s="1"/>
  <c r="AA842" i="1" a="1"/>
  <c r="AA842" i="1" s="1"/>
  <c r="AA843" i="1" a="1"/>
  <c r="AA843" i="1" s="1"/>
  <c r="AA2275" i="1" a="1"/>
  <c r="AA2275" i="1" s="1"/>
  <c r="AA844" i="1" a="1"/>
  <c r="AA844" i="1" s="1"/>
  <c r="AA845" i="1" a="1"/>
  <c r="AA845" i="1" s="1"/>
  <c r="AA846" i="1" a="1"/>
  <c r="AA846" i="1" s="1"/>
  <c r="AA847" i="1" a="1"/>
  <c r="AA847" i="1" s="1"/>
  <c r="AA849" i="1" a="1"/>
  <c r="AA849" i="1" s="1"/>
  <c r="AA850" i="1" a="1"/>
  <c r="AA850" i="1" s="1"/>
  <c r="AA851" i="1" a="1"/>
  <c r="AA851" i="1" s="1"/>
  <c r="AA852" i="1" a="1"/>
  <c r="AA852" i="1" s="1"/>
  <c r="AA853" i="1" a="1"/>
  <c r="AA853" i="1" s="1"/>
  <c r="AA854" i="1" a="1"/>
  <c r="AA854" i="1" s="1"/>
  <c r="AA855" i="1" a="1"/>
  <c r="AA855" i="1" s="1"/>
  <c r="AA2276" i="1" a="1"/>
  <c r="AA2276" i="1" s="1"/>
  <c r="AA856" i="1" a="1"/>
  <c r="AA856" i="1" s="1"/>
  <c r="AA857" i="1" a="1"/>
  <c r="AA857" i="1" s="1"/>
  <c r="AA858" i="1" a="1"/>
  <c r="AA858" i="1" s="1"/>
  <c r="AA859" i="1" a="1"/>
  <c r="AA859" i="1" s="1"/>
  <c r="AA860" i="1" a="1"/>
  <c r="AA860" i="1" s="1"/>
  <c r="AA861" i="1" a="1"/>
  <c r="AA861" i="1" s="1"/>
  <c r="AA862" i="1" a="1"/>
  <c r="AA862" i="1" s="1"/>
  <c r="AA863" i="1" a="1"/>
  <c r="AA863" i="1" s="1"/>
  <c r="AA864" i="1" a="1"/>
  <c r="AA864" i="1" s="1"/>
  <c r="AA865" i="1" a="1"/>
  <c r="AA865" i="1" s="1"/>
  <c r="AA866" i="1" a="1"/>
  <c r="AA866" i="1" s="1"/>
  <c r="AA867" i="1" a="1"/>
  <c r="AA867" i="1" s="1"/>
  <c r="AA868" i="1" a="1"/>
  <c r="AA868" i="1" s="1"/>
  <c r="AA2277" i="1" a="1"/>
  <c r="AA2277" i="1" s="1"/>
  <c r="AA869" i="1" a="1"/>
  <c r="AA869" i="1" s="1"/>
  <c r="AA870" i="1" a="1"/>
  <c r="AA870" i="1" s="1"/>
  <c r="AA2278" i="1" a="1"/>
  <c r="AA2278" i="1" s="1"/>
  <c r="AA871" i="1" a="1"/>
  <c r="AA871" i="1" s="1"/>
  <c r="AA872" i="1" a="1"/>
  <c r="AA872" i="1" s="1"/>
  <c r="AA2279" i="1" a="1"/>
  <c r="AA2279" i="1" s="1"/>
  <c r="AA873" i="1" a="1"/>
  <c r="AA873" i="1" s="1"/>
  <c r="AA874" i="1" a="1"/>
  <c r="AA874" i="1" s="1"/>
  <c r="AA875" i="1" a="1"/>
  <c r="AA875" i="1" s="1"/>
  <c r="AA876" i="1" a="1"/>
  <c r="AA876" i="1" s="1"/>
  <c r="AA877" i="1" a="1"/>
  <c r="AA877" i="1" s="1"/>
  <c r="AA879" i="1" a="1"/>
  <c r="AA879" i="1" s="1"/>
  <c r="AA881" i="1" a="1"/>
  <c r="AA881" i="1" s="1"/>
  <c r="AA882" i="1" a="1"/>
  <c r="AA882" i="1" s="1"/>
  <c r="AA883" i="1" a="1"/>
  <c r="AA883" i="1" s="1"/>
  <c r="AA884" i="1" a="1"/>
  <c r="AA884" i="1" s="1"/>
  <c r="AA885" i="1" a="1"/>
  <c r="AA885" i="1" s="1"/>
  <c r="AA886" i="1" a="1"/>
  <c r="AA886" i="1" s="1"/>
  <c r="AA887" i="1" a="1"/>
  <c r="AA887" i="1" s="1"/>
  <c r="AA888" i="1" a="1"/>
  <c r="AA888" i="1" s="1"/>
  <c r="AA889" i="1" a="1"/>
  <c r="AA889" i="1" s="1"/>
  <c r="AA890" i="1" a="1"/>
  <c r="AA890" i="1" s="1"/>
  <c r="AA891" i="1" a="1"/>
  <c r="AA891" i="1" s="1"/>
  <c r="AA892" i="1" a="1"/>
  <c r="AA892" i="1" s="1"/>
  <c r="AA893" i="1" a="1"/>
  <c r="AA893" i="1" s="1"/>
  <c r="AA894" i="1" a="1"/>
  <c r="AA894" i="1" s="1"/>
  <c r="AA895" i="1" a="1"/>
  <c r="AA895" i="1" s="1"/>
  <c r="AA896" i="1" a="1"/>
  <c r="AA896" i="1" s="1"/>
  <c r="AA897" i="1" a="1"/>
  <c r="AA897" i="1" s="1"/>
  <c r="AA898" i="1" a="1"/>
  <c r="AA898" i="1" s="1"/>
  <c r="AA899" i="1" a="1"/>
  <c r="AA899" i="1" s="1"/>
  <c r="AA900" i="1" a="1"/>
  <c r="AA900" i="1" s="1"/>
  <c r="AA901" i="1" a="1"/>
  <c r="AA901" i="1" s="1"/>
  <c r="AA902" i="1" a="1"/>
  <c r="AA902" i="1" s="1"/>
  <c r="AA903" i="1" a="1"/>
  <c r="AA903" i="1" s="1"/>
  <c r="AA904" i="1" a="1"/>
  <c r="AA904" i="1" s="1"/>
  <c r="AA905" i="1" a="1"/>
  <c r="AA905" i="1" s="1"/>
  <c r="AA906" i="1" a="1"/>
  <c r="AA906" i="1" s="1"/>
  <c r="AA907" i="1" a="1"/>
  <c r="AA907" i="1" s="1"/>
  <c r="AA908" i="1" a="1"/>
  <c r="AA908" i="1" s="1"/>
  <c r="AA909" i="1" a="1"/>
  <c r="AA909" i="1" s="1"/>
  <c r="AA910" i="1" a="1"/>
  <c r="AA910" i="1" s="1"/>
  <c r="AA911" i="1" a="1"/>
  <c r="AA911" i="1" s="1"/>
  <c r="AA912" i="1" a="1"/>
  <c r="AA912" i="1" s="1"/>
  <c r="AA914" i="1" a="1"/>
  <c r="AA914" i="1" s="1"/>
  <c r="AA915" i="1" a="1"/>
  <c r="AA915" i="1" s="1"/>
  <c r="AA916" i="1" a="1"/>
  <c r="AA916" i="1" s="1"/>
  <c r="AA917" i="1" a="1"/>
  <c r="AA917" i="1" s="1"/>
  <c r="AA918" i="1" a="1"/>
  <c r="AA918" i="1" s="1"/>
  <c r="AA919" i="1" a="1"/>
  <c r="AA919" i="1" s="1"/>
  <c r="AA920" i="1" a="1"/>
  <c r="AA920" i="1" s="1"/>
  <c r="AA922" i="1" a="1"/>
  <c r="AA922" i="1" s="1"/>
  <c r="AA923" i="1" a="1"/>
  <c r="AA923" i="1" s="1"/>
  <c r="AA925" i="1" a="1"/>
  <c r="AA925" i="1" s="1"/>
  <c r="AA926" i="1" a="1"/>
  <c r="AA926" i="1" s="1"/>
  <c r="AA930" i="1" a="1"/>
  <c r="AA930" i="1" s="1"/>
  <c r="AA931" i="1" a="1"/>
  <c r="AA931" i="1" s="1"/>
  <c r="AA932" i="1" a="1"/>
  <c r="AA932" i="1" s="1"/>
  <c r="AA933" i="1" a="1"/>
  <c r="AA933" i="1" s="1"/>
  <c r="AA934" i="1" a="1"/>
  <c r="AA934" i="1" s="1"/>
  <c r="AA935" i="1" a="1"/>
  <c r="AA935" i="1" s="1"/>
  <c r="AA936" i="1" a="1"/>
  <c r="AA936" i="1" s="1"/>
  <c r="AA937" i="1" a="1"/>
  <c r="AA937" i="1" s="1"/>
  <c r="AA938" i="1" a="1"/>
  <c r="AA938" i="1" s="1"/>
  <c r="AA939" i="1" a="1"/>
  <c r="AA939" i="1" s="1"/>
  <c r="AA940" i="1" a="1"/>
  <c r="AA940" i="1" s="1"/>
  <c r="AA941" i="1" a="1"/>
  <c r="AA941" i="1" s="1"/>
  <c r="AA942" i="1" a="1"/>
  <c r="AA942" i="1" s="1"/>
  <c r="AA943" i="1" a="1"/>
  <c r="AA943" i="1" s="1"/>
  <c r="AA947" i="1" a="1"/>
  <c r="AA947" i="1" s="1"/>
  <c r="AA948" i="1" a="1"/>
  <c r="AA948" i="1" s="1"/>
  <c r="AA949" i="1" a="1"/>
  <c r="AA949" i="1" s="1"/>
  <c r="AA950" i="1" a="1"/>
  <c r="AA950" i="1" s="1"/>
  <c r="AA951" i="1" a="1"/>
  <c r="AA951" i="1" s="1"/>
  <c r="AA952" i="1" a="1"/>
  <c r="AA952" i="1" s="1"/>
  <c r="AA953" i="1" a="1"/>
  <c r="AA953" i="1" s="1"/>
  <c r="AA954" i="1" a="1"/>
  <c r="AA954" i="1" s="1"/>
  <c r="AA956" i="1" a="1"/>
  <c r="AA956" i="1" s="1"/>
  <c r="AA957" i="1" a="1"/>
  <c r="AA957" i="1" s="1"/>
  <c r="AA958" i="1" a="1"/>
  <c r="AA958" i="1" s="1"/>
  <c r="AA959" i="1" a="1"/>
  <c r="AA959" i="1" s="1"/>
  <c r="AA960" i="1" a="1"/>
  <c r="AA960" i="1" s="1"/>
  <c r="AA961" i="1" a="1"/>
  <c r="AA961" i="1" s="1"/>
  <c r="AA964" i="1" a="1"/>
  <c r="AA964" i="1" s="1"/>
  <c r="AA965" i="1" a="1"/>
  <c r="AA965" i="1" s="1"/>
  <c r="AA966" i="1" a="1"/>
  <c r="AA966" i="1" s="1"/>
  <c r="AA967" i="1" a="1"/>
  <c r="AA967" i="1" s="1"/>
  <c r="AA3182" i="1" a="1"/>
  <c r="AA3182" i="1" s="1"/>
  <c r="AA968" i="1" a="1"/>
  <c r="AA968" i="1" s="1"/>
  <c r="AA972" i="1" a="1"/>
  <c r="AA972" i="1" s="1"/>
  <c r="AA973" i="1" a="1"/>
  <c r="AA973" i="1" s="1"/>
  <c r="AA974" i="1" a="1"/>
  <c r="AA974" i="1" s="1"/>
  <c r="AA975" i="1" a="1"/>
  <c r="AA975" i="1" s="1"/>
  <c r="AA978" i="1" a="1"/>
  <c r="AA978" i="1" s="1"/>
  <c r="AA980" i="1" a="1"/>
  <c r="AA980" i="1" s="1"/>
  <c r="AA981" i="1" a="1"/>
  <c r="AA981" i="1" s="1"/>
  <c r="AA983" i="1" a="1"/>
  <c r="AA983" i="1" s="1"/>
  <c r="AA989" i="1" a="1"/>
  <c r="AA989" i="1" s="1"/>
  <c r="AA990" i="1" a="1"/>
  <c r="AA990" i="1" s="1"/>
  <c r="AA991" i="1" a="1"/>
  <c r="AA991" i="1" s="1"/>
  <c r="AA993" i="1" a="1"/>
  <c r="AA993" i="1" s="1"/>
  <c r="AA994" i="1" a="1"/>
  <c r="AA994" i="1" s="1"/>
  <c r="AA995" i="1" a="1"/>
  <c r="AA995" i="1" s="1"/>
  <c r="AA996" i="1" a="1"/>
  <c r="AA996" i="1" s="1"/>
  <c r="AA999" i="1" a="1"/>
  <c r="AA999" i="1" s="1"/>
  <c r="AA1000" i="1" a="1"/>
  <c r="AA1000" i="1" s="1"/>
  <c r="AA1001" i="1" a="1"/>
  <c r="AA1001" i="1" s="1"/>
  <c r="AA1004" i="1" a="1"/>
  <c r="AA1004" i="1" s="1"/>
  <c r="AA1005" i="1" a="1"/>
  <c r="AA1005" i="1" s="1"/>
  <c r="AA1007" i="1" a="1"/>
  <c r="AA1007" i="1" s="1"/>
  <c r="AA2280" i="1" a="1"/>
  <c r="AA2280" i="1" s="1"/>
  <c r="AA2281" i="1" a="1"/>
  <c r="AA2281" i="1" s="1"/>
  <c r="AA2282" i="1" a="1"/>
  <c r="AA2282" i="1" s="1"/>
  <c r="AA1008" i="1" a="1"/>
  <c r="AA1008" i="1" s="1"/>
  <c r="AA1009" i="1" a="1"/>
  <c r="AA1009" i="1" s="1"/>
  <c r="AA2283" i="1" a="1"/>
  <c r="AA2283" i="1" s="1"/>
  <c r="AA2284" i="1" a="1"/>
  <c r="AA2284" i="1" s="1"/>
  <c r="AA1011" i="1" a="1"/>
  <c r="AA1011" i="1" s="1"/>
  <c r="AA3187" i="1" a="1"/>
  <c r="AA3187" i="1" s="1"/>
  <c r="AA3188" i="1" a="1"/>
  <c r="AA3188" i="1" s="1"/>
  <c r="AA1012" i="1" a="1"/>
  <c r="AA1012" i="1" s="1"/>
  <c r="AA2287" i="1" a="1"/>
  <c r="AA2287" i="1" s="1"/>
  <c r="AA1014" i="1" a="1"/>
  <c r="AA1014" i="1" s="1"/>
  <c r="AA1015" i="1" a="1"/>
  <c r="AA1015" i="1" s="1"/>
  <c r="AA3192" i="1" a="1"/>
  <c r="AA3192" i="1" s="1"/>
  <c r="AA1017" i="1" a="1"/>
  <c r="AA1017" i="1" s="1"/>
  <c r="AA3193" i="1" a="1"/>
  <c r="AA3193" i="1" s="1"/>
  <c r="AA1018" i="1" a="1"/>
  <c r="AA1018" i="1" s="1"/>
  <c r="AA3194" i="1" a="1"/>
  <c r="AA3194" i="1" s="1"/>
  <c r="AA1019" i="1" a="1"/>
  <c r="AA1019" i="1" s="1"/>
  <c r="AA1020" i="1" a="1"/>
  <c r="AA1020" i="1" s="1"/>
  <c r="AA2289" i="1" a="1"/>
  <c r="AA2289" i="1" s="1"/>
  <c r="AA2290" i="1" a="1"/>
  <c r="AA2290" i="1" s="1"/>
  <c r="AA1021" i="1" a="1"/>
  <c r="AA1021" i="1" s="1"/>
  <c r="AA3196" i="1" a="1"/>
  <c r="AA3196" i="1" s="1"/>
  <c r="AA2291" i="1" a="1"/>
  <c r="AA2291" i="1" s="1"/>
  <c r="AA1023" i="1" a="1"/>
  <c r="AA1023" i="1" s="1"/>
  <c r="AA3200" i="1" a="1"/>
  <c r="AA3200" i="1" s="1"/>
  <c r="AA2292" i="1" a="1"/>
  <c r="AA2292" i="1" s="1"/>
  <c r="AA1024" i="1" a="1"/>
  <c r="AA1024" i="1" s="1"/>
  <c r="AA2293" i="1" a="1"/>
  <c r="AA2293" i="1" s="1"/>
  <c r="AA3201" i="1" a="1"/>
  <c r="AA3201" i="1" s="1"/>
  <c r="AA3202" i="1" a="1"/>
  <c r="AA3202" i="1" s="1"/>
  <c r="AA2294" i="1" a="1"/>
  <c r="AA2294" i="1" s="1"/>
  <c r="AA2295" i="1" a="1"/>
  <c r="AA2295" i="1" s="1"/>
  <c r="AA2296" i="1" a="1"/>
  <c r="AA2296" i="1" s="1"/>
  <c r="AA2297" i="1" a="1"/>
  <c r="AA2297" i="1" s="1"/>
  <c r="AA2298" i="1" a="1"/>
  <c r="AA2298" i="1" s="1"/>
  <c r="AA2299" i="1" a="1"/>
  <c r="AA2299" i="1" s="1"/>
  <c r="AA1027" i="1" a="1"/>
  <c r="AA1027" i="1" s="1"/>
  <c r="AA2300" i="1" a="1"/>
  <c r="AA2300" i="1" s="1"/>
  <c r="AA1029" i="1" a="1"/>
  <c r="AA1029" i="1" s="1"/>
  <c r="AA1030" i="1" a="1"/>
  <c r="AA1030" i="1" s="1"/>
  <c r="AA1031" i="1" a="1"/>
  <c r="AA1031" i="1" s="1"/>
  <c r="AA2301" i="1" a="1"/>
  <c r="AA2301" i="1" s="1"/>
  <c r="AA1036" i="1" a="1"/>
  <c r="AA1036" i="1" s="1"/>
  <c r="AA3209" i="1" a="1"/>
  <c r="AA3209" i="1" s="1"/>
  <c r="AA2302" i="1" a="1"/>
  <c r="AA2302" i="1" s="1"/>
  <c r="AA2303" i="1" a="1"/>
  <c r="AA2303" i="1" s="1"/>
  <c r="AA1037" i="1" a="1"/>
  <c r="AA1037" i="1" s="1"/>
  <c r="AA3212" i="1" a="1"/>
  <c r="AA3212" i="1" s="1"/>
  <c r="AA1038" i="1" a="1"/>
  <c r="AA1038" i="1" s="1"/>
  <c r="AA3213" i="1" a="1"/>
  <c r="AA3213" i="1" s="1"/>
  <c r="AA1039" i="1" a="1"/>
  <c r="AA1039" i="1" s="1"/>
  <c r="AA3214" i="1" a="1"/>
  <c r="AA3214" i="1" s="1"/>
  <c r="AA3215" i="1" a="1"/>
  <c r="AA3215" i="1" s="1"/>
  <c r="AA3216" i="1" a="1"/>
  <c r="AA3216" i="1" s="1"/>
  <c r="AA1041" i="1" a="1"/>
  <c r="AA1041" i="1" s="1"/>
  <c r="AA3217" i="1" a="1"/>
  <c r="AA3217" i="1" s="1"/>
  <c r="AA3218" i="1" a="1"/>
  <c r="AA3218" i="1" s="1"/>
  <c r="AA3220" i="1" a="1"/>
  <c r="AA3220" i="1" s="1"/>
  <c r="AA1044" i="1" a="1"/>
  <c r="AA1044" i="1" s="1"/>
  <c r="AA3221" i="1" a="1"/>
  <c r="AA3221" i="1" s="1"/>
  <c r="AA1045" i="1" a="1"/>
  <c r="AA1045" i="1" s="1"/>
  <c r="AA3222" i="1" a="1"/>
  <c r="AA3222" i="1" s="1"/>
  <c r="AA3223" i="1" a="1"/>
  <c r="AA3223" i="1" s="1"/>
  <c r="AA1047" i="1" a="1"/>
  <c r="AA1047" i="1" s="1"/>
  <c r="AA1049" i="1" a="1"/>
  <c r="AA1049" i="1" s="1"/>
  <c r="AA3224" i="1" a="1"/>
  <c r="AA3224" i="1" s="1"/>
  <c r="AA1051" i="1" a="1"/>
  <c r="AA1051" i="1" s="1"/>
  <c r="AA1052" i="1" a="1"/>
  <c r="AA1052" i="1" s="1"/>
  <c r="AA1053" i="1" a="1"/>
  <c r="AA1053" i="1" s="1"/>
  <c r="AA1054" i="1" a="1"/>
  <c r="AA1054" i="1" s="1"/>
  <c r="AA3231" i="1" a="1"/>
  <c r="AA3231" i="1" s="1"/>
  <c r="AA2305" i="1" a="1"/>
  <c r="AA2305" i="1" s="1"/>
  <c r="AA3232" i="1" a="1"/>
  <c r="AA3232" i="1" s="1"/>
  <c r="AA1056" i="1" a="1"/>
  <c r="AA1056" i="1" s="1"/>
  <c r="AA1058" i="1" a="1"/>
  <c r="AA1058" i="1" s="1"/>
  <c r="AA3233" i="1" a="1"/>
  <c r="AA3233" i="1" s="1"/>
  <c r="AA1059" i="1" a="1"/>
  <c r="AA1059" i="1" s="1"/>
  <c r="AA3234" i="1" a="1"/>
  <c r="AA3234" i="1" s="1"/>
  <c r="AA2307" i="1" a="1"/>
  <c r="AA2307" i="1" s="1"/>
  <c r="AA3235" i="1" a="1"/>
  <c r="AA3235" i="1" s="1"/>
  <c r="AA1060" i="1" a="1"/>
  <c r="AA1060" i="1" s="1"/>
  <c r="AA1061" i="1" a="1"/>
  <c r="AA1061" i="1" s="1"/>
  <c r="AA2308" i="1" a="1"/>
  <c r="AA2308" i="1" s="1"/>
  <c r="AA2309" i="1" a="1"/>
  <c r="AA2309" i="1" s="1"/>
  <c r="AA3237" i="1" a="1"/>
  <c r="AA3237" i="1" s="1"/>
  <c r="AA2310" i="1" a="1"/>
  <c r="AA2310" i="1" s="1"/>
  <c r="AA2311" i="1" a="1"/>
  <c r="AA2311" i="1" s="1"/>
  <c r="AA1066" i="1" a="1"/>
  <c r="AA1066" i="1" s="1"/>
  <c r="AA2312" i="1" a="1"/>
  <c r="AA2312" i="1" s="1"/>
  <c r="AA2313" i="1" a="1"/>
  <c r="AA2313" i="1" s="1"/>
  <c r="AA3242" i="1" a="1"/>
  <c r="AA3242" i="1" s="1"/>
  <c r="AA1067" i="1" a="1"/>
  <c r="AA1067" i="1" s="1"/>
  <c r="AA1068" i="1" a="1"/>
  <c r="AA1068" i="1" s="1"/>
  <c r="AA3244" i="1" a="1"/>
  <c r="AA3244" i="1" s="1"/>
  <c r="AA3245" i="1" a="1"/>
  <c r="AA3245" i="1" s="1"/>
  <c r="AA1070" i="1" a="1"/>
  <c r="AA1070" i="1" s="1"/>
  <c r="AA1071" i="1" a="1"/>
  <c r="AA1071" i="1" s="1"/>
  <c r="AA1072" i="1" a="1"/>
  <c r="AA1072" i="1" s="1"/>
  <c r="AA1073" i="1" a="1"/>
  <c r="AA1073" i="1" s="1"/>
  <c r="AA2314" i="1" a="1"/>
  <c r="AA2314" i="1" s="1"/>
  <c r="AA1074" i="1" a="1"/>
  <c r="AA1074" i="1" s="1"/>
  <c r="AA1075" i="1" a="1"/>
  <c r="AA1075" i="1" s="1"/>
  <c r="AA1076" i="1" a="1"/>
  <c r="AA1076" i="1" s="1"/>
  <c r="AA3249" i="1" a="1"/>
  <c r="AA3249" i="1" s="1"/>
  <c r="AA2315" i="1" a="1"/>
  <c r="AA2315" i="1" s="1"/>
  <c r="AA2316" i="1" a="1"/>
  <c r="AA2316" i="1" s="1"/>
  <c r="AA1080" i="1" a="1"/>
  <c r="AA1080" i="1" s="1"/>
  <c r="AA2317" i="1" a="1"/>
  <c r="AA2317" i="1" s="1"/>
  <c r="AA1081" i="1" a="1"/>
  <c r="AA1081" i="1" s="1"/>
  <c r="AA1082" i="1" a="1"/>
  <c r="AA1082" i="1" s="1"/>
  <c r="AA2318" i="1" a="1"/>
  <c r="AA2318" i="1" s="1"/>
  <c r="AA3252" i="1" a="1"/>
  <c r="AA3252" i="1" s="1"/>
  <c r="AA1083" i="1" a="1"/>
  <c r="AA1083" i="1" s="1"/>
  <c r="AA2319" i="1" a="1"/>
  <c r="AA2319" i="1" s="1"/>
  <c r="AA1084" i="1" a="1"/>
  <c r="AA1084" i="1" s="1"/>
  <c r="AA3254" i="1" a="1"/>
  <c r="AA3254" i="1" s="1"/>
  <c r="AA3255" i="1" a="1"/>
  <c r="AA3255" i="1" s="1"/>
  <c r="AA1087" i="1" a="1"/>
  <c r="AA1087" i="1" s="1"/>
  <c r="AA1088" i="1" a="1"/>
  <c r="AA1088" i="1" s="1"/>
  <c r="AA2320" i="1" a="1"/>
  <c r="AA2320" i="1" s="1"/>
  <c r="AA2321" i="1" a="1"/>
  <c r="AA2321" i="1" s="1"/>
  <c r="AA1090" i="1" a="1"/>
  <c r="AA1090" i="1" s="1"/>
  <c r="AA3258" i="1" a="1"/>
  <c r="AA3258" i="1" s="1"/>
  <c r="AA2322" i="1" a="1"/>
  <c r="AA2322" i="1" s="1"/>
  <c r="AA2323" i="1" a="1"/>
  <c r="AA2323" i="1" s="1"/>
  <c r="AA1094" i="1" a="1"/>
  <c r="AA1094" i="1" s="1"/>
  <c r="AA1095" i="1" a="1"/>
  <c r="AA1095" i="1" s="1"/>
  <c r="AA1096" i="1" a="1"/>
  <c r="AA1096" i="1" s="1"/>
  <c r="AA3261" i="1" a="1"/>
  <c r="AA3261" i="1" s="1"/>
  <c r="AA3262" i="1" a="1"/>
  <c r="AA3262" i="1" s="1"/>
  <c r="AA2325" i="1" a="1"/>
  <c r="AA2325" i="1" s="1"/>
  <c r="AA1098" i="1" a="1"/>
  <c r="AA1098" i="1" s="1"/>
  <c r="AA2326" i="1" a="1"/>
  <c r="AA2326" i="1" s="1"/>
  <c r="AA2327" i="1" a="1"/>
  <c r="AA2327" i="1" s="1"/>
  <c r="AA1102" i="1" a="1"/>
  <c r="AA1102" i="1" s="1"/>
  <c r="AA1103" i="1" a="1"/>
  <c r="AA1103" i="1" s="1"/>
  <c r="AA1104" i="1" a="1"/>
  <c r="AA1104" i="1" s="1"/>
  <c r="AA1105" i="1" a="1"/>
  <c r="AA1105" i="1" s="1"/>
  <c r="AA2328" i="1" a="1"/>
  <c r="AA2328" i="1" s="1"/>
  <c r="AA2329" i="1" a="1"/>
  <c r="AA2329" i="1" s="1"/>
  <c r="AA2330" i="1" a="1"/>
  <c r="AA2330" i="1" s="1"/>
  <c r="AA3265" i="1" a="1"/>
  <c r="AA3265" i="1" s="1"/>
  <c r="AA1106" i="1" a="1"/>
  <c r="AA1106" i="1" s="1"/>
  <c r="AA1107" i="1" a="1"/>
  <c r="AA1107" i="1" s="1"/>
  <c r="AA1108" i="1" a="1"/>
  <c r="AA1108" i="1" s="1"/>
  <c r="AA1109" i="1" a="1"/>
  <c r="AA1109" i="1" s="1"/>
  <c r="AA1111" i="1" a="1"/>
  <c r="AA1111" i="1" s="1"/>
  <c r="AA1112" i="1" a="1"/>
  <c r="AA1112" i="1" s="1"/>
  <c r="AA1113" i="1" a="1"/>
  <c r="AA1113" i="1" s="1"/>
  <c r="AA1114" i="1" a="1"/>
  <c r="AA1114" i="1" s="1"/>
  <c r="AA1115" i="1" a="1"/>
  <c r="AA1115" i="1" s="1"/>
  <c r="AA1117" i="1" a="1"/>
  <c r="AA1117" i="1" s="1"/>
  <c r="AA2331" i="1" a="1"/>
  <c r="AA2331" i="1" s="1"/>
  <c r="AA1119" i="1" a="1"/>
  <c r="AA1119" i="1" s="1"/>
  <c r="AA3266" i="1" a="1"/>
  <c r="AA3266" i="1" s="1"/>
  <c r="AA1120" i="1" a="1"/>
  <c r="AA1120" i="1" s="1"/>
  <c r="AA2333" i="1" a="1"/>
  <c r="AA2333" i="1" s="1"/>
  <c r="AA2334" i="1" a="1"/>
  <c r="AA2334" i="1" s="1"/>
  <c r="AA1124" i="1" a="1"/>
  <c r="AA1124" i="1" s="1"/>
  <c r="AA1126" i="1" a="1"/>
  <c r="AA1126" i="1" s="1"/>
  <c r="AA1127" i="1" a="1"/>
  <c r="AA1127" i="1" s="1"/>
  <c r="AA1128" i="1" a="1"/>
  <c r="AA1128" i="1" s="1"/>
  <c r="AA1129" i="1" a="1"/>
  <c r="AA1129" i="1" s="1"/>
  <c r="AA1130" i="1" a="1"/>
  <c r="AA1130" i="1" s="1"/>
  <c r="AA2336" i="1" a="1"/>
  <c r="AA2336" i="1" s="1"/>
  <c r="AA3268" i="1" a="1"/>
  <c r="AA3268" i="1" s="1"/>
  <c r="AA1131" i="1" a="1"/>
  <c r="AA1131" i="1" s="1"/>
  <c r="AA3270" i="1" a="1"/>
  <c r="AA3270" i="1" s="1"/>
  <c r="AA3271" i="1" a="1"/>
  <c r="AA3271" i="1" s="1"/>
  <c r="AA1132" i="1" a="1"/>
  <c r="AA1132" i="1" s="1"/>
  <c r="AA1133" i="1" a="1"/>
  <c r="AA1133" i="1" s="1"/>
  <c r="AA1134" i="1" a="1"/>
  <c r="AA1134" i="1" s="1"/>
  <c r="AA2338" i="1" a="1"/>
  <c r="AA2338" i="1" s="1"/>
  <c r="AA3272" i="1" a="1"/>
  <c r="AA3272" i="1" s="1"/>
  <c r="AA2339" i="1" a="1"/>
  <c r="AA2339" i="1" s="1"/>
  <c r="AA1136" i="1" a="1"/>
  <c r="AA1136" i="1" s="1"/>
  <c r="AA2340" i="1" a="1"/>
  <c r="AA2340" i="1" s="1"/>
  <c r="AA3273" i="1" a="1"/>
  <c r="AA3273" i="1" s="1"/>
  <c r="AA1137" i="1" a="1"/>
  <c r="AA1137" i="1" s="1"/>
  <c r="AA2341" i="1" a="1"/>
  <c r="AA2341" i="1" s="1"/>
  <c r="AA1140" i="1" a="1"/>
  <c r="AA1140" i="1" s="1"/>
  <c r="AA1141" i="1" a="1"/>
  <c r="AA1141" i="1" s="1"/>
  <c r="AA1142" i="1" a="1"/>
  <c r="AA1142" i="1" s="1"/>
  <c r="AA2342" i="1" a="1"/>
  <c r="AA2342" i="1" s="1"/>
  <c r="AA3275" i="1" a="1"/>
  <c r="AA3275" i="1" s="1"/>
  <c r="AA2344" i="1" a="1"/>
  <c r="AA2344" i="1" s="1"/>
  <c r="AA3276" i="1" a="1"/>
  <c r="AA3276" i="1" s="1"/>
  <c r="AA2345" i="1" a="1"/>
  <c r="AA2345" i="1" s="1"/>
  <c r="AA1143" i="1" a="1"/>
  <c r="AA1143" i="1" s="1"/>
  <c r="AA3278" i="1" a="1"/>
  <c r="AA3278" i="1" s="1"/>
  <c r="AA1144" i="1" a="1"/>
  <c r="AA1144" i="1" s="1"/>
  <c r="AA1145" i="1" a="1"/>
  <c r="AA1145" i="1" s="1"/>
  <c r="AA2346" i="1" a="1"/>
  <c r="AA2346" i="1" s="1"/>
  <c r="AA1146" i="1" a="1"/>
  <c r="AA1146" i="1" s="1"/>
  <c r="AA3279" i="1" a="1"/>
  <c r="AA3279" i="1" s="1"/>
  <c r="AA1147" i="1" a="1"/>
  <c r="AA1147" i="1" s="1"/>
  <c r="AA1148" i="1" a="1"/>
  <c r="AA1148" i="1" s="1"/>
  <c r="AA2347" i="1" a="1"/>
  <c r="AA2347" i="1" s="1"/>
  <c r="AA1149" i="1" a="1"/>
  <c r="AA1149" i="1" s="1"/>
  <c r="AA1150" i="1" a="1"/>
  <c r="AA1150" i="1" s="1"/>
  <c r="AA2348" i="1" a="1"/>
  <c r="AA2348" i="1" s="1"/>
  <c r="AA2349" i="1" a="1"/>
  <c r="AA2349" i="1" s="1"/>
  <c r="AA1152" i="1" a="1"/>
  <c r="AA1152" i="1" s="1"/>
  <c r="AA1153" i="1" a="1"/>
  <c r="AA1153" i="1" s="1"/>
  <c r="AA1154" i="1" a="1"/>
  <c r="AA1154" i="1" s="1"/>
  <c r="AA1155" i="1" a="1"/>
  <c r="AA1155" i="1" s="1"/>
  <c r="AA1156" i="1" a="1"/>
  <c r="AA1156" i="1" s="1"/>
  <c r="AA3282" i="1" a="1"/>
  <c r="AA3282" i="1" s="1"/>
  <c r="AA1158" i="1" a="1"/>
  <c r="AA1158" i="1" s="1"/>
  <c r="AA2351" i="1" a="1"/>
  <c r="AA2351" i="1" s="1"/>
  <c r="AA3283" i="1" a="1"/>
  <c r="AA3283" i="1" s="1"/>
  <c r="AA3286" i="1" a="1"/>
  <c r="AA3286" i="1" s="1"/>
  <c r="AA3287" i="1" a="1"/>
  <c r="AA3287" i="1" s="1"/>
  <c r="AA1159" i="1" a="1"/>
  <c r="AA1159" i="1" s="1"/>
  <c r="AA2352" i="1" a="1"/>
  <c r="AA2352" i="1" s="1"/>
  <c r="AA3288" i="1" a="1"/>
  <c r="AA3288" i="1" s="1"/>
  <c r="AA1160" i="1" a="1"/>
  <c r="AA1160" i="1" s="1"/>
  <c r="AA1162" i="1" a="1"/>
  <c r="AA1162" i="1" s="1"/>
  <c r="AA1163" i="1" a="1"/>
  <c r="AA1163" i="1" s="1"/>
  <c r="AA3289" i="1" a="1"/>
  <c r="AA3289" i="1" s="1"/>
  <c r="AA1165" i="1" a="1"/>
  <c r="AA1165" i="1" s="1"/>
  <c r="AA1166" i="1" a="1"/>
  <c r="AA1166" i="1" s="1"/>
  <c r="AA2355" i="1" a="1"/>
  <c r="AA2355" i="1" s="1"/>
  <c r="AA3291" i="1" a="1"/>
  <c r="AA3291" i="1" s="1"/>
  <c r="AA3292" i="1" a="1"/>
  <c r="AA3292" i="1" s="1"/>
  <c r="AA1167" i="1" a="1"/>
  <c r="AA1167" i="1" s="1"/>
  <c r="AA3293" i="1" a="1"/>
  <c r="AA3293" i="1" s="1"/>
  <c r="AA1169" i="1" a="1"/>
  <c r="AA1169" i="1" s="1"/>
  <c r="AA1170" i="1" a="1"/>
  <c r="AA1170" i="1" s="1"/>
  <c r="AA3295" i="1" a="1"/>
  <c r="AA3295" i="1" s="1"/>
  <c r="AA2356" i="1" a="1"/>
  <c r="AA2356" i="1" s="1"/>
  <c r="AA2357" i="1" a="1"/>
  <c r="AA2357" i="1" s="1"/>
  <c r="AA1173" i="1" a="1"/>
  <c r="AA1173" i="1" s="1"/>
  <c r="AA2358" i="1" a="1"/>
  <c r="AA2358" i="1" s="1"/>
  <c r="AA3299" i="1" a="1"/>
  <c r="AA3299" i="1" s="1"/>
  <c r="AA1177" i="1" a="1"/>
  <c r="AA1177" i="1" s="1"/>
  <c r="AA2360" i="1" a="1"/>
  <c r="AA2360" i="1" s="1"/>
  <c r="AA2361" i="1" a="1"/>
  <c r="AA2361" i="1" s="1"/>
  <c r="AA1178" i="1" a="1"/>
  <c r="AA1178" i="1" s="1"/>
  <c r="AA1179" i="1" a="1"/>
  <c r="AA1179" i="1" s="1"/>
  <c r="AA1184" i="1" a="1"/>
  <c r="AA1184" i="1" s="1"/>
  <c r="AA2362" i="1" a="1"/>
  <c r="AA2362" i="1" s="1"/>
  <c r="AA1186" i="1" a="1"/>
  <c r="AA1186" i="1" s="1"/>
  <c r="AA3300" i="1" a="1"/>
  <c r="AA3300" i="1" s="1"/>
  <c r="AA2364" i="1" a="1"/>
  <c r="AA2364" i="1" s="1"/>
  <c r="AA2365" i="1" a="1"/>
  <c r="AA2365" i="1" s="1"/>
  <c r="AA1192" i="1" a="1"/>
  <c r="AA1192" i="1" s="1"/>
  <c r="AA3303" i="1" a="1"/>
  <c r="AA3303" i="1" s="1"/>
  <c r="AA3304" i="1" a="1"/>
  <c r="AA3304" i="1" s="1"/>
  <c r="AA3305" i="1" a="1"/>
  <c r="AA3305" i="1" s="1"/>
  <c r="AA1200" i="1" a="1"/>
  <c r="AA1200" i="1" s="1"/>
  <c r="AA1202" i="1" a="1"/>
  <c r="AA1202" i="1" s="1"/>
  <c r="AA1203" i="1" a="1"/>
  <c r="AA1203" i="1" s="1"/>
  <c r="AA1204" i="1" a="1"/>
  <c r="AA1204" i="1" s="1"/>
  <c r="AA1205" i="1" a="1"/>
  <c r="AA1205" i="1" s="1"/>
  <c r="AA2367" i="1" a="1"/>
  <c r="AA2367" i="1" s="1"/>
  <c r="AA3311" i="1" a="1"/>
  <c r="AA3311" i="1" s="1"/>
  <c r="AA1206" i="1" a="1"/>
  <c r="AA1206" i="1" s="1"/>
  <c r="AA1207" i="1" a="1"/>
  <c r="AA1207" i="1" s="1"/>
  <c r="AA1208" i="1" a="1"/>
  <c r="AA1208" i="1" s="1"/>
  <c r="AA2369" i="1" a="1"/>
  <c r="AA2369" i="1" s="1"/>
  <c r="AA3312" i="1" a="1"/>
  <c r="AA3312" i="1" s="1"/>
  <c r="AA2370" i="1" a="1"/>
  <c r="AA2370" i="1" s="1"/>
  <c r="AA2371" i="1" a="1"/>
  <c r="AA2371" i="1" s="1"/>
  <c r="AA1210" i="1" a="1"/>
  <c r="AA1210" i="1" s="1"/>
  <c r="AA3314" i="1" a="1"/>
  <c r="AA3314" i="1" s="1"/>
  <c r="AA2373" i="1" a="1"/>
  <c r="AA2373" i="1" s="1"/>
  <c r="AA2374" i="1" a="1"/>
  <c r="AA2374" i="1" s="1"/>
  <c r="AA2375" i="1" a="1"/>
  <c r="AA2375" i="1" s="1"/>
  <c r="AA1212" i="1" a="1"/>
  <c r="AA1212" i="1" s="1"/>
  <c r="AA1213" i="1" a="1"/>
  <c r="AA1213" i="1" s="1"/>
  <c r="AA2378" i="1" a="1"/>
  <c r="AA2378" i="1" s="1"/>
  <c r="AA1214" i="1" a="1"/>
  <c r="AA1214" i="1" s="1"/>
  <c r="AA1215" i="1" a="1"/>
  <c r="AA1215" i="1" s="1"/>
  <c r="AA3316" i="1" a="1"/>
  <c r="AA3316" i="1" s="1"/>
  <c r="AA2379" i="1" a="1"/>
  <c r="AA2379" i="1" s="1"/>
  <c r="AA3318" i="1" a="1"/>
  <c r="AA3318" i="1" s="1"/>
  <c r="AA1217" i="1" a="1"/>
  <c r="AA1217" i="1" s="1"/>
  <c r="AA3322" i="1" a="1"/>
  <c r="AA3322" i="1" s="1"/>
  <c r="AA2381" i="1" a="1"/>
  <c r="AA2381" i="1" s="1"/>
  <c r="AA2382" i="1" a="1"/>
  <c r="AA2382" i="1" s="1"/>
  <c r="AA2383" i="1" a="1"/>
  <c r="AA2383" i="1" s="1"/>
  <c r="AA1218" i="1" a="1"/>
  <c r="AA1218" i="1" s="1"/>
  <c r="AA2384" i="1" a="1"/>
  <c r="AA2384" i="1" s="1"/>
  <c r="AA3326" i="1" a="1"/>
  <c r="AA3326" i="1" s="1"/>
  <c r="AA2385" i="1" a="1"/>
  <c r="AA2385" i="1" s="1"/>
  <c r="AA1219" i="1" a="1"/>
  <c r="AA1219" i="1" s="1"/>
  <c r="AA1220" i="1" a="1"/>
  <c r="AA1220" i="1" s="1"/>
  <c r="AA1221" i="1" a="1"/>
  <c r="AA1221" i="1" s="1"/>
  <c r="AA1222" i="1" a="1"/>
  <c r="AA1222" i="1" s="1"/>
  <c r="AA3327" i="1" a="1"/>
  <c r="AA3327" i="1" s="1"/>
  <c r="AA2386" i="1" a="1"/>
  <c r="AA2386" i="1" s="1"/>
  <c r="AA1223" i="1" a="1"/>
  <c r="AA1223" i="1" s="1"/>
  <c r="AA2387" i="1" a="1"/>
  <c r="AA2387" i="1" s="1"/>
  <c r="AA1224" i="1" a="1"/>
  <c r="AA1224" i="1" s="1"/>
  <c r="AA2389" i="1" a="1"/>
  <c r="AA2389" i="1" s="1"/>
  <c r="AA1225" i="1" a="1"/>
  <c r="AA1225" i="1" s="1"/>
  <c r="AA1226" i="1" a="1"/>
  <c r="AA1226" i="1" s="1"/>
  <c r="AA1227" i="1" a="1"/>
  <c r="AA1227" i="1" s="1"/>
  <c r="AA3328" i="1" a="1"/>
  <c r="AA3328" i="1" s="1"/>
  <c r="AA3331" i="1" a="1"/>
  <c r="AA3331" i="1" s="1"/>
  <c r="AA1231" i="1" a="1"/>
  <c r="AA1231" i="1" s="1"/>
  <c r="AA1232" i="1" a="1"/>
  <c r="AA1232" i="1" s="1"/>
  <c r="AA3333" i="1" a="1"/>
  <c r="AA3333" i="1" s="1"/>
  <c r="AA2391" i="1" a="1"/>
  <c r="AA2391" i="1" s="1"/>
  <c r="AA2392" i="1" a="1"/>
  <c r="AA2392" i="1" s="1"/>
  <c r="AA2393" i="1" a="1"/>
  <c r="AA2393" i="1" s="1"/>
  <c r="AA3334" i="1" a="1"/>
  <c r="AA3334" i="1" s="1"/>
  <c r="AA2394" i="1" a="1"/>
  <c r="AA2394" i="1" s="1"/>
  <c r="AA1238" i="1" a="1"/>
  <c r="AA1238" i="1" s="1"/>
  <c r="AA1239" i="1" a="1"/>
  <c r="AA1239" i="1" s="1"/>
  <c r="AA2395" i="1" a="1"/>
  <c r="AA2395" i="1" s="1"/>
  <c r="AA1240" i="1" a="1"/>
  <c r="AA1240" i="1" s="1"/>
  <c r="AA3340" i="1" a="1"/>
  <c r="AA3340" i="1" s="1"/>
  <c r="AA2398" i="1" a="1"/>
  <c r="AA2398" i="1" s="1"/>
  <c r="AA3341" i="1" a="1"/>
  <c r="AA3341" i="1" s="1"/>
  <c r="AA1242" i="1" a="1"/>
  <c r="AA1242" i="1" s="1"/>
  <c r="AA1244" i="1" a="1"/>
  <c r="AA1244" i="1" s="1"/>
  <c r="AA2399" i="1" a="1"/>
  <c r="AA2399" i="1" s="1"/>
  <c r="AA2400" i="1" a="1"/>
  <c r="AA2400" i="1" s="1"/>
  <c r="AA1246" i="1" a="1"/>
  <c r="AA1246" i="1" s="1"/>
  <c r="AA1247" i="1" a="1"/>
  <c r="AA1247" i="1" s="1"/>
  <c r="AA1248" i="1" a="1"/>
  <c r="AA1248" i="1" s="1"/>
  <c r="AA2401" i="1" a="1"/>
  <c r="AA2401" i="1" s="1"/>
  <c r="AA2402" i="1" a="1"/>
  <c r="AA2402" i="1" s="1"/>
  <c r="AA2403" i="1" a="1"/>
  <c r="AA2403" i="1" s="1"/>
  <c r="AA1249" i="1" a="1"/>
  <c r="AA1249" i="1" s="1"/>
  <c r="AA1250" i="1" a="1"/>
  <c r="AA1250" i="1" s="1"/>
  <c r="AA3349" i="1" a="1"/>
  <c r="AA3349" i="1" s="1"/>
  <c r="AA2404" i="1" a="1"/>
  <c r="AA2404" i="1" s="1"/>
  <c r="AA1252" i="1" a="1"/>
  <c r="AA1252" i="1" s="1"/>
  <c r="AA2407" i="1" a="1"/>
  <c r="AA2407" i="1" s="1"/>
  <c r="AA3352" i="1" a="1"/>
  <c r="AA3352" i="1" s="1"/>
  <c r="AA3353" i="1" a="1"/>
  <c r="AA3353" i="1" s="1"/>
  <c r="AA1253" i="1" a="1"/>
  <c r="AA1253" i="1" s="1"/>
  <c r="AA3354" i="1" a="1"/>
  <c r="AA3354" i="1" s="1"/>
  <c r="AA1254" i="1" a="1"/>
  <c r="AA1254" i="1" s="1"/>
  <c r="AA1255" i="1" a="1"/>
  <c r="AA1255" i="1" s="1"/>
  <c r="AA2408" i="1" a="1"/>
  <c r="AA2408" i="1" s="1"/>
  <c r="AA1257" i="1" a="1"/>
  <c r="AA1257" i="1" s="1"/>
  <c r="AA1258" i="1" a="1"/>
  <c r="AA1258" i="1" s="1"/>
  <c r="AA1259" i="1" a="1"/>
  <c r="AA1259" i="1" s="1"/>
  <c r="AA2409" i="1" a="1"/>
  <c r="AA2409" i="1" s="1"/>
  <c r="AA3357" i="1" a="1"/>
  <c r="AA3357" i="1" s="1"/>
  <c r="AA2410" i="1" a="1"/>
  <c r="AA2410" i="1" s="1"/>
  <c r="AA1261" i="1" a="1"/>
  <c r="AA1261" i="1" s="1"/>
  <c r="AA1264" i="1" a="1"/>
  <c r="AA1264" i="1" s="1"/>
  <c r="AA2411" i="1" a="1"/>
  <c r="AA2411" i="1" s="1"/>
  <c r="AA3363" i="1" a="1"/>
  <c r="AA3363" i="1" s="1"/>
  <c r="AA3364" i="1" a="1"/>
  <c r="AA3364" i="1" s="1"/>
  <c r="AA1265" i="1" a="1"/>
  <c r="AA1265" i="1" s="1"/>
  <c r="AA1266" i="1" a="1"/>
  <c r="AA1266" i="1" s="1"/>
  <c r="AA1267" i="1" a="1"/>
  <c r="AA1267" i="1" s="1"/>
  <c r="AA2413" i="1" a="1"/>
  <c r="AA2413" i="1" s="1"/>
  <c r="AA2414" i="1" a="1"/>
  <c r="AA2414" i="1" s="1"/>
  <c r="AA3368" i="1" a="1"/>
  <c r="AA3368" i="1" s="1"/>
  <c r="AA1269" i="1" a="1"/>
  <c r="AA1269" i="1" s="1"/>
  <c r="AA1271" i="1" a="1"/>
  <c r="AA1271" i="1" s="1"/>
  <c r="AA2415" i="1" a="1"/>
  <c r="AA2415" i="1" s="1"/>
  <c r="AA3369" i="1" a="1"/>
  <c r="AA3369" i="1" s="1"/>
  <c r="AA1273" i="1" a="1"/>
  <c r="AA1273" i="1" s="1"/>
  <c r="AA2418" i="1" a="1"/>
  <c r="AA2418" i="1" s="1"/>
  <c r="AA3371" i="1" a="1"/>
  <c r="AA3371" i="1" s="1"/>
  <c r="AA1275" i="1" a="1"/>
  <c r="AA1275" i="1" s="1"/>
  <c r="AA1276" i="1" a="1"/>
  <c r="AA1276" i="1" s="1"/>
  <c r="AA1277" i="1" a="1"/>
  <c r="AA1277" i="1" s="1"/>
  <c r="AA2419" i="1" a="1"/>
  <c r="AA2419" i="1" s="1"/>
  <c r="AA2420" i="1" a="1"/>
  <c r="AA2420" i="1" s="1"/>
  <c r="AA2421" i="1" a="1"/>
  <c r="AA2421" i="1" s="1"/>
  <c r="AA1278" i="1" a="1"/>
  <c r="AA1278" i="1" s="1"/>
  <c r="AA1279" i="1" a="1"/>
  <c r="AA1279" i="1" s="1"/>
  <c r="AA1280" i="1" a="1"/>
  <c r="AA1280" i="1" s="1"/>
  <c r="AA1281" i="1" a="1"/>
  <c r="AA1281" i="1" s="1"/>
  <c r="AA1282" i="1" a="1"/>
  <c r="AA1282" i="1" s="1"/>
  <c r="AA2423" i="1" a="1"/>
  <c r="AA2423" i="1" s="1"/>
  <c r="AA1285" i="1" a="1"/>
  <c r="AA1285" i="1" s="1"/>
  <c r="AA2424" i="1" a="1"/>
  <c r="AA2424" i="1" s="1"/>
  <c r="AA1286" i="1" a="1"/>
  <c r="AA1286" i="1" s="1"/>
  <c r="AA1287" i="1" a="1"/>
  <c r="AA1287" i="1" s="1"/>
  <c r="AA3374" i="1" a="1"/>
  <c r="AA3374" i="1" s="1"/>
  <c r="AA1288" i="1" a="1"/>
  <c r="AA1288" i="1" s="1"/>
  <c r="AA1289" i="1" a="1"/>
  <c r="AA1289" i="1" s="1"/>
  <c r="AA1290" i="1" a="1"/>
  <c r="AA1290" i="1" s="1"/>
  <c r="AA3377" i="1" a="1"/>
  <c r="AA3377" i="1" s="1"/>
  <c r="AA1292" i="1" a="1"/>
  <c r="AA1292" i="1" s="1"/>
  <c r="AA3379" i="1" a="1"/>
  <c r="AA3379" i="1" s="1"/>
  <c r="AA1294" i="1" a="1"/>
  <c r="AA1294" i="1" s="1"/>
  <c r="AA1295" i="1" a="1"/>
  <c r="AA1295" i="1" s="1"/>
  <c r="AA1297" i="1" a="1"/>
  <c r="AA1297" i="1" s="1"/>
  <c r="AA2425" i="1" a="1"/>
  <c r="AA2425" i="1" s="1"/>
  <c r="AA1298" i="1" a="1"/>
  <c r="AA1298" i="1" s="1"/>
  <c r="AA1299" i="1" a="1"/>
  <c r="AA1299" i="1" s="1"/>
  <c r="AA3386" i="1" a="1"/>
  <c r="AA3386" i="1" s="1"/>
  <c r="AA2427" i="1" a="1"/>
  <c r="AA2427" i="1" s="1"/>
  <c r="AA1301" i="1" a="1"/>
  <c r="AA1301" i="1" s="1"/>
  <c r="AA1302" i="1" a="1"/>
  <c r="AA1302" i="1" s="1"/>
  <c r="AA2428" i="1" a="1"/>
  <c r="AA2428" i="1" s="1"/>
  <c r="AA1303" i="1" a="1"/>
  <c r="AA1303" i="1" s="1"/>
  <c r="AA1304" i="1" a="1"/>
  <c r="AA1304" i="1" s="1"/>
  <c r="AA1305" i="1" a="1"/>
  <c r="AA1305" i="1" s="1"/>
  <c r="AA2429" i="1" a="1"/>
  <c r="AA2429" i="1" s="1"/>
  <c r="AA3388" i="1" a="1"/>
  <c r="AA3388" i="1" s="1"/>
  <c r="AA1306" i="1" a="1"/>
  <c r="AA1306" i="1" s="1"/>
  <c r="AA1307" i="1" a="1"/>
  <c r="AA1307" i="1" s="1"/>
  <c r="AA1308" i="1" a="1"/>
  <c r="AA1308" i="1" s="1"/>
  <c r="AA2433" i="1" a="1"/>
  <c r="AA2433" i="1" s="1"/>
  <c r="AA1309" i="1" a="1"/>
  <c r="AA1309" i="1" s="1"/>
  <c r="AA1310" i="1" a="1"/>
  <c r="AA1310" i="1" s="1"/>
  <c r="AA2434" i="1" a="1"/>
  <c r="AA2434" i="1" s="1"/>
  <c r="AA3390" i="1" a="1"/>
  <c r="AA3390" i="1" s="1"/>
  <c r="AA2435" i="1" a="1"/>
  <c r="AA2435" i="1" s="1"/>
  <c r="AA1313" i="1" a="1"/>
  <c r="AA1313" i="1" s="1"/>
  <c r="AA2436" i="1" a="1"/>
  <c r="AA2436" i="1" s="1"/>
  <c r="AA1314" i="1" a="1"/>
  <c r="AA1314" i="1" s="1"/>
  <c r="AA1315" i="1" a="1"/>
  <c r="AA1315" i="1" s="1"/>
  <c r="AA1316" i="1" a="1"/>
  <c r="AA1316" i="1" s="1"/>
  <c r="AA2437" i="1" a="1"/>
  <c r="AA2437" i="1" s="1"/>
  <c r="AA2438" i="1" a="1"/>
  <c r="AA2438" i="1" s="1"/>
  <c r="AA2439" i="1" a="1"/>
  <c r="AA2439" i="1" s="1"/>
  <c r="AA1317" i="1" a="1"/>
  <c r="AA1317" i="1" s="1"/>
  <c r="AA2440" i="1" a="1"/>
  <c r="AA2440" i="1" s="1"/>
  <c r="AA2441" i="1" a="1"/>
  <c r="AA2441" i="1" s="1"/>
  <c r="AA1318" i="1" a="1"/>
  <c r="AA1318" i="1" s="1"/>
  <c r="AA1319" i="1" a="1"/>
  <c r="AA1319" i="1" s="1"/>
  <c r="AA2442" i="1" a="1"/>
  <c r="AA2442" i="1" s="1"/>
  <c r="AA1321" i="1" a="1"/>
  <c r="AA1321" i="1" s="1"/>
  <c r="AA1322" i="1" a="1"/>
  <c r="AA1322" i="1" s="1"/>
  <c r="AA1323" i="1" a="1"/>
  <c r="AA1323" i="1" s="1"/>
  <c r="AA1325" i="1" a="1"/>
  <c r="AA1325" i="1" s="1"/>
  <c r="AA1326" i="1" a="1"/>
  <c r="AA1326" i="1" s="1"/>
  <c r="AA1327" i="1" a="1"/>
  <c r="AA1327" i="1" s="1"/>
  <c r="AA3399" i="1" a="1"/>
  <c r="AA3399" i="1" s="1"/>
  <c r="AA3401" i="1" a="1"/>
  <c r="AA3401" i="1" s="1"/>
  <c r="AA1328" i="1" a="1"/>
  <c r="AA1328" i="1" s="1"/>
  <c r="AA3402" i="1" a="1"/>
  <c r="AA3402" i="1" s="1"/>
  <c r="AA1330" i="1" a="1"/>
  <c r="AA1330" i="1" s="1"/>
  <c r="AA1331" i="1" a="1"/>
  <c r="AA1331" i="1" s="1"/>
  <c r="AA1332" i="1" a="1"/>
  <c r="AA1332" i="1" s="1"/>
  <c r="AA3424" i="1" a="1"/>
  <c r="AA3424" i="1" s="1"/>
  <c r="AA1333" i="1" a="1"/>
  <c r="AA1333" i="1" s="1"/>
  <c r="AA3425" i="1" a="1"/>
  <c r="AA3425" i="1" s="1"/>
  <c r="AA3427" i="1" a="1"/>
  <c r="AA3427" i="1" s="1"/>
  <c r="AA3428" i="1" a="1"/>
  <c r="AA3428" i="1" s="1"/>
  <c r="AA1334" i="1" a="1"/>
  <c r="AA1334" i="1" s="1"/>
  <c r="AA3431" i="1" a="1"/>
  <c r="AA3431" i="1" s="1"/>
  <c r="AA3432" i="1" a="1"/>
  <c r="AA3432" i="1" s="1"/>
  <c r="AA2453" i="1" a="1"/>
  <c r="AA2453" i="1" s="1"/>
  <c r="AA3439" i="1" a="1"/>
  <c r="AA3439" i="1" s="1"/>
  <c r="AA3440" i="1" a="1"/>
  <c r="AA3440" i="1" s="1"/>
  <c r="AA1335" i="1" a="1"/>
  <c r="AA1335" i="1" s="1"/>
  <c r="AA3442" i="1" a="1"/>
  <c r="AA3442" i="1" s="1"/>
  <c r="AA3443" i="1" a="1"/>
  <c r="AA3443" i="1" s="1"/>
  <c r="AA2456" i="1" a="1"/>
  <c r="AA2456" i="1" s="1"/>
  <c r="AA3451" i="1" a="1"/>
  <c r="AA3451" i="1" s="1"/>
  <c r="AA3452" i="1" a="1"/>
  <c r="AA3452" i="1" s="1"/>
  <c r="AA1337" i="1" a="1"/>
  <c r="AA1337" i="1" s="1"/>
  <c r="AA3454" i="1" a="1"/>
  <c r="AA3454" i="1" s="1"/>
  <c r="AA3455" i="1" a="1"/>
  <c r="AA3455" i="1" s="1"/>
  <c r="AA2460" i="1" a="1"/>
  <c r="AA2460" i="1" s="1"/>
  <c r="AA3461" i="1" a="1"/>
  <c r="AA3461" i="1" s="1"/>
  <c r="AA3462" i="1" a="1"/>
  <c r="AA3462" i="1" s="1"/>
  <c r="AA3463" i="1" a="1"/>
  <c r="AA3463" i="1" s="1"/>
  <c r="AA1338" i="1" a="1"/>
  <c r="AA1338" i="1" s="1"/>
  <c r="AA3465" i="1" a="1"/>
  <c r="AA3465" i="1" s="1"/>
  <c r="AA3466" i="1" a="1"/>
  <c r="AA3466" i="1" s="1"/>
  <c r="AA2463" i="1" a="1"/>
  <c r="AA2463" i="1" s="1"/>
  <c r="AA3474" i="1" a="1"/>
  <c r="AA3474" i="1" s="1"/>
  <c r="AA3475" i="1" a="1"/>
  <c r="AA3475" i="1" s="1"/>
  <c r="AA1340" i="1" a="1"/>
  <c r="AA1340" i="1" s="1"/>
  <c r="AA3477" i="1" a="1"/>
  <c r="AA3477" i="1" s="1"/>
  <c r="AA3478" i="1" a="1"/>
  <c r="AA3478" i="1" s="1"/>
  <c r="AA2467" i="1" a="1"/>
  <c r="AA2467" i="1" s="1"/>
  <c r="AA3485" i="1" a="1"/>
  <c r="AA3485" i="1" s="1"/>
  <c r="AA3486" i="1" a="1"/>
  <c r="AA3486" i="1" s="1"/>
  <c r="AA1341" i="1" a="1"/>
  <c r="AA1341" i="1" s="1"/>
  <c r="AA3488" i="1" a="1"/>
  <c r="AA3488" i="1" s="1"/>
  <c r="AA3489" i="1" a="1"/>
  <c r="AA3489" i="1" s="1"/>
  <c r="AA2470" i="1" a="1"/>
  <c r="AA2470" i="1" s="1"/>
  <c r="AA3496" i="1" a="1"/>
  <c r="AA3496" i="1" s="1"/>
  <c r="AA3497" i="1" a="1"/>
  <c r="AA3497" i="1" s="1"/>
  <c r="AA3498" i="1" a="1"/>
  <c r="AA3498" i="1" s="1"/>
  <c r="AA1342" i="1" a="1"/>
  <c r="AA1342" i="1" s="1"/>
  <c r="AA3500" i="1" a="1"/>
  <c r="AA3500" i="1" s="1"/>
  <c r="AA3501" i="1" a="1"/>
  <c r="AA3501" i="1" s="1"/>
  <c r="AA2473" i="1" a="1"/>
  <c r="AA2473" i="1" s="1"/>
  <c r="AA3508" i="1" a="1"/>
  <c r="AA3508" i="1" s="1"/>
  <c r="AA3509" i="1" a="1"/>
  <c r="AA3509" i="1" s="1"/>
  <c r="AA3510" i="1" a="1"/>
  <c r="AA3510" i="1" s="1"/>
  <c r="AA3511" i="1" a="1"/>
  <c r="AA3511" i="1" s="1"/>
  <c r="AA3520" i="1" a="1"/>
  <c r="AA3520" i="1" s="1"/>
  <c r="AA3521" i="1" a="1"/>
  <c r="AA3521" i="1" s="1"/>
  <c r="AA3526" i="1" a="1"/>
  <c r="AA3526" i="1" s="1"/>
  <c r="AA3528" i="1" a="1"/>
  <c r="AA3528" i="1" s="1"/>
  <c r="AA2476" i="1" a="1"/>
  <c r="AA2476" i="1" s="1"/>
  <c r="AA3529" i="1" a="1"/>
  <c r="AA3529" i="1" s="1"/>
  <c r="AA1344" i="1" a="1"/>
  <c r="AA1344" i="1" s="1"/>
  <c r="AA3537" i="1" a="1"/>
  <c r="AA3537" i="1" s="1"/>
  <c r="AA1345" i="1" a="1"/>
  <c r="AA1345" i="1" s="1"/>
  <c r="AA3538" i="1" a="1"/>
  <c r="AA3538" i="1" s="1"/>
  <c r="AA3544" i="1" a="1"/>
  <c r="AA3544" i="1" s="1"/>
  <c r="AA3545" i="1" a="1"/>
  <c r="AA3545" i="1" s="1"/>
  <c r="AA1346" i="1" a="1"/>
  <c r="AA1346" i="1" s="1"/>
  <c r="AA1347" i="1" a="1"/>
  <c r="AA1347" i="1" s="1"/>
  <c r="AA2480" i="1" a="1"/>
  <c r="AA2480" i="1" s="1"/>
  <c r="AA1348" i="1" a="1"/>
  <c r="AA1348" i="1" s="1"/>
  <c r="AA3553" i="1" a="1"/>
  <c r="AA3553" i="1" s="1"/>
  <c r="AA2485" i="1" a="1"/>
  <c r="AA2485" i="1" s="1"/>
  <c r="AA3561" i="1" a="1"/>
  <c r="AA3561" i="1" s="1"/>
  <c r="AA3563" i="1" a="1"/>
  <c r="AA3563" i="1" s="1"/>
  <c r="AA2486" i="1" a="1"/>
  <c r="AA2486" i="1" s="1"/>
  <c r="AA3568" i="1" a="1"/>
  <c r="AA3568" i="1" s="1"/>
  <c r="AA3569" i="1" a="1"/>
  <c r="AA3569" i="1" s="1"/>
  <c r="AA1350" i="1" a="1"/>
  <c r="AA1350" i="1" s="1"/>
  <c r="AA1351" i="1" a="1"/>
  <c r="AA1351" i="1" s="1"/>
  <c r="AA3572" i="1" a="1"/>
  <c r="AA3572" i="1" s="1"/>
  <c r="AA1352" i="1" a="1"/>
  <c r="AA1352" i="1" s="1"/>
  <c r="AA3580" i="1" a="1"/>
  <c r="AA3580" i="1" s="1"/>
  <c r="AA1354" i="1" a="1"/>
  <c r="AA1354" i="1" s="1"/>
  <c r="AA3582" i="1" a="1"/>
  <c r="AA3582" i="1" s="1"/>
  <c r="AA3583" i="1" a="1"/>
  <c r="AA3583" i="1" s="1"/>
  <c r="AA3584" i="1" a="1"/>
  <c r="AA3584" i="1" s="1"/>
  <c r="AA1355" i="1" a="1"/>
  <c r="AA1355" i="1" s="1"/>
  <c r="AA1356" i="1" a="1"/>
  <c r="AA1356" i="1" s="1"/>
  <c r="AA3585" i="1" a="1"/>
  <c r="AA3585" i="1" s="1"/>
  <c r="AA2492" i="1" a="1"/>
  <c r="AA2492" i="1" s="1"/>
  <c r="AA2493" i="1" a="1"/>
  <c r="AA2493" i="1" s="1"/>
  <c r="AA3591" i="1" a="1"/>
  <c r="AA3591" i="1" s="1"/>
  <c r="AA2494" i="1" a="1"/>
  <c r="AA2494" i="1" s="1"/>
  <c r="AA2495" i="1" a="1"/>
  <c r="AA2495" i="1" s="1"/>
  <c r="AA2499" i="1" a="1"/>
  <c r="AA2499" i="1" s="1"/>
  <c r="AA2500" i="1" a="1"/>
  <c r="AA2500" i="1" s="1"/>
  <c r="AA2501" i="1" a="1"/>
  <c r="AA2501" i="1" s="1"/>
  <c r="AA3597" i="1" a="1"/>
  <c r="AA3597" i="1" s="1"/>
  <c r="AA1357" i="1" a="1"/>
  <c r="AA1357" i="1" s="1"/>
  <c r="AA3600" i="1" a="1"/>
  <c r="AA3600" i="1" s="1"/>
  <c r="AA3602" i="1" a="1"/>
  <c r="AA3602" i="1" s="1"/>
  <c r="AA1358" i="1" a="1"/>
  <c r="AA1358" i="1" s="1"/>
  <c r="AA2505" i="1" a="1"/>
  <c r="AA2505" i="1" s="1"/>
  <c r="AA3606" i="1" a="1"/>
  <c r="AA3606" i="1" s="1"/>
  <c r="AA2507" i="1" a="1"/>
  <c r="AA2507" i="1" s="1"/>
  <c r="AA3609" i="1" a="1"/>
  <c r="AA3609" i="1" s="1"/>
  <c r="AA2509" i="1" a="1"/>
  <c r="AA2509" i="1" s="1"/>
  <c r="AA3613" i="1" a="1"/>
  <c r="AA3613" i="1" s="1"/>
  <c r="AA1359" i="1" a="1"/>
  <c r="AA1359" i="1" s="1"/>
  <c r="AA1360" i="1" a="1"/>
  <c r="AA1360" i="1" s="1"/>
  <c r="AA3615" i="1" a="1"/>
  <c r="AA3615" i="1" s="1"/>
  <c r="AA1361" i="1" a="1"/>
  <c r="AA1361" i="1" s="1"/>
  <c r="AA3617" i="1" a="1"/>
  <c r="AA3617" i="1" s="1"/>
  <c r="AA3618" i="1" a="1"/>
  <c r="AA3618" i="1" s="1"/>
  <c r="AA1363" i="1" a="1"/>
  <c r="AA1363" i="1" s="1"/>
  <c r="AA1364" i="1" a="1"/>
  <c r="AA1364" i="1" s="1"/>
  <c r="AA2512" i="1" a="1"/>
  <c r="AA2512" i="1" s="1"/>
  <c r="AA1365" i="1" a="1"/>
  <c r="AA1365" i="1" s="1"/>
  <c r="AA1367" i="1" a="1"/>
  <c r="AA1367" i="1" s="1"/>
  <c r="AA1368" i="1" a="1"/>
  <c r="AA1368" i="1" s="1"/>
  <c r="AA3623" i="1" a="1"/>
  <c r="AA3623" i="1" s="1"/>
  <c r="AA1369" i="1" a="1"/>
  <c r="AA1369" i="1" s="1"/>
  <c r="AA2513" i="1" a="1"/>
  <c r="AA2513" i="1" s="1"/>
  <c r="AA3626" i="1" a="1"/>
  <c r="AA3626" i="1" s="1"/>
  <c r="AA3633" i="1" a="1"/>
  <c r="AA3633" i="1" s="1"/>
  <c r="AA3645" i="1" a="1"/>
  <c r="AA3645" i="1" s="1"/>
  <c r="AA3646" i="1" a="1"/>
  <c r="AA3646" i="1" s="1"/>
  <c r="AA3655" i="1" a="1"/>
  <c r="AA3655" i="1" s="1"/>
  <c r="AA3656" i="1" a="1"/>
  <c r="AA3656" i="1" s="1"/>
  <c r="AA3663" i="1" a="1"/>
  <c r="AA3663" i="1" s="1"/>
  <c r="AA3664" i="1" a="1"/>
  <c r="AA3664" i="1" s="1"/>
  <c r="AA3665" i="1" a="1"/>
  <c r="AA3665" i="1" s="1"/>
  <c r="AA3671" i="1" a="1"/>
  <c r="AA3671" i="1" s="1"/>
  <c r="AA2517" i="1" a="1"/>
  <c r="AA2517" i="1" s="1"/>
  <c r="AA2518" i="1" a="1"/>
  <c r="AA2518" i="1" s="1"/>
  <c r="AA2519" i="1" a="1"/>
  <c r="AA2519" i="1" s="1"/>
  <c r="AA3674" i="1" a="1"/>
  <c r="AA3674" i="1" s="1"/>
  <c r="AA2520" i="1" a="1"/>
  <c r="AA2520" i="1" s="1"/>
  <c r="AA3677" i="1" a="1"/>
  <c r="AA3677" i="1" s="1"/>
  <c r="AA3679" i="1" a="1"/>
  <c r="AA3679" i="1" s="1"/>
  <c r="AA2522" i="1" a="1"/>
  <c r="AA2522" i="1" s="1"/>
  <c r="AA2523" i="1" a="1"/>
  <c r="AA2523" i="1" s="1"/>
  <c r="AA3680" i="1" a="1"/>
  <c r="AA3680" i="1" s="1"/>
  <c r="AA3683" i="1" a="1"/>
  <c r="AA3683" i="1" s="1"/>
  <c r="AA3688" i="1" a="1"/>
  <c r="AA3688" i="1" s="1"/>
  <c r="AA3689" i="1" a="1"/>
  <c r="AA3689" i="1" s="1"/>
  <c r="AA3702" i="1" a="1"/>
  <c r="AA3702" i="1" s="1"/>
  <c r="AA3708" i="1" a="1"/>
  <c r="AA3708" i="1" s="1"/>
  <c r="AA3709" i="1" a="1"/>
  <c r="AA3709" i="1" s="1"/>
  <c r="AA3716" i="1" a="1"/>
  <c r="AA3716" i="1" s="1"/>
  <c r="AA3722" i="1" a="1"/>
  <c r="AA3722" i="1" s="1"/>
  <c r="AA3723" i="1" a="1"/>
  <c r="AA3723" i="1" s="1"/>
  <c r="AA3731" i="1" a="1"/>
  <c r="AA3731" i="1" s="1"/>
  <c r="AA3735" i="1" a="1"/>
  <c r="AA3735" i="1" s="1"/>
  <c r="AA3736" i="1" a="1"/>
  <c r="AA3736" i="1" s="1"/>
  <c r="AA3740" i="1" a="1"/>
  <c r="AA3740" i="1" s="1"/>
  <c r="AA3746" i="1" a="1"/>
  <c r="AA3746" i="1" s="1"/>
  <c r="AA3750" i="1" a="1"/>
  <c r="AA3750" i="1" s="1"/>
  <c r="AA3752" i="1" a="1"/>
  <c r="AA3752" i="1" s="1"/>
  <c r="AA3754" i="1" a="1"/>
  <c r="AA3754" i="1" s="1"/>
  <c r="AA3765" i="1" a="1"/>
  <c r="AA3765" i="1" s="1"/>
  <c r="AA3768" i="1" a="1"/>
  <c r="AA3768" i="1" s="1"/>
  <c r="AA3770" i="1" a="1"/>
  <c r="AA3770" i="1" s="1"/>
  <c r="AA3772" i="1" a="1"/>
  <c r="AA3772" i="1" s="1"/>
  <c r="AA3775" i="1" a="1"/>
  <c r="AA3775" i="1" s="1"/>
  <c r="AA3777" i="1" a="1"/>
  <c r="AA3777" i="1" s="1"/>
  <c r="AA3782" i="1" a="1"/>
  <c r="AA3782" i="1" s="1"/>
  <c r="AA3799" i="1" a="1"/>
  <c r="AA3799" i="1" s="1"/>
  <c r="AA3802" i="1" a="1"/>
  <c r="AA3802" i="1" s="1"/>
  <c r="AA3803" i="1" a="1"/>
  <c r="AA3803" i="1" s="1"/>
  <c r="AA3804" i="1" a="1"/>
  <c r="AA3804" i="1" s="1"/>
  <c r="AA3807" i="1" a="1"/>
  <c r="AA3807" i="1" s="1"/>
  <c r="AA3809" i="1" a="1"/>
  <c r="AA3809" i="1" s="1"/>
  <c r="AA3810" i="1" a="1"/>
  <c r="AA3810" i="1" s="1"/>
  <c r="AA3815" i="1" a="1"/>
  <c r="AA3815" i="1" s="1"/>
  <c r="AA3816" i="1" a="1"/>
  <c r="AA3816" i="1" s="1"/>
  <c r="AA3826" i="1" a="1"/>
  <c r="AA3826" i="1" s="1"/>
  <c r="AA3827" i="1" a="1"/>
  <c r="AA3827" i="1" s="1"/>
  <c r="AA3829" i="1" a="1"/>
  <c r="AA3829" i="1" s="1"/>
  <c r="AA3831" i="1" a="1"/>
  <c r="AA3831" i="1" s="1"/>
  <c r="AA3832" i="1" a="1"/>
  <c r="AA3832" i="1" s="1"/>
  <c r="AA3840" i="1" a="1"/>
  <c r="AA3840" i="1" s="1"/>
  <c r="AA3852" i="1" a="1"/>
  <c r="AA3852" i="1" s="1"/>
  <c r="AA3856" i="1" a="1"/>
  <c r="AA3856" i="1" s="1"/>
  <c r="AA3857" i="1" a="1"/>
  <c r="AA3857" i="1" s="1"/>
  <c r="AA3860" i="1" a="1"/>
  <c r="AA3860" i="1" s="1"/>
  <c r="AA3878" i="1" a="1"/>
  <c r="AA3878" i="1" s="1"/>
  <c r="AA3884" i="1" a="1"/>
  <c r="AA3884" i="1" s="1"/>
  <c r="AA3885" i="1" a="1"/>
  <c r="AA3885" i="1" s="1"/>
  <c r="AA3886" i="1" a="1"/>
  <c r="AA3886" i="1" s="1"/>
  <c r="AA3889" i="1" a="1"/>
  <c r="AA3889" i="1" s="1"/>
  <c r="AA3890" i="1" a="1"/>
  <c r="AA3890" i="1" s="1"/>
  <c r="AA3891" i="1" a="1"/>
  <c r="AA3891" i="1" s="1"/>
  <c r="AA3897" i="1" a="1"/>
  <c r="AA3897" i="1" s="1"/>
  <c r="AA3900" i="1" a="1"/>
  <c r="AA3900" i="1" s="1"/>
  <c r="AA3901" i="1" a="1"/>
  <c r="AA3901" i="1" s="1"/>
  <c r="AA3902" i="1" a="1"/>
  <c r="AA3902" i="1" s="1"/>
  <c r="AA3904" i="1" a="1"/>
  <c r="AA3904" i="1" s="1"/>
  <c r="AA3914" i="1" a="1"/>
  <c r="AA3914" i="1" s="1"/>
  <c r="AA3932" i="1" a="1"/>
  <c r="AA3932" i="1" s="1"/>
  <c r="AA3936" i="1" a="1"/>
  <c r="AA3936" i="1" s="1"/>
  <c r="AA3949" i="1" a="1"/>
  <c r="AA3949" i="1" s="1"/>
  <c r="AA3964" i="1" a="1"/>
  <c r="AA3964" i="1" s="1"/>
  <c r="AA3970" i="1" a="1"/>
  <c r="AA3970" i="1" s="1"/>
  <c r="AA4001" i="1" a="1"/>
  <c r="AA4001" i="1" s="1"/>
  <c r="AA4002" i="1" a="1"/>
  <c r="AA4002" i="1" s="1"/>
  <c r="AA4005" i="1" a="1"/>
  <c r="AA4005" i="1" s="1"/>
  <c r="AA4006" i="1" a="1"/>
  <c r="AA4006" i="1" s="1"/>
  <c r="AA4008" i="1" a="1"/>
  <c r="AA4008" i="1" s="1"/>
  <c r="AA4009" i="1" a="1"/>
  <c r="AA4009" i="1" s="1"/>
  <c r="AA4010" i="1" a="1"/>
  <c r="AA4010" i="1" s="1"/>
  <c r="AA4019" i="1" a="1"/>
  <c r="AA4019" i="1" s="1"/>
  <c r="AA4020" i="1" a="1"/>
  <c r="AA4020" i="1" s="1"/>
  <c r="AA4021" i="1" a="1"/>
  <c r="AA4021" i="1" s="1"/>
  <c r="AA4023" i="1" a="1"/>
  <c r="AA4023" i="1" s="1"/>
  <c r="AA4024" i="1" a="1"/>
  <c r="AA4024" i="1" s="1"/>
  <c r="AA4025" i="1" a="1"/>
  <c r="AA4025" i="1" s="1"/>
  <c r="AA4026" i="1" a="1"/>
  <c r="AA4026" i="1" s="1"/>
  <c r="AA4027" i="1" a="1"/>
  <c r="AA4027" i="1" s="1"/>
  <c r="AA4030" i="1" a="1"/>
  <c r="AA4030" i="1" s="1"/>
  <c r="AA4032" i="1" a="1"/>
  <c r="AA4032" i="1" s="1"/>
  <c r="AA4033" i="1" a="1"/>
  <c r="AA4033" i="1" s="1"/>
  <c r="AA4035" i="1" a="1"/>
  <c r="AA4035" i="1" s="1"/>
  <c r="AA4037" i="1" a="1"/>
  <c r="AA4037" i="1" s="1"/>
  <c r="AA4042" i="1" a="1"/>
  <c r="AA4042" i="1" s="1"/>
  <c r="AA4045" i="1" a="1"/>
  <c r="AA4045" i="1" s="1"/>
  <c r="AA4046" i="1" a="1"/>
  <c r="AA4046" i="1" s="1"/>
  <c r="AA4048" i="1" a="1"/>
  <c r="AA4048" i="1" s="1"/>
  <c r="AA4052" i="1" a="1"/>
  <c r="AA4052" i="1" s="1"/>
  <c r="AA4055" i="1" a="1"/>
  <c r="AA4055" i="1" s="1"/>
  <c r="AA4060" i="1" a="1"/>
  <c r="AA4060" i="1" s="1"/>
  <c r="AA4062" i="1" a="1"/>
  <c r="AA4062" i="1" s="1"/>
  <c r="AA4066" i="1" a="1"/>
  <c r="AA4066" i="1" s="1"/>
  <c r="AA4068" i="1" a="1"/>
  <c r="AA4068" i="1" s="1"/>
  <c r="AA4075" i="1" a="1"/>
  <c r="AA4075" i="1" s="1"/>
  <c r="AA4079" i="1" a="1"/>
  <c r="AA4079" i="1" s="1"/>
  <c r="AA4084" i="1" a="1"/>
  <c r="AA4084" i="1" s="1"/>
  <c r="AA4085" i="1" a="1"/>
  <c r="AA4085" i="1" s="1"/>
  <c r="AA4086" i="1" a="1"/>
  <c r="AA4086" i="1" s="1"/>
  <c r="AA4088" i="1" a="1"/>
  <c r="AA4088" i="1" s="1"/>
  <c r="AA4090" i="1" a="1"/>
  <c r="AA4090" i="1" s="1"/>
  <c r="AA4096" i="1" a="1"/>
  <c r="AA4096" i="1" s="1"/>
  <c r="AA4098" i="1" a="1"/>
  <c r="AA4098" i="1" s="1"/>
  <c r="AA4111" i="1" a="1"/>
  <c r="AA4111" i="1" s="1"/>
  <c r="AA4112" i="1" a="1"/>
  <c r="AA4112" i="1" s="1"/>
  <c r="AA4113" i="1" a="1"/>
  <c r="AA4113" i="1" s="1"/>
  <c r="AA4114" i="1" a="1"/>
  <c r="AA4114" i="1" s="1"/>
  <c r="AA4404" i="1" a="1"/>
  <c r="AA4404" i="1" s="1"/>
  <c r="AA4405" i="1" a="1"/>
  <c r="AA4405" i="1" s="1"/>
  <c r="AA4406" i="1" a="1"/>
  <c r="AA4406" i="1" s="1"/>
  <c r="AA4407" i="1" a="1"/>
  <c r="AA4407" i="1" s="1"/>
  <c r="AA4408" i="1" a="1"/>
  <c r="AA4408" i="1" s="1"/>
  <c r="AA4409" i="1" a="1"/>
  <c r="AA4409" i="1" s="1"/>
  <c r="AA4410" i="1" a="1"/>
  <c r="AA4410" i="1" s="1"/>
  <c r="AA4411" i="1" a="1"/>
  <c r="AA4411" i="1" s="1"/>
  <c r="AA4412" i="1" a="1"/>
  <c r="AA4412" i="1" s="1"/>
  <c r="AA4413" i="1" a="1"/>
  <c r="AA4413" i="1" s="1"/>
  <c r="AA4414" i="1" a="1"/>
  <c r="AA4414" i="1" s="1"/>
  <c r="AA4415" i="1" a="1"/>
  <c r="AA4415" i="1" s="1"/>
  <c r="AA4416" i="1" a="1"/>
  <c r="AA4416" i="1" s="1"/>
  <c r="AA4417" i="1" a="1"/>
  <c r="AA4417" i="1" s="1"/>
  <c r="AA4418" i="1" a="1"/>
  <c r="AA4418" i="1" s="1"/>
  <c r="AA4419" i="1" a="1"/>
  <c r="AA4419" i="1" s="1"/>
  <c r="AA4420" i="1" a="1"/>
  <c r="AA4420" i="1" s="1"/>
  <c r="AA4421" i="1" a="1"/>
  <c r="AA4421" i="1" s="1"/>
  <c r="AA4422" i="1" a="1"/>
  <c r="AA4422" i="1" s="1"/>
  <c r="AA4423" i="1" a="1"/>
  <c r="AA4423" i="1" s="1"/>
  <c r="AA4424" i="1" a="1"/>
  <c r="AA4424" i="1" s="1"/>
  <c r="AA4425" i="1" a="1"/>
  <c r="AA4425" i="1" s="1"/>
  <c r="AA4426" i="1" a="1"/>
  <c r="AA4426" i="1" s="1"/>
  <c r="AA4427" i="1" a="1"/>
  <c r="AA4427" i="1" s="1"/>
  <c r="AA4428" i="1" a="1"/>
  <c r="AA4428" i="1" s="1"/>
  <c r="AA4429" i="1" a="1"/>
  <c r="AA4429" i="1" s="1"/>
  <c r="AA4430" i="1" a="1"/>
  <c r="AA4430" i="1" s="1"/>
  <c r="AA4431" i="1" a="1"/>
  <c r="AA4431" i="1" s="1"/>
  <c r="AA4432" i="1" a="1"/>
  <c r="AA4432" i="1" s="1"/>
  <c r="AA4433" i="1" a="1"/>
  <c r="AA4433" i="1" s="1"/>
  <c r="AA4434" i="1" a="1"/>
  <c r="AA4434" i="1" s="1"/>
  <c r="AA4435" i="1" a="1"/>
  <c r="AA4435" i="1" s="1"/>
  <c r="AA4436" i="1" a="1"/>
  <c r="AA4436" i="1" s="1"/>
  <c r="AA4437" i="1" a="1"/>
  <c r="AA4437" i="1" s="1"/>
  <c r="AA4438" i="1" a="1"/>
  <c r="AA4438" i="1" s="1"/>
  <c r="AA4439" i="1" a="1"/>
  <c r="AA4439" i="1" s="1"/>
  <c r="AA4440" i="1" a="1"/>
  <c r="AA4440" i="1" s="1"/>
  <c r="AA4441" i="1" a="1"/>
  <c r="AA4441" i="1" s="1"/>
  <c r="AA4442" i="1" a="1"/>
  <c r="AA4442" i="1" s="1"/>
  <c r="AA4443" i="1" a="1"/>
  <c r="AA4443" i="1" s="1"/>
  <c r="AA4444" i="1" a="1"/>
  <c r="AA4444" i="1" s="1"/>
  <c r="AA4445" i="1" a="1"/>
  <c r="AA4445" i="1" s="1"/>
  <c r="AA4446" i="1" a="1"/>
  <c r="AA4446" i="1" s="1"/>
  <c r="AA4447" i="1" a="1"/>
  <c r="AA4447" i="1" s="1"/>
  <c r="AA4448" i="1" a="1"/>
  <c r="AA4448" i="1" s="1"/>
  <c r="AA4449" i="1" a="1"/>
  <c r="AA4449" i="1" s="1"/>
  <c r="AA4450" i="1" a="1"/>
  <c r="AA4450" i="1" s="1"/>
  <c r="AA4451" i="1" a="1"/>
  <c r="AA4451" i="1" s="1"/>
  <c r="AA4452" i="1" a="1"/>
  <c r="AA4452" i="1" s="1"/>
  <c r="AA4453" i="1" a="1"/>
  <c r="AA4453" i="1" s="1"/>
  <c r="AA4454" i="1" a="1"/>
  <c r="AA4454" i="1" s="1"/>
  <c r="AA4455" i="1" a="1"/>
  <c r="AA4455" i="1" s="1"/>
  <c r="AA4456" i="1" a="1"/>
  <c r="AA4456" i="1" s="1"/>
  <c r="AA4457" i="1" a="1"/>
  <c r="AA4457" i="1" s="1"/>
  <c r="AA4458" i="1" a="1"/>
  <c r="AA4458" i="1" s="1"/>
  <c r="AA4459" i="1" a="1"/>
  <c r="AA4459" i="1" s="1"/>
  <c r="AA4460" i="1" a="1"/>
  <c r="AA4460" i="1" s="1"/>
  <c r="AA4461" i="1" a="1"/>
  <c r="AA4461" i="1" s="1"/>
  <c r="AA4462" i="1" a="1"/>
  <c r="AA4462" i="1" s="1"/>
  <c r="AA4463" i="1" a="1"/>
  <c r="AA4463" i="1" s="1"/>
  <c r="AA4464" i="1" a="1"/>
  <c r="AA4464" i="1" s="1"/>
  <c r="AA4465" i="1" a="1"/>
  <c r="AA4465" i="1" s="1"/>
  <c r="AA4466" i="1" a="1"/>
  <c r="AA4466" i="1" s="1"/>
  <c r="AA4467" i="1" a="1"/>
  <c r="AA4467" i="1" s="1"/>
  <c r="AA4468" i="1" a="1"/>
  <c r="AA4468" i="1" s="1"/>
  <c r="AA4469" i="1" a="1"/>
  <c r="AA4469" i="1" s="1"/>
  <c r="AA4470" i="1" a="1"/>
  <c r="AA4470" i="1" s="1"/>
  <c r="AA4471" i="1" a="1"/>
  <c r="AA4471" i="1" s="1"/>
  <c r="AA4472" i="1" a="1"/>
  <c r="AA4472" i="1" s="1"/>
  <c r="AA4473" i="1" a="1"/>
  <c r="AA4473" i="1" s="1"/>
  <c r="AA4474" i="1" a="1"/>
  <c r="AA4474" i="1" s="1"/>
  <c r="AA4475" i="1" a="1"/>
  <c r="AA4475" i="1" s="1"/>
  <c r="AA4476" i="1" a="1"/>
  <c r="AA4476" i="1" s="1"/>
  <c r="AA4477" i="1" a="1"/>
  <c r="AA4477" i="1" s="1"/>
  <c r="AA4478" i="1" a="1"/>
  <c r="AA4478" i="1" s="1"/>
  <c r="AA4479" i="1" a="1"/>
  <c r="AA4479" i="1" s="1"/>
  <c r="AA4480" i="1" a="1"/>
  <c r="AA4480" i="1" s="1"/>
  <c r="AA4481" i="1" a="1"/>
  <c r="AA4481" i="1" s="1"/>
  <c r="AA4482" i="1" a="1"/>
  <c r="AA4482" i="1" s="1"/>
  <c r="AA4483" i="1" a="1"/>
  <c r="AA4483" i="1" s="1"/>
  <c r="AA4484" i="1" a="1"/>
  <c r="AA4484" i="1" s="1"/>
  <c r="AA4485" i="1" a="1"/>
  <c r="AA4485" i="1" s="1"/>
  <c r="AA4486" i="1" a="1"/>
  <c r="AA4486" i="1" s="1"/>
  <c r="AA4487" i="1" a="1"/>
  <c r="AA4487" i="1" s="1"/>
  <c r="AA4488" i="1" a="1"/>
  <c r="AA4488" i="1" s="1"/>
  <c r="AA4489" i="1" a="1"/>
  <c r="AA4489" i="1" s="1"/>
  <c r="AA4490" i="1" a="1"/>
  <c r="AA4490" i="1" s="1"/>
  <c r="AA4491" i="1" a="1"/>
  <c r="AA4491" i="1" s="1"/>
  <c r="AA4492" i="1" a="1"/>
  <c r="AA4492" i="1" s="1"/>
  <c r="AA4493" i="1" a="1"/>
  <c r="AA4493" i="1" s="1"/>
  <c r="AA4494" i="1" a="1"/>
  <c r="AA4494" i="1" s="1"/>
  <c r="AA4495" i="1" a="1"/>
  <c r="AA4495" i="1" s="1"/>
  <c r="AA4496" i="1" a="1"/>
  <c r="AA4496" i="1" s="1"/>
  <c r="AA4497" i="1" a="1"/>
  <c r="AA4497" i="1" s="1"/>
  <c r="AA4498" i="1" a="1"/>
  <c r="AA4498" i="1" s="1"/>
  <c r="AA4499" i="1" a="1"/>
  <c r="AA4499" i="1" s="1"/>
  <c r="AA4500" i="1" a="1"/>
  <c r="AA4500" i="1" s="1"/>
  <c r="AA4501" i="1" a="1"/>
  <c r="AA4501" i="1" s="1"/>
  <c r="AA4502" i="1" a="1"/>
  <c r="AA4502" i="1" s="1"/>
  <c r="AA4503" i="1" a="1"/>
  <c r="AA4503" i="1" s="1"/>
  <c r="AA4504" i="1" a="1"/>
  <c r="AA4504" i="1" s="1"/>
  <c r="AA4505" i="1" a="1"/>
  <c r="AA4505" i="1" s="1"/>
  <c r="AA4506" i="1" a="1"/>
  <c r="AA4506" i="1" s="1"/>
  <c r="AA4507" i="1" a="1"/>
  <c r="AA4507" i="1" s="1"/>
  <c r="AA4508" i="1" a="1"/>
  <c r="AA4508" i="1" s="1"/>
  <c r="AA4509" i="1" a="1"/>
  <c r="AA4509" i="1" s="1"/>
  <c r="AA4510" i="1" a="1"/>
  <c r="AA4510" i="1" s="1"/>
  <c r="AA4511" i="1" a="1"/>
  <c r="AA4511" i="1" s="1"/>
  <c r="AA4512" i="1" a="1"/>
  <c r="AA4512" i="1" s="1"/>
  <c r="AA4513" i="1" a="1"/>
  <c r="AA4513" i="1" s="1"/>
  <c r="AA4514" i="1" a="1"/>
  <c r="AA4514" i="1" s="1"/>
  <c r="AA4515" i="1" a="1"/>
  <c r="AA4515" i="1" s="1"/>
  <c r="AA4516" i="1" a="1"/>
  <c r="AA4516" i="1" s="1"/>
  <c r="AA1370" i="1" a="1"/>
  <c r="AA1370" i="1" s="1"/>
  <c r="AA4517" i="1" a="1"/>
  <c r="AA4517" i="1" s="1"/>
  <c r="AA4518" i="1" a="1"/>
  <c r="AA4518" i="1" s="1"/>
  <c r="AA4519" i="1" a="1"/>
  <c r="AA4519" i="1" s="1"/>
  <c r="AA4520" i="1" a="1"/>
  <c r="AA4520" i="1" s="1"/>
  <c r="AA4521" i="1" a="1"/>
  <c r="AA4521" i="1" s="1"/>
  <c r="AA4522" i="1" a="1"/>
  <c r="AA4522" i="1" s="1"/>
  <c r="AA4523" i="1" a="1"/>
  <c r="AA4523" i="1" s="1"/>
  <c r="AA4524" i="1" a="1"/>
  <c r="AA4524" i="1" s="1"/>
  <c r="AA4525" i="1" a="1"/>
  <c r="AA4525" i="1" s="1"/>
  <c r="AA4526" i="1" a="1"/>
  <c r="AA4526" i="1" s="1"/>
  <c r="AA4527" i="1" a="1"/>
  <c r="AA4527" i="1" s="1"/>
  <c r="AA4528" i="1" a="1"/>
  <c r="AA4528" i="1" s="1"/>
  <c r="AA4529" i="1" a="1"/>
  <c r="AA4529" i="1" s="1"/>
  <c r="AA4530" i="1" a="1"/>
  <c r="AA4530" i="1" s="1"/>
  <c r="AA4531" i="1" a="1"/>
  <c r="AA4531" i="1" s="1"/>
  <c r="AA4532" i="1" a="1"/>
  <c r="AA4532" i="1" s="1"/>
  <c r="AA4533" i="1" a="1"/>
  <c r="AA4533" i="1" s="1"/>
  <c r="AA4534" i="1" a="1"/>
  <c r="AA4534" i="1" s="1"/>
  <c r="AA4535" i="1" a="1"/>
  <c r="AA4535" i="1" s="1"/>
  <c r="AA4536" i="1" a="1"/>
  <c r="AA4536" i="1" s="1"/>
  <c r="AA4537" i="1" a="1"/>
  <c r="AA4537" i="1" s="1"/>
  <c r="AA4538" i="1" a="1"/>
  <c r="AA4538" i="1" s="1"/>
  <c r="AA4539" i="1" a="1"/>
  <c r="AA4539" i="1" s="1"/>
  <c r="AA4540" i="1" a="1"/>
  <c r="AA4540" i="1" s="1"/>
  <c r="AA4541" i="1" a="1"/>
  <c r="AA4541" i="1" s="1"/>
  <c r="AA4542" i="1" a="1"/>
  <c r="AA4542" i="1" s="1"/>
  <c r="AA4543" i="1" a="1"/>
  <c r="AA4543" i="1" s="1"/>
  <c r="AA4544" i="1" a="1"/>
  <c r="AA4544" i="1" s="1"/>
  <c r="AA4545" i="1" a="1"/>
  <c r="AA4545" i="1" s="1"/>
  <c r="AA4546" i="1" a="1"/>
  <c r="AA4546" i="1" s="1"/>
  <c r="AA4547" i="1" a="1"/>
  <c r="AA4547" i="1" s="1"/>
  <c r="AA4548" i="1" a="1"/>
  <c r="AA4548" i="1" s="1"/>
  <c r="AA4549" i="1" a="1"/>
  <c r="AA4549" i="1" s="1"/>
  <c r="AA4550" i="1" a="1"/>
  <c r="AA4550" i="1" s="1"/>
  <c r="AA4551" i="1" a="1"/>
  <c r="AA4551" i="1" s="1"/>
  <c r="AA4552" i="1" a="1"/>
  <c r="AA4552" i="1" s="1"/>
  <c r="AA4553" i="1" a="1"/>
  <c r="AA4553" i="1" s="1"/>
  <c r="AA4554" i="1" a="1"/>
  <c r="AA4554" i="1" s="1"/>
  <c r="AA4555" i="1" a="1"/>
  <c r="AA4555" i="1" s="1"/>
  <c r="AA4556" i="1" a="1"/>
  <c r="AA4556" i="1" s="1"/>
  <c r="AA4557" i="1" a="1"/>
  <c r="AA4557" i="1" s="1"/>
  <c r="AA4558" i="1" a="1"/>
  <c r="AA4558" i="1" s="1"/>
  <c r="AA4559" i="1" a="1"/>
  <c r="AA4559" i="1" s="1"/>
  <c r="AA4560" i="1" a="1"/>
  <c r="AA4560" i="1" s="1"/>
  <c r="AA4561" i="1" a="1"/>
  <c r="AA4561" i="1" s="1"/>
  <c r="AA4562" i="1" a="1"/>
  <c r="AA4562" i="1" s="1"/>
  <c r="AA4563" i="1" a="1"/>
  <c r="AA4563" i="1" s="1"/>
  <c r="AA4564" i="1" a="1"/>
  <c r="AA4564" i="1" s="1"/>
  <c r="AA4565" i="1" a="1"/>
  <c r="AA4565" i="1" s="1"/>
  <c r="AA4566" i="1" a="1"/>
  <c r="AA4566" i="1" s="1"/>
  <c r="AA4567" i="1" a="1"/>
  <c r="AA4567" i="1" s="1"/>
  <c r="AA4568" i="1" a="1"/>
  <c r="AA4568" i="1" s="1"/>
  <c r="AA4569" i="1" a="1"/>
  <c r="AA4569" i="1" s="1"/>
  <c r="AA4570" i="1" a="1"/>
  <c r="AA4570" i="1" s="1"/>
  <c r="AA4571" i="1" a="1"/>
  <c r="AA4571" i="1" s="1"/>
  <c r="AA4572" i="1" a="1"/>
  <c r="AA4572" i="1" s="1"/>
  <c r="AA4573" i="1" a="1"/>
  <c r="AA4573" i="1" s="1"/>
  <c r="AA4574" i="1" a="1"/>
  <c r="AA4574" i="1" s="1"/>
  <c r="AA4575" i="1" a="1"/>
  <c r="AA4575" i="1" s="1"/>
  <c r="AA4576" i="1" a="1"/>
  <c r="AA4576" i="1" s="1"/>
  <c r="AA4577" i="1" a="1"/>
  <c r="AA4577" i="1" s="1"/>
  <c r="AA4578" i="1" a="1"/>
  <c r="AA4578" i="1" s="1"/>
  <c r="AA4579" i="1" a="1"/>
  <c r="AA4579" i="1" s="1"/>
  <c r="AA4580" i="1" a="1"/>
  <c r="AA4580" i="1" s="1"/>
  <c r="AA4581" i="1" a="1"/>
  <c r="AA4581" i="1" s="1"/>
  <c r="AA4582" i="1" a="1"/>
  <c r="AA4582" i="1" s="1"/>
  <c r="AA4583" i="1" a="1"/>
  <c r="AA4583" i="1" s="1"/>
  <c r="AA2528" i="1" a="1"/>
  <c r="AA2528" i="1" s="1"/>
  <c r="AA4584" i="1" a="1"/>
  <c r="AA4584" i="1" s="1"/>
  <c r="AA4585" i="1" a="1"/>
  <c r="AA4585" i="1" s="1"/>
  <c r="AA4586" i="1" a="1"/>
  <c r="AA4586" i="1" s="1"/>
  <c r="AA4587" i="1" a="1"/>
  <c r="AA4587" i="1" s="1"/>
  <c r="AA1371" i="1" a="1"/>
  <c r="AA1371" i="1" s="1"/>
  <c r="AA4588" i="1" a="1"/>
  <c r="AA4588" i="1" s="1"/>
  <c r="AA4589" i="1" a="1"/>
  <c r="AA4589" i="1" s="1"/>
  <c r="AA4590" i="1" a="1"/>
  <c r="AA4590" i="1" s="1"/>
  <c r="AA4591" i="1" a="1"/>
  <c r="AA4591" i="1" s="1"/>
  <c r="AA4592" i="1" a="1"/>
  <c r="AA4592" i="1" s="1"/>
  <c r="AA4593" i="1" a="1"/>
  <c r="AA4593" i="1" s="1"/>
  <c r="AA4594" i="1" a="1"/>
  <c r="AA4594" i="1" s="1"/>
  <c r="AA4595" i="1" a="1"/>
  <c r="AA4595" i="1" s="1"/>
  <c r="AA4596" i="1" a="1"/>
  <c r="AA4596" i="1" s="1"/>
  <c r="AA4597" i="1" a="1"/>
  <c r="AA4597" i="1" s="1"/>
  <c r="AA4598" i="1" a="1"/>
  <c r="AA4598" i="1" s="1"/>
  <c r="AA4599" i="1" a="1"/>
  <c r="AA4599" i="1" s="1"/>
  <c r="AA4600" i="1" a="1"/>
  <c r="AA4600" i="1" s="1"/>
  <c r="AA4601" i="1" a="1"/>
  <c r="AA4601" i="1" s="1"/>
  <c r="AA4602" i="1" a="1"/>
  <c r="AA4602" i="1" s="1"/>
  <c r="AA4603" i="1" a="1"/>
  <c r="AA4603" i="1" s="1"/>
  <c r="AA4604" i="1" a="1"/>
  <c r="AA4604" i="1" s="1"/>
  <c r="AA4605" i="1" a="1"/>
  <c r="AA4605" i="1" s="1"/>
  <c r="AA4606" i="1" a="1"/>
  <c r="AA4606" i="1" s="1"/>
  <c r="AA4607" i="1" a="1"/>
  <c r="AA4607" i="1" s="1"/>
  <c r="AA4608" i="1" a="1"/>
  <c r="AA4608" i="1" s="1"/>
  <c r="AA4609" i="1" a="1"/>
  <c r="AA4609" i="1" s="1"/>
  <c r="AA4610" i="1" a="1"/>
  <c r="AA4610" i="1" s="1"/>
  <c r="AA4611" i="1" a="1"/>
  <c r="AA4611" i="1" s="1"/>
  <c r="AA4612" i="1" a="1"/>
  <c r="AA4612" i="1" s="1"/>
  <c r="AA4613" i="1" a="1"/>
  <c r="AA4613" i="1" s="1"/>
  <c r="AA4614" i="1" a="1"/>
  <c r="AA4614" i="1" s="1"/>
  <c r="AA4615" i="1" a="1"/>
  <c r="AA4615" i="1" s="1"/>
  <c r="AA4616" i="1" a="1"/>
  <c r="AA4616" i="1" s="1"/>
  <c r="AA4617" i="1" a="1"/>
  <c r="AA4617" i="1" s="1"/>
  <c r="AA4618" i="1" a="1"/>
  <c r="AA4618" i="1" s="1"/>
  <c r="AA4619" i="1" a="1"/>
  <c r="AA4619" i="1" s="1"/>
  <c r="AA4620" i="1" a="1"/>
  <c r="AA4620" i="1" s="1"/>
  <c r="AA4621" i="1" a="1"/>
  <c r="AA4621" i="1" s="1"/>
  <c r="AA4622" i="1" a="1"/>
  <c r="AA4622" i="1" s="1"/>
  <c r="AA4623" i="1" a="1"/>
  <c r="AA4623" i="1" s="1"/>
  <c r="AA4624" i="1" a="1"/>
  <c r="AA4624" i="1" s="1"/>
  <c r="AA4625" i="1" a="1"/>
  <c r="AA4625" i="1" s="1"/>
  <c r="AA4626" i="1" a="1"/>
  <c r="AA4626" i="1" s="1"/>
  <c r="AA4627" i="1" a="1"/>
  <c r="AA4627" i="1" s="1"/>
  <c r="AA4628" i="1" a="1"/>
  <c r="AA4628" i="1" s="1"/>
  <c r="AA4629" i="1" a="1"/>
  <c r="AA4629" i="1" s="1"/>
  <c r="AA4630" i="1" a="1"/>
  <c r="AA4630" i="1" s="1"/>
  <c r="AA4631" i="1" a="1"/>
  <c r="AA4631" i="1" s="1"/>
  <c r="AA4632" i="1" a="1"/>
  <c r="AA4632" i="1" s="1"/>
  <c r="AA4633" i="1" a="1"/>
  <c r="AA4633" i="1" s="1"/>
  <c r="AA4634" i="1" a="1"/>
  <c r="AA4634" i="1" s="1"/>
  <c r="AA4635" i="1" a="1"/>
  <c r="AA4635" i="1" s="1"/>
  <c r="AA4636" i="1" a="1"/>
  <c r="AA4636" i="1" s="1"/>
  <c r="AA4637" i="1" a="1"/>
  <c r="AA4637" i="1" s="1"/>
  <c r="AA4638" i="1" a="1"/>
  <c r="AA4638" i="1" s="1"/>
  <c r="AA4639" i="1" a="1"/>
  <c r="AA4639" i="1" s="1"/>
  <c r="AA4640" i="1" a="1"/>
  <c r="AA4640" i="1" s="1"/>
  <c r="AA4641" i="1" a="1"/>
  <c r="AA4641" i="1" s="1"/>
  <c r="AA4642" i="1" a="1"/>
  <c r="AA4642" i="1" s="1"/>
  <c r="AA4643" i="1" a="1"/>
  <c r="AA4643" i="1" s="1"/>
  <c r="AA4644" i="1" a="1"/>
  <c r="AA4644" i="1" s="1"/>
  <c r="AA4645" i="1" a="1"/>
  <c r="AA4645" i="1" s="1"/>
  <c r="AA4646" i="1" a="1"/>
  <c r="AA4646" i="1" s="1"/>
  <c r="AA4647" i="1" a="1"/>
  <c r="AA4647" i="1" s="1"/>
  <c r="AA4648" i="1" a="1"/>
  <c r="AA4648" i="1" s="1"/>
  <c r="AA4649" i="1" a="1"/>
  <c r="AA4649" i="1" s="1"/>
  <c r="AA4650" i="1" a="1"/>
  <c r="AA4650" i="1" s="1"/>
  <c r="AA4651" i="1" a="1"/>
  <c r="AA4651" i="1" s="1"/>
  <c r="AA4652" i="1" a="1"/>
  <c r="AA4652" i="1" s="1"/>
  <c r="AA4653" i="1" a="1"/>
  <c r="AA4653" i="1" s="1"/>
  <c r="AA4654" i="1" a="1"/>
  <c r="AA4654" i="1" s="1"/>
  <c r="AA2529" i="1" a="1"/>
  <c r="AA2529" i="1" s="1"/>
  <c r="AA4655" i="1" a="1"/>
  <c r="AA4655" i="1" s="1"/>
  <c r="AA4656" i="1" a="1"/>
  <c r="AA4656" i="1" s="1"/>
  <c r="AA4657" i="1" a="1"/>
  <c r="AA4657" i="1" s="1"/>
  <c r="AA4658" i="1" a="1"/>
  <c r="AA4658" i="1" s="1"/>
  <c r="AA4659" i="1" a="1"/>
  <c r="AA4659" i="1" s="1"/>
  <c r="AA4660" i="1" a="1"/>
  <c r="AA4660" i="1" s="1"/>
  <c r="AA4661" i="1" a="1"/>
  <c r="AA4661" i="1" s="1"/>
  <c r="AA4662" i="1" a="1"/>
  <c r="AA4662" i="1" s="1"/>
  <c r="AA4663" i="1" a="1"/>
  <c r="AA4663" i="1" s="1"/>
  <c r="AA4664" i="1" a="1"/>
  <c r="AA4664" i="1" s="1"/>
  <c r="AA4665" i="1" a="1"/>
  <c r="AA4665" i="1" s="1"/>
  <c r="AA4666" i="1" a="1"/>
  <c r="AA4666" i="1" s="1"/>
  <c r="AA4667" i="1" a="1"/>
  <c r="AA4667" i="1" s="1"/>
  <c r="AA4668" i="1" a="1"/>
  <c r="AA4668" i="1" s="1"/>
  <c r="AA4669" i="1" a="1"/>
  <c r="AA4669" i="1" s="1"/>
  <c r="AA4670" i="1" a="1"/>
  <c r="AA4670" i="1" s="1"/>
  <c r="AA4671" i="1" a="1"/>
  <c r="AA4671" i="1" s="1"/>
  <c r="AA4672" i="1" a="1"/>
  <c r="AA4672" i="1" s="1"/>
  <c r="AA4673" i="1" a="1"/>
  <c r="AA4673" i="1" s="1"/>
  <c r="AA4674" i="1" a="1"/>
  <c r="AA4674" i="1" s="1"/>
  <c r="AA4675" i="1" a="1"/>
  <c r="AA4675" i="1" s="1"/>
  <c r="AA4676" i="1" a="1"/>
  <c r="AA4676" i="1" s="1"/>
  <c r="AA4677" i="1" a="1"/>
  <c r="AA4677" i="1" s="1"/>
  <c r="AA4678" i="1" a="1"/>
  <c r="AA4678" i="1" s="1"/>
  <c r="AA4679" i="1" a="1"/>
  <c r="AA4679" i="1" s="1"/>
  <c r="AA4680" i="1" a="1"/>
  <c r="AA4680" i="1" s="1"/>
  <c r="AA4681" i="1" a="1"/>
  <c r="AA4681" i="1" s="1"/>
  <c r="AA4682" i="1" a="1"/>
  <c r="AA4682" i="1" s="1"/>
  <c r="AA4683" i="1" a="1"/>
  <c r="AA4683" i="1" s="1"/>
  <c r="AA4684" i="1" a="1"/>
  <c r="AA4684" i="1" s="1"/>
  <c r="AA4685" i="1" a="1"/>
  <c r="AA4685" i="1" s="1"/>
  <c r="AA4686" i="1" a="1"/>
  <c r="AA4686" i="1" s="1"/>
  <c r="AA1372" i="1" a="1"/>
  <c r="AA1372" i="1" s="1"/>
  <c r="AA4687" i="1" a="1"/>
  <c r="AA4687" i="1" s="1"/>
  <c r="AA4688" i="1" a="1"/>
  <c r="AA4688" i="1" s="1"/>
  <c r="AA4689" i="1" a="1"/>
  <c r="AA4689" i="1" s="1"/>
  <c r="AA4690" i="1" a="1"/>
  <c r="AA4690" i="1" s="1"/>
  <c r="AA4691" i="1" a="1"/>
  <c r="AA4691" i="1" s="1"/>
  <c r="AA4692" i="1" a="1"/>
  <c r="AA4692" i="1" s="1"/>
  <c r="AA4693" i="1" a="1"/>
  <c r="AA4693" i="1" s="1"/>
  <c r="AA4694" i="1" a="1"/>
  <c r="AA4694" i="1" s="1"/>
  <c r="AA2530" i="1" a="1"/>
  <c r="AA2530" i="1" s="1"/>
  <c r="AA4695" i="1" a="1"/>
  <c r="AA4695" i="1" s="1"/>
  <c r="AA4696" i="1" a="1"/>
  <c r="AA4696" i="1" s="1"/>
  <c r="AA4697" i="1" a="1"/>
  <c r="AA4697" i="1" s="1"/>
  <c r="AA4698" i="1" a="1"/>
  <c r="AA4698" i="1" s="1"/>
  <c r="AA4699" i="1" a="1"/>
  <c r="AA4699" i="1" s="1"/>
  <c r="AA4700" i="1" a="1"/>
  <c r="AA4700" i="1" s="1"/>
  <c r="AA4701" i="1" a="1"/>
  <c r="AA4701" i="1" s="1"/>
  <c r="AA4702" i="1" a="1"/>
  <c r="AA4702" i="1" s="1"/>
  <c r="AA4703" i="1" a="1"/>
  <c r="AA4703" i="1" s="1"/>
  <c r="AA4704" i="1" a="1"/>
  <c r="AA4704" i="1" s="1"/>
  <c r="AA4705" i="1" a="1"/>
  <c r="AA4705" i="1" s="1"/>
  <c r="AA4706" i="1" a="1"/>
  <c r="AA4706" i="1" s="1"/>
  <c r="AA4707" i="1" a="1"/>
  <c r="AA4707" i="1" s="1"/>
  <c r="AA4708" i="1" a="1"/>
  <c r="AA4708" i="1" s="1"/>
  <c r="AA4709" i="1" a="1"/>
  <c r="AA4709" i="1" s="1"/>
  <c r="AA4710" i="1" a="1"/>
  <c r="AA4710" i="1" s="1"/>
  <c r="AA4711" i="1" a="1"/>
  <c r="AA4711" i="1" s="1"/>
  <c r="AA4712" i="1" a="1"/>
  <c r="AA4712" i="1" s="1"/>
  <c r="AA4713" i="1" a="1"/>
  <c r="AA4713" i="1" s="1"/>
  <c r="AA4714" i="1" a="1"/>
  <c r="AA4714" i="1" s="1"/>
  <c r="AA4715" i="1" a="1"/>
  <c r="AA4715" i="1" s="1"/>
  <c r="AA4716" i="1" a="1"/>
  <c r="AA4716" i="1" s="1"/>
  <c r="AA4717" i="1" a="1"/>
  <c r="AA4717" i="1" s="1"/>
  <c r="AA4718" i="1" a="1"/>
  <c r="AA4718" i="1" s="1"/>
  <c r="AA4719" i="1" a="1"/>
  <c r="AA4719" i="1" s="1"/>
  <c r="AA4720" i="1" a="1"/>
  <c r="AA4720" i="1" s="1"/>
  <c r="AA4721" i="1" a="1"/>
  <c r="AA4721" i="1" s="1"/>
  <c r="AA4722" i="1" a="1"/>
  <c r="AA4722" i="1" s="1"/>
  <c r="AA4723" i="1" a="1"/>
  <c r="AA4723" i="1" s="1"/>
  <c r="AA4724" i="1" a="1"/>
  <c r="AA4724" i="1" s="1"/>
  <c r="AA4725" i="1" a="1"/>
  <c r="AA4725" i="1" s="1"/>
  <c r="AA4726" i="1" a="1"/>
  <c r="AA4726" i="1" s="1"/>
  <c r="AA4727" i="1" a="1"/>
  <c r="AA4727" i="1" s="1"/>
  <c r="AA4728" i="1" a="1"/>
  <c r="AA4728" i="1" s="1"/>
  <c r="AA4729" i="1" a="1"/>
  <c r="AA4729" i="1" s="1"/>
  <c r="AA4730" i="1" a="1"/>
  <c r="AA4730" i="1" s="1"/>
  <c r="AA4731" i="1" a="1"/>
  <c r="AA4731" i="1" s="1"/>
  <c r="AA4733" i="1" a="1"/>
  <c r="AA4733" i="1" s="1"/>
  <c r="AA4734" i="1" a="1"/>
  <c r="AA4734" i="1" s="1"/>
  <c r="AA4735" i="1" a="1"/>
  <c r="AA4735" i="1" s="1"/>
  <c r="AA4736" i="1" a="1"/>
  <c r="AA4736" i="1" s="1"/>
  <c r="AA4737" i="1" a="1"/>
  <c r="AA4737" i="1" s="1"/>
  <c r="AA4738" i="1" a="1"/>
  <c r="AA4738" i="1" s="1"/>
  <c r="AA4739" i="1" a="1"/>
  <c r="AA4739" i="1" s="1"/>
  <c r="AA4740" i="1" a="1"/>
  <c r="AA4740" i="1" s="1"/>
  <c r="AA4741" i="1" a="1"/>
  <c r="AA4741" i="1" s="1"/>
  <c r="AA4742" i="1" a="1"/>
  <c r="AA4742" i="1" s="1"/>
  <c r="AA4743" i="1" a="1"/>
  <c r="AA4743" i="1" s="1"/>
  <c r="AA4744" i="1" a="1"/>
  <c r="AA4744" i="1" s="1"/>
  <c r="AA4745" i="1" a="1"/>
  <c r="AA4745" i="1" s="1"/>
  <c r="AA4746" i="1" a="1"/>
  <c r="AA4746" i="1" s="1"/>
  <c r="AA4747" i="1" a="1"/>
  <c r="AA4747" i="1" s="1"/>
  <c r="AA4748" i="1" a="1"/>
  <c r="AA4748" i="1" s="1"/>
  <c r="AA4749" i="1" a="1"/>
  <c r="AA4749" i="1" s="1"/>
  <c r="AA4750" i="1" a="1"/>
  <c r="AA4750" i="1" s="1"/>
  <c r="AA4751" i="1" a="1"/>
  <c r="AA4751" i="1" s="1"/>
  <c r="AA4752" i="1" a="1"/>
  <c r="AA4752" i="1" s="1"/>
  <c r="AA1373" i="1" a="1"/>
  <c r="AA1373" i="1" s="1"/>
  <c r="AA4753" i="1" a="1"/>
  <c r="AA4753" i="1" s="1"/>
  <c r="AA4754" i="1" a="1"/>
  <c r="AA4754" i="1" s="1"/>
  <c r="AA4755" i="1" a="1"/>
  <c r="AA4755" i="1" s="1"/>
  <c r="AA4756" i="1" a="1"/>
  <c r="AA4756" i="1" s="1"/>
  <c r="AA4757" i="1" a="1"/>
  <c r="AA4757" i="1" s="1"/>
  <c r="AA4758" i="1" a="1"/>
  <c r="AA4758" i="1" s="1"/>
  <c r="AA4759" i="1" a="1"/>
  <c r="AA4759" i="1" s="1"/>
  <c r="AA4760" i="1" a="1"/>
  <c r="AA4760" i="1" s="1"/>
  <c r="AA4761" i="1" a="1"/>
  <c r="AA4761" i="1" s="1"/>
  <c r="AA4762" i="1" a="1"/>
  <c r="AA4762" i="1" s="1"/>
  <c r="AA4763" i="1" a="1"/>
  <c r="AA4763" i="1" s="1"/>
  <c r="AA4764" i="1" a="1"/>
  <c r="AA4764" i="1" s="1"/>
  <c r="AA4765" i="1" a="1"/>
  <c r="AA4765" i="1" s="1"/>
  <c r="AA4766" i="1" a="1"/>
  <c r="AA4766" i="1" s="1"/>
  <c r="AA4767" i="1" a="1"/>
  <c r="AA4767" i="1" s="1"/>
  <c r="AA4768" i="1" a="1"/>
  <c r="AA4768" i="1" s="1"/>
  <c r="AA4769" i="1" a="1"/>
  <c r="AA4769" i="1" s="1"/>
  <c r="AA4770" i="1" a="1"/>
  <c r="AA4770" i="1" s="1"/>
  <c r="AA4771" i="1" a="1"/>
  <c r="AA4771" i="1" s="1"/>
  <c r="AA4772" i="1" a="1"/>
  <c r="AA4772" i="1" s="1"/>
  <c r="AA4773" i="1" a="1"/>
  <c r="AA4773" i="1" s="1"/>
  <c r="AA4774" i="1" a="1"/>
  <c r="AA4774" i="1" s="1"/>
  <c r="AA4775" i="1" a="1"/>
  <c r="AA4775" i="1" s="1"/>
  <c r="AA4776" i="1" a="1"/>
  <c r="AA4776" i="1" s="1"/>
  <c r="AA4777" i="1" a="1"/>
  <c r="AA4777" i="1" s="1"/>
  <c r="AA4778" i="1" a="1"/>
  <c r="AA4778" i="1" s="1"/>
  <c r="AA4779" i="1" a="1"/>
  <c r="AA4779" i="1" s="1"/>
  <c r="AA4780" i="1" a="1"/>
  <c r="AA4780" i="1" s="1"/>
  <c r="AA4781" i="1" a="1"/>
  <c r="AA4781" i="1" s="1"/>
  <c r="AA4782" i="1" a="1"/>
  <c r="AA4782" i="1" s="1"/>
  <c r="AA4783" i="1" a="1"/>
  <c r="AA4783" i="1" s="1"/>
  <c r="AA4784" i="1" a="1"/>
  <c r="AA4784" i="1" s="1"/>
  <c r="AA4785" i="1" a="1"/>
  <c r="AA4785" i="1" s="1"/>
  <c r="AA4786" i="1" a="1"/>
  <c r="AA4786" i="1" s="1"/>
  <c r="AA4787" i="1" a="1"/>
  <c r="AA4787" i="1" s="1"/>
  <c r="AA4788" i="1" a="1"/>
  <c r="AA4788" i="1" s="1"/>
  <c r="AA4789" i="1" a="1"/>
  <c r="AA4789" i="1" s="1"/>
  <c r="AA4790" i="1" a="1"/>
  <c r="AA4790" i="1" s="1"/>
  <c r="AA4791" i="1" a="1"/>
  <c r="AA4791" i="1" s="1"/>
  <c r="AA4792" i="1" a="1"/>
  <c r="AA4792" i="1" s="1"/>
  <c r="AA4793" i="1" a="1"/>
  <c r="AA4793" i="1" s="1"/>
  <c r="AA4794" i="1" a="1"/>
  <c r="AA4794" i="1" s="1"/>
  <c r="AA4795" i="1" a="1"/>
  <c r="AA4795" i="1" s="1"/>
  <c r="AA4796" i="1" a="1"/>
  <c r="AA4796" i="1" s="1"/>
  <c r="AA4797" i="1" a="1"/>
  <c r="AA4797" i="1" s="1"/>
  <c r="AA4798" i="1" a="1"/>
  <c r="AA4798" i="1" s="1"/>
  <c r="AA4799" i="1" a="1"/>
  <c r="AA4799" i="1" s="1"/>
  <c r="AA4800" i="1" a="1"/>
  <c r="AA4800" i="1" s="1"/>
  <c r="AA4801" i="1" a="1"/>
  <c r="AA4801" i="1" s="1"/>
  <c r="AA4802" i="1" a="1"/>
  <c r="AA4802" i="1" s="1"/>
  <c r="AA4803" i="1" a="1"/>
  <c r="AA4803" i="1" s="1"/>
  <c r="AA4804" i="1" a="1"/>
  <c r="AA4804" i="1" s="1"/>
  <c r="AA4805" i="1" a="1"/>
  <c r="AA4805" i="1" s="1"/>
  <c r="AA4806" i="1" a="1"/>
  <c r="AA4806" i="1" s="1"/>
  <c r="AA4807" i="1" a="1"/>
  <c r="AA4807" i="1" s="1"/>
  <c r="AA4808" i="1" a="1"/>
  <c r="AA4808" i="1" s="1"/>
  <c r="AA4809" i="1" a="1"/>
  <c r="AA4809" i="1" s="1"/>
  <c r="AA4810" i="1" a="1"/>
  <c r="AA4810" i="1" s="1"/>
  <c r="AA4811" i="1" a="1"/>
  <c r="AA4811" i="1" s="1"/>
  <c r="AA4812" i="1" a="1"/>
  <c r="AA4812" i="1" s="1"/>
  <c r="AA4813" i="1" a="1"/>
  <c r="AA4813" i="1" s="1"/>
  <c r="AA4814" i="1" a="1"/>
  <c r="AA4814" i="1" s="1"/>
  <c r="AA4815" i="1" a="1"/>
  <c r="AA4815" i="1" s="1"/>
  <c r="AA4816" i="1" a="1"/>
  <c r="AA4816" i="1" s="1"/>
  <c r="AA4817" i="1" a="1"/>
  <c r="AA4817" i="1" s="1"/>
  <c r="AA4818" i="1" a="1"/>
  <c r="AA4818" i="1" s="1"/>
  <c r="AA4819" i="1" a="1"/>
  <c r="AA4819" i="1" s="1"/>
  <c r="AA4820" i="1" a="1"/>
  <c r="AA4820" i="1" s="1"/>
  <c r="AA4821" i="1" a="1"/>
  <c r="AA4821" i="1" s="1"/>
  <c r="AA4822" i="1" a="1"/>
  <c r="AA4822" i="1" s="1"/>
  <c r="AA4823" i="1" a="1"/>
  <c r="AA4823" i="1" s="1"/>
  <c r="AA4824" i="1" a="1"/>
  <c r="AA4824" i="1" s="1"/>
  <c r="AA4825" i="1" a="1"/>
  <c r="AA4825" i="1" s="1"/>
  <c r="AA4826" i="1" a="1"/>
  <c r="AA4826" i="1" s="1"/>
  <c r="AA4827" i="1" a="1"/>
  <c r="AA4827" i="1" s="1"/>
  <c r="AA4828" i="1" a="1"/>
  <c r="AA4828" i="1" s="1"/>
  <c r="AA4829" i="1" a="1"/>
  <c r="AA4829" i="1" s="1"/>
  <c r="AA4830" i="1" a="1"/>
  <c r="AA4830" i="1" s="1"/>
  <c r="AA4831" i="1" a="1"/>
  <c r="AA4831" i="1" s="1"/>
  <c r="AA4832" i="1" a="1"/>
  <c r="AA4832" i="1" s="1"/>
  <c r="AA4833" i="1" a="1"/>
  <c r="AA4833" i="1" s="1"/>
  <c r="AA4834" i="1" a="1"/>
  <c r="AA4834" i="1" s="1"/>
  <c r="AA4835" i="1" a="1"/>
  <c r="AA4835" i="1" s="1"/>
  <c r="AA4836" i="1" a="1"/>
  <c r="AA4836" i="1" s="1"/>
  <c r="AA4837" i="1" a="1"/>
  <c r="AA4837" i="1" s="1"/>
  <c r="AA4838" i="1" a="1"/>
  <c r="AA4838" i="1" s="1"/>
  <c r="AA4839" i="1" a="1"/>
  <c r="AA4839" i="1" s="1"/>
  <c r="AA4840" i="1" a="1"/>
  <c r="AA4840" i="1" s="1"/>
  <c r="AA4841" i="1" a="1"/>
  <c r="AA4841" i="1" s="1"/>
  <c r="AA4842" i="1" a="1"/>
  <c r="AA4842" i="1" s="1"/>
  <c r="AA4843" i="1" a="1"/>
  <c r="AA4843" i="1" s="1"/>
  <c r="AA4844" i="1" a="1"/>
  <c r="AA4844" i="1" s="1"/>
  <c r="AA4845" i="1" a="1"/>
  <c r="AA4845" i="1" s="1"/>
  <c r="AA4846" i="1" a="1"/>
  <c r="AA4846" i="1" s="1"/>
  <c r="AA4847" i="1" a="1"/>
  <c r="AA4847" i="1" s="1"/>
  <c r="AA4848" i="1" a="1"/>
  <c r="AA4848" i="1" s="1"/>
  <c r="AA4849" i="1" a="1"/>
  <c r="AA4849" i="1" s="1"/>
  <c r="AA4850" i="1" a="1"/>
  <c r="AA4850" i="1" s="1"/>
  <c r="AA4851" i="1" a="1"/>
  <c r="AA4851" i="1" s="1"/>
  <c r="AA4852" i="1" a="1"/>
  <c r="AA4852" i="1" s="1"/>
  <c r="AA4853" i="1" a="1"/>
  <c r="AA4853" i="1" s="1"/>
  <c r="AA4854" i="1" a="1"/>
  <c r="AA4854" i="1" s="1"/>
  <c r="AA4855" i="1" a="1"/>
  <c r="AA4855" i="1" s="1"/>
  <c r="AA4856" i="1" a="1"/>
  <c r="AA4856" i="1" s="1"/>
  <c r="AA4857" i="1" a="1"/>
  <c r="AA4857" i="1" s="1"/>
  <c r="AA4858" i="1" a="1"/>
  <c r="AA4858" i="1" s="1"/>
  <c r="AA4859" i="1" a="1"/>
  <c r="AA4859" i="1" s="1"/>
  <c r="AA4860" i="1" a="1"/>
  <c r="AA4860" i="1" s="1"/>
  <c r="AA4861" i="1" a="1"/>
  <c r="AA4861" i="1" s="1"/>
  <c r="AA4862" i="1" a="1"/>
  <c r="AA4862" i="1" s="1"/>
  <c r="AA4863" i="1" a="1"/>
  <c r="AA4863" i="1" s="1"/>
  <c r="AA4864" i="1" a="1"/>
  <c r="AA4864" i="1" s="1"/>
  <c r="AA4865" i="1" a="1"/>
  <c r="AA4865" i="1" s="1"/>
  <c r="AA4866" i="1" a="1"/>
  <c r="AA4866" i="1" s="1"/>
  <c r="AA4867" i="1" a="1"/>
  <c r="AA4867" i="1" s="1"/>
  <c r="AA4868" i="1" a="1"/>
  <c r="AA4868" i="1" s="1"/>
  <c r="AA4869" i="1" a="1"/>
  <c r="AA4869" i="1" s="1"/>
  <c r="AA4870" i="1" a="1"/>
  <c r="AA4870" i="1" s="1"/>
  <c r="AA4871" i="1" a="1"/>
  <c r="AA4871" i="1" s="1"/>
  <c r="AA4872" i="1" a="1"/>
  <c r="AA4872" i="1" s="1"/>
  <c r="AA4873" i="1" a="1"/>
  <c r="AA4873" i="1" s="1"/>
  <c r="AA4874" i="1" a="1"/>
  <c r="AA4874" i="1" s="1"/>
  <c r="AA4875" i="1" a="1"/>
  <c r="AA4875" i="1" s="1"/>
  <c r="AA4876" i="1" a="1"/>
  <c r="AA4876" i="1" s="1"/>
  <c r="AA2531" i="1" a="1"/>
  <c r="AA2531" i="1" s="1"/>
  <c r="AA4877" i="1" a="1"/>
  <c r="AA4877" i="1" s="1"/>
  <c r="AA4878" i="1" a="1"/>
  <c r="AA4878" i="1" s="1"/>
  <c r="AA4879" i="1" a="1"/>
  <c r="AA4879" i="1" s="1"/>
  <c r="AA4880" i="1" a="1"/>
  <c r="AA4880" i="1" s="1"/>
  <c r="AA4881" i="1" a="1"/>
  <c r="AA4881" i="1" s="1"/>
  <c r="AA4882" i="1" a="1"/>
  <c r="AA4882" i="1" s="1"/>
  <c r="AA4883" i="1" a="1"/>
  <c r="AA4883" i="1" s="1"/>
  <c r="AA4884" i="1" a="1"/>
  <c r="AA4884" i="1" s="1"/>
  <c r="AA4885" i="1" a="1"/>
  <c r="AA4885" i="1" s="1"/>
  <c r="AA4886" i="1" a="1"/>
  <c r="AA4886" i="1" s="1"/>
  <c r="AA4887" i="1" a="1"/>
  <c r="AA4887" i="1" s="1"/>
  <c r="AA4888" i="1" a="1"/>
  <c r="AA4888" i="1" s="1"/>
  <c r="AA4889" i="1" a="1"/>
  <c r="AA4889" i="1" s="1"/>
  <c r="AA4890" i="1" a="1"/>
  <c r="AA4890" i="1" s="1"/>
  <c r="AA4891" i="1" a="1"/>
  <c r="AA4891" i="1" s="1"/>
  <c r="AA4892" i="1" a="1"/>
  <c r="AA4892" i="1" s="1"/>
  <c r="AA4893" i="1" a="1"/>
  <c r="AA4893" i="1" s="1"/>
  <c r="AA4894" i="1" a="1"/>
  <c r="AA4894" i="1" s="1"/>
  <c r="AA4895" i="1" a="1"/>
  <c r="AA4895" i="1" s="1"/>
  <c r="AA4896" i="1" a="1"/>
  <c r="AA4896" i="1" s="1"/>
  <c r="AA4897" i="1" a="1"/>
  <c r="AA4897" i="1" s="1"/>
  <c r="AA4898" i="1" a="1"/>
  <c r="AA4898" i="1" s="1"/>
  <c r="AA4899" i="1" a="1"/>
  <c r="AA4899" i="1" s="1"/>
  <c r="AA4900" i="1" a="1"/>
  <c r="AA4900" i="1" s="1"/>
  <c r="AA4901" i="1" a="1"/>
  <c r="AA4901" i="1" s="1"/>
  <c r="AA2532" i="1" a="1"/>
  <c r="AA2532" i="1" s="1"/>
  <c r="AA4902" i="1" a="1"/>
  <c r="AA4902" i="1" s="1"/>
  <c r="AA4903" i="1" a="1"/>
  <c r="AA4903" i="1" s="1"/>
  <c r="AA4904" i="1" a="1"/>
  <c r="AA4904" i="1" s="1"/>
  <c r="AA4905" i="1" a="1"/>
  <c r="AA4905" i="1" s="1"/>
  <c r="AA4400" i="1" a="1"/>
  <c r="AA4400" i="1" s="1"/>
  <c r="AA4401" i="1" a="1"/>
  <c r="AA4401" i="1" s="1"/>
  <c r="AA2527" i="1" a="1"/>
  <c r="AA2527" i="1" s="1"/>
  <c r="AA4403" i="1" a="1"/>
  <c r="AA4403" i="1" s="1"/>
  <c r="AA4246" i="1" a="1"/>
  <c r="AA4246" i="1" s="1"/>
  <c r="AA4247" i="1" a="1"/>
  <c r="AA4247" i="1" s="1"/>
  <c r="AA4248" i="1" a="1"/>
  <c r="AA4248" i="1" s="1"/>
  <c r="AA4249" i="1" a="1"/>
  <c r="AA4249" i="1" s="1"/>
  <c r="AA4250" i="1" a="1"/>
  <c r="AA4250" i="1" s="1"/>
  <c r="AA4251" i="1" a="1"/>
  <c r="AA4251" i="1" s="1"/>
  <c r="AA4252" i="1" a="1"/>
  <c r="AA4252" i="1" s="1"/>
  <c r="AA4253" i="1" a="1"/>
  <c r="AA4253" i="1" s="1"/>
  <c r="AA4254" i="1" a="1"/>
  <c r="AA4254" i="1" s="1"/>
  <c r="AA4255" i="1" a="1"/>
  <c r="AA4255" i="1" s="1"/>
  <c r="AA4256" i="1" a="1"/>
  <c r="AA4256" i="1" s="1"/>
  <c r="AA4257" i="1" a="1"/>
  <c r="AA4257" i="1" s="1"/>
  <c r="AA4258" i="1" a="1"/>
  <c r="AA4258" i="1" s="1"/>
  <c r="AA4259" i="1" a="1"/>
  <c r="AA4259" i="1" s="1"/>
  <c r="AA4260" i="1" a="1"/>
  <c r="AA4260" i="1" s="1"/>
  <c r="AA4261" i="1" a="1"/>
  <c r="AA4261" i="1" s="1"/>
  <c r="AA4262" i="1" a="1"/>
  <c r="AA4262" i="1" s="1"/>
  <c r="AA4263" i="1" a="1"/>
  <c r="AA4263" i="1" s="1"/>
  <c r="AA4264" i="1" a="1"/>
  <c r="AA4264" i="1" s="1"/>
  <c r="AA4265" i="1" a="1"/>
  <c r="AA4265" i="1" s="1"/>
  <c r="AA4266" i="1" a="1"/>
  <c r="AA4266" i="1" s="1"/>
  <c r="AA4267" i="1" a="1"/>
  <c r="AA4267" i="1" s="1"/>
  <c r="AA4268" i="1" a="1"/>
  <c r="AA4268" i="1" s="1"/>
  <c r="AA4269" i="1" a="1"/>
  <c r="AA4269" i="1" s="1"/>
  <c r="AA4270" i="1" a="1"/>
  <c r="AA4270" i="1" s="1"/>
  <c r="AA4271" i="1" a="1"/>
  <c r="AA4271" i="1" s="1"/>
  <c r="AA4272" i="1" a="1"/>
  <c r="AA4272" i="1" s="1"/>
  <c r="AA4273" i="1" a="1"/>
  <c r="AA4273" i="1" s="1"/>
  <c r="AA4274" i="1" a="1"/>
  <c r="AA4274" i="1" s="1"/>
  <c r="AA4275" i="1" a="1"/>
  <c r="AA4275" i="1" s="1"/>
  <c r="AA4276" i="1" a="1"/>
  <c r="AA4276" i="1" s="1"/>
  <c r="AA4277" i="1" a="1"/>
  <c r="AA4277" i="1" s="1"/>
  <c r="AA4278" i="1" a="1"/>
  <c r="AA4278" i="1" s="1"/>
  <c r="AA4279" i="1" a="1"/>
  <c r="AA4279" i="1" s="1"/>
  <c r="AA4280" i="1" a="1"/>
  <c r="AA4280" i="1" s="1"/>
  <c r="AA4281" i="1" a="1"/>
  <c r="AA4281" i="1" s="1"/>
  <c r="AA4282" i="1" a="1"/>
  <c r="AA4282" i="1" s="1"/>
  <c r="AA4283" i="1" a="1"/>
  <c r="AA4283" i="1" s="1"/>
  <c r="AA4284" i="1" a="1"/>
  <c r="AA4284" i="1" s="1"/>
  <c r="AA4285" i="1" a="1"/>
  <c r="AA4285" i="1" s="1"/>
  <c r="AA4286" i="1" a="1"/>
  <c r="AA4286" i="1" s="1"/>
  <c r="AA4287" i="1" a="1"/>
  <c r="AA4287" i="1" s="1"/>
  <c r="AA4288" i="1" a="1"/>
  <c r="AA4288" i="1" s="1"/>
  <c r="AA4289" i="1" a="1"/>
  <c r="AA4289" i="1" s="1"/>
  <c r="AA4290" i="1" a="1"/>
  <c r="AA4290" i="1" s="1"/>
  <c r="AA4291" i="1" a="1"/>
  <c r="AA4291" i="1" s="1"/>
  <c r="AA4292" i="1" a="1"/>
  <c r="AA4292" i="1" s="1"/>
  <c r="AA4293" i="1" a="1"/>
  <c r="AA4293" i="1" s="1"/>
  <c r="AA4294" i="1" a="1"/>
  <c r="AA4294" i="1" s="1"/>
  <c r="AA4295" i="1" a="1"/>
  <c r="AA4295" i="1" s="1"/>
  <c r="AA4296" i="1" a="1"/>
  <c r="AA4296" i="1" s="1"/>
  <c r="AA4297" i="1" a="1"/>
  <c r="AA4297" i="1" s="1"/>
  <c r="AA4298" i="1" a="1"/>
  <c r="AA4298" i="1" s="1"/>
  <c r="AA4299" i="1" a="1"/>
  <c r="AA4299" i="1" s="1"/>
  <c r="AA4300" i="1" a="1"/>
  <c r="AA4300" i="1" s="1"/>
  <c r="AA4301" i="1" a="1"/>
  <c r="AA4301" i="1" s="1"/>
  <c r="AA4302" i="1" a="1"/>
  <c r="AA4302" i="1" s="1"/>
  <c r="AA4303" i="1" a="1"/>
  <c r="AA4303" i="1" s="1"/>
  <c r="AA4304" i="1" a="1"/>
  <c r="AA4304" i="1" s="1"/>
  <c r="AA4305" i="1" a="1"/>
  <c r="AA4305" i="1" s="1"/>
  <c r="AA4306" i="1" a="1"/>
  <c r="AA4306" i="1" s="1"/>
  <c r="AA4307" i="1" a="1"/>
  <c r="AA4307" i="1" s="1"/>
  <c r="AA4308" i="1" a="1"/>
  <c r="AA4308" i="1" s="1"/>
  <c r="AA4309" i="1" a="1"/>
  <c r="AA4309" i="1" s="1"/>
  <c r="AA4310" i="1" a="1"/>
  <c r="AA4310" i="1" s="1"/>
  <c r="AA4311" i="1" a="1"/>
  <c r="AA4311" i="1" s="1"/>
  <c r="AA4312" i="1" a="1"/>
  <c r="AA4312" i="1" s="1"/>
  <c r="AA4313" i="1" a="1"/>
  <c r="AA4313" i="1" s="1"/>
  <c r="AA4314" i="1" a="1"/>
  <c r="AA4314" i="1" s="1"/>
  <c r="AA4315" i="1" a="1"/>
  <c r="AA4315" i="1" s="1"/>
  <c r="AA4316" i="1" a="1"/>
  <c r="AA4316" i="1" s="1"/>
  <c r="AA4317" i="1" a="1"/>
  <c r="AA4317" i="1" s="1"/>
  <c r="AA4318" i="1" a="1"/>
  <c r="AA4318" i="1" s="1"/>
  <c r="AA4319" i="1" a="1"/>
  <c r="AA4319" i="1" s="1"/>
  <c r="AA4320" i="1" a="1"/>
  <c r="AA4320" i="1" s="1"/>
  <c r="AA4321" i="1" a="1"/>
  <c r="AA4321" i="1" s="1"/>
  <c r="AA4322" i="1" a="1"/>
  <c r="AA4322" i="1" s="1"/>
  <c r="AA4323" i="1" a="1"/>
  <c r="AA4323" i="1" s="1"/>
  <c r="AA4324" i="1" a="1"/>
  <c r="AA4324" i="1" s="1"/>
  <c r="AA4325" i="1" a="1"/>
  <c r="AA4325" i="1" s="1"/>
  <c r="AA4326" i="1" a="1"/>
  <c r="AA4326" i="1" s="1"/>
  <c r="AA4327" i="1" a="1"/>
  <c r="AA4327" i="1" s="1"/>
  <c r="AA4328" i="1" a="1"/>
  <c r="AA4328" i="1" s="1"/>
  <c r="AA4329" i="1" a="1"/>
  <c r="AA4329" i="1" s="1"/>
  <c r="AA4330" i="1" a="1"/>
  <c r="AA4330" i="1" s="1"/>
  <c r="AA4331" i="1" a="1"/>
  <c r="AA4331" i="1" s="1"/>
  <c r="AA4332" i="1" a="1"/>
  <c r="AA4332" i="1" s="1"/>
  <c r="AA4333" i="1" a="1"/>
  <c r="AA4333" i="1" s="1"/>
  <c r="AA4334" i="1" a="1"/>
  <c r="AA4334" i="1" s="1"/>
  <c r="AA4335" i="1" a="1"/>
  <c r="AA4335" i="1" s="1"/>
  <c r="AA4336" i="1" a="1"/>
  <c r="AA4336" i="1" s="1"/>
  <c r="AA4337" i="1" a="1"/>
  <c r="AA4337" i="1" s="1"/>
  <c r="AA4338" i="1" a="1"/>
  <c r="AA4338" i="1" s="1"/>
  <c r="AA4339" i="1" a="1"/>
  <c r="AA4339" i="1" s="1"/>
  <c r="AA4340" i="1" a="1"/>
  <c r="AA4340" i="1" s="1"/>
  <c r="AA4341" i="1" a="1"/>
  <c r="AA4341" i="1" s="1"/>
  <c r="AA4342" i="1" a="1"/>
  <c r="AA4342" i="1" s="1"/>
  <c r="AA4343" i="1" a="1"/>
  <c r="AA4343" i="1" s="1"/>
  <c r="AA4344" i="1" a="1"/>
  <c r="AA4344" i="1" s="1"/>
  <c r="AA4345" i="1" a="1"/>
  <c r="AA4345" i="1" s="1"/>
  <c r="AA4346" i="1" a="1"/>
  <c r="AA4346" i="1" s="1"/>
  <c r="AA4347" i="1" a="1"/>
  <c r="AA4347" i="1" s="1"/>
  <c r="AA4348" i="1" a="1"/>
  <c r="AA4348" i="1" s="1"/>
  <c r="AA4349" i="1" a="1"/>
  <c r="AA4349" i="1" s="1"/>
  <c r="AA4350" i="1" a="1"/>
  <c r="AA4350" i="1" s="1"/>
  <c r="AA4351" i="1" a="1"/>
  <c r="AA4351" i="1" s="1"/>
  <c r="AA4352" i="1" a="1"/>
  <c r="AA4352" i="1" s="1"/>
  <c r="AA4353" i="1" a="1"/>
  <c r="AA4353" i="1" s="1"/>
  <c r="AA4354" i="1" a="1"/>
  <c r="AA4354" i="1" s="1"/>
  <c r="AA4355" i="1" a="1"/>
  <c r="AA4355" i="1" s="1"/>
  <c r="AA4356" i="1" a="1"/>
  <c r="AA4356" i="1" s="1"/>
  <c r="AA4357" i="1" a="1"/>
  <c r="AA4357" i="1" s="1"/>
  <c r="AA4358" i="1" a="1"/>
  <c r="AA4358" i="1" s="1"/>
  <c r="AA4359" i="1" a="1"/>
  <c r="AA4359" i="1" s="1"/>
  <c r="AA4360" i="1" a="1"/>
  <c r="AA4360" i="1" s="1"/>
  <c r="AA4361" i="1" a="1"/>
  <c r="AA4361" i="1" s="1"/>
  <c r="AA4362" i="1" a="1"/>
  <c r="AA4362" i="1" s="1"/>
  <c r="AA4363" i="1" a="1"/>
  <c r="AA4363" i="1" s="1"/>
  <c r="AA4364" i="1" a="1"/>
  <c r="AA4364" i="1" s="1"/>
  <c r="AA4365" i="1" a="1"/>
  <c r="AA4365" i="1" s="1"/>
  <c r="AA4366" i="1" a="1"/>
  <c r="AA4366" i="1" s="1"/>
  <c r="AA4367" i="1" a="1"/>
  <c r="AA4367" i="1" s="1"/>
  <c r="AA4368" i="1" a="1"/>
  <c r="AA4368" i="1" s="1"/>
  <c r="AA4369" i="1" a="1"/>
  <c r="AA4369" i="1" s="1"/>
  <c r="AA4370" i="1" a="1"/>
  <c r="AA4370" i="1" s="1"/>
  <c r="AA4371" i="1" a="1"/>
  <c r="AA4371" i="1" s="1"/>
  <c r="AA4372" i="1" a="1"/>
  <c r="AA4372" i="1" s="1"/>
  <c r="AA4373" i="1" a="1"/>
  <c r="AA4373" i="1" s="1"/>
  <c r="AA4374" i="1" a="1"/>
  <c r="AA4374" i="1" s="1"/>
  <c r="AA4375" i="1" a="1"/>
  <c r="AA4375" i="1" s="1"/>
  <c r="AA4376" i="1" a="1"/>
  <c r="AA4376" i="1" s="1"/>
  <c r="AA4377" i="1" a="1"/>
  <c r="AA4377" i="1" s="1"/>
  <c r="AA4378" i="1" a="1"/>
  <c r="AA4378" i="1" s="1"/>
  <c r="AA4379" i="1" a="1"/>
  <c r="AA4379" i="1" s="1"/>
  <c r="AA4380" i="1" a="1"/>
  <c r="AA4380" i="1" s="1"/>
  <c r="AA4381" i="1" a="1"/>
  <c r="AA4381" i="1" s="1"/>
  <c r="AA4382" i="1" a="1"/>
  <c r="AA4382" i="1" s="1"/>
  <c r="AA4383" i="1" a="1"/>
  <c r="AA4383" i="1" s="1"/>
  <c r="AA4384" i="1" a="1"/>
  <c r="AA4384" i="1" s="1"/>
  <c r="AA4385" i="1" a="1"/>
  <c r="AA4385" i="1" s="1"/>
  <c r="AA4386" i="1" a="1"/>
  <c r="AA4386" i="1" s="1"/>
  <c r="AA4387" i="1" a="1"/>
  <c r="AA4387" i="1" s="1"/>
  <c r="AA4388" i="1" a="1"/>
  <c r="AA4388" i="1" s="1"/>
  <c r="AA4389" i="1" a="1"/>
  <c r="AA4389" i="1" s="1"/>
  <c r="AA4390" i="1" a="1"/>
  <c r="AA4390" i="1" s="1"/>
  <c r="AA4391" i="1" a="1"/>
  <c r="AA4391" i="1" s="1"/>
  <c r="AA4392" i="1" a="1"/>
  <c r="AA4392" i="1" s="1"/>
  <c r="AA4393" i="1" a="1"/>
  <c r="AA4393" i="1" s="1"/>
  <c r="AA4394" i="1" a="1"/>
  <c r="AA4394" i="1" s="1"/>
  <c r="AA4395" i="1" a="1"/>
  <c r="AA4395" i="1" s="1"/>
  <c r="AA4396" i="1" a="1"/>
  <c r="AA4396" i="1" s="1"/>
  <c r="AA4397" i="1" a="1"/>
  <c r="AA4397" i="1" s="1"/>
  <c r="AA4398" i="1" a="1"/>
  <c r="AA4398" i="1" s="1"/>
  <c r="AA4116" i="1" a="1"/>
  <c r="AA4116" i="1" s="1"/>
  <c r="AA4117" i="1" a="1"/>
  <c r="AA4117" i="1" s="1"/>
  <c r="AA4118" i="1" a="1"/>
  <c r="AA4118" i="1" s="1"/>
  <c r="AA4119" i="1" a="1"/>
  <c r="AA4119" i="1" s="1"/>
  <c r="AA4120" i="1" a="1"/>
  <c r="AA4120" i="1" s="1"/>
  <c r="AA4121" i="1" a="1"/>
  <c r="AA4121" i="1" s="1"/>
  <c r="AA4122" i="1" a="1"/>
  <c r="AA4122" i="1" s="1"/>
  <c r="AA4123" i="1" a="1"/>
  <c r="AA4123" i="1" s="1"/>
  <c r="AA4124" i="1" a="1"/>
  <c r="AA4124" i="1" s="1"/>
  <c r="AA4125" i="1" a="1"/>
  <c r="AA4125" i="1" s="1"/>
  <c r="AA4126" i="1" a="1"/>
  <c r="AA4126" i="1" s="1"/>
  <c r="AA4127" i="1" a="1"/>
  <c r="AA4127" i="1" s="1"/>
  <c r="AA4128" i="1" a="1"/>
  <c r="AA4128" i="1" s="1"/>
  <c r="AA4129" i="1" a="1"/>
  <c r="AA4129" i="1" s="1"/>
  <c r="AA4130" i="1" a="1"/>
  <c r="AA4130" i="1" s="1"/>
  <c r="AA4131" i="1" a="1"/>
  <c r="AA4131" i="1" s="1"/>
  <c r="AA4132" i="1" a="1"/>
  <c r="AA4132" i="1" s="1"/>
  <c r="AA4133" i="1" a="1"/>
  <c r="AA4133" i="1" s="1"/>
  <c r="AA4134" i="1" a="1"/>
  <c r="AA4134" i="1" s="1"/>
  <c r="AA4135" i="1" a="1"/>
  <c r="AA4135" i="1" s="1"/>
  <c r="AA4136" i="1" a="1"/>
  <c r="AA4136" i="1" s="1"/>
  <c r="AA4137" i="1" a="1"/>
  <c r="AA4137" i="1" s="1"/>
  <c r="AA4138" i="1" a="1"/>
  <c r="AA4138" i="1" s="1"/>
  <c r="AA4139" i="1" a="1"/>
  <c r="AA4139" i="1" s="1"/>
  <c r="AA4140" i="1" a="1"/>
  <c r="AA4140" i="1" s="1"/>
  <c r="AA4141" i="1" a="1"/>
  <c r="AA4141" i="1" s="1"/>
  <c r="AA4142" i="1" a="1"/>
  <c r="AA4142" i="1" s="1"/>
  <c r="AA4143" i="1" a="1"/>
  <c r="AA4143" i="1" s="1"/>
  <c r="AA4144" i="1" a="1"/>
  <c r="AA4144" i="1" s="1"/>
  <c r="AA4145" i="1" a="1"/>
  <c r="AA4145" i="1" s="1"/>
  <c r="AA4146" i="1" a="1"/>
  <c r="AA4146" i="1" s="1"/>
  <c r="AA4147" i="1" a="1"/>
  <c r="AA4147" i="1" s="1"/>
  <c r="AA4148" i="1" a="1"/>
  <c r="AA4148" i="1" s="1"/>
  <c r="AA4149" i="1" a="1"/>
  <c r="AA4149" i="1" s="1"/>
  <c r="AA4150" i="1" a="1"/>
  <c r="AA4150" i="1" s="1"/>
  <c r="AA4151" i="1" a="1"/>
  <c r="AA4151" i="1" s="1"/>
  <c r="AA4152" i="1" a="1"/>
  <c r="AA4152" i="1" s="1"/>
  <c r="AA4153" i="1" a="1"/>
  <c r="AA4153" i="1" s="1"/>
  <c r="AA4154" i="1" a="1"/>
  <c r="AA4154" i="1" s="1"/>
  <c r="AA4155" i="1" a="1"/>
  <c r="AA4155" i="1" s="1"/>
  <c r="AA4156" i="1" a="1"/>
  <c r="AA4156" i="1" s="1"/>
  <c r="AA4157" i="1" a="1"/>
  <c r="AA4157" i="1" s="1"/>
  <c r="AA4158" i="1" a="1"/>
  <c r="AA4158" i="1" s="1"/>
  <c r="AA4159" i="1" a="1"/>
  <c r="AA4159" i="1" s="1"/>
  <c r="AA4160" i="1" a="1"/>
  <c r="AA4160" i="1" s="1"/>
  <c r="AA4161" i="1" a="1"/>
  <c r="AA4161" i="1" s="1"/>
  <c r="AA4162" i="1" a="1"/>
  <c r="AA4162" i="1" s="1"/>
  <c r="AA4163" i="1" a="1"/>
  <c r="AA4163" i="1" s="1"/>
  <c r="AA4164" i="1" a="1"/>
  <c r="AA4164" i="1" s="1"/>
  <c r="AA4165" i="1" a="1"/>
  <c r="AA4165" i="1" s="1"/>
  <c r="AA4166" i="1" a="1"/>
  <c r="AA4166" i="1" s="1"/>
  <c r="AA4167" i="1" a="1"/>
  <c r="AA4167" i="1" s="1"/>
  <c r="AA4168" i="1" a="1"/>
  <c r="AA4168" i="1" s="1"/>
  <c r="AA4169" i="1" a="1"/>
  <c r="AA4169" i="1" s="1"/>
  <c r="AA4170" i="1" a="1"/>
  <c r="AA4170" i="1" s="1"/>
  <c r="AA4171" i="1" a="1"/>
  <c r="AA4171" i="1" s="1"/>
  <c r="AA4172" i="1" a="1"/>
  <c r="AA4172" i="1" s="1"/>
  <c r="AA4173" i="1" a="1"/>
  <c r="AA4173" i="1" s="1"/>
  <c r="AA4174" i="1" a="1"/>
  <c r="AA4174" i="1" s="1"/>
  <c r="AA4175" i="1" a="1"/>
  <c r="AA4175" i="1" s="1"/>
  <c r="AA4176" i="1" a="1"/>
  <c r="AA4176" i="1" s="1"/>
  <c r="AA4177" i="1" a="1"/>
  <c r="AA4177" i="1" s="1"/>
  <c r="AA4178" i="1" a="1"/>
  <c r="AA4178" i="1" s="1"/>
  <c r="AA4179" i="1" a="1"/>
  <c r="AA4179" i="1" s="1"/>
  <c r="AA4180" i="1" a="1"/>
  <c r="AA4180" i="1" s="1"/>
  <c r="AA4181" i="1" a="1"/>
  <c r="AA4181" i="1" s="1"/>
  <c r="AA4182" i="1" a="1"/>
  <c r="AA4182" i="1" s="1"/>
  <c r="AA4183" i="1" a="1"/>
  <c r="AA4183" i="1" s="1"/>
  <c r="AA4184" i="1" a="1"/>
  <c r="AA4184" i="1" s="1"/>
  <c r="AA4185" i="1" a="1"/>
  <c r="AA4185" i="1" s="1"/>
  <c r="AA4186" i="1" a="1"/>
  <c r="AA4186" i="1" s="1"/>
  <c r="AA4187" i="1" a="1"/>
  <c r="AA4187" i="1" s="1"/>
  <c r="AA4188" i="1" a="1"/>
  <c r="AA4188" i="1" s="1"/>
  <c r="AA4189" i="1" a="1"/>
  <c r="AA4189" i="1" s="1"/>
  <c r="AA4190" i="1" a="1"/>
  <c r="AA4190" i="1" s="1"/>
  <c r="AA4191" i="1" a="1"/>
  <c r="AA4191" i="1" s="1"/>
  <c r="AA4192" i="1" a="1"/>
  <c r="AA4192" i="1" s="1"/>
  <c r="AA4193" i="1" a="1"/>
  <c r="AA4193" i="1" s="1"/>
  <c r="AA4194" i="1" a="1"/>
  <c r="AA4194" i="1" s="1"/>
  <c r="AA4195" i="1" a="1"/>
  <c r="AA4195" i="1" s="1"/>
  <c r="AA4196" i="1" a="1"/>
  <c r="AA4196" i="1" s="1"/>
  <c r="AA4197" i="1" a="1"/>
  <c r="AA4197" i="1" s="1"/>
  <c r="AA4198" i="1" a="1"/>
  <c r="AA4198" i="1" s="1"/>
  <c r="AA4199" i="1" a="1"/>
  <c r="AA4199" i="1" s="1"/>
  <c r="AA4200" i="1" a="1"/>
  <c r="AA4200" i="1" s="1"/>
  <c r="AA4201" i="1" a="1"/>
  <c r="AA4201" i="1" s="1"/>
  <c r="AA4202" i="1" a="1"/>
  <c r="AA4202" i="1" s="1"/>
  <c r="AA4203" i="1" a="1"/>
  <c r="AA4203" i="1" s="1"/>
  <c r="AA4204" i="1" a="1"/>
  <c r="AA4204" i="1" s="1"/>
  <c r="AA4205" i="1" a="1"/>
  <c r="AA4205" i="1" s="1"/>
  <c r="AA4206" i="1" a="1"/>
  <c r="AA4206" i="1" s="1"/>
  <c r="AA4207" i="1" a="1"/>
  <c r="AA4207" i="1" s="1"/>
  <c r="AA4208" i="1" a="1"/>
  <c r="AA4208" i="1" s="1"/>
  <c r="AA4209" i="1" a="1"/>
  <c r="AA4209" i="1" s="1"/>
  <c r="AA4210" i="1" a="1"/>
  <c r="AA4210" i="1" s="1"/>
  <c r="AA4211" i="1" a="1"/>
  <c r="AA4211" i="1" s="1"/>
  <c r="AA4212" i="1" a="1"/>
  <c r="AA4212" i="1" s="1"/>
  <c r="AA4213" i="1" a="1"/>
  <c r="AA4213" i="1" s="1"/>
  <c r="AA4214" i="1" a="1"/>
  <c r="AA4214" i="1" s="1"/>
  <c r="AA4215" i="1" a="1"/>
  <c r="AA4215" i="1" s="1"/>
  <c r="AA4216" i="1" a="1"/>
  <c r="AA4216" i="1" s="1"/>
  <c r="AA4217" i="1" a="1"/>
  <c r="AA4217" i="1" s="1"/>
  <c r="AA4218" i="1" a="1"/>
  <c r="AA4218" i="1" s="1"/>
  <c r="AA4219" i="1" a="1"/>
  <c r="AA4219" i="1" s="1"/>
  <c r="AA4220" i="1" a="1"/>
  <c r="AA4220" i="1" s="1"/>
  <c r="AA4221" i="1" a="1"/>
  <c r="AA4221" i="1" s="1"/>
  <c r="AA4222" i="1" a="1"/>
  <c r="AA4222" i="1" s="1"/>
  <c r="AA4223" i="1" a="1"/>
  <c r="AA4223" i="1" s="1"/>
  <c r="AA4224" i="1" a="1"/>
  <c r="AA4224" i="1" s="1"/>
  <c r="AA4225" i="1" a="1"/>
  <c r="AA4225" i="1" s="1"/>
  <c r="AA4226" i="1" a="1"/>
  <c r="AA4226" i="1" s="1"/>
  <c r="AA4227" i="1" a="1"/>
  <c r="AA4227" i="1" s="1"/>
  <c r="AA4228" i="1" a="1"/>
  <c r="AA4228" i="1" s="1"/>
  <c r="AA4229" i="1" a="1"/>
  <c r="AA4229" i="1" s="1"/>
  <c r="AA4230" i="1" a="1"/>
  <c r="AA4230" i="1" s="1"/>
  <c r="AA4231" i="1" a="1"/>
  <c r="AA4231" i="1" s="1"/>
  <c r="AA4232" i="1" a="1"/>
  <c r="AA4232" i="1" s="1"/>
  <c r="AA4233" i="1" a="1"/>
  <c r="AA4233" i="1" s="1"/>
  <c r="AA4234" i="1" a="1"/>
  <c r="AA4234" i="1" s="1"/>
  <c r="AA4235" i="1" a="1"/>
  <c r="AA4235" i="1" s="1"/>
  <c r="AA4236" i="1" a="1"/>
  <c r="AA4236" i="1" s="1"/>
  <c r="AA4237" i="1" a="1"/>
  <c r="AA4237" i="1" s="1"/>
  <c r="AA4238" i="1" a="1"/>
  <c r="AA4238" i="1" s="1"/>
  <c r="AA4239" i="1" a="1"/>
  <c r="AA4239" i="1" s="1"/>
  <c r="AA4240" i="1" a="1"/>
  <c r="AA4240" i="1" s="1"/>
  <c r="AA4241" i="1" a="1"/>
  <c r="AA4241" i="1" s="1"/>
  <c r="AA4242" i="1" a="1"/>
  <c r="AA4242" i="1" s="1"/>
  <c r="AA4243" i="1" a="1"/>
  <c r="AA4243" i="1" s="1"/>
  <c r="AA4244" i="1" a="1"/>
  <c r="AA4244" i="1" s="1"/>
  <c r="AA4245" i="1" a="1"/>
  <c r="AA4245" i="1" s="1"/>
  <c r="AJ4905" i="1"/>
  <c r="AI4905" i="1"/>
  <c r="AH4905" i="1"/>
  <c r="AG4905" i="1"/>
  <c r="W4905" i="1"/>
  <c r="S4905" i="1"/>
  <c r="D4905" i="1"/>
  <c r="AI4904" i="1"/>
  <c r="AH4904" i="1"/>
  <c r="W4904" i="1"/>
  <c r="S4904" i="1"/>
  <c r="D4904" i="1"/>
  <c r="AJ4903" i="1"/>
  <c r="AI4903" i="1"/>
  <c r="AH4903" i="1"/>
  <c r="AG4903" i="1"/>
  <c r="W4903" i="1"/>
  <c r="S4903" i="1"/>
  <c r="D4903" i="1"/>
  <c r="AJ4902" i="1"/>
  <c r="AI4902" i="1"/>
  <c r="AH4902" i="1"/>
  <c r="AG4902" i="1"/>
  <c r="W4902" i="1"/>
  <c r="S4902" i="1"/>
  <c r="D4902" i="1"/>
  <c r="AJ2532" i="1"/>
  <c r="AI2532" i="1"/>
  <c r="AH2532" i="1"/>
  <c r="AG2532" i="1"/>
  <c r="W2532" i="1"/>
  <c r="S2532" i="1"/>
  <c r="D2532" i="1"/>
  <c r="AI4901" i="1"/>
  <c r="AH4901" i="1"/>
  <c r="W4901" i="1"/>
  <c r="S4901" i="1"/>
  <c r="D4901" i="1"/>
  <c r="AJ4900" i="1"/>
  <c r="AI4900" i="1"/>
  <c r="AH4900" i="1"/>
  <c r="AG4900" i="1"/>
  <c r="W4900" i="1"/>
  <c r="S4900" i="1"/>
  <c r="D4900" i="1"/>
  <c r="AJ4899" i="1"/>
  <c r="AI4899" i="1"/>
  <c r="AH4899" i="1"/>
  <c r="AG4899" i="1"/>
  <c r="W4899" i="1"/>
  <c r="S4899" i="1"/>
  <c r="D4899" i="1"/>
  <c r="AJ4898" i="1"/>
  <c r="AI4898" i="1"/>
  <c r="AH4898" i="1"/>
  <c r="AG4898" i="1"/>
  <c r="W4898" i="1"/>
  <c r="S4898" i="1"/>
  <c r="D4898" i="1"/>
  <c r="AJ4897" i="1"/>
  <c r="AI4897" i="1"/>
  <c r="AH4897" i="1"/>
  <c r="AG4897" i="1"/>
  <c r="W4897" i="1"/>
  <c r="S4897" i="1"/>
  <c r="D4897" i="1"/>
  <c r="AJ4896" i="1"/>
  <c r="AI4896" i="1"/>
  <c r="AH4896" i="1"/>
  <c r="AG4896" i="1"/>
  <c r="W4896" i="1"/>
  <c r="S4896" i="1"/>
  <c r="D4896" i="1"/>
  <c r="AJ4895" i="1"/>
  <c r="AI4895" i="1"/>
  <c r="AH4895" i="1"/>
  <c r="AG4895" i="1"/>
  <c r="W4895" i="1"/>
  <c r="S4895" i="1"/>
  <c r="D4895" i="1"/>
  <c r="AJ4894" i="1"/>
  <c r="AI4894" i="1"/>
  <c r="AH4894" i="1"/>
  <c r="AG4894" i="1"/>
  <c r="W4894" i="1"/>
  <c r="S4894" i="1"/>
  <c r="D4894" i="1"/>
  <c r="AJ4893" i="1"/>
  <c r="AI4893" i="1"/>
  <c r="AH4893" i="1"/>
  <c r="AG4893" i="1"/>
  <c r="W4893" i="1"/>
  <c r="S4893" i="1"/>
  <c r="D4893" i="1"/>
  <c r="AJ4892" i="1"/>
  <c r="AI4892" i="1"/>
  <c r="AH4892" i="1"/>
  <c r="AG4892" i="1"/>
  <c r="W4892" i="1"/>
  <c r="S4892" i="1"/>
  <c r="D4892" i="1"/>
  <c r="AJ4891" i="1"/>
  <c r="AI4891" i="1"/>
  <c r="AH4891" i="1"/>
  <c r="AG4891" i="1"/>
  <c r="W4891" i="1"/>
  <c r="S4891" i="1"/>
  <c r="D4891" i="1"/>
  <c r="AJ4890" i="1"/>
  <c r="AI4890" i="1"/>
  <c r="AH4890" i="1"/>
  <c r="AG4890" i="1"/>
  <c r="W4890" i="1"/>
  <c r="S4890" i="1"/>
  <c r="D4890" i="1"/>
  <c r="AJ4889" i="1"/>
  <c r="AI4889" i="1"/>
  <c r="AH4889" i="1"/>
  <c r="AG4889" i="1"/>
  <c r="W4889" i="1"/>
  <c r="S4889" i="1"/>
  <c r="D4889" i="1"/>
  <c r="AI4888" i="1"/>
  <c r="AH4888" i="1"/>
  <c r="W4888" i="1"/>
  <c r="S4888" i="1"/>
  <c r="D4888" i="1"/>
  <c r="AJ4887" i="1"/>
  <c r="AI4887" i="1"/>
  <c r="AH4887" i="1"/>
  <c r="AG4887" i="1"/>
  <c r="W4887" i="1"/>
  <c r="S4887" i="1"/>
  <c r="D4887" i="1"/>
  <c r="AJ4886" i="1"/>
  <c r="AI4886" i="1"/>
  <c r="AH4886" i="1"/>
  <c r="AG4886" i="1"/>
  <c r="W4886" i="1"/>
  <c r="S4886" i="1"/>
  <c r="D4886" i="1"/>
  <c r="AJ4885" i="1"/>
  <c r="AI4885" i="1"/>
  <c r="AH4885" i="1"/>
  <c r="AG4885" i="1"/>
  <c r="W4885" i="1"/>
  <c r="S4885" i="1"/>
  <c r="D4885" i="1"/>
  <c r="AJ4884" i="1"/>
  <c r="AI4884" i="1"/>
  <c r="AH4884" i="1"/>
  <c r="AG4884" i="1"/>
  <c r="W4884" i="1"/>
  <c r="S4884" i="1"/>
  <c r="D4884" i="1"/>
  <c r="AJ4883" i="1"/>
  <c r="AI4883" i="1"/>
  <c r="AH4883" i="1"/>
  <c r="AG4883" i="1"/>
  <c r="W4883" i="1"/>
  <c r="S4883" i="1"/>
  <c r="D4883" i="1"/>
  <c r="AJ4882" i="1"/>
  <c r="AI4882" i="1"/>
  <c r="AH4882" i="1"/>
  <c r="AG4882" i="1"/>
  <c r="W4882" i="1"/>
  <c r="S4882" i="1"/>
  <c r="D4882" i="1"/>
  <c r="AJ4881" i="1"/>
  <c r="AI4881" i="1"/>
  <c r="AH4881" i="1"/>
  <c r="AG4881" i="1"/>
  <c r="W4881" i="1"/>
  <c r="S4881" i="1"/>
  <c r="D4881" i="1"/>
  <c r="AJ4880" i="1"/>
  <c r="AI4880" i="1"/>
  <c r="AH4880" i="1"/>
  <c r="AG4880" i="1"/>
  <c r="W4880" i="1"/>
  <c r="S4880" i="1"/>
  <c r="D4880" i="1"/>
  <c r="AJ4879" i="1"/>
  <c r="AI4879" i="1"/>
  <c r="AH4879" i="1"/>
  <c r="AG4879" i="1"/>
  <c r="W4879" i="1"/>
  <c r="S4879" i="1"/>
  <c r="D4879" i="1"/>
  <c r="AJ4878" i="1"/>
  <c r="AI4878" i="1"/>
  <c r="AH4878" i="1"/>
  <c r="AG4878" i="1"/>
  <c r="W4878" i="1"/>
  <c r="S4878" i="1"/>
  <c r="D4878" i="1"/>
  <c r="AJ4877" i="1"/>
  <c r="AI4877" i="1"/>
  <c r="AH4877" i="1"/>
  <c r="AG4877" i="1"/>
  <c r="W4877" i="1"/>
  <c r="S4877" i="1"/>
  <c r="D4877" i="1"/>
  <c r="AJ2531" i="1"/>
  <c r="AI2531" i="1"/>
  <c r="AH2531" i="1"/>
  <c r="AG2531" i="1"/>
  <c r="W2531" i="1"/>
  <c r="S2531" i="1"/>
  <c r="D2531" i="1"/>
  <c r="AI4876" i="1"/>
  <c r="AH4876" i="1"/>
  <c r="W4876" i="1"/>
  <c r="S4876" i="1"/>
  <c r="D4876" i="1"/>
  <c r="AI4875" i="1"/>
  <c r="AH4875" i="1"/>
  <c r="W4875" i="1"/>
  <c r="S4875" i="1"/>
  <c r="D4875" i="1"/>
  <c r="AJ4874" i="1"/>
  <c r="AI4874" i="1"/>
  <c r="AH4874" i="1"/>
  <c r="AG4874" i="1"/>
  <c r="W4874" i="1"/>
  <c r="S4874" i="1"/>
  <c r="D4874" i="1"/>
  <c r="AJ4873" i="1"/>
  <c r="AI4873" i="1"/>
  <c r="AH4873" i="1"/>
  <c r="AG4873" i="1"/>
  <c r="W4873" i="1"/>
  <c r="S4873" i="1"/>
  <c r="D4873" i="1"/>
  <c r="AJ4872" i="1"/>
  <c r="AI4872" i="1"/>
  <c r="AH4872" i="1"/>
  <c r="AG4872" i="1"/>
  <c r="W4872" i="1"/>
  <c r="S4872" i="1"/>
  <c r="D4872" i="1"/>
  <c r="AJ4871" i="1"/>
  <c r="AI4871" i="1"/>
  <c r="AH4871" i="1"/>
  <c r="AG4871" i="1"/>
  <c r="W4871" i="1"/>
  <c r="S4871" i="1"/>
  <c r="D4871" i="1"/>
  <c r="AJ4870" i="1"/>
  <c r="AI4870" i="1"/>
  <c r="AH4870" i="1"/>
  <c r="AG4870" i="1"/>
  <c r="W4870" i="1"/>
  <c r="S4870" i="1"/>
  <c r="D4870" i="1"/>
  <c r="AJ4869" i="1"/>
  <c r="AI4869" i="1"/>
  <c r="AH4869" i="1"/>
  <c r="AG4869" i="1"/>
  <c r="W4869" i="1"/>
  <c r="S4869" i="1"/>
  <c r="D4869" i="1"/>
  <c r="AJ4868" i="1"/>
  <c r="AI4868" i="1"/>
  <c r="AH4868" i="1"/>
  <c r="AG4868" i="1"/>
  <c r="W4868" i="1"/>
  <c r="S4868" i="1"/>
  <c r="D4868" i="1"/>
  <c r="AI4867" i="1"/>
  <c r="AH4867" i="1"/>
  <c r="W4867" i="1"/>
  <c r="S4867" i="1"/>
  <c r="D4867" i="1"/>
  <c r="AJ4866" i="1"/>
  <c r="AI4866" i="1"/>
  <c r="AH4866" i="1"/>
  <c r="AG4866" i="1"/>
  <c r="W4866" i="1"/>
  <c r="S4866" i="1"/>
  <c r="D4866" i="1"/>
  <c r="AJ4865" i="1"/>
  <c r="AI4865" i="1"/>
  <c r="AH4865" i="1"/>
  <c r="AG4865" i="1"/>
  <c r="W4865" i="1"/>
  <c r="S4865" i="1"/>
  <c r="D4865" i="1"/>
  <c r="AJ4864" i="1"/>
  <c r="AI4864" i="1"/>
  <c r="AH4864" i="1"/>
  <c r="AG4864" i="1"/>
  <c r="W4864" i="1"/>
  <c r="S4864" i="1"/>
  <c r="D4864" i="1"/>
  <c r="AJ4863" i="1"/>
  <c r="AI4863" i="1"/>
  <c r="AH4863" i="1"/>
  <c r="AG4863" i="1"/>
  <c r="W4863" i="1"/>
  <c r="S4863" i="1"/>
  <c r="D4863" i="1"/>
  <c r="AJ4862" i="1"/>
  <c r="AI4862" i="1"/>
  <c r="AH4862" i="1"/>
  <c r="AG4862" i="1"/>
  <c r="W4862" i="1"/>
  <c r="S4862" i="1"/>
  <c r="D4862" i="1"/>
  <c r="AJ4861" i="1"/>
  <c r="AI4861" i="1"/>
  <c r="AH4861" i="1"/>
  <c r="AG4861" i="1"/>
  <c r="W4861" i="1"/>
  <c r="S4861" i="1"/>
  <c r="D4861" i="1"/>
  <c r="AJ4860" i="1"/>
  <c r="AI4860" i="1"/>
  <c r="AH4860" i="1"/>
  <c r="AG4860" i="1"/>
  <c r="W4860" i="1"/>
  <c r="S4860" i="1"/>
  <c r="D4860" i="1"/>
  <c r="AI4859" i="1"/>
  <c r="AH4859" i="1"/>
  <c r="W4859" i="1"/>
  <c r="S4859" i="1"/>
  <c r="D4859" i="1"/>
  <c r="AJ4858" i="1"/>
  <c r="AI4858" i="1"/>
  <c r="AH4858" i="1"/>
  <c r="AG4858" i="1"/>
  <c r="W4858" i="1"/>
  <c r="S4858" i="1"/>
  <c r="D4858" i="1"/>
  <c r="AJ4857" i="1"/>
  <c r="AI4857" i="1"/>
  <c r="AH4857" i="1"/>
  <c r="AG4857" i="1"/>
  <c r="W4857" i="1"/>
  <c r="S4857" i="1"/>
  <c r="D4857" i="1"/>
  <c r="AJ4856" i="1"/>
  <c r="AI4856" i="1"/>
  <c r="AH4856" i="1"/>
  <c r="AG4856" i="1"/>
  <c r="W4856" i="1"/>
  <c r="S4856" i="1"/>
  <c r="D4856" i="1"/>
  <c r="AJ4855" i="1"/>
  <c r="AI4855" i="1"/>
  <c r="AH4855" i="1"/>
  <c r="AG4855" i="1"/>
  <c r="W4855" i="1"/>
  <c r="S4855" i="1"/>
  <c r="D4855" i="1"/>
  <c r="AJ4854" i="1"/>
  <c r="AI4854" i="1"/>
  <c r="AH4854" i="1"/>
  <c r="AG4854" i="1"/>
  <c r="W4854" i="1"/>
  <c r="S4854" i="1"/>
  <c r="D4854" i="1"/>
  <c r="AJ4853" i="1"/>
  <c r="AI4853" i="1"/>
  <c r="AH4853" i="1"/>
  <c r="AG4853" i="1"/>
  <c r="W4853" i="1"/>
  <c r="S4853" i="1"/>
  <c r="D4853" i="1"/>
  <c r="AJ4852" i="1"/>
  <c r="AI4852" i="1"/>
  <c r="AH4852" i="1"/>
  <c r="AG4852" i="1"/>
  <c r="W4852" i="1"/>
  <c r="S4852" i="1"/>
  <c r="D4852" i="1"/>
  <c r="AJ4851" i="1"/>
  <c r="AI4851" i="1"/>
  <c r="AH4851" i="1"/>
  <c r="AG4851" i="1"/>
  <c r="W4851" i="1"/>
  <c r="S4851" i="1"/>
  <c r="D4851" i="1"/>
  <c r="AJ4850" i="1"/>
  <c r="AI4850" i="1"/>
  <c r="AH4850" i="1"/>
  <c r="AG4850" i="1"/>
  <c r="W4850" i="1"/>
  <c r="S4850" i="1"/>
  <c r="D4850" i="1"/>
  <c r="AJ4849" i="1"/>
  <c r="AI4849" i="1"/>
  <c r="AH4849" i="1"/>
  <c r="AG4849" i="1"/>
  <c r="W4849" i="1"/>
  <c r="S4849" i="1"/>
  <c r="D4849" i="1"/>
  <c r="AJ4848" i="1"/>
  <c r="AI4848" i="1"/>
  <c r="AH4848" i="1"/>
  <c r="AG4848" i="1"/>
  <c r="W4848" i="1"/>
  <c r="S4848" i="1"/>
  <c r="D4848" i="1"/>
  <c r="AJ4847" i="1"/>
  <c r="AI4847" i="1"/>
  <c r="AH4847" i="1"/>
  <c r="AG4847" i="1"/>
  <c r="W4847" i="1"/>
  <c r="S4847" i="1"/>
  <c r="D4847" i="1"/>
  <c r="AI4846" i="1"/>
  <c r="AH4846" i="1"/>
  <c r="W4846" i="1"/>
  <c r="S4846" i="1"/>
  <c r="D4846" i="1"/>
  <c r="AJ4845" i="1"/>
  <c r="AI4845" i="1"/>
  <c r="AH4845" i="1"/>
  <c r="AG4845" i="1"/>
  <c r="W4845" i="1"/>
  <c r="S4845" i="1"/>
  <c r="D4845" i="1"/>
  <c r="AJ4844" i="1"/>
  <c r="AI4844" i="1"/>
  <c r="AH4844" i="1"/>
  <c r="AG4844" i="1"/>
  <c r="W4844" i="1"/>
  <c r="S4844" i="1"/>
  <c r="D4844" i="1"/>
  <c r="AJ4843" i="1"/>
  <c r="AI4843" i="1"/>
  <c r="AH4843" i="1"/>
  <c r="AG4843" i="1"/>
  <c r="W4843" i="1"/>
  <c r="S4843" i="1"/>
  <c r="D4843" i="1"/>
  <c r="AJ4842" i="1"/>
  <c r="AI4842" i="1"/>
  <c r="AH4842" i="1"/>
  <c r="AG4842" i="1"/>
  <c r="W4842" i="1"/>
  <c r="S4842" i="1"/>
  <c r="D4842" i="1"/>
  <c r="AJ4841" i="1"/>
  <c r="AI4841" i="1"/>
  <c r="AH4841" i="1"/>
  <c r="AG4841" i="1"/>
  <c r="W4841" i="1"/>
  <c r="S4841" i="1"/>
  <c r="D4841" i="1"/>
  <c r="AJ4840" i="1"/>
  <c r="AI4840" i="1"/>
  <c r="AH4840" i="1"/>
  <c r="AG4840" i="1"/>
  <c r="W4840" i="1"/>
  <c r="S4840" i="1"/>
  <c r="D4840" i="1"/>
  <c r="AJ4839" i="1"/>
  <c r="AI4839" i="1"/>
  <c r="AH4839" i="1"/>
  <c r="AG4839" i="1"/>
  <c r="W4839" i="1"/>
  <c r="S4839" i="1"/>
  <c r="D4839" i="1"/>
  <c r="AJ4838" i="1"/>
  <c r="AI4838" i="1"/>
  <c r="AH4838" i="1"/>
  <c r="AG4838" i="1"/>
  <c r="W4838" i="1"/>
  <c r="S4838" i="1"/>
  <c r="D4838" i="1"/>
  <c r="AJ4837" i="1"/>
  <c r="AI4837" i="1"/>
  <c r="AH4837" i="1"/>
  <c r="AG4837" i="1"/>
  <c r="W4837" i="1"/>
  <c r="S4837" i="1"/>
  <c r="D4837" i="1"/>
  <c r="AJ4836" i="1"/>
  <c r="AI4836" i="1"/>
  <c r="AH4836" i="1"/>
  <c r="AG4836" i="1"/>
  <c r="W4836" i="1"/>
  <c r="S4836" i="1"/>
  <c r="D4836" i="1"/>
  <c r="AJ4835" i="1"/>
  <c r="AI4835" i="1"/>
  <c r="AH4835" i="1"/>
  <c r="AG4835" i="1"/>
  <c r="W4835" i="1"/>
  <c r="S4835" i="1"/>
  <c r="D4835" i="1"/>
  <c r="AI4834" i="1"/>
  <c r="AH4834" i="1"/>
  <c r="W4834" i="1"/>
  <c r="S4834" i="1"/>
  <c r="D4834" i="1"/>
  <c r="AJ4833" i="1"/>
  <c r="AI4833" i="1"/>
  <c r="AH4833" i="1"/>
  <c r="AG4833" i="1"/>
  <c r="W4833" i="1"/>
  <c r="S4833" i="1"/>
  <c r="D4833" i="1"/>
  <c r="AJ4832" i="1"/>
  <c r="AI4832" i="1"/>
  <c r="AH4832" i="1"/>
  <c r="AG4832" i="1"/>
  <c r="W4832" i="1"/>
  <c r="S4832" i="1"/>
  <c r="D4832" i="1"/>
  <c r="AJ4831" i="1"/>
  <c r="AI4831" i="1"/>
  <c r="AH4831" i="1"/>
  <c r="AG4831" i="1"/>
  <c r="W4831" i="1"/>
  <c r="S4831" i="1"/>
  <c r="D4831" i="1"/>
  <c r="AJ4830" i="1"/>
  <c r="AI4830" i="1"/>
  <c r="AH4830" i="1"/>
  <c r="AG4830" i="1"/>
  <c r="W4830" i="1"/>
  <c r="S4830" i="1"/>
  <c r="D4830" i="1"/>
  <c r="AJ4829" i="1"/>
  <c r="AI4829" i="1"/>
  <c r="AH4829" i="1"/>
  <c r="AG4829" i="1"/>
  <c r="W4829" i="1"/>
  <c r="S4829" i="1"/>
  <c r="D4829" i="1"/>
  <c r="AJ4828" i="1"/>
  <c r="AI4828" i="1"/>
  <c r="AH4828" i="1"/>
  <c r="AG4828" i="1"/>
  <c r="W4828" i="1"/>
  <c r="S4828" i="1"/>
  <c r="D4828" i="1"/>
  <c r="AJ4827" i="1"/>
  <c r="AI4827" i="1"/>
  <c r="AH4827" i="1"/>
  <c r="AG4827" i="1"/>
  <c r="W4827" i="1"/>
  <c r="S4827" i="1"/>
  <c r="D4827" i="1"/>
  <c r="AI4826" i="1"/>
  <c r="AH4826" i="1"/>
  <c r="W4826" i="1"/>
  <c r="S4826" i="1"/>
  <c r="D4826" i="1"/>
  <c r="AJ4825" i="1"/>
  <c r="AI4825" i="1"/>
  <c r="AH4825" i="1"/>
  <c r="AG4825" i="1"/>
  <c r="W4825" i="1"/>
  <c r="S4825" i="1"/>
  <c r="D4825" i="1"/>
  <c r="AJ4824" i="1"/>
  <c r="AI4824" i="1"/>
  <c r="AH4824" i="1"/>
  <c r="AG4824" i="1"/>
  <c r="W4824" i="1"/>
  <c r="S4824" i="1"/>
  <c r="D4824" i="1"/>
  <c r="AJ4823" i="1"/>
  <c r="AI4823" i="1"/>
  <c r="AH4823" i="1"/>
  <c r="AG4823" i="1"/>
  <c r="W4823" i="1"/>
  <c r="S4823" i="1"/>
  <c r="D4823" i="1"/>
  <c r="AJ4822" i="1"/>
  <c r="AI4822" i="1"/>
  <c r="AH4822" i="1"/>
  <c r="AG4822" i="1"/>
  <c r="W4822" i="1"/>
  <c r="S4822" i="1"/>
  <c r="D4822" i="1"/>
  <c r="AJ4821" i="1"/>
  <c r="AI4821" i="1"/>
  <c r="AH4821" i="1"/>
  <c r="AG4821" i="1"/>
  <c r="W4821" i="1"/>
  <c r="S4821" i="1"/>
  <c r="D4821" i="1"/>
  <c r="AJ4820" i="1"/>
  <c r="AI4820" i="1"/>
  <c r="AH4820" i="1"/>
  <c r="AG4820" i="1"/>
  <c r="W4820" i="1"/>
  <c r="S4820" i="1"/>
  <c r="D4820" i="1"/>
  <c r="AJ4819" i="1"/>
  <c r="AI4819" i="1"/>
  <c r="AH4819" i="1"/>
  <c r="AG4819" i="1"/>
  <c r="W4819" i="1"/>
  <c r="S4819" i="1"/>
  <c r="D4819" i="1"/>
  <c r="AJ4818" i="1"/>
  <c r="AI4818" i="1"/>
  <c r="AH4818" i="1"/>
  <c r="AG4818" i="1"/>
  <c r="W4818" i="1"/>
  <c r="S4818" i="1"/>
  <c r="D4818" i="1"/>
  <c r="AJ4817" i="1"/>
  <c r="AI4817" i="1"/>
  <c r="AH4817" i="1"/>
  <c r="AG4817" i="1"/>
  <c r="W4817" i="1"/>
  <c r="S4817" i="1"/>
  <c r="D4817" i="1"/>
  <c r="AJ4816" i="1"/>
  <c r="AI4816" i="1"/>
  <c r="AH4816" i="1"/>
  <c r="AG4816" i="1"/>
  <c r="W4816" i="1"/>
  <c r="S4816" i="1"/>
  <c r="D4816" i="1"/>
  <c r="AJ4815" i="1"/>
  <c r="AI4815" i="1"/>
  <c r="AH4815" i="1"/>
  <c r="AG4815" i="1"/>
  <c r="W4815" i="1"/>
  <c r="S4815" i="1"/>
  <c r="D4815" i="1"/>
  <c r="AJ4814" i="1"/>
  <c r="AI4814" i="1"/>
  <c r="AH4814" i="1"/>
  <c r="AG4814" i="1"/>
  <c r="W4814" i="1"/>
  <c r="S4814" i="1"/>
  <c r="D4814" i="1"/>
  <c r="AI4813" i="1"/>
  <c r="AH4813" i="1"/>
  <c r="W4813" i="1"/>
  <c r="S4813" i="1"/>
  <c r="D4813" i="1"/>
  <c r="AJ4812" i="1"/>
  <c r="AI4812" i="1"/>
  <c r="AH4812" i="1"/>
  <c r="AG4812" i="1"/>
  <c r="W4812" i="1"/>
  <c r="S4812" i="1"/>
  <c r="D4812" i="1"/>
  <c r="AJ4811" i="1"/>
  <c r="AI4811" i="1"/>
  <c r="AH4811" i="1"/>
  <c r="AG4811" i="1"/>
  <c r="W4811" i="1"/>
  <c r="S4811" i="1"/>
  <c r="D4811" i="1"/>
  <c r="AJ4810" i="1"/>
  <c r="AI4810" i="1"/>
  <c r="AH4810" i="1"/>
  <c r="AG4810" i="1"/>
  <c r="W4810" i="1"/>
  <c r="S4810" i="1"/>
  <c r="D4810" i="1"/>
  <c r="AJ4809" i="1"/>
  <c r="AI4809" i="1"/>
  <c r="AH4809" i="1"/>
  <c r="AG4809" i="1"/>
  <c r="W4809" i="1"/>
  <c r="S4809" i="1"/>
  <c r="D4809" i="1"/>
  <c r="AJ4808" i="1"/>
  <c r="AI4808" i="1"/>
  <c r="AH4808" i="1"/>
  <c r="AG4808" i="1"/>
  <c r="W4808" i="1"/>
  <c r="S4808" i="1"/>
  <c r="D4808" i="1"/>
  <c r="AJ4807" i="1"/>
  <c r="AI4807" i="1"/>
  <c r="AH4807" i="1"/>
  <c r="AG4807" i="1"/>
  <c r="W4807" i="1"/>
  <c r="S4807" i="1"/>
  <c r="D4807" i="1"/>
  <c r="AJ4806" i="1"/>
  <c r="AI4806" i="1"/>
  <c r="AH4806" i="1"/>
  <c r="AG4806" i="1"/>
  <c r="W4806" i="1"/>
  <c r="S4806" i="1"/>
  <c r="D4806" i="1"/>
  <c r="AJ4805" i="1"/>
  <c r="AI4805" i="1"/>
  <c r="AH4805" i="1"/>
  <c r="AG4805" i="1"/>
  <c r="W4805" i="1"/>
  <c r="S4805" i="1"/>
  <c r="D4805" i="1"/>
  <c r="AJ4804" i="1"/>
  <c r="AI4804" i="1"/>
  <c r="AH4804" i="1"/>
  <c r="AG4804" i="1"/>
  <c r="W4804" i="1"/>
  <c r="S4804" i="1"/>
  <c r="D4804" i="1"/>
  <c r="AJ4803" i="1"/>
  <c r="AI4803" i="1"/>
  <c r="AH4803" i="1"/>
  <c r="AG4803" i="1"/>
  <c r="W4803" i="1"/>
  <c r="S4803" i="1"/>
  <c r="D4803" i="1"/>
  <c r="AJ4802" i="1"/>
  <c r="AI4802" i="1"/>
  <c r="AH4802" i="1"/>
  <c r="AG4802" i="1"/>
  <c r="W4802" i="1"/>
  <c r="S4802" i="1"/>
  <c r="D4802" i="1"/>
  <c r="AJ4801" i="1"/>
  <c r="AI4801" i="1"/>
  <c r="AH4801" i="1"/>
  <c r="AG4801" i="1"/>
  <c r="W4801" i="1"/>
  <c r="S4801" i="1"/>
  <c r="D4801" i="1"/>
  <c r="AJ4800" i="1"/>
  <c r="AI4800" i="1"/>
  <c r="AH4800" i="1"/>
  <c r="AG4800" i="1"/>
  <c r="W4800" i="1"/>
  <c r="S4800" i="1"/>
  <c r="D4800" i="1"/>
  <c r="AI4799" i="1"/>
  <c r="AH4799" i="1"/>
  <c r="W4799" i="1"/>
  <c r="S4799" i="1"/>
  <c r="D4799" i="1"/>
  <c r="AJ4798" i="1"/>
  <c r="AI4798" i="1"/>
  <c r="AH4798" i="1"/>
  <c r="AG4798" i="1"/>
  <c r="W4798" i="1"/>
  <c r="S4798" i="1"/>
  <c r="D4798" i="1"/>
  <c r="AI4797" i="1"/>
  <c r="AH4797" i="1"/>
  <c r="W4797" i="1"/>
  <c r="S4797" i="1"/>
  <c r="D4797" i="1"/>
  <c r="AJ4796" i="1"/>
  <c r="AI4796" i="1"/>
  <c r="AH4796" i="1"/>
  <c r="AG4796" i="1"/>
  <c r="W4796" i="1"/>
  <c r="S4796" i="1"/>
  <c r="D4796" i="1"/>
  <c r="AJ4795" i="1"/>
  <c r="AI4795" i="1"/>
  <c r="AH4795" i="1"/>
  <c r="AG4795" i="1"/>
  <c r="W4795" i="1"/>
  <c r="S4795" i="1"/>
  <c r="D4795" i="1"/>
  <c r="AJ4794" i="1"/>
  <c r="AI4794" i="1"/>
  <c r="AH4794" i="1"/>
  <c r="AG4794" i="1"/>
  <c r="W4794" i="1"/>
  <c r="S4794" i="1"/>
  <c r="D4794" i="1"/>
  <c r="AJ4793" i="1"/>
  <c r="AI4793" i="1"/>
  <c r="AH4793" i="1"/>
  <c r="AG4793" i="1"/>
  <c r="W4793" i="1"/>
  <c r="S4793" i="1"/>
  <c r="D4793" i="1"/>
  <c r="AJ4792" i="1"/>
  <c r="AI4792" i="1"/>
  <c r="AH4792" i="1"/>
  <c r="AG4792" i="1"/>
  <c r="W4792" i="1"/>
  <c r="S4792" i="1"/>
  <c r="D4792" i="1"/>
  <c r="AI4791" i="1"/>
  <c r="AH4791" i="1"/>
  <c r="W4791" i="1"/>
  <c r="S4791" i="1"/>
  <c r="D4791" i="1"/>
  <c r="AJ4790" i="1"/>
  <c r="AI4790" i="1"/>
  <c r="AH4790" i="1"/>
  <c r="AG4790" i="1"/>
  <c r="W4790" i="1"/>
  <c r="S4790" i="1"/>
  <c r="D4790" i="1"/>
  <c r="AI4789" i="1"/>
  <c r="AH4789" i="1"/>
  <c r="W4789" i="1"/>
  <c r="S4789" i="1"/>
  <c r="D4789" i="1"/>
  <c r="AJ4788" i="1"/>
  <c r="AI4788" i="1"/>
  <c r="AH4788" i="1"/>
  <c r="AG4788" i="1"/>
  <c r="W4788" i="1"/>
  <c r="S4788" i="1"/>
  <c r="D4788" i="1"/>
  <c r="AJ4787" i="1"/>
  <c r="AI4787" i="1"/>
  <c r="AH4787" i="1"/>
  <c r="AG4787" i="1"/>
  <c r="W4787" i="1"/>
  <c r="S4787" i="1"/>
  <c r="D4787" i="1"/>
  <c r="AJ4786" i="1"/>
  <c r="AI4786" i="1"/>
  <c r="AH4786" i="1"/>
  <c r="AG4786" i="1"/>
  <c r="W4786" i="1"/>
  <c r="S4786" i="1"/>
  <c r="D4786" i="1"/>
  <c r="AJ4785" i="1"/>
  <c r="AI4785" i="1"/>
  <c r="AH4785" i="1"/>
  <c r="AG4785" i="1"/>
  <c r="W4785" i="1"/>
  <c r="S4785" i="1"/>
  <c r="D4785" i="1"/>
  <c r="AJ4784" i="1"/>
  <c r="AI4784" i="1"/>
  <c r="AH4784" i="1"/>
  <c r="AG4784" i="1"/>
  <c r="W4784" i="1"/>
  <c r="S4784" i="1"/>
  <c r="D4784" i="1"/>
  <c r="AJ4783" i="1"/>
  <c r="AI4783" i="1"/>
  <c r="AH4783" i="1"/>
  <c r="AG4783" i="1"/>
  <c r="W4783" i="1"/>
  <c r="S4783" i="1"/>
  <c r="D4783" i="1"/>
  <c r="AJ4782" i="1"/>
  <c r="AI4782" i="1"/>
  <c r="AH4782" i="1"/>
  <c r="AG4782" i="1"/>
  <c r="W4782" i="1"/>
  <c r="S4782" i="1"/>
  <c r="D4782" i="1"/>
  <c r="AJ4781" i="1"/>
  <c r="AI4781" i="1"/>
  <c r="AH4781" i="1"/>
  <c r="AG4781" i="1"/>
  <c r="W4781" i="1"/>
  <c r="S4781" i="1"/>
  <c r="D4781" i="1"/>
  <c r="AJ4780" i="1"/>
  <c r="AI4780" i="1"/>
  <c r="AH4780" i="1"/>
  <c r="AG4780" i="1"/>
  <c r="W4780" i="1"/>
  <c r="S4780" i="1"/>
  <c r="D4780" i="1"/>
  <c r="AJ4779" i="1"/>
  <c r="AI4779" i="1"/>
  <c r="AH4779" i="1"/>
  <c r="AG4779" i="1"/>
  <c r="W4779" i="1"/>
  <c r="S4779" i="1"/>
  <c r="D4779" i="1"/>
  <c r="AJ4778" i="1"/>
  <c r="AI4778" i="1"/>
  <c r="AH4778" i="1"/>
  <c r="AG4778" i="1"/>
  <c r="W4778" i="1"/>
  <c r="S4778" i="1"/>
  <c r="D4778" i="1"/>
  <c r="AJ4777" i="1"/>
  <c r="AI4777" i="1"/>
  <c r="AH4777" i="1"/>
  <c r="AG4777" i="1"/>
  <c r="W4777" i="1"/>
  <c r="S4777" i="1"/>
  <c r="D4777" i="1"/>
  <c r="AI4776" i="1"/>
  <c r="AH4776" i="1"/>
  <c r="W4776" i="1"/>
  <c r="S4776" i="1"/>
  <c r="D4776" i="1"/>
  <c r="AJ4775" i="1"/>
  <c r="AI4775" i="1"/>
  <c r="AH4775" i="1"/>
  <c r="AG4775" i="1"/>
  <c r="W4775" i="1"/>
  <c r="S4775" i="1"/>
  <c r="D4775" i="1"/>
  <c r="AJ4774" i="1"/>
  <c r="AI4774" i="1"/>
  <c r="AH4774" i="1"/>
  <c r="AG4774" i="1"/>
  <c r="W4774" i="1"/>
  <c r="S4774" i="1"/>
  <c r="D4774" i="1"/>
  <c r="AJ4773" i="1"/>
  <c r="AI4773" i="1"/>
  <c r="AH4773" i="1"/>
  <c r="AG4773" i="1"/>
  <c r="W4773" i="1"/>
  <c r="S4773" i="1"/>
  <c r="D4773" i="1"/>
  <c r="AJ4772" i="1"/>
  <c r="AI4772" i="1"/>
  <c r="AH4772" i="1"/>
  <c r="AG4772" i="1"/>
  <c r="W4772" i="1"/>
  <c r="S4772" i="1"/>
  <c r="D4772" i="1"/>
  <c r="AJ4771" i="1"/>
  <c r="AI4771" i="1"/>
  <c r="AH4771" i="1"/>
  <c r="AG4771" i="1"/>
  <c r="W4771" i="1"/>
  <c r="S4771" i="1"/>
  <c r="D4771" i="1"/>
  <c r="AJ4770" i="1"/>
  <c r="AI4770" i="1"/>
  <c r="AH4770" i="1"/>
  <c r="AG4770" i="1"/>
  <c r="W4770" i="1"/>
  <c r="S4770" i="1"/>
  <c r="D4770" i="1"/>
  <c r="AJ4769" i="1"/>
  <c r="AI4769" i="1"/>
  <c r="AH4769" i="1"/>
  <c r="AG4769" i="1"/>
  <c r="W4769" i="1"/>
  <c r="S4769" i="1"/>
  <c r="D4769" i="1"/>
  <c r="AJ4768" i="1"/>
  <c r="AI4768" i="1"/>
  <c r="AH4768" i="1"/>
  <c r="AG4768" i="1"/>
  <c r="W4768" i="1"/>
  <c r="S4768" i="1"/>
  <c r="D4768" i="1"/>
  <c r="AJ4767" i="1"/>
  <c r="AI4767" i="1"/>
  <c r="AH4767" i="1"/>
  <c r="AG4767" i="1"/>
  <c r="W4767" i="1"/>
  <c r="S4767" i="1"/>
  <c r="D4767" i="1"/>
  <c r="AJ4766" i="1"/>
  <c r="AI4766" i="1"/>
  <c r="AH4766" i="1"/>
  <c r="AG4766" i="1"/>
  <c r="W4766" i="1"/>
  <c r="S4766" i="1"/>
  <c r="D4766" i="1"/>
  <c r="AJ4765" i="1"/>
  <c r="AI4765" i="1"/>
  <c r="AH4765" i="1"/>
  <c r="AG4765" i="1"/>
  <c r="W4765" i="1"/>
  <c r="S4765" i="1"/>
  <c r="D4765" i="1"/>
  <c r="AJ4764" i="1"/>
  <c r="AI4764" i="1"/>
  <c r="AH4764" i="1"/>
  <c r="AG4764" i="1"/>
  <c r="W4764" i="1"/>
  <c r="S4764" i="1"/>
  <c r="D4764" i="1"/>
  <c r="AJ4763" i="1"/>
  <c r="AI4763" i="1"/>
  <c r="AH4763" i="1"/>
  <c r="AG4763" i="1"/>
  <c r="W4763" i="1"/>
  <c r="S4763" i="1"/>
  <c r="D4763" i="1"/>
  <c r="AJ4762" i="1"/>
  <c r="AI4762" i="1"/>
  <c r="AH4762" i="1"/>
  <c r="AG4762" i="1"/>
  <c r="W4762" i="1"/>
  <c r="S4762" i="1"/>
  <c r="D4762" i="1"/>
  <c r="AJ4761" i="1"/>
  <c r="AI4761" i="1"/>
  <c r="AH4761" i="1"/>
  <c r="AG4761" i="1"/>
  <c r="W4761" i="1"/>
  <c r="S4761" i="1"/>
  <c r="D4761" i="1"/>
  <c r="AJ4760" i="1"/>
  <c r="AI4760" i="1"/>
  <c r="AH4760" i="1"/>
  <c r="AG4760" i="1"/>
  <c r="W4760" i="1"/>
  <c r="S4760" i="1"/>
  <c r="D4760" i="1"/>
  <c r="AJ4759" i="1"/>
  <c r="AI4759" i="1"/>
  <c r="AH4759" i="1"/>
  <c r="AG4759" i="1"/>
  <c r="W4759" i="1"/>
  <c r="S4759" i="1"/>
  <c r="D4759" i="1"/>
  <c r="AJ4758" i="1"/>
  <c r="AI4758" i="1"/>
  <c r="AH4758" i="1"/>
  <c r="AG4758" i="1"/>
  <c r="W4758" i="1"/>
  <c r="S4758" i="1"/>
  <c r="D4758" i="1"/>
  <c r="AJ4757" i="1"/>
  <c r="AI4757" i="1"/>
  <c r="AH4757" i="1"/>
  <c r="AG4757" i="1"/>
  <c r="W4757" i="1"/>
  <c r="S4757" i="1"/>
  <c r="D4757" i="1"/>
  <c r="AJ4756" i="1"/>
  <c r="AI4756" i="1"/>
  <c r="AH4756" i="1"/>
  <c r="AG4756" i="1"/>
  <c r="W4756" i="1"/>
  <c r="S4756" i="1"/>
  <c r="D4756" i="1"/>
  <c r="AJ4755" i="1"/>
  <c r="AI4755" i="1"/>
  <c r="AH4755" i="1"/>
  <c r="AG4755" i="1"/>
  <c r="W4755" i="1"/>
  <c r="S4755" i="1"/>
  <c r="D4755" i="1"/>
  <c r="AJ4754" i="1"/>
  <c r="AI4754" i="1"/>
  <c r="AH4754" i="1"/>
  <c r="AG4754" i="1"/>
  <c r="W4754" i="1"/>
  <c r="S4754" i="1"/>
  <c r="D4754" i="1"/>
  <c r="AJ4753" i="1"/>
  <c r="AI4753" i="1"/>
  <c r="AH4753" i="1"/>
  <c r="AG4753" i="1"/>
  <c r="W4753" i="1"/>
  <c r="S4753" i="1"/>
  <c r="D4753" i="1"/>
  <c r="AJ1373" i="1"/>
  <c r="AI1373" i="1"/>
  <c r="AH1373" i="1"/>
  <c r="W1373" i="1"/>
  <c r="S1373" i="1"/>
  <c r="D1373" i="1"/>
  <c r="AI4752" i="1"/>
  <c r="AH4752" i="1"/>
  <c r="W4752" i="1"/>
  <c r="S4752" i="1"/>
  <c r="D4752" i="1"/>
  <c r="AJ4751" i="1"/>
  <c r="AI4751" i="1"/>
  <c r="AH4751" i="1"/>
  <c r="AG4751" i="1"/>
  <c r="W4751" i="1"/>
  <c r="S4751" i="1"/>
  <c r="D4751" i="1"/>
  <c r="AJ4750" i="1"/>
  <c r="AI4750" i="1"/>
  <c r="AH4750" i="1"/>
  <c r="AG4750" i="1"/>
  <c r="W4750" i="1"/>
  <c r="S4750" i="1"/>
  <c r="D4750" i="1"/>
  <c r="AJ4749" i="1"/>
  <c r="AI4749" i="1"/>
  <c r="AH4749" i="1"/>
  <c r="AG4749" i="1"/>
  <c r="W4749" i="1"/>
  <c r="S4749" i="1"/>
  <c r="D4749" i="1"/>
  <c r="AJ4748" i="1"/>
  <c r="AI4748" i="1"/>
  <c r="AH4748" i="1"/>
  <c r="AG4748" i="1"/>
  <c r="W4748" i="1"/>
  <c r="S4748" i="1"/>
  <c r="D4748" i="1"/>
  <c r="AJ4747" i="1"/>
  <c r="AI4747" i="1"/>
  <c r="AH4747" i="1"/>
  <c r="AG4747" i="1"/>
  <c r="W4747" i="1"/>
  <c r="S4747" i="1"/>
  <c r="D4747" i="1"/>
  <c r="AJ4746" i="1"/>
  <c r="AI4746" i="1"/>
  <c r="AH4746" i="1"/>
  <c r="AG4746" i="1"/>
  <c r="W4746" i="1"/>
  <c r="S4746" i="1"/>
  <c r="D4746" i="1"/>
  <c r="AJ4745" i="1"/>
  <c r="AI4745" i="1"/>
  <c r="AH4745" i="1"/>
  <c r="AG4745" i="1"/>
  <c r="W4745" i="1"/>
  <c r="S4745" i="1"/>
  <c r="D4745" i="1"/>
  <c r="AJ4744" i="1"/>
  <c r="AI4744" i="1"/>
  <c r="AH4744" i="1"/>
  <c r="AG4744" i="1"/>
  <c r="W4744" i="1"/>
  <c r="S4744" i="1"/>
  <c r="D4744" i="1"/>
  <c r="AI4743" i="1"/>
  <c r="AH4743" i="1"/>
  <c r="W4743" i="1"/>
  <c r="S4743" i="1"/>
  <c r="D4743" i="1"/>
  <c r="AI4742" i="1"/>
  <c r="AH4742" i="1"/>
  <c r="W4742" i="1"/>
  <c r="S4742" i="1"/>
  <c r="D4742" i="1"/>
  <c r="AJ4741" i="1"/>
  <c r="AI4741" i="1"/>
  <c r="AH4741" i="1"/>
  <c r="AG4741" i="1"/>
  <c r="W4741" i="1"/>
  <c r="S4741" i="1"/>
  <c r="D4741" i="1"/>
  <c r="AI4740" i="1"/>
  <c r="AH4740" i="1"/>
  <c r="W4740" i="1"/>
  <c r="S4740" i="1"/>
  <c r="D4740" i="1"/>
  <c r="AI4739" i="1"/>
  <c r="AH4739" i="1"/>
  <c r="W4739" i="1"/>
  <c r="S4739" i="1"/>
  <c r="D4739" i="1"/>
  <c r="AI4738" i="1"/>
  <c r="AH4738" i="1"/>
  <c r="W4738" i="1"/>
  <c r="S4738" i="1"/>
  <c r="D4738" i="1"/>
  <c r="AI4737" i="1"/>
  <c r="AH4737" i="1"/>
  <c r="W4737" i="1"/>
  <c r="S4737" i="1"/>
  <c r="D4737" i="1"/>
  <c r="AI4736" i="1"/>
  <c r="AH4736" i="1"/>
  <c r="W4736" i="1"/>
  <c r="S4736" i="1"/>
  <c r="D4736" i="1"/>
  <c r="AI4735" i="1"/>
  <c r="AH4735" i="1"/>
  <c r="W4735" i="1"/>
  <c r="S4735" i="1"/>
  <c r="D4735" i="1"/>
  <c r="AI4734" i="1"/>
  <c r="AH4734" i="1"/>
  <c r="W4734" i="1"/>
  <c r="S4734" i="1"/>
  <c r="D4734" i="1"/>
  <c r="AI4733" i="1"/>
  <c r="AH4733" i="1"/>
  <c r="W4733" i="1"/>
  <c r="S4733" i="1"/>
  <c r="D4733" i="1"/>
  <c r="AI4732" i="1"/>
  <c r="AH4732" i="1"/>
  <c r="W4732" i="1"/>
  <c r="S4732" i="1"/>
  <c r="D4732" i="1"/>
  <c r="AI4731" i="1"/>
  <c r="AH4731" i="1"/>
  <c r="W4731" i="1"/>
  <c r="S4731" i="1"/>
  <c r="D4731" i="1"/>
  <c r="AI4730" i="1"/>
  <c r="AH4730" i="1"/>
  <c r="W4730" i="1"/>
  <c r="S4730" i="1"/>
  <c r="D4730" i="1"/>
  <c r="AI4729" i="1"/>
  <c r="AH4729" i="1"/>
  <c r="W4729" i="1"/>
  <c r="S4729" i="1"/>
  <c r="D4729" i="1"/>
  <c r="AI4728" i="1"/>
  <c r="AH4728" i="1"/>
  <c r="W4728" i="1"/>
  <c r="S4728" i="1"/>
  <c r="D4728" i="1"/>
  <c r="AI4727" i="1"/>
  <c r="AH4727" i="1"/>
  <c r="W4727" i="1"/>
  <c r="S4727" i="1"/>
  <c r="D4727" i="1"/>
  <c r="AI4726" i="1"/>
  <c r="AH4726" i="1"/>
  <c r="W4726" i="1"/>
  <c r="S4726" i="1"/>
  <c r="D4726" i="1"/>
  <c r="AI4725" i="1"/>
  <c r="AH4725" i="1"/>
  <c r="W4725" i="1"/>
  <c r="S4725" i="1"/>
  <c r="D4725" i="1"/>
  <c r="AI4724" i="1"/>
  <c r="AH4724" i="1"/>
  <c r="W4724" i="1"/>
  <c r="S4724" i="1"/>
  <c r="D4724" i="1"/>
  <c r="AI4723" i="1"/>
  <c r="AH4723" i="1"/>
  <c r="W4723" i="1"/>
  <c r="S4723" i="1"/>
  <c r="D4723" i="1"/>
  <c r="AI4722" i="1"/>
  <c r="AH4722" i="1"/>
  <c r="W4722" i="1"/>
  <c r="S4722" i="1"/>
  <c r="D4722" i="1"/>
  <c r="AI4721" i="1"/>
  <c r="AH4721" i="1"/>
  <c r="W4721" i="1"/>
  <c r="S4721" i="1"/>
  <c r="D4721" i="1"/>
  <c r="AI4720" i="1"/>
  <c r="AH4720" i="1"/>
  <c r="W4720" i="1"/>
  <c r="S4720" i="1"/>
  <c r="D4720" i="1"/>
  <c r="AI4719" i="1"/>
  <c r="AH4719" i="1"/>
  <c r="W4719" i="1"/>
  <c r="S4719" i="1"/>
  <c r="D4719" i="1"/>
  <c r="AI4718" i="1"/>
  <c r="AH4718" i="1"/>
  <c r="W4718" i="1"/>
  <c r="S4718" i="1"/>
  <c r="D4718" i="1"/>
  <c r="AI4717" i="1"/>
  <c r="AH4717" i="1"/>
  <c r="W4717" i="1"/>
  <c r="S4717" i="1"/>
  <c r="D4717" i="1"/>
  <c r="AI4716" i="1"/>
  <c r="AH4716" i="1"/>
  <c r="W4716" i="1"/>
  <c r="S4716" i="1"/>
  <c r="D4716" i="1"/>
  <c r="AI4715" i="1"/>
  <c r="AH4715" i="1"/>
  <c r="W4715" i="1"/>
  <c r="S4715" i="1"/>
  <c r="D4715" i="1"/>
  <c r="AI4714" i="1"/>
  <c r="AH4714" i="1"/>
  <c r="W4714" i="1"/>
  <c r="S4714" i="1"/>
  <c r="D4714" i="1"/>
  <c r="AI4713" i="1"/>
  <c r="AH4713" i="1"/>
  <c r="W4713" i="1"/>
  <c r="S4713" i="1"/>
  <c r="D4713" i="1"/>
  <c r="AI4712" i="1"/>
  <c r="AH4712" i="1"/>
  <c r="W4712" i="1"/>
  <c r="S4712" i="1"/>
  <c r="D4712" i="1"/>
  <c r="AI4711" i="1"/>
  <c r="AH4711" i="1"/>
  <c r="W4711" i="1"/>
  <c r="S4711" i="1"/>
  <c r="D4711" i="1"/>
  <c r="AI4710" i="1"/>
  <c r="AH4710" i="1"/>
  <c r="W4710" i="1"/>
  <c r="S4710" i="1"/>
  <c r="D4710" i="1"/>
  <c r="AI4709" i="1"/>
  <c r="AH4709" i="1"/>
  <c r="W4709" i="1"/>
  <c r="S4709" i="1"/>
  <c r="D4709" i="1"/>
  <c r="AI4708" i="1"/>
  <c r="AH4708" i="1"/>
  <c r="W4708" i="1"/>
  <c r="S4708" i="1"/>
  <c r="D4708" i="1"/>
  <c r="AI4707" i="1"/>
  <c r="AH4707" i="1"/>
  <c r="W4707" i="1"/>
  <c r="S4707" i="1"/>
  <c r="D4707" i="1"/>
  <c r="AI4706" i="1"/>
  <c r="AH4706" i="1"/>
  <c r="W4706" i="1"/>
  <c r="S4706" i="1"/>
  <c r="D4706" i="1"/>
  <c r="AI4705" i="1"/>
  <c r="AH4705" i="1"/>
  <c r="W4705" i="1"/>
  <c r="S4705" i="1"/>
  <c r="D4705" i="1"/>
  <c r="AI4704" i="1"/>
  <c r="AH4704" i="1"/>
  <c r="W4704" i="1"/>
  <c r="S4704" i="1"/>
  <c r="D4704" i="1"/>
  <c r="AI4703" i="1"/>
  <c r="AH4703" i="1"/>
  <c r="W4703" i="1"/>
  <c r="S4703" i="1"/>
  <c r="D4703" i="1"/>
  <c r="AI4702" i="1"/>
  <c r="AH4702" i="1"/>
  <c r="W4702" i="1"/>
  <c r="S4702" i="1"/>
  <c r="D4702" i="1"/>
  <c r="AI4701" i="1"/>
  <c r="AH4701" i="1"/>
  <c r="W4701" i="1"/>
  <c r="S4701" i="1"/>
  <c r="D4701" i="1"/>
  <c r="AI4700" i="1"/>
  <c r="AH4700" i="1"/>
  <c r="W4700" i="1"/>
  <c r="S4700" i="1"/>
  <c r="D4700" i="1"/>
  <c r="AI4699" i="1"/>
  <c r="AH4699" i="1"/>
  <c r="W4699" i="1"/>
  <c r="S4699" i="1"/>
  <c r="D4699" i="1"/>
  <c r="AI4698" i="1"/>
  <c r="AH4698" i="1"/>
  <c r="W4698" i="1"/>
  <c r="S4698" i="1"/>
  <c r="D4698" i="1"/>
  <c r="AI4697" i="1"/>
  <c r="AH4697" i="1"/>
  <c r="W4697" i="1"/>
  <c r="S4697" i="1"/>
  <c r="D4697" i="1"/>
  <c r="AI4696" i="1"/>
  <c r="AH4696" i="1"/>
  <c r="W4696" i="1"/>
  <c r="S4696" i="1"/>
  <c r="D4696" i="1"/>
  <c r="AI4695" i="1"/>
  <c r="AH4695" i="1"/>
  <c r="W4695" i="1"/>
  <c r="S4695" i="1"/>
  <c r="D4695" i="1"/>
  <c r="AI2530" i="1"/>
  <c r="AH2530" i="1"/>
  <c r="W2530" i="1"/>
  <c r="S2530" i="1"/>
  <c r="D2530" i="1"/>
  <c r="AI4694" i="1"/>
  <c r="AH4694" i="1"/>
  <c r="W4694" i="1"/>
  <c r="S4694" i="1"/>
  <c r="D4694" i="1"/>
  <c r="AI4693" i="1"/>
  <c r="AH4693" i="1"/>
  <c r="W4693" i="1"/>
  <c r="S4693" i="1"/>
  <c r="D4693" i="1"/>
  <c r="AI4692" i="1"/>
  <c r="AH4692" i="1"/>
  <c r="W4692" i="1"/>
  <c r="S4692" i="1"/>
  <c r="D4692" i="1"/>
  <c r="AI4691" i="1"/>
  <c r="AH4691" i="1"/>
  <c r="W4691" i="1"/>
  <c r="S4691" i="1"/>
  <c r="D4691" i="1"/>
  <c r="AI4690" i="1"/>
  <c r="AH4690" i="1"/>
  <c r="W4690" i="1"/>
  <c r="S4690" i="1"/>
  <c r="D4690" i="1"/>
  <c r="AI4689" i="1"/>
  <c r="AH4689" i="1"/>
  <c r="W4689" i="1"/>
  <c r="S4689" i="1"/>
  <c r="D4689" i="1"/>
  <c r="AI4688" i="1"/>
  <c r="AH4688" i="1"/>
  <c r="W4688" i="1"/>
  <c r="S4688" i="1"/>
  <c r="D4688" i="1"/>
  <c r="AI4687" i="1"/>
  <c r="AH4687" i="1"/>
  <c r="W4687" i="1"/>
  <c r="S4687" i="1"/>
  <c r="D4687" i="1"/>
  <c r="AI1372" i="1"/>
  <c r="AH1372" i="1"/>
  <c r="W1372" i="1"/>
  <c r="S1372" i="1"/>
  <c r="D1372" i="1"/>
  <c r="AI4686" i="1"/>
  <c r="AH4686" i="1"/>
  <c r="W4686" i="1"/>
  <c r="S4686" i="1"/>
  <c r="D4686" i="1"/>
  <c r="AI4685" i="1"/>
  <c r="AH4685" i="1"/>
  <c r="W4685" i="1"/>
  <c r="S4685" i="1"/>
  <c r="D4685" i="1"/>
  <c r="AI4684" i="1"/>
  <c r="AH4684" i="1"/>
  <c r="W4684" i="1"/>
  <c r="S4684" i="1"/>
  <c r="D4684" i="1"/>
  <c r="AI4683" i="1"/>
  <c r="AH4683" i="1"/>
  <c r="W4683" i="1"/>
  <c r="S4683" i="1"/>
  <c r="D4683" i="1"/>
  <c r="AI4682" i="1"/>
  <c r="AH4682" i="1"/>
  <c r="W4682" i="1"/>
  <c r="S4682" i="1"/>
  <c r="D4682" i="1"/>
  <c r="AI4681" i="1"/>
  <c r="AH4681" i="1"/>
  <c r="W4681" i="1"/>
  <c r="S4681" i="1"/>
  <c r="D4681" i="1"/>
  <c r="AI4680" i="1"/>
  <c r="AH4680" i="1"/>
  <c r="W4680" i="1"/>
  <c r="S4680" i="1"/>
  <c r="D4680" i="1"/>
  <c r="AI4679" i="1"/>
  <c r="AH4679" i="1"/>
  <c r="W4679" i="1"/>
  <c r="S4679" i="1"/>
  <c r="D4679" i="1"/>
  <c r="AI4678" i="1"/>
  <c r="AH4678" i="1"/>
  <c r="W4678" i="1"/>
  <c r="S4678" i="1"/>
  <c r="D4678" i="1"/>
  <c r="AI4677" i="1"/>
  <c r="AH4677" i="1"/>
  <c r="W4677" i="1"/>
  <c r="S4677" i="1"/>
  <c r="D4677" i="1"/>
  <c r="AI4676" i="1"/>
  <c r="AH4676" i="1"/>
  <c r="W4676" i="1"/>
  <c r="S4676" i="1"/>
  <c r="D4676" i="1"/>
  <c r="AI4675" i="1"/>
  <c r="AH4675" i="1"/>
  <c r="W4675" i="1"/>
  <c r="S4675" i="1"/>
  <c r="D4675" i="1"/>
  <c r="AI4674" i="1"/>
  <c r="AH4674" i="1"/>
  <c r="W4674" i="1"/>
  <c r="S4674" i="1"/>
  <c r="D4674" i="1"/>
  <c r="AI4673" i="1"/>
  <c r="AH4673" i="1"/>
  <c r="W4673" i="1"/>
  <c r="S4673" i="1"/>
  <c r="D4673" i="1"/>
  <c r="AI4672" i="1"/>
  <c r="AH4672" i="1"/>
  <c r="W4672" i="1"/>
  <c r="S4672" i="1"/>
  <c r="D4672" i="1"/>
  <c r="AI4671" i="1"/>
  <c r="AH4671" i="1"/>
  <c r="W4671" i="1"/>
  <c r="S4671" i="1"/>
  <c r="D4671" i="1"/>
  <c r="AI4670" i="1"/>
  <c r="AH4670" i="1"/>
  <c r="W4670" i="1"/>
  <c r="S4670" i="1"/>
  <c r="D4670" i="1"/>
  <c r="AI4669" i="1"/>
  <c r="AH4669" i="1"/>
  <c r="W4669" i="1"/>
  <c r="S4669" i="1"/>
  <c r="D4669" i="1"/>
  <c r="AI4668" i="1"/>
  <c r="AH4668" i="1"/>
  <c r="W4668" i="1"/>
  <c r="S4668" i="1"/>
  <c r="D4668" i="1"/>
  <c r="AI4667" i="1"/>
  <c r="AH4667" i="1"/>
  <c r="W4667" i="1"/>
  <c r="S4667" i="1"/>
  <c r="D4667" i="1"/>
  <c r="AI4666" i="1"/>
  <c r="AH4666" i="1"/>
  <c r="W4666" i="1"/>
  <c r="S4666" i="1"/>
  <c r="D4666" i="1"/>
  <c r="AI4665" i="1"/>
  <c r="AH4665" i="1"/>
  <c r="W4665" i="1"/>
  <c r="S4665" i="1"/>
  <c r="D4665" i="1"/>
  <c r="AI4664" i="1"/>
  <c r="AH4664" i="1"/>
  <c r="W4664" i="1"/>
  <c r="S4664" i="1"/>
  <c r="D4664" i="1"/>
  <c r="AI4663" i="1"/>
  <c r="AH4663" i="1"/>
  <c r="W4663" i="1"/>
  <c r="S4663" i="1"/>
  <c r="D4663" i="1"/>
  <c r="AI4662" i="1"/>
  <c r="AH4662" i="1"/>
  <c r="W4662" i="1"/>
  <c r="S4662" i="1"/>
  <c r="D4662" i="1"/>
  <c r="AI4661" i="1"/>
  <c r="AH4661" i="1"/>
  <c r="W4661" i="1"/>
  <c r="S4661" i="1"/>
  <c r="D4661" i="1"/>
  <c r="AI4660" i="1"/>
  <c r="AH4660" i="1"/>
  <c r="W4660" i="1"/>
  <c r="S4660" i="1"/>
  <c r="D4660" i="1"/>
  <c r="AI4659" i="1"/>
  <c r="AH4659" i="1"/>
  <c r="W4659" i="1"/>
  <c r="S4659" i="1"/>
  <c r="D4659" i="1"/>
  <c r="AI4658" i="1"/>
  <c r="AH4658" i="1"/>
  <c r="W4658" i="1"/>
  <c r="S4658" i="1"/>
  <c r="D4658" i="1"/>
  <c r="AI4657" i="1"/>
  <c r="AH4657" i="1"/>
  <c r="W4657" i="1"/>
  <c r="S4657" i="1"/>
  <c r="D4657" i="1"/>
  <c r="AI4656" i="1"/>
  <c r="AH4656" i="1"/>
  <c r="W4656" i="1"/>
  <c r="S4656" i="1"/>
  <c r="D4656" i="1"/>
  <c r="AI4655" i="1"/>
  <c r="AH4655" i="1"/>
  <c r="W4655" i="1"/>
  <c r="S4655" i="1"/>
  <c r="D4655" i="1"/>
  <c r="AI2529" i="1"/>
  <c r="AH2529" i="1"/>
  <c r="W2529" i="1"/>
  <c r="S2529" i="1"/>
  <c r="D2529" i="1"/>
  <c r="AI4654" i="1"/>
  <c r="AH4654" i="1"/>
  <c r="W4654" i="1"/>
  <c r="S4654" i="1"/>
  <c r="D4654" i="1"/>
  <c r="AI4653" i="1"/>
  <c r="AH4653" i="1"/>
  <c r="W4653" i="1"/>
  <c r="S4653" i="1"/>
  <c r="D4653" i="1"/>
  <c r="AI4652" i="1"/>
  <c r="AH4652" i="1"/>
  <c r="W4652" i="1"/>
  <c r="S4652" i="1"/>
  <c r="D4652" i="1"/>
  <c r="AI4651" i="1"/>
  <c r="AH4651" i="1"/>
  <c r="W4651" i="1"/>
  <c r="S4651" i="1"/>
  <c r="D4651" i="1"/>
  <c r="AI4650" i="1"/>
  <c r="AH4650" i="1"/>
  <c r="W4650" i="1"/>
  <c r="S4650" i="1"/>
  <c r="D4650" i="1"/>
  <c r="AI4649" i="1"/>
  <c r="AH4649" i="1"/>
  <c r="W4649" i="1"/>
  <c r="S4649" i="1"/>
  <c r="D4649" i="1"/>
  <c r="AI4648" i="1"/>
  <c r="AH4648" i="1"/>
  <c r="W4648" i="1"/>
  <c r="S4648" i="1"/>
  <c r="D4648" i="1"/>
  <c r="AI4647" i="1"/>
  <c r="AH4647" i="1"/>
  <c r="W4647" i="1"/>
  <c r="S4647" i="1"/>
  <c r="D4647" i="1"/>
  <c r="AI4646" i="1"/>
  <c r="AH4646" i="1"/>
  <c r="W4646" i="1"/>
  <c r="S4646" i="1"/>
  <c r="D4646" i="1"/>
  <c r="AI4645" i="1"/>
  <c r="AH4645" i="1"/>
  <c r="W4645" i="1"/>
  <c r="S4645" i="1"/>
  <c r="D4645" i="1"/>
  <c r="AI4644" i="1"/>
  <c r="AH4644" i="1"/>
  <c r="W4644" i="1"/>
  <c r="S4644" i="1"/>
  <c r="D4644" i="1"/>
  <c r="AI4643" i="1"/>
  <c r="AH4643" i="1"/>
  <c r="W4643" i="1"/>
  <c r="S4643" i="1"/>
  <c r="D4643" i="1"/>
  <c r="AI4642" i="1"/>
  <c r="AH4642" i="1"/>
  <c r="W4642" i="1"/>
  <c r="S4642" i="1"/>
  <c r="D4642" i="1"/>
  <c r="AI4641" i="1"/>
  <c r="AH4641" i="1"/>
  <c r="W4641" i="1"/>
  <c r="S4641" i="1"/>
  <c r="D4641" i="1"/>
  <c r="AI4640" i="1"/>
  <c r="AH4640" i="1"/>
  <c r="W4640" i="1"/>
  <c r="S4640" i="1"/>
  <c r="D4640" i="1"/>
  <c r="AI4639" i="1"/>
  <c r="AH4639" i="1"/>
  <c r="W4639" i="1"/>
  <c r="S4639" i="1"/>
  <c r="D4639" i="1"/>
  <c r="AI4638" i="1"/>
  <c r="AH4638" i="1"/>
  <c r="W4638" i="1"/>
  <c r="S4638" i="1"/>
  <c r="D4638" i="1"/>
  <c r="AI4637" i="1"/>
  <c r="AH4637" i="1"/>
  <c r="W4637" i="1"/>
  <c r="S4637" i="1"/>
  <c r="D4637" i="1"/>
  <c r="AI4636" i="1"/>
  <c r="AH4636" i="1"/>
  <c r="W4636" i="1"/>
  <c r="S4636" i="1"/>
  <c r="D4636" i="1"/>
  <c r="AI4635" i="1"/>
  <c r="AH4635" i="1"/>
  <c r="W4635" i="1"/>
  <c r="S4635" i="1"/>
  <c r="D4635" i="1"/>
  <c r="AI4634" i="1"/>
  <c r="AH4634" i="1"/>
  <c r="W4634" i="1"/>
  <c r="S4634" i="1"/>
  <c r="D4634" i="1"/>
  <c r="AI4633" i="1"/>
  <c r="AH4633" i="1"/>
  <c r="W4633" i="1"/>
  <c r="S4633" i="1"/>
  <c r="D4633" i="1"/>
  <c r="AI4632" i="1"/>
  <c r="AH4632" i="1"/>
  <c r="W4632" i="1"/>
  <c r="S4632" i="1"/>
  <c r="D4632" i="1"/>
  <c r="AI4631" i="1"/>
  <c r="AH4631" i="1"/>
  <c r="W4631" i="1"/>
  <c r="S4631" i="1"/>
  <c r="D4631" i="1"/>
  <c r="AI4630" i="1"/>
  <c r="AH4630" i="1"/>
  <c r="W4630" i="1"/>
  <c r="S4630" i="1"/>
  <c r="D4630" i="1"/>
  <c r="AI4629" i="1"/>
  <c r="AH4629" i="1"/>
  <c r="W4629" i="1"/>
  <c r="S4629" i="1"/>
  <c r="D4629" i="1"/>
  <c r="AI4628" i="1"/>
  <c r="AH4628" i="1"/>
  <c r="W4628" i="1"/>
  <c r="S4628" i="1"/>
  <c r="D4628" i="1"/>
  <c r="AI4627" i="1"/>
  <c r="AH4627" i="1"/>
  <c r="W4627" i="1"/>
  <c r="S4627" i="1"/>
  <c r="D4627" i="1"/>
  <c r="AI4626" i="1"/>
  <c r="AH4626" i="1"/>
  <c r="W4626" i="1"/>
  <c r="S4626" i="1"/>
  <c r="D4626" i="1"/>
  <c r="AI4625" i="1"/>
  <c r="AH4625" i="1"/>
  <c r="W4625" i="1"/>
  <c r="S4625" i="1"/>
  <c r="D4625" i="1"/>
  <c r="AI4624" i="1"/>
  <c r="AH4624" i="1"/>
  <c r="W4624" i="1"/>
  <c r="S4624" i="1"/>
  <c r="D4624" i="1"/>
  <c r="AI4623" i="1"/>
  <c r="AH4623" i="1"/>
  <c r="W4623" i="1"/>
  <c r="S4623" i="1"/>
  <c r="D4623" i="1"/>
  <c r="AI4622" i="1"/>
  <c r="AH4622" i="1"/>
  <c r="W4622" i="1"/>
  <c r="S4622" i="1"/>
  <c r="D4622" i="1"/>
  <c r="AI4621" i="1"/>
  <c r="AH4621" i="1"/>
  <c r="W4621" i="1"/>
  <c r="S4621" i="1"/>
  <c r="D4621" i="1"/>
  <c r="AI4620" i="1"/>
  <c r="AH4620" i="1"/>
  <c r="W4620" i="1"/>
  <c r="S4620" i="1"/>
  <c r="D4620" i="1"/>
  <c r="AI4619" i="1"/>
  <c r="AH4619" i="1"/>
  <c r="W4619" i="1"/>
  <c r="S4619" i="1"/>
  <c r="D4619" i="1"/>
  <c r="AI4618" i="1"/>
  <c r="AH4618" i="1"/>
  <c r="W4618" i="1"/>
  <c r="S4618" i="1"/>
  <c r="D4618" i="1"/>
  <c r="AI4617" i="1"/>
  <c r="AH4617" i="1"/>
  <c r="W4617" i="1"/>
  <c r="S4617" i="1"/>
  <c r="D4617" i="1"/>
  <c r="AI4616" i="1"/>
  <c r="AH4616" i="1"/>
  <c r="W4616" i="1"/>
  <c r="S4616" i="1"/>
  <c r="D4616" i="1"/>
  <c r="AI4615" i="1"/>
  <c r="AH4615" i="1"/>
  <c r="W4615" i="1"/>
  <c r="S4615" i="1"/>
  <c r="D4615" i="1"/>
  <c r="AI4614" i="1"/>
  <c r="AH4614" i="1"/>
  <c r="W4614" i="1"/>
  <c r="S4614" i="1"/>
  <c r="D4614" i="1"/>
  <c r="AI4613" i="1"/>
  <c r="AH4613" i="1"/>
  <c r="W4613" i="1"/>
  <c r="S4613" i="1"/>
  <c r="D4613" i="1"/>
  <c r="AI4612" i="1"/>
  <c r="AH4612" i="1"/>
  <c r="W4612" i="1"/>
  <c r="S4612" i="1"/>
  <c r="D4612" i="1"/>
  <c r="AI4611" i="1"/>
  <c r="AH4611" i="1"/>
  <c r="W4611" i="1"/>
  <c r="S4611" i="1"/>
  <c r="D4611" i="1"/>
  <c r="AI4610" i="1"/>
  <c r="AH4610" i="1"/>
  <c r="W4610" i="1"/>
  <c r="S4610" i="1"/>
  <c r="D4610" i="1"/>
  <c r="AI4609" i="1"/>
  <c r="AH4609" i="1"/>
  <c r="W4609" i="1"/>
  <c r="S4609" i="1"/>
  <c r="D4609" i="1"/>
  <c r="AI4608" i="1"/>
  <c r="AH4608" i="1"/>
  <c r="W4608" i="1"/>
  <c r="S4608" i="1"/>
  <c r="D4608" i="1"/>
  <c r="AI4607" i="1"/>
  <c r="AH4607" i="1"/>
  <c r="W4607" i="1"/>
  <c r="S4607" i="1"/>
  <c r="D4607" i="1"/>
  <c r="AI4606" i="1"/>
  <c r="AH4606" i="1"/>
  <c r="W4606" i="1"/>
  <c r="S4606" i="1"/>
  <c r="D4606" i="1"/>
  <c r="AI4605" i="1"/>
  <c r="AH4605" i="1"/>
  <c r="W4605" i="1"/>
  <c r="S4605" i="1"/>
  <c r="D4605" i="1"/>
  <c r="AI4604" i="1"/>
  <c r="AH4604" i="1"/>
  <c r="W4604" i="1"/>
  <c r="S4604" i="1"/>
  <c r="D4604" i="1"/>
  <c r="AI4603" i="1"/>
  <c r="AH4603" i="1"/>
  <c r="W4603" i="1"/>
  <c r="S4603" i="1"/>
  <c r="D4603" i="1"/>
  <c r="AI4602" i="1"/>
  <c r="AH4602" i="1"/>
  <c r="W4602" i="1"/>
  <c r="S4602" i="1"/>
  <c r="D4602" i="1"/>
  <c r="AI4601" i="1"/>
  <c r="AH4601" i="1"/>
  <c r="W4601" i="1"/>
  <c r="S4601" i="1"/>
  <c r="D4601" i="1"/>
  <c r="AI4600" i="1"/>
  <c r="AH4600" i="1"/>
  <c r="W4600" i="1"/>
  <c r="S4600" i="1"/>
  <c r="D4600" i="1"/>
  <c r="AI4599" i="1"/>
  <c r="AH4599" i="1"/>
  <c r="W4599" i="1"/>
  <c r="S4599" i="1"/>
  <c r="D4599" i="1"/>
  <c r="AI4598" i="1"/>
  <c r="AH4598" i="1"/>
  <c r="W4598" i="1"/>
  <c r="S4598" i="1"/>
  <c r="D4598" i="1"/>
  <c r="AI4597" i="1"/>
  <c r="AH4597" i="1"/>
  <c r="W4597" i="1"/>
  <c r="S4597" i="1"/>
  <c r="D4597" i="1"/>
  <c r="AI4596" i="1"/>
  <c r="AH4596" i="1"/>
  <c r="W4596" i="1"/>
  <c r="S4596" i="1"/>
  <c r="D4596" i="1"/>
  <c r="AI4595" i="1"/>
  <c r="AH4595" i="1"/>
  <c r="W4595" i="1"/>
  <c r="S4595" i="1"/>
  <c r="D4595" i="1"/>
  <c r="AI4594" i="1"/>
  <c r="AH4594" i="1"/>
  <c r="W4594" i="1"/>
  <c r="S4594" i="1"/>
  <c r="D4594" i="1"/>
  <c r="AI4593" i="1"/>
  <c r="AH4593" i="1"/>
  <c r="W4593" i="1"/>
  <c r="S4593" i="1"/>
  <c r="D4593" i="1"/>
  <c r="AI4592" i="1"/>
  <c r="AH4592" i="1"/>
  <c r="W4592" i="1"/>
  <c r="S4592" i="1"/>
  <c r="D4592" i="1"/>
  <c r="AI4591" i="1"/>
  <c r="AH4591" i="1"/>
  <c r="W4591" i="1"/>
  <c r="S4591" i="1"/>
  <c r="D4591" i="1"/>
  <c r="AI4590" i="1"/>
  <c r="AH4590" i="1"/>
  <c r="W4590" i="1"/>
  <c r="S4590" i="1"/>
  <c r="D4590" i="1"/>
  <c r="AI4589" i="1"/>
  <c r="AH4589" i="1"/>
  <c r="W4589" i="1"/>
  <c r="S4589" i="1"/>
  <c r="D4589" i="1"/>
  <c r="AI4588" i="1"/>
  <c r="AH4588" i="1"/>
  <c r="W4588" i="1"/>
  <c r="S4588" i="1"/>
  <c r="D4588" i="1"/>
  <c r="AI1371" i="1"/>
  <c r="AH1371" i="1"/>
  <c r="AG1371" i="1"/>
  <c r="W1371" i="1"/>
  <c r="S1371" i="1"/>
  <c r="D1371" i="1"/>
  <c r="AI4587" i="1"/>
  <c r="AH4587" i="1"/>
  <c r="W4587" i="1"/>
  <c r="S4587" i="1"/>
  <c r="D4587" i="1"/>
  <c r="AI4586" i="1"/>
  <c r="AH4586" i="1"/>
  <c r="W4586" i="1"/>
  <c r="S4586" i="1"/>
  <c r="D4586" i="1"/>
  <c r="AI4585" i="1"/>
  <c r="AH4585" i="1"/>
  <c r="W4585" i="1"/>
  <c r="S4585" i="1"/>
  <c r="D4585" i="1"/>
  <c r="AI4584" i="1"/>
  <c r="AH4584" i="1"/>
  <c r="W4584" i="1"/>
  <c r="S4584" i="1"/>
  <c r="D4584" i="1"/>
  <c r="AI2528" i="1"/>
  <c r="AH2528" i="1"/>
  <c r="W2528" i="1"/>
  <c r="S2528" i="1"/>
  <c r="D2528" i="1"/>
  <c r="AI4583" i="1"/>
  <c r="AH4583" i="1"/>
  <c r="W4583" i="1"/>
  <c r="S4583" i="1"/>
  <c r="D4583" i="1"/>
  <c r="AI4582" i="1"/>
  <c r="AH4582" i="1"/>
  <c r="W4582" i="1"/>
  <c r="S4582" i="1"/>
  <c r="D4582" i="1"/>
  <c r="AI4581" i="1"/>
  <c r="AH4581" i="1"/>
  <c r="W4581" i="1"/>
  <c r="S4581" i="1"/>
  <c r="D4581" i="1"/>
  <c r="AI4580" i="1"/>
  <c r="AH4580" i="1"/>
  <c r="W4580" i="1"/>
  <c r="S4580" i="1"/>
  <c r="D4580" i="1"/>
  <c r="AI4579" i="1"/>
  <c r="AH4579" i="1"/>
  <c r="W4579" i="1"/>
  <c r="S4579" i="1"/>
  <c r="D4579" i="1"/>
  <c r="AI4578" i="1"/>
  <c r="AH4578" i="1"/>
  <c r="W4578" i="1"/>
  <c r="S4578" i="1"/>
  <c r="D4578" i="1"/>
  <c r="AI4577" i="1"/>
  <c r="AH4577" i="1"/>
  <c r="W4577" i="1"/>
  <c r="S4577" i="1"/>
  <c r="D4577" i="1"/>
  <c r="AI4576" i="1"/>
  <c r="AH4576" i="1"/>
  <c r="W4576" i="1"/>
  <c r="S4576" i="1"/>
  <c r="D4576" i="1"/>
  <c r="AI4575" i="1"/>
  <c r="AH4575" i="1"/>
  <c r="W4575" i="1"/>
  <c r="S4575" i="1"/>
  <c r="D4575" i="1"/>
  <c r="AI4574" i="1"/>
  <c r="AH4574" i="1"/>
  <c r="W4574" i="1"/>
  <c r="S4574" i="1"/>
  <c r="D4574" i="1"/>
  <c r="AI4573" i="1"/>
  <c r="AH4573" i="1"/>
  <c r="W4573" i="1"/>
  <c r="S4573" i="1"/>
  <c r="D4573" i="1"/>
  <c r="AI4572" i="1"/>
  <c r="AH4572" i="1"/>
  <c r="W4572" i="1"/>
  <c r="S4572" i="1"/>
  <c r="D4572" i="1"/>
  <c r="AI4571" i="1"/>
  <c r="AH4571" i="1"/>
  <c r="W4571" i="1"/>
  <c r="S4571" i="1"/>
  <c r="D4571" i="1"/>
  <c r="AI4570" i="1"/>
  <c r="AH4570" i="1"/>
  <c r="W4570" i="1"/>
  <c r="S4570" i="1"/>
  <c r="D4570" i="1"/>
  <c r="AI4569" i="1"/>
  <c r="AH4569" i="1"/>
  <c r="W4569" i="1"/>
  <c r="S4569" i="1"/>
  <c r="D4569" i="1"/>
  <c r="AI4568" i="1"/>
  <c r="AH4568" i="1"/>
  <c r="W4568" i="1"/>
  <c r="S4568" i="1"/>
  <c r="D4568" i="1"/>
  <c r="AI4567" i="1"/>
  <c r="AH4567" i="1"/>
  <c r="W4567" i="1"/>
  <c r="S4567" i="1"/>
  <c r="D4567" i="1"/>
  <c r="AI4566" i="1"/>
  <c r="AH4566" i="1"/>
  <c r="W4566" i="1"/>
  <c r="S4566" i="1"/>
  <c r="D4566" i="1"/>
  <c r="AI4565" i="1"/>
  <c r="AH4565" i="1"/>
  <c r="W4565" i="1"/>
  <c r="S4565" i="1"/>
  <c r="D4565" i="1"/>
  <c r="AI4564" i="1"/>
  <c r="AH4564" i="1"/>
  <c r="W4564" i="1"/>
  <c r="S4564" i="1"/>
  <c r="D4564" i="1"/>
  <c r="AI4563" i="1"/>
  <c r="AH4563" i="1"/>
  <c r="W4563" i="1"/>
  <c r="S4563" i="1"/>
  <c r="D4563" i="1"/>
  <c r="AI4562" i="1"/>
  <c r="AH4562" i="1"/>
  <c r="W4562" i="1"/>
  <c r="S4562" i="1"/>
  <c r="D4562" i="1"/>
  <c r="AI4561" i="1"/>
  <c r="AH4561" i="1"/>
  <c r="W4561" i="1"/>
  <c r="S4561" i="1"/>
  <c r="D4561" i="1"/>
  <c r="AI4560" i="1"/>
  <c r="AH4560" i="1"/>
  <c r="W4560" i="1"/>
  <c r="S4560" i="1"/>
  <c r="D4560" i="1"/>
  <c r="AI4559" i="1"/>
  <c r="AH4559" i="1"/>
  <c r="W4559" i="1"/>
  <c r="S4559" i="1"/>
  <c r="D4559" i="1"/>
  <c r="AI4558" i="1"/>
  <c r="AH4558" i="1"/>
  <c r="W4558" i="1"/>
  <c r="S4558" i="1"/>
  <c r="D4558" i="1"/>
  <c r="AI4557" i="1"/>
  <c r="AH4557" i="1"/>
  <c r="W4557" i="1"/>
  <c r="S4557" i="1"/>
  <c r="D4557" i="1"/>
  <c r="AI4556" i="1"/>
  <c r="AH4556" i="1"/>
  <c r="W4556" i="1"/>
  <c r="S4556" i="1"/>
  <c r="D4556" i="1"/>
  <c r="AI4555" i="1"/>
  <c r="AH4555" i="1"/>
  <c r="W4555" i="1"/>
  <c r="S4555" i="1"/>
  <c r="D4555" i="1"/>
  <c r="AI4554" i="1"/>
  <c r="AH4554" i="1"/>
  <c r="W4554" i="1"/>
  <c r="S4554" i="1"/>
  <c r="D4554" i="1"/>
  <c r="AI4553" i="1"/>
  <c r="AH4553" i="1"/>
  <c r="W4553" i="1"/>
  <c r="S4553" i="1"/>
  <c r="D4553" i="1"/>
  <c r="AI4552" i="1"/>
  <c r="AH4552" i="1"/>
  <c r="W4552" i="1"/>
  <c r="S4552" i="1"/>
  <c r="D4552" i="1"/>
  <c r="AI4551" i="1"/>
  <c r="AH4551" i="1"/>
  <c r="W4551" i="1"/>
  <c r="S4551" i="1"/>
  <c r="D4551" i="1"/>
  <c r="AI4550" i="1"/>
  <c r="AH4550" i="1"/>
  <c r="W4550" i="1"/>
  <c r="S4550" i="1"/>
  <c r="D4550" i="1"/>
  <c r="AI4549" i="1"/>
  <c r="AH4549" i="1"/>
  <c r="W4549" i="1"/>
  <c r="S4549" i="1"/>
  <c r="D4549" i="1"/>
  <c r="AI4548" i="1"/>
  <c r="AH4548" i="1"/>
  <c r="W4548" i="1"/>
  <c r="S4548" i="1"/>
  <c r="D4548" i="1"/>
  <c r="AI4547" i="1"/>
  <c r="AH4547" i="1"/>
  <c r="W4547" i="1"/>
  <c r="S4547" i="1"/>
  <c r="D4547" i="1"/>
  <c r="AI4546" i="1"/>
  <c r="AH4546" i="1"/>
  <c r="W4546" i="1"/>
  <c r="S4546" i="1"/>
  <c r="D4546" i="1"/>
  <c r="AI4545" i="1"/>
  <c r="AH4545" i="1"/>
  <c r="W4545" i="1"/>
  <c r="S4545" i="1"/>
  <c r="D4545" i="1"/>
  <c r="AI4544" i="1"/>
  <c r="AH4544" i="1"/>
  <c r="W4544" i="1"/>
  <c r="S4544" i="1"/>
  <c r="D4544" i="1"/>
  <c r="AI4543" i="1"/>
  <c r="AH4543" i="1"/>
  <c r="W4543" i="1"/>
  <c r="S4543" i="1"/>
  <c r="D4543" i="1"/>
  <c r="AI4542" i="1"/>
  <c r="AH4542" i="1"/>
  <c r="W4542" i="1"/>
  <c r="S4542" i="1"/>
  <c r="D4542" i="1"/>
  <c r="AI4541" i="1"/>
  <c r="AH4541" i="1"/>
  <c r="W4541" i="1"/>
  <c r="S4541" i="1"/>
  <c r="D4541" i="1"/>
  <c r="AI4540" i="1"/>
  <c r="AH4540" i="1"/>
  <c r="W4540" i="1"/>
  <c r="S4540" i="1"/>
  <c r="D4540" i="1"/>
  <c r="AI4539" i="1"/>
  <c r="AH4539" i="1"/>
  <c r="W4539" i="1"/>
  <c r="S4539" i="1"/>
  <c r="D4539" i="1"/>
  <c r="AI4538" i="1"/>
  <c r="AH4538" i="1"/>
  <c r="W4538" i="1"/>
  <c r="S4538" i="1"/>
  <c r="D4538" i="1"/>
  <c r="AI4537" i="1"/>
  <c r="AH4537" i="1"/>
  <c r="W4537" i="1"/>
  <c r="S4537" i="1"/>
  <c r="D4537" i="1"/>
  <c r="AI4536" i="1"/>
  <c r="AH4536" i="1"/>
  <c r="W4536" i="1"/>
  <c r="S4536" i="1"/>
  <c r="D4536" i="1"/>
  <c r="AI4535" i="1"/>
  <c r="AH4535" i="1"/>
  <c r="W4535" i="1"/>
  <c r="S4535" i="1"/>
  <c r="D4535" i="1"/>
  <c r="AI4534" i="1"/>
  <c r="AH4534" i="1"/>
  <c r="W4534" i="1"/>
  <c r="S4534" i="1"/>
  <c r="D4534" i="1"/>
  <c r="AI4533" i="1"/>
  <c r="AH4533" i="1"/>
  <c r="W4533" i="1"/>
  <c r="S4533" i="1"/>
  <c r="D4533" i="1"/>
  <c r="AI4532" i="1"/>
  <c r="AH4532" i="1"/>
  <c r="W4532" i="1"/>
  <c r="S4532" i="1"/>
  <c r="D4532" i="1"/>
  <c r="AI4531" i="1"/>
  <c r="AH4531" i="1"/>
  <c r="W4531" i="1"/>
  <c r="S4531" i="1"/>
  <c r="D4531" i="1"/>
  <c r="AJ4530" i="1"/>
  <c r="AI4530" i="1"/>
  <c r="AH4530" i="1"/>
  <c r="AG4530" i="1"/>
  <c r="W4530" i="1"/>
  <c r="S4530" i="1"/>
  <c r="D4530" i="1"/>
  <c r="AJ4529" i="1"/>
  <c r="AI4529" i="1"/>
  <c r="AH4529" i="1"/>
  <c r="AG4529" i="1"/>
  <c r="W4529" i="1"/>
  <c r="S4529" i="1"/>
  <c r="D4529" i="1"/>
  <c r="AJ4528" i="1"/>
  <c r="AI4528" i="1"/>
  <c r="AH4528" i="1"/>
  <c r="AG4528" i="1"/>
  <c r="W4528" i="1"/>
  <c r="S4528" i="1"/>
  <c r="D4528" i="1"/>
  <c r="AJ4527" i="1"/>
  <c r="AI4527" i="1"/>
  <c r="AH4527" i="1"/>
  <c r="AG4527" i="1"/>
  <c r="W4527" i="1"/>
  <c r="S4527" i="1"/>
  <c r="D4527" i="1"/>
  <c r="AI4526" i="1"/>
  <c r="AH4526" i="1"/>
  <c r="W4526" i="1"/>
  <c r="S4526" i="1"/>
  <c r="D4526" i="1"/>
  <c r="AI4525" i="1"/>
  <c r="AH4525" i="1"/>
  <c r="W4525" i="1"/>
  <c r="S4525" i="1"/>
  <c r="D4525" i="1"/>
  <c r="AJ4524" i="1"/>
  <c r="AI4524" i="1"/>
  <c r="AH4524" i="1"/>
  <c r="AG4524" i="1"/>
  <c r="W4524" i="1"/>
  <c r="S4524" i="1"/>
  <c r="D4524" i="1"/>
  <c r="AI4523" i="1"/>
  <c r="AH4523" i="1"/>
  <c r="W4523" i="1"/>
  <c r="S4523" i="1"/>
  <c r="D4523" i="1"/>
  <c r="AJ4522" i="1"/>
  <c r="AI4522" i="1"/>
  <c r="AH4522" i="1"/>
  <c r="AG4522" i="1"/>
  <c r="W4522" i="1"/>
  <c r="S4522" i="1"/>
  <c r="D4522" i="1"/>
  <c r="AI4521" i="1"/>
  <c r="AH4521" i="1"/>
  <c r="W4521" i="1"/>
  <c r="S4521" i="1"/>
  <c r="D4521" i="1"/>
  <c r="AJ4520" i="1"/>
  <c r="AI4520" i="1"/>
  <c r="AH4520" i="1"/>
  <c r="AG4520" i="1"/>
  <c r="W4520" i="1"/>
  <c r="S4520" i="1"/>
  <c r="D4520" i="1"/>
  <c r="AI4519" i="1"/>
  <c r="AH4519" i="1"/>
  <c r="W4519" i="1"/>
  <c r="S4519" i="1"/>
  <c r="D4519" i="1"/>
  <c r="AI4518" i="1"/>
  <c r="AH4518" i="1"/>
  <c r="W4518" i="1"/>
  <c r="S4518" i="1"/>
  <c r="D4518" i="1"/>
  <c r="AJ4517" i="1"/>
  <c r="AI4517" i="1"/>
  <c r="AH4517" i="1"/>
  <c r="AG4517" i="1"/>
  <c r="W4517" i="1"/>
  <c r="S4517" i="1"/>
  <c r="D4517" i="1"/>
  <c r="AI1370" i="1"/>
  <c r="AH1370" i="1"/>
  <c r="W1370" i="1"/>
  <c r="S1370" i="1"/>
  <c r="D1370" i="1"/>
  <c r="AI4516" i="1"/>
  <c r="AH4516" i="1"/>
  <c r="W4516" i="1"/>
  <c r="S4516" i="1"/>
  <c r="D4516" i="1"/>
  <c r="AI4515" i="1"/>
  <c r="AH4515" i="1"/>
  <c r="W4515" i="1"/>
  <c r="S4515" i="1"/>
  <c r="D4515" i="1"/>
  <c r="AI4514" i="1"/>
  <c r="AH4514" i="1"/>
  <c r="W4514" i="1"/>
  <c r="S4514" i="1"/>
  <c r="D4514" i="1"/>
  <c r="AI4513" i="1"/>
  <c r="AH4513" i="1"/>
  <c r="W4513" i="1"/>
  <c r="S4513" i="1"/>
  <c r="D4513" i="1"/>
  <c r="AI4512" i="1"/>
  <c r="AH4512" i="1"/>
  <c r="W4512" i="1"/>
  <c r="S4512" i="1"/>
  <c r="D4512" i="1"/>
  <c r="AI4511" i="1"/>
  <c r="AH4511" i="1"/>
  <c r="W4511" i="1"/>
  <c r="S4511" i="1"/>
  <c r="D4511" i="1"/>
  <c r="AI4510" i="1"/>
  <c r="AH4510" i="1"/>
  <c r="W4510" i="1"/>
  <c r="S4510" i="1"/>
  <c r="D4510" i="1"/>
  <c r="AI4509" i="1"/>
  <c r="AH4509" i="1"/>
  <c r="W4509" i="1"/>
  <c r="S4509" i="1"/>
  <c r="D4509" i="1"/>
  <c r="AI4508" i="1"/>
  <c r="AH4508" i="1"/>
  <c r="W4508" i="1"/>
  <c r="S4508" i="1"/>
  <c r="D4508" i="1"/>
  <c r="AI4507" i="1"/>
  <c r="AH4507" i="1"/>
  <c r="W4507" i="1"/>
  <c r="S4507" i="1"/>
  <c r="D4507" i="1"/>
  <c r="AI4506" i="1"/>
  <c r="AH4506" i="1"/>
  <c r="W4506" i="1"/>
  <c r="S4506" i="1"/>
  <c r="D4506" i="1"/>
  <c r="AI4505" i="1"/>
  <c r="AH4505" i="1"/>
  <c r="W4505" i="1"/>
  <c r="S4505" i="1"/>
  <c r="D4505" i="1"/>
  <c r="AI4504" i="1"/>
  <c r="AH4504" i="1"/>
  <c r="W4504" i="1"/>
  <c r="S4504" i="1"/>
  <c r="D4504" i="1"/>
  <c r="AI4503" i="1"/>
  <c r="AH4503" i="1"/>
  <c r="W4503" i="1"/>
  <c r="S4503" i="1"/>
  <c r="D4503" i="1"/>
  <c r="AI4502" i="1"/>
  <c r="AH4502" i="1"/>
  <c r="W4502" i="1"/>
  <c r="S4502" i="1"/>
  <c r="D4502" i="1"/>
  <c r="AI4501" i="1"/>
  <c r="AH4501" i="1"/>
  <c r="W4501" i="1"/>
  <c r="S4501" i="1"/>
  <c r="D4501" i="1"/>
  <c r="AI4500" i="1"/>
  <c r="AH4500" i="1"/>
  <c r="W4500" i="1"/>
  <c r="S4500" i="1"/>
  <c r="D4500" i="1"/>
  <c r="AI4499" i="1"/>
  <c r="AH4499" i="1"/>
  <c r="W4499" i="1"/>
  <c r="S4499" i="1"/>
  <c r="D4499" i="1"/>
  <c r="AI4498" i="1"/>
  <c r="AH4498" i="1"/>
  <c r="W4498" i="1"/>
  <c r="S4498" i="1"/>
  <c r="D4498" i="1"/>
  <c r="AI4497" i="1"/>
  <c r="AH4497" i="1"/>
  <c r="W4497" i="1"/>
  <c r="S4497" i="1"/>
  <c r="D4497" i="1"/>
  <c r="AI4496" i="1"/>
  <c r="AH4496" i="1"/>
  <c r="W4496" i="1"/>
  <c r="S4496" i="1"/>
  <c r="D4496" i="1"/>
  <c r="AI4495" i="1"/>
  <c r="AH4495" i="1"/>
  <c r="W4495" i="1"/>
  <c r="S4495" i="1"/>
  <c r="D4495" i="1"/>
  <c r="AJ4494" i="1"/>
  <c r="AI4494" i="1"/>
  <c r="AH4494" i="1"/>
  <c r="AG4494" i="1"/>
  <c r="W4494" i="1"/>
  <c r="S4494" i="1"/>
  <c r="D4494" i="1"/>
  <c r="AI4493" i="1"/>
  <c r="AH4493" i="1"/>
  <c r="W4493" i="1"/>
  <c r="S4493" i="1"/>
  <c r="D4493" i="1"/>
  <c r="AI4492" i="1"/>
  <c r="AH4492" i="1"/>
  <c r="W4492" i="1"/>
  <c r="S4492" i="1"/>
  <c r="D4492" i="1"/>
  <c r="AJ4491" i="1"/>
  <c r="AI4491" i="1"/>
  <c r="AH4491" i="1"/>
  <c r="AG4491" i="1"/>
  <c r="W4491" i="1"/>
  <c r="S4491" i="1"/>
  <c r="D4491" i="1"/>
  <c r="AI4490" i="1"/>
  <c r="AH4490" i="1"/>
  <c r="W4490" i="1"/>
  <c r="S4490" i="1"/>
  <c r="D4490" i="1"/>
  <c r="AI4489" i="1"/>
  <c r="AH4489" i="1"/>
  <c r="W4489" i="1"/>
  <c r="S4489" i="1"/>
  <c r="D4489" i="1"/>
  <c r="AI4488" i="1"/>
  <c r="AH4488" i="1"/>
  <c r="W4488" i="1"/>
  <c r="S4488" i="1"/>
  <c r="D4488" i="1"/>
  <c r="AI4487" i="1"/>
  <c r="AH4487" i="1"/>
  <c r="W4487" i="1"/>
  <c r="S4487" i="1"/>
  <c r="D4487" i="1"/>
  <c r="AI4486" i="1"/>
  <c r="AH4486" i="1"/>
  <c r="W4486" i="1"/>
  <c r="S4486" i="1"/>
  <c r="D4486" i="1"/>
  <c r="AI4485" i="1"/>
  <c r="AH4485" i="1"/>
  <c r="W4485" i="1"/>
  <c r="S4485" i="1"/>
  <c r="D4485" i="1"/>
  <c r="AI4484" i="1"/>
  <c r="AH4484" i="1"/>
  <c r="W4484" i="1"/>
  <c r="S4484" i="1"/>
  <c r="D4484" i="1"/>
  <c r="AI4483" i="1"/>
  <c r="AH4483" i="1"/>
  <c r="W4483" i="1"/>
  <c r="S4483" i="1"/>
  <c r="D4483" i="1"/>
  <c r="AJ4482" i="1"/>
  <c r="AI4482" i="1"/>
  <c r="AH4482" i="1"/>
  <c r="AG4482" i="1"/>
  <c r="W4482" i="1"/>
  <c r="S4482" i="1"/>
  <c r="D4482" i="1"/>
  <c r="AI4481" i="1"/>
  <c r="AH4481" i="1"/>
  <c r="W4481" i="1"/>
  <c r="S4481" i="1"/>
  <c r="D4481" i="1"/>
  <c r="AI4480" i="1"/>
  <c r="AH4480" i="1"/>
  <c r="W4480" i="1"/>
  <c r="S4480" i="1"/>
  <c r="D4480" i="1"/>
  <c r="AJ4479" i="1"/>
  <c r="AI4479" i="1"/>
  <c r="AH4479" i="1"/>
  <c r="AG4479" i="1"/>
  <c r="W4479" i="1"/>
  <c r="S4479" i="1"/>
  <c r="D4479" i="1"/>
  <c r="AJ4478" i="1"/>
  <c r="AI4478" i="1"/>
  <c r="AH4478" i="1"/>
  <c r="AG4478" i="1"/>
  <c r="W4478" i="1"/>
  <c r="S4478" i="1"/>
  <c r="D4478" i="1"/>
  <c r="AJ4477" i="1"/>
  <c r="AI4477" i="1"/>
  <c r="AH4477" i="1"/>
  <c r="AG4477" i="1"/>
  <c r="W4477" i="1"/>
  <c r="S4477" i="1"/>
  <c r="D4477" i="1"/>
  <c r="AJ4476" i="1"/>
  <c r="AI4476" i="1"/>
  <c r="AH4476" i="1"/>
  <c r="AG4476" i="1"/>
  <c r="W4476" i="1"/>
  <c r="S4476" i="1"/>
  <c r="D4476" i="1"/>
  <c r="AJ4475" i="1"/>
  <c r="AI4475" i="1"/>
  <c r="AH4475" i="1"/>
  <c r="AG4475" i="1"/>
  <c r="W4475" i="1"/>
  <c r="S4475" i="1"/>
  <c r="D4475" i="1"/>
  <c r="AJ4474" i="1"/>
  <c r="AI4474" i="1"/>
  <c r="AH4474" i="1"/>
  <c r="AG4474" i="1"/>
  <c r="W4474" i="1"/>
  <c r="S4474" i="1"/>
  <c r="D4474" i="1"/>
  <c r="AJ4473" i="1"/>
  <c r="AI4473" i="1"/>
  <c r="AH4473" i="1"/>
  <c r="AG4473" i="1"/>
  <c r="W4473" i="1"/>
  <c r="S4473" i="1"/>
  <c r="D4473" i="1"/>
  <c r="AI4472" i="1"/>
  <c r="AH4472" i="1"/>
  <c r="W4472" i="1"/>
  <c r="S4472" i="1"/>
  <c r="D4472" i="1"/>
  <c r="AI4471" i="1"/>
  <c r="AH4471" i="1"/>
  <c r="W4471" i="1"/>
  <c r="S4471" i="1"/>
  <c r="D4471" i="1"/>
  <c r="AJ4470" i="1"/>
  <c r="AI4470" i="1"/>
  <c r="AH4470" i="1"/>
  <c r="AG4470" i="1"/>
  <c r="W4470" i="1"/>
  <c r="S4470" i="1"/>
  <c r="D4470" i="1"/>
  <c r="AI4469" i="1"/>
  <c r="AH4469" i="1"/>
  <c r="W4469" i="1"/>
  <c r="S4469" i="1"/>
  <c r="D4469" i="1"/>
  <c r="AI4468" i="1"/>
  <c r="AH4468" i="1"/>
  <c r="W4468" i="1"/>
  <c r="S4468" i="1"/>
  <c r="D4468" i="1"/>
  <c r="AI4467" i="1"/>
  <c r="AH4467" i="1"/>
  <c r="W4467" i="1"/>
  <c r="S4467" i="1"/>
  <c r="D4467" i="1"/>
  <c r="AI4466" i="1"/>
  <c r="AH4466" i="1"/>
  <c r="W4466" i="1"/>
  <c r="S4466" i="1"/>
  <c r="D4466" i="1"/>
  <c r="AI4465" i="1"/>
  <c r="AH4465" i="1"/>
  <c r="W4465" i="1"/>
  <c r="S4465" i="1"/>
  <c r="D4465" i="1"/>
  <c r="AI4464" i="1"/>
  <c r="AH4464" i="1"/>
  <c r="W4464" i="1"/>
  <c r="S4464" i="1"/>
  <c r="D4464" i="1"/>
  <c r="AJ4463" i="1"/>
  <c r="AI4463" i="1"/>
  <c r="AH4463" i="1"/>
  <c r="AG4463" i="1"/>
  <c r="W4463" i="1"/>
  <c r="S4463" i="1"/>
  <c r="D4463" i="1"/>
  <c r="AJ4462" i="1"/>
  <c r="AI4462" i="1"/>
  <c r="AH4462" i="1"/>
  <c r="AG4462" i="1"/>
  <c r="W4462" i="1"/>
  <c r="S4462" i="1"/>
  <c r="D4462" i="1"/>
  <c r="AI4461" i="1"/>
  <c r="AH4461" i="1"/>
  <c r="W4461" i="1"/>
  <c r="S4461" i="1"/>
  <c r="D4461" i="1"/>
  <c r="AI4460" i="1"/>
  <c r="AH4460" i="1"/>
  <c r="W4460" i="1"/>
  <c r="S4460" i="1"/>
  <c r="D4460" i="1"/>
  <c r="AI4459" i="1"/>
  <c r="AH4459" i="1"/>
  <c r="W4459" i="1"/>
  <c r="S4459" i="1"/>
  <c r="D4459" i="1"/>
  <c r="AI4458" i="1"/>
  <c r="AH4458" i="1"/>
  <c r="W4458" i="1"/>
  <c r="S4458" i="1"/>
  <c r="D4458" i="1"/>
  <c r="AJ4457" i="1"/>
  <c r="AI4457" i="1"/>
  <c r="AH4457" i="1"/>
  <c r="AG4457" i="1"/>
  <c r="W4457" i="1"/>
  <c r="S4457" i="1"/>
  <c r="D4457" i="1"/>
  <c r="AI4456" i="1"/>
  <c r="AH4456" i="1"/>
  <c r="W4456" i="1"/>
  <c r="S4456" i="1"/>
  <c r="D4456" i="1"/>
  <c r="AI4455" i="1"/>
  <c r="AH4455" i="1"/>
  <c r="W4455" i="1"/>
  <c r="S4455" i="1"/>
  <c r="D4455" i="1"/>
  <c r="AJ4454" i="1"/>
  <c r="AI4454" i="1"/>
  <c r="AH4454" i="1"/>
  <c r="AG4454" i="1"/>
  <c r="W4454" i="1"/>
  <c r="S4454" i="1"/>
  <c r="D4454" i="1"/>
  <c r="AI4453" i="1"/>
  <c r="AH4453" i="1"/>
  <c r="W4453" i="1"/>
  <c r="S4453" i="1"/>
  <c r="D4453" i="1"/>
  <c r="AI4452" i="1"/>
  <c r="AH4452" i="1"/>
  <c r="W4452" i="1"/>
  <c r="S4452" i="1"/>
  <c r="D4452" i="1"/>
  <c r="AJ4451" i="1"/>
  <c r="AI4451" i="1"/>
  <c r="AH4451" i="1"/>
  <c r="AG4451" i="1"/>
  <c r="W4451" i="1"/>
  <c r="S4451" i="1"/>
  <c r="D4451" i="1"/>
  <c r="AJ4450" i="1"/>
  <c r="AI4450" i="1"/>
  <c r="AH4450" i="1"/>
  <c r="AG4450" i="1"/>
  <c r="W4450" i="1"/>
  <c r="S4450" i="1"/>
  <c r="D4450" i="1"/>
  <c r="AI4449" i="1"/>
  <c r="AH4449" i="1"/>
  <c r="W4449" i="1"/>
  <c r="S4449" i="1"/>
  <c r="D4449" i="1"/>
  <c r="AI4448" i="1"/>
  <c r="AH4448" i="1"/>
  <c r="W4448" i="1"/>
  <c r="S4448" i="1"/>
  <c r="D4448" i="1"/>
  <c r="AI4447" i="1"/>
  <c r="AH4447" i="1"/>
  <c r="W4447" i="1"/>
  <c r="S4447" i="1"/>
  <c r="D4447" i="1"/>
  <c r="AI4446" i="1"/>
  <c r="AH4446" i="1"/>
  <c r="W4446" i="1"/>
  <c r="S4446" i="1"/>
  <c r="D4446" i="1"/>
  <c r="AI4445" i="1"/>
  <c r="AH4445" i="1"/>
  <c r="W4445" i="1"/>
  <c r="S4445" i="1"/>
  <c r="D4445" i="1"/>
  <c r="AI4444" i="1"/>
  <c r="AH4444" i="1"/>
  <c r="W4444" i="1"/>
  <c r="S4444" i="1"/>
  <c r="D4444" i="1"/>
  <c r="AI4443" i="1"/>
  <c r="AH4443" i="1"/>
  <c r="W4443" i="1"/>
  <c r="S4443" i="1"/>
  <c r="D4443" i="1"/>
  <c r="AI4442" i="1"/>
  <c r="AH4442" i="1"/>
  <c r="W4442" i="1"/>
  <c r="S4442" i="1"/>
  <c r="D4442" i="1"/>
  <c r="AI4441" i="1"/>
  <c r="AH4441" i="1"/>
  <c r="W4441" i="1"/>
  <c r="S4441" i="1"/>
  <c r="D4441" i="1"/>
  <c r="AI4440" i="1"/>
  <c r="AH4440" i="1"/>
  <c r="W4440" i="1"/>
  <c r="S4440" i="1"/>
  <c r="D4440" i="1"/>
  <c r="AI4439" i="1"/>
  <c r="AH4439" i="1"/>
  <c r="W4439" i="1"/>
  <c r="S4439" i="1"/>
  <c r="D4439" i="1"/>
  <c r="AI4438" i="1"/>
  <c r="AH4438" i="1"/>
  <c r="W4438" i="1"/>
  <c r="S4438" i="1"/>
  <c r="D4438" i="1"/>
  <c r="AI4437" i="1"/>
  <c r="AH4437" i="1"/>
  <c r="W4437" i="1"/>
  <c r="S4437" i="1"/>
  <c r="D4437" i="1"/>
  <c r="AI4436" i="1"/>
  <c r="AH4436" i="1"/>
  <c r="W4436" i="1"/>
  <c r="S4436" i="1"/>
  <c r="D4436" i="1"/>
  <c r="AI4435" i="1"/>
  <c r="AH4435" i="1"/>
  <c r="W4435" i="1"/>
  <c r="S4435" i="1"/>
  <c r="D4435" i="1"/>
  <c r="AI4434" i="1"/>
  <c r="AH4434" i="1"/>
  <c r="W4434" i="1"/>
  <c r="S4434" i="1"/>
  <c r="D4434" i="1"/>
  <c r="AJ4433" i="1"/>
  <c r="AI4433" i="1"/>
  <c r="AH4433" i="1"/>
  <c r="AG4433" i="1"/>
  <c r="W4433" i="1"/>
  <c r="S4433" i="1"/>
  <c r="D4433" i="1"/>
  <c r="AI4432" i="1"/>
  <c r="AH4432" i="1"/>
  <c r="W4432" i="1"/>
  <c r="S4432" i="1"/>
  <c r="D4432" i="1"/>
  <c r="AI4431" i="1"/>
  <c r="AH4431" i="1"/>
  <c r="W4431" i="1"/>
  <c r="S4431" i="1"/>
  <c r="D4431" i="1"/>
  <c r="AJ4430" i="1"/>
  <c r="AI4430" i="1"/>
  <c r="AH4430" i="1"/>
  <c r="AG4430" i="1"/>
  <c r="W4430" i="1"/>
  <c r="S4430" i="1"/>
  <c r="D4430" i="1"/>
  <c r="AJ4429" i="1"/>
  <c r="AI4429" i="1"/>
  <c r="AH4429" i="1"/>
  <c r="AG4429" i="1"/>
  <c r="W4429" i="1"/>
  <c r="S4429" i="1"/>
  <c r="D4429" i="1"/>
  <c r="AJ4428" i="1"/>
  <c r="AI4428" i="1"/>
  <c r="AH4428" i="1"/>
  <c r="AG4428" i="1"/>
  <c r="W4428" i="1"/>
  <c r="S4428" i="1"/>
  <c r="D4428" i="1"/>
  <c r="AJ4427" i="1"/>
  <c r="AI4427" i="1"/>
  <c r="AH4427" i="1"/>
  <c r="AG4427" i="1"/>
  <c r="W4427" i="1"/>
  <c r="S4427" i="1"/>
  <c r="D4427" i="1"/>
  <c r="AJ4426" i="1"/>
  <c r="AI4426" i="1"/>
  <c r="AH4426" i="1"/>
  <c r="AG4426" i="1"/>
  <c r="W4426" i="1"/>
  <c r="S4426" i="1"/>
  <c r="D4426" i="1"/>
  <c r="AJ4425" i="1"/>
  <c r="AI4425" i="1"/>
  <c r="AH4425" i="1"/>
  <c r="AG4425" i="1"/>
  <c r="W4425" i="1"/>
  <c r="S4425" i="1"/>
  <c r="D4425" i="1"/>
  <c r="AJ4424" i="1"/>
  <c r="AI4424" i="1"/>
  <c r="AH4424" i="1"/>
  <c r="AG4424" i="1"/>
  <c r="W4424" i="1"/>
  <c r="S4424" i="1"/>
  <c r="D4424" i="1"/>
  <c r="AJ4423" i="1"/>
  <c r="AI4423" i="1"/>
  <c r="AH4423" i="1"/>
  <c r="AG4423" i="1"/>
  <c r="W4423" i="1"/>
  <c r="S4423" i="1"/>
  <c r="D4423" i="1"/>
  <c r="AJ4422" i="1"/>
  <c r="AI4422" i="1"/>
  <c r="AH4422" i="1"/>
  <c r="AG4422" i="1"/>
  <c r="W4422" i="1"/>
  <c r="S4422" i="1"/>
  <c r="D4422" i="1"/>
  <c r="AJ4421" i="1"/>
  <c r="AI4421" i="1"/>
  <c r="AH4421" i="1"/>
  <c r="AG4421" i="1"/>
  <c r="W4421" i="1"/>
  <c r="S4421" i="1"/>
  <c r="D4421" i="1"/>
  <c r="AJ4420" i="1"/>
  <c r="AI4420" i="1"/>
  <c r="AH4420" i="1"/>
  <c r="AG4420" i="1"/>
  <c r="W4420" i="1"/>
  <c r="S4420" i="1"/>
  <c r="D4420" i="1"/>
  <c r="AJ4419" i="1"/>
  <c r="AI4419" i="1"/>
  <c r="AH4419" i="1"/>
  <c r="AG4419" i="1"/>
  <c r="W4419" i="1"/>
  <c r="S4419" i="1"/>
  <c r="D4419" i="1"/>
  <c r="AI4418" i="1"/>
  <c r="AH4418" i="1"/>
  <c r="W4418" i="1"/>
  <c r="S4418" i="1"/>
  <c r="D4418" i="1"/>
  <c r="AJ4417" i="1"/>
  <c r="AI4417" i="1"/>
  <c r="AH4417" i="1"/>
  <c r="AG4417" i="1"/>
  <c r="W4417" i="1"/>
  <c r="S4417" i="1"/>
  <c r="D4417" i="1"/>
  <c r="AJ4416" i="1"/>
  <c r="AI4416" i="1"/>
  <c r="AH4416" i="1"/>
  <c r="AG4416" i="1"/>
  <c r="W4416" i="1"/>
  <c r="S4416" i="1"/>
  <c r="D4416" i="1"/>
  <c r="AJ4415" i="1"/>
  <c r="AI4415" i="1"/>
  <c r="AH4415" i="1"/>
  <c r="AG4415" i="1"/>
  <c r="W4415" i="1"/>
  <c r="S4415" i="1"/>
  <c r="D4415" i="1"/>
  <c r="AJ4414" i="1"/>
  <c r="AI4414" i="1"/>
  <c r="AH4414" i="1"/>
  <c r="AG4414" i="1"/>
  <c r="W4414" i="1"/>
  <c r="S4414" i="1"/>
  <c r="D4414" i="1"/>
  <c r="AJ4413" i="1"/>
  <c r="AI4413" i="1"/>
  <c r="AH4413" i="1"/>
  <c r="AG4413" i="1"/>
  <c r="W4413" i="1"/>
  <c r="S4413" i="1"/>
  <c r="D4413" i="1"/>
  <c r="AJ4412" i="1"/>
  <c r="AI4412" i="1"/>
  <c r="AH4412" i="1"/>
  <c r="AG4412" i="1"/>
  <c r="W4412" i="1"/>
  <c r="S4412" i="1"/>
  <c r="D4412" i="1"/>
  <c r="AJ4411" i="1"/>
  <c r="AI4411" i="1"/>
  <c r="AH4411" i="1"/>
  <c r="AG4411" i="1"/>
  <c r="W4411" i="1"/>
  <c r="S4411" i="1"/>
  <c r="D4411" i="1"/>
  <c r="AJ4410" i="1"/>
  <c r="AI4410" i="1"/>
  <c r="AH4410" i="1"/>
  <c r="AG4410" i="1"/>
  <c r="W4410" i="1"/>
  <c r="S4410" i="1"/>
  <c r="D4410" i="1"/>
  <c r="AJ4409" i="1"/>
  <c r="AI4409" i="1"/>
  <c r="AH4409" i="1"/>
  <c r="AG4409" i="1"/>
  <c r="W4409" i="1"/>
  <c r="S4409" i="1"/>
  <c r="D4409" i="1"/>
  <c r="AJ4408" i="1"/>
  <c r="AI4408" i="1"/>
  <c r="AH4408" i="1"/>
  <c r="AG4408" i="1"/>
  <c r="W4408" i="1"/>
  <c r="S4408" i="1"/>
  <c r="D4408" i="1"/>
  <c r="AJ4407" i="1"/>
  <c r="AI4407" i="1"/>
  <c r="AH4407" i="1"/>
  <c r="AG4407" i="1"/>
  <c r="W4407" i="1"/>
  <c r="S4407" i="1"/>
  <c r="D4407" i="1"/>
  <c r="AJ4406" i="1"/>
  <c r="AI4406" i="1"/>
  <c r="AH4406" i="1"/>
  <c r="AG4406" i="1"/>
  <c r="W4406" i="1"/>
  <c r="S4406" i="1"/>
  <c r="D4406" i="1"/>
  <c r="AJ4405" i="1"/>
  <c r="AI4405" i="1"/>
  <c r="AH4405" i="1"/>
  <c r="AG4405" i="1"/>
  <c r="W4405" i="1"/>
  <c r="S4405" i="1"/>
  <c r="D4405" i="1"/>
  <c r="AJ4404" i="1"/>
  <c r="AI4404" i="1"/>
  <c r="AH4404" i="1"/>
  <c r="AG4404" i="1"/>
  <c r="W4404" i="1"/>
  <c r="S4404" i="1"/>
  <c r="D4404" i="1"/>
  <c r="AJ4403" i="1"/>
  <c r="AI4403" i="1"/>
  <c r="AH4403" i="1"/>
  <c r="AG4403" i="1"/>
  <c r="W4403" i="1"/>
  <c r="S4403" i="1"/>
  <c r="D4403" i="1"/>
  <c r="AJ4402" i="1"/>
  <c r="AI4402" i="1"/>
  <c r="AH4402" i="1"/>
  <c r="AG4402" i="1"/>
  <c r="W4402" i="1"/>
  <c r="S4402" i="1"/>
  <c r="D4402" i="1"/>
  <c r="AJ2527" i="1"/>
  <c r="AI2527" i="1"/>
  <c r="AH2527" i="1"/>
  <c r="AG2527" i="1"/>
  <c r="W2527" i="1"/>
  <c r="S2527" i="1"/>
  <c r="D2527" i="1"/>
  <c r="AI4401" i="1"/>
  <c r="AH4401" i="1"/>
  <c r="W4401" i="1"/>
  <c r="S4401" i="1"/>
  <c r="D4401" i="1"/>
  <c r="AI4400" i="1"/>
  <c r="AH4400" i="1"/>
  <c r="W4400" i="1"/>
  <c r="S4400" i="1"/>
  <c r="D4400" i="1"/>
  <c r="AJ4399" i="1"/>
  <c r="AI4399" i="1"/>
  <c r="AH4399" i="1"/>
  <c r="AG4399" i="1"/>
  <c r="W4399" i="1"/>
  <c r="S4399" i="1"/>
  <c r="D4399" i="1"/>
  <c r="AI4398" i="1"/>
  <c r="AH4398" i="1"/>
  <c r="W4398" i="1"/>
  <c r="S4398" i="1"/>
  <c r="D4398" i="1"/>
  <c r="AI4397" i="1"/>
  <c r="AH4397" i="1"/>
  <c r="W4397" i="1"/>
  <c r="S4397" i="1"/>
  <c r="D4397" i="1"/>
  <c r="AI4396" i="1"/>
  <c r="AH4396" i="1"/>
  <c r="W4396" i="1"/>
  <c r="S4396" i="1"/>
  <c r="D4396" i="1"/>
  <c r="AJ4395" i="1"/>
  <c r="AI4395" i="1"/>
  <c r="AH4395" i="1"/>
  <c r="AG4395" i="1"/>
  <c r="W4395" i="1"/>
  <c r="S4395" i="1"/>
  <c r="D4395" i="1"/>
  <c r="AJ4394" i="1"/>
  <c r="AI4394" i="1"/>
  <c r="AH4394" i="1"/>
  <c r="AG4394" i="1"/>
  <c r="W4394" i="1"/>
  <c r="S4394" i="1"/>
  <c r="D4394" i="1"/>
  <c r="AI4393" i="1"/>
  <c r="AH4393" i="1"/>
  <c r="W4393" i="1"/>
  <c r="S4393" i="1"/>
  <c r="D4393" i="1"/>
  <c r="AI4392" i="1"/>
  <c r="AH4392" i="1"/>
  <c r="W4392" i="1"/>
  <c r="S4392" i="1"/>
  <c r="D4392" i="1"/>
  <c r="AI4391" i="1"/>
  <c r="AH4391" i="1"/>
  <c r="W4391" i="1"/>
  <c r="S4391" i="1"/>
  <c r="D4391" i="1"/>
  <c r="AI4390" i="1"/>
  <c r="AH4390" i="1"/>
  <c r="W4390" i="1"/>
  <c r="S4390" i="1"/>
  <c r="D4390" i="1"/>
  <c r="AI4389" i="1"/>
  <c r="AH4389" i="1"/>
  <c r="W4389" i="1"/>
  <c r="S4389" i="1"/>
  <c r="D4389" i="1"/>
  <c r="AI4388" i="1"/>
  <c r="AH4388" i="1"/>
  <c r="W4388" i="1"/>
  <c r="S4388" i="1"/>
  <c r="D4388" i="1"/>
  <c r="AJ4387" i="1"/>
  <c r="AI4387" i="1"/>
  <c r="AH4387" i="1"/>
  <c r="AG4387" i="1"/>
  <c r="W4387" i="1"/>
  <c r="S4387" i="1"/>
  <c r="D4387" i="1"/>
  <c r="AJ4386" i="1"/>
  <c r="AI4386" i="1"/>
  <c r="AH4386" i="1"/>
  <c r="AG4386" i="1"/>
  <c r="W4386" i="1"/>
  <c r="S4386" i="1"/>
  <c r="D4386" i="1"/>
  <c r="AI4385" i="1"/>
  <c r="AH4385" i="1"/>
  <c r="W4385" i="1"/>
  <c r="S4385" i="1"/>
  <c r="D4385" i="1"/>
  <c r="AI4384" i="1"/>
  <c r="AH4384" i="1"/>
  <c r="W4384" i="1"/>
  <c r="S4384" i="1"/>
  <c r="D4384" i="1"/>
  <c r="AJ4383" i="1"/>
  <c r="AI4383" i="1"/>
  <c r="AH4383" i="1"/>
  <c r="AG4383" i="1"/>
  <c r="W4383" i="1"/>
  <c r="S4383" i="1"/>
  <c r="D4383" i="1"/>
  <c r="AJ4382" i="1"/>
  <c r="AI4382" i="1"/>
  <c r="AH4382" i="1"/>
  <c r="AG4382" i="1"/>
  <c r="W4382" i="1"/>
  <c r="S4382" i="1"/>
  <c r="D4382" i="1"/>
  <c r="AJ4381" i="1"/>
  <c r="AI4381" i="1"/>
  <c r="AH4381" i="1"/>
  <c r="AG4381" i="1"/>
  <c r="W4381" i="1"/>
  <c r="S4381" i="1"/>
  <c r="D4381" i="1"/>
  <c r="AI4380" i="1"/>
  <c r="AH4380" i="1"/>
  <c r="W4380" i="1"/>
  <c r="S4380" i="1"/>
  <c r="D4380" i="1"/>
  <c r="AI4379" i="1"/>
  <c r="AH4379" i="1"/>
  <c r="W4379" i="1"/>
  <c r="S4379" i="1"/>
  <c r="D4379" i="1"/>
  <c r="AI4378" i="1"/>
  <c r="AH4378" i="1"/>
  <c r="W4378" i="1"/>
  <c r="S4378" i="1"/>
  <c r="D4378" i="1"/>
  <c r="AI4377" i="1"/>
  <c r="AH4377" i="1"/>
  <c r="W4377" i="1"/>
  <c r="S4377" i="1"/>
  <c r="D4377" i="1"/>
  <c r="AI4376" i="1"/>
  <c r="AH4376" i="1"/>
  <c r="W4376" i="1"/>
  <c r="S4376" i="1"/>
  <c r="D4376" i="1"/>
  <c r="AJ4375" i="1"/>
  <c r="AI4375" i="1"/>
  <c r="AH4375" i="1"/>
  <c r="AG4375" i="1"/>
  <c r="W4375" i="1"/>
  <c r="S4375" i="1"/>
  <c r="D4375" i="1"/>
  <c r="AI4374" i="1"/>
  <c r="AH4374" i="1"/>
  <c r="W4374" i="1"/>
  <c r="S4374" i="1"/>
  <c r="D4374" i="1"/>
  <c r="AI4373" i="1"/>
  <c r="AH4373" i="1"/>
  <c r="W4373" i="1"/>
  <c r="S4373" i="1"/>
  <c r="D4373" i="1"/>
  <c r="AI4372" i="1"/>
  <c r="AH4372" i="1"/>
  <c r="W4372" i="1"/>
  <c r="S4372" i="1"/>
  <c r="D4372" i="1"/>
  <c r="AJ4371" i="1"/>
  <c r="AI4371" i="1"/>
  <c r="AH4371" i="1"/>
  <c r="AG4371" i="1"/>
  <c r="W4371" i="1"/>
  <c r="S4371" i="1"/>
  <c r="D4371" i="1"/>
  <c r="AI4370" i="1"/>
  <c r="AH4370" i="1"/>
  <c r="W4370" i="1"/>
  <c r="S4370" i="1"/>
  <c r="D4370" i="1"/>
  <c r="AJ4369" i="1"/>
  <c r="AI4369" i="1"/>
  <c r="AH4369" i="1"/>
  <c r="AG4369" i="1"/>
  <c r="W4369" i="1"/>
  <c r="S4369" i="1"/>
  <c r="D4369" i="1"/>
  <c r="AI4368" i="1"/>
  <c r="AH4368" i="1"/>
  <c r="W4368" i="1"/>
  <c r="S4368" i="1"/>
  <c r="D4368" i="1"/>
  <c r="AI4367" i="1"/>
  <c r="AH4367" i="1"/>
  <c r="W4367" i="1"/>
  <c r="S4367" i="1"/>
  <c r="D4367" i="1"/>
  <c r="AI4366" i="1"/>
  <c r="AH4366" i="1"/>
  <c r="W4366" i="1"/>
  <c r="S4366" i="1"/>
  <c r="D4366" i="1"/>
  <c r="AI4365" i="1"/>
  <c r="AH4365" i="1"/>
  <c r="W4365" i="1"/>
  <c r="S4365" i="1"/>
  <c r="D4365" i="1"/>
  <c r="AI4364" i="1"/>
  <c r="AH4364" i="1"/>
  <c r="W4364" i="1"/>
  <c r="S4364" i="1"/>
  <c r="D4364" i="1"/>
  <c r="AI4363" i="1"/>
  <c r="AH4363" i="1"/>
  <c r="W4363" i="1"/>
  <c r="S4363" i="1"/>
  <c r="D4363" i="1"/>
  <c r="AI4362" i="1"/>
  <c r="AH4362" i="1"/>
  <c r="W4362" i="1"/>
  <c r="S4362" i="1"/>
  <c r="D4362" i="1"/>
  <c r="AI4361" i="1"/>
  <c r="AH4361" i="1"/>
  <c r="W4361" i="1"/>
  <c r="S4361" i="1"/>
  <c r="D4361" i="1"/>
  <c r="AI4360" i="1"/>
  <c r="AH4360" i="1"/>
  <c r="W4360" i="1"/>
  <c r="S4360" i="1"/>
  <c r="D4360" i="1"/>
  <c r="AI4359" i="1"/>
  <c r="AH4359" i="1"/>
  <c r="W4359" i="1"/>
  <c r="S4359" i="1"/>
  <c r="D4359" i="1"/>
  <c r="AI4358" i="1"/>
  <c r="AH4358" i="1"/>
  <c r="W4358" i="1"/>
  <c r="S4358" i="1"/>
  <c r="D4358" i="1"/>
  <c r="AI4357" i="1"/>
  <c r="AH4357" i="1"/>
  <c r="W4357" i="1"/>
  <c r="S4357" i="1"/>
  <c r="D4357" i="1"/>
  <c r="AI4356" i="1"/>
  <c r="AH4356" i="1"/>
  <c r="W4356" i="1"/>
  <c r="S4356" i="1"/>
  <c r="D4356" i="1"/>
  <c r="AI4355" i="1"/>
  <c r="AH4355" i="1"/>
  <c r="W4355" i="1"/>
  <c r="S4355" i="1"/>
  <c r="D4355" i="1"/>
  <c r="AI4354" i="1"/>
  <c r="AH4354" i="1"/>
  <c r="W4354" i="1"/>
  <c r="S4354" i="1"/>
  <c r="D4354" i="1"/>
  <c r="AI4353" i="1"/>
  <c r="AH4353" i="1"/>
  <c r="W4353" i="1"/>
  <c r="S4353" i="1"/>
  <c r="D4353" i="1"/>
  <c r="AI4352" i="1"/>
  <c r="AH4352" i="1"/>
  <c r="W4352" i="1"/>
  <c r="S4352" i="1"/>
  <c r="D4352" i="1"/>
  <c r="AI4351" i="1"/>
  <c r="AH4351" i="1"/>
  <c r="W4351" i="1"/>
  <c r="S4351" i="1"/>
  <c r="D4351" i="1"/>
  <c r="AI4350" i="1"/>
  <c r="AH4350" i="1"/>
  <c r="W4350" i="1"/>
  <c r="S4350" i="1"/>
  <c r="D4350" i="1"/>
  <c r="AI4349" i="1"/>
  <c r="AH4349" i="1"/>
  <c r="W4349" i="1"/>
  <c r="S4349" i="1"/>
  <c r="D4349" i="1"/>
  <c r="AI4348" i="1"/>
  <c r="AH4348" i="1"/>
  <c r="W4348" i="1"/>
  <c r="S4348" i="1"/>
  <c r="D4348" i="1"/>
  <c r="AJ4347" i="1"/>
  <c r="AI4347" i="1"/>
  <c r="AH4347" i="1"/>
  <c r="AG4347" i="1"/>
  <c r="W4347" i="1"/>
  <c r="S4347" i="1"/>
  <c r="D4347" i="1"/>
  <c r="AI4346" i="1"/>
  <c r="AH4346" i="1"/>
  <c r="W4346" i="1"/>
  <c r="S4346" i="1"/>
  <c r="D4346" i="1"/>
  <c r="AI4345" i="1"/>
  <c r="AH4345" i="1"/>
  <c r="W4345" i="1"/>
  <c r="S4345" i="1"/>
  <c r="D4345" i="1"/>
  <c r="AI4344" i="1"/>
  <c r="AH4344" i="1"/>
  <c r="W4344" i="1"/>
  <c r="S4344" i="1"/>
  <c r="D4344" i="1"/>
  <c r="AI4343" i="1"/>
  <c r="AH4343" i="1"/>
  <c r="W4343" i="1"/>
  <c r="S4343" i="1"/>
  <c r="D4343" i="1"/>
  <c r="AI4342" i="1"/>
  <c r="AH4342" i="1"/>
  <c r="W4342" i="1"/>
  <c r="S4342" i="1"/>
  <c r="D4342" i="1"/>
  <c r="AI4341" i="1"/>
  <c r="AH4341" i="1"/>
  <c r="W4341" i="1"/>
  <c r="S4341" i="1"/>
  <c r="D4341" i="1"/>
  <c r="AI4340" i="1"/>
  <c r="AH4340" i="1"/>
  <c r="W4340" i="1"/>
  <c r="S4340" i="1"/>
  <c r="D4340" i="1"/>
  <c r="AI4339" i="1"/>
  <c r="AH4339" i="1"/>
  <c r="W4339" i="1"/>
  <c r="S4339" i="1"/>
  <c r="D4339" i="1"/>
  <c r="AI4338" i="1"/>
  <c r="AH4338" i="1"/>
  <c r="W4338" i="1"/>
  <c r="S4338" i="1"/>
  <c r="D4338" i="1"/>
  <c r="AI4337" i="1"/>
  <c r="AH4337" i="1"/>
  <c r="W4337" i="1"/>
  <c r="S4337" i="1"/>
  <c r="D4337" i="1"/>
  <c r="AI4336" i="1"/>
  <c r="AH4336" i="1"/>
  <c r="W4336" i="1"/>
  <c r="S4336" i="1"/>
  <c r="D4336" i="1"/>
  <c r="AI4335" i="1"/>
  <c r="AH4335" i="1"/>
  <c r="W4335" i="1"/>
  <c r="S4335" i="1"/>
  <c r="D4335" i="1"/>
  <c r="AI4334" i="1"/>
  <c r="AH4334" i="1"/>
  <c r="W4334" i="1"/>
  <c r="S4334" i="1"/>
  <c r="D4334" i="1"/>
  <c r="AI4333" i="1"/>
  <c r="AH4333" i="1"/>
  <c r="W4333" i="1"/>
  <c r="S4333" i="1"/>
  <c r="D4333" i="1"/>
  <c r="AI4332" i="1"/>
  <c r="AH4332" i="1"/>
  <c r="W4332" i="1"/>
  <c r="S4332" i="1"/>
  <c r="D4332" i="1"/>
  <c r="AI4331" i="1"/>
  <c r="AH4331" i="1"/>
  <c r="W4331" i="1"/>
  <c r="S4331" i="1"/>
  <c r="D4331" i="1"/>
  <c r="AI4330" i="1"/>
  <c r="AH4330" i="1"/>
  <c r="W4330" i="1"/>
  <c r="S4330" i="1"/>
  <c r="D4330" i="1"/>
  <c r="AI4329" i="1"/>
  <c r="AH4329" i="1"/>
  <c r="W4329" i="1"/>
  <c r="S4329" i="1"/>
  <c r="D4329" i="1"/>
  <c r="AI4328" i="1"/>
  <c r="AH4328" i="1"/>
  <c r="W4328" i="1"/>
  <c r="S4328" i="1"/>
  <c r="D4328" i="1"/>
  <c r="AI4327" i="1"/>
  <c r="AH4327" i="1"/>
  <c r="W4327" i="1"/>
  <c r="S4327" i="1"/>
  <c r="D4327" i="1"/>
  <c r="AI4326" i="1"/>
  <c r="AH4326" i="1"/>
  <c r="W4326" i="1"/>
  <c r="S4326" i="1"/>
  <c r="D4326" i="1"/>
  <c r="AI4325" i="1"/>
  <c r="AH4325" i="1"/>
  <c r="W4325" i="1"/>
  <c r="S4325" i="1"/>
  <c r="D4325" i="1"/>
  <c r="AI4324" i="1"/>
  <c r="AH4324" i="1"/>
  <c r="W4324" i="1"/>
  <c r="S4324" i="1"/>
  <c r="D4324" i="1"/>
  <c r="AI4323" i="1"/>
  <c r="AH4323" i="1"/>
  <c r="W4323" i="1"/>
  <c r="S4323" i="1"/>
  <c r="D4323" i="1"/>
  <c r="AI4322" i="1"/>
  <c r="AH4322" i="1"/>
  <c r="W4322" i="1"/>
  <c r="S4322" i="1"/>
  <c r="D4322" i="1"/>
  <c r="AI4321" i="1"/>
  <c r="AH4321" i="1"/>
  <c r="W4321" i="1"/>
  <c r="S4321" i="1"/>
  <c r="D4321" i="1"/>
  <c r="AI4320" i="1"/>
  <c r="AH4320" i="1"/>
  <c r="W4320" i="1"/>
  <c r="S4320" i="1"/>
  <c r="D4320" i="1"/>
  <c r="AI4319" i="1"/>
  <c r="AH4319" i="1"/>
  <c r="W4319" i="1"/>
  <c r="S4319" i="1"/>
  <c r="D4319" i="1"/>
  <c r="AI4318" i="1"/>
  <c r="AH4318" i="1"/>
  <c r="W4318" i="1"/>
  <c r="S4318" i="1"/>
  <c r="D4318" i="1"/>
  <c r="AI4317" i="1"/>
  <c r="AH4317" i="1"/>
  <c r="W4317" i="1"/>
  <c r="S4317" i="1"/>
  <c r="D4317" i="1"/>
  <c r="AI4316" i="1"/>
  <c r="AH4316" i="1"/>
  <c r="W4316" i="1"/>
  <c r="S4316" i="1"/>
  <c r="D4316" i="1"/>
  <c r="AI4315" i="1"/>
  <c r="AH4315" i="1"/>
  <c r="W4315" i="1"/>
  <c r="S4315" i="1"/>
  <c r="D4315" i="1"/>
  <c r="AI4314" i="1"/>
  <c r="AH4314" i="1"/>
  <c r="W4314" i="1"/>
  <c r="S4314" i="1"/>
  <c r="D4314" i="1"/>
  <c r="AI4313" i="1"/>
  <c r="AH4313" i="1"/>
  <c r="W4313" i="1"/>
  <c r="S4313" i="1"/>
  <c r="D4313" i="1"/>
  <c r="AI4312" i="1"/>
  <c r="AH4312" i="1"/>
  <c r="W4312" i="1"/>
  <c r="S4312" i="1"/>
  <c r="D4312" i="1"/>
  <c r="AI4311" i="1"/>
  <c r="AH4311" i="1"/>
  <c r="W4311" i="1"/>
  <c r="S4311" i="1"/>
  <c r="D4311" i="1"/>
  <c r="AI4310" i="1"/>
  <c r="AH4310" i="1"/>
  <c r="W4310" i="1"/>
  <c r="S4310" i="1"/>
  <c r="D4310" i="1"/>
  <c r="AI4309" i="1"/>
  <c r="AH4309" i="1"/>
  <c r="W4309" i="1"/>
  <c r="S4309" i="1"/>
  <c r="D4309" i="1"/>
  <c r="AI4308" i="1"/>
  <c r="AH4308" i="1"/>
  <c r="W4308" i="1"/>
  <c r="S4308" i="1"/>
  <c r="D4308" i="1"/>
  <c r="AI4307" i="1"/>
  <c r="AH4307" i="1"/>
  <c r="W4307" i="1"/>
  <c r="S4307" i="1"/>
  <c r="D4307" i="1"/>
  <c r="AI4306" i="1"/>
  <c r="AH4306" i="1"/>
  <c r="W4306" i="1"/>
  <c r="S4306" i="1"/>
  <c r="D4306" i="1"/>
  <c r="AI4305" i="1"/>
  <c r="AH4305" i="1"/>
  <c r="W4305" i="1"/>
  <c r="S4305" i="1"/>
  <c r="D4305" i="1"/>
  <c r="AI4304" i="1"/>
  <c r="AH4304" i="1"/>
  <c r="W4304" i="1"/>
  <c r="S4304" i="1"/>
  <c r="D4304" i="1"/>
  <c r="AI4303" i="1"/>
  <c r="AH4303" i="1"/>
  <c r="W4303" i="1"/>
  <c r="S4303" i="1"/>
  <c r="D4303" i="1"/>
  <c r="AI4302" i="1"/>
  <c r="AH4302" i="1"/>
  <c r="W4302" i="1"/>
  <c r="S4302" i="1"/>
  <c r="D4302" i="1"/>
  <c r="AI4301" i="1"/>
  <c r="AH4301" i="1"/>
  <c r="W4301" i="1"/>
  <c r="S4301" i="1"/>
  <c r="D4301" i="1"/>
  <c r="AI4300" i="1"/>
  <c r="W4300" i="1"/>
  <c r="S4300" i="1"/>
  <c r="D4300" i="1"/>
  <c r="AI4299" i="1"/>
  <c r="W4299" i="1"/>
  <c r="S4299" i="1"/>
  <c r="D4299" i="1"/>
  <c r="AI4298" i="1"/>
  <c r="W4298" i="1"/>
  <c r="S4298" i="1"/>
  <c r="D4298" i="1"/>
  <c r="AI4297" i="1"/>
  <c r="W4297" i="1"/>
  <c r="S4297" i="1"/>
  <c r="D4297" i="1"/>
  <c r="AI4296" i="1"/>
  <c r="W4296" i="1"/>
  <c r="S4296" i="1"/>
  <c r="D4296" i="1"/>
  <c r="AI4295" i="1"/>
  <c r="W4295" i="1"/>
  <c r="S4295" i="1"/>
  <c r="D4295" i="1"/>
  <c r="AI4294" i="1"/>
  <c r="W4294" i="1"/>
  <c r="S4294" i="1"/>
  <c r="D4294" i="1"/>
  <c r="AI4293" i="1"/>
  <c r="W4293" i="1"/>
  <c r="S4293" i="1"/>
  <c r="D4293" i="1"/>
  <c r="AI4292" i="1"/>
  <c r="W4292" i="1"/>
  <c r="S4292" i="1"/>
  <c r="D4292" i="1"/>
  <c r="AI4291" i="1"/>
  <c r="W4291" i="1"/>
  <c r="S4291" i="1"/>
  <c r="D4291" i="1"/>
  <c r="AI4290" i="1"/>
  <c r="W4290" i="1"/>
  <c r="S4290" i="1"/>
  <c r="D4290" i="1"/>
  <c r="AI4289" i="1"/>
  <c r="W4289" i="1"/>
  <c r="S4289" i="1"/>
  <c r="D4289" i="1"/>
  <c r="AI4288" i="1"/>
  <c r="W4288" i="1"/>
  <c r="S4288" i="1"/>
  <c r="D4288" i="1"/>
  <c r="AI4287" i="1"/>
  <c r="W4287" i="1"/>
  <c r="S4287" i="1"/>
  <c r="D4287" i="1"/>
  <c r="AI4286" i="1"/>
  <c r="W4286" i="1"/>
  <c r="S4286" i="1"/>
  <c r="D4286" i="1"/>
  <c r="AI4285" i="1"/>
  <c r="W4285" i="1"/>
  <c r="S4285" i="1"/>
  <c r="D4285" i="1"/>
  <c r="AI4284" i="1"/>
  <c r="W4284" i="1"/>
  <c r="S4284" i="1"/>
  <c r="D4284" i="1"/>
  <c r="AI4283" i="1"/>
  <c r="W4283" i="1"/>
  <c r="S4283" i="1"/>
  <c r="D4283" i="1"/>
  <c r="AI4282" i="1"/>
  <c r="W4282" i="1"/>
  <c r="S4282" i="1"/>
  <c r="D4282" i="1"/>
  <c r="AI4281" i="1"/>
  <c r="W4281" i="1"/>
  <c r="S4281" i="1"/>
  <c r="D4281" i="1"/>
  <c r="AI4280" i="1"/>
  <c r="W4280" i="1"/>
  <c r="S4280" i="1"/>
  <c r="D4280" i="1"/>
  <c r="AI4279" i="1"/>
  <c r="W4279" i="1"/>
  <c r="S4279" i="1"/>
  <c r="D4279" i="1"/>
  <c r="AI4278" i="1"/>
  <c r="W4278" i="1"/>
  <c r="S4278" i="1"/>
  <c r="D4278" i="1"/>
  <c r="AI4277" i="1"/>
  <c r="W4277" i="1"/>
  <c r="S4277" i="1"/>
  <c r="D4277" i="1"/>
  <c r="AI4276" i="1"/>
  <c r="W4276" i="1"/>
  <c r="S4276" i="1"/>
  <c r="D4276" i="1"/>
  <c r="AI4275" i="1"/>
  <c r="W4275" i="1"/>
  <c r="S4275" i="1"/>
  <c r="D4275" i="1"/>
  <c r="AI4274" i="1"/>
  <c r="W4274" i="1"/>
  <c r="S4274" i="1"/>
  <c r="D4274" i="1"/>
  <c r="AI4273" i="1"/>
  <c r="W4273" i="1"/>
  <c r="S4273" i="1"/>
  <c r="D4273" i="1"/>
  <c r="AI4272" i="1"/>
  <c r="W4272" i="1"/>
  <c r="S4272" i="1"/>
  <c r="D4272" i="1"/>
  <c r="AI4271" i="1"/>
  <c r="W4271" i="1"/>
  <c r="S4271" i="1"/>
  <c r="D4271" i="1"/>
  <c r="AI4270" i="1"/>
  <c r="W4270" i="1"/>
  <c r="S4270" i="1"/>
  <c r="D4270" i="1"/>
  <c r="AI4269" i="1"/>
  <c r="W4269" i="1"/>
  <c r="S4269" i="1"/>
  <c r="D4269" i="1"/>
  <c r="AI4268" i="1"/>
  <c r="W4268" i="1"/>
  <c r="S4268" i="1"/>
  <c r="D4268" i="1"/>
  <c r="AI4267" i="1"/>
  <c r="W4267" i="1"/>
  <c r="S4267" i="1"/>
  <c r="D4267" i="1"/>
  <c r="AI4266" i="1"/>
  <c r="W4266" i="1"/>
  <c r="S4266" i="1"/>
  <c r="D4266" i="1"/>
  <c r="AI4265" i="1"/>
  <c r="W4265" i="1"/>
  <c r="S4265" i="1"/>
  <c r="D4265" i="1"/>
  <c r="AI4264" i="1"/>
  <c r="W4264" i="1"/>
  <c r="S4264" i="1"/>
  <c r="D4264" i="1"/>
  <c r="AI4263" i="1"/>
  <c r="W4263" i="1"/>
  <c r="S4263" i="1"/>
  <c r="D4263" i="1"/>
  <c r="AI4262" i="1"/>
  <c r="W4262" i="1"/>
  <c r="S4262" i="1"/>
  <c r="D4262" i="1"/>
  <c r="AI4261" i="1"/>
  <c r="W4261" i="1"/>
  <c r="S4261" i="1"/>
  <c r="D4261" i="1"/>
  <c r="AI4260" i="1"/>
  <c r="W4260" i="1"/>
  <c r="S4260" i="1"/>
  <c r="D4260" i="1"/>
  <c r="AI4259" i="1"/>
  <c r="W4259" i="1"/>
  <c r="S4259" i="1"/>
  <c r="D4259" i="1"/>
  <c r="AI4258" i="1"/>
  <c r="W4258" i="1"/>
  <c r="S4258" i="1"/>
  <c r="D4258" i="1"/>
  <c r="AI4257" i="1"/>
  <c r="W4257" i="1"/>
  <c r="S4257" i="1"/>
  <c r="D4257" i="1"/>
  <c r="AI4256" i="1"/>
  <c r="W4256" i="1"/>
  <c r="S4256" i="1"/>
  <c r="D4256" i="1"/>
  <c r="AI4255" i="1"/>
  <c r="W4255" i="1"/>
  <c r="S4255" i="1"/>
  <c r="D4255" i="1"/>
  <c r="AI4254" i="1"/>
  <c r="W4254" i="1"/>
  <c r="S4254" i="1"/>
  <c r="D4254" i="1"/>
  <c r="AI4253" i="1"/>
  <c r="W4253" i="1"/>
  <c r="S4253" i="1"/>
  <c r="D4253" i="1"/>
  <c r="AI4252" i="1"/>
  <c r="W4252" i="1"/>
  <c r="S4252" i="1"/>
  <c r="D4252" i="1"/>
  <c r="AI4251" i="1"/>
  <c r="W4251" i="1"/>
  <c r="S4251" i="1"/>
  <c r="D4251" i="1"/>
  <c r="AI4250" i="1"/>
  <c r="W4250" i="1"/>
  <c r="S4250" i="1"/>
  <c r="D4250" i="1"/>
  <c r="AI4249" i="1"/>
  <c r="W4249" i="1"/>
  <c r="S4249" i="1"/>
  <c r="D4249" i="1"/>
  <c r="AI4248" i="1"/>
  <c r="W4248" i="1"/>
  <c r="S4248" i="1"/>
  <c r="D4248" i="1"/>
  <c r="AI4247" i="1"/>
  <c r="W4247" i="1"/>
  <c r="S4247" i="1"/>
  <c r="D4247" i="1"/>
  <c r="AI4246" i="1"/>
  <c r="W4246" i="1"/>
  <c r="S4246" i="1"/>
  <c r="D4246" i="1"/>
  <c r="AI4245" i="1"/>
  <c r="W4245" i="1"/>
  <c r="S4245" i="1"/>
  <c r="D4245" i="1"/>
  <c r="AI4244" i="1"/>
  <c r="W4244" i="1"/>
  <c r="S4244" i="1"/>
  <c r="D4244" i="1"/>
  <c r="AI4243" i="1"/>
  <c r="W4243" i="1"/>
  <c r="S4243" i="1"/>
  <c r="D4243" i="1"/>
  <c r="AI4242" i="1"/>
  <c r="W4242" i="1"/>
  <c r="S4242" i="1"/>
  <c r="D4242" i="1"/>
  <c r="AI4241" i="1"/>
  <c r="W4241" i="1"/>
  <c r="S4241" i="1"/>
  <c r="D4241" i="1"/>
  <c r="AI4240" i="1"/>
  <c r="W4240" i="1"/>
  <c r="S4240" i="1"/>
  <c r="D4240" i="1"/>
  <c r="AI4239" i="1"/>
  <c r="W4239" i="1"/>
  <c r="S4239" i="1"/>
  <c r="D4239" i="1"/>
  <c r="AI4238" i="1"/>
  <c r="W4238" i="1"/>
  <c r="S4238" i="1"/>
  <c r="D4238" i="1"/>
  <c r="AI4237" i="1"/>
  <c r="W4237" i="1"/>
  <c r="S4237" i="1"/>
  <c r="D4237" i="1"/>
  <c r="AI4236" i="1"/>
  <c r="W4236" i="1"/>
  <c r="S4236" i="1"/>
  <c r="D4236" i="1"/>
  <c r="AI4235" i="1"/>
  <c r="W4235" i="1"/>
  <c r="S4235" i="1"/>
  <c r="D4235" i="1"/>
  <c r="AI4234" i="1"/>
  <c r="W4234" i="1"/>
  <c r="S4234" i="1"/>
  <c r="D4234" i="1"/>
  <c r="AI4233" i="1"/>
  <c r="W4233" i="1"/>
  <c r="S4233" i="1"/>
  <c r="D4233" i="1"/>
  <c r="AI4232" i="1"/>
  <c r="W4232" i="1"/>
  <c r="S4232" i="1"/>
  <c r="D4232" i="1"/>
  <c r="AI4231" i="1"/>
  <c r="W4231" i="1"/>
  <c r="S4231" i="1"/>
  <c r="D4231" i="1"/>
  <c r="AI4230" i="1"/>
  <c r="W4230" i="1"/>
  <c r="S4230" i="1"/>
  <c r="D4230" i="1"/>
  <c r="AI4229" i="1"/>
  <c r="W4229" i="1"/>
  <c r="S4229" i="1"/>
  <c r="D4229" i="1"/>
  <c r="AI4228" i="1"/>
  <c r="W4228" i="1"/>
  <c r="S4228" i="1"/>
  <c r="D4228" i="1"/>
  <c r="AI4227" i="1"/>
  <c r="W4227" i="1"/>
  <c r="S4227" i="1"/>
  <c r="D4227" i="1"/>
  <c r="AI4226" i="1"/>
  <c r="W4226" i="1"/>
  <c r="S4226" i="1"/>
  <c r="D4226" i="1"/>
  <c r="AI4225" i="1"/>
  <c r="W4225" i="1"/>
  <c r="S4225" i="1"/>
  <c r="D4225" i="1"/>
  <c r="AI4224" i="1"/>
  <c r="W4224" i="1"/>
  <c r="S4224" i="1"/>
  <c r="D4224" i="1"/>
  <c r="AI4223" i="1"/>
  <c r="W4223" i="1"/>
  <c r="S4223" i="1"/>
  <c r="D4223" i="1"/>
  <c r="AI4222" i="1"/>
  <c r="W4222" i="1"/>
  <c r="S4222" i="1"/>
  <c r="D4222" i="1"/>
  <c r="AI4221" i="1"/>
  <c r="W4221" i="1"/>
  <c r="S4221" i="1"/>
  <c r="D4221" i="1"/>
  <c r="AI4220" i="1"/>
  <c r="W4220" i="1"/>
  <c r="S4220" i="1"/>
  <c r="D4220" i="1"/>
  <c r="AI4219" i="1"/>
  <c r="W4219" i="1"/>
  <c r="S4219" i="1"/>
  <c r="D4219" i="1"/>
  <c r="AI4218" i="1"/>
  <c r="W4218" i="1"/>
  <c r="S4218" i="1"/>
  <c r="D4218" i="1"/>
  <c r="AI4217" i="1"/>
  <c r="W4217" i="1"/>
  <c r="S4217" i="1"/>
  <c r="D4217" i="1"/>
  <c r="AI4216" i="1"/>
  <c r="W4216" i="1"/>
  <c r="S4216" i="1"/>
  <c r="D4216" i="1"/>
  <c r="AI4215" i="1"/>
  <c r="W4215" i="1"/>
  <c r="S4215" i="1"/>
  <c r="D4215" i="1"/>
  <c r="AI4214" i="1"/>
  <c r="W4214" i="1"/>
  <c r="S4214" i="1"/>
  <c r="D4214" i="1"/>
  <c r="AI4213" i="1"/>
  <c r="W4213" i="1"/>
  <c r="S4213" i="1"/>
  <c r="D4213" i="1"/>
  <c r="AI4212" i="1"/>
  <c r="W4212" i="1"/>
  <c r="S4212" i="1"/>
  <c r="D4212" i="1"/>
  <c r="AI4211" i="1"/>
  <c r="W4211" i="1"/>
  <c r="S4211" i="1"/>
  <c r="D4211" i="1"/>
  <c r="AI4210" i="1"/>
  <c r="W4210" i="1"/>
  <c r="S4210" i="1"/>
  <c r="D4210" i="1"/>
  <c r="AI4209" i="1"/>
  <c r="W4209" i="1"/>
  <c r="S4209" i="1"/>
  <c r="D4209" i="1"/>
  <c r="AI4208" i="1"/>
  <c r="W4208" i="1"/>
  <c r="S4208" i="1"/>
  <c r="D4208" i="1"/>
  <c r="AI4207" i="1"/>
  <c r="W4207" i="1"/>
  <c r="S4207" i="1"/>
  <c r="D4207" i="1"/>
  <c r="AI4206" i="1"/>
  <c r="W4206" i="1"/>
  <c r="S4206" i="1"/>
  <c r="D4206" i="1"/>
  <c r="AI4205" i="1"/>
  <c r="W4205" i="1"/>
  <c r="S4205" i="1"/>
  <c r="D4205" i="1"/>
  <c r="AI4204" i="1"/>
  <c r="W4204" i="1"/>
  <c r="S4204" i="1"/>
  <c r="D4204" i="1"/>
  <c r="AI4203" i="1"/>
  <c r="W4203" i="1"/>
  <c r="S4203" i="1"/>
  <c r="D4203" i="1"/>
  <c r="AI4202" i="1"/>
  <c r="W4202" i="1"/>
  <c r="S4202" i="1"/>
  <c r="D4202" i="1"/>
  <c r="AI4201" i="1"/>
  <c r="W4201" i="1"/>
  <c r="S4201" i="1"/>
  <c r="D4201" i="1"/>
  <c r="AI4200" i="1"/>
  <c r="W4200" i="1"/>
  <c r="S4200" i="1"/>
  <c r="D4200" i="1"/>
  <c r="AI4199" i="1"/>
  <c r="W4199" i="1"/>
  <c r="S4199" i="1"/>
  <c r="D4199" i="1"/>
  <c r="AI4198" i="1"/>
  <c r="W4198" i="1"/>
  <c r="S4198" i="1"/>
  <c r="D4198" i="1"/>
  <c r="AI4197" i="1"/>
  <c r="W4197" i="1"/>
  <c r="S4197" i="1"/>
  <c r="D4197" i="1"/>
  <c r="AI4196" i="1"/>
  <c r="W4196" i="1"/>
  <c r="S4196" i="1"/>
  <c r="D4196" i="1"/>
  <c r="AI4195" i="1"/>
  <c r="W4195" i="1"/>
  <c r="S4195" i="1"/>
  <c r="D4195" i="1"/>
  <c r="AI4194" i="1"/>
  <c r="W4194" i="1"/>
  <c r="S4194" i="1"/>
  <c r="D4194" i="1"/>
  <c r="AI4193" i="1"/>
  <c r="W4193" i="1"/>
  <c r="S4193" i="1"/>
  <c r="D4193" i="1"/>
  <c r="AI4192" i="1"/>
  <c r="W4192" i="1"/>
  <c r="S4192" i="1"/>
  <c r="D4192" i="1"/>
  <c r="AI4191" i="1"/>
  <c r="W4191" i="1"/>
  <c r="S4191" i="1"/>
  <c r="D4191" i="1"/>
  <c r="AI4190" i="1"/>
  <c r="W4190" i="1"/>
  <c r="S4190" i="1"/>
  <c r="D4190" i="1"/>
  <c r="AI4189" i="1"/>
  <c r="W4189" i="1"/>
  <c r="S4189" i="1"/>
  <c r="D4189" i="1"/>
  <c r="AI4188" i="1"/>
  <c r="W4188" i="1"/>
  <c r="S4188" i="1"/>
  <c r="D4188" i="1"/>
  <c r="AI4187" i="1"/>
  <c r="W4187" i="1"/>
  <c r="S4187" i="1"/>
  <c r="D4187" i="1"/>
  <c r="AI4186" i="1"/>
  <c r="W4186" i="1"/>
  <c r="S4186" i="1"/>
  <c r="D4186" i="1"/>
  <c r="AI4185" i="1"/>
  <c r="W4185" i="1"/>
  <c r="S4185" i="1"/>
  <c r="D4185" i="1"/>
  <c r="AI4184" i="1"/>
  <c r="W4184" i="1"/>
  <c r="S4184" i="1"/>
  <c r="D4184" i="1"/>
  <c r="AI4183" i="1"/>
  <c r="W4183" i="1"/>
  <c r="S4183" i="1"/>
  <c r="D4183" i="1"/>
  <c r="AI4182" i="1"/>
  <c r="W4182" i="1"/>
  <c r="S4182" i="1"/>
  <c r="D4182" i="1"/>
  <c r="AI4181" i="1"/>
  <c r="W4181" i="1"/>
  <c r="S4181" i="1"/>
  <c r="D4181" i="1"/>
  <c r="AI4180" i="1"/>
  <c r="W4180" i="1"/>
  <c r="S4180" i="1"/>
  <c r="D4180" i="1"/>
  <c r="AI4179" i="1"/>
  <c r="W4179" i="1"/>
  <c r="S4179" i="1"/>
  <c r="D4179" i="1"/>
  <c r="AI4178" i="1"/>
  <c r="W4178" i="1"/>
  <c r="S4178" i="1"/>
  <c r="D4178" i="1"/>
  <c r="AI4177" i="1"/>
  <c r="W4177" i="1"/>
  <c r="S4177" i="1"/>
  <c r="D4177" i="1"/>
  <c r="AI4176" i="1"/>
  <c r="W4176" i="1"/>
  <c r="S4176" i="1"/>
  <c r="D4176" i="1"/>
  <c r="AI4175" i="1"/>
  <c r="W4175" i="1"/>
  <c r="S4175" i="1"/>
  <c r="D4175" i="1"/>
  <c r="AI4174" i="1"/>
  <c r="W4174" i="1"/>
  <c r="S4174" i="1"/>
  <c r="D4174" i="1"/>
  <c r="AI4173" i="1"/>
  <c r="W4173" i="1"/>
  <c r="S4173" i="1"/>
  <c r="D4173" i="1"/>
  <c r="AI4172" i="1"/>
  <c r="W4172" i="1"/>
  <c r="S4172" i="1"/>
  <c r="D4172" i="1"/>
  <c r="AI4171" i="1"/>
  <c r="W4171" i="1"/>
  <c r="S4171" i="1"/>
  <c r="D4171" i="1"/>
  <c r="AI4170" i="1"/>
  <c r="W4170" i="1"/>
  <c r="S4170" i="1"/>
  <c r="D4170" i="1"/>
  <c r="AI4169" i="1"/>
  <c r="W4169" i="1"/>
  <c r="S4169" i="1"/>
  <c r="D4169" i="1"/>
  <c r="AI4168" i="1"/>
  <c r="W4168" i="1"/>
  <c r="S4168" i="1"/>
  <c r="D4168" i="1"/>
  <c r="AI4167" i="1"/>
  <c r="W4167" i="1"/>
  <c r="S4167" i="1"/>
  <c r="D4167" i="1"/>
  <c r="AI4166" i="1"/>
  <c r="W4166" i="1"/>
  <c r="S4166" i="1"/>
  <c r="D4166" i="1"/>
  <c r="AI4165" i="1"/>
  <c r="W4165" i="1"/>
  <c r="S4165" i="1"/>
  <c r="D4165" i="1"/>
  <c r="AI4164" i="1"/>
  <c r="W4164" i="1"/>
  <c r="S4164" i="1"/>
  <c r="D4164" i="1"/>
  <c r="AI4163" i="1"/>
  <c r="W4163" i="1"/>
  <c r="S4163" i="1"/>
  <c r="D4163" i="1"/>
  <c r="AI4162" i="1"/>
  <c r="W4162" i="1"/>
  <c r="S4162" i="1"/>
  <c r="D4162" i="1"/>
  <c r="AI4161" i="1"/>
  <c r="W4161" i="1"/>
  <c r="S4161" i="1"/>
  <c r="D4161" i="1"/>
  <c r="AI4160" i="1"/>
  <c r="W4160" i="1"/>
  <c r="S4160" i="1"/>
  <c r="D4160" i="1"/>
  <c r="AI4159" i="1"/>
  <c r="W4159" i="1"/>
  <c r="S4159" i="1"/>
  <c r="D4159" i="1"/>
  <c r="AI4158" i="1"/>
  <c r="W4158" i="1"/>
  <c r="S4158" i="1"/>
  <c r="D4158" i="1"/>
  <c r="AI4157" i="1"/>
  <c r="W4157" i="1"/>
  <c r="S4157" i="1"/>
  <c r="D4157" i="1"/>
  <c r="AI4156" i="1"/>
  <c r="W4156" i="1"/>
  <c r="S4156" i="1"/>
  <c r="D4156" i="1"/>
  <c r="AI4155" i="1"/>
  <c r="W4155" i="1"/>
  <c r="S4155" i="1"/>
  <c r="D4155" i="1"/>
  <c r="AI4154" i="1"/>
  <c r="W4154" i="1"/>
  <c r="S4154" i="1"/>
  <c r="D4154" i="1"/>
  <c r="AI4153" i="1"/>
  <c r="W4153" i="1"/>
  <c r="S4153" i="1"/>
  <c r="D4153" i="1"/>
  <c r="AI4152" i="1"/>
  <c r="W4152" i="1"/>
  <c r="S4152" i="1"/>
  <c r="D4152" i="1"/>
  <c r="AI4151" i="1"/>
  <c r="W4151" i="1"/>
  <c r="S4151" i="1"/>
  <c r="D4151" i="1"/>
  <c r="AI4150" i="1"/>
  <c r="W4150" i="1"/>
  <c r="S4150" i="1"/>
  <c r="D4150" i="1"/>
  <c r="AI4149" i="1"/>
  <c r="W4149" i="1"/>
  <c r="S4149" i="1"/>
  <c r="D4149" i="1"/>
  <c r="AI4148" i="1"/>
  <c r="W4148" i="1"/>
  <c r="S4148" i="1"/>
  <c r="D4148" i="1"/>
  <c r="AI4147" i="1"/>
  <c r="W4147" i="1"/>
  <c r="S4147" i="1"/>
  <c r="D4147" i="1"/>
  <c r="AI4146" i="1"/>
  <c r="W4146" i="1"/>
  <c r="S4146" i="1"/>
  <c r="D4146" i="1"/>
  <c r="AI4145" i="1"/>
  <c r="W4145" i="1"/>
  <c r="S4145" i="1"/>
  <c r="D4145" i="1"/>
  <c r="AI4144" i="1"/>
  <c r="W4144" i="1"/>
  <c r="S4144" i="1"/>
  <c r="D4144" i="1"/>
  <c r="AI4143" i="1"/>
  <c r="W4143" i="1"/>
  <c r="S4143" i="1"/>
  <c r="D4143" i="1"/>
  <c r="AI4142" i="1"/>
  <c r="W4142" i="1"/>
  <c r="S4142" i="1"/>
  <c r="D4142" i="1"/>
  <c r="AI4141" i="1"/>
  <c r="W4141" i="1"/>
  <c r="S4141" i="1"/>
  <c r="D4141" i="1"/>
  <c r="AI4140" i="1"/>
  <c r="W4140" i="1"/>
  <c r="S4140" i="1"/>
  <c r="D4140" i="1"/>
  <c r="AI4139" i="1"/>
  <c r="W4139" i="1"/>
  <c r="S4139" i="1"/>
  <c r="D4139" i="1"/>
  <c r="AI4138" i="1"/>
  <c r="W4138" i="1"/>
  <c r="S4138" i="1"/>
  <c r="D4138" i="1"/>
  <c r="AI4137" i="1"/>
  <c r="W4137" i="1"/>
  <c r="S4137" i="1"/>
  <c r="D4137" i="1"/>
  <c r="AI4136" i="1"/>
  <c r="W4136" i="1"/>
  <c r="S4136" i="1"/>
  <c r="D4136" i="1"/>
  <c r="AI4135" i="1"/>
  <c r="W4135" i="1"/>
  <c r="S4135" i="1"/>
  <c r="D4135" i="1"/>
  <c r="AI4134" i="1"/>
  <c r="W4134" i="1"/>
  <c r="S4134" i="1"/>
  <c r="D4134" i="1"/>
  <c r="AI4133" i="1"/>
  <c r="W4133" i="1"/>
  <c r="S4133" i="1"/>
  <c r="D4133" i="1"/>
  <c r="AI4132" i="1"/>
  <c r="W4132" i="1"/>
  <c r="S4132" i="1"/>
  <c r="D4132" i="1"/>
  <c r="AI4131" i="1"/>
  <c r="W4131" i="1"/>
  <c r="S4131" i="1"/>
  <c r="D4131" i="1"/>
  <c r="AI4130" i="1"/>
  <c r="W4130" i="1"/>
  <c r="S4130" i="1"/>
  <c r="D4130" i="1"/>
  <c r="AI4129" i="1"/>
  <c r="W4129" i="1"/>
  <c r="S4129" i="1"/>
  <c r="D4129" i="1"/>
  <c r="AI4128" i="1"/>
  <c r="W4128" i="1"/>
  <c r="S4128" i="1"/>
  <c r="D4128" i="1"/>
  <c r="AI4127" i="1"/>
  <c r="W4127" i="1"/>
  <c r="S4127" i="1"/>
  <c r="D4127" i="1"/>
  <c r="AI4126" i="1"/>
  <c r="W4126" i="1"/>
  <c r="S4126" i="1"/>
  <c r="D4126" i="1"/>
  <c r="AI4125" i="1"/>
  <c r="W4125" i="1"/>
  <c r="S4125" i="1"/>
  <c r="D4125" i="1"/>
  <c r="AI4124" i="1"/>
  <c r="W4124" i="1"/>
  <c r="S4124" i="1"/>
  <c r="D4124" i="1"/>
  <c r="AI4123" i="1"/>
  <c r="W4123" i="1"/>
  <c r="S4123" i="1"/>
  <c r="D4123" i="1"/>
  <c r="AI4122" i="1"/>
  <c r="W4122" i="1"/>
  <c r="S4122" i="1"/>
  <c r="D4122" i="1"/>
  <c r="AI4121" i="1"/>
  <c r="W4121" i="1"/>
  <c r="S4121" i="1"/>
  <c r="D4121" i="1"/>
  <c r="AI4120" i="1"/>
  <c r="W4120" i="1"/>
  <c r="S4120" i="1"/>
  <c r="D4120" i="1"/>
  <c r="AI4119" i="1"/>
  <c r="W4119" i="1"/>
  <c r="S4119" i="1"/>
  <c r="D4119" i="1"/>
  <c r="AI4118" i="1"/>
  <c r="W4118" i="1"/>
  <c r="S4118" i="1"/>
  <c r="D4118" i="1"/>
  <c r="AI4117" i="1"/>
  <c r="W4117" i="1"/>
  <c r="S4117" i="1"/>
  <c r="D4117" i="1"/>
  <c r="AI4116" i="1"/>
  <c r="W4116" i="1"/>
  <c r="S4116" i="1"/>
  <c r="D4116" i="1"/>
  <c r="AI4115" i="1"/>
  <c r="W4115" i="1"/>
  <c r="S4115" i="1"/>
  <c r="D4115" i="1"/>
  <c r="AI4114" i="1"/>
  <c r="W4114" i="1"/>
  <c r="S4114" i="1"/>
  <c r="D4114" i="1"/>
  <c r="AI4113" i="1"/>
  <c r="W4113" i="1"/>
  <c r="S4113" i="1"/>
  <c r="D4113" i="1"/>
  <c r="AI4112" i="1"/>
  <c r="W4112" i="1"/>
  <c r="S4112" i="1"/>
  <c r="D4112" i="1"/>
  <c r="AI4111" i="1"/>
  <c r="W4111" i="1"/>
  <c r="S4111" i="1"/>
  <c r="D4111" i="1"/>
  <c r="AI4110" i="1"/>
  <c r="W4110" i="1"/>
  <c r="S4110" i="1"/>
  <c r="D4110" i="1"/>
  <c r="AI4109" i="1"/>
  <c r="W4109" i="1"/>
  <c r="S4109" i="1"/>
  <c r="D4109" i="1"/>
  <c r="AI4108" i="1"/>
  <c r="W4108" i="1"/>
  <c r="S4108" i="1"/>
  <c r="D4108" i="1"/>
  <c r="AI4107" i="1"/>
  <c r="W4107" i="1"/>
  <c r="S4107" i="1"/>
  <c r="D4107" i="1"/>
  <c r="AI4106" i="1"/>
  <c r="W4106" i="1"/>
  <c r="S4106" i="1"/>
  <c r="D4106" i="1"/>
  <c r="AI2526" i="1"/>
  <c r="W2526" i="1"/>
  <c r="S2526" i="1"/>
  <c r="D2526" i="1"/>
  <c r="AI4105" i="1"/>
  <c r="W4105" i="1"/>
  <c r="S4105" i="1"/>
  <c r="D4105" i="1"/>
  <c r="AI4104" i="1"/>
  <c r="W4104" i="1"/>
  <c r="S4104" i="1"/>
  <c r="D4104" i="1"/>
  <c r="AI4103" i="1"/>
  <c r="W4103" i="1"/>
  <c r="S4103" i="1"/>
  <c r="D4103" i="1"/>
  <c r="AI4102" i="1"/>
  <c r="W4102" i="1"/>
  <c r="S4102" i="1"/>
  <c r="D4102" i="1"/>
  <c r="AI4101" i="1"/>
  <c r="W4101" i="1"/>
  <c r="S4101" i="1"/>
  <c r="D4101" i="1"/>
  <c r="AI4100" i="1"/>
  <c r="W4100" i="1"/>
  <c r="S4100" i="1"/>
  <c r="D4100" i="1"/>
  <c r="AI4099" i="1"/>
  <c r="W4099" i="1"/>
  <c r="S4099" i="1"/>
  <c r="D4099" i="1"/>
  <c r="AI4098" i="1"/>
  <c r="W4098" i="1"/>
  <c r="S4098" i="1"/>
  <c r="D4098" i="1"/>
  <c r="AI4097" i="1"/>
  <c r="W4097" i="1"/>
  <c r="S4097" i="1"/>
  <c r="D4097" i="1"/>
  <c r="AI4096" i="1"/>
  <c r="W4096" i="1"/>
  <c r="S4096" i="1"/>
  <c r="D4096" i="1"/>
  <c r="AI4095" i="1"/>
  <c r="W4095" i="1"/>
  <c r="S4095" i="1"/>
  <c r="D4095" i="1"/>
  <c r="AI4094" i="1"/>
  <c r="W4094" i="1"/>
  <c r="S4094" i="1"/>
  <c r="D4094" i="1"/>
  <c r="AI4093" i="1"/>
  <c r="W4093" i="1"/>
  <c r="S4093" i="1"/>
  <c r="D4093" i="1"/>
  <c r="AI4092" i="1"/>
  <c r="W4092" i="1"/>
  <c r="S4092" i="1"/>
  <c r="D4092" i="1"/>
  <c r="AI4091" i="1"/>
  <c r="W4091" i="1"/>
  <c r="S4091" i="1"/>
  <c r="D4091" i="1"/>
  <c r="AI4090" i="1"/>
  <c r="W4090" i="1"/>
  <c r="S4090" i="1"/>
  <c r="D4090" i="1"/>
  <c r="AI4089" i="1"/>
  <c r="W4089" i="1"/>
  <c r="S4089" i="1"/>
  <c r="D4089" i="1"/>
  <c r="AI4088" i="1"/>
  <c r="W4088" i="1"/>
  <c r="S4088" i="1"/>
  <c r="D4088" i="1"/>
  <c r="AI4087" i="1"/>
  <c r="W4087" i="1"/>
  <c r="S4087" i="1"/>
  <c r="D4087" i="1"/>
  <c r="AI4086" i="1"/>
  <c r="W4086" i="1"/>
  <c r="S4086" i="1"/>
  <c r="D4086" i="1"/>
  <c r="AI4085" i="1"/>
  <c r="W4085" i="1"/>
  <c r="S4085" i="1"/>
  <c r="D4085" i="1"/>
  <c r="AI4084" i="1"/>
  <c r="W4084" i="1"/>
  <c r="S4084" i="1"/>
  <c r="D4084" i="1"/>
  <c r="AI4083" i="1"/>
  <c r="W4083" i="1"/>
  <c r="S4083" i="1"/>
  <c r="D4083" i="1"/>
  <c r="AI4082" i="1"/>
  <c r="W4082" i="1"/>
  <c r="S4082" i="1"/>
  <c r="D4082" i="1"/>
  <c r="AI4081" i="1"/>
  <c r="W4081" i="1"/>
  <c r="S4081" i="1"/>
  <c r="D4081" i="1"/>
  <c r="AI4080" i="1"/>
  <c r="W4080" i="1"/>
  <c r="S4080" i="1"/>
  <c r="D4080" i="1"/>
  <c r="AI4079" i="1"/>
  <c r="W4079" i="1"/>
  <c r="S4079" i="1"/>
  <c r="D4079" i="1"/>
  <c r="AI4078" i="1"/>
  <c r="W4078" i="1"/>
  <c r="S4078" i="1"/>
  <c r="D4078" i="1"/>
  <c r="AI4077" i="1"/>
  <c r="W4077" i="1"/>
  <c r="S4077" i="1"/>
  <c r="D4077" i="1"/>
  <c r="AI4076" i="1"/>
  <c r="W4076" i="1"/>
  <c r="S4076" i="1"/>
  <c r="D4076" i="1"/>
  <c r="AI4075" i="1"/>
  <c r="AH4075" i="1"/>
  <c r="W4075" i="1"/>
  <c r="S4075" i="1"/>
  <c r="D4075" i="1"/>
  <c r="AI4074" i="1"/>
  <c r="W4074" i="1"/>
  <c r="S4074" i="1"/>
  <c r="D4074" i="1"/>
  <c r="AI4073" i="1"/>
  <c r="W4073" i="1"/>
  <c r="S4073" i="1"/>
  <c r="D4073" i="1"/>
  <c r="AI4072" i="1"/>
  <c r="W4072" i="1"/>
  <c r="S4072" i="1"/>
  <c r="D4072" i="1"/>
  <c r="AI4071" i="1"/>
  <c r="W4071" i="1"/>
  <c r="S4071" i="1"/>
  <c r="D4071" i="1"/>
  <c r="AI4070" i="1"/>
  <c r="W4070" i="1"/>
  <c r="S4070" i="1"/>
  <c r="D4070" i="1"/>
  <c r="AI4069" i="1"/>
  <c r="W4069" i="1"/>
  <c r="S4069" i="1"/>
  <c r="D4069" i="1"/>
  <c r="AI4068" i="1"/>
  <c r="W4068" i="1"/>
  <c r="S4068" i="1"/>
  <c r="D4068" i="1"/>
  <c r="AJ4067" i="1"/>
  <c r="AI4067" i="1"/>
  <c r="AH4067" i="1"/>
  <c r="AG4067" i="1"/>
  <c r="W4067" i="1"/>
  <c r="S4067" i="1"/>
  <c r="D4067" i="1"/>
  <c r="W4066" i="1"/>
  <c r="S4066" i="1"/>
  <c r="D4066" i="1"/>
  <c r="AI4065" i="1"/>
  <c r="W4065" i="1"/>
  <c r="S4065" i="1"/>
  <c r="D4065" i="1"/>
  <c r="AI4064" i="1"/>
  <c r="W4064" i="1"/>
  <c r="S4064" i="1"/>
  <c r="D4064" i="1"/>
  <c r="AI4063" i="1"/>
  <c r="W4063" i="1"/>
  <c r="S4063" i="1"/>
  <c r="D4063" i="1"/>
  <c r="AJ4062" i="1"/>
  <c r="AI4062" i="1"/>
  <c r="AH4062" i="1"/>
  <c r="AG4062" i="1"/>
  <c r="W4062" i="1"/>
  <c r="S4062" i="1"/>
  <c r="D4062" i="1"/>
  <c r="AI4061" i="1"/>
  <c r="W4061" i="1"/>
  <c r="S4061" i="1"/>
  <c r="D4061" i="1"/>
  <c r="AJ4060" i="1"/>
  <c r="AI4060" i="1"/>
  <c r="AH4060" i="1"/>
  <c r="AG4060" i="1"/>
  <c r="W4060" i="1"/>
  <c r="S4060" i="1"/>
  <c r="D4060" i="1"/>
  <c r="AI4059" i="1"/>
  <c r="W4059" i="1"/>
  <c r="S4059" i="1"/>
  <c r="D4059" i="1"/>
  <c r="AI4058" i="1"/>
  <c r="W4058" i="1"/>
  <c r="S4058" i="1"/>
  <c r="D4058" i="1"/>
  <c r="AI4057" i="1"/>
  <c r="W4057" i="1"/>
  <c r="S4057" i="1"/>
  <c r="D4057" i="1"/>
  <c r="AI4056" i="1"/>
  <c r="W4056" i="1"/>
  <c r="S4056" i="1"/>
  <c r="D4056" i="1"/>
  <c r="AJ4055" i="1"/>
  <c r="AI4055" i="1"/>
  <c r="AH4055" i="1"/>
  <c r="AG4055" i="1"/>
  <c r="W4055" i="1"/>
  <c r="S4055" i="1"/>
  <c r="D4055" i="1"/>
  <c r="AI4054" i="1"/>
  <c r="W4054" i="1"/>
  <c r="S4054" i="1"/>
  <c r="D4054" i="1"/>
  <c r="AI4053" i="1"/>
  <c r="W4053" i="1"/>
  <c r="S4053" i="1"/>
  <c r="D4053" i="1"/>
  <c r="AI4052" i="1"/>
  <c r="W4052" i="1"/>
  <c r="S4052" i="1"/>
  <c r="D4052" i="1"/>
  <c r="AI4051" i="1"/>
  <c r="W4051" i="1"/>
  <c r="S4051" i="1"/>
  <c r="D4051" i="1"/>
  <c r="AI4050" i="1"/>
  <c r="W4050" i="1"/>
  <c r="S4050" i="1"/>
  <c r="D4050" i="1"/>
  <c r="AI4049" i="1"/>
  <c r="W4049" i="1"/>
  <c r="S4049" i="1"/>
  <c r="D4049" i="1"/>
  <c r="AI4048" i="1"/>
  <c r="W4048" i="1"/>
  <c r="S4048" i="1"/>
  <c r="D4048" i="1"/>
  <c r="AI4047" i="1"/>
  <c r="W4047" i="1"/>
  <c r="S4047" i="1"/>
  <c r="D4047" i="1"/>
  <c r="AJ4046" i="1"/>
  <c r="AI4046" i="1"/>
  <c r="AH4046" i="1"/>
  <c r="AG4046" i="1"/>
  <c r="W4046" i="1"/>
  <c r="S4046" i="1"/>
  <c r="D4046" i="1"/>
  <c r="AJ4045" i="1"/>
  <c r="AI4045" i="1"/>
  <c r="AH4045" i="1"/>
  <c r="AG4045" i="1"/>
  <c r="W4045" i="1"/>
  <c r="S4045" i="1"/>
  <c r="D4045" i="1"/>
  <c r="AI4044" i="1"/>
  <c r="W4044" i="1"/>
  <c r="S4044" i="1"/>
  <c r="D4044" i="1"/>
  <c r="AI4043" i="1"/>
  <c r="W4043" i="1"/>
  <c r="S4043" i="1"/>
  <c r="D4043" i="1"/>
  <c r="AH4042" i="1"/>
  <c r="W4042" i="1"/>
  <c r="S4042" i="1"/>
  <c r="D4042" i="1"/>
  <c r="AI4041" i="1"/>
  <c r="W4041" i="1"/>
  <c r="S4041" i="1"/>
  <c r="D4041" i="1"/>
  <c r="AI4040" i="1"/>
  <c r="W4040" i="1"/>
  <c r="S4040" i="1"/>
  <c r="D4040" i="1"/>
  <c r="AI4039" i="1"/>
  <c r="W4039" i="1"/>
  <c r="S4039" i="1"/>
  <c r="D4039" i="1"/>
  <c r="AI4038" i="1"/>
  <c r="W4038" i="1"/>
  <c r="S4038" i="1"/>
  <c r="D4038" i="1"/>
  <c r="AJ4037" i="1"/>
  <c r="AI4037" i="1"/>
  <c r="AH4037" i="1"/>
  <c r="AG4037" i="1"/>
  <c r="W4037" i="1"/>
  <c r="S4037" i="1"/>
  <c r="D4037" i="1"/>
  <c r="AI4036" i="1"/>
  <c r="W4036" i="1"/>
  <c r="S4036" i="1"/>
  <c r="D4036" i="1"/>
  <c r="AJ4035" i="1"/>
  <c r="AI4035" i="1"/>
  <c r="AH4035" i="1"/>
  <c r="AG4035" i="1"/>
  <c r="W4035" i="1"/>
  <c r="S4035" i="1"/>
  <c r="D4035" i="1"/>
  <c r="AI4034" i="1"/>
  <c r="W4034" i="1"/>
  <c r="S4034" i="1"/>
  <c r="D4034" i="1"/>
  <c r="AJ4033" i="1"/>
  <c r="AI4033" i="1"/>
  <c r="AH4033" i="1"/>
  <c r="AG4033" i="1"/>
  <c r="W4033" i="1"/>
  <c r="S4033" i="1"/>
  <c r="D4033" i="1"/>
  <c r="AJ4032" i="1"/>
  <c r="AI4032" i="1"/>
  <c r="AH4032" i="1"/>
  <c r="AG4032" i="1"/>
  <c r="W4032" i="1"/>
  <c r="S4032" i="1"/>
  <c r="D4032" i="1"/>
  <c r="AI4031" i="1"/>
  <c r="W4031" i="1"/>
  <c r="S4031" i="1"/>
  <c r="D4031" i="1"/>
  <c r="AI4030" i="1"/>
  <c r="AH4030" i="1"/>
  <c r="W4030" i="1"/>
  <c r="S4030" i="1"/>
  <c r="D4030" i="1"/>
  <c r="AI4029" i="1"/>
  <c r="W4029" i="1"/>
  <c r="S4029" i="1"/>
  <c r="D4029" i="1"/>
  <c r="AI4028" i="1"/>
  <c r="W4028" i="1"/>
  <c r="S4028" i="1"/>
  <c r="D4028" i="1"/>
  <c r="W4027" i="1"/>
  <c r="S4027" i="1"/>
  <c r="D4027" i="1"/>
  <c r="AJ4026" i="1"/>
  <c r="AI4026" i="1"/>
  <c r="AH4026" i="1"/>
  <c r="AG4026" i="1"/>
  <c r="W4026" i="1"/>
  <c r="S4026" i="1"/>
  <c r="D4026" i="1"/>
  <c r="W4025" i="1"/>
  <c r="S4025" i="1"/>
  <c r="D4025" i="1"/>
  <c r="AI4024" i="1"/>
  <c r="W4024" i="1"/>
  <c r="S4024" i="1"/>
  <c r="D4024" i="1"/>
  <c r="W4023" i="1"/>
  <c r="S4023" i="1"/>
  <c r="D4023" i="1"/>
  <c r="AI4022" i="1"/>
  <c r="W4022" i="1"/>
  <c r="S4022" i="1"/>
  <c r="D4022" i="1"/>
  <c r="AH4021" i="1"/>
  <c r="W4021" i="1"/>
  <c r="S4021" i="1"/>
  <c r="D4021" i="1"/>
  <c r="AJ4020" i="1"/>
  <c r="AI4020" i="1"/>
  <c r="AH4020" i="1"/>
  <c r="AG4020" i="1"/>
  <c r="W4020" i="1"/>
  <c r="S4020" i="1"/>
  <c r="D4020" i="1"/>
  <c r="W4019" i="1"/>
  <c r="S4019" i="1"/>
  <c r="D4019" i="1"/>
  <c r="AI4018" i="1"/>
  <c r="W4018" i="1"/>
  <c r="S4018" i="1"/>
  <c r="D4018" i="1"/>
  <c r="AI4017" i="1"/>
  <c r="W4017" i="1"/>
  <c r="S4017" i="1"/>
  <c r="D4017" i="1"/>
  <c r="AI4016" i="1"/>
  <c r="W4016" i="1"/>
  <c r="S4016" i="1"/>
  <c r="D4016" i="1"/>
  <c r="AI4015" i="1"/>
  <c r="W4015" i="1"/>
  <c r="S4015" i="1"/>
  <c r="D4015" i="1"/>
  <c r="AI4014" i="1"/>
  <c r="W4014" i="1"/>
  <c r="S4014" i="1"/>
  <c r="D4014" i="1"/>
  <c r="AI4013" i="1"/>
  <c r="W4013" i="1"/>
  <c r="S4013" i="1"/>
  <c r="D4013" i="1"/>
  <c r="AI4012" i="1"/>
  <c r="W4012" i="1"/>
  <c r="S4012" i="1"/>
  <c r="D4012" i="1"/>
  <c r="AI4011" i="1"/>
  <c r="W4011" i="1"/>
  <c r="S4011" i="1"/>
  <c r="D4011" i="1"/>
  <c r="AI4010" i="1"/>
  <c r="AH4010" i="1"/>
  <c r="W4010" i="1"/>
  <c r="S4010" i="1"/>
  <c r="D4010" i="1"/>
  <c r="W4009" i="1"/>
  <c r="S4009" i="1"/>
  <c r="D4009" i="1"/>
  <c r="AJ4008" i="1"/>
  <c r="AI4008" i="1"/>
  <c r="AH4008" i="1"/>
  <c r="AG4008" i="1"/>
  <c r="W4008" i="1"/>
  <c r="S4008" i="1"/>
  <c r="D4008" i="1"/>
  <c r="AI4007" i="1"/>
  <c r="W4007" i="1"/>
  <c r="S4007" i="1"/>
  <c r="D4007" i="1"/>
  <c r="W4006" i="1"/>
  <c r="S4006" i="1"/>
  <c r="D4006" i="1"/>
  <c r="AH4005" i="1"/>
  <c r="W4005" i="1"/>
  <c r="S4005" i="1"/>
  <c r="D4005" i="1"/>
  <c r="AI4004" i="1"/>
  <c r="W4004" i="1"/>
  <c r="S4004" i="1"/>
  <c r="D4004" i="1"/>
  <c r="AI4003" i="1"/>
  <c r="AH4003" i="1"/>
  <c r="W4003" i="1"/>
  <c r="S4003" i="1"/>
  <c r="D4003" i="1"/>
  <c r="AI4002" i="1"/>
  <c r="AH4002" i="1"/>
  <c r="W4002" i="1"/>
  <c r="S4002" i="1"/>
  <c r="D4002" i="1"/>
  <c r="AH4001" i="1"/>
  <c r="W4001" i="1"/>
  <c r="S4001" i="1"/>
  <c r="D4001" i="1"/>
  <c r="AI2525" i="1"/>
  <c r="W2525" i="1"/>
  <c r="S2525" i="1"/>
  <c r="D2525" i="1"/>
  <c r="AI2524" i="1"/>
  <c r="W2524" i="1"/>
  <c r="S2524" i="1"/>
  <c r="D2524" i="1"/>
  <c r="AI4000" i="1"/>
  <c r="W4000" i="1"/>
  <c r="S4000" i="1"/>
  <c r="D4000" i="1"/>
  <c r="AI3999" i="1"/>
  <c r="W3999" i="1"/>
  <c r="S3999" i="1"/>
  <c r="D3999" i="1"/>
  <c r="AI3998" i="1"/>
  <c r="W3998" i="1"/>
  <c r="S3998" i="1"/>
  <c r="D3998" i="1"/>
  <c r="AI3997" i="1"/>
  <c r="W3997" i="1"/>
  <c r="S3997" i="1"/>
  <c r="D3997" i="1"/>
  <c r="AI3996" i="1"/>
  <c r="W3996" i="1"/>
  <c r="S3996" i="1"/>
  <c r="D3996" i="1"/>
  <c r="AI3995" i="1"/>
  <c r="W3995" i="1"/>
  <c r="S3995" i="1"/>
  <c r="D3995" i="1"/>
  <c r="AI3994" i="1"/>
  <c r="W3994" i="1"/>
  <c r="S3994" i="1"/>
  <c r="D3994" i="1"/>
  <c r="AI3993" i="1"/>
  <c r="W3993" i="1"/>
  <c r="S3993" i="1"/>
  <c r="D3993" i="1"/>
  <c r="AI3992" i="1"/>
  <c r="W3992" i="1"/>
  <c r="S3992" i="1"/>
  <c r="D3992" i="1"/>
  <c r="AI3991" i="1"/>
  <c r="W3991" i="1"/>
  <c r="S3991" i="1"/>
  <c r="D3991" i="1"/>
  <c r="AI3990" i="1"/>
  <c r="W3990" i="1"/>
  <c r="S3990" i="1"/>
  <c r="D3990" i="1"/>
  <c r="AI3989" i="1"/>
  <c r="W3989" i="1"/>
  <c r="S3989" i="1"/>
  <c r="D3989" i="1"/>
  <c r="AI3988" i="1"/>
  <c r="W3988" i="1"/>
  <c r="S3988" i="1"/>
  <c r="D3988" i="1"/>
  <c r="AI3987" i="1"/>
  <c r="W3987" i="1"/>
  <c r="S3987" i="1"/>
  <c r="D3987" i="1"/>
  <c r="AI3986" i="1"/>
  <c r="W3986" i="1"/>
  <c r="S3986" i="1"/>
  <c r="D3986" i="1"/>
  <c r="AI3985" i="1"/>
  <c r="W3985" i="1"/>
  <c r="S3985" i="1"/>
  <c r="D3985" i="1"/>
  <c r="AI3984" i="1"/>
  <c r="W3984" i="1"/>
  <c r="S3984" i="1"/>
  <c r="D3984" i="1"/>
  <c r="AI3983" i="1"/>
  <c r="W3983" i="1"/>
  <c r="S3983" i="1"/>
  <c r="D3983" i="1"/>
  <c r="AI3982" i="1"/>
  <c r="W3982" i="1"/>
  <c r="S3982" i="1"/>
  <c r="D3982" i="1"/>
  <c r="AI3981" i="1"/>
  <c r="W3981" i="1"/>
  <c r="S3981" i="1"/>
  <c r="D3981" i="1"/>
  <c r="AI3980" i="1"/>
  <c r="W3980" i="1"/>
  <c r="S3980" i="1"/>
  <c r="D3980" i="1"/>
  <c r="AI3979" i="1"/>
  <c r="W3979" i="1"/>
  <c r="S3979" i="1"/>
  <c r="D3979" i="1"/>
  <c r="AI3978" i="1"/>
  <c r="W3978" i="1"/>
  <c r="S3978" i="1"/>
  <c r="D3978" i="1"/>
  <c r="AI3977" i="1"/>
  <c r="W3977" i="1"/>
  <c r="S3977" i="1"/>
  <c r="D3977" i="1"/>
  <c r="AI3976" i="1"/>
  <c r="W3976" i="1"/>
  <c r="S3976" i="1"/>
  <c r="D3976" i="1"/>
  <c r="AI3975" i="1"/>
  <c r="W3975" i="1"/>
  <c r="S3975" i="1"/>
  <c r="D3975" i="1"/>
  <c r="AI3974" i="1"/>
  <c r="W3974" i="1"/>
  <c r="S3974" i="1"/>
  <c r="D3974" i="1"/>
  <c r="AI3973" i="1"/>
  <c r="W3973" i="1"/>
  <c r="S3973" i="1"/>
  <c r="D3973" i="1"/>
  <c r="AI3972" i="1"/>
  <c r="W3972" i="1"/>
  <c r="S3972" i="1"/>
  <c r="D3972" i="1"/>
  <c r="AI3971" i="1"/>
  <c r="W3971" i="1"/>
  <c r="S3971" i="1"/>
  <c r="D3971" i="1"/>
  <c r="AJ3970" i="1"/>
  <c r="AI3970" i="1"/>
  <c r="AH3970" i="1"/>
  <c r="AG3970" i="1"/>
  <c r="W3970" i="1"/>
  <c r="S3970" i="1"/>
  <c r="D3970" i="1"/>
  <c r="AI3969" i="1"/>
  <c r="W3969" i="1"/>
  <c r="S3969" i="1"/>
  <c r="D3969" i="1"/>
  <c r="AI3968" i="1"/>
  <c r="W3968" i="1"/>
  <c r="S3968" i="1"/>
  <c r="D3968" i="1"/>
  <c r="AI3967" i="1"/>
  <c r="W3967" i="1"/>
  <c r="S3967" i="1"/>
  <c r="D3967" i="1"/>
  <c r="AI3966" i="1"/>
  <c r="W3966" i="1"/>
  <c r="S3966" i="1"/>
  <c r="D3966" i="1"/>
  <c r="AI3965" i="1"/>
  <c r="W3965" i="1"/>
  <c r="S3965" i="1"/>
  <c r="D3965" i="1"/>
  <c r="AH3964" i="1"/>
  <c r="W3964" i="1"/>
  <c r="S3964" i="1"/>
  <c r="D3964" i="1"/>
  <c r="AI3963" i="1"/>
  <c r="W3963" i="1"/>
  <c r="S3963" i="1"/>
  <c r="D3963" i="1"/>
  <c r="AI3962" i="1"/>
  <c r="W3962" i="1"/>
  <c r="S3962" i="1"/>
  <c r="D3962" i="1"/>
  <c r="AI3961" i="1"/>
  <c r="W3961" i="1"/>
  <c r="S3961" i="1"/>
  <c r="D3961" i="1"/>
  <c r="AI3960" i="1"/>
  <c r="W3960" i="1"/>
  <c r="S3960" i="1"/>
  <c r="D3960" i="1"/>
  <c r="AI3959" i="1"/>
  <c r="W3959" i="1"/>
  <c r="S3959" i="1"/>
  <c r="D3959" i="1"/>
  <c r="AI3958" i="1"/>
  <c r="W3958" i="1"/>
  <c r="S3958" i="1"/>
  <c r="D3958" i="1"/>
  <c r="AI3957" i="1"/>
  <c r="W3957" i="1"/>
  <c r="S3957" i="1"/>
  <c r="D3957" i="1"/>
  <c r="AI3956" i="1"/>
  <c r="W3956" i="1"/>
  <c r="S3956" i="1"/>
  <c r="D3956" i="1"/>
  <c r="AI3955" i="1"/>
  <c r="W3955" i="1"/>
  <c r="S3955" i="1"/>
  <c r="D3955" i="1"/>
  <c r="AI3954" i="1"/>
  <c r="W3954" i="1"/>
  <c r="S3954" i="1"/>
  <c r="D3954" i="1"/>
  <c r="AI3953" i="1"/>
  <c r="W3953" i="1"/>
  <c r="S3953" i="1"/>
  <c r="D3953" i="1"/>
  <c r="AI3952" i="1"/>
  <c r="W3952" i="1"/>
  <c r="S3952" i="1"/>
  <c r="D3952" i="1"/>
  <c r="AI3951" i="1"/>
  <c r="W3951" i="1"/>
  <c r="S3951" i="1"/>
  <c r="D3951" i="1"/>
  <c r="AI3950" i="1"/>
  <c r="W3950" i="1"/>
  <c r="S3950" i="1"/>
  <c r="D3950" i="1"/>
  <c r="AJ3949" i="1"/>
  <c r="AI3949" i="1"/>
  <c r="AH3949" i="1"/>
  <c r="AG3949" i="1"/>
  <c r="W3949" i="1"/>
  <c r="S3949" i="1"/>
  <c r="D3949" i="1"/>
  <c r="AI3948" i="1"/>
  <c r="W3948" i="1"/>
  <c r="S3948" i="1"/>
  <c r="D3948" i="1"/>
  <c r="AI3947" i="1"/>
  <c r="W3947" i="1"/>
  <c r="S3947" i="1"/>
  <c r="D3947" i="1"/>
  <c r="AI3946" i="1"/>
  <c r="W3946" i="1"/>
  <c r="S3946" i="1"/>
  <c r="D3946" i="1"/>
  <c r="AI3945" i="1"/>
  <c r="W3945" i="1"/>
  <c r="S3945" i="1"/>
  <c r="D3945" i="1"/>
  <c r="AI3944" i="1"/>
  <c r="W3944" i="1"/>
  <c r="S3944" i="1"/>
  <c r="D3944" i="1"/>
  <c r="AI3943" i="1"/>
  <c r="W3943" i="1"/>
  <c r="S3943" i="1"/>
  <c r="D3943" i="1"/>
  <c r="AI3942" i="1"/>
  <c r="W3942" i="1"/>
  <c r="S3942" i="1"/>
  <c r="D3942" i="1"/>
  <c r="AI3941" i="1"/>
  <c r="W3941" i="1"/>
  <c r="S3941" i="1"/>
  <c r="D3941" i="1"/>
  <c r="AI3940" i="1"/>
  <c r="W3940" i="1"/>
  <c r="S3940" i="1"/>
  <c r="D3940" i="1"/>
  <c r="AI3939" i="1"/>
  <c r="W3939" i="1"/>
  <c r="S3939" i="1"/>
  <c r="D3939" i="1"/>
  <c r="AI3938" i="1"/>
  <c r="W3938" i="1"/>
  <c r="S3938" i="1"/>
  <c r="D3938" i="1"/>
  <c r="AI3937" i="1"/>
  <c r="W3937" i="1"/>
  <c r="S3937" i="1"/>
  <c r="D3937" i="1"/>
  <c r="AH3936" i="1"/>
  <c r="W3936" i="1"/>
  <c r="S3936" i="1"/>
  <c r="D3936" i="1"/>
  <c r="AI3935" i="1"/>
  <c r="W3935" i="1"/>
  <c r="S3935" i="1"/>
  <c r="D3935" i="1"/>
  <c r="AI3934" i="1"/>
  <c r="W3934" i="1"/>
  <c r="S3934" i="1"/>
  <c r="D3934" i="1"/>
  <c r="AI3933" i="1"/>
  <c r="W3933" i="1"/>
  <c r="S3933" i="1"/>
  <c r="D3933" i="1"/>
  <c r="AJ3932" i="1"/>
  <c r="AI3932" i="1"/>
  <c r="AH3932" i="1"/>
  <c r="AG3932" i="1"/>
  <c r="W3932" i="1"/>
  <c r="S3932" i="1"/>
  <c r="D3932" i="1"/>
  <c r="AI3931" i="1"/>
  <c r="W3931" i="1"/>
  <c r="S3931" i="1"/>
  <c r="D3931" i="1"/>
  <c r="AI3930" i="1"/>
  <c r="W3930" i="1"/>
  <c r="S3930" i="1"/>
  <c r="D3930" i="1"/>
  <c r="AI3929" i="1"/>
  <c r="W3929" i="1"/>
  <c r="S3929" i="1"/>
  <c r="D3929" i="1"/>
  <c r="AI3928" i="1"/>
  <c r="W3928" i="1"/>
  <c r="S3928" i="1"/>
  <c r="D3928" i="1"/>
  <c r="AI3927" i="1"/>
  <c r="W3927" i="1"/>
  <c r="S3927" i="1"/>
  <c r="D3927" i="1"/>
  <c r="AI3926" i="1"/>
  <c r="W3926" i="1"/>
  <c r="S3926" i="1"/>
  <c r="D3926" i="1"/>
  <c r="AI3925" i="1"/>
  <c r="W3925" i="1"/>
  <c r="S3925" i="1"/>
  <c r="D3925" i="1"/>
  <c r="AI3924" i="1"/>
  <c r="W3924" i="1"/>
  <c r="S3924" i="1"/>
  <c r="D3924" i="1"/>
  <c r="AI3923" i="1"/>
  <c r="W3923" i="1"/>
  <c r="S3923" i="1"/>
  <c r="D3923" i="1"/>
  <c r="AI3922" i="1"/>
  <c r="W3922" i="1"/>
  <c r="S3922" i="1"/>
  <c r="D3922" i="1"/>
  <c r="AI3921" i="1"/>
  <c r="W3921" i="1"/>
  <c r="S3921" i="1"/>
  <c r="D3921" i="1"/>
  <c r="AI3920" i="1"/>
  <c r="W3920" i="1"/>
  <c r="S3920" i="1"/>
  <c r="D3920" i="1"/>
  <c r="AI3919" i="1"/>
  <c r="W3919" i="1"/>
  <c r="S3919" i="1"/>
  <c r="D3919" i="1"/>
  <c r="AI3918" i="1"/>
  <c r="W3918" i="1"/>
  <c r="S3918" i="1"/>
  <c r="D3918" i="1"/>
  <c r="AI3917" i="1"/>
  <c r="W3917" i="1"/>
  <c r="S3917" i="1"/>
  <c r="D3917" i="1"/>
  <c r="AI3916" i="1"/>
  <c r="W3916" i="1"/>
  <c r="S3916" i="1"/>
  <c r="D3916" i="1"/>
  <c r="AI3915" i="1"/>
  <c r="W3915" i="1"/>
  <c r="S3915" i="1"/>
  <c r="D3915" i="1"/>
  <c r="W3914" i="1"/>
  <c r="S3914" i="1"/>
  <c r="D3914" i="1"/>
  <c r="AI3913" i="1"/>
  <c r="W3913" i="1"/>
  <c r="S3913" i="1"/>
  <c r="D3913" i="1"/>
  <c r="AI3912" i="1"/>
  <c r="W3912" i="1"/>
  <c r="S3912" i="1"/>
  <c r="D3912" i="1"/>
  <c r="AI3911" i="1"/>
  <c r="W3911" i="1"/>
  <c r="S3911" i="1"/>
  <c r="D3911" i="1"/>
  <c r="AI3910" i="1"/>
  <c r="W3910" i="1"/>
  <c r="S3910" i="1"/>
  <c r="D3910" i="1"/>
  <c r="AI3909" i="1"/>
  <c r="W3909" i="1"/>
  <c r="S3909" i="1"/>
  <c r="D3909" i="1"/>
  <c r="AI3908" i="1"/>
  <c r="W3908" i="1"/>
  <c r="S3908" i="1"/>
  <c r="D3908" i="1"/>
  <c r="AI3907" i="1"/>
  <c r="W3907" i="1"/>
  <c r="S3907" i="1"/>
  <c r="D3907" i="1"/>
  <c r="AI3906" i="1"/>
  <c r="W3906" i="1"/>
  <c r="S3906" i="1"/>
  <c r="D3906" i="1"/>
  <c r="AI3905" i="1"/>
  <c r="W3905" i="1"/>
  <c r="S3905" i="1"/>
  <c r="D3905" i="1"/>
  <c r="AJ3904" i="1"/>
  <c r="AI3904" i="1"/>
  <c r="AH3904" i="1"/>
  <c r="AG3904" i="1"/>
  <c r="W3904" i="1"/>
  <c r="S3904" i="1"/>
  <c r="D3904" i="1"/>
  <c r="AI3903" i="1"/>
  <c r="W3903" i="1"/>
  <c r="S3903" i="1"/>
  <c r="D3903" i="1"/>
  <c r="AH3902" i="1"/>
  <c r="W3902" i="1"/>
  <c r="S3902" i="1"/>
  <c r="D3902" i="1"/>
  <c r="AJ3901" i="1"/>
  <c r="AI3901" i="1"/>
  <c r="AH3901" i="1"/>
  <c r="AG3901" i="1"/>
  <c r="W3901" i="1"/>
  <c r="S3901" i="1"/>
  <c r="D3901" i="1"/>
  <c r="AH3900" i="1"/>
  <c r="W3900" i="1"/>
  <c r="S3900" i="1"/>
  <c r="D3900" i="1"/>
  <c r="AJ3899" i="1"/>
  <c r="AI3899" i="1"/>
  <c r="AH3899" i="1"/>
  <c r="AG3899" i="1"/>
  <c r="W3899" i="1"/>
  <c r="S3899" i="1"/>
  <c r="D3899" i="1"/>
  <c r="AI3898" i="1"/>
  <c r="W3898" i="1"/>
  <c r="S3898" i="1"/>
  <c r="D3898" i="1"/>
  <c r="AH3897" i="1"/>
  <c r="W3897" i="1"/>
  <c r="S3897" i="1"/>
  <c r="D3897" i="1"/>
  <c r="AI3896" i="1"/>
  <c r="W3896" i="1"/>
  <c r="S3896" i="1"/>
  <c r="D3896" i="1"/>
  <c r="AI3895" i="1"/>
  <c r="W3895" i="1"/>
  <c r="S3895" i="1"/>
  <c r="D3895" i="1"/>
  <c r="AI3894" i="1"/>
  <c r="W3894" i="1"/>
  <c r="S3894" i="1"/>
  <c r="D3894" i="1"/>
  <c r="AI3893" i="1"/>
  <c r="W3893" i="1"/>
  <c r="S3893" i="1"/>
  <c r="D3893" i="1"/>
  <c r="AI3892" i="1"/>
  <c r="W3892" i="1"/>
  <c r="S3892" i="1"/>
  <c r="D3892" i="1"/>
  <c r="AH3891" i="1"/>
  <c r="W3891" i="1"/>
  <c r="S3891" i="1"/>
  <c r="D3891" i="1"/>
  <c r="AJ3890" i="1"/>
  <c r="AI3890" i="1"/>
  <c r="AH3890" i="1"/>
  <c r="AG3890" i="1"/>
  <c r="W3890" i="1"/>
  <c r="S3890" i="1"/>
  <c r="D3890" i="1"/>
  <c r="W3889" i="1"/>
  <c r="S3889" i="1"/>
  <c r="D3889" i="1"/>
  <c r="AI3888" i="1"/>
  <c r="W3888" i="1"/>
  <c r="S3888" i="1"/>
  <c r="D3888" i="1"/>
  <c r="AI3887" i="1"/>
  <c r="W3887" i="1"/>
  <c r="S3887" i="1"/>
  <c r="D3887" i="1"/>
  <c r="W3886" i="1"/>
  <c r="S3886" i="1"/>
  <c r="D3886" i="1"/>
  <c r="AH3885" i="1"/>
  <c r="W3885" i="1"/>
  <c r="S3885" i="1"/>
  <c r="D3885" i="1"/>
  <c r="AH3884" i="1"/>
  <c r="W3884" i="1"/>
  <c r="S3884" i="1"/>
  <c r="D3884" i="1"/>
  <c r="AI3883" i="1"/>
  <c r="W3883" i="1"/>
  <c r="S3883" i="1"/>
  <c r="D3883" i="1"/>
  <c r="AI3882" i="1"/>
  <c r="W3882" i="1"/>
  <c r="S3882" i="1"/>
  <c r="D3882" i="1"/>
  <c r="AI3881" i="1"/>
  <c r="W3881" i="1"/>
  <c r="S3881" i="1"/>
  <c r="D3881" i="1"/>
  <c r="AI3880" i="1"/>
  <c r="W3880" i="1"/>
  <c r="S3880" i="1"/>
  <c r="D3880" i="1"/>
  <c r="AI3879" i="1"/>
  <c r="W3879" i="1"/>
  <c r="S3879" i="1"/>
  <c r="D3879" i="1"/>
  <c r="AH3878" i="1"/>
  <c r="W3878" i="1"/>
  <c r="S3878" i="1"/>
  <c r="D3878" i="1"/>
  <c r="AI3877" i="1"/>
  <c r="W3877" i="1"/>
  <c r="S3877" i="1"/>
  <c r="D3877" i="1"/>
  <c r="AI3876" i="1"/>
  <c r="W3876" i="1"/>
  <c r="S3876" i="1"/>
  <c r="D3876" i="1"/>
  <c r="AI3875" i="1"/>
  <c r="W3875" i="1"/>
  <c r="S3875" i="1"/>
  <c r="D3875" i="1"/>
  <c r="AI3874" i="1"/>
  <c r="W3874" i="1"/>
  <c r="S3874" i="1"/>
  <c r="D3874" i="1"/>
  <c r="AI3873" i="1"/>
  <c r="W3873" i="1"/>
  <c r="S3873" i="1"/>
  <c r="D3873" i="1"/>
  <c r="AI3872" i="1"/>
  <c r="W3872" i="1"/>
  <c r="S3872" i="1"/>
  <c r="D3872" i="1"/>
  <c r="AI3871" i="1"/>
  <c r="W3871" i="1"/>
  <c r="S3871" i="1"/>
  <c r="D3871" i="1"/>
  <c r="AI3870" i="1"/>
  <c r="W3870" i="1"/>
  <c r="S3870" i="1"/>
  <c r="D3870" i="1"/>
  <c r="AI3869" i="1"/>
  <c r="W3869" i="1"/>
  <c r="S3869" i="1"/>
  <c r="D3869" i="1"/>
  <c r="AI3868" i="1"/>
  <c r="W3868" i="1"/>
  <c r="S3868" i="1"/>
  <c r="D3868" i="1"/>
  <c r="AI3867" i="1"/>
  <c r="W3867" i="1"/>
  <c r="S3867" i="1"/>
  <c r="D3867" i="1"/>
  <c r="AI3866" i="1"/>
  <c r="W3866" i="1"/>
  <c r="S3866" i="1"/>
  <c r="D3866" i="1"/>
  <c r="AI3865" i="1"/>
  <c r="W3865" i="1"/>
  <c r="S3865" i="1"/>
  <c r="D3865" i="1"/>
  <c r="AI3864" i="1"/>
  <c r="W3864" i="1"/>
  <c r="S3864" i="1"/>
  <c r="D3864" i="1"/>
  <c r="AI3863" i="1"/>
  <c r="W3863" i="1"/>
  <c r="S3863" i="1"/>
  <c r="D3863" i="1"/>
  <c r="AI3862" i="1"/>
  <c r="W3862" i="1"/>
  <c r="S3862" i="1"/>
  <c r="D3862" i="1"/>
  <c r="AI3861" i="1"/>
  <c r="W3861" i="1"/>
  <c r="S3861" i="1"/>
  <c r="D3861" i="1"/>
  <c r="AH3860" i="1"/>
  <c r="W3860" i="1"/>
  <c r="S3860" i="1"/>
  <c r="D3860" i="1"/>
  <c r="AI3859" i="1"/>
  <c r="W3859" i="1"/>
  <c r="S3859" i="1"/>
  <c r="D3859" i="1"/>
  <c r="AI3858" i="1"/>
  <c r="W3858" i="1"/>
  <c r="S3858" i="1"/>
  <c r="D3858" i="1"/>
  <c r="AJ3857" i="1"/>
  <c r="AI3857" i="1"/>
  <c r="AH3857" i="1"/>
  <c r="AG3857" i="1"/>
  <c r="W3857" i="1"/>
  <c r="S3857" i="1"/>
  <c r="D3857" i="1"/>
  <c r="AH3856" i="1"/>
  <c r="W3856" i="1"/>
  <c r="S3856" i="1"/>
  <c r="D3856" i="1"/>
  <c r="AI3855" i="1"/>
  <c r="W3855" i="1"/>
  <c r="S3855" i="1"/>
  <c r="D3855" i="1"/>
  <c r="AI3854" i="1"/>
  <c r="W3854" i="1"/>
  <c r="S3854" i="1"/>
  <c r="D3854" i="1"/>
  <c r="AI3853" i="1"/>
  <c r="W3853" i="1"/>
  <c r="S3853" i="1"/>
  <c r="D3853" i="1"/>
  <c r="AH3852" i="1"/>
  <c r="W3852" i="1"/>
  <c r="S3852" i="1"/>
  <c r="D3852" i="1"/>
  <c r="AI3851" i="1"/>
  <c r="W3851" i="1"/>
  <c r="S3851" i="1"/>
  <c r="D3851" i="1"/>
  <c r="AI3850" i="1"/>
  <c r="W3850" i="1"/>
  <c r="S3850" i="1"/>
  <c r="D3850" i="1"/>
  <c r="AI3849" i="1"/>
  <c r="W3849" i="1"/>
  <c r="S3849" i="1"/>
  <c r="D3849" i="1"/>
  <c r="AI3848" i="1"/>
  <c r="W3848" i="1"/>
  <c r="S3848" i="1"/>
  <c r="D3848" i="1"/>
  <c r="AI3847" i="1"/>
  <c r="W3847" i="1"/>
  <c r="S3847" i="1"/>
  <c r="D3847" i="1"/>
  <c r="AI3846" i="1"/>
  <c r="W3846" i="1"/>
  <c r="S3846" i="1"/>
  <c r="D3846" i="1"/>
  <c r="AI3845" i="1"/>
  <c r="W3845" i="1"/>
  <c r="S3845" i="1"/>
  <c r="D3845" i="1"/>
  <c r="AI3844" i="1"/>
  <c r="W3844" i="1"/>
  <c r="S3844" i="1"/>
  <c r="D3844" i="1"/>
  <c r="AI3843" i="1"/>
  <c r="W3843" i="1"/>
  <c r="S3843" i="1"/>
  <c r="D3843" i="1"/>
  <c r="AI3842" i="1"/>
  <c r="W3842" i="1"/>
  <c r="S3842" i="1"/>
  <c r="D3842" i="1"/>
  <c r="AI3841" i="1"/>
  <c r="W3841" i="1"/>
  <c r="S3841" i="1"/>
  <c r="D3841" i="1"/>
  <c r="AH3840" i="1"/>
  <c r="W3840" i="1"/>
  <c r="S3840" i="1"/>
  <c r="D3840" i="1"/>
  <c r="AI3839" i="1"/>
  <c r="W3839" i="1"/>
  <c r="S3839" i="1"/>
  <c r="D3839" i="1"/>
  <c r="AI3838" i="1"/>
  <c r="W3838" i="1"/>
  <c r="S3838" i="1"/>
  <c r="D3838" i="1"/>
  <c r="AI3837" i="1"/>
  <c r="W3837" i="1"/>
  <c r="S3837" i="1"/>
  <c r="D3837" i="1"/>
  <c r="AI3836" i="1"/>
  <c r="W3836" i="1"/>
  <c r="S3836" i="1"/>
  <c r="D3836" i="1"/>
  <c r="AI3835" i="1"/>
  <c r="W3835" i="1"/>
  <c r="S3835" i="1"/>
  <c r="D3835" i="1"/>
  <c r="AI3834" i="1"/>
  <c r="W3834" i="1"/>
  <c r="S3834" i="1"/>
  <c r="D3834" i="1"/>
  <c r="AI3833" i="1"/>
  <c r="W3833" i="1"/>
  <c r="S3833" i="1"/>
  <c r="D3833" i="1"/>
  <c r="AH3832" i="1"/>
  <c r="W3832" i="1"/>
  <c r="S3832" i="1"/>
  <c r="D3832" i="1"/>
  <c r="AH3831" i="1"/>
  <c r="W3831" i="1"/>
  <c r="S3831" i="1"/>
  <c r="D3831" i="1"/>
  <c r="AI3830" i="1"/>
  <c r="W3830" i="1"/>
  <c r="S3830" i="1"/>
  <c r="D3830" i="1"/>
  <c r="W3829" i="1"/>
  <c r="S3829" i="1"/>
  <c r="D3829" i="1"/>
  <c r="AI3828" i="1"/>
  <c r="W3828" i="1"/>
  <c r="S3828" i="1"/>
  <c r="D3828" i="1"/>
  <c r="AH3827" i="1"/>
  <c r="W3827" i="1"/>
  <c r="S3827" i="1"/>
  <c r="D3827" i="1"/>
  <c r="AH3826" i="1"/>
  <c r="W3826" i="1"/>
  <c r="S3826" i="1"/>
  <c r="D3826" i="1"/>
  <c r="AI3825" i="1"/>
  <c r="W3825" i="1"/>
  <c r="S3825" i="1"/>
  <c r="D3825" i="1"/>
  <c r="AI3824" i="1"/>
  <c r="W3824" i="1"/>
  <c r="S3824" i="1"/>
  <c r="D3824" i="1"/>
  <c r="AI3823" i="1"/>
  <c r="W3823" i="1"/>
  <c r="S3823" i="1"/>
  <c r="D3823" i="1"/>
  <c r="AI3822" i="1"/>
  <c r="W3822" i="1"/>
  <c r="S3822" i="1"/>
  <c r="D3822" i="1"/>
  <c r="AI3821" i="1"/>
  <c r="W3821" i="1"/>
  <c r="S3821" i="1"/>
  <c r="D3821" i="1"/>
  <c r="AI3820" i="1"/>
  <c r="W3820" i="1"/>
  <c r="S3820" i="1"/>
  <c r="D3820" i="1"/>
  <c r="AI3819" i="1"/>
  <c r="W3819" i="1"/>
  <c r="S3819" i="1"/>
  <c r="D3819" i="1"/>
  <c r="AI3818" i="1"/>
  <c r="W3818" i="1"/>
  <c r="S3818" i="1"/>
  <c r="D3818" i="1"/>
  <c r="AI3817" i="1"/>
  <c r="W3817" i="1"/>
  <c r="S3817" i="1"/>
  <c r="D3817" i="1"/>
  <c r="AH3816" i="1"/>
  <c r="W3816" i="1"/>
  <c r="S3816" i="1"/>
  <c r="D3816" i="1"/>
  <c r="AH3815" i="1"/>
  <c r="W3815" i="1"/>
  <c r="S3815" i="1"/>
  <c r="D3815" i="1"/>
  <c r="AI3814" i="1"/>
  <c r="W3814" i="1"/>
  <c r="S3814" i="1"/>
  <c r="D3814" i="1"/>
  <c r="AI3813" i="1"/>
  <c r="W3813" i="1"/>
  <c r="S3813" i="1"/>
  <c r="D3813" i="1"/>
  <c r="AI3812" i="1"/>
  <c r="W3812" i="1"/>
  <c r="S3812" i="1"/>
  <c r="D3812" i="1"/>
  <c r="AI3811" i="1"/>
  <c r="W3811" i="1"/>
  <c r="S3811" i="1"/>
  <c r="D3811" i="1"/>
  <c r="AH3810" i="1"/>
  <c r="W3810" i="1"/>
  <c r="S3810" i="1"/>
  <c r="D3810" i="1"/>
  <c r="AH3809" i="1"/>
  <c r="W3809" i="1"/>
  <c r="S3809" i="1"/>
  <c r="D3809" i="1"/>
  <c r="AI3808" i="1"/>
  <c r="W3808" i="1"/>
  <c r="S3808" i="1"/>
  <c r="D3808" i="1"/>
  <c r="AJ3807" i="1"/>
  <c r="AI3807" i="1"/>
  <c r="AH3807" i="1"/>
  <c r="AG3807" i="1"/>
  <c r="W3807" i="1"/>
  <c r="S3807" i="1"/>
  <c r="D3807" i="1"/>
  <c r="AI3806" i="1"/>
  <c r="AH3806" i="1"/>
  <c r="W3806" i="1"/>
  <c r="S3806" i="1"/>
  <c r="D3806" i="1"/>
  <c r="AI3805" i="1"/>
  <c r="W3805" i="1"/>
  <c r="S3805" i="1"/>
  <c r="D3805" i="1"/>
  <c r="AH3804" i="1"/>
  <c r="W3804" i="1"/>
  <c r="S3804" i="1"/>
  <c r="D3804" i="1"/>
  <c r="AH3803" i="1"/>
  <c r="W3803" i="1"/>
  <c r="S3803" i="1"/>
  <c r="D3803" i="1"/>
  <c r="AH3802" i="1"/>
  <c r="W3802" i="1"/>
  <c r="S3802" i="1"/>
  <c r="D3802" i="1"/>
  <c r="AI3801" i="1"/>
  <c r="W3801" i="1"/>
  <c r="S3801" i="1"/>
  <c r="D3801" i="1"/>
  <c r="AI3800" i="1"/>
  <c r="W3800" i="1"/>
  <c r="S3800" i="1"/>
  <c r="D3800" i="1"/>
  <c r="AH3799" i="1"/>
  <c r="W3799" i="1"/>
  <c r="S3799" i="1"/>
  <c r="D3799" i="1"/>
  <c r="AI3798" i="1"/>
  <c r="W3798" i="1"/>
  <c r="S3798" i="1"/>
  <c r="D3798" i="1"/>
  <c r="AI3797" i="1"/>
  <c r="W3797" i="1"/>
  <c r="S3797" i="1"/>
  <c r="D3797" i="1"/>
  <c r="AI3796" i="1"/>
  <c r="W3796" i="1"/>
  <c r="S3796" i="1"/>
  <c r="D3796" i="1"/>
  <c r="AI3795" i="1"/>
  <c r="W3795" i="1"/>
  <c r="S3795" i="1"/>
  <c r="D3795" i="1"/>
  <c r="AI3794" i="1"/>
  <c r="W3794" i="1"/>
  <c r="S3794" i="1"/>
  <c r="D3794" i="1"/>
  <c r="AI3793" i="1"/>
  <c r="W3793" i="1"/>
  <c r="S3793" i="1"/>
  <c r="D3793" i="1"/>
  <c r="AI3792" i="1"/>
  <c r="W3792" i="1"/>
  <c r="S3792" i="1"/>
  <c r="D3792" i="1"/>
  <c r="AI3791" i="1"/>
  <c r="W3791" i="1"/>
  <c r="S3791" i="1"/>
  <c r="D3791" i="1"/>
  <c r="AI3790" i="1"/>
  <c r="W3790" i="1"/>
  <c r="S3790" i="1"/>
  <c r="D3790" i="1"/>
  <c r="AI3789" i="1"/>
  <c r="W3789" i="1"/>
  <c r="S3789" i="1"/>
  <c r="D3789" i="1"/>
  <c r="AI3788" i="1"/>
  <c r="W3788" i="1"/>
  <c r="S3788" i="1"/>
  <c r="D3788" i="1"/>
  <c r="AI3787" i="1"/>
  <c r="W3787" i="1"/>
  <c r="S3787" i="1"/>
  <c r="D3787" i="1"/>
  <c r="AI3786" i="1"/>
  <c r="W3786" i="1"/>
  <c r="S3786" i="1"/>
  <c r="D3786" i="1"/>
  <c r="AI3785" i="1"/>
  <c r="W3785" i="1"/>
  <c r="S3785" i="1"/>
  <c r="D3785" i="1"/>
  <c r="AI3784" i="1"/>
  <c r="W3784" i="1"/>
  <c r="S3784" i="1"/>
  <c r="D3784" i="1"/>
  <c r="AI3783" i="1"/>
  <c r="W3783" i="1"/>
  <c r="S3783" i="1"/>
  <c r="D3783" i="1"/>
  <c r="AJ3782" i="1"/>
  <c r="AI3782" i="1"/>
  <c r="AH3782" i="1"/>
  <c r="AG3782" i="1"/>
  <c r="W3782" i="1"/>
  <c r="S3782" i="1"/>
  <c r="D3782" i="1"/>
  <c r="AI3781" i="1"/>
  <c r="W3781" i="1"/>
  <c r="S3781" i="1"/>
  <c r="D3781" i="1"/>
  <c r="AI3780" i="1"/>
  <c r="W3780" i="1"/>
  <c r="S3780" i="1"/>
  <c r="D3780" i="1"/>
  <c r="AI3779" i="1"/>
  <c r="W3779" i="1"/>
  <c r="S3779" i="1"/>
  <c r="D3779" i="1"/>
  <c r="AI3778" i="1"/>
  <c r="W3778" i="1"/>
  <c r="S3778" i="1"/>
  <c r="D3778" i="1"/>
  <c r="AJ3777" i="1"/>
  <c r="AI3777" i="1"/>
  <c r="AH3777" i="1"/>
  <c r="AG3777" i="1"/>
  <c r="W3777" i="1"/>
  <c r="S3777" i="1"/>
  <c r="D3777" i="1"/>
  <c r="AI3776" i="1"/>
  <c r="W3776" i="1"/>
  <c r="S3776" i="1"/>
  <c r="D3776" i="1"/>
  <c r="AI3775" i="1"/>
  <c r="W3775" i="1"/>
  <c r="S3775" i="1"/>
  <c r="D3775" i="1"/>
  <c r="AI3774" i="1"/>
  <c r="W3774" i="1"/>
  <c r="S3774" i="1"/>
  <c r="D3774" i="1"/>
  <c r="AI3773" i="1"/>
  <c r="W3773" i="1"/>
  <c r="S3773" i="1"/>
  <c r="D3773" i="1"/>
  <c r="AH3772" i="1"/>
  <c r="W3772" i="1"/>
  <c r="S3772" i="1"/>
  <c r="D3772" i="1"/>
  <c r="AI3771" i="1"/>
  <c r="W3771" i="1"/>
  <c r="S3771" i="1"/>
  <c r="D3771" i="1"/>
  <c r="AH3770" i="1"/>
  <c r="W3770" i="1"/>
  <c r="S3770" i="1"/>
  <c r="D3770" i="1"/>
  <c r="AI3769" i="1"/>
  <c r="W3769" i="1"/>
  <c r="S3769" i="1"/>
  <c r="D3769" i="1"/>
  <c r="AH3768" i="1"/>
  <c r="W3768" i="1"/>
  <c r="S3768" i="1"/>
  <c r="D3768" i="1"/>
  <c r="AI3767" i="1"/>
  <c r="W3767" i="1"/>
  <c r="S3767" i="1"/>
  <c r="D3767" i="1"/>
  <c r="AI3766" i="1"/>
  <c r="W3766" i="1"/>
  <c r="S3766" i="1"/>
  <c r="D3766" i="1"/>
  <c r="AJ3765" i="1"/>
  <c r="AI3765" i="1"/>
  <c r="AH3765" i="1"/>
  <c r="AG3765" i="1"/>
  <c r="W3765" i="1"/>
  <c r="S3765" i="1"/>
  <c r="D3765" i="1"/>
  <c r="AI3764" i="1"/>
  <c r="W3764" i="1"/>
  <c r="S3764" i="1"/>
  <c r="D3764" i="1"/>
  <c r="AI3763" i="1"/>
  <c r="W3763" i="1"/>
  <c r="S3763" i="1"/>
  <c r="D3763" i="1"/>
  <c r="AI3762" i="1"/>
  <c r="W3762" i="1"/>
  <c r="S3762" i="1"/>
  <c r="D3762" i="1"/>
  <c r="AI3761" i="1"/>
  <c r="W3761" i="1"/>
  <c r="S3761" i="1"/>
  <c r="D3761" i="1"/>
  <c r="AI3760" i="1"/>
  <c r="W3760" i="1"/>
  <c r="S3760" i="1"/>
  <c r="D3760" i="1"/>
  <c r="AI3759" i="1"/>
  <c r="W3759" i="1"/>
  <c r="S3759" i="1"/>
  <c r="D3759" i="1"/>
  <c r="AI3758" i="1"/>
  <c r="W3758" i="1"/>
  <c r="S3758" i="1"/>
  <c r="D3758" i="1"/>
  <c r="AI3757" i="1"/>
  <c r="W3757" i="1"/>
  <c r="S3757" i="1"/>
  <c r="D3757" i="1"/>
  <c r="AI3756" i="1"/>
  <c r="W3756" i="1"/>
  <c r="S3756" i="1"/>
  <c r="D3756" i="1"/>
  <c r="AI3755" i="1"/>
  <c r="W3755" i="1"/>
  <c r="S3755" i="1"/>
  <c r="D3755" i="1"/>
  <c r="AH3754" i="1"/>
  <c r="W3754" i="1"/>
  <c r="S3754" i="1"/>
  <c r="D3754" i="1"/>
  <c r="AI3753" i="1"/>
  <c r="W3753" i="1"/>
  <c r="S3753" i="1"/>
  <c r="D3753" i="1"/>
  <c r="AJ3752" i="1"/>
  <c r="AI3752" i="1"/>
  <c r="AH3752" i="1"/>
  <c r="AG3752" i="1"/>
  <c r="W3752" i="1"/>
  <c r="S3752" i="1"/>
  <c r="D3752" i="1"/>
  <c r="AI3751" i="1"/>
  <c r="W3751" i="1"/>
  <c r="S3751" i="1"/>
  <c r="D3751" i="1"/>
  <c r="AJ3750" i="1"/>
  <c r="AI3750" i="1"/>
  <c r="AH3750" i="1"/>
  <c r="AG3750" i="1"/>
  <c r="W3750" i="1"/>
  <c r="S3750" i="1"/>
  <c r="D3750" i="1"/>
  <c r="AI3749" i="1"/>
  <c r="W3749" i="1"/>
  <c r="S3749" i="1"/>
  <c r="D3749" i="1"/>
  <c r="AI3748" i="1"/>
  <c r="W3748" i="1"/>
  <c r="S3748" i="1"/>
  <c r="D3748" i="1"/>
  <c r="AI3747" i="1"/>
  <c r="W3747" i="1"/>
  <c r="S3747" i="1"/>
  <c r="D3747" i="1"/>
  <c r="AH3746" i="1"/>
  <c r="W3746" i="1"/>
  <c r="S3746" i="1"/>
  <c r="D3746" i="1"/>
  <c r="AI3745" i="1"/>
  <c r="W3745" i="1"/>
  <c r="S3745" i="1"/>
  <c r="D3745" i="1"/>
  <c r="AI3744" i="1"/>
  <c r="W3744" i="1"/>
  <c r="S3744" i="1"/>
  <c r="D3744" i="1"/>
  <c r="AI3743" i="1"/>
  <c r="W3743" i="1"/>
  <c r="S3743" i="1"/>
  <c r="D3743" i="1"/>
  <c r="AI3742" i="1"/>
  <c r="W3742" i="1"/>
  <c r="S3742" i="1"/>
  <c r="D3742" i="1"/>
  <c r="AI3741" i="1"/>
  <c r="W3741" i="1"/>
  <c r="S3741" i="1"/>
  <c r="D3741" i="1"/>
  <c r="AH3740" i="1"/>
  <c r="W3740" i="1"/>
  <c r="S3740" i="1"/>
  <c r="D3740" i="1"/>
  <c r="AI3739" i="1"/>
  <c r="W3739" i="1"/>
  <c r="S3739" i="1"/>
  <c r="D3739" i="1"/>
  <c r="AI3738" i="1"/>
  <c r="W3738" i="1"/>
  <c r="S3738" i="1"/>
  <c r="D3738" i="1"/>
  <c r="AI3737" i="1"/>
  <c r="W3737" i="1"/>
  <c r="S3737" i="1"/>
  <c r="D3737" i="1"/>
  <c r="AH3736" i="1"/>
  <c r="W3736" i="1"/>
  <c r="S3736" i="1"/>
  <c r="D3736" i="1"/>
  <c r="AH3735" i="1"/>
  <c r="W3735" i="1"/>
  <c r="S3735" i="1"/>
  <c r="D3735" i="1"/>
  <c r="AI3734" i="1"/>
  <c r="W3734" i="1"/>
  <c r="S3734" i="1"/>
  <c r="D3734" i="1"/>
  <c r="AI3733" i="1"/>
  <c r="W3733" i="1"/>
  <c r="S3733" i="1"/>
  <c r="D3733" i="1"/>
  <c r="AI3732" i="1"/>
  <c r="W3732" i="1"/>
  <c r="S3732" i="1"/>
  <c r="D3732" i="1"/>
  <c r="W3731" i="1"/>
  <c r="S3731" i="1"/>
  <c r="D3731" i="1"/>
  <c r="AI3730" i="1"/>
  <c r="W3730" i="1"/>
  <c r="S3730" i="1"/>
  <c r="D3730" i="1"/>
  <c r="AI3729" i="1"/>
  <c r="W3729" i="1"/>
  <c r="S3729" i="1"/>
  <c r="D3729" i="1"/>
  <c r="AI3728" i="1"/>
  <c r="W3728" i="1"/>
  <c r="S3728" i="1"/>
  <c r="D3728" i="1"/>
  <c r="AI3727" i="1"/>
  <c r="W3727" i="1"/>
  <c r="S3727" i="1"/>
  <c r="D3727" i="1"/>
  <c r="AI3726" i="1"/>
  <c r="W3726" i="1"/>
  <c r="S3726" i="1"/>
  <c r="D3726" i="1"/>
  <c r="AI3725" i="1"/>
  <c r="W3725" i="1"/>
  <c r="S3725" i="1"/>
  <c r="D3725" i="1"/>
  <c r="AI3724" i="1"/>
  <c r="W3724" i="1"/>
  <c r="S3724" i="1"/>
  <c r="D3724" i="1"/>
  <c r="AH3723" i="1"/>
  <c r="W3723" i="1"/>
  <c r="S3723" i="1"/>
  <c r="D3723" i="1"/>
  <c r="AH3722" i="1"/>
  <c r="W3722" i="1"/>
  <c r="S3722" i="1"/>
  <c r="D3722" i="1"/>
  <c r="AI3721" i="1"/>
  <c r="W3721" i="1"/>
  <c r="S3721" i="1"/>
  <c r="D3721" i="1"/>
  <c r="AI3720" i="1"/>
  <c r="W3720" i="1"/>
  <c r="S3720" i="1"/>
  <c r="D3720" i="1"/>
  <c r="AI3719" i="1"/>
  <c r="W3719" i="1"/>
  <c r="S3719" i="1"/>
  <c r="D3719" i="1"/>
  <c r="AI3718" i="1"/>
  <c r="W3718" i="1"/>
  <c r="S3718" i="1"/>
  <c r="D3718" i="1"/>
  <c r="AI3717" i="1"/>
  <c r="W3717" i="1"/>
  <c r="S3717" i="1"/>
  <c r="D3717" i="1"/>
  <c r="AH3716" i="1"/>
  <c r="W3716" i="1"/>
  <c r="S3716" i="1"/>
  <c r="D3716" i="1"/>
  <c r="AI3715" i="1"/>
  <c r="W3715" i="1"/>
  <c r="S3715" i="1"/>
  <c r="D3715" i="1"/>
  <c r="AI3714" i="1"/>
  <c r="W3714" i="1"/>
  <c r="S3714" i="1"/>
  <c r="D3714" i="1"/>
  <c r="AI3713" i="1"/>
  <c r="W3713" i="1"/>
  <c r="S3713" i="1"/>
  <c r="D3713" i="1"/>
  <c r="AI3712" i="1"/>
  <c r="W3712" i="1"/>
  <c r="S3712" i="1"/>
  <c r="D3712" i="1"/>
  <c r="AI3711" i="1"/>
  <c r="W3711" i="1"/>
  <c r="S3711" i="1"/>
  <c r="D3711" i="1"/>
  <c r="AI3710" i="1"/>
  <c r="W3710" i="1"/>
  <c r="S3710" i="1"/>
  <c r="D3710" i="1"/>
  <c r="AJ3709" i="1"/>
  <c r="AI3709" i="1"/>
  <c r="AH3709" i="1"/>
  <c r="AG3709" i="1"/>
  <c r="W3709" i="1"/>
  <c r="S3709" i="1"/>
  <c r="D3709" i="1"/>
  <c r="AH3708" i="1"/>
  <c r="W3708" i="1"/>
  <c r="S3708" i="1"/>
  <c r="D3708" i="1"/>
  <c r="AI3707" i="1"/>
  <c r="W3707" i="1"/>
  <c r="S3707" i="1"/>
  <c r="D3707" i="1"/>
  <c r="AI3706" i="1"/>
  <c r="W3706" i="1"/>
  <c r="S3706" i="1"/>
  <c r="D3706" i="1"/>
  <c r="AI3705" i="1"/>
  <c r="W3705" i="1"/>
  <c r="S3705" i="1"/>
  <c r="D3705" i="1"/>
  <c r="AJ3704" i="1"/>
  <c r="AI3704" i="1"/>
  <c r="AH3704" i="1"/>
  <c r="AG3704" i="1"/>
  <c r="W3704" i="1"/>
  <c r="S3704" i="1"/>
  <c r="D3704" i="1"/>
  <c r="AI3703" i="1"/>
  <c r="W3703" i="1"/>
  <c r="S3703" i="1"/>
  <c r="D3703" i="1"/>
  <c r="AI3702" i="1"/>
  <c r="AH3702" i="1"/>
  <c r="AG3702" i="1"/>
  <c r="W3702" i="1"/>
  <c r="S3702" i="1"/>
  <c r="D3702" i="1"/>
  <c r="AI3701" i="1"/>
  <c r="W3701" i="1"/>
  <c r="S3701" i="1"/>
  <c r="D3701" i="1"/>
  <c r="AI3700" i="1"/>
  <c r="W3700" i="1"/>
  <c r="S3700" i="1"/>
  <c r="D3700" i="1"/>
  <c r="AI3699" i="1"/>
  <c r="W3699" i="1"/>
  <c r="S3699" i="1"/>
  <c r="D3699" i="1"/>
  <c r="AI3698" i="1"/>
  <c r="W3698" i="1"/>
  <c r="S3698" i="1"/>
  <c r="D3698" i="1"/>
  <c r="AI3697" i="1"/>
  <c r="W3697" i="1"/>
  <c r="S3697" i="1"/>
  <c r="D3697" i="1"/>
  <c r="AI3696" i="1"/>
  <c r="W3696" i="1"/>
  <c r="S3696" i="1"/>
  <c r="D3696" i="1"/>
  <c r="AI3695" i="1"/>
  <c r="W3695" i="1"/>
  <c r="S3695" i="1"/>
  <c r="D3695" i="1"/>
  <c r="AI3694" i="1"/>
  <c r="W3694" i="1"/>
  <c r="S3694" i="1"/>
  <c r="D3694" i="1"/>
  <c r="AI3693" i="1"/>
  <c r="W3693" i="1"/>
  <c r="S3693" i="1"/>
  <c r="D3693" i="1"/>
  <c r="AI3692" i="1"/>
  <c r="W3692" i="1"/>
  <c r="S3692" i="1"/>
  <c r="D3692" i="1"/>
  <c r="AI3691" i="1"/>
  <c r="W3691" i="1"/>
  <c r="S3691" i="1"/>
  <c r="D3691" i="1"/>
  <c r="AI3690" i="1"/>
  <c r="W3690" i="1"/>
  <c r="S3690" i="1"/>
  <c r="D3690" i="1"/>
  <c r="AH3689" i="1"/>
  <c r="W3689" i="1"/>
  <c r="S3689" i="1"/>
  <c r="D3689" i="1"/>
  <c r="AH3688" i="1"/>
  <c r="W3688" i="1"/>
  <c r="S3688" i="1"/>
  <c r="D3688" i="1"/>
  <c r="AI3687" i="1"/>
  <c r="W3687" i="1"/>
  <c r="S3687" i="1"/>
  <c r="D3687" i="1"/>
  <c r="AI3686" i="1"/>
  <c r="W3686" i="1"/>
  <c r="S3686" i="1"/>
  <c r="D3686" i="1"/>
  <c r="AI3685" i="1"/>
  <c r="W3685" i="1"/>
  <c r="S3685" i="1"/>
  <c r="D3685" i="1"/>
  <c r="AI3684" i="1"/>
  <c r="W3684" i="1"/>
  <c r="S3684" i="1"/>
  <c r="D3684" i="1"/>
  <c r="AH3683" i="1"/>
  <c r="W3683" i="1"/>
  <c r="S3683" i="1"/>
  <c r="D3683" i="1"/>
  <c r="AI3682" i="1"/>
  <c r="W3682" i="1"/>
  <c r="S3682" i="1"/>
  <c r="D3682" i="1"/>
  <c r="AI3681" i="1"/>
  <c r="W3681" i="1"/>
  <c r="S3681" i="1"/>
  <c r="D3681" i="1"/>
  <c r="AJ3680" i="1"/>
  <c r="AI3680" i="1"/>
  <c r="AH3680" i="1"/>
  <c r="AG3680" i="1"/>
  <c r="W3680" i="1"/>
  <c r="S3680" i="1"/>
  <c r="D3680" i="1"/>
  <c r="W2523" i="1"/>
  <c r="S2523" i="1"/>
  <c r="D2523" i="1"/>
  <c r="W2522" i="1"/>
  <c r="S2522" i="1"/>
  <c r="D2522" i="1"/>
  <c r="AJ3679" i="1"/>
  <c r="AI3679" i="1"/>
  <c r="AH3679" i="1"/>
  <c r="AG3679" i="1"/>
  <c r="W3679" i="1"/>
  <c r="S3679" i="1"/>
  <c r="D3679" i="1"/>
  <c r="AJ2521" i="1"/>
  <c r="AI2521" i="1"/>
  <c r="AH2521" i="1"/>
  <c r="AG2521" i="1"/>
  <c r="W2521" i="1"/>
  <c r="S2521" i="1"/>
  <c r="D2521" i="1"/>
  <c r="AI3678" i="1"/>
  <c r="W3678" i="1"/>
  <c r="S3678" i="1"/>
  <c r="D3678" i="1"/>
  <c r="AJ3677" i="1"/>
  <c r="AI3677" i="1"/>
  <c r="AH3677" i="1"/>
  <c r="AG3677" i="1"/>
  <c r="W3677" i="1"/>
  <c r="S3677" i="1"/>
  <c r="D3677" i="1"/>
  <c r="AI3676" i="1"/>
  <c r="W3676" i="1"/>
  <c r="S3676" i="1"/>
  <c r="D3676" i="1"/>
  <c r="W2520" i="1"/>
  <c r="S2520" i="1"/>
  <c r="D2520" i="1"/>
  <c r="AI3675" i="1"/>
  <c r="W3675" i="1"/>
  <c r="S3675" i="1"/>
  <c r="D3675" i="1"/>
  <c r="AJ3674" i="1"/>
  <c r="AI3674" i="1"/>
  <c r="AH3674" i="1"/>
  <c r="AG3674" i="1"/>
  <c r="W3674" i="1"/>
  <c r="S3674" i="1"/>
  <c r="D3674" i="1"/>
  <c r="AJ2519" i="1"/>
  <c r="AI2519" i="1"/>
  <c r="AH2519" i="1"/>
  <c r="AG2519" i="1"/>
  <c r="W2519" i="1"/>
  <c r="S2519" i="1"/>
  <c r="D2519" i="1"/>
  <c r="AI3673" i="1"/>
  <c r="W3673" i="1"/>
  <c r="S3673" i="1"/>
  <c r="D3673" i="1"/>
  <c r="AJ2518" i="1"/>
  <c r="AI2518" i="1"/>
  <c r="AH2518" i="1"/>
  <c r="AG2518" i="1"/>
  <c r="W2518" i="1"/>
  <c r="S2518" i="1"/>
  <c r="D2518" i="1"/>
  <c r="AJ2517" i="1"/>
  <c r="AI2517" i="1"/>
  <c r="AH2517" i="1"/>
  <c r="AG2517" i="1"/>
  <c r="W2517" i="1"/>
  <c r="S2517" i="1"/>
  <c r="D2517" i="1"/>
  <c r="AI3672" i="1"/>
  <c r="W3672" i="1"/>
  <c r="S3672" i="1"/>
  <c r="D3672" i="1"/>
  <c r="AH3671" i="1"/>
  <c r="W3671" i="1"/>
  <c r="S3671" i="1"/>
  <c r="D3671" i="1"/>
  <c r="AI3670" i="1"/>
  <c r="W3670" i="1"/>
  <c r="S3670" i="1"/>
  <c r="D3670" i="1"/>
  <c r="AI3669" i="1"/>
  <c r="W3669" i="1"/>
  <c r="S3669" i="1"/>
  <c r="D3669" i="1"/>
  <c r="AI3668" i="1"/>
  <c r="W3668" i="1"/>
  <c r="S3668" i="1"/>
  <c r="D3668" i="1"/>
  <c r="AI3667" i="1"/>
  <c r="W3667" i="1"/>
  <c r="S3667" i="1"/>
  <c r="D3667" i="1"/>
  <c r="AI3666" i="1"/>
  <c r="W3666" i="1"/>
  <c r="S3666" i="1"/>
  <c r="D3666" i="1"/>
  <c r="AH3665" i="1"/>
  <c r="W3665" i="1"/>
  <c r="S3665" i="1"/>
  <c r="D3665" i="1"/>
  <c r="AH3664" i="1"/>
  <c r="W3664" i="1"/>
  <c r="S3664" i="1"/>
  <c r="D3664" i="1"/>
  <c r="AJ3663" i="1"/>
  <c r="AI3663" i="1"/>
  <c r="AH3663" i="1"/>
  <c r="AG3663" i="1"/>
  <c r="W3663" i="1"/>
  <c r="S3663" i="1"/>
  <c r="D3663" i="1"/>
  <c r="AI3662" i="1"/>
  <c r="W3662" i="1"/>
  <c r="S3662" i="1"/>
  <c r="D3662" i="1"/>
  <c r="AI3661" i="1"/>
  <c r="W3661" i="1"/>
  <c r="S3661" i="1"/>
  <c r="D3661" i="1"/>
  <c r="AI3660" i="1"/>
  <c r="W3660" i="1"/>
  <c r="S3660" i="1"/>
  <c r="D3660" i="1"/>
  <c r="AI3659" i="1"/>
  <c r="W3659" i="1"/>
  <c r="S3659" i="1"/>
  <c r="D3659" i="1"/>
  <c r="AI3658" i="1"/>
  <c r="W3658" i="1"/>
  <c r="S3658" i="1"/>
  <c r="D3658" i="1"/>
  <c r="AI3657" i="1"/>
  <c r="W3657" i="1"/>
  <c r="S3657" i="1"/>
  <c r="D3657" i="1"/>
  <c r="AJ3656" i="1"/>
  <c r="AI3656" i="1"/>
  <c r="AH3656" i="1"/>
  <c r="AG3656" i="1"/>
  <c r="W3656" i="1"/>
  <c r="S3656" i="1"/>
  <c r="D3656" i="1"/>
  <c r="AI2516" i="1"/>
  <c r="W2516" i="1"/>
  <c r="S2516" i="1"/>
  <c r="D2516" i="1"/>
  <c r="AI3655" i="1"/>
  <c r="AH3655" i="1"/>
  <c r="W3655" i="1"/>
  <c r="S3655" i="1"/>
  <c r="D3655" i="1"/>
  <c r="AI3654" i="1"/>
  <c r="W3654" i="1"/>
  <c r="S3654" i="1"/>
  <c r="D3654" i="1"/>
  <c r="AI3653" i="1"/>
  <c r="W3653" i="1"/>
  <c r="S3653" i="1"/>
  <c r="D3653" i="1"/>
  <c r="AI3652" i="1"/>
  <c r="W3652" i="1"/>
  <c r="S3652" i="1"/>
  <c r="D3652" i="1"/>
  <c r="AI3651" i="1"/>
  <c r="W3651" i="1"/>
  <c r="S3651" i="1"/>
  <c r="D3651" i="1"/>
  <c r="AI3650" i="1"/>
  <c r="W3650" i="1"/>
  <c r="S3650" i="1"/>
  <c r="D3650" i="1"/>
  <c r="AI2515" i="1"/>
  <c r="W2515" i="1"/>
  <c r="S2515" i="1"/>
  <c r="D2515" i="1"/>
  <c r="AI3649" i="1"/>
  <c r="W3649" i="1"/>
  <c r="S3649" i="1"/>
  <c r="D3649" i="1"/>
  <c r="AI3648" i="1"/>
  <c r="W3648" i="1"/>
  <c r="S3648" i="1"/>
  <c r="D3648" i="1"/>
  <c r="AI3647" i="1"/>
  <c r="W3647" i="1"/>
  <c r="S3647" i="1"/>
  <c r="D3647" i="1"/>
  <c r="AI3646" i="1"/>
  <c r="AH3646" i="1"/>
  <c r="W3646" i="1"/>
  <c r="S3646" i="1"/>
  <c r="D3646" i="1"/>
  <c r="AH3645" i="1"/>
  <c r="W3645" i="1"/>
  <c r="S3645" i="1"/>
  <c r="D3645" i="1"/>
  <c r="AI3644" i="1"/>
  <c r="W3644" i="1"/>
  <c r="S3644" i="1"/>
  <c r="D3644" i="1"/>
  <c r="AI3643" i="1"/>
  <c r="W3643" i="1"/>
  <c r="S3643" i="1"/>
  <c r="D3643" i="1"/>
  <c r="AI3642" i="1"/>
  <c r="W3642" i="1"/>
  <c r="S3642" i="1"/>
  <c r="D3642" i="1"/>
  <c r="AI3641" i="1"/>
  <c r="W3641" i="1"/>
  <c r="S3641" i="1"/>
  <c r="D3641" i="1"/>
  <c r="AI3640" i="1"/>
  <c r="W3640" i="1"/>
  <c r="S3640" i="1"/>
  <c r="D3640" i="1"/>
  <c r="AI3639" i="1"/>
  <c r="W3639" i="1"/>
  <c r="S3639" i="1"/>
  <c r="D3639" i="1"/>
  <c r="AI3638" i="1"/>
  <c r="W3638" i="1"/>
  <c r="S3638" i="1"/>
  <c r="D3638" i="1"/>
  <c r="AI3637" i="1"/>
  <c r="W3637" i="1"/>
  <c r="S3637" i="1"/>
  <c r="D3637" i="1"/>
  <c r="AI3636" i="1"/>
  <c r="W3636" i="1"/>
  <c r="S3636" i="1"/>
  <c r="D3636" i="1"/>
  <c r="AI3635" i="1"/>
  <c r="W3635" i="1"/>
  <c r="S3635" i="1"/>
  <c r="D3635" i="1"/>
  <c r="AI3634" i="1"/>
  <c r="W3634" i="1"/>
  <c r="S3634" i="1"/>
  <c r="D3634" i="1"/>
  <c r="AH3633" i="1"/>
  <c r="W3633" i="1"/>
  <c r="S3633" i="1"/>
  <c r="D3633" i="1"/>
  <c r="AI3632" i="1"/>
  <c r="W3632" i="1"/>
  <c r="S3632" i="1"/>
  <c r="D3632" i="1"/>
  <c r="AI3631" i="1"/>
  <c r="W3631" i="1"/>
  <c r="S3631" i="1"/>
  <c r="D3631" i="1"/>
  <c r="AI3630" i="1"/>
  <c r="W3630" i="1"/>
  <c r="S3630" i="1"/>
  <c r="D3630" i="1"/>
  <c r="AI3629" i="1"/>
  <c r="W3629" i="1"/>
  <c r="S3629" i="1"/>
  <c r="D3629" i="1"/>
  <c r="AI3628" i="1"/>
  <c r="W3628" i="1"/>
  <c r="S3628" i="1"/>
  <c r="D3628" i="1"/>
  <c r="AI3627" i="1"/>
  <c r="W3627" i="1"/>
  <c r="S3627" i="1"/>
  <c r="D3627" i="1"/>
  <c r="AH3626" i="1"/>
  <c r="W3626" i="1"/>
  <c r="S3626" i="1"/>
  <c r="D3626" i="1"/>
  <c r="AI3625" i="1"/>
  <c r="W3625" i="1"/>
  <c r="S3625" i="1"/>
  <c r="D3625" i="1"/>
  <c r="AI2514" i="1"/>
  <c r="W2514" i="1"/>
  <c r="S2514" i="1"/>
  <c r="D2514" i="1"/>
  <c r="AI2513" i="1"/>
  <c r="W2513" i="1"/>
  <c r="S2513" i="1"/>
  <c r="D2513" i="1"/>
  <c r="AI3624" i="1"/>
  <c r="W3624" i="1"/>
  <c r="S3624" i="1"/>
  <c r="D3624" i="1"/>
  <c r="AI1369" i="1"/>
  <c r="W1369" i="1"/>
  <c r="S1369" i="1"/>
  <c r="D1369" i="1"/>
  <c r="AH3623" i="1"/>
  <c r="W3623" i="1"/>
  <c r="S3623" i="1"/>
  <c r="D3623" i="1"/>
  <c r="AI1368" i="1"/>
  <c r="W1368" i="1"/>
  <c r="S1368" i="1"/>
  <c r="D1368" i="1"/>
  <c r="AI1367" i="1"/>
  <c r="W1367" i="1"/>
  <c r="S1367" i="1"/>
  <c r="D1367" i="1"/>
  <c r="AI1366" i="1"/>
  <c r="W1366" i="1"/>
  <c r="S1366" i="1"/>
  <c r="D1366" i="1"/>
  <c r="AI3622" i="1"/>
  <c r="W3622" i="1"/>
  <c r="S3622" i="1"/>
  <c r="D3622" i="1"/>
  <c r="W1365" i="1"/>
  <c r="S1365" i="1"/>
  <c r="D1365" i="1"/>
  <c r="AI3621" i="1"/>
  <c r="W3621" i="1"/>
  <c r="S3621" i="1"/>
  <c r="D3621" i="1"/>
  <c r="W2512" i="1"/>
  <c r="S2512" i="1"/>
  <c r="D2512" i="1"/>
  <c r="AI1364" i="1"/>
  <c r="W1364" i="1"/>
  <c r="S1364" i="1"/>
  <c r="D1364" i="1"/>
  <c r="AI3620" i="1"/>
  <c r="W3620" i="1"/>
  <c r="S3620" i="1"/>
  <c r="D3620" i="1"/>
  <c r="W1363" i="1"/>
  <c r="S1363" i="1"/>
  <c r="D1363" i="1"/>
  <c r="AI2511" i="1"/>
  <c r="W2511" i="1"/>
  <c r="S2511" i="1"/>
  <c r="D2511" i="1"/>
  <c r="AI3619" i="1"/>
  <c r="W3619" i="1"/>
  <c r="S3619" i="1"/>
  <c r="D3619" i="1"/>
  <c r="AI1362" i="1"/>
  <c r="W1362" i="1"/>
  <c r="S1362" i="1"/>
  <c r="D1362" i="1"/>
  <c r="AJ3618" i="1"/>
  <c r="AI3618" i="1"/>
  <c r="AH3618" i="1"/>
  <c r="AG3618" i="1"/>
  <c r="W3618" i="1"/>
  <c r="S3618" i="1"/>
  <c r="D3618" i="1"/>
  <c r="AH3617" i="1"/>
  <c r="W3617" i="1"/>
  <c r="S3617" i="1"/>
  <c r="D3617" i="1"/>
  <c r="AI1361" i="1"/>
  <c r="W1361" i="1"/>
  <c r="S1361" i="1"/>
  <c r="D1361" i="1"/>
  <c r="AI3616" i="1"/>
  <c r="W3616" i="1"/>
  <c r="S3616" i="1"/>
  <c r="D3616" i="1"/>
  <c r="AH3615" i="1"/>
  <c r="W3615" i="1"/>
  <c r="S3615" i="1"/>
  <c r="D3615" i="1"/>
  <c r="AI1360" i="1"/>
  <c r="W1360" i="1"/>
  <c r="S1360" i="1"/>
  <c r="D1360" i="1"/>
  <c r="AI3614" i="1"/>
  <c r="W3614" i="1"/>
  <c r="S3614" i="1"/>
  <c r="D3614" i="1"/>
  <c r="W1359" i="1"/>
  <c r="S1359" i="1"/>
  <c r="D1359" i="1"/>
  <c r="AI2510" i="1"/>
  <c r="W2510" i="1"/>
  <c r="S2510" i="1"/>
  <c r="D2510" i="1"/>
  <c r="AH3613" i="1"/>
  <c r="W3613" i="1"/>
  <c r="S3613" i="1"/>
  <c r="D3613" i="1"/>
  <c r="W2509" i="1"/>
  <c r="S2509" i="1"/>
  <c r="D2509" i="1"/>
  <c r="AI2508" i="1"/>
  <c r="W2508" i="1"/>
  <c r="S2508" i="1"/>
  <c r="D2508" i="1"/>
  <c r="AI3612" i="1"/>
  <c r="W3612" i="1"/>
  <c r="S3612" i="1"/>
  <c r="D3612" i="1"/>
  <c r="AI3611" i="1"/>
  <c r="W3611" i="1"/>
  <c r="S3611" i="1"/>
  <c r="D3611" i="1"/>
  <c r="AI3610" i="1"/>
  <c r="W3610" i="1"/>
  <c r="S3610" i="1"/>
  <c r="D3610" i="1"/>
  <c r="AH3609" i="1"/>
  <c r="W3609" i="1"/>
  <c r="S3609" i="1"/>
  <c r="D3609" i="1"/>
  <c r="W2507" i="1"/>
  <c r="S2507" i="1"/>
  <c r="D2507" i="1"/>
  <c r="AI2506" i="1"/>
  <c r="W2506" i="1"/>
  <c r="S2506" i="1"/>
  <c r="D2506" i="1"/>
  <c r="AI3608" i="1"/>
  <c r="W3608" i="1"/>
  <c r="S3608" i="1"/>
  <c r="D3608" i="1"/>
  <c r="AI3607" i="1"/>
  <c r="W3607" i="1"/>
  <c r="S3607" i="1"/>
  <c r="D3607" i="1"/>
  <c r="AJ3606" i="1"/>
  <c r="AI3606" i="1"/>
  <c r="AH3606" i="1"/>
  <c r="W3606" i="1"/>
  <c r="S3606" i="1"/>
  <c r="D3606" i="1"/>
  <c r="AI3605" i="1"/>
  <c r="W3605" i="1"/>
  <c r="S3605" i="1"/>
  <c r="D3605" i="1"/>
  <c r="W2505" i="1"/>
  <c r="S2505" i="1"/>
  <c r="D2505" i="1"/>
  <c r="W1358" i="1"/>
  <c r="S1358" i="1"/>
  <c r="D1358" i="1"/>
  <c r="AI3604" i="1"/>
  <c r="W3604" i="1"/>
  <c r="S3604" i="1"/>
  <c r="D3604" i="1"/>
  <c r="AI3603" i="1"/>
  <c r="W3603" i="1"/>
  <c r="S3603" i="1"/>
  <c r="D3603" i="1"/>
  <c r="W3602" i="1"/>
  <c r="S3602" i="1"/>
  <c r="D3602" i="1"/>
  <c r="AI3601" i="1"/>
  <c r="AH3601" i="1"/>
  <c r="W3601" i="1"/>
  <c r="S3601" i="1"/>
  <c r="D3601" i="1"/>
  <c r="W3600" i="1"/>
  <c r="S3600" i="1"/>
  <c r="D3600" i="1"/>
  <c r="AI2504" i="1"/>
  <c r="W2504" i="1"/>
  <c r="S2504" i="1"/>
  <c r="D2504" i="1"/>
  <c r="AI1357" i="1"/>
  <c r="W1357" i="1"/>
  <c r="S1357" i="1"/>
  <c r="D1357" i="1"/>
  <c r="AI3599" i="1"/>
  <c r="W3599" i="1"/>
  <c r="S3599" i="1"/>
  <c r="D3599" i="1"/>
  <c r="AI2503" i="1"/>
  <c r="W2503" i="1"/>
  <c r="S2503" i="1"/>
  <c r="D2503" i="1"/>
  <c r="AI3598" i="1"/>
  <c r="W3598" i="1"/>
  <c r="S3598" i="1"/>
  <c r="D3598" i="1"/>
  <c r="AH3597" i="1"/>
  <c r="W3597" i="1"/>
  <c r="S3597" i="1"/>
  <c r="D3597" i="1"/>
  <c r="AI2502" i="1"/>
  <c r="W2502" i="1"/>
  <c r="S2502" i="1"/>
  <c r="D2502" i="1"/>
  <c r="AI3596" i="1"/>
  <c r="W3596" i="1"/>
  <c r="S3596" i="1"/>
  <c r="D3596" i="1"/>
  <c r="AI3595" i="1"/>
  <c r="W3595" i="1"/>
  <c r="S3595" i="1"/>
  <c r="D3595" i="1"/>
  <c r="W2501" i="1"/>
  <c r="S2501" i="1"/>
  <c r="D2501" i="1"/>
  <c r="W2500" i="1"/>
  <c r="S2500" i="1"/>
  <c r="D2500" i="1"/>
  <c r="AI3594" i="1"/>
  <c r="W3594" i="1"/>
  <c r="S3594" i="1"/>
  <c r="D3594" i="1"/>
  <c r="AI2499" i="1"/>
  <c r="W2499" i="1"/>
  <c r="S2499" i="1"/>
  <c r="D2499" i="1"/>
  <c r="AI2498" i="1"/>
  <c r="W2498" i="1"/>
  <c r="S2498" i="1"/>
  <c r="D2498" i="1"/>
  <c r="AI2497" i="1"/>
  <c r="W2497" i="1"/>
  <c r="S2497" i="1"/>
  <c r="D2497" i="1"/>
  <c r="AI3593" i="1"/>
  <c r="W3593" i="1"/>
  <c r="S3593" i="1"/>
  <c r="D3593" i="1"/>
  <c r="AI2496" i="1"/>
  <c r="W2496" i="1"/>
  <c r="S2496" i="1"/>
  <c r="D2496" i="1"/>
  <c r="AJ2495" i="1"/>
  <c r="AI2495" i="1"/>
  <c r="AH2495" i="1"/>
  <c r="AG2495" i="1"/>
  <c r="W2495" i="1"/>
  <c r="S2495" i="1"/>
  <c r="D2495" i="1"/>
  <c r="AI3592" i="1"/>
  <c r="W3592" i="1"/>
  <c r="S3592" i="1"/>
  <c r="D3592" i="1"/>
  <c r="AI2494" i="1"/>
  <c r="W2494" i="1"/>
  <c r="S2494" i="1"/>
  <c r="D2494" i="1"/>
  <c r="AH3591" i="1"/>
  <c r="W3591" i="1"/>
  <c r="S3591" i="1"/>
  <c r="D3591" i="1"/>
  <c r="AI3590" i="1"/>
  <c r="W3590" i="1"/>
  <c r="S3590" i="1"/>
  <c r="D3590" i="1"/>
  <c r="AI3589" i="1"/>
  <c r="W3589" i="1"/>
  <c r="S3589" i="1"/>
  <c r="D3589" i="1"/>
  <c r="AI2493" i="1"/>
  <c r="W2493" i="1"/>
  <c r="S2493" i="1"/>
  <c r="D2493" i="1"/>
  <c r="AI2492" i="1"/>
  <c r="W2492" i="1"/>
  <c r="S2492" i="1"/>
  <c r="D2492" i="1"/>
  <c r="AI2491" i="1"/>
  <c r="W2491" i="1"/>
  <c r="S2491" i="1"/>
  <c r="D2491" i="1"/>
  <c r="AI3588" i="1"/>
  <c r="W3588" i="1"/>
  <c r="S3588" i="1"/>
  <c r="D3588" i="1"/>
  <c r="AI2490" i="1"/>
  <c r="W2490" i="1"/>
  <c r="S2490" i="1"/>
  <c r="D2490" i="1"/>
  <c r="AI3587" i="1"/>
  <c r="W3587" i="1"/>
  <c r="S3587" i="1"/>
  <c r="D3587" i="1"/>
  <c r="AI3586" i="1"/>
  <c r="W3586" i="1"/>
  <c r="S3586" i="1"/>
  <c r="D3586" i="1"/>
  <c r="AH3585" i="1"/>
  <c r="W3585" i="1"/>
  <c r="S3585" i="1"/>
  <c r="D3585" i="1"/>
  <c r="AI2489" i="1"/>
  <c r="W2489" i="1"/>
  <c r="S2489" i="1"/>
  <c r="D2489" i="1"/>
  <c r="W1356" i="1"/>
  <c r="S1356" i="1"/>
  <c r="D1356" i="1"/>
  <c r="AI2488" i="1"/>
  <c r="W2488" i="1"/>
  <c r="S2488" i="1"/>
  <c r="D2488" i="1"/>
  <c r="W1355" i="1"/>
  <c r="S1355" i="1"/>
  <c r="D1355" i="1"/>
  <c r="W3584" i="1"/>
  <c r="S3584" i="1"/>
  <c r="D3584" i="1"/>
  <c r="AH3583" i="1"/>
  <c r="W3583" i="1"/>
  <c r="S3583" i="1"/>
  <c r="D3583" i="1"/>
  <c r="AH3582" i="1"/>
  <c r="W3582" i="1"/>
  <c r="S3582" i="1"/>
  <c r="D3582" i="1"/>
  <c r="AI3581" i="1"/>
  <c r="W3581" i="1"/>
  <c r="S3581" i="1"/>
  <c r="D3581" i="1"/>
  <c r="W1354" i="1"/>
  <c r="S1354" i="1"/>
  <c r="D1354" i="1"/>
  <c r="AH3580" i="1"/>
  <c r="W3580" i="1"/>
  <c r="S3580" i="1"/>
  <c r="D3580" i="1"/>
  <c r="AJ1353" i="1"/>
  <c r="AI1353" i="1"/>
  <c r="AH1353" i="1"/>
  <c r="W1353" i="1"/>
  <c r="S1353" i="1"/>
  <c r="D1353" i="1"/>
  <c r="AI1352" i="1"/>
  <c r="W1352" i="1"/>
  <c r="S1352" i="1"/>
  <c r="D1352" i="1"/>
  <c r="AI3579" i="1"/>
  <c r="W3579" i="1"/>
  <c r="S3579" i="1"/>
  <c r="D3579" i="1"/>
  <c r="AI3578" i="1"/>
  <c r="W3578" i="1"/>
  <c r="S3578" i="1"/>
  <c r="D3578" i="1"/>
  <c r="AI3577" i="1"/>
  <c r="W3577" i="1"/>
  <c r="S3577" i="1"/>
  <c r="D3577" i="1"/>
  <c r="AI3576" i="1"/>
  <c r="W3576" i="1"/>
  <c r="S3576" i="1"/>
  <c r="D3576" i="1"/>
  <c r="AI3575" i="1"/>
  <c r="W3575" i="1"/>
  <c r="S3575" i="1"/>
  <c r="D3575" i="1"/>
  <c r="AI3574" i="1"/>
  <c r="W3574" i="1"/>
  <c r="S3574" i="1"/>
  <c r="D3574" i="1"/>
  <c r="AI3573" i="1"/>
  <c r="W3573" i="1"/>
  <c r="S3573" i="1"/>
  <c r="D3573" i="1"/>
  <c r="W3572" i="1"/>
  <c r="S3572" i="1"/>
  <c r="D3572" i="1"/>
  <c r="AI3571" i="1"/>
  <c r="W3571" i="1"/>
  <c r="S3571" i="1"/>
  <c r="D3571" i="1"/>
  <c r="AI2487" i="1"/>
  <c r="W2487" i="1"/>
  <c r="S2487" i="1"/>
  <c r="D2487" i="1"/>
  <c r="W1351" i="1"/>
  <c r="S1351" i="1"/>
  <c r="D1351" i="1"/>
  <c r="AI1350" i="1"/>
  <c r="W1350" i="1"/>
  <c r="S1350" i="1"/>
  <c r="D1350" i="1"/>
  <c r="AI1349" i="1"/>
  <c r="W1349" i="1"/>
  <c r="S1349" i="1"/>
  <c r="D1349" i="1"/>
  <c r="AI3570" i="1"/>
  <c r="W3570" i="1"/>
  <c r="S3570" i="1"/>
  <c r="D3570" i="1"/>
  <c r="AH3569" i="1"/>
  <c r="W3569" i="1"/>
  <c r="S3569" i="1"/>
  <c r="D3569" i="1"/>
  <c r="AH3568" i="1"/>
  <c r="W3568" i="1"/>
  <c r="S3568" i="1"/>
  <c r="D3568" i="1"/>
  <c r="AI3567" i="1"/>
  <c r="W3567" i="1"/>
  <c r="S3567" i="1"/>
  <c r="D3567" i="1"/>
  <c r="AI3566" i="1"/>
  <c r="W3566" i="1"/>
  <c r="S3566" i="1"/>
  <c r="D3566" i="1"/>
  <c r="AI3565" i="1"/>
  <c r="W3565" i="1"/>
  <c r="S3565" i="1"/>
  <c r="D3565" i="1"/>
  <c r="W2486" i="1"/>
  <c r="S2486" i="1"/>
  <c r="D2486" i="1"/>
  <c r="AI3564" i="1"/>
  <c r="W3564" i="1"/>
  <c r="S3564" i="1"/>
  <c r="D3564" i="1"/>
  <c r="AH3563" i="1"/>
  <c r="W3563" i="1"/>
  <c r="S3563" i="1"/>
  <c r="D3563" i="1"/>
  <c r="AI3562" i="1"/>
  <c r="W3562" i="1"/>
  <c r="S3562" i="1"/>
  <c r="D3562" i="1"/>
  <c r="AH3561" i="1"/>
  <c r="W3561" i="1"/>
  <c r="S3561" i="1"/>
  <c r="D3561" i="1"/>
  <c r="AI2485" i="1"/>
  <c r="W2485" i="1"/>
  <c r="S2485" i="1"/>
  <c r="D2485" i="1"/>
  <c r="AI3560" i="1"/>
  <c r="W3560" i="1"/>
  <c r="S3560" i="1"/>
  <c r="D3560" i="1"/>
  <c r="AI3559" i="1"/>
  <c r="W3559" i="1"/>
  <c r="S3559" i="1"/>
  <c r="D3559" i="1"/>
  <c r="AI3558" i="1"/>
  <c r="W3558" i="1"/>
  <c r="S3558" i="1"/>
  <c r="D3558" i="1"/>
  <c r="AI2484" i="1"/>
  <c r="W2484" i="1"/>
  <c r="S2484" i="1"/>
  <c r="D2484" i="1"/>
  <c r="AI3557" i="1"/>
  <c r="W3557" i="1"/>
  <c r="S3557" i="1"/>
  <c r="D3557" i="1"/>
  <c r="AI3556" i="1"/>
  <c r="W3556" i="1"/>
  <c r="S3556" i="1"/>
  <c r="D3556" i="1"/>
  <c r="AI3555" i="1"/>
  <c r="W3555" i="1"/>
  <c r="S3555" i="1"/>
  <c r="D3555" i="1"/>
  <c r="AI2483" i="1"/>
  <c r="W2483" i="1"/>
  <c r="S2483" i="1"/>
  <c r="D2483" i="1"/>
  <c r="AI3554" i="1"/>
  <c r="W3554" i="1"/>
  <c r="S3554" i="1"/>
  <c r="D3554" i="1"/>
  <c r="AH3553" i="1"/>
  <c r="W3553" i="1"/>
  <c r="S3553" i="1"/>
  <c r="D3553" i="1"/>
  <c r="AI3552" i="1"/>
  <c r="W3552" i="1"/>
  <c r="S3552" i="1"/>
  <c r="D3552" i="1"/>
  <c r="AI1348" i="1"/>
  <c r="W1348" i="1"/>
  <c r="S1348" i="1"/>
  <c r="D1348" i="1"/>
  <c r="AI2482" i="1"/>
  <c r="W2482" i="1"/>
  <c r="S2482" i="1"/>
  <c r="D2482" i="1"/>
  <c r="AI2481" i="1"/>
  <c r="W2481" i="1"/>
  <c r="S2481" i="1"/>
  <c r="D2481" i="1"/>
  <c r="AI3551" i="1"/>
  <c r="W3551" i="1"/>
  <c r="S3551" i="1"/>
  <c r="D3551" i="1"/>
  <c r="AI3550" i="1"/>
  <c r="W3550" i="1"/>
  <c r="S3550" i="1"/>
  <c r="D3550" i="1"/>
  <c r="AI3549" i="1"/>
  <c r="W3549" i="1"/>
  <c r="S3549" i="1"/>
  <c r="D3549" i="1"/>
  <c r="AI3548" i="1"/>
  <c r="W3548" i="1"/>
  <c r="S3548" i="1"/>
  <c r="D3548" i="1"/>
  <c r="AI3547" i="1"/>
  <c r="W3547" i="1"/>
  <c r="S3547" i="1"/>
  <c r="D3547" i="1"/>
  <c r="AI3546" i="1"/>
  <c r="W3546" i="1"/>
  <c r="S3546" i="1"/>
  <c r="D3546" i="1"/>
  <c r="AJ2480" i="1"/>
  <c r="AI2480" i="1"/>
  <c r="AH2480" i="1"/>
  <c r="AG2480" i="1"/>
  <c r="W2480" i="1"/>
  <c r="S2480" i="1"/>
  <c r="D2480" i="1"/>
  <c r="AI1347" i="1"/>
  <c r="W1347" i="1"/>
  <c r="S1347" i="1"/>
  <c r="N1347" i="1"/>
  <c r="D1347" i="1"/>
  <c r="AI1346" i="1"/>
  <c r="W1346" i="1"/>
  <c r="S1346" i="1"/>
  <c r="D1346" i="1"/>
  <c r="AI3545" i="1"/>
  <c r="AH3545" i="1"/>
  <c r="W3545" i="1"/>
  <c r="S3545" i="1"/>
  <c r="D3545" i="1"/>
  <c r="W3544" i="1"/>
  <c r="S3544" i="1"/>
  <c r="D3544" i="1"/>
  <c r="AI3543" i="1"/>
  <c r="W3543" i="1"/>
  <c r="S3543" i="1"/>
  <c r="D3543" i="1"/>
  <c r="AI3542" i="1"/>
  <c r="W3542" i="1"/>
  <c r="S3542" i="1"/>
  <c r="D3542" i="1"/>
  <c r="AI3541" i="1"/>
  <c r="W3541" i="1"/>
  <c r="S3541" i="1"/>
  <c r="D3541" i="1"/>
  <c r="AI3540" i="1"/>
  <c r="W3540" i="1"/>
  <c r="S3540" i="1"/>
  <c r="D3540" i="1"/>
  <c r="AI3539" i="1"/>
  <c r="W3539" i="1"/>
  <c r="S3539" i="1"/>
  <c r="D3539" i="1"/>
  <c r="W3538" i="1"/>
  <c r="S3538" i="1"/>
  <c r="D3538" i="1"/>
  <c r="AI2479" i="1"/>
  <c r="W2479" i="1"/>
  <c r="S2479" i="1"/>
  <c r="D2479" i="1"/>
  <c r="W1345" i="1"/>
  <c r="S1345" i="1"/>
  <c r="D1345" i="1"/>
  <c r="AI2478" i="1"/>
  <c r="W2478" i="1"/>
  <c r="S2478" i="1"/>
  <c r="D2478" i="1"/>
  <c r="AH3537" i="1"/>
  <c r="W3537" i="1"/>
  <c r="S3537" i="1"/>
  <c r="D3537" i="1"/>
  <c r="AI3536" i="1"/>
  <c r="W3536" i="1"/>
  <c r="S3536" i="1"/>
  <c r="D3536" i="1"/>
  <c r="AI3535" i="1"/>
  <c r="W3535" i="1"/>
  <c r="S3535" i="1"/>
  <c r="D3535" i="1"/>
  <c r="AI2477" i="1"/>
  <c r="W2477" i="1"/>
  <c r="S2477" i="1"/>
  <c r="D2477" i="1"/>
  <c r="AI3534" i="1"/>
  <c r="W3534" i="1"/>
  <c r="S3534" i="1"/>
  <c r="D3534" i="1"/>
  <c r="AI3533" i="1"/>
  <c r="W3533" i="1"/>
  <c r="S3533" i="1"/>
  <c r="D3533" i="1"/>
  <c r="AI3532" i="1"/>
  <c r="W3532" i="1"/>
  <c r="S3532" i="1"/>
  <c r="D3532" i="1"/>
  <c r="AI3531" i="1"/>
  <c r="W3531" i="1"/>
  <c r="S3531" i="1"/>
  <c r="D3531" i="1"/>
  <c r="AI3530" i="1"/>
  <c r="W3530" i="1"/>
  <c r="S3530" i="1"/>
  <c r="D3530" i="1"/>
  <c r="AI1344" i="1"/>
  <c r="W1344" i="1"/>
  <c r="S1344" i="1"/>
  <c r="D1344" i="1"/>
  <c r="AI3529" i="1"/>
  <c r="AH3529" i="1"/>
  <c r="W3529" i="1"/>
  <c r="S3529" i="1"/>
  <c r="D3529" i="1"/>
  <c r="W2476" i="1"/>
  <c r="S2476" i="1"/>
  <c r="D2476" i="1"/>
  <c r="AJ3528" i="1"/>
  <c r="AI3528" i="1"/>
  <c r="AH3528" i="1"/>
  <c r="AG3528" i="1"/>
  <c r="W3528" i="1"/>
  <c r="S3528" i="1"/>
  <c r="D3528" i="1"/>
  <c r="AI2475" i="1"/>
  <c r="W2475" i="1"/>
  <c r="S2475" i="1"/>
  <c r="D2475" i="1"/>
  <c r="AI3527" i="1"/>
  <c r="W3527" i="1"/>
  <c r="S3527" i="1"/>
  <c r="D3527" i="1"/>
  <c r="W3526" i="1"/>
  <c r="S3526" i="1"/>
  <c r="D3526" i="1"/>
  <c r="AI3525" i="1"/>
  <c r="W3525" i="1"/>
  <c r="S3525" i="1"/>
  <c r="D3525" i="1"/>
  <c r="AI3524" i="1"/>
  <c r="W3524" i="1"/>
  <c r="S3524" i="1"/>
  <c r="D3524" i="1"/>
  <c r="AI3523" i="1"/>
  <c r="W3523" i="1"/>
  <c r="S3523" i="1"/>
  <c r="D3523" i="1"/>
  <c r="AI3522" i="1"/>
  <c r="W3522" i="1"/>
  <c r="S3522" i="1"/>
  <c r="D3522" i="1"/>
  <c r="AI1343" i="1"/>
  <c r="W1343" i="1"/>
  <c r="S1343" i="1"/>
  <c r="D1343" i="1"/>
  <c r="AH3521" i="1"/>
  <c r="W3521" i="1"/>
  <c r="S3521" i="1"/>
  <c r="D3521" i="1"/>
  <c r="AH3520" i="1"/>
  <c r="W3520" i="1"/>
  <c r="S3520" i="1"/>
  <c r="D3520" i="1"/>
  <c r="AI3519" i="1"/>
  <c r="W3519" i="1"/>
  <c r="S3519" i="1"/>
  <c r="D3519" i="1"/>
  <c r="AI3518" i="1"/>
  <c r="W3518" i="1"/>
  <c r="S3518" i="1"/>
  <c r="D3518" i="1"/>
  <c r="AI3517" i="1"/>
  <c r="W3517" i="1"/>
  <c r="S3517" i="1"/>
  <c r="D3517" i="1"/>
  <c r="AI3516" i="1"/>
  <c r="W3516" i="1"/>
  <c r="S3516" i="1"/>
  <c r="D3516" i="1"/>
  <c r="AI3515" i="1"/>
  <c r="W3515" i="1"/>
  <c r="S3515" i="1"/>
  <c r="D3515" i="1"/>
  <c r="AI2474" i="1"/>
  <c r="W2474" i="1"/>
  <c r="S2474" i="1"/>
  <c r="D2474" i="1"/>
  <c r="AI3514" i="1"/>
  <c r="W3514" i="1"/>
  <c r="S3514" i="1"/>
  <c r="D3514" i="1"/>
  <c r="AI3513" i="1"/>
  <c r="W3513" i="1"/>
  <c r="S3513" i="1"/>
  <c r="D3513" i="1"/>
  <c r="AI3512" i="1"/>
  <c r="W3512" i="1"/>
  <c r="S3512" i="1"/>
  <c r="D3512" i="1"/>
  <c r="AH3511" i="1"/>
  <c r="W3511" i="1"/>
  <c r="S3511" i="1"/>
  <c r="D3511" i="1"/>
  <c r="AH3510" i="1"/>
  <c r="W3510" i="1"/>
  <c r="S3510" i="1"/>
  <c r="D3510" i="1"/>
  <c r="AH3509" i="1"/>
  <c r="W3509" i="1"/>
  <c r="S3509" i="1"/>
  <c r="D3509" i="1"/>
  <c r="AJ3508" i="1"/>
  <c r="AI3508" i="1"/>
  <c r="AH3508" i="1"/>
  <c r="AG3508" i="1"/>
  <c r="W3508" i="1"/>
  <c r="S3508" i="1"/>
  <c r="D3508" i="1"/>
  <c r="W2473" i="1"/>
  <c r="S2473" i="1"/>
  <c r="D2473" i="1"/>
  <c r="AI3507" i="1"/>
  <c r="W3507" i="1"/>
  <c r="S3507" i="1"/>
  <c r="D3507" i="1"/>
  <c r="AI3506" i="1"/>
  <c r="W3506" i="1"/>
  <c r="S3506" i="1"/>
  <c r="D3506" i="1"/>
  <c r="AI3505" i="1"/>
  <c r="W3505" i="1"/>
  <c r="S3505" i="1"/>
  <c r="D3505" i="1"/>
  <c r="AI3504" i="1"/>
  <c r="W3504" i="1"/>
  <c r="S3504" i="1"/>
  <c r="D3504" i="1"/>
  <c r="AI3503" i="1"/>
  <c r="W3503" i="1"/>
  <c r="S3503" i="1"/>
  <c r="D3503" i="1"/>
  <c r="AI3502" i="1"/>
  <c r="W3502" i="1"/>
  <c r="S3502" i="1"/>
  <c r="D3502" i="1"/>
  <c r="AH3501" i="1"/>
  <c r="W3501" i="1"/>
  <c r="S3501" i="1"/>
  <c r="D3501" i="1"/>
  <c r="AH3500" i="1"/>
  <c r="W3500" i="1"/>
  <c r="S3500" i="1"/>
  <c r="D3500" i="1"/>
  <c r="AI2472" i="1"/>
  <c r="W2472" i="1"/>
  <c r="S2472" i="1"/>
  <c r="D2472" i="1"/>
  <c r="AI3499" i="1"/>
  <c r="W3499" i="1"/>
  <c r="S3499" i="1"/>
  <c r="D3499" i="1"/>
  <c r="AI1342" i="1"/>
  <c r="W1342" i="1"/>
  <c r="S1342" i="1"/>
  <c r="D1342" i="1"/>
  <c r="AI2471" i="1"/>
  <c r="W2471" i="1"/>
  <c r="S2471" i="1"/>
  <c r="D2471" i="1"/>
  <c r="AH3498" i="1"/>
  <c r="W3498" i="1"/>
  <c r="S3498" i="1"/>
  <c r="D3498" i="1"/>
  <c r="AH3497" i="1"/>
  <c r="W3497" i="1"/>
  <c r="S3497" i="1"/>
  <c r="D3497" i="1"/>
  <c r="AH3496" i="1"/>
  <c r="W3496" i="1"/>
  <c r="S3496" i="1"/>
  <c r="D3496" i="1"/>
  <c r="W2470" i="1"/>
  <c r="S2470" i="1"/>
  <c r="D2470" i="1"/>
  <c r="AI3495" i="1"/>
  <c r="W3495" i="1"/>
  <c r="S3495" i="1"/>
  <c r="D3495" i="1"/>
  <c r="AI3494" i="1"/>
  <c r="W3494" i="1"/>
  <c r="S3494" i="1"/>
  <c r="D3494" i="1"/>
  <c r="AI3493" i="1"/>
  <c r="W3493" i="1"/>
  <c r="S3493" i="1"/>
  <c r="D3493" i="1"/>
  <c r="AI3492" i="1"/>
  <c r="W3492" i="1"/>
  <c r="S3492" i="1"/>
  <c r="D3492" i="1"/>
  <c r="AI3491" i="1"/>
  <c r="W3491" i="1"/>
  <c r="S3491" i="1"/>
  <c r="D3491" i="1"/>
  <c r="AI3490" i="1"/>
  <c r="W3490" i="1"/>
  <c r="S3490" i="1"/>
  <c r="D3490" i="1"/>
  <c r="AH3489" i="1"/>
  <c r="W3489" i="1"/>
  <c r="S3489" i="1"/>
  <c r="D3489" i="1"/>
  <c r="AH3488" i="1"/>
  <c r="W3488" i="1"/>
  <c r="S3488" i="1"/>
  <c r="D3488" i="1"/>
  <c r="AI2469" i="1"/>
  <c r="W2469" i="1"/>
  <c r="S2469" i="1"/>
  <c r="D2469" i="1"/>
  <c r="AI3487" i="1"/>
  <c r="W3487" i="1"/>
  <c r="S3487" i="1"/>
  <c r="D3487" i="1"/>
  <c r="AI1341" i="1"/>
  <c r="W1341" i="1"/>
  <c r="S1341" i="1"/>
  <c r="D1341" i="1"/>
  <c r="AI2468" i="1"/>
  <c r="W2468" i="1"/>
  <c r="S2468" i="1"/>
  <c r="D2468" i="1"/>
  <c r="AH3486" i="1"/>
  <c r="W3486" i="1"/>
  <c r="S3486" i="1"/>
  <c r="D3486" i="1"/>
  <c r="AH3485" i="1"/>
  <c r="W3485" i="1"/>
  <c r="S3485" i="1"/>
  <c r="D3485" i="1"/>
  <c r="W2467" i="1"/>
  <c r="S2467" i="1"/>
  <c r="D2467" i="1"/>
  <c r="AI3484" i="1"/>
  <c r="W3484" i="1"/>
  <c r="S3484" i="1"/>
  <c r="D3484" i="1"/>
  <c r="AI3483" i="1"/>
  <c r="W3483" i="1"/>
  <c r="S3483" i="1"/>
  <c r="D3483" i="1"/>
  <c r="AI3482" i="1"/>
  <c r="W3482" i="1"/>
  <c r="S3482" i="1"/>
  <c r="D3482" i="1"/>
  <c r="AI3481" i="1"/>
  <c r="W3481" i="1"/>
  <c r="S3481" i="1"/>
  <c r="D3481" i="1"/>
  <c r="AI3480" i="1"/>
  <c r="W3480" i="1"/>
  <c r="S3480" i="1"/>
  <c r="D3480" i="1"/>
  <c r="AI3479" i="1"/>
  <c r="W3479" i="1"/>
  <c r="S3479" i="1"/>
  <c r="D3479" i="1"/>
  <c r="AI2466" i="1"/>
  <c r="W2466" i="1"/>
  <c r="S2466" i="1"/>
  <c r="D2466" i="1"/>
  <c r="AH3478" i="1"/>
  <c r="W3478" i="1"/>
  <c r="S3478" i="1"/>
  <c r="D3478" i="1"/>
  <c r="AH3477" i="1"/>
  <c r="W3477" i="1"/>
  <c r="S3477" i="1"/>
  <c r="D3477" i="1"/>
  <c r="AI2465" i="1"/>
  <c r="W2465" i="1"/>
  <c r="S2465" i="1"/>
  <c r="D2465" i="1"/>
  <c r="AI3476" i="1"/>
  <c r="W3476" i="1"/>
  <c r="S3476" i="1"/>
  <c r="D3476" i="1"/>
  <c r="AI1340" i="1"/>
  <c r="W1340" i="1"/>
  <c r="S1340" i="1"/>
  <c r="D1340" i="1"/>
  <c r="AI2464" i="1"/>
  <c r="W2464" i="1"/>
  <c r="S2464" i="1"/>
  <c r="D2464" i="1"/>
  <c r="AH3475" i="1"/>
  <c r="W3475" i="1"/>
  <c r="S3475" i="1"/>
  <c r="D3475" i="1"/>
  <c r="AH3474" i="1"/>
  <c r="W3474" i="1"/>
  <c r="S3474" i="1"/>
  <c r="D3474" i="1"/>
  <c r="AI3473" i="1"/>
  <c r="W3473" i="1"/>
  <c r="S3473" i="1"/>
  <c r="D3473" i="1"/>
  <c r="W2463" i="1"/>
  <c r="S2463" i="1"/>
  <c r="D2463" i="1"/>
  <c r="AI3472" i="1"/>
  <c r="W3472" i="1"/>
  <c r="S3472" i="1"/>
  <c r="D3472" i="1"/>
  <c r="AI3471" i="1"/>
  <c r="W3471" i="1"/>
  <c r="S3471" i="1"/>
  <c r="D3471" i="1"/>
  <c r="AI3470" i="1"/>
  <c r="W3470" i="1"/>
  <c r="S3470" i="1"/>
  <c r="D3470" i="1"/>
  <c r="AI3469" i="1"/>
  <c r="W3469" i="1"/>
  <c r="S3469" i="1"/>
  <c r="D3469" i="1"/>
  <c r="AI3468" i="1"/>
  <c r="W3468" i="1"/>
  <c r="S3468" i="1"/>
  <c r="D3468" i="1"/>
  <c r="AI3467" i="1"/>
  <c r="W3467" i="1"/>
  <c r="S3467" i="1"/>
  <c r="D3467" i="1"/>
  <c r="AH3466" i="1"/>
  <c r="W3466" i="1"/>
  <c r="S3466" i="1"/>
  <c r="D3466" i="1"/>
  <c r="AH3465" i="1"/>
  <c r="W3465" i="1"/>
  <c r="S3465" i="1"/>
  <c r="D3465" i="1"/>
  <c r="AI2462" i="1"/>
  <c r="W2462" i="1"/>
  <c r="S2462" i="1"/>
  <c r="D2462" i="1"/>
  <c r="AI1339" i="1"/>
  <c r="W1339" i="1"/>
  <c r="S1339" i="1"/>
  <c r="D1339" i="1"/>
  <c r="AI3464" i="1"/>
  <c r="W3464" i="1"/>
  <c r="S3464" i="1"/>
  <c r="D3464" i="1"/>
  <c r="AI1338" i="1"/>
  <c r="W1338" i="1"/>
  <c r="S1338" i="1"/>
  <c r="D1338" i="1"/>
  <c r="AI2461" i="1"/>
  <c r="W2461" i="1"/>
  <c r="S2461" i="1"/>
  <c r="D2461" i="1"/>
  <c r="AH3463" i="1"/>
  <c r="W3463" i="1"/>
  <c r="S3463" i="1"/>
  <c r="D3463" i="1"/>
  <c r="AH3462" i="1"/>
  <c r="W3462" i="1"/>
  <c r="S3462" i="1"/>
  <c r="D3462" i="1"/>
  <c r="AH3461" i="1"/>
  <c r="W3461" i="1"/>
  <c r="S3461" i="1"/>
  <c r="D3461" i="1"/>
  <c r="W2460" i="1"/>
  <c r="S2460" i="1"/>
  <c r="D2460" i="1"/>
  <c r="AI3460" i="1"/>
  <c r="W3460" i="1"/>
  <c r="S3460" i="1"/>
  <c r="D3460" i="1"/>
  <c r="AI3459" i="1"/>
  <c r="W3459" i="1"/>
  <c r="S3459" i="1"/>
  <c r="D3459" i="1"/>
  <c r="AI3458" i="1"/>
  <c r="W3458" i="1"/>
  <c r="S3458" i="1"/>
  <c r="D3458" i="1"/>
  <c r="AI3457" i="1"/>
  <c r="W3457" i="1"/>
  <c r="S3457" i="1"/>
  <c r="D3457" i="1"/>
  <c r="AI2459" i="1"/>
  <c r="W2459" i="1"/>
  <c r="S2459" i="1"/>
  <c r="D2459" i="1"/>
  <c r="AI3456" i="1"/>
  <c r="W3456" i="1"/>
  <c r="S3456" i="1"/>
  <c r="D3456" i="1"/>
  <c r="AH3455" i="1"/>
  <c r="W3455" i="1"/>
  <c r="S3455" i="1"/>
  <c r="D3455" i="1"/>
  <c r="AH3454" i="1"/>
  <c r="W3454" i="1"/>
  <c r="S3454" i="1"/>
  <c r="D3454" i="1"/>
  <c r="AI2458" i="1"/>
  <c r="W2458" i="1"/>
  <c r="S2458" i="1"/>
  <c r="D2458" i="1"/>
  <c r="AI3453" i="1"/>
  <c r="W3453" i="1"/>
  <c r="S3453" i="1"/>
  <c r="D3453" i="1"/>
  <c r="AI1337" i="1"/>
  <c r="W1337" i="1"/>
  <c r="S1337" i="1"/>
  <c r="D1337" i="1"/>
  <c r="AI2457" i="1"/>
  <c r="W2457" i="1"/>
  <c r="S2457" i="1"/>
  <c r="D2457" i="1"/>
  <c r="AH3452" i="1"/>
  <c r="W3452" i="1"/>
  <c r="S3452" i="1"/>
  <c r="D3452" i="1"/>
  <c r="AH3451" i="1"/>
  <c r="W3451" i="1"/>
  <c r="S3451" i="1"/>
  <c r="D3451" i="1"/>
  <c r="W2456" i="1"/>
  <c r="S2456" i="1"/>
  <c r="D2456" i="1"/>
  <c r="AI3450" i="1"/>
  <c r="W3450" i="1"/>
  <c r="S3450" i="1"/>
  <c r="D3450" i="1"/>
  <c r="AI3449" i="1"/>
  <c r="W3449" i="1"/>
  <c r="S3449" i="1"/>
  <c r="D3449" i="1"/>
  <c r="AI3448" i="1"/>
  <c r="W3448" i="1"/>
  <c r="S3448" i="1"/>
  <c r="D3448" i="1"/>
  <c r="AI3447" i="1"/>
  <c r="W3447" i="1"/>
  <c r="S3447" i="1"/>
  <c r="D3447" i="1"/>
  <c r="AI3446" i="1"/>
  <c r="W3446" i="1"/>
  <c r="S3446" i="1"/>
  <c r="D3446" i="1"/>
  <c r="AI3445" i="1"/>
  <c r="W3445" i="1"/>
  <c r="S3445" i="1"/>
  <c r="D3445" i="1"/>
  <c r="AI3444" i="1"/>
  <c r="W3444" i="1"/>
  <c r="S3444" i="1"/>
  <c r="D3444" i="1"/>
  <c r="AH3443" i="1"/>
  <c r="W3443" i="1"/>
  <c r="S3443" i="1"/>
  <c r="D3443" i="1"/>
  <c r="AH3442" i="1"/>
  <c r="W3442" i="1"/>
  <c r="S3442" i="1"/>
  <c r="D3442" i="1"/>
  <c r="AI2455" i="1"/>
  <c r="W2455" i="1"/>
  <c r="S2455" i="1"/>
  <c r="D2455" i="1"/>
  <c r="AI1336" i="1"/>
  <c r="W1336" i="1"/>
  <c r="S1336" i="1"/>
  <c r="D1336" i="1"/>
  <c r="AI3441" i="1"/>
  <c r="W3441" i="1"/>
  <c r="S3441" i="1"/>
  <c r="D3441" i="1"/>
  <c r="AI1335" i="1"/>
  <c r="W1335" i="1"/>
  <c r="S1335" i="1"/>
  <c r="D1335" i="1"/>
  <c r="AI2454" i="1"/>
  <c r="W2454" i="1"/>
  <c r="S2454" i="1"/>
  <c r="D2454" i="1"/>
  <c r="AH3440" i="1"/>
  <c r="W3440" i="1"/>
  <c r="S3440" i="1"/>
  <c r="D3440" i="1"/>
  <c r="AH3439" i="1"/>
  <c r="W3439" i="1"/>
  <c r="S3439" i="1"/>
  <c r="D3439" i="1"/>
  <c r="AI3438" i="1"/>
  <c r="W3438" i="1"/>
  <c r="S3438" i="1"/>
  <c r="D3438" i="1"/>
  <c r="W2453" i="1"/>
  <c r="S2453" i="1"/>
  <c r="D2453" i="1"/>
  <c r="AI3437" i="1"/>
  <c r="W3437" i="1"/>
  <c r="S3437" i="1"/>
  <c r="D3437" i="1"/>
  <c r="AJ3436" i="1"/>
  <c r="AI3436" i="1"/>
  <c r="AH3436" i="1"/>
  <c r="AG3436" i="1"/>
  <c r="W3436" i="1"/>
  <c r="S3436" i="1"/>
  <c r="D3436" i="1"/>
  <c r="AI3435" i="1"/>
  <c r="W3435" i="1"/>
  <c r="S3435" i="1"/>
  <c r="D3435" i="1"/>
  <c r="AI3434" i="1"/>
  <c r="W3434" i="1"/>
  <c r="S3434" i="1"/>
  <c r="D3434" i="1"/>
  <c r="AI3433" i="1"/>
  <c r="W3433" i="1"/>
  <c r="S3433" i="1"/>
  <c r="D3433" i="1"/>
  <c r="AI2452" i="1"/>
  <c r="W2452" i="1"/>
  <c r="S2452" i="1"/>
  <c r="D2452" i="1"/>
  <c r="AH3432" i="1"/>
  <c r="W3432" i="1"/>
  <c r="S3432" i="1"/>
  <c r="D3432" i="1"/>
  <c r="AH3431" i="1"/>
  <c r="W3431" i="1"/>
  <c r="S3431" i="1"/>
  <c r="D3431" i="1"/>
  <c r="AI2451" i="1"/>
  <c r="W2451" i="1"/>
  <c r="S2451" i="1"/>
  <c r="D2451" i="1"/>
  <c r="AI2450" i="1"/>
  <c r="W2450" i="1"/>
  <c r="S2450" i="1"/>
  <c r="D2450" i="1"/>
  <c r="AI3430" i="1"/>
  <c r="W3430" i="1"/>
  <c r="S3430" i="1"/>
  <c r="D3430" i="1"/>
  <c r="AI1334" i="1"/>
  <c r="W1334" i="1"/>
  <c r="S1334" i="1"/>
  <c r="D1334" i="1"/>
  <c r="AI3429" i="1"/>
  <c r="W3429" i="1"/>
  <c r="S3429" i="1"/>
  <c r="D3429" i="1"/>
  <c r="AH3428" i="1"/>
  <c r="W3428" i="1"/>
  <c r="S3428" i="1"/>
  <c r="D3428" i="1"/>
  <c r="AH3427" i="1"/>
  <c r="W3427" i="1"/>
  <c r="S3427" i="1"/>
  <c r="D3427" i="1"/>
  <c r="AI3426" i="1"/>
  <c r="W3426" i="1"/>
  <c r="S3426" i="1"/>
  <c r="D3426" i="1"/>
  <c r="AI3425" i="1"/>
  <c r="W3425" i="1"/>
  <c r="S3425" i="1"/>
  <c r="D3425" i="1"/>
  <c r="AI1333" i="1"/>
  <c r="W1333" i="1"/>
  <c r="S1333" i="1"/>
  <c r="D1333" i="1"/>
  <c r="AI2449" i="1"/>
  <c r="W2449" i="1"/>
  <c r="S2449" i="1"/>
  <c r="D2449" i="1"/>
  <c r="AI2448" i="1"/>
  <c r="W2448" i="1"/>
  <c r="S2448" i="1"/>
  <c r="D2448" i="1"/>
  <c r="AI2447" i="1"/>
  <c r="W2447" i="1"/>
  <c r="S2447" i="1"/>
  <c r="D2447" i="1"/>
  <c r="AJ3424" i="1"/>
  <c r="AI3424" i="1"/>
  <c r="AH3424" i="1"/>
  <c r="AG3424" i="1"/>
  <c r="W3424" i="1"/>
  <c r="S3424" i="1"/>
  <c r="D3424" i="1"/>
  <c r="AI3423" i="1"/>
  <c r="W3423" i="1"/>
  <c r="S3423" i="1"/>
  <c r="D3423" i="1"/>
  <c r="AI1332" i="1"/>
  <c r="W1332" i="1"/>
  <c r="S1332" i="1"/>
  <c r="D1332" i="1"/>
  <c r="AI3422" i="1"/>
  <c r="W3422" i="1"/>
  <c r="S3422" i="1"/>
  <c r="D3422" i="1"/>
  <c r="AI2446" i="1"/>
  <c r="W2446" i="1"/>
  <c r="S2446" i="1"/>
  <c r="D2446" i="1"/>
  <c r="AI3421" i="1"/>
  <c r="W3421" i="1"/>
  <c r="S3421" i="1"/>
  <c r="D3421" i="1"/>
  <c r="AI3420" i="1"/>
  <c r="W3420" i="1"/>
  <c r="S3420" i="1"/>
  <c r="D3420" i="1"/>
  <c r="AI1331" i="1"/>
  <c r="W1331" i="1"/>
  <c r="S1331" i="1"/>
  <c r="D1331" i="1"/>
  <c r="AI3419" i="1"/>
  <c r="W3419" i="1"/>
  <c r="S3419" i="1"/>
  <c r="D3419" i="1"/>
  <c r="AI3418" i="1"/>
  <c r="W3418" i="1"/>
  <c r="S3418" i="1"/>
  <c r="D3418" i="1"/>
  <c r="AI3417" i="1"/>
  <c r="W3417" i="1"/>
  <c r="S3417" i="1"/>
  <c r="D3417" i="1"/>
  <c r="AI3416" i="1"/>
  <c r="W3416" i="1"/>
  <c r="S3416" i="1"/>
  <c r="D3416" i="1"/>
  <c r="AI3415" i="1"/>
  <c r="W3415" i="1"/>
  <c r="S3415" i="1"/>
  <c r="D3415" i="1"/>
  <c r="AI3414" i="1"/>
  <c r="W3414" i="1"/>
  <c r="S3414" i="1"/>
  <c r="D3414" i="1"/>
  <c r="AI3413" i="1"/>
  <c r="W3413" i="1"/>
  <c r="S3413" i="1"/>
  <c r="D3413" i="1"/>
  <c r="AI3412" i="1"/>
  <c r="W3412" i="1"/>
  <c r="S3412" i="1"/>
  <c r="D3412" i="1"/>
  <c r="AI3411" i="1"/>
  <c r="W3411" i="1"/>
  <c r="S3411" i="1"/>
  <c r="D3411" i="1"/>
  <c r="AI3410" i="1"/>
  <c r="W3410" i="1"/>
  <c r="S3410" i="1"/>
  <c r="D3410" i="1"/>
  <c r="AI3409" i="1"/>
  <c r="W3409" i="1"/>
  <c r="S3409" i="1"/>
  <c r="D3409" i="1"/>
  <c r="AI3408" i="1"/>
  <c r="W3408" i="1"/>
  <c r="S3408" i="1"/>
  <c r="D3408" i="1"/>
  <c r="AJ3407" i="1"/>
  <c r="AI3407" i="1"/>
  <c r="AH3407" i="1"/>
  <c r="AG3407" i="1"/>
  <c r="W3407" i="1"/>
  <c r="S3407" i="1"/>
  <c r="D3407" i="1"/>
  <c r="AI3406" i="1"/>
  <c r="W3406" i="1"/>
  <c r="S3406" i="1"/>
  <c r="D3406" i="1"/>
  <c r="AI3405" i="1"/>
  <c r="W3405" i="1"/>
  <c r="S3405" i="1"/>
  <c r="D3405" i="1"/>
  <c r="AI3404" i="1"/>
  <c r="W3404" i="1"/>
  <c r="S3404" i="1"/>
  <c r="D3404" i="1"/>
  <c r="AI3403" i="1"/>
  <c r="W3403" i="1"/>
  <c r="S3403" i="1"/>
  <c r="D3403" i="1"/>
  <c r="AJ1330" i="1"/>
  <c r="AI1330" i="1"/>
  <c r="AH1330" i="1"/>
  <c r="AG1330" i="1"/>
  <c r="W1330" i="1"/>
  <c r="S1330" i="1"/>
  <c r="D1330" i="1"/>
  <c r="AI3402" i="1"/>
  <c r="W3402" i="1"/>
  <c r="S3402" i="1"/>
  <c r="D3402" i="1"/>
  <c r="AI1329" i="1"/>
  <c r="W1329" i="1"/>
  <c r="S1329" i="1"/>
  <c r="D1329" i="1"/>
  <c r="AI1328" i="1"/>
  <c r="W1328" i="1"/>
  <c r="S1328" i="1"/>
  <c r="D1328" i="1"/>
  <c r="AI3401" i="1"/>
  <c r="W3401" i="1"/>
  <c r="S3401" i="1"/>
  <c r="D3401" i="1"/>
  <c r="AI2445" i="1"/>
  <c r="W2445" i="1"/>
  <c r="S2445" i="1"/>
  <c r="D2445" i="1"/>
  <c r="AI3400" i="1"/>
  <c r="W3400" i="1"/>
  <c r="S3400" i="1"/>
  <c r="D3400" i="1"/>
  <c r="AI3399" i="1"/>
  <c r="AH3399" i="1"/>
  <c r="W3399" i="1"/>
  <c r="S3399" i="1"/>
  <c r="D3399" i="1"/>
  <c r="W1327" i="1"/>
  <c r="S1327" i="1"/>
  <c r="D1327" i="1"/>
  <c r="AJ1326" i="1"/>
  <c r="AI1326" i="1"/>
  <c r="AH1326" i="1"/>
  <c r="AG1326" i="1"/>
  <c r="W1326" i="1"/>
  <c r="S1326" i="1"/>
  <c r="D1326" i="1"/>
  <c r="AI3398" i="1"/>
  <c r="W3398" i="1"/>
  <c r="S3398" i="1"/>
  <c r="D3398" i="1"/>
  <c r="AJ1325" i="1"/>
  <c r="AI1325" i="1"/>
  <c r="AH1325" i="1"/>
  <c r="AG1325" i="1"/>
  <c r="W1325" i="1"/>
  <c r="S1325" i="1"/>
  <c r="D1325" i="1"/>
  <c r="AI1324" i="1"/>
  <c r="W1324" i="1"/>
  <c r="S1324" i="1"/>
  <c r="D1324" i="1"/>
  <c r="AI3397" i="1"/>
  <c r="W3397" i="1"/>
  <c r="S3397" i="1"/>
  <c r="D3397" i="1"/>
  <c r="AI1323" i="1"/>
  <c r="W1323" i="1"/>
  <c r="S1323" i="1"/>
  <c r="D1323" i="1"/>
  <c r="AI1322" i="1"/>
  <c r="W1322" i="1"/>
  <c r="S1322" i="1"/>
  <c r="D1322" i="1"/>
  <c r="AI1321" i="1"/>
  <c r="W1321" i="1"/>
  <c r="S1321" i="1"/>
  <c r="D1321" i="1"/>
  <c r="AI3396" i="1"/>
  <c r="W3396" i="1"/>
  <c r="S3396" i="1"/>
  <c r="D3396" i="1"/>
  <c r="AI1320" i="1"/>
  <c r="W1320" i="1"/>
  <c r="S1320" i="1"/>
  <c r="D1320" i="1"/>
  <c r="AI3395" i="1"/>
  <c r="W3395" i="1"/>
  <c r="S3395" i="1"/>
  <c r="D3395" i="1"/>
  <c r="AI2444" i="1"/>
  <c r="W2444" i="1"/>
  <c r="S2444" i="1"/>
  <c r="D2444" i="1"/>
  <c r="AI2443" i="1"/>
  <c r="W2443" i="1"/>
  <c r="S2443" i="1"/>
  <c r="D2443" i="1"/>
  <c r="AI3394" i="1"/>
  <c r="W3394" i="1"/>
  <c r="S3394" i="1"/>
  <c r="D3394" i="1"/>
  <c r="AI2442" i="1"/>
  <c r="W2442" i="1"/>
  <c r="S2442" i="1"/>
  <c r="D2442" i="1"/>
  <c r="AI1319" i="1"/>
  <c r="W1319" i="1"/>
  <c r="S1319" i="1"/>
  <c r="D1319" i="1"/>
  <c r="AI3393" i="1"/>
  <c r="W3393" i="1"/>
  <c r="S3393" i="1"/>
  <c r="D3393" i="1"/>
  <c r="AI1318" i="1"/>
  <c r="W1318" i="1"/>
  <c r="S1318" i="1"/>
  <c r="D1318" i="1"/>
  <c r="AI2441" i="1"/>
  <c r="W2441" i="1"/>
  <c r="S2441" i="1"/>
  <c r="D2441" i="1"/>
  <c r="AI3392" i="1"/>
  <c r="W3392" i="1"/>
  <c r="S3392" i="1"/>
  <c r="D3392" i="1"/>
  <c r="AI2440" i="1"/>
  <c r="W2440" i="1"/>
  <c r="S2440" i="1"/>
  <c r="D2440" i="1"/>
  <c r="AI1317" i="1"/>
  <c r="W1317" i="1"/>
  <c r="S1317" i="1"/>
  <c r="D1317" i="1"/>
  <c r="AI2439" i="1"/>
  <c r="W2439" i="1"/>
  <c r="S2439" i="1"/>
  <c r="D2439" i="1"/>
  <c r="AI2438" i="1"/>
  <c r="W2438" i="1"/>
  <c r="S2438" i="1"/>
  <c r="D2438" i="1"/>
  <c r="AI2437" i="1"/>
  <c r="W2437" i="1"/>
  <c r="S2437" i="1"/>
  <c r="D2437" i="1"/>
  <c r="W1316" i="1"/>
  <c r="S1316" i="1"/>
  <c r="D1316" i="1"/>
  <c r="AI1315" i="1"/>
  <c r="W1315" i="1"/>
  <c r="S1315" i="1"/>
  <c r="D1315" i="1"/>
  <c r="AI1314" i="1"/>
  <c r="W1314" i="1"/>
  <c r="S1314" i="1"/>
  <c r="D1314" i="1"/>
  <c r="AI2436" i="1"/>
  <c r="W2436" i="1"/>
  <c r="S2436" i="1"/>
  <c r="D2436" i="1"/>
  <c r="AI1313" i="1"/>
  <c r="W1313" i="1"/>
  <c r="S1313" i="1"/>
  <c r="D1313" i="1"/>
  <c r="AI2435" i="1"/>
  <c r="W2435" i="1"/>
  <c r="S2435" i="1"/>
  <c r="D2435" i="1"/>
  <c r="AI3391" i="1"/>
  <c r="W3391" i="1"/>
  <c r="S3391" i="1"/>
  <c r="D3391" i="1"/>
  <c r="AI3390" i="1"/>
  <c r="W3390" i="1"/>
  <c r="S3390" i="1"/>
  <c r="D3390" i="1"/>
  <c r="AI1312" i="1"/>
  <c r="W1312" i="1"/>
  <c r="S1312" i="1"/>
  <c r="D1312" i="1"/>
  <c r="AJ2434" i="1"/>
  <c r="AI2434" i="1"/>
  <c r="AH2434" i="1"/>
  <c r="AG2434" i="1"/>
  <c r="W2434" i="1"/>
  <c r="S2434" i="1"/>
  <c r="D2434" i="1"/>
  <c r="AI1311" i="1"/>
  <c r="W1311" i="1"/>
  <c r="S1311" i="1"/>
  <c r="D1311" i="1"/>
  <c r="AI1310" i="1"/>
  <c r="W1310" i="1"/>
  <c r="S1310" i="1"/>
  <c r="D1310" i="1"/>
  <c r="AI1309" i="1"/>
  <c r="W1309" i="1"/>
  <c r="S1309" i="1"/>
  <c r="D1309" i="1"/>
  <c r="AJ2433" i="1"/>
  <c r="AI2433" i="1"/>
  <c r="AH2433" i="1"/>
  <c r="AG2433" i="1"/>
  <c r="W2433" i="1"/>
  <c r="S2433" i="1"/>
  <c r="D2433" i="1"/>
  <c r="AI3389" i="1"/>
  <c r="W3389" i="1"/>
  <c r="S3389" i="1"/>
  <c r="D3389" i="1"/>
  <c r="AI1308" i="1"/>
  <c r="W1308" i="1"/>
  <c r="S1308" i="1"/>
  <c r="D1308" i="1"/>
  <c r="AI1307" i="1"/>
  <c r="W1307" i="1"/>
  <c r="S1307" i="1"/>
  <c r="D1307" i="1"/>
  <c r="AI1306" i="1"/>
  <c r="W1306" i="1"/>
  <c r="S1306" i="1"/>
  <c r="D1306" i="1"/>
  <c r="AI2432" i="1"/>
  <c r="W2432" i="1"/>
  <c r="S2432" i="1"/>
  <c r="D2432" i="1"/>
  <c r="AI2431" i="1"/>
  <c r="W2431" i="1"/>
  <c r="S2431" i="1"/>
  <c r="D2431" i="1"/>
  <c r="AI3388" i="1"/>
  <c r="W3388" i="1"/>
  <c r="S3388" i="1"/>
  <c r="D3388" i="1"/>
  <c r="AI2430" i="1"/>
  <c r="W2430" i="1"/>
  <c r="S2430" i="1"/>
  <c r="D2430" i="1"/>
  <c r="AJ2429" i="1"/>
  <c r="AI2429" i="1"/>
  <c r="AH2429" i="1"/>
  <c r="AG2429" i="1"/>
  <c r="W2429" i="1"/>
  <c r="S2429" i="1"/>
  <c r="D2429" i="1"/>
  <c r="AI3387" i="1"/>
  <c r="W3387" i="1"/>
  <c r="S3387" i="1"/>
  <c r="D3387" i="1"/>
  <c r="AI1305" i="1"/>
  <c r="W1305" i="1"/>
  <c r="S1305" i="1"/>
  <c r="D1305" i="1"/>
  <c r="AI1304" i="1"/>
  <c r="W1304" i="1"/>
  <c r="S1304" i="1"/>
  <c r="D1304" i="1"/>
  <c r="AJ1303" i="1"/>
  <c r="AI1303" i="1"/>
  <c r="AH1303" i="1"/>
  <c r="AG1303" i="1"/>
  <c r="W1303" i="1"/>
  <c r="S1303" i="1"/>
  <c r="D1303" i="1"/>
  <c r="AI2428" i="1"/>
  <c r="W2428" i="1"/>
  <c r="S2428" i="1"/>
  <c r="D2428" i="1"/>
  <c r="AJ1302" i="1"/>
  <c r="AI1302" i="1"/>
  <c r="AH1302" i="1"/>
  <c r="AG1302" i="1"/>
  <c r="W1302" i="1"/>
  <c r="S1302" i="1"/>
  <c r="D1302" i="1"/>
  <c r="AI1301" i="1"/>
  <c r="W1301" i="1"/>
  <c r="S1301" i="1"/>
  <c r="D1301" i="1"/>
  <c r="AI2427" i="1"/>
  <c r="W2427" i="1"/>
  <c r="S2427" i="1"/>
  <c r="D2427" i="1"/>
  <c r="AJ3386" i="1"/>
  <c r="AI3386" i="1"/>
  <c r="AH3386" i="1"/>
  <c r="AG3386" i="1"/>
  <c r="W3386" i="1"/>
  <c r="S3386" i="1"/>
  <c r="D3386" i="1"/>
  <c r="AI1300" i="1"/>
  <c r="W1300" i="1"/>
  <c r="S1300" i="1"/>
  <c r="D1300" i="1"/>
  <c r="AJ1299" i="1"/>
  <c r="AI1299" i="1"/>
  <c r="AH1299" i="1"/>
  <c r="AG1299" i="1"/>
  <c r="W1299" i="1"/>
  <c r="S1299" i="1"/>
  <c r="D1299" i="1"/>
  <c r="AJ1298" i="1"/>
  <c r="AI1298" i="1"/>
  <c r="AH1298" i="1"/>
  <c r="AG1298" i="1"/>
  <c r="W1298" i="1"/>
  <c r="S1298" i="1"/>
  <c r="D1298" i="1"/>
  <c r="AI3385" i="1"/>
  <c r="W3385" i="1"/>
  <c r="S3385" i="1"/>
  <c r="D3385" i="1"/>
  <c r="AI2426" i="1"/>
  <c r="W2426" i="1"/>
  <c r="S2426" i="1"/>
  <c r="D2426" i="1"/>
  <c r="AJ2425" i="1"/>
  <c r="AI2425" i="1"/>
  <c r="AH2425" i="1"/>
  <c r="AG2425" i="1"/>
  <c r="W2425" i="1"/>
  <c r="S2425" i="1"/>
  <c r="D2425" i="1"/>
  <c r="AI3384" i="1"/>
  <c r="W3384" i="1"/>
  <c r="S3384" i="1"/>
  <c r="D3384" i="1"/>
  <c r="AI1297" i="1"/>
  <c r="W1297" i="1"/>
  <c r="S1297" i="1"/>
  <c r="D1297" i="1"/>
  <c r="AI1296" i="1"/>
  <c r="W1296" i="1"/>
  <c r="S1296" i="1"/>
  <c r="D1296" i="1"/>
  <c r="AI3383" i="1"/>
  <c r="W3383" i="1"/>
  <c r="S3383" i="1"/>
  <c r="D3383" i="1"/>
  <c r="AI3382" i="1"/>
  <c r="W3382" i="1"/>
  <c r="S3382" i="1"/>
  <c r="D3382" i="1"/>
  <c r="W1295" i="1"/>
  <c r="S1295" i="1"/>
  <c r="D1295" i="1"/>
  <c r="AJ1294" i="1"/>
  <c r="AI1294" i="1"/>
  <c r="AH1294" i="1"/>
  <c r="AG1294" i="1"/>
  <c r="W1294" i="1"/>
  <c r="S1294" i="1"/>
  <c r="D1294" i="1"/>
  <c r="AI3381" i="1"/>
  <c r="W3381" i="1"/>
  <c r="S3381" i="1"/>
  <c r="D3381" i="1"/>
  <c r="AI3380" i="1"/>
  <c r="W3380" i="1"/>
  <c r="S3380" i="1"/>
  <c r="D3380" i="1"/>
  <c r="AJ3379" i="1"/>
  <c r="AI3379" i="1"/>
  <c r="AH3379" i="1"/>
  <c r="AG3379" i="1"/>
  <c r="W3379" i="1"/>
  <c r="S3379" i="1"/>
  <c r="D3379" i="1"/>
  <c r="AI1293" i="1"/>
  <c r="W1293" i="1"/>
  <c r="S1293" i="1"/>
  <c r="D1293" i="1"/>
  <c r="AJ1292" i="1"/>
  <c r="AI1292" i="1"/>
  <c r="AH1292" i="1"/>
  <c r="AG1292" i="1"/>
  <c r="W1292" i="1"/>
  <c r="S1292" i="1"/>
  <c r="D1292" i="1"/>
  <c r="AI3378" i="1"/>
  <c r="W3378" i="1"/>
  <c r="S3378" i="1"/>
  <c r="D3378" i="1"/>
  <c r="AI3377" i="1"/>
  <c r="W3377" i="1"/>
  <c r="S3377" i="1"/>
  <c r="D3377" i="1"/>
  <c r="AI1291" i="1"/>
  <c r="W1291" i="1"/>
  <c r="S1291" i="1"/>
  <c r="D1291" i="1"/>
  <c r="AJ1290" i="1"/>
  <c r="AI1290" i="1"/>
  <c r="AH1290" i="1"/>
  <c r="AG1290" i="1"/>
  <c r="W1290" i="1"/>
  <c r="S1290" i="1"/>
  <c r="D1290" i="1"/>
  <c r="AI1289" i="1"/>
  <c r="W1289" i="1"/>
  <c r="S1289" i="1"/>
  <c r="D1289" i="1"/>
  <c r="AI3376" i="1"/>
  <c r="W3376" i="1"/>
  <c r="S3376" i="1"/>
  <c r="D3376" i="1"/>
  <c r="AI3375" i="1"/>
  <c r="W3375" i="1"/>
  <c r="S3375" i="1"/>
  <c r="D3375" i="1"/>
  <c r="AJ1288" i="1"/>
  <c r="AI1288" i="1"/>
  <c r="AH1288" i="1"/>
  <c r="AG1288" i="1"/>
  <c r="W1288" i="1"/>
  <c r="S1288" i="1"/>
  <c r="D1288" i="1"/>
  <c r="AI3374" i="1"/>
  <c r="W3374" i="1"/>
  <c r="S3374" i="1"/>
  <c r="D3374" i="1"/>
  <c r="AI1287" i="1"/>
  <c r="W1287" i="1"/>
  <c r="S1287" i="1"/>
  <c r="D1287" i="1"/>
  <c r="AJ1286" i="1"/>
  <c r="AI1286" i="1"/>
  <c r="AH1286" i="1"/>
  <c r="AG1286" i="1"/>
  <c r="W1286" i="1"/>
  <c r="S1286" i="1"/>
  <c r="D1286" i="1"/>
  <c r="AI2424" i="1"/>
  <c r="W2424" i="1"/>
  <c r="S2424" i="1"/>
  <c r="D2424" i="1"/>
  <c r="AI1285" i="1"/>
  <c r="W1285" i="1"/>
  <c r="S1285" i="1"/>
  <c r="D1285" i="1"/>
  <c r="AI1284" i="1"/>
  <c r="W1284" i="1"/>
  <c r="S1284" i="1"/>
  <c r="D1284" i="1"/>
  <c r="AI3373" i="1"/>
  <c r="W3373" i="1"/>
  <c r="S3373" i="1"/>
  <c r="D3373" i="1"/>
  <c r="AJ2423" i="1"/>
  <c r="AI2423" i="1"/>
  <c r="AH2423" i="1"/>
  <c r="AG2423" i="1"/>
  <c r="W2423" i="1"/>
  <c r="S2423" i="1"/>
  <c r="D2423" i="1"/>
  <c r="AI1283" i="1"/>
  <c r="W1283" i="1"/>
  <c r="S1283" i="1"/>
  <c r="D1283" i="1"/>
  <c r="AI2422" i="1"/>
  <c r="W2422" i="1"/>
  <c r="S2422" i="1"/>
  <c r="D2422" i="1"/>
  <c r="AI3372" i="1"/>
  <c r="W3372" i="1"/>
  <c r="S3372" i="1"/>
  <c r="D3372" i="1"/>
  <c r="AI1282" i="1"/>
  <c r="W1282" i="1"/>
  <c r="S1282" i="1"/>
  <c r="D1282" i="1"/>
  <c r="AI1281" i="1"/>
  <c r="W1281" i="1"/>
  <c r="S1281" i="1"/>
  <c r="D1281" i="1"/>
  <c r="AI1280" i="1"/>
  <c r="W1280" i="1"/>
  <c r="S1280" i="1"/>
  <c r="D1280" i="1"/>
  <c r="AI1279" i="1"/>
  <c r="W1279" i="1"/>
  <c r="S1279" i="1"/>
  <c r="D1279" i="1"/>
  <c r="AJ1278" i="1"/>
  <c r="AI1278" i="1"/>
  <c r="AH1278" i="1"/>
  <c r="AG1278" i="1"/>
  <c r="W1278" i="1"/>
  <c r="S1278" i="1"/>
  <c r="D1278" i="1"/>
  <c r="AI2421" i="1"/>
  <c r="W2421" i="1"/>
  <c r="S2421" i="1"/>
  <c r="D2421" i="1"/>
  <c r="AI2420" i="1"/>
  <c r="W2420" i="1"/>
  <c r="S2420" i="1"/>
  <c r="D2420" i="1"/>
  <c r="AJ2419" i="1"/>
  <c r="AI2419" i="1"/>
  <c r="AH2419" i="1"/>
  <c r="AG2419" i="1"/>
  <c r="W2419" i="1"/>
  <c r="S2419" i="1"/>
  <c r="D2419" i="1"/>
  <c r="AJ1277" i="1"/>
  <c r="AI1277" i="1"/>
  <c r="AH1277" i="1"/>
  <c r="AG1277" i="1"/>
  <c r="W1277" i="1"/>
  <c r="S1277" i="1"/>
  <c r="D1277" i="1"/>
  <c r="W1276" i="1"/>
  <c r="S1276" i="1"/>
  <c r="D1276" i="1"/>
  <c r="AI1275" i="1"/>
  <c r="W1275" i="1"/>
  <c r="S1275" i="1"/>
  <c r="D1275" i="1"/>
  <c r="AI3371" i="1"/>
  <c r="W3371" i="1"/>
  <c r="S3371" i="1"/>
  <c r="D3371" i="1"/>
  <c r="AI1274" i="1"/>
  <c r="W1274" i="1"/>
  <c r="S1274" i="1"/>
  <c r="D1274" i="1"/>
  <c r="AI2418" i="1"/>
  <c r="W2418" i="1"/>
  <c r="S2418" i="1"/>
  <c r="D2418" i="1"/>
  <c r="AI3370" i="1"/>
  <c r="W3370" i="1"/>
  <c r="S3370" i="1"/>
  <c r="D3370" i="1"/>
  <c r="AI2417" i="1"/>
  <c r="W2417" i="1"/>
  <c r="S2417" i="1"/>
  <c r="D2417" i="1"/>
  <c r="AI1273" i="1"/>
  <c r="W1273" i="1"/>
  <c r="S1273" i="1"/>
  <c r="D1273" i="1"/>
  <c r="AI1272" i="1"/>
  <c r="W1272" i="1"/>
  <c r="S1272" i="1"/>
  <c r="D1272" i="1"/>
  <c r="AI2416" i="1"/>
  <c r="W2416" i="1"/>
  <c r="S2416" i="1"/>
  <c r="D2416" i="1"/>
  <c r="AI3369" i="1"/>
  <c r="AH3369" i="1"/>
  <c r="W3369" i="1"/>
  <c r="S3369" i="1"/>
  <c r="D3369" i="1"/>
  <c r="AJ2415" i="1"/>
  <c r="AI2415" i="1"/>
  <c r="AH2415" i="1"/>
  <c r="AG2415" i="1"/>
  <c r="W2415" i="1"/>
  <c r="S2415" i="1"/>
  <c r="D2415" i="1"/>
  <c r="AI1271" i="1"/>
  <c r="W1271" i="1"/>
  <c r="S1271" i="1"/>
  <c r="D1271" i="1"/>
  <c r="AI1270" i="1"/>
  <c r="W1270" i="1"/>
  <c r="S1270" i="1"/>
  <c r="D1270" i="1"/>
  <c r="AJ1269" i="1"/>
  <c r="AI1269" i="1"/>
  <c r="AH1269" i="1"/>
  <c r="AG1269" i="1"/>
  <c r="W1269" i="1"/>
  <c r="S1269" i="1"/>
  <c r="D1269" i="1"/>
  <c r="AJ3368" i="1"/>
  <c r="AI3368" i="1"/>
  <c r="AH3368" i="1"/>
  <c r="AG3368" i="1"/>
  <c r="W3368" i="1"/>
  <c r="S3368" i="1"/>
  <c r="D3368" i="1"/>
  <c r="AI3367" i="1"/>
  <c r="W3367" i="1"/>
  <c r="S3367" i="1"/>
  <c r="D3367" i="1"/>
  <c r="AJ2414" i="1"/>
  <c r="AI2414" i="1"/>
  <c r="AH2414" i="1"/>
  <c r="AG2414" i="1"/>
  <c r="W2414" i="1"/>
  <c r="S2414" i="1"/>
  <c r="D2414" i="1"/>
  <c r="AI3366" i="1"/>
  <c r="W3366" i="1"/>
  <c r="S3366" i="1"/>
  <c r="D3366" i="1"/>
  <c r="AI2413" i="1"/>
  <c r="W2413" i="1"/>
  <c r="S2413" i="1"/>
  <c r="D2413" i="1"/>
  <c r="AI1268" i="1"/>
  <c r="W1268" i="1"/>
  <c r="S1268" i="1"/>
  <c r="D1268" i="1"/>
  <c r="AJ1267" i="1"/>
  <c r="AI1267" i="1"/>
  <c r="AH1267" i="1"/>
  <c r="AG1267" i="1"/>
  <c r="W1267" i="1"/>
  <c r="S1267" i="1"/>
  <c r="D1267" i="1"/>
  <c r="AI1266" i="1"/>
  <c r="W1266" i="1"/>
  <c r="S1266" i="1"/>
  <c r="D1266" i="1"/>
  <c r="AI2412" i="1"/>
  <c r="W2412" i="1"/>
  <c r="S2412" i="1"/>
  <c r="D2412" i="1"/>
  <c r="AI3365" i="1"/>
  <c r="W3365" i="1"/>
  <c r="S3365" i="1"/>
  <c r="D3365" i="1"/>
  <c r="AJ1265" i="1"/>
  <c r="AI1265" i="1"/>
  <c r="AH1265" i="1"/>
  <c r="AG1265" i="1"/>
  <c r="W1265" i="1"/>
  <c r="S1265" i="1"/>
  <c r="D1265" i="1"/>
  <c r="AI3364" i="1"/>
  <c r="W3364" i="1"/>
  <c r="S3364" i="1"/>
  <c r="D3364" i="1"/>
  <c r="AJ3363" i="1"/>
  <c r="AI3363" i="1"/>
  <c r="AH3363" i="1"/>
  <c r="AG3363" i="1"/>
  <c r="W3363" i="1"/>
  <c r="S3363" i="1"/>
  <c r="D3363" i="1"/>
  <c r="AI2411" i="1"/>
  <c r="W2411" i="1"/>
  <c r="S2411" i="1"/>
  <c r="D2411" i="1"/>
  <c r="AI1264" i="1"/>
  <c r="W1264" i="1"/>
  <c r="S1264" i="1"/>
  <c r="D1264" i="1"/>
  <c r="AI1263" i="1"/>
  <c r="W1263" i="1"/>
  <c r="S1263" i="1"/>
  <c r="D1263" i="1"/>
  <c r="AI1262" i="1"/>
  <c r="W1262" i="1"/>
  <c r="S1262" i="1"/>
  <c r="D1262" i="1"/>
  <c r="AI3362" i="1"/>
  <c r="W3362" i="1"/>
  <c r="S3362" i="1"/>
  <c r="D3362" i="1"/>
  <c r="W1261" i="1"/>
  <c r="S1261" i="1"/>
  <c r="D1261" i="1"/>
  <c r="AI3361" i="1"/>
  <c r="W3361" i="1"/>
  <c r="S3361" i="1"/>
  <c r="D3361" i="1"/>
  <c r="AI2410" i="1"/>
  <c r="W2410" i="1"/>
  <c r="S2410" i="1"/>
  <c r="D2410" i="1"/>
  <c r="AI3360" i="1"/>
  <c r="W3360" i="1"/>
  <c r="S3360" i="1"/>
  <c r="D3360" i="1"/>
  <c r="AI3359" i="1"/>
  <c r="W3359" i="1"/>
  <c r="S3359" i="1"/>
  <c r="D3359" i="1"/>
  <c r="AI3358" i="1"/>
  <c r="W3358" i="1"/>
  <c r="S3358" i="1"/>
  <c r="D3358" i="1"/>
  <c r="AI3357" i="1"/>
  <c r="W3357" i="1"/>
  <c r="S3357" i="1"/>
  <c r="D3357" i="1"/>
  <c r="AI1260" i="1"/>
  <c r="W1260" i="1"/>
  <c r="S1260" i="1"/>
  <c r="D1260" i="1"/>
  <c r="AJ2409" i="1"/>
  <c r="AI2409" i="1"/>
  <c r="AH2409" i="1"/>
  <c r="AG2409" i="1"/>
  <c r="W2409" i="1"/>
  <c r="S2409" i="1"/>
  <c r="D2409" i="1"/>
  <c r="AJ1259" i="1"/>
  <c r="AI1259" i="1"/>
  <c r="AH1259" i="1"/>
  <c r="AG1259" i="1"/>
  <c r="W1259" i="1"/>
  <c r="S1259" i="1"/>
  <c r="D1259" i="1"/>
  <c r="AI3356" i="1"/>
  <c r="W3356" i="1"/>
  <c r="S3356" i="1"/>
  <c r="D3356" i="1"/>
  <c r="AI3355" i="1"/>
  <c r="W3355" i="1"/>
  <c r="S3355" i="1"/>
  <c r="D3355" i="1"/>
  <c r="AI1258" i="1"/>
  <c r="W1258" i="1"/>
  <c r="S1258" i="1"/>
  <c r="D1258" i="1"/>
  <c r="AJ1257" i="1"/>
  <c r="AI1257" i="1"/>
  <c r="AH1257" i="1"/>
  <c r="AG1257" i="1"/>
  <c r="W1257" i="1"/>
  <c r="S1257" i="1"/>
  <c r="D1257" i="1"/>
  <c r="AI1256" i="1"/>
  <c r="W1256" i="1"/>
  <c r="S1256" i="1"/>
  <c r="D1256" i="1"/>
  <c r="AI2408" i="1"/>
  <c r="W2408" i="1"/>
  <c r="S2408" i="1"/>
  <c r="D2408" i="1"/>
  <c r="AI1255" i="1"/>
  <c r="W1255" i="1"/>
  <c r="S1255" i="1"/>
  <c r="D1255" i="1"/>
  <c r="AJ1254" i="1"/>
  <c r="AI1254" i="1"/>
  <c r="AH1254" i="1"/>
  <c r="AG1254" i="1"/>
  <c r="W1254" i="1"/>
  <c r="S1254" i="1"/>
  <c r="D1254" i="1"/>
  <c r="AI3354" i="1"/>
  <c r="W3354" i="1"/>
  <c r="S3354" i="1"/>
  <c r="D3354" i="1"/>
  <c r="AI1253" i="1"/>
  <c r="W1253" i="1"/>
  <c r="S1253" i="1"/>
  <c r="D1253" i="1"/>
  <c r="AJ3353" i="1"/>
  <c r="AI3353" i="1"/>
  <c r="AH3353" i="1"/>
  <c r="AG3353" i="1"/>
  <c r="W3353" i="1"/>
  <c r="S3353" i="1"/>
  <c r="D3353" i="1"/>
  <c r="AJ3352" i="1"/>
  <c r="AI3352" i="1"/>
  <c r="AH3352" i="1"/>
  <c r="AG3352" i="1"/>
  <c r="W3352" i="1"/>
  <c r="S3352" i="1"/>
  <c r="D3352" i="1"/>
  <c r="AJ2407" i="1"/>
  <c r="AI2407" i="1"/>
  <c r="AH2407" i="1"/>
  <c r="AG2407" i="1"/>
  <c r="W2407" i="1"/>
  <c r="S2407" i="1"/>
  <c r="D2407" i="1"/>
  <c r="AI1252" i="1"/>
  <c r="W1252" i="1"/>
  <c r="S1252" i="1"/>
  <c r="D1252" i="1"/>
  <c r="AI1251" i="1"/>
  <c r="W1251" i="1"/>
  <c r="S1251" i="1"/>
  <c r="D1251" i="1"/>
  <c r="AI2406" i="1"/>
  <c r="W2406" i="1"/>
  <c r="S2406" i="1"/>
  <c r="D2406" i="1"/>
  <c r="AI3351" i="1"/>
  <c r="W3351" i="1"/>
  <c r="S3351" i="1"/>
  <c r="D3351" i="1"/>
  <c r="AI3350" i="1"/>
  <c r="W3350" i="1"/>
  <c r="S3350" i="1"/>
  <c r="D3350" i="1"/>
  <c r="AI2405" i="1"/>
  <c r="W2405" i="1"/>
  <c r="S2405" i="1"/>
  <c r="D2405" i="1"/>
  <c r="AI2404" i="1"/>
  <c r="W2404" i="1"/>
  <c r="S2404" i="1"/>
  <c r="D2404" i="1"/>
  <c r="AI3349" i="1"/>
  <c r="W3349" i="1"/>
  <c r="S3349" i="1"/>
  <c r="D3349" i="1"/>
  <c r="AI3348" i="1"/>
  <c r="W3348" i="1"/>
  <c r="S3348" i="1"/>
  <c r="D3348" i="1"/>
  <c r="AJ1250" i="1"/>
  <c r="AI1250" i="1"/>
  <c r="AH1250" i="1"/>
  <c r="AG1250" i="1"/>
  <c r="W1250" i="1"/>
  <c r="S1250" i="1"/>
  <c r="D1250" i="1"/>
  <c r="AI3347" i="1"/>
  <c r="AH3347" i="1"/>
  <c r="W3347" i="1"/>
  <c r="S3347" i="1"/>
  <c r="D3347" i="1"/>
  <c r="AI1249" i="1"/>
  <c r="W1249" i="1"/>
  <c r="S1249" i="1"/>
  <c r="D1249" i="1"/>
  <c r="AI2403" i="1"/>
  <c r="W2403" i="1"/>
  <c r="S2403" i="1"/>
  <c r="D2403" i="1"/>
  <c r="AI3346" i="1"/>
  <c r="W3346" i="1"/>
  <c r="S3346" i="1"/>
  <c r="D3346" i="1"/>
  <c r="AI3345" i="1"/>
  <c r="W3345" i="1"/>
  <c r="S3345" i="1"/>
  <c r="D3345" i="1"/>
  <c r="AI2402" i="1"/>
  <c r="W2402" i="1"/>
  <c r="S2402" i="1"/>
  <c r="D2402" i="1"/>
  <c r="AI2401" i="1"/>
  <c r="W2401" i="1"/>
  <c r="S2401" i="1"/>
  <c r="D2401" i="1"/>
  <c r="AJ1248" i="1"/>
  <c r="AI1248" i="1"/>
  <c r="AH1248" i="1"/>
  <c r="AG1248" i="1"/>
  <c r="W1248" i="1"/>
  <c r="S1248" i="1"/>
  <c r="D1248" i="1"/>
  <c r="AI1247" i="1"/>
  <c r="W1247" i="1"/>
  <c r="S1247" i="1"/>
  <c r="D1247" i="1"/>
  <c r="AJ1246" i="1"/>
  <c r="AI1246" i="1"/>
  <c r="AH1246" i="1"/>
  <c r="AG1246" i="1"/>
  <c r="W1246" i="1"/>
  <c r="S1246" i="1"/>
  <c r="D1246" i="1"/>
  <c r="AI1245" i="1"/>
  <c r="W1245" i="1"/>
  <c r="S1245" i="1"/>
  <c r="D1245" i="1"/>
  <c r="AJ2400" i="1"/>
  <c r="AI2400" i="1"/>
  <c r="AH2400" i="1"/>
  <c r="AG2400" i="1"/>
  <c r="W2400" i="1"/>
  <c r="S2400" i="1"/>
  <c r="D2400" i="1"/>
  <c r="AI3344" i="1"/>
  <c r="W3344" i="1"/>
  <c r="S3344" i="1"/>
  <c r="D3344" i="1"/>
  <c r="AI2399" i="1"/>
  <c r="W2399" i="1"/>
  <c r="S2399" i="1"/>
  <c r="D2399" i="1"/>
  <c r="AJ1244" i="1"/>
  <c r="AI1244" i="1"/>
  <c r="AH1244" i="1"/>
  <c r="AG1244" i="1"/>
  <c r="W1244" i="1"/>
  <c r="S1244" i="1"/>
  <c r="D1244" i="1"/>
  <c r="AI3343" i="1"/>
  <c r="W3343" i="1"/>
  <c r="S3343" i="1"/>
  <c r="D3343" i="1"/>
  <c r="AI1243" i="1"/>
  <c r="W1243" i="1"/>
  <c r="S1243" i="1"/>
  <c r="D1243" i="1"/>
  <c r="AI1242" i="1"/>
  <c r="W1242" i="1"/>
  <c r="S1242" i="1"/>
  <c r="D1242" i="1"/>
  <c r="AI1241" i="1"/>
  <c r="W1241" i="1"/>
  <c r="S1241" i="1"/>
  <c r="D1241" i="1"/>
  <c r="AI3342" i="1"/>
  <c r="W3342" i="1"/>
  <c r="S3342" i="1"/>
  <c r="D3342" i="1"/>
  <c r="AI3341" i="1"/>
  <c r="AH3341" i="1"/>
  <c r="W3341" i="1"/>
  <c r="S3341" i="1"/>
  <c r="D3341" i="1"/>
  <c r="AI2398" i="1"/>
  <c r="W2398" i="1"/>
  <c r="S2398" i="1"/>
  <c r="D2398" i="1"/>
  <c r="AI2397" i="1"/>
  <c r="W2397" i="1"/>
  <c r="S2397" i="1"/>
  <c r="D2397" i="1"/>
  <c r="AJ3340" i="1"/>
  <c r="AI3340" i="1"/>
  <c r="AH3340" i="1"/>
  <c r="AG3340" i="1"/>
  <c r="W3340" i="1"/>
  <c r="S3340" i="1"/>
  <c r="D3340" i="1"/>
  <c r="AJ1240" i="1"/>
  <c r="AI1240" i="1"/>
  <c r="AH1240" i="1"/>
  <c r="AG1240" i="1"/>
  <c r="W1240" i="1"/>
  <c r="S1240" i="1"/>
  <c r="D1240" i="1"/>
  <c r="W2396" i="1"/>
  <c r="S2396" i="1"/>
  <c r="D2396" i="1"/>
  <c r="AI3339" i="1"/>
  <c r="W3339" i="1"/>
  <c r="S3339" i="1"/>
  <c r="D3339" i="1"/>
  <c r="AI3338" i="1"/>
  <c r="W3338" i="1"/>
  <c r="S3338" i="1"/>
  <c r="D3338" i="1"/>
  <c r="AI2395" i="1"/>
  <c r="AH2395" i="1"/>
  <c r="W2395" i="1"/>
  <c r="S2395" i="1"/>
  <c r="D2395" i="1"/>
  <c r="W1239" i="1"/>
  <c r="S1239" i="1"/>
  <c r="D1239" i="1"/>
  <c r="AI3337" i="1"/>
  <c r="W3337" i="1"/>
  <c r="S3337" i="1"/>
  <c r="D3337" i="1"/>
  <c r="AI1238" i="1"/>
  <c r="W1238" i="1"/>
  <c r="S1238" i="1"/>
  <c r="D1238" i="1"/>
  <c r="AI3336" i="1"/>
  <c r="W3336" i="1"/>
  <c r="S3336" i="1"/>
  <c r="D3336" i="1"/>
  <c r="AI2394" i="1"/>
  <c r="W2394" i="1"/>
  <c r="S2394" i="1"/>
  <c r="D2394" i="1"/>
  <c r="AI1237" i="1"/>
  <c r="W1237" i="1"/>
  <c r="S1237" i="1"/>
  <c r="D1237" i="1"/>
  <c r="AI1236" i="1"/>
  <c r="W1236" i="1"/>
  <c r="S1236" i="1"/>
  <c r="D1236" i="1"/>
  <c r="AI1235" i="1"/>
  <c r="W1235" i="1"/>
  <c r="S1235" i="1"/>
  <c r="D1235" i="1"/>
  <c r="AI1234" i="1"/>
  <c r="W1234" i="1"/>
  <c r="S1234" i="1"/>
  <c r="D1234" i="1"/>
  <c r="AI1233" i="1"/>
  <c r="W1233" i="1"/>
  <c r="S1233" i="1"/>
  <c r="D1233" i="1"/>
  <c r="AI3335" i="1"/>
  <c r="W3335" i="1"/>
  <c r="S3335" i="1"/>
  <c r="D3335" i="1"/>
  <c r="AI3334" i="1"/>
  <c r="W3334" i="1"/>
  <c r="S3334" i="1"/>
  <c r="D3334" i="1"/>
  <c r="AJ2393" i="1"/>
  <c r="AI2393" i="1"/>
  <c r="AH2393" i="1"/>
  <c r="AG2393" i="1"/>
  <c r="W2393" i="1"/>
  <c r="S2393" i="1"/>
  <c r="D2393" i="1"/>
  <c r="AI2392" i="1"/>
  <c r="W2392" i="1"/>
  <c r="S2392" i="1"/>
  <c r="D2392" i="1"/>
  <c r="AI2391" i="1"/>
  <c r="W2391" i="1"/>
  <c r="S2391" i="1"/>
  <c r="D2391" i="1"/>
  <c r="AI3333" i="1"/>
  <c r="W3333" i="1"/>
  <c r="S3333" i="1"/>
  <c r="D3333" i="1"/>
  <c r="AI1232" i="1"/>
  <c r="W1232" i="1"/>
  <c r="S1232" i="1"/>
  <c r="D1232" i="1"/>
  <c r="AJ1231" i="1"/>
  <c r="AI1231" i="1"/>
  <c r="AH1231" i="1"/>
  <c r="AG1231" i="1"/>
  <c r="W1231" i="1"/>
  <c r="S1231" i="1"/>
  <c r="D1231" i="1"/>
  <c r="AI1230" i="1"/>
  <c r="W1230" i="1"/>
  <c r="S1230" i="1"/>
  <c r="D1230" i="1"/>
  <c r="AI2390" i="1"/>
  <c r="W2390" i="1"/>
  <c r="S2390" i="1"/>
  <c r="D2390" i="1"/>
  <c r="AI3332" i="1"/>
  <c r="W3332" i="1"/>
  <c r="S3332" i="1"/>
  <c r="D3332" i="1"/>
  <c r="AI1229" i="1"/>
  <c r="W1229" i="1"/>
  <c r="S1229" i="1"/>
  <c r="D1229" i="1"/>
  <c r="AJ3331" i="1"/>
  <c r="AI3331" i="1"/>
  <c r="AH3331" i="1"/>
  <c r="AG3331" i="1"/>
  <c r="W3331" i="1"/>
  <c r="S3331" i="1"/>
  <c r="D3331" i="1"/>
  <c r="AI1228" i="1"/>
  <c r="W1228" i="1"/>
  <c r="S1228" i="1"/>
  <c r="D1228" i="1"/>
  <c r="AI3330" i="1"/>
  <c r="W3330" i="1"/>
  <c r="S3330" i="1"/>
  <c r="D3330" i="1"/>
  <c r="AI3329" i="1"/>
  <c r="W3329" i="1"/>
  <c r="S3329" i="1"/>
  <c r="D3329" i="1"/>
  <c r="AI3328" i="1"/>
  <c r="AH3328" i="1"/>
  <c r="W3328" i="1"/>
  <c r="S3328" i="1"/>
  <c r="D3328" i="1"/>
  <c r="AI1227" i="1"/>
  <c r="W1227" i="1"/>
  <c r="S1227" i="1"/>
  <c r="D1227" i="1"/>
  <c r="AI1226" i="1"/>
  <c r="AH1226" i="1"/>
  <c r="W1226" i="1"/>
  <c r="S1226" i="1"/>
  <c r="D1226" i="1"/>
  <c r="AI1225" i="1"/>
  <c r="W1225" i="1"/>
  <c r="S1225" i="1"/>
  <c r="D1225" i="1"/>
  <c r="AJ2389" i="1"/>
  <c r="AI2389" i="1"/>
  <c r="AH2389" i="1"/>
  <c r="AG2389" i="1"/>
  <c r="W2389" i="1"/>
  <c r="S2389" i="1"/>
  <c r="D2389" i="1"/>
  <c r="AI1224" i="1"/>
  <c r="W1224" i="1"/>
  <c r="S1224" i="1"/>
  <c r="D1224" i="1"/>
  <c r="AI2388" i="1"/>
  <c r="W2388" i="1"/>
  <c r="S2388" i="1"/>
  <c r="D2388" i="1"/>
  <c r="AJ2387" i="1"/>
  <c r="AI2387" i="1"/>
  <c r="AH2387" i="1"/>
  <c r="AG2387" i="1"/>
  <c r="W2387" i="1"/>
  <c r="S2387" i="1"/>
  <c r="D2387" i="1"/>
  <c r="AJ1223" i="1"/>
  <c r="AI1223" i="1"/>
  <c r="AH1223" i="1"/>
  <c r="AG1223" i="1"/>
  <c r="W1223" i="1"/>
  <c r="S1223" i="1"/>
  <c r="D1223" i="1"/>
  <c r="AI2386" i="1"/>
  <c r="W2386" i="1"/>
  <c r="S2386" i="1"/>
  <c r="D2386" i="1"/>
  <c r="AI3327" i="1"/>
  <c r="AH3327" i="1"/>
  <c r="W3327" i="1"/>
  <c r="S3327" i="1"/>
  <c r="D3327" i="1"/>
  <c r="W1222" i="1"/>
  <c r="S1222" i="1"/>
  <c r="D1222" i="1"/>
  <c r="AI1221" i="1"/>
  <c r="W1221" i="1"/>
  <c r="S1221" i="1"/>
  <c r="D1221" i="1"/>
  <c r="AI1220" i="1"/>
  <c r="W1220" i="1"/>
  <c r="S1220" i="1"/>
  <c r="D1220" i="1"/>
  <c r="AJ1219" i="1"/>
  <c r="AI1219" i="1"/>
  <c r="AH1219" i="1"/>
  <c r="AG1219" i="1"/>
  <c r="W1219" i="1"/>
  <c r="S1219" i="1"/>
  <c r="D1219" i="1"/>
  <c r="AI2385" i="1"/>
  <c r="W2385" i="1"/>
  <c r="S2385" i="1"/>
  <c r="D2385" i="1"/>
  <c r="AJ3326" i="1"/>
  <c r="AI3326" i="1"/>
  <c r="AH3326" i="1"/>
  <c r="AG3326" i="1"/>
  <c r="W3326" i="1"/>
  <c r="S3326" i="1"/>
  <c r="D3326" i="1"/>
  <c r="AI3325" i="1"/>
  <c r="W3325" i="1"/>
  <c r="S3325" i="1"/>
  <c r="D3325" i="1"/>
  <c r="AI3324" i="1"/>
  <c r="W3324" i="1"/>
  <c r="S3324" i="1"/>
  <c r="D3324" i="1"/>
  <c r="AJ2384" i="1"/>
  <c r="AI2384" i="1"/>
  <c r="AH2384" i="1"/>
  <c r="AG2384" i="1"/>
  <c r="W2384" i="1"/>
  <c r="S2384" i="1"/>
  <c r="D2384" i="1"/>
  <c r="AI1218" i="1"/>
  <c r="W1218" i="1"/>
  <c r="S1218" i="1"/>
  <c r="D1218" i="1"/>
  <c r="AJ2383" i="1"/>
  <c r="AI2383" i="1"/>
  <c r="AH2383" i="1"/>
  <c r="AG2383" i="1"/>
  <c r="W2383" i="1"/>
  <c r="S2383" i="1"/>
  <c r="D2383" i="1"/>
  <c r="AI3323" i="1"/>
  <c r="W3323" i="1"/>
  <c r="S3323" i="1"/>
  <c r="D3323" i="1"/>
  <c r="AJ2382" i="1"/>
  <c r="AI2382" i="1"/>
  <c r="AH2382" i="1"/>
  <c r="AG2382" i="1"/>
  <c r="W2382" i="1"/>
  <c r="S2382" i="1"/>
  <c r="D2382" i="1"/>
  <c r="AI2381" i="1"/>
  <c r="W2381" i="1"/>
  <c r="S2381" i="1"/>
  <c r="D2381" i="1"/>
  <c r="AJ3322" i="1"/>
  <c r="AI3322" i="1"/>
  <c r="AH3322" i="1"/>
  <c r="AG3322" i="1"/>
  <c r="W3322" i="1"/>
  <c r="S3322" i="1"/>
  <c r="D3322" i="1"/>
  <c r="AI1217" i="1"/>
  <c r="W1217" i="1"/>
  <c r="S1217" i="1"/>
  <c r="D1217" i="1"/>
  <c r="AI1216" i="1"/>
  <c r="W1216" i="1"/>
  <c r="S1216" i="1"/>
  <c r="D1216" i="1"/>
  <c r="AI3321" i="1"/>
  <c r="W3321" i="1"/>
  <c r="S3321" i="1"/>
  <c r="D3321" i="1"/>
  <c r="W2380" i="1"/>
  <c r="S2380" i="1"/>
  <c r="D2380" i="1"/>
  <c r="AI3320" i="1"/>
  <c r="W3320" i="1"/>
  <c r="S3320" i="1"/>
  <c r="D3320" i="1"/>
  <c r="AI3319" i="1"/>
  <c r="W3319" i="1"/>
  <c r="S3319" i="1"/>
  <c r="D3319" i="1"/>
  <c r="W3318" i="1"/>
  <c r="S3318" i="1"/>
  <c r="D3318" i="1"/>
  <c r="AJ2379" i="1"/>
  <c r="AI2379" i="1"/>
  <c r="AH2379" i="1"/>
  <c r="AG2379" i="1"/>
  <c r="W2379" i="1"/>
  <c r="S2379" i="1"/>
  <c r="D2379" i="1"/>
  <c r="AI3317" i="1"/>
  <c r="W3317" i="1"/>
  <c r="S3317" i="1"/>
  <c r="D3317" i="1"/>
  <c r="AJ3316" i="1"/>
  <c r="AI3316" i="1"/>
  <c r="AH3316" i="1"/>
  <c r="AG3316" i="1"/>
  <c r="W3316" i="1"/>
  <c r="S3316" i="1"/>
  <c r="D3316" i="1"/>
  <c r="W1215" i="1"/>
  <c r="S1215" i="1"/>
  <c r="D1215" i="1"/>
  <c r="AI1214" i="1"/>
  <c r="W1214" i="1"/>
  <c r="S1214" i="1"/>
  <c r="D1214" i="1"/>
  <c r="AI2378" i="1"/>
  <c r="W2378" i="1"/>
  <c r="S2378" i="1"/>
  <c r="D2378" i="1"/>
  <c r="AJ1213" i="1"/>
  <c r="AI1213" i="1"/>
  <c r="AH1213" i="1"/>
  <c r="AG1213" i="1"/>
  <c r="W1213" i="1"/>
  <c r="S1213" i="1"/>
  <c r="D1213" i="1"/>
  <c r="AI2377" i="1"/>
  <c r="W2377" i="1"/>
  <c r="S2377" i="1"/>
  <c r="D2377" i="1"/>
  <c r="AI3315" i="1"/>
  <c r="W3315" i="1"/>
  <c r="S3315" i="1"/>
  <c r="D3315" i="1"/>
  <c r="AI1212" i="1"/>
  <c r="W1212" i="1"/>
  <c r="S1212" i="1"/>
  <c r="D1212" i="1"/>
  <c r="AI2376" i="1"/>
  <c r="W2376" i="1"/>
  <c r="S2376" i="1"/>
  <c r="D2376" i="1"/>
  <c r="AI1211" i="1"/>
  <c r="W1211" i="1"/>
  <c r="S1211" i="1"/>
  <c r="D1211" i="1"/>
  <c r="AI2375" i="1"/>
  <c r="W2375" i="1"/>
  <c r="S2375" i="1"/>
  <c r="D2375" i="1"/>
  <c r="AI2374" i="1"/>
  <c r="W2374" i="1"/>
  <c r="S2374" i="1"/>
  <c r="D2374" i="1"/>
  <c r="AJ2373" i="1"/>
  <c r="AI2373" i="1"/>
  <c r="AH2373" i="1"/>
  <c r="AG2373" i="1"/>
  <c r="W2373" i="1"/>
  <c r="S2373" i="1"/>
  <c r="D2373" i="1"/>
  <c r="AI2372" i="1"/>
  <c r="W2372" i="1"/>
  <c r="S2372" i="1"/>
  <c r="D2372" i="1"/>
  <c r="AJ3314" i="1"/>
  <c r="AI3314" i="1"/>
  <c r="AH3314" i="1"/>
  <c r="AG3314" i="1"/>
  <c r="W3314" i="1"/>
  <c r="S3314" i="1"/>
  <c r="D3314" i="1"/>
  <c r="AJ1210" i="1"/>
  <c r="AI1210" i="1"/>
  <c r="AH1210" i="1"/>
  <c r="AG1210" i="1"/>
  <c r="W1210" i="1"/>
  <c r="S1210" i="1"/>
  <c r="D1210" i="1"/>
  <c r="AI2371" i="1"/>
  <c r="W2371" i="1"/>
  <c r="S2371" i="1"/>
  <c r="D2371" i="1"/>
  <c r="AI3313" i="1"/>
  <c r="W3313" i="1"/>
  <c r="S3313" i="1"/>
  <c r="D3313" i="1"/>
  <c r="AI2370" i="1"/>
  <c r="W2370" i="1"/>
  <c r="S2370" i="1"/>
  <c r="D2370" i="1"/>
  <c r="AI3312" i="1"/>
  <c r="W3312" i="1"/>
  <c r="S3312" i="1"/>
  <c r="D3312" i="1"/>
  <c r="AJ2369" i="1"/>
  <c r="AI2369" i="1"/>
  <c r="AH2369" i="1"/>
  <c r="AG2369" i="1"/>
  <c r="W2369" i="1"/>
  <c r="S2369" i="1"/>
  <c r="D2369" i="1"/>
  <c r="AI1209" i="1"/>
  <c r="W1209" i="1"/>
  <c r="S1209" i="1"/>
  <c r="D1209" i="1"/>
  <c r="W1208" i="1"/>
  <c r="S1208" i="1"/>
  <c r="D1208" i="1"/>
  <c r="AJ1207" i="1"/>
  <c r="AI1207" i="1"/>
  <c r="AH1207" i="1"/>
  <c r="AG1207" i="1"/>
  <c r="W1207" i="1"/>
  <c r="S1207" i="1"/>
  <c r="D1207" i="1"/>
  <c r="AJ1206" i="1"/>
  <c r="AI1206" i="1"/>
  <c r="AH1206" i="1"/>
  <c r="AG1206" i="1"/>
  <c r="W1206" i="1"/>
  <c r="S1206" i="1"/>
  <c r="D1206" i="1"/>
  <c r="AI2368" i="1"/>
  <c r="W2368" i="1"/>
  <c r="S2368" i="1"/>
  <c r="D2368" i="1"/>
  <c r="W3311" i="1"/>
  <c r="S3311" i="1"/>
  <c r="D3311" i="1"/>
  <c r="AJ2367" i="1"/>
  <c r="AI2367" i="1"/>
  <c r="AH2367" i="1"/>
  <c r="AG2367" i="1"/>
  <c r="W2367" i="1"/>
  <c r="S2367" i="1"/>
  <c r="D2367" i="1"/>
  <c r="AI1205" i="1"/>
  <c r="W1205" i="1"/>
  <c r="S1205" i="1"/>
  <c r="D1205" i="1"/>
  <c r="AI1204" i="1"/>
  <c r="W1204" i="1"/>
  <c r="S1204" i="1"/>
  <c r="D1204" i="1"/>
  <c r="AI3310" i="1"/>
  <c r="W3310" i="1"/>
  <c r="S3310" i="1"/>
  <c r="D3310" i="1"/>
  <c r="AJ1203" i="1"/>
  <c r="AI1203" i="1"/>
  <c r="AH1203" i="1"/>
  <c r="AG1203" i="1"/>
  <c r="W1203" i="1"/>
  <c r="S1203" i="1"/>
  <c r="D1203" i="1"/>
  <c r="AI1202" i="1"/>
  <c r="W1202" i="1"/>
  <c r="S1202" i="1"/>
  <c r="D1202" i="1"/>
  <c r="AI3309" i="1"/>
  <c r="W3309" i="1"/>
  <c r="S3309" i="1"/>
  <c r="D3309" i="1"/>
  <c r="AI1201" i="1"/>
  <c r="W1201" i="1"/>
  <c r="S1201" i="1"/>
  <c r="D1201" i="1"/>
  <c r="AI3308" i="1"/>
  <c r="W3308" i="1"/>
  <c r="S3308" i="1"/>
  <c r="D3308" i="1"/>
  <c r="AI1200" i="1"/>
  <c r="W1200" i="1"/>
  <c r="S1200" i="1"/>
  <c r="D1200" i="1"/>
  <c r="AI3307" i="1"/>
  <c r="W3307" i="1"/>
  <c r="S3307" i="1"/>
  <c r="D3307" i="1"/>
  <c r="AI3306" i="1"/>
  <c r="W3306" i="1"/>
  <c r="S3306" i="1"/>
  <c r="D3306" i="1"/>
  <c r="AI2366" i="1"/>
  <c r="W2366" i="1"/>
  <c r="S2366" i="1"/>
  <c r="D2366" i="1"/>
  <c r="AJ3305" i="1"/>
  <c r="AI3305" i="1"/>
  <c r="AH3305" i="1"/>
  <c r="AG3305" i="1"/>
  <c r="W3305" i="1"/>
  <c r="S3305" i="1"/>
  <c r="D3305" i="1"/>
  <c r="AI1199" i="1"/>
  <c r="W1199" i="1"/>
  <c r="S1199" i="1"/>
  <c r="D1199" i="1"/>
  <c r="AI1198" i="1"/>
  <c r="W1198" i="1"/>
  <c r="S1198" i="1"/>
  <c r="D1198" i="1"/>
  <c r="W3304" i="1"/>
  <c r="S3304" i="1"/>
  <c r="D3304" i="1"/>
  <c r="AJ1197" i="1"/>
  <c r="AI1197" i="1"/>
  <c r="AH1197" i="1"/>
  <c r="AG1197" i="1"/>
  <c r="W1197" i="1"/>
  <c r="S1197" i="1"/>
  <c r="D1197" i="1"/>
  <c r="AI1196" i="1"/>
  <c r="W1196" i="1"/>
  <c r="S1196" i="1"/>
  <c r="D1196" i="1"/>
  <c r="AI3303" i="1"/>
  <c r="W3303" i="1"/>
  <c r="S3303" i="1"/>
  <c r="D3303" i="1"/>
  <c r="AI1195" i="1"/>
  <c r="W1195" i="1"/>
  <c r="S1195" i="1"/>
  <c r="D1195" i="1"/>
  <c r="AI3302" i="1"/>
  <c r="W3302" i="1"/>
  <c r="S3302" i="1"/>
  <c r="D3302" i="1"/>
  <c r="AI1194" i="1"/>
  <c r="W1194" i="1"/>
  <c r="S1194" i="1"/>
  <c r="D1194" i="1"/>
  <c r="AI1193" i="1"/>
  <c r="W1193" i="1"/>
  <c r="S1193" i="1"/>
  <c r="D1193" i="1"/>
  <c r="AI3301" i="1"/>
  <c r="W3301" i="1"/>
  <c r="S3301" i="1"/>
  <c r="D3301" i="1"/>
  <c r="AJ1192" i="1"/>
  <c r="AI1192" i="1"/>
  <c r="AH1192" i="1"/>
  <c r="AG1192" i="1"/>
  <c r="W1192" i="1"/>
  <c r="S1192" i="1"/>
  <c r="D1192" i="1"/>
  <c r="AI2365" i="1"/>
  <c r="W2365" i="1"/>
  <c r="S2365" i="1"/>
  <c r="D2365" i="1"/>
  <c r="AI1191" i="1"/>
  <c r="W1191" i="1"/>
  <c r="S1191" i="1"/>
  <c r="D1191" i="1"/>
  <c r="AI1190" i="1"/>
  <c r="W1190" i="1"/>
  <c r="S1190" i="1"/>
  <c r="D1190" i="1"/>
  <c r="AI1189" i="1"/>
  <c r="W1189" i="1"/>
  <c r="S1189" i="1"/>
  <c r="D1189" i="1"/>
  <c r="W2364" i="1"/>
  <c r="S2364" i="1"/>
  <c r="D2364" i="1"/>
  <c r="AI1188" i="1"/>
  <c r="W1188" i="1"/>
  <c r="S1188" i="1"/>
  <c r="D1188" i="1"/>
  <c r="AH3300" i="1"/>
  <c r="W3300" i="1"/>
  <c r="S3300" i="1"/>
  <c r="D3300" i="1"/>
  <c r="AI2363" i="1"/>
  <c r="W2363" i="1"/>
  <c r="S2363" i="1"/>
  <c r="D2363" i="1"/>
  <c r="AI1187" i="1"/>
  <c r="W1187" i="1"/>
  <c r="S1187" i="1"/>
  <c r="D1187" i="1"/>
  <c r="AI1186" i="1"/>
  <c r="W1186" i="1"/>
  <c r="S1186" i="1"/>
  <c r="D1186" i="1"/>
  <c r="AI1185" i="1"/>
  <c r="W1185" i="1"/>
  <c r="S1185" i="1"/>
  <c r="D1185" i="1"/>
  <c r="AJ2362" i="1"/>
  <c r="AI2362" i="1"/>
  <c r="AH2362" i="1"/>
  <c r="AG2362" i="1"/>
  <c r="W2362" i="1"/>
  <c r="S2362" i="1"/>
  <c r="D2362" i="1"/>
  <c r="W1184" i="1"/>
  <c r="S1184" i="1"/>
  <c r="D1184" i="1"/>
  <c r="AI1183" i="1"/>
  <c r="W1183" i="1"/>
  <c r="S1183" i="1"/>
  <c r="D1183" i="1"/>
  <c r="AI1182" i="1"/>
  <c r="W1182" i="1"/>
  <c r="S1182" i="1"/>
  <c r="D1182" i="1"/>
  <c r="AI1181" i="1"/>
  <c r="W1181" i="1"/>
  <c r="S1181" i="1"/>
  <c r="D1181" i="1"/>
  <c r="AI1180" i="1"/>
  <c r="W1180" i="1"/>
  <c r="S1180" i="1"/>
  <c r="D1180" i="1"/>
  <c r="W1179" i="1"/>
  <c r="S1179" i="1"/>
  <c r="D1179" i="1"/>
  <c r="AJ1178" i="1"/>
  <c r="AI1178" i="1"/>
  <c r="AH1178" i="1"/>
  <c r="AG1178" i="1"/>
  <c r="W1178" i="1"/>
  <c r="S1178" i="1"/>
  <c r="D1178" i="1"/>
  <c r="AI2361" i="1"/>
  <c r="W2361" i="1"/>
  <c r="S2361" i="1"/>
  <c r="D2361" i="1"/>
  <c r="AJ2360" i="1"/>
  <c r="AI2360" i="1"/>
  <c r="AH2360" i="1"/>
  <c r="AG2360" i="1"/>
  <c r="W2360" i="1"/>
  <c r="S2360" i="1"/>
  <c r="D2360" i="1"/>
  <c r="AI1177" i="1"/>
  <c r="W1177" i="1"/>
  <c r="S1177" i="1"/>
  <c r="D1177" i="1"/>
  <c r="AI3299" i="1"/>
  <c r="AH3299" i="1"/>
  <c r="W3299" i="1"/>
  <c r="S3299" i="1"/>
  <c r="D3299" i="1"/>
  <c r="AI1176" i="1"/>
  <c r="W1176" i="1"/>
  <c r="S1176" i="1"/>
  <c r="D1176" i="1"/>
  <c r="AI3298" i="1"/>
  <c r="W3298" i="1"/>
  <c r="S3298" i="1"/>
  <c r="D3298" i="1"/>
  <c r="AI2359" i="1"/>
  <c r="W2359" i="1"/>
  <c r="S2359" i="1"/>
  <c r="D2359" i="1"/>
  <c r="AJ2358" i="1"/>
  <c r="AI2358" i="1"/>
  <c r="AH2358" i="1"/>
  <c r="AG2358" i="1"/>
  <c r="W2358" i="1"/>
  <c r="S2358" i="1"/>
  <c r="D2358" i="1"/>
  <c r="AI1175" i="1"/>
  <c r="W1175" i="1"/>
  <c r="S1175" i="1"/>
  <c r="D1175" i="1"/>
  <c r="AI3297" i="1"/>
  <c r="W3297" i="1"/>
  <c r="S3297" i="1"/>
  <c r="D3297" i="1"/>
  <c r="AI1174" i="1"/>
  <c r="W1174" i="1"/>
  <c r="S1174" i="1"/>
  <c r="D1174" i="1"/>
  <c r="W1173" i="1"/>
  <c r="S1173" i="1"/>
  <c r="D1173" i="1"/>
  <c r="AI1172" i="1"/>
  <c r="W1172" i="1"/>
  <c r="S1172" i="1"/>
  <c r="D1172" i="1"/>
  <c r="AI2357" i="1"/>
  <c r="W2357" i="1"/>
  <c r="S2357" i="1"/>
  <c r="D2357" i="1"/>
  <c r="AI3296" i="1"/>
  <c r="W3296" i="1"/>
  <c r="S3296" i="1"/>
  <c r="D3296" i="1"/>
  <c r="AI1171" i="1"/>
  <c r="W1171" i="1"/>
  <c r="S1171" i="1"/>
  <c r="D1171" i="1"/>
  <c r="AI2356" i="1"/>
  <c r="W2356" i="1"/>
  <c r="S2356" i="1"/>
  <c r="D2356" i="1"/>
  <c r="AI3295" i="1"/>
  <c r="AH3295" i="1"/>
  <c r="W3295" i="1"/>
  <c r="S3295" i="1"/>
  <c r="D3295" i="1"/>
  <c r="AI1170" i="1"/>
  <c r="W1170" i="1"/>
  <c r="S1170" i="1"/>
  <c r="D1170" i="1"/>
  <c r="AI3294" i="1"/>
  <c r="W3294" i="1"/>
  <c r="S3294" i="1"/>
  <c r="D3294" i="1"/>
  <c r="AI1169" i="1"/>
  <c r="W1169" i="1"/>
  <c r="S1169" i="1"/>
  <c r="D1169" i="1"/>
  <c r="AI1168" i="1"/>
  <c r="W1168" i="1"/>
  <c r="S1168" i="1"/>
  <c r="D1168" i="1"/>
  <c r="AI3293" i="1"/>
  <c r="W3293" i="1"/>
  <c r="S3293" i="1"/>
  <c r="D3293" i="1"/>
  <c r="AJ1167" i="1"/>
  <c r="AI1167" i="1"/>
  <c r="AH1167" i="1"/>
  <c r="AG1167" i="1"/>
  <c r="W1167" i="1"/>
  <c r="S1167" i="1"/>
  <c r="D1167" i="1"/>
  <c r="AI3292" i="1"/>
  <c r="AH3292" i="1"/>
  <c r="W3292" i="1"/>
  <c r="S3292" i="1"/>
  <c r="D3292" i="1"/>
  <c r="AJ3291" i="1"/>
  <c r="AI3291" i="1"/>
  <c r="AH3291" i="1"/>
  <c r="AG3291" i="1"/>
  <c r="W3291" i="1"/>
  <c r="S3291" i="1"/>
  <c r="D3291" i="1"/>
  <c r="AI2355" i="1"/>
  <c r="W2355" i="1"/>
  <c r="S2355" i="1"/>
  <c r="D2355" i="1"/>
  <c r="AI1166" i="1"/>
  <c r="W1166" i="1"/>
  <c r="S1166" i="1"/>
  <c r="D1166" i="1"/>
  <c r="AI1165" i="1"/>
  <c r="W1165" i="1"/>
  <c r="S1165" i="1"/>
  <c r="D1165" i="1"/>
  <c r="AI3290" i="1"/>
  <c r="W3290" i="1"/>
  <c r="S3290" i="1"/>
  <c r="D3290" i="1"/>
  <c r="AJ3289" i="1"/>
  <c r="AI3289" i="1"/>
  <c r="AH3289" i="1"/>
  <c r="AG3289" i="1"/>
  <c r="W3289" i="1"/>
  <c r="S3289" i="1"/>
  <c r="D3289" i="1"/>
  <c r="AI2354" i="1"/>
  <c r="W2354" i="1"/>
  <c r="S2354" i="1"/>
  <c r="D2354" i="1"/>
  <c r="AI1164" i="1"/>
  <c r="W1164" i="1"/>
  <c r="S1164" i="1"/>
  <c r="D1164" i="1"/>
  <c r="AI1163" i="1"/>
  <c r="W1163" i="1"/>
  <c r="S1163" i="1"/>
  <c r="D1163" i="1"/>
  <c r="AJ1162" i="1"/>
  <c r="AI1162" i="1"/>
  <c r="AH1162" i="1"/>
  <c r="AG1162" i="1"/>
  <c r="W1162" i="1"/>
  <c r="S1162" i="1"/>
  <c r="D1162" i="1"/>
  <c r="AI2353" i="1"/>
  <c r="W2353" i="1"/>
  <c r="S2353" i="1"/>
  <c r="D2353" i="1"/>
  <c r="AI1161" i="1"/>
  <c r="W1161" i="1"/>
  <c r="S1161" i="1"/>
  <c r="D1161" i="1"/>
  <c r="W1160" i="1"/>
  <c r="S1160" i="1"/>
  <c r="D1160" i="1"/>
  <c r="AJ3288" i="1"/>
  <c r="AI3288" i="1"/>
  <c r="AH3288" i="1"/>
  <c r="AG3288" i="1"/>
  <c r="W3288" i="1"/>
  <c r="S3288" i="1"/>
  <c r="D3288" i="1"/>
  <c r="AI2352" i="1"/>
  <c r="W2352" i="1"/>
  <c r="S2352" i="1"/>
  <c r="D2352" i="1"/>
  <c r="AJ1159" i="1"/>
  <c r="AI1159" i="1"/>
  <c r="AH1159" i="1"/>
  <c r="AG1159" i="1"/>
  <c r="W1159" i="1"/>
  <c r="S1159" i="1"/>
  <c r="D1159" i="1"/>
  <c r="AJ3287" i="1"/>
  <c r="AI3287" i="1"/>
  <c r="AH3287" i="1"/>
  <c r="AG3287" i="1"/>
  <c r="W3287" i="1"/>
  <c r="S3287" i="1"/>
  <c r="D3287" i="1"/>
  <c r="AI3286" i="1"/>
  <c r="AH3286" i="1"/>
  <c r="W3286" i="1"/>
  <c r="S3286" i="1"/>
  <c r="D3286" i="1"/>
  <c r="AI3285" i="1"/>
  <c r="W3285" i="1"/>
  <c r="S3285" i="1"/>
  <c r="D3285" i="1"/>
  <c r="AI3284" i="1"/>
  <c r="W3284" i="1"/>
  <c r="S3284" i="1"/>
  <c r="D3284" i="1"/>
  <c r="AJ3283" i="1"/>
  <c r="AI3283" i="1"/>
  <c r="AH3283" i="1"/>
  <c r="AG3283" i="1"/>
  <c r="W3283" i="1"/>
  <c r="S3283" i="1"/>
  <c r="D3283" i="1"/>
  <c r="AI2351" i="1"/>
  <c r="W2351" i="1"/>
  <c r="S2351" i="1"/>
  <c r="D2351" i="1"/>
  <c r="AI1158" i="1"/>
  <c r="W1158" i="1"/>
  <c r="S1158" i="1"/>
  <c r="D1158" i="1"/>
  <c r="AI1157" i="1"/>
  <c r="W1157" i="1"/>
  <c r="S1157" i="1"/>
  <c r="D1157" i="1"/>
  <c r="AI2350" i="1"/>
  <c r="W2350" i="1"/>
  <c r="S2350" i="1"/>
  <c r="D2350" i="1"/>
  <c r="W3282" i="1"/>
  <c r="S3282" i="1"/>
  <c r="D3282" i="1"/>
  <c r="AI1156" i="1"/>
  <c r="W1156" i="1"/>
  <c r="S1156" i="1"/>
  <c r="D1156" i="1"/>
  <c r="AI1155" i="1"/>
  <c r="W1155" i="1"/>
  <c r="S1155" i="1"/>
  <c r="D1155" i="1"/>
  <c r="AI1154" i="1"/>
  <c r="W1154" i="1"/>
  <c r="S1154" i="1"/>
  <c r="D1154" i="1"/>
  <c r="AI1153" i="1"/>
  <c r="W1153" i="1"/>
  <c r="S1153" i="1"/>
  <c r="D1153" i="1"/>
  <c r="W1152" i="1"/>
  <c r="S1152" i="1"/>
  <c r="D1152" i="1"/>
  <c r="AI2349" i="1"/>
  <c r="W2349" i="1"/>
  <c r="S2349" i="1"/>
  <c r="D2349" i="1"/>
  <c r="AI1151" i="1"/>
  <c r="W1151" i="1"/>
  <c r="S1151" i="1"/>
  <c r="D1151" i="1"/>
  <c r="AJ2348" i="1"/>
  <c r="AI2348" i="1"/>
  <c r="AH2348" i="1"/>
  <c r="AG2348" i="1"/>
  <c r="W2348" i="1"/>
  <c r="S2348" i="1"/>
  <c r="D2348" i="1"/>
  <c r="W1150" i="1"/>
  <c r="S1150" i="1"/>
  <c r="D1150" i="1"/>
  <c r="AI1149" i="1"/>
  <c r="W1149" i="1"/>
  <c r="S1149" i="1"/>
  <c r="D1149" i="1"/>
  <c r="W2347" i="1"/>
  <c r="S2347" i="1"/>
  <c r="D2347" i="1"/>
  <c r="AI3281" i="1"/>
  <c r="W3281" i="1"/>
  <c r="S3281" i="1"/>
  <c r="D3281" i="1"/>
  <c r="AI1148" i="1"/>
  <c r="W1148" i="1"/>
  <c r="S1148" i="1"/>
  <c r="D1148" i="1"/>
  <c r="AI3280" i="1"/>
  <c r="W3280" i="1"/>
  <c r="S3280" i="1"/>
  <c r="D3280" i="1"/>
  <c r="W1147" i="1"/>
  <c r="S1147" i="1"/>
  <c r="D1147" i="1"/>
  <c r="AI3279" i="1"/>
  <c r="AH3279" i="1"/>
  <c r="W3279" i="1"/>
  <c r="S3279" i="1"/>
  <c r="D3279" i="1"/>
  <c r="AJ1146" i="1"/>
  <c r="AI1146" i="1"/>
  <c r="AH1146" i="1"/>
  <c r="AG1146" i="1"/>
  <c r="W1146" i="1"/>
  <c r="S1146" i="1"/>
  <c r="D1146" i="1"/>
  <c r="AI2346" i="1"/>
  <c r="W2346" i="1"/>
  <c r="S2346" i="1"/>
  <c r="D2346" i="1"/>
  <c r="AI1145" i="1"/>
  <c r="W1145" i="1"/>
  <c r="S1145" i="1"/>
  <c r="D1145" i="1"/>
  <c r="AI1144" i="1"/>
  <c r="W1144" i="1"/>
  <c r="S1144" i="1"/>
  <c r="D1144" i="1"/>
  <c r="AH3278" i="1"/>
  <c r="W3278" i="1"/>
  <c r="S3278" i="1"/>
  <c r="D3278" i="1"/>
  <c r="W1143" i="1"/>
  <c r="S1143" i="1"/>
  <c r="D1143" i="1"/>
  <c r="AJ2345" i="1"/>
  <c r="AI2345" i="1"/>
  <c r="AH2345" i="1"/>
  <c r="AG2345" i="1"/>
  <c r="W2345" i="1"/>
  <c r="S2345" i="1"/>
  <c r="D2345" i="1"/>
  <c r="AI3277" i="1"/>
  <c r="W3277" i="1"/>
  <c r="S3277" i="1"/>
  <c r="D3277" i="1"/>
  <c r="AI3276" i="1"/>
  <c r="W3276" i="1"/>
  <c r="S3276" i="1"/>
  <c r="D3276" i="1"/>
  <c r="AI2344" i="1"/>
  <c r="W2344" i="1"/>
  <c r="S2344" i="1"/>
  <c r="D2344" i="1"/>
  <c r="AI3275" i="1"/>
  <c r="AH3275" i="1"/>
  <c r="W3275" i="1"/>
  <c r="S3275" i="1"/>
  <c r="D3275" i="1"/>
  <c r="AI2343" i="1"/>
  <c r="W2343" i="1"/>
  <c r="S2343" i="1"/>
  <c r="D2343" i="1"/>
  <c r="AI2342" i="1"/>
  <c r="W2342" i="1"/>
  <c r="S2342" i="1"/>
  <c r="D2342" i="1"/>
  <c r="AI3274" i="1"/>
  <c r="W3274" i="1"/>
  <c r="S3274" i="1"/>
  <c r="D3274" i="1"/>
  <c r="AI1142" i="1"/>
  <c r="W1142" i="1"/>
  <c r="S1142" i="1"/>
  <c r="D1142" i="1"/>
  <c r="W1141" i="1"/>
  <c r="S1141" i="1"/>
  <c r="D1141" i="1"/>
  <c r="AJ1140" i="1"/>
  <c r="AI1140" i="1"/>
  <c r="AH1140" i="1"/>
  <c r="AG1140" i="1"/>
  <c r="W1140" i="1"/>
  <c r="S1140" i="1"/>
  <c r="D1140" i="1"/>
  <c r="AI1139" i="1"/>
  <c r="W1139" i="1"/>
  <c r="S1139" i="1"/>
  <c r="D1139" i="1"/>
  <c r="AI2341" i="1"/>
  <c r="W2341" i="1"/>
  <c r="S2341" i="1"/>
  <c r="D2341" i="1"/>
  <c r="AI1138" i="1"/>
  <c r="W1138" i="1"/>
  <c r="S1138" i="1"/>
  <c r="D1138" i="1"/>
  <c r="AJ1137" i="1"/>
  <c r="AI1137" i="1"/>
  <c r="AH1137" i="1"/>
  <c r="AG1137" i="1"/>
  <c r="W1137" i="1"/>
  <c r="S1137" i="1"/>
  <c r="D1137" i="1"/>
  <c r="AJ3273" i="1"/>
  <c r="AI3273" i="1"/>
  <c r="AH3273" i="1"/>
  <c r="AG3273" i="1"/>
  <c r="W3273" i="1"/>
  <c r="S3273" i="1"/>
  <c r="D3273" i="1"/>
  <c r="AJ2340" i="1"/>
  <c r="AI2340" i="1"/>
  <c r="AH2340" i="1"/>
  <c r="AG2340" i="1"/>
  <c r="W2340" i="1"/>
  <c r="S2340" i="1"/>
  <c r="D2340" i="1"/>
  <c r="AI1136" i="1"/>
  <c r="W1136" i="1"/>
  <c r="S1136" i="1"/>
  <c r="D1136" i="1"/>
  <c r="W2339" i="1"/>
  <c r="S2339" i="1"/>
  <c r="D2339" i="1"/>
  <c r="AJ3272" i="1"/>
  <c r="AI3272" i="1"/>
  <c r="AH3272" i="1"/>
  <c r="AG3272" i="1"/>
  <c r="W3272" i="1"/>
  <c r="S3272" i="1"/>
  <c r="D3272" i="1"/>
  <c r="AI1135" i="1"/>
  <c r="W1135" i="1"/>
  <c r="S1135" i="1"/>
  <c r="D1135" i="1"/>
  <c r="AI2338" i="1"/>
  <c r="W2338" i="1"/>
  <c r="S2338" i="1"/>
  <c r="D2338" i="1"/>
  <c r="AI1134" i="1"/>
  <c r="W1134" i="1"/>
  <c r="S1134" i="1"/>
  <c r="D1134" i="1"/>
  <c r="AI1133" i="1"/>
  <c r="W1133" i="1"/>
  <c r="S1133" i="1"/>
  <c r="D1133" i="1"/>
  <c r="AI1132" i="1"/>
  <c r="W1132" i="1"/>
  <c r="S1132" i="1"/>
  <c r="D1132" i="1"/>
  <c r="AJ3271" i="1"/>
  <c r="AI3271" i="1"/>
  <c r="AH3271" i="1"/>
  <c r="AG3271" i="1"/>
  <c r="W3271" i="1"/>
  <c r="S3271" i="1"/>
  <c r="D3271" i="1"/>
  <c r="AJ3270" i="1"/>
  <c r="AI3270" i="1"/>
  <c r="AH3270" i="1"/>
  <c r="AG3270" i="1"/>
  <c r="W3270" i="1"/>
  <c r="S3270" i="1"/>
  <c r="D3270" i="1"/>
  <c r="AI3269" i="1"/>
  <c r="W3269" i="1"/>
  <c r="S3269" i="1"/>
  <c r="D3269" i="1"/>
  <c r="AI1131" i="1"/>
  <c r="W1131" i="1"/>
  <c r="S1131" i="1"/>
  <c r="D1131" i="1"/>
  <c r="AI2337" i="1"/>
  <c r="W2337" i="1"/>
  <c r="S2337" i="1"/>
  <c r="D2337" i="1"/>
  <c r="AI3268" i="1"/>
  <c r="W3268" i="1"/>
  <c r="S3268" i="1"/>
  <c r="D3268" i="1"/>
  <c r="AJ2336" i="1"/>
  <c r="AI2336" i="1"/>
  <c r="AH2336" i="1"/>
  <c r="AG2336" i="1"/>
  <c r="W2336" i="1"/>
  <c r="S2336" i="1"/>
  <c r="D2336" i="1"/>
  <c r="AJ1130" i="1"/>
  <c r="AI1130" i="1"/>
  <c r="AH1130" i="1"/>
  <c r="AG1130" i="1"/>
  <c r="W1130" i="1"/>
  <c r="S1130" i="1"/>
  <c r="D1130" i="1"/>
  <c r="AI1129" i="1"/>
  <c r="W1129" i="1"/>
  <c r="S1129" i="1"/>
  <c r="D1129" i="1"/>
  <c r="AI1128" i="1"/>
  <c r="W1128" i="1"/>
  <c r="S1128" i="1"/>
  <c r="D1128" i="1"/>
  <c r="AI1127" i="1"/>
  <c r="W1127" i="1"/>
  <c r="S1127" i="1"/>
  <c r="D1127" i="1"/>
  <c r="AJ1126" i="1"/>
  <c r="AI1126" i="1"/>
  <c r="AH1126" i="1"/>
  <c r="AG1126" i="1"/>
  <c r="W1126" i="1"/>
  <c r="S1126" i="1"/>
  <c r="D1126" i="1"/>
  <c r="AI1125" i="1"/>
  <c r="W1125" i="1"/>
  <c r="S1125" i="1"/>
  <c r="D1125" i="1"/>
  <c r="AI1124" i="1"/>
  <c r="W1124" i="1"/>
  <c r="S1124" i="1"/>
  <c r="D1124" i="1"/>
  <c r="AI2335" i="1"/>
  <c r="W2335" i="1"/>
  <c r="S2335" i="1"/>
  <c r="D2335" i="1"/>
  <c r="AI1123" i="1"/>
  <c r="W1123" i="1"/>
  <c r="S1123" i="1"/>
  <c r="D1123" i="1"/>
  <c r="AI2334" i="1"/>
  <c r="W2334" i="1"/>
  <c r="S2334" i="1"/>
  <c r="D2334" i="1"/>
  <c r="AI3267" i="1"/>
  <c r="W3267" i="1"/>
  <c r="S3267" i="1"/>
  <c r="D3267" i="1"/>
  <c r="AI1122" i="1"/>
  <c r="W1122" i="1"/>
  <c r="S1122" i="1"/>
  <c r="D1122" i="1"/>
  <c r="AJ2333" i="1"/>
  <c r="AI2333" i="1"/>
  <c r="AH2333" i="1"/>
  <c r="AG2333" i="1"/>
  <c r="W2333" i="1"/>
  <c r="S2333" i="1"/>
  <c r="D2333" i="1"/>
  <c r="AI2332" i="1"/>
  <c r="W2332" i="1"/>
  <c r="S2332" i="1"/>
  <c r="D2332" i="1"/>
  <c r="AI1121" i="1"/>
  <c r="W1121" i="1"/>
  <c r="S1121" i="1"/>
  <c r="D1121" i="1"/>
  <c r="AI1120" i="1"/>
  <c r="W1120" i="1"/>
  <c r="S1120" i="1"/>
  <c r="D1120" i="1"/>
  <c r="W3266" i="1"/>
  <c r="S3266" i="1"/>
  <c r="D3266" i="1"/>
  <c r="W1119" i="1"/>
  <c r="S1119" i="1"/>
  <c r="D1119" i="1"/>
  <c r="W2331" i="1"/>
  <c r="S2331" i="1"/>
  <c r="D2331" i="1"/>
  <c r="AI1118" i="1"/>
  <c r="W1118" i="1"/>
  <c r="S1118" i="1"/>
  <c r="D1118" i="1"/>
  <c r="AI1117" i="1"/>
  <c r="W1117" i="1"/>
  <c r="S1117" i="1"/>
  <c r="D1117" i="1"/>
  <c r="AI1116" i="1"/>
  <c r="W1116" i="1"/>
  <c r="S1116" i="1"/>
  <c r="D1116" i="1"/>
  <c r="AI1115" i="1"/>
  <c r="W1115" i="1"/>
  <c r="S1115" i="1"/>
  <c r="D1115" i="1"/>
  <c r="AJ1114" i="1"/>
  <c r="AI1114" i="1"/>
  <c r="AH1114" i="1"/>
  <c r="AG1114" i="1"/>
  <c r="W1114" i="1"/>
  <c r="S1114" i="1"/>
  <c r="D1114" i="1"/>
  <c r="AJ1113" i="1"/>
  <c r="AI1113" i="1"/>
  <c r="AH1113" i="1"/>
  <c r="AG1113" i="1"/>
  <c r="W1113" i="1"/>
  <c r="S1113" i="1"/>
  <c r="D1113" i="1"/>
  <c r="AI1112" i="1"/>
  <c r="W1112" i="1"/>
  <c r="S1112" i="1"/>
  <c r="D1112" i="1"/>
  <c r="AI1111" i="1"/>
  <c r="W1111" i="1"/>
  <c r="S1111" i="1"/>
  <c r="D1111" i="1"/>
  <c r="AI1110" i="1"/>
  <c r="W1110" i="1"/>
  <c r="S1110" i="1"/>
  <c r="D1110" i="1"/>
  <c r="AI1109" i="1"/>
  <c r="W1109" i="1"/>
  <c r="S1109" i="1"/>
  <c r="D1109" i="1"/>
  <c r="AI1108" i="1"/>
  <c r="W1108" i="1"/>
  <c r="S1108" i="1"/>
  <c r="D1108" i="1"/>
  <c r="W1107" i="1"/>
  <c r="S1107" i="1"/>
  <c r="D1107" i="1"/>
  <c r="AJ1106" i="1"/>
  <c r="AI1106" i="1"/>
  <c r="AH1106" i="1"/>
  <c r="AG1106" i="1"/>
  <c r="W1106" i="1"/>
  <c r="S1106" i="1"/>
  <c r="D1106" i="1"/>
  <c r="AJ3265" i="1"/>
  <c r="AI3265" i="1"/>
  <c r="AH3265" i="1"/>
  <c r="AG3265" i="1"/>
  <c r="W3265" i="1"/>
  <c r="S3265" i="1"/>
  <c r="D3265" i="1"/>
  <c r="AI3264" i="1"/>
  <c r="W3264" i="1"/>
  <c r="S3264" i="1"/>
  <c r="D3264" i="1"/>
  <c r="AI2330" i="1"/>
  <c r="W2330" i="1"/>
  <c r="S2330" i="1"/>
  <c r="D2330" i="1"/>
  <c r="AI2329" i="1"/>
  <c r="W2329" i="1"/>
  <c r="S2329" i="1"/>
  <c r="D2329" i="1"/>
  <c r="W2328" i="1"/>
  <c r="S2328" i="1"/>
  <c r="D2328" i="1"/>
  <c r="AI1105" i="1"/>
  <c r="W1105" i="1"/>
  <c r="S1105" i="1"/>
  <c r="D1105" i="1"/>
  <c r="W1104" i="1"/>
  <c r="S1104" i="1"/>
  <c r="D1104" i="1"/>
  <c r="AI1103" i="1"/>
  <c r="W1103" i="1"/>
  <c r="S1103" i="1"/>
  <c r="D1103" i="1"/>
  <c r="AJ1102" i="1"/>
  <c r="AI1102" i="1"/>
  <c r="AH1102" i="1"/>
  <c r="W1102" i="1"/>
  <c r="S1102" i="1"/>
  <c r="D1102" i="1"/>
  <c r="AJ2327" i="1"/>
  <c r="AI2327" i="1"/>
  <c r="AH2327" i="1"/>
  <c r="AG2327" i="1"/>
  <c r="W2327" i="1"/>
  <c r="S2327" i="1"/>
  <c r="D2327" i="1"/>
  <c r="AI1101" i="1"/>
  <c r="W1101" i="1"/>
  <c r="S1101" i="1"/>
  <c r="D1101" i="1"/>
  <c r="AI2326" i="1"/>
  <c r="W2326" i="1"/>
  <c r="S2326" i="1"/>
  <c r="D2326" i="1"/>
  <c r="AI3263" i="1"/>
  <c r="W3263" i="1"/>
  <c r="S3263" i="1"/>
  <c r="D3263" i="1"/>
  <c r="AI1100" i="1"/>
  <c r="W1100" i="1"/>
  <c r="S1100" i="1"/>
  <c r="D1100" i="1"/>
  <c r="AI1099" i="1"/>
  <c r="W1099" i="1"/>
  <c r="S1099" i="1"/>
  <c r="D1099" i="1"/>
  <c r="AI1098" i="1"/>
  <c r="W1098" i="1"/>
  <c r="S1098" i="1"/>
  <c r="D1098" i="1"/>
  <c r="W2325" i="1"/>
  <c r="S2325" i="1"/>
  <c r="D2325" i="1"/>
  <c r="AJ3262" i="1"/>
  <c r="AI3262" i="1"/>
  <c r="AH3262" i="1"/>
  <c r="AG3262" i="1"/>
  <c r="W3262" i="1"/>
  <c r="S3262" i="1"/>
  <c r="D3262" i="1"/>
  <c r="AI1097" i="1"/>
  <c r="W1097" i="1"/>
  <c r="S1097" i="1"/>
  <c r="D1097" i="1"/>
  <c r="AI2324" i="1"/>
  <c r="W2324" i="1"/>
  <c r="S2324" i="1"/>
  <c r="D2324" i="1"/>
  <c r="AI3261" i="1"/>
  <c r="AH3261" i="1"/>
  <c r="W3261" i="1"/>
  <c r="S3261" i="1"/>
  <c r="D3261" i="1"/>
  <c r="W1096" i="1"/>
  <c r="S1096" i="1"/>
  <c r="D1096" i="1"/>
  <c r="W1095" i="1"/>
  <c r="S1095" i="1"/>
  <c r="D1095" i="1"/>
  <c r="W1094" i="1"/>
  <c r="S1094" i="1"/>
  <c r="D1094" i="1"/>
  <c r="AJ2323" i="1"/>
  <c r="AI2323" i="1"/>
  <c r="AH2323" i="1"/>
  <c r="AG2323" i="1"/>
  <c r="W2323" i="1"/>
  <c r="S2323" i="1"/>
  <c r="D2323" i="1"/>
  <c r="W2322" i="1"/>
  <c r="S2322" i="1"/>
  <c r="D2322" i="1"/>
  <c r="AI1093" i="1"/>
  <c r="W1093" i="1"/>
  <c r="S1093" i="1"/>
  <c r="N1093" i="1"/>
  <c r="D1093" i="1"/>
  <c r="AI1092" i="1"/>
  <c r="W1092" i="1"/>
  <c r="S1092" i="1"/>
  <c r="D1092" i="1"/>
  <c r="AI1091" i="1"/>
  <c r="W1091" i="1"/>
  <c r="S1091" i="1"/>
  <c r="D1091" i="1"/>
  <c r="AI3260" i="1"/>
  <c r="W3260" i="1"/>
  <c r="S3260" i="1"/>
  <c r="D3260" i="1"/>
  <c r="AI3259" i="1"/>
  <c r="W3259" i="1"/>
  <c r="S3259" i="1"/>
  <c r="D3259" i="1"/>
  <c r="AH3258" i="1"/>
  <c r="W3258" i="1"/>
  <c r="S3258" i="1"/>
  <c r="D3258" i="1"/>
  <c r="W1090" i="1"/>
  <c r="S1090" i="1"/>
  <c r="D1090" i="1"/>
  <c r="AI1089" i="1"/>
  <c r="W1089" i="1"/>
  <c r="S1089" i="1"/>
  <c r="D1089" i="1"/>
  <c r="AI3257" i="1"/>
  <c r="W3257" i="1"/>
  <c r="S3257" i="1"/>
  <c r="D3257" i="1"/>
  <c r="AI3256" i="1"/>
  <c r="W3256" i="1"/>
  <c r="S3256" i="1"/>
  <c r="D3256" i="1"/>
  <c r="AJ2321" i="1"/>
  <c r="AI2321" i="1"/>
  <c r="AH2321" i="1"/>
  <c r="AG2321" i="1"/>
  <c r="W2321" i="1"/>
  <c r="S2321" i="1"/>
  <c r="D2321" i="1"/>
  <c r="AI2320" i="1"/>
  <c r="W2320" i="1"/>
  <c r="S2320" i="1"/>
  <c r="D2320" i="1"/>
  <c r="W1088" i="1"/>
  <c r="S1088" i="1"/>
  <c r="D1088" i="1"/>
  <c r="AI1087" i="1"/>
  <c r="W1087" i="1"/>
  <c r="S1087" i="1"/>
  <c r="D1087" i="1"/>
  <c r="AI1086" i="1"/>
  <c r="W1086" i="1"/>
  <c r="S1086" i="1"/>
  <c r="D1086" i="1"/>
  <c r="AJ3255" i="1"/>
  <c r="AI3255" i="1"/>
  <c r="AH3255" i="1"/>
  <c r="AG3255" i="1"/>
  <c r="W3255" i="1"/>
  <c r="S3255" i="1"/>
  <c r="D3255" i="1"/>
  <c r="AJ3254" i="1"/>
  <c r="AI3254" i="1"/>
  <c r="AH3254" i="1"/>
  <c r="AG3254" i="1"/>
  <c r="W3254" i="1"/>
  <c r="S3254" i="1"/>
  <c r="D3254" i="1"/>
  <c r="AI3253" i="1"/>
  <c r="W3253" i="1"/>
  <c r="S3253" i="1"/>
  <c r="D3253" i="1"/>
  <c r="AI1085" i="1"/>
  <c r="W1085" i="1"/>
  <c r="S1085" i="1"/>
  <c r="D1085" i="1"/>
  <c r="AI1084" i="1"/>
  <c r="W1084" i="1"/>
  <c r="S1084" i="1"/>
  <c r="D1084" i="1"/>
  <c r="W2319" i="1"/>
  <c r="S2319" i="1"/>
  <c r="D2319" i="1"/>
  <c r="AJ1083" i="1"/>
  <c r="AI1083" i="1"/>
  <c r="AH1083" i="1"/>
  <c r="AG1083" i="1"/>
  <c r="W1083" i="1"/>
  <c r="S1083" i="1"/>
  <c r="D1083" i="1"/>
  <c r="AI3252" i="1"/>
  <c r="AH3252" i="1"/>
  <c r="W3252" i="1"/>
  <c r="S3252" i="1"/>
  <c r="D3252" i="1"/>
  <c r="AI2318" i="1"/>
  <c r="W2318" i="1"/>
  <c r="S2318" i="1"/>
  <c r="D2318" i="1"/>
  <c r="AI3251" i="1"/>
  <c r="W3251" i="1"/>
  <c r="S3251" i="1"/>
  <c r="D3251" i="1"/>
  <c r="W1082" i="1"/>
  <c r="S1082" i="1"/>
  <c r="D1082" i="1"/>
  <c r="AI1081" i="1"/>
  <c r="W1081" i="1"/>
  <c r="S1081" i="1"/>
  <c r="D1081" i="1"/>
  <c r="AJ2317" i="1"/>
  <c r="AI2317" i="1"/>
  <c r="AH2317" i="1"/>
  <c r="AG2317" i="1"/>
  <c r="W2317" i="1"/>
  <c r="S2317" i="1"/>
  <c r="D2317" i="1"/>
  <c r="W1080" i="1"/>
  <c r="S1080" i="1"/>
  <c r="D1080" i="1"/>
  <c r="AI1079" i="1"/>
  <c r="W1079" i="1"/>
  <c r="S1079" i="1"/>
  <c r="D1079" i="1"/>
  <c r="AJ2316" i="1"/>
  <c r="AI2316" i="1"/>
  <c r="AH2316" i="1"/>
  <c r="AG2316" i="1"/>
  <c r="W2316" i="1"/>
  <c r="S2316" i="1"/>
  <c r="D2316" i="1"/>
  <c r="AI1078" i="1"/>
  <c r="W1078" i="1"/>
  <c r="S1078" i="1"/>
  <c r="D1078" i="1"/>
  <c r="W2315" i="1"/>
  <c r="S2315" i="1"/>
  <c r="D2315" i="1"/>
  <c r="AI3250" i="1"/>
  <c r="W3250" i="1"/>
  <c r="S3250" i="1"/>
  <c r="D3250" i="1"/>
  <c r="AI3249" i="1"/>
  <c r="AH3249" i="1"/>
  <c r="W3249" i="1"/>
  <c r="S3249" i="1"/>
  <c r="D3249" i="1"/>
  <c r="AI1077" i="1"/>
  <c r="W1077" i="1"/>
  <c r="S1077" i="1"/>
  <c r="D1077" i="1"/>
  <c r="AJ1076" i="1"/>
  <c r="AI1076" i="1"/>
  <c r="AH1076" i="1"/>
  <c r="AG1076" i="1"/>
  <c r="W1076" i="1"/>
  <c r="S1076" i="1"/>
  <c r="D1076" i="1"/>
  <c r="AI3248" i="1"/>
  <c r="W3248" i="1"/>
  <c r="S3248" i="1"/>
  <c r="D3248" i="1"/>
  <c r="AI3247" i="1"/>
  <c r="W3247" i="1"/>
  <c r="S3247" i="1"/>
  <c r="D3247" i="1"/>
  <c r="AI3246" i="1"/>
  <c r="W3246" i="1"/>
  <c r="S3246" i="1"/>
  <c r="D3246" i="1"/>
  <c r="AJ1075" i="1"/>
  <c r="AI1075" i="1"/>
  <c r="AH1075" i="1"/>
  <c r="AG1075" i="1"/>
  <c r="W1075" i="1"/>
  <c r="S1075" i="1"/>
  <c r="D1075" i="1"/>
  <c r="W1074" i="1"/>
  <c r="S1074" i="1"/>
  <c r="D1074" i="1"/>
  <c r="AI2314" i="1"/>
  <c r="W2314" i="1"/>
  <c r="S2314" i="1"/>
  <c r="D2314" i="1"/>
  <c r="AI1073" i="1"/>
  <c r="W1073" i="1"/>
  <c r="S1073" i="1"/>
  <c r="D1073" i="1"/>
  <c r="AI1072" i="1"/>
  <c r="W1072" i="1"/>
  <c r="S1072" i="1"/>
  <c r="D1072" i="1"/>
  <c r="AI1071" i="1"/>
  <c r="W1071" i="1"/>
  <c r="S1071" i="1"/>
  <c r="D1071" i="1"/>
  <c r="W1070" i="1"/>
  <c r="S1070" i="1"/>
  <c r="D1070" i="1"/>
  <c r="AH3245" i="1"/>
  <c r="W3245" i="1"/>
  <c r="S3245" i="1"/>
  <c r="D3245" i="1"/>
  <c r="AI3244" i="1"/>
  <c r="AH3244" i="1"/>
  <c r="W3244" i="1"/>
  <c r="S3244" i="1"/>
  <c r="D3244" i="1"/>
  <c r="AI3243" i="1"/>
  <c r="W3243" i="1"/>
  <c r="S3243" i="1"/>
  <c r="D3243" i="1"/>
  <c r="AI1069" i="1"/>
  <c r="W1069" i="1"/>
  <c r="S1069" i="1"/>
  <c r="D1069" i="1"/>
  <c r="AJ1068" i="1"/>
  <c r="AI1068" i="1"/>
  <c r="AH1068" i="1"/>
  <c r="AG1068" i="1"/>
  <c r="W1068" i="1"/>
  <c r="S1068" i="1"/>
  <c r="D1068" i="1"/>
  <c r="AJ1067" i="1"/>
  <c r="AI1067" i="1"/>
  <c r="AH1067" i="1"/>
  <c r="AG1067" i="1"/>
  <c r="W1067" i="1"/>
  <c r="S1067" i="1"/>
  <c r="D1067" i="1"/>
  <c r="AJ3242" i="1"/>
  <c r="AI3242" i="1"/>
  <c r="AH3242" i="1"/>
  <c r="AG3242" i="1"/>
  <c r="W3242" i="1"/>
  <c r="S3242" i="1"/>
  <c r="D3242" i="1"/>
  <c r="AI3241" i="1"/>
  <c r="W3241" i="1"/>
  <c r="S3241" i="1"/>
  <c r="D3241" i="1"/>
  <c r="W2313" i="1"/>
  <c r="S2313" i="1"/>
  <c r="D2313" i="1"/>
  <c r="W2312" i="1"/>
  <c r="S2312" i="1"/>
  <c r="D2312" i="1"/>
  <c r="AI3240" i="1"/>
  <c r="W3240" i="1"/>
  <c r="S3240" i="1"/>
  <c r="D3240" i="1"/>
  <c r="AI3239" i="1"/>
  <c r="W3239" i="1"/>
  <c r="S3239" i="1"/>
  <c r="D3239" i="1"/>
  <c r="W1066" i="1"/>
  <c r="S1066" i="1"/>
  <c r="D1066" i="1"/>
  <c r="AJ2311" i="1"/>
  <c r="AI2311" i="1"/>
  <c r="AH2311" i="1"/>
  <c r="AG2311" i="1"/>
  <c r="W2311" i="1"/>
  <c r="S2311" i="1"/>
  <c r="D2311" i="1"/>
  <c r="AI2310" i="1"/>
  <c r="W2310" i="1"/>
  <c r="S2310" i="1"/>
  <c r="D2310" i="1"/>
  <c r="AI1065" i="1"/>
  <c r="W1065" i="1"/>
  <c r="S1065" i="1"/>
  <c r="D1065" i="1"/>
  <c r="AI3238" i="1"/>
  <c r="W3238" i="1"/>
  <c r="S3238" i="1"/>
  <c r="D3238" i="1"/>
  <c r="AI1064" i="1"/>
  <c r="W1064" i="1"/>
  <c r="S1064" i="1"/>
  <c r="D1064" i="1"/>
  <c r="AH3237" i="1"/>
  <c r="W3237" i="1"/>
  <c r="S3237" i="1"/>
  <c r="D3237" i="1"/>
  <c r="AJ3236" i="1"/>
  <c r="AI3236" i="1"/>
  <c r="AH3236" i="1"/>
  <c r="AG3236" i="1"/>
  <c r="W3236" i="1"/>
  <c r="S3236" i="1"/>
  <c r="D3236" i="1"/>
  <c r="AI2309" i="1"/>
  <c r="W2309" i="1"/>
  <c r="S2309" i="1"/>
  <c r="D2309" i="1"/>
  <c r="AI1063" i="1"/>
  <c r="W1063" i="1"/>
  <c r="S1063" i="1"/>
  <c r="D1063" i="1"/>
  <c r="AI2308" i="1"/>
  <c r="W2308" i="1"/>
  <c r="S2308" i="1"/>
  <c r="D2308" i="1"/>
  <c r="AI1062" i="1"/>
  <c r="W1062" i="1"/>
  <c r="S1062" i="1"/>
  <c r="D1062" i="1"/>
  <c r="AI1061" i="1"/>
  <c r="W1061" i="1"/>
  <c r="S1061" i="1"/>
  <c r="D1061" i="1"/>
  <c r="W1060" i="1"/>
  <c r="S1060" i="1"/>
  <c r="D1060" i="1"/>
  <c r="AH3235" i="1"/>
  <c r="W3235" i="1"/>
  <c r="S3235" i="1"/>
  <c r="D3235" i="1"/>
  <c r="AI2307" i="1"/>
  <c r="W2307" i="1"/>
  <c r="S2307" i="1"/>
  <c r="D2307" i="1"/>
  <c r="AI3234" i="1"/>
  <c r="AH3234" i="1"/>
  <c r="W3234" i="1"/>
  <c r="S3234" i="1"/>
  <c r="D3234" i="1"/>
  <c r="AI2306" i="1"/>
  <c r="W2306" i="1"/>
  <c r="S2306" i="1"/>
  <c r="D2306" i="1"/>
  <c r="W1059" i="1"/>
  <c r="S1059" i="1"/>
  <c r="D1059" i="1"/>
  <c r="AH3233" i="1"/>
  <c r="W3233" i="1"/>
  <c r="S3233" i="1"/>
  <c r="D3233" i="1"/>
  <c r="W1058" i="1"/>
  <c r="S1058" i="1"/>
  <c r="D1058" i="1"/>
  <c r="AI1057" i="1"/>
  <c r="W1057" i="1"/>
  <c r="S1057" i="1"/>
  <c r="D1057" i="1"/>
  <c r="AJ1056" i="1"/>
  <c r="AI1056" i="1"/>
  <c r="AH1056" i="1"/>
  <c r="AG1056" i="1"/>
  <c r="W1056" i="1"/>
  <c r="S1056" i="1"/>
  <c r="D1056" i="1"/>
  <c r="AH3232" i="1"/>
  <c r="W3232" i="1"/>
  <c r="S3232" i="1"/>
  <c r="D3232" i="1"/>
  <c r="AI1055" i="1"/>
  <c r="W1055" i="1"/>
  <c r="S1055" i="1"/>
  <c r="D1055" i="1"/>
  <c r="W2305" i="1"/>
  <c r="S2305" i="1"/>
  <c r="D2305" i="1"/>
  <c r="W3231" i="1"/>
  <c r="S3231" i="1"/>
  <c r="D3231" i="1"/>
  <c r="AI1054" i="1"/>
  <c r="W1054" i="1"/>
  <c r="S1054" i="1"/>
  <c r="D1054" i="1"/>
  <c r="AI3230" i="1"/>
  <c r="W3230" i="1"/>
  <c r="S3230" i="1"/>
  <c r="D3230" i="1"/>
  <c r="W1053" i="1"/>
  <c r="S1053" i="1"/>
  <c r="D1053" i="1"/>
  <c r="AI3229" i="1"/>
  <c r="W3229" i="1"/>
  <c r="S3229" i="1"/>
  <c r="D3229" i="1"/>
  <c r="AI3228" i="1"/>
  <c r="W3228" i="1"/>
  <c r="S3228" i="1"/>
  <c r="D3228" i="1"/>
  <c r="AI1052" i="1"/>
  <c r="W1052" i="1"/>
  <c r="S1052" i="1"/>
  <c r="D1052" i="1"/>
  <c r="W1051" i="1"/>
  <c r="S1051" i="1"/>
  <c r="D1051" i="1"/>
  <c r="AI1050" i="1"/>
  <c r="W1050" i="1"/>
  <c r="S1050" i="1"/>
  <c r="D1050" i="1"/>
  <c r="AI3227" i="1"/>
  <c r="W3227" i="1"/>
  <c r="S3227" i="1"/>
  <c r="D3227" i="1"/>
  <c r="AI3226" i="1"/>
  <c r="W3226" i="1"/>
  <c r="S3226" i="1"/>
  <c r="D3226" i="1"/>
  <c r="AI3225" i="1"/>
  <c r="W3225" i="1"/>
  <c r="S3225" i="1"/>
  <c r="D3225" i="1"/>
  <c r="AI3224" i="1"/>
  <c r="W3224" i="1"/>
  <c r="S3224" i="1"/>
  <c r="D3224" i="1"/>
  <c r="AI1049" i="1"/>
  <c r="W1049" i="1"/>
  <c r="S1049" i="1"/>
  <c r="D1049" i="1"/>
  <c r="AI1048" i="1"/>
  <c r="W1048" i="1"/>
  <c r="S1048" i="1"/>
  <c r="D1048" i="1"/>
  <c r="W1047" i="1"/>
  <c r="S1047" i="1"/>
  <c r="D1047" i="1"/>
  <c r="AH3223" i="1"/>
  <c r="W3223" i="1"/>
  <c r="S3223" i="1"/>
  <c r="D3223" i="1"/>
  <c r="AI1046" i="1"/>
  <c r="W1046" i="1"/>
  <c r="S1046" i="1"/>
  <c r="D1046" i="1"/>
  <c r="AJ3222" i="1"/>
  <c r="AI3222" i="1"/>
  <c r="AH3222" i="1"/>
  <c r="AG3222" i="1"/>
  <c r="W3222" i="1"/>
  <c r="S3222" i="1"/>
  <c r="D3222" i="1"/>
  <c r="AJ1045" i="1"/>
  <c r="AI1045" i="1"/>
  <c r="AH1045" i="1"/>
  <c r="AG1045" i="1"/>
  <c r="W1045" i="1"/>
  <c r="S1045" i="1"/>
  <c r="D1045" i="1"/>
  <c r="AJ3221" i="1"/>
  <c r="AI3221" i="1"/>
  <c r="AH3221" i="1"/>
  <c r="AG3221" i="1"/>
  <c r="W3221" i="1"/>
  <c r="S3221" i="1"/>
  <c r="D3221" i="1"/>
  <c r="AI1044" i="1"/>
  <c r="W1044" i="1"/>
  <c r="S1044" i="1"/>
  <c r="D1044" i="1"/>
  <c r="AH3220" i="1"/>
  <c r="W3220" i="1"/>
  <c r="S3220" i="1"/>
  <c r="D3220" i="1"/>
  <c r="AI3219" i="1"/>
  <c r="W3219" i="1"/>
  <c r="S3219" i="1"/>
  <c r="D3219" i="1"/>
  <c r="AI3218" i="1"/>
  <c r="W3218" i="1"/>
  <c r="S3218" i="1"/>
  <c r="D3218" i="1"/>
  <c r="AI2304" i="1"/>
  <c r="W2304" i="1"/>
  <c r="S2304" i="1"/>
  <c r="D2304" i="1"/>
  <c r="AI1043" i="1"/>
  <c r="W1043" i="1"/>
  <c r="S1043" i="1"/>
  <c r="D1043" i="1"/>
  <c r="AI1042" i="1"/>
  <c r="W1042" i="1"/>
  <c r="S1042" i="1"/>
  <c r="D1042" i="1"/>
  <c r="AJ3217" i="1"/>
  <c r="AI3217" i="1"/>
  <c r="AH3217" i="1"/>
  <c r="AG3217" i="1"/>
  <c r="W3217" i="1"/>
  <c r="S3217" i="1"/>
  <c r="D3217" i="1"/>
  <c r="AI1041" i="1"/>
  <c r="W1041" i="1"/>
  <c r="S1041" i="1"/>
  <c r="D1041" i="1"/>
  <c r="AJ3216" i="1"/>
  <c r="AI3216" i="1"/>
  <c r="AH3216" i="1"/>
  <c r="AG3216" i="1"/>
  <c r="W3216" i="1"/>
  <c r="S3216" i="1"/>
  <c r="D3216" i="1"/>
  <c r="AJ3215" i="1"/>
  <c r="AI3215" i="1"/>
  <c r="AH3215" i="1"/>
  <c r="AG3215" i="1"/>
  <c r="W3215" i="1"/>
  <c r="S3215" i="1"/>
  <c r="D3215" i="1"/>
  <c r="AI1040" i="1"/>
  <c r="W1040" i="1"/>
  <c r="S1040" i="1"/>
  <c r="D1040" i="1"/>
  <c r="AJ3214" i="1"/>
  <c r="AI3214" i="1"/>
  <c r="AH3214" i="1"/>
  <c r="AG3214" i="1"/>
  <c r="W3214" i="1"/>
  <c r="S3214" i="1"/>
  <c r="D3214" i="1"/>
  <c r="W1039" i="1"/>
  <c r="S1039" i="1"/>
  <c r="D1039" i="1"/>
  <c r="W3213" i="1"/>
  <c r="S3213" i="1"/>
  <c r="D3213" i="1"/>
  <c r="AJ1038" i="1"/>
  <c r="AI1038" i="1"/>
  <c r="AH1038" i="1"/>
  <c r="AG1038" i="1"/>
  <c r="W1038" i="1"/>
  <c r="S1038" i="1"/>
  <c r="D1038" i="1"/>
  <c r="AH3212" i="1"/>
  <c r="W3212" i="1"/>
  <c r="S3212" i="1"/>
  <c r="D3212" i="1"/>
  <c r="AI3211" i="1"/>
  <c r="W3211" i="1"/>
  <c r="S3211" i="1"/>
  <c r="D3211" i="1"/>
  <c r="AI1037" i="1"/>
  <c r="W1037" i="1"/>
  <c r="S1037" i="1"/>
  <c r="D1037" i="1"/>
  <c r="AI3210" i="1"/>
  <c r="W3210" i="1"/>
  <c r="S3210" i="1"/>
  <c r="D3210" i="1"/>
  <c r="W2303" i="1"/>
  <c r="S2303" i="1"/>
  <c r="D2303" i="1"/>
  <c r="AI2302" i="1"/>
  <c r="W2302" i="1"/>
  <c r="S2302" i="1"/>
  <c r="D2302" i="1"/>
  <c r="AI3209" i="1"/>
  <c r="W3209" i="1"/>
  <c r="S3209" i="1"/>
  <c r="D3209" i="1"/>
  <c r="W1036" i="1"/>
  <c r="S1036" i="1"/>
  <c r="D1036" i="1"/>
  <c r="W2301" i="1"/>
  <c r="S2301" i="1"/>
  <c r="D2301" i="1"/>
  <c r="AI1035" i="1"/>
  <c r="W1035" i="1"/>
  <c r="S1035" i="1"/>
  <c r="D1035" i="1"/>
  <c r="AI3208" i="1"/>
  <c r="W3208" i="1"/>
  <c r="S3208" i="1"/>
  <c r="D3208" i="1"/>
  <c r="AI1034" i="1"/>
  <c r="W1034" i="1"/>
  <c r="S1034" i="1"/>
  <c r="D1034" i="1"/>
  <c r="AI1033" i="1"/>
  <c r="W1033" i="1"/>
  <c r="S1033" i="1"/>
  <c r="D1033" i="1"/>
  <c r="AI1032" i="1"/>
  <c r="W1032" i="1"/>
  <c r="S1032" i="1"/>
  <c r="D1032" i="1"/>
  <c r="W1031" i="1"/>
  <c r="S1031" i="1"/>
  <c r="D1031" i="1"/>
  <c r="AI1030" i="1"/>
  <c r="W1030" i="1"/>
  <c r="S1030" i="1"/>
  <c r="D1030" i="1"/>
  <c r="AI1029" i="1"/>
  <c r="W1029" i="1"/>
  <c r="S1029" i="1"/>
  <c r="D1029" i="1"/>
  <c r="AI1028" i="1"/>
  <c r="W1028" i="1"/>
  <c r="S1028" i="1"/>
  <c r="D1028" i="1"/>
  <c r="AI2300" i="1"/>
  <c r="W2300" i="1"/>
  <c r="S2300" i="1"/>
  <c r="D2300" i="1"/>
  <c r="AI1027" i="1"/>
  <c r="W1027" i="1"/>
  <c r="S1027" i="1"/>
  <c r="D1027" i="1"/>
  <c r="AI3207" i="1"/>
  <c r="AH3207" i="1"/>
  <c r="W3207" i="1"/>
  <c r="S3207" i="1"/>
  <c r="D3207" i="1"/>
  <c r="AI3206" i="1"/>
  <c r="W3206" i="1"/>
  <c r="S3206" i="1"/>
  <c r="D3206" i="1"/>
  <c r="AI1026" i="1"/>
  <c r="W1026" i="1"/>
  <c r="S1026" i="1"/>
  <c r="D1026" i="1"/>
  <c r="W2299" i="1"/>
  <c r="S2299" i="1"/>
  <c r="D2299" i="1"/>
  <c r="W2298" i="1"/>
  <c r="S2298" i="1"/>
  <c r="D2298" i="1"/>
  <c r="AI3205" i="1"/>
  <c r="W3205" i="1"/>
  <c r="S3205" i="1"/>
  <c r="D3205" i="1"/>
  <c r="W2297" i="1"/>
  <c r="S2297" i="1"/>
  <c r="D2297" i="1"/>
  <c r="W2296" i="1"/>
  <c r="S2296" i="1"/>
  <c r="D2296" i="1"/>
  <c r="W2295" i="1"/>
  <c r="S2295" i="1"/>
  <c r="D2295" i="1"/>
  <c r="AI3204" i="1"/>
  <c r="W3204" i="1"/>
  <c r="S3204" i="1"/>
  <c r="D3204" i="1"/>
  <c r="AI3203" i="1"/>
  <c r="W3203" i="1"/>
  <c r="S3203" i="1"/>
  <c r="D3203" i="1"/>
  <c r="AI2294" i="1"/>
  <c r="W2294" i="1"/>
  <c r="S2294" i="1"/>
  <c r="D2294" i="1"/>
  <c r="AJ3202" i="1"/>
  <c r="AI3202" i="1"/>
  <c r="AH3202" i="1"/>
  <c r="AG3202" i="1"/>
  <c r="W3202" i="1"/>
  <c r="S3202" i="1"/>
  <c r="D3202" i="1"/>
  <c r="W3201" i="1"/>
  <c r="S3201" i="1"/>
  <c r="D3201" i="1"/>
  <c r="AI2293" i="1"/>
  <c r="W2293" i="1"/>
  <c r="S2293" i="1"/>
  <c r="D2293" i="1"/>
  <c r="AI1025" i="1"/>
  <c r="W1025" i="1"/>
  <c r="S1025" i="1"/>
  <c r="D1025" i="1"/>
  <c r="AJ1024" i="1"/>
  <c r="AI1024" i="1"/>
  <c r="AH1024" i="1"/>
  <c r="AG1024" i="1"/>
  <c r="W1024" i="1"/>
  <c r="S1024" i="1"/>
  <c r="D1024" i="1"/>
  <c r="AJ2292" i="1"/>
  <c r="AI2292" i="1"/>
  <c r="AH2292" i="1"/>
  <c r="AG2292" i="1"/>
  <c r="W2292" i="1"/>
  <c r="S2292" i="1"/>
  <c r="D2292" i="1"/>
  <c r="AH3200" i="1"/>
  <c r="W3200" i="1"/>
  <c r="S3200" i="1"/>
  <c r="D3200" i="1"/>
  <c r="AJ1023" i="1"/>
  <c r="AI1023" i="1"/>
  <c r="AH1023" i="1"/>
  <c r="AG1023" i="1"/>
  <c r="W1023" i="1"/>
  <c r="S1023" i="1"/>
  <c r="D1023" i="1"/>
  <c r="AI1022" i="1"/>
  <c r="W1022" i="1"/>
  <c r="S1022" i="1"/>
  <c r="D1022" i="1"/>
  <c r="AI2291" i="1"/>
  <c r="W2291" i="1"/>
  <c r="S2291" i="1"/>
  <c r="D2291" i="1"/>
  <c r="AI3199" i="1"/>
  <c r="W3199" i="1"/>
  <c r="S3199" i="1"/>
  <c r="D3199" i="1"/>
  <c r="AI3198" i="1"/>
  <c r="W3198" i="1"/>
  <c r="S3198" i="1"/>
  <c r="D3198" i="1"/>
  <c r="AI3197" i="1"/>
  <c r="W3197" i="1"/>
  <c r="S3197" i="1"/>
  <c r="D3197" i="1"/>
  <c r="AJ3196" i="1"/>
  <c r="AI3196" i="1"/>
  <c r="AH3196" i="1"/>
  <c r="AG3196" i="1"/>
  <c r="W3196" i="1"/>
  <c r="S3196" i="1"/>
  <c r="D3196" i="1"/>
  <c r="W1021" i="1"/>
  <c r="S1021" i="1"/>
  <c r="D1021" i="1"/>
  <c r="W2290" i="1"/>
  <c r="S2290" i="1"/>
  <c r="D2290" i="1"/>
  <c r="AI3195" i="1"/>
  <c r="W3195" i="1"/>
  <c r="S3195" i="1"/>
  <c r="D3195" i="1"/>
  <c r="W2289" i="1"/>
  <c r="S2289" i="1"/>
  <c r="D2289" i="1"/>
  <c r="W1020" i="1"/>
  <c r="S1020" i="1"/>
  <c r="D1020" i="1"/>
  <c r="AI1019" i="1"/>
  <c r="W1019" i="1"/>
  <c r="S1019" i="1"/>
  <c r="D1019" i="1"/>
  <c r="W3194" i="1"/>
  <c r="S3194" i="1"/>
  <c r="D3194" i="1"/>
  <c r="AI2288" i="1"/>
  <c r="W2288" i="1"/>
  <c r="S2288" i="1"/>
  <c r="D2288" i="1"/>
  <c r="AI1018" i="1"/>
  <c r="AH1018" i="1"/>
  <c r="W1018" i="1"/>
  <c r="S1018" i="1"/>
  <c r="D1018" i="1"/>
  <c r="AJ3193" i="1"/>
  <c r="AI3193" i="1"/>
  <c r="AH3193" i="1"/>
  <c r="AG3193" i="1"/>
  <c r="W3193" i="1"/>
  <c r="S3193" i="1"/>
  <c r="D3193" i="1"/>
  <c r="AJ1017" i="1"/>
  <c r="AI1017" i="1"/>
  <c r="AH1017" i="1"/>
  <c r="AG1017" i="1"/>
  <c r="W1017" i="1"/>
  <c r="S1017" i="1"/>
  <c r="D1017" i="1"/>
  <c r="AH3192" i="1"/>
  <c r="W3192" i="1"/>
  <c r="S3192" i="1"/>
  <c r="D3192" i="1"/>
  <c r="AI1016" i="1"/>
  <c r="W1016" i="1"/>
  <c r="S1016" i="1"/>
  <c r="D1016" i="1"/>
  <c r="AJ1015" i="1"/>
  <c r="AI1015" i="1"/>
  <c r="AH1015" i="1"/>
  <c r="AG1015" i="1"/>
  <c r="W1015" i="1"/>
  <c r="S1015" i="1"/>
  <c r="D1015" i="1"/>
  <c r="AJ1014" i="1"/>
  <c r="AI1014" i="1"/>
  <c r="AH1014" i="1"/>
  <c r="AG1014" i="1"/>
  <c r="W1014" i="1"/>
  <c r="S1014" i="1"/>
  <c r="D1014" i="1"/>
  <c r="AJ2287" i="1"/>
  <c r="AI2287" i="1"/>
  <c r="AH2287" i="1"/>
  <c r="AG2287" i="1"/>
  <c r="W2287" i="1"/>
  <c r="S2287" i="1"/>
  <c r="D2287" i="1"/>
  <c r="AI1013" i="1"/>
  <c r="W1013" i="1"/>
  <c r="S1013" i="1"/>
  <c r="D1013" i="1"/>
  <c r="AI3191" i="1"/>
  <c r="W3191" i="1"/>
  <c r="S3191" i="1"/>
  <c r="D3191" i="1"/>
  <c r="AI3190" i="1"/>
  <c r="W3190" i="1"/>
  <c r="S3190" i="1"/>
  <c r="D3190" i="1"/>
  <c r="AI1012" i="1"/>
  <c r="W1012" i="1"/>
  <c r="S1012" i="1"/>
  <c r="D1012" i="1"/>
  <c r="AI3189" i="1"/>
  <c r="W3189" i="1"/>
  <c r="S3189" i="1"/>
  <c r="D3189" i="1"/>
  <c r="AH3188" i="1"/>
  <c r="W3188" i="1"/>
  <c r="S3188" i="1"/>
  <c r="D3188" i="1"/>
  <c r="AJ3187" i="1"/>
  <c r="AI3187" i="1"/>
  <c r="AH3187" i="1"/>
  <c r="AG3187" i="1"/>
  <c r="W3187" i="1"/>
  <c r="S3187" i="1"/>
  <c r="D3187" i="1"/>
  <c r="AI2286" i="1"/>
  <c r="AH2286" i="1"/>
  <c r="W2286" i="1"/>
  <c r="S2286" i="1"/>
  <c r="D2286" i="1"/>
  <c r="AI1011" i="1"/>
  <c r="W1011" i="1"/>
  <c r="S1011" i="1"/>
  <c r="D1011" i="1"/>
  <c r="AI1010" i="1"/>
  <c r="W1010" i="1"/>
  <c r="S1010" i="1"/>
  <c r="D1010" i="1"/>
  <c r="AI2285" i="1"/>
  <c r="W2285" i="1"/>
  <c r="S2285" i="1"/>
  <c r="D2285" i="1"/>
  <c r="AI3186" i="1"/>
  <c r="W3186" i="1"/>
  <c r="S3186" i="1"/>
  <c r="D3186" i="1"/>
  <c r="W2284" i="1"/>
  <c r="S2284" i="1"/>
  <c r="D2284" i="1"/>
  <c r="AI3185" i="1"/>
  <c r="W3185" i="1"/>
  <c r="S3185" i="1"/>
  <c r="D3185" i="1"/>
  <c r="W2283" i="1"/>
  <c r="S2283" i="1"/>
  <c r="D2283" i="1"/>
  <c r="AI1009" i="1"/>
  <c r="W1009" i="1"/>
  <c r="S1009" i="1"/>
  <c r="D1009" i="1"/>
  <c r="AI3184" i="1"/>
  <c r="W3184" i="1"/>
  <c r="S3184" i="1"/>
  <c r="D3184" i="1"/>
  <c r="W1008" i="1"/>
  <c r="S1008" i="1"/>
  <c r="D1008" i="1"/>
  <c r="AI3183" i="1"/>
  <c r="W3183" i="1"/>
  <c r="S3183" i="1"/>
  <c r="D3183" i="1"/>
  <c r="AI2282" i="1"/>
  <c r="W2282" i="1"/>
  <c r="S2282" i="1"/>
  <c r="D2282" i="1"/>
  <c r="AI2281" i="1"/>
  <c r="W2281" i="1"/>
  <c r="S2281" i="1"/>
  <c r="D2281" i="1"/>
  <c r="AJ2280" i="1"/>
  <c r="AI2280" i="1"/>
  <c r="AH2280" i="1"/>
  <c r="AG2280" i="1"/>
  <c r="W2280" i="1"/>
  <c r="S2280" i="1"/>
  <c r="D2280" i="1"/>
  <c r="AJ1007" i="1"/>
  <c r="AI1007" i="1"/>
  <c r="AH1007" i="1"/>
  <c r="AG1007" i="1"/>
  <c r="W1007" i="1"/>
  <c r="S1007" i="1"/>
  <c r="D1007" i="1"/>
  <c r="AI1006" i="1"/>
  <c r="W1006" i="1"/>
  <c r="S1006" i="1"/>
  <c r="D1006" i="1"/>
  <c r="W1005" i="1"/>
  <c r="S1005" i="1"/>
  <c r="D1005" i="1"/>
  <c r="AJ1004" i="1"/>
  <c r="AI1004" i="1"/>
  <c r="AH1004" i="1"/>
  <c r="AG1004" i="1"/>
  <c r="W1004" i="1"/>
  <c r="S1004" i="1"/>
  <c r="D1004" i="1"/>
  <c r="AI1003" i="1"/>
  <c r="W1003" i="1"/>
  <c r="S1003" i="1"/>
  <c r="D1003" i="1"/>
  <c r="AI1002" i="1"/>
  <c r="W1002" i="1"/>
  <c r="S1002" i="1"/>
  <c r="D1002" i="1"/>
  <c r="AJ1001" i="1"/>
  <c r="AI1001" i="1"/>
  <c r="AH1001" i="1"/>
  <c r="AG1001" i="1"/>
  <c r="W1001" i="1"/>
  <c r="S1001" i="1"/>
  <c r="D1001" i="1"/>
  <c r="AJ1000" i="1"/>
  <c r="AI1000" i="1"/>
  <c r="AH1000" i="1"/>
  <c r="AG1000" i="1"/>
  <c r="W1000" i="1"/>
  <c r="S1000" i="1"/>
  <c r="D1000" i="1"/>
  <c r="W999" i="1"/>
  <c r="S999" i="1"/>
  <c r="D999" i="1"/>
  <c r="AI998" i="1"/>
  <c r="W998" i="1"/>
  <c r="S998" i="1"/>
  <c r="D998" i="1"/>
  <c r="AI997" i="1"/>
  <c r="W997" i="1"/>
  <c r="S997" i="1"/>
  <c r="D997" i="1"/>
  <c r="AI996" i="1"/>
  <c r="W996" i="1"/>
  <c r="S996" i="1"/>
  <c r="D996" i="1"/>
  <c r="AI995" i="1"/>
  <c r="W995" i="1"/>
  <c r="S995" i="1"/>
  <c r="D995" i="1"/>
  <c r="AI994" i="1"/>
  <c r="W994" i="1"/>
  <c r="S994" i="1"/>
  <c r="D994" i="1"/>
  <c r="W993" i="1"/>
  <c r="S993" i="1"/>
  <c r="D993" i="1"/>
  <c r="AI992" i="1"/>
  <c r="W992" i="1"/>
  <c r="S992" i="1"/>
  <c r="D992" i="1"/>
  <c r="AI991" i="1"/>
  <c r="W991" i="1"/>
  <c r="S991" i="1"/>
  <c r="D991" i="1"/>
  <c r="AI990" i="1"/>
  <c r="W990" i="1"/>
  <c r="S990" i="1"/>
  <c r="D990" i="1"/>
  <c r="AI989" i="1"/>
  <c r="W989" i="1"/>
  <c r="S989" i="1"/>
  <c r="D989" i="1"/>
  <c r="AI988" i="1"/>
  <c r="W988" i="1"/>
  <c r="S988" i="1"/>
  <c r="D988" i="1"/>
  <c r="AI987" i="1"/>
  <c r="W987" i="1"/>
  <c r="S987" i="1"/>
  <c r="D987" i="1"/>
  <c r="AI986" i="1"/>
  <c r="W986" i="1"/>
  <c r="S986" i="1"/>
  <c r="D986" i="1"/>
  <c r="AI985" i="1"/>
  <c r="W985" i="1"/>
  <c r="S985" i="1"/>
  <c r="D985" i="1"/>
  <c r="AI984" i="1"/>
  <c r="W984" i="1"/>
  <c r="S984" i="1"/>
  <c r="D984" i="1"/>
  <c r="W983" i="1"/>
  <c r="S983" i="1"/>
  <c r="D983" i="1"/>
  <c r="AI982" i="1"/>
  <c r="W982" i="1"/>
  <c r="S982" i="1"/>
  <c r="D982" i="1"/>
  <c r="AJ981" i="1"/>
  <c r="AI981" i="1"/>
  <c r="AH981" i="1"/>
  <c r="AG981" i="1"/>
  <c r="W981" i="1"/>
  <c r="S981" i="1"/>
  <c r="D981" i="1"/>
  <c r="AI980" i="1"/>
  <c r="W980" i="1"/>
  <c r="S980" i="1"/>
  <c r="D980" i="1"/>
  <c r="AI979" i="1"/>
  <c r="W979" i="1"/>
  <c r="S979" i="1"/>
  <c r="D979" i="1"/>
  <c r="AI978" i="1"/>
  <c r="W978" i="1"/>
  <c r="S978" i="1"/>
  <c r="D978" i="1"/>
  <c r="AI977" i="1"/>
  <c r="W977" i="1"/>
  <c r="S977" i="1"/>
  <c r="D977" i="1"/>
  <c r="AI976" i="1"/>
  <c r="W976" i="1"/>
  <c r="S976" i="1"/>
  <c r="D976" i="1"/>
  <c r="AI975" i="1"/>
  <c r="W975" i="1"/>
  <c r="S975" i="1"/>
  <c r="D975" i="1"/>
  <c r="AI974" i="1"/>
  <c r="W974" i="1"/>
  <c r="S974" i="1"/>
  <c r="D974" i="1"/>
  <c r="W973" i="1"/>
  <c r="S973" i="1"/>
  <c r="D973" i="1"/>
  <c r="W972" i="1"/>
  <c r="S972" i="1"/>
  <c r="D972" i="1"/>
  <c r="AI971" i="1"/>
  <c r="W971" i="1"/>
  <c r="S971" i="1"/>
  <c r="D971" i="1"/>
  <c r="AI970" i="1"/>
  <c r="W970" i="1"/>
  <c r="S970" i="1"/>
  <c r="D970" i="1"/>
  <c r="AI969" i="1"/>
  <c r="W969" i="1"/>
  <c r="S969" i="1"/>
  <c r="D969" i="1"/>
  <c r="W968" i="1"/>
  <c r="S968" i="1"/>
  <c r="D968" i="1"/>
  <c r="AI3182" i="1"/>
  <c r="W3182" i="1"/>
  <c r="S3182" i="1"/>
  <c r="D3182" i="1"/>
  <c r="AJ967" i="1"/>
  <c r="AI967" i="1"/>
  <c r="AH967" i="1"/>
  <c r="AG967" i="1"/>
  <c r="W967" i="1"/>
  <c r="S967" i="1"/>
  <c r="D967" i="1"/>
  <c r="W966" i="1"/>
  <c r="S966" i="1"/>
  <c r="D966" i="1"/>
  <c r="AJ965" i="1"/>
  <c r="AI965" i="1"/>
  <c r="AH965" i="1"/>
  <c r="AG965" i="1"/>
  <c r="W965" i="1"/>
  <c r="S965" i="1"/>
  <c r="D965" i="1"/>
  <c r="AI964" i="1"/>
  <c r="W964" i="1"/>
  <c r="S964" i="1"/>
  <c r="D964" i="1"/>
  <c r="AI963" i="1"/>
  <c r="W963" i="1"/>
  <c r="S963" i="1"/>
  <c r="D963" i="1"/>
  <c r="AI962" i="1"/>
  <c r="W962" i="1"/>
  <c r="S962" i="1"/>
  <c r="D962" i="1"/>
  <c r="W961" i="1"/>
  <c r="S961" i="1"/>
  <c r="D961" i="1"/>
  <c r="AI960" i="1"/>
  <c r="W960" i="1"/>
  <c r="S960" i="1"/>
  <c r="D960" i="1"/>
  <c r="W959" i="1"/>
  <c r="S959" i="1"/>
  <c r="D959" i="1"/>
  <c r="W958" i="1"/>
  <c r="S958" i="1"/>
  <c r="D958" i="1"/>
  <c r="AI957" i="1"/>
  <c r="W957" i="1"/>
  <c r="S957" i="1"/>
  <c r="D957" i="1"/>
  <c r="W956" i="1"/>
  <c r="S956" i="1"/>
  <c r="D956" i="1"/>
  <c r="AI955" i="1"/>
  <c r="W955" i="1"/>
  <c r="S955" i="1"/>
  <c r="D955" i="1"/>
  <c r="W954" i="1"/>
  <c r="S954" i="1"/>
  <c r="D954" i="1"/>
  <c r="W953" i="1"/>
  <c r="S953" i="1"/>
  <c r="D953" i="1"/>
  <c r="AI952" i="1"/>
  <c r="W952" i="1"/>
  <c r="S952" i="1"/>
  <c r="D952" i="1"/>
  <c r="AI951" i="1"/>
  <c r="W951" i="1"/>
  <c r="S951" i="1"/>
  <c r="D951" i="1"/>
  <c r="W950" i="1"/>
  <c r="S950" i="1"/>
  <c r="D950" i="1"/>
  <c r="AI949" i="1"/>
  <c r="W949" i="1"/>
  <c r="S949" i="1"/>
  <c r="D949" i="1"/>
  <c r="W948" i="1"/>
  <c r="S948" i="1"/>
  <c r="D948" i="1"/>
  <c r="W947" i="1"/>
  <c r="S947" i="1"/>
  <c r="D947" i="1"/>
  <c r="AI946" i="1"/>
  <c r="W946" i="1"/>
  <c r="S946" i="1"/>
  <c r="D946" i="1"/>
  <c r="AI945" i="1"/>
  <c r="W945" i="1"/>
  <c r="S945" i="1"/>
  <c r="D945" i="1"/>
  <c r="AI944" i="1"/>
  <c r="W944" i="1"/>
  <c r="S944" i="1"/>
  <c r="D944" i="1"/>
  <c r="AJ943" i="1"/>
  <c r="AI943" i="1"/>
  <c r="AH943" i="1"/>
  <c r="AG943" i="1"/>
  <c r="W943" i="1"/>
  <c r="S943" i="1"/>
  <c r="D943" i="1"/>
  <c r="W942" i="1"/>
  <c r="S942" i="1"/>
  <c r="D942" i="1"/>
  <c r="W941" i="1"/>
  <c r="S941" i="1"/>
  <c r="D941" i="1"/>
  <c r="W940" i="1"/>
  <c r="S940" i="1"/>
  <c r="D940" i="1"/>
  <c r="W939" i="1"/>
  <c r="S939" i="1"/>
  <c r="D939" i="1"/>
  <c r="W938" i="1"/>
  <c r="S938" i="1"/>
  <c r="D938" i="1"/>
  <c r="W937" i="1"/>
  <c r="S937" i="1"/>
  <c r="D937" i="1"/>
  <c r="AJ936" i="1"/>
  <c r="AI936" i="1"/>
  <c r="AH936" i="1"/>
  <c r="AG936" i="1"/>
  <c r="W936" i="1"/>
  <c r="S936" i="1"/>
  <c r="D936" i="1"/>
  <c r="AI935" i="1"/>
  <c r="W935" i="1"/>
  <c r="S935" i="1"/>
  <c r="D935" i="1"/>
  <c r="W934" i="1"/>
  <c r="S934" i="1"/>
  <c r="D934" i="1"/>
  <c r="W933" i="1"/>
  <c r="S933" i="1"/>
  <c r="D933" i="1"/>
  <c r="AJ932" i="1"/>
  <c r="AI932" i="1"/>
  <c r="AH932" i="1"/>
  <c r="AG932" i="1"/>
  <c r="W932" i="1"/>
  <c r="S932" i="1"/>
  <c r="D932" i="1"/>
  <c r="AI931" i="1"/>
  <c r="W931" i="1"/>
  <c r="S931" i="1"/>
  <c r="D931" i="1"/>
  <c r="W930" i="1"/>
  <c r="S930" i="1"/>
  <c r="D930" i="1"/>
  <c r="AI929" i="1"/>
  <c r="W929" i="1"/>
  <c r="S929" i="1"/>
  <c r="D929" i="1"/>
  <c r="AI928" i="1"/>
  <c r="W928" i="1"/>
  <c r="S928" i="1"/>
  <c r="N928" i="1"/>
  <c r="D928" i="1"/>
  <c r="AI927" i="1"/>
  <c r="W927" i="1"/>
  <c r="S927" i="1"/>
  <c r="D927" i="1"/>
  <c r="AI926" i="1"/>
  <c r="W926" i="1"/>
  <c r="S926" i="1"/>
  <c r="D926" i="1"/>
  <c r="AI925" i="1"/>
  <c r="W925" i="1"/>
  <c r="S925" i="1"/>
  <c r="D925" i="1"/>
  <c r="AI924" i="1"/>
  <c r="W924" i="1"/>
  <c r="S924" i="1"/>
  <c r="D924" i="1"/>
  <c r="W923" i="1"/>
  <c r="S923" i="1"/>
  <c r="D923" i="1"/>
  <c r="W922" i="1"/>
  <c r="S922" i="1"/>
  <c r="D922" i="1"/>
  <c r="AI921" i="1"/>
  <c r="W921" i="1"/>
  <c r="S921" i="1"/>
  <c r="D921" i="1"/>
  <c r="W920" i="1"/>
  <c r="S920" i="1"/>
  <c r="D920" i="1"/>
  <c r="AI919" i="1"/>
  <c r="W919" i="1"/>
  <c r="S919" i="1"/>
  <c r="D919" i="1"/>
  <c r="W918" i="1"/>
  <c r="S918" i="1"/>
  <c r="D918" i="1"/>
  <c r="W917" i="1"/>
  <c r="S917" i="1"/>
  <c r="D917" i="1"/>
  <c r="W916" i="1"/>
  <c r="S916" i="1"/>
  <c r="D916" i="1"/>
  <c r="W915" i="1"/>
  <c r="S915" i="1"/>
  <c r="D915" i="1"/>
  <c r="W914" i="1"/>
  <c r="S914" i="1"/>
  <c r="D914" i="1"/>
  <c r="AI913" i="1"/>
  <c r="W913" i="1"/>
  <c r="S913" i="1"/>
  <c r="D913" i="1"/>
  <c r="W912" i="1"/>
  <c r="S912" i="1"/>
  <c r="D912" i="1"/>
  <c r="W911" i="1"/>
  <c r="S911" i="1"/>
  <c r="D911" i="1"/>
  <c r="AJ910" i="1"/>
  <c r="AI910" i="1"/>
  <c r="AH910" i="1"/>
  <c r="AG910" i="1"/>
  <c r="W910" i="1"/>
  <c r="S910" i="1"/>
  <c r="D910" i="1"/>
  <c r="AJ909" i="1"/>
  <c r="AI909" i="1"/>
  <c r="AH909" i="1"/>
  <c r="AG909" i="1"/>
  <c r="W909" i="1"/>
  <c r="S909" i="1"/>
  <c r="D909" i="1"/>
  <c r="AI908" i="1"/>
  <c r="W908" i="1"/>
  <c r="S908" i="1"/>
  <c r="D908" i="1"/>
  <c r="AI907" i="1"/>
  <c r="W907" i="1"/>
  <c r="S907" i="1"/>
  <c r="D907" i="1"/>
  <c r="AJ906" i="1"/>
  <c r="AI906" i="1"/>
  <c r="AH906" i="1"/>
  <c r="AG906" i="1"/>
  <c r="W906" i="1"/>
  <c r="S906" i="1"/>
  <c r="D906" i="1"/>
  <c r="AI905" i="1"/>
  <c r="W905" i="1"/>
  <c r="S905" i="1"/>
  <c r="D905" i="1"/>
  <c r="AJ904" i="1"/>
  <c r="AI904" i="1"/>
  <c r="AH904" i="1"/>
  <c r="AG904" i="1"/>
  <c r="W904" i="1"/>
  <c r="S904" i="1"/>
  <c r="D904" i="1"/>
  <c r="AI903" i="1"/>
  <c r="W903" i="1"/>
  <c r="S903" i="1"/>
  <c r="D903" i="1"/>
  <c r="AI902" i="1"/>
  <c r="W902" i="1"/>
  <c r="S902" i="1"/>
  <c r="D902" i="1"/>
  <c r="AJ901" i="1"/>
  <c r="AI901" i="1"/>
  <c r="AH901" i="1"/>
  <c r="AG901" i="1"/>
  <c r="W901" i="1"/>
  <c r="S901" i="1"/>
  <c r="D901" i="1"/>
  <c r="AI900" i="1"/>
  <c r="W900" i="1"/>
  <c r="S900" i="1"/>
  <c r="D900" i="1"/>
  <c r="AJ899" i="1"/>
  <c r="AI899" i="1"/>
  <c r="AH899" i="1"/>
  <c r="AG899" i="1"/>
  <c r="W899" i="1"/>
  <c r="S899" i="1"/>
  <c r="D899" i="1"/>
  <c r="AJ898" i="1"/>
  <c r="AI898" i="1"/>
  <c r="AH898" i="1"/>
  <c r="AG898" i="1"/>
  <c r="W898" i="1"/>
  <c r="S898" i="1"/>
  <c r="D898" i="1"/>
  <c r="AJ897" i="1"/>
  <c r="AI897" i="1"/>
  <c r="AH897" i="1"/>
  <c r="AG897" i="1"/>
  <c r="W897" i="1"/>
  <c r="S897" i="1"/>
  <c r="D897" i="1"/>
  <c r="AJ896" i="1"/>
  <c r="AI896" i="1"/>
  <c r="AH896" i="1"/>
  <c r="AG896" i="1"/>
  <c r="W896" i="1"/>
  <c r="S896" i="1"/>
  <c r="D896" i="1"/>
  <c r="AI895" i="1"/>
  <c r="W895" i="1"/>
  <c r="S895" i="1"/>
  <c r="D895" i="1"/>
  <c r="AJ894" i="1"/>
  <c r="AI894" i="1"/>
  <c r="AH894" i="1"/>
  <c r="AG894" i="1"/>
  <c r="W894" i="1"/>
  <c r="S894" i="1"/>
  <c r="D894" i="1"/>
  <c r="AI893" i="1"/>
  <c r="W893" i="1"/>
  <c r="S893" i="1"/>
  <c r="D893" i="1"/>
  <c r="W892" i="1"/>
  <c r="S892" i="1"/>
  <c r="D892" i="1"/>
  <c r="AJ891" i="1"/>
  <c r="AI891" i="1"/>
  <c r="AH891" i="1"/>
  <c r="AG891" i="1"/>
  <c r="W891" i="1"/>
  <c r="S891" i="1"/>
  <c r="D891" i="1"/>
  <c r="W890" i="1"/>
  <c r="S890" i="1"/>
  <c r="D890" i="1"/>
  <c r="AJ889" i="1"/>
  <c r="AI889" i="1"/>
  <c r="AH889" i="1"/>
  <c r="AG889" i="1"/>
  <c r="W889" i="1"/>
  <c r="S889" i="1"/>
  <c r="D889" i="1"/>
  <c r="W888" i="1"/>
  <c r="S888" i="1"/>
  <c r="D888" i="1"/>
  <c r="AJ887" i="1"/>
  <c r="AI887" i="1"/>
  <c r="AH887" i="1"/>
  <c r="AG887" i="1"/>
  <c r="W887" i="1"/>
  <c r="S887" i="1"/>
  <c r="D887" i="1"/>
  <c r="AJ886" i="1"/>
  <c r="AI886" i="1"/>
  <c r="AH886" i="1"/>
  <c r="AG886" i="1"/>
  <c r="W886" i="1"/>
  <c r="S886" i="1"/>
  <c r="D886" i="1"/>
  <c r="AI885" i="1"/>
  <c r="W885" i="1"/>
  <c r="S885" i="1"/>
  <c r="D885" i="1"/>
  <c r="W884" i="1"/>
  <c r="S884" i="1"/>
  <c r="D884" i="1"/>
  <c r="AJ883" i="1"/>
  <c r="AI883" i="1"/>
  <c r="AH883" i="1"/>
  <c r="AG883" i="1"/>
  <c r="W883" i="1"/>
  <c r="S883" i="1"/>
  <c r="D883" i="1"/>
  <c r="W882" i="1"/>
  <c r="S882" i="1"/>
  <c r="D882" i="1"/>
  <c r="AI881" i="1"/>
  <c r="W881" i="1"/>
  <c r="S881" i="1"/>
  <c r="D881" i="1"/>
  <c r="AI880" i="1"/>
  <c r="W880" i="1"/>
  <c r="S880" i="1"/>
  <c r="D880" i="1"/>
  <c r="AJ879" i="1"/>
  <c r="AI879" i="1"/>
  <c r="AH879" i="1"/>
  <c r="AG879" i="1"/>
  <c r="W879" i="1"/>
  <c r="S879" i="1"/>
  <c r="D879" i="1"/>
  <c r="AI878" i="1"/>
  <c r="W878" i="1"/>
  <c r="S878" i="1"/>
  <c r="D878" i="1"/>
  <c r="AJ877" i="1"/>
  <c r="AI877" i="1"/>
  <c r="AH877" i="1"/>
  <c r="AG877" i="1"/>
  <c r="W877" i="1"/>
  <c r="S877" i="1"/>
  <c r="D877" i="1"/>
  <c r="AJ876" i="1"/>
  <c r="AI876" i="1"/>
  <c r="AH876" i="1"/>
  <c r="AG876" i="1"/>
  <c r="W876" i="1"/>
  <c r="S876" i="1"/>
  <c r="D876" i="1"/>
  <c r="W875" i="1"/>
  <c r="S875" i="1"/>
  <c r="D875" i="1"/>
  <c r="AJ874" i="1"/>
  <c r="AI874" i="1"/>
  <c r="AH874" i="1"/>
  <c r="AG874" i="1"/>
  <c r="W874" i="1"/>
  <c r="S874" i="1"/>
  <c r="D874" i="1"/>
  <c r="AJ873" i="1"/>
  <c r="AI873" i="1"/>
  <c r="AH873" i="1"/>
  <c r="AG873" i="1"/>
  <c r="W873" i="1"/>
  <c r="S873" i="1"/>
  <c r="D873" i="1"/>
  <c r="W2279" i="1"/>
  <c r="S2279" i="1"/>
  <c r="D2279" i="1"/>
  <c r="W872" i="1"/>
  <c r="S872" i="1"/>
  <c r="D872" i="1"/>
  <c r="AJ871" i="1"/>
  <c r="AI871" i="1"/>
  <c r="AH871" i="1"/>
  <c r="AG871" i="1"/>
  <c r="W871" i="1"/>
  <c r="S871" i="1"/>
  <c r="D871" i="1"/>
  <c r="AJ2278" i="1"/>
  <c r="AI2278" i="1"/>
  <c r="AH2278" i="1"/>
  <c r="AG2278" i="1"/>
  <c r="W2278" i="1"/>
  <c r="S2278" i="1"/>
  <c r="D2278" i="1"/>
  <c r="AI870" i="1"/>
  <c r="W870" i="1"/>
  <c r="S870" i="1"/>
  <c r="D870" i="1"/>
  <c r="W869" i="1"/>
  <c r="S869" i="1"/>
  <c r="D869" i="1"/>
  <c r="AJ2277" i="1"/>
  <c r="AI2277" i="1"/>
  <c r="AH2277" i="1"/>
  <c r="AG2277" i="1"/>
  <c r="W2277" i="1"/>
  <c r="S2277" i="1"/>
  <c r="D2277" i="1"/>
  <c r="AI868" i="1"/>
  <c r="W868" i="1"/>
  <c r="S868" i="1"/>
  <c r="D868" i="1"/>
  <c r="AI867" i="1"/>
  <c r="W867" i="1"/>
  <c r="S867" i="1"/>
  <c r="D867" i="1"/>
  <c r="W866" i="1"/>
  <c r="S866" i="1"/>
  <c r="D866" i="1"/>
  <c r="AJ865" i="1"/>
  <c r="AI865" i="1"/>
  <c r="AH865" i="1"/>
  <c r="AG865" i="1"/>
  <c r="W865" i="1"/>
  <c r="S865" i="1"/>
  <c r="D865" i="1"/>
  <c r="AI864" i="1"/>
  <c r="W864" i="1"/>
  <c r="S864" i="1"/>
  <c r="D864" i="1"/>
  <c r="AJ863" i="1"/>
  <c r="AI863" i="1"/>
  <c r="AH863" i="1"/>
  <c r="AG863" i="1"/>
  <c r="W863" i="1"/>
  <c r="S863" i="1"/>
  <c r="D863" i="1"/>
  <c r="W862" i="1"/>
  <c r="S862" i="1"/>
  <c r="D862" i="1"/>
  <c r="W861" i="1"/>
  <c r="S861" i="1"/>
  <c r="D861" i="1"/>
  <c r="AI860" i="1"/>
  <c r="W860" i="1"/>
  <c r="S860" i="1"/>
  <c r="D860" i="1"/>
  <c r="AJ859" i="1"/>
  <c r="AI859" i="1"/>
  <c r="AH859" i="1"/>
  <c r="AG859" i="1"/>
  <c r="W859" i="1"/>
  <c r="S859" i="1"/>
  <c r="D859" i="1"/>
  <c r="AI858" i="1"/>
  <c r="W858" i="1"/>
  <c r="S858" i="1"/>
  <c r="D858" i="1"/>
  <c r="AI857" i="1"/>
  <c r="W857" i="1"/>
  <c r="S857" i="1"/>
  <c r="D857" i="1"/>
  <c r="W856" i="1"/>
  <c r="S856" i="1"/>
  <c r="D856" i="1"/>
  <c r="W2276" i="1"/>
  <c r="S2276" i="1"/>
  <c r="D2276" i="1"/>
  <c r="AI855" i="1"/>
  <c r="W855" i="1"/>
  <c r="S855" i="1"/>
  <c r="D855" i="1"/>
  <c r="AI854" i="1"/>
  <c r="W854" i="1"/>
  <c r="S854" i="1"/>
  <c r="D854" i="1"/>
  <c r="AI853" i="1"/>
  <c r="W853" i="1"/>
  <c r="S853" i="1"/>
  <c r="D853" i="1"/>
  <c r="AJ852" i="1"/>
  <c r="AI852" i="1"/>
  <c r="AH852" i="1"/>
  <c r="AG852" i="1"/>
  <c r="W852" i="1"/>
  <c r="S852" i="1"/>
  <c r="D852" i="1"/>
  <c r="AI851" i="1"/>
  <c r="W851" i="1"/>
  <c r="S851" i="1"/>
  <c r="D851" i="1"/>
  <c r="AI850" i="1"/>
  <c r="W850" i="1"/>
  <c r="S850" i="1"/>
  <c r="D850" i="1"/>
  <c r="AI849" i="1"/>
  <c r="W849" i="1"/>
  <c r="S849" i="1"/>
  <c r="D849" i="1"/>
  <c r="AI848" i="1"/>
  <c r="W848" i="1"/>
  <c r="S848" i="1"/>
  <c r="D848" i="1"/>
  <c r="AI847" i="1"/>
  <c r="W847" i="1"/>
  <c r="S847" i="1"/>
  <c r="D847" i="1"/>
  <c r="AJ846" i="1"/>
  <c r="AI846" i="1"/>
  <c r="AH846" i="1"/>
  <c r="AG846" i="1"/>
  <c r="W846" i="1"/>
  <c r="S846" i="1"/>
  <c r="D846" i="1"/>
  <c r="AJ845" i="1"/>
  <c r="AI845" i="1"/>
  <c r="AH845" i="1"/>
  <c r="AG845" i="1"/>
  <c r="W845" i="1"/>
  <c r="S845" i="1"/>
  <c r="D845" i="1"/>
  <c r="W844" i="1"/>
  <c r="S844" i="1"/>
  <c r="D844" i="1"/>
  <c r="AI2275" i="1"/>
  <c r="W2275" i="1"/>
  <c r="S2275" i="1"/>
  <c r="D2275" i="1"/>
  <c r="AJ843" i="1"/>
  <c r="AI843" i="1"/>
  <c r="AH843" i="1"/>
  <c r="AG843" i="1"/>
  <c r="W843" i="1"/>
  <c r="S843" i="1"/>
  <c r="D843" i="1"/>
  <c r="AJ842" i="1"/>
  <c r="AI842" i="1"/>
  <c r="AH842" i="1"/>
  <c r="AG842" i="1"/>
  <c r="W842" i="1"/>
  <c r="S842" i="1"/>
  <c r="D842" i="1"/>
  <c r="W841" i="1"/>
  <c r="S841" i="1"/>
  <c r="D841" i="1"/>
  <c r="W840" i="1"/>
  <c r="S840" i="1"/>
  <c r="D840" i="1"/>
  <c r="AJ839" i="1"/>
  <c r="AI839" i="1"/>
  <c r="AH839" i="1"/>
  <c r="AG839" i="1"/>
  <c r="W839" i="1"/>
  <c r="S839" i="1"/>
  <c r="D839" i="1"/>
  <c r="W838" i="1"/>
  <c r="S838" i="1"/>
  <c r="D838" i="1"/>
  <c r="AI837" i="1"/>
  <c r="W837" i="1"/>
  <c r="S837" i="1"/>
  <c r="D837" i="1"/>
  <c r="AI3181" i="1"/>
  <c r="W3181" i="1"/>
  <c r="S3181" i="1"/>
  <c r="D3181" i="1"/>
  <c r="AJ836" i="1"/>
  <c r="AI836" i="1"/>
  <c r="W836" i="1"/>
  <c r="S836" i="1"/>
  <c r="D836" i="1"/>
  <c r="AI835" i="1"/>
  <c r="W835" i="1"/>
  <c r="S835" i="1"/>
  <c r="D835" i="1"/>
  <c r="W834" i="1"/>
  <c r="S834" i="1"/>
  <c r="D834" i="1"/>
  <c r="AI833" i="1"/>
  <c r="W833" i="1"/>
  <c r="S833" i="1"/>
  <c r="D833" i="1"/>
  <c r="AJ832" i="1"/>
  <c r="AI832" i="1"/>
  <c r="AH832" i="1"/>
  <c r="AG832" i="1"/>
  <c r="W832" i="1"/>
  <c r="S832" i="1"/>
  <c r="D832" i="1"/>
  <c r="W831" i="1"/>
  <c r="S831" i="1"/>
  <c r="D831" i="1"/>
  <c r="AI830" i="1"/>
  <c r="W830" i="1"/>
  <c r="S830" i="1"/>
  <c r="D830" i="1"/>
  <c r="AI829" i="1"/>
  <c r="W829" i="1"/>
  <c r="S829" i="1"/>
  <c r="D829" i="1"/>
  <c r="AI828" i="1"/>
  <c r="W828" i="1"/>
  <c r="S828" i="1"/>
  <c r="D828" i="1"/>
  <c r="AI827" i="1"/>
  <c r="W827" i="1"/>
  <c r="S827" i="1"/>
  <c r="D827" i="1"/>
  <c r="W826" i="1"/>
  <c r="S826" i="1"/>
  <c r="D826" i="1"/>
  <c r="AI825" i="1"/>
  <c r="W825" i="1"/>
  <c r="S825" i="1"/>
  <c r="D825" i="1"/>
  <c r="W824" i="1"/>
  <c r="S824" i="1"/>
  <c r="D824" i="1"/>
  <c r="AI823" i="1"/>
  <c r="W823" i="1"/>
  <c r="S823" i="1"/>
  <c r="D823" i="1"/>
  <c r="AI822" i="1"/>
  <c r="W822" i="1"/>
  <c r="S822" i="1"/>
  <c r="D822" i="1"/>
  <c r="W821" i="1"/>
  <c r="S821" i="1"/>
  <c r="D821" i="1"/>
  <c r="W820" i="1"/>
  <c r="S820" i="1"/>
  <c r="D820" i="1"/>
  <c r="AJ819" i="1"/>
  <c r="AI819" i="1"/>
  <c r="AH819" i="1"/>
  <c r="AG819" i="1"/>
  <c r="W819" i="1"/>
  <c r="S819" i="1"/>
  <c r="D819" i="1"/>
  <c r="AI818" i="1"/>
  <c r="W818" i="1"/>
  <c r="S818" i="1"/>
  <c r="D818" i="1"/>
  <c r="W817" i="1"/>
  <c r="S817" i="1"/>
  <c r="D817" i="1"/>
  <c r="AI2274" i="1"/>
  <c r="W2274" i="1"/>
  <c r="S2274" i="1"/>
  <c r="D2274" i="1"/>
  <c r="AI2273" i="1"/>
  <c r="W2273" i="1"/>
  <c r="S2273" i="1"/>
  <c r="D2273" i="1"/>
  <c r="W3180" i="1"/>
  <c r="S3180" i="1"/>
  <c r="D3180" i="1"/>
  <c r="AI2272" i="1"/>
  <c r="W2272" i="1"/>
  <c r="S2272" i="1"/>
  <c r="D2272" i="1"/>
  <c r="AI2271" i="1"/>
  <c r="W2271" i="1"/>
  <c r="S2271" i="1"/>
  <c r="D2271" i="1"/>
  <c r="AI2270" i="1"/>
  <c r="W2270" i="1"/>
  <c r="S2270" i="1"/>
  <c r="D2270" i="1"/>
  <c r="AJ2269" i="1"/>
  <c r="AI2269" i="1"/>
  <c r="AH2269" i="1"/>
  <c r="AG2269" i="1"/>
  <c r="W2269" i="1"/>
  <c r="S2269" i="1"/>
  <c r="D2269" i="1"/>
  <c r="AI2268" i="1"/>
  <c r="W2268" i="1"/>
  <c r="S2268" i="1"/>
  <c r="D2268" i="1"/>
  <c r="AI2267" i="1"/>
  <c r="W2267" i="1"/>
  <c r="S2267" i="1"/>
  <c r="D2267" i="1"/>
  <c r="AI2266" i="1"/>
  <c r="W2266" i="1"/>
  <c r="S2266" i="1"/>
  <c r="D2266" i="1"/>
  <c r="AI2265" i="1"/>
  <c r="W2265" i="1"/>
  <c r="S2265" i="1"/>
  <c r="D2265" i="1"/>
  <c r="AI2264" i="1"/>
  <c r="W2264" i="1"/>
  <c r="S2264" i="1"/>
  <c r="D2264" i="1"/>
  <c r="W2263" i="1"/>
  <c r="S2263" i="1"/>
  <c r="D2263" i="1"/>
  <c r="AI2262" i="1"/>
  <c r="W2262" i="1"/>
  <c r="S2262" i="1"/>
  <c r="D2262" i="1"/>
  <c r="AI2261" i="1"/>
  <c r="W2261" i="1"/>
  <c r="S2261" i="1"/>
  <c r="D2261" i="1"/>
  <c r="AI2260" i="1"/>
  <c r="W2260" i="1"/>
  <c r="S2260" i="1"/>
  <c r="D2260" i="1"/>
  <c r="AJ2259" i="1"/>
  <c r="AI2259" i="1"/>
  <c r="AH2259" i="1"/>
  <c r="AG2259" i="1"/>
  <c r="W2259" i="1"/>
  <c r="S2259" i="1"/>
  <c r="D2259" i="1"/>
  <c r="AI2258" i="1"/>
  <c r="W2258" i="1"/>
  <c r="S2258" i="1"/>
  <c r="D2258" i="1"/>
  <c r="AI2257" i="1"/>
  <c r="W2257" i="1"/>
  <c r="S2257" i="1"/>
  <c r="D2257" i="1"/>
  <c r="AI2256" i="1"/>
  <c r="W2256" i="1"/>
  <c r="S2256" i="1"/>
  <c r="D2256" i="1"/>
  <c r="AI2255" i="1"/>
  <c r="W2255" i="1"/>
  <c r="S2255" i="1"/>
  <c r="D2255" i="1"/>
  <c r="AI2254" i="1"/>
  <c r="W2254" i="1"/>
  <c r="S2254" i="1"/>
  <c r="D2254" i="1"/>
  <c r="AI2253" i="1"/>
  <c r="W2253" i="1"/>
  <c r="S2253" i="1"/>
  <c r="D2253" i="1"/>
  <c r="AJ2252" i="1"/>
  <c r="AI2252" i="1"/>
  <c r="AH2252" i="1"/>
  <c r="AG2252" i="1"/>
  <c r="W2252" i="1"/>
  <c r="S2252" i="1"/>
  <c r="D2252" i="1"/>
  <c r="AJ2251" i="1"/>
  <c r="AI2251" i="1"/>
  <c r="AH2251" i="1"/>
  <c r="AG2251" i="1"/>
  <c r="W2251" i="1"/>
  <c r="S2251" i="1"/>
  <c r="D2251" i="1"/>
  <c r="W2250" i="1"/>
  <c r="S2250" i="1"/>
  <c r="D2250" i="1"/>
  <c r="AI2249" i="1"/>
  <c r="W2249" i="1"/>
  <c r="S2249" i="1"/>
  <c r="D2249" i="1"/>
  <c r="AI2248" i="1"/>
  <c r="W2248" i="1"/>
  <c r="S2248" i="1"/>
  <c r="D2248" i="1"/>
  <c r="AI2247" i="1"/>
  <c r="W2247" i="1"/>
  <c r="S2247" i="1"/>
  <c r="D2247" i="1"/>
  <c r="W2246" i="1"/>
  <c r="S2246" i="1"/>
  <c r="D2246" i="1"/>
  <c r="AI2245" i="1"/>
  <c r="W2245" i="1"/>
  <c r="S2245" i="1"/>
  <c r="D2245" i="1"/>
  <c r="AI2244" i="1"/>
  <c r="W2244" i="1"/>
  <c r="S2244" i="1"/>
  <c r="D2244" i="1"/>
  <c r="AJ2243" i="1"/>
  <c r="AI2243" i="1"/>
  <c r="AH2243" i="1"/>
  <c r="AG2243" i="1"/>
  <c r="W2243" i="1"/>
  <c r="S2243" i="1"/>
  <c r="D2243" i="1"/>
  <c r="W2242" i="1"/>
  <c r="S2242" i="1"/>
  <c r="D2242" i="1"/>
  <c r="AI2241" i="1"/>
  <c r="W2241" i="1"/>
  <c r="S2241" i="1"/>
  <c r="D2241" i="1"/>
  <c r="AI2240" i="1"/>
  <c r="W2240" i="1"/>
  <c r="S2240" i="1"/>
  <c r="D2240" i="1"/>
  <c r="AI2239" i="1"/>
  <c r="W2239" i="1"/>
  <c r="S2239" i="1"/>
  <c r="D2239" i="1"/>
  <c r="AI2238" i="1"/>
  <c r="W2238" i="1"/>
  <c r="S2238" i="1"/>
  <c r="D2238" i="1"/>
  <c r="AJ2237" i="1"/>
  <c r="AI2237" i="1"/>
  <c r="AH2237" i="1"/>
  <c r="AG2237" i="1"/>
  <c r="W2237" i="1"/>
  <c r="S2237" i="1"/>
  <c r="D2237" i="1"/>
  <c r="AI2236" i="1"/>
  <c r="W2236" i="1"/>
  <c r="S2236" i="1"/>
  <c r="D2236" i="1"/>
  <c r="AI2235" i="1"/>
  <c r="W2235" i="1"/>
  <c r="S2235" i="1"/>
  <c r="D2235" i="1"/>
  <c r="W2234" i="1"/>
  <c r="S2234" i="1"/>
  <c r="D2234" i="1"/>
  <c r="AI2233" i="1"/>
  <c r="W2233" i="1"/>
  <c r="S2233" i="1"/>
  <c r="D2233" i="1"/>
  <c r="AJ2232" i="1"/>
  <c r="AI2232" i="1"/>
  <c r="AH2232" i="1"/>
  <c r="AG2232" i="1"/>
  <c r="W2232" i="1"/>
  <c r="S2232" i="1"/>
  <c r="D2232" i="1"/>
  <c r="AI2231" i="1"/>
  <c r="W2231" i="1"/>
  <c r="S2231" i="1"/>
  <c r="D2231" i="1"/>
  <c r="AI2230" i="1"/>
  <c r="W2230" i="1"/>
  <c r="S2230" i="1"/>
  <c r="D2230" i="1"/>
  <c r="AJ2229" i="1"/>
  <c r="AI2229" i="1"/>
  <c r="AH2229" i="1"/>
  <c r="AG2229" i="1"/>
  <c r="W2229" i="1"/>
  <c r="S2229" i="1"/>
  <c r="D2229" i="1"/>
  <c r="AJ2228" i="1"/>
  <c r="AI2228" i="1"/>
  <c r="AH2228" i="1"/>
  <c r="AG2228" i="1"/>
  <c r="W2228" i="1"/>
  <c r="S2228" i="1"/>
  <c r="D2228" i="1"/>
  <c r="W2227" i="1"/>
  <c r="S2227" i="1"/>
  <c r="D2227" i="1"/>
  <c r="AI2226" i="1"/>
  <c r="W2226" i="1"/>
  <c r="S2226" i="1"/>
  <c r="D2226" i="1"/>
  <c r="AI2225" i="1"/>
  <c r="W2225" i="1"/>
  <c r="S2225" i="1"/>
  <c r="D2225" i="1"/>
  <c r="AI2224" i="1"/>
  <c r="W2224" i="1"/>
  <c r="S2224" i="1"/>
  <c r="D2224" i="1"/>
  <c r="AJ2223" i="1"/>
  <c r="AI2223" i="1"/>
  <c r="AH2223" i="1"/>
  <c r="AG2223" i="1"/>
  <c r="W2223" i="1"/>
  <c r="S2223" i="1"/>
  <c r="D2223" i="1"/>
  <c r="AI2222" i="1"/>
  <c r="W2222" i="1"/>
  <c r="S2222" i="1"/>
  <c r="D2222" i="1"/>
  <c r="AI2221" i="1"/>
  <c r="W2221" i="1"/>
  <c r="S2221" i="1"/>
  <c r="D2221" i="1"/>
  <c r="AI2220" i="1"/>
  <c r="W2220" i="1"/>
  <c r="S2220" i="1"/>
  <c r="D2220" i="1"/>
  <c r="AI2219" i="1"/>
  <c r="W2219" i="1"/>
  <c r="S2219" i="1"/>
  <c r="D2219" i="1"/>
  <c r="AI2218" i="1"/>
  <c r="W2218" i="1"/>
  <c r="S2218" i="1"/>
  <c r="D2218" i="1"/>
  <c r="AJ2217" i="1"/>
  <c r="AI2217" i="1"/>
  <c r="AH2217" i="1"/>
  <c r="AG2217" i="1"/>
  <c r="W2217" i="1"/>
  <c r="S2217" i="1"/>
  <c r="D2217" i="1"/>
  <c r="AI2216" i="1"/>
  <c r="W2216" i="1"/>
  <c r="S2216" i="1"/>
  <c r="D2216" i="1"/>
  <c r="AI2215" i="1"/>
  <c r="W2215" i="1"/>
  <c r="S2215" i="1"/>
  <c r="D2215" i="1"/>
  <c r="AI2214" i="1"/>
  <c r="W2214" i="1"/>
  <c r="S2214" i="1"/>
  <c r="D2214" i="1"/>
  <c r="AI2213" i="1"/>
  <c r="W2213" i="1"/>
  <c r="S2213" i="1"/>
  <c r="D2213" i="1"/>
  <c r="AI2212" i="1"/>
  <c r="W2212" i="1"/>
  <c r="S2212" i="1"/>
  <c r="D2212" i="1"/>
  <c r="AI2211" i="1"/>
  <c r="W2211" i="1"/>
  <c r="S2211" i="1"/>
  <c r="D2211" i="1"/>
  <c r="AI816" i="1"/>
  <c r="W816" i="1"/>
  <c r="S816" i="1"/>
  <c r="D816" i="1"/>
  <c r="AI2210" i="1"/>
  <c r="W2210" i="1"/>
  <c r="S2210" i="1"/>
  <c r="D2210" i="1"/>
  <c r="AJ2209" i="1"/>
  <c r="AI2209" i="1"/>
  <c r="AH2209" i="1"/>
  <c r="AG2209" i="1"/>
  <c r="W2209" i="1"/>
  <c r="S2209" i="1"/>
  <c r="D2209" i="1"/>
  <c r="AJ2208" i="1"/>
  <c r="AI2208" i="1"/>
  <c r="AH2208" i="1"/>
  <c r="AG2208" i="1"/>
  <c r="W2208" i="1"/>
  <c r="S2208" i="1"/>
  <c r="D2208" i="1"/>
  <c r="AI2207" i="1"/>
  <c r="W2207" i="1"/>
  <c r="S2207" i="1"/>
  <c r="D2207" i="1"/>
  <c r="W3179" i="1"/>
  <c r="S3179" i="1"/>
  <c r="D3179" i="1"/>
  <c r="AI2206" i="1"/>
  <c r="W2206" i="1"/>
  <c r="S2206" i="1"/>
  <c r="D2206" i="1"/>
  <c r="AI2205" i="1"/>
  <c r="W2205" i="1"/>
  <c r="S2205" i="1"/>
  <c r="D2205" i="1"/>
  <c r="AI2204" i="1"/>
  <c r="W2204" i="1"/>
  <c r="S2204" i="1"/>
  <c r="D2204" i="1"/>
  <c r="AI815" i="1"/>
  <c r="W815" i="1"/>
  <c r="S815" i="1"/>
  <c r="D815" i="1"/>
  <c r="AI2203" i="1"/>
  <c r="W2203" i="1"/>
  <c r="S2203" i="1"/>
  <c r="D2203" i="1"/>
  <c r="AI2202" i="1"/>
  <c r="W2202" i="1"/>
  <c r="S2202" i="1"/>
  <c r="D2202" i="1"/>
  <c r="AI2201" i="1"/>
  <c r="W2201" i="1"/>
  <c r="S2201" i="1"/>
  <c r="D2201" i="1"/>
  <c r="AI2200" i="1"/>
  <c r="W2200" i="1"/>
  <c r="S2200" i="1"/>
  <c r="D2200" i="1"/>
  <c r="AI2199" i="1"/>
  <c r="W2199" i="1"/>
  <c r="S2199" i="1"/>
  <c r="D2199" i="1"/>
  <c r="AI2198" i="1"/>
  <c r="W2198" i="1"/>
  <c r="S2198" i="1"/>
  <c r="D2198" i="1"/>
  <c r="AJ2197" i="1"/>
  <c r="AI2197" i="1"/>
  <c r="AH2197" i="1"/>
  <c r="AG2197" i="1"/>
  <c r="W2197" i="1"/>
  <c r="S2197" i="1"/>
  <c r="D2197" i="1"/>
  <c r="AI2196" i="1"/>
  <c r="W2196" i="1"/>
  <c r="S2196" i="1"/>
  <c r="D2196" i="1"/>
  <c r="AI2195" i="1"/>
  <c r="W2195" i="1"/>
  <c r="S2195" i="1"/>
  <c r="D2195" i="1"/>
  <c r="AI2194" i="1"/>
  <c r="W2194" i="1"/>
  <c r="S2194" i="1"/>
  <c r="D2194" i="1"/>
  <c r="AI2193" i="1"/>
  <c r="W2193" i="1"/>
  <c r="S2193" i="1"/>
  <c r="D2193" i="1"/>
  <c r="AJ2192" i="1"/>
  <c r="AI2192" i="1"/>
  <c r="AH2192" i="1"/>
  <c r="AG2192" i="1"/>
  <c r="W2192" i="1"/>
  <c r="S2192" i="1"/>
  <c r="D2192" i="1"/>
  <c r="W2191" i="1"/>
  <c r="S2191" i="1"/>
  <c r="D2191" i="1"/>
  <c r="AI2190" i="1"/>
  <c r="W2190" i="1"/>
  <c r="S2190" i="1"/>
  <c r="D2190" i="1"/>
  <c r="AI2189" i="1"/>
  <c r="W2189" i="1"/>
  <c r="S2189" i="1"/>
  <c r="D2189" i="1"/>
  <c r="AJ2188" i="1"/>
  <c r="AI2188" i="1"/>
  <c r="AH2188" i="1"/>
  <c r="AG2188" i="1"/>
  <c r="W2188" i="1"/>
  <c r="S2188" i="1"/>
  <c r="D2188" i="1"/>
  <c r="W2187" i="1"/>
  <c r="S2187" i="1"/>
  <c r="D2187" i="1"/>
  <c r="AI2186" i="1"/>
  <c r="W2186" i="1"/>
  <c r="S2186" i="1"/>
  <c r="D2186" i="1"/>
  <c r="AI2185" i="1"/>
  <c r="W2185" i="1"/>
  <c r="S2185" i="1"/>
  <c r="D2185" i="1"/>
  <c r="AI2184" i="1"/>
  <c r="W2184" i="1"/>
  <c r="S2184" i="1"/>
  <c r="D2184" i="1"/>
  <c r="AI2183" i="1"/>
  <c r="W2183" i="1"/>
  <c r="S2183" i="1"/>
  <c r="D2183" i="1"/>
  <c r="W2182" i="1"/>
  <c r="S2182" i="1"/>
  <c r="D2182" i="1"/>
  <c r="AI2181" i="1"/>
  <c r="W2181" i="1"/>
  <c r="S2181" i="1"/>
  <c r="D2181" i="1"/>
  <c r="AI2180" i="1"/>
  <c r="W2180" i="1"/>
  <c r="S2180" i="1"/>
  <c r="D2180" i="1"/>
  <c r="AJ2179" i="1"/>
  <c r="AI2179" i="1"/>
  <c r="AH2179" i="1"/>
  <c r="AG2179" i="1"/>
  <c r="W2179" i="1"/>
  <c r="S2179" i="1"/>
  <c r="D2179" i="1"/>
  <c r="AI2178" i="1"/>
  <c r="W2178" i="1"/>
  <c r="S2178" i="1"/>
  <c r="D2178" i="1"/>
  <c r="AI2177" i="1"/>
  <c r="W2177" i="1"/>
  <c r="S2177" i="1"/>
  <c r="D2177" i="1"/>
  <c r="AI2176" i="1"/>
  <c r="W2176" i="1"/>
  <c r="S2176" i="1"/>
  <c r="D2176" i="1"/>
  <c r="AI2175" i="1"/>
  <c r="W2175" i="1"/>
  <c r="S2175" i="1"/>
  <c r="D2175" i="1"/>
  <c r="W2174" i="1"/>
  <c r="S2174" i="1"/>
  <c r="D2174" i="1"/>
  <c r="AI2173" i="1"/>
  <c r="W2173" i="1"/>
  <c r="S2173" i="1"/>
  <c r="D2173" i="1"/>
  <c r="AJ2172" i="1"/>
  <c r="AI2172" i="1"/>
  <c r="AH2172" i="1"/>
  <c r="AG2172" i="1"/>
  <c r="W2172" i="1"/>
  <c r="S2172" i="1"/>
  <c r="D2172" i="1"/>
  <c r="AJ2171" i="1"/>
  <c r="AI2171" i="1"/>
  <c r="AH2171" i="1"/>
  <c r="AG2171" i="1"/>
  <c r="W2171" i="1"/>
  <c r="S2171" i="1"/>
  <c r="D2171" i="1"/>
  <c r="AI2170" i="1"/>
  <c r="W2170" i="1"/>
  <c r="S2170" i="1"/>
  <c r="D2170" i="1"/>
  <c r="AJ2169" i="1"/>
  <c r="AI2169" i="1"/>
  <c r="AH2169" i="1"/>
  <c r="AG2169" i="1"/>
  <c r="W2169" i="1"/>
  <c r="S2169" i="1"/>
  <c r="D2169" i="1"/>
  <c r="AI2168" i="1"/>
  <c r="W2168" i="1"/>
  <c r="S2168" i="1"/>
  <c r="D2168" i="1"/>
  <c r="AI2167" i="1"/>
  <c r="W2167" i="1"/>
  <c r="S2167" i="1"/>
  <c r="D2167" i="1"/>
  <c r="AI2166" i="1"/>
  <c r="W2166" i="1"/>
  <c r="S2166" i="1"/>
  <c r="D2166" i="1"/>
  <c r="W2165" i="1"/>
  <c r="S2165" i="1"/>
  <c r="D2165" i="1"/>
  <c r="AI2164" i="1"/>
  <c r="W2164" i="1"/>
  <c r="S2164" i="1"/>
  <c r="D2164" i="1"/>
  <c r="AI2163" i="1"/>
  <c r="W2163" i="1"/>
  <c r="S2163" i="1"/>
  <c r="D2163" i="1"/>
  <c r="W2162" i="1"/>
  <c r="S2162" i="1"/>
  <c r="D2162" i="1"/>
  <c r="AI2161" i="1"/>
  <c r="W2161" i="1"/>
  <c r="S2161" i="1"/>
  <c r="D2161" i="1"/>
  <c r="AI2160" i="1"/>
  <c r="W2160" i="1"/>
  <c r="S2160" i="1"/>
  <c r="D2160" i="1"/>
  <c r="W2159" i="1"/>
  <c r="S2159" i="1"/>
  <c r="D2159" i="1"/>
  <c r="W814" i="1"/>
  <c r="S814" i="1"/>
  <c r="D814" i="1"/>
  <c r="AI813" i="1"/>
  <c r="W813" i="1"/>
  <c r="S813" i="1"/>
  <c r="D813" i="1"/>
  <c r="AI812" i="1"/>
  <c r="W812" i="1"/>
  <c r="S812" i="1"/>
  <c r="D812" i="1"/>
  <c r="AJ811" i="1"/>
  <c r="AI811" i="1"/>
  <c r="AH811" i="1"/>
  <c r="AG811" i="1"/>
  <c r="W811" i="1"/>
  <c r="S811" i="1"/>
  <c r="D811" i="1"/>
  <c r="AJ810" i="1"/>
  <c r="AI810" i="1"/>
  <c r="AH810" i="1"/>
  <c r="AG810" i="1"/>
  <c r="W810" i="1"/>
  <c r="S810" i="1"/>
  <c r="D810" i="1"/>
  <c r="W809" i="1"/>
  <c r="S809" i="1"/>
  <c r="D809" i="1"/>
  <c r="W808" i="1"/>
  <c r="S808" i="1"/>
  <c r="D808" i="1"/>
  <c r="AI807" i="1"/>
  <c r="W807" i="1"/>
  <c r="S807" i="1"/>
  <c r="D807" i="1"/>
  <c r="AI3178" i="1"/>
  <c r="W3178" i="1"/>
  <c r="S3178" i="1"/>
  <c r="D3178" i="1"/>
  <c r="AJ806" i="1"/>
  <c r="AI806" i="1"/>
  <c r="AH806" i="1"/>
  <c r="AG806" i="1"/>
  <c r="W806" i="1"/>
  <c r="S806" i="1"/>
  <c r="D806" i="1"/>
  <c r="W805" i="1"/>
  <c r="S805" i="1"/>
  <c r="D805" i="1"/>
  <c r="AI2158" i="1"/>
  <c r="W2158" i="1"/>
  <c r="S2158" i="1"/>
  <c r="D2158" i="1"/>
  <c r="AI2157" i="1"/>
  <c r="W2157" i="1"/>
  <c r="S2157" i="1"/>
  <c r="D2157" i="1"/>
  <c r="AI804" i="1"/>
  <c r="W804" i="1"/>
  <c r="S804" i="1"/>
  <c r="D804" i="1"/>
  <c r="AI803" i="1"/>
  <c r="W803" i="1"/>
  <c r="S803" i="1"/>
  <c r="D803" i="1"/>
  <c r="AI802" i="1"/>
  <c r="W802" i="1"/>
  <c r="S802" i="1"/>
  <c r="D802" i="1"/>
  <c r="AI801" i="1"/>
  <c r="W801" i="1"/>
  <c r="S801" i="1"/>
  <c r="D801" i="1"/>
  <c r="AI800" i="1"/>
  <c r="W800" i="1"/>
  <c r="S800" i="1"/>
  <c r="D800" i="1"/>
  <c r="AI799" i="1"/>
  <c r="W799" i="1"/>
  <c r="S799" i="1"/>
  <c r="D799" i="1"/>
  <c r="AI798" i="1"/>
  <c r="W798" i="1"/>
  <c r="S798" i="1"/>
  <c r="D798" i="1"/>
  <c r="AI797" i="1"/>
  <c r="W797" i="1"/>
  <c r="S797" i="1"/>
  <c r="D797" i="1"/>
  <c r="W796" i="1"/>
  <c r="S796" i="1"/>
  <c r="D796" i="1"/>
  <c r="AI795" i="1"/>
  <c r="W795" i="1"/>
  <c r="S795" i="1"/>
  <c r="D795" i="1"/>
  <c r="AI2156" i="1"/>
  <c r="W2156" i="1"/>
  <c r="S2156" i="1"/>
  <c r="D2156" i="1"/>
  <c r="W2155" i="1"/>
  <c r="S2155" i="1"/>
  <c r="D2155" i="1"/>
  <c r="AI794" i="1"/>
  <c r="W794" i="1"/>
  <c r="S794" i="1"/>
  <c r="D794" i="1"/>
  <c r="AI793" i="1"/>
  <c r="W793" i="1"/>
  <c r="S793" i="1"/>
  <c r="D793" i="1"/>
  <c r="W2154" i="1"/>
  <c r="S2154" i="1"/>
  <c r="D2154" i="1"/>
  <c r="W2153" i="1"/>
  <c r="S2153" i="1"/>
  <c r="D2153" i="1"/>
  <c r="AI792" i="1"/>
  <c r="W792" i="1"/>
  <c r="S792" i="1"/>
  <c r="D792" i="1"/>
  <c r="AI3177" i="1"/>
  <c r="W3177" i="1"/>
  <c r="S3177" i="1"/>
  <c r="D3177" i="1"/>
  <c r="AI2152" i="1"/>
  <c r="W2152" i="1"/>
  <c r="S2152" i="1"/>
  <c r="D2152" i="1"/>
  <c r="AI791" i="1"/>
  <c r="W791" i="1"/>
  <c r="S791" i="1"/>
  <c r="D791" i="1"/>
  <c r="AI790" i="1"/>
  <c r="W790" i="1"/>
  <c r="S790" i="1"/>
  <c r="D790" i="1"/>
  <c r="AI2151" i="1"/>
  <c r="W2151" i="1"/>
  <c r="S2151" i="1"/>
  <c r="D2151" i="1"/>
  <c r="AI789" i="1"/>
  <c r="W789" i="1"/>
  <c r="S789" i="1"/>
  <c r="D789" i="1"/>
  <c r="AI2150" i="1"/>
  <c r="W2150" i="1"/>
  <c r="S2150" i="1"/>
  <c r="D2150" i="1"/>
  <c r="AJ788" i="1"/>
  <c r="AI788" i="1"/>
  <c r="AH788" i="1"/>
  <c r="AG788" i="1"/>
  <c r="W788" i="1"/>
  <c r="S788" i="1"/>
  <c r="D788" i="1"/>
  <c r="W787" i="1"/>
  <c r="S787" i="1"/>
  <c r="D787" i="1"/>
  <c r="AI3176" i="1"/>
  <c r="W3176" i="1"/>
  <c r="S3176" i="1"/>
  <c r="D3176" i="1"/>
  <c r="AI786" i="1"/>
  <c r="W786" i="1"/>
  <c r="S786" i="1"/>
  <c r="D786" i="1"/>
  <c r="AI3175" i="1"/>
  <c r="W3175" i="1"/>
  <c r="S3175" i="1"/>
  <c r="D3175" i="1"/>
  <c r="W785" i="1"/>
  <c r="S785" i="1"/>
  <c r="D785" i="1"/>
  <c r="AI3174" i="1"/>
  <c r="W3174" i="1"/>
  <c r="S3174" i="1"/>
  <c r="D3174" i="1"/>
  <c r="W784" i="1"/>
  <c r="S784" i="1"/>
  <c r="D784" i="1"/>
  <c r="AI783" i="1"/>
  <c r="W783" i="1"/>
  <c r="S783" i="1"/>
  <c r="D783" i="1"/>
  <c r="AI2149" i="1"/>
  <c r="W2149" i="1"/>
  <c r="S2149" i="1"/>
  <c r="D2149" i="1"/>
  <c r="W3173" i="1"/>
  <c r="S3173" i="1"/>
  <c r="D3173" i="1"/>
  <c r="AI2148" i="1"/>
  <c r="W2148" i="1"/>
  <c r="S2148" i="1"/>
  <c r="D2148" i="1"/>
  <c r="AI782" i="1"/>
  <c r="W782" i="1"/>
  <c r="S782" i="1"/>
  <c r="D782" i="1"/>
  <c r="W781" i="1"/>
  <c r="S781" i="1"/>
  <c r="D781" i="1"/>
  <c r="AI2147" i="1"/>
  <c r="W2147" i="1"/>
  <c r="S2147" i="1"/>
  <c r="D2147" i="1"/>
  <c r="AI780" i="1"/>
  <c r="W780" i="1"/>
  <c r="S780" i="1"/>
  <c r="D780" i="1"/>
  <c r="AI779" i="1"/>
  <c r="W779" i="1"/>
  <c r="S779" i="1"/>
  <c r="D779" i="1"/>
  <c r="AI778" i="1"/>
  <c r="W778" i="1"/>
  <c r="S778" i="1"/>
  <c r="D778" i="1"/>
  <c r="AI777" i="1"/>
  <c r="W777" i="1"/>
  <c r="S777" i="1"/>
  <c r="D777" i="1"/>
  <c r="AI776" i="1"/>
  <c r="W776" i="1"/>
  <c r="S776" i="1"/>
  <c r="D776" i="1"/>
  <c r="W775" i="1"/>
  <c r="S775" i="1"/>
  <c r="D775" i="1"/>
  <c r="AJ774" i="1"/>
  <c r="AI774" i="1"/>
  <c r="AH774" i="1"/>
  <c r="AG774" i="1"/>
  <c r="W774" i="1"/>
  <c r="S774" i="1"/>
  <c r="D774" i="1"/>
  <c r="W2146" i="1"/>
  <c r="S2146" i="1"/>
  <c r="D2146" i="1"/>
  <c r="W773" i="1"/>
  <c r="S773" i="1"/>
  <c r="D773" i="1"/>
  <c r="W772" i="1"/>
  <c r="S772" i="1"/>
  <c r="D772" i="1"/>
  <c r="AJ771" i="1"/>
  <c r="AI771" i="1"/>
  <c r="AH771" i="1"/>
  <c r="AG771" i="1"/>
  <c r="W771" i="1"/>
  <c r="S771" i="1"/>
  <c r="D771" i="1"/>
  <c r="AI770" i="1"/>
  <c r="W770" i="1"/>
  <c r="S770" i="1"/>
  <c r="D770" i="1"/>
  <c r="AI769" i="1"/>
  <c r="W769" i="1"/>
  <c r="S769" i="1"/>
  <c r="D769" i="1"/>
  <c r="AI3172" i="1"/>
  <c r="W3172" i="1"/>
  <c r="S3172" i="1"/>
  <c r="D3172" i="1"/>
  <c r="AJ768" i="1"/>
  <c r="AI768" i="1"/>
  <c r="AH768" i="1"/>
  <c r="AG768" i="1"/>
  <c r="W768" i="1"/>
  <c r="S768" i="1"/>
  <c r="D768" i="1"/>
  <c r="W767" i="1"/>
  <c r="S767" i="1"/>
  <c r="D767" i="1"/>
  <c r="W2145" i="1"/>
  <c r="S2145" i="1"/>
  <c r="D2145" i="1"/>
  <c r="AI766" i="1"/>
  <c r="W766" i="1"/>
  <c r="S766" i="1"/>
  <c r="D766" i="1"/>
  <c r="AI765" i="1"/>
  <c r="W765" i="1"/>
  <c r="S765" i="1"/>
  <c r="D765" i="1"/>
  <c r="W2144" i="1"/>
  <c r="S2144" i="1"/>
  <c r="D2144" i="1"/>
  <c r="W2143" i="1"/>
  <c r="S2143" i="1"/>
  <c r="D2143" i="1"/>
  <c r="AJ764" i="1"/>
  <c r="AI764" i="1"/>
  <c r="AH764" i="1"/>
  <c r="AG764" i="1"/>
  <c r="W764" i="1"/>
  <c r="S764" i="1"/>
  <c r="D764" i="1"/>
  <c r="AI763" i="1"/>
  <c r="W763" i="1"/>
  <c r="S763" i="1"/>
  <c r="D763" i="1"/>
  <c r="AI762" i="1"/>
  <c r="W762" i="1"/>
  <c r="S762" i="1"/>
  <c r="D762" i="1"/>
  <c r="AI761" i="1"/>
  <c r="W761" i="1"/>
  <c r="S761" i="1"/>
  <c r="D761" i="1"/>
  <c r="AI2142" i="1"/>
  <c r="W2142" i="1"/>
  <c r="S2142" i="1"/>
  <c r="D2142" i="1"/>
  <c r="W3171" i="1"/>
  <c r="S3171" i="1"/>
  <c r="D3171" i="1"/>
  <c r="W760" i="1"/>
  <c r="S760" i="1"/>
  <c r="D760" i="1"/>
  <c r="AI2141" i="1"/>
  <c r="W2141" i="1"/>
  <c r="S2141" i="1"/>
  <c r="D2141" i="1"/>
  <c r="AI2140" i="1"/>
  <c r="W2140" i="1"/>
  <c r="S2140" i="1"/>
  <c r="D2140" i="1"/>
  <c r="AI759" i="1"/>
  <c r="W759" i="1"/>
  <c r="S759" i="1"/>
  <c r="D759" i="1"/>
  <c r="AI758" i="1"/>
  <c r="W758" i="1"/>
  <c r="S758" i="1"/>
  <c r="D758" i="1"/>
  <c r="AJ757" i="1"/>
  <c r="AI757" i="1"/>
  <c r="AH757" i="1"/>
  <c r="AG757" i="1"/>
  <c r="W757" i="1"/>
  <c r="S757" i="1"/>
  <c r="D757" i="1"/>
  <c r="AI756" i="1"/>
  <c r="W756" i="1"/>
  <c r="S756" i="1"/>
  <c r="D756" i="1"/>
  <c r="AI2139" i="1"/>
  <c r="W2139" i="1"/>
  <c r="S2139" i="1"/>
  <c r="D2139" i="1"/>
  <c r="W755" i="1"/>
  <c r="S755" i="1"/>
  <c r="D755" i="1"/>
  <c r="AI754" i="1"/>
  <c r="W754" i="1"/>
  <c r="S754" i="1"/>
  <c r="D754" i="1"/>
  <c r="W753" i="1"/>
  <c r="S753" i="1"/>
  <c r="D753" i="1"/>
  <c r="AI2138" i="1"/>
  <c r="W2138" i="1"/>
  <c r="S2138" i="1"/>
  <c r="D2138" i="1"/>
  <c r="AI752" i="1"/>
  <c r="W752" i="1"/>
  <c r="S752" i="1"/>
  <c r="D752" i="1"/>
  <c r="AI751" i="1"/>
  <c r="W751" i="1"/>
  <c r="S751" i="1"/>
  <c r="D751" i="1"/>
  <c r="AI2137" i="1"/>
  <c r="W2137" i="1"/>
  <c r="S2137" i="1"/>
  <c r="D2137" i="1"/>
  <c r="AJ750" i="1"/>
  <c r="AI750" i="1"/>
  <c r="AH750" i="1"/>
  <c r="AG750" i="1"/>
  <c r="W750" i="1"/>
  <c r="S750" i="1"/>
  <c r="D750" i="1"/>
  <c r="AI749" i="1"/>
  <c r="W749" i="1"/>
  <c r="S749" i="1"/>
  <c r="D749" i="1"/>
  <c r="AI748" i="1"/>
  <c r="W748" i="1"/>
  <c r="S748" i="1"/>
  <c r="D748" i="1"/>
  <c r="W747" i="1"/>
  <c r="S747" i="1"/>
  <c r="D747" i="1"/>
  <c r="AI746" i="1"/>
  <c r="W746" i="1"/>
  <c r="S746" i="1"/>
  <c r="D746" i="1"/>
  <c r="W745" i="1"/>
  <c r="S745" i="1"/>
  <c r="D745" i="1"/>
  <c r="AI2136" i="1"/>
  <c r="W2136" i="1"/>
  <c r="S2136" i="1"/>
  <c r="D2136" i="1"/>
  <c r="AI744" i="1"/>
  <c r="W744" i="1"/>
  <c r="S744" i="1"/>
  <c r="D744" i="1"/>
  <c r="AI743" i="1"/>
  <c r="W743" i="1"/>
  <c r="S743" i="1"/>
  <c r="D743" i="1"/>
  <c r="AJ3170" i="1"/>
  <c r="AI3170" i="1"/>
  <c r="AH3170" i="1"/>
  <c r="AG3170" i="1"/>
  <c r="W3170" i="1"/>
  <c r="S3170" i="1"/>
  <c r="D3170" i="1"/>
  <c r="AI742" i="1"/>
  <c r="W742" i="1"/>
  <c r="S742" i="1"/>
  <c r="D742" i="1"/>
  <c r="AI741" i="1"/>
  <c r="W741" i="1"/>
  <c r="S741" i="1"/>
  <c r="D741" i="1"/>
  <c r="W740" i="1"/>
  <c r="S740" i="1"/>
  <c r="D740" i="1"/>
  <c r="AH739" i="1"/>
  <c r="W739" i="1"/>
  <c r="S739" i="1"/>
  <c r="D739" i="1"/>
  <c r="AI738" i="1"/>
  <c r="W738" i="1"/>
  <c r="S738" i="1"/>
  <c r="D738" i="1"/>
  <c r="AI737" i="1"/>
  <c r="W737" i="1"/>
  <c r="S737" i="1"/>
  <c r="D737" i="1"/>
  <c r="W2135" i="1"/>
  <c r="S2135" i="1"/>
  <c r="D2135" i="1"/>
  <c r="AI2134" i="1"/>
  <c r="W2134" i="1"/>
  <c r="S2134" i="1"/>
  <c r="D2134" i="1"/>
  <c r="W3169" i="1"/>
  <c r="S3169" i="1"/>
  <c r="D3169" i="1"/>
  <c r="W3168" i="1"/>
  <c r="S3168" i="1"/>
  <c r="D3168" i="1"/>
  <c r="AJ736" i="1"/>
  <c r="AI736" i="1"/>
  <c r="AH736" i="1"/>
  <c r="AG736" i="1"/>
  <c r="W736" i="1"/>
  <c r="S736" i="1"/>
  <c r="D736" i="1"/>
  <c r="AI735" i="1"/>
  <c r="W735" i="1"/>
  <c r="S735" i="1"/>
  <c r="D735" i="1"/>
  <c r="AI734" i="1"/>
  <c r="AH734" i="1"/>
  <c r="W734" i="1"/>
  <c r="S734" i="1"/>
  <c r="D734" i="1"/>
  <c r="AI2133" i="1"/>
  <c r="W2133" i="1"/>
  <c r="S2133" i="1"/>
  <c r="D2133" i="1"/>
  <c r="AI2132" i="1"/>
  <c r="W2132" i="1"/>
  <c r="S2132" i="1"/>
  <c r="D2132" i="1"/>
  <c r="AI2131" i="1"/>
  <c r="W2131" i="1"/>
  <c r="S2131" i="1"/>
  <c r="D2131" i="1"/>
  <c r="W733" i="1"/>
  <c r="S733" i="1"/>
  <c r="D733" i="1"/>
  <c r="W2130" i="1"/>
  <c r="S2130" i="1"/>
  <c r="D2130" i="1"/>
  <c r="AJ2129" i="1"/>
  <c r="AI2129" i="1"/>
  <c r="AH2129" i="1"/>
  <c r="AG2129" i="1"/>
  <c r="W2129" i="1"/>
  <c r="S2129" i="1"/>
  <c r="D2129" i="1"/>
  <c r="W732" i="1"/>
  <c r="S732" i="1"/>
  <c r="D732" i="1"/>
  <c r="AI731" i="1"/>
  <c r="AH731" i="1"/>
  <c r="W731" i="1"/>
  <c r="S731" i="1"/>
  <c r="D731" i="1"/>
  <c r="AI2128" i="1"/>
  <c r="W2128" i="1"/>
  <c r="S2128" i="1"/>
  <c r="D2128" i="1"/>
  <c r="AI730" i="1"/>
  <c r="W730" i="1"/>
  <c r="S730" i="1"/>
  <c r="D730" i="1"/>
  <c r="AJ2127" i="1"/>
  <c r="AI2127" i="1"/>
  <c r="AH2127" i="1"/>
  <c r="AG2127" i="1"/>
  <c r="W2127" i="1"/>
  <c r="S2127" i="1"/>
  <c r="D2127" i="1"/>
  <c r="AI3167" i="1"/>
  <c r="W3167" i="1"/>
  <c r="S3167" i="1"/>
  <c r="D3167" i="1"/>
  <c r="AI729" i="1"/>
  <c r="W729" i="1"/>
  <c r="S729" i="1"/>
  <c r="D729" i="1"/>
  <c r="AI728" i="1"/>
  <c r="W728" i="1"/>
  <c r="S728" i="1"/>
  <c r="D728" i="1"/>
  <c r="AI2126" i="1"/>
  <c r="W2126" i="1"/>
  <c r="S2126" i="1"/>
  <c r="D2126" i="1"/>
  <c r="W3166" i="1"/>
  <c r="S3166" i="1"/>
  <c r="D3166" i="1"/>
  <c r="AI727" i="1"/>
  <c r="W727" i="1"/>
  <c r="S727" i="1"/>
  <c r="D727" i="1"/>
  <c r="W2125" i="1"/>
  <c r="S2125" i="1"/>
  <c r="D2125" i="1"/>
  <c r="AI2124" i="1"/>
  <c r="W2124" i="1"/>
  <c r="S2124" i="1"/>
  <c r="D2124" i="1"/>
  <c r="W2123" i="1"/>
  <c r="S2123" i="1"/>
  <c r="D2123" i="1"/>
  <c r="W3165" i="1"/>
  <c r="S3165" i="1"/>
  <c r="D3165" i="1"/>
  <c r="W2122" i="1"/>
  <c r="S2122" i="1"/>
  <c r="D2122" i="1"/>
  <c r="AJ726" i="1"/>
  <c r="AI726" i="1"/>
  <c r="AH726" i="1"/>
  <c r="AG726" i="1"/>
  <c r="W726" i="1"/>
  <c r="S726" i="1"/>
  <c r="D726" i="1"/>
  <c r="W2121" i="1"/>
  <c r="S2121" i="1"/>
  <c r="D2121" i="1"/>
  <c r="W3164" i="1"/>
  <c r="S3164" i="1"/>
  <c r="D3164" i="1"/>
  <c r="W3163" i="1"/>
  <c r="S3163" i="1"/>
  <c r="D3163" i="1"/>
  <c r="W2120" i="1"/>
  <c r="S2120" i="1"/>
  <c r="D2120" i="1"/>
  <c r="AJ2119" i="1"/>
  <c r="AI2119" i="1"/>
  <c r="AH2119" i="1"/>
  <c r="AG2119" i="1"/>
  <c r="W2119" i="1"/>
  <c r="S2119" i="1"/>
  <c r="D2119" i="1"/>
  <c r="W2118" i="1"/>
  <c r="S2118" i="1"/>
  <c r="D2118" i="1"/>
  <c r="AJ2117" i="1"/>
  <c r="AI2117" i="1"/>
  <c r="AH2117" i="1"/>
  <c r="AG2117" i="1"/>
  <c r="W2117" i="1"/>
  <c r="S2117" i="1"/>
  <c r="D2117" i="1"/>
  <c r="AJ2116" i="1"/>
  <c r="AI2116" i="1"/>
  <c r="AH2116" i="1"/>
  <c r="AG2116" i="1"/>
  <c r="W2116" i="1"/>
  <c r="S2116" i="1"/>
  <c r="D2116" i="1"/>
  <c r="AJ2115" i="1"/>
  <c r="AI2115" i="1"/>
  <c r="AH2115" i="1"/>
  <c r="AG2115" i="1"/>
  <c r="W2115" i="1"/>
  <c r="S2115" i="1"/>
  <c r="D2115" i="1"/>
  <c r="W725" i="1"/>
  <c r="S725" i="1"/>
  <c r="D725" i="1"/>
  <c r="AI2114" i="1"/>
  <c r="W2114" i="1"/>
  <c r="S2114" i="1"/>
  <c r="D2114" i="1"/>
  <c r="AJ3162" i="1"/>
  <c r="AI3162" i="1"/>
  <c r="AH3162" i="1"/>
  <c r="AG3162" i="1"/>
  <c r="W3162" i="1"/>
  <c r="S3162" i="1"/>
  <c r="D3162" i="1"/>
  <c r="W2113" i="1"/>
  <c r="S2113" i="1"/>
  <c r="D2113" i="1"/>
  <c r="AI2112" i="1"/>
  <c r="W2112" i="1"/>
  <c r="S2112" i="1"/>
  <c r="D2112" i="1"/>
  <c r="AI724" i="1"/>
  <c r="W724" i="1"/>
  <c r="S724" i="1"/>
  <c r="D724" i="1"/>
  <c r="AI723" i="1"/>
  <c r="W723" i="1"/>
  <c r="S723" i="1"/>
  <c r="D723" i="1"/>
  <c r="AI722" i="1"/>
  <c r="W722" i="1"/>
  <c r="S722" i="1"/>
  <c r="D722" i="1"/>
  <c r="W721" i="1"/>
  <c r="S721" i="1"/>
  <c r="D721" i="1"/>
  <c r="AJ720" i="1"/>
  <c r="AI720" i="1"/>
  <c r="AH720" i="1"/>
  <c r="AG720" i="1"/>
  <c r="W720" i="1"/>
  <c r="S720" i="1"/>
  <c r="D720" i="1"/>
  <c r="AI2111" i="1"/>
  <c r="W2111" i="1"/>
  <c r="S2111" i="1"/>
  <c r="D2111" i="1"/>
  <c r="AI3161" i="1"/>
  <c r="W3161" i="1"/>
  <c r="S3161" i="1"/>
  <c r="D3161" i="1"/>
  <c r="AI719" i="1"/>
  <c r="W719" i="1"/>
  <c r="S719" i="1"/>
  <c r="D719" i="1"/>
  <c r="AJ718" i="1"/>
  <c r="AI718" i="1"/>
  <c r="AH718" i="1"/>
  <c r="AG718" i="1"/>
  <c r="W718" i="1"/>
  <c r="S718" i="1"/>
  <c r="D718" i="1"/>
  <c r="AI717" i="1"/>
  <c r="W717" i="1"/>
  <c r="S717" i="1"/>
  <c r="D717" i="1"/>
  <c r="AI2110" i="1"/>
  <c r="W2110" i="1"/>
  <c r="S2110" i="1"/>
  <c r="D2110" i="1"/>
  <c r="AI3160" i="1"/>
  <c r="W3160" i="1"/>
  <c r="S3160" i="1"/>
  <c r="D3160" i="1"/>
  <c r="W2109" i="1"/>
  <c r="S2109" i="1"/>
  <c r="D2109" i="1"/>
  <c r="AI716" i="1"/>
  <c r="W716" i="1"/>
  <c r="S716" i="1"/>
  <c r="D716" i="1"/>
  <c r="AI2108" i="1"/>
  <c r="W2108" i="1"/>
  <c r="S2108" i="1"/>
  <c r="D2108" i="1"/>
  <c r="AI2107" i="1"/>
  <c r="W2107" i="1"/>
  <c r="S2107" i="1"/>
  <c r="D2107" i="1"/>
  <c r="AI2106" i="1"/>
  <c r="W2106" i="1"/>
  <c r="S2106" i="1"/>
  <c r="D2106" i="1"/>
  <c r="AI3159" i="1"/>
  <c r="W3159" i="1"/>
  <c r="S3159" i="1"/>
  <c r="D3159" i="1"/>
  <c r="AI2105" i="1"/>
  <c r="W2105" i="1"/>
  <c r="S2105" i="1"/>
  <c r="D2105" i="1"/>
  <c r="W2104" i="1"/>
  <c r="S2104" i="1"/>
  <c r="D2104" i="1"/>
  <c r="W2103" i="1"/>
  <c r="S2103" i="1"/>
  <c r="D2103" i="1"/>
  <c r="W715" i="1"/>
  <c r="S715" i="1"/>
  <c r="D715" i="1"/>
  <c r="AI2102" i="1"/>
  <c r="W2102" i="1"/>
  <c r="S2102" i="1"/>
  <c r="D2102" i="1"/>
  <c r="AI2101" i="1"/>
  <c r="W2101" i="1"/>
  <c r="S2101" i="1"/>
  <c r="D2101" i="1"/>
  <c r="AJ2100" i="1"/>
  <c r="AI2100" i="1"/>
  <c r="AH2100" i="1"/>
  <c r="AG2100" i="1"/>
  <c r="W2100" i="1"/>
  <c r="S2100" i="1"/>
  <c r="D2100" i="1"/>
  <c r="AI714" i="1"/>
  <c r="W714" i="1"/>
  <c r="S714" i="1"/>
  <c r="D714" i="1"/>
  <c r="AI713" i="1"/>
  <c r="W713" i="1"/>
  <c r="S713" i="1"/>
  <c r="D713" i="1"/>
  <c r="AI712" i="1"/>
  <c r="W712" i="1"/>
  <c r="S712" i="1"/>
  <c r="D712" i="1"/>
  <c r="AI711" i="1"/>
  <c r="W711" i="1"/>
  <c r="S711" i="1"/>
  <c r="D711" i="1"/>
  <c r="AI2099" i="1"/>
  <c r="W2099" i="1"/>
  <c r="S2099" i="1"/>
  <c r="D2099" i="1"/>
  <c r="AI710" i="1"/>
  <c r="W710" i="1"/>
  <c r="S710" i="1"/>
  <c r="D710" i="1"/>
  <c r="AI2098" i="1"/>
  <c r="W2098" i="1"/>
  <c r="S2098" i="1"/>
  <c r="D2098" i="1"/>
  <c r="AI709" i="1"/>
  <c r="W709" i="1"/>
  <c r="S709" i="1"/>
  <c r="D709" i="1"/>
  <c r="W2097" i="1"/>
  <c r="S2097" i="1"/>
  <c r="D2097" i="1"/>
  <c r="AI3158" i="1"/>
  <c r="W3158" i="1"/>
  <c r="S3158" i="1"/>
  <c r="D3158" i="1"/>
  <c r="W708" i="1"/>
  <c r="S708" i="1"/>
  <c r="D708" i="1"/>
  <c r="AI707" i="1"/>
  <c r="W707" i="1"/>
  <c r="S707" i="1"/>
  <c r="D707" i="1"/>
  <c r="AI706" i="1"/>
  <c r="W706" i="1"/>
  <c r="S706" i="1"/>
  <c r="D706" i="1"/>
  <c r="W2096" i="1"/>
  <c r="S2096" i="1"/>
  <c r="D2096" i="1"/>
  <c r="AI705" i="1"/>
  <c r="W705" i="1"/>
  <c r="S705" i="1"/>
  <c r="D705" i="1"/>
  <c r="AI704" i="1"/>
  <c r="W704" i="1"/>
  <c r="S704" i="1"/>
  <c r="D704" i="1"/>
  <c r="AI703" i="1"/>
  <c r="W703" i="1"/>
  <c r="S703" i="1"/>
  <c r="D703" i="1"/>
  <c r="AI702" i="1"/>
  <c r="W702" i="1"/>
  <c r="S702" i="1"/>
  <c r="D702" i="1"/>
  <c r="AJ701" i="1"/>
  <c r="AI701" i="1"/>
  <c r="AH701" i="1"/>
  <c r="AG701" i="1"/>
  <c r="W701" i="1"/>
  <c r="S701" i="1"/>
  <c r="D701" i="1"/>
  <c r="W700" i="1"/>
  <c r="S700" i="1"/>
  <c r="D700" i="1"/>
  <c r="AI699" i="1"/>
  <c r="W699" i="1"/>
  <c r="S699" i="1"/>
  <c r="D699" i="1"/>
  <c r="W698" i="1"/>
  <c r="S698" i="1"/>
  <c r="D698" i="1"/>
  <c r="W697" i="1"/>
  <c r="S697" i="1"/>
  <c r="D697" i="1"/>
  <c r="W696" i="1"/>
  <c r="S696" i="1"/>
  <c r="D696" i="1"/>
  <c r="AI695" i="1"/>
  <c r="W695" i="1"/>
  <c r="S695" i="1"/>
  <c r="D695" i="1"/>
  <c r="AI694" i="1"/>
  <c r="W694" i="1"/>
  <c r="S694" i="1"/>
  <c r="D694" i="1"/>
  <c r="AI693" i="1"/>
  <c r="W693" i="1"/>
  <c r="S693" i="1"/>
  <c r="D693" i="1"/>
  <c r="AI692" i="1"/>
  <c r="W692" i="1"/>
  <c r="S692" i="1"/>
  <c r="D692" i="1"/>
  <c r="AI2095" i="1"/>
  <c r="W2095" i="1"/>
  <c r="S2095" i="1"/>
  <c r="D2095" i="1"/>
  <c r="AI691" i="1"/>
  <c r="W691" i="1"/>
  <c r="S691" i="1"/>
  <c r="D691" i="1"/>
  <c r="AI690" i="1"/>
  <c r="W690" i="1"/>
  <c r="S690" i="1"/>
  <c r="D690" i="1"/>
  <c r="AI689" i="1"/>
  <c r="W689" i="1"/>
  <c r="S689" i="1"/>
  <c r="D689" i="1"/>
  <c r="AI2094" i="1"/>
  <c r="W2094" i="1"/>
  <c r="S2094" i="1"/>
  <c r="D2094" i="1"/>
  <c r="W688" i="1"/>
  <c r="S688" i="1"/>
  <c r="D688" i="1"/>
  <c r="W687" i="1"/>
  <c r="S687" i="1"/>
  <c r="D687" i="1"/>
  <c r="W686" i="1"/>
  <c r="S686" i="1"/>
  <c r="D686" i="1"/>
  <c r="W685" i="1"/>
  <c r="S685" i="1"/>
  <c r="D685" i="1"/>
  <c r="W684" i="1"/>
  <c r="S684" i="1"/>
  <c r="D684" i="1"/>
  <c r="W683" i="1"/>
  <c r="S683" i="1"/>
  <c r="D683" i="1"/>
  <c r="W2093" i="1"/>
  <c r="S2093" i="1"/>
  <c r="D2093" i="1"/>
  <c r="AI682" i="1"/>
  <c r="W682" i="1"/>
  <c r="S682" i="1"/>
  <c r="D682" i="1"/>
  <c r="W2092" i="1"/>
  <c r="S2092" i="1"/>
  <c r="D2092" i="1"/>
  <c r="AJ681" i="1"/>
  <c r="AI681" i="1"/>
  <c r="AH681" i="1"/>
  <c r="AG681" i="1"/>
  <c r="W681" i="1"/>
  <c r="S681" i="1"/>
  <c r="D681" i="1"/>
  <c r="AI2091" i="1"/>
  <c r="W2091" i="1"/>
  <c r="S2091" i="1"/>
  <c r="D2091" i="1"/>
  <c r="AJ680" i="1"/>
  <c r="AI680" i="1"/>
  <c r="AH680" i="1"/>
  <c r="AG680" i="1"/>
  <c r="W680" i="1"/>
  <c r="S680" i="1"/>
  <c r="D680" i="1"/>
  <c r="W2090" i="1"/>
  <c r="S2090" i="1"/>
  <c r="D2090" i="1"/>
  <c r="AI3157" i="1"/>
  <c r="W3157" i="1"/>
  <c r="S3157" i="1"/>
  <c r="D3157" i="1"/>
  <c r="W679" i="1"/>
  <c r="S679" i="1"/>
  <c r="D679" i="1"/>
  <c r="AJ2089" i="1"/>
  <c r="AI2089" i="1"/>
  <c r="AH2089" i="1"/>
  <c r="AG2089" i="1"/>
  <c r="W2089" i="1"/>
  <c r="S2089" i="1"/>
  <c r="D2089" i="1"/>
  <c r="AI678" i="1"/>
  <c r="W678" i="1"/>
  <c r="S678" i="1"/>
  <c r="D678" i="1"/>
  <c r="AJ677" i="1"/>
  <c r="AI677" i="1"/>
  <c r="AH677" i="1"/>
  <c r="AG677" i="1"/>
  <c r="W677" i="1"/>
  <c r="S677" i="1"/>
  <c r="D677" i="1"/>
  <c r="AI676" i="1"/>
  <c r="W676" i="1"/>
  <c r="S676" i="1"/>
  <c r="D676" i="1"/>
  <c r="AI2088" i="1"/>
  <c r="W2088" i="1"/>
  <c r="S2088" i="1"/>
  <c r="D2088" i="1"/>
  <c r="W2087" i="1"/>
  <c r="S2087" i="1"/>
  <c r="D2087" i="1"/>
  <c r="W675" i="1"/>
  <c r="S675" i="1"/>
  <c r="D675" i="1"/>
  <c r="AI2086" i="1"/>
  <c r="W2086" i="1"/>
  <c r="S2086" i="1"/>
  <c r="D2086" i="1"/>
  <c r="AJ2085" i="1"/>
  <c r="AI2085" i="1"/>
  <c r="AH2085" i="1"/>
  <c r="AG2085" i="1"/>
  <c r="W2085" i="1"/>
  <c r="S2085" i="1"/>
  <c r="D2085" i="1"/>
  <c r="AI674" i="1"/>
  <c r="W674" i="1"/>
  <c r="S674" i="1"/>
  <c r="D674" i="1"/>
  <c r="W673" i="1"/>
  <c r="S673" i="1"/>
  <c r="D673" i="1"/>
  <c r="AI2084" i="1"/>
  <c r="W2084" i="1"/>
  <c r="S2084" i="1"/>
  <c r="D2084" i="1"/>
  <c r="AI2083" i="1"/>
  <c r="W2083" i="1"/>
  <c r="S2083" i="1"/>
  <c r="D2083" i="1"/>
  <c r="AI3156" i="1"/>
  <c r="W3156" i="1"/>
  <c r="S3156" i="1"/>
  <c r="D3156" i="1"/>
  <c r="W2082" i="1"/>
  <c r="S2082" i="1"/>
  <c r="D2082" i="1"/>
  <c r="AI672" i="1"/>
  <c r="W672" i="1"/>
  <c r="S672" i="1"/>
  <c r="D672" i="1"/>
  <c r="AI2081" i="1"/>
  <c r="W2081" i="1"/>
  <c r="S2081" i="1"/>
  <c r="D2081" i="1"/>
  <c r="W2080" i="1"/>
  <c r="S2080" i="1"/>
  <c r="D2080" i="1"/>
  <c r="AI2079" i="1"/>
  <c r="W2079" i="1"/>
  <c r="S2079" i="1"/>
  <c r="D2079" i="1"/>
  <c r="AI2078" i="1"/>
  <c r="W2078" i="1"/>
  <c r="S2078" i="1"/>
  <c r="D2078" i="1"/>
  <c r="W2077" i="1"/>
  <c r="S2077" i="1"/>
  <c r="D2077" i="1"/>
  <c r="AI2076" i="1"/>
  <c r="W2076" i="1"/>
  <c r="S2076" i="1"/>
  <c r="D2076" i="1"/>
  <c r="AI2075" i="1"/>
  <c r="W2075" i="1"/>
  <c r="S2075" i="1"/>
  <c r="D2075" i="1"/>
  <c r="W2074" i="1"/>
  <c r="S2074" i="1"/>
  <c r="D2074" i="1"/>
  <c r="AI2073" i="1"/>
  <c r="W2073" i="1"/>
  <c r="S2073" i="1"/>
  <c r="D2073" i="1"/>
  <c r="AI2072" i="1"/>
  <c r="W2072" i="1"/>
  <c r="S2072" i="1"/>
  <c r="D2072" i="1"/>
  <c r="AI2071" i="1"/>
  <c r="W2071" i="1"/>
  <c r="S2071" i="1"/>
  <c r="D2071" i="1"/>
  <c r="W2070" i="1"/>
  <c r="S2070" i="1"/>
  <c r="D2070" i="1"/>
  <c r="AJ3155" i="1"/>
  <c r="AI3155" i="1"/>
  <c r="AH3155" i="1"/>
  <c r="AG3155" i="1"/>
  <c r="W3155" i="1"/>
  <c r="S3155" i="1"/>
  <c r="D3155" i="1"/>
  <c r="AI2069" i="1"/>
  <c r="W2069" i="1"/>
  <c r="S2069" i="1"/>
  <c r="D2069" i="1"/>
  <c r="AI3154" i="1"/>
  <c r="W3154" i="1"/>
  <c r="S3154" i="1"/>
  <c r="D3154" i="1"/>
  <c r="W2068" i="1"/>
  <c r="S2068" i="1"/>
  <c r="D2068" i="1"/>
  <c r="AJ2067" i="1"/>
  <c r="AI2067" i="1"/>
  <c r="AH2067" i="1"/>
  <c r="AG2067" i="1"/>
  <c r="W2067" i="1"/>
  <c r="S2067" i="1"/>
  <c r="D2067" i="1"/>
  <c r="W2066" i="1"/>
  <c r="S2066" i="1"/>
  <c r="D2066" i="1"/>
  <c r="AJ2065" i="1"/>
  <c r="AI2065" i="1"/>
  <c r="AH2065" i="1"/>
  <c r="AG2065" i="1"/>
  <c r="W2065" i="1"/>
  <c r="S2065" i="1"/>
  <c r="D2065" i="1"/>
  <c r="AJ2064" i="1"/>
  <c r="AI2064" i="1"/>
  <c r="AH2064" i="1"/>
  <c r="AG2064" i="1"/>
  <c r="W2064" i="1"/>
  <c r="S2064" i="1"/>
  <c r="D2064" i="1"/>
  <c r="AI3153" i="1"/>
  <c r="W3153" i="1"/>
  <c r="S3153" i="1"/>
  <c r="D3153" i="1"/>
  <c r="W2063" i="1"/>
  <c r="S2063" i="1"/>
  <c r="D2063" i="1"/>
  <c r="AJ2062" i="1"/>
  <c r="AI2062" i="1"/>
  <c r="AH2062" i="1"/>
  <c r="AG2062" i="1"/>
  <c r="W2062" i="1"/>
  <c r="S2062" i="1"/>
  <c r="D2062" i="1"/>
  <c r="W2061" i="1"/>
  <c r="S2061" i="1"/>
  <c r="D2061" i="1"/>
  <c r="W671" i="1"/>
  <c r="S671" i="1"/>
  <c r="D671" i="1"/>
  <c r="W2060" i="1"/>
  <c r="S2060" i="1"/>
  <c r="D2060" i="1"/>
  <c r="AI2059" i="1"/>
  <c r="W2059" i="1"/>
  <c r="S2059" i="1"/>
  <c r="D2059" i="1"/>
  <c r="W2058" i="1"/>
  <c r="S2058" i="1"/>
  <c r="D2058" i="1"/>
  <c r="W2057" i="1"/>
  <c r="S2057" i="1"/>
  <c r="D2057" i="1"/>
  <c r="AJ2056" i="1"/>
  <c r="AI2056" i="1"/>
  <c r="AH2056" i="1"/>
  <c r="AG2056" i="1"/>
  <c r="W2056" i="1"/>
  <c r="S2056" i="1"/>
  <c r="D2056" i="1"/>
  <c r="W2055" i="1"/>
  <c r="S2055" i="1"/>
  <c r="D2055" i="1"/>
  <c r="W2054" i="1"/>
  <c r="S2054" i="1"/>
  <c r="D2054" i="1"/>
  <c r="W2053" i="1"/>
  <c r="S2053" i="1"/>
  <c r="D2053" i="1"/>
  <c r="AJ3152" i="1"/>
  <c r="AI3152" i="1"/>
  <c r="AH3152" i="1"/>
  <c r="AG3152" i="1"/>
  <c r="W3152" i="1"/>
  <c r="S3152" i="1"/>
  <c r="D3152" i="1"/>
  <c r="AI2052" i="1"/>
  <c r="W2052" i="1"/>
  <c r="S2052" i="1"/>
  <c r="D2052" i="1"/>
  <c r="W2051" i="1"/>
  <c r="S2051" i="1"/>
  <c r="D2051" i="1"/>
  <c r="W2050" i="1"/>
  <c r="S2050" i="1"/>
  <c r="D2050" i="1"/>
  <c r="W2049" i="1"/>
  <c r="S2049" i="1"/>
  <c r="D2049" i="1"/>
  <c r="AI2048" i="1"/>
  <c r="W2048" i="1"/>
  <c r="S2048" i="1"/>
  <c r="D2048" i="1"/>
  <c r="W2047" i="1"/>
  <c r="S2047" i="1"/>
  <c r="D2047" i="1"/>
  <c r="AI2046" i="1"/>
  <c r="W2046" i="1"/>
  <c r="S2046" i="1"/>
  <c r="D2046" i="1"/>
  <c r="AI2045" i="1"/>
  <c r="W2045" i="1"/>
  <c r="S2045" i="1"/>
  <c r="D2045" i="1"/>
  <c r="AI2044" i="1"/>
  <c r="W2044" i="1"/>
  <c r="S2044" i="1"/>
  <c r="D2044" i="1"/>
  <c r="W2043" i="1"/>
  <c r="S2043" i="1"/>
  <c r="D2043" i="1"/>
  <c r="W2042" i="1"/>
  <c r="S2042" i="1"/>
  <c r="D2042" i="1"/>
  <c r="W2041" i="1"/>
  <c r="S2041" i="1"/>
  <c r="D2041" i="1"/>
  <c r="AJ2040" i="1"/>
  <c r="AI2040" i="1"/>
  <c r="AH2040" i="1"/>
  <c r="AG2040" i="1"/>
  <c r="W2040" i="1"/>
  <c r="S2040" i="1"/>
  <c r="D2040" i="1"/>
  <c r="AI2039" i="1"/>
  <c r="W2039" i="1"/>
  <c r="S2039" i="1"/>
  <c r="D2039" i="1"/>
  <c r="AI2038" i="1"/>
  <c r="W2038" i="1"/>
  <c r="S2038" i="1"/>
  <c r="D2038" i="1"/>
  <c r="W2037" i="1"/>
  <c r="S2037" i="1"/>
  <c r="D2037" i="1"/>
  <c r="AJ2036" i="1"/>
  <c r="AI2036" i="1"/>
  <c r="AH2036" i="1"/>
  <c r="AG2036" i="1"/>
  <c r="W2036" i="1"/>
  <c r="S2036" i="1"/>
  <c r="D2036" i="1"/>
  <c r="AI2035" i="1"/>
  <c r="W2035" i="1"/>
  <c r="S2035" i="1"/>
  <c r="D2035" i="1"/>
  <c r="AJ2034" i="1"/>
  <c r="AI2034" i="1"/>
  <c r="AH2034" i="1"/>
  <c r="AG2034" i="1"/>
  <c r="W2034" i="1"/>
  <c r="S2034" i="1"/>
  <c r="D2034" i="1"/>
  <c r="AI2033" i="1"/>
  <c r="W2033" i="1"/>
  <c r="S2033" i="1"/>
  <c r="D2033" i="1"/>
  <c r="AI2032" i="1"/>
  <c r="W2032" i="1"/>
  <c r="S2032" i="1"/>
  <c r="D2032" i="1"/>
  <c r="AI2031" i="1"/>
  <c r="W2031" i="1"/>
  <c r="S2031" i="1"/>
  <c r="D2031" i="1"/>
  <c r="AI2030" i="1"/>
  <c r="W2030" i="1"/>
  <c r="S2030" i="1"/>
  <c r="D2030" i="1"/>
  <c r="W2029" i="1"/>
  <c r="S2029" i="1"/>
  <c r="D2029" i="1"/>
  <c r="AI2028" i="1"/>
  <c r="W2028" i="1"/>
  <c r="S2028" i="1"/>
  <c r="D2028" i="1"/>
  <c r="AI2027" i="1"/>
  <c r="W2027" i="1"/>
  <c r="S2027" i="1"/>
  <c r="D2027" i="1"/>
  <c r="W2026" i="1"/>
  <c r="S2026" i="1"/>
  <c r="D2026" i="1"/>
  <c r="AI3151" i="1"/>
  <c r="W3151" i="1"/>
  <c r="S3151" i="1"/>
  <c r="D3151" i="1"/>
  <c r="W2025" i="1"/>
  <c r="S2025" i="1"/>
  <c r="D2025" i="1"/>
  <c r="W2024" i="1"/>
  <c r="S2024" i="1"/>
  <c r="D2024" i="1"/>
  <c r="AI2023" i="1"/>
  <c r="W2023" i="1"/>
  <c r="S2023" i="1"/>
  <c r="D2023" i="1"/>
  <c r="AI2022" i="1"/>
  <c r="W2022" i="1"/>
  <c r="S2022" i="1"/>
  <c r="D2022" i="1"/>
  <c r="AJ2021" i="1"/>
  <c r="AI2021" i="1"/>
  <c r="AH2021" i="1"/>
  <c r="AG2021" i="1"/>
  <c r="W2021" i="1"/>
  <c r="S2021" i="1"/>
  <c r="D2021" i="1"/>
  <c r="W2020" i="1"/>
  <c r="S2020" i="1"/>
  <c r="D2020" i="1"/>
  <c r="AI2019" i="1"/>
  <c r="W2019" i="1"/>
  <c r="S2019" i="1"/>
  <c r="D2019" i="1"/>
  <c r="W2018" i="1"/>
  <c r="S2018" i="1"/>
  <c r="D2018" i="1"/>
  <c r="W2017" i="1"/>
  <c r="S2017" i="1"/>
  <c r="D2017" i="1"/>
  <c r="AI2016" i="1"/>
  <c r="W2016" i="1"/>
  <c r="S2016" i="1"/>
  <c r="D2016" i="1"/>
  <c r="AI2015" i="1"/>
  <c r="W2015" i="1"/>
  <c r="S2015" i="1"/>
  <c r="D2015" i="1"/>
  <c r="AI2014" i="1"/>
  <c r="W2014" i="1"/>
  <c r="S2014" i="1"/>
  <c r="D2014" i="1"/>
  <c r="AJ2013" i="1"/>
  <c r="AI2013" i="1"/>
  <c r="AH2013" i="1"/>
  <c r="AG2013" i="1"/>
  <c r="W2013" i="1"/>
  <c r="S2013" i="1"/>
  <c r="D2013" i="1"/>
  <c r="AI2012" i="1"/>
  <c r="W2012" i="1"/>
  <c r="S2012" i="1"/>
  <c r="D2012" i="1"/>
  <c r="W670" i="1"/>
  <c r="S670" i="1"/>
  <c r="D670" i="1"/>
  <c r="W2011" i="1"/>
  <c r="S2011" i="1"/>
  <c r="D2011" i="1"/>
  <c r="W2010" i="1"/>
  <c r="S2010" i="1"/>
  <c r="D2010" i="1"/>
  <c r="W2009" i="1"/>
  <c r="S2009" i="1"/>
  <c r="D2009" i="1"/>
  <c r="AI2008" i="1"/>
  <c r="W2008" i="1"/>
  <c r="S2008" i="1"/>
  <c r="D2008" i="1"/>
  <c r="AI3150" i="1"/>
  <c r="W3150" i="1"/>
  <c r="S3150" i="1"/>
  <c r="D3150" i="1"/>
  <c r="W2007" i="1"/>
  <c r="S2007" i="1"/>
  <c r="D2007" i="1"/>
  <c r="W2006" i="1"/>
  <c r="S2006" i="1"/>
  <c r="D2006" i="1"/>
  <c r="AJ2005" i="1"/>
  <c r="AI2005" i="1"/>
  <c r="AH2005" i="1"/>
  <c r="AG2005" i="1"/>
  <c r="W2005" i="1"/>
  <c r="S2005" i="1"/>
  <c r="D2005" i="1"/>
  <c r="AI2004" i="1"/>
  <c r="W2004" i="1"/>
  <c r="S2004" i="1"/>
  <c r="D2004" i="1"/>
  <c r="W2003" i="1"/>
  <c r="S2003" i="1"/>
  <c r="D2003" i="1"/>
  <c r="AI2002" i="1"/>
  <c r="W2002" i="1"/>
  <c r="S2002" i="1"/>
  <c r="D2002" i="1"/>
  <c r="W2001" i="1"/>
  <c r="S2001" i="1"/>
  <c r="D2001" i="1"/>
  <c r="AJ2000" i="1"/>
  <c r="AI2000" i="1"/>
  <c r="AH2000" i="1"/>
  <c r="AG2000" i="1"/>
  <c r="W2000" i="1"/>
  <c r="S2000" i="1"/>
  <c r="D2000" i="1"/>
  <c r="AI1999" i="1"/>
  <c r="W1999" i="1"/>
  <c r="S1999" i="1"/>
  <c r="D1999" i="1"/>
  <c r="AI1998" i="1"/>
  <c r="W1998" i="1"/>
  <c r="S1998" i="1"/>
  <c r="D1998" i="1"/>
  <c r="W1997" i="1"/>
  <c r="S1997" i="1"/>
  <c r="D1997" i="1"/>
  <c r="W1996" i="1"/>
  <c r="S1996" i="1"/>
  <c r="D1996" i="1"/>
  <c r="W1995" i="1"/>
  <c r="S1995" i="1"/>
  <c r="D1995" i="1"/>
  <c r="AI1994" i="1"/>
  <c r="W1994" i="1"/>
  <c r="S1994" i="1"/>
  <c r="D1994" i="1"/>
  <c r="W1993" i="1"/>
  <c r="S1993" i="1"/>
  <c r="D1993" i="1"/>
  <c r="W1992" i="1"/>
  <c r="S1992" i="1"/>
  <c r="D1992" i="1"/>
  <c r="W3149" i="1"/>
  <c r="S3149" i="1"/>
  <c r="D3149" i="1"/>
  <c r="W669" i="1"/>
  <c r="S669" i="1"/>
  <c r="D669" i="1"/>
  <c r="W1991" i="1"/>
  <c r="S1991" i="1"/>
  <c r="D1991" i="1"/>
  <c r="W3148" i="1"/>
  <c r="S3148" i="1"/>
  <c r="D3148" i="1"/>
  <c r="AI1990" i="1"/>
  <c r="W1990" i="1"/>
  <c r="S1990" i="1"/>
  <c r="D1990" i="1"/>
  <c r="W1989" i="1"/>
  <c r="S1989" i="1"/>
  <c r="D1989" i="1"/>
  <c r="AI1988" i="1"/>
  <c r="W1988" i="1"/>
  <c r="S1988" i="1"/>
  <c r="D1988" i="1"/>
  <c r="W1987" i="1"/>
  <c r="S1987" i="1"/>
  <c r="D1987" i="1"/>
  <c r="AI3147" i="1"/>
  <c r="W3147" i="1"/>
  <c r="S3147" i="1"/>
  <c r="D3147" i="1"/>
  <c r="W1986" i="1"/>
  <c r="S1986" i="1"/>
  <c r="D1986" i="1"/>
  <c r="W3146" i="1"/>
  <c r="S3146" i="1"/>
  <c r="D3146" i="1"/>
  <c r="W1985" i="1"/>
  <c r="S1985" i="1"/>
  <c r="D1985" i="1"/>
  <c r="W1984" i="1"/>
  <c r="S1984" i="1"/>
  <c r="D1984" i="1"/>
  <c r="W1983" i="1"/>
  <c r="S1983" i="1"/>
  <c r="D1983" i="1"/>
  <c r="W1982" i="1"/>
  <c r="S1982" i="1"/>
  <c r="D1982" i="1"/>
  <c r="W1981" i="1"/>
  <c r="S1981" i="1"/>
  <c r="D1981" i="1"/>
  <c r="AI3145" i="1"/>
  <c r="W3145" i="1"/>
  <c r="S3145" i="1"/>
  <c r="D3145" i="1"/>
  <c r="W1980" i="1"/>
  <c r="S1980" i="1"/>
  <c r="D1980" i="1"/>
  <c r="W1979" i="1"/>
  <c r="S1979" i="1"/>
  <c r="D1979" i="1"/>
  <c r="AI1978" i="1"/>
  <c r="W1978" i="1"/>
  <c r="S1978" i="1"/>
  <c r="D1978" i="1"/>
  <c r="AJ1977" i="1"/>
  <c r="AI1977" i="1"/>
  <c r="AH1977" i="1"/>
  <c r="AG1977" i="1"/>
  <c r="W1977" i="1"/>
  <c r="S1977" i="1"/>
  <c r="D1977" i="1"/>
  <c r="AI3144" i="1"/>
  <c r="W3144" i="1"/>
  <c r="S3144" i="1"/>
  <c r="D3144" i="1"/>
  <c r="W1976" i="1"/>
  <c r="S1976" i="1"/>
  <c r="D1976" i="1"/>
  <c r="W1975" i="1"/>
  <c r="S1975" i="1"/>
  <c r="D1975" i="1"/>
  <c r="W3143" i="1"/>
  <c r="S3143" i="1"/>
  <c r="D3143" i="1"/>
  <c r="AI3142" i="1"/>
  <c r="W3142" i="1"/>
  <c r="S3142" i="1"/>
  <c r="D3142" i="1"/>
  <c r="AJ3141" i="1"/>
  <c r="AI3141" i="1"/>
  <c r="AH3141" i="1"/>
  <c r="AG3141" i="1"/>
  <c r="W3141" i="1"/>
  <c r="S3141" i="1"/>
  <c r="D3141" i="1"/>
  <c r="AI1974" i="1"/>
  <c r="W1974" i="1"/>
  <c r="S1974" i="1"/>
  <c r="D1974" i="1"/>
  <c r="W1973" i="1"/>
  <c r="S1973" i="1"/>
  <c r="D1973" i="1"/>
  <c r="AI1972" i="1"/>
  <c r="W1972" i="1"/>
  <c r="S1972" i="1"/>
  <c r="D1972" i="1"/>
  <c r="AI1971" i="1"/>
  <c r="W1971" i="1"/>
  <c r="S1971" i="1"/>
  <c r="D1971" i="1"/>
  <c r="W3140" i="1"/>
  <c r="S3140" i="1"/>
  <c r="D3140" i="1"/>
  <c r="W3139" i="1"/>
  <c r="S3139" i="1"/>
  <c r="D3139" i="1"/>
  <c r="W3138" i="1"/>
  <c r="S3138" i="1"/>
  <c r="D3138" i="1"/>
  <c r="W1970" i="1"/>
  <c r="S1970" i="1"/>
  <c r="D1970" i="1"/>
  <c r="AI3137" i="1"/>
  <c r="W3137" i="1"/>
  <c r="S3137" i="1"/>
  <c r="D3137" i="1"/>
  <c r="AI1969" i="1"/>
  <c r="W1969" i="1"/>
  <c r="S1969" i="1"/>
  <c r="D1969" i="1"/>
  <c r="AI1968" i="1"/>
  <c r="W1968" i="1"/>
  <c r="S1968" i="1"/>
  <c r="D1968" i="1"/>
  <c r="W3136" i="1"/>
  <c r="S3136" i="1"/>
  <c r="D3136" i="1"/>
  <c r="W3135" i="1"/>
  <c r="S3135" i="1"/>
  <c r="D3135" i="1"/>
  <c r="W3134" i="1"/>
  <c r="S3134" i="1"/>
  <c r="D3134" i="1"/>
  <c r="AJ668" i="1"/>
  <c r="AI668" i="1"/>
  <c r="AH668" i="1"/>
  <c r="AG668" i="1"/>
  <c r="W668" i="1"/>
  <c r="S668" i="1"/>
  <c r="D668" i="1"/>
  <c r="AI667" i="1"/>
  <c r="W667" i="1"/>
  <c r="S667" i="1"/>
  <c r="D667" i="1"/>
  <c r="AI3133" i="1"/>
  <c r="W3133" i="1"/>
  <c r="S3133" i="1"/>
  <c r="D3133" i="1"/>
  <c r="AJ1967" i="1"/>
  <c r="AI1967" i="1"/>
  <c r="AH1967" i="1"/>
  <c r="AG1967" i="1"/>
  <c r="W1967" i="1"/>
  <c r="S1967" i="1"/>
  <c r="D1967" i="1"/>
  <c r="AJ3132" i="1"/>
  <c r="AI3132" i="1"/>
  <c r="AH3132" i="1"/>
  <c r="AG3132" i="1"/>
  <c r="W3132" i="1"/>
  <c r="S3132" i="1"/>
  <c r="D3132" i="1"/>
  <c r="AJ1966" i="1"/>
  <c r="AI1966" i="1"/>
  <c r="AH1966" i="1"/>
  <c r="AG1966" i="1"/>
  <c r="W1966" i="1"/>
  <c r="S1966" i="1"/>
  <c r="D1966" i="1"/>
  <c r="AI1965" i="1"/>
  <c r="W1965" i="1"/>
  <c r="S1965" i="1"/>
  <c r="D1965" i="1"/>
  <c r="W1964" i="1"/>
  <c r="S1964" i="1"/>
  <c r="D1964" i="1"/>
  <c r="AJ1963" i="1"/>
  <c r="AI1963" i="1"/>
  <c r="AH1963" i="1"/>
  <c r="AG1963" i="1"/>
  <c r="W1963" i="1"/>
  <c r="S1963" i="1"/>
  <c r="D1963" i="1"/>
  <c r="W1962" i="1"/>
  <c r="S1962" i="1"/>
  <c r="D1962" i="1"/>
  <c r="AI1961" i="1"/>
  <c r="W1961" i="1"/>
  <c r="S1961" i="1"/>
  <c r="D1961" i="1"/>
  <c r="AI666" i="1"/>
  <c r="W666" i="1"/>
  <c r="S666" i="1"/>
  <c r="D666" i="1"/>
  <c r="AI665" i="1"/>
  <c r="W665" i="1"/>
  <c r="S665" i="1"/>
  <c r="D665" i="1"/>
  <c r="AJ664" i="1"/>
  <c r="AI664" i="1"/>
  <c r="AH664" i="1"/>
  <c r="AG664" i="1"/>
  <c r="W664" i="1"/>
  <c r="S664" i="1"/>
  <c r="D664" i="1"/>
  <c r="AI3131" i="1"/>
  <c r="W3131" i="1"/>
  <c r="S3131" i="1"/>
  <c r="D3131" i="1"/>
  <c r="AI663" i="1"/>
  <c r="W663" i="1"/>
  <c r="S663" i="1"/>
  <c r="D663" i="1"/>
  <c r="AI662" i="1"/>
  <c r="W662" i="1"/>
  <c r="S662" i="1"/>
  <c r="D662" i="1"/>
  <c r="AI661" i="1"/>
  <c r="W661" i="1"/>
  <c r="S661" i="1"/>
  <c r="D661" i="1"/>
  <c r="AI660" i="1"/>
  <c r="W660" i="1"/>
  <c r="S660" i="1"/>
  <c r="D660" i="1"/>
  <c r="AJ659" i="1"/>
  <c r="AI659" i="1"/>
  <c r="AH659" i="1"/>
  <c r="AG659" i="1"/>
  <c r="W659" i="1"/>
  <c r="S659" i="1"/>
  <c r="D659" i="1"/>
  <c r="AI1960" i="1"/>
  <c r="W1960" i="1"/>
  <c r="S1960" i="1"/>
  <c r="D1960" i="1"/>
  <c r="W3130" i="1"/>
  <c r="S3130" i="1"/>
  <c r="D3130" i="1"/>
  <c r="W3129" i="1"/>
  <c r="S3129" i="1"/>
  <c r="D3129" i="1"/>
  <c r="AJ658" i="1"/>
  <c r="AI658" i="1"/>
  <c r="AH658" i="1"/>
  <c r="AG658" i="1"/>
  <c r="W658" i="1"/>
  <c r="S658" i="1"/>
  <c r="D658" i="1"/>
  <c r="W1959" i="1"/>
  <c r="S1959" i="1"/>
  <c r="D1959" i="1"/>
  <c r="AJ3128" i="1"/>
  <c r="AI3128" i="1"/>
  <c r="AH3128" i="1"/>
  <c r="AG3128" i="1"/>
  <c r="W3128" i="1"/>
  <c r="S3128" i="1"/>
  <c r="D3128" i="1"/>
  <c r="AI3127" i="1"/>
  <c r="W3127" i="1"/>
  <c r="S3127" i="1"/>
  <c r="D3127" i="1"/>
  <c r="AJ657" i="1"/>
  <c r="AI657" i="1"/>
  <c r="AH657" i="1"/>
  <c r="AG657" i="1"/>
  <c r="W657" i="1"/>
  <c r="S657" i="1"/>
  <c r="D657" i="1"/>
  <c r="AJ1958" i="1"/>
  <c r="AI1958" i="1"/>
  <c r="AH1958" i="1"/>
  <c r="AG1958" i="1"/>
  <c r="W1958" i="1"/>
  <c r="S1958" i="1"/>
  <c r="D1958" i="1"/>
  <c r="AI1957" i="1"/>
  <c r="W1957" i="1"/>
  <c r="S1957" i="1"/>
  <c r="D1957" i="1"/>
  <c r="W3126" i="1"/>
  <c r="S3126" i="1"/>
  <c r="D3126" i="1"/>
  <c r="W3125" i="1"/>
  <c r="S3125" i="1"/>
  <c r="D3125" i="1"/>
  <c r="AI1956" i="1"/>
  <c r="W1956" i="1"/>
  <c r="S1956" i="1"/>
  <c r="D1956" i="1"/>
  <c r="AI656" i="1"/>
  <c r="W656" i="1"/>
  <c r="S656" i="1"/>
  <c r="D656" i="1"/>
  <c r="AI655" i="1"/>
  <c r="W655" i="1"/>
  <c r="S655" i="1"/>
  <c r="D655" i="1"/>
  <c r="AJ1955" i="1"/>
  <c r="AI1955" i="1"/>
  <c r="AH1955" i="1"/>
  <c r="AG1955" i="1"/>
  <c r="W1955" i="1"/>
  <c r="S1955" i="1"/>
  <c r="D1955" i="1"/>
  <c r="AI654" i="1"/>
  <c r="W654" i="1"/>
  <c r="S654" i="1"/>
  <c r="D654" i="1"/>
  <c r="AJ653" i="1"/>
  <c r="AI653" i="1"/>
  <c r="AH653" i="1"/>
  <c r="AG653" i="1"/>
  <c r="W653" i="1"/>
  <c r="S653" i="1"/>
  <c r="D653" i="1"/>
  <c r="AI652" i="1"/>
  <c r="W652" i="1"/>
  <c r="S652" i="1"/>
  <c r="D652" i="1"/>
  <c r="AI651" i="1"/>
  <c r="W651" i="1"/>
  <c r="S651" i="1"/>
  <c r="D651" i="1"/>
  <c r="AI1954" i="1"/>
  <c r="W1954" i="1"/>
  <c r="S1954" i="1"/>
  <c r="D1954" i="1"/>
  <c r="AI3124" i="1"/>
  <c r="W3124" i="1"/>
  <c r="S3124" i="1"/>
  <c r="D3124" i="1"/>
  <c r="AI1953" i="1"/>
  <c r="W1953" i="1"/>
  <c r="S1953" i="1"/>
  <c r="D1953" i="1"/>
  <c r="AI650" i="1"/>
  <c r="W650" i="1"/>
  <c r="S650" i="1"/>
  <c r="D650" i="1"/>
  <c r="AI1952" i="1"/>
  <c r="W1952" i="1"/>
  <c r="S1952" i="1"/>
  <c r="D1952" i="1"/>
  <c r="AI3123" i="1"/>
  <c r="W3123" i="1"/>
  <c r="S3123" i="1"/>
  <c r="D3123" i="1"/>
  <c r="AI1951" i="1"/>
  <c r="W1951" i="1"/>
  <c r="S1951" i="1"/>
  <c r="D1951" i="1"/>
  <c r="AJ649" i="1"/>
  <c r="AI649" i="1"/>
  <c r="AH649" i="1"/>
  <c r="AG649" i="1"/>
  <c r="W649" i="1"/>
  <c r="S649" i="1"/>
  <c r="D649" i="1"/>
  <c r="AI1950" i="1"/>
  <c r="W1950" i="1"/>
  <c r="S1950" i="1"/>
  <c r="D1950" i="1"/>
  <c r="AJ3122" i="1"/>
  <c r="AI3122" i="1"/>
  <c r="AH3122" i="1"/>
  <c r="AG3122" i="1"/>
  <c r="W3122" i="1"/>
  <c r="S3122" i="1"/>
  <c r="D3122" i="1"/>
  <c r="AI648" i="1"/>
  <c r="W648" i="1"/>
  <c r="S648" i="1"/>
  <c r="D648" i="1"/>
  <c r="AI1949" i="1"/>
  <c r="W1949" i="1"/>
  <c r="S1949" i="1"/>
  <c r="D1949" i="1"/>
  <c r="AI647" i="1"/>
  <c r="W647" i="1"/>
  <c r="S647" i="1"/>
  <c r="D647" i="1"/>
  <c r="AI3121" i="1"/>
  <c r="W3121" i="1"/>
  <c r="S3121" i="1"/>
  <c r="D3121" i="1"/>
  <c r="AI646" i="1"/>
  <c r="W646" i="1"/>
  <c r="S646" i="1"/>
  <c r="D646" i="1"/>
  <c r="AI645" i="1"/>
  <c r="W645" i="1"/>
  <c r="S645" i="1"/>
  <c r="D645" i="1"/>
  <c r="AI1948" i="1"/>
  <c r="W1948" i="1"/>
  <c r="S1948" i="1"/>
  <c r="D1948" i="1"/>
  <c r="AI1947" i="1"/>
  <c r="W1947" i="1"/>
  <c r="S1947" i="1"/>
  <c r="D1947" i="1"/>
  <c r="AI644" i="1"/>
  <c r="W644" i="1"/>
  <c r="S644" i="1"/>
  <c r="D644" i="1"/>
  <c r="AI643" i="1"/>
  <c r="W643" i="1"/>
  <c r="S643" i="1"/>
  <c r="D643" i="1"/>
  <c r="AI642" i="1"/>
  <c r="W642" i="1"/>
  <c r="S642" i="1"/>
  <c r="D642" i="1"/>
  <c r="AJ641" i="1"/>
  <c r="AI641" i="1"/>
  <c r="AH641" i="1"/>
  <c r="AG641" i="1"/>
  <c r="W641" i="1"/>
  <c r="S641" i="1"/>
  <c r="D641" i="1"/>
  <c r="AI1946" i="1"/>
  <c r="W1946" i="1"/>
  <c r="S1946" i="1"/>
  <c r="D1946" i="1"/>
  <c r="AI1945" i="1"/>
  <c r="W1945" i="1"/>
  <c r="S1945" i="1"/>
  <c r="D1945" i="1"/>
  <c r="AJ640" i="1"/>
  <c r="AI640" i="1"/>
  <c r="AH640" i="1"/>
  <c r="AG640" i="1"/>
  <c r="W640" i="1"/>
  <c r="S640" i="1"/>
  <c r="D640" i="1"/>
  <c r="AI639" i="1"/>
  <c r="W639" i="1"/>
  <c r="S639" i="1"/>
  <c r="D639" i="1"/>
  <c r="AI1944" i="1"/>
  <c r="W1944" i="1"/>
  <c r="S1944" i="1"/>
  <c r="D1944" i="1"/>
  <c r="AI3120" i="1"/>
  <c r="W3120" i="1"/>
  <c r="S3120" i="1"/>
  <c r="D3120" i="1"/>
  <c r="AH3119" i="1"/>
  <c r="W3119" i="1"/>
  <c r="S3119" i="1"/>
  <c r="D3119" i="1"/>
  <c r="AI1943" i="1"/>
  <c r="W1943" i="1"/>
  <c r="S1943" i="1"/>
  <c r="D1943" i="1"/>
  <c r="AI3118" i="1"/>
  <c r="W3118" i="1"/>
  <c r="S3118" i="1"/>
  <c r="D3118" i="1"/>
  <c r="AJ638" i="1"/>
  <c r="AI638" i="1"/>
  <c r="AH638" i="1"/>
  <c r="AG638" i="1"/>
  <c r="W638" i="1"/>
  <c r="S638" i="1"/>
  <c r="D638" i="1"/>
  <c r="AI3117" i="1"/>
  <c r="W3117" i="1"/>
  <c r="S3117" i="1"/>
  <c r="D3117" i="1"/>
  <c r="AJ637" i="1"/>
  <c r="AI637" i="1"/>
  <c r="AH637" i="1"/>
  <c r="AG637" i="1"/>
  <c r="W637" i="1"/>
  <c r="S637" i="1"/>
  <c r="D637" i="1"/>
  <c r="AI1942" i="1"/>
  <c r="W1942" i="1"/>
  <c r="S1942" i="1"/>
  <c r="D1942" i="1"/>
  <c r="AI1941" i="1"/>
  <c r="W1941" i="1"/>
  <c r="S1941" i="1"/>
  <c r="D1941" i="1"/>
  <c r="AI3116" i="1"/>
  <c r="W3116" i="1"/>
  <c r="S3116" i="1"/>
  <c r="D3116" i="1"/>
  <c r="AI3115" i="1"/>
  <c r="W3115" i="1"/>
  <c r="S3115" i="1"/>
  <c r="D3115" i="1"/>
  <c r="AI3114" i="1"/>
  <c r="W3114" i="1"/>
  <c r="S3114" i="1"/>
  <c r="D3114" i="1"/>
  <c r="AI3113" i="1"/>
  <c r="W3113" i="1"/>
  <c r="S3113" i="1"/>
  <c r="D3113" i="1"/>
  <c r="AH3112" i="1"/>
  <c r="W3112" i="1"/>
  <c r="S3112" i="1"/>
  <c r="D3112" i="1"/>
  <c r="AI3111" i="1"/>
  <c r="W3111" i="1"/>
  <c r="S3111" i="1"/>
  <c r="D3111" i="1"/>
  <c r="AJ1940" i="1"/>
  <c r="AI1940" i="1"/>
  <c r="AH1940" i="1"/>
  <c r="AG1940" i="1"/>
  <c r="W1940" i="1"/>
  <c r="S1940" i="1"/>
  <c r="D1940" i="1"/>
  <c r="AH3110" i="1"/>
  <c r="W3110" i="1"/>
  <c r="S3110" i="1"/>
  <c r="D3110" i="1"/>
  <c r="AI3109" i="1"/>
  <c r="W3109" i="1"/>
  <c r="S3109" i="1"/>
  <c r="D3109" i="1"/>
  <c r="AI3108" i="1"/>
  <c r="W3108" i="1"/>
  <c r="S3108" i="1"/>
  <c r="D3108" i="1"/>
  <c r="AI1939" i="1"/>
  <c r="W1939" i="1"/>
  <c r="S1939" i="1"/>
  <c r="D1939" i="1"/>
  <c r="AI1938" i="1"/>
  <c r="W1938" i="1"/>
  <c r="S1938" i="1"/>
  <c r="D1938" i="1"/>
  <c r="AH3107" i="1"/>
  <c r="W3107" i="1"/>
  <c r="S3107" i="1"/>
  <c r="D3107" i="1"/>
  <c r="AJ1937" i="1"/>
  <c r="AI1937" i="1"/>
  <c r="AH1937" i="1"/>
  <c r="AG1937" i="1"/>
  <c r="W1937" i="1"/>
  <c r="S1937" i="1"/>
  <c r="D1937" i="1"/>
  <c r="AI3106" i="1"/>
  <c r="W3106" i="1"/>
  <c r="S3106" i="1"/>
  <c r="D3106" i="1"/>
  <c r="AJ1936" i="1"/>
  <c r="AI1936" i="1"/>
  <c r="AH1936" i="1"/>
  <c r="AG1936" i="1"/>
  <c r="W1936" i="1"/>
  <c r="S1936" i="1"/>
  <c r="D1936" i="1"/>
  <c r="AJ636" i="1"/>
  <c r="AI636" i="1"/>
  <c r="AH636" i="1"/>
  <c r="AG636" i="1"/>
  <c r="W636" i="1"/>
  <c r="S636" i="1"/>
  <c r="D636" i="1"/>
  <c r="AI635" i="1"/>
  <c r="W635" i="1"/>
  <c r="S635" i="1"/>
  <c r="D635" i="1"/>
  <c r="AI3105" i="1"/>
  <c r="AH3105" i="1"/>
  <c r="W3105" i="1"/>
  <c r="S3105" i="1"/>
  <c r="D3105" i="1"/>
  <c r="AJ1935" i="1"/>
  <c r="AI1935" i="1"/>
  <c r="AH1935" i="1"/>
  <c r="AG1935" i="1"/>
  <c r="W1935" i="1"/>
  <c r="S1935" i="1"/>
  <c r="D1935" i="1"/>
  <c r="AJ1934" i="1"/>
  <c r="AI1934" i="1"/>
  <c r="AH1934" i="1"/>
  <c r="AG1934" i="1"/>
  <c r="W1934" i="1"/>
  <c r="S1934" i="1"/>
  <c r="D1934" i="1"/>
  <c r="AJ634" i="1"/>
  <c r="AI634" i="1"/>
  <c r="AH634" i="1"/>
  <c r="AG634" i="1"/>
  <c r="W634" i="1"/>
  <c r="S634" i="1"/>
  <c r="D634" i="1"/>
  <c r="AJ633" i="1"/>
  <c r="AI633" i="1"/>
  <c r="AH633" i="1"/>
  <c r="AG633" i="1"/>
  <c r="W633" i="1"/>
  <c r="S633" i="1"/>
  <c r="D633" i="1"/>
  <c r="AJ1933" i="1"/>
  <c r="AI1933" i="1"/>
  <c r="AH1933" i="1"/>
  <c r="AG1933" i="1"/>
  <c r="W1933" i="1"/>
  <c r="S1933" i="1"/>
  <c r="D1933" i="1"/>
  <c r="AI632" i="1"/>
  <c r="W632" i="1"/>
  <c r="S632" i="1"/>
  <c r="D632" i="1"/>
  <c r="AI631" i="1"/>
  <c r="W631" i="1"/>
  <c r="S631" i="1"/>
  <c r="D631" i="1"/>
  <c r="AI1932" i="1"/>
  <c r="W1932" i="1"/>
  <c r="S1932" i="1"/>
  <c r="D1932" i="1"/>
  <c r="AJ1931" i="1"/>
  <c r="AI1931" i="1"/>
  <c r="AH1931" i="1"/>
  <c r="AG1931" i="1"/>
  <c r="W1931" i="1"/>
  <c r="S1931" i="1"/>
  <c r="D1931" i="1"/>
  <c r="AJ1930" i="1"/>
  <c r="AI1930" i="1"/>
  <c r="AH1930" i="1"/>
  <c r="AG1930" i="1"/>
  <c r="W1930" i="1"/>
  <c r="S1930" i="1"/>
  <c r="D1930" i="1"/>
  <c r="AJ630" i="1"/>
  <c r="AI630" i="1"/>
  <c r="AH630" i="1"/>
  <c r="AG630" i="1"/>
  <c r="W630" i="1"/>
  <c r="S630" i="1"/>
  <c r="D630" i="1"/>
  <c r="AI1929" i="1"/>
  <c r="W1929" i="1"/>
  <c r="S1929" i="1"/>
  <c r="D1929" i="1"/>
  <c r="AI1928" i="1"/>
  <c r="W1928" i="1"/>
  <c r="S1928" i="1"/>
  <c r="D1928" i="1"/>
  <c r="AJ629" i="1"/>
  <c r="AI629" i="1"/>
  <c r="AH629" i="1"/>
  <c r="AG629" i="1"/>
  <c r="W629" i="1"/>
  <c r="S629" i="1"/>
  <c r="D629" i="1"/>
  <c r="AI1927" i="1"/>
  <c r="W1927" i="1"/>
  <c r="S1927" i="1"/>
  <c r="D1927" i="1"/>
  <c r="AJ628" i="1"/>
  <c r="AI628" i="1"/>
  <c r="AH628" i="1"/>
  <c r="AG628" i="1"/>
  <c r="W628" i="1"/>
  <c r="S628" i="1"/>
  <c r="D628" i="1"/>
  <c r="AI1926" i="1"/>
  <c r="W1926" i="1"/>
  <c r="S1926" i="1"/>
  <c r="D1926" i="1"/>
  <c r="AI627" i="1"/>
  <c r="W627" i="1"/>
  <c r="S627" i="1"/>
  <c r="D627" i="1"/>
  <c r="AJ1925" i="1"/>
  <c r="AI1925" i="1"/>
  <c r="AH1925" i="1"/>
  <c r="AG1925" i="1"/>
  <c r="W1925" i="1"/>
  <c r="S1925" i="1"/>
  <c r="D1925" i="1"/>
  <c r="AI1924" i="1"/>
  <c r="W1924" i="1"/>
  <c r="S1924" i="1"/>
  <c r="D1924" i="1"/>
  <c r="W3104" i="1"/>
  <c r="S3104" i="1"/>
  <c r="D3104" i="1"/>
  <c r="W3103" i="1"/>
  <c r="S3103" i="1"/>
  <c r="D3103" i="1"/>
  <c r="W1923" i="1"/>
  <c r="S1923" i="1"/>
  <c r="D1923" i="1"/>
  <c r="W1922" i="1"/>
  <c r="S1922" i="1"/>
  <c r="D1922" i="1"/>
  <c r="AI3102" i="1"/>
  <c r="W3102" i="1"/>
  <c r="S3102" i="1"/>
  <c r="D3102" i="1"/>
  <c r="W1921" i="1"/>
  <c r="S1921" i="1"/>
  <c r="D1921" i="1"/>
  <c r="W626" i="1"/>
  <c r="S626" i="1"/>
  <c r="D626" i="1"/>
  <c r="AI1920" i="1"/>
  <c r="W1920" i="1"/>
  <c r="S1920" i="1"/>
  <c r="D1920" i="1"/>
  <c r="W1919" i="1"/>
  <c r="S1919" i="1"/>
  <c r="D1919" i="1"/>
  <c r="W1918" i="1"/>
  <c r="S1918" i="1"/>
  <c r="D1918" i="1"/>
  <c r="AI1917" i="1"/>
  <c r="W1917" i="1"/>
  <c r="S1917" i="1"/>
  <c r="D1917" i="1"/>
  <c r="W3101" i="1"/>
  <c r="S3101" i="1"/>
  <c r="D3101" i="1"/>
  <c r="W1916" i="1"/>
  <c r="S1916" i="1"/>
  <c r="D1916" i="1"/>
  <c r="W1915" i="1"/>
  <c r="S1915" i="1"/>
  <c r="D1915" i="1"/>
  <c r="W1914" i="1"/>
  <c r="S1914" i="1"/>
  <c r="D1914" i="1"/>
  <c r="W1913" i="1"/>
  <c r="S1913" i="1"/>
  <c r="D1913" i="1"/>
  <c r="AI1912" i="1"/>
  <c r="W1912" i="1"/>
  <c r="S1912" i="1"/>
  <c r="D1912" i="1"/>
  <c r="AI1911" i="1"/>
  <c r="W1911" i="1"/>
  <c r="S1911" i="1"/>
  <c r="D1911" i="1"/>
  <c r="W1910" i="1"/>
  <c r="S1910" i="1"/>
  <c r="D1910" i="1"/>
  <c r="AJ1909" i="1"/>
  <c r="AI1909" i="1"/>
  <c r="AH1909" i="1"/>
  <c r="AG1909" i="1"/>
  <c r="W1909" i="1"/>
  <c r="S1909" i="1"/>
  <c r="D1909" i="1"/>
  <c r="W1908" i="1"/>
  <c r="S1908" i="1"/>
  <c r="D1908" i="1"/>
  <c r="W1907" i="1"/>
  <c r="S1907" i="1"/>
  <c r="D1907" i="1"/>
  <c r="AI1906" i="1"/>
  <c r="W1906" i="1"/>
  <c r="S1906" i="1"/>
  <c r="D1906" i="1"/>
  <c r="AI1905" i="1"/>
  <c r="W1905" i="1"/>
  <c r="S1905" i="1"/>
  <c r="D1905" i="1"/>
  <c r="W3100" i="1"/>
  <c r="S3100" i="1"/>
  <c r="D3100" i="1"/>
  <c r="AI1904" i="1"/>
  <c r="W1904" i="1"/>
  <c r="S1904" i="1"/>
  <c r="D1904" i="1"/>
  <c r="W1903" i="1"/>
  <c r="S1903" i="1"/>
  <c r="D1903" i="1"/>
  <c r="AJ3099" i="1"/>
  <c r="AI3099" i="1"/>
  <c r="AH3099" i="1"/>
  <c r="AG3099" i="1"/>
  <c r="W3099" i="1"/>
  <c r="S3099" i="1"/>
  <c r="D3099" i="1"/>
  <c r="AI1902" i="1"/>
  <c r="W1902" i="1"/>
  <c r="S1902" i="1"/>
  <c r="D1902" i="1"/>
  <c r="W1901" i="1"/>
  <c r="S1901" i="1"/>
  <c r="D1901" i="1"/>
  <c r="AI3098" i="1"/>
  <c r="W3098" i="1"/>
  <c r="S3098" i="1"/>
  <c r="D3098" i="1"/>
  <c r="W1900" i="1"/>
  <c r="S1900" i="1"/>
  <c r="D1900" i="1"/>
  <c r="AI3097" i="1"/>
  <c r="W3097" i="1"/>
  <c r="S3097" i="1"/>
  <c r="D3097" i="1"/>
  <c r="AJ3096" i="1"/>
  <c r="AI3096" i="1"/>
  <c r="AH3096" i="1"/>
  <c r="AG3096" i="1"/>
  <c r="W3096" i="1"/>
  <c r="S3096" i="1"/>
  <c r="D3096" i="1"/>
  <c r="AI3095" i="1"/>
  <c r="W3095" i="1"/>
  <c r="S3095" i="1"/>
  <c r="D3095" i="1"/>
  <c r="AI3094" i="1"/>
  <c r="W3094" i="1"/>
  <c r="S3094" i="1"/>
  <c r="D3094" i="1"/>
  <c r="AI3093" i="1"/>
  <c r="W3093" i="1"/>
  <c r="S3093" i="1"/>
  <c r="D3093" i="1"/>
  <c r="AI3092" i="1"/>
  <c r="W3092" i="1"/>
  <c r="S3092" i="1"/>
  <c r="D3092" i="1"/>
  <c r="AI3091" i="1"/>
  <c r="W3091" i="1"/>
  <c r="S3091" i="1"/>
  <c r="D3091" i="1"/>
  <c r="AI3090" i="1"/>
  <c r="W3090" i="1"/>
  <c r="S3090" i="1"/>
  <c r="D3090" i="1"/>
  <c r="AJ3089" i="1"/>
  <c r="AI3089" i="1"/>
  <c r="AH3089" i="1"/>
  <c r="AG3089" i="1"/>
  <c r="W3089" i="1"/>
  <c r="S3089" i="1"/>
  <c r="D3089" i="1"/>
  <c r="W3088" i="1"/>
  <c r="S3088" i="1"/>
  <c r="D3088" i="1"/>
  <c r="W1899" i="1"/>
  <c r="S1899" i="1"/>
  <c r="D1899" i="1"/>
  <c r="W3087" i="1"/>
  <c r="S3087" i="1"/>
  <c r="D3087" i="1"/>
  <c r="AI1898" i="1"/>
  <c r="W1898" i="1"/>
  <c r="S1898" i="1"/>
  <c r="D1898" i="1"/>
  <c r="AJ1897" i="1"/>
  <c r="AI1897" i="1"/>
  <c r="AH1897" i="1"/>
  <c r="AG1897" i="1"/>
  <c r="W1897" i="1"/>
  <c r="S1897" i="1"/>
  <c r="D1897" i="1"/>
  <c r="AJ1896" i="1"/>
  <c r="AI1896" i="1"/>
  <c r="AH1896" i="1"/>
  <c r="AG1896" i="1"/>
  <c r="W1896" i="1"/>
  <c r="S1896" i="1"/>
  <c r="D1896" i="1"/>
  <c r="W3086" i="1"/>
  <c r="S3086" i="1"/>
  <c r="D3086" i="1"/>
  <c r="AI625" i="1"/>
  <c r="W625" i="1"/>
  <c r="S625" i="1"/>
  <c r="D625" i="1"/>
  <c r="AI1895" i="1"/>
  <c r="W1895" i="1"/>
  <c r="S1895" i="1"/>
  <c r="D1895" i="1"/>
  <c r="AJ1894" i="1"/>
  <c r="AI1894" i="1"/>
  <c r="AH1894" i="1"/>
  <c r="AG1894" i="1"/>
  <c r="W1894" i="1"/>
  <c r="S1894" i="1"/>
  <c r="D1894" i="1"/>
  <c r="W624" i="1"/>
  <c r="S624" i="1"/>
  <c r="D624" i="1"/>
  <c r="AJ623" i="1"/>
  <c r="AI623" i="1"/>
  <c r="AH623" i="1"/>
  <c r="AG623" i="1"/>
  <c r="W623" i="1"/>
  <c r="S623" i="1"/>
  <c r="D623" i="1"/>
  <c r="W622" i="1"/>
  <c r="S622" i="1"/>
  <c r="D622" i="1"/>
  <c r="W621" i="1"/>
  <c r="S621" i="1"/>
  <c r="D621" i="1"/>
  <c r="AI3085" i="1"/>
  <c r="W3085" i="1"/>
  <c r="S3085" i="1"/>
  <c r="D3085" i="1"/>
  <c r="W3084" i="1"/>
  <c r="S3084" i="1"/>
  <c r="D3084" i="1"/>
  <c r="W3083" i="1"/>
  <c r="S3083" i="1"/>
  <c r="D3083" i="1"/>
  <c r="W3082" i="1"/>
  <c r="S3082" i="1"/>
  <c r="D3082" i="1"/>
  <c r="W3081" i="1"/>
  <c r="S3081" i="1"/>
  <c r="D3081" i="1"/>
  <c r="W3080" i="1"/>
  <c r="S3080" i="1"/>
  <c r="D3080" i="1"/>
  <c r="W3079" i="1"/>
  <c r="S3079" i="1"/>
  <c r="D3079" i="1"/>
  <c r="W3078" i="1"/>
  <c r="S3078" i="1"/>
  <c r="D3078" i="1"/>
  <c r="AI3077" i="1"/>
  <c r="W3077" i="1"/>
  <c r="S3077" i="1"/>
  <c r="D3077" i="1"/>
  <c r="W3076" i="1"/>
  <c r="S3076" i="1"/>
  <c r="D3076" i="1"/>
  <c r="W3075" i="1"/>
  <c r="S3075" i="1"/>
  <c r="D3075" i="1"/>
  <c r="W3074" i="1"/>
  <c r="S3074" i="1"/>
  <c r="D3074" i="1"/>
  <c r="AJ3073" i="1"/>
  <c r="AI3073" i="1"/>
  <c r="AH3073" i="1"/>
  <c r="AG3073" i="1"/>
  <c r="W3073" i="1"/>
  <c r="S3073" i="1"/>
  <c r="D3073" i="1"/>
  <c r="AI1893" i="1"/>
  <c r="W1893" i="1"/>
  <c r="S1893" i="1"/>
  <c r="D1893" i="1"/>
  <c r="AI1892" i="1"/>
  <c r="W1892" i="1"/>
  <c r="S1892" i="1"/>
  <c r="D1892" i="1"/>
  <c r="AI3072" i="1"/>
  <c r="W3072" i="1"/>
  <c r="S3072" i="1"/>
  <c r="D3072" i="1"/>
  <c r="AI3071" i="1"/>
  <c r="W3071" i="1"/>
  <c r="S3071" i="1"/>
  <c r="D3071" i="1"/>
  <c r="AJ3070" i="1"/>
  <c r="AI3070" i="1"/>
  <c r="AH3070" i="1"/>
  <c r="AG3070" i="1"/>
  <c r="W3070" i="1"/>
  <c r="S3070" i="1"/>
  <c r="D3070" i="1"/>
  <c r="AI3069" i="1"/>
  <c r="W3069" i="1"/>
  <c r="S3069" i="1"/>
  <c r="D3069" i="1"/>
  <c r="AJ620" i="1"/>
  <c r="AI620" i="1"/>
  <c r="AH620" i="1"/>
  <c r="AG620" i="1"/>
  <c r="W620" i="1"/>
  <c r="S620" i="1"/>
  <c r="D620" i="1"/>
  <c r="AI3068" i="1"/>
  <c r="W3068" i="1"/>
  <c r="S3068" i="1"/>
  <c r="D3068" i="1"/>
  <c r="AJ3067" i="1"/>
  <c r="AI3067" i="1"/>
  <c r="AH3067" i="1"/>
  <c r="AG3067" i="1"/>
  <c r="W3067" i="1"/>
  <c r="S3067" i="1"/>
  <c r="D3067" i="1"/>
  <c r="W3066" i="1"/>
  <c r="S3066" i="1"/>
  <c r="D3066" i="1"/>
  <c r="AJ3065" i="1"/>
  <c r="AI3065" i="1"/>
  <c r="AH3065" i="1"/>
  <c r="AG3065" i="1"/>
  <c r="W3065" i="1"/>
  <c r="S3065" i="1"/>
  <c r="D3065" i="1"/>
  <c r="AJ1891" i="1"/>
  <c r="AI1891" i="1"/>
  <c r="AH1891" i="1"/>
  <c r="AG1891" i="1"/>
  <c r="W1891" i="1"/>
  <c r="S1891" i="1"/>
  <c r="D1891" i="1"/>
  <c r="AJ3064" i="1"/>
  <c r="AI3064" i="1"/>
  <c r="AH3064" i="1"/>
  <c r="AG3064" i="1"/>
  <c r="W3064" i="1"/>
  <c r="S3064" i="1"/>
  <c r="D3064" i="1"/>
  <c r="AJ1890" i="1"/>
  <c r="AI1890" i="1"/>
  <c r="AH1890" i="1"/>
  <c r="AG1890" i="1"/>
  <c r="W1890" i="1"/>
  <c r="S1890" i="1"/>
  <c r="D1890" i="1"/>
  <c r="W3063" i="1"/>
  <c r="S3063" i="1"/>
  <c r="D3063" i="1"/>
  <c r="AJ3062" i="1"/>
  <c r="AI3062" i="1"/>
  <c r="AH3062" i="1"/>
  <c r="AG3062" i="1"/>
  <c r="W3062" i="1"/>
  <c r="S3062" i="1"/>
  <c r="D3062" i="1"/>
  <c r="AI3061" i="1"/>
  <c r="W3061" i="1"/>
  <c r="S3061" i="1"/>
  <c r="D3061" i="1"/>
  <c r="AI3060" i="1"/>
  <c r="W3060" i="1"/>
  <c r="S3060" i="1"/>
  <c r="D3060" i="1"/>
  <c r="AI3059" i="1"/>
  <c r="W3059" i="1"/>
  <c r="S3059" i="1"/>
  <c r="D3059" i="1"/>
  <c r="AI1889" i="1"/>
  <c r="W1889" i="1"/>
  <c r="S1889" i="1"/>
  <c r="D1889" i="1"/>
  <c r="AJ3058" i="1"/>
  <c r="AI3058" i="1"/>
  <c r="AH3058" i="1"/>
  <c r="AG3058" i="1"/>
  <c r="W3058" i="1"/>
  <c r="S3058" i="1"/>
  <c r="D3058" i="1"/>
  <c r="AJ3057" i="1"/>
  <c r="AI3057" i="1"/>
  <c r="AH3057" i="1"/>
  <c r="AG3057" i="1"/>
  <c r="W3057" i="1"/>
  <c r="S3057" i="1"/>
  <c r="D3057" i="1"/>
  <c r="W3056" i="1"/>
  <c r="S3056" i="1"/>
  <c r="D3056" i="1"/>
  <c r="AI3055" i="1"/>
  <c r="W3055" i="1"/>
  <c r="S3055" i="1"/>
  <c r="D3055" i="1"/>
  <c r="W3054" i="1"/>
  <c r="S3054" i="1"/>
  <c r="D3054" i="1"/>
  <c r="W3053" i="1"/>
  <c r="S3053" i="1"/>
  <c r="D3053" i="1"/>
  <c r="AJ3052" i="1"/>
  <c r="AI3052" i="1"/>
  <c r="AH3052" i="1"/>
  <c r="AG3052" i="1"/>
  <c r="W3052" i="1"/>
  <c r="S3052" i="1"/>
  <c r="D3052" i="1"/>
  <c r="AI3051" i="1"/>
  <c r="W3051" i="1"/>
  <c r="S3051" i="1"/>
  <c r="D3051" i="1"/>
  <c r="AI3050" i="1"/>
  <c r="W3050" i="1"/>
  <c r="S3050" i="1"/>
  <c r="D3050" i="1"/>
  <c r="W3049" i="1"/>
  <c r="S3049" i="1"/>
  <c r="D3049" i="1"/>
  <c r="AI1888" i="1"/>
  <c r="W1888" i="1"/>
  <c r="S1888" i="1"/>
  <c r="D1888" i="1"/>
  <c r="AI619" i="1"/>
  <c r="W619" i="1"/>
  <c r="S619" i="1"/>
  <c r="D619" i="1"/>
  <c r="AI1887" i="1"/>
  <c r="W1887" i="1"/>
  <c r="S1887" i="1"/>
  <c r="D1887" i="1"/>
  <c r="W3048" i="1"/>
  <c r="S3048" i="1"/>
  <c r="D3048" i="1"/>
  <c r="AJ3047" i="1"/>
  <c r="AI3047" i="1"/>
  <c r="AH3047" i="1"/>
  <c r="AG3047" i="1"/>
  <c r="W3047" i="1"/>
  <c r="S3047" i="1"/>
  <c r="D3047" i="1"/>
  <c r="W3046" i="1"/>
  <c r="S3046" i="1"/>
  <c r="D3046" i="1"/>
  <c r="W3045" i="1"/>
  <c r="S3045" i="1"/>
  <c r="D3045" i="1"/>
  <c r="W1886" i="1"/>
  <c r="S1886" i="1"/>
  <c r="D1886" i="1"/>
  <c r="W3044" i="1"/>
  <c r="S3044" i="1"/>
  <c r="D3044" i="1"/>
  <c r="AI3043" i="1"/>
  <c r="W3043" i="1"/>
  <c r="S3043" i="1"/>
  <c r="D3043" i="1"/>
  <c r="AJ618" i="1"/>
  <c r="AI618" i="1"/>
  <c r="AH618" i="1"/>
  <c r="AG618" i="1"/>
  <c r="W618" i="1"/>
  <c r="S618" i="1"/>
  <c r="D618" i="1"/>
  <c r="W3042" i="1"/>
  <c r="S3042" i="1"/>
  <c r="D3042" i="1"/>
  <c r="AJ617" i="1"/>
  <c r="AI617" i="1"/>
  <c r="AH617" i="1"/>
  <c r="AG617" i="1"/>
  <c r="W617" i="1"/>
  <c r="S617" i="1"/>
  <c r="D617" i="1"/>
  <c r="AI3041" i="1"/>
  <c r="W3041" i="1"/>
  <c r="S3041" i="1"/>
  <c r="D3041" i="1"/>
  <c r="AI3040" i="1"/>
  <c r="W3040" i="1"/>
  <c r="S3040" i="1"/>
  <c r="D3040" i="1"/>
  <c r="AI3039" i="1"/>
  <c r="W3039" i="1"/>
  <c r="S3039" i="1"/>
  <c r="D3039" i="1"/>
  <c r="AI3038" i="1"/>
  <c r="W3038" i="1"/>
  <c r="S3038" i="1"/>
  <c r="D3038" i="1"/>
  <c r="AI1885" i="1"/>
  <c r="W1885" i="1"/>
  <c r="S1885" i="1"/>
  <c r="D1885" i="1"/>
  <c r="AI1884" i="1"/>
  <c r="W1884" i="1"/>
  <c r="S1884" i="1"/>
  <c r="D1884" i="1"/>
  <c r="AI1883" i="1"/>
  <c r="W1883" i="1"/>
  <c r="S1883" i="1"/>
  <c r="D1883" i="1"/>
  <c r="W3037" i="1"/>
  <c r="S3037" i="1"/>
  <c r="D3037" i="1"/>
  <c r="W3036" i="1"/>
  <c r="S3036" i="1"/>
  <c r="D3036" i="1"/>
  <c r="W3035" i="1"/>
  <c r="S3035" i="1"/>
  <c r="D3035" i="1"/>
  <c r="AI3034" i="1"/>
  <c r="W3034" i="1"/>
  <c r="S3034" i="1"/>
  <c r="D3034" i="1"/>
  <c r="AI3033" i="1"/>
  <c r="W3033" i="1"/>
  <c r="S3033" i="1"/>
  <c r="D3033" i="1"/>
  <c r="AI1882" i="1"/>
  <c r="W1882" i="1"/>
  <c r="S1882" i="1"/>
  <c r="D1882" i="1"/>
  <c r="AI3032" i="1"/>
  <c r="W3032" i="1"/>
  <c r="S3032" i="1"/>
  <c r="D3032" i="1"/>
  <c r="AI616" i="1"/>
  <c r="W616" i="1"/>
  <c r="S616" i="1"/>
  <c r="D616" i="1"/>
  <c r="W3031" i="1"/>
  <c r="S3031" i="1"/>
  <c r="D3031" i="1"/>
  <c r="AJ3030" i="1"/>
  <c r="AI3030" i="1"/>
  <c r="AH3030" i="1"/>
  <c r="AG3030" i="1"/>
  <c r="W3030" i="1"/>
  <c r="S3030" i="1"/>
  <c r="D3030" i="1"/>
  <c r="AJ3029" i="1"/>
  <c r="AI3029" i="1"/>
  <c r="AH3029" i="1"/>
  <c r="AG3029" i="1"/>
  <c r="W3029" i="1"/>
  <c r="S3029" i="1"/>
  <c r="D3029" i="1"/>
  <c r="AI615" i="1"/>
  <c r="W615" i="1"/>
  <c r="S615" i="1"/>
  <c r="D615" i="1"/>
  <c r="AI3028" i="1"/>
  <c r="W3028" i="1"/>
  <c r="S3028" i="1"/>
  <c r="D3028" i="1"/>
  <c r="AJ3027" i="1"/>
  <c r="AI3027" i="1"/>
  <c r="AH3027" i="1"/>
  <c r="AG3027" i="1"/>
  <c r="W3027" i="1"/>
  <c r="S3027" i="1"/>
  <c r="D3027" i="1"/>
  <c r="AI3026" i="1"/>
  <c r="W3026" i="1"/>
  <c r="S3026" i="1"/>
  <c r="D3026" i="1"/>
  <c r="AI3025" i="1"/>
  <c r="W3025" i="1"/>
  <c r="S3025" i="1"/>
  <c r="D3025" i="1"/>
  <c r="W3024" i="1"/>
  <c r="S3024" i="1"/>
  <c r="D3024" i="1"/>
  <c r="W3023" i="1"/>
  <c r="S3023" i="1"/>
  <c r="D3023" i="1"/>
  <c r="AI3022" i="1"/>
  <c r="W3022" i="1"/>
  <c r="S3022" i="1"/>
  <c r="D3022" i="1"/>
  <c r="W3021" i="1"/>
  <c r="S3021" i="1"/>
  <c r="D3021" i="1"/>
  <c r="AI3020" i="1"/>
  <c r="W3020" i="1"/>
  <c r="S3020" i="1"/>
  <c r="D3020" i="1"/>
  <c r="W3019" i="1"/>
  <c r="S3019" i="1"/>
  <c r="D3019" i="1"/>
  <c r="AI3018" i="1"/>
  <c r="W3018" i="1"/>
  <c r="S3018" i="1"/>
  <c r="D3018" i="1"/>
  <c r="AI3017" i="1"/>
  <c r="W3017" i="1"/>
  <c r="S3017" i="1"/>
  <c r="D3017" i="1"/>
  <c r="AJ1881" i="1"/>
  <c r="AI1881" i="1"/>
  <c r="AH1881" i="1"/>
  <c r="AG1881" i="1"/>
  <c r="W1881" i="1"/>
  <c r="S1881" i="1"/>
  <c r="D1881" i="1"/>
  <c r="AI3016" i="1"/>
  <c r="W3016" i="1"/>
  <c r="S3016" i="1"/>
  <c r="D3016" i="1"/>
  <c r="AI3015" i="1"/>
  <c r="W3015" i="1"/>
  <c r="S3015" i="1"/>
  <c r="D3015" i="1"/>
  <c r="AI1880" i="1"/>
  <c r="W1880" i="1"/>
  <c r="S1880" i="1"/>
  <c r="D1880" i="1"/>
  <c r="AI614" i="1"/>
  <c r="W614" i="1"/>
  <c r="S614" i="1"/>
  <c r="D614" i="1"/>
  <c r="AI3014" i="1"/>
  <c r="W3014" i="1"/>
  <c r="S3014" i="1"/>
  <c r="D3014" i="1"/>
  <c r="AJ3013" i="1"/>
  <c r="AI3013" i="1"/>
  <c r="AH3013" i="1"/>
  <c r="AG3013" i="1"/>
  <c r="W3013" i="1"/>
  <c r="S3013" i="1"/>
  <c r="D3013" i="1"/>
  <c r="AI613" i="1"/>
  <c r="W613" i="1"/>
  <c r="S613" i="1"/>
  <c r="D613" i="1"/>
  <c r="W612" i="1"/>
  <c r="S612" i="1"/>
  <c r="D612" i="1"/>
  <c r="AJ611" i="1"/>
  <c r="AI611" i="1"/>
  <c r="AH611" i="1"/>
  <c r="AG611" i="1"/>
  <c r="W611" i="1"/>
  <c r="S611" i="1"/>
  <c r="D611" i="1"/>
  <c r="AI1879" i="1"/>
  <c r="W1879" i="1"/>
  <c r="S1879" i="1"/>
  <c r="D1879" i="1"/>
  <c r="W3012" i="1"/>
  <c r="S3012" i="1"/>
  <c r="D3012" i="1"/>
  <c r="AI3011" i="1"/>
  <c r="W3011" i="1"/>
  <c r="S3011" i="1"/>
  <c r="D3011" i="1"/>
  <c r="AI1878" i="1"/>
  <c r="W1878" i="1"/>
  <c r="S1878" i="1"/>
  <c r="D1878" i="1"/>
  <c r="W610" i="1"/>
  <c r="S610" i="1"/>
  <c r="D610" i="1"/>
  <c r="AI3010" i="1"/>
  <c r="W3010" i="1"/>
  <c r="S3010" i="1"/>
  <c r="D3010" i="1"/>
  <c r="AI3009" i="1"/>
  <c r="W3009" i="1"/>
  <c r="S3009" i="1"/>
  <c r="D3009" i="1"/>
  <c r="AI3008" i="1"/>
  <c r="W3008" i="1"/>
  <c r="S3008" i="1"/>
  <c r="D3008" i="1"/>
  <c r="W609" i="1"/>
  <c r="S609" i="1"/>
  <c r="D609" i="1"/>
  <c r="AI1877" i="1"/>
  <c r="W1877" i="1"/>
  <c r="S1877" i="1"/>
  <c r="D1877" i="1"/>
  <c r="W3007" i="1"/>
  <c r="S3007" i="1"/>
  <c r="D3007" i="1"/>
  <c r="W1876" i="1"/>
  <c r="S1876" i="1"/>
  <c r="D1876" i="1"/>
  <c r="W3006" i="1"/>
  <c r="S3006" i="1"/>
  <c r="D3006" i="1"/>
  <c r="AI608" i="1"/>
  <c r="W608" i="1"/>
  <c r="S608" i="1"/>
  <c r="D608" i="1"/>
  <c r="AI3005" i="1"/>
  <c r="W3005" i="1"/>
  <c r="S3005" i="1"/>
  <c r="D3005" i="1"/>
  <c r="AI3004" i="1"/>
  <c r="W3004" i="1"/>
  <c r="S3004" i="1"/>
  <c r="D3004" i="1"/>
  <c r="AI607" i="1"/>
  <c r="W607" i="1"/>
  <c r="S607" i="1"/>
  <c r="D607" i="1"/>
  <c r="AJ606" i="1"/>
  <c r="AI606" i="1"/>
  <c r="AH606" i="1"/>
  <c r="AG606" i="1"/>
  <c r="W606" i="1"/>
  <c r="S606" i="1"/>
  <c r="D606" i="1"/>
  <c r="W1875" i="1"/>
  <c r="S1875" i="1"/>
  <c r="D1875" i="1"/>
  <c r="W1874" i="1"/>
  <c r="S1874" i="1"/>
  <c r="D1874" i="1"/>
  <c r="W1873" i="1"/>
  <c r="S1873" i="1"/>
  <c r="D1873" i="1"/>
  <c r="AJ605" i="1"/>
  <c r="AI605" i="1"/>
  <c r="AH605" i="1"/>
  <c r="AG605" i="1"/>
  <c r="W605" i="1"/>
  <c r="S605" i="1"/>
  <c r="D605" i="1"/>
  <c r="AI3003" i="1"/>
  <c r="W3003" i="1"/>
  <c r="S3003" i="1"/>
  <c r="D3003" i="1"/>
  <c r="AJ604" i="1"/>
  <c r="AI604" i="1"/>
  <c r="AH604" i="1"/>
  <c r="AG604" i="1"/>
  <c r="W604" i="1"/>
  <c r="S604" i="1"/>
  <c r="D604" i="1"/>
  <c r="AI3002" i="1"/>
  <c r="W3002" i="1"/>
  <c r="S3002" i="1"/>
  <c r="D3002" i="1"/>
  <c r="AI1872" i="1"/>
  <c r="W1872" i="1"/>
  <c r="S1872" i="1"/>
  <c r="D1872" i="1"/>
  <c r="AI1871" i="1"/>
  <c r="W1871" i="1"/>
  <c r="S1871" i="1"/>
  <c r="D1871" i="1"/>
  <c r="AJ603" i="1"/>
  <c r="AI603" i="1"/>
  <c r="AH603" i="1"/>
  <c r="AG603" i="1"/>
  <c r="W603" i="1"/>
  <c r="S603" i="1"/>
  <c r="D603" i="1"/>
  <c r="W1870" i="1"/>
  <c r="S1870" i="1"/>
  <c r="D1870" i="1"/>
  <c r="W1869" i="1"/>
  <c r="S1869" i="1"/>
  <c r="D1869" i="1"/>
  <c r="W1868" i="1"/>
  <c r="S1868" i="1"/>
  <c r="D1868" i="1"/>
  <c r="AJ602" i="1"/>
  <c r="AI602" i="1"/>
  <c r="AH602" i="1"/>
  <c r="AG602" i="1"/>
  <c r="W602" i="1"/>
  <c r="S602" i="1"/>
  <c r="D602" i="1"/>
  <c r="AJ3001" i="1"/>
  <c r="AI3001" i="1"/>
  <c r="AH3001" i="1"/>
  <c r="AG3001" i="1"/>
  <c r="W3001" i="1"/>
  <c r="S3001" i="1"/>
  <c r="D3001" i="1"/>
  <c r="W3000" i="1"/>
  <c r="S3000" i="1"/>
  <c r="D3000" i="1"/>
  <c r="AI1867" i="1"/>
  <c r="W1867" i="1"/>
  <c r="S1867" i="1"/>
  <c r="D1867" i="1"/>
  <c r="AI1866" i="1"/>
  <c r="W1866" i="1"/>
  <c r="S1866" i="1"/>
  <c r="D1866" i="1"/>
  <c r="AI601" i="1"/>
  <c r="W601" i="1"/>
  <c r="S601" i="1"/>
  <c r="D601" i="1"/>
  <c r="AI1865" i="1"/>
  <c r="W1865" i="1"/>
  <c r="S1865" i="1"/>
  <c r="D1865" i="1"/>
  <c r="AI600" i="1"/>
  <c r="W600" i="1"/>
  <c r="S600" i="1"/>
  <c r="D600" i="1"/>
  <c r="AI1864" i="1"/>
  <c r="W1864" i="1"/>
  <c r="S1864" i="1"/>
  <c r="D1864" i="1"/>
  <c r="AI599" i="1"/>
  <c r="W599" i="1"/>
  <c r="S599" i="1"/>
  <c r="D599" i="1"/>
  <c r="AJ1863" i="1"/>
  <c r="AI1863" i="1"/>
  <c r="AH1863" i="1"/>
  <c r="AG1863" i="1"/>
  <c r="W1863" i="1"/>
  <c r="S1863" i="1"/>
  <c r="D1863" i="1"/>
  <c r="AI1862" i="1"/>
  <c r="W1862" i="1"/>
  <c r="S1862" i="1"/>
  <c r="D1862" i="1"/>
  <c r="AJ1861" i="1"/>
  <c r="AI1861" i="1"/>
  <c r="AH1861" i="1"/>
  <c r="AG1861" i="1"/>
  <c r="W1861" i="1"/>
  <c r="S1861" i="1"/>
  <c r="D1861" i="1"/>
  <c r="AI598" i="1"/>
  <c r="W598" i="1"/>
  <c r="S598" i="1"/>
  <c r="D598" i="1"/>
  <c r="AI597" i="1"/>
  <c r="W597" i="1"/>
  <c r="S597" i="1"/>
  <c r="D597" i="1"/>
  <c r="AI1860" i="1"/>
  <c r="W1860" i="1"/>
  <c r="S1860" i="1"/>
  <c r="D1860" i="1"/>
  <c r="AI1859" i="1"/>
  <c r="W1859" i="1"/>
  <c r="S1859" i="1"/>
  <c r="D1859" i="1"/>
  <c r="AJ2999" i="1"/>
  <c r="AI2999" i="1"/>
  <c r="AH2999" i="1"/>
  <c r="AG2999" i="1"/>
  <c r="W2999" i="1"/>
  <c r="S2999" i="1"/>
  <c r="D2999" i="1"/>
  <c r="AJ1858" i="1"/>
  <c r="AI1858" i="1"/>
  <c r="AH1858" i="1"/>
  <c r="AG1858" i="1"/>
  <c r="W1858" i="1"/>
  <c r="S1858" i="1"/>
  <c r="D1858" i="1"/>
  <c r="AJ596" i="1"/>
  <c r="AI596" i="1"/>
  <c r="AH596" i="1"/>
  <c r="AG596" i="1"/>
  <c r="W596" i="1"/>
  <c r="S596" i="1"/>
  <c r="D596" i="1"/>
  <c r="AI1857" i="1"/>
  <c r="W1857" i="1"/>
  <c r="S1857" i="1"/>
  <c r="D1857" i="1"/>
  <c r="AI595" i="1"/>
  <c r="W595" i="1"/>
  <c r="S595" i="1"/>
  <c r="D595" i="1"/>
  <c r="AJ1856" i="1"/>
  <c r="AI1856" i="1"/>
  <c r="AH1856" i="1"/>
  <c r="AG1856" i="1"/>
  <c r="W1856" i="1"/>
  <c r="S1856" i="1"/>
  <c r="D1856" i="1"/>
  <c r="AJ1855" i="1"/>
  <c r="AI1855" i="1"/>
  <c r="AH1855" i="1"/>
  <c r="AG1855" i="1"/>
  <c r="W1855" i="1"/>
  <c r="S1855" i="1"/>
  <c r="D1855" i="1"/>
  <c r="AI594" i="1"/>
  <c r="W594" i="1"/>
  <c r="S594" i="1"/>
  <c r="D594" i="1"/>
  <c r="AI593" i="1"/>
  <c r="W593" i="1"/>
  <c r="S593" i="1"/>
  <c r="D593" i="1"/>
  <c r="AI1854" i="1"/>
  <c r="W1854" i="1"/>
  <c r="S1854" i="1"/>
  <c r="D1854" i="1"/>
  <c r="AI1853" i="1"/>
  <c r="W1853" i="1"/>
  <c r="S1853" i="1"/>
  <c r="D1853" i="1"/>
  <c r="AJ1852" i="1"/>
  <c r="AI1852" i="1"/>
  <c r="AH1852" i="1"/>
  <c r="AG1852" i="1"/>
  <c r="W1852" i="1"/>
  <c r="S1852" i="1"/>
  <c r="D1852" i="1"/>
  <c r="W592" i="1"/>
  <c r="S592" i="1"/>
  <c r="D592" i="1"/>
  <c r="AI591" i="1"/>
  <c r="W591" i="1"/>
  <c r="S591" i="1"/>
  <c r="D591" i="1"/>
  <c r="AI590" i="1"/>
  <c r="W590" i="1"/>
  <c r="S590" i="1"/>
  <c r="D590" i="1"/>
  <c r="AJ589" i="1"/>
  <c r="AI589" i="1"/>
  <c r="AH589" i="1"/>
  <c r="AG589" i="1"/>
  <c r="W589" i="1"/>
  <c r="S589" i="1"/>
  <c r="D589" i="1"/>
  <c r="AJ1851" i="1"/>
  <c r="AI1851" i="1"/>
  <c r="AH1851" i="1"/>
  <c r="AG1851" i="1"/>
  <c r="W1851" i="1"/>
  <c r="S1851" i="1"/>
  <c r="D1851" i="1"/>
  <c r="W1850" i="1"/>
  <c r="S1850" i="1"/>
  <c r="D1850" i="1"/>
  <c r="AI1849" i="1"/>
  <c r="W1849" i="1"/>
  <c r="S1849" i="1"/>
  <c r="D1849" i="1"/>
  <c r="AI588" i="1"/>
  <c r="W588" i="1"/>
  <c r="S588" i="1"/>
  <c r="D588" i="1"/>
  <c r="AJ587" i="1"/>
  <c r="AI587" i="1"/>
  <c r="AH587" i="1"/>
  <c r="AG587" i="1"/>
  <c r="W587" i="1"/>
  <c r="S587" i="1"/>
  <c r="D587" i="1"/>
  <c r="AI586" i="1"/>
  <c r="W586" i="1"/>
  <c r="S586" i="1"/>
  <c r="D586" i="1"/>
  <c r="AI585" i="1"/>
  <c r="W585" i="1"/>
  <c r="S585" i="1"/>
  <c r="D585" i="1"/>
  <c r="AI1848" i="1"/>
  <c r="W1848" i="1"/>
  <c r="S1848" i="1"/>
  <c r="D1848" i="1"/>
  <c r="AI1847" i="1"/>
  <c r="W1847" i="1"/>
  <c r="S1847" i="1"/>
  <c r="D1847" i="1"/>
  <c r="AI584" i="1"/>
  <c r="W584" i="1"/>
  <c r="S584" i="1"/>
  <c r="D584" i="1"/>
  <c r="AI1846" i="1"/>
  <c r="W1846" i="1"/>
  <c r="S1846" i="1"/>
  <c r="D1846" i="1"/>
  <c r="AI583" i="1"/>
  <c r="W583" i="1"/>
  <c r="S583" i="1"/>
  <c r="D583" i="1"/>
  <c r="AJ1845" i="1"/>
  <c r="AI1845" i="1"/>
  <c r="AH1845" i="1"/>
  <c r="AG1845" i="1"/>
  <c r="W1845" i="1"/>
  <c r="S1845" i="1"/>
  <c r="D1845" i="1"/>
  <c r="AI1844" i="1"/>
  <c r="W1844" i="1"/>
  <c r="S1844" i="1"/>
  <c r="D1844" i="1"/>
  <c r="AI1843" i="1"/>
  <c r="W1843" i="1"/>
  <c r="S1843" i="1"/>
  <c r="D1843" i="1"/>
  <c r="AI582" i="1"/>
  <c r="W582" i="1"/>
  <c r="S582" i="1"/>
  <c r="D582" i="1"/>
  <c r="AI1842" i="1"/>
  <c r="W1842" i="1"/>
  <c r="S1842" i="1"/>
  <c r="D1842" i="1"/>
  <c r="AI1841" i="1"/>
  <c r="W1841" i="1"/>
  <c r="S1841" i="1"/>
  <c r="D1841" i="1"/>
  <c r="AI581" i="1"/>
  <c r="W581" i="1"/>
  <c r="S581" i="1"/>
  <c r="D581" i="1"/>
  <c r="AI580" i="1"/>
  <c r="W580" i="1"/>
  <c r="S580" i="1"/>
  <c r="D580" i="1"/>
  <c r="AI579" i="1"/>
  <c r="W579" i="1"/>
  <c r="S579" i="1"/>
  <c r="D579" i="1"/>
  <c r="AI1840" i="1"/>
  <c r="W1840" i="1"/>
  <c r="S1840" i="1"/>
  <c r="D1840" i="1"/>
  <c r="AI578" i="1"/>
  <c r="W578" i="1"/>
  <c r="S578" i="1"/>
  <c r="D578" i="1"/>
  <c r="AI577" i="1"/>
  <c r="W577" i="1"/>
  <c r="S577" i="1"/>
  <c r="D577" i="1"/>
  <c r="AI1839" i="1"/>
  <c r="W1839" i="1"/>
  <c r="S1839" i="1"/>
  <c r="D1839" i="1"/>
  <c r="AI1838" i="1"/>
  <c r="W1838" i="1"/>
  <c r="S1838" i="1"/>
  <c r="D1838" i="1"/>
  <c r="AI576" i="1"/>
  <c r="W576" i="1"/>
  <c r="S576" i="1"/>
  <c r="D576" i="1"/>
  <c r="AI1837" i="1"/>
  <c r="W1837" i="1"/>
  <c r="S1837" i="1"/>
  <c r="D1837" i="1"/>
  <c r="AI1836" i="1"/>
  <c r="W1836" i="1"/>
  <c r="S1836" i="1"/>
  <c r="D1836" i="1"/>
  <c r="AJ575" i="1"/>
  <c r="AI575" i="1"/>
  <c r="AH575" i="1"/>
  <c r="AG575" i="1"/>
  <c r="W575" i="1"/>
  <c r="S575" i="1"/>
  <c r="D575" i="1"/>
  <c r="W1835" i="1"/>
  <c r="S1835" i="1"/>
  <c r="D1835" i="1"/>
  <c r="AI574" i="1"/>
  <c r="W574" i="1"/>
  <c r="S574" i="1"/>
  <c r="D574" i="1"/>
  <c r="AI573" i="1"/>
  <c r="W573" i="1"/>
  <c r="S573" i="1"/>
  <c r="D573" i="1"/>
  <c r="AI1834" i="1"/>
  <c r="W1834" i="1"/>
  <c r="S1834" i="1"/>
  <c r="D1834" i="1"/>
  <c r="AJ572" i="1"/>
  <c r="AI572" i="1"/>
  <c r="AH572" i="1"/>
  <c r="AG572" i="1"/>
  <c r="W572" i="1"/>
  <c r="S572" i="1"/>
  <c r="D572" i="1"/>
  <c r="AJ571" i="1"/>
  <c r="AI571" i="1"/>
  <c r="AH571" i="1"/>
  <c r="AG571" i="1"/>
  <c r="W571" i="1"/>
  <c r="S571" i="1"/>
  <c r="D571" i="1"/>
  <c r="AJ570" i="1"/>
  <c r="AI570" i="1"/>
  <c r="AH570" i="1"/>
  <c r="AG570" i="1"/>
  <c r="W570" i="1"/>
  <c r="S570" i="1"/>
  <c r="D570" i="1"/>
  <c r="AI569" i="1"/>
  <c r="W569" i="1"/>
  <c r="S569" i="1"/>
  <c r="D569" i="1"/>
  <c r="AJ568" i="1"/>
  <c r="AI568" i="1"/>
  <c r="AH568" i="1"/>
  <c r="AG568" i="1"/>
  <c r="W568" i="1"/>
  <c r="S568" i="1"/>
  <c r="D568" i="1"/>
  <c r="AI567" i="1"/>
  <c r="W567" i="1"/>
  <c r="S567" i="1"/>
  <c r="D567" i="1"/>
  <c r="AI2998" i="1"/>
  <c r="W2998" i="1"/>
  <c r="S2998" i="1"/>
  <c r="D2998" i="1"/>
  <c r="AI566" i="1"/>
  <c r="W566" i="1"/>
  <c r="S566" i="1"/>
  <c r="D566" i="1"/>
  <c r="AJ2997" i="1"/>
  <c r="AI2997" i="1"/>
  <c r="AH2997" i="1"/>
  <c r="AG2997" i="1"/>
  <c r="W2997" i="1"/>
  <c r="S2997" i="1"/>
  <c r="D2997" i="1"/>
  <c r="AI2996" i="1"/>
  <c r="W2996" i="1"/>
  <c r="S2996" i="1"/>
  <c r="D2996" i="1"/>
  <c r="AI1833" i="1"/>
  <c r="W1833" i="1"/>
  <c r="S1833" i="1"/>
  <c r="D1833" i="1"/>
  <c r="AJ565" i="1"/>
  <c r="AI565" i="1"/>
  <c r="AH565" i="1"/>
  <c r="AG565" i="1"/>
  <c r="W565" i="1"/>
  <c r="S565" i="1"/>
  <c r="D565" i="1"/>
  <c r="W564" i="1"/>
  <c r="S564" i="1"/>
  <c r="D564" i="1"/>
  <c r="AJ1832" i="1"/>
  <c r="AI1832" i="1"/>
  <c r="AH1832" i="1"/>
  <c r="AG1832" i="1"/>
  <c r="W1832" i="1"/>
  <c r="S1832" i="1"/>
  <c r="D1832" i="1"/>
  <c r="AJ563" i="1"/>
  <c r="AI563" i="1"/>
  <c r="AH563" i="1"/>
  <c r="AG563" i="1"/>
  <c r="W563" i="1"/>
  <c r="S563" i="1"/>
  <c r="D563" i="1"/>
  <c r="W562" i="1"/>
  <c r="S562" i="1"/>
  <c r="D562" i="1"/>
  <c r="AI561" i="1"/>
  <c r="W561" i="1"/>
  <c r="S561" i="1"/>
  <c r="D561" i="1"/>
  <c r="W560" i="1"/>
  <c r="S560" i="1"/>
  <c r="D560" i="1"/>
  <c r="AI1831" i="1"/>
  <c r="W1831" i="1"/>
  <c r="S1831" i="1"/>
  <c r="D1831" i="1"/>
  <c r="W559" i="1"/>
  <c r="S559" i="1"/>
  <c r="D559" i="1"/>
  <c r="AI558" i="1"/>
  <c r="W558" i="1"/>
  <c r="S558" i="1"/>
  <c r="D558" i="1"/>
  <c r="AI557" i="1"/>
  <c r="W557" i="1"/>
  <c r="S557" i="1"/>
  <c r="D557" i="1"/>
  <c r="W556" i="1"/>
  <c r="S556" i="1"/>
  <c r="D556" i="1"/>
  <c r="AJ555" i="1"/>
  <c r="AI555" i="1"/>
  <c r="AH555" i="1"/>
  <c r="AG555" i="1"/>
  <c r="W555" i="1"/>
  <c r="S555" i="1"/>
  <c r="D555" i="1"/>
  <c r="AI554" i="1"/>
  <c r="W554" i="1"/>
  <c r="S554" i="1"/>
  <c r="D554" i="1"/>
  <c r="AI553" i="1"/>
  <c r="W553" i="1"/>
  <c r="S553" i="1"/>
  <c r="D553" i="1"/>
  <c r="AI552" i="1"/>
  <c r="W552" i="1"/>
  <c r="S552" i="1"/>
  <c r="D552" i="1"/>
  <c r="AI551" i="1"/>
  <c r="W551" i="1"/>
  <c r="S551" i="1"/>
  <c r="D551" i="1"/>
  <c r="AI550" i="1"/>
  <c r="W550" i="1"/>
  <c r="S550" i="1"/>
  <c r="D550" i="1"/>
  <c r="AI1830" i="1"/>
  <c r="W1830" i="1"/>
  <c r="S1830" i="1"/>
  <c r="D1830" i="1"/>
  <c r="AJ1829" i="1"/>
  <c r="AI1829" i="1"/>
  <c r="AH1829" i="1"/>
  <c r="AG1829" i="1"/>
  <c r="W1829" i="1"/>
  <c r="S1829" i="1"/>
  <c r="D1829" i="1"/>
  <c r="AJ549" i="1"/>
  <c r="AI549" i="1"/>
  <c r="AH549" i="1"/>
  <c r="AG549" i="1"/>
  <c r="W549" i="1"/>
  <c r="S549" i="1"/>
  <c r="D549" i="1"/>
  <c r="AI548" i="1"/>
  <c r="W548" i="1"/>
  <c r="S548" i="1"/>
  <c r="D548" i="1"/>
  <c r="W547" i="1"/>
  <c r="S547" i="1"/>
  <c r="D547" i="1"/>
  <c r="AJ546" i="1"/>
  <c r="AI546" i="1"/>
  <c r="AH546" i="1"/>
  <c r="AG546" i="1"/>
  <c r="W546" i="1"/>
  <c r="S546" i="1"/>
  <c r="D546" i="1"/>
  <c r="AI545" i="1"/>
  <c r="W545" i="1"/>
  <c r="S545" i="1"/>
  <c r="D545" i="1"/>
  <c r="AI544" i="1"/>
  <c r="W544" i="1"/>
  <c r="S544" i="1"/>
  <c r="D544" i="1"/>
  <c r="AI543" i="1"/>
  <c r="W543" i="1"/>
  <c r="S543" i="1"/>
  <c r="D543" i="1"/>
  <c r="AJ542" i="1"/>
  <c r="AI542" i="1"/>
  <c r="AH542" i="1"/>
  <c r="AG542" i="1"/>
  <c r="W542" i="1"/>
  <c r="S542" i="1"/>
  <c r="D542" i="1"/>
  <c r="W541" i="1"/>
  <c r="S541" i="1"/>
  <c r="D541" i="1"/>
  <c r="AI540" i="1"/>
  <c r="W540" i="1"/>
  <c r="S540" i="1"/>
  <c r="D540" i="1"/>
  <c r="AI539" i="1"/>
  <c r="W539" i="1"/>
  <c r="S539" i="1"/>
  <c r="D539" i="1"/>
  <c r="AI538" i="1"/>
  <c r="W538" i="1"/>
  <c r="S538" i="1"/>
  <c r="D538" i="1"/>
  <c r="AI537" i="1"/>
  <c r="W537" i="1"/>
  <c r="S537" i="1"/>
  <c r="D537" i="1"/>
  <c r="AI536" i="1"/>
  <c r="W536" i="1"/>
  <c r="S536" i="1"/>
  <c r="D536" i="1"/>
  <c r="W535" i="1"/>
  <c r="S535" i="1"/>
  <c r="D535" i="1"/>
  <c r="AI534" i="1"/>
  <c r="W534" i="1"/>
  <c r="S534" i="1"/>
  <c r="D534" i="1"/>
  <c r="AI533" i="1"/>
  <c r="W533" i="1"/>
  <c r="S533" i="1"/>
  <c r="D533" i="1"/>
  <c r="AI532" i="1"/>
  <c r="W532" i="1"/>
  <c r="S532" i="1"/>
  <c r="D532" i="1"/>
  <c r="AI531" i="1"/>
  <c r="W531" i="1"/>
  <c r="S531" i="1"/>
  <c r="D531" i="1"/>
  <c r="AI530" i="1"/>
  <c r="W530" i="1"/>
  <c r="S530" i="1"/>
  <c r="D530" i="1"/>
  <c r="AI529" i="1"/>
  <c r="W529" i="1"/>
  <c r="S529" i="1"/>
  <c r="D529" i="1"/>
  <c r="AI528" i="1"/>
  <c r="W528" i="1"/>
  <c r="S528" i="1"/>
  <c r="D528" i="1"/>
  <c r="AI527" i="1"/>
  <c r="W527" i="1"/>
  <c r="S527" i="1"/>
  <c r="D527" i="1"/>
  <c r="AI526" i="1"/>
  <c r="W526" i="1"/>
  <c r="S526" i="1"/>
  <c r="D526" i="1"/>
  <c r="W525" i="1"/>
  <c r="S525" i="1"/>
  <c r="D525" i="1"/>
  <c r="AI524" i="1"/>
  <c r="W524" i="1"/>
  <c r="S524" i="1"/>
  <c r="D524" i="1"/>
  <c r="AJ523" i="1"/>
  <c r="AI523" i="1"/>
  <c r="AH523" i="1"/>
  <c r="AG523" i="1"/>
  <c r="W523" i="1"/>
  <c r="S523" i="1"/>
  <c r="D523" i="1"/>
  <c r="AI522" i="1"/>
  <c r="W522" i="1"/>
  <c r="S522" i="1"/>
  <c r="D522" i="1"/>
  <c r="AI521" i="1"/>
  <c r="W521" i="1"/>
  <c r="S521" i="1"/>
  <c r="D521" i="1"/>
  <c r="AI520" i="1"/>
  <c r="W520" i="1"/>
  <c r="S520" i="1"/>
  <c r="D520" i="1"/>
  <c r="AI519" i="1"/>
  <c r="W519" i="1"/>
  <c r="S519" i="1"/>
  <c r="D519" i="1"/>
  <c r="AI518" i="1"/>
  <c r="W518" i="1"/>
  <c r="S518" i="1"/>
  <c r="D518" i="1"/>
  <c r="AI517" i="1"/>
  <c r="W517" i="1"/>
  <c r="S517" i="1"/>
  <c r="D517" i="1"/>
  <c r="AI516" i="1"/>
  <c r="W516" i="1"/>
  <c r="S516" i="1"/>
  <c r="D516" i="1"/>
  <c r="W515" i="1"/>
  <c r="S515" i="1"/>
  <c r="D515" i="1"/>
  <c r="W514" i="1"/>
  <c r="S514" i="1"/>
  <c r="D514" i="1"/>
  <c r="AI513" i="1"/>
  <c r="W513" i="1"/>
  <c r="S513" i="1"/>
  <c r="D513" i="1"/>
  <c r="AI512" i="1"/>
  <c r="W512" i="1"/>
  <c r="S512" i="1"/>
  <c r="D512" i="1"/>
  <c r="AI511" i="1"/>
  <c r="W511" i="1"/>
  <c r="S511" i="1"/>
  <c r="D511" i="1"/>
  <c r="W510" i="1"/>
  <c r="S510" i="1"/>
  <c r="D510" i="1"/>
  <c r="AI509" i="1"/>
  <c r="W509" i="1"/>
  <c r="S509" i="1"/>
  <c r="D509" i="1"/>
  <c r="AJ508" i="1"/>
  <c r="AI508" i="1"/>
  <c r="AH508" i="1"/>
  <c r="AG508" i="1"/>
  <c r="W508" i="1"/>
  <c r="S508" i="1"/>
  <c r="D508" i="1"/>
  <c r="W507" i="1"/>
  <c r="S507" i="1"/>
  <c r="D507" i="1"/>
  <c r="AJ506" i="1"/>
  <c r="AI506" i="1"/>
  <c r="AH506" i="1"/>
  <c r="AG506" i="1"/>
  <c r="W506" i="1"/>
  <c r="S506" i="1"/>
  <c r="D506" i="1"/>
  <c r="AI505" i="1"/>
  <c r="W505" i="1"/>
  <c r="S505" i="1"/>
  <c r="D505" i="1"/>
  <c r="AI504" i="1"/>
  <c r="W504" i="1"/>
  <c r="S504" i="1"/>
  <c r="D504" i="1"/>
  <c r="AI503" i="1"/>
  <c r="W503" i="1"/>
  <c r="S503" i="1"/>
  <c r="D503" i="1"/>
  <c r="W502" i="1"/>
  <c r="S502" i="1"/>
  <c r="D502" i="1"/>
  <c r="AI501" i="1"/>
  <c r="W501" i="1"/>
  <c r="S501" i="1"/>
  <c r="D501" i="1"/>
  <c r="W500" i="1"/>
  <c r="S500" i="1"/>
  <c r="D500" i="1"/>
  <c r="W499" i="1"/>
  <c r="S499" i="1"/>
  <c r="D499" i="1"/>
  <c r="AI498" i="1"/>
  <c r="W498" i="1"/>
  <c r="S498" i="1"/>
  <c r="D498" i="1"/>
  <c r="W497" i="1"/>
  <c r="S497" i="1"/>
  <c r="D497" i="1"/>
  <c r="AI496" i="1"/>
  <c r="W496" i="1"/>
  <c r="S496" i="1"/>
  <c r="D496" i="1"/>
  <c r="W495" i="1"/>
  <c r="S495" i="1"/>
  <c r="D495" i="1"/>
  <c r="W494" i="1"/>
  <c r="S494" i="1"/>
  <c r="D494" i="1"/>
  <c r="AI493" i="1"/>
  <c r="W493" i="1"/>
  <c r="S493" i="1"/>
  <c r="D493" i="1"/>
  <c r="AI492" i="1"/>
  <c r="W492" i="1"/>
  <c r="S492" i="1"/>
  <c r="N492" i="1"/>
  <c r="D492" i="1"/>
  <c r="AI491" i="1"/>
  <c r="W491" i="1"/>
  <c r="S491" i="1"/>
  <c r="D491" i="1"/>
  <c r="W490" i="1"/>
  <c r="S490" i="1"/>
  <c r="D490" i="1"/>
  <c r="AI489" i="1"/>
  <c r="W489" i="1"/>
  <c r="S489" i="1"/>
  <c r="D489" i="1"/>
  <c r="W488" i="1"/>
  <c r="S488" i="1"/>
  <c r="D488" i="1"/>
  <c r="W487" i="1"/>
  <c r="S487" i="1"/>
  <c r="D487" i="1"/>
  <c r="AI486" i="1"/>
  <c r="W486" i="1"/>
  <c r="S486" i="1"/>
  <c r="D486" i="1"/>
  <c r="AI485" i="1"/>
  <c r="W485" i="1"/>
  <c r="S485" i="1"/>
  <c r="D485" i="1"/>
  <c r="AI484" i="1"/>
  <c r="W484" i="1"/>
  <c r="S484" i="1"/>
  <c r="D484" i="1"/>
  <c r="AJ483" i="1"/>
  <c r="AI483" i="1"/>
  <c r="AH483" i="1"/>
  <c r="AG483" i="1"/>
  <c r="W483" i="1"/>
  <c r="S483" i="1"/>
  <c r="D483" i="1"/>
  <c r="W482" i="1"/>
  <c r="S482" i="1"/>
  <c r="D482" i="1"/>
  <c r="W481" i="1"/>
  <c r="S481" i="1"/>
  <c r="D481" i="1"/>
  <c r="W480" i="1"/>
  <c r="S480" i="1"/>
  <c r="D480" i="1"/>
  <c r="W479" i="1"/>
  <c r="S479" i="1"/>
  <c r="D479" i="1"/>
  <c r="W478" i="1"/>
  <c r="S478" i="1"/>
  <c r="D478" i="1"/>
  <c r="W477" i="1"/>
  <c r="S477" i="1"/>
  <c r="D477" i="1"/>
  <c r="AJ476" i="1"/>
  <c r="AI476" i="1"/>
  <c r="AH476" i="1"/>
  <c r="AG476" i="1"/>
  <c r="W476" i="1"/>
  <c r="S476" i="1"/>
  <c r="D476" i="1"/>
  <c r="AI475" i="1"/>
  <c r="W475" i="1"/>
  <c r="S475" i="1"/>
  <c r="D475" i="1"/>
  <c r="W474" i="1"/>
  <c r="S474" i="1"/>
  <c r="D474" i="1"/>
  <c r="W473" i="1"/>
  <c r="S473" i="1"/>
  <c r="D473" i="1"/>
  <c r="AJ472" i="1"/>
  <c r="AI472" i="1"/>
  <c r="AH472" i="1"/>
  <c r="AG472" i="1"/>
  <c r="W472" i="1"/>
  <c r="S472" i="1"/>
  <c r="D472" i="1"/>
  <c r="AI471" i="1"/>
  <c r="W471" i="1"/>
  <c r="S471" i="1"/>
  <c r="D471" i="1"/>
  <c r="W470" i="1"/>
  <c r="S470" i="1"/>
  <c r="D470" i="1"/>
  <c r="AI469" i="1"/>
  <c r="W469" i="1"/>
  <c r="S469" i="1"/>
  <c r="D469" i="1"/>
  <c r="AI468" i="1"/>
  <c r="W468" i="1"/>
  <c r="S468" i="1"/>
  <c r="D468" i="1"/>
  <c r="AI467" i="1"/>
  <c r="W467" i="1"/>
  <c r="S467" i="1"/>
  <c r="D467" i="1"/>
  <c r="AI466" i="1"/>
  <c r="W466" i="1"/>
  <c r="S466" i="1"/>
  <c r="D466" i="1"/>
  <c r="W465" i="1"/>
  <c r="S465" i="1"/>
  <c r="D465" i="1"/>
  <c r="W464" i="1"/>
  <c r="S464" i="1"/>
  <c r="D464" i="1"/>
  <c r="AI463" i="1"/>
  <c r="W463" i="1"/>
  <c r="S463" i="1"/>
  <c r="D463" i="1"/>
  <c r="W462" i="1"/>
  <c r="S462" i="1"/>
  <c r="D462" i="1"/>
  <c r="AI461" i="1"/>
  <c r="W461" i="1"/>
  <c r="S461" i="1"/>
  <c r="D461" i="1"/>
  <c r="W460" i="1"/>
  <c r="S460" i="1"/>
  <c r="D460" i="1"/>
  <c r="W459" i="1"/>
  <c r="S459" i="1"/>
  <c r="D459" i="1"/>
  <c r="W458" i="1"/>
  <c r="S458" i="1"/>
  <c r="D458" i="1"/>
  <c r="W457" i="1"/>
  <c r="S457" i="1"/>
  <c r="D457" i="1"/>
  <c r="W456" i="1"/>
  <c r="S456" i="1"/>
  <c r="D456" i="1"/>
  <c r="AI455" i="1"/>
  <c r="W455" i="1"/>
  <c r="S455" i="1"/>
  <c r="D455" i="1"/>
  <c r="W454" i="1"/>
  <c r="S454" i="1"/>
  <c r="D454" i="1"/>
  <c r="W453" i="1"/>
  <c r="S453" i="1"/>
  <c r="D453" i="1"/>
  <c r="AI452" i="1"/>
  <c r="W452" i="1"/>
  <c r="S452" i="1"/>
  <c r="D452" i="1"/>
  <c r="AI451" i="1"/>
  <c r="W451" i="1"/>
  <c r="S451" i="1"/>
  <c r="D451" i="1"/>
  <c r="AI450" i="1"/>
  <c r="W450" i="1"/>
  <c r="S450" i="1"/>
  <c r="D450" i="1"/>
  <c r="AI1828" i="1"/>
  <c r="W1828" i="1"/>
  <c r="S1828" i="1"/>
  <c r="D1828" i="1"/>
  <c r="AJ2995" i="1"/>
  <c r="AI2995" i="1"/>
  <c r="AH2995" i="1"/>
  <c r="AG2995" i="1"/>
  <c r="W2995" i="1"/>
  <c r="S2995" i="1"/>
  <c r="D2995" i="1"/>
  <c r="AJ1827" i="1"/>
  <c r="AI1827" i="1"/>
  <c r="AH1827" i="1"/>
  <c r="AG1827" i="1"/>
  <c r="W1827" i="1"/>
  <c r="S1827" i="1"/>
  <c r="D1827" i="1"/>
  <c r="AI449" i="1"/>
  <c r="W449" i="1"/>
  <c r="S449" i="1"/>
  <c r="D449" i="1"/>
  <c r="AJ448" i="1"/>
  <c r="AI448" i="1"/>
  <c r="AH448" i="1"/>
  <c r="AG448" i="1"/>
  <c r="W448" i="1"/>
  <c r="S448" i="1"/>
  <c r="D448" i="1"/>
  <c r="AI1826" i="1"/>
  <c r="W1826" i="1"/>
  <c r="S1826" i="1"/>
  <c r="D1826" i="1"/>
  <c r="AJ1825" i="1"/>
  <c r="AI1825" i="1"/>
  <c r="AH1825" i="1"/>
  <c r="AG1825" i="1"/>
  <c r="W1825" i="1"/>
  <c r="S1825" i="1"/>
  <c r="D1825" i="1"/>
  <c r="AJ1824" i="1"/>
  <c r="AI1824" i="1"/>
  <c r="AH1824" i="1"/>
  <c r="AG1824" i="1"/>
  <c r="W1824" i="1"/>
  <c r="S1824" i="1"/>
  <c r="D1824" i="1"/>
  <c r="AI447" i="1"/>
  <c r="W447" i="1"/>
  <c r="S447" i="1"/>
  <c r="D447" i="1"/>
  <c r="AJ1823" i="1"/>
  <c r="AI1823" i="1"/>
  <c r="AH1823" i="1"/>
  <c r="AG1823" i="1"/>
  <c r="W1823" i="1"/>
  <c r="S1823" i="1"/>
  <c r="D1823" i="1"/>
  <c r="AJ1822" i="1"/>
  <c r="AI1822" i="1"/>
  <c r="AH1822" i="1"/>
  <c r="AG1822" i="1"/>
  <c r="W1822" i="1"/>
  <c r="S1822" i="1"/>
  <c r="D1822" i="1"/>
  <c r="AI446" i="1"/>
  <c r="W446" i="1"/>
  <c r="S446" i="1"/>
  <c r="D446" i="1"/>
  <c r="AI1821" i="1"/>
  <c r="W1821" i="1"/>
  <c r="S1821" i="1"/>
  <c r="D1821" i="1"/>
  <c r="AJ1820" i="1"/>
  <c r="AI1820" i="1"/>
  <c r="AH1820" i="1"/>
  <c r="AG1820" i="1"/>
  <c r="W1820" i="1"/>
  <c r="S1820" i="1"/>
  <c r="D1820" i="1"/>
  <c r="AI1819" i="1"/>
  <c r="W1819" i="1"/>
  <c r="S1819" i="1"/>
  <c r="D1819" i="1"/>
  <c r="AJ1818" i="1"/>
  <c r="AI1818" i="1"/>
  <c r="AH1818" i="1"/>
  <c r="AG1818" i="1"/>
  <c r="W1818" i="1"/>
  <c r="S1818" i="1"/>
  <c r="D1818" i="1"/>
  <c r="W445" i="1"/>
  <c r="S445" i="1"/>
  <c r="D445" i="1"/>
  <c r="AJ1817" i="1"/>
  <c r="AI1817" i="1"/>
  <c r="AH1817" i="1"/>
  <c r="AG1817" i="1"/>
  <c r="W1817" i="1"/>
  <c r="S1817" i="1"/>
  <c r="D1817" i="1"/>
  <c r="AI1816" i="1"/>
  <c r="W1816" i="1"/>
  <c r="S1816" i="1"/>
  <c r="D1816" i="1"/>
  <c r="AI1815" i="1"/>
  <c r="W1815" i="1"/>
  <c r="S1815" i="1"/>
  <c r="D1815" i="1"/>
  <c r="AJ444" i="1"/>
  <c r="AI444" i="1"/>
  <c r="AH444" i="1"/>
  <c r="AG444" i="1"/>
  <c r="W444" i="1"/>
  <c r="S444" i="1"/>
  <c r="D444" i="1"/>
  <c r="AJ443" i="1"/>
  <c r="AI443" i="1"/>
  <c r="AH443" i="1"/>
  <c r="AG443" i="1"/>
  <c r="W443" i="1"/>
  <c r="S443" i="1"/>
  <c r="D443" i="1"/>
  <c r="AJ1814" i="1"/>
  <c r="AI1814" i="1"/>
  <c r="AH1814" i="1"/>
  <c r="AG1814" i="1"/>
  <c r="W1814" i="1"/>
  <c r="S1814" i="1"/>
  <c r="D1814" i="1"/>
  <c r="AI442" i="1"/>
  <c r="W442" i="1"/>
  <c r="S442" i="1"/>
  <c r="D442" i="1"/>
  <c r="AJ1813" i="1"/>
  <c r="AI1813" i="1"/>
  <c r="AH1813" i="1"/>
  <c r="AG1813" i="1"/>
  <c r="W1813" i="1"/>
  <c r="S1813" i="1"/>
  <c r="D1813" i="1"/>
  <c r="AI441" i="1"/>
  <c r="W441" i="1"/>
  <c r="S441" i="1"/>
  <c r="D441" i="1"/>
  <c r="AI440" i="1"/>
  <c r="W440" i="1"/>
  <c r="S440" i="1"/>
  <c r="D440" i="1"/>
  <c r="AI1812" i="1"/>
  <c r="W1812" i="1"/>
  <c r="S1812" i="1"/>
  <c r="D1812" i="1"/>
  <c r="W1811" i="1"/>
  <c r="S1811" i="1"/>
  <c r="D1811" i="1"/>
  <c r="AI439" i="1"/>
  <c r="W439" i="1"/>
  <c r="S439" i="1"/>
  <c r="D439" i="1"/>
  <c r="AI1810" i="1"/>
  <c r="W1810" i="1"/>
  <c r="S1810" i="1"/>
  <c r="D1810" i="1"/>
  <c r="AI438" i="1"/>
  <c r="W438" i="1"/>
  <c r="S438" i="1"/>
  <c r="D438" i="1"/>
  <c r="AI1809" i="1"/>
  <c r="W1809" i="1"/>
  <c r="S1809" i="1"/>
  <c r="D1809" i="1"/>
  <c r="AI437" i="1"/>
  <c r="W437" i="1"/>
  <c r="S437" i="1"/>
  <c r="D437" i="1"/>
  <c r="AI436" i="1"/>
  <c r="W436" i="1"/>
  <c r="S436" i="1"/>
  <c r="D436" i="1"/>
  <c r="W435" i="1"/>
  <c r="S435" i="1"/>
  <c r="D435" i="1"/>
  <c r="W2994" i="1"/>
  <c r="S2994" i="1"/>
  <c r="D2994" i="1"/>
  <c r="AI434" i="1"/>
  <c r="W434" i="1"/>
  <c r="S434" i="1"/>
  <c r="D434" i="1"/>
  <c r="AJ1808" i="1"/>
  <c r="AI1808" i="1"/>
  <c r="AH1808" i="1"/>
  <c r="AG1808" i="1"/>
  <c r="W1808" i="1"/>
  <c r="S1808" i="1"/>
  <c r="D1808" i="1"/>
  <c r="AI433" i="1"/>
  <c r="W433" i="1"/>
  <c r="S433" i="1"/>
  <c r="D433" i="1"/>
  <c r="AI432" i="1"/>
  <c r="W432" i="1"/>
  <c r="S432" i="1"/>
  <c r="D432" i="1"/>
  <c r="AI431" i="1"/>
  <c r="W431" i="1"/>
  <c r="S431" i="1"/>
  <c r="D431" i="1"/>
  <c r="AI430" i="1"/>
  <c r="W430" i="1"/>
  <c r="S430" i="1"/>
  <c r="D430" i="1"/>
  <c r="AI1807" i="1"/>
  <c r="W1807" i="1"/>
  <c r="S1807" i="1"/>
  <c r="D1807" i="1"/>
  <c r="AI1806" i="1"/>
  <c r="W1806" i="1"/>
  <c r="S1806" i="1"/>
  <c r="D1806" i="1"/>
  <c r="AJ429" i="1"/>
  <c r="AI429" i="1"/>
  <c r="AH429" i="1"/>
  <c r="AG429" i="1"/>
  <c r="W429" i="1"/>
  <c r="S429" i="1"/>
  <c r="D429" i="1"/>
  <c r="AI428" i="1"/>
  <c r="W428" i="1"/>
  <c r="S428" i="1"/>
  <c r="D428" i="1"/>
  <c r="AI1805" i="1"/>
  <c r="W1805" i="1"/>
  <c r="S1805" i="1"/>
  <c r="D1805" i="1"/>
  <c r="AI427" i="1"/>
  <c r="W427" i="1"/>
  <c r="S427" i="1"/>
  <c r="D427" i="1"/>
  <c r="AI1804" i="1"/>
  <c r="W1804" i="1"/>
  <c r="S1804" i="1"/>
  <c r="D1804" i="1"/>
  <c r="AJ426" i="1"/>
  <c r="AI426" i="1"/>
  <c r="AH426" i="1"/>
  <c r="AG426" i="1"/>
  <c r="W426" i="1"/>
  <c r="S426" i="1"/>
  <c r="D426" i="1"/>
  <c r="AI1803" i="1"/>
  <c r="W1803" i="1"/>
  <c r="S1803" i="1"/>
  <c r="D1803" i="1"/>
  <c r="AI425" i="1"/>
  <c r="W425" i="1"/>
  <c r="S425" i="1"/>
  <c r="D425" i="1"/>
  <c r="AI424" i="1"/>
  <c r="W424" i="1"/>
  <c r="S424" i="1"/>
  <c r="D424" i="1"/>
  <c r="AI1802" i="1"/>
  <c r="W1802" i="1"/>
  <c r="S1802" i="1"/>
  <c r="D1802" i="1"/>
  <c r="AI2993" i="1"/>
  <c r="W2993" i="1"/>
  <c r="S2993" i="1"/>
  <c r="D2993" i="1"/>
  <c r="AJ423" i="1"/>
  <c r="AI423" i="1"/>
  <c r="AH423" i="1"/>
  <c r="AG423" i="1"/>
  <c r="W423" i="1"/>
  <c r="S423" i="1"/>
  <c r="D423" i="1"/>
  <c r="AI422" i="1"/>
  <c r="W422" i="1"/>
  <c r="S422" i="1"/>
  <c r="D422" i="1"/>
  <c r="AI1801" i="1"/>
  <c r="W1801" i="1"/>
  <c r="S1801" i="1"/>
  <c r="D1801" i="1"/>
  <c r="AI421" i="1"/>
  <c r="W421" i="1"/>
  <c r="S421" i="1"/>
  <c r="D421" i="1"/>
  <c r="AI1800" i="1"/>
  <c r="W1800" i="1"/>
  <c r="S1800" i="1"/>
  <c r="D1800" i="1"/>
  <c r="AI1799" i="1"/>
  <c r="W1799" i="1"/>
  <c r="S1799" i="1"/>
  <c r="D1799" i="1"/>
  <c r="AI1798" i="1"/>
  <c r="W1798" i="1"/>
  <c r="S1798" i="1"/>
  <c r="D1798" i="1"/>
  <c r="AI420" i="1"/>
  <c r="W420" i="1"/>
  <c r="S420" i="1"/>
  <c r="D420" i="1"/>
  <c r="W1797" i="1"/>
  <c r="S1797" i="1"/>
  <c r="D1797" i="1"/>
  <c r="AI419" i="1"/>
  <c r="W419" i="1"/>
  <c r="S419" i="1"/>
  <c r="D419" i="1"/>
  <c r="AJ418" i="1"/>
  <c r="AI418" i="1"/>
  <c r="AH418" i="1"/>
  <c r="AG418" i="1"/>
  <c r="W418" i="1"/>
  <c r="S418" i="1"/>
  <c r="D418" i="1"/>
  <c r="W1796" i="1"/>
  <c r="S1796" i="1"/>
  <c r="D1796" i="1"/>
  <c r="AI1795" i="1"/>
  <c r="W1795" i="1"/>
  <c r="S1795" i="1"/>
  <c r="D1795" i="1"/>
  <c r="W2992" i="1"/>
  <c r="S2992" i="1"/>
  <c r="D2992" i="1"/>
  <c r="W417" i="1"/>
  <c r="S417" i="1"/>
  <c r="D417" i="1"/>
  <c r="AI1794" i="1"/>
  <c r="W1794" i="1"/>
  <c r="S1794" i="1"/>
  <c r="D1794" i="1"/>
  <c r="W1793" i="1"/>
  <c r="S1793" i="1"/>
  <c r="D1793" i="1"/>
  <c r="AJ1792" i="1"/>
  <c r="AI1792" i="1"/>
  <c r="AH1792" i="1"/>
  <c r="AG1792" i="1"/>
  <c r="W1792" i="1"/>
  <c r="S1792" i="1"/>
  <c r="D1792" i="1"/>
  <c r="AI416" i="1"/>
  <c r="W416" i="1"/>
  <c r="S416" i="1"/>
  <c r="D416" i="1"/>
  <c r="AI1791" i="1"/>
  <c r="W1791" i="1"/>
  <c r="S1791" i="1"/>
  <c r="D1791" i="1"/>
  <c r="AJ1790" i="1"/>
  <c r="AI1790" i="1"/>
  <c r="AH1790" i="1"/>
  <c r="AG1790" i="1"/>
  <c r="W1790" i="1"/>
  <c r="S1790" i="1"/>
  <c r="D1790" i="1"/>
  <c r="AJ1789" i="1"/>
  <c r="AI1789" i="1"/>
  <c r="AH1789" i="1"/>
  <c r="AG1789" i="1"/>
  <c r="W1789" i="1"/>
  <c r="S1789" i="1"/>
  <c r="D1789" i="1"/>
  <c r="AI2991" i="1"/>
  <c r="W2991" i="1"/>
  <c r="S2991" i="1"/>
  <c r="D2991" i="1"/>
  <c r="AI1788" i="1"/>
  <c r="W1788" i="1"/>
  <c r="S1788" i="1"/>
  <c r="D1788" i="1"/>
  <c r="W1787" i="1"/>
  <c r="S1787" i="1"/>
  <c r="D1787" i="1"/>
  <c r="AI2990" i="1"/>
  <c r="W2990" i="1"/>
  <c r="S2990" i="1"/>
  <c r="D2990" i="1"/>
  <c r="AJ2989" i="1"/>
  <c r="AI2989" i="1"/>
  <c r="AH2989" i="1"/>
  <c r="AG2989" i="1"/>
  <c r="W2989" i="1"/>
  <c r="S2989" i="1"/>
  <c r="D2989" i="1"/>
  <c r="AJ2988" i="1"/>
  <c r="AI2988" i="1"/>
  <c r="AH2988" i="1"/>
  <c r="AG2988" i="1"/>
  <c r="W2988" i="1"/>
  <c r="S2988" i="1"/>
  <c r="D2988" i="1"/>
  <c r="AI1786" i="1"/>
  <c r="W1786" i="1"/>
  <c r="S1786" i="1"/>
  <c r="D1786" i="1"/>
  <c r="W2987" i="1"/>
  <c r="S2987" i="1"/>
  <c r="D2987" i="1"/>
  <c r="AI2986" i="1"/>
  <c r="W2986" i="1"/>
  <c r="S2986" i="1"/>
  <c r="D2986" i="1"/>
  <c r="AI2985" i="1"/>
  <c r="W2985" i="1"/>
  <c r="S2985" i="1"/>
  <c r="D2985" i="1"/>
  <c r="W1785" i="1"/>
  <c r="S1785" i="1"/>
  <c r="D1785" i="1"/>
  <c r="AI1784" i="1"/>
  <c r="W1784" i="1"/>
  <c r="S1784" i="1"/>
  <c r="D1784" i="1"/>
  <c r="AJ1783" i="1"/>
  <c r="AI1783" i="1"/>
  <c r="AH1783" i="1"/>
  <c r="AG1783" i="1"/>
  <c r="W1783" i="1"/>
  <c r="S1783" i="1"/>
  <c r="D1783" i="1"/>
  <c r="W2984" i="1"/>
  <c r="S2984" i="1"/>
  <c r="D2984" i="1"/>
  <c r="W2983" i="1"/>
  <c r="S2983" i="1"/>
  <c r="D2983" i="1"/>
  <c r="AI2982" i="1"/>
  <c r="W2982" i="1"/>
  <c r="S2982" i="1"/>
  <c r="D2982" i="1"/>
  <c r="W2981" i="1"/>
  <c r="S2981" i="1"/>
  <c r="D2981" i="1"/>
  <c r="AI1782" i="1"/>
  <c r="W1782" i="1"/>
  <c r="S1782" i="1"/>
  <c r="D1782" i="1"/>
  <c r="AJ1781" i="1"/>
  <c r="AI1781" i="1"/>
  <c r="AH1781" i="1"/>
  <c r="AG1781" i="1"/>
  <c r="W1781" i="1"/>
  <c r="S1781" i="1"/>
  <c r="D1781" i="1"/>
  <c r="AJ1780" i="1"/>
  <c r="AI1780" i="1"/>
  <c r="AH1780" i="1"/>
  <c r="AG1780" i="1"/>
  <c r="W1780" i="1"/>
  <c r="S1780" i="1"/>
  <c r="D1780" i="1"/>
  <c r="AJ1779" i="1"/>
  <c r="AI1779" i="1"/>
  <c r="AH1779" i="1"/>
  <c r="AG1779" i="1"/>
  <c r="W1779" i="1"/>
  <c r="S1779" i="1"/>
  <c r="D1779" i="1"/>
  <c r="W2980" i="1"/>
  <c r="S2980" i="1"/>
  <c r="D2980" i="1"/>
  <c r="AI2979" i="1"/>
  <c r="W2979" i="1"/>
  <c r="S2979" i="1"/>
  <c r="D2979" i="1"/>
  <c r="AI2978" i="1"/>
  <c r="W2978" i="1"/>
  <c r="S2978" i="1"/>
  <c r="D2978" i="1"/>
  <c r="AI2977" i="1"/>
  <c r="W2977" i="1"/>
  <c r="S2977" i="1"/>
  <c r="D2977" i="1"/>
  <c r="W2976" i="1"/>
  <c r="S2976" i="1"/>
  <c r="D2976" i="1"/>
  <c r="AI2975" i="1"/>
  <c r="W2975" i="1"/>
  <c r="S2975" i="1"/>
  <c r="D2975" i="1"/>
  <c r="AI1778" i="1"/>
  <c r="W1778" i="1"/>
  <c r="S1778" i="1"/>
  <c r="D1778" i="1"/>
  <c r="W2974" i="1"/>
  <c r="S2974" i="1"/>
  <c r="D2974" i="1"/>
  <c r="W1777" i="1"/>
  <c r="S1777" i="1"/>
  <c r="D1777" i="1"/>
  <c r="W2973" i="1"/>
  <c r="S2973" i="1"/>
  <c r="D2973" i="1"/>
  <c r="AJ2972" i="1"/>
  <c r="AI2972" i="1"/>
  <c r="AH2972" i="1"/>
  <c r="AG2972" i="1"/>
  <c r="W2972" i="1"/>
  <c r="S2972" i="1"/>
  <c r="D2972" i="1"/>
  <c r="AI2971" i="1"/>
  <c r="W2971" i="1"/>
  <c r="S2971" i="1"/>
  <c r="D2971" i="1"/>
  <c r="AI2970" i="1"/>
  <c r="W2970" i="1"/>
  <c r="S2970" i="1"/>
  <c r="D2970" i="1"/>
  <c r="AJ415" i="1"/>
  <c r="AI415" i="1"/>
  <c r="AH415" i="1"/>
  <c r="AG415" i="1"/>
  <c r="W415" i="1"/>
  <c r="S415" i="1"/>
  <c r="D415" i="1"/>
  <c r="W2969" i="1"/>
  <c r="S2969" i="1"/>
  <c r="D2969" i="1"/>
  <c r="AI1776" i="1"/>
  <c r="W1776" i="1"/>
  <c r="S1776" i="1"/>
  <c r="D1776" i="1"/>
  <c r="AI2968" i="1"/>
  <c r="W2968" i="1"/>
  <c r="S2968" i="1"/>
  <c r="D2968" i="1"/>
  <c r="AJ2967" i="1"/>
  <c r="AI2967" i="1"/>
  <c r="AH2967" i="1"/>
  <c r="AG2967" i="1"/>
  <c r="W2967" i="1"/>
  <c r="S2967" i="1"/>
  <c r="D2967" i="1"/>
  <c r="AI2966" i="1"/>
  <c r="W2966" i="1"/>
  <c r="S2966" i="1"/>
  <c r="D2966" i="1"/>
  <c r="AI1775" i="1"/>
  <c r="W1775" i="1"/>
  <c r="S1775" i="1"/>
  <c r="D1775" i="1"/>
  <c r="AI2965" i="1"/>
  <c r="W2965" i="1"/>
  <c r="S2965" i="1"/>
  <c r="D2965" i="1"/>
  <c r="AI1774" i="1"/>
  <c r="W1774" i="1"/>
  <c r="S1774" i="1"/>
  <c r="D1774" i="1"/>
  <c r="W2964" i="1"/>
  <c r="S2964" i="1"/>
  <c r="D2964" i="1"/>
  <c r="W2963" i="1"/>
  <c r="S2963" i="1"/>
  <c r="D2963" i="1"/>
  <c r="W2962" i="1"/>
  <c r="S2962" i="1"/>
  <c r="D2962" i="1"/>
  <c r="AI2961" i="1"/>
  <c r="W2961" i="1"/>
  <c r="S2961" i="1"/>
  <c r="D2961" i="1"/>
  <c r="AJ414" i="1"/>
  <c r="AI414" i="1"/>
  <c r="AH414" i="1"/>
  <c r="AG414" i="1"/>
  <c r="W414" i="1"/>
  <c r="S414" i="1"/>
  <c r="D414" i="1"/>
  <c r="AI1773" i="1"/>
  <c r="W1773" i="1"/>
  <c r="S1773" i="1"/>
  <c r="D1773" i="1"/>
  <c r="W2960" i="1"/>
  <c r="S2960" i="1"/>
  <c r="D2960" i="1"/>
  <c r="W2959" i="1"/>
  <c r="S2959" i="1"/>
  <c r="D2959" i="1"/>
  <c r="AI1772" i="1"/>
  <c r="W1772" i="1"/>
  <c r="S1772" i="1"/>
  <c r="D1772" i="1"/>
  <c r="W2958" i="1"/>
  <c r="S2958" i="1"/>
  <c r="D2958" i="1"/>
  <c r="W1771" i="1"/>
  <c r="S1771" i="1"/>
  <c r="D1771" i="1"/>
  <c r="AI2957" i="1"/>
  <c r="W2957" i="1"/>
  <c r="S2957" i="1"/>
  <c r="D2957" i="1"/>
  <c r="AI2956" i="1"/>
  <c r="W2956" i="1"/>
  <c r="S2956" i="1"/>
  <c r="D2956" i="1"/>
  <c r="W2955" i="1"/>
  <c r="S2955" i="1"/>
  <c r="D2955" i="1"/>
  <c r="AI2954" i="1"/>
  <c r="W2954" i="1"/>
  <c r="S2954" i="1"/>
  <c r="D2954" i="1"/>
  <c r="AI1770" i="1"/>
  <c r="W1770" i="1"/>
  <c r="S1770" i="1"/>
  <c r="D1770" i="1"/>
  <c r="W2953" i="1"/>
  <c r="S2953" i="1"/>
  <c r="D2953" i="1"/>
  <c r="W2952" i="1"/>
  <c r="S2952" i="1"/>
  <c r="D2952" i="1"/>
  <c r="W2951" i="1"/>
  <c r="S2951" i="1"/>
  <c r="D2951" i="1"/>
  <c r="W2950" i="1"/>
  <c r="S2950" i="1"/>
  <c r="D2950" i="1"/>
  <c r="W2949" i="1"/>
  <c r="S2949" i="1"/>
  <c r="D2949" i="1"/>
  <c r="W2948" i="1"/>
  <c r="S2948" i="1"/>
  <c r="D2948" i="1"/>
  <c r="AI2947" i="1"/>
  <c r="W2947" i="1"/>
  <c r="S2947" i="1"/>
  <c r="D2947" i="1"/>
  <c r="AI2946" i="1"/>
  <c r="W2946" i="1"/>
  <c r="S2946" i="1"/>
  <c r="D2946" i="1"/>
  <c r="AI2945" i="1"/>
  <c r="W2945" i="1"/>
  <c r="S2945" i="1"/>
  <c r="D2945" i="1"/>
  <c r="W2944" i="1"/>
  <c r="S2944" i="1"/>
  <c r="D2944" i="1"/>
  <c r="AI2943" i="1"/>
  <c r="W2943" i="1"/>
  <c r="S2943" i="1"/>
  <c r="D2943" i="1"/>
  <c r="AI2942" i="1"/>
  <c r="W2942" i="1"/>
  <c r="S2942" i="1"/>
  <c r="D2942" i="1"/>
  <c r="W2941" i="1"/>
  <c r="S2941" i="1"/>
  <c r="D2941" i="1"/>
  <c r="W2940" i="1"/>
  <c r="S2940" i="1"/>
  <c r="D2940" i="1"/>
  <c r="AJ2939" i="1"/>
  <c r="AI2939" i="1"/>
  <c r="AH2939" i="1"/>
  <c r="AG2939" i="1"/>
  <c r="W2939" i="1"/>
  <c r="S2939" i="1"/>
  <c r="D2939" i="1"/>
  <c r="AI2938" i="1"/>
  <c r="W2938" i="1"/>
  <c r="S2938" i="1"/>
  <c r="D2938" i="1"/>
  <c r="AI2937" i="1"/>
  <c r="W2937" i="1"/>
  <c r="S2937" i="1"/>
  <c r="D2937" i="1"/>
  <c r="AI2936" i="1"/>
  <c r="W2936" i="1"/>
  <c r="S2936" i="1"/>
  <c r="D2936" i="1"/>
  <c r="AI1769" i="1"/>
  <c r="W1769" i="1"/>
  <c r="S1769" i="1"/>
  <c r="D1769" i="1"/>
  <c r="AI2935" i="1"/>
  <c r="W2935" i="1"/>
  <c r="S2935" i="1"/>
  <c r="D2935" i="1"/>
  <c r="AI2934" i="1"/>
  <c r="W2934" i="1"/>
  <c r="S2934" i="1"/>
  <c r="D2934" i="1"/>
  <c r="AI2933" i="1"/>
  <c r="W2933" i="1"/>
  <c r="S2933" i="1"/>
  <c r="D2933" i="1"/>
  <c r="W2932" i="1"/>
  <c r="S2932" i="1"/>
  <c r="D2932" i="1"/>
  <c r="W2931" i="1"/>
  <c r="S2931" i="1"/>
  <c r="D2931" i="1"/>
  <c r="W1768" i="1"/>
  <c r="S1768" i="1"/>
  <c r="D1768" i="1"/>
  <c r="AJ2930" i="1"/>
  <c r="AI2930" i="1"/>
  <c r="AH2930" i="1"/>
  <c r="AG2930" i="1"/>
  <c r="W2930" i="1"/>
  <c r="S2930" i="1"/>
  <c r="D2930" i="1"/>
  <c r="W2929" i="1"/>
  <c r="S2929" i="1"/>
  <c r="D2929" i="1"/>
  <c r="W2928" i="1"/>
  <c r="S2928" i="1"/>
  <c r="D2928" i="1"/>
  <c r="AI1767" i="1"/>
  <c r="W1767" i="1"/>
  <c r="S1767" i="1"/>
  <c r="D1767" i="1"/>
  <c r="AI1766" i="1"/>
  <c r="W1766" i="1"/>
  <c r="S1766" i="1"/>
  <c r="D1766" i="1"/>
  <c r="AI1765" i="1"/>
  <c r="W1765" i="1"/>
  <c r="S1765" i="1"/>
  <c r="D1765" i="1"/>
  <c r="AI2927" i="1"/>
  <c r="W2927" i="1"/>
  <c r="S2927" i="1"/>
  <c r="D2927" i="1"/>
  <c r="AI2926" i="1"/>
  <c r="W2926" i="1"/>
  <c r="S2926" i="1"/>
  <c r="D2926" i="1"/>
  <c r="AI1764" i="1"/>
  <c r="W1764" i="1"/>
  <c r="S1764" i="1"/>
  <c r="D1764" i="1"/>
  <c r="AI2925" i="1"/>
  <c r="W2925" i="1"/>
  <c r="S2925" i="1"/>
  <c r="D2925" i="1"/>
  <c r="W2924" i="1"/>
  <c r="S2924" i="1"/>
  <c r="D2924" i="1"/>
  <c r="W2923" i="1"/>
  <c r="S2923" i="1"/>
  <c r="D2923" i="1"/>
  <c r="AI2922" i="1"/>
  <c r="W2922" i="1"/>
  <c r="S2922" i="1"/>
  <c r="D2922" i="1"/>
  <c r="W2921" i="1"/>
  <c r="S2921" i="1"/>
  <c r="D2921" i="1"/>
  <c r="AI2920" i="1"/>
  <c r="W2920" i="1"/>
  <c r="S2920" i="1"/>
  <c r="D2920" i="1"/>
  <c r="W2919" i="1"/>
  <c r="S2919" i="1"/>
  <c r="D2919" i="1"/>
  <c r="W2918" i="1"/>
  <c r="S2918" i="1"/>
  <c r="D2918" i="1"/>
  <c r="W2917" i="1"/>
  <c r="S2917" i="1"/>
  <c r="D2917" i="1"/>
  <c r="AJ2916" i="1"/>
  <c r="AI2916" i="1"/>
  <c r="AH2916" i="1"/>
  <c r="AG2916" i="1"/>
  <c r="W2916" i="1"/>
  <c r="S2916" i="1"/>
  <c r="D2916" i="1"/>
  <c r="AI1763" i="1"/>
  <c r="W1763" i="1"/>
  <c r="S1763" i="1"/>
  <c r="D1763" i="1"/>
  <c r="AI1762" i="1"/>
  <c r="W1762" i="1"/>
  <c r="S1762" i="1"/>
  <c r="D1762" i="1"/>
  <c r="W2915" i="1"/>
  <c r="S2915" i="1"/>
  <c r="D2915" i="1"/>
  <c r="W2914" i="1"/>
  <c r="S2914" i="1"/>
  <c r="D2914" i="1"/>
  <c r="AI2913" i="1"/>
  <c r="W2913" i="1"/>
  <c r="S2913" i="1"/>
  <c r="D2913" i="1"/>
  <c r="AI2912" i="1"/>
  <c r="W2912" i="1"/>
  <c r="S2912" i="1"/>
  <c r="D2912" i="1"/>
  <c r="W2911" i="1"/>
  <c r="S2911" i="1"/>
  <c r="D2911" i="1"/>
  <c r="W1761" i="1"/>
  <c r="S1761" i="1"/>
  <c r="D1761" i="1"/>
  <c r="W2910" i="1"/>
  <c r="S2910" i="1"/>
  <c r="D2910" i="1"/>
  <c r="W413" i="1"/>
  <c r="S413" i="1"/>
  <c r="D413" i="1"/>
  <c r="AI2909" i="1"/>
  <c r="W2909" i="1"/>
  <c r="S2909" i="1"/>
  <c r="D2909" i="1"/>
  <c r="W1760" i="1"/>
  <c r="S1760" i="1"/>
  <c r="D1760" i="1"/>
  <c r="AI2908" i="1"/>
  <c r="W2908" i="1"/>
  <c r="S2908" i="1"/>
  <c r="D2908" i="1"/>
  <c r="AI2907" i="1"/>
  <c r="W2907" i="1"/>
  <c r="S2907" i="1"/>
  <c r="D2907" i="1"/>
  <c r="AJ2906" i="1"/>
  <c r="AI2906" i="1"/>
  <c r="AH2906" i="1"/>
  <c r="AG2906" i="1"/>
  <c r="W2906" i="1"/>
  <c r="S2906" i="1"/>
  <c r="D2906" i="1"/>
  <c r="AI1759" i="1"/>
  <c r="W1759" i="1"/>
  <c r="S1759" i="1"/>
  <c r="D1759" i="1"/>
  <c r="AI2905" i="1"/>
  <c r="W2905" i="1"/>
  <c r="S2905" i="1"/>
  <c r="D2905" i="1"/>
  <c r="AI2904" i="1"/>
  <c r="W2904" i="1"/>
  <c r="S2904" i="1"/>
  <c r="D2904" i="1"/>
  <c r="AI2903" i="1"/>
  <c r="W2903" i="1"/>
  <c r="S2903" i="1"/>
  <c r="D2903" i="1"/>
  <c r="AI2902" i="1"/>
  <c r="W2902" i="1"/>
  <c r="S2902" i="1"/>
  <c r="D2902" i="1"/>
  <c r="AI2901" i="1"/>
  <c r="W2901" i="1"/>
  <c r="S2901" i="1"/>
  <c r="D2901" i="1"/>
  <c r="AI2900" i="1"/>
  <c r="W2900" i="1"/>
  <c r="S2900" i="1"/>
  <c r="D2900" i="1"/>
  <c r="AH2899" i="1"/>
  <c r="W2899" i="1"/>
  <c r="S2899" i="1"/>
  <c r="D2899" i="1"/>
  <c r="AI1758" i="1"/>
  <c r="W1758" i="1"/>
  <c r="S1758" i="1"/>
  <c r="D1758" i="1"/>
  <c r="AI2898" i="1"/>
  <c r="W2898" i="1"/>
  <c r="S2898" i="1"/>
  <c r="D2898" i="1"/>
  <c r="W1757" i="1"/>
  <c r="S1757" i="1"/>
  <c r="D1757" i="1"/>
  <c r="AI2897" i="1"/>
  <c r="W2897" i="1"/>
  <c r="S2897" i="1"/>
  <c r="D2897" i="1"/>
  <c r="AI2896" i="1"/>
  <c r="W2896" i="1"/>
  <c r="S2896" i="1"/>
  <c r="D2896" i="1"/>
  <c r="W1756" i="1"/>
  <c r="S1756" i="1"/>
  <c r="D1756" i="1"/>
  <c r="AI2895" i="1"/>
  <c r="W2895" i="1"/>
  <c r="S2895" i="1"/>
  <c r="D2895" i="1"/>
  <c r="AJ2894" i="1"/>
  <c r="AI2894" i="1"/>
  <c r="AH2894" i="1"/>
  <c r="AG2894" i="1"/>
  <c r="W2894" i="1"/>
  <c r="S2894" i="1"/>
  <c r="D2894" i="1"/>
  <c r="AI412" i="1"/>
  <c r="W412" i="1"/>
  <c r="S412" i="1"/>
  <c r="D412" i="1"/>
  <c r="W1755" i="1"/>
  <c r="S1755" i="1"/>
  <c r="D1755" i="1"/>
  <c r="AI2893" i="1"/>
  <c r="W2893" i="1"/>
  <c r="S2893" i="1"/>
  <c r="D2893" i="1"/>
  <c r="AI1754" i="1"/>
  <c r="W1754" i="1"/>
  <c r="S1754" i="1"/>
  <c r="D1754" i="1"/>
  <c r="AJ2892" i="1"/>
  <c r="AI2892" i="1"/>
  <c r="AH2892" i="1"/>
  <c r="AG2892" i="1"/>
  <c r="W2892" i="1"/>
  <c r="S2892" i="1"/>
  <c r="D2892" i="1"/>
  <c r="W411" i="1"/>
  <c r="S411" i="1"/>
  <c r="D411" i="1"/>
  <c r="AI2891" i="1"/>
  <c r="W2891" i="1"/>
  <c r="S2891" i="1"/>
  <c r="D2891" i="1"/>
  <c r="AH2890" i="1"/>
  <c r="W2890" i="1"/>
  <c r="S2890" i="1"/>
  <c r="D2890" i="1"/>
  <c r="AI2889" i="1"/>
  <c r="W2889" i="1"/>
  <c r="S2889" i="1"/>
  <c r="D2889" i="1"/>
  <c r="AI2888" i="1"/>
  <c r="AH2888" i="1"/>
  <c r="W2888" i="1"/>
  <c r="S2888" i="1"/>
  <c r="D2888" i="1"/>
  <c r="W1753" i="1"/>
  <c r="S1753" i="1"/>
  <c r="D1753" i="1"/>
  <c r="AI2887" i="1"/>
  <c r="W2887" i="1"/>
  <c r="S2887" i="1"/>
  <c r="D2887" i="1"/>
  <c r="W410" i="1"/>
  <c r="S410" i="1"/>
  <c r="D410" i="1"/>
  <c r="AI409" i="1"/>
  <c r="W409" i="1"/>
  <c r="S409" i="1"/>
  <c r="D409" i="1"/>
  <c r="AI408" i="1"/>
  <c r="W408" i="1"/>
  <c r="S408" i="1"/>
  <c r="D408" i="1"/>
  <c r="AJ1752" i="1"/>
  <c r="AI1752" i="1"/>
  <c r="AH1752" i="1"/>
  <c r="AG1752" i="1"/>
  <c r="W1752" i="1"/>
  <c r="S1752" i="1"/>
  <c r="D1752" i="1"/>
  <c r="AJ2886" i="1"/>
  <c r="AI2886" i="1"/>
  <c r="AH2886" i="1"/>
  <c r="AG2886" i="1"/>
  <c r="W2886" i="1"/>
  <c r="S2886" i="1"/>
  <c r="D2886" i="1"/>
  <c r="AI2885" i="1"/>
  <c r="W2885" i="1"/>
  <c r="S2885" i="1"/>
  <c r="D2885" i="1"/>
  <c r="AI2884" i="1"/>
  <c r="W2884" i="1"/>
  <c r="S2884" i="1"/>
  <c r="D2884" i="1"/>
  <c r="AI407" i="1"/>
  <c r="AH407" i="1"/>
  <c r="W407" i="1"/>
  <c r="S407" i="1"/>
  <c r="D407" i="1"/>
  <c r="W1751" i="1"/>
  <c r="S1751" i="1"/>
  <c r="D1751" i="1"/>
  <c r="W406" i="1"/>
  <c r="S406" i="1"/>
  <c r="D406" i="1"/>
  <c r="AI2883" i="1"/>
  <c r="W2883" i="1"/>
  <c r="S2883" i="1"/>
  <c r="D2883" i="1"/>
  <c r="W405" i="1"/>
  <c r="S405" i="1"/>
  <c r="D405" i="1"/>
  <c r="W404" i="1"/>
  <c r="S404" i="1"/>
  <c r="D404" i="1"/>
  <c r="AI1750" i="1"/>
  <c r="W1750" i="1"/>
  <c r="S1750" i="1"/>
  <c r="D1750" i="1"/>
  <c r="W2882" i="1"/>
  <c r="S2882" i="1"/>
  <c r="D2882" i="1"/>
  <c r="W2881" i="1"/>
  <c r="S2881" i="1"/>
  <c r="D2881" i="1"/>
  <c r="AI2880" i="1"/>
  <c r="W2880" i="1"/>
  <c r="S2880" i="1"/>
  <c r="D2880" i="1"/>
  <c r="AI2879" i="1"/>
  <c r="W2879" i="1"/>
  <c r="S2879" i="1"/>
  <c r="D2879" i="1"/>
  <c r="AI2878" i="1"/>
  <c r="W2878" i="1"/>
  <c r="S2878" i="1"/>
  <c r="D2878" i="1"/>
  <c r="AI2877" i="1"/>
  <c r="W2877" i="1"/>
  <c r="S2877" i="1"/>
  <c r="D2877" i="1"/>
  <c r="AI2876" i="1"/>
  <c r="W2876" i="1"/>
  <c r="S2876" i="1"/>
  <c r="D2876" i="1"/>
  <c r="AI2875" i="1"/>
  <c r="W2875" i="1"/>
  <c r="S2875" i="1"/>
  <c r="D2875" i="1"/>
  <c r="AI2874" i="1"/>
  <c r="W2874" i="1"/>
  <c r="S2874" i="1"/>
  <c r="D2874" i="1"/>
  <c r="AI2873" i="1"/>
  <c r="W2873" i="1"/>
  <c r="S2873" i="1"/>
  <c r="D2873" i="1"/>
  <c r="AI2872" i="1"/>
  <c r="W2872" i="1"/>
  <c r="S2872" i="1"/>
  <c r="D2872" i="1"/>
  <c r="AI2871" i="1"/>
  <c r="W2871" i="1"/>
  <c r="S2871" i="1"/>
  <c r="D2871" i="1"/>
  <c r="AI2870" i="1"/>
  <c r="W2870" i="1"/>
  <c r="S2870" i="1"/>
  <c r="D2870" i="1"/>
  <c r="AJ2869" i="1"/>
  <c r="AI2869" i="1"/>
  <c r="AH2869" i="1"/>
  <c r="AG2869" i="1"/>
  <c r="W2869" i="1"/>
  <c r="S2869" i="1"/>
  <c r="D2869" i="1"/>
  <c r="AJ2868" i="1"/>
  <c r="AI2868" i="1"/>
  <c r="AH2868" i="1"/>
  <c r="AG2868" i="1"/>
  <c r="W2868" i="1"/>
  <c r="S2868" i="1"/>
  <c r="D2868" i="1"/>
  <c r="AI2867" i="1"/>
  <c r="W2867" i="1"/>
  <c r="S2867" i="1"/>
  <c r="D2867" i="1"/>
  <c r="AI2866" i="1"/>
  <c r="W2866" i="1"/>
  <c r="S2866" i="1"/>
  <c r="D2866" i="1"/>
  <c r="AI2865" i="1"/>
  <c r="W2865" i="1"/>
  <c r="S2865" i="1"/>
  <c r="D2865" i="1"/>
  <c r="AI2864" i="1"/>
  <c r="W2864" i="1"/>
  <c r="S2864" i="1"/>
  <c r="D2864" i="1"/>
  <c r="AI2863" i="1"/>
  <c r="W2863" i="1"/>
  <c r="S2863" i="1"/>
  <c r="D2863" i="1"/>
  <c r="AI2862" i="1"/>
  <c r="W2862" i="1"/>
  <c r="S2862" i="1"/>
  <c r="D2862" i="1"/>
  <c r="AI2861" i="1"/>
  <c r="W2861" i="1"/>
  <c r="S2861" i="1"/>
  <c r="D2861" i="1"/>
  <c r="AI2860" i="1"/>
  <c r="W2860" i="1"/>
  <c r="S2860" i="1"/>
  <c r="D2860" i="1"/>
  <c r="AI2859" i="1"/>
  <c r="W2859" i="1"/>
  <c r="S2859" i="1"/>
  <c r="D2859" i="1"/>
  <c r="W403" i="1"/>
  <c r="S403" i="1"/>
  <c r="D403" i="1"/>
  <c r="W402" i="1"/>
  <c r="S402" i="1"/>
  <c r="D402" i="1"/>
  <c r="W401" i="1"/>
  <c r="S401" i="1"/>
  <c r="D401" i="1"/>
  <c r="W400" i="1"/>
  <c r="S400" i="1"/>
  <c r="D400" i="1"/>
  <c r="W399" i="1"/>
  <c r="S399" i="1"/>
  <c r="D399" i="1"/>
  <c r="W398" i="1"/>
  <c r="S398" i="1"/>
  <c r="D398" i="1"/>
  <c r="W397" i="1"/>
  <c r="S397" i="1"/>
  <c r="D397" i="1"/>
  <c r="W396" i="1"/>
  <c r="S396" i="1"/>
  <c r="D396" i="1"/>
  <c r="W395" i="1"/>
  <c r="S395" i="1"/>
  <c r="D395" i="1"/>
  <c r="W394" i="1"/>
  <c r="S394" i="1"/>
  <c r="D394" i="1"/>
  <c r="AJ1749" i="1"/>
  <c r="AI1749" i="1"/>
  <c r="AH1749" i="1"/>
  <c r="AG1749" i="1"/>
  <c r="S1749" i="1"/>
  <c r="D1749" i="1"/>
  <c r="AI393" i="1"/>
  <c r="S393" i="1"/>
  <c r="D393" i="1"/>
  <c r="AI2858" i="1"/>
  <c r="S2858" i="1"/>
  <c r="D2858" i="1"/>
  <c r="AJ1748" i="1"/>
  <c r="AI1748" i="1"/>
  <c r="AH1748" i="1"/>
  <c r="AG1748" i="1"/>
  <c r="S1748" i="1"/>
  <c r="D1748" i="1"/>
  <c r="AJ1747" i="1"/>
  <c r="AI1747" i="1"/>
  <c r="AH1747" i="1"/>
  <c r="AG1747" i="1"/>
  <c r="S1747" i="1"/>
  <c r="D1747" i="1"/>
  <c r="AI1746" i="1"/>
  <c r="S1746" i="1"/>
  <c r="D1746" i="1"/>
  <c r="AI2857" i="1"/>
  <c r="S2857" i="1"/>
  <c r="D2857" i="1"/>
  <c r="S392" i="1"/>
  <c r="D392" i="1"/>
  <c r="AI2856" i="1"/>
  <c r="S2856" i="1"/>
  <c r="D2856" i="1"/>
  <c r="AJ2855" i="1"/>
  <c r="AI2855" i="1"/>
  <c r="AH2855" i="1"/>
  <c r="AG2855" i="1"/>
  <c r="S2855" i="1"/>
  <c r="D2855" i="1"/>
  <c r="AJ2854" i="1"/>
  <c r="AI2854" i="1"/>
  <c r="AH2854" i="1"/>
  <c r="AG2854" i="1"/>
  <c r="S2854" i="1"/>
  <c r="D2854" i="1"/>
  <c r="AI1745" i="1"/>
  <c r="S1745" i="1"/>
  <c r="D1745" i="1"/>
  <c r="S1744" i="1"/>
  <c r="D1744" i="1"/>
  <c r="AI2853" i="1"/>
  <c r="S2853" i="1"/>
  <c r="D2853" i="1"/>
  <c r="AI2852" i="1"/>
  <c r="S2852" i="1"/>
  <c r="D2852" i="1"/>
  <c r="S2851" i="1"/>
  <c r="D2851" i="1"/>
  <c r="AI2850" i="1"/>
  <c r="S2850" i="1"/>
  <c r="D2850" i="1"/>
  <c r="AJ1743" i="1"/>
  <c r="AI1743" i="1"/>
  <c r="AH1743" i="1"/>
  <c r="AG1743" i="1"/>
  <c r="S1743" i="1"/>
  <c r="D1743" i="1"/>
  <c r="S2849" i="1"/>
  <c r="D2849" i="1"/>
  <c r="S2848" i="1"/>
  <c r="D2848" i="1"/>
  <c r="AI2847" i="1"/>
  <c r="S2847" i="1"/>
  <c r="D2847" i="1"/>
  <c r="S2846" i="1"/>
  <c r="D2846" i="1"/>
  <c r="AI1742" i="1"/>
  <c r="S1742" i="1"/>
  <c r="D1742" i="1"/>
  <c r="AJ1741" i="1"/>
  <c r="AI1741" i="1"/>
  <c r="AH1741" i="1"/>
  <c r="AG1741" i="1"/>
  <c r="S1741" i="1"/>
  <c r="D1741" i="1"/>
  <c r="AJ1740" i="1"/>
  <c r="AI1740" i="1"/>
  <c r="AH1740" i="1"/>
  <c r="AG1740" i="1"/>
  <c r="S1740" i="1"/>
  <c r="D1740" i="1"/>
  <c r="AJ1739" i="1"/>
  <c r="AI1739" i="1"/>
  <c r="AH1739" i="1"/>
  <c r="AG1739" i="1"/>
  <c r="S1739" i="1"/>
  <c r="D1739" i="1"/>
  <c r="S2845" i="1"/>
  <c r="D2845" i="1"/>
  <c r="AI2844" i="1"/>
  <c r="S2844" i="1"/>
  <c r="D2844" i="1"/>
  <c r="AI2843" i="1"/>
  <c r="S2843" i="1"/>
  <c r="D2843" i="1"/>
  <c r="AI2842" i="1"/>
  <c r="S2842" i="1"/>
  <c r="D2842" i="1"/>
  <c r="S2841" i="1"/>
  <c r="D2841" i="1"/>
  <c r="AI2840" i="1"/>
  <c r="S2840" i="1"/>
  <c r="D2840" i="1"/>
  <c r="AI1738" i="1"/>
  <c r="S1738" i="1"/>
  <c r="D1738" i="1"/>
  <c r="S2839" i="1"/>
  <c r="D2839" i="1"/>
  <c r="S2838" i="1"/>
  <c r="D2838" i="1"/>
  <c r="S1737" i="1"/>
  <c r="D1737" i="1"/>
  <c r="AJ1736" i="1"/>
  <c r="AI1736" i="1"/>
  <c r="AH1736" i="1"/>
  <c r="AG1736" i="1"/>
  <c r="S1736" i="1"/>
  <c r="D1736" i="1"/>
  <c r="AI1735" i="1"/>
  <c r="S1735" i="1"/>
  <c r="D1735" i="1"/>
  <c r="AI2837" i="1"/>
  <c r="S2837" i="1"/>
  <c r="D2837" i="1"/>
  <c r="AJ391" i="1"/>
  <c r="AI391" i="1"/>
  <c r="AH391" i="1"/>
  <c r="AG391" i="1"/>
  <c r="S391" i="1"/>
  <c r="D391" i="1"/>
  <c r="S2836" i="1"/>
  <c r="D2836" i="1"/>
  <c r="AI2835" i="1"/>
  <c r="S2835" i="1"/>
  <c r="D2835" i="1"/>
  <c r="AI1734" i="1"/>
  <c r="S1734" i="1"/>
  <c r="D1734" i="1"/>
  <c r="AJ2834" i="1"/>
  <c r="AI2834" i="1"/>
  <c r="AH2834" i="1"/>
  <c r="AG2834" i="1"/>
  <c r="S2834" i="1"/>
  <c r="D2834" i="1"/>
  <c r="AI2833" i="1"/>
  <c r="S2833" i="1"/>
  <c r="D2833" i="1"/>
  <c r="AI1733" i="1"/>
  <c r="S1733" i="1"/>
  <c r="D1733" i="1"/>
  <c r="AI2832" i="1"/>
  <c r="S2832" i="1"/>
  <c r="D2832" i="1"/>
  <c r="AI1732" i="1"/>
  <c r="S1732" i="1"/>
  <c r="D1732" i="1"/>
  <c r="S2831" i="1"/>
  <c r="D2831" i="1"/>
  <c r="S2830" i="1"/>
  <c r="D2830" i="1"/>
  <c r="S2829" i="1"/>
  <c r="D2829" i="1"/>
  <c r="AI2828" i="1"/>
  <c r="S2828" i="1"/>
  <c r="D2828" i="1"/>
  <c r="AJ390" i="1"/>
  <c r="AI390" i="1"/>
  <c r="AH390" i="1"/>
  <c r="AG390" i="1"/>
  <c r="S390" i="1"/>
  <c r="D390" i="1"/>
  <c r="AI1731" i="1"/>
  <c r="S1731" i="1"/>
  <c r="D1731" i="1"/>
  <c r="S2827" i="1"/>
  <c r="D2827" i="1"/>
  <c r="S2826" i="1"/>
  <c r="D2826" i="1"/>
  <c r="AI1730" i="1"/>
  <c r="S1730" i="1"/>
  <c r="D1730" i="1"/>
  <c r="S2825" i="1"/>
  <c r="D2825" i="1"/>
  <c r="S2824" i="1"/>
  <c r="D2824" i="1"/>
  <c r="AI2823" i="1"/>
  <c r="S2823" i="1"/>
  <c r="D2823" i="1"/>
  <c r="AI2822" i="1"/>
  <c r="S2822" i="1"/>
  <c r="D2822" i="1"/>
  <c r="S2821" i="1"/>
  <c r="D2821" i="1"/>
  <c r="AI2820" i="1"/>
  <c r="S2820" i="1"/>
  <c r="D2820" i="1"/>
  <c r="AI1729" i="1"/>
  <c r="S1729" i="1"/>
  <c r="D1729" i="1"/>
  <c r="S2819" i="1"/>
  <c r="D2819" i="1"/>
  <c r="S2818" i="1"/>
  <c r="D2818" i="1"/>
  <c r="S2817" i="1"/>
  <c r="D2817" i="1"/>
  <c r="S2816" i="1"/>
  <c r="D2816" i="1"/>
  <c r="S2815" i="1"/>
  <c r="D2815" i="1"/>
  <c r="AI1728" i="1"/>
  <c r="S1728" i="1"/>
  <c r="D1728" i="1"/>
  <c r="AI2814" i="1"/>
  <c r="S2814" i="1"/>
  <c r="D2814" i="1"/>
  <c r="AI1727" i="1"/>
  <c r="S1727" i="1"/>
  <c r="D1727" i="1"/>
  <c r="S2813" i="1"/>
  <c r="D2813" i="1"/>
  <c r="AI2812" i="1"/>
  <c r="S2812" i="1"/>
  <c r="D2812" i="1"/>
  <c r="AI2811" i="1"/>
  <c r="S2811" i="1"/>
  <c r="D2811" i="1"/>
  <c r="S2810" i="1"/>
  <c r="D2810" i="1"/>
  <c r="S2809" i="1"/>
  <c r="D2809" i="1"/>
  <c r="AJ2808" i="1"/>
  <c r="AI2808" i="1"/>
  <c r="AH2808" i="1"/>
  <c r="AG2808" i="1"/>
  <c r="S2808" i="1"/>
  <c r="D2808" i="1"/>
  <c r="AI2807" i="1"/>
  <c r="S2807" i="1"/>
  <c r="D2807" i="1"/>
  <c r="AI2806" i="1"/>
  <c r="S2806" i="1"/>
  <c r="D2806" i="1"/>
  <c r="AI2805" i="1"/>
  <c r="S2805" i="1"/>
  <c r="D2805" i="1"/>
  <c r="AI2804" i="1"/>
  <c r="S2804" i="1"/>
  <c r="D2804" i="1"/>
  <c r="AI2803" i="1"/>
  <c r="S2803" i="1"/>
  <c r="D2803" i="1"/>
  <c r="AI2802" i="1"/>
  <c r="S2802" i="1"/>
  <c r="D2802" i="1"/>
  <c r="AJ2801" i="1"/>
  <c r="AI2801" i="1"/>
  <c r="AH2801" i="1"/>
  <c r="AG2801" i="1"/>
  <c r="S2801" i="1"/>
  <c r="D2801" i="1"/>
  <c r="AI2800" i="1"/>
  <c r="S2800" i="1"/>
  <c r="D2800" i="1"/>
  <c r="S2799" i="1"/>
  <c r="D2799" i="1"/>
  <c r="S1726" i="1"/>
  <c r="D1726" i="1"/>
  <c r="S2798" i="1"/>
  <c r="D2798" i="1"/>
  <c r="AJ2797" i="1"/>
  <c r="AI2797" i="1"/>
  <c r="AH2797" i="1"/>
  <c r="AG2797" i="1"/>
  <c r="S2797" i="1"/>
  <c r="D2797" i="1"/>
  <c r="S2796" i="1"/>
  <c r="D2796" i="1"/>
  <c r="S2795" i="1"/>
  <c r="D2795" i="1"/>
  <c r="AI2794" i="1"/>
  <c r="S2794" i="1"/>
  <c r="D2794" i="1"/>
  <c r="AI2793" i="1"/>
  <c r="S2793" i="1"/>
  <c r="D2793" i="1"/>
  <c r="AI2792" i="1"/>
  <c r="S2792" i="1"/>
  <c r="D2792" i="1"/>
  <c r="AI1725" i="1"/>
  <c r="S1725" i="1"/>
  <c r="D1725" i="1"/>
  <c r="AI2791" i="1"/>
  <c r="S2791" i="1"/>
  <c r="D2791" i="1"/>
  <c r="AI2790" i="1"/>
  <c r="S2790" i="1"/>
  <c r="D2790" i="1"/>
  <c r="S2789" i="1"/>
  <c r="D2789" i="1"/>
  <c r="S2788" i="1"/>
  <c r="D2788" i="1"/>
  <c r="AI2787" i="1"/>
  <c r="S2787" i="1"/>
  <c r="D2787" i="1"/>
  <c r="S2786" i="1"/>
  <c r="D2786" i="1"/>
  <c r="AI2785" i="1"/>
  <c r="S2785" i="1"/>
  <c r="D2785" i="1"/>
  <c r="AI2784" i="1"/>
  <c r="S2784" i="1"/>
  <c r="D2784" i="1"/>
  <c r="S2783" i="1"/>
  <c r="D2783" i="1"/>
  <c r="S2782" i="1"/>
  <c r="D2782" i="1"/>
  <c r="AI2781" i="1"/>
  <c r="S2781" i="1"/>
  <c r="D2781" i="1"/>
  <c r="AJ2780" i="1"/>
  <c r="AI2780" i="1"/>
  <c r="AH2780" i="1"/>
  <c r="AG2780" i="1"/>
  <c r="S2780" i="1"/>
  <c r="D2780" i="1"/>
  <c r="AI1724" i="1"/>
  <c r="S1724" i="1"/>
  <c r="D1724" i="1"/>
  <c r="S2779" i="1"/>
  <c r="D2779" i="1"/>
  <c r="S2778" i="1"/>
  <c r="D2778" i="1"/>
  <c r="S2777" i="1"/>
  <c r="D2777" i="1"/>
  <c r="S2776" i="1"/>
  <c r="D2776" i="1"/>
  <c r="AI2775" i="1"/>
  <c r="S2775" i="1"/>
  <c r="D2775" i="1"/>
  <c r="S2774" i="1"/>
  <c r="D2774" i="1"/>
  <c r="S389" i="1"/>
  <c r="D389" i="1"/>
  <c r="AI388" i="1"/>
  <c r="S388" i="1"/>
  <c r="D388" i="1"/>
  <c r="AI387" i="1"/>
  <c r="S387" i="1"/>
  <c r="D387" i="1"/>
  <c r="AI386" i="1"/>
  <c r="S386" i="1"/>
  <c r="D386" i="1"/>
  <c r="AI2773" i="1"/>
  <c r="S2773" i="1"/>
  <c r="D2773" i="1"/>
  <c r="S385" i="1"/>
  <c r="D385" i="1"/>
  <c r="AI384" i="1"/>
  <c r="S384" i="1"/>
  <c r="D384" i="1"/>
  <c r="AI383" i="1"/>
  <c r="S383" i="1"/>
  <c r="D383" i="1"/>
  <c r="AI382" i="1"/>
  <c r="S382" i="1"/>
  <c r="D382" i="1"/>
  <c r="AI381" i="1"/>
  <c r="S381" i="1"/>
  <c r="D381" i="1"/>
  <c r="S380" i="1"/>
  <c r="D380" i="1"/>
  <c r="AI379" i="1"/>
  <c r="S379" i="1"/>
  <c r="D379" i="1"/>
  <c r="AI378" i="1"/>
  <c r="S378" i="1"/>
  <c r="D378" i="1"/>
  <c r="AI377" i="1"/>
  <c r="S377" i="1"/>
  <c r="D377" i="1"/>
  <c r="AI376" i="1"/>
  <c r="S376" i="1"/>
  <c r="D376" i="1"/>
  <c r="AI375" i="1"/>
  <c r="S375" i="1"/>
  <c r="D375" i="1"/>
  <c r="AI374" i="1"/>
  <c r="AH374" i="1"/>
  <c r="S374" i="1"/>
  <c r="D374" i="1"/>
  <c r="AI373" i="1"/>
  <c r="S373" i="1"/>
  <c r="D373" i="1"/>
  <c r="AI372" i="1"/>
  <c r="S372" i="1"/>
  <c r="D372" i="1"/>
  <c r="AI371" i="1"/>
  <c r="S371" i="1"/>
  <c r="D371" i="1"/>
  <c r="AI370" i="1"/>
  <c r="S370" i="1"/>
  <c r="D370" i="1"/>
  <c r="AI369" i="1"/>
  <c r="S369" i="1"/>
  <c r="D369" i="1"/>
  <c r="AI368" i="1"/>
  <c r="S368" i="1"/>
  <c r="D368" i="1"/>
  <c r="AI367" i="1"/>
  <c r="S367" i="1"/>
  <c r="D367" i="1"/>
  <c r="AI366" i="1"/>
  <c r="S366" i="1"/>
  <c r="D366" i="1"/>
  <c r="AI365" i="1"/>
  <c r="S365" i="1"/>
  <c r="D365" i="1"/>
  <c r="AI364" i="1"/>
  <c r="S364" i="1"/>
  <c r="D364" i="1"/>
  <c r="AI1723" i="1"/>
  <c r="S1723" i="1"/>
  <c r="D1723" i="1"/>
  <c r="AI363" i="1"/>
  <c r="AH363" i="1"/>
  <c r="S363" i="1"/>
  <c r="D363" i="1"/>
  <c r="S2772" i="1"/>
  <c r="D2772" i="1"/>
  <c r="AI362" i="1"/>
  <c r="S362" i="1"/>
  <c r="D362" i="1"/>
  <c r="AI361" i="1"/>
  <c r="S361" i="1"/>
  <c r="D361" i="1"/>
  <c r="AI360" i="1"/>
  <c r="S360" i="1"/>
  <c r="D360" i="1"/>
  <c r="AI359" i="1"/>
  <c r="S359" i="1"/>
  <c r="D359" i="1"/>
  <c r="AJ358" i="1"/>
  <c r="AI358" i="1"/>
  <c r="AH358" i="1"/>
  <c r="AG358" i="1"/>
  <c r="S358" i="1"/>
  <c r="D358" i="1"/>
  <c r="AI357" i="1"/>
  <c r="S357" i="1"/>
  <c r="D357" i="1"/>
  <c r="S356" i="1"/>
  <c r="D356" i="1"/>
  <c r="AI355" i="1"/>
  <c r="S355" i="1"/>
  <c r="D355" i="1"/>
  <c r="AI354" i="1"/>
  <c r="S354" i="1"/>
  <c r="D354" i="1"/>
  <c r="AI353" i="1"/>
  <c r="S353" i="1"/>
  <c r="D353" i="1"/>
  <c r="AI352" i="1"/>
  <c r="S352" i="1"/>
  <c r="D352" i="1"/>
  <c r="AI351" i="1"/>
  <c r="S351" i="1"/>
  <c r="D351" i="1"/>
  <c r="AI350" i="1"/>
  <c r="S350" i="1"/>
  <c r="D350" i="1"/>
  <c r="S349" i="1"/>
  <c r="D349" i="1"/>
  <c r="AI348" i="1"/>
  <c r="S348" i="1"/>
  <c r="D348" i="1"/>
  <c r="AI347" i="1"/>
  <c r="S347" i="1"/>
  <c r="D347" i="1"/>
  <c r="AI346" i="1"/>
  <c r="S346" i="1"/>
  <c r="D346" i="1"/>
  <c r="AI345" i="1"/>
  <c r="S345" i="1"/>
  <c r="D345" i="1"/>
  <c r="AI344" i="1"/>
  <c r="AH344" i="1"/>
  <c r="S344" i="1"/>
  <c r="D344" i="1"/>
  <c r="AI1722" i="1"/>
  <c r="S1722" i="1"/>
  <c r="D1722" i="1"/>
  <c r="AI343" i="1"/>
  <c r="S343" i="1"/>
  <c r="D343" i="1"/>
  <c r="AI342" i="1"/>
  <c r="S342" i="1"/>
  <c r="D342" i="1"/>
  <c r="AI341" i="1"/>
  <c r="S341" i="1"/>
  <c r="D341" i="1"/>
  <c r="AI340" i="1"/>
  <c r="S340" i="1"/>
  <c r="D340" i="1"/>
  <c r="AI339" i="1"/>
  <c r="S339" i="1"/>
  <c r="D339" i="1"/>
  <c r="AI338" i="1"/>
  <c r="S338" i="1"/>
  <c r="D338" i="1"/>
  <c r="AI337" i="1"/>
  <c r="S337" i="1"/>
  <c r="D337" i="1"/>
  <c r="AI336" i="1"/>
  <c r="S336" i="1"/>
  <c r="D336" i="1"/>
  <c r="AI335" i="1"/>
  <c r="S335" i="1"/>
  <c r="D335" i="1"/>
  <c r="AI334" i="1"/>
  <c r="S334" i="1"/>
  <c r="D334" i="1"/>
  <c r="AI333" i="1"/>
  <c r="S333" i="1"/>
  <c r="D333" i="1"/>
  <c r="AI332" i="1"/>
  <c r="S332" i="1"/>
  <c r="D332" i="1"/>
  <c r="AI331" i="1"/>
  <c r="AH331" i="1"/>
  <c r="S331" i="1"/>
  <c r="D331" i="1"/>
  <c r="AI2771" i="1"/>
  <c r="S2771" i="1"/>
  <c r="D2771" i="1"/>
  <c r="AI330" i="1"/>
  <c r="AH330" i="1"/>
  <c r="S330" i="1"/>
  <c r="D330" i="1"/>
  <c r="AI329" i="1"/>
  <c r="S329" i="1"/>
  <c r="D329" i="1"/>
  <c r="AI1721" i="1"/>
  <c r="S1721" i="1"/>
  <c r="D1721" i="1"/>
  <c r="AI328" i="1"/>
  <c r="S328" i="1"/>
  <c r="D328" i="1"/>
  <c r="AI327" i="1"/>
  <c r="S327" i="1"/>
  <c r="D327" i="1"/>
  <c r="AI326" i="1"/>
  <c r="S326" i="1"/>
  <c r="D326" i="1"/>
  <c r="AJ325" i="1"/>
  <c r="AI325" i="1"/>
  <c r="AH325" i="1"/>
  <c r="AG325" i="1"/>
  <c r="S325" i="1"/>
  <c r="D325" i="1"/>
  <c r="AI324" i="1"/>
  <c r="S324" i="1"/>
  <c r="D324" i="1"/>
  <c r="AI323" i="1"/>
  <c r="S323" i="1"/>
  <c r="D323" i="1"/>
  <c r="AI322" i="1"/>
  <c r="S322" i="1"/>
  <c r="D322" i="1"/>
  <c r="AJ321" i="1"/>
  <c r="AI321" i="1"/>
  <c r="AH321" i="1"/>
  <c r="AG321" i="1"/>
  <c r="S321" i="1"/>
  <c r="D321" i="1"/>
  <c r="AI320" i="1"/>
  <c r="S320" i="1"/>
  <c r="D320" i="1"/>
  <c r="AI2770" i="1"/>
  <c r="S2770" i="1"/>
  <c r="D2770" i="1"/>
  <c r="AI319" i="1"/>
  <c r="S319" i="1"/>
  <c r="D319" i="1"/>
  <c r="AI318" i="1"/>
  <c r="S318" i="1"/>
  <c r="D318" i="1"/>
  <c r="AI2769" i="1"/>
  <c r="S2769" i="1"/>
  <c r="D2769" i="1"/>
  <c r="AI317" i="1"/>
  <c r="S317" i="1"/>
  <c r="D317" i="1"/>
  <c r="AI2768" i="1"/>
  <c r="S2768" i="1"/>
  <c r="D2768" i="1"/>
  <c r="AI316" i="1"/>
  <c r="S316" i="1"/>
  <c r="D316" i="1"/>
  <c r="AI315" i="1"/>
  <c r="S315" i="1"/>
  <c r="D315" i="1"/>
  <c r="AI314" i="1"/>
  <c r="S314" i="1"/>
  <c r="D314" i="1"/>
  <c r="AI2767" i="1"/>
  <c r="S2767" i="1"/>
  <c r="D2767" i="1"/>
  <c r="AI313" i="1"/>
  <c r="S313" i="1"/>
  <c r="D313" i="1"/>
  <c r="AH312" i="1"/>
  <c r="S312" i="1"/>
  <c r="D312" i="1"/>
  <c r="AI311" i="1"/>
  <c r="S311" i="1"/>
  <c r="D311" i="1"/>
  <c r="AI310" i="1"/>
  <c r="S310" i="1"/>
  <c r="D310" i="1"/>
  <c r="AI309" i="1"/>
  <c r="S309" i="1"/>
  <c r="D309" i="1"/>
  <c r="AJ308" i="1"/>
  <c r="AI308" i="1"/>
  <c r="AH308" i="1"/>
  <c r="AG308" i="1"/>
  <c r="S308" i="1"/>
  <c r="D308" i="1"/>
  <c r="AI307" i="1"/>
  <c r="S307" i="1"/>
  <c r="D307" i="1"/>
  <c r="AI306" i="1"/>
  <c r="S306" i="1"/>
  <c r="D306" i="1"/>
  <c r="AI305" i="1"/>
  <c r="S305" i="1"/>
  <c r="D305" i="1"/>
  <c r="AI304" i="1"/>
  <c r="S304" i="1"/>
  <c r="D304" i="1"/>
  <c r="AI303" i="1"/>
  <c r="S303" i="1"/>
  <c r="D303" i="1"/>
  <c r="S302" i="1"/>
  <c r="D302" i="1"/>
  <c r="AI301" i="1"/>
  <c r="S301" i="1"/>
  <c r="D301" i="1"/>
  <c r="AI300" i="1"/>
  <c r="S300" i="1"/>
  <c r="D300" i="1"/>
  <c r="AI299" i="1"/>
  <c r="S299" i="1"/>
  <c r="D299" i="1"/>
  <c r="AI298" i="1"/>
  <c r="S298" i="1"/>
  <c r="D298" i="1"/>
  <c r="S297" i="1"/>
  <c r="D297" i="1"/>
  <c r="AI2766" i="1"/>
  <c r="S2766" i="1"/>
  <c r="D2766" i="1"/>
  <c r="AJ296" i="1"/>
  <c r="AI296" i="1"/>
  <c r="AH296" i="1"/>
  <c r="AG296" i="1"/>
  <c r="S296" i="1"/>
  <c r="D296" i="1"/>
  <c r="AI295" i="1"/>
  <c r="S295" i="1"/>
  <c r="D295" i="1"/>
  <c r="AI294" i="1"/>
  <c r="S294" i="1"/>
  <c r="D294" i="1"/>
  <c r="AJ293" i="1"/>
  <c r="AI293" i="1"/>
  <c r="AH293" i="1"/>
  <c r="AG293" i="1"/>
  <c r="S293" i="1"/>
  <c r="D293" i="1"/>
  <c r="AH1720" i="1"/>
  <c r="S1720" i="1"/>
  <c r="D1720" i="1"/>
  <c r="AI292" i="1"/>
  <c r="S292" i="1"/>
  <c r="D292" i="1"/>
  <c r="AI291" i="1"/>
  <c r="S291" i="1"/>
  <c r="D291" i="1"/>
  <c r="AI290" i="1"/>
  <c r="S290" i="1"/>
  <c r="D290" i="1"/>
  <c r="AI289" i="1"/>
  <c r="S289" i="1"/>
  <c r="D289" i="1"/>
  <c r="AI288" i="1"/>
  <c r="S288" i="1"/>
  <c r="D288" i="1"/>
  <c r="AJ287" i="1"/>
  <c r="AI287" i="1"/>
  <c r="AH287" i="1"/>
  <c r="AG287" i="1"/>
  <c r="S287" i="1"/>
  <c r="D287" i="1"/>
  <c r="AI2765" i="1"/>
  <c r="S2765" i="1"/>
  <c r="D2765" i="1"/>
  <c r="AI286" i="1"/>
  <c r="S286" i="1"/>
  <c r="D286" i="1"/>
  <c r="AI285" i="1"/>
  <c r="S285" i="1"/>
  <c r="D285" i="1"/>
  <c r="AI284" i="1"/>
  <c r="S284" i="1"/>
  <c r="D284" i="1"/>
  <c r="AI283" i="1"/>
  <c r="S283" i="1"/>
  <c r="D283" i="1"/>
  <c r="AI282" i="1"/>
  <c r="S282" i="1"/>
  <c r="D282" i="1"/>
  <c r="AI1719" i="1"/>
  <c r="S1719" i="1"/>
  <c r="D1719" i="1"/>
  <c r="AI281" i="1"/>
  <c r="S281" i="1"/>
  <c r="D281" i="1"/>
  <c r="AI280" i="1"/>
  <c r="S280" i="1"/>
  <c r="D280" i="1"/>
  <c r="AI279" i="1"/>
  <c r="S279" i="1"/>
  <c r="D279" i="1"/>
  <c r="AI278" i="1"/>
  <c r="S278" i="1"/>
  <c r="D278" i="1"/>
  <c r="AI277" i="1"/>
  <c r="S277" i="1"/>
  <c r="D277" i="1"/>
  <c r="AJ276" i="1"/>
  <c r="AI276" i="1"/>
  <c r="AH276" i="1"/>
  <c r="AG276" i="1"/>
  <c r="S276" i="1"/>
  <c r="D276" i="1"/>
  <c r="AI275" i="1"/>
  <c r="AH275" i="1"/>
  <c r="S275" i="1"/>
  <c r="D275" i="1"/>
  <c r="AI274" i="1"/>
  <c r="S274" i="1"/>
  <c r="D274" i="1"/>
  <c r="AJ273" i="1"/>
  <c r="AI273" i="1"/>
  <c r="AH273" i="1"/>
  <c r="AG273" i="1"/>
  <c r="S273" i="1"/>
  <c r="D273" i="1"/>
  <c r="AI2764" i="1"/>
  <c r="S2764" i="1"/>
  <c r="D2764" i="1"/>
  <c r="AI272" i="1"/>
  <c r="S272" i="1"/>
  <c r="D272" i="1"/>
  <c r="AJ271" i="1"/>
  <c r="AI271" i="1"/>
  <c r="AH271" i="1"/>
  <c r="AG271" i="1"/>
  <c r="S271" i="1"/>
  <c r="D271" i="1"/>
  <c r="AI270" i="1"/>
  <c r="S270" i="1"/>
  <c r="D270" i="1"/>
  <c r="AI269" i="1"/>
  <c r="S269" i="1"/>
  <c r="D269" i="1"/>
  <c r="AI268" i="1"/>
  <c r="S268" i="1"/>
  <c r="D268" i="1"/>
  <c r="S267" i="1"/>
  <c r="D267" i="1"/>
  <c r="AI266" i="1"/>
  <c r="S266" i="1"/>
  <c r="D266" i="1"/>
  <c r="AI265" i="1"/>
  <c r="S265" i="1"/>
  <c r="D265" i="1"/>
  <c r="AH264" i="1"/>
  <c r="S264" i="1"/>
  <c r="D264" i="1"/>
  <c r="AI263" i="1"/>
  <c r="S263" i="1"/>
  <c r="D263" i="1"/>
  <c r="AI262" i="1"/>
  <c r="S262" i="1"/>
  <c r="D262" i="1"/>
  <c r="S1718" i="1"/>
  <c r="D1718" i="1"/>
  <c r="AI261" i="1"/>
  <c r="S261" i="1"/>
  <c r="D261" i="1"/>
  <c r="AJ1717" i="1"/>
  <c r="AI1717" i="1"/>
  <c r="AH1717" i="1"/>
  <c r="AG1717" i="1"/>
  <c r="S1717" i="1"/>
  <c r="D1717" i="1"/>
  <c r="AJ260" i="1"/>
  <c r="AI260" i="1"/>
  <c r="AH260" i="1"/>
  <c r="AG260" i="1"/>
  <c r="S260" i="1"/>
  <c r="D260" i="1"/>
  <c r="S1716" i="1"/>
  <c r="D1716" i="1"/>
  <c r="S2763" i="1"/>
  <c r="D2763" i="1"/>
  <c r="AI1715" i="1"/>
  <c r="S1715" i="1"/>
  <c r="D1715" i="1"/>
  <c r="AI1714" i="1"/>
  <c r="S1714" i="1"/>
  <c r="D1714" i="1"/>
  <c r="S1713" i="1"/>
  <c r="D1713" i="1"/>
  <c r="AI259" i="1"/>
  <c r="S259" i="1"/>
  <c r="D259" i="1"/>
  <c r="S258" i="1"/>
  <c r="D258" i="1"/>
  <c r="AI257" i="1"/>
  <c r="S257" i="1"/>
  <c r="D257" i="1"/>
  <c r="S256" i="1"/>
  <c r="D256" i="1"/>
  <c r="AI255" i="1"/>
  <c r="S255" i="1"/>
  <c r="D255" i="1"/>
  <c r="S1712" i="1"/>
  <c r="D1712" i="1"/>
  <c r="AI254" i="1"/>
  <c r="S254" i="1"/>
  <c r="D254" i="1"/>
  <c r="AJ253" i="1"/>
  <c r="AI253" i="1"/>
  <c r="AH253" i="1"/>
  <c r="AG253" i="1"/>
  <c r="S253" i="1"/>
  <c r="D253" i="1"/>
  <c r="S252" i="1"/>
  <c r="D252" i="1"/>
  <c r="S1711" i="1"/>
  <c r="D1711" i="1"/>
  <c r="AI2762" i="1"/>
  <c r="S2762" i="1"/>
  <c r="D2762" i="1"/>
  <c r="AI1710" i="1"/>
  <c r="S1710" i="1"/>
  <c r="D1710" i="1"/>
  <c r="AI251" i="1"/>
  <c r="S251" i="1"/>
  <c r="D251" i="1"/>
  <c r="AI250" i="1"/>
  <c r="S250" i="1"/>
  <c r="D250" i="1"/>
  <c r="S1709" i="1"/>
  <c r="D1709" i="1"/>
  <c r="AI249" i="1"/>
  <c r="S249" i="1"/>
  <c r="D249" i="1"/>
  <c r="AI248" i="1"/>
  <c r="S248" i="1"/>
  <c r="D248" i="1"/>
  <c r="AI1708" i="1"/>
  <c r="S1708" i="1"/>
  <c r="D1708" i="1"/>
  <c r="AI2761" i="1"/>
  <c r="S2761" i="1"/>
  <c r="D2761" i="1"/>
  <c r="AI247" i="1"/>
  <c r="S247" i="1"/>
  <c r="D247" i="1"/>
  <c r="AI1707" i="1"/>
  <c r="S1707" i="1"/>
  <c r="D1707" i="1"/>
  <c r="AI246" i="1"/>
  <c r="S246" i="1"/>
  <c r="D246" i="1"/>
  <c r="AI1706" i="1"/>
  <c r="S1706" i="1"/>
  <c r="D1706" i="1"/>
  <c r="AI245" i="1"/>
  <c r="S245" i="1"/>
  <c r="D245" i="1"/>
  <c r="AJ244" i="1"/>
  <c r="AI244" i="1"/>
  <c r="AH244" i="1"/>
  <c r="AG244" i="1"/>
  <c r="S244" i="1"/>
  <c r="D244" i="1"/>
  <c r="AJ243" i="1"/>
  <c r="AI243" i="1"/>
  <c r="AH243" i="1"/>
  <c r="AG243" i="1"/>
  <c r="S243" i="1"/>
  <c r="D243" i="1"/>
  <c r="S1705" i="1"/>
  <c r="D1705" i="1"/>
  <c r="AI2760" i="1"/>
  <c r="S2760" i="1"/>
  <c r="D2760" i="1"/>
  <c r="AI242" i="1"/>
  <c r="S242" i="1"/>
  <c r="D242" i="1"/>
  <c r="AI241" i="1"/>
  <c r="S241" i="1"/>
  <c r="D241" i="1"/>
  <c r="AI1704" i="1"/>
  <c r="S1704" i="1"/>
  <c r="D1704" i="1"/>
  <c r="S240" i="1"/>
  <c r="D240" i="1"/>
  <c r="S239" i="1"/>
  <c r="D239" i="1"/>
  <c r="AI1703" i="1"/>
  <c r="S1703" i="1"/>
  <c r="D1703" i="1"/>
  <c r="AI238" i="1"/>
  <c r="S238" i="1"/>
  <c r="D238" i="1"/>
  <c r="AI237" i="1"/>
  <c r="S237" i="1"/>
  <c r="D237" i="1"/>
  <c r="AJ236" i="1"/>
  <c r="AI236" i="1"/>
  <c r="AH236" i="1"/>
  <c r="AG236" i="1"/>
  <c r="S236" i="1"/>
  <c r="D236" i="1"/>
  <c r="AJ235" i="1"/>
  <c r="AI235" i="1"/>
  <c r="AH235" i="1"/>
  <c r="AG235" i="1"/>
  <c r="S235" i="1"/>
  <c r="D235" i="1"/>
  <c r="AJ1702" i="1"/>
  <c r="AI1702" i="1"/>
  <c r="AH1702" i="1"/>
  <c r="AG1702" i="1"/>
  <c r="S1702" i="1"/>
  <c r="D1702" i="1"/>
  <c r="AJ234" i="1"/>
  <c r="AI234" i="1"/>
  <c r="AH234" i="1"/>
  <c r="AG234" i="1"/>
  <c r="S234" i="1"/>
  <c r="D234" i="1"/>
  <c r="AJ1701" i="1"/>
  <c r="AI1701" i="1"/>
  <c r="AH1701" i="1"/>
  <c r="AG1701" i="1"/>
  <c r="S1701" i="1"/>
  <c r="D1701" i="1"/>
  <c r="AJ233" i="1"/>
  <c r="AI233" i="1"/>
  <c r="AH233" i="1"/>
  <c r="AG233" i="1"/>
  <c r="S233" i="1"/>
  <c r="D233" i="1"/>
  <c r="AJ1700" i="1"/>
  <c r="AI1700" i="1"/>
  <c r="AH1700" i="1"/>
  <c r="AG1700" i="1"/>
  <c r="S1700" i="1"/>
  <c r="D1700" i="1"/>
  <c r="AJ2759" i="1"/>
  <c r="AI2759" i="1"/>
  <c r="AH2759" i="1"/>
  <c r="AG2759" i="1"/>
  <c r="S2759" i="1"/>
  <c r="D2759" i="1"/>
  <c r="AI232" i="1"/>
  <c r="S232" i="1"/>
  <c r="D232" i="1"/>
  <c r="S1699" i="1"/>
  <c r="D1699" i="1"/>
  <c r="AI1698" i="1"/>
  <c r="S1698" i="1"/>
  <c r="D1698" i="1"/>
  <c r="S231" i="1"/>
  <c r="D231" i="1"/>
  <c r="AI230" i="1"/>
  <c r="S230" i="1"/>
  <c r="D230" i="1"/>
  <c r="AJ1697" i="1"/>
  <c r="AI1697" i="1"/>
  <c r="AH1697" i="1"/>
  <c r="AG1697" i="1"/>
  <c r="S1697" i="1"/>
  <c r="D1697" i="1"/>
  <c r="AJ2758" i="1"/>
  <c r="AI2758" i="1"/>
  <c r="AH2758" i="1"/>
  <c r="AG2758" i="1"/>
  <c r="S2758" i="1"/>
  <c r="D2758" i="1"/>
  <c r="AJ229" i="1"/>
  <c r="AI229" i="1"/>
  <c r="AH229" i="1"/>
  <c r="AG229" i="1"/>
  <c r="S229" i="1"/>
  <c r="D229" i="1"/>
  <c r="S228" i="1"/>
  <c r="D228" i="1"/>
  <c r="AI1696" i="1"/>
  <c r="S1696" i="1"/>
  <c r="D1696" i="1"/>
  <c r="AI227" i="1"/>
  <c r="S227" i="1"/>
  <c r="D227" i="1"/>
  <c r="AI2757" i="1"/>
  <c r="S2757" i="1"/>
  <c r="D2757" i="1"/>
  <c r="AI226" i="1"/>
  <c r="S226" i="1"/>
  <c r="D226" i="1"/>
  <c r="AI225" i="1"/>
  <c r="S225" i="1"/>
  <c r="D225" i="1"/>
  <c r="AI224" i="1"/>
  <c r="S224" i="1"/>
  <c r="D224" i="1"/>
  <c r="AJ223" i="1"/>
  <c r="AI223" i="1"/>
  <c r="AH223" i="1"/>
  <c r="AG223" i="1"/>
  <c r="S223" i="1"/>
  <c r="D223" i="1"/>
  <c r="S1695" i="1"/>
  <c r="D1695" i="1"/>
  <c r="AJ1694" i="1"/>
  <c r="AI1694" i="1"/>
  <c r="AH1694" i="1"/>
  <c r="AG1694" i="1"/>
  <c r="S1694" i="1"/>
  <c r="D1694" i="1"/>
  <c r="AI1693" i="1"/>
  <c r="S1693" i="1"/>
  <c r="D1693" i="1"/>
  <c r="AJ222" i="1"/>
  <c r="AI222" i="1"/>
  <c r="AH222" i="1"/>
  <c r="AG222" i="1"/>
  <c r="S222" i="1"/>
  <c r="D222" i="1"/>
  <c r="AI221" i="1"/>
  <c r="S221" i="1"/>
  <c r="D221" i="1"/>
  <c r="AI220" i="1"/>
  <c r="S220" i="1"/>
  <c r="D220" i="1"/>
  <c r="AI219" i="1"/>
  <c r="S219" i="1"/>
  <c r="D219" i="1"/>
  <c r="AI218" i="1"/>
  <c r="S218" i="1"/>
  <c r="D218" i="1"/>
  <c r="AJ217" i="1"/>
  <c r="AI217" i="1"/>
  <c r="AH217" i="1"/>
  <c r="AG217" i="1"/>
  <c r="S217" i="1"/>
  <c r="D217" i="1"/>
  <c r="S1692" i="1"/>
  <c r="D1692" i="1"/>
  <c r="S216" i="1"/>
  <c r="D216" i="1"/>
  <c r="AJ215" i="1"/>
  <c r="AI215" i="1"/>
  <c r="AH215" i="1"/>
  <c r="AG215" i="1"/>
  <c r="S215" i="1"/>
  <c r="D215" i="1"/>
  <c r="AJ1691" i="1"/>
  <c r="AI1691" i="1"/>
  <c r="AH1691" i="1"/>
  <c r="AG1691" i="1"/>
  <c r="S1691" i="1"/>
  <c r="D1691" i="1"/>
  <c r="S1690" i="1"/>
  <c r="D1690" i="1"/>
  <c r="AI214" i="1"/>
  <c r="S214" i="1"/>
  <c r="D214" i="1"/>
  <c r="AI213" i="1"/>
  <c r="S213" i="1"/>
  <c r="D213" i="1"/>
  <c r="AI2756" i="1"/>
  <c r="S2756" i="1"/>
  <c r="D2756" i="1"/>
  <c r="AI212" i="1"/>
  <c r="S212" i="1"/>
  <c r="D212" i="1"/>
  <c r="AI211" i="1"/>
  <c r="S211" i="1"/>
  <c r="D211" i="1"/>
  <c r="AJ1689" i="1"/>
  <c r="AI1689" i="1"/>
  <c r="AH1689" i="1"/>
  <c r="AG1689" i="1"/>
  <c r="S1689" i="1"/>
  <c r="D1689" i="1"/>
  <c r="S210" i="1"/>
  <c r="D210" i="1"/>
  <c r="AI209" i="1"/>
  <c r="S209" i="1"/>
  <c r="D209" i="1"/>
  <c r="S208" i="1"/>
  <c r="D208" i="1"/>
  <c r="S207" i="1"/>
  <c r="D207" i="1"/>
  <c r="S206" i="1"/>
  <c r="D206" i="1"/>
  <c r="AI205" i="1"/>
  <c r="S205" i="1"/>
  <c r="D205" i="1"/>
  <c r="AJ2755" i="1"/>
  <c r="AI2755" i="1"/>
  <c r="AH2755" i="1"/>
  <c r="AG2755" i="1"/>
  <c r="S2755" i="1"/>
  <c r="D2755" i="1"/>
  <c r="AI204" i="1"/>
  <c r="S204" i="1"/>
  <c r="D204" i="1"/>
  <c r="S203" i="1"/>
  <c r="D203" i="1"/>
  <c r="AI202" i="1"/>
  <c r="S202" i="1"/>
  <c r="D202" i="1"/>
  <c r="AI1688" i="1"/>
  <c r="S1688" i="1"/>
  <c r="D1688" i="1"/>
  <c r="AI201" i="1"/>
  <c r="S201" i="1"/>
  <c r="D201" i="1"/>
  <c r="AI1687" i="1"/>
  <c r="S1687" i="1"/>
  <c r="D1687" i="1"/>
  <c r="S1686" i="1"/>
  <c r="D1686" i="1"/>
  <c r="AI200" i="1"/>
  <c r="S200" i="1"/>
  <c r="D200" i="1"/>
  <c r="S199" i="1"/>
  <c r="D199" i="1"/>
  <c r="AI198" i="1"/>
  <c r="S198" i="1"/>
  <c r="D198" i="1"/>
  <c r="AI1685" i="1"/>
  <c r="S1685" i="1"/>
  <c r="D1685" i="1"/>
  <c r="S197" i="1"/>
  <c r="D197" i="1"/>
  <c r="AI196" i="1"/>
  <c r="S196" i="1"/>
  <c r="D196" i="1"/>
  <c r="AI195" i="1"/>
  <c r="S195" i="1"/>
  <c r="D195" i="1"/>
  <c r="AJ194" i="1"/>
  <c r="AI194" i="1"/>
  <c r="AH194" i="1"/>
  <c r="AG194" i="1"/>
  <c r="S194" i="1"/>
  <c r="D194" i="1"/>
  <c r="S193" i="1"/>
  <c r="D193" i="1"/>
  <c r="AI1684" i="1"/>
  <c r="S1684" i="1"/>
  <c r="D1684" i="1"/>
  <c r="AI192" i="1"/>
  <c r="S192" i="1"/>
  <c r="D192" i="1"/>
  <c r="AI191" i="1"/>
  <c r="S191" i="1"/>
  <c r="D191" i="1"/>
  <c r="AI190" i="1"/>
  <c r="S190" i="1"/>
  <c r="D190" i="1"/>
  <c r="AI1683" i="1"/>
  <c r="S1683" i="1"/>
  <c r="D1683" i="1"/>
  <c r="AI1682" i="1"/>
  <c r="S1682" i="1"/>
  <c r="D1682" i="1"/>
  <c r="S1681" i="1"/>
  <c r="D1681" i="1"/>
  <c r="AI189" i="1"/>
  <c r="S189" i="1"/>
  <c r="D189" i="1"/>
  <c r="S188" i="1"/>
  <c r="D188" i="1"/>
  <c r="AI1680" i="1"/>
  <c r="S1680" i="1"/>
  <c r="D1680" i="1"/>
  <c r="AI1679" i="1"/>
  <c r="S1679" i="1"/>
  <c r="D1679" i="1"/>
  <c r="S187" i="1"/>
  <c r="D187" i="1"/>
  <c r="AI1678" i="1"/>
  <c r="AH1678" i="1"/>
  <c r="S1678" i="1"/>
  <c r="D1678" i="1"/>
  <c r="S1677" i="1"/>
  <c r="D1677" i="1"/>
  <c r="AJ186" i="1"/>
  <c r="AI186" i="1"/>
  <c r="AH186" i="1"/>
  <c r="AG186" i="1"/>
  <c r="S186" i="1"/>
  <c r="D186" i="1"/>
  <c r="AI1676" i="1"/>
  <c r="S1676" i="1"/>
  <c r="D1676" i="1"/>
  <c r="AJ185" i="1"/>
  <c r="AI185" i="1"/>
  <c r="AH185" i="1"/>
  <c r="AG185" i="1"/>
  <c r="S185" i="1"/>
  <c r="D185" i="1"/>
  <c r="S2754" i="1"/>
  <c r="D2754" i="1"/>
  <c r="AI184" i="1"/>
  <c r="S184" i="1"/>
  <c r="D184" i="1"/>
  <c r="S183" i="1"/>
  <c r="D183" i="1"/>
  <c r="AI182" i="1"/>
  <c r="S182" i="1"/>
  <c r="D182" i="1"/>
  <c r="AJ181" i="1"/>
  <c r="AI181" i="1"/>
  <c r="AH181" i="1"/>
  <c r="AG181" i="1"/>
  <c r="S181" i="1"/>
  <c r="D181" i="1"/>
  <c r="AI1675" i="1"/>
  <c r="AH1675" i="1"/>
  <c r="S1675" i="1"/>
  <c r="D1675" i="1"/>
  <c r="AH2753" i="1"/>
  <c r="S2753" i="1"/>
  <c r="D2753" i="1"/>
  <c r="AI1674" i="1"/>
  <c r="S1674" i="1"/>
  <c r="D1674" i="1"/>
  <c r="AJ2752" i="1"/>
  <c r="AI2752" i="1"/>
  <c r="AH2752" i="1"/>
  <c r="AG2752" i="1"/>
  <c r="S2752" i="1"/>
  <c r="D2752" i="1"/>
  <c r="AI1673" i="1"/>
  <c r="S1673" i="1"/>
  <c r="D1673" i="1"/>
  <c r="AI180" i="1"/>
  <c r="S180" i="1"/>
  <c r="D180" i="1"/>
  <c r="AI179" i="1"/>
  <c r="S179" i="1"/>
  <c r="D179" i="1"/>
  <c r="AI178" i="1"/>
  <c r="S178" i="1"/>
  <c r="D178" i="1"/>
  <c r="AJ1672" i="1"/>
  <c r="AI1672" i="1"/>
  <c r="AH1672" i="1"/>
  <c r="AG1672" i="1"/>
  <c r="S1672" i="1"/>
  <c r="D1672" i="1"/>
  <c r="AI1671" i="1"/>
  <c r="S1671" i="1"/>
  <c r="D1671" i="1"/>
  <c r="AI177" i="1"/>
  <c r="S177" i="1"/>
  <c r="D177" i="1"/>
  <c r="S176" i="1"/>
  <c r="D176" i="1"/>
  <c r="AI175" i="1"/>
  <c r="S175" i="1"/>
  <c r="D175" i="1"/>
  <c r="AJ1670" i="1"/>
  <c r="AI1670" i="1"/>
  <c r="AH1670" i="1"/>
  <c r="AG1670" i="1"/>
  <c r="S1670" i="1"/>
  <c r="D1670" i="1"/>
  <c r="AI174" i="1"/>
  <c r="S174" i="1"/>
  <c r="D174" i="1"/>
  <c r="AI173" i="1"/>
  <c r="S173" i="1"/>
  <c r="D173" i="1"/>
  <c r="S1669" i="1"/>
  <c r="D1669" i="1"/>
  <c r="AI172" i="1"/>
  <c r="S172" i="1"/>
  <c r="D172" i="1"/>
  <c r="AJ171" i="1"/>
  <c r="AI171" i="1"/>
  <c r="AH171" i="1"/>
  <c r="AG171" i="1"/>
  <c r="S171" i="1"/>
  <c r="D171" i="1"/>
  <c r="S1668" i="1"/>
  <c r="D1668" i="1"/>
  <c r="AI2751" i="1"/>
  <c r="S2751" i="1"/>
  <c r="D2751" i="1"/>
  <c r="AI1667" i="1"/>
  <c r="S1667" i="1"/>
  <c r="D1667" i="1"/>
  <c r="AI170" i="1"/>
  <c r="S170" i="1"/>
  <c r="D170" i="1"/>
  <c r="S1666" i="1"/>
  <c r="D1666" i="1"/>
  <c r="AI169" i="1"/>
  <c r="S169" i="1"/>
  <c r="D169" i="1"/>
  <c r="AI168" i="1"/>
  <c r="S168" i="1"/>
  <c r="D168" i="1"/>
  <c r="AI167" i="1"/>
  <c r="S167" i="1"/>
  <c r="D167" i="1"/>
  <c r="AJ166" i="1"/>
  <c r="AI166" i="1"/>
  <c r="AH166" i="1"/>
  <c r="AG166" i="1"/>
  <c r="S166" i="1"/>
  <c r="D166" i="1"/>
  <c r="S1665" i="1"/>
  <c r="D1665" i="1"/>
  <c r="AI1664" i="1"/>
  <c r="S1664" i="1"/>
  <c r="D1664" i="1"/>
  <c r="AI1663" i="1"/>
  <c r="S1663" i="1"/>
  <c r="D1663" i="1"/>
  <c r="AI1662" i="1"/>
  <c r="S1662" i="1"/>
  <c r="D1662" i="1"/>
  <c r="AI1661" i="1"/>
  <c r="S1661" i="1"/>
  <c r="D1661" i="1"/>
  <c r="AI165" i="1"/>
  <c r="S165" i="1"/>
  <c r="D165" i="1"/>
  <c r="AI1660" i="1"/>
  <c r="S1660" i="1"/>
  <c r="D1660" i="1"/>
  <c r="AI164" i="1"/>
  <c r="S164" i="1"/>
  <c r="D164" i="1"/>
  <c r="AI1659" i="1"/>
  <c r="S1659" i="1"/>
  <c r="D1659" i="1"/>
  <c r="AI163" i="1"/>
  <c r="S163" i="1"/>
  <c r="D163" i="1"/>
  <c r="AI162" i="1"/>
  <c r="S162" i="1"/>
  <c r="D162" i="1"/>
  <c r="AI161" i="1"/>
  <c r="S161" i="1"/>
  <c r="D161" i="1"/>
  <c r="AI160" i="1"/>
  <c r="S160" i="1"/>
  <c r="D160" i="1"/>
  <c r="AI159" i="1"/>
  <c r="S159" i="1"/>
  <c r="D159" i="1"/>
  <c r="S1658" i="1"/>
  <c r="D1658" i="1"/>
  <c r="AI1657" i="1"/>
  <c r="S1657" i="1"/>
  <c r="D1657" i="1"/>
  <c r="AI158" i="1"/>
  <c r="S158" i="1"/>
  <c r="D158" i="1"/>
  <c r="AJ157" i="1"/>
  <c r="AI157" i="1"/>
  <c r="AH157" i="1"/>
  <c r="AG157" i="1"/>
  <c r="S157" i="1"/>
  <c r="D157" i="1"/>
  <c r="S1656" i="1"/>
  <c r="D1656" i="1"/>
  <c r="AI156" i="1"/>
  <c r="S156" i="1"/>
  <c r="D156" i="1"/>
  <c r="S155" i="1"/>
  <c r="D155" i="1"/>
  <c r="AI1655" i="1"/>
  <c r="S1655" i="1"/>
  <c r="D1655" i="1"/>
  <c r="AI154" i="1"/>
  <c r="S154" i="1"/>
  <c r="D154" i="1"/>
  <c r="AI153" i="1"/>
  <c r="S153" i="1"/>
  <c r="D153" i="1"/>
  <c r="AI1654" i="1"/>
  <c r="S1654" i="1"/>
  <c r="D1654" i="1"/>
  <c r="AI152" i="1"/>
  <c r="S152" i="1"/>
  <c r="D152" i="1"/>
  <c r="S151" i="1"/>
  <c r="D151" i="1"/>
  <c r="S1653" i="1"/>
  <c r="D1653" i="1"/>
  <c r="AI2750" i="1"/>
  <c r="S2750" i="1"/>
  <c r="D2750" i="1"/>
  <c r="AI1652" i="1"/>
  <c r="S1652" i="1"/>
  <c r="D1652" i="1"/>
  <c r="S1651" i="1"/>
  <c r="D1651" i="1"/>
  <c r="AI1650" i="1"/>
  <c r="S1650" i="1"/>
  <c r="D1650" i="1"/>
  <c r="AI1649" i="1"/>
  <c r="S1649" i="1"/>
  <c r="D1649" i="1"/>
  <c r="AI150" i="1"/>
  <c r="S150" i="1"/>
  <c r="D150" i="1"/>
  <c r="AI1648" i="1"/>
  <c r="S1648" i="1"/>
  <c r="D1648" i="1"/>
  <c r="AI1647" i="1"/>
  <c r="S1647" i="1"/>
  <c r="D1647" i="1"/>
  <c r="AI149" i="1"/>
  <c r="S149" i="1"/>
  <c r="D149" i="1"/>
  <c r="S1646" i="1"/>
  <c r="D1646" i="1"/>
  <c r="AI1645" i="1"/>
  <c r="S1645" i="1"/>
  <c r="D1645" i="1"/>
  <c r="AI148" i="1"/>
  <c r="S148" i="1"/>
  <c r="D148" i="1"/>
  <c r="AI1644" i="1"/>
  <c r="S1644" i="1"/>
  <c r="D1644" i="1"/>
  <c r="AI1643" i="1"/>
  <c r="S1643" i="1"/>
  <c r="D1643" i="1"/>
  <c r="AI147" i="1"/>
  <c r="S147" i="1"/>
  <c r="D147" i="1"/>
  <c r="S146" i="1"/>
  <c r="D146" i="1"/>
  <c r="AI1642" i="1"/>
  <c r="S1642" i="1"/>
  <c r="D1642" i="1"/>
  <c r="S2749" i="1"/>
  <c r="D2749" i="1"/>
  <c r="AI1641" i="1"/>
  <c r="S1641" i="1"/>
  <c r="D1641" i="1"/>
  <c r="AI145" i="1"/>
  <c r="S145" i="1"/>
  <c r="D145" i="1"/>
  <c r="S144" i="1"/>
  <c r="D144" i="1"/>
  <c r="AI143" i="1"/>
  <c r="S143" i="1"/>
  <c r="D143" i="1"/>
  <c r="AI2748" i="1"/>
  <c r="S2748" i="1"/>
  <c r="D2748" i="1"/>
  <c r="AJ1640" i="1"/>
  <c r="AI1640" i="1"/>
  <c r="AH1640" i="1"/>
  <c r="AG1640" i="1"/>
  <c r="S1640" i="1"/>
  <c r="D1640" i="1"/>
  <c r="AI142" i="1"/>
  <c r="S142" i="1"/>
  <c r="D142" i="1"/>
  <c r="AI141" i="1"/>
  <c r="S141" i="1"/>
  <c r="D141" i="1"/>
  <c r="AJ1639" i="1"/>
  <c r="AI1639" i="1"/>
  <c r="AH1639" i="1"/>
  <c r="AG1639" i="1"/>
  <c r="S1639" i="1"/>
  <c r="D1639" i="1"/>
  <c r="AI140" i="1"/>
  <c r="S140" i="1"/>
  <c r="D140" i="1"/>
  <c r="AI1638" i="1"/>
  <c r="S1638" i="1"/>
  <c r="D1638" i="1"/>
  <c r="S2747" i="1"/>
  <c r="D2747" i="1"/>
  <c r="S1637" i="1"/>
  <c r="D1637" i="1"/>
  <c r="AI139" i="1"/>
  <c r="S139" i="1"/>
  <c r="D139" i="1"/>
  <c r="AI1636" i="1"/>
  <c r="S1636" i="1"/>
  <c r="D1636" i="1"/>
  <c r="AI138" i="1"/>
  <c r="S138" i="1"/>
  <c r="D138" i="1"/>
  <c r="AI137" i="1"/>
  <c r="S137" i="1"/>
  <c r="D137" i="1"/>
  <c r="AI1635" i="1"/>
  <c r="AH1635" i="1"/>
  <c r="S1635" i="1"/>
  <c r="D1635" i="1"/>
  <c r="AI1634" i="1"/>
  <c r="S1634" i="1"/>
  <c r="D1634" i="1"/>
  <c r="AI1633" i="1"/>
  <c r="S1633" i="1"/>
  <c r="D1633" i="1"/>
  <c r="AI1632" i="1"/>
  <c r="S1632" i="1"/>
  <c r="D1632" i="1"/>
  <c r="AI1631" i="1"/>
  <c r="S1631" i="1"/>
  <c r="D1631" i="1"/>
  <c r="AI1630" i="1"/>
  <c r="S1630" i="1"/>
  <c r="D1630" i="1"/>
  <c r="AJ1629" i="1"/>
  <c r="AI1629" i="1"/>
  <c r="AH1629" i="1"/>
  <c r="AG1629" i="1"/>
  <c r="S1629" i="1"/>
  <c r="D1629" i="1"/>
  <c r="AI136" i="1"/>
  <c r="S136" i="1"/>
  <c r="D136" i="1"/>
  <c r="AI135" i="1"/>
  <c r="S135" i="1"/>
  <c r="D135" i="1"/>
  <c r="AI134" i="1"/>
  <c r="S134" i="1"/>
  <c r="D134" i="1"/>
  <c r="AI1628" i="1"/>
  <c r="S1628" i="1"/>
  <c r="D1628" i="1"/>
  <c r="AI2746" i="1"/>
  <c r="S2746" i="1"/>
  <c r="D2746" i="1"/>
  <c r="AI1627" i="1"/>
  <c r="S1627" i="1"/>
  <c r="D1627" i="1"/>
  <c r="AI133" i="1"/>
  <c r="S133" i="1"/>
  <c r="D133" i="1"/>
  <c r="AI2745" i="1"/>
  <c r="S2745" i="1"/>
  <c r="D2745" i="1"/>
  <c r="AI1626" i="1"/>
  <c r="S1626" i="1"/>
  <c r="D1626" i="1"/>
  <c r="S1625" i="1"/>
  <c r="D1625" i="1"/>
  <c r="AI1624" i="1"/>
  <c r="S1624" i="1"/>
  <c r="D1624" i="1"/>
  <c r="AJ132" i="1"/>
  <c r="AI132" i="1"/>
  <c r="AH132" i="1"/>
  <c r="AG132" i="1"/>
  <c r="S132" i="1"/>
  <c r="D132" i="1"/>
  <c r="S1623" i="1"/>
  <c r="D1623" i="1"/>
  <c r="AI131" i="1"/>
  <c r="S131" i="1"/>
  <c r="D131" i="1"/>
  <c r="S1622" i="1"/>
  <c r="D1622" i="1"/>
  <c r="AI1621" i="1"/>
  <c r="S1621" i="1"/>
  <c r="D1621" i="1"/>
  <c r="S1620" i="1"/>
  <c r="D1620" i="1"/>
  <c r="S1619" i="1"/>
  <c r="D1619" i="1"/>
  <c r="S130" i="1"/>
  <c r="D130" i="1"/>
  <c r="S1618" i="1"/>
  <c r="D1618" i="1"/>
  <c r="AI1617" i="1"/>
  <c r="S1617" i="1"/>
  <c r="D1617" i="1"/>
  <c r="S1616" i="1"/>
  <c r="D1616" i="1"/>
  <c r="S1615" i="1"/>
  <c r="D1615" i="1"/>
  <c r="AI2744" i="1"/>
  <c r="S2744" i="1"/>
  <c r="D2744" i="1"/>
  <c r="AJ1614" i="1"/>
  <c r="AI1614" i="1"/>
  <c r="AH1614" i="1"/>
  <c r="AG1614" i="1"/>
  <c r="S1614" i="1"/>
  <c r="D1614" i="1"/>
  <c r="AI2743" i="1"/>
  <c r="S2743" i="1"/>
  <c r="D2743" i="1"/>
  <c r="AI2742" i="1"/>
  <c r="S2742" i="1"/>
  <c r="D2742" i="1"/>
  <c r="AI2741" i="1"/>
  <c r="S2741" i="1"/>
  <c r="D2741" i="1"/>
  <c r="AI2740" i="1"/>
  <c r="S2740" i="1"/>
  <c r="D2740" i="1"/>
  <c r="AJ2739" i="1"/>
  <c r="AI2739" i="1"/>
  <c r="AH2739" i="1"/>
  <c r="AG2739" i="1"/>
  <c r="S2739" i="1"/>
  <c r="D2739" i="1"/>
  <c r="AJ2738" i="1"/>
  <c r="AI2738" i="1"/>
  <c r="AH2738" i="1"/>
  <c r="AG2738" i="1"/>
  <c r="S2738" i="1"/>
  <c r="D2738" i="1"/>
  <c r="AI2737" i="1"/>
  <c r="S2737" i="1"/>
  <c r="D2737" i="1"/>
  <c r="AI2736" i="1"/>
  <c r="S2736" i="1"/>
  <c r="D2736" i="1"/>
  <c r="AJ2735" i="1"/>
  <c r="AI2735" i="1"/>
  <c r="AH2735" i="1"/>
  <c r="AG2735" i="1"/>
  <c r="S2735" i="1"/>
  <c r="D2735" i="1"/>
  <c r="AI2734" i="1"/>
  <c r="S2734" i="1"/>
  <c r="D2734" i="1"/>
  <c r="AI2733" i="1"/>
  <c r="S2733" i="1"/>
  <c r="D2733" i="1"/>
  <c r="AI2732" i="1"/>
  <c r="S2732" i="1"/>
  <c r="D2732" i="1"/>
  <c r="AI2731" i="1"/>
  <c r="S2731" i="1"/>
  <c r="D2731" i="1"/>
  <c r="AJ2730" i="1"/>
  <c r="AI2730" i="1"/>
  <c r="AH2730" i="1"/>
  <c r="AG2730" i="1"/>
  <c r="S2730" i="1"/>
  <c r="D2730" i="1"/>
  <c r="AI2729" i="1"/>
  <c r="S2729" i="1"/>
  <c r="D2729" i="1"/>
  <c r="AJ2728" i="1"/>
  <c r="AI2728" i="1"/>
  <c r="AH2728" i="1"/>
  <c r="AG2728" i="1"/>
  <c r="S2728" i="1"/>
  <c r="D2728" i="1"/>
  <c r="AJ2727" i="1"/>
  <c r="AI2727" i="1"/>
  <c r="AH2727" i="1"/>
  <c r="AG2727" i="1"/>
  <c r="S2727" i="1"/>
  <c r="D2727" i="1"/>
  <c r="AI1613" i="1"/>
  <c r="S1613" i="1"/>
  <c r="D1613" i="1"/>
  <c r="AI2726" i="1"/>
  <c r="S2726" i="1"/>
  <c r="D2726" i="1"/>
  <c r="AJ2725" i="1"/>
  <c r="AI2725" i="1"/>
  <c r="AH2725" i="1"/>
  <c r="AG2725" i="1"/>
  <c r="S2725" i="1"/>
  <c r="D2725" i="1"/>
  <c r="AJ2724" i="1"/>
  <c r="AI2724" i="1"/>
  <c r="AH2724" i="1"/>
  <c r="AG2724" i="1"/>
  <c r="S2724" i="1"/>
  <c r="D2724" i="1"/>
  <c r="AJ2723" i="1"/>
  <c r="AI2723" i="1"/>
  <c r="AH2723" i="1"/>
  <c r="AG2723" i="1"/>
  <c r="S2723" i="1"/>
  <c r="D2723" i="1"/>
  <c r="AI1612" i="1"/>
  <c r="S1612" i="1"/>
  <c r="D1612" i="1"/>
  <c r="AJ1611" i="1"/>
  <c r="AI1611" i="1"/>
  <c r="AH1611" i="1"/>
  <c r="AG1611" i="1"/>
  <c r="S1611" i="1"/>
  <c r="D1611" i="1"/>
  <c r="AI2722" i="1"/>
  <c r="S2722" i="1"/>
  <c r="D2722" i="1"/>
  <c r="AJ2721" i="1"/>
  <c r="AI2721" i="1"/>
  <c r="AH2721" i="1"/>
  <c r="AG2721" i="1"/>
  <c r="S2721" i="1"/>
  <c r="D2721" i="1"/>
  <c r="AI2720" i="1"/>
  <c r="S2720" i="1"/>
  <c r="D2720" i="1"/>
  <c r="AJ2719" i="1"/>
  <c r="AI2719" i="1"/>
  <c r="AH2719" i="1"/>
  <c r="AG2719" i="1"/>
  <c r="S2719" i="1"/>
  <c r="D2719" i="1"/>
  <c r="AI2718" i="1"/>
  <c r="S2718" i="1"/>
  <c r="D2718" i="1"/>
  <c r="AI2717" i="1"/>
  <c r="S2717" i="1"/>
  <c r="D2717" i="1"/>
  <c r="AI2716" i="1"/>
  <c r="S2716" i="1"/>
  <c r="D2716" i="1"/>
  <c r="AJ2715" i="1"/>
  <c r="AI2715" i="1"/>
  <c r="AH2715" i="1"/>
  <c r="AG2715" i="1"/>
  <c r="S2715" i="1"/>
  <c r="D2715" i="1"/>
  <c r="AI2714" i="1"/>
  <c r="S2714" i="1"/>
  <c r="D2714" i="1"/>
  <c r="AI2713" i="1"/>
  <c r="S2713" i="1"/>
  <c r="D2713" i="1"/>
  <c r="AJ2712" i="1"/>
  <c r="AI2712" i="1"/>
  <c r="AH2712" i="1"/>
  <c r="AG2712" i="1"/>
  <c r="S2712" i="1"/>
  <c r="D2712" i="1"/>
  <c r="AI2711" i="1"/>
  <c r="S2711" i="1"/>
  <c r="D2711" i="1"/>
  <c r="AJ1610" i="1"/>
  <c r="AI1610" i="1"/>
  <c r="AH1610" i="1"/>
  <c r="AG1610" i="1"/>
  <c r="S1610" i="1"/>
  <c r="D1610" i="1"/>
  <c r="AI2710" i="1"/>
  <c r="S2710" i="1"/>
  <c r="D2710" i="1"/>
  <c r="AJ2709" i="1"/>
  <c r="AI2709" i="1"/>
  <c r="AH2709" i="1"/>
  <c r="AG2709" i="1"/>
  <c r="S2709" i="1"/>
  <c r="D2709" i="1"/>
  <c r="AH2708" i="1"/>
  <c r="S2708" i="1"/>
  <c r="D2708" i="1"/>
  <c r="AJ2707" i="1"/>
  <c r="AI2707" i="1"/>
  <c r="AH2707" i="1"/>
  <c r="AG2707" i="1"/>
  <c r="S2707" i="1"/>
  <c r="D2707" i="1"/>
  <c r="AI2706" i="1"/>
  <c r="S2706" i="1"/>
  <c r="D2706" i="1"/>
  <c r="AI129" i="1"/>
  <c r="S129" i="1"/>
  <c r="D129" i="1"/>
  <c r="AJ2705" i="1"/>
  <c r="AI2705" i="1"/>
  <c r="AH2705" i="1"/>
  <c r="AG2705" i="1"/>
  <c r="S2705" i="1"/>
  <c r="D2705" i="1"/>
  <c r="AI1609" i="1"/>
  <c r="S1609" i="1"/>
  <c r="D1609" i="1"/>
  <c r="AI2704" i="1"/>
  <c r="S2704" i="1"/>
  <c r="D2704" i="1"/>
  <c r="AI2703" i="1"/>
  <c r="S2703" i="1"/>
  <c r="D2703" i="1"/>
  <c r="AJ1608" i="1"/>
  <c r="AI1608" i="1"/>
  <c r="AH1608" i="1"/>
  <c r="AG1608" i="1"/>
  <c r="S1608" i="1"/>
  <c r="D1608" i="1"/>
  <c r="AI2702" i="1"/>
  <c r="S2702" i="1"/>
  <c r="D2702" i="1"/>
  <c r="AJ2701" i="1"/>
  <c r="AI2701" i="1"/>
  <c r="AH2701" i="1"/>
  <c r="AG2701" i="1"/>
  <c r="S2701" i="1"/>
  <c r="D2701" i="1"/>
  <c r="AI2700" i="1"/>
  <c r="S2700" i="1"/>
  <c r="D2700" i="1"/>
  <c r="AI2699" i="1"/>
  <c r="S2699" i="1"/>
  <c r="D2699" i="1"/>
  <c r="AI2698" i="1"/>
  <c r="S2698" i="1"/>
  <c r="D2698" i="1"/>
  <c r="AI2697" i="1"/>
  <c r="S2697" i="1"/>
  <c r="D2697" i="1"/>
  <c r="AI2696" i="1"/>
  <c r="S2696" i="1"/>
  <c r="D2696" i="1"/>
  <c r="AI2695" i="1"/>
  <c r="S2695" i="1"/>
  <c r="D2695" i="1"/>
  <c r="AI2694" i="1"/>
  <c r="S2694" i="1"/>
  <c r="D2694" i="1"/>
  <c r="AI2693" i="1"/>
  <c r="S2693" i="1"/>
  <c r="D2693" i="1"/>
  <c r="AJ2692" i="1"/>
  <c r="AI2692" i="1"/>
  <c r="AH2692" i="1"/>
  <c r="AG2692" i="1"/>
  <c r="S2692" i="1"/>
  <c r="D2692" i="1"/>
  <c r="AI2691" i="1"/>
  <c r="S2691" i="1"/>
  <c r="D2691" i="1"/>
  <c r="AI2690" i="1"/>
  <c r="S2690" i="1"/>
  <c r="D2690" i="1"/>
  <c r="AI2689" i="1"/>
  <c r="S2689" i="1"/>
  <c r="D2689" i="1"/>
  <c r="AI2688" i="1"/>
  <c r="S2688" i="1"/>
  <c r="D2688" i="1"/>
  <c r="AI2687" i="1"/>
  <c r="S2687" i="1"/>
  <c r="D2687" i="1"/>
  <c r="AI2686" i="1"/>
  <c r="S2686" i="1"/>
  <c r="D2686" i="1"/>
  <c r="AI2685" i="1"/>
  <c r="S2685" i="1"/>
  <c r="D2685" i="1"/>
  <c r="AI2684" i="1"/>
  <c r="S2684" i="1"/>
  <c r="D2684" i="1"/>
  <c r="AI2683" i="1"/>
  <c r="S2683" i="1"/>
  <c r="D2683" i="1"/>
  <c r="AI2682" i="1"/>
  <c r="S2682" i="1"/>
  <c r="D2682" i="1"/>
  <c r="AJ1607" i="1"/>
  <c r="AI1607" i="1"/>
  <c r="AH1607" i="1"/>
  <c r="AG1607" i="1"/>
  <c r="S1607" i="1"/>
  <c r="D1607" i="1"/>
  <c r="AI2681" i="1"/>
  <c r="S2681" i="1"/>
  <c r="D2681" i="1"/>
  <c r="AI2680" i="1"/>
  <c r="S2680" i="1"/>
  <c r="D2680" i="1"/>
  <c r="AI2679" i="1"/>
  <c r="S2679" i="1"/>
  <c r="D2679" i="1"/>
  <c r="AJ2678" i="1"/>
  <c r="AI2678" i="1"/>
  <c r="AH2678" i="1"/>
  <c r="AG2678" i="1"/>
  <c r="S2678" i="1"/>
  <c r="D2678" i="1"/>
  <c r="AJ2677" i="1"/>
  <c r="AI2677" i="1"/>
  <c r="AH2677" i="1"/>
  <c r="AG2677" i="1"/>
  <c r="S2677" i="1"/>
  <c r="D2677" i="1"/>
  <c r="AI2676" i="1"/>
  <c r="S2676" i="1"/>
  <c r="D2676" i="1"/>
  <c r="AI2675" i="1"/>
  <c r="S2675" i="1"/>
  <c r="D2675" i="1"/>
  <c r="AI2674" i="1"/>
  <c r="S2674" i="1"/>
  <c r="D2674" i="1"/>
  <c r="AI2673" i="1"/>
  <c r="S2673" i="1"/>
  <c r="D2673" i="1"/>
  <c r="AJ2672" i="1"/>
  <c r="AI2672" i="1"/>
  <c r="AH2672" i="1"/>
  <c r="AG2672" i="1"/>
  <c r="S2672" i="1"/>
  <c r="D2672" i="1"/>
  <c r="AI2671" i="1"/>
  <c r="S2671" i="1"/>
  <c r="D2671" i="1"/>
  <c r="AI2670" i="1"/>
  <c r="S2670" i="1"/>
  <c r="D2670" i="1"/>
  <c r="AI1606" i="1"/>
  <c r="S1606" i="1"/>
  <c r="D1606" i="1"/>
  <c r="AI2669" i="1"/>
  <c r="S2669" i="1"/>
  <c r="D2669" i="1"/>
  <c r="AH2668" i="1"/>
  <c r="S2668" i="1"/>
  <c r="D2668" i="1"/>
  <c r="AI2667" i="1"/>
  <c r="S2667" i="1"/>
  <c r="D2667" i="1"/>
  <c r="S2666" i="1"/>
  <c r="D2666" i="1"/>
  <c r="AI2665" i="1"/>
  <c r="S2665" i="1"/>
  <c r="D2665" i="1"/>
  <c r="AJ2664" i="1"/>
  <c r="AI2664" i="1"/>
  <c r="AH2664" i="1"/>
  <c r="AG2664" i="1"/>
  <c r="S2664" i="1"/>
  <c r="D2664" i="1"/>
  <c r="AI2663" i="1"/>
  <c r="S2663" i="1"/>
  <c r="D2663" i="1"/>
  <c r="AJ2662" i="1"/>
  <c r="AI2662" i="1"/>
  <c r="AH2662" i="1"/>
  <c r="AG2662" i="1"/>
  <c r="S2662" i="1"/>
  <c r="D2662" i="1"/>
  <c r="AI2661" i="1"/>
  <c r="S2661" i="1"/>
  <c r="D2661" i="1"/>
  <c r="AI2660" i="1"/>
  <c r="S2660" i="1"/>
  <c r="D2660" i="1"/>
  <c r="AI2659" i="1"/>
  <c r="AH2659" i="1"/>
  <c r="S2659" i="1"/>
  <c r="D2659" i="1"/>
  <c r="AI1605" i="1"/>
  <c r="S1605" i="1"/>
  <c r="D1605" i="1"/>
  <c r="AJ128" i="1"/>
  <c r="AI128" i="1"/>
  <c r="AH128" i="1"/>
  <c r="AG128" i="1"/>
  <c r="S128" i="1"/>
  <c r="D128" i="1"/>
  <c r="AI127" i="1"/>
  <c r="S127" i="1"/>
  <c r="D127" i="1"/>
  <c r="AI1604" i="1"/>
  <c r="S1604" i="1"/>
  <c r="D1604" i="1"/>
  <c r="AI1603" i="1"/>
  <c r="S1603" i="1"/>
  <c r="D1603" i="1"/>
  <c r="AI1602" i="1"/>
  <c r="S1602" i="1"/>
  <c r="D1602" i="1"/>
  <c r="AI1601" i="1"/>
  <c r="S1601" i="1"/>
  <c r="D1601" i="1"/>
  <c r="S1600" i="1"/>
  <c r="D1600" i="1"/>
  <c r="AI1599" i="1"/>
  <c r="S1599" i="1"/>
  <c r="D1599" i="1"/>
  <c r="S1598" i="1"/>
  <c r="D1598" i="1"/>
  <c r="AI1597" i="1"/>
  <c r="S1597" i="1"/>
  <c r="D1597" i="1"/>
  <c r="S1596" i="1"/>
  <c r="D1596" i="1"/>
  <c r="S1595" i="1"/>
  <c r="D1595" i="1"/>
  <c r="AI1594" i="1"/>
  <c r="S1594" i="1"/>
  <c r="D1594" i="1"/>
  <c r="AI1593" i="1"/>
  <c r="S1593" i="1"/>
  <c r="D1593" i="1"/>
  <c r="S1592" i="1"/>
  <c r="D1592" i="1"/>
  <c r="AI126" i="1"/>
  <c r="S126" i="1"/>
  <c r="D126" i="1"/>
  <c r="AI1591" i="1"/>
  <c r="S1591" i="1"/>
  <c r="D1591" i="1"/>
  <c r="AI1590" i="1"/>
  <c r="S1590" i="1"/>
  <c r="D1590" i="1"/>
  <c r="AI1589" i="1"/>
  <c r="S1589" i="1"/>
  <c r="D1589" i="1"/>
  <c r="S1588" i="1"/>
  <c r="D1588" i="1"/>
  <c r="AI1587" i="1"/>
  <c r="S1587" i="1"/>
  <c r="D1587" i="1"/>
  <c r="AJ1586" i="1"/>
  <c r="AI1586" i="1"/>
  <c r="AH1586" i="1"/>
  <c r="AG1586" i="1"/>
  <c r="S1586" i="1"/>
  <c r="D1586" i="1"/>
  <c r="AJ125" i="1"/>
  <c r="AI125" i="1"/>
  <c r="AH125" i="1"/>
  <c r="AG125" i="1"/>
  <c r="S125" i="1"/>
  <c r="D125" i="1"/>
  <c r="S124" i="1"/>
  <c r="D124" i="1"/>
  <c r="S1585" i="1"/>
  <c r="D1585" i="1"/>
  <c r="AI1584" i="1"/>
  <c r="S1584" i="1"/>
  <c r="D1584" i="1"/>
  <c r="AI1583" i="1"/>
  <c r="S1583" i="1"/>
  <c r="D1583" i="1"/>
  <c r="AJ1582" i="1"/>
  <c r="AI1582" i="1"/>
  <c r="AH1582" i="1"/>
  <c r="AG1582" i="1"/>
  <c r="S1582" i="1"/>
  <c r="D1582" i="1"/>
  <c r="AI1581" i="1"/>
  <c r="S1581" i="1"/>
  <c r="D1581" i="1"/>
  <c r="S1580" i="1"/>
  <c r="D1580" i="1"/>
  <c r="AI1579" i="1"/>
  <c r="S1579" i="1"/>
  <c r="D1579" i="1"/>
  <c r="AJ1578" i="1"/>
  <c r="AI1578" i="1"/>
  <c r="AH1578" i="1"/>
  <c r="AG1578" i="1"/>
  <c r="S1578" i="1"/>
  <c r="D1578" i="1"/>
  <c r="AI123" i="1"/>
  <c r="S123" i="1"/>
  <c r="D123" i="1"/>
  <c r="AI122" i="1"/>
  <c r="S122" i="1"/>
  <c r="D122" i="1"/>
  <c r="S1577" i="1"/>
  <c r="D1577" i="1"/>
  <c r="AI1576" i="1"/>
  <c r="S1576" i="1"/>
  <c r="D1576" i="1"/>
  <c r="AI1575" i="1"/>
  <c r="S1575" i="1"/>
  <c r="D1575" i="1"/>
  <c r="S1574" i="1"/>
  <c r="D1574" i="1"/>
  <c r="S121" i="1"/>
  <c r="D121" i="1"/>
  <c r="S1573" i="1"/>
  <c r="D1573" i="1"/>
  <c r="S1572" i="1"/>
  <c r="D1572" i="1"/>
  <c r="AI1571" i="1"/>
  <c r="S1571" i="1"/>
  <c r="D1571" i="1"/>
  <c r="AI1570" i="1"/>
  <c r="S1570" i="1"/>
  <c r="D1570" i="1"/>
  <c r="AI1569" i="1"/>
  <c r="S1569" i="1"/>
  <c r="D1569" i="1"/>
  <c r="AI1568" i="1"/>
  <c r="S1568" i="1"/>
  <c r="D1568" i="1"/>
  <c r="S1567" i="1"/>
  <c r="D1567" i="1"/>
  <c r="AI1566" i="1"/>
  <c r="S1566" i="1"/>
  <c r="D1566" i="1"/>
  <c r="AJ1565" i="1"/>
  <c r="AI1565" i="1"/>
  <c r="AH1565" i="1"/>
  <c r="AG1565" i="1"/>
  <c r="S1565" i="1"/>
  <c r="D1565" i="1"/>
  <c r="S1564" i="1"/>
  <c r="D1564" i="1"/>
  <c r="AI1563" i="1"/>
  <c r="S1563" i="1"/>
  <c r="D1563" i="1"/>
  <c r="AI1562" i="1"/>
  <c r="S1562" i="1"/>
  <c r="D1562" i="1"/>
  <c r="AI1561" i="1"/>
  <c r="S1561" i="1"/>
  <c r="D1561" i="1"/>
  <c r="S1560" i="1"/>
  <c r="D1560" i="1"/>
  <c r="S1559" i="1"/>
  <c r="D1559" i="1"/>
  <c r="S1558" i="1"/>
  <c r="D1558" i="1"/>
  <c r="AI1557" i="1"/>
  <c r="S1557" i="1"/>
  <c r="D1557" i="1"/>
  <c r="AI1556" i="1"/>
  <c r="S1556" i="1"/>
  <c r="D1556" i="1"/>
  <c r="AJ1555" i="1"/>
  <c r="AI1555" i="1"/>
  <c r="AH1555" i="1"/>
  <c r="AG1555" i="1"/>
  <c r="S1555" i="1"/>
  <c r="D1555" i="1"/>
  <c r="AI1554" i="1"/>
  <c r="S1554" i="1"/>
  <c r="D1554" i="1"/>
  <c r="AI1553" i="1"/>
  <c r="S1553" i="1"/>
  <c r="D1553" i="1"/>
  <c r="S1552" i="1"/>
  <c r="D1552" i="1"/>
  <c r="AI1551" i="1"/>
  <c r="S1551" i="1"/>
  <c r="D1551" i="1"/>
  <c r="S1550" i="1"/>
  <c r="D1550" i="1"/>
  <c r="S1549" i="1"/>
  <c r="D1549" i="1"/>
  <c r="AI1548" i="1"/>
  <c r="S1548" i="1"/>
  <c r="D1548" i="1"/>
  <c r="AI1547" i="1"/>
  <c r="S1547" i="1"/>
  <c r="D1547" i="1"/>
  <c r="S1546" i="1"/>
  <c r="D1546" i="1"/>
  <c r="S1545" i="1"/>
  <c r="D1545" i="1"/>
  <c r="AI1544" i="1"/>
  <c r="S1544" i="1"/>
  <c r="D1544" i="1"/>
  <c r="AI1543" i="1"/>
  <c r="S1543" i="1"/>
  <c r="D1543" i="1"/>
  <c r="S1542" i="1"/>
  <c r="D1542" i="1"/>
  <c r="S1541" i="1"/>
  <c r="D1541" i="1"/>
  <c r="S1540" i="1"/>
  <c r="D1540" i="1"/>
  <c r="S1539" i="1"/>
  <c r="D1539" i="1"/>
  <c r="S1538" i="1"/>
  <c r="D1538" i="1"/>
  <c r="AI1537" i="1"/>
  <c r="S1537" i="1"/>
  <c r="D1537" i="1"/>
  <c r="AJ1536" i="1"/>
  <c r="AI1536" i="1"/>
  <c r="AH1536" i="1"/>
  <c r="AG1536" i="1"/>
  <c r="S1536" i="1"/>
  <c r="D1536" i="1"/>
  <c r="AJ1535" i="1"/>
  <c r="AI1535" i="1"/>
  <c r="AH1535" i="1"/>
  <c r="AG1535" i="1"/>
  <c r="S1535" i="1"/>
  <c r="D1535" i="1"/>
  <c r="AI1534" i="1"/>
  <c r="S1534" i="1"/>
  <c r="D1534" i="1"/>
  <c r="AI120" i="1"/>
  <c r="S120" i="1"/>
  <c r="D120" i="1"/>
  <c r="S119" i="1"/>
  <c r="D119" i="1"/>
  <c r="AI1533" i="1"/>
  <c r="S1533" i="1"/>
  <c r="D1533" i="1"/>
  <c r="S1532" i="1"/>
  <c r="D1532" i="1"/>
  <c r="AI1531" i="1"/>
  <c r="S1531" i="1"/>
  <c r="D1531" i="1"/>
  <c r="S1530" i="1"/>
  <c r="D1530" i="1"/>
  <c r="S1529" i="1"/>
  <c r="D1529" i="1"/>
  <c r="S1528" i="1"/>
  <c r="D1528" i="1"/>
  <c r="S1527" i="1"/>
  <c r="D1527" i="1"/>
  <c r="S1526" i="1"/>
  <c r="D1526" i="1"/>
  <c r="S1525" i="1"/>
  <c r="D1525" i="1"/>
  <c r="S1524" i="1"/>
  <c r="D1524" i="1"/>
  <c r="AJ1523" i="1"/>
  <c r="AI1523" i="1"/>
  <c r="AH1523" i="1"/>
  <c r="AG1523" i="1"/>
  <c r="S1523" i="1"/>
  <c r="D1523" i="1"/>
  <c r="AI1522" i="1"/>
  <c r="S1522" i="1"/>
  <c r="D1522" i="1"/>
  <c r="S1521" i="1"/>
  <c r="D1521" i="1"/>
  <c r="AI1520" i="1"/>
  <c r="S1520" i="1"/>
  <c r="D1520" i="1"/>
  <c r="AJ1519" i="1"/>
  <c r="AI1519" i="1"/>
  <c r="AH1519" i="1"/>
  <c r="AG1519" i="1"/>
  <c r="S1519" i="1"/>
  <c r="D1519" i="1"/>
  <c r="AJ2658" i="1"/>
  <c r="AI2658" i="1"/>
  <c r="AH2658" i="1"/>
  <c r="AG2658" i="1"/>
  <c r="S2658" i="1"/>
  <c r="D2658" i="1"/>
  <c r="AI2657" i="1"/>
  <c r="S2657" i="1"/>
  <c r="D2657" i="1"/>
  <c r="AJ1518" i="1"/>
  <c r="AI1518" i="1"/>
  <c r="AH1518" i="1"/>
  <c r="AG1518" i="1"/>
  <c r="S1518" i="1"/>
  <c r="D1518" i="1"/>
  <c r="S1517" i="1"/>
  <c r="D1517" i="1"/>
  <c r="AJ2656" i="1"/>
  <c r="AI2656" i="1"/>
  <c r="AH2656" i="1"/>
  <c r="AG2656" i="1"/>
  <c r="S2656" i="1"/>
  <c r="D2656" i="1"/>
  <c r="AJ2655" i="1"/>
  <c r="AI2655" i="1"/>
  <c r="AH2655" i="1"/>
  <c r="AG2655" i="1"/>
  <c r="S2655" i="1"/>
  <c r="D2655" i="1"/>
  <c r="AJ2654" i="1"/>
  <c r="AI2654" i="1"/>
  <c r="AH2654" i="1"/>
  <c r="AG2654" i="1"/>
  <c r="S2654" i="1"/>
  <c r="D2654" i="1"/>
  <c r="AI2653" i="1"/>
  <c r="S2653" i="1"/>
  <c r="D2653" i="1"/>
  <c r="AI2652" i="1"/>
  <c r="S2652" i="1"/>
  <c r="D2652" i="1"/>
  <c r="AI1516" i="1"/>
  <c r="S1516" i="1"/>
  <c r="D1516" i="1"/>
  <c r="AI1515" i="1"/>
  <c r="S1515" i="1"/>
  <c r="D1515" i="1"/>
  <c r="AI118" i="1"/>
  <c r="S118" i="1"/>
  <c r="D118" i="1"/>
  <c r="AI1514" i="1"/>
  <c r="S1514" i="1"/>
  <c r="D1514" i="1"/>
  <c r="AI1513" i="1"/>
  <c r="S1513" i="1"/>
  <c r="D1513" i="1"/>
  <c r="AI2651" i="1"/>
  <c r="S2651" i="1"/>
  <c r="D2651" i="1"/>
  <c r="AI1512" i="1"/>
  <c r="S1512" i="1"/>
  <c r="D1512" i="1"/>
  <c r="S2650" i="1"/>
  <c r="D2650" i="1"/>
  <c r="AI1511" i="1"/>
  <c r="S1511" i="1"/>
  <c r="D1511" i="1"/>
  <c r="AI1510" i="1"/>
  <c r="S1510" i="1"/>
  <c r="D1510" i="1"/>
  <c r="AI1509" i="1"/>
  <c r="S1509" i="1"/>
  <c r="D1509" i="1"/>
  <c r="AI2649" i="1"/>
  <c r="S2649" i="1"/>
  <c r="D2649" i="1"/>
  <c r="AI1508" i="1"/>
  <c r="S1508" i="1"/>
  <c r="D1508" i="1"/>
  <c r="AI1507" i="1"/>
  <c r="S1507" i="1"/>
  <c r="D1507" i="1"/>
  <c r="AJ1506" i="1"/>
  <c r="AI1506" i="1"/>
  <c r="AH1506" i="1"/>
  <c r="AG1506" i="1"/>
  <c r="S1506" i="1"/>
  <c r="D1506" i="1"/>
  <c r="AJ2648" i="1"/>
  <c r="AI2648" i="1"/>
  <c r="AH2648" i="1"/>
  <c r="AG2648" i="1"/>
  <c r="S2648" i="1"/>
  <c r="D2648" i="1"/>
  <c r="AI1505" i="1"/>
  <c r="S1505" i="1"/>
  <c r="D1505" i="1"/>
  <c r="AI2647" i="1"/>
  <c r="S2647" i="1"/>
  <c r="D2647" i="1"/>
  <c r="AI1504" i="1"/>
  <c r="S1504" i="1"/>
  <c r="D1504" i="1"/>
  <c r="AI2646" i="1"/>
  <c r="S2646" i="1"/>
  <c r="D2646" i="1"/>
  <c r="AI2645" i="1"/>
  <c r="S2645" i="1"/>
  <c r="D2645" i="1"/>
  <c r="AI2644" i="1"/>
  <c r="S2644" i="1"/>
  <c r="D2644" i="1"/>
  <c r="AI2643" i="1"/>
  <c r="S2643" i="1"/>
  <c r="D2643" i="1"/>
  <c r="AI2642" i="1"/>
  <c r="S2642" i="1"/>
  <c r="D2642" i="1"/>
  <c r="AJ2641" i="1"/>
  <c r="AI2641" i="1"/>
  <c r="AH2641" i="1"/>
  <c r="AG2641" i="1"/>
  <c r="S2641" i="1"/>
  <c r="D2641" i="1"/>
  <c r="AI1503" i="1"/>
  <c r="S1503" i="1"/>
  <c r="D1503" i="1"/>
  <c r="AI1502" i="1"/>
  <c r="S1502" i="1"/>
  <c r="D1502" i="1"/>
  <c r="AI2640" i="1"/>
  <c r="S2640" i="1"/>
  <c r="D2640" i="1"/>
  <c r="AI2639" i="1"/>
  <c r="S2639" i="1"/>
  <c r="D2639" i="1"/>
  <c r="AI1501" i="1"/>
  <c r="S1501" i="1"/>
  <c r="D1501" i="1"/>
  <c r="AI1500" i="1"/>
  <c r="S1500" i="1"/>
  <c r="D1500" i="1"/>
  <c r="AI2638" i="1"/>
  <c r="S2638" i="1"/>
  <c r="D2638" i="1"/>
  <c r="AI2637" i="1"/>
  <c r="S2637" i="1"/>
  <c r="D2637" i="1"/>
  <c r="AI2636" i="1"/>
  <c r="S2636" i="1"/>
  <c r="D2636" i="1"/>
  <c r="AI2635" i="1"/>
  <c r="S2635" i="1"/>
  <c r="D2635" i="1"/>
  <c r="AI2634" i="1"/>
  <c r="S2634" i="1"/>
  <c r="D2634" i="1"/>
  <c r="AI1499" i="1"/>
  <c r="S1499" i="1"/>
  <c r="D1499" i="1"/>
  <c r="AI1498" i="1"/>
  <c r="S1498" i="1"/>
  <c r="D1498" i="1"/>
  <c r="AI1497" i="1"/>
  <c r="S1497" i="1"/>
  <c r="D1497" i="1"/>
  <c r="AI1496" i="1"/>
  <c r="S1496" i="1"/>
  <c r="D1496" i="1"/>
  <c r="AI1495" i="1"/>
  <c r="S1495" i="1"/>
  <c r="D1495" i="1"/>
  <c r="AI2633" i="1"/>
  <c r="S2633" i="1"/>
  <c r="D2633" i="1"/>
  <c r="AI2632" i="1"/>
  <c r="S2632" i="1"/>
  <c r="D2632" i="1"/>
  <c r="AI1494" i="1"/>
  <c r="S1494" i="1"/>
  <c r="D1494" i="1"/>
  <c r="AI2631" i="1"/>
  <c r="S2631" i="1"/>
  <c r="D2631" i="1"/>
  <c r="AI2630" i="1"/>
  <c r="S2630" i="1"/>
  <c r="D2630" i="1"/>
  <c r="AI1493" i="1"/>
  <c r="S1493" i="1"/>
  <c r="D1493" i="1"/>
  <c r="AI2629" i="1"/>
  <c r="S2629" i="1"/>
  <c r="D2629" i="1"/>
  <c r="AI2628" i="1"/>
  <c r="S2628" i="1"/>
  <c r="D2628" i="1"/>
  <c r="AI1492" i="1"/>
  <c r="S1492" i="1"/>
  <c r="D1492" i="1"/>
  <c r="AI1491" i="1"/>
  <c r="S1491" i="1"/>
  <c r="D1491" i="1"/>
  <c r="AI2627" i="1"/>
  <c r="S2627" i="1"/>
  <c r="D2627" i="1"/>
  <c r="AI1490" i="1"/>
  <c r="S1490" i="1"/>
  <c r="D1490" i="1"/>
  <c r="AI1489" i="1"/>
  <c r="S1489" i="1"/>
  <c r="D1489" i="1"/>
  <c r="AI1488" i="1"/>
  <c r="S1488" i="1"/>
  <c r="D1488" i="1"/>
  <c r="AI1487" i="1"/>
  <c r="S1487" i="1"/>
  <c r="D1487" i="1"/>
  <c r="AI2626" i="1"/>
  <c r="S2626" i="1"/>
  <c r="D2626" i="1"/>
  <c r="AI1486" i="1"/>
  <c r="S1486" i="1"/>
  <c r="D1486" i="1"/>
  <c r="AI1485" i="1"/>
  <c r="S1485" i="1"/>
  <c r="D1485" i="1"/>
  <c r="AI2625" i="1"/>
  <c r="S2625" i="1"/>
  <c r="D2625" i="1"/>
  <c r="AI2624" i="1"/>
  <c r="S2624" i="1"/>
  <c r="D2624" i="1"/>
  <c r="AI1484" i="1"/>
  <c r="S1484" i="1"/>
  <c r="D1484" i="1"/>
  <c r="AI2623" i="1"/>
  <c r="S2623" i="1"/>
  <c r="D2623" i="1"/>
  <c r="AI1483" i="1"/>
  <c r="S1483" i="1"/>
  <c r="D1483" i="1"/>
  <c r="AI2622" i="1"/>
  <c r="S2622" i="1"/>
  <c r="D2622" i="1"/>
  <c r="AI2621" i="1"/>
  <c r="S2621" i="1"/>
  <c r="D2621" i="1"/>
  <c r="AI2620" i="1"/>
  <c r="S2620" i="1"/>
  <c r="D2620" i="1"/>
  <c r="AI2619" i="1"/>
  <c r="S2619" i="1"/>
  <c r="D2619" i="1"/>
  <c r="AI1482" i="1"/>
  <c r="S1482" i="1"/>
  <c r="D1482" i="1"/>
  <c r="AI2618" i="1"/>
  <c r="S2618" i="1"/>
  <c r="D2618" i="1"/>
  <c r="AI2617" i="1"/>
  <c r="S2617" i="1"/>
  <c r="D2617" i="1"/>
  <c r="AI2616" i="1"/>
  <c r="S2616" i="1"/>
  <c r="D2616" i="1"/>
  <c r="AI2615" i="1"/>
  <c r="S2615" i="1"/>
  <c r="D2615" i="1"/>
  <c r="AI1481" i="1"/>
  <c r="S1481" i="1"/>
  <c r="D1481" i="1"/>
  <c r="AJ2614" i="1"/>
  <c r="AI2614" i="1"/>
  <c r="AH2614" i="1"/>
  <c r="AG2614" i="1"/>
  <c r="S2614" i="1"/>
  <c r="D2614" i="1"/>
  <c r="AI2613" i="1"/>
  <c r="S2613" i="1"/>
  <c r="D2613" i="1"/>
  <c r="AI2612" i="1"/>
  <c r="S2612" i="1"/>
  <c r="D2612" i="1"/>
  <c r="AI1480" i="1"/>
  <c r="S1480" i="1"/>
  <c r="D1480" i="1"/>
  <c r="AI2611" i="1"/>
  <c r="S2611" i="1"/>
  <c r="D2611" i="1"/>
  <c r="AI1479" i="1"/>
  <c r="S1479" i="1"/>
  <c r="D1479" i="1"/>
  <c r="AI1478" i="1"/>
  <c r="S1478" i="1"/>
  <c r="D1478" i="1"/>
  <c r="AI2610" i="1"/>
  <c r="S2610" i="1"/>
  <c r="D2610" i="1"/>
  <c r="AI2609" i="1"/>
  <c r="S2609" i="1"/>
  <c r="D2609" i="1"/>
  <c r="AI2608" i="1"/>
  <c r="S2608" i="1"/>
  <c r="D2608" i="1"/>
  <c r="AI1477" i="1"/>
  <c r="S1477" i="1"/>
  <c r="D1477" i="1"/>
  <c r="AI1476" i="1"/>
  <c r="S1476" i="1"/>
  <c r="D1476" i="1"/>
  <c r="AI1475" i="1"/>
  <c r="S1475" i="1"/>
  <c r="D1475" i="1"/>
  <c r="AI2607" i="1"/>
  <c r="S2607" i="1"/>
  <c r="D2607" i="1"/>
  <c r="AJ2606" i="1"/>
  <c r="AI2606" i="1"/>
  <c r="AH2606" i="1"/>
  <c r="AG2606" i="1"/>
  <c r="S2606" i="1"/>
  <c r="D2606" i="1"/>
  <c r="AI1474" i="1"/>
  <c r="S1474" i="1"/>
  <c r="D1474" i="1"/>
  <c r="AI1473" i="1"/>
  <c r="S1473" i="1"/>
  <c r="D1473" i="1"/>
  <c r="AI1472" i="1"/>
  <c r="S1472" i="1"/>
  <c r="D1472" i="1"/>
  <c r="S2605" i="1"/>
  <c r="D2605" i="1"/>
  <c r="AI2604" i="1"/>
  <c r="S2604" i="1"/>
  <c r="D2604" i="1"/>
  <c r="AI2603" i="1"/>
  <c r="S2603" i="1"/>
  <c r="D2603" i="1"/>
  <c r="AI2602" i="1"/>
  <c r="S2602" i="1"/>
  <c r="D2602" i="1"/>
  <c r="AJ1471" i="1"/>
  <c r="AI1471" i="1"/>
  <c r="AH1471" i="1"/>
  <c r="AG1471" i="1"/>
  <c r="S1471" i="1"/>
  <c r="D1471" i="1"/>
  <c r="AI2601" i="1"/>
  <c r="S2601" i="1"/>
  <c r="D2601" i="1"/>
  <c r="AI2600" i="1"/>
  <c r="S2600" i="1"/>
  <c r="D2600" i="1"/>
  <c r="AI2599" i="1"/>
  <c r="S2599" i="1"/>
  <c r="D2599" i="1"/>
  <c r="AI1470" i="1"/>
  <c r="S1470" i="1"/>
  <c r="D1470" i="1"/>
  <c r="AI2598" i="1"/>
  <c r="S2598" i="1"/>
  <c r="D2598" i="1"/>
  <c r="AI2597" i="1"/>
  <c r="S2597" i="1"/>
  <c r="D2597" i="1"/>
  <c r="AI2596" i="1"/>
  <c r="S2596" i="1"/>
  <c r="D2596" i="1"/>
  <c r="AI2595" i="1"/>
  <c r="S2595" i="1"/>
  <c r="D2595" i="1"/>
  <c r="AI2594" i="1"/>
  <c r="S2594" i="1"/>
  <c r="D2594" i="1"/>
  <c r="AI1469" i="1"/>
  <c r="S1469" i="1"/>
  <c r="D1469" i="1"/>
  <c r="AJ2593" i="1"/>
  <c r="AI2593" i="1"/>
  <c r="AH2593" i="1"/>
  <c r="AG2593" i="1"/>
  <c r="S2593" i="1"/>
  <c r="D2593" i="1"/>
  <c r="AJ1468" i="1"/>
  <c r="AI1468" i="1"/>
  <c r="AH1468" i="1"/>
  <c r="AG1468" i="1"/>
  <c r="S1468" i="1"/>
  <c r="D1468" i="1"/>
  <c r="AJ2592" i="1"/>
  <c r="AI2592" i="1"/>
  <c r="AH2592" i="1"/>
  <c r="AG2592" i="1"/>
  <c r="S2592" i="1"/>
  <c r="D2592" i="1"/>
  <c r="AI2591" i="1"/>
  <c r="S2591" i="1"/>
  <c r="D2591" i="1"/>
  <c r="AI2590" i="1"/>
  <c r="S2590" i="1"/>
  <c r="D2590" i="1"/>
  <c r="AI1467" i="1"/>
  <c r="S1467" i="1"/>
  <c r="D1467" i="1"/>
  <c r="AI2589" i="1"/>
  <c r="S2589" i="1"/>
  <c r="D2589" i="1"/>
  <c r="AI2588" i="1"/>
  <c r="S2588" i="1"/>
  <c r="D2588" i="1"/>
  <c r="AJ2587" i="1"/>
  <c r="AI2587" i="1"/>
  <c r="AH2587" i="1"/>
  <c r="AG2587" i="1"/>
  <c r="S2587" i="1"/>
  <c r="D2587" i="1"/>
  <c r="AI2586" i="1"/>
  <c r="S2586" i="1"/>
  <c r="D2586" i="1"/>
  <c r="AI2585" i="1"/>
  <c r="S2585" i="1"/>
  <c r="D2585" i="1"/>
  <c r="AI2584" i="1"/>
  <c r="S2584" i="1"/>
  <c r="D2584" i="1"/>
  <c r="AJ2583" i="1"/>
  <c r="AI2583" i="1"/>
  <c r="AH2583" i="1"/>
  <c r="AG2583" i="1"/>
  <c r="S2583" i="1"/>
  <c r="D2583" i="1"/>
  <c r="AJ2582" i="1"/>
  <c r="AI2582" i="1"/>
  <c r="AH2582" i="1"/>
  <c r="AG2582" i="1"/>
  <c r="S2582" i="1"/>
  <c r="D2582" i="1"/>
  <c r="AJ2581" i="1"/>
  <c r="AI2581" i="1"/>
  <c r="AH2581" i="1"/>
  <c r="AG2581" i="1"/>
  <c r="S2581" i="1"/>
  <c r="D2581" i="1"/>
  <c r="AI2580" i="1"/>
  <c r="S2580" i="1"/>
  <c r="D2580" i="1"/>
  <c r="AJ2579" i="1"/>
  <c r="AI2579" i="1"/>
  <c r="AH2579" i="1"/>
  <c r="AG2579" i="1"/>
  <c r="S2579" i="1"/>
  <c r="D2579" i="1"/>
  <c r="AJ2578" i="1"/>
  <c r="AI2578" i="1"/>
  <c r="AH2578" i="1"/>
  <c r="AG2578" i="1"/>
  <c r="S2578" i="1"/>
  <c r="D2578" i="1"/>
  <c r="AI2577" i="1"/>
  <c r="AH2577" i="1"/>
  <c r="S2577" i="1"/>
  <c r="D2577" i="1"/>
  <c r="AJ1466" i="1"/>
  <c r="AI1466" i="1"/>
  <c r="AH1466" i="1"/>
  <c r="AG1466" i="1"/>
  <c r="S1466" i="1"/>
  <c r="D1466" i="1"/>
  <c r="AJ117" i="1"/>
  <c r="AI117" i="1"/>
  <c r="AH117" i="1"/>
  <c r="AG117" i="1"/>
  <c r="S117" i="1"/>
  <c r="D117" i="1"/>
  <c r="S2576" i="1"/>
  <c r="D2576" i="1"/>
  <c r="AI116" i="1"/>
  <c r="S116" i="1"/>
  <c r="D116" i="1"/>
  <c r="AJ115" i="1"/>
  <c r="AI115" i="1"/>
  <c r="AH115" i="1"/>
  <c r="AG115" i="1"/>
  <c r="S115" i="1"/>
  <c r="D115" i="1"/>
  <c r="AJ114" i="1"/>
  <c r="AI114" i="1"/>
  <c r="AH114" i="1"/>
  <c r="AG114" i="1"/>
  <c r="S114" i="1"/>
  <c r="D114" i="1"/>
  <c r="AJ113" i="1"/>
  <c r="AI113" i="1"/>
  <c r="AH113" i="1"/>
  <c r="AG113" i="1"/>
  <c r="S113" i="1"/>
  <c r="D113" i="1"/>
  <c r="AJ112" i="1"/>
  <c r="AI112" i="1"/>
  <c r="AH112" i="1"/>
  <c r="AG112" i="1"/>
  <c r="S112" i="1"/>
  <c r="D112" i="1"/>
  <c r="AJ111" i="1"/>
  <c r="AI111" i="1"/>
  <c r="AH111" i="1"/>
  <c r="AG111" i="1"/>
  <c r="S111" i="1"/>
  <c r="D111" i="1"/>
  <c r="AI1465" i="1"/>
  <c r="S1465" i="1"/>
  <c r="D1465" i="1"/>
  <c r="S110" i="1"/>
  <c r="D110" i="1"/>
  <c r="AJ109" i="1"/>
  <c r="AI109" i="1"/>
  <c r="AH109" i="1"/>
  <c r="AG109" i="1"/>
  <c r="S109" i="1"/>
  <c r="D109" i="1"/>
  <c r="S108" i="1"/>
  <c r="D108" i="1"/>
  <c r="AJ107" i="1"/>
  <c r="AI107" i="1"/>
  <c r="AH107" i="1"/>
  <c r="AG107" i="1"/>
  <c r="S107" i="1"/>
  <c r="D107" i="1"/>
  <c r="AJ106" i="1"/>
  <c r="AI106" i="1"/>
  <c r="AH106" i="1"/>
  <c r="AG106" i="1"/>
  <c r="S106" i="1"/>
  <c r="D106" i="1"/>
  <c r="AJ1464" i="1"/>
  <c r="AI1464" i="1"/>
  <c r="AH1464" i="1"/>
  <c r="AG1464" i="1"/>
  <c r="S1464" i="1"/>
  <c r="D1464" i="1"/>
  <c r="AJ105" i="1"/>
  <c r="AI105" i="1"/>
  <c r="AH105" i="1"/>
  <c r="AG105" i="1"/>
  <c r="S105" i="1"/>
  <c r="D105" i="1"/>
  <c r="AJ1463" i="1"/>
  <c r="AI1463" i="1"/>
  <c r="AH1463" i="1"/>
  <c r="AG1463" i="1"/>
  <c r="S1463" i="1"/>
  <c r="D1463" i="1"/>
  <c r="AJ104" i="1"/>
  <c r="AI104" i="1"/>
  <c r="AH104" i="1"/>
  <c r="AG104" i="1"/>
  <c r="S104" i="1"/>
  <c r="D104" i="1"/>
  <c r="AJ103" i="1"/>
  <c r="AI103" i="1"/>
  <c r="AH103" i="1"/>
  <c r="AG103" i="1"/>
  <c r="S103" i="1"/>
  <c r="D103" i="1"/>
  <c r="AJ102" i="1"/>
  <c r="AI102" i="1"/>
  <c r="AH102" i="1"/>
  <c r="AG102" i="1"/>
  <c r="S102" i="1"/>
  <c r="D102" i="1"/>
  <c r="AJ101" i="1"/>
  <c r="AI101" i="1"/>
  <c r="AH101" i="1"/>
  <c r="AG101" i="1"/>
  <c r="S101" i="1"/>
  <c r="D101" i="1"/>
  <c r="S100" i="1"/>
  <c r="D100" i="1"/>
  <c r="AJ99" i="1"/>
  <c r="AI99" i="1"/>
  <c r="AH99" i="1"/>
  <c r="AG99" i="1"/>
  <c r="S99" i="1"/>
  <c r="D99" i="1"/>
  <c r="AJ2575" i="1"/>
  <c r="AI2575" i="1"/>
  <c r="AH2575" i="1"/>
  <c r="AG2575" i="1"/>
  <c r="S2575" i="1"/>
  <c r="D2575" i="1"/>
  <c r="AJ98" i="1"/>
  <c r="AI98" i="1"/>
  <c r="AH98" i="1"/>
  <c r="AG98" i="1"/>
  <c r="S98" i="1"/>
  <c r="D98" i="1"/>
  <c r="AJ97" i="1"/>
  <c r="AI97" i="1"/>
  <c r="AH97" i="1"/>
  <c r="AG97" i="1"/>
  <c r="S97" i="1"/>
  <c r="D97" i="1"/>
  <c r="AJ96" i="1"/>
  <c r="AI96" i="1"/>
  <c r="AH96" i="1"/>
  <c r="AG96" i="1"/>
  <c r="S96" i="1"/>
  <c r="D96" i="1"/>
  <c r="AJ95" i="1"/>
  <c r="AI95" i="1"/>
  <c r="AH95" i="1"/>
  <c r="AG95" i="1"/>
  <c r="S95" i="1"/>
  <c r="D95" i="1"/>
  <c r="AJ94" i="1"/>
  <c r="AI94" i="1"/>
  <c r="AH94" i="1"/>
  <c r="AG94" i="1"/>
  <c r="S94" i="1"/>
  <c r="D94" i="1"/>
  <c r="AJ93" i="1"/>
  <c r="AI93" i="1"/>
  <c r="AH93" i="1"/>
  <c r="AG93" i="1"/>
  <c r="S93" i="1"/>
  <c r="D93" i="1"/>
  <c r="AJ92" i="1"/>
  <c r="AI92" i="1"/>
  <c r="AH92" i="1"/>
  <c r="AG92" i="1"/>
  <c r="S92" i="1"/>
  <c r="D92" i="1"/>
  <c r="AI91" i="1"/>
  <c r="S91" i="1"/>
  <c r="D91" i="1"/>
  <c r="S90" i="1"/>
  <c r="D90" i="1"/>
  <c r="AJ89" i="1"/>
  <c r="AI89" i="1"/>
  <c r="AH89" i="1"/>
  <c r="AG89" i="1"/>
  <c r="S89" i="1"/>
  <c r="D89" i="1"/>
  <c r="AJ88" i="1"/>
  <c r="AI88" i="1"/>
  <c r="AH88" i="1"/>
  <c r="AG88" i="1"/>
  <c r="S88" i="1"/>
  <c r="D88" i="1"/>
  <c r="AI87" i="1"/>
  <c r="S87" i="1"/>
  <c r="D87" i="1"/>
  <c r="AI86" i="1"/>
  <c r="S86" i="1"/>
  <c r="D86" i="1"/>
  <c r="AI85" i="1"/>
  <c r="S85" i="1"/>
  <c r="D85" i="1"/>
  <c r="S84" i="1"/>
  <c r="D84" i="1"/>
  <c r="AJ83" i="1"/>
  <c r="AI83" i="1"/>
  <c r="AH83" i="1"/>
  <c r="AG83" i="1"/>
  <c r="S83" i="1"/>
  <c r="D83" i="1"/>
  <c r="AI1462" i="1"/>
  <c r="S1462" i="1"/>
  <c r="D1462" i="1"/>
  <c r="S82" i="1"/>
  <c r="D82" i="1"/>
  <c r="AJ1461" i="1"/>
  <c r="AI1461" i="1"/>
  <c r="AH1461" i="1"/>
  <c r="AG1461" i="1"/>
  <c r="S1461" i="1"/>
  <c r="D1461" i="1"/>
  <c r="AI81" i="1"/>
  <c r="S81" i="1"/>
  <c r="D81" i="1"/>
  <c r="AI80" i="1"/>
  <c r="S80" i="1"/>
  <c r="D80" i="1"/>
  <c r="S1460" i="1"/>
  <c r="D1460" i="1"/>
  <c r="AI79" i="1"/>
  <c r="S79" i="1"/>
  <c r="D79" i="1"/>
  <c r="S78" i="1"/>
  <c r="D78" i="1"/>
  <c r="S77" i="1"/>
  <c r="D77" i="1"/>
  <c r="AI1459" i="1"/>
  <c r="S1459" i="1"/>
  <c r="D1459" i="1"/>
  <c r="AI2574" i="1"/>
  <c r="S2574" i="1"/>
  <c r="D2574" i="1"/>
  <c r="S76" i="1"/>
  <c r="D76" i="1"/>
  <c r="AJ1458" i="1"/>
  <c r="AI1458" i="1"/>
  <c r="AH1458" i="1"/>
  <c r="AG1458" i="1"/>
  <c r="S1458" i="1"/>
  <c r="D1458" i="1"/>
  <c r="AI1457" i="1"/>
  <c r="S1457" i="1"/>
  <c r="D1457" i="1"/>
  <c r="AI75" i="1"/>
  <c r="S75" i="1"/>
  <c r="D75" i="1"/>
  <c r="AJ2573" i="1"/>
  <c r="AI2573" i="1"/>
  <c r="AH2573" i="1"/>
  <c r="AG2573" i="1"/>
  <c r="S2573" i="1"/>
  <c r="D2573" i="1"/>
  <c r="AI74" i="1"/>
  <c r="S74" i="1"/>
  <c r="D74" i="1"/>
  <c r="S73" i="1"/>
  <c r="D73" i="1"/>
  <c r="S72" i="1"/>
  <c r="D72" i="1"/>
  <c r="AI71" i="1"/>
  <c r="S71" i="1"/>
  <c r="D71" i="1"/>
  <c r="S70" i="1"/>
  <c r="D70" i="1"/>
  <c r="AJ69" i="1"/>
  <c r="AI69" i="1"/>
  <c r="AH69" i="1"/>
  <c r="AG69" i="1"/>
  <c r="S69" i="1"/>
  <c r="D69" i="1"/>
  <c r="S68" i="1"/>
  <c r="D68" i="1"/>
  <c r="AI1456" i="1"/>
  <c r="S1456" i="1"/>
  <c r="D1456" i="1"/>
  <c r="AI67" i="1"/>
  <c r="S67" i="1"/>
  <c r="D67" i="1"/>
  <c r="S66" i="1"/>
  <c r="D66" i="1"/>
  <c r="AI65" i="1"/>
  <c r="S65" i="1"/>
  <c r="D65" i="1"/>
  <c r="AI64" i="1"/>
  <c r="S64" i="1"/>
  <c r="D64" i="1"/>
  <c r="AI63" i="1"/>
  <c r="S63" i="1"/>
  <c r="D63" i="1"/>
  <c r="S62" i="1"/>
  <c r="D62" i="1"/>
  <c r="AJ61" i="1"/>
  <c r="AI61" i="1"/>
  <c r="AH61" i="1"/>
  <c r="AG61" i="1"/>
  <c r="S61" i="1"/>
  <c r="D61" i="1"/>
  <c r="S60" i="1"/>
  <c r="D60" i="1"/>
  <c r="AI1455" i="1"/>
  <c r="S1455" i="1"/>
  <c r="D1455" i="1"/>
  <c r="S59" i="1"/>
  <c r="D59" i="1"/>
  <c r="S58" i="1"/>
  <c r="D58" i="1"/>
  <c r="AJ57" i="1"/>
  <c r="AI57" i="1"/>
  <c r="AH57" i="1"/>
  <c r="AG57" i="1"/>
  <c r="S57" i="1"/>
  <c r="D57" i="1"/>
  <c r="S1454" i="1"/>
  <c r="D1454" i="1"/>
  <c r="AJ56" i="1"/>
  <c r="AI56" i="1"/>
  <c r="AH56" i="1"/>
  <c r="AG56" i="1"/>
  <c r="S56" i="1"/>
  <c r="D56" i="1"/>
  <c r="S55" i="1"/>
  <c r="D55" i="1"/>
  <c r="AI54" i="1"/>
  <c r="S54" i="1"/>
  <c r="D54" i="1"/>
  <c r="S53" i="1"/>
  <c r="D53" i="1"/>
  <c r="S1453" i="1"/>
  <c r="D1453" i="1"/>
  <c r="S52" i="1"/>
  <c r="D52" i="1"/>
  <c r="AI51" i="1"/>
  <c r="S51" i="1"/>
  <c r="D51" i="1"/>
  <c r="AI50" i="1"/>
  <c r="S50" i="1"/>
  <c r="D50" i="1"/>
  <c r="AI49" i="1"/>
  <c r="S49" i="1"/>
  <c r="D49" i="1"/>
  <c r="S48" i="1"/>
  <c r="D48" i="1"/>
  <c r="S47" i="1"/>
  <c r="D47" i="1"/>
  <c r="S46" i="1"/>
  <c r="D46" i="1"/>
  <c r="AI45" i="1"/>
  <c r="S45" i="1"/>
  <c r="D45" i="1"/>
  <c r="AI44" i="1"/>
  <c r="S44" i="1"/>
  <c r="D44" i="1"/>
  <c r="AI43" i="1"/>
  <c r="S43" i="1"/>
  <c r="D43" i="1"/>
  <c r="S1452" i="1"/>
  <c r="D1452" i="1"/>
  <c r="AI42" i="1"/>
  <c r="S42" i="1"/>
  <c r="D42" i="1"/>
  <c r="S1451" i="1"/>
  <c r="D1451" i="1"/>
  <c r="AI41" i="1"/>
  <c r="S41" i="1"/>
  <c r="D41" i="1"/>
  <c r="AI1450" i="1"/>
  <c r="S1450" i="1"/>
  <c r="D1450" i="1"/>
  <c r="AJ40" i="1"/>
  <c r="AI40" i="1"/>
  <c r="AH40" i="1"/>
  <c r="AG40" i="1"/>
  <c r="S40" i="1"/>
  <c r="D40" i="1"/>
  <c r="AI1449" i="1"/>
  <c r="S1449" i="1"/>
  <c r="D1449" i="1"/>
  <c r="AI39" i="1"/>
  <c r="S39" i="1"/>
  <c r="D39" i="1"/>
  <c r="AI1448" i="1"/>
  <c r="S1448" i="1"/>
  <c r="D1448" i="1"/>
  <c r="S38" i="1"/>
  <c r="D38" i="1"/>
  <c r="S1447" i="1"/>
  <c r="D1447" i="1"/>
  <c r="AI37" i="1"/>
  <c r="S37" i="1"/>
  <c r="D37" i="1"/>
  <c r="AI36" i="1"/>
  <c r="S36" i="1"/>
  <c r="D36" i="1"/>
  <c r="AI35" i="1"/>
  <c r="S35" i="1"/>
  <c r="D35" i="1"/>
  <c r="S34" i="1"/>
  <c r="D34" i="1"/>
  <c r="AJ33" i="1"/>
  <c r="AI33" i="1"/>
  <c r="AH33" i="1"/>
  <c r="AG33" i="1"/>
  <c r="S33" i="1"/>
  <c r="D33" i="1"/>
  <c r="S32" i="1"/>
  <c r="D32" i="1"/>
  <c r="S31" i="1"/>
  <c r="D31" i="1"/>
  <c r="S1446" i="1"/>
  <c r="D1446" i="1"/>
  <c r="S30" i="1"/>
  <c r="D30" i="1"/>
  <c r="S29" i="1"/>
  <c r="D29" i="1"/>
  <c r="S1445" i="1"/>
  <c r="D1445" i="1"/>
  <c r="S1444" i="1"/>
  <c r="D1444" i="1"/>
  <c r="AI28" i="1"/>
  <c r="S28" i="1"/>
  <c r="D28" i="1"/>
  <c r="AI27" i="1"/>
  <c r="S27" i="1"/>
  <c r="D27" i="1"/>
  <c r="S26" i="1"/>
  <c r="D26" i="1"/>
  <c r="S25" i="1"/>
  <c r="N25" i="1"/>
  <c r="D25" i="1"/>
  <c r="S24" i="1"/>
  <c r="N24" i="1"/>
  <c r="D24" i="1"/>
  <c r="S23" i="1"/>
  <c r="D23" i="1"/>
  <c r="AI2572" i="1"/>
  <c r="S2572" i="1"/>
  <c r="D2572" i="1"/>
  <c r="AI2571" i="1"/>
  <c r="S2571" i="1"/>
  <c r="D2571" i="1"/>
  <c r="AI2570" i="1"/>
  <c r="S2570" i="1"/>
  <c r="D2570" i="1"/>
  <c r="AI2569" i="1"/>
  <c r="S2569" i="1"/>
  <c r="D2569" i="1"/>
  <c r="AI2568" i="1"/>
  <c r="S2568" i="1"/>
  <c r="D2568" i="1"/>
  <c r="AI2567" i="1"/>
  <c r="S2567" i="1"/>
  <c r="D2567" i="1"/>
  <c r="AJ2566" i="1"/>
  <c r="AI2566" i="1"/>
  <c r="AH2566" i="1"/>
  <c r="AG2566" i="1"/>
  <c r="S2566" i="1"/>
  <c r="D2566" i="1"/>
  <c r="AJ1443" i="1"/>
  <c r="AI1443" i="1"/>
  <c r="AH1443" i="1"/>
  <c r="AG1443" i="1"/>
  <c r="S1443" i="1"/>
  <c r="D1443" i="1"/>
  <c r="AI1442" i="1"/>
  <c r="S1442" i="1"/>
  <c r="D1442" i="1"/>
  <c r="AI2565" i="1"/>
  <c r="S2565" i="1"/>
  <c r="D2565" i="1"/>
  <c r="S1441" i="1"/>
  <c r="D1441" i="1"/>
  <c r="AI2564" i="1"/>
  <c r="S2564" i="1"/>
  <c r="D2564" i="1"/>
  <c r="AI1440" i="1"/>
  <c r="AH1440" i="1"/>
  <c r="S1440" i="1"/>
  <c r="D1440" i="1"/>
  <c r="AI2563" i="1"/>
  <c r="AH2563" i="1"/>
  <c r="S2563" i="1"/>
  <c r="D2563" i="1"/>
  <c r="AI2562" i="1"/>
  <c r="S2562" i="1"/>
  <c r="D2562" i="1"/>
  <c r="AI2561" i="1"/>
  <c r="S2561" i="1"/>
  <c r="D2561" i="1"/>
  <c r="AI2560" i="1"/>
  <c r="S2560" i="1"/>
  <c r="D2560" i="1"/>
  <c r="AI2559" i="1"/>
  <c r="S2559" i="1"/>
  <c r="D2559" i="1"/>
  <c r="AI2558" i="1"/>
  <c r="S2558" i="1"/>
  <c r="D2558" i="1"/>
  <c r="AI2557" i="1"/>
  <c r="S2557" i="1"/>
  <c r="D2557" i="1"/>
  <c r="AI2556" i="1"/>
  <c r="S2556" i="1"/>
  <c r="D2556" i="1"/>
  <c r="AJ2555" i="1"/>
  <c r="AI2555" i="1"/>
  <c r="AH2555" i="1"/>
  <c r="AG2555" i="1"/>
  <c r="S2555" i="1"/>
  <c r="D2555" i="1"/>
  <c r="AI2554" i="1"/>
  <c r="S2554" i="1"/>
  <c r="D2554" i="1"/>
  <c r="AJ2553" i="1"/>
  <c r="AI2553" i="1"/>
  <c r="AH2553" i="1"/>
  <c r="AG2553" i="1"/>
  <c r="S2553" i="1"/>
  <c r="D2553" i="1"/>
  <c r="AI2552" i="1"/>
  <c r="S2552" i="1"/>
  <c r="D2552" i="1"/>
  <c r="AJ2551" i="1"/>
  <c r="AI2551" i="1"/>
  <c r="AH2551" i="1"/>
  <c r="AG2551" i="1"/>
  <c r="S2551" i="1"/>
  <c r="D2551" i="1"/>
  <c r="AI2550" i="1"/>
  <c r="S2550" i="1"/>
  <c r="D2550" i="1"/>
  <c r="AI1439" i="1"/>
  <c r="AH1439" i="1"/>
  <c r="S1439" i="1"/>
  <c r="D1439" i="1"/>
  <c r="AI2549" i="1"/>
  <c r="S2549" i="1"/>
  <c r="D2549" i="1"/>
  <c r="AI2548" i="1"/>
  <c r="S2548" i="1"/>
  <c r="D2548" i="1"/>
  <c r="AI1438" i="1"/>
  <c r="AH1438" i="1"/>
  <c r="S1438" i="1"/>
  <c r="D1438" i="1"/>
  <c r="AH1437" i="1"/>
  <c r="S1437" i="1"/>
  <c r="D1437" i="1"/>
  <c r="AI1436" i="1"/>
  <c r="S1436" i="1"/>
  <c r="D1436" i="1"/>
  <c r="AI2547" i="1"/>
  <c r="S2547" i="1"/>
  <c r="D2547" i="1"/>
  <c r="AJ1435" i="1"/>
  <c r="AI1435" i="1"/>
  <c r="AH1435" i="1"/>
  <c r="AG1435" i="1"/>
  <c r="S1435" i="1"/>
  <c r="D1435" i="1"/>
  <c r="AJ1434" i="1"/>
  <c r="AI1434" i="1"/>
  <c r="AH1434" i="1"/>
  <c r="AG1434" i="1"/>
  <c r="S1434" i="1"/>
  <c r="D1434" i="1"/>
  <c r="AI1433" i="1"/>
  <c r="AH1433" i="1"/>
  <c r="S1433" i="1"/>
  <c r="D1433" i="1"/>
  <c r="AI2546" i="1"/>
  <c r="S2546" i="1"/>
  <c r="D2546" i="1"/>
  <c r="AJ1432" i="1"/>
  <c r="AI1432" i="1"/>
  <c r="AH1432" i="1"/>
  <c r="AG1432" i="1"/>
  <c r="S1432" i="1"/>
  <c r="D1432" i="1"/>
  <c r="AI2545" i="1"/>
  <c r="S2545" i="1"/>
  <c r="D2545" i="1"/>
  <c r="AI1431" i="1"/>
  <c r="S1431" i="1"/>
  <c r="D1431" i="1"/>
  <c r="AJ1430" i="1"/>
  <c r="AI1430" i="1"/>
  <c r="AH1430" i="1"/>
  <c r="AG1430" i="1"/>
  <c r="S1430" i="1"/>
  <c r="D1430" i="1"/>
  <c r="AI2544" i="1"/>
  <c r="S2544" i="1"/>
  <c r="D2544" i="1"/>
  <c r="AI1429" i="1"/>
  <c r="AH1429" i="1"/>
  <c r="S1429" i="1"/>
  <c r="D1429" i="1"/>
  <c r="AI1428" i="1"/>
  <c r="S1428" i="1"/>
  <c r="D1428" i="1"/>
  <c r="AJ1427" i="1"/>
  <c r="AI1427" i="1"/>
  <c r="AH1427" i="1"/>
  <c r="AG1427" i="1"/>
  <c r="S1427" i="1"/>
  <c r="D1427" i="1"/>
  <c r="AH1426" i="1"/>
  <c r="S1426" i="1"/>
  <c r="D1426" i="1"/>
  <c r="S1425" i="1"/>
  <c r="D1425" i="1"/>
  <c r="AH1424" i="1"/>
  <c r="S1424" i="1"/>
  <c r="D1424" i="1"/>
  <c r="S1423" i="1"/>
  <c r="D1423" i="1"/>
  <c r="S1422" i="1"/>
  <c r="D1422" i="1"/>
  <c r="AJ1421" i="1"/>
  <c r="AI1421" i="1"/>
  <c r="AH1421" i="1"/>
  <c r="AG1421" i="1"/>
  <c r="S1421" i="1"/>
  <c r="D1421" i="1"/>
  <c r="AI1420" i="1"/>
  <c r="S1420" i="1"/>
  <c r="D1420" i="1"/>
  <c r="S1419" i="1"/>
  <c r="D1419" i="1"/>
  <c r="AJ2543" i="1"/>
  <c r="AI2543" i="1"/>
  <c r="AH2543" i="1"/>
  <c r="AG2543" i="1"/>
  <c r="S2543" i="1"/>
  <c r="D2543" i="1"/>
  <c r="S1418" i="1"/>
  <c r="D1418" i="1"/>
  <c r="AJ1417" i="1"/>
  <c r="AI1417" i="1"/>
  <c r="AH1417" i="1"/>
  <c r="AG1417" i="1"/>
  <c r="S1417" i="1"/>
  <c r="D1417" i="1"/>
  <c r="S1416" i="1"/>
  <c r="D1416" i="1"/>
  <c r="AJ1415" i="1"/>
  <c r="AI1415" i="1"/>
  <c r="AH1415" i="1"/>
  <c r="AG1415" i="1"/>
  <c r="S1415" i="1"/>
  <c r="D1415" i="1"/>
  <c r="S2542" i="1"/>
  <c r="D2542" i="1"/>
  <c r="S1414" i="1"/>
  <c r="D1414" i="1"/>
  <c r="AJ1413" i="1"/>
  <c r="AI1413" i="1"/>
  <c r="AH1413" i="1"/>
  <c r="AG1413" i="1"/>
  <c r="S1413" i="1"/>
  <c r="D1413" i="1"/>
  <c r="AH1412" i="1"/>
  <c r="S1412" i="1"/>
  <c r="D1412" i="1"/>
  <c r="AJ1411" i="1"/>
  <c r="AI1411" i="1"/>
  <c r="AH1411" i="1"/>
  <c r="AG1411" i="1"/>
  <c r="S1411" i="1"/>
  <c r="D1411" i="1"/>
  <c r="S1410" i="1"/>
  <c r="D1410" i="1"/>
  <c r="AJ1409" i="1"/>
  <c r="AI1409" i="1"/>
  <c r="AH1409" i="1"/>
  <c r="AG1409" i="1"/>
  <c r="S1409" i="1"/>
  <c r="D1409" i="1"/>
  <c r="AJ1408" i="1"/>
  <c r="AI1408" i="1"/>
  <c r="AH1408" i="1"/>
  <c r="AG1408" i="1"/>
  <c r="S1408" i="1"/>
  <c r="D1408" i="1"/>
  <c r="S1407" i="1"/>
  <c r="D1407" i="1"/>
  <c r="S1406" i="1"/>
  <c r="D1406" i="1"/>
  <c r="S1405" i="1"/>
  <c r="D1405" i="1"/>
  <c r="S1404" i="1"/>
  <c r="D1404" i="1"/>
  <c r="S1403" i="1"/>
  <c r="D1403" i="1"/>
  <c r="AJ1402" i="1"/>
  <c r="AI1402" i="1"/>
  <c r="AH1402" i="1"/>
  <c r="AG1402" i="1"/>
  <c r="S1402" i="1"/>
  <c r="D1402" i="1"/>
  <c r="AJ1401" i="1"/>
  <c r="AI1401" i="1"/>
  <c r="AH1401" i="1"/>
  <c r="AG1401" i="1"/>
  <c r="S1401" i="1"/>
  <c r="D1401" i="1"/>
  <c r="S1400" i="1"/>
  <c r="D1400" i="1"/>
  <c r="S1399" i="1"/>
  <c r="D1399" i="1"/>
  <c r="S2541" i="1"/>
  <c r="D2541" i="1"/>
  <c r="S1397" i="1"/>
  <c r="D1397" i="1"/>
  <c r="AJ1395" i="1"/>
  <c r="AI1395" i="1"/>
  <c r="AH1395" i="1"/>
  <c r="AG1395" i="1"/>
  <c r="S1395" i="1"/>
  <c r="D1395" i="1"/>
  <c r="AH2540" i="1"/>
  <c r="S2540" i="1"/>
  <c r="D2540" i="1"/>
  <c r="S1394" i="1"/>
  <c r="D1394" i="1"/>
  <c r="S1393" i="1"/>
  <c r="D1393" i="1"/>
  <c r="AH1392" i="1"/>
  <c r="S1392" i="1"/>
  <c r="D1392" i="1"/>
  <c r="S1391" i="1"/>
  <c r="D1391" i="1"/>
  <c r="S1390" i="1"/>
  <c r="D1390" i="1"/>
  <c r="S1389" i="1"/>
  <c r="D1389" i="1"/>
  <c r="AJ1388" i="1"/>
  <c r="AI1388" i="1"/>
  <c r="AH1388" i="1"/>
  <c r="AG1388" i="1"/>
  <c r="S1388" i="1"/>
  <c r="D1388" i="1"/>
  <c r="S1387" i="1"/>
  <c r="D1387" i="1"/>
  <c r="AJ1386" i="1"/>
  <c r="AI1386" i="1"/>
  <c r="AH1386" i="1"/>
  <c r="AG1386" i="1"/>
  <c r="S1386" i="1"/>
  <c r="D1386" i="1"/>
  <c r="AI1385" i="1"/>
  <c r="AH1385" i="1"/>
  <c r="S1385" i="1"/>
  <c r="D1385" i="1"/>
  <c r="AI1384" i="1"/>
  <c r="S1384" i="1"/>
  <c r="D1384" i="1"/>
  <c r="AJ1383" i="1"/>
  <c r="AI1383" i="1"/>
  <c r="AH1383" i="1"/>
  <c r="AG1383" i="1"/>
  <c r="S1383" i="1"/>
  <c r="D1383" i="1"/>
  <c r="AJ1382" i="1"/>
  <c r="AI1382" i="1"/>
  <c r="AH1382" i="1"/>
  <c r="AG1382" i="1"/>
  <c r="S1382" i="1"/>
  <c r="D1382" i="1"/>
  <c r="AJ1381" i="1"/>
  <c r="AI1381" i="1"/>
  <c r="AH1381" i="1"/>
  <c r="AG1381" i="1"/>
  <c r="S1381" i="1"/>
  <c r="D1381" i="1"/>
  <c r="AJ1380" i="1"/>
  <c r="AI1380" i="1"/>
  <c r="AH1380" i="1"/>
  <c r="AG1380" i="1"/>
  <c r="S1380" i="1"/>
  <c r="D1380" i="1"/>
  <c r="AH1379" i="1"/>
  <c r="S1379" i="1"/>
  <c r="D1379" i="1"/>
  <c r="AJ1378" i="1"/>
  <c r="AI1378" i="1"/>
  <c r="AH1378" i="1"/>
  <c r="AG1378" i="1"/>
  <c r="S1378" i="1"/>
  <c r="D1378" i="1"/>
  <c r="S1377" i="1"/>
  <c r="D1377" i="1"/>
  <c r="S1376" i="1"/>
  <c r="D1376" i="1"/>
  <c r="AJ2539" i="1"/>
  <c r="AI2539" i="1"/>
  <c r="AH2539" i="1"/>
  <c r="AG2539" i="1"/>
  <c r="S2539" i="1"/>
  <c r="D2539" i="1"/>
  <c r="AJ1375" i="1"/>
  <c r="AI1375" i="1"/>
  <c r="AH1375" i="1"/>
  <c r="AG1375" i="1"/>
  <c r="S1375" i="1"/>
  <c r="D1375" i="1"/>
  <c r="AJ1374" i="1"/>
  <c r="AI1374" i="1"/>
  <c r="AH1374" i="1"/>
  <c r="AG1374" i="1"/>
  <c r="S1374" i="1"/>
  <c r="D1374" i="1"/>
  <c r="AJ2538" i="1"/>
  <c r="AI2538" i="1"/>
  <c r="AH2538" i="1"/>
  <c r="AG2538" i="1"/>
  <c r="S2538" i="1"/>
  <c r="D2538" i="1"/>
  <c r="AJ2537" i="1"/>
  <c r="AI2537" i="1"/>
  <c r="AH2537" i="1"/>
  <c r="AG2537" i="1"/>
  <c r="S2537" i="1"/>
  <c r="D2537" i="1"/>
  <c r="AH2536" i="1"/>
  <c r="S2536" i="1"/>
  <c r="D2536" i="1"/>
  <c r="AJ2535" i="1"/>
  <c r="AI2535" i="1"/>
  <c r="AH2535" i="1"/>
  <c r="AG2535" i="1"/>
  <c r="S2535" i="1"/>
  <c r="D2535" i="1"/>
  <c r="S2534" i="1"/>
  <c r="D2534" i="1"/>
  <c r="AJ2533" i="1"/>
  <c r="AI2533" i="1"/>
  <c r="AH2533" i="1"/>
  <c r="AG2533" i="1"/>
  <c r="S2533" i="1"/>
  <c r="D2533" i="1"/>
  <c r="AA3250" i="1" a="1"/>
  <c r="AA3577" i="1" a="1"/>
  <c r="AA1185" i="1" a="1"/>
  <c r="AA4043" i="1" a="1"/>
  <c r="AA3495" i="1" a="1"/>
  <c r="AA4105" i="1" a="1"/>
  <c r="AA1533" i="1" a="1"/>
  <c r="AA1708" i="1" a="1"/>
  <c r="AA4110" i="1" a="1"/>
  <c r="AA3199" i="1" a="1"/>
  <c r="AA3204" i="1" a="1"/>
  <c r="AA3859" i="1" a="1"/>
  <c r="AA1262" i="1" a="1"/>
  <c r="AA742" i="1" a="1"/>
  <c r="AA3801" i="1" a="1"/>
  <c r="AA1647" i="1" a="1"/>
  <c r="AA3871" i="1" a="1"/>
  <c r="AA1888" i="1" a="1"/>
  <c r="AA2141" i="1" a="1"/>
  <c r="AA155" i="1" a="1"/>
  <c r="AA3946" i="1" a="1"/>
  <c r="AA3701" i="1" a="1"/>
  <c r="AA2557" i="1" a="1"/>
  <c r="AA2640" i="1" a="1"/>
  <c r="AA3924" i="1" a="1"/>
  <c r="AA2405" i="1" a="1"/>
  <c r="AA1729" i="1" a="1"/>
  <c r="AA3967" i="1" a="1"/>
  <c r="AA321" i="1" a="1"/>
  <c r="AA1786" i="1" a="1"/>
  <c r="AA250" i="1" a="1"/>
  <c r="AA3622" i="1" a="1"/>
  <c r="AA1943" i="1" a="1"/>
  <c r="AA2776" i="1" a="1"/>
  <c r="AA2560" i="1" a="1"/>
  <c r="AA2213" i="1" a="1"/>
  <c r="AA1715" i="1" a="1"/>
  <c r="AA3315" i="1" a="1"/>
  <c r="AA2872" i="1" a="1"/>
  <c r="AA2166" i="1" a="1"/>
  <c r="AA3448" i="1" a="1"/>
  <c r="AA3507" i="1" a="1"/>
  <c r="AA4022" i="1" a="1"/>
  <c r="AA3579" i="1" a="1"/>
  <c r="AA3003" i="1" a="1"/>
  <c r="AA3628" i="1" a="1"/>
  <c r="AA3470" i="1" a="1"/>
  <c r="AA3527" i="1" a="1"/>
  <c r="AA3837" i="1" a="1"/>
  <c r="AA2757" i="1" a="1"/>
  <c r="AA1905" i="1" a="1"/>
  <c r="AA2823" i="1" a="1"/>
  <c r="AA1637" i="1" a="1"/>
  <c r="AA2524" i="1" a="1"/>
  <c r="AA2693" i="1" a="1"/>
  <c r="AA3421" i="1" a="1"/>
  <c r="AA2450" i="1" a="1"/>
  <c r="AA350" i="1" a="1"/>
  <c r="AA2993" i="1" a="1"/>
  <c r="AA3028" i="1" a="1"/>
  <c r="AA136" i="1" a="1"/>
  <c r="AA3433" i="1" a="1"/>
  <c r="AA2614" i="1" a="1"/>
  <c r="AA263" i="1" a="1"/>
  <c r="AA1712" i="1" a="1"/>
  <c r="AA3916" i="1" a="1"/>
  <c r="AA4057" i="1" a="1"/>
  <c r="AA3506" i="1" a="1"/>
  <c r="AA1950" i="1" a="1"/>
  <c r="AA3198" i="1" a="1"/>
  <c r="AA2864" i="1" a="1"/>
  <c r="AA3975" i="1" a="1"/>
  <c r="AA792" i="1" a="1"/>
  <c r="AA452" i="1" a="1"/>
  <c r="AA3604" i="1" a="1"/>
  <c r="AA2455" i="1" a="1"/>
  <c r="AA1682" i="1" a="1"/>
  <c r="AA3974" i="1" a="1"/>
  <c r="AA2256" i="1" a="1"/>
  <c r="AA3008" i="1" a="1"/>
  <c r="AA2558" i="1" a="1"/>
  <c r="AA192" i="1" a="1"/>
  <c r="AA2446" i="1" a="1"/>
  <c r="AA1100" i="1" a="1"/>
  <c r="AA2451" i="1" a="1"/>
  <c r="AA1734" i="1" a="1"/>
  <c r="AA2579" i="1" a="1"/>
  <c r="AA3370" i="1" a="1"/>
  <c r="AA1157" i="1" a="1"/>
  <c r="AA3085" i="1" a="1"/>
  <c r="AA590" i="1" a="1"/>
  <c r="AA1376" i="1" a="1"/>
  <c r="AA2908" i="1" a="1"/>
  <c r="AA3789" i="1" a="1"/>
  <c r="AA639" i="1" a="1"/>
  <c r="AA2465" i="1" a="1"/>
  <c r="AA37" i="1" a="1"/>
  <c r="AA2230" i="1" a="1"/>
  <c r="AA168" i="1" a="1"/>
  <c r="AA2471" i="1" a="1"/>
  <c r="AA1093" i="1" a="1"/>
  <c r="AA4107" i="1" a="1"/>
  <c r="AA3758" i="1" a="1"/>
  <c r="AA2730" i="1" a="1"/>
  <c r="AA2920" i="1" a="1"/>
  <c r="AA3516" i="1" a="1"/>
  <c r="AA176" i="1" a="1"/>
  <c r="AA1366" i="1" a="1"/>
  <c r="AA3705" i="1" a="1"/>
  <c r="AA3389" i="1" a="1"/>
  <c r="AA2832" i="1" a="1"/>
  <c r="AA3794" i="1" a="1"/>
  <c r="AA2792" i="1" a="1"/>
  <c r="AA1634" i="1" a="1"/>
  <c r="AA1812" i="1" a="1"/>
  <c r="AA3004" i="1" a="1"/>
  <c r="AA1183" i="1" a="1"/>
  <c r="AA1504" i="1" a="1"/>
  <c r="AA1833" i="1" a="1"/>
  <c r="AA3877" i="1" a="1"/>
  <c r="AA377" i="1" a="1"/>
  <c r="AA2220" i="1" a="1"/>
  <c r="AA3093" i="1" a="1"/>
  <c r="AA306" i="1" a="1"/>
  <c r="AA976" i="1" a="1"/>
  <c r="AA3051" i="1" a="1"/>
  <c r="AA3414" i="1" a="1"/>
  <c r="AA3434" i="1" a="1"/>
  <c r="AA1513" i="1" a="1"/>
  <c r="AA197" i="1" a="1"/>
  <c r="AA290" i="1" a="1"/>
  <c r="AA998" i="1" a="1"/>
  <c r="AA3338" i="1" a="1"/>
  <c r="AA1848" i="1" a="1"/>
  <c r="AA988" i="1" a="1"/>
  <c r="AA3347" i="1" a="1"/>
  <c r="AA2304" i="1" a="1"/>
  <c r="AA3639" i="1" a="1"/>
  <c r="AA3961" i="1" a="1"/>
  <c r="AA1353" i="1" a="1"/>
  <c r="AA3797" i="1" a="1"/>
  <c r="AA4097" i="1" a="1"/>
  <c r="AA1493" i="1" a="1"/>
  <c r="AA3627" i="1" a="1"/>
  <c r="AA1028" i="1" a="1"/>
  <c r="AA2708" i="1" a="1"/>
  <c r="AA1728" i="1" a="1"/>
  <c r="AA2703" i="1" a="1"/>
  <c r="AA3625" i="1" a="1"/>
  <c r="AA2137" i="1" a="1"/>
  <c r="AA2599" i="1" a="1"/>
  <c r="AA3269" i="1" a="1"/>
  <c r="AA286" i="1" a="1"/>
  <c r="AA4059" i="1" a="1"/>
  <c r="AA3841" i="1" a="1"/>
  <c r="AA3043" i="1" a="1"/>
  <c r="AA3908" i="1" a="1"/>
  <c r="AA3635" i="1" a="1"/>
  <c r="AA3787" i="1" a="1"/>
  <c r="AA3730" i="1" a="1"/>
  <c r="AA4080" i="1" a="1"/>
  <c r="AA3356" i="1" a="1"/>
  <c r="AA319" i="1" a="1"/>
  <c r="AA1389" i="1" a="1"/>
  <c r="AA2547" i="1" a="1"/>
  <c r="AA2184" i="1" a="1"/>
  <c r="AA1879" i="1" a="1"/>
  <c r="AA1187" i="1" a="1"/>
  <c r="AA4104" i="1" a="1"/>
  <c r="AA3862" i="1" a="1"/>
  <c r="AA3566" i="1" a="1"/>
  <c r="AA1033" i="1" a="1"/>
  <c r="AA3915" i="1" a="1"/>
  <c r="AA2268" i="1" a="1"/>
  <c r="AA1336" i="1" a="1"/>
  <c r="AA282" i="1" a="1"/>
  <c r="AA1636" i="1" a="1"/>
  <c r="AA963" i="1" a="1"/>
  <c r="AA595" i="1" a="1"/>
  <c r="AA2764" i="1" a="1"/>
  <c r="AA2461" i="1" a="1"/>
  <c r="AA1092" i="1" a="1"/>
  <c r="AA545" i="1" a="1"/>
  <c r="AA4041" i="1" a="1"/>
  <c r="AA3654" i="1" a="1"/>
  <c r="AA2691" i="1" a="1"/>
  <c r="AA2860" i="1" a="1"/>
  <c r="AA4092" i="1" a="1"/>
  <c r="AA1658" i="1" a="1"/>
  <c r="AA3783" i="1" a="1"/>
  <c r="AA1663" i="1" a="1"/>
  <c r="AA3850" i="1" a="1"/>
  <c r="AA2177" i="1" a="1"/>
  <c r="AA3717" i="1" a="1"/>
  <c r="AA335" i="1" a="1"/>
  <c r="AA2219" i="1" a="1"/>
  <c r="AA1826" i="1" a="1"/>
  <c r="AA4034" i="1" a="1"/>
  <c r="AA447" i="1" a="1"/>
  <c r="AA1612" i="1" a="1"/>
  <c r="AA3651" i="1" a="1"/>
  <c r="AA2035" i="1" a="1"/>
  <c r="AA1895" i="1" a="1"/>
  <c r="AA174" i="1" a="1"/>
  <c r="AA552" i="1" a="1"/>
  <c r="AA146" i="1" a="1"/>
  <c r="AA3999" i="1" a="1"/>
  <c r="AA2751" i="1" a="1"/>
  <c r="AA2561" i="1" a="1"/>
  <c r="AA3467" i="1" a="1"/>
  <c r="AA1362" i="1" a="1"/>
  <c r="AA1949" i="1" a="1"/>
  <c r="AA1660" i="1" a="1"/>
  <c r="AA1630" i="1" a="1"/>
  <c r="AA438" i="1" a="1"/>
  <c r="AA2206" i="1" a="1"/>
  <c r="AA1842" i="1" a="1"/>
  <c r="AA3608" i="1" a="1"/>
  <c r="AA4732" i="1" a="1"/>
  <c r="AA2565" i="1" a="1"/>
  <c r="AA2867" i="1" a="1"/>
  <c r="AA2482" i="1" a="1"/>
  <c r="AA2623" i="1" a="1"/>
  <c r="AA1713" i="1" a="1"/>
  <c r="AA2675" i="1" a="1"/>
  <c r="AA2936" i="1" a="1"/>
  <c r="AA1941" i="1" a="1"/>
  <c r="AA1683" i="1" a="1"/>
  <c r="AA3381" i="1" a="1"/>
  <c r="AA1491" i="1" a="1"/>
  <c r="AA202" i="1" a="1"/>
  <c r="AA4003" i="1" a="1"/>
  <c r="AA3142" i="1" a="1"/>
  <c r="AA1463" i="1" a="1"/>
  <c r="AA4402" i="1" a="1"/>
  <c r="AA1672" i="1" a="1"/>
  <c r="AA2684" i="1" a="1"/>
  <c r="AA3676" i="1" a="1"/>
  <c r="AA2889" i="1" a="1"/>
  <c r="AA327" i="1" a="1"/>
  <c r="AA2487" i="1" a="1"/>
  <c r="AA1503" i="1" a="1"/>
  <c r="AA3952" i="1" a="1"/>
  <c r="AA4040" i="1" a="1"/>
  <c r="AA3227" i="1" a="1"/>
  <c r="AA3763" i="1" a="1"/>
  <c r="AA1767" i="1" a="1"/>
  <c r="AA971" i="1" a="1"/>
  <c r="AA301" i="1" a="1"/>
  <c r="AA758" i="1" a="1"/>
  <c r="AA2869" i="1" a="1"/>
  <c r="AA1828" i="1" a="1"/>
  <c r="AA2750" i="1" a="1"/>
  <c r="AA2660" i="1" a="1"/>
  <c r="AA3397" i="1" a="1"/>
  <c r="AA1626" i="1" a="1"/>
  <c r="AA795" i="1" a="1"/>
  <c r="AA2611" i="1" a="1"/>
  <c r="AA1784" i="1" a="1"/>
  <c r="AA807" i="1" a="1"/>
  <c r="AA3483" i="1" a="1"/>
  <c r="AA200" i="1" a="1"/>
  <c r="AA3728" i="1" a="1"/>
  <c r="AA3661" i="1" a="1"/>
  <c r="AA3408" i="1" a="1"/>
  <c r="AA1668" i="1" a="1"/>
  <c r="AA362" i="1" a="1"/>
  <c r="AA3118" i="1" a="1"/>
  <c r="AA1606" i="1" a="1"/>
  <c r="AA3355" i="1" a="1"/>
  <c r="AA765" i="1" a="1"/>
  <c r="AA41" i="1" a="1"/>
  <c r="AA2549" i="1" a="1"/>
  <c r="AA2902" i="1" a="1"/>
  <c r="AA650" i="1" a="1"/>
  <c r="AA3203" i="1" a="1"/>
  <c r="AA2729" i="1" a="1"/>
  <c r="AA419" i="1" a="1"/>
  <c r="AA2452" i="1" a="1"/>
  <c r="AA2811" i="1" a="1"/>
  <c r="AA1116" i="1" a="1"/>
  <c r="AA1209" i="1" a="1"/>
  <c r="AA3457" i="1" a="1"/>
  <c r="AA1496" i="1" a="1"/>
  <c r="AA2363" i="1" a="1"/>
  <c r="AA4039" i="1" a="1"/>
  <c r="AA2498" i="1" a="1"/>
  <c r="AA101" i="1" a="1"/>
  <c r="AA1494" i="1" a="1"/>
  <c r="AA4051" i="1" a="1"/>
  <c r="AA2746" i="1" a="1"/>
  <c r="AA3805" i="1" a="1"/>
  <c r="AA3484" i="1" a="1"/>
  <c r="AA2856" i="1" a="1"/>
  <c r="AA1608" i="1" a="1"/>
  <c r="AA2990" i="1" a="1"/>
  <c r="AA2935" i="1" a="1"/>
  <c r="AA3050" i="1" a="1"/>
  <c r="AA3307" i="1" a="1"/>
  <c r="AA2638" i="1" a="1"/>
  <c r="AA3861" i="1" a="1"/>
  <c r="AA1673" i="1" a="1"/>
  <c r="AA512" i="1" a="1"/>
  <c r="AA3229" i="1" a="1"/>
  <c r="AA446" i="1" a="1"/>
  <c r="AA1662" i="1" a="1"/>
  <c r="AA928" i="1" a="1"/>
  <c r="AA2249" i="1" a="1"/>
  <c r="AA376" i="1" a="1"/>
  <c r="AA3896" i="1" a="1"/>
  <c r="AA3513" i="1" a="1"/>
  <c r="AA1461" i="1" a="1"/>
  <c r="AA3091" i="1" a="1"/>
  <c r="AA3912" i="1" a="1"/>
  <c r="AA2542" i="1" a="1"/>
  <c r="AA1174" i="1" a="1"/>
  <c r="AA1484" i="1" a="1"/>
  <c r="AA3988" i="1" a="1"/>
  <c r="AA3817" i="1" a="1"/>
  <c r="AA3176" i="1" a="1"/>
  <c r="AA4108" i="1" a="1"/>
  <c r="AA3808" i="1" a="1"/>
  <c r="AA3301" i="1" a="1"/>
  <c r="AA1815" i="1" a="1"/>
  <c r="AA3812" i="1" a="1"/>
  <c r="AA231" i="1" a="1"/>
  <c r="AA1172" i="1" a="1"/>
  <c r="AA138" i="1" a="1"/>
  <c r="AA1406" i="1" a="1"/>
  <c r="AA3366" i="1" a="1"/>
  <c r="AA295" i="1" a="1"/>
  <c r="AA3971" i="1" a="1"/>
  <c r="AA1804" i="1" a="1"/>
  <c r="AA2426" i="1" a="1"/>
  <c r="AA3595" i="1" a="1"/>
  <c r="AA3811" i="1" a="1"/>
  <c r="AA3573" i="1" a="1"/>
  <c r="AA3015" i="1" a="1"/>
  <c r="AA2397" i="1" a="1"/>
  <c r="AA1688" i="1" a="1"/>
  <c r="AA3499" i="1" a="1"/>
  <c r="AA4007" i="1" a="1"/>
  <c r="AA3540" i="1" a="1"/>
  <c r="AA3607" i="1" a="1"/>
  <c r="AA3887" i="1" a="1"/>
  <c r="AA534" i="1" a="1"/>
  <c r="AA3230" i="1" a="1"/>
  <c r="AA3317" i="1" a="1"/>
  <c r="AA277" i="1" a="1"/>
  <c r="AA3090" i="1" a="1"/>
  <c r="AA2238" i="1" a="1"/>
  <c r="AA2804" i="1" a="1"/>
  <c r="AA3329" i="1" a="1"/>
  <c r="AA2479" i="1" a="1"/>
  <c r="AA2274" i="1" a="1"/>
  <c r="AA400" i="1" a="1"/>
  <c r="AA3335" i="1" a="1"/>
  <c r="AA3774" i="1" a="1"/>
  <c r="AA1509" i="1" a="1"/>
  <c r="AA322" i="1" a="1"/>
  <c r="AA3116" i="1" a="1"/>
  <c r="AA4013" i="1" a="1"/>
  <c r="AA1628" i="1" a="1"/>
  <c r="AA2262" i="1" a="1"/>
  <c r="AA3922" i="1" a="1"/>
  <c r="AA442" i="1" a="1"/>
  <c r="AA1957" i="1" a="1"/>
  <c r="AA766" i="1" a="1"/>
  <c r="AA3392" i="1" a="1"/>
  <c r="AA1511" i="1" a="1"/>
  <c r="AA1235" i="1" a="1"/>
  <c r="AA3038" i="1" a="1"/>
  <c r="AA3869" i="1" a="1"/>
  <c r="AA4100" i="1" a="1"/>
  <c r="AA584" i="1" a="1"/>
  <c r="AA180" i="1" a="1"/>
  <c r="AA927" i="1" a="1"/>
  <c r="AA3879" i="1" a="1"/>
  <c r="AA2634" i="1" a="1"/>
  <c r="AA1122" i="1" a="1"/>
  <c r="AA1320" i="1" a="1"/>
  <c r="AA3522" i="1" a="1"/>
  <c r="AA3205" i="1" a="1"/>
  <c r="AA2681" i="1" a="1"/>
  <c r="AA237" i="1" a="1"/>
  <c r="AA360" i="1" a="1"/>
  <c r="AA2626" i="1" a="1"/>
  <c r="AA2694" i="1" a="1"/>
  <c r="AA1709" i="1" a="1"/>
  <c r="AA3984" i="1" a="1"/>
  <c r="AA3685" i="1" a="1"/>
  <c r="AA156" i="1" a="1"/>
  <c r="AA2752" i="1" a="1"/>
  <c r="AA2158" i="1" a="1"/>
  <c r="AA1181" i="1" a="1"/>
  <c r="AA1026" i="1" a="1"/>
  <c r="AA3574" i="1" a="1"/>
  <c r="AA880" i="1" a="1"/>
  <c r="AA2587" i="1" a="1"/>
  <c r="AA3395" i="1" a="1"/>
  <c r="AA3503" i="1" a="1"/>
  <c r="AA769" i="1" a="1"/>
  <c r="AA131" i="1" a="1"/>
  <c r="AA4102" i="1" a="1"/>
  <c r="AA3634" i="1" a="1"/>
  <c r="AA355" i="1" a="1"/>
  <c r="AA3481" i="1" a="1"/>
  <c r="AA118" i="1" a="1"/>
  <c r="AA2704" i="1" a="1"/>
  <c r="AA1624" i="1" a="1"/>
  <c r="AA114" i="1" a="1"/>
  <c r="AA3539" i="1" a="1"/>
  <c r="AA1296" i="1" a="1"/>
  <c r="AA3957" i="1" a="1"/>
  <c r="AA1121" i="1" a="1"/>
  <c r="AA3429" i="1" a="1"/>
  <c r="AA1924" i="1" a="1"/>
  <c r="AA381" i="1" a="1"/>
  <c r="AA987" i="1" a="1"/>
  <c r="AA1006" i="1" a="1"/>
  <c r="AA3906" i="1" a="1"/>
  <c r="AA97" i="1" a="1"/>
  <c r="AA365" i="1" a="1"/>
  <c r="AA1125" i="1" a="1"/>
  <c r="AA3197" i="1" a="1"/>
  <c r="AA1046" i="1" a="1"/>
  <c r="AA1433" i="1" a="1"/>
  <c r="AA2679" i="1" a="1"/>
  <c r="AA2761" i="1" a="1"/>
  <c r="AA2443" i="1" a="1"/>
  <c r="AA3669" i="1" a="1"/>
  <c r="AA3570" i="1" a="1"/>
  <c r="AA239" i="1" a="1"/>
  <c r="AA193" i="1" a="1"/>
  <c r="AA1216" i="1" a="1"/>
  <c r="AA3567" i="1" a="1"/>
  <c r="AA1800" i="1" a="1"/>
  <c r="AA558" i="1" a="1"/>
  <c r="AA2803" i="1" a="1"/>
  <c r="AA182" i="1" a="1"/>
  <c r="AA4103" i="1" a="1"/>
  <c r="AA2581" i="1" a="1"/>
  <c r="AA1659" i="1" a="1"/>
  <c r="AA2506" i="1" a="1"/>
  <c r="AA1754" i="1" a="1"/>
  <c r="AA2255" i="1" a="1"/>
  <c r="AA648" i="1" a="1"/>
  <c r="AA1489" i="1" a="1"/>
  <c r="AA2868" i="1" a="1"/>
  <c r="AA1234" i="1" a="1"/>
  <c r="AA643" i="1" a="1"/>
  <c r="AA329" i="1" a="1"/>
  <c r="AA441" i="1" a="1"/>
  <c r="AA3022" i="1" a="1"/>
  <c r="AA1510" i="1" a="1"/>
  <c r="AA1904" i="1" a="1"/>
  <c r="AA1763" i="1" a="1"/>
  <c r="AA1644" i="1" a="1"/>
  <c r="AA3361" i="1" a="1"/>
  <c r="AA1199" i="1" a="1"/>
  <c r="AA3660" i="1" a="1"/>
  <c r="AA4067" i="1" a="1"/>
  <c r="AA1400" i="1" a="1"/>
  <c r="AA43" i="1" a="1"/>
  <c r="AA3396" i="1" a="1"/>
  <c r="AA1617" i="1" a="1"/>
  <c r="AA3285" i="1" a="1"/>
  <c r="AA2744" i="1" a="1"/>
  <c r="AA2170" i="1" a="1"/>
  <c r="AA3769" i="1" a="1"/>
  <c r="AA3253" i="1" a="1"/>
  <c r="AA3281" i="1" a="1"/>
  <c r="AA337" i="1" a="1"/>
  <c r="AA1847" i="1" a="1"/>
  <c r="AA2666" i="1" a="1"/>
  <c r="AA2221" i="1" a="1"/>
  <c r="AA3843" i="1" a="1"/>
  <c r="AA3175" i="1" a="1"/>
  <c r="AA3207" i="1" a="1"/>
  <c r="AA3927" i="1" a="1"/>
  <c r="AA3336" i="1" a="1"/>
  <c r="AA2624" i="1" a="1"/>
  <c r="AA2772" i="1" a="1"/>
  <c r="AA154" i="1" a="1"/>
  <c r="AA1687" i="1" a="1"/>
  <c r="AA3865" i="1" a="1"/>
  <c r="AA3977" i="1" a="1"/>
  <c r="AA433" i="1" a="1"/>
  <c r="AA1837" i="1" a="1"/>
  <c r="AA2584" i="1" a="1"/>
  <c r="AA184" i="1" a="1"/>
  <c r="AA384" i="1" a="1"/>
  <c r="AA2265" i="1" a="1"/>
  <c r="AA1806" i="1" a="1"/>
  <c r="AA2957" i="1" a="1"/>
  <c r="AA3727" i="1" a="1"/>
  <c r="AA3601" i="1" a="1"/>
  <c r="AA2946" i="1" a="1"/>
  <c r="AA1665" i="1" a="1"/>
  <c r="AA2195" i="1" a="1"/>
  <c r="AA1201" i="1" a="1"/>
  <c r="AA1951" i="1" a="1"/>
  <c r="AA3935" i="1" a="1"/>
  <c r="AA1123" i="1" a="1"/>
  <c r="AA1721" i="1" a="1"/>
  <c r="AA797" i="1" a="1"/>
  <c r="AA3834" i="1" a="1"/>
  <c r="AA486" i="1" a="1"/>
  <c r="AA593" i="1" a="1"/>
  <c r="AA4074" i="1" a="1"/>
  <c r="AA791" i="1" a="1"/>
  <c r="AA463" i="1" a="1"/>
  <c r="AA305" i="1" a="1"/>
  <c r="AA2359" i="1" a="1"/>
  <c r="AA3986" i="1" a="1"/>
  <c r="AA2483" i="1" a="1"/>
  <c r="AA3796" i="1" a="1"/>
  <c r="AA2682" i="1" a="1"/>
  <c r="AA2865" i="1" a="1"/>
  <c r="AA4399" i="1" a="1"/>
  <c r="AA3703" i="1" a="1"/>
  <c r="AA2738" i="1" a="1"/>
  <c r="AA2770" i="1" a="1"/>
  <c r="AA3437" i="1" a="1"/>
  <c r="AA979" i="1" a="1"/>
  <c r="AA1642" i="1" a="1"/>
  <c r="AA3637" i="1" a="1"/>
  <c r="AA1594" i="1" a="1"/>
  <c r="AA662" i="1" a="1"/>
  <c r="AA3795" i="1" a="1"/>
  <c r="AA3575" i="1" a="1"/>
  <c r="AA2562" i="1" a="1"/>
  <c r="AA3684" i="1" a="1"/>
  <c r="AA3825" i="1" a="1"/>
  <c r="AA3773" i="1" a="1"/>
  <c r="AA1431" i="1" a="1"/>
  <c r="AA3778" i="1" a="1"/>
  <c r="AA3274" i="1" a="1"/>
  <c r="AA2636" i="1" a="1"/>
  <c r="AA1175" i="1" a="1"/>
  <c r="AA3605" i="1" a="1"/>
  <c r="AA2905" i="1" a="1"/>
  <c r="AA2859" i="1" a="1"/>
  <c r="AA2571" i="1" a="1"/>
  <c r="AA3256" i="1" a="1"/>
  <c r="AA1378" i="1" a="1"/>
  <c r="AA586" i="1" a="1"/>
  <c r="AA3131" i="1" a="1"/>
  <c r="AA3699" i="1" a="1"/>
  <c r="AA2664" i="1" a="1"/>
  <c r="AA291" i="1" a="1"/>
  <c r="AA2630" i="1" a="1"/>
  <c r="AA3751" i="1" a="1"/>
  <c r="AA2621" i="1" a="1"/>
  <c r="AA388" i="1" a="1"/>
  <c r="AA1775" i="1" a="1"/>
  <c r="AA195" i="1" a="1"/>
  <c r="AA2286" i="1" a="1"/>
  <c r="AA2965" i="1" a="1"/>
  <c r="AA159" i="1" a="1"/>
  <c r="AA2212" i="1" a="1"/>
  <c r="AA2794" i="1" a="1"/>
  <c r="AA2629" i="1" a="1"/>
  <c r="AA2895" i="1" a="1"/>
  <c r="AA1880" i="1" a="1"/>
  <c r="AA2253" i="1" a="1"/>
  <c r="AA421" i="1" a="1"/>
  <c r="AA3405" i="1" a="1"/>
  <c r="AA3547" i="1" a="1"/>
  <c r="AA1101" i="1" a="1"/>
  <c r="AA1476" i="1" a="1"/>
  <c r="AA281" i="1" a="1"/>
  <c r="AA361" i="1" a="1"/>
  <c r="AA4056" i="1" a="1"/>
  <c r="AA3543" i="1" a="1"/>
  <c r="AA4070" i="1" a="1"/>
  <c r="AA1191" i="1" a="1"/>
  <c r="AA285" i="1" a="1"/>
  <c r="AA3921" i="1" a="1"/>
  <c r="AA2266" i="1" a="1"/>
  <c r="AA333" i="1" a="1"/>
  <c r="AA2353" i="1" a="1"/>
  <c r="AA3993" i="1" a="1"/>
  <c r="AA134" i="1" a="1"/>
  <c r="AA54" i="1" a="1"/>
  <c r="AA1198" i="1" a="1"/>
  <c r="AA1777" i="1" a="1"/>
  <c r="AA3734" i="1" a="1"/>
  <c r="AA647" i="1" a="1"/>
  <c r="AA3337" i="1" a="1"/>
  <c r="AA3981" i="1" a="1"/>
  <c r="AA2765" i="1" a="1"/>
  <c r="AA748" i="1" a="1"/>
  <c r="AA4014" i="1" a="1"/>
  <c r="AA1490" i="1" a="1"/>
  <c r="AA1864" i="1" a="1"/>
  <c r="AA1399" i="1" a="1"/>
  <c r="AA526" i="1" a="1"/>
  <c r="AA401" i="1" a="1"/>
  <c r="AA3565" i="1" a="1"/>
  <c r="AA427" i="1" a="1"/>
  <c r="AA3991" i="1" a="1"/>
  <c r="AA1652" i="1" a="1"/>
  <c r="AA186" i="1" a="1"/>
  <c r="AA268" i="1" a="1"/>
  <c r="AA1069" i="1" a="1"/>
  <c r="AA1654" i="1" a="1"/>
  <c r="AA3939" i="1" a="1"/>
  <c r="AA1735" i="1" a="1"/>
  <c r="AA3880" i="1" a="1"/>
  <c r="AA3833" i="1" a="1"/>
  <c r="AA167" i="1" a="1"/>
  <c r="AA3343" i="1" a="1"/>
  <c r="AA3892" i="1" a="1"/>
  <c r="AA3930" i="1" a="1"/>
  <c r="AA2907" i="1" a="1"/>
  <c r="AA2516" i="1" a="1"/>
  <c r="AA3942" i="1" a="1"/>
  <c r="AA970" i="1" a="1"/>
  <c r="AA1506" i="1" a="1"/>
  <c r="AA3456" i="1" a="1"/>
  <c r="AA3955" i="1" a="1"/>
  <c r="AA2572" i="1" a="1"/>
  <c r="AA1043" i="1" a="1"/>
  <c r="AA3010" i="1" a="1"/>
  <c r="AA716" i="1" a="1"/>
  <c r="AA2838" i="1" a="1"/>
  <c r="AA1025" i="1" a="1"/>
  <c r="AA2904" i="1" a="1"/>
  <c r="AA3992" i="1" a="1"/>
  <c r="AA1050" i="1" a="1"/>
  <c r="AA1667" i="1" a="1"/>
  <c r="AA2762" i="1" a="1"/>
  <c r="AA206" i="1" a="1"/>
  <c r="AA4004" i="1" a="1"/>
  <c r="AA1516" i="1" a="1"/>
  <c r="AA3114" i="1" a="1"/>
  <c r="AA645" i="1" a="1"/>
  <c r="AA3943" i="1" a="1"/>
  <c r="AA1834" i="1" a="1"/>
  <c r="AA3848" i="1" a="1"/>
  <c r="AA3719" i="1" a="1"/>
  <c r="AA1263" i="1" a="1"/>
  <c r="AA1405" i="1" a="1"/>
  <c r="AA2647" i="1" a="1"/>
  <c r="AA3820" i="1" a="1"/>
  <c r="AA2632" i="1" a="1"/>
  <c r="AA1661" i="1" a="1"/>
  <c r="AA372" i="1" a="1"/>
  <c r="AA3564" i="1" a="1"/>
  <c r="AA3948" i="1" a="1"/>
  <c r="AA2820" i="1" a="1"/>
  <c r="AA1670" i="1" a="1"/>
  <c r="AA3739" i="1" a="1"/>
  <c r="AA4050" i="1" a="1"/>
  <c r="AA3911" i="1" a="1"/>
  <c r="AA1621" i="1" a="1"/>
  <c r="AA2760" i="1" a="1"/>
  <c r="AA2511" i="1" a="1"/>
  <c r="AA4017" i="1" a="1"/>
  <c r="AA292" i="1" a="1"/>
  <c r="AA3581" i="1" a="1"/>
  <c r="AA2741" i="1" a="1"/>
  <c r="AA3306" i="1" a="1"/>
  <c r="AA1778" i="1" a="1"/>
  <c r="AA752" i="1" a="1"/>
  <c r="AA3998" i="1" a="1"/>
  <c r="AA1666" i="1" a="1"/>
  <c r="AA150" i="1" a="1"/>
  <c r="AA1396" i="1" a="1"/>
  <c r="AA754" i="1" a="1"/>
  <c r="AA1807" i="1" a="1"/>
  <c r="AA1770" i="1" a="1"/>
  <c r="AA2590" i="1" a="1"/>
  <c r="AA2639" i="1" a="1"/>
  <c r="AA386" i="1" a="1"/>
  <c r="AA2462" i="1" a="1"/>
  <c r="AA1394" i="1" a="1"/>
  <c r="AA2745" i="1" a="1"/>
  <c r="AA3866" i="1" a="1"/>
  <c r="AA633" i="1" a="1"/>
  <c r="AA2163" i="1" a="1"/>
  <c r="AA1383" i="1" a="1"/>
  <c r="AA3785" i="1" a="1"/>
  <c r="AA779" i="1" a="1"/>
  <c r="AA3041" i="1" a="1"/>
  <c r="AA3309" i="1" a="1"/>
  <c r="AA3836" i="1" a="1"/>
  <c r="AA1498" i="1" a="1"/>
  <c r="AA213" i="1" a="1"/>
  <c r="AA3358" i="1" a="1"/>
  <c r="AA2603" i="1" a="1"/>
  <c r="AA2716" i="1" a="1"/>
  <c r="AA2239" i="1" a="1"/>
  <c r="AA1241" i="1" a="1"/>
  <c r="AA3246" i="1" a="1"/>
  <c r="AA3764" i="1" a="1"/>
  <c r="AA3686" i="1" a="1"/>
  <c r="AA1233" i="1" a="1"/>
  <c r="AA3753" i="1" a="1"/>
  <c r="AA3549" i="1" a="1"/>
  <c r="AA1293" i="1" a="1"/>
  <c r="AA3426" i="1" a="1"/>
  <c r="AA3760" i="1" a="1"/>
  <c r="AA3342" i="1" a="1"/>
  <c r="AA3748" i="1" a="1"/>
  <c r="AA395" i="1" a="1"/>
  <c r="AA1329" i="1" a="1"/>
  <c r="AA3020" i="1" a="1"/>
  <c r="AA484" i="1" a="1"/>
  <c r="AA2876" i="1" a="1"/>
  <c r="AA2700" i="1" a="1"/>
  <c r="AA310" i="1" a="1"/>
  <c r="AA2671" i="1" a="1"/>
  <c r="AA1387" i="1" a="1"/>
  <c r="AA548" i="1" a="1"/>
  <c r="AA119" i="1" a="1"/>
  <c r="AA2717" i="1" a="1"/>
  <c r="AA4082" i="1" a="1"/>
  <c r="AA343" i="1" a="1"/>
  <c r="AA3698" i="1" a="1"/>
  <c r="AA2422" i="1" a="1"/>
  <c r="AA2205" i="1" a="1"/>
  <c r="AA342" i="1" a="1"/>
  <c r="AA3493" i="1" a="1"/>
  <c r="AA2896" i="1" a="1"/>
  <c r="AA3636" i="1" a="1"/>
  <c r="AA4083" i="1" a="1"/>
  <c r="AA3541" i="1" a="1"/>
  <c r="AA2583" i="1" a="1"/>
  <c r="AA2690" i="1" a="1"/>
  <c r="AA2497" i="1" a="1"/>
  <c r="AA848" i="1" a="1"/>
  <c r="AA1882" i="1" a="1"/>
  <c r="AA1300" i="1" a="1"/>
  <c r="AA2605" i="1" a="1"/>
  <c r="AA1256" i="1" a="1"/>
  <c r="AA1693" i="1" a="1"/>
  <c r="AA600" i="1" a="1"/>
  <c r="AA149" i="1" a="1"/>
  <c r="AA341" i="1" a="1"/>
  <c r="AA591" i="1" a="1"/>
  <c r="AA1974" i="1" a="1"/>
  <c r="AA2588" i="1" a="1"/>
  <c r="AA3973" i="1" a="1"/>
  <c r="AA579" i="1" a="1"/>
  <c r="AA3239" i="1" a="1"/>
  <c r="AA3014" i="1" a="1"/>
  <c r="AA2616" i="1" a="1"/>
  <c r="AA2083" i="1" a="1"/>
  <c r="AA3697" i="1" a="1"/>
  <c r="AA1623" i="1" a="1"/>
  <c r="AA2189" i="1" a="1"/>
  <c r="AA3259" i="1" a="1"/>
  <c r="AA1455" i="1" a="1"/>
  <c r="AA2773" i="1" a="1"/>
  <c r="AA3011" i="1" a="1"/>
  <c r="AA3472" i="1" a="1"/>
  <c r="AA2877" i="1" a="1"/>
  <c r="AA1164" i="1" a="1"/>
  <c r="AA1836" i="1" a="1"/>
  <c r="AA3178" i="1" a="1"/>
  <c r="AA1189" i="1" a="1"/>
  <c r="AA1843" i="1" a="1"/>
  <c r="AA1497" i="1" a="1"/>
  <c r="AA1423" i="1" a="1"/>
  <c r="AA2254" i="1" a="1"/>
  <c r="AA258" i="1" a="1"/>
  <c r="AA2687" i="1" a="1"/>
  <c r="AA2474" i="1" a="1"/>
  <c r="AA529" i="1" a="1"/>
  <c r="AA3755" i="1" a="1"/>
  <c r="AA3571" i="1" a="1"/>
  <c r="AA2535" i="1" a="1"/>
  <c r="AA1725" i="1" a="1"/>
  <c r="AA3620" i="1" a="1"/>
  <c r="AA3186" i="1" a="1"/>
  <c r="AA2448" i="1" a="1"/>
  <c r="AA4000" i="1" a="1"/>
  <c r="AA3319" i="1" a="1"/>
  <c r="AA1750" i="1" a="1"/>
  <c r="AA3784" i="1" a="1"/>
  <c r="AA4029" i="1" a="1"/>
  <c r="AA2190" i="1" a="1"/>
  <c r="AA3786" i="1" a="1"/>
  <c r="AA2194" i="1" a="1"/>
  <c r="AA1653" i="1" a="1"/>
  <c r="AA1517" i="1" a="1"/>
  <c r="AA1939" i="1" a="1"/>
  <c r="AA1710" i="1" a="1"/>
  <c r="AA2991" i="1" a="1"/>
  <c r="AA2585" i="1" a="1"/>
  <c r="AA583" i="1" a="1"/>
  <c r="AA397" i="1" a="1"/>
  <c r="AA1398" i="1" a="1"/>
  <c r="AA2173" i="1" a="1"/>
  <c r="AA3845" i="1" a="1"/>
  <c r="AA4031" i="1" a="1"/>
  <c r="AA272" i="1" a="1"/>
  <c r="AA334" i="1" a="1"/>
  <c r="AA1078" i="1" a="1"/>
  <c r="AA1884" i="1" a="1"/>
  <c r="AA2925" i="1" a="1"/>
  <c r="AA2257" i="1" a="1"/>
  <c r="AA1260" i="1" a="1"/>
  <c r="AA3658" i="1" a="1"/>
  <c r="AA3555" i="1" a="1"/>
  <c r="AA2719" i="1" a="1"/>
  <c r="AA1805" i="1" a="1"/>
  <c r="AA2650" i="1" a="1"/>
  <c r="AA1002" i="1" a="1"/>
  <c r="AA3210" i="1" a="1"/>
  <c r="AA339" i="1" a="1"/>
  <c r="AA627" i="1" a="1"/>
  <c r="AA3551" i="1" a="1"/>
  <c r="AA198" i="1" a="1"/>
  <c r="AA1646" i="1" a="1"/>
  <c r="AA2885" i="1" a="1"/>
  <c r="AA1720" i="1" a="1"/>
  <c r="AA269" i="1" a="1"/>
  <c r="AA3068" i="1" a="1"/>
  <c r="AA232" i="1" a="1"/>
  <c r="AA1671" i="1" a="1"/>
  <c r="AA2631" i="1" a="1"/>
  <c r="AA2927" i="1" a="1"/>
  <c r="AA246" i="1" a="1"/>
  <c r="AA1139" i="1" a="1"/>
  <c r="AA4065" i="1" a="1"/>
  <c r="AA3762" i="1" a="1"/>
  <c r="AA3813" i="1" a="1"/>
  <c r="AA1404" i="1" a="1"/>
  <c r="AA1480" i="1" a="1"/>
  <c r="AA3983" i="1" a="1"/>
  <c r="AA1138" i="1" a="1"/>
  <c r="AA3757" i="1" a="1"/>
  <c r="AA1097" i="1" a="1"/>
  <c r="AA3260" i="1" a="1"/>
  <c r="AA2193" i="1" a="1"/>
  <c r="AA3629" i="1" a="1"/>
  <c r="AA1759" i="1" a="1"/>
  <c r="AA2857" i="1" a="1"/>
  <c r="AA2901" i="1" a="1"/>
  <c r="AA1089" i="1" a="1"/>
  <c r="AA2396" i="1" a="1"/>
  <c r="AA2366" i="1" a="1"/>
  <c r="AA3938" i="1" a="1"/>
  <c r="AA338" i="1" a="1"/>
  <c r="AA3624" i="1" a="1"/>
  <c r="AA2742" i="1" a="1"/>
  <c r="AA3806" i="1" a="1"/>
  <c r="AA2261" i="1" a="1"/>
  <c r="AA2148" i="1" a="1"/>
  <c r="AA287" i="1" a="1"/>
  <c r="AA2490" i="1" a="1"/>
  <c r="AA1764" i="1" a="1"/>
  <c r="AA189" i="1" a="1"/>
  <c r="AA2897" i="1" a="1"/>
  <c r="AA170" i="1" a="1"/>
  <c r="AA177" i="1" a="1"/>
  <c r="AA3445" i="1" a="1"/>
  <c r="AA1079" i="1" a="1"/>
  <c r="AA1635" i="1" a="1"/>
  <c r="AA336" i="1" a="1"/>
  <c r="AA1312" i="1" a="1"/>
  <c r="AA3822" i="1" a="1"/>
  <c r="AA145" i="1" a="1"/>
  <c r="AA4078" i="1" a="1"/>
  <c r="AA3847" i="1" a="1"/>
  <c r="AA1236" i="1" a="1"/>
  <c r="AA3874" i="1" a="1"/>
  <c r="AA1700" i="1" a="1"/>
  <c r="AA1110" i="1" a="1"/>
  <c r="AA2686" i="1" a="1"/>
  <c r="AA1397" i="1" a="1"/>
  <c r="AA1638" i="1" a="1"/>
  <c r="AA2979" i="1" a="1"/>
  <c r="AA1474" i="1" a="1"/>
  <c r="AA2749" i="1" a="1"/>
  <c r="AA3923" i="1" a="1"/>
  <c r="AA3616" i="1" a="1"/>
  <c r="AA140" i="1" a="1"/>
  <c r="AA216" i="1" a="1"/>
  <c r="AA2653" i="1" a="1"/>
  <c r="AA2481" i="1" a="1"/>
  <c r="AA3592" i="1" a="1"/>
  <c r="AA2594" i="1" a="1"/>
  <c r="AA1615" i="1" a="1"/>
  <c r="AA1035" i="1" a="1"/>
  <c r="AA3298" i="1" a="1"/>
  <c r="AA1718" i="1" a="1"/>
  <c r="AA3790" i="1" a="1"/>
  <c r="AA3640" i="1" a="1"/>
  <c r="AA2734" i="1" a="1"/>
  <c r="AA3687" i="1" a="1"/>
  <c r="AA347" i="1" a="1"/>
  <c r="AA3933" i="1" a="1"/>
  <c r="AA142" i="1" a="1"/>
  <c r="AA3359" i="1" a="1"/>
  <c r="AA2731" i="1" a="1"/>
  <c r="AA1343" i="1" a="1"/>
  <c r="AA4081" i="1" a="1"/>
  <c r="AA3109" i="1" a="1"/>
  <c r="AA1245" i="1" a="1"/>
  <c r="AA2668" i="1" a="1"/>
  <c r="AA2267" i="1" a="1"/>
  <c r="AA3554" i="1" a="1"/>
  <c r="AA403" i="1" a="1"/>
  <c r="AA3720" i="1" a="1"/>
  <c r="AA2833" i="1" a="1"/>
  <c r="AA2672" i="1" a="1"/>
  <c r="AA74" i="1" a="1"/>
  <c r="AA1118" i="1" a="1"/>
  <c r="AA3642" i="1" a="1"/>
  <c r="AA2335" i="1" a="1"/>
  <c r="AA2934" i="1" a="1"/>
  <c r="AA1722" i="1" a="1"/>
  <c r="AA210" i="1" a="1"/>
  <c r="AA3548" i="1" a="1"/>
  <c r="AA1696" i="1" a="1"/>
  <c r="AA3480" i="1" a="1"/>
  <c r="AA3009" i="1" a="1"/>
  <c r="AA434" i="1" a="1"/>
  <c r="AA2264" i="1" a="1"/>
  <c r="AA3700" i="1" a="1"/>
  <c r="AA2702" i="1" a="1"/>
  <c r="AA3505" i="1" a="1"/>
  <c r="AA2665" i="1" a="1"/>
  <c r="AA3745" i="1" a="1"/>
  <c r="AA191" i="1" a="1"/>
  <c r="AA375" i="1" a="1"/>
  <c r="AA1229" i="1" a="1"/>
  <c r="AA3657" i="1" a="1"/>
  <c r="AA3106" i="1" a="1"/>
  <c r="AA1251" i="1" a="1"/>
  <c r="AA4049" i="1" a="1"/>
  <c r="AA2645" i="1" a="1"/>
  <c r="AA3980" i="1" a="1"/>
  <c r="AA2218" i="1" a="1"/>
  <c r="AA2863" i="1" a="1"/>
  <c r="AA1838" i="1" a="1"/>
  <c r="AA581" i="1" a="1"/>
  <c r="AA2260" i="1" a="1"/>
  <c r="AA3240" i="1" a="1"/>
  <c r="AA3248" i="1" a="1"/>
  <c r="AA2654" i="1" a="1"/>
  <c r="AA984" i="1" a="1"/>
  <c r="AA2554" i="1" a="1"/>
  <c r="AA143" i="1" a="1"/>
  <c r="AA1857" i="1" a="1"/>
  <c r="AA3362" i="1" a="1"/>
  <c r="AA1512" i="1" a="1"/>
  <c r="AA242" i="1" a="1"/>
  <c r="AA4087" i="1" a="1"/>
  <c r="AA3576" i="1" a="1"/>
  <c r="AA3310" i="1" a="1"/>
  <c r="AA1471" i="1" a="1"/>
  <c r="AA3968" i="1" a="1"/>
  <c r="AA744" i="1" a="1"/>
  <c r="AA259" i="1" a="1"/>
  <c r="AA1733" i="1" a="1"/>
  <c r="AA3888" i="1" a="1"/>
  <c r="AA3780" i="1" a="1"/>
  <c r="AA539" i="1" a="1"/>
  <c r="AA1508" i="1" a="1"/>
  <c r="AA3791" i="1" a="1"/>
  <c r="AA3954" i="1" a="1"/>
  <c r="AA219" i="1" a="1"/>
  <c r="AA3280" i="1" a="1"/>
  <c r="AA3972" i="1" a="1"/>
  <c r="AA582" i="1" a="1"/>
  <c r="AA2652" i="1" a="1"/>
  <c r="AA1928" i="1" a="1"/>
  <c r="AA4101" i="1" a="1"/>
  <c r="AA3195" i="1" a="1"/>
  <c r="AA3308" i="1" a="1"/>
  <c r="AA2873" i="1" a="1"/>
  <c r="AA3994" i="1" a="1"/>
  <c r="AA2477" i="1" a="1"/>
  <c r="AA1230" i="1" a="1"/>
  <c r="AA1632" i="1" a="1"/>
  <c r="AA2541" i="1" a="1"/>
  <c r="AA3403" i="1" a="1"/>
  <c r="AA3039" i="1" a="1"/>
  <c r="AA158" i="1" a="1"/>
  <c r="AA4018" i="1" a="1"/>
  <c r="AA2592" i="1" a="1"/>
  <c r="AA3532" i="1" a="1"/>
  <c r="AA2996" i="1" a="1"/>
  <c r="AA665" i="1" a="1"/>
  <c r="AA3960" i="1" a="1"/>
  <c r="AA759" i="1" a="1"/>
  <c r="AA3619" i="1" a="1"/>
  <c r="AA1841" i="1" a="1"/>
  <c r="AA2695" i="1" a="1"/>
  <c r="AA594" i="1" a="1"/>
  <c r="AA2105" i="1" a="1"/>
  <c r="AA430" i="1" a="1"/>
  <c r="AA574" i="1" a="1"/>
  <c r="AA3589" i="1" a="1"/>
  <c r="AA2891" i="1" a="1"/>
  <c r="AA1645" i="1" a="1"/>
  <c r="AA728" i="1" a="1"/>
  <c r="AA2178" i="1" a="1"/>
  <c r="AA2627" i="1" a="1"/>
  <c r="AA4028" i="1" a="1"/>
  <c r="AA2806" i="1" a="1"/>
  <c r="AA1168" i="1" a="1"/>
  <c r="AA1065" i="1" a="1"/>
  <c r="AA399" i="1" a="1"/>
  <c r="AA644" i="1" a="1"/>
  <c r="AA3823" i="1" a="1"/>
  <c r="AA1407" i="1" a="1"/>
  <c r="AA2683" i="1" a="1"/>
  <c r="AA2710" i="1" a="1"/>
  <c r="AA955" i="1" a="1"/>
  <c r="AA3410" i="1" a="1"/>
  <c r="AA1180" i="1" a="1"/>
  <c r="AA2625" i="1" a="1"/>
  <c r="AA148" i="1" a="1"/>
  <c r="AA3976" i="1" a="1"/>
  <c r="AA2735" i="1" a="1"/>
  <c r="AA2612" i="1" a="1"/>
  <c r="AA3929" i="1" a="1"/>
  <c r="AA3460" i="1" a="1"/>
  <c r="AA946" i="1" a="1"/>
  <c r="AA3476" i="1" a="1"/>
  <c r="AA777" i="1" a="1"/>
  <c r="AA2569" i="1" a="1"/>
  <c r="AA3596" i="1" a="1"/>
  <c r="AA3905" i="1" a="1"/>
  <c r="AA2613" i="1" a="1"/>
  <c r="AA2151" i="1" a="1"/>
  <c r="AA3673" i="1" a="1"/>
  <c r="AA598" i="1" a="1"/>
  <c r="AA1495" i="1" a="1"/>
  <c r="AA2568" i="1" a="1"/>
  <c r="AA2720" i="1" a="1"/>
  <c r="AA1706" i="1" a="1"/>
  <c r="AA4077" i="1" a="1"/>
  <c r="AA3818" i="1" a="1"/>
  <c r="AA2802" i="1" a="1"/>
  <c r="AA2866" i="1" a="1"/>
  <c r="AA1639" i="1" a="1"/>
  <c r="AA4063" i="1" a="1"/>
  <c r="AA929" i="1" a="1"/>
  <c r="AA3515" i="1" a="1"/>
  <c r="AA924" i="1" a="1"/>
  <c r="AA431" i="1" a="1"/>
  <c r="AA1456" i="1" a="1"/>
  <c r="AA2850" i="1" a="1"/>
  <c r="AA3376" i="1" a="1"/>
  <c r="AA3958" i="1" a="1"/>
  <c r="AA2998" i="1" a="1"/>
  <c r="AA266" i="1" a="1"/>
  <c r="AA1499" i="1" a="1"/>
  <c r="AA369" i="1" a="1"/>
  <c r="AA2199" i="1" a="1"/>
  <c r="AA420" i="1" a="1"/>
  <c r="AA746" i="1" a="1"/>
  <c r="AA3016" i="1" a="1"/>
  <c r="AA3473" i="1" a="1"/>
  <c r="AA1649" i="1" a="1"/>
  <c r="AA4054" i="1" a="1"/>
  <c r="AA1947" i="1" a="1"/>
  <c r="AA530" i="1" a="1"/>
  <c r="AA3853" i="1" a="1"/>
  <c r="AA1040" i="1" a="1"/>
  <c r="AA1686" i="1" a="1"/>
  <c r="AA1010" i="1" a="1"/>
  <c r="AA205" i="1" a="1"/>
  <c r="AA4011" i="1" a="1"/>
  <c r="AA2615" i="1" a="1"/>
  <c r="AA3523" i="1" a="1"/>
  <c r="AA1457" i="1" a="1"/>
  <c r="AA1099" i="1" a="1"/>
  <c r="AA2697" i="1" a="1"/>
  <c r="AA3839" i="1" a="1"/>
  <c r="AA3297" i="1" a="1"/>
  <c r="AA2472" i="1" a="1"/>
  <c r="AA394" i="1" a="1"/>
  <c r="AA783" i="1" a="1"/>
  <c r="AA2241" i="1" a="1"/>
  <c r="AA345" i="1" a="1"/>
  <c r="AA2285" i="1" a="1"/>
  <c r="AA3441" i="1" a="1"/>
  <c r="AA2968" i="1" a="1"/>
  <c r="AA3482" i="1" a="1"/>
  <c r="AA528" i="1" a="1"/>
  <c r="AA309" i="1" a="1"/>
  <c r="AA3177" i="1" a="1"/>
  <c r="AA2503" i="1" a="1"/>
  <c r="AA2619" i="1" a="1"/>
  <c r="AA3185" i="1" a="1"/>
  <c r="AA3767" i="1" a="1"/>
  <c r="AA3420" i="1" a="1"/>
  <c r="AA3296" i="1" a="1"/>
  <c r="AA188" i="1" a="1"/>
  <c r="AA3464" i="1" a="1"/>
  <c r="AA1988" i="1" a="1"/>
  <c r="AA3517" i="1" a="1"/>
  <c r="AA3909" i="1" a="1"/>
  <c r="AA3438" i="1" a="1"/>
  <c r="AA543" i="1" a="1"/>
  <c r="AA2754" i="1" a="1"/>
  <c r="AA1057" i="1" a="1"/>
  <c r="AA3422" i="1" a="1"/>
  <c r="AA2618" i="1" a="1"/>
  <c r="AA3668" i="1" a="1"/>
  <c r="AA3931" i="1" a="1"/>
  <c r="AA3729" i="1" a="1"/>
  <c r="AA504" i="1" a="1"/>
  <c r="AA3610" i="1" a="1"/>
  <c r="AA2727" i="1" a="1"/>
  <c r="AA566" i="1" a="1"/>
  <c r="AA227" i="1" a="1"/>
  <c r="AA261" i="1" a="1"/>
  <c r="AA2573" i="1" a="1"/>
  <c r="AA2559" i="1" a="1"/>
  <c r="AA2534" i="1" a="1"/>
  <c r="AA324" i="1" a="1"/>
  <c r="AA3855" i="1" a="1"/>
  <c r="AA573" i="1" a="1"/>
  <c r="AA2661" i="1" a="1"/>
  <c r="AA3650" i="1" a="1"/>
  <c r="AA2791" i="1" a="1"/>
  <c r="AA2649" i="1" a="1"/>
  <c r="AA316" i="1" a="1"/>
  <c r="AA2748" i="1" a="1"/>
  <c r="AA2550" i="1" a="1"/>
  <c r="AA382" i="1" a="1"/>
  <c r="AA4094" i="1" a="1"/>
  <c r="AA2878" i="1" a="1"/>
  <c r="AA815" i="1" a="1"/>
  <c r="AA80" i="1" a="1"/>
  <c r="AA2388" i="1" a="1"/>
  <c r="AA3238" i="1" a="1"/>
  <c r="AA780" i="1" a="1"/>
  <c r="AA439" i="1" a="1"/>
  <c r="AA3956" i="1" a="1"/>
  <c r="AA2376" i="1" a="1"/>
  <c r="AA3111" i="1" a="1"/>
  <c r="AA4047" i="1" a="1"/>
  <c r="AA466" i="1" a="1"/>
  <c r="AA1377" i="1" a="1"/>
  <c r="AA3479" i="1" a="1"/>
  <c r="AA3724" i="1" a="1"/>
  <c r="AA4069" i="1" a="1"/>
  <c r="AA4061" i="1" a="1"/>
  <c r="AA3174" i="1" a="1"/>
  <c r="AA3519" i="1" a="1"/>
  <c r="AA2185" i="1" a="1"/>
  <c r="AA1605" i="1" a="1"/>
  <c r="AA3206" i="1" a="1"/>
  <c r="AA1485" i="1" a="1"/>
  <c r="AA2595" i="1" a="1"/>
  <c r="AA2667" i="1" a="1"/>
  <c r="AA1470" i="1" a="1"/>
  <c r="AA225" i="1" a="1"/>
  <c r="AA1048" i="1" a="1"/>
  <c r="AA3732" i="1" a="1"/>
  <c r="AA2736" i="1" a="1"/>
  <c r="AA3819" i="1" a="1"/>
  <c r="AA3898" i="1" a="1"/>
  <c r="AA3872" i="1" a="1"/>
  <c r="AA1865" i="1" a="1"/>
  <c r="AA3578" i="1" a="1"/>
  <c r="AA1472" i="1" a="1"/>
  <c r="AA3346" i="1" a="1"/>
  <c r="AA3659" i="1" a="1"/>
  <c r="AA2602" i="1" a="1"/>
  <c r="AA288" i="1" a="1"/>
  <c r="AA655" i="1" a="1"/>
  <c r="AA3394" i="1" a="1"/>
  <c r="AA298" i="1" a="1"/>
  <c r="AA311" i="1" a="1"/>
  <c r="AA2198" i="1" a="1"/>
  <c r="AA2635" i="1" a="1"/>
  <c r="AA2608" i="1" a="1"/>
  <c r="AA1932" i="1" a="1"/>
  <c r="AA2556" i="1" a="1"/>
  <c r="AA1403" i="1" a="1"/>
  <c r="AA1500" i="1" a="1"/>
  <c r="AA3742" i="1" a="1"/>
  <c r="AA3779" i="1" a="1"/>
  <c r="AA631" i="1" a="1"/>
  <c r="AA1479" i="1" a="1"/>
  <c r="AA1469" i="1" a="1"/>
  <c r="AA254" i="1" a="1"/>
  <c r="AA257" i="1" a="1"/>
  <c r="AA1607" i="1" a="1"/>
  <c r="AA1840" i="1" a="1"/>
  <c r="AA3404" i="1" a="1"/>
  <c r="AA3407" i="1" a="1"/>
  <c r="AA451" i="1" a="1"/>
  <c r="AA3435" i="1" a="1"/>
  <c r="AA3413" i="1" a="1"/>
  <c r="AA3391" i="1" a="1"/>
  <c r="AA2200" i="1" a="1"/>
  <c r="AA3681" i="1" a="1"/>
  <c r="AA2570" i="1" a="1"/>
  <c r="AA3756" i="1" a="1"/>
  <c r="AA485" i="1" a="1"/>
  <c r="AA248" i="1" a="1"/>
  <c r="AA2620" i="1" a="1"/>
  <c r="AA2674" i="1" a="1"/>
  <c r="AA3694" i="1" a="1"/>
  <c r="AA513" i="1" a="1"/>
  <c r="AA4012" i="1" a="1"/>
  <c r="AA1629" i="1" a="1"/>
  <c r="AA2775" i="1" a="1"/>
  <c r="AA279" i="1" a="1"/>
  <c r="AA3535" i="1" a="1"/>
  <c r="AA2224" i="1" a="1"/>
  <c r="AA346" i="1" a="1"/>
  <c r="AA1650" i="1" a="1"/>
  <c r="AA1945" i="1" a="1"/>
  <c r="AA3313" i="1" a="1"/>
  <c r="AA3492" i="1" a="1"/>
  <c r="AA1819" i="1" a="1"/>
  <c r="AA1422" i="1" a="1"/>
  <c r="AA1648" i="1" a="1"/>
  <c r="AA2484" i="1" a="1"/>
  <c r="AA348" i="1" a="1"/>
  <c r="AA1190" i="1" a="1"/>
  <c r="AA412" i="1" a="1"/>
  <c r="AA3321" i="1" a="1"/>
  <c r="AA2056" i="1" a="1"/>
  <c r="AA4073" i="1" a="1"/>
  <c r="AA1443" i="1" a="1"/>
  <c r="AA3867" i="1" a="1"/>
  <c r="AA2468" i="1" a="1"/>
  <c r="AA632" i="1" a="1"/>
  <c r="AA1610" i="1" a="1"/>
  <c r="AA2637" i="1" a="1"/>
  <c r="AA2390" i="1" a="1"/>
  <c r="AA183" i="1" a="1"/>
  <c r="AA2247" i="1" a="1"/>
  <c r="AA209" i="1" a="1"/>
  <c r="AA1042" i="1" a="1"/>
  <c r="AA296" i="1" a="1"/>
  <c r="AA3987" i="1" a="1"/>
  <c r="AA1694" i="1" a="1"/>
  <c r="AA3849" i="1" a="1"/>
  <c r="AA3459" i="1" a="1"/>
  <c r="AA1893" i="1" a="1"/>
  <c r="AA751" i="1" a="1"/>
  <c r="AA4099" i="1" a="1"/>
  <c r="AA2658" i="1" a="1"/>
  <c r="AA2886" i="1" a="1"/>
  <c r="AA4064" i="1" a="1"/>
  <c r="AA3344" i="1" a="1"/>
  <c r="AA2504" i="1" a="1"/>
  <c r="AA704" i="1" a="1"/>
  <c r="AA2150" i="1" a="1"/>
  <c r="AA2656" i="1" a="1"/>
  <c r="AA1237" i="1" a="1"/>
  <c r="AA2202" i="1" a="1"/>
  <c r="AA794" i="1" a="1"/>
  <c r="AA238" i="1" a="1"/>
  <c r="AA320" i="1" a="1"/>
  <c r="AA1795" i="1" a="1"/>
  <c r="AA2214" i="1" a="1"/>
  <c r="AA3415" i="1" a="1"/>
  <c r="AA2491" i="1" a="1"/>
  <c r="AA4076" i="1" a="1"/>
  <c r="AA2642" i="1" a="1"/>
  <c r="AA144" i="1" a="1"/>
  <c r="AA469" i="1" a="1"/>
  <c r="AA1854" i="1" a="1"/>
  <c r="AA1391" i="1" a="1"/>
  <c r="AA3962" i="1" a="1"/>
  <c r="AA2236" i="1" a="1"/>
  <c r="AA3518" i="1" a="1"/>
  <c r="AA3098" i="1" a="1"/>
  <c r="AA1690" i="1" a="1"/>
  <c r="AA3225" i="1" a="1"/>
  <c r="AA3546" i="1" a="1"/>
  <c r="AA1846" i="1" a="1"/>
  <c r="AA3854" i="1" a="1"/>
  <c r="AA3367" i="1" a="1"/>
  <c r="AA3211" i="1" a="1"/>
  <c r="AA2593" i="1" a="1"/>
  <c r="AA3052" i="1" a="1"/>
  <c r="AA4089" i="1" a="1"/>
  <c r="AA3002" i="1" a="1"/>
  <c r="AA2186" i="1" a="1"/>
  <c r="AA2136" i="1" a="1"/>
  <c r="AA1627" i="1" a="1"/>
  <c r="AA2203" i="1" a="1"/>
  <c r="AA1003" i="1" a="1"/>
  <c r="AA2870" i="1" a="1"/>
  <c r="AA1640" i="1" a="1"/>
  <c r="AA2215" i="1" a="1"/>
  <c r="AA2271" i="1" a="1"/>
  <c r="AA3418" i="1" a="1"/>
  <c r="AA2601" i="1" a="1"/>
  <c r="AA3766" i="1" a="1"/>
  <c r="AA256" i="1" a="1"/>
  <c r="AA1618" i="1" a="1"/>
  <c r="AA3963" i="1" a="1"/>
  <c r="AA3920" i="1" a="1"/>
  <c r="AA133" i="1" a="1"/>
  <c r="AA3985" i="1" a="1"/>
  <c r="AA2233" i="1" a="1"/>
  <c r="AA3026" i="1" a="1"/>
  <c r="AA3759" i="1" a="1"/>
  <c r="AA353" i="1" a="1"/>
  <c r="AA521" i="1" a="1"/>
  <c r="AA315" i="1" a="1"/>
  <c r="AA425" i="1" a="1"/>
  <c r="AA1551" i="1" a="1"/>
  <c r="AA4038" i="1" a="1"/>
  <c r="AA828" i="1" a="1"/>
  <c r="AA2853" i="1" a="1"/>
  <c r="AA2544" i="1" a="1"/>
  <c r="AA4071" i="1" a="1"/>
  <c r="AA1091" i="1" a="1"/>
  <c r="AA3776" i="1" a="1"/>
  <c r="AA3332" i="1" a="1"/>
  <c r="AA3247" i="1" a="1"/>
  <c r="AA741" i="1" a="1"/>
  <c r="AA1197" i="1" a="1"/>
  <c r="AA135" i="1" a="1"/>
  <c r="AA1016" i="1" a="1"/>
  <c r="AA1393" i="1" a="1"/>
  <c r="AA4072" i="1" a="1"/>
  <c r="AA289" i="1" a="1"/>
  <c r="AA2871" i="1" a="1"/>
  <c r="AA379" i="1" a="1"/>
  <c r="AA1473" i="1" a="1"/>
  <c r="AA3707" i="1" a="1"/>
  <c r="AA3941" i="1" a="1"/>
  <c r="AA330" i="1" a="1"/>
  <c r="AA3670" i="1" a="1"/>
  <c r="AA3594" i="1" a="1"/>
  <c r="AA2723" i="1" a="1"/>
  <c r="AA3380" i="1" a="1"/>
  <c r="AA1135" i="1" a="1"/>
  <c r="AA402" i="1" a="1"/>
  <c r="AA2139" i="1" a="1"/>
  <c r="AA3662" i="1" a="1"/>
  <c r="AA2201" i="1" a="1"/>
  <c r="AA3097" i="1" a="1"/>
  <c r="AA270" i="1" a="1"/>
  <c r="AA2245" i="1" a="1"/>
  <c r="AA3934" i="1" a="1"/>
  <c r="AA3060" i="1" a="1"/>
  <c r="AA2164" i="1" a="1"/>
  <c r="AA1425" i="1" a="1"/>
  <c r="AA540" i="1" a="1"/>
  <c r="AA3406" i="1" a="1"/>
  <c r="AA585" i="1" a="1"/>
  <c r="AA201" i="1" a="1"/>
  <c r="AA3672" i="1" a="1"/>
  <c r="AA3593" i="1" a="1"/>
  <c r="AA3749" i="1" a="1"/>
  <c r="AA2412" i="1" a="1"/>
  <c r="AA799" i="1" a="1"/>
  <c r="AA3559" i="1" a="1"/>
  <c r="AA3290" i="1" a="1"/>
  <c r="AA323" i="1" a="1"/>
  <c r="AA3883" i="1" a="1"/>
  <c r="AA1930" i="1" a="1"/>
  <c r="AA3417" i="1" a="1"/>
  <c r="AA3294" i="1" a="1"/>
  <c r="AA141" i="1" a="1"/>
  <c r="AA1698" i="1" a="1"/>
  <c r="AA278" i="1" a="1"/>
  <c r="AA255" i="1" a="1"/>
  <c r="AA1032" i="1" a="1"/>
  <c r="AA3928" i="1" a="1"/>
  <c r="AA1311" i="1" a="1"/>
  <c r="AA3588" i="1" a="1"/>
  <c r="AA3257" i="1" a="1"/>
  <c r="AA3944" i="1" a="1"/>
  <c r="AA1418" i="1" a="1"/>
  <c r="AA3614" i="1" a="1"/>
  <c r="AA235" i="1" a="1"/>
  <c r="AA3524" i="1" a="1"/>
  <c r="AA1664" i="1" a="1"/>
  <c r="AA782" i="1" a="1"/>
  <c r="AA2879" i="1" a="1"/>
  <c r="AA98" i="1" a="1"/>
  <c r="AA1436" i="1" a="1"/>
  <c r="AA3419" i="1" a="1"/>
  <c r="AA275" i="1" a="1"/>
  <c r="AA3393" i="1" a="1"/>
  <c r="AA2180" i="1" a="1"/>
  <c r="AA3504" i="1" a="1"/>
  <c r="AA3876" i="1" a="1"/>
  <c r="AA3800" i="1" a="1"/>
  <c r="AA3430" i="1" a="1"/>
  <c r="AA2406" i="1" a="1"/>
  <c r="AA2875" i="1" a="1"/>
  <c r="AA2688" i="1" a="1"/>
  <c r="AA3123" i="1" a="1"/>
  <c r="AA2763" i="1" a="1"/>
  <c r="AA2628" i="1" a="1"/>
  <c r="AA2288" i="1" a="1"/>
  <c r="AA2226" i="1" a="1"/>
  <c r="AA2496" i="1" a="1"/>
  <c r="AA2567" i="1" a="1"/>
  <c r="AA3190" i="1" a="1"/>
  <c r="AA1681" i="1" a="1"/>
  <c r="AA2514" i="1" a="1"/>
  <c r="AA450" i="1" a="1"/>
  <c r="AA1176" i="1" a="1"/>
  <c r="AA3490" i="1" a="1"/>
  <c r="AA3558" i="1" a="1"/>
  <c r="AA340" i="1" a="1"/>
  <c r="AA3737" i="1" a="1"/>
  <c r="AA3263" i="1" a="1"/>
  <c r="AA368" i="1" a="1"/>
  <c r="AA2644" i="1" a="1"/>
  <c r="AA4015" i="1" a="1"/>
  <c r="AA2861" i="1" a="1"/>
  <c r="AA2692" i="1" a="1"/>
  <c r="AA1676" i="1" a="1"/>
  <c r="AA3696" i="1" a="1"/>
  <c r="AA3586" i="1" a="1"/>
  <c r="AA3562" i="1" a="1"/>
  <c r="AA2900" i="1" a="1"/>
  <c r="AA2211" i="1" a="1"/>
  <c r="AA2643" i="1" a="1"/>
  <c r="AA3345" i="1" a="1"/>
  <c r="AA2306" i="1" a="1"/>
  <c r="AA4016" i="1" a="1"/>
  <c r="AA1821" i="1" a="1"/>
  <c r="AA3965" i="1" a="1"/>
  <c r="AA1501" i="1" a="1"/>
  <c r="AA398" i="1" a="1"/>
  <c r="AA2714" i="1" a="1"/>
  <c r="AA666" i="1" a="1"/>
  <c r="AA234" i="1" a="1"/>
  <c r="AA2449" i="1" a="1"/>
  <c r="AA161" i="1" a="1"/>
  <c r="AA2552" i="1" a="1"/>
  <c r="AA3926" i="1" a="1"/>
  <c r="AA3189" i="1" a="1"/>
  <c r="AA1459" i="1" a="1"/>
  <c r="AA356" i="1" a="1"/>
  <c r="AA3400" i="1" a="1"/>
  <c r="AA2937" i="1" a="1"/>
  <c r="AA524" i="1" a="1"/>
  <c r="AA221" i="1" a="1"/>
  <c r="AA1944" i="1" a="1"/>
  <c r="AA2210" i="1" a="1"/>
  <c r="AA3436" i="1" a="1"/>
  <c r="AA1862" i="1" a="1"/>
  <c r="AA921" i="1" a="1"/>
  <c r="AA373" i="1" a="1"/>
  <c r="AA3675" i="1" a="1"/>
  <c r="AA3447" i="1" a="1"/>
  <c r="AA190" i="1" a="1"/>
  <c r="AA1390" i="1" a="1"/>
  <c r="AA1077" i="1" a="1"/>
  <c r="AA1467" i="1" a="1"/>
  <c r="AA385" i="1" a="1"/>
  <c r="AA2417" i="1" a="1"/>
  <c r="AA3226" i="1" a="1"/>
  <c r="AA2521" i="1" a="1"/>
  <c r="AA2270" i="1" a="1"/>
  <c r="AA1684" i="1" a="1"/>
  <c r="AA3512" i="1" a="1"/>
  <c r="AA3264" i="1" a="1"/>
  <c r="AA2475" i="1" a="1"/>
  <c r="AA1468" i="1" a="1"/>
  <c r="AA4093" i="1" a="1"/>
  <c r="AA2576" i="1" a="1"/>
  <c r="AA2564" i="1" a="1"/>
  <c r="AA3966" i="1" a="1"/>
  <c r="AA2966" i="1" a="1"/>
  <c r="AA3453" i="1" a="1"/>
  <c r="AA3743" i="1" a="1"/>
  <c r="AA503" i="1" a="1"/>
  <c r="AA304" i="1" a="1"/>
  <c r="AA3925" i="1" a="1"/>
  <c r="AA428" i="1" a="1"/>
  <c r="AA1022" i="1" a="1"/>
  <c r="AA1699" i="1" a="1"/>
  <c r="AA2986" i="1" a="1"/>
  <c r="AA3471" i="1" a="1"/>
  <c r="AA3514" i="1" a="1"/>
  <c r="AA3798" i="1" a="1"/>
  <c r="AA3350" i="1" a="1"/>
  <c r="AA2526" i="1" a="1"/>
  <c r="AA3733" i="1" a="1"/>
  <c r="AA2508" i="1" a="1"/>
  <c r="AA1609" i="1" a="1"/>
  <c r="AA396" i="1" a="1"/>
  <c r="AA3858" i="1" a="1"/>
  <c r="AA2712" i="1" a="1"/>
  <c r="AA3494" i="1" a="1"/>
  <c r="AA3969" i="1" a="1"/>
  <c r="AA1487" i="1" a="1"/>
  <c r="AA1552" i="1" a="1"/>
  <c r="AA3375" i="1" a="1"/>
  <c r="AA2161" i="1" a="1"/>
  <c r="AA2887" i="1" a="1"/>
  <c r="AA2954" i="1" a="1"/>
  <c r="AA2207" i="1" a="1"/>
  <c r="AA577" i="1" a="1"/>
  <c r="AA436" i="1" a="1"/>
  <c r="AA366" i="1" a="1"/>
  <c r="AA2604" i="1" a="1"/>
  <c r="AA3113" i="1" a="1"/>
  <c r="AA3534" i="1" a="1"/>
  <c r="AA635" i="1" a="1"/>
  <c r="AA222" i="1" a="1"/>
  <c r="AA354" i="1" a="1"/>
  <c r="AA2706" i="1" a="1"/>
  <c r="AA3387" i="1" a="1"/>
  <c r="AA325" i="1" a="1"/>
  <c r="AA220" i="1" a="1"/>
  <c r="AA137" i="1" a="1"/>
  <c r="AA1830" i="1" a="1"/>
  <c r="AA2225" i="1" a="1"/>
  <c r="AA2350" i="1" a="1"/>
  <c r="AA1788" i="1" a="1"/>
  <c r="AA3556" i="1" a="1"/>
  <c r="AA251" i="1" a="1"/>
  <c r="AA1954" i="1" a="1"/>
  <c r="AA3647" i="1" a="1"/>
  <c r="AA1478" i="1" a="1"/>
  <c r="AA2515" i="1" a="1"/>
  <c r="AA1151" i="1" a="1"/>
  <c r="AA3838" i="1" a="1"/>
  <c r="AA1064" i="1" a="1"/>
  <c r="AA2812" i="1" a="1"/>
  <c r="AA264" i="1" a="1"/>
  <c r="AA3989" i="1" a="1"/>
  <c r="AA2138" i="1" a="1"/>
  <c r="AA519" i="1" a="1"/>
  <c r="AA2657" i="1" a="1"/>
  <c r="AA1381" i="1" a="1"/>
  <c r="AA3744" i="1" a="1"/>
  <c r="AA175" i="1" a="1"/>
  <c r="AA3940" i="1" a="1"/>
  <c r="AA3715" i="1" a="1"/>
  <c r="AA1483" i="1" a="1"/>
  <c r="AA511" i="1" a="1"/>
  <c r="AA1515" i="1" a="1"/>
  <c r="AA2769" i="1" a="1"/>
  <c r="AA3557" i="1" a="1"/>
  <c r="AA804" i="1" a="1"/>
  <c r="AA4053" i="1" a="1"/>
  <c r="AA224" i="1" a="1"/>
  <c r="AA3536" i="1" a="1"/>
  <c r="AA2545" i="1" a="1"/>
  <c r="AA812" i="1" a="1"/>
  <c r="AA2175" i="1" a="1"/>
  <c r="AA3450" i="1" a="1"/>
  <c r="AA1719" i="1" a="1"/>
  <c r="AA283" i="1" a="1"/>
  <c r="AA297" i="1" a="1"/>
  <c r="AA3814" i="1" a="1"/>
  <c r="AA3863" i="1" a="1"/>
  <c r="AA3950" i="1" a="1"/>
  <c r="AA300" i="1" a="1"/>
  <c r="AA3183" i="1" a="1"/>
  <c r="AA3738" i="1" a="1"/>
  <c r="AA2459" i="1" a="1"/>
  <c r="AA3873" i="1" a="1"/>
  <c r="AA3821" i="1" a="1"/>
  <c r="AA164" i="1" a="1"/>
  <c r="AA3997" i="1" a="1"/>
  <c r="AA661" i="1" a="1"/>
  <c r="AA3903" i="1" a="1"/>
  <c r="AA2607" i="1" a="1"/>
  <c r="AA307" i="1" a="1"/>
  <c r="AA3382" i="1" a="1"/>
  <c r="AA3864" i="1" a="1"/>
  <c r="AA945" i="1" a="1"/>
  <c r="AA203" i="1" a="1"/>
  <c r="AA1651" i="1" a="1"/>
  <c r="AA3121" i="1" a="1"/>
  <c r="AA1898" i="1" a="1"/>
  <c r="AA3894" i="1" a="1"/>
  <c r="AA3598" i="1" a="1"/>
  <c r="AA646" i="1" a="1"/>
  <c r="AA2430" i="1" a="1"/>
  <c r="AA992" i="1" a="1"/>
  <c r="AA3667" i="1" a="1"/>
  <c r="AA2432" i="1" a="1"/>
  <c r="AA1738" i="1" a="1"/>
  <c r="AA2416" i="1" a="1"/>
  <c r="AA3844" i="1" a="1"/>
  <c r="AA576" i="1" a="1"/>
  <c r="AA3725" i="1" a="1"/>
  <c r="AA284" i="1" a="1"/>
  <c r="AA352" i="1" a="1"/>
  <c r="AA3550" i="1" a="1"/>
  <c r="AA756" i="1" a="1"/>
  <c r="AA1956" i="1" a="1"/>
  <c r="AA3695" i="1" a="1"/>
  <c r="AA1803" i="1" a="1"/>
  <c r="AA1161" i="1" a="1"/>
  <c r="AA2785" i="1" a="1"/>
  <c r="AA3712" i="1" a="1"/>
  <c r="AA878" i="1" a="1"/>
  <c r="AA3325" i="1" a="1"/>
  <c r="AA1196" i="1" a="1"/>
  <c r="AA1746" i="1" a="1"/>
  <c r="AA2790" i="1" a="1"/>
  <c r="AA440" i="1" a="1"/>
  <c r="AA2651" i="1" a="1"/>
  <c r="AA3632" i="1" a="1"/>
  <c r="AA2670" i="1" a="1"/>
  <c r="AA3959" i="1" a="1"/>
  <c r="AA3917" i="1" a="1"/>
  <c r="AA226" i="1" a="1"/>
  <c r="AA1492" i="1" a="1"/>
  <c r="AA3630" i="1" a="1"/>
  <c r="AA1831" i="1" a="1"/>
  <c r="AA3444" i="1" a="1"/>
  <c r="AA116" i="1" a="1"/>
  <c r="AA2606" i="1" a="1"/>
  <c r="AA3644" i="1" a="1"/>
  <c r="AA3895" i="1" a="1"/>
  <c r="AA3990" i="1" a="1"/>
  <c r="AA3918" i="1" a="1"/>
  <c r="AA3120" i="1" a="1"/>
  <c r="AA3846" i="1" a="1"/>
  <c r="AA147" i="1" a="1"/>
  <c r="AA1680" i="1" a="1"/>
  <c r="AA247" i="1" a="1"/>
  <c r="AA328" i="1" a="1"/>
  <c r="AA1948" i="1" a="1"/>
  <c r="AA642" i="1" a="1"/>
  <c r="AA3320" i="1" a="1"/>
  <c r="AA2454" i="1" a="1"/>
  <c r="AA3172" i="1" a="1"/>
  <c r="AA2324" i="1" a="1"/>
  <c r="AA1867" i="1" a="1"/>
  <c r="AA1339" i="1" a="1"/>
  <c r="AA1086" i="1" a="1"/>
  <c r="AA3243" i="1" a="1"/>
  <c r="AA2469" i="1" a="1"/>
  <c r="AA3982" i="1" a="1"/>
  <c r="AA2354" i="1" a="1"/>
  <c r="AA3792" i="1" a="1"/>
  <c r="AA2780" i="1" a="1"/>
  <c r="AA2718" i="1" a="1"/>
  <c r="AA3907" i="1" a="1"/>
  <c r="AA2884" i="1" a="1"/>
  <c r="AA2181" i="1" a="1"/>
  <c r="AA1228" i="1" a="1"/>
  <c r="AA326" i="1" a="1"/>
  <c r="AA2204" i="1" a="1"/>
  <c r="AA2586" i="1" a="1"/>
  <c r="AA2721" i="1" a="1"/>
  <c r="AA3899" i="1" a="1"/>
  <c r="AA2880" i="1" a="1"/>
  <c r="AA44" i="1" a="1"/>
  <c r="AA3005" i="1" a="1"/>
  <c r="AA1655" i="1" a="1"/>
  <c r="AA2597" i="1" a="1"/>
  <c r="AA2699" i="1" a="1"/>
  <c r="AA1625" i="1" a="1"/>
  <c r="AA2926" i="1" a="1"/>
  <c r="AA4109" i="1" a="1"/>
  <c r="AA2582" i="1" a="1"/>
  <c r="AA2580" i="1" a="1"/>
  <c r="AA3383" i="1" a="1"/>
  <c r="AA3692" i="1" a="1"/>
  <c r="AA3324" i="1" a="1"/>
  <c r="AA1284" i="1" a="1"/>
  <c r="AA1193" i="1" a="1"/>
  <c r="AA3937" i="1" a="1"/>
  <c r="AA2596" i="1" a="1"/>
  <c r="AA3851" i="1" a="1"/>
  <c r="AA2676" i="1" a="1"/>
  <c r="AA660" i="1" a="1"/>
  <c r="AA982" i="1" a="1"/>
  <c r="AA2648" i="1" a="1"/>
  <c r="AA1798" i="1" a="1"/>
  <c r="AA314" i="1" a="1"/>
  <c r="AA2696" i="1" a="1"/>
  <c r="AA1656" i="1" a="1"/>
  <c r="AA332" i="1" a="1"/>
  <c r="AA2196" i="1" a="1"/>
  <c r="AA2142" i="1" a="1"/>
  <c r="AA518" i="1" a="1"/>
  <c r="AA318" i="1" a="1"/>
  <c r="AA169" i="1" a="1"/>
  <c r="AA2222" i="1" a="1"/>
  <c r="AA1927" i="1" a="1"/>
  <c r="AA2947" i="1" a="1"/>
  <c r="AA424" i="1" a="1"/>
  <c r="AA3824" i="1" a="1"/>
  <c r="AA1488" i="1" a="1"/>
  <c r="AA3771" i="1" a="1"/>
  <c r="AA1482" i="1" a="1"/>
  <c r="AA2844" i="1" a="1"/>
  <c r="AA2641" i="1" a="1"/>
  <c r="AA3788" i="1" a="1"/>
  <c r="AA2343" i="1" a="1"/>
  <c r="AA3621" i="1" a="1"/>
  <c r="AA2698" i="1" a="1"/>
  <c r="AA249" i="1" a="1"/>
  <c r="AA3611" i="1" a="1"/>
  <c r="AA3603" i="1" a="1"/>
  <c r="AA1291" i="1" a="1"/>
  <c r="AA2147" i="1" a="1"/>
  <c r="AA1507" i="1" a="1"/>
  <c r="AA3693" i="1" a="1"/>
  <c r="AA3638" i="1" a="1"/>
  <c r="AA2478" i="1" a="1"/>
  <c r="AA1701" i="1" a="1"/>
  <c r="AA280" i="1" a="1"/>
  <c r="AA3721" i="1" a="1"/>
  <c r="AA3487" i="1" a="1"/>
  <c r="AA652" i="1" a="1"/>
  <c r="AA2258" i="1" a="1"/>
  <c r="AA3446" i="1" a="1"/>
  <c r="AA1442" i="1" a="1"/>
  <c r="AA3525" i="1" a="1"/>
  <c r="AA749" i="1" a="1"/>
  <c r="AA2943" i="1" a="1"/>
  <c r="AA1953" i="1" a="1"/>
  <c r="AA432" i="1" a="1"/>
  <c r="AA1055" i="1" a="1"/>
  <c r="AA789" i="1" a="1"/>
  <c r="AA793" i="1" a="1"/>
  <c r="AA3996" i="1" a="1"/>
  <c r="AA2733" i="1" a="1"/>
  <c r="AA3793" i="1" a="1"/>
  <c r="AA1270" i="1" a="1"/>
  <c r="AA1703" i="1" a="1"/>
  <c r="AA3092" i="1" a="1"/>
  <c r="AA3124" i="1" a="1"/>
  <c r="AA3533" i="1" a="1"/>
  <c r="AA1702" i="1" a="1"/>
  <c r="AA3590" i="1" a="1"/>
  <c r="AA2737" i="1" a="1"/>
  <c r="AA2622" i="1" a="1"/>
  <c r="AA2574" i="1" a="1"/>
  <c r="AA1714" i="1" a="1"/>
  <c r="AA3412" i="1" a="1"/>
  <c r="AA651" i="1" a="1"/>
  <c r="AA2368" i="1" a="1"/>
  <c r="AA1679" i="1" a="1"/>
  <c r="AA1799" i="1" a="1"/>
  <c r="AA1194" i="1" a="1"/>
  <c r="AA196" i="1" a="1"/>
  <c r="AA85" i="1" a="1"/>
  <c r="AA3599" i="1" a="1"/>
  <c r="AA349" i="1" a="1"/>
  <c r="AA3208" i="1" a="1"/>
  <c r="AA3704" i="1" a="1"/>
  <c r="AA312" i="1" a="1"/>
  <c r="AA4095" i="1" a="1"/>
  <c r="AA3913" i="1" a="1"/>
  <c r="AA4106" i="1" a="1"/>
  <c r="AA3910" i="1" a="1"/>
  <c r="AA2445" i="1" a="1"/>
  <c r="AA3951" i="1" a="1"/>
  <c r="AA3365" i="1" a="1"/>
  <c r="AA2502" i="1" a="1"/>
  <c r="AA1685" i="1" a="1"/>
  <c r="AA3398" i="1" a="1"/>
  <c r="AA2589" i="1" a="1"/>
  <c r="AA2663" i="1" a="1"/>
  <c r="AA2458" i="1" a="1"/>
  <c r="AA4044" i="1" a="1"/>
  <c r="AA1481" i="1" a="1"/>
  <c r="AA2140" i="1" a="1"/>
  <c r="AA273" i="1" a="1"/>
  <c r="AA241" i="1" a="1"/>
  <c r="AA3678" i="1" a="1"/>
  <c r="AA3502" i="1" a="1"/>
  <c r="AA2548" i="1" a="1"/>
  <c r="AA2793" i="1" a="1"/>
  <c r="AA2488" i="1" a="1"/>
  <c r="AA165" i="1" a="1"/>
  <c r="AA1866" i="1" a="1"/>
  <c r="AA199" i="1" a="1"/>
  <c r="AA2814" i="1" a="1"/>
  <c r="AA3978" i="1" a="1"/>
  <c r="AA3351" i="1" a="1"/>
  <c r="AA370" i="1" a="1"/>
  <c r="AA2759" i="1" a="1"/>
  <c r="AA1723" i="1" a="1"/>
  <c r="AA3587" i="1" a="1"/>
  <c r="AA3552" i="1" a="1"/>
  <c r="AA2766" i="1" a="1"/>
  <c r="AA1514" i="1" a="1"/>
  <c r="AA2457" i="1" a="1"/>
  <c r="AA1926" i="1" a="1"/>
  <c r="AA1622" i="1" a="1"/>
  <c r="AA3653" i="1" a="1"/>
  <c r="AA2244" i="1" a="1"/>
  <c r="AA3284" i="1" a="1"/>
  <c r="AA367" i="1" a="1"/>
  <c r="AA2784" i="1" a="1"/>
  <c r="AA1802" i="1" a="1"/>
  <c r="AA2600" i="1" a="1"/>
  <c r="AA1641" i="1" a="1"/>
  <c r="AA2377" i="1" a="1"/>
  <c r="AA3641" i="1" a="1"/>
  <c r="AA3741" i="1" a="1"/>
  <c r="AA969" i="1" a="1"/>
  <c r="AA2591" i="1" a="1"/>
  <c r="AA2971" i="1" a="1"/>
  <c r="AA351" i="1" a="1"/>
  <c r="AA1268" i="1" a="1"/>
  <c r="AA214" i="1" a="1"/>
  <c r="AA3711" i="1" a="1"/>
  <c r="AA985" i="1" a="1"/>
  <c r="AA3649" i="1" a="1"/>
  <c r="AA3690" i="1" a="1"/>
  <c r="AA962" i="1" a="1"/>
  <c r="AA3423" i="1" a="1"/>
  <c r="AA750" i="1" a="1"/>
  <c r="AA1745" i="1" a="1"/>
  <c r="AA2372" i="1" a="1"/>
  <c r="AA1643" i="1" a="1"/>
  <c r="AA3830" i="1" a="1"/>
  <c r="AA1958" i="1" a="1"/>
  <c r="AA1859" i="1" a="1"/>
  <c r="AA3648" i="1" a="1"/>
  <c r="AA91" i="1" a="1"/>
  <c r="AA3033" i="1" a="1"/>
  <c r="AA2874" i="1" a="1"/>
  <c r="AA986" i="1" a="1"/>
  <c r="AA3323" i="1" a="1"/>
  <c r="AA3236" i="1" a="1"/>
  <c r="AA1769" i="1" a="1"/>
  <c r="AA3468" i="1" a="1"/>
  <c r="AA3219" i="1" a="1"/>
  <c r="AA3191" i="1" a="1"/>
  <c r="AA230" i="1" a="1"/>
  <c r="AA1952" i="1" a="1"/>
  <c r="AA3373" i="1" a="1"/>
  <c r="AA3267" i="1" a="1"/>
  <c r="AA2610" i="1" a="1"/>
  <c r="AA2669" i="1" a="1"/>
  <c r="AA1013" i="1" a="1"/>
  <c r="AA153" i="1" a="1"/>
  <c r="AA3761" i="1" a="1"/>
  <c r="AA364" i="1" a="1"/>
  <c r="AA1349" i="1" a="1"/>
  <c r="AA374" i="1" a="1"/>
  <c r="AA1419" i="1" a="1"/>
  <c r="AA1839" i="1" a="1"/>
  <c r="AA2893" i="1" a="1"/>
  <c r="AA4058" i="1" a="1"/>
  <c r="AA1486" i="1" a="1"/>
  <c r="AA1633" i="1" a="1"/>
  <c r="AA1034" i="1" a="1"/>
  <c r="AA1860" i="1" a="1"/>
  <c r="AA2167" i="1" a="1"/>
  <c r="AA3228" i="1" a="1"/>
  <c r="AA1657" i="1" a="1"/>
  <c r="AA3835" i="1" a="1"/>
  <c r="AA2685" i="1" a="1"/>
  <c r="AA4115" i="1" a="1"/>
  <c r="AA3714" i="1" a="1"/>
  <c r="AA2563" i="1" a="1"/>
  <c r="AA3718" i="1" a="1"/>
  <c r="AA1477" i="1" a="1"/>
  <c r="AA1243" i="1" a="1"/>
  <c r="AA2160" i="1" a="1"/>
  <c r="AA3947" i="1" a="1"/>
  <c r="AA3018" i="1" a="1"/>
  <c r="AA1849" i="1" a="1"/>
  <c r="AA527" i="1" a="1"/>
  <c r="AA3411" i="1" a="1"/>
  <c r="AA2337" i="1" a="1"/>
  <c r="AA3747" i="1" a="1"/>
  <c r="AA3893" i="1" a="1"/>
  <c r="AA75" i="1" a="1"/>
  <c r="AA160" i="1" a="1"/>
  <c r="AA2157" i="1" a="1"/>
  <c r="AA3384" i="1" a="1"/>
  <c r="AA1518" i="1" a="1"/>
  <c r="AA2380" i="1" a="1"/>
  <c r="AA3875" i="1" a="1"/>
  <c r="AA1324" i="1" a="1"/>
  <c r="AA3828" i="1" a="1"/>
  <c r="AA3979" i="1" a="1"/>
  <c r="AA86" i="1" a="1"/>
  <c r="AA455" i="1" a="1"/>
  <c r="AA2715" i="1" a="1"/>
  <c r="AA4036" i="1" a="1"/>
  <c r="AA3612" i="1" a="1"/>
  <c r="AA409" i="1" a="1"/>
  <c r="AA3184" i="1" a="1"/>
  <c r="AA2898" i="1" a="1"/>
  <c r="AA3372" i="1" a="1"/>
  <c r="AA3652" i="1" a="1"/>
  <c r="AA1283" i="1" a="1"/>
  <c r="AA3842" i="1" a="1"/>
  <c r="AA163" i="1" a="1"/>
  <c r="AA1502" i="1" a="1"/>
  <c r="AA2767" i="1" a="1"/>
  <c r="AA294" i="1" a="1"/>
  <c r="AA378" i="1" a="1"/>
  <c r="AA2598" i="1" a="1"/>
  <c r="AA407" i="1" a="1"/>
  <c r="AA2444" i="1" a="1"/>
  <c r="AA2646" i="1" a="1"/>
  <c r="AA2489" i="1" a="1"/>
  <c r="AA1182" i="1" a="1"/>
  <c r="AA578" i="1" a="1"/>
  <c r="AA3953" i="1" a="1"/>
  <c r="AA3385" i="1" a="1"/>
  <c r="AA3491" i="1" a="1"/>
  <c r="AA2248" i="1" a="1"/>
  <c r="AA3995" i="1" a="1"/>
  <c r="AA3560" i="1" a="1"/>
  <c r="AA1765" i="1" a="1"/>
  <c r="AA913" i="1" a="1"/>
  <c r="AA944" i="1" a="1"/>
  <c r="AA2805" i="1" a="1"/>
  <c r="AA228" i="1" a="1"/>
  <c r="AA2633" i="1" a="1"/>
  <c r="AA2617" i="1" a="1"/>
  <c r="AA3378" i="1" a="1"/>
  <c r="AA87" i="1" a="1"/>
  <c r="AA3144" i="1" a="1"/>
  <c r="AA89" i="1" a="1"/>
  <c r="AA1195" i="1" a="1"/>
  <c r="AA1631" i="1" a="1"/>
  <c r="AA588" i="1" a="1"/>
  <c r="AA1929" i="1" a="1"/>
  <c r="AA3302" i="1" a="1"/>
  <c r="AA597" i="1" a="1"/>
  <c r="AA3469" i="1" a="1"/>
  <c r="AA1766" i="1" a="1"/>
  <c r="AA1085" i="1" a="1"/>
  <c r="AA139" i="1" a="1"/>
  <c r="AA3449" i="1" a="1"/>
  <c r="AA2828" i="1" a="1"/>
  <c r="AA2942" i="1" a="1"/>
  <c r="AA496" i="1" a="1"/>
  <c r="AA2673" i="1" a="1"/>
  <c r="AA3643" i="1" a="1"/>
  <c r="AA3409" i="1" a="1"/>
  <c r="AA3682" i="1" a="1"/>
  <c r="AA2183" i="1" a="1"/>
  <c r="AA408" i="1" a="1"/>
  <c r="AA1211" i="1" a="1"/>
  <c r="AA1475" i="1" a="1"/>
  <c r="AA3330" i="1" a="1"/>
  <c r="AA663" i="1" a="1"/>
  <c r="AA1946" i="1" a="1"/>
  <c r="AA274" i="1" a="1"/>
  <c r="AA2231" i="1" a="1"/>
  <c r="AA743" i="1" a="1"/>
  <c r="AA2510" i="1" a="1"/>
  <c r="AA1171" i="1" a="1"/>
  <c r="AA1062" i="1" a="1"/>
  <c r="AA2662" i="1" a="1"/>
  <c r="AA3726" i="1" a="1"/>
  <c r="AA3542" i="1" a="1"/>
  <c r="AA2466" i="1" a="1"/>
  <c r="AA3241" i="1" a="1"/>
  <c r="AA162" i="1" a="1"/>
  <c r="AA1613" i="1" a="1"/>
  <c r="AA2609" i="1" a="1"/>
  <c r="AA3339" i="1" a="1"/>
  <c r="AA1724" i="1" a="1"/>
  <c r="AA1274" i="1" a="1"/>
  <c r="AA2332" i="1" a="1"/>
  <c r="AA786" i="1" a="1"/>
  <c r="AA2659" i="1" a="1"/>
  <c r="AA2961" i="1" a="1"/>
  <c r="AA2883" i="1" a="1"/>
  <c r="AA3945" i="1" a="1"/>
  <c r="AA383" i="1" a="1"/>
  <c r="AA3919" i="1" a="1"/>
  <c r="AA2743" i="1" a="1"/>
  <c r="AA3868" i="1" a="1"/>
  <c r="AA3881" i="1" a="1"/>
  <c r="AA387" i="1" a="1"/>
  <c r="AA3710" i="1" a="1"/>
  <c r="AA3040" i="1" a="1"/>
  <c r="AA2176" i="1" a="1"/>
  <c r="AA3691" i="1" a="1"/>
  <c r="AA2680" i="1" a="1"/>
  <c r="AA1505" i="1" a="1"/>
  <c r="AA2240" i="1" a="1"/>
  <c r="AA3666" i="1" a="1"/>
  <c r="AA2002" i="1" a="1"/>
  <c r="AA790" i="1" a="1"/>
  <c r="AA1844" i="1" a="1"/>
  <c r="AA977" i="1" a="1"/>
  <c r="AA4091" i="1" a="1"/>
  <c r="AA371" i="1" a="1"/>
  <c r="AA3631" i="1" a="1"/>
  <c r="AA2447" i="1" a="1"/>
  <c r="AA3870" i="1" a="1"/>
  <c r="AA317" i="1" a="1"/>
  <c r="AA1704" i="1" a="1"/>
  <c r="AA1593" i="1" a="1"/>
  <c r="AA3061" i="1" a="1"/>
  <c r="AA3277" i="1" a="1"/>
  <c r="AA3251" i="1" a="1"/>
  <c r="AA2913" i="1" a="1"/>
  <c r="AA801" i="1" a="1"/>
  <c r="AA1707" i="1" a="1"/>
  <c r="AA313" i="1" a="1"/>
  <c r="AA735" i="1" a="1"/>
  <c r="AA3713" i="1" a="1"/>
  <c r="AA299" i="1" a="1"/>
  <c r="AA2216" i="1" a="1"/>
  <c r="AA3781" i="1" a="1"/>
  <c r="AA3108" i="1" a="1"/>
  <c r="AA267" i="1" a="1"/>
  <c r="AA2525" i="1" a="1"/>
  <c r="AA3706" i="1" a="1"/>
  <c r="AA1188" i="1" a="1"/>
  <c r="AA2464" i="1" a="1"/>
  <c r="AA3531" i="1" a="1"/>
  <c r="AA2431" i="1" a="1"/>
  <c r="AA997" i="1" a="1"/>
  <c r="AA3882" i="1" a="1"/>
  <c r="AA245" i="1" a="1"/>
  <c r="AA1063" i="1" a="1"/>
  <c r="AA580" i="1" a="1"/>
  <c r="AA3458" i="1" a="1"/>
  <c r="AA3530" i="1" a="1"/>
  <c r="AA3348" i="1" a="1"/>
  <c r="AA2732" i="1" a="1"/>
  <c r="AA2134" i="1" a="1"/>
  <c r="AA2689" i="1" a="1"/>
  <c r="AA2862" i="1" a="1"/>
  <c r="AA601" i="1" a="1"/>
  <c r="AA3416" i="1" a="1"/>
  <c r="AA1801" i="1" a="1"/>
  <c r="AA3360" i="1" a="1"/>
  <c r="AA1272" i="1" a="1"/>
  <c r="AA553" i="1" a="1"/>
  <c r="AA1398" i="1" l="1"/>
  <c r="AA1396" i="1"/>
  <c r="AA4082" i="1"/>
  <c r="AA3092" i="1"/>
  <c r="AA4081" i="1"/>
  <c r="AA4057" i="1"/>
  <c r="AA3854" i="1"/>
  <c r="AA3599" i="1"/>
  <c r="AA3411" i="1"/>
  <c r="AA3397" i="1"/>
  <c r="AA1263" i="1"/>
  <c r="AA4097" i="1"/>
  <c r="AA4056" i="1"/>
  <c r="AA3631" i="1"/>
  <c r="AA3410" i="1"/>
  <c r="AA1311" i="1"/>
  <c r="AA2268" i="1"/>
  <c r="AA2482" i="1"/>
  <c r="AA4028" i="1"/>
  <c r="AA3984" i="1"/>
  <c r="AA3726" i="1"/>
  <c r="AA3693" i="1"/>
  <c r="AA3536" i="1"/>
  <c r="AA3176" i="1"/>
  <c r="AA219" i="1"/>
  <c r="AA3535" i="1"/>
  <c r="AA2377" i="1"/>
  <c r="AA3298" i="1"/>
  <c r="AA4089" i="1"/>
  <c r="AA3605" i="1"/>
  <c r="AA3974" i="1"/>
  <c r="AA3926" i="1"/>
  <c r="AA3434" i="1"/>
  <c r="AA1157" i="1"/>
  <c r="AA1089" i="1"/>
  <c r="AA3184" i="1"/>
  <c r="AA407" i="1"/>
  <c r="AA2525" i="1"/>
  <c r="AA3705" i="1"/>
  <c r="AA3995" i="1"/>
  <c r="AA2511" i="1"/>
  <c r="AA3937" i="1"/>
  <c r="AA3457" i="1"/>
  <c r="AA3993" i="1"/>
  <c r="AA3761" i="1"/>
  <c r="AA1151" i="1"/>
  <c r="AA4011" i="1"/>
  <c r="AA4064" i="1"/>
  <c r="AA3973" i="1"/>
  <c r="AA3830" i="1"/>
  <c r="AA3806" i="1"/>
  <c r="AA3484" i="1"/>
  <c r="AA3421" i="1"/>
  <c r="AA2431" i="1"/>
  <c r="AA1500" i="1"/>
  <c r="AA3877" i="1"/>
  <c r="AA3985" i="1"/>
  <c r="AA3749" i="1"/>
  <c r="AA3717" i="1"/>
  <c r="AA3483" i="1"/>
  <c r="AA3420" i="1"/>
  <c r="AA3378" i="1"/>
  <c r="AA3321" i="1"/>
  <c r="AA741" i="1"/>
  <c r="AA1836" i="1"/>
  <c r="AA3950" i="1"/>
  <c r="AA3817" i="1"/>
  <c r="AA2475" i="1"/>
  <c r="AA3382" i="1"/>
  <c r="AA1268" i="1"/>
  <c r="AA1078" i="1"/>
  <c r="AA3841" i="1"/>
  <c r="AA2332" i="1"/>
  <c r="AA4074" i="1"/>
  <c r="AA3728" i="1"/>
  <c r="AA3014" i="1"/>
  <c r="AA4073" i="1"/>
  <c r="AA4029" i="1"/>
  <c r="AA3865" i="1"/>
  <c r="AA3760" i="1"/>
  <c r="AA3570" i="1"/>
  <c r="AA2526" i="1"/>
  <c r="AA3774" i="1"/>
  <c r="AA3319" i="1"/>
  <c r="AA1199" i="1"/>
  <c r="AA1181" i="1"/>
  <c r="AA3630" i="1"/>
  <c r="AA3798" i="1"/>
  <c r="AA3994" i="1"/>
  <c r="AA3797" i="1"/>
  <c r="AA2472" i="1"/>
  <c r="AA3785" i="1"/>
  <c r="AA3342" i="1"/>
  <c r="AA2993" i="1"/>
  <c r="AA4047" i="1"/>
  <c r="AA3594" i="1"/>
  <c r="AA4105" i="1"/>
  <c r="AA4038" i="1"/>
  <c r="AA3913" i="1"/>
  <c r="AA3888" i="1"/>
  <c r="AA3490" i="1"/>
  <c r="AA3348" i="1"/>
  <c r="AA795" i="1"/>
  <c r="AA655" i="1"/>
  <c r="AA242" i="1"/>
  <c r="AA2961" i="1"/>
  <c r="AA1704" i="1"/>
  <c r="AA4065" i="1"/>
  <c r="AA3961" i="1"/>
  <c r="AA3925" i="1"/>
  <c r="AA3912" i="1"/>
  <c r="AA3864" i="1"/>
  <c r="AA3853" i="1"/>
  <c r="AA3784" i="1"/>
  <c r="AA3773" i="1"/>
  <c r="AA3737" i="1"/>
  <c r="AA3704" i="1"/>
  <c r="AA3654" i="1"/>
  <c r="AA3642" i="1"/>
  <c r="AA2510" i="1"/>
  <c r="AA3575" i="1"/>
  <c r="AA3517" i="1"/>
  <c r="AA3356" i="1"/>
  <c r="AA3337" i="1"/>
  <c r="AA1180" i="1"/>
  <c r="AA1121" i="1"/>
  <c r="AA3256" i="1"/>
  <c r="AA1055" i="1"/>
  <c r="AA1034" i="1"/>
  <c r="AA3205" i="1"/>
  <c r="AA3109" i="1"/>
  <c r="AA3090" i="1"/>
  <c r="AA3026" i="1"/>
  <c r="AA2954" i="1"/>
  <c r="AA1499" i="1"/>
  <c r="AA1376" i="1"/>
  <c r="AA3960" i="1"/>
  <c r="AA3653" i="1"/>
  <c r="AA3641" i="1"/>
  <c r="AA1362" i="1"/>
  <c r="AA3574" i="1"/>
  <c r="AA2484" i="1"/>
  <c r="AA3551" i="1"/>
  <c r="AA3516" i="1"/>
  <c r="AA2462" i="1"/>
  <c r="AA2452" i="1"/>
  <c r="AA2445" i="1"/>
  <c r="AA2430" i="1"/>
  <c r="AA1270" i="1"/>
  <c r="AA807" i="1"/>
  <c r="AA3120" i="1"/>
  <c r="AA1860" i="1"/>
  <c r="AA4104" i="1"/>
  <c r="AA4080" i="1"/>
  <c r="AA4072" i="1"/>
  <c r="AA4063" i="1"/>
  <c r="AA4054" i="1"/>
  <c r="AA4036" i="1"/>
  <c r="AA4018" i="1"/>
  <c r="AA2524" i="1"/>
  <c r="AA3992" i="1"/>
  <c r="AA3983" i="1"/>
  <c r="AA3934" i="1"/>
  <c r="AA3921" i="1"/>
  <c r="AA3910" i="1"/>
  <c r="AA3862" i="1"/>
  <c r="AA3838" i="1"/>
  <c r="AA3805" i="1"/>
  <c r="AA3725" i="1"/>
  <c r="AA3713" i="1"/>
  <c r="AA1366" i="1"/>
  <c r="AA2503" i="1"/>
  <c r="AA3593" i="1"/>
  <c r="AA3541" i="1"/>
  <c r="AA3507" i="1"/>
  <c r="AA2459" i="1"/>
  <c r="AA2454" i="1"/>
  <c r="AA3392" i="1"/>
  <c r="AA3365" i="1"/>
  <c r="AA2397" i="1"/>
  <c r="AA1197" i="1"/>
  <c r="AA1175" i="1"/>
  <c r="AA2354" i="1"/>
  <c r="AA2350" i="1"/>
  <c r="AA992" i="1"/>
  <c r="AA913" i="1"/>
  <c r="AA2267" i="1"/>
  <c r="AA666" i="1"/>
  <c r="AA234" i="1"/>
  <c r="AA2679" i="1"/>
  <c r="AA4109" i="1"/>
  <c r="AA4102" i="1"/>
  <c r="AA4094" i="1"/>
  <c r="AA4078" i="1"/>
  <c r="AA4070" i="1"/>
  <c r="AA4061" i="1"/>
  <c r="AA4043" i="1"/>
  <c r="AA4034" i="1"/>
  <c r="AA4015" i="1"/>
  <c r="AA3999" i="1"/>
  <c r="AA3990" i="1"/>
  <c r="AA3981" i="1"/>
  <c r="AA3968" i="1"/>
  <c r="AA3957" i="1"/>
  <c r="AA3824" i="1"/>
  <c r="AA3813" i="1"/>
  <c r="AA3744" i="1"/>
  <c r="AA3686" i="1"/>
  <c r="AA3660" i="1"/>
  <c r="AA3649" i="1"/>
  <c r="AA3638" i="1"/>
  <c r="AA3611" i="1"/>
  <c r="AA3604" i="1"/>
  <c r="AA3596" i="1"/>
  <c r="AA3571" i="1"/>
  <c r="AA3555" i="1"/>
  <c r="AA3546" i="1"/>
  <c r="AA3523" i="1"/>
  <c r="AA3514" i="1"/>
  <c r="AA3472" i="1"/>
  <c r="AA3446" i="1"/>
  <c r="AA3418" i="1"/>
  <c r="AA2444" i="1"/>
  <c r="AA3381" i="1"/>
  <c r="AA3358" i="1"/>
  <c r="AA3309" i="1"/>
  <c r="AA3198" i="1"/>
  <c r="AA945" i="1"/>
  <c r="AA782" i="1"/>
  <c r="AA1951" i="1"/>
  <c r="AA2887" i="1"/>
  <c r="AA3849" i="1"/>
  <c r="AA3557" i="1"/>
  <c r="AA2363" i="1"/>
  <c r="AA794" i="1"/>
  <c r="AA155" i="1"/>
  <c r="AA4103" i="1"/>
  <c r="AA4053" i="1"/>
  <c r="AA4016" i="1"/>
  <c r="AA3982" i="1"/>
  <c r="AA3825" i="1"/>
  <c r="AA3769" i="1"/>
  <c r="AA3661" i="1"/>
  <c r="AA3639" i="1"/>
  <c r="AA3297" i="1"/>
  <c r="AA3210" i="1"/>
  <c r="AA3183" i="1"/>
  <c r="AA946" i="1"/>
  <c r="AA388" i="1"/>
  <c r="AA1389" i="1"/>
  <c r="AA3918" i="1"/>
  <c r="AA3905" i="1"/>
  <c r="AA3894" i="1"/>
  <c r="AA3833" i="1"/>
  <c r="AA3733" i="1"/>
  <c r="AA3721" i="1"/>
  <c r="AA3710" i="1"/>
  <c r="AA3697" i="1"/>
  <c r="AA3621" i="1"/>
  <c r="AA3564" i="1"/>
  <c r="AA3502" i="1"/>
  <c r="AA3430" i="1"/>
  <c r="AA3385" i="1"/>
  <c r="AA1283" i="1"/>
  <c r="AA3367" i="1"/>
  <c r="AA3351" i="1"/>
  <c r="AA3346" i="1"/>
  <c r="AA3302" i="1"/>
  <c r="AA1040" i="1"/>
  <c r="AA2219" i="1"/>
  <c r="AA3098" i="1"/>
  <c r="AA512" i="1"/>
  <c r="AA3945" i="1"/>
  <c r="AA3588" i="1"/>
  <c r="AA3550" i="1"/>
  <c r="AA2449" i="1"/>
  <c r="AA3406" i="1"/>
  <c r="AA3178" i="1"/>
  <c r="AA4095" i="1"/>
  <c r="AA3837" i="1"/>
  <c r="AA3524" i="1"/>
  <c r="AA3944" i="1"/>
  <c r="AA2461" i="1"/>
  <c r="AA3389" i="1"/>
  <c r="AA1236" i="1"/>
  <c r="AA3011" i="1"/>
  <c r="AA4108" i="1"/>
  <c r="AA4101" i="1"/>
  <c r="AA4093" i="1"/>
  <c r="AA4077" i="1"/>
  <c r="AA4069" i="1"/>
  <c r="AA4051" i="1"/>
  <c r="AA4014" i="1"/>
  <c r="AA3998" i="1"/>
  <c r="AA3989" i="1"/>
  <c r="AA3942" i="1"/>
  <c r="AA3929" i="1"/>
  <c r="AA3870" i="1"/>
  <c r="AA3846" i="1"/>
  <c r="AA3801" i="1"/>
  <c r="AA3790" i="1"/>
  <c r="AA3685" i="1"/>
  <c r="AA3676" i="1"/>
  <c r="AA3595" i="1"/>
  <c r="AA3592" i="1"/>
  <c r="AA2483" i="1"/>
  <c r="AA3445" i="1"/>
  <c r="AA3438" i="1"/>
  <c r="AA3403" i="1"/>
  <c r="AA2443" i="1"/>
  <c r="AA3391" i="1"/>
  <c r="AA3380" i="1"/>
  <c r="AA3339" i="1"/>
  <c r="AA1233" i="1"/>
  <c r="AA1185" i="1"/>
  <c r="AA986" i="1"/>
  <c r="AA750" i="1"/>
  <c r="AA635" i="1"/>
  <c r="AA1926" i="1"/>
  <c r="AA2895" i="1"/>
  <c r="AA2867" i="1"/>
  <c r="AA362" i="1"/>
  <c r="AA3758" i="1"/>
  <c r="AA3567" i="1"/>
  <c r="AA3450" i="1"/>
  <c r="AA1209" i="1"/>
  <c r="AA1002" i="1"/>
  <c r="AA438" i="1"/>
  <c r="AA2592" i="1"/>
  <c r="AA4087" i="1"/>
  <c r="AA4044" i="1"/>
  <c r="AA4007" i="1"/>
  <c r="AA3958" i="1"/>
  <c r="AA3909" i="1"/>
  <c r="AA3781" i="1"/>
  <c r="AA3701" i="1"/>
  <c r="AA2469" i="1"/>
  <c r="AA3848" i="1"/>
  <c r="AA3734" i="1"/>
  <c r="AA3625" i="1"/>
  <c r="AA2490" i="1"/>
  <c r="AA1064" i="1"/>
  <c r="AA1849" i="1"/>
  <c r="AA2549" i="1"/>
  <c r="AA4041" i="1"/>
  <c r="AA3977" i="1"/>
  <c r="AA3966" i="1"/>
  <c r="AA3953" i="1"/>
  <c r="AA3917" i="1"/>
  <c r="AA3893" i="1"/>
  <c r="AA3881" i="1"/>
  <c r="AA3822" i="1"/>
  <c r="AA3776" i="1"/>
  <c r="AA3766" i="1"/>
  <c r="AA3753" i="1"/>
  <c r="AA3742" i="1"/>
  <c r="AA3720" i="1"/>
  <c r="AA3696" i="1"/>
  <c r="AA3669" i="1"/>
  <c r="AA3647" i="1"/>
  <c r="AA3634" i="1"/>
  <c r="AA2489" i="1"/>
  <c r="AA2479" i="1"/>
  <c r="AA1343" i="1"/>
  <c r="AA3495" i="1"/>
  <c r="AA3468" i="1"/>
  <c r="AA3414" i="1"/>
  <c r="AA2422" i="1"/>
  <c r="AA1272" i="1"/>
  <c r="AA3350" i="1"/>
  <c r="AA3335" i="1"/>
  <c r="AA3332" i="1"/>
  <c r="AA1194" i="1"/>
  <c r="AA3253" i="1"/>
  <c r="AA985" i="1"/>
  <c r="AA2173" i="1"/>
  <c r="AA3041" i="1"/>
  <c r="AA4017" i="1"/>
  <c r="AA1390" i="1"/>
  <c r="AA4000" i="1"/>
  <c r="AA3896" i="1"/>
  <c r="AA2496" i="1"/>
  <c r="AA828" i="1"/>
  <c r="AA3872" i="1"/>
  <c r="AA3792" i="1"/>
  <c r="AA3503" i="1"/>
  <c r="AA2220" i="1"/>
  <c r="AA3085" i="1"/>
  <c r="AA288" i="1"/>
  <c r="AA4107" i="1"/>
  <c r="AA4100" i="1"/>
  <c r="AA4092" i="1"/>
  <c r="AA4076" i="1"/>
  <c r="AA4059" i="1"/>
  <c r="AA4050" i="1"/>
  <c r="AA4040" i="1"/>
  <c r="AA4031" i="1"/>
  <c r="AA4022" i="1"/>
  <c r="AA4013" i="1"/>
  <c r="AA4004" i="1"/>
  <c r="AA3997" i="1"/>
  <c r="AA3988" i="1"/>
  <c r="AA3941" i="1"/>
  <c r="AA3928" i="1"/>
  <c r="AA3869" i="1"/>
  <c r="AA3845" i="1"/>
  <c r="AA3800" i="1"/>
  <c r="AA3789" i="1"/>
  <c r="AA3624" i="1"/>
  <c r="AA3423" i="1"/>
  <c r="AA1260" i="1"/>
  <c r="AA3338" i="1"/>
  <c r="AA3284" i="1"/>
  <c r="AA1139" i="1"/>
  <c r="AA1116" i="1"/>
  <c r="AA1100" i="1"/>
  <c r="AA1079" i="1"/>
  <c r="AA2236" i="1"/>
  <c r="AA1956" i="1"/>
  <c r="AA648" i="1"/>
  <c r="AA1841" i="1"/>
  <c r="AA528" i="1"/>
  <c r="AA1645" i="1"/>
  <c r="AA3873" i="1"/>
  <c r="AA3793" i="1"/>
  <c r="AA3534" i="1"/>
  <c r="AA3479" i="1"/>
  <c r="AA2205" i="1"/>
  <c r="AA4110" i="1"/>
  <c r="AA4071" i="1"/>
  <c r="AA3969" i="1"/>
  <c r="AA3920" i="1"/>
  <c r="AA3814" i="1"/>
  <c r="AA2515" i="1"/>
  <c r="AA3612" i="1"/>
  <c r="AA3540" i="1"/>
  <c r="AA3757" i="1"/>
  <c r="AA3533" i="1"/>
  <c r="AA3405" i="1"/>
  <c r="AA3269" i="1"/>
  <c r="AA1733" i="1"/>
  <c r="AA4049" i="1"/>
  <c r="AA3987" i="1"/>
  <c r="AA3976" i="1"/>
  <c r="AA3965" i="1"/>
  <c r="AA3952" i="1"/>
  <c r="AA3880" i="1"/>
  <c r="AA3821" i="1"/>
  <c r="AA3741" i="1"/>
  <c r="AA3729" i="1"/>
  <c r="AA3668" i="1"/>
  <c r="AA2516" i="1"/>
  <c r="AA1349" i="1"/>
  <c r="AA2465" i="1"/>
  <c r="AA3467" i="1"/>
  <c r="AA2457" i="1"/>
  <c r="AA3413" i="1"/>
  <c r="AA1324" i="1"/>
  <c r="AA2432" i="1"/>
  <c r="AA1241" i="1"/>
  <c r="AA1229" i="1"/>
  <c r="AA2366" i="1"/>
  <c r="AA1176" i="1"/>
  <c r="AA1171" i="1"/>
  <c r="AA1161" i="1"/>
  <c r="AA1085" i="1"/>
  <c r="AA984" i="1"/>
  <c r="AA929" i="1"/>
  <c r="AA2253" i="1"/>
  <c r="AA777" i="1"/>
  <c r="AA3172" i="1"/>
  <c r="AA2105" i="1"/>
  <c r="AA2083" i="1"/>
  <c r="AA1949" i="1"/>
  <c r="AA3038" i="1"/>
  <c r="AA2957" i="1"/>
  <c r="AA2885" i="1"/>
  <c r="AA399" i="1"/>
  <c r="AA315" i="1"/>
  <c r="AA3361" i="1"/>
  <c r="AA1953" i="1"/>
  <c r="AA1859" i="1"/>
  <c r="AA3991" i="1"/>
  <c r="AA3933" i="1"/>
  <c r="AA3861" i="1"/>
  <c r="AA3745" i="1"/>
  <c r="AA3712" i="1"/>
  <c r="AA3672" i="1"/>
  <c r="AA2474" i="1"/>
  <c r="AA3419" i="1"/>
  <c r="AA3370" i="1"/>
  <c r="AA1251" i="1"/>
  <c r="AA1187" i="1"/>
  <c r="AA1164" i="1"/>
  <c r="AA2181" i="1"/>
  <c r="AA1929" i="1"/>
  <c r="AA2833" i="1"/>
  <c r="AA2466" i="1"/>
  <c r="AA2448" i="1"/>
  <c r="AA1195" i="1"/>
  <c r="AA2857" i="1"/>
  <c r="AA154" i="1"/>
  <c r="AA4106" i="1"/>
  <c r="AA4099" i="1"/>
  <c r="AA4091" i="1"/>
  <c r="AA4083" i="1"/>
  <c r="AA4067" i="1"/>
  <c r="AA4058" i="1"/>
  <c r="AA4039" i="1"/>
  <c r="AA4012" i="1"/>
  <c r="AA4003" i="1"/>
  <c r="AA3996" i="1"/>
  <c r="AA3986" i="1"/>
  <c r="AA3808" i="1"/>
  <c r="AA3718" i="1"/>
  <c r="AA3694" i="1"/>
  <c r="AA3681" i="1"/>
  <c r="AA2504" i="1"/>
  <c r="AA3579" i="1"/>
  <c r="AA3491" i="1"/>
  <c r="AA3435" i="1"/>
  <c r="AA3384" i="1"/>
  <c r="AA3324" i="1"/>
  <c r="AA1216" i="1"/>
  <c r="AA971" i="1"/>
  <c r="AA2190" i="1"/>
  <c r="AA540" i="1"/>
  <c r="AA2884" i="1"/>
  <c r="AA2760" i="1"/>
  <c r="AA2652" i="1"/>
  <c r="AA3975" i="1"/>
  <c r="AA3967" i="1"/>
  <c r="AA3959" i="1"/>
  <c r="AA3951" i="1"/>
  <c r="AA3943" i="1"/>
  <c r="AA3935" i="1"/>
  <c r="AA3927" i="1"/>
  <c r="AA3919" i="1"/>
  <c r="AA3911" i="1"/>
  <c r="AA3903" i="1"/>
  <c r="AA3895" i="1"/>
  <c r="AA3887" i="1"/>
  <c r="AA3879" i="1"/>
  <c r="AA3871" i="1"/>
  <c r="AA3863" i="1"/>
  <c r="AA3855" i="1"/>
  <c r="AA3847" i="1"/>
  <c r="AA3839" i="1"/>
  <c r="AA3823" i="1"/>
  <c r="AA3791" i="1"/>
  <c r="AA3783" i="1"/>
  <c r="AA3767" i="1"/>
  <c r="AA3759" i="1"/>
  <c r="AA3751" i="1"/>
  <c r="AA3743" i="1"/>
  <c r="AA3727" i="1"/>
  <c r="AA3719" i="1"/>
  <c r="AA3711" i="1"/>
  <c r="AA3703" i="1"/>
  <c r="AA3695" i="1"/>
  <c r="AA3687" i="1"/>
  <c r="AA3675" i="1"/>
  <c r="AA3670" i="1"/>
  <c r="AA3662" i="1"/>
  <c r="AA3648" i="1"/>
  <c r="AA3640" i="1"/>
  <c r="AA3632" i="1"/>
  <c r="AA2514" i="1"/>
  <c r="AA3622" i="1"/>
  <c r="AA3619" i="1"/>
  <c r="AA3614" i="1"/>
  <c r="AA3610" i="1"/>
  <c r="AA2491" i="1"/>
  <c r="AA2488" i="1"/>
  <c r="AA1353" i="1"/>
  <c r="AA3573" i="1"/>
  <c r="AA3562" i="1"/>
  <c r="AA3556" i="1"/>
  <c r="AA2481" i="1"/>
  <c r="AA3539" i="1"/>
  <c r="AA2477" i="1"/>
  <c r="AA3522" i="1"/>
  <c r="AA3515" i="1"/>
  <c r="AA3473" i="1"/>
  <c r="AA3456" i="1"/>
  <c r="AA3444" i="1"/>
  <c r="AA3433" i="1"/>
  <c r="AA3429" i="1"/>
  <c r="AA2447" i="1"/>
  <c r="AA3412" i="1"/>
  <c r="AA3404" i="1"/>
  <c r="AA3400" i="1"/>
  <c r="AA3394" i="1"/>
  <c r="AA2426" i="1"/>
  <c r="AA1291" i="1"/>
  <c r="AA3372" i="1"/>
  <c r="AA2417" i="1"/>
  <c r="AA3362" i="1"/>
  <c r="AA2406" i="1"/>
  <c r="AA1245" i="1"/>
  <c r="AA1230" i="1"/>
  <c r="AA2372" i="1"/>
  <c r="AA1135" i="1"/>
  <c r="AA3263" i="1"/>
  <c r="AA1003" i="1"/>
  <c r="AA2266" i="1"/>
  <c r="AA2189" i="1"/>
  <c r="AA2176" i="1"/>
  <c r="AA2160" i="1"/>
  <c r="AA780" i="1"/>
  <c r="AA1944" i="1"/>
  <c r="AA2866" i="1"/>
  <c r="AA287" i="1"/>
  <c r="AA2681" i="1"/>
  <c r="AA2550" i="1"/>
  <c r="AA2335" i="1"/>
  <c r="AA1099" i="1"/>
  <c r="AA1048" i="1"/>
  <c r="AA3219" i="1"/>
  <c r="AA2261" i="1"/>
  <c r="AA2215" i="1"/>
  <c r="AA3108" i="1"/>
  <c r="AA588" i="1"/>
  <c r="AA2905" i="1"/>
  <c r="AA273" i="1"/>
  <c r="AA2748" i="1"/>
  <c r="AA1092" i="1"/>
  <c r="AA3195" i="1"/>
  <c r="AA979" i="1"/>
  <c r="AA962" i="1"/>
  <c r="AA921" i="1"/>
  <c r="AA2247" i="1"/>
  <c r="AA2231" i="1"/>
  <c r="AA2213" i="1"/>
  <c r="AA2157" i="1"/>
  <c r="AA647" i="1"/>
  <c r="AA601" i="1"/>
  <c r="AA2904" i="1"/>
  <c r="AA2773" i="1"/>
  <c r="AA312" i="1"/>
  <c r="AA2762" i="1"/>
  <c r="AA1640" i="1"/>
  <c r="AA2629" i="1"/>
  <c r="AA2569" i="1"/>
  <c r="AA3980" i="1"/>
  <c r="AA3972" i="1"/>
  <c r="AA3956" i="1"/>
  <c r="AA3948" i="1"/>
  <c r="AA3940" i="1"/>
  <c r="AA3924" i="1"/>
  <c r="AA3916" i="1"/>
  <c r="AA3908" i="1"/>
  <c r="AA3892" i="1"/>
  <c r="AA3876" i="1"/>
  <c r="AA3868" i="1"/>
  <c r="AA3844" i="1"/>
  <c r="AA3836" i="1"/>
  <c r="AA3828" i="1"/>
  <c r="AA3820" i="1"/>
  <c r="AA3812" i="1"/>
  <c r="AA3796" i="1"/>
  <c r="AA3788" i="1"/>
  <c r="AA3780" i="1"/>
  <c r="AA3764" i="1"/>
  <c r="AA3756" i="1"/>
  <c r="AA3748" i="1"/>
  <c r="AA3732" i="1"/>
  <c r="AA3724" i="1"/>
  <c r="AA3700" i="1"/>
  <c r="AA3692" i="1"/>
  <c r="AA3684" i="1"/>
  <c r="AA2521" i="1"/>
  <c r="AA3673" i="1"/>
  <c r="AA3667" i="1"/>
  <c r="AA3659" i="1"/>
  <c r="AA3652" i="1"/>
  <c r="AA3637" i="1"/>
  <c r="AA3629" i="1"/>
  <c r="AA2506" i="1"/>
  <c r="AA3603" i="1"/>
  <c r="AA3598" i="1"/>
  <c r="AA3587" i="1"/>
  <c r="AA3578" i="1"/>
  <c r="AA2487" i="1"/>
  <c r="AA3566" i="1"/>
  <c r="AA3560" i="1"/>
  <c r="AA3554" i="1"/>
  <c r="AA3549" i="1"/>
  <c r="AA3532" i="1"/>
  <c r="AA3527" i="1"/>
  <c r="AA3513" i="1"/>
  <c r="AA3506" i="1"/>
  <c r="AA3499" i="1"/>
  <c r="AA3494" i="1"/>
  <c r="AA3487" i="1"/>
  <c r="AA3482" i="1"/>
  <c r="AA3476" i="1"/>
  <c r="AA3471" i="1"/>
  <c r="AA1339" i="1"/>
  <c r="AA3460" i="1"/>
  <c r="AA2458" i="1"/>
  <c r="AA3449" i="1"/>
  <c r="AA2455" i="1"/>
  <c r="AA3426" i="1"/>
  <c r="AA3417" i="1"/>
  <c r="AA3409" i="1"/>
  <c r="AA3396" i="1"/>
  <c r="AA3393" i="1"/>
  <c r="AA3387" i="1"/>
  <c r="AA3376" i="1"/>
  <c r="AA1284" i="1"/>
  <c r="AA2416" i="1"/>
  <c r="AA2405" i="1"/>
  <c r="AA1123" i="1"/>
  <c r="AA1110" i="1"/>
  <c r="AA2285" i="1"/>
  <c r="AA969" i="1"/>
  <c r="AA2186" i="1"/>
  <c r="AA748" i="1"/>
  <c r="AA662" i="1"/>
  <c r="AA632" i="1"/>
  <c r="AA584" i="1"/>
  <c r="AA2990" i="1"/>
  <c r="AA2793" i="1"/>
  <c r="AA339" i="1"/>
  <c r="AA1710" i="1"/>
  <c r="AA1661" i="1"/>
  <c r="AA2664" i="1"/>
  <c r="AA3355" i="1"/>
  <c r="AA3317" i="1"/>
  <c r="AA2376" i="1"/>
  <c r="AA2368" i="1"/>
  <c r="AA1196" i="1"/>
  <c r="AA1190" i="1"/>
  <c r="AA1168" i="1"/>
  <c r="AA3290" i="1"/>
  <c r="AA3274" i="1"/>
  <c r="AA3260" i="1"/>
  <c r="AA1086" i="1"/>
  <c r="AA3203" i="1"/>
  <c r="AA2184" i="1"/>
  <c r="AA2170" i="1"/>
  <c r="AA2056" i="1"/>
  <c r="AA652" i="1"/>
  <c r="AA1947" i="1"/>
  <c r="AA3043" i="1"/>
  <c r="AA600" i="1"/>
  <c r="AA594" i="1"/>
  <c r="AA1846" i="1"/>
  <c r="AA1806" i="1"/>
  <c r="AA2883" i="1"/>
  <c r="AA304" i="1"/>
  <c r="AA2708" i="1"/>
  <c r="AA2663" i="1"/>
  <c r="AA1488" i="1"/>
  <c r="AA3979" i="1"/>
  <c r="AA3971" i="1"/>
  <c r="AA3963" i="1"/>
  <c r="AA3955" i="1"/>
  <c r="AA3947" i="1"/>
  <c r="AA3939" i="1"/>
  <c r="AA3931" i="1"/>
  <c r="AA3923" i="1"/>
  <c r="AA3915" i="1"/>
  <c r="AA3907" i="1"/>
  <c r="AA3899" i="1"/>
  <c r="AA3883" i="1"/>
  <c r="AA3875" i="1"/>
  <c r="AA3867" i="1"/>
  <c r="AA3859" i="1"/>
  <c r="AA3851" i="1"/>
  <c r="AA3843" i="1"/>
  <c r="AA3835" i="1"/>
  <c r="AA3819" i="1"/>
  <c r="AA3811" i="1"/>
  <c r="AA3795" i="1"/>
  <c r="AA3787" i="1"/>
  <c r="AA3779" i="1"/>
  <c r="AA3771" i="1"/>
  <c r="AA3763" i="1"/>
  <c r="AA3755" i="1"/>
  <c r="AA3747" i="1"/>
  <c r="AA3739" i="1"/>
  <c r="AA3715" i="1"/>
  <c r="AA3707" i="1"/>
  <c r="AA3699" i="1"/>
  <c r="AA3691" i="1"/>
  <c r="AA3678" i="1"/>
  <c r="AA3666" i="1"/>
  <c r="AA3658" i="1"/>
  <c r="AA3651" i="1"/>
  <c r="AA3644" i="1"/>
  <c r="AA3636" i="1"/>
  <c r="AA3628" i="1"/>
  <c r="AA3608" i="1"/>
  <c r="AA2498" i="1"/>
  <c r="AA3590" i="1"/>
  <c r="AA3586" i="1"/>
  <c r="AA3577" i="1"/>
  <c r="AA3565" i="1"/>
  <c r="AA3559" i="1"/>
  <c r="AA3548" i="1"/>
  <c r="AA3543" i="1"/>
  <c r="AA2478" i="1"/>
  <c r="AA3531" i="1"/>
  <c r="AA3519" i="1"/>
  <c r="AA3512" i="1"/>
  <c r="AA3505" i="1"/>
  <c r="AA3493" i="1"/>
  <c r="AA3481" i="1"/>
  <c r="AA3470" i="1"/>
  <c r="AA3464" i="1"/>
  <c r="AA3459" i="1"/>
  <c r="AA3453" i="1"/>
  <c r="AA3448" i="1"/>
  <c r="AA1336" i="1"/>
  <c r="AA3437" i="1"/>
  <c r="AA2451" i="1"/>
  <c r="AA3422" i="1"/>
  <c r="AA3416" i="1"/>
  <c r="AA3408" i="1"/>
  <c r="AA1329" i="1"/>
  <c r="AA3398" i="1"/>
  <c r="AA1320" i="1"/>
  <c r="AA1312" i="1"/>
  <c r="AA1300" i="1"/>
  <c r="AA1296" i="1"/>
  <c r="AA1293" i="1"/>
  <c r="AA3375" i="1"/>
  <c r="AA3373" i="1"/>
  <c r="AA3366" i="1"/>
  <c r="AA3360" i="1"/>
  <c r="AA3343" i="1"/>
  <c r="AA3313" i="1"/>
  <c r="AA1172" i="1"/>
  <c r="AA1118" i="1"/>
  <c r="AA3259" i="1"/>
  <c r="AA1077" i="1"/>
  <c r="AA1057" i="1"/>
  <c r="AA1035" i="1"/>
  <c r="AA2258" i="1"/>
  <c r="AA2244" i="1"/>
  <c r="AA791" i="1"/>
  <c r="AA2141" i="1"/>
  <c r="AA660" i="1"/>
  <c r="AA1954" i="1"/>
  <c r="AA583" i="1"/>
  <c r="AA519" i="1"/>
  <c r="AA1725" i="1"/>
  <c r="AA264" i="1"/>
  <c r="AA2735" i="1"/>
  <c r="AA1211" i="1"/>
  <c r="AA1189" i="1"/>
  <c r="AA3208" i="1"/>
  <c r="AA1026" i="1"/>
  <c r="AA997" i="1"/>
  <c r="AA977" i="1"/>
  <c r="AA2194" i="1"/>
  <c r="AA2183" i="1"/>
  <c r="AA2140" i="1"/>
  <c r="AA1974" i="1"/>
  <c r="AA643" i="1"/>
  <c r="AA2966" i="1"/>
  <c r="AA1724" i="1"/>
  <c r="AA373" i="1"/>
  <c r="AA334" i="1"/>
  <c r="AA1473" i="1"/>
  <c r="AA3978" i="1"/>
  <c r="AA3962" i="1"/>
  <c r="AA3954" i="1"/>
  <c r="AA3946" i="1"/>
  <c r="AA3938" i="1"/>
  <c r="AA3930" i="1"/>
  <c r="AA3922" i="1"/>
  <c r="AA3906" i="1"/>
  <c r="AA3898" i="1"/>
  <c r="AA3882" i="1"/>
  <c r="AA3874" i="1"/>
  <c r="AA3866" i="1"/>
  <c r="AA3858" i="1"/>
  <c r="AA3850" i="1"/>
  <c r="AA3842" i="1"/>
  <c r="AA3834" i="1"/>
  <c r="AA3818" i="1"/>
  <c r="AA3794" i="1"/>
  <c r="AA3786" i="1"/>
  <c r="AA3778" i="1"/>
  <c r="AA3762" i="1"/>
  <c r="AA3738" i="1"/>
  <c r="AA3730" i="1"/>
  <c r="AA3714" i="1"/>
  <c r="AA3706" i="1"/>
  <c r="AA3698" i="1"/>
  <c r="AA3690" i="1"/>
  <c r="AA3682" i="1"/>
  <c r="AA3657" i="1"/>
  <c r="AA3650" i="1"/>
  <c r="AA3643" i="1"/>
  <c r="AA3635" i="1"/>
  <c r="AA3627" i="1"/>
  <c r="AA3620" i="1"/>
  <c r="AA3616" i="1"/>
  <c r="AA2508" i="1"/>
  <c r="AA3607" i="1"/>
  <c r="AA3601" i="1"/>
  <c r="AA2502" i="1"/>
  <c r="AA2497" i="1"/>
  <c r="AA3589" i="1"/>
  <c r="AA3581" i="1"/>
  <c r="AA3576" i="1"/>
  <c r="AA3558" i="1"/>
  <c r="AA3552" i="1"/>
  <c r="AA3547" i="1"/>
  <c r="AA3542" i="1"/>
  <c r="AA3530" i="1"/>
  <c r="AA3525" i="1"/>
  <c r="AA3518" i="1"/>
  <c r="AA3504" i="1"/>
  <c r="AA2471" i="1"/>
  <c r="AA3492" i="1"/>
  <c r="AA2468" i="1"/>
  <c r="AA3480" i="1"/>
  <c r="AA2464" i="1"/>
  <c r="AA3469" i="1"/>
  <c r="AA3458" i="1"/>
  <c r="AA3447" i="1"/>
  <c r="AA3441" i="1"/>
  <c r="AA3436" i="1"/>
  <c r="AA2450" i="1"/>
  <c r="AA2446" i="1"/>
  <c r="AA3415" i="1"/>
  <c r="AA3407" i="1"/>
  <c r="AA3395" i="1"/>
  <c r="AA3383" i="1"/>
  <c r="AA1274" i="1"/>
  <c r="AA3359" i="1"/>
  <c r="AA2396" i="1"/>
  <c r="AA1237" i="1"/>
  <c r="AA3329" i="1"/>
  <c r="AA3307" i="1"/>
  <c r="AA3280" i="1"/>
  <c r="AA1122" i="1"/>
  <c r="AA3211" i="1"/>
  <c r="AA3199" i="1"/>
  <c r="AA987" i="1"/>
  <c r="AA976" i="1"/>
  <c r="AA2271" i="1"/>
  <c r="AA2226" i="1"/>
  <c r="AA790" i="1"/>
  <c r="AA3124" i="1"/>
  <c r="AA1930" i="1"/>
  <c r="AA1904" i="1"/>
  <c r="AA3093" i="1"/>
  <c r="AA1888" i="1"/>
  <c r="AA214" i="1"/>
  <c r="AA201" i="1"/>
  <c r="AA1517" i="1"/>
  <c r="AA3347" i="1"/>
  <c r="AA1243" i="1"/>
  <c r="AA3336" i="1"/>
  <c r="AA2390" i="1"/>
  <c r="AA3325" i="1"/>
  <c r="AA3315" i="1"/>
  <c r="AA3310" i="1"/>
  <c r="AA3306" i="1"/>
  <c r="AA1191" i="1"/>
  <c r="AA2359" i="1"/>
  <c r="AA3296" i="1"/>
  <c r="AA3281" i="1"/>
  <c r="AA2343" i="1"/>
  <c r="AA1138" i="1"/>
  <c r="AA2337" i="1"/>
  <c r="AA1125" i="1"/>
  <c r="AA3228" i="1"/>
  <c r="AA1016" i="1"/>
  <c r="AA924" i="1"/>
  <c r="AA878" i="1"/>
  <c r="AA2206" i="1"/>
  <c r="AA2150" i="1"/>
  <c r="AA2148" i="1"/>
  <c r="AA749" i="1"/>
  <c r="AA644" i="1"/>
  <c r="AA1943" i="1"/>
  <c r="AA1895" i="1"/>
  <c r="AA1802" i="1"/>
  <c r="AA2865" i="1"/>
  <c r="AA286" i="1"/>
  <c r="AA224" i="1"/>
  <c r="AA1638" i="1"/>
  <c r="AA1497" i="1"/>
  <c r="AA2602" i="1"/>
  <c r="AA114" i="1"/>
  <c r="AA397" i="1"/>
  <c r="AA1728" i="1"/>
  <c r="AA1714" i="1"/>
  <c r="AA1668" i="1"/>
  <c r="AA135" i="1"/>
  <c r="AA118" i="1"/>
  <c r="AA2626" i="1"/>
  <c r="AA396" i="1"/>
  <c r="AA2832" i="1"/>
  <c r="AA372" i="1"/>
  <c r="AA1608" i="1"/>
  <c r="AA1551" i="1"/>
  <c r="AA2620" i="1"/>
  <c r="AA2590" i="1"/>
  <c r="AA539" i="1"/>
  <c r="AA433" i="1"/>
  <c r="AA1798" i="1"/>
  <c r="AA395" i="1"/>
  <c r="AA371" i="1"/>
  <c r="AA348" i="1"/>
  <c r="AA322" i="1"/>
  <c r="AA258" i="1"/>
  <c r="AA193" i="1"/>
  <c r="AA1533" i="1"/>
  <c r="AA37" i="1"/>
  <c r="AA1423" i="1"/>
  <c r="AA3264" i="1"/>
  <c r="AA2324" i="1"/>
  <c r="AA1091" i="1"/>
  <c r="AA1028" i="1"/>
  <c r="AA1025" i="1"/>
  <c r="AA1013" i="1"/>
  <c r="AA3186" i="1"/>
  <c r="AA2274" i="1"/>
  <c r="AA2211" i="1"/>
  <c r="AA2202" i="1"/>
  <c r="AA2175" i="1"/>
  <c r="AA2166" i="1"/>
  <c r="AA801" i="1"/>
  <c r="AA716" i="1"/>
  <c r="AA2035" i="1"/>
  <c r="AA1950" i="1"/>
  <c r="AA3116" i="1"/>
  <c r="AA631" i="1"/>
  <c r="AA3097" i="1"/>
  <c r="AA466" i="1"/>
  <c r="AA1778" i="1"/>
  <c r="AA1765" i="1"/>
  <c r="AA2878" i="1"/>
  <c r="AA370" i="1"/>
  <c r="AA299" i="1"/>
  <c r="AA1684" i="1"/>
  <c r="AA1664" i="1"/>
  <c r="AA1627" i="1"/>
  <c r="AA2686" i="1"/>
  <c r="AA1508" i="1"/>
  <c r="AA85" i="1"/>
  <c r="AA43" i="1"/>
  <c r="AA2564" i="1"/>
  <c r="AA3345" i="1"/>
  <c r="AA3344" i="1"/>
  <c r="AA1235" i="1"/>
  <c r="AA1228" i="1"/>
  <c r="AA2380" i="1"/>
  <c r="AA1201" i="1"/>
  <c r="AA1198" i="1"/>
  <c r="AA1193" i="1"/>
  <c r="AA1188" i="1"/>
  <c r="AA1183" i="1"/>
  <c r="AA1174" i="1"/>
  <c r="AA3277" i="1"/>
  <c r="AA3248" i="1"/>
  <c r="AA3236" i="1"/>
  <c r="AA3225" i="1"/>
  <c r="AA2200" i="1"/>
  <c r="AA2136" i="1"/>
  <c r="AA1945" i="1"/>
  <c r="AA1882" i="1"/>
  <c r="AA580" i="1"/>
  <c r="AA441" i="1"/>
  <c r="AA2936" i="1"/>
  <c r="AA1763" i="1"/>
  <c r="AA412" i="1"/>
  <c r="AA345" i="1"/>
  <c r="AA297" i="1"/>
  <c r="AA257" i="1"/>
  <c r="AA2737" i="1"/>
  <c r="AA2685" i="1"/>
  <c r="AA1866" i="1"/>
  <c r="AA2926" i="1"/>
  <c r="AA2876" i="1"/>
  <c r="AA1646" i="1"/>
  <c r="AA2615" i="1"/>
  <c r="AA2412" i="1"/>
  <c r="AA1262" i="1"/>
  <c r="AA1256" i="1"/>
  <c r="AA1234" i="1"/>
  <c r="AA3330" i="1"/>
  <c r="AA2388" i="1"/>
  <c r="AA3323" i="1"/>
  <c r="AA3320" i="1"/>
  <c r="AA3308" i="1"/>
  <c r="AA3301" i="1"/>
  <c r="AA1182" i="1"/>
  <c r="AA3294" i="1"/>
  <c r="AA2353" i="1"/>
  <c r="AA3285" i="1"/>
  <c r="AA3239" i="1"/>
  <c r="AA3190" i="1"/>
  <c r="AA2221" i="1"/>
  <c r="AA2198" i="1"/>
  <c r="AA769" i="1"/>
  <c r="AA754" i="1"/>
  <c r="AA742" i="1"/>
  <c r="AA661" i="1"/>
  <c r="AA1837" i="1"/>
  <c r="AA1819" i="1"/>
  <c r="AA1759" i="1"/>
  <c r="AA316" i="1"/>
  <c r="AA1679" i="1"/>
  <c r="AA180" i="1"/>
  <c r="AA2736" i="1"/>
  <c r="AA2683" i="1"/>
  <c r="AA1594" i="1"/>
  <c r="AA1501" i="1"/>
  <c r="AA1481" i="1"/>
  <c r="AA970" i="1"/>
  <c r="AA963" i="1"/>
  <c r="AA955" i="1"/>
  <c r="AA2255" i="1"/>
  <c r="AA2245" i="1"/>
  <c r="AA2212" i="1"/>
  <c r="AA2204" i="1"/>
  <c r="AA2139" i="1"/>
  <c r="AA3142" i="1"/>
  <c r="AA642" i="1"/>
  <c r="AA3118" i="1"/>
  <c r="AA1932" i="1"/>
  <c r="AA1924" i="1"/>
  <c r="AA3091" i="1"/>
  <c r="AA1880" i="1"/>
  <c r="AA1865" i="1"/>
  <c r="AA548" i="1"/>
  <c r="AA430" i="1"/>
  <c r="AA1799" i="1"/>
  <c r="AA2889" i="1"/>
  <c r="AA2868" i="1"/>
  <c r="AA386" i="1"/>
  <c r="AA1723" i="1"/>
  <c r="AA327" i="1"/>
  <c r="AA251" i="1"/>
  <c r="AA2757" i="1"/>
  <c r="AA190" i="1"/>
  <c r="AA1625" i="1"/>
  <c r="AA2619" i="1"/>
  <c r="AA2595" i="1"/>
  <c r="AA1443" i="1"/>
  <c r="AA2732" i="1"/>
  <c r="AA2670" i="1"/>
  <c r="AA2628" i="1"/>
  <c r="AA2612" i="1"/>
  <c r="AA91" i="1"/>
  <c r="AA2306" i="1"/>
  <c r="AA1050" i="1"/>
  <c r="AA1022" i="1"/>
  <c r="AA2199" i="1"/>
  <c r="AA3177" i="1"/>
  <c r="AA743" i="1"/>
  <c r="AA3121" i="1"/>
  <c r="AA1941" i="1"/>
  <c r="AA579" i="1"/>
  <c r="AA552" i="1"/>
  <c r="AA485" i="1"/>
  <c r="AA425" i="1"/>
  <c r="AA419" i="1"/>
  <c r="AA2863" i="1"/>
  <c r="AA1735" i="1"/>
  <c r="AA279" i="1"/>
  <c r="AA2759" i="1"/>
  <c r="AA164" i="1"/>
  <c r="AA150" i="1"/>
  <c r="AA1636" i="1"/>
  <c r="AA1618" i="1"/>
  <c r="AA2712" i="1"/>
  <c r="AA2698" i="1"/>
  <c r="AA1507" i="1"/>
  <c r="AA1476" i="1"/>
  <c r="AA3267" i="1"/>
  <c r="AA1101" i="1"/>
  <c r="AA1097" i="1"/>
  <c r="AA1093" i="1"/>
  <c r="AA3257" i="1"/>
  <c r="AA3251" i="1"/>
  <c r="AA1069" i="1"/>
  <c r="AA1063" i="1"/>
  <c r="AA1042" i="1"/>
  <c r="AA3189" i="1"/>
  <c r="AA3185" i="1"/>
  <c r="AA2260" i="1"/>
  <c r="AA2218" i="1"/>
  <c r="AA2178" i="1"/>
  <c r="AA797" i="1"/>
  <c r="AA786" i="1"/>
  <c r="AA765" i="1"/>
  <c r="AA2134" i="1"/>
  <c r="AA3131" i="1"/>
  <c r="AA650" i="1"/>
  <c r="AA646" i="1"/>
  <c r="AA639" i="1"/>
  <c r="AA1939" i="1"/>
  <c r="AA1927" i="1"/>
  <c r="AA598" i="1"/>
  <c r="AA1848" i="1"/>
  <c r="AA2965" i="1"/>
  <c r="AA1754" i="1"/>
  <c r="AA2860" i="1"/>
  <c r="AA376" i="1"/>
  <c r="AA336" i="1"/>
  <c r="AA1698" i="1"/>
  <c r="AA195" i="1"/>
  <c r="AA1505" i="1"/>
  <c r="AA1491" i="1"/>
  <c r="AA1455" i="1"/>
  <c r="AA3061" i="1"/>
  <c r="AA1884" i="1"/>
  <c r="AA1840" i="1"/>
  <c r="AA484" i="1"/>
  <c r="AA1821" i="1"/>
  <c r="AA424" i="1"/>
  <c r="AA1784" i="1"/>
  <c r="AA2901" i="1"/>
  <c r="AA2879" i="1"/>
  <c r="AA2812" i="1"/>
  <c r="AA375" i="1"/>
  <c r="AA277" i="1"/>
  <c r="AA184" i="1"/>
  <c r="AA1629" i="1"/>
  <c r="AA1475" i="1"/>
  <c r="AA1456" i="1"/>
  <c r="AA848" i="1"/>
  <c r="AA2239" i="1"/>
  <c r="AA2167" i="1"/>
  <c r="AA3175" i="1"/>
  <c r="AA751" i="1"/>
  <c r="AA1898" i="1"/>
  <c r="AA3050" i="1"/>
  <c r="AA597" i="1"/>
  <c r="AA578" i="1"/>
  <c r="AA530" i="1"/>
  <c r="AA2886" i="1"/>
  <c r="AA1746" i="1"/>
  <c r="AA2811" i="1"/>
  <c r="AA335" i="1"/>
  <c r="AA300" i="1"/>
  <c r="AA2710" i="1"/>
  <c r="AA2695" i="1"/>
  <c r="AA2667" i="1"/>
  <c r="AA1504" i="1"/>
  <c r="AA1489" i="1"/>
  <c r="AA86" i="1"/>
  <c r="AA2574" i="1"/>
  <c r="AA2552" i="1"/>
  <c r="AA3247" i="1"/>
  <c r="AA3241" i="1"/>
  <c r="AA1065" i="1"/>
  <c r="AA1062" i="1"/>
  <c r="AA3227" i="1"/>
  <c r="AA1046" i="1"/>
  <c r="AA2304" i="1"/>
  <c r="AA1033" i="1"/>
  <c r="AA3207" i="1"/>
  <c r="AA3197" i="1"/>
  <c r="AA944" i="1"/>
  <c r="AA928" i="1"/>
  <c r="AA880" i="1"/>
  <c r="AA2265" i="1"/>
  <c r="AA2257" i="1"/>
  <c r="AA2249" i="1"/>
  <c r="AA2241" i="1"/>
  <c r="AA2233" i="1"/>
  <c r="AA2225" i="1"/>
  <c r="AA2210" i="1"/>
  <c r="AA815" i="1"/>
  <c r="AA2196" i="1"/>
  <c r="AA2180" i="1"/>
  <c r="AA2164" i="1"/>
  <c r="AA812" i="1"/>
  <c r="AA799" i="1"/>
  <c r="AA793" i="1"/>
  <c r="AA2151" i="1"/>
  <c r="AA759" i="1"/>
  <c r="AA2138" i="1"/>
  <c r="AA746" i="1"/>
  <c r="AA728" i="1"/>
  <c r="AA704" i="1"/>
  <c r="AA2002" i="1"/>
  <c r="AA3144" i="1"/>
  <c r="AA665" i="1"/>
  <c r="AA1958" i="1"/>
  <c r="AA1952" i="1"/>
  <c r="AA3114" i="1"/>
  <c r="AA627" i="1"/>
  <c r="AA1905" i="1"/>
  <c r="AA1864" i="1"/>
  <c r="AA574" i="1"/>
  <c r="AA566" i="1"/>
  <c r="AA553" i="1"/>
  <c r="AA527" i="1"/>
  <c r="AA436" i="1"/>
  <c r="AA1786" i="1"/>
  <c r="AA2979" i="1"/>
  <c r="AA2937" i="1"/>
  <c r="AA2900" i="1"/>
  <c r="AA2875" i="1"/>
  <c r="AA394" i="1"/>
  <c r="AA384" i="1"/>
  <c r="AA333" i="1"/>
  <c r="AA320" i="1"/>
  <c r="AA2764" i="1"/>
  <c r="AA1718" i="1"/>
  <c r="AA256" i="1"/>
  <c r="AA1708" i="1"/>
  <c r="AA216" i="1"/>
  <c r="AA1687" i="1"/>
  <c r="AA2751" i="1"/>
  <c r="AA162" i="1"/>
  <c r="AA1654" i="1"/>
  <c r="AA148" i="1"/>
  <c r="AA1615" i="1"/>
  <c r="AA2662" i="1"/>
  <c r="AA2603" i="1"/>
  <c r="AA2585" i="1"/>
  <c r="AA41" i="1"/>
  <c r="AA1418" i="1"/>
  <c r="AA3246" i="1"/>
  <c r="AA3238" i="1"/>
  <c r="AA3230" i="1"/>
  <c r="AA3226" i="1"/>
  <c r="AA1043" i="1"/>
  <c r="AA1032" i="1"/>
  <c r="AA3206" i="1"/>
  <c r="AA3204" i="1"/>
  <c r="AA2288" i="1"/>
  <c r="AA2286" i="1"/>
  <c r="AA1006" i="1"/>
  <c r="AA998" i="1"/>
  <c r="AA982" i="1"/>
  <c r="AA927" i="1"/>
  <c r="AA2264" i="1"/>
  <c r="AA2256" i="1"/>
  <c r="AA2248" i="1"/>
  <c r="AA2240" i="1"/>
  <c r="AA2224" i="1"/>
  <c r="AA2216" i="1"/>
  <c r="AA2203" i="1"/>
  <c r="AA2195" i="1"/>
  <c r="AA2163" i="1"/>
  <c r="AA2158" i="1"/>
  <c r="AA789" i="1"/>
  <c r="AA3174" i="1"/>
  <c r="AA2147" i="1"/>
  <c r="AA758" i="1"/>
  <c r="AA752" i="1"/>
  <c r="AA735" i="1"/>
  <c r="AA1988" i="1"/>
  <c r="AA1957" i="1"/>
  <c r="AA3123" i="1"/>
  <c r="AA1946" i="1"/>
  <c r="AA3113" i="1"/>
  <c r="AA3068" i="1"/>
  <c r="AA3020" i="1"/>
  <c r="AA1844" i="1"/>
  <c r="AA1834" i="1"/>
  <c r="AA452" i="1"/>
  <c r="AA428" i="1"/>
  <c r="AA2971" i="1"/>
  <c r="AA409" i="1"/>
  <c r="AA368" i="1"/>
  <c r="AA2770" i="1"/>
  <c r="AA310" i="1"/>
  <c r="AA2766" i="1"/>
  <c r="AA272" i="1"/>
  <c r="AA2761" i="1"/>
  <c r="AA199" i="1"/>
  <c r="AA1667" i="1"/>
  <c r="AA161" i="1"/>
  <c r="AA146" i="1"/>
  <c r="AA2694" i="1"/>
  <c r="AA2660" i="1"/>
  <c r="AA1514" i="1"/>
  <c r="AA2644" i="1"/>
  <c r="AA1496" i="1"/>
  <c r="AA1485" i="1"/>
  <c r="AA2581" i="1"/>
  <c r="AA2560" i="1"/>
  <c r="AA3009" i="1"/>
  <c r="AA3005" i="1"/>
  <c r="AA3003" i="1"/>
  <c r="AA1831" i="1"/>
  <c r="AA440" i="1"/>
  <c r="AA2908" i="1"/>
  <c r="AA2859" i="1"/>
  <c r="AA2814" i="1"/>
  <c r="AA2806" i="1"/>
  <c r="AA381" i="1"/>
  <c r="AA367" i="1"/>
  <c r="AA356" i="1"/>
  <c r="AA1722" i="1"/>
  <c r="AA283" i="1"/>
  <c r="AA231" i="1"/>
  <c r="AA1672" i="1"/>
  <c r="AA1666" i="1"/>
  <c r="AA159" i="1"/>
  <c r="AA138" i="1"/>
  <c r="AA2743" i="1"/>
  <c r="AA2731" i="1"/>
  <c r="AA2720" i="1"/>
  <c r="AA2693" i="1"/>
  <c r="AA2676" i="1"/>
  <c r="AA2643" i="1"/>
  <c r="AA1495" i="1"/>
  <c r="AA1480" i="1"/>
  <c r="AA2559" i="1"/>
  <c r="AA2548" i="1"/>
  <c r="AA1843" i="1"/>
  <c r="AA2996" i="1"/>
  <c r="AA543" i="1"/>
  <c r="AA469" i="1"/>
  <c r="AA451" i="1"/>
  <c r="AA1801" i="1"/>
  <c r="AA1795" i="1"/>
  <c r="AA2986" i="1"/>
  <c r="AA2935" i="1"/>
  <c r="AA2898" i="1"/>
  <c r="AA408" i="1"/>
  <c r="AA1734" i="1"/>
  <c r="AA318" i="1"/>
  <c r="AA295" i="1"/>
  <c r="AA1707" i="1"/>
  <c r="AA222" i="1"/>
  <c r="AA189" i="1"/>
  <c r="AA182" i="1"/>
  <c r="AA169" i="1"/>
  <c r="AA2742" i="1"/>
  <c r="AA2659" i="1"/>
  <c r="AA1513" i="1"/>
  <c r="AA2633" i="1"/>
  <c r="AA2580" i="1"/>
  <c r="AA1400" i="1"/>
  <c r="AA645" i="1"/>
  <c r="AA633" i="1"/>
  <c r="AA1893" i="1"/>
  <c r="AA3060" i="1"/>
  <c r="AA3040" i="1"/>
  <c r="AA3028" i="1"/>
  <c r="AA3008" i="1"/>
  <c r="AA3004" i="1"/>
  <c r="AA1862" i="1"/>
  <c r="AA1857" i="1"/>
  <c r="AA586" i="1"/>
  <c r="AA582" i="1"/>
  <c r="AA1838" i="1"/>
  <c r="AA1833" i="1"/>
  <c r="AA524" i="1"/>
  <c r="AA434" i="1"/>
  <c r="AA2991" i="1"/>
  <c r="AA2913" i="1"/>
  <c r="AA2870" i="1"/>
  <c r="AA403" i="1"/>
  <c r="AA2803" i="1"/>
  <c r="AA2775" i="1"/>
  <c r="AA354" i="1"/>
  <c r="AA2769" i="1"/>
  <c r="AA307" i="1"/>
  <c r="AA1719" i="1"/>
  <c r="AA1685" i="1"/>
  <c r="AA177" i="1"/>
  <c r="AA168" i="1"/>
  <c r="AA1658" i="1"/>
  <c r="AA1641" i="1"/>
  <c r="AA1632" i="1"/>
  <c r="AA2718" i="1"/>
  <c r="AA2623" i="1"/>
  <c r="AA1478" i="1"/>
  <c r="AA2597" i="1"/>
  <c r="AA1461" i="1"/>
  <c r="AA1399" i="1"/>
  <c r="AA1383" i="1"/>
  <c r="AA3250" i="1"/>
  <c r="AA3243" i="1"/>
  <c r="AA3240" i="1"/>
  <c r="AA3229" i="1"/>
  <c r="AA3191" i="1"/>
  <c r="AA1010" i="1"/>
  <c r="AA988" i="1"/>
  <c r="AA2270" i="1"/>
  <c r="AA2262" i="1"/>
  <c r="AA2254" i="1"/>
  <c r="AA2238" i="1"/>
  <c r="AA2230" i="1"/>
  <c r="AA2222" i="1"/>
  <c r="AA2214" i="1"/>
  <c r="AA2207" i="1"/>
  <c r="AA2201" i="1"/>
  <c r="AA2193" i="1"/>
  <c r="AA2185" i="1"/>
  <c r="AA2177" i="1"/>
  <c r="AA2161" i="1"/>
  <c r="AA804" i="1"/>
  <c r="AA792" i="1"/>
  <c r="AA783" i="1"/>
  <c r="AA779" i="1"/>
  <c r="AA766" i="1"/>
  <c r="AA2142" i="1"/>
  <c r="AA756" i="1"/>
  <c r="AA2137" i="1"/>
  <c r="AA744" i="1"/>
  <c r="AA663" i="1"/>
  <c r="AA651" i="1"/>
  <c r="AA3111" i="1"/>
  <c r="AA3106" i="1"/>
  <c r="AA1928" i="1"/>
  <c r="AA3052" i="1"/>
  <c r="AA591" i="1"/>
  <c r="AA496" i="1"/>
  <c r="AA450" i="1"/>
  <c r="AA1804" i="1"/>
  <c r="AA2942" i="1"/>
  <c r="AA2934" i="1"/>
  <c r="AA1767" i="1"/>
  <c r="AA2891" i="1"/>
  <c r="AA1750" i="1"/>
  <c r="AA2838" i="1"/>
  <c r="AA365" i="1"/>
  <c r="AA353" i="1"/>
  <c r="AA341" i="1"/>
  <c r="AA1721" i="1"/>
  <c r="AA294" i="1"/>
  <c r="AA270" i="1"/>
  <c r="AA1706" i="1"/>
  <c r="AA237" i="1"/>
  <c r="AA220" i="1"/>
  <c r="AA1690" i="1"/>
  <c r="AA188" i="1"/>
  <c r="AA1657" i="1"/>
  <c r="AA1652" i="1"/>
  <c r="AA1622" i="1"/>
  <c r="AA2741" i="1"/>
  <c r="AA2688" i="1"/>
  <c r="AA2657" i="1"/>
  <c r="AA1502" i="1"/>
  <c r="AA2631" i="1"/>
  <c r="AA1477" i="1"/>
  <c r="AA2571" i="1"/>
  <c r="AA2557" i="1"/>
  <c r="AA2541" i="1"/>
  <c r="AA1948" i="1"/>
  <c r="AA3051" i="1"/>
  <c r="AA3039" i="1"/>
  <c r="AA3033" i="1"/>
  <c r="AA1867" i="1"/>
  <c r="AA595" i="1"/>
  <c r="AA576" i="1"/>
  <c r="AA558" i="1"/>
  <c r="AA1830" i="1"/>
  <c r="AA504" i="1"/>
  <c r="AA2897" i="1"/>
  <c r="AA402" i="1"/>
  <c r="AA1729" i="1"/>
  <c r="AA2794" i="1"/>
  <c r="AA2785" i="1"/>
  <c r="AA328" i="1"/>
  <c r="AA305" i="1"/>
  <c r="AA281" i="1"/>
  <c r="AA269" i="1"/>
  <c r="AA2763" i="1"/>
  <c r="AA206" i="1"/>
  <c r="AA196" i="1"/>
  <c r="AA158" i="1"/>
  <c r="AA1650" i="1"/>
  <c r="AA1630" i="1"/>
  <c r="AA2727" i="1"/>
  <c r="AA2717" i="1"/>
  <c r="AA1609" i="1"/>
  <c r="AA2672" i="1"/>
  <c r="AA1518" i="1"/>
  <c r="AA2650" i="1"/>
  <c r="AA2622" i="1"/>
  <c r="AA2596" i="1"/>
  <c r="AA2570" i="1"/>
  <c r="AA2556" i="1"/>
  <c r="AA3018" i="1"/>
  <c r="AA3010" i="1"/>
  <c r="AA590" i="1"/>
  <c r="AA585" i="1"/>
  <c r="AA577" i="1"/>
  <c r="AA439" i="1"/>
  <c r="AA1805" i="1"/>
  <c r="AA1766" i="1"/>
  <c r="AA2907" i="1"/>
  <c r="AA2893" i="1"/>
  <c r="AA400" i="1"/>
  <c r="AA2790" i="1"/>
  <c r="AA387" i="1"/>
  <c r="AA321" i="1"/>
  <c r="AA313" i="1"/>
  <c r="AA290" i="1"/>
  <c r="AA247" i="1"/>
  <c r="AA232" i="1"/>
  <c r="AA225" i="1"/>
  <c r="AA176" i="1"/>
  <c r="AA2746" i="1"/>
  <c r="AA119" i="1"/>
  <c r="AA2656" i="1"/>
  <c r="AA2649" i="1"/>
  <c r="AA2625" i="1"/>
  <c r="AA2613" i="1"/>
  <c r="AA1472" i="1"/>
  <c r="AA2579" i="1"/>
  <c r="AA2573" i="1"/>
  <c r="AA1442" i="1"/>
  <c r="AA1425" i="1"/>
  <c r="AA1471" i="1"/>
  <c r="AA2589" i="1"/>
  <c r="AA3016" i="1"/>
  <c r="AA1854" i="1"/>
  <c r="AA581" i="1"/>
  <c r="AA511" i="1"/>
  <c r="AA503" i="1"/>
  <c r="AA1826" i="1"/>
  <c r="AA442" i="1"/>
  <c r="AA431" i="1"/>
  <c r="AA1800" i="1"/>
  <c r="AA1775" i="1"/>
  <c r="AA2947" i="1"/>
  <c r="AA1764" i="1"/>
  <c r="AA2874" i="1"/>
  <c r="AA2862" i="1"/>
  <c r="AA2820" i="1"/>
  <c r="AA2804" i="1"/>
  <c r="AA383" i="1"/>
  <c r="AA349" i="1"/>
  <c r="AA309" i="1"/>
  <c r="AA2765" i="1"/>
  <c r="AA274" i="1"/>
  <c r="AA1713" i="1"/>
  <c r="AA209" i="1"/>
  <c r="AA191" i="1"/>
  <c r="AA1676" i="1"/>
  <c r="AA2752" i="1"/>
  <c r="AA1663" i="1"/>
  <c r="AA1649" i="1"/>
  <c r="AA144" i="1"/>
  <c r="AA1624" i="1"/>
  <c r="AA2733" i="1"/>
  <c r="AA2723" i="1"/>
  <c r="AA2684" i="1"/>
  <c r="AA2671" i="1"/>
  <c r="AA1516" i="1"/>
  <c r="AA2647" i="1"/>
  <c r="AA1492" i="1"/>
  <c r="AA2610" i="1"/>
  <c r="AA1381" i="1"/>
  <c r="AA2599" i="1"/>
  <c r="AA2588" i="1"/>
  <c r="AA2545" i="1"/>
  <c r="AA1419" i="1"/>
  <c r="AA1394" i="1"/>
  <c r="AA2792" i="1"/>
  <c r="AA2784" i="1"/>
  <c r="AA364" i="1"/>
  <c r="AA346" i="1"/>
  <c r="AA338" i="1"/>
  <c r="AA329" i="1"/>
  <c r="AA314" i="1"/>
  <c r="AA280" i="1"/>
  <c r="AA1702" i="1"/>
  <c r="AA213" i="1"/>
  <c r="AA200" i="1"/>
  <c r="AA183" i="1"/>
  <c r="AA153" i="1"/>
  <c r="AA1648" i="1"/>
  <c r="AA145" i="1"/>
  <c r="AA139" i="1"/>
  <c r="AA136" i="1"/>
  <c r="AA131" i="1"/>
  <c r="AA2744" i="1"/>
  <c r="AA2716" i="1"/>
  <c r="AA2697" i="1"/>
  <c r="AA2675" i="1"/>
  <c r="AA1593" i="1"/>
  <c r="AA2640" i="1"/>
  <c r="AA1483" i="1"/>
  <c r="AA1470" i="1"/>
  <c r="AA1467" i="1"/>
  <c r="AA1459" i="1"/>
  <c r="AA301" i="1"/>
  <c r="AA284" i="1"/>
  <c r="AA245" i="1"/>
  <c r="AA1700" i="1"/>
  <c r="AA1693" i="1"/>
  <c r="AA197" i="1"/>
  <c r="AA175" i="1"/>
  <c r="AA2750" i="1"/>
  <c r="AA1633" i="1"/>
  <c r="AA2721" i="1"/>
  <c r="AA2703" i="1"/>
  <c r="AA2692" i="1"/>
  <c r="AA1511" i="1"/>
  <c r="AA2645" i="1"/>
  <c r="AA2638" i="1"/>
  <c r="AA1486" i="1"/>
  <c r="AA1482" i="1"/>
  <c r="AA2604" i="1"/>
  <c r="AA2594" i="1"/>
  <c r="AA75" i="1"/>
  <c r="AA1407" i="1"/>
  <c r="AA1393" i="1"/>
  <c r="AA2873" i="1"/>
  <c r="AA2853" i="1"/>
  <c r="AA379" i="1"/>
  <c r="AA361" i="1"/>
  <c r="AA351" i="1"/>
  <c r="AA343" i="1"/>
  <c r="AA325" i="1"/>
  <c r="AA1720" i="1"/>
  <c r="AA267" i="1"/>
  <c r="AA255" i="1"/>
  <c r="AA1709" i="1"/>
  <c r="AA1703" i="1"/>
  <c r="AA228" i="1"/>
  <c r="AA202" i="1"/>
  <c r="AA1683" i="1"/>
  <c r="AA165" i="1"/>
  <c r="AA1643" i="1"/>
  <c r="AA142" i="1"/>
  <c r="AA2745" i="1"/>
  <c r="AA2680" i="1"/>
  <c r="AA2669" i="1"/>
  <c r="AA1605" i="1"/>
  <c r="AA1510" i="1"/>
  <c r="AA2637" i="1"/>
  <c r="AA2630" i="1"/>
  <c r="AA2609" i="1"/>
  <c r="AA2584" i="1"/>
  <c r="AA2576" i="1"/>
  <c r="AA2572" i="1"/>
  <c r="AA463" i="1"/>
  <c r="AA455" i="1"/>
  <c r="AA420" i="1"/>
  <c r="AA1788" i="1"/>
  <c r="AA2871" i="1"/>
  <c r="AA378" i="1"/>
  <c r="AA350" i="1"/>
  <c r="AA342" i="1"/>
  <c r="AA324" i="1"/>
  <c r="AA291" i="1"/>
  <c r="AA266" i="1"/>
  <c r="AA254" i="1"/>
  <c r="AA249" i="1"/>
  <c r="AA238" i="1"/>
  <c r="AA227" i="1"/>
  <c r="AA1688" i="1"/>
  <c r="AA1682" i="1"/>
  <c r="AA174" i="1"/>
  <c r="AA1660" i="1"/>
  <c r="AA156" i="1"/>
  <c r="AA147" i="1"/>
  <c r="AA140" i="1"/>
  <c r="AA1626" i="1"/>
  <c r="AA1613" i="1"/>
  <c r="AA2702" i="1"/>
  <c r="AA2689" i="1"/>
  <c r="AA2668" i="1"/>
  <c r="AA2653" i="1"/>
  <c r="AA2634" i="1"/>
  <c r="AA2616" i="1"/>
  <c r="AA1468" i="1"/>
  <c r="AA2582" i="1"/>
  <c r="AA2561" i="1"/>
  <c r="AA1403" i="1"/>
  <c r="AA1391" i="1"/>
  <c r="AA3022" i="1"/>
  <c r="AA3015" i="1"/>
  <c r="AA1879" i="1"/>
  <c r="AA3002" i="1"/>
  <c r="AA593" i="1"/>
  <c r="AA1847" i="1"/>
  <c r="AA1842" i="1"/>
  <c r="AA1839" i="1"/>
  <c r="AA573" i="1"/>
  <c r="AA2998" i="1"/>
  <c r="AA534" i="1"/>
  <c r="AA526" i="1"/>
  <c r="AA518" i="1"/>
  <c r="AA486" i="1"/>
  <c r="AA446" i="1"/>
  <c r="AA1815" i="1"/>
  <c r="AA1812" i="1"/>
  <c r="AA1807" i="1"/>
  <c r="AA1803" i="1"/>
  <c r="AA421" i="1"/>
  <c r="AA1777" i="1"/>
  <c r="AA2968" i="1"/>
  <c r="AA2943" i="1"/>
  <c r="AA1769" i="1"/>
  <c r="AA2925" i="1"/>
  <c r="AA2877" i="1"/>
  <c r="AA2869" i="1"/>
  <c r="AA2861" i="1"/>
  <c r="AA398" i="1"/>
  <c r="AA1745" i="1"/>
  <c r="AA2844" i="1"/>
  <c r="AA2828" i="1"/>
  <c r="AA2823" i="1"/>
  <c r="AA2802" i="1"/>
  <c r="AA2780" i="1"/>
  <c r="AA382" i="1"/>
  <c r="AA374" i="1"/>
  <c r="AA366" i="1"/>
  <c r="AA360" i="1"/>
  <c r="AA352" i="1"/>
  <c r="AA337" i="1"/>
  <c r="AA330" i="1"/>
  <c r="AA323" i="1"/>
  <c r="AA317" i="1"/>
  <c r="AA311" i="1"/>
  <c r="AA296" i="1"/>
  <c r="AA289" i="1"/>
  <c r="AA282" i="1"/>
  <c r="AA275" i="1"/>
  <c r="AA268" i="1"/>
  <c r="AA261" i="1"/>
  <c r="AA259" i="1"/>
  <c r="AA248" i="1"/>
  <c r="AA239" i="1"/>
  <c r="AA1701" i="1"/>
  <c r="AA230" i="1"/>
  <c r="AA226" i="1"/>
  <c r="AA221" i="1"/>
  <c r="AA210" i="1"/>
  <c r="AA203" i="1"/>
  <c r="AA198" i="1"/>
  <c r="AA192" i="1"/>
  <c r="AA1680" i="1"/>
  <c r="AA2754" i="1"/>
  <c r="AA1673" i="1"/>
  <c r="AA1670" i="1"/>
  <c r="AA170" i="1"/>
  <c r="AA1662" i="1"/>
  <c r="AA160" i="1"/>
  <c r="AA1655" i="1"/>
  <c r="AA1651" i="1"/>
  <c r="AA1644" i="1"/>
  <c r="AA143" i="1"/>
  <c r="AA1637" i="1"/>
  <c r="AA1631" i="1"/>
  <c r="AA133" i="1"/>
  <c r="AA1621" i="1"/>
  <c r="AA2734" i="1"/>
  <c r="AA2719" i="1"/>
  <c r="AA1610" i="1"/>
  <c r="AA2704" i="1"/>
  <c r="AA2696" i="1"/>
  <c r="AA2687" i="1"/>
  <c r="AA1606" i="1"/>
  <c r="AA2661" i="1"/>
  <c r="AA1552" i="1"/>
  <c r="AA2658" i="1"/>
  <c r="AA1515" i="1"/>
  <c r="AA1509" i="1"/>
  <c r="AA2646" i="1"/>
  <c r="AA2639" i="1"/>
  <c r="AA1498" i="1"/>
  <c r="AA1493" i="1"/>
  <c r="AA1487" i="1"/>
  <c r="AA2621" i="1"/>
  <c r="AA2614" i="1"/>
  <c r="AA2608" i="1"/>
  <c r="AA2605" i="1"/>
  <c r="AA2598" i="1"/>
  <c r="AA2591" i="1"/>
  <c r="AA2583" i="1"/>
  <c r="AA116" i="1"/>
  <c r="AA101" i="1"/>
  <c r="AA74" i="1"/>
  <c r="AA2565" i="1"/>
  <c r="AA2558" i="1"/>
  <c r="AA1433" i="1"/>
  <c r="AA89" i="1"/>
  <c r="AA1431" i="1"/>
  <c r="AA1397" i="1"/>
  <c r="AA2535" i="1"/>
  <c r="AA167" i="1"/>
  <c r="AA1659" i="1"/>
  <c r="AA1647" i="1"/>
  <c r="AA1642" i="1"/>
  <c r="AA141" i="1"/>
  <c r="AA137" i="1"/>
  <c r="AA134" i="1"/>
  <c r="AA1617" i="1"/>
  <c r="AA2730" i="1"/>
  <c r="AA1612" i="1"/>
  <c r="AA2715" i="1"/>
  <c r="AA2706" i="1"/>
  <c r="AA2700" i="1"/>
  <c r="AA2691" i="1"/>
  <c r="AA2682" i="1"/>
  <c r="AA2674" i="1"/>
  <c r="AA2666" i="1"/>
  <c r="AA2651" i="1"/>
  <c r="AA1506" i="1"/>
  <c r="AA2642" i="1"/>
  <c r="AA2636" i="1"/>
  <c r="AA2632" i="1"/>
  <c r="AA2627" i="1"/>
  <c r="AA2624" i="1"/>
  <c r="AA2618" i="1"/>
  <c r="AA2611" i="1"/>
  <c r="AA2607" i="1"/>
  <c r="AA2601" i="1"/>
  <c r="AA1469" i="1"/>
  <c r="AA2587" i="1"/>
  <c r="AA98" i="1"/>
  <c r="AA54" i="1"/>
  <c r="AA2568" i="1"/>
  <c r="AA2563" i="1"/>
  <c r="AA2554" i="1"/>
  <c r="AA1422" i="1"/>
  <c r="AA2542" i="1"/>
  <c r="AA1406" i="1"/>
  <c r="AA1378" i="1"/>
  <c r="AA1635" i="1"/>
  <c r="AA2714" i="1"/>
  <c r="AA2641" i="1"/>
  <c r="AA2606" i="1"/>
  <c r="AA97" i="1"/>
  <c r="AA1436" i="1"/>
  <c r="AA1387" i="1"/>
  <c r="AA1377" i="1"/>
  <c r="AA545" i="1"/>
  <c r="AA529" i="1"/>
  <c r="AA521" i="1"/>
  <c r="AA513" i="1"/>
  <c r="AA1828" i="1"/>
  <c r="AA447" i="1"/>
  <c r="AA432" i="1"/>
  <c r="AA427" i="1"/>
  <c r="AA1770" i="1"/>
  <c r="AA2946" i="1"/>
  <c r="AA2927" i="1"/>
  <c r="AA2920" i="1"/>
  <c r="AA2902" i="1"/>
  <c r="AA2896" i="1"/>
  <c r="AA2880" i="1"/>
  <c r="AA2872" i="1"/>
  <c r="AA2864" i="1"/>
  <c r="AA401" i="1"/>
  <c r="AA2856" i="1"/>
  <c r="AA2850" i="1"/>
  <c r="AA1738" i="1"/>
  <c r="AA2805" i="1"/>
  <c r="AA2791" i="1"/>
  <c r="AA2776" i="1"/>
  <c r="AA385" i="1"/>
  <c r="AA377" i="1"/>
  <c r="AA369" i="1"/>
  <c r="AA2772" i="1"/>
  <c r="AA355" i="1"/>
  <c r="AA347" i="1"/>
  <c r="AA340" i="1"/>
  <c r="AA332" i="1"/>
  <c r="AA326" i="1"/>
  <c r="AA319" i="1"/>
  <c r="AA2767" i="1"/>
  <c r="AA306" i="1"/>
  <c r="AA298" i="1"/>
  <c r="AA292" i="1"/>
  <c r="AA285" i="1"/>
  <c r="AA278" i="1"/>
  <c r="AA263" i="1"/>
  <c r="AA1715" i="1"/>
  <c r="AA1712" i="1"/>
  <c r="AA250" i="1"/>
  <c r="AA246" i="1"/>
  <c r="AA241" i="1"/>
  <c r="AA235" i="1"/>
  <c r="AA1699" i="1"/>
  <c r="AA1696" i="1"/>
  <c r="AA1694" i="1"/>
  <c r="AA205" i="1"/>
  <c r="AA1686" i="1"/>
  <c r="AA1681" i="1"/>
  <c r="AA186" i="1"/>
  <c r="AA1671" i="1"/>
  <c r="AA1665" i="1"/>
  <c r="AA163" i="1"/>
  <c r="AA1656" i="1"/>
  <c r="AA1653" i="1"/>
  <c r="AA149" i="1"/>
  <c r="AA2749" i="1"/>
  <c r="AA1639" i="1"/>
  <c r="AA1634" i="1"/>
  <c r="AA1628" i="1"/>
  <c r="AA1623" i="1"/>
  <c r="AA2738" i="1"/>
  <c r="AA2729" i="1"/>
  <c r="AA2699" i="1"/>
  <c r="AA2690" i="1"/>
  <c r="AA1607" i="1"/>
  <c r="AA2673" i="1"/>
  <c r="AA2665" i="1"/>
  <c r="AA2654" i="1"/>
  <c r="AA1512" i="1"/>
  <c r="AA2648" i="1"/>
  <c r="AA1503" i="1"/>
  <c r="AA2635" i="1"/>
  <c r="AA1494" i="1"/>
  <c r="AA1490" i="1"/>
  <c r="AA1484" i="1"/>
  <c r="AA2617" i="1"/>
  <c r="AA1479" i="1"/>
  <c r="AA1474" i="1"/>
  <c r="AA2600" i="1"/>
  <c r="AA2593" i="1"/>
  <c r="AA2586" i="1"/>
  <c r="AA1463" i="1"/>
  <c r="AA87" i="1"/>
  <c r="AA80" i="1"/>
  <c r="AA1457" i="1"/>
  <c r="AA44" i="1"/>
  <c r="AA2567" i="1"/>
  <c r="AA2562" i="1"/>
  <c r="AA2547" i="1"/>
  <c r="AA2544" i="1"/>
  <c r="AA1405" i="1"/>
  <c r="AA1404" i="1"/>
  <c r="AA2534" i="1"/>
  <c r="AA4732" i="1"/>
  <c r="AA4402" i="1"/>
  <c r="AA4399" i="1"/>
  <c r="AA4115"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<sst xmlns="http://schemas.openxmlformats.org/spreadsheetml/2006/main" count="57255" uniqueCount="17867">
  <si>
    <t>name_of_hotel</t>
  </si>
  <si>
    <t>source</t>
  </si>
  <si>
    <t>booking_platform</t>
  </si>
  <si>
    <t>latitude_and_longtitude</t>
  </si>
  <si>
    <t>latitude</t>
  </si>
  <si>
    <t>longtitude</t>
  </si>
  <si>
    <t>exact_location</t>
  </si>
  <si>
    <t>region</t>
  </si>
  <si>
    <t>area_type</t>
  </si>
  <si>
    <t>checkin_date</t>
  </si>
  <si>
    <t>checkin_time</t>
  </si>
  <si>
    <t>checkout_date</t>
  </si>
  <si>
    <t>checkout_time</t>
  </si>
  <si>
    <t>day_of_the_week</t>
  </si>
  <si>
    <t>room_type</t>
  </si>
  <si>
    <t>price</t>
  </si>
  <si>
    <t>current_season</t>
  </si>
  <si>
    <t>price_for_x_adults</t>
  </si>
  <si>
    <t>breakfast_included</t>
  </si>
  <si>
    <t>has_balcony</t>
  </si>
  <si>
    <t>is_a_resort</t>
  </si>
  <si>
    <t>is_there_nearby_ShoppingMall</t>
  </si>
  <si>
    <t>nearest_ShoppingMall_name</t>
  </si>
  <si>
    <t>ShoppingMall_latitude</t>
  </si>
  <si>
    <t>ShoppingMall_longtitude</t>
  </si>
  <si>
    <t>distance_from_nearest_ShoppingMall_in_meters</t>
  </si>
  <si>
    <t>is_near_an_airport</t>
  </si>
  <si>
    <t>rating_10_star_system</t>
  </si>
  <si>
    <t>rating</t>
  </si>
  <si>
    <t>num_of_reviews</t>
  </si>
  <si>
    <t>length_of_stay_days</t>
  </si>
  <si>
    <t>City</t>
  </si>
  <si>
    <t>SecondLevelNationAdministrativeDivision</t>
  </si>
  <si>
    <t>FirstLevelNationAdministrativeDivision</t>
  </si>
  <si>
    <t>Nation</t>
  </si>
  <si>
    <t>amenities</t>
  </si>
  <si>
    <t>stars</t>
  </si>
  <si>
    <t>CF Haven - Near IT Park, Ayala, SM</t>
  </si>
  <si>
    <t>www.skyscanner.com.ph/hotel_deeplink/4.0/PH/en-US/PHP/h_bc/223183086/2026-03-05/2026-03-06/hotel/hotel/hotels?legacy_provider_id=13&amp;rooms=1&amp;closed_user_group=apps&amp;hb_data=iFM66DF8FWO69eUe7fJHm0PKK-Zc5eKv9ZoYjjGBe_J1FlT_R9pPfZYWxq5DjE4LPCnL__8UgCnNJQJxzWzf12iVpOOFa_1jDX5UYgYI0b2_hhNLrh_yGD045UJJhRKTEaS8zptuH4EI5xKf5b4VJP853XHMzEyFD8Ooknxh-avS5xFAlm8rCie1yU_IiXn-6AXzot38FCHCPem499xqfYO1qeh9nfegNsNO-dXUI5-Ix2y0gP_Xu9qWS38H-m4ddCu8LzvN9vpFJQd7z-luK0yGFSe94t5IIXkogOe574qRPI45kaP8xqlIPy3uuihz_kjcdlj0UO9HYfZcdBBVrYFf_Djx7jRUvvl2d_7F7GPchtvohV-dxfezsaZghsIH6f1RrvMJaeDevQHtlnK_22bzqbYA5k49zGG3vHA08aDHQ4Id&amp;q_datetime_utc=2026-03-05T14%3A55%3A54&amp;ticket_price=1486&amp;quote_id=-4638525325577280101&amp;utid_state=1&amp;channel=iphone&amp;price_without_closed_user_group=1807&amp;tm_place_name=Cebu&amp;deeplink_data=eyJmaWVsZHMiOnsic2lnbmF0dXJlIjoiN2M1NDE1NjQ4MmQ2NzliNWVmYWIxNzI5YWExMDViNGUiLCJibG9ja19pZCI6IjEzOTQ2Mjk4MDFfNDExMzcwODU1XzFfMF8wIn19&amp;utid=47a54fa9-c0a9-ed33-6fa7-43c68cb4c13c&amp;tm_stars=0&amp;client_id=skyscanner_app&amp;price_policy=2&amp;pre_redirect_id=24ea6d94-ffa5-43ee-4023-e9cc28b31edb&amp;tm_city_code=CEBP&amp;max_price=1486&amp;guests=1&amp;request_id=24ea6d94-ffa5-43ee-4023-e9cc28b31edb&amp;tm_country_code=PH</t>
  </si>
  <si>
    <t>10.32589, 123.91095</t>
  </si>
  <si>
    <t>EV English Academy, President Roxas Street, Villa Aurora, Kasambagan, Cebu City, Central Visayas, 6000, Philippines</t>
  </si>
  <si>
    <t>Region III</t>
  </si>
  <si>
    <t>Urban</t>
  </si>
  <si>
    <t>Room</t>
  </si>
  <si>
    <t>N/A</t>
  </si>
  <si>
    <t>CF Haven - Near IT Park, Ayala, SM offers accommodations in Cebu City, 1.2 miles from Ayala Center Cebu and 1.7 miles from SM City Cebu. Free Wifi is provided throughout the property and private parking is available on site. Fort San Pedro is 3.</t>
  </si>
  <si>
    <t>East Bay Residences</t>
  </si>
  <si>
    <t>www.skyscanner.com.ph/hotel_deeplink/4.0/PH/en-US/PHP/h_h1/147867113/2026-03-02/2026-03-03/hotel/hotel/hotels?legacy_provider_id=927111&amp;rooms=1&amp;closed_user_group=mobile&amp;hb_data=oGQ8mMshPD1afw0Mt9iFMjvtJFhFIqQgDf7v8gvUH7s7sBqbpAskm8WAy0qVOOAV--J_9gisFxABsFc9NuIFr7I9zioO6mHH-A2ZFT8D5EoFWzB5p5-38F2slwQlp72CR48awi870QVpJJ0UOcnpG0riyFmREiGlf0w_RIj6E3N11aBMrORnL9r4ksRRVyiGPSu81Rws1Xrdc59Cd64rZINd8VMOKk9ZX5cFsr3ACPR7mq28_cfwhxDrtdfZP19gBhzM1nn6Kw6QWv4L8KJFh28BeS0%3D&amp;q_datetime_utc=2026-03-01T23%3A05%3A40&amp;ticket_price=900&amp;quote_id=4402827151439691058&amp;utid_state=1&amp;channel=iphone&amp;price_without_closed_user_group=1000&amp;tm_place_name=Muntinlupa&amp;deeplink_data=eyJmaWVsZHMiOnsic2lnbmF0dXJlIjoiN2I5YTg1MmJkNzBmODFhZGQyNzYwNDdmNjA5OWYzNmQifSwidXJsIjoiaHR0cHM6Ly9waC5ob3RlbHMuY29tL0hvdGVsLVNlYXJjaD9tcGQ9UEhQJnRwaWQ9MzIxNCZtcGU9MTc3MjQwMzMwMyZlbmREYXRlPTIwMjYtMDMtMDMmYWR1bHRzPTEmbXBuPTMyNjIyMDE5MyZtcG09MjQmbXBwPTEmbG9jYWxlPWVuX1BIJm1wbz1FQyZjaGlkPTE0NjRlZTdiLWJhYTEtNDUwOC1hMDUyLWJhZGNiMDYyOTg4MiZtcHE9ODc2LjExJmVhcGlkPTQ0Jm1jdGM9MyZjdXJyZW5jeT1QSFAmcmF0ZXBsYW5pZD00MDA0MjEyNjAmc2VsZWN0ZWQ9MTEzNTI3NjYwJnN0YXJ0RGF0ZT0yMDI2LTAzLTAyJm1wYj0xMDMuNTQmbXBhPTc5Ni40NiJ9&amp;utid=2eb70241-f0ed-cf9d-a824-e667aeac277f&amp;tm_stars=5&amp;client_id=skyscanner_app&amp;redirect_delay=1000&amp;price_policy=2&amp;pre_redirect_id=2569ee80-321a-1d1f-94f4-f8e8ce2409b4&amp;tm_city_code&amp;max_price=900&amp;guests=1&amp;request_id=2569ee80-321a-1d1f-94f4-f8e8ce2409b4&amp;tm_country_code=PH</t>
  </si>
  <si>
    <t>14.4469471, 121.0466919</t>
  </si>
  <si>
    <t>East Bay, Tower 3, East Service Road, President Villas, Sucat, Muntinlupa District 2, Muntinlupa, Southern Manila District, Metro Manila, 1719, Philippines</t>
  </si>
  <si>
    <t>NCR</t>
  </si>
  <si>
    <t>Cocomo</t>
  </si>
  <si>
    <t>Muntinlupa</t>
  </si>
  <si>
    <t>Muntinglupa</t>
  </si>
  <si>
    <t>Metro Manila</t>
  </si>
  <si>
    <t>Philippines</t>
  </si>
  <si>
    <t>wifi</t>
  </si>
  <si>
    <t>Centropolis Queen Bed Suite- Modern Posh Style</t>
  </si>
  <si>
    <t>https://www.google.com/maps/place/Centropolis+Queen+Bed+Suite-+Modern+Posh+Style/data=!4m10!3m9!5m3!1s2026-03-01!4m1!1i1!8m2!3d14.4488497!4d121.0433578!16s%2Fg%2F11lyg3453m!17BQ0FF?authuser=0&amp;hl=en&amp;rclk=1</t>
  </si>
  <si>
    <t>14.4488497, 121.0433578</t>
  </si>
  <si>
    <t>Villsam Road, Bagong Silang, Sucat, Muntinlupa District 2, Muntinlupa, Southern Manila District, Metro Manila, 1719, Philippines</t>
  </si>
  <si>
    <t>Deluxe Room</t>
  </si>
  <si>
    <t>Location
A very nice place to stay for a reasonable price - hotel Ã‚Â«Centropolis Queen Bed Suite- Modern Posh StyleÃ‚Â» is located in Muntinlupa. This hotel is located in 7 km from the city center.At the hotel
Want to be always on-line? Wi-Fi is available. Specially for tourists who travel by car, thereÃ¢â‚¬â„¢s a parking zone. The staff of the hotel will be happy to talk to you in English and Spanish.</t>
  </si>
  <si>
    <t>Frank Lloyd Apartelle</t>
  </si>
  <si>
    <t>https://www.google.com/maps/place/Frank+Lloyd+Apartelle+-+Studio/data=!4m10!3m9!5m3!1s2026-03-01!4m1!1i1!8m2!3d14.4892902!4d121.0153198!16s%2Fg%2F11ssgb_1f_!17BQ0FF?authuser=0&amp;hl=en&amp;rclk=1</t>
  </si>
  <si>
    <t>14.4892902, 121.0153198</t>
  </si>
  <si>
    <t>Meekness Extension, Multinational Village, Moonwalk, Parañaque District 2, Parañaque, Southern Manila District, Metro Manila, 1700, Philippines</t>
  </si>
  <si>
    <t>Studio Room</t>
  </si>
  <si>
    <t>Manila</t>
  </si>
  <si>
    <t>Frank Lloyd Apartelle offers accommodations in Manila, 5 miles from Newport Mall and 5.4 miles from Mall of Asia Arena. This 1-star apartment offers free Wifi. Outdoor seating is also available at the apartment.</t>
  </si>
  <si>
    <t>Spacious Condo w/ Huge Balcony &amp; Pool | Near NAIA</t>
  </si>
  <si>
    <t>https://www.google.com/maps/place/Spacious+Condo+w%2F+Huge+Balcony+%26+Pool+%7C+Near+NAIA/data=!4m10!3m9!5m3!1s2026-03-01!4m1!1i1!8m2!3d14.4668789!4d121.0154343!16s%2Fg%2F11ym17h4wj!17BQ0FF?authuser=0&amp;hl=en&amp;rclk=1</t>
  </si>
  <si>
    <t>14.4668789, 121.0154343</t>
  </si>
  <si>
    <t>Dr. A. Santos Avenue, San Isidro, Parañaque District 1, Parañaque, Southern Manila District, Metro Manila, 1715, Philippines</t>
  </si>
  <si>
    <t>Condo Room</t>
  </si>
  <si>
    <t>Centro Deluxe 3- Free Parking &amp; WI-FI in Alabang</t>
  </si>
  <si>
    <t>https://www.google.com/maps/place/Centro+Deluxe+3-+Free+Parking+%26+WI-FI+in+Alabang/data=!4m10!3m9!5m3!1s2026-03-01!4m1!1i1!8m2!3d14.4490414!4d121.0437851!16s%2Fg%2F11ms_vn36h!17BQ0FF?authuser=0&amp;hl=en&amp;rclk=1</t>
  </si>
  <si>
    <t>14.4490414, 121.0437851</t>
  </si>
  <si>
    <t>H2M Salon, Villonco Road, President Villas, Sucat, Muntinlupa District 2, Muntinlupa, Southern Manila District, Metro Manila, 1719, Philippines</t>
  </si>
  <si>
    <t>Apartment</t>
  </si>
  <si>
    <t>King Bed Suite- Cozy &amp; Stylish Place in Alabang!</t>
  </si>
  <si>
    <t>https://www.google.com/maps/place/King+Bed+Suite-+Cozy+%26+Stylish+Place+in+Alabang!/data=!4m10!3m9!5m3!1s2026-03-01!4m1!1i1!8m2!3d14.4426355!4d121.0458298!16s%2Fg%2F11vhy52gmf!17BQ0FF?authuser=0&amp;hl=en&amp;rclk=1</t>
  </si>
  <si>
    <t>14.4426355, 121.0458298</t>
  </si>
  <si>
    <t>7-Eleven, East Service Road, Cupang, Muntinlupa District 2, Muntinlupa, Southern Manila District, Metro Manila, 1719, Philippines</t>
  </si>
  <si>
    <t>Suburban</t>
  </si>
  <si>
    <t>Centropolis King Bed Deluxe Suite- Free Parking!</t>
  </si>
  <si>
    <t>https://www.google.com/maps/place/Centropolis+King+Bed+Deluxe+Suite-+Free+Parking!/data=!4m10!3m9!5m3!1s2026-03-01!4m1!1i1!8m2!3d14.4490252!4d121.0436935!16s%2Fg%2F11ytnp_w4w!17BQ0FF?authuser=0&amp;hl=en&amp;rclk=1</t>
  </si>
  <si>
    <t>14.4490252, 121.0436935</t>
  </si>
  <si>
    <t>Le Miel Boutique, Villonco Road, President Villas, Sucat, Muntinlupa District 2, Muntinlupa, Southern Manila District, Metro Manila, 1719, Philippines</t>
  </si>
  <si>
    <t>The Mood Shift</t>
  </si>
  <si>
    <t>www.skyscanner.com.ph/hotel_deeplink/4.0/PH/en-US/PHP/h_bc/223014160/2026-03-05/2026-03-06/hotel/hotel/hotels?legacy_provider_id=13&amp;rooms=1&amp;closed_user_group=apps&amp;hb_data=yfoe3Oh_Gek9cUlDA8eyAkbzUBgq5C8nOBt2_OeQWO4Pv6MV-DaNmUtDsV40-drRzzP1Anp7mZovsj9k2TWMuJi-GWzGy_UJk6nF9KdhkM4npW1NbAdgGeqYsbnTb4FCBtNc5ShVI7KVpmle4ns_sIhW7zTCe0UAsV-lxmT57B1l9FEuNSVdwBnGtTiHq7ToqXFLSnEnEFwkFZwMgRIxpJ2xcoBcYDMFr3okdoobztAwtFfZBUgCj0P4QqPCU1F13vfZ-FBt0qWiksZHC0hfmVcDmdjtSiCOKLmwk65y2LViqYF_ilOIscYyYjEUFldU2dkOb19sW51uidKp0Pz7n5pBVpkZemWjY3wXS4PgokoKptLT1YdQYPEVR0JWBypyaa1PArEaAQ_ZmKNFf4-KLFO0_8f44_dksdxEo4jQPczoWjaKXNs%3D&amp;q_datetime_utc=2026-03-05T14%3A16%3A57&amp;ticket_price=1926&amp;quote_id=1429945759620791474&amp;utid_state=1&amp;channel=iphone&amp;price_without_closed_user_group=2234&amp;tm_place_name=Metro+Manila&amp;deeplink_data=eyJmaWVsZHMiOnsic2lnbmF0dXJlIjoiZDJkMjg3MDMyNzc2YjNjNjgxNTFlYmZjN2QyNTVkYTUiLCJibG9ja19pZCI6IjEzNTg1MjMyMDFfNDExNDU2NTc4XzJfMF8wIn19&amp;utid=c26e61cc-4409-bd66-cd2b-5ef9bae60a53&amp;tm_stars=0&amp;client_id=skyscanner_app&amp;price_policy=2&amp;pre_redirect_id=4cbf7797-9903-aecc-2fdb-cd962e1bd242&amp;tm_city_code&amp;max_price=1926&amp;guests=1&amp;request_id=4cbf7797-9903-aecc-2fdb-cd962e1bd242&amp;tm_country_code=PH</t>
  </si>
  <si>
    <t>14.4626961, 121.02455140000001</t>
  </si>
  <si>
    <t>7-Eleven, Dr. A. Santos Avenue, Pascual 1, San Antonio, Parañaque District 2, Parañaque, Southern Manila District, Metro Manila, 1715, Philippines</t>
  </si>
  <si>
    <t>The Mood Shift offers accommodations in Manila, 7 miles from Mall of Asia Arena and 7.2 miles from SMX Convention Center. Free Wifi is featured throughout the property and private parking is available on site.</t>
  </si>
  <si>
    <t>Chelsea Tower 1</t>
  </si>
  <si>
    <t>www.skyscanner.com.ph/hotel_deeplink/4.0/PH/en-US/PHP/h_h1/223276214/2026-03-02/2026-03-03/hotel/hotel/hotels?legacy_provider_id=927111&amp;rooms=1&amp;closed_user_group=mobile&amp;hb_data=jZtsIlsyEMJsOI_VcshN3fIn7Sj2l04xEoDWIOm8fCzY8uWs1gm5IkKn_7ABVkTbwWfjDzmvbPiHagdlqoX1ln5UuPCokBtUr0BB-OFaG51YrkkejJloXRhfV8VuP1yXTuheQ0a7teg8zcvRv1flxwjfXYG_WHhy7WNxalpJ3ViJ92rV9NZ_sHBQWb_xqgQ0_zvuRJPrmRneK0NhNvE4E-iUWLbuUKu6n5b_wuwV8ogcpcXBdOoLVALDtum-tiaTg28JSwLNCW9kd0WYY0ieTI4upl0%3D&amp;q_datetime_utc=2026-03-01T23%3A05%3A35&amp;ticket_price=1350&amp;quote_id=-8479749149616216127&amp;utid_state=1&amp;channel=iphone&amp;price_without_closed_user_group=1500&amp;tm_place_name=Muntinlupa&amp;deeplink_data=eyJmaWVsZHMiOnsic2lnbmF0dXJlIjoiMGU5YjRlMjliMTRjYmRmYjhhODU2ZDhjYmE5OTgzZTgifSwidXJsIjoiaHR0cHM6Ly9waC5ob3RlbHMuY29tL0hvdGVsLVNlYXJjaD9tcGQ9UEhQJnRwaWQ9MzIxNCZtcGU9MTc3MjQwMzMwNSZlbmREYXRlPTIwMjYtMDMtMDMmYWR1bHRzPTEmbXBuPTMyNTkyODk4NCZtcG09MjQmbXBwPTEmbG9jYWxlPWVuX1BIJm1wbz1FQyZjaGlkPTA5MGVjMDllLTRmZGItNGFlOC04MjMzLTNmNTgxYzM1OWY3MyZtcHE9MTMxNC4xNiZlYXBpZD00NCZtY3RjPTMmY3VycmVuY3k9UEhQJnJhdGVwbGFuaWQ9Mzk5NjQyMzU4JnNlbGVjdGVkPTExMjAxNzM4OSZzdGFydERhdGU9MjAyNi0wMy0wMiZtcGI9MTU1LjMxJm1wYT0xMTk0LjY5In0%3D&amp;utid=f5bd836a-52bd-e3d0-e4c2-a13b0d99a2e1&amp;tm_stars=0&amp;client_id=skyscanner_app&amp;redirect_delay=1000&amp;price_policy=2&amp;pre_redirect_id=4b23f23f-ee22-f098-5e75-ed35026ea3a3&amp;tm_city_code&amp;max_price=4774&amp;guests=1&amp;request_id=4b23f23f-ee22-f098-5e75-ed35026ea3a3&amp;tm_country_code=PH</t>
  </si>
  <si>
    <t>14.4467697, 121.0463104</t>
  </si>
  <si>
    <t>East Bay Residences, Sucat, Muntinlupa District 2, Muntinlupa, Southern Manila District, Metro Manila, 1719, Philippines</t>
  </si>
  <si>
    <t>parking, wifi, air_conditioning, non-smoking, internet_access</t>
  </si>
  <si>
    <t>Anuva Residence</t>
  </si>
  <si>
    <t>www.skyscanner.com.ph/hotel_deeplink/4.0/PH/en-US/PHP/h_xp/220233636/2026-03-02/2026-03-03/hotel/hotel/hotels?legacy_provider_id=1&amp;rooms=1&amp;closed_user_group=mobile&amp;hb_data=jv-4dNZmJU2N0x1DcF4ZcGJFE0XrMcmpMmMXpjYDEVy5BlMS5QW2L8MigHogNZnMl9J1qXFX7ZaHR_4A1VtOeoZHq8wU0phnyp57hJWlRUf8QEFYyS7SDMf1m3DQAR8QFdudXEo9CGk7P9rmSi4om24beytpoa3JwybKS5S4v6FLxJYFurIxKg7hywvRf54bLVTatyzWjPUNygRKrSDkW8Kkoj9gN0i1HfhYiIcgIlXvOZQmyFFYyVWwmvP3tbF3SfToqo3NlB6QITcrPg932F0BNAs%3D&amp;q_datetime_utc=2026-03-01T23%3A05%3A40&amp;ticket_price=1080&amp;quote_id=1408820218719145314&amp;utid_state=1&amp;channel=iphone&amp;price_without_closed_user_group=1201&amp;tm_place_name=Muntinlupa&amp;deeplink_data=eyJmaWVsZHMiOnsic2lnbmF0dXJlIjoiMzMwMTc0ZDczZDI0M2VmNDdiNzRhMTdhMDQ5N2RmODkifSwidXJsIjoiaHR0cHM6Ly93d3cuZXhwZWRpYS5jb20ucGgvSG90ZWwtU2VhcmNoP21wZD1HQlAmdHBpZD02OCZtcGU9MTc3MjQwMzMwNiZlbmREYXRlPTIwMjYtMDMtMDMmYWR1bHRzPTEmbXBuPTMyNjE0MjcwNiZtcG09MjQmbXBwPTEmbG9jYWxlPWVuX1VTJm1wbz1FQyZjaGlkPWY4ZGMwNDg4LWFjZjQtNGQ3Ni04NTA3LWEwNzcyMTM1OWNiYSZtcHE9MTMuNTImZWFwaWQ9NDYyMzAmbWN0Yz0zJmN1cnJlbmN5PUdCUCZyYXRlcGxhbmlkPTQwMDIwMDcxMCZzZWxlY3RlZD0xMTMxMzI4MzImc3RhcnREYXRlPTIwMjYtMDMtMDImbXBiPTEuNjAmbXBhPTEyLjI5In0%3D&amp;utid=ef48278a-5d04-26ec-68c1-60fe5be14add&amp;tm_stars=0&amp;client_id=skyscanner_app&amp;redirect_delay=1000&amp;price_policy=2&amp;pre_redirect_id=dea83ff1-b2bc-7d1d-9f0b-93f13294c921&amp;tm_city_code&amp;max_price=1080&amp;guests=1&amp;request_id=dea83ff1-b2bc-7d1d-9f0b-93f13294c921&amp;tm_country_code=PH</t>
  </si>
  <si>
    <t>14.4433889, 121.0463943</t>
  </si>
  <si>
    <t>Espeleta Street, Buli, Muntinlupa District 2, Muntinlupa, Southern Manila District, Metro Manila, 1771, Philippines</t>
  </si>
  <si>
    <t>Alabang Condominium by C</t>
  </si>
  <si>
    <t>www.skyscanner.com.ph/hotel_deeplink/4.0/PH/en-US/PHP/h_h1/212768451/2026-03-05/2026-03-06/hotel/hotel/hotels?legacy_provider_id=927111&amp;rooms=1&amp;closed_user_group=mobile&amp;hb_data=05XaZ8xex0mX9IJtPl5GN-ZglS07BG8uorNDCxUM15zAAkJZbH4oGsorTW1S0CqlPiSjpNAsqCGbMNnudSonl1iCCDibyp9v3l9cPJ8Dw2aueVQvqp9xRBl23reF0U3Oab37at7pC8lll83DglXC_FM-NvQYwctydKsrJE1HUPxemHZy3bdc9ER6uQSbjtAyN-ycndr3eIvZnjDDXvoZavYVHb5nO0QrypCJyDYkAz1EPpbiOl6OE9QfTbA9o0ogBF5SO6izAbLdTiVe_z3YVPg7ClA%3D&amp;q_datetime_utc=2026-03-05T12%3A14%3A44&amp;ticket_price=1350&amp;quote_id=-9135715193813901009&amp;utid_state=1&amp;channel=iphone&amp;price_without_closed_user_group=1500&amp;tm_place_name=Muntinlupa&amp;deeplink_data=eyJmaWVsZHMiOnsic2lnbmF0dXJlIjoiMjQ5MjUxYjcxOWU1OGU1MjhlNjNmNTk1NTMyM2YyNTUifSwidXJsIjoiaHR0cHM6Ly9waC5ob3RlbHMuY29tL0hvdGVsLVNlYXJjaD9tcGQ9UEhQJnRwaWQ9MzIxNCZtcGU9MTc3MjcxMjg4MyZlbmREYXRlPTIwMjYtMDMtMDYmYWR1bHRzPTEmbXBuPTMyNjY4NTQ3MyZtcG09MjQmbXBwPTEmbG9jYWxlPWVuX1BIJm1wbz1FQyZjaGlkPTE5NDlhMjAwLTg4ZTQtNDQxMi1hMTQyLTkwODY3YTFiYWM5OCZtcHE9MTMxNC4xNiZlYXBpZD00NCZtY3RjPTMmY3VycmVuY3k9UEhQJnJhdGVwbGFuaWQ9NDAyMjY5ODk3JnNlbGVjdGVkPTExNjUxMzk5NiZzdGFydERhdGU9MjAyNi0wMy0wNSZtcGI9MTU1LjMxJm1wYT0xMTk0LjY5In0%3D&amp;utid=8e575577-d5b4-1b8e-15c5-b680a0030de7&amp;tm_stars=0&amp;client_id=skyscanner_app&amp;price_policy=2&amp;pre_redirect_id=554d0379-24b6-2dca-1d04-afdebf7f4f72&amp;tm_city_code&amp;max_price=1350&amp;guests=1&amp;request_id=554d0379-24b6-2dca-1d04-afdebf7f4f72&amp;tm_country_code=PH</t>
  </si>
  <si>
    <t>14.4428167, 121.0457687</t>
  </si>
  <si>
    <t>Muntinlupa is home to Alabang Condominium by C. SM Mall of Asia and Glorietta Mall are worth checking out if shopping is on the agenda, while those wishing to experience the area's popular attractions can visit Manila Ocean Park and Enchanted Kingdom. Looking to enjoy an event or a game while in town? See what's going on at Smart Araneta Coliseum, or consider a night out at Oasis Manila. 
This condo resort features an outdoor pool and self parking. Each condo features a kitchen, free WiFi, and a sitting area. A shower, a desk, and free toiletries are among the other amenities that guests will find. Alabang Condominium by C offers 10 air-conditioned accommodations with complimentary toiletries. Accommodations offer separate sitting areas and include desks. Accommodations have kitchens with cookware/dishes/utensils. Bathrooms include showers. This Muntinlupa condominium resort provides complimentary wireless Internet access, with a speed of 100+ Mbps (good for 1Ã¢â‚¬â€œ2 people or up to 6 devices).  Recreational amenities at the condo resort include an outdoor pool.</t>
  </si>
  <si>
    <t>Azure Pool View With Balcony, WiFi and Netflix</t>
  </si>
  <si>
    <t>www.skyscanner.com.ph/hotel_deeplink/4.0/PH/en-US/PHP/h_bc/213003789/2026-03-05/2026-03-06/hotel/hotel/hotels?legacy_provider_id=13&amp;rooms=1&amp;closed_user_group=apps&amp;hb_data=bS8h3uoDLHtvABnXnUQ5BzFxZDUbM40IjqLcmI45m7tHfsFtCkNb39eeEqu-TcWzbQDV1l9YjprqJvB4d2p-EDvLWkmm8dowjks96N01Ya-v5IzdQVZVfuth5pRsJlrcnVbt0PtVdpOHoL6lfT8pLYJSipCZAZ68WZWQ1ToGqrvvJ6lfBi1kj5Hek4Q6tbuumI4iTHIRD5KlVeyUAGaDgxw72PUXkPn4sMZ86a2-4v97jvw3pb6pVQ3L3V_tHXq8XRqHC8elLV67aSfLAlUhBnIva25VCG9vsRlabbSdQiy83_AN981eI4z8GAfnSkq4sKdXt349gRLyk0qqD0JT2HnMXKLdFbZ7buVdmIPdlfS1jGzXiCsOtyeERXLEUkWwku3kNnq1U87j3nZ1JkWpuHaff9eT8W12_LLT4Mq9o1kUOwh2&amp;q_datetime_utc=2026-03-05T14%3A16%3A46&amp;ticket_price=1931&amp;quote_id=-724352238143191387&amp;utid_state=1&amp;channel=iphone&amp;price_without_closed_user_group=2583&amp;tm_place_name=Manila&amp;deeplink_data=eyJmaWVsZHMiOnsic2lnbmF0dXJlIjoiODk1YjE2ZTY2ODQyMzNlZWViYzliZDU0MmE4MjdlYzUiLCJibG9ja19pZCI6IjkwMTIzNTAwMV8zNjA5MzcxOTNfMl8wXzAifX0%3D&amp;utid=b41d57ce-ab03-f30b-0492-c8c4558b5eb2&amp;tm_stars=0&amp;client_id=skyscanner_app&amp;price_policy=2&amp;pre_redirect_id=04fdf662-4e1f-f9fb-31d0-1b3b5b58543c&amp;tm_city_code=MNLP&amp;max_price=1931&amp;guests=1&amp;request_id=04fdf662-4e1f-f9fb-31d0-1b3b5b58543c&amp;tm_country_code=PH</t>
  </si>
  <si>
    <t>14.4842701, 121.0446091</t>
  </si>
  <si>
    <t>West Service Road, Marcelo Green Village, Parañaque District 2, Parañaque, Southern Manila District, Metro Manila, 1711, Philippines</t>
  </si>
  <si>
    <t>Standard Room</t>
  </si>
  <si>
    <t>Azure Pool View with Balcony, WiFi and Netflix is located in Manila, just 3.7 miles from Newport Mall and 5.4 miles from Glorietta Mall. With pool views, this accommodation provides a balcony.</t>
  </si>
  <si>
    <t>EKONUMI Rooms at Moonwalk Paranaque</t>
  </si>
  <si>
    <t>www.skyscanner.com.ph/hotel_deeplink/4.0/PH/en-US/PHP/h_ad/195342335/2026-03-05/2026-03-06/hotel/hotel/hotels?legacy_provider_id=22&amp;rooms=1&amp;closed_user_group=general&amp;hb_data=vhjwn0MU2_xmeOBcmk8BIczHXIJ5HZKkgJOxareGUUm2zxfIBK4aKQTwKa8JV6yFUm0Dsy7I6CR7_WMh5HKZ5DH3zJcWM8ZtX_FFlnN38NE-STTg2IOpMwLoGzelN0FwNGXyFgnhZmk5_H2P3vEzTJkEdHuyiFe8zTEfVngs1Uyx1RpDuyvqXNSyL80DM6J3M-KLmwhkxxM_KVzgsA-nDKBrOvX6wThTOmna60j8mjLi7qff03IOqe-m1b_oxSKMvu7urWmzXv3isIOAF5-j0Syi5S5MVgoMRyT4cl2hxvjk9WI0Q5RMh8OUH-DiAzs3o0wIct7JaSE5l3OAA_3mzNPqMEZ1skNkinYRJnGR28YQwnE1_VLtDgGvcIsTyWKyPIUyOW8xiCxdu8LLfmQTTeECJ_rWGywjJULauOOsbOHb&amp;q_datetime_utc=2026-03-05T14%3A16%3A47&amp;ticket_price=976&amp;quote_id=-7971091989919584455&amp;utid_state=1&amp;channel=iphone&amp;price_without_closed_user_group=1244&amp;tm_place_name=Metro+Manila&amp;deeplink_data=eyJmaWVsZHMiOnsic2lnbmF0dXJlIjoiZjk3Y2MzYmZiMDA0MDJlMTViYzY1OWY4MDk5NTUzZjcifSwidXJsIjoiaHR0cHM6Ly93d3cuYWdvZGEuY29tL3BhcnRuZXJzL3BhcnRuZXJzZWFyY2guYXNweD9jaWQ9MTg0NjM4MyZoaWQ9Nzg0MzQyNiZjdXJyZW5jeT1QSFAmY2hlY2tpbj0yMDI2LTAzLTA1JmNoZWNrb3V0PTIwMjYtMDMtMDYmTnVtYmVyb2ZBZHVsdHM9MSZOdW1iZXJvZkNoaWxkcmVuPTAmUm9vbXM9MSZtY2lkPTMwMzgmbWFzdGVyUm9vbUlkPTg5OTc3OTU2Jm1wdD1kMFJ2TWxNME9XWk9RMlo2VldWcE4xaFpRMnBpZVhKMFJuSnZjekE0TkZSdlVDdGlaa3RFZDJKcE5XVTBSRXA2YjBoek4yWXlRbEJWTlhCbFNsRlhWMGMxZFRoWFEyRnBZMDlKY3cmVG90YWxQcmljZT05NzUuNzQmVG90YWxUYXg9MTA0LjU0JlRvdGFsRmVlPTAuMDAmVG90YWxTdXJjaGFyZ2U9MCZtY3VyPVBIUCJ9&amp;utid=0daefa08-2407-166b-762f-fbef219d809c&amp;tm_stars=0&amp;client_id=skyscanner_app&amp;price_policy=2&amp;pre_redirect_id=5e4d4f4c-7154-d5fd-8ec3-3f549abdf012&amp;tm_city_code&amp;max_price=1620&amp;guests=1&amp;request_id=5e4d4f4c-7154-d5fd-8ec3-3f549abdf012&amp;tm_country_code=PH</t>
  </si>
  <si>
    <t>14.4897604, 121.0184784</t>
  </si>
  <si>
    <t>JEM Building, 263, Doña Soledad Avenue, Don Bosco, Parañaque District 2, Parañaque, Southern Manila District, Metro Manila, 1711, Philippines</t>
  </si>
  <si>
    <t>Double Room</t>
  </si>
  <si>
    <t>parking, wifi, air_conditioning, non-smoking, internet_access, 24-hour_front_desk_service, multilingual_staff, room_service, garden, restaurant, airport_shuttle</t>
  </si>
  <si>
    <t>With a stay at Ekonumi Rooms at Benrosi Plaza in ParaÃ±aque (Don Bosco), you'll be within a 15-minute drive of SM Mall of Asia and Fort Bonifacio. This hotel is 4.9 mi (7.9 km) from Newport World Resorts and 6 mi (9.6 km) from Venice Grand Canal Mall.
Take in the views from a terrace and a garden and make use of amenities such as complimentary wireless internet access. Additional amenities at this hotel include a hair salon, a picnic area, and barbecue grills.
Satisfy your appetite for lunch or dinner at the hotel's restaurant, or stay in and take advantage of the room service (during limited hours). Local cuisine breakfasts are available daily from 8:00 AM to 10:00 AM for a fee.
Featured amenities include complimentary wired internet access, dry cleaning/laundry services, and ATM/banking services. A roundtrip airport shuttle is provided for a surcharge (available on request).
Make yourself at home in one of the 8 individually furnished guestrooms, featuring refrigerators and flat-screen televisions. Wireless internet access (surcharge) keeps you connected, and cable programming is available for your entertainment. Bathrooms feature showers, complimentary toiletries, and bidets. Conveniences include rice cookers, and housekeeping is provided on request.</t>
  </si>
  <si>
    <t>Azure Urban Resort Residences,BORACAY Tower Model Unit</t>
  </si>
  <si>
    <t>www.skyscanner.com.ph/hotel_deeplink/4.0/PH/en-US/PHP/h_bc/223007780/2026-03-02/2026-03-03/hotel/hotel/hotels?legacy_provider_id=13&amp;rooms=1&amp;closed_user_group=apps&amp;hb_data=r5Xjm3hcZ8OK4kduIUt3ZrUhLF6Tf7XoqNdi4bEzH6guUOYJKKH062VsdY7BzW5nVAFJ4FJVLeHpoXD2laDEf4BeHorCUu33SB-3Zgk-5pqQ42jgLbBVMEpG0IaqrRpEv1XAN-P6a7jIKdIrzRHGdjYUBfQjld4vWpE3IKsPuCOKJ0BTRhZBEtnOTplbtyxJwWY9-0xLRRJYkpjsUtOWRiaBrusB1Ml5IITA16kkifN0LFoZcYV8yDO8xNi4RieHP4bQ223hgaHd3Rh-XdmClR24ajtAGmx7YqnLdC3AVPCnbnoxxXD00l8PzyNiwJdKWLL2qFLvbp7VIPl6DKyPMPHmOCjy_eqWSzcaC4HgUJV7n53ZoHB1eXboNv2BSrEjG84Xi3CMRAEitCcdidccoex1imWVr4acmmeDCmLN96FWwrbz&amp;q_datetime_utc=2026-03-01T23%3A59%3A20&amp;ticket_price=4131&amp;quote_id=-5753429470083990385&amp;utid_state=1&amp;channel=iphone&amp;price_without_closed_user_group=5022&amp;tm_place_name=Pasay&amp;deeplink_data=eyJmaWVsZHMiOnsic2lnbmF0dXJlIjoiODU3MjljODIxYjAxNzhlNjNjM2ExODA5YmYxNGFmNTMiLCJibG9ja19pZCI6IjEzNTY3MDE0MDFfNDA3OTk2ODM5XzVfMF8wIn19&amp;utid=8be75f19-0fc0-d13e-f1df-d8073c5386ad&amp;tm_stars=0&amp;client_id=skyscanner_app&amp;redirect_delay=1000&amp;price_policy=2&amp;pre_redirect_id=b94c04da-4ec1-4a86-6f51-1e344272a201&amp;tm_city_code&amp;max_price=4536&amp;guests=1&amp;request_id=b94c04da-4ec1-4a86-6f51-1e344272a201&amp;tm_country_code=PH</t>
  </si>
  <si>
    <t>14.4844103, 121.043251</t>
  </si>
  <si>
    <t>Paredes Street, Barangay 183, Zone 20, District 1, Pasay, Southern Manila District, Metro Manila, 1309, Philippines</t>
  </si>
  <si>
    <t>SM Mall of Asia</t>
  </si>
  <si>
    <t>Conveniently located in the Pasay district of Manila, Azure Urban Resort Residences, BORACAY tower model unit is located a 13-minute walk from Newport Mall, 2.7 miles from Glorietta Mall and 3 miles from Greenbelt Mall. The property is around 3.</t>
  </si>
  <si>
    <t>CHATEAU Elysee A11 Near Sm Mall and Airport</t>
  </si>
  <si>
    <t>www.skyscanner.com.ph/hotel_deeplink/4.0/PH/en-US/PHP/h_bc/222251142/2026-03-05/2026-03-06/hotel/hotel/hotels?legacy_provider_id=13&amp;rooms=1&amp;closed_user_group=apps&amp;hb_data=1cOuO5-CUQW0O_LpY0-QzHulfQnQqBkk-ej4L4kMl6krbGMvnIBzkxyPHO3LQoTUbfUvXq4cOIBwmR9fADRJ9gR9JEg4jI2IkZC3__V1rdKGzOatTpaqs3fZmDimUAPpbN_qdpuVA4DBwPDXhSo4FvBZM3RvvGxNuGOtNNfFshlICR0BEfqH7Rtbu233fMPEiDFm5qHoyakag6e5SoCDg7nBiFuh2Nhv52Qe60u44ljPSTyTwhmqFO0pZWs8EvDzPaM8e1UuD9hHnGJyGielMtrUyS4yMe_CFsPVspPUx25xnR7ELhyqv4Ucj4p-ivU3n_cseGrTKaet2aSLuh52jYv4EOuzvoiel6MmNLRCf59hEbSWJr1Zt6m3E6d8kOEz95vSorCYedUBml8w3JUs_7vQIgcADYqbJAob1zH70BKuLCHZsyA%3D&amp;q_datetime_utc=2026-03-05T14%3A16%3A56&amp;ticket_price=1462&amp;quote_id=5550033403413169581&amp;utid_state=1&amp;channel=iphone&amp;price_without_closed_user_group=1652&amp;tm_place_name=Metro+Manila&amp;deeplink_data=eyJmaWVsZHMiOnsic2lnbmF0dXJlIjoiOWY3YzA0N2FhN2M5MTFmYzU0NTZjNDM1MjExNDAxYzciLCJibG9ja19pZCI6Ijk1NjEzNzUwMV8zNjgyNjYzODJfM18wXzAifX0%3D&amp;utid=9eda71b7-c77b-b5bb-b994-b396b5ea94c4&amp;tm_stars=0&amp;client_id=skyscanner_app&amp;price_policy=2&amp;pre_redirect_id=10a90eba-01ac-5cf0-08aa-241011babf0f&amp;tm_city_code&amp;max_price=1462&amp;guests=1&amp;request_id=10a90eba-01ac-5cf0-08aa-241011babf0f&amp;tm_country_code=PH</t>
  </si>
  <si>
    <t>14.4880695, 121.0226898</t>
  </si>
  <si>
    <t>Taipei Street, Don Bosco, Parañaque District 2, Parañaque, Southern Manila District, Metro Manila, 1711, Philippines</t>
  </si>
  <si>
    <t>One-Bedroom Apartment</t>
  </si>
  <si>
    <t>wifi, air_conditioning, non-smoking, internet_access</t>
  </si>
  <si>
    <t>CHATEAU ELYSEE A11 Near Sm Mall and Airport is located in Manila, just 5.8 miles from Mall of Asia Arena and 6 miles from SMX Convention Center. The property is around 6.1 miles from SM Mall of Asia, 6.5 miles from SM by the Bay Amusement Park, and...</t>
  </si>
  <si>
    <t>Sweet Home With WiFi and Netflix</t>
  </si>
  <si>
    <t>www.skyscanner.com.ph/hotel_deeplink/4.0/PH/en-US/PHP/h_bc/213581038/2026-03-05/2026-03-06/hotel/hotel/hotels?legacy_provider_id=13&amp;rooms=1&amp;closed_user_group=apps&amp;hb_data=xOwW91Z7uPozhozZJFHzkywSSaewDHuLNEIIWhUP-JbpmdHqTe0HfHmRoZUnPIIYtIbtQMHxg_r040V9lPuQDW2Vh1nLZ61LrAPUT8BMZwvaz6zD9K1JMdCP6BbaJLoOPUtWKx5nKKW2ljMbh8UxnuiLeNA6YngbFpIZbjCnl9CaTI-kEM8ST3R4nbtml-3d8XC6kciYmA5XZ7uX9ABo1X2wHdloZE2LRvcDkpgS3jFcIOI3j_7Cd2EQAka8B_aU8JQ-ygwMRk9RLTX7CRBGayOaib2rkTfzTSdTMBcNQRKsZCDiihrx_evfadunrtPGqOo3hADJRboLpiUmcsLNTgKMx0Q2tU1orBwUkDIy1TZzqDPCo4bIn0DWzOYse5a9hVaInX2w15CR9RFxBCPaeDDSBd2Ke8O41T2JSNNB7DaY0vhh8Q%3D%3D&amp;q_datetime_utc=2026-03-05T12%3A14%3A47&amp;ticket_price=1208&amp;quote_id=5410200782240125243&amp;utid_state=1&amp;channel=iphone&amp;price_without_closed_user_group=1616&amp;tm_place_name=Muntinlupa&amp;deeplink_data=eyJmaWVsZHMiOnsic2lnbmF0dXJlIjoiNjNjNWY3ODMyOTU4OWRkZTdiZDAxNzg1NjcyZjNkYzUiLCJibG9ja19pZCI6Ijk1MDg5ODcwMV8zNjc3MTIxMTJfMl8wXzAifX0%3D&amp;utid=05fe4f06-ca0f-cf97-c6b7-df1da3a861eb&amp;tm_stars=0&amp;client_id=skyscanner_app&amp;price_policy=2&amp;pre_redirect_id=4cc459c9-ca1b-0176-4aee-a66f144ed03a&amp;tm_city_code&amp;max_price=1208&amp;guests=1&amp;request_id=4cc459c9-ca1b-0176-4aee-a66f144ed03a&amp;tm_country_code=PH</t>
  </si>
  <si>
    <t>14.4431658, 121.045784</t>
  </si>
  <si>
    <t>Bilbao Street, Intercity Homes, Cupang, Muntinlupa District 2, Muntinlupa, Southern Manila District, Metro Manila, 1719, Philippines</t>
  </si>
  <si>
    <t>Sweet Home with WiFi and Netflix is located in Manila, just 7.7 miles from Newport Mall and 8.5 miles from Glorietta Mall. Complimentary Wifi is featured throughout the property and private parking is available on site. Greenbelt Mall is 8.</t>
  </si>
  <si>
    <t>Azure Staycation Philippines by Amrs Near Manila International Airport</t>
  </si>
  <si>
    <t>https://www.google.com/maps/place/Azure+Stay/data=!4m10!3m9!5m3!1s2026-03-01!4m1!1i1!8m2!3d14.4854574!4d121.0426025!16s%2Fg%2F11ycl8zc2f!17BQ0FF?authuser=0&amp;hl=en&amp;rclk=1</t>
  </si>
  <si>
    <t>14.4854574, 121.0426025</t>
  </si>
  <si>
    <t>The Azure Beach Club, West Service Road, Marcelo Green Village, Parañaque District 2, Parañaque, Southern Manila District, Metro Manila, 1711, Philippines</t>
  </si>
  <si>
    <t>Bagumbayan</t>
  </si>
  <si>
    <t>Laguna</t>
  </si>
  <si>
    <t>Azure Staycation Philippines by AMRS Near Manila International Airport in Manila provides accommodations with an outdoor swimming pool and a bar.</t>
  </si>
  <si>
    <t>Azure Staycation by Sibs</t>
  </si>
  <si>
    <t>www.skyscanner.com.ph/hotel_deeplink/4.0/PH/en-US/PHP/h_h1/223282116/2026-03-05/2026-03-06/hotel/hotel/hotels?legacy_provider_id=927111&amp;rooms=1&amp;closed_user_group=mobile&amp;hb_data=-4R03W-MltZFZTQ7TUxsvpXK-hUZG18hqnxPB2dcMAaHLJl9mIWkiysGmkNXyq2DkzV1-j9gB3CISdn3SkgDqnWWqkFqIPISDw1M5Br6TFmNWO9AC2JJrkJHQHyGMFfexFOhxYZ4Ny7Usja_Q-nTwIlWTPxKa3VFpdSdWBaWg4I_VCRI3uQDljdq6Bn3XiznZpO3_6A3jq9F5sHIXc5hhWQ3hDMFEGwKyDd9gwgWIc_4hhiCr3A13isKVOcWHUrHpyFsD-0lzCfRal9Hz7hgC0BoU30%3D&amp;q_datetime_utc=2026-03-05T14%3A16%3A55&amp;ticket_price=1529&amp;quote_id=-8128075279271099938&amp;utid_state=1&amp;channel=iphone&amp;price_without_closed_user_group=1699&amp;tm_place_name=Posadas+Village&amp;deeplink_data=eyJmaWVsZHMiOnsic2lnbmF0dXJlIjoiZjg1MGQxZTc4YTViNjQ3ZGQ3OWRmYzM3ZGNkMDc1OTMifSwidXJsIjoiaHR0cHM6Ly9waC5ob3RlbHMuY29tL0hvdGVsLVNlYXJjaD90cGlkPTMyMTQmbXBlPTE3NzI3MTczNDkmZW5kRGF0ZT0yMDI2LTAzLTA2JmFkdWx0cz0xJmxvY2FsZT1lbl9QSCZjaGlkPTMwYTRjZGUxLWQyNWMtNDYwNC1iYjBhLTk2NmE3MzlkNDhjZCZlYXBpZD00NCZtY3RjPTMmc3RhcnREYXRlPTIwMjYtMDMtMDUmbXBkPVBIUCZtcG49MzI2MTk4OTgxJmN1cnJlbmN5PVBIUCZyYXRlcGxhbmlkPTQwMDM2NTU3OCZtcG09MjQmbXBwPTEmbXBvPUVDJnNlbGVjdGVkPTExMzQxOTQ2NiZtcGI9MTM5LjAxJm1wcT0xNTI5LjEwJm1wYT0xMzkwLjA5In0%3D&amp;utid=acec9afb-bfdc-6331-2cbc-d7f1dd198f60&amp;tm_stars=0&amp;client_id=skyscanner_app&amp;price_policy=2&amp;pre_redirect_id=b87710a7-702e-c9d2-3d98-e6295ce73b09&amp;tm_city_code&amp;max_price=1529&amp;guests=1&amp;request_id=b87710a7-702e-c9d2-3d98-e6295ce73b09&amp;tm_country_code=PH</t>
  </si>
  <si>
    <t>14.4835749, 121.043457</t>
  </si>
  <si>
    <t>Posadas Village</t>
  </si>
  <si>
    <t>parking, wifi, air_conditioning, non-smoking, internet_access, 24-hour_front_desk_service, smoking_areas</t>
  </si>
  <si>
    <t>Isla Cabana Azure Staycation offers accommodations in Manila, 4.3 miles from Newport Mall and 5.5 miles from Glorietta Mall. Free Wifi is offered throughout the property and private parking is available on site. Power Plant Mall is 7.</t>
  </si>
  <si>
    <t>Suite Dreams Hometel</t>
  </si>
  <si>
    <t>https://www.google.com/maps/place/Suite+Dreams+Hometel/data=!4m10!3m9!5m3!1s2026-03-01!4m1!1i1!8m2!3d14.4457798!4d120.9940872!16s%2Fg%2F11yn2bc9qz!17BQ0FF?authuser=0&amp;hl=en&amp;rclk=1</t>
  </si>
  <si>
    <t>14.4457798, 120.9940872</t>
  </si>
  <si>
    <t>J. Aguilar Avenue, Villa Miranda, Talon Uno, 2nd District, Las Piñas, Southern Manila District, Metro Manila, 1747, Philippines</t>
  </si>
  <si>
    <t>Condo Transient Near NAIA Airport T1234 with Unlimited WIFI v1</t>
  </si>
  <si>
    <t>www.skyscanner.com.ph/hotel_deeplink/4.0/PH/en-US/PHP/h_bc/216537992/2026-03-02/2026-03-03/hotel/hotel/hotels?legacy_provider_id=13&amp;rooms=1&amp;closed_user_group=apps&amp;hb_data=heSkwfIpzV34yStBguxRzMTvzVRVxtoTNjRydAR7bm2l30XdKy1FHWHUd3WLird8cuZRivv7Le8Hdr6tfl8u97bbKbCi_hWd8AYXsN8HTAlsobHMiDH9Lmh_oFhda3VppLkB9pe7I0CKapydVA0VUOrHaEckaSr4xcMjHs1e3QqVYJtWDrZNYlb9NmuabbTf2tC0w0UF_8NagfRWHrMsCF0d4b8qs9mn-VSYnM-8fC5Xaflk_famN-1_2UOgDe2lSz_Dx4ZgwfXuAY1qEX6HWWpuYROYl3WEq5c9nS3Q6d2Ni29uEiydgydfGgR46GB0Sr_M0_bBhx0kWNsVOL8hntkrsUk0_Gk8FcDtKxJHVC-Nrpzh2-1fVa-LwFcl3rN89azjw7RKvZ0mwAhl-ecVkouZkgpjBNtoig2e1LTKxl5pr1OVe5c%3D&amp;q_datetime_utc=2026-03-01T23%3A05%3A36&amp;ticket_price=1285&amp;quote_id=-6150135106190928903&amp;utid_state=1&amp;channel=iphone&amp;price_without_closed_user_group=6871&amp;tm_place_name=Pasay&amp;deeplink_data=eyJmaWVsZHMiOnsic2lnbmF0dXJlIjoiMDI4YjcyOTA1ZjNlN2QxMTVhMTFhZmRkMTBhY2U1YzYiLCJibG9ja19pZCI6IjQ2NDA4MjYwMV80MDIwMjAxODlfMl8wXzAifX0%3D&amp;utid=a390ad98-01e6-2394-e4eb-77d8eed76dd4&amp;tm_stars=0&amp;client_id=skyscanner_app&amp;redirect_delay=1000&amp;price_policy=2&amp;pre_redirect_id=5357eb6a-94cb-90c6-a041-d0ea3b631aec&amp;tm_city_code&amp;max_price=1285&amp;guests=1&amp;request_id=5357eb6a-94cb-90c6-a041-d0ea3b631aec&amp;tm_country_code=PH</t>
  </si>
  <si>
    <t>14.4926128, 121.0148239</t>
  </si>
  <si>
    <t>Kassel Residences, Moonwalk, Parañaque District 2, Parañaque, Southern Manila District, Metro Manila, 1708, Philippines</t>
  </si>
  <si>
    <t>Pasay</t>
  </si>
  <si>
    <t>Parañaque</t>
  </si>
  <si>
    <t>parking, wifi, air_conditioning, non-smoking, internet_access, entertainment_rooms, massage, playground, currency_exchange, iron, spa, chapel</t>
  </si>
  <si>
    <t>Bed and Brewhouse Sucat</t>
  </si>
  <si>
    <t>www.skyscanner.com.ph/hotel_deeplink/4.0/PH/en-US/PHP/h_bc/200463087/2026-03-05/2026-03-06/hotel/hotel/hotels?legacy_provider_id=13&amp;rooms=1&amp;closed_user_group=apps&amp;hb_data=AkZJ1nHh8QZC1-xEi55PUkkXHxthMgzQUZgXrMtET7CdM3VdzD6PZ2XCrcKOYhMUGdpguJNNMGJONg1ldtvK2psQh8D4sivMMSyWB9Fed5_Isd_THSa3fqMgiP6eSRWfTFAFoaErNVPQRbuNV0tGwbxdzLX-Gm8UJSAXAe3qhuyuDlW3EENtZvK99Sgc42axOs_abcE3Bn2u1qp7VMYA1P2Uoj0yPLDKVaIZneNaq75TEEaAO4MALAsVEfAZPiUxXlFOyvPukPTKfoKUEW6c9ntfK1pMllm-fgRgtyEa4cRlovWLPeoWOeoHSvWmNXx0L3Wl8VfujKkN7MvO3EvgPT0yVv9VfSToyr9HqUaDs4Lg3VBRtRuQbliLGl5PPOAsBRGM1wz80gnYed3najcvPAPLDaNZUUD8xl5c8iBePP41cXbUb8Y%3D&amp;q_datetime_utc=2026-03-05T14%3A16%3A58&amp;ticket_price=663&amp;quote_id=-5478961087626868187&amp;utid_state=1&amp;channel=iphone&amp;price_without_closed_user_group=806&amp;tm_place_name=Metro+Manila&amp;deeplink_data=eyJmaWVsZHMiOnsic2lnbmF0dXJlIjoiMmIzMTEyNjFlZTI3OWE1ZjU4Y2Y2ODY2MzljYTY0M2YiLCJibG9ja19pZCI6IjQ2MDIyMDQxNl8xNDAzNjk0ODNfMF8wXzAifX0%3D&amp;utid=b341d1e6-96a5-266b-b47c-8413a83477d6&amp;tm_stars=0&amp;client_id=skyscanner_app&amp;price_policy=2&amp;pre_redirect_id=da4c95de-15ca-78b4-8a69-6043dbdfb231&amp;tm_city_code&amp;max_price=1377&amp;guests=1&amp;request_id=da4c95de-15ca-78b4-8a69-6043dbdfb231&amp;tm_country_code=PH</t>
  </si>
  <si>
    <t>14.4736204, 121.0052185</t>
  </si>
  <si>
    <t>Jade Street, Villa Lourdes, San Isidro, Parañaque District 1, Parañaque, Southern Manila District, Metro Manila, 1700, Philippines</t>
  </si>
  <si>
    <t>wifi, non-smoking, internet_access, multilingual_staff, room_service, doorman</t>
  </si>
  <si>
    <t>Bed and Brewhouse Sucat features free Wifi and rooms with air conditioning in Manila. The property is around 5.8 miles from Mall of Asia Arena, 5.9 miles from SMX Convention Center, and 6.1 miles from SM Mall of Asia.</t>
  </si>
  <si>
    <t>Condo Stay at Paranaque with Unlimited WIFI v3</t>
  </si>
  <si>
    <t>www.skyscanner.com.ph/hotel_deeplink/4.0/PH/en-US/PHP/h_bc/213625089/2026-03-02/2026-03-03/hotel/hotel/hotels?legacy_provider_id=13&amp;rooms=1&amp;closed_user_group=apps&amp;hb_data=ENCCpaudb3qGXMYbCm3NWy1KodtBooFqPvEVrRdkb8B9r5zxHLygfj30qNi73SBW4JPSDv53G4lEgrykFz85U-b3bCLD8BfAD_lX09RblP0GkZlYXhArPRQKgNJVeKz4rWNlaZiJEPjhQDG7v0ynrg1dV4luY9rNmFljDxXOWH4xUYX7jueOtpHCotMGzodz_uudJIKM6f2wUpqHo6wpDp-SN-m-PLhPzqmFpPFdVfrRhl8DeWxgGKFnR5zfIHBReEBuPeidv81_nGKXCG6u0kF_HVOO1kUlcrDzEaTvxwQi97FPQw8Fbr2HRHtdftlcNTbgZhRsUFeB6YNiDGhP27OnJp8SMk2V4opxER4iCKWQutNuS1NnX20ZmlcXzczycFORFCn_f73qrjA9_l4dZbmd0GkT6cxXP1-CKhlWJM69-hp1Q7I%3D&amp;q_datetime_utc=2026-03-01T23%3A05%3A36&amp;ticket_price=1285&amp;quote_id=-6817647217117719396&amp;utid_state=1&amp;channel=iphone&amp;price_without_closed_user_group=4183&amp;tm_place_name=Pasay&amp;deeplink_data=eyJmaWVsZHMiOnsic2lnbmF0dXJlIjoiY2NlM2FmNDZlNThjYjNiNzYzNzA1ZWE2YzRlZWU4MzMiLCJibG9ja19pZCI6IjQ2Mzk5NzUwMV80MDIwMjAyNzlfMl8wXzAifX0%3D&amp;utid=5bcf30b4-b1f7-83ff-0d55-8727e31304bf&amp;tm_stars=0&amp;client_id=skyscanner_app&amp;redirect_delay=1000&amp;price_policy=2&amp;pre_redirect_id=42c76b58-215f-dafe-e8ab-7e4cde3e3f17&amp;tm_city_code&amp;max_price=1285&amp;guests=1&amp;request_id=42c76b58-215f-dafe-e8ab-7e4cde3e3f17&amp;tm_country_code=PH</t>
  </si>
  <si>
    <t>14.4926224, 121.0147705</t>
  </si>
  <si>
    <t>E. Rodriguez Avenue, Ison Compound, Moonwalk, Parañaque District 2, Parañaque, Southern Manila District, Metro Manila, 1709, Philippines</t>
  </si>
  <si>
    <t>ARAH Laidback Studio Staycation</t>
  </si>
  <si>
    <t>www.skyscanner.com.ph/hotel_deeplink/4.0/PH/en-US/PHP/h_xp/222837250/2026-03-02/2026-03-03/hotel/hotel/hotels?legacy_provider_id=1&amp;rooms=1&amp;closed_user_group=mobile&amp;hb_data=26q-Ryy81LE26_tKlAK-w8hIp-ln8xRXDkAsZgcFHv2-mN_88fAS3mXyZKCE0kHXZWVi-RwrUvv5Be0ysdHstSOESZOxLu2NdIuGWaKXAQnwdFqftOp65JX9aIgr0Y-F-TDPuK4vzdxWhVfak8iqOn3p4KGeZGIWwXy2NUR6xts_0hhi8E1-dN3WmyWLCK4HpT2NfHxK3VFxi1qBBt2_xvgNaGO-wWJaOS7zy9WVGrT0ctZ86dgviuCmW0xvuJ0sJMx9bbAXEDTJfTAuIbUnnAuKf_I%3D&amp;q_datetime_utc=2026-03-01T23%3A59%3A18&amp;ticket_price=1350&amp;quote_id=8040021548544082229&amp;utid_state=1&amp;channel=iphone&amp;price_without_closed_user_group=1500&amp;tm_place_name=Muntinlupa&amp;deeplink_data=eyJmaWVsZHMiOnsic2lnbmF0dXJlIjoiYjVlYWYyMmMyY2RmNDM4ZTNkOGY0YmY3M2Q0MTYyNDEifSwidXJsIjoiaHR0cHM6Ly93d3cuZXhwZWRpYS5jb20ucGgvSG90ZWwtU2VhcmNoP21wZD1HQlAmdHBpZD02OCZtcGU9MTc3MjQwOTU1NyZlbmREYXRlPTIwMjYtMDMtMDMmYWR1bHRzPTEmbXBuPTMyNjE2MjY2NCZtcG09MjQmbXBwPTEmbG9jYWxlPWVuX1VTJm1wbz1FQyZjaGlkPWZkOTJlOWU3LTNiMzYtNGU3Zi05NDI5LTE3MTI4MjY0NGJjYyZtcHE9MTYuOTAmZWFwaWQ9NDYyMzAmbWN0Yz0zJmN1cnJlbmN5PUdCUCZyYXRlcGxhbmlkPTQwMDI2ODg5NCZzZWxlY3RlZD0xMTMyNDE1Mjkmc3RhcnREYXRlPTIwMjYtMDMtMDImbXBiPTIuMDAmbXBhPTE1LjM2In0%3D&amp;utid=0a660a00-ed21-35ef-c7df-56d77dc2f621&amp;tm_stars=0&amp;client_id=skyscanner_app&amp;redirect_delay=1000&amp;price_policy=2&amp;pre_redirect_id=99d673a8-e9c2-ee7c-aff1-0ffbafe4040c&amp;tm_city_code&amp;max_price=1350&amp;guests=1&amp;request_id=99d673a8-e9c2-ee7c-aff1-0ffbafe4040c&amp;tm_country_code=PH</t>
  </si>
  <si>
    <t>14.4427013, 121.0459824</t>
  </si>
  <si>
    <t>Anuva Condominium with Netflix</t>
  </si>
  <si>
    <t>www.skyscanner.com.ph/hotel_deeplink/4.0/PH/en-US/PHP/h_bc/205111219/2026-03-02/2026-03-03/hotel/hotel/hotels?legacy_provider_id=13&amp;rooms=1&amp;closed_user_group=apps&amp;hb_data=CdRKIRy0dGI2rYNGgutsZjrZzie6IN8rxSqMlUuUHxKioFSJbAluU_6pzJuk38T4DST2QMXgLSpLuG9fUeuX5eWOggLXa00UlG3HHKCTDKJbpcw0E4pQ9JAv5vaZ_sEmbev0gqPdQPwTdBcIsX0jlLr2z-_QzAuAfCMvaVL3SrjqSpAe6UcjD-z5abj5o3ocEYD1muxoQFNybyv2UlafLOH3HBEDDBrsRSNUhgMYh-il5EE1lypWiHfsPAPtACNjNAZDDz8_W93yK4xZ-o8vsTI5dNXbE7H0N5L2NSEuuJ62tBU9bXNOhReuCu94rkvyHNbv9PcfTv4Wnz89qbQuZdYD65sWoC5Nkrb9fazkosbGnHJLoQgYQFFJVwNhNNvpbac4slgWBr9hN9aNlO5ZPD5Bvum6gLkw_VLU-tWTZ-llY38RQ8A%3D&amp;q_datetime_utc=2026-03-01T23%3A05%3A38&amp;ticket_price=1208&amp;quote_id=-6472994558565760972&amp;utid_state=1&amp;channel=iphone&amp;price_without_closed_user_group=1616&amp;tm_place_name=Muntinlupa&amp;deeplink_data=eyJmaWVsZHMiOnsic2lnbmF0dXJlIjoiOWEyNmJiYmFmMzU2NmZkYmNhMDNhM2UwYjVmOGQ0ZWIiLCJibG9ja19pZCI6IjcxNDgzNTcwMV8yOTg2MDE5MTRfMl8wXzAifX0%3D&amp;utid=aece4584-5fe6-0784-7d21-d15a71d5fe67&amp;tm_stars=0&amp;client_id=skyscanner_app&amp;redirect_delay=1000&amp;price_policy=2&amp;pre_redirect_id=cf4dac28-fafe-2bc2-1d29-005040ed9f57&amp;tm_city_code&amp;max_price=1208&amp;guests=1&amp;request_id=cf4dac28-fafe-2bc2-1d29-005040ed9f57&amp;tm_country_code=PH</t>
  </si>
  <si>
    <t>14.442627, 121.0458298</t>
  </si>
  <si>
    <t>Azure Staycation - ParaÃ±aque</t>
  </si>
  <si>
    <t>www.skyscanner.com.ph/hotel_deeplink/4.0/PH/en-US/PHP/h_bc/222505741/2026-03-02/2026-03-03/hotel/hotel/hotels?legacy_provider_id=13&amp;rooms=1&amp;closed_user_group=apps&amp;hb_data=jOnafTfSL3X6oS7B_QtGM61X5YFWSiEm9O9A0HiNZhUhT-g7wY2rXVmJmlc7MWCjipT9sdHc3gdukUX3SEzH3HCugrfnJWEtnIPHGQ2mXLEG664VHVS6fGrs_eqjOJk3EDwNUg_bSxycSJghY7UpQl2o-1hofdIm1Y1cdrqyi3gmPiH3d4mUzVInJgbxM8NXrwJeEhIXTmZQRCa8N4pGyoHnxxbnGOSeHHxk3OnBIKl-FFaW1iSI5RPRcuXc4K7Aa9sOIiqhHdMttlixsRt35O22uKZqav6bED8AepBKw0xjClBTmAv19ulHuyRnDbKERsTiQrJ4BSRivIh-aspf_bT-NC4L3T_Pro7KSpoFVCHCL2NnbujHLbSpWTFpcVmEyCtXoUJbnsQGuLAoTGedcGhmkv8yi_g8ANjLkjysUO8Iwysn&amp;q_datetime_utc=2026-03-01T23%3A05%3A37&amp;ticket_price=4131&amp;quote_id=-3147027623602279259&amp;utid_state=1&amp;channel=iphone&amp;price_without_closed_user_group=5022&amp;tm_place_name=Posadas+Village&amp;deeplink_data=eyJmaWVsZHMiOnsic2lnbmF0dXJlIjoiYzU2ZjdjZWVkYmRhZWFmNDE0ZGFlNGY2ZjBkZmFhZWYiLCJibG9ja19pZCI6IjEzMTA2MzA5MDFfNDAzODQwMzkzXzVfMF8wIn19&amp;utid=2324a9c8-bd8b-18ab-8387-4887932ca25f&amp;tm_stars=0&amp;client_id=skyscanner_app&amp;redirect_delay=1000&amp;price_policy=2&amp;pre_redirect_id=a2a8666d-8840-7cb4-23d7-b000b2e12786&amp;tm_city_code&amp;max_price=4131&amp;guests=1&amp;request_id=a2a8666d-8840-7cb4-23d7-b000b2e12786&amp;tm_country_code=PH</t>
  </si>
  <si>
    <t>14.4851742, 121.0448837</t>
  </si>
  <si>
    <t>Severina Peach Avenue, Greenvale 2, Marcelo Green Village, Parañaque District 2, Parañaque, Southern Manila District, Metro Manila, 1717, Philippines</t>
  </si>
  <si>
    <t>Azure Staycation - ParaÃ±aque is located in Manila, just 5.2 miles from Newport Mall and 6.4 miles from Glorietta Mall. Free Wifi is available throughout the property and private parking is available on site.</t>
  </si>
  <si>
    <t>Azure Urban Resort - St Tropez Tower Staycation Unit with a European Touch - Apartment with Terrace</t>
  </si>
  <si>
    <t>www.skyscanner.com.ph/hotel_deeplink/4.0/PH/en-US/PHP/h_ad/223007780/2026-03-02/2026-03-03/hotel/hotel/hotels?legacy_provider_id=22&amp;rooms=1&amp;hb_data=nY4P8__7xJaDAhMJMr2sEGkbxDcXogJ1RoG2ggeQv9G3pXNZOBptfafn2GWFWZIFBPS58DyA3Tg_U_38okA0PknAuYj3AXh_ObpvUsGW9AaLqdGI080CTMZ4LQGVR0XAp00XBTa88KHLs558Wwui-COvD_Uz35bJf8b2hrvuz57pDWVpqMsDhBTyeHK7d_sIldImEr4EIF1mHfoiV6JV0MK9XIDQ_1defN-HvK2bkj2_YLshycRrooiyEuoJJZHQNTrUXcQxF2DIhqx7XS1bJq0x3VWJSn77fTsuKEmRLkjMp98224CNa-GRzE9fqQMW83b0vOqGIjf33YLO2ybAGPr4abI_UASupJ1wL5Z1EwUkrk66JBhdXaobtnmifHoAFU49vpDBInjmW2FACwwqAcqmKTXaj06W7satDkSKGucH&amp;q_datetime_utc=2026-03-01T23%3A05%3A38&amp;ticket_price=4536&amp;quote_id=-725173878917477610&amp;utid_state=1&amp;channel=iphone&amp;tm_place_name=Pasay&amp;deeplink_data=eyJmaWVsZHMiOnsic2lnbmF0dXJlIjoiMDcyMzg5M2IyMDM3NjI1NGEzNTkwMzBlOGNlMGMxMGUifSwidXJsIjoiaHR0cHM6Ly93d3cuYWdvZGEuY29tL3BhcnRuZXJzL3BhcnRuZXJzZWFyY2guYXNweD9jaWQ9MTg0NjM4MyZoaWQ9NjYwNjQzNDQmY3VycmVuY3k9UEhQJmNoZWNraW49MjAyNi0wMy0wMiZjaGVja291dD0yMDI2LTAzLTAzJk51bWJlcm9mQWR1bHRzPTEmTnVtYmVyb2ZDaGlsZHJlbj0wJlJvb21zPTEmbWNpZD0zMDM4Jm1hc3RlclJvb21JZD0xMDIxNTY3NDYzJm1wdD1RMVpOWnl0NlNXOUdURzF2VXprM1NtNXdiVGxyWVhwa1JuTlFXV05EWkhOQlJYRmxSMDlaTmxVeVkyaEhTVGwzSzFSWFdGRlROMHBzUWxORVIxWjRSRWdyWm10eFJHVXpTWFppWTA5QlBUMCZUb3RhbFByaWNlPTQ1MzYuMDAmVG90YWxUYXg9NDg2LjAwJlRvdGFsRmVlPTAuMDAmVG90YWxTdXJjaGFyZ2U9MCZtY3VyPVBIUCJ9&amp;utid=e67ad0fa-1873-5a09-aca5-c75abd46469c&amp;tm_stars=0&amp;client_id=skyscanner_app&amp;redirect_delay=1000&amp;price_policy=2&amp;pre_redirect_id=9037336f-6773-d96e-8c94-f1c888f0ae95&amp;tm_city_code&amp;max_price=4536&amp;guests=1&amp;request_id=9037336f-6773-d96e-8c94-f1c888f0ae95&amp;tm_country_code=PH</t>
  </si>
  <si>
    <t>14.4848604, 121.0445328</t>
  </si>
  <si>
    <t>Family Room</t>
  </si>
  <si>
    <t>Condo Stay at Paranaque with Unlimited WIFI v3 - Studio Apartment</t>
  </si>
  <si>
    <t>www.skyscanner.com.ph/hotel_deeplink/4.0/PH/en-US/PHP/h_bc/213625089/2026-03-02/2026-03-03/hotel/hotel/hotels?legacy_provider_id=13&amp;rooms=1&amp;closed_user_group=apps&amp;hb_data=OsLxSQciNKO0xt0ynUYhls0pJbf-S_TnPGMTL_JxCwwYWuv-PMVOwmvZt7dsTtxJ4tEbz01I9B_AhzBeN0euP7MkELc_N80xqghFK3s9uFHKGK4axacdYBcSSW4RapFkLbAiNrTOpYfbv0153JAL2hUiL53oRTLx7UOgEQGGcg2eow066AlsqqqxhYShCP-atbF-IG0IIJsLDCLLQbp8UD0tgYTnX_gEVXyo2PWuEmNDp2SWXjkcu0t3CpdlKIPq7v4d9tnkfFo711Xzled0H7IyZK7aNrwvVm3n-L2sWqK2J_hq3hRibd9yhR8G1tOYZI4xM7sEHWuWLgRErkUJIfVDfytSnB4s1lojbfAOZ1O1wqu9XCGc9B1T3HNEcWRs8koE7JcJJ6iKYqnVI9-51GMcQYzBChlUFjsEMrplw-e4DjG5yd8%3D&amp;q_datetime_utc=2026-03-01T23%3A05%3A39&amp;ticket_price=1285&amp;quote_id=-6817647217117719396&amp;utid_state=1&amp;channel=iphone&amp;price_without_closed_user_group=4183&amp;tm_place_name=Pasay&amp;deeplink_data=eyJmaWVsZHMiOnsic2lnbmF0dXJlIjoiY2NlM2FmNDZlNThjYjNiNzYzNzA1ZWE2YzRlZWU4MzMiLCJibG9ja19pZCI6IjQ2Mzk5NzUwMV80MDIwMjAyNzlfMl8wXzAifX0%3D&amp;utid=24d15754-8441-689d-914e-9c743bb2d9ce&amp;tm_stars=0&amp;client_id=skyscanner_app&amp;redirect_delay=1000&amp;price_policy=2&amp;pre_redirect_id=25d8e850-1b8e-1556-0013-62a61e1cad64&amp;tm_city_code&amp;max_price=1285&amp;guests=1&amp;request_id=25d8e850-1b8e-1556-0013-62a61e1cad64&amp;tm_country_code=PH</t>
  </si>
  <si>
    <t>14.4926205, 121.0147705</t>
  </si>
  <si>
    <t>Bloom Residences Tower B Entire 2 BR Condo in Paranaque</t>
  </si>
  <si>
    <t>https://www.google.com/maps/place/SMDC+Bloom+Residences+2+BR+Condo+unit/data=!4m10!3m9!5m3!1s2026-03-01!4m1!1i1!8m2!3d14.4563198!4d121.0395584!16s%2Fg%2F11ytn_jfq5!17BQ0FF?authuser=0&amp;hl=en&amp;rclk=1</t>
  </si>
  <si>
    <t>14.4563198, 121.0395584</t>
  </si>
  <si>
    <t>Dr. A. Santos Avenue, San Antonio, Parañaque District 2, Parañaque, Southern Manila District, Metro Manila, 1719, Philippines</t>
  </si>
  <si>
    <t>Bloom Residences Tower B Entire 2 BR Condo in Paranaque offers accommodations in Manila, 6.3 miles from Newport Mall and 7.9 miles from Glorietta Mall.</t>
  </si>
  <si>
    <t>Sucat The Atherton Residential Condo C1516- Two Bedroom Apartment With Pool &amp; Balcony, Amenities View in Sucat Paranaque Facing Manila Memorial Near SM BF Homes - Staycations by SMS No Pool On THU, Weekends &amp; Holidays</t>
  </si>
  <si>
    <t>https://www.google.com/maps/place/Centropolis+-+Apartment+with+Pool+View/data=!4m10!3m9!5m3!1s2026-03-01!4m1!1i1!8m2!3d14.4490499!4d121.0438385!16s%2Fg%2F11mkyjp722!17BQ0FF?authuser=0&amp;hl=en&amp;rclk=1</t>
  </si>
  <si>
    <t>14.4490499, 121.0438385</t>
  </si>
  <si>
    <t>Dr. A. Santos Avenue, Pascual 1, San Antonio, Parañaque District 2, Parañaque, Southern Manila District, Metro Manila, 1715, Philippines</t>
  </si>
  <si>
    <t>7.1 miles from Mall of Asia Arena in Manila, Sucat The Atherton Residential Condo C1516- Two Bedroom Apartment with Pool &amp; Balcony, Amenities View in Sucat Paranaque Facing Manila Memorial Near SM BF Homes - Staycations by SMS No Pool On THU,...</t>
  </si>
  <si>
    <t>Angel Travellers Transit House</t>
  </si>
  <si>
    <t>www.skyscanner.com.ph/hotel_deeplink/4.0/PH/en-US/PHP/h_h1/223855840/2026-03-02/2026-03-03/hotel/hotel/hotels?legacy_provider_id=927111&amp;rooms=1&amp;closed_user_group=mobile&amp;hb_data=PXTOFPK6eboDDQN_GrzDYORtXJjn3bMj9MO3olLmDaChB7m6baeIntGUf8pVIxBmW9cybtZ2fuZwdq7DwSns5EVp-hmhU-WLdV3LxTpQGkZTOv6knZmgJZk3m3WRrMHL4ffmF7LzOcbnoFmfhLishbntu3-kWuQqjx4ke6zA4FrGilc-cWdrBNYx9tZBG7SrQZ-SydCLS8YfnPIOrYjg-JmH5YXTe4kluQDcy1mQ71fTDYKvHDFql9PAG6mn3gtCEheTjBqxxyS_tItzoNyPx85iUIk%3D&amp;q_datetime_utc=2026-03-01T23%3A05%3A40&amp;ticket_price=1080&amp;quote_id=5267731659459715618&amp;utid_state=1&amp;channel=iphone&amp;price_without_closed_user_group=1200&amp;tm_place_name=Pasay&amp;deeplink_data=eyJmaWVsZHMiOnsic2lnbmF0dXJlIjoiYjlhNjMyYmU2NDEwNTRjZmFlYjZhN2M0NDZhZGZlN2MifSwidXJsIjoiaHR0cHM6Ly9waC5ob3RlbHMuY29tL0hvdGVsLVNlYXJjaD9tcGQ9UEhQJnRwaWQ9MzIxNCZtcGU9MTc3MjQwMzMwNSZlbmREYXRlPTIwMjYtMDMtMDMmYWR1bHRzPTEmbXBuPTMxNDA0MDYzNSZtcG09MjQmbXBwPTEmbG9jYWxlPWVuX1BIJm1wbz1FQyZjaGlkPTg4YzQ1MDA3LTBmYmUtNDJkNi05YWY2LTIyZWI0OGE3ZDdiMyZtcHE9MTA4MC4wMCZlYXBpZD00NCZtY3RjPTMmY3VycmVuY3k9UEhQJnJhdGVwbGFuaWQ9MzgxMjY0MzIzJnNlbGVjdGVkPTMwMzAwMzQ4JnN0YXJ0RGF0ZT0yMDI2LTAzLTAyJm1wYT0xMDgwLjAwIn0%3D&amp;utid=c3ec33fe-3a49-ef54-5317-8af812cc5bab&amp;tm_stars=0&amp;client_id=skyscanner_app&amp;redirect_delay=1000&amp;price_policy=2&amp;pre_redirect_id=bf33cd6c-6cd4-571f-d136-f3619c818c20&amp;tm_city_code&amp;max_price=1620&amp;guests=1&amp;request_id=bf33cd6c-6cd4-571f-d136-f3619c818c20&amp;tm_country_code=PH</t>
  </si>
  <si>
    <t>14.4928675, 121.0159836</t>
  </si>
  <si>
    <t>MCP Transient near NAIA - One-Bedroom</t>
  </si>
  <si>
    <t>https://www.skyscanner.com.ph/hotel_deeplink/4.0/PH/en-US/PHP/h_ct/216843747/2026-02-23/2026-02-24/hotel/hotel/hotels?legacy_provider_id=31&amp;rooms=1&amp;closed_user_group=general&amp;hb_data=ynh8nVVqOtfQ5GTtX0_nsnLhnuLEIrixMlArF5EOoyQztsCHcbS-QcUOg937TYVVguGQimWuhNJE5RV0lUZcjG4ZxMSgQEEFwmoVfhThrlENRVAEG-IOojvRGeAlYy1JuvgK6KN2b8DGa9nIp9-m7y6Ff34qIGeeTu6trD9QaeF8E6yAchKXKyEt2l6ClJ9p1c2nDP0PekUf6aI8YgzA2uYm0cXR38Xg12K_UcYj7c2krHxAwuTse07_iZkNtc6gjBZY5YQcqhVfFOVeD-79UnCjhhbd-EQ2fCzCNm43U6gvme-y0gLZi7DcGvBFkwKN4UxXlBAUtV8hsNiyFY50r4wyXKWRyb2TOYrdMB4_-vGB8qmYtl1Ls8YvILVYLpBDGAhdaolRGb1m3RbafVEzh2E66mg6RXHjWd4seBXAtQ%3D%3D&amp;q_datetime_utc=2026-02-23T10%3A23%3A13&amp;ticket_price=970&amp;utid_state=1&amp;channel=iphone&amp;price_without_closed_user_group=1294&amp;tm_place_name=Pasay&amp;deeplink_data=eyJmaWVsZHMiOnsic2lnbmF0dXJlIjoiMDRhMTI0NDk2NTg2ZDY3ZmU4Y2I2NDAwZWFiOTQ4ZWIifSwidXJsIjoiaHR0cHM6Ly9waC50cmlwLmNvbS9ob3RlbHMvcmVkaXJlY3Q%2FaG90ZWxpZD05MjM3MzU2MCZjaXR5PTEyMTg1MyZBbGxpYW5jZWlkPTEyNjA3JnNpZD04ODg4MzImY2hlY2tpbj0yMDI2LTAyLTIzJmNoZWNrb3V0PTIwMjYtMDItMjQmc2hvcHBpbmdpZD01ODQyNTcxZDY5Mzg0OWQwYjUxMDRlZTI1ZjVhZmMzMSZhZHVsdD0xJmNoaWxkcmVuPTAmYWdlcz0mbGFuZ3VhZ2U9ZW5waCZsb2NhbGU9ZW5fUEgmcm9vbWlkPTE1NDgwMDExMjUmc3dpZD0wJnBheT1QUCZmZ3Q9MSZjcm49MSZjdXJyPVBIUCZ3a3A9MSZzdGFuZD1INHNJQUFBQUFBQUFfd0Q0QUFmX0NsMEtBaGdCRWdRSUFSQUFHbEVJNWI2UzRnVVlBREFBT1BzUm1BRzRoSVlzcUFFQXVBRUN3QUVBMFFIc1ViZ2VoYmVKUU9FQmNUMEsxNk5PamtEb0FZeWttZWtCaUFJZ2lRUUFBQUFBQUFBQUFLQUVBS0VGQUFBQUFBQzdsa0FhSURVNE5ESTFOekZrTmprek9EUTVaREJpTlRFd05HVmxNalZtTldGbVl6TXhJQVFvbWNfd3pBWklBVklHTXpoaE9EWXdXaHdLQTFCSVVCRjFBcG9JRzU2LVB4b0RVRWhRSVhVQ21nZ2JucjRfWWdWbGJsOVFTR2l5RkhBQmVBQ0tBUWRJQVhnQXlBRUJxZ0VBOGdFaU5UZzBNalUzTVdRMk9UTTRORGxrTUdJMU1UQTBaV1V5TldZMVlXWmpNekZmTUpJQ0FUU2FBZ0FBQUFEX193RUFBUF9fT21YdHd2Z0FBQUEifQ%3D%3D&amp;utid=88ab3d24-709f-532f-61ca-f52984233a2c&amp;tm_stars=1&amp;client_id=skyscanner_app&amp;redirect_delay=1000&amp;price_policy=2&amp;pre_redirect_id=99c37677-a223-a02f-c3df-8c8a6851c487&amp;tm_city_code&amp;max_price=970&amp;guests=1&amp;request_id=99c37677-a223-a02f-c3df-8c8a6851c487&amp;tm_country_code=PH</t>
  </si>
  <si>
    <t>14.53088, 121.0083389</t>
  </si>
  <si>
    <t>Saint Peter Street, Maricaban Urban Bliss Project, Barangay 179, Zone 19, District 2, Pasay, Southern Manila District, Metro Manila, 1232, Philippines</t>
  </si>
  <si>
    <t>Double room</t>
  </si>
  <si>
    <t>Jen's Paranaque City Apartment</t>
  </si>
  <si>
    <t>www.skyscanner.com.ph/hotel_deeplink/4.0/PH/en-US/PHP/h_bc/200565033/2026-03-02/2026-03-03/hotel/hotel/hotels?legacy_provider_id=13&amp;rooms=1&amp;closed_user_group=apps&amp;hb_data=Emh-MQWuPtTGnvHAFyLAI-_qzjbqYBblrIrljGruYUjN7-d0Fn7uK1g229Zfk1uA5D-GPtx0u8ZiRYHar6gqJL38GhQmTOjWcdc3hHHethqs72B0dm5eeVTEZCGl0ndR7vvrxeejh9y3r-MohXyvA8upUA5C0dZQPuRfuBnpvCHZk2-kz-_Bt2uDapkNRfMDHM4hCcTkNPMZShJndP1foNsohYl4-QrY3K8MayT5OXdCr6vUj6FKq0mnXzQS_sRVS4thzeXzxE9lNpj0SN0kSDMk3CBOJtJeSgqHe5nlS3rcukzVkqunaSoGYGeB4iUQHp4dmWSJlWzVNKT0op5mnYLnXVVgscLJ5bkfN3WDz2-Ijrr9l0wjAUrn4b4cUQHiVwzH4GhsR9JPSxgG_0vPd8bt1pc5r03pmNXc2LzijSqFEACdgSQ%3D&amp;q_datetime_utc=2026-03-01T23%3A05%3A56&amp;ticket_price=1280&amp;quote_id=-4924921620593868165&amp;utid_state=1&amp;channel=iphone&amp;price_without_closed_user_group=1649&amp;tm_place_name=Pasay&amp;deeplink_data=eyJmaWVsZHMiOnsic2lnbmF0dXJlIjoiNmIwNWVmMDIyODNjNmZjMmMxNGM4MzY2NTQzNTNhOTgiLCJibG9ja19pZCI6IjQ2Nzc1MzMwMV8xNDQ2NDg3MTlfMF8wXzBfNzA4MTY3In19&amp;utid=caa45e79-383d-cb91-59e5-fbbaea065deb&amp;tm_stars=0&amp;client_id=skyscanner_app&amp;redirect_delay=1000&amp;price_policy=2&amp;pre_redirect_id=a2849c72-7a07-d8bb-cc94-c37b9d8d2a55&amp;tm_city_code&amp;max_price=1280&amp;guests=1&amp;request_id=a2849c72-7a07-d8bb-cc94-c37b9d8d2a55&amp;tm_country_code=PH</t>
  </si>
  <si>
    <t>14.492712, 121.0155411</t>
  </si>
  <si>
    <t>parking, wifi, air_conditioning, non-smoking, internet_access, 24-hour_front_desk_service, massage, playground, spa, express_check-in, atm, express_check-out</t>
  </si>
  <si>
    <t>La Casa Hungary 109 Kassel Residences Near NAIA - Family Studio</t>
  </si>
  <si>
    <t>www.skyscanner.com.ph/hotel_deeplink/4.0/PH/en-US/PHP/h_bc/213620820/2026-03-02/2026-03-03/hotel/hotel/hotels?legacy_provider_id=13&amp;rooms=1&amp;closed_user_group=apps&amp;hb_data=E_V1bOlJ1Y4P9ykkL0X9Zl4tUZsUkRZNo-mLDd72IaG2_F-2twSON3uDpFevHJlfYemi9Pz4V33rrhpojVl1Hr3R9NrJqGLl0J1TkFhC_NchWSOMv_qf9irFe4_rTw21HHXtZiFp2d_lrRGaRkTeqscyJwnOojDXoJM5uWfW2CDXRqfPEmp2Mk6EO5nek7ET7prBkuppiZPvQ4FWC93_NOIdebl3jiycYx5DUwN3swM9yGXQd-zdcBOquXMJEdM_6DybMctWI8T1ETRv2wZtpWJx1w4KwFDpGD21kgCKliaEeOpCO44C_UPPic-RHmRHAJXCRCiKikbEhX9JU1Hjt-r0bKod5aFeRDswY_wl7K-FymKE7MrdD6F2b0iwOQi0HEUVK_8a8jcclSZywWhNTiOR7TQA98-Y7Md6KxbouUp96SGrjt0%3D&amp;q_datetime_utc=2026-03-01T23%3A05%3A55&amp;ticket_price=1119&amp;quote_id=3376545304458880731&amp;utid_state=1&amp;channel=iphone&amp;price_without_closed_user_group=1447&amp;tm_place_name=Pasay&amp;deeplink_data=eyJmaWVsZHMiOnsic2lnbmF0dXJlIjoiMWE3YTJlMWUzZWM3YTY3YjI0ZGVlNTVkMWYzYTRkNmQiLCJibG9ja19pZCI6IjkzNzI0MzIwM180MDg4MTMxODhfMF8yXzAifX0%3D&amp;utid=a982dbdd-31b0-33d8-6387-bdc966ab9556&amp;tm_stars=0&amp;client_id=skyscanner_app&amp;redirect_delay=1000&amp;price_policy=2&amp;pre_redirect_id=e3a698c4-087f-9d2e-1121-c3270c7aeaed&amp;tm_city_code&amp;max_price=1602&amp;guests=1&amp;request_id=e3a698c4-087f-9d2e-1121-c3270c7aeaed&amp;tm_country_code=PH</t>
  </si>
  <si>
    <t>14.49259, 121.0151825</t>
  </si>
  <si>
    <t>OneTiago Staycation - Spring Residences Paranaque</t>
  </si>
  <si>
    <t>www.skyscanner.com.ph/hotel_deeplink/4.0/PH/en-US/PHP/h_bc/213948394/2026-03-02/2026-03-03/hotel/hotel/hotels?legacy_provider_id=13&amp;rooms=1&amp;closed_user_group=apps&amp;hb_data=o4X4nZ6aCHVv1LyYPCy0GI6YvbcGCKsi3iOYk0NXfp2HlTLa-gj7xY43oNwjKaYDQrPenvVqvvYnVUBQmnoNNKsOFXWaHIFUIWPuRAD2jyYKnDksSjA5xHShsuv-t3of0k2MtYWMhLSuVqZ-I_doq6UJlpnaOZwPmtW3Pu3OMTf8DV4wnHVdgZsfSn1ZN_-smGqoeEYpR2mZctEPiTpjJ0QYiF8-LbCYgLkvv6y4rlC0CFayGdUphYnf4JYUapEzbLgL2qxCISJgKNsFo7EHLgwTV4ZqT145YbLK3-6UhEy_NmmMGfr8KY1b6PWvrgMu0WaBLArY14Gt70OA1GCsAh5BwmMGb2IYtSqEJEl6S4_UlpNbPpAD3wsxTKqt5lCDUmmohin2Tz7ifq7P_R97IkvR1PH3R0A0kR6nGly31E2EwyIT&amp;q_datetime_utc=2026-03-01T23%3A05%3A56&amp;ticket_price=4006&amp;quote_id=-8657444385015979837&amp;utid_state=1&amp;channel=iphone&amp;price_without_closed_user_group=5308&amp;tm_place_name=Metro+Manila&amp;deeplink_data=eyJmaWVsZHMiOnsic2lnbmF0dXJlIjoiNWNmOWI0NTA1YjU0NjIwODQwMzllMjZiNDBlMmM0NzgiLCJibG9ja19pZCI6IjkwODk4NzMwMV8zNjQzNTU0MjFfMF8wXzBfMTE2NDMyMSJ9fQ%3D%3D&amp;utid=db2494b0-9c5e-ac1f-681c-ebaa01a44cb2&amp;tm_stars=0&amp;client_id=skyscanner_app&amp;redirect_delay=1000&amp;price_policy=2&amp;pre_redirect_id=8e45a72c-a430-d7b6-dea6-8b9b35439fc8&amp;tm_city_code&amp;max_price=4006&amp;guests=1&amp;request_id=8e45a72c-a430-d7b6-dea6-8b9b35439fc8&amp;tm_country_code=PH</t>
  </si>
  <si>
    <t>14.488019, 121.0428314</t>
  </si>
  <si>
    <t>West Service Road, Sun Valley, Parañaque District 2, Parañaque, Southern Manila District, Metro Manila, 1713, Philippines</t>
  </si>
  <si>
    <t>OneTiago Staycation - Spring Residences Paranaque is located in Manila, just 4.9 miles from Newport Mall and 5.7 miles from Glorietta Mall. This apartment features air-conditioned accommodations with a balcony and free Wifi.</t>
  </si>
  <si>
    <t>Staycation in Regala</t>
  </si>
  <si>
    <t>www.skyscanner.com.ph/hotel_deeplink/4.0/PH/en-US/PHP/h_xp/217075089/2026-03-02/2026-03-03/hotel/hotel/hotels?legacy_provider_id=1&amp;rooms=1&amp;closed_user_group=mobile&amp;hb_data=igdZE2CfkH0Q_VYoM_i4U7M3YyWvukCc-nVtCncLrNY89XCLJeSqC0YibfQG1XifUZZNlXjP1ZMNigWd-3B6gzSnnYGhOaIlu1MD9ur77HMl8tQz14nrVwjtICAw-Nlzov-p4O5h-Bk6-u9Z86dmXTWSLzwE_q4A21FsNCU4jLUnn0qJjobLBhpoZNGmO51s2cmG1QIA4BRo3X-3aCGQsDZBsGekkfwGLsQwbEc3A7nmPd402MGCNgf5VhVW5xu1BkMWwu4QigIl_CDsxjzfR0Uu20s%3D&amp;q_datetime_utc=2026-03-01T23%3A05%3A56&amp;ticket_price=974&amp;quote_id=-3589007859597621537&amp;utid_state=1&amp;channel=iphone&amp;price_without_closed_user_group=1083&amp;tm_place_name=Metro+Manila&amp;deeplink_data=eyJmaWVsZHMiOnsic2lnbmF0dXJlIjoiMDVlOTFkMTU0MTRkNjVlMDY3ZGFlZjk5OWQ3MWMyZmMifSwidXJsIjoiaHR0cHM6Ly93d3cuZXhwZWRpYS5jb20ucGgvSG90ZWwtU2VhcmNoP3RwaWQ9NjgmbXBlPTE3NzI0MDMzMTUmZW5kRGF0ZT0yMDI2LTAzLTAzJmFkdWx0cz0xJmxvY2FsZT1lbl9VUyZjaGlkPTBhYjFmNTAwLWUwYmUtNGVkZi05MGI0LTc3Mjk1ZjE1MjhjNiZlYXBpZD00NjIzMCZtY3RjPTMmc3RhcnREYXRlPTIwMjYtMDMtMDImbXBkPUdCUCZtcG49MzI3NDk3MDkwJmN1cnJlbmN5PUdCUCZyYXRlcGxhbmlkPTQwNTIwMzEyMiZtcG09MjQmbXBwPTEmbXBvPUVDJnNlbGVjdGVkPTEyMTcwNzQ1NCZtcGI9MS4xNCZtcHE9MTIuNTImbXBhPTExLjM4In0%3D&amp;utid=221dafa2-ebd3-6294-fa3e-597f711e1231&amp;tm_stars=0&amp;client_id=skyscanner_app&amp;redirect_delay=1000&amp;price_policy=2&amp;pre_redirect_id=d986ab99-0e60-32aa-dbe0-144ce6d8139b&amp;tm_city_code&amp;max_price=974&amp;guests=1&amp;request_id=d986ab99-0e60-32aa-dbe0-144ce6d8139b&amp;tm_country_code=PH</t>
  </si>
  <si>
    <t>14.4896002, 121.020752</t>
  </si>
  <si>
    <t>Chateau Elysée Road, Chateau Elysée Condominiums, Moonwalk, Parañaque District 2, Parañaque, Southern Manila District, Metro Manila, 1711, Philippines</t>
  </si>
  <si>
    <t>Located in ParaÃ±aque (Moonwalk), Staycation in Regala is within a 10-minute drive of Fort Bonifacio and City of Dreams Manila. This apartment is 5.9 mi (9.4 km) from SM Mall of Asia and 5.7 mi (9.2 km) from Newport World Resorts.
The front desk is staffed during limited hours. Self parking (subject to charges) is available onsite.
Make yourself at home in one of the 10 air-conditioned rooms featuring kitchens with refrigerators and ovens. Rooms have private balconies. Complimentary wireless internet access is available to keep you connected.</t>
  </si>
  <si>
    <t>Katliza Condotel Kassel Residences - Deluxe Queen Studio</t>
  </si>
  <si>
    <t>https://www.google.com/maps/place/Katliza+Condotel+Kassel+Residences+-+Deluxe+Queen+Studio/data=!4m10!3m9!5m3!1s2026-03-01!4m1!1i1!8m2!3d14.4924803!4d121.0168686!16s%2Fg%2F11ssgcc5w_!17BQ0FF?authuser=0&amp;hl=en&amp;rclk=1</t>
  </si>
  <si>
    <t>14.4924803, 121.0168686</t>
  </si>
  <si>
    <t>Kassel Residences, Moonwalk, Parañaque District 2, Parañaque, Southern Manila District, Metro Manila, 1700, Philippines</t>
  </si>
  <si>
    <t>Deluxe Queen Studio</t>
  </si>
  <si>
    <t>VJ Transient Condotel - Studio</t>
  </si>
  <si>
    <t>www.skyscanner.com.ph/hotel_deeplink/4.0/PH/en-US/PHP/h_bc/216656867/2026-03-02/2026-03-03/hotel/hotel/hotels?legacy_provider_id=13&amp;rooms=1&amp;closed_user_group=apps&amp;hb_data=8G3qvIo12K-BYUOCxXgu1kIY7hIDNjO7USD0Z3btViyvmO2BtDeQrkFh4VQJAYKEp-QPeYHz7Ws4gQgvxUZccbSMOd1jeWrC4T7vThQu-IC1627MO9xYeERQvsLudXEiBl4twIecQfYLVfZ6lJnMjbCc-1KVwgpuE47DGgSadeu9ieZNLaLQWALtT2ynWWhXVH3_TQzHlgkC38xyXB9sowptwrNHgtDEoS9ENthuyIBN5ip2bMdSZdgCSeIf00IQ6rIJk4leRZvOgcY8G3NiQzD28APpwGwpjpqh_Pp2nwOeCUzsHdyzjQK-C2hvmqZQqAYCfap76CRIcsReL-RwiZ1dGlwjOgR7u9KeraBPY4HobqDjsXiaNR6VS3CowQ_y6TgYWStYWOpgZTCbRopboAqiqvoOf0rlE31CI6vSqGde3tzV&amp;q_datetime_utc=2026-03-01T23%3A05%3A58&amp;ticket_price=991&amp;quote_id=-9081752627692715440&amp;utid_state=1&amp;channel=iphone&amp;price_without_closed_user_group=1325&amp;tm_place_name=Pasay&amp;deeplink_data=eyJmaWVsZHMiOnsic2lnbmF0dXJlIjoiMWZiMjc4MmM3MDQ5NTQzODE0MzMwZWFiMzNlODQ4MzUiLCJibG9ja19pZCI6IjEwODY3NzI4MDFfMzgxNjA4NzUxXzJfMF8wIn19&amp;utid=ed610593-9bda-76cf-1ade-4206ad3b2d5f&amp;tm_stars=0&amp;client_id=skyscanner_app&amp;redirect_delay=1000&amp;price_policy=2&amp;pre_redirect_id=4f19a96f-8ec2-ffbe-c783-5116e67d65d3&amp;tm_city_code&amp;max_price=1088&amp;guests=1&amp;request_id=4f19a96f-8ec2-ffbe-c783-5116e67d65d3&amp;tm_country_code=PH</t>
  </si>
  <si>
    <t>14.4926395, 121.0148392</t>
  </si>
  <si>
    <t>Condo Transient Near NAIA Airport T1234 with Unlimited WIFI v1 - Apartment</t>
  </si>
  <si>
    <t>www.skyscanner.com.ph/hotel_deeplink/4.0/PH/en-US/PHP/h_bc/216537992/2026-03-02/2026-03-03/hotel/hotel/hotels?legacy_provider_id=13&amp;rooms=1&amp;closed_user_group=apps&amp;hb_data=Lc286FFs4ukGh4yOGlZM_0XInDJ1s7wuWhJ4_KylhiJ0y0skOu63qdrroRNNEHd6z5oy-GqRfi6hiOClxE4PFAP3YGJYmlJ-SrQ1A7owucbfGwVMdGvQuguWXFKEonXm8oZ_p0HytJoYNtO63TFhXbwMcejNhFPsnLSfzqiU3g4_x2-exlgmDfe3iv9mb1CINSQ4YStKHuRBRCA6NndbHfP3uQMsmc1YE-LKwMbIWPlMrx-_N0b9AFL7skQaeS5dgA30yNB8FEEJC4n28K4b5wMUPH0MgujtxXxQYY83X_NDnu_QxinLgY637SW3S_nVRdsISEWBBRdbZwbQmyBtz_3yrjHsmZsXNYERcOn1xjEn_DJXts1ZZ0zgDjDdBjuhJvMe_r7qIlWIhG4EDcJDi7xGT7znb9QAXQqJxHXWFVIyg4mTTpc%3D&amp;q_datetime_utc=2026-03-01T23%3A05%3A56&amp;ticket_price=1285&amp;quote_id=-6150135106190928903&amp;utid_state=1&amp;channel=iphone&amp;price_without_closed_user_group=6871&amp;tm_place_name=Pasay&amp;deeplink_data=eyJmaWVsZHMiOnsic2lnbmF0dXJlIjoiMDI4YjcyOTA1ZjNlN2QxMTVhMTFhZmRkMTBhY2U1YzYiLCJibG9ja19pZCI6IjQ2NDA4MjYwMV80MDIwMjAxODlfMl8wXzAifX0%3D&amp;utid=4d29e87e-5acd-8630-b7d0-b52b7b6a7fe9&amp;tm_stars=0&amp;client_id=skyscanner_app&amp;redirect_delay=1000&amp;price_policy=2&amp;pre_redirect_id=c40fbc84-dd28-76c7-d034-8103989d43ee&amp;tm_city_code&amp;max_price=1285&amp;guests=1&amp;request_id=c40fbc84-dd28-76c7-d034-8103989d43ee&amp;tm_country_code=PH</t>
  </si>
  <si>
    <t>14.49261, 121.0148163</t>
  </si>
  <si>
    <t>Eiffel Suite Chateau Elysee near NAIA Airport</t>
  </si>
  <si>
    <t>www.skyscanner.com.ph/hotel_deeplink/4.0/PH/en-US/PHP/h_bc/223624293/2026-03-02/2026-03-03/hotel/hotel/hotels?legacy_provider_id=13&amp;rooms=1&amp;closed_user_group=apps&amp;hb_data=Hx3xPM-4RHlCHv-oWDPxV9clbfnj12p6yak3l5uvt4X-kAf8UyDkEQ1Ca-xyzlVS6UK0QTzLLoysb33_ZbnQYPfYjDx-npuYm2K9DgzNkrn9zrQuomtHWih0jt_2RHLXZHliV9ghPCkMlYVVDXpxZbDi1qP2aOKOcFaHnWETRflyRb-CKbP3GV6YfkJnA73qJGGav6dnrRrLFQQm3pXetkCq6OJr9Pw6HEWIw3roI0Npi72G1B4KKZh9yFGdGlgYVd86Cjyb47doMwKNVFAidcyRyWDcxDHnFpJqAgrvE_MJBgA188YIt4LMFzu4eHGZqG1LGFIPig0TbZXmbJpSfGl0w1BSRd822KWHfXtt3c0udRlocLXQXho8-qrEeR52CUi6Vor_f9txY3Ir5RuBujPph8P8OhruPEmqx5eHtQmvTpCH&amp;q_datetime_utc=2026-03-01T23%3A05%3A58&amp;ticket_price=3511&amp;quote_id=-5270501178755718528&amp;utid_state=1&amp;channel=iphone&amp;price_without_closed_user_group=4949&amp;tm_place_name=Pasay&amp;deeplink_data=eyJmaWVsZHMiOnsic2lnbmF0dXJlIjoiM2FlOGRmOTE2MjE3ZGNlMTVkOTk2ZTAzM2Y2MDczMGUiLCJibG9ja19pZCI6IjE0MTAyODEyMDFfNDEyNzg3MjQwXzFfMF8wIn19&amp;utid=791be4c8-e155-1919-27a8-45bb5973ac0e&amp;tm_stars=0&amp;client_id=skyscanner_app&amp;redirect_delay=1000&amp;price_policy=2&amp;pre_redirect_id=a1f8ca21-e2c2-a54f-b667-9386b5eb2094&amp;tm_city_code&amp;max_price=3856&amp;guests=1&amp;request_id=a1f8ca21-e2c2-a54f-b667-9386b5eb2094&amp;tm_country_code=PH</t>
  </si>
  <si>
    <t>14.4902353, 121.0204926</t>
  </si>
  <si>
    <t>Eiffel - Cluster 3, Doña Soledad Avenue, Moonwalk, Parañaque District 2, Parañaque, Southern Manila District, Metro Manila, 1709, Philippines</t>
  </si>
  <si>
    <t>parking, non-smoking, smoking_areas, kitchen</t>
  </si>
  <si>
    <t>Jen's Comfy Home</t>
  </si>
  <si>
    <t>www.skyscanner.com.ph/hotel_deeplink/4.0/PH/en-US/PHP/h_ad/190541708/2026-03-02/2026-03-03/hotel/hotel/hotels?legacy_provider_id=22&amp;rooms=1&amp;closed_user_group=general&amp;hb_data=IZBB4k-ueAHEp_FWOW-I6g8M3xYq7CBRCnBiXnYNZIp_rf6wJVXB4NjzdLs2WalHRo-sn2XOCtPN5E_nLJPnwoH8QbN2VZhOYQCyl0iz6lY77Tz7bHs6fj5iGgTKZDM6CAFM-9dGUNuwIXkndcSlQ4AiyuuHCfo8yvDqnMkGHTYWcmZc65jOz4PrsJuceFmKUA1sDkeKzUZfeLgL4ysoXMbiD6LbygeJMTZf0cVgzVOmkXxJDbR0avUZdh2ulEWuAQw-gvGjsFuKpxOEX62lGG7uxyOFFaBInL_xAwE19ix5iOU1QqfgJdCNEOSvGVKe7WvJNSydyrVHKGMdB4J3sSza3LmhT8BT_95IYuaYl_ir_Sb9Uuge3AW6Q8RGD1gnIVeYp1aFvzUHzSaaZk8p9_fqxRjax8nIe9vlWIakooA0&amp;q_datetime_utc=2026-03-01T23%3A05%3A57&amp;ticket_price=888&amp;quote_id=-6821343057089338766&amp;utid_state=1&amp;channel=iphone&amp;price_without_closed_user_group=1067&amp;tm_place_name=Pasay&amp;deeplink_data=eyJmaWVsZHMiOnsic2lnbmF0dXJlIjoiZWI5N2U2NzljM2Q2NDFjZTEyYWE5MzQyYzU1M2I1ZjgifSwidXJsIjoiaHR0cHM6Ly93d3cuYWdvZGEuY29tL3BhcnRuZXJzL3BhcnRuZXJzZWFyY2guYXNweD9jaWQ9MTg0NjM4MyZoaWQ9MTUzNjI5MDkmY3VycmVuY3k9UEhQJmNoZWNraW49MjAyNi0wMy0wMiZjaGVja291dD0yMDI2LTAzLTAzJk51bWJlcm9mQWR1bHRzPTEmTnVtYmVyb2ZDaGlsZHJlbj0wJlJvb21zPTEmbWNpZD0yNzkwNSZtYXN0ZXJSb29tSWQ9MzM4NDI2OTcyJm1wdD1Xak5GTjBvdmVuazNWMWhDZVhOV00xQklaV3R1V0VSeEsyWmFUMkZJUTB0RlIwRXZjU3N2VERseVlWcERPVVJTYTI4Mll6TlNZMDFuWld0U1ZHWkxWek5yZUZCWlNXWkthazlOV2xwM1BUMCZUb3RhbFByaWNlPTg4Ny44MiZUb3RhbFRheD0xMDIuNDYmVG90YWxGZWU9NzUuMTAmVG90YWxTdXJjaGFyZ2U9MCZtY3VyPVBIUCJ9&amp;utid=82d95976-2354-2261-0a96-e4d8a6ec4a8b&amp;tm_stars=0&amp;client_id=skyscanner_app&amp;redirect_delay=1000&amp;price_policy=2&amp;pre_redirect_id=2c3684bc-8d60-4a3a-8b22-7029e58dd6ea&amp;tm_city_code&amp;max_price=1759&amp;guests=1&amp;request_id=2c3684bc-8d60-4a3a-8b22-7029e58dd6ea&amp;tm_country_code=PH</t>
  </si>
  <si>
    <t>14.4924994, 121.0158386</t>
  </si>
  <si>
    <t>Standard Studio</t>
  </si>
  <si>
    <t>parking, wifi, air_conditioning, non-smoking, room_service, atm, kitchen, television, microwave, desk, balcony, shower</t>
  </si>
  <si>
    <t>A well-designed Place. Paranaque City Condo.</t>
  </si>
  <si>
    <t>https://www.google.com/maps/place/A+well-designed+Place.+Paranaque+City+Condo./data=!4m10!3m9!5m3!1s2026-03-01!4m1!1i1!8m2!3d14.4900703!4d121.0204468!16s%2Fg%2F11ycgtgdlx!17BQ0FF?authuser=0&amp;hl=en&amp;rclk=1</t>
  </si>
  <si>
    <t>14.4900703, 121.0204468</t>
  </si>
  <si>
    <t>Single Room</t>
  </si>
  <si>
    <t>Azure 2 bedrooms Relaxing Stay</t>
  </si>
  <si>
    <t>https://www.google.com/maps/place/Azure+2+bedrooms+Relaxing+Stay/data=!4m10!3m9!5m3!1s2026-03-01!4m1!1i1!8m2!3d14.48281!4d121.0447235!16s%2Fg%2F11xft20fm_!17BQ0FF?authuser=0&amp;hl=en&amp;rclk=1</t>
  </si>
  <si>
    <t>14.48281, 121.0447235</t>
  </si>
  <si>
    <t>West Service Road, United Paranaque 4, Marcelo Green Village, Parañaque District 2, Parañaque, Southern Manila District, Metro Manila, 1717, Philippines</t>
  </si>
  <si>
    <t>Azure Urban Resort Residences - St Tropez Tower</t>
  </si>
  <si>
    <t>https://www.google.com/maps/place/Azure+Urban+Resort+-+St+Tropez+Tower+Staycation+Unit+with+a+European+Touch/data=!4m10!3m9!5m3!1s2026-03-01!4m1!1i1!8m2!3d14.4848557!4d121.0445328!16s%2Fg%2F11wbctnpf_!17BQ0FF?authuser=0&amp;hl=en&amp;rclk=1</t>
  </si>
  <si>
    <t>14.4848557, 121.0445328</t>
  </si>
  <si>
    <t>The Azure Beach Club, West Service Road, United Paranaque 4, Marcelo Green Village, Parañaque District 2, Parañaque, Southern Manila District, Metro Manila, 1717, Philippines</t>
  </si>
  <si>
    <t>Azure Urban Resort Residences - St Tropez Tower is located in Manila, just 3.7 miles from Newport Mall and 5.4 miles from Glorietta Mall. Free Wifi is available throughout the property and private parking is available on site. Mall of Asia Arena is...</t>
  </si>
  <si>
    <t>Staycation at Spring Residences in Paranaque</t>
  </si>
  <si>
    <t>www.skyscanner.com.ph/hotel_deeplink/4.0/PH/en-US/PHP/h_bc/216995384/2026-03-05/2026-03-06/hotel/hotel/hotels?legacy_provider_id=13&amp;rooms=1&amp;closed_user_group=apps&amp;hb_data=3GvMyFCGMcHSlVCgxfJSVRTsq5S2_BdyTRCjhcOQGsrTpDZFlJwVjgen0P0hlwyLUNHwTU-GDO4vb4Vrt9h9__vn9xGLrpR1F_i27B7G5zy4muGLNnSekiZujAZB5QvNr3rdNQeoEzMoUqmcyuFkdaCKyyc4iN97GqaBd6MwzK0WR33uU4F3k2BoCYjfW3wq1hNyw9I_kkzD3V-0kcchIXRMlfoKdWKRTS2WEdPk8h9p-bCuk882l9OP6Plzwrv_jpoIYo-0sDg_HFSd1MEyy1vTVFlz4V4RWejiOpNRz1YjidWRYmj6qRGJEDb_gQ3jbxT13NCG9oTHmHgb9fZu5nS9Wfw_jL2MwjpND3SErwqEuUnHfJpKbTP-LKaXl8XPcwuE1lomsKupQN-vjG9duCHFR-RxlyttjpxL_jiuCgmiWr8_WtM%3D&amp;q_datetime_utc=2026-03-05T14%3A16%3A46&amp;ticket_price=1483&amp;quote_id=8635869367213394635&amp;utid_state=1&amp;channel=iphone&amp;price_without_closed_user_group=1802&amp;tm_place_name=Metro+Manila&amp;deeplink_data=eyJmaWVsZHMiOnsic2lnbmF0dXJlIjoiN2YzNDVlZDZlMGQzYWRhYjE2ODYzMTc5NWJhNDgzODkiLCJibG9ja19pZCI6IjEwNzExMzExMDFfMzc5NjI3MjYyXzFfMF8wIn19&amp;utid=a297932d-6c9e-6cd2-a822-a586b5f479cc&amp;tm_stars=0&amp;client_id=skyscanner_app&amp;price_policy=2&amp;pre_redirect_id=a3e76924-ef3d-3e4e-3ebb-38cb889821cf&amp;tm_city_code&amp;max_price=1483&amp;guests=1&amp;request_id=a3e76924-ef3d-3e4e-3ebb-38cb889821cf&amp;tm_country_code=PH</t>
  </si>
  <si>
    <t>14.4883251, 121.0427628</t>
  </si>
  <si>
    <t>Staycation at Spring Residences in Paranaque is located in Manila, just 5.7 miles from Glorietta Mall and 6 miles from Greenbelt Mall. With garden views, this accommodation offers a balcony.</t>
  </si>
  <si>
    <t>Azure Pool View w/ Netflix Wifi Boracay Tower - Apartment with Pool View</t>
  </si>
  <si>
    <t>www.skyscanner.com.ph/hotel_deeplink/4.0/PH/en-US/PHP/h_bc/212790936/2026-03-02/2026-03-03/hotel/hotel/hotels?legacy_provider_id=13&amp;rooms=1&amp;closed_user_group=apps&amp;hb_data=BRzXjjd8g6DaUUIONnO8dDXHhdX4Ay6jaNvAZ0QDXeETL8HPcuILCaqWadNJHIw8FvU3dIWr1xOvpx-AR0Iy3Nt5TnQykGIaDg_UdclMQD1OnfKOiO_AiXGVeSFjsgU8YPxZ6oB8ll8qfvP--4VAAOSkXTkbke_o1hjzVzCPfsThBD15KG8UerJ06pWO71A5v7ypkc2d1a1npCkpSXY7HFVEdOHEZvUs1egQiCpds8yf56_6Lc5CgDzi5Idboegl6Pd77g4-ahuIC3TcEe7BUIA3SH7agJkcfDisvcCAqbrWAX3ckviXiXVZtoIIKDigBfNtF7-0nHRZRjiPoJrvwO8y61zKa69ghjCH8Tl15uaJ-nzV77AoTTaNfRT9Sk7Eda5qVFnpQkqIeeEOF1KiO8KPN3FVSU1CGYPp_5RkDvfoUQjs&amp;q_datetime_utc=2026-03-01T23%3A06%3A14&amp;ticket_price=1818&amp;quote_id=2006292973062705536&amp;utid_state=1&amp;channel=iphone&amp;price_without_closed_user_group=2431&amp;tm_place_name=Manila&amp;deeplink_data=eyJmaWVsZHMiOnsic2lnbmF0dXJlIjoiMmYwYTNhOTJjNTc0ZjgwOTgxMDJmNjIwYWEwZjgzMGYiLCJibG9ja19pZCI6IjkwMTE4MDIwMV8zODgzOTc5ODVfMV8wXzAifX0%3D&amp;utid=75e63206-d184-1d31-27b9-71eb014a3997&amp;tm_stars=0&amp;client_id=skyscanner_app&amp;redirect_delay=1000&amp;price_policy=2&amp;pre_redirect_id=2cd6ef70-5ff0-47c5-4da5-3c59cbd52b71&amp;tm_city_code=MNLP&amp;max_price=1818&amp;guests=1&amp;request_id=2cd6ef70-5ff0-47c5-4da5-3c59cbd52b71&amp;tm_country_code=PH</t>
  </si>
  <si>
    <t>14.48419, 121.0446777</t>
  </si>
  <si>
    <t>air_conditioning, non-smoking, 24-hour_front_desk_service, heat</t>
  </si>
  <si>
    <t>www.skyscanner.com.ph/hotel_deeplink/4.0/PH/en-US/PHP/h_bc/216995384/2026-03-05/2026-03-06/hotel/hotel/hotels?legacy_provider_id=13&amp;rooms=1&amp;closed_user_group=apps&amp;hb_data=cC0bq0mG4U-HjxVj-AOefdZ44Y-OMewR6FZ0ehErzkdNhc2PiFSyp4kVAt-G3UV-71S373aJ5gUAWPijJrJyHCh7KXT2nEMr8cCSlAXimDxQoMr64MWZ-XWvgXzyLpZZ4pPOc-NDThcFj7TYEr5fBSAPqj_4tia37BRD8wBUKrftQQhIe9-n7YsQcq99XJjvPVo4cb4kTJ653q0J3NOuqUqcwaLtjUfc6F1GnkhwI4bKYSfWvRAcIzoQEAeIa7Dq4rW6mHxKkyPNJ5TUZLm7XGabx21VIuzBDaXS6SYN7WG3W9xx6nwIi62LDKFrc8vqjBkvUM-PYgdOO0OERe2zPVrwkvVwWCDZjOWqwpkuMOTxnt9_aMDevZ_t-rtGCF-SF-bX2ND1sZzFmJJNgD27ruArCgDpb7JR3A2gYEinotOz6ehBr5Q%3D&amp;q_datetime_utc=2026-03-05T14%3A16%3A46&amp;ticket_price=1483&amp;quote_id=8635869367213394635&amp;utid_state=1&amp;channel=iphone&amp;price_without_closed_user_group=1802&amp;tm_place_name=Metro+Manila&amp;deeplink_data=eyJmaWVsZHMiOnsic2lnbmF0dXJlIjoiN2YzNDVlZDZlMGQzYWRhYjE2ODYzMTc5NWJhNDgzODkiLCJibG9ja19pZCI6IjEwNzExMzExMDFfMzc5NjI3MjYyXzFfMF8wIn19&amp;utid=16a3803e-a10f-665f-1e28-1ea7b3147265&amp;tm_stars=0&amp;client_id=skyscanner_app&amp;price_policy=2&amp;pre_redirect_id=fad04cdc-236e-dd6a-b888-11c3d4b6202d&amp;tm_city_code&amp;max_price=1483&amp;guests=1&amp;request_id=fad04cdc-236e-dd6a-b888-11c3d4b6202d&amp;tm_country_code=PH</t>
  </si>
  <si>
    <t>14.4881639, 121.042717</t>
  </si>
  <si>
    <t>Affordable Condo Staycation Near Airport</t>
  </si>
  <si>
    <t>www.skyscanner.com.ph/hotel_deeplink/4.0/PH/en-US/PHP/h_bc/222210548/2026-03-02/2026-03-03/hotel/hotel/hotels?legacy_provider_id=13&amp;rooms=1&amp;closed_user_group=apps&amp;hb_data=od2j1Mvlluh7khVy39qZlvEFtHUkDt4ZyAl8LrzhzE_lFSkKGWyWdkflGOggzl_oU__iMXi9XeowxCbTAEX3Bh6jF-EoM0M7hrwGfZuwq_fRJRVwW8qKtztrsrHHMnyyQahz1JtR5ealiUBnTsD--YVrFSWE4juXgpCyFBIuZil-0QllC-QP_1PlzXYZFVbPYGpImLW-ffHCn6s_4EcuNKWljllhBl1JZru8t8qNWjB7wdnz3lVKl7V8ukO-Z9KQGyzDZnug__OuxFKE-oKi1Yq0A5DnF_AvO8RlFSSJBeBNQ7ca7VAdnQ16tnpLIo5iX1xH13cn0vjFmKrcAOX53gdUVMa59X9mBhbMvbS0PdZ-Q14Di3zE8TWX7_XWTdgSI90NIljXLYxix67gyJxiREqNe-ZbIpH3w8u7jrleYprTZwSr9jk%3D&amp;q_datetime_utc=2026-03-01T23%3A06%3A19&amp;ticket_price=3078&amp;quote_id=3936835148162611586&amp;utid_state=1&amp;channel=iphone&amp;price_without_closed_user_group=3954&amp;tm_place_name=Mabalacat&amp;deeplink_data=eyJmaWVsZHMiOnsic2lnbmF0dXJlIjoiNDNkMTg3ZmZhOGY0ZDRlYzNjMGJmMzU3ZGFjMDIzNTgiLCJibG9ja19pZCI6IjEyNzg3MDgyMDlfNDAwNzcwNjExXzRfMF8wIn19&amp;utid=c80a3b83-e831-e978-5b5e-566dddb3a335&amp;tm_stars=0&amp;client_id=skyscanner_app&amp;redirect_delay=1000&amp;price_policy=2&amp;pre_redirect_id=274ec86b-9d42-7df5-0692-63b3df7b55ff&amp;tm_city_code&amp;max_price=3078&amp;guests=1&amp;request_id=274ec86b-9d42-7df5-0692-63b3df7b55ff&amp;tm_country_code=PH</t>
  </si>
  <si>
    <t>14.4797897, 120.9932327</t>
  </si>
  <si>
    <t>Concepcion, Romblon, Mimaropa, Philippines</t>
  </si>
  <si>
    <t>Mabalacat</t>
  </si>
  <si>
    <t>Pampanga</t>
  </si>
  <si>
    <t>katliza condotel</t>
  </si>
  <si>
    <t>https://www.google.com/maps/place/katliza+condotel/data=!4m10!3m9!5m3!1s2026-03-01!4m1!1i1!8m2!3d14.5091896!4d120.9933472!16s%2Fg%2F11mzs4lsr7!17BQ0FF?authuser=0&amp;hl=en&amp;rclk=1</t>
  </si>
  <si>
    <t>14.5091896, 120.9933472</t>
  </si>
  <si>
    <t>Tambo, Parañaque District 1, Parañaque, Southern Manila District, Metro Manila, 1701, Philippines</t>
  </si>
  <si>
    <t>CHATEAU Elysse a4 Near SM Mall,AIRPORT Wifi</t>
  </si>
  <si>
    <t>https://www.google.com/maps/place/CHATEAU+ELYSSE+a4+near+SM+Mall,AIRPORT+Wifi+-+One-Bedroom+Apartment/data=!4m10!3m9!5m3!1s2026-03-01!4m1!1i1!8m2!3d14.4902897!4d121.0208893!16s%2Fg%2F11ylq7pyf1!17BQ0FF?authuser=0&amp;hl=en&amp;rclk=1</t>
  </si>
  <si>
    <t>14.4902897, 121.0208893</t>
  </si>
  <si>
    <t>Chateau Elysée Clubhouse, Doña Soledad Avenue, Moonwalk, Parañaque District 2, Parañaque, Southern Manila District, Metro Manila, 1709, Philippines</t>
  </si>
  <si>
    <t>Providing a garden, CHATEAU ELYSSE a4 near SM Mall, AIRPORT Wifi offers accommodations in Manila. The property is around 5.8 miles from Mall of Asia Arena, 5.8 miles from SMX Convention Center, and 5.9 miles from SM Mall of Asia.</t>
  </si>
  <si>
    <t>Manila Philippines, Azure Urban Resort Staycation by Leroche Near Ninoy Aquino International Airport</t>
  </si>
  <si>
    <t>https://www.google.com/maps/place/Azure+Urban+Resort+1br+Near+Mall+Airport/data=!4m10!3m9!5m3!1s2026-03-01!4m1!1i1!8m2!3d14.48316!4d121.0449982!16s%2Fg%2F11yz6qwqyz!17BQ0FF?authuser=0&amp;hl=en&amp;rclk=1</t>
  </si>
  <si>
    <t>14.48316, 121.0449982</t>
  </si>
  <si>
    <t>4.2 miles from Newport Mall in Manila, Manila Philippines, Azure Urban Resort Staycation by Leroche near Ninoy Aquino International Airport features accommodations with access to spa facilities, beauty services, and public bath.</t>
  </si>
  <si>
    <t>Perfect layover, strong internet</t>
  </si>
  <si>
    <t>https://www.agoda.com/perfect-layover-strong-internet/hotel/manila-ph.html?countryId=70&amp;finalPriceView=1&amp;isShowMobileAppPrice=false&amp;cid=1913938&amp;numberOfBedrooms=&amp;familyMode=false&amp;adults=1&amp;children=0&amp;rooms=1&amp;maxRooms=0&amp;checkIn=2026-03-1&amp;isCalendarCallout=false&amp;childAges=&amp;numberOfGuest=0&amp;missingChildAges=false&amp;travellerType=-1&amp;showReviewSubmissionEntry=false&amp;currencyCode=SGD&amp;isFreeOccSearch=false&amp;los=1&amp;searchrequestid=259d3195-f71b-46eb-a110-a7342af39d0e</t>
  </si>
  <si>
    <t>14.4924679, 121.0162659</t>
  </si>
  <si>
    <t>Cozy Staycation @ Eastbay Residences</t>
  </si>
  <si>
    <t>www.skyscanner.com.ph/hotel_deeplink/4.0/PH/en-US/PHP/h_bc/204055297/2026-03-02/2026-03-03/hotel/hotel/hotels?legacy_provider_id=13&amp;rooms=1&amp;closed_user_group=apps&amp;hb_data=Ev2a2RWsukBI1mZJ9j-H2rir9eDlCKJK9FX5ZijQnMbsMuMt7KfEfeeDLjfZIdarQO1YyHXr4pg4IHZkMDYaHgDcLyWJYz-7qioTguomcVVQjnDwWgOMwULeuSt4GcvUqmKGJogOt_27R_YcCE6WERUp9TxR3ffFaCVTydvAV4BR4Ei5BRCQTOn5sOmQJx3XtebrOyzP2olLScQvnZmOgnAk3zxjPt86Mc7lLw8LR07CQJfw-6M_98JV9kgoQe_fBnoeJMds9VleoaWph3nBTxHyriL2YCelyT-8MA7-k-VQU5FbVs3x678qUBIeNWq_GqvV6IehH6ZDw8L8_liMI4NhSHSg-S21TT1B1TydCghY1bvZ3natZHwCGtqW-X90drgOK4clD-G6r9BlLF59XE_i0DXwHBNLorL7vOCB72wilqxl&amp;q_datetime_utc=2026-03-01T23%3A06%3A21&amp;ticket_price=2374&amp;quote_id=1791034326397835964&amp;utid_state=1&amp;channel=iphone&amp;price_without_closed_user_group=2736&amp;tm_place_name=Muntinlupa&amp;deeplink_data=eyJmaWVsZHMiOnsic2lnbmF0dXJlIjoiYTAwZTY1OThlNTNmNWVkZGNhODg2MmU3MDU2OGNjYzIiLCJibG9ja19pZCI6IjQ4MjMzMTMwMV8zOTU0NjcxMTFfMl8wXzAifX0%3D&amp;utid=fa895cbb-9457-c644-d1ca-0531fffe1d3e&amp;tm_stars=3&amp;client_id=skyscanner_app&amp;redirect_delay=1000&amp;price_policy=2&amp;pre_redirect_id=46c33b4c-e595-5672-a888-765f96e6ad9a&amp;tm_city_code&amp;max_price=2374&amp;guests=1&amp;request_id=46c33b4c-e595-5672-a888-765f96e6ad9a&amp;tm_country_code=PH</t>
  </si>
  <si>
    <t>14.4469452, 121.04702</t>
  </si>
  <si>
    <t>Staycation w/ 100" Projector screen</t>
  </si>
  <si>
    <t>https://www.google.com/maps/place/Staycation+w%2F+100%22+Projector+screen/data=!4m10!3m9!5m3!1s2026-03-01!4m1!1i1!8m2!3d14.4650478!4d121.019165!16s%2Fg%2F11x8y8dtwf!17BQ0FF?authuser=0&amp;hl=en&amp;rclk=1</t>
  </si>
  <si>
    <t>14.4650478, 121.019165</t>
  </si>
  <si>
    <t>Choco Condotel</t>
  </si>
  <si>
    <t>www.skyscanner.com.ph/hotel_deeplink/4.0/PH/en-US/PHP/h_h1/223041848/2026-03-02/2026-03-03/hotel/hotel/hotels?legacy_provider_id=927111&amp;rooms=1&amp;closed_user_group=mobile&amp;hb_data=E7fcY0XQnLdwflGGDfRSGE9MUPIRAsIjje2Mq8BloDLNkytEhu77Rp9jtm1Qyg445zftJ68EbtYWFc4HQDFQYMAoMHXtZ742MAAn1Sq5mGmo6ZxrBsBWF4fkkOGgru7sZ7VtTpBovGn_F41khK-jy12V0NS3snU6GoVD3EEkYTSUzZSHnRZSgi9ahXXUBt91bil5gB78k67UggxdAs7G_MgBHXfLtSs9EJT06RzsATpdjiyLq-EHkFWwM1GEilazdgyznJxIlqgEM9lzrXEgekmK230%3D&amp;q_datetime_utc=2026-03-01T23%3A06%3A19&amp;ticket_price=1800&amp;quote_id=1214266748765930345&amp;utid_state=1&amp;channel=iphone&amp;price_without_closed_user_group=2000&amp;tm_place_name=Muntinlupa&amp;deeplink_data=eyJmaWVsZHMiOnsic2lnbmF0dXJlIjoiMGIwZjQ2YWUxOTA0ODFjMTg4ZTlkMzI3Nzk2ZDM0YjMifSwidXJsIjoiaHR0cHM6Ly9waC5ob3RlbHMuY29tL0hvdGVsLVNlYXJjaD90cGlkPTMyMTQmbXBlPTE3NzI0MDYzNDUmZW5kRGF0ZT0yMDI2LTAzLTAzJmFkdWx0cz0xJmxvY2FsZT1lbl9QSCZjaGlkPWYyYjZjZTY0LWM4YmYtNDVkMy1iNjhiLTczNDY4N2I0YWUxYyZlYXBpZD00NCZtY3RjPTMmc3RhcnREYXRlPTIwMjYtMDMtMDImbXBkPVBIUCZtcG49MzI1OTYxMTc1JmN1cnJlbmN5PVBIUCZyYXRlcGxhbmlkPTM5OTcxODg0OCZtcG09MjQmbXBwPTEmbXBvPUVDJnNlbGVjdGVkPTExMjE3MTU2MSZtcGI9MjA3LjA4Jm1wcT0xNzUyLjIxJm1wYT0xNTkyLjkyIn0%3D&amp;utid=67c9e0af-a111-39aa-3429-01875a24a1af&amp;tm_stars=0&amp;client_id=skyscanner_app&amp;redirect_delay=1000&amp;price_policy=2&amp;pre_redirect_id=331c998a-182a-4885-08e6-d17e48e353f7&amp;tm_city_code&amp;max_price=1800&amp;guests=1&amp;request_id=331c998a-182a-4885-08e6-d17e48e353f7&amp;tm_country_code=PH</t>
  </si>
  <si>
    <t>14.4489641, 121.0437546</t>
  </si>
  <si>
    <t>Tiny Tikes, Villonco Road, President Villas, Sucat, Muntinlupa District 2, Muntinlupa, Southern Manila District, Metro Manila, 1770, Philippines</t>
  </si>
  <si>
    <t>wifi, air_conditioning, kitchen, microwave, desk, balcony, shower</t>
  </si>
  <si>
    <t>Azure Luxury Beach Suites by Vacationsph</t>
  </si>
  <si>
    <t>www.skyscanner.com.ph/hotel_deeplink/4.0/PH/en-US/PHP/h_xp/160145386/2026-03-05/2026-03-06/hotel/hotel/hotels?legacy_provider_id=1&amp;rooms=1&amp;closed_user_group=mobile&amp;hb_data=pWWlvfvzL9WiZ_Z4I_MooiO4t2-hjt-NfSCyiqbEiuCWBCThal9-x203Fh-qIpaNDDNGWWpTU_RO_j2UIeihEBEig-ZZ5IK4WL2wepCrvX28xVbjwPvJlO9C9_mq6ij0_XM6SUk0EvqlTmW0m-3P1-N_02n6vpfKE-h0p5dlimvpuHRE05z5C__wA8gEphyqXt2rwOWFrXd0Wim9d0J67h2-lFKrK2cii_O8o5dYFwt0Px6WnvQMR0AO4AYsFpivuzjsxZM2CYH67MIEwrmOVA9kVUI%3D&amp;q_datetime_utc=2026-03-05T14%3A17%3A54&amp;ticket_price=2958&amp;quote_id=-5194713408670772539&amp;utid_state=1&amp;channel=iphone&amp;price_without_closed_user_group=3286&amp;tm_place_name=Bagumbayan&amp;deeplink_data=eyJmaWVsZHMiOnsic2lnbmF0dXJlIjoiMjY5N2Q0NjUzYzg3OGVjYjBjZGI5ZTE0YmNmMjM2ZmMifSwidXJsIjoiaHR0cHM6Ly93d3cuZXhwZWRpYS5jb20ucGgvSG90ZWwtU2VhcmNoP3RwaWQ9NjgmbXBlPTE3NzI3MTczNDkmZW5kRGF0ZT0yMDI2LTAzLTA2JmFkdWx0cz0xJmxvY2FsZT1lbl9VUyZjaGlkPWYwNmNlZjNiLWIwMzQtNDdhZS04Yjg1LWVjMzY3MzM1NGY2NyZlYXBpZD00NjIzMCZtY3RjPTMmc3RhcnREYXRlPTIwMjYtMDMtMDUmbXBkPUdCUCZtcG49MjEwMDE3MjcwJmN1cnJlbmN5PUdCUCZyYXRlcGxhbmlkPTIyMDA4NDU4NCZtcG09MjQmbXBwPTEmbXBvPUVDJnNlbGVjdGVkPTI5OTYwNjQ0Jm1wcT0zNy45MiZtcGE9MzcuOTIifQ%3D%3D&amp;utid=c0cc3bbf-5c24-a6ef-f414-fb0d3d514486&amp;tm_stars=0&amp;client_id=skyscanner_app&amp;price_policy=2&amp;pre_redirect_id=ea5740b2-cb9f-989a-bec8-7a717ebbae70&amp;tm_city_code&amp;max_price=2969&amp;guests=1&amp;request_id=ea5740b2-cb9f-989a-bec8-7a717ebbae70&amp;tm_country_code=PH</t>
  </si>
  <si>
    <t>14.4847689, 121.0447235</t>
  </si>
  <si>
    <t>parking, wifi, elevator, air_conditioning, smoking_areas, multilingual_staff, kitchen, television, microwave, desk, balcony</t>
  </si>
  <si>
    <t>With a stay at Azure Luxury Beach Suites by VacationsPH in ParaÃ±aque, you'll be a 5-minute drive from Fort Bonifacio and 6 minutes from Newport World Resorts. This condo is 6.7 mi (10.7 km) from SM Mall of Asia and 9 mi (14.5 km) from U.S. Embassy.
Enjoy the recreation opportunities such as an outdoor pool or make use of other amenities including a banquet hall.
Self parking (subject to charges) is available onsite.
Make yourself at home in one of the 3 air-conditioned rooms featuring kitchenettes with full-sized refrigerators/freezers and stovetops. Rooms have private balconies. LED televisions with cable programming provide entertainment, while complimentary wireless internet access keeps you connected. Conveniences include desks and microwaves, and housekeeping is provided once per stay.</t>
  </si>
  <si>
    <t>Rio Orange Theme Room</t>
  </si>
  <si>
    <t>https://www.agoda.com/rio-orange-theme-room/hotel/manila-ph.html?countryId=70&amp;finalPriceView=1&amp;isShowMobileAppPrice=false&amp;cid=1913938&amp;numberOfBedrooms=&amp;familyMode=false&amp;adults=3&amp;children=0&amp;rooms=1&amp;maxRooms=0&amp;checkIn=2026-03-1&amp;isCalendarCallout=false&amp;childAges=&amp;numberOfGuest=0&amp;missingChildAges=false&amp;travellerType=3&amp;showReviewSubmissionEntry=false&amp;currencyCode=SGD&amp;isFreeOccSearch=false&amp;los=1&amp;searchrequestid=7fae69cc-ffd3-4a46-9d84-211e14c65719</t>
  </si>
  <si>
    <t>14.4806099, 121.0449219</t>
  </si>
  <si>
    <t>Main Avenue, Marcelo Green Village, Parañaque District 2, Parañaque, Southern Manila District, Metro Manila, 1711, Philippines</t>
  </si>
  <si>
    <t>Eka and Papa Staycation Near Manila Airport</t>
  </si>
  <si>
    <t>www.skyscanner.com.ph/hotel_deeplink/4.0/PH/en-US/PHP/h_bc/213825170/2026-03-02/2026-03-03/hotel/hotel/hotels?legacy_provider_id=13&amp;rooms=1&amp;closed_user_group=apps&amp;hb_data=gtG2j08ZgsSJCKXKkDY_u7b8P9ZgULN4YDC8gdgi4fnsAb_-3rQlpyFoiLHi9WE0Ylp1mDoY94KLz2RF-VHyIhc9dj0mxxfWeMeXZycCN2GTZCVVqn2h3oLFjCGs2g9g-3GSriwKeWTVXAAY9l2JfJtLkDN97vmiDHm5MbTLWwmKMA9SBlnTnV_fQl1JYO4DhPWkpbP-_VggLN28feogzJi0-TjomwDIUFbC6akrLOaC6ydzC88ILNtoNw4SWnOyA-unrhuIaBavE8Z1uyP2Gbt85ujD-B3hCTgxD3wpMi5CICIOYHwcyrtVPsts61Cd38EPYp3SmeoyrEtdyLMXXGZp-xh07wX2cDfBShol-crJFtcQG3DYl1BOuTjiamlmstAdEsdseSO2PcDJVxQBpaF4kpTcWhp79Z9JmnxGFz8nleEjj14%3D&amp;q_datetime_utc=2026-03-01T23%3A06%3A20&amp;ticket_price=2672&amp;quote_id=-8347241055594787572&amp;utid_state=1&amp;channel=iphone&amp;price_without_closed_user_group=3473&amp;tm_place_name=Pasay&amp;deeplink_data=eyJmaWVsZHMiOnsic2lnbmF0dXJlIjoiNDRiN2Q2YWVmNzIzZmE0MjUwMjkxMWZjYzRjZTcxODciLCJibG9ja19pZCI6Ijk2NzY1NjYwMV80MDg3ODI2OThfMl8wXzAifX0%3D&amp;utid=0a2d907c-b02b-a65b-5f52-841f96c329ba&amp;tm_stars=0&amp;client_id=skyscanner_app&amp;redirect_delay=1000&amp;price_policy=2&amp;pre_redirect_id=0e3e2074-b26a-cf5a-0f25-30db295cf0e4&amp;tm_city_code&amp;max_price=2672&amp;guests=1&amp;request_id=0e3e2074-b26a-cf5a-0f25-30db295cf0e4&amp;tm_country_code=PH</t>
  </si>
  <si>
    <t>14.47859, 120.9923401</t>
  </si>
  <si>
    <t>Cooperative Village, San Dionisio, Parañaque District 1, Parañaque, Southern Manila District, Metro Manila, 1744, Philippines</t>
  </si>
  <si>
    <t>Ritz Suite in Chateau Elysee, near NAIA Airport</t>
  </si>
  <si>
    <t>www.skyscanner.com.ph/hotel_deeplink/4.0/PH/en-US/PHP/h_bc/223624293/2026-03-02/2026-03-03/hotel/hotel/hotels?legacy_provider_id=13&amp;rooms=1&amp;closed_user_group=apps&amp;hb_data=UxS8i_HxQDmwUe6_MhVtXEF5mKdJOo0j8W1owyMM-zONgCFGtoH0bdXu2LnECB3mba4q4mxlxlhwwjD63Cp1XJLOOzbFIIU0ywrs8e8v4AbRC2QHyIujNV0GDxCR2CE1EZPm29RWYQT0GMUaURlyL2nsJC3NdMXQjLPx6UqU3xuLzRZGDOkK77YtHhb6xjpNM5wFhuQWd3TWBhU8UOUyRlsWlcanrTrxvuaEonm1uPjbqjFT2d6cpHlmL1WEVTYACh9XSZ90EfNsW-n1w4lx6VbLJWaZB0t8DY_xsgqVV8zLLxtp8T1wydjgV35Vy9fgZl6CbK7Q7fALymKzHupo33ySwiXmhusXukdNHabGlw0jex_GisOysMEL2ZC1wfOUBZmLgDa5RjuD2f9NJULxmp6nnPtTdsBA6-NNjwui8niJS4u-&amp;q_datetime_utc=2026-03-01T23%3A06%3A20&amp;ticket_price=3511&amp;quote_id=-5270501178755718528&amp;utid_state=1&amp;channel=iphone&amp;price_without_closed_user_group=4949&amp;tm_place_name=Pasay&amp;deeplink_data=eyJmaWVsZHMiOnsic2lnbmF0dXJlIjoiM2FlOGRmOTE2MjE3ZGNlMTVkOTk2ZTAzM2Y2MDczMGUiLCJibG9ja19pZCI6IjE0MTAyODEyMDFfNDEyNzg3MjQwXzFfMF8wIn19&amp;utid=27820f0d-8388-eddd-e199-73d6125e8d1b&amp;tm_stars=0&amp;client_id=skyscanner_app&amp;redirect_delay=1000&amp;price_policy=2&amp;pre_redirect_id=cc03b41b-3aa8-54aa-18f5-afeabc6c7665&amp;tm_city_code&amp;max_price=3856&amp;guests=1&amp;request_id=cc03b41b-3aa8-54aa-18f5-afeabc6c7665&amp;tm_country_code=PH</t>
  </si>
  <si>
    <t>14.4898911, 121.0215454</t>
  </si>
  <si>
    <t>Ritz - Cluster 6, Doña Soledad Avenue, Moonwalk, Parañaque District 2, Parañaque, Southern Manila District, Metro Manila, 1709, Philippines</t>
  </si>
  <si>
    <t>Lancris Residences 2 Bedroom Entire Apartment Near Airport With Pool</t>
  </si>
  <si>
    <t>https://www.google.com/maps/place/Lancris+Residences+2+Bedroom+Entire+Apartment+near+Airport+with+Pool+-+Two-Bedroom+Apartment/data=!4m10!3m9!5m3!1s2026-03-01!4m1!1i1!8m2!3d14.4818401!4d121.0368195!16s%2Fg%2F11y5zdmjfg!17BQ0FF?authuser=0&amp;hl=en&amp;rclk=1</t>
  </si>
  <si>
    <t>14.4818401, 121.0368195</t>
  </si>
  <si>
    <t>Ceylon Street, Don Bosco, Parañaque District 2, Parañaque, Southern Manila District, Metro Manila, 1711, Philippines</t>
  </si>
  <si>
    <t>Suite Room</t>
  </si>
  <si>
    <t>Lancris Residences 2 Bedroom Entire Apartment near Airport with Pool offers accommodations in Manila, 5.9 miles from Glorietta Mall and 6.2 miles from Greenbelt Mall. Offering a garden, the property is located within 5.1 miles of Newport Mall.</t>
  </si>
  <si>
    <t>Jen's Paranaque City Apartment - Apartment</t>
  </si>
  <si>
    <t>www.skyscanner.com.ph/hotel_deeplink/4.0/PH/en-US/PHP/h_bc/200565033/2026-03-02/2026-03-03/hotel/hotel/hotels?legacy_provider_id=13&amp;rooms=1&amp;closed_user_group=apps&amp;hb_data=Iz52bJBIvgkFKtydFPXt2uhZ1jDwKOgdRQfpp2K40_tgKhNaW9xuRH8-VDnUPovH89DdnVOgxH6hNDyBoCHXZYDRmayuoo22uGmKQjvSu7u0Rh-xX0Mlo-MoOIhv5nry39BQwth5nP3eyeCSpPpB1BkhgG0I64q-vriKEiNMkHpLtyuM5Cz_S3Zh6DeGDDxFHvWe_6aYjY7Us4lqHpOpQHs3uU-UhiQ1_CJGgsEgx6XPBucVCcL1Oxkt1Vty2dgaLxMAX4cqkQ485fG9XcitPxqVGZ-VR5v_nZLt2GWglHXyv6YVtpog12Du2KOP1TPtlK2SDCZ8_UHBfxGk7Xl2cpn-MSIY1L-GyOcwm1b6CkddabqZbL92GtGvjn9AKTmUM_wbiKBiH_jlHB-zR2tlYHJqezOrRmOKqVaW9csDFBBD9khjgmM%3D&amp;q_datetime_utc=2026-03-01T23%3A06%3A25&amp;ticket_price=1280&amp;quote_id=-4924921620593868165&amp;utid_state=1&amp;channel=iphone&amp;price_without_closed_user_group=1649&amp;tm_place_name=Pasay&amp;deeplink_data=eyJmaWVsZHMiOnsic2lnbmF0dXJlIjoiNmIwNWVmMDIyODNjNmZjMmMxNGM4MzY2NTQzNTNhOTgiLCJibG9ja19pZCI6IjQ2Nzc1MzMwMV8xNDQ2NDg3MTlfMF8wXzBfNzA4MTY3In19&amp;utid=a2a8431b-dc69-eadd-adb0-2eb2858a1233&amp;tm_stars=0&amp;client_id=skyscanner_app&amp;redirect_delay=1000&amp;price_policy=2&amp;pre_redirect_id=df3fee09-ed8d-3238-0314-e73f42bc63d9&amp;tm_city_code&amp;max_price=1280&amp;guests=1&amp;request_id=df3fee09-ed8d-3238-0314-e73f42bc63d9&amp;tm_country_code=PH</t>
  </si>
  <si>
    <t>14.4926596, 121.0158005</t>
  </si>
  <si>
    <t>Re Lux Staycation, Near Naia</t>
  </si>
  <si>
    <t>www.skyscanner.com.ph/hotel_deeplink/4.0/PH/en-US/PHP/h_bc/221983977/2026-03-02/2026-03-03/hotel/hotel/hotels?legacy_provider_id=13&amp;rooms=1&amp;closed_user_group=apps&amp;hb_data=2FSRzcHk8h6Hhw9B6jEKqHZU-HJjOTWb_Z3OykRd5W5uwHLW5f5xTHHGYNMBFqf7GFSyoXfXKeZCf_RZ1fNXiIaXh4ph4Lgq08pg4UKSrGnZ41BzWPzJLdtZJgD7h_CWZAZSb7EhQhjiXh-0SL0vAY9oFf8zDlAmqB5NkGkIJCXrjwXcqLVtMch2hJQIUpVNgJnOM-Y9l1tGe6jHrKuX7wNVELgEURKHnjhc16BReNWJHoITeUQaeJ2W9F8rTvORHnKlSLr7maghUVLTV6oEPU05lSQnu2B4Jyb8wO5AUC1Ji0C03vo8X3qvmmLCjVY2DL7kXMaoGfjXDm8Nw5iZ1X69mMVin4GYzTNb0X9w2QZNj6XvWtiX9xyd0zmCnHDSSebfwyWyS6WALmJGa-y34XO6mfTPh8peh1X2p8lFRo7VOXVV1tA%3D&amp;q_datetime_utc=2026-03-01T23%3A06%3A26&amp;ticket_price=1423&amp;quote_id=6215133135294066841&amp;utid_state=1&amp;channel=iphone&amp;price_without_closed_user_group=1991&amp;tm_place_name=Talon&amp;deeplink_data=eyJmaWVsZHMiOnsic2lnbmF0dXJlIjoiMGU4MjQxNDdmOWExOGNmNjEyM2JjZmU4YzhjOWU0OTMiLCJibG9ja19pZCI6IjExNTI2NzA4MDFfMzk5MTI2MTg2XzFfMF8wIn19&amp;utid=455b9b37-9a83-7dd1-c898-1b5e879f26e8&amp;tm_stars=0&amp;client_id=skyscanner_app&amp;redirect_delay=1000&amp;price_policy=2&amp;pre_redirect_id=f3d7e857-a3a2-28ae-860b-772a3dee4fdb&amp;tm_city_code&amp;max_price=1423&amp;guests=1&amp;request_id=f3d7e857-a3a2-28ae-860b-772a3dee4fdb&amp;tm_country_code=PH</t>
  </si>
  <si>
    <t>14.4780903, 120.9909286</t>
  </si>
  <si>
    <t>Oriole Street, Canaynay Court, San Dionisio, Parañaque District 1, Parañaque, Southern Manila District, Metro Manila, 1744, Philippines</t>
  </si>
  <si>
    <t>Talon</t>
  </si>
  <si>
    <t>Re Lux Staycation, NEAR NAIA offers accommodations in Manila, 5.6 miles from Mall of Asia Arena and 5.6 miles from SMX Convention Center. This apartment provides air-conditioned accommodations with a balcony.</t>
  </si>
  <si>
    <t>Jeced Condotel at Spring Residences Near Airport</t>
  </si>
  <si>
    <t>https://www.google.com/maps/place/Condotel+Near+Airport+at+Kassel+Residences/data=!4m10!3m9!5m3!1s2026-03-01!4m1!1i1!8m2!3d14.4923801!4d121.0154037!16s%2Fg%2F11xd2tx81m!17BQ0FF?authuser=0&amp;hl=en&amp;rclk=1</t>
  </si>
  <si>
    <t>14.4923801, 121.0154037</t>
  </si>
  <si>
    <t>West Service Road, Sun Valley, Zone 20, Parañaque District 2, Parañaque, Southern Manila District, Metro Manila, 1713, Philippines</t>
  </si>
  <si>
    <t>Condotel Vibe at Spring Residences near Airport offers accommodations in Manila, 4.7 miles from Glorietta Mall and 5.1 miles from Greenbelt Mall. With pool views, this accommodation provides a balcony.</t>
  </si>
  <si>
    <t>Azure Urban Resort a12 Wavepool Near Mall Airport</t>
  </si>
  <si>
    <t>www.skyscanner.com.ph/hotel_deeplink/4.0/PH/en-US/PHP/h_ad/218544557/2026-03-05/2026-03-06/hotel/hotel/hotels?legacy_provider_id=22&amp;rooms=1&amp;closed_user_group=apps&amp;hb_data=SiVQNv2SO8fNB45DVbwA-SUCLRsv3Gr1GEXOo9pHOh3i9hD0L7bBABe9JjsRxDdGkx25tSoOsJmrr4uCeXhM_0B4gTh6Uq6-88rsv_h91V30cutJMGEgLz586UWOlIPCXW-AV7sY3RQF49_qXmUCC1weYo1DuCzlL78qzV5sUhcwb7WpVdBVHWUR7hIQtpzpmuvygO_GHsknmj_w2lwqsfejbDdP4sIuIrFwRs05mVzoYuvC0aR-FClF_VL1RIPNxWncvlU6PfhQCCYjgjwkAHqMIGa8EtFagA9iOuS8KW4S1Q1JsQ_4eRYGQ3GEdTL_3VZHidHQO5kTzro0WsfmOnFEwj1T9DA3vkEc2YWETBDkXX6BSwnOQtobs0KKJK9TM4ZKeLgR-D3D4-WkWyfdVD0iQ6n5E7Sx_z5vFzVCKWQ_&amp;q_datetime_utc=2026-03-05T14%3A16%3A57&amp;ticket_price=4555&amp;quote_id=2737465735344350426&amp;utid_state=1&amp;channel=iphone&amp;price_without_closed_user_group=5281&amp;tm_place_name=Bagumbayan&amp;deeplink_data=eyJmaWVsZHMiOnsic2lnbmF0dXJlIjoiZTQ4ZDJmOGY1NWZmYmYwYTJlZGJkZTQ5NDVmZDFlMWEifSwidXJsIjoiaHR0cHM6Ly93d3cuYWdvZGEuY29tL3BhcnRuZXJzL3BhcnRuZXJzZWFyY2guYXNweD9jaWQ9MTg0NjM4MyZoaWQ9NTE2NTgzODAmY3VycmVuY3k9UEhQJmNoZWNraW49MjAyNi0wMy0wNSZjaGVja291dD0yMDI2LTAzLTA2Jk51bWJlcm9mQWR1bHRzPTEmTnVtYmVyb2ZDaGlsZHJlbj0wJlJvb21zPTEmbWNpZD0zMDM4Jm1hc3RlclJvb21JZD04MDA5OTI4MzAmbXB0PVZIcEVlbUYzTXpOSGF6VlRURFpVWm1KWGRHVjRSbmwyVVhaeFEwWlhTWFpFU0daaWVXUk9WVFpTSzJoU1JFcGtWMFozYnpFelYyNXJTRXRUWlhCVVRXTnhTekprZFdWcGNVRnFjamgzUFQwJlRvdGFsUHJpY2U9NDU1NC44NCZUb3RhbFRheD0zNTYuMzQmVG90YWxGZWU9NTc5LjA0JlRvdGFsU3VyY2hhcmdlPTAmbWN1cj1QSFAifQ%3D%3D&amp;utid=fe4912dd-f8ca-5466-1471-ae58ce346c62&amp;tm_stars=0&amp;client_id=skyscanner_app&amp;price_policy=2&amp;pre_redirect_id=70956688-0d0a-4f6a-d95b-cba5a6692db6&amp;tm_city_code&amp;max_price=4555&amp;guests=1&amp;request_id=70956688-0d0a-4f6a-d95b-cba5a6692db6&amp;tm_country_code=PH</t>
  </si>
  <si>
    <t>14.4834099, 121.0438614</t>
  </si>
  <si>
    <t>Apartment with Balcony</t>
  </si>
  <si>
    <t>Azure Urban Resort a12 Wavepool near mall airport offers accommodations in Manila, 7 miles from Mall of Asia Arena and 7.1 miles from Power Plant Mall. The property is around 4.2 miles from Newport Mall, 5.4 miles from Glorietta Mall, and 5.</t>
  </si>
  <si>
    <t>JN Condotel The Azure Urban Resort Residences</t>
  </si>
  <si>
    <t>www.skyscanner.com.ph/hotel_deeplink/4.0/PH/en-US/PHP/h_bc/212584718/2026-03-02/2026-03-03/hotel/hotel/hotels?legacy_provider_id=13&amp;rooms=1&amp;closed_user_group=apps&amp;hb_data=F8htHI53G-U2GHWOrg9uTalvr6wjHiCcMhkW8NhTo_nZkiwYAetfu9aFk3BbjBr2mx1ejDb9JTE-4YFaxo4iBtKRdq-2HxUuP_XG6LlW83TTYilgSQl2KmCbYGoUGU1Ntbil_qoaZVSeIwBPLfeVRPuwPhAlUPzx1OlLIJYdqferPAeIXORyrrTGWHmNk-bayHM7hESajKxgBgYCUMWNj8QMDRo2XosBHVN_q-p9qy4u2oOfJwPi-nak5aB-ZirjG4gf5LkjTVdJbFvG0eWgkdfPvFDgsT3hQq53ylNePNoklj6qJg8SCBdfzvEryTmujJS9a_HX7fmufCGUu1diWt1T_ZRjuV_ygkwUgHZX6UpmoAyCTre6jQDmxOyn--77YSoix9kurUYfEmrs3P5_UUe5P7Pn9hlNlsywH5YHO87mL5Pu&amp;q_datetime_utc=2026-03-01T23%3A06%3A34&amp;ticket_price=2295&amp;quote_id=8386840789375006578&amp;utid_state=1&amp;channel=iphone&amp;price_without_closed_user_group=3070&amp;tm_place_name=Manila&amp;deeplink_data=eyJmaWVsZHMiOnsic2lnbmF0dXJlIjoiNGNkNGIwMDZiZmYyNDVlN2E2NWE3NDcxODg4MzNkODYiLCJibG9ja19pZCI6IjgzMzcyNTUwMV8zNjI3MDM2MzFfMV8wXzAifX0%3D&amp;utid=600cfba8-2cd4-cccd-4ceb-0832833cc1bb&amp;tm_stars=0&amp;client_id=skyscanner_app&amp;redirect_delay=1000&amp;price_policy=2&amp;pre_redirect_id=47663be3-e353-8b80-abb2-ab7019d4662b&amp;tm_city_code=MNLP&amp;max_price=2295&amp;guests=1&amp;request_id=47663be3-e353-8b80-abb2-ab7019d4662b&amp;tm_country_code=PH</t>
  </si>
  <si>
    <t>14.4845753, 121.0446167</t>
  </si>
  <si>
    <t>Queen Studio</t>
  </si>
  <si>
    <t>JN Condotel The Azure Urban Resort Residences offers accommodations in Manila, 4.2 miles from Newport Mall and 5.4 miles from Glorietta Mall. Featuring pool and garden views, this condo hotel also comes with free Wifi.</t>
  </si>
  <si>
    <t>Pasay Staycation Few Steps from Mall of Asia</t>
  </si>
  <si>
    <t>https://www.google.com/maps/place/Pasay+Staycation+Few+Steps+from+Mall+of+Asia/data=!4m10!3m9!5m3!1s2026-03-01!4m1!1i1!8m2!3d14.5357275!4d120.9826355!16s%2Fg%2F11w804817m!17BQ0FF?authuser=0&amp;hl=en&amp;rclk=1</t>
  </si>
  <si>
    <t>14.5357275, 120.9826355</t>
  </si>
  <si>
    <t>Spingle, MOA-North Wing Pedestrian Link Bridge, Barangay 76, Zone 10, District 1, Pasay, Southern Manila District, Metro Manila, 1308, Philippines</t>
  </si>
  <si>
    <t>Tumulak's Residency</t>
  </si>
  <si>
    <t>https://www.google.com/maps/place/Tumulak%27s+Residency/data=!4m10!3m9!5m3!1s2026-03-01!4m1!1i1!8m2!3d14.49261!4d121.0150909!16s%2Fg%2F11xd32vbmj!17BQ0FF?authuser=0&amp;hl=en&amp;rclk=1</t>
  </si>
  <si>
    <t>14.49261, 121.0150909</t>
  </si>
  <si>
    <t>Centropolis 6, Couple &amp; Group</t>
  </si>
  <si>
    <t>www.skyscanner.com.ph/hotel_deeplink/4.0/PH/en-US/PHP/h_bc/212683766/2026-03-02/2026-03-03/hotel/hotel/hotels?legacy_provider_id=13&amp;rooms=1&amp;closed_user_group=apps&amp;hb_data=k6mAMoZ7zaC0wg0Oh1zk4NXwWW5-kzgg--09HLzXNYKqfZZJRZYj7V4QJm79aEUyHFZsxTWjuRbSzn1pFsGzedIEUTj_2jdS6gSWt7EFwt36nXWdgDvvYdL3-ZdxupgGKfXegeooflg8sHLMMbr8ZnD7y2fzYV63JTUbvRrgDctuQdm08AyhNe1sj0LA1J-cxrSQvPZko16NuQ_TJEuVCzY_yAc0GS8p5-JbT-aXqakTQAUu_L_Z0usHWRLvnBzMtCTz6JTblztGedPoDlUVFyp3i4Xbzg8XMUQG9p_F4JWV-yj2PUkrM8_CkJ8fwXH3LJiJ6_iJGtW9CBss61MA5XSBSdmQA7kpDvD2KFPvqzOfIaxzZzaYJGuuQZLZIqZz_NKba_-FugP-GbfdM1my9h1aXxB5E9IJ8VLtCJEHRjOVRy6n&amp;q_datetime_utc=2026-03-01T23%3A06%3A34&amp;ticket_price=1307&amp;quote_id=5409651100773723417&amp;utid_state=1&amp;channel=iphone&amp;price_without_closed_user_group=1948&amp;tm_place_name=Muntinlupa&amp;deeplink_data=eyJmaWVsZHMiOnsic2lnbmF0dXJlIjoiZjM5ZjMxMDkzYTU2OGMzZWU0ODJlMTk1MWIyNzYxZTQiLCJibG9ja19pZCI6IjI2OTExNDUwNF8xMDU5ODU0NDlfMF8yXzAifX0%3D&amp;utid=e331d14b-a1f1-295c-71bd-29a18c57530c&amp;tm_stars=0&amp;client_id=skyscanner_app&amp;redirect_delay=1000&amp;price_policy=2&amp;pre_redirect_id=f16cb676-b708-9e48-ab88-21b27e879d6d&amp;tm_city_code&amp;max_price=1307&amp;guests=1&amp;request_id=f16cb676-b708-9e48-ab88-21b27e879d6d&amp;tm_country_code=PH</t>
  </si>
  <si>
    <t>14.4491425, 121.0436249</t>
  </si>
  <si>
    <t>CEJ Laundry, Villonco Road, President Villas, Sucat, Muntinlupa District 2, Muntinlupa, Southern Manila District, Metro Manila, 1719, Philippines</t>
  </si>
  <si>
    <t>Two palm tree studio unit infront of terminal 3</t>
  </si>
  <si>
    <t>https://www.google.com/maps/place/Two+palm+tree+studio+unit+infront+of+terminal+3/data=!4m10!3m9!5m3!1s2026-03-01!4m1!1i1!8m2!3d14.5219202!4d121.0150146!16s%2Fg%2F11msvg67rv!17BQ0FF?authuser=0&amp;hl=en&amp;rclk=1</t>
  </si>
  <si>
    <t>14.5219202, 121.0150146</t>
  </si>
  <si>
    <t>Andrews Avenue, Newport, Barangay 183, Zone 20, District 1, Pasay, Southern Manila District, Metro Manila, 1309, Philippines</t>
  </si>
  <si>
    <t>Chill&amp;Play Staycation near NAIA Spring Residence</t>
  </si>
  <si>
    <t>https://www.google.com/maps/place/Chill%26Play+Staycation+near+NAIA+%28Spring+Residence%29/data=!4m10!3m9!5m3!1s2026-03-01!4m1!1i1!8m2!3d14.4884558!4d121.0426102!16s%2Fg%2F11yswkwxfz!17BQ0FF?authuser=0&amp;hl=en&amp;rclk=1</t>
  </si>
  <si>
    <t>14.4884558, 121.0426102</t>
  </si>
  <si>
    <t>RDC- Baclaran Transient Capsule</t>
  </si>
  <si>
    <t>www.skyscanner.com.ph/hotel_deeplink/4.0/PH/en-US/PHP/h_bc/222045723/2026-03-05/2026-03-06/hotel/hotel/hotels?legacy_provider_id=13&amp;rooms=1&amp;closed_user_group=apps&amp;hb_data=4FJ3VdblbYklaht4aTVAMtCEYzMLk_KMtuNnRwAr31pIDKTsj-SIdcSPfHgbT2Af2L131LzdNZwXJrwKHCluKWoAduGtda4U51VXsRnop_jEMthZh0UUG4ykZMLpWShi6S5QWBF067tFsnTSupfScn_1MhWAsdCozsa_1o-Yp-Q0kXIXJjNkShzxN9-KAXYzaIrqO7wTJQlvnMaWHalAgmdWT04CpQ832DAet2-fcFb9_VzLy3gVH1K1O8ChGlZjyELAYr4kRHmBFtyr63y1odx1ZCdlVFJsy7d2Zzg2rdKC6hT6_e0T5-x4sO9GTvpfKDOW4SKsJsSVQgPCENKOEISIxbypGZVCKmpnxarTsEgu8aHT4cb2z2oaOBW0Go_-zCfsY5peoAtteQB9iYnpO-6t4s-eXZHZdBf84RzycTsEAT6-&amp;q_datetime_utc=2026-03-05T14%3A16%3A57&amp;ticket_price=438&amp;quote_id=-7516035738682506609&amp;utid_state=1&amp;channel=iphone&amp;price_without_closed_user_group=532&amp;tm_place_name=Baclaran&amp;deeplink_data=eyJmaWVsZHMiOnsic2lnbmF0dXJlIjoiYTAwOWI0YjY4MjEyMTFlMDg4NTgxYmFhYmVjYjMwNmMiLCJibG9ja19pZCI6IjEyNjQzNDIzMDVfMzk5MDg4MzQzXzJfMF8wIn19&amp;utid=04c82c31-b8e1-7d88-c9e3-871fc1a413b3&amp;tm_stars=0&amp;client_id=skyscanner_app&amp;price_policy=2&amp;pre_redirect_id=bd60b730-b33c-38d7-bf5c-c7208775dd12&amp;tm_city_code&amp;max_price=438&amp;guests=1&amp;request_id=bd60b730-b33c-38d7-bf5c-c7208775dd12&amp;tm_country_code=PH</t>
  </si>
  <si>
    <t>14.5326204, 120.9945984</t>
  </si>
  <si>
    <t>Lieutenant Garcia Street, Baclaran, Parañaque District 1, Parañaque, Southern Manila District, Metro Manila, 1302, Philippines</t>
  </si>
  <si>
    <t>Shared room</t>
  </si>
  <si>
    <t>Baclaran</t>
  </si>
  <si>
    <t>wifi, air_conditioning, internet_access, 24-hour_front_desk_service, security</t>
  </si>
  <si>
    <t>Located in Manila, RDC- Baclaran Transient Capsule provides air-conditioned rooms with free WiFi. The property is around 1.2 miles from Mall of Asia Arena, 1.7 miles from SMX Convention Center and 1.8 miles from SM Mall of Asia.</t>
  </si>
  <si>
    <t>Avida Sucat Tower 9 - Apartment</t>
  </si>
  <si>
    <t>https://www.agoda.com/studio-apartment/hotel/manila-ph.html?cid=1844104&amp;ds=ZRMCH6Zta5niVD8W</t>
  </si>
  <si>
    <t>14.4854002, 120.9940414</t>
  </si>
  <si>
    <t>C-5 Road Extension, San Dionisio, Parañaque District 1, Parañaque, Southern Manila District, Metro Manila, 1708, Philippines</t>
  </si>
  <si>
    <t>SM City Sucat</t>
  </si>
  <si>
    <t>San Donisio</t>
  </si>
  <si>
    <t>Beach View Unit 2 Bedrooms in Azure Urban Resort Residences</t>
  </si>
  <si>
    <t>www.skyscanner.com.ph/hotel_deeplink/4.0/PH/en-US/PHP/h_bc/217032582/2026-03-05/2026-03-06/hotel/hotel/hotels?legacy_provider_id=13&amp;rooms=1&amp;closed_user_group=apps&amp;hb_data=_XFVsqMSwCSjPtC3tPohQz0lImZzhncJPad_xpiQBzsc5-W5vRY2num80eZnZleo4V2bIj4MCXstTBJNuSkd2ApZuT0qtAMUPPI9YB5RFPSvvbITg0h759DlCzUrZRDABABCO5KXrOrxy3Qv2_pbATfkR4-Y5fDV9yu86qVkh2O-KpG52q4EzgFJeOdQHxj-fFDysBddMNL_i0XV2v-sKB1-HB7ZiogAY8DqfwYf-5yD0TwIIbZn8F5WRJRvTFDtEVOuP0BH9yy5RCoz34cu3hvWDaoUTQkqn-XPbuxFt9JeRmzIrIUt9HxA5HTJkzshYIgb9s6ym3nbB3rliwR6RMFYb6zm6ee63wESSiYblO7BXJ4u25EJ0qJq-Tuz85nsUNtnTmrKQiuEiYbCJPqO4lDEVIY3slggmawrvqaM4XnkXCsotCM%3D&amp;q_datetime_utc=2026-03-05T14%3A16%3A58&amp;ticket_price=2753&amp;quote_id=-8585681329093991539&amp;utid_state=1&amp;channel=iphone&amp;price_without_closed_user_group=3347&amp;tm_place_name=Posadas+Village&amp;deeplink_data=eyJmaWVsZHMiOnsic2lnbmF0dXJlIjoiNDcwZGRlYjMyMzU0ZGM0YTAxNGY3ZmIxNjA1YTFmYTMiLCJibG9ja19pZCI6IjExMDYxODgzMDFfMzgzNDI1OTU4XzFfMF8wIn19&amp;utid=2687527c-29e5-49d0-7ce0-5af0fb758449&amp;tm_stars=0&amp;client_id=skyscanner_app&amp;price_policy=2&amp;pre_redirect_id=15cb5ac2-8553-1689-bb76-09eec0c78cd6&amp;tm_city_code&amp;max_price=2753&amp;guests=1&amp;request_id=15cb5ac2-8553-1689-bb76-09eec0c78cd6&amp;tm_country_code=PH</t>
  </si>
  <si>
    <t>14.4841805, 121.0443192</t>
  </si>
  <si>
    <t>Beach View Unit 2 bedrooms in Azure Urban Resort Residences offers accommodations in Manila, 6.5 miles from Bonifacio High Street and 7 miles from Mall of Asia Arena. The property is around 3.9 miles from Newport Mall, 5.</t>
  </si>
  <si>
    <t>Ultimate Getaway in Alabang at Anuva Residences</t>
  </si>
  <si>
    <t>www.skyscanner.com.ph/hotel_deeplink/4.0/PH/en-US/PHP/h_fd/217067914/2026-03-02/2026-03-03/hotel/hotel/hotels?legacy_provider_id=927050&amp;rooms=1&amp;hb_data=U5J4VVRTpjTWLQQ0QoT7kEsXAjDE16EuCCE5PlYA3kHNZz9oQWMC_qGN8FUmLRmmTm1L_RmOHKXVLIwfNC6mEPbFdGphbpSVdDbmvo22gtC0Nkkku3ROqcHhZ5WM8z6t1lCsttytmta7qKdZ1J0e9q86YKu5eBtAsfS7ofSa6GhzqkoyoaOrn5U_Hjo5bd1K32syBRBiPYm5jqWCIFUR0sdYd8jTPlEq8mEDdN5EkmZKBYx44louYscbgvAZd2QLHmNIHhLMGyycCtbjMiSIxjojYrXl8YZITUgn6X2EVqsDGEJ7MES-g8TnErc69PqaaAMhQf4Jyh0KX2mmNsM2C1hp9wIURZlSX98DKvUNQFOC7XUkCuLf0bfF-G4i-JmaPhhehmJcHPoCLQmbOyDPQ1wvRKHAABHqby8bzNZ7Bp0fzA%3D%3D&amp;q_datetime_utc=2026-03-01T23%3A06%3A40&amp;ticket_price=1568&amp;quote_id=8791138058988866521&amp;utid_state=1&amp;channel=iphone&amp;tm_place_name=Metro+Manila&amp;deeplink_data=eyJmaWVsZHMiOnsic2lnbmF0dXJlIjoiM2Y2MmJjNWI5OTUxYzZiZjE5MjUzYTFhOWY5ZjMwYmQifSwidXJsIjoiaHR0cHM6Ly9kZWFscy52aW8uY29tP3NpZz01MTMyYjg5ZTdkYmQ4NzlhOTQ3YWYxZGFlZmRmMjA3MTJkNTQxOTE2NGNhY2NiMDhmNmU3NjM1N2Y5YjkzZmI4MzkzMjMxMzMzNTM0MzkzNjM5JnNpZy1pc3M9bWV0YSZ0dXJsPWh0dHBzJTNBJTJGJTJGdmlvLmNvbSUyRkhvdGVsJTJGU2VhcmNoJTNGY2hlY2tJbiUzRDIwMjYtMDMtMDIlMjZjaGVja091dCUzRDIwMjYtMDMtMDMlMjZjdXJyZW5jeSUzRFBIUCUyNmVwdiUzRE1TNHklMjZlc2QlM0RSTlAxYk1vZk9sV0tKZ2JYZEo5eDFHbUozMnVyNEVpNFhiaFpjRmNucXFxbW1HTVc4YXpDYmI3YzJ0VHlFQVU5UlNYaHFHMUh0NVFmTFpNd0djXzRsZ2h5aFliZkNnSVpnaTJtNjQzMUlfUGJzSXNFRmx5WCUyNmZvcmNlQ3VycmVuY3lDaGFuZ2UlM0QxJTI2Zm9yY2VMYW5ndWFnZUNoYW5nZSUzRDElMjZob3RlbElkJTNENDM5OTU5NTIlMjZsYWJlbCUzRHNyYyUyNTNEc2t5c2Nhbm5lciUyNTI2dWNvdW50cnklMjUzRFBIJTI1MjZ1ZGV2aWNlJTI1M0Rtb2JpbGUlMjUyNmhvdGVsJTI1M0Q0Mzk5NTk1MiUyNTI2ZGF5JTI1M0QyJTI1MjZtb250aCUyNTNEMDMlMjUyNnllYXIlMjUzRDIwMjYlMjUyNmxvcyUyNTNEMSUyNTI2b2ZmZXJpZCUyNTNEbzRWVTlfNUw5Wl9vJTI1MjZwcmljZSUyNTNEMTU2OC4wMCUyNTI2Y3VycmVuY3klMjUzRFBIUCUyNTI2dXNlcmxhbmclMjUzRGVuJTI1MjZfdGglMjUzRDFiNjdjNGEzZTIzZTQ4ODlkYmYzODNiNmM1YjNhOGIxYzhjMzk1YmVjYzcwNmIzNSUyNTI2ZHRzJTI1M0QxNzcyNDAzMzIyJTI1MjZvbHV0JTI1M0QxNzcyNDAzMzE2JTI1MjZjYW5QYXlMYXRlciUyNTNEZmFsc2UlMjUyNnJlcXVlc3RVc2VyR3JvdXAlMjUzRCUyNTI2b2ZmZXJVc2VyR3JvdXAlMjUzRHB1YmxpYyUyNmxhbmclM0RlbiUyNm90aSUzRG5QYTlhRUkwbFJZJTI2cHJlZmVycmVkUmF0ZSUzRDE1NjguMDAlMjZwcm9maWxlJTNEcjJkMm03M2tuOCUyNnJvb21zJTNEMSUyNnVzZXJDb3VudHJ5JTNEUEglMjZ1dG1fY2FtcGFpZ24lM0Rza3lzY2FubmVyJTI2dXRtX21lZGl1bSUzRGNwYyUyNnV0bV9zb3VyY2UlM0Rza3lzY2FubmVyIn0%3D&amp;utid=cf8a9b52-53f6-2094-2ef4-9c14c304f655&amp;tm_stars=0&amp;client_id=skyscanner_app&amp;redirect_delay=1000&amp;price_policy=2&amp;pre_redirect_id=ac4a9a8a-16ab-3eba-597b-bc19f0a37631&amp;tm_city_code&amp;max_price=1568&amp;guests=1&amp;request_id=ac4a9a8a-16ab-3eba-597b-bc19f0a37631&amp;tm_country_code=PH</t>
  </si>
  <si>
    <t>14.4970903, 121.0409012</t>
  </si>
  <si>
    <t>East Service Road, San Martin de Porres, Parañaque District 2, Parañaque, Southern Manila District, Metro Manila, 1713, Philippines</t>
  </si>
  <si>
    <t>Providing an outdoor swimming pool, Ultimate getaway in Alabang at Anuva Residences offers accommodations in Manila. Free Wifi is featured throughout the property and private parking is available on site.</t>
  </si>
  <si>
    <t>Eighty-One (81)Newport,NAIA 3 (by-Jay E.)</t>
  </si>
  <si>
    <t>https://www.google.com/maps/place/Eighty-One+%2881%29Newport,NAIA+3+%28by-Jay+E.%29/data=!4m10!3m9!5m3!1s2026-03-01!4m1!1i1!8m2!3d14.5211201!4d121.0167007!16s%2Fg%2F11mkyj___0!17BQ0FF?authuser=0&amp;hl=en&amp;rclk=1</t>
  </si>
  <si>
    <t>14.5211201, 121.0167007</t>
  </si>
  <si>
    <t>Belmont Hotel, Newport Boulevard, Newport World Resorts, Barangay 183, Zone 20, District 1, Pasay, Southern Manila District, Metro Manila, 1309, Philippines</t>
  </si>
  <si>
    <t>ANGEL ROOM HOMESTAY AT KASSEL RESIDENCES</t>
  </si>
  <si>
    <t>www.skyscanner.com.ph/hotel_deeplink/4.0/PH/en-US/PHP/h_fd/213081513/2026-03-02/2026-03-03/hotel/hotel/hotels?legacy_provider_id=927050&amp;rooms=1&amp;hb_data=YUFxIFUXd9ZX-mUTg6vINZDJgJ2zLj6OBCaIVbgY-vzv_vC0sXxy2fSLrScAtG4vk2aa3znWzgNliMclwnScHVxxO9u3HjZ4GmXkHtzpBQHDMATjnJDV8pfcaeDmqeWqWLJIKG8mwvP4t7U9Ov9PRAgv5D7UikXowFjnayeXlGRNpPNoStXccq_xl98wqQxonEXVij_qLroLsNrqLP6PmWJ0OwgpH1jDmEAE4UMhGTT-Vlm6utTimYc9aPeRx0r56V-vvDC8DJAChzWFfn3TeXwf7M6RzbP7IedzIgtz0D2D-rjHAGYyP-SIOIeobr69Z9wLtMwdP3iL7UlygJC9VvXljPJybddn1mm2D7BfCy-0GYeYEeG9_C72EHf0s7UaETzY5vjH_0SHnnRrvh6zaajOgERAMyaqB8zi-sFE7PMB9A%3D%3D&amp;q_datetime_utc=2026-03-01T23%3A06%3A43&amp;ticket_price=1387&amp;quote_id=-5430699903922647658&amp;utid_state=1&amp;channel=iphone&amp;tm_place_name=Pasay&amp;deeplink_data=eyJmaWVsZHMiOnsic2lnbmF0dXJlIjoiNThhOGI4Y2EwYTk2YjY1ZjFhNmI1OGRlNmZiNGU1MjUifSwidXJsIjoiaHR0cHM6Ly9kZWFscy52aW8uY29tP3NpZz0yNDk5NjAwM2U4NDhmYTBmNDg3MjkwZTQwN2E2M2U3ZDA3NmI2YTgxNjVhOGVlNTE4YzlhYzMxYTI2MDVmMTk0MmQzOTMxMzUzMDM1MzUzMTM4Mzcmc2lnLWlzcz1tZXRhJnR1cmw9aHR0cHMlM0ElMkYlMkZ2aW8uY29tJTJGSG90ZWwlMkZTZWFyY2glM0ZjaGVja0luJTNEMjAyNi0wMy0wMiUyNmNoZWNrT3V0JTNEMjAyNi0wMy0wMyUyNmN1cnJlbmN5JTNEUEhQJTI2ZXB2JTNETVM0eSUyNmVzZCUzREd6SXVQOEdLa0VzRDJPQ25mazF1OHJFd2FqMF9zSGVpclRGUEs4dmpmVVpwRUtpVkRlMUVyb0ZjLTdYdnhKSlgyZXg0YXM1UUNGVjd6WHlPMldDeWYyRUFsRTZRMnpETlZWSUNpMXdWOXAyQTUwQWJMclJGJTI2Zm9yY2VDdXJyZW5jeUNoYW5nZSUzRDElMjZmb3JjZUxhbmd1YWdlQ2hhbmdlJTNEMSUyNmhvdGVsSWQlM0Q4Mjc4ODMzNiUyNmxhYmVsJTNEc3JjJTI1M0Rza3lzY2FubmVyJTI1MjZ1Y291bnRyeSUyNTNEUEglMjUyNnVkZXZpY2UlMjUzRG1vYmlsZSUyNTI2aG90ZWwlMjUzRDgyNzg4MzM2JTI1MjZkYXklMjUzRDIlMjUyNm1vbnRoJTI1M0QwMyUyNTI2eWVhciUyNTNEMjAyNiUyNTI2bG9zJTI1M0QxJTI1MjZvZmZlcmlkJTI1M0RvQ3dXWHNHYmFuNlklMjUyNnByaWNlJTI1M0QxMzg2LjYyJTI1MjZjdXJyZW5jeSUyNTNEUEhQJTI1MjZ1c2VybGFuZyUyNTNEZW4lMjUyNl90aCUyNTNEMzgxNzljZTk0ZTZhODgyMGIxM2NlYWM2ZDkxNTcwYmE0MTgyMDE5M2RjZGUyOTUzJTI1MjZkdHMlMjUzRDE3NzI0MDMzMjElMjUyNm9sdXQlMjUzRDE3NzI0MDMzMTYlMjUyNmNhblBheUxhdGVyJTI1M0RmYWxzZSUyNTI2cmVxdWVzdFVzZXJHcm91cCUyNTNEJTI1MjZvZmZlclVzZXJHcm91cCUyNTNEcHVibGljJTI2bGFuZyUzRGVuJTI2b3RpJTNEVU9ZMFpFbkdpeEElMjZwcmVmZXJyZWRSYXRlJTNEMTM4Ni42MiUyNnByb2ZpbGUlM0RyMmQybTcza244JTI2cm9vbXMlM0QxJTI2dXNlckNvdW50cnklM0RQSCUyNnV0bV9jYW1wYWlnbiUzRHNreXNjYW5uZXIlMjZ1dG1fbWVkaXVtJTNEY3BjJTI2dXRtX3NvdXJjZSUzRHNreXNjYW5uZXIifQ%3D%3D&amp;utid=7916ac16-47a6-10f1-3d34-a7092452a349&amp;tm_stars=0&amp;client_id=skyscanner_app&amp;redirect_delay=1000&amp;price_policy=2&amp;pre_redirect_id=783d2581-7d86-cc5f-c2ac-de00a14014c3&amp;tm_city_code&amp;max_price=1966&amp;guests=1&amp;request_id=783d2581-7d86-cc5f-c2ac-de00a14014c3&amp;tm_country_code=PH</t>
  </si>
  <si>
    <t>14.4959326, 121.0137329</t>
  </si>
  <si>
    <t>City Apartment</t>
  </si>
  <si>
    <t>The Carribean Suites by Azure</t>
  </si>
  <si>
    <t>www.skyscanner.com.ph/hotel_deeplink/4.0/PH/en-US/PHP/h_ad/187696882/2026-03-02/2026-03-03/hotel/hotel/hotels?legacy_provider_id=22&amp;rooms=1&amp;closed_user_group=general&amp;hb_data=cT4auorly0Bumw_YE2cV3wy8gJYOxkMgmi3YDJUxYMvK451vz0PpNEHWslOI8w3HsuaAjJYb0joOF39IvAZ82HBA46viOtfic4dkImyrg-z35MqIQOkSNPd6NDovRdE8lOkd74xZs7KOfSsIk0jMVZySk8jPm5PD-foJ_LoB9J9RfsEIIIokn1Kt-T4SB_DVa7PKuiotcA-fjjf4nTkMEPKvm559iyMupfpGNfFuq6r7R5mD6VLsYLuDsabPIuViIkzPU_nGVlLJcw8QszWxSqp0ifGQP_Cb-0gr8DVjx_N1gAfyolTrCq_6-npbKQZ_v6qRehqsfgFeaawmsQ2VzbvKjqGsMTixNsx5LO52XXVdpj_vzNrsY1UN2fl7sEVT104JkXAD6FKz84MXUZ0zsOGkJXeR7XBu4SzgS5bzhQc-&amp;q_datetime_utc=2026-03-01T23%3A06%3A43&amp;ticket_price=1831&amp;quote_id=-9071089869573316791&amp;utid_state=1&amp;channel=iphone&amp;price_without_closed_user_group=2015&amp;tm_place_name=Posadas+Village&amp;deeplink_data=eyJmaWVsZHMiOnsic2lnbmF0dXJlIjoiNWFlNGEzYzE3ZjJlYzIxYjM3ZTFkODM5ZjU3NGIwZmIifSwidXJsIjoiaHR0cHM6Ly93d3cuYWdvZGEuY29tL3BhcnRuZXJzL3BhcnRuZXJzZWFyY2guYXNweD9jaWQ9MTg0NjM4MyZoaWQ9NTk3MTM4NjkmY3VycmVuY3k9UEhQJmNoZWNraW49MjAyNi0wMy0wMiZjaGVja291dD0yMDI2LTAzLTAzJk51bWJlcm9mQWR1bHRzPTEmTnVtYmVyb2ZDaGlsZHJlbj0wJlJvb21zPTEmbWNpZD0zMDM4Jm1hc3RlclJvb21JZD04OTg0OTQ3MzAmbXB0PVVrdDNZMVpIUkhGd1JGWnFZbk5VTlhGb1NsUnpRMU5hYld4dVpURnpVRlpqUkdkQ1EwTkZOVTB6UjNFMGJHWkZkM0E0WjBoTFVtWlNTVUpFVm1KUFF6QjVSRTEyU1dKbFQwZFBSREJSUFQwJlRvdGFsUHJpY2U9MTgzMS40MSZUb3RhbFRheD0xOTYuMjImVG90YWxGZWU9MC4wMCZUb3RhbFN1cmNoYXJnZT0wJm1jdXI9UEhQIn0%3D&amp;utid=d219d027-d0e8-726c-8102-f41f232eb134&amp;tm_stars=4&amp;client_id=skyscanner_app&amp;redirect_delay=1000&amp;price_policy=2&amp;pre_redirect_id=25f9de59-f50d-081f-b791-114f3b350391&amp;tm_city_code&amp;max_price=1831&amp;guests=1&amp;request_id=25f9de59-f50d-081f-b791-114f3b350391&amp;tm_country_code=PH</t>
  </si>
  <si>
    <t>14.4853058, 121.0447235</t>
  </si>
  <si>
    <t>The Masters Academy, Everlasting Street, Marcelo Green Village Phase 8, Marcelo Green Village, Parañaque District 2, Parañaque, Southern Manila District, Metro Manila, 1700, Philippines</t>
  </si>
  <si>
    <t>Located in Manila, 4.5 miles from Newport Mall, The Carribean Suites by Azure has accommodations with a garden, private parking, a private beach area and a shared lounge.</t>
  </si>
  <si>
    <t>Affordable Condotel Near Manila Airport</t>
  </si>
  <si>
    <t>www.skyscanner.com.ph/hotel_deeplink/4.0/PH/en-US/PHP/h_bc/187723380/2026-03-02/2026-03-03/hotel/hotel/hotels?legacy_provider_id=13&amp;rooms=1&amp;closed_user_group=apps&amp;hb_data=dfAgUByTErD5g8AerCOX5msPeWpeB4AfpPP644sACaaMZx1_GH1_dxQP9iNUeSC9GmUN9cnK6MyhnO_X2urDaEmxfUos6qhjB3LS3qWDueFU7RMNMGoGXLldDXXB0KS_1LouYHlNsclrduTTdWkVvccTsBOKBJ5GFvgPaRSewSVWPmMCjQKi-dDJul7ijconhlOzm74_OKcmCG3BELPg1e-VehB-LoKG_jouWm3VvhcM7P5YNMAcvsP6xA2GFBxoLD60VqQTKC2l5FMyYZgV_jKQtM2yEaIKo76_lFtX7osNge_wRHJYpuvSyxHZntxnFMDUSvC1sKQNvZ5d2zGtxKBJISOznpD_2g5N_LWq51Pemt73RDyhJ7ovF7bjMP9u10B0FD9JBV89Lj147_-QqBW38PmcUoHqc7JKjsWFrXGzdISq-CQ%3D&amp;q_datetime_utc=2026-03-01T23%3A07%3A49&amp;ticket_price=1620&amp;quote_id=8832893045094929844&amp;utid_state=1&amp;channel=iphone&amp;price_without_closed_user_group=2000&amp;tm_place_name=Manila&amp;deeplink_data=eyJmaWVsZHMiOnsic2lnbmF0dXJlIjoiZTQ5NzNhZTc3NGEwMDQ0ZGZjYzU0NmI2NjNlMWI2MGUiLCJibG9ja19pZCI6IjM4NjQzMzUwMV8xOTU3NTkzOTlfM18wXzAifX0%3D&amp;utid=3cf64a8d-285c-b9eb-0f9f-ae780d845c54&amp;tm_stars=0&amp;client_id=skyscanner_app&amp;redirect_delay=1000&amp;price_policy=2&amp;pre_redirect_id=abd3ae28-e3e9-6458-88e3-c8d038c2e372&amp;tm_city_code=MNLP&amp;max_price=1620&amp;guests=1&amp;request_id=abd3ae28-e3e9-6458-88e3-c8d038c2e372&amp;tm_country_code=PH</t>
  </si>
  <si>
    <t>14.4809933, 120.9927902</t>
  </si>
  <si>
    <t>C-5 Road Extension, Cooperative Village, San Dionisio, Parañaque District 1, Parañaque, Southern Manila District, Metro Manila, 1700, Philippines</t>
  </si>
  <si>
    <t>4.9 miles from Mall of Asia Arena in Manila, Affordable condotel near Manila Airport provides accommodations with access to a public bath. This 2-star apartment offers a 24-hour front desk, an elevator, and free Wifi.</t>
  </si>
  <si>
    <t>Studio Condotel Across Naia T3 with WIFI</t>
  </si>
  <si>
    <t>www.skyscanner.com.ph/hotel_deeplink/4.0/PH/en-US/PHP/h_bc/205052281/2026-03-02/2026-03-03/hotel/hotel/hotels?legacy_provider_id=13&amp;rooms=1&amp;closed_user_group=apps&amp;hb_data=nYKZ98qVCQ7ADmVXFjpLmRC0smGaoIK2AQdd43lRbQ4qrAkpu2i-3utKS_DL4lrYRkvTU_dXG6WjQxDscpCIpuHANZm1a1wXVBQxtlzFP4xKals74crhGGYAlo2NWwf1FrlXf25cJVAuH5zlOs8Y5J5_Hz5XQFZCvJVAMwwidlaBgcCZF5az4Q99Wt4AKyDgEize7Sr9iDlEuNsh-gaP9ZkCh6a4VPxrCjGRoK1Oymv0yKj79Io9ObBin7aDUjBce8gd9EqC71DbSZQ8QsMVVdi1qTbRRMZM11_tzP7ltQzhojCZouvsbdYvHIppaopCW5Q8yz47VX_O7Dw5PJfHKOiW4_f2t8em9xNDZLptdMWWaQD66A5Ce3yH7SsVD9IgQlN9A64FMxXcDzz7bZ9UZEs04adRaHpgNlYf8W3l3pGMQqBU&amp;q_datetime_utc=2026-03-01T23%3A06%3A47&amp;ticket_price=2525&amp;quote_id=570106495961680206&amp;utid_state=1&amp;channel=iphone&amp;price_without_closed_user_group=3069&amp;tm_place_name=Pasay&amp;deeplink_data=eyJmaWVsZHMiOnsic2lnbmF0dXJlIjoiN2YzN2YxMWUzN2EwYjg5ZjFjYWViYjAwOWE2Mzg4YTYiLCJibG9ja19pZCI6IjE1NTA3NTM2MDFfNDI2MjcyOTU0XzJfMF8wIn19&amp;utid=fb70f6bf-0741-0b32-8dc0-1445e9f6f7d4&amp;tm_stars=0&amp;client_id=skyscanner_app&amp;redirect_delay=1000&amp;price_policy=2&amp;pre_redirect_id=25bf1106-132f-7670-6401-4d238c3b4777&amp;tm_city_code&amp;max_price=2525&amp;guests=1&amp;request_id=25bf1106-132f-7670-6401-4d238c3b4777&amp;tm_country_code=PH</t>
  </si>
  <si>
    <t>14.5216703, 121.0154724</t>
  </si>
  <si>
    <t>Resort Drive, Newport, Barangay 183, Zone 20, District 1, Pasay, Southern Manila District, Metro Manila, 1309, Philippines</t>
  </si>
  <si>
    <t>Cozy Minimalist Condotel Near NAIA</t>
  </si>
  <si>
    <t>https://www.google.com/maps/place/Cozy+Minimalist+Condotel+Near+NAIA/data=!4m10!3m9!5m3!1s2026-03-01!4m1!1i1!8m2!3d14.4955597!4d121.0143433!16s%2Fg%2F11xfsyp58s!17BQ0FF?authuser=0&amp;hl=en&amp;rclk=1</t>
  </si>
  <si>
    <t>14.4955597, 121.0143433</t>
  </si>
  <si>
    <t>Isabelle Garden Villas, Moonwalk, Parañaque District 2, Parañaque, Southern Manila District, Metro Manila, 1709, Philippines</t>
  </si>
  <si>
    <t>Bloom Residences Condo 2Br</t>
  </si>
  <si>
    <t>www.skyscanner.com.ph/hotel_deeplink/4.0/PH/en-US/PHP/h_ad/216163158/2026-03-02/2026-03-03/hotel/hotel/hotels?legacy_provider_id=22&amp;rooms=1&amp;closed_user_group=general&amp;hb_data=jiix-0KoZuhA8s9COyoTliXj6R-irP9NiQrs68uesBS7e1ptrCrUpbqFco5EeCuSOPD19eg6TlBLvpADzDSUbQEbk67A-IyIXiFGT2iRiBPxT9wF90Sa_Z8YFg809GRAFRtzVjeK0lOOfZsJGjwuYWTqQBX90AaYA2CfJyXkfIhNfZbZQRVy-brTwQBdSn8Lahgggct-4MijtJURPwPOk0enHf4tUXPAb8uf0-kovgIH_hIfZpJVQPYTbxkpcX5chMbox_m0aS8CXbH5RpZ1veefzODaSMjun2ljSs1dNMf7wRbsbb7hrcSggrJL6i0ou7C_NJkQe_fCzSyExMIzAHIRNT2cXyaktE_ED9k60sPnQtn33oU8u2TMOT3YszOgjqJpkF8Z7HkLLfdSjInvevwcMHhYMsCjHAI8Vt2dh50h&amp;q_datetime_utc=2026-03-01T23%3A06%3A49&amp;ticket_price=2205&amp;quote_id=-7830068350457050525&amp;utid_state=1&amp;channel=iphone&amp;price_without_closed_user_group=2881&amp;tm_place_name=Posadas+Village&amp;deeplink_data=eyJmaWVsZHMiOnsic2lnbmF0dXJlIjoiMTJlMTE5ZTQ1OTA1OTdmYTk1YWZhNjc3OWJlMjNiNjkifSwidXJsIjoiaHR0cHM6Ly93d3cuYWdvZGEuY29tL3BhcnRuZXJzL3BhcnRuZXJzZWFyY2guYXNweD9jaWQ9MTg0NjM4MyZoaWQ9Mzk0MDgxNTcmY3VycmVuY3k9UEhQJmNoZWNraW49MjAyNi0wMy0wMiZjaGVja291dD0yMDI2LTAzLTAzJk51bWJlcm9mQWR1bHRzPTEmTnVtYmVyb2ZDaGlsZHJlbj0wJlJvb21zPTEmbWNpZD0zMDM4Jm1hc3RlclJvb21JZD02NDY0MjI1MzkmbXB0PVN6aDJRMU5NWnpRelNsZDBNVEZSVEVwVGFGYzJRbUpqZUdWT05USnBjbEJZVDJWV1ptOU5abTVtZUZCT1JIUlZNbXBsYmxaS2NIcG1aMHA1VmpWNVFXMHZVR056ZVhKcU1YTm9UVzlSUFQwJlRvdGFsUHJpY2U9MjIwNC41MCZUb3RhbFRheD0yMzYuMjAmVG90YWxGZWU9MC4wMCZUb3RhbFN1cmNoYXJnZT0wJm1jdXI9UEhQIn0%3D&amp;utid=a8924635-85c8-df1a-09e1-1a2ab9317225&amp;tm_stars=0&amp;client_id=skyscanner_app&amp;redirect_delay=1000&amp;price_policy=2&amp;pre_redirect_id=a6e0f275-c54b-1a7f-0ce6-9d0b78baeab7&amp;tm_city_code&amp;max_price=2205&amp;guests=1&amp;request_id=a6e0f275-c54b-1a7f-0ce6-9d0b78baeab7&amp;tm_country_code=PH</t>
  </si>
  <si>
    <t>14.4560699, 121.0394287</t>
  </si>
  <si>
    <t>Phoenix, Dr. A. Santos Avenue, San Antonio, Parañaque District 2, Parañaque, Southern Manila District, Metro Manila, 1719, Philippines</t>
  </si>
  <si>
    <t>parking, wifi, elevator, air_conditioning, non-smoking, internet_access, smoking_areas, kitchen, television, microwave, desk, balcony, shower, concierge, dining_room, shops, connecting_rooms</t>
  </si>
  <si>
    <t>A recently renovated apartment, Bloom Residences Condo 2Br offers accommodation in Manila. With mountain views, this accommodation offers a balcony. Free Wifi is available and private parking can be arranged at an extra charge.</t>
  </si>
  <si>
    <t>CENTROPOLIS 1, Relax &amp; Chill</t>
  </si>
  <si>
    <t>www.skyscanner.com.ph/hotel_deeplink/4.0/PH/en-US/PHP/h_bc/203917793/2026-03-02/2026-03-03/hotel/hotel/hotels?legacy_provider_id=13&amp;rooms=1&amp;closed_user_group=apps&amp;hb_data=XV7BKUvaOCy_QwdUgZjFu-mDiYSqpP7reZO1qA2_GdxGdMkAyglHGw6n5DDXuHj4QHAfcnVsyzs3kA3rNDpH3RDV5gxCQBrz6iAniIR8Paq1Sp1pj24DEG7nAD5xSzd18P95Lckzszye9s8Cnl1oLaJrpwgTd7REnv1s5hv_8wWbZ_WdGSzNCG1F1uzD7ajxNpWaadmcvdPs5QmwPrRTfFKpxJog-OlipB_0VrunALn2Gun3ntJRspdEMNPZ-6tfJw2zA_VgGlVEa6UIXniKiBHfLhfG5YKIdlsJ-XlHNdN49m-2_w1eufk_nqM0lvw7dU8esNGhONf4ZQMKhiMwpPiA6GaUHCYtY-kbwzQqwljKGZ-Bn9Rz7loo1Eb_5EtEgxGaNKwMCZYwNC2bMmUDj8YCIPonJskAlHifv0KyX6ROK0gyD5o%3D&amp;q_datetime_utc=2026-03-01T23%3A06%3A49&amp;ticket_price=1230&amp;quote_id=8268752839704375811&amp;utid_state=1&amp;channel=iphone&amp;price_without_closed_user_group=1646&amp;tm_place_name=Muntinlupa&amp;deeplink_data=eyJmaWVsZHMiOnsic2lnbmF0dXJlIjoiNjM5NmM4NjQ1Njk0M2EyMmIyZjQ0YTEzYWQyODBiZTgiLCJibG9ja19pZCI6IjU4NDU4NzkwMV8yMjg0ODM5ODBfMV8wXzAifX0%3D&amp;utid=b8967a9d-571f-79bb-8215-cd7920b2a692&amp;tm_stars=0&amp;client_id=skyscanner_app&amp;redirect_delay=1000&amp;price_policy=2&amp;pre_redirect_id=e5650db5-ae1d-008a-57bc-76503660bf2e&amp;tm_city_code&amp;max_price=1230&amp;guests=1&amp;request_id=e5650db5-ae1d-008a-57bc-76503660bf2e&amp;tm_country_code=PH</t>
  </si>
  <si>
    <t>14.4491224, 121.0436249</t>
  </si>
  <si>
    <t>Condo Near Naia Terminals Fasanvej Studio Netflix</t>
  </si>
  <si>
    <t>https://www.google.com/maps/place/Condo+near+NAIA+Terminals+Fasanvej+Studio+Netflix/data=!4m10!3m9!5m3!1s2026-03-01!4m1!1i1!8m2!3d14.4771194!4d120.9948807!16s%2Fg%2F11lm_p82br!17BQ0FF?authuser=0&amp;hl=en&amp;rclk=1</t>
  </si>
  <si>
    <t>14.4771194, 120.9948807</t>
  </si>
  <si>
    <t>Condo near NAIA Terminals Fasanvej Studio Netflix offers accommodations in Manila, 5.2 miles from SMX Convention Center and 5.4 miles from SM Mall of Asia. The air-conditioned accommodation is 5.1 miles from Mall of Asia Arena.</t>
  </si>
  <si>
    <t>Homefort at S Residences - Studio with Pool View</t>
  </si>
  <si>
    <t>https://www.google.com/maps/place/Homefort+at+S+Residences+-+Studio+with+Pool+View/data=!4m10!3m9!5m3!1s2026-03-01!4m1!1i1!8m2!3d14.5343399!4d120.9880371!16s%2Fg%2F11vwwrppjd!17BQ0FF?authuser=0&amp;hl=en&amp;rclk=1</t>
  </si>
  <si>
    <t>14.5343399, 120.9880371</t>
  </si>
  <si>
    <t>Barangay 76, Zone 10, District 1, Pasay, Southern Manila District, Metro Manila, 1308, Philippines</t>
  </si>
  <si>
    <t>Queen Room</t>
  </si>
  <si>
    <t>Studio Getaway in Alabang at Anuva Residences</t>
  </si>
  <si>
    <t>www.skyscanner.com.ph/hotel_deeplink/4.0/PH/en-US/PHP/h_bc/216929908/2026-03-05/2026-03-06/hotel/hotel/hotels?legacy_provider_id=13&amp;rooms=1&amp;hb_data=DpJah-Y0Sz09cTocSBLD4wBFmawlzHbj87gMhnic9pHQML8XtLVN3J90yCPSs6E1zERPGqP2w8lGWslNxkTJYanbgfMaWW20P20F9aMHlhbKZqPCf88lLYDjmRfiJQY4FdjV3ENNPt-yNp3_wmtC5RBVSfHnWAVGfJtkPr6H6gVKhl8JUc74Z8OH2tijTSlpxGPMss1Txr6UOJcqtYhk5YhJuqNjVwP5drgOTyI-h4kVuiRsEELBZFx3iLNCgO7j_JR611bcyOzYCVSmmYpaDhAro8YuHgbayMvtSQ0vGQHsVdJklp1OgRXfOF7OEwxaY3Phr9hpLw-gUyaWrd4wp5-NwgMJ5eT-YDVj50EShHSzQmaPf2F2WQPH6-KyexBgmTev-CsLV4b-BjghKDGONB9aIwrQQk5Tiq29_yhHdvuyDXksvZI%3D&amp;q_datetime_utc=2026-03-05T14%3A17%3A06&amp;ticket_price=1568&amp;quote_id=-6656114234033445626&amp;utid_state=1&amp;channel=iphone&amp;tm_place_name=Metro+Manila&amp;deeplink_data=eyJmaWVsZHMiOnsic2lnbmF0dXJlIjoiY2YwMjNhMDVjNGIxMzk2N2UyMjVhMzAzMGQ2YjhmMGMiLCJibG9ja19pZCI6IjEwOTgxMDQzMDFfNDI1NDc4NTM5XzJfMF8wIn19&amp;utid=99752dc6-3243-63a8-b175-e1ca80a8cbec&amp;tm_stars=0&amp;client_id=skyscanner_app&amp;price_policy=2&amp;pre_redirect_id=d244ddc5-aa90-02a2-952d-c10780e3e2f1&amp;tm_city_code&amp;max_price=1568&amp;guests=1&amp;request_id=d244ddc5-aa90-02a2-952d-c10780e3e2f1&amp;tm_country_code=PH</t>
  </si>
  <si>
    <t>14.4970903, 121.0409088</t>
  </si>
  <si>
    <t>Studio Getaway in Alabang at Anuva Residences is located in Manila, just 3.6 miles from Newport Mall and 4.7 miles from Glorietta Mall.</t>
  </si>
  <si>
    <t>studio flat @101 Newport Blvd</t>
  </si>
  <si>
    <t>https://www.google.com/maps/place/studio+flat+@101+Newport+Blvd/data=!4m10!3m9!5m3!1s2026-03-01!4m1!1i1!8m2!3d14.5235558!4d121.0134735!16s%2Fg%2F11ysv_f7r0!17BQ0FF?authuser=0&amp;hl=en&amp;rclk=1</t>
  </si>
  <si>
    <t>14.5235558, 121.0134735</t>
  </si>
  <si>
    <t>Newport Boulevard, Newport, Barangay 183, Zone 20, District 1, Pasay, Southern Manila District, Metro Manila, 1309, Philippines</t>
  </si>
  <si>
    <t>Luxury 1 BR Suite Near Naia</t>
  </si>
  <si>
    <t>www.skyscanner.com.ph/hotel_deeplink/4.0/PH/en-US/PHP/h_fd/218046099/2026-03-05/2026-03-06/hotel/hotel/hotels?legacy_provider_id=927050&amp;rooms=1&amp;closed_user_group=apps&amp;hb_data=IFh4uh44ekJ_qjB_FpV6SugKM6DUrg-6F3KqFqI34BAWKQ4_YVwDC9ihIYuxXE3ALp_6ZS717EhBrscUIDHUKkoyvzH3NMUVjrsVsG5z_rmcDVIfwa8KbZZrc3YEJh_ji9JV80OlgCUfjH69kBX7eZB2c0WgCKSCbBcqCr7iZip0VDbpTrqXK40WUKrjt28azbUF5YAgPXprs51LKO7nkC9uZFsATn7Umze_aBE6XGuIR3eeF9gNgtJ64Lsr5Fl4UxWa5GCeKIKUeRQbbuHunLF8u0XLj2WUfW078V9bjRVWtGEikmBPxGlYV224vTpKYRWiiRmZ3FdjzRa4JRIn5lSzqnO_pKoBPwsZgGok3_QfGt1jzVIzY6DJyzjM2F9K5o6ThVmQX3bv9c-8mtDOc9_-kfxt19VUWlsdAewTNDu5Tg%3D%3D&amp;q_datetime_utc=2026-03-05T14%3A17%3A07&amp;ticket_price=4687&amp;quote_id=8436221411328739408&amp;utid_state=1&amp;channel=iphone&amp;price_without_closed_user_group=5082&amp;tm_place_name=Metro+Manila&amp;deeplink_data=eyJmaWVsZHMiOnsic2lnbmF0dXJlIjoiNDRhMTg2MWNlNTNjMTE4M2FjZjQ1ODk0MGIwMmNhNjIifSwidXJsIjoiaHR0cHM6Ly9kZWFscy52aW8uY29tP3NpZz0yN2QzYWUxMzk2ZGY5ZDViYmM1OGEzMjg2ODdlZmZlYmUxOGE1OTNkN2RjY2JhM2U4YWY0YzQzZDdmODk2MGRlMzkzODMzMzczNzMzMzEzNzMwJnNpZy1pc3M9bWV0YSZ0dXJsPWh0dHBzJTNBJTJGJTJGdmlvLmNvbSUyRkhvdGVsJTJGU2VhcmNoJTNGY2hlY2tJbiUzRDIwMjYtMDMtMDUlMjZjaGVja091dCUzRDIwMjYtMDMtMDYlMjZjdXJyZW5jeSUzRFBIUCUyNmVwdiUzRE1TNHklMjZlc2QlM0RJYUZJTzBxVklfR2dRaDVwLV92U1ZWcmJPM1JfcENSd2NHTDNHQy1LdWprcldzVDdIeWxUWF9nd0k4X2cza19qYUxQclplUzMxX1VCcDB3ajU1RlZScEZiSHJXczROLTRIMVhpQmd3VkFiUUdZNHNyTG1QWGxPM1QlMjZmb3JjZUN1cnJlbmN5Q2hhbmdlJTNEMSUyNmZvcmNlTGFuZ3VhZ2VDaGFuZ2UlM0QxJTI2aG90ZWxJZCUzRDExNzE2NjIzOCUyNmxhYmVsJTNEc3JjJTI1M0Rza3lzY2FubmVyJTI1MjZ1Y291bnRyeSUyNTNEUEglMjUyNnVkZXZpY2UlMjUzRG1vYmlsZSUyNTI2aG90ZWwlMjUzRDExNzE2NjIzOCUyNTI2ZGF5JTI1M0Q1JTI1MjZtb250aCUyNTNEMDMlMjUyNnllYXIlMjUzRDIwMjYlMjUyNmxvcyUyNTNEMSUyNTI2b2ZmZXJpZCUyNTNEb0JxSGNJRTI0c1Q0JTI1MjZwcmljZSUyNTNENDY4Ni43NiUyNTI2Y3VycmVuY3klMjUzRFBIUCUyNTI2dXNlcmxhbmclMjUzRGVuJTI1MjZfdGglMjUzRDU5YzBmZmIwMTU2NzBkYjNmZjk1NTI4YTZkZDIwMTgzNzYwNDllZGEzMGFlYWM5YyUyNTI2ZHRzJTI1M0QxNzcyNzIwMjIyJTI1MjZvbHV0JTI1M0QxNzcyNzIwMjE2JTI1MjZjYW5QYXlMYXRlciUyNTNEZmFsc2UlMjUyNnJlcXVlc3RVc2VyR3JvdXAlMjUzRCUyNTI2b2ZmZXJVc2VyR3JvdXAlMjUzRHB1YmxpYyUyNmxhbmclM0RlbiUyNm90aSUzRFVRY2k5Sk1Ma3hjJTI2cHJlZmVycmVkUmF0ZSUzRDQ2ODYuNzYlMjZwcm9maWxlJTNEcjJkMm03M2tuOCUyNnJvb21zJTNEMSUyNnVzZXJDb3VudHJ5JTNEUEglMjZ1dG1fY2FtcGFpZ24lM0Rza3lzY2FubmVyJTI2dXRtX21lZGl1bSUzRGNwYyUyNnV0bV9zb3VyY2UlM0Rza3lzY2FubmVyIn0%3D&amp;utid=586a5427-0115-374b-6dbe-854cba34788b&amp;tm_stars=0&amp;client_id=skyscanner_app&amp;price_policy=2&amp;pre_redirect_id=e1178242-8b6c-ff18-6d1f-9f39632e1819&amp;tm_city_code&amp;max_price=4687&amp;guests=1&amp;request_id=e1178242-8b6c-ff18-6d1f-9f39632e1819&amp;tm_country_code=PH</t>
  </si>
  <si>
    <t>14.4638395, 121.0220108</t>
  </si>
  <si>
    <t>Featuring a garden, Luxury 1 BR Suite Near NAIA features accommodations in Manila. The property is around 7 miles from Mall of Asia Arena, 7 miles from SMX Convention Center, and 7.1 miles from SM Mall of Asia.</t>
  </si>
  <si>
    <t>The FINEST Sea Residences Condo - Apartment</t>
  </si>
  <si>
    <t>www.skyscanner.com.ph/hotel_deeplink/4.0/PH/en-US/PHP/h_bc/179075169/2026-03-02/2026-03-03/hotel/hotel/hotels?legacy_provider_id=13&amp;rooms=1&amp;closed_user_group=apps&amp;hb_data=ZY5wZZI_12bbfmISeyTQ6O0P1NcxmQfAp0jKe6ihV2XclDTIFDAf97YtCjTGna9lNlroaSdVBzWo4LCW6hzAr9bSeifmcy_MDwneQkCQ9PDunFH8NE_qRWh1-RmHzIkJabWViAJbOWCtcHY1k6IRdtWmRCZW0stnbTJJE43KTVAIm1OK3Nm009jdo8Q8QQgH0o16xwxNERLuVqqgYQgFoNRKFfv1UCtN_am50B6YfF6LkCGXVEbiArsi15-rLombdNhJhumPbaTtyiKdPnCZH8VWKsSaypUI6M_Z1yQ2KLMkpk_Cud56IbwyRAL74A37QxS4VmtY0RTWJ18q0lOILk3q2jx_Orc_RrxwBjKunpI2Mu0PmExxBT7iDfZD_ZmWN-_Sk2hxQujyXeUM9Eo3YGzZuDAK_RUNEx2sSuWI8Qf1c7jiu7s%3D&amp;q_datetime_utc=2026-03-01T23%3A06%3A55&amp;ticket_price=2295&amp;quote_id=-354182506277783930&amp;utid_state=1&amp;channel=iphone&amp;price_without_closed_user_group=3070&amp;tm_place_name=Pasay&amp;deeplink_data=eyJmaWVsZHMiOnsic2lnbmF0dXJlIjoiZjIxYzdhYzE4YjU1MTNlNTA1MWUwNmI1NWM1NDQ1NGEiLCJibG9ja19pZCI6Ijk1NzQyOTQwMl8zNjk5Mzg5MjFfMV8wXzAifX0%3D&amp;utid=ddd5d5eb-43d3-c886-209c-98f286e65948&amp;tm_stars=0&amp;client_id=skyscanner_app&amp;redirect_delay=1000&amp;price_policy=2&amp;pre_redirect_id=f02567ff-95ab-d53d-0157-9243f5fb340c&amp;tm_city_code&amp;max_price=2520&amp;guests=1&amp;request_id=f02567ff-95ab-d53d-0157-9243f5fb340c&amp;tm_country_code=PH</t>
  </si>
  <si>
    <t>14.5339003, 120.9859695</t>
  </si>
  <si>
    <t>Dentacare, Sunrise Drive, Barangay 76, Zone 10, District 1, Pasay, Southern Manila District, Metro Manila, 1300, Philippines</t>
  </si>
  <si>
    <t>Vimelzu Daniella Transient</t>
  </si>
  <si>
    <t>www.skyscanner.com.ph/hotel_deeplink/4.0/PH/en-US/PHP/h_xp/213620399/2026-03-02/2026-03-03/hotel/hotel/hotels?legacy_provider_id=1&amp;rooms=1&amp;closed_user_group=mobile&amp;hb_data=GXnQSFavTbR1melGibAcQy8k48HgA3MkQnhWVU4AdhBxiVNVck1qLDYsHM-73p16o1rdY0RV1_3FBlm6TY0qH7ILjdeEzskSYGauI8X6kPNwue5IKqnQjMqQUYNm3g0OW3koAluIF7fyGdvpcciIE1P7Ai_E5TM7e7fem3s3W8shy1eBxXdWlcJRFt_iYBIzSgWc2_1hdiNElseqCc-IQJj-SY9E050NQJmgb4Amp6oHMJeVFJd7JkPWFA-q8SllO4sY_Y8SvOLr3HvIAzxQNlpaCb0%3D&amp;q_datetime_utc=2026-03-01T23%3A06%3A56&amp;ticket_price=1350&amp;quote_id=8514854632922052278&amp;utid_state=1&amp;channel=iphone&amp;price_without_closed_user_group=1500&amp;tm_place_name=Pasay&amp;deeplink_data=eyJmaWVsZHMiOnsic2lnbmF0dXJlIjoiMTg0NTE5NWY4Y2QzODgzNjc0YjYxZjc0NzUyOTVmNGMifSwidXJsIjoiaHR0cHM6Ly93d3cuZXhwZWRpYS5jb20ucGgvSG90ZWwtU2VhcmNoP3RwaWQ9NjgmbXBlPTE3NzI0MDMzMTUmZW5kRGF0ZT0yMDI2LTAzLTAzJmFkdWx0cz0xJmxvY2FsZT1lbl9VUyZjaGlkPTBhYjFmNTAwLWUwYmUtNGVkZi05MGI0LTc3Mjk1ZjE1MjhjNiZlYXBpZD00NjIzMCZtY3RjPTMmc3RhcnREYXRlPTIwMjYtMDMtMDImbXBkPUdCUCZtcG49MjIxNDI0OTM1JmN1cnJlbmN5PUdCUCZyYXRlcGxhbmlkPTM5MTM0Nzg0NCZtcG09MjQmbXBwPTEmbXBvPUVDJnNlbGVjdGVkPTI0OTc3NTc3Jm1wcT0xNy4zNiZtcGE9MTcuMzYifQ%3D%3D&amp;utid=7cf16b5b-6806-a07a-12e0-14384185c231&amp;tm_stars=0&amp;client_id=skyscanner_app&amp;redirect_delay=1000&amp;price_policy=2&amp;pre_redirect_id=1822e286-930b-92ea-1318-48be84acff9c&amp;tm_city_code&amp;max_price=1531&amp;guests=1&amp;request_id=1822e286-930b-92ea-1318-48be84acff9c&amp;tm_country_code=PH</t>
  </si>
  <si>
    <t>14.4930153, 121.0148621</t>
  </si>
  <si>
    <t>A. Alano, Scarlet Homes 2, Moonwalk, Parañaque District 2, Parañaque, Southern Manila District, Metro Manila, 1708, Philippines</t>
  </si>
  <si>
    <t>El Marhabea Crib</t>
  </si>
  <si>
    <t>www.skyscanner.com.ph/hotel_deeplink/4.0/PH/en-US/PHP/h_bc/222815629/2026-03-02/2026-03-03/hotel/hotel/hotels?legacy_provider_id=13&amp;rooms=1&amp;closed_user_group=apps&amp;hb_data=MKTpL2zS5ErmVS2LQdaN9WnNvFqbTD4ab6_D5hKVH7TpFIurp2KhYJMqbimGdoRgAxE-PlTjkLlqcg4qx4tKQOz62FgheV8Md3hZ6BPaTTpXKxpgzSs_r-SO0ijbeh4vROu1Au5BOVcm0NFfyqTFrup2h5_86ZGPfWypSwfeG7rxWhXPSCc9VfXHt3x6qnnt8h-vKMwg6PBIhMfIaPQzykyYUYlNA3q2Y3zPykaxE5NGSkS2soYIXZ2q4h_fwcR38wbIfV2orKzGuLYQ2LyFzOjy0nWjR8aEGxmiUXroPJ7TcuaS_IkoZr6mxRBqZk0stF_lx080TVmxBTIJjpOxpGys7hrA3hqSjihn3st7mL8io9dFo18t1PoqIfqLhnCOO4MSVfz1ghqY6Onb7Y8aHS7gI8wkxfaSD-ORDjz-SZ9lkATn&amp;q_datetime_utc=2026-03-01T23%3A06%3A58&amp;ticket_price=2691&amp;quote_id=1046326855958580697&amp;utid_state=1&amp;channel=iphone&amp;price_without_closed_user_group=3271&amp;tm_place_name=Pasay&amp;deeplink_data=eyJmaWVsZHMiOnsic2lnbmF0dXJlIjoiNGI0YTc2NjI3ZmQ2NDRlYmQzYjE1OGM3ZTg3ODI5OTAiLCJibG9ja19pZCI6IjEzNDk1NDM0MDFfNDA3Mjk3MjkyXzJfMF8wIn19&amp;utid=bacbd1d6-5e82-06b0-5ee8-b8f1e3e6b285&amp;tm_stars=0&amp;client_id=skyscanner_app&amp;redirect_delay=1000&amp;price_policy=2&amp;pre_redirect_id=76a4f52b-1be6-b5b8-a9e8-5daf8e04e823&amp;tm_city_code&amp;max_price=2955&amp;guests=1&amp;request_id=76a4f52b-1be6-b5b8-a9e8-5daf8e04e823&amp;tm_country_code=PH</t>
  </si>
  <si>
    <t>14.534923, 120.992861</t>
  </si>
  <si>
    <t>Roxas Boulevard, City Garden Town Homes, Barangay 76, Zone 10, District 1, Pasay, Southern Manila District, Metro Manila, 1300, Philippines</t>
  </si>
  <si>
    <t>studio flat at 101 Newport Boulevard - Studio</t>
  </si>
  <si>
    <t>https://www.google.com/maps/place/studio+flat+at+101+Newport+Boulevard+-+Studio/data=!4m10!3m9!5m3!1s2026-03-01!4m1!1i1!8m2!3d14.5235901!4d121.0132065!16s%2Fg%2F11ylq0q0dz!17BQ0FF?authuser=0&amp;hl=en&amp;rclk=1</t>
  </si>
  <si>
    <t>14.5235901, 121.0132065</t>
  </si>
  <si>
    <t>Airport NAIA Terminal 3 Insane Interior</t>
  </si>
  <si>
    <t>https://www.google.com/maps/place/Airport+NAIA+Terminal+3+Insane+Interior/data=!4m10!3m9!5m3!1s2026-03-01!4m1!1i1!8m2!3d14.5227079!4d121.0151062!16s%2Fg%2F11mkys4dhx!17BQ0FF?authuser=0&amp;hl=en&amp;rclk=1</t>
  </si>
  <si>
    <t>14.5227079, 121.0151062</t>
  </si>
  <si>
    <t>Newport NAIA T3 Pasay City Condo</t>
  </si>
  <si>
    <t>www.skyscanner.com.ph/hotel_deeplink/4.0/PH/en-US/PHP/h_bc/214028052/2026-03-02/2026-03-03/hotel/hotel/hotels?legacy_provider_id=13&amp;rooms=1&amp;closed_user_group=apps&amp;hb_data=wz7JtibK_SOfYlEYECRxCgkwAYMFfntoxVhD5PBX_Bb2DOe5tmkVl5pwKSzqaEA9gs6YZFC2LKn91836jPnywPq1tkLs9qBoAwtwBZLGMeprRMoyGGaUkGp_2rZ__XjJFSiG3D1eMpKVAYZgQmfuc-fzROtX8v1yg2rt1uRs_qiGCmwHKOPYgWfvOtChSTLCaYmDSfzeOZs7LTnP09U5cmhBSvUwRiH1GrKNKh6qbxmMi_nwb0AugVoDd0LIro1_yXXoYMzMhX26M8kYTPEhwtmT25rWDZTS92nfQK5BeJ0CRkpVoiAe2HvD1US_g0miXT791osXwi9az1UcCWRFxPnXvDzs8Dun6D4YW7QUc6v6PFlGs9g6apgQ9i-uqBVPKq_m41yS85xv4fcREC-jF_dEF5odNdAxp4F23PEzjVJNFNSBE_U%3D&amp;q_datetime_utc=2026-03-01T23%3A07%3A04&amp;ticket_price=1887&amp;quote_id=9055461781362106753&amp;utid_state=1&amp;channel=iphone&amp;price_without_closed_user_group=2294&amp;tm_place_name=Pasay&amp;deeplink_data=eyJmaWVsZHMiOnsic2lnbmF0dXJlIjoiOWQyOWQ2NWExNjg2NjYxOGQ2Mjc5MzFkYzE4OWEzNGEiLCJibG9ja19pZCI6Ijk5MzU0NDAwMV8zNzIyOTQ2MTBfMl8wXzAifX0%3D&amp;utid=51151478-ef00-d19a-8ab1-f920ef5de438&amp;tm_stars=0&amp;client_id=skyscanner_app&amp;redirect_delay=1000&amp;price_policy=2&amp;pre_redirect_id=7c614a28-f2b3-2ac3-7f94-cf09ba981f70&amp;tm_city_code&amp;max_price=2072&amp;guests=1&amp;request_id=7c614a28-f2b3-2ac3-7f94-cf09ba981f70&amp;tm_country_code=PH</t>
  </si>
  <si>
    <t>14.5225372, 121.0140305</t>
  </si>
  <si>
    <t>Watsons, Newport Boulevard, Newport, Barangay 183, Zone 20, District 1, Pasay, Southern Manila District, Metro Manila, 1309, Philippines</t>
  </si>
  <si>
    <t>Cozy Studio in Parañaque - Perfect for Transients and Long-Stayers Alike</t>
  </si>
  <si>
    <t>https://sg.hotels.com/ho3810617024/?chkin=2026-03-01&amp;chkout=2026-03-02&amp;x_pwa=1&amp;rfrr=HSR&amp;pwa_ts=1772220225678&amp;referrerUrl=aHR0cHM6Ly9zZy5ob3RlbHMuY29tL0hvdGVsLVNlYXJjaA%3D%3D&amp;useRewards=false&amp;rm1=a1&amp;regionId=6130332&amp;destination=Para%C3%B1aque%2C+National+Capital+Region%2C+Philippines&amp;destType=MARKET&amp;neighborhoodId=553248635976396803&amp;selected=119050532&amp;latLong=14.479309%2C121.019821&amp;sort=RECOMMENDED&amp;top_dp=51&amp;top_cur=SGD&amp;mctc=10&amp;userIntent=&amp;selectedRoomType=327063106&amp;selectedRatePlan=403652557&amp;expediaPropertyId=119050532&amp;searchId=9991da23-e147-4a23-b064-43410dfe8e34</t>
  </si>
  <si>
    <t>14.4925232, 121.0156021</t>
  </si>
  <si>
    <t>B M Condo near NAIA Airport and Malls</t>
  </si>
  <si>
    <t>www.skyscanner.com.ph/hotel_deeplink/4.0/PH/en-US/PHP/h_fd/222040923/2026-03-02/2026-03-03/hotel/hotel/hotels?legacy_provider_id=927050&amp;rooms=1&amp;closed_user_group=general&amp;hb_data=OsDQqr13O0KKlhvAh02fehkvRVhSgTj1fI_sYruM3PhBbMBqbz0VavUuDAT4J6kgt2k_463rsWMs-hlb-TfClJFDx-TDkx87AzxUAiZEZxmCVz_V3SS-EWCUdhLsSgNArQP36RoiG0j0J0jh7W9tdZVtQB3wQWN8IO0mQ3wQ-LOkTb65APpXWE6B6lJFDpDdRq8hJfADsz_U1WoU5vQM1Tu8Vtu8N3jPDlc_ei610Fk2-zBoRDDGEfyScPh1f4kIwWHEHUGQRmEFgO4RkAc1Ir-GHke0q5sUsQct46HINWwxvqbWgTO9gVwbxS5RwbvTQ0X_ei6iHZ_iSITbPP5UI6UkwwqsFCADqahGx12w6svk-WKN2us4ApgmLfkE1LNt2K39LNVYvZamkkeQoZjKl6hDDB8jJb5LxORH5cAhZ7jifA%3D%3D&amp;q_datetime_utc=2026-03-01T23%3A07%3A09&amp;ticket_price=2014&amp;quote_id=-4406429963727312487&amp;utid_state=1&amp;channel=iphone&amp;price_without_closed_user_group=2177&amp;tm_place_name=San+Donisio&amp;deeplink_data=eyJmaWVsZHMiOnsic2lnbmF0dXJlIjoiNzdmYzVlMGRjY2ZhNjI2NDFkMmQyYmViYzgyOTkyODQifSwidXJsIjoiaHR0cHM6Ly9kZWFscy52aW8uY29tP3NpZz05NzQ5NzYyYWMwM2VkZDBhNTYxNTY4MDFjMDE4NjVlNzJlNmFmM2I1YzBkNTQ1YmNmNzYyNTU1ZjBmMTlmNGQ0MmQzODM0MzYzNDM2MzczNDM1MzMmc2lnLWlzcz1tZXRhJnR1cmw9aHR0cHMlM0ElMkYlMkZ2aW8uY29tJTJGSG90ZWwlMkZTZWFyY2glM0ZjaGVja0luJTNEMjAyNi0wMy0wMiUyNmNoZWNrT3V0JTNEMjAyNi0wMy0wMyUyNmN1cnJlbmN5JTNEUEhQJTI2ZXB2JTNETVM0eSUyNmVzZCUzRE1CdV9IYUd4NDROaXFibjloVnpST2tfWkRqcnpvc1lYdzZNZ1VoVC1QaU9SN0pUUC14ZUpvX0dTX1RwVWpfQ192ZzkyUmV2bFEzSjFyTHVLSVN6VUQ2WkdjQTIwVVJFNWIyRXhZLVlVRHVLOGROdHp0ZFAwJTI2Zm9yY2VDdXJyZW5jeUNoYW5nZSUzRDElMjZmb3JjZUxhbmd1YWdlQ2hhbmdlJTNEMSUyNmhvdGVsSWQlM0QxMjExMzEwMTIlMjZsYWJlbCUzRHNyYyUyNTNEc2t5c2Nhbm5lciUyNTI2dWNvdW50cnklMjUzRFBIJTI1MjZ1ZGV2aWNlJTI1M0Rtb2JpbGUlMjUyNmhvdGVsJTI1M0QxMjExMzEwMTIlMjUyNmRheSUyNTNEMiUyNTI2bW9udGglMjUzRDAzJTI1MjZ5ZWFyJTI1M0QyMDI2JTI1MjZsb3MlMjUzRDElMjUyNm9mZmVyaWQlMjUzRG9qalZWa3laQlp0OCUyNTI2cHJpY2UlMjUzRDIwMTMuNzYlMjUyNmN1cnJlbmN5JTI1M0RQSFAlMjUyNnVzZXJsYW5nJTI1M0RlbiUyNTI2X3RoJTI1M0QxYjY3YzRhYmUyMzQ0ODg5NDRmMzgzYjZjNWM3YThiMWM4YzM5NWJlY2M3MDZiMzUlMjUyNmR0cyUyNTNEMTc3MjQwMzMxNyUyNTI2b2x1dCUyNTNEMTc3MjQwMzMxNiUyNTI2Y2FuUGF5TGF0ZXIlMjUzRGZhbHNlJTI1MjZyZXF1ZXN0VXNlckdyb3VwJTI1M0QlMjUyNm9mZmVyVXNlckdyb3VwJTI1M0RwdWJsaWMlMjZsYW5nJTNEZW4lMjZvdGklM0RWel95Q1pSUXdmTSUyNnByZWZlcnJlZFJhdGUlM0QyMDEzLjc2JTI2cHJvZmlsZSUzRHIyZDJtNzNrbjglMjZyb29tcyUzRDElMjZ1c2VyQ291bnRyeSUzRFBIJTI2dXRtX2NhbXBhaWduJTNEc2t5c2Nhbm5lciUyNnV0bV9tZWRpdW0lM0RjcGMlMjZ1dG1fc291cmNlJTNEc2t5c2Nhbm5lciJ9&amp;utid=0532368f-2100-2202-cee8-4da48d7047e8&amp;tm_stars=0&amp;client_id=skyscanner_app&amp;redirect_delay=1000&amp;price_policy=2&amp;pre_redirect_id=767a120e-d252-b6cc-1ae4-04910e5681f6&amp;tm_city_code&amp;max_price=2014&amp;guests=1&amp;request_id=767a120e-d252-b6cc-1ae4-04910e5681f6&amp;tm_country_code=PH</t>
  </si>
  <si>
    <t>14.4848604, 120.9949722</t>
  </si>
  <si>
    <t>Leo's Building, 8133-8135, Dr. A. Santos Avenue, Cooperative Village, San Dionisio, Parañaque District 1, Parañaque, Southern Manila District, Metro Manila, 1708, Philippines</t>
  </si>
  <si>
    <t>Azure C7 Balcony, Wifi, Near Mall Airport</t>
  </si>
  <si>
    <t>www.skyscanner.com.ph/hotel_deeplink/4.0/PH/en-US/PHP/h_bc/203908535/2026-03-05/2026-03-06/hotel/hotel/hotels?legacy_provider_id=13&amp;rooms=1&amp;closed_user_group=apps&amp;hb_data=uvNNLWbZQt1xU206pLrHceeeKYfQ1XPpoZ0TX8lYq1TcmmYJX-2KAW-3jAvxQZfpgmQHjBtbTUMOZrb1HUfRvPpmmORIpVfUWmCExgcRN_47z8FcKKttlsHeJ08XfXPTvmMNpXG3Z5hSh6EkivR2mC5qlL9oq2lCkkW5IiqqYoOzEg-qqCCa4L8IR-PfiuohtZAXccZmRsYGrjyImeb8419vKOSkpjHKgcnp0OynaybE8nbNUMRoSXvHMCSKsSIHOBg5x-WOdqekPPYaNW34XmlnIMHwJq6bjSdWA2aZ4irO98RtGLkg7BSl4rrgglgl7xMsEpxrjn1at3nLp3xgzoKC0y6Uywuo8ubfbE5xgNssI-VyH_EWb0aGDm82w_NY_I69HIB6IHv7Tzlxk0hB5yiKKP7VeuOdB7jboFdLkhHpXUXhNpU%3D&amp;q_datetime_utc=2026-03-05T14%3A17%3A08&amp;ticket_price=2664&amp;quote_id=2214617020633269246&amp;utid_state=1&amp;channel=iphone&amp;price_without_closed_user_group=3134&amp;tm_place_name=Manila&amp;deeplink_data=eyJmaWVsZHMiOnsic2lnbmF0dXJlIjoiMTFlZmU2ZjVkZGYxNWMyMWI4ZDUwMGU1YzJlYmUwNWUiLCJibG9ja19pZCI6IjMyOTcyOTEwN18yMTEzMTE5NjJfMF8wXzAifX0%3D&amp;utid=5d32ce85-1e59-e312-f7dd-c89f016e3c73&amp;tm_stars=0&amp;client_id=skyscanner_app&amp;price_policy=2&amp;pre_redirect_id=448b3296-fa1d-5e2a-abdf-77034209b501&amp;tm_city_code=MNLP&amp;max_price=2664&amp;guests=1&amp;request_id=448b3296-fa1d-5e2a-abdf-77034209b501&amp;tm_country_code=PH</t>
  </si>
  <si>
    <t>14.48384, 121.0431366</t>
  </si>
  <si>
    <t>4.7 miles from Newport Mall, Azure C7 Balcony, Wifi, Near Mall Airport provides 3-star accommodations in the ParaÃ±aque district of Manila. Free Wifi is offered throughout the property and private parking is available on site.</t>
  </si>
  <si>
    <t>150 Newport City Condo - near NAIA T3 AIRPORT MANILA - Studio Apartment</t>
  </si>
  <si>
    <t>www.skyscanner.com.ph/hotel_deeplink/4.0/PH/en-US/PHP/h_bc/157036959/2026-03-02/2026-03-03/hotel/hotel/hotels?legacy_provider_id=13&amp;rooms=1&amp;closed_user_group=apps&amp;hb_data=vfs8NoBH0Y7LT-puRGRcxj-Zrq079q8mbH5cBTkYwDXhVt-YP1PQDtGh33pTYfkW2RaK7FzgkRKfuYcGhKn46RxQGxDgEHQJw8TQy6xMPQKgzyQvRzrqH-iOHiyPPK_ewsZzhI0iYMza93shXGFOdRqGT_cqyuAsGFap_xNXrOKfihaYBI1iZuO_W81jRCseUIddyUkylDVTMucu8O6gA5Pyc1jhmKotfn4oOsjPii3t6LFTnyJJXKKgvtUNkcTsC9-5Ts-90HMT7HpjT7rOdpQcvMK8Ml2G_WMOwo-stg4b5znIoAevN9JkpRBscSopDaQJ5d7LBK0HH6GEYFl4dqhxgT8CoAW6-LGwW_bXI5G7mhjN9cQe4T_Zmre9G715avjKRfvdv-28qxjkwqodbnGp4qkLlemnPdMUZ4dNHW0PvznNgko%3D&amp;q_datetime_utc=2026-03-01T23%3A07%3A12&amp;ticket_price=1821&amp;quote_id=-5298192193268852220&amp;utid_state=1&amp;channel=iphone&amp;price_without_closed_user_group=2248&amp;tm_place_name=Pasay&amp;deeplink_data=eyJmaWVsZHMiOnsic2lnbmF0dXJlIjoiN2UzY2NlZjkzZDk2NjljY2Y1NGM3ZWMyNmIyZWFhYjUiLCJibG9ja19pZCI6IjMxMzIwODMwMV8xMTM0MjMzMjhfMl8wXzAifX0%3D&amp;utid=634885b4-a63e-a655-e582-51b8da590b55&amp;tm_stars=0&amp;client_id=skyscanner_app&amp;redirect_delay=1000&amp;price_policy=2&amp;pre_redirect_id=6e4f374f-6729-0760-f3bc-7f48fd8979a5&amp;tm_city_code&amp;max_price=1821&amp;guests=1&amp;request_id=6e4f374f-6729-0760-f3bc-7f48fd8979a5&amp;tm_country_code=PH</t>
  </si>
  <si>
    <t>14.5239201, 121.0127563</t>
  </si>
  <si>
    <t>Mang Inasal, Newport Boulevard, Newport, Barangay 183, Zone 20, District 1, Pasay, Southern Manila District, Metro Manila, 1309, Philippines</t>
  </si>
  <si>
    <t>Bayport West Naia Residences</t>
  </si>
  <si>
    <t>https://www.agoda.com/bayport-west/hotel/paranaque-ph.html?countryId=70&amp;finalPriceView=1&amp;isShowMobileAppPrice=false&amp;cid=1913938&amp;numberOfBedrooms=&amp;familyMode=false&amp;adults=2&amp;children=0&amp;rooms=1&amp;maxRooms=0&amp;checkIn=2026-03-1&amp;isCalendarCallout=false&amp;childAges=&amp;numberOfGuest=0&amp;missingChildAges=false&amp;travellerType=1&amp;showReviewSubmissionEntry=false&amp;currencyCode=SGD&amp;isFreeOccSearch=false&amp;los=1&amp;searchrequestid=53df628b-51c1-4947-afac-336fc43493b9</t>
  </si>
  <si>
    <t>14.5177498, 120.9981079</t>
  </si>
  <si>
    <t>Tambo, Parañaque District 1, Parañaque, Southern Manila District, Metro Manila, 1301, Philippines</t>
  </si>
  <si>
    <t>Pildira</t>
  </si>
  <si>
    <t>Located in Manila, 2.1 miles from Mall of Asia Arena, Bayport West Naia Residences provides accommodations with an outdoor swimming pool, private parking, a garden and a terrace. This 4-star hotel offers a 24-hour front desk.</t>
  </si>
  <si>
    <t>Backpackers Transient Room - Standard Room with Private Bathroom</t>
  </si>
  <si>
    <t>www.skyscanner.com.ph/hotel_deeplink/4.0/PH/en-US/PHP/h_bc/225390655/2026-03-02/2026-03-03/hotel/hotel/hotels?legacy_provider_id=13&amp;rooms=1&amp;closed_user_group=apps&amp;hb_data=FpMutwsn1w85ZUCrPvDj7BxRrWvqlskhjBTMJMfgVbiyFmnLTdz88q4IHixkd_eUsYRsWmu6F9jUcTqvsQpU4uSitGqIDvp83NTDytqr-UL1qTF_HVJtBebsRzNCcbbghVY3qkAFMztjRnZu6sq7FUM9korSFGc2eBvTkWf5GAlnjNV_oz8rqVQTU67l40pv3g8Rzw9EsJKBC2AS0TwlvJ1tL1r4yIGqLfQcyzcr2A3yPo4HOnxoJ-kHoaE8AggNnLczNDsz2Dz0A7eHGTKJVlcu5jeqDBVCcoahUMZYWW21YJPwMWd0QlF43TG3Prq-VevvQ3WWBhntKHtOsGdBphg-YdlZqp_PJEhXJRR2MtSCEeTtFYO35MLEJ1MPhMZUwrg0zi4gGcxQFi2qwJqd87wpZZmNfAsCv2KWs3PLbUgg28CA&amp;q_datetime_utc=2026-03-01T23%3A07%3A12&amp;ticket_price=2160&amp;quote_id=-5807463424937163041&amp;utid_state=1&amp;channel=iphone&amp;price_without_closed_user_group=2376&amp;tm_place_name=Tagudin&amp;deeplink_data=eyJmaWVsZHMiOnsic2lnbmF0dXJlIjoiNzIwN2EyNTVhNDk3YmZmZjBiYjQzZWFjYTZlYzJmOTciLCJibG9ja19pZCI6IjE0NzUwODQyMDFfNDE4OTI5MTk1XzJfMF8wIn19&amp;utid=f11a0592-a015-dc7e-dc80-c667a6d626e9&amp;tm_stars=0&amp;client_id=skyscanner_app&amp;redirect_delay=1000&amp;price_policy=2&amp;pre_redirect_id=e31de9e8-08f6-dd6a-1ed7-f291e77b24a1&amp;tm_city_code&amp;max_price=2160&amp;guests=1&amp;request_id=e31de9e8-08f6-dd6a-1ed7-f291e77b24a1&amp;tm_country_code=PH</t>
  </si>
  <si>
    <t>14.5304499, 121.0086365</t>
  </si>
  <si>
    <t>Saint Peter Street, Maricaban Urban Bliss Project, Barangay 182, Zone 19, District 2, Pasay, Southern Manila District, Metro Manila, 1232, Philippines</t>
  </si>
  <si>
    <t>JTC Mall Tagudin</t>
  </si>
  <si>
    <t>Tagudin</t>
  </si>
  <si>
    <t>Ilocos Sur</t>
  </si>
  <si>
    <t>Cozy Studio in Paraaque - Perfect for Transients and Long-Stayers Alike</t>
  </si>
  <si>
    <t>https://www.booking.com/hotel/ph/cozy-studio-in-paraaque-perfect-for-transients-and-long-stayers-alike.html?aid=2174455&amp;label=1b7cfcf0-c886-4712-bd8b-2c5e5004281c&amp;sid=911265a0a9dd35a1b7a66ef826f2a25b&amp;all_sr_blocks=1463693601_417678336_2_0_0&amp;checkin=2026-03-01&amp;checkout=2026-03-02&amp;dest_id=-2437894&amp;dest_type=city&amp;dist=0&amp;group_adults=1&amp;group_children=0&amp;hapos=1&amp;highlighted_blocks=1463693601_417678336_2_0_0&amp;hpos=1&amp;matching_block_id=1463693601_417678336_2_0_0&amp;no_rooms=1&amp;req_adults=1&amp;req_children=0&amp;room1=A&amp;sb_price_type=total&amp;sr_order=popularity&amp;sr_pri_blocks=1463693601_417678336_2_0_0__190604&amp;srepoch=1772224291&amp;srpvid=00bd905094790328&amp;type=total&amp;ucfs=1&amp;</t>
  </si>
  <si>
    <t>14.4925203, 121.0156021</t>
  </si>
  <si>
    <t>Flat 35, Unit 2D</t>
  </si>
  <si>
    <t>www.skyscanner.com.ph/hotel_deeplink/4.0/PH/en-US/PHP/h_ad/225427535/2026-03-02/2026-03-03/hotel/hotel/hotels?legacy_provider_id=22&amp;rooms=1&amp;closed_user_group=apps&amp;hb_data=8M8xTeguEMnzrz-0RbE6N7EJQADzvrnYzr6ZwelknhtDBbABWUejlW0RlwpsCIuZLB6OTion6S-IgRdAAGOi9QN2lgjj6GhFWxHOxPeFA30lH8gVKgpIxMJeS400OsD0ijk0k6G7mH6bYsUHV3xGTivo-VBnYsejY6ebGmUYT62LsqPylej8Fy-zLc4iTjNAstKOJIqIkEGyNo0x0p7L8YOfBcZ0IwROUV_AJrW_N8r2Z-aWHb4tWyKQi_2QxIwIlVzU8h-9uZlnnBVcsBfHZj3qKhDm7NBsFQsLP7zO5qJz5wzxEpe9CqBsFbJ_R7752cUNJcUdmz6J65V4XBF638R6xtgf0Rrch-N8IufYeAVKQqzD16MrRGoSenrAwem3hKG7LbRwOeww-kels6KEGANFUzdBkisaGbWL8KAqrF9x&amp;q_datetime_utc=2026-03-01T23%3A07%3A17&amp;ticket_price=1914&amp;quote_id=-5213984370147397773&amp;utid_state=1&amp;channel=iphone&amp;price_without_closed_user_group=2119&amp;tm_place_name=Zapote&amp;deeplink_data=eyJmaWVsZHMiOnsic2lnbmF0dXJlIjoiMjZiZGU3ZDgzMjRhZmI5MTc4NzAzMmU4MzUyMDQwODcifSwidXJsIjoiaHR0cHM6Ly93d3cuYWdvZGEuY29tL3BhcnRuZXJzL3BhcnRuZXJzZWFyY2guYXNweD9jaWQ9MTg0NjM4MyZoaWQ9NjE2OTM5NjkmY3VycmVuY3k9UEhQJmNoZWNraW49MjAyNi0wMy0wMiZjaGVja291dD0yMDI2LTAzLTAzJk51bWJlcm9mQWR1bHRzPTEmTnVtYmVyb2ZDaGlsZHJlbj0wJlJvb21zPTEmbWNpZD0zMDM4Jm1hc3RlclJvb21JZD05NTgxMjE1NzQmbXB0PVZraHVZVUoyV1d0VU0xVmpVMUJUVVdkaVVXVm9WVmR1T1dSdlUwdGtRbFZYVFZaVVExWkpUbEpyVWpGU2RpdG5Tazh6V0VGb1dUUkVUVWRoV1ZjeWFtOHhWbkY2VDBSSmFHaDFhbWRSUFQwJlRvdGFsUHJpY2U9MTkxNC4xNCZUb3RhbFRheD0yMDUuMDkmVG90YWxGZWU9MC4wMCZUb3RhbFN1cmNoYXJnZT0wJm1jdXI9UEhQIn0%3D&amp;utid=fe7f37b0-7880-e31e-0ade-f1d268b49167&amp;tm_stars=0&amp;client_id=skyscanner_app&amp;redirect_delay=1000&amp;price_policy=2&amp;pre_redirect_id=48c76e40-33aa-10ad-db7d-d84436d003a1&amp;tm_city_code&amp;max_price=1914&amp;guests=1&amp;request_id=48c76e40-33aa-10ad-db7d-d84436d003a1&amp;tm_country_code=PH</t>
  </si>
  <si>
    <t>14.4468298,120.9862595</t>
  </si>
  <si>
    <t>MK Kitchen Equipments, Alabang-Zapote Road, Doña Manuela Subdivision Phase IV-E, Talon Dos, 2nd District, Las Piñas, Southern Manila District, Metro Manila, 1242, Philippines</t>
  </si>
  <si>
    <t>Citywalk</t>
  </si>
  <si>
    <t>www.skyscanner.com.ph/hotel_deeplink/4.0/PH/en-US/PHP/h_bc/213948394/2026-03-02/2026-03-03/hotel/hotel/hotels?legacy_provider_id=13&amp;rooms=1&amp;closed_user_group=apps&amp;hb_data=Q6rAE0xzQSJHavBPO1j4NamV1jbui0Z2BwGR4weKvnGoPKZldaaf-xUz3Hlhaowtye7zG4WInMry8jWWty-f1eXdl3FTBhyZhVphBqmOgOdh-b5Cql3U-1lQJJf6oyftU4KRLRu0_Z-QWd_wcavGgj87OWQVSoZyqeNYum34IaLO3RP6dSXOS-KGQ-BxqIFVCvRdJHH28ZtLrWIvQPoRjVyLcAV858Jyt_ji9tN-aJf_ywcDiXkjIe-6mxTlr5P2NZ9P1sVX5unRh6IwmRJ5D7w3y_Uoj4a6vuD5as8BBPNCnN1yrNydY35ji9H1bviKsuwkEL32uF3_SKcwz0Xv1NnTXmVz_A-Yzsw8VVyeFjMjFEk4RhJCmfS1lFaUt6vY-q6zjjJluL70n4Qh47h8-hs-pNuQ5BbdpSxTA9i3pvgsk2qY&amp;q_datetime_utc=2026-03-01T23%3A07%3A21&amp;ticket_price=4006&amp;quote_id=-8657444385015979837&amp;utid_state=1&amp;channel=iphone&amp;price_without_closed_user_group=5308&amp;tm_place_name=Metro+Manila&amp;deeplink_data=eyJmaWVsZHMiOnsic2lnbmF0dXJlIjoiNWNmOWI0NTA1YjU0NjIwODQwMzllMjZiNDBlMmM0NzgiLCJibG9ja19pZCI6IjkwODk4NzMwMV8zNjQzNTU0MjFfMF8wXzBfMTE2NDMyMSJ9fQ%3D%3D&amp;utid=14a6ed2a-8038-8d81-297a-a6e413ba4ef0&amp;tm_stars=0&amp;client_id=skyscanner_app&amp;redirect_delay=1000&amp;price_policy=2&amp;pre_redirect_id=5d77a9a7-4b00-9b01-9c5e-744d49e3758f&amp;tm_city_code&amp;max_price=4006&amp;guests=1&amp;request_id=5d77a9a7-4b00-9b01-9c5e-744d49e3758f&amp;tm_country_code=PH</t>
  </si>
  <si>
    <t>14.4884872, 121.0426712</t>
  </si>
  <si>
    <t>Belen Favila Transient rooms near Airport Terminal 3</t>
  </si>
  <si>
    <t>www.skyscanner.com.ph/hotel_deeplink/4.0/PH/en-US/PHP/h_bc/205205530/2026-03-02/2026-03-03/hotel/hotel/hotels?legacy_provider_id=13&amp;rooms=1&amp;closed_user_group=general&amp;hb_data=twCWpRDT3qDRJQBbOIObrvDhcK41Sk3vp1JHaO8BszcpllJ8GD4qsaJJFcxwobzK0xvRvIsinFoCFwwQ_7LtiM6g4_6N5voeDkHK6ZPX48IDoD0JHtz-tdmwZ2byzt3NAhWknfuaCh9K54yaxer9_BLf_mf5Fvagi_Lp7V7rwclGSs0HeGI6x_UGAJOSIPOTeKeOMeFadFllW1mmD2QniAKq8fzHMruD7Q9-S9z0ftpvjpfKyC5WVw66EL5bq191j0wrLI4MN1P483_GwM17yFcD-ec9l7FA0AIkylhOPB9A1P6PcK0-hhUWYWWDGiOPeiONUxdlXFD0bpvpUeK6ti1xTxgetx7BYMrDH4m-weKXD2_y3Xm7uQVnqUxQF6elgOu34MdhuOdS9onBBxXGezYLx7422fSgWGNJY5RNNs6-ntEl&amp;q_datetime_utc=2026-03-01T23%3A07%3A19&amp;ticket_price=1000&amp;quote_id=-6448007736160218090&amp;utid_state=1&amp;channel=iphone&amp;price_without_closed_user_group=1839&amp;tm_place_name=Pasay&amp;deeplink_data=eyJmaWVsZHMiOnsic2lnbmF0dXJlIjoiZWRmYjBjNjAwZTgwMjhmMmRlM2EwZjBjYzI3MmJkNWYiLCJibG9ja19pZCI6InYxX0NnRXRFTXdDR2lnS0hUSXdNall0TURNdE1ESlVNREE2TURBNk1EQXVNREF3S3pBM09qQXdFQUVZM3dFb0FUZ0JJZ0lJQVE9PV9DaUlJaklITDlRWVFBaURDRVNpcThJZ0JNQUpLQ3pCRU1UQXdVRjh4TURCUVVKZ0ZFZ2NJQVNJRGxCRnNHZ1FvQWpBQklnUUlBaGdDIn19&amp;utid=607e0100-ba92-5483-401c-890c2cbc5667&amp;tm_stars=0&amp;client_id=skyscanner_app&amp;redirect_delay=1000&amp;price_policy=2&amp;pre_redirect_id=a7a20bef-398d-d971-292f-0b0c89bc2634&amp;tm_city_code&amp;max_price=1836&amp;guests=1&amp;request_id=a7a20bef-398d-d971-292f-0b0c89bc2634&amp;tm_country_code=PH</t>
  </si>
  <si>
    <t>14.5253801, 121.01371</t>
  </si>
  <si>
    <t>3rd Street, Airmens Village, Barangay 183, Zone 20, District 1, Pasay, Southern Manila District, Metro Manila, 1309, Philippines</t>
  </si>
  <si>
    <t>wifi, air_conditioning, non-smoking, smoking_areas, multilingual_staff, beauty_salon, car_rental, business_center, lounge, television, shuttle_service, airport_shuttle, shops</t>
  </si>
  <si>
    <t>Cozy aesthetic stay near Alabang</t>
  </si>
  <si>
    <t>www.skyscanner.com.ph/hotel_deeplink/4.0/PH/en-US/PHP/h_bc/222137523/2026-03-02/2026-03-03/hotel/hotel/hotels?legacy_provider_id=13&amp;rooms=1&amp;closed_user_group=apps&amp;hb_data=1hd8-TTQoq6sihbyJ3wzLPulzFnXP_8kVb9-_gCV6Py97BMXbWXyJ3Az5idfOLPBtWU4ceXiYx7-uMWADZmJdwZrlN54LmAzDHUjo3sKPrqh0XRPiD6G0ejoDgW4ZJ4apXjBets-ltSdJtm7uoylesHIbM4eiRZAx9HT1tjsrRT3oKZvPBiYSXVjLbLgHZ1PbRfSIIYhzvL2hO-EVUg60t1_W9_2SLUIUvorf5P9Jj7EPPx6-c4kw7f8otz5wM_KDg51vysjIzvPAAZR3ZdP4Ygyw5o4IjeI7xQ62X5gbvZ3geNkSfZTSv0Qh2wHlMruSGqiVInKzj0v98fu2hj7Xgmm3ra4IJRlLvC1azyGX3FfY4rfwc9niuUnF0SfqMIjQulHgTfhEzWL7_bIEUw86PxDpoS52rKk_yBzDXR9M8m2aUpt&amp;q_datetime_utc=2026-03-01T23%3A07%3A21&amp;ticket_price=1472&amp;quote_id=-8296858371264544464&amp;utid_state=1&amp;channel=iphone&amp;price_without_closed_user_group=1789&amp;tm_place_name=Muntinlupa&amp;deeplink_data=eyJmaWVsZHMiOnsic2lnbmF0dXJlIjoiZTNjNTU1YzgzMjk4NWViYjg5OTVhMzEyMGE2M2VjODciLCJibG9ja19pZCI6IjEyNjg5NDkyMDFfMzk5NjIyMzE1XzFfMF8wIn19&amp;utid=14cc49e3-228d-9083-4385-957013b2bf58&amp;tm_stars=0&amp;client_id=skyscanner_app&amp;redirect_delay=1000&amp;price_policy=2&amp;pre_redirect_id=a65bc177-598e-a035-0241-823e985a6038&amp;tm_city_code&amp;max_price=1472&amp;guests=1&amp;request_id=a65bc177-598e-a035-0241-823e985a6038&amp;tm_country_code=PH</t>
  </si>
  <si>
    <t>14.4428101, 121.045761099999</t>
  </si>
  <si>
    <t>Favila Condotel Unit at 101 Newport Boulevard</t>
  </si>
  <si>
    <t>www.skyscanner.com.ph/hotel_deeplink/4.0/PH/en-US/PHP/h_bc/213821010/2026-03-02/2026-03-03/hotel/hotel/hotels?legacy_provider_id=13&amp;rooms=1&amp;closed_user_group=apps&amp;hb_data=R0eKOuUGts9-ayGjwet6QHrvlhRK7igyPnVhm_DCtHvFflYSP6TT_FbWhtEKePs0SZIZBeZ5BcMIvgSzOj2tOtNqx8eHJPZV8uNe7u0gwhlkliJASkejw7bV6-RtVwe0vjqF9if-FOq75ilI3e6il1xHZvz561f7DI3Kag7If9onfHpy4qi3D1l7GfVDmIoru8ULrJ5tzXWtS-YqKhWnSmn_uYOxfJNCyWjC9IpYqkAWRhxTQceeApPoUfgt751cEtXtACsIHfIyPUJEoI162_484oMyjWtXyhnUoRoz4v8UM1UIZFzADYOK6szywmmtvHkJhOb2g9QFy3okWz0ujUSAF6CBxCvv4CDCjJhi_-RDIBtDEgVJL73Kyznl9PCqMxudVbnz7zqg_CxUageHqNFfQGpxAyl4eNSwPs2tsdmv69SL&amp;q_datetime_utc=2026-03-01T23%3A07%3A25&amp;ticket_price=1836&amp;quote_id=-1946741116738486650&amp;utid_state=1&amp;channel=iphone&amp;price_without_closed_user_group=2456&amp;tm_place_name=Pasay&amp;deeplink_data=eyJmaWVsZHMiOnsic2lnbmF0dXJlIjoiMTA2ZDI4NGMwNjAwYTI4ZDc0N2IwYTM3MmM2YzA4NDUiLCJibG9ja19pZCI6Ijk4NjI0MjgwMV8zNzEwMTYxNzJfMl8wXzAifX0%3D&amp;utid=86da23df-7a9b-31be-e30a-ab7e0a90b328&amp;tm_stars=0&amp;client_id=skyscanner_app&amp;redirect_delay=1000&amp;price_policy=2&amp;pre_redirect_id=97f2f417-10c7-ae6a-decc-fe2ad09ec967&amp;tm_city_code&amp;max_price=2540&amp;guests=1&amp;request_id=97f2f417-10c7-ae6a-decc-fe2ad09ec967&amp;tm_country_code=PH</t>
  </si>
  <si>
    <t>14.5207977, 121.0171204</t>
  </si>
  <si>
    <t>Newport Boulevard, Newport World Resorts, Barangay 183, Zone 20, District 1, Pasay, Southern Manila District, Metro Manila, 1309, Philippines</t>
  </si>
  <si>
    <t>wifi, air_conditioning, non-smoking, internet_access, 24-hour_front_desk_service, smoking_areas, heat, kitchen</t>
  </si>
  <si>
    <t>Staycation Infront of Moa, Moa Arena, Smx, Ikea, Sea Residences Tower A Near Dfa Macapagal, NU Moa, PICC, World Trade, Star City, Ayala Mall, Parqal Mall, NAIA 1,2,3 - Apartment</t>
  </si>
  <si>
    <t>www.skyscanner.com.ph/hotel_deeplink/4.0/PH/en-US/PHP/h_bc/222985342/2026-03-02/2026-03-03/hotel/hotel/hotels?legacy_provider_id=13&amp;rooms=1&amp;closed_user_group=apps&amp;hb_data=V31MvUTNzXT0NewET3CnrZ4XuwMQTySS3rDAvSr-HIjDnW3WkP-1bZpugiWpsS20yB5-LI11gx6MX5-ZEe4yvtM-X82dIrpDLChoKik3g1DvAeEBmzWo0DhZOsF5daUyHqO4eZqnl-R3-QA3oKzwAv0dcImnQXcpZ4HiSdxkKNOp-CD1TTn2ffVx3trvnEKCmzRQspjZ81sDnvRU7vuBbilRVZqNzHDCWKwN8csC2npezC0yrXkEcY1X6YMG2YUkl7dISogz70TnqA6e1SDqM9tw0UKFL3neI55W8ZuNCVt0PPqHNle_Y1jmNWy3SoKS83e6vhyAcZ7GwRrCgUqI3EDq09XvE0ztd0SCGeudnCwW6nV3YpLmswIt3tXDwrRHcwvr29KFzyqonUXi2bSTjPpEnfrQLTneVAnoNtZRoOF_0UwOgRc%3D&amp;q_datetime_utc=2026-03-01T23%3A07%3A25&amp;ticket_price=1615&amp;quote_id=-5261172110020801938&amp;utid_state=1&amp;channel=iphone&amp;price_without_closed_user_group=2205&amp;tm_place_name=Pasay&amp;deeplink_data=eyJmaWVsZHMiOnsic2lnbmF0dXJlIjoiNjZjZDU3NTNiN2Q3MWQ5NTNmOTM4Y2E4MTJlODZmZmYiLCJibG9ja19pZCI6Ijg5ODQ3NTgwMV80MTM1MjAxNTJfMF8wXzAifX0%3D&amp;utid=26c3fa9c-cc7f-ae3f-50ad-f1f82b823130&amp;tm_stars=0&amp;client_id=skyscanner_app&amp;redirect_delay=1000&amp;price_policy=2&amp;pre_redirect_id=fcd9d096-a675-0b69-388f-43fd18d49e00&amp;tm_city_code&amp;max_price=1615&amp;guests=1&amp;request_id=fcd9d096-a675-0b69-388f-43fd18d49e00&amp;tm_country_code=PH</t>
  </si>
  <si>
    <t>14.5337696, 120.9860001</t>
  </si>
  <si>
    <t>parking, air_conditioning, non-smoking</t>
  </si>
  <si>
    <t>Cozy Studio Flat Near Airport</t>
  </si>
  <si>
    <t>https://www.booking.com/hotel/ph/cozy-studio-flat-near-airport.html?aid=2040296&amp;label=metagha-link-MRSG-hotel-9948106_dev-desktop_los-1_bw-1_dow-Sunday_defdate-0_room-0_gstadt-1_rateid-public_aud-0_gacid-_mcid-50_bc-AJfLyg_ppa-0_clrid-0_ad-0_gstkid-0_checkin-20260301_ppt-B&amp;sid=911265a0a9dd35a1b7a66ef826f2a25b&amp;all_sr_blocks=994810601_372387163_4_0_0&amp;checkin=2026-03-01&amp;checkout=2026-03-02&amp;dest_id=9948106&amp;dest_type=hotel&amp;dist=0&amp;group_adults=1&amp;group_children=0&amp;hapos=1&amp;highlighted_blocks=994810601_372387163_4_0_0&amp;hpos=1&amp;matching_block_id=994810601_372387163_4_0_0&amp;no_rooms=1&amp;req_adults=1&amp;req_children=0&amp;room1=A&amp;sb_price_type=total&amp;sr_order=popularity&amp;sr_pri_blocks=994810601_372387163_4_0_0__222870&amp;srepoch=1772239893&amp;srpvid=6a7f060a3da10130&amp;type=total&amp;ucfs=1&amp;</t>
  </si>
  <si>
    <t>14.5225067, 121.0140533</t>
  </si>
  <si>
    <t>Mango Suites Cauayan</t>
  </si>
  <si>
    <t>www.skyscanner.com.ph/hotel_deeplink/4.0/PH/en-US/PHP/h_xp/204225321/2026-03-02/2026-03-03/hotel/hotel/hotels?legacy_provider_id=1&amp;rooms=1&amp;closed_user_group=mobile&amp;hb_data=stPxsYK68d9PDU8JAra28cbQnki1VmP1Ebz8XMxusoh2pEj5vUecxvTduminMyK_UFtKHu2PBhgIz0l4eZeAtHLTU9Dw6ERoi2F8kP2jK1z0zf8XbUSojTcFdLtpy3aHMt_ekfYHa3CLjA-pw3IjtSQ6f9ZnAEeYvGPvHiW4L_ZidwUhXRwKBNkB7Qyguakidv7Nm8cS2l6N3F4E7_XQGJAwrGH1ZW_nai0n7DCkO5RwLK2iOej4SB3FjrrIGKTPnedAKFkjwYSh-BDpvOxoM0uObBI%3D&amp;q_datetime_utc=2026-03-01T23%3A07%3A27&amp;ticket_price=1661&amp;quote_id=3063169602826974198&amp;utid_state=1&amp;channel=iphone&amp;tm_place_name=Cauayan&amp;deeplink_data=eyJmaWVsZHMiOnsic2lnbmF0dXJlIjoiYWE1ZWNkOGJhZTQ3YzlhZDNkOGJiYmU4MWEzNDVlOGUifSwidXJsIjoiaHR0cHM6Ly93d3cuZXhwZWRpYS5jb20ucGgvSG90ZWwtU2VhcmNoP21wZD1HQlAmdHBpZD02OCZtcGU9MTc3MjQwMzQxNyZlbmREYXRlPTIwMjYtMDMtMDMmYWR1bHRzPTEmbXBuPTIxNDgyODE0MCZtcG09MjQmbXBwPTEmbG9jYWxlPWVuX1VTJm1wbz1FQyZjaGlkPTY5OTVmNzhmLWM2MmEtNGNkZi1hM2FkLTRjMTczNzYzMWRiZCZtcHE9MTkuMjUmZWFwaWQ9NDYyMzAmbWN0Yz0zJmN1cnJlbmN5PUdCUCZyYXRlcGxhbmlkPTM4ODkzODQ1OSZzZWxlY3RlZD00MTM2NTU2NSZzdGFydERhdGU9MjAyNi0wMy0wMiZtcGI9My44NSZtcGE9MTcuNTAifQ%3D%3D&amp;utid=d1e7c569-0aa7-89f6-c024-194a51c26522&amp;tm_stars=1&amp;client_id=skyscanner_app&amp;redirect_delay=1000&amp;price_policy=2&amp;pre_redirect_id=32137a0e-9b53-3a49-878e-522d94adde83&amp;tm_city_code=CYZP&amp;max_price=1951&amp;guests=1&amp;request_id=32137a0e-9b53-3a49-878e-522d94adde83&amp;tm_country_code=PH</t>
  </si>
  <si>
    <t>16.934986, 121.768069</t>
  </si>
  <si>
    <t>Mango Suites, Quezon Street, District I, Poblacion, Cauayan, Isabela, Cagayan Valley, 3305, Philippines</t>
  </si>
  <si>
    <t>Region II</t>
  </si>
  <si>
    <t>Twin Room</t>
  </si>
  <si>
    <t>SM City Cauayan</t>
  </si>
  <si>
    <t>Cauayan</t>
  </si>
  <si>
    <t>Isabela</t>
  </si>
  <si>
    <t>wifi, elevator, air_conditioning, smoking_areas, room_service, restaurant, television</t>
  </si>
  <si>
    <t>Vitalis White Sands</t>
  </si>
  <si>
    <t>www.skyscanner.com.ph/hotel_deeplink/4.0/PH/en-US/PHP/h_ad/149481498/2026-03-05/2026-03-06/hotel/hotel/hotels?legacy_provider_id=22&amp;rooms=1&amp;closed_user_group=general&amp;hb_data=fWTDjuVlLJT3c6_bBzRNIWyBH3aaVAK7ym60FIaREO-f_XIRE0iV7oBpSV-BvbcNbH9lUVPNHfS7o1Yt0xav85uHYlbSxlZx9SJRNuk3a5uMvHOlJ0C8i8ZL4MY0Vxm4XtoE6eSzXKN9ZFSlIwVIRtCYHEJ1pEghmRtX3nio47AI7aVe363DKcbVDqhkPGVlG4mZZxgL3qlQnCgpZRjKHTF8PpHdWJjWuXRlN6MAf3B8QY9cUZ2vMyt4zlrkxVlsZpp9TU1HQSKs-AMiSZuGgDoLp8se21FNLRuuYB926Ce90vYHNoB0ccQ8EiXEGf6munr_UpPKUHM9I8wCiReeqM3yuDrssFOqxc_VgM92o8YbtvbpZ4Qv9EYuk1Er04Q7SR0mO6uAFsYbOZAapR6uhb_mX5cTlNySTmvcP-wQ-gNb&amp;q_datetime_utc=2026-03-05T14%3A17%3A10&amp;ticket_price=4472&amp;quote_id=-4714566259619674446&amp;utid_state=1&amp;channel=iphone&amp;price_without_closed_user_group=6520&amp;tm_place_name=Santiago&amp;deeplink_data=eyJmaWVsZHMiOnsic2lnbmF0dXJlIjoiZWExMWY0ZTc1MjQzM2M0OTk3OGVkYzcxNmU2OTZjYTcifSwidXJsIjoiaHR0cHM6Ly93d3cuYWdvZGEuY29tL3BhcnRuZXJzL3BhcnRuZXJzZWFyY2guYXNweD9jaWQ9MTg0NjM4MyZoaWQ9NjI2MDI0JmN1cnJlbmN5PVBIUCZjaGVja2luPTIwMjYtMDMtMDUmY2hlY2tvdXQ9MjAyNi0wMy0wNiZOdW1iZXJvZkFkdWx0cz0xJk51bWJlcm9mQ2hpbGRyZW49MCZSb29tcz0xJm1jaWQ9MzMyJm1hc3RlclJvb21JZD0zMzY4NDYxJm1wdD1ja2RoYWtoc2NrTlFlVlJNZVZaYVNEaGxkVGxxTUdsdGRXRk9jRUZLZW5BclJIQlJVVGR3YjFabFEyZGxTWHBYZFdKcWRtZzRRUzhyYUVnMFRYWldNWFY2ZFRaaWJ6QnVaM3B5WlV4UmF6MCZUb3RhbFByaWNlPTQ0NzIuMTYmVG90YWxUYXg9NDM5LjE0JlRvdGFsRmVlPTM4NS4yNSZUb3RhbFN1cmNoYXJnZT0wJm1jdXI9UEhQIn0%3D&amp;utid=bf1893a8-bd7d-5a62-416a-da67f15c33df&amp;tm_stars=3&amp;client_id=skyscanner_app&amp;price_policy=2&amp;pre_redirect_id=d1e1edc9-636c-7da9-c46b-15c1183fa596&amp;tm_city_code&amp;max_price=6080&amp;guests=1&amp;request_id=d1e1edc9-636c-7da9-c46b-15c1183fa596&amp;tm_country_code=PH</t>
  </si>
  <si>
    <t>17.28542, 120.434807</t>
  </si>
  <si>
    <t>Marina Resort Club, Route 2, Poblacion Norte, Dan-ar, Ilocos Sur, Ilocos Region, Philippines</t>
  </si>
  <si>
    <t>Region I</t>
  </si>
  <si>
    <t>Rural</t>
  </si>
  <si>
    <t>Santiago</t>
  </si>
  <si>
    <t>Vitalis White Sands provides flawless service and all the necessary facilities for visitors. Stay connected with your associates, as complimentary Wi-Fi is available during your entire visit. When arriving by car, you'll be grateful for the on-site complimentary parking at resort. The resort offers reception amenities including concierge service, express check-in or check-out, luggage storage and safety deposit boxes to ensure a comfortable stay for guests.Should you require assistance, the ticket service and tours can also aid in booking tickets and securing reservations at the finest shows and events in the vicinity.Whether it's an extended stay or simply needing fresh attire, dry cleaning service and laundry service provided by resort ensures your cherished travel garments stay spotless and accessible. Your stay will be comfortable with the presence of room service and daily housekeeping as an in-room amenity for your relaxation and enjoyment. Need something at the last minute? The convenience stores has you covered, ensuring your requirements are met without any inconvenience. Smoking is permitted solely in the specified smoking zones allocated by resort.In order to ensure the utmost level of relaxation, the guestrooms feature an inviting design and are equipped with all basic necessities, creating a delightful stay experience. To ensure a pleasant stay, a selection of rooms at resort come furnished with blackout curtains and air conditioning, all designed with your ease in mind. Several chosen accommodations at Vitalis White Sands have a balcony or terrace incorporated into the room design.Selected rooms offer in-room amusement like television as a source of entertainment for guests to enjoy.Rest assured, quenching your thirst is not a concern with bottled water available in select accommodations. Vitalis White Sands offers a hair dryer and toiletries in the restrooms of specific accommodations. Each day, arise to a delightful complimentary morning meal at Vitalis White Sands. How about kicking off each day of your getaway with a delicious cup of coffee? At the resort, relish in the invigorating taste of a freshly brewed, excellent coffee. Various excellent meal offerings at resort ensure that enticing and easily accessible options are constantly available.Upon arrival, make sure to explore karaoke rooms and bar to experience enjoyable evening entertainment within the premises.Visitors wishing to create their personal culinary delights will appreciate the on-site BBQ facilities provided at this establishment. Vitalis White Sands provides a superb assortment of leisure amenities for guests to enjoy.Make sure to discover the readily available beach at resort.Unwind and conclude each day delightfully by stopping by massage and sauna, ensuring a soothing experience. Unwind by the pool at resort and cherish a leisurely moment.Enjoy a refreshing beverage al fresco at resort's poolside bar savoring your preferred concoction.</t>
  </si>
  <si>
    <t>Palm Grove Saud Holiday Complex Hotel</t>
  </si>
  <si>
    <t>www.skyscanner.com.ph/hotel_deeplink/4.0/PH/en-US/PHP/h_ct/200616824/2026-03-05/2026-03-06/hotel/hotel/hotels?legacy_provider_id=31&amp;rooms=1&amp;closed_user_group=general&amp;hb_data=BFBuldxdroUfQNh51IJtzvm38HlnyToHH6aZfwkWLiAyPoZ2AMyEAezVYwrkXyeIbHsINg2I5EqycOHzZuOaIVsi0sv75HoSdi3Ugqtg0cuVDD_ue7_h5xSQyEyNQpxmifOdFcmjg_q8QnTLzKNwATuHjVChAYItS8TBKIPxvRoaxMSHe3N_ykr3I9Sdbb3qR4cdi8CosKH-Gi1lel26xRHtZz8z3QHh7JGFDOxRKdw-Ig5vua3Bx9gegmGrH85JwSsOr8e_4QSwfLzgrS9dNhKi-tmKmqSkZzEnjePOT8TacTIz8TDWPVdQ0Nk9s-2JL82onmQ5zGfKYAMYewrBQ0qTJOBIQt7H6AcMK0WJuoeNA6LUrq91uue0rRy4-JA8qmuUtiLSGhsUWFGuE0F3pFrOKK-cm6XFBU_RqRVCWg%3D%3D&amp;q_datetime_utc=2026-03-05T14%3A17%3A10&amp;ticket_price=3959&amp;quote_id=763977794942276002&amp;utid_state=1&amp;channel=iphone&amp;price_without_closed_user_group=8000&amp;tm_place_name=Pagudpud&amp;deeplink_data=eyJmaWVsZHMiOnsic2lnbmF0dXJlIjoiNjlmZDZlNGFjYTgzNmQ4Mjc0NzMxYmRmYjg0Yzc4ZTYifSwidXJsIjoiaHR0cHM6Ly9waC50cmlwLmNvbS9ob3RlbHMvcmVkaXJlY3Q%2FaG90ZWxpZD02MDU1OTU4JmNpdHk9OTI0NTcmQWxsaWFuY2VpZD0xMjYwNyZzaWQ9ODg4ODMyJmNoZWNraW49MjAyNi0wMy0wNSZjaGVja291dD0yMDI2LTAzLTA2JnNob3BwaW5naWQ9Zjc2YWM2NThiMmViNDQwOWEwNzI3Y2ZkNmUwZTNiY2UmYWR1bHQ9MSZjaGlsZHJlbj0wJmFnZXM9Jmxhbmd1YWdlPWVucGgmbG9jYWxlPWVuX1BIJnJvb21pZD0xMjE4MTU1MDg2JnN3aWQ9MCZwYXk9UFAmZmd0PTEmY3JuPTEmY3Vycj1QSFAmd2twPTEmc3RhbmQ9SDRzSUFBQUFBQUFBX3dBREFmei1DbUVLQWhnQkVnUUlBUkFBR2xVSXpxVHV4QVFTQVRZWUFEQzREemlPYTVnQmx0RHhBcWdCQUxnQkJzQUJBTkVCOWloY2owSlNxa0RoQVJTdVItRjY3YTVBNkFHYWk4cTBBWWdDSUlrRW1wbVptWm5aTUVDZ0JBQ2hCUUFBQUFBQUFBQUFHaUJtTnpaaFl6WTFPR0l5WldJME5EQTVZVEEzTWpkalptUTJaVEJsTTJKalpTQUVLT0tncHMwR1NBRlNCakppWkRJek0xb2NDZ05WVTBRUlZPT2xtOFNnRzBBYUExQklVQ0ZIQTNnTEpDaS1QMklGWlc1ZlVFaG92QlJ3QVhnQWlnRUhTQUY0QU1nQkFhb0JCd29ETURZeEVBYnlBU0ptTnpaaFl6WTFPR0l5WldJME5EQTVZVEEzTWpkalptUTJaVEJsTTJKalpWOHprZ0lCTkpvQ0FBQUFBUF9fQVFBQV9fOFE0VkhDQXdFQUFBIn0%3D&amp;utid=8c49f3d5-8896-3ca6-c5ab-dbbb50fa461b&amp;tm_stars=1&amp;client_id=skyscanner_app&amp;price_policy=2&amp;pre_redirect_id=c1d4648b-3711-ab55-bc4f-0a398b10e6af&amp;tm_city_code&amp;max_price=3959&amp;guests=1&amp;request_id=c1d4648b-3711-ab55-bc4f-0a398b10e6af&amp;tm_country_code=PH</t>
  </si>
  <si>
    <t>18.5915004, 120.7874603</t>
  </si>
  <si>
    <t>Saud, Pagudpud, Ilocos Norte, Ilocos Region, 2919, Philippines</t>
  </si>
  <si>
    <t>Pagudpud</t>
  </si>
  <si>
    <t>Ilocos Norte</t>
  </si>
  <si>
    <t>At Palm Grove Saud Holiday Complex Hotel, exceptional service and top-notch amenities create a memorable experience for guests. Complimentary internet access is available in the hotel to ensure you stay connected during your visit. Arrange your trips to and from the airport using the hotel's convenient transportation services booking. Discover the wonders of Ilocos Norte with ease by utilizing the services provided by taxi, car hire and shuttle.Complimentary parking is available for guests.Continuously receive the support you require through front desk amenities such as luggage storage. At the hotel, their tours can even assist you in booking tickets and securing reservations for leisure activities and adventures. Always look your best in your preferred attire with the dry cleaning service and laundry service provided at Palm Grove Saud Holiday Complex Hotel. Craving relaxation? In-room amenities such as room service and daily housekeeping allow you to maximize your time spent inside the room.For the health and well-being of all guests and staff, smoking is restricted exclusively to assigned zones.Accommodations come equipped with all the conveniences required for a restful night's slumber.A selection of rooms at Palm Grove Saud Holiday Complex Hotel come furnished with air conditioning to cater to your needs and comfort. A few chosen rooms are equipped with television and cable TV to ensure guest amusement. In certain chosen rooms, a refrigerator is conveniently available for your use.At Palm Grove Saud Holiday Complex Hotel, select bathrooms are equipped with toiletries to enhance your comfort during your stay. Allow your journey to be free from the pangs of hunger! On-site eateries offer delicious and accessible meal choices.An evening spent within the hotel's karaoke rooms and bar may prove to be just as entertaining as venturing out with your fellow adventurers. At Palm Grove Saud Holiday Complex Hotel, guests can take pleasure in the delightful recreational amenities provided for their entertainment.At Palm Grove Saud Holiday Complex Hotel, a wide array of amenities guarantees a fulfilling experience throughout your visit. Make your holiday truly memorable by taking a rejuvenating plunge into the pool. At Palm Grove Saud Holiday Complex Hotel, the poolside bar provides an excellent incentive to enjoy extended hours in your swimwear.</t>
  </si>
  <si>
    <t>Duran Pool &amp; Guesthouse</t>
  </si>
  <si>
    <t>www.skyscanner.com.ph/hotel_deeplink/4.0/PH/en-US/PHP/h_fd/217048403/2026-03-05/2026-03-06/hotel/hotel/hotels?legacy_provider_id=927050&amp;rooms=1&amp;closed_user_group=general&amp;hb_data=GwVWAHPHduwPA4uOm_D0GKfK-HfvxzY6ntHHBn1q4rfNSfFiZpfs4TF8Friu6CZZkxy3aYLyl2BNKyXLOLidVlPyror7MG1hU_1Hore7mm7lQ0qt2xPcEP_GUItqEyDvmiiTOgSfjSrSdrubCNy-Jp_aaCdbWio4pa9YdI60mCGGVo_f__roI8TuFRJiDxTZ0fJ6RqZI49uDDw8SVeqVEtpRen7xt3Nr2eU1PUUid5sf-Vf9eGhRvkbNiJYutROohQbpaewBNfF2PsagDRnTWSMa9srpCCK_dgUHNxlqY8qXKC6jahJJeR8B8UpgfvKy7AfoHRBUs8HH8_g9dTmOcbLxmW0LE31YJ-jtpFeuXaSjd35YH33PyOXx0TB8t9XG814pxrBooB7JJ5HnMnHelY_XUyjDENBb7Gh8OFJ_275RWA%3D%3D&amp;q_datetime_utc=2026-03-05T14%3A17%3A12&amp;ticket_price=893&amp;quote_id=8998087376100141382&amp;utid_state=1&amp;channel=iphone&amp;price_without_closed_user_group=1619&amp;tm_place_name=Sison&amp;deeplink_data=eyJmaWVsZHMiOnsic2lnbmF0dXJlIjoiMWQzZTJhY2JiMTAyYjJiOGI2MWU3OTY4OTFmMDM5MmIifSwidXJsIjoiaHR0cHM6Ly9kZWFscy52aW8uY29tP3NpZz0wYTAxMDgzNmIwNTVmZjNhM2JmNDVlZGEyNDJiZmUzYTYwYmQwMDVlYTg3MTE2MzZiZTI5ODhiNWQ1Nzc3NzlmMmQzNDM5MzAzMjMwMzMzMTM1MzEmc2lnLWlzcz1tZXRhJnR1cmw9aHR0cHMlM0ElMkYlMkZ2aW8uY29tJTJGSG90ZWwlMkZTZWFyY2glM0ZjaGVja0luJTNEMjAyNi0wMy0wNSUyNmNoZWNrT3V0JTNEMjAyNi0wMy0wNiUyNmN1cnJlbmN5JTNEUEhQJTI2ZXB2JTNETVM0eSUyNmVzZCUzRHJkZjJqdnNwbnB1NVY1dlhGR2lHeVdSLXN1LTBlT053dnkwZmxrOHZZcTV6WDREdFhTaFBqRDRMNmNpOFNGUFpPcTN3YlZtRUM2MnJXWDdLMUROaHppMXZVdHJoSHNQZXZ2b3RnTk9mNnFjMHNxbldnbWclMjUzRCUyNmZvcmNlQ3VycmVuY3lDaGFuZ2UlM0QxJTI2Zm9yY2VMYW5ndWFnZUNoYW5nZSUzRDElMjZob3RlbElkJTNEMTE1NDQ0OTcwJTI2bGFiZWwlM0RzcmMlMjUzRHNreXNjYW5uZXIlMjUyNnVjb3VudHJ5JTI1M0RQSCUyNTI2dWRldmljZSUyNTNEbW9iaWxlJTI1MjZob3RlbCUyNTNEMTE1NDQ0OTcwJTI1MjZkYXklMjUzRDUlMjUyNm1vbnRoJTI1M0QwMyUyNTI2eWVhciUyNTNEMjAyNiUyNTI2bG9zJTI1M0QxJTI1MjZvZmZlcmlkJTI1M0RvRExEOVFwYlNObzglMjUyNnByaWNlJTI1M0Q4OTMuMTAlMjUyNmN1cnJlbmN5JTI1M0RQSFAlMjUyNnVzZXJsYW5nJTI1M0RlbiUyNTI2X3RoJTI1M0Q1OTRhZjdkMDMyN2JmYTkyMDExZDJlYzdhMDMyMzM3YjhlMGNkM2E0NDIwM2UwMTQlMjUyNmR0cyUyNTNEMTc3MjcyMDIzMSUyNTI2b2x1dCUyNTNEMTc3MjcyMDIzMSUyNTI2Y2FuUGF5TGF0ZXIlMjUzRGZhbHNlJTI1MjZyZXF1ZXN0VXNlckdyb3VwJTI1M0QlMjUyNm9mZmVyVXNlckdyb3VwJTI1M0RwdWJsaWMlMjZsYW5nJTNEZW4lMjZvdGklM0Q4dnA3TnNfX1haNCUyNnByZWZlcnJlZFJhdGUlM0Q4OTMuMTAlMjZwcm9maWxlJTNEcjJkMm03M2tuOCUyNnJvb21zJTNEMSUyNnRva2VuJTNEN2ZlMjc2JTI2dXNlckNvdW50cnklM0RQSCUyNnV0bV9jYW1wYWlnbiUzRHNreXNjYW5uZXIlMjZ1dG1fbWVkaXVtJTNEY3BjJTI2dXRtX3NvdXJjZSUzRHNreXNjYW5uZXIifQ%3D%3D&amp;utid=9060e427-187e-f09a-be6e-6ff0a41624e1&amp;tm_stars=0&amp;client_id=skyscanner_app&amp;price_policy=2&amp;pre_redirect_id=6497be24-5e51-a88b-8a23-eb710fef98ad&amp;tm_city_code&amp;max_price=893&amp;guests=1&amp;request_id=6497be24-5e51-a88b-8a23-eb710fef98ad&amp;tm_country_code=PH</t>
  </si>
  <si>
    <t>16.1663772, 120.4919536</t>
  </si>
  <si>
    <t>Alaxa Street, Amagbagan, Pangasinan, Ilocos Region, 2434, Philippines</t>
  </si>
  <si>
    <t>Sison</t>
  </si>
  <si>
    <t>Pangasinan</t>
  </si>
  <si>
    <t>Providing pool views, Duran Pool &amp; Guesthouse in Sison features accommodations, an infinity pool, a garden, and a terrace. Housed in a building dating back to 2022, this guest house is 26 miles from Camp John Hay and 27 miles from Burnham Park.</t>
  </si>
  <si>
    <t>Flotsam and Jetsam Artist Beach Hostel</t>
  </si>
  <si>
    <t>www.skyscanner.com.ph/hotel_deeplink/4.0/PH/en-US/PHP/h_bc/147907621/2026-03-05/2026-03-06/hotel/hotel/hotels?legacy_provider_id=13&amp;rooms=1&amp;hb_data=vhXj4Q1300Ad_WLLIk3pgUNwSJ56zApRFNR7BjWZ1809rJEYdDZ0nhnJ6fQ-L3CFzXv6UMbKwsjvxmmNetog_9WGP0vi1sxes7AvowqLDfBxLO72mHtstTMnKHK0LXiPUSs3fTEtBKEEA4JNnd136P_1p2_jJ46dZ-f9-9Mf7pFqB8IiMH15Rw8-FK6bKkevvCGRYO1pkZt7e22ERIPS8V5vjYYqzlprWopAdPWKqCuG3upSfjK9idPzXRW1E4RNOk_vUg6NA2wfQ2ppK4A0mxu-M8nPs823dPeFsNjkm6yZxxXCjpUj6AxAO3weHS-nJ71nqblHIcYryURshK-tf38BiNYSL6VSzdUqUaLiBrSRAvj5ARVECv3C--HUMKtpzsMMWHyI49ePbv9kBmVasAvOd-KmFemTacYFYRApJNxcpXaM&amp;q_datetime_utc=2026-03-05T14%3A17%3A13&amp;ticket_price=897&amp;quote_id=-7298396752845191276&amp;utid_state=1&amp;channel=iphone&amp;tm_place_name=San+Juan&amp;deeplink_data=eyJmaWVsZHMiOnsic2lnbmF0dXJlIjoiOWNiMDdmZGIzYzlmNzg1OTI0ZDMxNzBmYjVkNzcwMTEiLCJibG9ja19pZCI6IjIwODk4OTYwMV8zOTUwNjc1NjdfMF8wXzAifX0%3D&amp;utid=e15b61f2-5c45-e1f5-341c-db2f82512d27&amp;tm_stars=0&amp;client_id=skyscanner_app&amp;price_policy=2&amp;pre_redirect_id=7805171f-99de-7f66-19ff-15b203c8374e&amp;tm_city_code&amp;max_price=3680&amp;guests=1&amp;request_id=7805171f-99de-7f66-19ff-15b203c8374e&amp;tm_country_code=PH</t>
  </si>
  <si>
    <t>16.6618777, 120.3243665</t>
  </si>
  <si>
    <t>Flotsam and Jetsam Hostel, MacArthur Highway, Dalumpinas Oeste, Purok 7, Urbiztondo, La Union, Ilocos Region, Philippines</t>
  </si>
  <si>
    <t>San Juan</t>
  </si>
  <si>
    <t>La Union</t>
  </si>
  <si>
    <t>parking, wifi, air_conditioning, non-smoking, internet_access, 24-hour_front_desk_service, smoking_areas, massage, room_service, garden, restaurant, bar, luggage_storage</t>
  </si>
  <si>
    <t>Located in San Juan, a few steps from San Juan Beach, Flotsam and Jetsam Artist Beach Hostel provides accommodations with a garden, free private parking, a restaurant and a bar.</t>
  </si>
  <si>
    <t>Treasure Trove Resort</t>
  </si>
  <si>
    <t>www.skyscanner.com.ph/hotel_deeplink/4.0/PH/en-US/PHP/h_ad/212752134/2026-03-05/2026-03-06/hotel/hotel/hotels?legacy_provider_id=22&amp;rooms=1&amp;closed_user_group=general&amp;hb_data=yyPab77fXZqV6YQfjyELc0vB3EuEgtvWVlGNit11padsiJ5QE4hVgCtpROx-a6D8T69IeTqtX2nhrKR4nVuat7zZkg6nRvqb7CFLE3D7Cg0H57gjDrwqvpMorCHVUJX-Uy7i2LLMV9-ngn__Ao8QeAzfEx7L1Ta-jZNAPsH-Yt-6DHHAmxg1rdB9rEuRqGNrKwNJHBKu7q9nXH8GTdoyDAhpURZYZDkaszaD0YCsaIjPjzlPbMOVdxqZ1lLQs6sfUrsMicInEGjDVEc6LU7aXE9CvO5ev6PcIb3fDS18pPYNR8JLbbSBS4lxeCZsbUPuy8Mcu27YQMqRV432N027JjfClZBYzW73k5LLqrLWSK-lkge3DrWmC7Y0cpT6KrahSlbSuBDKhLPW5Uf1_WTLPr7m4UQhQtEuSOuXb6kNrtqP&amp;q_datetime_utc=2026-03-05T14%3A17%3A10&amp;ticket_price=1338&amp;quote_id=-3462954012920334054&amp;utid_state=1&amp;channel=iphone&amp;price_without_closed_user_group=2350&amp;tm_place_name=Batac+City&amp;deeplink_data=eyJmaWVsZHMiOnsic2lnbmF0dXJlIjoiMzM2MTUxNTQ4MDFjMjRiODBmODI1NDMwZTFiMmZlNDUifSwidXJsIjoiaHR0cHM6Ly93d3cuYWdvZGEuY29tL3BhcnRuZXJzL3BhcnRuZXJzZWFyY2guYXNweD9jaWQ9MTg0NjM4MyZoaWQ9MzIzMzE3MDMmY3VycmVuY3k9UEhQJmNoZWNraW49MjAyNi0wMy0wNSZjaGVja291dD0yMDI2LTAzLTA2Jk51bWJlcm9mQWR1bHRzPTEmTnVtYmVyb2ZDaGlsZHJlbj0wJlJvb21zPTEmbWNpZD0zMzImbWFzdGVyUm9vbUlkPTUzMTc5MDMzMCZtcHQ9ZFVzMVpubFVaV0pZUzJ4U05IVnRZM000Wm1kS05FMVNOVTl6TUZWRlFWQXZLMFp3VjFORlYzbDNZbGhYUkRWM05XNUhjM1Y0UjB4dlNEbEVRMnBIYURnNGNWSmhUWGxUUzBvNVpEWlNMMm8mVG90YWxQcmljZT0xMzM3LjgzJlRvdGFsVGF4PTE1NC42OCZUb3RhbEZlZT0xMTIuODgmVG90YWxTdXJjaGFyZ2U9MCZtY3VyPVBIUCJ9&amp;utid=3dbc3cd9-2a86-d3c6-715e-b5eaa4576620&amp;tm_stars=3&amp;client_id=skyscanner_app&amp;price_policy=2&amp;pre_redirect_id=503cd500-5632-1eac-dea8-6c3bf4fde33b&amp;tm_city_code&amp;max_price=2913&amp;guests=1&amp;request_id=503cd500-5632-1eac-dea8-6c3bf4fde33b&amp;tm_country_code=PH</t>
  </si>
  <si>
    <t>18.0192023, 120.53293</t>
  </si>
  <si>
    <t>Treasure trove, Manila North Road, Saranay, Pias Norte, Ilocos Norte, Ilocos Region, 2903, Philippines</t>
  </si>
  <si>
    <t>Batac City</t>
  </si>
  <si>
    <t>Treasure Trove Resort offers top-notch services and amenities, ensuring guests experience utmost comfort.Share your photos and respond to emails at your convenience, thanks to the free Wi-Fi internet access offered by resort. Visitors can take advantage of complimentary parking directly at the resort. The accommodating team at the reception will aid you with amenities such as express check-in or check-out. Traveling with minimal luggage is achievable at Treasure Trove Resort due to the resort's laundry service ensuring your garments stay fresh. Room amenities feature daily housekeeping, allowing you to unwind and make the most of your visit. The resort maintains a completely smoke-free zone, providing a breathable atmosphere. Smoking is limited to specified smoking zones.Each accommodation at Treasure Trove Resort is thoughtfully created and adorned to provide visitors with a comfortable, home-like atmosphere.In certain rooms, the resort offers linen service and air conditioning for guest convenience and satisfaction.In select rooms, guests at the resort can enjoy top-notch in-room entertainment with television and cable TV available for their convenience.Rest assured, in a few chosen rooms, you will find the convenience of bottled water and instant coffee at your disposal. Understanding the significance of bathroom amenities in enhancing guest contentment, the resort offers toiletries within certain chosen rooms. Begin your holiday on a high note. At Treasure Trove Resort, your mornings are greeted with a delightful, free breakfast. Experience the delight of a fresh morning by savoring excellent coffee at the cafe situated within resort.Should you prefer not to venture out for a meal, the enticing culinary choices at resort are always available for your satisfaction.</t>
  </si>
  <si>
    <t>Sarojus Farmview Hotel</t>
  </si>
  <si>
    <t>www.skyscanner.com.ph/hotel_deeplink/4.0/PH/en-US/PHP/h_fd/216684599/2026-03-02/2026-03-03/hotel/hotel/hotels?legacy_provider_id=927050&amp;rooms=1&amp;closed_user_group=mobile&amp;hb_data=FNBueM_8RZ5sWQwhvPH6QIXwLc1Ks-wrUSqK3lXb6LktI1I37uWEC9urREmF8crhIFWHE5-WukioHFIjRgmJ3AIGcMk5wnyZ9S6UD9DEvkU69OeK8wXgEcfsju8tVQgPZtHcuxwdKM74e5bugxhnaLvsH5D54NZIkD2TJhMMZpcyQDZ3YoSxgu9pE-2BbcUTXwLyRBPW8XGOyxkQTjsIIU02GcmCvsRJuye2gywlHGUxRCF2boOmxpI7fRpT7bPZCaAPKCiic0k2yvsSRooJ4rKFqqkkfaW7hQs6mqhggNM43jSSgpqFaPFUkFEiJmqrJ30I9Ny_jdNmIEtng8g_mE6jZZaCtD1YcKHeB0iehea2fuB4nslTP0669E826tgxIuimLMVY9n9qNmx7k20KZ6Hj5E7u3zh_-En2MPxCpQZTiw%3D%3D&amp;q_datetime_utc=2026-03-01T23%3A07%3A39&amp;ticket_price=3041&amp;quote_id=-5458066661524778853&amp;utid_state=1&amp;channel=iphone&amp;price_without_closed_user_group=4002&amp;tm_place_name=Urdaneta&amp;deeplink_data=eyJmaWVsZHMiOnsic2lnbmF0dXJlIjoiNjQwMjRhOTBiYWJkZDgwM2ExNTE4ZjM0ZGQyMzU1NDAifSwidXJsIjoiaHR0cHM6Ly9kZWFscy52aW8uY29tP3NpZz0xOTFhMmQ2ZDA1ZjcxNmUzOTlhYzM0YTQ4Yzg3NGMzN2UxMWM1ODllMWIwY2M0ODNiMWVkOTAxNDdkYWEwODlmMzkzMjMxMzYzMDMxMzkzMDM4JnNpZy1pc3M9bWV0YSZ0dXJsPWh0dHBzJTNBJTJGJTJGdmlvLmNvbSUyRkhvdGVsJTJGU2VhcmNoJTNGY2hlY2tJbiUzRDIwMjYtMDMtMDIlMjZjaGVja091dCUzRDIwMjYtMDMtMDMlMjZjdXJyZW5jeSUzRFBIUCUyNmVwdiUzRE1TNHklMjZlc2QlM0REZjRZbDNSQlhNYVhBRW9ObjQ0bTh4VlBsOUNvVDFjRXEzOThvdkMtSl9wQTdKUGxPWDYyNERFMFh4dmN6Q3BHbzZST1RFbERfNXJkRXhvYmd2MHVTR2pPa2ZTRVUyNzVBc1JxTmN5VHo4T2pVSi1yJTI2Zm9yY2VDdXJyZW5jeUNoYW5nZSUzRDElMjZmb3JjZUxhbmd1YWdlQ2hhbmdlJTNEMSUyNmhvdGVsSWQlM0Q4NTQwNzg3NCUyNmxhYmVsJTNEc3JjJTI1M0Rza3lzY2FubmVyJTI1MjZ1Y291bnRyeSUyNTNEUEglMjUyNnVkZXZpY2UlMjUzRG1vYmlsZSUyNTI2aG90ZWwlMjUzRDg1NDA3ODc0JTI1MjZkYXklMjUzRDIlMjUyNm1vbnRoJTI1M0QwMyUyNTI2eWVhciUyNTNEMjAyNiUyNTI2bG9zJTI1M0QxJTI1MjZvZmZlcmlkJTI1M0RvN3BIN1FXTlpJWk0lMjUyNnByaWNlJTI1M0QzMDQwLjY0JTI1MjZjdXJyZW5jeSUyNTNEUEhQJTI1MjZ1c2VybGFuZyUyNTNEZW4lMjUyNl90aCUyNTNEZTIyMmM3NDRjYjIzMjhlOTEzMGY5Y2U1YTEyMWNiNTg5MjlkMjUwZjEwNjUyY2FkJTI1MjZkdHMlMjUzRDE3NzI0MDY0NTglMjUyNm9sdXQlMjUzRDE3NzI0MDY0NTglMjUyNmNhblBheUxhdGVyJTI1M0RmYWxzZSUyNTI2cmVxdWVzdFVzZXJHcm91cCUyNTNEJTI1MjZvZmZlclVzZXJHcm91cCUyNTNEcHVibGljJTI2bGFuZyUzRGVuJTI2b3RpJTNEal9vc3FyZ0tNRDAlMjZwcmVmZXJyZWRSYXRlJTNEMzA0MC42NCUyNnByb2ZpbGUlM0RyMmQybTcza244JTI2cm9vbXMlM0QxJTI2dXNlckNvdW50cnklM0RQSCUyNnV0bV9jYW1wYWlnbiUzRHNreXNjYW5uZXIlMjZ1dG1fbWVkaXVtJTNEY3BjJTI2dXRtX3NvdXJjZSUzRHNreXNjYW5uZXIifQ%3D%3D&amp;utid=c726722d-5196-fbdb-8ecd-1bbe1edc0329&amp;tm_stars=3&amp;client_id=skyscanner_app&amp;redirect_delay=1000&amp;price_policy=2&amp;pre_redirect_id=468a614c-036b-c289-8959-94c9782ea73f&amp;tm_city_code&amp;max_price=3601&amp;guests=1&amp;request_id=468a614c-036b-c289-8959-94c9782ea73f&amp;tm_country_code=PH</t>
  </si>
  <si>
    <t>15.9656885, 120.5457189</t>
  </si>
  <si>
    <t>Nancamaliran East, Mabanognog, Urdaneta, Pangasinan, Ilocos Region, 2428, Philippines</t>
  </si>
  <si>
    <t>Urdaneta</t>
  </si>
  <si>
    <t>With a stay at Sarojus Farmview Hotel in Urdaneta City, you'll be 8.6 mi (13.8 km) from Basilica of Our Lady of the Rosary and 16.8 mi (27.1 km) from Dagupan City Plaza. This hotel is within the region of SM City Baguio and Burnham Park.
Take advantage of recreation opportunities including an outdoor pool and a sauna. Additional features at this Mediterranean hotel include complimentary wireless internet access, concierge services, and a picnic area.
Grab a bite from the snack bar/deli serving guests of Sarojus Farmview Hotel. Mingle with other guests at the complimentary reception, held daily. Relax with your favorite drink at the bar/lounge or the poolside bar. A complimentary local cuisine breakfast is served daily from 7:00 AM to 10:00 AM.
Featured amenities include dry cleaning/laundry services, luggage storage, and laundry facilities. Free self parking is available onsite.
Make yourself at home in one of the 12 individually furnished guestrooms, featuring kitchenettes. Your pillowtop bed comes with down comforters and Egyptian cotton sheets. Rooms have private furnished balconies or patios. Complimentary wireless internet access is available to keep you connected.</t>
  </si>
  <si>
    <t>Le Dream Hotel Near Vigan</t>
  </si>
  <si>
    <t>www.skyscanner.com.ph/hotel_deeplink/4.0/PH/en-US/PHP/h_ct/218273504/2026-03-05/2026-03-06/hotel/hotel/hotels?legacy_provider_id=31&amp;rooms=1&amp;closed_user_group=general&amp;hb_data=AsQuXVmsGnALERr9raHFPiCmxmxFCuRhwtQhIAGPHDywnxzAj8KYJ9TpJPMt6l15QU1zQFOQ5bzOPwyP9CoHNSCPxQc84I7rEnNG9qjVGhpmFubd_Jsht0yEcg34naoSL06Xhl2pI9vpYZ3QBXsq9UAxmTpy6vn2kyQFntZYY1gXa4XoDjx-GoQf-tTrlIOTU6ATlNi2crJZ0NrdlXshrbqIkljiq2j4IgEMt4scUyB6yVz5H7dVP_1guCL9nUYqxIhzV7a5YwTu1GeYmVniDRvPJFU0WaT52MFjjrycGqxkT1MsQb-yCXDqxxEsaw3x0IBWxD1R7PZbdYAyGfFUMaVJkBvIYmdT7Nmya3Dtj6AVsrZrBchGKqoc-lX9NVjCqNTPL3G94-4Ri0JNscpIqfEi_QdAKdz371G_tdwNog%3D%3D&amp;q_datetime_utc=2026-03-05T14%3A18%3A11&amp;ticket_price=2071&amp;quote_id=-7312565737226147891&amp;utid_state=1&amp;channel=iphone&amp;price_without_closed_user_group=7514&amp;tm_place_name=Vigan&amp;deeplink_data=eyJmaWVsZHMiOnsic2lnbmF0dXJlIjoiMDUxNTk4ODg0NWM1NTU3YWNmMzRiNjU5MWEwMjY5YWYifSwidXJsIjoiaHR0cHM6Ly9waC50cmlwLmNvbS9ob3RlbHMvcmVkaXJlY3Q%2FaG90ZWxpZD0xMTU4MzE2MjYmY2l0eT01OTc1NyZBbGxpYW5jZWlkPTEyNjA3JnNpZD04ODg4MzImY2hlY2tpbj0yMDI2LTAzLTA1JmNoZWNrb3V0PTIwMjYtMDMtMDYmc2hvcHBpbmdpZD0yMWVlY2FlNjJhZjE0ZmNkYTQ2Zjk5M2NmNzE1NDNhYSZhZHVsdD0xJmNoaWxkcmVuPTAmYWdlcz0mbGFuZ3VhZ2U9ZW5waCZsb2NhbGU9ZW5fUEgmcm9vbWlkPTE2MzM5MDkwMTgmc3dpZD0wJnBheT1QUCZmZ3Q9MSZjcm49MSZjdXJyPVBIUCZ3a3A9MSZzdGFuZD1INHNJQUFBQUFBQUFfd0Q0QUFmX0NsMEtBaGdCRWdRSUFSQUFHbEVJbXZLTml3WVlBREFBT1BzUm1BSEs1cDAzcUFFQXVBRUN3QUVBMFFHdVItRjZGSXViUU9FQkFBQUFBSUF1b0VEb0FiS1Z4LWNCaUFJZ2lRUUFBQUFBQUFBQUFLQUVBS0VGWm1abVp1WTdwa0FhSURJeFpXVmpZV1UyTW1GbU1UUm1ZMlJoTkRabU9Ua3pZMlkzTVRVME0yRmhJQVFvNHFDbXpRWklBVklHWWpFNU5EWXpXaHdLQTFCSVVCRkhBM2dMSkNpLVB4b0RVRWhRSVVjRGVBc2tLTDRfWWdWbGJsOVFTR2k4RkhBQmVBQ0tBUWRJQVhnQXlBRUJxZ0VBOGdFaU1qRmxaV05oWlRZeVlXWXhOR1pqWkdFME5tWTVPVE5qWmpjeE5UUXpZV0ZmTVpJQ0FUU2FBZ0FBQUFEX193RUFBUF9fbFNXN1ZQZ0FBQUEifQ%3D%3D&amp;utid=5ec1aee3-d5bb-6776-b8ea-c860f161ea48&amp;tm_stars=5&amp;client_id=skyscanner_app&amp;price_policy=2&amp;pre_redirect_id=825427a9-0180-b589-ad71-534e28ef3285&amp;tm_city_code=VGNP&amp;max_price=5192&amp;guests=1&amp;request_id=825427a9-0180-b589-ad71-534e28ef3285&amp;tm_country_code=PH</t>
  </si>
  <si>
    <t>17.5575661, 120.380803</t>
  </si>
  <si>
    <t>Paoa, Vigan, Ilocos Sur, Ilocos Region, 2700, Philippines</t>
  </si>
  <si>
    <t>Vigan</t>
  </si>
  <si>
    <t>Located in Anomang Mayor, 1.5 miles from Calle Crisologo, Le Dream Hotel near Vigan provides accommodations with a shared lounge, free private parking, a restaurant and a bar.</t>
  </si>
  <si>
    <t>Fort Ilocandia Resort Hotel</t>
  </si>
  <si>
    <t>www.skyscanner.com.ph/hotel_deeplink/4.0/PH/en-US/PHP/h_h1/46988239/2026-03-05/2026-03-06/hotel/hotel/hotels?legacy_provider_id=927111&amp;rooms=1&amp;closed_user_group=mobile&amp;hb_data=Hyj6gZOAH14D_7rXZwvHojL44A2xUGAIjJjHVa0rSOOIHCklkhK9XlCoK1HTyD5XuEEhMRgjYqDWS57BAdrWr_K2CIjeTlQbZBEOJBsxE3A-1eZ1owAXOBLSWyYRZxNu9pk0DZ2m_J005MfPMSJFzNNqvLVFQN1ZelhKqpFG-CfSbUzLfHWk5GCgUiw8QCnHeLMXUNDn_6bbdw8TvJtktjGLCPtxHEnWOvQRA9lxUD0xhc1dFNo7MsM1KCLVbIkJNsVbn-uzrTE2BVdUZ0JcgIzZRAc%3D&amp;q_datetime_utc=2026-03-05T14%3A17%3A12&amp;ticket_price=6647&amp;quote_id=7087613076293774984&amp;utid_state=1&amp;channel=iphone&amp;price_without_closed_user_group=7820&amp;tm_place_name=Laoag&amp;deeplink_data=eyJmaWVsZHMiOnsic2lnbmF0dXJlIjoiNjQ4ZWY2MDAxMmVkYmY1ZWM1NWM4ODg1YzNhNDI2MTkifSwidXJsIjoiaHR0cHM6Ly9waC5ob3RlbHMuY29tL0hvdGVsLVNlYXJjaD90cGlkPTMyMTQmbXBlPTE3NzI3MjAyMjYmZW5kRGF0ZT0yMDI2LTAzLTA2JmFkdWx0cz0xJmxvY2FsZT1lbl9QSCZjaGlkPWRlY2U3ZjFkLTE0ODAtNDRiMy1hZGI3LTYxMDYzOGI3Y2VkZCZlYXBpZD00NCZtY3RjPTMmc3RhcnREYXRlPTIwMjYtMDMtMDUmbXBkPVBIUCZtcG49MjAwMTA4MDQ4JmN1cnJlbmN5PVBIUCZyYXRlcGxhbmlkPTIwMDU5NTc3MiZtcG09MjQmbXBwPTEmbXBvPUVDJnNlbGVjdGVkPTMxNTc2ODYmbXBiPTcxMi4xOCZtcHE9NTkzNC44MiZtcGE9NTkzNC44MiJ9&amp;utid=e3c7ee6b-2d88-0d43-fc15-742b053e239d&amp;tm_stars=5&amp;client_id=skyscanner_app&amp;price_policy=2&amp;pre_redirect_id=c0d54fd7-1be1-b2c2-02ed-5d72cfba71ee&amp;tm_city_code=LAOP&amp;max_price=6719&amp;guests=1&amp;request_id=c0d54fd7-1be1-b2c2-02ed-5d72cfba71ee&amp;tm_country_code=PH</t>
  </si>
  <si>
    <t>18.1554701, 120.5219849</t>
  </si>
  <si>
    <t>Fort Ilocandia Front Desk, Federico Fariñas Avenue, Laoag, Bgy. 37 Calayab, Ilocos Norte, Ilocos Region, 2901, Philippines</t>
  </si>
  <si>
    <t>Laoag</t>
  </si>
  <si>
    <t>When you stay at Fort Ilocandia Resort Hotel in Laoag, you'll be near the beach and 13 minutes by car from Robinson Place Ilocos Norte. This resort is 6.6 mi (10.7 km) from Sinking Bell Tower and 6.7 mi (10.8 km) from Abolition of Tobacco Monopoly Monument.
Dip into one of the 2 outdoor swimming pools or enjoy other recreational amenities including an outdoor tennis court and a fitness center. This Colonial resort also features complimentary wireless internet access and concierge services.
Enjoy international cuisine at Cafe Ilocandia, one of the resort's 3 restaurants, or stay in and take advantage of the 24-hour room service. Snacks are also available at the coffee shop/cafe. Need to unwind? Take a break with a tasty beverage at one of the 2 bars/lounges. Buffet breakfasts are available daily from 7:00 AM to 10:00 AM for a fee.
Featured amenities include dry cleaning/laundry services, a 24-hour front desk, and luggage storage. A roundtrip airport shuttle is complimentary (available 24 hours).
Make yourself at home in one of the 290 air-conditioned rooms featuring refrigerators and minibars. Complimentary wireless internet access is available to keep you connected. Private bathrooms with shower/tub combinations feature complimentary toiletries and hair dryers. Conveniences include phones, as well as safes and desks.</t>
  </si>
  <si>
    <t>Punta Riviera Resort Bolinao</t>
  </si>
  <si>
    <t>www.skyscanner.com.ph/hotel_deeplink/4.0/PH/en-US/PHP/h_bc/140197772/2026-03-05/2026-03-06/hotel/hotel/hotels?legacy_provider_id=13&amp;rooms=1&amp;closed_user_group=apps&amp;hb_data=KCexiuTZsqZXjJAD9nmL7SOL3UpgyjDHPDnlrmRZ-qDfQvryE9mF6ubiKo5xyV4XJH3I8zGottbuNfn8qd-q_ILKwzGgBmX8txu4MhKVZcaVq-fVFIF4I2UT8rYy-TY2kVK-azb2t1k_RmlGKcNRplhkapt8npkTObDjuVsCWE6w3RbYj5Y1YMtjI3N9c6iau5iaELeACNAVSl4vbF6Cy7ECOnSesjWC7h8GcV5EiGkdAtWNMtZ3GOYHjDba1o8gbjO_TaTvhaDOZzawwmJe4o33hObXBvvrOVoAsps-W4vBG5L03bzbIdxjL0WUGepFMyab_wmCKLfXxYuETT-7t8KBGpGhQHIHRvUaLZxDS0gThblIcQF0hmhVRqgDj-3DRtg1ko6H5MLWgVn3Ag2MAmIgIiWcgkibrzfVHig5RY5tV_Oc7xY%3D&amp;q_datetime_utc=2026-03-05T14%3A19%3A14&amp;ticket_price=2251&amp;quote_id=6811306742597621297&amp;utid_state=1&amp;channel=iphone&amp;price_without_closed_user_group=5757&amp;tm_place_name=Bolinao&amp;deeplink_data=eyJmaWVsZHMiOnsic2lnbmF0dXJlIjoiYmUyNDdiNTg1Njc4Y2JjMWQ2ZDkyZDU2MmI4NDlkMjciLCJibG9ja19pZCI6IjE1MzQzMTgzMDVfNDI0OTM4NzMzXzBfMF8wIn19&amp;utid=eedf20bb-1adf-de25-d7e0-d32ad523ad9e&amp;tm_stars=2&amp;client_id=skyscanner_app&amp;price_policy=2&amp;pre_redirect_id=d7645981-76ae-10fb-c716-33bc438eb2bd&amp;tm_city_code&amp;max_price=4224&amp;guests=1&amp;request_id=d7645981-76ae-10fb-c716-33bc438eb2bd&amp;tm_country_code=PH</t>
  </si>
  <si>
    <t>16.3568373, 119.815962</t>
  </si>
  <si>
    <t>Balingasay Road, Ilog Malino, Bolinao, Pangasinan, Ilocos Region, 2406, Philippines</t>
  </si>
  <si>
    <t>Bolinao</t>
  </si>
  <si>
    <t>Set along the scenic shores of Patar Beach, Punta Riviera Resort Bolinao offers a relaxing seaside escape in Brgy. Ilog Malino, Bolinao. The resort features comfortable, air-conditioned accommodations with complimentary towels and free toiletries, along with an inviting outdoor pool perfect for unwinding under the tropical sun. With river kayaking available right on-site at 0 meters, guests can enjoy exciting water adventures just steps from their room, making Punta Riviera Resort Bolinao an ideal destination for travelers seeking both relaxation and outdoor fun in a beautiful coastal setting.</t>
  </si>
  <si>
    <t>The Palacio de Laoag</t>
  </si>
  <si>
    <t>www.skyscanner.com.ph/hotel_deeplink/4.0/PH/en-US/PHP/h_bc/181553953/2026-03-05/2026-03-06/hotel/hotel/hotels?legacy_provider_id=13&amp;rooms=1&amp;closed_user_group=apps&amp;hb_data=pnvDTVoByUaZs5lotqJB_SRsKAL4Ka7_owqeJvoO9AZT97awC2ZQqOGDwTmIte3rvWKUuVroYx7lEhjgwBQsXQSStaEpTLWRJzTxMAseZSHeBKMRwoGHXErZY7skmrkmvWonJv7NxU26ol3M04WOPGVCjYxKSc-VUD5Xm6PshI9qhvXQacmoZ3B4GEEJtZOR3CvFYxl1T7bvixpMOSwauOvNpiZOOyWMd8A8p1voFY7VuZuacUCIkSVCBZo7NtxCE-cJI5pIw9xS6MsnCOKgTqAtF8Lrv0l7FK-YoNaDPOIgI26HbQnx6-5Fc9R1NMK_Dz4ugnVUbmImA8PQlPLm4IfvARs9pFSmXYe-APhK-dnKZvM09enIaBX-Yyvs96xp30m2LJ3doRHH7_yNS0NNWjtGBaN1YRDsCeaKVCpCFqNC_2OaZH8%3D&amp;q_datetime_utc=2026-03-05T14%3A17%3A11&amp;ticket_price=1700&amp;quote_id=8622939998722463780&amp;utid_state=1&amp;channel=iphone&amp;price_without_closed_user_group=2108&amp;tm_place_name=Laoag&amp;deeplink_data=eyJmaWVsZHMiOnsic2lnbmF0dXJlIjoiNzEzNWMyY2ZiZDhkNzg5ODAyYWM5YjRiMDdkYjY4ZTciLCJibG9ja19pZCI6IjM1MjEwNjAwMl8yNDE0NTUzNDFfMl80Ml8wIn19&amp;utid=abac8856-c94a-c579-dabe-dce94a6f8825&amp;tm_stars=3&amp;client_id=skyscanner_app&amp;price_policy=2&amp;pre_redirect_id=ab9b2e5f-8eab-f680-71c3-81dadf3ad46c&amp;tm_city_code=LAOP&amp;max_price=3645&amp;guests=1&amp;request_id=ab9b2e5f-8eab-f680-71c3-81dadf3ad46c&amp;tm_country_code=PH</t>
  </si>
  <si>
    <t>18.1972437, 120.6081878</t>
  </si>
  <si>
    <t>Laoag Electronics, 23, P. Paterno Street, San Marcelino, Laoag, Brgy. 25, Ilocos Norte, Ilocos Region, 2900, Philippines</t>
  </si>
  <si>
    <t>Located in Laoag, 9.3 miles from Paoay Sand Dunes, The Palacio de Laoag has accommodations with a garden, free private parking, a terrace and a restaurant. Built in 2010, the property is within 13 miles of Paoay Church.</t>
  </si>
  <si>
    <t>E.MORENO RECREATIONAL &amp;BEACH RESORT</t>
  </si>
  <si>
    <t>https://www.google.com/maps/place/E.MORENO+RECREATIONAL+%26BEACH+RESORT/data=!4m11!3m10!1s0x338e1b83358b5eb5:0x656cb64b2d40d27d!5m3!1s2026-03-01!4m1!1i1!8m2!3d17.1301253!4d120.4335962!16s%2Fg%2F11tk80gzzt!19sChIJtV6LNYMbjjMRfdJALUu2bGU?authuser=0&amp;hl=en&amp;rclk=1</t>
  </si>
  <si>
    <t>17.1301253, 120.4335962</t>
  </si>
  <si>
    <t>Luba, Ilocos Sur, Ilocos Region, Philippines</t>
  </si>
  <si>
    <t>Playa Tropical Resort Hotel</t>
  </si>
  <si>
    <t>www.skyscanner.com.ph/hotel_deeplink/4.0/PH/en-US/PHP/h_ad/116150741/2026-03-05/2026-03-06/hotel/hotel/hotels?legacy_provider_id=22&amp;rooms=1&amp;closed_user_group=general&amp;hb_data=SjQz210gKMaskWG6htEvZ6Zbafk42mBKJvqcEIrEOMdvTxBSWFx9-Uu8M44ebeS0XYA_xEVMtu4eZsJOwNmxSZQFbsiYWDucPYesU-Lm9AjBS5egdNAAliv3NXUt_l2AvqZS2HGy3ux4-nHTofzygpkoRFXMrejX8hNSTc0C6EAiUvTc7Y4qS5vu5-_4SX97EmIbhVWEPLTGR2ZAZvsc7VeDFeQ-Sth2PYxmJzAmUIkGypz-d9xxRu9zkdrI8nb6QY2p8CaoNZD7ugiXNtKU2kmPKQoLT1KOa4T28ljc50iQYD6OlSmb7S2t8m3B2Dawijfd0FKlsEqYIuf98q8SYVaY-v__tYdGuUbR3lN2ki79SqFeGJf3IUX6eHnKdVhYgCN3DYaK-VuaVqz-fZeOXFjXA4roU-zQ8XBtgUxH6Lpd&amp;q_datetime_utc=2026-03-05T14%3A17%3A12&amp;ticket_price=3322&amp;quote_id=6375424175655219822&amp;utid_state=1&amp;channel=iphone&amp;price_without_closed_user_group=5624&amp;tm_place_name=Currimao&amp;deeplink_data=eyJmaWVsZHMiOnsic2lnbmF0dXJlIjoiMmUyODU3YzFlYWY3MjcyYTI0OTkwMmMyY2M5NWY2ZTgifSwidXJsIjoiaHR0cHM6Ly93d3cuYWdvZGEuY29tL3BhcnRuZXJzL3BhcnRuZXJzZWFyY2guYXNweD9jaWQ9MTg0NjM4MyZoaWQ9MjQ3NTUyJmN1cnJlbmN5PVBIUCZjaGVja2luPTIwMjYtMDMtMDUmY2hlY2tvdXQ9MjAyNi0wMy0wNiZOdW1iZXJvZkFkdWx0cz0xJk51bWJlcm9mQ2hpbGRyZW49MCZSb29tcz0xJm1jaWQ9MzMyJm1hc3RlclJvb21JZD0zMzQ1Mzk0Jm1wdD1hVVpsTnpKSFRrcFpRWGxhWkhKcVRWcHlPREZOVUhOdksxbGpZVlo2UmpScFRDdG1iM05GYjJNMFRHa3ZZVkpKZVV0RE0yOTBhMDFZVTNKT1pYSXlOMHhhZDBzeFFteExORU5qUm1NdlZUMCZUb3RhbFByaWNlPTMzMjIuMDkmVG90YWxUYXg9Mzg0LjQyJlRvdGFsRmVlPTI4MC4wMCZUb3RhbFN1cmNoYXJnZT0wJm1jdXI9UEhQIn0%3D&amp;utid=0303b7c9-c608-0634-da3e-4bf5853b9601&amp;tm_stars=4&amp;client_id=skyscanner_app&amp;price_policy=2&amp;pre_redirect_id=21d4ae2c-51f1-12e2-2546-08883ae46e52&amp;tm_city_code&amp;max_price=4774&amp;guests=1&amp;request_id=21d4ae2c-51f1-12e2-2546-08883ae46e52&amp;tm_country_code=PH</t>
  </si>
  <si>
    <t>17.996654, 120.4996062</t>
  </si>
  <si>
    <t>Victoria, Ilocos Norte, Ilocos Region, 2903, Philippines</t>
  </si>
  <si>
    <t>Currimao</t>
  </si>
  <si>
    <t>Located in Currimao, 6.6 miles from Paoay Church, Playa Tropical Resort Hotel provides accommodations with an outdoor swimming pool, free private parking, a garden and a restaurant.</t>
  </si>
  <si>
    <t>La Jose Beach Resort</t>
  </si>
  <si>
    <t>www.skyscanner.com.ph/hotel_deeplink/4.0/PH/en-US/PHP/h_ad/216446599/2026-03-05/2026-03-06/hotel/hotel/hotels?legacy_provider_id=22&amp;rooms=1&amp;closed_user_group=general&amp;hb_data=7-Kpi46tbIkigLbsXRpf62hHCfLx4c_L0wWCEeseMIxmF7wroF2guxZoVZv2gRVdtDRL7h0FRIBjpHv53OaMfUYmbA7BM4xICfb4GGMCCz-KyGliaydiapMFz_dNaBFqoKTAfZ0WkdtaFfR1OzX_OjJRlfr3qbyGA6rDRKqw1xAuw686vuj71Fbr0-Qvbl9ykMufA-roFWMnIe-CC9rL89O3kvcHgAgKT7ktxL53S339AgYvsPeQzfpr_Qa9rb-5zhGRQNHD9nbA7tmqcfIGosNasfWNkYQx-V1N5mPQji7T1FZ_66dXiZ0CmqJM8WGWkZetmeUJdrC1cCABR1lBnuVXGkuXx16JfUEar_pFtYFxU8F0Ouv0LTk0UI_tnUyteTz3v5tCb5yaYWEYGOuCy5MCPt9johDUGmXkyb5s1MYL&amp;q_datetime_utc=2026-03-05T14%3A17%3A13&amp;ticket_price=1814&amp;quote_id=-7224976961805796152&amp;utid_state=1&amp;channel=iphone&amp;price_without_closed_user_group=2048&amp;tm_place_name=Pagudpud&amp;deeplink_data=eyJmaWVsZHMiOnsic2lnbmF0dXJlIjoiMmRlMGY2ZTRkNjhjNzU0YzQ2NjRhODUxOTRmOGQ3ODUifSwidXJsIjoiaHR0cHM6Ly93d3cuYWdvZGEuY29tL3BhcnRuZXJzL3BhcnRuZXJzZWFyY2guYXNweD9jaWQ9MTg0NjM4MyZoaWQ9NDQ5NTA3NzAmY3VycmVuY3k9UEhQJmNoZWNraW49MjAyNi0wMy0wNSZjaGVja291dD0yMDI2LTAzLTA2Jk51bWJlcm9mQWR1bHRzPTEmTnVtYmVyb2ZDaGlsZHJlbj0wJlJvb21zPTEmbWNpZD0zMDM4Jm1hc3RlclJvb21JZD04OTMzODE1MjImbXB0PVJFcHhhVVV3Y1Zoa1RrTlBVM296WVhGSlpsWjNTRTVYZEZObGJHRXphM0ZrTldGSFlWQnpVMHhCV2t4dGNsZGtlaXQzYWtwVmNqVXdjbkJZYm1sTVJIaHNka3R3WVVGekwwVnhNWGhuUFQwJlRvdGFsUHJpY2U9MTgxNC40MCZUb3RhbFRheD0xOTQuNDAmVG90YWxGZWU9MC4wMCZUb3RhbFN1cmNoYXJnZT0wJm1jdXI9UEhQIn0%3D&amp;utid=71245145-bd74-51b4-701c-4199d524ed2f&amp;tm_stars=0&amp;client_id=skyscanner_app&amp;price_policy=2&amp;pre_redirect_id=fd801b79-9fdd-3b50-9312-5c29724c43a3&amp;tm_city_code&amp;max_price=6854&amp;guests=1&amp;request_id=fd801b79-9fdd-3b50-9312-5c29724c43a3&amp;tm_country_code=PH</t>
  </si>
  <si>
    <t>18.6316672, 120.8123086</t>
  </si>
  <si>
    <t>Ayoyo Bridge, Manila North Road, Subec, Pagudpud, Ilocos Norte, Ilocos Region, 2919, Philippines</t>
  </si>
  <si>
    <t>Providing free WiFi throughout the property, a sun terrace with a swimming pool, garden and private beach area, La Jose Beach Resort is located in Pagudpud.</t>
  </si>
  <si>
    <t>Vegas Resort and Hotel</t>
  </si>
  <si>
    <t>www.skyscanner.com.ph/hotel_deeplink/4.0/PH/en-US/PHP/h_ad/216502295/2026-03-05/2026-03-06/hotel/hotel/hotels?legacy_provider_id=22&amp;rooms=1&amp;closed_user_group=general&amp;hb_data=P49mFZUs87o3zmnEmr4DaV9f5ApmlApkTw1HO16RMlnz0oaOONKioMawL7cHXUJtrnh77Ol90l7Nl19-9fP8BfvkvwXoSWOr1gSyf-9TTtL2uFFkotDmauR23pdVHjLdNUiOGPj430zIuB5C14ic587dp2fsq5B5nk3lIq6J2AMhos3RmItZBpdCp-YJKK1vLb7QWZ43peQYkNkOUe2W6dmmZvzMWMpYnpQkhN8GCVx9Ij7H4ELBONML_51OYtTUE8Qe2-pPiT4nlUNcKZKSALeKwPlioneESbmYmJFCMQXVUkAx-6WJJwzXL6Ph8nkNtHPR6oc3-ltltM8AtyzTbnmRQ3EAZX0XNPgBPaiWhxa3kckBJREzqb-OIyWlSamvynMuuxAP51gYGfPw9gqPZ1vxgbF6KSc674ZiHv9HibpB&amp;q_datetime_utc=2026-03-05T14%3A17%3A13&amp;ticket_price=1609&amp;quote_id=-5202750945927641804&amp;utid_state=1&amp;channel=iphone&amp;price_without_closed_user_group=1806&amp;tm_place_name=Malasiqui&amp;deeplink_data=eyJmaWVsZHMiOnsic2lnbmF0dXJlIjoiODgzMWFjN2RiMmJiYjJkMTFkMmYxYzc3NTdhMDBmODUifSwidXJsIjoiaHR0cHM6Ly93d3cuYWdvZGEuY29tL3BhcnRuZXJzL3BhcnRuZXJzZWFyY2guYXNweD9jaWQ9MTg0NjM4MyZoaWQ9NTYzNTkyMTAmY3VycmVuY3k9UEhQJmNoZWNraW49MjAyNi0wMy0wNSZjaGVja291dD0yMDI2LTAzLTA2Jk51bWJlcm9mQWR1bHRzPTEmTnVtYmVyb2ZDaGlsZHJlbj0wJlJvb21zPTEmbWNpZD0zMDM4Jm1hc3RlclJvb21JZD04NzU4OTc3NDImbXB0PVFpczVVR3Q2SzFGMllVbHlLeTlVY1RCRGJ6TnFaekpEVEhncmREYzNWa2x1VTJWVU9XeHNabkJMWjBORFpFVk5LM0pzV1hrd1EwSnpTRWRWUzAxTVRHMW9UbmhxZERoRVJpdE1hME5CUFQwJlRvdGFsUHJpY2U9MTYwOC43NyZUb3RhbFRheD0xNzIuMzcmVG90YWxGZWU9MC4wMCZUb3RhbFN1cmNoYXJnZT0wJm1jdXI9UEhQIn0%3D&amp;utid=9dacb577-f44e-ce1d-6618-acbeebb197f0&amp;tm_stars=0&amp;client_id=skyscanner_app&amp;price_policy=2&amp;pre_redirect_id=6c16991b-6267-a714-5b99-e712b59989f2&amp;tm_city_code&amp;max_price=5242&amp;guests=1&amp;request_id=6c16991b-6267-a714-5b99-e712b59989f2&amp;tm_country_code=PH</t>
  </si>
  <si>
    <t>15.8578125, 120.4429375</t>
  </si>
  <si>
    <t>Route 242, Don Pedro, Malasiqui, Pangasinan, Ilocos Region, 2421, Philippines</t>
  </si>
  <si>
    <t>Malasiqui</t>
  </si>
  <si>
    <t>Located in Balayong, Vegas Resort and Hotel features an outdoor swimming pool, garden, terrace, and free WiFi. Some units at the property feature a balcony with a pool view.</t>
  </si>
  <si>
    <t>RedDoorz @ Tondaligan Beach Hotel</t>
  </si>
  <si>
    <t>www.skyscanner.com.ph/hotel_deeplink/4.0/PH/en-US/PHP/h_fd/220075234/2026-03-02/2026-03-03/hotel/hotel/hotels?legacy_provider_id=927050&amp;rooms=1&amp;closed_user_group=apps&amp;hb_data=zCSUzRKpTX6cbQXc030-nfJbwEN1QnjFHjTBCAjVJuyX3CRJcyfbDCWtSZWnOyAKXRm1NTP7DvOvU-PNc6-NGi8QtC9TeOfriXLQXDdCCFutxeHG6uSx9kqbBqRXMN0rqP8uAGmwZFmnI09L8LgfqGTx-IpabX_DWkC3dhyWDMU4GJjNOjgwdtnndw9IZGG19hWjkomapGU6AOzo5mLewP71cwDh6OC7Venw-lR4pRtV3f_B0kXyMoBLZpPO5YAamkZ3BZqKBo6L9H69BbvCCB-oKD1tylC7UPxDQsr08cMJJEMvkqrz6peJgHjIodPPetwAdmPl9UHz9kHm6kS1AxYWbm9Qv35ubHtil_uBmzR5qj5fnRcKTZbIGKONE8gcLfq-5hJtLn1TbzRWerqD8h_q4u0tkSz_d6x-ZE8VTfo3Uw%3D%3D&amp;q_datetime_utc=2026-03-01T23%3A07%3A47&amp;ticket_price=2099&amp;quote_id=8045168256860882695&amp;utid_state=1&amp;channel=iphone&amp;price_without_closed_user_group=7817&amp;tm_place_name=Dagupan&amp;deeplink_data=eyJmaWVsZHMiOnsic2lnbmF0dXJlIjoiZjc2ZDk0NGQxYjIwYTM3NzgzODQ4NzRiMTBkYmE2OTIifSwidXJsIjoiaHR0cHM6Ly9kZWFscy52aW8uY29tP3NpZz01NWJmNDNjZjE1ODM0YTY3Yjk0NTkwZTk0ODIyYmVkZjhkNGRjN2Y4MWI4OTEyNGI5MmJlY2RmNmE1ZGQ0MWZhMmQzNzM2MzIzNjM2MzEzNzMwMzImc2lnLWlzcz1tZXRhJnR1cmw9aHR0cHMlM0ElMkYlMkZ2aW8uY29tJTJGSG90ZWwlMkZTZWFyY2glM0ZjaGVja0luJTNEMjAyNi0wMy0wMiUyNmNoZWNrT3V0JTNEMjAyNi0wMy0wMyUyNmN1cnJlbmN5JTNEUEhQJTI2ZXB2JTNETVM0eSUyNmVzZCUzREFLTmtxbTI3OWdtQldOSWJiZC1YWlA1MU9iR2drZXlLRHdLT2hlWFhoSTBNRkhCNGh0dHQ5STFkeXdWMjBHWWpVZTRTdEFGbWZrbHkwX3ZmVTNmTXRUVWxJY1c3VDBSLTlTcnlmdHBtTjhjZXowR0xCaXNfbXclMjUzRCUyNTNEJTI2Zm9yY2VDdXJyZW5jeUNoYW5nZSUzRDElMjZmb3JjZUxhbmd1YWdlQ2hhbmdlJTNEMSUyNmhvdGVsSWQlM0Q0NTc3MTQ0JTI2bGFiZWwlM0RzcmMlMjUzRHNreXNjYW5uZXIlMjUyNnVjb3VudHJ5JTI1M0RQSCUyNTI2dWRldmljZSUyNTNEbW9iaWxlJTI1MjZob3RlbCUyNTNENDU3NzE0NCUyNTI2ZGF5JTI1M0QyJTI1MjZtb250aCUyNTNEMDMlMjUyNnllYXIlMjUzRDIwMjYlMjUyNmxvcyUyNTNEMSUyNTI2b2ZmZXJpZCUyNTNEb0JCMExHRlZkM1M0JTI1MjZwcmljZSUyNTNEMjA5OS4wOSUyNTI2Y3VycmVuY3klMjUzRFBIUCUyNTI2dXNlcmxhbmclMjUzRGVuJTI1MjZfdGglMjUzRDU5YzBmZjIwMTVhYzBkYjMxODk1NTI4YTZkMGMwMTgzNzYwNDllZGEzMGFlYWM5YyUyNTI2ZHRzJTI1M0QxNzcyNDAzNDM5JTI1MjZvbHV0JTI1M0QxNzcyNDAzNDM2JTI1MjZjYW5QYXlMYXRlciUyNTNEZmFsc2UlMjUyNnJlcXVlc3RVc2VyR3JvdXAlMjUzRCUyNTI2b2ZmZXJVc2VyR3JvdXAlMjUzRHB1YmxpYyUyNmxhbmclM0RlbiUyNm90aSUzREZBaHB0dHlrVF80JTI2cHJlZmVycmVkUmF0ZSUzRDIwOTkuMDklMjZwcm9maWxlJTNEcjJkMm03M2tuOCUyNnJvb21zJTNEMSUyNnVzZXJDb3VudHJ5JTNEUEglMjZ1dG1fY2FtcGFpZ24lM0Rza3lzY2FubmVyJTI2dXRtX21lZGl1bSUzRGNwYyUyNnV0bV9zb3VyY2UlM0Rza3lzY2FubmVyIn0%3D&amp;utid=e7f01962-2978-5b93-3afe-6f45bf10233b&amp;tm_stars=0&amp;client_id=skyscanner_app&amp;redirect_delay=1000&amp;price_policy=2&amp;pre_redirect_id=71528ef0-918e-5ecf-6e49-c6ca6daafc9d&amp;tm_city_code&amp;max_price=3935&amp;guests=1&amp;request_id=71528ef0-918e-5ecf-6e49-c6ca6daafc9d&amp;tm_country_code=PH</t>
  </si>
  <si>
    <t>16.0814917, 120.3441313</t>
  </si>
  <si>
    <t>Tondaligan Beach Hotel, Tondaligan Road, Bonuan Gueset, Dagupan, Pangasinan, Ilocos Region, 2400, Philippines</t>
  </si>
  <si>
    <t>SM Center Dagupan Downtown</t>
  </si>
  <si>
    <t>Dagupan</t>
  </si>
  <si>
    <t>wifi, air_conditioning, non-smoking, 24-hour_front_desk_service, smoking_areas, television, shower, security</t>
  </si>
  <si>
    <t>Levo Hotel</t>
  </si>
  <si>
    <t>www.skyscanner.com.ph/hotel_deeplink/4.0/PH/en-US/PHP/h_xp/216772382/2026-03-05/2026-03-06/hotel/hotel/hotels?legacy_provider_id=1&amp;rooms=1&amp;closed_user_group=mobile&amp;hb_data=SWu1hD6tKHuTHqdrSwsc2q78QPwWbEDuZ7cO7CSs_KqOOUAo4I4mr9N5qa3qIvryTF3iw8x37hxX6JyKZ1aNFj9ZvVn5xLHhiv7lc8qeEtI3_31znDGZJlP38NpjcYlsMj6gxDdOTPnEuQ6qU1-BSASeUDHXV_C180ZgsuS91wdloJ4k-V62HEkztLl4-3HW0ZD1CH4H3wRbAkrgH2xm24b6gFD4Mm9QLCDTRpV758rFKEG___ypf3yeMbc5kXyYPmoITcPqNa1Ulc8jYo3rrKdlmpY%3D&amp;q_datetime_utc=2026-03-05T14%3A17%3A14&amp;ticket_price=4571&amp;quote_id=-8794831318732394601&amp;utid_state=1&amp;channel=iphone&amp;price_without_closed_user_group=5080&amp;tm_place_name=Urdaneta&amp;deeplink_data=eyJmaWVsZHMiOnsic2lnbmF0dXJlIjoiYTM0OThlOGZiNjU0ZDg1NGZiYTJmOTY5ZDRjYzgxZWYifSwidXJsIjoiaHR0cHM6Ly93d3cuZXhwZWRpYS5jb20ucGgvSG90ZWwtU2VhcmNoP21wZD1HQlAmdHBpZD02OCZtcGU9MTc3MjcyMDIzMyZlbmREYXRlPTIwMjYtMDMtMDYmYWR1bHRzPTEmbXBuPTMyNjE1NjI5NCZtcG09MjQmbXBwPTEmbG9jYWxlPWVuX1VTJm1wbz1FQyZjaGlkPTY4YjkwM2NkLWI4ZDUtNDMwYy1hZjdjLWZjOGNlZDFiMjViNCZtcHE9NTIuNTkmZWFwaWQ9NDYyMzAmbWN0Yz0zJmN1cnJlbmN5PUdCUCZyYXRlcGxhbmlkPTQwMDI0MDE0OSZzZWxlY3RlZD05Njg5NDMyNyZzdGFydERhdGU9MjAyNi0wMy0wNSZtcGI9OC41MSZtcGE9NTAuMDkifQ%3D%3D&amp;utid=e4b0e483-80be-a754-753e-e70ebf111fa8&amp;tm_stars=3&amp;client_id=skyscanner_app&amp;price_policy=2&amp;pre_redirect_id=2d87e161-ad3f-fc37-eae3-dc5746483111&amp;tm_city_code&amp;max_price=5040&amp;guests=1&amp;request_id=2d87e161-ad3f-fc37-eae3-dc5746483111&amp;tm_country_code=PH</t>
  </si>
  <si>
    <t>15.9811755, 120.5709565</t>
  </si>
  <si>
    <t>Levo Hotel, MacArthur Highway, Bayaoas, Urdaneta, Pangasinan, Ilocos Region, 2428, Philippines</t>
  </si>
  <si>
    <t>parking, wifi, elevator, air_conditioning, non-smoking, internet_access, 24-hour_front_desk_service, smoking_areas, iron, multilingual_staff, room_service, restaurant, business_center, meeting_facilities, banquet_service, heat, television, shower, fitness_center, luggage_storage, concierge, shops</t>
  </si>
  <si>
    <t>Levo Hotel is located in Urdaneta, 21 miles from Sunflower Maze. With free WiFi, this 3-star hotel offers room service and a 24-hour front desk. There's a restaurant serving Chinese cuisine, and free private parking is available.</t>
  </si>
  <si>
    <t>Regency Hotel de Vigan</t>
  </si>
  <si>
    <t>www.skyscanner.com.ph/hotel_deeplink/4.0/PH/en-US/PHP/h_ad/143497598/2026-03-05/2026-03-06/hotel/hotel/hotels?legacy_provider_id=22&amp;rooms=1&amp;closed_user_group=general&amp;hb_data=9vz7kAMh8wh-Xun6PsCogpDLr6QjmYOhsJlmaKJBFCoVHzdY7rhJ3q-3cAZvxuQC2DZGpONyVkD2JacyQmCxseOpM7ln-ENPj_TeFPEp08FQatW6tS-kERAEZL6oVQN_LfoAD6gm65_p8K02KYgqMeWRN3gS8nSlAtxUOr_MIMzW2nW6oR8373Bw3wF53-2XnpEi_2cyXljQsInTTatGmlySb-MzVzJbC3bALJM886ctCy2kOX3y5V6UjL5NIHBji_F_czyQqgu-Q_xstTvJTrf8NZInMfVL02LlGbIZoF6RnfllIbbPwVX_gGAViKmre_ZB5zgHkQe0Eu_bDy4cCSdUe85AVp4dLclIwLdCP2n2P1wf51kvm8yxAWDH8Ay2Hi17hWaP2Vnw6RqOMRDpoqsPYf1S-qbUFaNOGR1SepC1&amp;q_datetime_utc=2026-03-05T14%3A17%3A13&amp;ticket_price=1628&amp;quote_id=-161144430302957539&amp;utid_state=1&amp;channel=iphone&amp;price_without_closed_user_group=3250&amp;tm_place_name=Vigan&amp;deeplink_data=eyJmaWVsZHMiOnsic2lnbmF0dXJlIjoiZmVmZTFiMzI3MDkxOTEwM2EwOGQ1ZmI5M2NiNmUzOTcifSwidXJsIjoiaHR0cHM6Ly93d3cuYWdvZGEuY29tL3BhcnRuZXJzL3BhcnRuZXJzZWFyY2guYXNweD9jaWQ9MTg0NjM4MyZoaWQ9NDA5MzgzJmN1cnJlbmN5PVBIUCZjaGVja2luPTIwMjYtMDMtMDUmY2hlY2tvdXQ9MjAyNi0wMy0wNiZOdW1iZXJvZkFkdWx0cz0xJk51bWJlcm9mQ2hpbGRyZW49MCZSb29tcz0xJm1jaWQ9MzMyJm1hc3RlclJvb21JZD0zMzQ2NTgzJm1wdD1Wak5rZDJwMGJrdElkME16YjNCdWRsWkxWVGRoZVV4U1QweEphRmQyUm1GVU1ubGxUaTlpVUZGeFYyazBUemxWZEZNd1FtSlFZVGt4ZGk5Sloya3pkR3RhVDBOMU0wOVZVbTF4WWpGcVRUMCZUb3RhbFByaWNlPTE2MjguMzImVG90YWxUYXg9MTUyLjgwJlRvdGFsRmVlPTE0MC44MyZUb3RhbFN1cmNoYXJnZT0wJm1jdXI9UEhQIn0%3D&amp;utid=13daa2c6-032a-5545-6e20-2b6f3dc30652&amp;tm_stars=3&amp;client_id=skyscanner_app&amp;price_policy=2&amp;pre_redirect_id=5eb3eb77-7a59-df02-29e0-3de57310352e&amp;tm_city_code=VGNP&amp;max_price=5025&amp;guests=1&amp;request_id=5eb3eb77-7a59-df02-29e0-3de57310352e&amp;tm_country_code=PH</t>
  </si>
  <si>
    <t>17.5692122, 120.3851803</t>
  </si>
  <si>
    <t>Regency Hotel, Calle Alcantara, Barangay Ⅷ, Ayusan Norte, Vigan, Ilocos Sur, Ilocos Region, 2700, Philippines</t>
  </si>
  <si>
    <t>Regency Hotel de Vigan offers top-notch services and amenities, ensuring guests experience utmost comfort. Share your photos and respond to emails at your convenience, thanks to the free Wi-Fi internet access offered by hotel. Should you require transportation to or from the airport, hotel is able to organize it prior to your arrival date.Services offered by car hire and shuttle at the hotel ensure effortless exploration of Ilocos Sur. Visitors can take advantage of complimentary parking directly at the hotel.Reception services such as concierge service, express check-in or check-out, luggage storage and safety deposit boxes are available to accommodate your requirements. Securing top-notch tickets and snagging sought-after dining reservations become effortless, thanks to the hotel's ticket service and tours.Traveling with minimal baggage is achievable at Regency Hotel de Vigan, as the hotel's dry cleaning service and laundry service ensures your garments stay fresh.Room amenities like 24-hour room service, room service and daily housekeeping contribute to making a perfect selection for your stay. Minor items you neglected to bring won't cause major issues! Simply visit convenience stores to acquire what's necessary.The hotel maintains a completely smoke-free zone, providing a breathable atmosphere.Smoking is limited to specified smoking zones.Each accommodation at Regency Hotel de Vigan is thoughtfully created and adorned to provide visitors with a comfortable, home-like atmosphere.In select rooms of the hotel, guests can enjoy the advantage of having air conditioning available for their convenience.At Regency Hotel de Vigan, the uniquely tailored rooms provide a configuration choice resembling a balcony or terrace.In select rooms, guests at the hotel can enjoy top-notch in-room entertainment with television and cable TV available for their convenience. Rest assured, in a few chosen rooms, you will find the convenience of a refrigerator and bottled water at your disposal. Regency Hotel de Vigan offers a hair dryer and toiletries in the restrooms of specific accommodations.Immerse yourself in the executive lounge, where exceptional amenities and lavish surroundings await you. Begin your holiday on a high note. At Regency Hotel de Vigan, your mornings are greeted with a delightful, free breakfast. Experience the delight of a fresh morning by savoring excellent coffee at the cafe situated within hotel. Should you prefer not to venture out for a meal, the enticing culinary choices at hotel are always available for your satisfaction. No matter your specific dietary needs, rest assured that Regency Hotel de Vigan provides an array of kosher choices to ensure your dining experience is nothing short of delightful. Experience an unforgettable evening with your fellow travelers just a short distance away, at hotel's bar.For those who prefer savoring meals within their personal space, Regency Hotel de Vigan offers the convenience of doorstep grocery delivery, allowing you to prepare and enjoy food in your room. Should you be particularly discerning in your dining choices, you will surely appreciate having access to the on-site BBQ facilities provided at this location. Regency Hotel de Vigan provides a superb assortment of leisure amenities for guests to enjoy.Unwind after a long day by stopping by massage, salon and spa to rejuvenate your senses. For individuals who don't want to skip their exercise routine, visiting the hotel fitness center ensures you maintain your vitality and wellness.</t>
  </si>
  <si>
    <t>Camacho Beachfront House - A Tranquil Secluded Beach</t>
  </si>
  <si>
    <t>www.skyscanner.com.ph/hotel_deeplink/4.0/PH/en-US/PHP/h_ad/222767798/2026-03-05/2026-03-06/hotel/hotel/hotels?legacy_provider_id=22&amp;rooms=1&amp;closed_user_group=general&amp;hb_data=o5oapr7HuXjf2rKR57X3P0gzzyAB7R87BRE4KrDu-DrCRqmEr5dT0y5jvCPw8Z90IDdca1rx-kwV6_BfwHc18qaxXmj0E3C9TG3dAb4uhoerF87YKVWJ0ecdI6GMmLv-s4RFwvmF3AsN32mzYCQJc0dirvfKVsKuK6pid0IC9qpaq7wB_VYrXjKVtLW41qaTuNwKC2EW6Tb7c-9wWf_zPO9biVAUlKwmYXeGz8qN_W6w6vXVUFMtJVwpxMu4yg6nLU9kBUuHU-qdIhKw6cJXetmYWzzpB3EqHsjBD4b8x4El0We5WR6rmS43AEncYm6nVUW94zkt7arV7xlI0S5LxfZYeXSykj4Oup98WW_BdpWlXOmOOtwou6uRh2WbG5aNJ5rjZDaw4ftNSmaiZ4AgwRq7wiQF0BMH6BtmiIEa49P2&amp;q_datetime_utc=2026-03-05T14%3A17%3A19&amp;ticket_price=1383&amp;quote_id=4520094525081113601&amp;utid_state=1&amp;channel=iphone&amp;price_without_closed_user_group=1487&amp;tm_place_name=Bauang&amp;deeplink_data=eyJmaWVsZHMiOnsic2lnbmF0dXJlIjoiY2MwZjQyNjk3MmVmNGMzYzFmMjQyM2I1OTM5MTUwNzQifSwidXJsIjoiaHR0cHM6Ly93d3cuYWdvZGEuY29tL3BhcnRuZXJzL3BhcnRuZXJzZWFyY2guYXNweD9jaWQ9MTg0NjM4MyZoaWQ9NjQ0NzQ4NDAmY3VycmVuY3k9UEhQJmNoZWNraW49MjAyNi0wMy0wNSZjaGVja291dD0yMDI2LTAzLTA2Jk51bWJlcm9mQWR1bHRzPTEmTnVtYmVyb2ZDaGlsZHJlbj0wJlJvb21zPTEmbWNpZD0zMDM4Jm1hc3RlclJvb21JZD0xMDAwMTM2MDM2Jm1wdD1LMWx4VjI1NFEzVmtUM0YwWTNJd1dHWnZielI2WWxkbU5HbFBiM2RuTUcxRU4wMXdibGxMU0hRMmRIRktja1UxWVVKU09HaEllbXB3UWtSU1dFbzVWSEJpZVRjME1VTXdPREpKU0hWM1BUMCZUb3RhbFByaWNlPTEzODMuMjAmVG90YWxUYXg9MTQ4LjIwJlRvdGFsRmVlPTAuMDAmVG90YWxTdXJjaGFyZ2U9MCZtY3VyPVBIUCJ9&amp;utid=7c0a14fe-926b-47eb-7c3b-0eb0671b43b7&amp;tm_stars=0&amp;client_id=skyscanner_app&amp;price_policy=2&amp;pre_redirect_id=7251cee3-5da8-aaf1-8a4f-020c6e56a8be&amp;tm_city_code&amp;max_price=2419&amp;guests=1&amp;request_id=7251cee3-5da8-aaf1-8a4f-020c6e56a8be&amp;tm_country_code=PH</t>
  </si>
  <si>
    <t>16.4760068, 120.3291594</t>
  </si>
  <si>
    <t>Santiago, Bauang, La Union, Ilocos Region, 2501, Philippines</t>
  </si>
  <si>
    <t>Bauang</t>
  </si>
  <si>
    <t>parking, wifi, air_conditioning, non-smoking, internet_access, smoking_areas, garden, security, private_beach, fireplace</t>
  </si>
  <si>
    <t>Camacho Beachfront House - A Tranquil Secluded Beach in Bauang provides accommodations with a private beach area, a garden, and a terrace. This beachfront property offers access to free Wifi and free private parking.</t>
  </si>
  <si>
    <t>Bella's Beach Resort (A)</t>
  </si>
  <si>
    <t>www.skyscanner.com.ph/hotel_deeplink/4.0/PH/en-US/PHP/h_ad/203988420/2026-03-02/2026-03-03/hotel/hotel/hotels?legacy_provider_id=22&amp;rooms=1&amp;closed_user_group=general&amp;hb_data=DvKcfzenAnRK_3xD0Fc_Dv7ybLgiwU-h7ZF8LAsDsgJYy6wSC-KOz5D_Oo4D9ZqqJ3u_NvnCITgxiM_D17oxsHtklLsAmT_nHHodKlGiCRIJWPzlbdomILT7usidc1mHwnky2bypEulYFf8rWIorEfbP56Ck8QBHoMw8O2GgGvmeL0eYZP_4Sk5eFZG1B1BCKT8BBXkCOIfSia0IIR2CFdUvHQwCM1SQA849wMw4t9NUhLjqFvKvWUZYpBjIBEwXaGQdlir47TLbKMTUkXK8WVzsN4LgpaJQKS1PkHTvEBmOPXPjPLwLgcWFkFmpsHoNHxHlFB8CjLWdaF0_QC8S092s7fEK36Qe8HraPJqs6UqOuKSpWYtM-hv6gCQoUyBgVwWQufU1w15mB4DBlQfffIpXPAqSjYXJnayEsB95VrL8&amp;q_datetime_utc=2026-03-01T23%3A07%3A55&amp;ticket_price=1119&amp;quote_id=-1718563126993595662&amp;utid_state=1&amp;channel=iphone&amp;price_without_closed_user_group=2218&amp;tm_place_name=Bauang&amp;deeplink_data=eyJmaWVsZHMiOnsic2lnbmF0dXJlIjoiMjJlYmYwYzUwZmVkYzA0YmU5ODJkZTAzNmIzNDAyZDcifSwidXJsIjoiaHR0cHM6Ly93d3cuYWdvZGEuY29tL3BhcnRuZXJzL3BhcnRuZXJzZWFyY2guYXNweD9jaWQ9MTg0NjM4MyZoaWQ9MzA3NDAzODkmY3VycmVuY3k9UEhQJmNoZWNraW49MjAyNi0wMy0wMiZjaGVja291dD0yMDI2LTAzLTAzJk51bWJlcm9mQWR1bHRzPTEmTnVtYmVyb2ZDaGlsZHJlbj0wJlJvb21zPTEmbWNpZD0zMDM4Jm1hc3RlclJvb21JZD0zMDExNzUxODcmbXB0PU4wOVFaRE5pZW5GaFNsQXhLMEV4VFVGTWFVSnhUVk55WTFOUWNHSkdZbkYwYUZsUE1WWjRLMnQ0WnpSM2IyUmlWM1ZoY0cwM1drSm1RMEpRWkd4dE1tTXpWRUZ0ZGpWU1ZtSlhPVEpSUFQwJlRvdGFsUHJpY2U9MTExOC44OCZUb3RhbFRheD0xMTkuODgmVG90YWxGZWU9MC4wMCZUb3RhbFN1cmNoYXJnZT0wJm1jdXI9UEhQIn0%3D&amp;utid=87969714-bae5-fbff-a7a1-97b2c991802d&amp;tm_stars=0&amp;client_id=skyscanner_app&amp;redirect_delay=1000&amp;price_policy=2&amp;pre_redirect_id=f35f5c2a-f016-c58e-92ea-258cdecf396d&amp;tm_city_code&amp;max_price=1206&amp;guests=1&amp;request_id=f35f5c2a-f016-c58e-92ea-258cdecf396d&amp;tm_country_code=PH</t>
  </si>
  <si>
    <t>16.5629087, 120.3209166</t>
  </si>
  <si>
    <t>MacArthur Highway, Pagdalagan Sur, Bauang, La Union, Ilocos Region, 2500, Philippines</t>
  </si>
  <si>
    <t>Located in Bauang, 30 miles from BenCab Museum, Bella's Beach Resort (A) provides accommodations with a terrace, free private parking, a restaurant and a bar. This pet-friendly resort also has free WiFi. The resort offers a spa center.</t>
  </si>
  <si>
    <t>Grape Vine Resort</t>
  </si>
  <si>
    <t>https://www.google.com/maps/place/Grape+Vine+Resort/data=!4m11!3m10!1s0x33919b2d8ec88af1:0x1ccd69e788ad0980!5m3!1s2026-03-01!4m1!1i1!8m2!3d16.4755485!4d120.3294328!16s%2Fg%2F11swt_4gcl!19sChIJ8YrIji2bkTMRgAmtiOdpzRw?authuser=0&amp;hl=en&amp;rclk=1</t>
  </si>
  <si>
    <t>16.4755485, 120.3294328</t>
  </si>
  <si>
    <t>Payocpoc Sur, Bauang, La Union, Ilocos Region, 2501, Philippines</t>
  </si>
  <si>
    <t>Grape Vine Resort is located in Bauang and features an outdoor swimming pool, a garden and a terrace. The property provides a shared kitchen and room service for guests.</t>
  </si>
  <si>
    <t>Pook ni Urduja Resort</t>
  </si>
  <si>
    <t>https://www.agoda.com/pook-ni-urduja-resort/hotel/bautista-ph.html?countryId=70&amp;finalPriceView=1&amp;isShowMobileAppPrice=false&amp;cid=1833981&amp;numberOfBedrooms=&amp;familyMode=false&amp;adults=1&amp;children=0&amp;rooms=1&amp;maxRooms=0&amp;checkIn=2026-03-1&amp;isCalendarCallout=false&amp;childAges=&amp;numberOfGuest=0&amp;missingChildAges=false&amp;travellerType=-1&amp;showReviewSubmissionEntry=false&amp;currencyCode=SGD&amp;isFreeOccSearch=false&amp;los=1&amp;searchrequestid=a93d4a11-8716-4d73-a093-b8666918943f&amp;ds=RTe73WeYBazYa7Je</t>
  </si>
  <si>
    <t>15.8182892, 120.4495287</t>
  </si>
  <si>
    <t>Pook ni Urduja Resort and Spa, Route 243, Zone II, Bani, Bayambang, Pangasinan, Ilocos Region, 2423, Philippines</t>
  </si>
  <si>
    <t>Kulibangbang Beach Resort</t>
  </si>
  <si>
    <t>www.skyscanner.com.ph/hotel_deeplink/4.0/PH/en-US/PHP/h_ad/223315227/2026-03-05/2026-03-06/hotel/hotel/hotels?legacy_provider_id=22&amp;rooms=1&amp;closed_user_group=general&amp;hb_data=rhzVXVw6kuOD9RkYqqQN5M1VTT-sX_hUlHf7X_YFIiGR6VW5aSwgLMNWTt7eQSohzrsBqsaIhGQn4tRkSol_5j466nYKDGvPGABY7tDRghevhKtBTUe4kzAroMuwg1Z_DqpjVysIZtrNCe3kHHPgASilFKKIKI2eMJ5VyeBIvsYTZ1lj80Xi6UJokfUrWQ1KCHIdccom9nmHa4Q5dCBGidWuE2chNI2tXCVDUet-Pojm0V9awM-Q_hyNqWeE1o81Ki1c8PjBrmyMWfuXiAR5BbOJUx5ZxkHPntTvyrVWzqcsWwDSVGk1XwcqMgNtWqw77pP5s4OdeX9JWGSc_jSduD-PbcXL_Yux23bCbt5odLqA8IZ4QxRJlfVN0kHhH9JI8z89f03SKLCCfvYSgX3cnUMxlvset-adN2VN_hj5Xidj&amp;q_datetime_utc=2026-03-05T14%3A17%3A22&amp;ticket_price=1435&amp;quote_id=-6690053257834892460&amp;utid_state=1&amp;channel=iphone&amp;price_without_closed_user_group=1829&amp;tm_place_name=Bacnotan&amp;deeplink_data=eyJmaWVsZHMiOnsic2lnbmF0dXJlIjoiYTNkNTkyMDA0YTI0MzVhODQzNzVkNmZmYmE3ZDMwZDkifSwidXJsIjoiaHR0cHM6Ly93d3cuYWdvZGEuY29tL3BhcnRuZXJzL3BhcnRuZXJzZWFyY2guYXNweD9jaWQ9MTg0NjM4MyZoaWQ9NzIyMjQ2NTYmY3VycmVuY3k9UEhQJmNoZWNraW49MjAyNi0wMy0wNSZjaGVja291dD0yMDI2LTAzLTA2Jk51bWJlcm9mQWR1bHRzPTEmTnVtYmVyb2ZDaGlsZHJlbj0wJlJvb21zPTEmbWNpZD0zMzImbWFzdGVyUm9vbUlkPTExMzc3OTMzMDQmbXB0PVVFSTVlRFUzVDI1VFdVeHVhV2htU21WemJ6QklSbkZsVUhCNlZscGtXbUZKYlVrM0sxVm9NV0pWYzNWWVVFaERhV3h3V0d4dFUydHpWRlV4V1hCV1dsWkZia2hsVVVoU09WcGFZbXAzUFQwJlRvdGFsUHJpY2U9MTQzNS4zMyZUb3RhbFRheD0xNjYuMDUmVG90YWxGZWU9MTIxLjAyJlRvdGFsU3VyY2hhcmdlPTAmbWN1cj1QSFAifQ%3D%3D&amp;utid=af1536aa-e353-e248-b71c-76b9e172af36&amp;tm_stars=0&amp;client_id=skyscanner_app&amp;price_policy=2&amp;pre_redirect_id=3e255564-617e-4fd9-f282-e85d9e17c5b6&amp;tm_city_code&amp;max_price=5326&amp;guests=1&amp;request_id=3e255564-617e-4fd9-f282-e85d9e17c5b6&amp;tm_country_code=PH</t>
  </si>
  <si>
    <t>16.7043725, 120.3383636</t>
  </si>
  <si>
    <t>Kuli-Bang-Bang, MacArthur Highway, Baroro, La Union, Ilocos Region, 2515, Philippines</t>
  </si>
  <si>
    <t>Bacnotan</t>
  </si>
  <si>
    <t>Located in Bacnotan, Kulibangbang Beach Resort is within a 15-minute drive of CSI Mall and Immuki Island. This beach vacation home is 6.8 mi (10.9 km) from Ma-Cho Temple and 6.9 mi (11.1 km) from San Fernando Dry Market.
Relax on the private beach or enjoy other recreational amenities such as an outdoor pool.
Local cuisine breakfasts are available daily from 8:00 AM to 11:00 AM for a fee.
The front desk is staffed during limited hours. Free self parking is available onsite.
Make yourself at home in one of the 9 guestrooms. Complimentary wireless internet access is available to keep you connected.</t>
  </si>
  <si>
    <t>Fiesta Garden Hotel</t>
  </si>
  <si>
    <t>www.skyscanner.com.ph/hotel_deeplink/4.0/PH/en-US/PHP/h_h1/136269492/2026-03-02/2026-03-03/hotel/hotel/hotels?legacy_provider_id=927111&amp;rooms=1&amp;closed_user_group=mobile&amp;hb_data=e1dolSgkL4-l-OAdGmlcxepKguwbjMKsuIz5HJeMQ0-PJYHM_dcZSkrdbCPxZ_qm5jY6pTdx9GUVJSreZNiTmMUuZaFVMz5LQqRrWsT4WRZiOP0vXNfspiI2xflUWsO_6E9sHf9QjlxsxOI4N3Y2VtmZ69qWLncmUtMaReqfOz784Pe5HqWeFrebFrS3z7uXArW31l8BHWBG86DgXGxMmpKZEIXtl0TpXtjQUPEeJmCWJo7WMp5YZF7U48qIDq5voU8HiBElutZRnGyeGuEQbLbS3E4%3D&amp;q_datetime_utc=2026-03-01T23%3A08%3A02&amp;ticket_price=2689&amp;quote_id=8457377632230188654&amp;utid_state=1&amp;channel=iphone&amp;price_without_closed_user_group=4636&amp;tm_place_name=Bantay&amp;deeplink_data=eyJmaWVsZHMiOnsic2lnbmF0dXJlIjoiMDYxM2M1NGMxODA3M2M4YzFlNWZmNmU5YjMyNTI1MmYifSwidXJsIjoiaHR0cHM6Ly9waC5ob3RlbHMuY29tL0hvdGVsLVNlYXJjaD90cGlkPTMyMTQmbXBlPTE3NzI0MDM0NDAmZW5kRGF0ZT0yMDI2LTAzLTAzJmFkdWx0cz0xJmxvY2FsZT1lbl9QSCZjaGlkPTA2OTA1NGJiLTIwYzYtNDA1NS04YjkyLTc5N2Y5NjI3YzkxYiZlYXBpZD00NCZtY3RjPTMmc3RhcnREYXRlPTIwMjYtMDMtMDImbXBkPVBIUCZtcG49MzIxNjg5NzQxJmN1cnJlbmN5PVBIUCZyYXRlcGxhbmlkPTM4OTI4NjM0MSZtcG09MjQmbXBwPTEmbXBvPUhDJnNlbGVjdGVkPTkxMjAzODYzJm1wYj00ODQuODgmbXBxPTI0MjQuNDAmbXBhPTIyMDQuMDAifQ%3D%3D&amp;utid=b4b2602d-64b1-dfcc-c66e-aa5e340100c2&amp;tm_stars=4&amp;client_id=skyscanner_app&amp;redirect_delay=1000&amp;price_policy=2&amp;pre_redirect_id=0ce51eb9-ab48-7654-2356-c6f74eeadec6&amp;tm_city_code&amp;max_price=5859&amp;guests=1&amp;request_id=0ce51eb9-ab48-7654-2356-c6f74eeadec6&amp;tm_country_code=PH</t>
  </si>
  <si>
    <t>17.5977096, 120.3916479</t>
  </si>
  <si>
    <t>Route 2, Guimod, Ilocos Sur, Ilocos Region, 2728, Philippines</t>
  </si>
  <si>
    <t>JTC MALL</t>
  </si>
  <si>
    <t>Bantay</t>
  </si>
  <si>
    <t>North Stellar Hotel and Events-Place</t>
  </si>
  <si>
    <t>www.skyscanner.com.ph/hotel_deeplink/4.0/PH/en-US/PHP/h_ad/216948749/2026-03-05/2026-03-06/hotel/hotel/hotels?legacy_provider_id=22&amp;rooms=1&amp;hb_data=WHCUz7IfoguwfsYJaidjOkmF5c0V5cmUcE8cbjgGopLgHBsPwU5vNzxLBGE8Mto3qDFcDxza5Kg89eP9kSLBD-4O1bkqQQMMJzLQGTbUO6ciRB5SADo6qcYsm259vwNdZXEVjvz-2Gmea_VWQjGKnESg3-jW8EXd4ZJrfoFUyrEH55_dftRSS3wHyQsCFbsgf_ovm6XJIq3VEgG7nwWyQ_49j5Hu_kV9S-Pn9HiKRPYrY9iEgTQ3ynOZqK2yj4rXtCj5MJ1gGz7VhYf7Pcx_pWawwzjWpUVJzpUHHv3LcswIRlj-g4bktGpeQtlUylxC_RZlvhu9pXETrFMcYl4cdYPtUBPL9IM_-ApxcUPofJKNEbWo1OmyY1XJptXIFUlIwVNWEUyatb0kmuOSIMJDku8ZX6XxOxPD2nmyj3dPxOX2&amp;q_datetime_utc=2026-03-05T14%3A17%3A22&amp;ticket_price=2000&amp;quote_id=2786917436230085165&amp;utid_state=1&amp;channel=iphone&amp;tm_place_name=Batac+City&amp;deeplink_data=eyJmaWVsZHMiOnsic2lnbmF0dXJlIjoiNmJiNjFlODI0OTBkNjNlNDkzMjhiN2U2ZDk1Y2QxNTgifSwidXJsIjoiaHR0cHM6Ly93d3cuYWdvZGEuY29tL3BhcnRuZXJzL3BhcnRuZXJzZWFyY2guYXNweD9jaWQ9MTg0NjM4MyZoaWQ9NDczMzcxMzgmY3VycmVuY3k9UEhQJmNoZWNraW49MjAyNi0wMy0wNSZjaGVja291dD0yMDI2LTAzLTA2Jk51bWJlcm9mQWR1bHRzPTEmTnVtYmVyb2ZDaGlsZHJlbj0wJlJvb21zPTEmbWNpZD0zMDM4Jm1hc3RlclJvb21JZD03NTcwNTg0OTImbXB0PU0yc3lSREpEZEhoaFkyVm9aVVprU0U5U2NuVTJlbUphTlROQ04zSnpTWEJrWTBaNlQxRXhVakF4WkVselMzbzBMMWczU2tabVZ6SjRTRFkyWTB4R2JIVmxiazlIVmtsUUszWjRPWE5SUFQwJlRvdGFsUHJpY2U9MjAwMC4wMCZUb3RhbFRheD0wLjAwJlRvdGFsRmVlPTAuMDAmVG90YWxTdXJjaGFyZ2U9MCZtY3VyPVBIUCJ9&amp;utid=4b87d0c3-a050-39a3-0321-794737368dfe&amp;tm_stars=3&amp;client_id=skyscanner_app&amp;price_policy=2&amp;pre_redirect_id=23b15a0b-a4a4-a5cd-3751-29f55191e220&amp;tm_city_code&amp;max_price=4950&amp;guests=1&amp;request_id=23b15a0b-a4a4-a5cd-3751-29f55191e220&amp;tm_country_code=PH</t>
  </si>
  <si>
    <t>18.0510438, 120.5552369</t>
  </si>
  <si>
    <t>North Stellar Hotel, Manila North Road, Acosta, Tabug, Ilocos Norte, Ilocos Region, 2906, Philippines</t>
  </si>
  <si>
    <t>Located in Batac, 2.7 miles from Paoay Church, North Stellar Hotel and Events-Place has accommodations with an outdoor swimming pool, free private parking, a garden and a terrace. The hotel has family rooms. At the hotel, rooms contain a desk.</t>
  </si>
  <si>
    <t>Isla Paraiso Resort-Hotel</t>
  </si>
  <si>
    <t>www.skyscanner.com.ph/hotel_deeplink/4.0/PH/en-US/PHP/h_fd/222373156/2026-03-05/2026-03-06/hotel/hotel/hotels?legacy_provider_id=927050&amp;rooms=1&amp;closed_user_group=apps&amp;hb_data=wITgxhERd0hIakwZpfEhrXs7ocFYGyzYGcJyrT5SIhGqHMyIJ_fW81mWRKiU7Dx5QpWUbpg43mdBAz3_pCE1qpby6jN2Ug3JWmqrZXEHsUzKut51_Asv0c9UfP0xvb7GakY7IyeyUc7Co7gOixtZWqeb_r0NRCozxyjShQ0a6XVkr7lm2QRgN_pI6R46X9P_9orv5_HNLnbTPfvyl-khoEMihg5rgpvzTp0gA5HjlsxYArfTkx6l2HTb50tV_cYbZomvmRNJFW5kyDl3b6-osNes9QNEGJB3gqVqf-crbAmJQT_6xXICo-vU1SS_9uvcvLvy_S46R3a2Uukzo_VAe7sM3ubK5M9k_rSJDUpEoUq7uP9Z0o_VW0WhEFplmhash-tAPsmbpUbngLDVHemkvud8h1weR-QLiQsYHlQapkA3GQ%3D%3D&amp;q_datetime_utc=2026-03-05T14%3A17%3A22&amp;ticket_price=1347&amp;quote_id=3828795185045018487&amp;utid_state=1&amp;channel=iphone&amp;price_without_closed_user_group=2734&amp;tm_place_name=Sison&amp;deeplink_data=eyJmaWVsZHMiOnsic2lnbmF0dXJlIjoiYTNlYmM1NGE0ZGVhMTE1MGY2N2MzOWRjNDZmYjI1NTgifSwidXJsIjoiaHR0cHM6Ly9kZWFscy52aW8uY29tP3NpZz03Yzk5MDUwZTcxZDVmYTcyMDJlNDU4ODEzMGE5YjkyY2EyYjk4Y2NhMzFlYTg2NmNjZDExY2Y3ZDdlNTVkYWIzMzIzMTM0MzMzNTM4MzUzMyZzaWctaXNzPW1ldGEmdHVybD1odHRwcyUzQSUyRiUyRnZpby5jb20lMkZIb3RlbCUyRlNlYXJjaCUzRmNoZWNrSW4lM0QyMDI2LTAzLTA1JTI2Y2hlY2tPdXQlM0QyMDI2LTAzLTA2JTI2Y3VycmVuY3klM0RQSFAlMjZlcHYlM0RNUzR5JTI2ZXNkJTNEUFdhSXB6SFRXakZCZFRKWFVhSGhhSThQc0lqZ0YxQWxKZVl2aFNYejJWaERuVXU4VTBKQVdDRTF3S0Z1bGJpWU56QkNmZDFDRmxkQkZsWTQ0NVJRQzB6UGtJeTYzV2ZVZVFFSWQzSmc1RFRKYWhKM0YtYlF4ZyUyNTNEJTI1M0QlMjZmb3JjZUN1cnJlbmN5Q2hhbmdlJTNEMSUyNmZvcmNlTGFuZ3VhZ2VDaGFuZ2UlM0QxJTI2aG90ZWxJZCUzRDEyMzA3MjMyNiUyNmxhYmVsJTNEc3JjJTI1M0Rza3lzY2FubmVyJTI1MjZ1Y291bnRyeSUyNTNEUEglMjUyNnVkZXZpY2UlMjUzRG1vYmlsZSUyNTI2aG90ZWwlMjUzRDEyMzA3MjMyNiUyNTI2ZGF5JTI1M0Q1JTI1MjZtb250aCUyNTNEMDMlMjUyNnllYXIlMjUzRDIwMjYlMjUyNmxvcyUyNTNEMSUyNTI2b2ZmZXJpZCUyNTNEb2hwZTN2dWlxZHR3JTI1MjZwcmljZSUyNTNEMTM0Ni43NyUyNTI2Y3VycmVuY3klMjUzRFBIUCUyNTI2dXNlcmxhbmclMjUzRGVuJTI1MjZfdGglMjUzRDU5YzBmZmY1MTU2NjBkYjM5YTk1NTI4YTZkOTkwMTgzNzYwNDllZGEzMGFlYWM5YyUyNTI2ZHRzJTI1M0QxNzcyNzIwMjM3JTI1MjZvbHV0JTI1M0QxNzcyNzIwMjM3JTI1MjZjYW5QYXlMYXRlciUyNTNEZmFsc2UlMjUyNnJlcXVlc3RVc2VyR3JvdXAlMjUzRCUyNTI2b2ZmZXJVc2VyR3JvdXAlMjUzRHB1YmxpYyUyNmxhbmclM0RlbiUyNm90aSUzREZnZEE3N1lRSTlvJTI2cHJlZmVycmVkUmF0ZSUzRDEzNDYuNzclMjZwcm9maWxlJTNEcjJkMm03M2tuOCUyNnJvb21zJTNEMSUyNnVzZXJDb3VudHJ5JTNEUEglMjZ1dG1fY2FtcGFpZ24lM0Rza3lzY2FubmVyJTI2dXRtX21lZGl1bSUzRGNwYyUyNnV0bV9zb3VyY2UlM0Rza3lzY2FubmVyIn0%3D&amp;utid=a508c9ad-3539-adf0-c040-fb15f9088f8e&amp;tm_stars=0&amp;client_id=skyscanner_app&amp;price_policy=2&amp;pre_redirect_id=281350c8-a15d-f169-aa40-7bbe0e5fbd88&amp;tm_city_code&amp;max_price=3720&amp;guests=1&amp;request_id=281350c8-a15d-f169-aa40-7bbe0e5fbd88&amp;tm_country_code=PH</t>
  </si>
  <si>
    <t>16.2024456, 120.5021574</t>
  </si>
  <si>
    <t>Esperanza, Pangasinan, Ilocos Region, 2506, Philippines</t>
  </si>
  <si>
    <t>Located in Sison, 31 miles from Sunflower Maze, Isla Paraiso Resort-Hotel provides accommodations with a garden, free private parking, a shared lounge and a terrace.</t>
  </si>
  <si>
    <t>Yrs Resort</t>
  </si>
  <si>
    <t>www.skyscanner.com.ph/hotel_deeplink/4.0/PH/en-US/PHP/h_ad/216699337/2026-03-05/2026-03-06/hotel/hotel/hotels?legacy_provider_id=22&amp;rooms=1&amp;closed_user_group=general&amp;hb_data=bi1m9SxwWp7bNMSIMEu7MTYT1ZKbACNATW-63FKBGFwPGe8s8-W3ax8TAG71NhodnzEf9CA1sPBFuvRQm3jKHetG13gTa1qFTlFeI5ho9jw73MQ0azaAlrTqbohnfvAGyfUPmX4S8HMCGTxl06GOmIytM2krA__2YNj2a67tNMcNgXpOGSxTDkefsO9aTk_RDAr75PR2P8IQkE4vKZMFpbu_u3tvGU_k1JAUpUIAI_e1MXT87u4Aj4VvQ9nesnbRg4BxKWbmwyt3Pe-_xMibixZ48piBcIX0k-cxQAz_pMPSWpw7kgiLhZ-8905cPjPrMrnsATpEePulOjmdh-6pvP52fVov3g4O_8W72X3w0XVQvhFbXRFlcCTzR6V4hV1jPhakKmjjY-7evz3ETpAugaDmTQ-uVpV5cEzmX0i1YPqA&amp;q_datetime_utc=2026-03-05T14%3A17%3A23&amp;ticket_price=3396&amp;quote_id=-2170008043259638983&amp;utid_state=1&amp;channel=iphone&amp;price_without_closed_user_group=4799&amp;tm_place_name=Lingayen&amp;deeplink_data=eyJmaWVsZHMiOnsic2lnbmF0dXJlIjoiMWY1OTRlYmNkZTY1MWVjMGYxNDhlMmJkNTJlYTQ3ZDYifSwidXJsIjoiaHR0cHM6Ly93d3cuYWdvZGEuY29tL3BhcnRuZXJzL3BhcnRuZXJzZWFyY2guYXNweD9jaWQ9MTg0NjM4MyZoaWQ9MzcwMTQ4MTEmY3VycmVuY3k9UEhQJmNoZWNraW49MjAyNi0wMy0wNSZjaGVja291dD0yMDI2LTAzLTA2Jk51bWJlcm9mQWR1bHRzPTEmTnVtYmVyb2ZDaGlsZHJlbj0wJlJvb21zPTEmbWNpZD0zMzImbWFzdGVyUm9vbUlkPTYxMTE4Njc4MiZtcHQ9UW5WTmVVeGthV2gwVlVGdmQxRnhZMnRvTTI1VlUyNVlXSGNyU1ZWTmREVjVORGRrTVV3eVkyTkpTbWxLZUROeWMwc3pXbTlsVVZCUmFIbERRMUl2TjFCTGVTOTBXa1ZQUVVWMlJtaDNQVDAmVG90YWxQcmljZT0zMzk2LjE5JlRvdGFsVGF4PTM5Mi40NCZUb3RhbEZlZT0yODYuNzkmVG90YWxTdXJjaGFyZ2U9MCZtY3VyPVBIUCJ9&amp;utid=61680432-e39d-588b-e53d-dabfabdb68ff&amp;tm_stars=3&amp;client_id=skyscanner_app&amp;price_policy=2&amp;pre_redirect_id=0c84386b-e135-7d03-4213-f52093dabab7&amp;tm_city_code&amp;max_price=3396&amp;guests=1&amp;request_id=0c84386b-e135-7d03-4213-f52093dabab7&amp;tm_country_code=PH</t>
  </si>
  <si>
    <t>16.0393368, 120.2477459</t>
  </si>
  <si>
    <t>Lingayen Gulf Baywalk, Baybay Lopez, Binmaley, Pangasinan, Ilocos Region, 2401, Philippines</t>
  </si>
  <si>
    <t>Lingayen</t>
  </si>
  <si>
    <t>parking, wifi, room_service, meeting_facilities, security</t>
  </si>
  <si>
    <t>Experience an abundance of unparalleled facilities and features at YRS Resort. Maintain seamless communication using the complimentary Wi-Fi at hotel.Guests can avail parking facilities at the hotel.During leisurely days and evenings, on-site amenities such as daily housekeeping enable you to fully enjoy your accommodation.At YRS Resort, every guestroom is provided with convenient amenities and fittings to ensure a comfortable stay. Elevate your experience at hotel with the knowledge that certain rooms are equipped with air conditioning, ensuring a more pleasant stay for you.In select rooms at the hotel, a refrigerator is available for those moments when it seems necessary. Essential restroom facilities are equally significant, and at the hotel, some visitor bathrooms offer toiletries to enhance your experience.</t>
  </si>
  <si>
    <t>Ambien's Place Residential Hotel</t>
  </si>
  <si>
    <t>www.skyscanner.com.ph/hotel_deeplink/4.0/PH/en-US/PHP/h_h1/222833425/2026-03-02/2026-03-03/hotel/hotel/hotels?legacy_provider_id=927111&amp;rooms=1&amp;closed_user_group=mobile&amp;hb_data=nNyRhm2SQJi_w7nKAWCwcx1cqWU7DUViWmGeukyg5kRYOKrHL6nRcymzTLOF6XtiUG_ljn2ern_UVrCdbVfa6irRJl-N3k_adn23v1bEFzUKVEJOj6dGVK25vv_qjm995jkLwpPomFD4r5EiCoW7hpUPr7bDAuq_3jhuYSnpIM5a2uiI7XZQP4kJm5FuBOjVvXNCVC22adbUEwudhmCcCNsjw4L7EzSdSW65PSQRdKWV6h8YO4pYuIxK2T_g04OU7VmLNZK_AzZy_sbz6FAb6euzbus%3D&amp;q_datetime_utc=2026-03-01T23%3A08%3A01&amp;ticket_price=2416&amp;quote_id=-6925152773784717927&amp;utid_state=1&amp;channel=iphone&amp;price_without_closed_user_group=2684&amp;tm_place_name=Dagupan&amp;deeplink_data=eyJmaWVsZHMiOnsic2lnbmF0dXJlIjoiOThlYTdjYjY3Y2Y4NGU1NTNjM2I3MTk1MDk5N2FlNzgifSwidXJsIjoiaHR0cHM6Ly9waC5ob3RlbHMuY29tL0hvdGVsLVNlYXJjaD90cGlkPTMyMTQmbXBlPTE3NzI0MDM0MzYmZW5kRGF0ZT0yMDI2LTAzLTAzJmFkdWx0cz0xJmxvY2FsZT1lbl9QSCZjaGlkPWE2ZTNlMTZlLThhYTMtNDQ5OC1iNGQ1LWU4NGRiMWU3NjQ4OCZlYXBpZD00NCZtY3RjPTMmc3RhcnREYXRlPTIwMjYtMDMtMDImbXBkPVBIUCZtcG49MzI3Njc5OTkyJmN1cnJlbmN5PVBIUCZyYXRlcGxhbmlkPTQwNTk2NTEwMCZtcG09MjQmbXBwPTEmbXBvPUVDJnNlbGVjdGVkPTEyMDAxMTE2OSZtcGI9NDM1LjYwJm1wcT0yMTc4LjAwJm1wYT0xOTgwLjAwIn0%3D&amp;utid=15139d50-a3cf-1f8f-4275-6bdf480f44b3&amp;tm_stars=3&amp;client_id=skyscanner_app&amp;redirect_delay=1000&amp;price_policy=2&amp;pre_redirect_id=835793d5-4cac-285c-69e7-d1ef78e51630&amp;tm_city_code&amp;max_price=5273&amp;guests=1&amp;request_id=835793d5-4cac-285c-69e7-d1ef78e51630&amp;tm_country_code=PH</t>
  </si>
  <si>
    <t>16.0434285, 120.3713316</t>
  </si>
  <si>
    <t>Salisay, Mangin, Dagupan, Pangasinan, Ilocos Region, 2400, Philippines</t>
  </si>
  <si>
    <t>Casa Cecilia Hotel</t>
  </si>
  <si>
    <t>www.skyscanner.com.ph/hotel_deeplink/4.0/PH/en-US/PHP/h_h1/212752375/2026-03-02/2026-03-03/hotel/hotel/hotels?legacy_provider_id=927111&amp;rooms=1&amp;closed_user_group=mobile&amp;hb_data=UfYGugnF6aOxix96_G4S2ualOfgRhIZWny3BMhsptmv2EafemO83fov4NpzBGzbHbOJczqOigaR7DAyCV_0yq7ZsWaQk62XAlJjKGdBcr5OYu_VVfq5MZZEGb4_HEaCYd2VXHpmTT18l-yzgy93AlrEPl6AgPLgNbtwz6NuV2LHodTtdaJURX-xmxy7jDJJ79fAWz7I-6QMpoQkZ_ojDsx2Ccm5aAKkKo45BCwZQA7FztvqsoTSFIUITj8U0yEYat0O0yt4YUf7lGGLe7xGKzcZFK4w%3D&amp;q_datetime_utc=2026-03-01T23%3A08%3A03&amp;ticket_price=3686&amp;quote_id=572347857733062904&amp;utid_state=1&amp;channel=iphone&amp;price_without_closed_user_group=4095&amp;tm_place_name=Bantay&amp;deeplink_data=eyJmaWVsZHMiOnsic2lnbmF0dXJlIjoiN2U4NzFlYjIyZDExYjlmM2E2YmU2NmQ0YTJlMDc3YTYifSwidXJsIjoiaHR0cHM6Ly9waC5ob3RlbHMuY29tL0hvdGVsLVNlYXJjaD90cGlkPTMyMTQmbXBlPTE3NzI0MDM0NDAmZW5kRGF0ZT0yMDI2LTAzLTAzJmFkdWx0cz0xJmxvY2FsZT1lbl9QSCZjaGlkPTA2OTA1NGJiLTIwYzYtNDA1NS04YjkyLTc5N2Y5NjI3YzkxYiZlYXBpZD00NCZtY3RjPTMmc3RhcnREYXRlPTIwMjYtMDMtMDImbXBkPVBIUCZtcG49MzI1NjIwOTAxJmN1cnJlbmN5PVBIUCZyYXRlcGxhbmlkPTM5ODY4NjEyMiZtcG09MjQmbXBwPTEmbXBvPUVDJnNlbGVjdGVkPTEwMzU0NTQyMSZtcGI9MzM1LjA1Jm1wcT0zNjg1LjUxJm1wYT0zMzUwLjQ2In0%3D&amp;utid=8a9cee08-190e-1c39-5399-8a20b8d3d55d&amp;tm_stars=5&amp;client_id=skyscanner_app&amp;redirect_delay=1000&amp;price_policy=2&amp;pre_redirect_id=5c02de53-be6b-6574-2480-0f929f1cd8a6&amp;tm_city_code&amp;max_price=6320&amp;guests=1&amp;request_id=5c02de53-be6b-6574-2480-0f929f1cd8a6&amp;tm_country_code=PH</t>
  </si>
  <si>
    <t>17.5903402, 120.4420702</t>
  </si>
  <si>
    <t>Route 2, Taleb, Ilocos Sur, Ilocos Region, Philippines</t>
  </si>
  <si>
    <t>Affordable La Union</t>
  </si>
  <si>
    <t>www.skyscanner.com.ph/hotel_deeplink/4.0/PH/en-US/PHP/h_bc/186844943/2026-03-02/2026-03-03/hotel/hotel/hotels?legacy_provider_id=13&amp;rooms=1&amp;closed_user_group=apps&amp;hb_data=Lz9wnIV7vV_x7pEt-jrpoH4gTemzWzbcUJjYoZzTJj51yK1Js-FK8CzNLa7ZUbD7CqrZHSoFsY9a0r3foSNqQXFlZmglWrLUJiukYB6KeVOfkA_83QcE7cmQushDSNHB71olCFRhrKkY8e9lb_oKvm-yMNZxcYfuuxV1QuZ8Rp-ufT6VoLdVSD8nnPYjM--bf8kULj2QR5Cjp6BgCduBc00_bU8xYELl3mOQd5J7QU9FikHoESbo8qH4Poa-zafBvrxp5rlgknDtQxkORXku05y7US1wfD2SaxoLUs-A5qwDzvtE-7SfL0PH7YtlMxrFZXYTx9kfQZjiql25STaGQxG2zcr7lyZVsFr48iToeqXBstnqBZNHJhsX1gRGa08eGVomnr3vd4X4ZwTqBAYypqFMtCsfiI2Wvv-Tx3PJ5eoFfFLnidY%3D&amp;q_datetime_utc=2026-03-01T23%3A08%3A03&amp;ticket_price=2349&amp;quote_id=6285615756775221904&amp;utid_state=1&amp;channel=iphone&amp;price_without_closed_user_group=2874&amp;tm_place_name=Caba&amp;deeplink_data=eyJmaWVsZHMiOnsic2lnbmF0dXJlIjoiODlhZGJiNTQ0ZGJmOWQ0NzY0ZWY3NDJkODExYTc3MDYiLCJibG9ja19pZCI6IjM3OTg4NjUwMV8zNTEzNjE4ODRfNl8wXzAifX0%3D&amp;utid=30bfed92-85b8-26b8-21e5-fcc4afa2812e&amp;tm_stars=0&amp;client_id=skyscanner_app&amp;redirect_delay=1000&amp;price_policy=2&amp;pre_redirect_id=c8972d5f-7bd5-ea87-3263-d1ced47f7d13&amp;tm_city_code&amp;max_price=2349&amp;guests=1&amp;request_id=c8972d5f-7bd5-ea87-3263-d1ced47f7d13&amp;tm_country_code=PH</t>
  </si>
  <si>
    <t>16.4409683, 120.340957</t>
  </si>
  <si>
    <t>MacArthur Highway, Urayong, Caba, La Union, Ilocos Region, 2501, Philippines</t>
  </si>
  <si>
    <t>Caba</t>
  </si>
  <si>
    <t>parking, air_conditioning, non-smoking, smoking_areas, lounge, kitchen, grill</t>
  </si>
  <si>
    <t>Affordable La Union in Caba provides accommodations with barbecue facilities and a shared lounge. Providing complimentary private parking, the apartment is 29 miles from BenCab Museum.</t>
  </si>
  <si>
    <t>LaVie Hotel</t>
  </si>
  <si>
    <t>www.skyscanner.com.ph/hotel_deeplink/4.0/PH/en-US/PHP/h_bc/203936886/2026-03-05/2026-03-06/hotel/hotel/hotels?legacy_provider_id=13&amp;rooms=1&amp;closed_user_group=apps&amp;hb_data=Q-teEFyGm5LAQwaMMkifMGMX48mODj8EwcHjHCHnyp-ykEJJ-9h1MQajZmNY7ZDBxpxhbVP2WgwxwhEoxhxDTbBGRloiZMT9wh-AGgTw2Q655X1pchwOH6sBAi3Y7dCJC7fkmmWbww9_xyDld7mGtcxiYa_lzu-ZzXG22uaN1rD3Fcn9mQbIGyBw7nm85QwgEDXesF0cigocJKzSkxizuuKx4moBr75RsVfqOcInB0jWy53iTS7B_MtxibDW_TxlnTE-JF85O_pM4Nx4jIOAqJOJFvEZcD_OXRF5yhWg7t0G7qWVi4Pe3KVrHy3_rEK2T_9_xEB2tHnFSow2XHNo6zusFzG_hwG-1sw-5FkwiNLxpmSJAWfYB73k7gTVTLq8mjSXjfpVhY76zrHzIZRv5SJXU2ESiyjxDyy0l2zMyyLNerE1dd8%3D&amp;q_datetime_utc=2026-03-05T14%3A17%3A25&amp;ticket_price=2921&amp;quote_id=5666456764240436664&amp;utid_state=1&amp;channel=iphone&amp;price_without_closed_user_group=3796&amp;tm_place_name=Vigan&amp;deeplink_data=eyJmaWVsZHMiOnsic2lnbmF0dXJlIjoiYWE0YTA0MzllNjViMDNjOTQwZmI4ZDdkMDIzYzJhYjIiLCJibG9ja19pZCI6IjU2NDU1MzcwMV8yMTM1Mjg5NjlfMV8yXzAifX0%3D&amp;utid=bdb4495e-988c-c23a-ae74-7ebdc40db956&amp;tm_stars=3&amp;client_id=skyscanner_app&amp;price_policy=2&amp;pre_redirect_id=39b83afc-0a65-7800-0523-c5094f3ed4ca&amp;tm_city_code=VGNP&amp;max_price=2921&amp;guests=1&amp;request_id=39b83afc-0a65-7800-0523-c5094f3ed4ca&amp;tm_country_code=PH</t>
  </si>
  <si>
    <t>17.5726998, 120.3874598</t>
  </si>
  <si>
    <t>Avenida Quezon, Barangay III, Ayusan Norte, Vigan, Ilocos Sur, Ilocos Region, 2700, Philippines</t>
  </si>
  <si>
    <t>parking, wifi, air_conditioning, non-smoking, internet_access, 24-hour_front_desk_service, smoking_areas, massage, iron, spa, multilingual_staff, room_service, beauty_salon, safe_deposit_box, meeting_facilities, banquet_service, heat, desk, shower, shuttle_service, luggage_storage, tours, airport_shuttle, photocopier, fax, concierge, hairdressers, shops, connecting_rooms</t>
  </si>
  <si>
    <t>A stay at LaVie Hotel Vigan places you in the heart of Vigan, steps from Calle Crisologo and 3 minutes by foot from Cathedral of Vigan Historical Marker. This hotel is 0.2 mi (0.4 km) from Crisologo Museum and 0.3 mi (0.4 km) from Syquia Mansion.
Pamper yourself with onsite massages or make use of the other amenities, which include complimentary wireless internet access and a hair salon.
At LaVie Hotel Vigan, enjoy a satisfying meal at the restaurant. A complimentary local cuisine breakfast is served daily from 7:00 AM to 10:00 AM.
A roundtrip airport shuttle is provided for a surcharge (available 24 hours), and free self parking is available onsite.
Make yourself at home in one of the 9 air-conditioned rooms featuring LED televisions. Your bed comes with down comforters and premium bedding. Complimentary wireless internet access keeps you connected, and cable programming is available for your entertainment. Private bathrooms with showers feature bidets and slippers.</t>
  </si>
  <si>
    <t>RedDoorz @ Afamosa Villas Resort Ilocos Sur</t>
  </si>
  <si>
    <t>www.skyscanner.com.ph/hotel_deeplink/4.0/PH/en-US/PHP/h_ad/212402793/2026-03-05/2026-03-06/hotel/hotel/hotels?legacy_provider_id=22&amp;rooms=1&amp;closed_user_group=general&amp;hb_data=qbbgRCNcDORlb6cTk10rQGaTFZfBXnx1mu6lNf2CqL5_d8IcGOR5l5GR9WKq-L9LWs4mRsRinjZIiNOvG7jE2XpEXDRvepZJMb06HnznmSfdvka5Yy2eTeH040-X_JMIdhlRHfHEcCF9f6vWc3NC9C1ZK2jje0m7oBuchpPw94yCJIsOQ-juqVixmWiJIqL_ULPQMDi-lMFTNeKRGkUl0QaJ-cx8bvLvJUGVAELhk3l34rYeYFv_G35Mf3BdTvRsuHay5fCLnsDNG8U16CBkkbiLJeszLmmanyqFMGFrNL27cApLRtt-yZIHLWuifREgk0MGnImfEuSfWyhuRyDk37lmqnx3itnMK3gD4i8pJG1rB6peUlyua5j6ucTHsFihI3oDn_OBgic7T1Jf9G_29tjqt4vVu08iI07sspVm2bbh&amp;q_datetime_utc=2026-03-05T14%3A17%3A26&amp;ticket_price=1356&amp;quote_id=-6496199105746239245&amp;utid_state=1&amp;channel=iphone&amp;price_without_closed_user_group=3351&amp;tm_place_name=San+Juan&amp;deeplink_data=eyJmaWVsZHMiOnsic2lnbmF0dXJlIjoiNzUzZWY4ZWI1YmI0NzA4OTc3MzZhYTM5ZjU1MmM4OTcifSwidXJsIjoiaHR0cHM6Ly93d3cuYWdvZGEuY29tL3BhcnRuZXJzL3BhcnRuZXJzZWFyY2guYXNweD9jaWQ9MTg0NjM4MyZoaWQ9MzAwODU3NTMmY3VycmVuY3k9UEhQJmNoZWNraW49MjAyNi0wMy0wNSZjaGVja291dD0yMDI2LTAzLTA2Jk51bWJlcm9mQWR1bHRzPTEmTnVtYmVyb2ZDaGlsZHJlbj0wJlJvb21zPTEmbWNpZD0zMzImbWFzdGVyUm9vbUlkPTQ3MTYxMDQwOCZtcHQ9WjB0WFMyTlBWbVpxVkVsQ2JHOTJWa3BMTjNjMVYyOW5SRU5WVTFFM1NrdHBiVWxZVTBScEwyMVpjemxtT0hKa1ZIaEtOSEZQYkZGaVNYRnRUbVZSVEhwYVRtRTVaMVIzVkc1dE56VlJQVDAmVG90YWxQcmljZT0xMzU2LjI2JlRvdGFsVGF4PTE1Ni41NCZUb3RhbEZlZT0xMTQuNzEmVG90YWxTdXJjaGFyZ2U9MCZtY3VyPVBIUCJ9&amp;utid=9d384da9-1130-dd28-cefc-8417088e7c6b&amp;tm_stars=2&amp;client_id=skyscanner_app&amp;price_policy=2&amp;pre_redirect_id=b60b9068-3cab-e3fe-f9c5-79cd582835f7&amp;tm_city_code&amp;max_price=3015&amp;guests=1&amp;request_id=b60b9068-3cab-e3fe-f9c5-79cd582835f7&amp;tm_country_code=PH</t>
  </si>
  <si>
    <t>17.7410451, 120.4640126</t>
  </si>
  <si>
    <t>Resurreccion, Darao, Ilocos Sur, Ilocos Region, 2731, Philippines</t>
  </si>
  <si>
    <t>RedDoorz @ Afamosa Villas Resort Ilocos Sur offers top-notch services and amenities, ensuring guests experience utmost comfort. Share your photos and respond to emails at your convenience, thanks to the free Wi-Fi internet access offered by hotel. Room amenities feature daily housekeeping, allowing you to unwind and make the most of your visit.The hotel maintains a completely smoke-free zone, providing a breathable atmosphere.Each accommodation at RedDoorz @ Afamosa Villas Resort Ilocos Sur is thoughtfully created and adorned to provide visitors with a comfortable, home-like atmosphere.In select rooms of the hotel, guests can enjoy the advantage of having linen service available for their convenience. In select rooms, guests can enjoy a touch of amusement with the availability of television for their entertainment. Rest assured, in a few chosen rooms, the presence of bottled water can be found.Understanding the significance of bathroom amenities in enhancing guest contentment, the hotel offers toiletries within certain chosen rooms. RedDoorz @ Afamosa Villas Resort Ilocos Sur provides a superb assortment of leisure amenities for guests to enjoy.Each day at hotel, immerse yourself in the invigorating waters of the pool, perfect for a rejuvenating plunge or a series of revitalizing laps.</t>
  </si>
  <si>
    <t>Costa Villa Beach Resort</t>
  </si>
  <si>
    <t>www.skyscanner.com.ph/hotel_deeplink/4.0/PH/en-US/PHP/h_h1/113251036/2026-03-05/2026-03-06/hotel/hotel/hotels?legacy_provider_id=927111&amp;rooms=1&amp;closed_user_group=mobile&amp;hb_data=gxnIfRapZzpa461AEwV0G1T8sleCKOPrWuEwqdUOL8Hi_Z2-YAJaXvHmbm0bivXDEALhIm9qgH4TnXvWuf2emh64WcCHxCWlKNOtyVT8il5uKFjKv7IGg58DWAchsDSDTpwgA2XeXTMUb0ZbjraVVJLvUyBEc7arFcdOvx1_96mhZ-LSOZcpLZlWAYsuEfFnEsur-nye0rxA7JFWeZ2SDEwG2zLiHe5Y2Jm-_va-LL5JPXQWO1-uixPNRq6vWTCP0gHPD7dqBbyZoFwo3P1EvVveeD4%3D&amp;q_datetime_utc=2026-03-05T14%3A17%3A25&amp;ticket_price=1620&amp;quote_id=8444408259571864069&amp;utid_state=1&amp;channel=iphone&amp;price_without_closed_user_group=1800&amp;tm_place_name=San+Juan&amp;deeplink_data=eyJmaWVsZHMiOnsic2lnbmF0dXJlIjoiNWE1YWRkODhmOGJiMTFlNTY5OTY4YTQxODUzMDhmYTcifSwidXJsIjoiaHR0cHM6Ly9waC5ob3RlbHMuY29tL0hvdGVsLVNlYXJjaD90cGlkPTMyMTQmbXBlPTE3NzI3MjAyMjYmZW5kRGF0ZT0yMDI2LTAzLTA2JmFkdWx0cz0xJmxvY2FsZT1lbl9QSCZjaGlkPTQ1MmIwNTliLTYzNGYtNDI3OS04YWU1LTM0ZGRmOWMzYjJhYiZlYXBpZD00NCZtY3RjPTMmc3RhcnREYXRlPTIwMjYtMDMtMDUmbXBkPVBIUCZtcG49MjAwMjI1OTk4JmN1cnJlbmN5PVBIUCZyYXRlcGxhbmlkPTIwMTI4MjAwNSZtcG09MjQmbXBwPTEmbXBvPUVDJnNlbGVjdGVkPTU1MDE3NDQmbXBiPTE3My41NyZtcHE9MTQ0Ni40MyZtcGE9MTQ0Ni40MyJ9&amp;utid=d1501bd7-d9b6-e5df-689d-ff4df5a1eaf7&amp;tm_stars=2&amp;client_id=skyscanner_app&amp;price_policy=2&amp;pre_redirect_id=2e3b1285-9969-03c2-e8a3-d6b7a48556f5&amp;tm_city_code&amp;max_price=2500&amp;guests=1&amp;request_id=2e3b1285-9969-03c2-e8a3-d6b7a48556f5&amp;tm_country_code=PH</t>
  </si>
  <si>
    <t>16.6622579, 120.3254652</t>
  </si>
  <si>
    <t>Costa Villa, MacArthur Highway, Dalumpinas Oeste, Purok 7, Urbiztondo, La Union, Ilocos Region, Philippines</t>
  </si>
  <si>
    <t>Located in San Juan, Costa Villa Beach Resort is by the sea, within a 10-minute drive of CSI Mall and Ma-Cho Temple. This beach resort is 3.9 mi (6.3 km) from San Fernando Dry Market and 4.1 mi (6.6 km) from Saint William The Hermit Cathedral.
This resort features kayaking on site and surfing/body boarding nearby.
At Costa Villa Beach Resort, enjoy a satisfying meal at the restaurant. Wrap up your day with a drink at the bar/lounge. Cooked-to-order breakfasts are available daily from 6 AM to 9 AM for a fee.
Featured amenities include a 24-hour front desk and laundry facilities. Free self parking is available onsite.
Make yourself at home in one of the 20 air-conditioned guestrooms. Cable television is provided for your entertainment. Bathrooms with showers are provided.</t>
  </si>
  <si>
    <t>Villa Leonida Resort</t>
  </si>
  <si>
    <t>www.skyscanner.com.ph/hotel_deeplink/4.0/PH/en-US/PHP/h_bc/216505101/2026-03-02/2026-03-03/hotel/hotel/hotels?legacy_provider_id=13&amp;rooms=1&amp;closed_user_group=apps&amp;hb_data=mOx7eR6kWkRD1gD88ijro61EAy4mjh7dvTz09blT0iKFN-GjG2SLQpUtAFxzEKAc1rO6fRVzbDgFPJTDpulILndBwsS40YfOCcL_SEr78UDMVS-UX9fhnFu23W1vmSLvqY1MDrWkH0Tm6NnmEpqiW5LyADdGJHaGaX28j3iLcwn3gVpG6-sKcBFDfo2y0sC3P2WUB-EOGfAVR8fXO43y0TniI3nRtrTyyy89Et38XoaRyAfMp03e2iRCt1-yqBRGdeo_mLNG0Fd6AgAnKHH7E5x4sEIVhyBaXFaUiZ5IDs1v45L2X-ikVlmVQi6vEqDvzl1bZyQTqXpNliHoPhk9NBvTiqRutQ6hz7JoLlhSL1dlnZEtTEhQl5X0UwxJ8hNW3ftqD0KKRy4D4TVrc2V_5deI4GSGrWIWUX4oJcmeR_U6Ukt2yHY%3D&amp;q_datetime_utc=2026-03-01T23%3A08%3A10&amp;ticket_price=1556&amp;quote_id=-8643760868720254577&amp;utid_state=1&amp;channel=iphone&amp;price_without_closed_user_group=2117&amp;tm_place_name=Bugallon&amp;deeplink_data=eyJmaWVsZHMiOnsic2lnbmF0dXJlIjoiY2NlZjEwZGQ5MGU1NDk5OGE1MmVlYjRkZTVlOWE4ZjMiLCJibG9ja19pZCI6IjEwNDU0NzYyMDFfMzc2ODc1NzIzXzFfMF8wIn19&amp;utid=1fbb170c-d3fd-7bc8-991f-e6316be456e7&amp;tm_stars=0&amp;client_id=skyscanner_app&amp;redirect_delay=1000&amp;price_policy=2&amp;pre_redirect_id=1a3733ae-c3f0-80af-2dae-97a08d7897d0&amp;tm_city_code&amp;max_price=9333&amp;guests=1&amp;request_id=1a3733ae-c3f0-80af-2dae-97a08d7897d0&amp;tm_country_code=PH</t>
  </si>
  <si>
    <t>15.9390066, 120.2231541</t>
  </si>
  <si>
    <t>East Cupang Road, Umanday, Portic, Bugallon, Pangasinan, Ilocos Region, 2416, Philippines</t>
  </si>
  <si>
    <t>Bugallon</t>
  </si>
  <si>
    <t>Villa Leonida Resort provides accommodations in Bugallon. 30 miles from Hundred Islands National Park, the bed and breakfast features a garden and a terrace.</t>
  </si>
  <si>
    <t>Cebu Seaview Dive Resort</t>
  </si>
  <si>
    <t>www.skyscanner.com.ph/hotel_deeplink/4.0/PH/en-US/PHP/h_kl/160941726/2026-03-02/2026-03-03/hotel/hotel/hotels?legacy_provider_id=927243&amp;rooms=1&amp;closed_user_group=mobile&amp;hb_data=2VX0o2Xn3BzQ6ZWv7DhVGhgC2YFE4JCLCJL66PFSWfDWMI-vqvrtKBy1vzREe5nNucAbwHDW0S8FM1DhaWc7sQsMKDxlNb_JG4r1ZgmCbWAD1cl-0gRbCA7-biC0kpHpwH444NeEj7P9PC5dzlu_G_HdX0Eff0Ls_KFW78yfV1lQc1VMztxSTSfhVYhwSY6NryAv314SEfyKVWmU76xexAsUs46Y9wzVi55cBkxK8yRCX-udWCImk_B0HsBn2fKELs_H9UWWIfrPaJPued5yGFMmeRu8_bMRZn5Q-riptPs7lIRJjOyXrB-vkQaEO_9oZhjOMogge6mLITK9ixtApeBBK75QMOyZH_Nhnw0FMTPgaKMNCy0lM-UeNnC1CY7s05VmaBREM6UWyLlwzbj_fLjA-c7uFDpSHwdkXwQ8TA%3D%3D&amp;q_datetime_utc=2026-03-01T23%3A08%3A12&amp;ticket_price=4322&amp;quote_id=5494932870215125964&amp;utid_state=1&amp;channel=iphone&amp;price_without_closed_user_group=10192&amp;tm_place_name=Cebu&amp;deeplink_data=eyJmaWVsZHMiOnsic2lnbmF0dXJlIjoiOTQ3MDQ0ZDQwM2UzMDZlNjZlY2Y5ZTc5YTkxZjQ5MGUifSwidXJsIjoiaHR0cHM6Ly9hcGkua2xrdGVjaC5jb20vdjEvaG90ZWxtc2UvZGVlcGxpbmsvZW4tVVMvaG90ZWxzL2RldGFpbC82Nzg1NS8%2FX2N1cnJlbmN5PVBIUCZhZHVsdF9udW09MSZhaWQ9Mjc4MjAmYXJyaXZhbF9mZWVzPTAmY2hlY2tfaW49MjAyNi0wMy0wMiZjaGVja19vdXQ9MjAyNi0wMy0wMyZjaGlsZF9udW09MCZjbGlja19jdXJyZW5jeT1QSFAmY2xpY2tfcHJpY2VfdG90YWw9NDMyMi40MDAma2xjX2wxPU1TRSZrbGNfbDI9U2t5c2Nhbm5lciZsYW5ndWFnZT1lbi1VUyZtc2VfdHJhY2VfaWQ9ODNiYWY5YSZwcmljZV90b3RhbD1QSFAtNDMyMi40MDAmcHJpY2VfdHlwZT1JbmJvdW5kLWRlc2t0b3AmcmF0ZV9rZXk9MjAyNjAzMDJ8MjAyNjAzMDN8V3wyNzF8MjA4ODI5fERCVC5EWHxGSVQtR0FSLTF8Uk98fDEkJCQkMSQkJCQwfHxOJnJvb21fbnVtPTEmdXRtX2NhbXBhaWduPTI3ODIwJnV0bV9jb250ZW50PVBIUCZ1dG1fbWVkaXVtPVNLWVNDQU5ORVImdXRtX3NvdXJjZT1NU0UmdXRtX3Rlcm09Njc4NTUmZGV2aWNlPTImcGFydG5lcl9tZW1iZXI9MCJ9&amp;utid=25f6da8b-cf1f-1d6e-f18f-fa2e2e21367b&amp;tm_stars=4&amp;client_id=skyscanner_app&amp;redirect_delay=1000&amp;price_policy=2&amp;pre_redirect_id=ec642bb3-8e69-eb96-e0a9-6814ac4b4bb9&amp;tm_city_code=CEBP&amp;max_price=7698&amp;guests=1&amp;request_id=ec642bb3-8e69-eb96-e0a9-6814ac4b4bb9&amp;tm_country_code=PH</t>
  </si>
  <si>
    <t>16.8202799, 120.3352056</t>
  </si>
  <si>
    <t>Club Hari Dive Resort, Francisco Road, Dream Land, Panagsama Beach, Basdiot, Cebu, Central Visayas, 6032, Philippines</t>
  </si>
  <si>
    <t>Cebu</t>
  </si>
  <si>
    <t>Located in Moalboal, a 10-minute walk from Panagsama Beach, Cebu Seaview Dive Resort has accommodations with an outdoor swimming pool, free private parking, a garden and a private beach area.</t>
  </si>
  <si>
    <t>The Guest House Laoag</t>
  </si>
  <si>
    <t>www.skyscanner.com.ph/hotel_deeplink/4.0/PH/en-US/PHP/h_ad/162615494/2026-03-05/2026-03-06/hotel/hotel/hotels?legacy_provider_id=22&amp;rooms=1&amp;hb_data=ae2gAfSPtnpLIWphw_Hl0K4F2Y0WAWc2qjQ6Ncg_KAqj_EJIDWRKzI6CQ5unaeu7yCKxypFmMEUNZPQjM9OsDzDHN37nE7E-IddMi4e7pFWU8mD0tw8I6-DAuOEWAE_4WwilQg1qpyOKCEuMwvuzF7CuKuQARTzcMEaQfRSt7IlqPPgCryvDi_2agQZUWSAsRmLi73RMrg72UWHtkSpknhl-xuYTHnbvvPsPxXC43VDN_08Ahl2-B7G0Lkd0RuFE4aqzpoxWcsp4snlk3CE9LiUPu7R8t5Pn3_hG-94KkHuwdYNOTgLY9I0kaT0vUI74JCwdF6w6IRP5XoTaBsclgqtSw-2rlEFTh8Z9YvOI6e5spgE3FQ1jrR60qDOh1kmBflEUrB29I2ZQgOpGyOF8cWSgH7_4UhvB6WzBUI6BunfD&amp;q_datetime_utc=2026-03-05T14%3A17%3A26&amp;ticket_price=850&amp;quote_id=-6507527717283794600&amp;utid_state=1&amp;channel=iphone&amp;tm_place_name=Laoag&amp;deeplink_data=eyJmaWVsZHMiOnsic2lnbmF0dXJlIjoiOWQyNTRhZGU5MmI0YmEwYzc5ZjE4MGNiMGVlNGU2MjcifSwidXJsIjoiaHR0cHM6Ly93d3cuYWdvZGEuY29tL3BhcnRuZXJzL3BhcnRuZXJzZWFyY2guYXNweD9jaWQ9MTg0NjM4MyZoaWQ9MjYwNzM5NDkmY3VycmVuY3k9UEhQJmNoZWNraW49MjAyNi0wMy0wNSZjaGVja291dD0yMDI2LTAzLTA2Jk51bWJlcm9mQWR1bHRzPTEmTnVtYmVyb2ZDaGlsZHJlbj0wJlJvb21zPTEmbWNpZD0zMDM4Jm1hc3RlclJvb21JZD0zNjAwNzQ3MTcmbXB0PWFGWlFjM2hrTHl0WGFYTnVVM3BYYTI5WGJqRkVTMHQwVldScFduVjZVa1J0WWpGSFdWSkhiMm8zUzJ4NFQyaEZVR2xGY1VGT1ozWTNhV1prTlU1SWNVVjJWamxUWlVabFN6TXpSWFJSUFQwJlRvdGFsUHJpY2U9ODUwLjAwJlRvdGFsVGF4PTkxLjA3JlRvdGFsRmVlPTAuMDAmVG90YWxTdXJjaGFyZ2U9MCZtY3VyPVBIUCJ9&amp;utid=6d0c7cf9-cf77-3a59-c331-e72301561d2b&amp;tm_stars=0&amp;client_id=skyscanner_app&amp;price_policy=2&amp;pre_redirect_id=4e833630-4849-8766-741c-619ae5167732&amp;tm_city_code=LAOP&amp;max_price=2800&amp;guests=1&amp;request_id=4e833630-4849-8766-741c-619ae5167732&amp;tm_country_code=PH</t>
  </si>
  <si>
    <t>18.2046666, 120.6063421</t>
  </si>
  <si>
    <t>Barit-Pandan, 55-B, Salet-Bulangon, Ilocos Norte, Ilocos Region, 2900, Philippines</t>
  </si>
  <si>
    <t>parking, wifi, air_conditioning, non-smoking, internet_access, smoking_areas, massage, bar, airport_shuttle</t>
  </si>
  <si>
    <t>The Guest House Laoag offers accommodations in Laoag. Housed in a building dating back to 2018, this guest house is 10 miles from Paoay Sand Dunes and 14 miles from Paoay Church.</t>
  </si>
  <si>
    <t>Alta Vista Ilocandia Inc.</t>
  </si>
  <si>
    <t>www.skyscanner.com.ph/hotel_deeplink/4.0/PH/en-US/PHP/h_kl/181547039/2026-03-02/2026-03-03/hotel/hotel/hotels?legacy_provider_id=927243&amp;rooms=1&amp;closed_user_group=apps&amp;hb_data=2tQIjNyvZFs6i1xtZ7ZWtrjHM78-DiUK9pGvBpARLt5aLWLaKWt03n6NHkzTzedEB-Pr84d1A2y1UOun8J1fTKBt92xGU2FyvONxsnif3LiXaffMSXD-don7q_76A9NIzsXIfFsHztPGkAgcbka9aR82N0U12QKzqtfaXKJjeeH56ptiPT97tWc9EZNxYzNY7xi0iVF_YaJnAKuysMDWmT47N7gtSXfo0zvFMJdAv6QmghoAQs5uHnyp5RH6ZF_LXqXZDR1TXo_CYR3YmRw1FlJFcpwAAe_8mVWdYR7GURgJOX9zcI9Ypmj5Ga4uoFIVf3e8OygDAe9-RjbDoqHx5FWw44Vlm9Jw_m6-MLJFoXzLyfFRUOPa9MMn64Y3Y_XkprmPmKUaGCZaiKMNX3Dd6lkDQrVKAhOXJ2O5EcIGVw%3D%3D&amp;q_datetime_utc=2026-03-01T23%3A08%3A15&amp;ticket_price=1806&amp;quote_id=4325311833417084087&amp;utid_state=1&amp;channel=iphone&amp;price_without_closed_user_group=2480&amp;tm_place_name=Pagudpud&amp;deeplink_data=eyJmaWVsZHMiOnsic2lnbmF0dXJlIjoiNTBlYTg3NDc0YzU4ZmJiMWRiZWI5MjE4ZWE0M2MxYzEifSwidXJsIjoiaHR0cHM6Ly9hcGkua2xrdGVjaC5jb20vdjEvaG90ZWxtc2UvZGVlcGxpbmsvZW4tVVMvaG90ZWxzL2RldGFpbC8xOTQ3MjIvP19jdXJyZW5jeT1QSFAmYWR1bHRfbnVtPTEmYWlkPTI3ODIwJmFycml2YWxfZmVlcz0wJmNoZWNrX2luPTIwMjYtMDMtMDImY2hlY2tfb3V0PTIwMjYtMDMtMDMmY2hpbGRfbnVtPTAmY2xpY2tfY3VycmVuY3k9UEhQJmNsaWNrX3ByaWNlX3RvdGFsPTE4MDUuNjAwJmtsY19sMT1NU0Uma2xjX2wyPVNreXNjYW5uZXImbGFuZ3VhZ2U9ZW4tVVMmbXNlX3RyYWNlX2lkPTcwZGZkYWMmcHJpY2VfdG90YWw9UEhQLTE4MDUuNjAwJnByaWNlX3R5cGU9SW5ib3VuZC1kZXNrdG9wJnJhdGVfa2V5PTIwMjYtMDMtMDJ8MjAyNi0wMy0wM3wxMDIzMTkxNXwxMDgyMjI3NnxWMF8xMDIzMTkxNV8xMDgyMjI3Nl8yNjNfMV8yfDI5LjI0fDF8MXwwJnJvb21fbnVtPTEmdXRtX2NhbXBhaWduPTI3ODIwJnV0bV9jb250ZW50PVBIUCZ1dG1fbWVkaXVtPVNLWVNDQU5ORVImdXRtX3NvdXJjZT1NU0UmdXRtX3Rlcm09MTk0NzIyJmRldmljZT0yJnBhcnRuZXJfbWVtYmVyPTAifQ%3D%3D&amp;utid=17b69a34-25c3-8655-816b-e5551b9ab427&amp;tm_stars=2&amp;client_id=skyscanner_app&amp;redirect_delay=1000&amp;price_policy=2&amp;pre_redirect_id=efb1bd93-a43a-f2d9-43d5-8c885cc916d2&amp;tm_city_code&amp;max_price=4500&amp;guests=1&amp;request_id=efb1bd93-a43a-f2d9-43d5-8c885cc916d2&amp;tm_country_code=PH</t>
  </si>
  <si>
    <t>18.6335798, 120.8093632</t>
  </si>
  <si>
    <t>Balaoi-Aryargo Road, Aryargo, Pagudpud, Ilocos Norte, Ilocos Region, 2919, Philippines</t>
  </si>
  <si>
    <t>With a stay at Alta Vista Ilocandia in Pagudpud, you'll be 4.8 mi (7.7 km) from Pagudpud Beach and 5.7 mi (9.2 km) from Saud Beach. This beach hotel is 7.4 mi (11.9 km) from Kabigan Falls.
Take advantage of recreation opportunities such as a private beach or take in the view from a terrace and a garden. Additional amenities at this hotel include complimentary wireless internet access, tour/ticket assistance, and a picnic area.
Enjoy local cuisine at Terraza, a restaurant which features a bar/lounge, or stay in and take advantage of the room service (during limited hours). For your convenience, a complimentary breakfast is served daily.
Featured amenities include complimentary newspapers in the lobby, dry cleaning/laundry services, and luggage storage. Free self parking is available onsite.
Make yourself at home in one of the 26 air-conditioned guestrooms. Bathrooms feature showers, complimentary toiletries, and bidets.</t>
  </si>
  <si>
    <t>Kabaleyan Cove Resort Powered by Cocotel</t>
  </si>
  <si>
    <t>www.skyscanner.com.ph/hotel_deeplink/4.0/PH/en-US/PHP/h_h1/153322017/2026-03-02/2026-03-03/hotel/hotel/hotels?legacy_provider_id=927111&amp;rooms=1&amp;closed_user_group=mobile&amp;hb_data=kPzgPvmeSfC1vbTrp8bwWcQGLvfD15PaVP6DkGvOJ84nGW-RPhHxG8n7OoUJQrWtIlXQUUTKTTTzLq85DRYFlKu4lMmY2kSRTn5HibJ5fRZTvmHjaLr1c76octBuGAame4XJYDCTOrk7gtefqvssdpXZcdZQbGSaYvSmDe2KPHVizRA4chcnPxns7jlSqE1zOZ1jh6lUVE0YiUDL3WaouJkgaIE3Zx04qcSSKaY5YNEf6rTI4FH-_nPxUXdCBYhf86LMKbpbO5gMIV4cPpZ9pMop67Q%3D&amp;q_datetime_utc=2026-03-01T23%3A08%3A16&amp;ticket_price=2258&amp;quote_id=8691433874094618531&amp;utid_state=1&amp;channel=iphone&amp;price_without_closed_user_group=3755&amp;tm_place_name=San+Carlos&amp;deeplink_data=eyJmaWVsZHMiOnsic2lnbmF0dXJlIjoiM2U1MDMzODJiZWRlNTE4ODUwMzFkNmZjYWE1ZTUzOWEifSwidXJsIjoiaHR0cHM6Ly9waC5ob3RlbHMuY29tL0hvdGVsLVNlYXJjaD90cGlkPTMyMTQmbXBlPTE3NzI0MDY0ODImZW5kRGF0ZT0yMDI2LTAzLTAzJmFkdWx0cz0xJmxvY2FsZT1lbl9QSCZjaGlkPTI2YmVlOWIzLTY3MDMtNDIzYS05NzgwLWZiNTU2ZTY0MzA2NCZlYXBpZD00NCZtY3RjPTMmc3RhcnREYXRlPTIwMjYtMDMtMDImbXBkPVBIUCZtcG49MzI1NDk4NjIwJmN1cnJlbmN5PVBIUCZyYXRlcGxhbmlkPTM5ODI2NjAyMiZtcG09MjQmbXBwPTEmbXBvPUVDJnNlbGVjdGVkPTEwOTY2OTQwMiZtcGI9NDA3LjE4Jm1wcT0yMDM1LjkwJm1wYT0xODUwLjgyIn0%3D&amp;utid=77bcc6ed-5a84-566d-b9a4-075eea2f3f62&amp;tm_stars=3&amp;client_id=skyscanner_app&amp;redirect_delay=1000&amp;price_policy=2&amp;pre_redirect_id=369ff438-d8f1-4102-3a01-bde8fd865bf2&amp;tm_city_code&amp;max_price=8622&amp;guests=1&amp;request_id=369ff438-d8f1-4102-3a01-bde8fd865bf2&amp;tm_country_code=PH</t>
  </si>
  <si>
    <t>15.9102136, 120.365011</t>
  </si>
  <si>
    <t>Kabaleyan Cove Resort, Magsaysay Avenue Extension, Pulong, Magtaking, San Carlos, Pangasinan, Ilocos Region, 2420, Philippines</t>
  </si>
  <si>
    <t>San Carlos</t>
  </si>
  <si>
    <t>Kabaleyan Cove Resort powered by Cocotel is offering accommodations in San Carlos. With a restaurant, the 3-star resort has air-conditioned rooms with free WiFi, each with a private bathroom. The resort has an outdoor swimming pool and room service.</t>
  </si>
  <si>
    <t>The Manaoag Hotel</t>
  </si>
  <si>
    <t>www.skyscanner.com.ph/hotel_deeplink/4.0/PH/en-US/PHP/h_ct/213847167/2026-03-05/2026-03-06/hotel/hotel/hotels?legacy_provider_id=31&amp;rooms=1&amp;closed_user_group=general&amp;hb_data=OxnoQ5BKCGtNizRtR17liIzyODCkESyF67_hIM0B9SxCATiZC572OzZOlwKqkonsj5eCiWD7l5aY-OyXmZHuZeRs82nXy6Jka0zF45cgYNveETLLDz3CFBPb9qYoXtDxhQVgS_RqLVhklxybgFOn3PCa6hwtBmK9Jg-uPXI-k9R242rY2fJAjlGEd3oaaH09k8vBOvMknknJ0ALaiEBE5oT8R-rs_b_lXlBRap4xhb03S2wzA_3prdDBwnwqUFWeIsfglI__SBFEPBLLeeGprmv-kQrOB88Cctz3fTTa34KwEnzHMSSe1RsZRQFPYr02raqiPiVc4ZJLJ722Cqt-FV2SNWopT_VmLgoJmY4QggrQ6TJulekmyPLqSmQArnJSFBk3lczRFdMJL_7ZF8PMXV867GELjH_lzL-zp9ojdg%3D%3D&amp;q_datetime_utc=2026-03-05T14%3A17%3A27&amp;ticket_price=4081&amp;quote_id=-4692032426393854748&amp;utid_state=1&amp;channel=iphone&amp;price_without_closed_user_group=4667&amp;tm_place_name=Manaoag&amp;deeplink_data=eyJmaWVsZHMiOnsic2lnbmF0dXJlIjoiNjY4ZGYwOTA1ZTgzYWU1ZjIwMDUzMDExYjkwNTQ1YWYifSwidXJsIjoiaHR0cHM6Ly9waC50cmlwLmNvbS9ob3RlbHMvcmVkaXJlY3Q%2FaG90ZWxpZD0xMDY3NjcxOTImY2l0eT0zMDY2NTAmQWxsaWFuY2VpZD0xMjYwNyZzaWQ9ODg4ODMyJmNoZWNraW49MjAyNi0wMy0wNSZjaGVja291dD0yMDI2LTAzLTA2JnNob3BwaW5naWQ9MDc2MmJiZjJkMDU0NDhhYjhkNGFlMmYyOWQxNjk2NTImYWR1bHQ9MSZjaGlsZHJlbj0wJmFnZXM9Jmxhbmd1YWdlPWVucGgmbG9jYWxlPWVuX1BIJnJvb21pZD0xNTUwNTMyODE4JnN3aWQ9MCZwYXk9UFAmZmd0PTEmaXNfc3A9UTImY3JuPTEmY3Vycj1QSFAmd2twPTEmc3RhbmQ9SDRzSUFBQUFBQUFBX3dBT0FmSC1DbXdLQWhnQkVnUUlBUkFBR21BSTBvR3Q0d1VZQURBQU9Qc1JtQUhZeHZReXFBRUF1QUVDd0FFQTBRRjdGSzVIWVNLclFPRUJBQUFBQUFEaXIwRG9BY3Z4c3M4QmlBSWdpUVFBQUFBQUFBQUFBS0FFQnFvRURBamFEeEZTdUI2RjYwMkNRS0VGQUFBQUFBQlVtMEFhSURBM05qSmlZbVl5WkRBMU5EUTRZV0k0WkRSaFpUSm1NamxrTVRZNU5qVXlJQVFvNDZDbXpRWklBVklHTUdFMlpqRTFXaHdLQTFCSVVCRkhBM2dMSkNpLVB4b0RVRWhRSVVjRGVBc2tLTDRfWWdWbGJsOVFTR2k4RkhBQmVBQ0tBUWRJQVhnQXlBRUJxZ0VIQ2dNd01qSVFBdklCSWpBM05qSmlZbVl5WkRBMU5EUTRZV0k0WkRSaFpUSm1NamxrTVRZNU5qVXlYekdTQWdFMG1nSUFBQUFBX184QkFBRF9fd2F6VDlRT0FRQUEifQ%3D%3D&amp;utid=03618626-6bc0-a655-cebf-2d9fae2d5028&amp;tm_stars=3&amp;client_id=skyscanner_app&amp;price_policy=2&amp;pre_redirect_id=32f1c101-e4e1-81f1-dce2-0245de945ae4&amp;tm_city_code&amp;max_price=6107&amp;guests=1&amp;request_id=32f1c101-e4e1-81f1-dce2-0245de945ae4&amp;tm_country_code=PH</t>
  </si>
  <si>
    <t>16.0436121, 120.4860184</t>
  </si>
  <si>
    <t>Tiong Street, Poblacion, Calaocan, Manaoag, Pangasinan, Ilocos Region, 2430, Philippines</t>
  </si>
  <si>
    <t>Manaoag</t>
  </si>
  <si>
    <t>parking, wifi, elevator, air_conditioning, non-smoking, internet_access, 24-hour_front_desk_service, smoking_areas, room_service, garden, restaurant, meeting_facilities, banquet_service, heat, television, balcony, accessible, wheelchair_accessible, shops, complimentary_bottled_water, minibar</t>
  </si>
  <si>
    <t>Great care is taken to ensure guests experience comfort through top-notch services and amenities.Remain linked during your visit by utilizing the complimentary internet access available.The hotel offers complimentary parking for guests who arrive with their own mode of transport.Effortlessly plan your daily activities and travel requirements with concierge service and luggage storage provided by the front desk services.Securing top-notch tickets and reserving prime dining spots become effortless through assistance from the hotel's tours.Repeatedly enjoy your best-loved attire with the aid of the laundry service available at The Manaoag Hotel.During leisurely days and evenings, in-room amenities such as room service and daily housekeeping enable you to maximize your stay in the room. For minor or impromptu requirements, the convenience stores can promptly cater to them without the necessity of stepping out from the hotel. The hotel is completely smoke-free. Crafted for coziness, every guestroom provides an array of features, guaranteeing a tranquil night's sleep while maintaining the level of comfort.For a more enjoyable stay, select rooms at hotel are equipped with linen service, blackout curtains and air conditioning. At The Manaoag Hotel, a selection of rooms can be found that showcase unique design elements such as a balcony or terrace. For certain chosen rooms, guests can enjoy in-room amusement like television and cable TV as a part of their stay.Rest assured that your hydration needs will be met, as some guestrooms are equipped with a refrigerator, a coffee or tea maker, bottled water, instant coffee, instant tea and mini bar.Maintain your cleanliness and comfort using a hair dryer and toiletries available in select guest restrooms. Begin your day on a delightful note with a scrumptious complimentary breakfast, consistently served at The Manaoag Hotel.Begin your holiday mornings right with your essential cup of coffee, offered daily at the cafe on-site. During your visit, indulge in a range of delightful culinary choices at hotel to enhance your experience. Experience a fantastic evening effortlessly! Relish an entertaining night without venturing beyond the confines of the bar.</t>
  </si>
  <si>
    <t>BOONDOCKS CABINS RESORT</t>
  </si>
  <si>
    <t>www.skyscanner.com.ph/hotel_deeplink/4.0/PH/en-US/PHP/h_ct/217323363/2026-03-02/2026-03-03/hotel/hotel/hotels?legacy_provider_id=31&amp;rooms=1&amp;closed_user_group=general&amp;hb_data=_E93hXsGxRTF15RG6INS4QMMdXWEQ6UhYpvOiZoOyhDl23t1VRSzODG6yXKye209_Js-1Xuf0f45EVe1XGWhg8yH2j3xgoZBeTmpnvUtRXOLimX-xFrqiHb5VFCF7wETYFrkB_jLOlRmxB8yq7qWJl3tPLKrBvGn5QQUwIrRbVyEhFcmCHOCWAFJUm3pBrG_VdYVW6vYjCO0uRA8pHxvRfiGlOhM-oJa68YiCNcphVDz-e0mcX6sCWiaWlUTKVWtt59NF-ETHI7I309T5qCDg8yn1TE45ZEDjvQUPJiL00E3xdqk34tYQPapmbDhU0TdNWG4HO7WX309ULonIx5DfHFaZP8W2Rellq1RpLzjTsh4NhplzY6zIlOmpWfMUeIPzWR51IEQ2xeP7zI3Z2r9vYBwVNvN8Lf7bjw4sMWJYw%3D%3D&amp;q_datetime_utc=2026-03-01T23%3A08%3A22&amp;ticket_price=1588&amp;quote_id=-4603139925721743114&amp;utid_state=1&amp;channel=iphone&amp;price_without_closed_user_group=3727&amp;tm_place_name=San+Fernando&amp;deeplink_data=eyJmaWVsZHMiOnsic2lnbmF0dXJlIjoiZTcxNTEzZDc1NjI5ZjVkODFmZGY0NjY0YTdhODhjYTgifSwidXJsIjoiaHR0cHM6Ly9waC50cmlwLmNvbS9ob3RlbHMvcmVkaXJlY3Q%2FaG90ZWxpZD0xMTQ1MTk0MDEmY2l0eT0zMDcwODEmQWxsaWFuY2VpZD0xMjYwNyZzaWQ9ODg4ODMyJmNoZWNraW49MjAyNi0wMy0wMiZjaGVja291dD0yMDI2LTAzLTAzJnNob3BwaW5naWQ9NzkzM2U3MDk0YjMyNDE0YmFjM2Y5ZWNlZmIyMDkzNmEmYWR1bHQ9MSZjaGlsZHJlbj0wJmFnZXM9Jmxhbmd1YWdlPWVucGgmbG9jYWxlPWVuX1BIJnJvb21pZD0xNDg0OTMxODA0JnN3aWQ9MCZwYXk9UFAmZmd0PTEmY3JuPTEmY3Vycj1QSFAmd2twPTEmc3RhbmQ9SDRzSUFBQUFBQUFBX3dENEFBZl9DbDBLQWhnQkVnUUlBUkFBR2xFSTNJV0p4QVVZQURBQU9Qc1JtQUhwMnMwMnFBRUF1QUVDd0FFQTBRSHNVYmdlaFItVlFPRUJwSEE5Q3RmUm1FRG9BZkRYbU40QmlBSWdpUVFBQUFBQUFBQUFBS0FFQUtFRnVCNkY2MUZpckVBYUlEYzVNek5sTnpBNU5HSXpNalF4TkdKaFl6Tm1PV1ZqWldaaU1qQTVNelpoSUFRb2lfYVN6UVpJQVZJR1lqSXlNVEEwV2h3S0ExQklVQkVRV0RtMHlIYS1QeG9EVUVoUUlSQllPYlRJZHI0X1lnVmxibDlRU0dpNUZIQUJlQUNLQVFkSUFYZ0F5QUVCcWdFQThnRWlOemt6TTJVM01EazBZak15TkRFMFltRmpNMlk1WldObFptSXlNRGt6Tm1GZk1KSUNBVFNhQWdBQUFBRF9fd0VBQVBfX1hRLUtBdmdBQUFBIn0%3D&amp;utid=76e32dc4-0b06-2f8c-b51f-a8b77d458ea5&amp;tm_stars=1&amp;client_id=skyscanner_app&amp;redirect_delay=1000&amp;price_policy=2&amp;pre_redirect_id=f7f33d87-33f4-32e0-ca43-5c2ab8fc5f95&amp;tm_city_code=SFEP&amp;max_price=3541&amp;guests=1&amp;request_id=f7f33d87-33f4-32e0-ca43-5c2ab8fc5f95&amp;tm_country_code=PH</t>
  </si>
  <si>
    <t>16.6529431, 120.3209334</t>
  </si>
  <si>
    <t>Dalumpinas Oeste, San Fernando, La Union, Ilocos Region, 2500, Philippines</t>
  </si>
  <si>
    <t>Le Concepts Lifestyle and Cafe San Fernando Branch</t>
  </si>
  <si>
    <t>San Fernando</t>
  </si>
  <si>
    <t>Vigan Plaza Hotel</t>
  </si>
  <si>
    <t>www.skyscanner.com.ph/hotel_deeplink/4.0/PH/en-US/PHP/h_xp/130071026/2026-03-05/2026-03-06/hotel/hotel/hotels?legacy_provider_id=1&amp;rooms=1&amp;closed_user_group=mobile&amp;hb_data=WIQc7ug6qjebD2SqwlLNf32mbW5v9pOMyfZI-WPH-BvzrIpnfUD53mDMlREGzi3QdlqFviKgXeQQ2HRr-gSokGtQ1UxXs-aIQRVx7CFBu0c5UVlpYkIAde57-OILpVZ54lrCSjbqA1cY3UZBgyQuJvdn6mu8MtNq5U70NspdjvYjyRSlPUenDwhbDcWeJn4hEMJpZ1G5hmovyFxm-zupDR2mENymy7kRLx-53i0-05uelwWWC3y7OKW_K15KHFM9B8eZe1hIbtTzCLkuDc7RcfTYlmY%3D&amp;q_datetime_utc=2026-03-05T14%3A17%3A29&amp;ticket_price=3676&amp;quote_id=-1829539360180921367&amp;utid_state=1&amp;channel=iphone&amp;price_without_closed_user_group=4084&amp;tm_place_name=Vigan&amp;deeplink_data=eyJmaWVsZHMiOnsic2lnbmF0dXJlIjoiNzU4YTlhNzM2NzhmMGQ2YWIzZmVhODEyNmYwNDVkMWIifSwidXJsIjoiaHR0cHM6Ly93d3cuZXhwZWRpYS5jb20ucGgvSG90ZWwtU2VhcmNoP3RwaWQ9NjgmbXBlPTE3NzI3MjAyMjYmZW5kRGF0ZT0yMDI2LTAzLTA2JmFkdWx0cz0xJmxvY2FsZT1lbl9VUyZjaGlkPWU0ZGY0YjMxLTg3NjgtNDQ5My04NThmLTYxZjA2MTkxZjdkMiZlYXBpZD00NjIzMCZtY3RjPTMmc3RhcnREYXRlPTIwMjYtMDMtMDUmbXBkPUdCUCZtcG49MjAyMzQ0OTk0JmN1cnJlbmN5PUdCUCZyYXRlcGxhbmlkPTIxMjA3ODg2NiZtcG09MjQmbXBwPTEmbXBvPUVDJnNlbGVjdGVkPTIxNTUzNTg4Jm1wYj01LjA1Jm1wcT00Mi4wOCZtcGE9NDIuMDgifQ%3D%3D&amp;utid=f5222b98-8502-92be-06d7-2445e02b2e0f&amp;tm_stars=3&amp;client_id=skyscanner_app&amp;price_policy=2&amp;pre_redirect_id=15cfc298-6f27-912c-8de3-1662c516b24f&amp;tm_city_code=VGNP&amp;max_price=5207&amp;guests=1&amp;request_id=15cfc298-6f27-912c-8de3-1662c516b24f&amp;tm_country_code=PH</t>
  </si>
  <si>
    <t>17.5739322, 120.3893422</t>
  </si>
  <si>
    <t>Sitio Bar, Calle Crisologo, Barangay II, Capangpangan, Vigan, Ilocos Sur, Ilocos Region, 2700, Philippines</t>
  </si>
  <si>
    <t>parking, wifi, air_conditioning, non-smoking, internet_access, 24-hour_front_desk_service, smoking_areas, massage, iron, multilingual_staff, room_service, garden, restaurant, safe_deposit_box, car_rental, luggage_storage, tours, airport_shuttle, photocopier, accessible, fax, bicycle_rental</t>
  </si>
  <si>
    <t>With a stay at Vigan Plaza Hotel in Vigan (Vigan Heritage Village), you'll be steps from Calle Crisologo and Cathedral of Vigan Historical Marker. This hotel is 0.1 mi (0.2 km) from Plaza Salcedo and 0.1 mi (0.2 km) from St. Paul's Metropolitan Cathedral.
Take in the views from a garden and make use of amenities such as complimentary wireless internet access and tour/ticket assistance.
Satisfy your appetite for lunch or dinner at the hotel's restaurant, or stay in and take advantage of the room service (during limited hours).
Featured amenities include a 24-hour business center, complimentary newspapers in the lobby, and dry cleaning/laundry services. A roundtrip airport shuttle is provided for a surcharge during limited hours, and free self parking is available onsite.
Make yourself at home in one of the 29 air-conditioned rooms featuring flat-screen televisions. Complimentary wireless internet access keeps you connected, and cable programming is available for your entertainment. Bathrooms have complimentary toiletries and hair dryers. Conveniences include safes and desks, as well as phones with free local calls.</t>
  </si>
  <si>
    <t>Kadilian Beach Resort</t>
  </si>
  <si>
    <t>https://www.google.com/maps/place/Kadilian+Beach+Resort/data=!4m11!3m10!1s0x338e9508b781c551:0xdb04f99e92ceb03d!5m3!1s2026-03-01!4m1!1i1!8m2!3d18.0083488!4d120.4892985!16s%2Fg%2F1pzr4g6zw!19sChIJUcWBtwiVjjMRPbDOkp75BNs?authuser=0&amp;hl=en&amp;rclk=1</t>
  </si>
  <si>
    <t>18.0083488, 120.4892985</t>
  </si>
  <si>
    <t>Currimao, Ilocos Norte, Ilocos Region, 2903, Philippines</t>
  </si>
  <si>
    <t>www.skyscanner.com.ph/hotel_deeplink/4.0/PH/en-US/PHP/h_ct/213847167/2026-03-05/2026-03-06/hotel/hotel/hotels?legacy_provider_id=31&amp;rooms=1&amp;closed_user_group=general&amp;hb_data=wvTpHereWjiTaK876JOtEoDdnPm8XsjLMCmfV46Oi_u0QppUzR0EBpVbCVtxjdY9Kk9RbhU1d0P2JSDVg0mzVwTCbZqHoiR59XyMWmmkEjgUx9OlkpRqCCoVOSY1A9Wee1E0FzSKLp6PfFraf_faL_kT4imJalQu1LbwSaBomhR2UOP3YESIBtRTmlFHJFtl3B_2jwn8KMF6HZbY0LquQYXt-Y_Lw6QYVmpvc9OnCkShVhNoszur-jBC0JXI5L4ZfPQIrofV1Rd1Kx5RR2YvwymKAEJxqrLpLCzhgG_1jzzyMLWjLAqL9S2dsNKSpXqMz9wYkFeeoGZRY3EBE7yKQD0pt2QngsQW9dBC891wmVSVnsBkmeO2RTY5zpT136ByWf6LrxptU3oAy_EvSTfP-VpaNsvWQHArjt3k4ysiCg%3D%3D&amp;q_datetime_utc=2026-03-05T14%3A17%3A29&amp;ticket_price=4081&amp;quote_id=-4692032426393854748&amp;utid_state=1&amp;channel=iphone&amp;price_without_closed_user_group=4667&amp;tm_place_name=Manaoag&amp;deeplink_data=eyJmaWVsZHMiOnsic2lnbmF0dXJlIjoiNjY4ZGYwOTA1ZTgzYWU1ZjIwMDUzMDExYjkwNTQ1YWYifSwidXJsIjoiaHR0cHM6Ly9waC50cmlwLmNvbS9ob3RlbHMvcmVkaXJlY3Q%2FaG90ZWxpZD0xMDY3NjcxOTImY2l0eT0zMDY2NTAmQWxsaWFuY2VpZD0xMjYwNyZzaWQ9ODg4ODMyJmNoZWNraW49MjAyNi0wMy0wNSZjaGVja291dD0yMDI2LTAzLTA2JnNob3BwaW5naWQ9MDc2MmJiZjJkMDU0NDhhYjhkNGFlMmYyOWQxNjk2NTImYWR1bHQ9MSZjaGlsZHJlbj0wJmFnZXM9Jmxhbmd1YWdlPWVucGgmbG9jYWxlPWVuX1BIJnJvb21pZD0xNTUwNTMyODE4JnN3aWQ9MCZwYXk9UFAmZmd0PTEmaXNfc3A9UTImY3JuPTEmY3Vycj1QSFAmd2twPTEmc3RhbmQ9SDRzSUFBQUFBQUFBX3dBT0FmSC1DbXdLQWhnQkVnUUlBUkFBR21BSTBvR3Q0d1VZQURBQU9Qc1JtQUhZeHZReXFBRUF1QUVDd0FFQTBRRjdGSzVIWVNLclFPRUJBQUFBQUFEaXIwRG9BY3Z4c3M4QmlBSWdpUVFBQUFBQUFBQUFBS0FFQnFvRURBamFEeEZTdUI2RjYwMkNRS0VGQUFBQUFBQlVtMEFhSURBM05qSmlZbVl5WkRBMU5EUTRZV0k0WkRSaFpUSm1NamxrTVRZNU5qVXlJQVFvNDZDbXpRWklBVklHTUdFMlpqRTFXaHdLQTFCSVVCRkhBM2dMSkNpLVB4b0RVRWhRSVVjRGVBc2tLTDRfWWdWbGJsOVFTR2k4RkhBQmVBQ0tBUWRJQVhnQXlBRUJxZ0VIQ2dNd01qSVFBdklCSWpBM05qSmlZbVl5WkRBMU5EUTRZV0k0WkRSaFpUSm1NamxrTVRZNU5qVXlYekdTQWdFMG1nSUFBQUFBX184QkFBRF9fd2F6VDlRT0FRQUEifQ%3D%3D&amp;utid=cbd93d8e-fd5b-82f9-389c-60d7be72c4c7&amp;tm_stars=3&amp;client_id=skyscanner_app&amp;price_policy=2&amp;pre_redirect_id=a4866073-4382-1317-c870-5cd68ee2a060&amp;tm_city_code&amp;max_price=6107&amp;guests=1&amp;request_id=a4866073-4382-1317-c870-5cd68ee2a060&amp;tm_country_code=PH</t>
  </si>
  <si>
    <t>www.skyscanner.com.ph/hotel_deeplink/4.0/PH/en-US/PHP/h_fd/130071026/2026-03-05/2026-03-06/hotel/hotel/hotels?legacy_provider_id=927050&amp;rooms=1&amp;closed_user_group=general&amp;hb_data=DzssHJVniG7jMUxFeUaOtZKBbCh2nTpPa4sfSrLeQJvGrfvewJcdGbibbcPkTP2DSjKBP2aSxN2vzppFMQorrF9G3EyjEI8dke7BYXZReFtexaxxFr_KsMEBrEdRFA4Cquq84R6292BSdTu4WyIVKt18DUYJtsf9pIrWZD90B-bF56uZl7D6sIQfMVQRRYFxUFzHP0vC48aFVdrpHovOHV9hyKWQgU_cMORMP3pFzKdF020LdG5DKrrGHuYYkdNz1iScpeAkeJe2boFtTLDWVyZQ3wZcIbO_YhyFpS35yjFrBVMjX4xVDiBjNJqwBLH0DaHprraP_ZXylkYD-C15oXBZhRDlIU9GQrouOZMwdqi8uw0vZI_P4iaUmlZVch4RjpnOzwtCFeUv2WctWtkZ-pAQinluOOGicIxlCkSxuZ7Pew%3D%3D&amp;q_datetime_utc=2026-03-05T14%3A17%3A30&amp;ticket_price=2314&amp;quote_id=-1086240173820044865&amp;utid_state=1&amp;channel=iphone&amp;price_without_closed_user_group=5400&amp;tm_place_name=Vigan&amp;deeplink_data=eyJmaWVsZHMiOnsic2lnbmF0dXJlIjoiYWFhNjE2MmQyZTM4ZTIzMWI1YTU3YWJhZGFmNDM5M2EifSwidXJsIjoiaHR0cHM6Ly9kZWFscy52aW8uY29tP3NpZz0wMTZkOWRlNzZlYTk5ZDQwNGUwZDY5ODYyYmE1ZGU4Yjg0Y2MxMTExYzVhZTRhNmU0Y2UzMTIyNTYxMDZkZWEwMmQzMTM0MzEzNDMzMzczOTMxMzAmc2lnLWlzcz1tZXRhJnR1cmw9aHR0cHMlM0ElMkYlMkZ2aW8uY29tJTJGSG90ZWwlMkZTZWFyY2glM0ZjaGVja0luJTNEMjAyNi0wMy0wNSUyNmNoZWNrT3V0JTNEMjAyNi0wMy0wNiUyNmN1cnJlbmN5JTNEUEhQJTI2ZXB2JTNETVM0eSUyNmVzZCUzRGRrMUZGTi1qM2hadlNkeGVmSUhpZnQ5MVMxalNqTVI0MDl6elFXb3V6bmhiaUpVeS1FX21yendBQXUxWjZubkdUMWIzMktJc1ZUb0lJYXJPc1hZZ0pWR1RNaWhfMzdodWhEWEIxRDlBOUI0QVJXVGtjc1V3eWclMjUzRCUyNTNEJTI2Zm9yY2VDdXJyZW5jeUNoYW5nZSUzRDElMjZmb3JjZUxhbmd1YWdlQ2hhbmdlJTNEMSUyNmhvdGVsSWQlM0QyMDE1OTY1JTI2bGFiZWwlM0RzcmMlMjUzRHNreXNjYW5uZXIlMjUyNnVjb3VudHJ5JTI1M0RQSCUyNTI2dWRldmljZSUyNTNEbW9iaWxlJTI1MjZob3RlbCUyNTNEMjAxNTk2NSUyNTI2ZGF5JTI1M0Q1JTI1MjZtb250aCUyNTNEMDMlMjUyNnllYXIlMjUzRDIwMjYlMjUyNmxvcyUyNTNEMSUyNTI2b2ZmZXJpZCUyNTNEb0VyNVdPOHQzaHo4JTI1MjZwcmljZSUyNTNEMjMxMy42NSUyNTI2Y3VycmVuY3klMjUzRFBIUCUyNTI2dXNlcmxhbmclMjUzRGVuJTI1MjZfdGglMjUzRDU5YzBmZmQyMTUyNTBkYjMwYzk1NTI4YTZkZjQwMTgzNzYwNDllZGEzMGFlYWM5YyUyNTI2ZHRzJTI1M0QxNzcyNzIwMjI5JTI1MjZvbHV0JTI1M0QxNzcyNzIwMjI2JTI1MjZjYW5QYXlMYXRlciUyNTNEZmFsc2UlMjUyNnJlcXVlc3RVc2VyR3JvdXAlMjUzRCUyNTI2b2ZmZXJVc2VyR3JvdXAlMjUzRHB1YmxpYyUyNmxhbmclM0RlbiUyNm90aSUzRFlhSlpJQk12cWZRJTI2cHJlZmVycmVkUmF0ZSUzRDIzMTMuNjUlMjZwcm9maWxlJTNEcjJkMm03M2tuOCUyNnJvb21zJTNEMSUyNnVzZXJDb3VudHJ5JTNEUEglMjZ1dG1fY2FtcGFpZ24lM0Rza3lzY2FubmVyJTI2dXRtX21lZGl1bSUzRGNwYyUyNnV0bV9zb3VyY2UlM0Rza3lzY2FubmVyIn0%3D&amp;utid=b858218a-d415-ff43-eb51-38443dc119cc&amp;tm_stars=3&amp;client_id=skyscanner_app&amp;price_policy=2&amp;pre_redirect_id=e8c5dc1f-fa02-dd11-88b7-2ec7c4d17c69&amp;tm_city_code=VGNP&amp;max_price=5207&amp;guests=1&amp;request_id=e8c5dc1f-fa02-dd11-88b7-2ec7c4d17c69&amp;tm_country_code=PH</t>
  </si>
  <si>
    <t>www.skyscanner.com.ph/hotel_deeplink/4.0/PH/en-US/PHP/h_bc/130071026/2026-03-05/2026-03-06/hotel/hotel/hotels?legacy_provider_id=13&amp;rooms=1&amp;closed_user_group=general&amp;hb_data=E3w39WyZXlu8hw8J08zODYAsfKLqoz_jN2Ac-AEXIDkfK37Ooo6hDVVYpmP_meRGctEyxz_3YFAhsYxGeRyqU7l5e2AlfaE6hdNJYGjyMbPp72t4AHaU6A_Uko7Th76IQCriwrQqvzY2GontMYJs2YFoMLpn2BLhLmPTCvEWprPV1MDRHlV0drdtkQuS4i9iTRv0rvj6fw5UAoeXXUI-V-_HG1YWPo1EhwS8c5J3d_DzHTqClEkTXUYXfXokq358940th6Dgb1rwUxyjSPrSuEMhscTx-jeiApMLTuNPAJ3eb0fpxlEQCdss4sD5B-lULLKKun9m7KZbVW7EqyFr8n-DbJKQgW6oVxLuo3PrhA8sWB3pTOtFPtGNPz8iR8TA_00_MfBTMrPOfAXGXyHBK0bjSbKPfNeQhIx7FEOV1PQXr1diZ2s%3D&amp;q_datetime_utc=2026-03-05T14%3A17%3A32&amp;ticket_price=2754&amp;quote_id=8764032275436196972&amp;utid_state=1&amp;channel=iphone&amp;price_without_closed_user_group=5400&amp;tm_place_name=Vigan&amp;deeplink_data=eyJmaWVsZHMiOnsic2lnbmF0dXJlIjoiNmRhYjFiZjQyNGUxODgzZGIyMjI3N2ViMjUyOTkyYjYiLCJibG9ja19pZCI6InYxX0NnRXRFTXdDR2lnS0hUSXdNall0TURNdE1EVlVNREE2TURBNk1EQXVNREF3S3pBM09qQXdFQUVZM3dFb0FUZ0JJZ0lJQVE9PV9DaWNJMm8yYUF4QUNHTGpNMmIwQklPSURLTTYvMkJRd0Frb0xNRVF4TURCUVh6RXdNRkJRbUFVU0JnZ0JJZ0lFYkJvRUtBSXdBU0lFQ0FJWUFnPT0ifX0%3D&amp;utid=b1d7f808-17c7-00c7-398f-ddae7dc8a0dd&amp;tm_stars=3&amp;client_id=skyscanner_app&amp;price_policy=2&amp;pre_redirect_id=71329a16-b1e6-333b-1d1c-84e6ab97b670&amp;tm_city_code=VGNP&amp;max_price=5207&amp;guests=1&amp;request_id=71329a16-b1e6-333b-1d1c-84e6ab97b670&amp;tm_country_code=PH</t>
  </si>
  <si>
    <t>17.5743458, 120.3900941</t>
  </si>
  <si>
    <t>Brides Room</t>
  </si>
  <si>
    <t>Ciudad Fernandina Hotel</t>
  </si>
  <si>
    <t>www.skyscanner.com.ph/hotel_deeplink/4.0/PH/en-US/PHP/h_bc/129850710/2026-03-05/2026-03-06/hotel/hotel/hotels?legacy_provider_id=13&amp;rooms=1&amp;closed_user_group=apps&amp;hb_data=RUxIEIQxA2HeyWJPWDAs-hXkepDA4FGmYZLb2ZVnz9ezju6iW3Lh7LUvFL8AylRzji6nrV5cvsBy1CLyIjYp48O8hsQ-Z-pIuot4O9meQVFzOGQakl5q_CXJl3DN8xj-iENViB9lVKGt8pur94TiKygWrRdZmbLSvMe6B68MjMBiiy23tZnyy3W9ElBboxCsJjlz8nmTTGDLqKURoVgAkBqrWgPMKgZMh1NVzCKFtLK4TsicpihtWcPmJct0TZboDC88uCrP2KFdhwx8_z0JuY74stHcgOjFwc9J0CEvDrEQ7VO5RguqBzW0vL9nsku2CJCpkaMRGW5ZZ1pxbxDKxVflm7NopeJ4rNcpjsN--cwm9eGYgb_LjNtnqwo7oq1nwJsNCJqgbA5qlXzl1tU25nxFYw1r--pVPEapjvH5mzeKey1W7pM%3D&amp;q_datetime_utc=2026-03-05T14%3A17%3A33&amp;ticket_price=3633&amp;quote_id=629945102390062102&amp;utid_state=1&amp;channel=iphone&amp;price_without_closed_user_group=4908&amp;tm_place_name=Vigan&amp;deeplink_data=eyJmaWVsZHMiOnsic2lnbmF0dXJlIjoiMDRiMmI3OWVlYjJkY2ExNzFkZDAyOGE3MzgyNjNmOTciLCJibG9ja19pZCI6IjExMDE3MTYwNV8yMDE5NjU2OThfMF8xXzBfNDQyNDA3In19&amp;utid=51162803-db7b-484c-73e1-2e62af19ba5b&amp;tm_stars=3&amp;client_id=skyscanner_app&amp;price_policy=2&amp;pre_redirect_id=dd4cd306-b8bd-7ecd-d5e6-436930c2705c&amp;tm_city_code=VGNP&amp;max_price=12928&amp;guests=1&amp;request_id=dd4cd306-b8bd-7ecd-d5e6-436930c2705c&amp;tm_country_code=PH</t>
  </si>
  <si>
    <t>17.5709577, 120.3881265</t>
  </si>
  <si>
    <t>Calle Mabini, Barangay Ⅷ, Capangpangan, Vigan, Ilocos Sur, Ilocos Region, 2700, Philippines</t>
  </si>
  <si>
    <t>Featuring 3-star accommodations, Ciudad Fernandina Hotel is located in Vigan, a few steps from Calle Crisologo and a 6-minute walk from Bantay Bell Tower. Featuring room service, this property also provides guests with a restaurant.</t>
  </si>
  <si>
    <t>Star Plaza Hotel</t>
  </si>
  <si>
    <t>www.skyscanner.com.ph/hotel_deeplink/4.0/PH/en-US/PHP/h_ct/136314226/2026-03-02/2026-03-03/hotel/hotel/hotels?legacy_provider_id=31&amp;rooms=1&amp;hb_data=-zv9o7Gu-FjLaOY-AD7NIHSj6LunOPUhuauTMsmgR96jmDdhEl3yF9Q3bxlhz1jS4xbCe5yrs9rXlYOhDcf04fyAOIzfW7lguBjqw43QGDZeH7WSUcfsfLYHPPIOy3lJ_IjxR614hZKmaLV1atqwHwGalCsFS5Z_PcC3k4oo_1m1TDlUBsRTJ0k2erpG619I0O2BueNdaJ5KlUIzewXvJ_7KZ_IpMM8RfSM34nPgVohcUIh_E2MW37YkuLNqQ3qTiEn3fUyW_QgjVj6o2lgJIwVwK1Sr93R5-uBseDSCUDrg58aAhxKmtBS7DHJlUXuuQzwrJpuLInZLCW6tnzUy16UK99B81OblTeOK91fYH_yC5Tww_EZFyTeryLzzvGjFFYh8q0690nLfsrWC6SS7wvP3v9MzY_gMg4OplXPULw%3D%3D&amp;q_datetime_utc=2026-03-01T23%3A08%3A37&amp;ticket_price=3026&amp;quote_id=280772458443919155&amp;utid_state=1&amp;channel=iphone&amp;tm_place_name=Dagupan&amp;deeplink_data=eyJmaWVsZHMiOnsic2lnbmF0dXJlIjoiMGMwMjNiNDUwMWUwYmE5MjU5YTNmY2M5OGIzNWE3NWIifSwidXJsIjoiaHR0cHM6Ly9waC50cmlwLmNvbS9ob3RlbHMvcmVkaXJlY3Q%2FaG90ZWxpZD00NjI0Nzk3JmNpdHk9OTA0ODkmQWxsaWFuY2VpZD0xMjYwNyZzaWQ9ODg4ODMyJmNoZWNraW49MjAyNi0wMy0wMiZjaGVja291dD0yMDI2LTAzLTAzJnNob3BwaW5naWQ9YzA1NmY3NGJmNWJjNGFiZjk3ZjMyYjA3M2E0ZGQzMjcmYWR1bHQ9MSZjaGlsZHJlbj0wJmFnZXM9Jmxhbmd1YWdlPWVucGgmbG9jYWxlPWVuX1BIJnJvb21pZD0xMDAxNjc0MDA5JnN3aWQ9MCZwYXk9UFAmZmd0PTEmY3JuPTEmY3Vycj1QSFAmd2twPTEmc3RhbmQ9SDRzSUFBQUFBQUFBX3dELUFBSF9DbHdLQWhnQkVnUUlBUkFBR2xBSW1hclIzUU1ZQURBQU9Qc1JtQUdkbzVvQ3FBRUF1QUVDd0FFQzBRRmNqOEwxS09taVFPRUJLVnlQd25XanAwRG9BZURheFEtSUFpQ0pCQUFBQUFBQUFBQUFvQVFBb1FWY2o4TDFLTUtNUUJvZ1l6QTFObVkzTkdKbU5XSmpOR0ZpWmprM1pqTXlZakEzTTJFMFpHUXpNamNnQkNqU2paUE5Ca2dCVWdabFlqQXlaamhhSEFvRFVFaFFFUkJZT2JUSWRyNF9HZ05RU0ZBaEVGZzV0TWgydmo5aUJXVnVYMUJJYUxrVWNBRjRBSW9CQjBnQmVBRElBUUdxQVFjS0F6QXlNaEFDOGdFaVl6QTFObVkzTkdKbU5XSmpOR0ZpWmprM1pqTXlZakEzTTJFMFpHUXpNamRmTUpJQ0FUU2FBZ0FBQUFEX193RUFBUF9fYVBDVkJ2NEFBQUEifQ%3D%3D&amp;utid=484c9fa0-b020-830f-72f4-7dec3de76322&amp;tm_stars=3&amp;client_id=skyscanner_app&amp;redirect_delay=1000&amp;price_policy=2&amp;pre_redirect_id=d1071b05-de2f-1d06-eb10-0bdcc7cc4f80&amp;tm_city_code&amp;max_price=7375&amp;guests=1&amp;request_id=d1071b05-de2f-1d06-eb10-0bdcc7cc4f80&amp;tm_country_code=PH</t>
  </si>
  <si>
    <t>16.0450681, 120.3399423</t>
  </si>
  <si>
    <t>Star Plaza, De Venecia Street, Pantal, Pogo Grande, Dagupan, Pangasinan, Ilocos Region, 2400, Philippines</t>
  </si>
  <si>
    <t>RedDoorz @ Goldland Spring Resort Urdaneta City</t>
  </si>
  <si>
    <t>www.skyscanner.com.ph/hotel_deeplink/4.0/PH/en-US/PHP/h_ad/203919150/2026-03-05/2026-03-06/hotel/hotel/hotels?legacy_provider_id=22&amp;rooms=1&amp;closed_user_group=general&amp;hb_data=W3TzgSmnbWR-QfYyo8gC1zKM6q8nr6x5RZXwQsLj8cydXFYjRVyzwqWMvef7FIFe1ZsM8p7Ozf-nwSWvcUY7LOcHHzjQRCyMG2mhom7a_E2BfPb7CPTTc4H5j0IzrRkQ0B0GGpzvjHKiYngzRe1kIOpt3GIJehlvox0TEqMnwTbDzJKqpTjkcg4j2wiLO3V3w8LYY4XcY8BlMH4EmgGQsC_qeb6ATz-toBq32xLK8vp9hACpl9T4eHmHGxyeqThmMJv2mgwQRpcX4766jR84vTzPKD0VVlXhkF2wRPUqd7sjqL04YuZU5qLsUrnR8gbeLDoAOkWn1BhgnrDJ8mB_OATtw11cX2siuhUXokChZmXqg5gtNk1Wn8M4EzSJ1natR5SKyn8S2bxRclZ9oc6lRTkfoo7kNy0g5cbBXSlkDm_2&amp;q_datetime_utc=2026-03-05T14%3A17%3A36&amp;ticket_price=1414&amp;quote_id=3705096912852398756&amp;utid_state=1&amp;channel=iphone&amp;price_without_closed_user_group=5654&amp;tm_place_name=Urdaneta&amp;deeplink_data=eyJmaWVsZHMiOnsic2lnbmF0dXJlIjoiY2YzNDg2OTI2MDFhYmY4NWQ0MTdmMjI5ZTAwYTVlMWYifSwidXJsIjoiaHR0cHM6Ly93d3cuYWdvZGEuY29tL3BhcnRuZXJzL3BhcnRuZXJzZWFyY2guYXNweD9jaWQ9MTg0NjM4MyZoaWQ9MzMxMjg5NzEmY3VycmVuY3k9UEhQJmNoZWNraW49MjAyNi0wMy0wNSZjaGVja291dD0yMDI2LTAzLTA2Jk51bWJlcm9mQWR1bHRzPTEmTnVtYmVyb2ZDaGlsZHJlbj0wJlJvb21zPTEmbWNpZD0zMzImbWFzdGVyUm9vbUlkPTUzNzY2MTA2OSZtcHQ9V0c5SmJHZEVWekpZUnpVeGNVOWpVVzVCY1RRNGNGUjFVVkJFZGxoa1NuWm9XbVJ3TDNaUGVERXJkbWRZTjJOellWRnhMMk5KZGpKdUsweE1VVUpEUW1aMFUybHFSMHhxTkRrMldrMVJQVDAmVG90YWxQcmljZT0xNDEzLjYyJlRvdGFsVGF4PTE2My41NSZUb3RhbEZlZT0xMTkuMTgmVG90YWxTdXJjaGFyZ2U9MCZtY3VyPVBIUCJ9&amp;utid=adb4a903-211a-fdd7-1389-6b0a3e55dbfd&amp;tm_stars=1&amp;client_id=skyscanner_app&amp;price_policy=2&amp;pre_redirect_id=2de5c598-c55c-5867-339b-6cd38cf6b8d4&amp;tm_city_code&amp;max_price=1732&amp;guests=1&amp;request_id=2de5c598-c55c-5867-339b-6cd38cf6b8d4&amp;tm_country_code=PH</t>
  </si>
  <si>
    <t>15.9987546, 120.5902347</t>
  </si>
  <si>
    <t>Goldland Spring Resort, Urdaneta - Palaris Road, Cayambanan, Nancalobasaan, Urdaneta, Pangasinan, Ilocos Region, 2428, Philippines</t>
  </si>
  <si>
    <t>RedDoorz @ Goldland Spring Resort Urdaneta City is located in Urdaneta, 16 miles from Sunflower Maze. This 1-star hotel has air-conditioned rooms with a private bathroom. The property has a 24-hour front desk as well as free WiFi.</t>
  </si>
  <si>
    <t>J&amp;V Hotel and Resort</t>
  </si>
  <si>
    <t>https://www.google.com/maps/place/J%26V+Hotel+and+Resort/data=!4m11!3m10!1s0x33918f1fa376a843:0xd2c1288d5875a19c!5m3!1s2026-03-01!4m1!1i1!8m2!3d16.5957043!4d120.3216563!16s%2Fg%2F11rpd9zbdx!19sChIJQ6h2ox-PkTMRnKF1WI0owdI?authuser=0&amp;hl=en&amp;rclk=1</t>
  </si>
  <si>
    <t>16.5957043, 120.3216563</t>
  </si>
  <si>
    <t>Sevilla, Sagayad, San Fernando, La Union, Ilocos Region, 2500, Philippines</t>
  </si>
  <si>
    <t>OveMar Resort Hotel Near Vigan</t>
  </si>
  <si>
    <t>www.skyscanner.com.ph/hotel_deeplink/4.0/PH/en-US/PHP/h_bc/116169403/2026-03-05/2026-03-06/hotel/hotel/hotels?legacy_provider_id=13&amp;rooms=1&amp;closed_user_group=apps&amp;hb_data=_8BGqaa06Yh6E1JJCovUYeMrMCmar3F3WgpgQLhCdf9utZo2L6loaNp37EDskN7b42cEVl77AvjKK_JXqu28Fs4O2FQp-Q7W8dLWpsehau9DI9FLKCD7lR_0fSZtesRrQyOeawSEAg8isYlqt5kH1kPJaDm5CgyTQvrtK8BkoKYDbGvSx3i0VuLDah1R4KCe_PmEuUjF7yhQgVa64CtDGOpozk-4VH3lDTsyjqzzFtAkHtMIf409swY3Z-lThU4fIx933wtFrcROIH-fD5kPj78PjcDMBinwlZK5FKXfgSdIGAW-Y1Cs_pC0Xe1Vm3kK0dUovVC_JAwQXInQ_o7ViDBL0JiRwMe9ZmiUZDRIIQZTzXgnTt-OHKMiiHdB031D2t44ZPrMrIAAKrMuuMIz5ekxgpESPGteFuWIiShb1C35Sflz0wA%3D&amp;q_datetime_utc=2026-03-05T14%3A17%3A35&amp;ticket_price=1344&amp;quote_id=2856526155806627291&amp;utid_state=1&amp;channel=iphone&amp;price_without_closed_user_group=3085&amp;tm_place_name=Santa+Catalina&amp;deeplink_data=eyJmaWVsZHMiOnsic2lnbmF0dXJlIjoiNmFlMzFlMzVhYzZmMzQ1NjFhMjg2ZmJlN2JhZTJmMmUiLCJibG9ja19pZCI6IjUwMzE2MjA3XzI0OTU5OTAyNV8wXzQwXzAifX0%3D&amp;utid=e0541d40-0db9-a12d-fb15-56323711a408&amp;tm_stars=3&amp;client_id=skyscanner_app&amp;price_policy=2&amp;pre_redirect_id=23ea0725-f5bf-7a27-e706-9bf2926a4b11&amp;tm_city_code&amp;max_price=2151&amp;guests=1&amp;request_id=23ea0725-f5bf-7a27-e706-9bf2926a4b11&amp;tm_country_code=PH</t>
  </si>
  <si>
    <t>17.5891647, 120.3488004</t>
  </si>
  <si>
    <t>ashy store friday, Vigan-Santa Catalina Road, Pantay Daya, Pangada, Ilocos Sur, Ilocos Region, 2700, Philippines</t>
  </si>
  <si>
    <t>Santa Catalina</t>
  </si>
  <si>
    <t>Great care is taken to ensure guests experience comfort through top-notch services and amenities.Remain linked during your visit by utilizing the complimentary internet access available. Experience the wonders of Ilocos Sur with ease by utilizing the services provided at shuttle. The hotel offers complimentary parking for guests who arrive with their own mode of transport. Effortlessly plan your daily activities and travel requirements with luggage storage and safety deposit boxes provided by the front desk services. Repeatedly enjoy your best-loved attire with the aid of the laundry service available at OveMar Resort Hotel.During leisurely days and evenings, in-room amenities such as room service to maximize your stay in the room. In limited designated zones, smoking is exclusively permitted.Crafted for coziness, every guestroom provides an array of features, guaranteeing a tranquil night's sleep while maintaining the level of comfort. For a more enjoyable stay, select rooms at hotel are equipped with linen service and air conditioning.At OveMar Resort Hotel, a selection of rooms can be found that showcase unique design elements such as a balcony or terrace. Expand your in-room entertainment choices with various amenities, such as cable TV offered in certain accommodations. Rest assured that your hydration needs will be met, as some guestrooms are equipped with bottled water and instant coffee.Maintain your cleanliness and comfort using toiletries and towels available in select guest restrooms. Begin your day on a delightful note with a scrumptious complimentary breakfast, consistently served at OveMar Resort Hotel. During your visit, indulge in a range of delightful culinary choices at hotel to enhance your experience.Experience a fantastic evening effortlessly! Relish an entertaining night without venturing beyond the confines of the bar.Indulge in the numerous pursuits available at OveMar Resort Hotel.Treat and spoil yourself by stopping at massage and spa for a memorable experience.Begin your holiday perfectly by taking a plunge into the swimming pool.</t>
  </si>
  <si>
    <t>AA Travellers PAD</t>
  </si>
  <si>
    <t>www.skyscanner.com.ph/hotel_deeplink/4.0/PH/en-US/PHP/h_ad/143505300/2026-03-02/2026-03-03/hotel/hotel/hotels?legacy_provider_id=22&amp;rooms=1&amp;closed_user_group=general&amp;hb_data=gArsE18zykBo8bRVdVg4moNC5GDAHyic_BR--IC3WvHmm8qz3_0nmi5CXr9pfMIgnevOHhuk7vclTkmVPR6U6Cu-zbSQzxrjsFnyhyH3zYGU4p3ciZvSTjLMV9_XCIpGjEaPmXqucffFSFn0IHuIdIKxS9D9JrvJJ9qBkPE8QT5SUmjew5By_u8qfUv-TyCaflRwEobRUV5ZAyIu6aPJGpcQ1L5mNhNdOCtlmfUEh54EU8oTgDDCFyH0_myEvazPDbXXi7-DSk2PSCYDjobjwbAGK1UkDpeS24o0hcHjGG01-V5KW5kBdajJTCh4Am0tDgggu36wAGINa9MtFimlhW-h4KFoY_GDvYcnxQRSmbyU7APNEjnNkKBYtXfMJv2hkj_dQeqRWPtVtMgGIDbqINQnznXnmHpl4c3xAbdp8MRq&amp;q_datetime_utc=2026-03-01T23%3A08%3A37&amp;ticket_price=810&amp;quote_id=143507102674896047&amp;utid_state=1&amp;channel=iphone&amp;price_without_closed_user_group=1835&amp;tm_place_name=Laoag&amp;deeplink_data=eyJmaWVsZHMiOnsic2lnbmF0dXJlIjoiNjk5MjJjYTIzMzdlZjhiM2VmODNjYzNjNjdhNmI2N2MifSwidXJsIjoiaHR0cHM6Ly93d3cuYWdvZGEuY29tL3BhcnRuZXJzL3BhcnRuZXJzZWFyY2guYXNweD9jaWQ9MTg0NjM4MyZoaWQ9NzcwMTYwJmN1cnJlbmN5PVBIUCZjaGVja2luPTIwMjYtMDMtMDImY2hlY2tvdXQ9MjAyNi0wMy0wMyZOdW1iZXJvZkFkdWx0cz0xJk51bWJlcm9mQ2hpbGRyZW49MCZSb29tcz0xJm1jaWQ9MzMyJm1hc3RlclJvb21JZD0zNTc3MzY2Jm1wdD1kMFU1TkU1NVZHRnJNMmRSZWxKeVRsWlRka1ZFUm5reU5GQXpNU3RtVXpOS1ltVm1PRlZSTnpOeGRWcGxZMmszVTFwTlIzRkdOVUY2ZW05RldXdGlNV3hQYUdOTVdGRXdjRTlhU0V4cFl6MCZUb3RhbFByaWNlPTgxMC4zNyZUb3RhbFRheD03Ni40NiZUb3RhbEZlZT02OS42NyZUb3RhbFN1cmNoYXJnZT0wJm1jdXI9UEhQIn0%3D&amp;utid=e699e49c-b9fb-3a7f-d1fe-efaa70b48614&amp;tm_stars=0&amp;client_id=skyscanner_app&amp;redirect_delay=1000&amp;price_policy=2&amp;pre_redirect_id=cc1eaa1c-00d5-daed-01f0-0bfbd5947c8e&amp;tm_city_code=LAOP&amp;max_price=1687&amp;guests=1&amp;request_id=cc1eaa1c-00d5-daed-01f0-0bfbd5947c8e&amp;tm_country_code=PH</t>
  </si>
  <si>
    <t>18.2069765, 120.5980217</t>
  </si>
  <si>
    <t>Governor Julio Agcaoli Street, Brgy. 55-A, Barit-Pandan, Ilocos Norte, Ilocos Region, 2900, Philippines</t>
  </si>
  <si>
    <t>Located in Laoag, AA Travellers Pad is within a 5-minute drive of Ilocos Norte Museum and Sinking Bell Tower. This hotel is 1.1 mi (1.8 km) from Abolition of Tobacco Monopoly Monument and 1.2 mi (1.9 km) from Laoag City Hall.
Enjoy recreation amenities such as bicycles to rent or take in the view from a garden. Additional amenities at this hotel include complimentary wireless internet access, an arcade/game room, and tour/ticket assistance.
You can enjoy a meal at the restaurant serving the guests of AA Travellers Pad, or stop in at the snack bar/deli. Local cuisine breakfasts are available daily from 7:00 AM to 9:00 AM for a fee.
Featured amenities include dry cleaning/laundry services, luggage storage, and laundry facilities. Guests may use a roundtrip airport shuttle for a surcharge, and free self parking is available onsite.
Make yourself at home in one of the 8 air-conditioned rooms featuring flat-screen televisions. Complimentary wireless internet access keeps you connected, and cable programming is available for your entertainment. Bathrooms with showers are provided.</t>
  </si>
  <si>
    <t>Villa Lydia y Jose Heritage Hotel</t>
  </si>
  <si>
    <t>www.skyscanner.com.ph/hotel_deeplink/4.0/PH/en-US/PHP/h_bc/213583635/2026-03-02/2026-03-03/hotel/hotel/hotels?legacy_provider_id=13&amp;rooms=1&amp;closed_user_group=apps&amp;hb_data=zIbHnQDK9pgXYVjLdj9uC4-e8gqDjXfkb1v0QtoqoOfFvtUUYRgigr7bZ8MFSz5WqhTuK_zamsYDL08wIpWyNTlfUsaAgUy_EJGbminKfxUc5NGOnxKl_BTkZlOlHUW9iRSnHw1FyUFNrWbfBE822mOy0WE4V6DpwRY_020KINv9f-YsP4xWos4ULZaYVYuuZTEdbhW65eL6qZ1mU7STfcnySGX-EJwY07v6NhXR1Isuxe7ZjNu4ZZETjkcHMT2cyzQSEr1IdLMlsRdQ8kShBpnLYhyIpqlhSOUhSWUir7AZbQsfJ_Kv4KDk21xfKpNmr-NO_4bP93NJfbF9ZZ-zEhxAoMmwrY6hr7bFTJp9D-pfnJxpbFxN_n6_IHbtPdvcUQt18uQR8pEoJatNI98idQWs-OZpmNwImgq0m0Wv5fvHPvYLrD0%3D&amp;q_datetime_utc=2026-03-01T23%3A08%3A37&amp;ticket_price=1971&amp;quote_id=6396381227473143831&amp;utid_state=1&amp;channel=iphone&amp;price_without_closed_user_group=2358&amp;tm_place_name=Santa+Catalina&amp;deeplink_data=eyJmaWVsZHMiOnsic2lnbmF0dXJlIjoiYWMyNmIzZDA5ZTI1NGQ2YWE0M2M5ODZjZGM3MWRlYmEiLCJibG9ja19pZCI6Ijk0ODMwMDExMF8zNzg3NzY4OTlfMV8xXzAifX0%3D&amp;utid=76e07a29-0be3-8668-7418-3002e41f9454&amp;tm_stars=0&amp;client_id=skyscanner_app&amp;redirect_delay=1000&amp;price_policy=2&amp;pre_redirect_id=207a9041-7ad3-a4dd-1ff9-1491f5694cbf&amp;tm_city_code&amp;max_price=8193&amp;guests=1&amp;request_id=207a9041-7ad3-a4dd-1ff9-1491f5694cbf&amp;tm_country_code=PH</t>
  </si>
  <si>
    <t>17.5830689, 120.3729129</t>
  </si>
  <si>
    <t>Vigan-Santa Catalina Road, Pantay Daya, Pangada, Ilocos Sur, Ilocos Region, 2700, Philippines</t>
  </si>
  <si>
    <t>Villa Lydia y Jose Heritage Hotel features a garden, a shared lounge and a sun terrace with swimming pool and Ã  la carte breakfast in Bayubay Sur. Providing a bar, the property is located within 1.7 miles of Calle Crisologo.</t>
  </si>
  <si>
    <t>REEF House Bacnotan White Sand Beach Front With Private Swimming Pool</t>
  </si>
  <si>
    <t>www.skyscanner.com.ph/hotel_deeplink/4.0/PH/en-US/PHP/h_bc/213033929/2026-03-05/2026-03-06/hotel/hotel/hotels?legacy_provider_id=13&amp;rooms=1&amp;closed_user_group=apps&amp;hb_data=DLpajq_dKNqWrhKtgfqMPaf-T_MPM0rsrEvi8mbcV9ddF5OhydU39jeEkB4HU4_2FvAQ3aXRhcDnTMziDVF9lRfpKu9CVs2JAT4cfil2KDL8f1klpD5KxBwT0G3yG018x7Ks1axtvO-Ny3XLH88cs6S0Fn7uYR3nlQGeV7u96hJm7o8FLA253QwcPTUfOjGDAVWrDfoma8-LgkdHfSzfNSGpI1XXbZ-buyquNM2ugzn-1j_kIwl6v9tP3jdMb-r7MkFGmOznaTogcK3jdGskTe8uMSwnUdjIdTXHeZNgN86-t9DctF6AIVI-B8EhuEZe-pktqFw4cE4ylJPKkhGYYTPg6tZe06FXpSFCn9ILXM8BP8IITKbnQb9FyioB8CGLrJEzfg2rPo4fIAPj9l6YG1Y48HGUIsYS42B3LVjC3txc5cwT6TtgGhA%3D&amp;q_datetime_utc=2026-03-05T12%3A15%3A53&amp;ticket_price=21954&amp;quote_id=-724498991537079307&amp;utid_state=1&amp;channel=iphone&amp;price_without_closed_user_group=28706&amp;tm_place_name=Maragayap+West&amp;deeplink_data=eyJmaWVsZHMiOnsic2lnbmF0dXJlIjoiMGYwZGYzYmZhNDE5NzYwYjc1NGQ2ZTM2OGQ0YzhlOGYiLCJibG9ja19pZCI6IjgxNjk1NTcwMV8zNDQxOTQ4MjhfMTJfMF8wIn19&amp;utid=78db0d01-7130-b1da-8f0f-a466d257626b&amp;tm_stars=0&amp;client_id=skyscanner_app&amp;price_policy=2&amp;pre_redirect_id=520bfd09-20c9-0e98-7e79-e8a631a27ea8&amp;tm_city_code&amp;max_price=21954&amp;guests=1&amp;request_id=520bfd09-20c9-0e98-7e79-e8a631a27ea8&amp;tm_country_code=PH</t>
  </si>
  <si>
    <t>16.7809007, 120.3303924</t>
  </si>
  <si>
    <t>Bacnotan-Luna-Balaoan Road, Paraoir, Balaoan, La Union, Ilocos Region, Philippines</t>
  </si>
  <si>
    <t>Maragayap West</t>
  </si>
  <si>
    <t>Offering pool with a view, REEF HOUSE BACNOTAN White sand beach front with Private Swimming pool provides accommodations in Bacnotan. This beachfront property offers access to a terrace and free private parking.</t>
  </si>
  <si>
    <t>Hotel Veneto de Vigan</t>
  </si>
  <si>
    <t>www.skyscanner.com.ph/hotel_deeplink/4.0/PH/en-US/PHP/h_bc/129294570/2026-03-05/2026-03-06/hotel/hotel/hotels?legacy_provider_id=13&amp;rooms=1&amp;closed_user_group=apps&amp;hb_data=G_J0-KlALkU5FLYLJyHEezk6X_8juFkJOy2OThv0eslPF_TQmVi_BS3AmQAX7ezGVrFGY6c5eO8NpZVJvPXBJN_wBdFNHrECWzXukqZcQiuYR8FKm6995qcvu3FCyxNzMf3duRYJ8POmB7hcqDAuOAP4bwIPXzYcRPZRO6Ykdag9wMXRWC3kGMZ8c4OKseEshWgNUcJDq169ZUbfJ4_UAqBvNs5Z5DuUUpUkkxJd2tT9ZZO5QjWwaIHEHlTI7jG5jdXjYz2D8eA4mRRx0-KO2gvxV80NoaYDJwA6p_RavTF1fENbq2iV8uNLbrcgfz8ogYQAaPrcH9CEoHNCrFW7LWm2eq7lh-vsQ38Gdvk79grOACyFTN5hZ5cB1E3DinItEYVnP_9f-G9O_6JC6LAP9gP9Zod2vXCfB5EvTZ7EWZ88jfN_Vs3qkA%3D%3D&amp;q_datetime_utc=2026-03-05T14%3A17%3A39&amp;ticket_price=2679&amp;quote_id=-2387828523671327719&amp;utid_state=1&amp;channel=iphone&amp;price_without_closed_user_group=3321&amp;tm_place_name=Vigan&amp;deeplink_data=eyJmaWVsZHMiOnsic2lnbmF0dXJlIjoiNDVkOWU3ZGFmNzY2MDBmN2QyNjE3YWI0NGVlOWE1YTAiLCJibG9ja19pZCI6IjEwNjEyNjkwMV8zNjU3NjA5NDdfMl8xXzBfMzcyODEzIn19&amp;utid=db401449-a8c4-8b6c-f409-b2dcd89a47d4&amp;tm_stars=3&amp;client_id=skyscanner_app&amp;price_policy=2&amp;pre_redirect_id=7aadd69b-4c2c-72c3-4573-b970495a20b7&amp;tm_city_code=VGNP&amp;max_price=4639&amp;guests=1&amp;request_id=7aadd69b-4c2c-72c3-4573-b970495a20b7&amp;tm_country_code=PH</t>
  </si>
  <si>
    <t>17.5731539, 120.3884711</t>
  </si>
  <si>
    <t>Calle Bonifacio, Barangay III, Capangpangan, Vigan, Ilocos Sur, Ilocos Region, 2700, Philippines</t>
  </si>
  <si>
    <t>A stay at Hotel Veneto De Vigan places you in the heart of Vigan, steps from Calle Crisologo and Cathedral of Vigan Historical Marker. This hotel is 0.3 mi (0.4 km) from Plaza Salcedo and 0.3 mi (0.4 km) from St. Paul's Metropolitan Cathedral.
Enjoy recreation amenities such as karaoke or take in the view from a terrace. Additional amenities at this hotel include complimentary wireless internet access, concierge services, and a banquet hall.
Grab a bite to eat at the hotel's restaurant, which features a bar/lounge, or stay in and take advantage of the room service (during limited hours). Buffet breakfasts are available daily from 6:30 AM to 10 AM for a fee.
Featured amenities include a 24-hour front desk, luggage storage, and a safe deposit box at the front desk. A roundtrip airport shuttle is provided for a surcharge (available on request), and free self parking is available onsite.
Make yourself at home in one of the 28 air-conditioned rooms featuring flat-screen televisions. Complimentary wireless internet access keeps you connected, and cable programming is available for your entertainment. Private bathrooms with showers feature complimentary toiletries and bidets. Conveniences include phones, as well as safes and desks.</t>
  </si>
  <si>
    <t>Chalaroste Place by SMS Hospitality</t>
  </si>
  <si>
    <t>www.skyscanner.com.ph/hotel_deeplink/4.0/PH/en-US/PHP/h_ad/218581233/2026-03-05/2026-03-06/hotel/hotel/hotels?legacy_provider_id=22&amp;rooms=1&amp;closed_user_group=general&amp;hb_data=0VicPjV3FaeNuIzpFVel2rb7zp-uwkmye_6nicdbob15C7-cTqFharWBI74jBmg7vZ2ldPDhC4WjsWT92aGi-HWYa-io4aevkMM_TlKYsqyEiNt6tBxP3aKaQ_EjX1d6U1qypxZiRKY5oGKXdPeRhA1BmapKjP5J1KQioNYJUlb5c39UysTEzzEbzKt-3GfooTyrgNwVwe9QEqHfgPpQIkhiv27JzSY6I_bxsbEiGkCzlt-rV-OslhuliPvCznhE2pUG7G3yhK0gAPbYIPOWYwrSyFTv3IecWXXVVmbc7rYmZQ3-i45e-JKallIoFK7t46goFCIOoDSe5AbDWSPDYbzdLB5K5LMx7efBx55y2okeIOk6r_b_1bEwUgr1ha5UuSwz2iO0VpiQwJ2_Q8_BAhQsEDF47jw_dq_AhT0FbLHd&amp;q_datetime_utc=2026-03-05T14%3A17%3A41&amp;ticket_price=1807&amp;quote_id=-2959052024185225798&amp;utid_state=1&amp;channel=iphone&amp;price_without_closed_user_group=3220&amp;tm_place_name=Bolinao&amp;deeplink_data=eyJmaWVsZHMiOnsic2lnbmF0dXJlIjoiYjMwMDI5ZTdmODBmZjA0ZjM1YjNiOWFmZjViZjIzOTIifSwidXJsIjoiaHR0cHM6Ly93d3cuYWdvZGEuY29tL3BhcnRuZXJzL3BhcnRuZXJzZWFyY2guYXNweD9jaWQ9MTg0NjM4MyZoaWQ9NTEwODM4NTAmY3VycmVuY3k9UEhQJmNoZWNraW49MjAyNi0wMy0wNSZjaGVja291dD0yMDI2LTAzLTA2Jk51bWJlcm9mQWR1bHRzPTEmTnVtYmVyb2ZDaGlsZHJlbj0wJlJvb21zPTEmbWNpZD0zMzImbWFzdGVyUm9vbUlkPTg4MjA5NzY2MSZtcHQ9YUV4V2JraDFWSGR6UTFOMU1ISkZiMHh0YWl0d2F6RklLekZRY1doVU56Sm5WbWQ1ZVRORFUybHVlVGx0Y1ZKVlZtTktWRUpqVHpsTFlrWkRkRkZYU1hsalkxSnRVM2xCYkdwT2RVUm5QVDAmVG90YWxQcmljZT0xODA3LjAyJlRvdGFsVGF4PTE5My42MSZUb3RhbEZlZT0wLjAwJlRvdGFsU3VyY2hhcmdlPTAmbWN1cj1QSFAifQ%3D%3D&amp;utid=40c2aa4b-55ae-4c1d-626f-c0412f724a90&amp;tm_stars=0&amp;client_id=skyscanner_app&amp;price_policy=2&amp;pre_redirect_id=6e8016ea-7a0a-551f-a8d2-c5fcc05b4055&amp;tm_city_code&amp;max_price=2279&amp;guests=1&amp;request_id=6e8016ea-7a0a-551f-a8d2-c5fcc05b4055&amp;tm_country_code=PH</t>
  </si>
  <si>
    <t>16.3249587, 119.7867158</t>
  </si>
  <si>
    <t>Balingasay Road, Patar, Bolinao, Pangasinan, Ilocos Region, 2406, Philippines</t>
  </si>
  <si>
    <t>Located in Bolinao, a few steps from Patar Beach, Chalaroste Place by SMS Hospitality has accommodations with an outdoor swimming pool, free private parking and a garden. The property provides a shared kitchen and free WiFi throughout the property.</t>
  </si>
  <si>
    <t>Travelite Express Hotel</t>
  </si>
  <si>
    <t>www.skyscanner.com.ph/hotel_deeplink/4.0/PH/en-US/PHP/h_h1/146189569/2026-03-02/2026-03-03/hotel/hotel/hotels?legacy_provider_id=927111&amp;rooms=1&amp;closed_user_group=mobile&amp;hb_data=ahsZ1TRDi6NzzsI5EqsEOVqgHbGb0e1o3eYIbMvsobwRFtLDDcXSwxOMJse3zVSRoLBIYW-_esRdkAHAlovRNIaf0gvGpVb8cYP7y5ucS-TndWg5OxnP9YeBA7jMPky2F9sLUx8JrOkXtcUjhkRsZZOStAYR4LaDmVu1NIPzbB0IXlaYXrdRQIJ7nWZyV4gZaY3BjBrfUxdpAxZJ-vDpqhDpZetLhYVXPV50fPi2V1yBS3AgnGMdkIgavm1tYWKmRmS1T6Kr1v29Q3nQjlSlAqZdHOE%3D&amp;q_datetime_utc=2026-03-01T23%3A08%3A40&amp;ticket_price=3000&amp;quote_id=747839226303920337&amp;utid_state=1&amp;channel=iphone&amp;tm_place_name=Baguio&amp;deeplink_data=eyJmaWVsZHMiOnsic2lnbmF0dXJlIjoiZGY2MTE1ODA2ZTE1NGE3NTBhNmI2MWZkZGVmMWYyZWYifSwidXJsIjoiaHR0cHM6Ly9waC5ob3RlbHMuY29tL0hvdGVsLVNlYXJjaD90cGlkPTMyMTQmbXBlPTE3NzI0MDQ0NTMmZW5kRGF0ZT0yMDI2LTAzLTAzJmFkdWx0cz0xJmxvY2FsZT1lbl9QSCZjaGlkPTg1ZWEzODdmLWFkYzYtNDViOS05NWQ2LTJlMmM5ZjM5MzRjYiZlYXBpZD00NCZtY3RjPTMmc3RhcnREYXRlPTIwMjYtMDMtMDImbXBkPVBIUCZtcG49MjAyMDQ0NDM1JmN1cnJlbmN5PVBIUCZyYXRlcGxhbmlkPTIxMDUxODUyNCZtcG09MjQmbXBwPTEmbXBvPUVDJnNlbGVjdGVkPTE5MDA4NDEyJm1wYj0zMjEuNDMmbXBxPTI2NzguNTcmbXBhPTI2NzguNTcifQ%3D%3D&amp;utid=32dbe340-099e-a746-5484-c2d57e9f2e59&amp;tm_stars=2&amp;client_id=skyscanner_app&amp;redirect_delay=1000&amp;price_policy=2&amp;pre_redirect_id=e2e2ae5e-9db0-6566-141a-a64a8c820e41&amp;tm_city_code=BAGP&amp;max_price=3001&amp;guests=1&amp;request_id=e2e2ae5e-9db0-6566-141a-a64a8c820e41&amp;tm_country_code=PH</t>
  </si>
  <si>
    <t>16.6031611, 120.318085</t>
  </si>
  <si>
    <t>Grumpy Joe La Union, Quezon Avenue, Saint Willam Subdivision, Sagayad, San Fernando, La Union, Ilocos Region, 2500, Philippines</t>
  </si>
  <si>
    <t>SM City Baguio</t>
  </si>
  <si>
    <t>Baguio</t>
  </si>
  <si>
    <t>Benguet</t>
  </si>
  <si>
    <t>parking, wifi, elevator, air_conditioning, non-smoking, internet_access, 24-hour_front_desk_service, multilingual_staff, room_service, atm, restaurant, television, desk, shower, luggage_storage</t>
  </si>
  <si>
    <t>Norlu Cedec Midpoint Hotel</t>
  </si>
  <si>
    <t>www.skyscanner.com.ph/hotel_deeplink/4.0/PH/en-US/PHP/h_ad/218631005/2026-03-05/2026-03-06/hotel/hotel/hotels?legacy_provider_id=22&amp;rooms=1&amp;closed_user_group=apps&amp;hb_data=5knCdRXDWxerYVCLDqrJbMlZP82WfLUdhHZLbOxHlTwViXdC1jaxL1iYLYl745okrr75g61h4HoszRp5mVr4yC15rPP938CMfElxCZIaVJxlZUW-9sf4NpXyZz8jTvGTyhG_1Xe97eRaWrquabMDSr71ETEUjVbU8JYk6bNXg7pbRi5ql5ws8_h46-GUvMMMcfFgxK5KbKGvh1mxvhR09wzN1FdPciUeLFewAb5dmYLiJQOvbmSrClFPYJ3fD5LidMudQQPr7KhcD-OO4GiOXStHJbFiBjFfvSv_xqfWD5w0qh75QIJjvlCKaz2EwloIzu39GE7tTL3oJYhkRqIiB1K-QJtgBE1tlsz9d85SswNbDbw_DViP4xaf--HjXUKDUHrS_rErtfpIxyK-rr8RkBYKJnJapK1CQ4xMkf4DTJKE&amp;q_datetime_utc=2026-03-05T14%3A17%3A41&amp;ticket_price=2660&amp;quote_id=4746158282448765248&amp;utid_state=1&amp;channel=iphone&amp;price_without_closed_user_group=2660&amp;tm_place_name=Rosario&amp;deeplink_data=eyJmaWVsZHMiOnsic2lnbmF0dXJlIjoiNjE3NzMzNmY2MzkyZGY2MTI4NGY1ZTRlNDFiNDAwOTEifSwidXJsIjoiaHR0cHM6Ly93d3cuYWdvZGEuY29tL3BhcnRuZXJzL3BhcnRuZXJzZWFyY2guYXNweD9jaWQ9MTg0NjM4MyZoaWQ9NTIyMzAzMzcmY3VycmVuY3k9UEhQJmNoZWNraW49MjAyNi0wMy0wNSZjaGVja291dD0yMDI2LTAzLTA2Jk51bWJlcm9mQWR1bHRzPTEmTnVtYmVyb2ZDaGlsZHJlbj0wJlJvb21zPTEmbWNpZD0zMDM4Jm1hc3RlclJvb21JZD04MTAzOTQ0NTEmbXB0PWRtMW5ZbHA0ZDFSdGEwMU5RMjUyZWxWaWJuaGtWV1JoYjNBM09YcFNkVEJPUW5WdVMyWlBTRko1TVRjeGVVNWFiVlZyWTJseldsTnRUMkpHUlZab2VFUndTbEZsVFZWWWNHaFZiRmR3VFRNJlRvdGFsUHJpY2U9MjY2MC4wMCZUb3RhbFRheD0wLjAwJlRvdGFsRmVlPTAuMDAmVG90YWxTdXJjaGFyZ2U9MCZtY3VyPVBIUCJ9&amp;utid=0dc730f4-ab09-f705-ccf2-dae4d0396e5f&amp;tm_stars=4&amp;client_id=skyscanner_app&amp;price_policy=2&amp;pre_redirect_id=31e222ed-46f0-ab49-691e-f68bfdaf9576&amp;tm_city_code&amp;max_price=2660&amp;guests=1&amp;request_id=31e222ed-46f0-ab49-691e-f68bfdaf9576&amp;tm_country_code=PH</t>
  </si>
  <si>
    <t>16.2215265, 120.503781</t>
  </si>
  <si>
    <t>Jhousken Eatery, MacArthur Highway, Udiao, Bangar, Rosario, La Union, Ilocos Region, 2506, Philippines</t>
  </si>
  <si>
    <t>Rosario</t>
  </si>
  <si>
    <t>Located in Rosario, within 30 miles of Burnham Park and 31 miles of SM City Baguio, Norlu Cedec Midpoint Hotel provides accommodations with a terrace and free WiFi throughout the property as well as free private parking for guests who drive.</t>
  </si>
  <si>
    <t>www.skyscanner.com.ph/hotel_deeplink/4.0/PH/en-US/PHP/h_bc/212402793/2026-03-05/2026-03-06/hotel/hotel/hotels?legacy_provider_id=13&amp;rooms=1&amp;closed_user_group=apps&amp;hb_data=tCyfufxhApPYe2QvKWlqdDGsh1YNnzYn_xj8UakHf2-UsPZfYNAQ7YMUSe0guLSYsyTWxb216P26YkKx4YZiDbZDGh8BvqdGzuWVv5-Ohbg2u-sYPopeUW_NgxxfLn80PYJRyhV37E0A5zbP-_HgSJ1UQaMTgZJ1BpS-vaHY3RkNEmvgyzyT9Jw3ZSZTcZQP_bIIF3EC7RwsN1rykOqwoEDH6aW5QZalacSjgFfoH9inslH4pw70qW_I4Rw_JbuNoJ6JYzq9i40LeM3vZpP-2PEaXdmTdnGU6Bqz46keb1Ps6mtV6S_vrMlPeshuuldSXNJ_Gs7wUMaM9sCXaocIhnpYlt9mC4VXrE6lhhooXHkreTFewGWJYEiLlY7uye80ipF6-uk2w23cgcpsb2sGLTHEsiCbvoGLVeOyKy8_iUoHaIaCScU%3D&amp;q_datetime_utc=2026-03-05T14%3A17%3A41&amp;ticket_price=1634&amp;quote_id=-1781400087413216238&amp;utid_state=1&amp;channel=iphone&amp;price_without_closed_user_group=3857&amp;tm_place_name=San+Juan&amp;deeplink_data=eyJmaWVsZHMiOnsic2lnbmF0dXJlIjoiOTk0YTIzM2M2MWJiZmZlMmM3ZGIwYjJjZWViYjdkZDAiLCJibG9ja19pZCI6IjgxMTQ1NDgwMl8zNDMzODE4NzNfMF8wXzAifX0%3D&amp;utid=564d0c2e-3bd0-2d43-26f4-519b5615eb08&amp;tm_stars=2&amp;client_id=skyscanner_app&amp;price_policy=2&amp;pre_redirect_id=a504cc5f-1541-ebe5-510e-828a19d33b94&amp;tm_city_code&amp;max_price=3015&amp;guests=1&amp;request_id=a504cc5f-1541-ebe5-510e-828a19d33b94&amp;tm_country_code=PH</t>
  </si>
  <si>
    <t>17.7409375, 120.4641875</t>
  </si>
  <si>
    <t>Hotel Mercante</t>
  </si>
  <si>
    <t>www.skyscanner.com.ph/hotel_deeplink/4.0/PH/en-US/PHP/h_ct/212403516/2026-03-05/2026-03-06/hotel/hotel/hotels?legacy_provider_id=31&amp;rooms=1&amp;closed_user_group=general&amp;hb_data=EdGnzCc7-Y76LkDwms2adXvg32C1kwz0FvOoEjhgNaM0gtafEDDysQPPoweKIM6Q-9fpR_WQiednkN2_HNWhJtR7cwPadFxKU9VFCLsP6FvkwJSH_w051grMYZpeHJWD74ehEJBJnjUQhRsXyuk53PaAJDr1gQiS9aDMCfHq1AyeF-QYiEbKiwY7h64uSW1pQUapSPqrAvI50ZSKX6muGg_ZTLPzV-fnDqU_GTowVl2oYbxxsTdqJlm87irg2Eok-P-bzlZbmP57ZNCuuXFvH5pkDlJ2JOni9bAWW3TR8IE_q6-huL5-w5C-H05ghxah4P-drw8NYPGdwPkDuf9vGW3MkAbxlsRNAE8cojOBcbThsI5ZT4U_2xkRhpzz2rgVb2WJLE0k3bxn7SHWwHXG1D0dctVEcOJk3zY6Z68A2w%3D%3D&amp;q_datetime_utc=2026-03-05T14%3A17%3A42&amp;ticket_price=5175&amp;quote_id=8587389328144854679&amp;utid_state=1&amp;channel=iphone&amp;price_without_closed_user_group=21803&amp;tm_place_name=Vigan&amp;deeplink_data=eyJmaWVsZHMiOnsic2lnbmF0dXJlIjoiNzYxYWE0ZTAyOTMzYzBiNjY3Y2M0NDI4MTIwMjlhYTYifSwidXJsIjoiaHR0cHM6Ly9waC50cmlwLmNvbS9ob3RlbHMvcmVkaXJlY3Q%2FaG90ZWxpZD04ODgyMDQxMSZjaXR5PTU5NzU3JkFsbGlhbmNlaWQ9MTI2MDcmc2lkPTg4ODgzMiZjaGVja2luPTIwMjYtMDMtMDUmY2hlY2tvdXQ9MjAyNi0wMy0wNiZzaG9wcGluZ2lkPTA3NjJiYmYyZDA1NDQ4YWI4ZDRhZTJmMjlkMTY5NjUyJmFkdWx0PTEmY2hpbGRyZW49MCZhZ2VzPSZsYW5ndWFnZT1lbnBoJmxvY2FsZT1lbl9QSCZyb29taWQ9MTQzNDI3MDcwNiZzd2lkPTAmcGF5PVBQJmZndD0xJmNybj0xJmN1cnI9UEhQJndrcD0xJnN0YW5kPUg0c0lBQUFBQUFBQV93RDRBQWZfQ2wwS0FoZ0JFZ1FJQVJBQUdsRUk4dmYwcXdVWUFEQUFPUHNSbUFHN2xhMHFxQUVBdUFFQ3dBRUEwUUgyS0Z5UFFqU3hRT0VCQUFBQUFBQTN0RURvQWRQNHFiUUJpQUlnaVFRQUFBQUFBQUFBQUtBRUFLRUZBQUFBQUFENGdVQWFJREEzTmpKaVltWXlaREExTkRRNFlXSTRaRFJoWlRKbU1qbGtNVFk1TmpVeUlBUW80NkNtelFaSUFWSUdPVFZqWW1ZeFdod0tBMUJJVUJGSEEzZ0xKQ2ktUHhvRFVFaFFJVWNEZUFza0tMNF9ZZ1ZsYmw5UVNHaThGSEFCZUFDS0FRZElBWGdBeUFFQnFnRUE4Z0VpTURjMk1tSmlaakprTURVME5EaGhZamhrTkdGbE1tWXlPV1F4TmprMk5USmZNNUlDQVRTYUFnQUFBQURfX3dFQUFQX19zc1ZjYnZnQUFBQSJ9&amp;utid=ecf704fa-9e59-8fb6-616b-daba1ad2038f&amp;tm_stars=3&amp;client_id=skyscanner_app&amp;price_policy=2&amp;pre_redirect_id=83b4724b-f034-62a2-d081-d672b81a4b82&amp;tm_city_code=VGNP&amp;max_price=8568&amp;guests=1&amp;request_id=83b4724b-f034-62a2-d081-d672b81a4b82&amp;tm_country_code=PH</t>
  </si>
  <si>
    <t>17.5729417, 120.3887381</t>
  </si>
  <si>
    <t>Hotel Mercante, Calle Bonifacio, Barangay III, Capangpangan, Vigan, Ilocos Sur, Ilocos Region, 2700, Philippines</t>
  </si>
  <si>
    <t>Double Deluxe</t>
  </si>
  <si>
    <t>With a stay at Hotel Mercante in Vigan (Vigan Heritage Village), you'll be steps from Calle Crisologo and 3 minutes by foot from Cathedral of Vigan Historical Marker. This hotel is 0.3 mi (0.5 km) from Plaza Salcedo and 0.3 mi (0.5 km) from St. Paul's Metropolitan Cathedral.
Pamper yourself with onsite massages or make use of the other amenities, which include complimentary wireless internet access.
At Hotel Mercante, enjoy a satisfying meal at the restaurant. Wrap up your day with a drink at the bar/lounge. A complimentary local cuisine breakfast is served daily from 6: 30 to 9:30 AM.
Featured amenities include a 24-hour front desk, luggage storage, and laundry facilities. Free self parking is available onsite.
Make yourself at home in one of the 26 air-conditioned guestrooms. Complimentary wireless internet access is available to keep you connected. Bathrooms have complimentary toiletries and bidets. Conveniences include safes and complimentary drinks at the cantina, and housekeeping is provided on request.</t>
  </si>
  <si>
    <t>Cordillera Inn</t>
  </si>
  <si>
    <t>www.skyscanner.com.ph/hotel_deeplink/4.0/PH/en-US/PHP/h_ct/224917207/2026-03-05/2026-03-06/hotel/hotel/hotels?legacy_provider_id=31&amp;rooms=1&amp;hb_data=-Q7Twd1HkNrolUIQhNjXxuxayaAor0r_G1TPsihzHAInCHoUyQFvai5w3vtSXZGguat7uzwoz1bxA1LxpU7AyygMakjl8HSOpTnVW1PBxZnu1V2Z23FkUlibC935Mtp_qHTooBV72gHT7F03stuIxTe1YEh3AW2pXQgFYBQ2xoHg83j0x_tSvC8yqGBHyjAt4doOlO8COqF1WaMTlVNZMbuK-XiP_wnUugtal8kNgmvqVTe1mJa6L-SDdBsiCFEGP1Vc50GliwYK6_oVvOJtXkREiMb1JHwh5EPwpmGDhp7Q6ib90WsSaisuz3z20qfVjXVCsEp3Gqd2vZfy7BXY4WDtxrAvbgDz0lZic9pFMAx1JSrOz3aerx7oPB9EZmBh28RJPKZjxu5u_tCHRTWL_N5BKMQVWBoyj9V7pm-8mQ%3D%3D&amp;q_datetime_utc=2026-03-05T14%3A17%3A42&amp;ticket_price=3182&amp;quote_id=3292532497110855206&amp;utid_state=1&amp;channel=iphone&amp;tm_place_name=Vigan&amp;deeplink_data=eyJmaWVsZHMiOnsic2lnbmF0dXJlIjoiMmU4ZWY2MzFiMDcxZmM4ZmE4MTE1MWY3NTAzMDY0M2YifSwidXJsIjoiaHR0cHM6Ly9waC50cmlwLmNvbS9ob3RlbHMvcmVkaXJlY3Q%2FaG90ZWxpZD0zMDMzMzAzJmNpdHk9NTk3NTcmQWxsaWFuY2VpZD0xMjYwNyZzaWQ9ODg4ODMyJmNoZWNraW49MjAyNi0wMy0wNSZjaGVja291dD0yMDI2LTAzLTA2JnNob3BwaW5naWQ9NzQxYjcxMjBjOGU4NDJhNTg4MmFiZGVlMTY1NTEyZGMmYWR1bHQ9MSZjaGlsZHJlbj0wJmFnZXM9Jmxhbmd1YWdlPWVucGgmbG9jYWxlPWVuX1BIJnJvb21pZD0xMzQzMjgxMDcxJnN3aWQ9MCZwYXk9UFAmZmd0PTEmY3JuPTEmY3Vycj1QSFAmd2twPTEmc3RhbmQ9SDRzSUFBQUFBQUFBX3dBREFmei1DbUVLQWhnQkVnUUlBUkFBR2xVSXI2X0RnQVVTQVRJWUFEQzREemlPYTVnQjE1RzVBYWdCQUxnQkFzQUJBdEVCU09GNkZLNG5wVURoQVZLNEhvVnIyNmhBNkFIWTJzcnhBWWdDSUlrRUZLNUg0WG9VSzBDZ0JBQ2hCUUFBQUFBQUFBQUFHaUEzTkRGaU56RXlNR000WlRnME1tRTFPRGd5WVdKa1pXVXhOalUxTVRKa1l5QUVLUG1ncHMwR1NBRlNCamhsWkRRd1lsb2NDZ05WVTBRUlZPT2xtOFNnRzBBYUExQklVQ0ZIQTNnTEpDaS1QMklGWlc1ZlVFaG92QlJ3QVhnQWlnRUhTQUY0QU1nQkFhb0JCd29ETURJeEVBTHlBU0kzTkRGaU56RXlNR000WlRnME1tRTFPRGd5WVdKa1pXVXhOalUxTVRKa1kxOHdrZ0lCTkpvQ0FBQUFBUF9fQVFBQV9fOGYxVDJjQXdFQUFBIn0%3D&amp;utid=544e4eb2-f5fb-031b-88aa-309cf9bde8be&amp;tm_stars=0&amp;client_id=skyscanner_app&amp;price_policy=2&amp;pre_redirect_id=92587c9f-ea3c-201d-4355-f136f5bf6712&amp;tm_city_code=VGNP&amp;max_price=3182&amp;guests=1&amp;request_id=92587c9f-ea3c-201d-4355-f136f5bf6712&amp;tm_country_code=PH</t>
  </si>
  <si>
    <t>17.5720181, 120.3888923</t>
  </si>
  <si>
    <t>Jesus Christ Saves Global Outreach, Calle Crisologo, Barangay II, Capangpangan, Vigan, Ilocos Sur, Ilocos Region, 2700, Philippines</t>
  </si>
  <si>
    <t>At CORDILLERA INN, exceptional service and top-notch amenities create a memorable experience for guests. Complimentary internet access is available in the hotel to ensure you stay connected during your visit. Arrange your trips to and from the airport using the hotel's convenient transportation services booking.Continuously receive the support you require through front desk amenities such as concierge service and luggage storage.At the hotel, their tours can even assist you in booking tickets and securing reservations for leisure activities and adventures.At the hotel, utilize the convenient dry cleaning service to maintain your preferred travel attire fresh, allowing you to pack lighter.Due to health concerns, smoking is strictly prohibited within the entire premises of hotel.For the health and well-being of all guests and staff, smoking is restricted exclusively to assigned zones.Accommodations come equipped with all the conveniences required for a restful night's slumber. A selection of rooms at CORDILLERA INN come furnished with linen service to cater to your needs and comfort.A number of rooms feature cable TV for guest amusement and enjoyment.In certain rooms, the hotel offers visitors access to bottled water, instant coffee and instant tea. At CORDILLERA INN, select bathrooms are equipped with toiletries to enhance your comfort during your stay. A delightful breakfast is the perfect way to begin your day, and at CORDILLERA INN, you can always indulge in a scrumptious meal on-site.Allow your journey to be free from the pangs of hunger! On-site eateries offer delicious and accessible meal choices.</t>
  </si>
  <si>
    <t>Ahava Lodge</t>
  </si>
  <si>
    <t>www.skyscanner.com.ph/hotel_deeplink/4.0/PH/en-US/PHP/h_bc/223767607/2026-03-05/2026-03-06/hotel/hotel/hotels?legacy_provider_id=13&amp;rooms=1&amp;closed_user_group=apps&amp;hb_data=_UaGONwZvvo963ettpvR1lx6ta62SajuxHRyjfQBssvymz0C4BcXOdkwAZINW41zfENobKFlcmbyIOtAMaEW4LPTCzSyQlF5AXy_iv_ug_IIUgYG3zQkrVjCDnduNooW2X070qhSsenO00sGZCdDg1EWGjB7fBWk4VgjflSHsH7NkyQCS6kCS61oiz8UYCdUzCvkqFFqChmxjFoBKBKF7w7k6_3lWXy-Gndd5lpKnZEy6moOkcEI8MkAZiTOanQO9zq1IrtMbL-WwRjxWPbIsKlPmaMxaFkG_9YbZql-ITyjALupYs4zrz835cumSkMQUSXBY3qHHrg1tyYUdrooc6mp0Yrl3SwscICF9rvfngfM5_yOVsftd-PhwHzakD0jnv7f0_6shyY95UHkSPq1jxI6oBm-xgONY04kQvS11KW4epVt8JA%3D&amp;q_datetime_utc=2026-03-05T14%3A17%3A42&amp;ticket_price=1814&amp;quote_id=-5796752935406058519&amp;utid_state=1&amp;channel=iphone&amp;price_without_closed_user_group=2171&amp;tm_place_name=Cervantes&amp;deeplink_data=eyJmaWVsZHMiOnsic2lnbmF0dXJlIjoiNTMxOWNhZmNjMTAwNDc2ZjU2YmIxZWIzY2JkOWQ2NDgiLCJibG9ja19pZCI6IjE1NTIzMzI0MDFfNDI2NDEwOTExXzJfMl8wIn19&amp;utid=2c85bd1f-1bd1-d5b3-46d6-2cba90fc25dc&amp;tm_stars=3&amp;client_id=skyscanner_app&amp;price_policy=2&amp;pre_redirect_id=2a464d1b-6ab1-6fed-b096-8c006515be3a&amp;tm_city_code&amp;max_price=4838&amp;guests=1&amp;request_id=2a464d1b-6ab1-6fed-b096-8c006515be3a&amp;tm_country_code=PH</t>
  </si>
  <si>
    <t>16.9888063, 120.7363876</t>
  </si>
  <si>
    <t>Tagudin-Cervantes-Sabangan Road, Concepcion, Tam-awan, Cervantes, Ilocos Sur, Ilocos Region, 2718, Philippines</t>
  </si>
  <si>
    <t>Cervantes</t>
  </si>
  <si>
    <t>Ahava Lodge is located in Cervantes and features a restaurant. Featuring a terrace, the 3-star hotel has air-conditioned rooms with free WiFi, each with a private bathroom. The hotel has family rooms. At the hotel, rooms have a desk.</t>
  </si>
  <si>
    <t>NSCC Hotel Vigan</t>
  </si>
  <si>
    <t>www.skyscanner.com.ph/hotel_deeplink/4.0/PH/en-US/PHP/h_ad/146213082/2026-03-05/2026-03-06/hotel/hotel/hotels?legacy_provider_id=22&amp;rooms=1&amp;closed_user_group=general&amp;hb_data=nrO0dyEFcGE2I8yHHyk7hjdcRhR27XAcHWHtfIOx8pKwQkJ6V-shpqa4cXrJFmfjVmUnGFywOi4ABDKF-BU1TbDJbacACUgWC28GBRDdMVA99AOOFLf8PTMZrIf4xbb9RFrXAAbo_1MbhjghBL2dAPaU7oyt6-xIvcWnnfL-xuwC89awFLkRQj-ImU58pm8RbXAY0l5iHHT9sakP3ADmN3L5sz1UeWy4P1gKua9Ey8Q9nvfEw2Qs3C7n7wPtR0oeKsNRbzZ93W6c-SJ80Cpt_5F4mhQwSZGoN0Y2-yLADZYjVOcgtFUQlMsp5rXhg4VePHsku-VNsCnMYNbvTC6mGWyOnW8WLA3wyI6PyAoxeiUpTVStEr_Tc22CNju09f8tG4H_vydGmcIGZukqX3hiR_2fQHyK7mAM6R0Eu6TEjfJb&amp;q_datetime_utc=2026-03-05T14%3A17%3A42&amp;ticket_price=1785&amp;quote_id=-788052603923816400&amp;utid_state=1&amp;channel=iphone&amp;price_without_closed_user_group=7141&amp;tm_place_name=Vigan&amp;deeplink_data=eyJmaWVsZHMiOnsic2lnbmF0dXJlIjoiNDI1NjFkMWRiOWZjNjBkMWQ4OTk3NWE4Mzc0MmMxMGUifSwidXJsIjoiaHR0cHM6Ly93d3cuYWdvZGEuY29tL3BhcnRuZXJzL3BhcnRuZXJzZWFyY2guYXNweD9jaWQ9MTg0NjM4MyZoaWQ9MTEzNDgxNCZjdXJyZW5jeT1QSFAmY2hlY2tpbj0yMDI2LTAzLTA1JmNoZWNrb3V0PTIwMjYtMDMtMDYmTnVtYmVyb2ZBZHVsdHM9MSZOdW1iZXJvZkNoaWxkcmVuPTAmUm9vbXM9MSZtY2lkPTMzMiZtYXN0ZXJSb29tSWQ9ODY1MjU4NTk4Jm1wdD1WRFkxUVRNMmQzaFhVVmx6VVZCbFprSmFRUzkxYlZaRmRtNHpRWGxRWVZCTVRUQm5lR014UmxSelMxaDFkMWhhUkRoemVXcGlkSGh1UjBabVFsUlpUMlJpWlZOQ2FsVTFZamRTVVRkUlBUMCZUb3RhbFByaWNlPTE3ODUuMTcmVG90YWxUYXg9MjA2LjQyJlRvdGFsRmVlPTE1MC42MSZUb3RhbFN1cmNoYXJnZT0wJm1jdXI9UEhQIn0%3D&amp;utid=7557c5e1-d64a-0884-a339-c7b740c5652b&amp;tm_stars=3&amp;client_id=skyscanner_app&amp;price_policy=2&amp;pre_redirect_id=e6da434f-2a98-ae97-28fb-258a8d40d409&amp;tm_city_code=VGNP&amp;max_price=2891&amp;guests=1&amp;request_id=e6da434f-2a98-ae97-28fb-258a8d40d409&amp;tm_country_code=PH</t>
  </si>
  <si>
    <t>17.5725514, 120.3879073</t>
  </si>
  <si>
    <t>Calle A. Reyes, Barangay II, Capangpangan, Vigan, Ilocos Sur, Ilocos Region, 2700, Philippines</t>
  </si>
  <si>
    <t>parking, wifi, air_conditioning, non-smoking, internet_access, 24-hour_front_desk_service, room_service, restaurant, safe_deposit_box, car_rental, meeting_facilities, banquet_service, television, desk, shower, airport_shuttle, complimentary_bottled_water, hairdryer</t>
  </si>
  <si>
    <t>Featuring 3-star accommodations, NSCC Hotel Vigan is located in Vigan, a 2-minute walk from Calle Crisologo and 300 yards from Bantay Bell Tower.</t>
  </si>
  <si>
    <t>RedDoorz @ JJ &amp; Kaye Apartment Pangasinan</t>
  </si>
  <si>
    <t>www.skyscanner.com.ph/hotel_deeplink/4.0/PH/en-US/PHP/h_bc/212751929/2026-03-02/2026-03-03/hotel/hotel/hotels?legacy_provider_id=13&amp;rooms=1&amp;closed_user_group=apps&amp;hb_data=M_-6LWD_9RTwLYCoidHHnqJ7OWsbqd8d5EMNbWm0WGS5x6dXX3PSWKebC2DEI6hDA2ATdl-Gc3fDFwdBkQlMwF63r1_Yk3t3HNpCvqHHGM8r5Elcckk8EQ6DQQObl4DBEObQrz6V17RKZ7BVbw_L4mKFI40wRKUNs5nWaV2PCeQl2B-PZiWmhLQzWtYRUjWCke1I5CTLQI-MteNpliALL1ljWMIXTgXDv-Oq5x0R7-rku11J4sy2-BJDk10RBjxkooJTRoMkJlvouHFVRASWd7GWa_fQElokawZ88K41KVD9q0abwtiyK-JARnZkKjcGpVD1GnV4gXvvlEFkmiynD7jw9MMaIUmQjvrTwbr-a0Hnya7RtJO46Ob_ZoN61gqZ1zuiiLhuIMY8O6czgVuNcGmsXn_KG2Bq2zCwAb0JtoW0M2Zk2z4%3D&amp;q_datetime_utc=2026-03-01T23%3A09%3A01&amp;ticket_price=1158&amp;quote_id=2059854824394260638&amp;utid_state=1&amp;channel=iphone&amp;price_without_closed_user_group=2733&amp;tm_place_name=Rosales&amp;deeplink_data=eyJmaWVsZHMiOnsic2lnbmF0dXJlIjoiNmZlN2IzMmMwNmQ0YmQxZmNjNzQ3ZTUzOGExZjE5M2IiLCJibG9ja19pZCI6Ijg0NDk2NjYwMV8zNTE0NDc5NDVfMF8wXzAifX0%3D&amp;utid=fb1b817c-5dc6-e002-db58-0b66f187c7c6&amp;tm_stars=1&amp;client_id=skyscanner_app&amp;redirect_delay=1000&amp;price_policy=2&amp;pre_redirect_id=3c08d519-abe2-f496-5f96-c6497aef66ca&amp;tm_city_code&amp;max_price=1544&amp;guests=1&amp;request_id=3c08d519-abe2-f496-5f96-c6497aef66ca&amp;tm_country_code=PH</t>
  </si>
  <si>
    <t>15.8823125, 120.5975625</t>
  </si>
  <si>
    <t>Carmen West, Rosales, Pangasinan, Ilocos Region, 2441, Philippines</t>
  </si>
  <si>
    <t>Baleno</t>
  </si>
  <si>
    <t>Rosales</t>
  </si>
  <si>
    <t>wifi, air_conditioning, non-smoking, internet_access, 24-hour_front_desk_service, room_service, television, complimentary_bottled_water</t>
  </si>
  <si>
    <t>Hardin De Corales</t>
  </si>
  <si>
    <t>www.skyscanner.com.ph/hotel_deeplink/4.0/PH/en-US/PHP/h_h1/205096259/2026-03-05/2026-03-06/hotel/hotel/hotels?legacy_provider_id=927111&amp;rooms=1&amp;closed_user_group=mobile&amp;hb_data=r3rY9wwKtOdPmSt0_BT4ypVEciHcf8gP1uJK2wkTDHjVPtVzk9tdvWYC7OGTUbKNO1Kc5pRPvcHuqYa3V4e_RNqFu0pnAP1wh-c6RQ_h2iUvboGjawbzuZ3lf5k1SU4lht-rXOferHeuzU5N8PqL4fZwP2xx2FxPQUf7GN4OcWszqN_M2JAe-SKfY33fHjCUKjzepJfl5ruQdKI6MvuEjxO-1X1rMbNJY1qeypPbpTAnPqkgR4nAL0yhf8yEQ1FcSy2mVpUu8qBSZPO1NsFZGoTtk60%3D&amp;q_datetime_utc=2026-03-05T12%3A16%3A14&amp;ticket_price=2642&amp;quote_id=4552823822582850677&amp;utid_state=1&amp;channel=iphone&amp;price_without_closed_user_group=5437&amp;tm_place_name=San+Fernando&amp;deeplink_data=eyJmaWVsZHMiOnsic2lnbmF0dXJlIjoiZTI5MjBjMzMwZWQ2ODZmZTEyMjA5MDZjNmJmN2I2OTUifSwidXJsIjoiaHR0cHM6Ly9waC5ob3RlbHMuY29tL0hvdGVsLVNlYXJjaD90cGlkPTMyMTQmbXBlPTE3NzI3MTI5MTImZW5kRGF0ZT0yMDI2LTAzLTA2JmFkdWx0cz0xJmxvY2FsZT1lbl9QSCZjaGlkPTk0YThmYmI1LWZhNjYtNGRhYy1iOTZiLTllMzMwMzZiNzgzNiZlYXBpZD00NCZtY3RjPTMmc3RhcnREYXRlPTIwMjYtMDMtMDUmbXBkPVBIUCZtcG49MzI3NjA4NTQ0JmN1cnJlbmN5PVBIUCZyYXRlcGxhbmlkPTQwNTYyOTgxNCZtcG09MjQmbXBwPTEmbXBvPUVDJnNlbGVjdGVkPTEyMjIwNjY4MiZtcGI9MjgzLjA5Jm1wcT0yMzU5LjA4Jm1wYT0yMzU5LjA4In0%3D&amp;utid=b882a20c-b387-1327-9190-fa0e229c269b&amp;tm_stars=0&amp;client_id=skyscanner_app&amp;price_policy=2&amp;pre_redirect_id=7a7ea971-5bc3-2d58-01a1-0af3af48e8eb&amp;tm_city_code=SFEP&amp;max_price=4974&amp;guests=1&amp;request_id=7a7ea971-5bc3-2d58-01a1-0af3af48e8eb&amp;tm_country_code=PH</t>
  </si>
  <si>
    <t>16.5872138, 120.3002305</t>
  </si>
  <si>
    <t>Canaoay Beach Road, San Francisco, San Fernando, La Union, Ilocos Region, 2500, Philippines</t>
  </si>
  <si>
    <t>Hardin De Corales provides beachfront accommodations in San Fernando. Featuring a garden, the 1-star homestay has air-conditioned rooms with free Wifi. The accommodation provides a shared kitchen and full-day security for guests.</t>
  </si>
  <si>
    <t>Thunderbird Resorts and Casinos Poro Point</t>
  </si>
  <si>
    <t>www.skyscanner.com.ph/hotel_deeplink/4.0/PH/en-US/PHP/h_ct/130070999/2026-03-02/2026-03-03/hotel/hotel/hotels?legacy_provider_id=31&amp;rooms=1&amp;closed_user_group=general&amp;hb_data=CmaLg-XcDh1LzeIES1R8ARhL6mLkwvvhjLVEwtXpAuB2I5K3ON-MjJmYof9K4itRQJGZyvF2uBWuwqe7TknuTVHgcIcsO_wfh6ba-doaph-hq4zi_FnGicoGnNKMkGkTvdhYdPtmFwKYv99IVCBOIN6IgCjG3ZVmr55BzrMH2Pv5v37bjPxdQDFpfSF69Diborf2DGmbzGM_TioStZrLj825Ey7oJo-KLrz79Q9Y203wBIuuWkd0c2oC2qPXaQ54Tp12nlm37S10oQ1R0tjbAOIKI7OuJ_OsBWzu4cLM0VDus202yZPjKUVzn-TmaGJB2C5uKW7QmFzCOQT-BCWgsR9yep9V-nbxTKwgrnx0SEDJXVhVScczJztnMb2Q0mbGda-njmeZBUKX0yppGemEsXk61AVVRPZ8ih3ZFGS-ew%3D%3D&amp;q_datetime_utc=2026-03-01T23%3A09%3A03&amp;ticket_price=16451&amp;quote_id=256429574265750680&amp;utid_state=1&amp;channel=iphone&amp;price_without_closed_user_group=18855&amp;tm_place_name=San+Fernando&amp;deeplink_data=eyJmaWVsZHMiOnsic2lnbmF0dXJlIjoiZjc5ZDRjNmE5ZjQ5NTg1ZmJjOTdiNmRiY2Q4ZTA0MmEifSwidXJsIjoiaHR0cHM6Ly9waC50cmlwLmNvbS9ob3RlbHMvcmVkaXJlY3Q%2FaG90ZWxpZD03MDcwNDEmY2l0eT0zMDcwODEmQWxsaWFuY2VpZD0xMjYwNyZzaWQ9ODg4ODMyJmNoZWNraW49MjAyNi0wMy0wMiZjaGVja291dD0yMDI2LTAzLTAzJnNob3BwaW5naWQ9NTQwNmQyMmVjNTI0NDE4ODg4MjFiNGNjMDM3MTExZmQmYWR1bHQ9MSZjaGlsZHJlbj0wJmFnZXM9Jmxhbmd1YWdlPWVucGgmbG9jYWxlPWVuX1BIJnJvb21pZD0xNzQyMDMzMTU2JnN3aWQ9MCZwYXk9UFAmZmd0PTEmaXNfc3A9UTImY3JuPTEmY3Vycj1QSFAmd2twPTEmc3RhbmQ9SDRzSUFBQUFBQUFBX3dBTkFmTC1DbXNLQWhnQkVnUUlBUkFBR2w4SWhLTFZ2Z1lZQURBQU9KRVNtQUhoa3l1b0FRQzRBUUxBQVFMUkFmWW9YSS1pV010QTRRSEQ5U2hjM3hEUVFPZ0JpYkxTZ3dLSUFpQ0pCQUFBQUFBQUFBQUFvQVFHcWdRTUNOb1BFUXJYbzNDOXhxSkFvUVgyS0Z5UGdueTlRQm9nTlRRd05tUXlNbVZqTlRJME5ERTRPRGc0TWpGaU5HTmpNRE0zTVRFeFptUWdCQ2pialpQTkJrZ0JVZ1psTVRBNFpEaGFIQW9EVUVoUUVSQllPYlRJZHI0X0dnTlFTRkFoRUZnNXRNaDJ2ajlpQldWdVgxQklhTGtVY0FGNEFJb0JCMGdCZUFESUFRR3FBUWNLQXpBeU1oQUM4Z0VpTlRRd05tUXlNbVZqTlRJME5ERTRPRGc0TWpGaU5HTmpNRE0zTVRFeFptUmZNSklDQVRTYUFnQUFBQURfX3dFQUFQX19WYThma3cwQkFBQSJ9&amp;utid=2be6340e-1a04-cef6-33d0-7abbcf1e17d3&amp;tm_stars=5&amp;client_id=skyscanner_app&amp;redirect_delay=1000&amp;price_policy=2&amp;pre_redirect_id=716e2246-d832-5101-7408-89ab3c2fc287&amp;tm_city_code=SFEP&amp;max_price=28011&amp;guests=1&amp;request_id=716e2246-d832-5101-7408-89ab3c2fc287&amp;tm_country_code=PH</t>
  </si>
  <si>
    <t>16.6108407, 120.2901849</t>
  </si>
  <si>
    <t>San Fernando, La Union, Ilocos Region, 2500, Philippines</t>
  </si>
  <si>
    <t>Bedbox Hotel Dagupan</t>
  </si>
  <si>
    <t>www.skyscanner.com.ph/hotel_deeplink/4.0/PH/en-US/PHP/h_ad/130398139/2026-03-02/2026-03-03/hotel/hotel/hotels?legacy_provider_id=22&amp;rooms=1&amp;hb_data=kwRrDY2E3LP8JJdEMmIoNrVA3bipdwDsJmtCdoYP1PW6tawqktjd-5PxQOfK7ysQ1dQMdF80na9kzpKkvuUvOmVb6bJ_84iWoJnRMfPMC9GrVIyRZOmoMhUt9boNHTGfZ0JjTsCmE4SNWXOOWCXxuKgntEb3ZzdYidASron8UmD1YYTFrq8wmoF5pA9pJNF9T02VcE68W1OMrPt1ikGzHJMUkldDSepW9Udp8UBW1VnISfkKohzk5_GsS5__HO-hvpW2Cs66emauuuP52DeOKhd5piQMqswtZ2VKlOQ6VXqxFg1QAmgaknObeyYdG_vrzGIObeSssnkPI3OPTlBjlWdiSN5J5o82WceBjErj_44Tvm2cfAyvu6p64-hBGJ8DZVis7J3m5y8-O_NseCmUdCeA3ykVdD_CvvCm9Lh6_EdL&amp;q_datetime_utc=2026-03-01T23%3A09%3A03&amp;ticket_price=1196&amp;quote_id=-806986663381547941&amp;utid_state=1&amp;channel=iphone&amp;tm_place_name=Dagupan&amp;deeplink_data=eyJmaWVsZHMiOnsic2lnbmF0dXJlIjoiM2ZhNjU5N2YzYzRiMzIzZmRmNTljMDk1ZDdhOWMwMjMifSwidXJsIjoiaHR0cHM6Ly93d3cuYWdvZGEuY29tL3BhcnRuZXJzL3BhcnRuZXJzZWFyY2guYXNweD9jaWQ9MTg0NjM4MyZoaWQ9NTQ2NDk1JmN1cnJlbmN5PVBIUCZjaGVja2luPTIwMjYtMDMtMDImY2hlY2tvdXQ9MjAyNi0wMy0wMyZOdW1iZXJvZkFkdWx0cz0xJk51bWJlcm9mQ2hpbGRyZW49MCZSb29tcz0xJm1jaWQ9MzMyJm1hc3RlclJvb21JZD0zMTQzNDUwMjEmbXB0PVRFNDBWVXQxZW5WVlZIZGxlU3RqTlhWelMxWmlVVkJWV0VORWQxTnpOM2hKZHpkbVNsbzBSMGxtUWpCV01rZDBSM0J3YUVoSldFWjNjMmcwZGxOMWNXNUJRMVJCYW5FeFprUmtVRFkyY25JJlRvdGFsUHJpY2U9MTE5Ni4xOSZUb3RhbFRheD0xMTIuNDImVG90YWxGZWU9MTAzLjI4JlRvdGFsU3VyY2hhcmdlPTAmbWN1cj1QSFAifQ%3D%3D&amp;utid=cf354c50-4d9d-2396-d3d9-4739449cc550&amp;tm_stars=3&amp;client_id=skyscanner_app&amp;redirect_delay=1000&amp;price_policy=2&amp;pre_redirect_id=045cd700-c776-f0e1-fc02-dec261e28a87&amp;tm_city_code&amp;max_price=2800&amp;guests=1&amp;request_id=045cd700-c776-f0e1-fc02-dec261e28a87&amp;tm_country_code=PH</t>
  </si>
  <si>
    <t>16.0435348, 120.3390682</t>
  </si>
  <si>
    <t>Bedbox Hotel, Rizal Street, Herrero - Perez, Pogo Grande, Dagupan, Pangasinan, Ilocos Region, 2400, Philippines</t>
  </si>
  <si>
    <t>EC Hotel Near Laoag Airport</t>
  </si>
  <si>
    <t>www.skyscanner.com.ph/hotel_deeplink/4.0/PH/en-US/PHP/h_bc/204300468/2026-03-05/2026-03-06/hotel/hotel/hotels?legacy_provider_id=13&amp;rooms=1&amp;closed_user_group=apps&amp;hb_data=GqfJwDQHdE18V9Uw7r7G0dbwB64_X13T4PXy7HhyBmIxEGVUhvXsv2PIE45w2b6UE-qXUpPDwF8hr1AIJH6W-yAV74fwCp_eIF2PyrLee6Nb76daKnBVrNd-Xaio6jZgEbShQa_gBgmkjXsIuou9a8dNBvgA88FMI9P-WJEYAZXp8wVWBKIHXiI5zUJFP4hT_puGxyEbzUBXGzA9z78KBo2J23c8KbogWi8YsAcrocY1bkBhRVPh-iTgMa6bvAWkvq100DXM04XlPXbPltGW6zhsD1g-j8kvZjoo7dOQ8vtIwaAKz0_gMu7cjElhcwKtGotrz9IKj-ehuYHtuiNFi7j-70KmhQDRzzwDmu0OLCcs0MYj3bPefVJRA3tVsNhabJh7lS22kzd7OHktjSf4g4Mxf_Nf5yS1kSCOfRri7BHAGJ63ols%3D&amp;q_datetime_utc=2026-03-05T14%3A18%3A44&amp;ticket_price=1228&amp;quote_id=-3280893277834651808&amp;utid_state=1&amp;channel=iphone&amp;price_without_closed_user_group=2658&amp;tm_place_name=Laoag&amp;deeplink_data=eyJmaWVsZHMiOnsic2lnbmF0dXJlIjoiNDI0ZTdmZDkzODk0ZjI3NTU4ZDA0ZmVmMmU5ZDkxODkiLCJibG9ja19pZCI6Ijk4Mzg3NjEwMV8zNzA4MTI3MzdfMF8wXzAifX0%3D&amp;utid=f340f07c-3a28-8053-b781-5ac417b1f614&amp;tm_stars=0&amp;client_id=skyscanner_app&amp;price_policy=2&amp;pre_redirect_id=63653cd4-dd6c-3785-d417-56312134cb84&amp;tm_city_code=LAOP&amp;max_price=2558&amp;guests=1&amp;request_id=63653cd4-dd6c-3785-d417-56312134cb84&amp;tm_country_code=PH</t>
  </si>
  <si>
    <t>18.1866937, 120.569414</t>
  </si>
  <si>
    <t>NorthWestern University, Laoag Rotonda, Laoag, Brgy. 50- Buttong, Ilocos Norte, Ilocos Region, 2900, Philippines</t>
  </si>
  <si>
    <t>Located in Laoag, within 6.6 miles of Paoay Sand Dunes and 10 miles of Paoay Church, EC Hotel near Laoag Airport provides accommodations with a terrace as well as free private parking for guests who drive.</t>
  </si>
  <si>
    <t>Hotel Luna</t>
  </si>
  <si>
    <t>www.skyscanner.com.ph/hotel_deeplink/4.0/PH/en-US/PHP/h_ad/129235965/2026-03-02/2026-03-03/hotel/hotel/hotels?legacy_provider_id=22&amp;rooms=1&amp;closed_user_group=general&amp;hb_data=qgN23vxgADs_Wu9fRPXvKaqem2ZeSgRgqqwGckghOHIOTmWe81CowMioX-zbF4o4CZ5IxW3_hrxtG9iniuy22TifnncHvahUqGBEx-6eoNy82imI1FTLI-KSXhGVnwKahCtDO6fJlTSDS9-RSwj9pM6F699X5gba2ERdrWuOhjMz4cWt2o_uRZhRMZjfmhi-WR-wvRvOp16s4ZVdE-pIEX0vjEJb0Byd4JlnmV8zUUMWvb6Vx71S_yRqkiQXXJe-Evvc2wVjYITD745vJoZQTEC6iIzx7hDbb7RMUTy7SI5aGaAcfQA46UqhewOYihmFGHtTmuAOC2TfIAlQpuGZ1P-o43qkfdhnN-8rb7WsXa6jEmKC_z610vQklj1vpHMMg93AbhO6w_UWBZouB2e4A3SkGOfNsXShPIlucKP65dxL&amp;q_datetime_utc=2026-03-01T23%3A09%3A19&amp;ticket_price=5548&amp;quote_id=-2379644842682648991&amp;utid_state=1&amp;channel=iphone&amp;price_without_closed_user_group=11963&amp;tm_place_name=Vigan&amp;deeplink_data=eyJmaWVsZHMiOnsic2lnbmF0dXJlIjoiOGNiYmM2YjUwNzg3NDFkYWQ5ZjljMDNmN2VjYzY4OTgifSwidXJsIjoiaHR0cHM6Ly93d3cuYWdvZGEuY29tL3BhcnRuZXJzL3BhcnRuZXJzZWFyY2guYXNweD9jaWQ9MTg0NjM4MyZoaWQ9NTY0NTk0JmN1cnJlbmN5PVBIUCZjaGVja2luPTIwMjYtMDMtMDImY2hlY2tvdXQ9MjAyNi0wMy0wMyZOdW1iZXJvZkFkdWx0cz0xJk51bWJlcm9mQ2hpbGRyZW49MCZSb29tcz0xJm1jaWQ9MzMyJm1hc3RlclJvb21JZD0zMjk4OTU0Jm1wdD1VRU4wWkdORVJXdHdRV2hKUVZGQ2FqbFBSbmhrVjI0ckt6Z3dkRU5GWjJGa1UwdENaRFpaVFRoSGMwUlJWbk50SzNGRVRVRnVhV05CU1ZWamRYZElOR0pLUjJsb1RtaG5kSEprVEVZM1l6MCZUb3RhbFByaWNlPTU1NDguMjEmVG90YWxUYXg9NjEzLjg5JlRvdGFsRmVlPTQ3MC43NiZUb3RhbFN1cmNoYXJnZT0wJm1jdXI9UEhQIn0%3D&amp;utid=bdf9273c-e59a-0196-a967-82b86db1f0c1&amp;tm_stars=4&amp;client_id=skyscanner_app&amp;redirect_delay=1000&amp;price_policy=2&amp;pre_redirect_id=b0caa1d1-60ed-9fe4-df32-f674090f8b7f&amp;tm_city_code=VGNP&amp;max_price=7476&amp;guests=1&amp;request_id=b0caa1d1-60ed-9fe4-df32-f674090f8b7f&amp;tm_country_code=PH</t>
  </si>
  <si>
    <t>17.572102, 120.389398</t>
  </si>
  <si>
    <t>Hotel Luna, Calle General Luna, Barangay III, Capangpangan, Vigan, Ilocos Sur, Ilocos Region, 2700, Philippines</t>
  </si>
  <si>
    <t>With a stay at Hotel Luna in Vigan (Vigan Heritage Village), you'll be steps from Calle Crisologo and Syquia Mansion. This hotel is 0.2 mi (0.3 km) from Crisologo Museum and 0.4 mi (0.6 km) from Cathedral of Vigan Historical Marker.
Enjoy recreational amenities such as an outdoor pool and karaoke. Additional amenities at this hotel include complimentary wireless internet access, concierge services, and a banquet hall.
Enjoy a meal at the restaurant, or stay in and take advantage of the hotel's 24-hour room service. Quench your thirst with your favorite drink at the bar/lounge. Cooked-to-order breakfasts are available daily from 6:00 AM to 10:00 AM for a fee.
Featured amenities include a business center, express check-in, and complimentary newspapers in the lobby. Event facilities at this hotel consist of conference space and a meeting room. A roundtrip airport shuttle is available for a surcharge.
Make yourself at home in one of the 54 air-conditioned rooms featuring refrigerators and minibars. Complimentary wireless internet access keeps you connected, and LCD televisions are provided for your entertainment. Bathrooms have complimentary toiletries and hair dryers. Conveniences include phones, as well as safes and coffee/tea makers.</t>
  </si>
  <si>
    <t>Viven HOTEL</t>
  </si>
  <si>
    <t>www.skyscanner.com.ph/hotel_deeplink/4.0/PH/en-US/PHP/h_h1/203950452/2026-03-02/2026-03-03/hotel/hotel/hotels?legacy_provider_id=927111&amp;rooms=1&amp;closed_user_group=mobile&amp;hb_data=UdN_p5E4o6IUSuKC3KsN7KJKBuzl3siODs-tOHIeMU_EIPDdQAFsMOUS1S8d4iPZ16ZCIds6sz_ILM838C7FSEuRZJGTmGA4Pc2VTNZhFcMsSrUd_hnFpKqH7iKrZkZg7d0Oe9O2m4BqQPljVrky06BoMsOhSXP1ju4kGjuX_fDm5-Q8FFo3DFVo2mXu5RnKnDRxT8OInUYRGsGnfRH_rQJDg5IDpo0du7BLqLenr044Qu84YZr6ki4iI6zdSLpFlZaGKjgY4IgVbXnEi64Ka1HqCsM%3D&amp;q_datetime_utc=2026-03-01T23%3A59%3A22&amp;ticket_price=2250&amp;quote_id=-739577659424220713&amp;utid_state=1&amp;channel=iphone&amp;price_without_closed_user_group=2500&amp;tm_place_name=San+Nicolas&amp;deeplink_data=eyJmaWVsZHMiOnsic2lnbmF0dXJlIjoiMzJhMWViZjQ4MjFmYWUzY2RlYWQ4MzhjZDJlYWNhOTIifSwidXJsIjoiaHR0cHM6Ly9waC5ob3RlbHMuY29tL0hvdGVsLVNlYXJjaD9tcGQ9UEhQJnRwaWQ9MzIxNCZtcGU9MTc3MjQwOTU2MSZlbmREYXRlPTIwMjYtMDMtMDMmYWR1bHRzPTEmbXBuPTIyMDUxMDYwMiZtcG09MjQmbXBwPTEmbG9jYWxlPWVuX1BIJm1wbz1FQyZjaGlkPWY5Mjc5YzJlLTk1MmEtNDZkNS04ZjBlLTcxZjU1YjI4NzZlNSZtcHE9MjAyOC42OSZlYXBpZD00NCZtY3RjPTMmY3VycmVuY3k9UEhQJnJhdGVwbGFuaWQ9Mzg2NzUzOTA4JnNlbGVjdGVkPTE4MDE2ODA2JnN0YXJ0RGF0ZT0yMDI2LTAzLTAyJm1wYj00MDUuNzQmbXBhPTE4NDQuMjYifQ%3D%3D&amp;utid=d8454790-2bdc-4cf7-571c-0267c8d135c8&amp;tm_stars=3&amp;client_id=skyscanner_app&amp;redirect_delay=1000&amp;price_policy=2&amp;pre_redirect_id=1fde76da-0aa9-c57e-6552-bc35db7e89af&amp;tm_city_code&amp;max_price=2900&amp;guests=1&amp;request_id=1fde76da-0aa9-c57e-6552-bc35db7e89af&amp;tm_country_code=PH</t>
  </si>
  <si>
    <t>18.1800573, 120.5903396</t>
  </si>
  <si>
    <t>UnionBank, Manila North Road, San Nicolas, Brgy. 51-A, Ilocos Norte, Ilocos Region, 2901, Philippines</t>
  </si>
  <si>
    <t>SILICON VALLEY</t>
  </si>
  <si>
    <t>San Nicolas</t>
  </si>
  <si>
    <t>Two-Hearts Dormitory</t>
  </si>
  <si>
    <t>www.skyscanner.com.ph/hotel_deeplink/4.0/PH/en-US/PHP/h_ad/212636835/2026-03-02/2026-03-03/hotel/hotel/hotels?legacy_provider_id=22&amp;rooms=1&amp;closed_user_group=general&amp;hb_data=Ax-MMdCURIvTeH086oxNHzoDa0YJn8wgGfy6Jl5SfvTF26gAgEqJ__Mnd456j3LJCE2wzjd3g3ASIOLtecb6vBj3QLw5iL40egH877NwhRSHQ0KARWeCKI_Icdpk8GIkmhpKhqKGNTzS-ZlAiWpO4I81Ufbx-livN-fiQRcZyse4CPkdh5wv8_E1zrc70LizuEyfN7wWtXqNs9naDbp1AexrlTxpG8CR8mEfexVEEu8PMCBBdK8skI0c3lO0tUPyLJLxedPvSeWTZt6lsgrrHho_x6pEoNjoIMjKpFOjjbEO3pDDUucbsmTYBnKKObFg5Zz90avNE-jY9ywRVcpjTmQfz1StOO7M56Fh1QhUBknZdYlqIq_s2mfb49RTqim0z_lTRy6SEFw1fUm-1wnfFaZp9qgxqpSpWHikVBqTcGK1&amp;q_datetime_utc=2026-03-01T23%3A09%3A23&amp;ticket_price=1491&amp;quote_id=-8639946477986547923&amp;utid_state=1&amp;channel=iphone&amp;price_without_closed_user_group=1684&amp;tm_place_name=Dagupan&amp;deeplink_data=eyJmaWVsZHMiOnsic2lnbmF0dXJlIjoiODU3NjYwZTI5NTEzNDMxMzUyMGIyODI3NjM4MGEyOTUifSwidXJsIjoiaHR0cHM6Ly93d3cuYWdvZGEuY29tL3BhcnRuZXJzL3BhcnRuZXJzZWFyY2guYXNweD9jaWQ9MTg0NjM4MyZoaWQ9MzIzODU5MzgmY3VycmVuY3k9UEhQJmNoZWNraW49MjAyNi0wMy0wMiZjaGVja291dD0yMDI2LTAzLTAzJk51bWJlcm9mQWR1bHRzPTEmTnVtYmVyb2ZDaGlsZHJlbj0wJlJvb21zPTEmbWNpZD0zMDM4Jm1hc3RlclJvb21JZD01Mjc0NzM4MjgmbXB0PWRYZFRaSEpxVGs1QmRHZGlMeTlJZVZSRlJrZDBNSGRVYVZKU0x6SndUVlp1ZFRkdlZubEVjbGg2WjFweVNsZG9TRk4yZUhGWk5VZGhZbkZSVlVGRGFTczRRV1UwVXl0MlRUaFliV3hCUFQwJlRvdGFsUHJpY2U9MTQ5MC44MyZUb3RhbFRheD0xNTkuNzMmVG90YWxGZWU9MC4wMCZUb3RhbFN1cmNoYXJnZT0wJm1jdXI9UEhQIn0%3D&amp;utid=f990df1d-0e62-3ce9-1e61-21df499e7923&amp;tm_stars=0&amp;client_id=skyscanner_app&amp;redirect_delay=1000&amp;price_policy=2&amp;pre_redirect_id=b6e7f783-7d59-f9b8-0eca-bb6a3d0c5fd8&amp;tm_city_code&amp;max_price=1491&amp;guests=1&amp;request_id=b6e7f783-7d59-f9b8-0eca-bb6a3d0c5fd8&amp;tm_country_code=PH</t>
  </si>
  <si>
    <t>16.0385901, 120.3357644</t>
  </si>
  <si>
    <t>Callejon Street, Pogo Chico, Pogo Grande, Dagupan, Pangasinan, Ilocos Region, 2400, Philippines</t>
  </si>
  <si>
    <t>RedDoorz at Precious Dem Beach Resort Pagudpud</t>
  </si>
  <si>
    <t>www.skyscanner.com.ph/hotel_deeplink/4.0/PH/en-US/PHP/h_ad/212474834/2026-03-05/2026-03-06/hotel/hotel/hotels?legacy_provider_id=22&amp;rooms=1&amp;closed_user_group=general&amp;hb_data=H8OERFaDgpfld24DQ7qhY-t3UZZupK7U58FO3Q6-icxxkiEdmYPeRMm_-KGlUo4EUsyR0CxdbZgEx6XFotFQPqTGZfW37_6gPd8UgzgGDpO3tjmQc-o-I4XJvjwbv6kk2A1ICxZCuPcESPEwjQLWz9dJJg-G57EHF0yZtrBzr-IxfOuHZiwArjIEPnEOU-wztwlPtFOxmaFJAggFKCfS1cLAN__PfESZhr3NAIsun7TgI7xonByvEBU1LXmJMXRYhYvfS1IduPrjYZMlzafPkoQ940chQx0WZ5d2idNEAa6fed3OiC96AXHpXTh44B0h_9zyFedH7dU02HmAiAoef3Ryt9JfAXwu554rJcT6mp2xeSPjRam6GUDXVSCEHuFu4Ta1wD66TyKQI3ZHAV_rwAnL3otvRPwz_y-y9CJojPGV&amp;q_datetime_utc=2026-03-05T14%3A17%3A43&amp;ticket_price=904&amp;quote_id=4113497540219531779&amp;utid_state=1&amp;channel=iphone&amp;price_without_closed_user_group=3617&amp;tm_place_name=Pagudpud&amp;deeplink_data=eyJmaWVsZHMiOnsic2lnbmF0dXJlIjoiMWUxNGVkYTY4NjYxMDU5NmRiMTVlNjQyMjAzZTAwNDcifSwidXJsIjoiaHR0cHM6Ly93d3cuYWdvZGEuY29tL3BhcnRuZXJzL3BhcnRuZXJzZWFyY2guYXNweD9jaWQ9MTg0NjM4MyZoaWQ9MzExOTE4NzEmY3VycmVuY3k9UEhQJmNoZWNraW49MjAyNi0wMy0wNSZjaGVja291dD0yMDI2LTAzLTA2Jk51bWJlcm9mQWR1bHRzPTEmTnVtYmVyb2ZDaGlsZHJlbj0wJlJvb21zPTEmbWNpZD0zMzImbWFzdGVyUm9vbUlkPTUwMTgwOTI4MyZtcHQ9Vm5wUmQyWnpZa1J0VGxkMU1FNTRVMjUyWWs5Nk1XRmxZMFpwYlRsUU1uQkhhMDlyV1hWdk5tNW1PV0ZMZG5CNU4wSmpTM0J3VTA5emJYbFdNbTgxVW5nMFNVRlBOek5hZEhGSlJreFJQVDAmVG90YWxQcmljZT05MDQuMTcmVG90YWxUYXg9MTA0LjM1JlRvdGFsRmVlPTc2LjQ4JlRvdGFsU3VyY2hhcmdlPTAmbWN1cj1QSFAifQ%3D%3D&amp;utid=e6d27912-da72-f557-eb0e-7ddcf4c93164&amp;tm_stars=1&amp;client_id=skyscanner_app&amp;price_policy=2&amp;pre_redirect_id=fe491ca4-00cc-0ac6-a912-151ae4258a54&amp;tm_city_code&amp;max_price=1775&amp;guests=1&amp;request_id=fe491ca4-00cc-0ac6-a912-151ae4258a54&amp;tm_country_code=PH</t>
  </si>
  <si>
    <t>18.5810188, 120.7838299</t>
  </si>
  <si>
    <t>Balaoi-Aryargo Road, Pagudpud, Ilocos Norte, Ilocos Region, 2919, Philippines</t>
  </si>
  <si>
    <t>wifi, air_conditioning, non-smoking, internet_access, 24-hour_front_desk_service, smoking_areas, room_service, security</t>
  </si>
  <si>
    <t>Located in Aggao, RedDoorz at Precious Dem Beach Resort Pagudpud has free WiFi. This 1-star hotel has air-conditioned rooms with a private bathroom.</t>
  </si>
  <si>
    <t>Hotel Asuncion</t>
  </si>
  <si>
    <t>www.skyscanner.com.ph/hotel_deeplink/4.0/PH/en-US/PHP/h_ad/159180088/2026-03-05/2026-03-06/hotel/hotel/hotels?legacy_provider_id=22&amp;rooms=1&amp;closed_user_group=general&amp;hb_data=4jO0FtpoNdc_yLOOIIM04HHrqyyF16zSHE1TfhBcqGASFsw0kFTr7s3AuHN8NKrASQHRWN54TyFT4fTUgXKrdb9C2_mL1BwZ_dxcq80c3-ZhTXxbinXG6h5DW7apgOmtCQCtw4hEgx32eFKoFfvXEYdyiTzIO0vxrYPaqZUL_PirqqKm-dTfQwEkRCZZDAfQkHaI6Y7shWtSvTUOHfSc2-kZlMqbDzFRDaT4KQfCPREBdXttE5pdgw2EyPmqSD7fwMPZXWmPthSBhbflxE72K099xkW2BljO6eDQz8BfZuLbNR8knujH8HdJdKqm5gszlr1o7WKj1Yu83sXJH5aqIVmJU6YpQxwta7I1G0ffNU6YMXFRUc6X9ZPjD1Xn6-XRveJ_rTZK8vUonsuJNXJ6yQh3hpY820fC0zmCFdypUVlT&amp;q_datetime_utc=2026-03-05T14%3A17%3A44&amp;ticket_price=1382&amp;quote_id=4525791014148370907&amp;utid_state=1&amp;channel=iphone&amp;price_without_closed_user_group=1850&amp;tm_place_name=Laoag&amp;deeplink_data=eyJmaWVsZHMiOnsic2lnbmF0dXJlIjoiMTFlNGVkNTIzOTA4NzI5YzBhYjYwMjhlNDc0ZDY2MDQifSwidXJsIjoiaHR0cHM6Ly93d3cuYWdvZGEuY29tL3BhcnRuZXJzL3BhcnRuZXJzZWFyY2guYXNweD9jaWQ9MTg0NjM4MyZoaWQ9NDEwNzkwJmN1cnJlbmN5PVBIUCZjaGVja2luPTIwMjYtMDMtMDUmY2hlY2tvdXQ9MjAyNi0wMy0wNiZOdW1iZXJvZkFkdWx0cz0xJk51bWJlcm9mQ2hpbGRyZW49MCZSb29tcz0xJm1jaWQ9MzMyJm1hc3RlclJvb21JZD0zMzQ2NTQxJm1wdD1aVEF4ZUc5RmIzRXJUVEJQYVZocFRuZElkRE5hVkU5TFFtUmFhVFIxT1VJdlZtNXhkSE5UV25kSlNDOUJaSFZPUlRGVU0zbFVTbEZRUWpoS1FWbEVLMFZvYlRoRVduVnBjbVJRTkhkSVdUMCZUb3RhbFByaWNlPTEzODIuNDAmVG90YWxUYXg9MTI5LjcyJlRvdGFsRmVlPTExOS41NyZUb3RhbFN1cmNoYXJnZT0wJm1jdXI9UEhQIn0%3D&amp;utid=af2d02e8-0fcb-a19e-3316-72a014c282af&amp;tm_stars=3&amp;client_id=skyscanner_app&amp;price_policy=2&amp;pre_redirect_id=f05568c6-3b09-d9e4-9689-429489517043&amp;tm_city_code=LAOP&amp;max_price=2616&amp;guests=1&amp;request_id=f05568c6-3b09-d9e4-9689-429489517043&amp;tm_country_code=PH</t>
  </si>
  <si>
    <t>18.1934606, 120.5978012</t>
  </si>
  <si>
    <t>F. Guererro Street, Brgy. 20, Ilocos Norte, Ilocos Region, 2900, Philippines</t>
  </si>
  <si>
    <t>At Hotel Asuncion, exceptional service and top-notch amenities create a memorable experience for guests. Complimentary internet access is available in the hotel to ensure you stay connected during your visit. Arrange your trips to and from the airport using the hotel's convenient transportation services booking.Complimentary parking is available for guests.Continuously receive the support you require through front desk amenities such as concierge service and luggage storage. At the hotel, their tours can even assist you in booking tickets and securing reservations for leisure activities and adventures. Craving relaxation? In-room amenities such as room service and daily housekeeping allow you to maximize your time spent inside the room.Due to health concerns, smoking is strictly prohibited within the entire premises of hotel. For the health and well-being of all guests and staff, smoking is restricted exclusively to assigned zones.Accommodations come equipped with all the conveniences required for a restful night's slumber. A selection of rooms feature linen service and air conditioning to ensure your comfort and convenience. A few chosen rooms are equipped with daily newspaper, television and cable TV to ensure guest amusement. In certain rooms, the hotel offers visitors access to a refrigerator, bottled water and mini bar. Hotel Asuncion offers a hair dryer and toiletries in the restrooms of specific accommodations. At Hotel Asuncion, each day commences with a scrumptious breakfast offered at no additional cost.Allow your journey to be free from the pangs of hunger! On-site eateries offer delicious and accessible meal choices.At Hotel Asuncion, guests can take pleasure in the delightful recreational amenities provided for their entertainment. Conclude your days in complete tranquility by visiting the massage situated precisely at the hotel.</t>
  </si>
  <si>
    <t>COSTA DE Angelo Bolo Beach Resort</t>
  </si>
  <si>
    <t>www.skyscanner.com.ph/hotel_deeplink/4.0/PH/en-US/PHP/h_ad/205043608/2026-03-05/2026-03-06/hotel/hotel/hotels?legacy_provider_id=22&amp;rooms=1&amp;hb_data=Vj8-wLy2_2HgvX6_-61WpztHJBbvmXrnTN3FfMzJ7Ej18M9JOsHH59tRuCc2OsS9idYku4hqB8U8BmOi5Hbhuq0jU6ieeOS68934mywGy3Fogz0gxPqHfCy6xKm-6bQ20n3D_V4pOeowAm380P_TUtMm8DqoK2jSeDmMxbFOKNUO5Jg4NLJOy63C4vOy1Jy_9Rzt56G8cB1RX1Az3L3vzzJbMC8Iq0uYZ7b-H5uIhYFw0Crvw0EuO0Q9ARutdVQr30jo-mF47t-qsERzDys6f1DxQp2Crjo9ORUlt_lpC0p0xQc9_ciIQEN_PxGrYeP4dSA5rflghXG-9J22Y4PN5zPGbdM-C1B4mHHE1XWlMt-EGRsAuwW_p9T7txg7AIHOLrqpnrUJSPhSrEX7AA38M-N9IAGEcUXeGCgKNxQEn-4U&amp;q_datetime_utc=2026-03-05T14%3A17%3A45&amp;ticket_price=2800&amp;quote_id=1243988026352392846&amp;utid_state=1&amp;channel=iphone&amp;tm_place_name=Alaminos&amp;deeplink_data=eyJmaWVsZHMiOnsic2lnbmF0dXJlIjoiNjIzZGZhNTNlZWRkOTg5YmFiMWMwZWM3ZThhNTIyY2QifSwidXJsIjoiaHR0cHM6Ly93d3cuYWdvZGEuY29tL3BhcnRuZXJzL3BhcnRuZXJzZWFyY2guYXNweD9jaWQ9MTg0NjM4MyZoaWQ9MjE5NTY5OTAmY3VycmVuY3k9UEhQJmNoZWNraW49MjAyNi0wMy0wNSZjaGVja291dD0yMDI2LTAzLTA2Jk51bWJlcm9mQWR1bHRzPTEmTnVtYmVyb2ZDaGlsZHJlbj0wJlJvb21zPTEmbWNpZD0zMDM4Jm1hc3RlclJvb21JZD02MzUxMzczOTQmbXB0PVN6aEJUVFJZTVRRM1ZYTjBhMVJ5TDBZdloyZDZWRVZyYTNGbWJYRjRjRGMyZWs4MmVUVk9RWE5ITm5OM1RYVjZhbGRQU2twNFRtTm1lR2g0VTJGNlFUWlhXak1yTlRWNmRuQmlkRXRuUFQwJlRvdGFsUHJpY2U9MjgwMC4wMCZUb3RhbFRheD0zMDAuMDAmVG90YWxGZWU9MC4wMCZUb3RhbFN1cmNoYXJnZT0wJm1jdXI9UEhQIn0%3D&amp;utid=be128076-ec2d-e4a1-401c-47aac6d53b23&amp;tm_stars=0&amp;client_id=skyscanner_app&amp;price_policy=2&amp;pre_redirect_id=eed92342-67e5-3ac3-d29f-de2b575c90ae&amp;tm_city_code&amp;max_price=5600&amp;guests=1&amp;request_id=eed92342-67e5-3ac3-d29f-de2b575c90ae&amp;tm_country_code=PH</t>
  </si>
  <si>
    <t>16.1814094, 120.0463075</t>
  </si>
  <si>
    <t>Bolo Beach, Don Panyong Street, Telbang, Alaminos, Pangasinan, Ilocos Region, Philippines</t>
  </si>
  <si>
    <t>Alaminos</t>
  </si>
  <si>
    <t>Located in Alaminos, a few steps from Bolo Beach, COSTA DE ANGELO BOLO BEACH RESORT has accommodations with a garden, free private parking, a terrace and barbecue facilities. The resort provides an outdoor swimming pool and a shared kitchen.</t>
  </si>
  <si>
    <t>Awesome Hotel</t>
  </si>
  <si>
    <t>www.skyscanner.com.ph/hotel_deeplink/4.0/PH/en-US/PHP/h_ct/129235224/2026-03-05/2026-03-06/hotel/hotel/hotels?legacy_provider_id=31&amp;rooms=1&amp;closed_user_group=general&amp;hb_data=cmoAdg5GHwxA-pzIx-TMG03dUqi94QJM3LVPwxCCnAAY1ewRYb_QVL4XX60zBa1LHxsxFpxrNA-8VGLD5TYs2dQB523QidFG-MGFgT2RKgCTf98yPUFJyCfaRnNwxnHdteJN_w8Aac53Rmvf87qpvBlF0NAapoddeSnlgQp9SmyjQU0BwUfY4TEIFOpVN83WCLJCXSvwwuBT6uRKOejU2O_VoQMN4IswQB7gpIqOiG1UGLby5vJqIfKNJf7txiutjnmaWtvNTJEL84Mo5kOMyDEhjIzw7l0mtKt4xse2GlgUTj7V9We-6Dh8XfnOVS7QdIqCNAa69oKn433rx444Yu_qtt91uou-Wldjqhdi7WsPHf04G4Hgc-aX3ka0wzddDKUIgkXIqUc9T0Pd-q3-DSq-TmCC399YlPNfn9ukjw%3D%3D&amp;q_datetime_utc=2026-03-05T14%3A17%3A45&amp;ticket_price=7295&amp;quote_id=5647431108373993630&amp;utid_state=1&amp;channel=iphone&amp;price_without_closed_user_group=14051&amp;tm_place_name=San+Juan&amp;deeplink_data=eyJmaWVsZHMiOnsic2lnbmF0dXJlIjoiODFkODE3ZGQyYjQwODMxZWExZDQ2NzEyNTA3NjQzYjMifSwidXJsIjoiaHR0cHM6Ly9waC50cmlwLmNvbS9ob3RlbHMvcmVkaXJlY3Q%2FaG90ZWxpZD0xNTMwNjg5JmNpdHk9OTI2NDQmQWxsaWFuY2VpZD0xMjYwNyZzaWQ9ODg4ODMyJmNoZWNraW49MjAyNi0wMy0wNSZjaGVja291dD0yMDI2LTAzLTA2JnNob3BwaW5naWQ9MzkwODgzYWZkZjU4NDRlM2E0M2I1NzQ5MTRiMjFlYzEmYWR1bHQ9MSZjaGlsZHJlbj0wJmFnZXM9Jmxhbmd1YWdlPWVucGgmbG9jYWxlPWVuX1BIJnJvb21pZD0xNjYzNDAzMTc2JnN3aWQ9MCZwYXk9UFAmZmd0PTEmY3JuPTEmY3Vycj1QSFAmd2twPTEmc3RhbmQ9SDRzSUFBQUFBQUFBX3dELUFBSF9DbHdLQWhnQkVnUUlBUkFBR2xBSXFJbVdtUVlZQURBQU9Qc1JtQUhCdGwyb0FRQzRBUUxBQVFMUkFRQUFBQUJBSnJoQTRRSE56TXpNREgtOFFPZ0J5S2FSb0FHSUFpQ0pCQUFBQUFBQUFBQUFvQVFBb1FXNEhvWHIwVkdoUUJvZ016a3dPRGd6WVdaa1pqVTRORFJsTTJFME0ySTFOelE1TVRSaU1qRmxZekVnQkNqaW9LYk5Ca2dCVWdabVltVmtORFphSEFvRFVFaFFFVWNEZUFza0tMNF9HZ05RU0ZBaFJ3TjRDeVFvdmo5aUJXVnVYMUJJYUx3VWNBRjRBSW9CQjBnQmVBRElBUUdxQVFjS0F6QXlNaEFDOGdFaU16a3dPRGd6WVdaa1pqVTRORFJsTTJFME0ySTFOelE1TVRSaU1qRmxZekZmTXBJQ0FUU2FBZ0FBQUFEX193RUFBUF9fZ21hZlFmNEFBQUEifQ%3D%3D&amp;utid=3b518fed-dca8-845a-3df8-424c0ce4c06c&amp;tm_stars=4&amp;client_id=skyscanner_app&amp;price_policy=2&amp;pre_redirect_id=8621697e-2f2f-2888-bd09-670f7b5612e5&amp;tm_city_code&amp;max_price=16400&amp;guests=1&amp;request_id=8621697e-2f2f-2888-bd09-670f7b5612e5&amp;tm_country_code=PH</t>
  </si>
  <si>
    <t>16.6782844, 120.3368491</t>
  </si>
  <si>
    <t>Awesome Hotel and Resort, Maya Street, Ili Norte, San Juan, La Union, Ilocos Region, 2515, Philippines</t>
  </si>
  <si>
    <t>Superior Room</t>
  </si>
  <si>
    <t>Your ultimate retreat in San Juan, La Union! Our luxury beach resort with pool offers the perfect blend of relaxation and recreation for romantic getaways, family vacations, corporate accommodations, or solo retreats.
Families will find ample space and comfort in our Premier Family rooms designed to accommodate up to 6 Adults with ease. For a truly luxurious experience, our Premier Suite offers a spacious living area, kitchenette, private balcony, and 6-seater dining area to make your stay truly special.
Beyond the beach, Awesome Hotel offers a range of top-rated experiences to enhance your stay. Rejuvenate your senses at our tranquil resort spa, embark on an exciting day tour to explore the waterfront beauty of La Union, or plan a memorable event in our versatile function spaces. 
Make yourself at home in one of the 113 air-conditioned rooms featuring minibars and Smart televisions. Complimentary wireless internet access keeps you connected. Bathrooms feature showers, complimentary toiletries, and bidets. 
Book a stay now to immerse in one of the best beachfront blends of elegance and natural beauty.</t>
  </si>
  <si>
    <t>Staylite Candon Hotel</t>
  </si>
  <si>
    <t>https://www.google.com/maps/place/Staylite+Candon+Hotel/data=!4m11!3m10!1s0x338e198425d845d7:0x42aede200ea53147!5m3!1s2026-03-01!4m1!1i1!8m2!3d17.1723665!4d120.4418392!16s%2Fg%2F119t_ftz0!19sChIJ10XYJYQZjjMRRzGlDiDerkI?authuser=0&amp;hl=en&amp;rclk=1</t>
  </si>
  <si>
    <t>17.1723665, 120.4418392</t>
  </si>
  <si>
    <t>StayLite, National Highway 2, Ayudante, Candon, Ilocos Sur, Ilocos Region, 2710, Philippines</t>
  </si>
  <si>
    <t>Candon Mall</t>
  </si>
  <si>
    <t>Candon</t>
  </si>
  <si>
    <t>Hotel Salcedo de Vigan</t>
  </si>
  <si>
    <t>www.skyscanner.com.ph/hotel_deeplink/4.0/PH/en-US/PHP/h_ad/128819925/2026-03-05/2026-03-06/hotel/hotel/hotels?legacy_provider_id=22&amp;rooms=1&amp;closed_user_group=general&amp;hb_data=4-Ekab_RdyaVTNSHJ53T3rMvGY0d2uEz572qtv5KGf1e6_7ATYSeHeFLDxomKEiAC53dCtsceY70UyRVKih9vrTjThTuM80KiJJZ0HZj3TMPG4v9HWDZ0clDsQnlpI_MpAI_mbW9PuRRltQ5UVqUNTGDqPjiN8CC7in3P4MdaBgdsThaTgnaCSOD7tWFTzZRYcsuLzatTasIn3ogRk6nZuyFWBTrEebssuWLN8dnXHu44p5q80Ne0MWlSRF-sbyh5UyF3OTPN9ox3QAhmAT2_tBepYpmbIgLD9J_P6yAM0rllyUUOKYW8tOFtJeT_r37h0eqjMjEppQtW1qnSbeUkiDl1osWkExINXh6bpsVg6cs3ejXCXwmkDBL8YOcJWCXGAf8SmixntjLKH8z5Jmn-U4n7nTx6_nBXmt5jjN7_pxr&amp;q_datetime_utc=2026-03-05T14%3A17%3A49&amp;ticket_price=1660&amp;quote_id=5378595980619552094&amp;utid_state=1&amp;channel=iphone&amp;price_without_closed_user_group=6365&amp;tm_place_name=Vigan&amp;deeplink_data=eyJmaWVsZHMiOnsic2lnbmF0dXJlIjoiYTQ4NmE2ZWU2ZmUzMGFjYWNjMGQxM2YzMjk5ODljZTYifSwidXJsIjoiaHR0cHM6Ly93d3cuYWdvZGEuY29tL3BhcnRuZXJzL3BhcnRuZXJzZWFyY2guYXNweD9jaWQ9MTg0NjM4MyZoaWQ9Mzk5NTc4JmN1cnJlbmN5PVBIUCZjaGVja2luPTIwMjYtMDMtMDUmY2hlY2tvdXQ9MjAyNi0wMy0wNiZOdW1iZXJvZkFkdWx0cz0xJk51bWJlcm9mQ2hpbGRyZW49MCZSb29tcz0xJm1jaWQ9MzMyJm1hc3RlclJvb21JZD02MTQ3MjExMDcmbXB0PVNFUkpRM0ZHTUZGeFFWUndNSEZKWjNnNFJFRjBSMFF3ZERoWWRFbHdWWE4zV1dRcllsVkVVRGhMWkhCa00yZFJUa0pVTmxSRE9IZHpka0Z6WlRCMGNHTldiSFYyVG5GalIwWmxXR05yWjJnJlRvdGFsUHJpY2U9MTY2MC4yNCZUb3RhbFRheD0xNTYuNTUmVG90YWxGZWU9MTQyLjg0JlRvdGFsU3VyY2hhcmdlPTAmbWN1cj1QSFAifQ%3D%3D&amp;utid=5554d63b-304a-bfa3-ede0-21673ddcfc8c&amp;tm_stars=0&amp;client_id=skyscanner_app&amp;price_policy=2&amp;pre_redirect_id=6d9bb578-d0bd-d889-7312-2f12d80d5ab6&amp;tm_city_code=VGNP&amp;max_price=6390&amp;guests=1&amp;request_id=6d9bb578-d0bd-d889-7312-2f12d80d5ab6&amp;tm_country_code=PH</t>
  </si>
  <si>
    <t>17.5721735, 120.3895264</t>
  </si>
  <si>
    <t>Hotel Salcedo de Vigan, Calle V. de los Reyes, Barangay II, Capangpangan, Vigan, Ilocos Sur, Ilocos Region, 2700, Philippines</t>
  </si>
  <si>
    <t>Located in Vigan, within a few steps of Calle Crisologo and a 4-minute walk of Bantay Bell Tower, Hotel Salcedo De Vigan provides accommodations with a restaurant and free WiFi throughout the property as well as free private parking for guests who...</t>
  </si>
  <si>
    <t>Lenox Hotel</t>
  </si>
  <si>
    <t>www.skyscanner.com.ph/hotel_deeplink/4.0/PH/en-US/PHP/h_h1/136339913/2026-03-05/2026-03-06/hotel/hotel/hotels?legacy_provider_id=927111&amp;rooms=1&amp;closed_user_group=mobile&amp;hb_data=3lbSBf77OSZbj3zlZWA5XXB5O_GbSk_5OAtueZOKqvYqpP3qbhB53BlAee4OK5iQKJyEKMbk0mFHCXTbEShQFR1fHc9NUBV1J3WQDLx2X4DYI-_roaXdLmSM4RmU1xLsm7WKTLSnQP6frGi8iR8u44UfQwkmsseVbDwsgagga-njQ6GUTcjS4hV3BZi2CyhWAqtpGp_SvrFJRJcXGrouSUern-wcDhJ9rhOwlBAoHQpXm3SUs5JpcQZBoh-7zeO7-o9MiuPApP4W9aXmIqGV1rBVTtA%3D&amp;q_datetime_utc=2026-03-05T12%3A17%3A47&amp;ticket_price=6603&amp;quote_id=-109764847172242890&amp;utid_state=1&amp;channel=iphone&amp;price_without_closed_user_group=6950&amp;tm_place_name=Dagupan&amp;deeplink_data=eyJmaWVsZHMiOnsic2lnbmF0dXJlIjoiOWIyNGM5NTc5YzNjYmFlOTY1YWVlYzdiODVhMjhmOWYifSwidXJsIjoiaHR0cHM6Ly9waC5ob3RlbHMuY29tL0hvdGVsLVNlYXJjaD90cGlkPTMyMTQmbXBlPTE3NzI3MTI5MzgmZW5kRGF0ZT0yMDI2LTAzLTA2JmFkdWx0cz0xJmxvY2FsZT1lbl9QSCZjaGlkPTc2MzBiYjFjLWExNDItNDljMS1iZDNmLWRhODI2NGM1NzQ1ZCZlYXBpZD00NCZtY3RjPTMmc3RhcnREYXRlPTIwMjYtMDMtMDUmbXBkPVBIUCZtcG49MjE5MTQzMzQ5JmN1cnJlbmN5PVBIUCZyYXRlcGxhbmlkPTI4MDIxMjQ0NiZtcG09MjQmbXBwPTEmbXBvPUVDJnNlbGVjdGVkPTExNzU0NTA4Jm1wYj0xNDAzLjY4Jm1wcT01OTc4LjY0Jm1wYT01MTk4LjgyIn0%3D&amp;utid=61bbd02c-d49f-4bc1-8920-37fb924c49c2&amp;tm_stars=3&amp;client_id=skyscanner_app&amp;price_policy=2&amp;pre_redirect_id=119605e4-b46f-7a5f-d548-39f38649ef05&amp;tm_city_code&amp;max_price=6603&amp;guests=1&amp;request_id=119605e4-b46f-7a5f-d548-39f38649ef05&amp;tm_country_code=PH</t>
  </si>
  <si>
    <t>16.0419155, 120.3393548</t>
  </si>
  <si>
    <t>Sterling Bank of Asia, Rizal Street, Herrero - Perez, Pogo Grande, Dagupan, Pangasinan, Ilocos Region, 2400, Philippines</t>
  </si>
  <si>
    <t>With a stay at Lenox Hotel, you'll be centrally located in Dagupan, within a 5-minute drive of Dagupan City Plaza and Nepo Mall. This hotel is 1.1 mi (1.7 km) from Tondaligan People's Park and 3 mi (4.8 km) from Calasiao Church.
Pamper yourself with onsite massages or make use of the other amenities, which include complimentary wireless internet access and a hair salon. Additional features at this hotel include wedding services and a banquet hall. Guests can catch a ride on the shuttle (surcharge), which operates within 5 km.
Satisfy your appetite for lunch or dinner at Feliz, a restaurant which specializes in international cuisine, or stay in and take advantage of the room service (during limited hours). Mingle with other guests at the complimentary reception, held daily. Quench your thirst with your favorite drink at the bar/lounge.
Featured amenities include a business center, dry cleaning/laundry services, and a 24-hour front desk. Event facilities at this hotel consist of a conference center and meeting rooms. Free self parking is available onsite.
Make yourself at home in one of the 54 air-conditioned guestrooms. Complimentary wireless internet access is available to keep you connected. Private bathrooms have complimentary toiletries and bidets. Conveniences include safes and desks, and housekeeping is provided daily.</t>
  </si>
  <si>
    <t>UrbanView @ Stay Inn Style Hotel Vigan</t>
  </si>
  <si>
    <t>www.skyscanner.com.ph/hotel_deeplink/4.0/PH/en-US/PHP/h_ad/213844544/2026-03-05/2026-03-06/hotel/hotel/hotels?legacy_provider_id=22&amp;rooms=1&amp;closed_user_group=general&amp;hb_data=0z9EgyEnsOytIDrjqliFdNiMqgMoec6LIlNK0k6tsxd652Z92WZc1vwpiKqKKybW_q6skj3uMhvJFyz3GgcoTN2TOQ9avsisRAy4gRw1BMKagv3zjdv0oCNJYKvkJkzmtm_PjOC1oruqzsQwYTjp6bgr4nPkKp_QuWNRjVosKam9PxTAVDZ5okjzlWF4l14BttE5OodREp5zz6iVJnAJUhd8iKjfhaQ1nkfts8I0X_9S5h68fJ3sXvdxLSzM_rkhYTWYB4sUP8tYb9D8UXdhf-WQXu3P7cs6EUZJu7VE5kP5Szf-2rLBq1RUCdhUbfXOEWgTz-SssTfyhQESgIyqpMcjAJMYowbtdL5jjKYHTmziGHgCRRyR5bZqQr3-blEaHdeG0ajaUVUyXLT0b7ljFqzGiBMCmtFdD5ztjQ5Gulgo&amp;q_datetime_utc=2026-03-05T14%3A17%3A51&amp;ticket_price=2057&amp;quote_id=-6365429240803502079&amp;utid_state=1&amp;channel=iphone&amp;price_without_closed_user_group=3560&amp;tm_place_name=Vigan&amp;deeplink_data=eyJmaWVsZHMiOnsic2lnbmF0dXJlIjoiNGY5MGY1M2JkZTAzNzI1MTg3ODQ5ZjFlMTkxOTFkN2QifSwidXJsIjoiaHR0cHM6Ly93d3cuYWdvZGEuY29tL3BhcnRuZXJzL3BhcnRuZXJzZWFyY2guYXNweD9jaWQ9MTg0NjM4MyZoaWQ9Mzc4MTg5NDEmY3VycmVuY3k9UEhQJmNoZWNraW49MjAyNi0wMy0wNSZjaGVja291dD0yMDI2LTAzLTA2Jk51bWJlcm9mQWR1bHRzPTEmTnVtYmVyb2ZDaGlsZHJlbj0wJlJvb21zPTEmbWNpZD0zMzImbWFzdGVyUm9vbUlkPTYyMTYzMDYyMyZtcHQ9VjFWbFQzcFdVRkk1YTNoemVEWjNhV1pIUnpjM09VOWxablJwYVhwSVp6TTBSMmd5TWxOSk0wSnJRVTVaTkhBMFZVeExablpuSzJ4ck5FWlhPR0YzVm5sTlQyOWhUMG96WnpoRk5EWm5QVDAmVG90YWxQcmljZT0yMDU3LjM5JlRvdGFsVGF4PTIzOC4zNCZUb3RhbEZlZT0xNzMuMTQmVG90YWxTdXJjaGFyZ2U9MCZtY3VyPVBIUCJ9&amp;utid=321051d4-6559-424d-5c04-0f35b0d9d8ad&amp;tm_stars=2&amp;client_id=skyscanner_app&amp;price_policy=2&amp;pre_redirect_id=5cb98be8-1ec9-389e-bb8c-156b21dfa4c1&amp;tm_city_code=VGNP&amp;max_price=2976&amp;guests=1&amp;request_id=5cb98be8-1ec9-389e-bb8c-156b21dfa4c1&amp;tm_country_code=PH</t>
  </si>
  <si>
    <t>17.5734349, 120.3867018</t>
  </si>
  <si>
    <t>wifi, air_conditioning, non-smoking, 24-hour_front_desk_service, room_service, television, desk, shower, complimentary_bottled_water</t>
  </si>
  <si>
    <t>Experience an abundance of unparalleled facilities and features at UrbanView @ Stay Inn Style Hotel Vigan. Maintain seamless communication using the complimentary Wi-Fi at hotel.During leisurely days and evenings, on-site amenities such as daily housekeeping enable you to fully enjoy your accommodation. Kindly note that smoking is prohibited in the hotel to ensure fresher air for all visitors.At UrbanView @ Stay Inn Style Hotel Vigan, every guestroom is provided with convenient amenities and fittings to ensure a comfortable stay. Enhance your experience at hotel with the knowledge that certain rooms are equipped with linen service and air conditioning for your convenience. Certain rooms offer in-room amusement features such as the television for your enjoyment. In select rooms at the hotel, bottled water is available for those moments when it seems necessary. Essential restroom facilities are equally significant, and at the hotel, some visitor bathrooms offer toiletries to enhance your experience.</t>
  </si>
  <si>
    <t>OCEANVIEW Homestay</t>
  </si>
  <si>
    <t>www.skyscanner.com.ph/hotel_deeplink/4.0/PH/en-US/PHP/h_bc/213656974/2026-03-05/2026-03-06/hotel/hotel/hotels?legacy_provider_id=13&amp;rooms=1&amp;closed_user_group=apps&amp;hb_data=CuNJk0-X-rnKtoGjroza4mqrMU-yqpD9aL5mHEBK02A698uePu4-tN-nrglahx6mCtflUk1tzlRnA291WnJNJeUV2VhXE1Dmk_IAR_jyEes-xFBtGklPbTq-SOxEyPwXcbqbbJxNvCKf8lVHau3-_M4WNBo1YizkH2OkAj9oT1GWPtWjnsBL-KhmJuwIgtcVU_N9GoF4SPzkAu_ev4IlFV5xKxz62QFDc-cfXOxyJD9UmjoQDGHQSvfWXpUJ9WXqJmFLtnmVhvwEtjGn7_tvKqMuVsmR3V9L-80fs3qakvuKHdLKsmizLlJMELCDEGhuZok3oh7OBbaqqFLRLXq7BOm0QJX0KdzWE4h1DQlRoZgMMG4IK0qbDLXWhvT7T4vOR9Ii0a63srCZvgd-jIBNzNh1hdfQqXN4khLP57xc8oj_yapzBTM%3D&amp;q_datetime_utc=2026-03-05T14%3A17%3A52&amp;ticket_price=2268&amp;quote_id=-7621633857580229196&amp;utid_state=1&amp;channel=iphone&amp;price_without_closed_user_group=3095&amp;tm_place_name=Alaminos&amp;deeplink_data=eyJmaWVsZHMiOnsic2lnbmF0dXJlIjoiM2YyMWQwNzQ3MTRhZDFjODRiMDUyMDNkZDk0MzZkMmYiLCJibG9ja19pZCI6Ijk1NjQxNjEwM18zNjgyODgyMjJfM18wXzAifX0%3D&amp;utid=e3b659b7-2b28-c20c-4bea-29dee1f208fd&amp;tm_stars=0&amp;client_id=skyscanner_app&amp;price_policy=2&amp;pre_redirect_id=6b46f5e3-16f6-3ca6-565d-b8d17b15dee2&amp;tm_city_code&amp;max_price=3629&amp;guests=1&amp;request_id=6b46f5e3-16f6-3ca6-565d-b8d17b15dee2&amp;tm_country_code=PH</t>
  </si>
  <si>
    <t>16.1894605, 120.0060606</t>
  </si>
  <si>
    <t>Islands Nest Hotel, Inansuana Street, Inansuana, Lucap, Alaminos, Pangasinan, Ilocos Region, 2404, Philippines</t>
  </si>
  <si>
    <t>Offering a shared lounge, OCEANVIEW HOMESTAY provides accommodations in Alaminos. 8.2 miles from Hundred Islands National Park and 28 miles from St. James the Great Parish, the property offers a garden and barbecue facilities.</t>
  </si>
  <si>
    <t>RedDoorz Plus @ Remarkable Hotel Alcala Pangasinan</t>
  </si>
  <si>
    <t>www.skyscanner.com.ph/hotel_deeplink/4.0/PH/en-US/PHP/h_bc/213640624/2026-03-05/2026-03-06/hotel/hotel/hotels?legacy_provider_id=13&amp;rooms=1&amp;closed_user_group=apps&amp;hb_data=5YQ4iaUW2JhWIihLscBX5pD_ksMCkkjIaxSkGRQnLk-0BRc0SF13aB7LbMehIGNzIdZ-I6j1K1CRWdQvKYMafrXpX7HnRVrSHoiGcGa96Y2BLk2735_HeS8atjyWj1GgSkzcdq0TV9E_PnD59yY20mXLDLfSjE1m_aSu5ArJq8h4jSyI77Mjsvy5Ifjq966wp7MbZyy9ZkVqG6rEWtziH6-NKTNQZH2arLzzVT7Bpm5JvE-ogLC_nR7xu750EplPllf4rDShhIFyUcGNDf9hJy72Gygy-sERArMUxcSKgu50dVvMHKXp87nRtN1grcmHuIleDoWs58Rj99aMrcfHJebwlQgj5pcnm-KZmRMWqwW9rHFu29QWK_yeCCwmVGsKNyXGnytbTDOiL6g6quODstKyz1tcoTPpoWt-4DKdxkpBa6MlD7s%3D&amp;q_datetime_utc=2026-03-05T14%3A17%3A51&amp;ticket_price=1816&amp;quote_id=4869986734769538086&amp;utid_state=1&amp;channel=iphone&amp;price_without_closed_user_group=4286&amp;tm_place_name=Bautista&amp;deeplink_data=eyJmaWVsZHMiOnsic2lnbmF0dXJlIjoiYzM1NzY0NTE4ZGJkN2ZiYzFlMGEyMDA3MjE2ZGRlOGUiLCJibG9ja19pZCI6Ijk1NTQyODkwM18zNjgwMjgxNjlfMl8wXzAifX0%3D&amp;utid=947346cf-08f4-fd64-bfdc-64052c886af0&amp;tm_stars=0&amp;client_id=skyscanner_app&amp;price_policy=2&amp;pre_redirect_id=efc9fe0f-45e5-ef0c-2ae4-70ab1a13199a&amp;tm_city_code&amp;max_price=7264&amp;guests=1&amp;request_id=efc9fe0f-45e5-ef0c-2ae4-70ab1a13199a&amp;tm_country_code=PH</t>
  </si>
  <si>
    <t>15.8122473, 120.5501498</t>
  </si>
  <si>
    <t>Bersamin, Alcala, Pangasinan, Ilocos Region, Philippines</t>
  </si>
  <si>
    <t>wifi, air_conditioning, non-smoking, internet_access, 24-hour_front_desk_service, room_service, television, shower</t>
  </si>
  <si>
    <t>Great care is taken to ensure guests experience comfort through top-notch services and amenities. Remain linked during your visit by utilizing the complimentary internet access available. Need some relaxation? Your room features daily housekeeping to make your stay even more comfortable and enjoyable.The hotel is completely smoke-free. Crafted for coziness, every guestroom provides an array of features, guaranteeing a tranquil night's sleep while maintaining the level of comfort. For an elevated experience at hotel, select rooms are equipped with linen service to improve your stay.Expand your in-room entertainment choices with various amenities, such as television offered in certain accommodations. In select rooms, the hotel offers visitors access to bottled water.Maintain your cleanliness and feel revitalized using toiletries available in select guest restrooms.</t>
  </si>
  <si>
    <t>Golden Goddess Hotel Malasiqui Pangasinan by RedDoorz</t>
  </si>
  <si>
    <t>www.skyscanner.com.ph/hotel_deeplink/4.0/PH/en-US/PHP/h_ad/213620467/2026-03-05/2026-03-06/hotel/hotel/hotels?legacy_provider_id=22&amp;rooms=1&amp;closed_user_group=general&amp;hb_data=QS3fAAvcC4b03-64dICicMnU9w9DDksPj0lRs2ih1p9JS0U3NC30cPbCD423fmX0dOjtWWt-TsBh37nIf1zJUjkWZGW1nlc8JtJzgyj_a0ybVAaVcOi87LyPSye75eqGoJmXfHhaR86aaZIQKvAeOP50Mal7200UrwFU_HiXwlUthowNMazLicysibtl1RqA3WZPLd8Rpx5Mk39IefEIPBkUeTbWPON61arkYBmdt0AfeG7eYg8Z9T39aPcATMsB-QW54dwA4YPaPrMlCj5NS_oRMbatPaDTrM3e92jaC4bRZOcD6zEhtuSEnd_aKDYYMv4Zf9lfRqiJ2CaERWvJBG6sTPSZWpWvrok4JJn3QTi-zOsR--mGwWe_4qUQGo8bk95xqhJAkjjA-TTagJ0tCk6HHD9CTzqy1ncDdWyKqD4A&amp;q_datetime_utc=2026-03-05T14%3A17%3A51&amp;ticket_price=982&amp;quote_id=-7624252036367612678&amp;utid_state=1&amp;channel=iphone&amp;price_without_closed_user_group=1327&amp;tm_place_name=Malasiqui&amp;deeplink_data=eyJmaWVsZHMiOnsic2lnbmF0dXJlIjoiZThhNDEzZGNhYWU3MjU5NDFkZjg5MDlkNWYwODBiNWMifSwidXJsIjoiaHR0cHM6Ly93d3cuYWdvZGEuY29tL3BhcnRuZXJzL3BhcnRuZXJzZWFyY2guYXNweD9jaWQ9MTg0NjM4MyZoaWQ9MzU3NTcwMDQmY3VycmVuY3k9UEhQJmNoZWNraW49MjAyNi0wMy0wNSZjaGVja291dD0yMDI2LTAzLTA2Jk51bWJlcm9mQWR1bHRzPTEmTnVtYmVyb2ZDaGlsZHJlbj0wJlJvb21zPTEmbWNpZD0zMzImbWFzdGVyUm9vbUlkPTU4OTk2Mjg4MyZtcHQ9UTFGblVVVk9URkZaTlhaSFV6aFdiM1Z1TTFoYWEwTnVhSEpLVXpsNFVVZG9NRTkyVEVoU2FUUkRia0p0TVhaM1ZWaGlaRWwzV2t0T09FaFhiRmcwTkVwbWRuRTFlVWxsTmpOdU9XWm5QVDAmVG90YWxQcmljZT05ODEuOTkmVG90YWxUYXg9MTEzLjU1JlRvdGFsRmVlPTgyLjg1JlRvdGFsU3VyY2hhcmdlPTAmbWN1cj1QSFAifQ%3D%3D&amp;utid=cc2560df-a081-30dc-fd28-8c93161fbcc3&amp;tm_stars=1&amp;client_id=skyscanner_app&amp;price_policy=2&amp;pre_redirect_id=205f89b7-b4db-148e-cb1f-609e63ca980a&amp;tm_city_code&amp;max_price=982&amp;guests=1&amp;request_id=205f89b7-b4db-148e-cb1f-609e63ca980a&amp;tm_country_code=PH</t>
  </si>
  <si>
    <t>15.9221875, 120.4010625</t>
  </si>
  <si>
    <t>Golden Goddess Hotel, Rizal Street, Pasima, Malasiqui, Pangasinan, Ilocos Region, 2421, Philippines</t>
  </si>
  <si>
    <t>air_conditioning, non-smoking, smoking_areas, shower</t>
  </si>
  <si>
    <t>Great care is taken to ensure guests experience comfort through top-notch services and amenities.The hotel's daily housekeeping ensures an excellent option for your stay. To ensure the well-being and convenience of all visitors, smoking is strictly prohibited throughout the entire hotel. In order to ensure the utmost level of relaxation, the guestrooms feature an inviting design and are equipped with all basic necessities, creating a delightful stay experience.To ensure your satisfaction, certain rooms in the hotel come fitted with air conditioning for a more pleasant stay.</t>
  </si>
  <si>
    <t>JoRa Residences</t>
  </si>
  <si>
    <t>www.skyscanner.com.ph/hotel_deeplink/4.0/PH/en-US/PHP/h_fd/219162428/2026-03-02/2026-03-03/hotel/hotel/hotels?legacy_provider_id=927050&amp;rooms=1&amp;closed_user_group=mobile&amp;hb_data=7CC25mo4bKlm3U-rl74XyPWDnmaVbwD5oEzlXDju1UsVsCJjCVkPDXwjRUwE-I7gFu4qUiJx8Bf27IG1VY9oDaxHX2dajfIbXOKEE_z3AXqLb2sZUER00igwWYlnUK57d26t3Va6v7PSCGILEx24k2uqzzH_3vUMktjmL9hh7s8EBn7saWFhvrk-HmpCfjnQaEP4G8SHHj5SLo5NSFHiradamPMo5-StFng5loBpMsHSpVeheB56cpckDoFyc2-bXMvWHTALnKEMMuSP7Gv6YgsjrqSNoGHnuQNx2xAarjjKzGf-JzRGwVqPzbnnzwdG1p-6NrEjG3kKREvucIYr8OdN5PvVgTi7JeMJXFx18QPWV7RGJFO1MUrDbZz_U6vECjhDpL9WrPz7-vAfhlQz_TFAe8CbYejKC1dIenbKfnZlFQ%3D%3D&amp;q_datetime_utc=2026-03-01T23%3A59%3A22&amp;ticket_price=2204&amp;quote_id=3068795424383273387&amp;utid_state=1&amp;channel=iphone&amp;price_without_closed_user_group=4002&amp;tm_place_name=Dagupan&amp;deeplink_data=eyJmaWVsZHMiOnsic2lnbmF0dXJlIjoiNDNiZmU3ZjUxOGRmOTdjY2EwOGQ2YTBlMmYwYTMxZmYifSwidXJsIjoiaHR0cHM6Ly9kZWFscy52aW8uY29tP3NpZz03ZGRjYjAxMGU0MWU5ZDcwM2U0MmVkYmMzZTY5M2UzZmU2OGNmMjZmNzNiOGUxNDUzMmVkYjk2OWY2YmUyM2RkMmQzMTM4MzIzNzM3MzYzNjMyMzMzMiZzaWctaXNzPW1ldGEmdHVybD1odHRwcyUzQSUyRiUyRnZpby5jb20lMkZIb3RlbCUyRlNlYXJjaCUzRmNoZWNrSW4lM0QyMDI2LTAzLTAyJTI2Y2hlY2tPdXQlM0QyMDI2LTAzLTAzJTI2Y3VycmVuY3klM0RQSFAlMjZlcHYlM0RNUzR5JTI2ZXNkJTNER0o2ZjRGSXR5SHFfQk5IOS1ReDUwZGNXU0d1ZE1rM0JhZDU1YUJtWnAtWS1ZYXVtQnJrbDhWMFhsTTJtX09uS1A0dTZZRmR2WmlzZnhqNGdsUXR5VGhveFA0VEpnR0E3bEJpX19yd2g4OWd1N2trekFsUSUyNTNEJTI2Zm9yY2VDdXJyZW5jeUNoYW5nZSUzRDElMjZmb3JjZUxhbmd1YWdlQ2hhbmdlJTNEMSUyNmhvdGVsSWQlM0QxMTg4MDgxMDklMjZsYWJlbCUzRHNyYyUyNTNEc2t5c2Nhbm5lciUyNTI2dWNvdW50cnklMjUzRFBIJTI1MjZ1ZGV2aWNlJTI1M0Rtb2JpbGUlMjUyNmhvdGVsJTI1M0QxMTg4MDgxMDklMjUyNmRheSUyNTNEMiUyNTI2bW9udGglMjUzRDAzJTI1MjZ5ZWFyJTI1M0QyMDI2JTI1MjZsb3MlMjUzRDElMjUyNm9mZmVyaWQlMjUzRG9SYlRoZEprV2w3TSUyNTI2cHJpY2UlMjUzRDIyMDQuMDMlMjUyNmN1cnJlbmN5JTI1M0RQSFAlMjUyNnVzZXJsYW5nJTI1M0RlbiUyNTI2X3RoJTI1M0Q1Nzg5ZmNkYzJlZWNiMzBhOTI5ZDUwYTFjNjcyNDAzNTZhMGU2NTE1NzI2NWFjOTQlMjUyNmR0cyUyNTNEMTc3MjQwOTU2MSUyNTI2b2x1dCUyNTNEMTc3MjQwMzQzNiUyNTI2Y2FuUGF5TGF0ZXIlMjUzRGZhbHNlJTI1MjZyZXF1ZXN0VXNlckdyb3VwJTI1M0QlMjUyNm9mZmVyVXNlckdyb3VwJTI1M0RwdWJsaWMlMjZsYW5nJTNEZW4lMjZvdGklM0RWWW1sdVVLYy1fTSUyNnByZWZlcnJlZFJhdGUlM0QyMjA0LjAzJTI2cHJvZmlsZSUzRHIyZDJtNzNrbjglMjZyb29tcyUzRDElMjZ1c2VyQ291bnRyeSUzRFBIJTI2dXRtX2NhbXBhaWduJTNEc2t5c2Nhbm5lciUyNnV0bV9tZWRpdW0lM0RjcGMlMjZ1dG1fc291cmNlJTNEc2t5c2Nhbm5lciJ9&amp;utid=ceb21523-285c-cdbd-a234-b0ce8264e2bd&amp;tm_stars=0&amp;client_id=skyscanner_app&amp;redirect_delay=1000&amp;price_policy=2&amp;pre_redirect_id=695e2bf7-6093-de92-876e-f22d1faa13df&amp;tm_city_code&amp;max_price=3601&amp;guests=1&amp;request_id=695e2bf7-6093-de92-876e-f22d1faa13df&amp;tm_country_code=PH</t>
  </si>
  <si>
    <t>16.0793186, 120.3604457</t>
  </si>
  <si>
    <t>Bonuan Boquig, Dagupan, Pangasinan, Ilocos Region, 2400, Philippines</t>
  </si>
  <si>
    <t>wifi, air_conditioning, smoking_areas, multilingual_staff, kitchen, television, shower, hairdryer</t>
  </si>
  <si>
    <t>A Residence</t>
  </si>
  <si>
    <t>https://www.google.com/maps/place/A+Residence/data=!4m11!3m10!1s0x33918f341e115967:0x85a7015ee69a158d!5m3!1s2026-03-01!4m1!1i1!8m2!3d16.6170781!4d120.3212591!16s%2Fg%2F11x3bl5nf5!19sChIJZ1kRHjSPkTMRjRWa5l4Bp4U?authuser=0&amp;hl=en&amp;rclk=1</t>
  </si>
  <si>
    <t>16.6170781, 120.3212591</t>
  </si>
  <si>
    <t>San Fernando Diversion Road, Barangay II, San Fernando, La Union, Ilocos Region, 2500, Philippines</t>
  </si>
  <si>
    <t>SM City Clark</t>
  </si>
  <si>
    <t>Angeles</t>
  </si>
  <si>
    <t>La Casa Ramirez</t>
  </si>
  <si>
    <t>www.skyscanner.com.ph/hotel_deeplink/4.0/PH/en-US/PHP/h_xp/162648169/2026-03-02/2026-03-03/hotel/hotel/hotels?legacy_provider_id=1&amp;rooms=1&amp;closed_user_group=mobile&amp;hb_data=AXZ9D05RQ6RgYgK6ZH2KS10iHcx2SqBBVafJKz8BijxwWftqfDsmNFgcBX8GRPXJz88qTlJGkMTmuzHheuEY_6nclMVY_K_OUN2hXbyvKrVHL38fNu3STTO75MC-fItLesNmhZ-1pnhA3hGkIQlxK8o4Y7HRzmpHyP6LM2QXNzyewkIp_iOCk6WIJYL_lhO2xaktTXnRk0Ocg7a9v7ib6JT7krmKcM7_ZrjZkVkQQOyAOA_jhss45uKE0orhttFtLuKDS4KX56v8BzVZkKsExKvw7CE%3D&amp;q_datetime_utc=2026-03-01T23%3A10%3A19&amp;ticket_price=1657&amp;quote_id=-1525826333733956958&amp;utid_state=1&amp;channel=iphone&amp;price_without_closed_user_group=2070&amp;tm_place_name=San+Vicente&amp;deeplink_data=eyJmaWVsZHMiOnsic2lnbmF0dXJlIjoiMzRjMTNhNTExMDQwM2IwYjM3OWUyZjNlYjZjMTYxMDkifSwidXJsIjoiaHR0cHM6Ly93d3cuZXhwZWRpYS5jb20ucGgvSG90ZWwtU2VhcmNoP3RwaWQ9NjgmbXBlPTE3NzI0MDU3ODQmZW5kRGF0ZT0yMDI2LTAzLTAzJmFkdWx0cz0xJmxvY2FsZT1lbl9VUyZjaGlkPWQwZGJhYTgyLTM3YWEtNDk4OC04ZDQ1LTgzMGVkODllMTY4NyZlYXBpZD00NjIzMCZtY3RjPTMmc3RhcnREYXRlPTIwMjYtMDMtMDImbXBkPUdCUCZtcG49MzIxMTAxNzgwJmN1cnJlbmN5PUdCUCZyYXRlcGxhbmlkPTM4NzcyNDQwNCZtcG09MjQmbXBwPTEmbXBvPUVDJnNlbGVjdGVkPTg3NzQwODEyJm1wYj0zLjg1Jm1wcT0xOS4yMSZtcGE9MTcuNDYifQ%3D%3D&amp;utid=45ea5048-b48f-5db4-5bf4-f0f57d06ea52&amp;tm_stars=0&amp;client_id=skyscanner_app&amp;redirect_delay=1000&amp;price_policy=2&amp;pre_redirect_id=453dae71-4f9e-68f5-3c37-8b42fe10d4d1&amp;tm_city_code&amp;max_price=2853&amp;guests=1&amp;request_id=453dae71-4f9e-68f5-3c37-8b42fe10d4d1&amp;tm_country_code=PH</t>
  </si>
  <si>
    <t>17.590656, 120.3770699</t>
  </si>
  <si>
    <t>Poblacion, Bayubay Sur, Ilocos Sur, Ilocos Region, 2700, Philippines</t>
  </si>
  <si>
    <t>San Vicente Public Market</t>
  </si>
  <si>
    <t>San Vicente</t>
  </si>
  <si>
    <t>RMK Resort &amp; Hotel and Event Center</t>
  </si>
  <si>
    <t>www.skyscanner.com.ph/hotel_deeplink/4.0/PH/en-US/PHP/h_bc/223112068/2026-03-05/2026-03-06/hotel/hotel/hotels?legacy_provider_id=13&amp;rooms=1&amp;closed_user_group=apps&amp;hb_data=64rPCQrOroQaFKxjefrzK6kGJwkjEw8AJ_EqCiLcYkIAtL_iYJAjyMSVG9Pl59WKxqTydgAfDrnK7-jw_Z3ZlmYSp3CkeJHZoCu3rmuLL5wqgofe37v-qc8lHxBA8WaWQvqEQFzwHXZAD6_3SWzZ7gwYKjmk40OUysR1xwIgyfZSP-VcdL8oa-GYYmvbsAJklFc_bworhLIKwR9o8Z3RRnFtZINLPe24xbikCCi-5c1LiFR-LSD_ZrbwVJMU0o-3SiadfaksYIc3U56HTA4GzLz7ri_hG9Rub3W58rjNZNuTB_P_aGZt_5WJ9qCWI4j8PXR5p12OjbPviyvhgDqdH53N516O0KGcNSxtKO-YXO20oC7fduYNVgixC6UAQnHOK7Yd2v5U_qfciW5jdPU2VFzNIHzXkkJfz6tzAFr8uYa4e-bJ&amp;q_datetime_utc=2026-03-05T14%3A17%3A54&amp;ticket_price=3024&amp;quote_id=-4457677593036010821&amp;utid_state=1&amp;channel=iphone&amp;price_without_closed_user_group=3618&amp;tm_place_name=Badoc&amp;deeplink_data=eyJmaWVsZHMiOnsic2lnbmF0dXJlIjoiNTFlMmQ5MjEzZjUwMGE4ZGYxODkwODJjYWM0NGFlMjYiLCJibG9ja19pZCI6IjEzODE5MzQ4MDFfNDEwMjY3NTEzXzJfMV8wIn19&amp;utid=b3372b26-8ab5-8b94-67c6-d4873fa9d25c&amp;tm_stars=0&amp;client_id=skyscanner_app&amp;price_policy=2&amp;pre_redirect_id=7e6eb676-fd87-a166-c442-75ae8d88e3c3&amp;tm_city_code&amp;max_price=5600&amp;guests=1&amp;request_id=7e6eb676-fd87-a166-c442-75ae8d88e3c3&amp;tm_country_code=PH</t>
  </si>
  <si>
    <t>17.9226062, 120.4658252</t>
  </si>
  <si>
    <t>Badoc, Ilocos Norte, Ilocos Region, 2733, Philippines</t>
  </si>
  <si>
    <t>Located in Badoc, 16 miles from Paoay Church, RMK Resort &amp; Hotel and Event Center provides accommodations with a garden, free private parking, a terrace and a restaurant. Providing a bar, the property is located within 22 miles of Paoay Sand Dunes.</t>
  </si>
  <si>
    <t>Hotel Lola Natividad</t>
  </si>
  <si>
    <t>www.skyscanner.com.ph/hotel_deeplink/4.0/PH/en-US/PHP/h_h1/160161139/2026-03-05/2026-03-06/hotel/hotel/hotels?legacy_provider_id=927111&amp;rooms=1&amp;closed_user_group=mobile&amp;hb_data=UaBxjjL9mB58RcesOGc-YrDTx_HKM3y4UZtMdY-xW9c4diTcgdFgiUZzDuuolCxncb5zsTqjpzSHiQZXiq-rUeHasQTYj0Ct-TwYkqFYepJBKRorTM7X9G_ly8TxAtWgtS9a5RdsOSmFbY052z8CGaA3_n1y-wrxIGZ9_YWx8h_BcudwE4QYbSgS6KxeVtkGumI1_YgjhvuBc8Urpv9_00pqGFMd7zIOpW1ANGYHTXArar-KcD_QHjwMsoqlNnQH5rK-SzfUIY8hWWD9ATgfK_HiwXE%3D&amp;q_datetime_utc=2026-03-05T12%3A17%3A57&amp;ticket_price=1120&amp;quote_id=-4786635046517436651&amp;utid_state=1&amp;channel=iphone&amp;price_without_closed_user_group=1181&amp;tm_place_name=Bantay&amp;deeplink_data=eyJmaWVsZHMiOnsic2lnbmF0dXJlIjoiMjQ4YmI5OWRlYWY4ZDY2OWM3ODc2NzYxZmNhMjRmYTQifSwidXJsIjoiaHR0cHM6Ly9waC5ob3RlbHMuY29tL0hvdGVsLVNlYXJjaD90cGlkPTMyMTQmbXBlPTE3NzI3MTI4OTUmZW5kRGF0ZT0yMDI2LTAzLTA2JmFkdWx0cz0xJmxvY2FsZT1lbl9QSCZjaGlkPTg4OTVjOGE1LTU2NzUtNGY4Zi1hMWRlLTc2M2E3YTcxNDIzZCZlYXBpZD00NCZtY3RjPTMmc3RhcnREYXRlPTIwMjYtMDMtMDUmbXBkPVBIUCZtcG49MjAyMzQ3NzM4JmN1cnJlbmN5PVBIUCZyYXRlcGxhbmlkPTIxMjA5MDQ5MiZtcG09MjQmbXBwPTEmbXBvPUVDJnNlbGVjdGVkPTIxNTc1Mjk4Jm1wYj0xMjAuMDAmbXBxPTEwMDAuMDAmbXBhPTEwMDAuMDAifQ%3D%3D&amp;utid=60279ed9-bf62-2012-f2b5-e1ab45125d03&amp;tm_stars=2&amp;client_id=skyscanner_app&amp;price_policy=2&amp;pre_redirect_id=a842eedd-924d-1387-d0cb-29d215af98df&amp;tm_city_code&amp;max_price=2800&amp;guests=1&amp;request_id=a842eedd-924d-1387-d0cb-29d215af98df&amp;tm_country_code=PH</t>
  </si>
  <si>
    <t>17.582713, 120.388275</t>
  </si>
  <si>
    <t>Calvario Street, Barangay 1, Capangpangan, Bantay, Ilocos Sur, Ilocos Region, 2700, Philippines</t>
  </si>
  <si>
    <t>wifi, air_conditioning, 24-hour_front_desk_service, smoking_areas, multilingual_staff, garden, television, desk, shower, luggage_storage, hairdryer</t>
  </si>
  <si>
    <t>Located in Bantay, Hotel Lola Natividad is within a 15-minute walk of Bantay Bell Tower and Archbishop's Palace. This hotel is 0.6 mi (0.9 km) from Padre JosÃƒÂ© Burgos National Museum and 0.7 mi (1.1 km) from St. Paul's Metropolitan Cathedral.
Take in the views from a garden and make use of amenities such as complimentary wireless internet access.
Cooked-to-order breakfasts are available daily from 6 AM to 10 AM for a fee.
Featured amenities include dry cleaning/laundry services, a 24-hour front desk, and luggage storage. Free self parking is available onsite.
Make yourself at home in one of the 24 air-conditioned rooms featuring LED televisions. Complimentary wireless internet access keeps you connected, and cable programming is available for your entertainment. Private bathrooms with showers feature complimentary toiletries and slippers. Conveniences include desks, housekeeping is provided daily, and irons/ironing boards can be requested.</t>
  </si>
  <si>
    <t>Oldwoods by the Sea Nature Resort Bani Pangasinan</t>
  </si>
  <si>
    <t>https://www.google.com/maps/place/Oldwoods+by+the+Sea+Nature+Resort/data=!4m11!3m10!1s0x3393b898831b7269:0x83f022d5248812a8!5m3!1s2026-03-01!4m1!1i1!8m2!3d16.2353731!4d119.7807901!16s%2Fg%2F1hdy_8w70!19sChIJaXIbg5i4kzMRqBKIJNUi8IM?authuser=0&amp;hl=en&amp;rclk=1</t>
  </si>
  <si>
    <t>16.2353731, 119.7807901</t>
  </si>
  <si>
    <t>Oldwoods by the sea Eco Resort, to Surip, Dacap Sur, Pangasinan, Ilocos Region, Philippines</t>
  </si>
  <si>
    <t>Suite</t>
  </si>
  <si>
    <t>Bani</t>
  </si>
  <si>
    <t>Located in Bani, 19 miles from St. James the Great Parish, Oldwoods by the Sea Nature Resort Bani Pangasinan has accommodations with an outdoor swimming pool, free private parking, a garden and a private beach area.</t>
  </si>
  <si>
    <t>RedDoorz Hostel @ Deomar Hometel &amp; Farm Cafe Vigan Ilocos</t>
  </si>
  <si>
    <t>www.skyscanner.com.ph/hotel_deeplink/4.0/PH/en-US/PHP/h_ct/162673231/2026-03-02/2026-03-03/hotel/hotel/hotels?legacy_provider_id=31&amp;rooms=1&amp;closed_user_group=apps&amp;hb_data=WXlX1BJt2ktbExlokcHBb4GpcdQnq-BmVigNsC0ZbrR_UGeduEBOKWfT5znvxCd1Y9PQ6RJfd5Vjc-Rlp5xRbYp61-w2GVCdIFnBJ54yntKstpOtfuSp813OJ9BzfWxRZq31I7m7qPPOrEnWsbSY9643FI0Cc00vdHZ3tq1BA9BdjeRJM4KQMHIEIJKyzgg8GvjIEiIJkIkcvi_HQES7BCJwRb0fI7X-537rS-qMiRaD6VavdCGyCE_hMO7cibg0lT_OD_ycPmkGgeHTUTbh6ehJmO5Tx594EsiOoRScSayCA8GatFDzVmG5wt4JizSBmbDtl7IOjzBWWLGOUXtfz3KBiTq4Jo7KspaugBJ2BK7JaVGZV-UnW9nPdfk-Y0ECiVvQ5B44LFG1ACBB8k4cDdNvmRLoy5OOfO42uxp4ZQ%3D%3D&amp;q_datetime_utc=2026-03-01T23%3A59%3A24&amp;ticket_price=1855&amp;quote_id=9005650381606872482&amp;utid_state=1&amp;channel=iphone&amp;price_without_closed_user_group=6013&amp;tm_place_name=San+Vicente&amp;deeplink_data=eyJmaWVsZHMiOnsic2lnbmF0dXJlIjoiYzY5MjYzYzJhZTI3Yjg3OGE2ZDgzZjA1YzRlMjNiYzAifSwidXJsIjoiaHR0cHM6Ly9waC50cmlwLmNvbS9ob3RlbHMvcmVkaXJlY3Q%2FaG90ZWxpZD0xNTkwODQ0NSZjaXR5PTMwNzEwNiZBbGxpYW5jZWlkPTEyNjA3JnNpZD04ODg4MzImY2hlY2tpbj0yMDI2LTAzLTAyJmNoZWNrb3V0PTIwMjYtMDMtMDMmc2hvcHBpbmdpZD00YjZiMDEwZGQ4YzI0NDU5OTgyYWU4M2Q3ZTRiOGUyNyZhZHVsdD0xJmNoaWxkcmVuPTAmYWdlcz0mbGFuZ3VhZ2U9ZW5waCZsb2NhbGU9ZW5fUEgmcm9vbWlkPTEyMjA1NDA3MDQmc3dpZD0wJnBheT1QUCZmZ3Q9MSZjcm49MSZjdXJyPVBIUCZ3a3A9MSZzdGFuZD1INHNJQUFBQUFBQUFfd0Q0QUFmX0NsMEtBaGdCRWdRSUFSQUFHbEVJb1BMX3hRUVlBREFBT1BzUm1BSGRfTW9IcUFFQXVBRUV3QUVBMFFHa2NEMEsxNnFZUU9FQmV4U3VSLUg3bkVEb0FjbmxrcUVCaUFJZ2lRUUFBQUFBQUFBQUFLQUVBS0VGaGV0UnVCNmRaRUFhSURSaU5tSXdNVEJrWkRoak1qUTBOVGs1T0RKaFpUZ3paRGRsTkdJNFpUSTNJQVFvMjZXVHpRWklBVklHTnpBeVltRTJXaHdLQTFCSVVCRVFXRG0weUhhLVB4b0RVRWhRSVJCWU9iVElkcjRfWWdWbGJsOVFTR2k1RkhBQmVBQ0tBUWRJQVhnQXlBRUJxZ0VBOGdFaU5HSTJZakF4TUdSa09HTXlORFExT1RrNE1tRmxPRE5rTjJVMFlqaGxNamRmTUpJQ0FUU2FBZ0FBQUFEX193RUFBUF9fT3pEUnlmZ0FBQUEifQ%3D%3D&amp;utid=31addba2-07a7-cbb2-9c25-c9b0637bf020&amp;tm_stars=1&amp;client_id=skyscanner_app&amp;redirect_delay=1000&amp;price_policy=2&amp;pre_redirect_id=ed6c0c81-ffe0-347c-b0b8-8f566b9339d4&amp;tm_city_code&amp;max_price=3087&amp;guests=1&amp;request_id=ed6c0c81-ffe0-347c-b0b8-8f566b9339d4&amp;tm_country_code=PH</t>
  </si>
  <si>
    <t>17.5910425, 120.3746718</t>
  </si>
  <si>
    <t>Poblacion, Cabaroan, Ilocos Sur, Ilocos Region, 2700, Philippines</t>
  </si>
  <si>
    <t>wifi, air_conditioning, non-smoking, internet_access, room_service, restaurant, television, complimentary_bottled_water</t>
  </si>
  <si>
    <t>The Cozy Ilocos Suites</t>
  </si>
  <si>
    <t>https://www.google.com/maps/place/The+Cozy+Ilocos+Suites/data=!4m11!3m10!1s0x338ec98817d19583:0x962f9d700bbac596!5m3!1s2026-03-01!4m1!1i1!8m2!3d18.2022163!4d120.6038243!16s%2Fg%2F11yn9vn7fk!19sChIJg5XRF4jJjjMRlsW6C3CdL5Y?authuser=0&amp;hl=en&amp;rclk=1</t>
  </si>
  <si>
    <t>18.2022163, 120.6038243</t>
  </si>
  <si>
    <t>55-B, Salet-Bulangon, Ilocos Norte, Ilocos Region, 2900, Philippines</t>
  </si>
  <si>
    <t>The Cozy Ilocos Suites in Rioeng provides accommodations with a garden and a shared lounge. The bed and breakfast offers rooms with air conditioning, free private parking, and free Wifi.</t>
  </si>
  <si>
    <t>Moonlight Bay Resort</t>
  </si>
  <si>
    <t>https://www.google.com/maps/place/Moonlight+Bay+Resort/data=!4m11!3m10!1s0x33916e1a6c5afdb5:0x698d935380b45faf!5m3!1s2026-03-01!4m1!1i1!8m2!3d16.1889752!4d120.4206391!16s%2Fg%2F11gbmhcgtr!19sChIJtf1abBpukTMRr1-0gFOTjWk?authuser=0&amp;hl=en&amp;rclk=1</t>
  </si>
  <si>
    <t>16.1889752, 120.4206391</t>
  </si>
  <si>
    <t>Moonlight Bay Resort, Highway 55, Tiblong, Pangasinan, Ilocos Region, Philippines</t>
  </si>
  <si>
    <t>Located in San Fabian, Moonlight Bay Resort has a terrace, a restaurant and a spa &amp; wellness center. Featuring a garden, the 5-star hotel has air-conditioned rooms with free WiFi, each with a private bathroom. Guests can enjoy pool views.</t>
  </si>
  <si>
    <t>BINALONAN TRANSIENT/GUEST HOUSE PENSION GLAYDIE</t>
  </si>
  <si>
    <t>https://www.google.com/maps/place/BINALONAN+TRANSIENT%2FGUEST+HOUSE+%28PENSION+GLAYDIE%29/data=!4m11!3m10!1s0x3391156e45649beb:0xfbf29fae92377a6!5m3!1s2026-03-01!4m1!1i1!8m2!3d16.0410873!4d120.6003979!16s%2Fg%2F11jxnry1sc!19sChIJ65tkRW4VkTMRpncj6fopvw8?authuser=0&amp;hl=en&amp;rclk=1</t>
  </si>
  <si>
    <t>16.0410873, 120.6003979</t>
  </si>
  <si>
    <t>Binalonan - Asingan Road, Camambongan, San Felipe Sur, Binalonan, Pangasinan, Ilocos Region, 2436, Philippines</t>
  </si>
  <si>
    <t>Happy Grey Hotel Vigan</t>
  </si>
  <si>
    <t>www.skyscanner.com.ph/hotel_deeplink/4.0/PH/en-US/PHP/h_bc/200674158/2026-03-05/2026-03-06/hotel/hotel/hotels?legacy_provider_id=13&amp;rooms=1&amp;closed_user_group=apps&amp;hb_data=6BZTQkXWKlWN8camPgNGVMmb_3bI4CxaSHvLgV6eiiqL7ZierAIN_zJg4eg-Ochd0DMWQPBtTj1YEMs74SHfmhdvTZ48tTKHgATorFloU4ZFGhIyDpYCQrzPxg9XOttkYM9eie_ra6H1UFnFyhEshttaaWcBGct-rQH0DlOU281lwY5z6xiAKmy-07Infkj6a5kuJS8VebtT9dC6kCXtjPQ9nDJC6hGs96BCKoPj42zha8FVYpnrxp6NRwCE2oJPMAjT9XA8cwQkhyInspEbis7HMAc-v9_TnvF9G5XR5FAZZDpDqkZlTrwizT6zY5LIDCCALeejh0GAy2JUEJYAuxnT3oiiL4HNLiw3oToqVJ1qKlxqaC5ssVEPWFCvkTZgd-5O2ivVaBeIEMoel7jZxpF0pm-yxft4_8YGamzyXFdoZ7bIMf0%3D&amp;q_datetime_utc=2026-03-05T14%3A17%3A58&amp;ticket_price=1542&amp;quote_id=8528111834628818050&amp;utid_state=1&amp;channel=iphone&amp;price_without_closed_user_group=3383&amp;tm_place_name=Vigan&amp;deeplink_data=eyJmaWVsZHMiOnsic2lnbmF0dXJlIjoiMzlmYjI5MzE3N2YzZDdiM2UwNWZkNDIwYjA2MTkwNjAiLCJibG9ja19pZCI6IjQ4MDg3NzQwNF8xNTQ3Mzk4NTNfMF8wXzAifX0%3D&amp;utid=aeef42eb-bbe5-c959-4acd-1f9a1207e5a6&amp;tm_stars=1&amp;client_id=skyscanner_app&amp;price_policy=2&amp;pre_redirect_id=a8c41169-157b-0e1b-2946-3cb3389d4c39&amp;tm_city_code=VGNP&amp;max_price=2965&amp;guests=1&amp;request_id=a8c41169-157b-0e1b-2946-3cb3389d4c39&amp;tm_country_code=PH</t>
  </si>
  <si>
    <t>17.5642662, 120.3872279</t>
  </si>
  <si>
    <t>Quirino Boulevard, Barangay VI, Capangpangan, Vigan, Ilocos Sur, Ilocos Region, 2700, Philippines</t>
  </si>
  <si>
    <t>Triple room</t>
  </si>
  <si>
    <t>Located within a 11-minute walk of Calle Crisologo and 0.8 miles of Bantay Bell Tower, Happy Grey Hotel Vigan has rooms in Vigan. The 2-star hotel has air-conditioned rooms with a private bathroom and free WiFi. The hotel has family rooms.</t>
  </si>
  <si>
    <t>El Juliana Hotel</t>
  </si>
  <si>
    <t>www.skyscanner.com.ph/hotel_deeplink/4.0/PH/en-US/PHP/h_ad/216501536/2026-03-05/2026-03-06/hotel/hotel/hotels?legacy_provider_id=22&amp;rooms=1&amp;closed_user_group=general&amp;hb_data=xOJSWErbkBHPupxwZKpEg58rDO7FtYj6tSWsmiz5dFJmApooqmOaT4Q_PWoqscmdTGM6k_HGLCHmFLOWtd4UNTFrQ-i9QJkcqMCZaLkmUcKZGex09KsX5cpPuppdF4DSBNnNW3Op1o9TvUwnFaPHIsE9vX1MDg3MbBp9TIiWnOyzwkvSprRdmCoJ7Wy2MlW5s9JvbCPAhIEuCZtxKG_iNZuhlRSNLokkVap0RVmljh1qgXZW1Urlzb-V9fDxYtAI6OTgY-R4Rds_XeI0GM3jlgg1Cs5y0fiQZROVAIsEnOtzu5U1HL3rBPVsu7WSFdNQmRPBqmaZlIF4BiFTW2rCSMBgZzSvddDc1WPSIHBTO9A1G9qdScEZ-FpAOyIRctB62smzp8uEwxPVZRTzUNSQ7ucptg-4nWPDh42A-PkKHK9J&amp;q_datetime_utc=2026-03-05T14%3A18%3A08&amp;ticket_price=1596&amp;quote_id=-5124461842847339234&amp;utid_state=1&amp;channel=iphone&amp;price_without_closed_user_group=3217&amp;tm_place_name=Vigan&amp;deeplink_data=eyJmaWVsZHMiOnsic2lnbmF0dXJlIjoiMjA0ZjU0NjY4NjI0NGY3OWJiOGE2NjkwMmJlMGI3ZjQifSwidXJsIjoiaHR0cHM6Ly93d3cuYWdvZGEuY29tL3BhcnRuZXJzL3BhcnRuZXJzZWFyY2guYXNweD9jaWQ9MTg0NjM4MyZoaWQ9NjA4MjA2MzcmY3VycmVuY3k9UEhQJmNoZWNraW49MjAyNi0wMy0wNSZjaGVja291dD0yMDI2LTAzLTA2Jk51bWJlcm9mQWR1bHRzPTEmTnVtYmVyb2ZDaGlsZHJlbj0wJlJvb21zPTEmbWNpZD0zMzImbWFzdGVyUm9vbUlkPTkyODk3Mzg2MiZtcHQ9YW01Rk1XMTVZMU50VG5oRFNXSlNkU3RGV0ZaWVNuSnpSemwzUmxoVVMxWm9VREZIVEhvcmNFTXJlVk5yS3psbGFGbG1ZMWxCY0N0RGNXOWtkWE4zV1ZjMFNucDFPWEo2VjJaWFUwZHVVVGsmVG90YWxQcmljZT0xNTk1LjgyJlRvdGFsVGF4PTE4NC43MCZUb3RhbEZlZT0xMzQuNDYmVG90YWxTdXJjaGFyZ2U9MCZtY3VyPVBIUCJ9&amp;utid=92ef5c8b-bf80-ddbc-679d-0c0f9b092f6f&amp;tm_stars=0&amp;client_id=skyscanner_app&amp;price_policy=2&amp;pre_redirect_id=96f466b9-8215-ae80-9644-5999c7ae3f01&amp;tm_city_code=VGNP&amp;max_price=2166&amp;guests=1&amp;request_id=96f466b9-8215-ae80-9644-5999c7ae3f01&amp;tm_country_code=PH</t>
  </si>
  <si>
    <t>17.5696804, 120.3897716</t>
  </si>
  <si>
    <t>El Juliana Hotel, Quirino Boulevard, Barangay VI, Capangpangan, Vigan, Ilocos Sur, Ilocos Region, 2700, Philippines</t>
  </si>
  <si>
    <t>Located within a 3-minute walk of Calle Crisologo and half a mile of Bantay Bell Tower, El Juliana Hotel provides rooms with air conditioning and a private bathroom in Vigan.</t>
  </si>
  <si>
    <t>RedDoorz @ Farm Side Hotel Laoag City</t>
  </si>
  <si>
    <t>www.skyscanner.com.ph/hotel_deeplink/4.0/PH/en-US/PHP/h_ad/128819939/2026-03-05/2026-03-06/hotel/hotel/hotels?legacy_provider_id=22&amp;rooms=1&amp;closed_user_group=general&amp;hb_data=GAk0-htBizKwJjFpgSUDEJoam9dVFWdtzY-Uk2ukyL5-IKQQqOn64tKI1u6DHAXIFX-oaf1KE_S6mnEZoEYx9SnglaMJaZDcMJBJl9Bm2MiQ4Fl7ZS4LggiaxbBDzVLRRKQJ617TxSlgbLdanVXKbLv5GSsClCwTcLmguJafv5YKc9X_G8zuWSxfjdn-HoOSHHbv8X6Pp6Smym3ObnrQeraTAkvX4I8Wmo4bUt6x8mp0NXNpJpYgBMFCvvIJg8CmHesZRMwgvwdPCVTj8HKrsh2gBsDhCZRReis3ORboo3rWuORYeTfK3oI1OZqA0S12DhEb_ATaRwxGeyySsDmlO8K9F_Lo4luceSvT1ZT2EW1kA0YNt2cFBOi7Rl_gAvMeLxGIH-lUKgd2TFz_NM7dyQk3qtFYEgXIN_lczyL_H1Ao&amp;q_datetime_utc=2026-03-05T12%3A17%3A09&amp;ticket_price=943&amp;quote_id=8116771229129035755&amp;utid_state=1&amp;channel=iphone&amp;price_without_closed_user_group=1294&amp;tm_place_name=San+Nicolas&amp;deeplink_data=eyJmaWVsZHMiOnsic2lnbmF0dXJlIjoiMzc1MzE2ZmMzMDU3Y2E5YTQ4ZTVjZGViOTI4MTg1OGEifSwidXJsIjoiaHR0cHM6Ly93d3cuYWdvZGEuY29tL3BhcnRuZXJzL3BhcnRuZXJzZWFyY2guYXNweD9jaWQ9MTg0NjM4MyZoaWQ9NDEyNjE1JmN1cnJlbmN5PVBIUCZjaGVja2luPTIwMjYtMDMtMDUmY2hlY2tvdXQ9MjAyNi0wMy0wNiZOdW1iZXJvZkFkdWx0cz0xJk51bWJlcm9mQ2hpbGRyZW49MCZSb29tcz0xJm1jaWQ9MzMyJm1hc3RlclJvb21JZD03ODk5Njk2ODYmbXB0PVJVRkVWalF4UTNsb1FrbHpkWGxuUTNOSlMzQklkM1oxZGtOTGJtZEhhMDlKVW5wTWJ6TjNkV0ZxVWtob2VrVTNaalkxYm05WmJWWlpaR2htTHpsbmVVUXhWbkpHTmpBMWRrdE5UVTluUFQwJlRvdGFsUHJpY2U9OTQzLjMzJlRvdGFsVGF4PTg4LjQxJlRvdGFsRmVlPTgxLjcwJlRvdGFsU3VyY2hhcmdlPTAmbWN1cj1QSFAifQ%3D%3D&amp;utid=cd332eb2-6a9b-f30b-34a3-bf9b6aaa9267&amp;tm_stars=3&amp;client_id=skyscanner_app&amp;price_policy=2&amp;pre_redirect_id=ebc4fbc1-b56a-6b2b-6acf-27464d6e08cc&amp;tm_city_code&amp;max_price=1336&amp;guests=1&amp;request_id=ebc4fbc1-b56a-6b2b-6acf-27464d6e08cc&amp;tm_country_code=PH</t>
  </si>
  <si>
    <t>18.1808125, 120.5876875</t>
  </si>
  <si>
    <t>Buttong, Brgy. 49-B, Raraburan, Ilocos Norte, Ilocos Region, 2900, Philippines</t>
  </si>
  <si>
    <t>Located within 8.2 miles of Paoay Sand Dunes and 11 miles of Paoay Church, RedDoorz @ Farm Side Hotel Laoag City provides rooms in Laoag. This 1-star hotel has air-conditioned rooms with a private bathroom.</t>
  </si>
  <si>
    <t>Trister Resort</t>
  </si>
  <si>
    <t>www.skyscanner.com.ph/hotel_deeplink/4.0/PH/en-US/PHP/h_fd/222561747/2026-03-05/2026-03-06/hotel/hotel/hotels?legacy_provider_id=927050&amp;rooms=1&amp;hb_data=Bo0waPKrl1rJPVinNeMZDsdnZ0BmMBFf9z_QhFgus3Spw4Nzafjvv_kuEWhtZOVhZVG1k7qjxsvD7wfrlFwr7zJ9EWKVK3ZlevhaaBuGeRedq9uw_5CF2yQVE_8M0pCHepVTCBqJKTA5L9jjO3CitFzFzE88XBEdYeMx9Yvgr0etF8FDf67hcc5JAN_EQVeg46EAfV90y1Xy0Km5L971-i0th8ToTKYJLKDl7v1vTrxxjAC-_AfenNrMUMl0XYFcSSr50YEgObUKnVzn-F-mdJrE_-dFo9y-kSt-vVkeW0SerktI7_rE4tuZdETkVZa3G__swyCOn9PDizU4EaIO6eb3oen-DFOzp_FEaclIaYD15gZyF6gMzlScTuYDxvi4V3mTGch3QMFr1Am7PFrK4C4FJkxcEkKqZ5oa4p3ErIxAaQ%3D%3D&amp;q_datetime_utc=2026-03-05T12%3A18%3A14&amp;ticket_price=1757&amp;quote_id=1742580010267516533&amp;utid_state=1&amp;channel=iphone&amp;tm_place_name=Magsingal&amp;deeplink_data=eyJmaWVsZHMiOnsic2lnbmF0dXJlIjoiODQyMDgzOTYxYjk5ZDFmMzBlYjEyNzkzOWFkNmJkZTIifSwidXJsIjoiaHR0cHM6Ly9kZWFscy52aW8uY29tP3NpZz1jMWYxNmFhMGJkZmQ5ZmZmNWM4ZjM2MzQ0Y2NlMjQzMWQ5MmU0ZDgxNWZhYzUyZDk3M2QzMWJhMzdhZjdhZTk5MmQzMTM2MzEzNzMwMzAzODM4MzkzMiZzaWctaXNzPW1ldGEmdHVybD1odHRwcyUzQSUyRiUyRnZpby5jb20lMkZIb3RlbCUyRlNlYXJjaCUzRmNoZWNrSW4lM0QyMDI2LTAzLTA1JTI2Y2hlY2tPdXQlM0QyMDI2LTAzLTA2JTI2Y3VycmVuY3klM0RQSFAlMjZlcHYlM0RNUzR5JTI2ZXNkJTNEU0NQaDFnMDJvZFVsRER1NHZaYmxpc3Yta09JY3ZPNGtOS3NKMzA0QWV0dTZ3NHFqRktfQnI4MXAtNF9GSEhvOVVwX1gxRUZnSFlvZS1qUGVjMzhwZHNRVXlseGd5UHFoQW9ldHNUcTdHT0hfeHR2TWJKdyUyNTNEJTI2Zm9yY2VDdXJyZW5jeUNoYW5nZSUzRDElMjZmb3JjZUxhbmd1YWdlQ2hhbmdlJTNEMSUyNmhvdGVsSWQlM0QxMjU5NTgyMDElMjZsYWJlbCUzRHNyYyUyNTNEc2t5c2Nhbm5lciUyNTI2dWNvdW50cnklMjUzRFBIJTI1MjZ1ZGV2aWNlJTI1M0Rtb2JpbGUlMjUyNmhvdGVsJTI1M0QxMjU5NTgyMDElMjUyNmRheSUyNTNENSUyNTI2bW9udGglMjUzRDAzJTI1MjZ5ZWFyJTI1M0QyMDI2JTI1MjZsb3MlMjUzRDElMjUyNm9mZmVyaWQlMjUzRG90aWNfYUVyLUY2byUyNTI2cHJpY2UlMjUzRDE3NTYuODAlMjUyNmN1cnJlbmN5JTI1M0RQSFAlMjUyNnVzZXJsYW5nJTI1M0RlbiUyNTI2X3RoJTI1M0QxYjY3YzRkMGUyNzE0ODg5MzVmMzgzYjZjNWM5YThiMWM4YzM5NWJlY2M3MDZiMzUlMjUyNmR0cyUyNTNEMTc3MjcxMjkxMiUyNTI2b2x1dCUyNTNEMTc3MjcxMjkwOSUyNTI2Y2FuUGF5TGF0ZXIlMjUzRGZhbHNlJTI1MjZyZXF1ZXN0VXNlckdyb3VwJTI1M0QlMjUyNm9mZmVyVXNlckdyb3VwJTI1M0RwdWJsaWMlMjZsYW5nJTNEZW4lMjZvdGklM0RhRnQ1V0p5aC05YyUyNnByZWZlcnJlZFJhdGUlM0QxNzU2LjgwJTI2cHJvZmlsZSUzRHIyZDJtNzNrbjglMjZyb29tcyUzRDElMjZ1c2VyQ291bnRyeSUzRFBIJTI2dXRtX2NhbXBhaWduJTNEc2t5c2Nhbm5lciUyNnV0bV9tZWRpdW0lM0RjcGMlMjZ1dG1fc291cmNlJTNEc2t5c2Nhbm5lciJ9&amp;utid=a25cc290-d978-436b-e515-1bd64143096e&amp;tm_stars=0&amp;client_id=skyscanner_app&amp;price_policy=2&amp;pre_redirect_id=68f3ae99-2b91-ea83-5523-e87e223c43ad&amp;tm_city_code&amp;max_price=1757&amp;guests=1&amp;request_id=68f3ae99-2b91-ea83-5523-e87e223c43ad&amp;tm_country_code=PH</t>
  </si>
  <si>
    <t>17.6799293, 120.3813878</t>
  </si>
  <si>
    <t>Namalpalan, Ilocos Sur, Ilocos Region, 2730, Philippines</t>
  </si>
  <si>
    <t>Castillo de Wustmann</t>
  </si>
  <si>
    <t>Located in Alangan, 10 miles from Calle Crisologo, Trister Resort has accommodations with a garden, free private parking and a terrace. Featuring room service, this property also provides guests with a water park. Free WiFi is available throughout the property and Bantay Bell Tower is 10 miles away.
At the resort, rooms are equipped with a desk. Complete with a private bathroom equipped with a shower, the rooms at Trister Resort have a flat-screen TV and air conditioning, and some rooms have a balcony. At the accommodation each room has a seating area.
Trister Resort offers a continental or Asian breakfast.
Laoag International Airport is 43 miles from the property.</t>
  </si>
  <si>
    <t>Ilocos Urban Wave Resort</t>
  </si>
  <si>
    <t>www.skyscanner.com.ph/hotel_deeplink/4.0/PH/en-US/PHP/h_fd/222426981/2026-03-05/2026-03-06/hotel/hotel/hotels?legacy_provider_id=927050&amp;rooms=1&amp;closed_user_group=apps&amp;hb_data=cVyzRAC-qpAJBfi6Zs7V7TQ4ZZk8yyqvRlUbK5ftltL_QNZWAvQFl4xzT1WQ9JRDnZlBeVXXkyCIgeIP9LFRCNKeV1nZU09fHG23ypu-0Wl5r2w68jrjypu05vDaYa-jph1LzsSCMApOytP04TcTAQmnxQtrtR612fJ5Z54nQV_yiXcpqyIAUdifm9C_XNh6jUqiGE0wQ5DFAUqmsZLVrcz23Q5UMFWhC1CztmH-mgvPZiqUdCUiGKggXMFsoDrO0LwB1AJqFH2olDiCK_aZRuaROLyUGqGGvuyfnYlyz4G246i2ZZ_YL35UB-yLE4ipizLx2rXsV5pwOsbH1b_46Gp7PWVodWgFL5RqYf9Fl-n-dAehnc1On9KgyY8B3pe7vn_SNwRPjmOu0982Ai6JzEBIzldtr_98jv-krs6QND-Vtg%3D%3D&amp;q_datetime_utc=2026-03-05T14%3A17%3A59&amp;ticket_price=4343&amp;quote_id=7163381015090102134&amp;utid_state=1&amp;channel=iphone&amp;price_without_closed_user_group=12562&amp;tm_place_name=Laoag&amp;deeplink_data=eyJmaWVsZHMiOnsic2lnbmF0dXJlIjoiN2Q5N2RiOWY1Zjk2YjQ5MmMyZjkxZDcwNGUzYzQwMDAifSwidXJsIjoiaHR0cHM6Ly9kZWFscy52aW8uY29tP3NpZz0xYjRjOWZiNDRhODY3ZDdhM2FjY2ZkOTE3NjJlZTkwMWJmZGUyOWYzNjAwNDkxMTlmMmQ5ZTc2MTliODU0MTY4MzEzODMxMzUzMjMyMzkzODM0MzImc2lnLWlzcz1tZXRhJnR1cmw9aHR0cHMlM0ElMkYlMkZ2aW8uY29tJTJGSG90ZWwlMkZTZWFyY2glM0ZjaGVja0luJTNEMjAyNi0wMy0wNSUyNmNoZWNrT3V0JTNEMjAyNi0wMy0wNiUyNmN1cnJlbmN5JTNEUEhQJTI2ZXB2JTNETVM0eSUyNmVzZCUzREI1UGJUeVFCaEs4QnlscklKajJ2U2NDVGxjeWhBX1d0ZTFacEgwaUNQeHlhc3BYbFBlOVNsWXp5emtzU0E5LWdCZGIyMVhsa0hfTlBmMlJ1SC1LQ1FSVERzX0t1TVM0NXJCWGhSWVhnZ04tZGVkUTJKd3ZxMHclMjUzRCUyNTNEJTI2Zm9yY2VDdXJyZW5jeUNoYW5nZSUzRDElMjZmb3JjZUxhbmd1YWdlQ2hhbmdlJTNEMSUyNmhvdGVsSWQlM0QxMjM2NjA5MjMlMjZsYWJlbCUzRHNyYyUyNTNEc2t5c2Nhbm5lciUyNTI2dWNvdW50cnklMjUzRFBIJTI1MjZ1ZGV2aWNlJTI1M0Rtb2JpbGUlMjUyNmhvdGVsJTI1M0QxMjM2NjA5MjMlMjUyNmRheSUyNTNENSUyNTI2bW9udGglMjUzRDAzJTI1MjZ5ZWFyJTI1M0QyMDI2JTI1MjZsb3MlMjUzRDElMjUyNm9mZmVyaWQlMjUzRG9Tbm9JYnphNXlXMCUyNTI2cHJpY2UlMjUzRDQzNDIuNTUlMjUyNmN1cnJlbmN5JTI1M0RQSFAlMjUyNnVzZXJsYW5nJTI1M0RlbiUyNTI2X3RoJTI1M0Q1OWMwZmZlZDE1M2UwZGIzYjM5NTUyOGE2ZDMyMDE4Mzc2MDQ5ZWRhMzBhZWFjOWMlMjUyNmR0cyUyNTNEMTc3MjcyMDIzNyUyNTI2b2x1dCUyNTNEMTc3MjcyMDIzNSUyNTI2Y2FuUGF5TGF0ZXIlMjUzRGZhbHNlJTI1MjZyZXF1ZXN0VXNlckdyb3VwJTI1M0QlMjUyNm9mZmVyVXNlckdyb3VwJTI1M0RwdWJsaWMlMjZsYW5nJTNEZW4lMjZvdGklM0QxTmx2aV9HckZ6OCUyNnByZWZlcnJlZFJhdGUlM0Q0MzQyLjU1JTI2cHJvZmlsZSUzRHIyZDJtNzNrbjglMjZyb29tcyUzRDElMjZ1c2VyQ291bnRyeSUzRFBIJTI2dXRtX2NhbXBhaWduJTNEc2t5c2Nhbm5lciUyNnV0bV9tZWRpdW0lM0RjcGMlMjZ1dG1fc291cmNlJTNEc2t5c2Nhbm5lciJ9&amp;utid=1e3267fc-08bf-32c5-9e5b-3b183b777934&amp;tm_stars=3&amp;client_id=skyscanner_app&amp;price_policy=2&amp;pre_redirect_id=6defb6fd-1f92-e2e8-7295-a74b36035b5a&amp;tm_city_code=LAOP&amp;max_price=11306&amp;guests=1&amp;request_id=6defb6fd-1f92-e2e8-7295-a74b36035b5a&amp;tm_country_code=PH</t>
  </si>
  <si>
    <t>18.173464, 120.557461</t>
  </si>
  <si>
    <t>Ilocos Urban Wave Resort, Laoag - Balaccad Road, Balatong, Ilocos Norte, Ilocos Region, 2900, Philippines</t>
  </si>
  <si>
    <t xml:space="preserve">Premium Deluxe </t>
  </si>
  <si>
    <t>Located in Laoag, 5.2 miles from Paoay Sand Dunes, Ilocos Urban Wave Resort has accommodations with a restaurant, free private parking, a bar and a spa &amp; wellness center.</t>
  </si>
  <si>
    <t>Glowbu Kabins</t>
  </si>
  <si>
    <t>www.skyscanner.com.ph/hotel_deeplink/4.0/PH/en-US/PHP/h_bc/222785776/2026-03-05/2026-03-06/hotel/hotel/hotels?legacy_provider_id=13&amp;rooms=1&amp;closed_user_group=apps&amp;hb_data=TLA6ROuoEkQX2WN2yzhemBUHigShpCS7mV-SkKUkt9EeiIPNgtmpGZVXcW4nqYvXjox-nfgROWd77V31vm547qjU-GAINyLnRkoZvwd0NDym0mWU9yN664PG2pxOSfv838R4dJbnGe33qAbW_ibygb35wF2y-_jQMHo_PGpB6sdsxZBkjRenWaRDyGfSk5H0YjHgWU0m9_ql_1Bw_h4-ruZYkzipk4UC_Ngk0FjHADEvz59biRcVxWQfbSGZgTcrkW14_CPcr7vbkZunFN6YomXCSiDml48Y2_tLAn217AYGkQKGPubfrROaRK6DbX0rltUi8U8WB6upfqf5rgraQo-FphqRVbwO2uWN2pNWbNmmPetJaMBQlpL6ox_FGD2Qobaeljz_xc-yz9EuKaNNsysk-4R5qCJxS9a97XRv5ifShgDB&amp;q_datetime_utc=2026-03-05T14%3A17%3A59&amp;ticket_price=1618&amp;quote_id=2707896939374690247&amp;utid_state=1&amp;channel=iphone&amp;price_without_closed_user_group=2135&amp;tm_place_name=San+Juan&amp;deeplink_data=eyJmaWVsZHMiOnsic2lnbmF0dXJlIjoiYzNjYjQzMWU0NGQwZGQyNWExOGRkNjU5ZmE5MWE5NTciLCJibG9ja19pZCI6IjEzNDIyNjgwMDFfNDA2NjE4Mzg4XzJfMF8wIn19&amp;utid=e8013e8d-494c-c6e3-fd39-505b1d9f9514&amp;tm_stars=0&amp;client_id=skyscanner_app&amp;price_policy=2&amp;pre_redirect_id=1b5921bc-9fff-ea8a-bebc-5867c0c88816&amp;tm_city_code&amp;max_price=1618&amp;guests=1&amp;request_id=1b5921bc-9fff-ea8a-bebc-5867c0c88816&amp;tm_country_code=PH</t>
  </si>
  <si>
    <t>16.6777299, 120.3374877</t>
  </si>
  <si>
    <t>Maya Street, Ili Norte, San Juan, La Union, Ilocos Region, 2515, Philippines</t>
  </si>
  <si>
    <t>Featuring barbecue facilities, Glowbu Kabins offers accommodations in San Juan. This property offers access to a patio and free private parking. The accommodation features a shared kitchen and a shared lounge for guests.</t>
  </si>
  <si>
    <t>RedDoorz @ Teofila Lodge</t>
  </si>
  <si>
    <t>www.skyscanner.com.ph/hotel_deeplink/4.0/PH/en-US/PHP/h_ad/204124372/2026-03-05/2026-03-06/hotel/hotel/hotels?legacy_provider_id=22&amp;rooms=1&amp;closed_user_group=general&amp;hb_data=6sM0xg6bYlV1wkmAhuB1lnDGVdvitL_NX6YjUDtFGPcm07OruuZKMh2kJtkcXpW0QvAH3PxEvykplt_IB_RAcoCAKOP25pOQHO3Uvln3jHHxmR7M5H2NlhvOquIy7GySkMSbw4YBsIpAQjGSOnv6fWzR7zO-EXUYq0Qi7IfxjfIwu-2KnIUX5EBCO060XfICfx1sFfBQ7OPPb3hN9sIUDKioR514fUGqqSmlwPBMNqwYPn9zROoOlQK5UOCOfZ4c_6ljyv5zcqJ8blDOvYkYlVG5oDb1zkIESs5ESJB11Dyz6k-tPgDJkbt2AAbnuY3064jF9nSMTtmP9-r0D0k_kCQx7qIP-31-I8Ro1ZqH5aO4g7pRNn1M-_wlXuiim8KyqmTy5n0qyl7FYFdFCz4iUIXdNeKed16iSjPqkyNrOiF2&amp;q_datetime_utc=2026-03-05T14%3A18%3A05&amp;ticket_price=830&amp;quote_id=-8837672659818461823&amp;utid_state=1&amp;channel=iphone&amp;price_without_closed_user_group=3161&amp;tm_place_name=Vigan&amp;deeplink_data=eyJmaWVsZHMiOnsic2lnbmF0dXJlIjoiZjRmNWQ3N2MzMDE0Zjg0MjQ5YjMyNTJkMGFkZDNlYTUifSwidXJsIjoiaHR0cHM6Ly93d3cuYWdvZGEuY29tL3BhcnRuZXJzL3BhcnRuZXJzZWFyY2guYXNweD9jaWQ9MTg0NjM4MyZoaWQ9MTEwMTYyMTgmY3VycmVuY3k9UEhQJmNoZWNraW49MjAyNi0wMy0wNSZjaGVja291dD0yMDI2LTAzLTA2Jk51bWJlcm9mQWR1bHRzPTEmTnVtYmVyb2ZDaGlsZHJlbj0wJlJvb21zPTEmbWNpZD0zMzImbWFzdGVyUm9vbUlkPTEzMDkwOTQ5MiZtcHQ9T0dGbWRFeGlaVWRtZWxwbU5HaGlUMjVFYW05UFowNWpTbUZHVVdWSmJGcFNOVk41VTBSdEwwbE9jMjQ1UTFCeE5sVjBWMVJIUTBsdVJGTktSRlZ4YUVaU09YaDZORE5vY2toSEt3JlRvdGFsUHJpY2U9ODMwLjQ2JlRvdGFsVGF4PTk1Ljk4JlRvdGFsRmVlPTcwLjExJlRvdGFsU3VyY2hhcmdlPTAmbWN1cj1QSFAifQ%3D%3D&amp;utid=d7040b82-0598-07f6-25c3-f2abc5cef646&amp;tm_stars=1&amp;client_id=skyscanner_app&amp;price_policy=2&amp;pre_redirect_id=57bbbe64-5954-1d71-9b6f-f5465f56b7fe&amp;tm_city_code=VGNP&amp;max_price=3178&amp;guests=1&amp;request_id=57bbbe64-5954-1d71-9b6f-f5465f56b7fe&amp;tm_country_code=PH</t>
  </si>
  <si>
    <t>17.5788212, 120.3759634</t>
  </si>
  <si>
    <t>Casa Teofila, Burgos Street, Barangay IV, Ayusan Norte, Vigan, Ilocos Sur, Ilocos Region, 2700, Philippines</t>
  </si>
  <si>
    <t>wifi, air_conditioning, non-smoking, 24-hour_front_desk_service, room_service, television, shower, complimentary_bottled_water</t>
  </si>
  <si>
    <t>Located in Vigan, RedDoorz @ Teofila Lodge is within a 5-minute drive of Padre JosÃ© Burgos National Museum and Calle Crisologo. This hotel is 0.9 mi (1.5 km) from Plaza Salcedo and 0.9 mi (1.5 km) from St. Paul's Metropolitan Cathedral.
Make yourself at home in one of the 25 air-conditioned guestrooms. Bathrooms have showers and complimentary toiletries. Conveniences include desks and complimentary bottled water.</t>
  </si>
  <si>
    <t>Rio Vista Bed and Breakfast</t>
  </si>
  <si>
    <t>www.skyscanner.com.ph/hotel_deeplink/4.0/PH/en-US/PHP/h_ad/215616813/2026-03-05/2026-03-06/hotel/hotel/hotels?legacy_provider_id=22&amp;rooms=1&amp;closed_user_group=general&amp;hb_data=0dUUKt3AX9GhcYKFzG5h_gUHEbqwHjUoC2Hxxolv58Hn_tWF2kzubH4tCkThk_UY4O0js2aOZbnDeRSegx9gxzCYURZ63kcdxmZOayut0kD1rT1pEUFnovbXySFFzgHJaweJTxXjucv6hrB0ETO3sT_cu_FbuMjkQvckV_MqKUhyd_FWpWBfMQRmjXOaCkENy5K3-iVJS6ssOXEtrnnlBHmWkgDBNEzLTbesOb1d6xej3UDIr_eevoOo3BDNcBj-BAafONrWZPQd7mZqGQWFJNwsxTNfh44lEvjlM0RRWqbIFto1WZVjcEoahPepRf0p8NY3gBtqZJ50qLqoC0cmdAqakKoVaPPIikx8GxF9CIX6zylFfEY6ApQw9W46we4yYIIXDFUbRtfxz4zpHHVNehLRh3dxxwe0i5ezxsOIUT3T&amp;q_datetime_utc=2026-03-05T12%3A17%3A14&amp;ticket_price=1418&amp;quote_id=-9084090517528397838&amp;utid_state=1&amp;channel=iphone&amp;price_without_closed_user_group=3600&amp;tm_place_name=Dagupan&amp;deeplink_data=eyJmaWVsZHMiOnsic2lnbmF0dXJlIjoiNGE0Mjg0MGZkMTdkODNhYjUyOTk4NTJjNmQxYzdlZWMifSwidXJsIjoiaHR0cHM6Ly93d3cuYWdvZGEuY29tL3BhcnRuZXJzL3BhcnRuZXJzZWFyY2guYXNweD9jaWQ9MTg0NjM4MyZoaWQ9NTA2MDI5MjcmY3VycmVuY3k9UEhQJmNoZWNraW49MjAyNi0wMy0wNSZjaGVja291dD0yMDI2LTAzLTA2Jk51bWJlcm9mQWR1bHRzPTEmTnVtYmVyb2ZDaGlsZHJlbj0wJlJvb21zPTEmbWNpZD0zMzImbWFzdGVyUm9vbUlkPTc5MjQ1NzY4NSZtcHQ9VEZsYU1rRk1NRkZRYURCeGVYcEpiRXBEY1hrclkwRjZkazlNUjJ3MmRtMXphRzlHWVRNelRtTnhPVTF5TUhCelpIaDVjREpXUVhNNVZtTlhaa1U1WVRVemFsRlpOVEEzZVhac1dtVm5QVDAmVG90YWxQcmljZT0xNDE3LjY2JlRvdGFsVGF4PTE2NC4wMSZUb3RhbEZlZT0xMTkuNTImVG90YWxTdXJjaGFyZ2U9MCZtY3VyPVBIUCJ9&amp;utid=bb2417d5-c5e6-b198-88fa-b395d98b938c&amp;tm_stars=0&amp;client_id=skyscanner_app&amp;price_policy=2&amp;pre_redirect_id=06d1150d-b9b8-17c7-cec7-06ec1684001e&amp;tm_city_code&amp;max_price=2521&amp;guests=1&amp;request_id=06d1150d-b9b8-17c7-cec7-06ec1684001e&amp;tm_country_code=PH</t>
  </si>
  <si>
    <t>16.0417227, 120.3570023</t>
  </si>
  <si>
    <t>Mariesville, Tebeng, Dagupan, Pangasinan, Ilocos Region, 2400, Philippines</t>
  </si>
  <si>
    <t>Great care is taken to ensure guests experience comfort through top-notch services and amenities. The hotel offers complimentary parking for guests who arrive with their own mode of transport.Reception services featuring express check-in or check-out are available to cater to your requirements.Repeatedly enjoy your best-loved attire with the aid of the laundry service available at Rio Vista Bed and Breakfast. Need some relaxation? Your room features daily housekeeping to make your stay even more comfortable and enjoyable.Crafted for coziness, every guestroom provides an array of features, guaranteeing a tranquil night's sleep while maintaining the level of comfort.For a more enjoyable stay, select rooms at hotel are equipped with linen service and air conditioning.At Rio Vista Bed and Breakfast, a selection of rooms can be found that showcase unique design elements such as a balcony or terrace.Expand your in-room entertainment choices with various amenities, such as television offered in certain accommodations. In select rooms, the hotel offers visitors access to a refrigerator.Maintain your cleanliness and feel revitalized using toiletries available in select guest restrooms.</t>
  </si>
  <si>
    <t>Natsuca Beach Resort</t>
  </si>
  <si>
    <t>www.skyscanner.com.ph/hotel_deeplink/4.0/PH/en-US/PHP/h_ad/130396025/2026-03-05/2026-03-06/hotel/hotel/hotels?legacy_provider_id=22&amp;rooms=1&amp;closed_user_group=general&amp;hb_data=dpzFd_yVONbkbG6DpbOUOD-jghH9newpmpRYKvI3j9RHc8_YUV9oQTMvhbbnJZ963-_RNfEdgBAal_9-u419e3smxDiJlMJ2BG-jqdiGm_6Wt5aGoU_wnrbM3ic6Tgklb0t4P9NGskxmiIKePPpJ0DD4g8f6TYf8zj8yrXQ1OhfcalBC53XPUusbOp_5VlfDJZ90VloJaucF2Z9i71katAef066lA2oEWrwXOJP7OgwoITALTRAflsP36Q3s7EnjOSS-mi4illxxuJ-ViEksyJJbyc_WU76LLB6BsZ4OOCKtTNaDHT8SRzXFW1ZQVTPqDuoq2m8061ThLyyxIVBEq4U4_LPvbXlMzD5CZBEyhjcnVN2IieHOjJlX16tW--AO5ScfjXmWmE4rUiojfVMynKtQCsx3W-wbBsflJcRr7_fH&amp;q_datetime_utc=2026-03-05T14%3A18%3A00&amp;ticket_price=1167&amp;quote_id=8461009155672177012&amp;utid_state=1&amp;channel=iphone&amp;price_without_closed_user_group=3135&amp;tm_place_name=Pagudpud&amp;deeplink_data=eyJmaWVsZHMiOnsic2lnbmF0dXJlIjoiMGE4ZDgzZTI4MTE2OTA1ODJlMjk0NDc0MjgzMjZlOWQifSwidXJsIjoiaHR0cHM6Ly93d3cuYWdvZGEuY29tL3BhcnRuZXJzL3BhcnRuZXJzZWFyY2guYXNweD9jaWQ9MTg0NjM4MyZoaWQ9NjI1NjAwJmN1cnJlbmN5PVBIUCZjaGVja2luPTIwMjYtMDMtMDUmY2hlY2tvdXQ9MjAyNi0wMy0wNiZOdW1iZXJvZkFkdWx0cz0xJk51bWJlcm9mQ2hpbGRyZW49MCZSb29tcz0xJm1jaWQ9MzMyJm1hc3RlclJvb21JZD0xMjYxODU2OTg1Jm1wdD1hRGxaTm5aclpHNUVZMWRFYkc4M05uVlNSbFprZVZneVpuSkpUR3BWVkhwNmVGZHdWMVZQTTNGS1lVaFNhM05tZDJJdlNHcE1LelF4VFdZdlFXZFBZV1JrVEV0WVlXcDVPRzlFVTBKUlBUMCZUb3RhbFByaWNlPTExNjYuNjAmVG90YWxUYXg9MTA5LjM0JlRvdGFsRmVlPTEwMS4wMyZUb3RhbFN1cmNoYXJnZT0wJm1jdXI9UEhQIn0%3D&amp;utid=08b9c91e-3e1a-1b2f-da2c-77a38b838a97&amp;tm_stars=2&amp;client_id=skyscanner_app&amp;price_policy=2&amp;pre_redirect_id=52ef5577-1376-b113-f1d2-3f09dcf10898&amp;tm_city_code&amp;max_price=4444&amp;guests=1&amp;request_id=52ef5577-1376-b113-f1d2-3f09dcf10898&amp;tm_country_code=PH</t>
  </si>
  <si>
    <t>18.6150133, 120.7802474</t>
  </si>
  <si>
    <t>Nagudungan, Pagudpud, Ilocos Norte, Ilocos Region, 2919, Philippines</t>
  </si>
  <si>
    <t>At Natsuca Beach Resort, exceptional service and top-notch amenities create a memorable experience for guests. For guests with their own vehicle, parking facilities are provided.Continuously receive the support you require through front desk amenities such as express check-in or check-out.Desire to unwind? Make the most of your visit at Natsuca Beach Resort with accessible amenities such as daily housekeeping.For the health and well-being of all guests and staff, smoking is restricted exclusively to assigned zones.Accommodations come equipped with all the conveniences required for a restful night's slumber.A selection of rooms feature blackout curtains and air conditioning to ensure your comfort and convenience. A few accommodations at Natsuca Beach Resort also include unique design elements like a balcony or terrace.A few chosen rooms are equipped with television and cable TV to ensure guest amusement. At Natsuca Beach Resort, select bathrooms are equipped with toiletries to enhance your comfort during your stay. Are you a fan of preparing your own dishes? You'll certainly appreciate the onsite BBQ facilities and shared kitchen for your culinary needs.At Natsuca Beach Resort, guests can take pleasure in the delightful recreational amenities provided for their entertainment. At the resort, a wide range of enjoyable activities ensures that there's never a dull moment during your visit. Don't miss out on the easily reachable beach in the vicinity.</t>
  </si>
  <si>
    <t>La Casa Blanca de Vigan Hotel</t>
  </si>
  <si>
    <t>www.skyscanner.com.ph/hotel_deeplink/4.0/PH/en-US/PHP/h_ad/213517741/2026-03-05/2026-03-06/hotel/hotel/hotels?legacy_provider_id=22&amp;rooms=1&amp;closed_user_group=general&amp;hb_data=bK8J3Xq_LcNP5fFF9yNwsPIS_S1zuGKHF-LqNGNbLnwMDu8JcDHtbLp9CQtKdFg9YeqgAJHMt-jNif-Zq6QnQUqcuPhPY1nCR_2tE4mevgsFTN2oP65e2yj4Y5w_QXkidpAP8Pwl5YAHDiaFA0KOBLW47hCk075JDvc4kWF7EzIwAnOT3CWtZD0b96fE9O8CXYXEjOQGnDULz-oT-HFwkIKmbf9xhblkIxC1GVNCXV29bwZa6V8yfrSpRtXhjP9mX51KqxA-4gKhHQlO7yu51oZ0nRNzZnyL2XxCLqSNw_YgCVjme7eJRb0D-d0NjU7PVIDxim1RPAI0VKSh_iCcaIfxmsG4E4U04sYlCHdGUmLZVBMMl_OyVct6sB5SE-KnUfOvxC40Q5bc8mlO4dCvJ_i_P_QEr7CcOM_1YYdGCkVP&amp;q_datetime_utc=2026-03-05T14%3A18%3A01&amp;ticket_price=4548&amp;quote_id=-6989588145625540941&amp;utid_state=1&amp;channel=iphone&amp;price_without_closed_user_group=7000&amp;tm_place_name=Vigan&amp;deeplink_data=eyJmaWVsZHMiOnsic2lnbmF0dXJlIjoiZTg1YmM3ZmE0OTc3MDI1N2UxNmEzYmQxMzA2OGFmYzIifSwidXJsIjoiaHR0cHM6Ly93d3cuYWdvZGEuY29tL3BhcnRuZXJzL3BhcnRuZXJzZWFyY2guYXNweD9jaWQ9MTg0NjM4MyZoaWQ9MzY0MDQxNzgmY3VycmVuY3k9UEhQJmNoZWNraW49MjAyNi0wMy0wNSZjaGVja291dD0yMDI2LTAzLTA2Jk51bWJlcm9mQWR1bHRzPTEmTnVtYmVyb2ZDaGlsZHJlbj0wJlJvb21zPTEmbWNpZD0zMzImbWFzdGVyUm9vbUlkPTYwNDg1MTYwOSZtcHQ9Ym1wUVNrVnhWRGRWUjBKTFZWRnZTbmRXWlVFdlpWTnRTR2wxYjBjNVdrMVZZMWgyYVRsblNYTjNSMk5NZEdwbk1UUXpSM1ZKWXpWcGJ6bFZLMDUyT1doeVdEWjZOMXB2VERaQmNWTTBOV1EmVG90YWxQcmljZT00NTQ3LjUzJlRvdGFsVGF4PTUyNi40NyZUb3RhbEZlZT0zODMuMDQmVG90YWxTdXJjaGFyZ2U9MCZtY3VyPVBIUCJ9&amp;utid=c886523d-9ba8-07b7-fa9f-7d0e8596cb46&amp;tm_stars=4&amp;client_id=skyscanner_app&amp;price_policy=2&amp;pre_redirect_id=6d376d67-3298-b4ed-fbc1-d7df229b7c0e&amp;tm_city_code=VGNP&amp;max_price=6336&amp;guests=1&amp;request_id=6d376d67-3298-b4ed-fbc1-d7df229b7c0e&amp;tm_country_code=PH</t>
  </si>
  <si>
    <t>17.5705325, 120.388806</t>
  </si>
  <si>
    <t>Cafe Evelyn, Calle Encarnación, Barangay VI, Capangpangan, Vigan, Ilocos Sur, Ilocos Region, 2700, Philippines</t>
  </si>
  <si>
    <t>A stay at La Casa Blanca de Vigan Hotel places you in the heart of Vigan, steps from Calle Crisologo and Syquia Mansion. This hotel is 0.1 mi (0.2 km) from Crisologo Museum and 0.5 mi (0.8 km) from Cathedral of Vigan Historical Marker.
Pamper yourself with onsite massages or enjoy recreation amenities such as an outdoor pool.
Enjoy a meal at the restaurant or snacks in the hotel's coffee shop/cafe. Wrap up your day with a drink at the bar/lounge. A complimentary full breakfast is served daily from 6:00 AM to 10:00 AM.
Featured amenities include a 24-hour front desk, an elevator, and coffee/tea in a common area. Free self parking is available onsite.
Make yourself at home in one of the 39 air-conditioned rooms featuring Smart televisions. Complimentary wireless internet access keeps you connected, and cable programming is available for your entertainment. Conveniences include electric kettles and free tea bags/instant coffee, and housekeeping is provided daily.</t>
  </si>
  <si>
    <t>Balai Balatong Ilocos Near Laoag Airport</t>
  </si>
  <si>
    <t>www.skyscanner.com.ph/hotel_deeplink/4.0/PH/en-US/PHP/h_bc/223206686/2026-03-05/2026-03-06/hotel/hotel/hotels?legacy_provider_id=13&amp;rooms=1&amp;hb_data=Ce4mCxPV3LgNiYClovaDQGpAAMtS96MUPhgcQccpM3eSWYqA83BtfYvcwjf-k6UY1ihY5MV3C0jhcpgTCl7yjuwyJbOa4CeOxeOLrM3zQoW65AQfQO6Xzf6uwjgGMa9wMdzJh8YwSeVBExllqiUeoq-eSpJ-m63CWUuOJPblG8vYlx2P_SE4Omn7JaSMJgJdR8KKeqp0Ai2WPOjrWzMMzi5-NvXraTEj9sTYkBLWA4Y3mDzaFevCDvaxArm_iTfxh1s2tsRhTpHmwMWPT3Wq80fdj7ZjDTxFdAGtu8ZFBv_XGHzSXoJvu4LYzzm4jiPzRcO01heSUZxxdWuRdzJhvHfabMtsFhCVZgB8gNWmsRHVzUjYe34W9unpry9NNtBrXWLr9PDR10JkvnVV6aMUCZGX1K4kw10AfD6qC7Dr6rCe6IZeTSk%3D&amp;q_datetime_utc=2026-03-05T14%3A18%3A06&amp;ticket_price=3263&amp;quote_id=4486435537266535635&amp;utid_state=1&amp;channel=iphone&amp;tm_place_name=Laoag&amp;deeplink_data=eyJmaWVsZHMiOnsic2lnbmF0dXJlIjoiZTMwNDMzN2Q1MzNjMGQ2ODZjMDU2YzcxMDkyMWNkNmYiLCJibG9ja19pZCI6InYxX0NnRXRFTXdDR2lnS0hUSXdNall0TURNdE1EVlVNREE2TURBNk1EQXVNREF3S3pBM09qQXdFQUVZM3dFb0FUZ0JJZ0lJQVE9PV9DaW9JdHF1WXlnY1FBaGlFc3JQSUFTRGlBeWphNWVZU01BSktEVE0yTlVReE1EQlFYekV3TUZCUW1BVVNCZ2dCSWdJRWJCb0dHQUVvQWpBQklnUUlBaGdDIn19&amp;utid=f40f26a5-e218-08e2-0a3e-12e54da6a50b&amp;tm_stars=1&amp;client_id=skyscanner_app&amp;price_policy=2&amp;pre_redirect_id=82e9a941-59a6-6c89-bb0d-9440691f7a93&amp;tm_city_code=LAOP&amp;max_price=6449&amp;guests=1&amp;request_id=82e9a941-59a6-6c89-bb0d-9440691f7a93&amp;tm_country_code=PH</t>
  </si>
  <si>
    <t>18.1599402, 120.5554733</t>
  </si>
  <si>
    <t>Balatong, Ilocos Norte, Ilocos Region, 2901, Philippines</t>
  </si>
  <si>
    <t>Balai Balatong Ilocos near Laoag Airport offers top-notch services and amenities, ensuring guests experience utmost comfort. Maintain seamless communication using the complimentary Wi-Fi at hotel. Effortlessly arrange transportation to and from the airport using the hotel's airport transfer services.Guests can avail parking facilities at the hotel.Reception assistance is offered at the hotel featuring luggage storage.At the hotel, utilize the on-site dry cleaning service and laundry service to maintain your beloved travel attire fresh, allowing you to bring fewer clothes. For visitors wishing to smoke, designated smoking zones can be found. At Balai Balatong Ilocos near Laoag Airport, every guestroom is provided with convenient amenities and fittings to ensure a comfortable stay.Enhance your experience at hotel with the knowledge that certain rooms are equipped with linen service and air conditioning for your convenience.Certain rooms offer in-room amusement features such as the cable TV for your enjoyment.In select rooms at the hotel, bottled water is available for those moments when it seems necessary. Essential restroom facilities are equally significant, and at the hotel, some visitor bathrooms offer toiletries to enhance your experience. At the hotel, an assortment of easily accessible and delicious meal choices are available to satisfy your appetite whenever it strikes. Balai Balatong Ilocos near Laoag Airport provides a superb assortment of leisure amenities for guests to enjoy. Be sure to drop by the pool at hotel at least once during your stay.</t>
  </si>
  <si>
    <t>Golden Sunrise Hotel I by RedDoorz</t>
  </si>
  <si>
    <t>www.skyscanner.com.ph/hotel_deeplink/4.0/PH/en-US/PHP/h_bc/203711977/2026-03-05/2026-03-06/hotel/hotel/hotels?legacy_provider_id=13&amp;rooms=1&amp;closed_user_group=apps&amp;hb_data=RmTHfb3Gf83UtoccCT1c6tNrDL9S0ZtXUxCdfAAK0MuoXrWc_XSSsBrn73tuA1qX_F0arhrZG3GuffDkQUY4i6GMQ6ozRB-K6M3oCxsHC-sWETqyNw8_LGdDlCCZFaiH-WcbL4hWWjrjHGCMCTaKEuleJmZ7o1o6rMtxgXP6CZylsbiWoYgcnKecZsTfm1GZVfwRm3aWD9cMCLQ25xi1qGdkU_FXmpGMjYOklE9MFAqEc_BwATYmyJsb9x2b3pVxmdCZabz_y7qeitGyw5l1REx5ZgFbQWOzyy1bd88Z3mG57_di8GhMO-6xXk3TiXzjSx336YGTp_B8Lf5MoA4Qyt0_NI-nm7JQxf4h1kSMnyg7R9x4hM9sfDFgPxDrxr7XJBdMCVi7RBnaCYdVgaQ8G6RdifYrbHw5IdTI35B62V_as9si6w%3D%3D&amp;q_datetime_utc=2026-03-05T12%3A17%3A20&amp;ticket_price=1080&amp;quote_id=38024865696498969&amp;utid_state=1&amp;channel=iphone&amp;price_without_closed_user_group=2550&amp;tm_place_name=Rosales&amp;deeplink_data=eyJmaWVsZHMiOnsic2lnbmF0dXJlIjoiNzg0ZTk5YWMzNTdkNmI1MWI3MWRiMjUwOWI3NmJhNzQiLCJibG9ja19pZCI6Ijg5ODg5MDUwMl8zNjA1OTIwODRfMF8wXzAifX0%3D&amp;utid=1fd5c2cc-2f2d-65e4-11ea-d26ac2bc4a8e&amp;tm_stars=1&amp;client_id=skyscanner_app&amp;price_policy=2&amp;pre_redirect_id=512347b2-0494-d4a6-bfd9-aa9f4fd3e7cc&amp;tm_city_code&amp;max_price=1362&amp;guests=1&amp;request_id=512347b2-0494-d4a6-bfd9-aa9f4fd3e7cc&amp;tm_country_code=PH</t>
  </si>
  <si>
    <t>15.9216123, 120.6494564</t>
  </si>
  <si>
    <t>Pangasinan-Nueva Vizcaya Road, Zone III, Carmay East, Rosales, Pangasinan, Ilocos Region, 2441, Philippines</t>
  </si>
  <si>
    <t>Experience an abundance of unparalleled facilities and features at Golden Sunrise Hotel I by RedDoorz. During leisurely days and evenings, on-site amenities such as daily housekeeping enable you to fully enjoy your accommodation.At Golden Sunrise Hotel I by RedDoorz, every guestroom is provided with convenient amenities and fittings to ensure a comfortable stay. Elevate your experience at hotel with the knowledge that certain rooms are equipped with linen service, ensuring a more pleasant stay for you. Certain rooms offer in-room amusement features such as the television for your enjoyment. Essential restroom facilities are equally significant, and at the hotel, some visitor bathrooms offer toiletries to enhance your experience.</t>
  </si>
  <si>
    <t>Marand Family Resort</t>
  </si>
  <si>
    <t>www.skyscanner.com.ph/hotel_deeplink/4.0/PH/en-US/PHP/h_xp/203875859/2026-03-05/2026-03-06/hotel/hotel/hotels?legacy_provider_id=1&amp;rooms=1&amp;closed_user_group=mobile&amp;hb_data=t7FmTpFUfqqg4-alIhjvis004m4EzC_NDB6StxdXT3OINwHW4-_1pC1BlubK6XGaqP42ws6aJs0XCrCCWJq-4qtn7zpHljpzPYU6EJIR5RBsp6r65jvO2TKESsq5q_Gz7o7NxnaX6ZoSjLNFzfsdmCTBW4MqyL6LMdgDZa-dvZ_92VVlz7S4BZfrVnVVc1V96rtTZ98WArjz65sHt27apXEKfH1V4BL8DY9ZCabmqP4SLsv1jrEeSH8XQ7AqZ31r9qPZu5gj40zk3XJOcHkkkTiH5FU%3D&amp;q_datetime_utc=2026-03-05T14%3A18%3A06&amp;ticket_price=3138&amp;quote_id=1742099407202481372&amp;utid_state=1&amp;channel=iphone&amp;price_without_closed_user_group=3487&amp;tm_place_name=Bauang&amp;deeplink_data=eyJmaWVsZHMiOnsic2lnbmF0dXJlIjoiODMzZjdjZjU0YTJkZTI1ZjdlMjYwNGJiMTVlOWQyNzEifSwidXJsIjoiaHR0cHM6Ly93d3cuZXhwZWRpYS5jb20ucGgvSG90ZWwtU2VhcmNoP3RwaWQ9NjgmbXBlPTE3NzI3MjAyMjYmZW5kRGF0ZT0yMDI2LTAzLTA2JmFkdWx0cz0xJmxvY2FsZT1lbl9VUyZjaGlkPWU0ZGY0YjMxLTg3NjgtNDQ5My04NThmLTYxZjA2MTkxZjdkMiZlYXBpZD00NjIzMCZtY3RjPTMmc3RhcnREYXRlPTIwMjYtMDMtMDUmbXBkPUdCUCZtcG49MjAxOTY5MDg5JmN1cnJlbmN5PUdCUCZyYXRlcGxhbmlkPTI4NDE5MjM5NCZtcG09MjQmbXBwPTEmbXBvPUVDJnNlbGVjdGVkPTE4MzYzNDQwJm1wYj00LjMxJm1wcT0zNS45MiZtcGE9MzUuOTIifQ%3D%3D&amp;utid=233bf5a2-20de-c382-7765-34946b8ca884&amp;tm_stars=3&amp;client_id=skyscanner_app&amp;price_policy=2&amp;pre_redirect_id=948c3e20-d11f-099d-25e4-4ea5ccd3857a&amp;tm_city_code&amp;max_price=5400&amp;guests=1&amp;request_id=948c3e20-d11f-099d-25e4-4ea5ccd3857a&amp;tm_country_code=PH</t>
  </si>
  <si>
    <t>16.5439777, 120.3243103</t>
  </si>
  <si>
    <t>Marand Resort and Spa, MacArthur Highway, Central West, Sitio Pai-yas, Quinavite, Bauang, La Union, Ilocos Region, 2501, Philippines</t>
  </si>
  <si>
    <t>King Room</t>
  </si>
  <si>
    <t>When you stay at Marand Family Resort in Bauang, you'll be near the beach and within a short 3-minute drive from Bauang Beach. This family-friendly hotel is 30.3 mi (48.8 km) from Burnham Park and 30.6 mi (49.2 km) from Session Road.
Enjoy recreational amenities such as a complimentary water park and an outdoor pool. Additional features at this hotel include complimentary wireless internet access, a television in a common area, and a picnic area.
Enjoy a meal at the restaurant, or stay in and take advantage of the hotel's room service (during limited hours). Relax with your favorite drink at the bar/lounge or the poolside bar.
The front desk is staffed during limited hours. This hotel has 2 meeting rooms available for events. Free self parking is available onsite.
Make yourself at home in one of the 27 air-conditioned guestrooms. Rooms have private balconies. Complimentary wireless internet access keeps you connected, and cable programming is available for your entertainment. Bathrooms have showers and bidets.</t>
  </si>
  <si>
    <t>WEST GATE Hotel</t>
  </si>
  <si>
    <t>https://www.google.com/maps/place/Island+Tropic+Guest+House/data=!4m11!3m10!1s0x3393db6f44714f1f:0x782b5dab2bde3616!5m3!1s2026-03-01!4m1!1i1!8m2!3d16.190762!4d120.0041266!16s%2Fg%2F1hc0_5hp0!19sChIJH09xRG_bkzMRFjbeK6tdK3g?authuser=0&amp;hl=en&amp;rclk=1</t>
  </si>
  <si>
    <t>16.190762, 120.0041266</t>
  </si>
  <si>
    <t>Boulevard Street, Inansuana, Lucap, Alaminos, Pangasinan, Ilocos Region, 2404, Philippines</t>
  </si>
  <si>
    <t>Matrimonial Room</t>
  </si>
  <si>
    <t>Queen Deluxe Room Fuego Island Guest House By Fuego Island Private Resorts</t>
  </si>
  <si>
    <t>www.skyscanner.com.ph/hotel_deeplink/4.0/PH/en-US/PHP/h_ad/222502978/2026-03-02/2026-03-03/hotel/hotel/hotels?legacy_provider_id=22&amp;rooms=1&amp;hb_data=6Kh7Od_lYXsq674kOiEVViYYuQvuAaD8Gzt0USy83_K326u-zAZBlC1C_42GuE6VjOu3SYkuJe5VOsOcvFp2lQRkOd5N9En2hDLVd3Q6_W5jRw5cTCl7UNCsetbVNCMvVn5CDhixl__TB4UtDkZk822zVxgsYSTEu3yo7AfhVuTp_a3-JOIs6eCssV-E_mpSP1Q_cm-KFMjC4DFargjT6bh2kL0atfy8AIIpOZLwo0TAfy6z2IKmSWmeqRdqPOBZwfAGncPUzRIO0KTpEZckhic5D8DVUEbEn5qgXaE7VN1mFLp-D-5eFfyI-ePcHmQnSSSDPVJoh-rCfqbGCghIdQsk7oD8Yi2d_DIszAyXersHgXhoejCHQquFuOGXyMfVZymGTsAunNZ0MQGeBOAdtChtP8fqlyYybS65NHhMhzbI&amp;q_datetime_utc=2026-03-01T23%3A59%3A24&amp;ticket_price=3721&amp;quote_id=7676085464890437406&amp;utid_state=1&amp;channel=iphone&amp;tm_place_name=Siquijor&amp;deeplink_data=eyJmaWVsZHMiOnsic2lnbmF0dXJlIjoiM2Q3NzA3YjZiZmZiMDU5Y2FhMjk3ZWJiNWViYjE5OWYifSwidXJsIjoiaHR0cHM6Ly93d3cuYWdvZGEuY29tL3BhcnRuZXJzL3BhcnRuZXJzZWFyY2guYXNweD9jaWQ9MTg0NjM4MyZoaWQ9NDQ4NDk3MTUmY3VycmVuY3k9UEhQJmNoZWNraW49MjAyNi0wMy0wMiZjaGVja291dD0yMDI2LTAzLTAzJk51bWJlcm9mQWR1bHRzPTEmTnVtYmVyb2ZDaGlsZHJlbj0wJlJvb21zPTEmbWNpZD0zMDM4Jm1hc3RlclJvb21JZD03MDg4MDA5MjgmbXB0PVIzVm1ZMFUzZVdwMlVYVlBaMlp0U0VORE5XSkhMMGxVZVM5WUszaDVkME1yUTA5bmVTdDZOM1ZoUmtvNFMzbHBNMmt4UkhsV2NGQmlkRWhQWW1rM0swRk5PVUl2VVdFMmVIRXpja1ZsV25vJlRvdGFsUHJpY2U9MzcyMS4wMCZUb3RhbFRheD02NzEuMDAmVG90YWxGZWU9MC4wMCZUb3RhbFN1cmNoYXJnZT0wJm1jdXI9UEhQIn0%3D&amp;utid=5b9434a0-e5c1-db7e-c15c-daa5102b08f2&amp;tm_stars=0&amp;client_id=skyscanner_app&amp;redirect_delay=1000&amp;price_policy=2&amp;pre_redirect_id=0179c58c-248a-85bd-ba0b-462cc4af8cd0&amp;tm_city_code&amp;max_price=3721&amp;guests=1&amp;request_id=0179c58c-248a-85bd-ba0b-462cc4af8cd0&amp;tm_country_code=PH</t>
  </si>
  <si>
    <t>Siquijor Circumferential Road, Tag-ibo, San Juan, Siquijor, Negros Island Region, 6227, Philippines</t>
  </si>
  <si>
    <t>Offering a terrace and a bar, Queen Deluxe Room Fuego Island Guest House By Fuego Island Private Resorts in San Juan is close to Tubod Beach and Maite Beach. This property offers access to a balcony, free private parking, and free Wifi.</t>
  </si>
  <si>
    <t>www.skyscanner.com.ph/hotel_deeplink/4.0/PH/en-US/PHP/h_ad/212983853/2026-03-02/2026-03-03/hotel/hotel/hotels?legacy_provider_id=22&amp;rooms=1&amp;closed_user_group=general&amp;hb_data=_PFXqHDmvz7XJburCxnuKLLMRWPRdIOOlEveixmSJk6RVzLamCOMzPOjNmDAaar9XLpoXLzNeS6D7k32Pquksdph-yU0CwmShj0oa9ROQaFxgmsQlIaZuudI7txsFORrm73NsEbn5LERBe0tIQLi8qPI3089GI2rRytVu2PllPAWkD4WdZkX50lVcAShSQWZ-SR8_8JnZ4Nfmh5k0ETFyRAW1J38yXVmerxvGLGhj6X7FsfeRTjGX7c0Ef5Y9L95vjjI89NvJS88_MOpUlsPDRzOE-0rOapwPvktc7Jc-a0il7dIi9E-gu1_boQ375gPWZw2-CoFaKc3sNOcvA8K_IlHL9_GUueG2rLfvumdvAt5pP3S6-4SlKdWdfp9WqJlW28ZXD2hZiTUtZ7FZsICgb6vQmoEdSLuJWH67uZGXmDh&amp;q_datetime_utc=2026-03-01T23%3A11%3A20&amp;ticket_price=1218&amp;quote_id=-7756525677990119019&amp;utid_state=1&amp;channel=iphone&amp;price_without_closed_user_group=3000&amp;tm_place_name=Bolinao&amp;deeplink_data=eyJmaWVsZHMiOnsic2lnbmF0dXJlIjoiMzk2Nzc4YmFjM2U4NGFmMzJjZjg1NzI2ZWY2ZGFlZDIifSwidXJsIjoiaHR0cHM6Ly93d3cuYWdvZGEuY29tL3BhcnRuZXJzL3BhcnRuZXJzZWFyY2guYXNweD9jaWQ9MTg0NjM4MyZoaWQ9Njg1MjgyODMmY3VycmVuY3k9UEhQJmNoZWNraW49MjAyNi0wMy0wMiZjaGVja291dD0yMDI2LTAzLTAzJk51bWJlcm9mQWR1bHRzPTEmTnVtYmVyb2ZDaGlsZHJlbj0wJlJvb21zPTEmbWNpZD0zMzImbWFzdGVyUm9vbUlkPTEwNzk4ODE3MTMmbXB0PWFFNHlaRlZ3V2s1V01HNUNSRGxTWjNnM0szSk9iSEZDYkU1SkswOUZSazFCZFRsVGFrVlJNMFV2TTBsYWMxWTFOek0xVWpKM2VGTlhaak53UlROeVptWlRTRU0xZGsxdVJISmhkRVZSUFQwJlRvdGFsUHJpY2U9MTIxNy43NyZUb3RhbFRheD0xNDAuNzcmVG90YWxGZWU9MTAyLjc5JlRvdGFsU3VyY2hhcmdlPTAmbWN1cj1QSFAifQ%3D%3D&amp;utid=6c64264d-ab53-172d-49c7-f4b5a1cb1ee6&amp;tm_stars=2&amp;client_id=skyscanner_app&amp;redirect_delay=1000&amp;price_policy=2&amp;pre_redirect_id=db01f40e-e971-f04a-068e-7024e56222c3&amp;tm_city_code&amp;max_price=4032&amp;guests=1&amp;request_id=db01f40e-e971-f04a-068e-7024e56222c3&amp;tm_country_code=PH</t>
  </si>
  <si>
    <t>16.3850002, 119.8916625</t>
  </si>
  <si>
    <t>Reddoorz @ Los Ecijanos Inn Pangasinan</t>
  </si>
  <si>
    <t>www.skyscanner.com.ph/hotel_deeplink/4.0/PH/en-US/PHP/h_ad/212983853/2026-03-05/2026-03-06/hotel/hotel/hotels?legacy_provider_id=22&amp;rooms=1&amp;closed_user_group=general&amp;hb_data=9UzrxSLxEfPz5_PCHEP4sOgFFbEpNBNdQNBM2PTnaMiwEfxNkoF2Zi-iJovWjoLqmHuODtHzfycCxrmW8sfMFZyi1Q-iEKpiCrUUUJk-M7AH2FEBhhCOp3P5IFSgkkVEk7xuCIfGz_vvildraXqYK6ohDMsfGFOW_AeRaFnoT-lQKrhT6m95MGvzsQ_vcaY0NldD7RJ26JexazttdQgLg6iGXuCaWSnt26u3wqCGoqThJM7gdZdBXzwjToX2H0NK0O797LIWamfYKxG-_6STn-dsP7NUbj1kEr-Sq2I8cOcCJk9EXZf37Rh0lEBIV-JAm0EZRtPHTBKjyz2adb167_RmN7Vx00LrZ2t2MmDqItQQprpc5T2ZtunrhmbjUX2yTvZQXBORmDRDQUhsPFZbnBSUv9tgHaVzoknFGFgOF5nD&amp;q_datetime_utc=2026-03-05T14%3A18%3A08&amp;ticket_price=1219&amp;quote_id=-9112427282900946152&amp;utid_state=1&amp;channel=iphone&amp;price_without_closed_user_group=3000&amp;tm_place_name=Bolinao&amp;deeplink_data=eyJmaWVsZHMiOnsic2lnbmF0dXJlIjoiNzBlOTU2MWRjOTBhYjAwNTg1MDIxMWM2YWU0YjJjOTMifSwidXJsIjoiaHR0cHM6Ly93d3cuYWdvZGEuY29tL3BhcnRuZXJzL3BhcnRuZXJzZWFyY2guYXNweD9jaWQ9MTg0NjM4MyZoaWQ9Njg1MjgyODMmY3VycmVuY3k9UEhQJmNoZWNraW49MjAyNi0wMy0wNSZjaGVja291dD0yMDI2LTAzLTA2Jk51bWJlcm9mQWR1bHRzPTEmTnVtYmVyb2ZDaGlsZHJlbj0wJlJvb21zPTEmbWNpZD0zMzImbWFzdGVyUm9vbUlkPTEwNzk4ODE3MTMmbXB0PWFXeFJaMHRyWWtOT1VGRXlRbTFVWWtSVVNrSkRjeko2ZGtSalNsUkNXRGRKVlhGT1MyWjRabVJxZG1wd1pVUnFhMHA2VEdkTFRrTkxVamhOUlRkMVZuWXpSREJvVVdwRE5EbG9WazFSUFQwJlRvdGFsUHJpY2U9MTIxOS4xNCZUb3RhbFRheD0xNDEuMDQmVG90YWxGZWU9MTAyLjc5JlRvdGFsU3VyY2hhcmdlPTAmbWN1cj1QSFAifQ%3D%3D&amp;utid=22daa372-54f8-35f8-aae4-cffab382aa4c&amp;tm_stars=2&amp;client_id=skyscanner_app&amp;price_policy=2&amp;pre_redirect_id=18c16a80-f00e-8453-f031-6f41869fb120&amp;tm_city_code&amp;max_price=4032&amp;guests=1&amp;request_id=18c16a80-f00e-8453-f031-6f41869fb120&amp;tm_country_code=PH</t>
  </si>
  <si>
    <t>18.6289725, 120.8595043</t>
  </si>
  <si>
    <t>Agaton Celino Street, Dalanguiring, Arnedo, Bolinao, Pangasinan, Ilocos Region, 2406, Philippines</t>
  </si>
  <si>
    <t>Located in Bolinao, a 7-minute walk from St. James the Great Parish, Los Ecijanos Inn provides accommodations with a shared lounge and free private parking.</t>
  </si>
  <si>
    <t>Sea Breeze Beach Resort</t>
  </si>
  <si>
    <t>www.skyscanner.com.ph/hotel_deeplink/4.0/PH/en-US/PHP/h_bc/194772542/2026-03-05/2026-03-06/hotel/hotel/hotels?legacy_provider_id=13&amp;rooms=1&amp;closed_user_group=apps&amp;hb_data=EZfPy1wmqmIWWBm3-ERD1gBWG0xMFANptaHKGsxVGVZ3ZzdM-H3Xz_OjKiEr8ZVUObtcJTsMSLju5ewDYlEEmOMIg8JjZNc5todrjFZU6yOXMqTJQpxFdwNmbq2ODx1SqYt19hlSC5WJrOfBiozN2FbO7sx0sGQVXOtpuyoUKIH4u7NiwIsqPMk2H-FtlsQRK_Fxf3WfHPgQonN6umbeZGdHec7NsVKosTI2UjS3tPcrzk-ouuEiy1IgaZFjbZLUkwplxAB7OSO6OekY3SBhZt8yBytSy096GvPA9ZF5SJMDkLe6BTRxWacn26Q6Olf-MCKxFo-AXW3v5C9-F1ULy2mua2RqWuOSqFQERlnHd4Y1Xc_PCaerHTDtmnT6nUkmzr36ZzCH7dWMT6aC09xagmblzJVpq3TVoMCOD3jj_hXeT5hDBwk%3D&amp;q_datetime_utc=2026-03-05T14%3A18%3A08&amp;ticket_price=1980&amp;quote_id=254595123146226871&amp;utid_state=1&amp;channel=iphone&amp;price_without_closed_user_group=2200&amp;tm_place_name=Pagudpud&amp;deeplink_data=eyJmaWVsZHMiOnsic2lnbmF0dXJlIjoiZGMxM2FmOGRhM2JiMDZkY2MzZmE4YmEwZThiOWUxY2EiLCJibG9ja19pZCI6IjE0MjcyNzk1MDJfNDI0NDU1Njk2XzJfMV8wIn19&amp;utid=e310600b-a700-df41-c55b-995cf5c447e9&amp;tm_stars=0&amp;client_id=skyscanner_app&amp;price_policy=2&amp;pre_redirect_id=0c18e09c-ef67-b11a-3d7a-8b789835d0da&amp;tm_city_code&amp;max_price=3850&amp;guests=1&amp;request_id=0c18e09c-ef67-b11a-3d7a-8b789835d0da&amp;tm_country_code=PH</t>
  </si>
  <si>
    <t>17.5778007, 120.3800668</t>
  </si>
  <si>
    <t>Located in Mabubua and with Blue Lagoon Beach reachable within a 3-minute walk, Sea Breeze Beach Resort provides an outdoor swimming pool, non-smoking rooms, free WiFi throughout the property and a terrace.</t>
  </si>
  <si>
    <t>Hotel Lapira Vigan</t>
  </si>
  <si>
    <t>www.skyscanner.com.ph/hotel_deeplink/4.0/PH/en-US/PHP/h_bc/153317141/2026-03-05/2026-03-06/hotel/hotel/hotels?legacy_provider_id=13&amp;rooms=1&amp;closed_user_group=apps&amp;hb_data=Bia37LUThwv0M8NCUGv2180JnyDlwZZ1FIVYkzl8rDVhEwWX6bmUSeFeNrYrJv1leIHQFeYnIBoTOTVbDXeMGe0AcakLVG5Tsgq0rzYH_RkXqyhj881c20ShxJ3nRMZGcaIfBRF00m_JB78BKXZn7ICWZkQE6ENR9gLKyQSB8fdDdajPvgXnteQBv0JeA1pZITuwxrLdmY_6rU6_FGfx6RQuPQA2lHMmttx-YO13MT97VYDfz9FJo4NU6CB1l-8GE2UF7I8xrZ4-Zw9Npf4PZrPOczXIwxiUZU3s4pwEBm37iCMl9YTAGUymSi0Q2KTRODqHhWcpomBizn7hRbs9o_nybFP5omLxEP1zc5Zq46NSbjfLjgkhyES0nhgGgX3xxVl1qnFwhfjMsacco0PRtAtUvk_qmxLoiq0YgTupSxqTabNKxMA%3D&amp;q_datetime_utc=2026-03-05T14%3A18%3A09&amp;ticket_price=1870&amp;quote_id=-8152419025195149358&amp;utid_state=1&amp;channel=iphone&amp;price_without_closed_user_group=4534&amp;tm_place_name=Vigan&amp;deeplink_data=eyJmaWVsZHMiOnsic2lnbmF0dXJlIjoiYWMyMjc5NTI3ZGM5MTM5N2RjNjhmYWFiMjlkZmIwMDgiLCJibG9ja19pZCI6IjIyMjczMjkxNl8xMDAxMzY0OTRfMF80Ml8wIn19&amp;utid=90c9b1d3-8e66-525f-c9a4-4a3756167eaf&amp;tm_stars=3&amp;client_id=skyscanner_app&amp;price_policy=2&amp;pre_redirect_id=874e9771-e0b5-76f8-e8ed-2d1d5081b0e3&amp;tm_city_code=VGNP&amp;max_price=4221&amp;guests=1&amp;request_id=874e9771-e0b5-76f8-e8ed-2d1d5081b0e3&amp;tm_country_code=PH</t>
  </si>
  <si>
    <t>18.1963872, 120.5939431</t>
  </si>
  <si>
    <t>Hotel Lapira, Burgos Street, Barangay IV, Ayusan Norte, Vigan, Ilocos Sur, Ilocos Region, 2700, Philippines</t>
  </si>
  <si>
    <t>air_conditioning, 24-hour_front_desk_service, smoking_areas, multilingual_staff, television, shower, luggage_storage</t>
  </si>
  <si>
    <t>With a stay at Hotel Lapira in Vigan, you'll be within a 15-minute walk of Padre JosÃ© Burgos National Museum and Plaza Salcedo. This hotel is 0.6 mi (1 km) from St. Paul's Metropolitan Cathedral and 0.6 mi (1 km) from Archbishop's Palace.
Take in the views from a garden and make use of amenities such as complimentary wireless internet access and a banquet hall.
Satisfy your appetite for lunch or dinner at Angkoong Restaurant, a restaurant which specializes in Chinese cuisine, or stay in and take advantage of the room service (during limited hours). Quench your thirst with your favorite drink at the bar/lounge.
Featured amenities include complimentary newspapers in the lobby, dry cleaning/laundry services, and a 24-hour front desk. Event facilities at this hotel consist of a conference center and meeting rooms. Free self parking is available onsite.
Make yourself at home in one of the 31 air-conditioned rooms featuring LED televisions. Cable television is provided for your entertainment. Private bathrooms with showers feature complimentary toiletries and hair dryers. Conveniences include desks and complimentary bottled water, and housekeeping is provided daily.
All standard rooms have windows but some are blocked by a building outer wall</t>
  </si>
  <si>
    <t>Bakasyunan Inn Laoag</t>
  </si>
  <si>
    <t>www.skyscanner.com.ph/hotel_deeplink/4.0/PH/en-US/PHP/h_h1/162645083/2026-03-05/2026-03-06/hotel/hotel/hotels?legacy_provider_id=927111&amp;rooms=1&amp;closed_user_group=mobile&amp;hb_data=N2YVgZ2ZcG9fJfnCP6QfU6EsWDtko4srLxfBoLq0CW94vy1Ej8kAFu7pPaNEU5na-7tVxksIYK_Ih8fVB_8pDPg09jTDu-XZkstcedTdiAbbpAbaWwWl2CDWTGO0j2PFUtUOHkxTj3KWtP2LV0BYqmAk1DYH-eCE6HxcSglSU3I21JqTfHtwoyz10fGLHFx5st57ayqcUqucw76dsJJdYnbeHNGzhSDGDTbn46bBsqRaT__sL3U0UWGs__7oGPoBozl_hJf29YCG1PPxygvteusGtJA%3D&amp;q_datetime_utc=2026-03-05T14%3A18%3A09&amp;ticket_price=1080&amp;quote_id=4424370445885270308&amp;utid_state=1&amp;channel=iphone&amp;price_without_closed_user_group=1200&amp;tm_place_name=Laoag&amp;deeplink_data=eyJmaWVsZHMiOnsic2lnbmF0dXJlIjoiOTRhNmFkN2I3YWJiNzg2ZjRmNTI0ZDU5NjMwMzc3ODIifSwidXJsIjoiaHR0cHM6Ly9waC5ob3RlbHMuY29tL0hvdGVsLVNlYXJjaD90cGlkPTMyMTQmbXBlPTE3NzI3MjAyMjYmZW5kRGF0ZT0yMDI2LTAzLTA2JmFkdWx0cz0xJmxvY2FsZT1lbl9QSCZjaGlkPWI1ZGNlY2IwLWNiNjQtNGJmZi04MjRkLTMwYTM0MmY2ZjM4YiZlYXBpZD00NCZtY3RjPTMmc3RhcnREYXRlPTIwMjYtMDMtMDUmbXBkPVBIUCZtcG49MjAyNDU3OTQ2JmN1cnJlbmN5PVBIUCZyYXRlcGxhbmlkPTIxMjQ3NzE1OSZtcG09MjQmbXBwPTEmbXBvPUVDJnNlbGVjdGVkPTIyNDc3NTU4Jm1wYj0xMTUuNzEmbXBxPTk2NC4yOSZtcGE9OTY0LjI5In0%3D&amp;utid=c6bff994-2755-07a4-037a-690a837af8d3&amp;tm_stars=0&amp;client_id=skyscanner_app&amp;price_policy=2&amp;pre_redirect_id=02aef0f4-915b-62b8-d950-633d2beebf83&amp;tm_city_code=LAOP&amp;max_price=1394&amp;guests=1&amp;request_id=02aef0f4-915b-62b8-d950-633d2beebf83&amp;tm_country_code=PH</t>
  </si>
  <si>
    <t>17.2854201, 120.4348066</t>
  </si>
  <si>
    <t>Bakasyunan Inn, Antonio Luna Street, Nuestra Señora de Visitacion, Brgy. 10, Ilocos Norte, Ilocos Region, 2900, Philippines</t>
  </si>
  <si>
    <t>With a stay at Bakasyunan Inn Laoag in Laoag, you'll be within a 5-minute walk of Sinking Bell Tower and Ilocos Norte Museum. This hotel is 0.2 mi (0.3 km) from Abolition of Tobacco Monopoly Monument and 0.2 mi (0.3 km) from Laoag City Hall.
This hotel offers designated smoking areas.
Featured amenities include a 24-hour front desk, luggage storage, and a safe deposit box at the front desk.
Make yourself at home in one of the 27 air-conditioned rooms featuring flat-screen televisions. Cable television is provided for your entertainment. Bathrooms have showers and complimentary toiletries.</t>
  </si>
  <si>
    <t>www.skyscanner.com.ph/hotel_deeplink/4.0/PH/en-US/PHP/h_ct/149481498/2026-03-05/2026-03-06/hotel/hotel/hotels?legacy_provider_id=31&amp;rooms=1&amp;closed_user_group=general&amp;hb_data=MT845vyV3H6uZWHfwhdZkWr2TpN2EMAe7S61FG3Vx0LH9RTK2vZKIsm1j2SDgIyEiI44i8lI16YFQFEwhJv5MMh0Jq-T7qC510FvlPqpD7gLXFifcokPyZXypH5FoaolP4KRCDVTXVUVwAftfV8ZSl8rwmr9zBKUCxtNkLgO1ee7701_9M-YrZfa0wl2I55mrwtNwFtyJXPgBnnFAV5nh1VcrHsOJ4hk8fYR3zRmH6nJMLFLua67_cdLeuhSWwLPVY0UP0kAhO-PXZgTgPkj1LELAsK1j0znDzyfzZE6747NGUOJkyI4-pFxN28stpmi9vgVSOzvu6oqw02r7yjJLkA9ejHqHehcArXLrw8-8emm2wq22A0JIosE0fpLAAG6y5WwNHFxUGDRKTsRwXfqcMBb_hCsDLxilnkR4lrkbg%3D%3D&amp;q_datetime_utc=2026-03-05T14%3A18%3A09&amp;ticket_price=6080&amp;quote_id=58760358987383776&amp;utid_state=1&amp;channel=iphone&amp;price_without_closed_user_group=6520&amp;tm_place_name=Santiago&amp;deeplink_data=eyJmaWVsZHMiOnsic2lnbmF0dXJlIjoiYjk4MTIyMjc2MTRmYmE5Yzc0NzRiYTYwMGQwN2UwYWUifSwidXJsIjoiaHR0cHM6Ly9waC50cmlwLmNvbS9ob3RlbHMvcmVkaXJlY3Q%2FaG90ZWxpZD01NDMwMTIwJmNpdHk9OTI5OTkmQWxsaWFuY2VpZD0xMjYwNyZzaWQ9ODg4ODMyJmNoZWNraW49MjAyNi0wMy0wNSZjaGVja291dD0yMDI2LTAzLTA2JnNob3BwaW5naWQ9ZWJhMDY1Y2YxOTE0NDgwZGI5MzhkMmM4OTcxNDRiZjkmYWR1bHQ9MSZjaGlsZHJlbj0wJmFnZXM9Jmxhbmd1YWdlPWVucGgmbG9jYWxlPWVuX1BIJnJvb21pZD0xMjc3NTEzNTI5JnN3aWQ9MCZwYXk9UFAmZmd0PTEmY3JuPTEmY3Vycj1QSFAmd2twPTEmc3RhbmQ9SDRzSUFBQUFBQUFBX3dBREFmei1DbUVLQWhnQkVnUUlBUkFBR2xVSXVaNlY0UVFTQVRJWUFEQzREemlPYTVnQjZMYkxBcWdCQUxnQkFzQUJBdEVCTXpNek03TTJ0RURoQWZZb1hJOUN3TGRBNkFIWHF2cktBWWdDSUlrRUg0WHJVYmplT1VDZ0JBQ2hCUUFBQUFBQUFBQUFHaUJsWW1Fd05qVmpaakU1TVRRME9EQmtZamt6T0dReVl6ZzVOekUwTkdKbU9TQUVLT09ncHMwR1NBRlNCamt4TXpJeU1Gb2NDZ05WVTBRUlZPT2xtOFNnRzBBYUExQklVQ0ZIQTNnTEpDaS1QMklGWlc1ZlVFaG92QlJ3QVhnQWlnRUhTQUY0QU1nQkFhb0JCd29ETURJeEVBTHlBU0psWW1Fd05qVmpaakU1TVRRME9EQmtZamt6T0dReVl6ZzVOekUwTkdKbU9WOHprZ0lCTkpvQ0FBQUFBUF9fQVFBQV9fX0hBNHVoQXdFQUFBIn0%3D&amp;utid=8a4b2989-2fc7-c429-af78-f3f5815a56f6&amp;tm_stars=3&amp;client_id=skyscanner_app&amp;price_policy=2&amp;pre_redirect_id=d22a8470-f384-bfbd-130b-ead0efcea37f&amp;tm_city_code&amp;max_price=6080&amp;guests=1&amp;request_id=d22a8470-f384-bfbd-130b-ead0efcea37f&amp;tm_country_code=PH</t>
  </si>
  <si>
    <t>16.8189687, 120.4079506</t>
  </si>
  <si>
    <t>Villa Del Cascel</t>
  </si>
  <si>
    <t>www.skyscanner.com.ph/hotel_deeplink/4.0/PH/en-US/PHP/h_bc/216584830/2026-03-05/2026-03-06/hotel/hotel/hotels?legacy_provider_id=13&amp;rooms=1&amp;closed_user_group=apps&amp;hb_data=G988CYsFuE31TpeOykMdJt9_gNXFxPrvKkhoRt3MsMyavssEdMi035Wacn_ccXRn5iPG9AycaYjgp3ytZHhqyUp3DW-D7dLrGjv4xlEflHlyKzkpq2EwvpXtWc7vAOiY3-GTn7JV0bIREimeFgMu3dhSrqJL-S6Z1dtVB1hYBLf44V87RO1Myngb3qqGqMrHvxMBObtAOfLCY3o-dALi0nDQoSKSzoOt3g7azJaz6FojlvvaYLgaxQbN-qrDcADNiuUgQLKL9GdWCVmUxwVnDyCXpD1_d8Ns1Cd6c0twNuecxmgOh2z0vlRz-tOm-KpQsQHj68RBu1JWomOUvSwdsRGNlFTi58RPS2QNZTXxfLrLOFket2NNDvAEe9fATA2fFmbmaJGUnWLHssP_wS60pfem0d20W0sEDjM4aAI0KMK1wfPF&amp;q_datetime_utc=2026-03-05T14%3A18%3A10&amp;ticket_price=1847&amp;quote_id=-8282305843713260984&amp;utid_state=1&amp;channel=iphone&amp;price_without_closed_user_group=2372&amp;tm_place_name=Balaoan&amp;deeplink_data=eyJmaWVsZHMiOnsic2lnbmF0dXJlIjoiZjY4ZGUzYTA1ODQxMTE1ZjIwZWViZmFiMWQ5NmFlNzkiLCJibG9ja19pZCI6IjEwMzUxMTU1MDRfMzc2MDgyMDM2XzJfMl8wXzQ5MzEwNSJ9fQ%3D%3D&amp;utid=0db95bf6-30b9-2958-7ca3-0ef34c13b705&amp;tm_stars=0&amp;client_id=skyscanner_app&amp;price_policy=2&amp;pre_redirect_id=2d0d7230-177e-0e88-e316-67579e85cc65&amp;tm_city_code&amp;max_price=1976&amp;guests=1&amp;request_id=2d0d7230-177e-0e88-e316-67579e85cc65&amp;tm_country_code=PH</t>
  </si>
  <si>
    <t>16.1305533, 120.3991745</t>
  </si>
  <si>
    <t>Calungbuyan, Balaoan, La Union, Ilocos Region, 2517, Philippines</t>
  </si>
  <si>
    <t>Villa Del Cascel has air-conditioned accommodations in Bulala. Among the facilities at this property are room service and a 24-hour front desk, along with free WiFi throughout the property.</t>
  </si>
  <si>
    <t>Elmarie Beach Resort</t>
  </si>
  <si>
    <t>https://www.google.com/maps/place/Palazzo+Olympu+Guest+House/data=!4m11!3m10!1s0x338e6508bcac5a8b:0x2418ca53f63761a7!5m3!1s2026-03-01!4m1!1i1!8m2!3d17.5870306!4d120.3849369!16s%2Fg%2F11x26nvllk!19sChIJi1qsvAhljjMRp2E39lPKGCQ?authuser=0&amp;hl=en&amp;rclk=1</t>
  </si>
  <si>
    <t>17.5870306, 120.3849369</t>
  </si>
  <si>
    <t>Nibaliw Vidal, Pangasinan, Ilocos Region, 2433, Philippines</t>
  </si>
  <si>
    <t>Located in San Fabian, a few steps from San Fabian Beach, Elmarie Beach Resort provides accommodations with an outdoor swimming pool, free private parking, a garden and a shared lounge.</t>
  </si>
  <si>
    <t>Palazzo Olympu Guest House</t>
  </si>
  <si>
    <t>https://www.google.com/maps/place/JAVA+HOTEL/data=!4m11!3m10!1s0x338ec8bb61f217ab:0xe019e1f5b5324e4a!5m3!1s2026-03-01!4m1!1i1!8m2!3d18.2094899!4d120.6025997!16s%2Fg%2F1vr1t5gm!19sChIJqxfyYbvIjjMRSk4ytfXhGeA?authuser=0&amp;hl=en&amp;rclk=1</t>
  </si>
  <si>
    <t>18.2094899, 120.6025997</t>
  </si>
  <si>
    <t>Barangay 3, Capangpangan, Balaleng, Ilocos Sur, Ilocos Region, 2700, Philippines</t>
  </si>
  <si>
    <t>Palazzo Olympu Guest House enjoys a location in Bantay, 1.5 miles from Calle Crisologo and 1.1 miles from Bantay Bell Tower. This bed and breakfast features a shared lounge.</t>
  </si>
  <si>
    <t>Java Hotel</t>
  </si>
  <si>
    <t>www.skyscanner.com.ph/hotel_deeplink/4.0/PH/en-US/PHP/h_xp/139102960/2026-03-05/2026-03-06/hotel/hotel/hotels?legacy_provider_id=1&amp;rooms=1&amp;closed_user_group=mobile&amp;hb_data=Oes6nlNUcaLKSqK2N_EJEVoVw9ouvFYlTyiqCmr5zU1FdubvzqfHysa-eOAPP4WEDX1uFCTIfWVpkM3zNxMoCadlm-RXkfjIApqegk7E2o_Xro5XMRd5vikbfoSB7KBioq2ptFCDkXRUtITtgwKtPo9YAjchM3ZRFiXiLc9tLwGCsCn1uQNrIfXNS7GyRt_DjlMC42MCn6eyuFja44bgNEHRtKtBFD8B7LiFBxqJ79Pe2dX2PKSfr4L9MO6BZMZY3FY6bFcZR4nKh1oniVvfmTkGqYs%3D&amp;q_datetime_utc=2026-03-05T14%3A18%3A12&amp;ticket_price=3587&amp;quote_id=8570236890698407258&amp;utid_state=1&amp;channel=iphone&amp;price_without_closed_user_group=3984&amp;tm_place_name=Laoag&amp;deeplink_data=eyJmaWVsZHMiOnsic2lnbmF0dXJlIjoiODQwOWMzZGVlNjk0MzQxMDU4MWRhZjUxMjM0YmMzMjYifSwidXJsIjoiaHR0cHM6Ly93d3cuZXhwZWRpYS5jb20ucGgvSG90ZWwtU2VhcmNoP3RwaWQ9NjgmbXBlPTE3NzI3MjAyMjYmZW5kRGF0ZT0yMDI2LTAzLTA2JmFkdWx0cz0xJmxvY2FsZT1lbl9VUyZjaGlkPTNkNzVkZmVjLTU2Y2MtNDg1YS05NDg5LTI5YTgzZDZkNDEzZCZlYXBpZD00NjIzMCZtY3RjPTMmc3RhcnREYXRlPTIwMjYtMDMtMDUmbXBkPUdCUCZtcG49MjExMjEzMTU3JmN1cnJlbmN5PUdCUCZyYXRlcGxhbmlkPTIyODI1MjAyNSZtcG09MjQmbXBwPTEmbXBvPUVDJnNlbGVjdGVkPTQ2OTY0OTEmbXBiPTQuOTMmbXBxPTQxLjA1Jm1wYT00MS4wNSJ9&amp;utid=8153cc2a-6e98-a6ce-0b0b-1700d448f6fe&amp;tm_stars=3&amp;client_id=skyscanner_app&amp;price_policy=2&amp;pre_redirect_id=c1acf17d-ef93-0acc-141e-4c3c4bf5910d&amp;tm_city_code=LAOP&amp;max_price=8085&amp;guests=1&amp;request_id=c1acf17d-ef93-0acc-141e-4c3c4bf5910d&amp;tm_country_code=PH</t>
  </si>
  <si>
    <t>16.0373125, 120.3296875</t>
  </si>
  <si>
    <t>Bareng and Aguto Coach Diner, General Segundo Avenue, Laoag, Brgy. 55-A, Barit-Pandan, Ilocos Norte, Ilocos Region, 2900, Philippines</t>
  </si>
  <si>
    <t>Located in Laoag and with Paoay Sand Dunes reachable within 9.5 miles, Java Hotel has concierge services, non-smoking rooms, a garden, free WiFi and a terrace. This 4-star hotel offers a 24-hour front desk and babysitting service.</t>
  </si>
  <si>
    <t>Hotel De Amado by RedDoorz</t>
  </si>
  <si>
    <t>www.skyscanner.com.ph/hotel_deeplink/4.0/PH/en-US/PHP/h_ad/142368126/2026-03-02/2026-03-03/hotel/hotel/hotels?legacy_provider_id=22&amp;rooms=1&amp;hb_data=hgvUuowxD5tCjsdtIViZyGCFJwCDmQaDOtD1swpEDd9m4vC26TS21_9It33ttTlbaZRK-ZAA_NO4tTPIxDE0rfdTfXzFImZd7Hwj8QgTlybE1TCcopZ6NO5deLqvls4UuyKSud2mkjy3wh-CKACWbnUcNX8B8bsABndYw4SIB7EfjTAYOPRcqrQ4NsCgteq4BkXauMSmOzzf8rVNBdnCoARZXY7KxvcFQaMEyfjdNLHSz0Fp7emnfwTCEFHgfRVOX-r5Ar8GIq0AuvEq4wujuT0CGd7Txry-KwWcNENt6k0vPyXdYrAkInEoI5Swa72AU5tRPi6bAz7NCUHtcdMLEOEMXUcpMVEPZ8s_o95kgfKqj2roaTMNxPFYNEdChmQrdCvW93nQ8aMoHZ66WDmPsFRnOb-eX5rcUA5_Jrz5oudB&amp;q_datetime_utc=2026-03-01T23%3A11%3A44&amp;ticket_price=1449&amp;quote_id=4257651643677328308&amp;utid_state=1&amp;channel=iphone&amp;tm_place_name=Dagupan&amp;deeplink_data=eyJmaWVsZHMiOnsic2lnbmF0dXJlIjoiNDM5Mjg4OWQ3N2E0Yjg3YjliMDAzY2M3NzBlMDExNmQifSwidXJsIjoiaHR0cHM6Ly93d3cuYWdvZGEuY29tL3BhcnRuZXJzL3BhcnRuZXJzZWFyY2guYXNweD9jaWQ9MTg0NjM4MyZoaWQ9ODYyMjEyJmN1cnJlbmN5PVBIUCZjaGVja2luPTIwMjYtMDMtMDImY2hlY2tvdXQ9MjAyNi0wMy0wMyZOdW1iZXJvZkFkdWx0cz0xJk51bWJlcm9mQ2hpbGRyZW49MCZSb29tcz0xJm1jaWQ9MzMyJm1hc3RlclJvb21JZD00NTEwOTU2Jm1wdD1ORWN4SzFOeGVYWXJhMUY0UVZWaU1XZFBSemhVVFZwa04zRkpVWHB1YWpoRlVDOUhNMHc1YzBOU015OURSRUZ1SzA5elVXcGhLemhqTlRWdVdHOHpZbEozV0VFdlNsRnhMM0YxTXcmVG90YWxQcmljZT0xNDQ4LjUwJlRvdGFsVGF4PTE2Ny40MCZUb3RhbEZlZT0xMjIuMzAmVG90YWxTdXJjaGFyZ2U9MCZtY3VyPVBIUCJ9&amp;utid=438f921c-6e70-8825-32f4-40c72a499c88&amp;tm_stars=1&amp;client_id=skyscanner_app&amp;redirect_delay=1000&amp;price_policy=2&amp;pre_redirect_id=4f8a0e28-9433-60fe-0be0-8156be68d349&amp;tm_city_code&amp;max_price=2414&amp;guests=1&amp;request_id=4f8a0e28-9433-60fe-0be0-8156be68d349&amp;tm_country_code=PH</t>
  </si>
  <si>
    <t>16.0451491, 120.3414013</t>
  </si>
  <si>
    <t>Chris Hardware &amp; Gen. Merchandise, A. B. Fernandez Avenue, Herrero - Perez, Pogo Grande, Dagupan, Pangasinan, Ilocos Region, 2400, Philippines</t>
  </si>
  <si>
    <t>parking, wifi, elevator, air_conditioning, non-smoking, internet_access, 24-hour_front_desk_service, smoking_areas, multilingual_staff, room_service, luggage_storage</t>
  </si>
  <si>
    <t>Hotel Monde</t>
  </si>
  <si>
    <t>www.skyscanner.com.ph/hotel_deeplink/4.0/PH/en-US/PHP/h_ad/142368126/2026-03-05/2026-03-06/hotel/hotel/hotels?legacy_provider_id=22&amp;rooms=1&amp;closed_user_group=general&amp;hb_data=jM4992JQXPLIN_qbAjOuNf1PSDcBSIvu06LKY1JAc2ZliidFz2NCo36NRQ3frp94mayQUuWOkquepUbdhf0Pjlp_gajgAdyvJvBIoElQIbj04zNx4lAa3DYvnfviVhK0fzRms881UPdnt2RRKDhnGr2w_6Gde-O6H5R3MKl_-v10lXzvZZUzUafEyE4wWxMeU5Nbn7q2F8TSQtdQ4hYdsldZktMwx1BwyGajJdf2osJq5zWxh7lnhFPxEDYdn8UPLYcqOpdISXF_qa3eyf_F1BO5DZvApSxY_gBQ-oOrPu9Jhw9aUC3VeP5hlmTT7voizazYs5Jwox0ZZqSl55q4bTg2K0exi31nunAsL9Nnb_4v87UyxqsHVLdS7JduKFEt16OMpDP5ZY8zxcRmvybygTvky0qUC5t1Dqzm6rnuyw9k&amp;q_datetime_utc=2026-03-05T12%3A18%3A14&amp;ticket_price=1874&amp;quote_id=6809856697605700024&amp;utid_state=1&amp;channel=iphone&amp;price_without_closed_user_group=2758&amp;tm_place_name=Dagupan&amp;deeplink_data=eyJmaWVsZHMiOnsic2lnbmF0dXJlIjoiNGQ0ZDA0YjA1NjE3MTJkMmFmYzhiYTg5Mjk1ZGRhN2MifSwidXJsIjoiaHR0cHM6Ly93d3cuYWdvZGEuY29tL3BhcnRuZXJzL3BhcnRuZXJzZWFyY2guYXNweD9jaWQ9MTg0NjM4MyZoaWQ9ODYyMjEyJmN1cnJlbmN5PVBIUCZjaGVja2luPTIwMjYtMDMtMDUmY2hlY2tvdXQ9MjAyNi0wMy0wNiZOdW1iZXJvZkFkdWx0cz0xJk51bWJlcm9mQ2hpbGRyZW49MCZSb29tcz0xJm1jaWQ9Mjc5MDUmbWFzdGVyUm9vbUlkPTQ1MTA5NTgmbXB0PVJYTjVUVmRHYlUxYWQydFFOM05GUWxaVk56STRSazVDUkdOSFVqaHBhVzFDYTFSdVYwaFlhRVpqY25ZeVlYa3hlV0ZLV1U5bVoyTTFVVUpOV2xaaGF6SldUVkpEWlhwd09XVkZSUSZUb3RhbFByaWNlPTE4NzMuNjcmVG90YWxUYXg9MjE2LjczJlRvdGFsRmVlPTE1OC4wMCZUb3RhbFN1cmNoYXJnZT0wJm1jdXI9UEhQIn0%3D&amp;utid=a4b3188e-1f99-78e6-c3cc-fca6a242baa2&amp;tm_stars=1&amp;client_id=skyscanner_app&amp;price_policy=2&amp;pre_redirect_id=5709af0a-7a9f-8f60-c386-63b7b266c11c&amp;tm_city_code&amp;max_price=3451&amp;guests=1&amp;request_id=5709af0a-7a9f-8f60-c386-63b7b266c11c&amp;tm_country_code=PH</t>
  </si>
  <si>
    <t>17.2279, 120.574</t>
  </si>
  <si>
    <t>Hotel Monde is offering accommodations in Dagupan. With free WiFi, this 1-star hotel offers a 24-hour front desk. Loakan Airport is 54 miles away.</t>
  </si>
  <si>
    <t>www.skyscanner.com.ph/hotel_deeplink/4.0/PH/en-US/PHP/h_ct/224917207/2026-03-05/2026-03-06/hotel/hotel/hotels?legacy_provider_id=31&amp;rooms=1&amp;hb_data=alno_AaV6bxh1Sn_9E7kI753W0k8zCmbILq39QJYCWDgrX_DRGdeEj9721RMLSoiEEosQtEoPWqqTtOA90aUQqn79pjuAsBXA0ob-v5rejawMwkUMe-NFsI9qZMSgoOtpAWln6FxMyE-uFkonJnxcwDaGbMRlcUvxYT0-rJACo5iHMBBnIGEn_ryEfrHY3YP-RbIvos8em6fBOV4RWjYXXhuF4PLRNELWrf_-ggsc1Ec5DeVitEY5VApXf40lmkXBqyGxW76lCrNwWMTVV8its93S8iT-kBdMnmBdwHfqkxfA7eyRwPo2suWbA0nedJa5mtLjHxNmdxTRS-3hcq-tzubP36LHarg_eekHhCKFPkZ8CAVToIUwAl_bGq8Q7eSmy3vxJkhePaXEQGjKc87yKgxtrZXuHT6xnOjdO58_Q%3D%3D&amp;q_datetime_utc=2026-03-05T14%3A19%3A12&amp;ticket_price=3182&amp;quote_id=3292532497110855206&amp;utid_state=1&amp;channel=iphone&amp;tm_place_name=Vigan&amp;deeplink_data=eyJmaWVsZHMiOnsic2lnbmF0dXJlIjoiMmU4ZWY2MzFiMDcxZmM4ZmE4MTE1MWY3NTAzMDY0M2YifSwidXJsIjoiaHR0cHM6Ly9waC50cmlwLmNvbS9ob3RlbHMvcmVkaXJlY3Q%2FaG90ZWxpZD0zMDMzMzAzJmNpdHk9NTk3NTcmQWxsaWFuY2VpZD0xMjYwNyZzaWQ9ODg4ODMyJmNoZWNraW49MjAyNi0wMy0wNSZjaGVja291dD0yMDI2LTAzLTA2JnNob3BwaW5naWQ9NzQxYjcxMjBjOGU4NDJhNTg4MmFiZGVlMTY1NTEyZGMmYWR1bHQ9MSZjaGlsZHJlbj0wJmFnZXM9Jmxhbmd1YWdlPWVucGgmbG9jYWxlPWVuX1BIJnJvb21pZD0xMzQzMjgxMDcxJnN3aWQ9MCZwYXk9UFAmZmd0PTEmY3JuPTEmY3Vycj1QSFAmd2twPTEmc3RhbmQ9SDRzSUFBQUFBQUFBX3dBREFmei1DbUVLQWhnQkVnUUlBUkFBR2xVSXI2X0RnQVVTQVRJWUFEQzREemlPYTVnQjE1RzVBYWdCQUxnQkFzQUJBdEVCU09GNkZLNG5wVURoQVZLNEhvVnIyNmhBNkFIWTJzcnhBWWdDSUlrRUZLNUg0WG9VSzBDZ0JBQ2hCUUFBQUFBQUFBQUFHaUEzTkRGaU56RXlNR000WlRnME1tRTFPRGd5WVdKa1pXVXhOalUxTVRKa1l5QUVLUG1ncHMwR1NBRlNCamhsWkRRd1lsb2NDZ05WVTBRUlZPT2xtOFNnRzBBYUExQklVQ0ZIQTNnTEpDaS1QMklGWlc1ZlVFaG92QlJ3QVhnQWlnRUhTQUY0QU1nQkFhb0JCd29ETURJeEVBTHlBU0kzTkRGaU56RXlNR000WlRnME1tRTFPRGd5WVdKa1pXVXhOalUxTVRKa1kxOHdrZ0lCTkpvQ0FBQUFBUF9fQVFBQV9fOGYxVDJjQXdFQUFBIn0%3D&amp;utid=01a7fd3c-8496-a8ef-89ab-cdc54d43a2a9&amp;tm_stars=0&amp;client_id=skyscanner_app&amp;price_policy=2&amp;pre_redirect_id=1d25175a-0c67-2ddb-85b3-f8ad19524a99&amp;tm_city_code=VGNP&amp;max_price=3182&amp;guests=1&amp;request_id=1d25175a-0c67-2ddb-85b3-f8ad19524a99&amp;tm_country_code=PH</t>
  </si>
  <si>
    <t>16.6699375, 120.3334375</t>
  </si>
  <si>
    <t>Puerto de San Juan Beach Resort Hotel and Residences</t>
  </si>
  <si>
    <t>www.skyscanner.com.ph/hotel_deeplink/4.0/PH/en-US/PHP/h_ad/153330432/2026-03-05/2026-03-06/hotel/hotel/hotels?legacy_provider_id=22&amp;rooms=1&amp;closed_user_group=general&amp;hb_data=zvROmUPgn3WV9DCUXqC5sTCOo3Rmb2Prk-lOLs-d8CQuy4gHRHgeyFKN_0squeMmgNFack2RaKqcrlJwxigfgsBX-JQO1Ecu-DSQDOUVYDiONTvlziIY2hxqLr_Qgq3xuBvN9KlsmE-JPwnuhwfRaeLIxzvpR7ViWTg-kVg_5wBRYBKUhah7eQcBBau6BdSgoniciGd8nAzPXBJS3_XQDD9mYlWJm_-0B1ZQCNheAxSye-lAWRWZbXm-mva81YFIEniWDFRBckhm5Xlyt6jb8scCcWRhE6z_FAVrSxwy59GVBfa3-rywy5mTbSDi0hQ_CCXr8w98bBENj8Br4nt7KzjGHfe85uSdGquzThg6z-XmnAoirjJ7KppnSORTg21dq4ptXvkAF3SirVPCuwIxp3ucl1eP6QEoZroYQ9gA2S80&amp;q_datetime_utc=2026-03-05T14%3A18%3A12&amp;ticket_price=7439&amp;quote_id=-9085122419660343273&amp;utid_state=1&amp;channel=iphone&amp;price_without_closed_user_group=14000&amp;tm_place_name=San+Juan&amp;deeplink_data=eyJmaWVsZHMiOnsic2lnbmF0dXJlIjoiMWJhN2JiNzhkYTljNjAzZDU1YWNlNGE3NmU5M2E4MTgifSwidXJsIjoiaHR0cHM6Ly93d3cuYWdvZGEuY29tL3BhcnRuZXJzL3BhcnRuZXJzZWFyY2guYXNweD9jaWQ9MTg0NjM4MyZoaWQ9MTQwOTg5MCZjdXJyZW5jeT1QSFAmY2hlY2tpbj0yMDI2LTAzLTA1JmNoZWNrb3V0PTIwMjYtMDMtMDYmTnVtYmVyb2ZBZHVsdHM9MSZOdW1iZXJvZkNoaWxkcmVuPTAmUm9vbXM9MSZtY2lkPTMzMiZtYXN0ZXJSb29tSWQ9MTMxODgxNDM2MSZtcHQ9Y0doRWIzSnJabXBzVGpOV1FrNHJZMUI1ZW5oeFRTdFphbXA1YUdGd2JuSnVVaXRhU1dFMWFHSnNPVGQ2YzFNeU1XcHFSbkJPUTBjNVYwWmpVUzh4YmtNeWJ6bHNjemRpUjFoUlYxSk9abm8mVG90YWxQcmljZT03NDM4LjY4JlRvdGFsVGF4PTg2NS45MyZUb3RhbEZlZT02MjEuODEmVG90YWxTdXJjaGFyZ2U9MCZtY3VyPVBIUCJ9&amp;utid=6a3d3271-584a-b3ff-3f0f-c36be6ad84f2&amp;tm_stars=3&amp;client_id=skyscanner_app&amp;price_policy=2&amp;pre_redirect_id=a51e017d-3e55-88a1-f7f9-dc2b403f473b&amp;tm_city_code&amp;max_price=9272&amp;guests=1&amp;request_id=a51e017d-3e55-88a1-f7f9-dc2b403f473b&amp;tm_country_code=PH</t>
  </si>
  <si>
    <t>16.6697616, 120.3338065</t>
  </si>
  <si>
    <t>Puerto de San Juan, Velasco Street, Ili Sur, San Juan, La Union, Ilocos Region, 2515, Philippines</t>
  </si>
  <si>
    <t>Located in San Juan, a 5-minute walk from San Juan Beach, Puerto de San Juan Beach Resort Hotel and Residences has accommodations with an outdoor swimming pool, free private parking, a garden and a terrace.</t>
  </si>
  <si>
    <t>Super OYO 570 Casa Lily</t>
  </si>
  <si>
    <t>www.skyscanner.com.ph/hotel_deeplink/4.0/PH/en-US/PHP/h_kl/140065806/2026-03-02/2026-03-03/hotel/hotel/hotels?legacy_provider_id=927243&amp;rooms=1&amp;closed_user_group=apps&amp;hb_data=w6AuypjxxHqs8yvgwtR_OdYoOt6LwLQv1sjOu7zKSt9Ns9KF41PIc4cVTBjba2lsPgaBdPmoARusKjTzAOkqlc9VTEckaYdfHGliG7UGB48XXBdwPNmKXfVUJ2LsqCFZoFY-iI9gB29BSH9dwt9PcboBQ94hNMVWlUhSFp-9jtmQxWbEt8tF_Dg98J85yRjPuWoOY3Nw9AaLE7FslyphrCaI2-cpBNu-b6HHdUjuR48PH4srInjIX5FgRI1z79qwd1R5BhtycgWl2KNpiFAcRC23Jh2yNo6whTp7JtbRQe9B1Si2M9KpWY0iab_BChdCSRG-ycwLKrVE1H4MscQt-MDO70hB0Kv-qAz_2m_e7-GE9NUhqSvv0bDJlwPoX9ubRPBN2ju9cXgQMRY53v4XrdnD253j6jOaBMpj1j39yw%3D%3D&amp;q_datetime_utc=2026-03-01T23%3A11%3A51&amp;ticket_price=8773&amp;quote_id=6005945356786780054&amp;utid_state=1&amp;channel=iphone&amp;price_without_closed_user_group=11004&amp;tm_place_name=Manila&amp;deeplink_data=eyJmaWVsZHMiOnsic2lnbmF0dXJlIjoiNTg5MTVhMjcwMmFiZmJiZGJjMjRkMzllMTEyODExNzkifSwidXJsIjoiaHR0cHM6Ly9hcGkua2xrdGVjaC5jb20vdjEvaG90ZWxtc2UvZGVlcGxpbmsvZW4tVVMvaG90ZWxzL2RldGFpbC8yNTM1MjcvP19jdXJyZW5jeT1QSFAmYWR1bHRfbnVtPTEmYWlkPTI3ODIwJmFycml2YWxfZmVlcz0wJmNoZWNrX2luPTIwMjYtMDMtMDImY2hlY2tfb3V0PTIwMjYtMDMtMDMmY2hpbGRfbnVtPTAmY2xpY2tfY3VycmVuY3k9UEhQJmNsaWNrX3ByaWNlX3RvdGFsPTg3NzIuNjAwJmtsY19sMT1NU0Uma2xjX2wyPVNreXNjYW5uZXImbGFuZ3VhZ2U9ZW4tVVMmbXNlX3RyYWNlX2lkPTNlMTQ1NDcmcHJpY2VfdG90YWw9UEhQLTg3NzIuNjAwJnByaWNlX3R5cGU9SW5ib3VuZC1kZXNrdG9wJnJhdGVfa2V5PTIxMDU2NTA0MyZyb29tX251bT0xJnV0bV9jYW1wYWlnbj0yNzgyMCZ1dG1fY29udGVudD1QSFAmdXRtX21lZGl1bT1TS1lTQ0FOTkVSJnV0bV9zb3VyY2U9TVNFJnV0bV90ZXJtPTI1MzUyNyZkZXZpY2U9MiZwYXJ0bmVyX21lbWJlcj0wIn0%3D&amp;utid=ae4f3789-fe43-3965-e6fa-a3c6e722a78c&amp;tm_stars=4&amp;client_id=skyscanner_app&amp;redirect_delay=1000&amp;price_policy=2&amp;pre_redirect_id=1e67b98a-3d72-e993-3ca1-bfc06c6ea36d&amp;tm_city_code=MNLP&amp;max_price=13009&amp;guests=1&amp;request_id=1e67b98a-3d72-e993-3ca1-bfc06c6ea36d&amp;tm_country_code=PH</t>
  </si>
  <si>
    <t>14.617533, 120.987391</t>
  </si>
  <si>
    <t>Winford Casino, MJC Drive, Santa Cruz, Third District, Manila, Capital District, Metro Manila, 1942, Philippines</t>
  </si>
  <si>
    <t>Winford Resort and Casino Manila</t>
  </si>
  <si>
    <t>www.skyscanner.com.ph/hotel_deeplink/4.0/PH/en-US/PHP/h_xp/140065806/2026-03-02/2026-03-03/hotel/hotel/hotels?legacy_provider_id=1&amp;rooms=1&amp;closed_user_group=mobile&amp;hb_data=F0nADkFB2D98lWGLkrewUsGMveikoRGC8SN3yxZxmQrnXK9RbM3xR4b5NqJCupi1D1aTPnrXSsAEK0SK9HTahanEa7Yu5cqLMxaNqJJAEb_UMs_IsyL-jW3k6-KbWaDvhNb9xxRi-X84yKODdFImT3CtBlxTpBxQ-97FACXgBjbvQ3llHdK5WJmqQQgAQSEhMGLA0EFxyHMv3AqeRRDMZtMZRnlUXn3ktTqHZIfLsm0l1dZFPUily_BmV_Q7NhwMIHPx0S_OfHIyzUhYgo-czspPgik%3D&amp;q_datetime_utc=2026-03-02T00%3A00%3A27&amp;ticket_price=9183&amp;quote_id=-7102231815352739774&amp;utid_state=1&amp;channel=iphone&amp;price_without_closed_user_group=10804&amp;tm_place_name=Manila&amp;deeplink_data=eyJmaWVsZHMiOnsic2lnbmF0dXJlIjoiNWMxY2Q2YzgwNmQ4MDY5Njg5ODdiZmQ0MWRkNmUwOTYifSwidXJsIjoiaHR0cHM6Ly93d3cuZXhwZWRpYS5jb20ucGgvSG90ZWwtU2VhcmNoP3RwaWQ9NjgmbXBlPTE3NzI0MDk1OTEmZW5kRGF0ZT0yMDI2LTAzLTAzJmFkdWx0cz0xJmxvY2FsZT1lbl9VUyZjaGlkPTEwODExOTBkLWE1MTItNDRjMS1hMDMyLTdjOTc5N2JlYzQ5OCZlYXBpZD00NjIzMCZtY3RjPTMmc3RhcnREYXRlPTIwMjYtMDMtMDImbXBkPUdCUCZtcG49MjAyMDU1NTc2JmN1cnJlbmN5PUdCUCZyYXRlcGxhbmlkPTIxMDU2NTA0MyZtcG09MjQmbXBwPTEmbXBvPUVDJnNlbGVjdGVkPTE1MTQ5NDE4Jm1wYj0yMS4yOSZtcHE9MTA1LjQ5Jm1wYT05Ni43OCJ9&amp;utid=cb6f3ffe-8143-ab19-7a44-4e27e3b49e7b&amp;tm_stars=4&amp;client_id=skyscanner_app&amp;redirect_delay=1000&amp;price_policy=2&amp;pre_redirect_id=786e1cc1-2659-8c22-35f8-cf88e9a665ec&amp;tm_city_code=MNLP&amp;max_price=13009&amp;guests=1&amp;request_id=786e1cc1-2659-8c22-35f8-cf88e9a665ec&amp;tm_country_code=PH</t>
  </si>
  <si>
    <t>14.6176504, 120.9871601</t>
  </si>
  <si>
    <t>Winford Hotel and Casino, MJC Drive, Santa Cruz, Third District, Manila, Capital District, Metro Manila, 1942, Philippines</t>
  </si>
  <si>
    <t>Winford Resort and Casino offers accommodations in Manila. Free WiFi access is available and free private parking is provided on site. Each room at this hotel is air-conditioned and is equipped with a flat-screen TV with cable channels.</t>
  </si>
  <si>
    <t>Harts Hotel Quezon City</t>
  </si>
  <si>
    <t>www.skyscanner.com.ph/hotel_deeplink/4.0/PH/en-US/PHP/h_ad/127813256/2026-03-05/2026-03-06/hotel/hotel/hotels?legacy_provider_id=22&amp;rooms=1&amp;closed_user_group=general&amp;hb_data=DrN2MNxaq0CDdKooS6N1_t42xxOgqlKXnKtK3fdwWuwYRMQgOZYfwcLeCRgsoIv54o6g9H7ajFuE2q9Xeg4R2auKc_Vf9psTAgKzFPlsYOb3zFKXzGsVfo7_0UkH9KmeoqSUJJtCgwD4CGCOwkeAGHtnu9zC6XuVfQQf0-ckz5_rauCDK65pxtlrli_qYMWbgHEsCq0rQzfsxZdLuk6KVEgFKdcC3lOmtCgE949lfOmusSjx3ZALtHSjK421Ep7-mgeqjk1pO7asMYEOCV14pRHsdWpkKrEVkHJaYueAPbJKBltbQJ-DkuWuLXQEWRkDTodNWBcn8lejbh3MbwKHVdiz_K4Ds00Dw7fuBgEFRg2BKlGYjsqTcpLFOSKoj8DNxAs4DRL3zTWsTW_eadqBoIoXZUKxdjV6USEGenzGQ1VN&amp;q_datetime_utc=2026-03-05T12%3A18%3A22&amp;ticket_price=888&amp;quote_id=-808569254738071757&amp;utid_state=1&amp;channel=iphone&amp;price_without_closed_user_group=1332&amp;tm_place_name=Quezon+City&amp;deeplink_data=eyJmaWVsZHMiOnsic2lnbmF0dXJlIjoiM2EzY2U4YTY5NzVhZDUzMzFkODFiN2I1MTIyMThlYTkifSwidXJsIjoiaHR0cHM6Ly93d3cuYWdvZGEuY29tL3BhcnRuZXJzL3BhcnRuZXJzZWFyY2guYXNweD9jaWQ9MTg0NjM4MyZoaWQ9MzM5NDkzJmN1cnJlbmN5PVBIUCZjaGVja2luPTIwMjYtMDMtMDUmY2hlY2tvdXQ9MjAyNi0wMy0wNiZOdW1iZXJvZkFkdWx0cz0xJk51bWJlcm9mQ2hpbGRyZW49MCZSb29tcz0xJm1jaWQ9Mjg4ODgmbWFzdGVyUm9vbUlkPTMzNzQwMTEmbXB0PWRsYzNjMDlsUkcwNWNrRXJURzlpYkZKdFExQTVTV1ZKYjNseVFqSndRMVU1VTBkUFRITmpVbXBVTVZwS2RYQkRZbFJ3Y0RJNFpGbFZVMjk1WVUxa1QyZFJSWGs1VlVwdGFXRjVaQSZUb3RhbFByaWNlPTg4Ny44NyZUb3RhbFRheD04My4xOCZUb3RhbEZlZT03Ni45MyZUb3RhbFN1cmNoYXJnZT0wJm1jdXI9UEhQIn0%3D&amp;utid=c81b25b4-0aba-2b6e-4a4a-a363ae2f4160&amp;tm_stars=2&amp;client_id=skyscanner_app&amp;price_policy=2&amp;pre_redirect_id=7463b262-a576-b192-eaf9-1aff90456702&amp;tm_city_code&amp;max_price=1710&amp;guests=1&amp;request_id=7463b262-a576-b192-eaf9-1aff90456702&amp;tm_country_code=PH</t>
  </si>
  <si>
    <t>14.6580625, 121.0201875</t>
  </si>
  <si>
    <t>Homie's Cafe, 77, Corregidor Street, Ramon Magsaysay, Bago Bantay, 1st District, Quezon City, Eastern Manila District, Metro Manila, 1105, Philippines</t>
  </si>
  <si>
    <t>Robinsons Galleria</t>
  </si>
  <si>
    <t>With a stay at Harts Hotel Quezon City in Quezon City (Bago Bantay), you'll be a 3-minute drive from SM North EDSA and 9 minutes from Smart Araneta Coliseum. This hotel is 11.8 mi (19 km) from SM Mall of Asia and 8.1 mi (13.1 km) from Manila Ocean Park.
This hotel offers designated smoking areas.
Take advantage of the hotel's 24-hour room service. Cooked-to-order breakfasts are available daily for a fee.
Free self parking is available onsite.
Make yourself at home in one of the 57 air-conditioned guestrooms. Complimentary wireless internet access keeps you connected, and cable programming is available for your entertainment. Private bathrooms with showers feature complimentary toiletries and hair dryers. Conveniences include phones, as well as desks and complimentary bottled water.</t>
  </si>
  <si>
    <t>RedDoorz Plus @ EDSA Congressional</t>
  </si>
  <si>
    <t>www.skyscanner.com.ph/hotel_deeplink/4.0/PH/en-US/PHP/h_kl/185193171/2026-03-02/2026-03-03/hotel/hotel/hotels?legacy_provider_id=927243&amp;rooms=1&amp;closed_user_group=apps&amp;hb_data=D4CxUN5rgBEPiLeNS-39oT46Qtcqto56QikHPhF6m6UPCAaMKbPJulzf8OKAkp_zOyBkloiUqrnTn8ljsrFMeERdCTJYxPW4nh7ov88xIPubR1oWobnfQHjtd9JUyvs6XPja_e-Yjqo0LbNheFegaCAjWKoCPaCizY_IXEclZHL0Yzwg6ox4wPCqKFyjl_zKeP42MndK9jhwNl9s9AfoADxi3oy-BepTcurcCt_rYEvEZA-nsZC7-gho_LuiRk1JGp9bypJnGlqNMwOk047FD2HwHAKUog7SW4LFSUJBEUgnkWwYA1gjogCVq4ukdaHnALbttW3JvXIvmbJVg4OkpwTNsPPlhan6VRpLdUu-89qwBfUBjMTn58wcjcovILl1_x1MMWE-5fX_LPFMqiMmUNbSw6c0drArYeGzB7RCFw%3D%3D&amp;q_datetime_utc=2026-03-01T23%3A59%3A21&amp;ticket_price=858&amp;quote_id=-6022658367579534494&amp;utid_state=1&amp;channel=iphone&amp;price_without_closed_user_group=2006&amp;tm_place_name=Quezon+City&amp;deeplink_data=eyJmaWVsZHMiOnsic2lnbmF0dXJlIjoiMzRiNjM2NjU4N2I1ZmE1ZGMxNmFiMDNlMmQxZmMwZDgifSwidXJsIjoiaHR0cHM6Ly9hcGkua2xrdGVjaC5jb20vdjEvaG90ZWxtc2UvZGVlcGxpbmsvZW4tVVMvaG90ZWxzL2RldGFpbC8xNDk1NjgvP19jdXJyZW5jeT1QSFAmYWR1bHRfbnVtPTEmYWlkPTI3ODIwJmFycml2YWxfZmVlcz0wJmNoZWNrX2luPTIwMjYtMDMtMDImY2hlY2tfb3V0PTIwMjYtMDMtMDMmY2hpbGRfbnVtPTAmY2xpY2tfY3VycmVuY3k9UEhQJmNsaWNrX3ByaWNlX3RvdGFsPTg1Ny44MDAma2xjX2wxPU1TRSZrbGNfbDI9U2t5c2Nhbm5lciZsYW5ndWFnZT1lbi1VUyZtc2VfdHJhY2VfaWQ9NzY2ZmJmNyZwcmljZV90b3RhbD1QSFAtODU3LjgwMCZwcmljZV90eXBlPUluYm91bmQtZGVza3RvcCZyYXRlX2tleT0yMDI2MDMwMnwyMDI2MDMwM3xXfDI3MXw2NTE1NjJ8REJMLlNUfE5SRi1CQVItUk98Uk98fDEkJCQkMSQkJCQwfHxOJnJvb21fbnVtPTEmdXRtX2NhbXBhaWduPTI3ODIwJnV0bV9jb250ZW50PVBIUCZ1dG1fbWVkaXVtPVNLWVNDQU5ORVImdXRtX3NvdXJjZT1NU0UmdXRtX3Rlcm09MTQ5NTY4JmRldmljZT0yJnBhcnRuZXJfbWVtYmVyPTAifQ%3D%3D&amp;utid=685a4ecf-aee1-fe80-99e3-3fb966eeebaa&amp;tm_stars=2&amp;client_id=skyscanner_app&amp;redirect_delay=1000&amp;price_policy=2&amp;pre_redirect_id=dc425ac5-12ef-c822-ea08-ef8ec72cc8be&amp;tm_city_code&amp;max_price=1124&amp;guests=1&amp;request_id=dc425ac5-12ef-c822-ea08-ef8ec72cc8be&amp;tm_country_code=PH</t>
  </si>
  <si>
    <t>14.6579522, 121.0201816</t>
  </si>
  <si>
    <t>KFC, EDSA, Ramon Magsaysay, Bago Bantay, 1st District, Quezon City, Eastern Manila District, Metro Manila, 1105, Philippines</t>
  </si>
  <si>
    <t>Quezon City</t>
  </si>
  <si>
    <t>wifi, air_conditioning, non-smoking, internet_access, 24-hour_front_desk_service, room_service, television, shower, complimentary_bottled_water</t>
  </si>
  <si>
    <t>Grass Residences Tower 4 Near SM North Mall</t>
  </si>
  <si>
    <t>https://www.google.com/maps/place/EUROTEL+NORTH+EDSA/data=!4m11!3m10!1s0x3397b6fc08d256db:0x8ab80308fad56b80!5m3!1s2026-03-01!4m1!1i2!8m2!3d14.6553876!4d121.0289627!16s%2Fg%2F1tcxrs3y!19sChIJ21bSCPy2lzMRgGvV-ggDuIo?authuser=0&amp;hl=en&amp;rclk=1</t>
  </si>
  <si>
    <t>14.6553876, 121.0289627</t>
  </si>
  <si>
    <t>Fern at Grass Residences Tower 4, 1, Emergency Walkway, Fern at Grass Residences, Santo Cristo, Bago Bantay, 1st District, Quezon City, Eastern Manila District, Metro Manila, 1105, Philippines</t>
  </si>
  <si>
    <t>Grass residences Tower 4 near SM North Mall offers accommodations in Manila, 4.2 miles from Smart Araneta Coliseum and 6.7 miles from Malacanang Palace. Free Wifi is offered throughout the property and private parking is available on site.</t>
  </si>
  <si>
    <t>Eurotel North Edsa</t>
  </si>
  <si>
    <t>www.skyscanner.com.ph/hotel_deeplink/4.0/PH/en-US/PHP/h_ad/71782681/2026-03-05/2026-03-06/hotel/hotel/hotels?legacy_provider_id=22&amp;rooms=1&amp;closed_user_group=general&amp;hb_data=nGmzINuHDtXN7UE3xsJ3na1PddejKQz6mRlW5qcMyWJ19lOovh1Y6OCcs_bmvfaroNoYOfc8WUW9REQKe6u6BYZtEj1a4RVixSBpYdVYGrbJtf5MbtxVWsT2DWCs4rbWL3XgulwZyij7y8mM2BDiuO9195Q3yPoKwnHt9gcs7o99jXSzSpYykWt8WIYc0D1se1L5oxtAdvwR4k7O7hKOlLhg44Kn-ZMpg5xeVTF0qbtDn3eSQORiJoZZdGQeI7lz_pRiIQYSxyM_YMiYGH5z4y5Z0qkbShZTU3FusEuz4nioU8BUInoM1e3IORzneSugOvg9VELt-O4NPOIfjVdwnjbYnDnybqsU4K5RKIjbm5gJpoINjDEj9VtzSmCjbfz_TycB6DVZl_Zj2vjdOYQx53DvfAAyOT9oxoI5kEex8Jg9&amp;q_datetime_utc=2026-03-05T12%3A18%3A27&amp;ticket_price=1415&amp;quote_id=-2461239747169729442&amp;utid_state=1&amp;channel=iphone&amp;price_without_closed_user_group=3124&amp;tm_place_name=Quezon+City&amp;deeplink_data=eyJmaWVsZHMiOnsic2lnbmF0dXJlIjoiNjhmNmRjOTY4ODcwMGY5NTYyOTQ3MDhjYjc3Mzg2ZTUifSwidXJsIjoiaHR0cHM6Ly93d3cuYWdvZGEuY29tL3BhcnRuZXJzL3BhcnRuZXJzZWFyY2guYXNweD9jaWQ9MTg0NjM4MyZoaWQ9MTYxNjMwJmN1cnJlbmN5PVBIUCZjaGVja2luPTIwMjYtMDMtMDUmY2hlY2tvdXQ9MjAyNi0wMy0wNiZOdW1iZXJvZkFkdWx0cz0xJk51bWJlcm9mQ2hpbGRyZW49MCZSb29tcz0xJm1jaWQ9MzMyJm1hc3RlclJvb21JZD0zMjY4ODgyJm1wdD1ORGd5WmxKc09UZG5kRkpGV1V0dGFUWjNjUzlJUjBWS1FVTnBWRFl2V2paMVIwdzBhekpQWldOMlozQklUVWxYWWtOcWNqZHFNRE5oTWprdllYTnhXREZ1ZW5wQk1tTlRTMkpYZVEmVG90YWxQcmljZT0xNDE1LjE0JlRvdGFsVGF4PTE0My4xMiZUb3RhbEZlZT0xMjEuNTAmVG90YWxTdXJjaGFyZ2U9MCZtY3VyPVBIUCJ9&amp;utid=307ed07b-2404-91f5-2ec4-40d37a25f418&amp;tm_stars=3&amp;client_id=skyscanner_app&amp;price_policy=2&amp;pre_redirect_id=71c2f42f-dbaa-7a63-ef7c-0c2808638d54&amp;tm_city_code&amp;max_price=2011&amp;guests=1&amp;request_id=71c2f42f-dbaa-7a63-ef7c-0c2808638d54&amp;tm_country_code=PH</t>
  </si>
  <si>
    <t>14.6552724, 121.0288858</t>
  </si>
  <si>
    <t>Eurotel North EDSA, Bulacan Street, Bungad, Project 7, 1st District, Quezon City, Eastern Manila District, Metro Manila, 1105, Philippines</t>
  </si>
  <si>
    <t>With a stay at Eurotel North Edsa, you'll be centrally located in Quezon City, a 1-minute drive from SM North EDSA and 13 minutes from U.S. Embassy. This hotel is 10.6 mi (17.1 km) from SM Mall of Asia and 6.2 mi (10 km) from Rizal Park.
Pamper yourself with onsite massages or make use of the other amenities, which include complimentary wireless Internet access and concierge services.
Take advantage of the hotel's 24-hour room service. Cooked-to-order breakfasts are available daily from 7:00 AM to 10:00 AM for a fee.
Featured amenities include complimentary newspapers in the lobby, a 24-hour front desk, and a safe deposit box at the front desk. Free valet parking is available onsite.
Make yourself at home in one of the 59 air-conditioned rooms featuring LCD televisions. Complimentary wireless Internet access keeps you connected, and cable programming is available for your entertainment. Private bathrooms with showers feature complimentary toiletries and hair dryers. Conveniences include safes and complimentary newspapers, and housekeeping is provided daily.</t>
  </si>
  <si>
    <t>Super OYO 791 Bell Mansion</t>
  </si>
  <si>
    <t>https://www.google.com/maps/place/Nice+Hotel/data=!4m11!3m10!1s0x3397b6e341cfd159:0xb6f6dc7f3a2ef3d7!5m3!1s2026-03-01!4m1!1i2!8m2!3d14.6568073!4d121.0263502!16s%2Fg%2F1hc433fr6!19sChIJWdHPQeO2lzMR1_MuOn_c9rY?authuser=0&amp;hl=en&amp;rclk=1</t>
  </si>
  <si>
    <t>14.6568073, 121.0264</t>
  </si>
  <si>
    <t>Road 13, Bagong Pag-asa, Bago Bantay, 1st District, Quezon City, Eastern Manila District, Metro Manila, 1100, Philippines</t>
  </si>
  <si>
    <t>Experience an abundance of unparalleled facilities and features at Super OYO 791 Bell Mansion. Maintain seamless communication using the complimentary Wi-Fi at hotel. During your stay at this fantastic hotel, the attentive front desk personnel can provide you with a range of amenities such as express check-in or check-out and luggage storage.Craving relaxation? Make the most of your stay at the Super OYO 791 Bell Mansion with convenient amenities like room service and daily housekeeping at your disposal.Kindly note that smoking is prohibited in the hotel to ensure fresher air for all visitors. At Super OYO 791 Bell Mansion, every guestroom is provided with convenient amenities and fittings to ensure a comfortable stay. Elevate your experience at hotel with the knowledge that certain rooms are equipped with air conditioning, ensuring a more pleasant stay for you. Certain rooms boast in-room amusement features such as television and cable TV, offering guests an enjoyable stay. It is worth noting that certain guest bathrooms feature a hair dryer and toiletries for your convenience. At the hotel, an assortment of easily accessible and delicious meal choices are available to satisfy your appetite whenever it strikes.</t>
  </si>
  <si>
    <t>Nice Hotel</t>
  </si>
  <si>
    <t>www.skyscanner.com.ph/hotel_deeplink/4.0/PH/en-US/PHP/h_ad/147821825/2026-03-02/2026-03-03/hotel/hotel/hotels?legacy_provider_id=22&amp;rooms=1&amp;hb_data=YcmyJVzCtm_OUzFZjTaaj9SoVMYmHnJfj7F5HoyluBdgG61mw_nhak9C4UrLFQBfeQ-HwBIc5jpF86QD_aKIeng_Sao3OOIUmD6om7g1s64TsPt0mFdUg5BlkaQU2eVEWD5-Gp8HAHuiYqjvmEHijW3T7qmM05BHH9Wh6M6i6Fketx7xu7fLLkIr1FesmGic5ayZKctrX7v5y2_04X9Og6YcBG3azzbmBoFqAx5RePs8cAptP8C56jpvLzXr1MHtaCqL-YM9Zat2f9mQcn2ZCmyV1-BLYil5qELun_Hu3yJMJrOFWhNbpefqgvO2w3JeIRXTcLuN-XBm1zvjr4rgye8F6aM3LoLtr8AchLtuK67gBd5c7qyecaLUin77mO5R42b1hiRJ_YSj7j35dXwuohFxzhDsfLPNfnp_VCCCUIQE&amp;q_datetime_utc=2026-03-01T23%3A11%3A56&amp;ticket_price=2068&amp;quote_id=5179091536924629679&amp;utid_state=1&amp;channel=iphone&amp;tm_place_name=Quezon+City&amp;deeplink_data=eyJmaWVsZHMiOnsic2lnbmF0dXJlIjoiOWM4NmQ1MWM1MjNkMTY4M2MzYTljMzQ1OThkZTkxOWMifSwidXJsIjoiaHR0cHM6Ly93d3cuYWdvZGEuY29tL3BhcnRuZXJzL3BhcnRuZXJzZWFyY2guYXNweD9jaWQ9MTg0NjM4MyZoaWQ9MTYyNDE3NCZjdXJyZW5jeT1QSFAmY2hlY2tpbj0yMDI2LTAzLTAyJmNoZWNrb3V0PTIwMjYtMDMtMDMmTnVtYmVyb2ZBZHVsdHM9MSZOdW1iZXJvZkNoaWxkcmVuPTAmUm9vbXM9MSZtY2lkPTMwMzgmbWFzdGVyUm9vbUlkPTExMjM4MzYxJm1wdD1VVVpaY3pSVFJHWjRWemxuYVVWdmNtMU5hREZEUlhoTVMxUllTSEZ6Wm5jeVkwc3pjM0pMUkhwMVVVeEtjRkpaU25KdldVSnVWRWczTDJkS1VWZ3paamhGTm5WaFdUSk5VWFV5VVEmVG90YWxQcmljZT0yMDY4LjQyJlRvdGFsVGF4PTIyMS42MiZUb3RhbEZlZT0wLjAwJlRvdGFsU3VyY2hhcmdlPTAmbWN1cj1QSFAifQ%3D%3D&amp;utid=776b8347-aca4-d547-81a4-f9ded5e829a7&amp;tm_stars=3&amp;client_id=skyscanner_app&amp;redirect_delay=1000&amp;price_policy=2&amp;pre_redirect_id=31110569-0be0-aa2a-d87e-48f152daefcd&amp;tm_city_code&amp;max_price=2068&amp;guests=1&amp;request_id=31110569-0be0-aa2a-d87e-48f152daefcd&amp;tm_country_code=PH</t>
  </si>
  <si>
    <t>14.6557993, 121.028174</t>
  </si>
  <si>
    <t>Go Hotels North EDSA-Quezon City, EDSA, Veterans Village, Project 7, 1st District, Quezon City, Eastern Manila District, Metro Manila, 1107, Philippines</t>
  </si>
  <si>
    <t>parking, wifi, elevator, air_conditioning, non-smoking, internet_access, 24-hour_front_desk_service, smoking_areas, massage, spa, multilingual_staff, room_service, express_check-in, express_check-out, safe_deposit_box, meeting_facilities, lounge, banquet_service, heat, television, desk, shower, games_room, luggage_storage, accessible, concierge, wheelchair_accessible, connecting_rooms, telephone, valet_parking</t>
  </si>
  <si>
    <t>Go Hotels North EDSA-Quezon City</t>
  </si>
  <si>
    <t>www.skyscanner.com.ph/hotel_deeplink/4.0/PH/en-US/PHP/h_xp/213922571/2026-03-02/2026-03-03/hotel/hotel/hotels?legacy_provider_id=1&amp;rooms=1&amp;closed_user_group=mobile&amp;hb_data=2kMMWIgJ4YgubS0980cTsDX2jIk4s6S3samXXN_1qqi3Mm9eLd9CEATsmFG7lZRfxR87RzoD5MAQB8QZjn4xbKjSA7EdD6xYazc7TsKOSrlg4oGcNwDwiTIRbSNJoN53H01gDoACtPeGCh_6ipN7wjrMtupLW2MQKRcCOaBZKpluA2T6vIeBepJw9Fq4p_eZyWi-IsXWpvRBXfniQWOtXK2SiHQ_zP6V9Rji7DFpx43Mn-dVwQRKfchpPxrzG4XGht8svRjPG1Ez0N8mzC11SopmkkE%3D&amp;q_datetime_utc=2026-03-01T23%3A11%3A59&amp;ticket_price=2081&amp;quote_id=5164462139856351663&amp;utid_state=1&amp;channel=iphone&amp;price_without_closed_user_group=3304&amp;tm_place_name=Quezon+City&amp;deeplink_data=eyJmaWVsZHMiOnsic2lnbmF0dXJlIjoiNjFkNTBmMTgwODNiMWQwOWUxYmVkNTk5MmM5ZTEzOTcifSwidXJsIjoiaHR0cHM6Ly93d3cuZXhwZWRpYS5jb20ucGgvSG90ZWwtU2VhcmNoP21wZD1HQlAmdHBpZD02OCZtcGU9MTc3MjQwMzY3NyZlbmREYXRlPTIwMjYtMDMtMDMmYWR1bHRzPTEmbXBuPTMyMTg1MDE1MSZtcG09MjQmbXBwPTEmbG9jYWxlPWVuX1VTJm1wbz1FQyZjaGlkPTQyNzM2N2RlLTE1ZTEtNDdlOC05YzYzLWMwZmZjODk2MTFmMCZtcHE9MjQuMTMmZWFwaWQ9NDYyMzAmbWN0Yz0zJmN1cnJlbmN5PUdCUCZyYXRlcGxhbmlkPTM4OTY2NTM1NCZzZWxlY3RlZD05MTkzMjk3MSZzdGFydERhdGU9MjAyNi0wMy0wMiZtcGI9NC44MiZtcGE9MjEuOTQifQ%3D%3D&amp;utid=14599452-0b55-a1a3-bd2d-9f13c604fd7f&amp;tm_stars=3&amp;client_id=skyscanner_app&amp;redirect_delay=1000&amp;price_policy=2&amp;pre_redirect_id=1be60812-deee-a550-f551-6d9296b85b6b&amp;tm_city_code&amp;max_price=2802&amp;guests=1&amp;request_id=1be60812-deee-a550-f551-6d9296b85b6b&amp;tm_country_code=PH</t>
  </si>
  <si>
    <t>14.6598863, 121.0346585</t>
  </si>
  <si>
    <t>Hedda, 112, Road 1, Bagong Pag-asa, Bago Bantay, 1st District, Quezon City, Eastern Manila District, Metro Manila, 1100, Philippines</t>
  </si>
  <si>
    <t>parking, wifi, elevator, air_conditioning, non-smoking, internet_access, multilingual_staff, safe_deposit_box, television, microwave, desk, shower, complimentary_bottled_water</t>
  </si>
  <si>
    <t>H Hotel Quezon City</t>
  </si>
  <si>
    <t>www.skyscanner.com.ph/hotel_deeplink/4.0/PH/en-US/PHP/h_bc/216736039/2026-03-02/2026-03-03/hotel/hotel/hotels?legacy_provider_id=13&amp;rooms=1&amp;closed_user_group=mobile&amp;hb_data=nSw3aUzP8RWkdXY4jqkhvnqgAU8ELRlGScP7Pf63TnGiEPjnbTROtnT3rjvdzU_DhFdvLozE3Zd5bkZ3YKVeRLWi9AOhYUen6aEktl2wLes_1e8XDdhHHm3Gsn_0mjnd_mCYqURiJlIvViGeOfRxYzNvLo0EB5Im6ICRCriGpJdr9rOpcG-cycSPwkRQV1I3yEoTi4o3njS01jhOD_gDCMIk_S2UXJ3f2Wpzi6XCDviNLIbopt8d7HG-_q_Rmx56svibj4opch2fcKKjGez3dhJbfuhhjCFikvaYd2b2ZiC2UnXFJUhLNQpuASdJ1R4Q_fY9bioLfcLUZNVW1XmY7lHkc5OdwN9tlFpyV7qLqbLqZHGNJvl5iWoFcaO-FMBskLM_aOQWHPt6D-IgDQuDqc_Zlm0LDc-B4lnsEh5Vff9Fn8S2-eg%3D&amp;q_datetime_utc=2026-03-01T23%3A11%3A59&amp;ticket_price=6416&amp;quote_id=-713821707113213276&amp;utid_state=1&amp;channel=iphone&amp;price_without_closed_user_group=8272&amp;tm_place_name=Iloilo&amp;deeplink_data=eyJmaWVsZHMiOnsic2lnbmF0dXJlIjoiMjkwM2JhMGU2NjEyNDE2MWUxNmVmNzlmN2E4ZTNiNjkiLCJibG9ja19pZCI6IjM1NDI2MDQwNV8xOTIzOTM1MDBfMl80Ml8wIn19&amp;utid=90d11aab-a068-884b-ab05-847837177044&amp;tm_stars=4&amp;client_id=skyscanner_app&amp;redirect_delay=1000&amp;price_policy=2&amp;pre_redirect_id=8dc1af6b-9ba8-8689-07bc-186c1bc48d53&amp;tm_city_code=ILOP&amp;max_price=10738&amp;guests=1&amp;request_id=8dc1af6b-9ba8-8689-07bc-186c1bc48d53&amp;tm_country_code=PH</t>
  </si>
  <si>
    <t>10.713641, 122.544714</t>
  </si>
  <si>
    <t>Courtyard by Marriott Iloilo, Broadway Street, Iloilo Business Park, San Rafael, Mandurriao, Calubihan, Iloilo City, Western Visayas, 5000, Philippines</t>
  </si>
  <si>
    <t>Region VI</t>
  </si>
  <si>
    <t>SM City Iloilo</t>
  </si>
  <si>
    <t>Iloilo</t>
  </si>
  <si>
    <t>Courtyard by Marriott Iloilo</t>
  </si>
  <si>
    <t>www.skyscanner.com.ph/hotel_deeplink/4.0/PH/en-US/PHP/h_xp/216736039/2026-03-05/2026-03-06/hotel/hotel/hotels?legacy_provider_id=1&amp;rooms=1&amp;closed_user_group=mobile&amp;hb_data=tYl_qANGLZiJ-oWpPbyCqiMCOfvUxu4GO5orfttDfAQuN4v8Sb8qgcUjKqyD3nxe5sE1CnyEqpHcEFEOtpJDKG_BxPwAOQAiyxcZmJGcplIM-QCRDFA2d7YbZbY8NcU7EdjTDu7VlRwIA1x7BxQSE3gMpZmD1RfHeZkdU61ZxthONsMQ2hBfpneM8bqknWeZWUG0yc1rdLdA-7vNG24zYsxtSPoA81rX0AXzANVl9eymself0_qf7xCUA2lGclubIbMHqlorpCfRucYuZ7AUv2OofTY%3D&amp;q_datetime_utc=2026-03-05T12%3A18%3A28&amp;ticket_price=6268&amp;quote_id=6827204421720162464&amp;utid_state=1&amp;channel=iphone&amp;price_without_closed_user_group=8397&amp;tm_place_name=Iloilo&amp;deeplink_data=eyJmaWVsZHMiOnsic2lnbmF0dXJlIjoiZjhmNDA3ZWI5MGZmMGQ2ODdmZGM2MGMzNzE3ZDNiYjkifSwidXJsIjoiaHR0cHM6Ly93d3cuZXhwZWRpYS5jb20ucGgvSG90ZWwtU2VhcmNoP21wZD1HQlAmdHBpZD02OCZtcGU9MTc3MjcxMzEwNyZlbmREYXRlPTIwMjYtMDMtMDYmYWR1bHRzPTEmbXBuPTIxOTkxNjE5NyZtcG09MjQmbXBwPTEmbG9jYWxlPWVuX1VTJm1wbz1FQyZjaGlkPTBmYmRlY2EzLTJlZGYtNDUxMS1hNGNlLTBlYzI2MTkyZDMzZCZtcHE9NzEuNjQmZWFwaWQ9NDYyMzAmbWN0Yz0zJmN1cnJlbmN5PUdCUCZyYXRlcGxhbmlkPTI4NjA1MzQwMCZzZWxlY3RlZD0yNTA4NzEwOCZzdGFydERhdGU9MjAyNi0wMy0wNSZtcGI9MTUuMjImbXBhPTY1LjEzIn0%3D&amp;utid=b066549a-5059-f295-3463-db099f328355&amp;tm_stars=4&amp;client_id=skyscanner_app&amp;price_policy=2&amp;pre_redirect_id=5ca17c4b-b20d-c492-c095-c3d150104274&amp;tm_city_code=ILOP&amp;max_price=10611&amp;guests=1&amp;request_id=5ca17c4b-b20d-c492-c095-c3d150104274&amp;tm_country_code=PH</t>
  </si>
  <si>
    <t>10.733207, 122.559997</t>
  </si>
  <si>
    <t>Discover the heart of Western Visayas from the comfort of Courtyard by Marriott Iloilo.Centrally located in the bustling district of Iloilo City, Iloilo Business Park, our hotel puts you in the midst of everything you need, from shopping centers to local and international cuisines, museums, and more. Adjacent to the Iloilo Convention Center, convenience is at your doorstep.Our modern business hotel offers a contemporary haven for both business and leisure travelers in the Philippines. Relax in our spacious rooms with large windows offering stunning views of Iloilo Business Park. Indulge in local and international culinary delights at Runway Kitchen or unwind at the Courtyard Lounge with a refreshing drink or smoothie.In addition, our versatile venues are perfect for corporate meetings, gatherings, social affairs, and weddings, complete with expert planners and custom catering. No matter your reason for visiting the City of Love, we're excited to welcome you to Courtyard by Marriott Iloilo.</t>
  </si>
  <si>
    <t>G.T. Hotel Jaro</t>
  </si>
  <si>
    <t>www.skyscanner.com.ph/hotel_deeplink/4.0/PH/en-US/PHP/h_ct/129255800/2026-03-02/2026-03-03/hotel/hotel/hotels?legacy_provider_id=31&amp;rooms=1&amp;hb_data=v3yAFA73ezfp0RqP1mZUjed3t-nf4c0QIrprZXVhveqKx-2nXHojGSx60ywf7qtq7hijhOhQxqF0un2eJt3AteqyHMaXaDuBjEk3JGjNcXidGMEYo7v0FwCoQrNNDIy8H6mkGB9ftLVtFmoBMjURHl5AOp3HllHcEOpx7abPyxyxDp60YY9pa1Jju2M9Seqh39fKSLS0zoVu9thBf86bQvuG026K8mrH61OvtyFW4dOevbMbhzCRsCMCV3ajbgWjVuBdInTNudGXPvqpc7sd4B_T2OHgTXzvwFCQbORnmEvOjFIHchSGl71bY4utQQPPlRvbClVjVs9-lcHiwM8Qu4PiK0pewajB1r-yis9qDbSYcW1NeEHEb3NdyoAgy0eWn1xIrcm8RnNGc58DICqhPMS2GzMriSbokdG9RmAmzQ%3D%3D&amp;q_datetime_utc=2026-03-01T23%3A12%3A00&amp;ticket_price=2060&amp;quote_id=633381374695087853&amp;utid_state=1&amp;channel=iphone&amp;tm_place_name=Iloilo&amp;deeplink_data=eyJmaWVsZHMiOnsic2lnbmF0dXJlIjoiMDQzM2M4ZmMwMjQ3ZTU0MTI4MzljMWI3OTk1MTI3MTMifSwidXJsIjoiaHR0cHM6Ly9waC50cmlwLmNvbS9ob3RlbHMvcmVkaXJlY3Q%2FaG90ZWxpZD0xNTMwNzE4JmNpdHk9Njk5OCZBbGxpYW5jZWlkPTEyNjA3JnNpZD04ODg4MzImY2hlY2tpbj0yMDI2LTAzLTAyJmNoZWNrb3V0PTIwMjYtMDMtMDMmc2hvcHBpbmdpZD05ZDJlZjZjM2UyMjQ0YTc2YjExODgwYWQ3OWIyNDgzNyZhZHVsdD0xJmNoaWxkcmVuPTAmYWdlcz0mbGFuZ3VhZ2U9ZW5waCZsb2NhbGU9ZW5fUEgmcm9vbWlkPTE1NzQ4NTQ0NTMmc3dpZD0wJnBheT1QUCZmZ3Q9MSZjcm49MSZjdXJyPVBIUCZ3a3A9MSZzdGFuZD1INHNJQUFBQUFBQUFfd0QyQUFuX0Nsc0tBaGdCRWdRSUFSQUFHazhJdGI3NTdnVVlBREFBT1BzUm1BSGV0bDJvQVFDNEFRTEFBUURSQVVqaGVoU3VaSnRBNFFFcFhJX0M5UmVnUU9nQnotUzNlSWdDSUlrRUFBQUFBQUFBQUFDZ0JBQ2hCWHNVcmtmaE5uZEFHaUE1WkRKbFpqWmpNMlV5TWpRMFlUYzJZakV4T0Rnd1lXUTNPV0l5TkRnek55QUVLTC1QazgwR1NBRlNCakZtTUdFek1sb2NDZ05RU0ZBUkVGZzV0TWgydmo4YUExQklVQ0VRV0RtMHlIYS1QMklGWlc1ZlVFaG91UlJ3QVhnQWlnRUhTQUY0QU1nQkFhb0JBUElCSWpsa01tVm1ObU16WlRJeU5EUmhOelppTVRFNE9EQmhaRGM1WWpJME9ETTNYekNTQWdFMG1nSUFBQUFBX184QkFBRF9fNU5yR29uMkFBQUEifQ%3D%3D&amp;utid=2f1e6c20-4d4d-3696-849e-1c3d47d419db&amp;tm_stars=3&amp;client_id=skyscanner_app&amp;redirect_delay=1000&amp;price_policy=2&amp;pre_redirect_id=d6f4693a-c3c1-3517-7672-b3b238964b1c&amp;tm_city_code=ILOP&amp;max_price=4232&amp;guests=1&amp;request_id=d6f4693a-c3c1-3517-7672-b3b238964b1c&amp;tm_country_code=PH</t>
  </si>
  <si>
    <t>10.7139111, 122.5528943</t>
  </si>
  <si>
    <t>Injap Tower Helipad, East Service Road, Bolilao, Mandurriao, Calubihan, Iloilo City, Western Visayas, 5000, Philippines</t>
  </si>
  <si>
    <t>INJAP TOWER HOTEL</t>
  </si>
  <si>
    <t>www.skyscanner.com.ph/hotel_deeplink/4.0/PH/en-US/PHP/h_h1/126114830/2026-03-02/2026-03-03/hotel/hotel/hotels?legacy_provider_id=927111&amp;rooms=1&amp;closed_user_group=mobile&amp;hb_data=BqOLeJuknWL1Pf5BuHTya9J7X2rd7r-DojMILYFeKt7n8zIaN-AKMlYGT5SReM7JC7w8YhN-lZ2zxaIvUzBnI4ANxC7A_hQYwhzT4RzGFmItQMF5w8mZNCj9LWOPQeoq9Ey_r9-J1nPRJS021IfFx70cAF-dCdaBBJLnz3mBfmL8qvnKSBs0AmeSvKdnp8mvYDbzfUF3EdzwV__hF-mc51IqbtFVLWQ51OpbAwwlQIgJJKAoJgKWULxnNrYlZyjnGiQ43KzEquPsx6KGLBV00rXKZNY%3D&amp;q_datetime_utc=2026-03-01T23%3A11%3A59&amp;ticket_price=1581&amp;quote_id=1320433096815379493&amp;utid_state=1&amp;channel=iphone&amp;price_without_closed_user_group=2470&amp;tm_place_name=Iloilo&amp;deeplink_data=eyJmaWVsZHMiOnsic2lnbmF0dXJlIjoiZjE3ZDAzZmFlMjQzYzNmYTBkZjk3MDM2Y2Q3Njg4NmEifSwidXJsIjoiaHR0cHM6Ly9waC5ob3RlbHMuY29tL0hvdGVsLVNlYXJjaD9tcGQ9UEhQJnRwaWQ9MzIxNCZtcGU9MTc3MjQwNjcxOCZlbmREYXRlPTIwMjYtMDMtMDMmYWR1bHRzPTEmbXBuPTIwMTM5MzA2MCZtcG09MjQmbXBwPTEmbG9jYWxlPWVuX1BIJm1wbz1FQyZjaGlkPWM5NGExZjU5LWM1MzAtNGM3MC1iNjMzLWY1M2M3MmYzYTE4MyZtcHE9MTQxMS40MyZlYXBpZD00NCZtY3RjPTMmY3VycmVuY3k9UEhQJnJhdGVwbGFuaWQ9Mzk4NjE0MTc5JnNlbGVjdGVkPTEzMjYxNzc3JnN0YXJ0RGF0ZT0yMDI2LTAzLTAyJm1wYj0xNjkuMzcmbXBhPTE0MTEuNDMifQ%3D%3D&amp;utid=59876c12-6440-8492-08e1-46d976112192&amp;tm_stars=0&amp;client_id=skyscanner_app&amp;redirect_delay=1000&amp;price_policy=2&amp;pre_redirect_id=0b3c8faa-1ef6-b83b-6d16-ed99418fbacc&amp;tm_city_code=ILOP&amp;max_price=3469&amp;guests=1&amp;request_id=0b3c8faa-1ef6-b83b-6d16-ed99418fbacc&amp;tm_country_code=PH</t>
  </si>
  <si>
    <t>10.7098019, 122.5665639</t>
  </si>
  <si>
    <t>I-Mart la paz, Luna Street, Luna, Railway, La Paz, Tabuc Suba, Iloilo City, Western Visayas, 5000, Philippines</t>
  </si>
  <si>
    <t>Urban Inn Iloilo</t>
  </si>
  <si>
    <t>www.skyscanner.com.ph/hotel_deeplink/4.0/PH/en-US/PHP/h_ck/219694498/2026-03-02/2026-03-03/hotel/hotel/hotels?legacy_provider_id=79&amp;rooms=1&amp;closed_user_group=apps&amp;hb_data=iPy5uGtEjWdsYsmWGKnpi2CLhF_Gt-Ww0sRV4w8a3Za1DaszEuD0EIjlc4H0V3dJOqtv1ho2KFlSFAKY9LzwpYHTI1q1zKMxEpZ5tDLXLhemk0ATCd9yx4oUBgrU743TAhuZmc8TW-X5N1QQCBKBrl9BVNDDia3VNHDsUr42IeY2_EpFiZsDMmw2bwBJbcB39SBYt6sgOVnh6dmbdKrigwc5rSEJo8drfRXMnw47y6jaOo947Z8CWPxs26nQxFLfKfdRhv5iSuye1er0Vk_V0FKQpeA%3D&amp;q_datetime_utc=2026-03-01T23%3A11%3A57&amp;ticket_price=1297&amp;quote_id=8812042937438272029&amp;utid_state=1&amp;channel=iphone&amp;price_without_closed_user_group=1982&amp;tm_place_name=Iloilo&amp;deeplink_data=eyJmaWVsZHMiOnsicm9vbV9pZCI6IjU0MzU0OSIsInNpZ25hdHVyZSI6IjUxYzNlZjliYWJmYmY4MjMyYmM1ZGJhZmI2NmJhZGU0IiwicmF0ZV9wbGFuX2NvZGUiOiI5MTEwNjI2In19&amp;utid=c8a04b96-105c-e762-fb90-41a451133d9c&amp;tm_stars=3&amp;client_id=skyscanner_app&amp;redirect_delay=1000&amp;price_policy=2&amp;pre_redirect_id=71612dba-90a9-db2c-09f4-36a64f3b6c9c&amp;tm_city_code=ILOP&amp;max_price=1802&amp;guests=1&amp;request_id=71612dba-90a9-db2c-09f4-36a64f3b6c9c&amp;tm_country_code=PH</t>
  </si>
  <si>
    <t>10.7086414, 122.5492541</t>
  </si>
  <si>
    <t>Hop Inn Hotel, Donato Pison Avenue, San Rafael, Mandurriao, Calubihan, Iloilo City, Western Visayas, 5000, Philippines</t>
  </si>
  <si>
    <t>parking, wifi, elevator, air_conditioning, non-smoking, internet_access, 24-hour_front_desk_service, smoking_areas, multilingual_staff, safe_deposit_box, television, desk, shower, luggage_storage, accessible, wheelchair_accessible, security</t>
  </si>
  <si>
    <t>Hop Inn Hotel Iloilo</t>
  </si>
  <si>
    <t>https://www.google.com/maps/place/La+Fiesta+Hotel/data=!4m11!3m10!1s0x33aee52fffffffff:0x5a78216a632ecfee!5m3!1s2026-03-01!4m1!1i2!8m2!3d10.699276!4d122.5520352!16s%2Fg%2F1tm_zrt7!19sChIJ_____y_lrjMR7s8uY2oheFo?authuser=0&amp;hl=en&amp;rclk=1</t>
  </si>
  <si>
    <t>10.699276, 122.5520352</t>
  </si>
  <si>
    <t>La Fiesta Hotel, Marcelo H. del Pilar Street, Zigzag, East Timawa, Molo, Iloilo City, Western Visayas, 5000, Philippines</t>
  </si>
  <si>
    <t>La Fiesta Hotel</t>
  </si>
  <si>
    <t>www.skyscanner.com.ph/hotel_deeplink/4.0/PH/en-US/PHP/h_h1/162591201/2026-03-02/2026-03-03/hotel/hotel/hotels?legacy_provider_id=927111&amp;rooms=1&amp;closed_user_group=mobile&amp;hb_data=xP2G2pETwZCh9zCZPyIsHQrrxOUzBYzzMMsxxAtnSjYGMgeWuXeSHi3oZkRp_4piPeWRYAm_3SnTz_Ni40ycPYZ21wwbrJd1w3PwA1xwPGOPuZQqFwe-oJGGTsq3Je4t8_S3MaQpysptMoY8HW_JZ05YqHoMRvEnvqRbcB23pEKYcaUIRasMxk1swj7zC35j09rYQGv_XdX9kLYk1XUNUk87Ny3XN8Og_Khdjw5MAY-xzk3ROLwRRGjWvSH-YAnC5NAC2C4RnEGEyghWyfKU_Lu9KGE%3D&amp;q_datetime_utc=2026-03-01T23%3A12%3A00&amp;ticket_price=2160&amp;quote_id=-5159139232699008547&amp;utid_state=1&amp;channel=iphone&amp;price_without_closed_user_group=2700&amp;tm_place_name=Iloilo&amp;deeplink_data=eyJmaWVsZHMiOnsic2lnbmF0dXJlIjoiMWY0ZjRkMTBiYjUwNjQxYTAxYTBjZTlmMmYwMzk0MjIifSwidXJsIjoiaHR0cHM6Ly9waC5ob3RlbHMuY29tL0hvdGVsLVNlYXJjaD9tcGQ9UEhQJnRwaWQ9MzIxNCZtcGU9MTc3MjQwNjcxOCZlbmREYXRlPTIwMjYtMDMtMDMmYWR1bHRzPTEmbXBuPTIwMjQyODU1MiZtcG09MjQmbXBwPTEmbG9jYWxlPWVuX1BIJm1wbz1FQyZjaGlkPTA2MWVlYWIzLTg4ZDItNDI1ZC04ZTU3LWY5YzRmZTBkM2RiYSZtcHE9MTkzMS43MSZlYXBpZD00NCZtY3RjPTMmY3VycmVuY3k9UEhQJnJhdGVwbGFuaWQ9MjEyMzQzMzU3JnNlbGVjdGVkPTIyMTA2ODc2JnN0YXJ0RGF0ZT0yMDI2LTAzLTAyJm1wYj00MDMuOTAmbXBhPTE3NTYuMTAifQ%3D%3D&amp;utid=5192b672-794c-0e22-72cb-34ce237d3941&amp;tm_stars=3&amp;client_id=skyscanner_app&amp;redirect_delay=1000&amp;price_policy=2&amp;pre_redirect_id=ff393269-10f8-c3fc-f9e1-9a8ba6523946&amp;tm_city_code=ILOP&amp;max_price=2401&amp;guests=1&amp;request_id=ff393269-10f8-c3fc-f9e1-9a8ba6523946&amp;tm_country_code=PH</t>
  </si>
  <si>
    <t>10.6921459, 122.5709107</t>
  </si>
  <si>
    <t>Goldberry Hotel Iloilo, Mapa Street, Iloilo Central Business District, City Proper, Iloilo City, Western Visayas, 5000, Philippines</t>
  </si>
  <si>
    <t>Goldberry Lite Hotel</t>
  </si>
  <si>
    <t>https://www.google.com/maps/place/Seda+Atria/data=!4m11!3m10!1s0x33aee547e1fea7c1:0x6c1c31ae71ce0f4a!5m3!1s2026-03-01!4m1!1i2!8m2!3d10.7075966!4d122.5489385!16s%2Fg%2F11b5yr14ws!19sChIJwaf-4UflrjMRSg_Oca4xHGw?authuser=0&amp;hl=en&amp;rclk=1</t>
  </si>
  <si>
    <t>10.7075966, 122.5489385</t>
  </si>
  <si>
    <t>Located in Iloilo City, 2.4 miles from Smallville Complex, Goldberry Lite Hotel provides accommodations with a restaurant, free private parking and a bar. Featuring a concierge service, this property also provides guests with a sun terrace.</t>
  </si>
  <si>
    <t>Seda Atria Iloilo</t>
  </si>
  <si>
    <t>www.skyscanner.com.ph/hotel_deeplink/4.0/PH/en-US/PHP/h_h1/136277253/2026-03-05/2026-03-06/hotel/hotel/hotels?legacy_provider_id=927111&amp;rooms=1&amp;closed_user_group=mobile&amp;hb_data=Io48-9vqt9RHv73Yw4BvNxQ5fqIBpqTti3_xba-Q5OiN3YVNG8MsuP_1D4nTgryoGV1BGTfgqvM8fCFg57MOMZ1ms1cE6g5Kg04g_hyvyBomowW_fMwvQis6nvCfmZfMPkQD0slo2xznx1yfyDTXL2uUSpvnpRYUBMfyjEdpTi5W8Jq6fTImYfAjkwDB3h8TRp6QmhYRTxQqsW6D1kEq5PZjdxlL0vmCbLOGP8b_wxV_xi9HxxrEApYqSTWlOVpZD-0AQqONVYSHmqOlQ5oOQwZ23k4%3D&amp;q_datetime_utc=2026-03-05T12%3A18%3A38&amp;ticket_price=5900&amp;quote_id=7998771005377621248&amp;utid_state=1&amp;channel=iphone&amp;price_without_closed_user_group=6457&amp;tm_place_name=Iloilo&amp;deeplink_data=eyJmaWVsZHMiOnsic2lnbmF0dXJlIjoiNTA3MzVjYWE2YjM0NmJiNWNjZWE5OGYxYmQ4MDFlODIifSwidXJsIjoiaHR0cHM6Ly9waC5ob3RlbHMuY29tL0hvdGVsLVNlYXJjaD90cGlkPTMyMTQmbXBlPTE3NzI3MTI4OTUmZW5kRGF0ZT0yMDI2LTAzLTA2JmFkdWx0cz0xJmxvY2FsZT1lbl9QSCZjaGlkPTUyYjhiOTA1LTFiYzQtNGUyMi1hNmM2LTRmNzYzZWRlMTg0NiZlYXBpZD00NCZtY3RjPTMmc3RhcnREYXRlPTIwMjYtMDMtMDUmbXBkPVBIUCZtcG49MjAxMjcyMjY3JmN1cnJlbmN5PVBIUCZyYXRlcGxhbmlkPTQwMTI3NTA5NiZtcG09MjQmbXBwPTEmbXBvPUVDJnNlbGVjdGVkPTEyMzg0ODk4Jm1wYj02ODYuNjAmbXBxPTUyNjUuNTMmbXBhPTUyMTMuNDAifQ%3D%3D&amp;utid=6ee50573-2a50-8fc8-3121-47226846f9fa&amp;tm_stars=4&amp;client_id=skyscanner_app&amp;price_policy=2&amp;pre_redirect_id=5ac8b74d-26bd-1760-a8dd-c270c6e79828&amp;tm_city_code=ILOP&amp;max_price=6500&amp;guests=1&amp;request_id=5ac8b74d-26bd-1760-a8dd-c270c6e79828&amp;tm_country_code=PH</t>
  </si>
  <si>
    <t>10.6932968, 122.567178</t>
  </si>
  <si>
    <t>Atria: An Ayala Land Estate signage, Donato Pison Avenue, Atria Park District, San Rafael, Mandurriao, Iloilo City, Western Visayas, 5000, Philippines</t>
  </si>
  <si>
    <t>When you stay at Seda Atria Iloilo in Iloilo, you'll be connected to a shopping center, just steps from QualiMed Hospital and 9 minutes by foot from Medicus Medical Center. This hotel is 0.6 mi (0.9 km) from SM City Iloilo and 0.8 mi (1.3 km) from Iloilo Esplanade.
Pamper yourself with onsite massages or enjoy recreation amenities such as a fitness center. Additional amenities at this hotel include complimentary wireless internet access, concierge services, and wedding services.
Satisfy your appetite for lunch or dinner at Misto, a restaurant which specializes in international cuisine, or stay in and take advantage of the room service (during limited hours). Wrap up your day with a drink at the bar/lounge.
Featured amenities include a business center, complimentary newspapers in the lobby, and dry cleaning/laundry services. Free valet parking is available onsite.
Make yourself at home in one of the 152 air-conditioned rooms featuring iPod docking stations and minibars. 40-inch flat-screen televisions with cable programming provide entertainment, while complimentary wireless internet access keeps you connected. Private bathrooms with showers feature rainfall showerheads and complimentary toiletries. Conveniences include safes and desks, as well as phones with free local calls.</t>
  </si>
  <si>
    <t>GT Hotel Iloilo</t>
  </si>
  <si>
    <t>www.skyscanner.com.ph/hotel_deeplink/4.0/PH/en-US/PHP/h_ad/134594348/2026-03-05/2026-03-06/hotel/hotel/hotels?legacy_provider_id=22&amp;rooms=1&amp;closed_user_group=general&amp;hb_data=3nvQq8-qD5m-aYm94uj2_4lpcxfZYh2B_bx_RfEmOSnh79HL0iMdoLtJqbHhz3yzocW7kkG0_AgVBCp1uIzbYrXM-SFjhTH2MK7u7LFDXAYR2RE7wX_Ps_lA7h36fpAyHVFifqIyOgnkJpRGfXn5KBc3PRAf6feHFA6G-pU2tBFcx1iLot3-47vzErcy3zzvOWwy_pivSfLku3o8Dm6JOxa2-xU1U9A5gqT1DWc2wBp1JOnz90BE0LReH3HBdcFp9Is6OtT-kU0HieyygioQ2cxvniYJPKTXJqmkmc6yZPiYnVCR-MDLka6W1_JmcPqeA5N4SnqxRLH0fw7DeUYF914607J2J4VVKdiJW51-W2QCxyULu6yH6sDu6z_l690QTKjjmdILJagcur7cpB_JQwkh80hka1ssR_H3Pa_gXfGI&amp;q_datetime_utc=2026-03-05T12%3A18%3A38&amp;ticket_price=1371&amp;quote_id=-4808706810282541539&amp;utid_state=1&amp;channel=iphone&amp;price_without_closed_user_group=4270&amp;tm_place_name=Iloilo&amp;deeplink_data=eyJmaWVsZHMiOnsic2lnbmF0dXJlIjoiMTQ2NGMxOTg2MGYxMDgwOWViNDM3ZjJiMDM5MjllOTYifSwidXJsIjoiaHR0cHM6Ly93d3cuYWdvZGEuY29tL3BhcnRuZXJzL3BhcnRuZXJzZWFyY2guYXNweD9jaWQ9MTg0NjM4MyZoaWQ9ODYwODc5JmN1cnJlbmN5PVBIUCZjaGVja2luPTIwMjYtMDMtMDUmY2hlY2tvdXQ9MjAyNi0wMy0wNiZOdW1iZXJvZkFkdWx0cz0xJk51bWJlcm9mQ2hpbGRyZW49MCZSb29tcz0xJm1jaWQ9MzMyJm1hc3RlclJvb21JZD00MDk3Mzk4Jm1wdD1SWEJzZFhGaVFTOVZVSFJMVkZGeFpuQjNRVWRYTlM5U2NsaFJSSEZCU21jM1ZIcGhTVEJUWVdwcVlXaE9lSFZZUkUwMllqQk1SVnB5TDFsV09HMHJSRmhTYVVzeU5VVklVMVUyUWcmVG90YWxQcmljZT0xMzcxLjM1JlRvdGFsVGF4PTE2OC4yNyZUb3RhbEZlZT02MC4yOSZUb3RhbFN1cmNoYXJnZT0wJm1jdXI9UEhQIn0%3D&amp;utid=65f8dc21-c3f6-ac62-4ece-1fbd37c745bc&amp;tm_stars=0&amp;client_id=skyscanner_app&amp;price_policy=2&amp;pre_redirect_id=ca944cce-c5a4-801e-3bbb-98b01c51ea36&amp;tm_city_code=ILOP&amp;max_price=2648&amp;guests=1&amp;request_id=ca944cce-c5a4-801e-3bbb-98b01c51ea36&amp;tm_country_code=PH</t>
  </si>
  <si>
    <t>10.716021, 122.5525117</t>
  </si>
  <si>
    <t>GT Hotel Iloilo, De Leon Street, Kauswagan, City Proper, Iloilo City, Western Visayas, 5000, Philippines</t>
  </si>
  <si>
    <t>With a stay at GT Hotel Iloilo in Iloilo (Iloilo City Proper), you'll be within a 10-minute drive of SM City Iloilo and Iloilo Museum. This hotel is 1.1 mi (1.8 km) from Fort San Pedro and 1.8 mi (2.9 km) from Medicus Medical Center.
Make use of convenient amenities such as complimentary wireless internet access, concierge services, and a banquet hall.
Enjoy international cuisine at Prima Bistro, a restaurant which features a bar/lounge, or stay in and take advantage of the room service (during limited hours).
Featured amenities include a business center, dry cleaning/laundry services, and a 24-hour front desk. Free self parking is available onsite.
Make yourself at home in one of the 81 air-conditioned rooms featuring flat-screen televisions. Complimentary wireless internet access keeps you connected, and cable programming is available for your entertainment. Private bathrooms with showers feature complimentary toiletries and bidets. Conveniences include phones, as well as safes and desks.</t>
  </si>
  <si>
    <t>Zuri Hotel</t>
  </si>
  <si>
    <t>www.skyscanner.com.ph/hotel_deeplink/4.0/PH/en-US/PHP/h_xp/213259255/2026-03-02/2026-03-03/hotel/hotel/hotels?legacy_provider_id=1&amp;rooms=1&amp;closed_user_group=mobile&amp;hb_data=KiBQdwdnyCbFS_z-Bp4YXSadn5IfD4C2ImFushb2O3VXzb9SPfx0sCoi20kT1qSxugAyPPRT2XonB1l6OHPscIDUc7aMvvysbZmGNFhq3lg6sFRf1tLskL750sm9-Oo_AwqPzZhLltg9dBAk0B3NnJWXQw73EiQ0y50Ex531vKQ5YD6UPrF1vl-0w7fM8XtwJyLUC_ExFZyq3WB6cRRy3r7qUD7b1M6WbT38KDaZDCMrifdEHlRBCKSA37QKRlpdQknSKa9e0IlymylYlSOyt0QY2Oc%3D&amp;q_datetime_utc=2026-03-01T23%3A12%3A04&amp;ticket_price=1712&amp;quote_id=-8314797605244024379&amp;utid_state=1&amp;channel=iphone&amp;price_without_closed_user_group=2140&amp;tm_place_name=Iloilo&amp;deeplink_data=eyJmaWVsZHMiOnsic2lnbmF0dXJlIjoiN2JlYjIwODg0MWQzYzZmNjQzZGQ3NjFkOTFlMjczODkifSwidXJsIjoiaHR0cHM6Ly93d3cuZXhwZWRpYS5jb20ucGgvSG90ZWwtU2VhcmNoP21wZD1HQlAmdHBpZD02OCZtcGU9MTc3MjQwNjcyNCZlbmREYXRlPTIwMjYtMDMtMDMmYWR1bHRzPTEmbXBuPTIwMjA4MjM2OCZtcG09MjQmbXBwPTEmbG9jYWxlPWVuX1VTJm1wbz1FQyZjaGlkPTc3MDU4MDVhLWU0ZDktNGU4Yi04YzJiLTM4NWY3ZDZiZTJlZSZtcHE9MTkuMTQmZWFwaWQ9NDYyMzAmbWN0Yz0zJmN1cnJlbmN5PUdCUCZyYXRlcGxhbmlkPTI5NDE0NTU2NSZzZWxlY3RlZD0xOTMzNjc0MSZzdGFydERhdGU9MjAyNi0wMy0wMiZtcGI9Mi44NyZtcGE9MTkuMTQifQ%3D%3D&amp;utid=bc7ccf7d-43c4-b987-049c-ec34eb6506c3&amp;tm_stars=3&amp;client_id=skyscanner_app&amp;redirect_delay=1000&amp;price_policy=2&amp;pre_redirect_id=6c8eb89b-8960-02a7-cfd9-aecbf828a7ee&amp;tm_city_code=ILOP&amp;max_price=2340&amp;guests=1&amp;request_id=6c8eb89b-8960-02a7-cfd9-aecbf828a7ee&amp;tm_country_code=PH</t>
  </si>
  <si>
    <t>10.7218078, 122.5507356</t>
  </si>
  <si>
    <t>Barn Breakfast Bistro, Iloilo City Bike Lane, Desamparados, Jaro, Calubihan, Iloilo City, Western Visayas, 5000, Philippines</t>
  </si>
  <si>
    <t>The B Lifestyle Complex/ Bed and Bath Serviced Suites</t>
  </si>
  <si>
    <t>www.skyscanner.com.ph/hotel_deeplink/4.0/PH/en-US/PHP/h_bc/205093240/2026-03-02/2026-03-03/hotel/hotel/hotels?legacy_provider_id=13&amp;rooms=1&amp;closed_user_group=apps&amp;hb_data=x3x5QcC6yFeoXxuB7Gv-z2q7YmJxY1laTNa7frF4CVaUwrAsK16Muar2U4Mwo4vDiUcZlJDXIQUuEK4qbNRpM34Qj2xu8hAqFRKaIaxR2JM_2U7YGUPzBFqTANQ-X2fEJuTDHyWjRh2Bl_StkeZW6zyckZnSEo0_GI_-28QCG0LQrGkdc_b0SBOnhMy-dRvXbx9BgfsXyNukc66ltDSx_zlvHSAKySCdaUgHG2ftr63Urz78hzN92b0FvNu5gjw3Y6O5uvHvkYV4GFFX3ezpNGtGQgrq5iFgZqdVH8dwaFTMqHlMLvUgEy5H-K0Ps7m7DkFoAaOTWJk_qTWLCpkm5fyKZeBbTynspmDr0gXMXjRt9Aq7SJM0A9CFTtpq35j2zKjqdk-ORYZDVK_WMDR-HSbfm6gigT1lnv7t7N0elpjpMNH9rHo%3D&amp;q_datetime_utc=2026-03-01T23%3A12%3A04&amp;ticket_price=1107&amp;quote_id=-4177860443454191795&amp;utid_state=1&amp;channel=iphone&amp;price_without_closed_user_group=1324&amp;tm_place_name=Iloilo&amp;deeplink_data=eyJmaWVsZHMiOnsic2lnbmF0dXJlIjoiOWY2ZTE1OThkZjM3NTc5N2RmNzcyMTM5ZjQ4ODUxN2MiLCJibG9ja19pZCI6IjcxMTA3MDUwN18yOTU5NjA2NDJfMl8wXzAifX0%3D&amp;utid=54707eee-1a92-5608-39ef-e1168b8ff6a8&amp;tm_stars=0&amp;client_id=skyscanner_app&amp;redirect_delay=1000&amp;price_policy=2&amp;pre_redirect_id=f54dcc3e-7f26-ac99-cfb8-0a84ef1c1326&amp;tm_city_code=ILOP&amp;max_price=1107&amp;guests=1&amp;request_id=f54dcc3e-7f26-ac99-cfb8-0a84ef1c1326&amp;tm_country_code=PH</t>
  </si>
  <si>
    <t>10.7323979, 122.5598806</t>
  </si>
  <si>
    <t>MacArthur Drive, Banker's Village, Tabuc Suba, Jaro, Cubay, Iloilo City, Western Visayas, 5000, Philippines</t>
  </si>
  <si>
    <t>wifi, non-smoking, internet_access</t>
  </si>
  <si>
    <t>Pallet Homes - Tabuc Suba</t>
  </si>
  <si>
    <t>www.skyscanner.com.ph/hotel_deeplink/4.0/PH/en-US/PHP/h_ad/200483860/2026-03-02/2026-03-03/hotel/hotel/hotels?legacy_provider_id=22&amp;rooms=1&amp;closed_user_group=general&amp;hb_data=PNhaGg8FhQTQTLIONZ75JUkcWwe-3SUvJIZGJNQRyE1nadt6yoY3jhx8b-Bci5bxPhEUYD-B6y7yKvn_YBUvRmh7-jDE37765T5LeiPV3mNR4OTEhXRvyix1xlVF3UGMvnnEdTuM3eGuH0ZDt92XGcMYFh2FfgmV_AeDeyCdsGtCD1HywOb7PERmN2RDe8s66DDbYp0o34ji6UlYC2snKyA80lkYqROlUfwp3lv9yPPZhUsTNbA4n32LtEZfnr1OVPwEA65rqJCtyI30TTrlrcIPLBG0HoU8DLgGg8Bla00qfnKHVkAgWlnWYsMLYRB13fMa1zsVeXB9pgpyf3F4m35ag2DG1VhauqrxJOgXM-4GrigFx_M5MR23OrUciIxEt8p4x_zuqN1nehHJb3ph_EbInURwjOM6kn3w7Oc55NKC&amp;q_datetime_utc=2026-03-01T23%3A12%3A03&amp;ticket_price=1390&amp;quote_id=-1734384990696872005&amp;utid_state=1&amp;channel=iphone&amp;price_without_closed_user_group=2697&amp;tm_place_name=Iloilo&amp;deeplink_data=eyJmaWVsZHMiOnsic2lnbmF0dXJlIjoiODhmYmE5OTY0ZWU5MjE0YjRiODM2OGZmODZjODAwM2YifSwidXJsIjoiaHR0cHM6Ly93d3cuYWdvZGEuY29tL3BhcnRuZXJzL3BhcnRuZXJzZWFyY2guYXNweD9jaWQ9MTg0NjM4MyZoaWQ9NjU4MTk4NSZjdXJyZW5jeT1QSFAmY2hlY2tpbj0yMDI2LTAzLTAyJmNoZWNrb3V0PTIwMjYtMDMtMDMmTnVtYmVyb2ZBZHVsdHM9MSZOdW1iZXJvZkNoaWxkcmVuPTAmUm9vbXM9MSZtY2lkPTMzMiZtYXN0ZXJSb29tSWQ9Nzg2MTQwMjUmbXB0PWJtc3dWVlZ1UmxWclJDOHlhVUUzU1hwRWNVeEZkMUZtY1d0NVYxQTNkU3RyT1dvd1psZHBhSGxWVGtadWQwWnZObTVJYm1wWlNtRmFOVEJqZFZOTWR6Qk1hM3BWV0ZNdmNXeDJhSEp0WnowJlRvdGFsUHJpY2U9MTM4OS43MyZUb3RhbFRheD0xNDguOTAmVG90YWxGZWU9MC4wMCZUb3RhbFN1cmNoYXJnZT0wJm1jdXI9UEhQIn0%3D&amp;utid=06234489-48f1-7c71-3fef-a638e21fe20f&amp;tm_stars=2&amp;client_id=skyscanner_app&amp;redirect_delay=1000&amp;price_policy=2&amp;pre_redirect_id=2800cb2e-e3ee-cc93-c1e1-6b45ca6d2c59&amp;tm_city_code=ILOP&amp;max_price=1670&amp;guests=1&amp;request_id=2800cb2e-e3ee-cc93-c1e1-6b45ca6d2c59&amp;tm_country_code=PH</t>
  </si>
  <si>
    <t>10.708989, 122.5498</t>
  </si>
  <si>
    <t>Asia United Bank, Donato Pison Avenue, San Rafael, Mandurriao, Calubihan, Iloilo City, Western Visayas, 5000, Philippines</t>
  </si>
  <si>
    <t>Single room</t>
  </si>
  <si>
    <t>Figtree Hotel</t>
  </si>
  <si>
    <t>www.skyscanner.com.ph/hotel_deeplink/4.0/PH/en-US/PHP/h_ct/200637648/2026-03-02/2026-03-03/hotel/hotel/hotels?legacy_provider_id=31&amp;rooms=1&amp;closed_user_group=general&amp;hb_data=hhYmndhHfiKVoubpkFqNBwKX9qbKr7OYjsutXJM0dGF4S8wiW2B5YAF6t2qClnEtn6cnNiV_gSA-HWyjTjnByW2vXZ235g6CuLQkvryfC_Y025VG9kX1YKyQX0xVHMAWlGdk0tWL4mPlaF_Rh4IskEQ8QgXDBEJKmmnFmq2AHOscC4T1PvQMfStNqnH1HQIvmXDFYLphzofkFoKpmAaZA2Fl75y6pwlAxhoycJJ1jknhijuY4f7brXbU5hiIllV0GexBOUhKdKZXuMEaBeSCnK0GEKg4HOtzR6ZrTvC0nbdADd3GK4EdpI487uxmf1fSKfoC7-x3tKPcRDSBsBQLYBEcSdCs7WrLYj2vtw12XBreQw4Ira0_eUk7v_nz7-9QADZI5pNnmQJkkp1IWHPLV7mixblSjpixt87m4ZohWw%3D%3D&amp;q_datetime_utc=2026-03-01T23%3A12%3A08&amp;ticket_price=4950&amp;quote_id=-1584651347259156317&amp;utid_state=1&amp;channel=iphone&amp;price_without_closed_user_group=5500&amp;tm_place_name=Iloilo&amp;deeplink_data=eyJmaWVsZHMiOnsic2lnbmF0dXJlIjoiYjUzYjg5OTE3NDczZmI0MmU1NGI3MTlkMzdmMjNiMWQifSwidXJsIjoiaHR0cHM6Ly9waC50cmlwLmNvbS9ob3RlbHMvcmVkaXJlY3Q%2FaG90ZWxpZD00MTYwMzk5NSZjaXR5PTY5OTgmQWxsaWFuY2VpZD0xMjYwNyZzaWQ9ODg4ODMyJmNoZWNraW49MjAyNi0wMy0wMiZjaGVja291dD0yMDI2LTAzLTAzJnNob3BwaW5naWQ9OTc1NTlkNmYwOTE1NDVhMzkxNmYyNjMzNjE1ZDM1MjcmYWR1bHQ9MSZjaGlsZHJlbj0wJmFnZXM9Jmxhbmd1YWdlPWVucGgmbG9jYWxlPWVuX1BIJnJvb21pZD0xNDAxODQ4ODk2JnN3aWQ9MCZwYXk9RkcmZmd0PTEmaXNfc3A9UTEmY3JuPTEmY3Vycj1QSFAmd2twPTEmc3RhbmQ9SDRzSUFBQUFBQUFBX3dBVEFlei1DbkVLQWhnQkVnUUlBUkFBR21VSXdJaTZuQVVTQXpFd01oZ0FNT1FCT0s5Ym1BR2JwLXNUcUFFQXVBRUN3QUVBMFFGbVptWm1KajJ4UU9FQjE2TndQY3BWczBEb0FmVHlyV0tJQWlDSkJBQUFBQUFBQUFBQW9BUUdxZ1FNQ05zUEVZX0M5U2hjTVlGQW9RVUFBQUFBQUFBQUFCb2dPVGMxTlRsa05tWXdPVEUxTkRWaE16a3hObVl5TmpNek5qRTFaRE0xTWpjZ0JDakVqNVBOQmtnQlVnWm1ObVJpWlRWYUhBb0RVRWhRRVJCWU9iVElkcjRfR2dOUVNGQWhFRmc1dE1oMnZqOWlCV1Z1WDFCSWFMa1VjQUY0QUlvQkIwZ0JlQURJQVFHcUFRY0tBekF5TVJBQzhnRWlPVGMxTlRsa05tWXdPVEUxTkRWaE16a3hObVl5TmpNek5qRTFaRE0xTWpkZk1KSUNBVFNhQWdBQUFBRF9fd0VBQVBfX2ZpWGE1aE1CQUFBIn0%3D&amp;utid=1e51904e-4cb7-81a3-dace-8a3b54fd9cf6&amp;tm_stars=4&amp;client_id=skyscanner_app&amp;redirect_delay=1000&amp;price_policy=2&amp;pre_redirect_id=f332481f-e446-ed89-4806-95fe66588316&amp;tm_city_code=ILOP&amp;max_price=8003&amp;guests=1&amp;request_id=f332481f-e446-ed89-4806-95fe66588316&amp;tm_country_code=PH</t>
  </si>
  <si>
    <t>10.7132853, 122.5494707</t>
  </si>
  <si>
    <t>Park Inn by Radisson Blu Hotel, Plazuela Road, Plazuela de Iloilo, Bolilao, Mandurriao, Calubihan, Iloilo City, Western Visayas, 5000, Philippines</t>
  </si>
  <si>
    <t>Park Inn by Radisson Iloilo</t>
  </si>
  <si>
    <t>www.skyscanner.com.ph/hotel_deeplink/4.0/PH/en-US/PHP/h_bc/203930372/2026-03-02/2026-03-03/hotel/hotel/hotels?legacy_provider_id=13&amp;rooms=1&amp;closed_user_group=general&amp;hb_data=pzpHcgQqDJFzAxMa4jYgI5vmr2NtyFmFVojWz3yc5TT_kafHp7ewYxPAEzsCA1YMnN5EbOIEcxPaCUNF3VV3QEfvEiyQfJ9Y0v09yF-waQbFOvZ3sO8HED6Id3tWwZsX_32su0MNxxg2089RjqmS90n0-vCIbj3EGMg38Ivr5y2Ns4dgx-i4Oh_yfU-n6y-OnkYauSKqZt8tmyFsW7O9icUnS9QPtpQRQev-dUUS0STZ_pzCdNOvSJTV3NQHiCwO7huhJo1ySk51TISn42W3ZTRLDX1TV2n_-uP-WXSCeXUar1S116DJCpoy7yUD6GQ-kWYk-TuE37ZcvUm_3Xc3ZdaJArCOHvDo8JIDtpsasCwbMky0VYX2jigux9qUp2WNieS5VOkjR-7FNFTKfbNMY7tQhJVYJik6_OtYAiWTRANHrT6Qq3s%3D&amp;q_datetime_utc=2026-03-01T23%3A12%3A04&amp;ticket_price=902&amp;quote_id=953242873934311928&amp;utid_state=1&amp;channel=iphone&amp;price_without_closed_user_group=2302&amp;tm_place_name=Iloilo&amp;deeplink_data=eyJmaWVsZHMiOnsic2lnbmF0dXJlIjoiMWM2N2UyNjhlZDIzYzIyZTc4YWQ0MWZmNTcwNTE5NDEiLCJibG9ja19pZCI6InYxX0NnRXRFTXdDR2lnS0hUSXdNall0TURNdE1ESlVNREE2TURBNk1EQXVNREF3S3pBM09qQXdFQUVZM3dFb0FUZ0JJZ0lJQVE9PV9DaVlJMXRMYmNSQUNHSTZzZ2MwQklBd29qTVczQ2pBQ1Nnc3hSREV3TUZCZk1UQXdVRkNZQlJJQ0NBRWFCaGdCS0FJd0FTSUVDQUlZQWc9PSJ9fQ%3D%3D&amp;utid=43117883-d5fb-7e20-762b-8ba2ed7d03ae&amp;tm_stars=2&amp;client_id=skyscanner_app&amp;redirect_delay=1000&amp;price_policy=2&amp;pre_redirect_id=5ac20817-e8e1-3965-ea9a-9176e10a845c&amp;tm_city_code=ILOP&amp;max_price=1132&amp;guests=1&amp;request_id=5ac20817-e8e1-3965-ea9a-9176e10a845c&amp;tm_country_code=PH</t>
  </si>
  <si>
    <t>10.7224607, 122.5558233</t>
  </si>
  <si>
    <t>Claudio Lopez Street, Desamparados, Jaro, Calubihan, Iloilo City, Western Visayas, 5000, Philippines</t>
  </si>
  <si>
    <t>wifi, air_conditioning, non-smoking, internet_access, 24-hour_front_desk_service, television, shower</t>
  </si>
  <si>
    <t>RedDoorz @ Plaza Jaro Iloilo</t>
  </si>
  <si>
    <t>www.skyscanner.com.ph/hotel_deeplink/4.0/PH/en-US/PHP/h_bc/213817239/2026-03-02/2026-03-03/hotel/hotel/hotels?legacy_provider_id=13&amp;rooms=1&amp;closed_user_group=apps&amp;hb_data=RRWZHdA3KfcmSsVd99GlB1WDzCTQXy51Z3Qq-ZOX3weNFNENerX60OT9_kg3XsrA8svCxjDvf2mwzn5beoXWCoMoxn_oINIrhjQGcfMC8rB63Omc_MKCic8181mSmnvfXUacbmqpQou2T0PlmMulj6PjjMBEy4UEu2mKZcd5VgUqZQuMHqBrWxWLL14RCT-DLD91NA0WfnaZh2iqnXxv6hMkkE87cbxK4UIWIXcVuWYCumBF5MlZgMYq4lZQKT_6k2sB-We4i37G9c2URJK1Nk0n0o5_7FVsvn6heLtsBOEc9M-4Kh1-4yQpVUikW29X0gGKIuRen6XaPxArgCt9ylCCUIJHNX1ZYRBgpTXx7vgKJ1QBel2Xthk-qIN5HnfkjQXRFixiM50UhzPeNaauQ3zk-w9wcUjdNP6vCv6qEG1QEUto9wI%3D&amp;q_datetime_utc=2026-03-01T23%3A12%3A12&amp;ticket_price=1193&amp;quote_id=-7928837539965326037&amp;utid_state=1&amp;channel=iphone&amp;price_without_closed_user_group=1596&amp;tm_place_name=Iloilo&amp;deeplink_data=eyJmaWVsZHMiOnsic2lnbmF0dXJlIjoiNWMxMDhmYzg0ZTI4OGU3MGE5NDk3Zjc0YzI3MzI3MTQiLCJibG9ja19pZCI6Ijk2NjQ3NTEwOF8zNjkxMjc5NjFfM18wXzAifX0%3D&amp;utid=dd85e067-7fa9-cbb1-bba0-c7b953a05198&amp;tm_stars=0&amp;client_id=skyscanner_app&amp;redirect_delay=1000&amp;price_policy=2&amp;pre_redirect_id=53b1f9a4-8639-2e8b-1a75-a75ba18c65cd&amp;tm_city_code=ILOP&amp;max_price=1193&amp;guests=1&amp;request_id=53b1f9a4-8639-2e8b-1a75-a75ba18c65cd&amp;tm_country_code=PH</t>
  </si>
  <si>
    <t>10.7310761, 122.545008</t>
  </si>
  <si>
    <t>Banker's Village Ⅵ, Dungon B, Jaro, Santa Rosa, Iloilo City, Western Visayas, 5000, Philippines</t>
  </si>
  <si>
    <t>parking, wifi, air_conditioning, non-smoking, internet_access, smoking_areas</t>
  </si>
  <si>
    <t>City Nest</t>
  </si>
  <si>
    <t>www.skyscanner.com.ph/hotel_deeplink/4.0/PH/en-US/PHP/h_kl/136389466/2026-03-02/2026-03-03/hotel/hotel/hotels?legacy_provider_id=927243&amp;rooms=1&amp;closed_user_group=mobile&amp;hb_data=Xo0GjxAnTodLuLib1u0vJNyDDRbfbMiXxSr27CnuVUlY_2ItwBl-614ChwvdQAwz827MPdX7JMHDRVfYmpkFCBXFuQESUiISS-3lRp0Qv9qORZN8T3LQPf0d-Uq-6S-nzqb5DRoYqycSojXifG3hi-QNjWqvWC8x7VYyxxvsgn-713GY-G5IRCQ83xaUtsaRiJcna3fLiKYjnccu_pMJcWzJsG5jHTNJCzjEumO92kG20wLroj5-gQbDOtiDURuEPKN-1DH8mvkkzeCdZI9ul44iZ548Gn4Lu3SwVYOjDveSRay3kzJMpRAJW0qI42l-FJR7jmJNWkJC_MvZmSWB6EsemQqPEudHbnS8nmu7K7vPMHb7ufyDfFhSypnZcZeQwau-BFUeQ6OB2Ki7SbdCd07xMalisH9Knm8qJhBneA%3D%3D&amp;q_datetime_utc=2026-03-01T23%3A12%3A11&amp;ticket_price=4935&amp;quote_id=386625813444730775&amp;utid_state=1&amp;channel=iphone&amp;price_without_closed_user_group=10503&amp;tm_place_name=Iloilo&amp;deeplink_data=eyJmaWVsZHMiOnsic2lnbmF0dXJlIjoiNTMwOTU2N2M1NmI4NTIzNjRiMTI0ODJhNDM2NTRiMDIifSwidXJsIjoiaHR0cHM6Ly9hcGkua2xrdGVjaC5jb20vdjEvaG90ZWxtc2UvZGVlcGxpbmsvZW4tVVMvaG90ZWxzL2RldGFpbC80OTQxOTYvP19jdXJyZW5jeT1QSFAmYWR1bHRfbnVtPTEmYWlkPTI3ODIwJmFycml2YWxfZmVlcz0wJmNoZWNrX2luPTIwMjYtMDMtMDImY2hlY2tfb3V0PTIwMjYtMDMtMDMmY2hpbGRfbnVtPTAmY2xpY2tfY3VycmVuY3k9UEhQJmNsaWNrX3ByaWNlX3RvdGFsPTQ5MzQuOTAwJmtsY19sMT1NU0Uma2xjX2wyPVNreXNjYW5uZXImbGFuZ3VhZ2U9ZW4tVVMmbXNlX3RyYWNlX2lkPWJjNGY0OWEmcHJpY2VfdG90YWw9UEhQLTQ5MzQuOTAwJnByaWNlX3R5cGU9SW5ib3VuZC1kZXNrdG9wJnJhdGVfa2V5PTIwMjYtMDMtMDJ8MjAyNi0wMy0wM3wxMDIyODQyNXwxMDgwOTczNnxWMF8xMDIyODQyNV8xMDgwOTczNl8yOTczXzBfMnw3OS45MnwxfDF8MCZyb29tX251bT0xJnV0bV9jYW1wYWlnbj0yNzgyMCZ1dG1fY29udGVudD1QSFAmdXRtX21lZGl1bT1TS1lTQ0FOTkVSJnV0bV9zb3VyY2U9TVNFJnV0bV90ZXJtPTQ5NDE5NiZkZXZpY2U9MiZwYXJ0bmVyX21lbWJlcj0wIn0%3D&amp;utid=a59256a1-813f-ac58-a6c6-18a89851e1d2&amp;tm_stars=4&amp;client_id=skyscanner_app&amp;redirect_delay=1000&amp;price_policy=2&amp;pre_redirect_id=d359b77b-601f-c320-d25d-5fc16494bdbf&amp;tm_city_code=ILOP&amp;max_price=13005&amp;guests=1&amp;request_id=d359b77b-601f-c320-d25d-5fc16494bdbf&amp;tm_country_code=PH</t>
  </si>
  <si>
    <t>10.7154283, 122.5456848</t>
  </si>
  <si>
    <t>Richmonde Hotel Iloilo, Enterprise Road, Iloilo Business Park, San Rafael, Mandurriao, Calubihan, Iloilo City, Western Visayas, 5000, Philippines</t>
  </si>
  <si>
    <t>Richmonde Hotel Iloilo</t>
  </si>
  <si>
    <t>www.skyscanner.com.ph/hotel_deeplink/4.0/PH/en-US/PHP/h_ad/46996559/2026-03-02/2026-03-03/hotel/hotel/hotels?legacy_provider_id=22&amp;rooms=1&amp;hb_data=sDWEVG8j0GQ4i7efpwXy61xtj1NJQZwfPaNNa4RForl9VMOJln6eJt05jSjSwHuYvYe5tAWfvTz-3mQQp0kYG6J8jqt7EJnNBKlaI1rvY3DW51lDBRwBudG1kHa378qJ7e8DRnVVl5nxxIbxYileAwLzKJ_LBMT12WyXeoJSowkNbI5MRl440zsKut5kCuYi9VZsZwjErw-UGCfNxz1uK-S4gkDssSS60AFKhRh6cNqKjbJTwGVNPmNZEa5m7IOCvw5UMqnRKKdnMrY0CdJ6tLt9We50BQ2JYsInc2CT8tEtMdWkocE_1sWLnjmcp5CFeo0CcOWv4SAGSjGR_Epg4_z1rOwticqcbdRFkzJWPFKuAvI-HAsFw3nh6kOa0E_KIdJHSCuDlm2QcraT2ODW78wi1pedRQjJz16fIGrlI-uL&amp;q_datetime_utc=2026-03-01T23%3A12%3A10&amp;ticket_price=1752&amp;quote_id=-1055180125622099162&amp;utid_state=1&amp;channel=iphone&amp;tm_place_name=Iloilo&amp;deeplink_data=eyJmaWVsZHMiOnsic2lnbmF0dXJlIjoiNGM4MjVjZWIwOWE3MTQ4YWFmNDE3ZmYxZmFkYjliZmEifSwidXJsIjoiaHR0cHM6Ly93d3cuYWdvZGEuY29tL3BhcnRuZXJzL3BhcnRuZXJzZWFyY2guYXNweD9jaWQ9MTg0NjM4MyZoaWQ9MTg3MDE0JmN1cnJlbmN5PVBIUCZjaGVja2luPTIwMjYtMDMtMDImY2hlY2tvdXQ9MjAyNi0wMy0wMyZOdW1iZXJvZkFkdWx0cz0xJk51bWJlcm9mQ2hpbGRyZW49MCZSb29tcz0xJm1jaWQ9MzMyJm1hc3RlclJvb21JZD0zMTY0ODc1Jm1wdD1VRkJsZVdGSFFYWmlTR3BaVVZKc1luaDFabTFHWlZwbVNITTFlV3BFZG5Sa2RHb3JhSFF2U1M5NVFVVjVXV050T1hab2JYbHNUM0V3SzJad01IWk5RMUF3TmxCM0syeHBaWFZNYkEmVG90YWxQcmljZT0xNzUyLjI2JlRvdGFsVGF4PTE3NS41NCZUb3RhbEZlZT03OS4wNiZUb3RhbFN1cmNoYXJnZT0wJm1jdXI9UEhQIn0%3D&amp;utid=bfb40419-c6d9-7cfb-ef60-dd569841804a&amp;tm_stars=3&amp;client_id=skyscanner_app&amp;redirect_delay=1000&amp;price_policy=2&amp;pre_redirect_id=68bc1f2c-248b-2b8c-2f31-76f43703f3ee&amp;tm_city_code=ILOP&amp;max_price=2971&amp;guests=1&amp;request_id=68bc1f2c-248b-2b8c-2f31-76f43703f3ee&amp;tm_country_code=PH</t>
  </si>
  <si>
    <t>10.7000699, 122.552178</t>
  </si>
  <si>
    <t>Hotel Del Rio, Marcelo H. del Pilar Street, Zigzag, East Timawa, Molo, Iloilo City, Western Visayas, 5000, Philippines</t>
  </si>
  <si>
    <t>Hotel Del Rio</t>
  </si>
  <si>
    <t>www.skyscanner.com.ph/hotel_deeplink/4.0/PH/en-US/PHP/h_kl/47220264/2026-03-02/2026-03-03/hotel/hotel/hotels?legacy_provider_id=927243&amp;rooms=1&amp;closed_user_group=apps&amp;hb_data=eND1qmxVY1jZ3RjSAroWcbovw_CsS5Gfo_kp2USNEhWFQbsDw6mACaOkDYLPaI9f2KjRKUw0chF6AQYO3lk4CjSp281m6MCidvh8FloZ425B-QMsfz1XFU0ZGBWiLoTOzoqCOMtOKO5bfFNSKH4KMvlCMHQVA3FLl9QDM4_-KARmZmM-2FA5yS8m0GyqXR1FYd0sFEptCE4i_V5vKLpQ3YZrI9Q586U3aFMafO9Pd9m1139zHqYt1-d_wKgG8mYd92F8Qf76QfjojjF0Mm7rxQAJNBXJPROgoMBLkU6O4pyD13jNCLszjQuGK3Kos33s4GJXlV-Hx1gHpL4s4C9TbOj8h4FWQgbGPF-C7HY2g3Oz9gWA3fpN7zMxMGSrww6MrbQS7eIljVwUS_wKQiB9kWnUMCV9DUVMeRlBLgnanA%3D%3D&amp;q_datetime_utc=2026-03-01T23%3A12%3A12&amp;ticket_price=2030&amp;quote_id=-1444621872202716414&amp;utid_state=1&amp;channel=iphone&amp;price_without_closed_user_group=3673&amp;tm_place_name=Iloilo&amp;deeplink_data=eyJmaWVsZHMiOnsic2lnbmF0dXJlIjoiNThjOTAxNjM4MTcwOTYyMTg4MGZlODFjNGY3MmM5YTAifSwidXJsIjoiaHR0cHM6Ly9hcGkua2xrdGVjaC5jb20vdjEvaG90ZWxtc2UvZGVlcGxpbmsvZW4tVVMvaG90ZWxzL2RldGFpbC80MzIxODAvP19jdXJyZW5jeT1QSFAmYWR1bHRfbnVtPTEmYWlkPTI3ODIwJmFycml2YWxfZmVlcz0wJmNoZWNrX2luPTIwMjYtMDMtMDImY2hlY2tfb3V0PTIwMjYtMDMtMDMmY2hpbGRfbnVtPTAmY2xpY2tfY3VycmVuY3k9UEhQJmNsaWNrX3ByaWNlX3RvdGFsPTIwMzAuMzAwJmtsY19sMT1NU0Uma2xjX2wyPVNreXNjYW5uZXImbGFuZ3VhZ2U9ZW4tVVMmbXNlX3RyYWNlX2lkPWJjNGY0OWEmcHJpY2VfdG90YWw9UEhQLTIwMzAuMzAwJnByaWNlX3R5cGU9SW5ib3VuZC1kZXNrdG9wJnJhdGVfa2V5PTIwMjYtMDMtMDJ8MjAyNi0wMy0wM3wxMDIyODQyMHwxMDgwOTI3OXxWMF8xMDIyODQyMF8xMDgwOTI3OV83OTJfMF8xfDMyLjg4fDF8MXwwJnJvb21fbnVtPTEmdXRtX2NhbXBhaWduPTI3ODIwJnV0bV9jb250ZW50PVBIUCZ1dG1fbWVkaXVtPVNLWVNDQU5ORVImdXRtX3NvdXJjZT1NU0UmdXRtX3Rlcm09NDMyMTgwJmRldmljZT0yJnBhcnRuZXJfbWVtYmVyPTAifQ%3D%3D&amp;utid=b1ea2e38-f372-e306-985d-80c28eb29487&amp;tm_stars=3&amp;client_id=skyscanner_app&amp;redirect_delay=1000&amp;price_policy=2&amp;pre_redirect_id=6d90280f-727f-b9f1-1b53-6e24b92d6d74&amp;tm_city_code=ILOP&amp;max_price=2880&amp;guests=1&amp;request_id=6d90280f-727f-b9f1-1b53-6e24b92d6d74&amp;tm_country_code=PH</t>
  </si>
  <si>
    <t>10.6914809, 122.5689213</t>
  </si>
  <si>
    <t>Circle Inn, Iznart Street, Iloilo Central Business District, Rizal Estanzuela, City Proper, Iloilo City, Western Visayas, 5000, Philippines</t>
  </si>
  <si>
    <t>Circle Inn - Iloilo City Center</t>
  </si>
  <si>
    <t>www.skyscanner.com.ph/hotel_deeplink/4.0/PH/en-US/PHP/h_h1/200697422/2026-03-02/2026-03-03/hotel/hotel/hotels?legacy_provider_id=927111&amp;rooms=1&amp;closed_user_group=mobile&amp;hb_data=AiVSQT1Y5t5aX79G7Fo_ic58XQKf4q_Z87MmV_tqiDHXgKj7jq4POsuupfuJw4kKV0PMu2QTGNHnKrxvhJCN6mBBfFHsTgpEm7hu7BwHwDu-vUFHlZNHag6wLaf4jVtCbYeKlU0wOpXv5yfhXvdBAExjpwCusN9D73fzrZzdHAiP8cIY04nKiX0adH25ZD3JJSR6o2dMBAp8wfg5HflAEQQOkKUw2DqTug58ql-T32QRbRLO9WOpnA03G6nd1BJAebY4dobVlvAwVEFUvoUxMU0vvB4%3D&amp;q_datetime_utc=2026-03-01T23%3A12%3A12&amp;ticket_price=3320&amp;quote_id=3497367964996952928&amp;utid_state=1&amp;channel=iphone&amp;price_without_closed_user_group=4368&amp;tm_place_name=Iloilo&amp;deeplink_data=eyJmaWVsZHMiOnsic2lnbmF0dXJlIjoiZWNjZGJmM2E1OTYyZDE1Y2M5MDRiZDJhY2VhN2JmZDcifSwidXJsIjoiaHR0cHM6Ly9waC5ob3RlbHMuY29tL0hvdGVsLVNlYXJjaD90cGlkPTMyMTQmbXBlPTE3NzI0MDY3MjYmZW5kRGF0ZT0yMDI2LTAzLTAzJmFkdWx0cz0xJmxvY2FsZT1lbl9QSCZjaGlkPWVhY2I2YTc3LWZhZjMtNGEwYy05ODczLWMwZDhkMGE0NDUxYyZlYXBpZD00NCZtY3RjPTMmc3RhcnREYXRlPTIwMjYtMDMtMDImbXBkPVBIUCZtcG49MjE2MDQ3MDI5JmN1cnJlbmN5PVBIUCZyYXRlcGxhbmlkPTM5NTY3NjEyOSZtcG09MjQmbXBwPTEmbXBvPUVDJnNlbGVjdGVkPTM1OTg1NjY0Jm1wcT0zMzE5LjY4Jm1wYT0zMzE5LjY4In0%3D&amp;utid=015cee68-b0c9-2dd1-d78e-d8a8ecf7504f&amp;tm_stars=3&amp;client_id=skyscanner_app&amp;redirect_delay=1000&amp;price_policy=2&amp;pre_redirect_id=ad73f16c-6f8f-4920-06b9-013a02a2dcf4&amp;tm_city_code=ILOP&amp;max_price=4692&amp;guests=1&amp;request_id=ad73f16c-6f8f-4920-06b9-013a02a2dcf4&amp;tm_country_code=PH</t>
  </si>
  <si>
    <t>10.717741, 122.5394051</t>
  </si>
  <si>
    <t>J7 Hotel, Q. Abeto Street, Iloilo Business Park, Jeferson Ville Subdivision, Mandurriao, Pale Benidicto Rizal, Iloilo City, Western Visayas, 5000, Philippines</t>
  </si>
  <si>
    <t>J7 Plaza Hotel</t>
  </si>
  <si>
    <t>www.skyscanner.com.ph/hotel_deeplink/4.0/PH/en-US/PHP/h_h1/200697422/2026-03-05/2026-03-06/hotel/hotel/hotels?legacy_provider_id=927111&amp;rooms=1&amp;closed_user_group=mobile&amp;hb_data=SHaEiwVTbS42YD3NTuMYjhuQCHydQ_bVJO5GFUGwCT3ll_XgkaE5elYfXowodssluB3EXI4DSAmBoldwwUrP-edkncpLHSl3r5g5LKLuSp2I8DbJ9OWJR4UGd7-N3ZZ77w4lKCMDiAnSh7ACQla0cF4daY-AKrOpyaY1kvLQifA-hXAYvOSuKSZgvEnM5cL6un91tfG4a8i7V9Mdb37tXrJ5JWpWAMiOglBKz9b61AQkeLjZy8drRwNuxDalxFPAIzRX8YWn6eTBR0mq3bQrNULgeq0%3D&amp;q_datetime_utc=2026-03-05T12%3A18%3A40&amp;ticket_price=4634&amp;quote_id=1626418640859932452&amp;utid_state=1&amp;channel=iphone&amp;price_without_closed_user_group=6098&amp;tm_place_name=Iloilo&amp;deeplink_data=eyJmaWVsZHMiOnsic2lnbmF0dXJlIjoiNmI3OGE5NDNlNDZjYjJjNmMyOGNhMDg2N2ZiNGY0YTQifSwidXJsIjoiaHR0cHM6Ly9waC5ob3RlbHMuY29tL0hvdGVsLVNlYXJjaD90cGlkPTMyMTQmbXBlPTE3NzI3MTI4OTUmZW5kRGF0ZT0yMDI2LTAzLTA2JmFkdWx0cz0xJmxvY2FsZT1lbl9QSCZjaGlkPWE2YmJjNjZhLTQxNGEtNDJiMi1hMzM5LTQ1MTAyYjdhZGVhZCZlYXBpZD00NCZtY3RjPTMmc3RhcnREYXRlPTIwMjYtMDMtMDUmbXBkPVBIUCZtcG49MjE2MDQ3MDMwJmN1cnJlbmN5PVBIUCZyYXRlcGxhbmlkPTM5NTY3NjEzMCZtcG09MjQmbXBwPTEmbXBvPUVDJnNlbGVjdGVkPTM1OTg1NjY0Jm1wcT00NjM0LjQ4Jm1wYT00NjM0LjQ4In0%3D&amp;utid=f13e51a8-c4f3-5a0b-2329-016cdeab98ab&amp;tm_stars=3&amp;client_id=skyscanner_app&amp;price_policy=2&amp;pre_redirect_id=a67fb130-a1bb-3f75-4cca-dd6de8761b04&amp;tm_city_code=ILOP&amp;max_price=6797&amp;guests=1&amp;request_id=a67fb130-a1bb-3f75-4cca-dd6de8761b04&amp;tm_country_code=PH</t>
  </si>
  <si>
    <t>10.7332066, 122.5599965</t>
  </si>
  <si>
    <t>Region IV-A</t>
  </si>
  <si>
    <t>Located in Iloilo City, 1.2 miles from Jaro Metropolitan Cathedral, J7 Plaza Hotel provides accommodations with an outdoor swimming pool, free private parking, a restaurant and a bar. The property is around 1.</t>
  </si>
  <si>
    <t>Ong Bun Pension House ÃƒÆ’Ã†â€™Ãƒâ€ Ã¢â‚¬â„¢ÃƒÆ’Ã¢â‚¬Å¡Ãƒâ€šÃ‚Â¢ÃƒÆ’Ã†â€™Ãƒâ€šÃ‚Â¢ÃƒÆ’Ã‚Â¢ÃƒÂ¢Ã¢â‚¬Å¡Ã‚Â¬Ãƒâ€¦Ã‚Â¡ÃƒÆ’Ã¢â‚¬Å¡Ãƒâ€šÃ‚Â¬ÃƒÆ’Ã†â€™Ãƒâ€šÃ‚Â¢ÃƒÆ’Ã‚Â¢ÃƒÂ¢Ã¢â€šÂ¬Ã…Â¡Ãƒâ€šÃ‚Â¬ÃƒÆ’Ã¢â‚¬Â¦ÃƒÂ¢Ã¢â€šÂ¬Ã…â€œ Iloilo</t>
  </si>
  <si>
    <t>www.skyscanner.com.ph/hotel_deeplink/4.0/PH/en-US/PHP/h_ad/204981038/2026-03-02/2026-03-03/hotel/hotel/hotels?legacy_provider_id=22&amp;rooms=1&amp;closed_user_group=general&amp;hb_data=MBCilzyGfV132CuVCpq9vTStN8Q4zSsd24YYZlI3hDCkmDn0zM2eKYIGJo2hD1YOSpDPU_W2rfB5vOKtK-fysyPNJSSPN0_4qlppSlZr__K9ctgMH6R0O7F44efn2GhEUMoi18HcTskfdO5hjwqSjHTxP9eSFyX2VLPm0M0IfTksVPyTfGo9GtALpp_ejPEQAAcLtIwgbsnjqtYLQccBJ0-C1zh-bfgtvPr26EGRBsHwFjBagXWFoOhe8aWthWA6lRqZr7YcZfp5nOK-VRQK8nPB5xdfKME8NAAoyEg6lvjdc7t1-Ilgcf4RNqLwiEzLAikfR2vrr_cfSbBWAk-rO6fzzPCGcAvHLfRrVEndWo7dJJYtNn8namgz10wqoIdEvauip7ib-QZYgz1X01OvmLEBGsmupD0C55Ftx1G19tI0&amp;q_datetime_utc=2026-03-01T23%3A12%3A15&amp;ticket_price=1337&amp;quote_id=2440821562636244107&amp;utid_state=1&amp;channel=iphone&amp;price_without_closed_user_group=2358&amp;tm_place_name=Iloilo&amp;deeplink_data=eyJmaWVsZHMiOnsic2lnbmF0dXJlIjoiZmJhNmQzNGMyZGZjNWEyODk5MzdmODA1MjllZTlmNmUifSwidXJsIjoiaHR0cHM6Ly93d3cuYWdvZGEuY29tL3BhcnRuZXJzL3BhcnRuZXJzZWFyY2guYXNweD9jaWQ9MTg0NjM4MyZoaWQ9MzU1MDY0NDImY3VycmVuY3k9UEhQJmNoZWNraW49MjAyNi0wMy0wMiZjaGVja291dD0yMDI2LTAzLTAzJk51bWJlcm9mQWR1bHRzPTEmTnVtYmVyb2ZDaGlsZHJlbj0wJlJvb21zPTEmbWNpZD0zMzImbWFzdGVyUm9vbUlkPTg4NzE2MTU1MiZtcHQ9TWpkWE0zcEhZbTkzVDFaSFozRkxhR2gyYVhsRVdIVlhURkpFTVV0TVFYbHlWSEZyWkhkQmNrcEVOelp4U3pCVVlYZHVVMXBPTVZWRVFWUkxhVEZtTUZCeWFtc3JVMDlSYW1SbVNVeFJQVDAmVG90YWxQcmljZT0xMzM3LjI4JlRvdGFsVGF4PTEyNS40MiZUb3RhbEZlZT0xMTUuNzMmVG90YWxTdXJjaGFyZ2U9MCZtY3VyPVBIUCJ9&amp;utid=60e3246e-9661-1d18-6572-0e66c48ecb90&amp;tm_stars=3&amp;client_id=skyscanner_app&amp;redirect_delay=1000&amp;price_policy=2&amp;pre_redirect_id=07e24be4-0c74-4f77-dd3d-2de1b2503edc&amp;tm_city_code=ILOP&amp;max_price=2007&amp;guests=1&amp;request_id=07e24be4-0c74-4f77-dd3d-2de1b2503edc&amp;tm_country_code=PH</t>
  </si>
  <si>
    <t>10.6998094, 122.5605781</t>
  </si>
  <si>
    <t>Sailor's Cafe, 3, Ibarra Street, Aurora Subdivision, Rizal Estanzuela, City Proper, Iloilo City, Western Visayas, 5000, Philippines</t>
  </si>
  <si>
    <t>Ferrymar Hotel Iloilo</t>
  </si>
  <si>
    <t>www.skyscanner.com.ph/hotel_deeplink/4.0/PH/en-US/PHP/h_bc/128802612/2026-03-02/2026-03-03/hotel/hotel/hotels?legacy_provider_id=13&amp;rooms=1&amp;hb_data=sjy_13Ba2z2kSlRMStKkvazc6j2iiKMtWtHOTWG4OrAXXGi1DtI-R6FafEvXOGiycLrBzVhjeLgBsNhvYP5m99rAt7raHhIwH_mm2Aqq3t22iQbqGn9XDylrnqLerlA4NKUOS0Pf64X_araGrs1zcvd3blGMJoBK_5yshqC5P6m-9EHnNce-CpX5hHKKkaAzBAzL-fRXi_KZl5Bx3iQk1hTwXL-SyvevWBBVjEsfqBfWBoOvP2uVIEEmyELnyFsPvylqdDmgNCw2EnlQJbchOyle8kerjRUwy3IIsxJh3O-HItlnZpPteK_9g5i_mml_QTHNBXIxH3LctHsEEHq_1P_CsY4OjCygkT-cT4T1aRiczNbs2jBZTqxj36vcCFlP80mqYEXrnv26P0CnB4UlJeN6y-3fBEqbzrvODKpvN7ft85RSyyo%3D&amp;q_datetime_utc=2026-03-01T23%3A13%3A32&amp;ticket_price=2077&amp;quote_id=1690050516548270689&amp;utid_state=1&amp;channel=iphone&amp;tm_place_name=Iloilo&amp;deeplink_data=eyJmaWVsZHMiOnsic2lnbmF0dXJlIjoiN2JiNDFiYWE3YTgyZmM3ZGJmNzI5Nzc4ZjhhODA2NDkiLCJibG9ja19pZCI6InYxX0NnRXRFTXdDR2lnS0hUSXdNall0TURNdE1ESlVNREE2TURBNk1EQXVNREF3S3pBM09qQXdFQUVZM3dFb0FUZ0JJZ0lJQVE9PV9DaUFJeks2Q0F4QUNJR3dvc3ByUEVqQUNTZ3MzUkRFd01GQmZNVEF3VUZDWUJSSUNDQUVhQkNnQ01BRWlCQWdDR0FJPSJ9fQ%3D%3D&amp;utid=2b06b7e6-12f6-a28e-f0d0-c13a9e558257&amp;tm_stars=3&amp;client_id=skyscanner_app&amp;redirect_delay=1000&amp;price_policy=2&amp;pre_redirect_id=4e091bde-7fd2-ba36-04a3-805c33d2a344&amp;tm_city_code=ILOP&amp;max_price=2570&amp;guests=1&amp;request_id=4e091bde-7fd2-ba36-04a3-805c33d2a344&amp;tm_country_code=PH</t>
  </si>
  <si>
    <t>10.7055797, 122.551291</t>
  </si>
  <si>
    <t>Westown Hotel, Glicerio T. Pison Avenue, Smallville Business Complex, San Rafael, Mandurriao, Iloilo City, Western Visayas, 5000, Philippines</t>
  </si>
  <si>
    <t>MO2 WESTOWN HOTEL</t>
  </si>
  <si>
    <t>https://www.google.com/maps/place/GRAND+XING+IMPERIAL+HOTEL/data=!4m11!3m10!1s0x33aee56e474bbb33:0xc1b0cf541db69627!5m3!1s2026-03-01!4m1!1i2!8m2!3d10.6996849!4d122.569701!16s%2Fg%2F11cs3w6cp6!19sChIJM7tLR27lrjMRJ5a2HVTPsME?authuser=0&amp;hl=en&amp;rclk=1</t>
  </si>
  <si>
    <t>10.6996849, 122.569701</t>
  </si>
  <si>
    <t>Grand Xing Hotel, Muelle Loney Street, President Roxas, City Proper, Iloilo City, Western Visayas, 5000, Philippines</t>
  </si>
  <si>
    <t>Grand Xing Imperial Hotel</t>
  </si>
  <si>
    <t>www.skyscanner.com.ph/hotel_deeplink/4.0/PH/en-US/PHP/h_fd/154689813/2026-03-05/2026-03-06/hotel/hotel/hotels?legacy_provider_id=927050&amp;rooms=1&amp;closed_user_group=mobile&amp;hb_data=JTURNTCayI6kxaXsbOiY0_bYECXCUWf4b16jcR9KVbP2bxoErTRbMmWCA62MJ1LXQAHTTgsy6_Z-2Z7Hc6H1TNpGk3u5ekCUnagUL1JIlsXkkWLRWNtiA8_acXppMh8SBHjlajvm_bJygbkLv4vZVFx4smcx71s2eVsP0x3gctpNHFUm_53VtyjW-zRHTsht6owwZVJ4neUqb1CbTcUvpPpgZ05a9fH-hEixR2fpsTsYQG8bMU6SPrEOAHakRAd_5RYPQZoqOX6ZAuIDHTVTK0PDQ8USNaZZxMpTehY84b-X8OkWk-F8V-nQmFMRaQUhf-w8mEj8okuJxG3VP8KU3thxU3irOzXTwd1dxyHfxYsTZeew30hENnmRh3hTuhAJhLUBeDgQw73fXGDcQe6Kc63HIVpqJW7T2MIDjshbsOkQUg%3D%3D&amp;q_datetime_utc=2026-03-05T12%3A19%3A19&amp;ticket_price=2881&amp;quote_id=4463746004419611320&amp;utid_state=1&amp;channel=iphone&amp;price_without_closed_user_group=5800&amp;tm_place_name=Iloilo&amp;deeplink_data=eyJmaWVsZHMiOnsic2lnbmF0dXJlIjoiZjkzNmU0ZjU4M2I5ZDMwY2Q5NDk1M2I3YTIyNDJmOTcifSwidXJsIjoiaHR0cHM6Ly9kZWFscy52aW8uY29tP3NpZz1iYmZmYTY1YjhiMTIyYjA5ODJkNmZiNzY3ZDA1OTA5MzZjMjFkZjNkMDRiOWU3NTQyMTgxNzNiN2M3MTA3MGU5MmQzMTM3MzYzMzM0MzQzNzMzMzkzMyZzaWctaXNzPW1ldGEmdHVybD1odHRwcyUzQSUyRiUyRnZpby5jb20lMkZIb3RlbCUyRlNlYXJjaCUzRmNoZWNrSW4lM0QyMDI2LTAzLTA1JTI2Y2hlY2tPdXQlM0QyMDI2LTAzLTA2JTI2Y3VycmVuY3klM0RQSFAlMjZlcHYlM0RNUzR5JTI2ZXNkJTNEQWxzT3J5RWphd1JZUmZ6YWhENklTc1NXS0VqMWl1bkgwZzJkOG01dFNMb0V6bmVxOVVkVUJESzBIenRTWlhnbmFQVzZqWmNRNTR6TUxickszMDRVeUstQjlQRXdHQVhwYWtvVUd2TDhVU1Vzam52OWJPaWM0dyUyNTNEJTI1M0QlMjZmb3JjZUN1cnJlbmN5Q2hhbmdlJTNEMSUyNmZvcmNlTGFuZ3VhZ2VDaGFuZ2UlM0QxJTI2aG90ZWxJZCUzRDMzMjUzNTklMjZsYWJlbCUzRHNyYyUyNTNEc2t5c2Nhbm5lciUyNTI2dWNvdW50cnklMjUzRFBIJTI1MjZ1ZGV2aWNlJTI1M0Rtb2JpbGUlMjUyNmhvdGVsJTI1M0QzMzI1MzU5JTI1MjZkYXklMjUzRDUlMjUyNm1vbnRoJTI1M0QwMyUyNTI2eWVhciUyNTNEMjAyNiUyNTI2bG9zJTI1M0QxJTI1MjZvZmZlcmlkJTI1M0RvckRuNGxqc0VfWU0lMjUyNnByaWNlJTI1M0QyODgxLjIwJTI1MjZjdXJyZW5jeSUyNTNEUEhQJTI1MjZ1c2VybGFuZyUyNTNEZW4lMjUyNl90aCUyNTNEOGQ5NGJhYTdiODNiYTBjYzU1ZjhlYmQ2Y2M4YWMzZDA3YmMwODA4NmNkYjMxMTZmJTI1MjZkdHMlMjUzRDE3NzI3MTI4OTglMjUyNm9sdXQlMjUzRDE3NzI3MTI4OTUlMjUyNmNhblBheUxhdGVyJTI1M0RmYWxzZSUyNTI2cmVxdWVzdFVzZXJHcm91cCUyNTNEJTI1MjZvZmZlclVzZXJHcm91cCUyNTNEcHVibGljJTI2bGFuZyUzRGVuJTI2b3RpJTNEd3U4cG9wOXJMdmslMjZwcmVmZXJyZWRSYXRlJTNEMjg4MS4yMCUyNnByb2ZpbGUlM0RyMmQybTcza244JTI2cm9vbXMlM0QxJTI2dXNlckNvdW50cnklM0RQSCUyNnV0bV9jYW1wYWlnbiUzRHNreXNjYW5uZXIlMjZ1dG1fbWVkaXVtJTNEY3BjJTI2dXRtX3NvdXJjZSUzRHNreXNjYW5uZXIifQ%3D%3D&amp;utid=b21a8694-c547-ce90-d3da-56c7aa4578f7&amp;tm_stars=3&amp;client_id=skyscanner_app&amp;price_policy=2&amp;pre_redirect_id=3199526e-d4a9-b1f8-0f95-475759519b69&amp;tm_city_code=ILOP&amp;max_price=5850&amp;guests=1&amp;request_id=3199526e-d4a9-b1f8-0f95-475759519b69&amp;tm_country_code=PH</t>
  </si>
  <si>
    <t>10.7585547, 122.5266092</t>
  </si>
  <si>
    <t>Pavia</t>
  </si>
  <si>
    <t>wifi, air_conditioning, non-smoking, internet_access, 24-hour_front_desk_service, smoking_areas, room_service, television, complimentary_bottled_water</t>
  </si>
  <si>
    <t>A stay at Grand Xing Imperial Hotel places you in the heart of Iloilo, within a 5-minute drive of Iloilo Museum and Fort San Pedro. This hotel is 1.6 mi (2.5 km) from Nelly Garden and 1.8 mi (2.9 km) from Medicus Medical Center.
Don't miss out on the many recreational opportunities, including a nightclub, an outdoor pool, and a fitness center. Additional amenities at this hotel include complimentary wireless internet access, concierge services, and a ballroom.
Enjoy local and international cuisine at Flames Cafe, one of the hotel's 3 restaurants, or stay in and take advantage of the room service (during limited hours). Snacks are also available at the coffee shop/cafe. Mingle with other guests at the complimentary reception, held daily. Relax with your favorite drink at the bar/lounge or the poolside bar. Buffet breakfasts are available daily from 6:00 AM to 10:00 AM for a fee.
Featured amenities include complimentary newspapers in the lobby, dry cleaning/laundry services, and a 24-hour front desk. A roundtrip airport shuttle is provided for a surcharge (available on request), and free self parking is available onsite.
Make yourself at home in one of the 181 individually furnished guestrooms, featuring refrigerators and LED televisions. Complimentary wireless internet access keeps you connected, and cable programming is available for your entertainment. Private bathrooms with shower/tub combinations feature complimentary toiletries and bidets. Conveniences include safes and desks, and housekeeping is provided daily.</t>
  </si>
  <si>
    <t>Benelio Suites &amp; Hotel- Iloilo</t>
  </si>
  <si>
    <t>www.skyscanner.com.ph/hotel_deeplink/4.0/PH/en-US/PHP/h_ad/130079277/2026-03-02/2026-03-03/hotel/hotel/hotels?legacy_provider_id=22&amp;rooms=1&amp;closed_user_group=general&amp;hb_data=rvnabNaRs3utBoxyUEKLpublwQtcylc2vePfGVFJB-Cr8BoRVMr_ToMGg5pJr0oYDZKY827SjJeJHJ2b7wKAWV_sXhEM7OkKhk_f0OJOq0Fr5uY0Lvi05ts-SJI89N3kx0ToUFGhFJDYz3CIBpA3z2nRFT7pCld3KdkL2Geb29roZYuvrMnjMO_gUihWTmZW0ieZjFUN35eIOaLF3IMPh4uDBiKkIgd2CrMtiKhCDxWxSX1seP0Kj-498i-rqN__oet-YZk0kfP11JrhK1z3b9vdb1BBkKRL-LlOn9aG5VpgUHGbBbMCPfUCOkGwd8ol3S3xdNP0H53H8dnTD4RdPolyG-vjuVKQHvaF7ZcE2BfbgF9MoeBcX2dXKJjhHpzLlVeJcsO6bVi4eQ_mASQ_ZyZfhYDYTIVP0ZP7GlSt8tm6&amp;q_datetime_utc=2026-03-01T23%3A12%3A21&amp;ticket_price=987&amp;quote_id=-9108868335236375187&amp;utid_state=1&amp;channel=iphone&amp;price_without_closed_user_group=2500&amp;tm_place_name=Iloilo&amp;deeplink_data=eyJmaWVsZHMiOnsic2lnbmF0dXJlIjoiZmYwMzkxODIzMTI4NDI1ZmZiNmIzNzg2MWVhMzE3ODQifSwidXJsIjoiaHR0cHM6Ly93d3cuYWdvZGEuY29tL3BhcnRuZXJzL3BhcnRuZXJzZWFyY2guYXNweD9jaWQ9MTg0NjM4MyZoaWQ9NDMzNDE1JmN1cnJlbmN5PVBIUCZjaGVja2luPTIwMjYtMDMtMDImY2hlY2tvdXQ9MjAyNi0wMy0wMyZOdW1iZXJvZkFkdWx0cz0xJk51bWJlcm9mQ2hpbGRyZW49MCZSb29tcz0xJm1jaWQ9MzMyJm1hc3RlclJvb21JZD0zMzUxODAyJm1wdD1WM0JZY0RReVNXMU9NMUJSYm5oMWJIWm5OMVpOYm1WRmFHVm9hWFZSTmt3NWIxSTFVMWhsVkdaSFNFODRla1V6WjI5M1pDOW9lSEpWVEVJNFoyUnZOVE5pZERRelJVWnlhR0p0VXcmVG90YWxQcmljZT05ODYuNjkmVG90YWxUYXg9OTMuMDEmVG90YWxGZWU9ODQuOTImVG90YWxTdXJjaGFyZ2U9MCZtY3VyPVBIUCJ9&amp;utid=841eff6c-4b44-1011-1949-88220f0e6abe&amp;tm_stars=2&amp;client_id=skyscanner_app&amp;redirect_delay=1000&amp;price_policy=2&amp;pre_redirect_id=f33bdc10-2db9-18d3-a87f-07f761083f9e&amp;tm_city_code=ILOP&amp;max_price=2100&amp;guests=1&amp;request_id=f33bdc10-2db9-18d3-a87f-07f761083f9e&amp;tm_country_code=PH</t>
  </si>
  <si>
    <t>10.7217389, 122.5601221</t>
  </si>
  <si>
    <t>El Haciendero, M. Jayme Street, Jereos, Desamparados, Jaro, Calubihan, Iloilo City, Western Visayas, 5000, Philippines</t>
  </si>
  <si>
    <t>El Haciendero Private Hotel</t>
  </si>
  <si>
    <t>www.skyscanner.com.ph/hotel_deeplink/4.0/PH/en-US/PHP/h_bc/219992631/2026-03-02/2026-03-03/hotel/hotel/hotels?legacy_provider_id=13&amp;rooms=1&amp;closed_user_group=apps&amp;hb_data=S16MJvnHqgdeYxORDRmuZ75ydZRlxTBrvZ7pXIVY_e1uTrqc8MI_pcvxYTAYRhPUjfp7LnRgK5U0nBQrzT7fxUiE5muC9MZ4prQo_niRTSFN_ADv8wPzBt9o9TrsaAJV94Nb3pgfTikn-AX_Q3qny9RphZJFTEXhQLwwsrbqH1KW7KVMQbD_OFtb00A1IlyOwFM85o9WYM2tKSgR7--YAQpv529LtqeKMjUuIttJCqWxgRdmaBAfdQOKfA1w7swzbH2J3WWCahqcwOvIFNyZldyBbE6u0mkkzHCaeT3A-bf1rILTZVnC1aPubtZ6CAfdvqqYLdeRnLvnNGM_Pr-6zzCqJ6Uj18I9Xug04kg7iNCL_TZLWlhgpbDYoBVREzdgtF_BoRjzo9mDhfEYlUp1KDS53nlJPgjYBoWigWrKNPPetdAAI_E%3D&amp;q_datetime_utc=2026-03-01T23%3A12%3A24&amp;ticket_price=1057&amp;quote_id=-6373531039709343091&amp;utid_state=1&amp;channel=iphone&amp;price_without_closed_user_group=1285&amp;tm_place_name=Iloilo&amp;deeplink_data=eyJmaWVsZHMiOnsic2lnbmF0dXJlIjoiNWY0ZGZhZmFmNDFiYjRjODU2NTVjMzI4NDgwN2E4YWMiLCJibG9ja19pZCI6IjExOTA3MjUzMDZfMzkxNDAxMzA2XzJfMF8wIn19&amp;utid=d0f0b6b6-213b-4bfc-6296-1aab70f26312&amp;tm_stars=0&amp;client_id=skyscanner_app&amp;redirect_delay=1000&amp;price_policy=2&amp;pre_redirect_id=2279275a-6ed6-45d8-9cd9-c81636d50019&amp;tm_city_code=ILOP&amp;max_price=1160&amp;guests=1&amp;request_id=2279275a-6ed6-45d8-9cd9-c81636d50019&amp;tm_country_code=PH</t>
  </si>
  <si>
    <t>10.7388522, 122.5609698</t>
  </si>
  <si>
    <t>Quintin Salas, Jaro, Quintin Salas, Iloilo City, Western Visayas, 5000, Philippines</t>
  </si>
  <si>
    <t>Pallet Homes - Petalsville</t>
  </si>
  <si>
    <t>www.skyscanner.com.ph/hotel_deeplink/4.0/PH/en-US/PHP/h_ad/71785814/2026-03-02/2026-03-03/hotel/hotel/hotels?legacy_provider_id=22&amp;rooms=1&amp;hb_data=eJZZ78BiW0XVYelr2itNIWeEeuxKGjsCWsNAr-NFEpYZ3tL31pozvK-kRgo5ageeMoe-vhPbfw6CrhWV2IM32UrDbRsrbLkuzbm9R7fmjOxsvovKOT2tnW5PWp9GgmyL6pxxg5S6PgVHwhyWQyFyFWmX2c8wskhBP9LjdVApRqj4CoBNdRVVKzAAo9a2dPKHmzDEiwwz5uRV8OXVRnMC6uKSrEDO8z1HoNAjtnD0Vjmt4VH25fW2yKnUPv_ixegnaKiY45sQz5R_JPmm1oYrS0zK9tmrZf68Yuglm04S1xAVN_yAuG0AF6MeK0_GMzwVetnjDgoNtJJWWLwMZRd8LCeirURHLC27m-NtpL-0UOXaTnFWQ9WHBsNvNMnTde_k8gI6Wi8Q9MMtsiMqKuVR2dIq0ktE9YIgv5CVayuAZyR4&amp;q_datetime_utc=2026-03-01T23%3A12%3A26&amp;ticket_price=1020&amp;quote_id=3775557049936113151&amp;utid_state=1&amp;channel=iphone&amp;tm_place_name=Iloilo&amp;deeplink_data=eyJmaWVsZHMiOnsic2lnbmF0dXJlIjoiMjcwNmZhMTVkZDk4M2Q3ZGVhMjlmOGNkMGYxMzdjZjAifSwidXJsIjoiaHR0cHM6Ly93d3cuYWdvZGEuY29tL3BhcnRuZXJzL3BhcnRuZXJzZWFyY2guYXNweD9jaWQ9MTg0NjM4MyZoaWQ9MjQ1ODA4JmN1cnJlbmN5PVBIUCZjaGVja2luPTIwMjYtMDMtMDImY2hlY2tvdXQ9MjAyNi0wMy0wMyZOdW1iZXJvZkFkdWx0cz0xJk51bWJlcm9mQ2hpbGRyZW49MCZSb29tcz0xJm1jaWQ9Mjc5ODImbWFzdGVyUm9vbUlkPTMzNTE0NzcmbXB0PWRuTkpWMnQ0Um5sbldWbHRTM0pQVUc5VVNtUXdUMFZVUVd4QllURkNlblpoVHpoeVl6UTJlbkJtUzBNclRqSXlabTVOUkZWRWJrSXZaVVpaVEVSMlVUVkphalU1TWpGdEwxSlRiQSZUb3RhbFByaWNlPTEwMTkuODYmVG90YWxUYXg9OTUuNTgmVG90YWxGZWU9ODguMzMmVG90YWxTdXJjaGFyZ2U9MCZtY3VyPVBIUCJ9&amp;utid=3e424b1f-842d-fc60-2b2f-0a3327c85d09&amp;tm_stars=3&amp;client_id=skyscanner_app&amp;redirect_delay=1000&amp;price_policy=2&amp;pre_redirect_id=465fcc59-afc2-a265-0853-195e8f13c851&amp;tm_city_code=ILOP&amp;max_price=2001&amp;guests=1&amp;request_id=465fcc59-afc2-a265-0853-195e8f13c851&amp;tm_country_code=PH</t>
  </si>
  <si>
    <t>10.6921669, 122.5703695</t>
  </si>
  <si>
    <t>Dunkin', Rizal Street, Iloilo Central Business District, City Proper, Iloilo City, Western Visayas, 5000, Philippines</t>
  </si>
  <si>
    <t>City Corporate Inn</t>
  </si>
  <si>
    <t>https://www.google.com/maps/place/OYO+258+Chito%27s+Hotel/data=!4m11!3m10!1s0x33aee56723014369:0xdb4faed02fb82a3d!5m3!1s2026-03-01!4m1!1i2!8m2!3d10.693443!4d122.562109!16s%2Fg%2F1tg65mkh!19sChIJaUMBI2flrjMRPSq4L9CuT9s?authuser=0&amp;hl=en&amp;rclk=1</t>
  </si>
  <si>
    <t>10.693443, 122.562109</t>
  </si>
  <si>
    <t>Gaisano Capital Guanco, Guanco Street, Iloilo Central Business District, City Proper, Iloilo City, Western Visayas, 5000, Philippines</t>
  </si>
  <si>
    <t>Iloilo City Proper, a neighborhood in Iloilo, is home to City Corporate Inn. Oro Verde Mango Farm and San Lorenzo Wind Farm are local attractions and those in the mood for shopping can visit SM City Iloilo and Shops at Atria. 
Along with a restaurant, this smoke-free hotel has a coffee shop/cafe and a meeting room. WiFi in public areas is free. Additionally, concierge services, dry cleaning, and laundry facilities are onsite. City Corporate Inn offers 42 air-conditioned accommodations with complimentary newspapers. Televisions come with cable channels. Bathrooms include showers. Guests can surf the web using the complimentary wireless Internet access. Housekeeping is provided daily.</t>
  </si>
  <si>
    <t>OYO 258 Chito's Hotel</t>
  </si>
  <si>
    <t>www.skyscanner.com.ph/hotel_deeplink/4.0/PH/en-US/PHP/h_bc/218326361/2026-03-02/2026-03-03/hotel/hotel/hotels?legacy_provider_id=13&amp;rooms=1&amp;closed_user_group=apps&amp;hb_data=rO5RMggVaP0q46Jvt2g1nVbpJPifAClN4wdbM63vZupJ5aaYmnetoWl_QUJhwkTEQQyCg6roPBev2DCLDAiL_jj2_Yov6mX_J0pyTkjHm_0FzBHuCIWW6ETlB4ANEerR5mP9juqrArbuUyz_F_66gk1tOwHDlautrSOmGVJLp9At2Kv80nN959-iTuyEvYSiMyd8TLltaKeh8jzvrE8VDGd8AjoPhEXZ7ZaCYXZK0ut5g2nZBEhZ-DJ5tDptEdIIdWmSMB_jmtsLdiL6ulyg2mFSo_d1v0Vrx0Cl-wzTCN5PqZGVja5yqIQOcV_1V0YyO6i5xN7dGzcJYCxk0-y8fSp9rHaVLtpYWuQZA1ubn24daPDBrUt65BNhwe_hZ4vh2Dicuhge7wuFv5SSXUEusLkjyrC7kPdAkv-Shj4tFA_DkHcD7kM%3D&amp;q_datetime_utc=2026-03-01T23%3A12%3A37&amp;ticket_price=1063&amp;quote_id=6716692931267747891&amp;utid_state=1&amp;channel=iphone&amp;price_without_closed_user_group=1292&amp;tm_place_name=Iloilo&amp;deeplink_data=eyJmaWVsZHMiOnsic2lnbmF0dXJlIjoiZTQxYTcwNjVlMWVlYTcyMGY0ODc0NTVkOTY5MmVjOGYiLCJibG9ja19pZCI6IjExMzczMjc0MDJfMzg2MzUxMjYzXzJfMF8wIn19&amp;utid=82b73572-55d4-fa1b-04ae-072af39536c4&amp;tm_stars=0&amp;client_id=skyscanner_app&amp;redirect_delay=1000&amp;price_policy=2&amp;pre_redirect_id=1304a4a1-7781-1174-90a3-eaedc4363b34&amp;tm_city_code=ILOP&amp;max_price=1167&amp;guests=1&amp;request_id=1304a4a1-7781-1174-90a3-eaedc4363b34&amp;tm_country_code=PH</t>
  </si>
  <si>
    <t>10.7199371, 122.5503678</t>
  </si>
  <si>
    <t>Villa Alegre Road, Iloilo Business Park, Bakhaw, Mandurriao, Calubihan, Iloilo City, Western Visayas, 5000, Philippines</t>
  </si>
  <si>
    <t>Twin room</t>
  </si>
  <si>
    <t>Pallet Homes - Megaworld</t>
  </si>
  <si>
    <t>www.skyscanner.com.ph/hotel_deeplink/4.0/PH/en-US/PHP/h_fd/222390976/2026-03-02/2026-03-03/hotel/hotel/hotels?legacy_provider_id=927050&amp;rooms=1&amp;closed_user_group=mobile&amp;hb_data=awn_7omhdjr5PLILdd4X7Xaueou9AqEkBCSyBku_ox5dv_Ebvgh1fkGPSW-0DRYVPVLeSfYJknRw9ZHhDoi2WZ08qfUoz08OllU38KxDEcPfqrErAxVnlNEI-WN98v-DxKymmGAhoe6-QKA_ksMneSDdUJrQJ1e4Drroyq4GiUz3c6IRw9IyDt7v-84TuipV01SjrWMDhSYmsIlTKuL9UFEzpe5IFhmBSPbkn1Ev1ilIyv5VRFBjFy_oi2Ji_eCDh6c55Xc8thfn3A9FF9xOM9pS5tFEOOe_e6CY0edSvALjgH0V6FGUXbycN6YvTvIb1GsKW0ZlUWAFGbNGcWjbxfg5-8NunAbcxKXC9mu0N9_s5Yha5rmM2BrOiJmcm9IBjGvrc389fRzSvukKIjuDKmF4T_ZLh1BbSXpDs187yvvhZQ%3D%3D&amp;q_datetime_utc=2026-03-01T23%3A12%3A38&amp;ticket_price=1176&amp;quote_id=6452735738761173532&amp;utid_state=1&amp;channel=iphone&amp;price_without_closed_user_group=2555&amp;tm_place_name=Iloilo&amp;deeplink_data=eyJmaWVsZHMiOnsic2lnbmF0dXJlIjoiYTM2MjdjYWRjNmU2MGQwYzNiZWQ0MzA5YzYzNDM2MjQifSwidXJsIjoiaHR0cHM6Ly9kZWFscy52aW8uY29tP3NpZz0wOTRkYmYwMjRhNGUyNmNlYzRlMzRkNTI1YmZlZmZmZDMxZGQxYTJjNjQzOGMyOWRhNjBlMTRkODc2OGMyNDE2MmQzMTMwMzgzNjM0MzQzODMyMzYzMiZzaWctaXNzPW1ldGEmdHVybD1odHRwcyUzQSUyRiUyRnZpby5jb20lMkZIb3RlbCUyRlNlYXJjaCUzRmNoZWNrSW4lM0QyMDI2LTAzLTAyJTI2Y2hlY2tPdXQlM0QyMDI2LTAzLTAzJTI2Y3VycmVuY3klM0RQSFAlMjZlcHYlM0RNUzR5JTI2ZXNkJTNESl9ndllvR2J5S3FHbjhidUgwRjVLY3lPdkd0RnVmVEpnZzhLSFZXQ2MyX09tNkJVQ2FkMHV6X1hvR1d0M05FR1lZQmNjbjFPZVhyMkpfM2NtTHAwNmpIZjV0MFdMMjMzdUZXNmVLcUJkUHFrd3hKUnRRJTI1M0QlMjUzRCUyNmZvcmNlQ3VycmVuY3lDaGFuZ2UlM0QxJTI2Zm9yY2VMYW5ndWFnZUNoYW5nZSUzRDElMjZob3RlbElkJTNEMTIzNzA5Mjc1JTI2bGFiZWwlM0RzcmMlMjUzRHNreXNjYW5uZXIlMjUyNnVjb3VudHJ5JTI1M0RQSCUyNTI2dWRldmljZSUyNTNEbW9iaWxlJTI1MjZob3RlbCUyNTNEMTIzNzA5Mjc1JTI1MjZkYXklMjUzRDIlMjUyNm1vbnRoJTI1M0QwMyUyNTI2eWVhciUyNTNEMjAyNiUyNTI2bG9zJTI1M0QxJTI1MjZvZmZlcmlkJTI1M0RvbmFzXy1PS3RRM2slMjUyNnByaWNlJTI1M0QxMTc2LjQ1JTI1MjZjdXJyZW5jeSUyNTNEUEhQJTI1MjZ1c2VybGFuZyUyNTNEZW4lMjUyNl90aCUyNTNEOTQyMzc5MjFhNmRlMWI0NTE1ZWJlYmMwNDU0YzU5ZDc3YzUyYjYyMGNiMTU0NjUxJTI1MjZkdHMlMjUzRDE3NzI0MDY3MzAlMjUyNm9sdXQlMjUzRDE3NzI0MDY3MjclMjUyNmNhblBheUxhdGVyJTI1M0RmYWxzZSUyNTI2cmVxdWVzdFVzZXJHcm91cCUyNTNEJTI1MjZvZmZlclVzZXJHcm91cCUyNTNEcHVibGljJTI2bGFuZyUzRGVuJTI2b3RpJTNEc0ZEX0p0V0VmeVUlMjZwcmVmZXJyZWRSYXRlJTNEMTE3Ni40NSUyNnByb2ZpbGUlM0RyMmQybTcza244JTI2cm9vbXMlM0QxJTI2dXNlckNvdW50cnklM0RQSCUyNnV0bV9jYW1wYWlnbiUzRHNreXNjYW5uZXIlMjZ1dG1fbWVkaXVtJTNEY3BjJTI2dXRtX3NvdXJjZSUzRHNreXNjYW5uZXIifQ%3D%3D&amp;utid=92d455e7-5d37-f21e-f7d6-435f27f18f43&amp;tm_stars=3&amp;client_id=skyscanner_app&amp;redirect_delay=1000&amp;price_policy=2&amp;pre_redirect_id=b0e6be9a-2a91-2eb1-9435-5565b1de7d97&amp;tm_city_code=ILOP&amp;max_price=4904&amp;guests=1&amp;request_id=b0e6be9a-2a91-2eb1-9435-5565b1de7d97&amp;tm_country_code=PH</t>
  </si>
  <si>
    <t>10.7214208, 122.5479207</t>
  </si>
  <si>
    <t>Santa Rosa Inn, Airport Road, Iloilo Business Park, Bakhaw, Mandurriao, Calubihan, Iloilo City, Western Visayas, 5000, Philippines</t>
  </si>
  <si>
    <t>wifi, air_conditioning, non-smoking, internet_access, smoking_areas, room_service, television, shower</t>
  </si>
  <si>
    <t>Sta. Rosa Inn Iloilo powered by Cocotel</t>
  </si>
  <si>
    <t>www.skyscanner.com.ph/hotel_deeplink/4.0/PH/en-US/PHP/h_h1/222514024/2026-03-02/2026-03-03/hotel/hotel/hotels?legacy_provider_id=927111&amp;rooms=1&amp;closed_user_group=mobile&amp;hb_data=3sunEhl1gwxPVKDwdibUUKwdlTAKv8RvbXj3Cgq9yHQuGJQOqMmSS5nZdRq_pi5SpVDHy3BaLq2xiNFTL7FMnFk-4r_ztFEYefnLbB7cvaRRX0oiZrXXdWNT4aMJ2C42LMGrZY1C3f4pfyZkrG8DEDbgtdtwi7b-OYwU4GI3LiArMK332s3R9mfJKLdXNl-nIioBxUglqJRlaH9_FZwYgXSLjO4ByvLwGuzETnI_YAsJdZppoOP0zyWkWtyUCCSd4y1b0wmIr_STnpLVco-DhvdJj-Q%3D&amp;q_datetime_utc=2026-03-01T23%3A12%3A37&amp;ticket_price=4400&amp;quote_id=-2339524707796133525&amp;utid_state=1&amp;channel=iphone&amp;price_without_closed_user_group=5500&amp;tm_place_name=Iloilo&amp;deeplink_data=eyJmaWVsZHMiOnsic2lnbmF0dXJlIjoiMDUzZjQ3YzBiM2YzMjU2M2FiOTY1OGEzYTljMGZlYWUifSwidXJsIjoiaHR0cHM6Ly9waC5ob3RlbHMuY29tL0hvdGVsLVNlYXJjaD90cGlkPTMyMTQmbXBlPTE3NzI0MDM3MDEmZW5kRGF0ZT0yMDI2LTAzLTAzJmFkdWx0cz0xJmxvY2FsZT1lbl9QSCZjaGlkPWMxYmRhODhjLWRlNjAtNGE5OC04NzYzLWRiYzQzZGJjYzhmNyZlYXBpZD00NCZtY3RjPTMmc3RhcnREYXRlPTIwMjYtMDMtMDImbXBkPVBIUCZtcG49MzI2NjYyNzgwJmN1cnJlbmN5PVBIUCZyYXRlcGxhbmlkPTQwMzc4NjMzMCZtcG09MjQmbXBwPTEmbXBvPUVDJnNlbGVjdGVkPTExNTc2ODU5MiZtcGI9NzkzLjQ5Jm1wcT0zOTY3LjE2Jm1wYT0zNjA2LjUxIn0%3D&amp;utid=748916dc-74ca-2724-f746-5681b6b05366&amp;tm_stars=4&amp;client_id=skyscanner_app&amp;redirect_delay=1000&amp;price_policy=2&amp;pre_redirect_id=d36ae96e-e174-06cb-d089-fdd0ed2f8994&amp;tm_city_code=ILOP&amp;max_price=16265&amp;guests=1&amp;request_id=d36ae96e-e174-06cb-d089-fdd0ed2f8994&amp;tm_country_code=PH</t>
  </si>
  <si>
    <t>10.6998449, 122.5565789</t>
  </si>
  <si>
    <t>Al Dente, General Luna Street, Aurora Subdivision, Rizal Estanzuela, City Proper, Iloilo City, Western Visayas, 5000, Philippines</t>
  </si>
  <si>
    <t>Vermillion Hotel</t>
  </si>
  <si>
    <t>www.skyscanner.com.ph/hotel_deeplink/4.0/PH/en-US/PHP/h_ad/181548640/2026-03-02/2026-03-03/hotel/hotel/hotels?legacy_provider_id=22&amp;rooms=1&amp;closed_user_group=general&amp;hb_data=K_1hxoFtiwE1fFRDbXCkbqjpJA60in7xFNq1FTkgDKmbrlJ3WBPLp1fVlODG5c6qIpP6QMs_h4kJClHuWCQehAKOdP0wRwDUTI8FbMIk8BMFIuhSMD0eIq8knobn73wEJErtwqaeb6io_L80tpAETLihKEi8hk55pV0F0s8dWdHNntQFZuL_Zw8DEdNoQcxtG71uN5kCmka98q-HSq0mFFiMSAZ-qbDmrdbGcPs8vZ_izAO3PLindXpeTYd2PSqv88IMTfHaGMWtr-eBQaZo_-04LTUWWQ7ivxc0WRiCKgQOGJH52kZ5oaoxd1zzZ_ohEnjCWhOvjR1i3ZHSykcOZI7ReLqsSaUEVggEnkWIkB4cJ1n5Kht39eeA4aiUlyyOojboqGmg44QY96a1b45pnv6Xi2XSA_CH6K0glSTR4juV&amp;q_datetime_utc=2026-03-01T23%3A12%3A39&amp;ticket_price=1300&amp;quote_id=7091863764082286614&amp;utid_state=1&amp;channel=iphone&amp;price_without_closed_user_group=2455&amp;tm_place_name=Iloilo&amp;deeplink_data=eyJmaWVsZHMiOnsic2lnbmF0dXJlIjoiYmMxMDk1M2RhYTMwM2UzY2RiOWNiNWMxMjdiMjhhYWYifSwidXJsIjoiaHR0cHM6Ly93d3cuYWdvZGEuY29tL3BhcnRuZXJzL3BhcnRuZXJzZWFyY2guYXNweD9jaWQ9MTg0NjM4MyZoaWQ9MTA2NjQ4NjYmY3VycmVuY3k9UEhQJmNoZWNraW49MjAyNi0wMy0wMiZjaGVja291dD0yMDI2LTAzLTAzJk51bWJlcm9mQWR1bHRzPTEmTnVtYmVyb2ZDaGlsZHJlbj0wJlJvb21zPTEmbWNpZD0zMzImbWFzdGVyUm9vbUlkPTEyODYyMDM3OSZtcHQ9UkVWRk1XeEJTVUZDU0ZwWVJGWlBaMFJ4VDNaa01WZHRNM0ZPV2xNcmRFa3hSVTFDTWxsTFNGaGlMMU5yTmtWa1ZVTlJhbVE1VTFKVU0wMHlhRTF0ZDJOR2VqQkdibGhrUW1STlFRJlRvdGFsUHJpY2U9MTI5OS45NyZUb3RhbFRheD0xNTAuNTUmVG90YWxGZWU9MTA5LjQ0JlRvdGFsU3VyY2hhcmdlPTAmbWN1cj1QSFAifQ%3D%3D&amp;utid=ccd1ddf8-0bdd-2528-9e1c-de6893e2a8c8&amp;tm_stars=2&amp;client_id=skyscanner_app&amp;redirect_delay=1000&amp;price_policy=2&amp;pre_redirect_id=66bbc36c-50e7-07f3-6592-f7a4fc59f307&amp;tm_city_code=ILOP&amp;max_price=1871&amp;guests=1&amp;request_id=66bbc36c-50e7-07f3-6592-f7a4fc59f307&amp;tm_country_code=PH</t>
  </si>
  <si>
    <t>10.718803, 122.5505306</t>
  </si>
  <si>
    <t>Benito's Place, Taft Street, Iloilo Business Park, Bakhaw, Mandurriao, Calubihan, Iloilo City, Western Visayas, 5000, Philippines</t>
  </si>
  <si>
    <t>wifi, air_conditioning, non-smoking, internet_access, 24-hour_front_desk_service, smoking_areas, television</t>
  </si>
  <si>
    <t>RedDoorz Plus @ Taft North Mandurriao</t>
  </si>
  <si>
    <t>www.skyscanner.com.ph/hotel_deeplink/4.0/PH/en-US/PHP/h_bc/213577902/2026-03-02/2026-03-03/hotel/hotel/hotels?legacy_provider_id=13&amp;rooms=1&amp;closed_user_group=apps&amp;hb_data=rZNlKETqpOfQeHdC4sszedkglQB1s2ECSMedhBl60q9tUyJrl3_Qr8q4yARUZm9uwDPWezalp8t1_D6B_8NLRvK7F1SbKdGalqpZN6Ndg4lYCp9lVEtp5FBy8v0tmN3iSUYMnI5EBwb-AQf9vuGb-L-qjTiBZwl1Y1nh6j_PWYYrLnZMqqcFGl6gOslCuEEPx7SGf-3dXGuldtLBIsnLNVzcQ_FMDSnBKBzKGYS9jPW-jEjnOhg0jJhqAz73gt6VF6UFyWD5Gu7V_374aBaAJDq_5Liu6nuU-yrCOK9UZkAFmrS5MB3Wwiokao5TQ6HOcjFH2ZkNogJygTeyqWghkRCo6viUS6w02YpotDmeV9e-YbgpkVIs7kHL5YEe4tkTycQ36d9WDJp_CM7QxxEmKGjiz7T3VeL4OgdmkPIPs2zvtX_SsTE%3D&amp;q_datetime_utc=2026-03-01T23%3A12%3A40&amp;ticket_price=951&amp;quote_id=9132603880191103584&amp;utid_state=1&amp;channel=iphone&amp;price_without_closed_user_group=1156&amp;tm_place_name=Iloilo&amp;deeplink_data=eyJmaWVsZHMiOnsic2lnbmF0dXJlIjoiNzU3MGY0YWNhZTEyYWZmZWU5NTEyN2FkMDFiN2Q3ODgiLCJibG9ja19pZCI6Ijk0NjkzNjAwM18zNjcyNTYyNDlfMl8wXzAifX0%3D&amp;utid=598d42f1-fe8d-7ae8-1878-6805f7d4447c&amp;tm_stars=0&amp;client_id=skyscanner_app&amp;redirect_delay=1000&amp;price_policy=2&amp;pre_redirect_id=463095e3-421b-ff40-bcbe-c2bd8793d298&amp;tm_city_code=ILOP&amp;max_price=1044&amp;guests=1&amp;request_id=463095e3-421b-ff40-bcbe-c2bd8793d298&amp;tm_country_code=PH</t>
  </si>
  <si>
    <t>10.7379233, 122.5756711</t>
  </si>
  <si>
    <t>Alta Tierra Village, Balabago, Jaro, Banuyao, Iloilo City, Western Visayas, 5000, Philippines</t>
  </si>
  <si>
    <t>Pallet Homes - Landheights</t>
  </si>
  <si>
    <t>www.skyscanner.com.ph/hotel_deeplink/4.0/PH/en-US/PHP/h_bc/205191975/2026-03-02/2026-03-03/hotel/hotel/hotels?legacy_provider_id=13&amp;rooms=1&amp;closed_user_group=general&amp;hb_data=pHVOYvmkZeL9Fmn7GDhdaxvpFEeRkdxokIe5NLn98O8KRnSD6rQIG6W22WEg_tSO7xEd7A9DkdH1LQCqiEIfuwAvFWOcDJpnd8KpOMb9KPu88JtLoxXIqZOm40xPqgQS34H2J3E-2cZR0Z-8gMuCbrzvOJ-aTxqCF0UvQ8bo5yPadWt8FA-rvx7hvmiiK3jAeQV96vEOhZ4YXgP1zBxje7u7PoES2aAfN1JmWDI1ECvOrX86_W4BP2Loe1qOqhT7CAS3r085XDS-tKI7ginLAxaN7otOQY6_uajinA_MDCUkCtkAS1iefEiYsce6dhzHtXmtp_yvaQQrnNi0s2Ywr6GgsarEYozdu1WOxMvFiUReaAs69rpkAcVctXlvhu1EnMz4Km4KNDCS6yKtaEqDCdivkFtTLCz_Yc3siJr-o4ZfevkA9gI%3D&amp;q_datetime_utc=2026-03-01T23%3A12%3A43&amp;ticket_price=1244&amp;quote_id=6552480358301552252&amp;utid_state=1&amp;channel=iphone&amp;price_without_closed_user_group=3000&amp;tm_place_name=Iloilo&amp;deeplink_data=eyJmaWVsZHMiOnsic2lnbmF0dXJlIjoiNDNiMDEwOWFkYzIzZDZlM2RiZTkyZDgxZDYwMTc3NWYiLCJibG9ja19pZCI6InYxX0NnRXRFTXdDR2lnS0hUSXdNall0TURNdE1ESlVNREE2TURBNk1EQXVNREF3S3pBM09qQXdFQUVZM3dFb0FUZ0JJZ0lJQVE9PV9DaVFJME43S3pnTVFBaURZQkNqb3k1b0xNQUpLRFRNMk5VUXhNREJRWHpFd01GQlFtQVVTQmdnQklnSU9iQm9HR0FFb0FqQUJJZ1FJQWhnQyJ9fQ%3D%3D&amp;utid=7a3b2c4f-22bb-feac-8257-4018f0beca36&amp;tm_stars=0&amp;client_id=skyscanner_app&amp;redirect_delay=1000&amp;price_policy=2&amp;pre_redirect_id=efbd35a8-3738-8b9f-562b-192bee3c3cd1&amp;tm_city_code=ILOP&amp;max_price=1744&amp;guests=1&amp;request_id=efbd35a8-3738-8b9f-562b-192bee3c3cd1&amp;tm_country_code=PH</t>
  </si>
  <si>
    <t>10.7127591, 122.5692583</t>
  </si>
  <si>
    <t>Philippa's Bed and Breakfast, Burgos Street, Railway, La Paz, Tabuc Suba, Iloilo City, Western Visayas, 5000, Philippines</t>
  </si>
  <si>
    <t>Philippa's Bed and Breakfast</t>
  </si>
  <si>
    <t>www.skyscanner.com.ph/hotel_deeplink/4.0/PH/en-US/PHP/h_ad/205191975/2026-03-05/2026-03-06/hotel/hotel/hotels?legacy_provider_id=22&amp;rooms=1&amp;closed_user_group=general&amp;hb_data=NlXYVMfusmY1heyosGT8ujD5XrbYCRts9BWKrGNcN2SFLb5wVvNNoLzBZ5pzgQ8BP78BweaiD6WWlsMoGqtHLYfihRclUPSkHMlpMHQ2cb192L44yGf41kH3MrmBacFs_mrYyJR9L_rP79clXC9RkHJkjjWx6Cw2IB2RMePQJL_8__KJF7aZMXG7oICTJpxqk69VkqgJOHTowBOXLzwYZ4vWH2sYAAkaejjhMU7iv7XxZZlfMZyJNYXbxixcFHikHC9-hZ0-WjeML3kw4Vym7ZhsSVag0KQOjHyY1vNlKPhn_JPdazZpJsKgfST4FKrG-vj1epd2sjgCUjy4RbROGgMhMgZqjIk1seGc0NNEQYW4i_f1-_CtoNYEt-S81-YqkSQWCgS9715n1jFYj-u2_jygh3MQrcaODqsZdQgo0FIh&amp;q_datetime_utc=2026-03-05T12%3A20%3A15&amp;ticket_price=1102&amp;quote_id=-5186416839974630589&amp;utid_state=1&amp;channel=iphone&amp;price_without_closed_user_group=2000&amp;tm_place_name=Iloilo&amp;deeplink_data=eyJmaWVsZHMiOnsic2lnbmF0dXJlIjoiZmY1OGY2ZDYwZTMyZWQ3MWNjYjVmYjE2N2UyNzk3NTIifSwidXJsIjoiaHR0cHM6Ly93d3cuYWdvZGEuY29tL3BhcnRuZXJzL3BhcnRuZXJzZWFyY2guYXNweD9jaWQ9MTg0NjM4MyZoaWQ9MzA3NzI5NjEmY3VycmVuY3k9UEhQJmNoZWNraW49MjAyNi0wMy0wNSZjaGVja291dD0yMDI2LTAzLTA2Jk51bWJlcm9mQWR1bHRzPTEmTnVtYmVyb2ZDaGlsZHJlbj0wJlJvb21zPTEmbWNpZD0zMzImbWFzdGVyUm9vbUlkPTQ4NTA1NDM3NiZtcHQ9ZEdwTWVuRmpiVU5LZDA5VWVtcEZaSFpSZUc0eFNUWkhaVEowVDAxb2FGWXlVMmxRY2xkdk4wOXRlREpHU0hodFIwVlhSblk1U0dvMVlrdExUV1E1UlRGUVQzZFNTVTE0UW01R05uSjNQVDAmVG90YWxQcmljZT0xMTAyLjQ3JlRvdGFsVGF4PTEyNy40MyZUb3RhbEZlZT05My4wNiZUb3RhbFN1cmNoYXJnZT0wJm1jdXI9UEhQIn0%3D&amp;utid=3017ea72-f9a1-c614-61ed-40696d41fe35&amp;tm_stars=0&amp;client_id=skyscanner_app&amp;price_policy=2&amp;pre_redirect_id=5dfc58ae-4ed0-b552-f59f-92b6c3043146&amp;tm_city_code=ILOP&amp;max_price=1744&amp;guests=1&amp;request_id=5dfc58ae-4ed0-b552-f59f-92b6c3043146&amp;tm_country_code=PH</t>
  </si>
  <si>
    <t>10.7539196, 122.572595</t>
  </si>
  <si>
    <t>Robinson's Builders, Burgos Street, Railway, La Paz, Tabuc Suba, Iloilo City, Western Visayas, 5000, Philippines</t>
  </si>
  <si>
    <t>San Jose de Buenavista</t>
  </si>
  <si>
    <t>Antique</t>
  </si>
  <si>
    <t>wifi, air_conditioning, non-smoking, 24-hour_front_desk_service, room_service, television, shower</t>
  </si>
  <si>
    <t>Experience an abundance of unparalleled facilities and features at Philippa's Bed and Breakfast.Maintain seamless communication using the complimentary Wi-Fi at hotel.Guests can avail parking facilities at the hotel. At Philippa's Bed and Breakfast, every guestroom is provided with convenient amenities and fittings to ensure a comfortable stay. Enhance your experience at hotel with the knowledge that certain rooms are equipped with linen service and air conditioning for your convenience. Certain rooms offer in-room amusement features such as the television for your enjoyment.It is worth noting that certain guest bathrooms feature a hair dryer and toiletries for your convenience. At the hotel, an assortment of easily accessible and delicious meal choices are available to satisfy your appetite whenever it strikes.</t>
  </si>
  <si>
    <t>RedDoorz @ H.F. Golden Travellers Inn</t>
  </si>
  <si>
    <t>www.skyscanner.com.ph/hotel_deeplink/4.0/PH/en-US/PHP/h_fd/222385057/2026-03-02/2026-03-03/hotel/hotel/hotels?legacy_provider_id=927050&amp;rooms=1&amp;closed_user_group=apps&amp;hb_data=LvWGOe3vsTgBFLGAhwofVrFNGO3Helv5QcyaSxgwVijmxgGjHKPmioWNHqx1XwUF5kxRUd382_hswWXd4XVpc9fHtlhw93tOx3dwCWLFQP-r5wTdVn07eBJYP_9f4dU04O8p9a5RoEZrnb8v120HLfHQ6VCA1IOofiyrRdirt5vLhIT3fQ_EkSDhnUk2z_sM7CCqse_gZLeC5xDCbNzE07nwEZ9jtPEJcouCPSyuB4T-qPKXkjT4U75ME9L3gU54VioHyo1G1zijdaGNQeW7BAKT_9ZqruFFyoUb12xikqRrL4S68PAcQXLnQym1NWqeM1zSIZ28W6rIPw012rwfezjJn90mXGJQ7mLIZ9MKDn4RUcSolmrO54pyBrdMDWBnf1MlHvv07g9FVgC2YjVg3OpOzu7cxdNdj4knVuU2R1s4nQ%3D%3D&amp;q_datetime_utc=2026-03-01T23%3A12%3A41&amp;ticket_price=912&amp;quote_id=-6600228487096504800&amp;utid_state=1&amp;channel=iphone&amp;price_without_closed_user_group=2806&amp;tm_place_name=Iloilo&amp;deeplink_data=eyJmaWVsZHMiOnsic2lnbmF0dXJlIjoiNGRjMGFjMTMxYTg0YzQzMDYxNWQyMWU0YzRlNmE1ZTMifSwidXJsIjoiaHR0cHM6Ly9kZWFscy52aW8uY29tP3NpZz04ZDdmMTU0OTQ3YWFmNGVmOTAwNzM0ODFkYzRkYzQyMTQyYzI2MzA3MDRlNmFiY2VlNTEzYmZlZTgyNGVjM2Q2MzkzMTMzMzAzMzM1MzEzMTMxJnNpZy1pc3M9bWV0YSZ0dXJsPWh0dHBzJTNBJTJGJTJGdmlvLmNvbSUyRkhvdGVsJTJGU2VhcmNoJTNGY2hlY2tJbiUzRDIwMjYtMDMtMDIlMjZjaGVja091dCUzRDIwMjYtMDMtMDMlMjZjdXJyZW5jeSUzRFBIUCUyNmVwdiUzRE1TNHklMjZlc2QlM0QzU0ZzY0NEa0dWdmNFYmhfZ3Q5NHNITGE5c2JJRUlMV2N1WC1meUtPTWFKSUtBTVNPaFZDbk1zOUl2VEM5WHl0eWxhbHZydTRYVGpqQjNpWS1TUDd4cGt1Ujc3RUtJMUZxWVdjMnpILUwtWlVCUHpseXk0JTI1M0QlMjZmb3JjZUN1cnJlbmN5Q2hhbmdlJTNEMSUyNmZvcmNlTGFuZ3VhZ2VDaGFuZ2UlM0QxJTI2aG90ZWxJZCUzRDEyMDMyODQzMyUyNmxhYmVsJTNEc3JjJTI1M0Rza3lzY2FubmVyJTI1MjZ1Y291bnRyeSUyNTNEUEglMjUyNnVkZXZpY2UlMjUzRG1vYmlsZSUyNTI2aG90ZWwlMjUzRDEyMDMyODQzMyUyNTI2ZGF5JTI1M0QyJTI1MjZtb250aCUyNTNEMDMlMjUyNnllYXIlMjUzRDIwMjYlMjUyNmxvcyUyNTNEMSUyNTI2b2ZmZXJpZCUyNTNEb3M3b0ZLQkIwcVkwJTI1MjZwcmljZSUyNTNEOTExLjY1JTI1MjZjdXJyZW5jeSUyNTNEUEhQJTI1MjZ1c2VybGFuZyUyNTNEZW4lMjUyNl90aCUyNTNEZmZjYTU4MGI0MjViYzQ5NjIwMTcwMjMwZmNhOTBkMGYxODgwMDhjOTYzOTU5MzIzJTI1MjZkdHMlMjUzRDE3NzI0MDM3MDUlMjUyNm9sdXQlMjUzRDE3NzI0MDM3MDMlMjUyNmNhblBheUxhdGVyJTI1M0RmYWxzZSUyNTI2cmVxdWVzdFVzZXJHcm91cCUyNTNEJTI1MjZvZmZlclVzZXJHcm91cCUyNTNEcHVibGljJTI2bGFuZyUzRGVuJTI2b3RpJTNEU1hRNEdZNkVGUzQlMjZwcmVmZXJyZWRSYXRlJTNEOTExLjY1JTI2cHJvZmlsZSUzRHIyZDJtNzNrbjglMjZyb29tcyUzRDElMjZ1c2VyQ291bnRyeSUzRFBIJTI2dXRtX2NhbXBhaWduJTNEc2t5c2Nhbm5lciUyNnV0bV9tZWRpdW0lM0RjcGMlMjZ1dG1fc291cmNlJTNEc2t5c2Nhbm5lciJ9&amp;utid=477ca4e9-134d-9905-8764-3485f40b4b13&amp;tm_stars=3&amp;client_id=skyscanner_app&amp;redirect_delay=1000&amp;price_policy=2&amp;pre_redirect_id=637b46fb-68f9-5225-c0c7-885c82cb2b90&amp;tm_city_code=ILOP&amp;max_price=2161&amp;guests=1&amp;request_id=637b46fb-68f9-5225-c0c7-885c82cb2b90&amp;tm_country_code=PH</t>
  </si>
  <si>
    <t>10.7123376, 122.5577875</t>
  </si>
  <si>
    <t>Bolilao, Mandurriao, Calubihan, Iloilo City, Western Visayas, 5000, Philippines</t>
  </si>
  <si>
    <t>wifi, elevator, air_conditioning, non-smoking, internet_access, room_service, restaurant, shower</t>
  </si>
  <si>
    <t>Avelida Homes</t>
  </si>
  <si>
    <t>www.skyscanner.com.ph/hotel_deeplink/4.0/PH/en-US/PHP/h_h1/187722223/2026-03-02/2026-03-03/hotel/hotel/hotels?legacy_provider_id=927111&amp;rooms=1&amp;closed_user_group=mobile&amp;hb_data=9UCtrPHOKhFdHzIJtMBTjBhHL-iVtp5clVy1FGUB2rtbZKNmtbylOAX9BoLVYN-fxVuYENcFQ0OQ7wpoODG42z989X6bua9g1TKJw-8nAkMNog2oIkl6WJGpHjd_nAgOOeGMk4LrJToz9Wof5qVjNYmG6njXbZyVzQ5uV_5Y6KsJlrq1ZTzqWNr7M82aIV2n-snjL_XWgj1Jw5JFiUA1pEBQKJyCPkFW358O-rI5pI5dkDPMzilE1X-si_Tmv4Rps4Q5tdjeevj-XCTu_bHMAQNEVIU%3D&amp;q_datetime_utc=2026-03-01T23%3A12%3A43&amp;ticket_price=3330&amp;quote_id=-3525399435690321402&amp;utid_state=1&amp;channel=iphone&amp;price_without_closed_user_group=3700&amp;tm_place_name=Iloilo&amp;deeplink_data=eyJmaWVsZHMiOnsic2lnbmF0dXJlIjoiNWFmZTZmYmExYWVlNTE1NTQ2MTVjNjU1ZTFhNDlhZDYifSwidXJsIjoiaHR0cHM6Ly9waC5ob3RlbHMuY29tL0hvdGVsLVNlYXJjaD90cGlkPTMyMTQmbXBlPTE3NzI0MDY3MjYmZW5kRGF0ZT0yMDI2LTAzLTAzJmFkdWx0cz0xJmxvY2FsZT1lbl9QSCZjaGlkPWVhY2I2YTc3LWZhZjMtNGEwYy05ODczLWMwZDhkMGE0NDUxYyZlYXBpZD00NCZtY3RjPTMmc3RhcnREYXRlPTIwMjYtMDMtMDImbXBkPVBIUCZtcG49MjE2NjE0OTQxJmN1cnJlbmN5PVBIUCZyYXRlcGxhbmlkPTM5MzQ2NjU4OSZtcG09MjQmbXBwPTEmbXBvPUVDJnNlbGVjdGVkPTI3NTM2MzA0Jm1wYj0zNTYuNzkmbXBxPTI5NzMuMjEmbXBhPTI5NzMuMjEifQ%3D%3D&amp;utid=15102371-0ccb-7e11-d2c4-629a1dc0eade&amp;tm_stars=3&amp;client_id=skyscanner_app&amp;redirect_delay=1000&amp;price_policy=2&amp;pre_redirect_id=c839fecc-b3de-cc27-17d7-f1bccde05c94&amp;tm_city_code=ILOP&amp;max_price=6572&amp;guests=1&amp;request_id=c839fecc-b3de-cc27-17d7-f1bccde05c94&amp;tm_country_code=PH</t>
  </si>
  <si>
    <t>10.71406, 122.5538484</t>
  </si>
  <si>
    <t>J7 Hotel, Jalandoni Street, Bolilao, Mandurriao, Calubihan, Iloilo City, Western Visayas, 5000, Philippines</t>
  </si>
  <si>
    <t>parking, wifi, elevator, air_conditioning, non-smoking, internet_access, 24-hour_front_desk_service, smoking_areas, massage, iron, spa, multilingual_staff, room_service, express_check-in, restaurant, bar, safe_deposit_box, car_rental, meeting_facilities, banquet_service, shuttle_service, luggage_storage, airport_shuttle, photocopier, accessible, fax, concierge, pants_press</t>
  </si>
  <si>
    <t>J7 HOTEL</t>
  </si>
  <si>
    <t>www.skyscanner.com.ph/hotel_deeplink/4.0/PH/en-US/PHP/h_ad/222288350/2026-03-02/2026-03-03/hotel/hotel/hotels?legacy_provider_id=22&amp;rooms=1&amp;closed_user_group=general&amp;hb_data=0OKVj0c9jH6cugcigkSj2mQYxRx04lNslaYWzCvBTTSk4lt7mYn4eXDylv9IfIQvsOvcF32fb1w5Wd_SV6wKClM4ya-Ri3Nr9AnD0cU7gCVzoTlVXB8DuccHObVKrjZ2Ibs4AVMfl6hTM9vgQ7r50YGg_kBOyS1lY9QURglzcBVTSjpZIndDqmoqK8azZumVzqLvId4zrkOSrDwijYxn3WNnF98ymzdNae_fdvl_AuUZVz_BAGpAfk1Gwe0rpepaKjFNNClTBj9nn_d_QmdFLC70UC6w41Hw01ZXwUIDw0uZYgtMHyX7Yf29FEYFGjUOMT1qW-ql7XTCgE4OIrz1mPmXPfQKtcSgaLgmswpqHsAvgasCY3UZpeerEZw8aImei4RvPs8pNt1wv2OPYOBnrXEVCcgfDbz5Fx3obuvxjGHu&amp;q_datetime_utc=2026-03-01T23%3A12%3A44&amp;ticket_price=1293&amp;quote_id=3744150057190571607&amp;utid_state=1&amp;channel=iphone&amp;price_without_closed_user_group=3387&amp;tm_place_name=Iloilo&amp;deeplink_data=eyJmaWVsZHMiOnsic2lnbmF0dXJlIjoiYTM4NjIzZmM2YmMxOWZjYmJhMTA0NWQ3ZWRkYzI2MWIifSwidXJsIjoiaHR0cHM6Ly93d3cuYWdvZGEuY29tL3BhcnRuZXJzL3BhcnRuZXJzZWFyY2guYXNweD9jaWQ9MTg0NjM4MyZoaWQ9MjM3NTQ0NiZjdXJyZW5jeT1QSFAmY2hlY2tpbj0yMDI2LTAzLTAyJmNoZWNrb3V0PTIwMjYtMDMtMDMmTnVtYmVyb2ZBZHVsdHM9MSZOdW1iZXJvZkNoaWxkcmVuPTAmUm9vbXM9MSZtY2lkPTMzMiZtYXN0ZXJSb29tSWQ9MTM3NDExMDYmbXB0PVpUVTFZbkpPTVdSMFpGb3dSemhXY0ZjcmFHZDNNRlZqTkdadlMxbG1SMk5NUWxSdmNFTlBWbWRyUWtodkwwdG9WM2xYYzBwSGNtbHlablpYTVhJME5HdDJVRTFxZFVKRFRFd3JlUSZUb3RhbFByaWNlPTEyOTIuNzkmVG90YWxUYXg9MTQ5LjQ0JlRvdGFsRmVlPTEwOS4xMiZUb3RhbFN1cmNoYXJnZT0wJm1jdXI9UEhQIn0%3D&amp;utid=2cdc06b6-2d3c-33aa-8116-630c0d06b427&amp;tm_stars=3&amp;client_id=skyscanner_app&amp;redirect_delay=1000&amp;price_policy=2&amp;pre_redirect_id=faa45559-535e-1526-0f63-ad6d68cdb3e9&amp;tm_city_code=ILOP&amp;max_price=1892&amp;guests=1&amp;request_id=faa45559-535e-1526-0f63-ad6d68cdb3e9&amp;tm_country_code=PH</t>
  </si>
  <si>
    <t>10.7222428, 122.5543446</t>
  </si>
  <si>
    <t>El 98 Street, Desamparados, Jaro, Calubihan, Iloilo City, Western Visayas, 5000, Philippines</t>
  </si>
  <si>
    <t>parking, wifi, air_conditioning, non-smoking, internet_access, 24-hour_front_desk_service, smoking_areas, iron, room_service, television, shower, complimentary_bottled_water, telephone</t>
  </si>
  <si>
    <t>Pearli View Hotel</t>
  </si>
  <si>
    <t>www.skyscanner.com.ph/hotel_deeplink/4.0/PH/en-US/PHP/h_ad/153330175/2026-03-02/2026-03-03/hotel/hotel/hotels?legacy_provider_id=22&amp;rooms=1&amp;closed_user_group=general&amp;hb_data=VTLj6kZdsD4pZHp3xwB42LM08RSUCDqoEFlqJYFajwIGDhRItpw8luuZJoNhtJb1s8WYw_3Dh4jYkmhTNP4Y28_6a-ICtiUTM1ODpahrnW0lU6n0uALfCVU_8ZF4G6eTxkQ6a-2NF6wtXqBBQrt98MO4sLHUlRU65Shtv6w0XwJTehaDTmZRsrMKXHFgmB9Ai6SHJRpA5CwOW8PWvW_7EJBlaGw8MAESnmw8BV9K_rYp-ziM7ub3TCxmPdFN1iy-ijtEqZk1sFM7fVwreKVx3ujlm1uKXCro5gV0C4SeuntSn8zk4Kk_GhQivt-t8NbF98mrxOlYzy4oNdDYBUgGtY-ngkkgrOuX_sm-wpFFV3Y6c-Th8v5LH8K3WeplFrrOSOAMPU3MHnK9WK-ESuFIDrEp7vx9uRd3_PXa0kZnJ5OV&amp;q_datetime_utc=2026-03-01T23%3A12%3A48&amp;ticket_price=2398&amp;quote_id=485254818437810554&amp;utid_state=1&amp;channel=iphone&amp;price_without_closed_user_group=5432&amp;tm_place_name=Iloilo&amp;deeplink_data=eyJmaWVsZHMiOnsic2lnbmF0dXJlIjoiMmMwZjc0NTliYzA4YTE3YTVjNjZhMGYwZDcxOTY0N2UifSwidXJsIjoiaHR0cHM6Ly93d3cuYWdvZGEuY29tL3BhcnRuZXJzL3BhcnRuZXJzZWFyY2guYXNweD9jaWQ9MTg0NjM4MyZoaWQ9MTYyMjQwMCZjdXJyZW5jeT1QSFAmY2hlY2tpbj0yMDI2LTAzLTAyJmNoZWNrb3V0PTIwMjYtMDMtMDMmTnVtYmVyb2ZBZHVsdHM9MSZOdW1iZXJvZkNoaWxkcmVuPTAmUm9vbXM9MSZtY2lkPTMzMiZtYXN0ZXJSb29tSWQ9MTEyOTAyODcmbXB0PWJHZ3ZZbmhGTVhwQ1FUVjJTRGxoYVhwWVpIaFZTMFJJTW1kek5EZFNaVlpITjBkNFMyUmFlbVJtTlV3NFFVWmtXWE5YUlV0RU4yMHhja1JCY1dNdmNXbHRiMk12TlZaSFZrMUZSZyZUb3RhbFByaWNlPTIzOTguNDMmVG90YWxUYXg9Mjc3LjE3JlRvdGFsRmVlPTIwMi41MiZUb3RhbFN1cmNoYXJnZT0wJm1jdXI9UEhQIn0%3D&amp;utid=d4f69b90-953b-472f-6c6e-02d715f9b826&amp;tm_stars=2&amp;client_id=skyscanner_app&amp;redirect_delay=1000&amp;price_policy=2&amp;pre_redirect_id=dbfa7e23-8628-9f06-b1b2-c82690a43eff&amp;tm_city_code=ILOP&amp;max_price=3094&amp;guests=1&amp;request_id=dbfa7e23-8628-9f06-b1b2-c82690a43eff&amp;tm_country_code=PH</t>
  </si>
  <si>
    <t>10.7092205, 122.5501553</t>
  </si>
  <si>
    <t>Commonwealth Insurance Company, Donato Pison Avenue, San Rafael, Mandurriao, Calubihan, Iloilo City, Western Visayas, 5000, Philippines</t>
  </si>
  <si>
    <t>parking, wifi, elevator, air_conditioning, non-smoking, internet_access, 24-hour_front_desk_service, massage, iron, multilingual_staff, room_service, restaurant, safe_deposit_box, desk, luggage_storage, airport_shuttle, accessible, concierge, wheelchair_accessible, complimentary_bottled_water, telephone, minibar, hairdryer, wake-up_call</t>
  </si>
  <si>
    <t>District 21 Hotel</t>
  </si>
  <si>
    <t>www.skyscanner.com.ph/hotel_deeplink/4.0/PH/en-US/PHP/h_ct/130068161/2026-03-02/2026-03-03/hotel/hotel/hotels?legacy_provider_id=31&amp;rooms=1&amp;hb_data=_5DJNdJuB-hcv7T-mw5PGIoqLJb_Lp4091WJ_Lc74eNgbycSqko8JCPvstmH0lwxRfPdZcAIXxfyxVgP4brQAbnqgfjhAqk7qNBo7xtAzwfJJiCq2yweEH2HTgjee8_WvrqYFcwtr00b2oex0kQ-nAbJc84ndwHx3uT6Xgjj3N63dOwT-WNFgXrPgzmaKyBiSyUTBcLHqX-Toe2uOxXWhSYfDoAvKYoRemA0o853ftler9QdVxBa0_MpxGyAv0hx3pvS3bZIcEkqQdes204Swy1_QPNo9SPttLrJqa4YuGQGtL_nG9jtlUVRR0fpqI6fbL3L_U28xRvda41dmSHB_QwYJ6o7txS9G2eLlb5sviT6PIwUWoPOP5zAstlUnPgKSeoQLG_pw_yYwfNvAbXjVOLoCVmqO6OKsmj-HJndeA%3D%3D&amp;q_datetime_utc=2026-03-01T23%3A12%3A47&amp;ticket_price=1388&amp;quote_id=-8745405565922523162&amp;utid_state=1&amp;channel=iphone&amp;tm_place_name=Iloilo&amp;deeplink_data=eyJmaWVsZHMiOnsic2lnbmF0dXJlIjoiNmMyY2E3YWJjNzJjMzI3YzBmMzE3ZmM0ZjJlMGVjNTgifSwidXJsIjoiaHR0cHM6Ly9waC50cmlwLmNvbS9ob3RlbHMvcmVkaXJlY3Q%2FaG90ZWxpZD0yOTA0MjQ5JmNpdHk9Njk5OCZBbGxpYW5jZWlkPTEyNjA3JnNpZD04ODg4MzImY2hlY2tpbj0yMDI2LTAzLTAyJmNoZWNrb3V0PTIwMjYtMDMtMDMmc2hvcHBpbmdpZD1mY2ZmM2JlMGM0YzM0MzA5ODZhM2ZhZmM1ODc5YTRmNiZhZHVsdD0xJmNoaWxkcmVuPTAmYWdlcz0mbGFuZ3VhZ2U9ZW5waCZsb2NhbGU9ZW5fUEgmcm9vbWlkPTEyMTc1MjM2OTQmc3dpZD0wJnBheT1QUCZmZ3Q9MSZjcm49MSZjdXJyPVBIUCZ3a3A9MSZzdGFuZD1INHNJQUFBQUFBQUFfd0FEQWZ6LUNtRUtBaGdCRWdRSUFSQUFHbFVJN3RfSHhBUVNBVElZQURDNER6aU9hNWdCdWFHeEFhZ0JBTGdCQXNBQkFORUJQUXJYbzNCMWtrRGhBV1ptWm1abXNKVkE2QUg0amM2MEFZZ0NJSWtFcEhBOUN0ZWpGMENnQkFDaEJRQUFBQUFBQUFBQUdpQm1ZMlptTTJKbE1HTTBZek0wTXpBNU9EWmhNMlpoWm1NMU9EYzVZVFJtTmlBRUtNZVBrODBHU0FGU0JqQTFaR05rTjFvY0NnTlZVMFFSd29hblY4cHlHMEFhQTFCSVVDRVFXRG0weUhhLVAySUZaVzVmVUVob3VSUndBWGdBaWdFSFNBRjRBTWdCQWFvQkJ3b0RNREl4RUFMeUFTSm1ZMlptTTJKbE1HTTBZek0wTXpBNU9EWmhNMlpoWm1NMU9EYzVZVFJtTmw4eGtnSUJOSm9DQUFBQUFQX19BUUFBX19fSFVRQVJBd0VBQUEifQ%3D%3D&amp;utid=98109a1e-e39e-7e92-0c42-03a62666c9e1&amp;tm_stars=2&amp;client_id=skyscanner_app&amp;redirect_delay=1000&amp;price_policy=2&amp;pre_redirect_id=41cd6a68-9b57-71bb-49e3-d99949dcf4d3&amp;tm_city_code=ILOP&amp;max_price=1800&amp;guests=1&amp;request_id=41cd6a68-9b57-71bb-49e3-d99949dcf4d3&amp;tm_country_code=PH</t>
  </si>
  <si>
    <t>10.694334, 122.5634381</t>
  </si>
  <si>
    <t>One Lourdes Dormitel, Fuentes Street, San Jose (City Proper), City Proper, Iloilo City, Western Visayas, 5000, Philippines</t>
  </si>
  <si>
    <t>One Lourdes DORMITEL</t>
  </si>
  <si>
    <t>www.skyscanner.com.ph/hotel_deeplink/4.0/PH/en-US/PHP/h_ad/216736039/2026-03-02/2026-03-03/hotel/hotel/hotels?legacy_provider_id=22&amp;rooms=1&amp;closed_user_group=general&amp;hb_data=kcZvbJTMaXXz9DUfY0A_Yu6bJ9Cr0n6qu5m93rU8x2RCtOPS-qE1sTIvaze-oSWU6O5Ld8hx-f1dwdc9JLhxuwdYBwwHWXYcjQ9mfxNPjeQ8sFcNQp4nhSQ0GlvE0J_xk8utfRNLBT2W3HRCSm9NPMBGsauR9YwWVXapMZitQdiKECm5hK6nFjXs0NUdFlqttVkBmIbs8xDaCw6YhH1a_tZv3gynuIDr1BbafxsG8AfKDl_r-cnYgWySNqj1DuesGWzDs7gqdG00Sd81I0U305VJoYIVYb7gvRFQlqmq9K9Dq7lx7UwKtQqqw3P0V1OsdhKbokhMiTFFj9oyN5QtmShYya2L0-8gIU5O6pqcS0-8ITPWy6kEJQxkufeMiPeg3uIA-yaGHKbY5LiAtGNQN9hQdXLy3UJ_uFOnbDHQe7QW&amp;q_datetime_utc=2026-03-01T23%3A12%3A53&amp;ticket_price=6416&amp;quote_id=-6833344878652213968&amp;utid_state=1&amp;channel=iphone&amp;price_without_closed_user_group=8272&amp;tm_place_name=Iloilo&amp;deeplink_data=eyJmaWVsZHMiOnsic2lnbmF0dXJlIjoiMjU4YmZhNjQzZjdlYTc5YmY0MzNhNzA5Mzg1NDJhYWIifSwidXJsIjoiaHR0cHM6Ly93d3cuYWdvZGEuY29tL3BhcnRuZXJzL3BhcnRuZXJzZWFyY2guYXNweD9jaWQ9MTg0NjM4MyZoaWQ9NTA1OTg2MCZjdXJyZW5jeT1QSFAmY2hlY2tpbj0yMDI2LTAzLTAyJmNoZWNrb3V0PTIwMjYtMDMtMDMmTnVtYmVyb2ZBZHVsdHM9MSZOdW1iZXJvZkNoaWxkcmVuPTAmUm9vbXM9MSZtY2lkPTI5MDAyJm1hc3RlclJvb21JZD0zODQyOTQ1NCZtcHQ9VnpCMGNVWnVSemhZWjFGVU1tZGtkVFp0ZGxBNVUxRkxVVEZpWkc1RUwyNW1WSEZwT0daUWJFOVFWVWh4Y1ZWaU1EbHBXSGR1YTNOeGFWSldSRFZ4ZG5RME1uaENiREpGYUM5dmRBJlRvdGFsUHJpY2U9NjQxNi4xMiZUb3RhbFRheD02OTYuMTImVG90YWxGZWU9NTIwLjAwJlRvdGFsU3VyY2hhcmdlPTAmbWN1cj1QSFAifQ%3D%3D&amp;utid=6826271c-fbe3-bf11-9848-90dd7cdf096e&amp;tm_stars=4&amp;client_id=skyscanner_app&amp;redirect_delay=1000&amp;price_policy=2&amp;pre_redirect_id=72374d86-681d-ce68-c04e-f8815620f267&amp;tm_city_code=ILOP&amp;max_price=10738&amp;guests=1&amp;request_id=72374d86-681d-ce68-c04e-f8815620f267&amp;tm_country_code=PH</t>
  </si>
  <si>
    <t>10.7136407, 122.544714</t>
  </si>
  <si>
    <t>Courtyard by Marriott Iloilo, Daytona Avenue, Iloilo Business Park, San Rafael, Mandurriao, Calubihan, Iloilo City, Western Visayas, 5000, Philippines</t>
  </si>
  <si>
    <t>www.skyscanner.com.ph/hotel_deeplink/4.0/PH/en-US/PHP/h_h1/216736039/2026-03-05/2026-03-06/hotel/hotel/hotels?legacy_provider_id=927111&amp;rooms=1&amp;closed_user_group=mobile&amp;hb_data=9a8ghmHQMQQskRSziswDI4z9bNCHFQmB7C8qUb8FCNnN5dnvFXZBoQqDuov_99hNBtFUUoyNW19wU8vwVYG-IaKF6EdC1BuJge1f-zvh4Wo1HpPNQpfIYAIaph9xOveerSv8MAT1BD4-ukGK6zQ6cfnnEeHYUv4BQBoHpPXmi4a7DPTNfc7IZJN5t9sxPg3jJAJyFR-2mgaL3liSG0h6qdg67hCqFw9Sgx34b52fHgTGKfeU7nnQg91rxXJFfsCJg5YvzVPWZ8TavaOP51_WW5C8ASw%3D&amp;q_datetime_utc=2026-03-05T12%3A20%3A13&amp;ticket_price=6292&amp;quote_id=6827204421720162464&amp;utid_state=1&amp;channel=iphone&amp;price_without_closed_user_group=8397&amp;tm_place_name=Iloilo&amp;deeplink_data=eyJmaWVsZHMiOnsic2lnbmF0dXJlIjoiMmE1Y2QxMGFjNmE5ZTU5ZmM1NjE4ZGViNDllYTUyZWYifSwidXJsIjoiaHR0cHM6Ly9waC5ob3RlbHMuY29tL0hvdGVsLVNlYXJjaD9tcGQ9UEhQJnRwaWQ9MzIxNCZtcGU9MTc3MjcxMzEwNyZlbmREYXRlPTIwMjYtMDMtMDYmYWR1bHRzPTEmbXBuPTIxOTkxNjE5NyZtcG09MjQmbXBwPTEmbG9jYWxlPWVuX1BIJm1wbz1FQyZjaGlkPThjMmIwYTc5LTc5Y2MtNDIzNS1hOTU5LWQwNjIxZWVlYmQ4NSZtcHE9NTYxMC4wMCZlYXBpZD00NCZtY3RjPTMmY3VycmVuY3k9UEhQJnJhdGVwbGFuaWQ9Mjg2MDUzNDAwJnNlbGVjdGVkPTI1MDg3MTA4JnN0YXJ0RGF0ZT0yMDI2LTAzLTA1Jm1wYj0xMTkyLjQ2Jm1wYT01MTAwLjAwIn0%3D&amp;utid=1e318874-10a6-737d-52b6-ad30f1b9fb69&amp;tm_stars=4&amp;client_id=skyscanner_app&amp;price_policy=2&amp;pre_redirect_id=243cc0ce-c4c6-79c3-942b-79417c3801ad&amp;tm_city_code=ILOP&amp;max_price=10611&amp;guests=1&amp;request_id=243cc0ce-c4c6-79c3-942b-79417c3801ad&amp;tm_country_code=PH</t>
  </si>
  <si>
    <t>10.7060447, 122.5529593</t>
  </si>
  <si>
    <t>SamÃƒÆ’Ã‚Â¢ÃƒÂ¢Ã¢â‚¬Å¡Ã‚Â¬ÃƒÂ¢Ã¢â‚¬Å¾Ã‚Â¢s 21 Hotel</t>
  </si>
  <si>
    <t>www.skyscanner.com.ph/hotel_deeplink/4.0/PH/en-US/PHP/h_ct/130068394/2026-03-02/2026-03-03/hotel/hotel/hotels?legacy_provider_id=31&amp;rooms=1&amp;closed_user_group=apps&amp;hb_data=qf6trCj0sfdpTw7p4JRyTq2a3euens-g1JY9wrvH8mIGIzkl9pg7zO0krOoG4Ur6cV50HObcxuEl6NJ-pvha6yguFgJXh1ZNE9fX05hnOR2sthRgq8tTg6AtV5agRQTqOm9nFp4B3829ru2kz8sqxdIWe5ceZYK3x8JOYsTsKGyYm0q9bsqd32SohRQbeMYljdeqhfTheZeSIcSlV7YsUgoVcmuDmM5cmx3CcN7-8iCrx2yBDmHgc57B5AqfiSB-XoWsCFul_TvVXAbdpR6Oav4YQ8z3UD2jMAcOnFE3GIxA5F4i0TO1e9_n1fw7s5oD3k2rV-GRjIb-EXb0hnqTrdW5LQ9gqPSnNG1J9OdxxDnLYGNgENFb-XnOLAelQjLb2lYY1mWEVMawXEhm5vV1KLGcJZwx8P3GwEdqvpptrw%3D%3D&amp;q_datetime_utc=2026-03-01T23%3A12%3A54&amp;ticket_price=1590&amp;quote_id=1779200432237454725&amp;utid_state=1&amp;channel=iphone&amp;price_without_closed_user_group=1850&amp;tm_place_name=Iloilo&amp;deeplink_data=eyJmaWVsZHMiOnsic2lnbmF0dXJlIjoiNjU4N2M4MDg1NmY3ZGY1ZTk5ZGVjOGRhOTJlODdhOTIifSwidXJsIjoiaHR0cHM6Ly9waC50cmlwLmNvbS9ob3RlbHMvcmVkaXJlY3Q%2FaG90ZWxpZD0yOTAwODY5JmNpdHk9Njk5OCZBbGxpYW5jZWlkPTEyNjA3JnNpZD04ODg4MzImY2hlY2tpbj0yMDI2LTAzLTAyJmNoZWNrb3V0PTIwMjYtMDMtMDMmc2hvcHBpbmdpZD0zMjk3MjgzZjlkZDI0ZTYzOTVhZTRjZDQ3YmEwMTAwNiZhZHVsdD0xJmNoaWxkcmVuPTAmYWdlcz0mbGFuZ3VhZ2U9ZW5waCZsb2NhbGU9ZW5fUEgmcm9vbWlkPTEwNjcwNzIwMjgmc3dpZD0wJnBheT1QUCZmZ3Q9MSZpc19zcD1NMiZjcm49MSZjdXJyPVBIUCZ3a3A9MSZzdGFuZD1INHNJQUFBQUFBQUFfd0FOQWZMLUNtc0tBaGdCRWdRSUFSQUFHbDhJblBUb19BTVlBREFBT0pFU21BR0ZoN0VCcUFFQXVBRUJ3QUVBMFFFVXJrZmhlaVNWUU9FQlNPRjZGSzdYbUVEb0FjbTQtd2lJQWlDSkJBQUFBQUFBQUFBQW9BUUhxZ1FNQ053UEVWeVB3dlVvU0hCQW9RVnhQUXJYb3dDT1FCb2dNekk1TnpJNE0yWTVaR1F5TkdVMk16azFZV1UwWTJRME4ySmhNREV3TURZZ0JDajE5NUxOQmtnQlVnWTJaV1V3TlRGYUhBb0RVRWhRRVJCWU9iVElkcjRfR2dOUVNGQWhFRmc1dE1oMnZqOWlCV1Z1WDFCSWFMa1VjQUY0QUlvQkIwZ0JlQURJQVFHcUFRY0tBekF4TWhBQjhnRWlNekk1TnpJNE0yWTVaR1F5TkdVMk16azFZV1UwWTJRME4ySmhNREV3TURaZk1KSUNBVFNhQWdBQUFBRF9fd0VBQVBfXzAycV9TZzBCQUFBIn0%3D&amp;utid=65fe6749-e142-23db-0f95-1ebb9092735c&amp;tm_stars=2&amp;client_id=skyscanner_app&amp;redirect_delay=1000&amp;price_policy=2&amp;pre_redirect_id=7144f958-6cce-6144-1ae1-61e5865ca60b&amp;tm_city_code=ILOP&amp;max_price=2146&amp;guests=1&amp;request_id=7144f958-6cce-6144-1ae1-61e5865ca60b&amp;tm_country_code=PH</t>
  </si>
  <si>
    <t>10.6951097, 122.5707026</t>
  </si>
  <si>
    <t>Aldeguer Street, Iloilo Central Business District, City Proper, Iloilo City, Western Visayas, 5000, Philippines</t>
  </si>
  <si>
    <t>Harbor Town Hotel</t>
  </si>
  <si>
    <t>www.skyscanner.com.ph/hotel_deeplink/4.0/PH/en-US/PHP/h_ad/130072527/2026-03-02/2026-03-03/hotel/hotel/hotels?legacy_provider_id=22&amp;rooms=1&amp;closed_user_group=general&amp;hb_data=vYkOWvD7A09DShvn9IZv3EJTxMzZRp29Hi0ieilvjiTxR3Jq61d6BzNXl532g0fBCAdSccBGNnGpUWDL7SrNsQxcC_1_C_xrPr4Oiddq92t6tldXH35boEXQFF1IGOYEsnwpTtIG17jbehzEULiBRNAeXD9SQYVTvl2XuidhKd12S6YHu_bbtrixmnNcrkhiMAAn9YZ2ZFOE2Ene4gNmfJVN0_0SupDafIYxNMNrLqlX7V9cILjNVp7KRZzvMpyR45mRK1aPS1v9_9__CMiMrMT6k2ML3Zl7k3ltDxWaWZ8y_YIom_Fxhxar9n6QgfEN9jshD67zaHThk0IbzCJcj4Rre8_P6j7zcmQb25F67snApKjY5hp98mZY-JGKDD8j36nIsn8GWOABIFaFjL2cmIb6xN1IHq7M3Ndu-gE9ILrN&amp;q_datetime_utc=2026-03-01T23%3A12%3A59&amp;ticket_price=2331&amp;quote_id=2305252694869431548&amp;utid_state=1&amp;channel=iphone&amp;price_without_closed_user_group=4669&amp;tm_place_name=Iloilo&amp;deeplink_data=eyJmaWVsZHMiOnsic2lnbmF0dXJlIjoiNjYzYjQyZDI2OTJiNTZhMDhjMWYyYWM1Y2NlYWFhMmMifSwidXJsIjoiaHR0cHM6Ly93d3cuYWdvZGEuY29tL3BhcnRuZXJzL3BhcnRuZXJzZWFyY2guYXNweD9jaWQ9MTg0NjM4MyZoaWQ9MjcxNDUzJmN1cnJlbmN5PVBIUCZjaGVja2luPTIwMjYtMDMtMDImY2hlY2tvdXQ9MjAyNi0wMy0wMyZOdW1iZXJvZkFkdWx0cz0xJk51bWJlcm9mQ2hpbGRyZW49MCZSb29tcz0xJm1jaWQ9Mjc5ODMmbWFzdGVyUm9vbUlkPTMzNTE4MTcmbXB0PWNtNU9ZU3MxZVdNNUwwd3lSMEZDUVhFeWFXaHFaRWt4VnpWbWJqbEpjbTFJYTBSRmJFNTFibGROWkdkUk9UaFhZakl3TVVwTVUybDRUSEpYVm5CWVVHUjFhRk0yTm1SRU5FZzVUdyZUb3RhbFByaWNlPTIzMzAuODYmVG90YWxUYXg9MjE4LjU5JlRvdGFsRmVlPTIwMS43MyZUb3RhbFN1cmNoYXJnZT0wJm1jdXI9UEhQIn0%3D&amp;utid=9e983c86-44ae-eb76-57ea-3bf8e04a2749&amp;tm_stars=3&amp;client_id=skyscanner_app&amp;redirect_delay=1000&amp;price_policy=2&amp;pre_redirect_id=03d4068d-33d2-972d-37ff-221224f30fe6&amp;tm_city_code=ILOP&amp;max_price=4590&amp;guests=1&amp;request_id=03d4068d-33d2-972d-37ff-221224f30fe6&amp;tm_country_code=PH</t>
  </si>
  <si>
    <t>10.7084819, 122.5675225</t>
  </si>
  <si>
    <t>JD's, Huervana Street, Luna, Railway, La Paz, Iloilo City, Western Visayas, 5000, Philippines</t>
  </si>
  <si>
    <t>The Grand Dame Hotel</t>
  </si>
  <si>
    <t>https://www.google.com/maps/place/Iloilo/data=!4m11!3m10!1s0x33aee50049e98f9d:0x95a8f4be63f5181f!5m3!1s2026-03-01!4m1!1i2!8m2!3d10.7201501!4d122.5621063!16s%2Fg%2F11ww49kwpn!19sChIJnY_pSQDlrjMRHxj1Y770qJU?authuser=0&amp;hl=en&amp;rclk=1</t>
  </si>
  <si>
    <t>10.7201501, 122.5621063</t>
  </si>
  <si>
    <t>Comision Civil Street, Jereos, San Pedro, Jaro, Calubihan, Iloilo City, Western Visayas, 5000, Philippines</t>
  </si>
  <si>
    <t>Iloilo Paraw Beach Resort</t>
  </si>
  <si>
    <t>www.skyscanner.com.ph/hotel_deeplink/4.0/PH/en-US/PHP/h_ct/212403240/2026-03-02/2026-03-03/hotel/hotel/hotels?legacy_provider_id=31&amp;rooms=1&amp;hb_data=XxmXxY7HEqzlv14p1c8e-OihjBnNqabiKNbYi3eVM2jNsUVBaEZ-ThtDuRLbsGu6D7mZssnbq6btAuRxQsUadtkQoL4FzbZ15y5kvYl9qW15fSnZnFQinVTUiZLJnRctoPVY3X1mnqAji-XtZdckecqlR4ao6rh88orAY-IJd939714lMpuL6axLIsQiw2T0Ql0KcpkU49ODjLzAxzXguY4Nzr9fbec8-m1y-ddIYzGM2PqYJxZjILw12FAlW7gLpRXX6YgpO4Mtv37X6lJIM13FJQXdwa4crWA-vraE6mm4dtqqoteYUMzYetmAYzYj8YNVum1g0DuVw4Z5p1BHyMTnvvpFRCHAY3kwImmuS3YDCyHU8VPMUSJKSqmG7Fc0kTEj2Md9FJGirf32wh73p5KK9HZmueaBmLA902MIpA%3D%3D&amp;q_datetime_utc=2026-03-01T23%3A13%3A00&amp;ticket_price=1384&amp;quote_id=3003314757176923419&amp;utid_state=1&amp;channel=iphone&amp;tm_place_name=Iloilo&amp;deeplink_data=eyJmaWVsZHMiOnsic2lnbmF0dXJlIjoiZTViMmU5ODk2ZDRlYjYyNzJjNDYyZTFlMzUzYmJhOGYifSwidXJsIjoiaHR0cHM6Ly9waC50cmlwLmNvbS9ob3RlbHMvcmVkaXJlY3Q%2FaG90ZWxpZD04ODgxOTgyMCZjaXR5PTY5OTgmQWxsaWFuY2VpZD0xMjYwNyZzaWQ9ODg4ODMyJmNoZWNraW49MjAyNi0wMy0wMiZjaGVja291dD0yMDI2LTAzLTAzJnNob3BwaW5naWQ9MzI5NzI4M2Y5ZGQyNGU2Mzk1YWU0Y2Q0N2JhMDEwMDYmYWR1bHQ9MSZjaGlsZHJlbj0wJmFnZXM9Jmxhbmd1YWdlPWVucGgmbG9jYWxlPWVuX1BIJnJvb21pZD0xMjI3MjEwNDA2JnN3aWQ9MCZwYXk9UFAmZmd0PTEmY3JuPTEmY3Vycj1QSFAmd2twPTEmc3RhbmQ9SDRzSUFBQUFBQUFBX3dENEFBZl9DbDBLQWhnQkVnUUlBUkFBR2xFSXB2Mld5UVFZQURBQU9Qc1JtQUhza0swcXFBRUF1QUVDd0FFQTBRR1B3dlVvWEdlU1FPRUJwSEE5Q3RlZmxVRG9BYUN1MGFZQmlBSWdpUVFBQUFBQUFBQUFBS0FFQUtFRkFBQUFBQUFBQUFBYUlETXlPVGN5T0RObU9XUmtNalJsTmpNNU5XRmxOR05rTkRkaVlUQXhNREEySUFRbzlmZVN6UVpJQVZJR1pUa3pNVFJoV2h3S0ExQklVQkVRV0RtMHlIYS1QeG9EVUVoUUlSQllPYlRJZHI0X1lnVmxibDlRU0dpNUZIQUJlQUNLQVFkSUFYZ0F5QUVCcWdFQThnRWlNekk1TnpJNE0yWTVaR1F5TkdVMk16azFZV1UwWTJRME4ySmhNREV3TURaZk1aSUNBVFNhQWdBQUFBRF9fd0VBQVBfX3RoRDg2dmdBQUFBIn0%3D&amp;utid=fab8bfad-8e0f-c3b4-e846-f6709c6e93cf&amp;tm_stars=1&amp;client_id=skyscanner_app&amp;redirect_delay=1000&amp;price_policy=2&amp;pre_redirect_id=a89d333c-3a9c-ee90-4428-b0fc4a7bbf7d&amp;tm_city_code=ILOP&amp;max_price=1384&amp;guests=1&amp;request_id=a89d333c-3a9c-ee90-4428-b0fc4a7bbf7d&amp;tm_country_code=PH</t>
  </si>
  <si>
    <t>10.7008019, 122.566806</t>
  </si>
  <si>
    <t>Eros Pension House, General Luna Street, Rizal Estanzuela, City Proper, Iloilo City, Western Visayas, 5000, Philippines</t>
  </si>
  <si>
    <t>RedDoorz @ Eros Travellers Pensione</t>
  </si>
  <si>
    <t>www.skyscanner.com.ph/hotel_deeplink/4.0/PH/en-US/PHP/h_h1/218593242/2026-03-02/2026-03-03/hotel/hotel/hotels?legacy_provider_id=927111&amp;rooms=1&amp;closed_user_group=mobile&amp;hb_data=8E_enaohzxnhLJhTRKYSk3Tj5srBe4QAZCgZO3s-BXSqwR8Eg082xpeO08sAOPr9i-uPX78dFC5SzzeoSnQOQMEq0vu4hHhprco4_x7NYVi-i5EPzo8T8XMmPu6qd5e4zqHG9OvZaTAvuXLLMBwJb-nnbT3WLszVWsKNJDdIW2QMigMWKdzNc9pneBjzweY2Urtduk7rdLzjL788lTnogslveWxNTil-QqzSpnsoh6A7F7XQPElBIidbNEFD88tarWRqgnbDlJlmbXNUZlcFBuHq73g%3D&amp;q_datetime_utc=2026-03-01T23%3A13%3A00&amp;ticket_price=1437&amp;quote_id=2769763181080190115&amp;utid_state=1&amp;channel=iphone&amp;price_without_closed_user_group=2245&amp;tm_place_name=Iloilo&amp;deeplink_data=eyJmaWVsZHMiOnsic2lnbmF0dXJlIjoiODAzN2VlZTc4YmJjYjA5OGRkYjk5MDQ3ZGFjNjkyZDQifSwidXJsIjoiaHR0cHM6Ly9waC5ob3RlbHMuY29tL0hvdGVsLVNlYXJjaD90cGlkPTMyMTQmbXBlPTE3NzI0MDM3MDEmZW5kRGF0ZT0yMDI2LTAzLTAzJmFkdWx0cz0xJmxvY2FsZT1lbl9QSCZjaGlkPWMxYmRhODhjLWRlNjAtNGE5OC04NzYzLWRiYzQzZGJjYzhmNyZlYXBpZD00NCZtY3RjPTMmc3RhcnREYXRlPTIwMjYtMDMtMDImbXBkPVBIUCZtcG49MzI3NTEwMTA0JmN1cnJlbmN5PVBIUCZyYXRlcGxhbmlkPTQwNTI0MTQ4OSZtcG09MjQmbXBwPTEmbXBvPUVDJnNlbGVjdGVkPTEyMTc0NzkyNyZtcGI9MjU5LjA5Jm1wcT0xMjk1LjQ3Jm1wYT0xMTc3LjcwIn0%3D&amp;utid=f71413ac-2c6f-194a-85c6-d3417c57aa3b&amp;tm_stars=3&amp;client_id=skyscanner_app&amp;redirect_delay=1000&amp;price_policy=2&amp;pre_redirect_id=1af7dc02-baff-048a-e1b4-d5f8eb9a163f&amp;tm_city_code=ILOP&amp;max_price=8326&amp;guests=1&amp;request_id=1af7dc02-baff-048a-e1b4-d5f8eb9a163f&amp;tm_country_code=PH</t>
  </si>
  <si>
    <t>10.7371971, 122.5391542</t>
  </si>
  <si>
    <t>Fajardo Subdivision, Sambag, Jaro, Santa Rosa, Iloilo City, Western Visayas, 5000, Philippines</t>
  </si>
  <si>
    <t>parking, wifi, air_conditioning, non-smoking, internet_access, smoking_areas, room_service</t>
  </si>
  <si>
    <t>Iloilo Transient Rooms</t>
  </si>
  <si>
    <t>www.skyscanner.com.ph/hotel_deeplink/4.0/PH/en-US/PHP/h_dy/46946500/2026-03-02/2026-03-03/hotel/hotel/hotels?legacy_provider_id=1751082105&amp;rooms=1&amp;closed_user_group=mobile&amp;hb_data=38OmT5jKGed9FBpJ9DrsuU9ZbALGAD862nnoUNsVHdoY2OkH8mYNqYwQ_5i0TtPEvvNEB1_zxhVtp4rHe7DLenVH3R1bobYviU2AZD8CqHwhTVp0gH_RQplymkBsHKyuTI-4otT0z7fb4zy7W1Ay2mwWLYkbZv78xh1AeFrP-G6MeJW4aIYm1ZtM0CyfWn35WkYXdQPOhF-02Tnesh28ML0hH-O1nAccrB0XHcLXDo1nYltOfk_LqqmJJr0BOIHtbLrTDbd6i35LkYYsCz0rLpLB9CY%3D&amp;q_datetime_utc=2026-03-01T23%3A12%3A58&amp;ticket_price=4000&amp;quote_id=3215720909957563778&amp;utid_state=1&amp;channel=iphone&amp;price_without_closed_user_group=7022&amp;tm_place_name=Iloilo&amp;deeplink_data=eyJmaWVsZHMiOnsic2lnbmF0dXJlIjoiMjRjNDA5NzA4ZjY3NmNmZjA2MjgxNmE0OTNkMmVjY2MifSwidXJsIjoiaHR0cHM6Ly93d3cuZXhwZWRpYS5jb20ucGgvSG90ZWwtU2VhcmNoP3RwaWQ9NjgmbXBlPTE3NzI0MDM3MDEmZW5kRGF0ZT0yMDI2LTAzLTAzJmFkdWx0cz0xJmxvY2FsZT1lbl9VUyZjaGlkPTQ5OGU1YWFlLWMyZjAtNGVjZS1hMzllLWY1NGZkNDUxZDFkNCZlYXBpZD00NjIzMCZtY3RjPTMmc3RhcnREYXRlPTIwMjYtMDMtMDImbXBkPUdCUCZtcG49MjAxNDQxMTU1JmN1cnJlbmN5PUdCUCZyYXRlcGxhbmlkPTIwNzE1OTAyMiZtcG09MjQmbXBwPTEmbXBvPUVDJnNlbGVjdGVkPTExNDc4NCZtcGI9OS4yOCZtcHE9NDYuMzkmbXBhPTQyLjE3In0%3D&amp;utid=903f6d56-23e0-1ed1-b50c-091a50029ee1&amp;tm_stars=3&amp;client_id=skyscanner_app&amp;redirect_delay=1000&amp;price_policy=2&amp;pre_redirect_id=17b0d4ed-918d-c1e6-f3ab-c1ab7983c425&amp;tm_city_code=ILOP&amp;max_price=6502&amp;guests=1&amp;request_id=17b0d4ed-918d-c1e6-f3ab-c1ab7983c425&amp;tm_country_code=PH</t>
  </si>
  <si>
    <t>10.7014081, 122.5679687</t>
  </si>
  <si>
    <t>BPI, General Luna Street, City Proper, Iloilo City, Western Visayas, 5000, Philippines</t>
  </si>
  <si>
    <t>wifi, elevator, air_conditioning, non-smoking, internet_access, 24-hour_front_desk_service, massage, currency_exchange, iron, spa, multilingual_staff, room_service, atm, restaurant, bar, safe_deposit_box, car_rental, business_center, meeting_facilities, banquet_service, shower, fitness_center, luggage_storage, airport_shuttle, photocopier, accessible, fax, concierge, wheelchair_accessible, shops, sauna, telephone, hairdryer</t>
  </si>
  <si>
    <t>Days Hotel by Wyndham Iloilo</t>
  </si>
  <si>
    <t>www.skyscanner.com.ph/hotel_deeplink/4.0/PH/en-US/PHP/h_ct/46997617/2026-03-02/2026-03-03/hotel/hotel/hotels?legacy_provider_id=31&amp;rooms=1&amp;closed_user_group=general&amp;hb_data=_l1ZgLOD_eJ0uv2c-yQ__zSnnFQ9C1FMaoGNzPFkjNuiSyD8smPEMUKyn2FNJh9vFSxIFayRz5TISXuvUKagBq0CMNgLiOMBGbQ-ElYvD66czs7rfxfh_gwiHuYGgBqqNnNoBNtnywliZIzfCda-g55ZDrVqJFdxBq0YdJf2lUL4yeddkLkph8gsn_XI63L3ZyO4scpRBw3rRBH7UemqqIYOC3VBuix0cms5qvj9BizkFzZBgCc4E102Zk5G-mOCUC2CHLGJX55EGsrO0RNxZuPXvIPeH0XhQurEzy7b7WcM-T9CjB7R_HUcjB_kNH1T1R3LjkWt_EKjSb2rt6rl-wFEJ6HnCYto6_pcojZXD7ZgaZKDbVxzTBhbpvyFrx5Z8PMxfyWG-1dWUnT9voc-kK9t9j_ngCCAe13d9CMgJg%3D%3D&amp;q_datetime_utc=2026-03-01T23%3A13%3A00&amp;ticket_price=1369&amp;quote_id=6868487879431205061&amp;utid_state=1&amp;channel=iphone&amp;price_without_closed_user_group=3507&amp;tm_place_name=Iloilo&amp;deeplink_data=eyJmaWVsZHMiOnsic2lnbmF0dXJlIjoiODQ3YzljYzM2ODA0ZWQ3ZDk1NDExNjQzMjdhZWMzMWUifSwidXJsIjoiaHR0cHM6Ly9waC50cmlwLmNvbS9ob3RlbHMvcmVkaXJlY3Q%2FaG90ZWxpZD02OTk0ODgmY2l0eT02OTk4JkFsbGlhbmNlaWQ9MTI2MDcmc2lkPTg4ODgzMiZjaGVja2luPTIwMjYtMDMtMDImY2hlY2tvdXQ9MjAyNi0wMy0wMyZzaG9wcGluZ2lkPWZjZmYzYmUwYzRjMzQzMDk4NmEzZmFmYzU4NzlhNGY2JmFkdWx0PTEmY2hpbGRyZW49MCZhZ2VzPSZsYW5ndWFnZT1lbnBoJmxvY2FsZT1lbl9QSCZyb29taWQ9MTI5NTY5MTI5MiZzd2lkPTAmcGF5PVBQJmZndD0xJmNybj0xJmN1cnI9UEhQJndrcD0xJnN0YW5kPUg0c0lBQUFBQUFBQV93QUNBZjMtQ21BS0FoZ0JFZ1FJQVJBQUdsUUluTnpxNlFRU0FURVlBREM0RHppT2E1Z0I0TmdxcUFFQXVBRUJ3QUVBMFFFOUN0ZWpjRFNTUU9FQkFBQUFBQUJrbFVEb0FlM3A4OG9CaUFJZ2lRUlN1QjZGNjFFWFFLQUVBS0VGQUFBQUFBQUFBQUFhSUdaalptWXpZbVV3WXpSak16UXpNRGs0Tm1FelptRm1ZelU0TnpsaE5HWTJJQVFveDQtVHpRWklBVklHWW1NNFpUZ3lXaHdLQTFWVFJCSENocWRYeW5JYlFCb0RVRWhRSVJCWU9iVElkcjRfWWdWbGJsOVFTR2k1RkhBQmVBQ0tBUWRJQVhnQXlBRUJxZ0VIQ2dNd01URVFBZklCSW1aalptWXpZbVV3WXpSak16UXpNRGs0Tm1FelptRm1ZelU0TnpsaE5HWTJYektTQWdFMG1nSUFBQUFBX184QkFBRF9fMkhoWXlBQ0FRQUEifQ%3D%3D&amp;utid=48843d3a-b18f-9054-1807-fb17087a6363&amp;tm_stars=2&amp;client_id=skyscanner_app&amp;redirect_delay=1000&amp;price_policy=2&amp;pre_redirect_id=4a6c7d6d-e7fb-baab-6f00-a4ff7184d8f0&amp;tm_city_code=ILOP&amp;max_price=2224&amp;guests=1&amp;request_id=4a6c7d6d-e7fb-baab-6f00-a4ff7184d8f0&amp;tm_country_code=PH</t>
  </si>
  <si>
    <t>10.6979893, 122.5695868</t>
  </si>
  <si>
    <t>Summer House, Yulo Street, President Roxas, City Proper, Iloilo City, Western Visayas, 5000, Philippines</t>
  </si>
  <si>
    <t>ILOILO MIDTOWN HOTEL</t>
  </si>
  <si>
    <t>www.skyscanner.com.ph/hotel_deeplink/4.0/PH/en-US/PHP/h_ad/222415008/2026-03-02/2026-03-03/hotel/hotel/hotels?legacy_provider_id=22&amp;rooms=1&amp;closed_user_group=general&amp;hb_data=s2kbs4RQ93gdC6WClh-oGTTc2CozEkLbDCk5jXI3RGxd8eMrGkDC52CpIFAiWIerwV8nEK1Y5h38fgOExOUwQl21pU9bwkUJD-Mj1cfGq8CUSeHrQlFSWEVs4lFH5kPWi2CFj_l9brqwn1PfMw0LGVQDTMcHBJzS1ak2Ct1rmwzOmXaycHgaWDmNZl_qxnamX63wH9kwVQYBuTPmbpvoiuN40MlLc4EHmD2aDu1hgv9ztDM9-V-KgXvv4w0NVXGGEbte8hcgMGTDor98VyY7lUzNkbEdxQtBVEs79uwhnBp-JV-DnBmk0Th-HfPHS-sanzexeJGN-NWpqTw3b7MK1NFd0MWDizGBq_qmQlYe2-PraKQrCSSInSWLFzlm3NcIlKuCjxP8lUvfpwgRReFRQ0aAqVPuG0ljOq0zalPh1v--&amp;q_datetime_utc=2026-03-01T23%3A13%3A04&amp;ticket_price=1225&amp;quote_id=1036629327547545386&amp;utid_state=1&amp;channel=iphone&amp;price_without_closed_user_group=1557&amp;tm_place_name=Iloilo&amp;deeplink_data=eyJmaWVsZHMiOnsic2lnbmF0dXJlIjoiNGIyYTMyZTBiY2I0OTA1ODc3NDdhZWU3ZDYzYWNjOTYifSwidXJsIjoiaHR0cHM6Ly93d3cuYWdvZGEuY29tL3BhcnRuZXJzL3BhcnRuZXJzZWFyY2guYXNweD9jaWQ9MTg0NjM4MyZoaWQ9NTI0OTkwMTUmY3VycmVuY3k9UEhQJmNoZWNraW49MjAyNi0wMy0wMiZjaGVja291dD0yMDI2LTAzLTAzJk51bWJlcm9mQWR1bHRzPTEmTnVtYmVyb2ZDaGlsZHJlbj0wJlJvb21zPTEmbWNpZD0zMzImbWFzdGVyUm9vbUlkPTExNTg1MTczMTAmbXB0PWNubERRak5CZDJaSWJGZ3lMMUE1ZVhoRFJsTkNZbVp5VFc1a1lUaGlkbEZIUWxSeFFWQTJjeTlDT1Vwd2NXWXJSR0pZVkhJNFltUk5VVmxWTldORFQzZDZia2wwYlM5M1lVTjJjbnAzUFQwJlRvdGFsUHJpY2U9MTIyNS4xNiZUb3RhbFRheD0xNDEuNjcmVG90YWxGZWU9MTAzLjM2JlRvdGFsU3VyY2hhcmdlPTAmbWN1cj1QSFAifQ%3D%3D&amp;utid=97df9188-dee6-863e-c4e7-fe85dffb725e&amp;tm_stars=0&amp;client_id=skyscanner_app&amp;redirect_delay=1000&amp;price_policy=2&amp;pre_redirect_id=6579bfb2-5fd6-a089-ec5e-21bc8f29990f&amp;tm_city_code=ILOP&amp;max_price=3062&amp;guests=1&amp;request_id=6579bfb2-5fd6-a089-ec5e-21bc8f29990f&amp;tm_country_code=PH</t>
  </si>
  <si>
    <t>10.7282752, 122.5497031</t>
  </si>
  <si>
    <t>Central Philippine University, Lopez Jaena Street, Dungon A, Jaro, Arguelles, Iloilo City, Western Visayas, 5000, Philippines</t>
  </si>
  <si>
    <t>parking, wifi, air_conditioning, non-smoking, internet_access, 24-hour_front_desk_service, smoking_areas, iron, room_service, lounge, television, shower</t>
  </si>
  <si>
    <t>717 Residences</t>
  </si>
  <si>
    <t>www.skyscanner.com.ph/hotel_deeplink/4.0/PH/en-US/PHP/h_xp/222415008/2026-03-02/2026-03-03/hotel/hotel/hotels?legacy_provider_id=1&amp;rooms=1&amp;closed_user_group=mobile&amp;hb_data=Mes2MexDt3lqk7aSsmqjwMXPk5HJG00rKwHw75D0rmVRkigbINyGC_y25GaeHJEE_xzxJYcRMr03n0AiKfx7e0i-oQ4k_Lx_EF1c97gLZwr8zmtlPXuiBU2-sviPE36nR5CMZ-59dTT_XX3vOwHH7SENyCyG2qsELF10chxL_RsWJPn3nPMGYEB5VOLxqLG0wGmGWL_ix0k-WEA8XDzX8B0JVrxexG1hG9fY0ADJmiE3u14ZARjJJUFKOwhKLdnPnrB_AcX3p32ToqEGdh-5j0tfZeY%3D&amp;q_datetime_utc=2026-03-02T12%3A45%3A10&amp;ticket_price=2054&amp;quote_id=8655120704537700580&amp;utid_state=1&amp;channel=iphone&amp;price_without_closed_user_group=3875&amp;tm_place_name=Iloilo&amp;deeplink_data=eyJmaWVsZHMiOnsic2lnbmF0dXJlIjoiZDFiZDFiZjJhMDIxZGFhMjcwZTQzZWEwYzM3NGU5ZDIifSwidXJsIjoiaHR0cHM6Ly93d3cuZXhwZWRpYS5jb20ucGgvSG90ZWwtU2VhcmNoP21wZD1HQlAmdHBpZD02OCZtcGU9MTc3MjQ1NTI5NCZlbmREYXRlPTIwMjYtMDMtMDMmYWR1bHRzPTEmbXBuPTMyNTYxNDIzNCZtcG09MjQmbXBwPTEmbG9jYWxlPWVuX1VTJm1wbz1FQyZjaGlkPWE5Nzk2YjRkLTVmYTItNGI3YS04YmZlLTk2ODhhOTU5YzQyNSZtcHE9MjMuODEmZWFwaWQ9NDYyMzAmbWN0Yz0zJmN1cnJlbmN5PUdCUCZyYXRlcGxhbmlkPTQwMjYzNDEzOCZzZWxlY3RlZD0xMTAzNjY4NDQmc3RhcnREYXRlPTIwMjYtMDMtMDImbXBiPTQuNzYmbXBhPTIxLjY1In0%3D&amp;utid=d47304e8-7c76-c53b-a8b0-0f20d21ec994&amp;tm_stars=0&amp;client_id=skyscanner_app&amp;redirect_delay=1000&amp;price_policy=2&amp;pre_redirect_id=5bd32c13-6522-1c5c-6772-a646feabb241&amp;tm_city_code=ILOP&amp;max_price=5248&amp;guests=1&amp;request_id=5bd32c13-6522-1c5c-6772-a646feabb241&amp;tm_country_code=PH</t>
  </si>
  <si>
    <t>10.7307835, 122.5493335</t>
  </si>
  <si>
    <t>University Avenue, Dungon A, Jaro, Arguelles, Iloilo City, Western Visayas, 5000, Philippines</t>
  </si>
  <si>
    <t>www.skyscanner.com.ph/hotel_deeplink/4.0/PH/en-US/PHP/h_ad/222742468/2026-03-02/2026-03-03/hotel/hotel/hotels?legacy_provider_id=22&amp;rooms=1&amp;closed_user_group=general&amp;hb_data=0fDDEg21ulkeGpL8DkTLgU9YHJRhDFqWYgz1bojqFOTTDxcImxICbyXX92CX5T-Vcg-4fz46fxDd1bF0tExD3KfHi2QvKncYYUHaccJhPIgIXsxbH7yBQzsTbIMosamTGO0Z4dfI4P9R24HzXIWjNRBnHiCqC3U9r77hhn-bNtD7xDgG6j_6Dch5R0KRdL1yEPyOm0Xq2CTqQcZouErlxtJGwMPg-q6Z3nRTlIjJL59hO8eyUUh5zncI9APghn_jgucl8hB9oyqDAE7Ju4MDqnRwGYOxAF35pWagJOzlTnSH6N-4UQ-0hbSC-94XAcWn9aFgMqstdUrKASqDVfc1Xg3v1hLmUFBS7_GScVBmSuKOwkoSZj8TAHk70Mr9FxBDW6Axk81hwmgucLWKCgwQwp62Q5zkyiHDM8quoflfP5dR&amp;q_datetime_utc=2026-03-01T23%3A13%3A04&amp;ticket_price=2083&amp;quote_id=-6315741463796826931&amp;utid_state=1&amp;channel=iphone&amp;price_without_closed_user_group=5093&amp;tm_place_name=Iloilo&amp;deeplink_data=eyJmaWVsZHMiOnsic2lnbmF0dXJlIjoiZmQ2OTk1ZmZhOGY4NGRkZTk4MTFiYWVmNWE2ZGYzNWUifSwidXJsIjoiaHR0cHM6Ly93d3cuYWdvZGEuY29tL3BhcnRuZXJzL3BhcnRuZXJzZWFyY2guYXNweD9jaWQ9MTg0NjM4MyZoaWQ9NTc3Njc4MiZjdXJyZW5jeT1QSFAmY2hlY2tpbj0yMDI2LTAzLTAyJmNoZWNrb3V0PTIwMjYtMDMtMDMmTnVtYmVyb2ZBZHVsdHM9MSZOdW1iZXJvZkNoaWxkcmVuPTAmUm9vbXM9MSZtY2lkPTMzMiZtYXN0ZXJSb29tSWQ9NTg5Nzg5ODkmbXB0PWNuQmhORW8zYzB4d1RscDFSMHhuUVUxMFdGTTRSRXR0ZVRoSE1uWnljRTUzT0d4Qk1sUlpUME5DYWxsSU0ySm5TbXAyU1RKNGNERmllSEJ5V1hOMGNEaGtOek5LVGtGWFVUUnVhUSZUb3RhbFByaWNlPTIwODMuMzImVG90YWxUYXg9MjQwLjY2JlRvdGFsRmVlPTE3Ni4wMCZUb3RhbFN1cmNoYXJnZT0wJm1jdXI9UEhQIn0%3D&amp;utid=352076d0-21ea-861a-fc97-933e5cf93182&amp;tm_stars=3&amp;client_id=skyscanner_app&amp;redirect_delay=1000&amp;price_policy=2&amp;pre_redirect_id=5e6622a7-9240-5c1e-e045-00693b68cdad&amp;tm_city_code=ILOP&amp;max_price=5700&amp;guests=1&amp;request_id=5e6622a7-9240-5c1e-e045-00693b68cdad&amp;tm_country_code=PH</t>
  </si>
  <si>
    <t>10.7567274, 122.5426813</t>
  </si>
  <si>
    <t>SotoGrande, Green Meadows Avenue, Tacas, Jaro, Iloilo City, Western Visayas, 5000, Philippines</t>
  </si>
  <si>
    <t>Sotogrande Hotel Iloilo</t>
  </si>
  <si>
    <t>www.skyscanner.com.ph/hotel_deeplink/4.0/PH/en-US/PHP/h_ct/153331789/2026-03-02/2026-03-03/hotel/hotel/hotels?legacy_provider_id=31&amp;rooms=1&amp;hb_data=9WXuKMglVpgAQTeuRfA4W18F9B_TSl8AVWFC4OerRCUg6pKztSKjbj9R_B3iof2ot-E5c-Z4-gyeZJLSO62cxoqHJD7smcD3r-jcPGK7e4ZMOzoVcdniNehHdPd7PesW3IOHa3n6-AlS4jyB7WQ0Ni64Y4K5iCy5Llb78-HSLgYo9nXlG4lplXblZ9-vqO25tqlAH5m-AY9bdx_78mCrEtRy0bSq78zFrayxA8WPKm-deU_bJ604uRr5mNzltWPntjnEpMuecwuUwjLuNw_t1vszdU5QoRxxL4LJZesuRLgumQCImrpGva7lF0bq8FrzjWJZPW0rdZfl06rYFKH7puVmWmrKWHzqsscx60nTakjIzS4Ibg_f1VYgMEyVU0RElxlyzc5Lfa4uyFRUhahXAznBHlBIC4dnlCKKVaa3XQ%3D%3D&amp;q_datetime_utc=2026-03-01T23%3A13%3A08&amp;ticket_price=2510&amp;quote_id=6173446485475738139&amp;utid_state=1&amp;channel=iphone&amp;tm_place_name=Iloilo&amp;deeplink_data=eyJmaWVsZHMiOnsic2lnbmF0dXJlIjoiY2Y0MzRmZWQ3NjMyYzA4OTIxZDlkZDUxNjVkZDZiNzgifSwidXJsIjoiaHR0cHM6Ly9waC50cmlwLmNvbS9ob3RlbHMvcmVkaXJlY3Q%2FaG90ZWxpZD03NjAxNTg5JmNpdHk9Njk5OCZBbGxpYW5jZWlkPTEyNjA3JnNpZD04ODg4MzImY2hlY2tpbj0yMDI2LTAzLTAyJmNoZWNrb3V0PTIwMjYtMDMtMDMmc2hvcHBpbmdpZD1mY2ZmM2JlMGM0YzM0MzA5ODZhM2ZhZmM1ODc5YTRmNiZhZHVsdD0xJmNoaWxkcmVuPTAmYWdlcz0mbGFuZ3VhZ2U9ZW5waCZsb2NhbGU9ZW5fUEgmcm9vbWlkPTEyMTc2NDM1OTEmc3dpZD0wJnBheT1QUCZmZ3Q9MSZjcm49MSZjdXJyPVBIUCZ3a3A9MSZzdGFuZD1INHNJQUFBQUFBQUFfd0FEQWZ6LUNtRUtBaGdCRWdRSUFSQUFHbFVJeDRqUHhBUVNBVElZQURDNER6aU9hNWdCdGZ2UEE2Z0JBTGdCQXNBQkFORUJBQUFBQUFDeG9FRGhBZUY2Rks3SG5LTkE2QUhObTlPMEFZZ0NJSWtFWElfQzlTaGNKVUNnQkFDaEJRQUFBQUFBQUFBQUdpQm1ZMlptTTJKbE1HTTBZek0wTXpBNU9EWmhNMlpoWm1NMU9EYzVZVFJtTmlBRUtNZVBrODBHU0FGU0JtTmhZbVEyTTFvY0NnTlZVMFFSd29hblY4cHlHMEFhQTFCSVVDRVFXRG0weUhhLVAySUZaVzVmVUVob3VSUndBWGdBaWdFSFNBRjRBTWdCQWFvQkJ3b0RNREl4RUFMeUFTSm1ZMlptTTJKbE1HTTBZek0wTXpBNU9EWmhNMlpoWm1NMU9EYzVZVFJtTmw4d2tnSUJOSm9DQUFBQUFQX19BUUFBX19fQU9JaF9Bd0VBQUEifQ%3D%3D&amp;utid=9550778a-afc2-1a9c-12e3-e9e8c59bd552&amp;tm_stars=2&amp;client_id=skyscanner_app&amp;redirect_delay=1000&amp;price_policy=2&amp;pre_redirect_id=08e72186-17cb-6830-01d0-eb3a7f4089d9&amp;tm_city_code=ILOP&amp;max_price=3227&amp;guests=1&amp;request_id=08e72186-17cb-6830-01d0-eb3a7f4089d9&amp;tm_country_code=PH</t>
  </si>
  <si>
    <t>10.7044242, 122.5510331</t>
  </si>
  <si>
    <t>Pacencia L. Tijam Avenue, Smallville Business Complex, San Rafael, Mandurriao, Iloilo City, Western Visayas, 5000, Philippines</t>
  </si>
  <si>
    <t>Smallville 21 Hotel</t>
  </si>
  <si>
    <t>www.skyscanner.com.ph/hotel_deeplink/4.0/PH/en-US/PHP/h_fd/222183374/2026-03-02/2026-03-03/hotel/hotel/hotels?legacy_provider_id=927050&amp;rooms=1&amp;closed_user_group=general&amp;hb_data=3kg0iLQEffsbqnqAz5Ge3xzMVbdsQ2x7IwlB4jwd_zmGYsm0fynrI0FhUm7zci5SXghFwRY6Qu0HsdwTzykw37zXAfnks6EzGbbHWDyp0LoZrwLAKh-HV3gt0QxYVS-o3pc0jnyvUiSGQrIXXMrdkXbNEkcjL1Rv5191-9Ftwh1zRfB4kKS2olSyRj-p-FArx0HXjXJ3Nig5Va8e_gdAdWNc0y0yMBYhZ_M2DWtgm5vw_g9PDuDXwgmR3Y-Z3dJpRGW-ziTrGpCxIhXl88_zu0WDoSagI7PtVVmjhYGHLBQAKri_CquZCDy_Fq0d3nj3sd4uhRC54RbuWY4OuhGvXqVQFvLe9rP0Cu9q83MkOeTji-YxUPrF3qp8H9FNk0g4kKXMVXGc2KYZEPH_H43epAP4Df7_V8zqc30FAwfVT0xP0A%3D%3D&amp;q_datetime_utc=2026-03-01T23%3A13%3A08&amp;ticket_price=1532&amp;quote_id=434287273908827683&amp;utid_state=1&amp;channel=iphone&amp;price_without_closed_user_group=1793&amp;tm_place_name=Iloilo&amp;deeplink_data=eyJmaWVsZHMiOnsic2lnbmF0dXJlIjoiMTUyMjNhN2QyMjcxNTRiMzgzMjE5OTc1NTMxZDZmYjEifSwidXJsIjoiaHR0cHM6Ly9kZWFscy52aW8uY29tP3NpZz1mMzFiMWE4ZGI4YjRjYjE3N2JiMzU2ZjE3MmRmNjAzYjczY2FkYTgyYjE5NjMwZjUzMjEwOGFmOTdmNDZiMDVhMzUzMzMxMzYzMTM3MzMzOTM2JnNpZy1pc3M9bWV0YSZ0dXJsPWh0dHBzJTNBJTJGJTJGdmlvLmNvbSUyRkhvdGVsJTJGU2VhcmNoJTNGY2hlY2tJbiUzRDIwMjYtMDMtMDIlMjZjaGVja091dCUzRDIwMjYtMDMtMDMlMjZjdXJyZW5jeSUzRFBIUCUyNmVwdiUzRE1TNHklMjZlc2QlM0QwZmNqeUlBQ0pSUDRoWG9RYW96djY2N1pxaEQ5OEZFbURxcGtWM2FFTThqRkd0Um9keHA3LW1yWC1obzBXVzNYOFNNN013c0Y0OXNkaUwxdjdJS0g4dTRheVloSWloeTRfdkI3WUlZalhPZTE0M0dtVVBFJTI1M0QlMjZmb3JjZUN1cnJlbmN5Q2hhbmdlJTNEMSUyNmZvcmNlTGFuZ3VhZ2VDaGFuZ2UlM0QxJTI2aG90ZWxJZCUzRDEyMjE2NjUyOSUyNmxhYmVsJTNEc3JjJTI1M0Rza3lzY2FubmVyJTI1MjZ1Y291bnRyeSUyNTNEUEglMjUyNnVkZXZpY2UlMjUzRG1vYmlsZSUyNTI2aG90ZWwlMjUzRDEyMjE2NjUyOSUyNTI2ZGF5JTI1M0QyJTI1MjZtb250aCUyNTNEMDMlMjUyNnllYXIlMjUzRDIwMjYlMjUyNmxvcyUyNTNEMSUyNTI2b2ZmZXJpZCUyNTNEb0FOVnJYY3hJalM4JTI1MjZwcmljZSUyNTNEMTUzMi4xNiUyNTI2Y3VycmVuY3klMjUzRFBIUCUyNTI2dXNlcmxhbmclMjUzRGVuJTI1MjZfdGglMjUzRGZmY2E1ODQ3NDI0YmM0OTYwMTE3MDIzMGZjNzMwZDBmMTg4MDA4Yzk2Mzk1OTMyMyUyNTI2ZHRzJTI1M0QxNzcyNDAzNzA1JTI1MjZvbHV0JTI1M0QxNzcyNDAzNzAzJTI1MjZjYW5QYXlMYXRlciUyNTNEZmFsc2UlMjUyNnJlcXVlc3RVc2VyR3JvdXAlMjUzRCUyNTI2b2ZmZXJVc2VyR3JvdXAlMjUzRHB1YmxpYyUyNmxhbmclM0RlbiUyNm90aSUzRFVLVkZGSk04elVzJTI2cHJlZmVycmVkUmF0ZSUzRDE1MzIuMTYlMjZwcm9maWxlJTNEcjJkMm03M2tuOCUyNnJvb21zJTNEMSUyNnVzZXJDb3VudHJ5JTNEUEglMjZ1dG1fY2FtcGFpZ24lM0Rza3lzY2FubmVyJTI2dXRtX21lZGl1bSUzRGNwYyUyNnV0bV9zb3VyY2UlM0Rza3lzY2FubmVyIn0%3D&amp;utid=e79e34c5-0aed-ea97-e874-2f60385f2dd5&amp;tm_stars=0&amp;client_id=skyscanner_app&amp;redirect_delay=1000&amp;price_policy=2&amp;pre_redirect_id=059cdca0-e908-f2fb-ceae-6dc30438e7c7&amp;tm_city_code=ILOP&amp;max_price=1532&amp;guests=1&amp;request_id=059cdca0-e908-f2fb-ceae-6dc30438e7c7&amp;tm_country_code=PH</t>
  </si>
  <si>
    <t>10.7138466, 122.5395268</t>
  </si>
  <si>
    <t>First Home, Mandurriao, Pale Benidicto Rizal, Iloilo City, Western Visayas, 5000, Philippines</t>
  </si>
  <si>
    <t>Ohana Mahalo</t>
  </si>
  <si>
    <t>www.skyscanner.com.ph/hotel_deeplink/4.0/PH/en-US/PHP/h_bc/224532409/2026-03-02/2026-03-03/hotel/hotel/hotels?legacy_provider_id=13&amp;rooms=1&amp;closed_user_group=general&amp;hb_data=-_RFzLa65l_UPJhp3C6HMa3qbyXZDuPV3Mbt2iW8v0i1FVUbSnWqahllRowikzaPNPsWZsv6G8gZuHUbqL4EnqQteerIYtO2oEGdQCC-h6IJPZCtu01dA86-oMijtHCrrDOBuaFToRw5K-aZZr5cu01vzE7SU_gkA_u1A6mihX3AV_63TQZL-pL15QsWMRkwED9OPwzgfXDX83NxFWsNImlNcin_CD6NSa4NBkHBV-Fuxj0jT5yc3GlTQ9hTu4IYGJif8PcWLUfZauquHarFku8OVYU5M6v_LQxuYeyBdgNoVthErBwpCkFm8fRBXJX1tJxeELIuhT8CkMQqza5ImTkqwfnvvSc5lDyPObjpj7eL4dFqrQic5FoM15BLiYgLPgvrJBwFG-O41zCVYRCwKnWNjqAW1EpOHlh_VjWqkCbrRqkAXkw%3D&amp;q_datetime_utc=2026-03-01T23%3A13%3A10&amp;ticket_price=1505&amp;quote_id=4499790181518116424&amp;utid_state=1&amp;channel=iphone&amp;price_without_closed_user_group=3409&amp;tm_place_name=Iloilo&amp;deeplink_data=eyJmaWVsZHMiOnsic2lnbmF0dXJlIjoiZjE5YWNmYTJkNzg2YjMxNWMyZWM5NTBkMTdhNDM1ZGEiLCJibG9ja19pZCI6InYxX0NnRXRFTXdDR2lnS0hUSXdNall0TURNdE1ESlVNREE2TURBNk1EQXVNREF3S3pBM09qQXdFQUVZM3dFb0FUZ0JJZ0lJQVE9PV9DaWtJekxETjVnZ1FBaGlZMzRITkFTQU1LTlRrL1JNd0Frb05NelkxUkRFd01GQmZNVEF3VUZDWUJSSUNDQUVhQkNnQ01BRWlCQWdDR0FJPSJ9fQ%3D%3D&amp;utid=5754ba34-0760-5855-bd18-17158075147e&amp;tm_stars=1&amp;client_id=skyscanner_app&amp;redirect_delay=1000&amp;price_policy=2&amp;pre_redirect_id=3be47b24-e9be-18a4-1209-f147500f5b6a&amp;tm_city_code=ILOP&amp;max_price=1967&amp;guests=1&amp;request_id=3be47b24-e9be-18a4-1209-f147500f5b6a&amp;tm_country_code=PH</t>
  </si>
  <si>
    <t>10.7200547, 122.5663999</t>
  </si>
  <si>
    <t>Jereos Street, San Pedro, Jaro, Tabuc Suba, Iloilo City, Western Visayas, 5000, Philippines</t>
  </si>
  <si>
    <t>wifi, air_conditioning, non-smoking, internet_access, 24-hour_front_desk_service, room_service, complimentary_bottled_water</t>
  </si>
  <si>
    <t>RedDoorz @ Yssa Ademar near Robinsons Jaro</t>
  </si>
  <si>
    <t>www.skyscanner.com.ph/hotel_deeplink/4.0/PH/en-US/PHP/h_bc/212895428/2026-03-02/2026-03-03/hotel/hotel/hotels?legacy_provider_id=13&amp;rooms=1&amp;closed_user_group=apps&amp;hb_data=ES0ytoIeNPQCVuo-rB5tHNIyPQVohQdA6ObZQLPsulmpsHiEFVeewJCcPMFJULix18fUWEen8Y6z-5dIVwlduAgdlmJKGZEuT7df7Rj0z7cWvGCi2LW8l0zM6hMbKL-ulm6EOBf1bSoPb8BWcQlqTjBdX6QhRBKjVl0AmKe1qzawdOMiSGugP042lVvDzSmVlX37DaVhet1K9KFJTluI5UO81gjNQCstDZ9-kkc1ve7-3eZqKxNmH0_dhVSiPs0XCjft7LOsNeBYoC32K9-Bo9T3zbc_5pa9rCddc8ine7DO512eXBe9AcuiplSEQqBUBCBb8oL1iK_IfHDYRhnhxQnqUrT_qOPhvQnsM90khOfmtnTXyB_0dCbCRttpf3TXTZTMU_Z0KsF-etXxiYa86Jw2h0K04l_8zFnJYKFV3y_n9EiTOvA%3D&amp;q_datetime_utc=2026-03-01T23%3A13%3A09&amp;ticket_price=950&amp;quote_id=1937193851060401011&amp;utid_state=1&amp;channel=iphone&amp;price_without_closed_user_group=1271&amp;tm_place_name=Iloilo&amp;deeplink_data=eyJmaWVsZHMiOnsic2lnbmF0dXJlIjoiM2E4M2UwOTk0NzZlNmFlOTdiYmViMDNjNDI5NTc2NjUiLCJibG9ja19pZCI6Ijg4NDUzNTkwN18zNTc4Njc5NTFfMF8wXzAifX0%3D&amp;utid=d0e8f10c-2fc4-fc4b-7454-07e425e977f7&amp;tm_stars=5&amp;client_id=skyscanner_app&amp;redirect_delay=1000&amp;price_policy=2&amp;pre_redirect_id=0ffdbbda-4bcf-79a5-924a-aa4d4f74885c&amp;tm_city_code=ILOP&amp;max_price=2066&amp;guests=1&amp;request_id=0ffdbbda-4bcf-79a5-924a-aa4d4f74885c&amp;tm_country_code=PH</t>
  </si>
  <si>
    <t>10.6955451, 122.5697425</t>
  </si>
  <si>
    <t>AMS Marketing, J. M. Basa Street, Magsaysay, City Proper, Iloilo City, Western Visayas, 5000, Philippines</t>
  </si>
  <si>
    <t>The New View by Ecotel</t>
  </si>
  <si>
    <t>www.skyscanner.com.ph/hotel_deeplink/4.0/PH/en-US/PHP/h_fd/222406764/2026-03-02/2026-03-03/hotel/hotel/hotels?legacy_provider_id=927050&amp;rooms=1&amp;closed_user_group=apps&amp;hb_data=Sj3MAFqEGZRByvwt0c-Dw6_ND14KmWClrP8Fyvuc7s_lm9jkUTHhAIE9SJymoXE1hroi7kdml29IuBX3_G8ACd0bup7igpHN8Tc2dnRsSkltKhDU68LwceHiu1z_eZ4-EeZIkGkz43s46Z4WZvYFLlHJg-nfrOO8pW54yxMwG7pP6rGNwvmnOjim00zi4zTslvwJB8cWO9a19dltxDTBRkAb07igJLloVU_0gkXEdHDovy0b5-XoNQjZzzJWTb_mjtblBJ0hEmoxaXl4U9XcPGxJpnxFC7H2FpraTqdSHu9oYzJLJH640B3aJKFOwodmjy1oBqaDBMSkTlUsH4qrFUm7nKNvSoUle1We9QY70CVloqTDpd9GducsRrKGcmWagmvN7txfkxgSOv-qvHjPvUTNFcD81KSHCdqGeiuPWO5OzA%3D%3D&amp;q_datetime_utc=2026-03-01T23%3A14%3A08&amp;ticket_price=961&amp;quote_id=8045168256860882695&amp;utid_state=1&amp;channel=iphone&amp;price_without_closed_user_group=2464&amp;tm_place_name=Iloilo&amp;deeplink_data=eyJmaWVsZHMiOnsic2lnbmF0dXJlIjoiYjYzNTlkMTdiMTQwYTgwOGY3NTU0OGIxNDcxMWRhMWEifSwidXJsIjoiaHR0cHM6Ly9kZWFscy52aW8uY29tP3NpZz1lNTMxOTA5OTg1OWMzMDRiYTVlYjVmM2U5Nzk5Zjk1ZmQ0NDZhNzg3MWM3NTljYmFhM2JjMGUxOGMxOGQ4NTIwMzEzMzM1MzEzNzMyMzgzNjM4Mzgmc2lnLWlzcz1tZXRhJnR1cmw9aHR0cHMlM0ElMkYlMkZ2aW8uY29tJTJGSG90ZWwlMkZTZWFyY2glM0ZjaGVja0luJTNEMjAyNi0wMy0wMiUyNmNoZWNrT3V0JTNEMjAyNi0wMy0wMyUyNmN1cnJlbmN5JTNEUEhQJTI2ZXB2JTNETVM0eSUyNmVzZCUzREtOOU1CMGpQLWVXekhwSlpROUdWUDdnVWN0cVlDVk9jOGJ2UWc1OU1JeVpqcGJhRlBucUhxUTNtdTg0aFNYNzZNUlBWUkhzaG9veUEzN2Jmbkpodkx0WDJNSXl2dW1sTkpLRUotRE1XTWpDOUUtWXlQQUhIX1hqN1BfajVrZyUyNTNEJTI1M0QlMjZmb3JjZUN1cnJlbmN5Q2hhbmdlJTNEMSUyNmZvcmNlTGFuZ3VhZ2VDaGFuZ2UlM0QxJTI2aG90ZWxJZCUzRDEyMzc0NTY0NyUyNmxhYmVsJTNEc3JjJTI1M0Rza3lzY2FubmVyJTI1MjZ1Y291bnRyeSUyNTNEUEglMjUyNnVkZXZpY2UlMjUzRG1vYmlsZSUyNTI2aG90ZWwlMjUzRDEyMzc0NTY0NyUyNTI2ZGF5JTI1M0QyJTI1MjZtb250aCUyNTNEMDMlMjUyNnllYXIlMjUzRDIwMjYlMjUyNmxvcyUyNTNEMSUyNTI2b2ZmZXJpZCUyNTNEb3RGV0IwYTZ4UVRjJTI1MjZwcmljZSUyNTNEOTYxLjQ3JTI1MjZjdXJyZW5jeSUyNTNEUEhQJTI1MjZ1c2VybGFuZyUyNTNEZW4lMjUyNl90aCUyNTNEYzdmOTg0NGJlMWM2YWM5YzU5ZjNjZmExM2Y5YTY5NzZiNzJmNGU1NGY0ZjgxMzA1JTI1MjZkdHMlMjUzRDE3NzI0MDY3MzAlMjUyNm9sdXQlMjUzRDE3NzI0MDY3MjclMjUyNmNhblBheUxhdGVyJTI1M0RmYWxzZSUyNTI2cmVxdWVzdFVzZXJHcm91cCUyNTNEJTI1MjZvZmZlclVzZXJHcm91cCUyNTNEcHVibGljJTI2bGFuZyUzRGVuJTI2b3RpJTNEWGJtRjBaaEt5SG8lMjZwcmVmZXJyZWRSYXRlJTNEOTYxLjQ3JTI2cHJvZmlsZSUzRHIyZDJtNzNrbjglMjZyb29tcyUzRDElMjZ1c2VyQ291bnRyeSUzRFBIJTI2dXRtX2NhbXBhaWduJTNEc2t5c2Nhbm5lciUyNnV0bV9tZWRpdW0lM0RjcGMlMjZ1dG1fc291cmNlJTNEc2t5c2Nhbm5lciJ9&amp;utid=842e7064-fe77-a6d2-2fb9-d6aaca3fb7d0&amp;tm_stars=1&amp;client_id=skyscanner_app&amp;redirect_delay=1000&amp;price_policy=2&amp;pre_redirect_id=e4bc7a58-62bf-1141-c275-e1dba3de0bc2&amp;tm_city_code=ILOP&amp;max_price=2593&amp;guests=1&amp;request_id=e4bc7a58-62bf-1141-c275-e1dba3de0bc2&amp;tm_country_code=PH</t>
  </si>
  <si>
    <t>10.7272972, 122.5527557</t>
  </si>
  <si>
    <t>Locsin Subdivision, Cuartero, Jaro, Arguelles, Iloilo City, Western Visayas, 5000, Philippines</t>
  </si>
  <si>
    <t>wifi, air_conditioning, non-smoking, internet_access, 24-hour_front_desk_service, smoking_areas, room_service</t>
  </si>
  <si>
    <t>Kababayan Pensione House</t>
  </si>
  <si>
    <t>www.skyscanner.com.ph/hotel_deeplink/4.0/PH/en-US/PHP/h_ct/200696772/2026-03-02/2026-03-03/hotel/hotel/hotels?legacy_provider_id=31&amp;rooms=1&amp;hb_data=nbwkS4pRKAf2_XdxKt5FhK_ahVR6DtewhI7SdkcRVc-VksQeY8PiW2bRM513v6dgGY3KWv68EbLvf3TX62TUPI2RakfQ4oxnlMTBYYUlxSZr6VnZqp8thJLUSxgJykGqi385yrIkxlmhU7m1ArdfFDu8lXrMtoSf9YMeDdIaaYQZzpr084yiYcifcS2QbEhTo6PucwX2FnfQ5OZ97qeGoiODvejzAPLU2NQZook2jFk7tZ8bBlzKZq-RUfQ18LqrgXlu4RuwG31TpfsZZ8T3cKkzwiF89ObvyUalIsTYgfvp4GKTGj6onUIKYka6E6_omFRz-jyJdh3NvNQGiIvrxGSE-3I8fXpbh8RBDVPkZgsdIr6jCvUMUG9EdRpQYAMto75VrPVDZEmj-9Rw5Mxfiu9zIZQpKDcEvT6YJVms7w%3D%3D&amp;q_datetime_utc=2026-03-01T23%3A13%3A14&amp;ticket_price=984&amp;quote_id=-7195151313872549251&amp;utid_state=1&amp;channel=iphone&amp;tm_place_name=Iloilo&amp;deeplink_data=eyJmaWVsZHMiOnsic2lnbmF0dXJlIjoiYzYzZWM5OWYxOTUwNjBhM2Y4ZTA3NGFkZGNhYTA0YTAifSwidXJsIjoiaHR0cHM6Ly9waC50cmlwLmNvbS9ob3RlbHMvcmVkaXJlY3Q%2FaG90ZWxpZD00MTYyNzc3MiZjaXR5PTY5OTgmQWxsaWFuY2VpZD0xMjYwNyZzaWQ9ODg4ODMyJmNoZWNraW49MjAyNi0wMy0wMiZjaGVja291dD0yMDI2LTAzLTAzJnNob3BwaW5naWQ9MzI5NzI4M2Y5ZGQyNGU2Mzk1YWU0Y2Q0N2JhMDEwMDYmYWR1bHQ9MSZjaGlsZHJlbj0wJmFnZXM9Jmxhbmd1YWdlPWVucGgmbG9jYWxlPWVuX1BIJnJvb21pZD0xNjYyMjgwOTcyJnN3aWQ9MCZwYXk9UFAmZmd0PTEmY3JuPTEmY3Vycj1QSFAmd2twPTEmc3RhbmQ9SDRzSUFBQUFBQUFBX3dENEFBZl9DbDBLQWhnQkVnUUlBUkFBR2xFSWpNclJtQVlZQURBQU9Qc1JtQUg4NE93VHFBRUF1QUVDd0FFQTBRR0Y2MUc0SGkyS1FPRUJwSEE5Q3RmQmprRG9BZkhlaVlVQmlBSWdpUVFBQUFBQUFBQUFBS0FFQUtFRkFBQUFBQUFBQUFBYUlETXlPVGN5T0RObU9XUmtNalJsTmpNNU5XRmxOR05rTkRkaVlUQXhNREEySUFRbzlmZVN6UVpJQVZJR1pHUTJZV00wV2h3S0ExQklVQkVRV0RtMHlIYS1QeG9EVUVoUUlSQllPYlRJZHI0X1lnVmxibDlRU0dpNUZIQUJlQUNLQVFkSUFYZ0F5QUVCcWdFQThnRWlNekk1TnpJNE0yWTVaR1F5TkdVMk16azFZV1UwWTJRME4ySmhNREV3TURaZk01SUNBVFNhQWdBQUFBRF9fd0VBQVBfX0x0WUhxdmdBQUFBIn0%3D&amp;utid=06d2da73-188c-8b5c-0af7-94caca057613&amp;tm_stars=1&amp;client_id=skyscanner_app&amp;redirect_delay=1000&amp;price_policy=2&amp;pre_redirect_id=db146833-2f60-e05e-3fb5-8c8eb4638e3b&amp;tm_city_code=ILOP&amp;max_price=1018&amp;guests=1&amp;request_id=db146833-2f60-e05e-3fb5-8c8eb4638e3b&amp;tm_country_code=PH</t>
  </si>
  <si>
    <t>10.7226875, 122.5678125</t>
  </si>
  <si>
    <t>Ledesco Avenue, Ledesco Village, Lopez Jaena Norte, La Paz, Tabuc Suba, Iloilo City, Western Visayas, 5000, Philippines</t>
  </si>
  <si>
    <t>wifi, air_conditioning, non-smoking, internet_access, 24-hour_front_desk_service, smoking_areas, room_service, television, shower, complimentary_bottled_water, satellite_tv</t>
  </si>
  <si>
    <t>RedDoorz @ Ledesco Avenue Lapaz Iloilo</t>
  </si>
  <si>
    <t>www.skyscanner.com.ph/hotel_deeplink/4.0/PH/en-US/PHP/h_bc/212344002/2026-03-02/2026-03-03/hotel/hotel/hotels?legacy_provider_id=13&amp;rooms=1&amp;closed_user_group=apps&amp;hb_data=YWNJOUHQiXiBRLgLH2Xc7wqwSw9CyN64Odm-48_GhX2FhtbhQiKEbzFNiJ8m9weTPYhjxvFIkQYuV2hl83YFr_WAwfCo_LRsBVEVv53kLc1RKRErhclwplifmd0NJja7O7sbfBfMs632DfXMSUEcrzSPuZS5MKQI6FhGmwyeMx1UirQXxm9dhtkAwTFrN9ss1OT1Mqw5y6WUWwnXdsolLr9azs6uSbCaGOT2b5chTtbw6TA0uHfAhWMUjW2mrGZARdhH_iQG_1QsbwWtwMKeuAmWnclx_zB3lMU-QRWP31IqyUJUHET_gQ8itcuyMerCTtV_K_dV_iOy-HbTooVf6sbPkFF3d8f6USAUlKLbD2x3cfAksBBw96r-p25R2bRe_vUtVRaWksx0v8jRczCNI7e7NBAqGB1fadtrlfFQERozvaD8atQ%3D&amp;q_datetime_utc=2026-03-01T23%3A13%3A24&amp;ticket_price=978&amp;quote_id=-458964430375623489&amp;utid_state=1&amp;channel=iphone&amp;price_without_closed_user_group=2263&amp;tm_place_name=Iloilo&amp;deeplink_data=eyJmaWVsZHMiOnsic2lnbmF0dXJlIjoiMDkxNmZiZmYxMTZkZjE1ZDNmNDg1YzkyZmM5NzY5YmMiLCJibG9ja19pZCI6IjgwMjgyMzkwMV8zNDE2MDI2MTRfMF8wXzAifX0%3D&amp;utid=357c73a9-22eb-af53-d5a9-a556ee04f0a0&amp;tm_stars=1&amp;client_id=skyscanner_app&amp;redirect_delay=1000&amp;price_policy=2&amp;pre_redirect_id=da81fec9-0098-58a1-2e85-df89d3e19a2d&amp;tm_city_code=ILOP&amp;max_price=978&amp;guests=1&amp;request_id=da81fec9-0098-58a1-2e85-df89d3e19a2d&amp;tm_country_code=PH</t>
  </si>
  <si>
    <t>10.7039614, 122.5716358</t>
  </si>
  <si>
    <t>Punong Lapuz, Lapuz, Iloilo City, Western Visayas, 5000, Philippines</t>
  </si>
  <si>
    <t>parking, air_conditioning, non-smoking, 24-hour_front_desk_service, smoking_areas, room_service, shower, security</t>
  </si>
  <si>
    <t>Leonilas Travellers Inn</t>
  </si>
  <si>
    <t>www.skyscanner.com.ph/hotel_deeplink/4.0/PH/en-US/PHP/h_bc/223169164/2026-03-02/2026-03-03/hotel/hotel/hotels?legacy_provider_id=13&amp;rooms=1&amp;closed_user_group=apps&amp;hb_data=OmbNLQtfQmHtthkiTBnvE3sgv8aT5JMhJczVW1WL6EXvfxUTw66yIEEuQnJ_duwVoCija0Rib9kEzMOjghJBPmdYJgu8S1Ol26nRfCaCFw8oa1UB3FA8gWH4LFaK7DSTabUYVgj5fRC6t_la6te7iCGzqgNZMowEWS-jyoQJYLt84Q2ZHYo7Nf1WOLmSS6k2GJXmeQZCaemytOYj_8RiFIvbpLy8Ka4IZpWKmkLbA97mQN4QrddP5CM1q9EJC0RxTLO8ngyyWq1EEragNO4yJhzV7qQrQhVA0dSWRhMhfd5nwXDjbCoYr1I7OynvZfVBDmvVlvSiJwvRfbDq9OkqQlPM4XdIU_oE_KQ-HuEIXeSD3_hFzwrM2vOMhyZ3rrbtx1lyAt2DWLIzgF3nefNMeTOpn144o2mVM8qGjN3bWC0LbUyOY2U%3D&amp;q_datetime_utc=2026-03-01T23%3A13%3A29&amp;ticket_price=1093&amp;quote_id=-3667030608205132870&amp;utid_state=1&amp;channel=iphone&amp;price_without_closed_user_group=1462&amp;tm_place_name=Iloilo&amp;deeplink_data=eyJmaWVsZHMiOnsic2lnbmF0dXJlIjoiMjhhYTk0YTZmOTZkYWM1ZDcxZDI2ZmZiYzFjMjBiZjIiLCJibG9ja19pZCI6IjE0ODc2NzQxMDFfNDIwMjM5MDY4XzFfMF8wIn19&amp;utid=a5e8a949-39ee-41bb-7142-3fd6a50c35b3&amp;tm_stars=0&amp;client_id=skyscanner_app&amp;redirect_delay=1000&amp;price_policy=2&amp;pre_redirect_id=ad10e0ac-cb17-e8e0-c8a0-3b44262d0d5c&amp;tm_city_code=ILOP&amp;max_price=1093&amp;guests=1&amp;request_id=ad10e0ac-cb17-e8e0-c8a0-3b44262d0d5c&amp;tm_country_code=PH</t>
  </si>
  <si>
    <t>10.7349225, 122.5405722</t>
  </si>
  <si>
    <t>Lustria White Castle</t>
  </si>
  <si>
    <t>www.skyscanner.com.ph/hotel_deeplink/4.0/PH/en-US/PHP/h_ct/218531519/2026-03-02/2026-03-03/hotel/hotel/hotels?legacy_provider_id=31&amp;rooms=1&amp;closed_user_group=general&amp;hb_data=-96PpIArWh_4viT8Slmqmle8Im1Gz-X-f8VykFLTroT0wMcWCjXvuliD-hPiQa3TIdxUhPU9sJebHjX8hDEuQJ4x9bJqYDFyOBF4hY5aq-PK3F1wTOu8LZnXi-hDixJAAEd-xF7V17rz43q5gDZry1XupVZZQZRiAus1EUMufuufGYMqGezde_vUOuhdghgw3YUg49fI8dCVCfu6tkI7B3bERwd0JXgxnJTxgxXwFVt9nv5cfieiBXiX0t2ChwdI20Qpg91JMrje_6H33eJSQvXkKVyznXPS9Z5Yd_Y5eML6AjZTEvRt4eot8mKbYeVlAvdvoqv_3b8itvMD-2VcSu_qh_xi6-wdgfrnD4aKkG_UebSKaPawCpUWnjaqLcYqyijuafTNOzUSowi64XJpqCgeBIkL5_O-m4HYwVkvXQ%3D%3D&amp;q_datetime_utc=2026-03-01T23%3A13%3A28&amp;ticket_price=835&amp;quote_id=3913710819235056034&amp;utid_state=1&amp;channel=iphone&amp;price_without_closed_user_group=1803&amp;tm_place_name=Iloilo&amp;deeplink_data=eyJmaWVsZHMiOnsic2lnbmF0dXJlIjoiMWVjOWQ2ZTJiNjkyNDMzOTE4YjFkNDY2OWUxMjUxZWMifSwidXJsIjoiaHR0cHM6Ly9waC50cmlwLmNvbS9ob3RlbHMvcmVkaXJlY3Q%2FaG90ZWxpZD05MTg2MDc4NyZjaXR5PTY5OTgmQWxsaWFuY2VpZD0xMjYwNyZzaWQ9ODg4ODMyJmNoZWNraW49MjAyNi0wMy0wMiZjaGVja291dD0yMDI2LTAzLTAzJnNob3BwaW5naWQ9ZmNmZjNiZTBjNGMzNDMwOTg2YTNmYWZjNTg3OWE0ZjYmYWR1bHQ9MSZjaGlsZHJlbj0wJmFnZXM9Jmxhbmd1YWdlPWVucGgmbG9jYWxlPWVuX1BIJnJvb21pZD0xNDcyOTY1ODE2JnN3aWQ9MCZwYXk9UFAmZmd0PTEmY3JuPTEmY3Vycj1QSFAmd2twPTEmc3RhbmQ9SDRzSUFBQUFBQUFBX3dEOEFBUF9DbUVLQWhnQkVnUUlBUkFBR2xVSXVObXV2Z1VTQVRJWUFEQzBDemkzYXBnQnM5N21LNmdCQUxnQkFzQUJBTkVCY1QwSzE2TTJoa0RoQWZZb1hJX0NHWXBBNkFHQ3NxT3FBWWdDSUlrRUFBQUFBQUFBQUFDZ0JBQ2hCZGVqY0QwS3gxSkFHaUJtWTJabU0ySmxNR00wWXpNME16QTVPRFpoTTJaaFptTTFPRGM1WVRSbU5pQUVLTWVQazgwR1NBRlNCbUZrTURnNVpsb2NDZ05KUkZJUjg3ODVmQUxET2o4YUExQklVQ0VRV0RtMHlIYS1QMklGWlc1ZlVFaG91UlJ3QVhnQWlnRUhTQUY0QU1nQkFhb0JBUElCSW1aalptWXpZbVV3WXpSak16UXpNRGs0Tm1FelptRm1ZelU0TnpsaE5HWTJYekdTQWdFMG1nSUFBQUFBX184QkFBRF9fMlRBVFJmOEFBQUEifQ%3D%3D&amp;utid=4f71c56b-62ea-2c06-580e-18e9dba02f4e&amp;tm_stars=1&amp;client_id=skyscanner_app&amp;redirect_delay=1000&amp;price_policy=2&amp;pre_redirect_id=cb0e47b8-5d18-814c-b67f-c795cbb4aa28&amp;tm_city_code=ILOP&amp;max_price=1123&amp;guests=1&amp;request_id=cb0e47b8-5d18-814c-b67f-c795cbb4aa28&amp;tm_country_code=PH</t>
  </si>
  <si>
    <t>10.7145897, 122.5685077</t>
  </si>
  <si>
    <t>La Paz, Tabuc Suba, Iloilo City, Western Visayas, 5000, Philippines</t>
  </si>
  <si>
    <t>air_conditioning, non-smoking, room_service, security</t>
  </si>
  <si>
    <t>Skyleigh Apartelle by RedDoorz</t>
  </si>
  <si>
    <t>https://www.google.com/maps/place/Zen+Bed+%26+Breakfast/data=!4m11!3m10!1s0x33aee55bbccd4d0d:0x653513aa623fd987!5m3!1s2026-03-01!4m1!1i2!8m2!3d10.730024!4d122.544657!16s%2Fg%2F11sfdhj0ls!19sChIJDU3NvFvlrjMRh9k_YqoTNWU?authuser=0&amp;hl=en&amp;rclk=1</t>
  </si>
  <si>
    <t>10.730024, 122.544657</t>
  </si>
  <si>
    <t>Zen Bed &amp; Breakfast</t>
  </si>
  <si>
    <t>https://www.google.com/maps/place/En+Pensionne+Jaro+Iloilo/data=!4m11!3m10!1s0x33aee518a372ddc9:0xa2f5eed814d642e1!5m3!1s2026-03-01!4m1!1i2!8m2!3d10.7222699!4d122.5597005!16s%2Fg%2F11wby5_q_l!19sChIJyd1yoxjlrjMR4ULWFNju9aI?authuser=0&amp;hl=en&amp;rclk=1</t>
  </si>
  <si>
    <t>10.7222699, 122.5597005</t>
  </si>
  <si>
    <t>Casa Tentay, 68, Comision Civil Street, Benedicto, Jaro, Calubihan, Iloilo City, Western Visayas, 5000, Philippines</t>
  </si>
  <si>
    <t>En Pensionne Jaro Iloilo</t>
  </si>
  <si>
    <t>www.skyscanner.com.ph/hotel_deeplink/4.0/PH/en-US/PHP/h_ct/212887119/2026-03-02/2026-03-03/hotel/hotel/hotels?legacy_provider_id=31&amp;rooms=1&amp;closed_user_group=general&amp;hb_data=MgGMJXuUDVKCmK6pMK1YxI_YhnfmoF_9MNthGjIZR28A0k-g5Z_vx-Hdo8YuBIjbNVG9vG7x0Dlk82gRsIKPzXuhyk5vcC5lzaXBvEQ6ia9LiaLhumrMfWGUcFnEghLKxuwtkA9MW5mms5VOvpW3tPfXkjCcJnxDK5NZlTbxqUINyjE86pUFBUjnrLC56F3-_r1-jw-QYkMuZJoOH9db2X9Tb_m78rDr8Nly2IZWE9DpiPo6EzLEMU3S5e_i4hMSd8iRpmk9GYQ625cJWeb0QBbxZWfFPCcEvNskgm8yP-g0zmULI_G889fj3_6vZ6hM6rY63RKgfxuFxuow2-774MbB-eCNBsc_DcIfIs_BcS-JFAP1ltuvwzK381va85gEfMpTi0tdhprfTwKTzuhcophs9kKAIhK3oiKO3JHuaA%3D%3D&amp;q_datetime_utc=2026-03-01T23%3A13%3A32&amp;ticket_price=796&amp;quote_id=-8614145223338840229&amp;utid_state=1&amp;channel=iphone&amp;price_without_closed_user_group=3000&amp;tm_place_name=Iloilo&amp;deeplink_data=eyJmaWVsZHMiOnsic2lnbmF0dXJlIjoiOTM4NWY2ZTEzOWIzNjFhNTEzMDNjYWY1Y2Q1NzNiZDcifSwidXJsIjoiaHR0cHM6Ly9waC50cmlwLmNvbS9ob3RlbHMvcmVkaXJlY3Q%2FaG90ZWxpZD05NjQxMDU5MSZjaXR5PTY5OTgmQWxsaWFuY2VpZD0xMjYwNyZzaWQ9ODg4ODMyJmNoZWNraW49MjAyNi0wMy0wMiZjaGVja291dD0yMDI2LTAzLTAzJnNob3BwaW5naWQ9MzI5NzI4M2Y5ZGQyNGU2Mzk1YWU0Y2Q0N2JhMDEwMDYmYWR1bHQ9MSZjaGlsZHJlbj0wJmFnZXM9Jmxhbmd1YWdlPWVucGgmbG9jYWxlPWVuX1BIJnJvb21pZD0xMjU5Njg5OTU4JnN3aWQ9MCZwYXk9UFAmZmd0PTEmY3JuPTEmY3Vycj1QSFAmd2twPTEmc3RhbmQ9SDRzSUFBQUFBQUFBX3dENEFBZl9DbDBLQWhnQkVnUUlBUkFBR2xFSTVxX1YyQVFZQURBQU9Qc1JtQUhmdF93dHFBRUF1QUVCd0FFQTBRRWZoZXRSdUN5RlFPRUJqOEwxS0Z6aGlFRG9BZEs4akxFQmlBSWdpUVFBQUFBQUFBQUFBS0FFQUtFRkFBQUFBQUFBQUFBYUlETXlPVGN5T0RObU9XUmtNalJsTmpNNU5XRmxOR05rTkRkaVlUQXhNREEySUFRbzlmZVN6UVpJQVZJR1ltUTRabVF3V2h3S0ExQklVQkVRV0RtMHlIYS1QeG9EVUVoUUlSQllPYlRJZHI0X1lnVmxibDlRU0dpNUZIQUJlQUNLQVFkSUFYZ0F5QUVCcWdFQThnRWlNekk1TnpJNE0yWTVaR1F5TkdVMk16azFZV1UwWTJRME4ySmhNREV3TURaZk1wSUNBVFNhQWdBQUFBRF9fd0VBQVBfXy1zN1FkdmdBQUFBIn0%3D&amp;utid=c0ad944e-3ab9-91d3-ead4-2edb6d528e69&amp;tm_stars=1&amp;client_id=skyscanner_app&amp;redirect_delay=1000&amp;price_policy=2&amp;pre_redirect_id=f51eff02-31b8-c881-ef58-3fd59ce58e50&amp;tm_city_code=ILOP&amp;max_price=1976&amp;guests=1&amp;request_id=f51eff02-31b8-c881-ef58-3fd59ce58e50&amp;tm_country_code=PH</t>
  </si>
  <si>
    <t>10.7118326, 122.5693583</t>
  </si>
  <si>
    <t>Burgos Street, Railway, La Paz, Tabuc Suba, Iloilo City, Western Visayas, 5000, Philippines</t>
  </si>
  <si>
    <t>wifi, air_conditioning, non-smoking, internet_access, smoking_areas, room_service, security</t>
  </si>
  <si>
    <t>RedDoorz @ Plaza La Paz Iloilo City</t>
  </si>
  <si>
    <t>www.skyscanner.com.ph/hotel_deeplink/4.0/PH/en-US/PHP/h_ad/191602472/2026-03-02/2026-03-03/hotel/hotel/hotels?legacy_provider_id=22&amp;rooms=1&amp;hb_data=fcSotK5_7LBGcrb0piMBX9q8hlygW7vr7iBDJVpS9joNsDzIYKL8gpvz5kmh8gaEXopHbIkMVLDzweihJBJT3JRSnu7MmF-V4ykYtos1cTk6lozzC6QgCmbVdItGvGpz4NNY54SfmcSZHqWuop6-P0mt_D1HYXpmUCyH47LoC7q5Ru4yu_34WZFsfbfiLAXkDiPl1Hg8tkNkzrWooft433k4rL6arMl3UC8ahFW5Dwc9z0aYsmMOGOzOGH479Xaez8lco8xce-4QOm9YEQfeadIA3CtvEWQdSZJFEvuPyOWfRf2XSYcLz28OaLYepaX_1WhRUUvmtZD9HOZVQAmtMNL29fz8_vtWthjyf9oDKY7IWsWvBDK5lU2FpcrDQStITXU_13XgBYQ1uXhiikzptKEQCvus1xI5x7MYRKL_BO7W&amp;q_datetime_utc=2026-03-01T23%3A13%3A33&amp;ticket_price=1704&amp;quote_id=-8126409780738000315&amp;utid_state=1&amp;channel=iphone&amp;tm_place_name=Iloilo&amp;deeplink_data=eyJmaWVsZHMiOnsic2lnbmF0dXJlIjoiZDJiMzA2MTZiNWQ3YzlmYjU0ZmRhMTU2NjkyMTc3ODEifSwidXJsIjoiaHR0cHM6Ly93d3cuYWdvZGEuY29tL3BhcnRuZXJzL3BhcnRuZXJzZWFyY2guYXNweD9jaWQ9MTg0NjM4MyZoaWQ9NzgyMTYwOSZjdXJyZW5jeT1QSFAmY2hlY2tpbj0yMDI2LTAzLTAyJmNoZWNrb3V0PTIwMjYtMDMtMDMmTnVtYmVyb2ZBZHVsdHM9MSZOdW1iZXJvZkNoaWxkcmVuPTAmUm9vbXM9MSZtY2lkPTMwMzgmbWFzdGVyUm9vbUlkPTg5ODg1NTc3Jm1wdD1SSGxJYjNKWUwxVklTVGxOWlhsUGRIaHZjVkF4VlVSdWFGaEVPWFJGVUZWVE5HOVZUVXBJU0dGcFRXeHRNMlkzZEZWWWJrOXBiVWgxYlRrd2JrUlVLMlZJYjFOcUwzcG1LMGt6V2cmVG90YWxQcmljZT0xNzAzLjUzJlRvdGFsVGF4PTE4Mi41MiZUb3RhbEZlZT0wLjAwJlRvdGFsU3VyY2hhcmdlPTAmbWN1cj1QSFAifQ%3D%3D&amp;utid=3123e5cd-ce89-d73a-52f5-b6937d6f8de1&amp;tm_stars=0&amp;client_id=skyscanner_app&amp;redirect_delay=1000&amp;price_policy=2&amp;pre_redirect_id=4e8b318d-734d-aac2-0e23-a62fa277137e&amp;tm_city_code=ILOP&amp;max_price=3407&amp;guests=1&amp;request_id=4e8b318d-734d-aac2-0e23-a62fa277137e&amp;tm_country_code=PH</t>
  </si>
  <si>
    <t>10.7348889, 122.5651079</t>
  </si>
  <si>
    <t>Eon Centennial Resort Hotel &amp; Waterpark, Pine Street, Greedfield Subdivision, Cubay, Jaro, Cubay, Iloilo City, Western Visayas, 5000, Philippines</t>
  </si>
  <si>
    <t>Eon Centennial Resort Hotel &amp; Waterpark</t>
  </si>
  <si>
    <t>www.skyscanner.com.ph/hotel_deeplink/4.0/PH/en-US/PHP/h_ad/216901788/2026-03-02/2026-03-03/hotel/hotel/hotels?legacy_provider_id=22&amp;rooms=1&amp;closed_user_group=general&amp;hb_data=JDn_tD06ojlP6JSJDiXMNUffsRTU3w7Ya3e9e6TSQz4oFjfysSHk5DysIjnyWzv8oDtjB9erFH-6jLVTyiVBdP5KWE-j6ZoAo5jSKuZHTYYwfgtIjXuNxleg49LtRr77rYSeVDom0a27j07U5Jn85Nz95pM_8ZMsrphMZ9gemdPgVmOGLPcrx5iZV1_IfX6hQQAe0CyTLBEcJIdZw2AcnMd_Td_b_zM4Tv8lOa_xxTY6Ie3_XsqWZcy1ql9qn-IQG37NLmpx3AqrxjWpzwYup_TeEcGF_05ox7uzYHFktwRc-TpKb4MskWgWGJrZS49vZ7_86sHQnzHv-4HTL-2tJuB54ZykBxB_VkMAJjFkksvpM7XXlgGwmO0chMK6hI8Wga4ItPME1uXf0cDczkhGpXjk4Re8gvQqs0mve5fhwijg&amp;q_datetime_utc=2026-03-01T23%3A13%3A33&amp;ticket_price=1044&amp;quote_id=-8459125235560021418&amp;utid_state=1&amp;channel=iphone&amp;price_without_closed_user_group=1678&amp;tm_place_name=Iloilo&amp;deeplink_data=eyJmaWVsZHMiOnsic2lnbmF0dXJlIjoiZDA2NDRlNTUyYTIxY2Q0NTg1OTk3MDJkYzhkYWZmNGYifSwidXJsIjoiaHR0cHM6Ly93d3cuYWdvZGEuY29tL3BhcnRuZXJzL3BhcnRuZXJzZWFyY2guYXNweD9jaWQ9MTg0NjM4MyZoaWQ9NDY2MTUyMjAmY3VycmVuY3k9UEhQJmNoZWNraW49MjAyNi0wMy0wMiZjaGVja291dD0yMDI2LTAzLTAzJk51bWJlcm9mQWR1bHRzPTEmTnVtYmVyb2ZDaGlsZHJlbj0wJlJvb21zPTEmbWNpZD0zMDM4Jm1hc3RlclJvb21JZD03NDM0NDM1OTEmbXB0PUsxQllabkpUV0V3NWVqQjZlV1ZwYTFRdlNFOVlUa0pQWml0a05FMTBUMWRLTW5GdGNEaFVTa1JDWVhCS2RuRmpWbFl4Y1daUlNVSnFVbmhFZGxOMFp5dEliMWRWVGxOSWFVRkZiRlIzUFQwJlRvdGFsUHJpY2U9MTA0NC4yOSZUb3RhbFRheD0xMTEuODkmVG90YWxGZWU9MC4wMCZUb3RhbFN1cmNoYXJnZT0wJm1jdXI9UEhQIn0%3D&amp;utid=6002e017-4ea0-7a6b-6c9b-66bf897fb15c&amp;tm_stars=0&amp;client_id=skyscanner_app&amp;redirect_delay=1000&amp;price_policy=2&amp;pre_redirect_id=924c8e22-7b4d-6ac6-2bef-6872e2ef1088&amp;tm_city_code=ILOP&amp;max_price=1044&amp;guests=1&amp;request_id=924c8e22-7b4d-6ac6-2bef-6872e2ef1088&amp;tm_country_code=PH</t>
  </si>
  <si>
    <t>10.7380274, 122.5755629</t>
  </si>
  <si>
    <t>Pallet Homes - Landheights Tropics</t>
  </si>
  <si>
    <t>www.skyscanner.com.ph/hotel_deeplink/4.0/PH/en-US/PHP/h_bc/203930372/2026-03-02/2026-03-03/hotel/hotel/hotels?legacy_provider_id=13&amp;rooms=1&amp;closed_user_group=general&amp;hb_data=NMLQXzezILx2HG91M_XeAvpzd0M3y125KCn4k2TZnaAqFP4UrgKbaCJZA5BK9NmmxK7fXm7lqFZaSg-qeT8Uh_RyNx7C2Zq3qyaLH8eGtIdfCvTIGeIh1jnhjH8LXAGjoD1O8QcX9RoNf4SlVcgq40EnIk6hQKkyXiUOQLNe2WPiyYYU6LuIHB1DLf26vq__VqRy018UJgQYwfGm0SsMfj84I_ztoxPIi2PuKHxpn1pjoqskPfNCEGwdCuuaKDemKL_88EzPBen2XqRzsS004ol1jtd7KvMQVhuoLnpo8fZly_ywDO8wjGFVfCm3p71cyM_1G_dP4dHrTkO-nuM31gh1gz600B9qgnam6QpwICxQcsR1mRr2NTRlU6GeAq8QIu3OC5Re_oQCvordROSKjl1e3HoC5BOIEzf4WuLajYpnyHJ0-eE%3D&amp;q_datetime_utc=2026-03-01T23%3A13%3A37&amp;ticket_price=902&amp;quote_id=953242873934311928&amp;utid_state=1&amp;channel=iphone&amp;price_without_closed_user_group=2302&amp;tm_place_name=Iloilo&amp;deeplink_data=eyJmaWVsZHMiOnsic2lnbmF0dXJlIjoiMWM2N2UyNjhlZDIzYzIyZTc4YWQ0MWZmNTcwNTE5NDEiLCJibG9ja19pZCI6InYxX0NnRXRFTXdDR2lnS0hUSXdNall0TURNdE1ESlVNREE2TURBNk1EQXVNREF3S3pBM09qQXdFQUVZM3dFb0FUZ0JJZ0lJQVE9PV9DaVlJMXRMYmNSQUNHSTZzZ2MwQklBd29qTVczQ2pBQ1Nnc3hSREV3TUZCZk1UQXdVRkNZQlJJQ0NBRWFCaGdCS0FJd0FTSUVDQUlZQWc9PSJ9fQ%3D%3D&amp;utid=f3dfd9cb-9543-ceaf-0698-1653d7d8ea1b&amp;tm_stars=2&amp;client_id=skyscanner_app&amp;redirect_delay=1000&amp;price_policy=2&amp;pre_redirect_id=811d8ada-3da4-f8d8-57b1-92245849a8d8&amp;tm_city_code=ILOP&amp;max_price=1132&amp;guests=1&amp;request_id=811d8ada-3da4-f8d8-57b1-92245849a8d8&amp;tm_country_code=PH</t>
  </si>
  <si>
    <t>10.723901, 122.5593297</t>
  </si>
  <si>
    <t>Benedicto Street, Benedicto, Jaro, Calubihan, Iloilo City, Western Visayas, 5000, Philippines</t>
  </si>
  <si>
    <t>RedDoorz Iloilo</t>
  </si>
  <si>
    <t>www.skyscanner.com.ph/hotel_deeplink/4.0/PH/en-US/PHP/h_ad/223163234/2026-03-02/2026-03-03/hotel/hotel/hotels?legacy_provider_id=22&amp;rooms=1&amp;closed_user_group=general&amp;hb_data=AAGENCxctyX9lmGZ_L-4wTGkc0q7C5fpcZrlnIohTW1KE73es8J5eBWyLKa4-dNASPaMkw5aFrpc_nnbBYnvder7mN0FQv--qEYrGFiwuKfVccs9cHfL7JzHvWxHT6367p369NT-1BCX-AfL1vs6uOM4S2e3f0i-MtCVThT-6quOJpu6TijAQ3qYfxjXEJsEC91AXGENRk_Tf4Jrjn5CRZtE6ihUmr1ABdnsoUXktOfs5_9Sa5rfw-NqGcI53xF79uat_x_ymouHLLdCxZgtUcsXUUkRYQiZbwbZed3AT1ruw7YpL9lcD72KU_F6HA0fsPnr8Muq0mLonaQPvaq8TtyP6J6oCbzhtxQscw0iT6FfN-wBEABgLQWMt-c5s4kEJgVgVQjGeoYzD6xj1QRRNlMbeCFLSbK1oppnt5Dh2ISA&amp;q_datetime_utc=2026-03-01T23%3A13%3A36&amp;ticket_price=786&amp;quote_id=7961960921200993470&amp;utid_state=1&amp;channel=iphone&amp;price_without_closed_user_group=1362&amp;tm_place_name=Iloilo&amp;deeplink_data=eyJmaWVsZHMiOnsic2lnbmF0dXJlIjoiOGE5NjU1OWY2OTQ5NDZkNzJiMTRkOTcxMWUwNzFiODUifSwidXJsIjoiaHR0cHM6Ly93d3cuYWdvZGEuY29tL3BhcnRuZXJzL3BhcnRuZXJzZWFyY2guYXNweD9jaWQ9MTg0NjM4MyZoaWQ9NjkyNzUzNTQmY3VycmVuY3k9UEhQJmNoZWNraW49MjAyNi0wMy0wMiZjaGVja291dD0yMDI2LTAzLTAzJk51bWJlcm9mQWR1bHRzPTEmTnVtYmVyb2ZDaGlsZHJlbj0wJlJvb21zPTEmbWNpZD0zMzImbWFzdGVyUm9vbUlkPTEwODA5ODQzMjUmbXB0PWNVNXlRVWhZWkM4emJFTnFVbWRqVmxKUk1FZE5XRFpHYVZvNU0zZG1NbTVrVG1kV1VGTjRTMkZqWmtKWE5IVnRLMW96UzNwNU1ETTRjV012ZVdoTk1FUkJRelp6UTFoYU1tVjRLMUZSUFQwJlRvdGFsUHJpY2U9Nzg1Ljg4JlRvdGFsVGF4PTkwLjg1JlRvdGFsRmVlPTY2LjMzJlRvdGFsU3VyY2hhcmdlPTAmbWN1cj1QSFAifQ%3D%3D&amp;utid=01d40cf0-10c4-87b1-0331-c0d1d872d88e&amp;tm_stars=1&amp;client_id=skyscanner_app&amp;redirect_delay=1000&amp;price_policy=2&amp;pre_redirect_id=cfc30342-2ecf-ddbb-cea9-3d434c8308e4&amp;tm_city_code=ILOP&amp;max_price=1296&amp;guests=1&amp;request_id=cfc30342-2ecf-ddbb-cea9-3d434c8308e4&amp;tm_country_code=PH</t>
  </si>
  <si>
    <t>10.6944967, 122.5700016</t>
  </si>
  <si>
    <t>Madia-as, Aldeguer Street, Magsaysay, City Proper, Iloilo City, Western Visayas, 5000, Philippines</t>
  </si>
  <si>
    <t>wifi, air_conditioning, non-smoking, internet_access, 24-hour_front_desk_service, smoking_areas, room_service, shower</t>
  </si>
  <si>
    <t>Hotel Madiaas by RedDoorz</t>
  </si>
  <si>
    <t>www.skyscanner.com.ph/hotel_deeplink/4.0/PH/en-US/PHP/h_ad/223308349/2026-03-02/2026-03-03/hotel/hotel/hotels?legacy_provider_id=22&amp;rooms=1&amp;closed_user_group=general&amp;hb_data=Gm0VqqqbB_EjoRfwbUbhwh5vFzdBaFmtmDBcAO0wvpP8nRIRNZtItQOUm_IqW8z9B7obkp86bqz7HO5o6d6c1oKYe_43qgao6JpMNrQfIurTKZHl8uje1O7GKMgNcB6d_OW7S8pOBpvhpR7IvBzEfkqQnCfIzJolL61_p1ksosas0_s_uVJ3-ixAKTpC1WrH3LNH1EVp3xiYg0RHhcpvYWSFoRO75spjW8ZYheXERme9lC9oeVZ2xjJBxsWD07b2eos3l0fk8-CpiOA0F30Dt0GD41z2SBCvR7Dc6l9OspBqkvlhjAH11BAXTxcADq0bdJoPAGrlYgYHIMY-T8X7ZhLxrarYoawbVUyx_UbPpfXHM8L_Xmlw0ISg24xKnGiPJ_U0kpStR7Vgt4appCh0zeDPQoyco3c2XLrhlopjB9rB&amp;q_datetime_utc=2026-03-01T23%3A13%3A37&amp;ticket_price=804&amp;quote_id=-2548349038950437538&amp;utid_state=1&amp;channel=iphone&amp;price_without_closed_user_group=907&amp;tm_place_name=Iloilo&amp;deeplink_data=eyJmaWVsZHMiOnsic2lnbmF0dXJlIjoiNWUyNmVkMzZiNTA2MTFkMjBhMThhMzUxMDMzOGEwYWIifSwidXJsIjoiaHR0cHM6Ly93d3cuYWdvZGEuY29tL3BhcnRuZXJzL3BhcnRuZXJzZWFyY2guYXNweD9jaWQ9MTg0NjM4MyZoaWQ9NzA5MzIxNDkmY3VycmVuY3k9UEhQJmNoZWNraW49MjAyNi0wMy0wMiZjaGVja291dD0yMDI2LTAzLTAzJk51bWJlcm9mQWR1bHRzPTEmTnVtYmVyb2ZDaGlsZHJlbj0wJlJvb21zPTEmbWNpZD0zMzImbWFzdGVyUm9vbUlkPTExMjUzNjM2NzImbXB0PWFUTlFkMGh5WmtaUmRrWktaVXhsWldwT1JUUktUa1pqY1V0dVdUZzRkelpWY1ZoTU0wSk9NbGh2WjNZclNqZFZUWGxvYUd4RFUyeHFXa28wTDJvME5tTnFZM3BITWxaMmVGWnZlVmhuUFQwJlRvdGFsUHJpY2U9ODAzLjkxJlRvdGFsVGF4PTkyLjg5JlRvdGFsRmVlPTY3LjkwJlRvdGFsU3VyY2hhcmdlPTAmbWN1cj1QSFAifQ%3D%3D&amp;utid=67b281d4-8d04-b14f-6089-73768b11bd5c&amp;tm_stars=1&amp;client_id=skyscanner_app&amp;redirect_delay=1000&amp;price_policy=2&amp;pre_redirect_id=c9c83dc8-cc38-ce94-5a75-6ad65dbd08db&amp;tm_city_code=ILOP&amp;max_price=1052&amp;guests=1&amp;request_id=c9c83dc8-cc38-ce94-5a75-6ad65dbd08db&amp;tm_country_code=PH</t>
  </si>
  <si>
    <t>10.7320295, 122.5430036</t>
  </si>
  <si>
    <t>wifi, air_conditioning, non-smoking, internet_access, 24-hour_front_desk_service, smoking_areas, room_service, complimentary_bottled_water</t>
  </si>
  <si>
    <t>RedDoorz @ Aurea Apartelle</t>
  </si>
  <si>
    <t>www.skyscanner.com.ph/hotel_deeplink/4.0/PH/en-US/PHP/h_ad/223308349/2026-03-02/2026-03-03/hotel/hotel/hotels?legacy_provider_id=22&amp;rooms=1&amp;closed_user_group=general&amp;hb_data=RD5cETzFiD3Rl3HcPVpDzcac4o8MFVKEJHux2TXThrBvDNq1z7S7_YdgUaYHg1OM2U-I9RfbuebdNVyFFt_86Z0jiT4A-RKOuijGoOqDSqS7j2ETDz2H2QErRLZmVw3esRcXmqDukNKPhKaoGnXfF4OkJzuCy7nj697gLZDhdu7PgnIRk8HnZEqtyd3twKKc0FjQqlfSZPKO-8M0zM8EJb9Txeh6zFD_AAXmTC7hZXeJ_QTvXMweZi6YH06kkerRivckUCO8wutKM6znp7l8STGlLEkiTTJU938CHTIjwCyWf45VccdyT32fINk9QIlWX1Wh2FL8IWWraZCddZkY-GW8Z8e7bUmXfveJfX-inHwxr297eeJyw7sVe5UGistQ_-P8WbswxjU7vnxaI6cdLyfmn5srJo1UzaXQTic4b0jb&amp;q_datetime_utc=2026-03-01T23%3A59%3A51&amp;ticket_price=804&amp;quote_id=-2548349038950437538&amp;utid_state=1&amp;channel=iphone&amp;price_without_closed_user_group=907&amp;tm_place_name=Iloilo&amp;deeplink_data=eyJmaWVsZHMiOnsic2lnbmF0dXJlIjoiNzVlZjUxYzlkNmM3YzRjMGFhMzBkZmQ0ZDgxMzU4NTAifSwidXJsIjoiaHR0cHM6Ly93d3cuYWdvZGEuY29tL3BhcnRuZXJzL3BhcnRuZXJzZWFyY2guYXNweD9jaWQ9MTg0NjM4MyZoaWQ9NzA5MzIxNDkmY3VycmVuY3k9UEhQJmNoZWNraW49MjAyNi0wMy0wMiZjaGVja291dD0yMDI2LTAzLTAzJk51bWJlcm9mQWR1bHRzPTEmTnVtYmVyb2ZDaGlsZHJlbj0wJlJvb21zPTEmbWNpZD0zMzImbWFzdGVyUm9vbUlkPTExMjUzNjM2NzImbXB0PVJYUjZTR1IxTTFKNlVuQm5SRFl4UW1ZME0zYzNZVVJuTkVGc1dXczBVeko1YUZOWmJrdEViRWt5Vnk5eFZIbG1la05GVVZaRVdreFBMM0J0ZFdkTGEzUkxiMUZuWjJadWQwMUVObWRCUFQwJlRvdGFsUHJpY2U9ODAzLjkxJlRvdGFsVGF4PTkyLjg5JlRvdGFsRmVlPTY3LjkwJlRvdGFsU3VyY2hhcmdlPTAmbWN1cj1QSFAifQ%3D%3D&amp;utid=fc0f2ba4-bffd-a258-a052-141c1b44099c&amp;tm_stars=1&amp;client_id=skyscanner_app&amp;redirect_delay=1000&amp;price_policy=2&amp;pre_redirect_id=72065ce7-db5e-018f-b8f3-8a348c702e45&amp;tm_city_code=ILOP&amp;max_price=1052&amp;guests=1&amp;request_id=72065ce7-db5e-018f-b8f3-8a348c702e45&amp;tm_country_code=PH</t>
  </si>
  <si>
    <t>Clementi Suite at Bernwood Tower</t>
  </si>
  <si>
    <t>www.skyscanner.com.ph/hotel_deeplink/4.0/PH/en-US/PHP/h_kl/47220264/2026-03-02/2026-03-03/hotel/hotel/hotels?legacy_provider_id=927243&amp;rooms=1&amp;closed_user_group=apps&amp;hb_data=PsC3mC5eawLboJp5p6m_KR4h8SaUZdHxyrMaz3VUczCgGj_WqdB09L9aX8q3eaSCStab2D5UooKUXISNaiyVo453In4gDiqZ04bmL7HZzkdQHbwa1zDUOuf_R2-G4g_55HqYdki8QZZZMl08RG-VFlbn2-HC4VmUI9lTlKK8x0wiB9jDn1lbsxGrRYnFh8Cf1UpOSj9RxnVsdhEArIWBifFPsx5T-Q6SlVk-Hb8jwb4aLf-eJ8DC8UcSRaLTKkFLMaUqN5VmkvBe1lWhgJkKK54tBOz_MuWCnZXv8DPt8BDRSacMLsr6b32NGGydUayFQIQUsWv8EubbDIfi70i2Bl2iuqz38jwZcEFUK1zfQSWZNz5DGPtqyg-kHZVu3hJOqv7ZrYR5cik_gbkLiNn2bcskF7ifUPJlZanff8UxNw%3D%3D&amp;q_datetime_utc=2026-03-01T23%3A13%3A37&amp;ticket_price=2030&amp;quote_id=-1444621872202716414&amp;utid_state=1&amp;channel=iphone&amp;price_without_closed_user_group=3673&amp;tm_place_name=Iloilo&amp;deeplink_data=eyJmaWVsZHMiOnsic2lnbmF0dXJlIjoiNThjOTAxNjM4MTcwOTYyMTg4MGZlODFjNGY3MmM5YTAifSwidXJsIjoiaHR0cHM6Ly9hcGkua2xrdGVjaC5jb20vdjEvaG90ZWxtc2UvZGVlcGxpbmsvZW4tVVMvaG90ZWxzL2RldGFpbC80MzIxODAvP19jdXJyZW5jeT1QSFAmYWR1bHRfbnVtPTEmYWlkPTI3ODIwJmFycml2YWxfZmVlcz0wJmNoZWNrX2luPTIwMjYtMDMtMDImY2hlY2tfb3V0PTIwMjYtMDMtMDMmY2hpbGRfbnVtPTAmY2xpY2tfY3VycmVuY3k9UEhQJmNsaWNrX3ByaWNlX3RvdGFsPTIwMzAuMzAwJmtsY19sMT1NU0Uma2xjX2wyPVNreXNjYW5uZXImbGFuZ3VhZ2U9ZW4tVVMmbXNlX3RyYWNlX2lkPWJjNGY0OWEmcHJpY2VfdG90YWw9UEhQLTIwMzAuMzAwJnByaWNlX3R5cGU9SW5ib3VuZC1kZXNrdG9wJnJhdGVfa2V5PTIwMjYtMDMtMDJ8MjAyNi0wMy0wM3wxMDIyODQyMHwxMDgwOTI3OXxWMF8xMDIyODQyMF8xMDgwOTI3OV83OTJfMF8xfDMyLjg4fDF8MXwwJnJvb21fbnVtPTEmdXRtX2NhbXBhaWduPTI3ODIwJnV0bV9jb250ZW50PVBIUCZ1dG1fbWVkaXVtPVNLWVNDQU5ORVImdXRtX3NvdXJjZT1NU0UmdXRtX3Rlcm09NDMyMTgwJmRldmljZT0yJnBhcnRuZXJfbWVtYmVyPTAifQ%3D%3D&amp;utid=cc521325-c160-a763-8138-516dff04b46e&amp;tm_stars=3&amp;client_id=skyscanner_app&amp;redirect_delay=1000&amp;price_policy=2&amp;pre_redirect_id=82a83d6e-3e27-4274-d727-c512104ce919&amp;tm_city_code=ILOP&amp;max_price=2880&amp;guests=1&amp;request_id=82a83d6e-3e27-4274-d727-c512104ce919&amp;tm_country_code=PH</t>
  </si>
  <si>
    <t>10.7095513, 122.5414995</t>
  </si>
  <si>
    <t>Guadalupe's Inn, R. Mapa Street, Iloilo Business Park, San Rafael, Mandurriao, Navais, Iloilo City, Western Visayas, 5000, Philippines</t>
  </si>
  <si>
    <t>Guadalupe's Inn, Iloilo City</t>
  </si>
  <si>
    <t>https://www.google.com/maps/place/Iloilo+Budget+Inn/data=!4m11!3m10!1s0x33aee565a20517db:0xff7d71e9c86aba51!5m3!1s2026-03-01!4m1!1i2!8m2!3d10.6952554!4d122.5679927!16s%2Fg%2F11c2kxdp7m!19sChIJ2xcFomXlrjMRUbpqyOlxff8?authuser=0&amp;hl=en&amp;rclk=1</t>
  </si>
  <si>
    <t>10.6952554, 122.5679927</t>
  </si>
  <si>
    <t>Budget Inn Valeria, Valeria Street, Magsaysay, City Proper, Iloilo City, Western Visayas, 5000, Philippines</t>
  </si>
  <si>
    <t>Iloilo Budget Inn</t>
  </si>
  <si>
    <t>www.skyscanner.com.ph/hotel_deeplink/4.0/PH/en-US/PHP/h_bc/136399914/2026-03-02/2026-03-03/hotel/hotel/hotels?legacy_provider_id=13&amp;rooms=1&amp;closed_user_group=apps&amp;hb_data=So7oK7EB7_DfPtDJ1p2TYkX4jUG1_4mFKkPCTcwl9tMwEQ7lL3F4ZzMdGv_wWelT0ac5XbDUF1G97hJTTLxHBxbpPYh84Xz_-kZAmoVBpjJdSJ1g1qy0lIigImac3xHeK9WxQ3kaMgrGF3iAP49WSN4kCtIG6z2C7JIAVQUHnQR3zYdwB1YhZzNMqBWwfwem1ZashMVTvVm5V4h_88N_3a7sftXfwsH1H9OyVA-bk29-JV6fS7JRbpA7rvgxYIZFWskCk5Yehh9yrz4O5bszeG4CEVXeKOP1aOfMZnpTmIYULxqap7A9K8aS2TpESm_Wc3HdVjrkZy-9KOEgDwjP5NBWzupgaY0R5v8L3PJ-cThbNqSzt2yRWjSGXUoEiq-sSD0pb4jXIcRwsYGUnspWzcbf59OJKFMEY5szPC_nC2fPPBdujoo%3D&amp;q_datetime_utc=2026-03-01T23%3A13%3A41&amp;ticket_price=1232&amp;quote_id=-5493221448339038218&amp;utid_state=1&amp;channel=iphone&amp;price_without_closed_user_group=2478&amp;tm_place_name=Iloilo&amp;deeplink_data=eyJmaWVsZHMiOnsic2lnbmF0dXJlIjoiZjRmN2UwNjg1MTkxNzE3ODk4NzM5ZTY4MGExYTI0NjciLCJibG9ja19pZCI6IjE1NjExMTAyNV80MjIxMTk1OTlfMF8yXzAifX0%3D&amp;utid=8d53aac7-3b08-f1fc-cab2-0bbf7b2b0fa6&amp;tm_stars=0&amp;client_id=skyscanner_app&amp;redirect_delay=1000&amp;price_policy=2&amp;pre_redirect_id=25843f72-2989-6363-2330-1d3e8cebd2ba&amp;tm_city_code=ILOP&amp;max_price=2755&amp;guests=1&amp;request_id=25843f72-2989-6363-2330-1d3e8cebd2ba&amp;tm_country_code=PH</t>
  </si>
  <si>
    <t>10.7223628, 122.5599599</t>
  </si>
  <si>
    <t>parking, wifi, air_conditioning, non-smoking, internet_access, smoking_areas, room_service, express_check-in, restaurant, car_rental, television, shower, luggage_storage, airport_shuttle, concierge, ticket_office</t>
  </si>
  <si>
    <t>Casa Tentay</t>
  </si>
  <si>
    <t>www.skyscanner.com.ph/hotel_deeplink/4.0/PH/en-US/PHP/h_bc/205221999/2026-03-02/2026-03-03/hotel/hotel/hotels?legacy_provider_id=13&amp;rooms=1&amp;hb_data=P5kgmLN2JMv6aGrnoppQ33TkL2tAOxhitWHEOWNv7VxXNGiMgi6v_ojQuDz-zw7xeH98KF31qHIb0D7B3Kr2GS8nGnyidYmrrhRgKUEQxgiKLLk6BeT7PCoXwkMSHJkoN9lXBcGu66Ezqy26QSqjDW3DhaibENffWz1PuoOQ51SLDD0zudel_IJ-VOR3MM8kaaEdIv8S-xIS1JDg3q_9ldJbLiQGRGpyD0C_cfKnvsXzepKMtFccnXUNXu190Ixg7mWoT3OUiaJd4W2waCaUU5Vylcau5vDOSqdQ28cdYrz7S7VaNvJeH3mwPuVquvVJkBbxU6ntzo5Fvh_4M5je-Gwt20e9FdgFy2GOP3-klm6OFs8ZBrAJyIh0413s5-lVNWfxpFaDh4e36vL6fXAl8HLhU7Xu4woZZVnt7nR7yYc1RIY6MzE%3D&amp;q_datetime_utc=2026-03-01T23%3A13%3A41&amp;ticket_price=3542&amp;quote_id=7118279949871803216&amp;utid_state=1&amp;channel=iphone&amp;tm_place_name=Iloilo&amp;deeplink_data=eyJmaWVsZHMiOnsic2lnbmF0dXJlIjoiM2UzYzViMTc1NGJiOGRlN2ZhYTRhYzdmMGFlNDExNzkiLCJibG9ja19pZCI6InYxX0NnRXRFSWphQVJvb0NoMHlNREkyTFRBekxUQXlWREF3T2pBd09qQXdMakF3TUNzd056b3dNQkFCR044QktBRTRBU0lDQ0FFPV9Da3dJaHJtTWtnRVFBaGdCSUFJbzlxN1FCREFDU2cwek5qVkVNVEF3VUY4eE1EQlFVSkMwQTNva05UTTJOekkyTURBdE9HRmpaUzFqTldRMExUTTBNak10TVRKaVptTmhObVppWm1RM0VnSUlBUm9HR0FFb0FqQUJJZ1FJQWhnQyJ9fQ%3D%3D&amp;utid=e4ca141f-e500-5965-9330-cb9e94b09045&amp;tm_stars=4&amp;client_id=skyscanner_app&amp;redirect_delay=1000&amp;price_policy=2&amp;pre_redirect_id=ea409e12-f673-ad03-f59b-8492adb9acfc&amp;tm_city_code=ILOP&amp;max_price=4009&amp;guests=1&amp;request_id=ea409e12-f673-ad03-f59b-8492adb9acfc&amp;tm_country_code=PH</t>
  </si>
  <si>
    <t>10.6979452, 122.5689081</t>
  </si>
  <si>
    <t>Toto Batchoy, Iznart Street, Iloilo Central Business District, Rizal Estanzuela, City Proper, Iloilo City, Western Visayas, 5000, Philippines</t>
  </si>
  <si>
    <t>Citadines Amigo Iloilo</t>
  </si>
  <si>
    <t>https://www.google.com/maps/place/Pallet+Homes+-+Ledesco/data=!4m11!3m10!1s0x33aee5ee3b6eec0b:0xfa01ecdb6e7e68db!5m3!1s2026-03-01!4m1!1i2!8m2!3d10.7228969!4d122.5676607!16s%2Fg%2F11s3zrdbb6!19sChIJC-xuO-7lrjMR22h-btvsAfo?authuser=0&amp;hl=en&amp;rclk=1</t>
  </si>
  <si>
    <t>10.7228969, 122.5676607</t>
  </si>
  <si>
    <t>Pallet Homes - Ledesco</t>
  </si>
  <si>
    <t>www.skyscanner.com.ph/hotel_deeplink/4.0/PH/en-US/PHP/h_ad/213422199/2026-03-03/2026-03-04/hotel/hotel/hotels?legacy_provider_id=22&amp;rooms=1&amp;closed_user_group=general&amp;hb_data=n3H6WmqjYtRQBxpFUekTQu3spQ4GRvQXZOVg0jm0Tem-16i-nJoOJqbgLvkZ3jg-wu9gF8GSnJue3QogZ4lD2CEFXkcFe6qAJAR4F-1FYtc5iFyV-fZbay4GfCk-ce8tPqhHo4XGyas0A2LocD252ZlcMIGvCht-zaFJUbsyiVaMNsy9b5mNgOx1bYOq2kEaibXDmTSlsJg-jG0l665SjzeLiSejs-gaDLevrrcCbgk2rtNyjtDlRYTQCoFQ4XIZ-rgKnkY_h4cJOvX-j06VHhA2bel1nHrJjPay_3e7AjqZjoQeOxxXlaVN-gpwDRN7zZVQPTHXLd67lN8TIBYitRxWjQF5sDLAvZ42FNc6x77tSxIeMbSgjqEyfPUyAkovDu09kyTFeXhSuj3kEIhTAzFbrfkZO86co3kdY5-hFksJ&amp;q_datetime_utc=2026-03-03T08%3A52%3A26&amp;ticket_price=822&amp;quote_id=-8110457124361965959&amp;utid_state=1&amp;channel=iphone&amp;price_without_closed_user_group=3289&amp;tm_place_name=Iloilo&amp;deeplink_data=eyJmaWVsZHMiOnsic2lnbmF0dXJlIjoiMTQxYmM2MmU5NzgxOWZkZDUwOWUxMjYzYjE5ZTRlMGEifSwidXJsIjoiaHR0cHM6Ly93d3cuYWdvZGEuY29tL3BhcnRuZXJzL3BhcnRuZXJzZWFyY2guYXNweD9jaWQ9MTg0NjM4MyZoaWQ9MzM3NTkwODkmY3VycmVuY3k9UEhQJmNoZWNraW49MjAyNi0wMy0wMyZjaGVja291dD0yMDI2LTAzLTA0Jk51bWJlcm9mQWR1bHRzPTEmTnVtYmVyb2ZDaGlsZHJlbj0wJlJvb21zPTEmbWNpZD0zMzImbWFzdGVyUm9vbUlkPTU0OTQzMzAyOSZtcHQ9TkU1bVNrTnNXWGhQTkc5dFJrcFRhSFpTVEd0VU1tUnJRM3BpYlhKcFozZzVjMlpVUTBKV1F6QnBZeTg0TDJGTGMwVnZjRmhqTWpaaGFVdExhSGhNVUdwSlZIWTVTMkUwUTNGVk0yNTNQVDAmVG90YWxQcmljZT04MjIuMTQmVG90YWxUYXg9NzcuMDkmVG90YWxGZWU9NzEuMTcmVG90YWxTdXJjaGFyZ2U9MCZtY3VyPVBIUCJ9&amp;utid=3d5ed28e-468b-efe3-777e-4ef2cf63f72e&amp;tm_stars=0&amp;client_id=skyscanner_app&amp;redirect_delay=1000&amp;price_policy=2&amp;pre_redirect_id=08d4541b-b035-a904-4c4d-8ddfb6ff3a3a&amp;tm_city_code=ILOP&amp;max_price=1186&amp;guests=1&amp;request_id=08d4541b-b035-a904-4c4d-8ddfb6ff3a3a&amp;tm_country_code=PH</t>
  </si>
  <si>
    <t>10.7246874, 122.5692038</t>
  </si>
  <si>
    <t>The B's Humble Abode</t>
  </si>
  <si>
    <t>www.skyscanner.com.ph/hotel_deeplink/4.0/PH/en-US/PHP/h_bc/216901788/2026-03-02/2026-03-03/hotel/hotel/hotels?legacy_provider_id=13&amp;rooms=1&amp;closed_user_group=apps&amp;hb_data=pOdUdaEd2_FfsLGOqtu1AEOdS5EtOqUZJuFQaxHdML7akv5L28NJjxkgCKn9y9gv2BCLRlCZTmB82v5rhh8BghqW-JuC97fR6QyAuVOCj2p8WED-6ViXPXg1r7wmu0ThaynA7nzAB5gFFvjEWPekT19Z9B5GKtWIr4j5MKbMBrZgRrCX-2zx6qmXgf-HPwJ46MdYxlJfEyKM7BihCeK2aer1aJIokXUo7M-h-1zuxgnVl9zJpFAZ8oRwz8JlvvSHebt1pFfMceipaV21MOtKbVT4khqaymRGDNyKRU3YQ01OfCuwgSj5i8cvRKuGKXY9-CvDhDoX_8p5AQbhrIJgYe9ODHESYbepWy7OmP1_ApPQhLUIvIZrI6IJqJuP2NkZjIH2lx4eBJCQAleD1deFMwgm5Md1Q94faTe5Eye7Qh8mfXLKwoE%3D&amp;q_datetime_utc=2026-03-01T23%3A13%3A43&amp;ticket_price=951&amp;quote_id=-6064636786496117054&amp;utid_state=1&amp;channel=iphone&amp;price_without_closed_user_group=1156&amp;tm_place_name=Iloilo&amp;deeplink_data=eyJmaWVsZHMiOnsic2lnbmF0dXJlIjoiZDM2NWFhMTMzZWU3MmRjOTU4MDkwNGU0ZTk5NjNmMzgiLCJibG9ja19pZCI6IjEwODUxODgyMDNfMzgxMzkyNjQwXzJfMF8wIn19&amp;utid=bfefb0ad-a2d0-31d0-b093-fb7e6ecdc63e&amp;tm_stars=0&amp;client_id=skyscanner_app&amp;redirect_delay=1000&amp;price_policy=2&amp;pre_redirect_id=fcd90616-f968-cbef-2f98-48cbeefccffb&amp;tm_city_code=ILOP&amp;max_price=1044&amp;guests=1&amp;request_id=fcd90616-f968-cbef-2f98-48cbeefccffb&amp;tm_country_code=PH</t>
  </si>
  <si>
    <t>www.skyscanner.com.ph/hotel_deeplink/4.0/PH/en-US/PHP/h_bc/223308349/2026-03-02/2026-03-03/hotel/hotel/hotels?legacy_provider_id=13&amp;rooms=1&amp;closed_user_group=general&amp;hb_data=opEtJf39xER8JaENawukrydByIwKXzLPIJKsS4pY6CNETA3EUx7jJl5IWQSUhlQ0r8Y-IUWVMzC_HHLh8VkyXSeFG-0-_ILrkceHXhQZb4cIN2H1BNSshl5NnIpnY_PEgivK2xEcPCOu-BBtWScKC2AVi94z2rtCQDvbYTvc3qV1s1xf_ROlHgFclN9e7eKjhY6-KsZWyqW7pcBbmDVad2xoRwQLTTpTtQnBhBogRM8jBnLqbcVQvSjq2u28nkUQr01hxOjDwzzqFcfeuWm8LxE3EYqL6iWjkXduQCSlZzadpOlnKoinpGDGFMSaLxXUl97HA-95cXwPAaMAK5XhRZe-ZdW_dq-RiEisqFo_uRF2Rp-LfqjSpZbaUl59ifUuQwKV9QBm3k5PL0g6AcSBD4_8J7hmy38TttdKE_FxFt_tWzbC0LU%3D&amp;q_datetime_utc=2026-03-01T23%3A13%3A45&amp;ticket_price=976&amp;quote_id=3382325707400258149&amp;utid_state=1&amp;channel=iphone&amp;price_without_closed_user_group=907&amp;tm_place_name=Iloilo&amp;deeplink_data=eyJmaWVsZHMiOnsic2lnbmF0dXJlIjoiYjQwYjc4MmQ4OTYzZjkwM2UwNGFkMjBjYWJiMzg1MzEiLCJibG9ja19pZCI6InYxX0NnRXRFTXdDR2lnS0hUSXdNall0TURNdE1ESlVNREE2TURBNk1EQXVNREF3S3pBM09qQXdFQUVZM3dFb0FUZ0JJZ0lJQVE9PV9DaU1Jc0wrZHNRZ1FBaUJzS01xK3dCTXdBa29OTXpZMVJERXdNRkJmTVRBd1VGQ1lCUklDQ0FFYUJDZ0NNQUVpQkFnQ0dBST0ifX0%3D&amp;utid=6ddcd046-4eb0-71cf-ec65-533ecf7b6d3a&amp;tm_stars=1&amp;client_id=skyscanner_app&amp;redirect_delay=1000&amp;price_policy=2&amp;pre_redirect_id=d264d5cf-7717-d37d-803a-2378ccb0605e&amp;tm_city_code=ILOP&amp;max_price=1052&amp;guests=1&amp;request_id=d264d5cf-7717-d37d-803a-2378ccb0605e&amp;tm_country_code=PH</t>
  </si>
  <si>
    <t>www.skyscanner.com.ph/hotel_deeplink/4.0/PH/en-US/PHP/h_ad/223308349/2026-03-02/2026-03-03/hotel/hotel/hotels?legacy_provider_id=22&amp;rooms=1&amp;closed_user_group=general&amp;hb_data=T4buricoRTsQDJgyw0FnUrA_ODsBhHiD-NPMbTON9AE9j_7fTt8nqU2WS2CyfOHGtgPCPLL6Ra59uR24jYc8JA5t--4X6rRXQ9BOXUwvMmn5x9Ol_y7OFusMfISICxNCHHTX4QJFRpZG5OU8Qxvdm2ukqr9VOHwg9we2cmxsu2OCuZl-a4IFdqGqU8Bt5YUYTiq2wP1yGG6pkxfvNBF75s0QqOC6aMkIhgdjX034I1sf0rKAlQpqIO54dS2KaEfBtxwbSNFrVwezp-5AzW3GExwViJ8F-vbuwHffV9peHsC-EZl3qTm8-86U94lUQSqHsaX8r9HG-zPoVZBE-YLYkPB7L_xt0IVryas3goItOJGn_Qvu4E1HJbN6a-6cDhiW1bWcWkbJEakNBEwcxID8Z5MiaCfiwpjx4CAfaT9347Is&amp;q_datetime_utc=2026-03-01T23%3A59%3A51&amp;ticket_price=804&amp;quote_id=-2548349038950437538&amp;utid_state=1&amp;channel=iphone&amp;price_without_closed_user_group=907&amp;tm_place_name=Iloilo&amp;deeplink_data=eyJmaWVsZHMiOnsic2lnbmF0dXJlIjoiNzVlZjUxYzlkNmM3YzRjMGFhMzBkZmQ0ZDgxMzU4NTAifSwidXJsIjoiaHR0cHM6Ly93d3cuYWdvZGEuY29tL3BhcnRuZXJzL3BhcnRuZXJzZWFyY2guYXNweD9jaWQ9MTg0NjM4MyZoaWQ9NzA5MzIxNDkmY3VycmVuY3k9UEhQJmNoZWNraW49MjAyNi0wMy0wMiZjaGVja291dD0yMDI2LTAzLTAzJk51bWJlcm9mQWR1bHRzPTEmTnVtYmVyb2ZDaGlsZHJlbj0wJlJvb21zPTEmbWNpZD0zMzImbWFzdGVyUm9vbUlkPTExMjUzNjM2NzImbXB0PVJYUjZTR1IxTTFKNlVuQm5SRFl4UW1ZME0zYzNZVVJuTkVGc1dXczBVeko1YUZOWmJrdEViRWt5Vnk5eFZIbG1la05GVVZaRVdreFBMM0J0ZFdkTGEzUkxiMUZuWjJadWQwMUVObWRCUFQwJlRvdGFsUHJpY2U9ODAzLjkxJlRvdGFsVGF4PTkyLjg5JlRvdGFsRmVlPTY3LjkwJlRvdGFsU3VyY2hhcmdlPTAmbWN1cj1QSFAifQ%3D%3D&amp;utid=57c7c8b6-e1ef-fa1e-396a-69277bb77666&amp;tm_stars=1&amp;client_id=skyscanner_app&amp;redirect_delay=1000&amp;price_policy=2&amp;pre_redirect_id=a85641cc-dfcd-c7d3-691e-75ce039106a2&amp;tm_city_code=ILOP&amp;max_price=1052&amp;guests=1&amp;request_id=a85641cc-dfcd-c7d3-691e-75ce039106a2&amp;tm_country_code=PH</t>
  </si>
  <si>
    <t>www.skyscanner.com.ph/hotel_deeplink/4.0/PH/en-US/PHP/h_bc/47220264/2026-03-02/2026-03-03/hotel/hotel/hotels?legacy_provider_id=13&amp;rooms=1&amp;closed_user_group=apps&amp;hb_data=LSemrlCMQXKjX_yeOOUGD8bNqnDz-X_JQ_asNgvRYGxwXgTFHrpYGuZuJ60kt13xErJObiEo_EPeVIQPuRfMpXINpnepDBXFrNC8Yx-pm0d8o9m9sPmVP5h7aHRkIg2zEO931oV88CHoOcAeMU0nCwLmt5zIho90r-TZ46rtKTrVxB59sOVpXUNvD-7C_-nhLyfhHcz8E5Kp1zCMmeaQEVpQH7QiDOALVrVUp9FAyHDh0y9Gw3yCdSB8Pzb88PyM-CAzYrYNxMGJTug2OLyJMNtulmDw2fcySKNKRLa4_RO9IBt6kkdkTImwgLOjslpMybOque1A1-04CkttwxPAoLP55P-W9SroNJjUMug2cb-m0j1KDJyqR-Z5PicFglHBVvRLijJo6hb8tuBFOEXGQSXXUNq4mdy8EoABD8Otj3Ya5tshLOA%3D&amp;q_datetime_utc=2026-03-01T23%3A14%3A59&amp;ticket_price=1485&amp;quote_id=1517097369569319134&amp;utid_state=1&amp;channel=iphone&amp;price_without_closed_user_group=2377&amp;tm_place_name=Iloilo&amp;deeplink_data=eyJmaWVsZHMiOnsic2lnbmF0dXJlIjoiYmM0MDc2YTZlNGRmNzNhMDQ2ZmFmNGE3MjUwMmRlYzkiLCJibG9ja19pZCI6IjM5MzY0MzEyXzg4ODI4NDExXzJfMl8wIn19&amp;utid=7baca698-db18-7ef5-805c-ebdfa29c7a07&amp;tm_stars=3&amp;client_id=skyscanner_app&amp;redirect_delay=1000&amp;price_policy=2&amp;pre_redirect_id=9f9ac9bf-827a-0c13-a474-fb4c988b3ee8&amp;tm_city_code=ILOP&amp;max_price=2880&amp;guests=1&amp;request_id=9f9ac9bf-827a-0c13-a474-fb4c988b3ee8&amp;tm_country_code=PH</t>
  </si>
  <si>
    <t>www.skyscanner.com.ph/hotel_deeplink/4.0/PH/en-US/PHP/h_bc/136399914/2026-03-02/2026-03-03/hotel/hotel/hotels?legacy_provider_id=13&amp;rooms=1&amp;closed_user_group=apps&amp;hb_data=ts60XH3x-50hYD8uWVQ1zmAHUEF3MGgdLIaqpqETN9SKEmwXr6wIlv2Njku49xw01zYUTBmD49s_LJM2xoEjNUcHXAFSORzrl3o16nzlV9KZCh9CFdA-NUUxrrjli-BIk9ZgpQbUpTOhrzIAp5efRU5qip8yGClbMuCDB9SelWDemN8SiglAw-19qFeh78fLdHINvQmkGg-Z-JRoUP0n3u_ORDkSs5Hn3eBdHOChX7ls11GxK8pHU8Mh_0GHy3K_AmpmuNLEbYlu_A_GpUvEBVP5AdwpztNirtHh-alyvg_qwQIT_6HtnFHiBZAOymTwqHvcEfYiHn1W9dy9Nmn3cNtXYmiWOmpBU2U75ae-iBC7oGuXUWYmxfD511M-zEdh7kNwqCqdnrKo4lk-aOJMnVLf-_uiojpHJ5zTb0Nj98EW58JxfI0%3D&amp;q_datetime_utc=2026-03-01T23%3A13%3A53&amp;ticket_price=1232&amp;quote_id=-2578424280685900713&amp;utid_state=1&amp;channel=iphone&amp;price_without_closed_user_group=2478&amp;tm_place_name=Iloilo&amp;deeplink_data=eyJmaWVsZHMiOnsic2lnbmF0dXJlIjoiNjZiODZhN2NmYTE1YTBmOTY0ZmRkNTA4MDA0Zjg2NmUiLCJibG9ja19pZCI6IjE1NjExMTAyOF80MjIxMTk1OTlfMF8yXzAifX0%3D&amp;utid=28fab88a-49e9-317a-c540-1c2f82cb7c27&amp;tm_stars=0&amp;client_id=skyscanner_app&amp;redirect_delay=1000&amp;price_policy=2&amp;pre_redirect_id=3e303f42-64fe-c509-9972-ae9ea14eadb2&amp;tm_city_code=ILOP&amp;max_price=2755&amp;guests=1&amp;request_id=3e303f42-64fe-c509-9972-ae9ea14eadb2&amp;tm_country_code=PH</t>
  </si>
  <si>
    <t>www.skyscanner.com.ph/hotel_deeplink/4.0/PH/en-US/PHP/h_ad/205221999/2026-03-02/2026-03-03/hotel/hotel/hotels?legacy_provider_id=22&amp;rooms=1&amp;hb_data=AIS5gR0Ox5QGz4iPqKKwJPTb0fqddBBPnB-JcI7Rhj8K6SRhbbLN-OFqun809EJePjEEVSQHt3SCGyP4i8opu66pkzVJLC41Iiqy1MOjo8VVkhN16U2_uyMkw6WNnxvMWnISJxoxn1qCvnSuQkgY4H152tbuG6jGEQdRB6qfMrG9c9W1FhWR1m7UE0ybtS_1xpDY0YgK-EAsORbjXuRMkkpbA1jNyVPfGL7tU3VVQidjueyK-t1qvBt3TG9Mc_NDlBY8XToInC7Or_GAqvKyGZUUnGz6C098prTszBEMkfGNA_NhuvftldlCbAF2QHhtg2kG5Uw9bHF-0JAwsVCGhf8adTkauHWIRcwyJ2CoN_CSZagxkb03nCFKRdnxnu2OoQmv1AlKUzeD5cIe8cHYr8OupM1B-onGa9dp3W6cy20f&amp;q_datetime_utc=2026-03-01T23%3A13%3A53&amp;ticket_price=2558&amp;quote_id=1326722714841833901&amp;utid_state=1&amp;channel=iphone&amp;tm_place_name=Iloilo&amp;deeplink_data=eyJmaWVsZHMiOnsic2lnbmF0dXJlIjoiOGFjYTBmMGVhMGY0MjBiYjBmMDI1Y2UwYWY3MDZmYjQifSwidXJsIjoiaHR0cHM6Ly93d3cuYWdvZGEuY29tL3BhcnRuZXJzL3BhcnRuZXJzZWFyY2guYXNweD9jaWQ9MTg0NjM4MyZoaWQ9MTM0MTY0NDQmY3VycmVuY3k9UEhQJmNoZWNraW49MjAyNi0wMy0wMiZjaGVja291dD0yMDI2LTAzLTAzJk51bWJlcm9mQWR1bHRzPTEmTnVtYmVyb2ZDaGlsZHJlbj0wJlJvb21zPTEmbWNpZD0yNzkxMiZtYXN0ZXJSb29tSWQ9MTUzMTk0MDUxJm1wdD1lWHBCTlZSaU1GSXpRMUk1VVRWc1MzUkxLMWd2TTNGT1VqQXZSbGhIWm5jdmFISmthbUZ3Y0hJMVJITXZiRFZrYzFSV1YwTktWMk5EVnpoSGNsbzFaVFJvUXpOYWJWSkhRbkpoV2cmVG90YWxQcmljZT0yNTU3LjczJlRvdGFsVGF4PTI0NC4yMSZUb3RhbEZlZT0yMTkuNzYmVG90YWxTdXJjaGFyZ2U9MCZtY3VyPVBIUCJ9&amp;utid=5128fb2f-df03-1595-6949-07fdad69bd08&amp;tm_stars=4&amp;client_id=skyscanner_app&amp;redirect_delay=1000&amp;price_policy=2&amp;pre_redirect_id=20fc8728-addf-8b9c-6d9d-6da0ba24cd49&amp;tm_city_code=ILOP&amp;max_price=4009&amp;guests=1&amp;request_id=20fc8728-addf-8b9c-6d9d-6da0ba24cd49&amp;tm_country_code=PH</t>
  </si>
  <si>
    <t>https://www.google.com/maps/place/The+B%27s+Humble+Abode/data=!4m11!3m10!1s0x33aee512fd58e72f:0x6a68923cb8a65e65!5m3!1s2026-03-01!4m1!1i2!8m2!3d10.7075052!4d122.5460771!16s%2Fg%2F11l_741w5p!19sChIJL-dY_RLlrjMRZV6muDySaGo?authuser=0&amp;hl=en&amp;rclk=1</t>
  </si>
  <si>
    <t>10.7075052, 122.5460771</t>
  </si>
  <si>
    <t>Acacia Drive, Atria Park District, San Rafael, Mandurriao, Iloilo City, Western Visayas, 5000, Philippines</t>
  </si>
  <si>
    <t>Studio Apartment</t>
  </si>
  <si>
    <t>https://www.google.com/maps/place/SMDC+Style+Residences+-+Tower+C/data=!4m11!3m10!1s0x33aee50021d3b6a3:0xcd233801feecffc3!5m3!1s2026-03-01!4m1!1i2!8m2!3d10.7157068!4d122.5487435!16s%2Fg%2F11xzvlkr8q!19sChIJo7bTIQDlrjMRw__s_gE4I80?authuser=0&amp;hl=en&amp;rclk=1</t>
  </si>
  <si>
    <t>10.7157068, 122.5487435</t>
  </si>
  <si>
    <t>Taft Extension, Buhang Taft-North, Bakhaw, Mandurriao, Calubihan, Iloilo City, Western Visayas, 5000, Philippines</t>
  </si>
  <si>
    <t>SMDC Style Residences - Tower C</t>
  </si>
  <si>
    <t>www.skyscanner.com.ph/hotel_deeplink/4.0/PH/en-US/PHP/h_bc/190542965/2026-03-02/2026-03-03/hotel/hotel/hotels?legacy_provider_id=13&amp;rooms=1&amp;closed_user_group=apps&amp;hb_data=RLQpVMZypZD_3OYbQ7wNWJFN3WIqaGyTPAwwlAU79AC-mN2AEhj2XEz-VVv4erBslHps4s67lsLAHvP-xB0UUAEtrdAMwQUJGNwQWCCVsBTfVrChE8hrdvcaBcPm1zL19SDPTalOY_ZyirPlR-pmOc0QLGPc-QtEFkk7jwHVzbu3c1sPkk8_9ytLytPcDCN9tew3cUI7y3hqXR-GxLDQ6h7iRG3aPd312-UDMstS02xLhndCMIKgM6Dc9asITvq-JgqOVKK_ERVxOLUKuyeSVh5ddZlcOvv-RFPMC5fvJKrXfhUxTZl_9qco458njU7HMS8Jh7leRIDhzbK30ljc7pJhKtj18JvKD3VF98YGpi_YxwTk0CcZsSHRHesHyKxulsGAZsZgRaubbiT6F_QDlHrbNBw3wsnx86nndE1Z1tDGPWRl&amp;q_datetime_utc=2026-03-01T23%3A14%3A06&amp;ticket_price=1841&amp;quote_id=-5472799178238641424&amp;utid_state=1&amp;channel=iphone&amp;price_without_closed_user_group=2238&amp;tm_place_name=Iloilo&amp;deeplink_data=eyJmaWVsZHMiOnsic2lnbmF0dXJlIjoiNzcxMDE2OWY0ZGMxNmVhMzUxMGM1M2E5YzE0NmZjYzgiLCJibG9ja19pZCI6IjQwNTQ1MjYwMl8zNjM0ODg5NjdfMF8wXzAifX0%3D&amp;utid=5e2fb0fe-9449-7497-33a8-91cab043a59b&amp;tm_stars=0&amp;client_id=skyscanner_app&amp;redirect_delay=1000&amp;price_policy=2&amp;pre_redirect_id=2b3a55bc-262f-daf1-523b-8b9bfacb5bcb&amp;tm_city_code=ILOP&amp;max_price=3681&amp;guests=1&amp;request_id=2b3a55bc-262f-daf1-523b-8b9bfacb5bcb&amp;tm_country_code=PH</t>
  </si>
  <si>
    <t>10.6930174, 122.5677648</t>
  </si>
  <si>
    <t>Eon Centennial Express, Valeria Extension, Iloilo Central Business District, Rizal Estanzuela, City Proper, Iloilo City, Western Visayas, 5000, Philippines</t>
  </si>
  <si>
    <t>parking, wifi, elevator, air_conditioning, non-smoking, internet_access, room_service</t>
  </si>
  <si>
    <t>Eon Centennial Express Hotel</t>
  </si>
  <si>
    <t>www.skyscanner.com.ph/hotel_deeplink/4.0/PH/en-US/PHP/h_bc/222370679/2026-03-02/2026-03-03/hotel/hotel/hotels?legacy_provider_id=13&amp;rooms=1&amp;closed_user_group=apps&amp;hb_data=YJYWDlvHBur5QJcsSalJKD93d7Rf43_eNg_LHvShH9WrTstydrl8U3eXuPsPZofPPWb1QoLiUgjx708_E_96nA1_CCm3nMOg16T-daiCcHmqIekgxNrbOCaO1M5WbVvBXi_UyZuBGzBE5lHEjo_fp0bX89AjW27rBGgpea4kvA35M4vN3fOSxJchS2UrgNHf2_bskVH4fgLQ5KCrCjbMvLAYF9gvYgUU9VDQCIMGcN8-8o3YE24_AaG8NGxVUGudJ2pP_4_vASdxNBfeeEMuZ9vkAUxDdH8KknE5aRZQA02D5WNUwW224kLpymIOiggz1oq8dvm_FBHLKWhvGHHlvNUd3WxWQJ_Lrs04zPGDm84e80QjGN7_fAdQqKYAIsg_uun-Qnh58JV2G1FV-bKua17GsYRj89ZgSLpDYjYt5WSnQgmgNW8%3D&amp;q_datetime_utc=2026-03-01T23%3A14%3A05&amp;ticket_price=2035&amp;quote_id=-6238624117954625088&amp;utid_state=1&amp;channel=iphone&amp;price_without_closed_user_group=2661&amp;tm_place_name=Iloilo&amp;deeplink_data=eyJmaWVsZHMiOnsic2lnbmF0dXJlIjoiZTJjM2M2MDhjODNmYThiNTNkMWRiNTM1MjBiNWM0YzMiLCJibG9ja19pZCI6IjEzMTcyMzgwMDFfNDA0NDU1NTMzXzFfMF8wIn19&amp;utid=ee8cfbb7-719a-8e19-cd4e-d1ab180ebf91&amp;tm_stars=0&amp;client_id=skyscanner_app&amp;redirect_delay=1000&amp;price_policy=2&amp;pre_redirect_id=a499aadb-2d4a-61f9-17ca-b283af30efe1&amp;tm_city_code=ILOP&amp;max_price=2035&amp;guests=1&amp;request_id=a499aadb-2d4a-61f9-17ca-b283af30efe1&amp;tm_country_code=PH</t>
  </si>
  <si>
    <t>10.6997169, 122.5598341</t>
  </si>
  <si>
    <t>FerryMar Hotel, 3, Ibarra Street, Aurora Subdivision, Rizal Estanzuela, City Proper, Iloilo City, Western Visayas, 5000, Philippines</t>
  </si>
  <si>
    <t xml:space="preserve"> Apartment</t>
  </si>
  <si>
    <t>JD Haven Bachelor's Pad at Bernwood Tower</t>
  </si>
  <si>
    <t>www.skyscanner.com.ph/hotel_deeplink/4.0/PH/en-US/PHP/h_bc/199291462/2026-03-02/2026-03-03/hotel/hotel/hotels?legacy_provider_id=13&amp;rooms=1&amp;closed_user_group=general&amp;hb_data=77eQLB7ZQMopwa-wlnJ5mo0zEgfjsRnjItPbzrJpcwNRhSeORX7-4G66W7m53fLSzljBucYpIKh8iVcZaQzB9mEToiCZwtLCJGdW5HD2HmDcQJa-rYrdqSLCfafaJw5DhEEcFyyg_iAEzZUAwH-sm-OGrcK9IzUICb5onMG9ODjKZ3nZD1BbV712eIhDm6fVJq2CJZGrOvQ4jzEj4-S-rxQf69CRVIZQ85RQQD26WN2rYzCaISmvZgOcKwTRcHNvM9ITFqkb9kMBdSBe0coEUA5mnacGCVfAqbaTXUkx9O0tARD3TdVkDrOq3ym7EyS6y3ytwuE3ka6CViEIN-JMjAtUlA8JmxPtu8_nJMXRgWue1gbd_wVhym2rnFVSvUDqlSfmGTor6c4_IvV0xCu4d77eqlb1uacYMvlcD6pdAwF8VbIVyzM%3D&amp;q_datetime_utc=2026-03-01T23%3A14%3A05&amp;ticket_price=1929&amp;quote_id=-7596955790712346440&amp;utid_state=1&amp;channel=iphone&amp;price_without_closed_user_group=4000&amp;tm_place_name=Iloilo&amp;deeplink_data=eyJmaWVsZHMiOnsic2lnbmF0dXJlIjoiOGQzM2Q4MmZkZmNkNDkxZDA3YTdlMmE4ZmYxMWFmMzQiLCJibG9ja19pZCI6InYxX0NnRXRFTXdDR2lnS0hUSXdNall0TURNdE1ESlVNREE2TURBNk1EQXVNREF3S3pBM09qQXdFQUVZM3dFb0FUZ0JJZ0lJQVE9PV9DaVVJL3AyWWh3TVFBaUJzS0tpVnBCSXdBa0FCU2cwek5qVkVNVEF3VUY4eE1EQlFVSmdGRWdJSUFSb0VLQUl3QVNJRUNBSVlBZz09In19&amp;utid=26d36388-2eb2-d978-6151-b79c37b61cef&amp;tm_stars=0&amp;client_id=skyscanner_app&amp;redirect_delay=1000&amp;price_policy=2&amp;pre_redirect_id=43bb936d-9abf-cb25-4c53-04f8bd4d7a13&amp;tm_city_code=ILOP&amp;max_price=5004&amp;guests=1&amp;request_id=43bb936d-9abf-cb25-4c53-04f8bd4d7a13&amp;tm_country_code=PH</t>
  </si>
  <si>
    <t>10.7409828, 122.5407914</t>
  </si>
  <si>
    <t>Tely's Bed &amp; Breakfast, Lopez Jaena Street, Mirasol Subdivision, Sambag, Jaro, Arguelles, Iloilo City, Western Visayas, 5000, Philippines</t>
  </si>
  <si>
    <t>Tely's Bed &amp; Breakfast</t>
  </si>
  <si>
    <t>www.skyscanner.com.ph/hotel_deeplink/4.0/PH/en-US/PHP/h_bc/216736039/2026-03-02/2026-03-03/hotel/hotel/hotels?legacy_provider_id=13&amp;rooms=1&amp;closed_user_group=mobile&amp;hb_data=ed4lrSXaP1EWKF5AS2yLgvcedNz1DWmOWknQWl2KGaAaGRPuopl_4KRYeSD3HMT26vzidNhDWCWN1M5GkBlYal_-0oV3lr72faX_KNcRs2r9K6sW-lNvLCgwysj38C45MJ1Kxcw0E_PqKl0SbOQ5cPuEroazPy_D7IovQbsJcscGRV19Q7QEgYZe0U5bFMlFLGyvNRiMNE5yYsv9UhmTCg8Dnx1uZVyHZGShip4B4oUsaEcQqTNzWrcLPP3MJCKRBr5_O4_LzvatVOkYVUI9EyIQKBmzMWdhjPEVa-qmioImNuYwxx7fRZxuDPLcK7nVdrfplxdyZ1Vi0azdifyv9WzhAW8n0oYvgMg7wOe8n21D21fYaxyVsUJ7VyABw4N0Wn6ehtuBWbi8fcCd-hO6Jb9bhmmXY6MLQ03VGSfjXpocMeDvWK8%3D&amp;q_datetime_utc=2026-03-01T23%3A14%3A07&amp;ticket_price=6416&amp;quote_id=-713821707113213276&amp;utid_state=1&amp;channel=iphone&amp;price_without_closed_user_group=8272&amp;tm_place_name=Iloilo&amp;deeplink_data=eyJmaWVsZHMiOnsic2lnbmF0dXJlIjoiMjkwM2JhMGU2NjEyNDE2MWUxNmVmNzlmN2E4ZTNiNjkiLCJibG9ja19pZCI6IjM1NDI2MDQwNV8xOTIzOTM1MDBfMl80Ml8wIn19&amp;utid=9d9bd1f7-95d2-ea2a-977b-cbce0fb019bf&amp;tm_stars=4&amp;client_id=skyscanner_app&amp;redirect_delay=1000&amp;price_policy=2&amp;pre_redirect_id=11ffba30-f07f-ce4b-de78-fdfea4634e86&amp;tm_city_code=ILOP&amp;max_price=10738&amp;guests=1&amp;request_id=11ffba30-f07f-ce4b-de78-fdfea4634e86&amp;tm_country_code=PH</t>
  </si>
  <si>
    <t>www.skyscanner.com.ph/hotel_deeplink/4.0/PH/en-US/PHP/h_ct/216736039/2026-03-05/2026-03-06/hotel/hotel/hotels?legacy_provider_id=31&amp;rooms=1&amp;closed_user_group=general&amp;hb_data=jsbgJPbghRi0nIsukEcK3aAr85lqVDMkgSbbpsbDWE3kDFjhGGCIQ1D4zO7qmW8XbNmUPr2LCCD2e-PbUeUf0W3uPZj6_pnb4zNECmciyg_FTeu-O-T1DU4ktSyzzHMU9VVZ-aoluhTZQOFvhaxwFwwCVRdd_1z-acWQ5FVyTzpBFo9Hrqwk-lKxUrq-hWKyMDtVZrxqWdv3uXJdoErLH8K4ctbhhqxXWmgHjkVsZuxZ8CuGUE3rMxx4nAe3TwHL0_JORyUOwNRgERze-PN9zT_2IuToxLViAd9LgH_DAIsVKEpdwwbqCuTwb6Et-biJhLadvNA-mXkdypEPVGziGp-OigCSZmSufSkEcbMXzyz6gB1bM3TM-j1kUpjfzXXKjTlAziVNqDZ-pHpogXDrZMA7gZ_U5UmblulDGcgtwg%3D%3D&amp;q_datetime_utc=2026-03-05T12%3A19%3A20&amp;ticket_price=5244&amp;quote_id=-1362694397814616358&amp;utid_state=1&amp;channel=iphone&amp;price_without_closed_user_group=6293&amp;tm_place_name=Iloilo&amp;deeplink_data=eyJmaWVsZHMiOnsic2lnbmF0dXJlIjoiNmZkNGZlZDJkNDNlZTY2ZmU5ZThiMjkxMjY4MDU3NTgifSwidXJsIjoiaHR0cHM6Ly9waC50cmlwLmNvbS9ob3RlbHMvcmVkaXJlY3Q%2FaG90ZWxpZD0yMTg3Nzg3MiZjaXR5PTY5OTgmQWxsaWFuY2VpZD0xMjYwNyZzaWQ9ODg4ODMyJmNoZWNraW49MjAyNi0wMy0wNSZjaGVja291dD0yMDI2LTAzLTA2JnNob3BwaW5naWQ9ZjU4ZjBhZDU2MmI5NDlhNjhhMjBjMTc5ZjA1ZjlmMTMmYWR1bHQ9MSZjaGlsZHJlbj0wJmFnZXM9Jmxhbmd1YWdlPWVucGgmbG9jYWxlPWVuX1BIJnJvb21pZD0xNjA2MjA2NTk2JnN3aWQ9MCZwYXk9UFAmZmd0PTEmaXNfc3A9UTEmY3JuPTEmY3Vycj1QSFAmd2twPTEmc3RhbmQ9SDRzSUFBQUFBQUFBX3dBUUFlXy1DbTRLQWhnQkVnUUlBUkFBR21JSWhJbnpfUVVTQVRFWUFEQThPUElSbUFId3FMY0txQUVBdUFFQndBRUEwUUVBQUFBQUFKcXdRT0VCS1Z5UHdyVjd0RURvQWVHUnNpcUlBaUNKQkFBQUFBQUFBQUFBb0FRR3FnUU1DTnNQRVZ5UHd2VW9ZNUJBb1FVQUFBQUFBQUFBQUJvZ1pqVTRaakJoWkRVMk1tSTVORGxoTmpoaE1qQmpNVGM1WmpBMVpqbG1NVE1nQkNpVDZhWE5Ca2dCVWdabU5qWTNNVFJhSEFvRFVFaFFFYTdZWDNaUEhyNF9HZ05RU0ZBaHJ0aGZkazhldmo5aUJXVnVYMUJJYUx3VWNBRjRBSW9CQjBnQmVBRElBUUdxQVFjS0F6QXhNUkFCOGdFaVpqVTRaakJoWkRVMk1tSTVORGxoTmpoaE1qQmpNVGM1WmpBMVpqbG1NVE5mTUpJQ0FUU2FBZ0FBQUFEX193RUFBUF9fQ1lBS3RSQUJBQUEifQ%3D%3D&amp;utid=eec2bf4b-dc49-c863-5d50-c244d93af710&amp;tm_stars=4&amp;client_id=skyscanner_app&amp;price_policy=2&amp;pre_redirect_id=583a16a9-878f-ab70-bcd4-66c61a4b2308&amp;tm_city_code=ILOP&amp;max_price=10611&amp;guests=1&amp;request_id=583a16a9-878f-ab70-bcd4-66c61a4b2308&amp;tm_country_code=PH</t>
  </si>
  <si>
    <t>www.skyscanner.com.ph/hotel_deeplink/4.0/PH/en-US/PHP/h_h1/162591201/2026-03-02/2026-03-03/hotel/hotel/hotels?legacy_provider_id=927111&amp;rooms=1&amp;closed_user_group=mobile&amp;hb_data=b2mpt0ndPLJgl-KuMaXOMsrGtoS2YGes-Qo_amT8-UzWb3lxSlELW0jz94oK3VXc3a8c5cDqDv4WEO4CcpzFGG_AW7vron4s0LTDSN40Vf05722JPSZc1_VncgS7bdCIyahjRoFj9N9EphGGlOn_ZXigCb8oWvRTL_Z715Mie8ZhRfdp8aBmNFE56i_eHFNb34jTuqvyXGePoSFj56y8ctx7EPqB_54Im-vtbkm_7pENkkGrOkprTP-zqdaN599dJ4r0JsJXkg7hlajwNJ2RdOes83c%3D&amp;q_datetime_utc=2026-03-01T23%3A14%3A09&amp;ticket_price=2160&amp;quote_id=-5159139232699008547&amp;utid_state=1&amp;channel=iphone&amp;price_without_closed_user_group=2700&amp;tm_place_name=Iloilo&amp;deeplink_data=eyJmaWVsZHMiOnsic2lnbmF0dXJlIjoiMWY0ZjRkMTBiYjUwNjQxYTAxYTBjZTlmMmYwMzk0MjIifSwidXJsIjoiaHR0cHM6Ly9waC5ob3RlbHMuY29tL0hvdGVsLVNlYXJjaD9tcGQ9UEhQJnRwaWQ9MzIxNCZtcGU9MTc3MjQwNjcxOCZlbmREYXRlPTIwMjYtMDMtMDMmYWR1bHRzPTEmbXBuPTIwMjQyODU1MiZtcG09MjQmbXBwPTEmbG9jYWxlPWVuX1BIJm1wbz1FQyZjaGlkPTA2MWVlYWIzLTg4ZDItNDI1ZC04ZTU3LWY5YzRmZTBkM2RiYSZtcHE9MTkzMS43MSZlYXBpZD00NCZtY3RjPTMmY3VycmVuY3k9UEhQJnJhdGVwbGFuaWQ9MjEyMzQzMzU3JnNlbGVjdGVkPTIyMTA2ODc2JnN0YXJ0RGF0ZT0yMDI2LTAzLTAyJm1wYj00MDMuOTAmbXBhPTE3NTYuMTAifQ%3D%3D&amp;utid=938545e0-a0fa-35e8-de2d-5928c7477da3&amp;tm_stars=3&amp;client_id=skyscanner_app&amp;redirect_delay=1000&amp;price_policy=2&amp;pre_redirect_id=f9f3b560-2cb1-39a7-b934-d874256d8eee&amp;tm_city_code=ILOP&amp;max_price=2401&amp;guests=1&amp;request_id=f9f3b560-2cb1-39a7-b934-d874256d8eee&amp;tm_country_code=PH</t>
  </si>
  <si>
    <t>Goldberry Lite Hotel Iloilo</t>
  </si>
  <si>
    <t>www.skyscanner.com.ph/hotel_deeplink/4.0/PH/en-US/PHP/h_xp/213259255/2026-03-02/2026-03-03/hotel/hotel/hotels?legacy_provider_id=1&amp;rooms=1&amp;closed_user_group=mobile&amp;hb_data=U7UE92hvuck2D5_-4XDigZBAiGUB8Ttt3Jg95vlp1pflr_lJ0rqtWmvn2v1JJodmiuOxeCebFHSo0BaYCG520z40o-SO1jacjAdJFgPldDZDnxR7q4wxWABwQ3ZQW-BR1gO9mPnqZ9kUeaSVm3eJUSbrSTkOMZGruKnl5bx-_eNPV5qOVy98A1UidFZD_AhUaP_pnFppXsA_szpHYHsYWC5M8a3nD2jmTc8J-hmSFahckA3yWjcDB4AYGiL5uTEK-SHq0N9RXyS3aaCxy5_bo1kO5I0%3D&amp;q_datetime_utc=2026-03-01T23%3A14%3A11&amp;ticket_price=1712&amp;quote_id=-8314797605244024379&amp;utid_state=1&amp;channel=iphone&amp;price_without_closed_user_group=2140&amp;tm_place_name=Iloilo&amp;deeplink_data=eyJmaWVsZHMiOnsic2lnbmF0dXJlIjoiN2JlYjIwODg0MWQzYzZmNjQzZGQ3NjFkOTFlMjczODkifSwidXJsIjoiaHR0cHM6Ly93d3cuZXhwZWRpYS5jb20ucGgvSG90ZWwtU2VhcmNoP21wZD1HQlAmdHBpZD02OCZtcGU9MTc3MjQwNjcyNCZlbmREYXRlPTIwMjYtMDMtMDMmYWR1bHRzPTEmbXBuPTIwMjA4MjM2OCZtcG09MjQmbXBwPTEmbG9jYWxlPWVuX1VTJm1wbz1FQyZjaGlkPTc3MDU4MDVhLWU0ZDktNGU4Yi04YzJiLTM4NWY3ZDZiZTJlZSZtcHE9MTkuMTQmZWFwaWQ9NDYyMzAmbWN0Yz0zJmN1cnJlbmN5PUdCUCZyYXRlcGxhbmlkPTI5NDE0NTU2NSZzZWxlY3RlZD0xOTMzNjc0MSZzdGFydERhdGU9MjAyNi0wMy0wMiZtcGI9Mi44NyZtcGE9MTkuMTQifQ%3D%3D&amp;utid=08e3507b-0768-bfd6-d35b-657e55b3588b&amp;tm_stars=3&amp;client_id=skyscanner_app&amp;redirect_delay=1000&amp;price_policy=2&amp;pre_redirect_id=c90d8b57-93cc-e99f-0bbc-7a8223985114&amp;tm_city_code=ILOP&amp;max_price=2340&amp;guests=1&amp;request_id=c90d8b57-93cc-e99f-0bbc-7a8223985114&amp;tm_country_code=PH</t>
  </si>
  <si>
    <t>www.skyscanner.com.ph/hotel_deeplink/4.0/PH/en-US/PHP/h_xp/218569599/2026-03-02/2026-03-03/hotel/hotel/hotels?legacy_provider_id=1&amp;rooms=1&amp;closed_user_group=mobile&amp;hb_data=v10EnMoty9Bx5gFUNeDFQQA8OGILTqrAzIrcxTkY7nT5yjh4CUg3ZCZm1lYjyxoo_PAYE01Bg4raYq2IAHztEbtNjma5c6p6gZh72v7oc7ohFqYCHrfm6DfcbsDppMlffyt-Ax-L-2W_ND7fGqadHFvR-b2iIt213wl-4om-x-33DPnjBkbdMTApbEv1P1rAAFIrix33FP4quwhlz_om4CetoCw-p9RwCYPI1rWGbousuwpxILyEpdNUujRPyKB1eRf-_mgcBZuO8L_Rw1NPz19E2gc%3D&amp;q_datetime_utc=2026-03-01T23%3A14%3A16&amp;ticket_price=3201&amp;quote_id=3326917526870534043&amp;utid_state=1&amp;channel=iphone&amp;price_without_closed_user_group=4002&amp;tm_place_name=Iloilo&amp;deeplink_data=eyJmaWVsZHMiOnsic2lnbmF0dXJlIjoiZTdmZWJjODlhNzc0OTc5OWRiMDA2ZmU0YjEyNzRjZjcifSwidXJsIjoiaHR0cHM6Ly93d3cuZXhwZWRpYS5jb20ucGgvSG90ZWwtU2VhcmNoP3RwaWQ9NjgmbXBlPTE3NzI0MDM3MDEmZW5kRGF0ZT0yMDI2LTAzLTAzJmFkdWx0cz0xJmxvY2FsZT1lbl9VUyZjaGlkPTQ5OGU1YWFlLWMyZjAtNGVjZS1hMzllLWY1NGZkNDUxZDFkNCZlYXBpZD00NjIzMCZtY3RjPTMmc3RhcnREYXRlPTIwMjYtMDMtMDImbXBkPUdCUCZtcG49MzI1ODEzMDMzJmN1cnJlbmN5PUdCUCZyYXRlcGxhbmlkPTM5OTM2ODgyOSZtcG09MjQmbXBwPTEmbXBvPUVDJnNlbGVjdGVkPTExMTE4NTI4MyZtcGI9My43NCZtcHE9NDEuMTYmbXBhPTM3LjQyIn0%3D&amp;utid=58e19176-7e24-93f8-a851-66c5d07043b2&amp;tm_stars=2&amp;client_id=skyscanner_app&amp;redirect_delay=1000&amp;price_policy=2&amp;pre_redirect_id=8bcea84f-0fd0-8cd9-c4a6-09de9d1c181e&amp;tm_city_code=ILOP&amp;max_price=5602&amp;guests=1&amp;request_id=8bcea84f-0fd0-8cd9-c4a6-09de9d1c181e&amp;tm_country_code=PH</t>
  </si>
  <si>
    <t>10.6987426, 122.5487724</t>
  </si>
  <si>
    <t>Marcelo H. del Pilar Street, Poyo-poyo, Katilingban, Molo, Navais, Iloilo City, Western Visayas, 5000, Philippines</t>
  </si>
  <si>
    <t>Casa Marta Hotel</t>
  </si>
  <si>
    <t>www.skyscanner.com.ph/hotel_deeplink/4.0/PH/en-US/PHP/h_bc/222295970/2026-03-02/2026-03-03/hotel/hotel/hotels?legacy_provider_id=13&amp;rooms=1&amp;closed_user_group=apps&amp;hb_data=X2gor1ljMjwhIvKkVQELNwWc1JfInW8FknTst1fKNoGBYhVDIiWPhKueqQL-4CVCoAwQ6enlch_ure8xiaovqHm6KMs2--4bYAmcDJV28QnUXlm_5k9_UUwdY5Zeg57Pwa9sAjrMyN8CClMf4hzhkyOjrb7CBdHcePPT5r4-r8gJb1kIdhLnKDd2s9u02oIqDarG1ePXE8tHRTM2P-k9vF7n4tyKmMG57Ka1IWjok9NgtnTtTpoIRvw0tAZ14Z6vsJQ8XM91F2vooyl_6JRAc5OuBtFqviHK6nOfQbyMF6VhNpmfMsjUNrXsOC_nE200uYrxKbI6Kl664O2T5UZGTBrKUeHklLlAg65-cnV1BVITFsw52l7xC78Sk7mkjTL3XhE9ghC6B-rz006GFa_51W_LQlhyGS4z9bWeiNBfFr9b44vO&amp;q_datetime_utc=2026-03-01T23%3A14%3A13&amp;ticket_price=1852&amp;quote_id=8291572760787190752&amp;utid_state=1&amp;channel=iphone&amp;price_without_closed_user_group=4286&amp;tm_place_name=Iloilo&amp;deeplink_data=eyJmaWVsZHMiOnsic2lnbmF0dXJlIjoiMmRkYzJmMzA5OTk4ZGI3YmI4Nzg1ZGE4Y2I5NGIyNmYiLCJibG9ja19pZCI6IjEyODc2MzI4MDNfNDAxNzEyOTQ0XzBfMF8wXzg0Mzg0MyJ9fQ%3D%3D&amp;utid=07d61cbe-13d9-53d9-87d4-44e0a33bfb97&amp;tm_stars=1&amp;client_id=skyscanner_app&amp;redirect_delay=1000&amp;price_policy=2&amp;pre_redirect_id=5f513472-9d7c-bcfa-61b3-e4de007c348a&amp;tm_city_code=ILOP&amp;max_price=5036&amp;guests=1&amp;request_id=5f513472-9d7c-bcfa-61b3-e4de007c348a&amp;tm_country_code=PH</t>
  </si>
  <si>
    <t>10.7406164, 122.5408241</t>
  </si>
  <si>
    <t>BF store, Lopez Jaena Street, Mirasol Subdivision, Sambag, Jaro, Arguelles, Iloilo City, Western Visayas, 5000, Philippines</t>
  </si>
  <si>
    <t>wifi, air_conditioning, non-smoking, internet_access, 24-hour_front_desk_service, room_service, restaurant, television, shower</t>
  </si>
  <si>
    <t>RedDoorz @ Casa Barcelona Condotel</t>
  </si>
  <si>
    <t>www.skyscanner.com.ph/hotel_deeplink/4.0/PH/en-US/PHP/h_bc/224866925/2026-03-02/2026-03-03/hotel/hotel/hotels?legacy_provider_id=13&amp;rooms=1&amp;closed_user_group=apps&amp;hb_data=cNWpRJa1qryGgLoR2fm1peV61YnWYnpkBs_fs_jAuQLlbGiDCAV0hiIwhAyeFrE5-KbQhmfFpX1kwI4Ot7i7XR86irhYN2Yo1BjQAn_KuCm33PC1DvqdFPBZa4IxSBfGpQ-doW-cSjSYcICUr4cewBh82zIMUB_yoaC0TyfjtBV7vrN--QPBh5R64YR42kaVJoxI4Ts7n4nf1zvn8L0Fb7tOpisBTA2gS0WB075B-x512pzWp5lHBQ-0O_J7_VTA0bXI9jRKnLNLT2PjGF5EfIfhDGovMjuMCZGxFB1QvIUTs4TxxqfTemUH8p79o7g93ivZErnJCQFcvaRjxZZJKsJqCjlD6CEjTjHh0VMTM6Te5xAkobYk0pIApmXFMYfbRczWzMPTqziJAOaB1uFsiwT_qJkeIJr7m34VKPpkx6otUe1A&amp;q_datetime_utc=2026-03-01T23%3A15%3A14&amp;ticket_price=1019&amp;quote_id=8761295711454942027&amp;utid_state=1&amp;channel=iphone&amp;price_without_closed_user_group=2357&amp;tm_place_name=Iloilo&amp;deeplink_data=eyJmaWVsZHMiOnsic2lnbmF0dXJlIjoiZWY3ZGU0YmFjMzY5MTAyOTI3OTQwZWYwODMxYmY0ZDgiLCJibG9ja19pZCI6IjgxNDE0NTUwMV8zNDM3OTU5NDhfMF8wXzAifX0%3D&amp;utid=4f6f676c-b78d-027b-faf5-78267ef73a04&amp;tm_stars=1&amp;client_id=skyscanner_app&amp;redirect_delay=1000&amp;price_policy=2&amp;pre_redirect_id=1bc7ae45-420a-b8dd-d952-bb9a27bee02d&amp;tm_city_code=ILOP&amp;max_price=1019&amp;guests=1&amp;request_id=1bc7ae45-420a-b8dd-d952-bb9a27bee02d&amp;tm_country_code=PH</t>
  </si>
  <si>
    <t>10.6798828, 122.5085079</t>
  </si>
  <si>
    <t>Iloilo South Coastal Road, Avanceña Subdivision, Santo Niño Sur, Villa de Arevalo, Bonifacio, Iloilo City, Western Visayas, 5000, Philippines</t>
  </si>
  <si>
    <t>parking, wifi, air_conditioning, non-smoking, internet_access, 24-hour_front_desk_service, multilingual_staff</t>
  </si>
  <si>
    <t>RedDoorz @ Amora Villa Apartelle</t>
  </si>
  <si>
    <t>www.skyscanner.com.ph/hotel_deeplink/4.0/PH/en-US/PHP/h_fd/82010059/2026-03-02/2026-03-03/hotel/hotel/hotels?legacy_provider_id=927050&amp;rooms=1&amp;hb_data=lR0q061K6ihqU4UtflO7hKHasSPeVx5IgL7JbX86HZLvFzAhctFkzCBIvKFanFGC2KKqNUEExWtWVJN98y3r-qWI32QvJ3qn3z7qspprPgpVh1r-FLSDMX0DYWtg_OlPFhjwtMG8SNjLA_m1W-sZbKQyoZJH6-MSgyijHee3m7UAuW5HLxrSkhKrZhg8GQRcDtUTRMQ-x1V9v-waTFOcODgCgwO-QmvANXGQXk_O2KhxWj64hpsUauBciB973igcUzb1EmqIN2U7x5tSW2otBhGYACHSCMMk2_pFDKNHxbbF5KrnSA8ZGcjBZCbgmmht_Fxw0EZHgDgOnRoCTpSk0R7wdHytU7XnQBc53LUXg2_kTXMApeoH4YY9FyKErc0cpMO6VnxJ6vRaMxDOhAOBhDnNQHNgF2b6TErbrnh5ZTGz9Q%3D%3D&amp;q_datetime_utc=2026-03-01T23%3A14%3A17&amp;ticket_price=3658&amp;quote_id=-9032746159928901897&amp;utid_state=1&amp;channel=iphone&amp;tm_place_name=Iloilo&amp;deeplink_data=eyJmaWVsZHMiOnsic2lnbmF0dXJlIjoiMWVhZGNjODVjYmZiMmU3OGE5OTVhNmIwN2EwNjNhYmQifSwidXJsIjoiaHR0cHM6Ly9kZWFscy52aW8uY29tP3NpZz0xZTc2NzJlNjljZWIyZjY2NDY4NTZlNDJhMjNhM2MwZTY0MzUyZThmNTg3NDU3ZjE0OTVhZjJkZDllMmEwYjY2MzEzMDM2MzYzNDMwMzkzNjM2Mzcmc2lnLWlzcz1tZXRhJnR1cmw9aHR0cHMlM0ElMkYlMkZ2aW8uY29tJTJGSG90ZWwlMkZTZWFyY2glM0ZjaGVja0luJTNEMjAyNi0wMy0wMiUyNmNoZWNrT3V0JTNEMjAyNi0wMy0wMyUyNmN1cnJlbmN5JTNEUEhQJTI2ZXB2JTNETVM0eSUyNmVzZCUzRHM2UlV1MUZYemNrYnBQc2N1eTlKQ2xBMG5WXzQwaTYtb1ZMd3hqYWNFamlvWF9XUWFPQU1maFlmWlpkSlZIbjZWOUc3WGRPclRCaWxYbG1oM3ZVNDlIQ0ZVSVlPanhOWTZzZ3BKOFJ0a3M0d180VTJ2dEklMjUzRCUyNmZvcmNlQ3VycmVuY3lDaGFuZ2UlM0QxJTI2Zm9yY2VMYW5ndWFnZUNoYW5nZSUzRDElMjZob3RlbElkJTNEMjIyMjk0OTUlMjZsYWJlbCUzRHNyYyUyNTNEc2t5c2Nhbm5lciUyNTI2dWNvdW50cnklMjUzRFBIJTI1MjZ1ZGV2aWNlJTI1M0Rtb2JpbGUlMjUyNmhvdGVsJTI1M0QyMjIyOTQ5NSUyNTI2ZGF5JTI1M0QyJTI1MjZtb250aCUyNTNEMDMlMjUyNnllYXIlMjUzRDIwMjYlMjUyNmxvcyUyNTNEMSUyNTI2b2ZmZXJpZCUyNTNEb3RSQU5nZkUwNHJzJTI1MjZwcmljZSUyNTNEMzY1OC4wNSUyNTI2Y3VycmVuY3klMjUzRFBIUCUyNTI2dXNlcmxhbmclMjUzRGVuJTI1MjZfdGglMjUzRDdkYmU1NTkxNTU1YzM0NmJhOTI0ZjVkMDQwMDVhZDQ1ZmQwNmJmYzFkYTIxNWQ1NiUyNTI2ZHRzJTI1M0QxNzcyNDAzNzA1JTI1MjZvbHV0JTI1M0QxNzcyNDAwODkzJTI1MjZjYW5QYXlMYXRlciUyNTNEZmFsc2UlMjUyNnJlcXVlc3RVc2VyR3JvdXAlMjUzRCUyNTI2b2ZmZXJVc2VyR3JvdXAlMjUzRHB1YmxpYyUyNmxhbmclM0RlbiUyNm90aSUzRFduTEwxdEhRVnBJJTI2cHJlZmVycmVkUmF0ZSUzRDM2NTguMDUlMjZwcm9maWxlJTNEcjJkMm03M2tuOCUyNnJvb21zJTNEMSUyNnVzZXJDb3VudHJ5JTNEUEglMjZ1dG1fY2FtcGFpZ24lM0Rza3lzY2FubmVyJTI2dXRtX21lZGl1bSUzRGNwYyUyNnV0bV9zb3VyY2UlM0Rza3lzY2FubmVyIn0%3D&amp;utid=762ae1d6-fac6-237a-d1c0-50d867ef21d7&amp;tm_stars=3&amp;client_id=skyscanner_app&amp;redirect_delay=1000&amp;price_policy=2&amp;pre_redirect_id=b28ac4c0-2aca-10c6-f492-fe375048ea93&amp;tm_city_code=ILOP&amp;max_price=3658&amp;guests=1&amp;request_id=b28ac4c0-2aca-10c6-f492-fe375048ea93&amp;tm_country_code=PH</t>
  </si>
  <si>
    <t>10.6987172, 122.5683677</t>
  </si>
  <si>
    <t>Solis Street, Rizal Estanzuela, City Proper, Iloilo City, Western Visayas, 5000, Philippines</t>
  </si>
  <si>
    <t>AMIGO TERRACE HOTEL</t>
  </si>
  <si>
    <t>www.skyscanner.com.ph/hotel_deeplink/4.0/PH/en-US/PHP/h_bc/222809892/2026-03-02/2026-03-03/hotel/hotel/hotels?legacy_provider_id=13&amp;rooms=1&amp;closed_user_group=apps&amp;hb_data=WJAHo1R1lKmePuWECTUT_kvV9zCUmm5JiBW0b2Roezs2_GUHsfdzkq4JSSOcQrNr04ZqJuDHAvw5LKz84VFoMHgiI5ft6SGIgcE4dxzgJXWPM9D1TUYg2NHuZ0e9Lv2Q5LBBY9pmj2uE6mBL7BeBtB9uTgfiq20u1Ec5D3klICeFLH5ada-ht0T26nP1YVI21YR-19Tb5dZpwiQBbqrXTufJZMkDPrueYw38xj-C-Te88yNR3EkAFCFzZlEVc_da1D6xa0Qm4Vg2R_NVW_jyqmIn7PQB4f2qr3EoV1Dm_KS0wLdeS9s-3FYE81L4VZTm2_HZy6MxLRg9U_Jpih01sCFovlct72CzB2oOCsc1gw7qAOOxWb05AloWYi7T88hRN3Rx02tlXOTjSxFyyindmIT9Y_QEa3DTt16NQmtuQHhpMyHcFb4%3D&amp;q_datetime_utc=2026-03-01T23%3A14%3A15&amp;ticket_price=2002&amp;quote_id=-1288135434288216431&amp;utid_state=1&amp;channel=iphone&amp;price_without_closed_user_group=3690&amp;tm_place_name=Puerto+Princesa&amp;deeplink_data=eyJmaWVsZHMiOnsic2lnbmF0dXJlIjoiMDgxZTI5M2UyNjc3Njg0ZWQ3YWQyZWQ2MmI3ZmU2M2YiLCJibG9ja19pZCI6IjEzNDc5MzU3MDFfNDA3MTQxMDc3XzNfMl8wIn19&amp;utid=305908d0-11c8-cc81-f44a-e93332723075&amp;tm_stars=0&amp;client_id=skyscanner_app&amp;redirect_delay=1000&amp;price_policy=2&amp;pre_redirect_id=c91095f1-8770-cfb1-ea47-d6bc59d81a24&amp;tm_city_code=PPSP&amp;max_price=3042&amp;guests=1&amp;request_id=c91095f1-8770-cfb1-ea47-d6bc59d81a24&amp;tm_country_code=PH</t>
  </si>
  <si>
    <t>10.7073918, 122.5453487</t>
  </si>
  <si>
    <t>Acacia Drive, Atria Park District, San Rafael, Mandurriao, Navais, Iloilo City, Western Visayas, 5000, Philippines</t>
  </si>
  <si>
    <t>SM City Puerto Princesa</t>
  </si>
  <si>
    <t>Puerto Princesa</t>
  </si>
  <si>
    <t>Palawan</t>
  </si>
  <si>
    <t>parking, wifi, air_conditioning, non-smoking, internet_access, 24-hour_front_desk_service, multilingual_staff, room_service, garden</t>
  </si>
  <si>
    <t>Casa Adlaw Avida</t>
  </si>
  <si>
    <t>www.skyscanner.com.ph/hotel_deeplink/4.0/PH/en-US/PHP/h_ad/222818400/2026-03-02/2026-03-03/hotel/hotel/hotels?legacy_provider_id=22&amp;rooms=1&amp;closed_user_group=general&amp;hb_data=--GpuUKpzzxm4gQRD4WcmxiSGyCrBxzk1HiSFRByjYVHg3mp5f_KBl0AO4LQTkbBB-DB7bKSnzsUBkXmXQNFP4M3rmLDeNbffcA4pMUtFZT4WmW5qyTTnNviN3n0mEqENqfKDiIcjPZSSZEfD43j1OQv8a7KihZQQKbQJ8Kgb4UUGeVR6hjC3otHlTm7k2x1GnhlqP0FsDJAWQjURCh8VQ3rfEk4odRhUpqY4I2Q_G-YGH9z45EHZ4kDjcAZQMD8SE2a5BOQj5E_I6OkbIK6zHJX0ezFOSnCeMCR3hHSnFMBtpK4adWqbqKanFB_9toRPBDcz2qvhDLG1FS4uVYIPFurTiiV6c0RimLsnnp_qG83RPiTLwj-zJJ4rz8IlEhBrKrN7XUL1KfGgYHuMpRLKMKTRuDvhUweDOKkQLhZxCr3&amp;q_datetime_utc=2026-03-01T23%3A14%3A17&amp;ticket_price=1258&amp;quote_id=4320947693033915822&amp;utid_state=1&amp;channel=iphone&amp;price_without_closed_user_group=1473&amp;tm_place_name=Iloilo&amp;deeplink_data=eyJmaWVsZHMiOnsic2lnbmF0dXJlIjoiOGQyMzUxMjdmODhhNDk2OTI2YzM4N2ExYmYxZWQ4N2EifSwidXJsIjoiaHR0cHM6Ly93d3cuYWdvZGEuY29tL3BhcnRuZXJzL3BhcnRuZXJzZWFyY2guYXNweD9jaWQ9MTg0NjM4MyZoaWQ9NjU0MDQwNjMmY3VycmVuY3k9UEhQJmNoZWNraW49MjAyNi0wMy0wMiZjaGVja291dD0yMDI2LTAzLTAzJk51bWJlcm9mQWR1bHRzPTEmTnVtYmVyb2ZDaGlsZHJlbj0wJlJvb21zPTEmbWNpZD0zMzImbWFzdGVyUm9vbUlkPTEwMTU3OTYwMzMmbXB0PVZUVm1TeXRYVTBsTWQzZzRRbkUyTnpVeVJESjZhMnRCTDBGUFQyeHRjbEpZZDJkdFdtMTBLM05YUjBkaGJWWnVZWFp2V21wSlN5OW9kblpZTkZJelQxWTVWVGxuVlVJdk1HdzVaRTkzUFQwJlRvdGFsUHJpY2U9MTI1Ny45NCZUb3RhbFRheD0xNDUuMjgmVG90YWxGZWU9MTA2LjMxJlRvdGFsU3VyY2hhcmdlPTAmbWN1cj1QSFAifQ%3D%3D&amp;utid=62c66968-f935-54ef-56ae-d27c68a2472c&amp;tm_stars=1&amp;client_id=skyscanner_app&amp;redirect_delay=1000&amp;price_policy=2&amp;pre_redirect_id=d81337a5-0713-8f7e-27dc-8eb999cde149&amp;tm_city_code=ILOP&amp;max_price=1482&amp;guests=1&amp;request_id=d81337a5-0713-8f7e-27dc-8eb999cde149&amp;tm_country_code=PH</t>
  </si>
  <si>
    <t>10.6892333, 122.5772091</t>
  </si>
  <si>
    <t>Ramon L. Muzones Street, Iloilo Central Business District, City Proper, Iloilo City, Western Visayas, 5000, Philippines</t>
  </si>
  <si>
    <t>wifi, air_conditioning, non-smoking, internet_access, 24-hour_front_desk_service, multilingual_staff, room_service</t>
  </si>
  <si>
    <t>Skybox Pension House by RedDoorz</t>
  </si>
  <si>
    <t>www.skyscanner.com.ph/hotel_deeplink/4.0/PH/en-US/PHP/h_bc/222818400/2026-03-05/2026-03-06/hotel/hotel/hotels?legacy_provider_id=13&amp;rooms=1&amp;closed_user_group=apps&amp;hb_data=DeXz5D8D4pUaV17F-i0US4sZ1vQUEnDS-SGuE0nafoZQY123JyhWIaDCxkcT0pNAFUn_YjXRzH-nIHcdXTVkBbLwixFwQ-chsrvXuEtUPUbo8QRjNc43FlYH3lJGkR-V3UPxHqer5p8wnmYX_ZuHcsCUwFyqKgZHesPXg9AEYRqXTeoq04hBx9XZFt5sJiR9pKXDyUaCrIkGRytJwMER_8TZl0UrnainaxonEZ8Nl85HDrAPI7auKMVZroQxxWU9DG3nA7VtsObTgSjouiH5xYjUp8-VWDuQU3p0P1_i19lVceDUri-cPlG88m5hnIHzWKNAd8pqxbCr9DfGDjkphha_AXr9N4-JjN1ls5w4qrto8R2gwpBmc3zYIID7rl4hoJV-O6iQYNtfxVD-zq-e5DyTM4Eo9-vX4l0Xi5dHkMBTc3rs3w%3D%3D&amp;q_datetime_utc=2026-03-05T12%3A19%3A21&amp;ticket_price=1482&amp;quote_id=-7365282293599319193&amp;utid_state=1&amp;channel=iphone&amp;price_without_closed_user_group=3428&amp;tm_place_name=Iloilo&amp;deeplink_data=eyJmaWVsZHMiOnsic2lnbmF0dXJlIjoiMWM2ODQzOGE5MDA4NDY3MjhiNWQ5Y2NhMDM0N2QzMzUiLCJibG9ja19pZCI6IjEzNTAzODA5MDFfNDA3Mzc3OTE1XzBfMF8wXzg0MzgzMyJ9fQ%3D%3D&amp;utid=5e0edbe1-7fb8-c6f0-642c-26d482115548&amp;tm_stars=0&amp;client_id=skyscanner_app&amp;price_policy=2&amp;pre_redirect_id=6dd6f2cd-d66d-4adb-e55f-ba152c5d2c86&amp;tm_city_code=ILOP&amp;max_price=1482&amp;guests=1&amp;request_id=6dd6f2cd-d66d-4adb-e55f-ba152c5d2c86&amp;tm_country_code=PH</t>
  </si>
  <si>
    <t>10.706627, 122.5457177</t>
  </si>
  <si>
    <t>One  Room</t>
  </si>
  <si>
    <t>Located within 3 miles of Smallville Complex and 3.1 miles of Jaro Metropolitan Cathedral, Skybox Pension House by RedDoorz has rooms with air conditioning and a private bathroom in Iloilo City. Located around 3.</t>
  </si>
  <si>
    <t>The Cozy Nook</t>
  </si>
  <si>
    <t>www.skyscanner.com.ph/hotel_deeplink/4.0/PH/en-US/PHP/h_bc/225712863/2026-03-05/2026-03-06/hotel/hotel/hotels?legacy_provider_id=13&amp;rooms=1&amp;closed_user_group=apps&amp;hb_data=07cb7aLS2miTK8Kr2gzGy4U62Fey717AfEJWEa3saHE38I1IwNtaoc7jlkRMopSzk8qBp0zpoOixPyHY3Vyx-6qOvgRdje0muIDZbiGuc3plMuWE-vXuMMqjDBhyD2KzjDdINZ9uJ1UXR0wFORD16__CoMaRoVCUw5RAA807aJlEYEWV6qPhRXOgN8l_XlPzpN7YkgKUfIDihBW1CR3jiifVLRgg6h99UfgQxl1DrItHFyGy4VrHSUAPzX97tbJK5eVHJEKk2TCtJQqpteznzLsUaVkcC1AsYtUITqPwKbHLuqcT_9WULOEZsTPeTCf1VxK8ZHeFQ9C-e8ndxfFLZPNHZ3va4ya2b50dEkkNIdRh88vmQ14-GB6fS9NiFNt6TUZg1KsczDbS4EZubMQqiJhFiiwBulDjgupoGliOhjCxV2Gxgg%3D%3D&amp;q_datetime_utc=2026-03-05T12%3A19%3A21&amp;ticket_price=1377&amp;quote_id=7446550909636378825&amp;utid_state=1&amp;channel=iphone&amp;price_without_closed_user_group=1674&amp;tm_place_name=Mandaluyong&amp;deeplink_data=eyJmaWVsZHMiOnsic2lnbmF0dXJlIjoiNzY1Zjk3ZDFjMTliZDBhY2Y4NjRiNzQxNDkzOWRmOGIiLCJibG9ja19pZCI6IjE1Nzc0NDk5MDFfNDI4ODU0MjQ3XzJfMF8wIn19&amp;utid=f66c43a4-41d7-4b5c-4162-25e1e7f748a7&amp;tm_stars=0&amp;client_id=skyscanner_app&amp;price_policy=2&amp;pre_redirect_id=3dd3d263-5ea0-6eb3-4f22-426fa8ea7226&amp;tm_city_code&amp;max_price=1377&amp;guests=1&amp;request_id=3dd3d263-5ea0-6eb3-4f22-426fa8ea7226&amp;tm_country_code=PH</t>
  </si>
  <si>
    <t>10.7072605, 122.545117</t>
  </si>
  <si>
    <t>Mercury Drug, 69, EDSA, Highway Hills, Mandaluyong, Eastern Manila District, Metro Manila, 1550, Philippines</t>
  </si>
  <si>
    <t>SM Megamall</t>
  </si>
  <si>
    <t>The Cozy Nook is located in Manila, just 2.8 miles from Glorietta Mall and 3.3 miles from Greenbelt Mall. The property is around a 12-minute walk from SM Megamall, 1.8 miles from Power Plant Mall, and 2.8 miles from Bonifacio High Street.</t>
  </si>
  <si>
    <t>Iloilo All-Seasons Condo Rentals</t>
  </si>
  <si>
    <t>www.skyscanner.com.ph/hotel_deeplink/4.0/PH/en-US/PHP/h_ad/130357872/2026-03-02/2026-03-03/hotel/hotel/hotels?legacy_provider_id=22&amp;rooms=1&amp;hb_data=xVYtpSo_oIH0MD1Gghb6iAbzvd7Q88kUYFYZA2E7H7PiAPTgCAZ3AMWYp_AgVM4R2EQh6-Z1MDrpFxr6J3bsQ8cjeGIla5JVKZjRzP68hZKWmpbFhmKRk1XkA0DxqIh5RmNZT4ROzCSCBukWeeXkbgMgUi9ofVXtnZkf_g_k7pRfjCNm3aMGf8hafRnJGQiS-894_7NO7lYSM-P_-guiAkgSqyhWZubgI_bHJcfAerEVG6Kpbn5vsS_rLtN9Dih99BbR-T7kZhTcJPWoiB-nnrFfUaf2bGKNZRQ7mhGDOx_DJ0jNZm_YyTWHiex1aDazFtSTAYnsTd6JMIjGTDaJGyqyPouweX8NQp14JTjk3sim_K6BaweKUCobkE29ZSUQANfB-OguitSlF6ksAdYPe-asA6Sz1CUf-6VZ4twQotRw&amp;q_datetime_utc=2026-03-01T23%3A14%3A22&amp;ticket_price=2773&amp;quote_id=-4345016570034758727&amp;utid_state=1&amp;channel=iphone&amp;tm_place_name=Iloilo&amp;deeplink_data=eyJmaWVsZHMiOnsic2lnbmF0dXJlIjoiZGU1MDdmY2NlOGRhYjg1MmE0MDUxNjNmMzdhNzk5OTYifSwidXJsIjoiaHR0cHM6Ly93d3cuYWdvZGEuY29tL3BhcnRuZXJzL3BhcnRuZXJzZWFyY2guYXNweD9jaWQ9MTg0NjM4MyZoaWQ9MzA1MzI3JmN1cnJlbmN5PVBIUCZjaGVja2luPTIwMjYtMDMtMDImY2hlY2tvdXQ9MjAyNi0wMy0wMyZOdW1iZXJvZkFkdWx0cz0xJk51bWJlcm9mQ2hpbGRyZW49MCZSb29tcz0xJm1jaWQ9MjgwMzMmbWFzdGVyUm9vbUlkPTg2MjQ0ODI0Jm1wdD1aRlJUZWpWWkwyZDVUWGhGUWtadFZGVnZRbWRqTXpoMFdYUklhV0ozUlRKRFpUZEJPVXhFVTA1bGNuVk9hVE5GVFZOR2FIUlBVV2xRUkVkVlVUWTFaWGM1TDNZd1FYVkViRGRpTVhGMldUMCZUb3RhbFByaWNlPTI3NzMuNDkmVG90YWxUYXg9Mjk3LjE2JlRvdGFsRmVlPTAuMDAmVG90YWxTdXJjaGFyZ2U9MCZtY3VyPVBIUCJ9&amp;utid=00fe3c53-31ff-ccd1-763d-434750eb4fcc&amp;tm_stars=2&amp;client_id=skyscanner_app&amp;redirect_delay=1000&amp;price_policy=2&amp;pre_redirect_id=bfc149f1-c7de-3488-9f98-19f524cf3852&amp;tm_city_code=ILOP&amp;max_price=4951&amp;guests=1&amp;request_id=bfc149f1-c7de-3488-9f98-19f524cf3852&amp;tm_country_code=PH</t>
  </si>
  <si>
    <t>10.7112373, 122.5741276</t>
  </si>
  <si>
    <t>Lopez Jaena Norte, La Paz, Tabuc Suba, Iloilo City, Western Visayas, 5000, Philippines</t>
  </si>
  <si>
    <t>Casa La Granja</t>
  </si>
  <si>
    <t>https://www.google.com/maps/place/Chambre+Honore/data=!4m11!3m10!1s0x33aee54dca397895:0x863b56a9646bef69!5m3!1s2026-03-01!4m1!1i2!8m2!3d10.713919!4d122.5465979!16s%2Fg%2F11wq9q5vr8!19sChIJlXg5yk3lrjMRae9rZKlWO4Y?authuser=0&amp;hl=en&amp;rclk=1</t>
  </si>
  <si>
    <t>10.713919, 122.5465979</t>
  </si>
  <si>
    <t>Explorer Road, Iloilo Business Park, San Rafael, Mandurriao, Calubihan, Iloilo City, Western Visayas, 5000, Philippines</t>
  </si>
  <si>
    <t>Experience Elegance at Chambre Honore</t>
  </si>
  <si>
    <t>https://www.google.com/maps/place/Balai+Vittorio/data=!4m11!3m10!1s0x33aefb49ed94cbe5:0xf9550278eb731e!5m3!1s2026-03-01!4m1!1i2!8m2!3d10.6988743!4d122.5013494!16s%2Fg%2F11g1cvwfm1!19sChIJ5cuU7Un7rjMRHnPreAJV-QA?authuser=0&amp;hl=en&amp;rclk=1</t>
  </si>
  <si>
    <t>10.6988743, 122.5013494</t>
  </si>
  <si>
    <t>Megaworld Boulevard, Iloilo Business Park, Bakhaw, Mandurriao, Calubihan, Iloilo City, Western Visayas, 5000, Philippines</t>
  </si>
  <si>
    <t>Oton</t>
  </si>
  <si>
    <t>Just a few steps from Iloilo Convention Center and 1.2 miles from Graciano Lopez Jaena Park, Experience Elegance at Chambre Honore features accommodations in Iloilo City with a garden.</t>
  </si>
  <si>
    <t>Balai Vittorio</t>
  </si>
  <si>
    <t>www.skyscanner.com.ph/hotel_deeplink/4.0/PH/en-US/PHP/h_h1/136389466/2026-03-02/2026-03-03/hotel/hotel/hotels?legacy_provider_id=927111&amp;rooms=1&amp;closed_user_group=mobile&amp;hb_data=gaU5QG0BXFVQJZ3U2O2SoLKldSBBkt3YlrR1Eamr7w0Hqd3ddVPYhMinEtZaY0IlQxudwABwArnLVgLGU1Q3fwmSUORAVTyNR_r5k8e4MIYsPqr8dh4mQJjDckE7BFudYPQnR6gEeOMWqV8bY1iDnfuTDmMsIK6IX95FYJKmBn73fOIreWB-E1aaBg34SxsNgicQMDzh5LTADI8B5oFg_ASCyoaZ5qk8gpPiPY4ANavhgfzYoB0O4ogx5N2FZyXuAFXPQR2wHixoP0yHe1ChLI-mrgc%3D&amp;q_datetime_utc=2026-03-01T23%3A14%3A22&amp;ticket_price=6175&amp;quote_id=-4626732126499561171&amp;utid_state=1&amp;channel=iphone&amp;price_without_closed_user_group=9500&amp;tm_place_name=Iloilo&amp;deeplink_data=eyJmaWVsZHMiOnsic2lnbmF0dXJlIjoiMTE1MjUyYjAxMDRhYzAyYTgwZDdjYzEyZTRkODJlZjAifSwidXJsIjoiaHR0cHM6Ly9waC5ob3RlbHMuY29tL0hvdGVsLVNlYXJjaD90cGlkPTMyMTQmbXBlPTE3NzI0MDY3MjYmZW5kRGF0ZT0yMDI2LTAzLTAzJmFkdWx0cz0xJmxvY2FsZT1lbl9QSCZjaGlkPWVhY2I2YTc3LWZhZjMtNGEwYy05ODczLWMwZDhkMGE0NDUxYyZlYXBpZD00NCZtY3RjPTMmc3RhcnREYXRlPTIwMjYtMDMtMDImbXBkPVBIUCZtcG49MzI1MzE5MDk1JmN1cnJlbmN5PVBIUCZyYXRlcGxhbmlkPTQwNzczMzgyNyZtcG09MjQmbXBwPTAmbXBvPUVDJnNlbGVjdGVkPTEyMjI0MzU4Jm1wYj02NjkuNzImbXBxPTU1MDUuMjkmbXBhPTU1MDUuMjkifQ%3D%3D&amp;utid=c317a2fd-9a6d-0a7c-4d14-956db3132046&amp;tm_stars=4&amp;client_id=skyscanner_app&amp;redirect_delay=1000&amp;price_policy=2&amp;pre_redirect_id=c60e11a8-e334-555b-ef47-68fd04de4156&amp;tm_city_code=ILOP&amp;max_price=13005&amp;guests=1&amp;request_id=c60e11a8-e334-555b-ef47-68fd04de4156&amp;tm_country_code=PH</t>
  </si>
  <si>
    <t>10.7053795, 122.5425503</t>
  </si>
  <si>
    <t>Sunset Boulevard North - East Link, Iloilo Business Park, San Rafael, Mandurriao, Navais, Iloilo City, Western Visayas, 5000, Philippines</t>
  </si>
  <si>
    <t>CozyCorner - Iloilo Airbnb</t>
  </si>
  <si>
    <t>www.skyscanner.com.ph/hotel_deeplink/4.0/PH/en-US/PHP/h_bc/199270949/2026-03-02/2026-03-03/hotel/hotel/hotels?legacy_provider_id=13&amp;rooms=1&amp;closed_user_group=general&amp;hb_data=sLakt1fwnqLShgr411qcZLCScfLLO11AS3Y0v3-O9bztfccUPoSwFDtWcNt9bzxwM1eyani_sc56J2DpnTvnzVl5Hrc3qoIzhJO2bTJrsDDbR0T10W_xeT7GfprSFArBw7vm2nhsDDIV3NPm39CIlAPV3pbrcEtLXjSHiuGbsGZ1DGjLk0PrvkZBhxNrbyOXjXlLWR645JSGYZw7g3D5a_yPAzyrorvnkj_3FPbugW0p-On0EQp3kGtGWMk7Xmy7ZT-HVdmLZcBuqHzw7tb13tSF0TDL3g0Vw1uhQM-yIdutf8cxvijHECBf_cVdvxQeAp5JDJBjrKYIBeWiTUxPBmF6QNFrt-dmxle-ObE3jkvgM2YnZkXw2_RQvL0ZK8a85z5X8swy7vw5W1d16YM1zhxRqmyaqS5HgdibMvMqwn9McyiBkBc%3D&amp;q_datetime_utc=2026-03-01T23%3A14%3A22&amp;ticket_price=3000&amp;quote_id=-6019337106562388985&amp;utid_state=1&amp;channel=iphone&amp;price_without_closed_user_group=4477&amp;tm_place_name=Iloilo&amp;deeplink_data=eyJmaWVsZHMiOnsic2lnbmF0dXJlIjoiZjk3ZDcwZTM1NGI1OTg3YjMzYmM2ZmI0OWYxZjAxY2MiLCJibG9ja19pZCI6IjQyMDQwOTEwMV8yNzM3MTMyMDFfMl8xXzAifX0%3D&amp;utid=83322ac2-bf32-9891-f654-e50864ce36f2&amp;tm_stars=4&amp;client_id=skyscanner_app&amp;redirect_delay=1000&amp;price_policy=2&amp;pre_redirect_id=bab1e95f-b4e6-3dc9-cca2-d253c033b0fc&amp;tm_city_code=ILOP&amp;max_price=4502&amp;guests=1&amp;request_id=bab1e95f-b4e6-3dc9-cca2-d253c033b0fc&amp;tm_country_code=PH</t>
  </si>
  <si>
    <t>10.7611631, 122.595054</t>
  </si>
  <si>
    <t>sea garden resort, Narciso Monfort Boulevard, Vela Ananda, Napnud, Leganes, Iloilo, Western Visayas, 5003, Philippines</t>
  </si>
  <si>
    <t>Sea Garden Resort</t>
  </si>
  <si>
    <t>https://www.google.com/maps/place/Skinetics+Wellness+Center+Boutique+Hotel/data=!4m11!3m10!1s0x33aee545d48bee67:0xab06d00ef77020a0!5m3!1s2026-03-01!4m1!1i2!8m2!3d10.7031264!4d122.5512575!16s%2Fg%2F11f24xt6p7!19sChIJZ-6L1EXlrjMRoCBw9w7QBqs?authuser=0&amp;hl=en&amp;rclk=1</t>
  </si>
  <si>
    <t>10.7031264, 122.5512575</t>
  </si>
  <si>
    <t>Spring Palace Seafood Restaurant, Doctor Rizalina V. Bernardo Street, San Rafael, Mandurriao, Iloilo City, Western Visayas, 5000, Philippines</t>
  </si>
  <si>
    <t>Skinetics Wellness Center Boutique Hotel</t>
  </si>
  <si>
    <t>www.skyscanner.com.ph/hotel_deeplink/4.0/PH/en-US/PHP/h_fd/205740218/2026-03-02/2026-03-03/hotel/hotel/hotels?legacy_provider_id=927050&amp;rooms=1&amp;closed_user_group=mobile&amp;hb_data=myruh5f_AeUIaY_gXJmuF-WUGg9mc0Lkat7LMyoDw7pM1PxRmq7huMjfV0gffe_eZwDRmXTW1aNqXKqQh9okdRctylDsi77YJnhVZJrG-r3aLrrzDdSrIOIvK0Tcn2r9sKYs-243X_mgGbhOsyK-Icdo_R2VkoRzjptREIHeaW02kAYIo9GhfxtiMBwMFeOZRCZnNuK980Jtw8-51rMpOBXu7c_XuAcNzz1fP_mNdwGywVrV0OY29EZ_QBsKIj9BVj0sSONMqxho4mY7fbHcVBDUvdvcOeM3H_ebxNAuNI-PLt7Ytr2E6ceCCtgULFsHLwYTPRwX4jjeUBCGUsbQm4g7R-9jnUrfGuj9vELl9Ixcv4Mq__TWvSbl63w_KURpxWQYEjgl7mmaFacclIPscRUHqDPL8gqjl-2OOEx8jLW2Jg%3D%3D&amp;q_datetime_utc=2026-03-01T23%3A14%3A26&amp;ticket_price=1490&amp;quote_id=-7092115407126111505&amp;utid_state=1&amp;channel=iphone&amp;price_without_closed_user_group=2931&amp;tm_place_name=Leganes&amp;deeplink_data=eyJmaWVsZHMiOnsic2lnbmF0dXJlIjoiMDQ2ODI1NTA5OTliM2E0ZTU2MWZmMjU4MmM2MjdlMjQifSwidXJsIjoiaHR0cHM6Ly9kZWFscy52aW8uY29tP3NpZz0xZTA2MzhmMzg3NDZkYWU2OTk3ZGE2OWNlMzBmMjA3MjY4MGI5OTFlZmI1YzZmYjVlMGNkZjY5YzA4Yjc2YzYzMzgzNzM5MzkzODMwMzMzOTM1JnNpZy1pc3M9bWV0YSZ0dXJsPWh0dHBzJTNBJTJGJTJGdmlvLmNvbSUyRkhvdGVsJTJGU2VhcmNoJTNGY2hlY2tJbiUzRDIwMjYtMDMtMDIlMjZjaGVja091dCUzRDIwMjYtMDMtMDMlMjZjdXJyZW5jeSUzRFBIUCUyNmVwdiUzRE1TNHklMjZlc2QlM0RrNkwxRmYzUjZuRjZPQndjcV9WTlZkdjlKTjlRVkd1NDV3em1fTTBLejlyaGR4Q0ZOQVMtQzBrMGxkWDN1WU5CcHQ4VVNsQnNCZjc5aGRkYmk4bGFETjByLXNtanJkZ1p0emlvYlpvQWJxeVBGUTZWNkJOQWNWcyUyNTNEJTI2Zm9yY2VDdXJyZW5jeUNoYW5nZSUzRDElMjZmb3JjZUxhbmd1YWdlQ2hhbmdlJTNEMSUyNmhvdGVsSWQlM0Q2NDkxNDEyJTI2bGFiZWwlM0RzcmMlMjUzRHNreXNjYW5uZXIlMjUyNnVjb3VudHJ5JTI1M0RQSCUyNTI2dWRldmljZSUyNTNEbW9iaWxlJTI1MjZob3RlbCUyNTNENjQ5MTQxMiUyNTI2ZGF5JTI1M0QyJTI1MjZtb250aCUyNTNEMDMlMjUyNnllYXIlMjUzRDIwMjYlMjUyNmxvcyUyNTNEMSUyNTI2b2ZmZXJpZCUyNTNEb2FodlZPRWJjZEVVJTI1MjZwcmljZSUyNTNEMTQ5MC4xNyUyNTI2Y3VycmVuY3klMjUzRFBIUCUyNTI2dXNlcmxhbmclMjUzRGVuJTI1MjZfdGglMjUzRDNkY2VhNzhkZTQ1NzlhMzU3MGE0ODhlYzJkMTQ3YTdkNjcwZThmYWYyNmJiZDllMSUyNTI2ZHRzJTI1M0QxNzcyNDA2NzU5JTI1MjZvbHV0JTI1M0QxNzcyNDA2NzU5JTI1MjZjYW5QYXlMYXRlciUyNTNEZmFsc2UlMjUyNnJlcXVlc3RVc2VyR3JvdXAlMjUzRCUyNTI2b2ZmZXJVc2VyR3JvdXAlMjUzRHB1YmxpYyUyNmxhbmclM0RlbiUyNm90aSUzRDM4TDFEd1U0SS00JTI2cHJlZmVycmVkUmF0ZSUzRDE0OTAuMTclMjZwcm9maWxlJTNEcjJkMm03M2tuOCUyNnJvb21zJTNEMSUyNnVzZXJDb3VudHJ5JTNEUEglMjZ1dG1fY2FtcGFpZ24lM0Rza3lzY2FubmVyJTI2dXRtX21lZGl1bSUzRGNwYyUyNnV0bV9zb3VyY2UlM0Rza3lzY2FubmVyIn0%3D&amp;utid=e7362b6d-2e3b-90fa-6652-064d69a41142&amp;tm_stars=3&amp;client_id=skyscanner_app&amp;redirect_delay=1000&amp;price_policy=2&amp;pre_redirect_id=8df64197-9000-a5c5-5b0a-a7b2edb6842a&amp;tm_city_code&amp;max_price=7673&amp;guests=1&amp;request_id=8df64197-9000-a5c5-5b0a-a7b2edb6842a&amp;tm_country_code=PH</t>
  </si>
  <si>
    <t>10.7748991, 122.6004836</t>
  </si>
  <si>
    <t>Leganes</t>
  </si>
  <si>
    <t>parking, wifi, air_conditioning, non-smoking, internet_access, 24-hour_front_desk_service, smoking_areas, room_service, television, shower, complimentary_bottled_water</t>
  </si>
  <si>
    <t>Well located in the Atria Park District district of Iloilo City, Skinetics Wellness Center Boutique Hotel is located a 5-minute walk from Smallville Complex, 1.2 miles from Molo Church and 1.7 miles from Jaro Metropolitan Cathedral.</t>
  </si>
  <si>
    <t>Coastal Hotel</t>
  </si>
  <si>
    <t>www.skyscanner.com.ph/hotel_deeplink/4.0/PH/en-US/PHP/h_bc/224709050/2026-03-02/2026-03-03/hotel/hotel/hotels?legacy_provider_id=13&amp;rooms=1&amp;closed_user_group=apps&amp;hb_data=HFjJ3oD-Af75VuWMehYBzWObgbqG3S9QavVAbG0RwkUHgDHWA0Yk6laM7mV8PRaqCgs4vkF99yrWbJz88UrNbohKB8Hg2RqYmSOzvdFCsixL38WHP2r7tCZ26VLNN4if0keNLdBICV1tToHAM7quknPouucoToYZ7Jk1eqlrxyjDgtCmfjIcGBlM_oyCyg-riDZVBBFsOuXhcYIv9Y6rx7WcjHWAvNQKdYJPura0GfS0mzKX0gMmKw4Fpy8bPNcMjjzPNkZfNkdjIwDMC1yMxJwBvJs-cFMxIogTR1hFhzfozw7R3_nl4ud8Q3qU5Zq8feeYldnTHKzebKCbi8x2mUTi-y_HBEo_xLPt6X4c0JGBTt6jyiEB4HXzAoQvIXAFgnASNTiayIgjUw9xkqn6hB70viJXhVPTyD8BVfJGIdcKCsjwjyo%3D&amp;q_datetime_utc=2026-03-01T23%3A14%3A26&amp;ticket_price=1508&amp;quote_id=4333140563771205994&amp;utid_state=1&amp;channel=iphone&amp;price_without_closed_user_group=1831&amp;tm_place_name=Iloilo&amp;deeplink_data=eyJmaWVsZHMiOnsic2lnbmF0dXJlIjoiZGY1NTU4MWE1NDA2ZDYxY2I0ZGU1MDY0ZTRjZjE3NzciLCJibG9ja19pZCI6Ijk4NDU2MzQwMV8zNzA4NjcyMDlfMV8yXzBfNDQ2ODI0In19&amp;utid=9a238bd3-d50b-be4c-f49e-0c3362f054ab&amp;tm_stars=0&amp;client_id=skyscanner_app&amp;redirect_delay=1000&amp;price_policy=2&amp;pre_redirect_id=5ab07661-f05e-ebea-4ff3-5a4679e2cd00&amp;tm_city_code=ILOP&amp;max_price=1508&amp;guests=1&amp;request_id=5ab07661-f05e-ebea-4ff3-5a4679e2cd00&amp;tm_country_code=PH</t>
  </si>
  <si>
    <t>10.7548561, 122.5738241</t>
  </si>
  <si>
    <t>5th Street, Lawaan Village, Jaro, Balantang, Iloilo City, Western Visayas, 5000, Philippines</t>
  </si>
  <si>
    <t>Balai Lawaan</t>
  </si>
  <si>
    <t>www.skyscanner.com.ph/hotel_deeplink/4.0/PH/en-US/PHP/h_bc/203988136/2026-03-02/2026-03-03/hotel/hotel/hotels?legacy_provider_id=13&amp;rooms=1&amp;closed_user_group=general&amp;hb_data=CKLjPejdz4zwgOmsC1r3y_J49qmdxhfwqEswWx6YiQWZXGUDEqyaLnneSBOx8o_KXVeDF0bIEO7t5gA32c6Pdsb8tttT9DnufrTSv9xhlrFkQRxbL54k_ynfqHXP6JUKRPaJVbMA4wtD13qysIX8Gqb4vCdatD45qc4Nl42fJGnl3NoMts_2hnhXe7a_boTsgHKGPMm1Kcs5-b2eaS7qUFbNJr1ESffFO3PDrvUKClLGYPiiGitpBzXQb2QrjDYXDfi8hibVXTiKgU95DljW7_zgcg9UHotPxXdfy4AZv4WEdeZMcuhESg1b2htwlnAIUCegDemEeS40TRrWtDfyWa9Fxwjwl4XN83WIZfljOAoaKkko36-cbEHZIaCBclBgaWGhSpffPS6odLONMDzKztu2n4JBKxQKVdAl5pLGaOtrPuD3Svs%3D&amp;q_datetime_utc=2026-03-01T23%3A14%3A30&amp;ticket_price=1048&amp;quote_id=-1510278886225183350&amp;utid_state=1&amp;channel=iphone&amp;price_without_closed_user_group=2352&amp;tm_place_name=Iloilo&amp;deeplink_data=eyJmaWVsZHMiOnsic2lnbmF0dXJlIjoiNjAzMzE3NDE0YWM4YTU3ZDNkMDcxNGU1MWVhYjI2MDUiLCJibG9ja19pZCI6InYxX0NnRXRFTXdDR2lnS0hUSXdNall0TURNdE1ESlVNREE2TURBNk1EQXVNREF3S3pBM09qQXdFQUVZM3dFb0FUZ0JJZ0lJQVE9PV9DaWtJK3MrR2VSQUNHTUtlK3NvQklKNEVLT3pFdHdvd0Frb05NelkxUkRFd01GQmZNVEF3VUZDWUJSSUdDQUVpQWd4c0dnWVlBU2dDTUFFaUJBZ0NHQUk9In19&amp;utid=23f611af-1c70-11c5-c3a6-d674872cdc92&amp;tm_stars=1&amp;client_id=skyscanner_app&amp;redirect_delay=1000&amp;price_policy=2&amp;pre_redirect_id=2d8c5383-db33-9751-5a34-9486195aac51&amp;tm_city_code=ILOP&amp;max_price=1359&amp;guests=1&amp;request_id=2d8c5383-db33-9751-5a34-9486195aac51&amp;tm_country_code=PH</t>
  </si>
  <si>
    <t>10.7675625, 122.5811875</t>
  </si>
  <si>
    <t>RedDoorz San Jose Tagbak, MacArthur Drive, Land Heights III Subdivision Phase I, Tagbac, Jaro, Balantang, Iloilo City, Western Visayas, 5000, Philippines</t>
  </si>
  <si>
    <t>RedDoorz @ San Jose Tagbak Jaro Iloilo</t>
  </si>
  <si>
    <t>www.skyscanner.com.ph/hotel_deeplink/4.0/PH/en-US/PHP/h_bc/193096260/2026-03-02/2026-03-03/hotel/hotel/hotels?legacy_provider_id=13&amp;rooms=1&amp;closed_user_group=apps&amp;hb_data=754u6BsPkv2iLRauvGOXXhHDf6MvY12QP9Eqq4GCXvZvBeCtCR7KeN38VFCNTWDR3eJpLk5nJQN5yc_3GcsR7MbGV2MHobG7xzdKi_EdAokIes6law-peqQPbpcpIkWIpAgZB0lRbDQcUZ__2fju7uM8kN8Y22B9iFWMDcikhblmn1PbuW5SZj0y_V_r40IsphLvxQpP1fEVIG1wnpYSKrWHq5Jdhrph3Z9sSBMfKGrEd_Y-VvOC-olAkTZrIyKcZqeJUYHeSixKg0yMTvOP_0Ul9fgFsUpKeUK9QeMFJaedkS3pJ3LC7vcp93hsKmXDs3QkgQug_iotNjmyg5VM3wfp41MpS9sNiUdQ6IT-4j_tOBR7Jwqvx-sSJztXzNbfj1KnHdLQCKNFFeNFKxw0ZVrJTcGANxqjGdGSu3bB_k-cp-di_X4%3D&amp;q_datetime_utc=2026-03-01T23%3A14%3A29&amp;ticket_price=3249&amp;quote_id=-9162627226182859822&amp;utid_state=1&amp;channel=iphone&amp;price_without_closed_user_group=7662&amp;tm_place_name=Iloilo&amp;deeplink_data=eyJmaWVsZHMiOnsic2lnbmF0dXJlIjoiZGZkMDZjNGNkYjNkODFjZjFlMTBjOTIwMDg3OTk1YTkiLCJibG9ja19pZCI6IjE0Nzc5MDQ5MDFfNDE5MjUxMzE1XzBfMF8wIn19&amp;utid=313e492d-c73b-9f89-763a-086aac0af94b&amp;tm_stars=0&amp;client_id=skyscanner_app&amp;redirect_delay=1000&amp;price_policy=2&amp;pre_redirect_id=da130ff7-9e15-da10-b542-3b5c56c17940&amp;tm_city_code=ILOP&amp;max_price=3249&amp;guests=1&amp;request_id=da130ff7-9e15-da10-b542-3b5c56c17940&amp;tm_country_code=PH</t>
  </si>
  <si>
    <t>10.6799302, 122.5049411</t>
  </si>
  <si>
    <t>John B. Lacson Foundation Maritime University (Arevalo), Iloilo South Coastal Road, Avanceña Subdivision, Santo Niño Sur, Villa de Arevalo, Bonifacio, Iloilo City, Western Visayas, 5000, Philippines</t>
  </si>
  <si>
    <t>parking, wifi, air_conditioning, non-smoking, internet_access, smoking_areas, garden, kitchen</t>
  </si>
  <si>
    <t>SAJO Plaza and Residences</t>
  </si>
  <si>
    <t>www.skyscanner.com.ph/hotel_deeplink/4.0/PH/en-US/PHP/h_fd/219877057/2026-03-02/2026-03-03/hotel/hotel/hotels?legacy_provider_id=927050&amp;rooms=1&amp;closed_user_group=apps&amp;hb_data=OYYU2K8sURkc8W-K5F7PEe4jhIRVt9vF-uLuYquUiN56PdDYJuNjnWcN1TWrTJ5Vy5LuJC6a1cJmoNbmffwZBdbBmppqSZ0H458iKx-dZqgvzE9-DhMeyOqsmnoApUgQaPAAXziQgL-Dy9zp_0pOSOXXdtascRZdbD8aO4Jt4L1TJaoUkRi9aasPmzs_DBh3FgIvzTD7RwSQJ9JDfqA-9ENa4h7RxKmfFd_PbUmlgjmmVUBwacFEfdm5wZC2bDXs6APXDuuV6B4n_sCOqtwfI5kFaP3QdHQsgHLcR01PwXJL3IaUJb6IBD6Czw3OYwld04XPrHYP9Dt8iMx1_AKuyIHh1xcqcHPsZOaXags1JLjVOedySoLpeNQCVDqSJlV5qUQOheP2dDYtZPBILs2GgfZ5eoTVNc1NkLkOgYZBPeD0IQ%3D%3D&amp;q_datetime_utc=2026-03-01T23%3A14%3A31&amp;ticket_price=1116&amp;quote_id=-3539364276137685057&amp;utid_state=1&amp;channel=iphone&amp;price_without_closed_user_group=2893&amp;tm_place_name=Iloilo&amp;deeplink_data=eyJmaWVsZHMiOnsic2lnbmF0dXJlIjoiYWRmODgyN2YzYWY0YmZiNzRmNDE3YzkzZGNlMzhhYWYifSwidXJsIjoiaHR0cHM6Ly9kZWFscy52aW8uY29tP3NpZz00MmFiNjRkYzM5OTAwODkwYWY5MzcyNGU0OWFjODA0OWRlZTVhNjI2NDFmYzExNWIzODZlODdkYWUzMDdmYzJmMzEzOTM0MzIzMjM5MzQzMjM5Mzgmc2lnLWlzcz1tZXRhJnR1cmw9aHR0cHMlM0ElMkYlMkZ2aW8uY29tJTJGSG90ZWwlMkZTZWFyY2glM0ZjaGVja0luJTNEMjAyNi0wMy0wMiUyNmNoZWNrT3V0JTNEMjAyNi0wMy0wMyUyNmN1cnJlbmN5JTNEUEhQJTI2ZXB2JTNETVM0eSUyNmVzZCUzRG5XblFsVENNN1Nqa29WVnBYcnFXbmNaYVhrN3UzWWZQcVBFWk5sSE96enBLME1Ga3B2cWZCYnh3azFObmZYZW5WN0F6NFBOZFhXeEY2LW41VlNZSEg1MWdNdndyYlFaazlaclVpUkNxWS1mbXpWcXZnaTglMjUzRCUyNmZvcmNlQ3VycmVuY3lDaGFuZ2UlM0QxJTI2Zm9yY2VMYW5ndWFnZUNoYW5nZSUzRDElMjZob3RlbElkJTNEMTE5Njk2MjMwJTI2bGFiZWwlM0RzcmMlMjUzRHNreXNjYW5uZXIlMjUyNnVjb3VudHJ5JTI1M0RQSCUyNTI2dWRldmljZSUyNTNEbW9iaWxlJTI1MjZob3RlbCUyNTNEMTE5Njk2MjMwJTI1MjZkYXklMjUzRDIlMjUyNm1vbnRoJTI1M0QwMyUyNTI2eWVhciUyNTNEMjAyNiUyNTI2bG9zJTI1M0QxJTI1MjZvZmZlcmlkJTI1M0RvZWFyNG9SdUFBcmclMjUyNnByaWNlJTI1M0QxMTE1LjUwJTI1MjZjdXJyZW5jeSUyNTNEUEhQJTI1MjZ1c2VybGFuZyUyNTNEZW4lMjUyNl90aCUyNTNEZTAwYjNlZDcwMzExMjgxNjg1NzZjZWExN2U3ZmM5MzAxNzQwYjZlMTEzOGU2NmVmJTI1MjZkdHMlMjUzRDE3NzI0MDM3MDQlMjUyNm9sdXQlMjUzRDE3NzI0MDM3MDElMjUyNmNhblBheUxhdGVyJTI1M0RmYWxzZSUyNTI2cmVxdWVzdFVzZXJHcm91cCUyNTNEJTI1MjZvZmZlclVzZXJHcm91cCUyNTNEcHVibGljJTI2bGFuZyUzRGVuJTI2b3RpJTNESmRQTWhXQUxKTHclMjZwcmVmZXJyZWRSYXRlJTNEMTExNS41MCUyNnByb2ZpbGUlM0RyMmQybTcza244JTI2cm9vbXMlM0QxJTI2dG9rZW4lM0Q3ZmUyNzYlMjZ1c2VyQ291bnRyeSUzRFBIJTI2dXRtX2NhbXBhaWduJTNEc2t5c2Nhbm5lciUyNnV0bV9tZWRpdW0lM0RjcGMlMjZ1dG1fc291cmNlJTNEc2t5c2Nhbm5lciJ9&amp;utid=ec1f4546-7b48-1050-0cad-71509bf0996f&amp;tm_stars=1&amp;client_id=skyscanner_app&amp;redirect_delay=1000&amp;price_policy=2&amp;pre_redirect_id=7901ff5c-edf7-5718-311b-7ab538a9415c&amp;tm_city_code=ILOP&amp;max_price=1611&amp;guests=1&amp;request_id=7901ff5c-edf7-5718-311b-7ab538a9415c&amp;tm_country_code=PH</t>
  </si>
  <si>
    <t>10.76269, 122.5971748</t>
  </si>
  <si>
    <t>Bigke, Leganes, Iloilo, Western Visayas, 5003, Philippines</t>
  </si>
  <si>
    <t>wifi, non-smoking, internet_access, 24-hour_front_desk_service, smoking_areas, television</t>
  </si>
  <si>
    <t>Riannes Beach Resort by RedDoorz</t>
  </si>
  <si>
    <t>www.skyscanner.com.ph/hotel_deeplink/4.0/PH/en-US/PHP/h_fd/219877057/2026-03-02/2026-03-03/hotel/hotel/hotels?legacy_provider_id=927050&amp;rooms=1&amp;closed_user_group=apps&amp;hb_data=f01Xzrd-mWDvKiEpQVz8j5mfsa4PMNrkR1soKEYLweVXDirRTonM53EXiIMgR6NWwXPOEM7FoA_XTwK-SDMJCASoWeUb_xyVsqEe_FiM7wMxi-KcyhmFN1kBpxjcsZsdin1PH2AxkC__fNraY9a2A2pBf1a-iqXm4_qx3tNwbLk5a0NV-uNRIPILOjgJFrhSacNZQKFfCmi2ol27iVV57s-cgI0e_APUz1RQnQ0tmdSR7qiiUnDztjQk1jq0ZRcygK_bwAdK7iOGIHGoZ2HRSZK3WAVA_eo7N3_X7E9eabtsfkrJBPj3AwIxJ9nspxURt_hxQs9inv49CcszPGXA10p0YtJYBIeTNpX0VnbzCwq3yDskXHJbqJ7B1czdmdOz0fc3njIVyweww9SQqVkzxD3V3SHU5c3gWCWO9TCZKU7Yng%3D%3D&amp;q_datetime_utc=2026-03-02T00%3A01%3A02&amp;ticket_price=1116&amp;quote_id=-3539364276137685057&amp;utid_state=1&amp;channel=iphone&amp;price_without_closed_user_group=2893&amp;tm_place_name=Iloilo&amp;deeplink_data=eyJmaWVsZHMiOnsic2lnbmF0dXJlIjoiN2I2M2IxOTBlNDM1NTJjMThhYTRhYjA1OTJiNmM5NzkifSwidXJsIjoiaHR0cHM6Ly9kZWFscy52aW8uY29tP3NpZz03YzE5Y2ZhYWVjOTJmZDAxNjM1YTY2YjZkNjE5ODE5MDBkMTIzMGZmYTUyZDk3OTRiOTQ0NTFlMmYxNTM5MTQ0MzEzODMzMzIzOTM0MzkzMzMyMzMmc2lnLWlzcz1tZXRhJnR1cmw9aHR0cHMlM0ElMkYlMkZ2aW8uY29tJTJGSG90ZWwlMkZTZWFyY2glM0ZjaGVja0luJTNEMjAyNi0wMy0wMiUyNmNoZWNrT3V0JTNEMjAyNi0wMy0wMyUyNmN1cnJlbmN5JTNEUEhQJTI2ZXB2JTNETVM0eSUyNmVzZCUzRHhhMXdSZTcwMVlsWURtNFA4aEp3d3JsWDZHR1VSWU5LYVIwd2Y3bW5EdE4td3lxMFZBYlR1WF9lTlRZTkRkZmJ4YUwtaWZzaTNHVllNZTJITFhialZrOG50UEUzOFNEdTlYck5RNGgwY3ltVWZCcGUzY28lMjUzRCUyNmZvcmNlQ3VycmVuY3lDaGFuZ2UlM0QxJTI2Zm9yY2VMYW5ndWFnZUNoYW5nZSUzRDElMjZob3RlbElkJTNEMTE5Njk2MjMwJTI2bGFiZWwlM0RzcmMlMjUzRHNreXNjYW5uZXIlMjUyNnVjb3VudHJ5JTI1M0RQSCUyNTI2dWRldmljZSUyNTNEbW9iaWxlJTI1MjZob3RlbCUyNTNEMTE5Njk2MjMwJTI1MjZkYXklMjUzRDIlMjUyNm1vbnRoJTI1M0QwMyUyNTI2eWVhciUyNTNEMjAyNiUyNTI2bG9zJTI1M0QxJTI1MjZvZmZlcmlkJTI1M0RvdHhmSC15YlEyaEklMjUyNnByaWNlJTI1M0QxMTE1LjUwJTI1MjZjdXJyZW5jeSUyNTNEUEhQJTI1MjZ1c2VybGFuZyUyNTNEZW4lMjUyNl90aCUyNTNEZjIxZjhjMWViYTIyNGRlNDZiOTJhYmJkZGI3OWUzY2RmNmQ2Yjc1NWY0YTllZjdiJTI1MjZkdHMlMjUzRDE3NzI0MDk2MTUlMjUyNm9sdXQlMjUzRDE3NzI0MDk2MTElMjUyNmNhblBheUxhdGVyJTI1M0RmYWxzZSUyNTI2cmVxdWVzdFVzZXJHcm91cCUyNTNEJTI1MjZvZmZlclVzZXJHcm91cCUyNTNEcHVibGljJTI2bGFuZyUzRGVuJTI2b3RpJTNENHkwM09LaUJCNm8lMjZwcmVmZXJyZWRSYXRlJTNEMTExNS41MCUyNnByb2ZpbGUlM0RyMmQybTcza244JTI2cm9vbXMlM0QxJTI2dXNlckNvdW50cnklM0RQSCUyNnV0bV9jYW1wYWlnbiUzRHNreXNjYW5uZXIlMjZ1dG1fbWVkaXVtJTNEY3BjJTI2dXRtX3NvdXJjZSUzRHNreXNjYW5uZXIifQ%3D%3D&amp;utid=b84adaf4-fa9f-ba1a-b020-375ce4e84207&amp;tm_stars=1&amp;client_id=skyscanner_app&amp;redirect_delay=1000&amp;price_policy=2&amp;pre_redirect_id=91337620-5631-a7ff-ef37-dd3feca6d320&amp;tm_city_code=ILOP&amp;max_price=1611&amp;guests=1&amp;request_id=91337620-5631-a7ff-ef37-dd3feca6d320&amp;tm_country_code=PH</t>
  </si>
  <si>
    <t>10.765937, 122.6005424</t>
  </si>
  <si>
    <t>RedDoorz near SGM Condotel Villa Beach Iloilo</t>
  </si>
  <si>
    <t>https://www.google.com/maps/place/Diversion+21+Hotel/data=!4m11!3m10!1s0x33aee5471389c961:0xa4b31b95876de55a!5m3!1s2026-03-01!4m1!1i2!8m2!3d10.7072314!4d122.5527993!16s%2Fg%2F1pp2x5ryt!19sChIJYcmJE0flrjMRWuVth5Ubs6Q?authuser=0&amp;hl=en&amp;rclk=1</t>
  </si>
  <si>
    <t>10.7072314, 122.5527993</t>
  </si>
  <si>
    <t>Baranggay Inasal, East Service Road, San Rafael, Mandurriao, Calubihan, Iloilo City, Western Visayas, 5000, Philippines</t>
  </si>
  <si>
    <t>Standard Matrimonial Room</t>
  </si>
  <si>
    <t>Diversion 21 Hotel</t>
  </si>
  <si>
    <t>www.skyscanner.com.ph/hotel_deeplink/4.0/PH/en-US/PHP/h_ad/117362014/2026-03-02/2026-03-03/hotel/hotel/hotels?legacy_provider_id=22&amp;rooms=1&amp;hb_data=Gv5dyGSMp6rPBsbcummLWKkGDS6nqexAekH8qLVToxOwz7w_s6Rz6wduPx7dScV_l72NXo_ASU-DfuxEufwZDr9c20IDrqW3nii2PPWFQWRWogbUMERYa7ZaktUYb26wnM9ozwZ8xDXDlS5k_oIZuHeqlrs-AHl4CT_R55KTMwDUrwzOKHO_vZZ9JuZO5DE3UoXmCOpHIo02J8SAc0sqPLaCC6LIWlYjdd56L1WZBpHcEif2pTEzXkSZFxNXVVynMqf1JK-pjVxMTQ308L5TZGr46ugSVS-lH-0hjbznu9MQusMGxFjJw3-48zZp2S72Ibs3G5JndefUN4orqEi190tsyRZg0g5FptDjK9KAexmzbDNLdDDvyVPZytKZLbA-iauIbyu3qiHDFJtiTz4F5DHDb26NG7Uo4eB57ZKceXOM&amp;q_datetime_utc=2026-03-01T23%3A14%3A44&amp;ticket_price=1069&amp;quote_id=-3996571282739364597&amp;utid_state=1&amp;channel=iphone&amp;tm_place_name=Iloilo&amp;deeplink_data=eyJmaWVsZHMiOnsic2lnbmF0dXJlIjoiZjc0YzdmYTQzY2NlMjExODQxNzEzYWUyN2JmNTRiNTYifSwidXJsIjoiaHR0cHM6Ly93d3cuYWdvZGEuY29tL3BhcnRuZXJzL3BhcnRuZXJzZWFyY2guYXNweD9jaWQ9MTg0NjM4MyZoaWQ9MjQ3NjY4JmN1cnJlbmN5PVBIUCZjaGVja2luPTIwMjYtMDMtMDImY2hlY2tvdXQ9MjAyNi0wMy0wMyZOdW1iZXJvZkFkdWx0cz0xJk51bWJlcm9mQ2hpbGRyZW49MCZSb29tcz0xJm1jaWQ9MzMyJm1hc3RlclJvb21JZD0zMzUxNjc5Jm1wdD1WbVJvWTJ0Q1lsVXplbGN4WWtsbGRIUlhheTl5YUVsQlEwMXFWMlJDV0RkdVZERlVjR05FT0doYVVGZE5hWE5QYjFCeE5HOVRTR3RCZDBSUVQwVXZjRVExUkRSU1NGbG9VbVYzU2cmVG90YWxQcmljZT0xMDY4LjU0JlRvdGFsVGF4PTEwMC4xNyZUb3RhbEZlZT05Mi41MiZUb3RhbFN1cmNoYXJnZT0wJm1jdXI9UEhQIn0%3D&amp;utid=0578d43b-0947-d12f-dae8-23788dab40d3&amp;tm_stars=2&amp;client_id=skyscanner_app&amp;redirect_delay=1000&amp;price_policy=2&amp;pre_redirect_id=1cd5b160-2159-f0a7-499a-1cc90569d6b0&amp;tm_city_code=ILOP&amp;max_price=2004&amp;guests=1&amp;request_id=1cd5b160-2159-f0a7-499a-1cc90569d6b0&amp;tm_country_code=PH</t>
  </si>
  <si>
    <t>10.6972181, 122.5629481</t>
  </si>
  <si>
    <t>People's Hotel, Delgado Street, Hipodromo, City Proper, Iloilo City, Western Visayas, 5000, Philippines</t>
  </si>
  <si>
    <t>parking, wifi, air_conditioning, non-smoking, internet_access, 24-hour_front_desk_service, massage, multilingual_staff, room_service, safe_deposit_box, business_center, television, luggage_storage, accessible, concierge, wheelchair_accessible, complimentary_bottled_water</t>
  </si>
  <si>
    <t>People's Hotel</t>
  </si>
  <si>
    <t>https://www.google.com/maps/place/Iloilo+Grand+Hotel/data=!4m11!3m10!1s0x33aee5648b39f99b:0xa830af6a4d1d22e2!5m3!1s2026-03-01!4m1!1i2!8m2!3d10.6926624!4d122.5687555!16s%2Fg%2F1tfyynbb!19sChIJm_k5i2TlrjMR4iIdTWqvMKg?authuser=0&amp;hl=en&amp;rclk=1</t>
  </si>
  <si>
    <t>10.6926624, 122.5687555</t>
  </si>
  <si>
    <t>Iloilo Grand Hotel, Fermin Caram Avenue, Iloilo Central Business District, Rizal Estanzuela, City Proper, Iloilo City, Western Visayas, 5000, Philippines</t>
  </si>
  <si>
    <t>Iloilo Grand Hotel</t>
  </si>
  <si>
    <t>https://www.google.com/maps/place/Highway+21+Hotel/data=!4m11!3m10!1s0x33aee542e2a4b869:0x1c650e71413bcee4!5m3!1s2026-03-01!4m1!1i2!8m2!3d10.6994444!4d122.5572222!16s%2Fg%2F1tdz6ynq!19sChIJabik4kLlrjMR5M47QXEOZRw?authuser=0&amp;hl=en&amp;rclk=1</t>
  </si>
  <si>
    <t>10.6994444, 122.5572222</t>
  </si>
  <si>
    <t>St. Augustine by AMA - Iloilo Campus, General Luna Street, Aurora Subdivision, Rizal Estanzuela, City Proper, Iloilo City, Western Visayas, 5000, Philippines</t>
  </si>
  <si>
    <t>Highway 21 Hotel</t>
  </si>
  <si>
    <t>www.skyscanner.com.ph/hotel_deeplink/4.0/PH/en-US/PHP/h_ad/153317359/2026-03-05/2026-03-06/hotel/hotel/hotels?legacy_provider_id=22&amp;rooms=1&amp;closed_user_group=general&amp;hb_data=skKYC0niUd9WY6F919fCgcAEMlC_r-yos-PjCtzZzgbFPsGxgrU4DVYelLlMI1OdZnXl4R8oSGEdAO-mpEld5QEJqkc9xuz_OE6KVuYtUcugZ1KSKbkChSYt7xKROBqDtaOOCd0H3tFFGJeqqp7MUZJyLDyq1bzDhSlbiofIDYUdEbQnFvRm8hfmjzxXySBrJBx3scgsn-qGM-MG7EWxR9jdB-Kjb05Pc4QzI2giBXcrjxTQAC6ObiZXcsnmdV6Y9SAjzMJoiLRlPvZe6jZHHXounsvKpLfOQuDoph-INGcDxWTQvQML54T8sggWxp9y63FNWGRYybR-HLOVmmOywxG5NfM3KHVwj3cjJ9Vnjc2hMPpcXkl89RfpwEQzyaI0iGlgpR2PLhAWzN7zUutbhv8EX0OX_LxFn5YP2sTkuBLx&amp;q_datetime_utc=2026-03-05T12%3A20%3A22&amp;ticket_price=1337&amp;quote_id=-7385266143790040755&amp;utid_state=1&amp;channel=iphone&amp;price_without_closed_user_group=1842&amp;tm_place_name=Iloilo&amp;deeplink_data=eyJmaWVsZHMiOnsic2lnbmF0dXJlIjoiZjhjNjEzMDM3ZDhkNjRkMjk1ZjlkNmNhMzc1ZmU3ODQifSwidXJsIjoiaHR0cHM6Ly93d3cuYWdvZGEuY29tL3BhcnRuZXJzL3BhcnRuZXJzZWFyY2guYXNweD9jaWQ9MTg0NjM4MyZoaWQ9MTk5NzIwOCZjdXJyZW5jeT1QSFAmY2hlY2tpbj0yMDI2LTAzLTA1JmNoZWNrb3V0PTIwMjYtMDMtMDYmTnVtYmVyb2ZBZHVsdHM9MSZOdW1iZXJvZkNoaWxkcmVuPTAmUm9vbXM9MSZtY2lkPTMzMiZtYXN0ZXJSb29tSWQ9MTEyOTE5ODMmbXB0PVpXWmtTMmR5YjNkUWRYRnhLMDVVVWtaM2IxTkVRMmQ1VldSSVZHZENTMk4xZGpoemFuaDVOR2REZW0xSlowbDZXWEZaTDBaaVZtUjRWeTl0Um5Sb1FYWXlOVlpZY3pONk9XWlJkQSZUb3RhbFByaWNlPTEzMzcuMTcmVG90YWxUYXg9MTU0LjU1JlRvdGFsRmVlPTExMi44OCZUb3RhbFN1cmNoYXJnZT0wJm1jdXI9UEhQIn0%3D&amp;utid=4bffe882-054a-f7e3-de33-1b07b8f49662&amp;tm_stars=2&amp;client_id=skyscanner_app&amp;price_policy=2&amp;pre_redirect_id=a2ae5628-de0f-d320-bcea-d067e6c420f6&amp;tm_city_code=ILOP&amp;max_price=1377&amp;guests=1&amp;request_id=a2ae5628-de0f-d320-bcea-d067e6c420f6&amp;tm_country_code=PH</t>
  </si>
  <si>
    <t>10.7035551, 122.5679896</t>
  </si>
  <si>
    <t>Highway 21 Hotel offers top-notch services and amenities, ensuring guests experience utmost comfort. Share your photos and respond to emails at your convenience, thanks to the free Wi-Fi internet access offered by hotel. Should you require transportation to or from the airport, hotel is able to organize it prior to your arrival date.Taxi offerings at the hotel enhance the ease of discovering Iloilo.Visitors can take advantage of the accessible parking options directly at the hotel. Reception services such as concierge service, express check-in or check-out and safety deposit boxes are available to accommodate your requirements. Traveling with minimal luggage is achievable at Highway 21 Hotel due to the hotel's laundry service ensuring your garments stay fresh. Room amenities like 24-hour room service, room service and daily housekeeping contribute to making a perfect selection for your stay.Minor items you neglected to bring won't cause major issues! Simply visit convenience stores to acquire what's necessary. The hotel maintains a completely smoke-free zone, providing a breathable atmosphere. Each accommodation at Highway 21 Hotel is thoughtfully created and adorned to provide visitors with a comfortable, home-like atmosphere. In certain rooms, the hotel offers linen service, blackout curtains and air conditioning for guest convenience and satisfaction. In select rooms, guests at the hotel can enjoy top-notch in-room entertainment with television and cable TV available for their convenience.Understanding the significance of bathroom amenities in enhancing guest contentment, the hotel offers toiletries within certain chosen rooms. Embark on your holiday experience in the most ideal manner. Commence each morning of your visit with an on-site breakfast.Experience the delight of a fresh morning by savoring excellent coffee at the cafe situated within hotel.Should you prefer not to venture out for a meal, the enticing culinary choices at hotel are always available for your satisfaction.Experience an amazing evening effortlessly! Have an enjoyable night without venturing beyond the premises at karaoke rooms and bar.Indulge in the numerous pursuits available at Highway 21 Hotel.Unwind after your day by exploring the massage and find warmth and relaxation.</t>
  </si>
  <si>
    <t>The Castle Hotel</t>
  </si>
  <si>
    <t>https://www.google.com/maps/place/Century+21+Hotel/data=!4m11!3m10!1s0x33aee51403fc30cb:0x39eb1070c6e025c0!5m3!1s2026-03-01!4m1!1i2!8m2!3d10.700411!4d122.5661594!16s%2Fg%2F1vkxjt63!19sChIJyzD8AxTlrjMRwCXgxnAQ6zk?authuser=0&amp;hl=en&amp;rclk=1</t>
  </si>
  <si>
    <t>10.700411, 122.5661594</t>
  </si>
  <si>
    <t>Century 21, Quezon Street, Rizal Estanzuela, City Proper, Iloilo City, Western Visayas, 5000, Philippines</t>
  </si>
  <si>
    <t>Regatta Residence Hotel</t>
  </si>
  <si>
    <t>https://www.google.com/maps/place/88+Plaza+Hotel/data=!4m11!3m10!1s0x33aee567fc447f59:0xfd04498c8f6d079f!5m3!1s2026-03-01!4m1!1i2!8m2!3d10.6972533!4d122.5605103!16s%2Fg%2F1jkwpwhxb!19sChIJWX9E_GflrjMRnwdtj4xJBP0?authuser=0&amp;hl=en&amp;rclk=1</t>
  </si>
  <si>
    <t>10.6972533, 122.5605103</t>
  </si>
  <si>
    <t>Jalandoni Flyover, Esplanade 4 Stage #2, Aurora Subdivision, Rizal Estanzuela, City Proper, Iloilo City, Western Visayas, 5000, Philippines</t>
  </si>
  <si>
    <t>With a stay at Regatta Residence Hotel in Iloilo (Iloilo City Proper), you'll be within a 5-minute drive of SM City Iloilo and Iloilo Museum. This hotel is 1.1 mi (1.8 km) from Medicus Medical Center and 1.2 mi (2 km) from Iloilo Esplanade.
Pamper yourself with onsite massages or take in the view from a terrace and a garden. Additional features at this hotel include complimentary wireless internet access, concierge services, and gift shops/newsstands.
Enjoy Filipino cuisine at Sundown, a restaurant which features a bar/lounge, or stay in and take advantage of the 24-hour room service.
Featured amenities include a business center, complimentary newspapers in the lobby, and dry cleaning/laundry services. Free self parking is available onsite.
Make yourself at home in one of the 21 air-conditioned rooms featuring flat-screen televisions. Cable television is provided for your entertainment. Bathrooms have showers and complimentary toiletries. Conveniences include phones, as well as desks and blackout drapes/curtains.</t>
  </si>
  <si>
    <t>Bhive Hotel</t>
  </si>
  <si>
    <t>www.skyscanner.com.ph/hotel_deeplink/4.0/PH/en-US/PHP/h_h1/185202988/2026-03-02/2026-03-03/hotel/hotel/hotels?legacy_provider_id=927111&amp;rooms=1&amp;closed_user_group=mobile&amp;hb_data=WEz4cE3z8Pi51brlpp-64zw3foO0SIZ5KZRuk5WfBrQZpp9rjeEXcS7DZRPkwn28PK0axPBNvg6Wobekp4NRA8gbuEIYLY7jA3sdNla1SsCx9adH4MP9RX3k0CPoWZ-nno71zvfc8FvEXJWt3XswyeHi3E3Pt8jcx1u4Hp1ulQ-vQ4Z9aQ6xTTKa-SR4TAXdZsWQ3kJzSXk2sNTyFHV-xvQvxuF7vis0QlWHFo0itPocIfdl5i2nkN4eSN_irRVZZFuShNRqZJMtjafFmt3uAQzjs1E%3D&amp;q_datetime_utc=2026-03-01T23%3A14%3A51&amp;ticket_price=4455&amp;quote_id=6049109205196846414&amp;utid_state=1&amp;channel=iphone&amp;price_without_closed_user_group=4950&amp;tm_place_name=Davao&amp;deeplink_data=eyJmaWVsZHMiOnsic2lnbmF0dXJlIjoiNjI4NTRhZGJkMmNjNmNlNGQzODMzOTVkNDVjMjEyMDAifSwidXJsIjoiaHR0cHM6Ly9waC5ob3RlbHMuY29tL0hvdGVsLVNlYXJjaD9tcGQ9UEhQJnRwaWQ9MzIxNCZtcGU9MTc3MjQwNjg5MCZlbmREYXRlPTIwMjYtMDMtMDMmYWR1bHRzPTEmbXBuPTIxNTEyNTg1NSZtcG09MjQmbXBwPTEmbG9jYWxlPWVuX1BIJm1wbz1FQyZjaGlkPWJiMjJlZWM2LWFmMTgtNDBmMi1iM2M1LTlmOTRkNjk3M2I4NSZtcHE9Mzk3Ny42OCZlYXBpZD00NCZtY3RjPTMmY3VycmVuY3k9UEhQJnJhdGVwbGFuaWQ9MjU0MTMyMjEyJnNlbGVjdGVkPTMyMTU0MTgxJnN0YXJ0RGF0ZT0yMDI2LTAzLTAyJm1wYj00NzcuMzImbXBhPTM5NzcuNjgifQ%3D%3D&amp;utid=2f7c1e8f-be0d-1629-2484-aa66937e5f94&amp;tm_stars=0&amp;client_id=skyscanner_app&amp;redirect_delay=1000&amp;price_policy=2&amp;pre_redirect_id=5f19d213-3ce8-150f-e72e-3edce550aa98&amp;tm_city_code=DVOP&amp;max_price=5402&amp;guests=1&amp;request_id=5f19d213-3ce8-150f-e72e-3edce550aa98&amp;tm_country_code=PH</t>
  </si>
  <si>
    <t>10.700087, 122.5585719</t>
  </si>
  <si>
    <t>Taft Street, Iloilo Business Park, Bakhaw, Mandurriao, Calubihan, Iloilo City, Western Visayas, 5000, Philippines</t>
  </si>
  <si>
    <t>Davao</t>
  </si>
  <si>
    <t>Davao del Sur</t>
  </si>
  <si>
    <t>parking, wifi, elevator, air_conditioning, non-smoking, internet_access, smoking_areas, massage, iron, multilingual_staff, room_service, garden, restaurant, bar, safe_deposit_box, meeting_facilities, banquet_service, desk, shower, shuttle_service, luggage_storage, tours, telephone, ticket_office, hairdryer, wedding_facilities, wake-up_call, bathrobe</t>
  </si>
  <si>
    <t>With a stay at Bhive Hotel in Iloilo, you'll be within a 10-minute walk of Iloilo Convention Center and Jaro Cathedral. This hotel is 0.7 mi (1 km) from SM City Iloilo and 0.7 mi (1.1 km) from Plazuela de Iloilo.
Make use of convenient amenities, which include complimentary wireless internet access and a reception hall.
At Bhive Hotel, enjoy a satisfying meal at the restaurant. Quench your thirst with your favorite drink at the bar/lounge.
Featured amenities include a 24-hour front desk and luggage storage. A roundtrip airport shuttle is provided for a surcharge (available 24 hours), and free self parking is available onsite.
Make yourself at home in one of the 24 air-conditioned rooms featuring flat-screen televisions. Complimentary wireless internet access keeps you connected, and cable programming is available for your entertainment. Bathrooms have showers and complimentary toiletries. Conveniences include desks and fans, and housekeeping is provided daily.</t>
  </si>
  <si>
    <t>Arthur Suites Boutique Hotel</t>
  </si>
  <si>
    <t>www.skyscanner.com.ph/hotel_deeplink/4.0/PH/en-US/PHP/h_xp/185202988/2026-03-02/2026-03-03/hotel/hotel/hotels?legacy_provider_id=1&amp;rooms=1&amp;closed_user_group=mobile&amp;hb_data=_MTgkHm47qfyK8fspCayntyJz21V--_WH4Gi5gnj2Z3rJ1NCfMTSHmEPodgfSZmYf6-aPskDsxXPPeFYGaGgJ3vF0SK3Krvn3EhKAZWOwQ7nUieXTg2Yk9YdTcL778G1FAnKlGh7kHCzNTYIwRKS6TzexFGttk43O0uZga0E_u3pJ2jZsKFfiHY-OUj_iSZLdi0qSx5VJ75v1_xjOaZPjwbDVDsVRzVkB-uUmIABE7IOCRuCs5KP2zNrT6gCwhYtvgMrc9pv5Q2-Cjb0jmYecm1cdYs%3D&amp;q_datetime_utc=2026-03-02T00%3A00%3A03&amp;ticket_price=4457&amp;quote_id=6049109205196846414&amp;utid_state=1&amp;channel=iphone&amp;price_without_closed_user_group=4952&amp;tm_place_name=Davao&amp;deeplink_data=eyJmaWVsZHMiOnsic2lnbmF0dXJlIjoiNWUyM2E0NjU1ZWFlZGQ4NWNmZjExY2NjY2JhZmYzYTUifSwidXJsIjoiaHR0cHM6Ly93d3cuZXhwZWRpYS5jb20ucGgvSG90ZWwtU2VhcmNoP21wZD1HQlAmdHBpZD02OCZtcGU9MTc3MjQwOTYwMiZlbmREYXRlPTIwMjYtMDMtMDMmYWR1bHRzPTEmbXBuPTIxNTEyNTg1NSZtcG09MjQmbXBwPTEmbG9jYWxlPWVuX1VTJm1wbz1FQyZjaGlkPWM4MWE3ZDUwLWNjNjUtNDU0MC1hM2Y5LTkyOGI2ZGE5YmVmNyZtcHE9NTEuMTcmZWFwaWQ9NDYyMzAmbWN0Yz0zJmN1cnJlbmN5PUdCUCZyYXRlcGxhbmlkPTI1NDEzMjIxMiZzZWxlY3RlZD0zMjE1NDE4MSZzdGFydERhdGU9MjAyNi0wMy0wMiZtcGI9Ni4xNCZtcGE9NTEuMTcifQ%3D%3D&amp;utid=3160d6c9-c889-5d69-7939-4b09cc71931a&amp;tm_stars=0&amp;client_id=skyscanner_app&amp;redirect_delay=1000&amp;price_policy=2&amp;pre_redirect_id=3434a3cd-afca-1228-924b-8a46e1571df9&amp;tm_city_code=DVOP&amp;max_price=5402&amp;guests=1&amp;request_id=3434a3cd-afca-1228-924b-8a46e1571df9&amp;tm_country_code=PH</t>
  </si>
  <si>
    <t>10.7000841, 122.5585837</t>
  </si>
  <si>
    <t>Insular Life Building, General Luna Street, Aurora Subdivision, Rizal Estanzuela, City Proper, Iloilo City, Western Visayas, 5000, Philippines</t>
  </si>
  <si>
    <t>The Arthur Suites Boutique Hotel provides a great place for travelers to relax after a busy day. Visitors to Iloilo City will find that the Arthur Suites Boutique Hotel is a fantastic accommodation choice. Iloilo International Airport is the closest major transportation option, approximately 20km away. Iloilo International Airport is the closest option for those who prefer to fly, approximately 20km away. With multiple attractions nearby including Calle Real, Iloilo River Esplanade 1 and Museo Iloilo, guests will find plenty to keep themselves occupied. After a long day of sightseeing, guests can retire to the comfort of the hotel.</t>
  </si>
  <si>
    <t>The Grand Tower Suites</t>
  </si>
  <si>
    <t>www.skyscanner.com.ph/hotel_deeplink/4.0/PH/en-US/PHP/h_xp/136428396/2026-03-02/2026-03-03/hotel/hotel/hotels?legacy_provider_id=1&amp;rooms=1&amp;closed_user_group=mobile&amp;hb_data=GxRQ5uh5Oq8eTXJnNOyyCo0sIm2zoPtXpWyXMxAOCe4h34W3WtlHHYdhqHlWoYajetxFHkDHafhD0TZunRUmdaiMQhhySsAT6OnR8QWObKC6osAGZq0otOeMIo0dfT4sH0e33SLF2HfgJa9TOOKeX5JVdZXh3CFEWimzacqSGRur0WR9nYV8Ma2n-Bk1Jgfscry2GOF5szLIrXn8i0eEviNV1cvsfU_mbMVnjAAczBwwM010Skn0POgYKA9WJxw9QjAJPLE3LEU7Lwx33ELS1dvJyH0%3D&amp;q_datetime_utc=2026-03-01T23%3A14%3A51&amp;ticket_price=3061&amp;quote_id=4291852218246395305&amp;utid_state=1&amp;channel=iphone&amp;price_without_closed_user_group=4602&amp;tm_place_name=Quezon+City&amp;deeplink_data=eyJmaWVsZHMiOnsic2lnbmF0dXJlIjoiZjhiYzA1MjI5ZDUxNzRiOWZjNzhhYmJmYzg5OTY5OGIifSwidXJsIjoiaHR0cHM6Ly93d3cuZXhwZWRpYS5jb20ucGgvSG90ZWwtU2VhcmNoP3RwaWQ9NjgmbXBlPTE3NzI0MDY3MjAmZW5kRGF0ZT0yMDI2LTAzLTAzJmFkdWx0cz0xJmxvY2FsZT1lbl9VUyZjaGlkPTNkMWQ1OTRiLTNiZDAtNDBiMS05NDg3LWYwZmJjMDdlNTBhNCZlYXBpZD00NjIzMCZtY3RjPTMmc3RhcnREYXRlPTIwMjYtMDMtMDImbXBkPUdCUCZtcG49MzI0MjQ5MTQwJmN1cnJlbmN5PUdCUCZyYXRlcGxhbmlkPTM5ODE0NDM0NiZtcG09MjQmbXBwPTEmbXBvPUVDJnNlbGVjdGVkPTExODA0NjEyJm1wYj00LjIyJm1wcT0zNS4xNCZtcGE9MzUuMTQifQ%3D%3D&amp;utid=3c175d44-b9d8-c797-4f93-872de310ee33&amp;tm_stars=3&amp;client_id=skyscanner_app&amp;redirect_delay=1000&amp;price_policy=2&amp;pre_redirect_id=8b14f074-efdf-f33a-692b-dbf6e41e382b&amp;tm_city_code&amp;max_price=3955&amp;guests=1&amp;request_id=8b14f074-efdf-f33a-692b-dbf6e41e382b&amp;tm_country_code=PH</t>
  </si>
  <si>
    <t>10.6976381, 122.5654343</t>
  </si>
  <si>
    <t>Madison Philippines Hotel, Delgado Street, Edganzon, City Proper, Iloilo City, Western Visayas, 5000, Philippines</t>
  </si>
  <si>
    <t>Madison 101 Hotel + Tower</t>
  </si>
  <si>
    <t>www.skyscanner.com.ph/hotel_deeplink/4.0/PH/en-US/PHP/h_h1/136428396/2026-03-05/2026-03-06/hotel/hotel/hotels?legacy_provider_id=927111&amp;rooms=1&amp;closed_user_group=mobile&amp;hb_data=CKgfpLL6iPRdsXTJmSD8jZC1oDB1Bk2aABdsIrKw3qZdwyD-crtjqzKSljY5_RjcBV7R8FnAvjCGIg5AJwBAbXYX4nQmUtjQ8RQSfSLS5TfP1gCMHjr-DS30dYIv3gyuJQl58pBTodn12fZdmhx1dHnI9l2gLZ1CkLxxOSQ53pYzNlk3_mZBFO7IDU5VD1bErtDaIwMjQfDO_P5yahpLNlToRlvAxrlRJIjz2kxTOxnqtHHD42E926DMQu7p-yo_xSYoczJYdx-vBOTciJBfxDur28Y%3D&amp;q_datetime_utc=2026-03-05T12%3A19%3A26&amp;ticket_price=2841&amp;quote_id=-5327556198042053168&amp;utid_state=1&amp;channel=iphone&amp;price_without_closed_user_group=4600&amp;tm_place_name=Quezon+City&amp;deeplink_data=eyJmaWVsZHMiOnsic2lnbmF0dXJlIjoiNzVhZGViYWJiMmEzZmE2YzhjMTUwNzZlOGM5ZDA1ZTcifSwidXJsIjoiaHR0cHM6Ly9waC5ob3RlbHMuY29tL0hvdGVsLVNlYXJjaD90cGlkPTMyMTQmbXBlPTE3NzI3MTI4OTQmZW5kRGF0ZT0yMDI2LTAzLTA2JmFkdWx0cz0xJmxvY2FsZT1lbl9QSCZjaGlkPTg1YWY5MDZmLTNjY2YtNDZlZC05MDc1LWEyMzllMTE1NjEzOCZlYXBpZD00NCZtY3RjPTMmc3RhcnREYXRlPTIwMjYtMDMtMDUmbXBkPVBIUCZtcG49MzI0MjQ5MTQwJmN1cnJlbmN5PVBIUCZyYXRlcGxhbmlkPTM5ODE0NDM0NiZtcG09MjQmbXBwPTEmbXBvPUVDJnNlbGVjdGVkPTExODA0NjEyJm1wYj0zMDQuMzQmbXBxPTI1MzYuMTYmbXBhPTI1MzYuMTYifQ%3D%3D&amp;utid=42d012c7-1217-fa15-a316-645c235d619f&amp;tm_stars=3&amp;client_id=skyscanner_app&amp;price_policy=2&amp;pre_redirect_id=ed05702c-d565-bf6f-7958-59a00bf9f2b3&amp;tm_city_code&amp;max_price=3643&amp;guests=1&amp;request_id=ed05702c-d565-bf6f-7958-59a00bf9f2b3&amp;tm_country_code=PH</t>
  </si>
  <si>
    <t>10.6974222, 122.5653688</t>
  </si>
  <si>
    <t>Madison Street, Gilmore, Mariana, New Manila, 4th District, Quezon City, Eastern Manila District, Metro Manila, 1112, Philippines</t>
  </si>
  <si>
    <t>Experience an abundance of unparalleled facilities and features at ZEN Rooms Madison 101 QC. Maintain seamless communication using the complimentary Wi-Fi at hotel.Effortlessly arrange transportation to and from the airport using the hotel's airport transfer services. Discovering Manila becomes even more accessible, thanks to the shuttle amenities provided at the hotel.Reception assistance is offered at the hotel featuring luggage storage. At the hotel, utilize the on-site dry cleaning service and laundry service to maintain your beloved travel attire fresh, allowing you to bring fewer clothes. Craving relaxation? Make the most of your stay at the ZEN Rooms Madison 101 QC with convenient amenities like 24-hour room service and room service at your disposal.Kindly note that smoking is prohibited in the hotel to ensure fresher air for all visitors. For visitors wishing to smoke, designated smoking zones can be found. At the hotel, an assortment of easily accessible and delicious meal choices are available to satisfy your appetite whenever it strikes. Enjoy an entertaining evening with your fellow travelers at the hotel's bar.During your stay at hotel, an array of engaging activities and amenities guarantees a delightful experience. Conclude your holiday perfectly with a visit to massage and spa on your final days.</t>
  </si>
  <si>
    <t>KathyÃƒÆ’Ã†â€™Ãƒâ€ Ã¢â‚¬â„¢ÃƒÆ’Ã¢â‚¬Å¡Ãƒâ€šÃ‚Â¢ÃƒÆ’Ã†â€™Ãƒâ€šÃ‚Â¢ÃƒÆ’Ã‚Â¢ÃƒÂ¢Ã¢â‚¬Å¡Ã‚Â¬Ãƒâ€¦Ã‚Â¡ÃƒÆ’Ã¢â‚¬Å¡Ãƒâ€šÃ‚Â¬ÃƒÆ’Ã†â€™Ãƒâ€šÃ‚Â¢ÃƒÆ’Ã‚Â¢ÃƒÂ¢Ã¢â‚¬Å¡Ã‚Â¬Ãƒâ€¦Ã‚Â¾ÃƒÆ’Ã¢â‚¬Å¡Ãƒâ€šÃ‚Â¢s Place at Style Residences Iloilo</t>
  </si>
  <si>
    <t>https://www.google.com/maps/place/Jaro+Bellevue+Pensionne/data=!4m11!3m10!1s0x33aee5208b2cd821:0xb2ef6b3209a50375!5m3!1s2026-03-01!4m1!1i2!8m2!3d10.7262335!4d122.5568848!16s%2Fg%2F1tl_j7bx!19sChIJIdgsiyDlrjMRdQOlCTJr77I?authuser=0&amp;hl=en&amp;rclk=1</t>
  </si>
  <si>
    <t>10.7262335, 122.5568848</t>
  </si>
  <si>
    <t>PNB, Lopez Jaena Street, Democracia, Jaro, Arguelles, Iloilo City, Western Visayas, 5000, Philippines</t>
  </si>
  <si>
    <t>Wind Residences Tower 4</t>
  </si>
  <si>
    <t>www.skyscanner.com.ph/hotel_deeplink/4.0/PH/en-US/PHP/h_ct/200627603/2026-03-02/2026-03-03/hotel/hotel/hotels?legacy_provider_id=31&amp;rooms=1&amp;closed_user_group=general&amp;hb_data=DabM1wZ83Dz3bzTVKeiMqGxAv2su2Y6JqUdG998e-CFf4BSCLnYdy-6XLIuVSHVWSKIZKD_JybaD9RJS7UDwO5oGkdDDnOBlp8LTdNf242SP8oE2a5baZVJamJ39MsHiqR6814D58MmPA0Ofgt2oKXmv1MDReVN8mGHPOeqJS-1fMTrJK1C6Fv8QxqREbD9VtJFyCjBl7GBDK6WV8xyQuF19nkJG6TyIzVNJph9mrA6RCAtcd7SL16YGsyoOr-qaXgcWKXE7OMkCmSPGJyW3PQPFSEnDr_axjLnvrMDcnXFIcTVo1KuYEMbb4Shd7oBIsKPPWsteCmjj1NV0MNUoI5HGmy1fbWPuZ3VdPgnxXNpl-0tfuCOvB-PfKGdhXQyEgIxckv9krEhKvR8TfM-h-W9-orLvGBEmmXWFALQTPg%3D%3D&amp;q_datetime_utc=2026-03-01T23%3A15%3A01&amp;ticket_price=4463&amp;quote_id=8406988683110820712&amp;utid_state=1&amp;channel=iphone&amp;price_without_closed_user_group=5060&amp;tm_place_name=Tagaytay&amp;deeplink_data=eyJmaWVsZHMiOnsic2lnbmF0dXJlIjoiYWE0NWRiNzBkMDE1ODhiNWI4NDFhNjc3YWZlMWRkZDkifSwidXJsIjoiaHR0cHM6Ly9waC50cmlwLmNvbS9ob3RlbHMvcmVkaXJlY3Q%2FaG90ZWxpZD05MTgwNjgmY2l0eT0zNTgxMSZBbGxpYW5jZWlkPTEyNjA3JnNpZD04ODg4MzImY2hlY2tpbj0yMDI2LTAzLTAyJmNoZWNrb3V0PTIwMjYtMDMtMDMmc2hvcHBpbmdpZD1kYzk1MDQ5NWNjYTQ0YTk3YjQwYWJkNjNhNDI5MGIwNyZhZHVsdD0xJmNoaWxkcmVuPTAmYWdlcz0mbGFuZ3VhZ2U9ZW5waCZsb2NhbGU9ZW5fUEgmcm9vbWlkPTk1MTk4MjA0OCZzd2lkPTAmcGF5PVBQJmZndD0xJmlzX3NwPVEyJmNybj0xJmN1cnI9UEhQJndrcD0xJnN0YW5kPUg0c0lBQUFBQUFBQV93QUZBZnItQ21vS0FoZ0JFZ1FJQVJBQUdsNEk0S180eFFNWUFEQUFPUHNSbUFHMGhEaW9BUUM0QVFMQUFRTFJBUXJYbzNDOXJLMUE0UUd1Ui1GNkZHLXhRT2dCM1puOVlvZ0NJSWtFQUFBQUFBQUFBQUNnQkFhcUJBd0kyZzhSaGV0UnVCNmxna0NoQlVqaGVoU3VKNWRBR2lCa1l6azFNRFE1TldOallUUTBZVGszWWpRd1lXSmtOak5oTkRJNU1HSXdOeUFFS1BTUWs4MEdTQUZTQm1JNU5USTRZVm9jQ2dOUVNGQVJFRmc1dE1oMnZqOGFBMUJJVUNFUVdEbTB5SGEtUDJJRlpXNWZVRWhvdVJSd0FYZ0FpZ0VIU0FGNEFNZ0JBYW9CQVBJQkltUmpPVFV3TkRrMVkyTmhORFJoT1RkaU5EQmhZbVEyTTJFME1qa3dZakEzWHpDU0FnRTBtZ0lBQUFBQV9fOEJBQURfXzBPa3R3VUZBUUFBIn0%3D&amp;utid=110e0c5a-c66f-645c-fa0e-afe213217708&amp;tm_stars=4&amp;client_id=skyscanner_app&amp;redirect_delay=1000&amp;price_policy=2&amp;pre_redirect_id=e99396ab-e3e8-20d3-4773-74c18ff7055b&amp;tm_city_code&amp;max_price=14765&amp;guests=1&amp;request_id=e99396ab-e3e8-20d3-4773-74c18ff7055b&amp;tm_country_code=PH</t>
  </si>
  <si>
    <t>14.10183, 120.94849</t>
  </si>
  <si>
    <t>Robinsons Supermarket, Tagaytay-Nasugbu Road, Purok 102, Maharlika West, Tagaytay, Cavite, Calabarzon, 4120, Philippines</t>
  </si>
  <si>
    <t>Tagaytay</t>
  </si>
  <si>
    <t>Cavite</t>
  </si>
  <si>
    <t>Wind Residences Tower 4 is located in Kaybagal, just 4.9 miles from Picnic Grove and 7.3 miles from People's Park in the Sky. Guests can go for a swim in the pool with a view. Free Wifi, a 24-hour front desk, and an elevator are provided.</t>
  </si>
  <si>
    <t>The Lake Hotel Tagaytay</t>
  </si>
  <si>
    <t>www.skyscanner.com.ph/hotel_deeplink/4.0/PH/en-US/PHP/h_ad/200627603/2026-03-05/2026-03-06/hotel/hotel/hotels?legacy_provider_id=22&amp;rooms=1&amp;closed_user_group=general&amp;hb_data=Vtw-nH_hQ2yR2EIPW990InhfaUB8uIEo0B9_9-3kalOQRlKY8l1rv9Ysokgwfcs9HT1ofie3cO-Pp78cIp5e6vfl4KZ0Hyy_SZAD1C8oJI6ec0uJBjel2evaU3O1ceOxhu3FQaNHuOMAiYfu9KGDhyIWbc5FBWdZ1kWC7RpO7AA9rBQqkHsExPvYAk5b2cYWfU68b9zJ2b4xw3uLIkCycep3j1n3KCl-kgodQ8NqnqcnRdSdLjsDX00v0oxarVWZZmBdqE7pJ7iiET7gElV3aOhfxguEDw6_1sEYCi3TqXcRVeg1mHhZC8wUNY_x_mHcbQzM2heMse5w1w3DlGiOIOhDMwmE9XpGCRMHWeUSNsBj-6E5-MEZqpxtyaOxu591wli6sVVP5Ljl9d1GOrq3xlCP9AENc57Q9VuqsNlEnMS_&amp;q_datetime_utc=2026-03-05T14%3A18%3A21&amp;ticket_price=4069&amp;quote_id=6773262883939466141&amp;utid_state=1&amp;channel=iphone&amp;price_without_closed_user_group=6969&amp;tm_place_name=Tagaytay&amp;deeplink_data=eyJmaWVsZHMiOnsic2lnbmF0dXJlIjoiMzM5NjZiMGU3OTRkMzI2YjQzNjk2ZjI0YmJkZTJjNzIifSwidXJsIjoiaHR0cHM6Ly93d3cuYWdvZGEuY29tL3BhcnRuZXJzL3BhcnRuZXJzZWFyY2guYXNweD9jaWQ9MTg0NjM4MyZoaWQ9MjM0NDY5JmN1cnJlbmN5PVBIUCZjaGVja2luPTIwMjYtMDMtMDUmY2hlY2tvdXQ9MjAyNi0wMy0wNiZOdW1iZXJvZkFkdWx0cz0xJk51bWJlcm9mQ2hpbGRyZW49MCZSb29tcz0xJm1jaWQ9MzMyJm1hc3RlclJvb21JZD04NjU3ODE2MTgmbXB0PU1HVmFjbTlqTWxsUVRtcG5OMUJ1YjJZeFpVSXpRVXh2UTJNcmVGZENUblkxUW05eU5uUjBUMVJqYlhNM1FWbEtOMk5zVWpKaVQxaHpUMWszVlc1UVltSmxWelY2YmxGcFFVWnRSMVYwVmtJJlRvdGFsUHJpY2U9NDA2OS4yNSZUb3RhbFRheD00NzAuMTkmVG90YWxGZWU9MzQzLjY2JlRvdGFsU3VyY2hhcmdlPTAmbWN1cj1QSFAifQ%3D%3D&amp;utid=ac0325c4-5571-59d3-fba7-79897d43eb4c&amp;tm_stars=4&amp;client_id=skyscanner_app&amp;price_policy=2&amp;pre_redirect_id=3a8fdf92-cc17-c136-5a14-05ffa323140c&amp;tm_city_code&amp;max_price=15120&amp;guests=1&amp;request_id=3a8fdf92-cc17-c136-5a14-05ffa323140c&amp;tm_country_code=PH</t>
  </si>
  <si>
    <t>14.101629, 120.9485187</t>
  </si>
  <si>
    <t>The Lake Hotel, Tagaytay-Nasugbu Road, Maharlika East, Tagaytay, Cavite, Calabarzon, 4120, Philippines</t>
  </si>
  <si>
    <t>Located in Tagaytay, The Lake Hotel Tagaytay is on a lake, a 2-minute drive from Sky Ranch and 6 minutes from Our Lady Of Lourdes Parish. This hotel is 3.6 mi (5.8 km) from Ayala Malls Serin and 4.2 mi (6.8 km) from Pink Sisters.
Be sure to enjoy recreational amenities including an outdoor pool and a sauna. Additional amenities at this hotel include complimentary wireless internet access, concierge services, and gift shops/newsstands.
For lunch or dinner, stop by Al Dente by The Lake, a restaurant that specializes in Filipino cuisine. Dining is also available at the coffee shop/cafe, and room service (during limited hours) is provided. To-go breakfasts are available daily from 7:00 AM to 10:00 AM for a fee.
Featured amenities include a business center, a 24-hour front desk, and luggage storage. Event facilities at this hotel consist of conference space and meeting rooms. Guests may use a roundtrip airport shuttle for a surcharge, and free self parking is available onsite.
Make yourself at home in one of the 60 individually decorated guestrooms, featuring refrigerators and LCD televisions. Complimentary wireless internet access keeps you connected, and cable programming is available for your entertainment. Bathrooms feature showers, complimentary toiletries, and bidets. Conveniences include phones, as well as desks and electric kettles.</t>
  </si>
  <si>
    <t>www.skyscanner.com.ph/hotel_deeplink/4.0/PH/en-US/PHP/h_ct/187718229/2026-03-02/2026-03-03/hotel/hotel/hotels?legacy_provider_id=31&amp;rooms=1&amp;closed_user_group=general&amp;hb_data=WTLd5Sfnbd_HKcpPes0NwTzFLrjQkpCn66L0S3PdwIWSEx1MiCLhwytTBt_PITj0mvegOa2R6z7SqgCcu0T2dSwWV6r5OyQCW2GPTsTTH4MASinf6hAXtorA8vHMRUDkUZvIxI2EiOUTOHmlLaA0WyizZ4BTdUQpadSeM6laELJns5Tp1rKOjw6Kyvhl3-LstqgaWIoKc-E_6meeO8SAIswcpBudHM5tJOMqT6yFmP7R6a1OVBwjZbP4Iyzb1qzfvFdE8f2j1Nrvh0nQx6-l4pfjsjeBHg9e388kcTAqCeKXEc0NODSSD-H3AgmKbAvDrKAICK9lYj0DWE_WQZ6txjrZdmqlZDdvZSzvdvLWLdJNoFPczXuvboPfpxGoh-mlEA9W-lntEHMTyYbLwrdLiccgT68R-5kSbor2-pzALQ%3D%3D&amp;q_datetime_utc=2026-03-01T23%3A15%3A04&amp;ticket_price=1446&amp;quote_id=-321965128979532101&amp;utid_state=1&amp;channel=iphone&amp;price_without_closed_user_group=1875&amp;tm_place_name=Tagaytay&amp;deeplink_data=eyJmaWVsZHMiOnsic2lnbmF0dXJlIjoiYmM0YWJmMDVlNzE3NWJkMmZhNDczZWJlMjBjNjc3MDMifSwidXJsIjoiaHR0cHM6Ly9waC50cmlwLmNvbS9ob3RlbHMvcmVkaXJlY3Q%2FaG90ZWxpZD0yMzQ1ODY0NSZjaXR5PTM1ODExJkFsbGlhbmNlaWQ9MTI2MDcmc2lkPTg4ODgzMiZjaGVja2luPTIwMjYtMDMtMDImY2hlY2tvdXQ9MjAyNi0wMy0wMyZzaG9wcGluZ2lkPTI3ZGRlMTk5ODA2YTRlMWRiMjBlZGQyNjVjMjJiY2FiJmFkdWx0PTEmY2hpbGRyZW49MCZhZ2VzPSZsYW5ndWFnZT1lbnBoJmxvY2FsZT1lbl9QSCZyb29taWQ9OTk4MTM3MzI5JnN3aWQ9MCZwYXk9UFAmZmd0PTEmaXNfc3A9UTImY3JuPTEmY3Vycj1QSFAmd2twPTEmc3RhbmQ9SDRzSUFBQUFBQUFBX3dBSEFmai1DbXdLQWhnQkVnUUlBUkFBR21BSThidjUyd01ZQURBQU9Qc1JtQUhWNXBjTHFBRUF1QUVDd0FFQTBRR3VSLUY2RkR1VFFPRUJtcG1abVptWWxrRG9BZXpjdllVQmlBSWdpUVFBQUFBQUFBQUFBS0FFQnFvRURBamFEeEhoZWhTdVI4bDZRS0VGMTZOd1BZcnVwVUFhSURJM1pHUmxNVGs1T0RBMllUUmxNV1JpTWpCbFpHUXlOalZqTWpKaVkyRmlJQVFvOTVDVHpRWklBVklHTVROallUZzNXaHdLQTFCSVVCRVFXRG0weUhhLVB4b0RVRWhRSVJCWU9iVElkcjRfWWdWbGJsOVFTR2k1RkhBQmVBQ0tBUWRJQVhnQXlBRUJxZ0VBOGdFaU1qZGtaR1V4T1RrNE1EWmhOR1V4WkdJeU1HVmtaREkyTldNeU1tSmpZV0pmTUpJQ0FUU2FBZ0FBQUFEX193RUFBUF9fRFZBWnhnY0JBQUEifQ%3D%3D&amp;utid=921905b8-5ce0-7081-1905-784106d4a70b&amp;tm_stars=2&amp;client_id=skyscanner_app&amp;redirect_delay=1000&amp;price_policy=2&amp;pre_redirect_id=c557e4e2-6bb4-15a2-4129-6bff4cfbfbe4&amp;tm_city_code&amp;max_price=1539&amp;guests=1&amp;request_id=c557e4e2-6bb4-15a2-4129-6bff4cfbfbe4&amp;tm_country_code=PH</t>
  </si>
  <si>
    <t>14.1258125, 120.9809375</t>
  </si>
  <si>
    <t>wifi, air_conditioning, non-smoking, internet_access, 24-hour_front_desk_service, smoking_areas, room_service, garden, television</t>
  </si>
  <si>
    <t>RedDoorz Plus @ The Ridge Tagaytay</t>
  </si>
  <si>
    <t>www.skyscanner.com.ph/hotel_deeplink/4.0/PH/en-US/PHP/h_ct/187718229/2026-03-05/2026-03-06/hotel/hotel/hotels?legacy_provider_id=31&amp;rooms=1&amp;closed_user_group=general&amp;hb_data=K_LYBe-TnW4_6WIkAs9i0XYzOexHBLK5NPdWLBcX13VFE3ZTJSoBFum335SMfAm7aFqTNXGCt_-VV2yCV5w491hEcAtqjCjx7SCt-d1YRUGVm1z0AbWyancTcRBGBtsslyPDszKfwxux9RhxyvVSYLXpaXszmHyhkXKZCLhvKy6EvnRTAon5wGK3BzRwDxiRAzW3SPIefu8zG1mCUFIqfYkjt2bE53hEXPxxmJ5k3e7PQ21N5CbpePUY_D31_iOdctCCgklDM_jVr4YYDPls6cmdmtWO9tGL1esgiZl1iCiA55JOcZva4awRb-yv3HmzpKAeCVhrijH5Y6nYom_VKyGyzP9anCDZpgaoAJHBbnur_FflZP0Z35_TqCYH2X7d-O0o4XlL_tZIeH4kFHxFRbaRobXpncCspgKwYExk4Q%3D%3D&amp;q_datetime_utc=2026-03-05T14%3A18%3A21&amp;ticket_price=1216&amp;quote_id=636810953821105768&amp;utid_state=1&amp;channel=iphone&amp;price_without_closed_user_group=1623&amp;tm_place_name=Tagaytay&amp;deeplink_data=eyJmaWVsZHMiOnsic2lnbmF0dXJlIjoiNjI4NmY1N2Y3Njg4ODc4NjkzMDEzYWIzY2Q0OTFhOTIifSwidXJsIjoiaHR0cHM6Ly9waC50cmlwLmNvbS9ob3RlbHMvcmVkaXJlY3Q%2FaG90ZWxpZD0yMzQ1ODY0NSZjaXR5PTM1ODExJkFsbGlhbmNlaWQ9MTI2MDcmc2lkPTg4ODgzMiZjaGVja2luPTIwMjYtMDMtMDUmY2hlY2tvdXQ9MjAyNi0wMy0wNiZzaG9wcGluZ2lkPTcyMzVlZWYzNjJmZjRjZjBhY2VhMDg5YjRiMzA1NjBkJmFkdWx0PTEmY2hpbGRyZW49MCZhZ2VzPSZsYW5ndWFnZT1lbnBoJmxvY2FsZT1lbl9QSCZyb29taWQ9OTk4MTM3MzI5JnN3aWQ9MCZwYXk9UFAmZmd0PTEmaXNfc3A9UTImY3JuPTEmY3Vycj1QSFAmd2twPTEmc3RhbmQ9SDRzSUFBQUFBQUFBX3dBSEFmai1DbXdLQWhnQkVnUUlBUkFBR21BSThidjUyd01ZQURBQU9Qc1JtQUhWNXBjTHFBRUF1QUVDd0FFQTBRRmNqOEwxS0N1UVFPRUJGSzVINFhyX2trRG9BZXpjdllVQmlBSWdpUVFBQUFBQUFBQUFBS0FFQnFvRURBamFEeEZJNFhvVXJuZDVRS0VGTXpNek16T3lwVUFhSURjeU16VmxaV1l6TmpKbVpqUmpaakJoWTJWaE1EZzVZalJpTXpBMU5qQmtJQVFvNHFDbXpRWklBVklHWkRSak1XTmxXaHdLQTFCSVVCRkhBM2dMSkNpLVB4b0RVRWhRSVVjRGVBc2tLTDRfWWdWbGJsOVFTR2k4RkhBQmVBQ0tBUWRJQVhnQXlBRUJxZ0VBOGdFaU56SXpOV1ZsWmpNMk1tWm1OR05tTUdGalpXRXdPRGxpTkdJek1EVTJNR1JmTTVJQ0FUU2FBZ0FBQUFEX193RUFBUF9fVUdOcmJ3Y0JBQUEifQ%3D%3D&amp;utid=2c9490dc-9168-94c7-d92c-4580583a31cf&amp;tm_stars=2&amp;client_id=skyscanner_app&amp;price_policy=2&amp;pre_redirect_id=6e5a517c-48f3-42a9-508f-3edf983061bb&amp;tm_city_code&amp;max_price=1539&amp;guests=1&amp;request_id=6e5a517c-48f3-42a9-508f-3edf983061bb&amp;tm_country_code=PH</t>
  </si>
  <si>
    <t>14.1258796, 120.9809339</t>
  </si>
  <si>
    <t>Tagaytay Econo Hotel, Isaac O. Tolentino Avenue, Tolentino East, Tolentino West, Tagaytay, Cavite, Calabarzon, 4120, Philippines</t>
  </si>
  <si>
    <t>A stay at RedDoorz Plus @ The Ridge Tagaytay places you in the heart of Tagaytay, within a 5-minute drive of Orlina Museum and Our Lady of Manaoag at Tierra de Maria. This hotel is 1.2 mi (1.9 km) from Picnic Grove and 1.6 mi (2.5 km) from Olivarez College Tagaytay.
This hotel has 2 floors in 1 building and offers designated smoking areas.
Make yourself at home in one of the 21 air-conditioned rooms featuring flat-screen televisions. Complimentary wireless internet access keeps you connected, and satellite programming is available for your entertainment. Bathrooms have showers and complimentary toiletries. Conveniences include desks and complimentary bottled water, and housekeeping is provided daily.</t>
  </si>
  <si>
    <t>Cabins by Eco Hotels</t>
  </si>
  <si>
    <t>www.skyscanner.com.ph/hotel_deeplink/4.0/PH/en-US/PHP/h_ad/136404119/2026-03-05/2026-03-06/hotel/hotel/hotels?legacy_provider_id=22&amp;rooms=1&amp;closed_user_group=general&amp;hb_data=rQgcjo9ikci187sAs4z4ZbNDTzsdDZh_UaxWYWqdOGu0oWHbzRyf-SRMnpuH6BCEMxq85p8Vmi7O-SLolacMlT3KLXGT0MWJY9IgxotbJ4aEW7eFljHLlcREIERTztW-irHWbhlSxuydEgrL_5yrxqkL8_IOIHPz0Demc3XYHzhXg4Zl8oZgCt5M27FqzPapLAhDLThaXlyqO71yapxhl3ZHn5M23ImI5CXFd-NaurqMlSqGgLbPh7jhonuA8NTKUdhRIKTVNQGP-wpSJmWpgGYUMmIIL3aqEMMleKmf-JOQjecjklsmhtI_kSagA7U2k71F_AKPc4b-AdEog9Vdzn1IFETHOtcB7gV2DTOZ4tNUktbLRYXKk6KHtaBO_RCHAHo4ouJQ4LIuZjzcyv1hQ-MPo8CvGXP0cOjc-qCxkzq2&amp;q_datetime_utc=2026-03-05T14%3A18%3A21&amp;ticket_price=2936&amp;quote_id=-7801795409988699133&amp;utid_state=1&amp;channel=iphone&amp;price_without_closed_user_group=7889&amp;tm_place_name=Tagaytay&amp;deeplink_data=eyJmaWVsZHMiOnsic2lnbmF0dXJlIjoiY2U5M2JmYmRjNGQ2MTI5MzRlN2ZhNTY3NzhiNjAwYjIifSwidXJsIjoiaHR0cHM6Ly93d3cuYWdvZGEuY29tL3BhcnRuZXJzL3BhcnRuZXJzZWFyY2guYXNweD9jaWQ9MTg0NjM4MyZoaWQ9ODY3MDIxJmN1cnJlbmN5PVBIUCZjaGVja2luPTIwMjYtMDMtMDUmY2hlY2tvdXQ9MjAyNi0wMy0wNiZOdW1iZXJvZkFkdWx0cz0xJk51bWJlcm9mQ2hpbGRyZW49MCZSb29tcz0xJm1jaWQ9MzMyJm1hc3RlclJvb21JZD00MjU1MzY1Jm1wdD1SVzQxY1M5UU5qZFpZVmxvTldSQldqVlhjMFZwTm5RdlYxVjFkV2xDV0ZSMGFXUjZhSHBzTkV4d05GZDFSbnBSTm5wcU1tcDBVVlpHY0VWRmMwdFlPV2t3WldWU1VucFlNbUpTUncmVG90YWxQcmljZT0yOTM1LjU5JlRvdGFsVGF4PTMxNC41MyZUb3RhbEZlZT0wLjAwJlRvdGFsU3VyY2hhcmdlPTAmbWN1cj1QSFAifQ%3D%3D&amp;utid=3a10d9a7-6f50-dc56-d978-1a369ab6d18d&amp;tm_stars=3&amp;client_id=skyscanner_app&amp;price_policy=2&amp;pre_redirect_id=17606c43-ac29-a10d-499c-89ae5340b75b&amp;tm_city_code&amp;max_price=7000&amp;guests=1&amp;request_id=17606c43-ac29-a10d-499c-89ae5340b75b&amp;tm_country_code=PH</t>
  </si>
  <si>
    <t>14.1018301, 120.9484904</t>
  </si>
  <si>
    <t>Eco Hotel, Tagaytay-Nasugbu Road, Silang Crossing East, Tagaytay, Cavite, Calabarzon, 4120, Philippines</t>
  </si>
  <si>
    <t>Located in Tagaytay, Cabins by Eco Hotels offers non-smoking air conditioned rooms. Free public parking is available on site. Each room comes with a flat-screen cable TV and a ceiling fan. Some rooms come with either a lake or garden view.</t>
  </si>
  <si>
    <t>www.skyscanner.com.ph/hotel_deeplink/4.0/PH/en-US/PHP/h_ct/200627603/2026-03-05/2026-03-06/hotel/hotel/hotels?legacy_provider_id=31&amp;rooms=1&amp;closed_user_group=general&amp;hb_data=LCMS2wkN-I0bkjMTQrvLDjioJbQnktNXIrlfF_Fy7Jk3YM_Fqxiv1n4ETPvwNTxFJ4XsRJOLMp-Kzxgy6L8Q4z9oA8YE_ewS8SG5YWEqN2B1nNcF9LqljKpKRJRukovj5GrlkSCtll0LMsYTMSz_FoUoyk1dB8cse-f1wXnxwPXhSxc6lwRBZFEGJFLS6XnW9YMM2V-_GDJO36xs49K0UIqOwGpNrERzf-F7exPYDWy32dU5ujlfkW93gZ-Uj7LC6nyfJ9baZj-W1odpn-2WSPTq-ziQtPAV0sQPDq4QNv9Axj3-4vfYphcNkfCAH2Zajltl-1MNIPgd7NuQnva8VxrQGueyM1lrt0BIjZdfE7vlHq2lKWlemOp7SmgNYpo9HBr9Jzo_PT57ZjQhX6uzBOKN8xOZi0DQ1cDRnMHYaQ%3D%3D&amp;q_datetime_utc=2026-03-05T14%3A18%3A22&amp;ticket_price=5480&amp;quote_id=-949117821838233799&amp;utid_state=1&amp;channel=iphone&amp;price_without_closed_user_group=6091&amp;tm_place_name=Tagaytay&amp;deeplink_data=eyJmaWVsZHMiOnsic2lnbmF0dXJlIjoiNmM1MjAyNGFhMzlkZmRlZTg4M2E1ZjQ2NWZmNmQwZjIifSwidXJsIjoiaHR0cHM6Ly9waC50cmlwLmNvbS9ob3RlbHMvcmVkaXJlY3Q%2FaG90ZWxpZD05MTgwNjgmY2l0eT0zNTgxMSZBbGxpYW5jZWlkPTEyNjA3JnNpZD04ODg4MzImY2hlY2tpbj0yMDI2LTAzLTA1JmNoZWNrb3V0PTIwMjYtMDMtMDYmc2hvcHBpbmdpZD1kZjIxMzhhZGZkYmI0YzIxODIzNWZmNTRjZTU1MDk3YSZhZHVsdD0xJmNoaWxkcmVuPTAmYWdlcz0mbGFuZ3VhZ2U9ZW5waCZsb2NhbGU9ZW5fUEgmcm9vbWlkPTE1NTE2ODc4NDgmc3dpZD0wJnBheT1QUCZmZ3Q9MSZpc19zcD1RMiZjcm49MSZjdXJyPVBIUCZ3a3A9MSZzdGFuZD1INHNJQUFBQUFBQUFfd0FHQWZuLUNtc0tBaGdCRWdRSUFSQUFHbDhJcU1IejR3VVlBREFBT1BzUm1BRzBoRGlvQVFDNEFRTEFBUUxSQVZ5UHd2WG9ON0pBNFFHYW1abVpHV2kxUU9nQi1JM202UUdJQWlDSkJBQUFBQUFBQUFBQW9BUUdxZ1FNQ05vUEVVamhlaFN1R1lOQW9RVXpNek16TXdlRFFCb2daR1l5TVRNNFlXUm1aR0ppTkdNeU1UZ3lNelZtWmpVMFkyVTFOVEE1TjJFZ0JDamlvS2JOQmtnQlVnWXhPVEEzWkROYUhBb0RVRWhRRVVjRGVBc2tLTDRfR2dOUVNGQWhSd040Q3lRb3ZqOWlCV1Z1WDFCSWFMd1VjQUY0QUlvQkIwZ0JlQURJQVFHcUFRRHlBU0prWmpJeE16aGhaR1prWW1JMFl6SXhPREl6TldabU5UUmpaVFUxTURrM1lWOHdrZ0lCTkpvQ0FBQUFBUF9fQVFBQV9fX2lJT3ZzQmdFQUFBIn0%3D&amp;utid=e8ca258b-ffde-5f75-b085-0ec978b37ab3&amp;tm_stars=4&amp;client_id=skyscanner_app&amp;price_policy=2&amp;pre_redirect_id=21c71bdc-8349-70ba-5851-8b87b8dc2c6a&amp;tm_city_code&amp;max_price=15120&amp;guests=1&amp;request_id=21c71bdc-8349-70ba-5851-8b87b8dc2c6a&amp;tm_country_code=PH</t>
  </si>
  <si>
    <t>14.1166562, 120.963732</t>
  </si>
  <si>
    <t>Tagaytay Hotel SixB</t>
  </si>
  <si>
    <t>www.skyscanner.com.ph/hotel_deeplink/4.0/PH/en-US/PHP/h_ad/205066535/2026-03-05/2026-03-06/hotel/hotel/hotels?legacy_provider_id=22&amp;rooms=1&amp;closed_user_group=general&amp;hb_data=zgl3AYsj-MYZkHRjZ6Ob5GEjgwP2cP_XhTFbenqKnjyufiIqPOgV7eKClG6VDGM_X-1chdPy0paLXhpcw7l1660fwovI4qHHAwFxgQLU6Ab_96RB2UD1X2XEzobyHcL8_FEsGAmdzBvg8u5tJ5CilRHS0BdxDhHIpF9FLmAUYtdchSk3ZYiCJx6Y6gGZKI8AmwtjR3LnZ5HcM5yY2L4QJ0AILmzmqZ08eD4tSPE5HxRCcyxaLs1zZU4B8FuNeKGqs5IE8AUbdqKWBEki-pXoyl6sk4CdKI5w4P3Gg1lCzPYq__lut1wtFpFkj2BAPO55RpU4If7sdjQeXx46rw-qk1SE3OKHMv4lcJEfYte6H1KnyHgO7fuiQKkQ8ljTQxS_hNMr3rwKK6kYlKRntKJ0EQZGOBzF1acpZr77GIPJQzHb&amp;q_datetime_utc=2026-03-05T14%3A18%3A21&amp;ticket_price=1900&amp;quote_id=-2256359252936151748&amp;utid_state=1&amp;channel=iphone&amp;price_without_closed_user_group=7600&amp;tm_place_name=Tagaytay&amp;deeplink_data=eyJmaWVsZHMiOnsic2lnbmF0dXJlIjoiOGUyZWRkMGUxOWEyZjc0MmFlNzc5MjMyOGQ1NWM5OTkifSwidXJsIjoiaHR0cHM6Ly93d3cuYWdvZGEuY29tL3BhcnRuZXJzL3BhcnRuZXJzZWFyY2guYXNweD9jaWQ9MTg0NjM4MyZoaWQ9MjI0MDYyODAmY3VycmVuY3k9UEhQJmNoZWNraW49MjAyNi0wMy0wNSZjaGVja291dD0yMDI2LTAzLTA2Jk51bWJlcm9mQWR1bHRzPTEmTnVtYmVyb2ZDaGlsZHJlbj0wJlJvb21zPTEmbWNpZD0zMzImbWFzdGVyUm9vbUlkPTExNTAxNjUxNjYmbXB0PWFWaHBVekI0U1hSblNpdFBNVkZKZEhZMlZtNTZlWHBJWW5aM1J5OTBhbVl6WlhjeU9WcFJUemhMU2paU1VUSnNlVGh0ZGtvNVNWSkdPRmhCVjNKRU1VRlNSM1F4YzIxWU0xbzJVM05CUFQwJlRvdGFsUHJpY2U9MTkwMC4wMCZUb3RhbFRheD0yMDMuNTcmVG90YWxGZWU9MC4wMCZUb3RhbFN1cmNoYXJnZT0wJm1jdXI9UEhQIn0%3D&amp;utid=91198918-713d-9cde-7ce8-045cb92adb13&amp;tm_stars=3&amp;client_id=skyscanner_app&amp;price_policy=2&amp;pre_redirect_id=da6e89da-7241-ede4-9cf6-0282d4ec7762&amp;tm_city_code&amp;max_price=6479&amp;guests=1&amp;request_id=da6e89da-7241-ede4-9cf6-0282d4ec7762&amp;tm_country_code=PH</t>
  </si>
  <si>
    <t>14.1256245, 120.9597908</t>
  </si>
  <si>
    <t>Kimchi, McDonald's Drive-Thru, Purok 157, Tagaytay, Cavite, Calabarzon, 4120, Philippines</t>
  </si>
  <si>
    <t>Tagaytay Hotel SixB is located in Tagaytay, 2.8 miles from Picnic Grove and 5.1 miles from People's Park in the Sky. Featuring an outdoor swimming pool, the 3-star hotel has air-conditioned rooms with free WiFi, each with a private bathroom.</t>
  </si>
  <si>
    <t>OYO 741 Sierra Travellers Inn</t>
  </si>
  <si>
    <t>www.skyscanner.com.ph/hotel_deeplink/4.0/PH/en-US/PHP/h_h1/205047357/2026-03-05/2026-03-06/hotel/hotel/hotels?legacy_provider_id=927111&amp;rooms=1&amp;closed_user_group=mobile&amp;hb_data=6VyNYQiF1gW19lxxjF-olxaQekWPtcvZv7fow3szU6kMOdohV40A5USMSZDwSNsiHe2aD2CyiiSQVRxdhtdtxOeCCm8HgxhOP82IhTIr0cyAQy6RJl6rqiyb4QTF6dbSR3Rir0BlAPhkfgOjl84z1_L7Nuz9r_vpFK6Znsgiqpx_qTU1P2s5uoR5J-nOid7HqcMpw70QQThFoqjMaxjBdWkzvLVqinAdFmJ-c4HAd3ciYNrg1BrAt0GYMO89rCqAhEJawqmwLuAcvcnzMbLxMdzy6D0%3D&amp;q_datetime_utc=2026-03-05T14%3A18%3A21&amp;ticket_price=2099&amp;quote_id=-1147011315458020267&amp;utid_state=1&amp;channel=iphone&amp;price_without_closed_user_group=4198&amp;tm_place_name=Tagaytay&amp;deeplink_data=eyJmaWVsZHMiOnsic2lnbmF0dXJlIjoiNTdhMGZhZDMzN2I2MzViYWI5ZDQxZDk4ZDQ4MTI3N2YifSwidXJsIjoiaHR0cHM6Ly9waC5ob3RlbHMuY29tL0hvdGVsLVNlYXJjaD90cGlkPTMyMTQmbXBlPTE3NzI3MjAyMjUmZW5kRGF0ZT0yMDI2LTAzLTA2JmFkdWx0cz0xJmxvY2FsZT1lbl9QSCZjaGlkPTExMzJiNGZiLTEwNDYtNDcwMi1iOTUwLWY2ZWU4M2EwY2M1NiZlYXBpZD00NCZtY3RjPTMmc3RhcnREYXRlPTIwMjYtMDMtMDUmbXBkPVBIUCZtcG49MzE1NTU2NTU3JmN1cnJlbmN5PVBIUCZyYXRlcGxhbmlkPTM4MzkxMjI5NCZtcG09MjQmbXBwPTEmbXBvPUVDJnNlbGVjdGVkPTM1Mjc5Mjg5Jm1wYj0yNzMuNzkmbXBxPTE4NzkuOTcmbXBhPTE4MjUuMjEifQ%3D%3D&amp;utid=4539005d-196a-4561-9bcb-bd3ef53f5f9b&amp;tm_stars=2&amp;client_id=skyscanner_app&amp;price_policy=2&amp;pre_redirect_id=461cf81e-9cdd-1db2-88f0-c82b31e63f9b&amp;tm_city_code&amp;max_price=2376&amp;guests=1&amp;request_id=461cf81e-9cdd-1db2-88f0-c82b31e63f9b&amp;tm_country_code=PH</t>
  </si>
  <si>
    <t>14.0948794, 120.9410469</t>
  </si>
  <si>
    <t>Sierra Travellers Inn, Aguinaldo Highway, Maitim II East, Tagaytay, Cavite, Calabarzon, 4120, Philippines</t>
  </si>
  <si>
    <t>3.2 miles from Picnic Grove, OYO 741 Sierra Travellers Inn is located in Tagaytay and has air-conditioned rooms with free WiFi. Located around 5.6 miles from People's Park in the Sky, the hotel is also 31 miles away from Mall of Asia Arena.</t>
  </si>
  <si>
    <t>Escala Tagaytay</t>
  </si>
  <si>
    <t>www.skyscanner.com.ph/hotel_deeplink/4.0/PH/en-US/PHP/h_ct/160944094/2026-03-02/2026-03-03/hotel/hotel/hotels?legacy_provider_id=31&amp;rooms=1&amp;closed_user_group=general&amp;hb_data=c58JMPUYngjPCiuTuh1UuQEwLrYykw8yjeP5E9_Z-45V4Quk4nYvS4r_ynQ3dFvha4NIf9dfPRKHGFrOHNUltcBCoJqzmKRDs76OcRqHEbdejE7heF-O6nwseS-Cj-AY9QFxqqDTuT9Dei4pu44I98WkjKaaN8njW5DnF-QfUqux3ULJrsrZ3MwquqWCayP-L2XyARxjCl1QO4lW5ZHZB5_5d1uHf4RaNnxhbwcfPzeO7KiQpcV7COzJb8AgxygdIbc9AVb0vjN9T7gDfnXwpz16GSlIh9R0J1YIcZBE8XUaypaOCvt8F1-AaNM6-WVGqCpB3ljcWMz34jPG09vAeRLJsx7IzZUZ-LBreN596DXlagiyf6C_369M5fHbqCUyI2nHcC1xjRypLbhsIdGJUNrhfUUAklxjyf_kofwyrA%3D%3D&amp;q_datetime_utc=2026-03-01T23%3A15%3A10&amp;ticket_price=3053&amp;quote_id=2523619611876371318&amp;utid_state=1&amp;channel=iphone&amp;price_without_closed_user_group=13000&amp;tm_place_name=Tagaytay&amp;deeplink_data=eyJmaWVsZHMiOnsic2lnbmF0dXJlIjoiNTQyODM0MTY4ODAxZWY3NDkyNTY4MGM0ZTYxY2IzN2YifSwidXJsIjoiaHR0cHM6Ly9waC50cmlwLmNvbS9ob3RlbHMvcmVkaXJlY3Q%2FaG90ZWxpZD0yNDM4NjM0MiZjaXR5PTM1ODExJkFsbGlhbmNlaWQ9MTI2MDcmc2lkPTg4ODgzMiZjaGVja2luPTIwMjYtMDMtMDImY2hlY2tvdXQ9MjAyNi0wMy0wMyZzaG9wcGluZ2lkPTc5MDc2MzcwN2M3ZTRlYTFhZmIwZDRkODIwYjk3ZTUzJmFkdWx0PTEmY2hpbGRyZW49MCZhZ2VzPSZsYW5ndWFnZT1lbnBoJmxvY2FsZT1lbl9QSCZyb29taWQ9MTUyODc3MDk1NiZzd2lkPTAmcGF5PVBQJmZndD0xJmNybj0xJmN1cnI9UEhQJndrcD0xJnN0YW5kPUg0c0lBQUFBQUFBQV93RDhBQVBfQ21FS0FoZ0JFZ1FJQVJBQUdsVUlqT1A4MkFVU0FUSVlBRERCRWpqSGRaZ0JwcmJRQzZnQkFMZ0JBc0FCQU5FQnpjek16RXpBbzBEaEFSU3VSLUY2MmFkQTZBR2x6UFdRQVlnQ0lJa0U5aWhjajhMMU1rQ2dCQUNoQlFBQUFBQUFBQUFBR2lBM09UQTNOak0zTURkak4yVTBaV0V4WVdaaU1HUTBaRGd5TUdJNU4yVTFNeUFFS1B5UWs4MEdTQUZTQmpGaU9UTXlObG9jQ2dOSlJGSVI4Nzg1ZkFMRE9qOGFBMUJJVUNFUVdEbTB5SGEtUDJJRlpXNWZVRWhvdVJSd0FYZ0FpZ0VIU0FGNEFNZ0JBYW9CQVBJQklqYzVNRGMyTXpjd04yTTNaVFJsWVRGaFptSXdaRFJrT0RJd1lqazNaVFV6WHpDU0FnRTBtZ0lBQUFBQV9fOEJBQURfXzkzNTExcjhBQUFBIn0%3D&amp;utid=e5be8d2d-2c01-c52c-9811-b347e032bace&amp;tm_stars=3&amp;client_id=skyscanner_app&amp;redirect_delay=1000&amp;price_policy=2&amp;pre_redirect_id=597d62d1-559e-1b25-18f9-321e9bc492c8&amp;tm_city_code&amp;max_price=6647&amp;guests=1&amp;request_id=597d62d1-559e-1b25-18f9-321e9bc492c8&amp;tm_country_code=PH</t>
  </si>
  <si>
    <t>14.1159681, 120.9596463</t>
  </si>
  <si>
    <t>Purok 102, Maharlika West, Tagaytay, Cavite, Calabarzon, 4120, Philippines</t>
  </si>
  <si>
    <t>Great care is taken to ensure guests experience comfort through top-notch services and amenities.Stay connected with your associates, as complimentary Wi-Fi is available during your entire visit.When arriving by car, take advantage of the hotel's convenient on-site parking facilities.The hotel offers reception amenities including concierge service, luggage storage and safety deposit boxes to ensure a comfortable stay for guests. Your stay will be comfortable with the presence of room service and daily housekeeping as an in-room amenity for your relaxation and enjoyment.To ensure the well-being and convenience of all visitors, smoking is strictly prohibited throughout the entire hotel. Smoking is permitted solely in the specified smoking zones allocated by hotel.In order to ensure the utmost level of relaxation, the guestrooms feature an inviting design and are equipped with all basic necessities, creating a delightful stay experience.To ensure a pleasant stay, a selection of rooms at hotel come furnished with linen service and air conditioning, all designed with your ease in mind.Several chosen accommodations at Escala Tagaytay have a balcony or terrace incorporated into the room design.Selected rooms offer in-room amusement like television as a source of entertainment for guests to enjoy. Within specific rooms, a refrigerator, bottled water, instant coffee, instant tea and mini bar is conveniently available for your use. Understanding the significance of bathroom facilities in enhancing visitor contentment, hotel offers a hair dryer, toiletries and bathrobes within a few chosen chambers. Each day, arise to a delightful complimentary morning meal at Escala Tagaytay. Various excellent meal offerings at hotel ensure that enticing and easily accessible options are constantly available. Throughout the day, engage in the entertaining activities available at Escala Tagaytay. Unwind and conclude each day delightfully by stopping by spa and sauna, ensuring a soothing experience. Unwind by the pool at hotel and cherish a leisurely moment.Guests who enjoy maintaining their fitness regimen while on holiday can visit the fitness center provided by hotel.</t>
  </si>
  <si>
    <t>Quest Hotel Tagaytay</t>
  </si>
  <si>
    <t>https://www.google.com/maps/place/Summit+Ridge+Tagaytay/data=!4m11!3m10!1s0x33bd79dea4af5b37:0xbaea202e07c81d53!5m3!1s2026-03-01!4m1!1i2!8m2!3d14.09698!4d120.942312!16s%2Fg%2F11xcyq0c5!19sChIJN1uvpN55vTMRUx3IBy4g6ro?authuser=0&amp;hl=en&amp;rclk=1</t>
  </si>
  <si>
    <t>14.09698, 120.942312</t>
  </si>
  <si>
    <t>Fora Rotunda, Drop Off, Silang Crossing East, Tagaytay, Cavite, Calabarzon, 4120, Philippines</t>
  </si>
  <si>
    <t>Centrally located in Tagaytay City, Quest Hotel Tagaytay features an outdoor swimming pool and free WiFi throughout. Free parking is available for guests who drive. Each room comes with a flat-screen TV, a mini-bar and a desk.</t>
  </si>
  <si>
    <t>Summit Ridge Tagaytay</t>
  </si>
  <si>
    <t>www.skyscanner.com.ph/hotel_deeplink/4.0/PH/en-US/PHP/h_ad/116168915/2026-03-03/2026-03-04/hotel/hotel/hotels?legacy_provider_id=22&amp;rooms=1&amp;closed_user_group=general&amp;hb_data=o4DhNIEDtlLrBXI8T9UCuiESs-lQHxPxuuQRzSEWiQfGiJ0y2Gj2FJ80Wb6KJxDDz-qNwzBe9qlg-a_WwggGB8WaarR19FPQ_KSy69NVvEp2igfQfWRXAFRQZQUAsJL1yshV7vLsAA_l6-abMWoAbsgj2YejPzL0oygof4UVfrVUTa4XHCiVuq1aGIUx4JVJo-Cbejczv9z0GOdd2iIukGsbIy5NP1Z1xG-BDJ3AH-b9_FFVoQ6Ka39ot08Es5vOeoDMIN-x4yi1FOSKV1drlNe-j9dJ5nh5kgb1A33IKUsnc2dJZIEAJXm4ymI8bHs3opgoC8bYR7J5_CaT9A9HJtyFS2mT-RlkIuXknYlknMalKqbekwSUP57NWJjRsehCV-6ZfADtMl6hFmrHh0d5mP8KOzDUIULuGLIE6O5RPSbS&amp;q_datetime_utc=2026-03-03T08%3A52%3A30&amp;ticket_price=3131&amp;quote_id=3297570098549140731&amp;utid_state=1&amp;channel=iphone&amp;price_without_closed_user_group=12524&amp;tm_place_name=Tagaytay&amp;deeplink_data=eyJmaWVsZHMiOnsic2lnbmF0dXJlIjoiMTM5YTM1YWE4MmIwNTVkNmM1MzdlNTBhMzU2ZDE2MmUifSwidXJsIjoiaHR0cHM6Ly93d3cuYWdvZGEuY29tL3BhcnRuZXJzL3BhcnRuZXJzZWFyY2guYXNweD9jaWQ9MTg0NjM4MyZoaWQ9MTg2ODkyJmN1cnJlbmN5PVBIUCZjaGVja2luPTIwMjYtMDMtMDMmY2hlY2tvdXQ9MjAyNi0wMy0wNCZOdW1iZXJvZkFkdWx0cz0xJk51bWJlcm9mQ2hpbGRyZW49MCZSb29tcz0xJm1jaWQ9MzMyJm1hc3RlclJvb21JZD0zMzU2MTU1Jm1wdD1lWEl6UTNFMlRsZHJibWxZU1dKTVJVMVViRlJLVTNCc1duWllZVVZtY1daemVtTnNUbXhCY205M1FqZE5hbnBTVnl0dVoyUmtjbXhXTW5Gb1VVSnViRTFOTkRGV2RHTkZjV3hhTVEmVG90YWxQcmljZT0zMTMwLjg4JlRvdGFsVGF4PTMxMy44MCZUb3RhbEZlZT0xNDEuMTImVG90YWxTdXJjaGFyZ2U9MCZtY3VyPVBIUCJ9&amp;utid=5363fe81-b195-8c87-0242-5b8d6ba34f43&amp;tm_stars=4&amp;client_id=skyscanner_app&amp;redirect_delay=1000&amp;price_policy=2&amp;pre_redirect_id=421fb3a2-105e-2f30-834c-e6a598810ac8&amp;tm_city_code&amp;max_price=5486&amp;guests=1&amp;request_id=421fb3a2-105e-2f30-834c-e6a598810ac8&amp;tm_country_code=PH</t>
  </si>
  <si>
    <t>14.0968709, 120.9421288</t>
  </si>
  <si>
    <t>Nuat Thai - Tagaytay, Tagaytay-Nasugbu Road, Purok 84, Kaybagal South, Tagaytay, Cavite, Calabarzon, 4120, Philippines</t>
  </si>
  <si>
    <t>A stay at Summit Ridge Tagaytay places you in the heart of Tagaytay, steps from Summit Ridge Promenade and 9 minutes by foot from Sky Ranch. This 4-star hotel is 1.8 mi (3 km) from Our Lady Of Lourdes Parish and 2.2 mi (3.6 km) from Olivarez College Tagaytay.
Take advantage of recreation opportunities including an outdoor pool and a fitness center. Additional amenities at this hotel include complimentary wireless Internet access, concierge services, and wedding services.
Enjoy a meal at Cafe Summit, or stay in and take advantage of the hotel's room service (during limited hours). Relax with your favorite drink at the bar/lounge or the poolside bar. Full breakfasts are available daily from 6:00 AM to 10 AM for a fee.
Featured amenities include a business center, dry cleaning/laundry services, and a 24-hour front desk. Free self parking is available onsite.
Make yourself at home in one of the 108 air-conditioned rooms featuring LCD televisions. Rooms have private balconies. Complimentary wireless Internet access keeps you connected, and cable programming is available for your entertainment. Private bathrooms with showers feature complimentary toiletries and hair dryers.
Extra Bed Policy
Please note that extra beds are subject to additional charges.
Guests who require an extra bed are kindly requested to contact the property directly in advance to arrange for availability and applicable fees</t>
  </si>
  <si>
    <t>One Tagaytay Place Hotel Suites by Adie</t>
  </si>
  <si>
    <t>www.skyscanner.com.ph/hotel_deeplink/4.0/PH/en-US/PHP/h_ct/46996547/2026-03-02/2026-03-03/hotel/hotel/hotels?legacy_provider_id=31&amp;rooms=1&amp;hb_data=Sail9jRky2opgjoxe9NJX-c7DVPsn5tS-Y0lENvgXkYernefCGymSvqYmiJF0uHpmzrZMmIt6qZOVdl41MVcz6mOwfCMjOTkHOJDfWvYK1UIsLd8StqUW7vzpeSTE5nvTxBqFTnVyt6VJn22o85ZG4JmD6ZH3HZfHkQFJGJRtrmhVpOREMIR7RI1q1wT0AjyXQIH6vqCDSFgvomEzb_stW1EHwyLOA5qMGXG_GE6jvOAhPZKTSaCtLZRviSX1dzSi1AsC2Beu_hxgT9ITa3E3f02PoSv4p21ahpH_zsjL0vMbejvjPOR8jrO_Xuax7ASNBJ8yV14dFfVlV2pKfJRBF8bsZqYbUIYv5cmRgY6zUTSyA_8UoagbjDn-MOCjhOVhwMF56Q5fbhJNtwLw-BKxqj9LLr8YOSiIXcEFeVS0A%3D%3D&amp;q_datetime_utc=2026-03-01T23%3A15%3A11&amp;ticket_price=1558&amp;quote_id=-1037914743095228195&amp;utid_state=1&amp;channel=iphone&amp;tm_place_name=Tagaytay&amp;deeplink_data=eyJmaWVsZHMiOnsic2lnbmF0dXJlIjoiN2UxODdmYTZhYjg0NjRkMWJlMTU4NDAzMGQwMDNlMDgifSwidXJsIjoiaHR0cHM6Ly9waC50cmlwLmNvbS9ob3RlbHMvcmVkaXJlY3Q%2FaG90ZWxpZD03MDA4MTAmY2l0eT0zNTgxMSZBbGxpYW5jZWlkPTEyNjA3JnNpZD04ODg4MzImY2hlY2tpbj0yMDI2LTAzLTAyJmNoZWNrb3V0PTIwMjYtMDMtMDMmc2hvcHBpbmdpZD05YTM4NGJiNzQxZmI0NzJjOWQ0MGUwZmZhODZhN2E3ZCZhZHVsdD0xJmNoaWxkcmVuPTAmYWdlcz0mbGFuZ3VhZ2U9ZW5waCZsb2NhbGU9ZW5fUEgmcm9vbWlkPTE3MzYzMjgzMDYmc3dpZD0wJnBheT1QUCZmZ3Q9MSZjcm49MSZjdXJyPVBIUCZ3a3A9MSZzdGFuZD1INHNJQUFBQUFBQUFfd0Q5QUFMX0Nsc0tBaGdCRWdRSUFSQUFHazhJOG9qNXV3WVlBREFBT1BzUm1BR0s0eXFvQVFDNEFRTEFBUURSQVNsY2o4TDF1SlJBNFFHNEhvWHJVVm1ZUU9nQl80WDZBb2dDSUlrRUFBQUFBQUFBQUFDZ0JBQ2hCUUFBQUFBQUFBQUFHaUE1WVRNNE5HSmlOelF4Wm1JME56SmpPV1EwTUdVd1ptWmhPRFpoTjJFM1pDQUVLUDZRazgwR1NBRlNCbUl3WWpnME9Wb2NDZ05RU0ZBUkVGZzV0TWgydmo4YUExQklVQ0VRV0RtMHlIYS1QMklGWlc1ZlVFaG91UlJ3QVhnQWlnRUhTQUY0QU1nQkFhb0JCd29ETURJeUVBTHlBU0k1WVRNNE5HSmlOelF4Wm1JME56SmpPV1EwTUdVd1ptWmhPRFpoTjJFM1pGOHdrZ0lCTkpvQ0FBQUFBUF9fQVFBQV9fOWJsQWVCX1FBQUFBIn0%3D&amp;utid=06aacb59-c322-594d-86bb-e1d77d00e071&amp;tm_stars=3&amp;client_id=skyscanner_app&amp;redirect_delay=1000&amp;price_policy=2&amp;pre_redirect_id=fb5f5ac8-18f4-655c-652a-69930a8f4707&amp;tm_city_code&amp;max_price=21600&amp;guests=1&amp;request_id=fb5f5ac8-18f4-655c-652a-69930a8f4707&amp;tm_country_code=PH</t>
  </si>
  <si>
    <t>14.1208806, 120.9683401</t>
  </si>
  <si>
    <t>Yellow Cab Pizza, Isaac O. Tolentino Avenue, Sungay West, Tagaytay, Cavite, Calabarzon, 4120, Philippines</t>
  </si>
  <si>
    <t>One Fine Day One Great Placeâ€¦ One Tagaytay PlaceHow would your perfect day unfold? If you haven't thought about it yet let One Tagaytay Place Hotel Suites in Tagaytay City suggest a couple of luxurious options on how you can spend it. Lounge in bed a little bit longer and enjoy the delicious comforts of a richly furnished guestroom. Revel in many delightful choices â€“ from beauty treatments to local delicacies â€“ at the commercial complex. Celebrate special occasions or hold large-scale conferences at the Aurora Grand Ballroom. Live that perfect day at One Tagaytay Place Hotel Suites which is just 90 minutes from Manila. When you get here you'll find even more fun things to do and you'll be staying longer than planned</t>
  </si>
  <si>
    <t>Lee Boutique Hotel Tagaytay</t>
  </si>
  <si>
    <t>www.skyscanner.com.ph/hotel_deeplink/4.0/PH/en-US/PHP/h_ct/46996547/2026-03-05/2026-03-06/hotel/hotel/hotels?legacy_provider_id=31&amp;rooms=1&amp;closed_user_group=general&amp;hb_data=ZhBPtCeWfdnI3szDC7Feh3Xz87SLhRQK1tgxs6VQ5dg6X9A99ipFgXI-icKTReVLNxmEZyy1GsB91l1l5LQYdySG6E_HuKat1H60IBv4c7B_XZhccb9wuoR9FawbtEAp8bYY4lZrWb40DYLTuO01M3y-RerQxomwEPKmzvpF9XAhiNgw7ovu_qTrA6USLkK9w8YQLIYNS05tzdc2RwNRj5qzD1iK5L4qeKRBlxCBfM21ZQt1xBziQ6O-dIY7BNtEQyIVCVOLKe50KPPMDQcgSXydXBYrZiBQ0gC_Nm15FM3Jy5YFJQXU7QUixSh7BEtAhUAs6pUzmMQ6fUVW9i1o1GExEc-fOjRtdnVEhyiBSZVSZLxmHEVG4WMn4fEHk3B7Z_xG1GhF2-CW5EW-BfwFfiHFv7KUikiBB4Iw63XhEA%3D%3D&amp;q_datetime_utc=2026-03-05T14%3A18%3A24&amp;ticket_price=1558&amp;quote_id=2735767351893946378&amp;utid_state=1&amp;channel=iphone&amp;price_without_closed_user_group=4962&amp;tm_place_name=Tagaytay&amp;deeplink_data=eyJmaWVsZHMiOnsic2lnbmF0dXJlIjoiOTA1OWNhNzVjOWZmNDVmYWIxOGU4MzI0ZDRjODdjMjAifSwidXJsIjoiaHR0cHM6Ly9waC50cmlwLmNvbS9ob3RlbHMvcmVkaXJlY3Q%2FaG90ZWxpZD03MDA4MTAmY2l0eT0zNTgxMSZBbGxpYW5jZWlkPTEyNjA3JnNpZD04ODg4MzImY2hlY2tpbj0yMDI2LTAzLTA1JmNoZWNrb3V0PTIwMjYtMDMtMDYmc2hvcHBpbmdpZD1hODBiYjg5MWRjYWU0OTY5OTBhMmQ3MzYzOTYxMGUxNCZhZHVsdD0xJmNoaWxkcmVuPTAmYWdlcz0mbGFuZ3VhZ2U9ZW5waCZsb2NhbGU9ZW5fUEgmcm9vbWlkPTE3MzYzMjgzMDYmc3dpZD0wJnBheT1QUCZmZ3Q9MSZjcm49MSZjdXJyPVBIUCZ3a3A9MSZzdGFuZD1INHNJQUFBQUFBQUFfd0Q5QUFMX0Nsc0tBaGdCRWdRSUFSQUFHazhJOG9qNXV3WVlBREFBT1BzUm1BR0s0eXFvQVFDNEFRTEFBUURSQVNsY2o4TDF1SlJBNFFHNEhvWHJVVm1ZUU9nQl80WDZBb2dDSUlrRUFBQUFBQUFBQUFDZ0JBQ2hCUUFBQUFBQUFBQUFHaUJoT0RCaVlqZzVNV1JqWVdVME9UWTVPVEJoTW1RM016WXpPVFl4TUdVeE5DQUVLT0tncHMwR1NBRlNCbVk0Tm1RNFlsb2NDZ05RU0ZBUlJ3TjRDeVFvdmo4YUExQklVQ0ZIQTNnTEpDaS1QMklGWlc1ZlVFaG92QlJ3QVhnQWlnRUhTQUY0QU1nQkFhb0JCd29ETURJeUVBTHlBU0poT0RCaVlqZzVNV1JqWVdVME9UWTVPVEJoTW1RM016WXpPVFl4TUdVeE5GOHlrZ0lCTkpvQ0FBQUFBUF9fQVFBQV9fOFdHeW1jX1FBQUFBIn0%3D&amp;utid=eb808923-5408-6a88-b4c7-d06a41caff44&amp;tm_stars=3&amp;client_id=skyscanner_app&amp;price_policy=2&amp;pre_redirect_id=7a309f2a-d2cb-b278-a802-8a02f4c63138&amp;tm_city_code&amp;max_price=21600&amp;guests=1&amp;request_id=7a309f2a-d2cb-b278-a802-8a02f4c63138&amp;tm_country_code=PH</t>
  </si>
  <si>
    <t>14.1157484, 120.9626441</t>
  </si>
  <si>
    <t>Isaac O. Tolentino Avenue, Iruhin West, Iruhin South, Tagaytay, Cavite, Calabarzon, 4120, Philippines</t>
  </si>
  <si>
    <t>When you stay at Lee Boutique Hotel Tagaytay in Tagaytay, you'll be in the business district, within a 5-minute drive of Olivarez College Tagaytay and Our Lady Of Lourdes Parish. This hotel is 0.9 mi (1.4 km) from Ayala Malls Serin and 1.2 mi (1.9 km) from Orlina Museum.
Pamper yourself with onsite massages or enjoy recreation amenities such as an outdoor pool. Additional amenities at this hotel include complimentary wireless internet access, concierge services, and a reception hall.
Satisfy your appetite for lunch at the hotel's restaurant, Oui, or stay in and take advantage of the room service (during limited hours). Cooked-to-order breakfasts are available daily from 6:30 AM to 10:30 AM for a fee.
Featured amenities include a computer station, complimentary newspapers in the lobby, and a 24-hour front desk. Free self parking is available onsite.
Make yourself at home in one of the 19 air-conditioned rooms featuring refrigerators. Complimentary wireless internet access keeps you connected, and cable programming is available for your entertainment. Bathrooms feature shower/tub combinations with rainfall showerheads and complimentary toiletries. Conveniences include safes and desks, and housekeeping is provided daily.</t>
  </si>
  <si>
    <t>The NEST Tagaytay</t>
  </si>
  <si>
    <t>www.skyscanner.com.ph/hotel_deeplink/4.0/PH/en-US/PHP/h_ad/130072831/2026-03-02/2026-03-03/hotel/hotel/hotels?legacy_provider_id=22&amp;rooms=1&amp;closed_user_group=general&amp;hb_data=A3yYw7lFg1LVTn6fZrzFs0HVcGNCjYjjE46AaWozkG72YgXXXcehpfQbhVHPFBAbMv0bXPFwaj-_lrfxAUA-DkjMQ-8zqVkYCXcKlqnzpb3ezWamkMLlI2jJER3uncywabCavExyH6gRDKP1-E1v37OgqzGHQaGXL5xgRyL8QkSkhQjH11POOC9xHAtGDVSxAHo4JeU2y_xsfMy086oXOaFYvOGCyrAXxf0X9D8wPFOshpsGawjBo3vCY_SngIcnPpVewzv_5Mz732zyG8ODHPOsstwAbNqvIm45cDsAGLxQ1hRdq6-EcadOGyoPlE8IbnMYA3VL5H4cA9prVleMrSwlPZR47gGVgC_PyfXKNB4zxLwvnk_HgULDWEW_nTNyDMaHeqTYQTb9RMdVo6xL7VVyZsh4JqoXfHQb2xUgsAnX&amp;q_datetime_utc=2026-03-01T23%3A15%3A11&amp;ticket_price=3592&amp;quote_id=2477148629404820309&amp;utid_state=1&amp;channel=iphone&amp;price_without_closed_user_group=7266&amp;tm_place_name=Baguio&amp;deeplink_data=eyJmaWVsZHMiOnsic2lnbmF0dXJlIjoiYmI5MTY5YjdjZDc3OWE3Mzg3NDkzYTZhOWViNDg4MTAifSwidXJsIjoiaHR0cHM6Ly93d3cuYWdvZGEuY29tL3BhcnRuZXJzL3BhcnRuZXJzZWFyY2guYXNweD9jaWQ9MTg0NjM4MyZoaWQ9MzM3Mzg3JmN1cnJlbmN5PVBIUCZjaGVja2luPTIwMjYtMDMtMDImY2hlY2tvdXQ9MjAyNi0wMy0wMyZOdW1iZXJvZkFkdWx0cz0xJk51bWJlcm9mQ2hpbGRyZW49MCZSb29tcz0xJm1jaWQ9Mjg4ODgmbWFzdGVyUm9vbUlkPTMyMjE1MTUmbXB0PWFGZzFTWHBvWmtVME0yYzFTblZ3ZGpaYWRIbFdOMGRVT1hveE1ubHBSVnAyTUU5V2NEaHRjMjVVU0RCVGNHWXdkVUkzU0hBdlprSkpkVm80ZUhVdlpIQnhVelZUZVVGclpIRk1aa2RUZHowJlRvdGFsUHJpY2U9MzU5MS42MSZUb3RhbFRheD0zODQuODEmVG90YWxGZWU9MC4wMCZUb3RhbFN1cmNoYXJnZT0wJm1jdXI9UEhQIn0%3D&amp;utid=341003a2-9d7d-a421-ce29-cf024abf7641&amp;tm_stars=3&amp;client_id=skyscanner_app&amp;redirect_delay=1000&amp;price_policy=2&amp;pre_redirect_id=7a212e6b-bdca-ba5e-6fcc-3867123f0f13&amp;tm_city_code=BAGP&amp;max_price=10924&amp;guests=1&amp;request_id=7a212e6b-bdca-ba5e-6fcc-3867123f0f13&amp;tm_country_code=PH</t>
  </si>
  <si>
    <t>14.1260341, 120.9967417</t>
  </si>
  <si>
    <t>Little Star Child Development Center, Isaac O. Tolentino Avenue, Sungay East, Tagaytay, Cavite, Calabarzon, 4120, Philippines</t>
  </si>
  <si>
    <t>Mines View Park Hotel</t>
  </si>
  <si>
    <t>www.skyscanner.com.ph/hotel_deeplink/4.0/PH/en-US/PHP/h_bc/130072831/2026-03-05/2026-03-06/hotel/hotel/hotels?legacy_provider_id=13&amp;rooms=1&amp;closed_user_group=apps&amp;hb_data=hieqiNwYXD6wiqheZ_nKAiEOcP2CB4v_8YTIjFxzPR_ebd60PGAw98ESu8TKVu-7l9zSl7w0aoI52HrPuVxce1RLm4P3ZehQN1SbvUzpa6rkxXqEmpDjND5VdLfah2tEwBA3NhJeGyU05tQ2IcgRfQSKvgL3TwaTXjvQWTo4TTmeWZlpouVM7MeUAEgfMAUZJ8Mkvhw9kIeOYYUQ94zRc2GP5E6j-46Fn80yuq0vRbXHYdnybppqqTU2q05RaCTJkMg2_rrbRsSVsnnKwIbd_AkNrBzTWIVBsZ_rZ1Tov6QnnHTPe5F-Vw2OEr0GaxaueBQAXVHKNxMJAMCjJk5MnNbH8MZKwk5PlfQ56pBeMEgxqo2yy8bp3bUHbF0qIADjKSfy2MmJGbBR1xoYNrKVoqhxv8gRYm8zKpi_R0FTPvKsKfHiSbXn&amp;q_datetime_utc=2026-03-05T12%3A19%3A36&amp;ticket_price=5139&amp;quote_id=-7243511859930480138&amp;utid_state=1&amp;channel=iphone&amp;price_without_closed_user_group=6261&amp;tm_place_name=Baguio&amp;deeplink_data=eyJmaWVsZHMiOnsic2lnbmF0dXJlIjoiNTAzYjc0MzQ0MzNkMjdhYTRiNGZiN2QzMjdiN2NhNTgiLCJibG9ja19pZCI6IjI3MTYxMDcxNV8xMDYyNTY1NDZfMF8xXzAifX0%3D&amp;utid=13d0a512-e9fc-b432-ac02-350373b9371b&amp;tm_stars=3&amp;client_id=skyscanner_app&amp;price_policy=2&amp;pre_redirect_id=e506dd77-2987-7ab6-b871-21677ec83693&amp;tm_city_code=BAGP&amp;max_price=10920&amp;guests=1&amp;request_id=e506dd77-2987-7ab6-b871-21677ec83693&amp;tm_country_code=PH</t>
  </si>
  <si>
    <t>14.1191848, 120.9655418</t>
  </si>
  <si>
    <t>C. Apostol Street, Mines View Condominium, Gibraltar, District 1, Baguio, Cordillera Administrative Region, 2600, Philippines</t>
  </si>
  <si>
    <t>When you stay at Mines View Park Hotel in Baguio, you'll be in the mountains, within a 10-minute drive of Session Road and Burnham Park. This hotel is 0.1 mi (0.2 km) from Mines View Park and 0.5 mi (0.9 km) from Good Shepherd Convent.
Enjoy recreational amenities such as a fitness center and karaoke. Additional amenities at this hotel include complimentary wireless internet access, concierge services, and gift shops/newsstands.
Grab a bite to eat at the hotel's restaurant, which features a bar/lounge, or stay in and take advantage of the room service (during limited hours). Cooked-to-order breakfasts are available daily from 7 AM to 10 AM for a fee.
Featured amenities include complimentary newspapers in the lobby, dry cleaning/laundry services, and a 24-hour front desk. Guests may use a roundtrip airport shuttle for a surcharge, and free self parking is available onsite.
Make yourself at home in one of the 27 individually decorated guestrooms, featuring minibars and LED televisions. Rooms have private balconies or patios. Complimentary wired internet access keeps you connected, and cable programming is available for your entertainment. Bathrooms feature showers with rainfall showerheads and complimentary toiletries.</t>
  </si>
  <si>
    <t>D Square Tagaytay</t>
  </si>
  <si>
    <t>www.skyscanner.com.ph/hotel_deeplink/4.0/PH/en-US/PHP/h_bc/203952273/2026-03-02/2026-03-03/hotel/hotel/hotels?legacy_provider_id=13&amp;rooms=1&amp;closed_user_group=apps&amp;hb_data=jd8oody47CZ5qGs8bP2i2zOl9NmtYKQv7cd3cHDR7nFggsh2oahM_g64BFfhj33cq-UT4gURkymzp8QdEjJXjkXDFboQmS-KA5s8c7QCbjDMbU11a4DWg0SWtT_BgoZTgMwHycgmE7SLqyWhzSLC9wbGjtlorCt0vVXCMi4X4_--pEHv8qhaEDnC4FEyO_lwUM_FYWsZ1OTExYeg4VStpTp4DAEHg-Lj8ss5xSbEnzOjhMGWPCW_yq01AhMJ3zP0J5ojJ3wYKvYZS19RR6a2Wa78Da8zov5Z11N7SASZlfVJ71QIdSBQG6Jk_5nSW8FUVVn5LkPbTXi4XaqFaE7DHrdVBC2Uqekb370kcWQthh8ECaYNoUwCqhEv3xKD5wMmtZNGIYXDpoAOmKCdErT-kBfdMPV_b3pJkYVixH5-eY2Ni1QWmew%3D&amp;q_datetime_utc=2026-03-01T23%3A15%3A14&amp;ticket_price=2673&amp;quote_id=-5932329690708470182&amp;utid_state=1&amp;channel=iphone&amp;price_without_closed_user_group=5625&amp;tm_place_name=Tagaytay&amp;deeplink_data=eyJmaWVsZHMiOnsic2lnbmF0dXJlIjoiOWFkNDMwNzEwODVmOTZjMmUzMGZiYTNmNmE3NTMzOWEiLCJibG9ja19pZCI6IjM3MTA1OTAwMl8zNDQ2MzIxMzhfMF8wXzBfMjU0MTE0In19&amp;utid=477560b2-d619-3823-d0ac-36aeda368d29&amp;tm_stars=0&amp;client_id=skyscanner_app&amp;redirect_delay=1000&amp;price_policy=2&amp;pre_redirect_id=cc7c04d5-a45f-2c0d-001a-720b02f7ea0a&amp;tm_city_code&amp;max_price=9003&amp;guests=1&amp;request_id=cc7c04d5-a45f-2c0d-001a-720b02f7ea0a&amp;tm_country_code=PH</t>
  </si>
  <si>
    <t>14.098427, 120.9265842</t>
  </si>
  <si>
    <t>Villa Pura, Tolentino West, Tagaytay, Cavite, Calabarzon, 4120, Philippines</t>
  </si>
  <si>
    <t>D Square Tagaytay in Tagaytay provides accommodations with a terrace and a shared lounge. This homestay offers air-conditioned accommodations with a balcony and free Wifi. The homestay provides an infinity pool and a shared kitchen.</t>
  </si>
  <si>
    <t>The Lakeview Suites</t>
  </si>
  <si>
    <t>www.skyscanner.com.ph/hotel_deeplink/4.0/PH/en-US/PHP/h_ct/47002686/2026-03-02/2026-03-03/hotel/hotel/hotels?legacy_provider_id=31&amp;rooms=1&amp;hb_data=Lc1V_cftrMy1G1nva8IjhoN4XdFgW9T-aMe1FPmPtkg913NmtZa2watpNgfo5Nd0pU9sd15O5ZVsWWyICm-haOT8Ni3VDDZDtdZkv_JjMBgdx-Gy9S1OdW8Shool6F30J5ImANeC-wu3xYSyVhcXZ_3PfP7ygkj1mgRl_YvkbUVoJ4uZrOreT9tqV9vUPVf-IIi2hXvhwqF5feWX7KVNWdw2iKIxgYL69X8A6SOvyu_xuQ5hateG29zgcQIFHVtKUKPt2DR3p7lZSmZhnYaseb3PewYC6wxKqQUTs46YpSbzAK8a8bkVWjNigzElxSDo6cnTzxIknovwNQ4Wc5El4wESH2otQBqMRxfPqCTFNqlCfPIxSXH61YngDg6KYQQpWXwtjIvUjc6rX0VSGdanUd4QRwVMFDTBGXIWq1Tf2A%3D%3D&amp;q_datetime_utc=2026-03-01T23%3A15%3A18&amp;ticket_price=7608&amp;quote_id=2088257641262952079&amp;utid_state=1&amp;channel=iphone&amp;tm_place_name=Tagaytay&amp;deeplink_data=eyJmaWVsZHMiOnsic2lnbmF0dXJlIjoiOGZlZmI1ZDk3NDcxOGJiMjFkODkwYjMxYjc4ZTkyMmYifSwidXJsIjoiaHR0cHM6Ly9waC50cmlwLmNvbS9ob3RlbHMvcmVkaXJlY3Q%2FaG90ZWxpZD02OTgzMzkmY2l0eT0zNTgxMSZBbGxpYW5jZWlkPTEyNjA3JnNpZD04ODg4MzImY2hlY2tpbj0yMDI2LTAzLTAyJmNoZWNrb3V0PTIwMjYtMDMtMDMmc2hvcHBpbmdpZD0xYjk5YmFmOTNlY2Y0YTg2OGNlOGIxMzhlMzc2ZTFlZiZhZHVsdD0xJmNoaWxkcmVuPTAmYWdlcz0mbGFuZ3VhZ2U9ZW5waCZsb2NhbGU9ZW5fUEgmcm9vbWlkPTE1NTY3MjAxODcmc3dpZD0wJnBheT1QUCZmZ3Q9MSZjcm49MSZjdXJyPVBIUCZ3a3A9MSZzdGFuZD1INHNJQUFBQUFBQUFfd0FKQWZiLUNtY0tBaGdCRWdRSUFSQUFHbHNJdTlTbTVnVVNDVGsyTnpFME1UVXdNaGdBTUtnQk9LVVNtQUhqenlxb0FRQzRBUUxBQVFMUkFZX0M5U2djVmJwQTRRR3VSLUY2VkxpOVFPZ0J6OFNzRG9nQ0lJa0VqOEwxS0Z3dlRVQ2dCQUNoQmV4UnVCNkZBcFZBR2lBeFlqazVZbUZtT1RObFkyWTBZVGcyT0dObE9HSXhNemhsTXpjMlpURmxaaUFFS0lPUms4MEdTQUZTQmpneFlqWXpZVm9jQ2dOVlUwUVJ3b2FuVjhweUcwQWFBMUJJVUNFUVdEbTB5SGEtUDJJRlpXNWZVRWhvdVJSd0FYZ0FpZ0VIU0FGNEFNZ0JBYW9CQndvRE1ESXhFQUx5QVNJeFlqazVZbUZtT1RObFkyWTBZVGcyT0dObE9HSXhNemhsTXpjMlpURmxabDh3a2dJQk5Kb0NBQUFBQVBfX0FRQUFfXzgyNHRKNkNRRUFBQSJ9&amp;utid=37050ef9-74b0-b6c6-fd54-73a810126b73&amp;tm_stars=5&amp;client_id=skyscanner_app&amp;redirect_delay=1000&amp;price_policy=2&amp;pre_redirect_id=e6545a98-a639-f05d-21c9-3b0cc1e464bb&amp;tm_city_code&amp;max_price=10905&amp;guests=1&amp;request_id=e6545a98-a639-f05d-21c9-3b0cc1e464bb&amp;tm_country_code=PH</t>
  </si>
  <si>
    <t>14.095416, 120.934674</t>
  </si>
  <si>
    <t>Tagaytay-Nasugbu Road, Mendez Crossing East, Tagaytay, Cavite, Calabarzon, 4120, Philippines</t>
  </si>
  <si>
    <t>With a stay at The Lakeview Suites in Tagaytay, you'll be within a 5-minute drive of Sky Ranch and Summit Ridge Promenade. This hotel is 2.5 mi (4 km) from Puzzle Mansion and 3.4 mi (5.5 km) from Olivarez College Tagaytay.
Take in the views from a terrace and a garden and make use of amenities such as complimentary wireless internet access.
Enjoy a satisfying meal at Feeding Tokyo by Lakeview serving guests of The Lakeview Suites . Cooked-to-order breakfasts are available daily from 8:00 AM to 10:00 AM for a fee.
The front desk is staffed during limited hours. Free self parking is available onsite.
Make yourself at home in one of the 8 air-conditioned rooms featuring flat-screen televisions. Cable television is provided for your entertainment. Private bathrooms with showers feature complimentary toiletries and bidets. Housekeeping is provided daily, and rollaway/extra beds (surcharge) can be requested.</t>
  </si>
  <si>
    <t>Taal Vista Hotel</t>
  </si>
  <si>
    <t>www.skyscanner.com.ph/hotel_deeplink/4.0/PH/en-US/PHP/h_h1/47002686/2026-03-05/2026-03-06/hotel/hotel/hotels?legacy_provider_id=927111&amp;rooms=1&amp;closed_user_group=mobile&amp;hb_data=_P2EConL8F_hcaRGdkuu0iKy3KUoggI_4UHxas-GbD3kAQxkDxfGvFPAweV_c233fzAMSZEpqkfrT4xL-AM-P78l88ApasDbv_7CX10VI-zY7yhBGWegKBuOB68i9a14id82S6yPfX1FhDKODiUvslLlWwsnqTs3oyJe4d-ZVfZK47qfsVGACKXD2Elwow3t0L5-6mWpFgAfrJ1awBbPVvnHsRxTjh-qU4DudjZk4NZQOHBQz5oNOB4_QlsPw4Y3WZeN8I4GdU6aHJayMm3SeEULNiM%3D&amp;q_datetime_utc=2026-03-05T14%3A18%3A27&amp;ticket_price=9522&amp;quote_id=-7185836891420602266&amp;utid_state=1&amp;channel=iphone&amp;price_without_closed_user_group=15870&amp;tm_place_name=Tagaytay&amp;deeplink_data=eyJmaWVsZHMiOnsic2lnbmF0dXJlIjoiMmY4MGZjZjQzZjMwNzlkMjQwMmRkZGUyODcyMDA1NWMifSwidXJsIjoiaHR0cHM6Ly9waC5ob3RlbHMuY29tL0hvdGVsLVNlYXJjaD90cGlkPTMyMTQmbXBlPTE3NzI3MjAyMjYmZW5kRGF0ZT0yMDI2LTAzLTA2JmFkdWx0cz0xJmxvY2FsZT1lbl9QSCZjaGlkPWVkNzU4NTk5LTRjNzUtNDdiYi04NWUwLWY2MzU2NDM3NDM0YSZlYXBpZD00NCZtY3RjPTMmc3RhcnREYXRlPTIwMjYtMDMtMDUmbXBkPVBIUCZtcG49MjAwMTI3MDQ1JmN1cnJlbmN5PVBIUCZyYXRlcGxhbmlkPTIwNzUwMDgwNyZtcG09MjQmbXBwPTEmbXBvPUVDJnNlbGVjdGVkPTE0MDQwNDQmbXBiPTEwNzYuNzcmbXBxPTg0NDUuMjMmbXBhPTg0NDUuMjMifQ%3D%3D&amp;utid=400e45fd-ad68-763a-cdbb-3fd89adc0ac3&amp;tm_stars=5&amp;client_id=skyscanner_app&amp;price_policy=2&amp;pre_redirect_id=bc1cc875-b7aa-a3c1-5a00-04432919d609&amp;tm_city_code&amp;max_price=10902&amp;guests=1&amp;request_id=bc1cc875-b7aa-a3c1-5a00-04432919d609&amp;tm_country_code=PH</t>
  </si>
  <si>
    <t>14.1148499, 120.9610179</t>
  </si>
  <si>
    <t>Veranda, Tagaytay-Nasugbu Road, Kaybagal South, Tagaytay, Cavite, Calabarzon, 4120, Philippines</t>
  </si>
  <si>
    <t>Located an hour away from the hustle and bustle of Manila, Taal Vista Hotel offers accommodations in Tagaytay City. Built in 1939, the English Tudor-styled mansion Hotel has become part of the Filipino heritage.</t>
  </si>
  <si>
    <t>New Orleans Hotel Tagaytay</t>
  </si>
  <si>
    <t>https://www.google.com/maps/place/Estancia/data=!4m11!3m10!1s0x33bb0311974b8f2f:0x34c81260ad6a9fcd!5m3!1s2026-03-01!4m1!1i2!8m2!3d14.1246651!4d120.9701787!16s%2Fg%2F1tcwt7x6!19sChIJL49LlxEDuzMRzZ9qrWASyDQ?authuser=0&amp;hl=en&amp;rclk=1</t>
  </si>
  <si>
    <t>14.1246651, 120.9701787</t>
  </si>
  <si>
    <t>Estancia Resort Hotel, Isaac O. Tolentino Avenue, Purok 159, Tolentino West, Tagaytay, Cavite, Calabarzon, 4120, Philippines</t>
  </si>
  <si>
    <t>Estancia</t>
  </si>
  <si>
    <t>www.skyscanner.com.ph/hotel_deeplink/4.0/PH/en-US/PHP/h_bc/218549790/2026-03-02/2026-03-03/hotel/hotel/hotels?legacy_provider_id=13&amp;rooms=1&amp;closed_user_group=apps&amp;hb_data=9aDSoGDsBo5IXzDDXeQcb-0EWW0sxt9u1YIdr7u5WEn_kBxQ3KvwzC3S7Eny4JOJcXlI1vJk3EbTZyPNTP-4DC8ThLblHCFMBgc5JK9UFRrIIa5DgpzFZOhuSt6_BX9bFT95VOcbfCsEDlKkM2Nv-10n51k4s0gQnVwLDehPf-3nIbMxKzIDx-u3n7bRKeiJT1uNxXs0tpawzOM6uuQXFQRDKDuKqY6GWI_jLR2W38JHFuktwCTDiGknm9SbJe6Yj6jjd9ZidEdgAydXPtYB_o87leMAaW-X5tUPrHyNH9l8dQ7kJKwB_tWaNsOXI62om5hN7VyCJAM7chRYFNiiQUHKmqMPD5GDsKPW-mu5Ap8p6EDMJwmIRad594B9nz7unfaJiXW9Qagvx8x6j2wTs8_-TiI2m-rkENvrjw87KjsLg3yiQAw%3D&amp;q_datetime_utc=2026-03-01T23%3A15%3A20&amp;ticket_price=3609&amp;quote_id=-714212630720058221&amp;utid_state=1&amp;channel=iphone&amp;price_without_closed_user_group=6356&amp;tm_place_name=Tagaytay&amp;deeplink_data=eyJmaWVsZHMiOnsic2lnbmF0dXJlIjoiOGRmMTI1NGNkNTMzODg5N2NiODA1ZjgwYjE0NGQxOWUiLCJibG9ja19pZCI6IjczOTI4NTIwMV8zMjg1ODIyMTlfMl8yXzAifX0%3D&amp;utid=caabbb95-bdde-cee7-28c3-acc4fc30323d&amp;tm_stars=3&amp;client_id=skyscanner_app&amp;redirect_delay=1000&amp;price_policy=2&amp;pre_redirect_id=d529819e-8434-6f7c-cc68-dfd4f2c64e92&amp;tm_city_code&amp;max_price=9536&amp;guests=1&amp;request_id=d529819e-8434-6f7c-cc68-dfd4f2c64e92&amp;tm_country_code=PH</t>
  </si>
  <si>
    <t>14.0999106, 120.9270588</t>
  </si>
  <si>
    <t>Hotel Casiana ad Residences, Tagaytay-Nasugbu Road, Kaybagal South, Tagaytay, Cavite, Calabarzon, 4120, Philippines</t>
  </si>
  <si>
    <t>Hotel Casiana and Events Center Tagaytay</t>
  </si>
  <si>
    <t>www.skyscanner.com.ph/hotel_deeplink/4.0/PH/en-US/PHP/h_h1/218549790/2026-03-05/2026-03-06/hotel/hotel/hotels?legacy_provider_id=927111&amp;rooms=1&amp;closed_user_group=mobile&amp;hb_data=v7KYOvSoL52RjmoE6N3_WiwxQyUapU1vh4Z5F5-0p_zB4hlMplqTy1BzwOwjMy8b_OZKF8mazwP9T56b-EP1GczMiKtGPxX8g9LTmSNDD-qLJkPvU-cw4hNXp5_rzr9RpPMPkRnDI0HxsUQorDpSO2rDMd3hTLrd--xKbWWrPapW3hsk4ARf8JfW3ACjC0s4lJEiq0axzReQMq7UgGZFXAJGRO8PIFtPPwtkZ9cP_yShaTgGxkW48sEddRiSyJcUO8GLvhnncmqr54SwxXdCESkMPSY%3D&amp;q_datetime_utc=2026-03-05T14%3A19%3A29&amp;ticket_price=4862&amp;quote_id=-7197079993334044971&amp;utid_state=1&amp;channel=iphone&amp;price_without_closed_user_group=8103&amp;tm_place_name=Tagaytay&amp;deeplink_data=eyJmaWVsZHMiOnsic2lnbmF0dXJlIjoiMjE1OTYxZDhkZGM4MjcwZmQ5NjI5ZTJkYmIyZWNkZjIifSwidXJsIjoiaHR0cHM6Ly9waC5ob3RlbHMuY29tL0hvdGVsLVNlYXJjaD90cGlkPTMyMTQmbXBlPTE3NzI3MTcyOTMmZW5kRGF0ZT0yMDI2LTAzLTA2JmFkdWx0cz0xJmxvY2FsZT1lbl9QSCZjaGlkPWRlYjJkNzY0LTMzZWMtNDBiMC1hODJiLWRiNWVhMDcxOTA0NCZlYXBpZD00NCZtY3RjPTMmc3RhcnREYXRlPTIwMjYtMDMtMDUmbXBkPVBIUCZtcG49MzE1ODEwNjg1JmN1cnJlbmN5PVBIUCZyYXRlcGxhbmlkPTQwODAyNTUwNCZtcG09MjQmbXBwPTEmbXBvPUVDJnNlbGVjdGVkPTcyMjY5Nzc1Jm1wYj05MDEuMTAmbXBxPTQzNTYuOTQmbXBhPTM5NjAuODUifQ%3D%3D&amp;utid=7a9b095c-f52a-ae83-9cbe-754c9e256ac7&amp;tm_stars=3&amp;client_id=skyscanner_app&amp;price_policy=2&amp;pre_redirect_id=b6da6b3f-64d9-a74e-a36e-39324338de94&amp;tm_city_code&amp;max_price=6407&amp;guests=1&amp;request_id=b6da6b3f-64d9-a74e-a36e-39324338de94&amp;tm_country_code=PH</t>
  </si>
  <si>
    <t>14.1221266, 120.9343643</t>
  </si>
  <si>
    <t>Hotel Casiana &amp; Events Center Tagaytay has an outdoor swimming pool, fitness center, a restaurant and bar in Tagaytay. This 3-star hotel offers an ATM and a concierge service.</t>
  </si>
  <si>
    <t>Hotel Kimberly Tagaytay</t>
  </si>
  <si>
    <t>www.skyscanner.com.ph/hotel_deeplink/4.0/PH/en-US/PHP/h_ad/46987247/2026-03-05/2026-03-06/hotel/hotel/hotels?legacy_provider_id=22&amp;rooms=1&amp;closed_user_group=general&amp;hb_data=A51YSi1SHB4cVFqd2VwKK7r1AAQQo7KFhBVobhT4Vid9sWiStm-b3LS37w_NMDzbDAe4nrd8_PpJ6p6GoNYQ8p3NWTd03ytRMlrfeuNxOEAJTnYu3-_tdKlArTkMByOIPOwVz7wDvIzfvMVzru4rW5BALG5TDXvyLdXnYexFOwXycjQfF9PFbkOh5XTjYF7nODE7ittgL75TO6AyNJtO5GtxThYtfA-mGfmP-NVPz-q_T7zvlV2KLs2nif-Ze8Ko-ucmcMVbW7WOYKx-1hPSEK2smvp0entrD1lYMMam74hNvgFuYAdR8efiqZZP716wOMm-gRuOYbhD0vyW3ZL9h_Dw7TdO0KpSYg3KUlWhhX-kHwkU6C9QT6NIGYB3WtTmtlGcAeFaAPs1Wd8b6U2HAXbjZIbKil0Xp8i4AQM2QYPY&amp;q_datetime_utc=2026-03-05T14%3A18%3A29&amp;ticket_price=5372&amp;quote_id=9208828069852726693&amp;utid_state=1&amp;channel=iphone&amp;price_without_closed_user_group=13434&amp;tm_place_name=Tagaytay&amp;deeplink_data=eyJmaWVsZHMiOnsic2lnbmF0dXJlIjoiN2YxMjkzNWQ1MTAyNGQxZTE5NTcwZmE3ZDAzMjNhZWMifSwidXJsIjoiaHR0cHM6Ly93d3cuYWdvZGEuY29tL3BhcnRuZXJzL3BhcnRuZXJzZWFyY2guYXNweD9jaWQ9MTg0NjM4MyZoaWQ9MTU5Mjk2JmN1cnJlbmN5PVBIUCZjaGVja2luPTIwMjYtMDMtMDUmY2hlY2tvdXQ9MjAyNi0wMy0wNiZOdW1iZXJvZkFkdWx0cz0xJk51bWJlcm9mQ2hpbGRyZW49MCZSb29tcz0xJm1jaWQ9MjgwMzcmbWFzdGVyUm9vbUlkPTMzMDQ3MzgmbXB0PWQyYzJSVkY0Yms1eWMweGFZMU5vTkc5VGNrMU1NbU5aZVVsVVlXOXJXSFJMY0drclNsbEVjV1UwU1M5VlQzVkNhbmx3Y0ZOeWNXZGllbEIwWTNKd1pURlNTWHBMUzA4eWMxaHJTZyZUb3RhbFByaWNlPTUzNzIuMzcmVG90YWxUYXg9NTc1LjYxJlRvdGFsRmVlPTAuMDAmVG90YWxTdXJjaGFyZ2U9MCZtY3VyPVBIUCJ9&amp;utid=a5335e43-52a2-8d69-494f-b830e59e0939&amp;tm_stars=4&amp;client_id=skyscanner_app&amp;price_policy=2&amp;pre_redirect_id=d5dd21a7-3a7f-6757-93b2-6eecae5cee79&amp;tm_city_code&amp;max_price=11900&amp;guests=1&amp;request_id=d5dd21a7-3a7f-6757-93b2-6eecae5cee79&amp;tm_country_code=PH</t>
  </si>
  <si>
    <t>14.124276, 120.9869191</t>
  </si>
  <si>
    <t>Hotel Kimberly Tagaytay, Daang Luma Street, Kaybagal North, Tagaytay, Cavite, Calabarzon, 4120, Philippines</t>
  </si>
  <si>
    <t>A stay at Hotel Kimberly Tagaytay places you in the heart of Tagaytay, within a 5-minute drive of Pink Sisters and Sky Ranch. This family-friendly hotel is 2.6 mi (4.2 km) from Our Lady Of Lourdes Parish and 2.7 mi (4.4 km) from Ayala Malls Serin.
Dip into one of the 3 outdoor swimming pools or enjoy other recreational amenities, which include a waterslide. Additional features at this hotel include concierge services, an arcade/game room, and wedding services. Getting to nearby attractions is a breeze with the complimentary area shuttle that operates within 10 km.
Satisfy your appetite for lunch or dinner at Ammay, a restaurant which specializes in Filipino cuisine, or stay in and take advantage of the room service (during limited hours). Quench your thirst with your favorite drink at the bar/lounge.
Featured amenities include a business center, complimentary newspapers in the lobby, and dry cleaning/laundry services. Planning an event in Tagaytay? This hotel has 850 square feet (79 square meters) of space consisting of conference space and a meeting room. A roundtrip airport shuttle is provided for a surcharge (available 24 hours), and free valet parking is available onsite.
Make yourself at home in one of the 50 air-conditioned rooms featuring minibars and DVD players. Your pillowtop bed comes with premium bedding. Rooms have private balconies. 32-inch LCD televisions are provided, with cable programming available. Bathrooms feature shower/tub combinations with rainfall showerheads and complimentary toiletries.</t>
  </si>
  <si>
    <t>T House Tagaytay</t>
  </si>
  <si>
    <t>www.skyscanner.com.ph/hotel_deeplink/4.0/PH/en-US/PHP/h_fd/130076785/2026-03-05/2026-03-06/hotel/hotel/hotels?legacy_provider_id=927050&amp;rooms=1&amp;closed_user_group=general&amp;hb_data=u-TEybFu_-VloviKypd1a7PreDMMNlxRRYTYgS2kB8qeu9oIAOCYk0s2csU00smqzlLuevS8wvnXFkUUOdvpcdIQStde6wHLeBw59AjAdheAIohevxNuHogFdQ7YKoJrZf0FHlzTIbWB_pWymu2zY2IAlRIh_K5k_J-NRowtA9Fl9y-BIoQ4uHodqQlHJ64MPhlNdiqOnBqtbEZPB8EzLgbYdliqp3Dn0XMvKA9MjylVYyvL1K2j1d7fLDi5F2dy37xcLn71sazIK-kIAtYE6Evdjp42fTVQkHfXM2VUNBsv0eV0P8DUpJ7V6ivrsh-WM6EAgNyBLp_UCCbjEtoJcRCvUxJrcsRGpD7KTLNrWE0-MQ7POBkhauESJFD8VdyhQ3wEg2IT9ZkdGPm4S2bMJQglYKvzBetriyl_76fTDdAmCQ%3D%3D&amp;q_datetime_utc=2026-03-05T14%3A18%3A28&amp;ticket_price=1914&amp;quote_id=-9108228248796651130&amp;utid_state=1&amp;channel=iphone&amp;price_without_closed_user_group=9552&amp;tm_place_name=Tagaytay&amp;deeplink_data=eyJmaWVsZHMiOnsic2lnbmF0dXJlIjoiM2EyNzdlYWMxM2ZmMzIxZDg5NzFiMjE2MmQ2YTQ3ZjYifSwidXJsIjoiaHR0cHM6Ly9kZWFscy52aW8uY29tP3NpZz1lYjUwZmYzNjEzZDU3MDczOWEwYzRlMTc0N2QyNDZkZGJiOTgwNGM0OTRkZWY3Njg4ZTcxZDk5YzNmYzkwYzE2MmQzMjMwMzIzNjM0MzczNDM4MzYmc2lnLWlzcz1tZXRhJnR1cmw9aHR0cHMlM0ElMkYlMkZ2aW8uY29tJTJGSG90ZWwlMkZTZWFyY2glM0ZjaGVja0luJTNEMjAyNi0wMy0wNSUyNmNoZWNrT3V0JTNEMjAyNi0wMy0wNiUyNmN1cnJlbmN5JTNEUEhQJTI2ZXB2JTNETVM0eSUyNmVzZCUzREFaSzVicGM1dVNsdWpRUGVzejZJcWNuZnBlblVCbTZmbmQ4d05BNlBiTlRQcl9XWHRObzNrbzNURHI2eDFZbjJoZzhYN0lQWlYteDRfMXNmZTFIRGx2UW1HTXBzOE90aUhjYXBOdFR0NnhjRV9NeVkwcU9nJTI2Zm9yY2VDdXJyZW5jeUNoYW5nZSUzRDElMjZmb3JjZUxhbmd1YWdlQ2hhbmdlJTNEMSUyNmhvdGVsSWQlM0QxNzM2MDM1JTI2bGFiZWwlM0RzcmMlMjUzRHNreXNjYW5uZXIlMjUyNnVjb3VudHJ5JTI1M0RQSCUyNTI2dWRldmljZSUyNTNEbW9iaWxlJTI1MjZob3RlbCUyNTNEMTczNjAzNSUyNTI2ZGF5JTI1M0Q1JTI1MjZtb250aCUyNTNEMDMlMjUyNnllYXIlMjUzRDIwMjYlMjUyNmxvcyUyNTNEMSUyNTI2b2ZmZXJpZCUyNTNEb3RUYnJtSlRBUDlvJTI1MjZwcmljZSUyNTNEMTkxMy43MCUyNTI2Y3VycmVuY3klMjUzRFBIUCUyNTI2dXNlcmxhbmclMjUzRGVuJTI1MjZfdGglMjUzRDU5YzBmZmNiMTUxYzBkYjM1Mzk1NTI4YTZkZDcwMTgzNzYwNDllZGEzMGFlYWM5YyUyNTI2ZHRzJTI1M0QxNzcyNzIwMjI5JTI1MjZvbHV0JTI1M0QxNzcyNzE4NzE1JTI1MjZjYW5QYXlMYXRlciUyNTNEZmFsc2UlMjUyNnJlcXVlc3RVc2VyR3JvdXAlMjUzRCUyNTI2b2ZmZXJVc2VyR3JvdXAlMjUzRHB1YmxpYyUyNmxhbmclM0RlbiUyNm90aSUzRGpZMEJCRGQycU1zJTI2cHJlZmVycmVkUmF0ZSUzRDE5MTMuNzAlMjZwcm9maWxlJTNEcjJkMm03M2tuOCUyNnJvb21zJTNEMSUyNnVzZXJDb3VudHJ5JTNEUEglMjZ1dG1fY2FtcGFpZ24lM0Rza3lzY2FubmVyJTI2dXRtX21lZGl1bSUzRGNwYyUyNnV0bV9zb3VyY2UlM0Rza3lzY2FubmVyIn0%3D&amp;utid=eba5d09b-6cce-475b-6807-c21196c1184a&amp;tm_stars=4&amp;client_id=skyscanner_app&amp;price_policy=2&amp;pre_redirect_id=99e346e2-c8da-b151-bc6a-8cb12099ac08&amp;tm_city_code&amp;max_price=2388&amp;guests=1&amp;request_id=99e346e2-c8da-b151-bc6a-8cb12099ac08&amp;tm_country_code=PH</t>
  </si>
  <si>
    <t>14.1227767, 120.9601824</t>
  </si>
  <si>
    <t>Isaac O. Tolentino Avenue, Tolentino East, Tolentino West, Tagaytay, Cavite, Calabarzon, 4120, Philippines</t>
  </si>
  <si>
    <t>parking, wifi, air_conditioning, non-smoking, internet_access, smoking_areas, iron, multilingual_staff, room_service, garden, express_check-in, express_check-out, lounge, shower, shuttle_service, luggage_storage, airport_shuttle, photocopier, fax, pants_press, golf_course, complimentary_bottled_water, horseback_riding</t>
  </si>
  <si>
    <t>Great care is taken to ensure guests experience comfort through top-notch services and amenities. Remain linked during your visit by utilizing the complimentary internet access available.The resort offers complimentary parking for guests who arrive with their own mode of transport. Effortlessly plan your daily activities and travel requirements with express check-in or check-out and luggage storage provided by the front desk services.Need some relaxation? Your room features room service to make your stay even more comfortable and enjoyable. The resort is completely smoke-free.In limited designated zones, smoking is exclusively permitted.Crafted for coziness, every guestroom provides an array of features, guaranteeing a tranquil night's sleep while maintaining the level of comfort. For a more enjoyable stay, select rooms at resort are equipped with linen service and air conditioning.For certain chosen rooms, guests can enjoy in-room amusement like television and cable TV as a part of their stay. Rest assured that your hydration needs will be met, as some guestrooms are equipped with bottled water, a coffee or tea maker, instant coffee and instant tea.Maintain your cleanliness and comfort using a hair dryer, toiletries and towels available in select guest restrooms. Begin your day on a delightful note with a scrumptious complimentary breakfast, consistently served at T House Tagaytay. Begin your holiday mornings right with your essential cup of coffee, offered daily at the cafe on-site.During your visit, indulge in a range of delightful culinary choices at resort to enhance your experience.Concerned about your dining preferences? Fret not! T House Tagaytay offers an assortment of culinary varieties featuring kosher choices, catering to all tastes.Enjoy an entertaining evening alongside your fellow travelers at resort's very own karaoke rooms and bar. Indulge in the numerous pursuits available at T House Tagaytay. Treat and spoil yourself by stopping at massage, hot tub and spa for a memorable experience. Begin your holiday perfectly by taking a plunge into the swimming pool.
The property region is currently entering the rainy season. T House Tagaytay is nestled on a spacious two-hectare property surrounded by lush, fruit-bearing trees. As a result of this natural environment, guests may encounter various insects such as beetles, bees, ants, crickets, and cicadas throughout the area. In particular, you may notice the distinct sounds produced by crickets and cicadas, especially during daytime till the evenings. We appreciate your understanding and thank you for your kind consideration.</t>
  </si>
  <si>
    <t>Rangya Hotel</t>
  </si>
  <si>
    <t>www.skyscanner.com.ph/hotel_deeplink/4.0/PH/en-US/PHP/h_ad/139435533/2026-03-05/2026-03-06/hotel/hotel/hotels?legacy_provider_id=22&amp;rooms=1&amp;closed_user_group=general&amp;hb_data=6WT39p4gVEmEoYqT-3SHqJ9CN3Su-vhTp2xPTdSgUGC2xtnbNCTOYIhMTzxIHqPaxFaDpu1t1xtyhiXoPuCUQmeCPeXMgLqF1OozLTH6qy1fZhsgcp-23mpuokRBGg2F_i1YZduiTaCr_Q1xCf7pSPz-BSRrYh221YYk_PaaWRsgqJFudDA5iOG74gx6hQLo8lmA5U3bi4V7YPOsjcNqthNaXYZLy0HAGUDMKqKjQ9xgi_ixwz2Bv1YIF-962iMkFGQHJFd7yilSFllIgI7zWWRMIGhgiAyZC_yASY0LnDlwM55yIY0Ls_9Rt0mCEqhrbGNvKFB3wz_ZipjaolY3m1IUbM8DPzgPhpgMiUsKHW98QpOh7LIXAM_4BnVTaP11VHEkCvYJyO9X4D3Pag0jz89GqdX8Csl2yML_zo5QWDg-&amp;q_datetime_utc=2026-03-05T14%3A19%3A33&amp;ticket_price=1825&amp;quote_id=-377394816268208639&amp;utid_state=1&amp;channel=iphone&amp;price_without_closed_user_group=4900&amp;tm_place_name=Tagaytay&amp;deeplink_data=eyJmaWVsZHMiOnsic2lnbmF0dXJlIjoiZWZmN2IwMjRjYjg3ZmM2MGE2OTU3MzE5ZGFmMzE3YzEifSwidXJsIjoiaHR0cHM6Ly93d3cuYWdvZGEuY29tL3BhcnRuZXJzL3BhcnRuZXJzZWFyY2guYXNweD9jaWQ9MTg0NjM4MyZoaWQ9MTE5NzQ4NiZjdXJyZW5jeT1QSFAmY2hlY2tpbj0yMDI2LTAzLTA1JmNoZWNrb3V0PTIwMjYtMDMtMDYmTnVtYmVyb2ZBZHVsdHM9MSZOdW1iZXJvZkNoaWxkcmVuPTAmUm9vbXM9MSZtY2lkPTMzMiZtYXN0ZXJSb29tSWQ9NzQ5ODY1OCZtcHQ9Ymk5VmR6RnBVelZXZVhRMFpGSk1kbmtyUWpGTFNUTlpTRTB2VDI1RE9UTTFka05MYTA5WmMwbFRaVVJ4V0hoMmFuaHNiV1F5TjJsMlpubFpSa012SzBacGRIbFVMMVIyYkdKSVJRJlRvdGFsUHJpY2U9MTgyNS4wNyZUb3RhbFRheD0yMTAuOTYmVG90YWxGZWU9MTU0LjA1JlRvdGFsU3VyY2hhcmdlPTAmbWN1cj1QSFAifQ%3D%3D&amp;utid=01833434-4de7-0d94-c545-30c004b5f0d8&amp;tm_stars=3&amp;client_id=skyscanner_app&amp;price_policy=2&amp;pre_redirect_id=e4d391c7-38e9-a8cf-2039-65e804176172&amp;tm_city_code&amp;max_price=2610&amp;guests=1&amp;request_id=e4d391c7-38e9-a8cf-2039-65e804176172&amp;tm_country_code=PH</t>
  </si>
  <si>
    <t>14.1031675, 120.93584</t>
  </si>
  <si>
    <t>Maitim II East, Tagaytay, Cavite, Calabarzon, 4120, Philippines</t>
  </si>
  <si>
    <t>parking, wifi, air_conditioning, non-smoking, internet_access, multilingual_staff, restaurant, bar</t>
  </si>
  <si>
    <t>Located in Tagaytay, 3.5 miles from Picnic Grove, Rangya Hotel has accommodations with a garden, free private parking, a shared lounge and a terrace. This 3-star hotel offers room service and free WiFi. Guests can have a drink at the snack bar.</t>
  </si>
  <si>
    <t>The Strype Hotel Tagaytay</t>
  </si>
  <si>
    <t>www.skyscanner.com.ph/hotel_deeplink/4.0/PH/en-US/PHP/h_bc/130409435/2026-03-05/2026-03-06/hotel/hotel/hotels?legacy_provider_id=13&amp;rooms=1&amp;hb_data=IrGmFGHAs28vvmAVPNIhjpet-OH1wtKb8jDJJQ50w1f0kyEPb4OH1z3DEXA_cy2pZQZ7EsluH-y_rQFdPiETMsejrLunfruEUDJ48u12iOFCeRrVqoT_76MkQUDOn_y3sgZgyK-QwEhZpaN382t-wpIxcPQcEwABh6WN25P3uJBm5qIvU0MTag_WOe6VgKyw44L2tBL0Lw7RF6jBIamgBgZKniQ9Y7waaWU_et2TG6_BvtPnIky7R3EXjWs5iZxk1TaKXMRPtiGc2yAYbR4qI3vEivtJcd8PpSMyuBd6dxeC7AC4bLaGusrLGamoIW_eXD1m1G1l8fKmNyx-otK73FOsntrPM6Ec0sg3H9pnlFMRS3ip8ivO3sPlyj7i_-fBzieXLtHW5mPULpnst5X6sp5AaSgDDXonFcOpsI99aqdKahw1T3Q%3D&amp;q_datetime_utc=2026-03-05T14%3A18%3A35&amp;ticket_price=2776&amp;quote_id=-3934711532768127631&amp;utid_state=1&amp;channel=iphone&amp;tm_place_name=Tagaytay&amp;deeplink_data=eyJmaWVsZHMiOnsic2lnbmF0dXJlIjoiMzFkMTJlNWViNDA5YzY4NzExOWNiNjZhZjAyYWJlODAiLCJibG9ja19pZCI6InYxX0NnRXRFTXdDR2lnS0hUSXdNall0TURNdE1EVlVNREE2TURBNk1EQXVNREF3S3pBM09qQXdFQUVZM3dFb0FUZ0JJZ0lJQVE9PV9DaU1Jdk9UU3Fna1FBaUFDS0pTdGdoVXdBa0FCU2dzeFJERXdNRkJmTVRBd1VGQ1lCUklDQ0FFYUJDZ0NNQUVpQkFnQ0dBST0ifX0%3D&amp;utid=343288c5-6b87-9d6e-0810-3a16240aeaa5&amp;tm_stars=3&amp;client_id=skyscanner_app&amp;price_policy=2&amp;pre_redirect_id=90c97030-1b4f-da0d-d976-5ad4551e54a2&amp;tm_city_code&amp;max_price=4831&amp;guests=1&amp;request_id=90c97030-1b4f-da0d-d976-5ad4551e54a2&amp;tm_country_code=PH</t>
  </si>
  <si>
    <t>14.1256553, 120.9803614</t>
  </si>
  <si>
    <t>Mahogany Avenue, Kaybagal South, Tagaytay, Cavite, Calabarzon, 4120, Philippines</t>
  </si>
  <si>
    <t>Located in Tagaytay, 5 miles from Picnic Grove, The Strype Hotel Tagaytay provides accommodations with a restaurant, free private parking and a bar. This 3-star hotel offers free WiFi. The hotel features family rooms.</t>
  </si>
  <si>
    <t>Jacobs Hill Tagaytay</t>
  </si>
  <si>
    <t>www.skyscanner.com.ph/hotel_deeplink/4.0/PH/en-US/PHP/h_fd/154646549/2026-03-05/2026-03-06/hotel/hotel/hotels?legacy_provider_id=927050&amp;rooms=1&amp;closed_user_group=apps&amp;hb_data=mEijg1cssAfVFtsS9kbPCn5UWxLNCnnuZ8KZmxk3p0UHW48MZ1j9ypJ4TA2vIf998e3xCBWFPKc11Zw3zq4g1hWxtAthOAqcR6b3jYU0PlBNsyXIoD8QKBNvEqXQw4CcIvXSBO3u7Y2mz9idHY8Fgl0546UVJTQnsihMGHebhHBjrbBKauqb1R-705hHoz9jhPkh1yU4xVAZ6U4ONWBuzL1dszZKnxXcDsuYZTbhYIkU-AuJxpTmCet1-i6yH6kkkSDr1ssBN0CIpldIG14_c4_jSSHj7xgWkqyUA3gM7FJyaeIuLaqQ7mFXI2-Otkb06xTeVcFZIR71-nBCueOLMWPdh12aFmy6XVTujwEnf-zefmCTetWNLkr6_SYl5H5Dl4PUseg71adj69L9DZfKSeC01t-FIGUsD-4AfbUIPKESOQ%3D%3D&amp;q_datetime_utc=2026-03-05T14%3A18%3A35&amp;ticket_price=1785&amp;quote_id=528890582149150224&amp;utid_state=1&amp;channel=iphone&amp;price_without_closed_user_group=3070&amp;tm_place_name=Tagaytay&amp;deeplink_data=eyJmaWVsZHMiOnsic2lnbmF0dXJlIjoiMWM0ZWNhYzFiMjYzMTU4OTBiMWQyNDI4YTdkNDcyNDUifSwidXJsIjoiaHR0cHM6Ly9kZWFscy52aW8uY29tP3NpZz1jZjAxZTk3ZmY5Y2VkM2Y0MjEyOTM1ZGNjNGExZWYxOTkxMTQ1ZDNmNjJmOTBiYWVhMDNlNTI0MGVmMzc1YjcxMzEzNTM5MzYzMjMyMzQzMTMzMzcmc2lnLWlzcz1tZXRhJnR1cmw9aHR0cHMlM0ElMkYlMkZ2aW8uY29tJTJGSG90ZWwlMkZTZWFyY2glM0ZjaGVja0luJTNEMjAyNi0wMy0wNSUyNmNoZWNrT3V0JTNEMjAyNi0wMy0wNiUyNmN1cnJlbmN5JTNEUEhQJTI2ZXB2JTNETVM0eSUyNmVzZCUzREJjSU9lQTl5dE16T185NncwLVVFNFVibVp4NDluM1M1a1JEY2oxbmtwNUtIWjBNdW0yaGhuR1BiTmtDYlpnWkNwZWpVeEo0WmhzNFlocXBkNFk4OFQ0bDhfeE5QQno0NWJIRlhWeEUxS21VVGRmOVJ6eVpJRXclMjUzRCUyNTNEJTI2Zm9yY2VDdXJyZW5jeUNoYW5nZSUzRDElMjZmb3JjZUxhbmd1YWdlQ2hhbmdlJTNEMSUyNmhvdGVsSWQlM0QxNzU1NTQ5JTI2bGFiZWwlM0RzcmMlMjUzRHNreXNjYW5uZXIlMjUyNnVjb3VudHJ5JTI1M0RQSCUyNTI2dWRldmljZSUyNTNEbW9iaWxlJTI1MjZob3RlbCUyNTNEMTc1NTU0OSUyNTI2ZGF5JTI1M0Q1JTI1MjZtb250aCUyNTNEMDMlMjUyNnllYXIlMjUzRDIwMjYlMjUyNmxvcyUyNTNEMSUyNTI2b2ZmZXJpZCUyNTNEbzVkeE45ek5lU204JTI1MjZwcmljZSUyNTNEMTc4NC41MyUyNTI2Y3VycmVuY3klMjUzRFBIUCUyNTI2dXNlcmxhbmclMjUzRGVuJTI1MjZfdGglMjUzRDY0NGUyNTQwZWU2NzBkODBjYTA2YzZiZmQ3MmRlOTAwMjczZTk5Y2NmMzk2MTlkNCUyNTI2ZHRzJTI1M0QxNzcyNzIwMzAzJTI1MjZvbHV0JTI1M0QxNzcyNzE4NzE1JTI1MjZjYW5QYXlMYXRlciUyNTNEZmFsc2UlMjUyNnJlcXVlc3RVc2VyR3JvdXAlMjUzRCUyNTI2b2ZmZXJVc2VyR3JvdXAlMjUzRHB1YmxpYyUyNmxhbmclM0RlbiUyNm90aSUzRHNNQ3BVYldYMUZZJTI2cHJlZmVycmVkUmF0ZSUzRDE3ODQuNTMlMjZwcm9maWxlJTNEcjJkMm03M2tuOCUyNnJvb21zJTNEMSUyNnVzZXJDb3VudHJ5JTNEUEglMjZ1dG1fY2FtcGFpZ24lM0Rza3lzY2FubmVyJTI2dXRtX21lZGl1bSUzRGNwYyUyNnV0bV9zb3VyY2UlM0Rza3lzY2FubmVyIn0%3D&amp;utid=a20b483b-3935-c9f8-30da-902ac2b2dae7&amp;tm_stars=0&amp;client_id=skyscanner_app&amp;price_policy=2&amp;pre_redirect_id=b5613735-363c-51ac-84e8-31d3007e2bad&amp;tm_city_code&amp;max_price=2520&amp;guests=1&amp;request_id=b5613735-363c-51ac-84e8-31d3007e2bad&amp;tm_country_code=PH</t>
  </si>
  <si>
    <t>14.1121309, 120.9156587</t>
  </si>
  <si>
    <t>Hollywood Subdivision, Tolentino West, Tagaytay, Cavite, Calabarzon, 4120, Philippines</t>
  </si>
  <si>
    <t>Located 1.2 mi from Picnic Grove, Jacob's Hill Tagaytay offers peaceful and comfortable accommodations with free WiFi access in the entire property. It features free parking space on site and provides daily housekeeping service.</t>
  </si>
  <si>
    <t>Felicitas Tagaytay</t>
  </si>
  <si>
    <t>www.skyscanner.com.ph/hotel_deeplink/4.0/PH/en-US/PHP/h_h1/224415275/2026-03-02/2026-03-03/hotel/hotel/hotels?legacy_provider_id=927111&amp;rooms=1&amp;closed_user_group=mobile&amp;hb_data=FjnTpk0XL5tjSks9CoiGbWURnt2-8K1-_6hlep3SmNIrhQa7rCPGekVCR5XsNZJQucxTq_dYRHJhDHJEpmN0x4jfnTYYZQhXdivQjrpKXSRT1cm1VwpwcGTiYwO19rnXJU4ACBBKFv9TyvD63HtYpZHMYL_XtcSE7k_H3j0gyLQyWy0MmgCVQqvnTbp_7p5k4qbJT58X507l-ikj50gBrdyjPGUpIy_TIR-YUonSqcIupWBp2aNDhV7NIcjEuQZpD46jp4X9Qw2BLpC-kVzYcTQf20A%3D&amp;q_datetime_utc=2026-03-01T23%3A15%3A34&amp;ticket_price=5269&amp;quote_id=3810684817932385107&amp;utid_state=1&amp;channel=iphone&amp;price_without_closed_user_group=5855&amp;tm_place_name=Tagaytay&amp;deeplink_data=eyJmaWVsZHMiOnsic2lnbmF0dXJlIjoiOGMxYzlmMjViMThhMWI0Y2U5MDA0ZmRkMWFhNDBjYjUifSwidXJsIjoiaHR0cHM6Ly9waC5ob3RlbHMuY29tL0hvdGVsLVNlYXJjaD90cGlkPTMyMTQmbXBlPTE3NzI0MDQwMzImZW5kRGF0ZT0yMDI2LTAzLTAzJmFkdWx0cz0xJmxvY2FsZT1lbl9QSCZjaGlkPWFiNzEyYWM4LTAyNmUtNGJkMS1iYjk4LWY2NDNiMTFlY2QzNiZlYXBpZD00NCZtY3RjPTMmc3RhcnREYXRlPTIwMjYtMDMtMDImbXBkPVBIUCZtcG49MzI2ODU1OTQxJmN1cnJlbmN5PVBIUCZyYXRlcGxhbmlkPTQwMzAzNjAxOCZtcG09MjQmbXBwPTEmbXBvPUVDJnNlbGVjdGVkPTExNzczNzM1NiZtcGI9OTUwLjE2Jm1wcT00NzUwLjgxJm1wYT00MzE4LjkyIn0%3D&amp;utid=2a5482b0-3d7f-159b-2ddb-b889e4647eb2&amp;tm_stars=3&amp;client_id=skyscanner_app&amp;redirect_delay=1000&amp;price_policy=2&amp;pre_redirect_id=d5137df0-048e-3deb-7141-27d3c514ee1e&amp;tm_city_code&amp;max_price=9227&amp;guests=1&amp;request_id=d5137df0-048e-3deb-7141-27d3c514ee1e&amp;tm_country_code=PH</t>
  </si>
  <si>
    <t>14.0987935, 120.9241248</t>
  </si>
  <si>
    <t>Felicitas, 196, D. Regala Road, Patutong Malaki South, Tagaytay, Cavite, Calabarzon, 4120, Philippines</t>
  </si>
  <si>
    <t>At FELICITAS TAGAYTAY, exceptional service and top-notch amenities create a memorable experience for guests.Complimentary internet access is available in the serviced apartment to ensure you stay connected during your visit. Complimentary parking is available for guests. Continuously receive the support you require through front desk amenities such as express check-in or check-out.Desire to unwind? Make the most of your visit at FELICITAS TAGAYTAY with accessible amenities such as daily housekeeping. For the health and well-being of all guests and staff, smoking is restricted exclusively to assigned zones.Accommodations come equipped with all the conveniences required for a restful night's slumber.A selection of rooms feature linen service and air conditioning to ensure your comfort and convenience.A few accommodations in FELICITAS TAGAYTAY incorporate separate living room and balcony or terrace into their architectural arrangement. In certain rooms, the serviced apartment offers visitors access to a refrigerator and a coffee or tea maker. At FELICITAS TAGAYTAY, select bathrooms are equipped with a hair dryer to enhance your comfort during your stay. Are you inclined to prepare your own dishes? You will surely appreciate having the on-site BBQ facilities available. At FELICITAS TAGAYTAY, guests can take pleasure in the delightful recreational amenities provided for their entertainment.At FELICITAS TAGAYTAY, a wide array of amenities guarantees a fulfilling experience throughout your visit. Make your holiday truly memorable by taking a rejuvenating plunge into the pool.</t>
  </si>
  <si>
    <t>La Mansion Tagaytay</t>
  </si>
  <si>
    <t>www.skyscanner.com.ph/hotel_deeplink/4.0/PH/en-US/PHP/h_ad/220266101/2026-03-02/2026-03-03/hotel/hotel/hotels?legacy_provider_id=22&amp;rooms=1&amp;closed_user_group=general&amp;hb_data=bUuQbegU-UHO0FyoSFPPbOEAgA3fxh8WjVF2F3aHugqPmFfU76LPTaz_x0J2abl1fMK2KzvhvgrIiLLROBCHoCwqqqU9YDfdJdcx5kOUGJ1nh7MhBVqA5dO3BB1BETXQE-zHBiMjQZt0DcqnrEH5W3uTHHe3QW1LxnQhIdNmj-RJ4jvVTDZyFhZbeA_ogVfsdH82fgnzXDTkXcS8eeWl98Ykd5PrmS8LFPXh03bh5fTKRnsbTkt0tg3yUclisCYYF3gD8tpYaRpFxWwWTMMwgbr9SXN2kZlKQOi_94ziqWQcLDS8g426-JW2_NQkpo7NBS6sED249NZOvM_ahDL9W-eWfOtsFPUxL_jb-XAgn_rDgEEPSzHMesQVQ8S0ZTaA1GrL0r2bIbWlS14RLcHx9s3V91TCXKNcwcChElSD17QI&amp;q_datetime_utc=2026-03-01T23%3A15%3A36&amp;ticket_price=5746&amp;quote_id=4166309475307985076&amp;utid_state=1&amp;channel=iphone&amp;price_without_closed_user_group=6388&amp;tm_place_name=Tagaytay&amp;deeplink_data=eyJmaWVsZHMiOnsic2lnbmF0dXJlIjoiZWUyN2QzZDc5MjA4ZWUyYTRmMDgyZWExODFiMDYwN2YifSwidXJsIjoiaHR0cHM6Ly93d3cuYWdvZGEuY29tL3BhcnRuZXJzL3BhcnRuZXJzZWFyY2guYXNweD9jaWQ9MTg0NjM4MyZoaWQ9Mjc0MzQ4JmN1cnJlbmN5PVBIUCZjaGVja2luPTIwMjYtMDMtMDImY2hlY2tvdXQ9MjAyNi0wMy0wMyZOdW1iZXJvZkFkdWx0cz0xJk51bWJlcm9mQ2hpbGRyZW49MCZSb29tcz0xJm1jaWQ9MzAzOCZtYXN0ZXJSb29tSWQ9MzMwNDcyNyZtcHQ9VGpsUmNXTlViMHBOZEVwMFdHaGFibWh4UlhSTlpFNXBSMmhpU3pGbmRqSkZVbVIwY3k5TWJXUnRSbmt4YWk5dmMwSkZRM05tYUVsVVZFcEVVSGNyUkcxS1pVNTRLM1puWVV4dU5nJlRvdGFsUHJpY2U9NTc0NS42MCZUb3RhbFRheD02MTUuNjAmVG90YWxGZWU9MC4wMCZUb3RhbFN1cmNoYXJnZT0wJm1jdXI9UEhQIn0%3D&amp;utid=1a8404d6-53d3-dab4-a9b3-dc0f5992df2b&amp;tm_stars=3&amp;client_id=skyscanner_app&amp;redirect_delay=1000&amp;price_policy=2&amp;pre_redirect_id=d0a257a9-a300-92f6-e4d5-1dcaf5e9e618&amp;tm_city_code&amp;max_price=7980&amp;guests=1&amp;request_id=d0a257a9-a300-92f6-e4d5-1dcaf5e9e618&amp;tm_country_code=PH</t>
  </si>
  <si>
    <t>14.0992358, 120.9305587</t>
  </si>
  <si>
    <t>Located 6.2 miles from Picnic Grove, La Mansion Tagaytay offers 3-star accommodations in Galicias and has an outdoor swimming pool, a garden and a shared lounge. The property is around 8.6 miles from People's Park in the Sky, 8.</t>
  </si>
  <si>
    <t>Hortz Hotels and Resorts Tagaytay</t>
  </si>
  <si>
    <t>www.skyscanner.com.ph/hotel_deeplink/4.0/PH/en-US/PHP/h_fd/212842051/2026-03-02/2026-03-03/hotel/hotel/hotels?legacy_provider_id=927050&amp;rooms=1&amp;closed_user_group=general&amp;hb_data=ytbHtO632uZQMgoKlgPuUs0Xbicsvq4thfToUnyyj0xDIlZ8FcfyyratOo_NpNyNqIcKbXij1p6-mpnZZGGEJ1csyAiMx0gVrpxrEtcL89nzU1EiALJysGH_u5kFoZazVXpUj3vMIasv23dBj6yvR10gMHJiUQpQGldLc5WT5bdE2UvpEJBOd0viwMcD9CtOvtKMeq0qYwdC-GYFMAEZlhmwDj-hGp-ZArInuGtuymqSQnCLtfyOHTQ7wfZwIncmIkO_smJ7Ks5FvbeMUegPlMrFzWzOb0Ufhl4a9KSWkRWU1mW5dKl8fcpQA9fbjeKIh--XpikZle5CIWgpz3zRSMzsNSB3A9c9XZ69rxmvNrV2eUlKw3TXHxvb3Tr1oSo2tL9gLmXaubaKrc4zXvW5bvcdjYCsyLBE-th7p0frK5_B3g%3D%3D&amp;q_datetime_utc=2026-03-01T23%3A15%3A37&amp;ticket_price=3506&amp;quote_id=-5156086281301319869&amp;utid_state=1&amp;channel=iphone&amp;price_without_closed_user_group=10343&amp;tm_place_name=Tagaytay&amp;deeplink_data=eyJmaWVsZHMiOnsic2lnbmF0dXJlIjoiZmY0MmY1NjE0OWIwODNjN2U3ZmIzODE3ODY0MjUzMzEifSwidXJsIjoiaHR0cHM6Ly9kZWFscy52aW8uY29tP3NpZz1iYjUzY2IxYzUxZWNkN2UyMDg5ZjNjNDFhMzVmMDJmOGY3M2ZhNzg5ZmQ1YjIzZDA2NDJkNDk3MjFhZGU1YzUyMmQzMTM2MzEzMzMxMzAzMzM5Mzgmc2lnLWlzcz1tZXRhJnR1cmw9aHR0cHMlM0ElMkYlMkZ2aW8uY29tJTJGSG90ZWwlMkZTZWFyY2glM0ZjaGVja0luJTNEMjAyNi0wMy0wMiUyNmNoZWNrT3V0JTNEMjAyNi0wMy0wMyUyNmN1cnJlbmN5JTNEUEhQJTI2ZXB2JTNETVM0eSUyNmVzZCUzRDRkSGU0YzBteWpVeUVtUWVfTWhpRk4zNlhzcF9xdDkxTVhwcW5fY2lURG41bEo4bm5TMlJFeElLcGFSMldJQzg1eTNiY3ZwYVJPUEE3aVFQNU10Z3g0TzVGNVJ6VjNJU1JPN1NERkxPTnc4X2RrR3JiUU1vY3clMjUzRCUyNTNEJTI2Zm9yY2VDdXJyZW5jeUNoYW5nZSUzRDElMjZmb3JjZUxhbmd1YWdlQ2hhbmdlJTNEMSUyNmhvdGVsSWQlM0QyNjg1ODM1JTI2bGFiZWwlM0RzcmMlMjUzRHNreXNjYW5uZXIlMjUyNnVjb3VudHJ5JTI1M0RQSCUyNTI2dWRldmljZSUyNTNEbW9iaWxlJTI1MjZob3RlbCUyNTNEMjY4NTgzNSUyNTI2ZGF5JTI1M0QyJTI1MjZtb250aCUyNTNEMDMlMjUyNnllYXIlMjUzRDIwMjYlMjUyNmxvcyUyNTNEMSUyNTI2b2ZmZXJpZCUyNTNEb05YSFJiWlUxa1dVJTI1MjZwcmljZSUyNTNEMzUwNS45NyUyNTI2Y3VycmVuY3klMjUzRFBIUCUyNTI2dXNlcmxhbmclMjUzRGVuJTI1MjZfdGglMjUzRDFiNjdjNGEzZTJkOTQ4ODk5OWYzODNiNmM1ODRhOGIxYzhjMzk1YmVjYzcwNmIzNSUyNTI2ZHRzJTI1M0QxNzcyNDA2OTE4JTI1MjZvbHV0JTI1M0QxNzcyNDA2OTE0JTI1MjZjYW5QYXlMYXRlciUyNTNEZmFsc2UlMjUyNnJlcXVlc3RVc2VyR3JvdXAlMjUzRCUyNTI2b2ZmZXJVc2VyR3JvdXAlMjUzRHB1YmxpYyUyNmxhbmclM0RlbiUyNm90aSUzRDZTSDh3WnN5V2RBJTI2cHJlZmVycmVkUmF0ZSUzRDM1MDUuOTclMjZwcm9maWxlJTNEcjJkMm03M2tuOCUyNnJvb21zJTNEMSUyNnVzZXJDb3VudHJ5JTNEUEglMjZ1dG1fY2FtcGFpZ24lM0Rza3lzY2FubmVyJTI2dXRtX21lZGl1bSUzRGNwYyUyNnV0bV9zb3VyY2UlM0Rza3lzY2FubmVyIn0%3D&amp;utid=6eef7c92-2b38-005a-8697-7bc05924baf4&amp;tm_stars=0&amp;client_id=skyscanner_app&amp;redirect_delay=1000&amp;price_policy=2&amp;pre_redirect_id=979defd1-9b36-4223-e82f-01bd5675728d&amp;tm_city_code&amp;max_price=4721&amp;guests=1&amp;request_id=979defd1-9b36-4223-e82f-01bd5675728d&amp;tm_country_code=PH</t>
  </si>
  <si>
    <t>14.1162363, 120.9899949</t>
  </si>
  <si>
    <t>Bali Village, Purok 84, Kaybagal South, Tagaytay, Cavite, Calabarzon, 4120, Philippines</t>
  </si>
  <si>
    <t>Located in Tagaytay, Hortz Hotels and Resorts is in a provincial park, within a 5-minute drive of Sky Ranch and Summit Ridge Promenade. This hotel is 2.7 mi (4.4 km) from Puzzle Mansion and 2.8 mi (4.5 km) from Our Lady Of Lourdes Parish.
Don't miss out on recreational opportunities including a nightclub and an outdoor pool. Additional amenities at this hotel include complimentary wireless internet access, wedding services, and a ballroom.
At Hortz Hotels and Resorts, enjoy a satisfying meal at the restaurant. Local cuisine breakfasts are available daily from 7:00 AM to 10:00 AM for a fee.
Featured amenities include a 24-hour front desk and a safe deposit box at the front desk. Free self parking is available onsite.
Make yourself at home in one of the 43 air-conditioned rooms featuring flat-screen televisions. Complimentary wireless internet access is available to keep you connected. Private bathrooms with showers feature complimentary toiletries and hair dryers. Conveniences include phones, housekeeping is provided daily, and you can request irons/ironing boards.</t>
  </si>
  <si>
    <t>Casa Alegria Bed and Breakfast Tagaytay</t>
  </si>
  <si>
    <t>www.skyscanner.com.ph/hotel_deeplink/4.0/PH/en-US/PHP/h_ad/212842051/2026-03-05/2026-03-06/hotel/hotel/hotels?legacy_provider_id=22&amp;rooms=1&amp;closed_user_group=general&amp;hb_data=93Nwq4GJAfOBY-f2qKWh4qb3Ofq_UqiYy7QfwT7E6WNw74hEdiC4Qhku--8Flrr68Myv5aMcJVAZFTUj8TF23BXT0x75q8yXeDLq-r01jIDN3FGaqHxLw38n7BV8MV6v3g1Xt9hVjkeWuRWKT59eF6luLyWay3zi8PlWCWQMRNN3QDcavFwAc3tFFJbvw_FYOMdFLj1e2v6TO08qxJc30-OQr5n7qBbonnenZGrsEaAYjSxegS9EQZGmmAyuN2nSTlj11cHnBwmY2PhJHlRRQIaM0-_i3TVAHM2xwJZt1499Rx-j6ZuMMZNoEIolwX2JyNjoC9IX_7u4NdPeOrub2ZlbHOYzpcxYtgo5VoMgANKv9QErYfvwGa9bVUMX5mCMS8bQlYGOkOlZvBZDd1U4w1xKOlOctWWx-660Wtdi0KwA&amp;q_datetime_utc=2026-03-05T14%3A19%3A37&amp;ticket_price=3327&amp;quote_id=-8279334466662634021&amp;utid_state=1&amp;channel=iphone&amp;price_without_closed_user_group=7450&amp;tm_place_name=Tagaytay&amp;deeplink_data=eyJmaWVsZHMiOnsic2lnbmF0dXJlIjoiYmQwZmYxZmJjNTgwOGFmZDU0ZWVmMDIyYjdkZjJiN2EifSwidXJsIjoiaHR0cHM6Ly93d3cuYWdvZGEuY29tL3BhcnRuZXJzL3BhcnRuZXJzZWFyY2guYXNweD9jaWQ9MTg0NjM4MyZoaWQ9NzQ2MzExJmN1cnJlbmN5PVBIUCZjaGVja2luPTIwMjYtMDMtMDUmY2hlY2tvdXQ9MjAyNi0wMy0wNiZOdW1iZXJvZkFkdWx0cz0xJk51bWJlcm9mQ2hpbGRyZW49MCZSb29tcz0xJm1jaWQ9MzMyJm1hc3RlclJvb21JZD00OTMxOTEzNTMmbXB0PWFrWndVMGR0Tm10NU5GaFVhbU14TURnNWJEVjBRbkpPYkZWQ1VIUTROU3RoU21WTmVWVm5lazloZFROUFZqTTJWVzlhUmxCQk4yUnlSV1JFTkRoMk5FSkNhRUV5UmtaamVVTnViak5SUFQwJlRvdGFsUHJpY2U9MzMyNy4wMiZUb3RhbFRheD0zMTIuNzQmVG90YWxGZWU9Mjg3LjIxJlRvdGFsU3VyY2hhcmdlPTAmbWN1cj1QSFAifQ%3D%3D&amp;utid=94568dc9-a4f5-ad71-1f12-d2d354b995a9&amp;tm_stars=0&amp;client_id=skyscanner_app&amp;price_policy=2&amp;pre_redirect_id=cbfc0dd6-6687-f5fa-c489-c2c7526cc443&amp;tm_city_code&amp;max_price=5487&amp;guests=1&amp;request_id=cbfc0dd6-6687-f5fa-c489-c2c7526cc443&amp;tm_country_code=PH</t>
  </si>
  <si>
    <t>14.1162523, 120.9900588</t>
  </si>
  <si>
    <t>Ligaya Drive, Tagaytay, Cavite, Calabarzon, 4120, Philippines</t>
  </si>
  <si>
    <t>The Casa Alegria Bed and Breakfast Tagaytay provides a great place for travelers to relax after a busy day. Visitors to Tagaytay will find that the Casa Alegria Bed and Breakfast Tagaytay is a fantastic accommodation choice. Mamatid and Ninoy Aquino International Airport are located 32km and 62km away respectively. The nearby area boasts an abundance of attractions including Tagaytay Picnic Grove, La VeryOls Mountain View Garden and Our Lady of Manaoag at Tierra de Maria. At the end of a busy day, travelers can unwind and relax in the hotel or go out and enjoy the city.</t>
  </si>
  <si>
    <t>Tagaytay Haven Hotel Mendez</t>
  </si>
  <si>
    <t>www.skyscanner.com.ph/hotel_deeplink/4.0/PH/en-US/PHP/h_h1/136398838/2026-03-02/2026-03-03/hotel/hotel/hotels?legacy_provider_id=927111&amp;rooms=1&amp;closed_user_group=mobile&amp;hb_data=enkXXuwn7EpxsoOID-ZjM10_lohjReXUO5cHgNyRG-D3qbX4aR855cla47Q1eeeEEltUrfZfxU-cpaWtppBe0wsGdHwDZPnEd1_1Zrx4L3qNg11BpgbvF06IihHXcPNMLp-OHgk3YH_M8vFuMAe8Z307ePMgt7n4By5uyZxFzlf5c_5YGDayTDP9rIEb2DTcSx0qK9LYFNC40YEFkrwU5J0LhA3t4_dIxnWY5QIyekjtMKw6IL58iRvXnGeyH_9U0Bh04k-KBBVepA_oM6Qa9cYsBgY%3D&amp;q_datetime_utc=2026-03-01T23%3A15%3A39&amp;ticket_price=4760&amp;quote_id=5084833079163633058&amp;utid_state=1&amp;channel=iphone&amp;price_without_closed_user_group=6800&amp;tm_place_name=Tagaytay&amp;deeplink_data=eyJmaWVsZHMiOnsic2lnbmF0dXJlIjoiOTdhODM1YzA1MGM4NmUxMWI3NzJmYTMzNGI2YzhkYTcifSwidXJsIjoiaHR0cHM6Ly9waC5ob3RlbHMuY29tL0hvdGVsLVNlYXJjaD90cGlkPTMyMTQmbXBlPTE3NzI0MDY5MTQmZW5kRGF0ZT0yMDI2LTAzLTAzJmFkdWx0cz0xJmxvY2FsZT1lbl9QSCZjaGlkPTQ4NmE1ZTA2LTRhODctNGRlOS1hZDdlLTQ4OGUwYmQzYmYwYiZlYXBpZD00NCZtY3RjPTMmc3RhcnREYXRlPTIwMjYtMDMtMDImbXBkPVBIUCZtcG49MjAxMzM3MzIyJmN1cnJlbmN5PVBIUCZyYXRlcGxhbmlkPTIwOTYzNTYxMCZtcG09MjQmbXBwPTEmbXBvPUVDJnNlbGVjdGVkPTEyODEwMDk4Jm1wYj01MTAuMDAmbXBxPTQyNTAuMDAmbXBhPTQyNTAuMDAifQ%3D%3D&amp;utid=11313cec-7db7-d1d8-59f3-24debd1cfcf3&amp;tm_stars=4&amp;client_id=skyscanner_app&amp;redirect_delay=1000&amp;price_policy=2&amp;pre_redirect_id=a484dcbd-b2bc-75c5-e0ff-f1d6321f9247&amp;tm_city_code&amp;max_price=4762&amp;guests=1&amp;request_id=a484dcbd-b2bc-75c5-e0ff-f1d6321f9247&amp;tm_country_code=PH</t>
  </si>
  <si>
    <t>14.1000759, 120.9282753</t>
  </si>
  <si>
    <t>Tagaytay-Nasugbu Road, Mendez Crossing West, Tagaytay, Cavite, Calabarzon, 4120, Philippines</t>
  </si>
  <si>
    <t>amenities - Dip into one of the 3 outdoor pools or enjoy other recreational amenities, which include a 24-hour fitness center. dining - Take advantage of the hotel's room service (during limited hours). business_amenities - Free self parking is available onsite. rooms - Make yourself at home in one of the 69 air-conditioned guestrooms. Complimentary wireless internet access keeps you connected, and cable programming is available for your entertainment. Private bathrooms with showers feature rainfall showerheads and bidets. Conveniences include desks and complimentary bottled water, and housekeeping is provided on request. attractions - Distances are displayed to the nearest 0.1 mile and kilometer. Picnic Grove - 2.1 km / 1.3 mi Our Lady of Manaoag at Tierra de Maria - 2.4 km / 1.5 mi Orlina Museum - 2.5 km / 1.5 mi Olivarez College Tagaytay - 4.7 km / 2.9 mi Ayala Malls Serin - 5.5 km / 3.4 mi People's Park in the Sky - 5.6 km / 3.5 mi Our Lady Of Lourdes Parish - 5.7 km / 3.6 mi Pink Sisters - 5.8 km / 3.6 mi Summit Ridge Promenade - 7.9 km / 4.9 mi Sky Ranch - 8.9 km / 5.6 mi The Riviera Golf Club - 13.3 km / 8.3 mi Ayala Malls Solenad - 13.8 km / 8.5 mi Puzzle Mansion - 14.2 km / 8.8 mi Taal lake - 14.3 km / 8.9 mi Vista Mall Sta. Rosa - 14.5 km / 9 mi The nearest major airport is Ninoy Aquino Intl. Airport (MNL) - 56.6 km / 35.2 mi location - Located in Tagaytay, Tagaytay Haven Hotel managed by MA Group is within a 5-minute drive of Picnic Grove and Orlina Museum. This hotel is 13.6 mi (21.9 km) from Enchanted Kingdom and 1.5 mi (2.5 km) from Our Lady of Manaoag at Tierra de Maria. headline - Near Our Lady of Manaoag at Tierra de Maria</t>
  </si>
  <si>
    <t>Hotel Monticello Tagaytay</t>
  </si>
  <si>
    <t>www.skyscanner.com.ph/hotel_deeplink/4.0/PH/en-US/PHP/h_ad/136398838/2026-03-05/2026-03-06/hotel/hotel/hotels?legacy_provider_id=22&amp;rooms=1&amp;closed_user_group=general&amp;hb_data=crPraHuDkTRAZuk-MNM9GKnRVBGOKV91CyGZ2_BQ_Zdfc7jBFls5YoSX7l-1mJfoMmprtrZ5ylM4bT_r3egzmhrAVf7TooSo3y2fbNL9wqYVY4YBuZkRf-9_eypeaB6_bGDb0jX2KG5e-FuSE__d6OW_aLC34J6-01YL9FZQauFgdT5bIFpiNiL1Ut-LsdjbdkM3k8LOcHMSH-IRt1zjvUYe2QsGoLr4n5R15QByV2HOXo0iF-OfCwVDSpkth2mplrO56Bs_FkuxGJ_zB1kam4SZK_rk3mklEIxvz9-moxcTdnrI_tLDi1Gpa2KB2n1_UIFoJL0E_So6BD6e7H9y9x7_lY3vNJ1ejPTFkY44VWxJ-FUIPbW4Gp6XfWyImxs0kLFDmcM2xOLC5qGuOULr9rNK3SpLLPOtx2OP9OMQRF8I&amp;q_datetime_utc=2026-03-05T14%3A19%3A38&amp;ticket_price=3784&amp;quote_id=5666620359765832696&amp;utid_state=1&amp;channel=iphone&amp;price_without_closed_user_group=6200&amp;tm_place_name=Tagaytay&amp;deeplink_data=eyJmaWVsZHMiOnsic2lnbmF0dXJlIjoiMmExYTdhYWEzMTBlOTVkZmUwNTAwODEyYTQ5OTM1MDUifSwidXJsIjoiaHR0cHM6Ly93d3cuYWdvZGEuY29tL3BhcnRuZXJzL3BhcnRuZXJzZWFyY2guYXNweD9jaWQ9MTg0NjM4MyZoaWQ9OTQ4MDMyJmN1cnJlbmN5PVBIUCZjaGVja2luPTIwMjYtMDMtMDUmY2hlY2tvdXQ9MjAyNi0wMy0wNiZOdW1iZXJvZkFkdWx0cz0xJk51bWJlcm9mQ2hpbGRyZW49MCZSb29tcz0xJm1jaWQ9MzMyJm1hc3RlclJvb21JZD01MjU3NTU5Jm1wdD1hV0ZMV1V0d1QzcFlhMnhCVlV4alJsSkRhVk01VTA4M1dHZExXVmhSZEVzMVpVTkpPRXhpZVZReFdEbDNORk40WTNabmMySk9RMUJMV1ZKR01tVklXbkJSUWtnMGFEaFpkRmhYYXpGTFJUMCZUb3RhbFByaWNlPTM3ODQuMjQmVG90YWxUYXg9MzY4LjkxJlRvdGFsRmVlPTIzNS4zMCZUb3RhbFN1cmNoYXJnZT0wJm1jdXI9UEhQIn0%3D&amp;utid=15fc83a9-8b72-2abf-376b-be60807a1f9e&amp;tm_stars=4&amp;client_id=skyscanner_app&amp;price_policy=2&amp;pre_redirect_id=7bfef5e1-a2cd-5564-6f02-9003a9d5ef83&amp;tm_city_code&amp;max_price=5519&amp;guests=1&amp;request_id=7bfef5e1-a2cd-5564-6f02-9003a9d5ef83&amp;tm_country_code=PH</t>
  </si>
  <si>
    <t>14.1083599, 120.955619</t>
  </si>
  <si>
    <t>Hotel Monticello, Tagaytay-Nasugbu Road, Kaybagal South, Tagaytay, Cavite, Calabarzon, 4120, Philippines</t>
  </si>
  <si>
    <t>Located in Tagaytay, Hotel Monticello is within a 5-minute drive of Sky Ranch and Summit Ridge Promenade. This spa hotel is 2.3 mi (3.8 km) from Puzzle Mansion and 2.9 mi (4.6 km) from Our Lady Of Lourdes Parish.
Take time to pamper yourself with a visit to the full-service spa. You can take advantage of recreational amenities such as an outdoor pool and a fitness center. Additional features at this hotel include complimentary wireless internet access, concierge services, and a banquet hall.
Satisfy your appetite for lunch or dinner at Cafe Mercedes, a restaurant which specializes in international cuisine, or stay in and take advantage of the room service (during limited hours). Unwind at the end of the day with a drink at the bar/lounge or the poolside bar. Continental breakfasts are available daily from 8:00 AM to 10:00 AM for a fee.
Featured amenities include a business center, complimentary newspapers in the lobby, and dry cleaning/laundry services. This hotel has 5 meeting rooms available for events. Free self parking is available onsite.
Make yourself at home in one of the 41 air-conditioned rooms featuring refrigerators and LED televisions. Complimentary wireless internet access keeps you connected, and cable programming is available for your entertainment. Private bathrooms with shower/tub combinations feature rainfall showerheads and complimentary toiletries. Conveniences include phones, as well as laptop-compatible safes and desks.</t>
  </si>
  <si>
    <t>Royale Parc Hotel Tagaytay</t>
  </si>
  <si>
    <t>www.skyscanner.com.ph/hotel_deeplink/4.0/PH/en-US/PHP/h_xp/200828154/2026-03-05/2026-03-06/hotel/hotel/hotels?legacy_provider_id=1&amp;rooms=1&amp;closed_user_group=mobile&amp;hb_data=ec9K_KW-S6cO_f8fZttY-sfqD_yZLOyvSjKUiVdBLylXzO7Uj5a1DdP-u40xWiyTKxD5Khzr3ECs0ErJs-eWKVgjLpDi97sS5JUK4m9g7Qd3Id_kxpzrWQuegFYQeJ0Hg5CNfeY7RLjP6gOhPbXSNcprPjY5fZ3LIIS2m0qNuXDJ4QvtXK_R67LFWLl0Sn7LEfahY71cEwv_9IEx4lujStn8o7U3_Mf02cWhn7VG7ue96Vsvdjw3D6D-dYLGzkg-NWlB4Fe0DDy6D_7AtbeVFg02xLM%3D&amp;q_datetime_utc=2026-03-05T14%3A18%3A36&amp;ticket_price=3985&amp;quote_id=1515301885403626186&amp;utid_state=1&amp;channel=iphone&amp;price_without_closed_user_group=4427&amp;tm_place_name=Tagaytay&amp;deeplink_data=eyJmaWVsZHMiOnsic2lnbmF0dXJlIjoiNTAyNTIxOTFiMzY3OGFiYTY1Yzk5YmE2MWMwOTkxOGUifSwidXJsIjoiaHR0cHM6Ly93d3cuZXhwZWRpYS5jb20ucGgvSG90ZWwtU2VhcmNoP3RwaWQ9NjgmbXBlPTE3NzI3MTc0ODUmZW5kRGF0ZT0yMDI2LTAzLTA2JmFkdWx0cz0xJmxvY2FsZT1lbl9VUyZjaGlkPTY5ZmE4Zjg3LTE1ZDYtNDJiMS1hNmNjLTFjNWUxMTI1NmJlMiZlYXBpZD00NjIzMCZtY3RjPTMmc3RhcnREYXRlPTIwMjYtMDMtMDUmbXBkPUdCUCZtcG49MjE1NzUwNTU3JmN1cnJlbmN5PUdCUCZyYXRlcGxhbmlkPTI1ODIyNzMyOSZtcG09MjQmbXBwPTEmbXBvPUVDJnNlbGVjdGVkPTM5NDk2NDAyJm1wYj05LjIxJm1wcT00Ni4wNyZtcGE9NDEuODgifQ%3D%3D&amp;utid=7f5bf20c-7951-c934-dae9-6816866ea307&amp;tm_stars=3&amp;client_id=skyscanner_app&amp;price_policy=2&amp;pre_redirect_id=31999ca8-12f2-26aa-7b6d-4ed118f73015&amp;tm_city_code&amp;max_price=7491&amp;guests=1&amp;request_id=31999ca8-12f2-26aa-7b6d-4ed118f73015&amp;tm_country_code=PH</t>
  </si>
  <si>
    <t>14.0951034, 120.9417664</t>
  </si>
  <si>
    <t>Aguinaldo Highway, Purok 157, Tagaytay, Cavite, Calabarzon, 4120, Philippines</t>
  </si>
  <si>
    <t>With a stay at Royale Parc Hotel Tagaytay in Tagaytay (Silang Junction South), you'll be within a 10-minute walk of Our Lady Of Lourdes Parish and Ayala Malls Serin. This spa hotel is 1.2 mi (1.9 km) from Olivarez College Tagaytay and 1.2 mi (1.9 km) from Summit Ridge Promenade.
Take time to pamper yourself with a visit to the full-service spa. You can take advantage of recreational amenities such as an outdoor pool and a hot tub. Additional features at this hotel include complimentary wireless internet access and a banquet hall.
Enjoy a meal at the restaurant or snacks in the coffee shop/cafe. The hotel also offers room service (during limited hours). Wrap up your day with a drink at the bar/lounge. Cooked-to-order breakfasts are available daily from 7:00 AM to 10:00 AM for a fee.
Featured amenities include a 24-hour front desk, a safe deposit box at the front desk, and an elevator. Free self parking is available onsite.
Make yourself at home in one of the 44 air-conditioned rooms featuring flat-screen televisions. Complimentary wireless internet access keeps you connected, and cable programming is available for your entertainment. Private bathrooms with showers feature complimentary toiletries and bidets. Conveniences include phones, as well as desks and coffee/tea makers.</t>
  </si>
  <si>
    <t>The Carmelence View</t>
  </si>
  <si>
    <t>www.skyscanner.com.ph/hotel_deeplink/4.0/PH/en-US/PHP/h_fd/46946500/2026-03-02/2026-03-03/hotel/hotel/hotels?legacy_provider_id=927050&amp;rooms=1&amp;closed_user_group=apps&amp;hb_data=i5A0aPnsPPxMaUDqfOxBmb_vxG8--cPCQ3H0gi6nuNFaXON0WQfg3Xw6v7409KbpNifyyrKW1w7qq3e7OYv4iotlZP2a3QNDXcmXR5jP9xzdcL8Umn_0nUjq7LFNgcluWbjxBkvHBNatePvvqXgP6aHM_sTtrLhFh7A6qqLQZuPWyttejtHjXOh6c1IOu1aQeXW3603A3D9UXsYmabuJNVUahqlH92vcNvi3bfj2Y0mnEl2wCbA81WxzPKWEMbFL3mWOW6IjlM2ZWVaBi_wwu4yRHhwcylZzmLsOAH4CqyAWg0_a3cRG77nGCOOnwPWPD0QUV7x1qS64PEAbdUMK7yV4tkGnwTvh2w-HUkkG0PF3TBmVl_DJS2GP7aaHdnPAPPTlFMLlo6oIGnXu2wKt6gOHvWqtY-huZRYpq5sSp8XjRA%3D%3D&amp;q_datetime_utc=2026-03-01T23%3A16%3A42&amp;ticket_price=3226&amp;quote_id=1083507783920931753&amp;utid_state=1&amp;channel=iphone&amp;price_without_closed_user_group=7022&amp;tm_place_name=Iloilo&amp;deeplink_data=eyJmaWVsZHMiOnsic2lnbmF0dXJlIjoiNmJiOWQ0YzkyNzdjYjA5MTYyZGMxMzViYjcyMmQxYzAifSwidXJsIjoiaHR0cHM6Ly9kZWFscy52aW8uY29tP3NpZz05ODYxMDJmYmE3YTI2NjdmNDg0Zjg1OGY4ZGNmYjkxNGVlZDlhNzVkZTE3NGNiYjE4MmY5NzhjNjMxOWNiNDE4MzEzMzM1MzczNTM5MzEzMjM3MzQmc2lnLWlzcz1tZXRhJnR1cmw9aHR0cHMlM0ElMkYlMkZ2aW8uY29tJTJGSG90ZWwlMkZTZWFyY2glM0ZjaGVja0luJTNEMjAyNi0wMy0wMiUyNmNoZWNrT3V0JTNEMjAyNi0wMy0wMyUyNmN1cnJlbmN5JTNEUEhQJTI2ZXB2JTNETVM0eSUyNmVzZCUzRDdrUm9udWxxTlZvdGY0YXhTZjFqQTYwaV9SeEVoMVZTM1dkbEdtUF9OTDQ1bnVWVHQ2dnhzWGtFQVkzc2NHMW5WRXp4Z3JPVDhvZmNMNU1wREM5dGEyR3RncEUxNjNMV3JTUzN2Wm5EOGY5SE5zRmJTeVUlMjUzRCUyNmZvcmNlQ3VycmVuY3lDaGFuZ2UlM0QxJTI2Zm9yY2VMYW5ndWFnZUNoYW5nZSUzRDElMjZob3RlbElkJTNEMTEzODUxOCUyNmxhYmVsJTNEc3JjJTI1M0Rza3lzY2FubmVyJTI1MjZ1Y291bnRyeSUyNTNEUEglMjUyNnVkZXZpY2UlMjUzRG1vYmlsZSUyNTI2aG90ZWwlMjUzRDExMzg1MTglMjUyNmRheSUyNTNEMiUyNTI2bW9udGglMjUzRDAzJTI1MjZ5ZWFyJTI1M0QyMDI2JTI1MjZsb3MlMjUzRDElMjUyNm9mZmVyaWQlMjUzRG9RcC1vaGpYd2N6QSUyNTI2cHJpY2UlMjUzRDMyMjUuOTMlMjUyNmN1cnJlbmN5JTI1M0RQSFAlMjUyNnVzZXJsYW5nJTI1M0RlbiUyNTI2X3RoJTI1M0QyOTdiMmI3MjE0MDRhZjc5NDFjN2NmMjUwNzFlMDQ0NTViODUxNTJhN2YyNjc5ZGUlMjUyNmR0cyUyNTNEMTc3MjQwMzcwNSUyNTI2b2x1dCUyNTNEMTc3MjQwMzcwNCUyNTI2Y2FuUGF5TGF0ZXIlMjUzRGZhbHNlJTI1MjZyZXF1ZXN0VXNlckdyb3VwJTI1M0QlMjUyNm9mZmVyVXNlckdyb3VwJTI1M0RwdWJsaWMlMjZsYW5nJTNEZW4lMjZvdGklM0Q5QlVaQzhCeG95ayUyNnByZWZlcnJlZFJhdGUlM0QzMjI1LjkzJTI2cHJvZmlsZSUzRHIyZDJtNzNrbjglMjZyb29tcyUzRDElMjZ1c2VyQ291bnRyeSUzRFBIJTI2dXRtX2NhbXBhaWduJTNEc2t5c2Nhbm5lciUyNnV0bV9tZWRpdW0lM0RjcGMlMjZ1dG1fc291cmNlJTNEc2t5c2Nhbm5lciJ9&amp;utid=156a6afc-d524-1805-848b-b5d3f5aaf715&amp;tm_stars=3&amp;client_id=skyscanner_app&amp;redirect_delay=1000&amp;price_policy=2&amp;pre_redirect_id=9370a97f-ff48-c5da-0797-ab42d12d3877&amp;tm_city_code=ILOP&amp;max_price=6502&amp;guests=1&amp;request_id=9370a97f-ff48-c5da-0797-ab42d12d3877&amp;tm_country_code=PH</t>
  </si>
  <si>
    <t>14.1135186, 120.9612434</t>
  </si>
  <si>
    <t>Day's Hotel, Tagaytay-Nasugbu Road, Silang Crossing East, Tagaytay, Cavite, Calabarzon, 4120, Philippines</t>
  </si>
  <si>
    <t>www.skyscanner.com.ph/hotel_deeplink/4.0/PH/en-US/PHP/h_bc/154657143/2026-03-02/2026-03-03/hotel/hotel/hotels?legacy_provider_id=13&amp;rooms=1&amp;closed_user_group=apps&amp;hb_data=I7NIcsSfjviMeH5R0y4zc4lboTls2Hy3uBGgFpPZE5HaN_OQ-RhJjBUlvtnBjl4LXvhYvNW7E-v-aLp5co83sX4lCOKmr7zYtxdzxZTDaTIu3ilzaEdsxSLlO7bO7Js3MaZfsQNycyA3d1Pu-A7qwb7jexQIeWHLobCeYlo-X8i0AmwFPGKjo-WWe-hck6D0fgengIiTbCJf4LDE3Adv8lK_sSJvsdRE7oSW8EmI1SINHcMoVhqq8X8idw3pZR7BLxFunWDkBx8LXBnbznDvGrUewqt_vU7JsJh6Y1nmO63h3J-_4Vua6gdVVvWzL3IgHsP3hJyzW9LhnW5CisbOhcejnATKyw9g1nbzz1oNrS_Hl-e0jye_4qSe_2dYCtQnMivDJdf4hoYYSsrY8SbjaBYdLRnvIlMAoM0rEPOCVDcoF5NpetA%3D&amp;q_datetime_utc=2026-03-01T23%3A15%3A47&amp;ticket_price=1940&amp;quote_id=-113130608288151157&amp;utid_state=1&amp;channel=iphone&amp;price_without_closed_user_group=2100&amp;tm_place_name=Tagaytay&amp;deeplink_data=eyJmaWVsZHMiOnsic2lnbmF0dXJlIjoiMWMyYWYyY2M5N2JiYTM2MDQ3ZGZkNzI1ZmRkMWE0MjIiLCJibG9ja19pZCI6IjI0MDEwODYwNl8xMDE1OTYxNTBfM18wXzBfNTc5MTY1In19&amp;utid=3f8cd129-f99d-c315-26b3-8dc453dfae30&amp;tm_stars=0&amp;client_id=skyscanner_app&amp;redirect_delay=1000&amp;price_policy=2&amp;pre_redirect_id=5dac53ae-8837-4cf8-0886-677ee9417a70&amp;tm_city_code&amp;max_price=1940&amp;guests=1&amp;request_id=5dac53ae-8837-4cf8-0886-677ee9417a70&amp;tm_country_code=PH</t>
  </si>
  <si>
    <t>14.1178229, 120.964077</t>
  </si>
  <si>
    <t>100pct Smoke Free Days Hotel Iloilo is located at the very heart of Iloilo City. Its first-rate interiors are superbly maintained  and complemented with unmatched hospitality-the signature Ilonggo smile  courtesy  and care. For an escape from the hustle bustle  whether traveling for business or pleasure. Days Hotel Iloilo is the choice for that luxurious yet relaxing getaway. The Promenade restaurant is the perfect place for business or romantic meals where casual yet elegant dining is at its best. Experience total well-being at Wellness Club Spa and Gym.
Sorry No Pets allowed.</t>
  </si>
  <si>
    <t>Tagaytay Staycation by Naya and Darla w Free Swimming Pool, WiFi &amp; Netflix</t>
  </si>
  <si>
    <t>www.skyscanner.com.ph/hotel_deeplink/4.0/PH/en-US/PHP/h_bc/154657143/2026-03-05/2026-03-06/hotel/hotel/hotels?legacy_provider_id=13&amp;rooms=1&amp;closed_user_group=apps&amp;hb_data=8VzHSawVCofOarKjMZhbexp-hsy44wVfeaVR9nd9CIHW3xsmyT6xKT-fGITGS1p0ywLrs8jsYlHsbzvF8d4fbIs_2NRDXGsmhFdtLQ9INtt9V11WvfxmnEQOLjn7j6S9pib9AYjGOzSoQt938jF_o010w8GxnYIHUR7lsQ_yhUFsJ0X6PHLxWn-WBbBYl00HpF0-oo7tQ2h3ZfNpiURnlYSSQzlge6zoZD1nyE9qbQ1bbIK55No57sGErWBldpFiRB8T42c0oDTI5G64dLUs7ZkqlkZnhkrjOAKidh0KSSWF4zw7tsHcsjgSDBL0Btam7xvK_vqM4HVT50S4JTGeTqGep_1qBShvp3C-3_TM3Wq7qd-CzKEJTrTogIiFnvszjrpwIH2c2cTO2Z92qcgaY-fqDyQKUR_0yO6Zem59Xxkz4RUyRDYj&amp;q_datetime_utc=2026-03-05T12%3A19%3A49&amp;ticket_price=1940&amp;quote_id=-9147340704523504010&amp;utid_state=1&amp;channel=iphone&amp;price_without_closed_user_group=2100&amp;tm_place_name=Tagaytay&amp;deeplink_data=eyJmaWVsZHMiOnsic2lnbmF0dXJlIjoiYWY3NmI2NWFkM2MwYWI1NjJmYWJhYTdiZjkyYmUxMTMiLCJibG9ja19pZCI6IjI0MDEwODYwM18xMDE1OTYxNTBfM18wXzBfNTc5MTY1In19&amp;utid=9ac45dc7-1d17-fc3f-a7ab-130d369c84ba&amp;tm_stars=0&amp;client_id=skyscanner_app&amp;price_policy=2&amp;pre_redirect_id=e6fef2f5-d3f0-21e1-bd9a-ee553cec8d82&amp;tm_city_code&amp;max_price=1940&amp;guests=1&amp;request_id=e6fef2f5-d3f0-21e1-bd9a-ee553cec8d82&amp;tm_country_code=PH</t>
  </si>
  <si>
    <t>14.1155635, 120.9625549</t>
  </si>
  <si>
    <t>UnionBank, Isaac O. Tolentino Avenue, Purok 157, Tagaytay, Cavite, Calabarzon, 4120, Philippines</t>
  </si>
  <si>
    <t>parking, wifi, air_conditioning, non-smoking, internet_access, 24-hour_front_desk_service, smoking_areas, restaurant, luggage_storage</t>
  </si>
  <si>
    <t>Offering free WiFi and an outdoor pool, Tagaytay Staycation by Naya and Darla w Free Swimming Pool, WiFi &amp; Netflix is located in Tagaytay, 3.1 mi from Picnic Grove. People's Park in the Sky is 4.3 mi away. Private parking is available on site.
All rooms are air-conditioned and feature a dining area and a seating area with a cable flat-screen TV. A microwave, a fridge and rice cooker are also available, as well as a kettle. Every unit comes with a private bathroom with a bath or shower. Bed linen is featured.
Tagaytay Staycation by Naya and Darla w Free Swimming Pool, WiFi &amp; Netflix also includes an outdoor pool and roof deck with a view of Taal Volcano. Guests can enjoy a meal at the on-site restaurant.
Taal Lake is 5.6 mi from Tagaytay Staycation by Naya and Darla w Free Swimming Pool, WiFi &amp; Netflix, while Taal Volcano is 8.7 mi from the property. The nearest airport is Manila International Airport, 27 mi from the property.</t>
  </si>
  <si>
    <t>Alpina Monte Carlo Travellers Inn</t>
  </si>
  <si>
    <t>www.skyscanner.com.ph/hotel_deeplink/4.0/PH/en-US/PHP/h_ad/203925797/2026-03-05/2026-03-06/hotel/hotel/hotels?legacy_provider_id=22&amp;rooms=1&amp;closed_user_group=general&amp;hb_data=4-ogAmC6-v1WSUcuSHe1_JzcwnCHGBaK9OF4TjB8hmCjU1eAh0iqB5YGzpkWSS6XzEx-yEoI4VNkkUXb1bYS2k-_A6oTGjTpOW_mwq2XToHUOWrFfTRtkYlDonk0_Vf64NqHYzTk39C771kYKxRqrXvEDXhbD2K8XNTtdXqqV7xB6ZCyGPlVOP25NF13dC2m9mDrLpNn458ZR-1wAR-3z6yx1odIZrb_aaYMegD6eJtdmLSHhSwBToLi_HI0ATKXqK1eg2uxAPVqnmCCW7DYmDPiEJvKJe48a9GcvpIYq7KkaPN2KejNcT44s7DDpjBJUQDsL9v9YsExrR82x1BUQLdRsOQtN0SnEguVl5qsyx2MDrAOaXbTrgFPSiCvsvjyh6JsGVrdTq68MVR-ZK_N_fUkDBxgsW4I9Z1rSwy8UW4i&amp;q_datetime_utc=2026-03-05T14%3A18%3A37&amp;ticket_price=1210&amp;quote_id=-851487151662267190&amp;utid_state=1&amp;channel=iphone&amp;price_without_closed_user_group=1490&amp;tm_place_name=Tagaytay&amp;deeplink_data=eyJmaWVsZHMiOnsic2lnbmF0dXJlIjoiZTMyZjg5NjQxYTMwMjc1ZWZmZDkwMjBlYWU4MDRhYTIifSwidXJsIjoiaHR0cHM6Ly93d3cuYWdvZGEuY29tL3BhcnRuZXJzL3BhcnRuZXJzZWFyY2guYXNweD9jaWQ9MTg0NjM4MyZoaWQ9OTM4NTE2OCZjdXJyZW5jeT1QSFAmY2hlY2tpbj0yMDI2LTAzLTA1JmNoZWNrb3V0PTIwMjYtMDMtMDYmTnVtYmVyb2ZBZHVsdHM9MSZOdW1iZXJvZkNoaWxkcmVuPTAmUm9vbXM9MSZtY2lkPTMwMzgmbWFzdGVyUm9vbUlkPTExMzkzMjk1MSZtcHQ9UTJaak9XRkxhMHB1UWtaa1RHbDNiRnBLY25SalNWSlVabVJtY2pKbWVIWjNUbkF5YjJSdUwwSlZWR1JOY2l0TFNVTm1OVFpqYlVaUGNXMDRNV28wVW5oRFpGSXhVblZZTkU0eU1RJlRvdGFsUHJpY2U9MTIwOS42MCZUb3RhbFRheD0xMjkuNjAmVG90YWxGZWU9MC4wMCZUb3RhbFN1cmNoYXJnZT0wJm1jdXI9UEhQIn0%3D&amp;utid=9b7cb4b9-e59e-ce19-9509-e5ad77ed13d4&amp;tm_stars=0&amp;client_id=skyscanner_app&amp;price_policy=2&amp;pre_redirect_id=812fdcaf-9a78-23f2-c669-2aac11b1366e&amp;tm_city_code&amp;max_price=1210&amp;guests=1&amp;request_id=812fdcaf-9a78-23f2-c669-2aac11b1366e&amp;tm_country_code=PH</t>
  </si>
  <si>
    <t>14.1190275, 120.9451761</t>
  </si>
  <si>
    <t>Isaac O. Tolentino Avenue, Purok 157, Tagaytay, Cavite, Calabarzon, 4120, Philippines</t>
  </si>
  <si>
    <t>Located within 2.9 miles of Picnic Grove and 5.3 miles of People's Park in the Sky, Alpina Monte Carlo Travellers Inn has rooms with air conditioning and a private bathroom in Tagaytay.</t>
  </si>
  <si>
    <t>Hanan Hotel Tagaytay</t>
  </si>
  <si>
    <t>www.skyscanner.com.ph/hotel_deeplink/4.0/PH/en-US/PHP/h_h1/204171632/2026-03-05/2026-03-06/hotel/hotel/hotels?legacy_provider_id=927111&amp;rooms=1&amp;closed_user_group=mobile&amp;hb_data=JcG0yZOmQzAuSqTXlsQ_rS2t59T8sRDtLnco_3pOJcRhFn8mIfU2uoP1ff7rQOI_J2zKFPXgKp540Nx6QIrFd8vhD-N9MdBJKBTvWY54BKdRcd8U2GZoHWNKI9_LGu0Sg0jU0-0zETtZpbgC8wMzW9IGx-8NMfn5UwHIaHOMNK4KgamqOEZAfX3p9tciDYJvZKSMGZxKRcvUqP_zEJbSv8DU-gwnTBXhqLti-7lMl2eoISUPDgAny9tvgBpinLKdHms3SRK4OBaeTp6T6-u0UGAX26g%3D&amp;q_datetime_utc=2026-03-05T14%3A18%3A38&amp;ticket_price=2640&amp;quote_id=213748757558198134&amp;utid_state=1&amp;channel=iphone&amp;price_without_closed_user_group=3300&amp;tm_place_name=Tagaytay&amp;deeplink_data=eyJmaWVsZHMiOnsic2lnbmF0dXJlIjoiOThiNjg3ZTc2YjY4MjNhMTUyZGYyNDRkMTJlMzYwMzEifSwidXJsIjoiaHR0cHM6Ly9waC5ob3RlbHMuY29tL0hvdGVsLVNlYXJjaD90cGlkPTMyMTQmbXBlPTE3NzI3MTc1MTMmZW5kRGF0ZT0yMDI2LTAzLTA2JmFkdWx0cz0xJmxvY2FsZT1lbl9QSCZjaGlkPTJmNDE2ZDY3LTNlYTYtNGM0Yy05NjcyLTRlZDllM2ExYWU2MCZlYXBpZD00NCZtY3RjPTMmc3RhcnREYXRlPTIwMjYtMDMtMDUmbXBkPVBIUCZtcG49MzI3MTQyMzYyJmN1cnJlbmN5PVBIUCZyYXRlcGxhbmlkPTQwMzg1MTIwNSZtcG09MjQmbXBwPTAmbXBvPUVDJnNlbGVjdGVkPTExOTQ1Mzg5MyZtcGI9NDc2LjA2Jm1wcT0yMzgwLjMzJm1wYT0yMTYzLjk0In0%3D&amp;utid=bce65212-ccfc-79c3-c4d3-b1672511e56e&amp;tm_stars=3&amp;client_id=skyscanner_app&amp;price_policy=2&amp;pre_redirect_id=fa7f1df4-5cd7-4721-8c64-aacc82f73680&amp;tm_city_code&amp;max_price=5920&amp;guests=1&amp;request_id=fa7f1df4-5cd7-4721-8c64-aacc82f73680&amp;tm_country_code=PH</t>
  </si>
  <si>
    <t>14.130983, 120.982639</t>
  </si>
  <si>
    <t>Magallanes Drive, Pulong Sagingan, Maitim II West, Tagaytay, Cavite, Calabarzon, 4120, Philippines</t>
  </si>
  <si>
    <t>parking, non-smoking, smoking_areas</t>
  </si>
  <si>
    <t>Located in Tagaytay, Tagaytay Wingate Manor is within a 5-minute drive of Ayala Malls Serin and Olivarez College Tagaytay. This hotel is 2 mi (3.3 km) from Summit Ridge Promenade and 2.2 mi (3.5 km) from Our Lady Of Lourdes Parish.
Be sure to enjoy recreational amenities including an outdoor pool and a waterslide. This hotel also features complimentary wireless internet access, concierge services, and wedding services. Hop aboard the shuttle (surcharge) and get to the casino or shopping center in no time.
Grab a bite to eat at The Manor Cafe, a cafÃ© where you can enjoy drinks at the bar/lounge, take in the garden view, and even dine alfresco. You can also stay in and take advantage of the room service (during limited hours). Cooked-to-order breakfasts are available daily from 6 AM to 10 AM for a fee.
Featured amenities include a 24-hour front desk, luggage storage, and laundry facilities. Planning an event in Tagaytay? This hotel has 100 square feet (9 square meters) of space consisting of a conference center and a meeting room. Free self parking is available onsite.
Make yourself at home in one of the 24 individually furnished guestrooms, featuring minibars and LCD televisions. Your pillowtop bed comes with down comforters and premium bedding. Complimentary wireless internet access keeps you connected, and satellite programming is available for your entertainment. Private bathrooms with showers feature rainfall showerheads and complimentary toiletries.</t>
  </si>
  <si>
    <t>Infinity Pines Tagaytay</t>
  </si>
  <si>
    <t>www.skyscanner.com.ph/hotel_deeplink/4.0/PH/en-US/PHP/h_bc/223826302/2026-03-05/2026-03-06/hotel/hotel/hotels?legacy_provider_id=13&amp;rooms=1&amp;closed_user_group=apps&amp;hb_data=kkYSH7EwcGvHra3Zk6S6FteRnIWi3CHcC4Tf2TULlWicL8sUN3RRZXGSrVxSWJyAstKprZcgaPvQN14QkiIQMY5gqwz698YXE7DXAD2WbEBTwVJU7tRTgLhtGC4CK0f6UbWfxRCDKJG7Z9cdlK-lTl94GZ04kpIJUF86evR8FCzGzkZ5QfW5oEmnVHMDub0aivHZhxgRZXR6roittzmVGxBidbNVoZovAIUjkT7ywaX3p2hbiH2qj_bqtez_4Jn0AkDyvrmmuhfeNI0NCdx-EUkHn6NAPHkDHg4z9Kj7Rilc9QsWNZzgw_zLx4jbTnGfxJYFHzYrCwTiPOuJOrttjFc45PEHuPrwJilmESCxEXcErLEx_oLwQ8myQX0BEfg-Q04xmoVqxg6_4DNRzXVAuwooUSMp_3QvThdVgd0I4yPx-4H_&amp;q_datetime_utc=2026-03-05T14%3A18%3A38&amp;ticket_price=3463&amp;quote_id=-2183429479647339138&amp;utid_state=1&amp;channel=iphone&amp;price_without_closed_user_group=4070&amp;tm_place_name&amp;deeplink_data=eyJmaWVsZHMiOnsic2lnbmF0dXJlIjoiZGQ1YjZmM2FhMzNjMTE5YWIzMGQ2NTE0NzNhYzQ3NzAiLCJibG9ja19pZCI6IjE0Mjc2MTk3MDFfNDE0MzM5NjUyXzFfMV8wIn19&amp;utid=383c7279-776e-a4ae-732b-b4e4c5f02356&amp;tm_stars=0&amp;client_id=skyscanner_app&amp;price_policy=2&amp;pre_redirect_id=790e88ba-3b0e-3797-1e3f-03ef3b32ef4b&amp;tm_city_code&amp;max_price=3807&amp;guests=1&amp;request_id=790e88ba-3b0e-3797-1e3f-03ef3b32ef4b&amp;tm_country_code=PH</t>
  </si>
  <si>
    <t>14.0992976, 120.9428879</t>
  </si>
  <si>
    <t>parking, wifi, elevator, non-smoking, 24-hour_front_desk_service, chapel, multilingual_staff, garden, atm, restaurant, business_center, accessible, security</t>
  </si>
  <si>
    <t>Infinity pines tagaytay has air-conditioned accommodations in Sampong. All guest rooms in the resort are equipped with a flat-screen TV. All rooms feature a private bathroom with a bidet and free toiletries.</t>
  </si>
  <si>
    <t>JT Tagaytay Suites</t>
  </si>
  <si>
    <t>www.skyscanner.com.ph/hotel_deeplink/4.0/PH/en-US/PHP/h_ad/179073095/2026-03-05/2026-03-06/hotel/hotel/hotels?legacy_provider_id=22&amp;rooms=1&amp;closed_user_group=general&amp;hb_data=nC0VsGHgMZnNFTM33JN2ZjRCJaqdApYTnewPdLyYjfuWSCaF8nHDrFXQL9iMFcfEZ0seevFLxlbHtksT5JMcnonhrqh3mFqNYFWtYEmmh4PlIfDXp5V2H-7wQGpb_XJupE950CJY7EBIIvtPn__FkDQHIyTrLuz__dv7Yz4yzuQx64H_w_MizT8gUIm4gPd9-_2Vk8R7GXta3q_uM6Fl7vv9bVkGRC9D1o1MQblM9atIvpRQWUqxLl6y_Nc-YxTrm4IPoFpUQg55S7bfo2F4EWJsTR9w4crqcJSAFjmwPUcHic-tXc7zhrekx6VCsTvTXZXfYZTn865EfmNgVfoilAE04DgapcCtVEzCTEk7Uot6YDX0KeQZMaSMQKfdPVN_Tnd2AR5Pzq5FX_u3kxNCmSJgiFVydBRghu-tvNyn8TWs&amp;q_datetime_utc=2026-03-05T14%3A18%3A39&amp;ticket_price=1827&amp;quote_id=-1939717548730044889&amp;utid_state=1&amp;channel=iphone&amp;price_without_closed_user_group=4481&amp;tm_place_name=Tagaytay&amp;deeplink_data=eyJmaWVsZHMiOnsic2lnbmF0dXJlIjoiYjlhOTlmMWUyMDNiOGNhMGM4NzM4ZjIwYTYyMmFkMzcifSwidXJsIjoiaHR0cHM6Ly93d3cuYWdvZGEuY29tL3BhcnRuZXJzL3BhcnRuZXJzZWFyY2guYXNweD9jaWQ9MTg0NjM4MyZoaWQ9MzE1NTY0MDImY3VycmVuY3k9UEhQJmNoZWNraW49MjAyNi0wMy0wNSZjaGVja291dD0yMDI2LTAzLTA2Jk51bWJlcm9mQWR1bHRzPTEmTnVtYmVyb2ZDaGlsZHJlbj0wJlJvb21zPTEmbWNpZD0zMzImbWFzdGVyUm9vbUlkPTUwNTg1MzU5NiZtcHQ9YVZodmJrWnVkbEZ5VG14dlNVaEdlVloxVVRoNFNuaEtiRUp0Vm1wVmIzUjNUMWRDT0dZdlFsUmthMFJpYWtKeWVFVnRXRmNyWVZabGNUZDFZemN3V0RBNVZraHNZMGREV0hwRFkyOW5QVDAmVG90YWxQcmljZT0xODI2Ljg1JlRvdGFsVGF4PTIyMC4wOCZUb3RhbEZlZT0xNDUuMjkmVG90YWxTdXJjaGFyZ2U9MCZtY3VyPVBIUCJ9&amp;utid=4692bd18-496e-5847-8e29-0dc80daaed38&amp;tm_stars=0&amp;client_id=skyscanner_app&amp;price_policy=2&amp;pre_redirect_id=137b56cd-cab4-8321-cfb2-a13eeafde5db&amp;tm_city_code&amp;max_price=1827&amp;guests=1&amp;request_id=137b56cd-cab4-8321-cfb2-a13eeafde5db&amp;tm_country_code=PH</t>
  </si>
  <si>
    <t>14.116769, 120.9633376</t>
  </si>
  <si>
    <t>Wind Residences Tower 1, Tower 1, Tagaytay-Nasugbu Road, Purok 102, Maharlika West, Tagaytay, Cavite, Calabarzon, 4120, Philippines</t>
  </si>
  <si>
    <t>Great care is taken to ensure guests experience comfort through top-notch services and amenities.Remain linked during your visit by utilizing the complimentary internet access available.Parking is accessible, supplied by the serviced apartment for guests who arrive by car.For extended visits or whenever required, the laundromat and laundry service ensures your preferred travel garments remain clean and accessible. Need some relaxation? Your room features daily housekeeping to make your stay even more comfortable and enjoyable. For minor or impromptu requirements, the convenience stores can promptly cater to them without the necessity of stepping out from the serviced apartment.Crafted for coziness, every guestroom provides an array of features, guaranteeing a tranquil night's sleep while maintaining the level of comfort.For an elevated experience at serviced apartment, select rooms are equipped with air conditioning to improve your stay. At JT Suites Tagaytay, a selection of rooms can be found that showcase unique design elements such as a balcony or terrace. Expand your in-room entertainment choices with various amenities, such as television offered in certain accommodations. In select rooms, the serviced apartment offers visitors access to a refrigerator.Maintain your cleanliness and feel revitalized using toiletries available in select guest restrooms. During your visit, indulge in a range of delightful culinary choices at serviced apartment to enhance your experience.</t>
  </si>
  <si>
    <t>Hotel Carlito Tagaytay</t>
  </si>
  <si>
    <t>www.skyscanner.com.ph/hotel_deeplink/4.0/PH/en-US/PHP/h_fd/224783268/2026-03-02/2026-03-03/hotel/hotel/hotels?legacy_provider_id=927050&amp;rooms=1&amp;hb_data=q0H5axO3OKe_YFBjQBaOlykzMkuSdXvrTJfCzbM3-eEv4vYpOYRN4_EnPS_itjSqdk1jlofPNrnqmTRFVjtm3PSiD35mTmFJHjvofWtshN-NIlSm6FpuOFHe-Qtq-QeXBcjTvepM1epp5mp8toxerCMXTFhHNFn-hx3Mx75K76c1sZ4a4e_ovKNQkMQVn9BezQE0F8BibN_mpXLzsZpKn909O_xD5aX4jOTrJZRHmpcZbhNAEPAkMU5VBgvBRJ0dTXz9D9xRly29ZQiDiEjqezY8Uj_eXFpAYPqaMwRLZhr4fpKp668ggsdUdJfzsgA9beh5fexcUEUAL_UFjNuAlqSNbW-dknvQ1EoBNmE7eQOT5JKJLkWhCQSByDHwJGuLwQJbaPKqkE7VyYmzZZ4chj9tmZkclCaMHiidCpIN1zCv2w%3D%3D&amp;q_datetime_utc=2026-03-01T23%3A15%3A50&amp;ticket_price=3433&amp;quote_id=4857441029235331607&amp;utid_state=1&amp;channel=iphone&amp;tm_place_name=Tagaytay&amp;deeplink_data=eyJmaWVsZHMiOnsic2lnbmF0dXJlIjoiYTliNWJiNjY1NDgyNmMzNTk0MGVhMGJhZWI2NGU5YzAifSwidXJsIjoiaHR0cHM6Ly9kZWFscy52aW8uY29tP3NpZz01NjcxMTliMzFmYTRlNWU0OGRlN2ZjNzFkN2JiZWM4MDc2ZWM0NGQ3Y2M0Yzg5YjQ5NTdhMjRjOTFmMmQzYTY0MzIzODMyMzQzMzM3MzAzMjM1JnNpZy1pc3M9bWV0YSZ0dXJsPWh0dHBzJTNBJTJGJTJGdmlvLmNvbSUyRkhvdGVsJTJGU2VhcmNoJTNGY2hlY2tJbiUzRDIwMjYtMDMtMDIlMjZjaGVja091dCUzRDIwMjYtMDMtMDMlMjZjdXJyZW5jeSUzRFBIUCUyNmVwdiUzRE1TNHklMjZlc2QlM0RCRG44ZnpQTlgwZlJMM0lUOEx3dzFhUmt6M3MzS1RJSVJuVXRvdVprMnRDZzNTSnEtaXo3RUZBdmdWZUZNUF9NQkkzVEdBMkRNZzdjNW9RQnVxbTFBYUo0YUVRSFNWNFdjVGxkWFhlNXNUMlE1RmJPZk1kNmVQWSUyNTNEJTI2Zm9yY2VDdXJyZW5jeUNoYW5nZSUzRDElMjZmb3JjZUxhbmd1YWdlQ2hhbmdlJTNEMSUyNmhvdGVsSWQlM0Q2NTAxMjU1JTI2bGFiZWwlM0RzcmMlMjUzRHNreXNjYW5uZXIlMjUyNnVjb3VudHJ5JTI1M0RQSCUyNTI2dWRldmljZSUyNTNEbW9iaWxlJTI1MjZob3RlbCUyNTNENjUwMTI1NSUyNTI2ZGF5JTI1M0QyJTI1MjZtb250aCUyNTNEMDMlMjUyNnllYXIlMjUzRDIwMjYlMjUyNmxvcyUyNTNEMSUyNTI2b2ZmZXJpZCUyNTNEbzYzSHpTNFIxS040JTI1MjZwcmljZSUyNTNEMzQzMi43NSUyNTI2Y3VycmVuY3klMjUzRFBIUCUyNTI2dXNlcmxhbmclMjUzRGVuJTI1MjZfdGglMjUzRDBlZmU0Y2ZmNjExODU2ZGI0MTE1MDBmNTFlYzhlZWYyNWUyOGFkYTg3ODJhYmQzYiUyNTI2ZHRzJTI1M0QxNzcyNDA0MDM0JTI1MjZvbHV0JTI1M0QxNzcyNDA0MDMzJTI1MjZjYW5QYXlMYXRlciUyNTNEZmFsc2UlMjUyNnJlcXVlc3RVc2VyR3JvdXAlMjUzRCUyNTI2b2ZmZXJVc2VyR3JvdXAlMjUzRHB1YmxpYyUyNmxhbmclM0RlbiUyNm90aSUzRFFISWlZUkJIWUNBJTI2cHJlZmVycmVkUmF0ZSUzRDM0MzIuNzUlMjZwcm9maWxlJTNEcjJkMm03M2tuOCUyNnJvb21zJTNEMSUyNnRva2VuJTNEN2ZlMjc2JTI2dXNlckNvdW50cnklM0RQSCUyNnV0bV9jYW1wYWlnbiUzRHNreXNjYW5uZXIlMjZ1dG1fbWVkaXVtJTNEY3BjJTI2dXRtX3NvdXJjZSUzRHNreXNjYW5uZXIifQ%3D%3D&amp;utid=a37993ca-f580-593b-bd56-d55d8fc5a3fb&amp;tm_stars=4&amp;client_id=skyscanner_app&amp;redirect_delay=1000&amp;price_policy=2&amp;pre_redirect_id=806788d0-7b8c-85bd-88dd-8c41bfad18ab&amp;tm_city_code&amp;max_price=7300&amp;guests=1&amp;request_id=806788d0-7b8c-85bd-88dd-8c41bfad18ab&amp;tm_country_code=PH</t>
  </si>
  <si>
    <t>14.112156, 120.9593184</t>
  </si>
  <si>
    <t>Hotel Carlito, Isaac O. Tolentino Avenue, Purok 157, Tagaytay, Cavite, Calabarzon, 4120, Philippines</t>
  </si>
  <si>
    <t>At Hotel Carlito Tagaytay, exceptional service and top-notch amenities create a memorable experience for guests.Complimentary internet access is available in the hotel to ensure you stay connected during your visit. Amenities at car hire offered by Hotel Carlito Tagaytay simplify the organization of your excursions, tourist activities, and other adventures in Tagaytay.Complimentary parking is available for guests. Continuously receive the support you require through front desk amenities such as express check-in or check-out, luggage storage and safety deposit boxes.At the hotel, utilize the convenient laundry service to maintain your preferred travel attire fresh, allowing you to pack lighter.Craving relaxation? In-room amenities such as room service and daily housekeeping allow you to maximize your time spent inside the room. Due to health concerns, smoking is strictly prohibited within the entire premises of hotel.For the health and well-being of all guests and staff, smoking is restricted exclusively to assigned zones.Accommodations come equipped with all the conveniences required for a restful night's slumber.A selection of rooms feature linen service, blackout curtains and air conditioning to ensure your comfort and convenience.A few accommodations at Hotel Carlito Tagaytay also include unique design elements like a balcony or terrace.A few chosen rooms are equipped with television and cable TV to ensure guest amusement.In certain rooms, the hotel offers visitors access to a refrigerator, bottled water, instant coffee, instant tea and mini bar.Hotel Carlito Tagaytay offers a hair dryer, toiletries and bathrobes in the restrooms of specific accommodations. At Hotel Carlito Tagaytay, each day commences with a scrumptious breakfast offered at no additional cost. All adore a delightful cup of coffee! An on-site coffee shop ensures you can relish a cup of authentic, freshly-brewed coffee every morning -- or whenever you desire it.Allow your journey to be free from the pangs of hunger! On-site eateries offer delicious and accessible meal choices. At Hotel Carlito Tagaytay, guests can take pleasure in the delightful recreational amenities provided for their entertainment.At Hotel Carlito Tagaytay, a wide array of amenities guarantees a fulfilling experience throughout your visit. Make your holiday truly memorable by taking a rejuvenating plunge into the pool.At the hotel fitness center, you have the option to engage in your daily exercise routine or simply alleviate your jet lag by breaking a sweat.</t>
  </si>
  <si>
    <t>Amega Hotel</t>
  </si>
  <si>
    <t>www.skyscanner.com.ph/hotel_deeplink/4.0/PH/en-US/PHP/h_fd/224783268/2026-03-05/2026-03-06/hotel/hotel/hotels?legacy_provider_id=927050&amp;rooms=1&amp;hb_data=-g3CIPtJK2BbFtf3eaqUdWygbTWjK_A5L5ZdALn2wdk0vcnCvmkoN2h014EzZYNCyv9ckQ6u38ZOGY7l3smZ-TkZk0OFnNX_r8wudxx0VEl1vpB8vE27P6tZlofxOka_KXBtwyGSlrgnBaCNN43H4yWUcQ-pwZb5ZmOGltjQCwJms9Lff1O9FVpA40_U-LITNMRl9KuXkb7vGwUSeiOx0jyOt2CyoicTApL7SA34QCCGQcO_l9MY3WOeNbokUm_7byX4HcOny_U_IbLNEoR4NxrOdQuTyEEp8eOxfyxu5YyD3xp75EN87YOtNedZ9KHYEhaEdkvHVEO8QzgiB6CCY5lY0dXkZEu92ZBx7W-_bEJlDGZiX4W5DTMQNO_orkFW9LpJBQ2Ec2h0zUw-xoIdbALVcXkONZUEKV2RLjhZtHqXBQ%3D%3D&amp;q_datetime_utc=2026-03-05T14%3A18%3A43&amp;ticket_price=4332&amp;quote_id=5142584151206462897&amp;utid_state=1&amp;channel=iphone&amp;tm_place_name=Tagaytay&amp;deeplink_data=eyJmaWVsZHMiOnsic2lnbmF0dXJlIjoiMDJkNTk2NWUwY2QzODdlNjJkMGE4NDFjZjFjYjY2ZTgifSwidXJsIjoiaHR0cHM6Ly9kZWFscy52aW8uY29tP3NpZz1jZmZlOTEwNWFkYTY5MjA1YTM1MWJiZDBjNGI0NDIwOTY1YWQ5MmExOTY1ZDA5YjY0NTIyYTQyY2ZmYWI5ZjNmMmQzMTMyMzAzMDM3MzczOTM0MzUzNCZzaWctaXNzPW1ldGEmdHVybD1odHRwcyUzQSUyRiUyRnZpby5jb20lMkZIb3RlbCUyRlNlYXJjaCUzRmNoZWNrSW4lM0QyMDI2LTAzLTA1JTI2Y2hlY2tPdXQlM0QyMDI2LTAzLTA2JTI2Y3VycmVuY3klM0RQSFAlMjZlcHYlM0RNUzR5JTI2ZXNkJTNEMHE4YkRFLXZmS0JITmJWYzZZTlBQeHVSaXh2b1cwaURjWm94QTUzTE5rQXoxbDVqVlNtaFNjbU4wc0xzNFI0bmUxN0FITjh4VlloenhYbzVmRThBY3FZZzNBVktxRXY4ZUNVVDdGOHBGd0dCeEFGb1B5UkdNVWclMjUzRCUyNmZvcmNlQ3VycmVuY3lDaGFuZ2UlM0QxJTI2Zm9yY2VMYW5ndWFnZUNoYW5nZSUzRDElMjZob3RlbElkJTNENjUwMTI1NSUyNmxhYmVsJTNEc3JjJTI1M0Rza3lzY2FubmVyJTI1MjZ1Y291bnRyeSUyNTNEUEglMjUyNnVkZXZpY2UlMjUzRG1vYmlsZSUyNTI2aG90ZWwlMjUzRDY1MDEyNTUlMjUyNmRheSUyNTNENSUyNTI2bW9udGglMjUzRDAzJTI1MjZ5ZWFyJTI1M0QyMDI2JTI1MjZsb3MlMjUzRDElMjUyNm9mZmVyaWQlMjUzRG83a1NMeHlpMmdFOCUyNTI2cHJpY2UlMjUzRDQzMzEuODElMjUyNmN1cnJlbmN5JTI1M0RQSFAlMjUyNnVzZXJsYW5nJTI1M0RlbiUyNTI2X3RoJTI1M0Q2NDRlMjU3OWVlZGEwZDgwOGYwNmM2YmZkN2FiZTkwMDI3M2U5OWNjZjM5NjE5ZDQlMjUyNmR0cyUyNTNEMTc3MjcyMDMwMyUyNTI2b2x1dCUyNTNEMTc3MjcxODcxNSUyNTI2Y2FuUGF5TGF0ZXIlMjUzRGZhbHNlJTI1MjZyZXF1ZXN0VXNlckdyb3VwJTI1M0QlMjUyNm9mZmVyVXNlckdyb3VwJTI1M0RwdWJsaWMlMjZsYW5nJTNEZW4lMjZvdGklM0R2UDhYY0VhbDA5VSUyNnByZWZlcnJlZFJhdGUlM0Q0MzMxLjgxJTI2cHJvZmlsZSUzRHIyZDJtNzNrbjglMjZyb29tcyUzRDElMjZ1c2VyQ291bnRyeSUzRFBIJTI2dXRtX2NhbXBhaWduJTNEc2t5c2Nhbm5lciUyNnV0bV9tZWRpdW0lM0RjcGMlMjZ1dG1fc291cmNlJTNEc2t5c2Nhbm5lciJ9&amp;utid=602ef471-14e0-5a7a-0147-32f15d0cbe38&amp;tm_stars=4&amp;client_id=skyscanner_app&amp;price_policy=2&amp;pre_redirect_id=ef0e4bb3-59dc-1028-8ce6-48f5d65bca8f&amp;tm_city_code&amp;max_price=4332&amp;guests=1&amp;request_id=ef0e4bb3-59dc-1028-8ce6-48f5d65bca8f&amp;tm_country_code=PH</t>
  </si>
  <si>
    <t>14.1249519, 120.9418207</t>
  </si>
  <si>
    <t>Guadas Bistro, Aguinaldo Highway, Silang Crossing East, Tagaytay, Cavite, Calabarzon, 4120, Philippines</t>
  </si>
  <si>
    <t>Featuring 4-star accommodations, Amega Hotel is located in Tagaytay, 3.2 miles from Picnic Grove and 5.6 miles from People's Park in the Sky. Some rooms at the property feature a terrace with a lake view.</t>
  </si>
  <si>
    <t>Nurture Wellness Village</t>
  </si>
  <si>
    <t>www.skyscanner.com.ph/hotel_deeplink/4.0/PH/en-US/PHP/h_xp/139439647/2026-03-05/2026-03-06/hotel/hotel/hotels?legacy_provider_id=1&amp;rooms=1&amp;closed_user_group=mobile&amp;hb_data=Sb-5Nay8Oxk-SSruRUeXcE5mZhCnVJglGJPiyvSZFJtRmMkvenrS8NIKZJAruf5JLbmLvAmZbcAyCkZ6MFeLvlj8H2GbPWrIy_hycKCKsC4kJ34Jee19HaiI0u21-spgW7vLkc_OlG_6pXqfSsu0evtHwJpWyMwiwRCAuFgoxvM6TcExDYGTo_3pGjCtl8xpWKKzoVFXBkeGfSlGqXgzx1ValSWzXoWke3BbSG6RcWDCB854W75DUHPWUy_wT5gq9Ofvjyjzbh9q5tcZYag75dRzOJM%3D&amp;q_datetime_utc=2026-03-05T14%3A18%3A44&amp;ticket_price=7441&amp;quote_id=-7302934980513487295&amp;utid_state=1&amp;channel=iphone&amp;price_without_closed_user_group=8267&amp;tm_place_name=Tagaytay&amp;deeplink_data=eyJmaWVsZHMiOnsic2lnbmF0dXJlIjoiMjM1OTBlYzM1NWIxODQ5MzMxYjBmOTU0MzY1OTQ3Y2QifSwidXJsIjoiaHR0cHM6Ly93d3cuZXhwZWRpYS5jb20ucGgvSG90ZWwtU2VhcmNoP3RwaWQ9NjgmbXBlPTE3NzI3MTcyOTMmZW5kRGF0ZT0yMDI2LTAzLTA2JmFkdWx0cz0xJmxvY2FsZT1lbl9VUyZjaGlkPTEzY2U3YjJkLTMwNzItNDI3ZS05MzNjLTM2NTlmZWZhZWM0YyZlYXBpZD00NjIzMCZtY3RjPTMmc3RhcnREYXRlPTIwMjYtMDMtMDUmbXBkPUdCUCZtcG49MjAwMTk0NTg5JmN1cnJlbmN5PUdCUCZyYXRlcGxhbmlkPTIwMTExMzU1OCZtcG09MjQmbXBwPTEmbXBvPUVDJnNlbGVjdGVkPTUyODI3MzQmbXBiPTEwLjIyJm1wcT04NS4xNyZtcGE9ODUuMTcifQ%3D%3D&amp;utid=c4fbfd91-da7a-6472-3aef-6c08b68b05a1&amp;tm_stars=3&amp;client_id=skyscanner_app&amp;price_policy=2&amp;pre_redirect_id=efff9e9a-c5a9-dca7-94da-3d98cddac6bf&amp;tm_city_code&amp;max_price=11250&amp;guests=1&amp;request_id=efff9e9a-c5a9-dca7-94da-3d98cddac6bf&amp;tm_country_code=PH</t>
  </si>
  <si>
    <t>14.1014127, 120.9475784</t>
  </si>
  <si>
    <t>Talon Road, Pulong Sagingan, Maitim II West, Tagaytay, Cavite, Calabarzon, 4120, Philippines</t>
  </si>
  <si>
    <t>Located in Tagaytay, Nurture Wellness Village is a 5-minute drive from Pink Sisters and 6 minutes from Olivarez College Tagaytay. This spa resort is 2.5 mi (4.1 km) from Summit Ridge Promenade and 2.7 mi (4.3 km) from Ayala Malls Serin.
Pamper yourself with a visit to the spa, which offers massages, body treatments, and facials. If you're looking for recreational opportunities, you'll find an outdoor pool, a steam room, and a fitness center. Additional features at this resort include wedding services, a picnic area, and barbecue grills.
Enjoy a satisfying meal at Canawu serving guests of Nurture Wellness Village. Wrap up your day with a drink at the bar/lounge. A complimentary continental breakfast is served daily from 7 AM to 11 AM.
Event facilities at this resort consist of a conference center and 3 meeting rooms. A roundtrip airport shuttle is provided for a surcharge (available on request), and free self parking is available onsite.
Make yourself at home in one of the 15 guestrooms. Bathrooms have complimentary toiletries and slippers. Conveniences include phones, and housekeeping is provided daily.</t>
  </si>
  <si>
    <t>Villa Ibarra</t>
  </si>
  <si>
    <t>www.skyscanner.com.ph/hotel_deeplink/4.0/PH/en-US/PHP/h_ad/222803940/2026-03-02/2026-03-03/hotel/hotel/hotels?legacy_provider_id=22&amp;rooms=1&amp;closed_user_group=general&amp;hb_data=rLYneOMs2bUVlPSUKeXkkFIU4ztxPQXN2HrptBiRSHLr4seAFc7px9cdbVwLzKv6WNm6_TZ8zGY2OSLMexsKUGigAbc837tIVw25PMy2MJ59a8uwo43uJhrYhHQ2kY5mP4fWuLaPBNZwoDLWAnca1-VXGVXOW9D2GerAGW5XauF5-0mOP9qoiDep9VXSD9n11sxYtb9pe88wAt4CvzhBg0kfvCb8GzXrsfJoqzOJaTb6KGoLv40wDjMcwujq9AVVsEMi39XI67Yxui8COfYSeEq0MM8e4XLX63hbcBzGkLfIa8NTKVaKRrAvqf7RFPXXsjV0bHdtw_WQVE6NbZ-WVi-PBLVtpRdragTrJYG5dRgaOSGCxBHoI3ZE8r9z2ntQ5-iZLcU7UFOgOLQX8IO8r8OUkzdpTeIJ_rhyGrwkq3uC&amp;q_datetime_utc=2026-03-01T23%3A15%3A58&amp;ticket_price=769&amp;quote_id=2424760124592715558&amp;utid_state=1&amp;channel=iphone&amp;price_without_closed_user_group=3075&amp;tm_place_name=Tagaytay&amp;deeplink_data=eyJmaWVsZHMiOnsic2lnbmF0dXJlIjoiMTQxMGY5MDE4ZjA4YjQ1YjA4ZjQzZjYwNGVkY2VjN2UifSwidXJsIjoiaHR0cHM6Ly93d3cuYWdvZGEuY29tL3BhcnRuZXJzL3BhcnRuZXJzZWFyY2guYXNweD9jaWQ9MTg0NjM4MyZoaWQ9MzE0Mjk1ODQmY3VycmVuY3k9UEhQJmNoZWNraW49MjAyNi0wMy0wMiZjaGVja291dD0yMDI2LTAzLTAzJk51bWJlcm9mQWR1bHRzPTEmTnVtYmVyb2ZDaGlsZHJlbj0wJlJvb21zPTEmbWNpZD0zMzImbWFzdGVyUm9vbUlkPTUwMzYzOTc3NiZtcHQ9V2tOMmRFaEhTMUJtT1VNeE56VktjV1JYY0RoSFJWQjJhWFpUUTNwa1dscFJLMUZEYUdSMFMyNVFUVTAzUVc1UU5TdG5UVzV0WWtkbVIycHBkVGhHUTNCaFJtcEROaXREZVRGbmRtVm5QVDAmVG90YWxQcmljZT03NjguNjUmVG90YWxUYXg9ODguNzImVG90YWxGZWU9NjUuMDEmVG90YWxTdXJjaGFyZ2U9MCZtY3VyPVBIUCJ9&amp;utid=e3815d22-0cb7-6efb-0c20-455d178df1ff&amp;tm_stars=0&amp;client_id=skyscanner_app&amp;redirect_delay=1000&amp;price_policy=2&amp;pre_redirect_id=74f6f4bf-6084-73bd-34d5-18c27be925d1&amp;tm_city_code&amp;max_price=1169&amp;guests=1&amp;request_id=74f6f4bf-6084-73bd-34d5-18c27be925d1&amp;tm_country_code=PH</t>
  </si>
  <si>
    <t>14.1053617, 120.9410003</t>
  </si>
  <si>
    <t>Bistro Ibarra, Tagaytay-Nasugbu Road, Maharlika East, Tagaytay, Cavite, Calabarzon, 4120, Philippines</t>
  </si>
  <si>
    <t>Located in Tagaytay (Maharlika East), Villa Ibarra is within a 5-minute drive of Summit Ridge Promenade and Sky Ranch. This hotel is 1.3 mi (2.1 km) from Our Lady Of Lourdes Parish and 1.7 mi (2.7 km) from Olivarez College Tagaytay.
Take in the views from a terrace and a garden and make use of amenities such as complimentary wireless internet access. Additional amenities at this hotel include a television in a common area and a banquet hall.
Satisfy your appetite for lunch or dinner at Bistro Ibarra, a restaurant which specializes in local and international cuisine, or stay in and take advantage of the room service (during limited hours). Cooked-to-order breakfasts are available daily from 7 AM to 10 AM for a fee.
Featured amenities include express check-in, a 24-hour front desk, and a safe deposit box at the front desk. Free self parking is available onsite.
Make yourself at home in one of the 8 air-conditioned rooms featuring refrigerators and flat-screen televisions. Complimentary wireless internet access keeps you connected, and cable programming is available for your entertainment. Private bathrooms with showers feature complimentary toiletries and bidets. Conveniences include desks and electric kettles, and housekeeping is provided daily.</t>
  </si>
  <si>
    <t>JEMZ Tagaytay Budget Transient</t>
  </si>
  <si>
    <t>www.skyscanner.com.ph/hotel_deeplink/4.0/PH/en-US/PHP/h_ad/222803940/2026-03-05/2026-03-06/hotel/hotel/hotels?legacy_provider_id=22&amp;rooms=1&amp;closed_user_group=general&amp;hb_data=ALzNVUb3lKmmlQx_fo_vinJlk2hazzLQC2B03P5Qha-UOVDPCmYrbgbi8MdFvYTV49NS3LPW19J6eshbs-a9S7mlsq2ppnAJhsvveTtj6fO0iMudvz4NLdchUQktYXni8NujMlFeh_vVfkIxQbDD8i3vacFagP2-PbkSOLjHXpSA5eodgmdLH68AZ6vlb_hTE_jMiMyZcCemYb9lhcA9rDVWvkydAXBkaTUdYlTSvxMhd9WBaVXBn126A2LNCxr5FqPZgQF_lqkvowpsuMwpMUGQK3M6r7-XThujXj5vO4iDYJz_NvH8OxBjjYM-xhg-x0annK87UXJR-Rob1lxHvmeDGYi4hXfN6McdpO_R2QARbmQdowZ0YunQAt2XIkLdrxVXr2cLnGALHSOakbz--r_688g-ZyL0n2opy9Y8Ei5a&amp;q_datetime_utc=2026-03-05T14%3A18%3A49&amp;ticket_price=1001&amp;quote_id=5931720334582527342&amp;utid_state=1&amp;channel=iphone&amp;price_without_closed_user_group=4002&amp;tm_place_name=Tagaytay&amp;deeplink_data=eyJmaWVsZHMiOnsic2lnbmF0dXJlIjoiMWViZWNmNTMwOTcyNGQ4MmM4OWYyOTUxNzA3ZmNmZmQifSwidXJsIjoiaHR0cHM6Ly93d3cuYWdvZGEuY29tL3BhcnRuZXJzL3BhcnRuZXJzZWFyY2guYXNweD9jaWQ9MTg0NjM4MyZoaWQ9MzE0Mjk1ODQmY3VycmVuY3k9UEhQJmNoZWNraW49MjAyNi0wMy0wNSZjaGVja291dD0yMDI2LTAzLTA2Jk51bWJlcm9mQWR1bHRzPTEmTnVtYmVyb2ZDaGlsZHJlbj0wJlJvb21zPTEmbWNpZD0zMzImbWFzdGVyUm9vbUlkPTUwMzYzOTc3NiZtcHQ9YVhScmVuZGhXVXB0YTA0eVkzQjBlVU5zUnpKa2QzcGFUVU42YUdoSkwxWnZaR1ZFUTJwV1dFaFJkRzFCY0RkQ2JrRkNSVGxtSzI0MWRVODJSMkoyYkc1NlpGSjBkaXN4ZVV0blRuUm5QVDAmVG90YWxQcmljZT0xMDAwLjU3JlRvdGFsVGF4PTExNS41OSZUb3RhbEZlZT04NC41MyZUb3RhbFN1cmNoYXJnZT0wJm1jdXI9UEhQIn0%3D&amp;utid=c212f0c2-13ca-89e8-dca1-95cc071b32a0&amp;tm_stars=0&amp;client_id=skyscanner_app&amp;price_policy=2&amp;pre_redirect_id=5be499c7-ccc8-ff53-8feb-e518af5ad735&amp;tm_city_code&amp;max_price=1309&amp;guests=1&amp;request_id=5be499c7-ccc8-ff53-8feb-e518af5ad735&amp;tm_country_code=PH</t>
  </si>
  <si>
    <t>14.1162295, 120.9532204</t>
  </si>
  <si>
    <t>Jemzhotel, Crisanto Mendoza de los Reyes Avenue, Kaybagal Central, Tagaytay, Cavite, Calabarzon, 4120, Philippines</t>
  </si>
  <si>
    <t>parking, wifi, air_conditioning, non-smoking, internet_access, garden</t>
  </si>
  <si>
    <t>JEMZ Tagaytay Budget Transient provides flawless service and all the necessary facilities for visitors.Stay connected with your associates, as complimentary Wi-Fi is available during your entire visit. To facilitate your arrival and departure, you can pre-book airport transfer services prior to checking in. When arriving by car, you'll be grateful for the on-site complimentary parking at serviced apartment.The serviced apartment offers reception amenities including concierge service and luggage storage to ensure a comfortable stay for guests. Should you require it, the tours can even assist you in booking tickets and securing reservations for the finest shows and events in the vicinity. The serviced apartment's daily housekeeping ensures an excellent option for your stay.Need something at the last minute? The convenience stores has you covered, ensuring your requirements are met without any inconvenience. To ensure the well-being and convenience of all visitors, smoking is strictly prohibited throughout the entire serviced apartment.Smoking is permitted solely in the specified smoking zones allocated by serviced apartment. In order to ensure the utmost level of relaxation, the guestrooms feature an inviting design and are equipped with all basic necessities, creating a delightful stay experience.To ensure a pleasant stay, a selection of rooms at serviced apartment come furnished with linen service and air conditioning, all designed with your ease in mind.Selected rooms offer in-room amusement like television as a source of entertainment for guests to enjoy.</t>
  </si>
  <si>
    <t>Casa Noah</t>
  </si>
  <si>
    <t>www.skyscanner.com.ph/hotel_deeplink/4.0/PH/en-US/PHP/h_bc/216870186/2026-03-05/2026-03-06/hotel/hotel/hotels?legacy_provider_id=13&amp;rooms=1&amp;closed_user_group=apps&amp;hb_data=uUaJOO_tPedf_2B4LZ3lpaPhQfKzUwEjBg7e3-IkOc_gqDiGHjcZrgIWunfnrtmx07cJKA7qNdE2TSn8FYdqO3tGDc4KKO39EWord1PC3dYMcla0DPmEZPKkIZ0k8a_BWPq0JRFCEQGZ_gIUvOJdbdCNbOt56g58CgduBKs8PILDPOdWlCXWXqBFhGiZ0BGVIyN5rM2USV8WzibrX_pf1vq4uFnnlvD-DRFcyNXpk5-Uq0HHsyqTVje30UC9ELMaaI8e35LTkf-7MXw0y7cVeFSQG_XzvNHzNda9ds7rbrxYgb5Cq0xkfH_JPT6oZgrXmX93Qw7iIwkV2GdKk7CbbSbrq6CT3pVicFThwB3UxJPKiy-Okbq9hBEVNGUu796qNkn7kOIQvy68msutTDoe4VqTy1LbcB6A7kzZ8ZoiLQEdVVDoogXE&amp;q_datetime_utc=2026-03-05T12%3A19%3A56&amp;ticket_price=2929&amp;quote_id=5257769846644744427&amp;utid_state=1&amp;channel=iphone&amp;price_without_closed_user_group=3596&amp;tm_place_name=Tagaytay&amp;deeplink_data=eyJmaWVsZHMiOnsic2lnbmF0dXJlIjoiNzcxN2M0NzQwY2Q0NzNiNTA4NmZjOTYxZWNiY2QxMzEiLCJibG9ja19pZCI6IjEwNzk4Nzk2MDNfMzgwNTgxNjAyXzRfMF8wIn19&amp;utid=90e27519-bab2-35c6-1840-05ef0fcc2fa5&amp;tm_stars=0&amp;client_id=skyscanner_app&amp;price_policy=2&amp;pre_redirect_id=0c4a479b-e6d1-2ac1-01a5-1da45ee3457b&amp;tm_city_code&amp;max_price=2929&amp;guests=1&amp;request_id=0c4a479b-e6d1-2ac1-01a5-1da45ee3457b&amp;tm_country_code=PH</t>
  </si>
  <si>
    <t>14.1365625, 120.9703125</t>
  </si>
  <si>
    <t>Buyong Road, Buyong, Soong 1, Maribago, Lapu-Lapu, Central Visayas, 6015, Philippines</t>
  </si>
  <si>
    <t>Casa Noah is located in Maribago, just a 7-minute walk from Tambuli Beach and 10 miles from SM City Cebu. This property offers access to a terrace, free private parking, and free Wifi.</t>
  </si>
  <si>
    <t>Anya Resort Tagaytay</t>
  </si>
  <si>
    <t>www.skyscanner.com.ph/hotel_deeplink/4.0/PH/en-US/PHP/h_h1/157008921/2026-03-05/2026-03-06/hotel/hotel/hotels?legacy_provider_id=927111&amp;rooms=1&amp;closed_user_group=mobile&amp;hb_data=vJQ3auc57K35FrahIpckwYBHnJTwu0zwE5faPDowrWzfk3U47byhFjpW5kclttBG3B-VAxhoLdPfhLTwBt7taqDJ4jM0O-L2f63DP0sgtObvdtvZs82YhixW-FT_EpiINyp0rV_j2o1uqOy02Jk0rzckVdK1VcTxUq1un9qzi2qD6BFYMJQGoBBHR-AX3XM2Ps4T4Wys1eZCOShBKZn44oBy4t7IvmePJk6mLuLedOVhomvlqVdSjQTUiJ_ikwotaY1S7xwY_2mnu1kQZbrvtvDdAI0%3D&amp;q_datetime_utc=2026-03-05T14%3A19%3A51&amp;ticket_price=15255&amp;quote_id=3089561608503907906&amp;utid_state=1&amp;channel=iphone&amp;price_without_closed_user_group=16950&amp;tm_place_name=Tagaytay&amp;deeplink_data=eyJmaWVsZHMiOnsic2lnbmF0dXJlIjoiNzE4NGYyYzBlMGE2MzE0ZTg0MmU1ZmVkYTgxOWRjYTkifSwidXJsIjoiaHR0cHM6Ly9waC5ob3RlbHMuY29tL0hvdGVsLVNlYXJjaD90cGlkPTMyMTQmbXBlPTE3NzI3MjAyMjYmZW5kRGF0ZT0yMDI2LTAzLTA2JmFkdWx0cz0xJmxvY2FsZT1lbl9QSCZjaGlkPWFjZGUxMGIyLTI5MTMtNGU0Mi05MjM5LWU0NDNmMzdlYTJlNSZlYXBpZD00NCZtY3RjPTMmc3RhcnREYXRlPTIwMjYtMDMtMDUmbXBkPVBIUCZtcG49MjAyMTY3NDMwJmN1cnJlbmN5PVBIUCZyYXRlcGxhbmlkPTM5MTIzNTY0NyZtcG09MjQmbXBwPTEmbXBvPUVDJnNlbGVjdGVkPTE5ODg3NDg5Jm1wYj0yODI3LjMwJm1wcT0xMzY3MC40NiZtcGE9MTI0MjcuNjkifQ%3D%3D&amp;utid=03ea7734-6a15-236c-e7ae-6f46811bbfa1&amp;tm_stars=5&amp;client_id=skyscanner_app&amp;price_policy=2&amp;pre_redirect_id=f17c239a-f549-7eac-0e1c-d35bbe7dc593&amp;tm_city_code&amp;max_price=18772&amp;guests=1&amp;request_id=f17c239a-f549-7eac-0e1c-d35bbe7dc593&amp;tm_country_code=PH</t>
  </si>
  <si>
    <t>14.102457, 120.9268718</t>
  </si>
  <si>
    <t>Mount Banahaw Street, Buena Vista Hills Phase 2, Tolentino West, Tagaytay, Cavite, Calabarzon, 4120, Philippines</t>
  </si>
  <si>
    <t>Nestled amid lush tropical greenery, Anya Resort offers accommodations with free WiFi access in the entire property. Located 2.2 mi from Picnic Grove, it houses three dining options and provides complimentary parking on site.</t>
  </si>
  <si>
    <t>Kikay's Bed &amp; Breakfast</t>
  </si>
  <si>
    <t>www.skyscanner.com.ph/hotel_deeplink/4.0/PH/en-US/PHP/h_bc/185213502/2026-03-05/2026-03-06/hotel/hotel/hotels?legacy_provider_id=13&amp;rooms=1&amp;closed_user_group=apps&amp;hb_data=BgCplyr6CNy477D-fezHuSXpmWYxhDPMHkqvNebmN-jVxft39XZB8QA1jKeOn7ZjEEKIj_3OQYwVqDjYusbgk07V4I6I5PyjN54SsALMO8ua_5bwCxaMWTQgKXP20vZKag6YAtb1zbwS05AR_GwWSGe32YWKVy_YIDTVDXJx2Dov6EnEwu1VkuR5XKdCy3dg5_q9QbX6MaPqUqMeT0YoRK-S0gn0XP_ogKX1noF-FFu1P3D0pxaX86k5v_89X65jCC6vvXj1wniLQHvucR0Yl5FrQVJAbqBvDQShTEMOHWUCamTVnY6qmxte0vvPM9TKPXxzl4pzA14JpKur5u8ckzo705q31vV__vu_JHdrtlfG7VMe8Ad9Kd7ptolzlI_XFZKGzWBcFlSVSWF-k3fAW7z3MGO5-cMh97LTxNteU2k4cX7DUQ%3D%3D&amp;q_datetime_utc=2026-03-05T12%3A19%3A58&amp;ticket_price=1215&amp;quote_id=4389224662142690345&amp;utid_state=1&amp;channel=iphone&amp;price_without_closed_user_group=1507&amp;tm_place_name=Tagaytay&amp;deeplink_data=eyJmaWVsZHMiOnsic2lnbmF0dXJlIjoiZDVmYzBjYWI3YzJlNWY3YjNjMmNiZDc4YjMyNzI1MjciLCJibG9ja19pZCI6IjEzNDQ4NzEzMDFfNDA2ODQ1NjE3XzFfNDJfMCJ9fQ%3D%3D&amp;utid=1f7f1132-5ae3-06d9-13c1-e0638e9464b9&amp;tm_stars=0&amp;client_id=skyscanner_app&amp;price_policy=2&amp;pre_redirect_id=4a4c9e29-8c80-da29-d212-370d0d73ba99&amp;tm_city_code&amp;max_price=1215&amp;guests=1&amp;request_id=4a4c9e29-8c80-da29-d212-370d0d73ba99&amp;tm_country_code=PH</t>
  </si>
  <si>
    <t>14.1033073, 120.929735</t>
  </si>
  <si>
    <t>Purok 84, Kaybagal South, Tagaytay, Cavite, Calabarzon, 4120, Philippines</t>
  </si>
  <si>
    <t>Offering a garden, Kikay's Bed &amp; Breakfast offers accommodations in Tagaytay. This property offers access to a terrace, free private parking, and free Wifi. Picnic Grove is 5.8 miles away and People's Park in the Sky is 8.</t>
  </si>
  <si>
    <t>Mont Wind Hotel</t>
  </si>
  <si>
    <t>www.skyscanner.com.ph/hotel_deeplink/4.0/PH/en-US/PHP/h_ct/212419589/2026-03-02/2026-03-03/hotel/hotel/hotels?legacy_provider_id=31&amp;rooms=1&amp;closed_user_group=general&amp;hb_data=BWjF_hMe96hPOFV3PHz0hgdr3ESTiLO-HqTDFBCERhNb3edbTr1-6GH8fzvkMsJrDv5tGVOOxuK0D-vJrRrrIolbbs7GnF2r6F3fy698CfZRJAE1tBdy4It7lHD_WsawpxCp1-fgn2hQx8dAGF-bLiOxKm5YQRNmNlTJgyocm7xvtudgp-jAshOVwzBrMX0VLKEXsBaHNz0HPLJz9Ila2dEuhD3AgZV7wUcqoq0LQV68OufjIZ5A6T-JcNr3FOZemqmyJ-FIDliOn-T_dtXcjq2Lvn6Q5vVJgs_d4aiCIFkIc4R0ja-KaGGY8upqhHNT8AXz1HzJ6brWqobx6cmgrQAjMAChgZkST4FarA6Jd6XjMFh7DsLuxcT3BS3PU7WPgwgW6zBCWX8BZs5bLTa55edJXxaYu0h-6ZTsk4gDUg%3D%3D&amp;q_datetime_utc=2026-03-01T23%3A16%3A04&amp;ticket_price=3337&amp;quote_id=-3551577561768712180&amp;utid_state=1&amp;channel=iphone&amp;price_without_closed_user_group=11248&amp;tm_place_name=Tagaytay&amp;deeplink_data=eyJmaWVsZHMiOnsic2lnbmF0dXJlIjoiMWMwZDVkNjJhNWNmYTYyZGRlMTllNmUzMWIyYTJlOGQifSwidXJsIjoiaHR0cHM6Ly9waC50cmlwLmNvbS9ob3RlbHMvcmVkaXJlY3Q%2FaG90ZWxpZD04NDY2OTYzNyZjaXR5PTM1ODExJkFsbGlhbmNlaWQ9MTI2MDcmc2lkPTg4ODgzMiZjaGVja2luPTIwMjYtMDMtMDImY2hlY2tvdXQ9MjAyNi0wMy0wMyZzaG9wcGluZ2lkPTBhODNlZWNkNDc5MzRkZGNiNjBjMDQzYjM4MWM3NWY4JmFkdWx0PTEmY2hpbGRyZW49MCZhZ2VzPSZsYW5ndWFnZT1lbnBoJmxvY2FsZT1lbl9QSCZyb29taWQ9MTI3MTk2OTcwNCZzd2lkPTAmcGF5PVBQJmZndD0xJmNybj0xJmN1cnI9UEhQJndrcD0xJnN0YW5kPUg0c0lBQUFBQUFBQV93QURBZnotQ21FS0FoZ0JFZ1FJQVJBQUdsVUlxT19DM2dRU0FUSVlBREM0RHppT2E1Z0J4ZW12S0tnQkFMZ0JBc0FCQU5FQkZLNUg0Zm92cGtEaEFSU3VSLUg2RWFwQTZBR2owNW1GQW9nQ0lJa0VBQUFBQUFBQUFBQ2dCQUNoQlFBQUFBQUFBQUFBR2lBd1lUZ3paV1ZqWkRRM09UTTBaR1JqWWpZd1l6QTBNMkl6T0RGak56Vm1PQ0FFS0pHUms4MEdTQUZTQm1WaE1HUTNNVm9jQ2dOVlUwUVJ3b2FuVjhweUcwQWFBMUJJVUNFUVdEbTB5SGEtUDJJRlpXNWZVRWhvdVJSd0FYZ0FpZ0VIU0FGNEFNZ0JBYW9CQndvRE1ESXhFQUx5QVNJd1lUZ3paV1ZqWkRRM09UTTBaR1JqWWpZd1l6QTBNMkl6T0RGak56Vm1PRjh3a2dJQk5Kb0NBQUFBQVBfX0FRQUFfXzhpSXdFUUF3RUFBQSJ9&amp;utid=76f0fc1d-4291-0cc8-d6f8-1e45172a8919&amp;tm_stars=3&amp;client_id=skyscanner_app&amp;redirect_delay=1000&amp;price_policy=2&amp;pre_redirect_id=79968ee9-6025-e8e1-89c3-358280c0d045&amp;tm_city_code&amp;max_price=7268&amp;guests=1&amp;request_id=79968ee9-6025-e8e1-89c3-358280c0d045&amp;tm_country_code=PH</t>
  </si>
  <si>
    <t>14.11332, 120.9437622</t>
  </si>
  <si>
    <t>Via Appia Tagaytay, Santa Rita Street, Kaybagal Central, Tagaytay, Cavite, Calabarzon, 4120, Philippines</t>
  </si>
  <si>
    <t>Via Appia Tagaytay</t>
  </si>
  <si>
    <t>www.skyscanner.com.ph/hotel_deeplink/4.0/PH/en-US/PHP/h_ad/212419589/2026-03-05/2026-03-06/hotel/hotel/hotels?legacy_provider_id=22&amp;rooms=1&amp;closed_user_group=general&amp;hb_data=YIr12vzba8OpYI0L3DlUcAkhPDqG2X07XJ9aSlESWmDk8WotYgjP7lzJsNAuD3znoP3o_tW1Sc2OLMvu0_sZ-t-uInBIFF4M2Rncy4BRVP7a80tex2N6g6c8RmM5WaI2l4g-BzXv6tu15_MVkCDuCN0sIKXEGHQkC_ky5u29o_tUR3FSd9sL0IAIEFY96tdSePDT_EZpXyLxxFnpslfw3BzNTa7deL1pNfcCD7xVSDbxD2yg9LJLk6nvHQOIYMDjSXr0HLq009-oYa9e6PnJuIPJzY5M-Aic5bKmjkrh2V9u647oBh1v1hnq5qH3977PXv2WlIhnGuaHGMniX3KKonSJJ1aRl052-Sk8lrA1a24LLqLT9QBK01E47Sl5E9_ISJ52P9_TnJ0miFqZW7HapqdvqkXAsA6ruxBIHchu2CJ4&amp;q_datetime_utc=2026-03-05T14%3A18%3A52&amp;ticket_price=2430&amp;quote_id=8466672595973608994&amp;utid_state=1&amp;channel=iphone&amp;price_without_closed_user_group=9719&amp;tm_place_name=Tagaytay&amp;deeplink_data=eyJmaWVsZHMiOnsic2lnbmF0dXJlIjoiZmFjY2M2NGE0YzE4YjBmMzkwMmZlNTBmZGIwZWFjMjIifSwidXJsIjoiaHR0cHM6Ly93d3cuYWdvZGEuY29tL3BhcnRuZXJzL3BhcnRuZXJzZWFyY2guYXNweD9jaWQ9MTg0NjM4MyZoaWQ9Mjk0MDIzNzEmY3VycmVuY3k9UEhQJmNoZWNraW49MjAyNi0wMy0wNSZjaGVja291dD0yMDI2LTAzLTA2Jk51bWJlcm9mQWR1bHRzPTEmTnVtYmVyb2ZDaGlsZHJlbj0wJlJvb21zPTEmbWNpZD0zMzImbWFzdGVyUm9vbUlkPTYxMjY2NTI2MyZtcHQ9ZGxaR0wyODJXUzlCWWxVemIzSTVlRFpKU2tFeFlXTnFUR2x1ZEZKb1dtaFNUMEpuY0ZrMWVqZFZTblZ5V1hKNlNIQlBZWGRHU1UxdFdUZEZMMnhJZW1WSlNXRTFSRlZNWm1ZNFUxSjNQVDAmVG90YWxQcmljZT0yNDI5LjcwJlRvdGFsVGF4PTI4MC41MCZUb3RhbEZlZT0yMDUuNDQmVG90YWxTdXJjaGFyZ2U9MCZtY3VyPVBIUCJ9&amp;utid=8296e899-79c8-1ec3-3f73-965e432a8608&amp;tm_stars=3&amp;client_id=skyscanner_app&amp;price_policy=2&amp;pre_redirect_id=1e49d5dd-f9a1-0a73-271b-56865ae8eb7b&amp;tm_city_code&amp;max_price=7268&amp;guests=1&amp;request_id=1e49d5dd-f9a1-0a73-271b-56865ae8eb7b&amp;tm_country_code=PH</t>
  </si>
  <si>
    <t>14.115286, 120.9621165</t>
  </si>
  <si>
    <t>Located in Tagaytay, 5 miles from Picnic Grove, Via Appia Tagaytay has accommodations with a garden, free private parking, a shared lounge and a restaurant. Offering a bar, the property is located within 7.3 miles of People's Park in the Sky.</t>
  </si>
  <si>
    <t>Home Escape Tagaytay Staycation933</t>
  </si>
  <si>
    <t>www.skyscanner.com.ph/hotel_deeplink/4.0/PH/en-US/PHP/h_bc/222224224/2026-03-05/2026-03-06/hotel/hotel/hotels?legacy_provider_id=13&amp;rooms=1&amp;hb_data=JThSvGoG8wDa0sY-1p0aaSKr67unKAvUTI6GNEM3xQLVQQVnTLp2yGvXnVqPNgG_8pGYJoDrH8hy0vA9MufaKcwXQwuT2F_Wj0J_DMCK-kPwrqLesMT2ldfSqcm1dEZIfXBjSlfOQYoy2g9Kzn70-jI23DCJn2CPmPg-9KmGjMp0EmDUlMnmy8W0ieXhwENZO9jrM9iHXxfIOpGA1B7C6erZKIMLNxBBVGESMeRrjoDuiu7zXutLy39ubdNrZj8hjDbpK6ikL7RTgnV4hJEGxFgmJPJ5mo6uzPLgAT5OErzbZm5VRcJ4TN787k0vSFGU4NK1Xp-Yc0b2leB__l1wqLA9us9ZWqwHtHys4UL0Xx_fu1W_9j3u3t0cWI6GGUL3JRb_yaIqJ4Bx7VKeBzPvj6Qt_C5dKsMc4-lDGuioUpiGdBCE&amp;q_datetime_utc=2026-03-05T14%3A18%3A51&amp;ticket_price=2298&amp;quote_id=-8965226635376821025&amp;utid_state=1&amp;channel=iphone&amp;tm_place_name=Tagaytay&amp;deeplink_data=eyJmaWVsZHMiOnsic2lnbmF0dXJlIjoiMGJiYjliZGY2ZjcyOTZkMjA3NzAxOGIxMmVhNTQ4ZGIiLCJibG9ja19pZCI6IjE0NzYyNjU5MDFfNDE5MDkyMzg1XzJfMl8wIn19&amp;utid=19991635-d0bd-89e9-ba65-ac05df8ed901&amp;tm_stars=0&amp;client_id=skyscanner_app&amp;price_policy=2&amp;pre_redirect_id=de4431fe-0b22-d6ab-53e3-c161eb77d356&amp;tm_city_code&amp;max_price=2298&amp;guests=1&amp;request_id=de4431fe-0b22-d6ab-53e3-c161eb77d356&amp;tm_country_code=PH</t>
  </si>
  <si>
    <t>14.1015609, 120.9447686</t>
  </si>
  <si>
    <t>Located in Iruhin, 2.8 miles from Picnic Grove, Home Escape Tagaytay Staycation933 features a terrace and views of the city. Featuring a 24-hour front desk, this property also welcomes guests with a restaurant, a water park and an outdoor pool.</t>
  </si>
  <si>
    <t>Unit 1005 Tower B Cool Suites at Wind Residences</t>
  </si>
  <si>
    <t>www.skyscanner.com.ph/hotel_deeplink/4.0/PH/en-US/PHP/h_ad/213164483/2026-03-05/2026-03-06/hotel/hotel/hotels?legacy_provider_id=22&amp;rooms=1&amp;closed_user_group=general&amp;hb_data=IrV4fiNABLhKWK0b5caqdbSYtrCBcJ_GcKIC45PIV0XtARj8LhlYA0w3u5CTx0F1ksV5B2kizRutIkLlbHF5ITDtW3CXAeEuJS6cSFrz_5UkduBpAq__NgsdQJ92Ml_yPqh73R50ygQ0xzfio0n6fl05OsyAQWDoOHcrKz-64GijqrZyJ6sNrRHgBp6-WUPDFMJ0JzuriMTIiJ3OOPxNeFO17M2dTCnO9dhf7asDy0N7IL6wer7UkSdQSn_XA2Mc4K2SMMYYyIRvLshoHWfuGn77G4iagWisnxXe15VvByDz0kA9ysOZ5YoZZ8rUMBjqck1iyR8fyP0At6RUn4je_54lRRbJHOxQYhT0nKj5KWeVxrf25oI_2C-My22BtI72jvuJrl40V1lTlzvOHlehjwlVn8p3kw7N50tI4eNDmM_G&amp;q_datetime_utc=2026-03-05T14%3A18%3A54&amp;ticket_price=2356&amp;quote_id=-7854025213489303925&amp;utid_state=1&amp;channel=iphone&amp;price_without_closed_user_group=3210&amp;tm_place_name=Tagaytay&amp;deeplink_data=eyJmaWVsZHMiOnsic2lnbmF0dXJlIjoiMzkxNzA2YmZjNGQ1M2I5NmU3M2FmODJhMWE3NTMyODUifSwidXJsIjoiaHR0cHM6Ly93d3cuYWdvZGEuY29tL3BhcnRuZXJzL3BhcnRuZXJzZWFyY2guYXNweD9jaWQ9MTg0NjM4MyZoaWQ9NDI4MDQ4MDAmY3VycmVuY3k9UEhQJmNoZWNraW49MjAyNi0wMy0wNSZjaGVja291dD0yMDI2LTAzLTA2Jk51bWJlcm9mQWR1bHRzPTEmTnVtYmVyb2ZDaGlsZHJlbj0wJlJvb21zPTEmbWNpZD0zMDM4Jm1hc3RlclJvb21JZD02OTQ0NzA3MTAmbXB0PWFVd3ZaMmx2VDBZd1ZHaFpVRmhZTDA0clVuY3hTMWd4YTFaeGVVbFNiREZLVTJWeE5tTjFZUzlXYlcxdmRWaHVOemd4TW5wVlZFRlNlVFZSVXpGYVRsZDNNakpUYUhGSFIwUkthVFozUFQwJlRvdGFsUHJpY2U9MjM1Ni4yMCZUb3RhbFRheD0yNTIuNDUmVG90YWxGZWU9MC4wMCZUb3RhbFN1cmNoYXJnZT0wJm1jdXI9UEhQIn0%3D&amp;utid=ea101163-692e-01bc-b993-e06f0b5d8bed&amp;tm_stars=0&amp;client_id=skyscanner_app&amp;price_policy=2&amp;pre_redirect_id=5f9cc9de-57d4-e8d0-6dc1-60f281fa5395&amp;tm_city_code&amp;max_price=2356&amp;guests=1&amp;request_id=5f9cc9de-57d4-e8d0-6dc1-60f281fa5395&amp;tm_country_code=PH</t>
  </si>
  <si>
    <t>14.1266982, 120.9723508</t>
  </si>
  <si>
    <t>Lake View Condo at Wind Residences Tagaytay, SMDC Wind Residences, Tagaytay-Nasugbu Road, Maharlika West, Tagaytay, Cavite, Calabarzon, 4120, Philippines</t>
  </si>
  <si>
    <t>Unit 1005 Tower B Cool Suites at Wind Residences is located in Tagaytay, just 4.6 miles from Picnic Grove and 7 miles from People's Park in the Sky. Private parking is available on site.</t>
  </si>
  <si>
    <t>Villa Marinelli Bed and Breakfast</t>
  </si>
  <si>
    <t>www.skyscanner.com.ph/hotel_deeplink/4.0/PH/en-US/PHP/h_bc/116698357/2026-03-05/2026-03-06/hotel/hotel/hotels?legacy_provider_id=13&amp;rooms=1&amp;closed_user_group=apps&amp;hb_data=dZ7n7q8vUdrBhZJ9MBs3wOppg6uJPP-A0ZJh0EN_mMOvP2IGsm4O5n3AWhu9PB2o7_i-Iic4Wv9wTH-6bPCSaJsMqosUA6NT06jFhQtj56af-wd8CZF0ZaRnS-tqwtWkOgJNKhYs_vCtgWYdS1dwo5WlJSfJaXTn68EEN_qpNSZDwikQ_W_gjjanCSpjcEJbBLsvuKiLer9tMrOWcNxhyG64BPRNu0pEJbcJtoLoGuj_PnzpgqZ2DSuQzZmjSnarBkmqpyO2AuNRX87hXxY4ovsWpxQhVPvr9NOD1U-o7BOefbcFdDB-Yenv5lTPUS1y4NgOsG6VAe3KaRFZz0ks1ISFqq4tindzkSiL2Vk5c5tUd4rknIkHEs91QtC04n1fPbruOVbtgtAdhDfXio9koQHGpBxxgZpyr5D9BXL-XjGrjwwsriA%3D&amp;q_datetime_utc=2026-03-05T14%3A18%3A53&amp;ticket_price=5929&amp;quote_id=-7113473746319339201&amp;utid_state=1&amp;channel=iphone&amp;price_without_closed_user_group=7117&amp;tm_place_name=Tagaytay&amp;deeplink_data=eyJmaWVsZHMiOnsic2lnbmF0dXJlIjoiMTFmMjM2NWUxNTc4YzJhNjA1MmUwOGQ0M2U1OTk0MjMiLCJibG9ja19pZCI6IjU3OTQ5MzAyXzMzMDM1MjY1MF8wXzJfMCJ9fQ%3D%3D&amp;utid=52481761-ce63-e134-0a36-b80810b0811e&amp;tm_stars=0&amp;client_id=skyscanner_app&amp;price_policy=2&amp;pre_redirect_id=1631a760-316c-83fb-83db-cd269b42abb0&amp;tm_city_code&amp;max_price=5929&amp;guests=1&amp;request_id=1631a760-316c-83fb-83db-cd269b42abb0&amp;tm_country_code=PH</t>
  </si>
  <si>
    <t>14.0985504, 120.9198061</t>
  </si>
  <si>
    <t>Boasting views of the scenic Taal Volcano and Lake, the Italian-inspired Villa Marinelli Hometelle features an outdoor swimming pool.
Cozy and air-conditioned rooms come with free WiFi. A 24-hour reception is available.</t>
  </si>
  <si>
    <t>Grayhouse Inn Tagaytay</t>
  </si>
  <si>
    <t>www.skyscanner.com.ph/hotel_deeplink/4.0/PH/en-US/PHP/h_ad/200455297/2026-03-05/2026-03-06/hotel/hotel/hotels?legacy_provider_id=22&amp;rooms=1&amp;closed_user_group=general&amp;hb_data=kJUqTH9YZRwJ8Q7KtokXFa_uC-ChdPXhUD0Zrl9IsslBlbptbrmgHfVYJfZJuky-sQNrCziWoOdWh5jVyCC2zl75lD9lvSQV7ru_xwSEY1tQzCPSe9vvAEhoWKEQgWkI8SYJ3goEdeO13RBaztGqBC72pvAzO053W3xuIg98Er_QkV4lXDxy5owj1cpNDaCOaF6o6RCcMzjr4eU9fhNVohOptZNsol8DT0HnN37e45NHVuvaKrivRQ6HpXN9ifT7bZCh30oVaGmhUAQxtYPhYpLipE8RxPfM2xf4yxQxcZy2QRjWyuTPt2808eAa994ZK1SGzvpQ9iiy06_nt5KTj01asAQ0OB3wd1Q6Ph6fi6rjEe6aWDfcyXQfT3_oVF3nyIbQDAtmUQKfahuxePGRF7hT4aHsGXDN6iU0P25WCcR_&amp;q_datetime_utc=2026-03-05T14%3A18%3A53&amp;ticket_price=2708&amp;quote_id=3593876602336753648&amp;utid_state=1&amp;channel=iphone&amp;price_without_closed_user_group=3500&amp;tm_place_name=Tagaytay&amp;deeplink_data=eyJmaWVsZHMiOnsic2lnbmF0dXJlIjoiODQ2OTU1MWM5YWZkMDg5YzE3NThjOWJiYzE3ZDczNmIifSwidXJsIjoiaHR0cHM6Ly93d3cuYWdvZGEuY29tL3BhcnRuZXJzL3BhcnRuZXJzZWFyY2guYXNweD9jaWQ9MTg0NjM4MyZoaWQ9NDcyOTQ2MDAmY3VycmVuY3k9UEhQJmNoZWNraW49MjAyNi0wMy0wNSZjaGVja291dD0yMDI2LTAzLTA2Jk51bWJlcm9mQWR1bHRzPTEmTnVtYmVyb2ZDaGlsZHJlbj0wJlJvb21zPTEmbWNpZD0zMzImbWFzdGVyUm9vbUlkPTc1NjcwNDk5NSZtcHQ9ZGtWVGJGcFNUM0pOZEhnd1JGVmpZMVo1TUVKVWMwdHVhMEpRTVhsVk1EZHhZMHd3UnpKbUwwbFFaMWRSYlcxU1lWZFVaRWQzT0c1aE5tbFZXbmt6Wm1sRVlsTm5TWFZGVTJaa1pYVktjM2smVG90YWxQcmljZT0yNzA4LjAwJlRvdGFsVGF4PTMxNC40MCZUb3RhbEZlZT0yMjcuMjAmVG90YWxTdXJjaGFyZ2U9MCZtY3VyPVBIUCJ9&amp;utid=adcfeead-0657-0036-4b7b-d0e2a15bc745&amp;tm_stars=0&amp;client_id=skyscanner_app&amp;price_policy=2&amp;pre_redirect_id=70903230-325f-8971-c968-b45e6e7b737b&amp;tm_city_code&amp;max_price=5100&amp;guests=1&amp;request_id=70903230-325f-8971-c968-b45e6e7b737b&amp;tm_country_code=PH</t>
  </si>
  <si>
    <t>14.1321216, 120.9821208</t>
  </si>
  <si>
    <t>D. Marasigan Sr. Street, Mendez Crossing East, Tagaytay, Cavite, Calabarzon, 4120, Philippines</t>
  </si>
  <si>
    <t>parking, wifi, air_conditioning, non-smoking, internet_access, 24-hour_front_desk_service, smoking_areas, multilingual_staff, room_service, garden, heat, television</t>
  </si>
  <si>
    <t>At Grayhouse Inn Tagaytay, exceptional service and top-notch amenities create a memorable experience for guests.Complimentary internet access is available in the hotel to ensure you stay connected during your visit.For guests with their own vehicle, parking facilities are provided.Chilly nights become more delightful than balmy ones, as you snuggle near the hotel's inviting hearth.At the hotel, utilize the convenient dry cleaning service to maintain your preferred travel attire fresh, allowing you to pack lighter.Craving relaxation? In-room amenities such as room service and daily housekeeping allow you to maximize your time spent inside the room. For the health and well-being of all guests and staff, smoking is restricted exclusively to assigned zones.Accommodations come equipped with all the conveniences required for a restful night's slumber.A selection of rooms feature linen service, blackout curtains and air conditioning to ensure your comfort and convenience.A number of rooms feature television for guest amusement and enjoyment. In certain rooms, the hotel offers visitors access to a refrigerator, a coffee or tea maker, bottled water and instant coffee.At Grayhouse Inn Tagaytay, select bathrooms are equipped with toiletries to enhance your comfort during your stay. At Grayhouse Inn Tagaytay, each day commences with a scrumptious breakfast offered at no additional cost.An evening spent at hotel's karaoke rooms can offer as much enjoyment as venturing out with your fellow travelers. At Grayhouse Inn Tagaytay, guests can take pleasure in the delightful recreational amenities provided for their entertainment. Conclude your days in complete tranquility by visiting the massage situated precisely at the hotel.</t>
  </si>
  <si>
    <t>La Gracia Apartelle</t>
  </si>
  <si>
    <t>www.skyscanner.com.ph/hotel_deeplink/4.0/PH/en-US/PHP/h_ad/213348746/2026-03-05/2026-03-06/hotel/hotel/hotels?legacy_provider_id=22&amp;rooms=1&amp;closed_user_group=general&amp;hb_data=jyaNn1ivo7X8MH01pTdMV6Eq921cHWkaOQrKA-D_iqOoDh5aCBM7i6J1R4gMybmNYNopj2Kbd-8BBpy9tD4s65Jl1Zh96IUCEaKsyvBNofq-n7H9qXId1rWYSFk4z3Ori4xkItw3Bz482uFvfUOlAKqehHkrJ3R2M0-JuJWJmBbiV098qHjW9GcolZn-Zdr4KVJEoEn5zYUlzDiDEkDy5qOkIZZbCM880m2GMNuMs6Yf8tIj6ttBchThGC4x-BH5gX7aVIvs98i3zoptI3rBCViZYsvCjJxN209Ue5EaqrG3Ms0wigEVyH6MCt9arjUheqZGM6hAURiHg0gfay56ejOoau9lTnonWX0hK2tPkCu1_vFm1GfVsLZAtl6eamV5y8ll7AV6ikGbSqMLvJUEXoW_MJZWaIULU4vliIdSDvOo&amp;q_datetime_utc=2026-03-05T14%3A18%3A53&amp;ticket_price=1499&amp;quote_id=3259871776679185823&amp;utid_state=1&amp;channel=iphone&amp;price_without_closed_user_group=2088&amp;tm_place_name=Tagaytay&amp;deeplink_data=eyJmaWVsZHMiOnsic2lnbmF0dXJlIjoiNGRhZTYzNDE1M2YwNmEwMTk0NWM4M2I4MjBmOWIwZGIifSwidXJsIjoiaHR0cHM6Ly93d3cuYWdvZGEuY29tL3BhcnRuZXJzL3BhcnRuZXJzZWFyY2guYXNweD9jaWQ9MTg0NjM4MyZoaWQ9NjQ5NDMxMyZjdXJyZW5jeT1QSFAmY2hlY2tpbj0yMDI2LTAzLTA1JmNoZWNrb3V0PTIwMjYtMDMtMDYmTnVtYmVyb2ZBZHVsdHM9MSZOdW1iZXJvZkNoaWxkcmVuPTAmUm9vbXM9MSZtY2lkPTMwMzgmbWFzdGVyUm9vbUlkPTkzMjI3MTQ5MyZtcHQ9ZGtkYVdqZFRUMEp5UkRkdloyeDNOakZaUTBoWmJHMUpXRkZ4V0ZkNlVHOVVOVlV6ZURRNVRFWmhiRGN5YTBzeWRuTTJOblkzVUc1NVVFTXZTMmc1UWxaVlIyVmtXRkZJU3pRNVUyNUJQVDAmVG90YWxQcmljZT0xNDk4Ljk0JlRvdGFsVGF4PTE0Ny40NCZUb3RhbEZlZT0xMjIuODYmVG90YWxTdXJjaGFyZ2U9MCZtY3VyPVBIUCJ9&amp;utid=3a49ddfd-5275-22b8-dfe0-972b7e2caf61&amp;tm_stars=2&amp;client_id=skyscanner_app&amp;price_policy=2&amp;pre_redirect_id=3f969350-76f7-186a-7c4e-7d141c50a688&amp;tm_city_code&amp;max_price=2690&amp;guests=1&amp;request_id=3f969350-76f7-186a-7c4e-7d141c50a688&amp;tm_country_code=PH</t>
  </si>
  <si>
    <t>14.098533, 120.9301755</t>
  </si>
  <si>
    <t>Rehm Inn, Santa Rosa-Tagaytay Road, Windsor Heights Residential Estates, Tolentino West, Tagaytay, Cavite, Calabarzon, 4120, Philippines</t>
  </si>
  <si>
    <t>Located in Tagaytay, 1.8 miles from Picnic Grove, La Gracia Apartelle has accommodations with a garden, free private parking and a terrace. With free WiFi, this 2-star inn offers a 24-hour front desk.</t>
  </si>
  <si>
    <t>www.skyscanner.com.ph/hotel_deeplink/4.0/PH/en-US/PHP/h_ad/200627603/2026-03-05/2026-03-06/hotel/hotel/hotels?legacy_provider_id=22&amp;rooms=1&amp;closed_user_group=general&amp;hb_data=VkTHMRQF2BouYY9RZu18ooRsTcAjIiuG4Mu3A_E8e8EW2cTqBf0WZWcrZciy4db16Uw8pxTv5H0zKQOLLA_7S3mN5zimakwPIAaupMUZSOmFxHP62s-AeSl9auHyGEupDZhTEeqHFWopDwJ9Xjc4ZG-2B2SDV7zSq6XBcm0Nsnr3OonXY0Wo4Ls1VTw_W-KkCLbL9wkgz3Dqu-BHaHczdyStfzk5icBQk4pAvzZx0ZdDASpGKjWB_dWMbLYsZy8dWc64EZpwHZoz59aeIOGO2msrGd2bNGYbCRkxY7EicIt4ZnJDLbAOt4eafslG6swkeB4iGGN6pItsGhS_PmNeQ5djpgGGfkvEEpAm4_bnKQu0x0f_GY7jYQNn3K8SY83tbwO4n8HqchPLMAKHgpIonx75GpUVxa9IhKhr6O_--WCa&amp;q_datetime_utc=2026-03-05T14%3A18%3A54&amp;ticket_price=4069&amp;quote_id=6773262883939466141&amp;utid_state=1&amp;channel=iphone&amp;price_without_closed_user_group=6969&amp;tm_place_name=Tagaytay&amp;deeplink_data=eyJmaWVsZHMiOnsic2lnbmF0dXJlIjoiMzM5NjZiMGU3OTRkMzI2YjQzNjk2ZjI0YmJkZTJjNzIifSwidXJsIjoiaHR0cHM6Ly93d3cuYWdvZGEuY29tL3BhcnRuZXJzL3BhcnRuZXJzZWFyY2guYXNweD9jaWQ9MTg0NjM4MyZoaWQ9MjM0NDY5JmN1cnJlbmN5PVBIUCZjaGVja2luPTIwMjYtMDMtMDUmY2hlY2tvdXQ9MjAyNi0wMy0wNiZOdW1iZXJvZkFkdWx0cz0xJk51bWJlcm9mQ2hpbGRyZW49MCZSb29tcz0xJm1jaWQ9MzMyJm1hc3RlclJvb21JZD04NjU3ODE2MTgmbXB0PU1HVmFjbTlqTWxsUVRtcG5OMUJ1YjJZeFpVSXpRVXh2UTJNcmVGZENUblkxUW05eU5uUjBUMVJqYlhNM1FWbEtOMk5zVWpKaVQxaHpUMWszVlc1UVltSmxWelY2YmxGcFFVWnRSMVYwVmtJJlRvdGFsUHJpY2U9NDA2OS4yNSZUb3RhbFRheD00NzAuMTkmVG90YWxGZWU9MzQzLjY2JlRvdGFsU3VyY2hhcmdlPTAmbWN1cj1QSFAifQ%3D%3D&amp;utid=5ed1153c-52c2-55cc-fba3-a3b8fc913dec&amp;tm_stars=4&amp;client_id=skyscanner_app&amp;price_policy=2&amp;pre_redirect_id=f5d08e2e-d826-3dec-ff35-37bf5d3d9290&amp;tm_city_code&amp;max_price=15120&amp;guests=1&amp;request_id=f5d08e2e-d826-3dec-ff35-37bf5d3d9290&amp;tm_country_code=PH</t>
  </si>
  <si>
    <t>14.1318893, 120.9792556</t>
  </si>
  <si>
    <t>The Q Hotel &amp; Restaurant</t>
  </si>
  <si>
    <t>www.skyscanner.com.ph/hotel_deeplink/4.0/PH/en-US/PHP/h_h1/127048980/2026-03-05/2026-03-06/hotel/hotel/hotels?legacy_provider_id=927111&amp;rooms=1&amp;closed_user_group=mobile&amp;hb_data=_YnL9j4Q-OjSzKbAzRhv0-vSlT6YpeQ9uR3Zmdt8nYLqz7UI_Pup3oBiFAAPYqAyT1cTXUfgUAzsvX5EEbi51JM6DppTtILFE7Np29ANyQ5pFSYVcrFpblBAXp8V1rXE1hgeF3sJ_j0OFTneMehd2tq8nq1QkYeSl6Es7PZf0ulJAEzVOw9zV1p9AteI5J2MwLxTl8UfFnZEWJT3buRUIwA-HLMets4bqyKxO03IKaEu4JEOeXF75GqXA2pWiG-xtCxmHb5G1O72GAGYFwzLXi2Sw5o%3D&amp;q_datetime_utc=2026-03-05T14%3A18%3A57&amp;ticket_price=1889&amp;quote_id=9062229010171509771&amp;utid_state=1&amp;channel=iphone&amp;price_without_closed_user_group=2099&amp;tm_place_name=Tagaytay&amp;deeplink_data=eyJmaWVsZHMiOnsic2lnbmF0dXJlIjoiZGEzZWJiMTQ5YWJmNjg4N2VlMTU5OTBmNzBmMGEzMjIifSwidXJsIjoiaHR0cHM6Ly9waC5ob3RlbHMuY29tL0hvdGVsLVNlYXJjaD90cGlkPTMyMTQmbXBlPTE3NzI3MTcyOTMmZW5kRGF0ZT0yMDI2LTAzLTA2JmFkdWx0cz0xJmxvY2FsZT1lbl9QSCZjaGlkPWRlYjJkNzY0LTMzZWMtNDBiMC1hODJiLWRiNWVhMDcxOTA0NCZlYXBpZD00NCZtY3RjPTMmc3RhcnREYXRlPTIwMjYtMDMtMDUmbXBkPVBIUCZtcG49MjAxNDQ3MzQ4JmN1cnJlbmN5PVBIUCZyYXRlcGxhbmlkPTIwNzIwMzAzNSZtcG09MjQmbXBwPTEmbXBvPUVDJnNlbGVjdGVkPTEyMzIxOTU2Jm1wYj0yMDIuNDAmbXBxPTE2ODYuNzAmbXBhPTE2ODYuNzAifQ%3D%3D&amp;utid=1cc283c8-9ffd-5c7a-c5b2-67ad49ccdb4b&amp;tm_stars=3&amp;client_id=skyscanner_app&amp;price_policy=2&amp;pre_redirect_id=d4a7ddc0-fec0-fbc3-1a11-20a5a7e7664d&amp;tm_city_code&amp;max_price=2699&amp;guests=1&amp;request_id=d4a7ddc0-fec0-fbc3-1a11-20a5a7e7664d&amp;tm_country_code=PH</t>
  </si>
  <si>
    <t>14.125195, 120.9802451</t>
  </si>
  <si>
    <t>Windsor Heights Residential Estates, Tolentino West, Tagaytay, Cavite, Calabarzon, 4120, Philippines</t>
  </si>
  <si>
    <t>Located in Tagaytay, The Q Hotel &amp; Restaurant is in the city center and near theme parks. Pink Sisters and Malvar Shrine are local landmarks, and some of the area's activities can be experienced at Picnic Grove and The Riviera Golf Club. 
This smoke-free hotel features a restaurant, a bar/lounge, and a library. Free WiFi in public areas and free self parking are also provided. Additionally, a garden, a front-desk safe, and a ballroom are onsite. The Q Hotel &amp; Restaurant offers 15 air-conditioned accommodations with complimentary toiletries. Beds feature premium bedding. LCD televisions come with cable channels. Bathrooms include bathtubs or showers and bidets. Housekeeping is provided daily.</t>
  </si>
  <si>
    <t>Sang Yoo Mountain View Tagaytay Staycation - Over Looking Of Taal Volcano</t>
  </si>
  <si>
    <t>www.skyscanner.com.ph/hotel_deeplink/4.0/PH/en-US/PHP/h_bc/154651381/2026-03-05/2026-03-06/hotel/hotel/hotels?legacy_provider_id=13&amp;rooms=1&amp;hb_data=E8ckJRf8uFIozFyuappdgkHhoF2J6s-lcipFLzMhcxNX1S7_bwv6CoB5ykviix8wkZLVjrHov_mG85QyVE9qfLyCUfmEMs2kMzRLG3GjfiUJb3NuQpX0NARD-AZceJlEtsHyRlm2gCitUReG95miQq1aq0sLN-sByc_S31aMyHRjuE198tVzGzeK2g2O_CYNiR9ioW2WYydBnAlKAjDAhjPGZxNCNoTNLTW15MN9aHW9hzlWQSsmAXbyM01-NqdG0n16nuzO9fyo1vD-U0_ENZGGVQMYKLYGWZyKxEd0_qbOMR26HajaZCdK4tdLsp5m0SQn7alhURTTlvmeCCmGNRxMIvSVbVhPw6vXuGsa7eVlMXPv7HYE3CfTDTxcsbmTY9HyFIUlPi_isgzIYWywGlguiV2x2zhQYbtA7wkEVh-LbA9FmRw%3D&amp;q_datetime_utc=2026-03-05T14%3A18%3A57&amp;ticket_price=1743&amp;quote_id=-3934711532768127631&amp;utid_state=1&amp;channel=iphone&amp;tm_place_name=Tagaytay&amp;deeplink_data=eyJmaWVsZHMiOnsic2lnbmF0dXJlIjoiNjE5ZjljNWU3YThjZjE0ZDVjZTZhMjRiZjJhNmRmOWMiLCJibG9ja19pZCI6InYxX0NnRXRFTXdDR2lnS0hUSXdNall0TURNdE1EVlVNREE2TURBNk1EQXVNREF3S3pBM09qQXdFQUVZM3dFb0FUZ0JJZ0lJQVE9PV9DaVlJdUlQUXdBa1FBaGlNcHIzRkFTQ1dMeWpXak1FSU1BSkFBVW9ITTBReFRsOHhUbENZQlJJSUNBRWlCR3dFRGlvYUJDZ0NNQUVpQkFnQ0dBST0ifX0%3D&amp;utid=4f795ae7-c9f5-0a10-58df-4ec340c6c2cc&amp;tm_stars=1&amp;client_id=skyscanner_app&amp;price_policy=2&amp;pre_redirect_id=b790e652-a767-d347-b821-456598a6d19d&amp;tm_city_code&amp;max_price=2299&amp;guests=1&amp;request_id=b790e652-a767-d347-b821-456598a6d19d&amp;tm_country_code=PH</t>
  </si>
  <si>
    <t>14.1005921, 120.9446286</t>
  </si>
  <si>
    <t>Located in Tagaytay, within 1.4 miles of Picnic Grove and 3.7 miles of People's Park in the Sky, Sang Yoo Mountain View Tagaytay Staycation - Over Looking Of Taal Volcano has accommodations with a garden and free WiFi as well as free private parking...</t>
  </si>
  <si>
    <t>Tagaytay Bloom Breeze Cruz Apartelle</t>
  </si>
  <si>
    <t>www.skyscanner.com.ph/hotel_deeplink/4.0/PH/en-US/PHP/h_bc/219943016/2026-03-02/2026-03-03/hotel/hotel/hotels?legacy_provider_id=13&amp;rooms=1&amp;closed_user_group=general&amp;hb_data=SzMwa9Yr274AA5R-nbRtYsCaSMTH8GkJdk2_GDo8hCpHtdTESE9HhgWwrFaV4BELl1Trf8KpdZ78fV6DfiCVFO_VanEZdCaVovS5puvxw2kXAVHxw7c0a3jcsDWa6rXFY8uYhwWG2qRxVhKNNLaYJqWG_6i58lporzN3NnAIc9KBxhd9DjQ2JCRDBEwW7BK2WqHkAO8o-Tbg438-uif4DyQDJMMg-U4zEc31Y5bmWR6lyXul0tNj6wWAAMN2tlBo222v4i902PamEPpXP9MLmyfoZSrFZ7YZqBHxpXm_89xqSsGldp56BfJF-qTPlKr2LOmrnm6BrFa1Ca6DEQKraWr8mzRvHpvP-ArdICragHPTTJJUEyycq8JNOUNb8oHZdlpw85LBtmkOU4F-grPBrbGcZ8-oQ9LTSUJv5dNoWuJqcBPbB0Y%3D&amp;q_datetime_utc=2026-03-01T23%3A16%3A19&amp;ticket_price=4087&amp;quote_id=2923457301872452772&amp;utid_state=1&amp;channel=iphone&amp;price_without_closed_user_group=9369&amp;tm_place_name=Alfonso&amp;deeplink_data=eyJmaWVsZHMiOnsic2lnbmF0dXJlIjoiNWM5NzRlMTVjMzkwZWNkYjY5MGU2Zjc2OGU2MmU0NmMiLCJibG9ja19pZCI6InYxX0NnRXRFTXdDR2lnS0hUSXdNall0TURNdE1ESlVNREE2TURBNk1EQXVNREF3S3pBM09qQXdFQUVZM3dFb0FUZ0JJZ0lJQVE9PV9DaVlJenFHU3p3TVFBaURZQkNqVW9aZ0xNQUpBQVVvTk16WTFSREV3TUZCZk1UQXdVRkNZQlJJR0NBRWlBZzVzR2dZWUFTZ0NNQUVpQkFnQ0dBST0ifX0%3D&amp;utid=8d1c974b-687d-5001-c103-8546c4e15193&amp;tm_stars=0&amp;client_id=skyscanner_app&amp;redirect_delay=1000&amp;price_policy=2&amp;pre_redirect_id=f5432d00-a6a4-054e-d831-58abc1b5f4c7&amp;tm_city_code&amp;max_price=6899&amp;guests=1&amp;request_id=f5432d00-a6a4-054e-d831-58abc1b5f4c7&amp;tm_country_code=PH</t>
  </si>
  <si>
    <t>14.0860633, 120.8875295</t>
  </si>
  <si>
    <t>Quilao Street, Purok 159, Tolentino West, Tagaytay, Cavite, Calabarzon, 4120, Philippines</t>
  </si>
  <si>
    <t>Alfonso</t>
  </si>
  <si>
    <t>Tagaytay Bloom Breeze Cruz Apartelle enjoys a location in Tagaytay, 2.3 miles from Picnic Grove and 4.7 miles from People's Park in the Sky. There's a private entrance at the apartment for the convenience of those who stay.</t>
  </si>
  <si>
    <t>Girasol Tagaytay</t>
  </si>
  <si>
    <t>www.skyscanner.com.ph/hotel_deeplink/4.0/PH/en-US/PHP/h_bc/213602258/2026-03-02/2026-03-03/hotel/hotel/hotels?legacy_provider_id=13&amp;rooms=1&amp;closed_user_group=general&amp;hb_data=3_vqZct0jRXHpBe0fejp5lAcqI7vZpNtIYStM36VJw34z6vsxWmZBslhHGHb49iBskQMD_eFrrjVq1G1SnlLtFAK9nS5x0bLKDaOdWZY5Svj0h_EBEEKaQuy77uso4NFUnSKb-hk0kx_UMbTnh_d1P2w19-ZdSt1Gr6Y_pgqHImY5YGMOZwz_09ZFjLp0yMvXZUP7QrdxgAZ12plhdg4RBFo6WaobhO61YTO5qQsvpoAILLMGgwMg0d7_YyJPhr6HZ5-qBHB0g4uHyUu5OkrRFlHX4j3Zlx8nsl35m7IChhgBsB-moSDeVUjaitXdV_4hGuScRgioWyo0ibw-WiDWGNu_Xeoxi8V_R-MuXyLIXg9s07sKbKJZmb-De9Q1Y170DJZIBVHtSPQDyw5PyaKUZZOfL4ajxU3Of-MSheydrBULXhkTfQ%3D&amp;q_datetime_utc=2026-03-01T23%3A16%3A24&amp;ticket_price=2675&amp;quote_id=5038411319111012085&amp;utid_state=1&amp;channel=iphone&amp;price_without_closed_user_group=2718&amp;tm_place_name=Tagaytay&amp;deeplink_data=eyJmaWVsZHMiOnsic2lnbmF0dXJlIjoiMDdiYjllOTBmYzA4MDg0ODAzZDM2ZGJiZDg4OWRiMWIiLCJibG9ja19pZCI6InYxX0NnRXRFTXdDR2lnS0hUSXdNall0TURNdE1ESlVNREE2TURBNk1EQXVNREF3S3pBM09qQXdFQUVZM3dFb0FUZ0JJZ0lJQVE9PV9DaUFJOVAvK3hBTVFBaUFFS09LUml3c3dBa29LTjBRMU1GQmZNVEF3VUZDWUJSSUNDQUVhQkNnQ01BRWlCQWdDR0FJPSJ9fQ%3D%3D&amp;utid=a3220ad2-f9ed-41e9-c2f7-6baf55699eb1&amp;tm_stars=4&amp;client_id=skyscanner_app&amp;redirect_delay=1000&amp;price_policy=2&amp;pre_redirect_id=92698956-fa6c-6af6-40c7-d4aa3f3f50c6&amp;tm_city_code&amp;max_price=3360&amp;guests=1&amp;request_id=92698956-fa6c-6af6-40c7-d4aa3f3f50c6&amp;tm_country_code=PH</t>
  </si>
  <si>
    <t>14.1418546, 120.986856</t>
  </si>
  <si>
    <t>Tagaytay-Nasugbu Road, Luksuhin Ilaya, Sikat, Alfonso, Cavite, Calabarzon, 4123, Philippines</t>
  </si>
  <si>
    <t>Girasol offers top-notch services and amenities, ensuring guests experience utmost comfort. Remain linked during your visit by utilizing the complimentary internet access available. The hotel offers complimentary parking for guests who arrive with their own mode of transport.Need some relaxation? Your room features daily housekeeping to make your stay even more comfortable and enjoyable.Crafted for coziness, every guestroom provides an array of features, guaranteeing a tranquil night's sleep while maintaining the level of comfort. For a more enjoyable stay, select rooms at hotel are equipped with linen service and air conditioning. For certain chosen rooms, guests can enjoy in-room amusement like television and cable TV as a part of their stay.In select rooms, the hotel offers visitors access to bottled water. It is worth noting that certain guest bathrooms feature a hair dryer and toiletries for your convenience. Begin your day on a delightful note with a scrumptious complimentary breakfast, consistently served at Girasol.Begin your holiday mornings right with your essential cup of coffee, offered daily at the cafe on-site. During your visit, indulge in a range of delightful culinary choices at hotel to enhance your experience.</t>
  </si>
  <si>
    <t>PiÃ±a Colina Resort</t>
  </si>
  <si>
    <t>www.skyscanner.com.ph/hotel_deeplink/4.0/PH/en-US/PHP/h_fd/213602258/2026-03-05/2026-03-06/hotel/hotel/hotels?legacy_provider_id=927050&amp;rooms=1&amp;closed_user_group=general&amp;hb_data=yLP0USj4KJyPsUk34Kz5OuuvPxAQ2pEe1hbPLsPqq-Wp2zpjbZyEEC7ysmMVaPZimOAsbPPEhlBuwKG2cXEQ5w_JzPpOLwZqK-_ThQUUmcUZmAIAJcJ2MaGMTMN6X9iKEiC2Rn8CV4PVBtJdwmmbh-V0SZbmTeAkHHIWUw5QRBhmYg31ExWD3WPZ4r_Z200RPOx9BmhuDEXokX_OdtSJmhrRrIcfiFYNxHCIUDW9hDeAOiddzDFJ6anBGMY1HoBGULi9PAJrAoSI--6d0SX-Fh-VZVYppY6vleZgi60cWHhzq99_vFJZog69_icbdwhhnhxybcRFqUe-MXeCxl4qNaFrkLsPwOlui7AekUFPYiBeFpVNngcqPmkObUyqmyiHzLsiIFHxPUA-rmo3egvZShtvZhWx9vYfVKrOvBamIkSjBA%3D%3D&amp;q_datetime_utc=2026-03-05T14%3A19%3A00&amp;ticket_price=2225&amp;quote_id=-6466084772195913180&amp;utid_state=1&amp;channel=iphone&amp;price_without_closed_user_group=4367&amp;tm_place_name=Tagaytay&amp;deeplink_data=eyJmaWVsZHMiOnsic2lnbmF0dXJlIjoiMmRjN2UwYTlkYjdmYjRlMTMwZWE1ZjhkMzc0Y2RhY2EifSwidXJsIjoiaHR0cHM6Ly9kZWFscy52aW8uY29tP3NpZz04Yjg4NTlmN2UyYTNlYmMwM2Q0MzRkOWY4YjliNGIxMzBjMTY4NTk4ZjIyODQxNDNiN2QzMTdiYTUwNTgxMjNlMzEzNDMzMzEzNzM1MzEzMDMzMzMmc2lnLWlzcz1tZXRhJnR1cmw9aHR0cHMlM0ElMkYlMkZ2aW8uY29tJTJGSG90ZWwlMkZTZWFyY2glM0ZjaGVja0luJTNEMjAyNi0wMy0wNSUyNmNoZWNrT3V0JTNEMjAyNi0wMy0wNiUyNmN1cnJlbmN5JTNEUEhQJTI2ZXB2JTNETVM0eSUyNmVzZCUzRE9Pd2hvSVhIVzVIVGZabnFTTVpJcnhIUl9GWjJTeEZ4R3VfemxSSDZhRERsMHc2TGMyR2djbnIzMFBPZWxWaGk5WkhHUTRUQWNCLTBOMjk0aEc2c0xLUElVRk1Wck9pY1lTZEp2TVJCSlhDWDJBTERUaDM2YmRnJTI1M0QlMjZmb3JjZUN1cnJlbmN5Q2hhbmdlJTNEMSUyNmZvcmNlTGFuZ3VhZ2VDaGFuZ2UlM0QxJTI2aG90ZWxJZCUzRDIyNTg0NzUxJTI2bGFiZWwlM0RzcmMlMjUzRHNreXNjYW5uZXIlMjUyNnVjb3VudHJ5JTI1M0RQSCUyNTI2dWRldmljZSUyNTNEbW9iaWxlJTI1MjZob3RlbCUyNTNEMjI1ODQ3NTElMjUyNmRheSUyNTNENSUyNTI2bW9udGglMjUzRDAzJTI1MjZ5ZWFyJTI1M0QyMDI2JTI1MjZsb3MlMjUzRDElMjUyNm9mZmVyaWQlMjUzRG9SdkJ6T1E4aTlhZyUyNTI2cHJpY2UlMjUzRDIyMjUuMTUlMjUyNmN1cnJlbmN5JTI1M0RQSFAlMjUyNnVzZXJsYW5nJTI1M0RlbiUyNTI2X3RoJTI1M0Q1OWMwZmZhZjE1YTQwZGIzZGQ5NTUyOGE2ZGFlMDE4Mzc2MDQ5ZWRhMzBhZWFjOWMlMjUyNmR0cyUyNTNEMTc3MjcyMDIyOSUyNTI2b2x1dCUyNTNEMTc3MjcxODcxNSUyNTI2Y2FuUGF5TGF0ZXIlMjUzRGZhbHNlJTI1MjZyZXF1ZXN0VXNlckdyb3VwJTI1M0QlMjUyNm9mZmVyVXNlckdyb3VwJTI1M0RwdWJsaWMlMjZsYW5nJTNEZW4lMjZvdGklM0Q4YjN0T3JvVEFGNCUyNnByZWZlcnJlZFJhdGUlM0QyMjI1LjE1JTI2cHJvZmlsZSUzRHIyZDJtNzNrbjglMjZyb29tcyUzRDElMjZ1c2VyQ291bnRyeSUzRFBIJTI2dXRtX2NhbXBhaWduJTNEc2t5c2Nhbm5lciUyNnV0bV9tZWRpdW0lM0RjcGMlMjZ1dG1fc291cmNlJTNEc2t5c2Nhbm5lciJ9&amp;utid=00f81792-0e2d-c55e-e4d0-de1d93c4e187&amp;tm_stars=4&amp;client_id=skyscanner_app&amp;price_policy=2&amp;pre_redirect_id=945f6ad3-5d79-cc8f-9b97-3fd2ddc6e625&amp;tm_city_code&amp;max_price=2686&amp;guests=1&amp;request_id=945f6ad3-5d79-cc8f-9b97-3fd2ddc6e625&amp;tm_country_code=PH</t>
  </si>
  <si>
    <t>14.0916728, 120.9042684</t>
  </si>
  <si>
    <t>Piña Colina Resort, Tolentino-Ulat Road, Saint Michael Village, Francisco, Tolentino West, Tagaytay, Cavite, Calabarzon, 4120, Philippines</t>
  </si>
  <si>
    <t>Kawit</t>
  </si>
  <si>
    <t>When you stay at Pina Colina in Tagaytay, you'll be in the suburbs, within a 5-minute drive of Orlina Museum and Picnic Grove. This hotel is 13.8 mi (22.2 km) from Enchanted Kingdom and 1.8 mi (2.8 km) from Our Lady of Manaoag at Tierra de Maria.
Pamper yourself with onsite massages or enjoy recreation amenities such as an outdoor pool.
At Pina Colina, enjoy a satisfying meal at the restaurant. A complimentary local cuisine breakfast is served daily from 7:30 AM to 10:30 AM.
The front desk is staffed during limited hours. Free self parking is available onsite.
Make yourself at home in one of the 32 air-conditioned rooms featuring LED televisions. Complimentary wireless internet access keeps you connected, and cable programming is available for your entertainment. Bathrooms feature showers, slippers, and toothbrushes and toothpaste. Conveniences include desks and separate sitting areas, and housekeeping is provided daily.</t>
  </si>
  <si>
    <t>Island Cove Hotel And Leisure Park</t>
  </si>
  <si>
    <t>www.skyscanner.com.ph/hotel_deeplink/4.0/PH/en-US/PHP/h_bc/225018125/2026-03-02/2026-03-03/hotel/hotel/hotels?legacy_provider_id=13&amp;rooms=1&amp;closed_user_group=apps&amp;hb_data=fjZJS74SmRpBk6MXcJ1s5sBRJxcw60LnedPsWCfAjPVIXyKdBcc0YluJZltKUCnllywBygVkQ8L38V6uGXVTxKezsm5fWOIKPw5wLrw7nNrJrcBHtlLGzyAznn0W7CqDCLX3kzikuC4M01nZYOV-LcHrUms_nl5GTDPgB2XIyHpzavCqpHMNj9Cfe9gJ5xihuwkeWhBltIewcGI_9WwNjSBtlWiSuxRzMzFRfHhT-jTZL34QXQGm7XoAoRhqn9Yfu4bOZEoQpbcr-2GCIpMDMgjx8judOUts5IGO7XgoUx_HORYlTMuv5Xi1yS7-7SDcHib4iGdrNrEp9ZUUBJ83lqQh8FXKwloUdX8OhQFDDufL9YQdGtOBvyEgfilLYu5Qv7pFsndPl0EQD5IIJElIhAjhmdlH2IUCmBBckm30ViAJTIaXj3U%3D&amp;q_datetime_utc=2026-03-01T23%3A16%3A28&amp;ticket_price=2352&amp;quote_id=8615568152799712899&amp;utid_state=1&amp;channel=iphone&amp;price_without_closed_user_group=2814&amp;tm_place_name=Tagaytay&amp;deeplink_data=eyJmaWVsZHMiOnsic2lnbmF0dXJlIjoiMTY5ZGQwMzE2ZjUxODMxZTJhMzZjNTE5MTRhMDBhZWIiLCJibG9ja19pZCI6IjE1MTQ2OTE2MDFfNDIzMzYwMzAyXzJfMV8wIn19&amp;utid=aa58a6f6-e9e3-fa70-d591-0f2b62c8072a&amp;tm_stars=0&amp;client_id=skyscanner_app&amp;redirect_delay=1000&amp;price_policy=2&amp;pre_redirect_id=98d3d6ac-baa8-ffe6-ff18-ac5dab0ccbab&amp;tm_city_code&amp;max_price=5040&amp;guests=1&amp;request_id=98d3d6ac-baa8-ffe6-ff18-ac5dab0ccbab&amp;tm_country_code=PH</t>
  </si>
  <si>
    <t>14.1381489, 120.9994446</t>
  </si>
  <si>
    <t>Island Cove Hotel and Leisure Park, E. Marquez Street, Sinbanali, Bacoor, Cavite, Calabarzon, 4102, Philippines</t>
  </si>
  <si>
    <t>The Island Cove Resort &amp; Leisure Park provides a great place for travelers to relax after a busy day. Visitors to Kawit will find that the Island Cove Resort &amp; Leisure Park is a fantastic accommodation choice. The hotel is located approximately 15km from Ninoy Aquino International Airport and 17km from LRT-1 EDSA Station. Seeing Kawit's sights from this hotel is easy with Iglesia Ni Cristo - Lokal ng Binakayan - Cavite, The Church of Jesus Christ of Latter-day Saints and The Ancestral House of Juan Cuenca and Candida Chavez all close by. This hotel makes a great place to kick back and relax after a long day of sightseeing.</t>
  </si>
  <si>
    <t>Sol Y Verde Resort Tagaytay</t>
  </si>
  <si>
    <t>www.skyscanner.com.ph/hotel_deeplink/4.0/PH/en-US/PHP/h_xp/220206788/2026-03-02/2026-03-03/hotel/hotel/hotels?legacy_provider_id=1&amp;rooms=1&amp;closed_user_group=mobile&amp;hb_data=nbGPrJG7uul5zb6nVHX1BRLYwwA4fN_suAMQb3RXrOutAwU1Ts_-iMS3suK0Mxn4ps3lxpMlEDDARFsBzxlcfx_NhqI_0k00u8uyFYND9hRoYqi9N9dWHIW5jcCm0qhmKCEjdMEBcHpDUatUXtYtHy2t-1b0jBZkHx9aT0cVuC68Q5wo8QmsTGQq-Wt1fy7oVaPVeG5Fnm3ODsaEGA7Y5C4mWKKyThpWW7R4TVnwR7IVVs0mWa2TTYlB9FKtkbJBl-67iYR5aa-mcMHuFdhgAJFXs4Y%3D&amp;q_datetime_utc=2026-03-01T23%3A16%3A27&amp;ticket_price=3317&amp;quote_id=-4779998107005518895&amp;utid_state=1&amp;channel=iphone&amp;price_without_closed_user_group=6634&amp;tm_place_name=Tagaytay&amp;deeplink_data=eyJmaWVsZHMiOnsic2lnbmF0dXJlIjoiNDBlN2VhYzMyNTZkMmMwYjY5NzAxMmUyZDZkMjUyNzcifSwidXJsIjoiaHR0cHM6Ly93d3cuZXhwZWRpYS5jb20ucGgvSG90ZWwtU2VhcmNoP3RwaWQ9NjgmbXBlPTE3NzI0MDQwMzImZW5kRGF0ZT0yMDI2LTAzLTAzJmFkdWx0cz0xJmxvY2FsZT1lbl9VUyZjaGlkPTg5YzFiNDU1LTNmZDEtNGJjZi1hZTJlLTVmZGJjNjQ1MzJmZiZlYXBpZD00NjIzMCZtY3RjPTMmc3RhcnREYXRlPTIwMjYtMDMtMDImbXBkPUdCUCZtcG49MjAxODQ2ODM1JmN1cnJlbmN5PUdCUCZyYXRlcGxhbmlkPTIwOTM2MzQ0MSZtcG09MjQmbXBwPTEmbXBvPUVDJnNlbGVjdGVkPTE3NDU5NjAzJm1wYj00LjU3Jm1wcT0zOC4wOCZtcGE9MzguMDgifQ%3D%3D&amp;utid=be1aac32-1319-fc69-7032-441d1d46398f&amp;tm_stars=0&amp;client_id=skyscanner_app&amp;redirect_delay=1000&amp;price_policy=2&amp;pre_redirect_id=e40a88fb-a634-3910-2ad7-93447f5e74f6&amp;tm_city_code&amp;max_price=3317&amp;guests=1&amp;request_id=e40a88fb-a634-3910-2ad7-93447f5e74f6&amp;tm_country_code=PH</t>
  </si>
  <si>
    <t>14.0993668, 120.9430133</t>
  </si>
  <si>
    <t>Kabangaan Road, Pasong Langka, Cabangaan, Tagaytay, Cavite, Calabarzon, 4118, Philippines</t>
  </si>
  <si>
    <t>Sol Y Verde Resort Tagaytay offers air-conditioned rooms in Ulat Segundo. With free private parking, the property is 1.3 miles from Picnic Grove and 2.4 miles from People's Park in the Sky.</t>
  </si>
  <si>
    <t>Blowing in the Wind - Lake View Apartments</t>
  </si>
  <si>
    <t>www.skyscanner.com.ph/hotel_deeplink/4.0/PH/en-US/PHP/h_h1/220206788/2026-03-02/2026-03-03/hotel/hotel/hotels?legacy_provider_id=927111&amp;rooms=1&amp;closed_user_group=mobile&amp;hb_data=5NVLJCB51z9GEguSxwlslwzXKLf5Q6ngg26bMpWkY3knOUYvHy0e4-2BL8p16oYFF_aF7BiqQnq3egJ5jaGugr8QBNP1J-f6pL4c5uAIsp9RSFSIzKHmfGE_SmUWOQFzfHTcqC7DN935wZdRY1PFWa38TGwkgwuQ3zGQCvCiU5JqCVhmh8Gk7ozBTBtoC5pyRS_Ye-qK9AxSOzkcsA1q3njMGS9P7sQ9t1ZueydROMp9qbV1Jy5-Ghnoed6BLCHN39QH2jsNwvFlY3x1b69Lb0Gy5nY%3D&amp;q_datetime_utc=2026-03-02T00%3A00%3A04&amp;ticket_price=2883&amp;quote_id=-4779998107005518895&amp;utid_state=1&amp;channel=iphone&amp;price_without_closed_user_group=5767&amp;tm_place_name=Tagaytay&amp;deeplink_data=eyJmaWVsZHMiOnsic2lnbmF0dXJlIjoiMGUzNzJmZmE5ZWRkOTNiZTliMzdiYThlYjhlODgxM2QifSwidXJsIjoiaHR0cHM6Ly9waC5ob3RlbHMuY29tL0hvdGVsLVNlYXJjaD9tcGQ9UEhQJnRwaWQ9MzIxNCZtcGU9MTc3MjQwOTYwMyZlbmREYXRlPTIwMjYtMDMtMDMmYWR1bHRzPTEmbXBuPTIwMTg0NjgzNSZtcG09MjQmbXBwPTEmbG9jYWxlPWVuX1BIJm1wbz1FQyZjaGlkPTU1OGYwY2FmLTNiOGEtNGY2YS04ZTM0LTY4NDM1ZDRiOGE0MiZtcHE9MjU3NC4zNyZlYXBpZD00NCZtY3RjPTMmY3VycmVuY3k9UEhQJnJhdGVwbGFuaWQ9MjA5MzYzNDQxJnNlbGVjdGVkPTE3NDU5NjAzJnN0YXJ0RGF0ZT0yMDI2LTAzLTAyJm1wYj0zMDguOTImbXBhPTI1NzQuMzcifQ%3D%3D&amp;utid=51fa5854-1e71-9696-8bb9-954ff615d080&amp;tm_stars=0&amp;client_id=skyscanner_app&amp;redirect_delay=1000&amp;price_policy=2&amp;pre_redirect_id=5af98da6-78a3-8bf8-7efc-df7b68bda676&amp;tm_city_code&amp;max_price=3172&amp;guests=1&amp;request_id=5af98da6-78a3-8bf8-7efc-df7b68bda676&amp;tm_country_code=PH</t>
  </si>
  <si>
    <t>14.0992497, 120.9429391</t>
  </si>
  <si>
    <t>7.2 miles from People's Park in the Sky in Tagaytay, Blowing in the Wind - Lake View Apartments offers accommodations with access to beauty services. The air-conditioned accommodations are 4.</t>
  </si>
  <si>
    <t>N.A Suites</t>
  </si>
  <si>
    <t>www.skyscanner.com.ph/hotel_deeplink/4.0/PH/en-US/PHP/h_bc/213011733/2026-03-02/2026-03-03/hotel/hotel/hotels?legacy_provider_id=13&amp;rooms=1&amp;closed_user_group=apps&amp;hb_data=UQwrErBlg2ogr2KFoEjUU_1veXPDqo-NfyS89ynSAaJ_olB7xlUHThhV6Lg3O10O-V_z6OsCvLqZyUxmHcVlG1zAit-3Ct8H4Xu3WrTEeKDmOK8r8-_VgVPxYPP7xTYTIUAMnFM9oOwGpL6LWfTXrKHyLivm2sNQjX0jC0DyCVJ6N-32B2rl0LHl4NAWJbpZWxpwVxtwBZ53_nmLUoKCkvf4nu6Yr672x6nLfcPt8mYM5eR3_RKv6weXuc-nwq0K-jKFSddNNbZbZD3yq4UpVCvnnLZ_Y6i4ZAHKoxM1-9yP1Iiz06eu3DPRAohrBBabqJi8gr5LXtdpRxoPMFSQrxZ7xqnNDS1K9gsGK8n09KtEIK2Z2dAOobDQPQdg6x8O_vtj_vJC0b7-wbIjOstnRqLNPOyA_ajupK26aEKT9fsg0IDJ_kk%3D&amp;q_datetime_utc=2026-03-01T23%3A16%3A28&amp;ticket_price=2499&amp;quote_id=-7328304248329253810&amp;utid_state=1&amp;channel=iphone&amp;price_without_closed_user_group=3099&amp;tm_place_name=Tagaytay&amp;deeplink_data=eyJmaWVsZHMiOnsic2lnbmF0dXJlIjoiMGQwOWVmMjc3YjI0NDYwMWY4MDVlYjcwNjg4NTE3NDUiLCJibG9ja19pZCI6Ijg5NDcwNDUwMV8zNTk5NzU1ODhfNF8wXzAifX0%3D&amp;utid=85769d52-1d83-f094-c452-03c30940efb6&amp;tm_stars=5&amp;client_id=skyscanner_app&amp;redirect_delay=1000&amp;price_policy=2&amp;pre_redirect_id=666c2177-c630-a329-8e29-fe2c5704cd14&amp;tm_city_code&amp;max_price=2799&amp;guests=1&amp;request_id=666c2177-c630-a329-8e29-fe2c5704cd14&amp;tm_country_code=PH</t>
  </si>
  <si>
    <t>14.1014454, 120.9450461</t>
  </si>
  <si>
    <t>Cool Suite by Aki at Smdc Wind Residences Tagaytay</t>
  </si>
  <si>
    <t>www.skyscanner.com.ph/hotel_deeplink/4.0/PH/en-US/PHP/h_bc/213011733/2026-03-05/2026-03-06/hotel/hotel/hotels?legacy_provider_id=13&amp;rooms=1&amp;closed_user_group=apps&amp;hb_data=R5OcZhcJP_vQsxPhZUkDKSkX-gKhCjx-XaEfcFIarbgyMNgyGy-uYCQke39FlkSrMhRTa7DX2OpCvPaCtyQBrdHoGa8uK2nMFzMdIkeMbjAx8myCOsN6pxWNq0nkZVlwGI7KgzTwap0WAEejlwD23p85jvQ5OP5P6PtzYghw2uO8DWjiUgGsssIxgX9J49BxmHvHnEBc5etH8_G-JqCE6nsWol8dSB_OgZpLX-N2fxRvAb5ec_MBLZPrd8sMf4bAe8vyPtCJOljNNYBBocUrIYIXEwbNh2AM7uVZa6XeHuCmF9ir1jXuxJAwaPfvuxFKoaz0yjD0f373I0P9T3URwxhdAVYK-ZMeFiP-JF4ODdBJ9YYCfa_i1AaHJiqKEmZdkB9_FHgWX-QclSRrS4XWDka3Kmtl1pozZUgSp2sVeKHHhyzL&amp;q_datetime_utc=2026-03-05T14%3A19%3A06&amp;ticket_price=2499&amp;quote_id=-1796452749507323681&amp;utid_state=1&amp;channel=iphone&amp;price_without_closed_user_group=3099&amp;tm_place_name=Tagaytay&amp;deeplink_data=eyJmaWVsZHMiOnsic2lnbmF0dXJlIjoiMGQwOWVmMjc3YjI0NDYwMWY4MDVlYjcwNjg4NTE3NDUiLCJibG9ja19pZCI6Ijg5NDcwNDUwMV8zNTk5NzU1ODhfNF8wXzAifX0%3D&amp;utid=4062192d-8dc7-6c62-5d17-e1ebc8f3ea80&amp;tm_stars=5&amp;client_id=skyscanner_app&amp;price_policy=2&amp;pre_redirect_id=7472b880-d04f-0ef7-6664-89ff6fb653f0&amp;tm_city_code&amp;max_price=2799&amp;guests=1&amp;request_id=7472b880-d04f-0ef7-6664-89ff6fb653f0&amp;tm_country_code=PH</t>
  </si>
  <si>
    <t>14.098696, 120.9431564</t>
  </si>
  <si>
    <t>Located in Tagaytay, 5.1 miles from Picnic Grove, Cool Suite by Aki at SMDC Wind Residences Tagaytay provides accommodations with a garden, private parking and a restaurant. This 5-star hotel offers a 24-hour front desk.</t>
  </si>
  <si>
    <t>Relaxing Wind</t>
  </si>
  <si>
    <t>www.skyscanner.com.ph/hotel_deeplink/4.0/PH/en-US/PHP/h_bc/154712268/2026-03-05/2026-03-06/hotel/hotel/hotels?legacy_provider_id=13&amp;rooms=1&amp;closed_user_group=apps&amp;hb_data=M8F7wmXBpk9kOkiQjRTwn8c8w4W5NDQmFTC2G4kHhy2Up-5HEhQIvuEZOyBZRO5N3d_0zBExLx7Zruk5K16zIgJlEwzKsdqJveIXz-5NM0FyjY49tHazrDzoQ6W1wZsPuoIno2GmdYEVV-ylfW0X-27FThyD84OEIRUZXhzLpi82vby4e4ANfWeXkx5hPo3krGRgsA7LaF06jVaqbqF2a1wQTLA1BcXKOPlyeh891Lzlh0kWtOb41BEoqquVuAGm7j9BWRfjEhl2rFlYOCphqFjicfjV7paNcHRvsijoJpT8Bg48gFh1WLrkJWOJIK2g_fTiRZAZ6bUUnNBA2On_V7ctEVXEU-5kQ9ni7lm4rVV8uHZ5GUOO_CA5AFy6hFaoFZ3lYV4bJI235yddHLA23EDn-91qsOt8ObDik2BgHk1xD4xJs9Q%3D&amp;q_datetime_utc=2026-03-05T14%3A19%3A07&amp;ticket_price=3276&amp;quote_id=909997350838495357&amp;utid_state=1&amp;channel=iphone&amp;price_without_closed_user_group=4298&amp;tm_place_name=Tagaytay&amp;deeplink_data=eyJmaWVsZHMiOnsic2lnbmF0dXJlIjoiNmU4NDBiNDhjMjJjZTU1Zjg3MGMyZDIyNTY2MzU4NzIiLCJibG9ja19pZCI6IjIyMzE1ODkwMV8xNzk3ODgzMTZfM18wXzAifX0%3D&amp;utid=6dfb39f4-c78c-ec03-2390-2d6898439ede&amp;tm_stars=0&amp;client_id=skyscanner_app&amp;price_policy=2&amp;pre_redirect_id=2eabfb03-82db-1655-4bc9-ecdd50cb2448&amp;tm_city_code&amp;max_price=3297&amp;guests=1&amp;request_id=2eabfb03-82db-1655-4bc9-ecdd50cb2448&amp;tm_country_code=PH</t>
  </si>
  <si>
    <t>14.1087646, 120.9394121</t>
  </si>
  <si>
    <t>Posh Nails Hand and Foot Spa, Unit 102, Tagaytay-Nasugbu Road, Purok 102, Maharlika West, Tagaytay, Cavite, Calabarzon, 4120, Philippines</t>
  </si>
  <si>
    <t>parking, wifi, air_conditioning, non-smoking, internet_access, heat</t>
  </si>
  <si>
    <t>Relaxing Wind is located in Tagaytay, just 4.7 miles from Picnic Grove and 7.1 miles from People's Park in the Sky. Among the facilities of this property are a restaurant, an elevator, and full-day security, along with free Wifi.</t>
  </si>
  <si>
    <t>Verra Inn</t>
  </si>
  <si>
    <t>www.skyscanner.com.ph/hotel_deeplink/4.0/PH/en-US/PHP/h_bc/216176379/2026-03-05/2026-03-06/hotel/hotel/hotels?legacy_provider_id=13&amp;rooms=1&amp;closed_user_group=apps&amp;hb_data=E6Lly_8BGdwoQMCdf0dvQ8qemlAoFhv6Z0kiaB86di7MCV3gPSxbn6Mj05YjFXZFeYOkCA04JBLzM82qSmWSKqYaHAxEaZ3SCefFWZasQ6JXTPTHk9s7E2KOboVYsLpiychWzjDCBOP1iqT1YVBxnFnHQZWGIcebjojoi0ZwMg6GQU0SZdD6-cYcDXj3qaaVqA2NPWYqRRg5KUDTIt--PaPN5qJTzX6SwAQ0U1r2y_q1EQFTJRFYOq1CNRk9GkX5hQkTdMw8d0piYaRoy8zAxu3OTW_wpiuXGqZYU9p4liCZ3E6REXB6f33-ChsZ9Rfu2D6bBl72yf0CVbyXI3NqQGvLnyvF_Hc1Qoi1Cu2n29bW0bzw5TWpeEjf3XQAqXvLkN3APmzg1Bf8rc7wJkyhAFpgEbnkP8CUnByzvaTeDV6dnI6lklM%3D&amp;q_datetime_utc=2026-03-05T14%3A19%3A07&amp;ticket_price=1669&amp;quote_id=-2492732831721776361&amp;utid_state=1&amp;channel=iphone&amp;price_without_closed_user_group=2210&amp;tm_place_name=Tagaytay&amp;deeplink_data=eyJmaWVsZHMiOnsic2lnbmF0dXJlIjoiOTgzOWM2M2YzN2JjZjViYmI1MTlhY2Q3OWRiYTM2NmIiLCJibG9ja19pZCI6IjEwMDA4Nzk5MDFfMzczMjg4MDUwXzJfMF8wIn19&amp;utid=5a56454f-7c15-0672-24df-04a4ca6c6d4f&amp;tm_stars=0&amp;client_id=skyscanner_app&amp;price_policy=2&amp;pre_redirect_id=e7e1a77f-cf7e-0841-6312-33a44e05569c&amp;tm_city_code&amp;max_price=3326&amp;guests=1&amp;request_id=e7e1a77f-cf7e-0841-6312-33a44e05569c&amp;tm_country_code=PH</t>
  </si>
  <si>
    <t>14.1180993, 120.9641019</t>
  </si>
  <si>
    <t>Crisanto Mendoza de los Reyes Avenue, Kaybagal Central, Tagaytay, Cavite, Calabarzon, 4120, Philippines</t>
  </si>
  <si>
    <t>Located in Tagaytay, 5.2 miles from Picnic Grove, Verra Inn has accommodations with free WiFi and free private parking.
The hotel has family rooms. At the hotel, each room has a desk and a flat-screen TV.</t>
  </si>
  <si>
    <t>2 to 8 Staycation Tagaytay Albizia, Free parking, cooking, pet friendly, wifi, netflix, Nearby La Mariposa</t>
  </si>
  <si>
    <t>www.skyscanner.com.ph/hotel_deeplink/4.0/PH/en-US/PHP/h_bc/225396563/2026-03-05/2026-03-06/hotel/hotel/hotels?legacy_provider_id=13&amp;rooms=1&amp;closed_user_group=apps&amp;hb_data=zSkCrHUPau-cPu8w5lVJeHxRO3nF5XJkADX16o4WlSow8QoYmBb20PUUJTJnp9vHC1zIxBEJGizYYD4rDjkSP1w5uX0wuuGqLpFfHA835QpYapA_ainCSeFvlA9dIXCMs77kyZGlx-fyfFhf3Nt6kSlU3CeIbpSHJzNJW-Kb_r7-5S1TvV2Pi63g1Cl8M42ya2qnD1OFiDDBbKsEjxRkNBtMqwk6UwYwx6nylO04G-x0JrfDR-DmP_NaUJrOP4sjFiR5rYgzVn8qAVNwYBUNZsJ8ADMuQHcRf0twObislLhCACwIm09Y6rB6S6wIV_iDqrPHPEaQ3KLnZDkuU4opR9KJfqn7hlf-r5rteRXJ55k-X-3RHK_Dhv01djNDLIq3biJGr3h4gBCl5fTgyYeT3dGnzPTqTgf6na6AtbrsdqHtTx6um7A%3D&amp;q_datetime_utc=2026-03-05T14%3A19%3A07&amp;ticket_price=2654&amp;quote_id=5128548997472436353&amp;utid_state=1&amp;channel=iphone&amp;price_without_closed_user_group=3164&amp;tm_place_name=Tagaytay&amp;deeplink_data=eyJmaWVsZHMiOnsic2lnbmF0dXJlIjoiZGYwZWQwZjZhYWZmZjBlMGY2YWQzMjUzZjRhY2E3ZTQiLCJibG9ja19pZCI6Ijk4NDc4NjIwMV8zNzA4ODQ3NDlfNF8wXzBfODE0MTQ5In19&amp;utid=e959eea5-401c-9679-4a1a-fa18754f4160&amp;tm_stars=0&amp;client_id=skyscanner_app&amp;price_policy=2&amp;pre_redirect_id=ad64cc83-4136-1657-ae55-fe4e4ee3676d&amp;tm_city_code&amp;max_price=2654&amp;guests=1&amp;request_id=ad64cc83-4136-1657-ae55-fe4e4ee3676d&amp;tm_country_code=PH</t>
  </si>
  <si>
    <t>14.1181694, 120.9641492</t>
  </si>
  <si>
    <t>Tagaytay Tropical Greens, Tagaytay, Cavite, Calabarzon, 4120, Philippines</t>
  </si>
  <si>
    <t>2 to 8 Staycation Tagaytay Albizia, free parking, cooking, pet friendly, wifi, netflix, nearby La Mariposa is a recently renovated apartment in Tagaytay where guests can make the most of the outdoor swimming pool and garden.</t>
  </si>
  <si>
    <t>Apartment at Tagaytay Prime Residences</t>
  </si>
  <si>
    <t>www.skyscanner.com.ph/hotel_deeplink/4.0/PH/en-US/PHP/h_ad/181533314/2026-03-05/2026-03-06/hotel/hotel/hotels?legacy_provider_id=22&amp;rooms=1&amp;closed_user_group=general&amp;hb_data=g35U6agK470SJjW3TeS3fFcWbj24rOVa0rVs0MUizjHE5LHGRJIji5Wfaa_PjsEY3z8GO8UmUIA48g5L7az7AiZGljehWE6_PY9kgXf8iQ0GiYJmgFPL8Q2fldqvFmR9N7SNeiU0KntrEUPXU7458fa-Hgec-K0qlCmm6Y312Gp-fZfzlLCYNEQkLAccVhWRiyeNvExkBn0xQ3wdW1pjauE3R0o866GKe_QFN4P0J8fzCtU_FhQOvD93ycltyxb1nDJyrqNb2R-0lZPvMtb8LwUXZzRzoa4QhlMptk2dM5ChH-KrjWlBtEAGNAXjq8r0MkHTJTRlYw5lDfdyJOGruptv731eJqP4ZXiu18HlM4ADLvW34qs7R39saRvSbGpFI4t4mWZmc9Y2OQWsgRBmJJx6uFGNomcuZtUu65MNQ0zv&amp;q_datetime_utc=2026-03-05T14%3A19%3A09&amp;ticket_price=2318&amp;quote_id=-6344481575961017217&amp;utid_state=1&amp;channel=iphone&amp;price_without_closed_user_group=2509&amp;tm_place_name=Tagaytay&amp;deeplink_data=eyJmaWVsZHMiOnsic2lnbmF0dXJlIjoiYjZjYzFlMDgyMzFkMTIyMjc5MTQzNjZkNGU2YjAxZjYifSwidXJsIjoiaHR0cHM6Ly93d3cuYWdvZGEuY29tL3BhcnRuZXJzL3BhcnRuZXJzZWFyY2guYXNweD9jaWQ9MTg0NjM4MyZoaWQ9MTUyNDMwNSZjdXJyZW5jeT1QSFAmY2hlY2tpbj0yMDI2LTAzLTA1JmNoZWNrb3V0PTIwMjYtMDMtMDYmTnVtYmVyb2ZBZHVsdHM9MSZOdW1iZXJvZkNoaWxkcmVuPTAmUm9vbXM9MSZtY2lkPTMwMzgmbWFzdGVyUm9vbUlkPTEwNjk5MTExJm1wdD1MMFZ3VWpOa1lXWk1TMUZoTDA4d1ZtcE1jVkJMU25OQ2NEUkhlbEZNWVZObVEyZExkVmhaUWpsSk0wdFlOMEZDWkdwcGVtMTVaalV5TkhOMGVXWmpWRmN6VUhGNVVVTnZia3BSWVEmVG90YWxQcmljZT0yMzE4LjQwJlRvdGFsVGF4PTI0OC40MCZUb3RhbEZlZT0wLjAwJlRvdGFsU3VyY2hhcmdlPTAmbWN1cj1QSFAifQ%3D%3D&amp;utid=5e19a8fd-b5c3-81cb-2cc3-2ffd73fbe974&amp;tm_stars=0&amp;client_id=skyscanner_app&amp;price_policy=2&amp;pre_redirect_id=ddc23e82-68f9-a083-1423-e531caa3adfc&amp;tm_city_code&amp;max_price=2318&amp;guests=1&amp;request_id=ddc23e82-68f9-a083-1423-e531caa3adfc&amp;tm_country_code=PH</t>
  </si>
  <si>
    <t>14.0957647, 120.9415019</t>
  </si>
  <si>
    <t>Providing lake views, Apartment at Tagaytay Prime Residences in Tagaytay provides accommodations, an infinity pool, and a garden. The air-conditioned accommodations are 2.</t>
  </si>
  <si>
    <t>The Carmelence Place by Cerilos</t>
  </si>
  <si>
    <t>www.skyscanner.com.ph/hotel_deeplink/4.0/PH/en-US/PHP/h_h1/146200162/2026-03-02/2026-03-03/hotel/hotel/hotels?legacy_provider_id=927111&amp;rooms=1&amp;closed_user_group=mobile&amp;hb_data=icsOmJzU4Z2uvBbqbBitmBEqn4sYEMEwUMS_O10voqdoY2OgvqKhX21hsMjb9ZeYBiz7pr_TWwRQc6j816F-XZ0q17KkjmquoJQ08bIIuF3MqXRomEIkkBCYcPxyAF7vL6p3Gb2vRsxg70Ctj1EmbZ9DDkSoKLMUFD5EjOOELg51MqRBrYvjIGWo_lJ4aWA-JYt2Cv7EQ4rxLg_mGr9YVVgcQ02aiogixlxXjp7OjBA05EfeWpiNdsdMq1eQXNKsYQNnP__1gC0147C_EPjTrLcnJn4%3D&amp;q_datetime_utc=2026-03-01T23%3A16%3A43&amp;ticket_price=5850&amp;quote_id=-4802512378231616182&amp;utid_state=1&amp;channel=iphone&amp;price_without_closed_user_group=6500&amp;tm_place_name=Tagaytay&amp;deeplink_data=eyJmaWVsZHMiOnsic2lnbmF0dXJlIjoiZmRmMTc0NWZlZTU2MzM2M2I2YmEyYjA2MDExOWU2ZWQifSwidXJsIjoiaHR0cHM6Ly9waC5ob3RlbHMuY29tL0hvdGVsLVNlYXJjaD90cGlkPTMyMTQmbXBlPTE3NzI0MDY5MTQmZW5kRGF0ZT0yMDI2LTAzLTAzJmFkdWx0cz0xJmxvY2FsZT1lbl9QSCZjaGlkPTQ4NmE1ZTA2LTRhODctNGRlOS1hZDdlLTQ4OGUwYmQzYmYwYiZlYXBpZD00NCZtY3RjPTMmc3RhcnREYXRlPTIwMjYtMDMtMDImbXBkPVBIUCZtcG49MjIxMTM2ODI3JmN1cnJlbmN5PVBIUCZyYXRlcGxhbmlkPTI5NDE1MTA2MyZtcG09MjQmbXBwPTEmbXBvPUVDJnNlbGVjdGVkPTMyNzM0OTg3Jm1wYj02MjYuNzkmbXBxPTUyMjMuMjEmbXBhPTUyMjMuMjEifQ%3D%3D&amp;utid=a5d240df-749d-553d-1807-7459c4edc1db&amp;tm_stars=3&amp;client_id=skyscanner_app&amp;redirect_delay=1000&amp;price_policy=2&amp;pre_redirect_id=306b3b42-128b-322d-1f48-1fe39eb9663c&amp;tm_city_code&amp;max_price=7280&amp;guests=1&amp;request_id=306b3b42-128b-322d-1f48-1fe39eb9663c&amp;tm_country_code=PH</t>
  </si>
  <si>
    <t>14.1336411, 121.0164517</t>
  </si>
  <si>
    <t>Smart Cellsite, Tagaytay-Nasugbu Road, Purok 102, Maharlika West, Tagaytay, Cavite, Calabarzon, 4120, Philippines</t>
  </si>
  <si>
    <t>With a stay at The carmelence place by cerilos in Tagaytay, you'll be in the mountains, just a 4-minute walk from Summit Ridge Promenade and 5 minutes by foot from Sky Ranch. This bed &amp; breakfast is 2.3 mi (3.7 km) from Olivarez College Tagaytay and 2.4 mi (3.8 km) from Ayala Malls Serin.
Take in the views from a garden and make use of amenities such as complimentary wireless internet access and a picnic area.
Enjoy a meal at the restaurant or snacks in the bed &amp; breakfast's coffee shop/cafe. Mingle with other guests at the complimentary reception, held daily. A complimentary full breakfast is served daily from 7:00 AM to 9:30 AM.
The front desk is staffed during limited hours. Free self parking is available onsite.
Make yourself at home in one of the 10 guestrooms. Complimentary wireless internet access is available to keep you connected.</t>
  </si>
  <si>
    <t>Alta d' Tagaytay Hotel</t>
  </si>
  <si>
    <t>www.skyscanner.com.ph/hotel_deeplink/4.0/PH/en-US/PHP/h_bc/203883712/2026-03-02/2026-03-03/hotel/hotel/hotels?legacy_provider_id=13&amp;rooms=1&amp;closed_user_group=apps&amp;hb_data=T4m9tEzKCRm7AbtPlgHhtt5tA6x4-yoR6p6_z-vLZiEETG2OyhabKm2jEebVLWpHgsKHU-ZHD-l2BuSRLZ370Q78VHAFR-b4RbxsK13w8IcHnGvS8oqb9HGoeNIBeDTpF-GM0pQZ86R6sC-47o9Y7G16ppHcsQcNjfIqUIWwaOgNi9aw5bTE-b_OwVYi5Zl4UV9ySGP-5gi_0g5fzmXZuNy1hK_-DC9qVIabuvvzWj3C7_4LNo81o9f1LECs6SFjYOzjpt4baGScd-ntBfrW721Qqux6inRBukEAKjmnBPOZLugfjZZH9VXkDQ_Pex2jq1NseknSFMEJO8uhxLsU0RB9fuwRPz475nIjctKt5VOVaR1qR1CxtN8-dWnjzL_hmyNH7ZGJGlfZpU-2Bw8dnkFDLjm0_Avx663qHELIaEbcZ1IQH1Q%3D&amp;q_datetime_utc=2026-03-01T23%3A17%3A46&amp;ticket_price=1652&amp;quote_id=-7289134645872921950&amp;utid_state=1&amp;channel=iphone&amp;price_without_closed_user_group=2210&amp;tm_place_name=Tagaytay&amp;deeplink_data=eyJmaWVsZHMiOnsic2lnbmF0dXJlIjoiZjczNThhNzQ4NjIxM2Q4NzcyYzRlNmUzZTM3NzI0NzUiLCJibG9ja19pZCI6Ijk5NTE4NzYwMl8zNzU1NDIzMTlfMF80Ml8wIn19&amp;utid=1dc276aa-f92f-0597-ef13-ee4ff59dfd7b&amp;tm_stars=0&amp;client_id=skyscanner_app&amp;redirect_delay=1000&amp;price_policy=2&amp;pre_redirect_id=ce2040fc-84e2-42fe-6b96-e67cd0ec0f27&amp;tm_city_code&amp;max_price=1814&amp;guests=1&amp;request_id=ce2040fc-84e2-42fe-6b96-e67cd0ec0f27&amp;tm_country_code=PH</t>
  </si>
  <si>
    <t>14.1231683, 120.960097</t>
  </si>
  <si>
    <t>Iruhin South, Tagaytay, Cavite, Calabarzon, 4120, Philippines</t>
  </si>
  <si>
    <t>With a stay at Alta D' Tagaytay Hotel in Tagaytay (Iruhin), you'll be within a 15-minute drive of Picnic Grove and Our Lady of Manaoag at Tierra de Maria. This hotel is 17.2 mi (27.7 km) from Enchanted Kingdom and 3.9 mi (6.3 km) from Orlina Museum.
Make use of convenient amenities, which include complimentary wireless internet access and a banquet hall.
Grab a bite to eat at one of the hotel's 3 restaurants, or stay in and take advantage of the room service (during limited hours). Snacks are also available at the coffee shop/cafe. Wrap up your day with a drink at the bar/lounge. Cooked-to-order breakfasts are available daily from 6:00 AM to 10:00 AM for a fee.
Event facilities at this hotel consist of a conference center and meeting rooms. A roundtrip airport shuttle is provided for a surcharge (available on request), and free self parking is available onsite.
Make yourself at home in one of the 42 air-conditioned rooms featuring refrigerators and LCD televisions. Complimentary wireless internet access keeps you connected, and cable programming is available for your entertainment. Bathrooms have shower/tub combinations and complimentary toiletries. Conveniences include desks and electric kettles, and housekeeping is provided daily.</t>
  </si>
  <si>
    <t>Auntie Gigi's Place</t>
  </si>
  <si>
    <t>www.skyscanner.com.ph/hotel_deeplink/4.0/PH/en-US/PHP/h_ad/203883712/2026-03-05/2026-03-06/hotel/hotel/hotels?legacy_provider_id=22&amp;rooms=1&amp;closed_user_group=general&amp;hb_data=7DTwuxV9_Xw8tTtvj7v8uakepzz5BebN5ee6O7QalmUskXyEwwcQd-uJ_9kP69cn2gvopYXolZnD6_yfMis6ERU-Yqp_kbA9o5alSpV_2uX8c4mDxr1WFHf1ZGXH0z1qQRgXzDt-t0qgDD3nU1k0EhinzEnQGrANtV30viRaVhFNa9li5JcKpX5nhZu0uGhPfShMtxMels6gWPjZFUva0JSAvKzBIw27xeF1RYA6J1j89RQxIt2Stsdnj5j6CyHSS_cZ2ZfTqVhiaIKc9VGz1DWTkfufzYWcRhyiHpxlvUASRaTZvc-SuOe8DghjQ6xK8lOL6-fQ-qoy_sJqA133c8WJHyJ_JUy_K1oA8akUsu6KJX0q11-EER3JEE69zDLsTE-U2ErprUiXUayM1a-PjorzL-wEVKoBI4iWaDHBw3i8&amp;q_datetime_utc=2026-03-05T14%3A19%3A12&amp;ticket_price=1814&amp;quote_id=9190470856969843595&amp;utid_state=1&amp;channel=iphone&amp;price_without_closed_user_group=2048&amp;tm_place_name=Tagaytay&amp;deeplink_data=eyJmaWVsZHMiOnsic2lnbmF0dXJlIjoiM2YxNDJhMzFmOTRlYTFlNjBiY2M0M2MwNmM5ZjY4MTQifSwidXJsIjoiaHR0cHM6Ly93d3cuYWdvZGEuY29tL3BhcnRuZXJzL3BhcnRuZXJzZWFyY2guYXNweD9jaWQ9MTg0NjM4MyZoaWQ9NDc5NzY0MzkmY3VycmVuY3k9UEhQJmNoZWNraW49MjAyNi0wMy0wNSZjaGVja291dD0yMDI2LTAzLTA2Jk51bWJlcm9mQWR1bHRzPTEmTnVtYmVyb2ZDaGlsZHJlbj0wJlJvb21zPTEmbWNpZD0zMDM4Jm1hc3RlclJvb21JZD02NDQ2MjQxMzUmbXB0PU0ybHZjVFl6UjI1UU1sWnNhVWRNWXpSQlFVZFNjemx5VFZKWlluZEVZMjFQTW5wVlJDODVOVGxuZVRWVk9FcEJTM1F6TW5wd1UzRXhVemhXVlZwYU4zSnNLM2g2UWtacWMzUlJVbmRSUFQwJlRvdGFsUHJpY2U9MTgxNC40MCZUb3RhbFRheD0xOTQuNDAmVG90YWxGZWU9MC4wMCZUb3RhbFN1cmNoYXJnZT0wJm1jdXI9UEhQIn0%3D&amp;utid=bf076037-c03e-34d8-3530-3bc5db8bfcbe&amp;tm_stars=0&amp;client_id=skyscanner_app&amp;price_policy=2&amp;pre_redirect_id=471c7603-4e05-18ea-7515-b4caff9d38e1&amp;tm_city_code&amp;max_price=1814&amp;guests=1&amp;request_id=471c7603-4e05-18ea-7515-b4caff9d38e1&amp;tm_country_code=PH</t>
  </si>
  <si>
    <t>14.1175304, 120.9640915</t>
  </si>
  <si>
    <t>aunt Gigi's bed and breakfast, Aguinaldo Highway, Maitim II East, Tagaytay, Cavite, Calabarzon, 4120, Philippines</t>
  </si>
  <si>
    <t>Offering garden views, Auntie Gigi's Place in Tagaytay provides accommodations and a garden. This recently renovated bed and breakfast is located 3.5 miles from Picnic Grove and 5.9 miles from People's Park in the Sky.</t>
  </si>
  <si>
    <t>Cityland Taal Lake Staycation-Family Suite &amp; Studio</t>
  </si>
  <si>
    <t>https://www.google.com/maps/place/EJBA+Tagaytay+Staycation+at+SMDC+Wind+Residences/data=!4m11!3m10!1s0x33bd77dbea653925:0x956795361fd76bca!5m3!1s2026-03-01!4m1!1i2!8m2!3d14.1005205!4d120.9450158!16s%2Fg%2F11y5dyxcrn!19sChIJJTll6tt3vTMRymvXHzaVZ5U?authuser=0&amp;hl=en&amp;rclk=1</t>
  </si>
  <si>
    <t>14.1005205, 120.9450158</t>
  </si>
  <si>
    <t>Tagaytay-Nasugbu Road, Maharlika West, Tagaytay, Cavite, Calabarzon, 4120, Philippines</t>
  </si>
  <si>
    <t>tooltip</t>
  </si>
  <si>
    <t>https://www.agoda.com/tagaytay-country-hotel/hotel/tagaytay-ph.html?countryId=70&amp;finalPriceView=1&amp;isShowMobileAppPrice=false&amp;cid=1844104&amp;numberOfBedrooms=&amp;familyMode=false&amp;adults=2&amp;children=0&amp;rooms=1&amp;maxRooms=0&amp;checkIn=2026-03-17&amp;isCalendarCallout=false&amp;childAges=&amp;numberOfGuest=0&amp;missingChildAges=false&amp;travellerType=1&amp;showReviewSubmissionEntry=false&amp;currencyCode=SGD&amp;isFreeOccSearch=false&amp;los=1&amp;searchrequestid=6d581f6a-d804-471e-bab6-99317d602563</t>
  </si>
  <si>
    <t>14.1183333, 120.9633333</t>
  </si>
  <si>
    <t>Tagaytay Country Hotel, Olivarez Road, Purok 157, Tagaytay, Cavite, Calabarzon, 4120, Philippines</t>
  </si>
  <si>
    <t>Tagaytay Country Hotel</t>
  </si>
  <si>
    <t>www.skyscanner.com.ph/hotel_deeplink/4.0/PH/en-US/PHP/h_xp/47202423/2026-03-05/2026-03-06/hotel/hotel/hotels?legacy_provider_id=1&amp;rooms=1&amp;closed_user_group=mobile&amp;hb_data=uVbj6vygdTPxhrV3Epp4oarOjGZ_pW5HTVlxW2K0MR58dz2lUtRF5UBaw7noRoP3nFSRK9maOs_P2aW5dNSPLACjUPqbY6rgfsgX6_pGIMZUnc7RrT3cGRRrCiGV7sJDWx5WNnmEaySfcJ0bvMF95wVTX8g5Tk5Uv9MsivO8ub-vntXlOaJaxgV-NsNbi74jfiy1iiyLJecRVEp209xk6rJDgMy9CebNyabDZYnhh_4tg-0OfjmbVkJT07ahtS5bb0smdsR1Ow7tDZIK9DCQRWi1eHw%3D&amp;q_datetime_utc=2026-03-05T14%3A19%3A16&amp;ticket_price=6239&amp;quote_id=1157375920308448316&amp;utid_state=1&amp;channel=iphone&amp;price_without_closed_user_group=8317&amp;tm_place_name=Tagaytay&amp;deeplink_data=eyJmaWVsZHMiOnsic2lnbmF0dXJlIjoiNWYyNzIyYmQ1ZWE5MDQ2NmU2MGM2NDJjNWQ1ZjJlMTcifSwidXJsIjoiaHR0cHM6Ly93d3cuZXhwZWRpYS5jb20ucGgvSG90ZWwtU2VhcmNoP3RwaWQ9NjgmbXBlPTE3NzI3MTcyOTMmZW5kRGF0ZT0yMDI2LTAzLTA2JmFkdWx0cz0xJmxvY2FsZT1lbl9VUyZjaGlkPTEzY2U3YjJkLTMwNzItNDI3ZS05MzNjLTM2NTlmZWZhZWM0YyZlYXBpZD00NjIzMCZtY3RjPTMmc3RhcnREYXRlPTIwMjYtMDMtMDUmbXBkPUdCUCZtcG49MzIyMzY5Mjk5JmN1cnJlbmN5PUdCUCZyYXRlcGxhbmlkPTM5MDkwMzIzNSZtcG09MjQmbXBwPTEmbXBvPUVDJnNlbGVjdGVkPTg1MTU4OTkmbXBiPTE0LjQzJm1wcT03Mi4xMSZtcGE9NjUuNTUifQ%3D%3D&amp;utid=2244cf51-7ea7-7eb7-80dd-b67c0b2b21e2&amp;tm_stars=3&amp;client_id=skyscanner_app&amp;price_policy=2&amp;pre_redirect_id=3c469207-b4f8-b606-df20-03a989b34a29&amp;tm_city_code&amp;max_price=6262&amp;guests=1&amp;request_id=3c469207-b4f8-b606-df20-03a989b34a29&amp;tm_country_code=PH</t>
  </si>
  <si>
    <t>14.1181164, 120.962994</t>
  </si>
  <si>
    <t>With a stay at Tagaytay Country Hotel in Tagaytay (San Jose), you'll be steps from Olivarez College Tagaytay and 11 minutes by foot from Ayala Malls Serin. This hotel is 0.9 mi (1.5 km) from Pink Sisters and 0.9 mi (1.5 km) from Our Lady Of Lourdes Parish.
Don't miss out on recreational opportunities including an outdoor pool and a fitness center. Additional features at this hotel include complimentary wireless internet access, tour/ticket assistance, and a banquet hall.
Enjoy a meal at the restaurant, or stay in and take advantage of the hotel's room service (during limited hours). Cooked-to-order breakfasts are available daily from 7 AM to 10 AM for a fee.
Featured amenities include a business center, complimentary newspapers in the lobby, and dry cleaning/laundry services. Event facilities at this hotel consist of a conference center and meeting rooms. Guests may use a roundtrip airport shuttle for a surcharge, and free self parking is available onsite.
Make yourself at home in one of the 68 air-conditioned rooms featuring LED televisions. Digital television is provided for your entertainment. Private bathrooms with showers feature complimentary toiletries and bidets. Conveniences include phones, as well as safes and electric kettles.</t>
  </si>
  <si>
    <t>Gold star ratings are provided by the property to reflect the comfort, facilities, and amenities you can expect.</t>
  </si>
  <si>
    <t>www.skyscanner.com.ph/hotel_deeplink/4.0/PH/en-US/PHP/h_ad/139438164/2026-03-02/2026-03-03/hotel/hotel/hotels?legacy_provider_id=22&amp;rooms=1&amp;closed_user_group=apps&amp;hb_data=V0U0w2hyNwI0nvy_clENIn5uGzfmYN3-CHB_IkTK7KUZIpHydQvbwACaACBNyMyNigOnGOHwanZizXtrhWWzTdnZ9czuKTgRwC1b7wp3vXKTbdHcQM5dMWXpoFYDDyVGAguMciNHjoV3QP5ivX6G3M3JLBEmYIwlbaFPlb9tsfzaZN1ymX43dsqcgGXC6-Afu9L3Vj6z2DiUBLxWysx8M04R5CALLK9GlM2RgISinxAzuApi65BUsfh7zD6FEr_Lq-Z48bBvtJ5wOnClNIAd1GbUb37aMtIIc6lSkZ1X3T5oRo63mK9fL_YEJUtRXcGOHIMpsQfCUJwQfJN8gd_BAgKKx3vwu9gzJN9tHkecDBJXk8CaA9gLkcSv398LSrDcDsv4yHcy0fgo1uDq5Le71sziFVOX9hP7V7mlPJkydZn4&amp;q_datetime_utc=2026-03-01T23%3A16%3A50&amp;ticket_price=2061&amp;quote_id=-2091428523548958124&amp;utid_state=1&amp;channel=iphone&amp;price_without_closed_user_group=2282&amp;tm_place_name=Tagaytay&amp;deeplink_data=eyJmaWVsZHMiOnsic2lnbmF0dXJlIjoiZTE4NmZjOTA4NDYwMWEzODI1NWQxY2VmMmFjZDEwYjEifSwidXJsIjoiaHR0cHM6Ly93d3cuYWdvZGEuY29tL3BhcnRuZXJzL3BhcnRuZXJzZWFyY2guYXNweD9jaWQ9MTg0NjM4MyZoaWQ9NzQ1NjUxNzkmY3VycmVuY3k9UEhQJmNoZWNraW49MjAyNi0wMy0wMiZjaGVja291dD0yMDI2LTAzLTAzJk51bWJlcm9mQWR1bHRzPTEmTnVtYmVyb2ZDaGlsZHJlbj0wJlJvb21zPTEmbWNpZD0zMDM4Jm1hc3RlclJvb21JZD0xMTU3NTc4NjM5Jm1wdD1UbmxIVFRWblJVTnZhVmw0Y2xoTldUQm5SbXhSY25JMFZGRTBZVlkyTTB4VllUWkRWa05WUW1ORFQxa3ZXbEpSZW5vd2FtRndVa1IxYjNOQ1JtUXZNRmRKVVVJNVoyMUNkakJCYjJSQlBUMCZUb3RhbFByaWNlPTIwNjAuODAmVG90YWxUYXg9MjIwLjgwJlRvdGFsRmVlPTAuMDAmVG90YWxTdXJjaGFyZ2U9MCZtY3VyPVBIUCJ9&amp;utid=2fb6349f-a8aa-4271-a455-0e467f1510f7&amp;tm_stars=0&amp;client_id=skyscanner_app&amp;redirect_delay=1000&amp;price_policy=2&amp;pre_redirect_id=cf90aa66-3fa9-bce4-5314-d6850d4b3eeb&amp;tm_city_code&amp;max_price=2061&amp;guests=1&amp;request_id=cf90aa66-3fa9-bce4-5314-d6850d4b3eeb&amp;tm_country_code=PH</t>
  </si>
  <si>
    <t>14.1149779, 120.9622689</t>
  </si>
  <si>
    <t>Junction Food Atbpa, Tagaytay-Talisay Road, Silang Crossing East, Tagaytay, Cavite, Calabarzon, 4120, Philippines</t>
  </si>
  <si>
    <t>parking</t>
  </si>
  <si>
    <t>Tagaytay Starcation</t>
  </si>
  <si>
    <t>www.skyscanner.com.ph/hotel_deeplink/4.0/PH/en-US/PHP/h_bc/139438164/2026-03-05/2026-03-06/hotel/hotel/hotels?legacy_provider_id=13&amp;rooms=1&amp;closed_user_group=apps&amp;hb_data=F0NYNxds-kcL-pqhSxaj6E15nXw0wXPFWJHKUtdrZwHz2dVFn4iwgGCR2FRoL0UrMYRxNTlCI9-zFxunnldfHYCcBooFwfe5v4wbuZ6wO7BvMtCquSFInbdhXnXlNXs4Uqe0P3I63V2-3b0p0g2tf92Mh9YVol0GZ7QqECZ_eJ6d-XwrbDh3fZFsPR_AJVpkNVn0MvF9QYPRgNVKC5QH5CGtulbgVZBa6-8qgjS4AhBd27xY2A8_f5G40PVogmYLEiO5cTHzsnI8E0CFzAbS3ddl6i3YlgYNz_Cg95-oovmr53NKeIjoD3g3JJbX2MMi54Tgr4WRyB9zMpL7hrau690eVRBC6EwbRjJkrMTh7__dnrvEq-0lD15eX1YTnLc_hZrnf_dCMHzS2SKeoqOSvNrgOirRCeUJCpPdrdNzMP7OtUAE&amp;q_datetime_utc=2026-03-05T14%3A19%3A17&amp;ticket_price=1858&amp;quote_id=-6310662829267929091&amp;utid_state=1&amp;channel=iphone&amp;price_without_closed_user_group=2282&amp;tm_place_name=Tagaytay&amp;deeplink_data=eyJmaWVsZHMiOnsic2lnbmF0dXJlIjoiOGE4NWJlZjk2YjNhNzY3OGIxY2FkMDFkMWNhMDUxN2MiLCJibG9ja19pZCI6IjE0MjM4NjAzMDFfNDE0MDE2MzM3XzRfMF8wIn19&amp;utid=8e0928a2-f030-ef08-28fb-01bb1f973adc&amp;tm_stars=0&amp;client_id=skyscanner_app&amp;price_policy=2&amp;pre_redirect_id=abe79c5a-74e6-2386-9121-329cc892a973&amp;tm_city_code&amp;max_price=2061&amp;guests=1&amp;request_id=abe79c5a-74e6-2386-9121-329cc892a973&amp;tm_country_code=PH</t>
  </si>
  <si>
    <t>14.1170659, 120.9637845</t>
  </si>
  <si>
    <t>Precious Parts, 2A3, Tagaytay-Talisay Road, Purok 157, Tagaytay, Cavite, Calabarzon, 4120, Philippines</t>
  </si>
  <si>
    <t>Tagaytay Starcation features accommodations in Tagaytay. With free private parking, the property is 2.9 miles from Picnic Grove and 5.3 miles from People's Park in the Sky. Units have a private bathroom, and some units at the homestay have a terrace.</t>
  </si>
  <si>
    <t>Netflix and Unli WIFI!!! The Elchies Room at Tagaytay Prime Residence</t>
  </si>
  <si>
    <t>https://www.google.com/maps/place/Casa+Noah/data=!4m11!3m10!1s0x33bd7956c281b863:0xf71927454bf63fcc!5m3!1s2026-03-01!4m1!1i2!8m2!3d14.1257999!4d120.981769!16s%2Fg%2F11tp35mz4k!19sChIJY7iBwlZ5vTMRzD_2S0UnGfc?authuser=0&amp;hl=en&amp;rclk=1</t>
  </si>
  <si>
    <t>14.1257999, 120.981769</t>
  </si>
  <si>
    <t>Netflix and Unli WIFI!!! The Elchies Room at Tagaytay Prime Residence offers accommodations in Tagaytay, 2.7 miles from Picnic Grove and 5.1 miles from People's Park in the Sky.</t>
  </si>
  <si>
    <t>www.skyscanner.com.ph/hotel_deeplink/4.0/PH/en-US/PHP/h_h1/224728560/2026-03-02/2026-03-03/hotel/hotel/hotels?legacy_provider_id=927111&amp;rooms=1&amp;closed_user_group=mobile&amp;hb_data=JH1_yfFWPE6lWGphspfgVXx25_gidbZwYyEaJLcDmw427cbqOaK73paYWK1rZ1vE2RqVa9R8E1N9dkhv1nC3-wMNOx5zQWrfTsT3SSSLRzyUH84Sbz9C3yKh_iKrj_F2qNLoTw8Z_V4HOvE-qg1oRLe00v_7l_Kkf00QKhxsp0A3NvDqvvy69yQ4GWXcWmF5m1FUcj9hhSXYDqcJ8u8t7KEVVkzNCpb4Q3YT-hFrS_jxRoYBuDyWjpdmudRK2EekZ5mHso6XvRY4EHEzeBwt8NEgcFs%3D&amp;q_datetime_utc=2026-03-01T23%3A16%3A50&amp;ticket_price=1971&amp;quote_id=2732703379157342380&amp;utid_state=1&amp;channel=iphone&amp;price_without_closed_user_group=2190&amp;tm_place_name=Tagaytay&amp;deeplink_data=eyJmaWVsZHMiOnsic2lnbmF0dXJlIjoiN2E3NjMzZDMzZTg4ODI4OTJjYTcwYjk2NWNiNzU5YjUifSwidXJsIjoiaHR0cHM6Ly9waC5ob3RlbHMuY29tL0hvdGVsLVNlYXJjaD90cGlkPTMyMTQmbXBlPTE3NzI0MDQwMzImZW5kRGF0ZT0yMDI2LTAzLTAzJmFkdWx0cz0xJmxvY2FsZT1lbl9QSCZjaGlkPWFiNzEyYWM4LTAyNmUtNGJkMS1iYjk4LWY2NDNiMTFlY2QzNiZlYXBpZD00NCZtY3RjPTMmc3RhcnREYXRlPTIwMjYtMDMtMDImbXBkPVBIUCZtcG49MzI3OTAzMDA4JmN1cnJlbmN5PVBIUCZyYXRlcGxhbmlkPTQwNjcyMjYxOSZtcG09MjQmbXBwPTEmbXBvPUVDJnNlbGVjdGVkPTExOTE1MzU4OCZtcGI9MTc5LjE4Jm1wcT0xOTcxLjAwJm1wYT0xNzkxLjgyIn0%3D&amp;utid=73ca04e9-38d2-841d-1c0f-cc13cbc8644d&amp;tm_stars=3&amp;client_id=skyscanner_app&amp;redirect_delay=1000&amp;price_policy=2&amp;pre_redirect_id=544ad328-c1ad-2816-1631-ae47a2ef326f&amp;tm_city_code&amp;max_price=3313&amp;guests=1&amp;request_id=544ad328-c1ad-2816-1631-ae47a2ef326f&amp;tm_country_code=PH</t>
  </si>
  <si>
    <t>14.1234377, 120.9900129</t>
  </si>
  <si>
    <t>Leribi Suites and Restaurant</t>
  </si>
  <si>
    <t>www.skyscanner.com.ph/hotel_deeplink/4.0/PH/en-US/PHP/h_xp/128470591/2026-03-02/2026-03-03/hotel/hotel/hotels?legacy_provider_id=1&amp;rooms=1&amp;closed_user_group=mobile&amp;hb_data=TCdLweXv042AaKylk7714j5JB5bh3-sYe21P82enUjBbumhniIRBouMKw9ZYbyNdKg9RjegkcqhPJRVVJ1zrMG67RdRVIefpzomA2ml8WLItW5pwYPsBt7TcTD5pQphD5Gen3-qObqyV61_reo7VoUuDek5rtSHrsmzhmXxXq1PLeF5hLWdGX3a2obOI9sLm2n81WNO0UZ0HoeEmVa8V1lzSy9ppNefYxdrL-i1aLdS2j92fT66mPpOycQUwPnoSP38AyhsXl58WzP5AvRUP6xUQo4c%3D&amp;q_datetime_utc=2026-03-01T23%3A16%3A52&amp;ticket_price=3781&amp;quote_id=987933134020759968&amp;utid_state=1&amp;channel=iphone&amp;price_without_closed_user_group=4201&amp;tm_place_name=Tagaytay&amp;deeplink_data=eyJmaWVsZHMiOnsic2lnbmF0dXJlIjoiYjNkZjdmZDQ1NDNjMWUwMmU0ZjlhMmVjNDgzMjhiNWQifSwidXJsIjoiaHR0cHM6Ly93d3cuZXhwZWRpYS5jb20ucGgvSG90ZWwtU2VhcmNoP3RwaWQ9NjgmbXBlPTE3NzI0MDY5MTQmZW5kRGF0ZT0yMDI2LTAzLTAzJmFkdWx0cz0xJmxvY2FsZT1lbl9VUyZjaGlkPTZlMmJmMThmLTk3MmUtNGJkNS05MTRkLWNjYjA3MDc1MWRlNCZlYXBpZD00NjIzMCZtY3RjPTMmc3RhcnREYXRlPTIwMjYtMDMtMDImbXBkPUdCUCZtcG49MjAxNTk3Nzc0JmN1cnJlbmN5PUdCUCZyYXRlcGxhbmlkPTIwODAyNzQ5NCZtcG09MjQmbXBwPTEmbXBvPUVDJnNlbGVjdGVkPTE1NzA3MjA0Jm1wYj01LjIxJm1wcT00My40MCZtcGE9NDMuNDAifQ%3D%3D&amp;utid=6fb1a727-1c91-3167-0bfb-76f72d9fbdfc&amp;tm_stars=3&amp;client_id=skyscanner_app&amp;redirect_delay=1000&amp;price_policy=2&amp;pre_redirect_id=1e64fbc2-b901-05bf-2a2c-97697b368b48&amp;tm_city_code&amp;max_price=5671&amp;guests=1&amp;request_id=1e64fbc2-b901-05bf-2a2c-97697b368b48&amp;tm_country_code=PH</t>
  </si>
  <si>
    <t>14.1033597, 120.9510844</t>
  </si>
  <si>
    <t>Isaac O. Tolentino Avenue, Sungay West, Tagaytay, Cavite, Calabarzon, 4120, Philippines</t>
  </si>
  <si>
    <t>Located in Ulat Segundo, within a 12-minute walk of Picnic Grove and 3 miles of People's Park in the Sky, Leribi Suites and Restaurant has accommodations with a bar as well as free private parking for guests who drive.</t>
  </si>
  <si>
    <t>Magallanes Square Hotel</t>
  </si>
  <si>
    <t>www.skyscanner.com.ph/hotel_deeplink/4.0/PH/en-US/PHP/h_ad/205102833/2026-03-02/2026-03-03/hotel/hotel/hotels?legacy_provider_id=22&amp;rooms=1&amp;closed_user_group=general&amp;hb_data=k5JnHbIaud6rTJ0iWV8teu7xi6yiefCR8iQGPWacW2Y8WpuEzrrQf4tjSytoY2N00VoqwY7KqeHVoGhMxOlmMmJm-j5NHW4OP_JW7Bl7B1A3BGwd-LkRWFdz5yBA51SDeJ-eWwUVtwdiygjg60M3uC1gy3N4Liva9lQfUZkIrC_sxhCRM3rAyicM9UpVdW8TbChJdXAC40sbjSDwDhJdKmRMTPpCVUeujd8Odh3oIp6MVwdj-Nn3e92o9JoiWV2d3OWoctqM9iWGIc4yA-m4mguiJMbjDEVmobJ87wsNW8p1jp35SqU05cPjMizWvMAbreF37SKrkkOYxt-qBbgx-Z9L2oJN4ydufIpdaaahMOVyfxZYsHvLfVI7vO5Kk_fdq6U3SmGhkiSkzao_M0O6ClFZk5CTKObEn8fFL1YjRg6Y&amp;q_datetime_utc=2026-03-01T23%3A16%3A52&amp;ticket_price=668&amp;quote_id=3144476599681353748&amp;utid_state=1&amp;channel=iphone&amp;price_without_closed_user_group=3245&amp;tm_place_name=Bolod&amp;deeplink_data=eyJmaWVsZHMiOnsic2lnbmF0dXJlIjoiYTk0YTk5OTdjMGNiZmE0M2UyNWQwZDkwYmVjYWJkODIifSwidXJsIjoiaHR0cHM6Ly93d3cuYWdvZGEuY29tL3BhcnRuZXJzL3BhcnRuZXJzZWFyY2guYXNweD9jaWQ9MTg0NjM4MyZoaWQ9Mjk4NzEyMiZjdXJyZW5jeT1QSFAmY2hlY2tpbj0yMDI2LTAzLTAyJmNoZWNrb3V0PTIwMjYtMDMtMDMmTnVtYmVyb2ZBZHVsdHM9MSZOdW1iZXJvZkNoaWxkcmVuPTAmUm9vbXM9MSZtY2lkPTMzMiZtYXN0ZXJSb29tSWQ9MTI4OTgyODQxOCZtcHQ9Wm1aaGRtdFBUVzkzUlU5d2RFNDFjamxPSzJsdE5sRTVTbkJwY1ZsbllrSkNURFZuTUhkd2F6RkVURlpJZURReFNscDJOelpZV2xkV2IyVnViRVF6WkdJcmFqZzVhMjFrTnpVNFdTdFJQVDAmVG90YWxQcmljZT02NjcuODMmVG90YWxUYXg9NzEuNTUmVG90YWxGZWU9MC4wMCZUb3RhbFN1cmNoYXJnZT0wJm1jdXI9UEhQIn0%3D&amp;utid=1245aef2-53ba-bdac-220a-0b796e2dce71&amp;tm_stars=0&amp;client_id=skyscanner_app&amp;redirect_delay=1000&amp;price_policy=2&amp;pre_redirect_id=ed0efec3-d5e8-ad0f-e6a9-112250212a60&amp;tm_city_code&amp;max_price=4464&amp;guests=1&amp;request_id=ed0efec3-d5e8-ad0f-e6a9-112250212a60&amp;tm_country_code=PH</t>
  </si>
  <si>
    <t>14.1264999, 120.9413842</t>
  </si>
  <si>
    <t>Sean-Sean Store</t>
  </si>
  <si>
    <t>Bolod</t>
  </si>
  <si>
    <t>Bohol</t>
  </si>
  <si>
    <t>ADRIANA's Place Tropical Guesthouse</t>
  </si>
  <si>
    <t>www.skyscanner.com.ph/hotel_deeplink/4.0/PH/en-US/PHP/h_bc/205102833/2026-03-05/2026-03-06/hotel/hotel/hotels?legacy_provider_id=13&amp;rooms=1&amp;closed_user_group=apps&amp;hb_data=j9I3C57OOwb-U_umWDKVaQ5wS_fFDSZsWgao-pht-07Ah18vFSX9fIRytplKL8OdAcUPqUYZdiPIXSpHW1OV2sA4rhybPNO0Xlnau91rYWv_lrR28fpMpbFYL3yaABhy0oABPrl7AYcSgCxpra9PNwD0ERwSv3BYVKkOPXzYdK5AHUmPDJGM-1ghb0sgypg2sBL1eB7IdU1eQ01xJBSf6nDk2Fkv35pKa4zmi1RuLIaC4-N0FcuKdT7qCblNzrjTLx3c4nWFQ95vsoj6V9BafEhDILyAcHsqcAxoN98rZDcGAzu_8P5ji1VAgtLBkyT86_Gs0zv-L8TbXTQpPlCHzSDlzqlufl0zbTtLGRE5M2rIClImzmfQEELPgt5xzJf2mhbU2Spr7-Znlvz0ntLGzJc1hELfizINSn-7a9gFepDxAAHSUy5P&amp;q_datetime_utc=2026-03-05T12%3A20%3A18&amp;ticket_price=645&amp;quote_id=-2052900091488258967&amp;utid_state=1&amp;channel=iphone&amp;price_without_closed_user_group=1534&amp;tm_place_name=Bolod&amp;deeplink_data=eyJmaWVsZHMiOnsic2lnbmF0dXJlIjoiNWE2MGJhNThjZTEwYzRmYzZhMGJjMTc1NmIzYjgwY2YiLCJibG9ja19pZCI6IjI3MDM4NTkyMV8xNjg5OTg4MzNfMF8yXzAifX0%3D&amp;utid=e133dac6-c7b2-8898-311d-f1c0f762d38c&amp;tm_stars=0&amp;client_id=skyscanner_app&amp;price_policy=2&amp;pre_redirect_id=1151ea81-f0f2-c682-3738-6ecf6ffd2b7c&amp;tm_city_code&amp;max_price=3751&amp;guests=1&amp;request_id=1151ea81-f0f2-c682-3738-6ecf6ffd2b7c&amp;tm_country_code=PH</t>
  </si>
  <si>
    <t>14.100367, 120.9259025</t>
  </si>
  <si>
    <t>Bolod, Panglao, Bohol, Central Visayas, 6340, Philippines</t>
  </si>
  <si>
    <t>At ADRIANAS PLACE TROPICAL GUESTHOUSE, exceptional service and top-notch amenities create a memorable experience for guests.Remain linked during your visit by utilizing the complimentary internet access available.Prior to your check-in date, you can arrange airport transportation services, guaranteeing a seamless and efficient experience for both arrival and departure. The hostel offers complimentary parking for guests who arrive with their own mode of transport.Reception services featuring luggage storage are available to cater to your requirements.Repeatedly enjoy your best-loved attire with the aid of the laundry service available at ADRIANAS PLACE TROPICAL GUESTHOUSE. Need some relaxation? Your room features room service to make your stay even more comfortable and enjoyable. In limited designated zones, smoking is exclusively permitted. Crafted for coziness, every guestroom provides an array of features, guaranteeing a tranquil night's sleep while maintaining the level of comfort. For a more enjoyable stay, select rooms at hostel are equipped with linen service and air conditioning.Expand your in-room entertainment choices with various amenities, such as cable TV offered in certain accommodations.Rest assured that your hydration needs will be met, as some guestrooms are equipped with bottled water and a coffee or tea maker.It is worth noting that certain guest bathrooms feature toiletries and towels for your convenience. During your visit, indulge in a range of delightful culinary choices at hostel to enhance your experience.During your stay at hostel, an array of engaging activities and amenities guarantees a delightful experience.Treat and spoil yourself by taking a trip to massage.</t>
  </si>
  <si>
    <t>Villa San Jose by St Nicholas Tagaytay</t>
  </si>
  <si>
    <t>www.skyscanner.com.ph/hotel_deeplink/4.0/PH/en-US/PHP/h_bc/224676474/2026-03-05/2026-03-06/hotel/hotel/hotels?legacy_provider_id=13&amp;rooms=1&amp;closed_user_group=apps&amp;hb_data=6PHPVD8TXEtHGtb1ULDTtya2GG2_UUSyoMubu3HKW1OYgaiMClhdpC_YZlIPhhFxUqZW_qdQ1ecBqEDXUgn_xBFssK9vXndECibQ6n6ePml0FzkKb3ddY6oaNOl6aFtfXvzzGVMN-_KG_QyiNdNXB0oU2QruUn2GuudTsMe8za4kmlGVYMjHbeDC6WDGIL0VifyKTLgfrjFO8G-UOUv9gfElDSj35v2YOX3hsyVw4iBfxpZltxYGZsEb0bY5IXz3brJKWnYRo05m0ptBuw8sQumK2XXt8Pv6z55ZidgDHARl4FtDJC1mk6sHJYsAbaKHXHRqWTN9I3TooiYabTMEow4EwloX4tas6I86w2n0fQHUbU5cuDAlm_GDsop3sojjf80nv3kbu-v-1KFUXjZCSU4PYnCFONWbsaOdFYWhZ5G255-y&amp;q_datetime_utc=2026-03-05T14%3A19%3A21&amp;ticket_price=2023&amp;quote_id=-6399264269606176136&amp;utid_state=1&amp;channel=iphone&amp;price_without_closed_user_group=2669&amp;tm_place_name=Tagaytay&amp;deeplink_data=eyJmaWVsZHMiOnsic2lnbmF0dXJlIjoiZjU5NTkxN2U0Y2RjYzgxNGNhN2JkNGY4NmYwMTlhYmQiLCJibG9ja19pZCI6IjE0NDMwMTE1MDJfNDE1NzM5Njc4XzFfMl8wIn19&amp;utid=7fc54202-91bd-e1ff-b97f-42a3898908a7&amp;tm_stars=3&amp;client_id=skyscanner_app&amp;price_policy=2&amp;pre_redirect_id=65fa44b8-11ff-0afc-90f5-4f37db1b83d3&amp;tm_city_code&amp;max_price=2223&amp;guests=1&amp;request_id=65fa44b8-11ff-0afc-90f5-4f37db1b83d3&amp;tm_country_code=PH</t>
  </si>
  <si>
    <t>14.1444375, 120.9910625</t>
  </si>
  <si>
    <t>Villa San Jose, Tagaytay-Nasugbu Road, Mendez Crossing East, Tagaytay, Cavite, Calabarzon, 4120, Philippines</t>
  </si>
  <si>
    <t>wifi, air_conditioning, non-smoking, internet_access, smoking_areas, room_service, television, shower, complimentary_bottled_water</t>
  </si>
  <si>
    <t>Located in Kaybagal, 6 miles from Picnic Grove, Villa San Jose by St Nicholas Tagaytay provides accommodations with a garden, free private parking, a restaurant and a bar. This 3-star hotel offers massage services. The hotel features family rooms.</t>
  </si>
  <si>
    <t>RedDoorz at Tagaytay Road</t>
  </si>
  <si>
    <t>www.skyscanner.com.ph/hotel_deeplink/4.0/PH/en-US/PHP/h_xp/193082488/2026-03-05/2026-03-06/hotel/hotel/hotels?legacy_provider_id=1&amp;rooms=1&amp;closed_user_group=mobile&amp;hb_data=hx5I3AtXBqLY9AqhGgua12vVk_kRZUhGtGSWcLq3u-MtaJcf7JvJmBRN0WhB4WKV9NtZ-Zf1i75GYZkG8nCnwWq_fJDWNi7t701_Ht-biAJzuyWHQ9Sm5XesjiLHXPI8YKsqRa-g8uM2CS-dNc2mD1Z_9AnteTHhjXVdYj7AeAXiJIfpYq21W1Yoh2Zm0-WEtOPZ2_ls_8cQRLyiGPqdCYNCW2i4xTCJhPmsd1YY5jyP3kObBgaqJPEdble_CLlbYtqffoASw6ULYsg54Nbs8aODe-0%3D&amp;q_datetime_utc=2026-03-05T14%3A19%3A21&amp;ticket_price=2279&amp;quote_id=-2124009096364690747&amp;utid_state=1&amp;channel=iphone&amp;price_without_closed_user_group=3857&amp;tm_place_name=Tagaytay&amp;deeplink_data=eyJmaWVsZHMiOnsic2lnbmF0dXJlIjoiNTgyNzViMmU2MTcyZjljODk3NjRmNDZkMTI0YzZkYTAifSwidXJsIjoiaHR0cHM6Ly93d3cuZXhwZWRpYS5jb20ucGgvSG90ZWwtU2VhcmNoP3RwaWQ9NjgmbXBlPTE3NzI3MjAyMjYmZW5kRGF0ZT0yMDI2LTAzLTA2JmFkdWx0cz0xJmxvY2FsZT1lbl9VUyZjaGlkPTNkNzVkZmVjLTU2Y2MtNDg1YS05NDg5LTI5YTgzZDZkNDEzZCZlYXBpZD00NjIzMCZtY3RjPTMmc3RhcnREYXRlPTIwMjYtMDMtMDUmbXBkPUdCUCZtcG49MjIwODQyMzQ5JmN1cnJlbmN5PUdCUCZyYXRlcGxhbmlkPTM4MTc4MjYzMyZtcG09MjQmbXBwPTEmbXBvPUVDJnNlbGVjdGVkPTM0ODU4OTQwJm1wYj01LjI3Jm1wcT0yNi4zNSZtcGE9MjMuOTUifQ%3D%3D&amp;utid=786c9b1b-4481-dec6-51ea-8e873014614c&amp;tm_stars=2&amp;client_id=skyscanner_app&amp;price_policy=2&amp;pre_redirect_id=25de8427-6163-6fdd-a88c-a41bcd1aae18&amp;tm_city_code&amp;max_price=3814&amp;guests=1&amp;request_id=25de8427-6163-6fdd-a88c-a41bcd1aae18&amp;tm_country_code=PH</t>
  </si>
  <si>
    <t>14.140941, 120.9895337</t>
  </si>
  <si>
    <t>Santa Rosa-Tagaytay Road, Saint Michael Village, Windsor Heights Residential Estates, Iruhin East, Tagaytay, Cavite, Calabarzon, 4120, Philippines</t>
  </si>
  <si>
    <t>Located within 1.7 miles of Picnic Grove and 3.8 miles of People's Park in the Sky, RedDoorz at Tagaytay Road provides rooms with air conditioning and a private bathroom in Tagaytay. Free WiFi is provided.</t>
  </si>
  <si>
    <t>DN Suite Tagaytay</t>
  </si>
  <si>
    <t>www.skyscanner.com.ph/hotel_deeplink/4.0/PH/en-US/PHP/h_bc/126110948/2026-03-02/2026-03-03/hotel/hotel/hotels?legacy_provider_id=13&amp;rooms=1&amp;closed_user_group=apps&amp;hb_data=M_GJwmE2fLS_lsshw88foslDtexMTgxoElMRCAsu8iw6HVZc2lORg9_BHFp53-XSuEKIdWjTg7CaX6b_eKAikyfeIx7dXSNMQryH2U8puv3jGSijv6Ka4vT3uJDs8YtEYSfpX_ViywLM_QEBn6X2ljlEMx1TRbpsuGPKzzEj5dwNqrA8rMlGv2Kvq4FizEDGl5uoOFkqNhh_wlB7alZxolmufyaGPFsTFAgeUzeKE51L1ex89xmPJzGm0mRas2nVINdiYiTvVnJgk8t7rOl94qdhLMbzYdFC1efrWseQtkpFKGW0sbUYN3pyzeIR-4SWw9P0phsKbVSacS8oPfmWPYipj0Fyqmu2LpqMIg5_D0MhZzG1-HJqZEJ3aFiZgKJ5v5TBLb66X4A_rNqLkEnJKdUUB_qe4rohRnY6X3nKEcW-kKPwJP8%3D&amp;q_datetime_utc=2026-03-01T23%3A17%3A01&amp;ticket_price=3103&amp;quote_id=-1278015989890754552&amp;utid_state=1&amp;channel=iphone&amp;price_without_closed_user_group=4289&amp;tm_place_name=Tagaytay&amp;deeplink_data=eyJmaWVsZHMiOnsic2lnbmF0dXJlIjoiNzc2OWY2NjA4OTQwNThjZWU2MzFkOGQ1OWI5MmM3OWIiLCJibG9ja19pZCI6IjE1MDUzMTcyMDFfNDIyMjg3NTQzXzJfMF8wIn19&amp;utid=b3561fef-fec8-668f-9c1d-5a8ef08bad7b&amp;tm_stars=3&amp;client_id=skyscanner_app&amp;redirect_delay=1000&amp;price_policy=2&amp;pre_redirect_id=b4f7bc99-a075-0e76-e4b6-bc68a82383f5&amp;tm_city_code&amp;max_price=3661&amp;guests=1&amp;request_id=b4f7bc99-a075-0e76-e4b6-bc68a82383f5&amp;tm_country_code=PH</t>
  </si>
  <si>
    <t>14.124996, 120.960259</t>
  </si>
  <si>
    <t>Mahogany Avenue, Maharlika West, Tagaytay, Cavite, Calabarzon, 4120, Philippines</t>
  </si>
  <si>
    <t>Great care is taken to ensure guests experience comfort through top-notch services and amenities. Stay connected with your associates, as complimentary Wi-Fi is available during your entire visit.When arriving by car, take advantage of the apartment's convenient on-site parking facilities.The apartment offers reception assistance, including luggage storage, to ensure guest satisfaction. Should you require it, the tours can even assist you in booking tickets and securing reservations for the finest shows and events in the vicinity.In order to ensure the utmost level of relaxation, the guestrooms feature an inviting design and are equipped with all basic necessities, creating a delightful stay experience. To ensure a pleasant stay, a selection of rooms at apartment come furnished with linen service and air conditioning, all designed with your ease in mind. In select rooms, visitors can enjoy a touch of amusement with the availability of television and cable TV for their entertainment needs. Rest assured, quenching your thirst is not a concern with a coffee or tea maker available in select accommodations. You'll be pleased to know that select guest bathrooms offer bathroom amenities such as toiletries, ensuring a comfortable stay. Upon arrival, make sure to explore nightclub and casino to experience enjoyable evening entertainment within the premises. Throughout the day, engage in the entertaining activities available at DN Suite Tagaytay .Unwind effortlessly each day by exploring the massage, conveniently situated within the apartment. Unwind by the pool at apartment and cherish a leisurely moment.</t>
  </si>
  <si>
    <t>Emiramona Garden Hotel</t>
  </si>
  <si>
    <t>www.skyscanner.com.ph/hotel_deeplink/4.0/PH/en-US/PHP/h_bc/126110948/2026-03-02/2026-03-03/hotel/hotel/hotels?legacy_provider_id=13&amp;rooms=1&amp;closed_user_group=apps&amp;hb_data=y8pZQsPt39rcS8aul9haXwNbp6yx2DTwTyqAS1Gf_dvxm5W7LY1kh_Fv3zf4FKaoJLWUSlNr3n6a6gfZx0Di1Ig9ZnGLEiSUz0HdxGQH3NnFpagqg1IZIL3yNuVLp6I1rVqChg0Wl4A66Zsueo3iACzR8hRdBfVcyLKuVjQRL3QQ8Oc4gkn3UyUF8YZ8Q0iPJNAjg6UW16gwaug3fUjU1JHOyST20SC5XDKd_UcXUkEqr2eBfg4zrvHhfXlD38q-y8SYaBRjKw6VG_eDo4sfeEs_fR_t3NcaCGxVX99F0aQoVVYFwUVjHFatvaFUz7gWdtXtRqxX6MqkjXWf0VrCii4vePst0mkvc0NUZX3afNQZkc1lhjHKD0gggICPG3EoNStqkhsCVwSaXCFtypF7gHhlfZDHQ7LzGRGZbWLW_lSSStWR_YM%3D&amp;q_datetime_utc=2026-03-02T00%3A00%3A14&amp;ticket_price=3043&amp;quote_id=-1278015989890754552&amp;utid_state=1&amp;channel=iphone&amp;price_without_closed_user_group=4289&amp;tm_place_name=Tagaytay&amp;deeplink_data=eyJmaWVsZHMiOnsic2lnbmF0dXJlIjoiNzc2OWY2NjA4OTQwNThjZWU2MzFkOGQ1OWI5MmM3OWIiLCJibG9ja19pZCI6IjE1MDUzMTcyMDFfNDIyMjg3NTQzXzJfMF8wIn19&amp;utid=ddf1cc2d-a806-913e-8e2c-dffd237b4b4c&amp;tm_stars=3&amp;client_id=skyscanner_app&amp;redirect_delay=1000&amp;price_policy=2&amp;pre_redirect_id=02f67a8a-20c2-31dd-0fed-228bc39e111f&amp;tm_city_code&amp;max_price=3590&amp;guests=1&amp;request_id=02f67a8a-20c2-31dd-0fed-228bc39e111f&amp;tm_country_code=PH</t>
  </si>
  <si>
    <t>14.1219899, 120.9599533</t>
  </si>
  <si>
    <t>Emiramona Garden Hotel, Aguinaldo Highway, Maitim II East, Tagaytay, Cavite, Calabarzon, 4120, Philippines</t>
  </si>
  <si>
    <t>Located in Tagaytay, within 3.2 miles of Picnic Grove and 5.6 miles of People's Park in the Sky, Emiramona Garden Hotel has accommodations with a restaurant as well as free private parking for guests who drive.</t>
  </si>
  <si>
    <t>Taal Lake View Condo in Tagaytay</t>
  </si>
  <si>
    <t>www.skyscanner.com.ph/hotel_deeplink/4.0/PH/en-US/PHP/h_ad/160944094/2026-03-02/2026-03-03/hotel/hotel/hotels?legacy_provider_id=22&amp;rooms=1&amp;closed_user_group=general&amp;hb_data=NdVjzrr-C7wB6o1EwrgI-EVN434dOUNZGeNmQcNJrIMEsuejwqeARhxEtkCiEEgWXdFp84Wt8G8TPrlw-ry_z9km9GhBmxKufZAC7q2Bg78xYhrF1eFhTQOnv_8XRlXij_vNaKHnlEtYJ4R4HPUvaxRyzqK5l1kC_QWErYC4akYilHzOXlNefFB_N-CRRNWsWmEMVPkxq3xaUhpwRPj3FOsV4RBj9Fsuz2kqxgx8bA4OiZvxGwEM-mOwYjBp20BxWpswIJtTKBfMrsx4rwGMKG9LHUqoA-6LGJeL7eL_IYYPrLEIORkZZbBcdW2ko6oeMtnBHWjbAlFGe24wtqtIDDdpW5kP7846xLRtBPnyyfBqPrQXBkwyiEBLrH7YQcHiwDrfxRIUGmcqHQXjfp2KzqK0ta0I66lMPbccNfQecSsK&amp;q_datetime_utc=2026-03-01T23%3A17%3A01&amp;ticket_price=2604&amp;quote_id=-5545614238063082575&amp;utid_state=1&amp;channel=iphone&amp;price_without_closed_user_group=7681&amp;tm_place_name=Tagaytay&amp;deeplink_data=eyJmaWVsZHMiOnsic2lnbmF0dXJlIjoiMGU5MGRhYmU0YTI0ODI4YTIwNTdmYmMwZGQ4YTFhZGEifSwidXJsIjoiaHR0cHM6Ly93d3cuYWdvZGEuY29tL3BhcnRuZXJzL3BhcnRuZXJzZWFyY2guYXNweD9jaWQ9MTg0NjM4MyZoaWQ9NTgyNjc0MSZjdXJyZW5jeT1QSFAmY2hlY2tpbj0yMDI2LTAzLTAyJmNoZWNrb3V0PTIwMjYtMDMtMDMmTnVtYmVyb2ZBZHVsdHM9MSZOdW1iZXJvZkNoaWxkcmVuPTAmUm9vbXM9MSZtY2lkPTI4MDMzJm1hc3RlclJvb21JZD02NDY4OTc5NiZtcHQ9YzNKVk5WZG1kMUJ3Y1Zrd1JGWjJOQ3RQTkRkVFowZzVZa2RIWmxNelFqaDZlVUZFYTJ0Qk5IYzRiazFIWWpOTWNGRm9SMVo0U21GNGVFNDVNSEJhTUhsUU5tWTRja1JaTjJ0YVFnJlRvdGFsUHJpY2U9MjYwMy41OSZUb3RhbFRheD0yNjUuMDYmVG90YWxGZWU9MTgyLjM1JlRvdGFsU3VyY2hhcmdlPTAmbWN1cj1QSFAifQ%3D%3D&amp;utid=04ee1937-0b8d-6290-0b14-78e76ed3c143&amp;tm_stars=3&amp;client_id=skyscanner_app&amp;redirect_delay=1000&amp;price_policy=2&amp;pre_redirect_id=f3580b62-c289-c13b-9f03-1d48836f3458&amp;tm_city_code&amp;max_price=6647&amp;guests=1&amp;request_id=f3580b62-c289-c13b-9f03-1d48836f3458&amp;tm_country_code=PH</t>
  </si>
  <si>
    <t>14.1177027, 120.9641464</t>
  </si>
  <si>
    <t>Weber's Delicatessen, Unit 103, Tagaytay-Nasugbu Road, Purok 102, Maharlika West, Tagaytay, Cavite, Calabarzon, 4120, Philippines</t>
  </si>
  <si>
    <t>Taal Lake View Condo in Tagaytay is located in Kaybagal, just 4.6 miles from Picnic Grove and 7 miles from People's Park in the Sky. Guests staying at this apartment have access to free Wifi, a fully equipped kitchen, and a terrace.</t>
  </si>
  <si>
    <t>www.skyscanner.com.ph/hotel_deeplink/4.0/PH/en-US/PHP/h_bc/218308739/2026-03-02/2026-03-03/hotel/hotel/hotels?legacy_provider_id=13&amp;rooms=1&amp;closed_user_group=apps&amp;hb_data=pK7681mKBqjyBqeFHB-eIqRnrQZfe59cGLiP0ZAn5YMYkltWw5_82AHBs1towy_P_WSnqxsBdv0JGHEtBgHFLvq51mcT6VRCQmeiEPhamrW913W3ZNbpIRtH77-iXLjxm3dACwqarvJ98Tw4IYS4j1E09CDOdc9I4mwxFqBbEQsOg74xXHcy7UqYurYPGo3KxtDKTKCRUL1GAIbUR1bDMf10DbwRFk19plJAAOXIi3ysGvWPrbbq29OHBlaBU3wkHQ5DGQK134N7xro4gnUfuwVMIBLEd709b-_LXPOztR3zAFE0oqvm-b3aiWTnrvUrjT0JR5nI8DIQ5ot3QCt0S7W7pMWw8bL7z9QCOOlsrezMULQevqW85ps9JTRR5krXv9lQUf79uVxi42T2FPdHDTGtZRwGDQ8E60kG63uV6eLtZHKVxcA%3D&amp;q_datetime_utc=2026-03-01T23%3A17%3A00&amp;ticket_price=3013&amp;quote_id=-8108836959532959007&amp;utid_state=1&amp;channel=iphone&amp;price_without_closed_user_group=3593&amp;tm_place_name=Tagaytay&amp;deeplink_data=eyJmaWVsZHMiOnsic2lnbmF0dXJlIjoiMjE1MWI5OGRkYTgzMDNiMzU0YWVkYzBhYmUwYzZlOWIiLCJibG9ja19pZCI6IjExMjM5NzM5MDFfMzg1MTIyMzAwXzFfMF8wIn19&amp;utid=e4ef7ad1-0733-83a8-c9b7-2962cc7e508b&amp;tm_stars=0&amp;client_id=skyscanner_app&amp;redirect_delay=1000&amp;price_policy=2&amp;pre_redirect_id=1b55b1ac-3c28-6e30-fdfc-84a838892f64&amp;tm_city_code&amp;max_price=3013&amp;guests=1&amp;request_id=1b55b1ac-3c28-6e30-fdfc-84a838892f64&amp;tm_country_code=PH</t>
  </si>
  <si>
    <t>14.1174493, 120.9640791</t>
  </si>
  <si>
    <t>Affordable 2BR Tagaytay Staycation</t>
  </si>
  <si>
    <t>www.skyscanner.com.ph/hotel_deeplink/4.0/PH/en-US/PHP/h_bc/218308739/2026-03-05/2026-03-06/hotel/hotel/hotels?legacy_provider_id=13&amp;rooms=1&amp;closed_user_group=apps&amp;hb_data=IjXYpDEUb4yBtBkrddrPqIJl5IvfHyOyOai2Ee3uUUpmKSyLpAazB6lwgqS55RdhR-MBCwg5im16tf7ZAo13gSzzSm1uUvroCwwgdqueNbjsZ1jmV14F6LG9-pToe1N2TkYVxr3TMttfUsdFO4jLqcB0fCh2hQxAzdCn5WL5FvXoGiK1w6lFuffAPJ_T7VQflXIZc229EFXjtZZp2RIgCLP0mpgC18ovgrVAcqPKFJsMYyn6tGQEMHeVn7dA-wowwca2C1-C3g9ANJV2QemvTzDl5mIm4L079Ts6sax9pyhFxT-zXhozIgaW_w-uOhtJZwjp9jo9kc728G5JAfqt7j7wajl_Sg3w24qzw-oyiEJOaZ9MwJb1oVGAF-_MkyO1hD8n0bd5OhN7wN7HvCGkX-z-TI-VYIjkgZ6DoPdhQ4hS8nNssiQ%3D&amp;q_datetime_utc=2026-03-05T14%3A19%3A25&amp;ticket_price=3013&amp;quote_id=4449791601490800956&amp;utid_state=1&amp;channel=iphone&amp;price_without_closed_user_group=3593&amp;tm_place_name=Tagaytay&amp;deeplink_data=eyJmaWVsZHMiOnsic2lnbmF0dXJlIjoiMjE1MWI5OGRkYTgzMDNiMzU0YWVkYzBhYmUwYzZlOWIiLCJibG9ja19pZCI6IjExMjM5NzM5MDFfMzg1MTIyMzAwXzFfMF8wIn19&amp;utid=13593bf1-d4c8-2b77-6540-846f8efbc44d&amp;tm_stars=0&amp;client_id=skyscanner_app&amp;price_policy=2&amp;pre_redirect_id=45edd7e2-51ae-bb2c-9ba9-40a97d7c631d&amp;tm_city_code&amp;max_price=3013&amp;guests=1&amp;request_id=45edd7e2-51ae-bb2c-9ba9-40a97d7c631d&amp;tm_country_code=PH</t>
  </si>
  <si>
    <t>14.1152833, 120.9624419</t>
  </si>
  <si>
    <t>Bonifacio Drive, Silang Crossing West, Tagaytay, Cavite, Calabarzon, 4120, Philippines</t>
  </si>
  <si>
    <t>Affordable 2BR Tagaytay Staycation is located in Tagaytay, just 4.1 miles from Picnic Grove and 6.4 miles from People's Park in the Sky. Complimentary Wifi is featured throughout the property and private parking is available on site.</t>
  </si>
  <si>
    <t>Simoy Staycation Tagaytay</t>
  </si>
  <si>
    <t>www.skyscanner.com.ph/hotel_deeplink/4.0/PH/en-US/PHP/h_ct/146187208/2026-03-02/2026-03-03/hotel/hotel/hotels?legacy_provider_id=31&amp;rooms=1&amp;hb_data=GbDnXITGO8gbqJm7wIse9Si4ZwITeh75qJd7lJtQc6GrMjVrnVvmnNIvZpHDrQZ8Mie7s79aKM8cT42Fv88RsAtzrhNUedM7hPA-fGNZVqSsuChbdOOS856wFiA3NRSQ9lCx5FDnUmsxygvu4IGtcYcTObpym-izWZ71LPhMvw34Gm8F6od1DD0dCF_Q0tgJKpAUmJJTSblZYB6OFPbdxZkKfa_7pC_lpFD8ocsjbMSV25zQ-sFC2JtqZ7Dax7AlyiHnpO_yju3rhceXC0KsJWmRNF3oTedA0f-d-2wS8JnwGERreF-jnZxwzy7zKUNxlxMlSt4eV_ZAxFblfWUbSi8YvRgCen82Gon8D8ZVsFS0rLqhAlSP4AfY4zJTZkuDLkgdlYPpO-6mGa5HTaMHIogoOVQ_dtYVDKi5pQzlFw%3D%3D&amp;q_datetime_utc=2026-03-01T23%3A17%3A10&amp;ticket_price=3129&amp;quote_id=5590742953829781852&amp;utid_state=1&amp;channel=iphone&amp;tm_place_name=Tagaytay&amp;deeplink_data=eyJmaWVsZHMiOnsic2lnbmF0dXJlIjoiZjBlOTA0MmJjMzczOTNiNGY0MTBjYWFhNWIwOTRhZWMifSwidXJsIjoiaHR0cHM6Ly9waC50cmlwLmNvbS9ob3RlbHMvcmVkaXJlY3Q%2FaG90ZWxpZD04MDc1MjM0JmNpdHk9MzU4MTEmQWxsaWFuY2VpZD0xMjYwNyZzaWQ9ODg4ODMyJmNoZWNraW49MjAyNi0wMy0wMiZjaGVja291dD0yMDI2LTAzLTAzJnNob3BwaW5naWQ9MzliNjUzNTBlMDQ0NDc3NDhhOTZjY2Y5ZGYzMGU0YzQmYWR1bHQ9MSZjaGlsZHJlbj0wJmFnZXM9Jmxhbmd1YWdlPWVucGgmbG9jYWxlPWVuX1BIJnJvb21pZD0xNDYyOTAwMDY4JnN3aWQ9MCZwYXk9UFAmZmd0PTEmY3JuPTEmY3Vycj1QSFAmd2twPTEmc3RhbmQ9SDRzSUFBQUFBQUFBX3dBREFmei1DbUVLQWhnQkVnUUlBUkFBR2xVSTVLckl1UVVTQVRJWUFEQzREemlPYTVnQjR1X3NBNmdCQUxnQkFzQUJBTkVCOWloY2o4TE5wRURoQVFyWG8zQzljYWhBNkFHYzFlM2JBWWdDSUlrRUg0WHJVYmllS2tDZ0JBQ2hCUUFBQUFBQUFBQUFHaUF6T1dJMk5UTTFNR1V3TkRRME56YzBPR0U1Tm1OalpqbGtaak13WlRSak5DQUVLTUQ2a3MwR1NBRlNCbUprWlROaE1Wb2NDZ05WVTBRUndvYW5WOHB5RzBBYUExQklVQ0VRV0RtMHlIYS1QMklGWlc1ZlVFaG91UlJ3QVhnQWlnRUhTQUY0QU1nQkFhb0JCd29ETURJeEVBTHlBU0l6T1dJMk5UTTFNR1V3TkRRME56YzBPR0U1Tm1OalpqbGtaak13WlRSak5GOHdrZ0lCTkpvQ0FBQUFBUF9fQVFBQV9fX25JcXRnQXdFQUFBIn0%3D&amp;utid=48c80da5-ee8f-a873-77d1-51a171122da6&amp;tm_stars=0&amp;client_id=skyscanner_app&amp;redirect_delay=1000&amp;price_policy=2&amp;pre_redirect_id=8a64d347-0a5d-9fff-10bc-bc782e88fb6d&amp;tm_city_code&amp;max_price=3129&amp;guests=1&amp;request_id=8a64d347-0a5d-9fff-10bc-bc782e88fb6d&amp;tm_country_code=PH</t>
  </si>
  <si>
    <t>14.0993769, 120.9427983</t>
  </si>
  <si>
    <t>Simoy Staycation Tagaytay enjoys a location in Tagaytay, 2.9 miles from Picnic Grove and 5.3 miles from People's Park in the Sky.</t>
  </si>
  <si>
    <t>Aspen at Wind</t>
  </si>
  <si>
    <t>www.skyscanner.com.ph/hotel_deeplink/4.0/PH/en-US/PHP/h_bc/220237402/2026-03-02/2026-03-03/hotel/hotel/hotels?legacy_provider_id=13&amp;rooms=1&amp;closed_user_group=apps&amp;hb_data=5wg7eDnk6zGMgXOqDlnKxydoFCsrp_4djyGTnB6tMZKTBotk-m9gUsoyDspKboEYuTDAouBNzMl__jLDyV8vKHtilndxmUgYpMpO7DrENvyF8jLBNBh2_x7_tbEZdQJSroRorJYKM7Fnl4wuuHbrIxbxTb7TCU5aIbT2BdjBmDkJDApw_WZip15_rGNr1hn2IOPuYmUpwoPdPbx1rhcs8b6zQdSVAiL-WyAPJp0EySudKNjSkkJmv-eCrgtlm9pUxDPH07w5UVWQBKnLWFxL9UTOzhmghD9t5Mq5nt0SKY0JAORDzlGSaq-eNuFeUcu2GLg4s5oDiyckT7OErOnY33o7o38si0dhOSUMDO4P_wqQh0VTOOXHN0cnN5VyQWiJG_5CqW7MALs4NkQ_2GTiZFIZ73uPl05VR5S_-DmuK6lXzT7rVJ4%3D&amp;q_datetime_utc=2026-03-01T23%3A17%3A10&amp;ticket_price=6668&amp;quote_id=-2235735295040561021&amp;utid_state=1&amp;channel=iphone&amp;price_without_closed_user_group=7951&amp;tm_place_name=Tagaytay&amp;deeplink_data=eyJmaWVsZHMiOnsic2lnbmF0dXJlIjoiMTFkNjA2MjJiOTQxYmY4NDNlNDc4ZTFkMzFlMTdkMDIiLCJibG9ja19pZCI6IjEyNDI3MDgyMDFfMzk2MTkxNzQzXzJfMF8wIn19&amp;utid=69a37344-33ef-cdb5-8d66-3bf94b068270&amp;tm_stars=0&amp;client_id=skyscanner_app&amp;redirect_delay=1000&amp;price_policy=2&amp;pre_redirect_id=3838b0f4-96f3-f5d5-f102-d8db0b77f4ce&amp;tm_city_code&amp;max_price=6668&amp;guests=1&amp;request_id=3838b0f4-96f3-f5d5-f102-d8db0b77f4ce&amp;tm_country_code=PH</t>
  </si>
  <si>
    <t>14.1180551, 120.9637218</t>
  </si>
  <si>
    <t>At Aspen at Wind Tagaytay â€“ Executive Suites, Taal Volcano &amp; Lake Views, exceptional service and top-notch amenities create a memorable experience for guests.Remain linked during your visit by utilizing the complimentary internet access available.Prior to your check-in date, you can arrange airport transportation services, guaranteeing a seamless and efficient experience for both arrival and departure.Discovering Tagaytay becomes even more accessible, thanks to the car hire amenities provided at the hotel.Parking is accessible, supplied by the hotel for guests who arrive by car. Reception services featuring express check-in or check-out are available to cater to your requirements.For extended visits or whenever required, the dry cleaning service and laundry service ensures your preferred travel garments remain clean and accessible. For minor or impromptu requirements, the convenience stores can promptly cater to them without the necessity of stepping out from the hotel.The hotel is completely smoke-free.Crafted for coziness, every guestroom provides an array of features, guaranteeing a tranquil night's sleep while maintaining the level of comfort.For a more enjoyable stay, select rooms at hotel are equipped with linen service, blackout curtains and air conditioning. At Aspen at Wind Tagaytay â€“ Executive Suites, Taal Volcano &amp; Lake Views, guests can choose from a variety of room configurations, some of which feature separate living room and balcony or terrace.Expand your in-room entertainment choices with various amenities, such as television offered in certain accommodations. Rest assured that your hydration needs will be met, as some guestrooms are equipped with a refrigerator, a coffee or tea maker, instant coffee and instant tea.It is worth noting that certain guest bathrooms feature a hair dryer and toiletries for your convenience. During your visit, indulge in a range of delightful culinary choices at hotel to enhance your experience. Snack vending machines operate around the clock, providing you with easy access to treats regardless of the hour. During your stay at hotel, an array of engaging activities and amenities guarantees a delightful experience. Treat and spoil yourself by taking a trip to salon.Begin your holiday perfectly by taking a plunge into the swimming pool.</t>
  </si>
  <si>
    <t>Tagaytay Staycation CityLand 15thfloor Taalview</t>
  </si>
  <si>
    <t>www.skyscanner.com.ph/hotel_deeplink/4.0/PH/en-US/PHP/h_ad/222836490/2026-03-02/2026-03-03/hotel/hotel/hotels?legacy_provider_id=22&amp;rooms=1&amp;hb_data=mWSa0DjGbboCc3gvahQn9E67YJd-zRKy9k8hYDGAh7-rEhO0ljUtc07ITiecPnvys_xUj7kXDpuy2pFnwKvNZtgGqNeNEMoD6zA8veSbWmFiLoxnIOJ7f_1Tj2fNoZ8VnLI55Wz0RkbK50y2rf2MrLAzigKcWZ9qWl8giyrO0V4WME6za1wh8aeMuKlVqWzuW3S9D5LR6VoN9tywRACanPbjRHbgG__8YMLa4tgioqKDKsmEaQsCf7AAPZ9NX-D3BmMG0Erv6A8kgSF1rOjxshD1gwUPxlIsL8-XLO1ymCLNEebYR8__kclJvoL4jOjLifoFCvsDIDVA_MfFtCPaI0FopqO5fuAxzin83xP5X0x9JGqjL9IBqOq3YmWlirWQa8HTAUHEdgNbVODFBhab6Hagc8yx24AYZ37TGEcI7RL4&amp;q_datetime_utc=2026-03-01T23%3A17%3A08&amp;ticket_price=2097&amp;quote_id=-7629251787794066471&amp;utid_state=1&amp;channel=iphone&amp;tm_place_name=Mendez-Nu%C3%B1ez&amp;deeplink_data=eyJmaWVsZHMiOnsic2lnbmF0dXJlIjoiNDEyMDExNzU5ZmMwNGM3ZDk5MWFlNjRiZmU3ZTM1YzAifSwidXJsIjoiaHR0cHM6Ly93d3cuYWdvZGEuY29tL3BhcnRuZXJzL3BhcnRuZXJzZWFyY2guYXNweD9jaWQ9MTg0NjM4MyZoaWQ9NjYwNjQ2MTYmY3VycmVuY3k9UEhQJmNoZWNraW49MjAyNi0wMy0wMiZjaGVja291dD0yMDI2LTAzLTAzJk51bWJlcm9mQWR1bHRzPTEmTnVtYmVyb2ZDaGlsZHJlbj0wJlJvb21zPTEmbWNpZD0zMDM4Jm1hc3RlclJvb21JZD0xMDIxNTY4NDMwJm1wdD1iVlJyV1dnNVVIWm9OekJZZDFkUGNpdGFlbXQxVG1WTlJGSTJVVkF6ZWpWdEwyOTVla3h1Um13emJsbFdNM3BQUkRaemNuVmtUMjEzTkhoNE0wdERUVzh5WkRGSk5GbE9VRE0wWm1WblBUMCZUb3RhbFByaWNlPTIwOTYuNjQmVG90YWxUYXg9MjI0LjY0JlRvdGFsRmVlPTAuMDAmVG90YWxTdXJjaGFyZ2U9MCZtY3VyPVBIUCJ9&amp;utid=99a17f40-e575-1660-33a7-cbf96930a741&amp;tm_stars=0&amp;client_id=skyscanner_app&amp;redirect_delay=1000&amp;price_policy=2&amp;pre_redirect_id=37602821-bcfe-6acd-ed5d-c6043885be82&amp;tm_city_code&amp;max_price=2097&amp;guests=1&amp;request_id=37602821-bcfe-6acd-ed5d-c6043885be82&amp;tm_country_code=PH</t>
  </si>
  <si>
    <t>14.1043079, 120.9031859</t>
  </si>
  <si>
    <t>Mendez-NuÃƒÆ’Ã†â€™Ãƒâ€ Ã¢â‚¬â„¢ÃƒÆ’Ã¢â‚¬Â ÃƒÂ¢Ã¢â€šÂ¬Ã¢â€žÂ¢ÃƒÆ’Ã†â€™ÃƒÂ¢Ã¢â€šÂ¬Ã‚Â ÃƒÆ’Ã‚Â¢ÃƒÂ¢Ã¢â‚¬Å¡Ã‚Â¬ÃƒÂ¢Ã¢â‚¬Å¾Ã‚Â¢ÃƒÆ’Ã†â€™Ãƒâ€ Ã¢â‚¬â„¢ÃƒÆ’Ã‚Â¢ÃƒÂ¢Ã¢â‚¬Å¡Ã‚Â¬Ãƒâ€¦Ã‚Â¡ÃƒÆ’Ã†â€™ÃƒÂ¢Ã¢â€šÂ¬Ã…Â¡ÃƒÆ’Ã¢â‚¬Å¡Ãƒâ€šÃ‚Â±ez</t>
  </si>
  <si>
    <t>2.7 miles from Picnic Grove in Tagaytay, Tagaytay Staycation CityLand 15thfloor Taalview provides accommodations with access to an indoor pool. Guests staying at this apartment have access to free Wifi, a fully equipped kitchen, and a terrace.</t>
  </si>
  <si>
    <t>La Veranda Tagaytay</t>
  </si>
  <si>
    <t>www.skyscanner.com.ph/hotel_deeplink/4.0/PH/en-US/PHP/h_ad/205176985/2026-03-02/2026-03-03/hotel/hotel/hotels?legacy_provider_id=22&amp;rooms=1&amp;closed_user_group=general&amp;hb_data=3DKTdn3wubu4ktsrE0Qw5PB56c9H3EwIacyv_G0LfftfsE_IxCyAYzMdGg4EFZURItaWlp4R_1tEThj0VwtQ0LPMKgs6pONayhaluUdZXCUOs08sV8zL5zc49_MoyzwMcb8aCcwz_cCvvGf6lunIXT4hKH0EiuzfO0fElHqq1xlh_V4iuyMGQp9ZDvNU8ltSf0l5D2psYH3aXoKY7jN93X58CZ7qYdTAm6fiK6c609XZFjtGRc6qRI9Qblno-yEtT99zUNy7RcEHLGypxWT-8mCGQSGzaSRf9DfNLRKq38mhqqr7SZb4I3l1hvnh11lOQAX5jHkeD3SOHucfnDqBw4J_4qDwz0Ib1E03SkGgdQ64MffDcsAvPUVLH11_WOapp-e9ChZy7rtgZ5JvhMYip5_mDKKq2T2IbPjCix6KI9PE&amp;q_datetime_utc=2026-03-01T23%3A17%3A11&amp;ticket_price=2520&amp;quote_id=1093310846823024974&amp;utid_state=1&amp;channel=iphone&amp;price_without_closed_user_group=2807&amp;tm_place_name=Tagaytay&amp;deeplink_data=eyJmaWVsZHMiOnsic2lnbmF0dXJlIjoiMjY3ZTIyNmViNzdmMTg0YjI5MTkxNTMxZGZhOWRiNTYifSwidXJsIjoiaHR0cHM6Ly93d3cuYWdvZGEuY29tL3BhcnRuZXJzL3BhcnRuZXJzZWFyY2guYXNweD9jaWQ9MTg0NjM4MyZoaWQ9MjU3NDQ0NTcmY3VycmVuY3k9UEhQJmNoZWNraW49MjAyNi0wMy0wMiZjaGVja291dD0yMDI2LTAzLTAzJk51bWJlcm9mQWR1bHRzPTEmTnVtYmVyb2ZDaGlsZHJlbj0wJlJvb21zPTEmbWNpZD0zMDM4Jm1hc3RlclJvb21JZD0zNTQ0NDc5NTAmbXB0PWNsZFdTbEpPZGxoU2JYRjZaMDlYV0hOamJIbEJhMHQzU1ZwaWQxVmllbE56YVhwYWNqUXlXbVZIZGxWRGNGb3dOeTlRZVhnME56UmpWV05OVUhrMk1ISjBWekF6VTNORWQzUlFOV1JvWnpFJlRvdGFsUHJpY2U9MjUyMC4wMCZUb3RhbFRheD0yNzAuMDAmVG90YWxGZWU9MC4wMCZUb3RhbFN1cmNoYXJnZT0wJm1jdXI9UEhQIn0%3D&amp;utid=278fa171-2178-60a7-e2a7-346bb6dafeef&amp;tm_stars=0&amp;client_id=skyscanner_app&amp;redirect_delay=1000&amp;price_policy=2&amp;pre_redirect_id=9154b66b-ad66-23f2-895e-6cd6879430ac&amp;tm_city_code&amp;max_price=5040&amp;guests=1&amp;request_id=9154b66b-ad66-23f2-895e-6cd6879430ac&amp;tm_country_code=PH</t>
  </si>
  <si>
    <t>14.0960866, 120.9055175</t>
  </si>
  <si>
    <t>Maglabe Drive, Asisan, Guinhawa North, Tagaytay, Cavite, Calabarzon, 4120, Philippines</t>
  </si>
  <si>
    <t>La Veranda Tagaytay offers accommodations in Tagaytay, 8.1 miles from Calaruega. With free private parking, the property is 8.7 miles from Picnic Grove and 11 miles from People's Park in the Sky.</t>
  </si>
  <si>
    <t>Purple Orchid Bed and Breakfast</t>
  </si>
  <si>
    <t>www.skyscanner.com.ph/hotel_deeplink/4.0/PH/en-US/PHP/h_ad/205176985/2026-03-02/2026-03-03/hotel/hotel/hotels?legacy_provider_id=22&amp;rooms=1&amp;closed_user_group=general&amp;hb_data=gUx9iCtNf5rAJQ89JVV9P5SZVu0rccakzU0qq6uRABEg6gfJAYIcBxKOwU601X5QMDnzLzqlwvdL3lc1LRCNhqDAgZ5YQs7cqL9YHrIPDoFcx3c8tY5J32G8apOU3FaX-6GaYY7Z8l9R3REozWj-kMMuE0pf_WiAozDJI3PXEbrJR-SW-qhwXljrnqUJyINAYY_xV60o51KIRrTqXL-CWmKl_5psxBELIkLfr5eLm5nM30LK0MSBrgYu_G4HNT3WyUPNUl8-ohjc1qixvXn8_O12WtvBiLO0ngDIWiT1-35wU588eyRMzp2tbVLdpq1BBufZADZPr3cQOLp8la1QZt_FoO4iBsEe4d9shb0txCiRmYlm0Cav1FhiKzybug5_ezjYTC-9-dDG6SJSHQyhLsPTdOvAOVUNQncSV6aF_3SD&amp;q_datetime_utc=2026-03-02T00%3A00%3A16&amp;ticket_price=2520&amp;quote_id=1093310846823024974&amp;utid_state=1&amp;channel=iphone&amp;price_without_closed_user_group=2807&amp;tm_place_name=Tagaytay&amp;deeplink_data=eyJmaWVsZHMiOnsic2lnbmF0dXJlIjoiNzNlZWNiNDU5NTllM2RkY2IyZGFiODYyZWNhZWZjNjkifSwidXJsIjoiaHR0cHM6Ly93d3cuYWdvZGEuY29tL3BhcnRuZXJzL3BhcnRuZXJzZWFyY2guYXNweD9jaWQ9MTg0NjM4MyZoaWQ9MjU3NDQ0NTcmY3VycmVuY3k9UEhQJmNoZWNraW49MjAyNi0wMy0wMiZjaGVja291dD0yMDI2LTAzLTAzJk51bWJlcm9mQWR1bHRzPTEmTnVtYmVyb2ZDaGlsZHJlbj0wJlJvb21zPTEmbWNpZD0zMDM4Jm1hc3RlclJvb21JZD0zNTQ0NDc5NTAmbXB0PU1rNVpaMjFOVVdaQmFVaHFPUzhyZEcwMk4wZ3lSMEY1VWxkVWRqbGhlRWRIU1hObE1XUkhieTk1TlVRd1JUUjRWMWMzU2pOUldFdDJiM2xEYTI5UWVDOTFSVEIwTDFsNGEydzVhSE0zV1hFJlRvdGFsUHJpY2U9MjUyMC4wMCZUb3RhbFRheD0yNzAuMDAmVG90YWxGZWU9MC4wMCZUb3RhbFN1cmNoYXJnZT0wJm1jdXI9UEhQIn0%3D&amp;utid=69f2c347-8196-0d10-771c-98c8b9773c74&amp;tm_stars=0&amp;client_id=skyscanner_app&amp;redirect_delay=1000&amp;price_policy=2&amp;pre_redirect_id=cee41ff6-2026-1c5e-c650-2fa96833d57f&amp;tm_city_code&amp;max_price=5040&amp;guests=1&amp;request_id=cee41ff6-2026-1c5e-c650-2fa96833d57f&amp;tm_country_code=PH</t>
  </si>
  <si>
    <t>Asisan Road, Asisan, Tagaytay, Cavite, Calabarzon, 4120, Philippines</t>
  </si>
  <si>
    <t>Purple Orchid Bed and Breakfast offers accommodations in Tagaytay, 7.4 miles from Calaruega and 13 miles from San Antonio De Padua Church.</t>
  </si>
  <si>
    <t>OYO 144 Little Falls Inn</t>
  </si>
  <si>
    <t>www.skyscanner.com.ph/hotel_deeplink/4.0/PH/en-US/PHP/h_bc/154469942/2026-03-02/2026-03-03/hotel/hotel/hotels?legacy_provider_id=13&amp;rooms=1&amp;closed_user_group=apps&amp;hb_data=N5E3BqKtH0LnGk1wj3FvKzlUphtawyc79NnZKEp2iiU5x5t2PoAh-_YcDTGhsfzoYTH0PXOoLwHC-Fg0yqmthsRMnn3Q9OacUqJPTyD0EH3bSyW_F8xJa_kroNOzSF4gih2DUFs8wJwQu8P9rgFpq382G-6wV-zPeWitYbcauMoHPjd-oaPimjO21ixcWDhmo0zRj2ldDwNQE8LMtqXd97gCY7VC5JDfy6NOeTm0JFriJZMoJ3x2A393YScS5ZQGHD1RDzOwTFnvqYis09teEEL9XwlNqI1i51H3LDYAePOyQASfINg9piGez1p6UFcebm6qQK6l6AIBukFIPztVOQPMIIC897JwG_1nxAj02J8mBsS4FXooAGrst8QiNPEfYkIgj2h5vvYOs3kPuy5YEp8XNDUBZ4jkqmYtJwer8bQlgFyY1XI%3D&amp;q_datetime_utc=2026-03-01T23%3A17%3A13&amp;ticket_price=2642&amp;quote_id=8495461888146890095&amp;utid_state=1&amp;channel=iphone&amp;price_without_closed_user_group=2936&amp;tm_place_name=Quezon+City&amp;deeplink_data=eyJmaWVsZHMiOnsic2lnbmF0dXJlIjoiNTNhNTMxN2NkOWQ1MzBlMjVlYjI1MDM4MmY2ZmNiZGIiLCJibG9ja19pZCI6IjIwODg5MDYwMl8yNjU3ODAyODhfMF8wXzAifX0%3D&amp;utid=39a8266d-182d-3070-1446-a3c5154347dc&amp;tm_stars=0&amp;client_id=skyscanner_app&amp;redirect_delay=1000&amp;price_policy=2&amp;pre_redirect_id=1287a335-1eeb-2773-d108-6ee01902a4ac&amp;tm_city_code&amp;max_price=2642&amp;guests=1&amp;request_id=1287a335-1eeb-2773-d108-6ee01902a4ac&amp;tm_country_code=PH</t>
  </si>
  <si>
    <t>14.620172, 121.021607</t>
  </si>
  <si>
    <t>Santa Cecilia Street, Damayang Lagi, New Manila, 4th District, Quezon City, Eastern Manila District, Metro Manila, 1112, Philippines</t>
  </si>
  <si>
    <t>parking, wifi, air_conditioning, non-smoking, internet_access, smoking_areas, room_service, garden, express_check-in, express_check-out, safe_deposit_box</t>
  </si>
  <si>
    <t>New Manila Suites</t>
  </si>
  <si>
    <t>www.skyscanner.com.ph/hotel_deeplink/4.0/PH/en-US/PHP/h_bc/154469942/2026-03-05/2026-03-06/hotel/hotel/hotels?legacy_provider_id=13&amp;rooms=1&amp;closed_user_group=apps&amp;hb_data=_X0zjy8rUP5_N03AmNgRpo8hdxCOEILHUkMbEOiZWo91FQBDEnYgY0xfl0l9wJuo6ZPAvN_vF_p_tY3xr7Jr0vuDCj7jyGTpDQbSIJDOW9bjTJxVhLB4Nz8MyOyTYF4zTe3AgbyfBoaRIxQqqpVCX-On_7vNcoyU_-EQiiFSCOT45aqDFbiZKtwLLch2vwWVmwfTee3xZ4ay0RGjuek8R0Fazq1vsKT-3VitlUMdJrCtEq0_OJatT1qOo5YL_b6fzbGHL2b2a55AdnQzYx4mr289BksuPBMjtP2XhJ7wi9GWD9Qv-VfAJuWrAQJKqw9E7TqvBG7SryDA3MBIxKdAAiIcU5Xe2v13kXUAg_F6Z5C3oYVo_WJVJIvD79PQL3TipXtM-8GNaVuj4lW9GDKw6JPi-VtiEcH5dnk_vgqMg6rubGisy_eR&amp;q_datetime_utc=2026-03-05T12%3A21%3A28&amp;ticket_price=2556&amp;quote_id=1470316164750202009&amp;utid_state=1&amp;channel=iphone&amp;price_without_closed_user_group=2841&amp;tm_place_name=Quezon+City&amp;deeplink_data=eyJmaWVsZHMiOnsic2lnbmF0dXJlIjoiMWI1Mzc0YjY1NTkxNWZlNzhmOWQ3Njk5MjFmNmE4MDciLCJibG9ja19pZCI6IjIwODg5MDYwMV8yNjU3ODAyODhfMl8wXzAifX0%3D&amp;utid=74927814-53c6-19f6-a033-8bba82089cdc&amp;tm_stars=0&amp;client_id=skyscanner_app&amp;price_policy=2&amp;pre_redirect_id=2da0af8b-7a4f-e278-1bf1-68cf7cdf219e&amp;tm_city_code&amp;max_price=3054&amp;guests=1&amp;request_id=2da0af8b-7a4f-e278-1bf1-68cf7cdf219e&amp;tm_country_code=PH</t>
  </si>
  <si>
    <t>14.612657, 120.9903</t>
  </si>
  <si>
    <t>Located in a prestigious neighborhood in the heart of Metro Manila, New Manila Suites features free WiFi throughout the property.
Free parking is available on-site.</t>
  </si>
  <si>
    <t>Skyloft Hotel</t>
  </si>
  <si>
    <t>www.skyscanner.com.ph/hotel_deeplink/4.0/PH/en-US/PHP/h_bc/190610183/2026-03-02/2026-03-03/hotel/hotel/hotels?legacy_provider_id=13&amp;rooms=1&amp;closed_user_group=apps&amp;hb_data=D0ZU57eMdMzQO88_EkS-TE9lTErueelvYWT0pycP0GA-BIs3g6bfnlQGw6TPjJcDWpHAPFQJkJ3-15Vwx19f6BnThUUvH5C7yJLluyD2ifi8pi79Wufn7TTkCAejdL18feH1EyrpkScbiUE8qku9DF93ydO44YqLxpqd9I8jVm6sfrdUxR2AvE0l37Pxecycx6CllfpW9fw0wp43Bgq5q-qyNA8eoZJo2kjbuFIpcuElfiZv5OWa1AM-ayw38Mbh2xJz2rYM8LwXAfvT9kUKCAg6okGn1jJb4RETmW013MVPtO5_Nft5nytd9KgVn7p8rM3Efc3fY5MXfQJ0wyEECEyqsp6Azk4v9QEBkdJ0Ok0jvoix_aZvPbjMQo-hvnCCwSxDSTzly__EJN8VMhJMjc93G_KN5At3Xn74shOhdJ9wdekk5Sw%3D&amp;q_datetime_utc=2026-03-01T23%3A17%3A21&amp;ticket_price=734&amp;quote_id=7541967473116784736&amp;utid_state=1&amp;channel=iphone&amp;price_without_closed_user_group=982&amp;tm_place_name=Quezon+City&amp;deeplink_data=eyJmaWVsZHMiOnsic2lnbmF0dXJlIjoiN2Y2ZmI4MjBlNTdiZmQzYmY2ZTM0YWYxN2M3ZTMyNzciLCJibG9ja19pZCI6Ijc5NjgxNTQwM180MjE1NTQ2NTJfMF8wXzAifX0%3D&amp;utid=1a6bb0c5-c54e-f58f-6bd1-b813a49e3af0&amp;tm_stars=0&amp;client_id=skyscanner_app&amp;redirect_delay=1000&amp;price_policy=2&amp;pre_redirect_id=c8222a09-4bb1-4716-15a6-1ff9ac664d17&amp;tm_city_code&amp;max_price=1089&amp;guests=1&amp;request_id=c8222a09-4bb1-4716-15a6-1ff9ac664d17&amp;tm_country_code=PH</t>
  </si>
  <si>
    <t>14.7091096, 121.0670022</t>
  </si>
  <si>
    <t>Pearl Street, East Fairview Park, Fairview, 5th District, Quezon City, Eastern Manila District, Metro Manila, 1122, Philippines</t>
  </si>
  <si>
    <t>parking, wifi, air_conditioning, non-smoking, internet_access, 24-hour_front_desk_service, smoking_areas, currency_exchange, room_service, garden, express_check-in, express_check-out, restaurant, photocopier, fax, concierge</t>
  </si>
  <si>
    <t>Spiral Suites Hotel</t>
  </si>
  <si>
    <t>www.skyscanner.com.ph/hotel_deeplink/4.0/PH/en-US/PHP/h_h1/139436580/2026-03-02/2026-03-03/hotel/hotel/hotels?legacy_provider_id=927111&amp;rooms=1&amp;closed_user_group=mobile&amp;hb_data=2VaLN4Vc4XlLk6nmK8aWdtQFN3Nrn9bQTh72pFLm7b8xXPaMklEZ9rvfyKXXevuRCtTj-y7QrtMUPdBdp9YZdTpRtS2spDQH2LDM85HWNbUHksA5h7E23lwWAM28y3iSOydi6yPfrg8MDOa1QZNHBCkGeSjEuS5MpcxCA--_kZX60gnlQLFfoiv61W_3pyI8U5BOP91nRx0iiLvLubow0OSTJwhmQZAzLSy7GIcaaywvKD5spjVqncxNWFWIZ1y4UFU0Yk8dzLF4NAz90rVnO-OLVjA%3D&amp;q_datetime_utc=2026-03-01T23%3A17%3A23&amp;ticket_price=1680&amp;quote_id=-4032389950034872675&amp;utid_state=1&amp;channel=iphone&amp;price_without_closed_user_group=2100&amp;tm_place_name=Quezon+City&amp;deeplink_data=eyJmaWVsZHMiOnsic2lnbmF0dXJlIjoiMGYyOTk3ZTE1OWU4OTVhZmIyMjZhYWYyNjMzN2M3ZTYifSwidXJsIjoiaHR0cHM6Ly9waC5ob3RlbHMuY29tL0hvdGVsLVNlYXJjaD90cGlkPTMyMTQmbXBlPTE3NzI0MDY3MjAmZW5kRGF0ZT0yMDI2LTAzLTAzJmFkdWx0cz0xJmxvY2FsZT1lbl9QSCZjaGlkPTExMjc5NDk2LWFlMmYtNDZhYi04YWQwLTI5MGI5OGE1MWQ1NCZlYXBpZD00NCZtY3RjPTMmc3RhcnREYXRlPTIwMjYtMDMtMDImbXBkPVBIUCZtcG49MjAxNTkzMTkxJmN1cnJlbmN5PVBIUCZyYXRlcGxhbmlkPTIwODUzMDQzOSZtcG09MjQmbXBwPTEmbXBvPUVDJnNlbGVjdGVkPTE1Njg0NjkwJm1wYj0xODAuMDAmbXBxPTE1MDAuMDAmbXBhPTE1MDAuMDAifQ%3D%3D&amp;utid=41e27559-ea4a-9cd9-daf9-ff652d429409&amp;tm_stars=3&amp;client_id=skyscanner_app&amp;redirect_delay=1000&amp;price_policy=2&amp;pre_redirect_id=eeda0f6c-2b82-d653-ab68-6e17cc80976c&amp;tm_city_code&amp;max_price=2521&amp;guests=1&amp;request_id=eeda0f6c-2b82-d653-ab68-6e17cc80976c&amp;tm_country_code=PH</t>
  </si>
  <si>
    <t>14.7013697, 121.0677571</t>
  </si>
  <si>
    <t>Regalado Avenue, Fairview, 5th District, Quezon City, Eastern Manila District, Metro Manila, 1122, Philippines</t>
  </si>
  <si>
    <t>Pacific Park Hotel</t>
  </si>
  <si>
    <t>www.skyscanner.com.ph/hotel_deeplink/4.0/PH/en-US/PHP/h_ad/139436580/2026-03-05/2026-03-06/hotel/hotel/hotels?legacy_provider_id=22&amp;rooms=1&amp;closed_user_group=general&amp;hb_data=AR-XpxwdpyeR68i-G4A5fcbzBVJEkDDTYg5aLQvrV4qbBA7LvQAYHteX8n4KvyxDr7o4W55s0AqQs2vZIGnZnmbnNqXt4QM72T8Ik4DEl4dypLbP06LW_as00Y5T6AfZSNG_wboK6irIE1kydvclSrk3FoJ7cVdhCDhZzMhVHMiadn_xOqoMuFx4MIqQJd74fQPFxwhpKuqU49qCJqRZdQWKH8jHeSBO_xLlNwNZouZeHcxmPgFbBnpluSD_b18jirjbZOwVKCO5JLNFaoekU5qnyJUP-vtnyDfseAtIydR5ZVZ8qBc91nTBFUjRe-JzROaAQ1VLFvbXPxOo6Z1gN8w0dA7JBBm5eWbH2RUQB50t5FmZCAIOIiLj2Mt3GGTFmXTlbUVSvRZj77-ZlRiSXLKn80hM5e_HLufHH93yCAQb&amp;q_datetime_utc=2026-03-05T12%3A20%3A26&amp;ticket_price=1420&amp;quote_id=7149888575275682156&amp;utid_state=1&amp;channel=iphone&amp;price_without_closed_user_group=1704&amp;tm_place_name=Quezon+City&amp;deeplink_data=eyJmaWVsZHMiOnsic2lnbmF0dXJlIjoiZjMxMWUwNDc0OTFmMzcxZGRjOTVhYmU3YjI2ZmIyMTYifSwidXJsIjoiaHR0cHM6Ly93d3cuYWdvZGEuY29tL3BhcnRuZXJzL3BhcnRuZXJzZWFyY2guYXNweD9jaWQ9MTg0NjM4MyZoaWQ9MTUxNzE3MSZjdXJyZW5jeT1QSFAmY2hlY2tpbj0yMDI2LTAzLTA1JmNoZWNrb3V0PTIwMjYtMDMtMDYmTnVtYmVyb2ZBZHVsdHM9MSZOdW1iZXJvZkNoaWxkcmVuPTAmUm9vbXM9MSZtY2lkPTI4MTkyJm1hc3RlclJvb21JZD0xMzIxODEwMDU0Jm1wdD1NWEJUTVVGNFUwSmtSbmhpVUhGck9GVjVaVnBVZVRCVE9WbHZiazVoWWl0V1RYRjFOeTlIZVhaQ1ZrdGhUMjV6VGxObWRHaGhZbFl4UkVOSFdXdzNhM2N3Tms1SFN5OTNLM0JCVjIxM1BUMCZUb3RhbFByaWNlPTE0MTkuNTgmVG90YWxUYXg9MTUyLjEwJlRvdGFsRmVlPTAuMDAmVG90YWxTdXJjaGFyZ2U9MCZtY3VyPVBIUCJ9&amp;utid=5095b580-ca2b-adf9-65e6-861317f84e61&amp;tm_stars=3&amp;client_id=skyscanner_app&amp;price_policy=2&amp;pre_redirect_id=f20d8557-fa9e-9180-1a21-3cefcde6d82c&amp;tm_city_code&amp;max_price=2520&amp;guests=1&amp;request_id=f20d8557-fa9e-9180-1a21-3cefcde6d82c&amp;tm_country_code=PH</t>
  </si>
  <si>
    <t>14.7065561, 121.0680011</t>
  </si>
  <si>
    <t>Featuring 2-star accommodations, Pacific Park Hotel is located in Manila, 7.5 miles from Smart Araneta Coliseum and 10 miles from Shangri-La Plaza.</t>
  </si>
  <si>
    <t>www.skyscanner.com.ph/hotel_deeplink/4.0/PH/en-US/PHP/h_h1/213620463/2026-03-02/2026-03-03/hotel/hotel/hotels?legacy_provider_id=927111&amp;rooms=1&amp;closed_user_group=mobile&amp;hb_data=gdj_ip4Gwkocj4OOUO1_ByTMiH0-ak2mCwqzkgvxNSsfxFtcxtSCwJoSoL-jOAd54WbFRNQCvGroV4cCRDn_wjSupfTIgBQ2lolRaxQskK40-fpp21bt_ir4Maj45Lb3ky8VClC8yzeXMk7V5rwu0i0imvgyKsii3Vjb8jYguCVl-EB3_JUT2aVH_eZ_gLmGHbAyKb2L2ZKQKbafH3V39B8j_23OjV5lJ_IzWZ_weHOjh-DPxd9M0YiB72SjxGI8XgR8nxnQuSsh00DPgoVYV-KLwc0%3D&amp;q_datetime_utc=2026-03-01T23%3A17%3A24&amp;ticket_price=1546&amp;quote_id=819316841173642663&amp;utid_state=1&amp;channel=iphone&amp;price_without_closed_user_group=1718&amp;tm_place_name=Quezon+City&amp;deeplink_data=eyJmaWVsZHMiOnsic2lnbmF0dXJlIjoiZDFmNGJiZTI1MTMyOTFiOWE4YzAyZDBmNjgzYTJlZGEifSwidXJsIjoiaHR0cHM6Ly9waC5ob3RlbHMuY29tL0hvdGVsLVNlYXJjaD90cGlkPTMyMTQmbXBlPTE3NzI0MDY3MjAmZW5kRGF0ZT0yMDI2LTAzLTAzJmFkdWx0cz0xJmxvY2FsZT1lbl9QSCZjaGlkPTExMjc5NDk2LWFlMmYtNDZhYi04YWQwLTI5MGI5OGE1MWQ1NCZlYXBpZD00NCZtY3RjPTMmc3RhcnREYXRlPTIwMjYtMDMtMDImbXBkPVBIUCZtcG49MzIzNDcyMTE4JmN1cnJlbmN5PVBIUCZyYXRlcGxhbmlkPTM5MjE4MDY5NiZtcG09MjQmbXBwPTEmbXBvPUVDJnNlbGVjdGVkPTk5MDUxNDk1Jm1wYj0yNzguODMmbXBxPTEzOTQuMTImbXBhPTEyNjcuMzgifQ%3D%3D&amp;utid=a62b124c-72a4-9d8c-52a5-32ab15adfe73&amp;tm_stars=3&amp;client_id=skyscanner_app&amp;redirect_delay=1000&amp;price_policy=2&amp;pre_redirect_id=07619bb1-bcb1-0af9-a992-dc724990bfe4&amp;tm_city_code&amp;max_price=1547&amp;guests=1&amp;request_id=07619bb1-bcb1-0af9-a992-dc724990bfe4&amp;tm_country_code=PH</t>
  </si>
  <si>
    <t>14.7357871, 121.0627215</t>
  </si>
  <si>
    <t>Hotel Sogo, Quirino Highway, Pasong Putik Proper, 5th District, Quezon City, Eastern Manila District, Metro Manila, 1118, Philippines</t>
  </si>
  <si>
    <t>parking, wifi, elevator, 24-hour_front_desk_service, multilingual_staff, security</t>
  </si>
  <si>
    <t>Hotel Sogo Fairview</t>
  </si>
  <si>
    <t>www.skyscanner.com.ph/hotel_deeplink/4.0/PH/en-US/PHP/h_ad/213620463/2026-03-05/2026-03-06/hotel/hotel/hotels?legacy_provider_id=22&amp;rooms=1&amp;closed_user_group=general&amp;hb_data=JVxPxh-qwp50EV9iGExDhM62gq5cO9_lQf-gFPfVTHnAqvz_ljkozhHiw9ckDd3yfciu7t7TtvrIotlAJS86sZd0oylAG4QPDBl4X9dTAFi2Y7TlODSFnvVaTbznFtztSRX_kTNw-yitB4JlvOgtfh8IlShPzCuTC1B8Ny5txIeWWxcGdZIcVSOfFjy3irX6WV0pGHvXG8yRZMwjOAzo5SEQymylIhy4pDAImb8GAZwaWc4pYHDjsKKxJr6OS3RK9rzY0_3zliojm2epDkgQtL02rOh-3GzcjsrqLSM382hGTv-oiUShfEyqyjMYjwM133bwGVZanfdmxL7bFY6THq_eWVqAMpOtPUNq3T5Z7CsHI2tZNBmCII2y-p6AxKIhnCJKSrK_Df1n8mhJWBBY7EVhmW3-GhCqwUk2ZjmbIHAt&amp;q_datetime_utc=2026-03-05T12%3A20%3A30&amp;ticket_price=850&amp;quote_id=1830943006257672183&amp;utid_state=1&amp;channel=iphone&amp;price_without_closed_user_group=3401&amp;tm_place_name=Quezon+City&amp;deeplink_data=eyJmaWVsZHMiOnsic2lnbmF0dXJlIjoiNzEyYmEwYzA4NjRkODBiYjg5ZDczYWNiZDYxYTBiNjAifSwidXJsIjoiaHR0cHM6Ly93d3cuYWdvZGEuY29tL3BhcnRuZXJzL3BhcnRuZXJzZWFyY2guYXNweD9jaWQ9MTg0NjM4MyZoaWQ9MzM2NTIwMjUmY3VycmVuY3k9UEhQJmNoZWNraW49MjAyNi0wMy0wNSZjaGVja291dD0yMDI2LTAzLTA2Jk51bWJlcm9mQWR1bHRzPTEmTnVtYmVyb2ZDaGlsZHJlbj0wJlJvb21zPTEmbWNpZD0zMzImbWFzdGVyUm9vbUlkPTEwNzkyNDUxNDImbXB0PU9Ea3JkbmhaT1dkcmFXcGxkbTU2VEZKbldHUXpZamxoTkZjeE1uUkxjRGxHTkZoRU1VcE9WMDFPZUROU1NGZHpOa04xYkZVdmNEbG9Xa0ZTT0daa2FGSXlWVVV6WkUxeUsxWldNR3gzUFQwJlRvdGFsUHJpY2U9ODUwLjI2JlRvdGFsVGF4PTk4Ljg2JlRvdGFsRmVlPTcxLjE5JlRvdGFsU3VyY2hhcmdlPTAmbWN1cj1QSFAifQ%3D%3D&amp;utid=7b263239-072c-0789-3679-9c3a46239ec5&amp;tm_stars=3&amp;client_id=skyscanner_app&amp;price_policy=2&amp;pre_redirect_id=6e1e0d03-2734-3d4b-31ed-c5f7e30a8382&amp;tm_city_code&amp;max_price=2308&amp;guests=1&amp;request_id=6e1e0d03-2734-3d4b-31ed-c5f7e30a8382&amp;tm_country_code=PH</t>
  </si>
  <si>
    <t>14.735881, 121.0627357</t>
  </si>
  <si>
    <t>Escape the chaos of Metro Manila without ever leaving Quezon City. Hotel Sogo Fairview offers a practical yet peaceful place to pause, whether you're commuting, shopping, or simply taking a breather.
Nestled near the crossroads of Commonwealth Avenue and Regalado Highway, this branch puts you close to key destinations like SM Fairview, La Mesa Eco Park, and several government institutions and universities. ItÃ¢â‚¬â„¢s an ideal stop for busy professionals, families on the go, or travelers en route to North Luzon.
Inside, each room is designed for quick refreshment and restful downtime. Expect cool air-conditioning, reliable Wi-Fi, hot &amp; cold showers, cable TV, and essential amenities like toiletries and a hairdryer. Whether itÃ¢â‚¬â„¢s a quick nap, a hot meal via 24-hour room service, or a soothing in-room massage, everything is within reach.
With secure on-site parking, a 24/7 front desk, and consistently efficient service, Hotel Sogo Fairview gives you the convenience of a city hotel without the fuss.</t>
  </si>
  <si>
    <t>MCTHOTEL</t>
  </si>
  <si>
    <t>www.skyscanner.com.ph/hotel_deeplink/4.0/PH/en-US/PHP/h_bc/213620630/2026-03-02/2026-03-03/hotel/hotel/hotels?legacy_provider_id=13&amp;rooms=1&amp;closed_user_group=apps&amp;hb_data=pO5thPYvHPRD3syrtX5SNMZX3cgzgAckooqTVdRFpE1RNAk5erQF40laIzexa0-990PVqAkwcmAUJtwqTo7POZwaD1pA9jlhfcxAJRYxJlRTEtoU-UHOG8K_5TyUMCgKNiKgXF8GSB0JATde7F5jIQ1vL_Co-DCI7oCfi_8XfHdW9FvllsXmgYcHUYOiEEswyk44vWq7QnL8nA8cFWvISQ4aHdDpz0FU-XfY03DtKMAt9hZVpXbege1xeQLckeG_amoFn8UbepcGQgaVGTMHqQhlazdJCTVjaJJY3LduhCbANiytuiXjfQ9aTE3tQcOwi6YuLP3Mh_ZKwle9tWpYSMDHrPr-KvUrCd7gXHxuLjcIcyd1hhNVkncbCVXxd8-NG38F_rIWcxOW21LMVv25sv5r_L1Yk-NiW1Ns0nK02ZQFb9liU7s%3D&amp;q_datetime_utc=2026-03-01T23%3A17%3A30&amp;ticket_price=3305&amp;quote_id=-3078201988634915880&amp;utid_state=1&amp;channel=iphone&amp;price_without_closed_user_group=4018&amp;tm_place_name=Quezon+City&amp;deeplink_data=eyJmaWVsZHMiOnsic2lnbmF0dXJlIjoiM2IyZjgyYWI4OTNlMTFjYzM5NjEzMGE2MTYzMWVmZTciLCJibG9ja19pZCI6IjEyODkyMTU1MDFfNDAxODY5NTA3XzJfMV8wIn19&amp;utid=3c3812f0-ad29-4bc3-6c4f-c15fc8ba246b&amp;tm_stars=4&amp;client_id=skyscanner_app&amp;redirect_delay=1000&amp;price_policy=2&amp;pre_redirect_id=cdf64bb4-4a0d-f472-7d47-275c7ca601fc&amp;tm_city_code&amp;max_price=3601&amp;guests=1&amp;request_id=cdf64bb4-4a0d-f472-7d47-275c7ca601fc&amp;tm_country_code=PH</t>
  </si>
  <si>
    <t>14.730437, 121.0596766</t>
  </si>
  <si>
    <t>Tower 2, Benevanto Avenue, Neopolitan Business Park, Greater Lagro, 5th District, Quezon City, Eastern Manila District, Metro Manila, 1118, Philippines</t>
  </si>
  <si>
    <t>Sotogrande Neopolitan Hotel</t>
  </si>
  <si>
    <t>www.skyscanner.com.ph/hotel_deeplink/4.0/PH/en-US/PHP/h_ad/213620630/2026-03-05/2026-03-06/hotel/hotel/hotels?legacy_provider_id=22&amp;rooms=1&amp;closed_user_group=general&amp;hb_data=zqJ3JvIrGbnJNvOZ5d2NUAtEF7TWAhIPqWhmaTkhIOO_vbv4I-wJILk5PL2ciQhVsoyuZZLALjbh1CsC7Sltx47KRt5TEIeVreYHj0BJ85K426cNom99waJAC-nZ7EYsV-rU4z94H775iLuC3YlM0pod98XtEyJWyF1Ad7ZrkXb4wssAsLoi3HLnFmWjXTw6BbgPW4j48KjFkDK3RKi7yIo7MnW_daKe_HGfFtmskJVdWoBSwFtzOvNmdiUacq_G37Cakq_vgNPXj-q7eUThG6dDdn-cEuR8BS6gJ5dIOiT6L8tkdfHnskleJdWVWLp80zjERBdwU672dFqhjNCEEMMgNkojA9f9sS_gvOs1ZIsL8B754YIMrfS7m5cUaTWw1fcq_yFvk8LrueSt0DHhIuLb0OcIBCSrYtPcudulajeT&amp;q_datetime_utc=2026-03-05T12%3A20%3A31&amp;ticket_price=2881&amp;quote_id=1464183887803994091&amp;utid_state=1&amp;channel=iphone&amp;price_without_closed_user_group=3463&amp;tm_place_name=Quezon+City&amp;deeplink_data=eyJmaWVsZHMiOnsic2lnbmF0dXJlIjoiMDc2OGYwZmYyMTQwMjI5MTQ2ZGVmNDVjMmZjYmZkYTEifSwidXJsIjoiaHR0cHM6Ly93d3cuYWdvZGEuY29tL3BhcnRuZXJzL3BhcnRuZXJzZWFyY2guYXNweD9jaWQ9MTg0NjM4MyZoaWQ9MzY3OTczNDYmY3VycmVuY3k9UEhQJmNoZWNraW49MjAyNi0wMy0wNSZjaGVja291dD0yMDI2LTAzLTA2Jk51bWJlcm9mQWR1bHRzPTEmTnVtYmVyb2ZDaGlsZHJlbj0wJlJvb21zPTEmbWNpZD0yODg4OCZtYXN0ZXJSb29tSWQ9NjkxMDUyMTIxJm1wdD1UbUZaY1VReVducGxRbWR4Vm05UVoybGxSRWN6ZVRWRFJ6aE1TV2xPVmtwelUzbEhOVGR1ZUVKVmMwVlpVMHBPT1VwTlpWWmxaRVY0U1VoUlJ6aGhkVTVoTjA1MlEzQk5kRk5CUVc1V00xYyZUb3RhbFByaWNlPTI4ODAuNzkmVG90YWxUYXg9MzMyLjM2JlRvdGFsRmVlPTI0My44MCZUb3RhbFN1cmNoYXJnZT0wJm1jdXI9UEhQIn0%3D&amp;utid=983849b8-992e-f557-ace4-c6d04af1829d&amp;tm_stars=4&amp;client_id=skyscanner_app&amp;price_policy=2&amp;pre_redirect_id=8d0fa785-2d99-639e-dd2f-2a821b7adf01&amp;tm_city_code&amp;max_price=3600&amp;guests=1&amp;request_id=8d0fa785-2d99-639e-dd2f-2a821b7adf01&amp;tm_country_code=PH</t>
  </si>
  <si>
    <t>14.7614619, 121.0669331</t>
  </si>
  <si>
    <t>Bitik</t>
  </si>
  <si>
    <t>Bulacan</t>
  </si>
  <si>
    <t>parking, wifi, elevator, air_conditioning, non-smoking, internet_access, 24-hour_front_desk_service, room_service, luggage_storage</t>
  </si>
  <si>
    <t>With a stay at Sotogrande Neopolitan Hotel in Quezon City, you'll be 0.1 mi (0.2 km) from SM City Fairview and 7.6 mi (12.2 km) from SM North EDSA. This hotel is 8.9 mi (14.4 km) from Quezon Memorial Circle and 10 mi (16.2 km) from St. Luke's Medical Center.
Take advantage of recreation opportunities such as an outdoor pool, or other amenities including complimentary wireless internet access and concierge services.
At Sotogrande Neopolitan Hotel, enjoy a satisfying meal at the restaurant.
Featured amenities include a 24-hour front desk, luggage storage, and an elevator. Free self parking is available onsite.
Make yourself at home in one of the 30 individually decorated guestrooms, featuring minibars and LED televisions. Complimentary wireless internet access keeps you connected, and cable programming is available for your entertainment. Private bathrooms have rainfall showerheads and complimentary toiletries. Conveniences include safes and desks, as well as phones with free local calls.</t>
  </si>
  <si>
    <t>JQV Hotel</t>
  </si>
  <si>
    <t>www.skyscanner.com.ph/hotel_deeplink/4.0/PH/en-US/PHP/h_xp/214063724/2026-03-02/2026-03-03/hotel/hotel/hotels?legacy_provider_id=1&amp;rooms=1&amp;closed_user_group=mobile&amp;hb_data=ppEWtWnIMI3-3Ia7oTw0Wad4H8dIdJMSubAFk3oaZ-ZXATcG4jQPhiZxxiR0-Hugssac0QfSpuLEfi5t-esSjFpRK6GCA2Boe1gB0QUvPTH2KZRRYS_gM2GNVb01_Ef3CSQ-o0QpXtHRkKafJTGdyIu6f5O3cKbp6JQJSzhvoGo5kJ2PWa_MDOwaHz7sdrRSXNhnKFJ672G9-nhLZ1nVT86Zgjeh1-iybIJc0QIu1s4lpIw8kv6M6E0wDl3qNliFxmXLWTvQzPLy44fJj5Lh6Cl7xR8%3D&amp;q_datetime_utc=2026-03-01T23%3A17%3A28&amp;ticket_price=1764&amp;quote_id=479690166470081657&amp;utid_state=1&amp;channel=iphone&amp;price_without_closed_user_group=1961&amp;tm_place_name=Quezon+City&amp;deeplink_data=eyJmaWVsZHMiOnsic2lnbmF0dXJlIjoiMmM2YzAyYWJjOTYxM2ZmMzIyOTIxMjBjYzA2YjYxMjAifSwidXJsIjoiaHR0cHM6Ly93d3cuZXhwZWRpYS5jb20ucGgvSG90ZWwtU2VhcmNoP3RwaWQ9NjgmbXBlPTE3NzI0MDY3MjAmZW5kRGF0ZT0yMDI2LTAzLTAzJmFkdWx0cz0xJmxvY2FsZT1lbl9VUyZjaGlkPTNkMWQ1OTRiLTNiZDAtNDBiMS05NDg3LWYwZmJjMDdlNTBhNCZlYXBpZD00NjIzMCZtY3RjPTMmc3RhcnREYXRlPTIwMjYtMDMtMDImbXBkPUdCUCZtcG49MzI1NDcxNTU5JmN1cnJlbmN5PUdCUCZyYXRlcGxhbmlkPTM5ODE3Njc1MyZtcG09MjQmbXBwPTEmbXBvPUVDJnNlbGVjdGVkPTEwMjM0NjIxNSZtcGI9NC4wOSZtcHE9MjAuNDUmbXBhPTE4LjU5In0%3D&amp;utid=460c4777-18bd-48ab-5320-ccf80cb51807&amp;tm_stars=3&amp;client_id=skyscanner_app&amp;redirect_delay=1000&amp;price_policy=2&amp;pre_redirect_id=d72e90f9-9a26-dce6-1a38-b072fd56a3b6&amp;tm_city_code&amp;max_price=2610&amp;guests=1&amp;request_id=d72e90f9-9a26-dce6-1a38-b072fd56a3b6&amp;tm_country_code=PH</t>
  </si>
  <si>
    <t>14.7342547, 121.0615063</t>
  </si>
  <si>
    <t>TGP, Regalado Highway, Greater Lagro, 5th District, Quezon City, Eastern Manila District, Metro Manila, 1118, Philippines</t>
  </si>
  <si>
    <t>Mc Hotel Fairview</t>
  </si>
  <si>
    <t>www.skyscanner.com.ph/hotel_deeplink/4.0/PH/en-US/PHP/h_xp/214063724/2026-03-05/2026-03-06/hotel/hotel/hotels?legacy_provider_id=1&amp;rooms=1&amp;closed_user_group=mobile&amp;hb_data=pVgRTChIgSr2fBciPNntNeKzZPLCWwVpiV8rzb0kMK1ha3QnUDowuLGmbiSACIzD4ovWpbm9IR5elrYWvqfJZxynwE3ztNhrERYX8nZe6LbFifJNCVvursWFGNYo1mTscukVP-9dMdbrCAJDHqaXSbM0xVn2OkyTz152MkXHg-htVxl8CahDVopofWye3AV4ol8ep1RoeWJS5qMnYV7JhhyCdUq1OJEPjLfnlodGDBojrodjAV-mH1qhsyMjaqgFyoTpzwfXICAf7C6RznVO3HffP6g%3D&amp;q_datetime_utc=2026-03-05T12%3A20%3A31&amp;ticket_price=1758&amp;quote_id=6365718536897510091&amp;utid_state=1&amp;channel=iphone&amp;price_without_closed_user_group=1952&amp;tm_place_name=Quezon+City&amp;deeplink_data=eyJmaWVsZHMiOnsic2lnbmF0dXJlIjoiMDM1MmI2NGQ1MWJkYmNjY2I1NmExMmZhN2EzMzMyMjAifSwidXJsIjoiaHR0cHM6Ly93d3cuZXhwZWRpYS5jb20ucGgvSG90ZWwtU2VhcmNoP3RwaWQ9NjgmbXBlPTE3NzI3MTMxMTYmZW5kRGF0ZT0yMDI2LTAzLTA2JmFkdWx0cz0xJmxvY2FsZT1lbl9VUyZjaGlkPTdjNjUwZDBhLTAzMjQtNDgwYy04MzA0LWY3ZWIyNGRhYWEyZCZlYXBpZD00NjIzMCZtY3RjPTMmc3RhcnREYXRlPTIwMjYtMDMtMDUmbXBkPUdCUCZtcG49MzI1NDcxNTU5JmN1cnJlbmN5PUdCUCZyYXRlcGxhbmlkPTM5ODE3Njc1MyZtcG09MjQmbXBwPTEmbXBvPUVDJnNlbGVjdGVkPTEwMjM0NjIxNSZtcGI9NC4wNyZtcHE9MjAuMzImbXBhPTE4LjQ3In0%3D&amp;utid=04653032-c309-6d8a-f32a-f27b62e0dfb1&amp;tm_stars=3&amp;client_id=skyscanner_app&amp;price_policy=2&amp;pre_redirect_id=3863c599-d1c0-b616-cb53-c4b59fbe29b0&amp;tm_city_code&amp;max_price=2610&amp;guests=1&amp;request_id=3863c599-d1c0-b616-cb53-c4b59fbe29b0&amp;tm_country_code=PH</t>
  </si>
  <si>
    <t>14.722034, 121.037222</t>
  </si>
  <si>
    <t>wifi, elevator, air_conditioning, internet_access, 24-hour_front_desk_service, multilingual_staff, room_service, television, shower, complimentary_bottled_water</t>
  </si>
  <si>
    <t>With a stay at Mc Hotel Fairview in Quezon City (Novaliches), you'll be within a 15-minute drive of SM North EDSA and SM City Fairview. This hotel is 12.8 mi (20.6 km) from Manila Ocean Park and 13 mi (20.9 km) from U.S. Embassy.
At Mc Hotel Fairview, enjoy a satisfying meal at the restaurant. Local cuisine breakfasts are available daily from 6:00 AM to 10:00 AM for a fee.
Free self parking is available onsite.
Make yourself at home in one of the 155 air-conditioned guestrooms. Complimentary wireless internet access is available to keep you connected. Conveniences include desks, and housekeeping is provided daily.</t>
  </si>
  <si>
    <t>Astrotel</t>
  </si>
  <si>
    <t>www.skyscanner.com.ph/hotel_deeplink/4.0/PH/en-US/PHP/h_bc/205202906/2026-03-02/2026-03-03/hotel/hotel/hotels?legacy_provider_id=13&amp;rooms=1&amp;closed_user_group=apps&amp;hb_data=ErJMz1iRG87-R9o6_Rv2EOZX_4ZImM070uXx6m7cV4Ss4VWMiIfuQrSqYBBC3WrdFvt64qqsOhe8oSeVQPoDCJUgmXAuSnyQftZf9fBU645zX0AYNW4IhFj1D2kdqQm46MPGsHUYRLRi0B-HgFw-MF-HioyVOjBho3AMncNrveDWtAbg2KQmQX7Idxgce2H3H0TmXDCl4xjFF0qoWa-dSQsyrx6BfOX-jJ3CN4vOX6HbMYQ9ImH_IgwpWS3UEKibWNYHM0CM2RINWkGYQWBOyJzvsZhRIlh-p_A9E6Xb1-EbAn6_lWkgbo8sRpbxRNduWGTfQcdkdXE_GIcuOZ6jbbdS5zuwTeJ3GPx-sZGsVS2bd6ycqCykEswe-QQXVk7pHBaeKWY6E1vFlPUNxv_YwoMfW53YoSQl16Ze3yTyjMatkDGX&amp;q_datetime_utc=2026-03-01T23%3A17%3A35&amp;ticket_price=1493&amp;quote_id=-1145005427340704592&amp;utid_state=1&amp;channel=iphone&amp;price_without_closed_user_group=3426&amp;tm_place_name=Quezon+City&amp;deeplink_data=eyJmaWVsZHMiOnsic2lnbmF0dXJlIjoiMmRhNjRmM2JiNzhlZjViOGFjOWY3MGM3YzZmMmI5OTgiLCJibG9ja19pZCI6IjczMjg0ODkwMl80MDg4ODUyNzVfMl8wXzAifX0%3D&amp;utid=b7bd0a46-5678-15d6-88a5-dd9e310c3dd0&amp;tm_stars=0&amp;client_id=skyscanner_app&amp;redirect_delay=1000&amp;price_policy=2&amp;pre_redirect_id=abad6cfa-01fe-ea2e-66b9-c3945a812481&amp;tm_city_code&amp;max_price=1632&amp;guests=1&amp;request_id=abad6cfa-01fe-ea2e-66b9-c3945a812481&amp;tm_country_code=PH</t>
  </si>
  <si>
    <t>14.7235009, 121.0610727</t>
  </si>
  <si>
    <t>Regalado Highway, Greater Lagro, 5th District, Quezon City, Eastern Manila District, Metro Manila, 1118, Philippines</t>
  </si>
  <si>
    <t>parking, wifi, elevator, air_conditioning, non-smoking, 24-hour_front_desk_service, smoking_areas, multilingual_staff, room_service, television, shower</t>
  </si>
  <si>
    <t>OYO 136 Regal Residences</t>
  </si>
  <si>
    <t>www.skyscanner.com.ph/hotel_deeplink/4.0/PH/en-US/PHP/h_bc/205202906/2026-03-02/2026-03-03/hotel/hotel/hotels?legacy_provider_id=13&amp;rooms=1&amp;closed_user_group=apps&amp;hb_data=kfMOauaY6JRFhkdYqNkeG8L-N5WTEhWROIWM6PDIXhl7iVs43O_DD3lqTAyltrqCQy9hw3q4wdo_hFyX9wKT-P61gSMYQQdwf6r9DLs0xeI0s1RnWdK8SpfEveB4lLzxE1Ag3tbLMz4gKFIZkxI69s7nHauBUXs05MWCfbJwu6geb_WIAbuEFs7VlCdohseYshbH5JVepr8cmcH5e9qJsdesiwQXkE_cSJ7FtdhMMxnLaiT2WszshCHfP_3QWihUQt-hccjTyW6zZKKelCAC5gI9pbmlIC563RBF9N-5PrsoxYSgaya85ZlGDIoVvGznxQutd5BkOwWK0Vt4Tl68yfmlS-zAYeukF5xWefnjqDcYZ0ZfRw1QN5Bl2MC8Po6ZDtewfybeoLnGJ-OtYAmmypg0Fua2SYX0HrdNuP6C0kPzm4uN&amp;q_datetime_utc=2026-03-02T00%3A00%3A18&amp;ticket_price=1493&amp;quote_id=-1145005427340704592&amp;utid_state=1&amp;channel=iphone&amp;price_without_closed_user_group=3426&amp;tm_place_name=Quezon+City&amp;deeplink_data=eyJmaWVsZHMiOnsic2lnbmF0dXJlIjoiMmRhNjRmM2JiNzhlZjViOGFjOWY3MGM3YzZmMmI5OTgiLCJibG9ja19pZCI6IjczMjg0ODkwMl80MDg4ODUyNzVfMl8wXzAifX0%3D&amp;utid=095a844a-4228-7b02-ea42-9c8ba103e02d&amp;tm_stars=0&amp;client_id=skyscanner_app&amp;redirect_delay=1000&amp;price_policy=2&amp;pre_redirect_id=ac3aeabb-3d3b-8871-c46e-2a4cc25ef3d8&amp;tm_city_code&amp;max_price=1632&amp;guests=1&amp;request_id=ac3aeabb-3d3b-8871-c46e-2a4cc25ef3d8&amp;tm_country_code=PH</t>
  </si>
  <si>
    <t>14.7300718, 121.0611435</t>
  </si>
  <si>
    <t>The Celandine Balintawak "Ahh-mazing Suite"</t>
  </si>
  <si>
    <t>www.skyscanner.com.ph/hotel_deeplink/4.0/PH/en-US/PHP/h_bc/218290917/2026-03-02/2026-03-03/hotel/hotel/hotels?legacy_provider_id=13&amp;rooms=1&amp;closed_user_group=apps&amp;hb_data=GVonsPgvB-qIa9G1AeUivMrga1ZH35bGfBoUXpG7Wbl4shQTm_G9LHmbvDDOYl81-8vGkqOYd1lfZrXnsM6io2PcG10wk2P8ICfD1yc4scCAB2tgVc2wz_VCpYlHFZ8UNiOH0zIGHZ5Nue17-WSNJi9hOUlxCOz5Qz2JeI-CvDKPvqCMzCTOXIodJAz_T-S38g7K0EyQ6bCEp3QOHBfXNIECHxXbj3yzhF8UA4EKuetgWHNmcMh4eudGDzFdlKjEwyfW-B7ru9NJFiEjWredbctGC6GbUmUJ1AEL3vjjbkhckcSIyfreXIRQqbuwu4xH7S4divZp8a2DvPKKzRCWzgmAwUuNSsaIsWOB2yUSLpxZj5emvNOYXcYZfr5VkoaH76rbQzF-ee0Pv_ky611SzevZAOjNuZ4ga-uDq5VAj88wTIPK&amp;q_datetime_utc=2026-03-01T23%3A17%3A38&amp;ticket_price=2019&amp;quote_id=-4044747298002272450&amp;utid_state=1&amp;channel=iphone&amp;price_without_closed_user_group=2454&amp;tm_place_name=Quezon+City&amp;deeplink_data=eyJmaWVsZHMiOnsic2lnbmF0dXJlIjoiMzc0ZmQ4OGIwNjE1YjQ3NWJmZTlkMGJmYjdlMzI2ZDUiLCJibG9ja19pZCI6IjE1NzM1OTU4MDFfNDI4NDA4NjgzXzJfMF8wIn19&amp;utid=478b25b7-a399-542b-f596-f3c02948d7fb&amp;tm_stars=0&amp;client_id=skyscanner_app&amp;redirect_delay=1000&amp;price_policy=2&amp;pre_redirect_id=2d72e11c-db7e-930b-75cb-9234314419d8&amp;tm_city_code&amp;max_price=2019&amp;guests=1&amp;request_id=2d72e11c-db7e-930b-75cb-9234314419d8&amp;tm_country_code=PH</t>
  </si>
  <si>
    <t>14.7356036, 121.0640805</t>
  </si>
  <si>
    <t>Quirino Highway, Pasong Putik Proper, 5th District, Quezon City, Eastern Manila District, Metro Manila, 1118, Philippines</t>
  </si>
  <si>
    <t>Trees Residences Fairview</t>
  </si>
  <si>
    <t>www.skyscanner.com.ph/hotel_deeplink/4.0/PH/en-US/PHP/h_bc/191950669/2026-03-02/2026-03-03/hotel/hotel/hotels?legacy_provider_id=13&amp;rooms=1&amp;closed_user_group=general&amp;hb_data=EMDWL7ubryZ8xwlsVO-rfr_y4Ni-ReRlk9d8rk5TKeHmY2jyeuu758wuyzbTeb32n1TAJdu2pubTTJ5l_LgT2OE0N_0cg3g69jLPX1sMW_dnuVEK2l74SExp8IMlSktAoQKCEt_NSJu_Y0_jZBGq-bSK8tviR0p0ySlT1TXAmjT5b7zmmepJY6Lx6-zCQ-qXGA27YsUuY5jhdFwmwMwp0f0HbLxyJqxC8Gv1dav90bjOFonW9mfCawgHr4KXVE1dVDvM4WVjcZOGVrW17pvb8tdnImcmHiB2Wm0VE9Sb_Wb8Ero-a93IssLGLU_2NXoJ8g_ZbcHrBqUXwhoB5Ir5Ufm-quqZWL1icQjUTkUsAi6cKKmi02ICiYAg3WqDboNNw2mTOvS7h3IEmOUQ9vl_xresdLQz0tG59BS_p1o35aW4ywtrh34%3D&amp;q_datetime_utc=2026-03-01T23%3A17%3A44&amp;ticket_price=1173&amp;quote_id=7493167908046696051&amp;utid_state=1&amp;channel=iphone&amp;price_without_closed_user_group=1725&amp;tm_place_name=Pasay&amp;deeplink_data=eyJmaWVsZHMiOnsic2lnbmF0dXJlIjoiN2M1ZjdiNjMzNDdkN2ZiNGQ0NjY0NjZhNTFlZDA5NDMiLCJibG9ja19pZCI6InYxX0NnRXRFTXdDR2lnS0hUSXdNall0TURNdE1ESlVNREE2TURBNk1EQXVNREF3S3pBM09qQXdFQUVZM3dFb0FUZ0JJZ0lJQVE9PV9DaWdJbXJxQUx4QUNHUENyZ2MwQklBd28zTU8zQ2pBQ1NnMHpOalZFTVRBd1VGOHhNREJRVUpnRkVnSUlBUm9FS0FJd0FTSUVDQUlZQWc9PSJ9fQ%3D%3D&amp;utid=baa1c005-c31b-2af4-9574-e7bd4f702600&amp;tm_stars=2&amp;client_id=skyscanner_app&amp;redirect_delay=1000&amp;price_policy=2&amp;pre_redirect_id=ebb5efbe-6dac-26d0-4c85-ab90636268c5&amp;tm_city_code&amp;max_price=1570&amp;guests=1&amp;request_id=ebb5efbe-6dac-26d0-4c85-ab90636268c5&amp;tm_country_code=PH</t>
  </si>
  <si>
    <t>14.6695305, 121.0489019</t>
  </si>
  <si>
    <t>Eugenio Compound, Culiat, 6th District, Quezon City, Eastern Manila District, Metro Manila, 1128, Philippines</t>
  </si>
  <si>
    <t>wifi, air_conditioning, non-smoking, internet_access, 24-hour_front_desk_service, smoking_areas, room_service, meeting_facilities, banquet_service, television, shower, complimentary_bottled_water, satellite_tv</t>
  </si>
  <si>
    <t>RedDoorz Near Naia Terminal 1</t>
  </si>
  <si>
    <t>www.skyscanner.com.ph/hotel_deeplink/4.0/PH/en-US/PHP/h_fd/191950669/2026-03-02/2026-03-03/hotel/hotel/hotels?legacy_provider_id=927050&amp;rooms=1&amp;closed_user_group=apps&amp;hb_data=ZnCmlcoEeLGiixlelVh5PwxkJMkIVGRz9KQgExhohg5p-DH5bC5JS4LVcGl7DJnQCuB2xPUzzbxVwCE69CLP7faBaEUtiolEzR52l1eDPfm6RJRe_0Hgm82dTBNbhwSMOBY9AwjSMenYcRKuTsmWudHUEKDqUmvOdh7dfqPxJIFS2Q_cHJ2ddHllHZ83dYsfnq99ONv7N8DH9nEJ7TJDNttBj0iigX49IyfDUuSDIDx3Yrza3DXQc-34lPR5OCXM7VYn2e-qedVyB12IUHGrYBOfEzqDPI18_8TjsG-3kNuF3DbzpFSLeD0pOJnREivP15fYiweK6q3SxBeDpEqLj7vfmMNM6Tb1wdf5HSJYXJ0mX2E8_OvWT5APUXNzy7VVxN0GKrp2h3qE3mQNvHO3ANLYZGnfjy0sDYMeZaPJREdPnQ%3D%3D&amp;q_datetime_utc=2026-03-02T00%3A00%3A28&amp;ticket_price=1016&amp;quote_id=6708793092613883&amp;utid_state=1&amp;channel=iphone&amp;price_without_closed_user_group=3263&amp;tm_place_name=Pasay&amp;deeplink_data=eyJmaWVsZHMiOnsic2lnbmF0dXJlIjoiZjI1MWUwNDdkZmI2ZTg5OGM0OTk4Y2E3NThhNjJkZmUifSwidXJsIjoiaHR0cHM6Ly9kZWFscy52aW8uY29tP3NpZz1lMGZjNzc3NWExMDI5NjUzOGEwMTlhODFkOTlmNTJkMjFjYjNkOTk4N2I5ZDZlZDU4YzdlMmQwNjBiMjRmN2E2MzEzNTM4MzgzNzMyMzAzNzM4MzEmc2lnLWlzcz1tZXRhJnR1cmw9aHR0cHMlM0ElMkYlMkZ2aW8uY29tJTJGSG90ZWwlMkZTZWFyY2glM0ZjaGVja0luJTNEMjAyNi0wMy0wMiUyNmNoZWNrT3V0JTNEMjAyNi0wMy0wMyUyNmN1cnJlbmN5JTNEUEhQJTI2ZXB2JTNETVM0eSUyNmVzZCUzRFIwQVBXZzRsNHY0UzhMUzJqcHJSX2t6cDhoejhFUXhJMG1tdWVjZjRRd2pFYklmeHZZdFdCMnhZWUpBQTZ5NkZ0bFBOM3NXd25RUk51X0QwTWFZWkxzdnA5NFdLb3ZpWnFzdVpRcTg4dDliWnZtV2RtY3clMjUzRCUyNmZvcmNlQ3VycmVuY3lDaGFuZ2UlM0QxJTI2Zm9yY2VMYW5ndWFnZUNoYW5nZSUzRDElMjZob3RlbElkJTNEMjMyMzM1MzUlMjZsYWJlbCUzRHNyYyUyNTNEc2t5c2Nhbm5lciUyNTI2dWNvdW50cnklMjUzRFBIJTI1MjZ1ZGV2aWNlJTI1M0Rtb2JpbGUlMjUyNmhvdGVsJTI1M0QyMzIzMzUzNSUyNTI2ZGF5JTI1M0QyJTI1MjZtb250aCUyNTNEMDMlMjUyNnllYXIlMjUzRDIwMjYlMjUyNmxvcyUyNTNEMSUyNTI2b2ZmZXJpZCUyNTNEb2xaRmc2Xzg1Nmc4JTI1MjZwcmljZSUyNTNEMTAxNi4zNyUyNTI2Y3VycmVuY3klMjUzRFBIUCUyNTI2dXNlcmxhbmclMjUzRGVuJTI1MjZfdGglMjUzRGRkMjAxODYyMDhhNzY2MTEzYzE2YWJjZDYyM2RhY2NiZDdlNDU3MjY0MWRlNTNiNiUyNTI2ZHRzJTI1M0QxNzcyNDA5NjI3JTI1MjZvbHV0JTI1M0QxNzcyNDA5NjI3JTI1MjZjYW5QYXlMYXRlciUyNTNEZmFsc2UlMjUyNnJlcXVlc3RVc2VyR3JvdXAlMjUzRCUyNTI2b2ZmZXJVc2VyR3JvdXAlMjUzRHB1YmxpYyUyNmxhbmclM0RlbiUyNm90aSUzRGhSSTQyZHMtc0UwJTI2cHJlZmVycmVkUmF0ZSUzRDEwMTYuMzclMjZwcm9maWxlJTNEcjJkMm03M2tuOCUyNnJvb21zJTNEMSUyNnRva2VuJTNEN2ZlMjc2JTI2dXNlckNvdW50cnklM0RQSCUyNnV0bV9jYW1wYWlnbiUzRHNreXNjYW5uZXIlMjZ1dG1fbWVkaXVtJTNEY3BjJTI2dXRtX3NvdXJjZSUzRHNreXNjYW5uZXIifQ%3D%3D&amp;utid=d5fd0a7f-5d1e-42d5-4fb5-7c8af02a6c9b&amp;tm_stars=2&amp;client_id=skyscanner_app&amp;redirect_delay=1000&amp;price_policy=2&amp;pre_redirect_id=70b9c0eb-4405-f5b3-a030-3da7df525196&amp;tm_city_code&amp;max_price=1570&amp;guests=1&amp;request_id=70b9c0eb-4405-f5b3-a030-3da7df525196&amp;tm_country_code=PH</t>
  </si>
  <si>
    <t>14.6691012, 121.0492307</t>
  </si>
  <si>
    <t>OFW RADI, 17, Verbena Street, Rivera Village, Barangay 199, Zone 20, District 1, Parañaque, Southern Manila District, Metro Manila, 1700, Philippines</t>
  </si>
  <si>
    <t>When you stay at RedDoorz near NAIA Terminal 1 in ParaÃƒÂ±aque, you'll be near the airport, a 4-minute drive from City of Dreams Manila and 5 minutes from SM Mall of Asia. This hotel is 3.3 mi (5.3 km) from Newport World Resorts and 5.9 mi (9.5 km) from U.S. Embassy.
Make yourself at home in one of the 19 air-conditioned rooms featuring flat-screen televisions. Complimentary wireless internet access keeps you connected, and satellite programming is available for your entertainment. Bathrooms have showers and complimentary toiletries. Conveniences include desks and complimentary bottled water, and housekeeping is provided daily.</t>
  </si>
  <si>
    <t>Elena Suites Staycation</t>
  </si>
  <si>
    <t>www.skyscanner.com.ph/hotel_deeplink/4.0/PH/en-US/PHP/h_bc/217059677/2026-03-02/2026-03-03/hotel/hotel/hotels?legacy_provider_id=13&amp;rooms=1&amp;closed_user_group=apps&amp;hb_data=wpNGdPfJ3gLOKSLC76NqnTO60kDqO20NtNg-7bmztnpH4hERUJuqR431XeLFgGkutJQ13IsMwKHr2SkCf9fmQqBBtWSH_2hS5Vjdx2QBZBZl9Ym9e29cSKq0JqvAfc0leWEEFP5qCJDaR9EsfTH4eRlyL1TqzmFqYRC08YCH2NduUjsfxvNDuQmO6dk5RH5tDA_IlNGSOyowJGf7ZY0nW9U88se2twE5UTWOajOldJcZOwaV6BG3sKPVOT5yX2Ea6SiPtpopVmu-HPPxvlGsmZNvmMxuSg3deJ6Ds3m7BSlL0zFC-FxRXYOk_jMCv2FzSwvxtLxwct7vB5RosriNz3dG6hEnIMB6EcgNWRJtfWFm-4EggFjTeEd4XrVlB8rcNecDUEjNBcKODFGwbbbuotHau0vnEDj9bMflSu9ZEeN0KEqY&amp;q_datetime_utc=2026-03-01T23%3A17%3A46&amp;ticket_price=2341&amp;quote_id=6397520445971418536&amp;utid_state=1&amp;channel=iphone&amp;price_without_closed_user_group=2846&amp;tm_place_name=Quezon+City&amp;deeplink_data=eyJmaWVsZHMiOnsic2lnbmF0dXJlIjoiYWFkZTQxMTQ1NjRhYjgzNGJmMmZhYWFiOTE1OGE4MDYiLCJibG9ja19pZCI6IjExMDk1MTMyMDFfMzgzNzAzMjUwXzRfMF8wIn19&amp;utid=b2f2733e-1ef9-acc8-e984-7d8cc28f4da0&amp;tm_stars=0&amp;client_id=skyscanner_app&amp;redirect_delay=1000&amp;price_policy=2&amp;pre_redirect_id=0cdb6a54-e4c2-c4f8-42cd-c5b780bca0c9&amp;tm_city_code&amp;max_price=2341&amp;guests=1&amp;request_id=0cdb6a54-e4c2-c4f8-42cd-c5b780bca0c9&amp;tm_country_code=PH</t>
  </si>
  <si>
    <t>14.737059, 121.0673473</t>
  </si>
  <si>
    <t>Saint Matthew Street, Sacred Heart Village, Pasong Putik Proper, 5th District, Quezon City, Eastern Manila District, Metro Manila, 1118, Philippines</t>
  </si>
  <si>
    <t>PH Staycation Trees Residences</t>
  </si>
  <si>
    <t>www.skyscanner.com.ph/hotel_deeplink/4.0/PH/en-US/PHP/h_bc/133231473/2026-03-02/2026-03-03/hotel/hotel/hotels?legacy_provider_id=13&amp;rooms=1&amp;closed_user_group=general&amp;hb_data=4jnuYU7mh-nPYxm-N3s17BVWgPlIKR62lOtISlHoiHB9hcfgXOi9pmwIc4T1P8FdQCirnVJJL-Iu50tKwMuPzyAwrnPM0USyoGtNEt0BNkDycbGcmDEnoamY28MtBDwIGeuaKp7CKygh_unGPMxNRncFMPD24AqbIIt4P7jK13UPAg-X0N_B-N-I7xNuy2lnr0VmXkqNqA6QgnvjFfpYvhHI_DBW2DoR2DImTWsfe-0z7Ws9LZGVB4DxH5Zu0qRKrktSAQwI5YTry2yiB9hGBVavK6KS0lbx0G_q0nTGl1RceEODFE_SyWWwuEO2zF57UDg5mIps4ZqAWw0L8Pvha140IU9xMXPANKjoOWYGFc99sktD7rrt8X5hlgbOcvbh5-6JAsBbymr_XR74MPIljeKwnyIs6waLchCByeyNFP8UWGCV&amp;q_datetime_utc=2026-03-01T23%3A17%3A45&amp;ticket_price=1061&amp;quote_id=-4693753882121132640&amp;utid_state=1&amp;channel=iphone&amp;price_without_closed_user_group=1268&amp;tm_place_name=Quezon+City&amp;deeplink_data=eyJmaWVsZHMiOnsic2lnbmF0dXJlIjoiMDQ2NTA3ODg3ZTM3ODRiMjQxMGJlNjE2YTA0ZmY2MTkiLCJibG9ja19pZCI6InYxX0NnRXRFTXdDR2lnS0hUSXdNall0TURNdE1ESlVNREE2TURBNk1EQXVNREF3S3pBM09qQXdFQUVZM3dFb0FUZ0JJZ0lJQVE9PV9DaWtJOW9DUXFnZ1FBaGpzN2I3SUFTRDREU2prbFFFd0Frb05NelkxUkRFd01GQmZNVEF3VUZDWUJSSUhDQUVpQS9JTkRob0VLQUl3QVNJRUNBSVlBZz09In19&amp;utid=66cfe28f-f239-284a-9292-5ee590a3bdf0&amp;tm_stars=2&amp;client_id=skyscanner_app&amp;redirect_delay=1000&amp;price_policy=2&amp;pre_redirect_id=d932e70e-45a5-cc77-b245-2e7fc10a5846&amp;tm_city_code&amp;max_price=1409&amp;guests=1&amp;request_id=d932e70e-45a5-cc77-b245-2e7fc10a5846&amp;tm_country_code=PH</t>
  </si>
  <si>
    <t>14.722014, 121.040398</t>
  </si>
  <si>
    <t>Hotel Sogo, Quirino Highway, Santa Monica, 5th District, Quezon City, Eastern Manila District, Metro Manila, 1117, Philippines</t>
  </si>
  <si>
    <t>wifi, elevator, air_conditioning, internet_access, 24-hour_front_desk_service, smoking_areas, multilingual_staff, room_service, safe_deposit_box, television, shower, luggage_storage, complimentary_bottled_water, wake-up_call</t>
  </si>
  <si>
    <t>Hotel Sogo - Novaliches</t>
  </si>
  <si>
    <t>www.skyscanner.com.ph/hotel_deeplink/4.0/PH/en-US/PHP/h_ad/216994869/2026-03-02/2026-03-03/hotel/hotel/hotels?legacy_provider_id=22&amp;rooms=1&amp;closed_user_group=general&amp;hb_data=3N27QaKn5kc1UEGIrKHo_eAKpYnzgGSkvfLnqdcPiuYBP47OON8qLSPfJvchSjjmmFkZ_TgELYwSxn1VF-YpJi73Ss2IKEyOG_cn92dzFoPxg7qjN3nEhN64GrDx12COGSDoPB2oGj_6ps8WuMAo5uqTSYwF_yUt20mccDIS8g-dTJ4VzpjyagDDTBUk5yUW7ixLYOfduM1Jn-JYTnBE22z2yubKSMnqDNDc7DIwP_QKx_Ofr3TB75OB-H2ause6PE_Z94aSe0Y5xlWOdtGZgp4T7Vull_37mOYkDAh_XFruptFfB6FZYI5Bt4OICKFu7C9SDJZNQ_pamLh-HfC05JC4tGhYyipbuwuJL_eSGpSJ3GMcxXnAy2hGGH5s1bGEfAV3z4Gcdc-WrCGYObR6RZIPW4aiS63qz3JwJUyGbP-X&amp;q_datetime_utc=2026-03-01T23%3A17%3A46&amp;ticket_price=1607&amp;quote_id=9051691725019644180&amp;utid_state=1&amp;channel=iphone&amp;price_without_closed_user_group=2313&amp;tm_place_name=Quezon+City&amp;deeplink_data=eyJmaWVsZHMiOnsic2lnbmF0dXJlIjoiN2Y2YWIwNDVhMWRhMzc2ZTNlNGExYTY5YWYyN2VlMTgifSwidXJsIjoiaHR0cHM6Ly93d3cuYWdvZGEuY29tL3BhcnRuZXJzL3BhcnRuZXJzZWFyY2guYXNweD9jaWQ9MTg0NjM4MyZoaWQ9NDc5NzY0MjkmY3VycmVuY3k9UEhQJmNoZWNraW49MjAyNi0wMy0wMiZjaGVja291dD0yMDI2LTAzLTAzJk51bWJlcm9mQWR1bHRzPTEmTnVtYmVyb2ZDaGlsZHJlbj0wJlJvb21zPTEmbWNpZD0zMDM4Jm1hc3RlclJvb21JZD03NjQ0MDUxMDImbXB0PVVWaEhObkJNV0RoeGFXTkJUVzQxVHpWb1ZsbHNVV00xWWpZMlYwcFhRbVUxUzFOWFFWQlZhRE5VVUVsWVMwUm1TamRsVWtWdVNGcHJMMVV6VkUwMk9YcHpjMVp1YUVNdlNYcFFSblpuUFQwJlRvdGFsUHJpY2U9MTYwNi41MSZUb3RhbFRheD0xNzIuMTMmVG90YWxGZWU9MC4wMCZUb3RhbFN1cmNoYXJnZT0wJm1jdXI9UEhQIn0%3D&amp;utid=9ecc8a3c-d29a-f564-0178-8421cba880e3&amp;tm_stars=0&amp;client_id=skyscanner_app&amp;redirect_delay=1000&amp;price_policy=2&amp;pre_redirect_id=2b90c69f-3be2-4349-d80d-d861c82ca07c&amp;tm_city_code&amp;max_price=1607&amp;guests=1&amp;request_id=2b90c69f-3be2-4349-d80d-d861c82ca07c&amp;tm_country_code=PH</t>
  </si>
  <si>
    <t>14.7086638, 121.0356831</t>
  </si>
  <si>
    <t>Governor Street, Santa Monica Village, Gulod, 5th District, Quezon City, Eastern Manila District, Metro Manila, 1509, Philippines</t>
  </si>
  <si>
    <t>Vine Residences Staycation</t>
  </si>
  <si>
    <t>www.skyscanner.com.ph/hotel_deeplink/4.0/PH/en-US/PHP/h_bc/116838858/2026-03-02/2026-03-03/hotel/hotel/hotels?legacy_provider_id=13&amp;rooms=1&amp;hb_data=IRe8GTv2h6Oq9RooOszlUc5N_t9-tptHQC21BB6Skq0dgnekNVY8y_70HF0cl_fWvgFaYOszWnIQkFLG4oPoj3xfP57iLaqcipM_w0fZ4M9bIl62eITcSHhclZIf4URddION81MAW71BlVEvFXDR0TTTdHP5O5xPrJO_vDz-fHrL9DmBdvW17Z-xWb0qT-Y2u2-JyzF5E-PkrCNoiWmWJ8z9G1Si21n_gseyjO3rdQQbuXl7ZRrviapBpykwTsWlAr03AaovMKjmT03yjMepy2No0adfoyzhuvUFDpaXb3nvZUnQ1oij0FvyWexDCZDfPYTPZwJ5_B6Yu3X7gnhw8OiGTnwYlaWywAMuqLkpMWU-3EEi3Pr_VQZbuOky_UKNR8NEQUWY1A0L0H7ehcA-nie8NdLiUrAWBVdZ6SYkitzDu7youyo%3D&amp;q_datetime_utc=2026-03-01T23%3A17%3A48&amp;ticket_price=2411&amp;quote_id=5159997817800150153&amp;utid_state=1&amp;channel=iphone&amp;tm_place_name=Bancaobancao&amp;deeplink_data=eyJmaWVsZHMiOnsic2lnbmF0dXJlIjoiZWQ0Yjc2ZGU3ZjYzMjljOTNmNjYyMTE0NGJlZTE1NjMiLCJibG9ja19pZCI6InYxX0NnRXRFUGJhQVJvb0NoMHlNREkyTFRBekxUQXlWREF3T2pBd09qQXdMakF3TUNzd056b3dNQkFCR044QktBRTRBU0lDQ0FFPV9Da1VJaUozbzJnVVFBaUFDTUFKS0RUTTJOVVF4TURCUVh6RXdNRkJRN0xVRGVpUmlOV0UyWVdGaFpDMWlNelJtTFRsbU9UVXRNbVF4TXkxbFlUa3pNREF5TVRkbU0ySVNBZ2dCR2dZWUFTZ0NNQUVpQkFnQ0dBST0ifX0%3D&amp;utid=7348169b-6c6e-a1d0-2557-7cb2f5c07385&amp;tm_stars=3&amp;client_id=skyscanner_app&amp;redirect_delay=1000&amp;price_policy=2&amp;pre_redirect_id=5f7caf80-1496-66d2-c3c2-5e51b01ec199&amp;tm_city_code&amp;max_price=3719&amp;guests=1&amp;request_id=5f7caf80-1496-66d2-c3c2-5e51b01ec199&amp;tm_country_code=PH</t>
  </si>
  <si>
    <t>14.6462122, 121.052959</t>
  </si>
  <si>
    <t>Bancaobancao</t>
  </si>
  <si>
    <t>parking, wifi, elevator, air_conditioning, non-smoking, internet_access, 24-hour_front_desk_service, smoking_areas, massage, iron, spa, multilingual_staff, room_service, restaurant, safe_deposit_box, business_center, meeting_facilities, banquet_service, desk, shower, fitness_center, luggage_storage, tours, airport_shuttle, photocopier, fax, concierge, sauna, ticket_office, wake-up_call</t>
  </si>
  <si>
    <t>7.7 miles from Smart Araneta Coliseum in Manila, Vine Residences Staycation features accommodations with access to an open-air bath. Free Wifi is offered throughout the property and private parking is available on site.</t>
  </si>
  <si>
    <t>Fersal Hotel - Puerto Princesa</t>
  </si>
  <si>
    <t>www.skyscanner.com.ph/hotel_deeplink/4.0/PH/en-US/PHP/h_ad/116838858/2026-03-05/2026-03-06/hotel/hotel/hotels?legacy_provider_id=22&amp;rooms=1&amp;closed_user_group=general&amp;hb_data=sQUJu2611LctxDfIjWD0tdCkwlvIceFULRTAA0rtNRSsjo3LSn_RwelVRYv98P369kluibE7-Ru8LeUAwMmKdttswnK3yKRpJnzZ__APOeLpT4-wG3YrorDH_0iLviGbg9BFytntFJZoipSN9wS23f_g0QltwA7a9DlZIonI-1NgqVZkwCQgKAh5eZuuj0Mf1lRNbtTtv_Uw6Y2RadPMMj58MeIeXJAMW3JLzZRwliCqwe0RGdWGqhUrvr_LFJ6ppUR6EtjT23gtHlurYWjO41SW1tCknVzS8f1ZtTJBBN7eThX488Y0oQBpAjsp2e07JS87u-nnr02UnZa-ouJMG8kLnTBnGMqs_G3bySIm3_YA89GvpPlBrnCFh6V7Dmlsjd3krsU6ZWYoWc3D6IzaHnRwhafuaaza7Gx7T56KnrHd&amp;q_datetime_utc=2026-03-05T14%3A19%3A32&amp;ticket_price=1988&amp;quote_id=9154329252677426238&amp;utid_state=1&amp;channel=iphone&amp;price_without_closed_user_group=3841&amp;tm_place_name=Bancaobancao&amp;deeplink_data=eyJmaWVsZHMiOnsic2lnbmF0dXJlIjoiOTA2OGUwZjQ3YTlmMmU0YzFlZDIyNmE0MmYwYTk3YmYifSwidXJsIjoiaHR0cHM6Ly93d3cuYWdvZGEuY29tL3BhcnRuZXJzL3BhcnRuZXJzZWFyY2guYXNweD9jaWQ9MTg0NjM4MyZoaWQ9NDcwNDk3JmN1cnJlbmN5PVBIUCZjaGVja2luPTIwMjYtMDMtMDUmY2hlY2tvdXQ9MjAyNi0wMy0wNiZOdW1iZXJvZkFkdWx0cz0xJk51bWJlcm9mQ2hpbGRyZW49MCZSb29tcz0xJm1jaWQ9MjgwMzMmbWFzdGVyUm9vbUlkPTMzNDYyNTUmbXB0PWVWQTVSVGRZVWxKWldUbFZWQzk2ZVVneWRDODBXVWxWVnpKV1YxWkxNbWxHTlRONGRGcENRVXhSTjIxTmQzWlpjWGxMTDNOS1dFdEJSbmxNYldGTFJWcGtlbGRpV0M5U01qTm9UQSZUb3RhbFByaWNlPTE5ODcuODImVG90YWxUYXg9MjAwLjgwJlRvdGFsRmVlPTE3MC45MSZUb3RhbFN1cmNoYXJnZT0wJm1jdXI9UEhQIn0%3D&amp;utid=7ebe206a-8d10-839a-97fc-31b505a8be44&amp;tm_stars=3&amp;client_id=skyscanner_app&amp;price_policy=2&amp;pre_redirect_id=1bb25f89-9772-c765-a35c-b74f3be254bb&amp;tm_city_code&amp;max_price=3717&amp;guests=1&amp;request_id=1bb25f89-9772-c765-a35c-b74f3be254bb&amp;tm_country_code=PH</t>
  </si>
  <si>
    <t>14.736493, 121.0666973</t>
  </si>
  <si>
    <t>Fersal Hotel, Rizal Avenue, Maningning, Maunlad, San Miguel, Puerto Princesa, Mimaropa, 5300, Philippines</t>
  </si>
  <si>
    <t>With a stay at Fersal Hotel Puerto Princesa in Puerto Princesa (Puerto Princesa City Centre), you'll be within a 15-minute walk of Immaculate Conception Cathedral and Palawan Special Battalion WW2 Memorial Museum. This spa hotel is 1 mi (1.6 km) from Palawan Heritage Center and 1 mi (1.7 km) from NCCC Mall Palawan.
Relax at the full-service spa, where you can enjoy massages. This hotel also features complimentary wireless internet access, concierge services, and a banquet hall.
Satisfy your appetite for lunch or dinner at Inn Cafe, a restaurant which specializes in Filipino cuisine, or stay in and take advantage of the room service (during limited hours). Buffet breakfasts are available daily from 7:00 AM to 10:00 AM for a fee.
Featured amenities include a business center, complimentary newspapers in the lobby, and dry cleaning/laundry services. A roundtrip airport shuttle is provided for a surcharge during limited hours, and free self parking is available onsite.
Make yourself at home in one of the 90 air-conditioned rooms featuring refrigerators and LCD televisions. Complimentary wireless internet access keeps you connected, and cable programming is available for your entertainment. Private bathrooms with showers feature complimentary toiletries and slippers. Conveniences include safes and desks, and housekeeping is provided daily.</t>
  </si>
  <si>
    <t>H&amp;H Staycation</t>
  </si>
  <si>
    <t>https://www.google.com/maps/place/Penthouse+by+the+North/data=!4m11!3m10!1s0x3397b9d12b8d749b:0xf7f7f210481ae700!5m3!1s2026-03-01!4m1!1i2!8m2!3d14.6758993!4d121.0884256!16s%2Fg%2F11vwfqsypc!19sChIJm3SNK9G5lzMRAOcaSBDy9_c?authuser=0&amp;hl=en&amp;rclk=1</t>
  </si>
  <si>
    <t>14.6758993, 121.0884256</t>
  </si>
  <si>
    <t>Almaciga Street, Tivoli Greens, Batasan Hills, 2nd District, Quezon City, Eastern Manila District, Metro Manila, 1126, Philippines</t>
  </si>
  <si>
    <t>Penthouse by the North</t>
  </si>
  <si>
    <t>https://www.google.com/maps/place/Casa+de+Teresa/data=!4m11!3m10!1s0x3397b9000827c01b:0x1d5640f15a49ea98!5m3!1s2026-03-01!4m1!1i2!8m2!3d14.6746203!4d121.0882205!16s%2Fg%2F11lnpwzpsr!19sChIJG8AnCAC5lzMRmOpJWvFAVh0?authuser=0&amp;hl=en&amp;rclk=1</t>
  </si>
  <si>
    <t>14.6746203, 121.0882205</t>
  </si>
  <si>
    <t>Don Antonio Drive, Matandang Balara, 3rd District, Quezon City, Eastern Manila District, Metro Manila, 1119, Philippines</t>
  </si>
  <si>
    <t>Casa de Teresa</t>
  </si>
  <si>
    <t>www.skyscanner.com.ph/hotel_deeplink/4.0/PH/en-US/PHP/h_bc/223170054/2026-03-02/2026-03-03/hotel/hotel/hotels?legacy_provider_id=13&amp;rooms=1&amp;closed_user_group=apps&amp;hb_data=kiVgJ4UQQJtfLTwEOaGiyrYbcgnMRrRoyqE4WbgJVo0ZTPGtjFeDsc9BVqt75xy4IohIyzOdLWSkDPVsFyzLG-nbrFtSTJwRvoIvtN80agknVZThC0w4cyZ_MfD4j1zP9Gv4fDxonANkKF9szaJK_5nssrv6OoQe1Ny6cX90HpdpaCRhbKEiAkYlbfab9-gFXAbslc3SBojoG4fNxCk3wYULoLQSaPXSFfCaNX-DzofVI_ynt4dGFwbamaEOGLmYqVX-CI2OWlb8Inh4AmU7dTlyF6cwF8BgAD4No6z7XzcBZAwj65c--vaVPHT94_2J9tujzBgoCG3HUstRu5u_8o0YwTbVYAh_7hHXbh7_ApPlOovbj2hn6ETMtHsmmp7Il8dGJNNFckWPhTn11PJXNjGMNHO8zL2bftPbjKJBZ3L3p2xZ&amp;q_datetime_utc=2026-03-01T23%3A17%3A49&amp;ticket_price=1615&amp;quote_id=4100530728018894329&amp;utid_state=1&amp;channel=iphone&amp;price_without_closed_user_group=1963&amp;tm_place_name=Quezon+City&amp;deeplink_data=eyJmaWVsZHMiOnsic2lnbmF0dXJlIjoiYjM0NTIxODBhZGNiZGUwMmFlYjQ3NWY1ZjczOGIxZmMiLCJibG9ja19pZCI6IjEzOTI2NTU2MDFfNDExMjE4MjczXzJfMF8wIn19&amp;utid=ed3926b0-f292-5098-622c-6cc633254256&amp;tm_stars=2&amp;client_id=skyscanner_app&amp;redirect_delay=1000&amp;price_policy=2&amp;pre_redirect_id=94070eaa-ec77-111a-3c5f-ff3efdd83ae6&amp;tm_city_code&amp;max_price=1773&amp;guests=1&amp;request_id=94070eaa-ec77-111a-3c5f-ff3efdd83ae6&amp;tm_country_code=PH</t>
  </si>
  <si>
    <t>14.736554, 121.0645636</t>
  </si>
  <si>
    <t>Function Room, Quirino Highway, Pasong Putik Proper, 5th District, Quezon City, Eastern Manila District, Metro Manila, 1118, Philippines</t>
  </si>
  <si>
    <t>Jenny's Place Trees Residences</t>
  </si>
  <si>
    <t>www.skyscanner.com.ph/hotel_deeplink/4.0/PH/en-US/PHP/h_ad/223067419/2026-03-02/2026-03-03/hotel/hotel/hotels?legacy_provider_id=22&amp;rooms=1&amp;closed_user_group=general&amp;hb_data=r44PTNe8Qi21goYbugLh0UrogA2p-Zesya6C-oOmEciIBWwI6fKdJtuTBqJL26kI4u7NrPqC9sNjS68dR4c56A5d-_Sspcm7RWtdmPBy2qtWF219A70DeO2SCLLeng_UaKhnlyW5DDNpktdR7WRCP8Ze10k5EvVsYJyvZS4db9A4wlm6-wlt2LSrkZzVcYTtnDAkKVN4r65ISNwUk-b_WaVZ5aCXeKHuWEqGMHdsKp4amfTpkXTA_uZf4YbDPnrEJcHNUg5FxMHOVX3AityzlEbgUnqvQE6Z46FX6L03f3fpj8J6rjMHYW8Yx-VMl9qXm96TnZHrVxspRffQjCG0bQcNwiiUYWBC44Z3QppYPBbJr4i-PQbP8qXrNeqYGtyDceGTORSCNVpsg_u4OZtdUVNqWHGZOFkFnV_jyDFz23f_&amp;q_datetime_utc=2026-03-01T23%3A17%3A49&amp;ticket_price=2540&amp;quote_id=1047258704197954899&amp;utid_state=1&amp;channel=iphone&amp;price_without_closed_user_group=2905&amp;tm_place_name=Quezon+City&amp;deeplink_data=eyJmaWVsZHMiOnsic2lnbmF0dXJlIjoiZmY4YWUzNTk1OWIwYjUxNDAwZjI0ZDUwMjdiZDQ4ZjgifSwidXJsIjoiaHR0cHM6Ly93d3cuYWdvZGEuY29tL3BhcnRuZXJzL3BhcnRuZXJzZWFyY2guYXNweD9jaWQ9MTg0NjM4MyZoaWQ9NDkzOTk2MjQmY3VycmVuY3k9UEhQJmNoZWNraW49MjAyNi0wMy0wMiZjaGVja291dD0yMDI2LTAzLTAzJk51bWJlcm9mQWR1bHRzPTEmTnVtYmVyb2ZDaGlsZHJlbj0wJlJvb21zPTEmbWNpZD0zMDM4Jm1hc3RlclJvb21JZD0xMjUwMjI1NjA2Jm1wdD1NRWd5VlZCTU5rVkRNRE52UldGWFZUSmhlbm95UWpsT0swUlJlbmx1V1hreWRrbG9jRGM0YTJwR1VXazBObkp0UVNzMU1qbFNVMmMyWTA0M01HODFWWFV2YUVvM1RVdEZZU3RKWVdGblBUMCZUb3RhbFByaWNlPTI1NDAuMTYmVG90YWxUYXg9MjcyLjE2JlRvdGFsRmVlPTAuMDAmVG90YWxTdXJjaGFyZ2U9MCZtY3VyPVBIUCJ9&amp;utid=a0125923-4458-1132-9218-44fc4a48f220&amp;tm_stars=0&amp;client_id=skyscanner_app&amp;redirect_delay=1000&amp;price_policy=2&amp;pre_redirect_id=64cbf732-02d0-880a-930a-68e762d43679&amp;tm_city_code&amp;max_price=4032&amp;guests=1&amp;request_id=64cbf732-02d0-880a-930a-68e762d43679&amp;tm_country_code=PH</t>
  </si>
  <si>
    <t>14.6642555, 121.0681123</t>
  </si>
  <si>
    <t>Tandang Sora-Commonwealth Overpass, Culiat, 6th District, Quezon City, Eastern Manila District, Metro Manila, 1128, Philippines</t>
  </si>
  <si>
    <t>elevator, air_conditioning, non-smoking, smoking_areas, business_center</t>
  </si>
  <si>
    <t>Amina Plaza and Residences</t>
  </si>
  <si>
    <t>www.skyscanner.com.ph/hotel_deeplink/4.0/PH/en-US/PHP/h_bc/223067419/2026-03-02/2026-03-03/hotel/hotel/hotels?legacy_provider_id=13&amp;rooms=1&amp;closed_user_group=apps&amp;hb_data=k6-8hqD30aasJ-XoJtMx7MPmWR50Ba__rKV7FdlkGFHyiU24_npNVX886f1DOUmAHeMNkmVuVa-LmeqfgRknOEd6n3iJ_wdtBYUsloJcXYBIH_7rV_ihmbRZjJ6cAOczNPjH7-oXSH4y4mWv7eNqbRzEhVZE8tBo9f4ClZy4EEx2vr94OFOeDOzJZL0tIRAYFN1XsMs0ZShzsLdZ_4H5kH8WtOyNdum68ZDu8iqvOJT5cxre_MAPYWhkII_JPD-KJ_hIUVdTFT2U0w78VCASn30OyJPP8zOt23tKKwLt2GKju9SH_YYElBneSOVqteGZXWKaHZwl1EUmJNJsARaBTdLPCqRGzcUGRs2bok0D3bWJvdQhxrGkEFFVVnw2_E5AIpLc8Qh7coGczeLjrNN3I3kFgynmjjSLKMLAz270Z1XZjyAo5uo%3D&amp;q_datetime_utc=2026-03-02T00%3A00%3A39&amp;ticket_price=2313&amp;quote_id=3722597268009181240&amp;utid_state=1&amp;channel=iphone&amp;price_without_closed_user_group=2812&amp;tm_place_name=Quezon+City&amp;deeplink_data=eyJmaWVsZHMiOnsic2lnbmF0dXJlIjoiMTM3ZmRmNjY2YzIxMGM0YzZlNjRhYmFhYWRlZTEwZTciLCJibG9ja19pZCI6IjEzNzEzNjE1MDFfNDA5MzQwNjM0XzFfMF8wIn19&amp;utid=ef02b81a-f587-f806-32db-ceaba964be61&amp;tm_stars=0&amp;client_id=skyscanner_app&amp;redirect_delay=1000&amp;price_policy=2&amp;pre_redirect_id=d8e989ab-3d1c-6fc2-985e-c73c3cb5bbb5&amp;tm_city_code&amp;max_price=4032&amp;guests=1&amp;request_id=d8e989ab-3d1c-6fc2-985e-c73c3cb5bbb5&amp;tm_country_code=PH</t>
  </si>
  <si>
    <t>Amina Plaza and Residences enjoys a location in Manila, 4.5 miles from Smart Araneta Coliseum and 7.2 miles from SM Megamall. The property is around 7.4 miles from Shangri-La Plaza, 7.9 miles from Malacanang Palace, and 8.8 miles from Intramuros.</t>
  </si>
  <si>
    <t>North Pointe Residences</t>
  </si>
  <si>
    <t>www.skyscanner.com.ph/hotel_deeplink/4.0/PH/en-US/PHP/h_ad/136426470/2026-03-02/2026-03-03/hotel/hotel/hotels?legacy_provider_id=22&amp;rooms=1&amp;hb_data=7IopzU5w0kb-F1xbI_U6_DJPH-rfhRbYNPFtCMkp9g_6WYgb2jwRNJhUAnh-bXau4xvNOb52-j8wFV6ftG7N-m0bGQJdMCSrIRXs5_Rimu3UOXOi3YrvffVvovD2bbmeHtNiwYlAP0kXhPtfzeYzUrrLVNuMPgphDAsXNBHzE8mTfG9TwOKZth2W7Gw-E5uhYr6TpRGmUqUyc0lCSPQcsI-zrx3eT_maruOIYCCx4O7OJEptv6iFTtqRuKO_5hym22NA5q02vy8jzAeseQdsxT40ZNyrkP6VgtAtM031I8rF1NIt3HD-g5roHCpq0HGck1YZ8bojUVxWVZPvui4j37iDir0ut8zMJLXKFa5kXsUvJDMfgpPIh5XSfjVf5tWSHS9cd8pNNm3fqAqxsSVe6j_MxTH5yRrSwUK0iNsrIFHN&amp;q_datetime_utc=2026-03-01T23%3A17%3A56&amp;ticket_price=1957&amp;quote_id=1671872987822275117&amp;utid_state=1&amp;channel=iphone&amp;tm_place_name=Quezon+City&amp;deeplink_data=eyJmaWVsZHMiOnsic2lnbmF0dXJlIjoiZjJkOTNiZjRlNjYyZTExMGZkODdjNDIxOGRkNmIyMTQifSwidXJsIjoiaHR0cHM6Ly93d3cuYWdvZGEuY29tL3BhcnRuZXJzL3BhcnRuZXJzZWFyY2guYXNweD9jaWQ9MTg0NjM4MyZoaWQ9MTAzMTAzNyZjdXJyZW5jeT1QSFAmY2hlY2tpbj0yMDI2LTAzLTAyJmNoZWNrb3V0PTIwMjYtMDMtMDMmTnVtYmVyb2ZBZHVsdHM9MSZOdW1iZXJvZkNoaWxkcmVuPTAmUm9vbXM9MSZtY2lkPTMzMiZtYXN0ZXJSb29tSWQ9NTk4Mzg2MiZtcHQ9VkRsalNUVjJSbmx4TW5ObFFWRlNla2c0ZW1ZclQxaGFjazV1YUhWeFYwMTVaRkV2YUUxUGJrcE9ha2R1VVRocVYxQXdhRVpoZDBSc1pXeDVTVm9yTldWRWNFSkRURzAwTlV0MFJBJlRvdGFsUHJpY2U9MTk1Ni45NCZUb3RhbFRheD0yMjIuMDcmVG90YWxGZWU9MC4wMCZUb3RhbFN1cmNoYXJnZT0wJm1jdXI9UEhQIn0%3D&amp;utid=9cd4f9c5-33ee-5d33-39d2-f57db36311b4&amp;tm_stars=3&amp;client_id=skyscanner_app&amp;redirect_delay=1000&amp;price_policy=2&amp;pre_redirect_id=a2944e1f-dd40-73ef-956d-6f1b9e84d729&amp;tm_city_code&amp;max_price=5106&amp;guests=1&amp;request_id=a2944e1f-dd40-73ef-956d-6f1b9e84d729&amp;tm_country_code=PH</t>
  </si>
  <si>
    <t>14.6294846, 121.0314427</t>
  </si>
  <si>
    <t>Privato Hotel, Scout Castor Street, Laging Handa, Scout Area, Diliman, 4th District, Quezon City, Eastern Manila District, Metro Manila, 1103, Philippines</t>
  </si>
  <si>
    <t>Executive Twin Room</t>
  </si>
  <si>
    <t>Privato Hotel Quezon City</t>
  </si>
  <si>
    <t>www.skyscanner.com.ph/hotel_deeplink/4.0/PH/en-US/PHP/h_ct/213620414/2026-03-02/2026-03-03/hotel/hotel/hotels?legacy_provider_id=31&amp;rooms=1&amp;closed_user_group=general&amp;hb_data=Iqhg5CAM447Gvp92NFjhCbfhZMubob2JuJPBOChsUC5Ca3YTiVMj_niqYrCdWz0KrfzSVIHWxHT-Hbicg5wiwK8NutZj_z5mE9k4MfOJ2UCiWK__ROoGQtEGMaCDvW_MyLnI_mRCHol188XJywHSavTR10VaFN5kskTT1RrHgkJ73pS5xM5xiXOUCvh3Ti1D5VgmPN7otQQ4FVPU8TIjZFoMo1s5snXRg4ARhXjDW8NX32hQzu8gtbUUQj1Weven2sRmUkREzDA9KhtyydTjYNlCdYBF8L7KAhghuLTtwDFzdUo0et9U75liNZEwxJ3pjbLXTHls-H1p6dyr2dItlb41NwnnjdW9wVgTer6I_AzlRdZzA91VwETbC9Qxd4ZKyANFtgkZnJOudHa3IMOnLRzQ7uQrNeeAkErLLsgKqA%3D%3D&amp;q_datetime_utc=2026-03-01T23%3A17%3A57&amp;ticket_price=1524&amp;quote_id=3150738987973187000&amp;utid_state=1&amp;channel=iphone&amp;price_without_closed_user_group=1717&amp;tm_place_name=Quezon+City&amp;deeplink_data=eyJmaWVsZHMiOnsic2lnbmF0dXJlIjoiMTM2OWQ3NzdmYTM0MGI1MmZjMmYwM2Y1NTkyMzEzNGUifSwidXJsIjoiaHR0cHM6Ly9waC50cmlwLmNvbS9ob3RlbHMvcmVkaXJlY3Q%2FaG90ZWxpZD03MjExMDI5OCZjaXR5PTYxMDIxJkFsbGlhbmNlaWQ9MTI2MDcmc2lkPTg4ODgzMiZjaGVja2luPTIwMjYtMDMtMDImY2hlY2tvdXQ9MjAyNi0wMy0wMyZzaG9wcGluZ2lkPTIzOTFjMGQ0NWQzZTRiNmM4NWNjZmRhZGY5M2Y0NjJlJmFkdWx0PTEmY2hpbGRyZW49MCZhZ2VzPSZsYW5ndWFnZT1lbnBoJmxvY2FsZT1lbl9QSCZyb29taWQ9MTA2OTg5MzIxNyZzd2lkPTAmcGF5PVBQJmZndD0xJmlzX3NwPVEyJmNybj0xJmN1cnI9UEhQJndrcD0xJnN0YW5kPUg0c0lBQUFBQUFBQV93QUhBZmotQ213S0FoZ0JFZ1FJQVJBQUdtQUk0WXlWX2dNWUFEQUFPSkVTbUFIYW9iRWlxQUVBdUFFQ3dBRUEwUUd1Ui1GNkZFU1VRT0VCQUFBQUFBRFFsMERvQWVPczh0b0JpQUlnaVFRQUFBQUFBQUFBQUtBRUJxb0VEQWphRHhFcFhJX0M5U2hvUUtFRkFBQUFBQURRZDBBYUlESXpPVEZqTUdRME5XUXpaVFJpTm1NNE5XTmpabVJoWkdZNU0yWTBOakpsSUFRb3dJLVR6UVpJQVZJR1pqWXlOalZqV2h3S0ExQklVQkVRV0RtMHlIYS1QeG9EVUVoUUlSQllPYlRJZHI0X1lnVmxibDlRU0dpNUZIQUJlQUNLQVFkSUFYZ0F5QUVCcWdFQThnRWlNak01TVdNd1pEUTFaRE5sTkdJMll6ZzFZMk5tWkdGa1pqa3paalEyTW1WZk1KSUNBVFNhQWdBQUFBRF9fd0VBQVBfX3VzMmN5UWNCQUFBIn0%3D&amp;utid=d9a3a3a7-5442-2fa8-165c-8cc631a36acf&amp;tm_stars=0&amp;client_id=skyscanner_app&amp;redirect_delay=1000&amp;price_policy=2&amp;pre_redirect_id=9a9f6061-4df6-fd12-86a2-307619bc4ae5&amp;tm_city_code&amp;max_price=1735&amp;guests=1&amp;request_id=9a9f6061-4df6-fd12-86a2-307619bc4ae5&amp;tm_country_code=PH</t>
  </si>
  <si>
    <t>14.655597, 121.0351157</t>
  </si>
  <si>
    <t>Hotel Sogo, Road 1, Bagong Pag-asa, Bago Bantay, 1st District, Quezon City, Eastern Manila District, Metro Manila, 1100, Philippines</t>
  </si>
  <si>
    <t>wifi, elevator, air_conditioning, internet_access, 24-hour_front_desk_service, multilingual_staff, room_service, television, shower, luggage_storage, complimentary_bottled_water</t>
  </si>
  <si>
    <t>Hotel Sogo - Mindanao Ave.</t>
  </si>
  <si>
    <t>www.skyscanner.com.ph/hotel_deeplink/4.0/PH/en-US/PHP/h_ct/134134143/2026-03-02/2026-03-03/hotel/hotel/hotels?legacy_provider_id=31&amp;rooms=1&amp;hb_data=zFN4BIUtPWMyQmklRApfv_TsL3tR4KGuWl_SO_egFr9rDs_ntcxJ_SgTS1ku0ByFz61JyrEj-_kQn3ZPofmZoXOmS_TpwTZfqkp5KBTWFA_PJmZt1dGYNCC_8t0cI85SxNKPvFroTEMEMCEthIvvvNP2PUGpYdv6ibUKtYimG9qmtazlqyZ_po6vCkJL8QgUbPREJTDVrTcMaUZalJ2bA1xgSI5liJ1T6igEBSgML7VoorNS5nd-WCwxYlpXHfCasuX4NFNw8czKyY-Ejffk5N8vuR16y36_6eOCASibosVGAbpMKxkothjaKqtN5v4O5_EnjMP6J_Ohz1XDlZu5qNADfUM76fB7F2alMfTmAskOC3njt-eOzwWC225vvewfLaRXj81dQ-K4qAZivA7ac81KP1qtPTbjVdBEBUkZYQ%3D%3D&amp;q_datetime_utc=2026-03-01T23%3A17%3A54&amp;ticket_price=3808&amp;quote_id=3932613013767572755&amp;utid_state=1&amp;channel=iphone&amp;tm_place_name=Quezon+City&amp;deeplink_data=eyJmaWVsZHMiOnsic2lnbmF0dXJlIjoiNmZmNWYzNjA0ZmJkNWQxMjJkODZjMTM3ZGQ2M2I0ODUifSwidXJsIjoiaHR0cHM6Ly9waC50cmlwLmNvbS9ob3RlbHMvcmVkaXJlY3Q%2FaG90ZWxpZD0xMjg0MzI1JmNpdHk9NjEwMjEmQWxsaWFuY2VpZD0xMjYwNyZzaWQ9ODg4ODMyJmNoZWNraW49MjAyNi0wMy0wMiZjaGVja291dD0yMDI2LTAzLTAzJnNob3BwaW5naWQ9MjM5MWMwZDQ1ZDNlNGI2Yzg1Y2NmZGFkZjkzZjQ2MmUmYWR1bHQ9MSZjaGlsZHJlbj0wJmFnZXM9Jmxhbmd1YWdlPWVucGgmbG9jYWxlPWVuX1BIJnJvb21pZD0xNzg3NzQzMTIzJnN3aWQ9MCZwYXk9UFAmZmd0PTEmY3JuPTEmY3Vycj1QSFAmd2twPTEmc3RhbmQ9SDRzSUFBQUFBQUFBX3dBQ0FmMy1DbUFLQWhnQkVnUUlBUkFBR2xRSWs1ZTcxQVlTQVRJWUFERDFFemlqZ2dHWUFlV3hUcWdCQUxnQkFzQUJBTkVCcmtmaGVoUnVxVURoQWVGNkZLN0h3SzFBNkFHWnRJd2VpQUlnaVFRQUFBQUFBQUFBQUtBRUFLRUZQUXJYbzNDZWtrQWFJREl6T1RGak1HUTBOV1F6WlRSaU5tTTROV05qWm1SaFpHWTVNMlkwTmpKbElBUW93SS1UelFaSUFWSUdPV0kyTkRVd1dod0tBMUJJVUJFUVdEbTB5SGEtUHhvRFVFaFFJUkJZT2JUSWRyNF9ZZ1ZsYmw5UVNHaTVGSEFCZUFDS0FRZElBWGdBeUFFQnFnRUhDZ013TWpFUUF2SUJJakl6T1RGak1HUTBOV1F6WlRSaU5tTTROV05qWm1SaFpHWTVNMlkwTmpKbFh6R1NBZ0UwbWdJQUFBQUFfXzhCQUFEX182eTRCek1DQVFBQSJ9&amp;utid=f33b2d49-5874-fce2-3e15-cd2fca139d7b&amp;tm_stars=3&amp;client_id=skyscanner_app&amp;redirect_delay=1000&amp;price_policy=2&amp;pre_redirect_id=49d18bf9-1656-929f-677a-b32149606a78&amp;tm_city_code&amp;max_price=6122&amp;guests=1&amp;request_id=49d18bf9-1656-929f-677a-b32149606a78&amp;tm_country_code=PH</t>
  </si>
  <si>
    <t>14.6595877, 121.0603158</t>
  </si>
  <si>
    <t>Millie's, Commonwealth Avenue, Pook Palaris, UP Campus, Diliman, 4th District, Quezon City, Eastern Manila District, Metro Manila, 1101, Philippines</t>
  </si>
  <si>
    <t>Microtel by Wyndham UP Technohub</t>
  </si>
  <si>
    <t>www.skyscanner.com.ph/hotel_deeplink/4.0/PH/en-US/PHP/h_ad/200825585/2026-03-02/2026-03-03/hotel/hotel/hotels?legacy_provider_id=22&amp;rooms=1&amp;hb_data=r-U69PQ9Rx5vO6FO1XKdtZylFK4JGZt6_q6JwoyCIepyzwJbIGAeLh5lxWZ98qyF-EbzRY0WsHBVW8FDr16aYqrR6w5UTRsfASPJXRYfMOlxhPXk8ZVkegJcgHND6uJvCtdS6ki1ZEam1bMW1S3mY7fqBJE9ipDTLzzWkOCNyiJxdR70IovFf5JU-ThJmupniAfSq-WJI22VrnD9fmrR5SzmKZrMkOPcY1G0JCEtxJeuEtrLwndMo4IQf4my3TlNS5FAgs7L_0U9JgbVbpJ4IcMzOtVruGD_0-4tK1ZNs_BbKwUkADpI-0d6Pj4EB5-rar7byXpS0nt87A54hmVYJzd7xyoNLGkytCzlbX0f4qvelPuai3coPVx5WpuHbsbluCQq9WvW4H53usG9-Eki-TojOtbz9y37mDFRP-Rx2PKn&amp;q_datetime_utc=2026-03-01T23%3A18%3A01&amp;ticket_price=5921&amp;quote_id=-3207951075237354521&amp;utid_state=1&amp;channel=iphone&amp;tm_place_name=Quezon+City&amp;deeplink_data=eyJmaWVsZHMiOnsic2lnbmF0dXJlIjoiNmI2Mjc3MDRiNjZmOGU5NjA3Nzg0ZDA1MDYyYzRjZTgifSwidXJsIjoiaHR0cHM6Ly93d3cuYWdvZGEuY29tL3BhcnRuZXJzL3BhcnRuZXJzZWFyY2guYXNweD9jaWQ9MTg0NjM4MyZoaWQ9NzE5MjY3MyZjdXJyZW5jeT1QSFAmY2hlY2tpbj0yMDI2LTAzLTAyJmNoZWNrb3V0PTIwMjYtMDMtMDMmTnVtYmVyb2ZBZHVsdHM9MSZOdW1iZXJvZkNoaWxkcmVuPTAmUm9vbXM9MSZtY2lkPTMwMzgmbWFzdGVyUm9vbUlkPTg2MjA0MDM0Jm1wdD1VMHhDT0VwV2FFRktTemc1UlZsclIwdEVSR1JwTlhNck4weDNZbXBCTXpCMFdFOHlXazgwY2pkRE9IcEhielE0YVRWa1RIbGlTMVZIS3pCblVXVlpOVzkzVlVKYWVteFJja2h4Y3cmVG90YWxQcmljZT01OTIxLjM1JlRvdGFsVGF4PTc3Mi4zNSZUb3RhbEZlZT0wLjAwJlRvdGFsU3VyY2hhcmdlPTAmbWN1cj1QSFAifQ%3D%3D&amp;utid=df5ca002-eefa-99df-dfef-2a434c7f0838&amp;tm_stars=4&amp;client_id=skyscanner_app&amp;redirect_delay=1000&amp;price_policy=2&amp;pre_redirect_id=aa423b6a-6268-1e81-c312-17cd8da137a6&amp;tm_city_code&amp;max_price=10928&amp;guests=1&amp;request_id=aa423b6a-6268-1e81-c312-17cd8da137a6&amp;tm_country_code=PH</t>
  </si>
  <si>
    <t>14.6559202, 121.0330755</t>
  </si>
  <si>
    <t>Pag-Asa Bypass Road, SM North EDSA, Santo Cristo, Bago Bantay, 1st District, Quezon City, Eastern Manila District, Metro Manila, 1105, Philippines</t>
  </si>
  <si>
    <t>Park Inn by Radisson North EDSA</t>
  </si>
  <si>
    <t>www.skyscanner.com.ph/hotel_deeplink/4.0/PH/en-US/PHP/h_bc/217001266/2026-03-02/2026-03-03/hotel/hotel/hotels?legacy_provider_id=13&amp;rooms=1&amp;closed_user_group=apps&amp;hb_data=2e6C20muUM60F2kG8biJSOkEqkBy7eUlVI67L1W_b9zRrOrb4TgcB_0J0__8Oj5PJQttkV3N1oTtZ9EpFSCOZHSj3S0AhSIGIVHfSz1gYi0HgPoXJAlF9dyYMceaCcr1PHHm7sHl6PQbeZMQd-JBc7Uj7KUciNQAeESnJ4RrhroarQ3Wm-A5VeGXZTw05Qr7wPj9Yt1Rd3SMLpvTb9S7k5DRfgXVqH-G5oqio8DBd2VdIPtkaHsoC0jKvXENOsuI362qvgaIvCRiZeVlUGmut8fU1kDgKDnLxfMiXzJ_OTNs0dy7zkWyVtdmTXwTcrsEyAPkZsxa3G8ZhB920IZjVtnd_YsJDyjop-dK0JQBx_fIMx4HbVYcIz9cQFzErs91EDU8DirmjM86DdflCGGbdmu7v2n-oC6EFiQABqkqftcpeSqo&amp;q_datetime_utc=2026-03-01T23%3A18%3A02&amp;ticket_price=1831&amp;quote_id=-6836386686360030085&amp;utid_state=1&amp;channel=iphone&amp;price_without_closed_user_group=2226&amp;tm_place_name=Quezon+City&amp;deeplink_data=eyJmaWVsZHMiOnsic2lnbmF0dXJlIjoiYTM5MzJhODEwODhiNDExYWZjOTY0MWQxZTBiN2QxM2MiLCJibG9ja19pZCI6IjEzNzA2MTc3MDFfNDA5MjcyNDc1XzJfMF8wIn19&amp;utid=b273cf6a-ae2a-5858-863a-06f66675c97a&amp;tm_stars=0&amp;client_id=skyscanner_app&amp;redirect_delay=1000&amp;price_policy=2&amp;pre_redirect_id=85b36c4c-c462-a7e5-ee94-c40de8f8c637&amp;tm_city_code&amp;max_price=2011&amp;guests=1&amp;request_id=85b36c4c-c462-a7e5-ee94-c40de8f8c637&amp;tm_country_code=PH</t>
  </si>
  <si>
    <t>14.7374633, 121.0658106</t>
  </si>
  <si>
    <t>Trees Residences Tower 16 (Oak Tower) Basement Parking Area, Lily Street, Trees Residences, Pasong Putik Proper, 5th District, Quezon City, Eastern Manila District, Metro Manila, 1118, Philippines</t>
  </si>
  <si>
    <t>A Studio at Trees Residences</t>
  </si>
  <si>
    <t>www.skyscanner.com.ph/hotel_deeplink/4.0/PH/en-US/PHP/h_ad/222801876/2026-03-02/2026-03-03/hotel/hotel/hotels?legacy_provider_id=22&amp;rooms=1&amp;closed_user_group=apps&amp;hb_data=rKW6JsXHgAHCfYvqbt1xiogVP9khet3fgNeve4FwoGrmRuW4ysDlqo_WQAVYke7YMKFE6iQvDvxCdobkp7IOwhzeNDCJCf9KVR-8YYNxGFUq-6N8IC1CFwDa9K69yw8hw0Fd_5tFUA6NCi8xOcTvxpQQpDD_2_C-sVr_7RtxriuikjC95_C00W1LJcJ8esQV0qdyMRhRrWD995z6n5QhD2C60Xp0dVVPoVSc_Er79Kj2GXgCXdS-hSIppGykvcfQgVVB6ctm0EbnOWl_cImkhAcES_wh3lD3krNk7PtV8GN3wHOgEpGO_V--r47XiO_-Br5bxT6LR97R6Zjyiu00Y1ZKm_12i-_irWj-XI72DbmMEvvtKvUY0Fo9AlsY8IKUrLST1FNNUlKWBasq59Ha6i_qMaqgQrg0vuFRgy3sDJTN&amp;q_datetime_utc=2026-03-01T23%3A18%3A03&amp;ticket_price=2056&amp;quote_id=52973579500302607&amp;utid_state=1&amp;channel=iphone&amp;price_without_closed_user_group=2277&amp;tm_place_name=Quezon+City&amp;deeplink_data=eyJmaWVsZHMiOnsic2lnbmF0dXJlIjoiNmRiYzg4NjUxMGNlYTMxZjE3NGNjZjg0MGZlMzBhZmMifSwidXJsIjoiaHR0cHM6Ly93d3cuYWdvZGEuY29tL3BhcnRuZXJzL3BhcnRuZXJzZWFyY2guYXNweD9jaWQ9MTg0NjM4MyZoaWQ9NjU0ODY3NDkmY3VycmVuY3k9UEhQJmNoZWNraW49MjAyNi0wMy0wMiZjaGVja291dD0yMDI2LTAzLTAzJk51bWJlcm9mQWR1bHRzPTEmTnVtYmVyb2ZDaGlsZHJlbj0wJlJvb21zPTEmbWNpZD0zMDM4Jm1hc3RlclJvb21JZD0xMDE2NTU0OTE5Jm1wdD1ORWhqVm1ock1WaFpObGhMYkdJd1NuTlpjVTVMWTNnck1uQnFVa1ZZWmtOVkszSkRRazFaUVhGdWMxZGpVbWwzWkdSNU4wUlJiVkpEYVhKdVZURmtWbG95VWprelRESjNTMUo2ZFhKblBUMCZUb3RhbFByaWNlPTIwNTYuMzImVG90YWxUYXg9MjIwLjMyJlRvdGFsRmVlPTAuMDAmVG90YWxTdXJjaGFyZ2U9MCZtY3VyPVBIUCJ9&amp;utid=a50d3431-fc99-7daa-3503-2b937c3f6ee6&amp;tm_stars=0&amp;client_id=skyscanner_app&amp;redirect_delay=1000&amp;price_policy=2&amp;pre_redirect_id=a77ca79e-f0e4-b27d-d6b3-5aece7c9edbc&amp;tm_city_code&amp;max_price=2056&amp;guests=1&amp;request_id=a77ca79e-f0e4-b27d-d6b3-5aece7c9edbc&amp;tm_country_code=PH</t>
  </si>
  <si>
    <t>14.659111, 121.0270626</t>
  </si>
  <si>
    <t>Grass residences tower 4 staycation</t>
  </si>
  <si>
    <t>www.skyscanner.com.ph/hotel_deeplink/4.0/PH/en-US/PHP/h_bc/194766554/2026-03-02/2026-03-03/hotel/hotel/hotels?legacy_provider_id=13&amp;rooms=1&amp;closed_user_group=apps&amp;hb_data=DLDDWEhrqGk_uIl3oPwi5EQDO7NqF30pXNgbG80852l2MUuKVCJPalrjlqs1a6pB0pqawKrWtL2HOGVzRzRgV1iUc9yxToOBi-cfR8Py49vrQWX6KuAClLh10VxgwSqxsd-20ORbyeHQUxl2JdMR6d2BPbXvWPUWq40ZPUlDs00LYgvRrxIJP3rgBfFH4etpMgRlm07RC1G_HaGLgej7WSaAtxNy3hGTN-lU1LNJMc74tb92MbBx15EDvbH5ZQAudNwP6PyDoD02utKmHKupbP82xNZkeqgCV_e2hixW_O9ZwDIojCxUgTpvcnI6gCgnV4evZDkezhml_ZSw9HM0BpPhdvRkkN-sXkkVxbTUrOr5zytMdh3q5FW8TpX6DTtH_GLUE0nXcRpFH8W7fHA34zdo4BoyE3s8CF1_2u47yBPvwDAB-6M%3D&amp;q_datetime_utc=2026-03-01T23%3A18%3A05&amp;ticket_price=1800&amp;quote_id=-8563606443099094954&amp;utid_state=1&amp;channel=iphone&amp;price_without_closed_user_group=2000&amp;tm_place_name=Quezon+City&amp;deeplink_data=eyJmaWVsZHMiOnsic2lnbmF0dXJlIjoiM2QzYjI1MWRlNmIzODY0NWNmZTJlMGYzYjNkZTZiZjgiLCJibG9ja19pZCI6IjQzMTY2NzgwM18yNzIyMTIwNzdfNF8wXzAifX0%3D&amp;utid=c57e5cfa-703f-eca1-93d2-821660b63f33&amp;tm_stars=0&amp;client_id=skyscanner_app&amp;redirect_delay=1000&amp;price_policy=2&amp;pre_redirect_id=221c578b-d09c-fb6d-d809-c3053bb58aaf&amp;tm_city_code&amp;max_price=2000&amp;guests=1&amp;request_id=221c578b-d09c-fb6d-d809-c3053bb58aaf&amp;tm_country_code=PH</t>
  </si>
  <si>
    <t>14.6589171, 121.0358305</t>
  </si>
  <si>
    <t>Eleganza Apartelle, 41, Mindanao Avenue, Bagong Pag-asa, Bago Bantay, 1st District, Quezon City, Eastern Manila District, Metro Manila, 1100, Philippines</t>
  </si>
  <si>
    <t>Sola Eleganza Apartelle</t>
  </si>
  <si>
    <t>www.skyscanner.com.ph/hotel_deeplink/4.0/PH/en-US/PHP/h_ad/194766554/2026-03-05/2026-03-06/hotel/hotel/hotels?legacy_provider_id=22&amp;rooms=1&amp;closed_user_group=general&amp;hb_data=RPcTcFw64D5C5fFIeo7bPpnRZ6OO3jSmb7L66walW-gGfk3FenFOWpCUgj-S5TUEXje7xbXlAoVHN0X55411ya2tc3P5v8YCwIHAtRHhcuTWuiUGFoKZUSq45sf05fF-j8rrG-x53jr7XtUfLtg4c8RCw7O7Q5THQSy1TUHVtUln1baSPpIarPg3ATmykoG5-QcGJC1tnUAnzn6yhggGTQXDDd0kyX1hl0-YebcZnHfhyZqVwqMvdhuWJSYhjR4ynyNHMaa91CO2-OgUfawKSxrGxoAtb_Is7LhToRYAih_R5JeFXVeUfM6uo1yUn6R9t8499hnHNfc-2TEGYmf93nrajiT8FQWPB7lCfnRBRCyj7QwPM1l5s-10VpEuxozegAwnt1lrjoQmR4UaRSq181XZ6q6iADHbV6IJ9bkXQ5XH&amp;q_datetime_utc=2026-03-05T12%3A20%3A34&amp;ticket_price=2000&amp;quote_id=137069457994119799&amp;utid_state=1&amp;channel=iphone&amp;price_without_closed_user_group=2757&amp;tm_place_name=Quezon+City&amp;deeplink_data=eyJmaWVsZHMiOnsic2lnbmF0dXJlIjoiOWY5OWJkNDNjMzljMWM0Mzc5MDU2NTZmZGM2YWEyZjgifSwidXJsIjoiaHR0cHM6Ly93d3cuYWdvZGEuY29tL3BhcnRuZXJzL3BhcnRuZXJzZWFyY2guYXNweD9jaWQ9MTg0NjM4MyZoaWQ9NDc4ODQzNjImY3VycmVuY3k9UEhQJmNoZWNraW49MjAyNi0wMy0wNSZjaGVja291dD0yMDI2LTAzLTA2Jk51bWJlcm9mQWR1bHRzPTEmTnVtYmVyb2ZDaGlsZHJlbj0wJlJvb21zPTEmbWNpZD0zMDM4Jm1hc3RlclJvb21JZD03NjM0NjQ5MDMmbXB0PVFXRmhUbXh3T1hscldHcExkalJRZFZrcmRHcFJORWRHYmpGcWRIRkdUM2haZERsaldIWjBlWEpvY1RRdk1YUkNTV01yVW1kS1dWb3ljWFF2TTBKcE5YRXhiWE5wWm1KVWRVbGhXbkZuUFQwJlRvdGFsUHJpY2U9MjAwMC4wMCZUb3RhbFRheD0wLjAwJlRvdGFsRmVlPTAuMDAmVG90YWxTdXJjaGFyZ2U9MCZtY3VyPVBIUCJ9&amp;utid=3a4d3fc0-0bf4-2d71-1fcc-73b3acb11318&amp;tm_stars=0&amp;client_id=skyscanner_app&amp;price_policy=2&amp;pre_redirect_id=a2401f5a-2330-de1c-e23a-3d70e29d01fe&amp;tm_city_code&amp;max_price=2000&amp;guests=1&amp;request_id=a2401f5a-2330-de1c-e23a-3d70e29d01fe&amp;tm_country_code=PH</t>
  </si>
  <si>
    <t>14.6587964, 121.0358342</t>
  </si>
  <si>
    <t>Offering free WiFi, Sola Eleganza Apartelle offers accommodations in Manila, 3.6 miles from Smart Araneta Coliseum and 6.3 miles from SM Megamall. The property is around 6.5 miles from Shangri-La Plaza, 6.5 miles from Malacanang Palace and 7.</t>
  </si>
  <si>
    <t>LAÃƒÆ’Ã†â€™Ãƒâ€ Ã¢â‚¬â„¢ÃƒÆ’Ã¢â‚¬Å¡Ãƒâ€šÃ‚Â¢ÃƒÆ’Ã†â€™Ãƒâ€šÃ‚Â¢ÃƒÆ’Ã‚Â¢ÃƒÂ¢Ã¢â‚¬Å¡Ã‚Â¬Ãƒâ€¦Ã‚Â¡ÃƒÆ’Ã¢â‚¬Å¡Ãƒâ€šÃ‚Â¬ÃƒÆ’Ã†â€™Ãƒâ€šÃ‚Â¢ÃƒÆ’Ã‚Â¢ÃƒÂ¢Ã¢â‚¬Å¡Ã‚Â¬Ãƒâ€¦Ã‚Â¾ÃƒÆ’Ã¢â‚¬Å¡Ãƒâ€šÃ‚Â¢s Cozy Staycation</t>
  </si>
  <si>
    <t>www.skyscanner.com.ph/hotel_deeplink/4.0/PH/en-US/PHP/h_ad/190614374/2026-03-02/2026-03-03/hotel/hotel/hotels?legacy_provider_id=22&amp;rooms=1&amp;closed_user_group=general&amp;hb_data=O8vZGZuslQbiphNmd_d3Dakp_e7DasrlQ3DC_n7LlAEq2P5LVpMFZZno2vxFOq4rUpxKeZQ5bovcgnmQLUF2f5xHlip-t1nrOG6QSqbBmRdCYscQigdfCS0XgTnL__7pVqeD0Ghl_-LUEZeTaxILH0UJZGWxxexFcRhiITNRGGTDcCPGe8oE7Q8qPP1bHSLlwoRZUjIhJaqdqYMhEOmr2nfNpEIgN8z-a2y88dAY7IZw-TI2GhT06ER3nO3ZeFVjGGP8HGptRu5KDGtcPphSom9GMTGwKZomlEAU-VDTw7Z_7gyzAqk2RHZtRgVvmN-Zah7SNZShuoJau0OLTDOfyNCt-89Y2ftWvqGtBgfJiKKF-9bm2jgLpjyO2yiYdWQ5EsepRqtuxtXnTyLvDZikpEga2tY9JDtl8QcX77FkfRRP&amp;q_datetime_utc=2026-03-01T23%3A18%3A06&amp;ticket_price=1530&amp;quote_id=-6467575494735070739&amp;utid_state=1&amp;channel=iphone&amp;price_without_closed_user_group=2352&amp;tm_place_name=Quezon+City&amp;deeplink_data=eyJmaWVsZHMiOnsic2lnbmF0dXJlIjoiMjMyN2JiZDJkZTVkZDI2YWUyNDk1NDU4MTAxOGIyZGEifSwidXJsIjoiaHR0cHM6Ly93d3cuYWdvZGEuY29tL3BhcnRuZXJzL3BhcnRuZXJzZWFyY2guYXNweD9jaWQ9MTg0NjM4MyZoaWQ9MTY2NzU3NzQmY3VycmVuY3k9UEhQJmNoZWNraW49MjAyNi0wMy0wMiZjaGVja291dD0yMDI2LTAzLTAzJk51bWJlcm9mQWR1bHRzPTEmTnVtYmVyb2ZDaGlsZHJlbj0wJlJvb21zPTEmbWNpZD0yODEwOSZtYXN0ZXJSb29tSWQ9MjE2OTg3MzQ2Jm1wdD1lV1ZVWVdSbmNEbFljakpXTDJOeVdITmlWMGhOU21KaVRFUnZlRFpDYkRCWE5rc3JaV1pRYm5OUlRuRjFRamxJT1ZWVlQxQjVVMDl2WTFWWk16ZE5PRWQyYzJZeWFGcEJjM1EyY3cmVG90YWxQcmljZT0xNTI5LjY0JlRvdGFsVGF4PTE3Ni42OCZUb3RhbEZlZT0xMjkuMjUmVG90YWxTdXJjaGFyZ2U9MCZtY3VyPVBIUCJ9&amp;utid=31d3fa19-8fb8-7add-9257-f7d88444ce72&amp;tm_stars=3&amp;client_id=skyscanner_app&amp;redirect_delay=1000&amp;price_policy=2&amp;pre_redirect_id=24a6c192-c7db-b7eb-6223-a3caaceda640&amp;tm_city_code&amp;max_price=2097&amp;guests=1&amp;request_id=24a6c192-c7db-b7eb-6223-a3caaceda640&amp;tm_country_code=PH</t>
  </si>
  <si>
    <t>14.657334, 121.034921</t>
  </si>
  <si>
    <t>OYO 1006 Northpointe Residences</t>
  </si>
  <si>
    <t>www.skyscanner.com.ph/hotel_deeplink/4.0/PH/en-US/PHP/h_bc/222430068/2026-03-02/2026-03-03/hotel/hotel/hotels?legacy_provider_id=13&amp;rooms=1&amp;closed_user_group=apps&amp;hb_data=GlVFDVLJ2d8Hp1Yq5zuQCNp4ysZS40pVNSBDLRYK8CI-qTlgvMotm6SdB0jwd8tOywcAJWWZpbcxhBaCVbeCug8cD3xju5_SG3tGXbtpYc_iQH4jVSLq-kLVA7hxgV3q8Yx3sdo3CEvP1RCLii0fR0B0xqEYov8OBAzzdaSFP5oEPTYV8RNO1JCXI3sy-cJSW8to8RW97y09GcA9k0tYWoGmOfPuodKHlW6rxgw0tIdkjF-j37wnTo6bSDcjHFweQ5kzdbPRKjinG3LxIYT_mz_JaaUNHECK7XAhpqr5PilqA_ksat3jrotjfE1_QcHN1zvJKZDROiQDpDUUs8JQc6GqvvkwVI9IJQSSP8tNiLhqP7PqZ1k1MApFtastA1mq1fKchyeh5kIHRXwKdeypjL6I9c906wtHAUSgc2c1Ta8zI5Pj&amp;q_datetime_utc=2026-03-01T23%3A18%3A08&amp;ticket_price=1962&amp;quote_id=-5792723914907591492&amp;utid_state=1&amp;channel=iphone&amp;price_without_closed_user_group=2499&amp;tm_place_name=Quezon+City&amp;deeplink_data=eyJmaWVsZHMiOnsic2lnbmF0dXJlIjoiODM4MTliNTg3OWVhZTE2MDA1OWUwYWM5MTY2ODc0NDYiLCJibG9ja19pZCI6IjEzMDU3MjE5MDFfNDAzNDEwMjMzXzFfMF8wIn19&amp;utid=d4022da9-f41b-cae4-b972-c24e834374e6&amp;tm_stars=0&amp;client_id=skyscanner_app&amp;redirect_delay=1000&amp;price_policy=2&amp;pre_redirect_id=cccd4205-ab44-640e-0104-b354c38fead4&amp;tm_city_code&amp;max_price=1962&amp;guests=1&amp;request_id=cccd4205-ab44-640e-0104-b354c38fead4&amp;tm_country_code=PH</t>
  </si>
  <si>
    <t>14.736502, 121.0641407</t>
  </si>
  <si>
    <t>Alfamart, Quirino Highway, Pasong Putik Proper, 5th District, Quezon City, Eastern Manila District, Metro Manila, 1118, Philippines</t>
  </si>
  <si>
    <t>Trees Residences Tower 17</t>
  </si>
  <si>
    <t>https://www.google.com/maps/place/The+Golden+Suites+Trees+Residences/data=!4m11!3m10!1s0x3397b1007fdbe877:0x90cbda7dcff9514d!5m3!1s2026-03-01!4m1!1i2!8m2!3d14.7378214!4d121.0660312!16s%2Fg%2F11vww80mdm!19sChIJd-jbfwCxlzMRTVH5z33ay5A?authuser=0&amp;hl=en&amp;rclk=1</t>
  </si>
  <si>
    <t>14.7378214, 121.0660312</t>
  </si>
  <si>
    <t>Trees Residences Tower 17 offers accommodations in Manila, 11 miles from Smart Araneta Coliseum and 14 miles from Malacanang Palace.
Free Wifi is provided throughout the property and private parking is available on site.</t>
  </si>
  <si>
    <t>Kupsies Cozy Corner</t>
  </si>
  <si>
    <t>www.skyscanner.com.ph/hotel_deeplink/4.0/PH/en-US/PHP/h_ad/218370601/2026-03-02/2026-03-03/hotel/hotel/hotels?legacy_provider_id=22&amp;rooms=1&amp;hb_data=Uz_mSEE6qkkwOqJnUFlD8h1xy0U1yEnZkGh_Brg58YGGNNCvuVIQmZMdqzn1e-JRbGf5-mVMKmDIGNDItLtRA60E2LPfM8qwQta3cwuVyIjYQ7vXs1lxh2muqvqgYh0szFxeM_VTu4pgUt9CSAi86R0NrS8o8Os7TADBJpqXu340XzWh_k2DZhaRYcLMXj8Fg4-z-UAAK9ulCrstBqIXENYM6xlCYTYe0Vt5abDTRgGgB-GfM1XwDrxxykLgMHoXYoviFxm2M7TAGLWmpprNb9GFvO6V__gPfXbxNTrmm064pabuZMPSZFrFVrWQIGRB4a7dqGvHBNZtnVedo9Tz0joUOaDoJsGugUb9BRHZ79AKH0L4NQqjN6saO5mo85y3KDdRpZn_k3MN8oMN6XSJdzUPePSKTTYZUCWoCmav0Rjq&amp;q_datetime_utc=2026-03-01T23%3A19%3A24&amp;ticket_price=2660&amp;quote_id=7886578981266684042&amp;utid_state=1&amp;channel=iphone&amp;tm_place_name=Quezon+City&amp;deeplink_data=eyJmaWVsZHMiOnsic2lnbmF0dXJlIjoiZDdlMmUxNDQ2NTJkOWQwMzEwNmMyMTU3Y2VmZmU0MGQifSwidXJsIjoiaHR0cHM6Ly93d3cuYWdvZGEuY29tL3BhcnRuZXJzL3BhcnRuZXJzZWFyY2guYXNweD9jaWQ9MTg0NjM4MyZoaWQ9NTAzMTExOTImY3VycmVuY3k9UEhQJmNoZWNraW49MjAyNi0wMy0wMiZjaGVja291dD0yMDI2LTAzLTAzJk51bWJlcm9mQWR1bHRzPTEmTnVtYmVyb2ZDaGlsZHJlbj0wJlJvb21zPTEmbWNpZD0zMDM4Jm1hc3RlclJvb21JZD03ODgzNzQ5ODkmbXB0PWFHcHlWR05CWlZVeWRWUmpjMWxtUzJSTVNXZHRZV3Q2Vm5GaVJXY3JjbkpqWkhOUU1WUkRXa296YTFOb2NXNTRRbWRVTjBwV05HTmthak14ZERNM2JraHBMMnBzYm1kNlZtUkZZM0ZCUFQwJlRvdGFsUHJpY2U9MjY2MC4wMCZUb3RhbFRheD0yODUuMDAmVG90YWxGZWU9MC4wMCZUb3RhbFN1cmNoYXJnZT0wJm1jdXI9UEhQIn0%3D&amp;utid=539c7f9f-e07e-a798-71a2-f57e7e5cfd4f&amp;tm_stars=0&amp;client_id=skyscanner_app&amp;redirect_delay=1000&amp;price_policy=2&amp;pre_redirect_id=7d1adc2f-4404-76e6-17f9-d6f3b3a0aa48&amp;tm_city_code&amp;max_price=2660&amp;guests=1&amp;request_id=7d1adc2f-4404-76e6-17f9-d6f3b3a0aa48&amp;tm_country_code=PH</t>
  </si>
  <si>
    <t>14.7365848, 121.0656432</t>
  </si>
  <si>
    <t>Aussie Staycation at Trees Residences, Quezon City</t>
  </si>
  <si>
    <t>www.skyscanner.com.ph/hotel_deeplink/4.0/PH/en-US/PHP/h_h1/213865346/2026-03-02/2026-03-03/hotel/hotel/hotels?legacy_provider_id=927111&amp;rooms=1&amp;closed_user_group=mobile&amp;hb_data=ziJXkofcb7Oh5JIHVIs1ZDGu_kbijkk35ibSxqWS-cf1r0kYKNNLa-6u00AIvFti8tfxdE9VQyWkwHNrGFlDyO-Y2PPHpUjlfLIfqvuFmLM2QnO1NkLX47s1HNtPSTLaABv6hcDogDBb1Ud1ktJuMSrvMma9DDWNMjG-G2InolaF47CGpJM9WdCvkT569CffAhF2z2u2uKs2qmQXw2ZQnn5YHnQhXlHj-a-_NpwmVGZWRKk2o4qy0dvVUluNGGqatvHVnwhGw6tZgp3Hl9f6UHa1Khs%3D&amp;q_datetime_utc=2026-03-01T23%3A18%3A16&amp;ticket_price=2244&amp;quote_id=4281160417280157609&amp;utid_state=1&amp;channel=iphone&amp;price_without_closed_user_group=2494&amp;tm_place_name=Pasay&amp;deeplink_data=eyJmaWVsZHMiOnsic2lnbmF0dXJlIjoiZjliZjI4MTJkMGNmOWQwN2RhNWZlNjQ0NjI1NzQwNmIifSwidXJsIjoiaHR0cHM6Ly9waC5ob3RlbHMuY29tL0hvdGVsLVNlYXJjaD90cGlkPTMyMTQmbXBlPTE3NzI0MDMzMTgmZW5kRGF0ZT0yMDI2LTAzLTAzJmFkdWx0cz0xJmxvY2FsZT1lbl9QSCZjaGlkPWRlOWNiN2RmLTljMTktNDczZC04MzRiLTYwYjE0ZWI5ZDRkMSZlYXBpZD00NCZtY3RjPTMmc3RhcnREYXRlPTIwMjYtMDMtMDImbXBkPVBIUCZtcG49MzI2MzUyMzUwJmN1cnJlbmN5PVBIUCZyYXRlcGxhbmlkPTQwMDg4NzM0MyZtcG09MjQmbXBwPTEmbXBvPUVDJnNlbGVjdGVkPTExNDI3ODg5MCZtcGI9MjE5LjMxJm1wcT0yMjI3LjUwJm1wYT0yMDI1LjAwIn0%3D&amp;utid=0621af82-992c-c839-ca0a-2369538e2e73&amp;tm_stars=5&amp;client_id=skyscanner_app&amp;redirect_delay=1000&amp;price_policy=2&amp;pre_redirect_id=cc94db45-646f-8f41-b256-7792e0f491f8&amp;tm_city_code&amp;max_price=2245&amp;guests=1&amp;request_id=cc94db45-646f-8f41-b256-7792e0f491f8&amp;tm_country_code=PH</t>
  </si>
  <si>
    <t>14.5417511, 120.9849339</t>
  </si>
  <si>
    <t>Starbucks, Sunrise Drive, Barangay 76, Zone 10, District 1, Pasay, Southern Manila District, Metro Manila, 1308, Philippines</t>
  </si>
  <si>
    <t>Shore Residences Tower A</t>
  </si>
  <si>
    <t>www.skyscanner.com.ph/hotel_deeplink/4.0/PH/en-US/PHP/h_ad/222801876/2026-03-02/2026-03-03/hotel/hotel/hotels?legacy_provider_id=22&amp;rooms=1&amp;closed_user_group=apps&amp;hb_data=wsteIBvikjcZAovtA7eqQtcf_PLFfaDhQGSsWwjjpLD3Kdz88fPTzDiT8qtg6gz0GlZKcIlCA4-5elsRN1SoPazEcZkfKIH5zAXt39IXKnptRzWqp3kQWmtaSELyTXO6TITTqTCphs0fDb6e0iaFIQmTKHd1JeZQ04X7fAIIFxg7gxqx6LsJhA-AJ1j02G4SWCRu6p-0LAfO66Hzwv2_SzxJX1s1qzAqeCox9xSbh7UOH1VFtOdYQ_Cc7fExBF0hV8ztGr5-FCBA-D7KnAmYsln_RKfx-ofwz_NfHm18RvoVmzACAC4UqufAe8_hTw5qkCwsGr6PKiVB9TJZlqhbhO5u-jlmVL9iLt4s-ammS8-CwnY5eMHCrCayt9XF5X93Icis6aYNRuOOrePmiHSmGPRC_iy_25JX2QlEiqkn--gu&amp;q_datetime_utc=2026-03-01T23%3A18%3A15&amp;ticket_price=2056&amp;quote_id=52973579500302607&amp;utid_state=1&amp;channel=iphone&amp;price_without_closed_user_group=2277&amp;tm_place_name=Quezon+City&amp;deeplink_data=eyJmaWVsZHMiOnsic2lnbmF0dXJlIjoiNmRiYzg4NjUxMGNlYTMxZjE3NGNjZjg0MGZlMzBhZmMifSwidXJsIjoiaHR0cHM6Ly93d3cuYWdvZGEuY29tL3BhcnRuZXJzL3BhcnRuZXJzZWFyY2guYXNweD9jaWQ9MTg0NjM4MyZoaWQ9NjU0ODY3NDkmY3VycmVuY3k9UEhQJmNoZWNraW49MjAyNi0wMy0wMiZjaGVja291dD0yMDI2LTAzLTAzJk51bWJlcm9mQWR1bHRzPTEmTnVtYmVyb2ZDaGlsZHJlbj0wJlJvb21zPTEmbWNpZD0zMDM4Jm1hc3RlclJvb21JZD0xMDE2NTU0OTE5Jm1wdD1ORWhqVm1ock1WaFpObGhMYkdJd1NuTlpjVTVMWTNnck1uQnFVa1ZZWmtOVkszSkRRazFaUVhGdWMxZGpVbWwzWkdSNU4wUlJiVkpEYVhKdVZURmtWbG95VWprelRESjNTMUo2ZFhKblBUMCZUb3RhbFByaWNlPTIwNTYuMzImVG90YWxUYXg9MjIwLjMyJlRvdGFsRmVlPTAuMDAmVG90YWxTdXJjaGFyZ2U9MCZtY3VyPVBIUCJ9&amp;utid=13d0aad0-2e53-29a5-8438-dae2641fd339&amp;tm_stars=0&amp;client_id=skyscanner_app&amp;redirect_delay=1000&amp;price_policy=2&amp;pre_redirect_id=c8157dfa-f9d7-f7cb-2ff0-bd7ddaf3e0c0&amp;tm_city_code&amp;max_price=2056&amp;guests=1&amp;request_id=c8157dfa-f9d7-f7cb-2ff0-bd7ddaf3e0c0&amp;tm_country_code=PH</t>
  </si>
  <si>
    <t>14.6600184, 121.0282584</t>
  </si>
  <si>
    <t>Grass Residences Clubhouse, Grass Parkway, Grass Residences, Santo Cristo, Bago Bantay, 1st District, Quezon City, Eastern Manila District, Metro Manila, 1105, Philippines</t>
  </si>
  <si>
    <t>Grass Residences</t>
  </si>
  <si>
    <t>www.skyscanner.com.ph/hotel_deeplink/4.0/PH/en-US/PHP/h_ad/222801876/2026-03-02/2026-03-03/hotel/hotel/hotels?legacy_provider_id=22&amp;rooms=1&amp;closed_user_group=apps&amp;hb_data=RU1a5Pm302r1--mKD0TdmlWMkv_B4_vsDtG4fTSKx4wePFBvr4RfZiMWpgIFNL_Q_j4-pwU5N-NPRJ256ARXwm3xrQ-ak3BmbE6TA7RXgGF9k6CkIXckNsdCg61uKZhGGyzNwWc0dmZKEpT2NcsZOuCh__8x4UgUbpsfNDLgtimVl1rCkLaQnR4MykmBeaYJ8bFMcTi1FV73Xhfe9Fkx0JuHkyANZ67t2ySGbAG9BMGz5CDn9ZkNMrGoGjwd7DXvkdsmPWqsQS2Z8shFZ_WG51ByL24__yuIUNZzRg3NYboz0Kj-h7I4YTZYTnAVFLFCCAkXW4uYk03hNw5xGuuOkug8eicHspkQCpWQXuSfIDfkwoeC22jnFMI8CCqtPm9bZhJurLxJESBpqnPYzVrjejuvG0D8gIXafiZg6mukfhTL&amp;q_datetime_utc=2026-03-02T00%3A00%3A41&amp;ticket_price=2056&amp;quote_id=52973579500302607&amp;utid_state=1&amp;channel=iphone&amp;price_without_closed_user_group=2277&amp;tm_place_name=Quezon+City&amp;deeplink_data=eyJmaWVsZHMiOnsic2lnbmF0dXJlIjoiZTQ2MWIzMDJlYzk5NzQwOGY1OTI3NjNhYTYyYWYwMmEifSwidXJsIjoiaHR0cHM6Ly93d3cuYWdvZGEuY29tL3BhcnRuZXJzL3BhcnRuZXJzZWFyY2guYXNweD9jaWQ9MTg0NjM4MyZoaWQ9NjU0ODY3NDkmY3VycmVuY3k9UEhQJmNoZWNraW49MjAyNi0wMy0wMiZjaGVja291dD0yMDI2LTAzLTAzJk51bWJlcm9mQWR1bHRzPTEmTnVtYmVyb2ZDaGlsZHJlbj0wJlJvb21zPTEmbWNpZD0zMDM4Jm1hc3RlclJvb21JZD0xMDE2NTU0OTE5Jm1wdD1SV05WWjBGa2NqTm9lRkpyVjBWbFRVNWtWR0pWVjJWSWNIQTJWRkF3WWxaUk1EbE9lV28wYTFSUFZIVXdWRmhFYTJNM1ppdHRkSHBxU1ZWSU1WRXdlRUZNTUcxRVV6azRlU3R3TjJsQlBUMCZUb3RhbFByaWNlPTIwNTYuMzImVG90YWxUYXg9MjIwLjMyJlRvdGFsRmVlPTAuMDAmVG90YWxTdXJjaGFyZ2U9MCZtY3VyPVBIUCJ9&amp;utid=4e7c3ccb-c7cf-0a8f-3684-1bcf83d273bc&amp;tm_stars=0&amp;client_id=skyscanner_app&amp;redirect_delay=1000&amp;price_policy=2&amp;pre_redirect_id=c001acff-ae09-48e9-7d45-cdd39d7bcd3d&amp;tm_city_code&amp;max_price=2056&amp;guests=1&amp;request_id=c001acff-ae09-48e9-7d45-cdd39d7bcd3d&amp;tm_country_code=PH</t>
  </si>
  <si>
    <t>14.6600943, 121.0281253</t>
  </si>
  <si>
    <t>Jamah's Staycation @ SMDC Trees Residences by RedDoorz</t>
  </si>
  <si>
    <t>www.skyscanner.com.ph/hotel_deeplink/4.0/PH/en-US/PHP/h_bc/218370601/2026-03-02/2026-03-03/hotel/hotel/hotels?legacy_provider_id=13&amp;rooms=1&amp;closed_user_group=apps&amp;hb_data=pqli46Tv3yg_Uasege50BKor2BK01IXfWSCHCjWXtoknBF0SFeylA64gCm3rgwQUUVJ5b4XIv-xltXKhHTreWXTMNF4Fd6n-l6RiTzT5y0o-LFLMsvK0_G7aQZVNLNc-puTOpJIv9H3AC45atLUx_qUyIWG1EGrOAZWD5SBeV1mRe2Epj-ZHkynmBGOR1Xd6VVX_PlDPuRiC07_eV6J3CvyN3ghTrJYixCUsYbQq27hgoh6G00zJQIoFa0xvlySw5U4SeafBS-RsOUXY7HeSqAsSp2Vev6tUdDFQ4GoW9uxlpOT3C75Fll6fgQNsH7z2DaEso6v5OVnXsA6pfuz7xPTBh69nB0OgLdk6XWJa52LCI4Tc4Jh207ee9OwJR7iWXi12LEpE-Y-CU-1Ikj4VYyJnUCLwfavA6u6Hu12xNo4mHelf-Z4%3D&amp;q_datetime_utc=2026-03-01T23%3A18%3A23&amp;ticket_price=2423&amp;quote_id=3620041757423089534&amp;utid_state=1&amp;channel=iphone&amp;price_without_closed_user_group=2945&amp;tm_place_name=Quezon+City&amp;deeplink_data=eyJmaWVsZHMiOnsic2lnbmF0dXJlIjoiODkyZmNjODNhN2Y1NzgyMGRlNmRiYmZlZWNhZjNjNTYiLCJibG9ja19pZCI6IjExNDM4OTUwMDFfMzg3MjQzOTY0XzJfMF8wIn19&amp;utid=bb845e71-c55f-ce16-7221-d5f9fe61f8dd&amp;tm_stars=0&amp;client_id=skyscanner_app&amp;redirect_delay=1000&amp;price_policy=2&amp;pre_redirect_id=0d66665a-d11f-da64-feda-2c13caca8f93&amp;tm_city_code&amp;max_price=2660&amp;guests=1&amp;request_id=0d66665a-d11f-da64-feda-2c13caca8f93&amp;tm_country_code=PH</t>
  </si>
  <si>
    <t>14.676749, 121.0869528</t>
  </si>
  <si>
    <t>Absolute Staycation | The Residences at Commonwealth by Century</t>
  </si>
  <si>
    <t>www.skyscanner.com.ph/hotel_deeplink/4.0/PH/en-US/PHP/h_ad/218370601/2026-03-02/2026-03-03/hotel/hotel/hotels?legacy_provider_id=22&amp;rooms=1&amp;hb_data=a6gTLCgt3uXDOZhiX_d1ENBw4FyUyt7SOuDj-x47KbdvKUhrsW-mNnJwAOv5ZA809dPtJm0KZWiKysm0PdB5xcz_rQzrkrCtnDBRJDG2DwzVACrfMAz1YyYi8y0zchowHzclVjPYNh1aorxZG5FVtp_Ud93F5Od4JFsHQrLKQlz9jkooIXHsTjtBOg7O9F6m1g-UcxVDbzxyE4AIxrepXeGP8_9tDyaK2BkTzEYZbShWgZPBkeE33ER4BCLuTF4PHKLh1WBailo6_T9-XxMypUNR4VCUjvFV8f-iBR3OqGv0O1VMd6Yuqyco-BoETkgE0BYKR55he5c-Gdh6B3txhjVBAQF_7V8p-7x1cXZFqj1OMDjhn9IoVxi8pLAfmOLOL-TvfTEnoQPdx7mMkHADWPYiaelIFJqaFslVuD3Lp4gr&amp;q_datetime_utc=2026-03-02T00%3A00%3A59&amp;ticket_price=2660&amp;quote_id=7886578981266684042&amp;utid_state=1&amp;channel=iphone&amp;tm_place_name=Quezon+City&amp;deeplink_data=eyJmaWVsZHMiOnsic2lnbmF0dXJlIjoiNmY2YTlhOWUzMjNlMDM3YTBmYThjNTY0N2IyZDhhMGMifSwidXJsIjoiaHR0cHM6Ly93d3cuYWdvZGEuY29tL3BhcnRuZXJzL3BhcnRuZXJzZWFyY2guYXNweD9jaWQ9MTg0NjM4MyZoaWQ9NTAzMTExOTImY3VycmVuY3k9UEhQJmNoZWNraW49MjAyNi0wMy0wMiZjaGVja291dD0yMDI2LTAzLTAzJk51bWJlcm9mQWR1bHRzPTEmTnVtYmVyb2ZDaGlsZHJlbj0wJlJvb21zPTEmbWNpZD0zMDM4Jm1hc3RlclJvb21JZD03ODgzNzQ5ODkmbXB0PVdHZ3dhM3BrUm5GNVMyRXJXbmQ1UVZsdE9IQnRLelp3VW04MldYUlJZbWczTmpSRloySnVjMnBCUjA4NWFreFVTamgwZUZCaVoyOXJjRTV3Wm0xMFNFRjNlRzFGV0ZCVllUVnBkVE5uUFQwJlRvdGFsUHJpY2U9MjY2MC4wMCZUb3RhbFRheD0yODUuMDAmVG90YWxGZWU9MC4wMCZUb3RhbFN1cmNoYXJnZT0wJm1jdXI9UEhQIn0%3D&amp;utid=ad820474-94aa-fecc-a31e-b69e1787a19b&amp;tm_stars=0&amp;client_id=skyscanner_app&amp;redirect_delay=1000&amp;price_policy=2&amp;pre_redirect_id=aa096167-01f9-cb86-8aa8-cb8f4279985e&amp;tm_city_code&amp;max_price=2660&amp;guests=1&amp;request_id=aa096167-01f9-cb86-8aa8-cb8f4279985e&amp;tm_country_code=PH</t>
  </si>
  <si>
    <t>14.6768793, 121.0866837</t>
  </si>
  <si>
    <t>OYO 881 Nest Suites</t>
  </si>
  <si>
    <t>www.skyscanner.com.ph/hotel_deeplink/4.0/PH/en-US/PHP/h_bc/216222895/2026-03-02/2026-03-03/hotel/hotel/hotels?legacy_provider_id=13&amp;rooms=1&amp;closed_user_group=apps&amp;hb_data=s9baAkGSBc5xAdgDBkk7qcqjbNYN5soG9I9V5ycH3ZXEfPmahH97PvnZO6aNAo7J4GFegHZtI1Okk5a6YkLc9MnEAoCB_F2AkqXo2FKjjXmP5N6W9L_BDDvvW8KdiMbIzz6qgfS1NMpqWgftbKGcC0McugnmwLStB62zKLuHfnebotAKrD2XULkzt9sPeNs6gk83dtO-z5aBfy9Aa1PifR0qfbelZAxlrZZLDSNzuzx1-aXzbwfKcRXLYTvgzuD0AGIKC0TWr5fqOdyZMCUGqA8urEyJWI6ZTRbsB-IRMLzzxW7_9OR79-MHCqbHZfGyGUnkj1aha8EwVmRvJAGUxcNWNP4FxFg6a2z-y8qvSQEW1PLJDD-sFBe8QJ2bDdiewbWaEoBcFPja8nLhKRcmCbnHZRVcNHdybTyI0LOV3v2DNTsfBt4%3D&amp;q_datetime_utc=2026-03-01T23%3A18%3A29&amp;ticket_price=1612&amp;quote_id=6561699832292216368&amp;utid_state=1&amp;channel=iphone&amp;price_without_closed_user_group=2188&amp;tm_place_name=Bagumbayan&amp;deeplink_data=eyJmaWVsZHMiOnsic2lnbmF0dXJlIjoiNGZkY2M3Njg4NDhkN2ZmNDRiYjkwNWE2ZmU0NTllMTYiLCJibG9ja19pZCI6IjE1NDU2MTg1MDFfNDI1ODU1MTA3XzRfMF8wIn19&amp;utid=c26a9cf1-109a-6bd3-ff9e-1d7c1e55f876&amp;tm_stars=0&amp;client_id=skyscanner_app&amp;redirect_delay=1000&amp;price_policy=2&amp;pre_redirect_id=ddf4e94c-7716-bf79-4ec0-6032ec108c16&amp;tm_city_code&amp;max_price=1612&amp;guests=1&amp;request_id=ddf4e94c-7716-bf79-4ec0-6032ec108c16&amp;tm_country_code=PH</t>
  </si>
  <si>
    <t>14.73709, 121.0674448</t>
  </si>
  <si>
    <t>Dinar Street, Carmel 5, Tandang Sora, 6th District, Quezon City, Eastern Manila District, Metro Manila, 1116, Philippines</t>
  </si>
  <si>
    <t>Bedroom Apartment</t>
  </si>
  <si>
    <t>Situated in Manila, 10 km from Smart Araneta Coliseum, OYO 881 Nest Suites features accommodation with free WiFi and free private parking. The property is around 14 km from Shangri-La Plaza, 14 km from Malacanang Palace and 14 km from SM Megamall. The property is 16 km from Rizal Park and 16 km from Fort Santiago.
At the hotel, rooms include a desk, a TV, a private bathroom, bed linen and towels. At OYO 881 Nest Suites the rooms have a seating area.</t>
  </si>
  <si>
    <t>Gevie's Staycation</t>
  </si>
  <si>
    <t>www.skyscanner.com.ph/hotel_deeplink/4.0/PH/en-US/PHP/h_bc/216222895/2026-03-02/2026-03-03/hotel/hotel/hotels?legacy_provider_id=13&amp;rooms=1&amp;closed_user_group=apps&amp;hb_data=LuaEyMhNHTuiW8FUfqPKbVOe1O62IbbAb_FqJJomIFemWUTXLJpvVqntOcm-fGZAEckz0Sz6iafKT9H3EH-BSjuHNzJ5moZzlaIjU0PwtrXXGBYoCxaAPLKfXPdAwRVjZ5pxQWEVLNbJ72v-DQSiPlD-rtPC1nkrigoELktlBnNis-yFYOElSRUDT3GJtFQadKnmnQC4VW5M17ch_foq97OEfSpXVwRpRvceLUDh70RTyLOFFG5m4ZFHzEbihdUp6M0aH8aMhPAyvX2KHeoGcDLctrlrdwKjj8QJMfb_YXfL6QXKBcIc8Q7DNZzmRBD5rJ4k8mI2r_bzWG5oZrf0lCH0Ogd4WOqJcB3-fvl-PNJOZO7PzKk2cDVlkax-MbDL0XyhzPSaJAOkS99Oi79Y1TSLCkZd2cidTBYwh-LrZWMATNr6hbc%3D&amp;q_datetime_utc=2026-03-02T00%3A00%3A57&amp;ticket_price=1612&amp;quote_id=6561699832292216368&amp;utid_state=1&amp;channel=iphone&amp;price_without_closed_user_group=2188&amp;tm_place_name=Bagumbayan&amp;deeplink_data=eyJmaWVsZHMiOnsic2lnbmF0dXJlIjoiNGZkY2M3Njg4NDhkN2ZmNDRiYjkwNWE2ZmU0NTllMTYiLCJibG9ja19pZCI6IjE1NDU2MTg1MDFfNDI1ODU1MTA3XzRfMF8wIn19&amp;utid=18dd26e3-a617-6ba0-29e6-06b6fbabc87a&amp;tm_stars=0&amp;client_id=skyscanner_app&amp;redirect_delay=1000&amp;price_policy=2&amp;pre_redirect_id=102056db-22b9-142c-ae04-86958a504061&amp;tm_city_code&amp;max_price=1612&amp;guests=1&amp;request_id=102056db-22b9-142c-ae04-86958a504061&amp;tm_country_code=PH</t>
  </si>
  <si>
    <t>14.7391648, 121.0675402</t>
  </si>
  <si>
    <t>Imperial Getaway Staycation</t>
  </si>
  <si>
    <t>https://www.google.com/maps/place/Solis+Mansion+Hotel+%26+Private+Resort/data=!4m11!3m10!1s0x3397b146e6bedad5:0x2f04795683e6f018!5m3!1s2026-03-01!4m1!1i2!8m2!3d14.7062184!4d121.0459083!16s%2Fg%2F11k5vs7nbg!19sChIJ1dq-5kaxlzMRGPDmg1Z5BC8?authuser=0&amp;hl=en&amp;rclk=1</t>
  </si>
  <si>
    <t>14.7062184, 121.0459083</t>
  </si>
  <si>
    <t>Trinidad Street, Gulod, 5th District, Quezon City, Eastern Manila District, Metro Manila, 1117, Philippines</t>
  </si>
  <si>
    <t>Solis Mansion Hotel &amp; Private Resort</t>
  </si>
  <si>
    <t>www.skyscanner.com.ph/hotel_deeplink/4.0/PH/en-US/PHP/h_ad/222475027/2026-03-02/2026-03-03/hotel/hotel/hotels?legacy_provider_id=22&amp;rooms=1&amp;hb_data=JHTCnUJeFY7YWOOEQxrQnTpgNr_gzbLwKoLEE-oHWNXXQqL8wfTPjOJIlNOuYqqLmK7M1vmDAqD8gWWnV8Xpbof299moB1f06LKHwrXsm29oQHEVCNO2tihYe9fex_fijAo8I2GEXuJlV4B_ApV2umFYnznwLvQLhw0P0eLD3DjT0PqN7MAvOv7XjwwJYSTrqrDDhyMx0XJImoK6OYejMjWnYjahdLGphwlKILzVjkvSTIDE1poxx6XY7p_mEL6G3-DwTMwK9-1OU3QAh9kg-7ELxQri-LKFXMbUfHGlfZwQDHlqYNtcClMxvegnLiT32l3G-YmM6fkgEyWmS7X-l_WvipoOcjQrBbK5Qer2F1z4yP9qlOX7BEDyC8x6yCgZdGxPADFhqgQ8pcpLYxd59TL81UYbcaCTJqNPdtzFhZWj&amp;q_datetime_utc=2026-03-01T23%3A18%3A30&amp;ticket_price=2455&amp;quote_id=3459121471842404389&amp;utid_state=1&amp;channel=iphone&amp;tm_place_name=Quezon+City&amp;deeplink_data=eyJmaWVsZHMiOnsic2lnbmF0dXJlIjoiMTM1NmVkZTQ1YTAzODhhZDRjYWNmNjkxMDg0MjAxOTMifSwidXJsIjoiaHR0cHM6Ly93d3cuYWdvZGEuY29tL3BhcnRuZXJzL3BhcnRuZXJzZWFyY2guYXNweD9jaWQ9MTg0NjM4MyZoaWQ9NjMyMjkyNzEmY3VycmVuY3k9UEhQJmNoZWNraW49MjAyNi0wMy0wMiZjaGVja291dD0yMDI2LTAzLTAzJk51bWJlcm9mQWR1bHRzPTEmTnVtYmVyb2ZDaGlsZHJlbj0wJlJvb21zPTEmbWNpZD0zMDM4Jm1hc3RlclJvb21JZD05ODY1NDczNjEmbXB0PWEzWm9WVWx6WVVKblYzcFJZMWhQVkRGS2RpOUpWVTR5YldNMU5tWTFOSFZyVWt4dmRrczNTVk5ITDNwM01qSXhkRFEwUkRWbFUxcGxkbGRMU0hGTVpVeHFiR295UjNsalFXeENWakYzUFQwJlRvdGFsUHJpY2U9MjQ1NS4wMiZUb3RhbFRheD0yNjMuMDQmVG90YWxGZWU9MC4wMCZUb3RhbFN1cmNoYXJnZT0wJm1jdXI9UEhQIn0%3D&amp;utid=b8ff0a0a-b6fc-cc9a-d2e0-e18f606a286b&amp;tm_stars=0&amp;client_id=skyscanner_app&amp;redirect_delay=1000&amp;price_policy=2&amp;pre_redirect_id=3d6e57c1-f0b3-23f7-2540-b2322f0d0b06&amp;tm_city_code&amp;max_price=2455&amp;guests=1&amp;request_id=3d6e57c1-f0b3-23f7-2540-b2322f0d0b06&amp;tm_country_code=PH</t>
  </si>
  <si>
    <t>14.7371863, 121.0665109</t>
  </si>
  <si>
    <t>Tower 16 (Oak) Lobby Guard Area, Trees Residences, Lily Street, Pasong Putik Proper, 5th District, Quezon City, Eastern Manila District, Metro Manila, 1118, Philippines</t>
  </si>
  <si>
    <t>Ikigai Staycation by Trees Residences</t>
  </si>
  <si>
    <t>www.skyscanner.com.ph/hotel_deeplink/4.0/PH/en-US/PHP/h_bc/222475027/2026-03-05/2026-03-06/hotel/hotel/hotels?legacy_provider_id=13&amp;rooms=1&amp;closed_user_group=apps&amp;hb_data=5fEapYHXzsy5B5qd87sgDWjwh_voMQD2TTAsmDVQmsjjauNTOWy5Y0Q9k5i1Wmhbn4M7iwVN3jMTaI8G3lj04oVrEw7WCG-8mKySt28FOUFJvdp8FBQvmlRSVqKgXO_BeQRNzSrUPL1_6qUNLwXHUYPT63HRaHhAobzd0wBKTmPVLFWy8bY5qdDLavBFJe8WENIP_tqzW7szTn0P8nLYL5u_UdpqG-5xvwu5ddEE_fBKyOvKMp-s-ijtChvkQwkvguxHgS5TX8aKUfyqaKf3wDQ9fn8-9zxhtS7819-tqgahH9SqSrdLZm2Oaqg-9fXNVb1QmOznEVJcDdDw82FJokDRpXbU5a551JAt0njRvPTOFT22aiULU_opfyT9JM7a4lJX6U6a3K_GaNLvkggM4H_RkJA2CK5IwkaqfpLv_o5sYPgaZw%3D%3D&amp;q_datetime_utc=2026-03-05T12%3A20%3A38&amp;ticket_price=2236&amp;quote_id=1165295575037311793&amp;utid_state=1&amp;channel=iphone&amp;price_without_closed_user_group=2718&amp;tm_place_name=Quezon+City&amp;deeplink_data=eyJmaWVsZHMiOnsic2lnbmF0dXJlIjoiOTUzZGFkM2FiYTM4YWMyODhhYzliZjZjZDViMjg3MzIiLCJibG9ja19pZCI6IjEzMTI4OTM4MDFfNDA0MDc0MzUxXzJfMF8wIn19&amp;utid=b347e0fc-b5c5-ca56-f6ce-973abbe05a8c&amp;tm_stars=0&amp;client_id=skyscanner_app&amp;price_policy=2&amp;pre_redirect_id=728d3ea9-5c75-743a-97df-3b22d7ae867e&amp;tm_city_code&amp;max_price=2236&amp;guests=1&amp;request_id=728d3ea9-5c75-743a-97df-3b22d7ae867e&amp;tm_country_code=PH</t>
  </si>
  <si>
    <t>14.671538, 121.040155</t>
  </si>
  <si>
    <t>Featuring a garden, Ikigai Staycation by Trees Residences features accommodations in Manila. Free Wifi is offered throughout the property and private parking is available on site.</t>
  </si>
  <si>
    <t>DMND Suites</t>
  </si>
  <si>
    <t>www.skyscanner.com.ph/hotel_deeplink/4.0/PH/en-US/PHP/h_ad/224409935/2026-03-02/2026-03-03/hotel/hotel/hotels?legacy_provider_id=22&amp;rooms=1&amp;hb_data=o4kcUU57dMwI4Nzby-S9rtdNH9eUJ4OYGJAnjjJfgMupjzY-5vgfEBnh9eFOf-t99sAB-kSq_fsYybQ6j-nyJoAEx8ChThqKambgziUsP2594GYG7Jpat4OzmtQj1DFXPNdqpmIQsVZv9tVCEG9Pq18aE3b__62eQYM0mswiJeobHqOH18vT6p-qwBPpDuxaGtTfw3_8WZClHmD-ZFLUntr9107iNlYkB8-5nOulIrkybSssRS4qvFklSEPAm4JFjgf2Qvc-yelIbdqNr0v9It5fWgs0KyP_As9r25gjXEYQKNtEf-Cg8Wk0x2SyzL6PoCScrvXpNzybq1sCM3kh4yRsR1uNtR01OYsVcsoI9vtv8w8l-bg3osTbEKlK8vZjkURhgWMYfOvCVVsLnlONfRjiebSPru_2OEkcMOPOpZDi&amp;q_datetime_utc=2026-03-01T23%3A18%3A38&amp;ticket_price=4717&amp;quote_id=-3258461532153473143&amp;utid_state=1&amp;channel=iphone&amp;tm_place_name=Quezon+City&amp;deeplink_data=eyJmaWVsZHMiOnsic2lnbmF0dXJlIjoiYWNhYjBhNjk0NzhiNDk2ZTZiMTg5Mjg0NTlhMGRiMTAifSwidXJsIjoiaHR0cHM6Ly93d3cuYWdvZGEuY29tL3BhcnRuZXJzL3BhcnRuZXJzZWFyY2guYXNweD9jaWQ9MTg0NjM4MyZoaWQ9NzYwNDU3NDUmY3VycmVuY3k9UEhQJmNoZWNraW49MjAyNi0wMy0wMiZjaGVja291dD0yMDI2LTAzLTAzJk51bWJlcm9mQWR1bHRzPTEmTnVtYmVyb2ZDaGlsZHJlbj0wJlJvb21zPTEmbWNpZD0zMDM4Jm1hc3RlclJvb21JZD0xMTc2ODM5NTA2Jm1wdD1SMXAzTDNWME9FWnNXVWw2Umxnek5HRlJLM1l4VUdWdmRsVXlSWE5GVFVkbkwxaFJlVVJ6YmtGVmNHVlVLM1ZUUjBOSFJFWnNNWEZQWkRsNlMyb3JkbFJpYTJFeGVHRnhlRUZVV2toblBUMCZUb3RhbFByaWNlPTQ3MTcuNDQmVG90YWxUYXg9NTA1LjQ0JlRvdGFsRmVlPTAuMDAmVG90YWxTdXJjaGFyZ2U9MCZtY3VyPVBIUCJ9&amp;utid=f77edf23-bc47-a8af-2490-4155f94ae8e3&amp;tm_stars=0&amp;client_id=skyscanner_app&amp;redirect_delay=1000&amp;price_policy=2&amp;pre_redirect_id=a44af05c-1428-d1bb-57e4-95b0dd17cc1f&amp;tm_city_code&amp;max_price=5673&amp;guests=1&amp;request_id=a44af05c-1428-d1bb-57e4-95b0dd17cc1f&amp;tm_country_code=PH</t>
  </si>
  <si>
    <t>14.7368256, 121.0649621</t>
  </si>
  <si>
    <t>Yates Staycation</t>
  </si>
  <si>
    <t>www.skyscanner.com.ph/hotel_deeplink/4.0/PH/en-US/PHP/h_bc/224409935/2026-03-02/2026-03-03/hotel/hotel/hotels?legacy_provider_id=13&amp;rooms=1&amp;closed_user_group=apps&amp;hb_data=f66gQVv_VRj75xDBQeyR-pXBA1usWR9_y_pTE3atfHpM5bFD2RF6uxvRASJQBXtQYETm51lPM9UCOp32BapDJAX2ES-htOWriFbyXclTj8QwpuiA2UBitDFs1zix1_z8qfLqOe-w4j5EaidlUGeHSKX_zkkXzH_2iuiG-PFNV536TzX_OrH_POdB95CNVlKqeBB3KRdg1VvzAlp9mXQOxwYwRo3JTlaEfdLZieHuPAhXvRJDXA4K9dD_kaAertOWvLgjaoSsQ2oYWz2YPx_dW_CtR9K_jpKCkfvzplE7gHg-KCZ7HBTplxcdm2GRXqRCzh8nL3xaMqP8qesgDSOsT1hoOOdSoZdRDDQ3Vs31jC7MGelufhxDZVUhEhbB_cWxQ8FH5DulxzRdDq0YhI8LozedTVkYxEEDCLzViR46mUMm_Twy&amp;q_datetime_utc=2026-03-02T00%3A00%3A58&amp;ticket_price=4296&amp;quote_id=4368356119842995544&amp;utid_state=1&amp;channel=iphone&amp;price_without_closed_user_group=5747&amp;tm_place_name=Quezon+City&amp;deeplink_data=eyJmaWVsZHMiOnsic2lnbmF0dXJlIjoiNjlkMDAyNTY3MzJmYzA2Njk2ZjRkNThjYThhOWQyMDQiLCJibG9ja19pZCI6IjE0Mzc3MzEwMDFfNDE1MjYxNjY5XzFfMF8wIn19&amp;utid=66c1969f-a6b1-a29b-cddd-c56a8b517468&amp;tm_stars=0&amp;client_id=skyscanner_app&amp;redirect_delay=1000&amp;price_policy=2&amp;pre_redirect_id=ca0a6559-f3aa-ed57-36cd-47e426dd3d26&amp;tm_city_code&amp;max_price=5673&amp;guests=1&amp;request_id=ca0a6559-f3aa-ed57-36cd-47e426dd3d26&amp;tm_country_code=PH</t>
  </si>
  <si>
    <t>14.7367633, 121.0652649</t>
  </si>
  <si>
    <t>OYO 392 Midcon Apartelle</t>
  </si>
  <si>
    <t>https://www.google.com/maps/place/GIA%27s+Place/data=!4m11!3m10!1s0x3397bb248c4f144d:0x850a10713fd17367!5m3!1s2026-03-01!4m1!1i2!8m2!3d14.6788754!4d121.111566!16s%2Fg%2F11kr8060n7!19sChIJTRRPjCS7lzMRZ3PRP3EQCoU?authuser=0&amp;hl=en&amp;rclk=1</t>
  </si>
  <si>
    <t>14.6788754, 121.111566</t>
  </si>
  <si>
    <t>Mom's Laundry, Congressional Avenue, Congressional Subdivision, Bahay Toro, Project 8, 1st District, Quezon City, Eastern Manila District, Metro Manila, 1106, Philippines</t>
  </si>
  <si>
    <t>Quadruple Room</t>
  </si>
  <si>
    <t>San Mateo</t>
  </si>
  <si>
    <t>Rizal</t>
  </si>
  <si>
    <t>Location : Located in Quezon City (Project 8), OYO 392 Midcon Apartelle is within a 5-minute drive of Veterans Memorial Medical Center and UP Diliman. This hotel is 1.5 mi (2.4 km) from SM North EDSA and 15.4 mi (24.8 km) from SM Mall of Asia. Attractions : Distances are displayed to the nearest 0.1 mile and kilometer. University of the Philipppines-Diliman - 1.8 km / 1.1 mi TriNoma - 1.9 km / 1.2 mi SM North EDSA - 2 km / 1.3 mi Veterans Memorial Medical Center - 2.2 km / 1.3 mi UP Diliman - 2.2 km / 1.4 mi New Era University - 2.8 km / 1.8 mi Quezon Memorial Circle - 3.5 km / 2.2 mi Eton Centris - 3.6 km / 2.2 mi Philippine Heart Center - 3.9 km / 2.4 mi Tomas Morato Ave - 4.3 km / 2.7 mi Fisher Mall - 6.1 km / 3.8 mi Gateway Mall - 6.6 km / 4.1 mi Smart Araneta Coliseum - 6.8 km / 4.2 mi St. Luke's Medical Center - 7 km / 4.3 mi Ali Mall - 7.2 km / 4.5 mi The nearest major airport is Ninoy Aquino Intl. Airport (MNL) - 28.7 km / 17.8 mi Dining : Take advantage of the hotel's 24-hour room service. HeadLine : In Quezon City (Project 8) Rooms : Make yourself at home in one of the 28 air-conditioned rooms featuring flat-screen televisions. Complimentary wireless Internet access keeps you connected, and cable programming is available for your entertainment. Private bathrooms with showers feature complimentary toiletries and bidets.</t>
  </si>
  <si>
    <t>La Matella Staycation</t>
  </si>
  <si>
    <t>https://www.google.com/maps/place/FAIRVIEW+INN/data=!4m11!3m10!1s0x339029d38e96330b:0x3b2996d53a8576f4!5m3!1s2026-03-01!4m1!1i2!8m2!3d16.9091858!4d121.0627394!16s%2Fg%2F11sv4zmlb1!19sChIJCzOWjtMpkDMR9HaFOtWWKTs?authuser=0&amp;hl=en&amp;rclk=1</t>
  </si>
  <si>
    <t>16.9091858, 121.0627394</t>
  </si>
  <si>
    <t>Nueva Vizcaya - Ifugao - Mountain Province Road, Poblacion, Pan-ngat, Tam-an, Banaue, Ifugao, Cordillera Administrative Region, 3601, Philippines</t>
  </si>
  <si>
    <t>FAIRVIEW INN</t>
  </si>
  <si>
    <t>www.skyscanner.com.ph/hotel_deeplink/4.0/PH/en-US/PHP/h_bc/216222895/2026-03-02/2026-03-03/hotel/hotel/hotels?legacy_provider_id=13&amp;rooms=1&amp;closed_user_group=apps&amp;hb_data=jcjVM0fihJxaeTtyGVmHMP8S7Uaie73bwbfVxaNaXiSpS7_ZSZq2QyhKxIL5JdIyQkTrvLCC62OvMWX9izEoCClGoEFbAi70Tz9Et8KAGCahfXUtO9yF0o9ZDd7z7nBr47czZhe5CNulqzhl0oPX0VWSS8aYsIylpwJxZrSy5qjMFNr9IoIk-KXDr8tOwaIKMepsF-z9rAIN6Ryx7ET3E8CGRv4yQalFTqxgNc9_oOKQRN_EwfjpmBZscGDlUfBHTEd_LDJfOmtVBuIRfePyKQdhKO5Y8FZSKsdCE4KACP6nMBhMWxwoM-MOzzLZv3sp8W3kYIDSDGfNBMCA8Hx3vBh3MGeaqnD96ICg3QRGh2DAIUemjnZEJX0xMfeOnYuKNWz-fEJgpq_zGTRiyKNYemgnDnogWrlJU0WkcRqrGEZamomCgO4%3D&amp;q_datetime_utc=2026-03-01T23%3A18%3A43&amp;ticket_price=1612&amp;quote_id=6561699832292216368&amp;utid_state=1&amp;channel=iphone&amp;price_without_closed_user_group=2188&amp;tm_place_name=Bagumbayan&amp;deeplink_data=eyJmaWVsZHMiOnsic2lnbmF0dXJlIjoiNGZkY2M3Njg4NDhkN2ZmNDRiYjkwNWE2ZmU0NTllMTYiLCJibG9ja19pZCI6IjE1NDU2MTg1MDFfNDI1ODU1MTA3XzRfMF8wIn19&amp;utid=056b869d-c5a2-e4c2-9ec5-ea7456c7cd76&amp;tm_stars=0&amp;client_id=skyscanner_app&amp;redirect_delay=1000&amp;price_policy=2&amp;pre_redirect_id=2e8e73b8-bdcc-abbe-0d68-d6ce142a7668&amp;tm_city_code&amp;max_price=1612&amp;guests=1&amp;request_id=2e8e73b8-bdcc-abbe-0d68-d6ce142a7668&amp;tm_country_code=PH</t>
  </si>
  <si>
    <t>CAR</t>
  </si>
  <si>
    <t>OKADA Pasay MOA 1257 Dynastel Shore Staycation</t>
  </si>
  <si>
    <t>www.skyscanner.com.ph/hotel_deeplink/4.0/PH/en-US/PHP/h_bc/216222895/2026-03-02/2026-03-03/hotel/hotel/hotels?legacy_provider_id=13&amp;rooms=1&amp;closed_user_group=apps&amp;hb_data=kc3y4V9deNulUcqz3gtbLAb-mb-TBdSDA-PPN7Unx9_o0SVvsgB4QcoZ5rRHbKaOaL3pdX2zpgZKAOXwcKF-s4PVpdWRR-d1JBTDbR8ILbmKE3A586h0IL5AU8_55sj1CkYpG_Yd_DP_k2-rR7BM76UAQU6Nc4xXJqiUUwY-XjjVq5mUUcYx5G2rmj785zQEAFDEZGvg7xtzj2hdpOlIkKE6rH1A4A8SYnDn-GerJvYjlDgkTpC04SHjzco8D_53Gqt3v7UgTbTSkVkzhCulNkpMHWDbP3-sBGlD4w_iWiK2y4IGw_R5QM-7oOopIhTIHrZD_5IFiCXacXQq6gsaZWc751RmzrkzoJ21gCLGevj3hEv_rkBF80VGs1n46IyuH-Lp2lTkEyKTbm-lQ0vGttWCcFYiLSm1MGt3VjsY6av7vTnU3gc%3D&amp;q_datetime_utc=2026-03-01T23%3A18%3A43&amp;ticket_price=1612&amp;quote_id=6561699832292216368&amp;utid_state=1&amp;channel=iphone&amp;price_without_closed_user_group=2188&amp;tm_place_name=Bagumbayan&amp;deeplink_data=eyJmaWVsZHMiOnsic2lnbmF0dXJlIjoiNGZkY2M3Njg4NDhkN2ZmNDRiYjkwNWE2ZmU0NTllMTYiLCJibG9ja19pZCI6IjE1NDU2MTg1MDFfNDI1ODU1MTA3XzRfMF8wIn19&amp;utid=7e9ea945-4103-ef83-c246-d181eb9b21b7&amp;tm_stars=0&amp;client_id=skyscanner_app&amp;redirect_delay=1000&amp;price_policy=2&amp;pre_redirect_id=e35c272a-d2d9-1a75-0ed5-b135fa288a78&amp;tm_city_code&amp;max_price=1612&amp;guests=1&amp;request_id=e35c272a-d2d9-1a75-0ed5-b135fa288a78&amp;tm_country_code=PH</t>
  </si>
  <si>
    <t>14.7374555, 121.0662454</t>
  </si>
  <si>
    <t>Shore Street, Metropolitan Park, Barangay 76, Zone 10, District 1, Pasay, Southern Manila District, Metro Manila, 1308, Philippines</t>
  </si>
  <si>
    <t>Offering a garden and a terrace, OKADA Pasay MOA 1257 DYNASTEL SHORE STAYCATION in Manila is close to Mall of Asia Arena and SM by the Bay Amusement Park. Complimentary Wifi is provided throughout the property and private parking is available on...</t>
  </si>
  <si>
    <t>Staycation Condotels RD</t>
  </si>
  <si>
    <t>www.skyscanner.com.ph/hotel_deeplink/4.0/PH/en-US/PHP/h_bc/216222895/2026-03-02/2026-03-03/hotel/hotel/hotels?legacy_provider_id=13&amp;rooms=1&amp;closed_user_group=apps&amp;hb_data=Ckk7OKUUg_Z0Djnp3Sa1-jQSUYqQWhHlNSvPp4VAwmC1wAg_8NmuFK5URJQ6NQsCcFAM3x-HKVyhKSuN5PoAQKbLWwYJHxCA3WR5S7p0hNAGDdbqE5N7GVYMRC6foQFWX3rcdXOmHgXvBg1oLUTQytDZIc7D1V88ddkOIMCfvG6j4xVcaAyBL6u5zesMVEjdyE1wlfMJH90gYWeEKyYoRW4XE3oLiE5uz-TzlNjLwEbAMwcrW-1v_kTCSiWjvFfa6vCfGhAiRMcYnBMzjWKv2xx6S7ZlbiLaBM2UU1KTN8I6jbKxo-47sfvX1vej4GMvQ4m8cTBUa-p3rtVV6pIOxIxuFNngfoLC7wySKYa1OCsyNbcneNp9zSjeNFpt56bwWN1ivqlaNyvyE0JJ4-6RO7pmp8LH_dHnIY80ue5V_P8Xuk07Pwc%3D&amp;q_datetime_utc=2026-03-02T00%3A00%3A59&amp;ticket_price=1612&amp;quote_id=6561699832292216368&amp;utid_state=1&amp;channel=iphone&amp;price_without_closed_user_group=2188&amp;tm_place_name=Bagumbayan&amp;deeplink_data=eyJmaWVsZHMiOnsic2lnbmF0dXJlIjoiNGZkY2M3Njg4NDhkN2ZmNDRiYjkwNWE2ZmU0NTllMTYiLCJibG9ja19pZCI6IjE1NDU2MTg1MDFfNDI1ODU1MTA3XzRfMF8wIn19&amp;utid=5a29e7bd-1008-9f3b-0d0f-66d8f21517ca&amp;tm_stars=0&amp;client_id=skyscanner_app&amp;redirect_delay=1000&amp;price_policy=2&amp;pre_redirect_id=8312473e-352a-5c78-1276-48358b2592d5&amp;tm_city_code&amp;max_price=1612&amp;guests=1&amp;request_id=8312473e-352a-5c78-1276-48358b2592d5&amp;tm_country_code=PH</t>
  </si>
  <si>
    <t>14.7395856, 121.0631852</t>
  </si>
  <si>
    <t>Staycation Condotels RD offers accommodations in Manila, 3.9 miles from Newport Mall and 5.7 miles from Glorietta Mall. Free Wifi is available throughout the property and private parking is available on site. Mall of Asia Arena is 7.</t>
  </si>
  <si>
    <t>Breath Staycation Trees Residences Tower 5</t>
  </si>
  <si>
    <t>www.skyscanner.com.ph/hotel_deeplink/4.0/PH/en-US/PHP/h_ad/222768206/2026-03-05/2026-03-06/hotel/hotel/hotels?legacy_provider_id=22&amp;rooms=1&amp;closed_user_group=apps&amp;hb_data=eDfHK5u7y9-B_gGx2W8gyFrx_AYN0o5ydB95mCoBAQDxaJLeJkGS4CpGiKdV-GPUWuUUgsPoF0WebY7ylQwS87JRaM-eN5CD2YDKunG2ittbHDkbBHGQpsC4OjKSZoPKgGlcw_H-q-EzUOGvbr5_S1kVZInZYnJUNfp82aKsUmWCQR8SvD7vEa8D0BQ_F3_dAkr6EGMX4t79Y3aCGlc5tvYgxIDrivtGPnlHWEvKu800JW96R8jk8MEyYFMKpd1lIouT5rOa3z6ARCpm5TzzShyWl0KBwGMVw4J4fdgxTTw02Z0AR3qE_s-0LDIVX6IlZDGhvT-04J68xX5pv9laeB5dn13xd3n8Zwpi_HmqkjN2Q6jJo_a1msWYCt7HG0EDxqqKumSxjALhE3HNlVMoKtwrdNFWgoQJE9GaNy84O4Io&amp;q_datetime_utc=2026-03-05T12%3A20%3A40&amp;ticket_price=1541&amp;quote_id=-4626835061619201051&amp;utid_state=1&amp;channel=iphone&amp;price_without_closed_user_group=1878&amp;tm_place_name=Quezon+City&amp;deeplink_data=eyJmaWVsZHMiOnsic2lnbmF0dXJlIjoiNWVkOTVkN2UxOTExOWRjZmU0NmU4NTYyNjNjYTJiMDcifSwidXJsIjoiaHR0cHM6Ly93d3cuYWdvZGEuY29tL3BhcnRuZXJzL3BhcnRuZXJzZWFyY2guYXNweD9jaWQ9MTg0NjM4MyZoaWQ9NjQ1NDgzODkmY3VycmVuY3k9UEhQJmNoZWNraW49MjAyNi0wMy0wNSZjaGVja291dD0yMDI2LTAzLTA2Jk51bWJlcm9mQWR1bHRzPTEmTnVtYmVyb2ZDaGlsZHJlbj0wJlJvb21zPTEmbWNpZD0zMDM4Jm1hc3RlclJvb21JZD0xMDAwNzk3MTMzJm1wdD1RMDVwTmpsR1VsWXZSMjlyWm5Bek5WTlhOVFJ0Wkhsc2NHbFJhbGd6Y0dSRmRFZ3hZVXg1ZG5SdU9FZzRSbGtyUTI1Mk5tdFVOVlkxWkc1WU1qY3dXWGhXVFhFeGVVMUlhWFZ2U2tkblBUMCZUb3RhbFByaWNlPTE1NDEuNDgmVG90YWxUYXg9MTY1LjE2JlRvdGFsRmVlPTAuMDAmVG90YWxTdXJjaGFyZ2U9MCZtY3VyPVBIUCJ9&amp;utid=cf48e52c-2b3e-a33e-c872-1aa36cf81df8&amp;tm_stars=5&amp;client_id=skyscanner_app&amp;price_policy=2&amp;pre_redirect_id=3b74e3f1-c29f-3c1e-0232-6d1bc16d2d12&amp;tm_city_code&amp;max_price=1541&amp;guests=1&amp;request_id=3b74e3f1-c29f-3c1e-0232-6d1bc16d2d12&amp;tm_country_code=PH</t>
  </si>
  <si>
    <t>14.7355567, 121.0691228</t>
  </si>
  <si>
    <t>Kaligayahan</t>
  </si>
  <si>
    <t>Ideally set in the Quezon City district of Manila, Breath Staycation Trees Residences Tower 5 is located 11 miles from Smart Araneta Coliseum, 13 miles from Malacanang Palace and 13 miles from Shangri-La Plaza.</t>
  </si>
  <si>
    <t>OYO 1030 AI Hotel</t>
  </si>
  <si>
    <t>https://www.booking.com/hotel/ph/e-amp-l-staycation-at-trees-residences-quezon-city.html?aid=2127623&amp;label=metagha-link-MRSG-hotel-13652863_dev-desktop_los-1_bw-1_dow-Sunday_defdate-0_room-0_gstadt-2_rateid-public_aud-0_gacid-_mcid-50_bc-ANBTfw_ppa-0_clrid-0_ad-0_gstkid-0_checkin-20260301_ppt-B&amp;sid=911265a0a9dd35a1b7a66ef826f2a25b&amp;all_sr_blocks=1365286301_408817792_2_0_0&amp;checkin=2026-03-01&amp;checkout=2026-03-02&amp;dest_id=13652863&amp;dest_type=hotel&amp;dist=0&amp;group_adults=2&amp;group_children=0&amp;hapos=1&amp;highlighted_blocks=1365286301_408817792_2_0_0&amp;hpos=1&amp;matching_block_id=1365286301_408817792_2_0_0&amp;no_rooms=1&amp;req_adults=2&amp;req_children=0&amp;room1=A%2CA&amp;sb_price_type=total&amp;sr_order=popularity&amp;sr_pri_blocks=1365286301_408817792_2_0_0__688408&amp;srepoch=1772222386&amp;srpvid=01ee8c97b15d00c0&amp;type=total&amp;ucfs=1&amp;</t>
  </si>
  <si>
    <t>14.7362985, 121.0641968</t>
  </si>
  <si>
    <t>Flor de Liz Street, Barangay 177, Zone 15, Camarin, District 1, Caloocan, Northern Manila District, Metro Manila, 1422, Philippines</t>
  </si>
  <si>
    <t>Great care is taken to ensure guests experience comfort through top-notch services and amenities.Remain linked during your visit by utilizing the complimentary internet access available.Parking is accessible, supplied by the hotel for guests who arrive by car.Need some relaxation? Your room features daily housekeeping to make your stay even more comfortable and enjoyable. Crafted for coziness, every guestroom provides an array of features, guaranteeing a tranquil night's sleep while maintaining the level of comfort. Expand your in-room entertainment choices with various amenities, such as television offered in certain accommodations.Maintain your cleanliness and feel revitalized using toiletries available in select guest restrooms. Experience a fantastic evening effortlessly! Relish an entertaining night without venturing beyond the confines of the bar.</t>
  </si>
  <si>
    <t>E &amp; L staycation at trees residences</t>
  </si>
  <si>
    <t>www.skyscanner.com.ph/hotel_deeplink/4.0/PH/en-US/PHP/h_bc/222179495/2026-03-02/2026-03-03/hotel/hotel/hotels?legacy_provider_id=13&amp;rooms=1&amp;closed_user_group=apps&amp;hb_data=FQqUorGdIDsWkPMaz0PQkHm6ZMrz3k3IfWDw30EvAd9NSozgCYoPzjs1mZr5Wj_8NOneJJvMU29MkwyRs0gephEvIG2xqzB4v5UGa3awjmNhnPa9mHL7R_yGI4jgYccYISEkunmRcO5o4tSNUB5kgIDvp0_ao-1RgzyN_6-4dfetrosW4fav9-snFKx8B46zJEj8NxYL00uVJL48kKfm1MDLJ_YCwWqRieOXpX7kkSw1qriCwkFJK5fwQX3omq_0PGnienM99xic3bKS5rbVwmLH8-09w7pOfDdWHDCB2otcnP7J__GfxvoMmLYkAIuJkSizCKiQb2-khAv_oGUZxSilD4AOLBODNQ-1db9UWiqHA90bXqNJBXgXg9IeGmXkdO2-Aoe2Sej665lDnhjkhQLpBjdeuM1jhZkyEZqnZCVhDj3O&amp;q_datetime_utc=2026-03-01T23%3A18%3A45&amp;ticket_price=2295&amp;quote_id=6281461552541218386&amp;utid_state=1&amp;channel=iphone&amp;price_without_closed_user_group=2790&amp;tm_place_name=Quezon+City&amp;deeplink_data=eyJmaWVsZHMiOnsic2lnbmF0dXJlIjoiN2NiNWRmZDU0ODEzNGQ3MThmMzdhMjkwOTk5MDQ4YWYiLCJibG9ja19pZCI6IjEyNzQ5MzQ2MDFfNDAwMzQ4NDM5XzRfMF8wIn19&amp;utid=aa612cf2-b909-dfd2-34c1-818f95404982&amp;tm_stars=0&amp;client_id=skyscanner_app&amp;redirect_delay=1000&amp;price_policy=2&amp;pre_redirect_id=d0ef705c-64dc-337d-f3cc-30400824f775&amp;tm_city_code&amp;max_price=2295&amp;guests=1&amp;request_id=d0ef705c-64dc-337d-f3cc-30400824f775&amp;tm_country_code=PH</t>
  </si>
  <si>
    <t>14.7375458, 121.0663259</t>
  </si>
  <si>
    <t>Blast Suite</t>
  </si>
  <si>
    <t>https://www.google.com/maps/place/Ai+Hotel+North+Caloocan/data=!4m11!3m10!1s0x3397b10026515155:0x62bf45d3ff4252f1!5m3!1s2026-03-01!4m1!1i2!8m2!3d14.7514391!4d121.0535444!16s%2Fg%2F11q30t_mxn!19sChIJVVFRJgCxlzMR8VJC_9NFv2I?authuser=0&amp;hl=en&amp;rclk=1</t>
  </si>
  <si>
    <t>14.7514391, 121.0535444</t>
  </si>
  <si>
    <t>Lily Street, Pasong Putik Proper, 5th District, Quezon City, Eastern Manila District, Metro Manila, 1118, Philippines</t>
  </si>
  <si>
    <t>Blast Suite is located in Manila, just 13 miles from Malacanang Palace and 14 miles from Shangri-La Plaza. The air-conditioned accommodation is 11 miles from Smart Araneta Coliseum. Private parking can be arranged at an extra charge.</t>
  </si>
  <si>
    <t>Ai Hotel North Caloocan</t>
  </si>
  <si>
    <t>www.skyscanner.com.ph/hotel_deeplink/4.0/PH/en-US/PHP/h_bc/216222895/2026-03-02/2026-03-03/hotel/hotel/hotels?legacy_provider_id=13&amp;rooms=1&amp;closed_user_group=apps&amp;hb_data=lhYH24Rbs6paeUQFYofCQdsrVTAEEwPd9h8o2yKw4SJbtAsjV7BiwmmbvjhM_Wjn3j-mAV33OqOKghYGKNvP2ArYNgxxdq124lyYLIxMguwYvc5-ttrl7jvif9apCfJsGpEgFMvb1nUS7Ba3LzAafl19bwPNnFhjt3IkkXMWHmcPH1RFDsJ2-eRLTG3BsG5fvlMgCkB0qSCORaz-vVDMfd54JoYhS6iXv418mWoNp8zQneQKeTonS5h0BiDUy7RqYGKLaBgd83tCucj2SgGVD7YiBRoohw_HIRoEpbBl-d2WFsbbPMu1diucygDiMM3jIrM2SGe4rDDf3hNGCFKZi4-vykufyqlsQnyasZz0TmKlmoAAaaKVkXoWk9-ueLLXlak9QIVefUvFTtg_XFSfOMrRSnFyBak0UXcn0SoayWS1clHobVA%3D&amp;q_datetime_utc=2026-03-01T23%3A18%3A52&amp;ticket_price=1612&amp;quote_id=6561699832292216368&amp;utid_state=1&amp;channel=iphone&amp;price_without_closed_user_group=2188&amp;tm_place_name=Bagumbayan&amp;deeplink_data=eyJmaWVsZHMiOnsic2lnbmF0dXJlIjoiNGZkY2M3Njg4NDhkN2ZmNDRiYjkwNWE2ZmU0NTllMTYiLCJibG9ja19pZCI6IjE1NDU2MTg1MDFfNDI1ODU1MTA3XzRfMF8wIn19&amp;utid=d95ecc22-8079-dc01-7172-1232a83570cb&amp;tm_stars=0&amp;client_id=skyscanner_app&amp;redirect_delay=1000&amp;price_policy=2&amp;pre_redirect_id=eef18f78-b33d-5377-110c-017fa4593117&amp;tm_city_code&amp;max_price=1612&amp;guests=1&amp;request_id=eef18f78-b33d-5377-110c-017fa4593117&amp;tm_country_code=PH</t>
  </si>
  <si>
    <t>14.7369966, 121.0664251</t>
  </si>
  <si>
    <t>www.skyscanner.com.ph/hotel_deeplink/4.0/PH/en-US/PHP/h_bc/216222895/2026-03-02/2026-03-03/hotel/hotel/hotels?legacy_provider_id=13&amp;rooms=1&amp;closed_user_group=apps&amp;hb_data=34F0wQrLT-nR5oiaJoDFSvqUkCmg5MfffYaFV8r_7dojv1sd6i3lbg3svDPN4zWZ8JPmMROsDhZ2QXzkYuVDB5j3VBuMbptrttduAcPN6blDGFEZiXL9rN_UQPgJA4JyKhH_qM1sqm7BW7V4zdW3zLyLLmyml_XPSbNBoN55O-6Sg6kjx6O7jWPvkJsnPnHoHBlYu8wh8hb2M1ZW6jf530dWchZ1oX_FhtLO3OQBz070SwVJEdpYrytdtyWuvfkcsjDhkmD1aZLpNas4c9SaANyBtA0c36NQcrCp2yUT3AWJn8TGaWrgkQBRRP2O3-VVH8CBs7c8bRGl-yyf4-WsrqJhhXhgQo75XC_AR2yKiT9O5MqX2lNqvazKCrz_LM2KmUnQ_7KdmUT2M1TJm2t-KvvU7iZO_NXOpXcCyQljVGyt6YvxVig%3D&amp;q_datetime_utc=2026-03-02T00%3A01%3A04&amp;ticket_price=1612&amp;quote_id=6561699832292216368&amp;utid_state=1&amp;channel=iphone&amp;price_without_closed_user_group=2188&amp;tm_place_name=Bagumbayan&amp;deeplink_data=eyJmaWVsZHMiOnsic2lnbmF0dXJlIjoiNGZkY2M3Njg4NDhkN2ZmNDRiYjkwNWE2ZmU0NTllMTYiLCJibG9ja19pZCI6IjE1NDU2MTg1MDFfNDI1ODU1MTA3XzRfMF8wIn19&amp;utid=f7f43682-1850-7e35-23d5-7fa817f0278a&amp;tm_stars=0&amp;client_id=skyscanner_app&amp;redirect_delay=1000&amp;price_policy=2&amp;pre_redirect_id=ede45aea-4287-8073-b36b-2de524d282e9&amp;tm_city_code&amp;max_price=1612&amp;guests=1&amp;request_id=ede45aea-4287-8073-b36b-2de524d282e9&amp;tm_country_code=PH</t>
  </si>
  <si>
    <t>Winsor Suites</t>
  </si>
  <si>
    <t>www.skyscanner.com.ph/hotel_deeplink/4.0/PH/en-US/PHP/h_bc/216222895/2026-03-02/2026-03-03/hotel/hotel/hotels?legacy_provider_id=13&amp;rooms=1&amp;closed_user_group=apps&amp;hb_data=jjbZlVMAfucnX2YNzziuaShopRwzWEB5bM2eEfth3x_FL-46yAAkiRpin0JqkmlMrQJ_IgnLRjAB78ZoyDfUoo0zYxcKxRAN3lNoTRjw4X2Soi1p7bcYJ3zFQ1-47BFlGIvPzTHVJdyZdm8wLZ11YuvR3GPzSLUDxqsuKHMve2-4Ok4R_k4TTYJO1_oKdHZGUB82itVMlTF2iC36O5_fLtPuYGRXeEoi73bEyhzR6o-InHPIvMLA8P8STAKd1Fq2JZqSXjordzkCYSFsQvgjgz8vaxADeHpkYEMCQ_aVT1XV4KDIx2oIOtGnEs-KVObsjIUxySUmqrPDnt8xPCt9hSnGbmEn8cIBteXX0psyGygrjSCSdM234MgXkS1JBZa6THgoysZCXwPb6rEs6aQi-GvzXtovwyIcSI0Vmbqtu_dln9PPAU4%3D&amp;q_datetime_utc=2026-03-01T23%3A18%3A53&amp;ticket_price=1612&amp;quote_id=6561699832292216368&amp;utid_state=1&amp;channel=iphone&amp;price_without_closed_user_group=2188&amp;tm_place_name=Bagumbayan&amp;deeplink_data=eyJmaWVsZHMiOnsic2lnbmF0dXJlIjoiNGZkY2M3Njg4NDhkN2ZmNDRiYjkwNWE2ZmU0NTllMTYiLCJibG9ja19pZCI6IjE1NDU2MTg1MDFfNDI1ODU1MTA3XzRfMF8wIn19&amp;utid=cc5967c5-068d-c53e-85b8-deb2ee2c18a0&amp;tm_stars=0&amp;client_id=skyscanner_app&amp;redirect_delay=1000&amp;price_policy=2&amp;pre_redirect_id=40098b51-e1e4-388b-2cae-6d3168b85c8d&amp;tm_city_code&amp;max_price=1612&amp;guests=1&amp;request_id=40098b51-e1e4-388b-2cae-6d3168b85c8d&amp;tm_country_code=PH</t>
  </si>
  <si>
    <t>14.737861, 121.066243</t>
  </si>
  <si>
    <t>Camia Street, Pasong Putik Proper, 5th District, Quezon City, Eastern Manila District, Metro Manila, 1118, Philippines</t>
  </si>
  <si>
    <t>Ichiraya Staycation</t>
  </si>
  <si>
    <t>www.skyscanner.com.ph/hotel_deeplink/4.0/PH/en-US/PHP/h_bc/223291130/2026-03-02/2026-03-03/hotel/hotel/hotels?legacy_provider_id=13&amp;rooms=1&amp;closed_user_group=apps&amp;hb_data=pFnE3mY6L66PcDcZoL1bbcWpBT6N12L2TWDxaMocDB06mkFJX--KLX-l3x46yxtHZDfSapuRwZc2mfsoCmc1s4Bipg2TypgC2hag_7RxYvjTiYsZSq4lwG_uIzdMr2gOb8a8KEwCw_sBM8Xlbafp3A2dhQUCfjfK7B3ZKIrReaBKB3SMfv5tpYTbRr1e4PghDZnXNKwjV6WRX9uP227OmMn85ORCexuxKepGQtQarCQcQHzE9U5UJ6qAQjichAV-wOiHZA2-7xCWPpY9vwRQP3B_GUX1HLBmCfCJZ8BvfadyIefkSw0hPRwhpYt2EwVykiSy8kCvFO-AF4RhUzStvYAsRjKz8kMLshpwzkN2CC2zztq_qPlpJ_bgLCBZL_F86eTUsw_SHLal7VsRwfNq_E9lcT-M-hjH9NLC_i_rfIKWl91z&amp;q_datetime_utc=2026-03-01T23%3A18%3A54&amp;ticket_price=2168&amp;quote_id=-8655318110257735923&amp;utid_state=1&amp;channel=iphone&amp;price_without_closed_user_group=2635&amp;tm_place_name=Pasay&amp;deeplink_data=eyJmaWVsZHMiOnsic2lnbmF0dXJlIjoiOTU4NDk4MmVhYWQ0NDI5NWIxNjk0Y2RkYTViZWMwODgiLCJibG9ja19pZCI6IjEzODU2OTcwMDFfNDEwNTkzNjE3XzJfMF8wIn19&amp;utid=8a370775-6533-222c-c416-e8103c6cfda7&amp;tm_stars=0&amp;client_id=skyscanner_app&amp;redirect_delay=1000&amp;price_policy=2&amp;pre_redirect_id=36e1b280-b4e8-7375-df54-175b137008bd&amp;tm_city_code&amp;max_price=2380&amp;guests=1&amp;request_id=36e1b280-b4e8-7375-df54-175b137008bd&amp;tm_country_code=PH</t>
  </si>
  <si>
    <t>14.7370316, 121.0656238</t>
  </si>
  <si>
    <t>Balay Hayahay Staycation</t>
  </si>
  <si>
    <t>www.skyscanner.com.ph/hotel_deeplink/4.0/PH/en-US/PHP/h_bc/223291130/2026-03-05/2026-03-06/hotel/hotel/hotels?legacy_provider_id=13&amp;rooms=1&amp;closed_user_group=apps&amp;hb_data=fa5eHqnqA_a-Rbu6NX3ayvcRm0HhN_Q2x85-R9OEpxtTSkRqsnkjPKLzrG3WkJyFVfmU2wZJn_p5SeScBn_6ZNUHVXcYZ7btT80eITnVf7zytXbCmahJ-CFYh2j9bgChv_W40dMeQXCDXeIW08lBwclGaEUkdvdVsg9Ov54lEzmnhcl2lwIS-hMO11UAWZTf5hqIV_qkcsLLRo5YtXW1jq7DykXdset2BAGIbZviN8e8PT0LfyxXldEoOAJSMOzXlbmRI_xvHHTySC90TwHY_pNM9Dn4MLQb6o_TtPGOg6A7byaDNJF2WbownxHRL8Lo4T6dXB9iz_EQmrq6AT3yh5xRiGqRU3qc_W1vQdA2JJue2mMr1HL2z437IedFUXS3MA3BjMO44tGXoTxBfdV_ooiwBO8WIY_kLgxcVHSI-kizUtnk2A%3D%3D&amp;q_datetime_utc=2026-03-05T12%3A20%3A45&amp;ticket_price=2168&amp;quote_id=-4538067448993597461&amp;utid_state=1&amp;channel=iphone&amp;price_without_closed_user_group=2635&amp;tm_place_name=Pasay&amp;deeplink_data=eyJmaWVsZHMiOnsic2lnbmF0dXJlIjoiOTU4NDk4MmVhYWQ0NDI5NWIxNjk0Y2RkYTViZWMwODgiLCJibG9ja19pZCI6IjEzODU2OTcwMDFfNDEwNTkzNjE3XzJfMF8wIn19&amp;utid=5a0c4e79-80d2-bfa4-a371-7b8d78d78820&amp;tm_stars=0&amp;client_id=skyscanner_app&amp;price_policy=2&amp;pre_redirect_id=164293a9-ff55-3ebd-9dc1-d2498b0ab15d&amp;tm_city_code&amp;max_price=2380&amp;guests=1&amp;request_id=164293a9-ff55-3ebd-9dc1-d2498b0ab15d&amp;tm_country_code=PH</t>
  </si>
  <si>
    <t>14.7206484, 121.0395113</t>
  </si>
  <si>
    <t>Jidong, Sunrise Drive, Barangay 76, Zone 10, District 1, Pasay, Southern Manila District, Metro Manila, 1308, Philippines</t>
  </si>
  <si>
    <t>Balay Hayahay Staycation offers accommodations in Manila, a 15-minute walk from SM Mall of Asia and 1.1 miles from World Trade Center Metro Manila. With pool views, this accommodation provides a balcony.</t>
  </si>
  <si>
    <t>The Escape Staycation</t>
  </si>
  <si>
    <t>www.skyscanner.com.ph/hotel_deeplink/4.0/PH/en-US/PHP/h_bc/216582102/2026-03-02/2026-03-03/hotel/hotel/hotels?legacy_provider_id=13&amp;rooms=1&amp;closed_user_group=apps&amp;hb_data=VWWHYQP2nWrsqbBZCuVU4zoKxO-oBepEgN6WsqVuxJl3EDzkE7PiO19ZVnW_6zgxfxGE79H7l6d-r4-6Hx41YTBYMp1e1Kcw1-zYXKg9aOpt1kiOD_dYRL7C8DHgXJbUaP18jyz_gIG1wtqHzaTshgY2n4MJFo6SiefQc8jsnarDO4JfP7UjZe0dV2yM9dOh_U2JsRQCMqNpLGIu8j0zlLhVUpIK5pmh4kfnWRTvttO0W29Nmlt7N_5p75fONEbburEzYg_of-bToCg1AL5NUmTOp6W8DnxpiTlVX9IptlYy8qGCNU-7v1NjMs5Ij8UqqC1JchlkT98McnXCAEKG6cTvviPr_9SL9xUd2nz-U6s7o9vHDxYhprRdiTEguc6nsNi6zw9MyqTy7xykB0A27i-xUYwx3mAvnaZmebDVOJO3DxMx&amp;q_datetime_utc=2026-03-01T23%3A18%3A58&amp;ticket_price=1486&amp;quote_id=-1191698831851225502&amp;utid_state=1&amp;channel=iphone&amp;price_without_closed_user_group=1988&amp;tm_place_name=Quezon+City&amp;deeplink_data=eyJmaWVsZHMiOnsic2lnbmF0dXJlIjoiMzUxNDFhZDAyYmIwYWM0OTM3NjA5MDcxYTkwZTYyNGIiLCJibG9ja19pZCI6IjEyNzMzODc1MDFfNDAwMTQyODEwXzFfMF8wIn19&amp;utid=0433c87f-3af5-177b-4846-fdfc1d5e8489&amp;tm_stars=0&amp;client_id=skyscanner_app&amp;redirect_delay=1000&amp;price_policy=2&amp;pre_redirect_id=c7de5110-318e-338e-1424-7ee2209b3006&amp;tm_city_code&amp;max_price=1486&amp;guests=1&amp;request_id=c7de5110-318e-338e-1424-7ee2209b3006&amp;tm_country_code=PH</t>
  </si>
  <si>
    <t>14.7360962, 121.0638434</t>
  </si>
  <si>
    <t>wifi, air_conditioning, non-smoking, internet_access, 24-hour_front_desk_service, smoking_areas, garden, kitchen</t>
  </si>
  <si>
    <t>Boheme Condotel</t>
  </si>
  <si>
    <t>www.skyscanner.com.ph/hotel_deeplink/4.0/PH/en-US/PHP/h_bc/216582102/2026-03-02/2026-03-03/hotel/hotel/hotels?legacy_provider_id=13&amp;rooms=1&amp;closed_user_group=apps&amp;hb_data=sqI8CldCBRnN6jlhYZtkq4f2nfpY6-PxnkG6Ay25VNYS3pCxfQNjQdoHA_ZaN5squLjcVskyZ3UiDceoI4KpXWoUquS2uEnvLC3CLF6DiM_iFgtH0XidPkV2fC6bssjSfQpVTuKLiNuci3Ua3nwIscr2tz80nAtSi-8NDTC1KiQSaFmcxARJb_-9vPhpdzqXINL71XE3lYV2KW4OicahvuNoJYg2rsdC5OWIeKeePYf69BBYN02G8WjQUTcbMgnCpQkKniw0lG6zoFMT_AqejlsBRA9zCOS4GzC6HA958Dxvec2g5lzemPVip2c0QamZmZ2gr0N0gxIZ2MyoCWE1UL6na5QoezLvTFpZP96mwkZAT5YiGHHkQZZGUC_l5vPiQT5N1LKB4FqVm3Oqzz0cstS-IFN1t6f8kLyviwuehkMYDVWn&amp;q_datetime_utc=2026-03-02T00%3A01%3A08&amp;ticket_price=1486&amp;quote_id=-1191698831851225502&amp;utid_state=1&amp;channel=iphone&amp;price_without_closed_user_group=1988&amp;tm_place_name=Quezon+City&amp;deeplink_data=eyJmaWVsZHMiOnsic2lnbmF0dXJlIjoiMzUxNDFhZDAyYmIwYWM0OTM3NjA5MDcxYTkwZTYyNGIiLCJibG9ja19pZCI6IjEyNzMzODc1MDFfNDAwMTQyODEwXzFfMF8wIn19&amp;utid=4d26a3a4-1024-1591-3b64-0dec9166d64f&amp;tm_stars=0&amp;client_id=skyscanner_app&amp;redirect_delay=1000&amp;price_policy=2&amp;pre_redirect_id=6cedf2a4-4472-a8c8-ab6a-cacd2e4c8ca9&amp;tm_city_code&amp;max_price=1486&amp;guests=1&amp;request_id=6cedf2a4-4472-a8c8-ab6a-cacd2e4c8ca9&amp;tm_country_code=PH</t>
  </si>
  <si>
    <t>14.7354957, 121.0650242</t>
  </si>
  <si>
    <t>Room in Condo - Butler's Bnb A Trees Residences Qc Phil</t>
  </si>
  <si>
    <t>www.skyscanner.com.ph/hotel_deeplink/4.0/PH/en-US/PHP/h_bc/217059677/2026-03-02/2026-03-03/hotel/hotel/hotels?legacy_provider_id=13&amp;rooms=1&amp;closed_user_group=apps&amp;hb_data=LPR2INnqNe0CocOupIQFYEObtkKkyUtYSXSsHwxhRRwZhXS7fk8QPKgxqSvpoxgpC5sntzLXDziS27p5ofhsTuDkHtcIb_gDg4E_zjxBOLQd16JjONO6XISibxh2BxAFd6ylaNXtbVmItnk5HNIfUTHjlFWzf4tb0xdlH6GIdBlL2EL_ZzDg9hyq-g9jzD1TcqbqzsRAEKtl9fO-jIKCbo0Avt4DQeWcyFJSf32NqNucUZOnFZzEgT8zMk7YHMZE8BNGfTw5lkW5CylM52ZUesCdZMxEzcOVwcur9K9vOc793VS0oV5mnN8jq_iATMbS7OrjCPop_fCl-rPumm6auOnlxxPC48fa5DbohV6Hy21i1B51dWaI39ZpWnnzSj4nIrRD3nn9twxeYQi8kgPkf4byz2tmi5igWLMHBQQFm-SLuSJr&amp;q_datetime_utc=2026-03-01T23%3A19%3A01&amp;ticket_price=2341&amp;quote_id=6397520445971418536&amp;utid_state=1&amp;channel=iphone&amp;price_without_closed_user_group=2846&amp;tm_place_name=Quezon+City&amp;deeplink_data=eyJmaWVsZHMiOnsic2lnbmF0dXJlIjoiYWFkZTQxMTQ1NjRhYjgzNGJmMmZhYWFiOTE1OGE4MDYiLCJibG9ja19pZCI6IjExMDk1MTMyMDFfMzgzNzAzMjUwXzRfMF8wIn19&amp;utid=9af73301-38d5-0e03-eac4-165b5a078d95&amp;tm_stars=0&amp;client_id=skyscanner_app&amp;redirect_delay=1000&amp;price_policy=2&amp;pre_redirect_id=c85c965e-9fbf-8100-6970-2ff2ad4885e3&amp;tm_city_code&amp;max_price=2341&amp;guests=1&amp;request_id=c85c965e-9fbf-8100-6970-2ff2ad4885e3&amp;tm_country_code=PH</t>
  </si>
  <si>
    <t>14.7364856, 121.0652027</t>
  </si>
  <si>
    <t>Trees Residences Staycation</t>
  </si>
  <si>
    <t>www.skyscanner.com.ph/hotel_deeplink/4.0/PH/en-US/PHP/h_bc/217059677/2026-03-02/2026-03-03/hotel/hotel/hotels?legacy_provider_id=13&amp;rooms=1&amp;closed_user_group=apps&amp;hb_data=OCTmIJKLqk6LZuVrEFjwuUN7Bg23h821RKDVwyRmKu6eadyGaauzD70r7i6WEB8uDFoYLBS2v2PfYQynO8UW7WJ1nXBE0IOEZYDTnTsuGDnOpmK5KJlBCAlIIdvSh3p1q1X9Grg2yG_jSGtIw4KbFCCNqEQq8_sZ7y9EpaN04mDaUStxl_VoDwzy3YtUG2mszM8-zyfk0X0l-Cw7crjUwe7BLLHBKOH0zqKfne2cPYeVHKegZqLBOEteRVn8nPhv9q_3eRIIsGJZnQGhuYX-qvoW5BJ4ITamHaoob1wwbIWnJ59oKthgdrCy86U2-2z9Nv7Lki95zo5ohn_L01cAd-7xWC2csalz6windVbrxzdYcRsaEa2jI7PwL-fYITfU6rwZR40kdxea-QgGki5xD9mTq673ycp3B-dHfIYn2BTV723S&amp;q_datetime_utc=2026-03-02T00%3A01%3A13&amp;ticket_price=2341&amp;quote_id=6397520445971418536&amp;utid_state=1&amp;channel=iphone&amp;price_without_closed_user_group=2846&amp;tm_place_name=Quezon+City&amp;deeplink_data=eyJmaWVsZHMiOnsic2lnbmF0dXJlIjoiYWFkZTQxMTQ1NjRhYjgzNGJmMmZhYWFiOTE1OGE4MDYiLCJibG9ja19pZCI6IjExMDk1MTMyMDFfMzgzNzAzMjUwXzRfMF8wIn19&amp;utid=74febaa4-5d5d-1904-8241-13830ea31277&amp;tm_stars=0&amp;client_id=skyscanner_app&amp;redirect_delay=1000&amp;price_policy=2&amp;pre_redirect_id=bb3d76d8-91d6-9b08-f18b-a31fa37aa273&amp;tm_city_code&amp;max_price=2341&amp;guests=1&amp;request_id=bb3d76d8-91d6-9b08-f18b-a31fa37aa273&amp;tm_country_code=PH</t>
  </si>
  <si>
    <t>Located within 11 miles of Smart Araneta Coliseum and 13 miles of Malacanang Palace, Trees Residences Staycation provides rooms with air conditioning and a private bathroom in Manila.</t>
  </si>
  <si>
    <t>Prime Hotel QC</t>
  </si>
  <si>
    <t>www.skyscanner.com.ph/hotel_deeplink/4.0/PH/en-US/PHP/h_ad/222819541/2026-03-02/2026-03-03/hotel/hotel/hotels?legacy_provider_id=22&amp;rooms=1&amp;closed_user_group=apps&amp;hb_data=qTKlYMc58FMsUNIhy2dkMD5kmW_5Sb4OZaOSYNT7b8Q4zUXpKFKphT8xsBMLmOCkDteANNUm47VvB71wQvwddmU8LRCNQ4tqdaaXhkiBcBMRUMZTEUdRTvlyMhbkZj4vHH_psEi6bmWlcXciLKtIa1nTXhwCynamA4rWn6djpAVk8oesMwfb9D6wx7a2N8TYi-WP2uynNrklPFoous_V-2jAa4P-Sb-qAsdJbxyJswgX1MqKsA1z27n-0PcgSG0wKdXdWvo7ZYyq6OasUip-FIYTNZgBIBVNEynnStpjLV8139_pNYF_xRq0pMgbYUOW4fcsK9ZLanNA2IoHZuxiwIKmNBtI0bZeDvyXw7AQ_FL7GGAzxhn2o4rxvEv7dzXiVJocBTyv_7VLWOc1khavr9sZJ89hXbSKmtPieemih1XF&amp;q_datetime_utc=2026-03-01T23%3A19%3A02&amp;ticket_price=2016&amp;quote_id=6601620624736269136&amp;utid_state=1&amp;channel=iphone&amp;price_without_closed_user_group=2232&amp;tm_place_name=Pasay&amp;deeplink_data=eyJmaWVsZHMiOnsic2lnbmF0dXJlIjoiNzJmZGI1MWNiNGMwYWE0MTQ2N2Y1MGEyODZlZjc5MWMifSwidXJsIjoiaHR0cHM6Ly93d3cuYWdvZGEuY29tL3BhcnRuZXJzL3BhcnRuZXJzZWFyY2guYXNweD9jaWQ9MTg0NjM4MyZoaWQ9NjU0OTYyODMmY3VycmVuY3k9UEhQJmNoZWNraW49MjAyNi0wMy0wMiZjaGVja291dD0yMDI2LTAzLTAzJk51bWJlcm9mQWR1bHRzPTEmTnVtYmVyb2ZDaGlsZHJlbj0wJlJvb21zPTEmbWNpZD0zMDM4Jm1hc3RlclJvb21JZD0xMDE2OTgxMzEzJm1wdD1WVWRUU0ZkTVVsVk5SWGxaY2tkTVpEUktaV3ROYkV0Q1dUVXJWM1JJTjJwSk5rWTJXV05pYzBKWGJsVnFla0pzWW05R1psUnhSRlpHTjNZME9HcEJaMHRPTTIxdU4yOHJORVpZV2xkblBUMCZUb3RhbFByaWNlPTIwMTYuMDAmVG90YWxUYXg9MjE2LjAwJlRvdGFsRmVlPTAuMDAmVG90YWxTdXJjaGFyZ2U9MCZtY3VyPVBIUCJ9&amp;utid=c325f7c0-9045-c695-86a5-32c044333460&amp;tm_stars=0&amp;client_id=skyscanner_app&amp;redirect_delay=1000&amp;price_policy=2&amp;pre_redirect_id=9c6d59e3-9056-398e-f733-def92c3c12ae&amp;tm_city_code&amp;max_price=2016&amp;guests=1&amp;request_id=9c6d59e3-9056-398e-f733-def92c3c12ae&amp;tm_country_code=PH</t>
  </si>
  <si>
    <t>14.7310692, 121.0591477</t>
  </si>
  <si>
    <t>Benevanto Avenue, Neopolitan Business Park, Greater Lagro, 5th District, Quezon City, Eastern Manila District, Metro Manila, 1118, Philippines</t>
  </si>
  <si>
    <t>Simplicity</t>
  </si>
  <si>
    <t>www.skyscanner.com.ph/hotel_deeplink/4.0/PH/en-US/PHP/h_bc/222819541/2026-03-05/2026-03-06/hotel/hotel/hotels?legacy_provider_id=13&amp;rooms=1&amp;closed_user_group=apps&amp;hb_data=0Q7v8gv1LidTElFUoXiavpsD0qOGuCuIUp1G9XvNomrnVVDz0zA-OUhCYwOAmDlQJoFm0qTx07_WfBavpGi-Mlr0NDTr1PJ6EBYPZEAAWwNrorgqozBrJHIS0AJVp983Nwno8WrJ1Rk1OnDFyidPotXO5JDwAY4Nghr9BCGtpLUsl-gdQs4epYSGIM_1tBjnLH2veEA0V7UXaV4nB-R12CiS6jF4cvkVi3iMuZ5RGyKVWWAXpVAUu26bY7sodTNiFEK-1ZVMhyZHlmnaDCMKcxY1MX9q3zYyAwokppVmZxdmA9VM8Zgb4PZYcjYmUQrkVbhGoAEFLmareYI_qZHykr1eQ-iIi6oSFDdJZLTWa52diWcSmhNkKNLh-crXPvN3WpBqi5EZbUk_cLePGjMtYgOloOAmpNnd0BvopjmV-Z5mtH_NrA%3D%3D&amp;q_datetime_utc=2026-03-05T12%3A20%3A47&amp;ticket_price=1836&amp;quote_id=7385714662227842846&amp;utid_state=1&amp;channel=iphone&amp;price_without_closed_user_group=2232&amp;tm_place_name=Pasay&amp;deeplink_data=eyJmaWVsZHMiOnsic2lnbmF0dXJlIjoiODIyNzQyMDZhOTkwZTBjMWRmMTY5YjVkNjBkMDJjZTgiLCJibG9ja19pZCI6IjEzNTA3MzIyMDFfNDA3NDA4NDQzXzRfMF8wIn19&amp;utid=3c2d279c-528d-ef67-d11d-30e0a5d68cdb&amp;tm_stars=0&amp;client_id=skyscanner_app&amp;price_policy=2&amp;pre_redirect_id=a6f7781f-238b-68db-6b5b-f5aba784f41e&amp;tm_city_code&amp;max_price=2016&amp;guests=1&amp;request_id=a6f7781f-238b-68db-6b5b-f5aba784f41e&amp;tm_country_code=PH</t>
  </si>
  <si>
    <t>14.6715211, 121.040045</t>
  </si>
  <si>
    <t>Seaside Boulevard, Barangay 76, Zone 10, District 1, Pasay, Southern Manila District, Metro Manila, 1308, Philippines</t>
  </si>
  <si>
    <t>Simplicity offers accommodations in Manila, a 12-minute walk from Mall of Asia Arena and 1.5 miles from World Trade Center Metro Manila. This guest house features air-conditioned accommodations with a balcony. Glorietta Mall is 3.</t>
  </si>
  <si>
    <t>The Place</t>
  </si>
  <si>
    <t>www.skyscanner.com.ph/hotel_deeplink/4.0/PH/en-US/PHP/h_bc/134512434/2026-03-02/2026-03-03/hotel/hotel/hotels?legacy_provider_id=13&amp;rooms=1&amp;closed_user_group=apps&amp;hb_data=8FsJC8nC_KRzokma0_flw7Epjkhoomk39NMnlfUm7ih_WqT8Z6JE3zr7eILARxYb3EzymtQZOVHwpqMRWpOMLd6W5dIEY3cGqonYXxLgmXo2hYt6LSZdNgB1bizlSTX2Yo9hrrbh5KMnXnLjLovwfI_sEGlI8mrdLYhDBGT8am94Wq_XjXnT8LissGnOHSX26t7KIdhnKQsnbcPBxj4SgEl99x9EBTw8uVE_Udb088Sv7aE3kcZbwUHdMRCYa6L9GRR7-CQu6RMyV0ZB1-l2KTi5_3y7EJ-kq6JTnaluxTHUbAH3e2fk8sGoHAu90zt63lC1s9sLrpmeJWNu_FcC9Hhs8kr7XiWp-i9ebL6vln6mftKd7Qm2-i1oPS148CGBMnkSOXZSSP12KPGLqlr4_W8tpLl6kQJU3luDHjdi7c1cAtL7kBQ%3D&amp;q_datetime_utc=2026-03-01T23%3A19%3A02&amp;ticket_price=1496&amp;quote_id=4920827674188454856&amp;utid_state=1&amp;channel=iphone&amp;price_without_closed_user_group=1882&amp;tm_place_name=Dumaguete&amp;deeplink_data=eyJmaWVsZHMiOnsic2lnbmF0dXJlIjoiYTY1OGE4OGNjNzFkOTg3M2MwZjE0NDE2YjEyYWMzZWEiLCJibG9ja19pZCI6IjEzMjM1ODIwMV8zMzU0MjU5MjZfMF8wXzAifX0%3D&amp;utid=8106adeb-8446-aa64-66d8-74c1df3fb848&amp;tm_stars=2&amp;client_id=skyscanner_app&amp;redirect_delay=1000&amp;price_policy=2&amp;pre_redirect_id=5ff0c096-74dc-efa5-5871-7284efa53acc&amp;tm_city_code=DGTP&amp;max_price=2501&amp;guests=1&amp;request_id=5ff0c096-74dc-efa5-5871-7284efa53acc&amp;tm_country_code=PH</t>
  </si>
  <si>
    <t>14.7162168, 121.0421351</t>
  </si>
  <si>
    <t>Forest Hills Drive, Forest Hills Subdivision, Gulod, 5th District, Quezon City, Eastern Manila District, Metro Manila, 1117, Philippines</t>
  </si>
  <si>
    <t>Dumaguete</t>
  </si>
  <si>
    <t>Negros Oriental</t>
  </si>
  <si>
    <t>Villa Prescilla</t>
  </si>
  <si>
    <t>www.skyscanner.com.ph/hotel_deeplink/4.0/PH/en-US/PHP/h_h1/134512434/2026-03-05/2026-03-06/hotel/hotel/hotels?legacy_provider_id=927111&amp;rooms=1&amp;closed_user_group=mobile&amp;hb_data=9FVeTSAKi1XidgF1bHhzR-op8ZVAu4Mmj_4BJzp-pcQ9oz1XLSBpFmjdNbUYOkjHWpu632VkSQD40vZPPoE5pNd7c-s484iAayJM-K38evRVnq6QvsB__vsntlv0tEcPd3JM_cwPocF5207l9p7dEJwSnDFI75aRMYb7EXzbTBmmILK7jo8WAEHL2jkK7B72VZ4kW9rLSIpOcUEms7sfl2TUEanut8BbB_ltadnhnAuTkYXMiTCD0t7H40uL_g_vmHybQ6_N5dY0evb8Vy-_fbC6ui0%3D&amp;q_datetime_utc=2026-03-05T14%3A19%3A41&amp;ticket_price=1700&amp;quote_id=-6883564680501247753&amp;utid_state=1&amp;channel=iphone&amp;price_without_closed_user_group=1882&amp;tm_place_name=Dumaguete&amp;deeplink_data=eyJmaWVsZHMiOnsic2lnbmF0dXJlIjoiMzEwMDE0ZGQ1YjYzNGY5NjFiZDA4YjNkMjZlNmQ2YjUifSwidXJsIjoiaHR0cHM6Ly9waC5ob3RlbHMuY29tL0hvdGVsLVNlYXJjaD90cGlkPTMyMTQmbXBlPTE3NzI3MjAyMjYmZW5kRGF0ZT0yMDI2LTAzLTA2JmFkdWx0cz0xJmxvY2FsZT1lbl9QSCZjaGlkPWFjZGUxMGIyLTI5MTMtNGU0Mi05MjM5LWU0NDNmMzdlYTJlNSZlYXBpZD00NCZtY3RjPTMmc3RhcnREYXRlPTIwMjYtMDMtMDUmbXBkPVBIUCZtcG49MjE3ODU5MjY5JmN1cnJlbmN5PVBIUCZyYXRlcGxhbmlkPTI3MjIyNTUyNSZtcG09MjQmbXBwPTEmbXBvPUVDJnNlbGVjdGVkPTI1ODI0Nzg2Jm1wcT0xNzAwLjAwJm1wYT0xNzAwLjAwIn0%3D&amp;utid=669a9d71-8fb9-8b36-92f8-e913b527b374&amp;tm_stars=2&amp;client_id=skyscanner_app&amp;price_policy=2&amp;pre_redirect_id=433460bf-f4e4-0387-bfc2-337609001739&amp;tm_city_code=DGTP&amp;max_price=1700&amp;guests=1&amp;request_id=433460bf-f4e4-0387-bfc2-337609001739&amp;tm_country_code=PH</t>
  </si>
  <si>
    <t>14.7163623, 121.0427562</t>
  </si>
  <si>
    <t>Eduardo J. Blanco Extension, Kalubihan, Daro, Dumaguete, Negros Oriental, Negros Island Region, 6200, Philippines</t>
  </si>
  <si>
    <t>Featuring an outdoor swimming pool, Villa Prescilla is located in Dumaguete in the Visayas region, 1.5 miles from Escano Beach and 2.1 miles from Robinsons Place Dumaguete. This 2-star hotel offers a shared kitchen, a 24-hour front desk and free...</t>
  </si>
  <si>
    <t>Casa Jenina</t>
  </si>
  <si>
    <t>www.skyscanner.com.ph/hotel_deeplink/4.0/PH/en-US/PHP/h_ad/153312891/2026-03-02/2026-03-03/hotel/hotel/hotels?legacy_provider_id=22&amp;rooms=1&amp;closed_user_group=general&amp;hb_data=eXaCkfXuod2nFCpQ-6PipTcYDTwpKl_5TTePGikrJzXzqRzv2fnTvwYZ24czR5c0_VNriGpXditHUcg50ECftZnyQcDwAEaTU88WCeiZYA8X3njc3WZFPWBOUcLS0ysWraZMHn9B1UibuYDyFip-JE1NdU8mKL2Fh_Q-OTgVZseNHPqBDfQdI8vw7SxJGNLpwSOt0te4XDgXmvyLDzuTfDILgdAW-1rFT8rbbPkXNjNTjInO2TjJ9VKMmDnMc8SZI5rrWVAsWX0ZXWp8FFL0HxA-SbL1Nkb6qOwdcz-LojUKpSR-VU-m6rSesN-pSaUQDFMhBbTFknksrt3-qiSVV0TBGQe6s_GkFg__LRJ7JF7Q3fslcHuOa-SeKsZU30vXODuV64bzpVKR9erfCx0rxdSZDG8t3g3Ap5Hlz5luzKUX&amp;q_datetime_utc=2026-03-01T23%3A19%3A05&amp;ticket_price=14583&amp;quote_id=6026272560716436702&amp;utid_state=1&amp;channel=iphone&amp;price_without_closed_user_group=33868&amp;tm_place_name=Tambo&amp;deeplink_data=eyJmaWVsZHMiOnsic2lnbmF0dXJlIjoiZmNlMjAyNzE4ZDc0NzdmNDljOWNhZDVlYTc1Zjg3OGMifSwidXJsIjoiaHR0cHM6Ly93d3cuYWdvZGEuY29tL3BhcnRuZXJzL3BhcnRuZXJzZWFyY2guYXNweD9jaWQ9MTg0NjM4MyZoaWQ9MTYyMjIyMCZjdXJyZW5jeT1QSFAmY2hlY2tpbj0yMDI2LTAzLTAyJmNoZWNrb3V0PTIwMjYtMDMtMDMmTnVtYmVyb2ZBZHVsdHM9MSZOdW1iZXJvZkNoaWxkcmVuPTAmUm9vbXM9MSZtY2lkPTMwMzgmbWFzdGVyUm9vbUlkPTEwNTA0NTY3Jm1wdD1SWEJ3VUVoaVZsQlhhRkF2U1dkdFpWZzNVMWxUYVRSQldUSk5NVEpaVm10TldWUTFjMVJYUVdSTlYyZElNMFZOZG5walVWVlhWamhpYjFNelRHSkJRbU5MWmtOYWFXOWhlSFpIVFEmVG90YWxQcmljZT0xNDU4Mi43MCZUb3RhbFRheD0xNTE0LjcwJlRvdGFsRmVlPTExODguMDAmVG90YWxTdXJjaGFyZ2U9MCZtY3VyPVBIUCJ9&amp;utid=a1463a8d-b696-dec3-40c3-52bda0a7e59e&amp;tm_stars=5&amp;client_id=skyscanner_app&amp;redirect_delay=1000&amp;price_policy=2&amp;pre_redirect_id=a74f23b8-61bb-f108-f301-a06a5fe918a2&amp;tm_city_code&amp;max_price=17047&amp;guests=1&amp;request_id=a74f23b8-61bb-f108-f301-a06a5fe918a2&amp;tm_country_code=PH</t>
  </si>
  <si>
    <t>14.6643107, 121.0714144</t>
  </si>
  <si>
    <t>Bike Boyz, Tandang Sora Avenue, Matandang Balara, 3rd District, Quezon City, Eastern Manila District, Metro Manila, 1119, Philippines</t>
  </si>
  <si>
    <t>Chow Tai FookÃƒÆ’Ã†â€™Ãƒâ€ Ã¢â‚¬â„¢ÃƒÆ’Ã¢â‚¬Â ÃƒÂ¢Ã¢â€šÂ¬Ã¢â€žÂ¢ÃƒÆ’Ã†â€™ÃƒÂ¢Ã¢â€šÂ¬Ã…Â¡ÃƒÆ’Ã¢â‚¬Å¡Ãƒâ€šÃ‚Â¯ÃƒÆ’Ã†â€™Ãƒâ€ Ã¢â‚¬â„¢ÃƒÆ’Ã‚Â¢ÃƒÂ¢Ã¢â‚¬Å¡Ã‚Â¬Ãƒâ€¦Ã‚Â¡ÃƒÆ’Ã†â€™ÃƒÂ¢Ã¢â€šÂ¬Ã…Â¡ÃƒÆ’Ã¢â‚¬Å¡Ãƒâ€šÃ‚Â¼ÃƒÆ’Ã†â€™Ãƒâ€ Ã¢â‚¬â„¢ÃƒÆ’Ã‚Â¢ÃƒÂ¢Ã¢â‚¬Å¡Ã‚Â¬Ãƒâ€šÃ‚Â¹ÃƒÆ’Ã†â€™Ãƒâ€šÃ‚Â¢ÃƒÆ’Ã‚Â¢ÃƒÂ¢Ã¢â€šÂ¬Ã…Â¡Ãƒâ€šÃ‚Â¬ÃƒÆ’Ã¢â‚¬Å¡Ãƒâ€šÃ‚Â Solaire ManilaÃƒÆ’Ã†â€™Ãƒâ€ Ã¢â‚¬â„¢ÃƒÆ’Ã¢â‚¬Â ÃƒÂ¢Ã¢â€šÂ¬Ã¢â€žÂ¢ÃƒÆ’Ã†â€™ÃƒÂ¢Ã¢â€šÂ¬Ã…Â¡ÃƒÆ’Ã¢â‚¬Å¡Ãƒâ€šÃ‚Â¯ÃƒÆ’Ã†â€™Ãƒâ€ Ã¢â‚¬â„¢ÃƒÆ’Ã‚Â¢ÃƒÂ¢Ã¢â‚¬Å¡Ã‚Â¬Ãƒâ€¦Ã‚Â¡ÃƒÆ’Ã†â€™ÃƒÂ¢Ã¢â€šÂ¬Ã…Â¡ÃƒÆ’Ã¢â‚¬Å¡Ãƒâ€šÃ‚Â¼ÃƒÆ’Ã†â€™Ãƒâ€ Ã¢â‚¬â„¢ÃƒÆ’Ã¢â‚¬Å¡Ãƒâ€šÃ‚Â¢ÃƒÆ’Ã†â€™Ãƒâ€šÃ‚Â¢ÃƒÆ’Ã‚Â¢ÃƒÂ¢Ã¢â‚¬Å¡Ã‚Â¬Ãƒâ€¦Ã‚Â¡ÃƒÆ’Ã¢â‚¬Å¡Ãƒâ€šÃ‚Â¬ÃƒÆ’Ã†â€™ÃƒÂ¢Ã¢â€šÂ¬Ã…Â¡ÃƒÆ’Ã¢â‚¬Å¡Ãƒâ€šÃ‚Â°</t>
  </si>
  <si>
    <t>Tambo</t>
  </si>
  <si>
    <t>Okada Manila</t>
  </si>
  <si>
    <t>www.skyscanner.com.ph/hotel_deeplink/4.0/PH/en-US/PHP/h_bc/153312891/2026-03-05/2026-03-06/hotel/hotel/hotels?legacy_provider_id=13&amp;rooms=1&amp;closed_user_group=apps&amp;hb_data=miBbRxaYNm5CB-3IKVOSwb_URdH-0Kny_HdW4YVY7QhoSclJi33SoUN3oWo3KRdGQIkVSBaesW4Upa-AAX88o7NpbUO5LNeFOdzbnHLr_zEJWeMT2uZia0jf8lBaW_uflvlctr4W9fIjXT0tO4cq6uSoY1y9rTkllCKklAvmoNFSBKHTcXidPpjkGt6glJM3S28n8kww4fy3ydyWQhHIlmihBo1qPG9CGCyaOEPWI46A9CH9oV-wJTGxwDKWI5GQx2lIBfYvdIGCTr8tzHj0lljrDjkrcKF0ml-pGJ5Ilm7uRxnW4nG0lc9YIlCJIoVwsJEjzIayGQQzpYqCTQm8wSIs67HYeL5hdLch-TAX_K3iGCR3e1DKHmGCedMxt8gDG1dg8pt1BMcT7v_7ejg4jNY6KnygevhxeU8ePAJfP8MIWwkAVsDD&amp;q_datetime_utc=2026-03-05T12%3A20%3A48&amp;ticket_price=13395&amp;quote_id=4384397530811000018&amp;utid_state=1&amp;channel=iphone&amp;price_without_closed_user_group=17487&amp;tm_place_name=Tambo&amp;deeplink_data=eyJmaWVsZHMiOnsic2lnbmF0dXJlIjoiMGJkZTQwYTg0NmFlZWZiMTA4ZDFmYTI3ZjVjOWIwNTQiLCJibG9ja19pZCI6IjM3NjAyNjUwNF8xMjAzMTQxODVfMl8yXzAifX0%3D&amp;utid=aca944f4-ad62-2323-7905-07883241c3fb&amp;tm_stars=5&amp;client_id=skyscanner_app&amp;price_policy=2&amp;pre_redirect_id=1706963e-087b-21f2-091a-84ac87a34d94&amp;tm_city_code&amp;max_price=17047&amp;guests=1&amp;request_id=1706963e-087b-21f2-091a-84ac87a34d94&amp;tm_country_code=PH</t>
  </si>
  <si>
    <t>Tommy Hilfiger, J. W. Diokno Boulevard, Tambo, Parañaque District 1, Parañaque, Southern Manila District, Metro Manila, 1703, Philippines</t>
  </si>
  <si>
    <t>Chow Tai FookÃ¯Â¼Ë†Solaire ManilaÃ¯Â¼â€°</t>
  </si>
  <si>
    <t>At Okada Manila, exceptional service and top-notch amenities create a memorable experience for guests.Complimentary internet access is available in the hotel to ensure you stay connected during your visit.Arrange your trips to and from the airport using the hotel's convenient transportation services booking. Discover the wonders of Manila with ease by utilizing the services provided by taxi and car hire. Complimentary parking is available for guests. Continuously receive the support you require through front desk amenities such as concierge service, luggage storage and safety deposit boxes.At the hotel, their tours can even assist you in booking tickets and securing reservations for leisure activities and adventures.Always look your best in your preferred attire with the dry cleaning service and laundry service provided at Okada Manila. Craving relaxation? In-room amenities such as 24-hour room service, room service and daily housekeeping allow you to maximize your time spent inside the room.Additionally, you can obtain minor travel essentials and miscellaneous items at the convenience stores without departing from the Okada Manila.For the health and well-being of all guests and staff, smoking is restricted exclusively to assigned zones.Accommodations come equipped with all the conveniences required for a restful night's slumber.A selection of rooms feature linen service, blackout curtains and air conditioning to ensure your comfort and convenience.A few accommodations in Okada Manila incorporate separate living room and balcony or terrace into their architectural arrangement.A few chosen rooms are equipped with daily newspaper, television and cable TV to ensure guest amusement. In certain rooms, the hotel offers visitors access to a refrigerator, a coffee or tea maker, bottled water and mini bar. In the hotel, certain guest bathrooms come equipped with essential bathroom amenities, such as a hair dryer, toiletries, bathrobes and towels, ensuring a comfortable stay for guests. An additional advantage for guests is the executive lounge, which offers an outstandingly cozy and excellently furnished environment for relaxation. A delightful breakfast is the perfect way to begin your day, and at Okada Manila, you can always indulge in a scrumptious meal on-site. All adore a delightful cup of coffee! An on-site coffee shop ensures you can relish a cup of authentic, freshly-brewed coffee every morning -- or whenever you desire it.Allow your journey to be free from the pangs of hunger! On-site eateries offer delicious and accessible meal choices. An evening spent within the hotel's bar and casino may prove to be just as entertaining as venturing out with your fellow adventurers. At Okada Manila, guests can take pleasure in the delightful recreational amenities provided for their entertainment. Conclude your days in complete tranquility by paying a visit to hot tub and salon for ultimate relaxation.At Okada Manila, a wide array of amenities guarantees a fulfilling experience throughout your visit. Make your holiday truly memorable by taking a rejuvenating plunge into the pool. At Okada Manila, the poolside bar provides an excellent incentive to enjoy extended hours in your swimwear. At the hotel fitness center, you have the option to engage in your daily exercise routine or simply alleviate your jet lag by breaking a sweat.</t>
  </si>
  <si>
    <t>RedDoorz @ Kassel North Caloocan</t>
  </si>
  <si>
    <t>https://www.google.com/maps/place/OYO+706+Bt+Realty/data=!4m11!3m10!1s0x3397ba44f264dbf1:0xd34493783058bf74!5m3!1s2026-03-01!4m1!1i2!8m2!3d14.7035036!4d121.1096193!16s%2Fg%2F11px74f23z!19sChIJ8dtk8kS6lzMRdL9YMHiTRNM?authuser=0&amp;hl=en&amp;rclk=1</t>
  </si>
  <si>
    <t>14.7035036, 121.1096193</t>
  </si>
  <si>
    <t>Genesis Street, Barangay 177, Zone 15, Camarin, District 1, Caloocan, Northern Manila District, Metro Manila, 1423, Philippines</t>
  </si>
  <si>
    <t>rooms - Make yourself at home in one of the air-conditioned guestrooms. Complimentary wireless internet access is available to keep you connected. Bathrooms have showers and complimentary toiletries. Conveniences include desks and complimentary bottled water. attractions - Distances are displayed to the nearest 0.1 mile and kilometer. SM City Fairview - 3.1 km / 1.9 mi Ever Gotesco - 11.3 km / 7 mi Iglesia ni Cristo Chapel - 11.7 km / 7.3 mi SM North EDSA - 11.8 km / 7.3 mi TriNoma - 12.3 km / 7.6 mi UP Diliman - 12.6 km / 7.8 mi New Era University - 12.8 km / 8 mi Veterans Memorial Medical Center - 12.9 km / 8 mi Ninoy Aquino Parks and Wildlife Center - 13 km / 8.1 mi University of the Philipppines-Diliman - 13.4 km / 8.3 mi National Kidney and Transplant Institute - 14.2 km / 8.8 mi Philippine Heart Center - 14.5 km / 9 mi Quezon Memorial Circle - 14.5 km / 9 mi U.P. Ayalaland TechnoHub - 14.5 km / 9 mi Tomas Morato Ave - 14.8 km / 9.2 mi The nearest major airport is Ninoy Aquino Intl. Airport (MNL) - 43.1 km / 26.8 mi location - With a stay at RedDoorz @ Kassel North Caloocan in Caloocan, you'll be within a 15-minute drive of SM North EDSA and SM City Fairview. This hotel is 10.6 mi (17.1 km) from Smart Araneta Coliseum and 10.8 mi (17.4 km) from St. Luke's Medical Center. headline - Near SM City Fairview</t>
  </si>
  <si>
    <t>QuietSideOfTrees</t>
  </si>
  <si>
    <t>https://www.google.com/maps/place/The+Place/data=!4m11!3m10!1s0x3397b71a44d9f27b:0x941d15c9af0ca1a8!5m3!1s2026-03-01!4m1!1i2!8m2!3d14.6715211!4d121.040045!16s%2Fg%2F11zhny4cks!19sChIJe_LZRBq3lzMRqKEMr8kVHZQ?authuser=0&amp;hl=en&amp;rclk=1</t>
  </si>
  <si>
    <t>Romantic Baboy, Congressional Avenue, Bahay Toro, 1st District, Quezon City, Eastern Manila District, Metro Manila, 1106, Philippines</t>
  </si>
  <si>
    <t>www.skyscanner.com.ph/hotel_deeplink/4.0/PH/en-US/PHP/h_bc/134512434/2026-03-02/2026-03-03/hotel/hotel/hotels?legacy_provider_id=13&amp;rooms=1&amp;closed_user_group=apps&amp;hb_data=Vy6kcI4FELQ-hW0Q3DOwDhljCxIzutkiPXDO4OptS6LC_gCjCGq1G6S32lY9cNIzHmQsRFDNaPynD2vSb5X3qXCsJTMnYttawzIo4Pn3qbiQUaHcjDXCnXycZEW9IFCz4tOvxfn_QyyiG6JpEramTAnuSwXcjvH1KbqMlq0sKrB_1vCB54wc_ZqC9RbXRgYEbPN-UB6U8ehvx7poFYFXuES4nr6q6dOIlClgmHd9ITcerhsdbKMPzdWg2HOvu8oftsZsC8lOGMH0v_RiM2tzs4S_lHRtNp-JCneah6TJLl63bIvXvq0UW3ad-vwESt0iIQq-mECqW5h3BpDA4B7iQBhPigJmaYIk1YKR58S0OsFw0XIcrnncVsCapiG-FdiEobEsadMLBgrsAkdG_WQrWhSv0aOX33V6f2mSc-ml34jW2UkeRLE%3D&amp;q_datetime_utc=2026-03-01T23%3A20%3A12&amp;ticket_price=1496&amp;quote_id=4920827674188454856&amp;utid_state=1&amp;channel=iphone&amp;price_without_closed_user_group=1882&amp;tm_place_name=Dumaguete&amp;deeplink_data=eyJmaWVsZHMiOnsic2lnbmF0dXJlIjoiYTY1OGE4OGNjNzFkOTg3M2MwZjE0NDE2YjEyYWMzZWEiLCJibG9ja19pZCI6IjEzMjM1ODIwMV8zMzU0MjU5MjZfMF8wXzAifX0%3D&amp;utid=4bb03643-6244-fe49-7276-ddfcfc46f5dd&amp;tm_stars=2&amp;client_id=skyscanner_app&amp;redirect_delay=1000&amp;price_policy=2&amp;pre_redirect_id=e6f6c280-89ac-d501-b6dc-b7b0a5275b81&amp;tm_city_code=DGTP&amp;max_price=2501&amp;guests=1&amp;request_id=e6f6c280-89ac-d501-b6dc-b7b0a5275b81&amp;tm_country_code=PH</t>
  </si>
  <si>
    <t>Villa Prescilla Resort</t>
  </si>
  <si>
    <t>www.skyscanner.com.ph/hotel_deeplink/4.0/PH/en-US/PHP/h_ad/153312891/2026-03-02/2026-03-03/hotel/hotel/hotels?legacy_provider_id=22&amp;rooms=1&amp;closed_user_group=general&amp;hb_data=86v-nN8eP_uUm508bjzbzmNirXbRWjogmBV8klhoIPwtyjYg4MD2KxTj-4uaHtbPPDIZyIriBRaYxk5L3GUvCS72ODAturh_USITeEGipQ0c9fqw8Nkq42QecoCc-8C0DLIpf4uWn72bbn49rQZuKycRLNmH_xRVc3Osk5I2M5Z499Vi3-ykkWtCqv-uw6odc5WslbCLgHTN_ay-UI5JzoJSI92WuSAHrTl4zUYaIIT8BKeVC2zp3JUczZ-JMgAethu6C7j_NVrnN-jaoNhYf9zHY5amgX11FJAdKXyFVTjcXF2BNIr12mYQFG_6pbAXoNpbfiLbjdcxCpHZl19lWWBMxYvV9BTZ_9g4Uc36amREqtKWFGRYA5WP2M_Cm3naVyRUlMl7iKcWTeRizJSBhKC_lH3QvCZ5HJbWVlNmKeaB&amp;q_datetime_utc=2026-03-01T23%3A19%3A12&amp;ticket_price=14583&amp;quote_id=6026272560716436702&amp;utid_state=1&amp;channel=iphone&amp;price_without_closed_user_group=33868&amp;tm_place_name=Tambo&amp;deeplink_data=eyJmaWVsZHMiOnsic2lnbmF0dXJlIjoiZmNlMjAyNzE4ZDc0NzdmNDljOWNhZDVlYTc1Zjg3OGMifSwidXJsIjoiaHR0cHM6Ly93d3cuYWdvZGEuY29tL3BhcnRuZXJzL3BhcnRuZXJzZWFyY2guYXNweD9jaWQ9MTg0NjM4MyZoaWQ9MTYyMjIyMCZjdXJyZW5jeT1QSFAmY2hlY2tpbj0yMDI2LTAzLTAyJmNoZWNrb3V0PTIwMjYtMDMtMDMmTnVtYmVyb2ZBZHVsdHM9MSZOdW1iZXJvZkNoaWxkcmVuPTAmUm9vbXM9MSZtY2lkPTMwMzgmbWFzdGVyUm9vbUlkPTEwNTA0NTY3Jm1wdD1SWEJ3VUVoaVZsQlhhRkF2U1dkdFpWZzNVMWxUYVRSQldUSk5NVEpaVm10TldWUTFjMVJYUVdSTlYyZElNMFZOZG5walVWVlhWamhpYjFNelRHSkJRbU5MWmtOYWFXOWhlSFpIVFEmVG90YWxQcmljZT0xNDU4Mi43MCZUb3RhbFRheD0xNTE0LjcwJlRvdGFsRmVlPTExODguMDAmVG90YWxTdXJjaGFyZ2U9MCZtY3VyPVBIUCJ9&amp;utid=b20f3b42-74a2-14db-4e5c-476b122d60a2&amp;tm_stars=5&amp;client_id=skyscanner_app&amp;redirect_delay=1000&amp;price_policy=2&amp;pre_redirect_id=b35b8b51-ea62-7621-dd56-f228187053de&amp;tm_city_code&amp;max_price=17047&amp;guests=1&amp;request_id=b35b8b51-ea62-7621-dd56-f228187053de&amp;tm_country_code=PH</t>
  </si>
  <si>
    <t>www.skyscanner.com.ph/hotel_deeplink/4.0/PH/en-US/PHP/h_bc/153312891/2026-03-05/2026-03-06/hotel/hotel/hotels?legacy_provider_id=13&amp;rooms=1&amp;closed_user_group=apps&amp;hb_data=0LmALAWtUAzNWk4iG2WrBT6x5nfA4A7NBEusew8tduMD6Qw7CKC3uReTvWStjb90-1_KiyJnzhh4YI87Vh_Tz9e524gHPgCwojs85TDG0EMxLw4r8Y-lWQWolPXIGm9q7LrLAeRKMleV3GEmSbPJikNo1ufutm-7pfwAHqOwuFQAC8LqfetjhhLLw4R-ALz9snQ03G-WTHpRCrJ3RlKEtSQRyN3bVOjQ_2Fbx-6QLjlMIhn32S9Dk3mTsDYNKW_WC58z9Fq6x_3rlrdfeGo7DMtIqrgmmh2s4QJ-KltMbFQttIi8VlC7zoB50e7reU-R6hKXe4m2lzSnI4lnGUuTbwkgk4UYeRxZObakm-cJ7V1F1Dxeo38EFbsWxL6TC7ncTVDVQYl-v7LmbOW82NPh117HVqGGeLATBZSzgQw11ZHY-PAKReHx&amp;q_datetime_utc=2026-03-05T12%3A20%3A50&amp;ticket_price=13395&amp;quote_id=4384397530811000018&amp;utid_state=1&amp;channel=iphone&amp;price_without_closed_user_group=17487&amp;tm_place_name=Tambo&amp;deeplink_data=eyJmaWVsZHMiOnsic2lnbmF0dXJlIjoiMGJkZTQwYTg0NmFlZWZiMTA4ZDFmYTI3ZjVjOWIwNTQiLCJibG9ja19pZCI6IjM3NjAyNjUwNF8xMjAzMTQxODVfMl8yXzAifX0%3D&amp;utid=032651a2-5cc2-5b45-3ac0-b0b23570d293&amp;tm_stars=5&amp;client_id=skyscanner_app&amp;price_policy=2&amp;pre_redirect_id=ba780d6f-663d-5e1f-958b-d49b055ab341&amp;tm_city_code&amp;max_price=17047&amp;guests=1&amp;request_id=ba780d6f-663d-5e1f-958b-d49b055ab341&amp;tm_country_code=PH</t>
  </si>
  <si>
    <t>https://www.google.com/maps/place/Maison+Moderne/data=!4m11!3m10!1s0x3397b70053f9c6db:0x333264fcd1cd1000!5m3!1s2026-03-01!4m1!1i2!8m2!3d14.6592111!4d121.0287326!16s%2Fg%2F11zkltj_rd!19sChIJ28b5UwC3lzMRABDN0fxkMjM?authuser=0&amp;hl=en&amp;rclk=1</t>
  </si>
  <si>
    <t>14.6592111, 121.0287326</t>
  </si>
  <si>
    <t>Modern Maison PH</t>
  </si>
  <si>
    <t>www.skyscanner.com.ph/hotel_deeplink/4.0/PH/en-US/PHP/h_ad/131197749/2026-03-02/2026-03-03/hotel/hotel/hotels?legacy_provider_id=22&amp;rooms=1&amp;hb_data=Ml9di229BcjPjuFrJCpR5ShWrnyUtxJzn4PNJ6V-Yj1pJRApcWUAxQVS4qkJ9rrB3fJ8mctjCAd85JK88EX1W8i1nUXs2ZwD2O37s3mMLzBTqPkMe3fyR7Kq7K4fXfRPHCZHZxfAxeXRMWN4l982KEmIrP5v1eSb5NMYgk8DwAJ8CWR3NDbmiyQHAxaKoqFI1p4FVDTR5ruuHkDJE4mCOWM9mBhPFTjhzMn2eX0Ju-lZE8zdWSP5FEk3FnQe3Xe-QIvp16kqm77weIdOWq3LvBMPcsPgZruoxyVk7ys1HMsV4m7itMwzfIzS5SgnQoYKs9yQqfXwU395EvkShanwmneTR13dchm9I5IPGKQ_QIzT1OcWfZmbEXHgL4_JDYYzRaKhHTffa9oVnrAF5cz-YmnZ-birFuy2kshorWPmlu8Y&amp;q_datetime_utc=2026-03-01T23%3A19%3A19&amp;ticket_price=6934&amp;quote_id=-1918812176104666620&amp;utid_state=1&amp;channel=iphone&amp;tm_place_name=Makati&amp;deeplink_data=eyJmaWVsZHMiOnsic2lnbmF0dXJlIjoiMDNhZWMxOWRhOGZmM2Y1ZDlhZGJiMTdlMWY3ZWIwOTMifSwidXJsIjoiaHR0cHM6Ly93d3cuYWdvZGEuY29tL3BhcnRuZXJzL3BhcnRuZXJzZWFyY2guYXNweD9jaWQ9MTg0NjM4MyZoaWQ9NzcyMzYyJmN1cnJlbmN5PVBIUCZjaGVja2luPTIwMjYtMDMtMDImY2hlY2tvdXQ9MjAyNi0wMy0wMyZOdW1iZXJvZkFkdWx0cz0xJk51bWJlcm9mQ2hpbGRyZW49MCZSb29tcz0xJm1jaWQ9MzMyJm1hc3RlclJvb21JZD0zNTc3MzI1Jm1wdD1ORzVHVmxGSkwzb3ZlalEzTlZKTlNsVm9WVlZPV1d4RGVVRnlWRXROTlVsR05WTmlZa3czY25sRmFuVndTM3BtVjNOWU9VWlpNR1E0THpKWlIzRnZkRkkxUlhWbVNHMUNRbXhsVEEmVG90YWxQcmljZT02OTMzLjk2JlRvdGFsVGF4PTc0Mi45MiZUb3RhbEZlZT0wLjAwJlRvdGFsU3VyY2hhcmdlPTAmbWN1cj1QSFAifQ%3D%3D&amp;utid=754e61bf-28d7-e7e5-3211-d4bf998efc78&amp;tm_stars=0&amp;client_id=skyscanner_app&amp;redirect_delay=1000&amp;price_policy=2&amp;pre_redirect_id=3f74d9cc-7be9-d8ef-edc2-735e624a38b7&amp;tm_city_code&amp;max_price=14226&amp;guests=1&amp;request_id=3f74d9cc-7be9-d8ef-edc2-735e624a38b7&amp;tm_country_code=PH</t>
  </si>
  <si>
    <t>14.7390512, 121.073992</t>
  </si>
  <si>
    <t>Greenbelt</t>
  </si>
  <si>
    <t>Makati</t>
  </si>
  <si>
    <t>Makati Diamond Residences</t>
  </si>
  <si>
    <t>www.skyscanner.com.ph/hotel_deeplink/4.0/PH/en-US/PHP/h_h1/131197749/2026-03-05/2026-03-06/hotel/hotel/hotels?legacy_provider_id=927111&amp;rooms=1&amp;closed_user_group=mobile&amp;hb_data=8Nrx5kOk0ETi4x0xCszwsehKRQTe7UxDOeYkr-SIDLUKKHSCR1F80AR8z8b5WepTx5zMpKiMI8c7IjgBeaMiNqZxGWCGeAQtlzECJvDY9xuxm9B3H0gAIZGbQBoX75-EgutH0DpRcoJNt5O9ozupeFJgyo6TsyvtHj-MhBHsXxSu6SJEDiAURVydbFqPDw6X2hjLTmQudHWSEtPuu3K4VY5naN0U3BtiaH6JjJStFSlI1RVtAs0p7NxQ-espO3dqHcckc-iGUjJJ7nrzSq6-pMiyp94%3D&amp;q_datetime_utc=2026-03-05T12%3A20%3A52&amp;ticket_price=10143&amp;quote_id=-5694175243812187747&amp;utid_state=1&amp;channel=iphone&amp;price_without_closed_user_group=11270&amp;tm_place_name=Makati&amp;deeplink_data=eyJmaWVsZHMiOnsic2lnbmF0dXJlIjoiMDQ5ODVjMzRiZjc2MjFlMTFhMGNjZWI0YmNjNDk5Y2IifSwidXJsIjoiaHR0cHM6Ly9waC5ob3RlbHMuY29tL0hvdGVsLVNlYXJjaD9tcGQ9UEhQJnRwaWQ9MzIxNCZtcGU9MTc3MjcxMzI1MSZlbmREYXRlPTIwMjYtMDMtMDYmYWR1bHRzPTEmbXBuPTIwMDg0MjY4OCZtcG09MjQmbXBwPTEmbG9jYWxlPWVuX1BIJm1wbz1FQyZjaGlkPTRlMzcyMjI5LTlkYmQtNDM0ZC1hNmI3LTQ4M2E2MTJjNWI1ZCZtcHE9OTA1Ni4yNSZlYXBpZD00NCZtY3RjPTMmY3VycmVuY3k9UEhQJnJhdGVwbGFuaWQ9NDA1NDU5MzQ2JnNlbGVjdGVkPTk0NzYzNjEmc3RhcnREYXRlPTIwMjYtMDMtMDUmbXBiPTEwODYuNzUmbXBhPTkwNTYuMjUifQ%3D%3D&amp;utid=883bad86-fe41-1e42-40fb-cc108003cc9c&amp;tm_stars=0&amp;client_id=skyscanner_app&amp;price_policy=2&amp;pre_redirect_id=a9835051-da85-b7c9-90d5-6c5b45549225&amp;tm_city_code&amp;max_price=13703&amp;guests=1&amp;request_id=a9835051-da85-b7c9-90d5-6c5b45549225&amp;tm_country_code=PH</t>
  </si>
  <si>
    <t>14.6633319, 121.0700378</t>
  </si>
  <si>
    <t>Legazpi Street, Legazpi Village, San Lorenzo, District I, Makati, Southern Manila District, Metro Manila, 1229, Philippines</t>
  </si>
  <si>
    <t>With a stay at Makati Diamond Residences in Makati (Makati Central Business District), you'll be steps from Greenbelt Shopping Mall and 5 minutes by foot from Legazpi Active Park. This 5-star hotel is 0.4 mi (0.6 km) from Ayala Center and 3.7 mi (6 km) from SM Mall of Asia.
Relax and unwind with massages, body treatments, and facials. If you're looking for recreational opportunities, you'll find a health club, an indoor pool, and a steam room. Additional amenities at this hotel include complimentary wireless Internet access, concierge services, and wedding services.
Enjoy a meal at Alfred or snacks in the coffee shop/cafe. The hotel also offers room service (during limited hours). Relax with a refreshing drink from the poolside bar or one of the 2 bars/lounges. Continental breakfasts are available daily from 6 AM to 10 AM for a fee.
Featured amenities include a business center, complimentary newspapers in the lobby, and dry cleaning/laundry services. Planning an event in Makati? This hotel has facilities measuring 5726 square feet (532 square meters), including a conference center. A roundtrip airport shuttle is provided for a surcharge (available 24 hours), and free self parking is available onsite.
Make yourself at home in one of the 410 air-conditioned rooms featuring LED televisions. Your bed comes with down comforters and premium bedding. Complimentary wireless Internet access keeps you connected, and cable programming is available for your entertainment. Private bathrooms with showers feature rainfall showerheads and complimentary toiletries.
The Hotel is just 7 km to Ninoy Aquino International Airport Ã¢â‚¬â€œ Terminal 1</t>
  </si>
  <si>
    <t>Muni Guestpod</t>
  </si>
  <si>
    <t>https://www.google.com/maps/place/ChillVille+Staycation/data=!4m11!3m10!1s0x3397b7002dae821d:0x192907345f6fab81!5m3!1s2026-03-01!4m1!1i2!8m2!3d14.6595439!4d121.0281817!16s%2Fg%2F11w1hfd_pw!19sChIJHYKuLQC3lzMRgatvXzQHKRk?authuser=0&amp;hl=en&amp;rclk=1</t>
  </si>
  <si>
    <t>14.6595439, 121.0281817</t>
  </si>
  <si>
    <t>Grass Parkway, Grass Residences, Santo Cristo, Bago Bantay, 1st District, Quezon City, Eastern Manila District, Metro Manila, 1148, Philippines</t>
  </si>
  <si>
    <t>ChillVille-Chillest Staycation in Quezon City</t>
  </si>
  <si>
    <t>www.skyscanner.com.ph/hotel_deeplink/4.0/PH/en-US/PHP/h_bc/216222895/2026-03-02/2026-03-03/hotel/hotel/hotels?legacy_provider_id=13&amp;rooms=1&amp;closed_user_group=apps&amp;hb_data=RqnRHHSr8hLbKdBuMIHt8ZuahOTXsljI-M2lGE2_lP0c3mr8IePj7_NRkrwFKlE7eIk0LLhjjlD3VV1hl1JkTNWC7-kJDsjJ6WqXnfHJBl2a8DUKUM4RvmzWP5sYfiIEYcstMAArpHR4_TTiDJKCiLe1o_TcxONYepwbmd4J05u0NZ2ndqCS1VifGgs8Uuto1epnLY-N3Z7yDu1QTZquG709Lv_xYHEuHeRqgOnw8_lJymHdF_tM6Sfch73uF42G4hNQlRlLWeDeJzLHr3hIZwTweFlZjgAxVux5D1C_KXgrVJROV1JPHe-wUApGTZQUiNcy0MEcXpJFYu5IYdxUWyalfjIbRqopt_jJfAGJFa60N7P_EGGVGAUT8I-FkSsU6qyDpqLtiQfqEnqmd7Y-1WIlWv3EfSDBtbGZrjf5I8msdxaUpSk%3D&amp;q_datetime_utc=2026-03-01T23%3A19%3A23&amp;ticket_price=1612&amp;quote_id=6561699832292216368&amp;utid_state=1&amp;channel=iphone&amp;price_without_closed_user_group=2188&amp;tm_place_name=Bagumbayan&amp;deeplink_data=eyJmaWVsZHMiOnsic2lnbmF0dXJlIjoiNGZkY2M3Njg4NDhkN2ZmNDRiYjkwNWE2ZmU0NTllMTYiLCJibG9ja19pZCI6IjE1NDU2MTg1MDFfNDI1ODU1MTA3XzRfMF8wIn19&amp;utid=1fd95f57-fbf2-1add-c60d-fc9944dcb5ba&amp;tm_stars=0&amp;client_id=skyscanner_app&amp;redirect_delay=1000&amp;price_policy=2&amp;pre_redirect_id=0924dacf-4a06-d81b-f30e-e6b8091b5cdb&amp;tm_city_code&amp;max_price=1612&amp;guests=1&amp;request_id=0924dacf-4a06-d81b-f30e-e6b8091b5cdb&amp;tm_country_code=PH</t>
  </si>
  <si>
    <t>14.7358303, 121.0643237</t>
  </si>
  <si>
    <t>Grass Parkway, Grass Residences, Santo Cristo, Bago Bantay, 1st District, Quezon City, Eastern Manila District, Metro Manila, 1105, Philippines</t>
  </si>
  <si>
    <t>ChillVille-Chillest Staycation in Quezon City offers accommodations in Manila, 4.3 miles from Smart Araneta Coliseum and 6.8 miles from Malacanang Palace. This condo hotel provides air-conditioned accommodations with a balcony.</t>
  </si>
  <si>
    <t>Liza's staycation</t>
  </si>
  <si>
    <t>www.skyscanner.com.ph/hotel_deeplink/4.0/PH/en-US/PHP/h_bc/216222895/2026-03-02/2026-03-03/hotel/hotel/hotels?legacy_provider_id=13&amp;rooms=1&amp;closed_user_group=apps&amp;hb_data=JiE5d0XjNZXWkTdi4zhGZjrA3yMShY2xlZ4jygIri-C9TUPDRbUkddbOems4W_Im6U7jchPplD6qsD6YpKxFMHeQucilJrHccUvFEarsnm0iyIPK5AIy_IkZ7W7JGzu0YulNOC3Gr7Wf0ZZHpF58HvLaYtJoyaSLQ-p7FvRHlg-cmEX_I_1eewMBywX-vySP9ttrIGYWf8hu1tgTc-rfu2HotyhElhOeDBg-J_op5txG-GDzYZ_XWF_WuV3eRz16X1B7Wm6vW8186Mv-blCv_xrOJr93Xd8L48rP583Vu3Cvqn-f7lJ75hOOzk9uk_tq7KqAbWDkij863otN97g2tHYmpLiLCHFAEX0qOCT5_K1JnuAiHqa25u7_C1auPliopdmg697y7xDJZ9OZxG2iXmc6rt5LAueIpml2XUXftWXOaHBcVaM%3D&amp;q_datetime_utc=2026-03-02T00%3A01%3A30&amp;ticket_price=1612&amp;quote_id=6561699832292216368&amp;utid_state=1&amp;channel=iphone&amp;price_without_closed_user_group=2188&amp;tm_place_name=Bagumbayan&amp;deeplink_data=eyJmaWVsZHMiOnsic2lnbmF0dXJlIjoiNGZkY2M3Njg4NDhkN2ZmNDRiYjkwNWE2ZmU0NTllMTYiLCJibG9ja19pZCI6IjE1NDU2MTg1MDFfNDI1ODU1MTA3XzRfMF8wIn19&amp;utid=9b76085a-794a-8df9-9693-d6a19beaf6cb&amp;tm_stars=0&amp;client_id=skyscanner_app&amp;redirect_delay=1000&amp;price_policy=2&amp;pre_redirect_id=f4a18701-263e-d77a-c951-5d9fb0b6171a&amp;tm_city_code&amp;max_price=1612&amp;guests=1&amp;request_id=f4a18701-263e-d77a-c951-5d9fb0b6171a&amp;tm_country_code=PH</t>
  </si>
  <si>
    <t>14.7341013, 121.0559719</t>
  </si>
  <si>
    <t>BDO, Quirino Highway, Pasong Putik Proper, 5th District, Quezon City, Eastern Manila District, Metro Manila, 1118, Philippines</t>
  </si>
  <si>
    <t>Victorians Home</t>
  </si>
  <si>
    <t>www.skyscanner.com.ph/hotel_deeplink/4.0/PH/en-US/PHP/h_bc/225135961/2026-03-02/2026-03-03/hotel/hotel/hotels?legacy_provider_id=13&amp;rooms=1&amp;closed_user_group=apps&amp;hb_data=ODNL_bD_ALCafAhHMoqx_KNcfDoPUU4gCGDeMzoVJ4IBQav_-atEQm-cQNfnAW8gyc4ra9taSUhWAQC3bVpcmhmEIQlAEBtb4_Us5VRFJ_cD4-b-k639qj4CA2u6bmIiMj7biYWGYXuC12w8LzPNjDePyu2nl8SEWTOfpIMi3MviHN4jRLVhaWjNR1GVALyRbEZw_4ZiRbb6KboVfOUXSmk2t2DtzWgbWRXSFmr3Lb3xE5R-ChvShrCPQ0zwZfDwvNxFuQRjZPiShd5BZMc5HL3wkUZj91SoLFOh4phB7IDwrwNufAGZ5OmAlj0ZAeBJxJCLJwHFrHIeXGdUEkJijRJj9iYYR52hnkADmOsun-X1m5I0L0GKt57ASWzaAA5p49V29z8flZytM_OTRG1yYYdoI6LdRqQtM5A66NURO5mek0C2&amp;q_datetime_utc=2026-03-01T23%3A19%3A26&amp;ticket_price=3060&amp;quote_id=3965716654839813721&amp;utid_state=1&amp;channel=iphone&amp;price_without_closed_user_group=3720&amp;tm_place_name=Quezon+City&amp;deeplink_data=eyJmaWVsZHMiOnsic2lnbmF0dXJlIjoiY2I2ZWMxMDk0OTU2YWEwYWEyNzc0YjY2ZDlmMTNhMzIiLCJibG9ja19pZCI6IjE1MTI2NTQ2MDFfNDIzMDE2NzY2XzJfMF8wIn19&amp;utid=2bb660b4-b9e8-2a2b-1e3f-85b128d7780f&amp;tm_stars=0&amp;client_id=skyscanner_app&amp;redirect_delay=1000&amp;price_policy=2&amp;pre_redirect_id=9e2d9278-ee0a-f6c1-c896-42f1cd5b1c52&amp;tm_city_code&amp;max_price=3060&amp;guests=1&amp;request_id=9e2d9278-ee0a-f6c1-c896-42f1cd5b1c52&amp;tm_country_code=PH</t>
  </si>
  <si>
    <t>14.671291, 121.0399225</t>
  </si>
  <si>
    <t>Congressional Avenue Extension &amp; Virginia Street, Congressional Avenue, Congressional Subdivision, Bahay Toro, 1st District, Quezon City, Eastern Manila District, Metro Manila, 1106, Philippines</t>
  </si>
  <si>
    <t>TheBedSide</t>
  </si>
  <si>
    <t>www.skyscanner.com.ph/hotel_deeplink/4.0/PH/en-US/PHP/h_bc/225135961/2026-03-02/2026-03-03/hotel/hotel/hotels?legacy_provider_id=13&amp;rooms=1&amp;closed_user_group=apps&amp;hb_data=nwnb5fHKNXh8w0xho4dyL1cvyE1tP98H1BEkb7oZjZg0BEm5hTfJWs-OeyOWJU9lHr8L-fxVm5dkTMXFWHCy5vtNjVloeDSfKUvNGCyp93dTmam_K2t8p582nRUz-zEZ0dszc-es35TBTGvst295YS3uIaa4vGzLodSC99qRsLlZlG8kVDgN4VC4xJgWj3tlD41EoXxuiIuqWpm_Q2AyIaK0RrtK6HaY_7Xxo1dsW5W-oBFRCL44nt0026StJMUmPXeA5Ah0_5uzF0kUk4wYhZl9SZZAhgMrkuHjrMrizORHuCTW3PxDw1MdcMBHS8XxrB9LhI664ta3deqJK6Qcy8BniDTWNd9mfKo-ctYu-RIQUUTBni9S3eyVxJrXFgM8QNnYjXQMKBikVhYLlSDDqBmNkZ_HbSu_leuHJcCeyEnoADVa&amp;q_datetime_utc=2026-03-02T00%3A01%3A31&amp;ticket_price=3060&amp;quote_id=3965716654839813721&amp;utid_state=1&amp;channel=iphone&amp;price_without_closed_user_group=3720&amp;tm_place_name=Quezon+City&amp;deeplink_data=eyJmaWVsZHMiOnsic2lnbmF0dXJlIjoiY2I2ZWMxMDk0OTU2YWEwYWEyNzc0YjY2ZDlmMTNhMzIiLCJibG9ja19pZCI6IjE1MTI2NTQ2MDFfNDIzMDE2NzY2XzJfMF8wIn19&amp;utid=24e99429-307d-6259-8ba3-0737822c11d3&amp;tm_stars=0&amp;client_id=skyscanner_app&amp;redirect_delay=1000&amp;price_policy=2&amp;pre_redirect_id=8476a16a-2e54-74e3-08fb-b88b0fbfcea3&amp;tm_city_code&amp;max_price=3060&amp;guests=1&amp;request_id=8476a16a-2e54-74e3-08fb-b88b0fbfcea3&amp;tm_country_code=PH</t>
  </si>
  <si>
    <t>Bahay Toro, 1st District, Quezon City, Eastern Manila District, Metro Manila, 1106, Philippines</t>
  </si>
  <si>
    <t>Featuring pool with a view, TheBedSide offers accommodations in Manila. Free Wifi is available throughout the property and private parking is available on site. The accommodation features a 24-hour front desk and an elevator for guests.</t>
  </si>
  <si>
    <t>The Balilo Guesthouse</t>
  </si>
  <si>
    <t>www.skyscanner.com.ph/hotel_deeplink/4.0/PH/en-US/PHP/h_bc/213891488/2026-03-02/2026-03-03/hotel/hotel/hotels?legacy_provider_id=13&amp;rooms=1&amp;closed_user_group=apps&amp;hb_data=2hjkTxq1cbkZ908Le7RQmldgFKOm1VPw9pzYcnyTfDm5kqXAOevHOSdxr5P0Xb0Nc4qJSFJ7YlWfvRnjpiEk9sOXtFEEywYCr4kOYrpSTqHseDIkg6-6m_uSDLYLaiIkGYMQy0vRAuXH-YbJLIgiLMkV7r_sT1MmPTJOCoSQVM7VUu-tZXCpv85XAeaInSFhW8__iUZMp9YxrQfTPj2xMoZm-AruFPTj4NDBBtn4kIPV6hQo7E107KJqwkGsshzaz8IwsFWQwFau_Pdubw2YZuDNNh23Qaef98uaODbqrM17O1SZTZtQRs6ny9oxqV9sC5F-jKpA_zr-R-KC7ZILPeHwbMQ-FXjCaEN9VuojvJ2LO48-jpZOXY-ecULlwXJ0wo4IOgvCIzd53QYcumRLRsTsCfsTB0OB-X8S3mSV-G9mLD1rTac%3D&amp;q_datetime_utc=2026-03-01T23%3A19%3A29&amp;ticket_price=2221&amp;quote_id=5418438749972459086&amp;utid_state=1&amp;channel=iphone&amp;price_without_closed_user_group=2926&amp;tm_place_name=Quezon+City&amp;deeplink_data=eyJmaWVsZHMiOnsic2lnbmF0dXJlIjoiZTJlM2ExNWU2NzZkNzA2ZTYzY2QxN2VlM2M1OTQxODAiLCJibG9ja19pZCI6Ijk3NjA4MzQwMV8zNzEyMTQzNDdfMV8wXzAifX0%3D&amp;utid=5a71e08a-8b29-d669-bc20-228209a77f55&amp;tm_stars=0&amp;client_id=skyscanner_app&amp;redirect_delay=1000&amp;price_policy=2&amp;pre_redirect_id=c3214958-d6aa-3ab6-d46a-8e41df24ff10&amp;tm_city_code&amp;max_price=2390&amp;guests=1&amp;request_id=c3214958-d6aa-3ab6-d46a-8e41df24ff10&amp;tm_country_code=PH</t>
  </si>
  <si>
    <t>14.7367824, 121.0664825</t>
  </si>
  <si>
    <t>Happy Mornings Staycation in Trees Residences</t>
  </si>
  <si>
    <t>www.skyscanner.com.ph/hotel_deeplink/4.0/PH/en-US/PHP/h_bc/213891488/2026-03-02/2026-03-03/hotel/hotel/hotels?legacy_provider_id=13&amp;rooms=1&amp;closed_user_group=apps&amp;hb_data=6LqIc6n5iy4Mx4pGsTbpIb8FtqqoWw1cCIbq9cQP76RCuTTQv_ztDBYdVSR28IN-_CZjXZ34jqJQDPgE2INOYmJ-zezLfNI1Z1utjqRi0caVx6vNJCSN4g8jeKhy_brmVZnd7Re_a2rBkx3fjjIukWnjWmSDimJZs-1l4m0CQc7sJ08wBMURXk7djiQSXMn-eCQGZcaputyLzawiJIZXbIQVKDuQCV1HqvI4RJgMHsR1XN-JDWmm3nyW6r6GKaljlNQH_9fHMnlJJ-rrfFTXe9d7d6dLCAB_VB1iMjpfjQD9MClc0SB1OZc_OHPjlyTwFhF6qruJimqm1eBVLMHsYUTO5Q4_eNwXnLH_JtT3C2rEftvKCdLnmakR_VkCcDjYh3sFBGKJDxAYNNPX2njJwPnrGAeL6c3UxcrsFMlPn3rs7ksABuM%3D&amp;q_datetime_utc=2026-03-02T00%3A01%3A31&amp;ticket_price=2221&amp;quote_id=5418438749972459086&amp;utid_state=1&amp;channel=iphone&amp;price_without_closed_user_group=2926&amp;tm_place_name=Quezon+City&amp;deeplink_data=eyJmaWVsZHMiOnsic2lnbmF0dXJlIjoiZTJlM2ExNWU2NzZkNzA2ZTYzY2QxN2VlM2M1OTQxODAiLCJibG9ja19pZCI6Ijk3NjA4MzQwMV8zNzEyMTQzNDdfMV8wXzAifX0%3D&amp;utid=02ef584b-ed14-370c-3e14-6821243ac337&amp;tm_stars=0&amp;client_id=skyscanner_app&amp;redirect_delay=1000&amp;price_policy=2&amp;pre_redirect_id=bd98b275-6b50-c6db-c54b-ec8a42138573&amp;tm_city_code&amp;max_price=2390&amp;guests=1&amp;request_id=bd98b275-6b50-c6db-c54b-ec8a42138573&amp;tm_country_code=PH</t>
  </si>
  <si>
    <t>14.6602213, 121.0354393</t>
  </si>
  <si>
    <t>OYO 115 Northridge Mansions</t>
  </si>
  <si>
    <t>https://www.google.com/maps/place/Golden+Pyramid+Pavilion+and+Resort/data=!4m11!3m10!1s0x3397b118bb55377b:0xef22864af5a85b5a!5m3!1s2026-03-01!4m1!1i2!8m2!3d14.7082058!4d121.0266647!16s%2Fg%2F11y81v0nc!19sChIJezdVuxixlzMRWluo9UqGIu8?authuser=0&amp;hl=en&amp;rclk=1</t>
  </si>
  <si>
    <t>14.7082058, 121.0266647</t>
  </si>
  <si>
    <t>With a stay at OYO 115 Northridge Mansions in Quezon City (Bagong Pag-asa), you'll be a 3-minute drive from SM North EDSA and 7 minutes from Smart Araneta Coliseum. This guesthouse is 11.6 mi (18.7 km) from SM Mall of Asia and 8.3 mi (13.4 km) from U.S. Embassy.
Make use of convenient amenities, which include complimentary wireless internet access and concierge services.
Take advantage of the guesthouse's room service.
Featured amenities include dry cleaning/laundry services, a 24-hour front desk, and laundry facilities.
Make yourself at home in one of the 15 air-conditioned rooms featuring flat-screen televisions. Complimentary wireless internet access keeps you connected, and cable programming is available for your entertainment. Bathrooms have showers and complimentary toiletries. Conveniences include phones, as well as desks and electric kettles.</t>
  </si>
  <si>
    <t>Triplace Hotel</t>
  </si>
  <si>
    <t>https://www.google.com/maps/place/theGuests+at+Trees+Residences/data=!4m11!3m10!1s0x3397b067f9710da3:0x8ec028dfc6e2c4fd!5m3!1s2026-03-01!4m1!1i2!8m2!3d14.7337226!4d121.0567401!16s%2Fg%2F11js8flvct!19sChIJow1x-WewlzMR_cTixt8owI4?authuser=0&amp;hl=en&amp;rclk=1</t>
  </si>
  <si>
    <t>14.7337226, 121.0567401</t>
  </si>
  <si>
    <t>KFC, Quirino Highway, Greater Lagro, 5th District, Quezon City, Eastern Manila District, Metro Manila, 1118, Philippines</t>
  </si>
  <si>
    <t>The Guests at Trees Residences</t>
  </si>
  <si>
    <t>https://www.google.com/maps/place/VIP+Staycation+and+Rental/data=!4m11!3m10!1s0x3397b7f52fbe3c1d:0x6f5bf3d73bc5ea39!5m3!1s2026-03-01!4m1!1i2!8m2!3d14.6595479!4d121.0280152!16s%2Fg%2F11v3nqnwvh!19sChIJHTy-L_W3lzMROerFO9fzW28?authuser=0&amp;hl=en&amp;rclk=1</t>
  </si>
  <si>
    <t>14.6595479, 121.0280152</t>
  </si>
  <si>
    <t>Cagayan De Oro</t>
  </si>
  <si>
    <t>Misamis Oriental</t>
  </si>
  <si>
    <t>VIP Staycation and Rental</t>
  </si>
  <si>
    <t>www.skyscanner.com.ph/hotel_deeplink/4.0/PH/en-US/PHP/h_bc/225019194/2026-03-02/2026-03-03/hotel/hotel/hotels?legacy_provider_id=13&amp;rooms=1&amp;closed_user_group=apps&amp;hb_data=W3q27EELyOV0qOL2ucpINk3WiK0Y2HpCyHB_4z1ABHM8nDbkC-pY7it1NoHsMed4VEPXMT5vhz5fMNIBD0tdYLBMWOJhXbr4fXh4nQQvtBQtiMKjxxqGd989tzMNSUuOwZZWJDwoqQA8UrbOg4T4Xa6RGe5cqJv9Xjlx9sTAjL8Vw3DCmbj7650I9xWKVj-yNcbnRpKo9reenRMYvSQ6Km2sCyHq9O_6uqYpGO3lpyFz2fh3r5L7nBTf1AMgQ-ePclgr7u5wjDZs2TuTwWCeghAYPG7LEbKWFLWZxTcXZr1Mt0dF_ECz_8aEvwhWBk0Xyqo6zHyHW3oZuPmjP2Rx5lYKrSEaHKK7SIiW9UcdYv8L2CU7hEVKKYl7oF95qFCVAK3pnBiS_mW9uoX1eWdG3HLyrxyhDTa0_v6Cx2uj6xLszDL3KrM%3D&amp;q_datetime_utc=2026-03-01T23%3A19%3A35&amp;ticket_price=1717&amp;quote_id=1138959173511400974&amp;utid_state=1&amp;channel=iphone&amp;price_without_closed_user_group=2087&amp;tm_place_name=Quezon+City&amp;deeplink_data=eyJmaWVsZHMiOnsic2lnbmF0dXJlIjoiYTBlNjM3M2JhZDNlYjM1ZTlhMjlmMmZiYzY4YTFmYjYiLCJibG9ja19pZCI6IjE1MTcyNDkxMDFfNDIzNDM4Nzc5XzVfMF8wIn19&amp;utid=11625af5-2333-f959-ff6d-cf78e0cd8938&amp;tm_stars=0&amp;client_id=skyscanner_app&amp;redirect_delay=1000&amp;price_policy=2&amp;pre_redirect_id=af4d7718-4680-87cb-9f42-dc36506fac66&amp;tm_city_code&amp;max_price=1717&amp;guests=1&amp;request_id=af4d7718-4680-87cb-9f42-dc36506fac66&amp;tm_country_code=PH</t>
  </si>
  <si>
    <t>14.6371238, 121.0179759</t>
  </si>
  <si>
    <t>F. Bautista Street, Paraiso, San Francisco del Monte, 1st District, Quezon City, Eastern Manila District, Metro Manila, 1104, Philippines</t>
  </si>
  <si>
    <t>parking, wifi, air_conditioning, internet_access</t>
  </si>
  <si>
    <t>JT RESIDENCES STAYCATION QUEZON AVE NEAR FISHERMALL QC</t>
  </si>
  <si>
    <t>www.skyscanner.com.ph/hotel_deeplink/4.0/PH/en-US/PHP/h_bc/225019194/2026-03-02/2026-03-03/hotel/hotel/hotels?legacy_provider_id=13&amp;rooms=1&amp;closed_user_group=apps&amp;hb_data=21Nar9y4-3ZsLIHHqPB9p_45pXWq8kYagIhj5hyPuPi3XNzfQwBY3etrkC3RITQiR7U7nDnAXLID1b6fqsfthZFhceo81aWl6Xghz5uHz4VzBSxhbjLo56hd7xCYxAJufZBZHDXJdiuZSUIFkO-rvt2k-FabIM2HosX3OjbkepRnEFxAZEXm1xIajNfQX5cSk15hLzEmwObg7UMmdz9MKVoe9MZgr_CXk_KKibAVqbhtO1pwoUj8PV69zzRZ_84kiWBfoQzH9kir5LAhNrhE0y3tJX_IJzeQup-LrV6JXwgjmyenMOUNO3PrBwO_Pfwiwph_V7cU55G3pEA2Ah-ycm03lKF-OZskufYF67N5J1gV5jrYnY1eQxmbVOwVbOJtq2pFcofVLSFYSozAE-UFuWjKR1jP20037LFafOQfizjQ0l9I&amp;q_datetime_utc=2026-03-02T00%3A01%3A38&amp;ticket_price=1717&amp;quote_id=1138959173511400974&amp;utid_state=1&amp;channel=iphone&amp;price_without_closed_user_group=2087&amp;tm_place_name=Quezon+City&amp;deeplink_data=eyJmaWVsZHMiOnsic2lnbmF0dXJlIjoiYTBlNjM3M2JhZDNlYjM1ZTlhMjlmMmZiYzY4YTFmYjYiLCJibG9ja19pZCI6IjE1MTcyNDkxMDFfNDIzNDM4Nzc5XzVfMF8wIn19&amp;utid=840e0497-f459-be1c-cef0-5547c3f488ca&amp;tm_stars=0&amp;client_id=skyscanner_app&amp;redirect_delay=1000&amp;price_policy=2&amp;pre_redirect_id=e7efee99-ea2c-48f9-93ad-c09613b7baf3&amp;tm_city_code&amp;max_price=1717&amp;guests=1&amp;request_id=e7efee99-ea2c-48f9-93ad-c09613b7baf3&amp;tm_country_code=PH</t>
  </si>
  <si>
    <t>14.6378598, 121.0159802</t>
  </si>
  <si>
    <t>Uptown Mall</t>
  </si>
  <si>
    <t>Taguig</t>
  </si>
  <si>
    <t>F1 Suites at Fort Palm Spring</t>
  </si>
  <si>
    <t>https://www.google.com/maps/place/Ciudad+Christhia+Resort/data=!4m11!3m10!1s0x3397ba254128772f:0xf2156067c74581da!5m3!1s2026-03-01!4m1!1i2!8m2!3d14.6830696!4d121.1128595!16s%2Fg%2F1tdyn9nc!19sChIJL3coQSW6lzMR2oFFx2dgFfI?authuser=0&amp;hl=en&amp;rclk=1</t>
  </si>
  <si>
    <t>14.6830696, 121.1128595</t>
  </si>
  <si>
    <t>30th Street, Fort Bonifacio, Taguig District 2, Taguig, Southern Manila District, Metro Manila, 1634, Philippines</t>
  </si>
  <si>
    <t>The F1 Suites at Fort Palm Spring provides a great place for travelers to relax after a busy day. Visitors to Taguig will find that the F1 Suites at Fort Palm Spring is a fantastic accommodation choice. With Guadalupe just 3km away and Ninoy Aquino International Airport only 9km away, transportation is very convenient. With multiple attractions nearby including Forbes Town Center, Global Art BGC and Kidzooona Uptown, guests will find plenty to keep themselves occupied. This hotel makes a great place to kick back and relax after a long day of sightseeing.</t>
  </si>
  <si>
    <t>Ciudad Christhia Resort, 9 Waves</t>
  </si>
  <si>
    <t>https://www.google.com/maps/place/Remedios+Royale+Resort/data=!4m11!3m10!1s0x3397b12560c55357:0x72bc1425f4893dab!5m3!1s2026-03-01!4m1!1i2!8m2!3d14.6981655!4d121.023727!16s%2Fg%2F11bwy_g39j!19sChIJV1PFYCWxlzMRqz2J9CUUvHI?authuser=0&amp;hl=en&amp;rclk=1</t>
  </si>
  <si>
    <t>14.6981655, 121.023727</t>
  </si>
  <si>
    <t>Ciudad Christhia Resort, Venus, Carrieland Country Homes, Ampid I, San Mateo, Rizal, Calabarzon, 1631, Philippines</t>
  </si>
  <si>
    <t>Location
Want to save money while travelling? Itâ€™s easy! Hotel Â«Ciudad Christhia Resort, 9 WavesÂ» is located in Quezon City. This hotel is located in 8 km from the city center.At the hotel
You can stop by the bar. You can stop by the restaurant. Free Wi-Fi on the territory will help you to stay on-line. If you travel by car, thereâ€™s a parking zone.
Tourists who canâ€™t live without swimming will appreciate a pool and an outdoor pool. If you want to make your journey even more comfortable, you can order a transfer. Additional services that the hotel offers to its guests: a laundry, dry cleaning, a safe-deposit box and a concierge.Room amenities
In the room, for you, there is a shower, a TV and slippers. Please note that the listed services may not be available in all the rooms.</t>
  </si>
  <si>
    <t>Remedios Royale Resort</t>
  </si>
  <si>
    <t>www.skyscanner.com.ph/hotel_deeplink/4.0/PH/en-US/PHP/h_xp/187760840/2026-03-02/2026-03-03/hotel/hotel/hotels?legacy_provider_id=1&amp;rooms=1&amp;closed_user_group=mobile&amp;hb_data=E__1BHsMVjlB6n11hz-LMX9Zt_Bz-Ia2u4LD7F2xmJtpXE806-BE8ie4CJaOElFBumawUHxM-Eh0wEF97u_YOnXDJIknOzYTwbpyQ_xGKS34bs7H8j_BE3VN0L03joCV-2If95C5tJ0nIUPlrQpTROZTY4Zyh1DhjjZUT8gC-zqbnJ5qztmgjxiSMr-C_8-cEaQEpBJ0ScPpEDD1moVsWM2r2YEASnd4nKsF6gCToosMP1j8fEi2AhPtqYlxUMadYZYT44QloNQsEKEIxanw3Tziir4%3D&amp;q_datetime_utc=2026-03-01T23%3A19%3A39&amp;ticket_price=1324&amp;quote_id=2202210163991421510&amp;utid_state=1&amp;channel=iphone&amp;price_without_closed_user_group=1472&amp;tm_place_name=Santo+Cristo&amp;deeplink_data=eyJmaWVsZHMiOnsic2lnbmF0dXJlIjoiMzllMmUwNDYwZjFjZTAwYTYyMmI4YzFhNWQ2M2JkNTkifSwidXJsIjoiaHR0cHM6Ly93d3cuZXhwZWRpYS5jb20ucGgvSG90ZWwtU2VhcmNoP3RwaWQ9NjgmbXBlPTE3NzI0MDY5NjgmZW5kRGF0ZT0yMDI2LTAzLTAzJmFkdWx0cz0xJmxvY2FsZT1lbl9VUyZjaGlkPTVhYWViOWJjLTdiNDctNGE1YS1iZTU4LTNhMTkwODE4MDg2YSZlYXBpZD00NjIzMCZtY3RjPTMmc3RhcnREYXRlPTIwMjYtMDMtMDImbXBkPUdCUCZtcG49MjAxOTE2MDg4JmN1cnJlbmN5PUdCUCZyYXRlcGxhbmlkPTIwOTY2MzA5NCZtcG09MjQmbXBwPTEmbXBvPUVDJnNlbGVjdGVkPTE3OTUwODE0Jm1wYj0xLjgyJm1wcT0xNS4yMCZtcGE9MTUuMjAifQ%3D%3D&amp;utid=49dec5f2-51a8-6fae-de75-5d5b598805c6&amp;tm_stars=1&amp;client_id=skyscanner_app&amp;redirect_delay=1000&amp;price_policy=2&amp;pre_redirect_id=cb613792-4bf7-7baf-2212-cce7e5e0025b&amp;tm_city_code&amp;max_price=1431&amp;guests=1&amp;request_id=cb613792-4bf7-7baf-2212-cce7e5e0025b&amp;tm_country_code=PH</t>
  </si>
  <si>
    <t>14.887112, 120.867182</t>
  </si>
  <si>
    <t>Governor Padilla Street, Looban, Poblacion, Lumang Bayan, Plaridel, Bulacan, Central Luzon, 3004, Philippines</t>
  </si>
  <si>
    <t>Walter Mart</t>
  </si>
  <si>
    <t>Santo Cristo</t>
  </si>
  <si>
    <t>wifi, air_conditioning, non-smoking, internet_access, 24-hour_front_desk_service, smoking_areas, multilingual_staff, room_service, shower, wake-up_call</t>
  </si>
  <si>
    <t>Meaco Royal Hotel - Plaridel</t>
  </si>
  <si>
    <t>www.skyscanner.com.ph/hotel_deeplink/4.0/PH/en-US/PHP/h_fd/187760840/2026-03-05/2026-03-06/hotel/hotel/hotels?legacy_provider_id=927050&amp;rooms=1&amp;closed_user_group=apps&amp;hb_data=hITOBg8eI2NzXTv69bYzCZgHpvaICQDBfaRmX2Ox7uZXDN0XAzRmcdfnte72KPD9NWgwJZPkCS86lkALEG_ABY0x2aafKv76sl-fpgpUsdoQx-FL2K_BFrRRYwdiReSaLkXydYP3g8rNUSdpiVKwgxmviohRhWwYUeTkp3Y4bQjo5-nm8yXgE_DqLIDH6g9h5faZCvAOpC8IpJE9qOioDGQXfWFqfBprp7AY9t82TR8fV3Yoi_s7EVURpHfeNUfLh8K3QWa0sy5NnWNYDCSe2QhZurumHtldJyZ3_MjOuWxjVo2xnh20WAqwZjVIRpH7zjNA35h_k7kfVqFDexFHa6dYuoarH53kFl-dloHh2-MXIuqvL5hlx7dOhFnIawak1KqMvCAqk0doVcGqA620V3YwmRZt20e4LvFyCMCgw4iwfA%3D%3D&amp;q_datetime_utc=2026-03-05T12%3A20%3A55&amp;ticket_price=1206&amp;quote_id=8258261792504978318&amp;utid_state=1&amp;channel=iphone&amp;price_without_closed_user_group=1735&amp;tm_place_name=Santo+Cristo&amp;deeplink_data=eyJmaWVsZHMiOnsic2lnbmF0dXJlIjoiMmE5MmNhYzIxYjZjNjA3MGI2ZjU4YWU4OGRlMDZhNGUifSwidXJsIjoiaHR0cHM6Ly9kZWFscy52aW8uY29tP3NpZz1kZGRiMzcwNDhkZDZjMTViOGY0OTM3NDNkM2M0NWVmYTIzYTkwODNkNWQwOTU2ZmNkMjhiZjAzMzU0OWRmZWU4MzEzOTMxMzczMTMxMzIzMjM0Mzgmc2lnLWlzcz1tZXRhJnR1cmw9aHR0cHMlM0ElMkYlMkZ2aW8uY29tJTJGSG90ZWwlMkZTZWFyY2glM0ZjaGVja0luJTNEMjAyNi0wMy0wNSUyNmNoZWNrT3V0JTNEMjAyNi0wMy0wNiUyNmN1cnJlbmN5JTNEUEhQJTI2ZXB2JTNETVM0eSUyNmVzZCUzRHQ3Wm5MWUpnd28yZEF6S1NQZGt2NEV5aDBUYmNOWGtXYVhfQlZwSDI4ak5jcU02a0FkWkM4RExHN0dXVm5KR0xMSTQyaC1TaEphYjFSalRuSzhySTA3bVBKS0wxa200eE9kMTZsSWM0VjRkcUVJdlIxVHp2Y2clMjUzRCUyNTNEJTI2Zm9yY2VDdXJyZW5jeUNoYW5nZSUzRDElMjZmb3JjZUxhbmd1YWdlQ2hhbmdlJTNEMSUyNmhvdGVsSWQlM0Q0Mjk2MjQ3JTI2bGFiZWwlM0RzcmMlMjUzRHNreXNjYW5uZXIlMjUyNnVjb3VudHJ5JTI1M0RQSCUyNTI2dWRldmljZSUyNTNEbW9iaWxlJTI1MjZob3RlbCUyNTNENDI5NjI0NyUyNTI2ZGF5JTI1M0Q1JTI1MjZtb250aCUyNTNEMDMlMjUyNnllYXIlMjUzRDIwMjYlMjUyNmxvcyUyNTNEMSUyNTI2b2ZmZXJpZCUyNTNEbzBib3d6WU9nVEFzJTI1MjZwcmljZSUyNTNEMTIwNi4wNSUyNTI2Y3VycmVuY3klMjUzRFBIUCUyNTI2dXNlcmxhbmclMjUzRGVuJTI1MjZfdGglMjUzRDY2NzJlNDFiNGE2MDAxYmRmZTYwMTVhNzkzOGFhODQyNjFiZmE3OGZiMDU4YjIxOSUyNTI2ZHRzJTI1M0QxNzcyNzEyODk4JTI1MjZvbHV0JTI1M0QxNzcyNzEyODk2JTI1MjZjYW5QYXlMYXRlciUyNTNEZmFsc2UlMjUyNnJlcXVlc3RVc2VyR3JvdXAlMjUzRCUyNTI2b2ZmZXJVc2VyR3JvdXAlMjUzRHB1YmxpYyUyNmxhbmclM0RlbiUyNm90aSUzRDViYmZBcmRwWU5ZJTI2cHJlZmVycmVkUmF0ZSUzRDEyMDYuMDUlMjZwcm9maWxlJTNEcjJkMm03M2tuOCUyNnJvb21zJTNEMSUyNnVzZXJDb3VudHJ5JTNEUEglMjZ1dG1fY2FtcGFpZ24lM0Rza3lzY2FubmVyJTI2dXRtX21lZGl1bSUzRGNwYyUyNnV0bV9zb3VyY2UlM0Rza3lzY2FubmVyIn0%3D&amp;utid=1ab07c14-76f8-35ca-2c2a-b7dee837a8fb&amp;tm_stars=1&amp;client_id=skyscanner_app&amp;price_policy=2&amp;pre_redirect_id=99bfcb63-2ee9-3f16-db0a-7b89573c12c6&amp;tm_city_code&amp;max_price=1430&amp;guests=1&amp;request_id=99bfcb63-2ee9-3f16-db0a-7b89573c12c6&amp;tm_country_code=PH</t>
  </si>
  <si>
    <t>14.89298, 120.853944</t>
  </si>
  <si>
    <t>Plaridel Plaza Shopping Center, Governor Padilla Street, Looban, Poblacion, Lumang Bayan, Plaridel, Bulacan, Central Luzon, 3004, Philippines</t>
  </si>
  <si>
    <t>Plaridel</t>
  </si>
  <si>
    <t>Located within 26 miles of Malacanang Palace and 26 miles of Smart Araneta Coliseum, Meaco Royal Hotel - Plaridel provides rooms with air conditioning and a private bathroom in Plaridel.</t>
  </si>
  <si>
    <t>Aerostop Hotel and Restaurant</t>
  </si>
  <si>
    <t>www.skyscanner.com.ph/hotel_deeplink/4.0/PH/en-US/PHP/h_xp/153311470/2026-03-05/2026-03-06/hotel/hotel/hotels?legacy_provider_id=1&amp;rooms=1&amp;closed_user_group=mobile&amp;hb_data=qBX8HAkzJwALDONuXDMMcldVSz2oko6ylsvM5KrGEPBJdN22NWGB-iVP43anZplKA8cgr2tk73Bt8MdxqdqqYpprczpTuaLXml2mRdblvfk33BrQOI-ugu5-S3Jplvvl7IHX0Zg7HnenJ7qqQquxa59RXXYQIvbXKYs-NekwfgTMycQNBsbHIj-n2Hs-WtvimDrnv9IWFB7PU3ahjhe-eHHj-yzuYTFxmw9Q2Ipv0Hn_HrJN138u9anmLRnrTgvVf8yIrw0flrK2yDJS7AMbbkJ67Yk%3D&amp;q_datetime_utc=2026-03-05T14%3A19%3A45&amp;ticket_price=2236&amp;quote_id=-8510038699063093223&amp;utid_state=1&amp;channel=iphone&amp;price_without_closed_user_group=2484&amp;tm_place_name=Plaridel&amp;deeplink_data=eyJmaWVsZHMiOnsic2lnbmF0dXJlIjoiOGU5ZjI2NDI3MDFmM2M0ODhmYTczZjQ0MjVhNTE4ZjMifSwidXJsIjoiaHR0cHM6Ly93d3cuZXhwZWRpYS5jb20ucGgvSG90ZWwtU2VhcmNoP3RwaWQ9NjgmbXBlPTE3NzI3MjAyMjYmZW5kRGF0ZT0yMDI2LTAzLTA2JmFkdWx0cz0xJmxvY2FsZT1lbl9VUyZjaGlkPWU0ZGY0YjMxLTg3NjgtNDQ5My04NThmLTYxZjA2MTkxZjdkMiZlYXBpZD00NjIzMCZtY3RjPTMmc3RhcnREYXRlPTIwMjYtMDMtMDUmbXBkPUdCUCZtcG49MzE0MDYxNTQ1JmN1cnJlbmN5PUdCUCZyYXRlcGxhbmlkPTM4MTY3OTgxNCZtcG09MjQmbXBwPTEmbXBvPUVDJnNlbGVjdGVkPTE3NjkxOTIzJm1wYj0zLjA3Jm1wcT0yNS41OSZtcGE9MjUuNTkifQ%3D%3D&amp;utid=cc127baf-ea67-db48-21dc-1519f72476b0&amp;tm_stars=2&amp;client_id=skyscanner_app&amp;price_policy=2&amp;pre_redirect_id=d78951ef-08c3-d3c4-b125-e692870412ee&amp;tm_city_code&amp;max_price=5400&amp;guests=1&amp;request_id=d78951ef-08c3-d3c4-b125-e692870412ee&amp;tm_country_code=PH</t>
  </si>
  <si>
    <t>14.9520575, 120.8869095</t>
  </si>
  <si>
    <t>Plaridel Airport, Plaridel Airport Road, Mary Grace Village, Lumang Bayan, Plaridel, Bulacan, Central Luzon, 3004, Philippines</t>
  </si>
  <si>
    <t>Baliuag</t>
  </si>
  <si>
    <t>wifi, air_conditioning, kitchen, television, security, electric_vehicle_(ev)_charging_station</t>
  </si>
  <si>
    <t>Located 26 miles from Malacanang Palace, AEROSTOP HOTEL &amp; RESTAURANT offers 2-star accommodations in Kutkot and has a garden, a restaurant and a bar. Offering massage services, the property is located within 26 miles of Smart Araneta Coliseum.</t>
  </si>
  <si>
    <t>Dmm Transient</t>
  </si>
  <si>
    <t>www.skyscanner.com.ph/hotel_deeplink/4.0/PH/en-US/PHP/h_bc/205578575/2026-03-02/2026-03-03/hotel/hotel/hotels?legacy_provider_id=13&amp;rooms=1&amp;closed_user_group=general&amp;hb_data=ZKNrJgk4grXSlWudUK24nprn8r0j_nMKwL3tC0Tsv6RgYM1fIei1IUUzP6xPdfR8_JnnN61FdzT-7gakVofB38Mt2x0-AoXw-RXM6Bo2vu8wyAHD5huPcBej4gUnhFFqmaO1Z0F1L6Y_AUKbT6yac9A-1tRNfsbvm3EcdK6NE6vZcdJgry-eYXtepIGGQVvFnUlVtN0kAJjgm41MqCypEsH2cgUtuz1_v1hxRyvPWeccLGgCArmo9tBOlgyitLccPw3YeW_EVXwGosdKdBmvOTpuoP6J9HvACPnEKiEi9ZKW9ovDHSBxrqwHyjIO7nWTWw4znlSdfHZ9XA0cqwS4ghby4yRrGbQGcNMUsUq6JzJk_h6zWCATuqpD8r2InIOh3MvU7PnSwxIjKv4kXtcttGiKtFo8K2tV7VfeZInpdh8FA8TO7Tk%3D&amp;q_datetime_utc=2026-03-01T23%3A19%3A47&amp;ticket_price=1794&amp;quote_id=-7728130267651169760&amp;utid_state=1&amp;channel=iphone&amp;price_without_closed_user_group=6480&amp;tm_place_name=Bagbaguin&amp;deeplink_data=eyJmaWVsZHMiOnsic2lnbmF0dXJlIjoiZDMzZWY3ZmE5YzIxNGRmMDU2Y2MxMGIzNTljNmU2MDciLCJibG9ja19pZCI6InYxX0NnRXRFTXdDR2lnS0hUSXdNall0TURNdE1ESlVNREE2TURBNk1EQXVNREF3S3pBM09qQXdFQUVZM3dFb0FUZ0JJZ0lJQVE9PV9DaVVJdHFPRHBBTVFBaUJzS01EZnJCVXdBa0FCU2cwek5qVkVNVEF3VUY4eE1EQlFVSmdGRWdJSUFSb0dHQUVvQWpBQklnUUlBaGdDIn19&amp;utid=22a85eca-32d7-a10a-3c7e-8e03d2cd7c0f&amp;tm_stars=2&amp;client_id=skyscanner_app&amp;redirect_delay=1000&amp;price_policy=2&amp;pre_redirect_id=a230f3ca-919f-ff91-9994-e0496982622e&amp;tm_city_code&amp;max_price=4564&amp;guests=1&amp;request_id=a230f3ca-919f-ff91-9994-e0496982622e&amp;tm_country_code=PH</t>
  </si>
  <si>
    <t>14.8628551, 120.9398767</t>
  </si>
  <si>
    <t>J. P. Rizal Street, Bunsuran I, Pandi, Bulacan, Central Luzon, 3014, Philippines</t>
  </si>
  <si>
    <t>Puregold Jr Pandi</t>
  </si>
  <si>
    <t>Bagbaguin</t>
  </si>
  <si>
    <t>Yes Hotel Pandi Bulacan</t>
  </si>
  <si>
    <t>www.skyscanner.com.ph/hotel_deeplink/4.0/PH/en-US/PHP/h_h1/205578575/2026-03-05/2026-03-06/hotel/hotel/hotels?legacy_provider_id=927111&amp;rooms=1&amp;closed_user_group=mobile&amp;hb_data=Akqh7R2-IYf0Nrr6HLKxee1NN-r17QMs-tljBKg4a-lGVo5m0XCDWc5pav0VWHmNRxWdmGrJJ-04mLKa-lfz_2BkZx5aM7AlpS69Mzcf4vQQb1V5iqgGz_JFoHU3CZMJER9a1hHy-PupwIHqsmYYvn0wiIEJBn-xsRcM1r3NgblM4rMlBr5RV0IiBEHz6v0_1XMGXw3lZsBIy01s7qL9Z1qkEDTtXagTcVTNVhvCOX8hDhtVYH8-5glvRO7-nk-A0PmvJm4FVaPVu-GNP9T-s60eiuU%3D&amp;q_datetime_utc=2026-03-05T12%3A20%3A56&amp;ticket_price=2715&amp;quote_id=1661481328629502261&amp;utid_state=1&amp;channel=iphone&amp;price_without_closed_user_group=3900&amp;tm_place_name=Bagbaguin&amp;deeplink_data=eyJmaWVsZHMiOnsic2lnbmF0dXJlIjoiZjY1ZWE0ZjZiMzlkMjU0M2Y3M2FiNjNiODg4ZWI0ZmEifSwidXJsIjoiaHR0cHM6Ly9waC5ob3RlbHMuY29tL0hvdGVsLVNlYXJjaD9tcGQ9UEhQJnRwaWQ9MzIxNCZtcGU9MTc3MjcxMzI1NSZlbmREYXRlPTIwMjYtMDMtMDYmYWR1bHRzPTEmbXBuPTMxNjEyMzI2NCZtcG09MjQmbXBwPTEmbG9jYWxlPWVuX1BIJm1wbz1FQyZjaGlkPTE2Yjc0OGVkLTZkNmEtNDM2OC05MTRlLTc1YTIzZGIxMzAyYiZtcHE9MjQ0Ny42NSZlYXBpZD00NCZtY3RjPTMmY3VycmVuY3k9UEhQJnJhdGVwbGFuaWQ9Mzg1NDY2MTU0JnNlbGVjdGVkPTc1MTg2OTc3JnN0YXJ0RGF0ZT0yMDI2LTAzLTA1Jm1wYj00ODkuNTMmbXBhPTIyMjUuMTQifQ%3D%3D&amp;utid=12a2db82-ee53-aa5a-7f74-7670d4458db1&amp;tm_stars=2&amp;client_id=skyscanner_app&amp;price_policy=2&amp;pre_redirect_id=b9b12308-4ca8-5619-1ca9-85ef939df04b&amp;tm_city_code&amp;max_price=4529&amp;guests=1&amp;request_id=b9b12308-4ca8-5619-1ca9-85ef939df04b&amp;tm_country_code=PH</t>
  </si>
  <si>
    <t>14.8929804, 120.853944</t>
  </si>
  <si>
    <t>J. P. Rizal Street, Bunsuran III, Pandi, Bulacan, Central Luzon, 3014, Philippines</t>
  </si>
  <si>
    <t>Located in Pandi, within 22 miles of Malacanang Palace and 22 miles of Smart Araneta Coliseum, Yes Hotel Pandi Bulacan provides accommodations with massage services and free WiFi as well as free private parking for guests who drive.</t>
  </si>
  <si>
    <t>www.skyscanner.com.ph/hotel_deeplink/4.0/PH/en-US/PHP/h_ct/153311470/2026-03-05/2026-03-06/hotel/hotel/hotels?legacy_provider_id=31&amp;rooms=1&amp;closed_user_group=general&amp;hb_data=axXxYbMwWrhAx7rbuCVMMV-vF8BM2HSvRzUQY8NFZw9HkyzS1O2exBr9ka4Cl7PmKP67bZYRBYAYIT1RiTi00D_Ae8G1ZtQQ3mVYSfkXeh-FUFKN_RMHBKNOruDsUO-zxLw-V2cW3L4Ji7iFrn9pBwxR4YTwC1EHaB8vrfgPVU-PXbIL_c2RNA176AL48OYrrS8G8qA9G32Knlt87Ehfn4SaFkBmN-qXZpkZhDbzbrSSKwDr9PYWNZaduvpYidbWu4yvhUtqRExNagnZOZCsF8RPrYJYOH_4PI8yYsd8_1Q3V7X_bIMeS515eNJRqtV30i639r87JgiEXN076p8YxuYj_ZeiH22H9uS6O0BL0sqXxbtXr5WzU2jgPjTLID5YXfOHR1lEO5ki6QBgceOuyHSvPrBWELknSjOg5tQyPg%3D%3D&amp;q_datetime_utc=2026-03-05T14%3A19%3A46&amp;ticket_price=2519&amp;quote_id=-9063673303454899688&amp;utid_state=1&amp;channel=iphone&amp;price_without_closed_user_group=3515&amp;tm_place_name=Plaridel&amp;deeplink_data=eyJmaWVsZHMiOnsic2lnbmF0dXJlIjoiOTA5MjExZmQyZjg2MTlkNTY5MDEyZjQzODViMTIzNDIifSwidXJsIjoiaHR0cHM6Ly9waC50cmlwLmNvbS9ob3RlbHMvcmVkaXJlY3Q%2FaG90ZWxpZD05MTYwNzkwJmNpdHk9MzA3MDg2JkFsbGlhbmNlaWQ9MTI2MDcmc2lkPTg4ODgzMiZjaGVja2luPTIwMjYtMDMtMDUmY2hlY2tvdXQ9MjAyNi0wMy0wNiZzaG9wcGluZ2lkPTA3NjJiYmYyZDA1NDQ4YWI4ZDRhZTJmMjlkMTY5NjUyJmFkdWx0PTEmY2hpbGRyZW49MCZhZ2VzPSZsYW5ndWFnZT1lbnBoJmxvY2FsZT1lbl9QSCZyb29taWQ9MTIxNzkyODcyNSZzd2lkPTAmcGF5PVBQJmZndD0xJmNybj0xJmN1cnI9UEhQJndrcD0xJnN0YW5kPUg0c0lBQUFBQUFBQV93QURBZnotQ21FS0FoZ0JFZ1FJQVJBQUdsVUlsYnpneEFRU0FUSVlBREM0RHppT2E1Z0IxcEN2QktnQkFMZ0JBc0FCQXRFQlBRclhvM0Nfb0VEaEFmWW9YSV9DcmFOQTZBR0o4WS1nQVlnQ0lJa0VjVDBLMTZOd0pVQ2dCQUNoQlFBQUFBQUFBQUFBR2lBd056WXlZbUptTW1Rd05UUTBPR0ZpT0dRMFlXVXlaakk1WkRFMk9UWTFNaUFFS09PZ3BzMEdTQUZTQmpnek1HSmxNbG9jQ2dOVlUwUVJWT09sbThTZ0cwQWFBMUJJVUNGSEEzZ0xKQ2ktUDJJRlpXNWZVRWhvdkJSd0FYZ0FpZ0VIU0FGNEFNZ0JBYW9CQndvRE1ESXhFQUx5QVNJd056WXlZbUptTW1Rd05UUTBPR0ZpT0dRMFlXVXlaakk1WkRFMk9UWTFNbDh5a2dJQk5Kb0NBQUFBQVBfX0FRQUFfXzlaQzVRMkF3RUFBQSJ9&amp;utid=e4763170-4d92-b30c-2bfe-589ee0213e2a&amp;tm_stars=2&amp;client_id=skyscanner_app&amp;price_policy=2&amp;pre_redirect_id=d1addf6c-ad56-78a0-009f-c54369014bfd&amp;tm_city_code&amp;max_price=5400&amp;guests=1&amp;request_id=d1addf6c-ad56-78a0-009f-c54369014bfd&amp;tm_country_code=PH</t>
  </si>
  <si>
    <t>15.0916751, 120.939853</t>
  </si>
  <si>
    <t>San Ildefonso</t>
  </si>
  <si>
    <t>Yes Hotel San Ildefonso Bulacan</t>
  </si>
  <si>
    <t>www.skyscanner.com.ph/hotel_deeplink/4.0/PH/en-US/PHP/h_ad/216212357/2026-03-05/2026-03-06/hotel/hotel/hotels?legacy_provider_id=22&amp;rooms=1&amp;closed_user_group=general&amp;hb_data=czhPK-q73iPHUo5Ucjtj7TxA_lHMycnZpEX-t5PGy3sjz398YDJF-1lxfr2Fvvh-zQ9YJut_YPZajz7GZKHBPSnjiZGY2toY44cCAYd3VRmzF0dRTTvTyiKjmHKUHTrxh3YgpIoWv6ANwiK_MAQagfC58jUCQLgPzJD-cJDVA48hvQNRK3qQ3qGvhx2ZRI79kICFyH4YJBvyOJhji5X-XjlvAIoV1inHk_0xZM7elSM4YqwqwFVLHriYcydlfoeXPnubG5Zzc4C73zGaoL6sD7wk1uIVXk2WYnm_q6NhxsKkpoHu3KNN0EanTsTK7PrtGbb86Le__Ex-7kF9Tlge9vZWvBT-D4B9Y6SB7tblRdEpSfJZTC9hwqVcTIKGTH3jLZsX51NqDYk8ejvyjSgCdvVUFf_p4QD3NmrdxeIQn8P3&amp;q_datetime_utc=2026-03-05T14%3A19%3A46&amp;ticket_price=1137&amp;quote_id=2959954688582823079&amp;utid_state=1&amp;channel=iphone&amp;price_without_closed_user_group=3200&amp;tm_place_name=San+Ildefonso&amp;deeplink_data=eyJmaWVsZHMiOnsic2lnbmF0dXJlIjoiNTlmMDBhMjEyYzE0MzVlYTBjNDIzNDcwNjg5N2EyMzgifSwidXJsIjoiaHR0cHM6Ly93d3cuYWdvZGEuY29tL3BhcnRuZXJzL3BhcnRuZXJzZWFyY2guYXNweD9jaWQ9MTg0NjM4MyZoaWQ9Mzg0NzQ0NDEmY3VycmVuY3k9UEhQJmNoZWNraW49MjAyNi0wMy0wNSZjaGVja291dD0yMDI2LTAzLTA2Jk51bWJlcm9mQWR1bHRzPTEmTnVtYmVyb2ZDaGlsZHJlbj0wJlJvb21zPTEmbWNpZD0zMzImbWFzdGVyUm9vbUlkPTYzNTM3NDkyMCZtcHQ9Y2pndkwwOVNNMkoxU0dkcGQzbzBWR2RTVmxWeVdsQllZWEl5WVdSNWEzQXpNREJhVm1kNlVqZFljVVYyWlcweFNYTlBZV3hHY210elNtb3ZlWGxsY2xCWVlsSTNkbEZhT1VaWmFTdHVSVEUmVG90YWxQcmljZT0xMTM3LjIxJlRvdGFsVGF4PTEzMS40NCZUb3RhbEZlZT05Ni4wMCZUb3RhbFN1cmNoYXJnZT0wJm1jdXI9UEhQIn0%3D&amp;utid=eb26c9df-699c-56e9-2be3-bffd66a6169e&amp;tm_stars=3&amp;client_id=skyscanner_app&amp;price_policy=2&amp;pre_redirect_id=84b10eb3-74b4-9903-2897-2e78fbfe98d1&amp;tm_city_code&amp;max_price=8100&amp;guests=1&amp;request_id=84b10eb3-74b4-9903-2897-2e78fbfe98d1&amp;tm_country_code=PH</t>
  </si>
  <si>
    <t>14.8282654, 120.8687327</t>
  </si>
  <si>
    <t>Yes Hotel, Cagayan Valley Road, Buenas Subdivision, Makapilapil, San Ildefonso, Bulacan, Central Luzon, 3010, Philippines</t>
  </si>
  <si>
    <t>Guiguinto</t>
  </si>
  <si>
    <t>When you stay at Yes Hotel San Ildefonso Bulacan in Candaba, you'll be 8 minutes by car from Biak na Bato National Park. This hotel is 10 mi (16.2 km) from Candaba Bird Sanctuary and 16.7 mi (26.9 km) from Gapan City Ferris Wheel.
Enjoy a meal at the restaurant or snacks in the hotel's coffee shop/cafe. Quench your thirst with your favorite drink at the bar/lounge. A complimentary local cuisine breakfast is served daily from 6:00 AM to 10:00 AM.
Featured amenities include a 24-hour front desk, luggage storage, and coffee/tea in a common area. Free self parking is available onsite.
Make yourself at home in one of the 39 air-conditioned rooms featuring Smart televisions. Complimentary wireless internet access keeps you connected, and cable programming is available for your entertainment. Bathrooms feature showers with rainfall showerheads and complimentary toiletries. Conveniences include complimentary bottled water, housekeeping is provided daily, and irons/ironing boards can be requested.</t>
  </si>
  <si>
    <t>Acro Residences</t>
  </si>
  <si>
    <t>www.skyscanner.com.ph/hotel_deeplink/4.0/PH/en-US/PHP/h_ad/213097852/2026-03-05/2026-03-06/hotel/hotel/hotels?legacy_provider_id=22&amp;rooms=1&amp;closed_user_group=general&amp;hb_data=WsouqcE68WYtI5YdnPPf1nIokjwKX2EUzr0h4Dz84wvaHg6kWkvFch9zc1JeACnu9EPGdvKrA5czcgFZIIhm0Noy0oel8vSauXEUrkY_1sudShBqEvTATqvK8UGuHNyb5LSbPcoLjpNNJmYFUvAB6ToMJXxDXVEvRWYCAm77Ql0YBBXXFHgKSGx6CfntS7BG_WlxPMvb_AU6OAwbliYDyCPuJF4L6LFOwm6bhu4897V8ifwlmRscwHAb7Axygt0GmlAJrX3mUAAjeZHpszrRWHkcrGVQa3MCaO0bofmuNEarA5eyQuaDe6m-Rj9vNu4EAP3iiGh-E8cdHJISO09me3-dzR4kb_37bAy3BpCPHs3IReNpRy8MXMW04OF7_S9chlYmekZ8Hm83Gd0It47qPeg4OUodNqdXIE2Sg8YwHOKZ&amp;q_datetime_utc=2026-03-05T14%3A19%3A47&amp;ticket_price=2831&amp;quote_id=1787769950294364021&amp;utid_state=1&amp;channel=iphone&amp;price_without_closed_user_group=6000&amp;tm_place_name=Guiguinto&amp;deeplink_data=eyJmaWVsZHMiOnsic2lnbmF0dXJlIjoiOGE1ZDc2NDA4NDFjMjgwNGMzOGZhZGYzZDA3MmI2Y2EifSwidXJsIjoiaHR0cHM6Ly93d3cuYWdvZGEuY29tL3BhcnRuZXJzL3BhcnRuZXJzZWFyY2guYXNweD9jaWQ9MTg0NjM4MyZoaWQ9MzQxNjMyODcmY3VycmVuY3k9UEhQJmNoZWNraW49MjAyNi0wMy0wNSZjaGVja291dD0yMDI2LTAzLTA2Jk51bWJlcm9mQWR1bHRzPTEmTnVtYmVyb2ZDaGlsZHJlbj0wJlJvb21zPTEmbWNpZD0zMzImbWFzdGVyUm9vbUlkPTU2MjYzNDUyMCZtcHQ9UlM5RmVUWjBXVkpZUm5SQ2RuTktNVVpKUm5wM2NDdENlbUptZERSSk1WTmxhbXRKZFhOWGJXMVNlSGwwVTBwMVNFbG9VVXA0TVVkNVVHMVlaMWM1YVhvclNsVlhRbEF4VEdkVWVFaG5QVDAmVG90YWxQcmljZT0yODMwLjU3JlRvdGFsVGF4PTM2OS4yMCZUb3RhbEZlZT0wLjAwJlRvdGFsU3VyY2hhcmdlPTAmbWN1cj1QSFAifQ%3D%3D&amp;utid=4c951b1b-bbae-afba-2979-0d6f1467774f&amp;tm_stars=3&amp;client_id=skyscanner_app&amp;price_policy=2&amp;pre_redirect_id=6d33d558-8ef9-7229-4e5e-54bab6441e40&amp;tm_city_code&amp;max_price=5040&amp;guests=1&amp;request_id=6d33d558-8ef9-7229-4e5e-54bab6441e40&amp;tm_country_code=PH</t>
  </si>
  <si>
    <t>14.8280217, 120.8673954</t>
  </si>
  <si>
    <t>T12 Polo Land Industrial Estates, St. Peter Village, Tabang, Guiguinto, Bulacan, Central Luzon, 3015, Philippines</t>
  </si>
  <si>
    <t>Malolos</t>
  </si>
  <si>
    <t>Located in Guiguinto, 23 miles from Malacanang Palace, Acro Residences has accommodations with an outdoor swimming pool, free private parking, a terrace and a restaurant. This 3-star hotel offers room service and a 24-hour front desk.</t>
  </si>
  <si>
    <t>Matilde's Sanctuary Bed &amp; Breakfast</t>
  </si>
  <si>
    <t>https://www.google.com/maps/place/Belian+Hotel/data=!4m11!3m10!1s0x33aa4dad4a787055:0xbdda68b7bcfefbe0!5m3!1s2026-03-01!4m1!1i2!8m2!3d9.649326!4d123.850899!16s%2Fg%2F11ckw7n6cn!19sChIJVXB4Sq1NqjMR4Pv-vLdo2r0?authuser=0&amp;hl=en&amp;rclk=1</t>
  </si>
  <si>
    <t>9.649326, 123.850899</t>
  </si>
  <si>
    <t>Belian Hotel, Graham Street, Gasanai Subdivision, Poblacion 2, Booy, Tagbilaran, Bohol, Central Visayas, 6390, Philippines</t>
  </si>
  <si>
    <t>Island City Mall</t>
  </si>
  <si>
    <t>Panglao</t>
  </si>
  <si>
    <t>Belian Hotel</t>
  </si>
  <si>
    <t>www.skyscanner.com.ph/hotel_deeplink/4.0/PH/en-US/PHP/h_h1/139733957/2026-03-05/2026-03-06/hotel/hotel/hotels?legacy_provider_id=927111&amp;rooms=1&amp;closed_user_group=mobile&amp;hb_data=ce0eSqAtEcVSz6mJZHKQAMEq_WlwkqK1vl5XXdDc4JF_T5Nz6umeqKpnPSfnNIez0E13Uf1nFI-N2Ht9Wj0Zv8Gst6AMPOvL2-PRC6ZSfLvUqvlp-IN-bUwwIQl575j2b_xLSm2wAnufLn4Jc9xrBC5VS_Rf5I70N6KTIsP_O3KkXYMbtnN78oHioKmx_wDhXcLAos_pbr5-Wjv_ZfR91twMI2i57Fie_bbX3k9_90QqEQeIbQg7YEFS1_6mjAg8iNeLnIe_yMm7MebUsAHGbOhGBPw%3D&amp;q_datetime_utc=2026-03-05T12%3A21%3A00&amp;ticket_price=2210&amp;quote_id=-5783328631657715233&amp;utid_state=1&amp;channel=iphone&amp;price_without_closed_user_group=2455&amp;tm_place_name=Panglao&amp;deeplink_data=eyJmaWVsZHMiOnsic2lnbmF0dXJlIjoiMzdiYWI0MjZhYzFmOWRlMzhkMWQ1OThjNzRhMmQwMjcifSwidXJsIjoiaHR0cHM6Ly9waC5ob3RlbHMuY29tL0hvdGVsLVNlYXJjaD90cGlkPTMyMTQmbXBlPTE3NzI3MTI4OTQmZW5kRGF0ZT0yMDI2LTAzLTA2JmFkdWx0cz0xJmxvY2FsZT1lbl9QSCZjaGlkPTg1YWY5MDZmLTNjY2YtNDZlZC05MDc1LWEyMzllMTE1NjEzOCZlYXBpZD00NCZtY3RjPTMmc3RhcnREYXRlPTIwMjYtMDMtMDUmbXBkPVBIUCZtcG49MjAxNjI3NjMzJmN1cnJlbmN5PVBIUCZyYXRlcGxhbmlkPTIwODE0MjM0NyZtcG09MjQmbXBwPTEmbXBvPUVDJnNlbGVjdGVkPTE1ODU5NjcxJm1wYj0yODguMjAmbXBxPTE5MjEuMzAmbXBhPTE5MjEuMzAifQ%3D%3D&amp;utid=b7a1b760-a671-965a-1dbe-e653b3a9d382&amp;tm_stars=3&amp;client_id=skyscanner_app&amp;price_policy=2&amp;pre_redirect_id=1589c585-f21c-124e-84ae-7be6568005b8&amp;tm_city_code=TAGP&amp;max_price=4785&amp;guests=1&amp;request_id=1589c585-f21c-124e-84ae-7be6568005b8&amp;tm_country_code=PH</t>
  </si>
  <si>
    <t>9.88911, 123.825816</t>
  </si>
  <si>
    <t>Region VII</t>
  </si>
  <si>
    <t>Calape</t>
  </si>
  <si>
    <t>Located in Tagbilaran City, within 5.4 miles of Hinagdanan Cave and 24 miles of Tarsier Conservation Area, Belian Hotel provides accommodations with a restaurant as well as free private parking for guests who drive.</t>
  </si>
  <si>
    <t>Isla Hayahay Beach Resort &amp; Restaurant</t>
  </si>
  <si>
    <t>www.skyscanner.com.ph/hotel_deeplink/4.0/PH/en-US/PHP/h_bc/134585467/2026-03-02/2026-03-03/hotel/hotel/hotels?legacy_provider_id=13&amp;rooms=1&amp;closed_user_group=apps&amp;hb_data=_a0nUBGN32pqRKyzsF3lojhabu3pHM_js5t1P7RZw76i1KRVzc6EJB8DynFgJgLYxCjkJVJXfU-zKX9ATvySScHIVy995TKdFQhHSRxAec1kPaf7IDfVy--5fRKHmc80gSGFDOjTfo9bJ06Ujyamj2doHRPsy3rrY6LSu0cndbjUwk9guoEPX_bgxHPhitcYKat40YB4kQG3cTgL_eSzxWrWnyGC-vV9q1foFNOnMPKJ2WQYcAJnqJv5XsKk3EOZ9FO9SwKeC6Z34wEtZP3GF3ERZcSQbrbD0SySEoNdIHNp2h2FC9Zx2W1COydettKR51rH8lh47doFlkoEKVRSbBVeCff-5PSz9Ti6mFNeEK2IHu5oRGTi_jsbp1HAHcaDS4HvRUM0wvBaYQspAmtFICVrPUtBVxmKZSIdtAaorQWodFQuye0%3D&amp;q_datetime_utc=2026-03-01T23%3A19%3A58&amp;ticket_price=8819&amp;quote_id=-1439090659079246184&amp;utid_state=1&amp;channel=iphone&amp;price_without_closed_user_group=10721&amp;tm_place_name=Taiwala&amp;deeplink_data=eyJmaWVsZHMiOnsic2lnbmF0dXJlIjoiYWMxNTEwY2Q2MGMyODNmYjJhNGM2M2I0NjZjNmFkNjAiLCJibG9ja19pZCI6IjEyOTMzOTUxNl84ODgyNzgwOV8yXzFfMCJ9fQ%3D%3D&amp;utid=5a338274-1ae8-5e59-889f-3a79e538cee8&amp;tm_stars=5&amp;client_id=skyscanner_app&amp;redirect_delay=1000&amp;price_policy=2&amp;pre_redirect_id=4b3e0de1-99a0-a19b-f595-ceff657ac008&amp;tm_city_code&amp;max_price=22408&amp;guests=1&amp;request_id=4b3e0de1-99a0-a19b-f595-ceff657ac008&amp;tm_country_code=PH</t>
  </si>
  <si>
    <t>9.549038, 123.7743402</t>
  </si>
  <si>
    <t>Promenade, Alona Beach, Tawala, Panglao, Bohol, Central Visayas, 6340, Philippines</t>
  </si>
  <si>
    <t>Piratas Alona Dive Center</t>
  </si>
  <si>
    <t>Taiwala</t>
  </si>
  <si>
    <t>Henann Resort Alona Beach</t>
  </si>
  <si>
    <t>www.skyscanner.com.ph/hotel_deeplink/4.0/PH/en-US/PHP/h_ct/134585467/2026-03-05/2026-03-06/hotel/hotel/hotels?legacy_provider_id=31&amp;rooms=1&amp;closed_user_group=general&amp;hb_data=tVupHPHwjcycrBt73NObzNhpj7Q36PoKjhrTLUT1jAlL7yQ4qI5d7LnD7UFLswbfHydzaXkY9T_MTzlzabdKbFzYT-_APiITNcPmXmPU1WJW1H_KWT51LFMQrbpaMhqyXaY4gbIp1JHFj_qeYCHOj01NZRO6qDHLj42NtjSMDlUslOIqeZuP7znUOpj2EE35SYNaDeYjmEvM7iWPlVj6mXjnd8hQTudh0MLfJ5UTEWtYxxm41noYgAdmUwQbRj5r31SI1WBzDAMdTU-rLKNjxIhbWA_YVMn5NVfqOAHqKrWiCZfa5bGm5rBfpXQGGNKkJKMjUJWf9lV7ZysJRO4S_PjrH8JnpkSdr72WAmjJD-BXq6nTUkSHbduou5jy9CXx7oGKh6iW8noWtoceLCZowoINJd6ZGGX316IBeemQ_g%3D%3D&amp;q_datetime_utc=2026-03-05T12%3A21%3A03&amp;ticket_price=21129&amp;quote_id=-2670939340782886486&amp;utid_state=1&amp;channel=iphone&amp;price_without_closed_user_group=24478&amp;tm_place_name=Taiwala&amp;deeplink_data=eyJmaWVsZHMiOnsic2lnbmF0dXJlIjoiNWRkNDQzMzA3MTczYzQwNTgzMDljYzk2ZmFhMzg3ODUifSwidXJsIjoiaHR0cHM6Ly9waC50cmlwLmNvbS9ob3RlbHMvcmVkaXJlY3Q%2FaG90ZWxpZD0yMDg1OTY3JmNpdHk9MzU4MDQmQWxsaWFuY2VpZD0xMjYwNyZzaWQ9ODg4ODMyJmNoZWNraW49MjAyNi0wMy0wNSZjaGVja291dD0yMDI2LTAzLTA2JnNob3BwaW5naWQ9OTBiMmI1Yjc0OTI5NDAwNGI2YzVlZTQ3ZmUwN2NmZmEmYWR1bHQ9MSZjaGlsZHJlbj0wJmFnZXM9Jmxhbmd1YWdlPWVucGgmbG9jYWxlPWVuX1BIJnJvb21pZD0xNTc3ODQyMjI4JnN3aWQ9MCZwYXk9UFAmZmd0PTEmY3JuPTEmY3Vycj1QSFAmd2twPTEmc3RhbmQ9SDRzSUFBQUFBQUFBX3dEOUFBTF9DbHNLQWhnQkVnUUlBUkFBR2s4SXRPeXY4QVVZQURBQU9KRVNtQUhQcUgtb0FRQzRBUUxBQVFMUkFjUDFLRnh2ajlGQTRRRXpNek16STZMVVFPZ0JvOURiQTRnQ0lJa0VBQUFBQUFBQUFBQ2dCQUNoQlQwSzE2TndtWjVBR2lBNU1HSXlZalZpTnpRNU1qazBNREEwWWpaak5XVmxORGRtWlRBM1kyWm1ZU0FFS0w3bnBjMEdTQUZTQmpjd1lqQTVNMW9jQ2dOUVNGQVJydGhmZGs4ZXZqOGFBMUJJVUNHdTJGOTJUeDYtUDJJRlpXNWZVRWhvdkJSd0FYZ0FpZ0VIU0FGNEFNZ0JBYW9CQndvRE1ESXlFQUx5QVNJNU1HSXlZalZpTnpRNU1qazBNREEwWWpaak5XVmxORGRtWlRBM1kyWm1ZVjh4a2dJQk5Kb0NBQUFBQVBfX0FRQUFfXzhOek84V19RQUFBQSJ9&amp;utid=b4741757-8b7d-2f01-71d1-f6069af80b88&amp;tm_stars=5&amp;client_id=skyscanner_app&amp;price_policy=2&amp;pre_redirect_id=2e3bd7e3-031f-ba2a-dc10-8851be55eb15&amp;tm_city_code&amp;max_price=21129&amp;guests=1&amp;request_id=2e3bd7e3-031f-ba2a-dc10-8851be55eb15&amp;tm_country_code=PH</t>
  </si>
  <si>
    <t>9.8891105, 123.825816</t>
  </si>
  <si>
    <t>When you stay at Henann Resort Alona Beach in Panglao, you'll be on the beach and 14 minutes by foot from Alona Beach. This 5star resort is 4.9 mi (7.9 km) from Virgin Island and 2.2 mi (3.5 km) from Danao Beach.
Dip into one of the 3 outdoor swimming pools or enjoy other recreational amenities, which include a fitness center. Additional amenities at this resort include complimentary wireless Internet access, concierge services, and gift shops/newsstands.
Enjoy international cuisine at Coral, one of the resort's 2 restaurants, or stay in and take advantage of the room service (during limited hours). Wrap up your day with a drink at the poolside bar.
Featured amenities include a business center, limo/town car service, and dry cleaning/laundry services. Planning an event in Panglao? This resort has facilities measuring 23250 square feet (2160 square meters), including a conference center. For a surcharge, guests may use a roundtrip airport shuttle (available 24 hours) and a ferry terminal shuttle.
Make yourself at home in one of the 400 air-conditioned rooms featuring refrigerators and LED televisions. Complimentary wireless Internet access keeps you connected, and cable programming is available for your entertainment. Bathrooms have designer toiletries and bidets. Conveniences include phones, as well as safes and desks.</t>
  </si>
  <si>
    <t>Isla Hayahay Beach Resort and Restaurant</t>
  </si>
  <si>
    <t>www.skyscanner.com.ph/hotel_deeplink/4.0/PH/en-US/PHP/h_bc/134157877/2026-03-05/2026-03-06/hotel/hotel/hotels?legacy_provider_id=13&amp;rooms=1&amp;closed_user_group=general&amp;hb_data=lz-UsKFOR0kIpEbWiD5WGUWTfWTSoQVlne0sg_97Sw0P53Ynff4L4XQsPxdOuTIj5ut7VgDRDhaiuSXK8U7LUl6Q3ck8ryN4vhAdPgu5DbhFDYCndaCvWt7F_QxksY_UrHzfuHkgZ4XR1oD8mIiFWc8rfUtE8snTHttAsZu2GdGct7oWRUltWM-TjLwHQZLqU-0BBFnwuyHPUi6AqboDl9fjfJUptbRY_1gC-oApkJ7aRQt-PZDcO6LE8tkI78lpdOF5C3wCfYyMTiNvpcSmVzPIPcbes7Sdiornl7CSsyLQ5h3Gu2MNOL3JhraDZhlIVz-j4koTzR1jhQ3amJs2QjaioFr9oSk8sjFUALeTQtZALd1xA2bJ6MS0a-FL0zWX8gpakUgjUXgtsYEu4Ymbvr-JN_5TANaHNYFf0q09zGUotewPyfY%3D&amp;q_datetime_utc=2026-03-05T14%3A19%3A46&amp;ticket_price=840&amp;quote_id=1296997875889941283&amp;utid_state=1&amp;channel=iphone&amp;price_without_closed_user_group=1000&amp;tm_place_name=Calape&amp;deeplink_data=eyJmaWVsZHMiOnsic2lnbmF0dXJlIjoiZjJiYTM4ZDgxMjZiZTdkNmU5MDllZDAzZTcwZTlkZjAiLCJibG9ja19pZCI6IjEyOTQzNjExNF80MDMyMTQzMjRfMV8wXzAifX0%3D&amp;utid=05c80943-814a-c55b-b89c-33fbf55623aa&amp;tm_stars=3&amp;client_id=skyscanner_app&amp;price_policy=2&amp;pre_redirect_id=2ce8b34a-9a26-bc7d-08a4-55e82bd3da28&amp;tm_city_code&amp;max_price=4245&amp;guests=1&amp;request_id=2ce8b34a-9a26-bc7d-08a4-55e82bd3da28&amp;tm_country_code=PH</t>
  </si>
  <si>
    <t>9.6275048, 123.8792783</t>
  </si>
  <si>
    <t>Pangangan Coastal Road, Lo-oc, Bohol, Central Visayas, 6328, Philippines</t>
  </si>
  <si>
    <t>With a stay at Isla Hayahay Beach Resort and Restaurant in Calape, you'll be 5.4 mi (8.7 km) from St. Vincent Ferrer Church and 19.6 mi (31.5 km) from Punta Cruz Watch Tower. This beach resort is 19.9 mi (32.1 km) from Mag-Aso Falls and 22.7 mi (36.6 km) from Chocolate Hills.
Head down to the water and enjoy a day at the private beach, or take advantage of other recreational amenities including an outdoor pool and a waterslide. Additional amenities at this resort include concierge services and babysitting (surcharge).
Enjoy international cuisine at Isla Hayahay Restaurant, a beachfront restaurant where you can take in the pool view and dine alfresco. You can also stay in and take advantage of the room service (during limited hours). Unwind at the end of the day with a drink at the bar/lounge or the poolside bar.
Featured amenities include express check-in, express check-out, and dry cleaning/laundry services. A roundtrip airport shuttle is provided for a surcharge (available 24 hours).
Make yourself at home in one of the 9 guestrooms. Bathrooms feature showers, complimentary toiletries, and hair dryers.</t>
  </si>
  <si>
    <t>Ocean Suites</t>
  </si>
  <si>
    <t>www.skyscanner.com.ph/hotel_deeplink/4.0/PH/en-US/PHP/h_h1/134140709/2026-03-02/2026-03-03/hotel/hotel/hotels?legacy_provider_id=927111&amp;rooms=1&amp;closed_user_group=mobile&amp;hb_data=MQY7sf38kboGsScH25o3rujX3YlrGij6VBryWD4hG-SzJs_zAtRkVkVNpxZ07zM1JxPMffD_-xP_IsDWQfGl-wHWTRQTL--ZwVxlvNdgEItErzEl1xae3NJ69qKjkpabHDbS3PnpRqjqa_zYnzCB7ubdz7upxjqdwD6ErEaP0--pyo64qfxwVLOzBK6eP3wkd5NMPF84DUvnTNXCpEMY9PTbWWH0_rC96SAq-BldGOSnz7yeODyRXH8j0x6UphqGvcS8BM1AMte1cgR9HVBtkOpz7Tc%3D&amp;q_datetime_utc=2026-03-01T23%3A20%3A01&amp;ticket_price=3192&amp;quote_id=3817467482510075162&amp;utid_state=1&amp;channel=iphone&amp;price_without_closed_user_group=3360&amp;tm_place_name=Taporok&amp;deeplink_data=eyJmaWVsZHMiOnsic2lnbmF0dXJlIjoiMzgzMGMwNGE2Y2FkYjA5MTgwZGM3NjlhY2NlMjQ5NjYifSwidXJsIjoiaHR0cHM6Ly9waC5ob3RlbHMuY29tL0hvdGVsLVNlYXJjaD90cGlkPTMyMTQmbXBlPTE3NzI0MDY5NjgmZW5kRGF0ZT0yMDI2LTAzLTAzJmFkdWx0cz0xJmxvY2FsZT1lbl9QSCZjaGlkPWJmODllMDY4LTRiNDYtNGU2ZS04NmI4LWQ1MTk3NTg4MGQwYSZlYXBpZD00NCZtY3RjPTMmc3RhcnREYXRlPTIwMjYtMDMtMDImbXBkPVBIUCZtcG49MjE4NDMzOTExJmN1cnJlbmN5PVBIUCZyYXRlcGxhbmlkPTI3NjEyODk1NCZtcG09MjQmbXBwPTEmbXBvPUVDJnNlbGVjdGVkPTExMDE3MzQ1Jm1wYj0zNDIuMDAmbXBxPTI4NTAuMDAmbXBhPTI4NTAuMDAifQ%3D%3D&amp;utid=9b49a47f-965c-646e-0017-8e793125f55f&amp;tm_stars=3&amp;client_id=skyscanner_app&amp;redirect_delay=1000&amp;price_policy=2&amp;pre_redirect_id=c2b93dbb-bb5e-ad94-73f0-58c92ad1be5f&amp;tm_city_code&amp;max_price=5323&amp;guests=1&amp;request_id=c2b93dbb-bb5e-ad94-73f0-58c92ad1be5f&amp;tm_country_code=PH</t>
  </si>
  <si>
    <t>9.5462219, 123.7558704</t>
  </si>
  <si>
    <t>Bohol South Beach Hotel, 4, Daorong Boulevard, Olivia Homes, Danao, Panglao, Bohol, Central Visayas, 6340, Philippines</t>
  </si>
  <si>
    <t>Alona Town center</t>
  </si>
  <si>
    <t>Taporok</t>
  </si>
  <si>
    <t>Bohol South Beach Hotel</t>
  </si>
  <si>
    <t>www.skyscanner.com.ph/hotel_deeplink/4.0/PH/en-US/PHP/h_fd/134140709/2026-03-05/2026-03-06/hotel/hotel/hotels?legacy_provider_id=927050&amp;rooms=1&amp;closed_user_group=apps&amp;hb_data=ol6tPlyS4ZZ-BLJTG1nQ-zprUtPktuuDafASfK53CgyLYfmzmzRB1R_10lxz_Jf9UBsCcBdGtC28mnoNdcUO7z-l0cw7zx8DVVc2P2I9t6hfbMROFZs6tpanWjziHju8NEbVlDJ30JkKowjDp-BV-H-r_-BhmqIKJMVEDHv_suu1xwfGcEZZiOxawJjkxPcLFqR7CdyYts0ElduJZJ81-9KkxQ6yuop6ijXEZbK-D9EZhWy5whTgnvKnzfBh73M53835NMogeYMcLRCbW9k41stwpCeoLyLNDpxFrr49cN9UCASUVE5NXW8zJZRjaOQkJ3XOdIio75xkcpmphV92rf0JphfPQPD9L1D_5kut3J3D8pmMsQEEnxO3V1mFx8hpBMW8GuhtwZZ-69kXpUtC7wHzPDxu1aXs87fhdcy6bJjL-g%3D%3D&amp;q_datetime_utc=2026-03-05T12%3A21%3A02&amp;ticket_price=2662&amp;quote_id=3025341659531113232&amp;utid_state=1&amp;channel=iphone&amp;price_without_closed_user_group=3887&amp;tm_place_name=Taporok&amp;deeplink_data=eyJmaWVsZHMiOnsic2lnbmF0dXJlIjoiYjlmYTg4MjVmMzc0NTlkNmNiYzJmNDU5M2I1NDkzYjAifSwidXJsIjoiaHR0cHM6Ly9kZWFscy52aW8uY29tP3NpZz1mYzk0ZWI5YWE2ODM2ZTJkNThkMjY5N2MzOGQzZThjNzUzMTk0MzRmMGVlMDMyNjQwYjc1NjA5NzEzNzJhMTJlMzkzNzM2MzAzNTMxMzMzMiZzaWctaXNzPW1ldGEmdHVybD1odHRwcyUzQSUyRiUyRnZpby5jb20lMkZIb3RlbCUyRlNlYXJjaCUzRmNoZWNrSW4lM0QyMDI2LTAzLTA1JTI2Y2hlY2tPdXQlM0QyMDI2LTAzLTA2JTI2Y3VycmVuY3klM0RQSFAlMjZlcHYlM0RNUzR5JTI2ZXNkJTNEeHU1RkN6eG9yYUQwcHZVY1VXVkZqWkNaUUNhYjdRRVpMX2FHX3Z1akl2dDdvcHNWbEF3cjVjcmtxSWk0M19qX3VqU1VXWFhZcHJYcHNOeU5JUXVqVmNZTU5oak5RYUYzckpkQzBaVHJqX0g1VkFWV2o5eVolMjZmb3JjZUN1cnJlbmN5Q2hhbmdlJTNEMSUyNmZvcmNlTGFuZ3VhZ2VDaGFuZ2UlM0QxJTI2aG90ZWxJZCUzRDE4NDM3MjclMjZsYWJlbCUzRHNyYyUyNTNEc2t5c2Nhbm5lciUyNTI2dWNvdW50cnklMjUzRFBIJTI1MjZ1ZGV2aWNlJTI1M0Rtb2JpbGUlMjUyNmhvdGVsJTI1M0QxODQzNzI3JTI1MjZkYXklMjUzRDUlMjUyNm1vbnRoJTI1M0QwMyUyNTI2eWVhciUyNTNEMjAyNiUyNTI2bG9zJTI1M0QxJTI1MjZvZmZlcmlkJTI1M0RvQmlSajJQbE5PdlElMjUyNnByaWNlJTI1M0QyNjYyLjA5JTI1MjZjdXJyZW5jeSUyNTNEUEhQJTI1MjZ1c2VybGFuZyUyNTNEZW4lMjUyNl90aCUyNTNEOGQ5NGJhM2ViODY0YTBjY2YxZjhlYmQ2Y2M5MWMzZDA3YmMwODA4NmNkYjMxMTZmJTI1MjZkdHMlMjUzRDE3NzI3MTI4OTglMjUyNm9sdXQlMjUzRDE3NzI3MTI4OTUlMjUyNmNhblBheUxhdGVyJTI1M0RmYWxzZSUyNTI2cmVxdWVzdFVzZXJHcm91cCUyNTNEJTI1MjZvZmZlclVzZXJHcm91cCUyNTNEcHVibGljJTI2bGFuZyUzRGVuJTI2b3RpJTNENW1VTFZjcE13TTglMjZwcmVmZXJyZWRSYXRlJTNEMjY2Mi4wOSUyNnByb2ZpbGUlM0RyMmQybTcza244JTI2cm9vbXMlM0QxJTI2dXNlckNvdW50cnklM0RQSCUyNnV0bV9jYW1wYWlnbiUzRHNreXNjYW5uZXIlMjZ1dG1fbWVkaXVtJTNEY3BjJTI2dXRtX3NvdXJjZSUzRHNreXNjYW5uZXIifQ%3D%3D&amp;utid=04a2ecf1-7749-00f1-83a4-6565bbbdfcc1&amp;tm_stars=3&amp;client_id=skyscanner_app&amp;price_policy=2&amp;pre_redirect_id=3bc25c2a-2bee-cecc-9855-79019f3aef0b&amp;tm_city_code&amp;max_price=3920&amp;guests=1&amp;request_id=3bc25c2a-2bee-cecc-9855-79019f3aef0b&amp;tm_country_code=PH</t>
  </si>
  <si>
    <t>9.6252209, 123.8055368</t>
  </si>
  <si>
    <t>Deeper Dive, Daorong Boulevard, Olivia Homes, Danao, Panglao, Bohol, Central Visayas, 6340, Philippines</t>
  </si>
  <si>
    <t>Dauis</t>
  </si>
  <si>
    <t>With a stay at Bohol South Beach Hotel in Panglao (Danao), you'll be within a 10-minute drive of Alona Beach and Danao Beach. This beach guesthouse is 3.6 mi (5.8 km) from Doljo Beach and 4.1 mi (6.6 km) from Virgin Island.
Head down to the water and enjoy a day at the private beach, or take advantage of other recreational amenities including an outdoor pool and bicycles to rent. Additional amenities at this guesthouse include complimentary wireless internet access, concierge services, and wedding services. The complimentary beach shuttle makes getting to the surf and sand a breeze.
Enjoy Filipino cuisine at SoBe Bistro, a beachfront restaurant which features a garden view. You can also stay in and take advantage of the room service (during limited hours). Relax with a refreshing drink from the poolside bar or one of the 3 bars/lounges. Continental breakfasts are available daily from 7:00 AM to 9:00 AM for a fee.
Featured amenities include express check-in, express check-out, and dry cleaning/laundry services. A roundtrip airport shuttle is provided for a surcharge (available on request), and free self parking is available onsite.
Make yourself at home in one of the 8 air-conditioned rooms featuring refrigerators and flat-screen televisions. Complimentary wireless internet access keeps you connected, and satellite programming is available for your entertainment. Private bathrooms with showers feature complimentary toiletries and hair dryers. Conveniences include safes and desks, and housekeeping is provided daily.</t>
  </si>
  <si>
    <t>Natura Vista</t>
  </si>
  <si>
    <t>www.skyscanner.com.ph/hotel_deeplink/4.0/PH/en-US/PHP/h_ad/205095304/2026-03-02/2026-03-03/hotel/hotel/hotels?legacy_provider_id=22&amp;rooms=1&amp;closed_user_group=general&amp;hb_data=j88ms7t7R7KVAaGNUgdaW_RoAP6ySbwn1wmwb_Rnbj9hGvlXzyy4ydlgveUJOJP6SDPxL-sDiS7llG7XSAVo3VMH7ix57if7quC809q2WTAzshtHccCmGJlgau2J8MVyqwKh-QkJNiNWC1Z4Czzk00pu6n0VkcleU3xcUZB3Nck-e9wCAOnDRlsKzaW8jBzxGhkZPkfDjrizXmyD9BGuwNC2qkSZb0s7c1YQabljo3Z9sdg2o7W3LP1AIaVVBTNS8xuoYAqlRhlJtPt-AaMug_o_O6f8okydB4i8c2qlzHXmUw_lKa98K0RpuLGVtV212Lo01cbztYHx9QDoiGN_fGjVeweyq4kuR9hFwvfswXgoWSbvB23dCxet7RweLTZqfZvdBLTESZdZ9AmL1tdO5eF-kNwhfg25Yz5pjAj55ptB&amp;q_datetime_utc=2026-03-01T23%3A20%3A02&amp;ticket_price=1160&amp;quote_id=-1968848641052583459&amp;utid_state=1&amp;channel=iphone&amp;price_without_closed_user_group=2668&amp;tm_place_name=Panglao&amp;deeplink_data=eyJmaWVsZHMiOnsic2lnbmF0dXJlIjoiMTI2YTI0ZWVlODUxN2JhOTc5ODgzNjI3N2I0MTliZGEifSwidXJsIjoiaHR0cHM6Ly93d3cuYWdvZGEuY29tL3BhcnRuZXJzL3BhcnRuZXJzZWFyY2guYXNweD9jaWQ9MTg0NjM4MyZoaWQ9MjU3ODk0MzgmY3VycmVuY3k9UEhQJmNoZWNraW49MjAyNi0wMy0wMiZjaGVja291dD0yMDI2LTAzLTAzJk51bWJlcm9mQWR1bHRzPTEmTnVtYmVyb2ZDaGlsZHJlbj0wJlJvb21zPTEmbWNpZD0zMzImbWFzdGVyUm9vbUlkPTM1NTQ1OTk5NiZtcHQ9ZVVRNGVtVkplV2hsUkhrd1ZFeExXV3MzYm1aYU1XRkdNMkozVm5sRVZXMVZNemxHWVZWQmQwRXZXVlJRWXk5dFRGZ3JPVVUwT0hrMFpGaGpWa2xsYkZSeVkxWlpNMnBaVVRNMFNHbFJObmsmVG90YWxQcmljZT0xMTU5LjYyJlRvdGFsVGF4PTEzNC4xNyZUb3RhbEZlZT05Ny43NSZUb3RhbFN1cmNoYXJnZT0wJm1jdXI9UEhQIn0%3D&amp;utid=1a0d8e93-8135-c308-6ecc-11972ec3b527&amp;tm_stars=0&amp;client_id=skyscanner_app&amp;redirect_delay=1000&amp;price_policy=2&amp;pre_redirect_id=6acb7ad8-9a0f-d673-3fee-a94f977e1641&amp;tm_city_code=TAGP&amp;max_price=4423&amp;guests=1&amp;request_id=6acb7ad8-9a0f-d673-3fee-a94f977e1641&amp;tm_country_code=PH</t>
  </si>
  <si>
    <t>9.6394167, 123.8609475</t>
  </si>
  <si>
    <t>A. Hontanosas Extension, Poblacion 3, Tagbilaran, Bohol, Central Visayas, 6390, Philippines</t>
  </si>
  <si>
    <t>Bohol Ecotel</t>
  </si>
  <si>
    <t>www.skyscanner.com.ph/hotel_deeplink/4.0/PH/en-US/PHP/h_ct/114356726/2026-03-02/2026-03-03/hotel/hotel/hotels?legacy_provider_id=31&amp;rooms=1&amp;closed_user_group=general&amp;hb_data=zfNA2sNyN8NpL28Cp66F8chO0rLKEaiTt73GC9TY1eFjYTKu8yr3SaWw1VXUED8e6pbGfzEM4vVgIe75I5gO63So2MBHZHA2lJs6Tn6q8hypHUQtovjb3edVtLbLPBHtoF0hskeZVLpSitHummCFj5b1liGGNfAImgZPYzDWhylMT1cGM3xKcX4P-1qCl8JiQ6S7pVX8hZI86Xhv0havOqBV5hlM91dAySEW7Jiz93tTXV7GgYwVJ0gU8-UeU6a0NAISFjLhibrY6UX6RnElE23R61pfkDaHBNYH8WVT7xorXKZzyigQyLSHvYcWQ0H64vpHF14elEaPmFeFAcC9bLEXjQWL99mesWoaDcM7TIMrnrJ8-J8b1fQecL53-XtgbyPf3TVpcF-oCOs2atnZEeRGUlcA7R6yZsBae8OJYQ%3D%3D&amp;q_datetime_utc=2026-03-01T23%3A20%3A05&amp;ticket_price=19712&amp;quote_id=-1803976279257635808&amp;utid_state=1&amp;channel=iphone&amp;price_without_closed_user_group=11417&amp;tm_place_name=Duljo&amp;deeplink_data=eyJmaWVsZHMiOnsic2lnbmF0dXJlIjoiYzI4MjU5MWFiOGVjYzYyMTAwODNkYjliOWZhMzg0YjQifSwidXJsIjoiaHR0cHM6Ly9waC50cmlwLmNvbS9ob3RlbHMvcmVkaXJlY3Q%2FaG90ZWxpZD0xNTEzMzk0JmNpdHk9MzU4MDQmQWxsaWFuY2VpZD0xMjYwNyZzaWQ9ODg4ODMyJmNoZWNraW49MjAyNi0wMy0wMiZjaGVja291dD0yMDI2LTAzLTAzJnNob3BwaW5naWQ9NTllMDRiZmEwMTQyNGZiY2EwZDZiMDc4ZjU0YTg5MzkmYWR1bHQ9MSZjaGlsZHJlbj0wJmFnZXM9Jmxhbmd1YWdlPWVucGgmbG9jYWxlPWVuX1BIJnJvb21pZD0xNjYwNzMyMDA1JnN3aWQ9MCZwYXk9UFAmZmd0PTEmY3JuPTEmY3Vycj1QSFAmd2twPTEmc3RhbmQ9SDRzSUFBQUFBQUFBX3dEMkFBbl9DbHNLQWhnQkVnUUlBUkFBR2s4STVZVHpsd1lZQURBQU9JSkltQUd5cjF5b0FRQzRBUUxBQVFMUkFYRTlDdGRUWXRCQTRRSE56TXpNREVEVFFPZ0JzTVhKQW9nQ0lJa0VBQUFBQUFBQUFBQ2dCQUNoQmNQMUtGeVBibnRBR2lBMU9XVXdOR0ptWVRBeE5ESTBabUpqWVRCa05tSXdOemhtTlRSaE9Ea3pPU0FFS0tTVGs4MEdTQUZTQmpGa1pEWXpNVm9jQ2dORFRsa1JBQUFBQUFBQThEOGFBMUJJVUNFUVdEbTB5SGEtUDJJRlpXNWZVRWhvdVJSd0FYZ0FpZ0VIU0FGNEFNZ0JBYW9CQVBJQklqVTVaVEEwWW1aaE1ERTBNalJtWW1OaE1HUTJZakEzT0dZMU5HRTRPVE01WHpDU0FnRTBtZ0lBQUFBQV9fOEJBQURfXzFwNks2SDJBQUFBIn0%3D&amp;utid=5da5b67d-da0c-a8ea-35c4-b30f31e963b3&amp;tm_stars=5&amp;client_id=skyscanner_app&amp;redirect_delay=1000&amp;price_policy=2&amp;pre_redirect_id=9a271c31-73f2-90b4-b1a3-11f9c34cf7b6&amp;tm_city_code&amp;max_price=19712&amp;guests=1&amp;request_id=9a271c31-73f2-90b4-b1a3-11f9c34cf7b6&amp;tm_country_code=PH</t>
  </si>
  <si>
    <t>9.5878174, 123.7308645</t>
  </si>
  <si>
    <t>Doljo, Panglao, Bohol, Central Visayas, 6340, Philippines</t>
  </si>
  <si>
    <t>Moadto Strip Mall</t>
  </si>
  <si>
    <t>Duljo</t>
  </si>
  <si>
    <t>The Bellevue Resort</t>
  </si>
  <si>
    <t>https://www.google.com/maps/place/Belian+Hotel/data=!4m11!3m10!1s0x33aa4dad4ac1353b:0xbdda68b7bcfefbe0!5m3!1s2026-03-01!4m1!1i2!8m2!3d9.6493262!4d123.8508987!16s%2Fg%2F11ckw7n6cn!19sChIJOzXBSq1NqjMR4Pv-vLdo2r0?authuser=0&amp;hl=en&amp;rclk=1</t>
  </si>
  <si>
    <t>9.6493262, 123.8508987</t>
  </si>
  <si>
    <t>www.skyscanner.com.ph/hotel_deeplink/4.0/PH/en-US/PHP/h_bc/139740474/2026-03-02/2026-03-03/hotel/hotel/hotels?legacy_provider_id=13&amp;rooms=1&amp;closed_user_group=apps&amp;hb_data=eSGKWDIS4YvwAFwjz3vlrUwwI4PnIs7Jig9mYe-AsPm1T---GiQ8GRzlpfMWSiBVWVWSOp4MQlT2_oGYXzsoGaqzOxJIO6pqqAwF4a7D5JZmzCDEx09QY_7la1Y_8Rj6vGxCmmgZ_0Lt_uuz55quW5IgcDZEBU0V-E6eNuCBl-ZR_lyaRwKepbHb2YSWJ3wutPPlkPNOqUCL-rRjiDbd21ufx48w5k66gmO3ZijFSrmjoPZpDTh_snS0-dTDXv2Yxm2DOrWUj4_IzCJiDdSW6j5bhi8t9QWM3tSaLhIcdAnE59hKqT7upmAkFFRp0v9-ox1pI-QSYO3EUETZJnRcKwRfcjB6y_DvCRuyhVXBwqZYoLKGL6_SAQmIv9ZGkJaNrtJAkT8oyISkBk1IBEgcrDWX4Wo3FE4zAj5aLzBkwJIE4n3u3Dw%3D&amp;q_datetime_utc=2026-03-01T23%3A20%3A09&amp;ticket_price=2481&amp;quote_id=5198148387683527035&amp;utid_state=1&amp;channel=iphone&amp;price_without_closed_user_group=3111&amp;tm_place_name=Panglao&amp;deeplink_data=eyJmaWVsZHMiOnsic2lnbmF0dXJlIjoiMzdlMGJiZDhhNzgwZDQ4YjEwNWRiM2QwNmYyNTVhYTUiLCJibG9ja19pZCI6IjE5OTM1MDkwN18yNjU2MjI3MjlfMF8xXzAifX0%3D&amp;utid=eaeb4f84-b582-c8f8-be45-115968865083&amp;tm_stars=3&amp;client_id=skyscanner_app&amp;redirect_delay=1000&amp;price_policy=2&amp;pre_redirect_id=894acf50-361d-a361-fee6-20b86704e2b4&amp;tm_city_code=TAGP&amp;max_price=4344&amp;guests=1&amp;request_id=894acf50-361d-a361-fee6-20b86704e2b4&amp;tm_country_code=PH</t>
  </si>
  <si>
    <t>9.6543462, 123.8670578</t>
  </si>
  <si>
    <t>Raraj Tourist Tranport Services, Rajah Sikatuna Avenue, Tagbilaran, Bohol, Central Visayas, 6300, Philippines</t>
  </si>
  <si>
    <t>Kew Hotel - Tagbilaran</t>
  </si>
  <si>
    <t>www.skyscanner.com.ph/hotel_deeplink/4.0/PH/en-US/PHP/h_ad/213620199/2026-03-02/2026-03-03/hotel/hotel/hotels?legacy_provider_id=22&amp;rooms=1&amp;closed_user_group=general&amp;hb_data=eb2lEYi0l5uLpNQJob1Co9Yf3pHy4eeloveuI2MDs0C4G0w-cj7mR3KcSeTwbiZLakcQG6ku5jky9Q1JOP0iTsTeV8JvRXxcMHqPVzY32q3cY-FKCrmxH2rFyZ2vtQDWhbMbB6L3_mWRSqh6sv6rdsFng5DcIPJX3jND9PDF8YNRkG_q1jSGsn0PlpoyBEiS1yZ_fjFDPTu_fRpDrR7KBf0GAvcJbmnxZHGs8a7sUl8U_QfuBplXFAGHLXl_Y0Hvu00zO8RWKIgeAiKVgFkvmrS6wjiT2uYF4aSXNmCeULjsonposwv-csC3z-BxZjPBtk3yRjtWnLfpZX4wnnn6nyNpOIA0VaboGUoSliRIns0J1FjFQ8CugtoKLEVfJ4Q6Y-MXuXZJedVN1a36FLWoy0mU6Bg0AcSTQwSluNi8X-nf&amp;q_datetime_utc=2026-03-01T23%3A20%3A08&amp;ticket_price=596&amp;quote_id=-7298365096156926325&amp;utid_state=1&amp;channel=iphone&amp;price_without_closed_user_group=1431&amp;tm_place_name=Taporok&amp;deeplink_data=eyJmaWVsZHMiOnsic2lnbmF0dXJlIjoiYzAyOTEwNjRiOTM5ZmQ5ZDM4YzUwZjhhOWVmNWRjYjQifSwidXJsIjoiaHR0cHM6Ly93d3cuYWdvZGEuY29tL3BhcnRuZXJzL3BhcnRuZXJzZWFyY2guYXNweD9jaWQ9MTg0NjM4MyZoaWQ9MzYyMzI1OTkmY3VycmVuY3k9UEhQJmNoZWNraW49MjAyNi0wMy0wMiZjaGVja291dD0yMDI2LTAzLTAzJk51bWJlcm9mQWR1bHRzPTEmTnVtYmVyb2ZDaGlsZHJlbj0wJlJvb21zPTEmbWNpZD0yODcwMiZtYXN0ZXJSb29tSWQ9NjIyODUxMjgwJm1wdD1VM1EyUzNKbFFtVlJNVGxQU21ReWVYVjRSRXBXWVd0SlRuSmFUak5CYjFSdVNWRTJXbUp1UkVsNWJIcE5VbTEzWVVKdGIxbE1kRkJKYlhReVl5dEhTa0ZrTVd0bVRsTXpNR0pSV0VkblBUMCZUb3RhbFByaWNlPTU5Ni4yMiZUb3RhbFRheD02My44OCZUb3RhbEZlZT0wLjAwJlRvdGFsU3VyY2hhcmdlPTAmbWN1cj1QSFAifQ%3D%3D&amp;utid=11931950-a4e0-6542-200a-78c52426b2a9&amp;tm_stars=0&amp;client_id=skyscanner_app&amp;redirect_delay=1000&amp;price_policy=2&amp;pre_redirect_id=7aa3a12c-5ef8-c50b-e7d1-711b53ae9d93&amp;tm_city_code&amp;max_price=2695&amp;guests=1&amp;request_id=7aa3a12c-5ef8-c50b-e7d1-711b53ae9d93&amp;tm_country_code=PH</t>
  </si>
  <si>
    <t>9.5468097, 123.7565409</t>
  </si>
  <si>
    <t>Daorong Boulevard, Olivia Homes, Danao, Panglao, Bohol, Central Visayas, 6340, Philippines</t>
  </si>
  <si>
    <t>Mad Monkey Panglao</t>
  </si>
  <si>
    <t>www.skyscanner.com.ph/hotel_deeplink/4.0/PH/en-US/PHP/h_bc/213620199/2026-03-05/2026-03-06/hotel/hotel/hotels?legacy_provider_id=13&amp;rooms=1&amp;closed_user_group=apps&amp;hb_data=TCRlXvacMvP5J14PZoFLpQaMdRda7PhmpnoHRrOdw-YGu30wVZ-YWUg7zrN7ML5Z9mJm8LpPS7GobrB_t-3HttaL_XgE1qdf9CW16HzOHtKBLVjFzVpBdWKJRPVIhEGY9NAyNi_aBusEZoBMjKFvXgD8yEk9TmIPEcr-ymRQ8eN-gwEm79NESuA-UfBGhoPwF8mw_zcKDpuCpVE_VjvE__pMYzo5u79mLeyVJabfKUAYM87uBIZ-AqyZKHzXP0n76fsylbiO4b7mKR7Zp2TyzD901n_h-QOE1AwnC_1pSIzmZb_tPTe6SXr7BBiMFECxmavmmwdeku18k2Lb7F789I0QKop_VDbcJILk3nQwUAj9Ns6cWjc0PHGKaRg9_0rSMzwywmG6NrBCdCZBlcdrlX_oHQml4XeAg5dofMCKvBykp1oMlRrY&amp;q_datetime_utc=2026-03-05T12%3A21%3A02&amp;ticket_price=662&amp;quote_id=4006894702602738078&amp;utid_state=1&amp;channel=iphone&amp;price_without_closed_user_group=991&amp;tm_place_name=Taporok&amp;deeplink_data=eyJmaWVsZHMiOnsic2lnbmF0dXJlIjoiZjEyZGYyZTNkMjJmYjMzMGE4ZTAzMTA4NjNkYjVmMDAiLCJibG9ja19pZCI6IjkyNzM5MjkwN18zODcxNjY3ODNfMV8yXzBfMTE4MzE0NSJ9fQ%3D%3D&amp;utid=42314394-191f-9113-eb6e-941121784b1a&amp;tm_stars=0&amp;client_id=skyscanner_app&amp;price_policy=2&amp;pre_redirect_id=c4fc8a2b-2ece-6fb7-191b-ff24ca4a7c32&amp;tm_city_code&amp;max_price=3327&amp;guests=1&amp;request_id=c4fc8a2b-2ece-6fb7-191b-ff24ca4a7c32&amp;tm_country_code=PH</t>
  </si>
  <si>
    <t>9.5549334, 123.7605448</t>
  </si>
  <si>
    <t>Danao</t>
  </si>
  <si>
    <t>Located in Panglao Island, a few steps from Danao Beach, Mad Monkey Panglao provides accommodations with an outdoor swimming pool, free private parking, a garden and a terrace.</t>
  </si>
  <si>
    <t>RAMEDE RESORT BOHOL</t>
  </si>
  <si>
    <t>www.skyscanner.com.ph/hotel_deeplink/4.0/PH/en-US/PHP/h_ad/217043631/2026-03-02/2026-03-03/hotel/hotel/hotels?legacy_provider_id=22&amp;rooms=1&amp;hb_data=i5G3cpF9AGdWrvFCbr4XoOyxvlvt3hZqoy8IM_788ucZ5A7V1NgvmHvFBj7Gb3hEfoPZl0DtNA4LZ86Izh04zuV3VsfF0WtaoYhQfFA1yCThyXHFAIVcEgVN8z45bM44RI_3mjKzpVNZwr3AL-qr_gKZJ-ZGGwR1oQ4b9l3gu9NquE9YXXB8VzPb0DIWEdFNcNHFzpSz2hdOpXKSf17S_QKZC7tbv1vzcJtfNPnseXfK122icwdZqO1VDrvK1DKMUSdBU2l8SHk7jCLiBK2L24gE90VvWTHWNJasjwNGy-P2DPsPRt4nCUErGynuDr5-G17kHYvpzlsE0TMI44W4_IzaEvXILmfmL02vQqAN2WujnTWLh2zuSARzqe6HMMUxk-kgYtK10n_I98bR6CmsoSNDvjkEmmc4PyB-BKBcGcJU&amp;q_datetime_utc=2026-03-01T23%3A20%3A10&amp;ticket_price=416&amp;quote_id=3482332610955454479&amp;utid_state=1&amp;channel=iphone&amp;tm_place_name=Taporok&amp;deeplink_data=eyJmaWVsZHMiOnsic2lnbmF0dXJlIjoiN2Q5ZjkzM2I4ZWVkNWU0NTNmZDVmNzFiYjFiZDNhMGEifSwidXJsIjoiaHR0cHM6Ly93d3cuYWdvZGEuY29tL3BhcnRuZXJzL3BhcnRuZXJzZWFyY2guYXNweD9jaWQ9MTg0NjM4MyZoaWQ9NDMzMzk2OTQmY3VycmVuY3k9UEhQJmNoZWNraW49MjAyNi0wMy0wMiZjaGVja291dD0yMDI2LTAzLTAzJk51bWJlcm9mQWR1bHRzPTEmTnVtYmVyb2ZDaGlsZHJlbj0wJlJvb21zPTEmbWNpZD0zMzImbWFzdGVyUm9vbUlkPTc5NDk0NTk5MCZtcHQ9UzJFMlMyWnpOMWgzVTBWU1FVZEhlRzh5WkU1WFJHOWhRM2czUVVjeVZVVkVlR3BJT0VsMlJ6UTJPRmxEYnpGd2RVTldUblZSTjNjMGVqSlZSVE5OVlhWQ2VrZFZkRTVKWWtwQk9IcFJQVDAmVG90YWxQcmljZT00MTYuMzEmVG90YWxUYXg9NDguMDUmVG90YWxGZWU9MzUuMjEmVG90YWxTdXJjaGFyZ2U9MCZtY3VyPVBIUCJ9&amp;utid=fb18874c-bc6e-1c87-5b57-33559470622e&amp;tm_stars=0&amp;client_id=skyscanner_app&amp;redirect_delay=1000&amp;price_policy=2&amp;pre_redirect_id=780861c7-295d-cc30-1801-41b282326d25&amp;tm_city_code&amp;max_price=3156&amp;guests=1&amp;request_id=780861c7-295d-cc30-1801-41b282326d25&amp;tm_country_code=PH</t>
  </si>
  <si>
    <t>9.5524055, 123.7626845</t>
  </si>
  <si>
    <t>Abraham Bohol, Anos Fonacier Circumferential Road, Niño Darong, Danao, Panglao, Bohol, Central Visayas, 6340, Philippines</t>
  </si>
  <si>
    <t>Dorm Room</t>
  </si>
  <si>
    <t>Abraham Bohol - Resort</t>
  </si>
  <si>
    <t>www.skyscanner.com.ph/hotel_deeplink/4.0/PH/en-US/PHP/h_fd/152725676/2026-03-02/2026-03-03/hotel/hotel/hotels?legacy_provider_id=927050&amp;rooms=1&amp;closed_user_group=apps&amp;hb_data=m6Jihihi-gibArhm716GgGiK4tXGwrMT9GigqD9hZWYU_CTOGZvjZ-vANStXit5C5jmB4VmUkHg1o4QSDQy1OAkgo-TDeZmgm4-if3FVF-FjhUHfzdLcUD_PHzc6RN-kytD1111P8Um4wSliM2V5F-qkbT38gV8CuUn0RH7y3O0SUl-gJ_9uzV1HUs3NJTfBRcUzYQlVW8xp-Z6Y9f6Lks30TIoKsYH_SrCMPh96xsRTKg_A3lO7P5H_XgQSNGHvF_upE3wPENlJZ2V_bosXoyHWqLvtGpH4k6UuWe6TU5zGrcd2ubha7SY9UYGZd1b6TX5UToDhDGuzbG1nF381DVS8dHnEUbjgGRa8TFNtqDttDnGhA-iMzA-wcePBhgcqtyk7yqwPmULX0UXg3dzPtSN6di9RfNeI29yy6IT4iQU44A%3D%3D&amp;q_datetime_utc=2026-03-01T23%3A21%3A07&amp;ticket_price=7015&amp;quote_id=-8634071297178030302&amp;utid_state=1&amp;channel=iphone&amp;price_without_closed_user_group=16996&amp;tm_place_name=Taporok&amp;deeplink_data=eyJmaWVsZHMiOnsic2lnbmF0dXJlIjoiMjNkYzI3YWIxODIzMTM3MGYxNWY3YzBmZjg5OWRjMTQifSwidXJsIjoiaHR0cHM6Ly9kZWFscy52aW8uY29tP3NpZz05YTQ1MmUxYjQwOWNhOGE0YTFiODM2NTZlOTUwZDQ2ZDRlMjVjNzg3ZWIxZTE4YzAwODY3YWMxNGY5ODI5N2MzMzEzMjM1MzMzMzMwMzQzMzMwMzQmc2lnLWlzcz1tZXRhJnR1cmw9aHR0cHMlM0ElMkYlMkZ2aW8uY29tJTJGSG90ZWwlMkZTZWFyY2glM0ZjaGVja0luJTNEMjAyNi0wMy0wMiUyNmNoZWNrT3V0JTNEMjAyNi0wMy0wMyUyNmN1cnJlbmN5JTNEUEhQJTI2ZXB2JTNETVM0eSUyNmVzZCUzRERLTWdmSGRyTEEtcDd5QXBjdkhxWVZSWnRYc0xmWWhqazdKSndnczdqdVEtcWNqdjNXSHQ1bW1SNmVWZEhYUDZDZmZRa0tvamVBNHlGWU41TGhXYUU4VGtXSVB0Si1OYUJ3ZTVFVjFtOTdXdEZEZlNBR2taJTI2Zm9yY2VDdXJyZW5jeUNoYW5nZSUzRDElMjZmb3JjZUxhbmd1YWdlQ2hhbmdlJTNEMSUyNmhvdGVsSWQlM0QyMDg4NzAxNCUyNmxhYmVsJTNEc3JjJTI1M0Rza3lzY2FubmVyJTI1MjZ1Y291bnRyeSUyNTNEUEglMjUyNnVkZXZpY2UlMjUzRG1vYmlsZSUyNTI2aG90ZWwlMjUzRDIwODg3MDE0JTI1MjZkYXklMjUzRDIlMjUyNm1vbnRoJTI1M0QwMyUyNTI2eWVhciUyNTNEMjAyNiUyNTI2bG9zJTI1M0QxJTI1MjZvZmZlcmlkJTI1M0RvTGhheS0wRjlrdjQlMjUyNnByaWNlJTI1M0Q3MDE1LjQ1JTI1MjZjdXJyZW5jeSUyNTNEUEhQJTI1MjZ1c2VybGFuZyUyNTNEZW4lMjUyNl90aCUyNTNEMjYxNjVmNTZjOGEzZGY1MThkNWM0M2YxYTJmZGU5ZDQyNTU4YzlmZjg4OTQzNDIyJTI1MjZkdHMlMjUzRDE3NzI0MDY5NzIlMjUyNm9sdXQlMjUzRDE3NzI0MDY5NjklMjUyNmNhblBheUxhdGVyJTI1M0RmYWxzZSUyNTI2cmVxdWVzdFVzZXJHcm91cCUyNTNEJTI1MjZvZmZlclVzZXJHcm91cCUyNTNEcHVibGljJTI2bGFuZyUzRGVuJTI2b3RpJTNEekFlRW9qNmE4QWMlMjZwcmVmZXJyZWRSYXRlJTNENzAxNS40NSUyNnByb2ZpbGUlM0RyMmQybTcza244JTI2cm9vbXMlM0QxJTI2dXNlckNvdW50cnklM0RQSCUyNnV0bV9jYW1wYWlnbiUzRHNreXNjYW5uZXIlMjZ1dG1fbWVkaXVtJTNEY3BjJTI2dXRtX3NvdXJjZSUzRHNreXNjYW5uZXIifQ%3D%3D&amp;utid=8d7be4c6-adbf-e93f-f73f-acfd4ab171c3&amp;tm_stars=5&amp;client_id=skyscanner_app&amp;redirect_delay=1000&amp;price_policy=2&amp;pre_redirect_id=c864797f-22e1-c2e6-69d0-996cefa7fd32&amp;tm_city_code&amp;max_price=20082&amp;guests=1&amp;request_id=c864797f-22e1-c2e6-69d0-996cefa7fd32&amp;tm_country_code=PH</t>
  </si>
  <si>
    <t>9.5487903, 123.7648453</t>
  </si>
  <si>
    <t>Olivia Homes, Danao, Panglao, Bohol, Central Visayas, 6340, Philippines</t>
  </si>
  <si>
    <t>BE Grand Resort Bohol</t>
  </si>
  <si>
    <t>www.skyscanner.com.ph/hotel_deeplink/4.0/PH/en-US/PHP/h_ct/152725676/2026-03-02/2026-03-03/hotel/hotel/hotels?legacy_provider_id=31&amp;rooms=1&amp;closed_user_group=general&amp;hb_data=Z3_Ktm-_Y5htdrDcG9b6Xu2KMl9HAQOqAQRxEYPO64xtin8IUG4kY89Pylm5Rrsf8aLHfj9nKuqGzxw247YWvc9it0hxEwawNOdDuIIiqzLMpFsE4i-nSyFcck06aSnYVAmm-YAvf-6TuV8dwJMELoJ48WTZfFsVpYj_o6WLnZsXjTHfxOUAFDaTZHW5XEMdTV24We4Agh1GehC_edSk1V4pZxMYjpToqtw5-U18HqtTm66avak4EVfMfAfo5j9ZVbofi6Q5KqR30MQ8k-dkxgxFzlqZQSnWumwOqSbk_XjzWxfYrNnShK_6HqYj3HZPrI7b9V2ty_g5TmQmzgwYb8OvQTP5bwCvlOs5Hhwm9y0qLP-3yDQp3bnljv2ha7W5GAWT1XiTbkL0PAOYe-StL5r-wEfUTUjfHWb6BzfPfg%3D%3D&amp;q_datetime_utc=2026-03-02T00%3A02%3A45&amp;ticket_price=7590&amp;quote_id=5135454331869243453&amp;utid_state=1&amp;channel=iphone&amp;price_without_closed_user_group=14884&amp;tm_place_name=Taporok&amp;deeplink_data=eyJmaWVsZHMiOnsic2lnbmF0dXJlIjoiMTEyM2EyNjA1MDJiODIyNDhhMDkyODA0M2JlZjExMmMifSwidXJsIjoiaHR0cHM6Ly9waC50cmlwLmNvbS9ob3RlbHMvcmVkaXJlY3Q%2FaG90ZWxpZD0zNjYyMTcwJmNpdHk9MzU4MDQmQWxsaWFuY2VpZD0xMjYwNyZzaWQ9ODg4ODMyJmNoZWNraW49MjAyNi0wMy0wMiZjaGVja291dD0yMDI2LTAzLTAzJnNob3BwaW5naWQ9ZDY2MmQwODZjMjU1NGVlZTkwYzJiMjgyMmE0NGIzMGMmYWR1bHQ9MSZjaGlsZHJlbj0wJmFnZXM9Jmxhbmd1YWdlPWVucGgmbG9jYWxlPWVuX1BIJnJvb21pZD0xNTQxNDkxNDQzJnN3aWQ9MCZwYXk9UFAmZmd0PTEmaXNfc3A9UTImY3JuPTEmY3Vycj1QSFAmd2twPTEmc3RhbmQ9SDRzSUFBQUFBQUFBX3dBTkFmTC1DbXNLQWhnQkVnUUlBUkFBR2w4STg1V0Yzd1VZQURBQU9Qc1JtQUhhd3Q4QnFBRUF1QUVDd0FFQzBRRzRIb1hya1ZxNlFPRUJjVDBLMS1PbHZVRG9BYUstNmdpSUFpQ0pCQUFBQUFBQUFBQUFvQVFHcWdRTUNOb1BFWVhyVWJnZWZyeEFvUVdQd3ZVb0hPYS1RQm9nWkRZMk1tUXdPRFpqTWpVMU5HVmxaVGt3WXpKaU1qZ3lNbUUwTkdJek1HTWdCQ2locDVQTkJrZ0JVZ1l3TVROa1lqbGFIQW9EVUVoUUVSQllPYlRJZHI0X0dnTlFTRkFoRUZnNXRNaDJ2ajlpQldWdVgxQklhTGtVY0FGNEFJb0JCMGdCZUFESUFRR3FBUWNLQXpBeU1oQUM4Z0VpWkRZMk1tUXdPRFpqTWpVMU5HVmxaVGt3WXpKaU1qZ3lNbUUwTkdJek1HTmZNSklDQVRTYUFnQUFBQURfX3dFQUFQX19oUjlnT3cwQkFBQSJ9&amp;utid=f910b7e2-ec29-d0de-fd1c-e3965a42d2c6&amp;tm_stars=5&amp;client_id=skyscanner_app&amp;redirect_delay=1000&amp;price_policy=2&amp;pre_redirect_id=00e3eee6-6508-6717-47d4-8f555fcc741d&amp;tm_city_code&amp;max_price=20082&amp;guests=1&amp;request_id=00e3eee6-6508-6717-47d4-8f555fcc741d&amp;tm_country_code=PH</t>
  </si>
  <si>
    <t>9.5501613, 123.765041</t>
  </si>
  <si>
    <t>Alona Vida Beach Resort</t>
  </si>
  <si>
    <t>https://www.google.com/maps/place/Panglao+Grande+Resort+%28%E9%82%A6%E5%8A%B3%E7%BE%8E%E4%B8%BD%E5%BA%A6%E5%81%87%E6%9D%91%29/data=!4m11!3m10!1s0x33aa534847f9fd55:0x7e4be848c854e37d!5m3!1s2026-03-01!4m1!1i2!8m2!3d9.5570454!4d123.8052153!16s%2Fg%2F11c6dfp93h!19sChIJVf35R0hTqjMRfeNUyEjoS34?authuser=0&amp;hl=en&amp;rclk=1</t>
  </si>
  <si>
    <t>9.5570454, 123.8052153</t>
  </si>
  <si>
    <t>Mr. Divers Dive Center, Alona Beach, Tawala, Panglao, Bohol, Central Visayas, 6340, Philippines</t>
  </si>
  <si>
    <t>When you stay at Alona Vida Beach Resort in Panglao, you'll be on the beach, a 1-minute drive from Alona Beach and 8 minutes from Dumaluan Beach. This beach hotel is 3.6 mi (5.7 km) from White Beach and 2 mi (3.3 km) from Danao Beach.
Take advantage of recreation opportunities such as an outdoor pool or take in the view from a terrace and a garden. This hotel also features complimentary wireless internet access, concierge services, and a hair salon.
Satisfy your appetite for lunch or dinner at Coco Vida, a restaurant which specializes in local and international cuisine, or stay in and take advantage of the 24-hour room service. Quench your thirst with your favorite drink at the bar/lounge.
Featured amenities include luggage storage, laundry facilities, and a library. A roundtrip airport shuttle is available for a surcharge.
Make yourself at home in one of the 21 air-conditioned rooms featuring minibars and LED televisions. Complimentary wired and wireless internet access keeps you connected, and cable programming provides entertainment. Private bathrooms with showers feature complimentary toiletries and hair dryers. Conveniences include safes and desks, and housekeeping is provided daily.</t>
  </si>
  <si>
    <t>Panglao Grande Resort (ÃƒÆ’Ã‚Â©ÃƒÂ¢Ã¢â€šÂ¬Ã…Â¡Ãƒâ€šÃ‚Â¦ÃƒÆ’Ã‚Â¥Ãƒâ€¦Ã‚Â Ãƒâ€šÃ‚Â³ÃƒÆ’Ã‚Â§Ãƒâ€šÃ‚Â¾Ãƒâ€¦Ã‚Â½ÃƒÆ’Ã‚Â¤Ãƒâ€šÃ‚Â¸Ãƒâ€šÃ‚Â½ÃƒÆ’Ã‚Â¥Ãƒâ€šÃ‚ÂºÃƒâ€šÃ‚Â¦ÃƒÆ’Ã‚Â¥Ãƒâ€šÃ‚ÂÃƒÂ¢Ã¢â€šÂ¬Ã‚Â¡ÃƒÆ’Ã‚Â¦Ãƒâ€šÃ‚ÂÃƒÂ¢Ã¢â€šÂ¬Ã‹Å“)</t>
  </si>
  <si>
    <t>www.skyscanner.com.ph/hotel_deeplink/4.0/PH/en-US/PHP/h_bc/212237893/2026-03-02/2026-03-03/hotel/hotel/hotels?legacy_provider_id=13&amp;rooms=1&amp;closed_user_group=apps&amp;hb_data=X1XWqvE983VDeKJQreziJsZpaAuXUHASY273m5nT_BcPjHW63Nlt-xKivy_Dp8_hqJ3TDEjP88kODqctwl7NT697Qy3o-We1UuWQqev78Zv83F-M2OBKLmjeiV2nEEDWAQJWcw5fwLLDgkwwe9SvNXsMWiO7WXjlMUqj-K3Skgwf4riD118JabqWqrPAgzHhQ_cYFU_1j89tgqCnwCmLgRHyxLr26lFOXRt7Ncj2LbobS6rUFmp06GSGcKI1i8QBGHJiL1sesKZsTiNXreH6S-AeWienYlOgaIgGrbwhffoME5KF5X6Z8tJDqnNKH-gANr6BiRTDxDtbJ6kkztTdt8PnnZh7QslDz9vhCBKsyETiW4mDR_H7biduRjcU5KH3anNfKTYnhfhvQd_yyC_wrMkD44Z0JlNFznDpB64lcSKUR3vD010%3D&amp;q_datetime_utc=2026-03-01T23%3A20%3A12&amp;ticket_price=1456&amp;quote_id=4031728426082938915&amp;utid_state=1&amp;channel=iphone&amp;price_without_closed_user_group=1742&amp;tm_place_name=Taiwala&amp;deeplink_data=eyJmaWVsZHMiOnsic2lnbmF0dXJlIjoiZTFmNzVlODhlOGI4OWNhZTc1N2IzNDViN2Q1MzA4MTYiLCJibG9ja19pZCI6IjgwMDM0MjMwMV8zNDA5ODczOTZfMl8wXzAifX0%3D&amp;utid=879b5c7e-af7a-a5a9-20ce-b6cd3a8837ed&amp;tm_stars=3&amp;client_id=skyscanner_app&amp;redirect_delay=1000&amp;price_policy=2&amp;pre_redirect_id=a1f7d4df-5a15-accc-78d4-3a72cea08861&amp;tm_city_code&amp;max_price=3416&amp;guests=1&amp;request_id=a1f7d4df-5a15-accc-78d4-3a72cea08861&amp;tm_country_code=PH</t>
  </si>
  <si>
    <t>9.5605044, 123.7761944</t>
  </si>
  <si>
    <t>Anos Fonacier Circumferential Road, Purok 7, Alona Beach, Tawala, Panglao, Bohol, Central Visayas, 6340, Philippines</t>
  </si>
  <si>
    <t>Panglao Alona Suites</t>
  </si>
  <si>
    <t>www.skyscanner.com.ph/hotel_deeplink/4.0/PH/en-US/PHP/h_ad/139434645/2026-03-02/2026-03-03/hotel/hotel/hotels?legacy_provider_id=22&amp;rooms=1&amp;closed_user_group=general&amp;hb_data=aLNfYvsadG3Mv211VF7UkjFmuZCOYXaxsgvZUW2OAt8CKiMnjuOay9aX4xKNKtNMhobSA_B9l0EVYW1Z3x4gZWS1m5MbMotWTC-9VdYZlTN-_hTkw7h5HILRoEsWfJThfCrMz5ZUqsUT4G2b2g0RVWZRnZRkX4UvUsGqmKw0LjdR1AggaSWxRJlYlkwaa6H4fIyhHGO-TWJ5XYb8DFMiTDsAJzBoaMpMaQWVJPF020A2f2cgNW5u5EXueOeXHvp5xXbsJXAg1Fe4mezm64_HmSIchNfVgdSz10IuLGNw3KwHacsDuevCR7Ai6uBNF4bV60FoUB-xQrtyWzFmyXx3RpxJalCn1nornCgqCzreu1esvpERj1Rf92sEx1HWNhm0QqYJR8iOQ_erx4zd0_DN27DcUX7lKSF0ydf6baUDeUck&amp;q_datetime_utc=2026-03-01T23%3A20%3A19&amp;ticket_price=4801&amp;quote_id=-3717140933675987386&amp;utid_state=1&amp;channel=iphone&amp;price_without_closed_user_group=5770&amp;tm_place_name=Panglao&amp;deeplink_data=eyJmaWVsZHMiOnsic2lnbmF0dXJlIjoiYTI0YzRlY2U5Y2RhMWZjNmJkZGMxZjdiZThiMWQwM2IifSwidXJsIjoiaHR0cHM6Ly93d3cuYWdvZGEuY29tL3BhcnRuZXJzL3BhcnRuZXJzZWFyY2guYXNweD9jaWQ9MTg0NjM4MyZoaWQ9MTE2MjM3MCZjdXJyZW5jeT1QSFAmY2hlY2tpbj0yMDI2LTAzLTAyJmNoZWNrb3V0PTIwMjYtMDMtMDMmTnVtYmVyb2ZBZHVsdHM9MSZOdW1iZXJvZkNoaWxkcmVuPTAmUm9vbXM9MSZtY2lkPTI3OTA1Jm1hc3RlclJvb21JZD0zMzk0NDMxOTImbXB0PWFHNW1ORFp3YTBnNGRIQTBiR0pwVW1RclFsWlhUbTl4YnpSS1dXVlpVbEJ5UW1ZelltMHJhMHBUZG1OTVNYcDNiUzlLVm5aSVdUUmtWakZIT0RBMFpuTmlRWGRIWlZaRWEzUjJOR2x5WWtvJlRvdGFsUHJpY2U9NDgwMC44NSZUb3RhbFRheD01NTMuOTkmVG90YWxGZWU9NDA2LjE4JlRvdGFsU3VyY2hhcmdlPTAmbWN1cj1QSFAifQ%3D%3D&amp;utid=245aa740-6499-3a76-244b-3825dd960f23&amp;tm_stars=3&amp;client_id=skyscanner_app&amp;redirect_delay=1000&amp;price_policy=2&amp;pre_redirect_id=5fa38863-e5c8-73b6-8538-b16ea58627f4&amp;tm_city_code=TAGP&amp;max_price=5552&amp;guests=1&amp;request_id=5fa38863-e5c8-73b6-8538-b16ea58627f4&amp;tm_country_code=PH</t>
  </si>
  <si>
    <t>9.653866, 123.849149</t>
  </si>
  <si>
    <t>Too Nice to Slice Cake Gallery, Graham Street, Gasanai Subdivision, Poblacion 2, Booy, Tagbilaran, Bohol, Central Visayas, 6390, Philippines</t>
  </si>
  <si>
    <t>Bohol Tropics Resort</t>
  </si>
  <si>
    <t>www.skyscanner.com.ph/hotel_deeplink/4.0/PH/en-US/PHP/h_xp/133696646/2026-03-02/2026-03-03/hotel/hotel/hotels?legacy_provider_id=1&amp;rooms=1&amp;closed_user_group=mobile&amp;hb_data=XIwpqO6_myFtT03Gb3Pn_USmVYN9026vMdCpD9xSL2TwBOge1vCERlJ5eE_wO_Qlw6CPkw6wxehkNl0ggvbKF9ou942KQZXDzRSy2dIfqOHTmt6sQGRDDujsSZfzbHtDESs9U5_FFNaspD3hspTLHrPuBM58nOPXG5eDnhvQNoPhs5D8OTuCzTm8itGpWNT6r34oplFfwEGuKV4-eFgzYqEQc6nDULjCe52665zdCAeDPUk6Yian6J4wVj6AEQcT78ZysWbvXQks5-5_Ja4Qzkwh6RQ%3D&amp;q_datetime_utc=2026-03-01T23%3A20%3A21&amp;ticket_price=14223&amp;quote_id=9083439837688765213&amp;utid_state=1&amp;channel=iphone&amp;price_without_closed_user_group=15294&amp;tm_place_name=Bolod&amp;deeplink_data=eyJmaWVsZHMiOnsic2lnbmF0dXJlIjoiNGRmZWFlMGQyMzMzMGQ0MWJkMmEyZGFkMTI1Y2Q0YzUifSwidXJsIjoiaHR0cHM6Ly93d3cuZXhwZWRpYS5jb20ucGgvSG90ZWwtU2VhcmNoP3RwaWQ9NjgmbXBlPTE3NzI0MDQzNDgmZW5kRGF0ZT0yMDI2LTAzLTAzJmFkdWx0cz0xJmxvY2FsZT1lbl9VUyZjaGlkPWI3ZDFkNDE5LTRjOWYtNDQ3Mi1hYWU4LTk5OWI4YzI3YjlkOCZlYXBpZD00NjIzMCZtY3RjPTMmc3RhcnREYXRlPTIwMjYtMDMtMDImbXBkPUdCUCZtcG49MjAwNjMzNzU3JmN1cnJlbmN5PUdCUCZyYXRlcGxhbmlkPTIwMzA0NjIwMiZtcG09MjQmbXBwPTEmbXBvPUVDJnNlbGVjdGVkPTc4MTEyNTAmbXBiPTE5LjU5Jm1wcT0xNjMuMjgmbXBhPTE2My4yOCJ9&amp;utid=d45b09fa-f0a4-ef0b-17e2-15c6040fab70&amp;tm_stars=5&amp;client_id=skyscanner_app&amp;redirect_delay=1000&amp;price_policy=2&amp;pre_redirect_id=6c2d0169-5de3-81a7-8928-fbb7a098f740&amp;tm_city_code&amp;max_price=14223&amp;guests=1&amp;request_id=6c2d0169-5de3-81a7-8928-fbb7a098f740&amp;tm_country_code=PH</t>
  </si>
  <si>
    <t>9.552536, 123.7983056</t>
  </si>
  <si>
    <t>South palms island resort, Anos Fonacier Circumferential Road, Bolod, Panglao, Bohol, Central Visayas, 6339, Philippines</t>
  </si>
  <si>
    <t>Oceanica Resort Panglao, Bohol</t>
  </si>
  <si>
    <t>www.skyscanner.com.ph/hotel_deeplink/4.0/PH/en-US/PHP/h_ct/129274382/2026-03-02/2026-03-03/hotel/hotel/hotels?legacy_provider_id=31&amp;rooms=1&amp;hb_data=uOITWAe9_XECYmpotXxr3uXjpvbjMzWpbfS9-wlEZ_PaxODdT6Akd5qmhOC4RUUfzKY9q1XM1giHH_KrZwulY4Z-2aWQwRPii5X01AgaiyAUZ4usfOs8O5zx9hXlwOJnzi1c4fu_-ELCpPVgyObSl8Dp7c7-kFBrUsq4JltNe16u4dJm_NgUFdGSxkp3_EN6Fg6xhDOLvKixQRGL28VQX-rgpHrIUGq9-w6TcgUvGMuXSY5tqt2-BGtUhm_zeauWWR41vxHD2-mkjGR2lOE2H0gebFhMVjaVr4WNQ5R59n3_Vd1-mPceSMvweiz66scgG3Mc-w2UnC3UsJLg18Ncv8q0lLh1Zn3wEydxADTqREdUj8Hoy903UWSWRHgPE2HNdJba2W2Z6mmkbk-Wa78jgtauAg-NAvOsYZONWfW5XQ%3D%3D&amp;q_datetime_utc=2026-03-01T23%3A20%3A20&amp;ticket_price=1658&amp;quote_id=1010388108254923172&amp;utid_state=1&amp;channel=iphone&amp;tm_place_name=Taiwala&amp;deeplink_data=eyJmaWVsZHMiOnsic2lnbmF0dXJlIjoiZTYwN2M2NDI4N2JiNjRiYzU3MTM4M2ZjZTcyNzMzMWQifSwidXJsIjoiaHR0cHM6Ly9waC50cmlwLmNvbS9ob3RlbHMvcmVkaXJlY3Q%2FaG90ZWxpZD0xMDA1Nzc3JmNpdHk9MzU4MDQmQWxsaWFuY2VpZD0xMjYwNyZzaWQ9ODg4ODMyJmNoZWNraW49MjAyNi0wMy0wMiZjaGVja291dD0yMDI2LTAzLTAzJnNob3BwaW5naWQ9NjJmMzNkZmNjOWJkNGU5NDgwNDFkMWZjNzA2MDk2OTQmYWR1bHQ9MSZjaGlsZHJlbj0wJmFnZXM9Jmxhbmd1YWdlPWVucGgmbG9jYWxlPWVuX1BIJnJvb21pZD0xNzk4MDU4MDk1JnN3aWQ9MCZwYXk9UFAmZmd0PTEmY3JuPTEmY3Vycj1QSFAmd2twPTEmc3RhbmQ9SDRzSUFBQUFBQUFBX3dEOUFBTF9DbHNLQWhnQkVnUUlBUkFBR2s4STctQ3cyUVlZQURBQU9Qc1JtQUhSc1Qyb0FRQzRBUUxBQVFEUkFmWW9YSV9DREpaQTRRR2FtWm1abWVpWlFPZ0IzLXptRW9nQ0lJa0VBQUFBQUFBQUFBQ2dCQUNoQmJnZWhldFI4SGxBR2lBMk1tWXpNMlJtWTJNNVltUTBaVGswT0RBME1XUXhabU0zTURZd09UWTVOQ0FFS0lQOWtzMEdTQUZTQm1NM1pHTmhaVm9jQ2dOUVNGQVJFRmc1dE1oMnZqOGFBMUJJVUNFUVdEbTB5SGEtUDJJRlpXNWZVRWhvdVJSd0FYZ0FpZ0VIU0FGNEFNZ0JBYW9CQndvRE1ESXlFQUx5QVNJMk1tWXpNMlJtWTJNNVltUTBaVGswT0RBME1XUXhabU0zTURZd09UWTVORjh3a2dJQk5Kb0NBQUFBQVBfX0FRQUFfXzllX2ZudV9RQUFBQSJ9&amp;utid=f6860c3a-4504-888d-f710-009a127f32a7&amp;tm_stars=3&amp;client_id=skyscanner_app&amp;redirect_delay=1000&amp;price_policy=2&amp;pre_redirect_id=6bf327e5-99d7-80b5-7e18-1f8fe34ae085&amp;tm_city_code&amp;max_price=2850&amp;guests=1&amp;request_id=6bf327e5-99d7-80b5-7e18-1f8fe34ae085&amp;tm_country_code=PH</t>
  </si>
  <si>
    <t>9.5648212, 123.7782529</t>
  </si>
  <si>
    <t>Bohol Sunside, Anos Fonacier Circumferential Road, Purok 7, Alona Beach, Tawala, Panglao, Bohol, Central Visayas, 6340, Philippines</t>
  </si>
  <si>
    <t>Bohol Sunside Resort</t>
  </si>
  <si>
    <t>www.skyscanner.com.ph/hotel_deeplink/4.0/PH/en-US/PHP/h_bc/216278125/2026-03-02/2026-03-03/hotel/hotel/hotels?legacy_provider_id=13&amp;rooms=1&amp;closed_user_group=apps&amp;hb_data=ZmVj6ft4B8vV62WvqWMZRgkp2XYBJl_XNElExfY-RYuvBsji9AmOEYO-ARMe0Jwplv5emlzN9gE5ykHLY7pUOod6MDdFnwdXd8_MmE2eEbWV50aKVQIzC5iJf3adqHFFB1rePB7kx-9xlsTzoxYwbzTNQcPP9QGZtKOKq8CinAhUT7dtGUNFjcG-i_JfG_DQG5aGLI9l6BJpxQJbjNVXZG0nDV2yPTJMHINlaG5HspU0MwrcXw3oZnOIQxwHUlu93FunXleKeX0LYmdDXSwnukbiRfAOt9r8eng3MRnIHzpJVXRkBoSjUR9Ij49-EuSsxrUEIU89NBmkPiN2NfSyw6qhF2xlyXis3Abc1AcoQKQzeMHD6wd5Clm0BKWsmbd7DpL1XBJgI5hNkWuecxnlio-WklOIDYPPMt2ZTvH_eIa06Gjg1VA%3D&amp;q_datetime_utc=2026-03-01T23%3A20%3A29&amp;ticket_price=1302&amp;quote_id=-4603210026169455906&amp;utid_state=1&amp;channel=iphone&amp;price_without_closed_user_group=1656&amp;tm_place_name=Bolod&amp;deeplink_data=eyJmaWVsZHMiOnsic2lnbmF0dXJlIjoiYmRiZTQwNjUwMzU2NzEzMTVlYTVlMzY5ZTk0OTFlZGUiLCJibG9ja19pZCI6IjEwMDg2NzYxMjNfNDIwODczMzUyXzFfMl8wIn19&amp;utid=a0bf1808-00ec-b6dc-4910-af355fde8844&amp;tm_stars=0&amp;client_id=skyscanner_app&amp;redirect_delay=1000&amp;price_policy=2&amp;pre_redirect_id=7f82f01a-505d-96b4-fcbe-859408306fef&amp;tm_city_code&amp;max_price=5125&amp;guests=1&amp;request_id=7f82f01a-505d-96b4-fcbe-859408306fef&amp;tm_country_code=PH</t>
  </si>
  <si>
    <t>9.5572931, 123.8060964</t>
  </si>
  <si>
    <t>On Board Panglao, Anos Fonacier Circumferential Road, Libaong, Panglao, Bohol, Central Visayas, 6339, Philippines</t>
  </si>
  <si>
    <t>On Board Panglao Beach Hostel &amp; Resort</t>
  </si>
  <si>
    <t>www.skyscanner.com.ph/hotel_deeplink/4.0/PH/en-US/PHP/h_xp/216278125/2026-03-05/2026-03-06/hotel/hotel/hotels?legacy_provider_id=1&amp;rooms=1&amp;closed_user_group=mobile&amp;hb_data=Z7reh2tGWtBPTYY0j9KLn3Lbg0MBCGsUi7s3Bxhdy6SyFIGg-hbp4LvYRyUa2u_UyfCnw5IzdRFe7z_K7YYOJYPyEsAXy8QszqfnT8GIAkJj3oeffhdmLuDMI9T6CgdQ6rdfqmMwYkjOgmkAV_LJgo942oF1WieQ3e82Vm-Jbtr3jTIlefeINXw_qXzLVgP2ivLnjpXL84Poh8ZK5zGMnmqtzl2hITDr9otWmB2v1mPr2XA5XS21dIq6z-z_4jmlHUvwyfgGWFewIFWTDQKKNr3mSEU%3D&amp;q_datetime_utc=2026-03-05T12%3A21%3A04&amp;ticket_price=1658&amp;quote_id=-5110598559613063375&amp;utid_state=1&amp;channel=iphone&amp;price_without_closed_user_group=1842&amp;tm_place_name=Bolod&amp;deeplink_data=eyJmaWVsZHMiOnsic2lnbmF0dXJlIjoiOGE4ODFhZDEyY2Q0Y2RkMjU2NzFkMWQyZGMxZDFiOTkifSwidXJsIjoiaHR0cHM6Ly93d3cuZXhwZWRpYS5jb20ucGgvSG90ZWwtU2VhcmNoP21wZD1HQlAmdHBpZD02OCZtcGU9MTc3MjcxMzIyMiZlbmREYXRlPTIwMjYtMDMtMDYmYWR1bHRzPTEmbXBuPTMyMzgzMDMwOCZtcG09MjQmbXBwPTEmbG9jYWxlPWVuX1VTJm1wbz1FQyZjaGlkPTMxMjI2ZDUyLTUzYWYtNDZmNC1iMjBmLTUwNGUxZDU3YzNmYiZtcHE9MTkuMTYmZWFwaWQ9NDYyMzAmbWN0Yz0zJmN1cnJlbmN5PUdCUCZyYXRlcGxhbmlkPTM5MjkxMzUwMCZzZWxlY3RlZD05NTA3NjAxMSZzdGFydERhdGU9MjAyNi0wMy0wNSZtcGI9My44MyZtcGE9MTcuNDIifQ%3D%3D&amp;utid=75f8a4ce-96e7-d6b0-b662-32160c966d8a&amp;tm_stars=0&amp;client_id=skyscanner_app&amp;price_policy=2&amp;pre_redirect_id=280886a6-1683-6a7b-b40a-78152678bc0c&amp;tm_city_code&amp;max_price=5125&amp;guests=1&amp;request_id=280886a6-1683-6a7b-b40a-78152678bc0c&amp;tm_country_code=PH</t>
  </si>
  <si>
    <t>9.5658475, 123.7943803</t>
  </si>
  <si>
    <t>With a stay at On Board Panglao Beach Hostel and Resort in Panglao, you'll be on the beach, just steps from Dumaluan Beach and a 3-minute drive from White Beach. This beach hostel is 3.7 mi (5.9 km) from Alona Beach and 4.4 mi (7 km) from San Isidro Beach.
Pamper yourself with onsite massages or make use of the other amenities, which include complimentary wireless internet access and tour/ticket assistance.
You can enjoy a meal at the restaurant serving the guests of On Board Panglao Beach Hostel and Resort, or stop in at the snack bar/deli. Quench your thirst with your favorite drink at the bar/lounge. Local cuisine breakfasts are available daily from 7:00 AM to 10:00 AM for a fee.
The front desk is staffed during limited hours. Free self parking is available onsite.
Make yourself at home in one of the 14 guestrooms.</t>
  </si>
  <si>
    <t>Diving Addiction Resort, Panglao Bohol</t>
  </si>
  <si>
    <t>www.skyscanner.com.ph/hotel_deeplink/4.0/PH/en-US/PHP/h_fd/212222691/2026-03-02/2026-03-03/hotel/hotel/hotels?legacy_provider_id=927050&amp;rooms=1&amp;closed_user_group=apps&amp;hb_data=GVEVB_5XDmCmOdC_BLIHrDezWkLVZy2ZspXFMGYCuBCEWobm2I86c9VkKODeh08UamlDGptWsxBdi30wXsLKpf_gdyYnHedcMzELQx5G7gkprKw6HzjnsTPrfZcsqPqN-tYmCNaD5fnORnbOdfrN51UsIyPJyHuQi1xkt2fQJT9jsM_RASBHWfkzisQXrKvCJkvQbqEQf8OjI5_GFmDVKpONHtS38__znFIz6i8Qf_M7cMoDnN5zRlmrOpL7UH2t3_DA6b7dKx7Q_EJoJ46mhHGlelZIiQCoKEIeLXxdWc00O9uZwlJ100DPnMwKtJN5scdNq4EodByH9727Ea1mRLX94TVq8xBj84Yq68Zns1dx14FoCx_-vP2c_2sHPZmL8RKSDnotkgRddU5rzd1GCJsGIF8opU0nuRVJS92ShWvyRw%3D%3D&amp;q_datetime_utc=2026-03-01T23%3A20%3A30&amp;ticket_price=5652&amp;quote_id=-5049822139742870374&amp;utid_state=1&amp;channel=iphone&amp;price_without_closed_user_group=10836&amp;tm_place_name=Taporok&amp;deeplink_data=eyJmaWVsZHMiOnsic2lnbmF0dXJlIjoiOTZmYmJjMmI4Zjc0N2JiODA3MDYzMzFkNjFhYjE1ZmYifSwidXJsIjoiaHR0cHM6Ly9kZWFscy52aW8uY29tP3NpZz02YjFjYjZiYTRmOWU0ZmQwZDNkZjE3ODYyNjQxOWY1YTI3ZjIyZGQ2N2I4NDg5NTZjZmIzMzg0ODQ0MjUxOTQ3MzczMTMzMzIzODMyMzEzMDM3JnNpZy1pc3M9bWV0YSZ0dXJsPWh0dHBzJTNBJTJGJTJGdmlvLmNvbSUyRkhvdGVsJTJGU2VhcmNoJTNGY2hlY2tJbiUzRDIwMjYtMDMtMDIlMjZjaGVja091dCUzRDIwMjYtMDMtMDMlMjZjdXJyZW5jeSUzRFBIUCUyNmVwdiUzRE1TNHklMjZlc2QlM0RuZElza2xqR2J5MTNlSmZFU3dXQXFELU9oQVNJN3o3dVh2QjZ1bHp6a3Z1SVJJSWQ0Ul9vZ3lNalZRLTF3bVVQOUpHV1ZNOWNkVzd2b2tVLUtVak1lRFNZVmg4cV9RU3BwRFhiZzJCX2JoLWVzWHdKU0VSZCUyNmZvcmNlQ3VycmVuY3lDaGFuZ2UlM0QxJTI2Zm9yY2VMYW5ndWFnZUNoYW5nZSUzRDElMjZob3RlbElkJTNEMjIyMDk5ODQlMjZsYWJlbCUzRHNyYyUyNTNEc2t5c2Nhbm5lciUyNTI2dWNvdW50cnklMjUzRFBIJTI1MjZ1ZGV2aWNlJTI1M0Rtb2JpbGUlMjUyNmhvdGVsJTI1M0QyMjIwOTk4NCUyNTI2ZGF5JTI1M0QyJTI1MjZtb250aCUyNTNEMDMlMjUyNnllYXIlMjUzRDIwMjYlMjUyNmxvcyUyNTNEMSUyNTI2b2ZmZXJpZCUyNTNEb1o5cTBQdm4zUkQwJTI1MjZwcmljZSUyNTNENTY1Mi4wNyUyNTI2Y3VycmVuY3klMjUzRFBIUCUyNTI2dXNlcmxhbmclMjUzRGVuJTI1MjZfdGglMjUzRDMyY2ZlNjBjNGUyNDQ2OWQ3NzNmZGYwM2NhMzAxZmJmZGJmMDJmZDhjNjZiOTk2YyUyNTI2ZHRzJTI1M0QxNzcyNDA0MzUyJTI1MjZvbHV0JTI1M0QxNzcyNDA0MzQ4JTI1MjZjYW5QYXlMYXRlciUyNTNEZmFsc2UlMjUyNnJlcXVlc3RVc2VyR3JvdXAlMjUzRCUyNTI2b2ZmZXJVc2VyR3JvdXAlMjUzRHB1YmxpYyUyNmxhbmclM0RlbiUyNm90aSUzRE9SeERPZXVWaUZJJTI2cHJlZmVycmVkUmF0ZSUzRDU2NTIuMDclMjZwcm9maWxlJTNEcjJkMm03M2tuOCUyNnJvb21zJTNEMSUyNnVzZXJDb3VudHJ5JTNEUEglMjZ1dG1fY2FtcGFpZ24lM0Rza3lzY2FubmVyJTI2dXRtX21lZGl1bSUzRGNwYyUyNnV0bV9zb3VyY2UlM0Rza3lzY2FubmVyIn0%3D&amp;utid=99c20940-b7c8-8eea-0798-11910de6b81e&amp;tm_stars=4&amp;client_id=skyscanner_app&amp;redirect_delay=1000&amp;price_policy=2&amp;pre_redirect_id=6ebb29ad-a4d0-694d-d99d-116d4411cf75&amp;tm_city_code&amp;max_price=10574&amp;guests=1&amp;request_id=6ebb29ad-a4d0-694d-d99d-116d4411cf75&amp;tm_country_code=PH</t>
  </si>
  <si>
    <t>9.5477723, 123.7519835</t>
  </si>
  <si>
    <t>Santo Niño, Danao, Panglao, Bohol, Central Visayas, 6340, Philippines</t>
  </si>
  <si>
    <t>Solea Coast Resort Panglao</t>
  </si>
  <si>
    <t>www.skyscanner.com.ph/hotel_deeplink/4.0/PH/en-US/PHP/h_h1/133696646/2026-03-02/2026-03-03/hotel/hotel/hotels?legacy_provider_id=927111&amp;rooms=1&amp;closed_user_group=mobile&amp;hb_data=GRY0ZO3sd7Fj1-3Z-CGARiCfpI0iQ05LQWTyUYU3IgqWDbEBs-WtGY7PMnM5TcMI9p8-6wXvI3uTx1YxBZPDCNDgBSLmBfioaRcPvwMED5NYDGKruMen432p5vQq9aDsKnPQSzDS2SdGOBN8UH3PgXKoWWOxShmLBYzrwL86-GZaZgEvPfiRVeftGRRZuEx2ULJGhS3CvMIQX7bVNVG594CWZiBK25i8NVWfiSWMii_dkIM4Nn2GKR7o04YQr6aMRZUp071exg_bg8u9E4FCndik4oQ%3D&amp;q_datetime_utc=2026-03-01T23%3A20%3A32&amp;ticket_price=14218&amp;quote_id=9083439837688765213&amp;utid_state=1&amp;channel=iphone&amp;price_without_closed_user_group=15288&amp;tm_place_name=Bolod&amp;deeplink_data=eyJmaWVsZHMiOnsic2lnbmF0dXJlIjoiNWJhOWE1Y2UxNTEwN2FlMTJhNWRkMTQyMjBjMjc1NmUifSwidXJsIjoiaHR0cHM6Ly9waC5ob3RlbHMuY29tL0hvdGVsLVNlYXJjaD90cGlkPTMyMTQmbXBlPTE3NzI0MDQzNDgmZW5kRGF0ZT0yMDI2LTAzLTAzJmFkdWx0cz0xJmxvY2FsZT1lbl9QSCZjaGlkPTBhYTQ1YjMyLTU4NDctNDAzMC05MjAyLWUxYzNkZGIzZDM3MyZlYXBpZD00NCZtY3RjPTMmc3RhcnREYXRlPTIwMjYtMDMtMDImbXBkPVBIUCZtcG49MjAwNjMzNzU3JmN1cnJlbmN5PVBIUCZyYXRlcGxhbmlkPTIwMzA0NjIwMiZtcG09MjQmbXBwPTEmbXBvPUVDJnNlbGVjdGVkPTc4MTEyNTAmbXBiPTE1MjMuMzQmbXBxPTEyNjk0LjUwJm1wYT0xMjY5NC41MCJ9&amp;utid=fae9730a-72d1-0dfe-a6c0-149ad3cfa1c2&amp;tm_stars=5&amp;client_id=skyscanner_app&amp;redirect_delay=1000&amp;price_policy=2&amp;pre_redirect_id=3a1ab527-5efd-9f89-c7c1-2a193203f538&amp;tm_city_code&amp;max_price=14223&amp;guests=1&amp;request_id=3a1ab527-5efd-9f89-c7c1-2a193203f538&amp;tm_country_code=PH</t>
  </si>
  <si>
    <t>9.5481354, 123.7580561</t>
  </si>
  <si>
    <t>Bohol Sea Resort, Daorong Boulevard, Olivia Homes, Danao, Panglao, Bohol, Central Visayas, 6340, Philippines</t>
  </si>
  <si>
    <t>Bohol Sea Resort, Panglao Island</t>
  </si>
  <si>
    <t>www.skyscanner.com.ph/hotel_deeplink/4.0/PH/en-US/PHP/h_bc/157109034/2026-03-02/2026-03-03/hotel/hotel/hotels?legacy_provider_id=13&amp;rooms=1&amp;closed_user_group=apps&amp;hb_data=VQySN6zAkE9bOhqv8dNAo21fIe2TYLgjRmO8KlDDLQMMbDxtrWcBsw---EwtM2epLKlBQg87rBibp5QewVnzljbDNnZAtHJd8Yaovm5aOczsL6BhZ7ZP-1yUcRFwL3jZKTYrNyTAxB6j3FQk8EzG9mCnpGvGw3ifQ8xkX9LGzOjTxe01fgPml21jPSHeAxU2LmTzqMJedTG9Uagg7WaX2anU5Os_spXSgbjGZEOdjhC46AVWowxoriLc6rraQ00HYcDl9MY_5scIbzCPHo0xgCSnF01l4J0EBbAC_-5SytZiKz0GLlqqwFLAFlb6m3OYJ0-L-8N8rw5zSWtQUIaS1m3f7z1RH30J-bFL0xKGw8vOiUZO9ZyeyQWs9EbezmQf9YY4xBxbJ24Yao-_x4zY2zsMT-Zrf2htyCIjTevnNn-T3ldBsWQ%3D&amp;q_datetime_utc=2026-03-01T23%3A20%3A34&amp;ticket_price=3685&amp;quote_id=-2655871760816587419&amp;utid_state=1&amp;channel=iphone&amp;price_without_closed_user_group=6133&amp;tm_place_name=Taiwala&amp;deeplink_data=eyJmaWVsZHMiOnsic2lnbmF0dXJlIjoiNDZjZTFjMGY3OWQ3MDRjYzgzYzZlOTI5YzViN2U4NzIiLCJibG9ja19pZCI6IjI2MDU0NzIwN18xMDQ4MjE3MzZfM18wXzAifX0%3D&amp;utid=78a2e8f2-96cd-0f6d-7c53-0fd567a69742&amp;tm_stars=3&amp;client_id=skyscanner_app&amp;redirect_delay=1000&amp;price_policy=2&amp;pre_redirect_id=f84caaf7-c8ab-db1a-4e96-e8bd1ef4f03e&amp;tm_city_code&amp;max_price=4203&amp;guests=1&amp;request_id=f84caaf7-c8ab-db1a-4e96-e8bd1ef4f03e&amp;tm_country_code=PH</t>
  </si>
  <si>
    <t>9.5662807, 123.7783543</t>
  </si>
  <si>
    <t>Glamping Alona Resort And Restaurant, Tawala Road Alley, Tawala, Panglao, Bohol, Central Visayas, 6340, Philippines</t>
  </si>
  <si>
    <t>Glamping Alona, Panglao Island</t>
  </si>
  <si>
    <t>www.skyscanner.com.ph/hotel_deeplink/4.0/PH/en-US/PHP/h_ad/212403639/2026-03-02/2026-03-03/hotel/hotel/hotels?legacy_provider_id=22&amp;rooms=1&amp;hb_data=YUcQQcbbDYz-prU0MLc_zJzmHeIy3WwIHFkIABhe2DeLLFcXlcWThB8Oac1hRhnr3tnD1p-qmxpCP-k_YaHkv2NrOxC6fVdfpt3Z-Lp80G_SdrtCUuxuz2rMulpr8vDzQ8nOb621rsldkQ0yrdx-OU6I6xKZ4c-JMsOzCagPhaq-T7u-tjOn4fI5iYdwiJLxYVe1k6XF0uadxTaGoTcoBarbd0yLN_2_mJqBkqn_3HsflenY7GWxOVyXN2h0_T7n66L6A4Tkrvoidn20tF2H0C41EyfoUVrrTfC_M6Slsce7aNnAlNhu5NqkAEsV_Oklsb-t4mI49BpQCjgk_dQL5jhujoyrmRV80JE-yhRHv-RkNTgEYmbFZMDmyjkDGNTOlqyzaMZ57lO-m9ArLrhg0byaiOODxDuMurplB4GoBHE0&amp;q_datetime_utc=2026-03-01T23%3A20%3A32&amp;ticket_price=4433&amp;quote_id=4792899564243122958&amp;utid_state=1&amp;channel=iphone&amp;tm_place_name=Taiwala&amp;deeplink_data=eyJmaWVsZHMiOnsic2lnbmF0dXJlIjoiNjY0MzRhNjVkYTVhODgyNmIyMzg2NjBlMWNhYzI4ZWIifSwidXJsIjoiaHR0cHM6Ly93d3cuYWdvZGEuY29tL3BhcnRuZXJzL3BhcnRuZXJzZWFyY2guYXNweD9jaWQ9MTg0NjM4MyZoaWQ9MzA1ODQ1NzQmY3VycmVuY3k9UEhQJmNoZWNraW49MjAyNi0wMy0wMiZjaGVja291dD0yMDI2LTAzLTAzJk51bWJlcm9mQWR1bHRzPTEmTnVtYmVyb2ZDaGlsZHJlbj0wJlJvb21zPTEmbWNpZD0zMzImbWFzdGVyUm9vbUlkPTQ4NTAwOTc3NCZtcHQ9YUhjeldFOVRSbmRJY1hveVpETmlaMnBxZERCaU0yMHpOMk5zVTIxYVdTdDNZMUJXVjBVeVEwSnlielJPVEhScVJGQTNTelpoYlhOTVlYVnlZazVKV0hvd1VuSTJXbTB3TDFGbVdGUk9jemMmVG90YWxQcmljZT00NDMyLjc1JlRvdGFsVGF4PTUxNS4yNyZUb3RhbEZlZT0zNzEuMjgmVG90YWxTdXJjaGFyZ2U9MCZtY3VyPVBIUCJ9&amp;utid=71e1ba4e-f0dc-20e3-e26a-a253b398bd04&amp;tm_stars=3&amp;client_id=skyscanner_app&amp;redirect_delay=1000&amp;price_policy=2&amp;pre_redirect_id=bda52b51-ee36-c0a8-d80d-20bf5df078fd&amp;tm_city_code&amp;max_price=13566&amp;guests=1&amp;request_id=bda52b51-ee36-c0a8-d80d-20bf5df078fd&amp;tm_country_code=PH</t>
  </si>
  <si>
    <t>9.5568526, 123.7879467</t>
  </si>
  <si>
    <t>Anos Fonacier Circumferential Road, Tawala, Panglao, Bohol, Central Visayas, 6339, Philippines</t>
  </si>
  <si>
    <t>Bohol Coastal View Hotel</t>
  </si>
  <si>
    <t>www.skyscanner.com.ph/hotel_deeplink/4.0/PH/en-US/PHP/h_bc/212403639/2026-03-05/2026-03-06/hotel/hotel/hotels?legacy_provider_id=13&amp;rooms=1&amp;closed_user_group=apps&amp;hb_data=-StHCN7OmTbJ1cfVZ6PT5WNLhfRmJq3TOnqx34rzeTjXB0yyYq74OX2PnGa-uhiaczkTiRFjLfUlG56YlGY4WbAdoYguziqM-9wdcon-K3Cqms5NXHuy_PudYZD6c3MOjMkRL_1KKg0XHTW9s7CK9SssvFMivMP2ga99syq-2HkIgLqgwppcaz5a4fuGtLmQKQ98Un6oSYytyM31AINwKOQsZrXuq8-Lqyx_Rq2dxcL3bocscW3GY5MlP92r5ncrvBmNo9Xih_RlpUR8rWfGyMk_TmUq3dxoTsbdVroPjvmAX7aQCn_jI2RcUCunq_jeqNCSMvwSgsnFwM9BYQig_cFMDdHOMBYmE9517yNhu7l2AxwT4uduDgin7Yr6ylb1OvYKDp0kUo3cF42r_NK_Ynd8ZkFWfkv053Cefz4B_5URlqr7rWwH&amp;q_datetime_utc=2026-03-05T12%3A21%3A06&amp;ticket_price=5159&amp;quote_id=259924366227262631&amp;utid_state=1&amp;channel=iphone&amp;price_without_closed_user_group=7696&amp;tm_place_name=Taiwala&amp;deeplink_data=eyJmaWVsZHMiOnsic2lnbmF0dXJlIjoiMzc3NjQ4NjRhYzgzNzQzNzlkZDYzYTU0MmVhYzljMjMiLCJibG9ja19pZCI6InYxX0NnRXRFTXdDR2lnS0hUSXdNall0TURNdE1EVlVNREE2TURBNk1EQXVNREF3S3pBM09qQXdFQUVZM3dFb0FUZ0JJZ0lJQVE9PV9DaU1JNkl6cXlBTVFBaUMyRENqVS82OE1NQUpBQVVvS04wUTFNRkJmTVRBd1VGQ1lCUklIQ0FFaUE5NEJLaG9FS0FJd0FTSUVDQUlZQWc9PSJ9fQ%3D%3D&amp;utid=96d51721-3ff2-e879-4df3-564304f7f373&amp;tm_stars=3&amp;client_id=skyscanner_app&amp;price_policy=2&amp;pre_redirect_id=a9b9c92e-f06b-e12a-8030-84030ed52301&amp;tm_city_code&amp;max_price=6069&amp;guests=1&amp;request_id=a9b9c92e-f06b-e12a-8030-84030ed52301&amp;tm_country_code=PH</t>
  </si>
  <si>
    <t>9.9527795, 123.9622158</t>
  </si>
  <si>
    <t>Tubigon</t>
  </si>
  <si>
    <t>Great care is taken to ensure guests experience comfort through top-notch services and amenities. Stay connected with your associates, as complimentary Wi-Fi is available during your entire visit. When arriving by car, you'll be grateful for the on-site complimentary parking at hotel. The hotel offers reception assistance, including safety deposit boxes, to ensure guest satisfaction.Whether it's an extended stay or simply needing fresh attire, dry cleaning service and laundry service provided by hotel ensures your cherished travel garments stay spotless and accessible. Your stay will be comfortable with the presence of room service and daily housekeeping as an in-room amenity for your relaxation and enjoyment. Smoking is permitted solely in the specified smoking zones allocated by hotel. In order to ensure the utmost level of relaxation, the guestrooms feature an inviting design and are equipped with all basic necessities, creating a delightful stay experience. To ensure a pleasant stay, a selection of rooms at hotel come furnished with linen service, blackout curtains and air conditioning, all designed with your ease in mind.Several chosen accommodations at Bohol Coastal View Hotel have a balcony or terrace incorporated into the room design.Selected rooms offer in-room amusement like television as a source of entertainment for guests to enjoy.Within specific rooms, a refrigerator, bottled water and mini bar is conveniently available for your use.Understanding the significance of bathroom facilities in enhancing visitor contentment, hotel offers a hair dryer, toiletries and bathrobes within a few chosen chambers. Various excellent meal offerings at hotel ensure that enticing and easily accessible options are constantly available.Upon your arrival, don't miss experiencing bar for enjoyable in-house evening entertainment. Visitors wishing to create their personal culinary delights will appreciate the on-site BBQ facilities provided at this establishment. Throughout the day, engage in the entertaining activities available at Bohol Coastal View Hotel. Unwind by the pool at hotel and cherish a leisurely moment.</t>
  </si>
  <si>
    <t>Seeya Hotel</t>
  </si>
  <si>
    <t>www.skyscanner.com.ph/hotel_deeplink/4.0/PH/en-US/PHP/h_ct/213620610/2026-03-05/2026-03-06/hotel/hotel/hotels?legacy_provider_id=31&amp;rooms=1&amp;closed_user_group=general&amp;hb_data=fybkaYiJU2bJMtoDjuGE-wxRfSap6whL91mUlw9mk7RFLh7sCYgtrrd-D_WK1eSEG-OfQHl9T89yfNPnyMOIrSwJImZzB3ygp447EaOml_5jKDqNVhzpzryU1akuTr6hpnxZ2W2XmHXyeaZQ1dnTSWgDAHtK_uSf5e0M81QuxiRcmmhl1TgiGgV8eKblt-ATS1c_859raoS5yjqmEUGpGj-V0UeBAOoLPv_Cw60d812ewNxlnTaRhLV_NdvXY2SPSv5binWEocOkwFCE_CSEkiEoex-EWAeu71jxYTcDkJgovW5BMwucQrrxxVkkIh9VZb4wWa4eNiHQhmir7owD69bs9BistK993SnZdDfqciKe0xXesNH_cAKT7biN_2P_XYVMVCJ0omeZtua-5_9skoC8JX8FuSQCRZZ_2DF1XA%3D%3D&amp;q_datetime_utc=2026-03-05T14%3A19%3A49&amp;ticket_price=2729&amp;quote_id=-981661393968589213&amp;utid_state=1&amp;channel=iphone&amp;price_without_closed_user_group=2488&amp;tm_place_name=Tubigon&amp;deeplink_data=eyJmaWVsZHMiOnsic2lnbmF0dXJlIjoiY2ZkZWViMDRjNDgzMWExNzJmMDg4MDM5NWZiMjg3MTYifSwidXJsIjoiaHR0cHM6Ly9waC50cmlwLmNvbS9ob3RlbHMvcmVkaXJlY3Q%2FaG90ZWxpZD0xMDI0MTQ3NzUmY2l0eT0zMDY1NjQmQWxsaWFuY2VpZD0xMjYwNyZzaWQ9ODg4ODMyJmNoZWNraW49MjAyNi0wMy0wNSZjaGVja291dD0yMDI2LTAzLTA2JnNob3BwaW5naWQ9MzhmNjU2NGIzMWE4NDNiNzlhYWM5MDZkYjYxZDZjYzAmYWR1bHQ9MSZjaGlsZHJlbj0wJmFnZXM9Jmxhbmd1YWdlPWVucGgmbG9jYWxlPWVuX1BIJnJvb21pZD0xMzgxNTM5ODIyJnN3aWQ9MCZwYXk9UFAmZmd0PTEmY3JuPTEmY3Vycj1QSFAmd2twPTEmc3RhbmQ9SDRzSUFBQUFBQUFBX3dBREFmei1DbUVLQWhnQkVnUUlBUkFBR2xVSTdyX2lrZ1VTQVRJWUFEQzREemlPYTVnQnRfUHFNS2dCQUxnQkFzQUJBTkVCajhMMUtGd2xva0RoQWVGNkZLNUhVcVZBNkFHNXR1LUVBb2dDSUlrRUFBQUFBQUFBQUFDZ0JBQ2hCUUFBQUFBQUFBQUFHaUF6T0dZMk5UWTBZak14WVRnME0ySTNPV0ZoWXprd05tUmlOakZrTm1Oak1DQUVLSVNpcHMwR1NBRlNCamsyT1dGa1pGb2NDZ05WVTBRUlZPT2xtOFNnRzBBYUExQklVQ0ZIQTNnTEpDaS1QMklGWlc1ZlVFaG92QlJ3QVhnQWlnRUhTQUY0QU1nQkFhb0JCd29ETURJeEVBTHlBU0l6T0dZMk5UWTBZak14WVRnME0ySTNPV0ZoWXprd05tUmlOakZrTm1Oak1GOHdrZ0lCTkpvQ0FBQUFBUF9fQVFBQV9fODA3YVJsQXdFQUFBIn0%3D&amp;utid=a792e09f-60eb-62c7-da53-9a0c553281db&amp;tm_stars=3&amp;client_id=skyscanner_app&amp;price_policy=2&amp;pre_redirect_id=55e710b5-03aa-d106-8220-93bcd1b1fe5d&amp;tm_city_code&amp;max_price=3600&amp;guests=1&amp;request_id=55e710b5-03aa-d106-8220-93bcd1b1fe5d&amp;tm_country_code=PH</t>
  </si>
  <si>
    <t>9.57621, 123.8239059</t>
  </si>
  <si>
    <t>Centro, Poblacion, Tubigon, Bohol, Central Visayas, 6329, Philippines</t>
  </si>
  <si>
    <t>Located within 22 miles of Chocolate Hills and 30 miles of Baclayon Church, Seeya Hotel provides rooms in Tubigon. Featuring a restaurant, the 3-star hotel has air-conditioned rooms with free WiFi.</t>
  </si>
  <si>
    <t>Bohol Shores</t>
  </si>
  <si>
    <t>https://www.google.com/maps/place/Alona+Vida+Beach+Hill+Resort/data=!4m11!3m10!1s0x33abadeeae277c17:0xcc5c228fec51892b!5m3!1s2026-03-01!4m1!1i2!8m2!3d9.5518334!4d123.7746844!16s%2Fg%2F11sdkc22ts!19sChIJF3wnru6tqzMRK4lR7I8iXMw?authuser=0&amp;hl=en&amp;rclk=1</t>
  </si>
  <si>
    <t>9.5518334, 123.7746844</t>
  </si>
  <si>
    <t>Renes Place, Ester A. Lim Drive, Alona Beach, Tawala, Panglao, Bohol, Central Visayas, 6340, Philippines</t>
  </si>
  <si>
    <t>Alona Vida Beach Hill Resort</t>
  </si>
  <si>
    <t>www.skyscanner.com.ph/hotel_deeplink/4.0/PH/en-US/PHP/h_ad/205049607/2026-03-02/2026-03-03/hotel/hotel/hotels?legacy_provider_id=22&amp;rooms=1&amp;hb_data=IKXSqqn29Ks2STKJeoCIv6NeJtAIhEjD7DAzbYANSWcvssnQeXfpWsqiDdvWAaGhVXersqy02gZua9czk5R3OjyIAqGfmJdZV8XJ2fJniZVlIngQ4_HiuDQW2j7tu0cHlfeq2wsBvPYXKEt1FI7aFrhPTHPphpKAk5ef2VqNAuJoaKKecAh2heqbCgy2lZkhIovzT0-IiRwV4w7C0c7_nKtMMDR5-cSC_QyhCwroFwdOPFAHw1-zOF48mdbmBFFLAUF3BFdGYLlLX0--dzPSTX8abRDG2rqbfczpaYdVGI6xbGUf6A86CEc2STFpDRc9pzEG4AHarmfyAYsotrKvzYnVXb3Te2enpIZy-t-So5AuWe_7pxC3_HiDKA9GqEtSMCXcKlXGK45i_fl4OkpgXL-hctkPuGx1w2_jVwBljXU8&amp;q_datetime_utc=2026-03-01T23%3A20%3A33&amp;ticket_price=10852&amp;quote_id=4928490151614607492&amp;utid_state=1&amp;channel=iphone&amp;tm_place_name=Duljo&amp;deeplink_data=eyJmaWVsZHMiOnsic2lnbmF0dXJlIjoiOWU0MGIwNDc2NGU3MTAyNzU0MzE1YmUwYWRkMGE1NWYifSwidXJsIjoiaHR0cHM6Ly93d3cuYWdvZGEuY29tL3BhcnRuZXJzL3BhcnRuZXJzZWFyY2guYXNweD9jaWQ9MTg0NjM4MyZoaWQ9MjU0MTQ3MzkmY3VycmVuY3k9UEhQJmNoZWNraW49MjAyNi0wMy0wMiZjaGVja291dD0yMDI2LTAzLTAzJk51bWJlcm9mQWR1bHRzPTEmTnVtYmVyb2ZDaGlsZHJlbj0wJlJvb21zPTEmbWNpZD0yODg4OCZtYXN0ZXJSb29tSWQ9NDU3NDQxODM4Jm1wdD1lbWczYmxOaFlXdGFOVEJzTWk5RVZXZEtaRXBEUkdoV2NXSkNkREZoYVM5aE5ETklRMnBwWTBKa05XOTBWMmhFTlU5aFExUlJUV2hzYjAxWVIyMVhkbFJLY0M5Ukx6SlNUMGh6VW5Jd2MxYyZUb3RhbFByaWNlPTEwODUxLjkxJlRvdGFsVGF4PTEyNTQuMjMmVG90YWxGZWU9OTE2LjE1JlRvdGFsU3VyY2hhcmdlPTAmbWN1cj1QSFAifQ%3D%3D&amp;utid=463d214f-be37-a1d5-4b8f-67cb22902518&amp;tm_stars=5&amp;client_id=skyscanner_app&amp;redirect_delay=1000&amp;price_policy=2&amp;pre_redirect_id=0bca2354-d197-2b37-c876-782e7c2e604a&amp;tm_city_code&amp;max_price=10852&amp;guests=1&amp;request_id=0bca2354-d197-2b37-c876-782e7c2e604a&amp;tm_country_code=PH</t>
  </si>
  <si>
    <t>9.5881242, 123.7259521</t>
  </si>
  <si>
    <t>Moadto Strip, Poblacion - Doljo Road, Lag-itan, Doljo, Panglao, Bohol, Central Visayas, 6340, Philippines</t>
  </si>
  <si>
    <t>Modala Beach Resort</t>
  </si>
  <si>
    <t>www.skyscanner.com.ph/hotel_deeplink/4.0/PH/en-US/PHP/h_xp/205049607/2026-03-05/2026-03-06/hotel/hotel/hotels?legacy_provider_id=1&amp;rooms=1&amp;closed_user_group=mobile&amp;hb_data=ae5e5GUvCQacL_dvo2pL1AB7OXhemKlTErTtzrvMgHg-BNbrE-aW6Bk-adW970TP0wBfa2oi4TnTMMSJi6_t4HrfolqJ4KI-qzTWPB_jv_O0xsd4Uycl14nxAT-Z2qP1klWFBwVCFFD-hCh86LGEImNmK8R4CkKE3GMoBKDBKcUQbl701PqBmjqUXFwKqA6082LjHKHoXgi4zY_IHedKEa_7Wd5zWiFHxZQ4UoRBwWuQJoAk_b2V8HEWHa-sPdg3_9Y1ZJAeVNT2ZkdAuLjWg-xxSpE%3D&amp;q_datetime_utc=2026-03-05T12%3A21%3A06&amp;ticket_price=12363&amp;quote_id=348218475819673514&amp;utid_state=1&amp;channel=iphone&amp;price_without_closed_user_group=21317&amp;tm_place_name=Duljo&amp;deeplink_data=eyJmaWVsZHMiOnsic2lnbmF0dXJlIjoiYWIxMjAxYmI4MjkzMTgwMDFkOTU0Yzk5OGI3MTU5NzEifSwidXJsIjoiaHR0cHM6Ly93d3cuZXhwZWRpYS5jb20ucGgvSG90ZWwtU2VhcmNoP3RwaWQ9NjgmbXBlPTE3NzI3MTI4OTUmZW5kRGF0ZT0yMDI2LTAzLTA2JmFkdWx0cz0xJmxvY2FsZT1lbl9VUyZjaGlkPWQxMDcyMjAwLTliM2QtNGIxYi1iYjMwLTVhYTVjYzBmODMwNiZlYXBpZD00NjIzMCZtY3RjPTMmc3RhcnREYXRlPTIwMjYtMDMtMDUmbXBkPUdCUCZtcG49MzI2NTU3MDQ0JmN1cnJlbmN5PUdCUCZyYXRlcGxhbmlkPTQwMTg2NjA2MiZtcG09MjQmbXBwPTEmbXBvPUVDJnNlbGVjdGVkPTExNDQwNDM1NSZtcGI9MjguNTgmbXBxPTE0Mi45MSZtcGE9MTI5LjkyIn0%3D&amp;utid=0751f10c-aa62-a243-cf3f-1ecee807c295&amp;tm_stars=5&amp;client_id=skyscanner_app&amp;price_policy=2&amp;pre_redirect_id=0ca5309a-f7f3-3bae-c5c2-ee32126540d0&amp;tm_city_code&amp;max_price=12795&amp;guests=1&amp;request_id=0ca5309a-f7f3-3bae-c5c2-ee32126540d0&amp;tm_country_code=PH</t>
  </si>
  <si>
    <t>9.5486691, 123.7718336</t>
  </si>
  <si>
    <t>wifi, air_conditioning, non-smoking, internet_access, 24-hour_front_desk_service, smoking_areas, multilingual_staff, room_service, car_rental, desk, shower, luggage_storage, complimentary_bottled_water, bicycle_rental, horseback_riding, diving</t>
  </si>
  <si>
    <t>Modala Beach Resort is located in Panglao, 2.3 km from Libaong White Beach, 3 km from Bikini Beach and 7.1km from Alona Beach. The luxury and nice accommodation features a 24-hour front desk, a shuttle service, room service and free Wi-Fi. All units are equipped with air conditioning, a TV with cable channels, a kettle, a bidet, a hairdryer and a desk. At the hotel each room includes a wardrobe and a private bathroom.</t>
  </si>
  <si>
    <t>Alona Beach Side Inn</t>
  </si>
  <si>
    <t>www.skyscanner.com.ph/hotel_deeplink/4.0/PH/en-US/PHP/h_ad/203888522/2026-03-02/2026-03-03/hotel/hotel/hotels?legacy_provider_id=22&amp;rooms=1&amp;hb_data=wCtR0HZa3fY4otRENKBl6krBhHxl-FB-hFCQ1l2LNKMBaXwpv7-u46_46heKdwCzVajRFC2dyLB0C6EZD6c6FR4EnOg6gfC0myaaUD1sAxrI2DefgZGmKlU4WQwxoAF2eSq8nBSE8Zs3INYXqZqOpM9oUvDDxZheE1jodw3Ndqbxg8LhyFAzKyiouEO7I8anYpObACGdcQAuMF7KpHsU5lMlTxJd18HFLpynkct8ycGCmM-d8kXtKNIFtDjNKzkLEqrOHNvUEMW6GvcAWAj46-hgAUvK-uk4mkOnFAfeew3bL0I-imw9rP7aiD8cGgHmfxkSf5YYYV8dIYnAmBK0wKt3boHSI08qYSA8cGpM1wqhrVYkLp83ttE2qPRW3YriWVyzO2uGPjtZ1uQ4Uf1MugHCrXHDlnXZU1YOe4VBrDq3&amp;q_datetime_utc=2026-03-01T23%3A20%3A39&amp;ticket_price=1680&amp;quote_id=1977779966877730469&amp;utid_state=1&amp;channel=iphone&amp;tm_place_name=Bolod&amp;deeplink_data=eyJmaWVsZHMiOnsic2lnbmF0dXJlIjoiMDMwMDE0ODYwYTMxZWFlZGFjNjhlODE1ZTAyYmJkZTEifSwidXJsIjoiaHR0cHM6Ly93d3cuYWdvZGEuY29tL3BhcnRuZXJzL3BhcnRuZXJzZWFyY2guYXNweD9jaWQ9MTg0NjM4MyZoaWQ9MTAzMTUyNDAmY3VycmVuY3k9UEhQJmNoZWNraW49MjAyNi0wMy0wMiZjaGVja291dD0yMDI2LTAzLTAzJk51bWJlcm9mQWR1bHRzPTEmTnVtYmVyb2ZDaGlsZHJlbj0wJlJvb21zPTEmbWNpZD0zMDM4Jm1hc3RlclJvb21JZD0xMTYxODk3Mjc5Jm1wdD1UMDlrVUdaSmFtZFBkamR0ZHpOU1dEUkVObEV5YmtGck1qRjNMMVZXUkZWcVpWaDZiMVZWU0dSTWFtWXJZVmxLSzI1bFltRkRkRWxLVEdOMFNtUnhjV2RhT0dRNVUxbEJWbE5pWW10QlBUMCZUb3RhbFByaWNlPTE2ODAuMDAmVG90YWxUYXg9MC4wMCZUb3RhbEZlZT0wLjAwJlRvdGFsU3VyY2hhcmdlPTAmbWN1cj1QSFAifQ%3D%3D&amp;utid=f548e452-a01d-34f9-04a4-7e9b0074b4e5&amp;tm_stars=3&amp;client_id=skyscanner_app&amp;redirect_delay=1000&amp;price_policy=2&amp;pre_redirect_id=652226f3-ec15-ee4c-541b-6db8781d5bd1&amp;tm_city_code&amp;max_price=3805&amp;guests=1&amp;request_id=652226f3-ec15-ee4c-541b-6db8781d5bd1&amp;tm_country_code=PH</t>
  </si>
  <si>
    <t>9.5614112, 123.7999633</t>
  </si>
  <si>
    <t>Ecostay Panglao Resort Hotel</t>
  </si>
  <si>
    <t>www.skyscanner.com.ph/hotel_deeplink/4.0/PH/en-US/PHP/h_ad/116150119/2026-03-02/2026-03-03/hotel/hotel/hotels?legacy_provider_id=22&amp;rooms=1&amp;hb_data=2COj9919Z3t8FeG9w9f87IHK3Dw1CqpVI4wkOBG4moVMbHJGdGfzdOTmHXDvTk76lyQOI5GfCH7rlwo2_D_wZ-fjhhsVe6D-m0-jmFpocutb1IfAxQM95s0jHxsi9wB4ng5aKRA5zWBYz5IpLSZMSLY8vghaDpYsTncdAZ1zHXBb347ZmUYx1hI4QVxX6Y_HGsRG1RVfXLSS0OMUyhcZvXfnqblMaFsNPytvYMpItZwINsa_c5kno4sV8JM6LRkw7EyKUBTLm5kPG7mekbqiOaFlrKPvDnqi3P8XYw1NOPT90yVsL2aWVP2HCQxQF3Arik-hnOCAItn4ewJNBfuFUrtbYpOzVnriSDXaT8ne4e7wipUlv3YN_cUj0XMxSEzfNqRCtCHlmMaFxRtvbYyy3qHIsFl5edia4zlhxftbLmmq&amp;q_datetime_utc=2026-03-01T23%3A20%3A36&amp;ticket_price=2174&amp;quote_id=8113621433982145036&amp;utid_state=1&amp;channel=iphone&amp;tm_place_name=Taiwala&amp;deeplink_data=eyJmaWVsZHMiOnsic2lnbmF0dXJlIjoiNjc1YWY5Njc0ZDA5ZDY2MTBlMWE2MTQ4MTEzOTgwYjAifSwidXJsIjoiaHR0cHM6Ly93d3cuYWdvZGEuY29tL3BhcnRuZXJzL3BhcnRuZXJzZWFyY2guYXNweD9jaWQ9MTg0NjM4MyZoaWQ9MTg2OTg4JmN1cnJlbmN5PVBIUCZjaGVja2luPTIwMjYtMDMtMDImY2hlY2tvdXQ9MjAyNi0wMy0wMyZOdW1iZXJvZkFkdWx0cz0xJk51bWJlcm9mQ2hpbGRyZW49MCZSb29tcz0xJm1jaWQ9MzMyJm1hc3RlclJvb21JZD0zMzQ1MzEwJm1wdD1UbnBoTDNaellscHdSRTVpYVV0M1JrNXphVGt2VVRCb04zUkdXVmxEU1VaSFZGRjRiSEJPU210clpreEJkMUZpUmxabWNEUTRhM2xSTnpWdlpHWjJOMDR3VkdwYWNuVTFiMW9yUncmVG90YWxQcmljZT0yMTczLjk0JlRvdGFsVGF4PTM5Mi4wMiZUb3RhbEZlZT0wLjAwJlRvdGFsU3VyY2hhcmdlPTAmbWN1cj1QSFAifQ%3D%3D&amp;utid=fd1c9f18-5460-cce9-752c-93638ab723df&amp;tm_stars=3&amp;client_id=skyscanner_app&amp;redirect_delay=1000&amp;price_policy=2&amp;pre_redirect_id=c5ad542a-e1bf-d991-4246-a4499bdecf04&amp;tm_city_code&amp;max_price=4697&amp;guests=1&amp;request_id=c5ad542a-e1bf-d991-4246-a4499bdecf04&amp;tm_country_code=PH</t>
  </si>
  <si>
    <t>9.5482077, 123.7710973</t>
  </si>
  <si>
    <t>Lost Horison Beach Resort, Promenade, Alona Beach, Tawala, Panglao, Bohol, Central Visayas, 6340, Philippines</t>
  </si>
  <si>
    <t>Lost Horizon Beach Dive Resort</t>
  </si>
  <si>
    <t>www.skyscanner.com.ph/hotel_deeplink/4.0/PH/en-US/PHP/h_h1/116150119/2026-03-05/2026-03-06/hotel/hotel/hotels?legacy_provider_id=927111&amp;rooms=1&amp;closed_user_group=mobile&amp;hb_data=fmcpkjNyWIo5AP07uTg_A-qBu21t7sRvBMsGgU6hlX4wwqRNHnV-GXdrVuRRPYe4DYfnWINuy17esh416_aNTG5JoLqk908gep9YC1vtT2cCluXbvbxiDhRbZXLEE3hHCyU6MOGD7BOcAl8LCnRC3MsfjCFcsXIwXN3IQfrgacfS8_wRLY2FwX4fwIEM_0M86d9ZhnIdkJ12U8sKeoQpJ8DKwnAQmkpOLSsPGomxd4IOd4xVwttQBBFqjfi7xhxPqu1xBwxGz6QgQqDkeS3_dJjS_kg%3D&amp;q_datetime_utc=2026-03-05T12%3A21%3A08&amp;ticket_price=4695&amp;quote_id=988078515870013602&amp;utid_state=1&amp;channel=iphone&amp;price_without_closed_user_group=4995&amp;tm_place_name=Taiwala&amp;deeplink_data=eyJmaWVsZHMiOnsic2lnbmF0dXJlIjoiNWMwN2IzNTNkNzliMzE4ZjMwY2I0ZjgzODhkNWI1MmYifSwidXJsIjoiaHR0cHM6Ly9waC5ob3RlbHMuY29tL0hvdGVsLVNlYXJjaD90cGlkPTMyMTQmbXBlPTE3NzI3MTI4OTQmZW5kRGF0ZT0yMDI2LTAzLTA2JmFkdWx0cz0xJmxvY2FsZT1lbl9QSCZjaGlkPWI0NGI3Y2I1LTY4NjgtNDMzOC05ZWU2LTgwZTQ1OTY4MmVlNCZlYXBpZD00NCZtY3RjPTMmc3RhcnREYXRlPTIwMjYtMDMtMDUmbXBkPVBIUCZtcG49MjAxNzE2MjcxJmN1cnJlbmN5PVBIUCZyYXRlcGxhbmlkPTM5OTM5MjI4NSZtcG09MjQmbXBwPTEmbXBvPUVDJnNlbGVjdGVkPTE2MzgxNTY4Jm1wYj01MDMuMDQmbXBxPTQxOTEuOTYmbXBhPTQxOTEuOTYifQ%3D%3D&amp;utid=1d0520bf-bae2-9032-645f-85d962ecb6aa&amp;tm_stars=3&amp;client_id=skyscanner_app&amp;price_policy=2&amp;pre_redirect_id=7788a9f4-6bcd-aef0-9049-397e091922b2&amp;tm_city_code&amp;max_price=4695&amp;guests=1&amp;request_id=7788a9f4-6bcd-aef0-9049-397e091922b2&amp;tm_country_code=PH</t>
  </si>
  <si>
    <t>9.5487095, 123.7730751</t>
  </si>
  <si>
    <t>Located on the beach, Lost Horizon Beach Dive Resort is in Danao, a neighborhood in Panglao. Travelers eager for a bit of culture can stop by Bohol National Museum, while those wishing to experience the area's natural beauty can explore Alona Beach and Danao Beach. White Beach and Dumaluan Beach are two other places to visit that come recommended. With snorkeling and fishing nearby, you'll find plenty of adventures in the water. 
Beachfront, with outdoor poolAt Lost Horizon Beach Dive Resort, relax by an outdoor pool or hit the beach where you can enjoy scuba diving. Housekeeping is available on request. Lost Horizon Beach Dive Resort offers 33 accommodations with minibars and safes. Beds feature memory foam mattresses. Cable television is provided. Bathrooms include showers and hair dryers. Guests can surf the web using the complimentary wireless Internet access. Housekeeping is provided on request.  An outdoor pool and a children's pool are on site.  The recreational activities listed below are available either on site or nearby; fees may apply.</t>
  </si>
  <si>
    <t>Pyramid Beach Resort</t>
  </si>
  <si>
    <t>www.skyscanner.com.ph/hotel_deeplink/4.0/PH/en-US/PHP/h_ad/213078725/2026-03-02/2026-03-03/hotel/hotel/hotels?legacy_provider_id=22&amp;rooms=1&amp;hb_data=-MafSmPiCNur1wLINMUHlCG7KRwYgUXWlBguIaaNy2cit0CB0krFcGmMmDoTHea3utWtoAfGa3S3l5YcMNH4j4OU9-_4DyqAedZdx3xY8-_hfpomoMV1zRVQAXiIUZ6v36osRCe5VurgRk4Uv-Ki9e2OgTegMO0IS7PlZynT-xY9fR0p031FYV_A6lRvOoqKvj_-LGgde9nG9XWfhdOgZ-P11m-wjvh1qMebnDA5e7LGQbxgaLixCcKCVyj59UmhSyl5TsG0Xj_QdRRWGvsRoE2K5476q519cO3QW06gRZb6UFbHLPK76SAfCYwr6ws-7dx4vWwS3qBrKCJFkmpzicCBUjlUeAp51drtAOyfk5_rdQiWGKnE1VWx94bBHiF115xMyeEa0IYCQXOL-Dkp2oy77mh4unDjMg3Iyzkgpije&amp;q_datetime_utc=2026-03-01T23%3A20%3A39&amp;ticket_price=1986&amp;quote_id=-8699590335703682144&amp;utid_state=1&amp;channel=iphone&amp;tm_place_name=Taporok&amp;deeplink_data=eyJmaWVsZHMiOnsic2lnbmF0dXJlIjoiNGIzYjRjMTFjMGY4MWU4ZTkxOTZiMDc3OGE4YTM1NDMifSwidXJsIjoiaHR0cHM6Ly93d3cuYWdvZGEuY29tL3BhcnRuZXJzL3BhcnRuZXJzZWFyY2guYXNweD9jaWQ9MTg0NjM4MyZoaWQ9MzM0MjY0NjYmY3VycmVuY3k9UEhQJmNoZWNraW49MjAyNi0wMy0wMiZjaGVja291dD0yMDI2LTAzLTAzJk51bWJlcm9mQWR1bHRzPTEmTnVtYmVyb2ZDaGlsZHJlbj0wJlJvb21zPTEmbWNpZD0zMzImbWFzdGVyUm9vbUlkPTU0MjcwMjc3OSZtcHQ9U25KMGFYbG1kbVpwWlZWTUwxWmxaa1ZGTkdreVZYTTJNRTFVZVZKalIzVTNSM0ZwWW1oT1dEQjVORWw1YlUwcmRHUXhVMWd4YjFSMk1EQlFOeXRpVFVSR1QxVTRUMDlDWlhadGQwNVFOMDgmVG90YWxQcmljZT0xOTg1LjkzJlRvdGFsVGF4PTIzMC4xNyZUb3RhbEZlZT0xNjcuMDImVG90YWxTdXJjaGFyZ2U9MCZtY3VyPVBIUCJ9&amp;utid=37f2d67e-89a6-368f-fa3d-bd6f48a74031&amp;tm_stars=2&amp;client_id=skyscanner_app&amp;redirect_delay=1000&amp;price_policy=2&amp;pre_redirect_id=217f4a64-9830-a529-3172-cfb98688680a&amp;tm_city_code&amp;max_price=3658&amp;guests=1&amp;request_id=217f4a64-9830-a529-3172-cfb98688680a&amp;tm_country_code=PH</t>
  </si>
  <si>
    <t>9.5572821, 123.7569566</t>
  </si>
  <si>
    <t>Chemin, Niño Darong, Danao, Panglao, Bohol, Central Visayas, 6340, Philippines</t>
  </si>
  <si>
    <t>Adela resort panglao</t>
  </si>
  <si>
    <t>www.skyscanner.com.ph/hotel_deeplink/4.0/PH/en-US/PHP/h_kl/131920146/2026-03-02/2026-03-03/hotel/hotel/hotels?legacy_provider_id=927243&amp;rooms=1&amp;closed_user_group=mobile&amp;hb_data=kVqYEd42Lwp16pnuJ9APBTwitRymxhwD5i5puAfRA4R4oMYFn4KeBEtazMe9IBe4d1Z_vFdEBpUlnZKO65hniLb3kDsHZlzVg-6IAwo09v95FWBoB5zdA6fNFdgoA4VNcou0PSTjxoYLGk7mh6g7p-jhdlR1FiDJsjnhr8e6Rjlz91u9uYpMNtkKh9_KhVBDkD6Bq94k8U_drDfKGlrXsTKedtuNe197gqq3l2Hp8XLQKYi3z11K809_FYOsDcdeiPGDKG-QTA9HfiAjTjWH3GOVw9T812aniMEnU4eIwRiAB2Q4mb4ocz9UM81thDc6_AiuSrqAxJBFFZLQVgRfh5ZVWhcWO5GUcXGOjPkF26Y4WWAxx_DGudw69n-mahlFRM8Clif-8Iw7nSDVXemOpEpJS36HvTLcV6ohXShMXQ%3D%3D&amp;q_datetime_utc=2026-03-01T23%3A20%3A45&amp;ticket_price=4481&amp;quote_id=3032724400733251715&amp;utid_state=1&amp;channel=iphone&amp;price_without_closed_user_group=6067&amp;tm_place_name=Taiwala&amp;deeplink_data=eyJmaWVsZHMiOnsic2lnbmF0dXJlIjoiOTg4MDcxZmUxYTU2YmI2OTI3YTAyNTE3NDkzYmE3NWQifSwidXJsIjoiaHR0cHM6Ly9hcGkua2xrdGVjaC5jb20vdjEvaG90ZWxtc2UvZGVlcGxpbmsvZW4tVVMvaG90ZWxzL2RldGFpbC80MzIwNzYvP19jdXJyZW5jeT1QSFAmYWR1bHRfbnVtPTEmYWlkPTI3ODIwJmFycml2YWxfZmVlcz0wJmNoZWNrX2luPTIwMjYtMDMtMDImY2hlY2tfb3V0PTIwMjYtMDMtMDMmY2hpbGRfbnVtPTAmY2xpY2tfY3VycmVuY3k9UEhQJmNsaWNrX3ByaWNlX3RvdGFsPTQ0ODAuNTAwJmtsY19sMT1NU0Uma2xjX2wyPVNreXNjYW5uZXImbGFuZ3VhZ2U9ZW4tVVMmbXNlX3RyYWNlX2lkPWIwNWE3YTcmcHJpY2VfdG90YWw9UEhQLTQ0ODAuNTAwJnByaWNlX3R5cGU9SW5ib3VuZC1kZXNrdG9wJnJhdGVfa2V5PTIwNzM4OTgzOSZyb29tX251bT0xJnV0bV9jYW1wYWlnbj0yNzgyMCZ1dG1fY29udGVudD1QSFAmdXRtX21lZGl1bT1TS1lTQ0FOTkVSJnV0bV9zb3VyY2U9TVNFJnV0bV90ZXJtPTQzMjA3NiZkZXZpY2U9MiZwYXJ0bmVyX21lbWJlcj0wIn0%3D&amp;utid=5dfb92e6-8ed0-f752-7d58-17b0d7ef1bcf&amp;tm_stars=3&amp;client_id=skyscanner_app&amp;redirect_delay=1000&amp;price_policy=2&amp;pre_redirect_id=bb406faf-1aef-9e2b-aca3-9c3d31c12d9e&amp;tm_city_code&amp;max_price=4550&amp;guests=1&amp;request_id=bb406faf-1aef-9e2b-aca3-9c3d31c12d9e&amp;tm_country_code=PH</t>
  </si>
  <si>
    <t>9.5524019, 123.773837</t>
  </si>
  <si>
    <t>Ester A. Lim Drive, Alona Beach, Tawala, Panglao, Bohol, Central Visayas, 6340, Philippines</t>
  </si>
  <si>
    <t>Panglao Regents Park Resort</t>
  </si>
  <si>
    <t>www.skyscanner.com.ph/hotel_deeplink/4.0/PH/en-US/PHP/h_ad/131920146/2026-03-05/2026-03-06/hotel/hotel/hotels?legacy_provider_id=22&amp;rooms=1&amp;closed_user_group=general&amp;hb_data=aHMutjoVnrRkpH4bKWQnYDXKBmJCJpFcdbE8ltuRE7P_IHPzaYUS0L7GGhBNLT1bNoUO1lR5odvaZ8hEMx6yCHDKvB3I0IX_aWzCcRSNNI1XjuY3_MuC6ytt46Pt22WzupEv4WOUMEOF2O1lgJtfDaIkS3Pin8s7OAzEzzjMz-LXOo9EwexmLuE4AZsGXruHp6ERCxnsLxqoRxxFyfZ-lVYH1jAHJni913L5UKxQM9gpsxVMntO2SEWXQhXcdf4t1a43uHhTOzpyFKxamF_8nkiFUuQ1y-CsKfgDzxeaxFknpQ7AATj71CtWlav-Mo2cRwwrjZUBQh2y0nlS8Vca1FRXxv7CS7Imajw15uXhuUUiDtKok_WwL9Wclmi0U51AqqwvpFMginhTLcLfT9RBdqJb80AUZ7ieNCi54Cd_WUHA&amp;q_datetime_utc=2026-03-05T12%3A21%3A09&amp;ticket_price=2652&amp;quote_id=-7470621474470416863&amp;utid_state=1&amp;channel=iphone&amp;price_without_closed_user_group=3298&amp;tm_place_name=Taiwala&amp;deeplink_data=eyJmaWVsZHMiOnsic2lnbmF0dXJlIjoiYzlmOGNiZGZmNjA5ZTRkY2Y1NWExMzk3NTBiNjc2MTIifSwidXJsIjoiaHR0cHM6Ly93d3cuYWdvZGEuY29tL3BhcnRuZXJzL3BhcnRuZXJzZWFyY2guYXNweD9jaWQ9MTg0NjM4MyZoaWQ9MjQwMDY4JmN1cnJlbmN5PVBIUCZjaGVja2luPTIwMjYtMDMtMDUmY2hlY2tvdXQ9MjAyNi0wMy0wNiZOdW1iZXJvZkFkdWx0cz0xJk51bWJlcm9mQ2hpbGRyZW49MCZSb29tcz0xJm1jaWQ9MjgwMjUmbWFzdGVyUm9vbUlkPTQ3MjIyMTQ4MiZtcHQ9Um1weVltNTNSakp4WW5WQlpUZFpkSEV3YTFBdk5pc3dlSEozUlhOTFJYTnhiV1ZQVFU5Q1kxRmlXbk5UYjBKNmNUZGpSVGwyTVhRcllqRmtTRVpXT1VoYUwxbDFhV2d4VEZGQ1NWZEJQVDAmVG90YWxQcmljZT0yNjUyLjQ2JlRvdGFsVGF4PTI4NC4yMCZUb3RhbEZlZT0wLjAwJlRvdGFsU3VyY2hhcmdlPTAmbWN1cj1QSFAifQ%3D%3D&amp;utid=1e4eacbb-f222-65b3-3190-5d4bff2d7e9c&amp;tm_stars=3&amp;client_id=skyscanner_app&amp;price_policy=2&amp;pre_redirect_id=8ff8d9d9-8fda-2e14-01ca-9bcfbc066a99&amp;tm_city_code&amp;max_price=5099&amp;guests=1&amp;request_id=8ff8d9d9-8fda-2e14-01ca-9bcfbc066a99&amp;tm_country_code=PH</t>
  </si>
  <si>
    <t>9.7841909, 124.1499035</t>
  </si>
  <si>
    <t>Batuan</t>
  </si>
  <si>
    <t>A 7-minute walk from Alona Beach, Panglao Regents Park Resort has a large outdoor pool and restaurant. It features free Wi-Fi in the common areas and free private parking for guests.</t>
  </si>
  <si>
    <t>The Soul Center</t>
  </si>
  <si>
    <t>www.skyscanner.com.ph/hotel_deeplink/4.0/PH/en-US/PHP/h_bc/200546488/2026-03-02/2026-03-03/hotel/hotel/hotels?legacy_provider_id=13&amp;rooms=1&amp;hb_data=WRCyb07DkBqFWsATSi_eHdLcWcp-K6e2xDrV8Ve-g3XTzpYBTvymUwODfz0y3mmzUuYCATNtT8I6_aIqloSWfBf9iebSzclESAFOWctVcLVleBx-z05BaleKUYPSYftSImQOcGEHOKZXrUKJXV-UvYNy0I351YfkgrMMOV8sPDJb0Nud6fgZIUoXLxtmdUh4agiu6KYvx5l9UbQpVtQjuVhfhGHRyuTn73zQ7oyj9HBrFTj_SVEvms-xZSPMwnRSEfC9ENXLN5OHIKS63lVMNouMmzshUlAI2jI_gYFR_3NVjrVdPbo2Feo2dFJ_iAmDQzWZnoinbUJ3BFl9vEIPzN3CtIpmWu8QRy61xOgjrw2-i73BzBzd9LcKQl5tXxNdJoslh2tPUZ1OATaIksYIShtMNs2xKF8BN_QjmkqmlutNOIj8VoU%3D&amp;q_datetime_utc=2026-03-01T23%3A20%3A49&amp;ticket_price=4809&amp;quote_id=-134627682025125047&amp;utid_state=1&amp;channel=iphone&amp;tm_place_name=Taiwala&amp;deeplink_data=eyJmaWVsZHMiOnsic2lnbmF0dXJlIjoiNWM2YzRmMWIzZDk3N2UxNWMxZjg1NTQ2ZjQwYjEzZTgiLCJibG9ja19pZCI6InYxX0NnRXRFTXdDR2lnS0hUSXdNall0TURNdE1ESlVNREE2TURBNk1EQXVNREF3S3pBM09qQXdFQUVZM3dFb0FUZ0JJZ0lJQVE9PV9DaW9JcnRxc3F3RVFBaGpnZzRYSkFTQ2VCQ2lnOCtNQ01BSktEVE0yTlVReE1EQlFYekV3TUZCUW1BVVNCZ2dCSWdJTWJCb0VLQUl3QVNJRUNBSVlBZz09In19&amp;utid=e5c8b260-d573-fbbf-85c1-2efc59ac5745&amp;tm_stars=4&amp;client_id=skyscanner_app&amp;redirect_delay=1000&amp;price_policy=2&amp;pre_redirect_id=c97c1046-dd3b-d0d2-6108-6006b70d3f9f&amp;tm_city_code&amp;max_price=6408&amp;guests=1&amp;request_id=c97c1046-dd3b-d0d2-6108-6006b70d3f9f&amp;tm_country_code=PH</t>
  </si>
  <si>
    <t>9.5529537, 123.7863464</t>
  </si>
  <si>
    <t>Tawala, Panglao, Bohol, Central Visayas, 6340, Philippines</t>
  </si>
  <si>
    <t>Marina Point Bay Resort</t>
  </si>
  <si>
    <t>www.skyscanner.com.ph/hotel_deeplink/4.0/PH/en-US/PHP/h_kl/204132495/2026-03-02/2026-03-03/hotel/hotel/hotels?legacy_provider_id=927243&amp;rooms=1&amp;closed_user_group=mobile&amp;hb_data=WMhpj8dtujVdKm0ieBuTtqD4qXXQZn0QvX__hkFswOFDio6L8yiDM_GGXNW3nYPiDTDYSKkGi_i86WYPZIbXIFXtU1itUQ7MWI10zEfutdyv38aMX_O28H3v_mCpy7meWd2vhE-HCYlo1f6DKz1jcz4447zwDLEF76ReTKMLxfLQtVi0VblQDgowEuZUBT0kD68C_eamH-ITofdugUtad9I98a3-j-PZKvWd-yUDLKiBTcX5Xzt9zTxbPae180IDZXyz9xNq_HQESDdydsL0ynV-_z-P4DF9LEhDzDLGksiPGg-6Dyn99G5kZ6izvHNO7I_PntNkB92FbuJoB7L3Bmbk_NmiFvlFArffOPpeuFeWQIhULWhEKI8NSgRJb5DHr6bGDgr8q82PXoPx3j2myQyymREviJDyOAomcdjCvA%3D%3D&amp;q_datetime_utc=2026-03-01T23%3A20%3A51&amp;ticket_price=8496&amp;quote_id=-5278781523080645675&amp;utid_state=1&amp;channel=iphone&amp;price_without_closed_user_group=14276&amp;tm_place_name=Taiwala&amp;deeplink_data=eyJmaWVsZHMiOnsic2lnbmF0dXJlIjoiZDJkN2E1YjY4Y2FjNmZjYTViODU4YTRiYThhNzU3MTUifSwidXJsIjoiaHR0cHM6Ly9hcGkua2xrdGVjaC5jb20vdjEvaG90ZWxtc2UvZGVlcGxpbmsvZW4tVVMvaG90ZWxzL2RldGFpbC81NTQzODEvP19jdXJyZW5jeT1QSFAmYWR1bHRfbnVtPTEmYWlkPTI3ODIwJmFycml2YWxfZmVlcz0wJmNoZWNrX2luPTIwMjYtMDMtMDImY2hlY2tfb3V0PTIwMjYtMDMtMDMmY2hpbGRfbnVtPTAmY2xpY2tfY3VycmVuY3k9UEhQJmNsaWNrX3ByaWNlX3RvdGFsPTg0OTUuOTAwJmtsY19sMT1NU0Uma2xjX2wyPVNreXNjYW5uZXImbGFuZ3VhZ2U9ZW4tVVMmbXNlX3RyYWNlX2lkPWFlNjE0YTImcHJpY2VfdG90YWw9UEhQLTg0OTUuOTAwJnByaWNlX3R5cGU9SW5ib3VuZC1kZXNrdG9wJnJhdGVfa2V5PTI5NDMwMTI0OSZyb29tX251bT0xJnV0bV9jYW1wYWlnbj0yNzgyMCZ1dG1fY29udGVudD1QSFAmdXRtX21lZGl1bT1TS1lTQ0FOTkVSJnV0bV9zb3VyY2U9TVNFJnV0bV90ZXJtPTU1NDM4MSZkZXZpY2U9MiZwYXJ0bmVyX21lbWJlcj0wIn0%3D&amp;utid=0bc2d09f-a0ee-00f9-e3e5-4b8d4d0669af&amp;tm_stars=5&amp;client_id=skyscanner_app&amp;redirect_delay=1000&amp;price_policy=2&amp;pre_redirect_id=d37b9f34-5a93-4770-c342-84ea61ee7204&amp;tm_city_code&amp;max_price=11743&amp;guests=1&amp;request_id=d37b9f34-5a93-4770-c342-84ea61ee7204&amp;tm_country_code=PH</t>
  </si>
  <si>
    <t>9.5511095, 123.7741902</t>
  </si>
  <si>
    <t>Convention Center, Ester A. Lim Drive, Alona Beach, Tawala, Panglao, Bohol, Central Visayas, 6340, Philippines</t>
  </si>
  <si>
    <t>Henann Tawala Resort</t>
  </si>
  <si>
    <t>www.skyscanner.com.ph/hotel_deeplink/4.0/PH/en-US/PHP/h_fd/204132495/2026-03-05/2026-03-06/hotel/hotel/hotels?legacy_provider_id=927050&amp;rooms=1&amp;closed_user_group=general&amp;hb_data=4qKGCsw06fmvxcMZehKELxe3nccbEkABexnuDQZq3PST_3mOAPWcc4wkZUBTp_TC7xWnCNsFi5SUtG-GNM9YSNAnNmu3-FtZLjP2fbC3JFsw_FYZns22SGrzSP0-u7558cgnk49tchkJu00HXYDXuk-F3nPnz6tS92DqnJnU-I0BtSO6JJFmdohm-aoVbf0DsgXan8bWvHffcoCjDh_D5ZTjwiGY0q5oAsdrDxDZ3gzRoxyp2NgZMt9KdgElE3tOgzigllzAA_mf3EUVEyOwkKrvkxZWwKCub_oCAC3cv-uaswNsCGKjsIZ8lBhrwNVACbwtMUfkQmJ1w1yxaDBmVoVYIZVWd2d6JbaZ-4yTTu8VZuMK7-7h1iFJPdbYBNoQMvxvRqu81_WrUPoCvGDyTjKD9N-RfD758FsvN24LvZXkVg%3D%3D&amp;q_datetime_utc=2026-03-05T12%3A21%3A09&amp;ticket_price=10970&amp;quote_id=-90383097508893034&amp;utid_state=1&amp;channel=iphone&amp;price_without_closed_user_group=21067&amp;tm_place_name=Taiwala&amp;deeplink_data=eyJmaWVsZHMiOnsic2lnbmF0dXJlIjoiYzM2MGJkOWFiMjViNDc5Yjk3ZDdjZDk2MTY4ZDNkYzcifSwidXJsIjoiaHR0cHM6Ly9kZWFscy52aW8uY29tP3NpZz0yOGUwOTNhNDRkNjMwMzE2Y2U5M2M3MTljNzIyM2ZhYTcwNDgwYmJiMWI3YWFiNWM4Y2VkYmJkNjNhMWRhMzg1MzEzNjMyMzQzMDM4MzUzNzMyMzMmc2lnLWlzcz1tZXRhJnR1cmw9aHR0cHMlM0ElMkYlMkZ2aW8uY29tJTJGSG90ZWwlMkZTZWFyY2glM0ZjaGVja0luJTNEMjAyNi0wMy0wNSUyNmNoZWNrT3V0JTNEMjAyNi0wMy0wNiUyNmN1cnJlbmN5JTNEUEhQJTI2ZXB2JTNETVM0eSUyNmVzZCUzRDFvRHVBajZmSUQtVkNGRWxWc1dFSU1zM1VYaDhkWG9SS2tjbWYzdmF5OHBKTGx0MHhaRjJVUVRyRy1VWU5aRC1YLTVyd29aLUtIczFZRUlJNWs4am5nbGlOQXB1VURYc1hXT3RnUE96S2VVRThQaFZlNllzaWhVJTI1M0QlMjZmb3JjZUN1cnJlbmN5Q2hhbmdlJTNEMSUyNmZvcmNlTGFuZ3VhZ2VDaGFuZ2UlM0QxJTI2aG90ZWxJZCUzRDI5MDQzMDk2JTI2bGFiZWwlM0RzcmMlMjUzRHNreXNjYW5uZXIlMjUyNnVjb3VudHJ5JTI1M0RQSCUyNTI2dWRldmljZSUyNTNEbW9iaWxlJTI1MjZob3RlbCUyNTNEMjkwNDMwOTYlMjUyNmRheSUyNTNENSUyNTI2bW9udGglMjUzRDAzJTI1MjZ5ZWFyJTI1M0QyMDI2JTI1MjZsb3MlMjUzRDElMjUyNm9mZmVyaWQlMjUzRG9Ia1ZucHVpblhfWSUyNTI2cHJpY2UlMjUzRDEwOTcwLjQyJTI1MjZjdXJyZW5jeSUyNTNEUEhQJTI1MjZ1c2VybGFuZyUyNTNEZW4lMjUyNl90aCUyNTNEOGQ5NGJhNTliOGNjYTBjYzMwZjhlYmQ2Y2M1N2MzZDA3YmMwODA4NmNkYjMxMTZmJTI1MjZkdHMlMjUzRDE3NzI3MTI4OTglMjUyNm9sdXQlMjUzRDE3NzI3MTI4OTUlMjUyNmNhblBheUxhdGVyJTI1M0RmYWxzZSUyNTI2cmVxdWVzdFVzZXJHcm91cCUyNTNEJTI1MjZvZmZlclVzZXJHcm91cCUyNTNEcHVibGljJTI2bGFuZyUzRGVuJTI2b3RpJTNERUJKazJWMVQzc1ElMjZwcmVmZXJyZWRSYXRlJTNEMTA5NzAuNDIlMjZwcm9maWxlJTNEcjJkMm03M2tuOCUyNnJvb21zJTNEMSUyNnVzZXJDb3VudHJ5JTNEUEglMjZ1dG1fY2FtcGFpZ24lM0Rza3lzY2FubmVyJTI2dXRtX21lZGl1bSUzRGNwYyUyNnV0bV9zb3VyY2UlM0Rza3lzY2FubmVyIn0%3D&amp;utid=046ea2a8-fa58-20d8-aa7b-04361c67910f&amp;tm_stars=5&amp;client_id=skyscanner_app&amp;price_policy=2&amp;pre_redirect_id=90945feb-f5de-0594-1e83-3d4a5e2b3456&amp;tm_city_code&amp;max_price=10970&amp;guests=1&amp;request_id=90945feb-f5de-0594-1e83-3d4a5e2b3456&amp;tm_country_code=PH</t>
  </si>
  <si>
    <t>9.583204, 123.7375854</t>
  </si>
  <si>
    <t>When you stay at Henann Tawala Resort in Panglao, you'll be on the beach and 12 minutes by foot from Alona Beach. This beach hotel is 4.7 mi (7.6 km) from Virgin Island and 2 mi (3.2 km) from Danao Beach.
Take advantage of recreation opportunities such as an outdoor pool, or other amenities including complimentary wireless Internet access and concierge services.
Enjoy a meal at the restaurant, or stay in and take advantage of the hotel's room service (during limited hours). Relax with your favorite drink at the bar/lounge or the poolside bar. A complimentary full breakfast is served daily from 6:00 AM to 10:00 AM.
Featured amenities include a 24-hour front desk, luggage storage, and laundry facilities. Guests may use a roundtrip airport shuttle for a surcharge, and free self parking is available onsite.
Make yourself at home in one of the 210 air-conditioned rooms featuring flat-screen televisions. Cable television is provided for your entertainment. Private bathrooms with showers feature rainfall showerheads and complimentary toiletries. Conveniences include phones, as well as safes and complimentary bottled water.</t>
  </si>
  <si>
    <t>8 Plus Beach Resort</t>
  </si>
  <si>
    <t>https://www.google.com/maps/place/Bathala+Resort/data=!4m11!3m10!1s0x33abad46d56481b3:0x2dcbd65e180e10ad!5m3!1s2026-03-01!4m1!1i2!8m2!3d9.5497713!4d123.7683181!16s%2Fg%2F11k3knzc_j!19sChIJs4Fk1UatqzMRrRAOGF7Wyy0?authuser=0&amp;hl=en&amp;rclk=1</t>
  </si>
  <si>
    <t>9.5497713, 123.7683181</t>
  </si>
  <si>
    <t>Bathala Resort, Anos Fonacier Circumferential Road, Niño Darong, Danao, Panglao, Bohol, Central Visayas, 6340, Philippines</t>
  </si>
  <si>
    <t xml:space="preserve"> Villa</t>
  </si>
  <si>
    <t>Bathala Resort</t>
  </si>
  <si>
    <t>www.skyscanner.com.ph/hotel_deeplink/4.0/PH/en-US/PHP/h_ad/212749399/2026-03-02/2026-03-03/hotel/hotel/hotels?legacy_provider_id=22&amp;rooms=1&amp;hb_data=hjGxjFMWnE6nn8f91PjRgtHlIQqvs26IULjTkLWYWorLaNkY4cHXpgnQZRDdo5Mso6ABOJJBg779eltq2uV4YiGnwu6wZSbiHafMVdVRg-BW0YJJu5jPixEmbnlG2gStUFJRO-GhJwFD1dzgKfoxSHnX54-miJctFObL82Rm8xcNkiAFEmlg1wseoKjnC_OJnrehliaz_3uIEDNFcWlOdC-WHNuq9Si-mCnwb0koHSgaRTpAuk3LTuzAe3qCyEjMvruW4nmmeg3xqhWYtz_WFlec2Kvv_5JL4DicsIg_hUvzLiqlRbXQFwMEgBXudktdKeGW8EGV_bZE2FGjEKfLYIG3k6HGZh7Wy6BQ833NOfzcJMBaSTlj_5H5U5kwRJxtatOe85M4844ksoJHjWEyZYTNgL57LgX4NRPiWvXKb8S6&amp;q_datetime_utc=2026-03-01T23%3A20%3A54&amp;ticket_price=3895&amp;quote_id=-3070165527021172401&amp;utid_state=1&amp;channel=iphone&amp;tm_place_name=Guindulman&amp;deeplink_data=eyJmaWVsZHMiOnsic2lnbmF0dXJlIjoiODIyN2NhMjNmNzgxMWJlYzZlOTA1MDgzYzQzMzY4OWUifSwidXJsIjoiaHR0cHM6Ly93d3cuYWdvZGEuY29tL3BhcnRuZXJzL3BhcnRuZXJzZWFyY2guYXNweD9jaWQ9MTg0NjM4MyZoaWQ9MzQ0MDM4MjMmY3VycmVuY3k9UEhQJmNoZWNraW49MjAyNi0wMy0wMiZjaGVja291dD0yMDI2LTAzLTAzJk51bWJlcm9mQWR1bHRzPTEmTnVtYmVyb2ZDaGlsZHJlbj0wJlJvb21zPTEmbWNpZD0zMzImbWFzdGVyUm9vbUlkPTU2Nzk2NDQ2MyZtcHQ9YVdoTmJXUXJSbW8wVDJaQ2NVNU5SRlo1TDFKTlNIaEhObEZwTlRaTFVuWmpkbEYyZEdrelVuSkhjWHBoY25odFprcG5iVFZQTVhONFQxQlVaMFE1TlM5MGRFaDZWMjlzZVM5S1dHdHRSVk0mVG90YWxQcmljZT0zODk1LjI1JlRvdGFsVGF4PTQ1MC4zNyZUb3RhbEZlZT0zMjguNjgmVG90YWxTdXJjaGFyZ2U9MCZtY3VyPVBIUCJ9&amp;utid=cbd3c013-dfaa-a4c6-a494-79bc573d85a5&amp;tm_stars=0&amp;client_id=skyscanner_app&amp;redirect_delay=1000&amp;price_policy=2&amp;pre_redirect_id=f7fae1c5-2420-ca49-6c76-f4208498b9c8&amp;tm_city_code&amp;max_price=5525&amp;guests=1&amp;request_id=f7fae1c5-2420-ca49-6c76-f4208498b9c8&amp;tm_country_code=PH</t>
  </si>
  <si>
    <t>9.7269492, 124.5333868</t>
  </si>
  <si>
    <t>Guindulman</t>
  </si>
  <si>
    <t>With a stay at Bathala Resort in Panglao (Danao), you'll be within a 5-minute drive of Alona Beach and Danao Beach. This resort is 3.8 mi (6.1 km) from Doljo Beach and 4 mi (6.5 km) from Dumaluan Beach.
Take advantage of recreation opportunities including an attached winery and an outdoor pool. Additional amenities at this resort include complimentary wireless internet access, a banquet hall, and lifeguards on site.
Enjoy a meal at the restaurant, or stay in and take advantage of the resort's room service (during limited hours). Unwind at the end of the day with a drink at the bar/lounge or the poolside bar. Local cuisine breakfasts are available daily from 7:30 AM to 10:30 AM for a fee.
The front desk is staffed during limited hours. Free self parking is available onsite.
Make yourself at home in one of the 28 air-conditioned rooms featuring minibars and flat-screen televisions. Rooms have private patios. Complimentary wireless internet access keeps you connected, and cable programming is available for your entertainment. Bathrooms feature showers with rainfall showerheads and complimentary toiletries.</t>
  </si>
  <si>
    <t>Parklane Bohol Resort and Spa</t>
  </si>
  <si>
    <t>www.skyscanner.com.ph/hotel_deeplink/4.0/PH/en-US/PHP/h_ad/130424049/2026-03-02/2026-03-03/hotel/hotel/hotels?legacy_provider_id=22&amp;rooms=1&amp;closed_user_group=general&amp;hb_data=0vJ4BIAtfSK4Sn6xc-Ra9Tf-1NCuNxb9qhfVtkrNVVAksakNEuohVm9EREhqYTbisB278Wi3YdchcjZGZJbKcqMdq-UJOUw6tiuFaK4dJwRvZ8LtU8R2HnW6oB06S_L6Mcn9gY9WM3LaDue28fQ5RWsnPBlqyG3I40Ee15_iSv-IMrvgZ-Y42TInnOXEMUN58r51AXADhcbqilI9FVyFzmhSpkHBYayWixnG2DdWDagjrvlyh5_TTuEniVhtKDjMGjrTZK3ClgkXn5v4SG4736YlMx3rGgb3pZgGzFJlE_uBG2tcDTL1RTGY8xCgU6n-C4raC6pDwatbdYF85DKqFmBmgd1OuBW_oP39Pcs0y-DfKf3ajY3yiKepnaitwXSv1Dj2hRC-x5DpRcDanHuAeT3WGEgnz66BqWnenCKaGpfT&amp;q_datetime_utc=2026-03-01T23%3A20%3A53&amp;ticket_price=2658&amp;quote_id=-4011695289070872689&amp;utid_state=1&amp;channel=iphone&amp;price_without_closed_user_group=3500&amp;tm_place_name=Taiwala&amp;deeplink_data=eyJmaWVsZHMiOnsic2lnbmF0dXJlIjoiMDllZmQxOWFlOTY3NDJiYTA3YjBlYjU3YmU4OGQxMmEifSwidXJsIjoiaHR0cHM6Ly93d3cuYWdvZGEuY29tL3BhcnRuZXJzL3BhcnRuZXJzZWFyY2guYXNweD9jaWQ9MTg0NjM4MyZoaWQ9NjgwNTczJmN1cnJlbmN5PVBIUCZjaGVja2luPTIwMjYtMDMtMDImY2hlY2tvdXQ9MjAyNi0wMy0wMyZOdW1iZXJvZkFkdWx0cz0xJk51bWJlcm9mQ2hpbGRyZW49MCZSb29tcz0xJm1jaWQ9MzMyJm1hc3RlclJvb21JZD0xMjM4MzQ5MDA0Jm1wdD1jVmRTYlRkMFpqRlhLelpzWW01TFFVTjNka3gzV1RRMVYzaEJSRWRRU1hCTFoydDRlV05UY0dFelMwMXBaMlpLYlVWelVtdG5PRGhNYUVaV1FsZHZXRUZ3TWs1S1lXazFlbU5EWXpCQlBUMCZUb3RhbFByaWNlPTI2NTcuODAmVG90YWxUYXg9MjQ5Ljc3JlRvdGFsRmVlPTIyOS41MSZUb3RhbFN1cmNoYXJnZT0wJm1jdXI9UEhQIn0%3D&amp;utid=399107fb-3f5d-7911-bd08-664f6743c043&amp;tm_stars=0&amp;client_id=skyscanner_app&amp;redirect_delay=1000&amp;price_policy=2&amp;pre_redirect_id=c6589616-6685-56ac-60f1-2f05bb87f752&amp;tm_city_code&amp;max_price=4177&amp;guests=1&amp;request_id=c6589616-6685-56ac-60f1-2f05bb87f752&amp;tm_country_code=PH</t>
  </si>
  <si>
    <t>9.5480257, 123.770496</t>
  </si>
  <si>
    <t>Isis Thai &amp; Seafoods Restaurant, Promenade, Alona Beach, Tawala, Panglao, Bohol, Central Visayas, 6340, Philippines</t>
  </si>
  <si>
    <t>Isis Bungalows and Thai Restaurant</t>
  </si>
  <si>
    <t>www.skyscanner.com.ph/hotel_deeplink/4.0/PH/en-US/PHP/h_ad/218389167/2026-03-02/2026-03-03/hotel/hotel/hotels?legacy_provider_id=22&amp;rooms=1&amp;hb_data=ZTnfC5svxtm5iIZ-JrJf1w2mGtcyWZ42Zn7o5Bisyw6SW4GCkCXbNMuJRmml2GKODNjNLkBM_Priue_VQSSPdIv19CfdfuSgDxvN8LcsmgGIZni58ZWbFFFAjBXEBz5uNN5cvO1nd29zdJGNalnVH8XlHcmjH0mGeSXQdqNcL8JL8WLJ6qkppggb2ThZ8N1Nhl0d_JMpV_2Vn3y3Ef0y6ZyTzCNPiV0jLcVoFyNpG0i4u_wNfSQ8QokiUaLLCNu2FnogOmhzS5hMsOh4z4SioKML7_JrCbWNU-xx4epTs9cZj6bkfqNn7QJEM868Scy_nvzgd-QVW8mpbZZrC3DH-kG_ltgAxQ0IQ-z5vZH2EompIHvsbcKARmpmOu3rstV10vsw5X-x4y7493Ha0gdBFxIJ2KY6W_297wK8HpCnnfNf&amp;q_datetime_utc=2026-03-01T23%3A20%3A54&amp;ticket_price=3142&amp;quote_id=-6154072423535783553&amp;utid_state=1&amp;channel=iphone&amp;tm_place_name=Bolod&amp;deeplink_data=eyJmaWVsZHMiOnsic2lnbmF0dXJlIjoiNzkxMGI5ZjA2MWNkZGJhNzAwN2VlMDBiMGZmNTI0ODUifSwidXJsIjoiaHR0cHM6Ly93d3cuYWdvZGEuY29tL3BhcnRuZXJzL3BhcnRuZXJzZWFyY2guYXNweD9jaWQ9MTg0NjM4MyZoaWQ9MjQwMDYyJmN1cnJlbmN5PVBIUCZjaGVja2luPTIwMjYtMDMtMDImY2hlY2tvdXQ9MjAyNi0wMy0wMyZOdW1iZXJvZkFkdWx0cz0xJk51bWJlcm9mQ2hpbGRyZW49MCZSb29tcz0xJm1jaWQ9Mjc5ODMmbWFzdGVyUm9vbUlkPTEyNzgwMTA5MSZtcHQ9WTNRNGFFMXBVekl4Ym1WVVkxRlZWblJYV1VnMVUydEJkVEJsZFhKWU5sWnplSGx6YW1kWlEzVXpZMVJYVkdSRU9FWlBWMDh4ZG5GS01UVlZRVzQxUkV0NlkyNHJNVlI0YUdkSVNYWnVjejAmVG90YWxQcmljZT0zMTQxLjk5JlRvdGFsVGF4PTM2Mi42OCZUb3RhbEZlZT0yNjUuNzImVG90YWxTdXJjaGFyZ2U9MCZtY3VyPVBIUCJ9&amp;utid=089dd7b3-e0a4-8605-c6ec-13f133bbbcb7&amp;tm_stars=3&amp;client_id=skyscanner_app&amp;redirect_delay=1000&amp;price_policy=2&amp;pre_redirect_id=a74e573e-a520-31dd-1a04-e3c9e8307636&amp;tm_city_code&amp;max_price=4250&amp;guests=1&amp;request_id=a74e573e-a520-31dd-1a04-e3c9e8307636&amp;tm_country_code=PH</t>
  </si>
  <si>
    <t>9.5555884, 123.8036998</t>
  </si>
  <si>
    <t>Kan anan, Anos Fonacier Circumferential Road, Bolod, Panglao, Bohol, Central Visayas, 6339, Philippines</t>
  </si>
  <si>
    <t>Marilou Resort</t>
  </si>
  <si>
    <t>https://www.agoda.com/bohol-beach-club-resort/hotel/bohol-ph.html?countryId=70&amp;finalPriceView=1&amp;isShowMobileAppPrice=false&amp;cid=1928503&amp;numberOfBedrooms=&amp;familyMode=false&amp;adults=2&amp;children=0&amp;rooms=1&amp;maxRooms=0&amp;checkIn=2026-03-1&amp;isCalendarCallout=false&amp;childAges=&amp;numberOfGuest=0&amp;missingChildAges=false&amp;travellerType=1&amp;showReviewSubmissionEntry=false&amp;currencyCode=SGD&amp;isFreeOccSearch=false&amp;tag=69a1f40fa57e1d6bcf76d649&amp;los=1&amp;searchrequestid=89ac33b6-5d39-445e-af75-673c1f0dce82</t>
  </si>
  <si>
    <t>9.5543759, 123.8016243</t>
  </si>
  <si>
    <t>Pizzeria Budyong, Anos Fonacier Circumferential Road, Bolod, Panglao, Bohol, Central Visayas, 6339, Philippines</t>
  </si>
  <si>
    <t>Bohol Beach Club</t>
  </si>
  <si>
    <t>www.skyscanner.com.ph/hotel_deeplink/4.0/PH/en-US/PHP/h_ad/212999470/2026-03-02/2026-03-03/hotel/hotel/hotels?legacy_provider_id=22&amp;rooms=1&amp;closed_user_group=general&amp;hb_data=OpKci_54xzjvIw7D0mhmgq9QIHt_2W3m_wzRoS8g-2Tk3Rh2qzqeKkevYWnBnjG2pdx7tbboHVogpskTL47TOlsXa9ckRYQXiwi7HZciq2PVjxi7B1HcFmkpd5VTWMdht96vhRP3iZopIuQiilmtVF3-tanfw4ttLky6esOJYI-n12J9KAlOx1IkHYCcxc3pm06zI7KtW5NNIDpt-6XHNs_AFLLARCv5T8CmKRq-sHBNwpcsrwh8g35cjR_s9B9xlNNHvqYD9t2eF8Z8zKlSOMY6KONZ9GNoEfk6DZw-CvBHZugDZCs_xQMs0TUtir_um0Zq-ubms2_uayI-ZxtGHinOxvWik45uTkKbicf1p72IKPqLm7MvgInnO0mTauXzSVVUkcTsG77bfpxgKeh41WWBnKP7cEh9fZBzFpVLlNDb&amp;q_datetime_utc=2026-03-01T23%3A20%3A58&amp;ticket_price=2181&amp;quote_id=8532287538213549079&amp;utid_state=1&amp;channel=iphone&amp;price_without_closed_user_group=5148&amp;tm_place_name=Taporok&amp;deeplink_data=eyJmaWVsZHMiOnsic2lnbmF0dXJlIjoiM2JlOTMzOWM5NWRiNWFkNzg5NGM0YjYyYWM2YzFmYmYifSwidXJsIjoiaHR0cHM6Ly93d3cuYWdvZGEuY29tL3BhcnRuZXJzL3BhcnRuZXJzZWFyY2guYXNweD9jaWQ9MTg0NjM4MyZoaWQ9MzcyOTcwODkmY3VycmVuY3k9UEhQJmNoZWNraW49MjAyNi0wMy0wMiZjaGVja291dD0yMDI2LTAzLTAzJk51bWJlcm9mQWR1bHRzPTEmTnVtYmVyb2ZDaGlsZHJlbj0wJlJvb21zPTEmbWNpZD0zMzImbWFzdGVyUm9vbUlkPTYxNDMwNjE3MCZtcHQ9ZFdKbk56RkdiVVZEU2xSdlRqQlVORU5FUlVsMU1GQnZTMDFNYUdFNEsyRTNXa2hYYTJack9ISTRUalE0ZEdaeFJUUlhSWGN2Wml0eU9YaFdOemhSY1hOUU9EZFhkM3BJWVVZMmNXbDNQVDAmVG90YWxQcmljZT0yMTgwLjczJlRvdGFsVGF4PTI1Mi4xNCZUb3RhbEZlZT0xODQuMDAmVG90YWxTdXJjaGFyZ2U9MCZtY3VyPVBIUCJ9&amp;utid=4f44b089-0050-4600-280a-3fa7dc6263b4&amp;tm_stars=3&amp;client_id=skyscanner_app&amp;redirect_delay=1000&amp;price_policy=2&amp;pre_redirect_id=d2eca4e4-a9c8-af60-fec6-801672d1fa11&amp;tm_city_code&amp;max_price=4207&amp;guests=1&amp;request_id=d2eca4e4-a9c8-af60-fec6-801672d1fa11&amp;tm_country_code=PH</t>
  </si>
  <si>
    <t>9.5487153, 123.7620834</t>
  </si>
  <si>
    <t>Azul de Panglao, Daorong Boulevard, Olivia Homes, Danao, Panglao, Bohol, Central Visayas, 6340, Philippines</t>
  </si>
  <si>
    <t>Azul De Panglao Hotel</t>
  </si>
  <si>
    <t>www.skyscanner.com.ph/hotel_deeplink/4.0/PH/en-US/PHP/h_bc/203875582/2026-03-02/2026-03-03/hotel/hotel/hotels?legacy_provider_id=13&amp;rooms=1&amp;closed_user_group=apps&amp;hb_data=6a_nAQy94CfzZUEGkiJG287whKijtvGtRS2AUHghBi9pDylUwpPdLZNHbvBzjDx-lXfYd084YJamRcB8OLWvDOPmDh-8pQ2p8oN-dZStbHSFc8bWWv5fbWI5qhB2fpXzb6ka7SvAPABcQFd9R4Z4sh8olE2O50UcsKLAPOabM5vP7Dnm1arHEIOjSI832jSRRAa4NhaKWIv5VXvsD-OWNlkX1_M7pAEON4pHADJjdSZdSBlZyCRvxgmi3PESATk2eXb-xTuaBoETT8C3v_-c_HWBHeV6l9F2HVujyAQqjdAqYv_RNc8sGCRpzn16UD33A9sUdCzUpmH80510LPrZKnK1sXdc37ACPgBMDd6iLErmHxF1D-QEBOXDSfuAFss_RL9Yq46KwhdxcP5AU9TBoRUl_kCB48GoIxdgLyqTNc6aJIHnAQo%3D&amp;q_datetime_utc=2026-03-01T23%3A21%3A00&amp;ticket_price=8976&amp;quote_id=-1807064316204616226&amp;utid_state=1&amp;channel=iphone&amp;price_without_closed_user_group=12996&amp;tm_place_name=Taiwala&amp;deeplink_data=eyJmaWVsZHMiOnsic2lnbmF0dXJlIjoiZDRlMjE1YjI2MGRjNDZlMGRhYThhNjM1YTUyMzcxN2UiLCJibG9ja19pZCI6IjU2ODgyOTIxMF80MDMwMTc4MzZfMl8xXzAifX0%3D&amp;utid=914b735a-dbc0-96ce-0f15-eb2335f6e0bd&amp;tm_stars=4&amp;client_id=skyscanner_app&amp;redirect_delay=1000&amp;price_policy=2&amp;pre_redirect_id=3ec9228e-2d2c-7e15-68e9-b4a5db269cb0&amp;tm_city_code&amp;max_price=14911&amp;guests=1&amp;request_id=3ec9228e-2d2c-7e15-68e9-b4a5db269cb0&amp;tm_country_code=PH</t>
  </si>
  <si>
    <t>9.5487188, 123.7708044</t>
  </si>
  <si>
    <t>Best Western Plus The Ivywall Resort-Panglao, Promenade, Alona Beach, Tawala, Panglao, Bohol, Central Visayas, 6340, Philippines</t>
  </si>
  <si>
    <t>Best Western Plus the Ivywall Resort-Panglao</t>
  </si>
  <si>
    <t>www.skyscanner.com.ph/hotel_deeplink/4.0/PH/en-US/PHP/h_xp/203875582/2026-03-05/2026-03-06/hotel/hotel/hotels?legacy_provider_id=1&amp;rooms=1&amp;closed_user_group=mobile&amp;hb_data=SC_i2AUpJX05pFf-beEXlikfc4qshfEqvv2jzj16ckv1rzzCmJc2adLkPsAibpW9AZ7KtzWBbQ7Ot7RhIV-Jc3_JlT28rf2o4X9RLdahP16_qwyZ5lbOrWQhi71JKJcomQyAb2Dt2_gc63i2gsH9C8WgWn9CrqDgmMA_OXOnQnDeN8bmXrwnmy6k8YllU9bE6wN4lDYHRRZYJJKDt-488t5pw0GCJgouWNJokKHm1wB8FSdU2XBo5F1E0oyvAXIPy7-jN0bi4fzvJuJoPm88mBgktaM%3D&amp;q_datetime_utc=2026-03-05T12%3A21%3A11&amp;ticket_price=12086&amp;quote_id=-7555468220226017751&amp;utid_state=1&amp;channel=iphone&amp;price_without_closed_user_group=15108&amp;tm_place_name=Taiwala&amp;deeplink_data=eyJmaWVsZHMiOnsic2lnbmF0dXJlIjoiMTVkNjYwNDQwYzk3MTU3ZDg5MzAyOGYxMGY5OGU2N2EifSwidXJsIjoiaHR0cHM6Ly93d3cuZXhwZWRpYS5jb20ucGgvSG90ZWwtU2VhcmNoP3RwaWQ9NjgmbXBlPTE3NzI3MTI4OTUmZW5kRGF0ZT0yMDI2LTAzLTA2JmFkdWx0cz0xJmxvY2FsZT1lbl9VUyZjaGlkPTBjYmMzOWEyLWNjOGItNGIzZi1hZTE0LTU3NTRjYjRhMDdiYiZlYXBpZD00NjIzMCZtY3RjPTMmc3RhcnREYXRlPTIwMjYtMDMtMDUmbXBkPUdCUCZtcG49MzI0NDc2MDcyJmN1cnJlbmN5PUdCUCZyYXRlcGxhbmlkPTM5NDc0NDgzMyZtcG09MjQmbXBwPTEmbXBvPUVDJnNlbGVjdGVkPTQ0NDY5MzE4Jm1wYj0xNi42MCZtcHE9MTM4LjM0Jm1wYT0xMzguMzQifQ%3D%3D&amp;utid=98fd5094-ea3e-26dc-61f2-5d1e1bedebc6&amp;tm_stars=4&amp;client_id=skyscanner_app&amp;price_policy=2&amp;pre_redirect_id=46f25968-2e54-09f3-115e-9cdff45a0e7e&amp;tm_city_code&amp;max_price=15960&amp;guests=1&amp;request_id=46f25968-2e54-09f3-115e-9cdff45a0e7e&amp;tm_country_code=PH</t>
  </si>
  <si>
    <t>9.7279266, 124.5430645</t>
  </si>
  <si>
    <t>Candabong</t>
  </si>
  <si>
    <t>Located in Panglao Island, a few steps from Alona Beach, Best Western Plus The Ivywall Resort-Panglao has accommodations with a terrace, free private parking, a restaurant and a bar.</t>
  </si>
  <si>
    <t>Anda Poseidon's Beach Resort</t>
  </si>
  <si>
    <t>www.skyscanner.com.ph/hotel_deeplink/4.0/PH/en-US/PHP/h_ct/213355220/2026-03-02/2026-03-03/hotel/hotel/hotels?legacy_provider_id=31&amp;rooms=1&amp;closed_user_group=general&amp;hb_data=ie8ywFakSxycMlgljYlTEcWwnh76jVTNod9uYIY2bRd7ehVIWFy2sEsyBV0Ebt-XEs42YmYAETZ1veNwNqrv8pkZrsAST4CMYgK3CzsCs2o9yN30Z1iYwaxppqkVoIjLq2HjPgp2boHCKFgYFeQsKA0WX8fsCz8wzrFHmb5_GX9E3UoDScyHctR_T708NCOSotP6lDpclAYewIkw_a3wxTusm2QezvRuuR9wdBExZ9h2QG47o-Dk5Mjf48pmpadICIfDrhh52Nr4857UL8guJu66-9smN7JzNASdeqPSKsyD6ZV3Gd5R0J21J3XPWjbHQ9Mfrz7_LLj1-SB7H4kiN_7iaGDZO5xlUdzV21xwDXRNHvrXAkzCI6hIF67v1DDmC2rWq3Mp5PZ8eD2odAcx1MWO4dDDUFTWMpRw7-H2Fw%3D%3D&amp;q_datetime_utc=2026-03-01T23%3A20%3A58&amp;ticket_price=5055&amp;quote_id=-8434174734165872434&amp;utid_state=1&amp;channel=iphone&amp;price_without_closed_user_group=7614&amp;tm_place_name=Taporok&amp;deeplink_data=eyJmaWVsZHMiOnsic2lnbmF0dXJlIjoiMzQ5YjczOTIwYWVkNjkwYTZiYTU2ODUyODk3NjM3YzUifSwidXJsIjoiaHR0cHM6Ly9waC50cmlwLmNvbS9ob3RlbHMvcmVkaXJlY3Q%2FaG90ZWxpZD0xMDI0MDU2NzgmY2l0eT0zNTgwNCZBbGxpYW5jZWlkPTEyNjA3JnNpZD04ODg4MzImY2hlY2tpbj0yMDI2LTAzLTAyJmNoZWNrb3V0PTIwMjYtMDMtMDMmc2hvcHBpbmdpZD02YzIwNzdlYWQ0N2Y0Njg5OGE2MjA1NTYwZGVjNDRhZSZhZHVsdD0xJmNoaWxkcmVuPTAmYWdlcz0mbGFuZ3VhZ2U9ZW5waCZsb2NhbGU9ZW5fUEgmcm9vbWlkPTEzMTkzMTAwOTQmc3dpZD0wJnBheT1QUCZmZ3Q9MSZjcm49MSZjdXJyPVBIUCZ3a3A9MSZzdGFuZD1INHNJQUFBQUFBQUFfd0FEQWZ6LUNtRUtBaGdCRWdRSUFSQUFHbFVJanFhTTlRUVNBVElZQURDNER6aU9hNWdCcnF6cU1LZ0JBTGdCQXNBQkF0RUJQUXJYbzNET3NFRGhBWV9DOVNoY3Y3TkE2QUhfLUt1QUFvZ0NJSWtFQUFBQUFBQUFBQUNnQkFDaEJRQUFBQUFBQUFBQUdpQTJZekl3TnpkbFlXUTBOMlkwTmpnNU9HRTJNakExTlRZd1pHVmpORFJoWlNBRUtJWDlrczBHU0FGU0JqQmtaR016T1ZvY0NnTlZVMFFSd29hblY4cHlHMEFhQTFCSVVDRVFXRG0weUhhLVAySUZaVzVmVUVob3VSUndBWGdBaWdFSFNBRjRBTWdCQWFvQkJ3b0RNREl4RUFMeUFTSTJZekl3TnpkbFlXUTBOMlkwTmpnNU9HRTJNakExTlRZd1pHVmpORFJoWlY4eWtnSUJOSm9DQUFBQUFQX19BUUFBX185MEZTaUZBd0VBQUEifQ%3D%3D&amp;utid=29bba6c5-58f0-f7b6-5188-82da6f97cd88&amp;tm_stars=4&amp;client_id=skyscanner_app&amp;redirect_delay=1000&amp;price_policy=2&amp;pre_redirect_id=7bde823f-8aa8-6cf4-2094-48e203f7860e&amp;tm_city_code&amp;max_price=5055&amp;guests=1&amp;request_id=7bde823f-8aa8-6cf4-2094-48e203f7860e&amp;tm_country_code=PH</t>
  </si>
  <si>
    <t>9.5506159, 123.7642313</t>
  </si>
  <si>
    <t>Molly Resort Bohol</t>
  </si>
  <si>
    <t>https://www.google.com/maps/place/Dumaluan+Beach+Resort/data=!4m11!3m10!1s0x33aa5385fea3eeef:0xc34af59912e584db!5m3!1s2026-03-01!4m1!1i2!8m2!3d9.5545619!4d123.8028586!16s%2Fg%2F11shcb4kk6!19sChIJ7-6j_oVTqjMR24TlEpn1SsM?authuser=0&amp;hl=en&amp;rclk=1</t>
  </si>
  <si>
    <t>9.5545619, 123.8028586</t>
  </si>
  <si>
    <t>DBR Grill, Anos Fonacier Circumferential Road, Bolod, Panglao, Bohol, Central Visayas, 6339, Philippines</t>
  </si>
  <si>
    <t>Dumaluan Beach Resort</t>
  </si>
  <si>
    <t>www.skyscanner.com.ph/hotel_deeplink/4.0/PH/en-US/PHP/h_xp/130082213/2026-03-02/2026-03-03/hotel/hotel/hotels?legacy_provider_id=1&amp;rooms=1&amp;closed_user_group=mobile&amp;hb_data=JpN7hL6rxn1UegFlbW54b8m_TbqDYBa4mg9nuNUFiyd7JssdHSAe7br0OJEViAHpSTuzpU75Nym0tgVUENQakzktTmrwq5IUMZo82N9gVHPrmZbAUtaS96I_opfklx_V7WHOeTUBzGq9fFD4tqNc-38t6ywUOAM99aWC_d8Cpszed5ojkD92BcNo3QYFRbhANv47JCGC0oaL_39EpAWu84thvcq_5c0vnoCL5r78NrSQ4bj_CglHIs-Qduu_xRrFQm2P4ze5doP1qW2VBZD4gh7oJeI%3D&amp;q_datetime_utc=2026-03-01T23%3A21%3A07&amp;ticket_price=3001&amp;quote_id=-2180673263883499970&amp;utid_state=1&amp;channel=iphone&amp;price_without_closed_user_group=2985&amp;tm_place_name=Taiwala&amp;deeplink_data=eyJmaWVsZHMiOnsic2lnbmF0dXJlIjoiNzcyZGYyNDJhMGJiZGNhMTg1NjYzYjkwZDMxODVlYzEifSwidXJsIjoiaHR0cHM6Ly93d3cuZXhwZWRpYS5jb20ucGgvSG90ZWwtU2VhcmNoP3RwaWQ9NjgmbXBlPTE3NzI0MDcyNDEmZW5kRGF0ZT0yMDI2LTAzLTAzJmFkdWx0cz0xJmxvY2FsZT1lbl9VUyZjaGlkPWM2NDhlZDhjLTZiYzctNDJmOC05ZWRiLWNiOTFkZDEyNWM2YiZlYXBpZD00NjIzMCZtY3RjPTMmc3RhcnREYXRlPTIwMjYtMDMtMDImbXBkPUdCUCZtcG49MzI1NTEyODA0JmN1cnJlbmN5PUdCUCZyYXRlcGxhbmlkPTM5OTA2Nzg3OSZtcG09MjQmbXBwPTEmbXBvPUVDJnNlbGVjdGVkPTExODI5OTUzJm1wYj00LjEzJm1wcT0zNC40NSZtcGE9MzQuNDUifQ%3D%3D&amp;utid=fc1a82ca-c21e-21cb-3e8a-0679f79f11cb&amp;tm_stars=0&amp;client_id=skyscanner_app&amp;redirect_delay=1000&amp;price_policy=2&amp;pre_redirect_id=42e84e2e-a1d7-8dfe-ac85-7243589b7456&amp;tm_city_code&amp;max_price=3001&amp;guests=1&amp;request_id=42e84e2e-a1d7-8dfe-ac85-7243589b7456&amp;tm_country_code=PH</t>
  </si>
  <si>
    <t>9.5491024, 123.7718982</t>
  </si>
  <si>
    <t>Alona Beach Tourist Inn, Alona Beach Street, Alona Beach, Tawala, Panglao, Bohol, Central Visayas, 6340, Philippines</t>
  </si>
  <si>
    <t>Alona beach tourist inn</t>
  </si>
  <si>
    <t>www.skyscanner.com.ph/hotel_deeplink/4.0/PH/en-US/PHP/h_ad/200527446/2026-03-02/2026-03-03/hotel/hotel/hotels?legacy_provider_id=22&amp;rooms=1&amp;hb_data=F1U5s-ZlSO_ujHxiJTIotOXAyRZfNr9MlP1QcjPqH40pJd_ai8FugFeYcsFhNW7tzXB3YoGuVXGglieKy0Vt3Kefe-AvCm6w7cK51dmWoiJ9XxJCUekG3oISAC6LrrPoku-cgiWzDoRqn5ojmV5xBJXu7DckDWVmH0WfIS9z5r5gK4PuIUKMDPQf3M0m2yf2Eri53mvcgpG-7z9kBcpPL54i1fOiuAW3mhKe_TKFjKdNf0UnWE7ZyyIiQsX_h5CF72CWVCrSdyOIbispkGrQoDm9Ske1dwuX0V5NXT70PJTATCUkrguVUcFOCh6G7Rz2SWSe8CWZbHOEyus1otIIupN2uLN3J3CygONXpD6jTgnrzqME-gAzWDbdS4D_3oMcsDjGYiBXTLLk-8UzhATXqX9yrJCsczBwRiGpYF-8XZwe&amp;q_datetime_utc=2026-03-01T23%3A21%3A07&amp;ticket_price=1797&amp;quote_id=2569489635395798010&amp;utid_state=1&amp;channel=iphone&amp;tm_place_name=Panglao&amp;deeplink_data=eyJmaWVsZHMiOnsic2lnbmF0dXJlIjoiYjQzMDI5NjFhNGFhMzk0YjUxNzE1YjRiMzg3MGE5MzYifSwidXJsIjoiaHR0cHM6Ly93d3cuYWdvZGEuY29tL3BhcnRuZXJzL3BhcnRuZXJzZWFyY2guYXNweD9jaWQ9MTg0NjM4MyZoaWQ9Njg0MDgyNCZjdXJyZW5jeT1QSFAmY2hlY2tpbj0yMDI2LTAzLTAyJmNoZWNrb3V0PTIwMjYtMDMtMDMmTnVtYmVyb2ZBZHVsdHM9MSZOdW1iZXJvZkNoaWxkcmVuPTAmUm9vbXM9MSZtY2lkPTI3OTk2Jm1hc3RlclJvb21JZD04MTE5OTg4NCZtcHQ9VDIxWU9VaHhjRXhUY2xGMVNuQTJRVGxxWVZRM2EyeHpaSE15V1dWR1lVbExZbFV2WTFCdU1saG1kME5XVFhCSk0wSlNPRTUyZFhaTVZYUkpXakIxU25GR1kybExkMDFuWmpaamN3JlRvdGFsUHJpY2U9MTc5Ny4zOCZUb3RhbFRheD0yMDcuNTcmVG90YWxGZWU9MTUxLjkwJlRvdGFsU3VyY2hhcmdlPTAmbWN1cj1QSFAifQ%3D%3D&amp;utid=e22e4d14-55e8-91ca-91b0-27bc12728477&amp;tm_stars=2&amp;client_id=skyscanner_app&amp;redirect_delay=1000&amp;price_policy=2&amp;pre_redirect_id=b8e91f8a-686b-c087-bb69-3afaa51dc914&amp;tm_city_code=TAGP&amp;max_price=1797&amp;guests=1&amp;request_id=b8e91f8a-686b-c087-bb69-3afaa51dc914&amp;tm_country_code=PH</t>
  </si>
  <si>
    <t>9.6505322, 123.8552196</t>
  </si>
  <si>
    <t>Carlos P. Garcia North Avenue, Poblacion 2, Booy, Tagbilaran, Bohol, Central Visayas, 6390, Philippines</t>
  </si>
  <si>
    <t>parking, wifi, elevator, air_conditioning, non-smoking, internet_access, 24-hour_front_desk_service, multilingual_staff, room_service, safe_deposit_box, television, desk, shower, luggage_storage, accessible, concierge, wheelchair_accessible, complimentary_bottled_water, telephone, hairdryer</t>
  </si>
  <si>
    <t>Hotel Fleur de Liz</t>
  </si>
  <si>
    <t>https://www.agoda.com/gv-hotel-valencia/hotel/valencia-bukidnon-ph.html?countryId=70&amp;finalPriceView=1&amp;isShowMobileAppPrice=false&amp;cid=1833981&amp;numberOfBedrooms=&amp;familyMode=false&amp;adults=2&amp;children=0&amp;rooms=1&amp;maxRooms=0&amp;checkIn=2026-03-1&amp;isCalendarCallout=false&amp;childAges=&amp;numberOfGuest=0&amp;missingChildAges=false&amp;travellerType=1&amp;showReviewSubmissionEntry=false&amp;currencyCode=SGD&amp;isFreeOccSearch=false&amp;tspTypes=8&amp;los=1&amp;searchrequestid=2402021f-16cb-4912-a1cc-d45d725745cb&amp;ds=D4YoCubCjOYoAWlk</t>
  </si>
  <si>
    <t>9.6461085, 123.8558807</t>
  </si>
  <si>
    <t>J. Borja Street, Poblacion 2, Booy, Tagbilaran, Bohol, Central Visayas, 6390, Philippines</t>
  </si>
  <si>
    <t>GV Hotel Tagbilaran</t>
  </si>
  <si>
    <t>www.skyscanner.com.ph/hotel_deeplink/4.0/PH/en-US/PHP/h_bc/146185069/2026-03-02/2026-03-03/hotel/hotel/hotels?legacy_provider_id=13&amp;rooms=1&amp;closed_user_group=apps&amp;hb_data=sXJVK6JTawFXuJAA_khsdb5sLsd9oPcxwhvPXaXWMd33QvWPJX9vDUrd4_BRIh8p1nJxKceogSmIAp6xbSgEwtEro0wFvZ6YuaZb_3wZLKoBsVffrXNj-_c3fZhtbOWNJ3UXFRXOvwZpFZNEv-sxwvNjNxsL23JsyMerkL0mIuk2UpwrMOpOHtaXcDVsG0l9OSTQMekxuiO7XbU2EQ-7vzKbr9zjpEeuRMhI2A9uG6zXOlzGPir4DxZZh-BohQfu3Gc86D0Ev0D9PMbhq1HfKo5110WuJZ_5bh1GcVbpou4J0SZcUNFIlL6mdy20ByhF9sOmP1gs2wYW4LysL7SXVR8YsnNj27yb9CQXL5cQir9p3sgCcXu7EUxfZ13R_TUTEuLlilc_NuU1vFzlw7U2Y4y90pjCJgHsm100KKzRhbzBVoXGG7Y%3D&amp;q_datetime_utc=2026-03-01T23%3A21%3A11&amp;ticket_price=3905&amp;quote_id=-4827684996841485735&amp;utid_state=1&amp;channel=iphone&amp;price_without_closed_user_group=5329&amp;tm_place_name=Panglao&amp;deeplink_data=eyJmaWVsZHMiOnsic2lnbmF0dXJlIjoiODA0MTNhMzFhY2I1MTg0M2NmNmM5OWVmOGIyYzE1YjEiLCJibG9ja19pZCI6IjE5MDUyNDkwNV80MTg1MjQ4MzVfMF8yXzAifX0%3D&amp;utid=5ea513be-ee00-8009-75e8-9afedc3feeb9&amp;tm_stars=1&amp;client_id=skyscanner_app&amp;redirect_delay=1000&amp;price_policy=2&amp;pre_redirect_id=6530cddd-4ae0-1f79-bef6-c29310588145&amp;tm_city_code=TAGP&amp;max_price=5402&amp;guests=1&amp;request_id=6530cddd-4ae0-1f79-bef6-c29310588145&amp;tm_country_code=PH</t>
  </si>
  <si>
    <t>9.645957, 123.8538082</t>
  </si>
  <si>
    <t>Oasis balili heritage lodge, 0029, J. Borja Street, Poblacion 2, Booy, Tagbilaran, Bohol, Central Visayas, 6300, Philippines</t>
  </si>
  <si>
    <t>parking, wifi, elevator, air_conditioning, non-smoking, internet_access, 24-hour_front_desk_service, currency_exchange, multilingual_staff, room_service, restaurant, safe_deposit_box, meeting_facilities, banquet_service, desk, shower, shuttle_service, luggage_storage, accessible, concierge, wheelchair_accessible, complimentary_bottled_water, minibar</t>
  </si>
  <si>
    <t>Sweet Home Boutique Hotel</t>
  </si>
  <si>
    <t>www.skyscanner.com.ph/hotel_deeplink/4.0/PH/en-US/PHP/h_xp/146185069/2026-03-05/2026-03-06/hotel/hotel/hotels?legacy_provider_id=1&amp;rooms=1&amp;closed_user_group=mobile&amp;hb_data=QEHjCIjP2Iopg_i9SWD6KJT0CoepaLUld9KheUpvRx4Lv-_hpPssW2pZeFXsiKdDV2jKykld5j_ypJ5Pni6xAKM-07YVCQ_LppsenjWDKthQu2oEK-kspGFfuGBPINoSP6lgNxPQ1Cy7mKNDF6VDor2eFLUcjHYMP0uq1CYxd_vBiSNJt3WdWmUtbNMZx7n1bMCQlBGGyUg4-s1vjq0LsdouGp-STASIXYar9usbspPrcgHBDvt7F0dMLvt4LX2iTHhuY5senUiNSx0bQL9YRJ-fNTo%3D&amp;q_datetime_utc=2026-03-05T12%3A21%3A14&amp;ticket_price=4523&amp;quote_id=-689635228619485064&amp;utid_state=1&amp;channel=iphone&amp;price_without_closed_user_group=5110&amp;tm_place_name=Panglao&amp;deeplink_data=eyJmaWVsZHMiOnsic2lnbmF0dXJlIjoiZDE1MzQyZWQyNmUyOTJiNGJiOTBjZWFhNDJmNmM0NzcifSwidXJsIjoiaHR0cHM6Ly93d3cuZXhwZWRpYS5jb20ucGgvSG90ZWwtU2VhcmNoP3RwaWQ9NjgmbXBlPTE3NzI3MTI4OTQmZW5kRGF0ZT0yMDI2LTAzLTA2JmFkdWx0cz0xJmxvY2FsZT1lbl9VUyZjaGlkPTUyNGY4MmZmLTgzZTQtNDNhYi1iMzY3LTgzZjIyNDcxMzc5NCZlYXBpZD00NjIzMCZtY3RjPTMmc3RhcnREYXRlPTIwMjYtMDMtMDUmbXBkPUdCUCZtcG49MjAxNjQ0MDY5JmN1cnJlbmN5PUdCUCZyYXRlcGxhbmlkPTI5MDI3MzYwOCZtcG09MjQmbXBwPTEmbXBvPUVDJnNlbGVjdGVkPTE1OTE2MDg2Jm1wYj02LjIxJm1wcT01MS43OCZtcGE9NTEuNzgifQ%3D%3D&amp;utid=acf24d43-a7a4-cd34-30be-05a45a745ebe&amp;tm_stars=1&amp;client_id=skyscanner_app&amp;price_policy=2&amp;pre_redirect_id=0aa60ed4-9234-3076-783e-46935e354a97&amp;tm_city_code=TAGP&amp;max_price=5400&amp;guests=1&amp;request_id=0aa60ed4-9234-3076-783e-46935e354a97&amp;tm_country_code=PH</t>
  </si>
  <si>
    <t>9.7304525, 124.5520248</t>
  </si>
  <si>
    <t>Premier Room</t>
  </si>
  <si>
    <t>Bacong</t>
  </si>
  <si>
    <t>Located in Tagbilaran City, 5.1 miles from Hinagdanan Cave, Sweet Home Boutique Hotel provides accommodations with a terrace, free private parking and a restaurant. This 1-star hotel offers room service, a 24-hour front desk and free WiFi.</t>
  </si>
  <si>
    <t>Bohol EmerelleÃƒÆ’Ã†â€™Ãƒâ€ Ã¢â‚¬â„¢ÃƒÆ’Ã¢â‚¬Å¡Ãƒâ€šÃ‚Â¢ÃƒÆ’Ã†â€™Ãƒâ€šÃ‚Â¢ÃƒÆ’Ã‚Â¢ÃƒÂ¢Ã¢â‚¬Å¡Ã‚Â¬Ãƒâ€¦Ã‚Â¡ÃƒÆ’Ã¢â‚¬Å¡Ãƒâ€šÃ‚Â¬ÃƒÆ’Ã†â€™Ãƒâ€šÃ‚Â¢ÃƒÆ’Ã‚Â¢ÃƒÂ¢Ã¢â‚¬Å¡Ã‚Â¬Ãƒâ€¦Ã‚Â¾ÃƒÆ’Ã¢â‚¬Å¡Ãƒâ€šÃ‚Â¢s Tourist Inn</t>
  </si>
  <si>
    <t>www.skyscanner.com.ph/hotel_deeplink/4.0/PH/en-US/PHP/h_xp/200507272/2026-03-02/2026-03-03/hotel/hotel/hotels?legacy_provider_id=1&amp;rooms=1&amp;closed_user_group=mobile&amp;hb_data=Mm9pxZXqVcCdsCWYSxH4fbvmRK8Rhkne3Fd-naSsleDFuH58Xr6TsB2sSZEHxHXU-TdGxHdAhrGIcpxK7BRaCG-geYfgfmkK8yaWV0JQ5lY2LP6gEaALwuTR-P8OUpuFcoZBTd1CaY7AjoMUSFIups1D-fnCnnxv4Vk9jbhZGWD-zNcOXS8ftB9MrJUSp980OHUCLlGcbd-prniv3PCiqo0iBJ1fHEhxdA5t3Wplhh7xfemZXIy-kYgqjp-PSNzd_RNAgDcZk16ZetbDCT6F-xEXi_I%3D&amp;q_datetime_utc=2026-03-01T23%3A21%3A15&amp;ticket_price=2448&amp;quote_id=-2050164532306019043&amp;utid_state=1&amp;channel=iphone&amp;price_without_closed_user_group=4081&amp;tm_place_name=Panglao&amp;deeplink_data=eyJmaWVsZHMiOnsic2lnbmF0dXJlIjoiMDdiMDJjNDVjZWRhMDA2ZjczMDFkMTBkZjA5NDRiNTcifSwidXJsIjoiaHR0cHM6Ly93d3cuZXhwZWRpYS5jb20ucGgvSG90ZWwtU2VhcmNoP3RwaWQ9NjgmbXBlPTE3NzI0MDQzNDAmZW5kRGF0ZT0yMDI2LTAzLTAzJmFkdWx0cz0xJmxvY2FsZT1lbl9VUyZjaGlkPTI2MTVhZWZkLTc4OWYtNGI4MC1hNjRiLWVmMjhjY2IxNWU3OCZlYXBpZD00NjIzMCZtY3RjPTMmc3RhcnREYXRlPTIwMjYtMDMtMDImbXBkPUdCUCZtcG49MjIwODQwODEyJmN1cnJlbmN5PUdCUCZyYXRlcGxhbmlkPTI5MjE2NjExMSZtcG09MjQmbXBwPTEmbXBvPUVDJnNlbGVjdGVkPTM0NTMxNzQ2Jm1wYj0zLjM3Jm1wcT0yOC4xMSZtcGE9MjguMTEifQ%3D%3D&amp;utid=05dff3f8-09c7-0fe7-b485-2110f5795a29&amp;tm_stars=0&amp;client_id=skyscanner_app&amp;redirect_delay=1000&amp;price_policy=2&amp;pre_redirect_id=f0ecedde-4ad0-aee1-46c4-a411c1585cac&amp;tm_city_code=TAGP&amp;max_price=2809&amp;guests=1&amp;request_id=f0ecedde-4ad0-aee1-46c4-a411c1585cac&amp;tm_country_code=PH</t>
  </si>
  <si>
    <t>9.6476081, 123.8512661</t>
  </si>
  <si>
    <t>Celestino Gallares Street, Poblacion 2, Booy, Tagbilaran, Bohol, Central Visayas, 6390, Philippines</t>
  </si>
  <si>
    <t>Travelbee Seaside Inn</t>
  </si>
  <si>
    <t>www.skyscanner.com.ph/hotel_deeplink/4.0/PH/en-US/PHP/h_h1/131946807/2026-03-02/2026-03-03/hotel/hotel/hotels?legacy_provider_id=927111&amp;rooms=1&amp;closed_user_group=mobile&amp;hb_data=__SXXkHnMJ8_wf60PcGNYQ40TdVKj2bYpkthJWizOOQ453tQcpQZr6FpVTkvBp0HHyP79-RkMV1H_hPYZwMVhFwtC4v80PImBZTW4Qsj-0ESEFgdumy5k6Y_4j-83f9qfU2LPYkg-9iWSaznd5MOgqzT4803WaxQQgZ7pl_EXXhgE6jqv0r0yj-swHRs7-juLtRmdFfNXxYmIWz_J6Jn7tk4lEgTU-7j2EDpAVtfn_Hmstyz7Mtwt9P21QciUwj3VCrcGTpFV_BxjfdrhvfHrICfgc8%3D&amp;q_datetime_utc=2026-03-01T23%3A21%3A14&amp;ticket_price=7200&amp;quote_id=-8416824708738194127&amp;utid_state=1&amp;channel=iphone&amp;price_without_closed_user_group=8000&amp;tm_place_name=Taporok&amp;deeplink_data=eyJmaWVsZHMiOnsic2lnbmF0dXJlIjoiMTM0OWYwNWUwMjMxMTk3OTg5ZDA5M2Q3NjI3MTg1YzAifSwidXJsIjoiaHR0cHM6Ly9waC5ob3RlbHMuY29tL0hvdGVsLVNlYXJjaD90cGlkPTMyMTQmbXBlPTE3NzI0MDQzNDgmZW5kRGF0ZT0yMDI2LTAzLTAzJmFkdWx0cz0xJmxvY2FsZT1lbl9QSCZjaGlkPTBhYTQ1YjMyLTU4NDctNDAzMC05MjAyLWUxYzNkZGIzZDM3MyZlYXBpZD00NCZtY3RjPTMmc3RhcnREYXRlPTIwMjYtMDMtMDImbXBkPVBIUCZtcG49MzIyMzM4NTg4JmN1cnJlbmN5PVBIUCZyYXRlcGxhbmlkPTM5MDg0NjUwMSZtcG09MjQmbXBwPTEmbXBvPUVDJnNlbGVjdGVkPTkzNDY5ODY3Jm1wYj0xMjk4LjM2Jm1wcT02NDkxLjgwJm1wYT01OTAxLjY0In0%3D&amp;utid=bfb7a1e5-ccce-eb9d-1718-cf9a1f56acfe&amp;tm_stars=4&amp;client_id=skyscanner_app&amp;redirect_delay=1000&amp;price_policy=2&amp;pre_redirect_id=5b467dd3-5287-df17-491f-b4632d9f5ce0&amp;tm_city_code&amp;max_price=7272&amp;guests=1&amp;request_id=5b467dd3-5287-df17-491f-b4632d9f5ce0&amp;tm_country_code=PH</t>
  </si>
  <si>
    <t>9.5497455, 123.7677671</t>
  </si>
  <si>
    <t>Anos Fonacier Circumferential Road, Niño Darong, Danao, Panglao, Bohol, Central Visayas, 6340, Philippines</t>
  </si>
  <si>
    <t>Bohol Dolphin Bay Resort</t>
  </si>
  <si>
    <t>www.skyscanner.com.ph/hotel_deeplink/4.0/PH/en-US/PHP/h_bc/131946807/2026-03-05/2026-03-06/hotel/hotel/hotels?legacy_provider_id=13&amp;rooms=1&amp;closed_user_group=general&amp;hb_data=QAT8E1kQkKH7YX56tHhrLIoZmi8lk2kI8dnjN4a2LkD5DTyImsn-GWBjeBKijy_TRWWqSVzaniiqZcxLQ-w7bdPqbSqkHHc-fVdSOcQ9pzSVVsizSd0OWBJK8kz2qzRCD-3wh5o6iqafpcgK149A90uTvB0dc29u7BD8nXDdC-t2c-9CL3sDeVunTRgDL84oxiI2xXlMr3dCcTw2cB6c3v96nUGkaIEn1pbwZjJSSZS3Q4kpkckiRfiqTTW99CVqdbiPZlc8dPCcPc6YKWJebCNK64g5na09DF462NsxKK9xqkkU8jpw7meCOtUqWhBm3DZFcL_lk7bZPd-iPl9c6pnwTqF8TY8TBOMBpiJ-R1fNNPogsQ1jEuSz8penciLfD-2doveNss99k-g_xXc0mn9o0ux3B1XLkHuLA9UhHADGNH-Zq_4c&amp;q_datetime_utc=2026-03-05T12%3A21%3A15&amp;ticket_price=3557&amp;quote_id=-5527021957987905694&amp;utid_state=1&amp;channel=iphone&amp;price_without_closed_user_group=9263&amp;tm_place_name=Taporok&amp;deeplink_data=eyJmaWVsZHMiOnsic2lnbmF0dXJlIjoiMmEyMzk5ODFkMmUxZDhhYmYyMWY2YWViODc0Y2Q3NjciLCJibG9ja19pZCI6InYxX0NnRXRFTXdDR2lnS0hUSXdNall0TURNdE1EVlVNREE2TURBNk1EQXVNREF3S3pBM09qQXdFQUVZM3dFb0FUZ0JJZ0lJQVE9PV9DaVVJNUpDWDhnUVFBaUJzS09hUHdSRXdBa0FCU2cwek5qVkVNVEF3VUY4eE1EQlFVSmdGRWdJSUFSb0dHQUVvQWpBQklnUUlBaGdDIn19&amp;utid=ec3f270e-26b7-54e1-ecd8-35097f7e22d2&amp;tm_stars=4&amp;client_id=skyscanner_app&amp;price_policy=2&amp;pre_redirect_id=94bb68e8-1f78-11cf-7b1f-76998df2857c&amp;tm_city_code&amp;max_price=6368&amp;guests=1&amp;request_id=94bb68e8-1f78-11cf-7b1f-76998df2857c&amp;tm_country_code=PH</t>
  </si>
  <si>
    <t>9.572983, 123.7531227</t>
  </si>
  <si>
    <t>parking, wifi, air_conditioning, non-smoking, internet_access, smoking_areas, room_service, restaurant</t>
  </si>
  <si>
    <t>With a stay at Bohol Dolphin Bay Resort in Panglao (Danao), you'll be a 5-minute walk from Alona Beach and a 5-minute drive from Danao Beach. This spa resort is 3.8 mi (6.1 km) from Doljo Beach and 4.1 mi (6.5 km) from Dumaluan Beach.
Pamper yourself with a visit to the spa, which offers massages. You're sure to appreciate the recreational amenities, including an outdoor pool and a fitness center. This resort also features complimentary wireless internet access, concierge services, and a communal living room.
Satisfy your appetite for lunch or dinner at the resort's restaurant, Resto, or stay in and take advantage of the room service (during limited hours). Mingle with other guests at the complimentary reception, held daily. Cooked-to-order breakfasts are available daily from 6:30 AM to 9:30 AM for a fee.
Featured amenities include dry cleaning/laundry services, a 24-hour front desk, and luggage storage. Free self parking is available onsite.
Make yourself at home in one of the 20 air-conditioned guestrooms. Complimentary wireless internet access keeps you connected, and cable programming is available for your entertainment. Private bathrooms with showers feature rainfall showerheads and complimentary toiletries. Conveniences include safes and desks, and housekeeping is provided on request.</t>
  </si>
  <si>
    <t>ARC Homes Hotel Panglao Powered by Cocotel</t>
  </si>
  <si>
    <t>www.skyscanner.com.ph/hotel_deeplink/4.0/PH/en-US/PHP/h_ad/220209571/2026-03-05/2026-03-06/hotel/hotel/hotels?legacy_provider_id=22&amp;rooms=1&amp;closed_user_group=general&amp;hb_data=HLa5nzJ9to_DiL-lmAUIF0jMd9W2sm9zuX0O3F2WGnUJDN5YvW9R0XHPi-DeznLAAkCVJ6HWoY1DU5gUkA2mOEiTBudzc3SY_9UWYKU1HT3FG19sX6bECLgBrj6Pi3BvB3H0ltww5Ghp_jBK7HUwArdQt-JECuO4qTi38KD2pOjJeYzAr5_IJQq0QB4YPgF9Nn9Ro1oZYCTuEN8bOqgBnPE6Hsk3fAR9Kct6xC7rHM_BNc7am53twC3hr1njikZhAD5nXqRccFTyxv7k7hs98tv0xXDtoBSOP4ltt0iAkVRcQyQyCaoMudUkEISU-N5HzaSbkZWtzvYjJfu7xa4XC8K0-7Lk6ni8zEVKEoSKgHrOCTSCi0VbBXNyZhfh9wnnmZam-mRuiDKG9o5vxkbaarfoxodK_4MqyxqxOgmr-bg7&amp;q_datetime_utc=2026-03-05T14%3A19%3A49&amp;ticket_price=1711&amp;quote_id=3342881232908390002&amp;utid_state=1&amp;channel=iphone&amp;price_without_closed_user_group=2057&amp;tm_place_name=Panglao&amp;deeplink_data=eyJmaWVsZHMiOnsic2lnbmF0dXJlIjoiYzQxOGYxMTMwODBiYTRjYjAyMTI0OGVmZWFjMjFkODQifSwidXJsIjoiaHR0cHM6Ly93d3cuYWdvZGEuY29tL3BhcnRuZXJzL3BhcnRuZXJzZWFyY2guYXNweD9jaWQ9MTg0NjM4MyZoaWQ9MzUxMzM5MjYmY3VycmVuY3k9UEhQJmNoZWNraW49MjAyNi0wMy0wNSZjaGVja291dD0yMDI2LTAzLTA2Jk51bWJlcm9mQWR1bHRzPTEmTnVtYmVyb2ZDaGlsZHJlbj0wJlJvb21zPTEmbWNpZD0yODg4OCZtYXN0ZXJSb29tSWQ9NTgwODI4NjAxJm1wdD1ibVpGZW00elJqVkxRMlppVlZSblJ6TXdaVnBRUVdWU01sUlRWakJOWjJSRmIwc3pVVXhhZFROMVEwY3dXWHBUTjBOS09GbGFNa3c1TlZWUVFUQmpZM0JUWjNsUGJYVlliVmxUYnpGM1BUMCZUb3RhbFByaWNlPTE3MTEuMDEmVG90YWxUYXg9MjIzLjE3JlRvdGFsRmVlPTAuMDAmVG90YWxTdXJjaGFyZ2U9MCZtY3VyPVBIUCJ9&amp;utid=436395c6-878d-f7ff-e02a-ee95800a1f0d&amp;tm_stars=3&amp;client_id=skyscanner_app&amp;price_policy=2&amp;pre_redirect_id=d2d14da0-1e95-16b7-c84e-f2ea1eb69920&amp;tm_city_code&amp;max_price=3195&amp;guests=1&amp;request_id=d2d14da0-1e95-16b7-c84e-f2ea1eb69920&amp;tm_country_code=PH</t>
  </si>
  <si>
    <t>9.8912481, 123.8210988</t>
  </si>
  <si>
    <t>Poblacion, Panglao, Bohol, Central Visayas, 6340, Philippines</t>
  </si>
  <si>
    <t>Located within 5.9 miles of Hinagdanan Cave and 13 miles of Baclayon Church, ARC Homes Hotel Panglao powered by Cocotel has rooms in Panglao Island.</t>
  </si>
  <si>
    <t>H Resort Bohol - The Coral Cliff by SMS Hospitality</t>
  </si>
  <si>
    <t>www.skyscanner.com.ph/hotel_deeplink/4.0/PH/en-US/PHP/h_ad/222512293/2026-03-05/2026-03-06/hotel/hotel/hotels?legacy_provider_id=22&amp;rooms=1&amp;closed_user_group=general&amp;hb_data=SCJwN2f2DicgCELl3DFCS6_FbXl2rtZaXXocb7YsKNm5zie3rfDU-N2Su4lUiE7vY0HDUd5y5PiznYwkOY8KWvh6IaJ3VHb7zVHL47k1yBs9ToMdhrzqQvylSkF5XYX6jkjOALmyckJVnzv40UAvTYEebZdjsnDa_p_gEQlRZMLCMOWNLrXFubGJXpLtIBgj4hmb7hMuQZTMXP_xS1YyEpqF_Ks7qUoKVS4SF4qqf09Xh-zxHw2NDUp-9ZE-VbECLAgFY30z0JdXjGd9zkRzcEkm97znba7Hx2U0SMkKHjWXK4_efzdhuczS4PrOU7ZP_8aOIqC1i16puikBYJlpAocqSnbEHluxgM57UE8Dp-jYG2IovC9su07Adb2ZlV4glRM0NVWL6z1UEmg-K8KAf_YEHd8uz4czKh9CG4VwPYQo&amp;q_datetime_utc=2026-03-05T14%3A19%3A50&amp;ticket_price=4073&amp;quote_id=-7137741194506664527&amp;utid_state=1&amp;channel=iphone&amp;price_without_closed_user_group=13000&amp;tm_place_name=Calape&amp;deeplink_data=eyJmaWVsZHMiOnsic2lnbmF0dXJlIjoiOGFkYzliMmEyNGNkOGM2YzNkOWUzZTFkMmZlNzczYmYifSwidXJsIjoiaHR0cHM6Ly93d3cuYWdvZGEuY29tL3BhcnRuZXJzL3BhcnRuZXJzZWFyY2guYXNweD9jaWQ9MTg0NjM4MyZoaWQ9NDY3NDg3NjgmY3VycmVuY3k9UEhQJmNoZWNraW49MjAyNi0wMy0wNSZjaGVja291dD0yMDI2LTAzLTA2Jk51bWJlcm9mQWR1bHRzPTEmTnVtYmVyb2ZDaGlsZHJlbj0wJlJvb21zPTEmbWNpZD0zMzImbWFzdGVyUm9vbUlkPTc0NTc5NjQ0NyZtcHQ9T1ZGak5HTlVSMlpOYUhOd1NUVnpjRXB3YUdwdmEyZElVMFYwVkd0VWVuRkRiVEJPVkVkbVlWUjBURWRCVmpCSGVHTnpVbGhVTWxsaldsbDNaRVp3U0hsM2RtbFZRbmhaYkhkVFRYcG5QVDAmVG90YWxQcmljZT00MDcyLjY3JlRvdGFsVGF4PTQzNi4zNiZUb3RhbEZlZT0wLjAwJlRvdGFsU3VyY2hhcmdlPTAmbWN1cj1QSFAifQ%3D%3D&amp;utid=66f60140-3e47-0d0a-c9b2-0c36d4b10d95&amp;tm_stars=0&amp;client_id=skyscanner_app&amp;price_policy=2&amp;pre_redirect_id=b4b4fb5e-ded4-eff2-0614-410285921322&amp;tm_city_code&amp;max_price=6023&amp;guests=1&amp;request_id=b4b4fb5e-ded4-eff2-0614-410285921322&amp;tm_country_code=PH</t>
  </si>
  <si>
    <t>9.638178, 123.839918</t>
  </si>
  <si>
    <t>Pangangan Interior Road, Kinabag-an, Bohol, Central Visayas, 6328, Philippines</t>
  </si>
  <si>
    <t>H Resort Bohol â€“ The Coral Cliff by SMS Hospitality Nestled along the serene coastline of Calape, Bohol, H Resort Bohol â€“ The Coral Cliff offers the perfect escape for travelers seeking comfort, relaxation, and breathtaking ocean views. Whether youâ€™re looking for a weekend retreat or for a longer getaway, this charming hideaway promises an experience thatâ€™s both relaxing and unforgettable. This resort in Calape Bohol features spacious rooms, a stunning infinity pool facing the sea, and direct access to the beachâ€”ideal for guests searching for a beach resort with pool in Bohol. Families, couples, and solo travelers alike will find cozy spaces and warm Filipino hospitality that make it one of the best resorts in Calape Bohol. As one of affordable resort in Bohol, it blends comfort and value with modern amenities. Guests can enjoy delicious local dishes and refreshing drinks at the in-house restaurant and bar, making it a Bohol resort with restaurant/bar worth revisiting. H Resort Bohol is also a pet-friendly resort in Bohol, welcoming fur parents who want to bring their pets along. For those planning a honeymoon or romantic escape, this romantic resort in Bohol offers privacy and scenic views, while families will love the safe and relaxing vibe of a family-friendly resort in Bohol. Perfectly located for adventure and sightseeing, the resort is close to Calape Bohol tourist spots such as the Abatan River, Calape Church, and just a short drive from Tubigon Port, Tagbilaran Airport, and Clarin Boholâ€”making it ideal for travelers looking for resorts near Tubigon Bohol or resorts near Tagbilaran Bohol. Whether youâ€™re wondering where to stay in Bohol or looking for Bohol hidden resorts with a touch of elegance, H Resort Bohol â€“ The Coral Cliff offers the perfect Bohol island resort experienceâ€”Instagrammable, peaceful, and full of heart. Discover why itâ€™s one of the best resorts near Tubigon Bohol and the top choice for your next Bohol hotel booking. Book your stay now and experience Bohol vacation packages made for relaxation, romance, and unforgettable memoriesâ€”only at H Resort Bohol â€“ The Coral Cliff by SMS Hospitality.</t>
  </si>
  <si>
    <t>Riu del Mar Hostel</t>
  </si>
  <si>
    <t>www.skyscanner.com.ph/hotel_deeplink/4.0/PH/en-US/PHP/h_ct/154089383/2026-03-02/2026-03-03/hotel/hotel/hotels?legacy_provider_id=31&amp;rooms=1&amp;hb_data=WLaKmwGZYoZdHsbqRsLEpuDvJ6EDDITFr8WrKObUajy68B5lXzD2-lauB5Q2tU1tPGFC16U9VYXGhxXkSbp5nyhGqo_e4MUFGcB1adirumTDrbrLpDHONqpjO9YIIegCZ0ToEVu4eeNrE_-RFG0399iyOXXhD6s4iBWJTjoYI3s04zCfuSmUE9FFVFYBVRVaQPhNtZyf4h-oFWwtbMa7XBKcY7vH3muc5PJHW5BlpJF52ZWZ756gM3uVjNxDHdcYmBRVD-GWXi2HKHriYrTTynN-onil72YzJ-_MCxoXaNfSWcU2VA03pDalOPwErJz18_MlT7-FP-Gr6j9N73zp2tEjPga9pvYlI0TnKveq5UZ66aWMc9LxEC-JBjWlPsiUB2R4eoKjTsSPQ6JBsTuUDk-QDeYmmWmvPyXFIDMl4w%3D%3D&amp;q_datetime_utc=2026-03-01T23%3A21%3A18&amp;ticket_price=3173&amp;quote_id=3704068322207529401&amp;utid_state=1&amp;channel=iphone&amp;tm_place_name=Taporok&amp;deeplink_data=eyJmaWVsZHMiOnsic2lnbmF0dXJlIjoiNzQ2ODk3Yjk4OTA5YzE2ZjUyODNmY2QyYTU1MGY0MzUifSwidXJsIjoiaHR0cHM6Ly9waC50cmlwLmNvbS9ob3RlbHMvcmVkaXJlY3Q%2FaG90ZWxpZD04NjE2MTA1JmNpdHk9MzU4MDQmQWxsaWFuY2VpZD0xMjYwNyZzaWQ9ODg4ODMyJmNoZWNraW49MjAyNi0wMy0wMiZjaGVja291dD0yMDI2LTAzLTAzJnNob3BwaW5naWQ9NmMyMDc3ZWFkNDdmNDY4OThhNjIwNTU2MGRlYzQ0YWUmYWR1bHQ9MSZjaGlsZHJlbj0wJmFnZXM9Jmxhbmd1YWdlPWVucGgmbG9jYWxlPWVuX1BIJnJvb21pZD0xNzI3Nzg3ODY3JnN3aWQ9MCZwYXk9UFAmZmd0PTEmY3JuPTEmY3Vycj1QSFAmd2twPTEmc3RhbmQ9SDRzSUFBQUFBQUFBX3dEX0FBRF9DbDBLQWhnQkVnUUlBUkFBR2xFSTItYnZ0d1lZQURBQU9Qc1JtQUdwOFkwRXFBRUF1QUVDd0FFQTBRRlN1QjZGYXhtbFFPRUJYSV9DOWFqS3FFRG9BYXljbUljQmlBSWdpUVFBQUFBQUFBQUFBS0FFQUtFRndfVW9YSV9icWtBYUlEWmpNakEzTjJWaFpEUTNaalEyT0RrNFlUWXlNRFUxTmpCa1pXTTBOR0ZsSUFRb2hmMlN6UVpJQVZJR05qUmlaamszV2h3S0ExQklVQkVRV0RtMHlIYS1QeG9EVUVoUUlSQllPYlRJZHI0X1lnVmxibDlRU0dpNUZIQUJlQUNLQVFkSUFYZ0F5QUVCcWdFSENnTXdNaklRQXZJQklqWmpNakEzTjJWaFpEUTNaalEyT0RrNFlUWXlNRFUxTmpCa1pXTTBOR0ZsWHpPU0FnRTBtZ0lBQUFBQV9fOEJBQURfXzFRTk1FRF9BQUFBIn0%3D&amp;utid=487c19fe-6592-0de7-2291-657892080afb&amp;tm_stars=4&amp;client_id=skyscanner_app&amp;redirect_delay=1000&amp;price_policy=2&amp;pre_redirect_id=c27e9601-627c-7713-173e-040c505362d6&amp;tm_city_code&amp;max_price=5040&amp;guests=1&amp;request_id=c27e9601-627c-7713-173e-040c505362d6&amp;tm_country_code=PH</t>
  </si>
  <si>
    <t>9.5495629, 123.7570165</t>
  </si>
  <si>
    <t>Miles Yce Bamboo House, Daorong Boulevard, Daorong, Danao, Panglao, Bohol, Central Visayas, 6340, Philippines</t>
  </si>
  <si>
    <t>Malinawon Resort</t>
  </si>
  <si>
    <t>www.skyscanner.com.ph/hotel_deeplink/4.0/PH/en-US/PHP/h_h1/204478521/2026-03-02/2026-03-03/hotel/hotel/hotels?legacy_provider_id=927111&amp;rooms=1&amp;closed_user_group=mobile&amp;hb_data=duYAsth8OwHD8uMegDZvy3w5YWRCrzXNX6MWcWeCUIWVOifH9aL8YHgwohfp7fAl9itBu4kueILdt0RG4FEiYz9GezA1YA3WG2JanfM3NenqNHvrKJivM5M21RDF4HCK0afUXxoFFhYVJ0eAC3KUVIJcY8Ke0AMp6WjyVhJT9pJWVrG_GhgODTpA7EEwrHTcgu6taJqVIYfbNX9MNN-YHeZ4zyU24CqUNs6dSRIO9f3_7fytj1HBHfL-9M6HE2PTnNsgk3s4VdVBAPDwmasOlWw9e8Y%3D&amp;q_datetime_utc=2026-03-01T23%3A21%3A21&amp;ticket_price=3040&amp;quote_id=-8651922110777164351&amp;utid_state=1&amp;channel=iphone&amp;price_without_closed_user_group=3800&amp;tm_place_name=Taporok&amp;deeplink_data=eyJmaWVsZHMiOnsic2lnbmF0dXJlIjoiYmJiMGQyMzBlZmJkODcwYjAwOWIzYmRhOGVkZjAxMmQifSwidXJsIjoiaHR0cHM6Ly9waC5ob3RlbHMuY29tL0hvdGVsLVNlYXJjaD90cGlkPTMyMTQmbXBlPTE3NzI0MDcwMjYmZW5kRGF0ZT0yMDI2LTAzLTAzJmFkdWx0cz0xJmxvY2FsZT1lbl9QSCZjaGlkPWJmODI1ODIxLWQ4NzItNDI0ZS1iOTBhLWViZDk3YzE3MDYxMSZlYXBpZD00NCZtY3RjPTMmc3RhcnREYXRlPTIwMjYtMDMtMDImbXBkPVBIUCZtcG49MzE2NjY2Mjk0JmN1cnJlbmN5PVBIUCZyYXRlcGxhbmlkPTM4NjQ5ODE5OCZtcG09MjQmbXBwPTEmbXBvPUVDJnNlbGVjdGVkPTQ2MzkxNDY1Jm1wYj01NDguMjAmbXBxPTI3NDAuOTgmbXBhPTI0OTEuODAifQ%3D%3D&amp;utid=450a2635-9361-2122-97ff-72eaae10e782&amp;tm_stars=3&amp;client_id=skyscanner_app&amp;redirect_delay=1000&amp;price_policy=2&amp;pre_redirect_id=8a59d3dd-7320-4c5e-c1b3-e0931a77125f&amp;tm_city_code&amp;max_price=5601&amp;guests=1&amp;request_id=8a59d3dd-7320-4c5e-c1b3-e0931a77125f&amp;tm_country_code=PH</t>
  </si>
  <si>
    <t>9.5496865, 123.7551172</t>
  </si>
  <si>
    <t>Only Seed Resort</t>
  </si>
  <si>
    <t>www.skyscanner.com.ph/hotel_deeplink/4.0/PH/en-US/PHP/h_bc/115481173/2026-03-02/2026-03-03/hotel/hotel/hotels?legacy_provider_id=13&amp;rooms=1&amp;hb_data=C9biXX3C_zaXg2-NjTBeeI9-54kRL8K-LE1XUFYqp85PgWwaQhzqe9Z8a43DOwjMzeI6FKw9udWZbRR7klMwAavZ7BOdKRTGheh18vMVsgkbf54HU0hQ8WMrMi79hwUo-HtFoVJPQ8wyEPXd7OrN-bmc6_3QYA5ZWs3z2wrYhWH29OE0si40k9vmxorft5FtmMjWFDCaQZwsIl9B-Ism1LQO5G3kzbrXtje7zQ-NNHXUWjzCDy8hjfXNvgnfZrtQp_we7RUplZzeEojKEoSQlxyeP9tFHMLETwXHMqWmK1SunyvDVcFisZTShTOTH107N7MIxpMsvTr3aBlGD5uZ6PZkdI_4L4AIRcG0dwTUDJ2oRDOExWQTuOsWw3mua_z7YvOOxC89GScShFul50JSZTlhBenTD-zkQA_qvMqM91qq5XVcSfE%3D&amp;q_datetime_utc=2026-03-01T23%3A21%3A22&amp;ticket_price=2967&amp;quote_id=-7887256874843999844&amp;utid_state=1&amp;channel=iphone&amp;tm_place_name=Panglao&amp;deeplink_data=eyJmaWVsZHMiOnsic2lnbmF0dXJlIjoiNjZlZGEwNzVlZDcxMTNiODhiMjQ3M2I4ZGNmYjFiNzIiLCJibG9ja19pZCI6InYxX0NnRXRFTXdDR2lnS0hUSXdNall0TURNdE1ESlVNREE2TURBNk1EQXVNREF3S3pBM09qQXdFQUVZM3dFb0FUZ0JJZ0lJQVE9PV9DaUlJbUpHYUF4QUNJR3dveHUveERUQUNRQUZLQ3pCRU1UQXdVRjh4TURCUVVKZ0ZFZ0lJQVJvRUtBSXdBU0lFQ0FJWUFnPT0ifX0%3D&amp;utid=20080f34-8183-0367-8f07-518c7f37af78&amp;tm_stars=3&amp;client_id=skyscanner_app&amp;redirect_delay=1000&amp;price_policy=2&amp;pre_redirect_id=912b1eeb-a1ac-8b6b-7bd9-9df86e07fcf7&amp;tm_city_code=TAGP&amp;max_price=4090&amp;guests=1&amp;request_id=912b1eeb-a1ac-8b6b-7bd9-9df86e07fcf7&amp;tm_country_code=PH</t>
  </si>
  <si>
    <t>9.6442649, 123.855607</t>
  </si>
  <si>
    <t>The MetroCentre Hotel &amp; Convention Center, Carlos P. Garcia North Avenue, Poblacion 2, Booy, Tagbilaran, Bohol, Central Visayas, 6390, Philippines</t>
  </si>
  <si>
    <t>Metrocentre Hotel</t>
  </si>
  <si>
    <t>www.skyscanner.com.ph/hotel_deeplink/4.0/PH/en-US/PHP/h_bc/134519068/2026-03-02/2026-03-03/hotel/hotel/hotels?legacy_provider_id=13&amp;rooms=1&amp;closed_user_group=apps&amp;hb_data=BJKdZdP9TqELWk1QNnupkaOREZrmG1wTOzPCpwICMbs7WmyjkW1yuU3-2yHCaJ8AKZ2LPmPaqKBnTU8sDD3JvsbSmAYvFJzyKADBPPmsYYA-wckEFwNnQXOOwXRegBD9kWeiOzhS_fHs_k1-KXUnR70PkIPu2SkWBx4oB_BnUc64Gdx_ZNJVWpbK1v58WIOxa3roiJncKxE3wjNfGo2ijcAIhriFgYq5nkvCSts5n3CFhps_MePUmvnSPVD4Chos-RULWj4PPV2ZwZ5Vq55UwRbBcZ2HcukN3I0yW_xlI_bMNz8QQ0F0r3pR-s2bGXvb8lE1jucNhgo1cknU9zi19WCrUiHsxMIaEJeGXbT5BuJnB8PFPx9APRaOMx327CMxhtIFU_iD5o4WsqI48j-UOa7Dj3PHIh8Vf2Mq4B50Amfh_vB2gEI%3D&amp;q_datetime_utc=2026-03-01T23%3A21%3A26&amp;ticket_price=1000&amp;quote_id=8373023302487103883&amp;utid_state=1&amp;channel=iphone&amp;price_without_closed_user_group=1240&amp;tm_place_name=Jagna&amp;deeplink_data=eyJmaWVsZHMiOnsic2lnbmF0dXJlIjoiYWMxYTU4N2IyYjhjMmY0MmM3MzJmMTNjNGY2ZDhlYzMiLCJibG9ja19pZCI6IjEzNjcxMDMwMV80Mjg4OTExNTdfMl80Ml8wIn19&amp;utid=927ece29-d543-b5d1-12cd-8681ac20201a&amp;tm_stars=2&amp;client_id=skyscanner_app&amp;redirect_delay=1000&amp;price_policy=2&amp;pre_redirect_id=0da002ad-2c4a-d6e9-94d3-da5788df5e5a&amp;tm_city_code&amp;max_price=1193&amp;guests=1&amp;request_id=0da002ad-2c4a-d6e9-94d3-da5788df5e5a&amp;tm_country_code=PH</t>
  </si>
  <si>
    <t>9.6526276, 124.3833007</t>
  </si>
  <si>
    <t>Tagbilaran East Road, Pandan, Larapan, Jagna, Bohol, Central Visayas, 6308, Philippines</t>
  </si>
  <si>
    <t>BQ Superstore - Jagna</t>
  </si>
  <si>
    <t>Jagna</t>
  </si>
  <si>
    <t>Paseo Del Mar Seaside Inn</t>
  </si>
  <si>
    <t>www.skyscanner.com.ph/hotel_deeplink/4.0/PH/en-US/PHP/h_xp/126114775/2026-03-02/2026-03-03/hotel/hotel/hotels?legacy_provider_id=1&amp;rooms=1&amp;closed_user_group=mobile&amp;hb_data=Vu22Dv4wSdtseM9AHP7ciBbL7fZE7xkdlc5RwT7AnnO-uwQtBga_bx3SKAR7w5vmMbYp1qXsnB2t6yG2WDnFnF84jzBV-LGkDR8g2h0AHfsbhzZo5JxxZKnEOJq3ki59BMqe-Vtd4uFVkWZZ6fEz9ylH6J4wtcW2omkKL2D1UMY0Qh5llUynb2OVhCsynZ-3JESHdiXGBaSBKsPJizTVILxOu6pEnwzdefoLxPBmY_AVWR9PV7jKc-OQ6qg4g0g4DFOvO7cTB0pnSiAaG1lu3ZrEoxw%3D&amp;q_datetime_utc=2026-03-01T23%3A21%3A25&amp;ticket_price=2423&amp;quote_id=-2108950470593359097&amp;utid_state=1&amp;channel=iphone&amp;price_without_closed_user_group=2693&amp;tm_place_name=Taytay&amp;deeplink_data=eyJmaWVsZHMiOnsic2lnbmF0dXJlIjoiNmM2OTg2NGQ3MjBiNTk4ZDRkMDM0NTdmZWQ5MzYwZWEifSwidXJsIjoiaHR0cHM6Ly93d3cuZXhwZWRpYS5jb20ucGgvSG90ZWwtU2VhcmNoP3RwaWQ9NjgmbXBlPTE3NzI0MDQ0MDUmZW5kRGF0ZT0yMDI2LTAzLTAzJmFkdWx0cz0xJmxvY2FsZT1lbl9VUyZjaGlkPWRhOTZkMTIwLTRiOWEtNGI5Ni04OTUxLTU3YjQ0MTYzZjVjMCZlYXBpZD00NjIzMCZtY3RjPTMmc3RhcnREYXRlPTIwMjYtMDMtMDImbXBkPUdCUCZtcG49MzI1MzEyMjkxJmN1cnJlbmN5PUdCUCZyYXRlcGxhbmlkPTQwNzM2MDk5NSZtcG09MjQmbXBwPTEmbXBvPUVDJnNlbGVjdGVkPTEwODQ5NzM0MCZtcGI9Mi44MyZtcHE9MzEuMTUmbXBhPTI4LjMyIn0%3D&amp;utid=63bb3ddc-d8d7-a8d0-3aa7-86d8aebeff51&amp;tm_stars=2&amp;client_id=skyscanner_app&amp;redirect_delay=1000&amp;price_policy=2&amp;pre_redirect_id=d77e348b-4a90-e3c4-ea76-3a3e6300943d&amp;tm_city_code&amp;max_price=2528&amp;guests=1&amp;request_id=d77e348b-4a90-e3c4-ea76-3a3e6300943d&amp;tm_country_code=PH</t>
  </si>
  <si>
    <t>9.632285, 124.0302358</t>
  </si>
  <si>
    <t>Taytay</t>
  </si>
  <si>
    <t>At Paseo Del Mar Seaside Inn, we have many dogs and cats in the property. Our place is very simple and it is settled between the sea and highway.  Located on the Southern part of Bohol, we are very near the center of Jagna town center at 2 kilometers.  From Tagbilaran and Panglao we are about 70 kilometers to the East.</t>
  </si>
  <si>
    <t>Stefanie Grace Inn</t>
  </si>
  <si>
    <t>www.skyscanner.com.ph/hotel_deeplink/4.0/PH/en-US/PHP/h_ct/143496672/2026-03-02/2026-03-03/hotel/hotel/hotels?legacy_provider_id=31&amp;rooms=1&amp;hb_data=3ecKT98uIfqWOhwZ3hM50xryhzSQq30vVYOcBSbMxuAwfvWna0vDE4Rb8RXym0DuBmAXSl5pggg_OPvNli6CaZ6RvKo-Z9SOBJ9fEeak4Fkxe7si1lirkg0qWbvkQKmvKjAue8jQ-h5lUoRl3e03eiwHUrC9BlzZgfvBYP0Ighug0XmTP3kKqE74dP-hNa3oQ77OcQmT_q7ts2AD9Eos9uKEDTWRjQuTVV8hwwWR_P7hk3RAeYt6wgd-T5FAjU-e9dnvul_E-II8go-o8oTUZ67mKaySlmA0nycDuCUs1Ag2ZXeFS3jwdG_6jeyESqdfocQykx6HWIbDFCsrA2GgTQfPZSOHGVlOxXGw72Sl0KMJp-oeG6fZxw9pRuQ-JbsAyKSMzNeWAiB8Cs2PY4O_6UVMWESbdKoW7MCheoSAHw%3D%3D&amp;q_datetime_utc=2026-03-01T23%3A21%3A29&amp;ticket_price=11115&amp;quote_id=-4147236045739209347&amp;utid_state=1&amp;channel=iphone&amp;tm_place_name=Taiwala&amp;deeplink_data=eyJmaWVsZHMiOnsic2lnbmF0dXJlIjoiNWY4YWNiMzQ2MzVhMjVmOTJiMWI4NDBhZjQ4MzBhNTQifSwidXJsIjoiaHR0cHM6Ly9waC50cmlwLmNvbS9ob3RlbHMvcmVkaXJlY3Q%2FaG90ZWxpZD04NTA0NTIxJmNpdHk9MzU4MDQmQWxsaWFuY2VpZD0xMjYwNyZzaWQ9ODg4ODMyJmNoZWNraW49MjAyNi0wMy0wMiZjaGVja291dD0yMDI2LTAzLTAzJnNob3BwaW5naWQ9YmVlZDI0NGY2ZTc0NGNkZDhjODc2YTEzZDk0OThlNzImYWR1bHQ9MSZjaGlsZHJlbj0wJmFnZXM9Jmxhbmd1YWdlPWVucGgmbG9jYWxlPWVuX1BIJnJvb21pZD0xNTQxNDkyODkwJnN3aWQ9MCZwYXk9UFAmZmd0PTEmY3JuPTEmY3Vycj1QSFAmd2twPTEmc3RhbmQ9SDRzSUFBQUFBQUFBX3dELUFBSF9DbHdLQWhnQkVnUUlBUkFBR2xBSW1xR0Yzd1VZQURBQU9Qc1JtQUhKaVljRXFBRUF1QUVDd0FFQTBRRmNqOEwxeUhuQ1FPRUJBQUFBQUlDMXhVRG9BY0RYbEJTSUFpQ0pCQUFBQUFBQUFBQUFvQVFBb1FVQUFBQUFBQUFBQUJvZ1ltVmxaREkwTkdZMlpUYzBOR05rWkRoak9EYzJZVEV6WkRrME9UaGxOeklnQkNpRl9aTE5Ca2dCVWdZeVpUQmhNMlphSEFvRFVFaFFFUkJZT2JUSWRyNF9HZ05RU0ZBaEVGZzV0TWgydmo5aUJXVnVYMUJJYUxrVWNBRjRBSW9CQjBnQmVBRElBUUdxQVFjS0F6QXlNUkFDOGdFaVltVmxaREkwTkdZMlpUYzBOR05rWkRoak9EYzJZVEV6WkRrME9UaGxOekpmTTVJQ0FUU2FBZ0FBQUFEX193RUFBUF9fR3lQV0pQNEFBQUEifQ%3D%3D&amp;utid=285ab940-30cb-4ce5-c7f8-49b3015c2bf8&amp;tm_stars=3&amp;client_id=skyscanner_app&amp;redirect_delay=1000&amp;price_policy=2&amp;pre_redirect_id=829eec09-badf-25fd-1b52-af3af9c642fe&amp;tm_city_code&amp;max_price=12165&amp;guests=1&amp;request_id=829eec09-badf-25fd-1b52-af3af9c642fe&amp;tm_country_code=PH</t>
  </si>
  <si>
    <t>9.5491821, 123.7709616</t>
  </si>
  <si>
    <t>Golden Palm Resort, Alona Beach Street, Alona Beach, Tawala, Panglao, Bohol, Central Visayas, 6340, Philippines</t>
  </si>
  <si>
    <t>Golden Palm Resort</t>
  </si>
  <si>
    <t>www.skyscanner.com.ph/hotel_deeplink/4.0/PH/en-US/PHP/h_ct/143496672/2026-03-05/2026-03-06/hotel/hotel/hotels?legacy_provider_id=31&amp;rooms=1&amp;closed_user_group=general&amp;hb_data=shfPRSnKYt--1Z5nwVuYa5hTx7QfciUFOk3kHtDChXHDnP8AvDdLux9YmaQhGgVOA7UzVW2mA-xMwZoQx-vPZ5ymD4KpqSxvzKIhw3LEVRrQEehfh_BChpgJyB7PRA--mov67mVSYD41FOXIPZfha-3aGGiYaoMnnxHNeWkn84ZhRjqWBg-SiA1X6bD_0OH_4ixabhacA0rMGX80iNMpYjlfTtoWR5KHIrmg-V3kzzE0JVTmJ_EpmzSFRFa9bx6JzpkMsT30hCrCGFzlnPZLQ-CoPr28jyzq4a_8SrQ_ua9vHeIhmjaMSmGiiTafMNzpCz5rAOkheIGOZjkElcx975HKA72i4rv1_sTtRcKKf_ys2NP_jiSkQze5Y8aKDzaELZW87CU5lMzdDBGMJQcZ4oIuwfJw4YVoaXOTctDUlw%3D%3D&amp;q_datetime_utc=2026-03-05T12%3A21%3A19&amp;ticket_price=11115&amp;quote_id=8341625580571704895&amp;utid_state=1&amp;channel=iphone&amp;price_without_closed_user_group=15939&amp;tm_place_name=Taiwala&amp;deeplink_data=eyJmaWVsZHMiOnsic2lnbmF0dXJlIjoiMmM3MTc5MGE2ZDEwY2E1MjFkM2VkODRjMTU1NTliZWYifSwidXJsIjoiaHR0cHM6Ly9waC50cmlwLmNvbS9ob3RlbHMvcmVkaXJlY3Q%2FaG90ZWxpZD04NTA0NTIxJmNpdHk9MzU4MDQmQWxsaWFuY2VpZD0xMjYwNyZzaWQ9ODg4ODMyJmNoZWNraW49MjAyNi0wMy0wNSZjaGVja291dD0yMDI2LTAzLTA2JnNob3BwaW5naWQ9MWYwNzI1MGIxMDhlNDZhY2EyNjhkNjY5ZjU4MjkwNmImYWR1bHQ9MSZjaGlsZHJlbj0wJmFnZXM9Jmxhbmd1YWdlPWVucGgmbG9jYWxlPWVuX1BIJnJvb21pZD0xNTQxNDkyODkwJnN3aWQ9MCZwYXk9UFAmZmd0PTEmY3JuPTEmY3Vycj1QSFAmd2twPTEmc3RhbmQ9SDRzSUFBQUFBQUFBX3dELUFBSF9DbHdLQWhnQkVnUUlBUkFBR2xBSW1xR0Yzd1VZQURBQU9Qc1JtQUhKaVljRXFBRUF1QUVDd0FFQTBRRmNqOEwxeUhuQ1FPRUJBQUFBQUlDMXhVRG9BY0RYbEJTSUFpQ0pCQUFBQUFBQUFBQUFvQVFBb1FVQUFBQUFBQUFBQUJvZ01XWXdOekkxTUdJeE1EaGxORFpoWTJFeU5qaGtOalk1WmpVNE1qa3dObUlnQkNpLTU2WE5Ca2dCVWdZNVlqY3pOMlZhSEFvRFVFaFFFYTdZWDNaUEhyNF9HZ05RU0ZBaHJ0aGZkazhldmo5aUJXVnVYMUJJYUx3VWNBRjRBSW9CQjBnQmVBRElBUUdxQVFjS0F6QXlNUkFDOGdFaU1XWXdOekkxTUdJeE1EaGxORFpoWTJFeU5qaGtOalk1WmpVNE1qa3dObUpmTTVJQ0FUU2FBZ0FBQUFEX193RUFBUF9fUllFLUxmNEFBQUEifQ%3D%3D&amp;utid=14c32e5f-19cb-9541-2900-d061bd3762ad&amp;tm_stars=3&amp;client_id=skyscanner_app&amp;price_policy=2&amp;pre_redirect_id=9876d35f-e0bc-a4de-00fc-758fb4b350ba&amp;tm_city_code&amp;max_price=12165&amp;guests=1&amp;request_id=9876d35f-e0bc-a4de-00fc-758fb4b350ba&amp;tm_country_code=PH</t>
  </si>
  <si>
    <t>9.5789107, 123.8150525</t>
  </si>
  <si>
    <t>With a stay at Golden Palm Resort in Panglao (Danao), you'll be a 4-minute drive from Alona Beach and 7 minutes from Dumaluan Beach. This beach resort is 1.7 mi (2.7 km) from Danao Beach and 3.7 mi (5.9 km) from White Beach.
Pamper yourself with onsite massages or take in the view from a terrace and a garden. Additional features at this resort include complimentary wireless internet access, babysitting (surcharge), and tour/ticket assistance.
Enjoy Filipino cuisine at Golden Palm, a restaurant which features a bar/lounge, or stay in and take advantage of the room service (during limited hours). Cooked-to-order breakfasts are available daily from 6:00 AM to 10:00 AM for a fee.
Featured amenities include dry cleaning/laundry services and a safe deposit box at the front desk. A roundtrip airport shuttle is provided for a surcharge (available 24 hours), and free self parking is available onsite.
Make yourself at home in one of the 16 air-conditioned rooms featuring refrigerators and plasma televisions. Rooms have private furnished balconies or patios. Complimentary wireless internet access keeps you connected, and cable programming is available for your entertainment. Private bathrooms with showers feature complimentary toiletries and hair dryers.</t>
  </si>
  <si>
    <t>Commander Suites de Bohol</t>
  </si>
  <si>
    <t>www.skyscanner.com.ph/hotel_deeplink/4.0/PH/en-US/PHP/h_fd/218767401/2026-03-05/2026-03-06/hotel/hotel/hotels?legacy_provider_id=927050&amp;rooms=1&amp;hb_data=2d0S83fuh4XFSZDTNY5LKppwMx_n7M8G_0YG2yxYiTB2-xqEbg9orvKdHZDrGr9KU8jw2EBbk0aaPVyEanyKXqMWKkWV8SGdfcKJ5Gi3Ote-JNtXbVWGi_XwkBTSRR7nxn3jelsKsh4g2aLj9txGyumXXM561LaXJmRQeWoZ7YOIiq98Op3txcBzOcTIdnMg-UkL-oafQ5nNAEBUPrBOgYHOW7SQ96whH9VV8zuV6qoLWSbJf8ltqHz709pt3LOKVf-M7GdOFQv3q7UAFKmgMhmwzBHdcbJHaSF-QbXJxNZlz6THXzW8gkoQr5K5Lof1SdK1tq8eSdZfRRNKToaRJfT0Wrv8UzrGFWkk5nxODRUgk_H7n90h11TL73hCseybPK1XRsKuFu3N6FCwb1gmf6WgfvD1QEQ158J-yCyS5lkUtg%3D%3D&amp;q_datetime_utc=2026-03-05T14%3A19%3A51&amp;ticket_price=5940&amp;quote_id=1680176293713411133&amp;utid_state=1&amp;channel=iphone&amp;tm_place_name=Dauis&amp;deeplink_data=eyJmaWVsZHMiOnsic2lnbmF0dXJlIjoiZDIxMzMyNGJjOWJkMzkxZjQ5MjFmODY4NDBlOWYwYzUifSwidXJsIjoiaHR0cHM6Ly9kZWFscy52aW8uY29tP3NpZz1lOTcxY2ZhMmJhYjBiYmZiYTZhNzdiYjk1ZmU5OTQ4MjAxMDEyZTYxZGZjNTYwZjgzNDBmZTg5ZjIxZGQ0NDFlMzEzNDMwMzEzNDM5MzMzMDM4Mzcmc2lnLWlzcz1tZXRhJnR1cmw9aHR0cHMlM0ElMkYlMkZ2aW8uY29tJTJGSG90ZWwlMkZTZWFyY2glM0ZjaGVja0luJTNEMjAyNi0wMy0wNSUyNmNoZWNrT3V0JTNEMjAyNi0wMy0wNiUyNmN1cnJlbmN5JTNEUEhQJTI2ZXB2JTNETVM0eSUyNmVzZCUzRDl0U3RWd0swa05Dc09ublZTT2I2TVFPRF9vY183QlZwcWgzZ05BWUxXeThFM0lISWVnZXE4aGZHeDlfSkk5NV9jeFpBUTBBM2NNRlViYlExRDVGM2ZFRlRzQXNDTHZ3VXZEZ3h3bERVbHJIZ3VqanVzUSUyNTNEJTI1M0QlMjZmb3JjZUN1cnJlbmN5Q2hhbmdlJTNEMSUyNmZvcmNlTGFuZ3VhZ2VDaGFuZ2UlM0QxJTI2aG90ZWxJZCUzRDExNzkwNDU4NSUyNmxhYmVsJTNEc3JjJTI1M0Rza3lzY2FubmVyJTI1MjZ1Y291bnRyeSUyNTNEUEglMjUyNnVkZXZpY2UlMjUzRG1vYmlsZSUyNTI2aG90ZWwlMjUzRDExNzkwNDU4NSUyNTI2ZGF5JTI1M0Q1JTI1MjZtb250aCUyNTNEMDMlMjUyNnllYXIlMjUzRDIwMjYlMjUyNmxvcyUyNTNEMSUyNTI2b2ZmZXJpZCUyNTNEb25sTEQwYnJOb2M4JTI1MjZwcmljZSUyNTNENTk0MC4wMCUyNTI2Y3VycmVuY3klMjUzRFBIUCUyNTI2dXNlcmxhbmclMjUzRGVuJTI1MjZfdGglMjUzRDJlYWY4NGFjMzhkOWM4YzgxZjg3NjQyNzVjNGUxNDVkMGQzYmI5Y2E5Yzg3YmQ3ZiUyNTI2ZHRzJTI1M0QxNzcyNzIwMzkwJTI1MjZvbHV0JTI1M0QxNzcyNzIwMzkwJTI1MjZjYW5QYXlMYXRlciUyNTNEZmFsc2UlMjUyNnJlcXVlc3RVc2VyR3JvdXAlMjUzRCUyNTI2b2ZmZXJVc2VyR3JvdXAlMjUzRHB1YmxpYyUyNmxhbmclM0RlbiUyNm90aSUzRGE0azc3ZElUR1lNJTI2cHJlZmVycmVkUmF0ZSUzRDU5NDAuMDAlMjZwcm9maWxlJTNEcjJkMm03M2tuOCUyNnJvb21zJTNEMSUyNnVzZXJDb3VudHJ5JTNEUEglMjZ1dG1fY2FtcGFpZ24lM0Rza3lzY2FubmVyJTI2dXRtX21lZGl1bSUzRGNwYyUyNnV0bV9zb3VyY2UlM0Rza3lzY2FubmVyIn0%3D&amp;utid=48bddb77-94fa-232f-bfb9-2322b423855d&amp;tm_stars=3&amp;client_id=skyscanner_app&amp;price_policy=2&amp;pre_redirect_id=cdfe2ea6-3fd6-3781-9560-cde3ea91a90e&amp;tm_city_code&amp;max_price=5940&amp;guests=1&amp;request_id=cdfe2ea6-3fd6-3781-9560-cde3ea91a90e&amp;tm_country_code=PH</t>
  </si>
  <si>
    <t>9.6722411, 124.0478352</t>
  </si>
  <si>
    <t>Anos Fonacier Circumferential Road, Dao, Dauis, Bohol, Central Visayas, 6339, Philippines</t>
  </si>
  <si>
    <t>Hidden Paradise on Panglao Island in Bohol, 3-minute drive from White Beach and Dumaluan Beach, Commander Suites de Bohol offers 10 luxury Rooms that overlook the resort's outdoor pool, palm trees and lush gardens. Free WiFi access and parking areas are available at the resort.
All Room are air-conditioned, and offer a satellite TV, a safety deposit box, and a mini refrigerator. The private bathroom also features hot and cold water showers, toiletries and a hairdryer. An electric kettle and service water dispenser are also provided.
Attractions close to the resort include the iconic Chocolate Hills, Loboc River and Balicasag Island. The nearest airport is Panglao International Airport, a 3.7 mi drive away.</t>
  </si>
  <si>
    <t>Busai Dreamfalls Resort</t>
  </si>
  <si>
    <t>www.skyscanner.com.ph/hotel_deeplink/4.0/PH/en-US/PHP/h_h1/218368892/2026-03-02/2026-03-03/hotel/hotel/hotels?legacy_provider_id=927111&amp;rooms=1&amp;closed_user_group=mobile&amp;hb_data=l_yNwGlCnsovlVP2kFxVtg0iEeSHa93pCQwLV6WgXN95_oe3BUfEOa81TL7Rto_AS6GTyjZmeLdN6NIM8yYx_0NAcil6gbJQWOzLB4HpChjXUL-8zSFxTJnKDlAUL1CZa5ohYA7n8yrKZPMLVle12jHBrqhCoToyNEuT3VYC3Dczpgj3A-NkdcOI3vXl0l-quZ_RG7w-jPIu9ODlmQo65QzH3DMg-T-dNOH1uE_DQo0UFK7qw2-hRLuG5oFM-Uj3jKR6AWGOaLO46QO01im2spXo1us%3D&amp;q_datetime_utc=2026-03-01T23%3A21%3A32&amp;ticket_price=3600&amp;quote_id=-8084338864467033249&amp;utid_state=1&amp;channel=iphone&amp;price_without_closed_user_group=4000&amp;tm_place_name=Taiwala&amp;deeplink_data=eyJmaWVsZHMiOnsic2lnbmF0dXJlIjoiMThjMjg4NDMzYWFiMWQ1ZDAyMzc3MDgwMGNiZjI3MjUifSwidXJsIjoiaHR0cHM6Ly9waC5ob3RlbHMuY29tL0hvdGVsLVNlYXJjaD90cGlkPTMyMTQmbXBlPTE3NzI0MDQzNDgmZW5kRGF0ZT0yMDI2LTAzLTAzJmFkdWx0cz0xJmxvY2FsZT1lbl9QSCZjaGlkPTBhYTQ1YjMyLTU4NDctNDAzMC05MjAyLWUxYzNkZGIzZDM3MyZlYXBpZD00NCZtY3RjPTMmc3RhcnREYXRlPTIwMjYtMDMtMDImbXBkPVBIUCZtcG49MzI0MDc1NjQ3JmN1cnJlbmN5PVBIUCZyYXRlcGxhbmlkPTM5MzY0MzU4NSZtcG09MjQmbXBwPTEmbXBvPUVDJnNlbGVjdGVkPTEwMTc0NDU0NSZtcGI9MzI3LjI3Jm1wcT0zNTk5Ljk5Jm1wYT0zMjcyLjcyIn0%3D&amp;utid=e0d229ae-8ba5-8269-7ed5-883aaaf3b0d2&amp;tm_stars=2&amp;client_id=skyscanner_app&amp;redirect_delay=1000&amp;price_policy=2&amp;pre_redirect_id=fd40da08-c3d2-83b2-b7e7-6cec409e6f75&amp;tm_city_code&amp;max_price=4252&amp;guests=1&amp;request_id=fd40da08-c3d2-83b2-b7e7-6cec409e6f75&amp;tm_country_code=PH</t>
  </si>
  <si>
    <t>9.5514967, 123.7682889</t>
  </si>
  <si>
    <t>Amaya Inn &amp; Resto Bar, Anos Fonacier Circumferential Road, Niño Darong, Danao, Panglao, Bohol, Central Visayas, 6340, Philippines</t>
  </si>
  <si>
    <t>Anaya Inn and Restobar</t>
  </si>
  <si>
    <t>https://www.google.com/maps/place/Amihan+Resort+Panglao/data=!4m11!3m10!1s0x33abac9be07f77ab:0x6a4082f59b987b9c!5m3!1s2026-03-01!4m1!1i2!8m2!3d9.5498434!4d123.7683701!16s%2Fg%2F11f5lyb_fq!19sChIJq3d_4JusqzMRnHuYm_WCQGo?authuser=0&amp;hl=en&amp;rclk=1</t>
  </si>
  <si>
    <t>9.5498434, 123.7683701</t>
  </si>
  <si>
    <t>Amihan Resort, Anos Fonacier Circumferential Road, Niño Darong, Danao, Panglao, Bohol, Central Visayas, 6340, Philippines</t>
  </si>
  <si>
    <t>Amihan Resort</t>
  </si>
  <si>
    <t>www.skyscanner.com.ph/hotel_deeplink/4.0/PH/en-US/PHP/h_bc/204255511/2026-03-02/2026-03-03/hotel/hotel/hotels?legacy_provider_id=13&amp;rooms=1&amp;closed_user_group=apps&amp;hb_data=Zzvdvz5zpJ_sM9fhbe0N41ea-4RkhG932yTxY4zYuQuYx-7PXIMAKahtIG3Pa6uJ3HhkP_vliQmEox51ZnxzRuUzl7XpxjymT5cVwS5q0qqy7wV16A8DdTd6MRncXaBwnskaeejfZz9k5cH5ja0SMnS_6CWVnLiLVfO0zozKjj1w9_fXyXV3vVsMB0WVcTAmjuGnISfTRHsEdo0rIWLhLMDNauxdSVuhTb0pgp7EAMVpzeCKukYMca_T2VV5vQN1Bx5qbNKwOX4NXvqMKoIl4mjYS-bBbwRJ1mt1WQw08gPbjuy2PKeUUymCSCZZmYGk3ZPjxGvxl94Ke_UO_nEwAcpy2-SBAA5kJ1jTrGxmJoyqS6L0IzsZPfnX05ZEoDrrq357bebsO-rQMBfOY1PLuprb_76Z45E86MVUpaGu75Wk-6N_yAQ%3D&amp;q_datetime_utc=2026-03-01T23%3A21%3A31&amp;ticket_price=516&amp;quote_id=-1669428203525576276&amp;utid_state=1&amp;channel=iphone&amp;price_without_closed_user_group=677&amp;tm_place_name=Batuan&amp;deeplink_data=eyJmaWVsZHMiOnsic2lnbmF0dXJlIjoiNDg2MTAxZTM4ZDUyNjkxMzU1MmE3ZjI2NWEwMjVkN2IiLCJibG9ja19pZCI6IjU4NjU5NzIwNF8zMzU0MTA0ODhfMV8wXzAifX0%3D&amp;utid=fa9204b0-962a-d885-3681-e3ab4672c6c1&amp;tm_stars=0&amp;client_id=skyscanner_app&amp;redirect_delay=1000&amp;price_policy=2&amp;pre_redirect_id=b7cc9428-06f9-dbd7-cdbd-a13aea6db05a&amp;tm_city_code&amp;max_price=1309&amp;guests=1&amp;request_id=b7cc9428-06f9-dbd7-cdbd-a13aea6db05a&amp;tm_country_code=PH</t>
  </si>
  <si>
    <t>9.7892848, 124.1436809</t>
  </si>
  <si>
    <t>Featuring an outdoor swimming pool, Amihan Resort is located in Panglao and is 1640 feet from Alona Beach. Featuring a terrace, the 4-star resort has air-conditioned rooms with free WiFi, each with a private bathroom.</t>
  </si>
  <si>
    <t>Jazz Ferme Inn Bohol</t>
  </si>
  <si>
    <t>https://www.google.com/maps/place/Cresebo+Hotel+and+Bistro+-+Bohol/data=!4m11!3m10!1s0x33aa4d0c1a00aeb5:0x29e9b0ab5f37dfc7!5m3!1s2026-03-01!4m1!1i2!8m2!3d9.6499079!4d123.8583498!16s%2Fg%2F11fflb3l5l!19sChIJta4AGgxNqjMRx983X6uw6Sk?authuser=0&amp;hl=en&amp;rclk=1</t>
  </si>
  <si>
    <t>9.6499079, 123.8583498</t>
  </si>
  <si>
    <t>Vest Suites, 0005, Tamblot Extension, Cogon, Booy, Tagbilaran, Bohol, Central Visayas, 6390, Philippines</t>
  </si>
  <si>
    <t>Cresebo Hotel and Bistro - Bohol</t>
  </si>
  <si>
    <t>www.skyscanner.com.ph/hotel_deeplink/4.0/PH/en-US/PHP/h_ad/217938635/2026-03-02/2026-03-03/hotel/hotel/hotels?legacy_provider_id=22&amp;rooms=1&amp;hb_data=m6dHcohMT-VCSLMdHFmr1yn9bmVY1Cnbt9YfHvGyQPcke3rUmZ2S4Mrr4ng6OmJLJCrRcFHuCrSkVGxtYJ2CLHm8CdR1iDkxRKoDHzd8TUaCAJnjgpxmetCTl5EG9pfNUqXTzjgDCK-gfW9wOpmHq5938Lz0JcFbdBrxoD0SvuaB0VtwbMztBBpuFxmyz-MP2E0Fmgn-m2WfLRks6OzjmuKZ09qt_52rvPLgKooYow6ExoAaIAJBTWCDg74_nBVsDLfWdkKUlTfAGMXkpkpN1UUKUkMJVK--a6NMHKSPiKkTxiKMchRItRiofh5YzHCUfBE330lylUpOvfXGSagZnMx-3gtMBU1uXe_XpBpQX3A7kIX0gIxC_6kWOyN_yvtZYYWwA7d-5NCzzkEzb0eXiJSFzFYlTJM4Y_4_JODP9wkz&amp;q_datetime_utc=2026-03-01T23%3A21%3A36&amp;ticket_price=2822&amp;quote_id=-701463775120265233&amp;utid_state=1&amp;channel=iphone&amp;tm_place_name=Taporok&amp;deeplink_data=eyJmaWVsZHMiOnsic2lnbmF0dXJlIjoiMDZmOTBkZDc5MjRlNTUxMzQzNjc1NDE1Y2ZiODIwMmQifSwidXJsIjoiaHR0cHM6Ly93d3cuYWdvZGEuY29tL3BhcnRuZXJzL3BhcnRuZXJzZWFyY2guYXNweD9jaWQ9MTg0NjM4MyZoaWQ9NDczMzI3NzkmY3VycmVuY3k9UEhQJmNoZWNraW49MjAyNi0wMy0wMiZjaGVja291dD0yMDI2LTAzLTAzJk51bWJlcm9mQWR1bHRzPTEmTnVtYmVyb2ZDaGlsZHJlbj0wJlJvb21zPTEmbWNpZD0zMDM4Jm1hc3RlclJvb21JZD03NTY3ODU2NTQmbXB0PVIwNXZaWGxQTXpkWVRtVnpjWFp0VjNOaVRETkJVVUpXUW1oNk9GQnhZMnR6WlhsVFppc3JWMEZxY25VeGJIZE9kRUUyTUdNM1JFbEtUVFpEY2xGTE5VWlZhV3haY3l0aGFqQjZRekozUFQwJlRvdGFsUHJpY2U9MjgyMi40MCZUb3RhbFRheD0zMDIuNDAmVG90YWxGZWU9MC4wMCZUb3RhbFN1cmNoYXJnZT0wJm1jdXI9UEhQIn0%3D&amp;utid=12484cce-bcda-056f-fa31-b5d7bf530fe1&amp;tm_stars=0&amp;client_id=skyscanner_app&amp;redirect_delay=1000&amp;price_policy=2&amp;pre_redirect_id=706eed66-c8f5-eae7-4ff8-d486f67d51da&amp;tm_city_code&amp;max_price=3528&amp;guests=1&amp;request_id=706eed66-c8f5-eae7-4ff8-d486f67d51da&amp;tm_country_code=PH</t>
  </si>
  <si>
    <t>9.5499898, 123.7630332</t>
  </si>
  <si>
    <t>Alona M Panglao</t>
  </si>
  <si>
    <t>www.skyscanner.com.ph/hotel_deeplink/4.0/PH/en-US/PHP/h_ad/217938635/2026-03-05/2026-03-06/hotel/hotel/hotels?legacy_provider_id=22&amp;rooms=1&amp;closed_user_group=general&amp;hb_data=Cqr-wbbp0-Y0VxrB3YHWFUu4IlymkgB1SWafKyp8yGCnitrbcJgWPK8RHnKZhhUrQUSStoMk37NLOpREBkDf8AISJ-QhK4-uDjp7jWt6OXcZHtkVAbIFLdzJH8aooTbvEy2dBO42UA4hDALSt8hNQH0CYUbQGseARPQk1w9EOEtnJMDD83JkT9R_rqDFs3Hpy1xCnT0oRa_0IBfUIqGFxpwBG_1Gp48soirzqu6fjt1LpsfTZI933znPPrrJLE9T9lQKn8nqZyYpvCR-6zL41F5kC9dvorR_f_vh-6M6o0EBf33YTL-zA5YCQ_usUTlM50SnI52sSGFLsWbPgCQrzh82pJvhYA5ugRlM3UvadY3LimLg_fOottVFFv17t5S4SblNliUHV-VPC0XAKho8HJzPCgVpXiL1BwvYuJwCmRqt&amp;q_datetime_utc=2026-03-05T12%3A21%3A21&amp;ticket_price=1899&amp;quote_id=595503611780795527&amp;utid_state=1&amp;channel=iphone&amp;price_without_closed_user_group=3589&amp;tm_place_name=Taporok&amp;deeplink_data=eyJmaWVsZHMiOnsic2lnbmF0dXJlIjoiNDJhYWFmYTBhNmIxZmZjMzUxNTBlNmM2Y2JhODE4OTUifSwidXJsIjoiaHR0cHM6Ly93d3cuYWdvZGEuY29tL3BhcnRuZXJzL3BhcnRuZXJzZWFyY2guYXNweD9jaWQ9MTg0NjM4MyZoaWQ9NDczMzI3NzkmY3VycmVuY3k9UEhQJmNoZWNraW49MjAyNi0wMy0wNSZjaGVja291dD0yMDI2LTAzLTA2Jk51bWJlcm9mQWR1bHRzPTEmTnVtYmVyb2ZDaGlsZHJlbj0wJlJvb21zPTEmbWNpZD0zMzImbWFzdGVyUm9vbUlkPTc1Njc4MjY0NiZtcHQ9U21wTmRHTXJhSEkyWTJ4U1F6aHBRMGxHTkdOdFFqQkhjbVJaTW5SdGNVcEpNQzlPYW05RmJtNTRVR3hRS3pCUlpuQnRZbEZNVXpaWk9ETkRiRFprY25sd1JXWTBVV1IzUjI1UmJIZG5QVDAmVG90YWxQcmljZT0xODk5LjQyJlRvdGFsVGF4PTIyMC4wNCZUb3RhbEZlZT0xNTkuODQmVG90YWxTdXJjaGFyZ2U9MCZtY3VyPVBIUCJ9&amp;utid=713d642f-6f9f-90c3-74e8-b50630eb336d&amp;tm_stars=0&amp;client_id=skyscanner_app&amp;price_policy=2&amp;pre_redirect_id=7dfb1eff-f49c-370b-70bc-38e84203c72b&amp;tm_city_code&amp;max_price=2387&amp;guests=1&amp;request_id=7dfb1eff-f49c-370b-70bc-38e84203c72b&amp;tm_country_code=PH</t>
  </si>
  <si>
    <t>9.5773309, 123.7846599</t>
  </si>
  <si>
    <t>Libaong</t>
  </si>
  <si>
    <t>parking, wifi, 24-hour_front_desk_service, restaurant, security</t>
  </si>
  <si>
    <t>Located in Panglao Island, within a 7-minute walk of Danao Beach and 8 miles of Hinagdanan Cave, Alona M Panglao has accommodations with an outdoor swimming pool and free WiFi throughout the property as well as free private parking for guests who...</t>
  </si>
  <si>
    <t>Marieli Suites Bed &amp; Breakfast</t>
  </si>
  <si>
    <t>https://www.google.com/maps/place/Vest+Grand+Suites/data=!4m11!3m10!1s0x33aa4db4bc20a63d:0x7ecc8b2b9c6bc0e9!5m3!1s2026-03-01!4m1!1i2!8m2!3d9.6501816!4d123.8580886!16s%2Fg%2F1vxz74k7!19sChIJPaYgvLRNqjMR6cBrnCuLzH4?authuser=0&amp;hl=en&amp;rclk=1</t>
  </si>
  <si>
    <t>9.6501816, 123.8580886</t>
  </si>
  <si>
    <t>Vest Grand Suites</t>
  </si>
  <si>
    <t>www.skyscanner.com.ph/hotel_deeplink/4.0/PH/en-US/PHP/h_ad/131935014/2026-03-02/2026-03-03/hotel/hotel/hotels?legacy_provider_id=22&amp;rooms=1&amp;closed_user_group=general&amp;hb_data=9hHFdhnUESbMC_QRak6rJJJQUkIgPwXM9E8e1NeyzYSyoMU4EZp5Sa6ZJlLTJZ79kkm34uCLPHt8lMs_eVRVDe8YOZr3-vmhLrNlmof2DLs1GAawCO2cySZYb87W2AsyC2Xg0OrrkN6RujFdOO6lGinLi3DA44DqTB4eEiJEEN5EVakYYhya3YNGHcztfHLfG6l0mgo50tX0acfr0ZSTAimlIE_R3HxWQ6EbsTWogEo58aegZasKDscYSZloU7rOaHAlE5M3MMMY3WOK4KlrdPAZ4MZji3jYAqgsIWwTo8hu_XpnmZyC_BRXPBHpouWULAB4sd24z1RKYfgwUvKl7-8upg-usAPvI7ee1TtHkU48Py95MMRc2VONMPc7w705bGxI7iOIlrIDsZ6L6EabQ1KWYQ9PxCbGXHeJLHgN2ufr&amp;q_datetime_utc=2026-03-01T23%3A21%3A38&amp;ticket_price=5404&amp;quote_id=6979207969930509110&amp;utid_state=1&amp;channel=iphone&amp;price_without_closed_user_group=15439&amp;tm_place_name=Taporok&amp;deeplink_data=eyJmaWVsZHMiOnsic2lnbmF0dXJlIjoiMWY5M2RjNTEyMTgyZTQ2NmYyMjZiZjczYjJmMWViYzgifSwidXJsIjoiaHR0cHM6Ly93d3cuYWdvZGEuY29tL3BhcnRuZXJzL3BhcnRuZXJzZWFyY2guYXNweD9jaWQ9MTg0NjM4MyZoaWQ9MjcxMzM5JmN1cnJlbmN5PVBIUCZjaGVja2luPTIwMjYtMDMtMDImY2hlY2tvdXQ9MjAyNi0wMy0wMyZOdW1iZXJvZkFkdWx0cz0xJk51bWJlcm9mQ2hpbGRyZW49MCZSb29tcz0xJm1jaWQ9Mjc5ODMmbWFzdGVyUm9vbUlkPTE0MTg2MzQ5MSZtcHQ9UVdKWldXeDBWMUJHWXpoS2FVZE9NRGQwVGtvd2JHNWlWbTAyWjJGTU1XeFlkRkprUm5welpUWlBhbTlGUzJWMk16aDFORFptWlZaVFZsZGlka3hHS3l0cFl6VldPVVZXTW1ka2VnJlRvdGFsUHJpY2U9NTQwMy43MiZUb3RhbFRheD02MjQuMjgmVG90YWxGZWU9NDU2LjQ2JlRvdGFsU3VyY2hhcmdlPTAmbWN1cj1QSFAifQ%3D%3D&amp;utid=90215cf2-ef43-e8bb-f415-8ea63e5258ef&amp;tm_stars=4&amp;client_id=skyscanner_app&amp;redirect_delay=1000&amp;price_policy=2&amp;pre_redirect_id=bd236d1e-1def-1758-58c8-60b3b5cdcf75&amp;tm_city_code&amp;max_price=5646&amp;guests=1&amp;request_id=bd236d1e-1def-1758-58c8-60b3b5cdcf75&amp;tm_country_code=PH</t>
  </si>
  <si>
    <t>9.5481687, 123.7636005</t>
  </si>
  <si>
    <t>Kawayanan, Daorong Boulevard, Olivia Homes, Danao, Panglao, Bohol, Central Visayas, 6340, Philippines</t>
  </si>
  <si>
    <t>Bluewater Panglao Beach Resort</t>
  </si>
  <si>
    <t>www.skyscanner.com.ph/hotel_deeplink/4.0/PH/en-US/PHP/h_h1/133696646/2026-03-02/2026-03-03/hotel/hotel/hotels?legacy_provider_id=927111&amp;rooms=1&amp;closed_user_group=mobile&amp;hb_data=-_fiz0oY9A2OiZBnyHwjGH9qst9Ml0p3Lsbe_UnU2Nm8K-AipFyFTvBpcZWyNyN_Wk_xYPAKWSeyQIDGlWDUdPQjGqjDuRGI8UjZoj0Ih7rsL2DJ0cXOmFddpbs8DAm7s4ORjbke4qUPhy8Nn2XP86PhSf_yNumzsQ3yndVjIQr72OiAN0hWiP6vjM3jHI1pD9DSKUk1_Ofr10ybsMJ358ZrXAJAjYAOKnAIkZH7E3It4Cms08lk5C_Z8K0MzDdp2ghFlRlVrbLAY-rIPtHNrgcUPOc%3D&amp;q_datetime_utc=2026-03-01T23%3A21%3A42&amp;ticket_price=14218&amp;quote_id=9083439837688765213&amp;utid_state=1&amp;channel=iphone&amp;price_without_closed_user_group=15288&amp;tm_place_name=Bolod&amp;deeplink_data=eyJmaWVsZHMiOnsic2lnbmF0dXJlIjoiNWJhOWE1Y2UxNTEwN2FlMTJhNWRkMTQyMjBjMjc1NmUifSwidXJsIjoiaHR0cHM6Ly9waC5ob3RlbHMuY29tL0hvdGVsLVNlYXJjaD90cGlkPTMyMTQmbXBlPTE3NzI0MDQzNDgmZW5kRGF0ZT0yMDI2LTAzLTAzJmFkdWx0cz0xJmxvY2FsZT1lbl9QSCZjaGlkPTBhYTQ1YjMyLTU4NDctNDAzMC05MjAyLWUxYzNkZGIzZDM3MyZlYXBpZD00NCZtY3RjPTMmc3RhcnREYXRlPTIwMjYtMDMtMDImbXBkPVBIUCZtcG49MjAwNjMzNzU3JmN1cnJlbmN5PVBIUCZyYXRlcGxhbmlkPTIwMzA0NjIwMiZtcG09MjQmbXBwPTEmbXBvPUVDJnNlbGVjdGVkPTc4MTEyNTAmbXBiPTE1MjMuMzQmbXBxPTEyNjk0LjUwJm1wYT0xMjY5NC41MCJ9&amp;utid=a0701e29-7d92-892e-901b-450aa4121e49&amp;tm_stars=5&amp;client_id=skyscanner_app&amp;redirect_delay=1000&amp;price_policy=2&amp;pre_redirect_id=3ffce93d-c68d-cf33-23d8-5d85726e34ac&amp;tm_city_code&amp;max_price=14223&amp;guests=1&amp;request_id=3ffce93d-c68d-cf33-23d8-5d85726e34ac&amp;tm_country_code=PH</t>
  </si>
  <si>
    <t>9.5494933, 123.7683658</t>
  </si>
  <si>
    <t>PALMS COVE RESORT ALONA PANGLAO BOHOL</t>
  </si>
  <si>
    <t>www.skyscanner.com.ph/hotel_deeplink/4.0/PH/en-US/PHP/h_bc/225258915/2026-03-02/2026-03-03/hotel/hotel/hotels?legacy_provider_id=13&amp;rooms=1&amp;hb_data=hGuGiLWo0Ae8IUyP3Gg4GECz8T6YJWnlf7k96Ab5e7bdvENNqKOjIr-MBcP70U_O6QNSSgs_s3ywqufv_eGrNQuM26aRMi-HRqC5ux5lQ1e3OrYdInzspK1jrfQlRS7JUz67mss2IearPgYgNAQHKvvMI0TIzDIWfmv04cNdiyM-uCEyKx7fueASrtabwHc7Ke5lhTahcFA5MFokYRUXSGo7kf9KRQVx4HXIsYZwBvzRjgVSIBIT5h7MyM2R3LLFvF9ypYn6olEyKrP9gz3U4ssrG3zVisLuK4lr2HolEW9v2HMnrYTIST2_Ox25835qPtMNIjF42UXxftGxqkmg5En9T6TPvkf-juqzESWwZVu5UbCIY5quPeR0hOv0m9bOClc7tW9TvvefEnCS8amx29Nl3x68K9YuaPRFcLvJ25Xt09DF&amp;q_datetime_utc=2026-03-01T23%3A21%3A42&amp;ticket_price=1798&amp;quote_id=4708351994814899329&amp;utid_state=1&amp;channel=iphone&amp;tm_place_name=Taporok&amp;deeplink_data=eyJmaWVsZHMiOnsic2lnbmF0dXJlIjoiYzJkOTQ2MTBkYjdjMGNkZjY0ZmY3YjJlZjA3NzllNjciLCJibG9ja19pZCI6InYxX0NnRXRFTXdDR2lnS0hUSXdNall0TURNdE1ESlVNREE2TURBNk1EQXVNREF3S3pBM09qQXdFQUVZM3dFb0FUZ0JJZ0lJQVE9PV9DaW9Jdm9tZi9RZ1FBaGpja0szTEFTQzBIaWowM3FrVU1BSktEVE0yTlVReE1EQlFYekV3TUZCUW1BVVNCd2dCSWdNMkRod2FCQ2dDTUFFaUJBZ0NHQUk9In19&amp;utid=f6355e4d-6361-f96b-e758-8943b79c28b7&amp;tm_stars=5&amp;client_id=skyscanner_app&amp;redirect_delay=1000&amp;price_policy=2&amp;pre_redirect_id=1e03c2fe-34b3-4a08-721a-6d84c4912883&amp;tm_city_code&amp;max_price=2753&amp;guests=1&amp;request_id=1e03c2fe-34b3-4a08-721a-6d84c4912883&amp;tm_country_code=PH</t>
  </si>
  <si>
    <t>9.5596952, 123.7575471</t>
  </si>
  <si>
    <t>Highway to H Inn, Anos Fonacier Circumferential Road, Niño Darong, Danao, Panglao, Bohol, Central Visayas, 6340, Philippines</t>
  </si>
  <si>
    <t>Casa Marga Inn - Panglao, Bohol</t>
  </si>
  <si>
    <t>https://www.agoda.com/island-world-panglao_2/hotel/bohol-ph.html?countryId=70&amp;finalPriceView=1&amp;isShowMobileAppPrice=false&amp;cid=1844104&amp;numberOfBedrooms=&amp;familyMode=false&amp;adults=2&amp;children=0&amp;rooms=1&amp;maxRooms=0&amp;checkIn=2026-03-23&amp;isCalendarCallout=false&amp;childAges=&amp;numberOfGuest=0&amp;missingChildAges=false&amp;travellerType=1&amp;showReviewSubmissionEntry=false&amp;currencyCode=SGD&amp;isFreeOccSearch=false&amp;los=1&amp;searchrequestid=90eee0bb-c2cb-481d-9f06-9ca39f41c025&amp;ds=Wgq%2BCU3609Uoein7</t>
  </si>
  <si>
    <t>9.5560899, 123.7771033</t>
  </si>
  <si>
    <t>Purok 7, Tawala, Panglao, Bohol, Central Visayas, 6340, Philippines</t>
  </si>
  <si>
    <t>Island World Panglao</t>
  </si>
  <si>
    <t>www.skyscanner.com.ph/hotel_deeplink/4.0/PH/en-US/PHP/h_ad/161540934/2026-03-02/2026-03-03/hotel/hotel/hotels?legacy_provider_id=22&amp;rooms=1&amp;hb_data=-6Z1lJ-ElbfPhXtD9VIdkaiW5MLLsCBe7dceD1zKizEv8jf3gEQgIOk4SEXjlzTqTvtnX-GBqUsRUHDwzHm6Mnp7r-4vbjy5lZI5XDsBi9yNkQcsZ6125QYVfNDElFw6Xmjra2MoN0vlBRL4e1W_N9I3_QW9WZ-lg0Ddn_Ndu2z3AaqGha9wq4Xuwi2Vh8O7y3woGgDmFQInTMkrzBE4ulooEOKwo-PcUM6jucPh0sp4lwgFI3TdSNqmGS6oIR43lY7ZJZydsHVWZXRAVmftNyO-MdLWG0tbTX76U2zgjS-a2T3tE9fQ7w7iLAHENUtdfI0x5ZMzRGJjS4si7vruackviHXE_qvbfJnbXFpcG1gYJidwzTlXRURY7C-dXoPGzCOQmZrzYXj-8irD5Tq6Q5T9oDCTAQcYJ64l6Pdztduw&amp;q_datetime_utc=2026-03-01T23%3A21%3A44&amp;ticket_price=1649&amp;quote_id=-6341717989629925117&amp;utid_state=1&amp;channel=iphone&amp;tm_place_name=Panglao&amp;deeplink_data=eyJmaWVsZHMiOnsic2lnbmF0dXJlIjoiODNkZDFlMmQwZTU3ZjhmODVjMWI1ZjJkOGQyOGViMTUifSwidXJsIjoiaHR0cHM6Ly93d3cuYWdvZGEuY29tL3BhcnRuZXJzL3BhcnRuZXJzZWFyY2guYXNweD9jaWQ9MTg0NjM4MyZoaWQ9NDQyMzI5JmN1cnJlbmN5PVBIUCZjaGVja2luPTIwMjYtMDMtMDImY2hlY2tvdXQ9MjAyNi0wMy0wMyZOdW1iZXJvZkFkdWx0cz0xJk51bWJlcm9mQ2hpbGRyZW49MCZSb29tcz0xJm1jaWQ9MzMyJm1hc3RlclJvb21JZD0zMzY2NDkxJm1wdD1aV0pNUjI1bmFVbFJNMFIxYmk5UWNEWkJkMlI2U2tGWGFFdE1Nak0zTWxaNWRsSXlWemhGU0hGWldtY3JVR04zVDI0eFkwVklXQzlUZG5ONFNrdG5XWFpzWTFwbEwzZzNNMFZJYUdkcWN6MCZUb3RhbFByaWNlPTE2NDguNTImVG90YWxUYXg9MTc2LjYzJlRvdGFsRmVlPTAuMDAmVG90YWxTdXJjaGFyZ2U9MCZtY3VyPVBIUCJ9&amp;utid=e5f10c2b-1108-8140-039a-37f044899544&amp;tm_stars=2&amp;client_id=skyscanner_app&amp;redirect_delay=1000&amp;price_policy=2&amp;pre_redirect_id=338edb58-2a94-83dd-71fe-3071e4c22105&amp;tm_city_code=TAGP&amp;max_price=2831&amp;guests=1&amp;request_id=338edb58-2a94-83dd-71fe-3071e4c22105&amp;tm_country_code=PH</t>
  </si>
  <si>
    <t>9.6453846, 123.855148</t>
  </si>
  <si>
    <t>Wregent Plaza Hotel, Carlos P. Garcia North Avenue, Poblacion 2, Booy, Tagbilaran, Bohol, Central Visayas, 6390, Philippines</t>
  </si>
  <si>
    <t>Wregent Plaza Hotel</t>
  </si>
  <si>
    <t>www.skyscanner.com.ph/hotel_deeplink/4.0/PH/en-US/PHP/h_bc/213144788/2026-03-02/2026-03-03/hotel/hotel/hotels?legacy_provider_id=13&amp;rooms=1&amp;hb_data=_P2nA8KorksYIryU01YRDsD0QA6WGd_xJOPIXztz3GSAch0IK0WzXWZI-r2aDci5lm6QWuHWbGPpp_mqOyJySQERe0vzda7l333wUBJQPdLhO3Cpl9oedC2Y62jkzZi_l0EHTwGWlV7pmqTmCLRSkB87500ZHk6XzAahgjtGRKz41OqZ-qUUvbV7OfE8B0FgW1PQzcevF9w44BI_lGBcNECTrskiDiQZIyfqM-TcE2MQizEpACPwfAZlK7YTsitPsB2lMmYIv0vcvPuu2FWFyVDg1-0WkktTzn3809RRn6DKdfRf8BdKaQgEvnfCaQmAqY5NZNLTRYui2b3PUisC0L8smZvI0FJptcYfS7CXD2xufGwJaG3G3_24g-AHPsIeoJpBq5-vsBlBWrdGzb1lz7jeO1I01bs_jaZ1nrJB9GxyMLRhSOs%3D&amp;q_datetime_utc=2026-03-01T23%3A21%3A45&amp;ticket_price=4206&amp;quote_id=2923457301872452772&amp;utid_state=1&amp;channel=iphone&amp;tm_place_name=Taporok&amp;deeplink_data=eyJmaWVsZHMiOnsic2lnbmF0dXJlIjoiNzkzYWJiOGNjZWE5MDY1ZjZiYmEyMjYzMDFhYzc0N2UiLCJibG9ja19pZCI6InYxX0NnRXRFTXdDR2lnS0hUSXdNall0TURNdE1ESlVNREE2TURBNk1EQXVNREF3S3pBM09qQXdFQUVZM3dFb0FUZ0JJZ0lJQVE9PV9DaVFJcHB1S3hBWVFBaURNTUNqbzFOQU1NQUpBQVVvTE1VUXhNREJRWHpFd01GQlFtQVVTQ1FnQklnVTJEaHdxYkJvR0dBRW9BakFCSWdRSUFoZ0MifX0%3D&amp;utid=ebeb42b2-24bc-a851-9d55-61c84ad65d3c&amp;tm_stars=2&amp;client_id=skyscanner_app&amp;redirect_delay=1000&amp;price_policy=2&amp;pre_redirect_id=c6061f41-dcf8-4102-fd8f-bc71eab79b2a&amp;tm_city_code&amp;max_price=6854&amp;guests=1&amp;request_id=c6061f41-dcf8-4102-fd8f-bc71eab79b2a&amp;tm_country_code=PH</t>
  </si>
  <si>
    <t>9.5524452, 123.7668029</t>
  </si>
  <si>
    <t>Manta Dream Resort</t>
  </si>
  <si>
    <t>www.skyscanner.com.ph/hotel_deeplink/4.0/PH/en-US/PHP/h_ad/161538679/2026-03-02/2026-03-03/hotel/hotel/hotels?legacy_provider_id=22&amp;rooms=1&amp;closed_user_group=general&amp;hb_data=1X_tcygID5DXtt7GWLQH7DbtD4LRLy1ffCOUJuyv4Z4vcHC-XiHXdQUpoBFU0RJQYXL7vtqcPD_y5SNP2ZHX0Cgc7V9r8NBR7hQDtWntIam-OAmXMXgu2pzqIVnTgNj9WQ85ZcdlFd8oD6b_rZO2YQN5AiJm63X0klutoXHMCSXKVq7rwnUVKCm7h0bAR2Bx6gPcqfnQ9n7poWsNnge0yzFDBGrh5sYk_7o4qSQqhO7mOV60wfb-FYmgSM6tLnUgpSNberOtl-su2ZeAGR4cASYVpoSYlHETmRckw6BcYgek5oyWjklOGXddp8-58PhRxotzhwcbKCxIIQRRhorddeeMQenGu9MtSNXSh-E6BC2eEDPMFtD9B4wM_iSJCt3z7LhzeDFq2AhXEKdnN7gD80mQSSUDIEI1jZc6w-iw-tQx&amp;q_datetime_utc=2026-03-01T23%3A22%3A46&amp;ticket_price=2173&amp;quote_id=-472510203837914330&amp;utid_state=1&amp;channel=iphone&amp;price_without_closed_user_group=3879&amp;tm_place_name=Taiwala&amp;deeplink_data=eyJmaWVsZHMiOnsic2lnbmF0dXJlIjoiZWUwYjJhYmI2N2RlZjJhNzJlNjg0ZjRjNTkyMjQ3MTMifSwidXJsIjoiaHR0cHM6Ly93d3cuYWdvZGEuY29tL3BhcnRuZXJzL3BhcnRuZXJzZWFyY2guYXNweD9jaWQ9MTg0NjM4MyZoaWQ9NzQ2MzgyJmN1cnJlbmN5PVBIUCZjaGVja2luPTIwMjYtMDMtMDImY2hlY2tvdXQ9MjAyNi0wMy0wMyZOdW1iZXJvZkFkdWx0cz0xJk51bWJlcm9mQ2hpbGRyZW49MCZSb29tcz0xJm1jaWQ9MzMyJm1hc3RlclJvb21JZD0zNDExOTMzJm1wdD1TR3cxV0dFMlkybGlUbGdyUWtSeVVHbGhaV3AwVUdsNU1HbGxTamxZZVhrdmJsbGljVWMyVmpFNVRuTmxOa3BKWWtSdFozQXdTemRDUm05YVdsaDFNRnBzYVVrNVpUWXJUMmgxVEEmVG90YWxQcmljZT0yMTczLjAyJlRvdGFsVGF4PTIzMi44MiZUb3RhbEZlZT0wLjAwJlRvdGFsU3VyY2hhcmdlPTAmbWN1cj1QSFAifQ%3D%3D&amp;utid=7b4d9aee-8443-8367-e5d1-173cec945dd1&amp;tm_stars=0&amp;client_id=skyscanner_app&amp;redirect_delay=1000&amp;price_policy=2&amp;pre_redirect_id=cf1757c5-aac6-81e3-2ac8-efd8e7f61950&amp;tm_city_code&amp;max_price=5559&amp;guests=1&amp;request_id=cf1757c5-aac6-81e3-2ac8-efd8e7f61950&amp;tm_country_code=PH</t>
  </si>
  <si>
    <t>9.5504769, 123.7724323</t>
  </si>
  <si>
    <t>Hidden Dream Resort, Alona Beach Street, Alona Beach, Tawala, Panglao, Bohol, Central Visayas, 6340, Philippines</t>
  </si>
  <si>
    <t>Alona Hidden Dream Resort</t>
  </si>
  <si>
    <t>www.skyscanner.com.ph/hotel_deeplink/4.0/PH/en-US/PHP/h_ct/179107412/2026-03-02/2026-03-03/hotel/hotel/hotels?legacy_provider_id=31&amp;rooms=1&amp;closed_user_group=general&amp;hb_data=MvmDTu5PuOC9vCJy6DswRsovdozWIMnWDGoPuuKXK9248QK9dMO7zY903mr_EgG9RZ_rmhd2cdlOVWwjnZwiovpSkKVpnpt7YVw7IZp3G4w2XJ2BiWw2fMLSg_5yjNhqol9QR30fDMhx00pMg55kbx9MY6SHouEgAEfHwo3tjVSPWjIaa673Cio-ReFvWdf7YRYzlad3omcW5XaO1u-OKlnFfWNTds8PzLoNaR67jAnWtIdE0e6c2ul7P4gK50iIZe6UvzTJy2VrRxfDmA9AmXXhM7wEETEnpruhNjjOAqATaXdUMe0zVG-z4qHUrCjpK8pX-cfqWFudSQbWVkbj1nLuLEDi6JAbl_fsUucd4JuscTfW85SD_9AE-d3eo-6iIC5thpV7-5EhYIFmD-djrp3A_qw3HZMQIa0vrGCJJQ%3D%3D&amp;q_datetime_utc=2026-03-01T23%3A21%3A46&amp;ticket_price=967&amp;quote_id=-7012107086785939469&amp;utid_state=1&amp;channel=iphone&amp;price_without_closed_user_group=1435&amp;tm_place_name=Panglao&amp;deeplink_data=eyJmaWVsZHMiOnsic2lnbmF0dXJlIjoiNTk5MmYwOThmNWZmYTNiZDM2MTIwM2FkOTlhNmVjZmEifSwidXJsIjoiaHR0cHM6Ly9waC50cmlwLmNvbS9ob3RlbHMvcmVkaXJlY3Q%2FaG90ZWxpZD00NzU0MDc2OSZjaXR5PTU5OTUmQWxsaWFuY2VpZD0xMjYwNyZzaWQ9ODg4ODMyJmNoZWNraW49MjAyNi0wMy0wMiZjaGVja291dD0yMDI2LTAzLTAzJnNob3BwaW5naWQ9MWNhZDM4MGJhZGQ0NDhhZjk3MDAzNDNkNDVhZjcwZDQmYWR1bHQ9MSZjaGlsZHJlbj0wJmFnZXM9Jmxhbmd1YWdlPWVucGgmbG9jYWxlPWVuX1BIJnJvb21pZD05NzU5NTAzNDgmc3dpZD0wJnBheT1QUCZmZ3Q9MSZjcm49MSZjdXJyPVBIUCZ3a3A9MSZzdGFuZD1INHNJQUFBQUFBQUFfd0Q0QUFmX0NsMEtBaGdCRWdRSUFSQUFHbEVJaktTdjBRTVlBREFBT1BzUm1BR2gxTlVXcUFFQXVBRUN3QUVBMFFHNEhvWHJVYnFKUU9FQmV4U3VSLUU2amtEb0FiUHVrS0FCaUFJZ2lRUUFBQUFBQUFBQUFLQUVBS0VGQUFBQUFBQ0FWVUFhSURGallXUXpPREJpWVdSa05EUTRZV1k1TnpBd016UXpaRFExWVdZM01HUTBJQVFvdlpPVHpRWklBVklHTm1JM1ptRTNXaHdLQTFCSVVCRVFXRG0weUhhLVB4b0RVRWhRSVJCWU9iVElkcjRfWWdWbGJsOVFTR2k1RkhBQmVBQ0tBUWRJQVhnQXlBRUJxZ0VBOGdFaU1XTmhaRE00TUdKaFpHUTBORGhoWmprM01EQXpORE5rTkRWaFpqY3daRFJmTUpJQ0FUU2FBZ0FBQUFEX193RUFBUF9fR2JaT2Z2Z0FBQUEifQ%3D%3D&amp;utid=b332b194-b302-67f9-0244-a7d325909a51&amp;tm_stars=1&amp;client_id=skyscanner_app&amp;redirect_delay=1000&amp;price_policy=2&amp;pre_redirect_id=4720949e-3af3-1e0a-4023-e1166b6bc92c&amp;tm_city_code=TAGP&amp;max_price=984&amp;guests=1&amp;request_id=4720949e-3af3-1e0a-4023-e1166b6bc92c&amp;tm_country_code=PH</t>
  </si>
  <si>
    <t>9.645618, 123.8711605</t>
  </si>
  <si>
    <t>Dampas Barangay Hall, 0376, Mansasa – Dampas Road, Dampas, Tagbilaran, Bohol, Central Visayas, 6300, Philippines</t>
  </si>
  <si>
    <t>parking, wifi, air_conditioning, non-smoking, internet_access, massage, room_service, garden, restaurant, television, shower, airport_shuttle, complimentary_bottled_water</t>
  </si>
  <si>
    <t>RedDoorz @ Caimito Drive Dampas</t>
  </si>
  <si>
    <t>www.skyscanner.com.ph/hotel_deeplink/4.0/PH/en-US/PHP/h_ct/160218537/2026-03-02/2026-03-03/hotel/hotel/hotels?legacy_provider_id=31&amp;rooms=1&amp;closed_user_group=general&amp;hb_data=4KMoG5-RxnDyTCkw7QBvb_047pB8X3G8CgXQcXkasrvTGD9EIJZSR2JtRetWsAMoVJ4Y8ZOwfjn_KiP7hASxFvHjTUvfDvlb9Iuz26c6pd6rMsDGNx0Hcfc-kwVG-O5gxC3a3hwVedxbDIyd7ZxduCgWyzwbFml9Q6hh3l-TSChYMXpx9qLkkWjNLSYlw4r8ZFf5ChdnCe_lYUnTUd8cVZFYTGr3-a4v5EMQH0cA3NEKMJp1FQHqbJixFy4MksffMCLu2rnP0PL0f6W7VZR2AAu82UaXzvfNCb3OPshQopQFtnWsAN1IBJfd9ezZq7Se8r8fmWl11d0WN8sgXu3t2_5pNUrym0VTEnKoD-h9GYh6Iz4fnrlypWeMp4L3M73wBrtxmz2ZqRKUJ-9JZ_lPKtXZog_i2ZuPUKLE-ctIVA%3D%3D&amp;q_datetime_utc=2026-03-01T23%3A21%3A46&amp;ticket_price=1860&amp;quote_id=7105634502964800040&amp;utid_state=1&amp;channel=iphone&amp;price_without_closed_user_group=2239&amp;tm_place_name=Taiwala&amp;deeplink_data=eyJmaWVsZHMiOnsic2lnbmF0dXJlIjoiZGE1ZTY4NjJiYjc0NDQ5MmFlNGYyYTI2MTkzYjhlZGQifSwidXJsIjoiaHR0cHM6Ly9waC50cmlwLmNvbS9ob3RlbHMvcmVkaXJlY3Q%2FaG90ZWxpZD0xMjI2NjE3NiZjaXR5PTM1ODA0JkFsbGlhbmNlaWQ9MTI2MDcmc2lkPTg4ODgzMiZjaGVja2luPTIwMjYtMDMtMDImY2hlY2tvdXQ9MjAyNi0wMy0wMyZzaG9wcGluZ2lkPTZjMjA3N2VhZDQ3ZjQ2ODk4YTYyMDU1NjBkZWM0NGFlJmFkdWx0PTEmY2hpbGRyZW49MCZhZ2VzPSZsYW5ndWFnZT1lbnBoJmxvY2FsZT1lbl9QSCZyb29taWQ9MTUzNTI3ODMzNSZzd2lkPTAmcGF5PVBQJmZndD0xJmlzX3NwPVEyJmNybj0xJmN1cnI9UEhQJndrcD0xJnN0YW5kPUg0c0lBQUFBQUFBQV93QU5BZkwtQ21zS0FoZ0JFZ1FJQVJBQUdsOElfX21KM0FVWUFEQUFPSkVTbUFIQTFld0ZxQUVBdUFFQ3dBRUMwUUc0SG9YclViMllRT0VCU09GNkZLNFJuVURvQWFyTC1CcUlBaUNKQkFBQUFBQUFBQUFBb0FRR3FnUU1DTm9QRWNQMUtGeVBvbmRBb1FWeFBRclhvX3lEUUJvZ05tTXlNRGMzWldGa05EZG1ORFk0T1RoaE5qSXdOVFUyTUdSbFl6UTBZV1VnQkNpRl9aTE5Ca2dCVWdZNU5EQXlPRGhhSEFvRFVFaFFFUkJZT2JUSWRyNF9HZ05RU0ZBaEVGZzV0TWgydmo5aUJXVnVYMUJJYUxrVWNBRjRBSW9CQjBnQmVBRElBUUdxQVFjS0F6QXlNUkFDOGdFaU5tTXlNRGMzWldGa05EZG1ORFk0T1RoaE5qSXdOVFUyTUdSbFl6UTBZV1ZmTUpJQ0FUU2FBZ0FBQUFEX193RUFBUF9fTHBCOXp3MEJBQUEifQ%3D%3D&amp;utid=9cdbad04-463a-883b-010f-934ec1d722a4&amp;tm_stars=2&amp;client_id=skyscanner_app&amp;redirect_delay=1000&amp;price_policy=2&amp;pre_redirect_id=a77d939f-e1c2-c266-7971-56393f2a4ddc&amp;tm_city_code&amp;max_price=4051&amp;guests=1&amp;request_id=a77d939f-e1c2-c266-7971-56393f2a4ddc&amp;tm_country_code=PH</t>
  </si>
  <si>
    <t>9.553253, 123.7783387</t>
  </si>
  <si>
    <t>Alona Beach, Tawala, Panglao, Bohol, Central Visayas, 6340, Philippines</t>
  </si>
  <si>
    <t>Conrada's Place Hotel and Resort</t>
  </si>
  <si>
    <t>www.skyscanner.com.ph/hotel_deeplink/4.0/PH/en-US/PHP/h_ad/160218537/2026-03-05/2026-03-06/hotel/hotel/hotels?legacy_provider_id=22&amp;rooms=1&amp;closed_user_group=general&amp;hb_data=KXdCtB02MA8woA1RNR04YBuzQK0D8ON3CFdPr5SBD78-uM_9dqbZpZMzdhbvu97f0Xm9nElW_LoL5e4ejXB7mHOHRbW_JptQlslreZPBoEpjh1Bd54_qKZS4t-NaUBgGunf5i0dGSPlAzVXFvJzS2WdQXwyoHMXCAetpR1iH1QxYpit4UAZD1Jla-UB4IB8D50IM7eJjmJb9LnObzD-HebROnQ7hgHlrtLmesrXxAgZGSaHkRPCPEA9yGHkHMSlUbMdViAIElQoDMnYpk6LWJa5Gd1uPpoQclFI1L3F01WvWUe-wkzqexZ6trm-mBl-aKN7GI5mk6pKuuQrJKI96YvHwtJbJUUx15jh7CwG0CHaPuu4CaomzIIM6BEcJJucye8xcon0JCP1FetZsmkDMFVThdJ8ieX0qzo23A5TfPvjc&amp;q_datetime_utc=2026-03-05T12%3A21%3A21&amp;ticket_price=1299&amp;quote_id=4348536231804796134&amp;utid_state=1&amp;channel=iphone&amp;price_without_closed_user_group=3769&amp;tm_place_name=Taiwala&amp;deeplink_data=eyJmaWVsZHMiOnsic2lnbmF0dXJlIjoiMDA0ZjhmNDMyYzcwMTI5YjU2YzE5MTcyY2M3MmJmOTkifSwidXJsIjoiaHR0cHM6Ly93d3cuYWdvZGEuY29tL3BhcnRuZXJzL3BhcnRuZXJzZWFyY2guYXNweD9jaWQ9MTg0NjM4MyZoaWQ9NDg5ODI5MCZjdXJyZW5jeT1QSFAmY2hlY2tpbj0yMDI2LTAzLTA1JmNoZWNrb3V0PTIwMjYtMDMtMDYmTnVtYmVyb2ZBZHVsdHM9MSZOdW1iZXJvZkNoaWxkcmVuPTAmUm9vbXM9MSZtY2lkPTMzMiZtYXN0ZXJSb29tSWQ9MzQwNjEzNTAmbXB0PVZHVTJaVTVLUkRWbk5sQnlRM2xNWWk4MmIzTnRkakpIVURkMWJubGtUa2xUY2tGSVkwOTVlbUpaT1U5bmNHWk9lRFJTTm1seFpuUXpLMDU1VWxGV1VUWnZlbkpUUVVkdVRIaGtWamxwYXowJlRvdGFsUHJpY2U9MTI5OS4yMSZUb3RhbFRheD0xNTAuMzQmVG90YWxGZWU9MTA5LjUwJlRvdGFsU3VyY2hhcmdlPTAmbWN1cj1QSFAifQ%3D%3D&amp;utid=4f25345b-8498-9326-0f6a-bcc3bb5d6ae0&amp;tm_stars=2&amp;client_id=skyscanner_app&amp;price_policy=2&amp;pre_redirect_id=37277317-862b-e520-b0c2-36b469ef61a2&amp;tm_city_code&amp;max_price=5400&amp;guests=1&amp;request_id=37277317-862b-e520-b0c2-36b469ef61a2&amp;tm_country_code=PH</t>
  </si>
  <si>
    <t>9.8174303, 124.1921417</t>
  </si>
  <si>
    <t>Carmen</t>
  </si>
  <si>
    <t>With a stay at Conrada's Place Hotel and Resort in Panglao, you'll be near the beach, within a 10-minute drive of Alona Beach and Virgin Island. This hotel is 1.8 mi (3 km) from Danao Beach and 3.6 mi (5.7 km) from White Beach.
Take in the views from a terrace and make use of amenities such as complimentary wireless internet access and a television in a common area. This Art Deco hotel also features tour/ticket assistance and barbecue grills.
Take advantage of the hotel's room service (during limited hours). Cooked-to-order breakfasts are available daily from 7 AM to 10 AM for a fee.
Featured amenities include dry cleaning/laundry services, luggage storage, and a safe deposit box at the front desk. A roundtrip airport shuttle is provided for a surcharge (available on request), and free self parking is available onsite.
Make yourself at home in one of the 36 air-conditioned rooms featuring LCD televisions. Complimentary wireless internet access is available to keep you connected. Bathrooms have showers and bidets. Conveniences include in-room massages, and housekeeping is provided on request.</t>
  </si>
  <si>
    <t>Villa del Carmen Haven Bohol</t>
  </si>
  <si>
    <t>www.skyscanner.com.ph/hotel_deeplink/4.0/PH/en-US/PHP/h_ad/134142265/2026-03-05/2026-03-06/hotel/hotel/hotels?legacy_provider_id=22&amp;rooms=1&amp;hb_data=n58wW-PrUMRy3VZgVLacAFNwY5nocwjA7Wk2daFxEeWH_MoC2eHODwdbfYE-M6d9sCUc4YZzygfDqLuG8WkFOJWB1SywfEuWGiLe5UPv8jYQrG-3o3t6rNoypBa6zvkn8nX8UnjAfUG9cqQYIVdeXxBpzTs-Ac6MIQnRlMuTLou3RZ3gknZB04q5vvw9zc5GmImDY2m7-LtdqGR_wRD2M4_JIibow97D7ujaLGqhjZmUvWv75QWB_8Ir8Qxzf-vllTGDEiwnShTx8RpWSegX20VGWNKA3t6AT62F7_Yaz9LhPqsQXBQDgcSVTCc4FMzaQyUYqnmzAYU36YQ7fGq0Ic-l5xSExiKKwUsx4LvTRtTmVRIwIlh07ViuNhSAYeZFwk_Dm4gW-8fH5qghiDBlGiIAptLDqEaq2BdDcXptBzCt&amp;q_datetime_utc=2026-03-05T14%3A19%3A50&amp;ticket_price=1700&amp;quote_id=-7984786943302562330&amp;utid_state=1&amp;channel=iphone&amp;tm_place_name=Carmen&amp;deeplink_data=eyJmaWVsZHMiOnsic2lnbmF0dXJlIjoiYzUwMzQ5Y2U0NDExYzBkMTdjYzZlZjY4YjM2NmE3MGUifSwidXJsIjoiaHR0cHM6Ly93d3cuYWdvZGEuY29tL3BhcnRuZXJzL3BhcnRuZXJzZWFyY2guYXNweD9jaWQ9MTg0NjM4MyZoaWQ9ODM1MjAxJmN1cnJlbmN5PVBIUCZjaGVja2luPTIwMjYtMDMtMDUmY2hlY2tvdXQ9MjAyNi0wMy0wNiZOdW1iZXJvZkFkdWx0cz0xJk51bWJlcm9mQ2hpbGRyZW49MCZSb29tcz0xJm1jaWQ9MzAzOCZtYXN0ZXJSb29tSWQ9ODA1MzgzMDkmbXB0PUx5dG5LMUpUVURWcVIyaHVSM2haUkRkVWVqZzBXSGh2U1djdmRHUlRVeXRqZGpkbkwwWjRiV0ZPZUU5UWVsUkZaMjl1Y2tjMFdUWlFlbW9yV2pSeVNXeHdTVmh0U0U4elVUUTVVUSZUb3RhbFByaWNlPTE3MDAuMDAmVG90YWxUYXg9MTgyLjE0JlRvdGFsRmVlPTAuMDAmVG90YWxTdXJjaGFyZ2U9MCZtY3VyPVBIUCJ9&amp;utid=7d4a8156-a6d8-3cd6-6336-718b6e4b434a&amp;tm_stars=0&amp;client_id=skyscanner_app&amp;price_policy=2&amp;pre_redirect_id=157e7196-8c57-2732-991b-82ff8cd0e042&amp;tm_city_code&amp;max_price=2400&amp;guests=1&amp;request_id=157e7196-8c57-2732-991b-82ff8cd0e042&amp;tm_country_code=PH</t>
  </si>
  <si>
    <t>9.6966703, 124.0991991</t>
  </si>
  <si>
    <t>Poblacion Sur, Carmen, Bohol, Central Visayas, 6319, Philippines</t>
  </si>
  <si>
    <t>Villa del Carmen Haven Bohol in Carmen provides accommodations with a garden and a shared lounge. This bed and breakfast provides free private parking and luggage storage space.</t>
  </si>
  <si>
    <t>Bohol Boutique Hotel and Restaurant</t>
  </si>
  <si>
    <t>www.skyscanner.com.ph/hotel_deeplink/4.0/PH/en-US/PHP/h_ad/204083389/2026-03-02/2026-03-03/hotel/hotel/hotels?legacy_provider_id=22&amp;rooms=1&amp;closed_user_group=general&amp;hb_data=fLEC1EvkLD3GR6MTi6vLYO_D3915I1hb4NLhc78i8Rmvzr9GZERX9htp-Fx_1TnSr0y__mOEOrDYHRXzvYRwUPaCvq8j8yxLYO1m1c6oPhrDZS6kk55TY8uvnFtHGU8yrZb4Uos-Q6kdvIAJpGcd5ZZpO42opeLt-NNwY4YGnyA2vw1x_DSmTVouxIUM9u3xDSHtOmcJYQWDeYVgN8kJFzFqeEmc8BjZQt9aMb2EB8rZPJYUii21L2wrnYAn_BP9I7OvJDFWFmdLXPP25nm9s722m9xpruUac8rtE4GE6qU-cxj6O5qBtH8cOdJrSs-YNkzU2X8wubP2zeHoQ_GdZxn5PwhRf6dL9ltJ06XAWAyYQiiGcCwuwy7s5j1hieFJx-gulCHSzCRz8sPaK_CIAogv-fZi-lHQJyencq0fk2yX&amp;q_datetime_utc=2026-03-01T23%3A21%3A50&amp;ticket_price=3642&amp;quote_id=4146119825770189198&amp;utid_state=1&amp;channel=iphone&amp;price_without_closed_user_group=5700&amp;tm_place_name=Taporok&amp;deeplink_data=eyJmaWVsZHMiOnsic2lnbmF0dXJlIjoiNWI4ZDE5ZDVhMTA3ZGFhNDJlNWQxYzc1NDQ3ZmM0MjgifSwidXJsIjoiaHR0cHM6Ly93d3cuYWdvZGEuY29tL3BhcnRuZXJzL3BhcnRuZXJzZWFyY2guYXNweD9jaWQ9MTg0NjM4MyZoaWQ9MTA5MDA4ODAmY3VycmVuY3k9UEhQJmNoZWNraW49MjAyNi0wMy0wMiZjaGVja291dD0yMDI2LTAzLTAzJk51bWJlcm9mQWR1bHRzPTEmTnVtYmVyb2ZDaGlsZHJlbj0wJlJvb21zPTEmbWNpZD0zMzImbWFzdGVyUm9vbUlkPTEzMDIyMDAwMCZtcHQ9WTIxc1RGcElNVlkyT0dKdVJHdExlaTh4ZUdkUWMyUk5TelZaVVZKVU5XUkRjamxSUkVGd1RIcHJWVVptZEVoNFVFdDFaekF6VTBOVlNUQTJWRFUzTkU1U1RpdFdPRmRXTWtWb1R3JlRvdGFsUHJpY2U9MzY0Mi40MSZUb3RhbFRheD00MjIuNDgmVG90YWxGZWU9MzA2LjAwJlRvdGFsU3VyY2hhcmdlPTAmbWN1cj1QSFAifQ%3D%3D&amp;utid=a2408320-bc78-c441-8ed2-a981e916f412&amp;tm_stars=0&amp;client_id=skyscanner_app&amp;redirect_delay=1000&amp;price_policy=2&amp;pre_redirect_id=e0aceeae-0457-9051-039a-2fb1e8fa736a&amp;tm_city_code&amp;max_price=5544&amp;guests=1&amp;request_id=e0aceeae-0457-9051-039a-2fb1e8fa736a&amp;tm_country_code=PH</t>
  </si>
  <si>
    <t>9.5534871, 123.7545673</t>
  </si>
  <si>
    <t>Niño Darong, Danao, Panglao, Bohol, Central Visayas, 6340, Philippines</t>
  </si>
  <si>
    <t>Selectum Mangrove Resort - Panglao</t>
  </si>
  <si>
    <t>www.skyscanner.com.ph/hotel_deeplink/4.0/PH/en-US/PHP/h_ad/200659315/2026-03-02/2026-03-03/hotel/hotel/hotels?legacy_provider_id=22&amp;rooms=1&amp;hb_data=WIxPD8EfQYlcOWT9sCq-gqVVLorSh0SvPB7Z18OKequs0LtoUM46JgiSlt3Hqa8lv23RcugwHrtH_ONz7vLQd8CJhu9I_2g_DYmSEPdcCIxcRnt_RtwMwrDIukDbfng6dsAQbgubXQZYBSBdbtBN4JK6dA2gHCvp-uPCIUyUf_UHcAuyGXAJMyPRP4yffqdbNQOO4-nXMq3iCMygtsxun0v8iBlUds00Eg6NBxPVzFrZPy8AjQ8sX1COCdz8Nq05Y4ToGEViapwgBgO6l6CvPdYR5b6b_gccdRwdRORwjU0wvLmCBAA3yuExnfN9Ny3G6enLd1lIVQkg4E-6nzjs4Ej6HcjyMjr0OYdIzbRDW3juyoezuXKN8cY_Vu4N0dsxN-tRtNPG3ewXaM2DmtLDxacygHs7ZArh97yAvpP4qqdo&amp;q_datetime_utc=2026-03-01T23%3A21%3A53&amp;ticket_price=4032&amp;quote_id=5862628714362515759&amp;utid_state=1&amp;channel=iphone&amp;tm_place_name=Jagna&amp;deeplink_data=eyJmaWVsZHMiOnsic2lnbmF0dXJlIjoiYzk0MjQyY2U5NGQ2N2FjMTJjYWE5M2Y5MDMxYWU3NDcifSwidXJsIjoiaHR0cHM6Ly93d3cuYWdvZGEuY29tL3BhcnRuZXJzL3BhcnRuZXJzZWFyY2guYXNweD9jaWQ9MTg0NjM4MyZoaWQ9NjA2NjU0OTcmY3VycmVuY3k9UEhQJmNoZWNraW49MjAyNi0wMy0wMiZjaGVja291dD0yMDI2LTAzLTAzJk51bWJlcm9mQWR1bHRzPTEmTnVtYmVyb2ZDaGlsZHJlbj0wJlJvb21zPTEmbWNpZD0zMDM4Jm1hc3RlclJvb21JZD05MTc5MzMzMDMmbXB0PVZYRTRRVzFWU25oVVZtUXhhMFZYZDBSVU9GSTVVRmMyYWpSRFFVeFFTMmNyVTBrd05GUjNSMkZRT1U1V2FVSXdUMDFDUkZGNWRVWXlkRzFYTjBwa2VVc3ljMHhXTmpkWVJIbEZTbTFyV1ZNJlRvdGFsUHJpY2U9NDAzMi4wMCZUb3RhbFRheD00MzIuMDAmVG90YWxGZWU9MC4wMCZUb3RhbFN1cmNoYXJnZT0wJm1jdXI9UEhQIn0%3D&amp;utid=c18d64b5-cead-4937-7de9-c0062d1f2f1e&amp;tm_stars=4&amp;client_id=skyscanner_app&amp;redirect_delay=1000&amp;price_policy=2&amp;pre_redirect_id=7d3ee5b7-949c-3317-8e50-3f70d78aa37e&amp;tm_city_code&amp;max_price=5152&amp;guests=1&amp;request_id=7d3ee5b7-949c-3317-8e50-3f70d78aa37e&amp;tm_country_code=PH</t>
  </si>
  <si>
    <t>9.6523918, 124.3944522</t>
  </si>
  <si>
    <t>Cliff Haven, Tagbilaran East Road, Larapan, Jagna, Bohol, Central Visayas, 6308, Philippines</t>
  </si>
  <si>
    <t>Cliff Haven Resort &amp; Restaurant</t>
  </si>
  <si>
    <t>www.skyscanner.com.ph/hotel_deeplink/4.0/PH/en-US/PHP/h_ad/160193970/2026-03-02/2026-03-03/hotel/hotel/hotels?legacy_provider_id=22&amp;rooms=1&amp;closed_user_group=general&amp;hb_data=6YGf9DS3IkbmaeT0Cab1N0gR5rp8kaeS0S15XwSUS_vXbXp4T9JpaWYXi-yCdIZPMwqwDIQmT2V60OR5NvLDjWSbhAuLKlD74CsrS9kuRTStbANjVcGbUt3HGT1bVQyILKY8rjl6vfjxqlmsUnKmUK1ycOFqB6AzWokBJTMmAbAKz4AIctId1y2ma275uEPJhmiDOvKyLaQTPFyOJq2nSvvHJiz6GyMpbEj-qlhWLYS029TsbcpavqjeR68swI15eUIBhAFVRwhg89xEtsOhHtfBu-jocyh4G4BH6wxfU7lM65dvfkK9dGamrqX0Kdr_DRZ9N4Cu3LRJmAn2b5XsIi8aQLxZ8SC7a6UZ0vmnFoeqShk2qwpzRwHP9BDcC87U29ElV9x1eRE6UIQmsksxFzGV9margVeLa_65Z3rE6gg9&amp;q_datetime_utc=2026-03-01T23%3A21%3A54&amp;ticket_price=644&amp;quote_id=2675228778338573430&amp;utid_state=1&amp;channel=iphone&amp;price_without_closed_user_group=1467&amp;tm_place_name=Taporok&amp;deeplink_data=eyJmaWVsZHMiOnsic2lnbmF0dXJlIjoiMmExNGMwYzI5MGI3NDFlYjgzM2Y2OWE2ZmUyN2EyMWMifSwidXJsIjoiaHR0cHM6Ly93d3cuYWdvZGEuY29tL3BhcnRuZXJzL3BhcnRuZXJzZWFyY2guYXNweD9jaWQ9MTg0NjM4MyZoaWQ9NDEzNTg1NyZjdXJyZW5jeT1QSFAmY2hlY2tpbj0yMDI2LTAzLTAyJmNoZWNrb3V0PTIwMjYtMDMtMDMmTnVtYmVyb2ZBZHVsdHM9MSZOdW1iZXJvZkNoaWxkcmVuPTAmUm9vbXM9MSZtY2lkPTMzMiZtYXN0ZXJSb29tSWQ9OTIxMjM3MTM5Jm1wdD1Ublp6TTFwUVVqTmxielp2YjFsQldHbzJiRkEwSzIwMlFXaEJZbTFqU0RoYU1VUmtObEJZTjBsbmQwSmxVRmhQWTJGaGFFcFpOa2h5ZURSbWNrOVhZVWh6WW1OclVWRlhOVUYyVjNaUlBUMCZUb3RhbFByaWNlPTY0My44OSZUb3RhbFRheD03NC40NiZUb3RhbEZlZT01NC4zMiZUb3RhbFN1cmNoYXJnZT0wJm1jdXI9UEhQIn0%3D&amp;utid=c286c2a8-b422-7070-1b11-bd3e31cfb163&amp;tm_stars=2&amp;client_id=skyscanner_app&amp;redirect_delay=1000&amp;price_policy=2&amp;pre_redirect_id=74d92ba1-284b-fbfa-17ed-e949861dc1a7&amp;tm_city_code&amp;max_price=3147&amp;guests=1&amp;request_id=74d92ba1-284b-fbfa-17ed-e949861dc1a7&amp;tm_country_code=PH</t>
  </si>
  <si>
    <t>9.5485487, 123.7568158</t>
  </si>
  <si>
    <t>parking, wifi, air_conditioning, non-smoking, internet_access, smoking_areas, chapel, multilingual_staff, room_service, garden, express_check-in, atm, express_check-out, restaurant, beauty_salon, car_rental, meeting_facilities, banquet_service, desk, shuttle_service, games_room, luggage_storage, airport_shuttle, photocopier, fax, grill, table_tennis, bicycle_rental, diving</t>
  </si>
  <si>
    <t>Intoy's Place Panglao Near Beach</t>
  </si>
  <si>
    <t>www.skyscanner.com.ph/hotel_deeplink/4.0/PH/en-US/PHP/h_h1/160193970/2026-03-05/2026-03-06/hotel/hotel/hotels?legacy_provider_id=927111&amp;rooms=1&amp;closed_user_group=mobile&amp;hb_data=3qgRT8NOthO4cTE0U2y5BvT7S8yJkm1EFaf9gWCU2pUiAFcptsq_sc1FZds4SD6o8R4y7cccsLx4bU3p66-W33yYopZL2OVpty6t7b-IRiZzsRp0htT5hCNxYSYiXfSRbKSrjI4Ts6LdBEsdK-yIfFlRg3DxZoSr8EAAjAZL8U5IcHXYcauDlvgWMxDvUSiUG-Z3A6ynnTEkPW-_ZJ3Lri0GX5EwXoseTNwid9SZ-LT2WEbAwM6ZlKVTZlst9Qf5cGONBMgSOoHW7rnfvrVeKx3qv24%3D&amp;q_datetime_utc=2026-03-05T12%3A21%3A24&amp;ticket_price=926&amp;quote_id=-2114259841617044615&amp;utid_state=1&amp;channel=iphone&amp;price_without_closed_user_group=1906&amp;tm_place_name=Taporok&amp;deeplink_data=eyJmaWVsZHMiOnsic2lnbmF0dXJlIjoiODUzMmM4NGQzYzU5MDA1YmE1Mzk4ODgwY2E0ZWU2YzEifSwidXJsIjoiaHR0cHM6Ly9waC5ob3RlbHMuY29tL0hvdGVsLVNlYXJjaD90cGlkPTMyMTQmbXBlPTE3NzI3MTI4OTUmZW5kRGF0ZT0yMDI2LTAzLTA2JmFkdWx0cz0xJmxvY2FsZT1lbl9QSCZjaGlkPWE2YmJjNjZhLTQxNGEtNDJiMi1hMzM5LTQ1MTAyYjdhZGVhZCZlYXBpZD00NCZtY3RjPTMmc3RhcnREYXRlPTIwMjYtMDMtMDUmbXBkPVBIUCZtcG49MzI1MzE4NzU0JmN1cnJlbmN5PVBIUCZyYXRlcGxhbmlkPTM5NzY1NDQ2OCZtcG09MjQmbXBwPTEmbXBvPUVDJnNlbGVjdGVkPTEwODQ3NzM3MiZtcGI9OTkuMjcmbXBxPTgyNy4yMSZtcGE9ODI3LjIxIn0%3D&amp;utid=4cedf55a-bf36-1fba-817f-fce948b8ce75&amp;tm_stars=2&amp;client_id=skyscanner_app&amp;price_policy=2&amp;pre_redirect_id=72343cb0-0069-c013-7016-bb8b6a073bd9&amp;tm_city_code&amp;max_price=3503&amp;guests=1&amp;request_id=72343cb0-0069-c013-7016-bb8b6a073bd9&amp;tm_country_code=PH</t>
  </si>
  <si>
    <t>9.930882, 124.0489138</t>
  </si>
  <si>
    <t>Located in Panglao Island, a 4-minute walk from Danao Beach, Intoy's Place Panglao near Beach provides accommodations with a garden, free private parking, a terrace and a restaurant. Located around 7.</t>
  </si>
  <si>
    <t>Sarah's Garden Bed and Breakfast &amp; Spa</t>
  </si>
  <si>
    <t>www.skyscanner.com.ph/hotel_deeplink/4.0/PH/en-US/PHP/h_ad/157111858/2026-03-02/2026-03-03/hotel/hotel/hotels?legacy_provider_id=22&amp;rooms=1&amp;hb_data=cCfuvDmDaHv5i64Z6IFEc7OoBW--_1Bx-lJPuqw1BFAzmetVm43bfhyJBaUUbDZrwZMGWA1MRrOxLulN4LHi0HkBTapCG_wVbbadQ5EKA-yBRxU1kYgTT4hZ4x1iDM4oNWUfKL5riD4tmkLTo4hxSDWMBXs8aO7oFTAMjZ_awWSLsJ6YBB9Qu7O-YN_L1DUcGSn1celLwZkRS-sbsWPXyzQ4gMIRoDzYcfJFqRfou95lOc1W_rrDEtktND8gO2EeIVaf8CV4Xt5ih_-6Qd7Qa88gP4xckFwk6s8Q35h9xVh0sVe0zwkz1fwlW1w-wymwLUxjYjmKV-e6syo0kGA3ZN-pWUNvdf1YP_LTiSky0TyUh3nHhvWb60JvWJ_xQiTSvtU3rJj73zbES0vwCAtHc_AgXXgg4fQfLgusBBRb6sON&amp;q_datetime_utc=2026-03-01T23%3A22%3A02&amp;ticket_price=1405&amp;quote_id=-3300208617279607872&amp;utid_state=1&amp;channel=iphone&amp;tm_place_name=Taiwala&amp;deeplink_data=eyJmaWVsZHMiOnsic2lnbmF0dXJlIjoiMmRkY2FkNzkyNzZjMTczODcxOTU0ZDAxZTE5YWVjZWQifSwidXJsIjoiaHR0cHM6Ly93d3cuYWdvZGEuY29tL3BhcnRuZXJzL3BhcnRuZXJzZWFyY2guYXNweD9jaWQ9MTg0NjM4MyZoaWQ9MTA3NzIyNyZjdXJyZW5jeT1QSFAmY2hlY2tpbj0yMDI2LTAzLTAyJmNoZWNrb3V0PTIwMjYtMDMtMDMmTnVtYmVyb2ZBZHVsdHM9MSZOdW1iZXJvZkNoaWxkcmVuPTAmUm9vbXM9MSZtY2lkPTI4MDMzJm1hc3RlclJvb21JZD0xMjM0MDU3MzM5Jm1wdD1kRFEwYkdwWVoxVnlNVE55V1dsemIyOXlWMHRtUTFKYVRrSm5PVk5LVVZSVEwxSnRVR2xLY0hSNE1ETTRjMlY1WkRabGRqZHhObGx2VG1odmRIQnphRzVSUVc1cFEwVlJOek42TVdwUlBUMCZUb3RhbFByaWNlPTE0MDUuMDkmVG90YWxUYXg9MTYyLjI4JlRvdGFsRmVlPTExOC43NCZUb3RhbFN1cmNoYXJnZT0wJm1jdXI9UEhQIn0%3D&amp;utid=b9de959f-7290-d20e-be62-bda7f486fff2&amp;tm_stars=0&amp;client_id=skyscanner_app&amp;redirect_delay=1000&amp;price_policy=2&amp;pre_redirect_id=31d2107f-f6ff-54dc-6ff0-b5ba7126e5cc&amp;tm_city_code&amp;max_price=1405&amp;guests=1&amp;request_id=31d2107f-f6ff-54dc-6ff0-b5ba7126e5cc&amp;tm_country_code=PH</t>
  </si>
  <si>
    <t>9.5489903, 123.7693401</t>
  </si>
  <si>
    <t>air_conditioning, non-smoking, 24-hour_front_desk_service, smoking_areas, massage, multilingual_staff, garden, car_rental, business_center, heat, tours, accessible, ticket_office</t>
  </si>
  <si>
    <t>Bohol Sea Breeze Cottages &amp; Resort</t>
  </si>
  <si>
    <t>www.skyscanner.com.ph/hotel_deeplink/4.0/PH/en-US/PHP/h_ad/213009601/2026-03-02/2026-03-03/hotel/hotel/hotels?legacy_provider_id=22&amp;rooms=1&amp;hb_data=-2hBB-0y7FEe_xvBdBnrtPpVDXkSQBHsLi38SVtp4SHzgCP1zaS_X8f7iylqTcKW6nrNOWkXBMd2UWTyEbMBMsudYsgoakWyUvMSuX02R4aM9a3C6xw7CwGm_gRukpUMsgF5NYC6MLYjFCvXAvPwl5vSH2MttE8K2oGcQu0AJYV7XVYTFIvnZwOveKjZgdXd9dFbGzvUYFjNcWkQSHK4TNJ4EZzqJh3HBUSQn9RwsZ_Q_NwZW5RMS2brojM7OIIsqF8hIP87NEccwZbPo7y68pEdoQ1FpVff4K9aFaEVO55B-ML0OztLCO3d3mCbbTc5gaC_58yHQ7UAiH39UbGKbvalYDEjdMukQs17nw8f8zquKhtoA5jMyDsqmKaBqVxAZbkC5bna5LeIakwTALbt7wHHT3Lpq3uAopmBWtCcVPOH&amp;q_datetime_utc=2026-03-01T23%3A22%3A04&amp;ticket_price=2201&amp;quote_id=7212716737521512928&amp;utid_state=1&amp;channel=iphone&amp;tm_place_name=Panglao&amp;deeplink_data=eyJmaWVsZHMiOnsic2lnbmF0dXJlIjoiZmUzNThkMzllMTRjZDVhZDJkODU5NDYyYzI3OGYxZjYifSwidXJsIjoiaHR0cHM6Ly93d3cuYWdvZGEuY29tL3BhcnRuZXJzL3BhcnRuZXJzZWFyY2guYXNweD9jaWQ9MTg0NjM4MyZoaWQ9MzQxNTU1MjcmY3VycmVuY3k9UEhQJmNoZWNraW49MjAyNi0wMy0wMiZjaGVja291dD0yMDI2LTAzLTAzJk51bWJlcm9mQWR1bHRzPTEmTnVtYmVyb2ZDaGlsZHJlbj0wJlJvb21zPTEmbWNpZD0zMzImbWFzdGVyUm9vbUlkPTU2Nzk4ODU0NyZtcHQ9V25oWk55OWFTalJIU2pFNFoxVjRPSFUzY1VGU1VHbEpURWM1VTNaSGFHdDRRVEpEYzJ3d2NYUXhkV3hpUml0T1VtRXlOVXRtVm1Od2VITnhSbGRZYkhaRFVXVk1MMWxVU2pkU1ZsZE5SVkUmVG90YWxQcmljZT0yMjAxLjA4JlRvdGFsVGF4PTI1NC4xMyZUb3RhbEZlZT0xODYuMDgmVG90YWxTdXJjaGFyZ2U9MCZtY3VyPVBIUCJ9&amp;utid=dc44a217-7d4c-966c-1205-1f6bcb70fdbf&amp;tm_stars=2&amp;client_id=skyscanner_app&amp;redirect_delay=1000&amp;price_policy=2&amp;pre_redirect_id=00a3dcaf-6dbd-1997-61ab-b8c0234e1626&amp;tm_city_code=TAGP&amp;max_price=2201&amp;guests=1&amp;request_id=00a3dcaf-6dbd-1997-61ab-b8c0234e1626&amp;tm_country_code=PH</t>
  </si>
  <si>
    <t>9.6438735, 123.8556717</t>
  </si>
  <si>
    <t>M. H. del Pilar Street, Poblacion 2, Booy, Tagbilaran, Bohol, Central Visayas, 6390, Philippines</t>
  </si>
  <si>
    <t>Hotel John</t>
  </si>
  <si>
    <t>www.skyscanner.com.ph/hotel_deeplink/4.0/PH/en-US/PHP/h_bc/157011804/2026-03-02/2026-03-03/hotel/hotel/hotels?legacy_provider_id=13&amp;rooms=1&amp;hb_data=pFYyJUyg0tCmfe0EIgPNPis5WQ4YrSnJYy8WvfLg-VBlUiE32GbhOymP9lIFcj20u5iSHPUXbC2Ctgcqugs-3G1iN1zrXHPKPR3n43ZkfDl4Ddiv0vz1hIz4mBS0B7_tsN02sYGkG1dOGxmH8bRjPI6B-F9r8JNaa6nn9QvTeKzAy2FmEc6PPZ6jI-ooUummdN-k5sTiVwhttLiw11lG9t4CTm46StExHtaYUMlu2vCkFAOLOgzBdbq-LgxkeAfB4Ge3WGSKQeRkLFRgo2TunfwrymEOYJLXdfd1okBH07yAz9uMQAv7A97-CrQtye4hF6faxJUoNFx9dj_iCRXnjgGvQBFXr-NMs6GwzkYPL3f3DkXj1YPsft4TW46h5SQYaFpaW5ggSLISWljC1h8PRajaS4FLRzdIgyuWKy1lov0EwJ8f5jY%3D&amp;q_datetime_utc=2026-03-01T23%3A22%3A05&amp;ticket_price=3540&amp;quote_id=2321015137011804884&amp;utid_state=1&amp;channel=iphone&amp;tm_place_name=Taporok&amp;deeplink_data=eyJmaWVsZHMiOnsic2lnbmF0dXJlIjoiOWE1YmI1NWRjOTg1ZTFjZDlkY2ZjYzIyMzFiZTgxYzMiLCJibG9ja19pZCI6InYxX0NnRXRFTXdDR2lnS0hUSXdNall0TURNdE1ESlVNREE2TURBNk1EQXVNREF3S3pBM09qQXdFQUVZM3dFb0FUZ0JJZ0lJQVE9PV9DaWdJeVBtTW9BUVFBaGlJd1BITUFTRG1KaWowNWJrTU1BSktDelZFTVRBd1VGOHhNREJRVUpnRkVnZ0lBU0lFYkNyZ0FSb0dHQUVvQWpBQklnUUlBaGdDIn19&amp;utid=591a64d3-6321-505e-5213-7c604eddd7a4&amp;tm_stars=3&amp;client_id=skyscanner_app&amp;redirect_delay=1000&amp;price_policy=2&amp;pre_redirect_id=1d16c8b3-86aa-5cda-7938-9db9b26a5cec&amp;tm_city_code&amp;max_price=4491&amp;guests=1&amp;request_id=1d16c8b3-86aa-5cda-7938-9db9b26a5cec&amp;tm_country_code=PH</t>
  </si>
  <si>
    <t>9.5485035, 123.7615618</t>
  </si>
  <si>
    <t>Nora's Place</t>
  </si>
  <si>
    <t>www.skyscanner.com.ph/hotel_deeplink/4.0/PH/en-US/PHP/h_ad/157011804/2026-03-05/2026-03-06/hotel/hotel/hotels?legacy_provider_id=22&amp;rooms=1&amp;closed_user_group=general&amp;hb_data=yLhQ0f3cAqp4ztta1hSA9ZN8PlIR19MomwFXA3kqhjWlMVC_pvx2Wz0mNbi4fWsNyUAZn-HFagAa7nK3vUZ2S3J13pG6xG3IlN4u-NaBe-znw89gV7197ibE09N_Y5Z0vNi1ua5CHAun8IINjovkM2oltkCY_2S7lBEwD8AxpQBH-vSdW-kNlXF2hSnFrVXRq7FKPS86ZyajdR0WCwCPBpwY5NMRePPEjh2y46u2FRW9hfNP2KXxX2Gk2EbroQ-b7WXgnynwDHKzlm7kIiWY1b5C7g8vM_MnXxKVwOvV8u_cyC8IypVzwWZRArH44Jd2zGL6tZITVNRZlYSeW8pgAd38gHKDIMmPz2LGEWFHrdJtgTdSdecyy-VrVIXouXdZixTskrBIcgTd34Q2vepR_EJ12qy93UG1jtoGvuHQKg6N&amp;q_datetime_utc=2026-03-05T12%3A21%3A23&amp;ticket_price=3361&amp;quote_id=-7022470312159265692&amp;utid_state=1&amp;channel=iphone&amp;price_without_closed_user_group=7425&amp;tm_place_name=Taporok&amp;deeplink_data=eyJmaWVsZHMiOnsic2lnbmF0dXJlIjoiZjIzNmU2MDNjMzM5MGEyODY3NzE1OGFkM2M2ZWVmNmIifSwidXJsIjoiaHR0cHM6Ly93d3cuYWdvZGEuY29tL3BhcnRuZXJzL3BhcnRuZXJzZWFyY2guYXNweD9jaWQ9MTg0NjM4MyZoaWQ9MzQ0NjAyMjMmY3VycmVuY3k9UEhQJmNoZWNraW49MjAyNi0wMy0wNSZjaGVja291dD0yMDI2LTAzLTA2Jk51bWJlcm9mQWR1bHRzPTEmTnVtYmVyb2ZDaGlsZHJlbj0wJlJvb21zPTEmbWNpZD0zMzImbWFzdGVyUm9vbUlkPTU3MDgxNTYzNCZtcHQ9VjBveWVsWm5ia3g2VDNkYWEwcHZSa2R6YzBKclZXSXpaa3BHT0U5a1V5c3pXV2xxTDNZd2RYZHZSbnBzT0ZKQ2MzZDRUalJOVDJkRlYxQllNM0l4VGxCUlUwWnJXbTlsY0M5WE1rNUJQVDAmVG90YWxQcmljZT0zMzYwLjk0JlRvdGFsVGF4PTM4OC45MiZUb3RhbEZlZT0yODMuMjcmVG90YWxTdXJjaGFyZ2U9MCZtY3VyPVBIUCJ9&amp;utid=ba84b40d-34cf-d2fe-cff2-5cc994f9161b&amp;tm_stars=3&amp;client_id=skyscanner_app&amp;price_policy=2&amp;pre_redirect_id=d8d71447-807e-c7d9-a73c-1c2ed697b2f6&amp;tm_city_code&amp;max_price=4090&amp;guests=1&amp;request_id=d8d71447-807e-c7d9-a73c-1c2ed697b2f6&amp;tm_country_code=PH</t>
  </si>
  <si>
    <t>9.8508466, 124.1600699</t>
  </si>
  <si>
    <t>Family Cabin</t>
  </si>
  <si>
    <t>Located in Panglao Island, a 11-minute walk from Alona Beach, Nora's Place provides accommodations with an outdoor swimming pool, free private parking, a garden and a terrace.</t>
  </si>
  <si>
    <t>AsunEus Farm</t>
  </si>
  <si>
    <t>https://www.google.com/maps/place/Alona+White+Houses+Resort/data=!4m11!3m10!1s0x33abadd101127279:0xceaf7f64a49db089!5m3!1s2026-03-01!4m1!1i2!8m2!3d9.5570545!4d123.7785644!16s%2Fg%2F11q3myzrj6!19sChIJeXISAdGtqzMRibCdpGR_r84?authuser=0&amp;hl=en&amp;rclk=1</t>
  </si>
  <si>
    <t>9.5570545, 123.7785644</t>
  </si>
  <si>
    <t>Nueva Fuerza, Bohol, Central Visayas, 6319, Philippines</t>
  </si>
  <si>
    <t>AsunEus Farm in Carmen provides accommodations with a garden, a tennis court, and a shared lounge. This property offers access to a terrace, table tennis, free private parking, and free Wifi.</t>
  </si>
  <si>
    <t>Alona Kew White Beach Resort</t>
  </si>
  <si>
    <t>www.skyscanner.com.ph/hotel_deeplink/4.0/PH/en-US/PHP/h_xp/222052409/2026-03-02/2026-03-03/hotel/hotel/hotels?legacy_provider_id=1&amp;rooms=1&amp;closed_user_group=mobile&amp;hb_data=gv3FC9kQxS8XNhWOMxJw18Nh4gWjp0k5T3Kbi72TQNea4jKCyosJF4-9lWjf-IQtCiyJIiv3rLyzHhrH8MNU44XCATsJorcGfzZIVhXHZvais_wtwWen2GkW37vCq10zTf3odU8t0oZ-sKwotSaVekm9JPQlicLEHrjqf3FH83bC3Vo57sr3_S491aGcBi3bSSUQ4RQNfjh9hQTXPOQ3hKV6IpSVTPCyVLOXAM3RCibsgYJCuPr3Ecr8wZhO-f5tK_RmtPn_o8mkEyEjU4_yeF1OAXM%3D&amp;q_datetime_utc=2026-03-01T23%3A22%3A08&amp;ticket_price=2941&amp;quote_id=8908228584030863800&amp;utid_state=1&amp;channel=iphone&amp;price_without_closed_user_group=6002&amp;tm_place_name=Dauis&amp;deeplink_data=eyJmaWVsZHMiOnsic2lnbmF0dXJlIjoiZGU1OTRjNjRhNjdiYjQyMjY5YTQ3ZDNmMWYyZTBmZjQifSwidXJsIjoiaHR0cHM6Ly93d3cuZXhwZWRpYS5jb20ucGgvSG90ZWwtU2VhcmNoP3RwaWQ9NjgmbXBlPTE3NzI0MDQzNDAmZW5kRGF0ZT0yMDI2LTAzLTAzJmFkdWx0cz0xJmxvY2FsZT1lbl9VUyZjaGlkPTA1ZjZiMmMzLTRlOTAtNDY0MC1iY2YyLWQ2MTQ4ZGMzODUxNyZlYXBpZD00NjIzMCZtY3RjPTMmc3RhcnREYXRlPTIwMjYtMDMtMDImbXBkPUdCUCZtcG49MzI2MDU4MjkwJmN1cnJlbmN5PUdCUCZyYXRlcGxhbmlkPTQwNDM3NTk1MSZtcG09MjQmbXBwPTEmbXBvPUVDJnNlbGVjdGVkPTEwNzgyNDUzMyZtcGI9NC4wNSZtcHE9MzMuNzYmbXBhPTMzLjc2In0%3D&amp;utid=3f4fb0d7-e1b9-fb44-7871-510f27883ff2&amp;tm_stars=4&amp;client_id=skyscanner_app&amp;redirect_delay=1000&amp;price_policy=2&amp;pre_redirect_id=396020b2-4172-5a84-c32e-8e796eb14ed1&amp;tm_city_code&amp;max_price=4965&amp;guests=1&amp;request_id=396020b2-4172-5a84-c32e-8e796eb14ed1&amp;tm_country_code=PH</t>
  </si>
  <si>
    <t>9.5736888, 123.8115406</t>
  </si>
  <si>
    <t>Alona Beach Street, Alona Beach, Tawala, Panglao, Bohol, Central Visayas, 6340, Philippines</t>
  </si>
  <si>
    <t>Positioned along Alona Beach on Panglao Island, the resort provides the perfect location for enjoying all the best things the island has to offer. Visitors are sure to enjoy the area's sandy beaches and myriad of recreational options such as diving, snorkelling and island hopping. Guests can also enjoy a hearty breakfast compliments of the hotel. The resort boasts a range of facilities for guest use, including onsite parking, a ballroom and function rooms, an outdoor pool, and an onsite restaurant. Guests might also take advantage of massage services as well as laundry and dry cleaning services.</t>
  </si>
  <si>
    <t>Panglao Vista Suites by SMS Hospitality</t>
  </si>
  <si>
    <t>www.skyscanner.com.ph/hotel_deeplink/4.0/PH/en-US/PHP/h_ad/222052409/2026-03-05/2026-03-06/hotel/hotel/hotels?legacy_provider_id=22&amp;rooms=1&amp;closed_user_group=general&amp;hb_data=7xEpg2W18PFKR9sx39frziTsnP5eT6gXR7WWL_5kZvQbN4jrihUiiEFQjkCHiUTsauhG3kgA9ludqtmzPSK4TgTqtHxM0A8hTZ7a8PLXMdmJT0QQ-xuNH0d9fSnkuSOCos4DbaDsEpHkXIh4sEjZGSmK42EefunpBeFRziHR8smmEIEc-BOBfPJdfZWgUSwT9UecDViMhpvs4aicO2tjA_TbCNanrwXWTMRIKE2w9eVsZvExHWeC8LYa9hW1uWZfisjSyr4aJFc7GZ-9bhV_4Z_D68X2sTK7-kvFG24evv2Lp977hytuQ35EuH21qMR9a76iKldU1LWa4kq3WYL6JbrACAqKj8KxhNx-AM-YHvqGq_F7QTklG_yoM4odoKAialpMVDKgLqEwSEkeG7PTAWJwAf4oPXQNOKKz-e1bNVoGjlY%3D&amp;q_datetime_utc=2026-03-05T14%3A19%3A54&amp;ticket_price=2166&amp;quote_id=-4283879247325590621&amp;utid_state=1&amp;channel=iphone&amp;price_without_closed_user_group=6197&amp;tm_place_name=Dauis&amp;deeplink_data=eyJmaWVsZHMiOnsic2lnbmF0dXJlIjoiNjU5ZjlmZjNkNzkwNzIzZDdhZDY4YmRhZWEwYjU2MjUifSwidXJsIjoiaHR0cHM6Ly93d3cuYWdvZGEuY29tL3BhcnRuZXJzL3BhcnRuZXJzZWFyY2guYXNweD9jaWQ9MTg0NjM4MyZoaWQ9NTk4MjQxMzUmY3VycmVuY3k9UEhQJmNoZWNraW49MjAyNi0wMy0wNSZjaGVja291dD0yMDI2LTAzLTA2Jk51bWJlcm9mQWR1bHRzPTEmTnVtYmVyb2ZDaGlsZHJlbj0wJlJvb21zPTEmbWNpZD0zMzImbWFzdGVyUm9vbUlkPTkwMTU5NjQ0NCZtcHQ9Wm5SMlNHeFFRMmxKVkRka2NraGpkblV4V25oMlJHZ3lVMHhyY3pSUWNWRmlSbTl5VWtJM09WWkxRVVJEZFc1MFVYTlBXVkZpWVdWaVExWnJNbVpEWTI5T2VtdEdNRFJ2Tkhkb1RXRkJQVDAmVG90YWxQcmljZT0yMTY1LjczJlRvdGFsVGF4PTIzMi4wNCZUb3RhbEZlZT0wLjAwJlRvdGFsU3VyY2hhcmdlPTAmbWN1cj1QSFAifQ%3D%3D&amp;utid=899ad67b-bac8-78d9-709d-6d419f869a74&amp;tm_stars=4&amp;client_id=skyscanner_app&amp;price_policy=2&amp;pre_redirect_id=075259a3-f844-faee-5485-781df9c8d5ca&amp;tm_city_code&amp;max_price=4965&amp;guests=1&amp;request_id=075259a3-f844-faee-5485-781df9c8d5ca&amp;tm_country_code=PH</t>
  </si>
  <si>
    <t>9.8074717, 124.1187268</t>
  </si>
  <si>
    <t>Panglao Vista Suites, Anos Fonacier Circumferential Road, Dao, Dauis, Bohol, Central Visayas, 6339, Philippines</t>
  </si>
  <si>
    <t>Located in Panglao, Panglao Vista Suites by SMS Hospitality is a 4-minute drive from Dumaluan Beach and 6 minutes from White Beach. This spa resort is 3.6 mi (5.8 km) from Alona Beach and 4.7 mi (7.5 km) from Panglao Beach.
Relax at the full-service spa, where you can enjoy massages. If you're looking for recreational opportunities, you'll find an outdoor pool and a 24-hour fitness center. This resort also features complimentary wireless internet access and a banquet hall. The beach shuttle (surcharge) makes getting to the surf and sand a breeze.
Enjoy a meal at the restaurant or snacks in the resort's coffee shop/cafe. Quench your thirst with your favorite drink at the bar/lounge. Buffet breakfasts are available daily from 6:00 AM to 10:00 AM for a fee.
Featured amenities include a 24-hour front desk, luggage storage, and an elevator. A roundtrip airport shuttle is provided for a surcharge (available 24 hours), and free self parking is available onsite.
Make yourself at home in one of the 224 air-conditioned rooms featuring minibars and flat-screen televisions. Complimentary wireless internet access keeps you connected, and cable programming is available for your entertainment. Private bathrooms with showers feature complimentary toiletries and bidets. Conveniences include complimentary bottled water and desk chairs, and housekeeping is provided daily.</t>
  </si>
  <si>
    <t>Bohol Hammock Hostel</t>
  </si>
  <si>
    <t>www.skyscanner.com.ph/hotel_deeplink/4.0/PH/en-US/PHP/h_bc/179092954/2026-03-05/2026-03-06/hotel/hotel/hotels?legacy_provider_id=13&amp;rooms=1&amp;closed_user_group=apps&amp;hb_data=xQ-DYs_hE4gmGl1-qYNMbUVkzo63SnqamYC6mjcqvVLg4-gvidiSfEkeGSGlTP3LBueul0Snqvp25S-S84WF5ZUMDoqIlJVeVa3UUDCB_rUtews3V19A7fdDHAWHN1ipHgCHfh7RRXP4Beuy63YR16w7osScXMvlZxEZwMsL85sRvzSzCsbKqoJoO0LjxozylrLC_k01xcs1xU-KhJkFYJwV3Q7o43jq1Cyc6sfyVDJA-yIlVdqmHB-b1Xo1A1hmwuAxp7aAicXGgowUzHQTHi0qr_1MSb119bRlA58S0TSTp1vM8GFOov5SAlMv6teEEA49KBTN2KTDnTQs-EZxAJISgc6YkEmqhJETT86a_VPHOm1rJNPtOqp7ncHjiZivy1kzG_-TQW0pFsZn4W3vvuGlACb4CcwLvjuCffWROTeICDrmg8Z9&amp;q_datetime_utc=2026-03-05T12%3A21%3A27&amp;ticket_price=950&amp;quote_id=6779028676138142579&amp;utid_state=1&amp;channel=iphone&amp;price_without_closed_user_group=1178&amp;tm_place_name=Batuan&amp;deeplink_data=eyJmaWVsZHMiOnsic2lnbmF0dXJlIjoiZTY1OGYxN2Y1ZmRiMGU0ZGFlMTkyM2U1NTEzMDdhYjkiLCJibG9ja19pZCI6Ijk2MTAyNTAwN180MjgyMTYzOTNfMl8zM18wIn19&amp;utid=ae10f9c7-7c3b-9b39-246a-52ffacf520a9&amp;tm_stars=0&amp;client_id=skyscanner_app&amp;price_policy=2&amp;pre_redirect_id=ed4e6fce-c9c6-9177-1e43-510de7f01c3e&amp;tm_city_code&amp;max_price=1064&amp;guests=1&amp;request_id=ed4e6fce-c9c6-9177-1e43-510de7f01c3e&amp;tm_country_code=PH</t>
  </si>
  <si>
    <t>9.6341457, 123.895317</t>
  </si>
  <si>
    <t>Batuan Hammock Hostel, Balilihan-Hanopol-Batuan Road, Capila, Cambacay, Bohol, Central Visayas, 6318, Philippines</t>
  </si>
  <si>
    <t>Pisong</t>
  </si>
  <si>
    <t>Located in Batuan, 11 miles from Tarsier Conservation Area, Bohol Hammock Hostel provides accommodations with a garden, free private parking, a shared lounge and a bar. Free WiFi and a shared kitchen are featured.</t>
  </si>
  <si>
    <t>Alta Bohol Resort &amp; Convention Center</t>
  </si>
  <si>
    <t>www.skyscanner.com.ph/hotel_deeplink/4.0/PH/en-US/PHP/h_ad/46971149/2026-03-02/2026-03-03/hotel/hotel/hotels?legacy_provider_id=22&amp;rooms=1&amp;hb_data=-vgpHwwhad4ipXE7q9y9tffty9DGKZylFvAJbadJcg0bI8PFmReJjvhFDvOyGwEdmHFl1Rw2sLS3pDYLZt_EJSoK_ydr2NNlk6_NiyHp9YEqb7_yDesmUAgQkRPcpvpzf91Z3xgfOLF1PDz7VMmBqXKWW--w70zaxWSRE5Ix-DImzvWzqwm6lsF94rzzvAcwrJu1R9Bs5G359yN5gfjw_ZhNkLFIHzWOAgJPeIR1LNUoXwnPp8GgSVgZqwWWppcIZLZoA6c7xUvLLphvsU_c6pQ7r-FxFs8k70HbX0IAPs2B4A-gqIICfd3DxGtnESf_LZ81CT_3zA-ht7yHJHRVbS52bzdmoUPMGiB3na61ReJI7xOlXnj2-qFBesfZXnSwAMZy9Z17oRNqVMEZcxN8ZrCddm5eqqQijT_3N9iXjXeA&amp;q_datetime_utc=2026-03-01T23%3A22%3A08&amp;ticket_price=5200&amp;quote_id=4122086303308978527&amp;utid_state=1&amp;channel=iphone&amp;tm_place_name=Duljo&amp;deeplink_data=eyJmaWVsZHMiOnsic2lnbmF0dXJlIjoiZWFhNjUyZDc3YzRhOWEyMjAyYTc5NWVlNWEzN2YzODYifSwidXJsIjoiaHR0cHM6Ly93d3cuYWdvZGEuY29tL3BhcnRuZXJzL3BhcnRuZXJzZWFyY2guYXNweD9jaWQ9MTg0NjM4MyZoaWQ9MjcwOTYyJmN1cnJlbmN5PVBIUCZjaGVja2luPTIwMjYtMDMtMDImY2hlY2tvdXQ9MjAyNi0wMy0wMyZOdW1iZXJvZkFkdWx0cz0xJk51bWJlcm9mQ2hpbGRyZW49MCZSb29tcz0xJm1jaWQ9MzMyJm1hc3RlclJvb21JZD0zMzU5NTUyJm1wdD1VRmd4VmxKeWFFaEdhVVUwTUdwNlkwVkxVMUYzY1RKMGRGTnNNMjFFYXpORFluUnZhVWhHUmpGTGR6aDRjVWRYVldSeVMxcFhkRUpXVGxOTlVVODROSGRFVEZkeFNsZ3dhSEZoYWcmVG90YWxQcmljZT01MTk5Ljg4JlRvdGFsVGF4PTQ4OC43MyZUb3RhbEZlZT00NDguOTUmVG90YWxTdXJjaGFyZ2U9MCZtY3VyPVBIUCJ9&amp;utid=e01a3c89-31a8-b9e3-3607-1bc015c907d0&amp;tm_stars=3&amp;client_id=skyscanner_app&amp;redirect_delay=1000&amp;price_policy=2&amp;pre_redirect_id=652b98bb-8729-2e35-4641-f8ed710ddda5&amp;tm_city_code&amp;max_price=10004&amp;guests=1&amp;request_id=652b98bb-8729-2e35-4641-f8ed710ddda5&amp;tm_country_code=PH</t>
  </si>
  <si>
    <t>9.5884668, 123.733906</t>
  </si>
  <si>
    <t>The Ananyana, Poblacion - Doljo Road, Lag-itan, Doljo, Panglao, Bohol, Central Visayas, 6340, Philippines</t>
  </si>
  <si>
    <t>The Ananyana Beach Resort by SMS Hospitality</t>
  </si>
  <si>
    <t>www.skyscanner.com.ph/hotel_deeplink/4.0/PH/en-US/PHP/h_ad/46971149/2026-03-05/2026-03-06/hotel/hotel/hotels?legacy_provider_id=22&amp;rooms=1&amp;closed_user_group=general&amp;hb_data=Qhm28fYrfCMW9qY5JxwDUB1PNlr7Ni2CowCJX5YsTFaj7rIaCpPsJTT3-fPK-E_DCvsC0dwA0E0fxmQsEWK8RpCf7IOR-Wqm3UwfbzkjTztliXFQB2YOym-hIpQcrc1kYEhB-l0RKjbTipeuVeWo5OieRcXy1jinJspF_C2rXEPGdA5eI_LQ9px1kGP4WoOgzcuVZS8NuQCZweFVnXE0KIiWELfiuqR4cOi4apK8oGSq9mHW-S74UKr34NMOZ_Hlzz4iaDn4s9O1aYOuLCLnlfctvhxM-iI8DCL4QqY9y0aRYyO2YC_KJeZgVk5xIb7T82hMjLlbs9oSoo0ZD3PxuO-pMSegb489stbF7siQS0E1SJcEy0Ea4_tMwHXmLQG73tmrBiBm6YBOaY-aV_tAM0yhJuqH3OHdN1FEvlLiMBgl&amp;q_datetime_utc=2026-03-05T12%3A21%3A27&amp;ticket_price=5193&amp;quote_id=5144570955186824497&amp;utid_state=1&amp;channel=iphone&amp;price_without_closed_user_group=11556&amp;tm_place_name=Duljo&amp;deeplink_data=eyJmaWVsZHMiOnsic2lnbmF0dXJlIjoiNmExZGM2OWQzOTAxNTYyMzgzZDYyYzE2ZTI0MDg5NDMifSwidXJsIjoiaHR0cHM6Ly93d3cuYWdvZGEuY29tL3BhcnRuZXJzL3BhcnRuZXJzZWFyY2guYXNweD9jaWQ9MTg0NjM4MyZoaWQ9MjcwOTYyJmN1cnJlbmN5PVBIUCZjaGVja2luPTIwMjYtMDMtMDUmY2hlY2tvdXQ9MjAyNi0wMy0wNiZOdW1iZXJvZkFkdWx0cz0xJk51bWJlcm9mQ2hpbGRyZW49MCZSb29tcz0xJm1jaWQ9MzMyJm1hc3RlclJvb21JZD0zMzU5NTUyJm1wdD1XbkZaYUU4MWVsWXlTMnBPVmpFdmMyTkpXbnA0YzI5dFFuQldWRGQzZUZoYVpHUTVXR3RoT0RoSE56VjZjbVpxUjNkRU9IZDFUbWx4Vm1SMVlrSlliR1l5VlUwd2RWTkJWbmRCWWcmVG90YWxQcmljZT01MTkyLjYyJlRvdGFsVGF4PTQ4Ny40MiZUb3RhbEZlZT00NDguOTUmVG90YWxTdXJjaGFyZ2U9MCZtY3VyPVBIUCJ9&amp;utid=c881ecfb-76e7-d74c-0cdb-870461ef14da&amp;tm_stars=3&amp;client_id=skyscanner_app&amp;price_policy=2&amp;pre_redirect_id=f8c5579e-d6af-88b7-de3a-331d1eddfa99&amp;tm_city_code&amp;max_price=9098&amp;guests=1&amp;request_id=f8c5579e-d6af-88b7-de3a-331d1eddfa99&amp;tm_country_code=PH</t>
  </si>
  <si>
    <t>9.6085677, 123.869254</t>
  </si>
  <si>
    <t>With a stay at The Ananyana Beach Resort by SMS Hospitality in Panglao, you'll be on the beach, within a 15-minute drive of Dumaluan Beach and Doljo Beach. This beach resort is 4 mi (6.4 km) from Alona Beach and 7.9 mi (12.7 km) from White Beach.
Pamper yourself with onsite massages or enjoy recreation amenities such as an outdoor pool. This resort also features complimentary wireless internet access, concierge services, and babysitting (surcharge).
Satisfy your appetite for lunch or dinner at the resort's restaurant, or stay in and take advantage of the room service (during limited hours). Quench your thirst with your favorite drink at the bar/lounge. Cooked-to-order breakfasts are available daily from 7 AM to 10 AM for a fee.
Free self parking is available onsite.
Make yourself at home in one of the 13 air-conditioned rooms featuring flat-screen televisions. Cable television is provided for your entertainment. Conveniences include desks and electric kettles, and housekeeping is provided daily.</t>
  </si>
  <si>
    <t>OYO 435 La Veranda Beach Resort</t>
  </si>
  <si>
    <t>https://www.google.com/maps/place/ALONA+PAWIKAN/data=!4m11!3m10!1s0x33abaca33a3b8811:0xd4c0d70301fd9d5!5m3!1s2026-03-01!4m1!1i2!8m2!3d9.552038!4d123.777715!16s%2Fg%2F11cn9m9jgh!19sChIJEYg7OqOsqzMR1dkfMHANTA0?authuser=0&amp;hl=en&amp;rclk=1</t>
  </si>
  <si>
    <t>9.552038, 123.777715</t>
  </si>
  <si>
    <t>Alona Pawikan, Ester A. Lim Drive, Alona Beach, Tawala, Panglao, Bohol, Central Visayas, 6340, Philippines</t>
  </si>
  <si>
    <t>Bungalow</t>
  </si>
  <si>
    <t>Alona Pawikan</t>
  </si>
  <si>
    <t>www.skyscanner.com.ph/hotel_deeplink/4.0/PH/en-US/PHP/h_xp/200686884/2026-03-02/2026-03-03/hotel/hotel/hotels?legacy_provider_id=1&amp;rooms=1&amp;closed_user_group=mobile&amp;hb_data=OXEiuzoHmA88hPe-bvApSLFTTqpLJkVU0B183ZjXhrOde-4X9yCLg06fzEIJlBr0RrpG_Tv6r9T-Fb5sOxhe1M-xdstTkRzL16g-CpIrrSyp4HhIFfsLJIrePRZunFQzD-odjKBRukvZVCp7urUNbBE7m1amQE2UJkEzBYrLUMkQtJN-VciQ3_T0ADIBgTLb_jtdwj4R2gVT5jbgOOHEkxbNkAoj9YjNLR10l5g1uGGFC1MiIxqLKYVliv81e0Tbrx7Vrz3xqLup6DiuGdxpNJRaZFc%3D&amp;q_datetime_utc=2026-03-01T23%3A22%3A08&amp;ticket_price=1500&amp;quote_id=3271361755617720144&amp;utid_state=1&amp;channel=iphone&amp;price_without_closed_user_group=3001&amp;tm_place_name=Carmen&amp;deeplink_data=eyJmaWVsZHMiOnsic2lnbmF0dXJlIjoiMTViNTkwMzcyZDMwMmExNjAxZmVlMWQyYWRhYjc3MTkifSwidXJsIjoiaHR0cHM6Ly93d3cuZXhwZWRpYS5jb20ucGgvSG90ZWwtU2VhcmNoP3RwaWQ9NjgmbXBlPTE3NzI0MDQ0MDUmZW5kRGF0ZT0yMDI2LTAzLTAzJmFkdWx0cz0xJmxvY2FsZT1lbl9VUyZjaGlkPWRhOTZkMTIwLTRiOWEtNGI5Ni04OTUxLTU3YjQ0MTYzZjVjMCZlYXBpZD00NjIzMCZtY3RjPTMmc3RhcnREYXRlPTIwMjYtMDMtMDImbXBkPUdCUCZtcG49MzIzNjcwNzE3JmN1cnJlbmN5PUdCUCZyYXRlcGxhbmlkPTM5MjUwNDMyNSZtcG09MjQmbXBwPTEmbXBvPUVDJnNlbGVjdGVkPTM4MTM5MzA0Jm1wYj0yLjA3Jm1wcT0xNy4yMiZtcGE9MTcuMjIifQ%3D%3D&amp;utid=f973fdeb-da27-b82f-6331-93c34c516375&amp;tm_stars=0&amp;client_id=skyscanner_app&amp;redirect_delay=1000&amp;price_policy=2&amp;pre_redirect_id=6698882d-10b1-d337-c1e2-1f1bb6f95b71&amp;tm_city_code&amp;max_price=7040&amp;guests=1&amp;request_id=6698882d-10b1-d337-c1e2-1f1bb6f95b71&amp;tm_country_code=PH</t>
  </si>
  <si>
    <t>9.7969535, 124.1596327</t>
  </si>
  <si>
    <t>parking, non-smoking, smoking_areas, garden, restaurant, bar, security, horseback_riding</t>
  </si>
  <si>
    <t>Located in Panglao, Alona Pawikan is within a 10-minute drive of Alona Beach and Dumaluan Beach. This spa hotel is 2.2 mi (3.6 km) from Danao Beach and 4.9 mi (8 km) from Virgin Island.
Pamper yourself with a visit to the spa, which offers massages and body treatments. Additional amenities at this hotel include concierge services and an arcade/game room.
Enjoy international cuisine at Bar Grill, a restaurant which features a bar/lounge, or stay in and take advantage of the room service (during limited hours). Local cuisine breakfasts are available daily from 7:30 AM to 9:30 AM for a fee.
Featured amenities include dry cleaning/laundry services, luggage storage, and laundry facilities. Limited parking is available onsite.
Make yourself at home in one of the 3 individually decorated guestrooms, featuring refrigerators and minibars. Rooms have private furnished patios. 32-inch flat-screen televisions are provided, with cable programming available. Private bathrooms with showers feature rainfall showerheads and complimentary toiletries.</t>
  </si>
  <si>
    <t>THE ACACIA GLAMPING PARK</t>
  </si>
  <si>
    <t>www.skyscanner.com.ph/hotel_deeplink/4.0/PH/en-US/PHP/h_xp/133696646/2026-03-02/2026-03-03/hotel/hotel/hotels?legacy_provider_id=1&amp;rooms=1&amp;closed_user_group=mobile&amp;hb_data=Gk8ugX_aFMiMaCCHe50e4NC9jjWU94j05_1BMZkEdMP4iO3krJVqOOvH5s1UuzGBDRd72NdMHd6C0CAdvoi95eRhhBJBFhhO8mdiF8tJKomVUm-VI3-FgEewiYc9BXZPGP9XaMVXkupilH4NbZ4V2qtucHavDG8Nfd1nzeoHME2cFW15wzmwFEaisuNwRs6D6OqBeZ8o_REsYIb94Xj45K4Od2LSYZoVeRVDelOH9pAapZXnZfNMm2Vb5LFjO4DyRWE4NtkcKNyW_HEZW26RS8RUNgk%3D&amp;q_datetime_utc=2026-03-01T23%3A22%3A10&amp;ticket_price=14223&amp;quote_id=9083439837688765213&amp;utid_state=1&amp;channel=iphone&amp;price_without_closed_user_group=15294&amp;tm_place_name=Bolod&amp;deeplink_data=eyJmaWVsZHMiOnsic2lnbmF0dXJlIjoiNjk1M2Q2M2RjZTQ4YmE3NzRjODUwZGJkMDFhNzM1N2UifSwidXJsIjoiaHR0cHM6Ly93d3cuZXhwZWRpYS5jb20ucGgvSG90ZWwtU2VhcmNoP3RwaWQ9NjgmbXBlPTE3NzI0MDcyNDEmZW5kRGF0ZT0yMDI2LTAzLTAzJmFkdWx0cz0xJmxvY2FsZT1lbl9VUyZjaGlkPWM2NDhlZDhjLTZiYzctNDJmOC05ZWRiLWNiOTFkZDEyNWM2YiZlYXBpZD00NjIzMCZtY3RjPTMmc3RhcnREYXRlPTIwMjYtMDMtMDImbXBkPUdCUCZtcG49MjAwNjMzNzU3JmN1cnJlbmN5PUdCUCZyYXRlcGxhbmlkPTIwMzA0NjIwMiZtcG09MjQmbXBwPTEmbXBvPUVDJnNlbGVjdGVkPTc4MTEyNTAmbXBiPTE5LjU5Jm1wcT0xNjMuMjgmbXBhPTE2My4yOCJ9&amp;utid=022f6798-8893-ad83-2238-691493b1e0ea&amp;tm_stars=5&amp;client_id=skyscanner_app&amp;redirect_delay=1000&amp;price_policy=2&amp;pre_redirect_id=57ca395c-0ca2-c539-7da5-46463fb4c605&amp;tm_city_code&amp;max_price=14223&amp;guests=1&amp;request_id=57ca395c-0ca2-c539-7da5-46463fb4c605&amp;tm_country_code=PH</t>
  </si>
  <si>
    <t>9.560728, 123.7571487</t>
  </si>
  <si>
    <t>Danbi Resort Panglao, Bohol</t>
  </si>
  <si>
    <t>www.skyscanner.com.ph/hotel_deeplink/4.0/PH/en-US/PHP/h_ct/154731825/2026-03-02/2026-03-03/hotel/hotel/hotels?legacy_provider_id=31&amp;rooms=1&amp;closed_user_group=general&amp;hb_data=TUR2BANW2UgCChaCmpYglUIcmkIV_B3p_-Z6SehUifmFCtxO2E33B8liVpW_gBjhHpPzTyqBhqM6hwk42jJirf-AMKAdazgWIbY9Y7hzLWK_aMku4a-K19WC8lBxwUgS1qUG0WfkgW5HL7I60yvl8kcbHg4KY5q7H0et7Rm3npP5HHQyW8S6d190VWZQAQtnM_PmvPbbCMwMiXbBcNVfYz3EmyTrMeNBCVwt5uZ5ep6bHz9cUneSekhU0nS1csTOJAuRiHbVbgX2xa56tLqGa97vbkuCP1bE1t8qC61ffTDmJKkWmpm-xNwYFF8ntUzU6WlKtBqLIvF92pU6rcmQV1tYxmzlSxKIZlh04T2i0dor-WA9ukjPPs5S86UJDn1Fi72rV9Oinq3ID5K0MDPZkkuB_RU7fTnkl_KqiFJb-A%3D%3D&amp;q_datetime_utc=2026-03-01T23%3A22%3A10&amp;ticket_price=1668&amp;quote_id=7774725481786363591&amp;utid_state=1&amp;channel=iphone&amp;price_without_closed_user_group=2100&amp;tm_place_name=Panglao&amp;deeplink_data=eyJmaWVsZHMiOnsic2lnbmF0dXJlIjoiZmUxMjFhYmViYmNhODI5MzhjYWJjZWI1ZjgzMzk1YmEifSwidXJsIjoiaHR0cHM6Ly9waC50cmlwLmNvbS9ob3RlbHMvcmVkaXJlY3Q%2FaG90ZWxpZD03ODQ2ODAzJmNpdHk9NTk5NSZBbGxpYW5jZWlkPTEyNjA3JnNpZD04ODg4MzImY2hlY2tpbj0yMDI2LTAzLTAyJmNoZWNrb3V0PTIwMjYtMDMtMDMmc2hvcHBpbmdpZD1jNjBmNDQ0ZmE3OWU0MjlhYjM0NTg4NDQyNWU2OGI3NyZhZHVsdD0xJmNoaWxkcmVuPTAmYWdlcz0mbGFuZ3VhZ2U9ZW5waCZsb2NhbGU9ZW5fUEgmcm9vbWlkPTE1MjE2OTE3NDcmc3dpZD0wJnBheT1QUCZmZ3Q9MSZjcm49MSZjdXJyPVBIUCZ3a3A9MSZzdGFuZD1INHNJQUFBQUFBQUFfd0FEQWZ6LUNtRUtBaGdCRWdRSUFSQUFHbFVJNDlqTTFRVVNBVElZQURDNER6aU9hNWdCa19mZUE2Z0JBTGdCQXNBQkFORUJjVDBLMTZNdGxrRGhBUXJYbzNBOUQ1cEE2QUdSeDlMMUFZZ0NJSWtFWm1abVptWm1IRUNnQkFDaEJRQUFBQUFBQUFBQUdpQmpOakJtTkRRMFptRTNPV1UwTWpsaFlqTTBOVGc0TkRReU5XVTJPR0kzTnlBRUtQWDhrczBHU0FGU0JqazBOVE5qTWxvY0NnTlZVMFFSd29hblY4cHlHMEFhQTFCSVVDRVFXRG0weUhhLVAySUZaVzVmVUVob3VSUndBWGdBaWdFSFNBRjRBTWdCQWFvQkJ3b0RNREl4RUFMeUFTSmpOakJtTkRRMFptRTNPV1UwTWpsaFlqTTBOVGc0TkRReU5XVTJPR0kzTjE4d2tnSUJOSm9DQUFBQUFQX19BUUFBX185VzJkZm5Bd0VBQUEifQ%3D%3D&amp;utid=3b1fcc04-2074-ca85-8180-0571c1ae3b37&amp;tm_stars=0&amp;client_id=skyscanner_app&amp;redirect_delay=1000&amp;price_policy=2&amp;pre_redirect_id=89c147d8-b7be-5b1d-9d5e-9869451fef29&amp;tm_city_code=TAGP&amp;max_price=2452&amp;guests=1&amp;request_id=89c147d8-b7be-5b1d-9d5e-9869451fef29&amp;tm_country_code=PH</t>
  </si>
  <si>
    <t>9.6512424, 123.8651825</t>
  </si>
  <si>
    <t>F. Torralba Street, Cogon, Tagbilaran, Bohol, Central Visayas, 6300, Philippines</t>
  </si>
  <si>
    <t>parking, wifi, air_conditioning, non-smoking, 24-hour_front_desk_service, smoking_areas, spa, multilingual_staff, room_service, garden, restaurant, bar, car_rental, television, desk, shower, concierge, complimentary_bottled_water, ticket_office, hairdryer</t>
  </si>
  <si>
    <t>Aliria Bed and Breakfast</t>
  </si>
  <si>
    <t>www.skyscanner.com.ph/hotel_deeplink/4.0/PH/en-US/PHP/h_ct/154731825/2026-03-05/2026-03-06/hotel/hotel/hotels?legacy_provider_id=31&amp;rooms=1&amp;closed_user_group=general&amp;hb_data=BlBEYRalZ4BtwlZ__ES0fSoia72ziaClA41G4mKPZ4Bjtk1BF49-kt4YSl-qRbszppC0oQpLt1VcfUoBlVSxEIwQH_uvOfXaCbRB-tGZTUYfw-GyHj8sg8o916VxB63q8VxivwhlTT39_N-CcxKGOAbinw0_kkXAQoeN9sNnfBI1SJ7kxOfhWP5cf1o_feSthxtDtcG-CJwdD9r29DmLrxwM6E-u8Q-uJLkLMH61DsIlPAArFYQlLpNLjWYgpThhe7z2ggQso89JYHyIOpdaZuiRHcalf21l_zpTHjTLNx0He2iQeFpE9ijJDToPxY1CAy5wvCSTMNnmqxOoxnclJPu3gZzwWivUAYxkHu7JLkNj90mnjb9XgTE531yF_0wPjRwdsllAvgJRPGwoIl41KGNPV4NlhPxvlJX9sV9mSw%3D%3D&amp;q_datetime_utc=2026-03-05T12%3A21%3A29&amp;ticket_price=1768&amp;quote_id=2113554100478842714&amp;utid_state=1&amp;channel=iphone&amp;price_without_closed_user_group=3800&amp;tm_place_name=Panglao&amp;deeplink_data=eyJmaWVsZHMiOnsic2lnbmF0dXJlIjoiOTFhMmM5ZGVkZjNjYmNmZDdlOTk4YmQ0MzVlZjIxN2YifSwidXJsIjoiaHR0cHM6Ly9waC50cmlwLmNvbS9ob3RlbHMvcmVkaXJlY3Q%2FaG90ZWxpZD03ODQ2ODAzJmNpdHk9NTk5NSZBbGxpYW5jZWlkPTEyNjA3JnNpZD04ODg4MzImY2hlY2tpbj0yMDI2LTAzLTA1JmNoZWNrb3V0PTIwMjYtMDMtMDYmc2hvcHBpbmdpZD1mMGM3ZmVkMWExMTc0MTRmOGZjOWRjMTQxOGI3ZTFiNyZhZHVsdD0xJmNoaWxkcmVuPTAmYWdlcz0mbGFuZ3VhZ2U9ZW5waCZsb2NhbGU9ZW5fUEgmcm9vbWlkPTEyMTgxNTc3MTMmc3dpZD0wJnBheT1QUCZmZ3Q9MSZjcm49MSZjdXJyPVBIUCZ3a3A9MSZzdGFuZD1INHNJQUFBQUFBQUFfd0FEQWZ6LUNtRUtBaGdCRWdRSUFSQUFHbFVJa2JudXhBUVNBVElZQURDNER6aU9hNWdCa19mZUE2Z0JBTGdCQXNBQkFORUJwSEE5Q3RlRGwwRGhBYmdlaGV0Um9adEE2QUducGQyMEFZZ0NJSWtFRks1SDRYb1VIa0NnQkFDaEJRQUFBQUFBQUFBQUdpQm1NR00zWm1Wa01XRXhNVGMwTVRSbU9HWmpPV1JqTVRReE9HSTNaVEZpTnlBRUtMX25wYzBHU0FGU0JqQXhZbVF3TmxvY0NnTlZVMFFSb2tXMjhfMlVHMEFhQTFCSVVDR3UyRjkyVHg2LVAySUZaVzVmVUVob3ZCUndBWGdBaWdFSFNBRjRBTWdCQWFvQkJ3b0RNREl4RUFMeUFTSm1NR00zWm1Wa01XRXhNVGMwTVRSbU9HWmpPV1JqTVRReE9HSTNaVEZpTjE4d2tnSUJOSm9DQUFBQUFQX19BUUFBX184REhvZDlBd0VBQUEifQ%3D%3D&amp;utid=50c82c6a-71e5-79d1-3427-2858e9015467&amp;tm_stars=0&amp;client_id=skyscanner_app&amp;price_policy=2&amp;pre_redirect_id=3a349331-8fad-a057-c4b7-704a6b9b590c&amp;tm_city_code=TAGP&amp;max_price=2883&amp;guests=1&amp;request_id=3a349331-8fad-a057-c4b7-704a6b9b590c&amp;tm_country_code=PH</t>
  </si>
  <si>
    <t>9.5911251, 123.7574343</t>
  </si>
  <si>
    <t>Located in Tagbilaran (Cogon), Aliria Bed and Breakfast is within a 15-minute walk of Tagbilaran City Hall and Island City Mall. This spa bed &amp; breakfast is 12 mi (19.2 km) from Alona Beach and 1.3 mi (2 km) from Cathedral of San Jose.
Take time to pamper yourself with a visit to the full-service spa. This bed &amp; breakfast also features complimentary wireless internet access and tour/ticket assistance.
Grab a bite from the snack bar/deli, or stay in and take advantage of the bed &amp; breakfast's room service. Quench your thirst with your favorite drink at the bar/lounge. Cooked-to-order breakfasts are available daily from 6:30 AM to 9:00 AM for a fee.
Free self parking is available onsite.
Make yourself at home in one of the 15 air-conditioned rooms featuring flat-screen televisions. Complimentary wireless internet access keeps you connected, and cable programming is available for your entertainment. Private bathrooms with showers feature complimentary toiletries and bidets. Conveniences include desks and electric kettles, and housekeeping is provided daily.</t>
  </si>
  <si>
    <t>Mango Tree Apartel &amp; Resort, Panglao Island</t>
  </si>
  <si>
    <t>www.skyscanner.com.ph/hotel_deeplink/4.0/PH/en-US/PHP/h_ad/203926275/2026-03-02/2026-03-03/hotel/hotel/hotels?legacy_provider_id=22&amp;rooms=1&amp;hb_data=l-gs68vo67WZgLu1g6wY2U-xp30UCvncg59ku70HWbEQCtZklV4wh3fLTQlCmvvsNWZTjS47kw-66ORCXxRwVrFvJavS9iQeUUgwxC9DXohefrsL1gzZtSM_xRNeWYIjvMMemLW49Gavq_hc-kI5KDvUS_yn0A3io8Z3VZdEfZ57bnV-A-omB-_AFU2W3IlwTehOjSc11jbbw2KX3RCZJYg3KKrxMl850PusnpK2BNoRU5j_AKC9llVjqNl2JH9DfKl3RSBCL0tBg_ypHHXH5DbUyRq4NLQtUJ1U3BcOwVGD9wEOIi6GMYg6h1MMxF3rm--QVlB5zPDv045O2WF41U_JzeYrnDRkncG39L8cI0EAuPjJRjnzVZs_68c3L5UFB27zy_9vQ6JkfpPBjHolLEwUM4UTkrEASooVMbWeQMUu&amp;q_datetime_utc=2026-03-01T23%3A22%3A16&amp;ticket_price=392&amp;quote_id=8819698618466616981&amp;utid_state=1&amp;channel=iphone&amp;tm_place_name=Batuan&amp;deeplink_data=eyJmaWVsZHMiOnsic2lnbmF0dXJlIjoiMzQ2NmVhYzYxYmU2MmMyM2E1OTQxY2Y3YjM5OTM1MmQifSwidXJsIjoiaHR0cHM6Ly93d3cuYWdvZGEuY29tL3BhcnRuZXJzL3BhcnRuZXJzZWFyY2guYXNweD9jaWQ9MTg0NjM4MyZoaWQ9NDkzODI2MTMmY3VycmVuY3k9UEhQJmNoZWNraW49MjAyNi0wMy0wMiZjaGVja291dD0yMDI2LTAzLTAzJk51bWJlcm9mQWR1bHRzPTEmTnVtYmVyb2ZDaGlsZHJlbj0wJlJvb21zPTEmbWNpZD0zMDM4Jm1hc3RlclJvb21JZD03NzczNDU5NjcmbXB0PWFGcFZRalZwTTJjNFN5dEpNSFIyVDNsUk0xWTFaVEVyV2tsTWJpdGxkR2xNVldaNlprbFVaVnBYUzI1VVNsaHRNWFJMUjNkblNVTjRiMWhDZFRZcmNrcERNRXRhTmxScmVtZEdkbTFSUFQwJlRvdGFsUHJpY2U9MzkyLjAwJlRvdGFsVGF4PTQyLjAwJlRvdGFsRmVlPTAuMDAmVG90YWxTdXJjaGFyZ2U9MCZtY3VyPVBIUCJ9&amp;utid=fc3d937a-c7f8-3394-ead9-c1a3e7f72778&amp;tm_stars=0&amp;client_id=skyscanner_app&amp;redirect_delay=1000&amp;price_policy=2&amp;pre_redirect_id=5eb7e846-6af8-8748-4ea8-0ea60444600e&amp;tm_city_code&amp;max_price=616&amp;guests=1&amp;request_id=5eb7e846-6af8-8748-4ea8-0ea60444600e&amp;tm_country_code=PH</t>
  </si>
  <si>
    <t>9.7891625, 124.1363204</t>
  </si>
  <si>
    <t>Lhoyjean Garden Hostel, Balilihan-Hanopol-Batuan Road, Poblacion Norte, Batuan, Bohol, Central Visayas, 6318, Philippines</t>
  </si>
  <si>
    <t>LHOYJEAN Garden Hostel</t>
  </si>
  <si>
    <t>www.skyscanner.com.ph/hotel_deeplink/4.0/PH/en-US/PHP/h_ad/203926275/2026-03-05/2026-03-06/hotel/hotel/hotels?legacy_provider_id=22&amp;rooms=1&amp;hb_data=hhPrY1es2kUZR44DTut-5Aol00Wke7Zv0jN0S4vcIz74vhielD-y6TrC8MZH7DGFe-gkTk0u6HFelgdMYaI9qyJWH1ARPbdGODu8-0uvxtcghy45sO-PIm9JZLj62_aJ5981HWSqfR7OwsJjTuRYXNznInM3i6OYKZRhB6pGTjDf21DjR-RkGdlupPXhpKP6f16lZkXPBJo637ypgT6EReOLV2wNtSFQziNjnTaP5FtSBwc2qXxnO4xmDKx77yzVwtdOcb5Y33eAg5yyv784OZcG6c5SOgSXxpL_V1xUMUEU_j-OpnA5UWdu2GZjegxFkK9Lr3iBkrBz51YhRbdzcml3KEjU4Y3eqBgZgk9MagA2oTkbCmFy1OUS0unsveAwUb1fSlTFA-4Q90RSVnkLz4y3Cp0WUvZt94NkmDlSywde&amp;q_datetime_utc=2026-03-05T12%3A21%3A33&amp;ticket_price=392&amp;quote_id=4186708243540678042&amp;utid_state=1&amp;channel=iphone&amp;tm_place_name=Batuan&amp;deeplink_data=eyJmaWVsZHMiOnsic2lnbmF0dXJlIjoiNTQ0NjIzYWNmMTJiOWM1OTgzZWI1MWNjYjJlMjM5ZTIifSwidXJsIjoiaHR0cHM6Ly93d3cuYWdvZGEuY29tL3BhcnRuZXJzL3BhcnRuZXJzZWFyY2guYXNweD9jaWQ9MTg0NjM4MyZoaWQ9NDkzODI2MTMmY3VycmVuY3k9UEhQJmNoZWNraW49MjAyNi0wMy0wNSZjaGVja291dD0yMDI2LTAzLTA2Jk51bWJlcm9mQWR1bHRzPTEmTnVtYmVyb2ZDaGlsZHJlbj0wJlJvb21zPTEmbWNpZD0zMDM4Jm1hc3RlclJvb21JZD03NzczNDU5NjcmbXB0PWMweE9NbmhFUkRKbFQxbHRURVozYmpaVk5UVjVMMGRoVmsxSE5EZGFURVpOUVRaR1dtcEZZakkwY1ZWbU5VWkRibk4zYUcxYWJYRXpVVEJHTWk4dllsWlZSV2hOTjFBeE5XbHphRUpuUFQwJlRvdGFsUHJpY2U9MzkyLjAwJlRvdGFsVGF4PTQyLjAwJlRvdGFsRmVlPTAuMDAmVG90YWxTdXJjaGFyZ2U9MCZtY3VyPVBIUCJ9&amp;utid=a486a75d-bd11-4339-13aa-e07300edf879&amp;tm_stars=0&amp;client_id=skyscanner_app&amp;price_policy=2&amp;pre_redirect_id=cace8583-8fea-b8b0-07dd-c2f80b578ece&amp;tm_city_code&amp;max_price=616&amp;guests=1&amp;request_id=cace8583-8fea-b8b0-07dd-c2f80b578ece&amp;tm_country_code=PH</t>
  </si>
  <si>
    <t>9.721442, 124.435529</t>
  </si>
  <si>
    <t>Poblacion Norte, Batuan, Bohol, Central Visayas, 6318, Philippines</t>
  </si>
  <si>
    <t>Duero</t>
  </si>
  <si>
    <t>Located in Batuan, 9.4 miles from Tarsier Conservation Area, LHOYJEAN Garden Hostel has accommodations with a garden, free private parking, a shared lounge and a terrace.</t>
  </si>
  <si>
    <t>Bohol-Lahoy Dive Resort</t>
  </si>
  <si>
    <t>www.skyscanner.com.ph/hotel_deeplink/4.0/PH/en-US/PHP/h_bc/147825416/2026-03-02/2026-03-03/hotel/hotel/hotels?legacy_provider_id=13&amp;rooms=1&amp;hb_data=9nzl6AxhNDS99GSPrhGADmSbpnDAHfKAwbB-KMqFvIS8onNZ7bvdpLOkuM72gjlDU8zcgM96ClVHscsQfoIsKg-qLxWRi0kY40ud8l9YsLk8qkj3TCowZr2YEm1XQSZaWd_RCSXM0cS9bwtVdpfVBOHZVWJIvYzpljWW2SwxlsXp4Dk4Q3mmMq_f01DGSzAXGEFm_GLyBU4bCoACDWyCs0sQoe9n6CWeX8FJ4Lko_v0_LyPbYFdbCTEY6cXIR5uPM-_1Eduzafb28FAonrcsR6IMfGjS-3AO__TtGlYsfbJsLeVv5zeo6ZoOQtDMVBxfvCPpa1FSaZZscNlN4e3o6PoAhW3H4gtCBGjGduKa-0HY8-T0Kx8PVxjL676FPI3_mPNUYVel6qnu1bae_Q4Vy2y_2G7_KS4WESOhqhmFSa9OTcdF&amp;q_datetime_utc=2026-03-02T00%3A01%3A52&amp;ticket_price=1344&amp;quote_id=8562230625088409654&amp;utid_state=1&amp;channel=iphone&amp;tm_place_name=Duero&amp;deeplink_data=eyJmaWVsZHMiOnsic2lnbmF0dXJlIjoiOWY2MWEyNDUwMjI3ZjcwMjYwNDlhNDI1ZGQ1ZDIyMjIiLCJibG9ja19pZCI6IjU1MDYxMDAzXzk3MzM3NDAzXzBfMF8wIn19&amp;utid=4eb8503c-253e-a17d-180c-20e0e8fa8496&amp;tm_stars=2&amp;client_id=skyscanner_app&amp;redirect_delay=1000&amp;price_policy=2&amp;pre_redirect_id=7b5ab23c-c03d-f238-a2f6-2001884ccf82&amp;tm_city_code&amp;max_price=1960&amp;guests=1&amp;request_id=7b5ab23c-c03d-f238-a2f6-2001884ccf82&amp;tm_country_code=PH</t>
  </si>
  <si>
    <t>9.7244462, 124.4486216</t>
  </si>
  <si>
    <t>Tagbilaran East Road, Cabantian, Guindulman, Bohol, Central Visayas, 6309, Philippines</t>
  </si>
  <si>
    <t>Oasis Resort</t>
  </si>
  <si>
    <t>www.skyscanner.com.ph/hotel_deeplink/4.0/PH/en-US/PHP/h_ct/56670215/2026-03-02/2026-03-03/hotel/hotel/hotels?legacy_provider_id=31&amp;rooms=1&amp;closed_user_group=general&amp;hb_data=e3zPKo7ph_IYU4lEnYHQd5xc0XtxTsITSzUt0zp_2Tw3shXlqdxmX_8IN-7TTXrBuKNPFZ6nXFOIIWPYH4hhdrYOUg5oRhI1uSRLTAoKAEucapGs-eaYR8GEc_Rw2uq2EhHWZUT3wjWGMMwEm9_IunNEK8FvOx9yGBWpmkvDURh2nFA29DOQ0PsN_pCO3s9GK-x53K-OptXyGgLLgDbAfOuZwqNfgCXs-6v5IkflIaFXfFQLOoaXPRCLNDBf4GFwGAmA31EqJYD3MBKAjejmf1G2fdY98jlnMUPxPsUOx_W7RPI6Beof8dwWdyv8x0yIPGIpiXCFK_IY-9UvLZ4GEcj_EpLcW1zUaufJhJ_V9Tp1JKlw3ca2CpHtHwKfBxoyxi89tz4WACrNA7h-55zGV37hXXeO6cv_hMLq0FnPCw%3D%3D&amp;q_datetime_utc=2026-03-01T23%3A22%3A22&amp;ticket_price=1290&amp;quote_id=-7672110789940531749&amp;utid_state=1&amp;channel=iphone&amp;price_without_closed_user_group=1600&amp;tm_place_name=Panglao&amp;deeplink_data=eyJmaWVsZHMiOnsic2lnbmF0dXJlIjoiMGI1OGVlMmI3OWM0NDM1MWU2OTEzYWY3NmJjZGMyZjYifSwidXJsIjoiaHR0cHM6Ly9waC50cmlwLmNvbS9ob3RlbHMvcmVkaXJlY3Q%2FaG90ZWxpZD03MDcwMjMmY2l0eT01OTk1JkFsbGlhbmNlaWQ9MTI2MDcmc2lkPTg4ODgzMiZjaGVja2luPTIwMjYtMDMtMDImY2hlY2tvdXQ9MjAyNi0wMy0wMyZzaG9wcGluZ2lkPTFjYWQzODBiYWRkNDQ4YWY5NzAwMzQzZDQ1YWY3MGQ0JmFkdWx0PTEmY2hpbGRyZW49MCZhZ2VzPSZsYW5ndWFnZT1lbnBoJmxvY2FsZT1lbl9QSCZyb29taWQ9NzI0OTM0Nzg0JnN3aWQ9MCZwYXk9UFAmZmd0PTEmY3JuPTEmY3Vycj1QSFAmd2twPTEmc3RhbmQ9SDRzSUFBQUFBQUFBX3dELUFBSF9DbHdLQWhnQkVnUUlBUkFBR2xBSWdNSFcyUUlZQURBQU9Qc1JtQUhQa3l1b0FRQzRBUUxBQVFEUkFleFJ1QjZGS0pGQTRRRUsxNk53UFNtVVFPZ0J3NjJQb0FHSUFpQ0pCQUFBQUFBQUFBQUFvQVFBb1FXdVItRjZGRFpxUUJvZ01XTmhaRE00TUdKaFpHUTBORGhoWmprM01EQXpORE5rTkRWaFpqY3daRFFnQkNpOWs1UE5Ca2dCVWdaak1qVmxaVE5hSEFvRFVFaFFFUkJZT2JUSWRyNF9HZ05RU0ZBaEVGZzV0TWgydmo5aUJXVnVYMUJJYUxrVWNBRjRBSW9CQjBnQmVBRElBUUdxQVFjS0F6QXlNaEFDOGdFaU1XTmhaRE00TUdKaFpHUTBORGhoWmprM01EQXpORE5rTkRWaFpqY3daRFJmTVpJQ0FUU2FBZ0FBQUFEX193RUFBUF9fZ0tsOGh2NEFBQUEifQ%3D%3D&amp;utid=cfaecc16-e83e-889c-ade8-863ede15a656&amp;tm_stars=2&amp;client_id=skyscanner_app&amp;redirect_delay=1000&amp;price_policy=2&amp;pre_redirect_id=67466234-569a-a06e-de70-4dc5bda8fc35&amp;tm_city_code=TAGP&amp;max_price=3421&amp;guests=1&amp;request_id=67466234-569a-a06e-de70-4dc5bda8fc35&amp;tm_country_code=PH</t>
  </si>
  <si>
    <t>9.639849, 123.857243</t>
  </si>
  <si>
    <t>APC Finance, J. A. Clarin Street, Poblacion 3, Tagbilaran, Bohol, Central Visayas, 6300, Philippines</t>
  </si>
  <si>
    <t>parking, wifi, air_conditioning, non-smoking, internet_access, 24-hour_front_desk_service, smoking_areas, massage, multilingual_staff, room_service, restaurant, safe_deposit_box, car_rental, desk, shower, luggage_storage, airport_shuttle, accessible, concierge, telephone, hairdryer</t>
  </si>
  <si>
    <t>Darunday Manor</t>
  </si>
  <si>
    <t>www.skyscanner.com.ph/hotel_deeplink/4.0/PH/en-US/PHP/h_ad/56670215/2026-03-05/2026-03-06/hotel/hotel/hotels?legacy_provider_id=22&amp;rooms=1&amp;closed_user_group=general&amp;hb_data=iysik3WCNqTBc-qeW4umzgD52aHjcCR-XMVn7LOI9Wu_31xLY5C6BSSwcblVFi5NvXlyT9SIOvORU6a76nLb9ZRRrbNbh2wwnxCXuMc-1veJGzqkvNGeQxzv1IoQ6hBW9I_XgL5CQEVF8l3D8gtOJLvBw26d3qdoB18NwkqVEec3IRNGFrMX9xFwyYO-3ysWXcB6az3kJG7KEvu1apl0jBy8efP4WgKAF-CNF8eFGKqPS7_OX-mVgnMxg3nyx_pKkVWkDMVz6iDJIBFoQ0ZvIiAxvviIsXTlf61GAHyhnNzoXL6O-nUPng94P6oGl7A9DYgYWNcjD-6b2yaNXJb1EstldK24rjonvH6vQja4sQ2hJr8pU0pUhrdGtIctIM8QJ7GT2sbTKFvED6bL8y2YQ3rcBsJZSR9a4WuIZ-GWIuKk&amp;q_datetime_utc=2026-03-05T12%3A22%3A34&amp;ticket_price=1068&amp;quote_id=-6838617322202949643&amp;utid_state=1&amp;channel=iphone&amp;price_without_closed_user_group=1500&amp;tm_place_name=Panglao&amp;deeplink_data=eyJmaWVsZHMiOnsic2lnbmF0dXJlIjoiZDc1NTBhZWU4MjliNzIwOTQyZDQxZmZjNmUwMGUzOGYifSwidXJsIjoiaHR0cHM6Ly93d3cuYWdvZGEuY29tL3BhcnRuZXJzL3BhcnRuZXJzZWFyY2guYXNweD9jaWQ9MTg0NjM4MyZoaWQ9MjQwMDYxJmN1cnJlbmN5PVBIUCZjaGVja2luPTIwMjYtMDMtMDUmY2hlY2tvdXQ9MjAyNi0wMy0wNiZOdW1iZXJvZkFkdWx0cz0xJk51bWJlcm9mQ2hpbGRyZW49MCZSb29tcz0xJm1jaWQ9MzMyJm1hc3RlclJvb21JZD0zMzY0Nzg5Jm1wdD1kbEprY0hSUVowRjZNVTg1WTBGeWNqbDRjMnhzVVRoSFJTdGlNWGRKV0ZkTVRFTXphbEpuVXpWTVZXcEVXbUZUVDFNMlUxaEdWbk5DY0hCek5XaHdSR0ZVU3pGR2IyRnhUM2x5ZUEmVG90YWxQcmljZT0xMDY4LjQ3JlRvdGFsVGF4PTEwMC40NyZUb3RhbEZlZT05Mi4yMSZUb3RhbFN1cmNoYXJnZT0wJm1jdXI9UEhQIn0%3D&amp;utid=5c44553a-b08c-6b7a-9cfe-ef4d323d45e7&amp;tm_stars=2&amp;client_id=skyscanner_app&amp;price_policy=2&amp;pre_redirect_id=b34227e2-09c4-ed45-778f-b943c78e9b59&amp;tm_city_code=TAGP&amp;max_price=3653&amp;guests=1&amp;request_id=b34227e2-09c4-ed45-778f-b943c78e9b59&amp;tm_country_code=PH</t>
  </si>
  <si>
    <t>9.6398563, 123.8571604</t>
  </si>
  <si>
    <t>Darunday Manor is located in Tagbilaran City, within 4.8 miles of Hinagdanan Cave and 23 miles of Tarsier Conservation Area. Featuring a terrace, the 2-star inn has air-conditioned rooms with free WiFi, each with a private bathroom.</t>
  </si>
  <si>
    <t>D&amp;B Bluestar Beach Resort</t>
  </si>
  <si>
    <t>www.skyscanner.com.ph/hotel_deeplink/4.0/PH/en-US/PHP/h_ad/155578058/2026-03-02/2026-03-03/hotel/hotel/hotels?legacy_provider_id=22&amp;rooms=1&amp;hb_data=Lk6raazaZri2hP-3-yezMQ5rpZF1jRi1CUqnyGLVrQ8VvHbpHIkYK_qxSV1t9nnELmJFq1KQ6kOp1axriesqCr4KRAE0FVpZs_xzXO3a-EnDxb3MwLY4FybblrMPsYWLjvwBQUmttu11AtAXTFuy7ihR5vfFnBwUxlt1_dnIp_dtHpE_cJrQRW1NikUOBJ5eacXNMWJhF6F93dnLlHR5seWjbJ62nZ6g-_XGb9kEemHpK8RmoJh1ZKLgJSA1LK19UzZCldfB7xW3twfLHKJdVlKK2T3apmP6YCtnehwug8OcyuiBvcRHvaLQ4_u4nMhbHoylJIiJoEJberKLB6bVHpjog0yk6dBFUl4NMwASyNoriJcufRYPM99n4r1H9CsgBXV-FxKUqguI60XcLfaFpIHaSWva5-BEixLONva_wjWW&amp;q_datetime_utc=2026-03-01T23%3A22%3A27&amp;ticket_price=786&amp;quote_id=343672073182046504&amp;utid_state=1&amp;channel=iphone&amp;tm_place_name=Dauis&amp;deeplink_data=eyJmaWVsZHMiOnsic2lnbmF0dXJlIjoiNzdjYzM4NzExZDk4ZGM3MzI3NmU3ZDlhNmI0ODZhZTUifSwidXJsIjoiaHR0cHM6Ly93d3cuYWdvZGEuY29tL3BhcnRuZXJzL3BhcnRuZXJzZWFyY2guYXNweD9jaWQ9MTg0NjM4MyZoaWQ9NDc2MTI1OTAmY3VycmVuY3k9UEhQJmNoZWNraW49MjAyNi0wMy0wMiZjaGVja291dD0yMDI2LTAzLTAzJk51bWJlcm9mQWR1bHRzPTEmTnVtYmVyb2ZDaGlsZHJlbj0wJlJvb21zPTEmbWNpZD0zMzImbWFzdGVyUm9vbUlkPTc2MTMwMTYzNiZtcHQ9TVU1VVJ6VjVOMFI2YVhKaEwzcG5kWEpKSzBGU2RsQlBaM0JLTm5Keldtd3hVWGRMT0ZVMmNrNURMMFpRWTA4d1l6SlRlVVZSU0Vrdk5ISXhSRGt5VXpSdFpqRlZiVFpUUkZjMFdUbG5QVDAmVG90YWxQcmljZT03ODYuMjUmVG90YWxUYXg9OTAuODkmVG90YWxGZWU9NjYuMzYmVG90YWxTdXJjaGFyZ2U9MCZtY3VyPVBIUCJ9&amp;utid=2ec84d66-b89d-f475-3393-2c3996bd35b4&amp;tm_stars=2&amp;client_id=skyscanner_app&amp;redirect_delay=1000&amp;price_policy=2&amp;pre_redirect_id=dcc71b45-fc09-8667-ca42-7f941d818abb&amp;tm_city_code&amp;max_price=1393&amp;guests=1&amp;request_id=dcc71b45-fc09-8667-ca42-7f941d818abb&amp;tm_country_code=PH</t>
  </si>
  <si>
    <t>9.6228234, 123.8674566</t>
  </si>
  <si>
    <t>Coco Grove, Circulado Street, Poblacion, Mayacabac, Dauis, Bohol, Central Visayas, 6339, Philippines</t>
  </si>
  <si>
    <t>wifi, non-smoking, internet_access, 24-hour_front_desk_service, smoking_areas, room_service, security</t>
  </si>
  <si>
    <t>RedDoorz at Coco Grove Tourist Inn</t>
  </si>
  <si>
    <t>www.skyscanner.com.ph/hotel_deeplink/4.0/PH/en-US/PHP/h_ad/155578058/2026-03-05/2026-03-06/hotel/hotel/hotels?legacy_provider_id=22&amp;rooms=1&amp;closed_user_group=general&amp;hb_data=cYYLoVLDRsCHR3mn2-2BjMezt2hH-iLeu5LOfRcWaCJ0JB3MEHCW-qNpfiMsx6I3qppoGe-sY82hQiIwu5voBHFSkFuT5UJj21MMMhEeY4aDiByd1zH5XFv5R8fJW87hVMbxJKlt6uY-xzcxOCLK_mQLdo9haFWnY4zPts2PjTS_owb56terPTg2mhJj9e2EvQ-YrP8ktHi3KK_Hrm7AjKqV8IEqz321XHGE8am9Bq3lng01o-7tLlt2ONKidRyS1nceXdvFxseJ4Jimu2HjGLqZ4FEL1xniggnZWC8kCcZZ5DgCodgIQ1nUd6V3YpUNk6nF6MDliaRzkmbEJwo3EOqIsSjQ93chG_0qT3AIUlpjDFrt-X3aADx5Jm_c9PXEBs5uODte6yjYJbBzPH9bo0qY8A1FiB-acjkHFuhlZn_b&amp;q_datetime_utc=2026-03-05T14%3A19%3A59&amp;ticket_price=756&amp;quote_id=5032668218939427857&amp;utid_state=1&amp;channel=iphone&amp;price_without_closed_user_group=1339&amp;tm_place_name=Dauis&amp;deeplink_data=eyJmaWVsZHMiOnsic2lnbmF0dXJlIjoiNGIxMjg0MWFjOGUzMTU2ZmI4ZDYyODRlYTM3NWJjZDIifSwidXJsIjoiaHR0cHM6Ly93d3cuYWdvZGEuY29tL3BhcnRuZXJzL3BhcnRuZXJzZWFyY2guYXNweD9jaWQ9MTg0NjM4MyZoaWQ9NDc2MTI1OTAmY3VycmVuY3k9UEhQJmNoZWNraW49MjAyNi0wMy0wNSZjaGVja291dD0yMDI2LTAzLTA2Jk51bWJlcm9mQWR1bHRzPTEmTnVtYmVyb2ZDaGlsZHJlbj0wJlJvb21zPTEmbWNpZD0zMzImbWFzdGVyUm9vbUlkPTc2MTMwMTYzNiZtcHQ9YkdkMWRsUTNabmd6VG5wU1RrbFVkRUZCTDJKeldGVkVaak12UkRKWVRrdGtUbVp0Ym10SmRUUjRXSGhWZDBOM0sxSjNlbmxtVDFndmQzSmhaRFV3TjFjNVIwNWtjelkwU3pSMWNYaG5QVDAmVG90YWxQcmljZT03NTUuOTImVG90YWxUYXg9ODcuNDYmVG90YWxGZWU9NjMuNzMmVG90YWxTdXJjaGFyZ2U9MCZtY3VyPVBIUCJ9&amp;utid=c8ec77fe-6d28-f1d3-8306-06e59430ac1c&amp;tm_stars=2&amp;client_id=skyscanner_app&amp;price_policy=2&amp;pre_redirect_id=5b8bd343-3aeb-1cff-ae9d-6febb45bde59&amp;tm_city_code&amp;max_price=1338&amp;guests=1&amp;request_id=5b8bd343-3aeb-1cff-ae9d-6febb45bde59&amp;tm_country_code=PH</t>
  </si>
  <si>
    <t>9.5635878, 123.8008113</t>
  </si>
  <si>
    <t>parking, wifi, air_conditioning, non-smoking, internet_access, garden, heat</t>
  </si>
  <si>
    <t>RedDoorz at Coco Grove Tourist Inn is located in Panglao Island, within 5.7 miles of Hinagdanan Cave and 23 miles of Tarsier Conservation Area. The 2-star hotel has air-conditioned rooms with a private bathroom and free WiFi.</t>
  </si>
  <si>
    <t>Casa DÃ¢â‚¬â„¢ Hiyas Homestay Panglao, Bohol</t>
  </si>
  <si>
    <t>https://www.google.com/maps/place/Siman+Panglao/data=!4m11!3m10!1s0x33abad59eece7f0b:0x6c527deffdd3e9c1!5m3!1s2026-03-01!4m1!1i2!8m2!3d9.5560337!4d123.7571561!16s%2Fg%2F11swrgm4tq!19sChIJC3_O7lmtqzMRwenT_e99Umw?authuser=0&amp;hl=en&amp;rclk=1</t>
  </si>
  <si>
    <t>9.5560337, 123.7571561</t>
  </si>
  <si>
    <t>Anos Fonacier Circumferential Road, Bolod, Panglao, Bohol, Central Visayas, 6339, Philippines</t>
  </si>
  <si>
    <t>Casa DÃ¢â‚¬â„¢ Hiyas Homestay Panglao, Bohol is located in Panglao Island, just 6 miles from Hinagdanan Cave and 29 miles from Tarsier Conservation Area.</t>
  </si>
  <si>
    <t>Siman Panglao</t>
  </si>
  <si>
    <t>www.skyscanner.com.ph/hotel_deeplink/4.0/PH/en-US/PHP/h_ct/213065169/2026-03-05/2026-03-06/hotel/hotel/hotels?legacy_provider_id=31&amp;rooms=1&amp;closed_user_group=general&amp;hb_data=BN-QXKABsI7mcTnc1pfY1N8md0F-8lF5PHUDlI0PCK2WdEf2DjKPNi5DqhoTzop6EURVHIEWWRh_Br37SIfm1h-nfm_QSdszrI1UPK0N-v2Qbog-iuVsRbrytUkY15tcOyWg8aiRXzgMRJMCcixMt4_oqdmeutqAtgXSiR2RQIIQO90dnMWasu2t2Gs9EbnfKlPwy4CXSMG7i9DduQ82naNbU1Pcux9Z-BJT_621onHAMB1SplrhD1qp5sxrooIZLAWjYzor4_qYGGh8-NjD6H6lPNHGjJuKkhi4D198qQG5pASjKTXkvJeAKTTZF1FfIhxIMtV0l8R8YvknawbyevLbuCK2lkVAtrNeUuhnFmOnnkLpIzMgbgyqF_es6UYeSBgkZtPf-Kx0hlC9Awk0InwJNxrsZvuri8U8MfyhXw%3D%3D&amp;q_datetime_utc=2026-03-05T14%3A19%3A59&amp;ticket_price=2426&amp;quote_id=3340050955981818971&amp;utid_state=1&amp;channel=iphone&amp;price_without_closed_user_group=3527&amp;tm_place_name=Manila&amp;deeplink_data=eyJmaWVsZHMiOnsic2lnbmF0dXJlIjoiY2U2MzdjYTRiMTcxOTk1ODE5ODAxZDY5OWVlY2UwNjkifSwidXJsIjoiaHR0cHM6Ly9waC50cmlwLmNvbS9ob3RlbHMvcmVkaXJlY3Q%2FaG90ZWxpZD0xMTQ3ODE0MDgmY2l0eT0zNTgwNCZBbGxpYW5jZWlkPTEyNjA3JnNpZD04ODg4MzImY2hlY2tpbj0yMDI2LTAzLTA1JmNoZWNrb3V0PTIwMjYtMDMtMDYmc2hvcHBpbmdpZD1jODZjMmViYzk1Yzg0YThmOTA0YjM5NDUyZGQ1ZTQ1MCZhZHVsdD0xJmNoaWxkcmVuPTAmYWdlcz0mbGFuZ3VhZ2U9ZW5waCZsb2NhbGU9ZW5fUEgmcm9vbWlkPTEyNzA4NDcwNzYmc3dpZD0wJnBheT1QUCZmZ3Q9MSZjcm49MSZjdXJyPVBIUCZ3a3A9MSZzdGFuZD1INHNJQUFBQUFBQUFfd0FEQWZ6LUNtRUtBaGdCRWdRSUFSQUFHbFVJNUt6LTNRUVNBVE1ZQURDNER6aU9hNWdCNE5uZE5xZ0JBTGdCQThBQkFORUIxNk53UFlvaG9FRGhBVE16TXpNejlLSkE2QUdKNzR2ZkFZZ0NJSWtFQUFBQUFBQUFBQUNnQkFDaEJRQUFBQUFBQUFBQUdpQmpPRFpqTW1WaVl6azFZemcwWVRobU9UQTBZak01TkRVeVpHUTFaVFExTUNBRUtOcWdwczBHU0FGU0JqUXlPR0k0TkZvY0NnTlZVMFFSVk9PbG04U2dHMEFhQTFCSVVDRkhBM2dMSkNpLVAySUZaVzVmVUVob3ZCUndBWGdBaWdFSFNBRjRBTWdCQWFvQkJ3b0RNRE14RUFQeUFTSmpPRFpqTW1WaVl6azFZemcwWVRobU9UQTBZak01TkRVeVpHUTFaVFExTUY4eGtnSUJOSm9DQUFBQUFQX19BUUFBX185eUViSm1Bd0VBQUEifQ%3D%3D&amp;utid=9b7cad02-a16f-3049-0451-5451cea95b7d&amp;tm_stars=0&amp;client_id=skyscanner_app&amp;price_policy=2&amp;pre_redirect_id=94d632c8-501e-7698-cefc-4c9b592c800b&amp;tm_city_code=MNLP&amp;max_price=2426&amp;guests=1&amp;request_id=94d632c8-501e-7698-cefc-4c9b592c800b&amp;tm_country_code=PH</t>
  </si>
  <si>
    <t>9.9850595, 118.9662678</t>
  </si>
  <si>
    <t>Siman Panglao offers accommodations in Panglao Island, 14 miles from Baclayon Church. A 17-minute walk from Danao Beach and 7.1 miles from Hinagdanan Cave, the property provides massage services and a garden.</t>
  </si>
  <si>
    <t>Astoria Palawan</t>
  </si>
  <si>
    <t>www.skyscanner.com.ph/hotel_deeplink/4.0/PH/en-US/PHP/h_fd/187685069/2026-03-02/2026-03-03/hotel/hotel/hotels?legacy_provider_id=927050&amp;rooms=1&amp;closed_user_group=general&amp;hb_data=WzesDm29WJhuMqDEaaHpW2B2fmV6oyT_ZAle6AMAw2_L0Mh3D7MyyBqip-qsMYFj6ghqa-ljzrOQcl10ASbJh9S3jZNhvYWpwZXXGRl34QFtn8QPrb0Yz-Wjx4MuK2t6k9onHaSgNJ7k66rjim99e9Qnmy_mXf3eMjvDZPaqZJ7I-VWKLXaaTTRulQJTY02nd0tC-zKr0wRxcoUcWqPKBoDHRew-LWwb0bYVnKnYQiEqnHYWkRHHWoTMtE7xqrhi1ovxMGn7MU778zbn6nICnc8JhnHb0kl1zYc-rg1VJjAO-r7YiTvm4v1I-Dgw_rNPvBH1l8xT3kD4zj3f5YBhIHUQwQ6R09IsY3G-q6VWhwju1nmADJNEm-MPCIDB9gDJtqUkFwk7eJNBTV_uLm3T8Tf0XQMUzI7JEiA4pTm25X_yyQ%3D%3D&amp;q_datetime_utc=2026-03-01T23%3A22%3A28&amp;ticket_price=59445&amp;quote_id=4019369784677851322&amp;utid_state=1&amp;channel=iphone&amp;price_without_closed_user_group=188153&amp;tm_place_name=El+Nido&amp;deeplink_data=eyJmaWVsZHMiOnsic2lnbmF0dXJlIjoiNmU3ZWY1ODM0NDViNmNiOGU3OTc3MmVlYWRhNzBmNjAifSwidXJsIjoiaHR0cHM6Ly9kZWFscy52aW8uY29tP3NpZz04OGIzZmYxNjFjZmM5YWRjNDhjYjM4MTg4N2MyZGE0MGExNjNjM2JmZGZlNjcyNTFjZWQ5MjgzZTE3ZjAyZGYxMzEzMDMzMzczNDMyMzYzMzM5MzImc2lnLWlzcz1tZXRhJnR1cmw9aHR0cHMlM0ElMkYlMkZ2aW8uY29tJTJGSG90ZWwlMkZTZWFyY2glM0ZjaGVja0luJTNEMjAyNi0wMy0wMiUyNmNoZWNrT3V0JTNEMjAyNi0wMy0wMyUyNmN1cnJlbmN5JTNEUEhQJTI2ZXB2JTNETVM0eSUyNmVzZCUzRFA0Mzc2ZDdYQkJiRllCQXVhMWlvNU95VlN5YVgycDJMRGRQb1UyVmZkZm4yWDlSdzBUTTlQRDJtUVF6UDd3UWZ6M3pJRmhRSmxHeV94aWs0Sk5xWDVtUzlHRmNJRkRtOS1JRHl1dTFkNENwVHVONEE2X0tlOU9ZJTI1M0QlMjZmb3JjZUN1cnJlbmN5Q2hhbmdlJTNEMSUyNmZvcmNlTGFuZ3VhZ2VDaGFuZ2UlM0QxJTI2aG90ZWxJZCUzRDIwODAxMzglMjZsYWJlbCUzRHNyYyUyNTNEc2t5c2Nhbm5lciUyNTI2dWNvdW50cnklMjUzRFBIJTI1MjZ1ZGV2aWNlJTI1M0Rtb2JpbGUlMjUyNmhvdGVsJTI1M0QyMDgwMTM4JTI1MjZkYXklMjUzRDIlMjUyNm1vbnRoJTI1M0QwMyUyNTI2eWVhciUyNTNEMjAyNiUyNTI2bG9zJTI1M0QxJTI1MjZvZmZlcmlkJTI1M0RvcTluMmhvU3M2QWMlMjUyNnByaWNlJTI1M0Q1OTQ0NC43MiUyNTI2Y3VycmVuY3klMjUzRFBIUCUyNTI2dXNlcmxhbmclMjUzRGVuJTI1MjZfdGglMjUzRDg0Njg5MjY4NTY1ODQ1NGVhMGFmZTRlMDAzOWY5NGVkNjVlY2FhOGZlYTYzNjgxZSUyNTI2ZHRzJTI1M0QxNzcyNDA0NDU3JTI1MjZvbHV0JTI1M0QxNzcyNDA0NDU0JTI1MjZjYW5QYXlMYXRlciUyNTNEZmFsc2UlMjUyNnJlcXVlc3RVc2VyR3JvdXAlMjUzRCUyNTI2b2ZmZXJVc2VyR3JvdXAlMjUzRHB1YmxpYyUyNmxhbmclM0RlbiUyNm90aSUzRHU3enl3elRKb3hjJTI2cHJlZmVycmVkUmF0ZSUzRDU5NDQ0LjcyJTI2cHJvZmlsZSUzRHIyZDJtNzNrbjglMjZyb29tcyUzRDElMjZ0b2tlbiUzRDdmZTI3NiUyNnVzZXJDb3VudHJ5JTNEUEglMjZ1dG1fY2FtcGFpZ24lM0Rza3lzY2FubmVyJTI2dXRtX21lZGl1bSUzRGNwYyUyNnV0bV9zb3VyY2UlM0Rza3lzY2FubmVyIn0%3D&amp;utid=ff71dadd-f54a-ff9f-4a30-22c6b3f1cbd5&amp;tm_stars=4&amp;client_id=skyscanner_app&amp;redirect_delay=1000&amp;price_policy=2&amp;pre_redirect_id=3f07110a-ff94-72a3-9426-775592366673&amp;tm_city_code=ENIP&amp;max_price=65033&amp;guests=1&amp;request_id=3f07110a-ff94-72a3-9426-775592366673&amp;tm_country_code=PH</t>
  </si>
  <si>
    <t>11.1131545, 119.3357393</t>
  </si>
  <si>
    <t>El Nido Resorts - Pangulasian Island Resort, El Nido, Palawan, Mimaropa, 5313, Philippines</t>
  </si>
  <si>
    <t>Region IV-B</t>
  </si>
  <si>
    <t>El Nido Market</t>
  </si>
  <si>
    <t>El Nido</t>
  </si>
  <si>
    <t>El Nido Resorts Pangulasian Island</t>
  </si>
  <si>
    <t>www.skyscanner.com.ph/hotel_deeplink/4.0/PH/en-US/PHP/h_fd/187685069/2026-03-05/2026-03-06/hotel/hotel/hotels?legacy_provider_id=927050&amp;rooms=1&amp;closed_user_group=general&amp;hb_data=G0zX8ljrlAvniO57CeokXM5Qr9JkEQlb1PYIgQLmFfTRdyN2f4w5rUxy9uHuDI_i7H2lfmIJDRyQu8klsOO3RSI84xqsYscpukdl5zOMeq0VGk_qywY01I0VRpPhv0J4G1u5RFvBkXTvw1f60EZrmn3kDhfc9EoaR0QDD7kUHE6VLu118Gf8ToFVwRWUAJptHcF0eNiUkylw78nMaGtEDJ51iE5LaP7fab95zDgADtEoFI4RZUTPJt8yUBooWJsxsI9Yof5fYCf1H_dT3IlzrSIC12OXEiPalat3l6C9upeJaXRekVkzo2WrmuRBdlWm7F4ZVCa4H9bQ-gKNJebPn0Tf6fJk8M85RwdMD89jWywqfgTdGmgoWeYmdxr2wCZTMarFoKUxTn0VOXDxBYeKGzeyNa3FgXqRsGd_T4Rc5yCR1g%3D%3D&amp;q_datetime_utc=2026-03-05T12%3A21%3A37&amp;ticket_price=59401&amp;quote_id=5540458710855002129&amp;utid_state=1&amp;channel=iphone&amp;price_without_closed_user_group=191117&amp;tm_place_name=El+Nido&amp;deeplink_data=eyJmaWVsZHMiOnsic2lnbmF0dXJlIjoiNjllMmExMWRlZTc4NDU4Zjc3OGY0OTYyMDhhODUyNmMifSwidXJsIjoiaHR0cHM6Ly9kZWFscy52aW8uY29tP3NpZz1iOWUyOWQ4ZTFlNDMwN2NiN2E4MTkyNzhiNjE5N2ViNDQyMjAyNGQ5YWI1ZjI1NzZlYjZiM2U4N2JhNzZjZWVmMzUzMjM5MzYzNjM2MzczODMyJnNpZy1pc3M9bWV0YSZ0dXJsPWh0dHBzJTNBJTJGJTJGdmlvLmNvbSUyRkhvdGVsJTJGU2VhcmNoJTNGY2hlY2tJbiUzRDIwMjYtMDMtMDUlMjZjaGVja091dCUzRDIwMjYtMDMtMDYlMjZjdXJyZW5jeSUzRFBIUCUyNmVwdiUzRE1TNHklMjZlc2QlM0RfM1F4VXdCeVJfek5OYVNhVGk3U01BdDZrcVRHY01Bdjh3TVJtcS0xblN2TXBZUnQybVdOSEVhakhZN0pIb3ZPZkxQR0FqdW5acERfWlczQmJ4WWJCeU0waHJPN2dSenVqZUN6SWRzNXJLU1lLOGlCTkszalZqdWwzZyUyNTNEJTI1M0QlMjZmb3JjZUN1cnJlbmN5Q2hhbmdlJTNEMSUyNmZvcmNlTGFuZ3VhZ2VDaGFuZ2UlM0QxJTI2aG90ZWxJZCUzRDIwODAxMzglMjZsYWJlbCUzRHNyYyUyNTNEc2t5c2Nhbm5lciUyNTI2dWNvdW50cnklMjUzRFBIJTI1MjZ1ZGV2aWNlJTI1M0Rtb2JpbGUlMjUyNmhvdGVsJTI1M0QyMDgwMTM4JTI1MjZkYXklMjUzRDUlMjUyNm1vbnRoJTI1M0QwMyUyNTI2eWVhciUyNTNEMjAyNiUyNTI2bG9zJTI1M0QxJTI1MjZvZmZlcmlkJTI1M0RvMmZZQV9tS1F4dE0lMjUyNnByaWNlJTI1M0Q1OTQwMC42NiUyNTI2Y3VycmVuY3klMjUzRFBIUCUyNTI2dXNlcmxhbmclMjUzRGVuJTI1MjZfdGglMjUzRDhkOTRiYTUwYjg2OWEwY2NkOWY4ZWJkNmNjNWNjM2QwN2JjMDgwODZjZGIzMTE2ZiUyNTI2ZHRzJTI1M0QxNzcyNzEyODk4JTI1MjZvbHV0JTI1M0QxNzcyNzEyODk1JTI1MjZjYW5QYXlMYXRlciUyNTNEZmFsc2UlMjUyNnJlcXVlc3RVc2VyR3JvdXAlMjUzRCUyNTI2b2ZmZXJVc2VyR3JvdXAlMjUzRHB1YmxpYyUyNmxhbmclM0RlbiUyNm90aSUzRGNXbFJwUzljV0k4JTI2cHJlZmVycmVkUmF0ZSUzRDU5NDAwLjY2JTI2cHJvZmlsZSUzRHIyZDJtNzNrbjglMjZyb29tcyUzRDElMjZ1c2VyQ291bnRyeSUzRFBIJTI2dXRtX2NhbXBhaWduJTNEc2t5c2Nhbm5lciUyNnV0bV9tZWRpdW0lM0RjcGMlMjZ1dG1fc291cmNlJTNEc2t5c2Nhbm5lciJ9&amp;utid=3d47b8ea-8d97-d5b9-faa7-3b5a22a47fdb&amp;tm_stars=4&amp;client_id=skyscanner_app&amp;price_policy=2&amp;pre_redirect_id=f0c4be92-bea9-72e5-3372-341a78586bf4&amp;tm_city_code=ENIP&amp;max_price=71237&amp;guests=1&amp;request_id=f0c4be92-bea9-72e5-3372-341a78586bf4&amp;tm_country_code=PH</t>
  </si>
  <si>
    <t>9.7607119, 118.7719499</t>
  </si>
  <si>
    <t>Canigaran</t>
  </si>
  <si>
    <t>With a stay at Pangulasian Island Resort in El Nido, you'll be a 1-minute walk from Pangulasian Island Dock and 12 minutes by foot from Marimegmeg Beach. This beach resort is 3.3 mi (5.4 km) from El Nido Main Beach and 0.9 mi (1.4 km) from Entalula Beach.
Relax and unwind with massages and body treatments. After a day at the private beach, you can enjoy other recreational amenities including an outdoor pool and a fitness center. This resort also features complimentary wireless internet access, concierge services, and gift shops/newsstands.
Satisfy your appetite for lunch or dinner at Amianan Restaurant, a restaurant which specializes in local cuisine, or stay in and take advantage of the room service. Unwind at the end of the day with a drink at the bar/lounge or the beach bar.
Featured amenities include a business center, luggage storage, and laundry facilities. Planning an event in El Nido? This resort has 86 square feet (8 square meters) of space consisting of conference space and a meeting room.
Make yourself at home in one of the 42 guestrooms featuring iPod docking stations and minibars. Rooms have private furnished balconies. Flat-screen televisions with satellite programming provide entertainment, while complimentary wireless internet access keeps you connected. Partially open bathrooms have complimentary toiletries and bidets.</t>
  </si>
  <si>
    <t>Costa Palawan Resort</t>
  </si>
  <si>
    <t>www.skyscanner.com.ph/hotel_deeplink/4.0/PH/en-US/PHP/h_bc/200631994/2026-03-02/2026-03-03/hotel/hotel/hotels?legacy_provider_id=13&amp;rooms=1&amp;hb_data=tSD3Wh2NXZoO1EIUwroB6TsDOaIvUaPUHOse1ytDZQBh5EFIq5Utnph6Ei_1Pz75sbwCxxSm_5A1Im9xcoRXc4IwPC3V6O5gFVUi2Tjm4aAFPOajON5KcFGGpraitlz_Ytg_ooA-4kCgclKuQ4v11tF-pEGl2_0eo2Vp4phvG86z6HWk5hvLcqIe9WMxlDKHmFKUADbRCyNZ4XdSfXkhjSoFoHjJguAseAFpsr4JhkejRGSPWrqn-ghauxYnJQpHG01ZZxLxVdlZ3CiHxXfykwsX0i4MZTO2HE35y7edxNSq08HVZSZkkSKKd3gHnMYJ0KqqthaJ1y6ensd0sASn_4h4HcB-pKpCqxyuLshFihMXeGVriQVvwqY8mhkeJVxXb1yr5W6Bf6b6ynE9NSMm9yx_ZdWLNL0S-nf6b4Iyocc3Sr62Nr8%3D&amp;q_datetime_utc=2026-03-01T23%3A22%3A32&amp;ticket_price=5192&amp;quote_id=2162967245603687514&amp;utid_state=1&amp;channel=iphone&amp;tm_place_name=San+Miguel&amp;deeplink_data=eyJmaWVsZHMiOnsic2lnbmF0dXJlIjoiM2EzNTJkNjM2MWU1YzdhNDExZmJhMWI3NzI1NTYzNjMiLCJibG9ja19pZCI6InYxX0NnRXRFTXdDR2lnS0hUSXdNall0TURNdE1ESlVNREE2TURBNk1EQXVNREF3S3pBM09qQXdFQUVZM3dFb0FUZ0JJZ0lJQVE9PV9DaXdJOXB5OXh3Z1FBaGpBNjlMSUFTRDJBeWlHbnBRVU1BSkFBVW9OTXpZMVJERXdNRkJmTVRBd1VGQ1lCUklHQ0FFaUFnd09HZ1FvQWpBQklnUUlBaGdDIn19&amp;utid=4dc51255-ab67-c242-ce10-a4fd82b311e1&amp;tm_stars=4&amp;client_id=skyscanner_app&amp;redirect_delay=1000&amp;price_policy=2&amp;pre_redirect_id=5f32926f-8491-4e74-e40e-8895745401cb&amp;tm_city_code&amp;max_price=5655&amp;guests=1&amp;request_id=5f32926f-8491-4e74-e40e-8895745401cb&amp;tm_country_code=PH</t>
  </si>
  <si>
    <t>9.765876, 118.747957</t>
  </si>
  <si>
    <t>Hue Hotel, Puerto Princesa North Road, San Pedro, Tiniguiban, Puerto Princesa, Mimaropa, 5300, Philippines</t>
  </si>
  <si>
    <t>Robinsons Palawan</t>
  </si>
  <si>
    <t>San Miguel</t>
  </si>
  <si>
    <t>Hue Hotels and Resorts Puerto Princesa Managed by HII</t>
  </si>
  <si>
    <t>www.skyscanner.com.ph/hotel_deeplink/4.0/PH/en-US/PHP/h_ad/200631994/2026-03-05/2026-03-06/hotel/hotel/hotels?legacy_provider_id=22&amp;rooms=1&amp;closed_user_group=general&amp;hb_data=YwNyD2SAlfP1D1XtmOPYpW3GarEN0gmxX1N0eZ9ZoFHKcirDZm1WDN_OJ3H8P37FRr2cJPcJWXAEuJ7rhH5V8ZFOi93gBkUMd4w1kajuvNZLVqewa3I93zafxEwu7Bro3qL5Vy9jKfwPTZavM1_LjioakCmHiUsW5DmKX7TIcwphCOfQR-3P0fFJl2PUaMLZQ-AObsll24DVK_nRrgmQCHIdlUVqnGi4fskyJzt_ucm32yJvNWDLdCkUbfXCazcjnUTK9DpJx0A22KUMjuwGqgoB9OctJkzEQa1lN8BaYXqdqA2SVX0Y5jDa0bs1_tqcOwwja_vGPiPLfyO85vQlEgTvdBZAEPuFsgvwhVn-g29oJx-CPFnnnxXZLjoj__ItkWTU2Pin5q8k0ain1mDxmzRke902iQnWaB7XK88cmh_EnWw%3D&amp;q_datetime_utc=2026-03-05T12%3A21%3A37&amp;ticket_price=5306&amp;quote_id=-7752182238936736901&amp;utid_state=1&amp;channel=iphone&amp;price_without_closed_user_group=8500&amp;tm_place_name=San+Miguel&amp;deeplink_data=eyJmaWVsZHMiOnsic2lnbmF0dXJlIjoiNzdiZWJkNzYwMTM4ODcxYjI2M2YyZmE4ZjI1YTU2Y2MifSwidXJsIjoiaHR0cHM6Ly93d3cuYWdvZGEuY29tL3BhcnRuZXJzL3BhcnRuZXJzZWFyY2guYXNweD9jaWQ9MTg0NjM4MyZoaWQ9MTYxODA2MiZjdXJyZW5jeT1QSFAmY2hlY2tpbj0yMDI2LTAzLTA1JmNoZWNrb3V0PTIwMjYtMDMtMDYmTnVtYmVyb2ZBZHVsdHM9MSZOdW1iZXJvZkNoaWxkcmVuPTAmUm9vbXM9MSZtY2lkPTMzMiZtYXN0ZXJSb29tSWQ9MTE0ODY5NDY5NSZtcHQ9U0dkc1dEQXJOM0JYZDJGelZEQkdTVTVCWVhCclVXVkxXVEY2WjFOWFlVeFFRMnh2YkhOUFJXWkVaazFIWlVKWFkxQkVObXd4UkdWVU5sUnJVSEYyY0d0WFoxVm5XSFZRZFdkWmFrc3liVkkmVG90YWxQcmljZT01MzA1LjYzJlRvdGFsVGF4PTUwNS4zNiZUb3RhbEZlZT00MTQuMDAmVG90YWxTdXJjaGFyZ2U9MCZtY3VyPVBIUCJ9&amp;utid=f3bc2875-101f-c3e4-a1bd-fe5225709970&amp;tm_stars=4&amp;client_id=skyscanner_app&amp;price_policy=2&amp;pre_redirect_id=35167bcb-1ac8-bea3-0879-06e26e1256b4&amp;tm_city_code&amp;max_price=9677&amp;guests=1&amp;request_id=35167bcb-1ac8-bea3-0879-06e26e1256b4&amp;tm_country_code=PH</t>
  </si>
  <si>
    <t>12.1001396, 119.9304504</t>
  </si>
  <si>
    <t>Busuanga</t>
  </si>
  <si>
    <t>Offering an outdoor swimming pool and a restaurant, Hue Hotels and Resorts Puerto Princesa Managed by HII is set in Puerto Princesa City in Palawan Region.</t>
  </si>
  <si>
    <t>Cocovana Beach Resort</t>
  </si>
  <si>
    <t>www.skyscanner.com.ph/hotel_deeplink/4.0/PH/en-US/PHP/h_bc/203947537/2026-03-05/2026-03-06/hotel/hotel/hotels?legacy_provider_id=13&amp;rooms=1&amp;closed_user_group=apps&amp;hb_data=D2b9LuJZxEYoooCQNQ436oZn5kC2XopDKe0phaOG-A0jJE_wnZfz9BuSXw8qLZhK4Gq2qq7nq4cHNHahVy8EoQ1OXrAm8Mxhu9znneanrEHSKsUJ1V-xTHdJnqQ1BkBS-My4Z6sRCx-tP-OJ9RMOdCbpFxwT81FxZZMc7boEuxc6Ytuje4FY0o5B5tnMXNsRoWPqACjvQTnBn2dgh7TnBhBGEZy-xml4F8rq66cIFWcKIblYnzxInHlO2A4V5m4WtY3T6AzPT1AcAqaRf8ftv8ahej2KE09uvUhlYA5cmgDeMX2o4UH26R1wVEYzn9g4mCSwqIRpwymb3MIuBvJtPf09dnyv59axf1u6lhkjncmGk1T_Ds9LDyKvEsO7Aq9zyzzslPFgePkvDXOiF5gmm910F2LX6XB7-O2vt5zdyMM5_lC3JUA%3D&amp;q_datetime_utc=2026-03-05T14%3A20%3A00&amp;ticket_price=859&amp;quote_id=-6552714782084711154&amp;utid_state=1&amp;channel=iphone&amp;price_without_closed_user_group=1266&amp;tm_place_name=Busuanga&amp;deeplink_data=eyJmaWVsZHMiOnsic2lnbmF0dXJlIjoiNzY5NmQ0MzIzYWMxYzEzM2U2Y2Y4NTMxNzkyZGIxNzciLCJibG9ja19pZCI6IjU3NzQ4OTAwNV8yMzI0NjQ2NzNfMF8yXzAifX0%3D&amp;utid=cdb742d9-d21d-a3ee-a825-e74a99654b01&amp;tm_stars=3&amp;client_id=skyscanner_app&amp;price_policy=2&amp;pre_redirect_id=8a2147b0-9618-789f-3167-493c428ed8d2&amp;tm_city_code=USUP&amp;max_price=859&amp;guests=1&amp;request_id=8a2147b0-9618-789f-3167-493c428ed8d2&amp;tm_country_code=PH</t>
  </si>
  <si>
    <t>9.7313852, 118.7716522</t>
  </si>
  <si>
    <t>Busuanga Loop, Bogtong, Busuanga, Palawan, Mimaropa, Philippines</t>
  </si>
  <si>
    <t>Located in Busuanga, 29 miles from Mount Tapyas, Cocovana Beach Resort provides accommodations with an outdoor swimming pool, free private parking, a garden and a private beach area.</t>
  </si>
  <si>
    <t>Princesa Garden Island Resort and Spa</t>
  </si>
  <si>
    <t>https://www.google.com/maps/place/El+Nido+Garden+Resort/data=!4m11!3m10!1s0x33b6553f0af6274f:0xfa365a8d45e67a1!5m3!1s2026-03-01!4m1!1i2!8m2!3d11.1841202!4d119.3931007!16s%2Fg%2F1tds474g!19sChIJTyf2Cj9VtjMRoWde1Khlow8?authuser=0&amp;hl=en&amp;rclk=1</t>
  </si>
  <si>
    <t>11.1841202, 119.3931007</t>
  </si>
  <si>
    <t>El Nido Garden Beach Resort, El Nido - New Ibajay Road, Poblacion, Villa Libertad, El Nido, Palawan, Mimaropa, 5313, Philippines</t>
  </si>
  <si>
    <t>El Nido Garden Resort</t>
  </si>
  <si>
    <t>www.skyscanner.com.ph/hotel_deeplink/4.0/PH/en-US/PHP/h_xp/217041863/2026-03-02/2026-03-03/hotel/hotel/hotels?legacy_provider_id=1&amp;rooms=1&amp;closed_user_group=mobile&amp;hb_data=a-xTvL7YPQsTSieYU0tMcBlWAEj-Ip9v3PBYW4aQcFJ7mmNooa-mFF0dkZLGq1GZrImfLYqBGeCxtppOZeeuOriz48fV8-Nk0oI6jh6WCbWhErU0Q7pdIBvDMlWZCYKZwpDCb9KZZYef-mNT_EJ7CFUq2hAMci4eIX1YBRtbwlcteFqopYsgOqdmHGvuKnGQr9hxzCL-BA10ZmLAnPAdtCfWu-h-VMpsP05sO9z3a4NyHCbVOss6QS4WvBhNjdCSKu3EJDjTgyfqlXhwZHLiGrHbJb4%3D&amp;q_datetime_utc=2026-03-01T23%3A22%3A39&amp;ticket_price=11093&amp;quote_id=6820291734242852831&amp;utid_state=1&amp;channel=iphone&amp;price_without_closed_user_group=11088&amp;tm_place_name&amp;deeplink_data=eyJmaWVsZHMiOnsic2lnbmF0dXJlIjoiYzZiNDU4OTU2YzQxMDAzYzc0MTZkZGJkMTAzZGNlZDAifSwidXJsIjoiaHR0cHM6Ly93d3cuZXhwZWRpYS5jb20ucGgvSG90ZWwtU2VhcmNoP21wZD1HQlAmdHBpZD02OCZtcGU9MTc3MjQwNzM1OCZlbmREYXRlPTIwMjYtMDMtMDMmYWR1bHRzPTEmbXBuPTMyNTMwMDk4MSZtcG09MjQmbXBwPTEmbG9jYWxlPWVuX1VTJm1wbz1FQyZjaGlkPTkwYjNmZTQzLWZiYjMtNDBmNy05Mzg5LTVkMGVlMDYzYzY4MSZtcHE9MTI4LjczJmVhcGlkPTQ2MjMwJm1jdGM9MyZjdXJyZW5jeT1HQlAmcmF0ZXBsYW5pZD0zOTc2NDU5MTAmc2VsZWN0ZWQ9MzQxMTExMSZzdGFydERhdGU9MjAyNi0wMy0wMiZtcGI9MjYuODYmbXBhPTExNS43NiJ9&amp;utid=0aaee86a-a569-e468-093c-5a1929385c96&amp;tm_stars=4&amp;client_id=skyscanner_app&amp;redirect_delay=1000&amp;price_policy=2&amp;pre_redirect_id=1f73ef4f-9969-2e0e-f3dd-2a1b6686d9bb&amp;tm_city_code&amp;max_price=14173&amp;guests=1&amp;request_id=1f73ef4f-9969-2e0e-f3dd-2a1b6686d9bb&amp;tm_country_code=PH</t>
  </si>
  <si>
    <t>10.1944482, 118.8955119</t>
  </si>
  <si>
    <t>The Funny Lion, Balinsasayaw Road, Poblacion, El Nido, Palawan, Mimaropa, 5313, Philippines</t>
  </si>
  <si>
    <t>Experience an abundance of unparalleled facilities and features at El Nido Garden Resort.Share your photos and respond to emails at your convenience, thanks to the free Wi-Fi internet access offered by resort.Should you require transportation to or from the airport, resort is able to organize it prior to your arrival date.Shuttle offerings at the resort enhance the ease of discovering Palawan. Reception services such as express check-in or check-out and safety deposit boxes are available to accommodate your requirements. Should you desire access to the top entertainment in the city, assistance can be provided by the resort's tours.Traveling with minimal luggage is achievable at El Nido Garden Resort due to the resort's laundry service ensuring your garments stay fresh. Room amenities like room service and daily housekeeping contribute to making a perfect selection for your stay.The resort maintains a completely smoke-free zone, providing a breathable atmosphere.Smoking is limited to specified smoking zones.Each accommodation at El Nido Garden Resort is thoughtfully created and adorned to provide visitors with a comfortable, home-like atmosphere. In certain rooms, the resort offers linen service, blackout curtains and air conditioning for guest convenience and satisfaction. At El Nido Garden Resort, the uniquely tailored rooms provide a configuration choice resembling a balcony or terrace. In select rooms, guests at the resort can enjoy top-notch in-room entertainment with television and cable TV available for their convenience.Rest assured, in a few chosen rooms, you will find the convenience of a refrigerator, bottled water, instant tea and mini bar at your disposal.Maintain your cleanliness and comfort using a hair dryer and toiletries available in select guest restrooms. Begin your holiday on a high note. At El Nido Garden Resort, your mornings are greeted with a delightful, free breakfast.Should you prefer not to venture out for a meal, the enticing culinary choices at resort are always available for your satisfaction. Experience an unforgettable evening with your fellow travelers just a short distance away, at resort's bar.Indulge in the numerous pursuits available at El Nido Garden Resort.Make certain to allocate time for discovering the shoreline, easily reachable right from the resort.Unwind after a long day by stopping by massage and spa to rejuvenate your senses.Each day at resort, immerse yourself in the invigorating waters of the pool, perfect for a rejuvenating plunge or a series of revitalizing laps.For individuals who don't want to skip their exercise routine, visiting the resort fitness center ensures you maintain your vitality and wellness.</t>
  </si>
  <si>
    <t>Four Points by Sheraton Palawan Puerto Princesa</t>
  </si>
  <si>
    <t>www.skyscanner.com.ph/hotel_deeplink/4.0/PH/en-US/PHP/h_bc/217041863/2026-03-05/2026-03-06/hotel/hotel/hotels?legacy_provider_id=13&amp;rooms=1&amp;closed_user_group=general&amp;hb_data=dxrGlwOfIM8C8UCk7Afyc8dIsriZZCQxMW5Nr1WgjQvOd8e1StzXJFqc6HxmViw5YX01HSjGtEkPO7HGnrIoRWBxLr04dOwEEYECXgZSY-m71JoSWwCYZgCE1NJcj4SM4r9qFfDm27bSILK0TCChswV1D9sb5a8tI-DiSh2cFhymbt_umLGHacL5gqU-I005QGGU59jnQQxo5YoMaRiyVgO8Sf_YqXb9qTlc1zINGIF4TxGxaLsOnmjX-q6XU7WuYuCH_odj-ySq7YLXbFzeqv1myJDVexy4kPMCGbPPPnDmHmi1ehqIakyj-iBA296vcwHtgnk2SsFkV-GIIlDWkPNamYWAsQwSG3rV9H1HuqQnwVStWKVHkdua-Ur6l8PDEMv0ipq2z5slEqWD43wk1KvM-iritbDfuy4-uZgz4NWC9rlQdIg%3D&amp;q_datetime_utc=2026-03-05T14%3A20%3A02&amp;ticket_price=11088&amp;quote_id=4771306809715313669&amp;utid_state=1&amp;channel=iphone&amp;price_without_closed_user_group=11888&amp;tm_place_name&amp;deeplink_data=eyJmaWVsZHMiOnsic2lnbmF0dXJlIjoiNjg4MWJkYzBiNmI5NjUwYTdiNjY4OGQ4YTg5NTAyYTUiLCJibG9ja19pZCI6IjM4OTY0NDU5XzM5MjEzMjcwM18yXzFfMCJ9fQ%3D%3D&amp;utid=198734a8-e2fd-b99d-8488-4d98b2cbb202&amp;tm_stars=4&amp;client_id=skyscanner_app&amp;price_policy=2&amp;pre_redirect_id=1c765d84-2c9b-6ef3-e0b5-1d56cbf22f0e&amp;tm_city_code&amp;max_price=14168&amp;guests=1&amp;request_id=1c765d84-2c9b-6ef3-e0b5-1d56cbf22f0e&amp;tm_country_code=PH</t>
  </si>
  <si>
    <t>9.8442864, 118.737085</t>
  </si>
  <si>
    <t>Four Points by Sheraton, Monkey Road, Sabang, Puerto Princesa, Mimaropa, 5300, Philippines</t>
  </si>
  <si>
    <t>Tagburos</t>
  </si>
  <si>
    <t>Get everything you're looking for with the style and service you want at Four Points by Sheraton Palawan Puerto Princesa. Located on 5.25 hectares of protected landscape and framed by stunning natural beauty, our hotel offers breathtaking mountain and ocean vistas and direct access to one of Puerto Princesaâ€™s few swimmable beaches. Find everything you need to travel the way you like, from a 24/7 fitness center and a large resort pool in Palawan to restaurants with a sea view and a Kids' Club with indoor and outdoor playgrounds. Begin your day with breakfast at Evolution. Step out to exhilarating eco-adventures at the UNESCO World Heritage Site Puerto Princesa Subterranean River National Park and Sabang Mangrove Forest. Whether you're visiting for a family holiday or a romantic getaway, our hotel in Palawan, Four Points by Sheraton Palawan Puerto Princesa is all about the essentials done right.</t>
  </si>
  <si>
    <t>Crown Hotel at Harbour Springs Palawan Managed by Enderun Hotels</t>
  </si>
  <si>
    <t>www.skyscanner.com.ph/hotel_deeplink/4.0/PH/en-US/PHP/h_ad/213501244/2026-03-05/2026-03-06/hotel/hotel/hotels?legacy_provider_id=22&amp;rooms=1&amp;closed_user_group=general&amp;hb_data=nR5Ct_SkTjTJGPh0_wwg0W_8ug6v2Sia6H2WeGf476kXqQaBsT3qzJMgWwhNJPuwcLfTulDY_kWz_5psEe1dBlhGuZHjhtoa0OCOi14edlPaNrUsKlMhLgLQMl4QJEe6_rFXM41k4M1J7SkS5dWf-vM9QVNcERrZj20hLrmql4lCoaPskiWUHlVY39Sy6w8IW-8GbMiV78VfnL81jEoE_191G17ymlOmBSL5E6gzOvzlzB5my2cirCl1A6NZI2d4FmPyGZqc8_E4lgJf_vAtUYAwGS6xhRKNvztjaaIwc0K9BIXA3pKk0IOZeZQIlGM8NsWv9IaJk4MVPOwCQ4yZLfJmxMzxrCUyljg4lEjMTByy4QQqOVUrAXeZOtshJqP_IFBzz6PAQGr92iNGQgngl_U43WPBvIBIRrJauuz2VnqeDn8%3D&amp;q_datetime_utc=2026-03-05T14%3A20%3A01&amp;ticket_price=2671&amp;quote_id=6411762173806122891&amp;utid_state=1&amp;channel=iphone&amp;price_without_closed_user_group=3213&amp;tm_place_name=Tagburos&amp;deeplink_data=eyJmaWVsZHMiOnsic2lnbmF0dXJlIjoiMmUyMTdiZTJjMjljNDgzY2Q5M2IzOWNkZGM5ODY5NjMifSwidXJsIjoiaHR0cHM6Ly93d3cuYWdvZGEuY29tL3BhcnRuZXJzL3BhcnRuZXJzZWFyY2guYXNweD9jaWQ9MTg0NjM4MyZoaWQ9OTgyNDk1MCZjdXJyZW5jeT1QSFAmY2hlY2tpbj0yMDI2LTAzLTA1JmNoZWNrb3V0PTIwMjYtMDMtMDYmTnVtYmVyb2ZBZHVsdHM9MSZOdW1iZXJvZkNoaWxkcmVuPTAmUm9vbXM9MSZtY2lkPTI4MTM4Jm1hc3RlclJvb21JZD0xMzMyMTU3MDE4Jm1wdD1PRUpWU0dGQ1J6VjJia3N5YkZBdlMwWnpjMEZVVG1oeEwxWTNkRmRRTjBsaWF6ZzJaWGhQUlZrME4yZ3JlaXRyUzBOQ2VIcHVVRlJSYmxjeU56QkVhMmxLWlZWTU0yeFVSV0Y2ZG5CeVRuZyZUb3RhbFByaWNlPTI2NzEuMzkmVG90YWxUYXg9MzA4LjEwJlRvdGFsRmVlPTIyNi4xOCZUb3RhbFN1cmNoYXJnZT0wJm1jdXI9UEhQIn0%3D&amp;utid=ddf3f771-72dc-6ebb-f7ce-43ba7528ce87&amp;tm_stars=0&amp;client_id=skyscanner_app&amp;price_policy=2&amp;pre_redirect_id=88952129-87de-7fdc-d985-3467b3671f08&amp;tm_city_code&amp;max_price=6027&amp;guests=1&amp;request_id=88952129-87de-7fdc-d985-3467b3671f08&amp;tm_country_code=PH</t>
  </si>
  <si>
    <t>10.063848, 118.8148082</t>
  </si>
  <si>
    <t>North National Highway, Brighton, Tagburos, Puerto Princesa, Mimaropa, 5300, Philippines</t>
  </si>
  <si>
    <t>Located in Puerto Princesa and with Honda Bay reachable within 4.8 miles, Crown Hotel at Harbour Springs Palawan Managed by Enderun Hotels has concierge services, allergy-free rooms, a restaurant, free WiFi and a bar. The property is around 6.</t>
  </si>
  <si>
    <t>Ocean Green Eco Lodge</t>
  </si>
  <si>
    <t>www.skyscanner.com.ph/hotel_deeplink/4.0/PH/en-US/PHP/h_ad/213364847/2026-03-05/2026-03-06/hotel/hotel/hotels?legacy_provider_id=22&amp;rooms=1&amp;closed_user_group=general&amp;hb_data=kA1m_NJdx25tjZ55Xd4DVoQpftL_cuhype6x61MxfJL2Mv4HCVzXwNKs9S-29ZtNaQpv3Bb_lMNigKUt8yRYSWF7wgiu3knLXQ60wKr6f6S5rJMM0tuyf4BUnQcBONFPVKm0caZZufRFpCN6tLH6ZTL2qvvJkxVTqVrIaXvA5nEHNfzIMC8W1Vj_twWe2BPCwlcVEvLLZVtIp5GMFL0ojgwtSmXyxGV95DchglCFlR2_yI3ldkVlmeQbBW7G0qArHD3pACgQCdt9GJp6rkqFI2RnLwTvTBuMjFuVpUIVRhltl7hdlvbUgXqaLioVwpaAHRRsWXxbdA2xyYJbHtwQyzbSIRjHPkkM9K57rz3BLJdG3RlhHtelljfnAwx83pM0ucw_baaKmaetnlJ4Z5scU4UjCRgvEGWfvXy3qZkz48Sf&amp;q_datetime_utc=2026-03-05T14%3A20%3A01&amp;ticket_price=2807&amp;quote_id=-4961754435543047021&amp;utid_state=1&amp;channel=iphone&amp;price_without_closed_user_group=3335&amp;tm_place_name=Manila&amp;deeplink_data=eyJmaWVsZHMiOnsic2lnbmF0dXJlIjoiMTQyNzhhZWUxYjQxYmJjODQ3N2NmMTFlZGMzZWRjZmEifSwidXJsIjoiaHR0cHM6Ly93d3cuYWdvZGEuY29tL3BhcnRuZXJzL3BhcnRuZXJzZWFyY2guYXNweD9jaWQ9MTg0NjM4MyZoaWQ9MzYzODE3ODAmY3VycmVuY3k9UEhQJmNoZWNraW49MjAyNi0wMy0wNSZjaGVja291dD0yMDI2LTAzLTA2Jk51bWJlcm9mQWR1bHRzPTEmTnVtYmVyb2ZDaGlsZHJlbj0wJlJvb21zPTEmbWNpZD0zMDM4Jm1hc3RlclJvb21JZD05MzIyNzExMzMmbXB0PWRIUTRXR1J2VldwaVQwWTVaRkpGYmxVemFVWk1iRUowT1hCRE5HWjZSMkV3WWtvMlVVWXlOa2xsUmpOcGQwWnpka05HT0VKVlQxQnNZa0p2WTFaT1ptRXJUVkUwVlZCT2IwRllRMlpCUFQwJlRvdGFsUHJpY2U9MjgwNi45OSZUb3RhbFRheD01MDYuMTgmVG90YWxGZWU9MC4wMCZUb3RhbFN1cmNoYXJnZT0wJm1jdXI9UEhQIn0%3D&amp;utid=c8d0a800-a44a-e21d-693e-33672da8d921&amp;tm_stars=3&amp;client_id=skyscanner_app&amp;price_policy=2&amp;pre_redirect_id=3f5c412c-8628-d1e5-e29b-4ecfe4a6353f&amp;tm_city_code=MNLP&amp;max_price=2807&amp;guests=1&amp;request_id=3f5c412c-8628-d1e5-e29b-4ecfe4a6353f&amp;tm_country_code=PH</t>
  </si>
  <si>
    <t>9.7909445, 118.7720599</t>
  </si>
  <si>
    <t>Baruang, Tagnipa, Buenavista, Puerto Princesa, Mimaropa, 5300, Philippines</t>
  </si>
  <si>
    <t>San Jose</t>
  </si>
  <si>
    <t>Located in Puerto Princesa, Ocean Green Ecolodge is by the sea, a 2-minute drive from Buenavista Beach and 9 minutes from Ugong Rock. This lodge is 13.9 mi (22.4 km) from Sabang Beach and 7 mi (11.2 km) from Kayulo Falls.
Take advantage of recreation opportunities such as an outdoor pool or take in the view from a terrace and a garden. Additional features at this lodge include complimentary wireless internet access and tour/ticket assistance.
Continental breakfasts are available daily from 7:00 AM to 10:00 AM for a fee.
Featured amenities include dry cleaning/laundry services and luggage storage. Free self parking is available onsite.
Make yourself at home in one of the 5 guestrooms. Rooms have private balconies or patios. Bathrooms with showers are provided. Conveniences include fans, and housekeeping is provided daily.</t>
  </si>
  <si>
    <t>Microtel by Wyndham Puerto Princesa</t>
  </si>
  <si>
    <t>www.skyscanner.com.ph/hotel_deeplink/4.0/PH/en-US/PHP/h_bc/71817401/2026-03-02/2026-03-03/hotel/hotel/hotels?legacy_provider_id=13&amp;rooms=1&amp;closed_user_group=apps&amp;hb_data=mN1VxWAsx0nXoYjuiRYIKmzc-PDXr_4FGdQkrl7N40sXXx6-3GQsglyW8KXJCWUjtKi21elbpLYI-D3EK0aqnHs3pQcA77nfWVGTRfMsdVCXTY2MgPcyjRMBSZYzKqK3oJCxuLsoSCJm_g3Xk5if1iTt7XAUfEus2NwLGDxZVmjLvKQxXvnC46pN9ZvZY-05PLa7c9kkTxLBoBL8XajOKkmB4EnPoHdEvbi75p7YVDGkTrn50OOGs05KTCm7zABVpLxQibQ-KHqEFPFHtfTyy5PBHYcscIeGsxSRDXihWCjgqZpBpYsLzbJN51CiWULbBbtKyA1VjXpS_nhNxI9nN-Q2gss4sGJLTMrZBKPg-zmVsmPKaAnv6YO5dYqOP3-AFuLYEee53uUDGjORR73ZB3Ob70cSYHzeeeD1aTHjUhFCIpzHIGg%3D&amp;q_datetime_utc=2026-03-01T23%3A22%3A40&amp;ticket_price=3024&amp;quote_id=4142510302457991098&amp;utid_state=1&amp;channel=iphone&amp;price_without_closed_user_group=3684&amp;tm_place_name=San+Miguel&amp;deeplink_data=eyJmaWVsZHMiOnsic2lnbmF0dXJlIjoiODBkODA4NjU2ZTAyMWRiY2ZmODkxM2Q1MDE0MzAzOTAiLCJibG9ja19pZCI6IjI3NjM1MDA1XzIyNjA3NjM0Nl8wXzMzXzAifX0%3D&amp;utid=7300d711-3ed9-ac4b-947f-991a08041e09&amp;tm_stars=3&amp;client_id=skyscanner_app&amp;redirect_delay=1000&amp;price_policy=2&amp;pre_redirect_id=f3c33d31-9004-1b1e-4795-05ae4b53bab5&amp;tm_city_code&amp;max_price=3024&amp;guests=1&amp;request_id=f3c33d31-9004-1b1e-4795-05ae4b53bab5&amp;tm_country_code=PH</t>
  </si>
  <si>
    <t>9.7656791, 118.7454604</t>
  </si>
  <si>
    <t>Asturias Hotel, Puerto Princesa South Road, San Pedro, Tiniguiban, Puerto Princesa, Mimaropa, 5300, Philippines</t>
  </si>
  <si>
    <t>Citystate Asturias Hotel Palawan</t>
  </si>
  <si>
    <t>www.skyscanner.com.ph/hotel_deeplink/4.0/PH/en-US/PHP/h_fd/131920425/2026-03-02/2026-03-03/hotel/hotel/hotels?legacy_provider_id=927050&amp;rooms=1&amp;hb_data=1-H9QDSKe_QkEcEIeyh3n1Cy1o9WdxMA15iIDREFsnhn0a-javnNGWRZbMz3IjK_Al8FbYXHhks2qv8QewG9bQD9WUDVCmSAxLdayEQoS3-vC9Pc0ylXUhJHfvOgh1jxKY7lak7lYSXNLwnNhHZBgfrkF11TaI-cyUwPCeIZbqOOODPe_mPTYuY7Q8JzOrG-wOjAPSxQDCHaKBED5qonhdWi8dIbSzAhIcZx6qazPiNkj7Id2_ihO17CNGYawNdp3hiAuWAmWwDbSaU6UR-unwQWtb6fLugQ4IihwP6e2Ee0KVcX1pnvznbFblAidzST514VVJt9EYYHxrXRqx0L7u83Aa05tm4ERkFhbMGwP-9TTD3rN2aSeyRKUvBs8ynLy2B0KSNbbDHWCrqabHQH_1zYGQWFJzmXGHDNTD4J3Hk1PQ%3D%3D&amp;q_datetime_utc=2026-03-01T23%3A22%3A42&amp;ticket_price=9822&amp;quote_id=-1755296147699433023&amp;utid_state=1&amp;channel=iphone&amp;tm_place_name=El+Nido&amp;deeplink_data=eyJmaWVsZHMiOnsic2lnbmF0dXJlIjoiMzc2MzQ0NzU1NGI4M2I4OWMzOTUzODk2ZGRmMTllNTgifSwidXJsIjoiaHR0cHM6Ly9kZWFscy52aW8uY29tP3NpZz1hZGM2NGJlMmM4MjcxOGY4Y2MyNzkxNmVjNDI5NTcxYmZiN2M0YWIwNDIyNDQ4YWY0ZGMyNTc0ZGRmYzc2NDk3MmQzMTMzMzEzMjM1MzczMjM3MzczMiZzaWctaXNzPW1ldGEmdHVybD1odHRwcyUzQSUyRiUyRnZpby5jb20lMkZIb3RlbCUyRlNlYXJjaCUzRmNoZWNrSW4lM0QyMDI2LTAzLTAyJTI2Y2hlY2tPdXQlM0QyMDI2LTAzLTAzJTI2Y3VycmVuY3klM0RQSFAlMjZlcHYlM0RNUzR5JTI2ZXNkJTNEdGN4d29sODNPU1Z6THM1SjNyZE00NTRXQm55b1BtMGdqbXVkcFZqekQ2VDJxYTB1akR3NEgwbG9NN29PRWxBUDBkMWZIWWJnVnpWLWpTX2o4blZ5cGpjbHR4dlV2aG8xamJCd1Q4ZnZ3aXlnUkM0c2lpdyUyNTNEJTI2Zm9yY2VDdXJyZW5jeUNoYW5nZSUzRDElMjZmb3JjZUxhbmd1YWdlQ2hhbmdlJTNEMSUyNmhvdGVsSWQlM0QxNjQ5ODc3JTI2bGFiZWwlM0RzcmMlMjUzRHNreXNjYW5uZXIlMjUyNnVjb3VudHJ5JTI1M0RQSCUyNTI2dWRldmljZSUyNTNEbW9iaWxlJTI1MjZob3RlbCUyNTNEMTY0OTg3NyUyNTI2ZGF5JTI1M0QyJTI1MjZtb250aCUyNTNEMDMlMjUyNnllYXIlMjUzRDIwMjYlMjUyNmxvcyUyNTNEMSUyNTI2b2ZmZXJpZCUyNTNEbzF4ZjVzd0dHbmlZJTI1MjZwcmljZSUyNTNEOTgyMi4zOCUyNTI2Y3VycmVuY3klMjUzRFBIUCUyNTI2dXNlcmxhbmclMjUzRGVuJTI1MjZfdGglMjUzRDg0Njg5MjE3NTY5NTQ1NGU2OWFmZTRlMDAzYWQ5NGVkNjVlY2FhOGZlYTYzNjgxZSUyNTI2ZHRzJTI1M0QxNzcyNDA0NDU3JTI1MjZvbHV0JTI1M0QxNzcyNDA0NDU0JTI1MjZjYW5QYXlMYXRlciUyNTNEZmFsc2UlMjUyNnJlcXVlc3RVc2VyR3JvdXAlMjUzRCUyNTI2b2ZmZXJVc2VyR3JvdXAlMjUzRHB1YmxpYyUyNmxhbmclM0RlbiUyNm90aSUzRFhxWF9QMmluX1o0JTI2cHJlZmVycmVkUmF0ZSUzRDk4MjIuMzglMjZwcm9maWxlJTNEcjJkMm03M2tuOCUyNnJvb21zJTNEMSUyNnRva2VuJTNEN2ZlMjc2JTI2dXNlckNvdW50cnklM0RQSCUyNnV0bV9jYW1wYWlnbiUzRHNreXNjYW5uZXIlMjZ1dG1fbWVkaXVtJTNEY3BjJTI2dXRtX3NvdXJjZSUzRHNreXNjYW5uZXIifQ%3D%3D&amp;utid=b45d9b57-0bf1-c583-ac4a-4f8b463e93ea&amp;tm_stars=3&amp;client_id=skyscanner_app&amp;redirect_delay=1000&amp;price_policy=2&amp;pre_redirect_id=3a01ef24-3f90-538b-8c5e-0f0f3595c488&amp;tm_city_code=ENIP&amp;max_price=12070&amp;guests=1&amp;request_id=3a01ef24-3f90-538b-8c5e-0f0f3595c488&amp;tm_country_code=PH</t>
  </si>
  <si>
    <t>11.1440874, 119.3929982</t>
  </si>
  <si>
    <t>Las Cabañas Beach, Puerto Princesa North Road, Bulbulungan, El Nido, Palawan, Mimaropa, 5313, Philippines</t>
  </si>
  <si>
    <t>Las Cabanas Beach Resort</t>
  </si>
  <si>
    <t>www.skyscanner.com.ph/hotel_deeplink/4.0/PH/en-US/PHP/h_ad/131920425/2026-03-05/2026-03-06/hotel/hotel/hotels?legacy_provider_id=22&amp;rooms=1&amp;closed_user_group=general&amp;hb_data=07x26hoBuesTFuP9wZLnaLqMZ73-3wM4H53Xi4eGF-NQop9YNVNs-dMIAfrjCz_SZNBEKw59778KZWuGFVo-ViTyiSwPSdLZYfrJ65GrhREzX3CWrtkQEU-bngXeu053rJK55GgdNwIBpMSs0Zp3vPSqXijYvuBzYxY9rQ6czDuar0qdrFXkK9vN-nRVkCRPepEUL4U_0UfAIgY2d_HdG9wD11oef7FSMQxq56HhqNfd4pwxipE7m5TFtec7IEXoFc98NFwqUaI19i1seALtWlmeGigzIHZ7DuO6oOV9SJfQqwElp0xc9-j5ocrXw6827o4FZ4yekIW89QMqJdzA7cRSaM5xYI3KPXmlNC9pIDFIssZtu0Jwi_0EgaNggpuGntZzE028kBhqAy_g7T1MWp6wBpM_bNzHi4Ftr-2IQtyD&amp;q_datetime_utc=2026-03-05T12%3A21%3A41&amp;ticket_price=8566&amp;quote_id=781702389429542915&amp;utid_state=1&amp;channel=iphone&amp;price_without_closed_user_group=15000&amp;tm_place_name=El+Nido&amp;deeplink_data=eyJmaWVsZHMiOnsic2lnbmF0dXJlIjoiZTg5MzlkYzQ4YmFmY2UwYzBkOTIxOGEzMzg4ZmU5NGEifSwidXJsIjoiaHR0cHM6Ly93d3cuYWdvZGEuY29tL3BhcnRuZXJzL3BhcnRuZXJzZWFyY2guYXNweD9jaWQ9MTg0NjM4MyZoaWQ9MjM2Njc5JmN1cnJlbmN5PVBIUCZjaGVja2luPTIwMjYtMDMtMDUmY2hlY2tvdXQ9MjAyNi0wMy0wNiZOdW1iZXJvZkFkdWx0cz0xJk51bWJlcm9mQ2hpbGRyZW49MCZSb29tcz0xJm1jaWQ9MzMyJm1hc3RlclJvb21JZD03NDAwMjI4NjUmbXB0PUt6Sk9iVEY2TTB4WE4zUXpiRlUxVjJGNk4yTmhkRGt4TUhOUmNGSXdlSE5IVVZZeFdrWTRaWGcyYzBOVE5tMWthSGh1VUd0RGNUZDRLMlozVFc1eE5FdDRURXhMYVVGbWJFNUtXVXhSWlVVJlRvdGFsUHJpY2U9ODU2Ni40MiZUb3RhbFRheD05MTcuODMmVG90YWxGZWU9MC4wMCZUb3RhbFN1cmNoYXJnZT0wJm1jdXI9UEhQIn0%3D&amp;utid=a1f63f77-b828-7ce8-f3f9-0750df090481&amp;tm_stars=3&amp;client_id=skyscanner_app&amp;price_policy=2&amp;pre_redirect_id=0fbb58ee-d6db-8960-346c-656deec05e3f&amp;tm_city_code=ENIP&amp;max_price=11064&amp;guests=1&amp;request_id=0fbb58ee-d6db-8960-346c-656deec05e3f&amp;tm_country_code=PH</t>
  </si>
  <si>
    <t>10.48722, 119.0767085</t>
  </si>
  <si>
    <t>Located in El Nido, Las Cabanas Beach Resort is on the beach, within a 5-minute walk of Las CabaÃƒÂ±as Beach and Pangulasian Island Beach. This beach hotel is 3.6 mi (5.8 km) from El Nido Main Beach and 15.5 mi (25 km) from Nacpan Beach.
Take advantage of recreation opportunities such as an outdoor pool or take in the view from a terrace and a garden. Additional amenities at this hotel include complimentary wireless internet access, babysitting (surcharge), and tour/ticket assistance.
Satisfy your appetite for lunch or dinner at the hotel's restaurant, or stay in and take advantage of the room service (during limited hours). Wrap up your day with a drink at the bar/lounge, the beach bar, or the poolside bar.
Featured amenities include luggage storage and laundry facilities. A roundtrip airport shuttle is available for a surcharge.
Make yourself at home in one of the 6 air-conditioned rooms featuring Smart televisions. Your memory foam bed comes with premium bedding. Complimentary wireless internet access keeps you connected, and satellite programming is available for your entertainment. Private bathrooms with showers feature bidets and slippers.</t>
  </si>
  <si>
    <t>Coconut Garden Island Resort</t>
  </si>
  <si>
    <t>www.skyscanner.com.ph/hotel_deeplink/4.0/PH/en-US/PHP/h_ct/213620803/2026-03-02/2026-03-03/hotel/hotel/hotels?legacy_provider_id=31&amp;rooms=1&amp;closed_user_group=general&amp;hb_data=8IT975zEuNEVAT587CWNNFX9lvn7qqRBFMa667MPnikRIQu3FCaFbsAv_UT6b9mU0HDZ32XTv9zbgzWrccORQioEkN-hc6A7oC3xpzNpivS0yAsCvJDiMlis7WnjrXNlMX4gCA9h4-s-z9Jom5eup_xo8gkiih3OzrgjolHDIdegDIXZbsREktezYO1rVw2hR3s2pksdaTQzdXu1hu9GkZIxVjqZVuqjPTasCN5sjG2V1DSHj0K7Dm7wnvJTpfcT6d1QdFvJBL74YJPR0sUZ9JA57RQ4A9bNh6hLBPBpfoSXu6aIeL-A2vF-eTjmjBTCbGKou5BBJlA9hz4hxCGDVLCkrPINzci9iw6dE3pdfVEq3qBpiL4ivs0QkOM-kSN6Y4pGU9w9oY5Xe8Q99ump99Ih3Dy7wfXFhJbQz7fK9A%3D%3D&amp;q_datetime_utc=2026-03-01T23%3A22%3A45&amp;ticket_price=20293&amp;quote_id=-579174093008688665&amp;utid_state=1&amp;channel=iphone&amp;price_without_closed_user_group=23193&amp;tm_place_name=El+Nido&amp;deeplink_data=eyJmaWVsZHMiOnsic2lnbmF0dXJlIjoiMmNmNTVkOTU4ZTNhNzZmMjcwN2IxNGM0NjYwNWNhM2MifSwidXJsIjoiaHR0cHM6Ly9waC50cmlwLmNvbS9ob3RlbHMvcmVkaXJlY3Q%2FaG90ZWxpZD0xMDg5Njg0ODMmY2l0eT00MDI3JkFsbGlhbmNlaWQ9MTI2MDcmc2lkPTg4ODgzMiZjaGVja2luPTIwMjYtMDMtMDImY2hlY2tvdXQ9MjAyNi0wMy0wMyZzaG9wcGluZ2lkPWRjZGU3MDgyMjhmNzRmOTA4ZDIyNTBlZDZhZmI4NDVhJmFkdWx0PTEmY2hpbGRyZW49MCZhZ2VzPSZsYW5ndWFnZT1lbnBoJmxvY2FsZT1lbl9QSCZyb29taWQ9MTczODkzNTM2OSZzd2lkPTAmcGF5PVBQJmZndD0xJmlzX3NwPVEyJmNybj0xJmN1cnI9UEhQJndrcD0xJnN0YW5kPUg0c0lBQUFBQUFBQV93QU9BZkgtQ213S0FoZ0JFZ1FJQVJBQUdtQUl5WmlZdlFZWUFEQUFPUHNSbUFHajlQb3pxQUVBdUFFQ3dBRUMwUUVBQUFBQUFKWFBRT0VCWm1abVpsYlIwMERvQWRqRGc5TUJpQUlnaVFRQUFBQUFBQUFBQUtBRUJxb0VEQWphRHhHNEhvWHJVYWFtUUtFRk16TXpNNVA4d0VBYUlHUmpaR1UzTURneU1qaG1OelJtT1RBNFpESXlOVEJsWkRaaFptSTRORFZoSUFRb29fNlN6UVpJQVZJR05HUmlOelExV2h3S0ExQklVQkVRV0RtMHlIYS1QeG9EVUVoUUlSQllPYlRJZHI0X1lnVmxibDlRU0dpNUZIQUJlQUNLQVFkSUFYZ0F5QUVCcWdFSENnTXdNaklRQXZJQkltUmpaR1UzTURneU1qaG1OelJtT1RBNFpESXlOVEJsWkRaaFptSTRORFZoWHpDU0FnRTBtZ0lBQUFBQV9fOEJBQURfX3pFUEdDNE9BUUFBIn0%3D&amp;utid=8aab366b-d90d-f7af-e56e-e35ecbcbc6cc&amp;tm_stars=4&amp;client_id=skyscanner_app&amp;redirect_delay=1000&amp;price_policy=2&amp;pre_redirect_id=a1d5afa9-4fa5-174e-4f65-5b08a6384561&amp;tm_city_code=ENIP&amp;max_price=26054&amp;guests=1&amp;request_id=a1d5afa9-4fa5-174e-4f65-5b08a6384561&amp;tm_country_code=PH</t>
  </si>
  <si>
    <t>11.1774246, 119.3905506</t>
  </si>
  <si>
    <t>Rizal Street, Poblacion, El Nido, Palawan, Mimaropa, 5313, Philippines</t>
  </si>
  <si>
    <t>parking, wifi, elevator, air_conditioning, non-smoking, internet_access, 24-hour_front_desk_service, smoking_areas, spa, multilingual_staff, room_service, atm, restaurant, bar, safe_deposit_box, television, shower, shuttle_service, luggage_storage, airport_shuttle, concierge, complimentary_bottled_water, wake-up_call</t>
  </si>
  <si>
    <t>H Hotel El Nido - Vegan Friendly Hotel Managed by H Hospitality Group</t>
  </si>
  <si>
    <t>www.skyscanner.com.ph/hotel_deeplink/4.0/PH/en-US/PHP/h_xp/216940874/2026-03-02/2026-03-03/hotel/hotel/hotels?legacy_provider_id=1&amp;rooms=1&amp;closed_user_group=mobile&amp;hb_data=BAw0BH7R3iz9oDlZfYmjmNz41kGIGOVlhG4TW-gjKykqu9Cu01XSMpkSPb6gAKRUIpLeBJ8fgGK1qNj0TRw5zSt19vZZtoTo_CrscEhM3ZLfe3_lV9QIqZxIbbJHK9xmYz-foo4XrkTBYA1nyTr00pWow7fwzsyFRN2fDUKoMRFhjvlx6TSiYQh8ncrx9h70NQki28DCPTxOdYkgTbUXslB83WF7pfO5xbBIRz7wzGMO3qP0DXd9nZc8PzUL73GK6jdIiXIB16phRqRwdKC0WxbKCOQ%3D&amp;q_datetime_utc=2026-03-01T23%3A22%3A44&amp;ticket_price=12904&amp;quote_id=3645797547830271151&amp;utid_state=1&amp;channel=iphone&amp;price_without_closed_user_group=16110&amp;tm_place_name=Canigaran&amp;deeplink_data=eyJmaWVsZHMiOnsic2lnbmF0dXJlIjoiYzExMGVmZTVlMjdlYzkyYTg5YTI5MzYxOTU5NTAzZTMifSwidXJsIjoiaHR0cHM6Ly93d3cuZXhwZWRpYS5jb20ucGgvSG90ZWwtU2VhcmNoP3RwaWQ9NjgmbXBlPTE3NzI0MDQyMjUmZW5kRGF0ZT0yMDI2LTAzLTAzJmFkdWx0cz0xJmxvY2FsZT1lbl9VUyZjaGlkPTgwZjBiMTYyLWIxMDYtNGFlMy1iODA2LTVjMTRhNzY5MmJlYSZlYXBpZD00NjIzMCZtY3RjPTMmc3RhcnREYXRlPTIwMjYtMDMtMDImbXBkPUdCUCZtcG49MzIzNjQxMzIzJmN1cnJlbmN5PUdCUCZyYXRlcGxhbmlkPTM5MjQyOTk4OSZtcG09MjQmbXBwPTEmbXBvPUVDJnNlbGVjdGVkPTk5NjM2MzcxJm1wYj0yOS45MiZtcHE9MTQ5LjU5Jm1wYT0xMzUuOTkifQ%3D%3D&amp;utid=98e2f615-06b8-a4f9-1b3e-35dde52da798&amp;tm_stars=0&amp;client_id=skyscanner_app&amp;redirect_delay=1000&amp;price_policy=2&amp;pre_redirect_id=ed948beb-f5f6-afc3-7635-75ffb4fda996&amp;tm_city_code&amp;max_price=13291&amp;guests=1&amp;request_id=ed948beb-f5f6-afc3-7635-75ffb4fda996&amp;tm_country_code=PH</t>
  </si>
  <si>
    <t>9.759289, 118.7709205</t>
  </si>
  <si>
    <t>Located in El Nido, a few steps from El Nido Beach, H Hotel El Nido - Vegan Friendly Hotel Managed by H Hospitality Group has accommodations with a terrace, free private parking, a restaurant and a bar.</t>
  </si>
  <si>
    <t>The Funny Lion - Puerto Princesa</t>
  </si>
  <si>
    <t>www.skyscanner.com.ph/hotel_deeplink/4.0/PH/en-US/PHP/h_ad/213619757/2026-03-02/2026-03-03/hotel/hotel/hotels?legacy_provider_id=22&amp;rooms=1&amp;hb_data=JIvJHPUu1J7gDiDpJU_-DimsvhcXexAVWi_tf5qOZ0PCKzW_POeePkUccRf2Uv6qc2rCPhtJjRdTR1BvW-PWNTsfH3JlkwmMMoVEw9U_BUMxqx9cANQ-TNZ3hGDBj9iez-MUdHKVvFL9TaBlbBEvdcsRhyKVTM32aasyZdgGQAh9aR7hd6HNlamG3c9DXV7t326ZQvTSPZJBSc_lCAIpE1_zkMny3KchcN232OLsv0W7RlqrjX9kE_o2maGo5pg21_vBdkslvJrZO26qxUdx4DDeEQ7NUnJcGCaAuGc4rYR_0eO3NkN3veUdRNJyORr472LALQuhOqfUvUu8wNBrLEpgqepb-LcmsBpD3JVg05fmrXl0gLBF5GbwLLS5LhGiigGhS25gc3T8w_A-WqcpGLJdecHOwailvWMCOGOZ4FQQ&amp;q_datetime_utc=2026-03-01T23%3A22%3A45&amp;ticket_price=16388&amp;quote_id=3373992441939953788&amp;utid_state=1&amp;channel=iphone&amp;tm_place_name=El+Nido&amp;deeplink_data=eyJmaWVsZHMiOnsic2lnbmF0dXJlIjoiYzhkNzNmN2VlM2NmMGZmMTcxM2U2ODBkYmRhZjRlMjgifSwidXJsIjoiaHR0cHM6Ly93d3cuYWdvZGEuY29tL3BhcnRuZXJzL3BhcnRuZXJzZWFyY2guYXNweD9jaWQ9MTg0NjM4MyZoaWQ9MzU3MDMyMjQmY3VycmVuY3k9UEhQJmNoZWNraW49MjAyNi0wMy0wMiZjaGVja291dD0yMDI2LTAzLTAzJk51bWJlcm9mQWR1bHRzPTEmTnVtYmVyb2ZDaGlsZHJlbj0wJlJvb21zPTEmbWNpZD0yODg4OCZtYXN0ZXJSb29tSWQ9OTc2NTk0NzgxJm1wdD1UM05SU0ZsVlF6aDBlV3BJYTFCb2RqRmhjU3R3V0dadFVtMUxXRzFvYkRFemFHMTJiM1JTTjNScWJVY3pUMUJuZVVOSVIxQk5jV2w2VTJoSVVVUTBPVUZKU2pkNmRtY3pTeXRwWWxVME9VZyZUb3RhbFByaWNlPTE2Mzg4LjQzJlRvdGFsVGF4PTE1MzcuMDYmVG90YWxGZWU9MTQxOC4yMyZUb3RhbFN1cmNoYXJnZT0wJm1jdXI9UEhQIn0%3D&amp;utid=2d1bf841-ac23-423f-ebf4-ad9399ab7759&amp;tm_stars=0&amp;client_id=skyscanner_app&amp;redirect_delay=1000&amp;price_policy=2&amp;pre_redirect_id=25820802-2fca-e2a9-731b-0e312b0e66b1&amp;tm_city_code=ENIP&amp;max_price=16388&amp;guests=1&amp;request_id=25820802-2fca-e2a9-731b-0e312b0e66b1&amp;tm_country_code=PH</t>
  </si>
  <si>
    <t>11.1829821, 119.3932366</t>
  </si>
  <si>
    <t>Balinsasayaw Road, Poblacion, El Nido, Palawan, Mimaropa, 5313, Philippines</t>
  </si>
  <si>
    <t>The Funny Lion - El Nido</t>
  </si>
  <si>
    <t>https://www.google.com/maps/place/Nacpan+Beach+Resort+%28H+Hotel+Group%29/data=!4m11!3m10!1s0x33b707f09780e825:0x9cfcc247731a1402!5m3!1s2026-03-01!4m1!1i2!8m2!3d11.3126055!4d119.4221361!16s%2Fg%2F11s7pv87m_!19sChIJJeiAl_AHtzMRAhQac0fC_Jw?authuser=0&amp;hl=en&amp;rclk=1</t>
  </si>
  <si>
    <t>11.3126055, 119.4221361</t>
  </si>
  <si>
    <t>El Nido - New Ibajay Road, Purok B, Barotuan, El Nido, Palawan, Mimaropa, Philippines</t>
  </si>
  <si>
    <t>Nacpan Beach Resort H Hotel Group</t>
  </si>
  <si>
    <t>www.skyscanner.com.ph/hotel_deeplink/4.0/PH/en-US/PHP/h_kl/128808703/2026-03-02/2026-03-03/hotel/hotel/hotels?legacy_provider_id=927243&amp;rooms=1&amp;closed_user_group=mobile&amp;hb_data=b-JDe8Yf46toyEvNyxGWm_mkwGihMJPZtVN9telJ7GhY4qBhO7OdG_-RoPt0iXrkSE-PAd_-D0WTjSvzmQVZW7VMGXsb-FsYWeasLPLf2ZGPREjkoLK_HQ43yNBTVJa0UyeklVG7PzsAx_jm9sm8OxYiXBXSU1olXu4gmGTtotpJuBxD8myveukJJME4iAV_82ob24QA0RKiTt81fSXmm28Ri1qNr-zUCCcomobv9VYDB9slQaElw1HpCg8IHeAwZ7crnHs_eMNp6MP6S_IbMnIHbsk6SII8-yXy2SHpbOWjgrO2j7dkdvFSpgpFvzSJRvHmqNlPdxiW2QS63yriDbJAVaO8yIQbLDO77HFCDJsEUZskBHET3uBqilrF7kcRDv6ZHwGy-lQFHKtfQ5UG1ad3G4tCE8H6kClrkuKpxA%3D%3D&amp;q_datetime_utc=2026-03-01T23%3A23%3A57&amp;ticket_price=4393&amp;quote_id=3097458848766746177&amp;utid_state=1&amp;channel=iphone&amp;price_without_closed_user_group=5902&amp;tm_place_name=San+Miguel&amp;deeplink_data=eyJmaWVsZHMiOnsic2lnbmF0dXJlIjoiNjgwMGQxNGE2MDk1YjY0NzM0Yjk2ZmZjNWU0YTAzNjMifSwidXJsIjoiaHR0cHM6Ly9hcGkua2xrdGVjaC5jb20vdjEvaG90ZWxtc2UvZGVlcGxpbmsvZW4tVVMvaG90ZWxzL2RldGFpbC8yODQxMDYvP19jdXJyZW5jeT1QSFAmYWR1bHRfbnVtPTEmYWlkPTI3ODIwJmFycml2YWxfZmVlcz0wJmNoZWNrX2luPTIwMjYtMDMtMDImY2hlY2tfb3V0PTIwMjYtMDMtMDMmY2hpbGRfbnVtPTAmY2xpY2tfY3VycmVuY3k9UEhQJmNsaWNrX3ByaWNlX3RvdGFsPTQzOTIuODAwJmtsY19sMT1NU0Uma2xjX2wyPVNreXNjYW5uZXImbGFuZ3VhZ2U9ZW4tVVMmbXNlX3RyYWNlX2lkPTI0OTQzYzImcHJpY2VfdG90YWw9UEhQLTQzOTIuODAwJnByaWNlX3R5cGU9SW5ib3VuZC1kZXNrdG9wJnJhdGVfa2V5PTIwMzAzNTU0OCZyb29tX251bT0xJnV0bV9jYW1wYWlnbj0yNzgyMCZ1dG1fY29udGVudD1QSFAmdXRtX21lZGl1bT1TS1lTQ0FOTkVSJnV0bV9zb3VyY2U9TVNFJnV0bV90ZXJtPTI4NDEwNiZkZXZpY2U9MiZwYXJ0bmVyX21lbWJlcj0wIn0%3D&amp;utid=9302edf4-edcf-cd1a-d492-21fb6e38be7d&amp;tm_stars=4&amp;client_id=skyscanner_app&amp;redirect_delay=1000&amp;price_policy=2&amp;pre_redirect_id=400f3517-d8eb-50bb-fcc9-b0c921208ae3&amp;tm_city_code&amp;max_price=5853&amp;guests=1&amp;request_id=400f3517-d8eb-50bb-fcc9-b0c921208ae3&amp;tm_country_code=PH</t>
  </si>
  <si>
    <t>9.7650017, 118.7557775</t>
  </si>
  <si>
    <t>BM Road, San Pedro, Tiniguiban, Puerto Princesa, Mimaropa, 5300, Philippines</t>
  </si>
  <si>
    <t>Aziza Paradise Hotel</t>
  </si>
  <si>
    <t>www.skyscanner.com.ph/hotel_deeplink/4.0/PH/en-US/PHP/h_bc/114292600/2026-03-02/2026-03-03/hotel/hotel/hotels?legacy_provider_id=13&amp;rooms=1&amp;closed_user_group=general&amp;hb_data=eofM5jxTxu79CJlr4ZSCdsNFf9OE7AY5hIX7DrDCKIFosuqvobWcT_v4nxq1mkPwAYZk3raKydMLi1RiBFDO_6pX6Mu2Ei7_WFhLHGz41FieXSkSOJOCfMIiJGhEC4vKtm2ecQmVBOWybPyNjtYEWJrX78e15Un1oBC9BooQ80zHQFIGYTrBv3NAq-sOalf2V-g-4eEy1xtzUIB2iXuLjxMzVMmyPhLq4NhSVkAPp2MiEha4G_h8S4-2Dens9oAIBO6HQHqqxnqA6LZMm2_vzQNUxClA25FlVQid3u19rKc_FkWRtAhiVXDEkFmRQpJ371rYxN0UQzrJFzlG1MKxH47LpoIS_lmgeklkiJ8YIZI5s77nzdlPBJeo50hFGYTw5kJyNSva0Ezs_Klk4_nRtL6dWJ09sR5l8iNeFwX2NrAJGyhJic4%3D&amp;q_datetime_utc=2026-03-01T23%3A22%3A55&amp;ticket_price=1243&amp;quote_id=-3777134435657189600&amp;utid_state=1&amp;channel=iphone&amp;price_without_closed_user_group=3942&amp;tm_place_name=Puerto+Princesa&amp;deeplink_data=eyJmaWVsZHMiOnsic2lnbmF0dXJlIjoiNTE0ZWJkMmVmNWRhNmFlNGYzMTljODliMGM0MDdiOWUiLCJibG9ja19pZCI6InYxX0NnRXRFTXdDR2lnS0hUSXdNall0TURNdE1ESlVNREE2TURBNk1EQXVNREF3S3pBM09qQXdFQUVZM3dFb0FUZ0JJZ0lJQVE9PV9DaUFJN3ZqOEFoQUNJR3dvb1BlUUVEQUNTZ3N3UkRFd01GQmZNVEF3VUZDWUJSSUNDQUVhQkNnQ01BRWlCQWdDR0FJPSJ9fQ%3D%3D&amp;utid=6ebc5181-1248-a897-63ff-10a710a2f859&amp;tm_stars=3&amp;client_id=skyscanner_app&amp;redirect_delay=1000&amp;price_policy=2&amp;pre_redirect_id=26ba8a6c-f016-f278-38a7-94a71c37617c&amp;tm_city_code=PPSP&amp;max_price=2178&amp;guests=1&amp;request_id=26ba8a6c-f016-f278-38a7-94a71c37617c&amp;tm_country_code=PH</t>
  </si>
  <si>
    <t>9.7378682, 118.7514694</t>
  </si>
  <si>
    <t>Blue Lagoon, Rizal Avenue, Maningning, Maunlad, San Miguel, Puerto Princesa, Mimaropa, 5300, Philippines</t>
  </si>
  <si>
    <t>Blue Lagoon Inn &amp; Suites</t>
  </si>
  <si>
    <t>www.skyscanner.com.ph/hotel_deeplink/4.0/PH/en-US/PHP/h_bc/222195754/2026-03-02/2026-03-03/hotel/hotel/hotels?legacy_provider_id=13&amp;rooms=1&amp;closed_user_group=general&amp;hb_data=1siu-nB2IYqVXRaHHkth1dI48MhlNzzgkAff6pvca1cYPdQ5g_wZq0DU0-eYheoQo23MwnJPlM74XYFAMzPYzbfh3lpo8RHKzXwUbiqSJpw08oCrzEqfcVjjtomQbQeqlurTvTMkZT7BpMkbadYCgiIDm_qgXM1xPamR_r7eJUMLXvK8Tlo5ZJb4Ou4Fae0fFS4pe9fXZkwPTntLOUukLsaIMeLONCBZa7dnkm-dNQNtD3VRe7UMhRnksF0jXE6D2t4x82R-xx8gcm1KRzRT5S6cg4A_Ettv47FFssl1Zruj6iWeBaCBYrqGsQZDO0O1X0_8HsqpZlqRunWjrHUq3WkolLz2qpc4NRufN4el58m0gM5Bvn33EMiTsZfxExns1YSjKwKucXoln_jzQFSavVc5q11zrYZjWy9ZeWxpZumuqrUiymA%3D&amp;q_datetime_utc=2026-03-01T23%3A22%3A57&amp;ticket_price=3466&amp;quote_id=7749785513326651599&amp;utid_state=1&amp;channel=iphone&amp;price_without_closed_user_group=3685&amp;tm_place_name=San+Miguel&amp;deeplink_data=eyJmaWVsZHMiOnsic2lnbmF0dXJlIjoiYWYwY2YxMGQ0NmFkYTliMjUwYWZmNzZlOGM0ZDE3ZDQiLCJibG9ja19pZCI6InYxX0NnRXRFTXdDR2lnS0hUSXdNall0TURNdE1ESlVNREE2TURBNk1EQXVNREF3S3pBM09qQXdFQUVZM3dFb0FUZ0JJZ0lJQVE9PV9DaWtJc3ZuOEFoQUNHTVNzczhnQklPSURLTHFiaFJJd0Frb05NelkxUkRFd01GQmZNVEF3VUZDWUJSSUdDQUVpQW13RUdnUW9BakFCSWdRSUFoZ0MifX0%3D&amp;utid=e75d525c-a0b7-f859-e848-2944765a7e31&amp;tm_stars=3&amp;client_id=skyscanner_app&amp;redirect_delay=1000&amp;price_policy=2&amp;pre_redirect_id=2ccb647d-2a79-a600-f7f8-8f214f0e94c3&amp;tm_city_code&amp;max_price=11229&amp;guests=1&amp;request_id=2ccb647d-2a79-a600-f7f8-8f214f0e94c3&amp;tm_country_code=PH</t>
  </si>
  <si>
    <t>9.7620762, 118.747445</t>
  </si>
  <si>
    <t>Puerto Princesa South Road, Bagong Lipunan, San Miguel, Tiniguiban, Puerto Princesa, Mimaropa, 5300, Philippines</t>
  </si>
  <si>
    <t>Hotel Centro Puerto Princesa, Palawan</t>
  </si>
  <si>
    <t>www.skyscanner.com.ph/hotel_deeplink/4.0/PH/en-US/PHP/h_ct/212354676/2026-03-02/2026-03-03/hotel/hotel/hotels?legacy_provider_id=31&amp;rooms=1&amp;closed_user_group=general&amp;hb_data=L17EnNEbzuOXkz5c2QqpVmJiY9sNfv-CftruUKPWPg4fog9XxiUiW0SnabILwYRPFPq7YobLQmfkhEQBbjMAq_LmdjjNXWGvZjhziESmI-jfIPG8XahjNqgs7QUbrb3TlKgA02evG_MV_tC9-yDk4vbglotfYAYjYRHXr_DnCRlmQ7xp7LTFTP4or6yOqvh1JmmZ6RCBKFkeOEI8n-ZJJfLA8Cm6yfG0RDKAiC-yXtJMmXcxjkmagw9ssSywHrxUeIm73936Dc-67tNjUe-KEafnxMhrvQu8T4awdBRdVuKscenhtvl1ZJCaK9UBc56atrmK_YNXGQMcaSN6JH9DcLPxs9yQSVP0sm9VXr74xe425ylPorGFHKZKosDzuINtZFvozDAUS-JWUd4RG-BzbdtbVsJzjoqQ1rb7A2vCAA%3D%3D&amp;q_datetime_utc=2026-03-01T23%3A22%3A56&amp;ticket_price=11004&amp;quote_id=3881387296265617711&amp;utid_state=1&amp;channel=iphone&amp;price_without_closed_user_group=15831&amp;tm_place_name=El+Nido&amp;deeplink_data=eyJmaWVsZHMiOnsic2lnbmF0dXJlIjoiZmNmMWZjY2RhOTA4NjlmMTE2ZTUzYzljN2M5Y2Q4NmIifSwidXJsIjoiaHR0cHM6Ly9waC50cmlwLmNvbS9ob3RlbHMvcmVkaXJlY3Q%2FaG90ZWxpZD04NDk1NjUxOCZjaXR5PTQwMjcmQWxsaWFuY2VpZD0xMjYwNyZzaWQ9ODg4ODMyJmNoZWNraW49MjAyNi0wMy0wMiZjaGVja291dD0yMDI2LTAzLTAzJnNob3BwaW5naWQ9YTZjMzdmZmJjZWI2NGJhZWFiMGM1YjUzMDg2NmYwNWImYWR1bHQ9MSZjaGlsZHJlbj0wJmFnZXM9Jmxhbmd1YWdlPWVucGgmbG9jYWxlPWVuX1BIJnJvb21pZD0xNzU2NjIwNzgzJnN3aWQ9MCZwYXk9UFAmZmd0PTEmY3JuPTEmY3Vycj1QSFAmd2twPTEmc3RhbmQ9SDRzSUFBQUFBQUFBX3dEOEFBUF9DbUVLQWhnQkVnUUlBUkFBR2xVSTc4X1B4UVlTQVRRWUFEREJFampIZFpnQjVxckJLS2dCQUxnQkJNQUJCTkVCY1QwSzEyTkt3a0RoQVVqaGVoVE9mY1ZBNkFHeHRhSFdBWWdDSUlrRUFBQUFBQUFBQUFDZ0JBQ2hCU2xjajhMMWNJQkFHaUJoTm1Nek4yWm1ZbU5sWWpZMFltRmxZV0l3WXpWaU5UTXdPRFkyWmpBMVlpQUVLTU9VazgwR1NBRlNCalZrT0RNek5Wb2NDZ05KUkZJUjg3ODVmQUxET2o4YUExQklVQ0VRV0RtMHlIYS1QMklGWlc1ZlVFaG91UlJ3QVhnQWlnRUhTQUY0QU1nQkFhb0JBUElCSW1FMll6TTNabVppWTJWaU5qUmlZV1ZoWWpCak5XSTFNekE0TmpabU1EVmlYekNTQWdFMG1nSUFBQUFBX184QkFBRF9fOFBrUVF6OEFBQUEifQ%3D%3D&amp;utid=9f660c5d-d33d-8e3c-d443-f944ea2349f2&amp;tm_stars=3&amp;client_id=skyscanner_app&amp;redirect_delay=1000&amp;price_policy=2&amp;pre_redirect_id=0e508ecb-6c84-2e82-0968-c1d5d94e672a&amp;tm_city_code=ENIP&amp;max_price=14585&amp;guests=1&amp;request_id=0e508ecb-6c84-2e82-0968-c1d5d94e672a&amp;tm_country_code=PH</t>
  </si>
  <si>
    <t>11.1556814, 119.3983672</t>
  </si>
  <si>
    <t>sea side resto, Corong-corong, Bulbulungan, El Nido, Palawan, Mimaropa, 5313, Philippines</t>
  </si>
  <si>
    <t>Lime Resort El Nido</t>
  </si>
  <si>
    <t>www.skyscanner.com.ph/hotel_deeplink/4.0/PH/en-US/PHP/h_h1/212354676/2026-03-05/2026-03-06/hotel/hotel/hotels?legacy_provider_id=927111&amp;rooms=1&amp;closed_user_group=mobile&amp;hb_data=WGbh0WTXq3KjHyk8k0FNZT2uJfbFrlUADOtoNbu-b5aTtJXZ11yoxOWGbZfRJRQYdsKvxDzZ_e8l7lEDc8ZB-hbAQxxYKcrMjP2obh4OjBS3IB3_9vTdAqqo1riN6AZJPk88zlTCRZDAHyaKaHOHs_qwEc0RnJWHoHOoPeV_PEFvhhDYOf0zlssgJUawdwgYWc7AaF02ywYSZfULcG1-9aC72T4JB2elyDEJuOmr_UZp_ReiN_-Zly-zrm-LUBgia-L1eTuMomapIF2Bc_aBrzPITdw%3D&amp;q_datetime_utc=2026-03-05T12%3A21%3A43&amp;ticket_price=7459&amp;quote_id=-8206659393141180267&amp;utid_state=1&amp;channel=iphone&amp;price_without_closed_user_group=8775&amp;tm_place_name=El+Nido&amp;deeplink_data=eyJmaWVsZHMiOnsic2lnbmF0dXJlIjoiOTQ1Y2ViOTA3YzI4NGI1MGYzMmFkOTFiOGFmMDY4OTUifSwidXJsIjoiaHR0cHM6Ly9waC5ob3RlbHMuY29tL0hvdGVsLVNlYXJjaD90cGlkPTMyMTQmbXBlPTE3NzI3MTI4OTUmZW5kRGF0ZT0yMDI2LTAzLTA2JmFkdWx0cz0xJmxvY2FsZT1lbl9QSCZjaGlkPWI4ZjkzOGM5LThiMjQtNDZmZC1hMmIyLWY1YTAzMWE0OTJkYiZlYXBpZD00NCZtY3RjPTMmc3RhcnREYXRlPTIwMjYtMDMtMDUmbXBkPVBIUCZtcG49MzIwODEwODk1JmN1cnJlbmN5PVBIUCZyYXRlcGxhbmlkPTM4NzI3NDY3MSZtcG09MjQmbXBwPTEmbXBvPUVDJnNlbGVjdGVkPTgzNzIwMjUyJm1wYj03OTkuMTUmbXBxPTY2NTkuNjAmbXBhPTY2NTkuNjAifQ%3D%3D&amp;utid=dd8140eb-d6f8-ea4e-0f78-0897d9782b3b&amp;tm_stars=3&amp;client_id=skyscanner_app&amp;price_policy=2&amp;pre_redirect_id=f90c38b1-2322-7543-9e6c-8d31c231a0f3&amp;tm_city_code=ENIP&amp;max_price=34325&amp;guests=1&amp;request_id=f90c38b1-2322-7543-9e6c-8d31c231a0f3&amp;tm_country_code=PH</t>
  </si>
  <si>
    <t>11.9441617, 120.0288903</t>
  </si>
  <si>
    <t>Culion</t>
  </si>
  <si>
    <t>Lime Resort El Nido features an outdoor swimming pool, fitness center, a terrace and restaurant in El Nido. Providing a bar, the property is located within a few steps of Corong Corong Beach.</t>
  </si>
  <si>
    <t>Sunlight Ecotourism Island Resort</t>
  </si>
  <si>
    <t>www.skyscanner.com.ph/hotel_deeplink/4.0/PH/en-US/PHP/h_h1/179086701/2026-03-05/2026-03-06/hotel/hotel/hotels?legacy_provider_id=927111&amp;rooms=1&amp;closed_user_group=mobile&amp;hb_data=v9Fc5JQ6yhdC-RyE97cO3use9QsxcI_k2VlivypVhKljyRJeuT-YcgsJl65tKq-tvrZbKGaM5egpkRF9g5bPItllU0iDE4aTjxO3F4pEzueT6MKh_vzk0jl0IHDiwX-_ukyAxFIIC-KniDawSY8h-kjRkJsJ3HSWm5Qf1vZkFMyGQA6LXE0zm9tvTYovFekKsaquA55QmCuiZ2LBba0QR7cW99QvcvxmIS8n37ClCr4yrkBiybvyQzhiRvZm0U_L5jtdIwFxRtW133SQg5PZ-5MnCVk%3D&amp;q_datetime_utc=2026-03-05T14%3A20%3A02&amp;ticket_price=22055&amp;quote_id=-2947690329400608771&amp;utid_state=1&amp;channel=iphone&amp;price_without_closed_user_group=24061&amp;tm_place_name=Culion&amp;deeplink_data=eyJmaWVsZHMiOnsic2lnbmF0dXJlIjoiMDQ3ZmNlZWM4ZWRmZTBmYmQ5MTU4Mjk2OWYwZDQ3N2YifSwidXJsIjoiaHR0cHM6Ly9waC5ob3RlbHMuY29tL0hvdGVsLVNlYXJjaD9tcGQ9UEhQJnRwaWQ9MzIxNCZtcGM9NDAwMC4wMCZtcGU9MTc3MjcxNzI5MCZlbmREYXRlPTIwMjYtMDMtMDYmYWR1bHRzPTEmbXBuPTIyMTczNjg5NSZtcG09MjQmbXBwPTEmbG9jYWxlPWVuX1BIJm1wbz1FQyZjaGlkPTQ0ZGU5MjYzLTY4MDgtNDY1NS05Y2I3LTA0ODYzMzNiMmI1MyZtcHE9MTk2OTEuODgmZWFwaWQ9NDQmbWN0Yz0zJmN1cnJlbmN5PVBIUCZyYXRlcGxhbmlkPTI5ODE1OTY2MCZzZWxlY3RlZD0zMjU2NTUzNiZzdGFydERhdGU9MjAyNi0wMy0wNSZtcGI9MTkzNC40NSZtcGE9MTYxMjAuNDUifQ%3D%3D&amp;utid=1548c688-2716-3ba5-6b8a-91b4e30b703e&amp;tm_stars=4&amp;client_id=skyscanner_app&amp;price_policy=2&amp;pre_redirect_id=88485d43-43a2-f6b1-57fa-96d9b38c2dd2&amp;tm_city_code=CUJP&amp;max_price=33429&amp;guests=1&amp;request_id=88485d43-43a2-f6b1-57fa-96d9b38c2dd2&amp;tm_country_code=PH</t>
  </si>
  <si>
    <t>11.2613187, 119.3530117</t>
  </si>
  <si>
    <t>Sunlight Eco Tourism Island Resort, Nature trail, Coron, Palawan, Mimaropa, Philippines</t>
  </si>
  <si>
    <t>Villa Room</t>
  </si>
  <si>
    <t>With a stay at Sunlight Eco Tourism Island Resort in Naglayan Island, you'll be on the beach and close to Irako Shipwreck and Lusong Coral Garden. This beach hotel is within the region of Bintuan Mangrove Park and Okikawa Maru Shipwreck.
Take advantage of recreational opportunities offered, including an outdoor pool, a fitness center, and karaoke. Additional features at this hotel include complimentary wireless internet access, concierge services, and gift shops/newsstands.
Grab a bite to eat at one of the hotel's 2 restaurants, or stay in and take advantage of the room service (during limited hours). Snacks are also available at the coffee shop/cafe. Quench your thirst with your favorite drink at the bar/lounge. A complimentary buffet breakfast is served daily from 6:00 AM to 10:00 AM.
Featured amenities include a business center, a 24-hour front desk, and luggage storage. A roundtrip airport shuttle is provided for a surcharge during limited hours.
Make yourself at home in one of the 99 air-conditioned rooms featuring minibars and LED televisions. Rooms have private balconies. Cable television is provided for your entertainment. Bathrooms feature showers with rainfall showerheads and complimentary toiletries.</t>
  </si>
  <si>
    <t>Cauayan Boutique Private Island</t>
  </si>
  <si>
    <t>www.skyscanner.com.ph/hotel_deeplink/4.0/PH/en-US/PHP/h_kl/139434777/2026-03-02/2026-03-03/hotel/hotel/hotels?legacy_provider_id=927243&amp;rooms=1&amp;closed_user_group=apps&amp;hb_data=BP0daMpMFzoKkrOwKtG9z9dvekp52pifgESH_Z8saW2zE_5feNTIYKf9oXuJzcJnUxo07ZnRmV4xWO7uI0Rptlm4tExSzFLrFg_WOpXhv4gioaSpIrunah3ezA-k6GN2DvhpKlfqIX3CF9JfS--1YlJ7xqkFX3cI04Wkra8i_6btVhe1SkdZHp1mZQcrbo9ERlEx-u7C5y3hJdHMkrUlRpfV0w6d3gTZeBrbWMJMX7JDzClMyQDMItEL8b1rdzgokpKE2RTbR5zcKq11JF8Y8id5Szjesi1ysLrtTclqlGeKJn5licZmts-zTWPMEvcTATbF6KPpn3TN8cGlhSTM8TOOhX_lphBzyk5kUcDwgmKKtXTCrmO1NIgtdhZdIatm_qCj-gA7sYSF8IO-GojXx4tu7qRdi8ZHRsUlVml10g%3D%3D&amp;q_datetime_utc=2026-03-01T23%3A23%3A02&amp;ticket_price=25535&amp;quote_id=-2317915606079980979&amp;utid_state=1&amp;channel=iphone&amp;price_without_closed_user_group=36135&amp;tm_place_name=El+Nido&amp;deeplink_data=eyJmaWVsZHMiOnsic2lnbmF0dXJlIjoiODUyYjgyMTAzMjc5MmEwMmIyNGYyOTdhM2EzOTY3ZTgifSwidXJsIjoiaHR0cHM6Ly9hcGkua2xrdGVjaC5jb20vdjEvaG90ZWxtc2UvZGVlcGxpbmsvZW4tVVMvaG90ZWxzL2RldGFpbC80MzM1MDAvP19jdXJyZW5jeT1QSFAmYWR1bHRfbnVtPTEmYWlkPTI3ODIwJmFycml2YWxfZmVlcz0wJmNoZWNrX2luPTIwMjYtMDMtMDImY2hlY2tfb3V0PTIwMjYtMDMtMDMmY2hpbGRfbnVtPTAmY2xpY2tfY3VycmVuY3k9UEhQJmNsaWNrX3ByaWNlX3RvdGFsPTI1NTM0LjkwMCZrbGNfbDE9TVNFJmtsY19sMj1Ta3lzY2FubmVyJmxhbmd1YWdlPWVuLVVTJm1zZV90cmFjZV9pZD01ZmE1Y2MyJnByaWNlX3RvdGFsPVBIUC0yNTUzNC45MDAmcHJpY2VfdHlwZT1JbmJvdW5kLWRlc2t0b3AmcmF0ZV9rZXk9Mzk2ODkzMDgyJnJvb21fbnVtPTEmdXRtX2NhbXBhaWduPTI3ODIwJnV0bV9jb250ZW50PVBIUCZ1dG1fbWVkaXVtPVNLWVNDQU5ORVImdXRtX3NvdXJjZT1NU0UmdXRtX3Rlcm09NDMzNTAwJmRldmljZT0yJnBhcnRuZXJfbWVtYmVyPTAifQ%3D%3D&amp;utid=7b016428-a92c-58f7-d33c-f185248ea777&amp;tm_stars=4&amp;client_id=skyscanner_app&amp;redirect_delay=1000&amp;price_policy=2&amp;pre_redirect_id=8c709b9f-12d1-ccd5-2e2a-e66292c3a62d&amp;tm_city_code=ENIP&amp;max_price=76556&amp;guests=1&amp;request_id=8c709b9f-12d1-ccd5-2e2a-e66292c3a62d&amp;tm_country_code=PH</t>
  </si>
  <si>
    <t>11.1749444, 119.2891598</t>
  </si>
  <si>
    <t>El Nido, Palawan, Mimaropa, Philippines</t>
  </si>
  <si>
    <t>Matinloc Resort El Nido</t>
  </si>
  <si>
    <t>www.skyscanner.com.ph/hotel_deeplink/4.0/PH/en-US/PHP/h_ad/205633891/2026-03-02/2026-03-03/hotel/hotel/hotels?legacy_provider_id=22&amp;rooms=1&amp;closed_user_group=mobile&amp;hb_data=5RGARYLNNNny23BUi-sM4q3RZ_tKJhBBjjKe1ZlNiQn-iZTPId0lpNLNU82Wpmsl0orNu-TIt-nmF7W96WWZjTfw8CBuk4YQiEruNR1WuQ6D6q1s2T7soEExKtDxGxARhFmjaT5KzrEjyGu-qcQWUir5uKJlsZUib7-6njYlSX2rqRYE5S98nmtRkrdetlv5ucOETpXsqWpxy5JSgGTwBejDrs4ZcEeTCT6_tEGcW4KTCF15dppLeH5IO3A_35PI6-XDioXhayW3PdRO1qMUwuqc_tfyXK7eP5hNtKnRxsjPml2AGxp4OYMnSm82UwdNtvsfuOF-I8T7ubn0mENalaW9nLOLbfusF5HV5HztjD6c3QTLEEKQIKZycTG7dguBmgRhWz_CxHYCik9PZLJtfQjF4Iuxpp_8Xg10Kym8Z2Sh&amp;q_datetime_utc=2026-03-01T23%3A23%3A03&amp;ticket_price=38363&amp;quote_id=3316911245873478352&amp;utid_state=1&amp;channel=iphone&amp;price_without_closed_user_group=65471&amp;tm_place_name=El+Nido&amp;deeplink_data=eyJmaWVsZHMiOnsic2lnbmF0dXJlIjoiYTJiOWYxNDM2YmMxNzM5MGQ3YjhkNjFkMjEyMDBjZjAifSwidXJsIjoiaHR0cHM6Ly93d3cuYWdvZGEuY29tL3BhcnRuZXJzL3BhcnRuZXJzZWFyY2guYXNweD9jaWQ9MTg0NjM4MyZoaWQ9Mjc4MjY4NTUmY3VycmVuY3k9UEhQJmNoZWNraW49MjAyNi0wMy0wMiZjaGVja291dD0yMDI2LTAzLTAzJk51bWJlcm9mQWR1bHRzPTEmTnVtYmVyb2ZDaGlsZHJlbj0wJlJvb21zPTEmbWNpZD0yODA5OCZtYXN0ZXJSb29tSWQ9MTAwMDExMzg5NCZtcHQ9TVVSS2QyTlFhak0yUVhkelFYQkZUM1JLSzBGeVpXbE5NSGxvVGpseE5WaGhUVE13TW1kaWRrMUxUVU5WY0d0Rlp6TjRWVnBNVkVkd1NtRm9ORXhMVDBRclIzWmlUSEpNTkM5SlJETTNaek0mVG90YWxQcmljZT0zODM2My40NCZUb3RhbFRheD0zMDM4Ljk0JlRvdGFsRmVlPTAuMDAmVG90YWxTdXJjaGFyZ2U9MTAwMDAuMDAmbWN1cj1QSFAifQ%3D%3D&amp;utid=6c70ee70-2a97-3816-ef0d-7c2c35bf2edc&amp;tm_stars=5&amp;client_id=skyscanner_app&amp;redirect_delay=1000&amp;price_policy=2&amp;pre_redirect_id=2411248d-5096-1078-fcf7-ee0e44ac7f83&amp;tm_city_code=ENIP&amp;max_price=47700&amp;guests=1&amp;request_id=2411248d-5096-1078-fcf7-ee0e44ac7f83&amp;tm_country_code=PH</t>
  </si>
  <si>
    <t>11.1921225, 119.3974226</t>
  </si>
  <si>
    <t>El Nido - New Ibajay Road, Poblacion, Villa Libertad, El Nido, Palawan, Mimaropa, 5313, Philippines</t>
  </si>
  <si>
    <t>Lihim Resorts</t>
  </si>
  <si>
    <t>www.skyscanner.com.ph/hotel_deeplink/4.0/PH/en-US/PHP/h_ct/205633891/2026-03-05/2026-03-06/hotel/hotel/hotels?legacy_provider_id=31&amp;rooms=1&amp;closed_user_group=general&amp;hb_data=aMVFYf4cUAyVs6cJTljQozSPTQqAWVlJE7RSljPWEVnY18objT_0aQfsJhDX4qWebCFF7LxJMCKDR-7fuuRKSEJOBOefZ-vKuwSK0-pnpGFl3imH3wsoJRoE-OQTO43RvijTrwo6c15M2z32TeqcdYqE64hxs_8SEWwXt79ISaEMxNB9FFB4xFiZHx3y3hCIr4DMg6YFBhyz9joyGCFFYfwKxASjmISE69ySPNJ3wgW_14QRYSaWaR1gOkIGPLT9yiP_xe2BT46vVq0GdwjsSVe6ectsElEBX5Yix3JH07RC1l6ZrpDuyVXpnBptKgsIXDzGFRXSZvpBxPw5P6QWwmJ0ejCXhkFd0XXFtrXrCHUAF4tGfyl7sxPdlAIsA8fXKOQw9vyS2NtzZRzvbDh02zUXTO3EEE_VnXsselmqjg%3D%3D&amp;q_datetime_utc=2026-03-05T12%3A21%3A44&amp;ticket_price=38701&amp;quote_id=-8283260253731834347&amp;utid_state=1&amp;channel=iphone&amp;price_without_closed_user_group=44800&amp;tm_place_name=El+Nido&amp;deeplink_data=eyJmaWVsZHMiOnsic2lnbmF0dXJlIjoiMzY0NGMyNjU4YjcxNTgwMjRjODdkYWZlNjJlNGIzODAifSwidXJsIjoiaHR0cHM6Ly9waC50cmlwLmNvbS9ob3RlbHMvcmVkaXJlY3Q%2FaG90ZWxpZD02OTIxMTc3NSZjaXR5PTQwMjcmQWxsaWFuY2VpZD0xMjYwNyZzaWQ9ODg4ODMyJmNoZWNraW49MjAyNi0wMy0wNSZjaGVja291dD0yMDI2LTAzLTA2JnNob3BwaW5naWQ9ZjRlYzcyMzg2YWYzNDZkMmE2MDM5OWJiYWM3NzRiN2UmYWR1bHQ9MSZjaGlsZHJlbj0wJmFnZXM9Jmxhbmd1YWdlPWVucGgmbG9jYWxlPWVuX1BIJnJvb21pZD0xNzYzNjAwNjYxJnN3aWQ9MCZwYXk9UFAmZmd0PTEmY3JuPTEmY3Vycj1QSFAmd2twPTEmc3RhbmQ9SDRzSUFBQUFBQUFBX3dEX0FBRF9DbDBLQWhnQkVnUUlBUkFBR2xFSWxkTDV5QVlZQURBQU9Qc1JtQUhfcklBaHFBRUF1QUVDd0FFQzBRRWZoZXRSV05fZ1FPRUI5aWhjajZybDRrRG9BZkhvNlkwQmlBSWdpUVFBQUFBQUFBQUFBS0FFQUtFRkZLNUg0V29lMmtBYUlHWTBaV00zTWpNNE5tRm1NelEyWkRKaE5qQXpPVGxpWW1Gak56YzBZamRsSUFRb3YtZWx6UVpJQVZJR01UVmlZVE0zV2h3S0ExQklVQkd1MkY5MlR4Ni1QeG9EVUVoUUlhN1lYM1pQSHI0X1lnVmxibDlRU0dpOEZIQUJlQUNLQVFkSUFYZ0F5QUVCcWdFSENnTXdNakVRQXZJQkltWTBaV00zTWpNNE5tRm1NelEyWkRKaE5qQXpPVGxpWW1Gak56YzBZamRsWHpLU0FnRTBtZ0lBQUFBQV9fOEJBQURfXzZhaG1GWF9BQUFBIn0%3D&amp;utid=f2865adc-951d-19b4-1ac8-a262ac98b07f&amp;tm_stars=5&amp;client_id=skyscanner_app&amp;price_policy=2&amp;pre_redirect_id=5ff61e7e-c16c-ed66-1847-63b76b5475b9&amp;tm_city_code=ENIP&amp;max_price=40832&amp;guests=1&amp;request_id=5ff61e7e-c16c-ed66-1847-63b76b5475b9&amp;tm_country_code=PH</t>
  </si>
  <si>
    <t>9.7262309, 118.7640611</t>
  </si>
  <si>
    <t>The Nest, El Nido - New Ibajay Road, Poblacion, Villa Libertad, El Nido, Palawan, Mimaropa, 5313, Philippines</t>
  </si>
  <si>
    <t>Featuring a bar, tennis court and views of sea, Lihim Resorts is located in El Nido, a few steps from Caalan Beach.</t>
  </si>
  <si>
    <t>Marianne Hotel</t>
  </si>
  <si>
    <t>www.skyscanner.com.ph/hotel_deeplink/4.0/PH/en-US/PHP/h_xp/129838423/2026-03-02/2026-03-03/hotel/hotel/hotels?legacy_provider_id=1&amp;rooms=1&amp;closed_user_group=mobile&amp;hb_data=fzA1JbZ38kPRSKdTUpEYnTY5l7lgL-SFH6uOAFJX_4NWoWV_jtaHUz-NyJgXIyO2HMEW2J26gNB_H0LtvyAXgzs_wW1HfK7yXBeZrWIemzoiP427D8dIqfEGCya89LHiqkZrIUpynGtVh25TXSE6KwQxVER140eRp8I3yslCAKO4xDYsk_nkddObjVN1EWoLMBzvDqSWAcRbdngsvRkM-jGmNdQjkx1aEe0cHP7EVt8ypyObNFb7W_CZg9x52_YkER5UV-qIhY5mxbulUOVDlqlR-xg%3D&amp;q_datetime_utc=2026-03-01T23%3A23%3A04&amp;ticket_price=2616&amp;quote_id=1971560745623515882&amp;utid_state=1&amp;channel=iphone&amp;price_without_closed_user_group=4002&amp;tm_place_name=San+Miguel&amp;deeplink_data=eyJmaWVsZHMiOnsic2lnbmF0dXJlIjoiYTUzMDAyODlhYWE1YTJjYWExMmQwNTQ5ZmY0YjAzNDcifSwidXJsIjoiaHR0cHM6Ly93d3cuZXhwZWRpYS5jb20ucGgvSG90ZWwtU2VhcmNoP3RwaWQ9NjgmbXBlPTE3NzI0MDQyMjUmZW5kRGF0ZT0yMDI2LTAzLTAzJmFkdWx0cz0xJmxvY2FsZT1lbl9VUyZjaGlkPTgwZjBiMTYyLWIxMDYtNGFlMy1iODA2LTVjMTRhNzY5MmJlYSZlYXBpZD00NjIzMCZtY3RjPTMmc3RhcnREYXRlPTIwMjYtMDMtMDImbXBkPUdCUCZtcG49MjAwNzY1Njg5JmN1cnJlbmN5PUdCUCZyYXRlcGxhbmlkPTIwODI3MTUxMSZtcG09MjQmbXBwPTEmbXBvPUVDJnNlbGVjdGVkPTg5NTYyNjEmbXBiPTMuNjAmbXBxPTMwLjAzJm1wYT0zMC4wMyJ9&amp;utid=9ab50ead-ba9e-6d35-943a-5b71cb45592e&amp;tm_stars=3&amp;client_id=skyscanner_app&amp;redirect_delay=1000&amp;price_policy=2&amp;pre_redirect_id=66768749-f76f-3e94-7980-d4af09b2d2a8&amp;tm_city_code&amp;max_price=4051&amp;guests=1&amp;request_id=66768749-f76f-3e94-7980-d4af09b2d2a8&amp;tm_country_code=PH</t>
  </si>
  <si>
    <t>9.7550354, 118.7471588</t>
  </si>
  <si>
    <t>Mandaragat, San Miguel, Puerto Princesa, Mimaropa, 5300, Philippines</t>
  </si>
  <si>
    <t>Palawan Uno Hotel</t>
  </si>
  <si>
    <t>www.skyscanner.com.ph/hotel_deeplink/4.0/PH/en-US/PHP/h_h1/134532777/2026-03-02/2026-03-03/hotel/hotel/hotels?legacy_provider_id=927111&amp;rooms=1&amp;closed_user_group=mobile&amp;hb_data=3tH53piuO2BFtPQ8JO37xUAp6htVRJKUcSqHLVa1lrrtyT38mXpa_K5HHAB9IiJ88g7yujBvBTYzAZCgCgeLce0xd-QAbaEei0PmFyDFZxnwdV5UE9aU5Ub-hXMsfaX15sa09tTl_HG9mmfUVa-NTq1vLows3Yyo6l4YtdX9mIbLAvZb8tVEdUnfwM4KkmI7XB2FMO0xbvUgCQtGYm1wuZ3M6ME_pTO6D9dAYFh0Dckz0wDUlMUUFqqmocjujrUSRk6LS6KHBGFe8OQDgFB9Kv-afNY%3D&amp;q_datetime_utc=2026-03-01T23%3A24%3A24&amp;ticket_price=20520&amp;quote_id=5960520323613231014&amp;utid_state=1&amp;channel=iphone&amp;price_without_closed_user_group=22800&amp;tm_place_name=El+Nido&amp;deeplink_data=eyJmaWVsZHMiOnsic2lnbmF0dXJlIjoiYjMzMzA4YzZhOWQ5ZGZmZGE1YTY5YmU5NTRlZWMzOWEifSwidXJsIjoiaHR0cHM6Ly9waC5ob3RlbHMuY29tL0hvdGVsLVNlYXJjaD90cGlkPTMyMTQmbXBlPTE3NzI0MDY5NjgmZW5kRGF0ZT0yMDI2LTAzLTAzJmFkdWx0cz0xJmxvY2FsZT1lbl9QSCZjaGlkPTVkOTAyOGVmLTNmNzMtNDFlNS04N2ZmLTViMDgxZjZmNDI3MiZlYXBpZD00NCZtY3RjPTMmc3RhcnREYXRlPTIwMjYtMDMtMDImbXBkPVBIUCZtcG49MjE2MDEzOTc2JmN1cnJlbmN5PVBIUCZyYXRlcGxhbmlkPTI2MDA0ODM1MCZtcG09MjQmbXBwPTEmbXBvPUVDJnNlbGVjdGVkPTI0MDYzMjk2Jm1wYj0yNzM4LjM3Jm1wcT0xNzk1OS40NCZtcGE9MTc3ODEuNjMifQ%3D%3D&amp;utid=f4c03f18-e970-a741-098b-db52b7a9723a&amp;tm_stars=5&amp;client_id=skyscanner_app&amp;redirect_delay=1000&amp;price_policy=2&amp;pre_redirect_id=cc03f984-ae09-f8bc-0537-13152b21daed&amp;tm_city_code=ENIP&amp;max_price=20528&amp;guests=1&amp;request_id=cc03f984-ae09-f8bc-0537-13152b21daed&amp;tm_country_code=PH</t>
  </si>
  <si>
    <t>11.2114257, 119.418312</t>
  </si>
  <si>
    <t>Seda Lio, Kalye Katinlo, Villa Libertad, El Nido, Palawan, Mimaropa, 5313, Philippines</t>
  </si>
  <si>
    <t>Seda Lio El Nido Palawan</t>
  </si>
  <si>
    <t>www.skyscanner.com.ph/hotel_deeplink/4.0/PH/en-US/PHP/h_ct/134532777/2026-03-05/2026-03-06/hotel/hotel/hotels?legacy_provider_id=31&amp;rooms=1&amp;closed_user_group=general&amp;hb_data=vRqGY9opFz_Vm4HKS4BcOO0SorjcyGIrzuUqFlp1zFjQ1zJNT_KJa0rpCQeJn4tSpP66prVAsTieVJT6xkISjhSRQCASrAHCeUH7naD3470aeHvXJNaorQ6SkW0xLb_znTXH5KfYP6stSpYApDgdaIWXpNLonYkN27-c_QqEcUgOeQ8EgYIDie4xTEPZYtH3pIesKarDv0ysmRamvaEVQRXMjAJ0VFaZAUB8TKrryldEUmPRs59UIhwIu6ws5w-X9uEz1TKbWcoB6JmybjeqTJz_qmQhMmZ0DPCwUYK90CkZXhVFX22vAHjJukv2xmI4rOQBQZ1fUTgfgzcoPsBO_KqldmRukbBv5ZYz43Ibv8OX2qIFD9OTK4BrIOMSOOOJpAULFvdjKG4cxtXNbRxTO6jG5muHIjsAVh-dswwInA%3D%3D&amp;q_datetime_utc=2026-03-05T12%3A21%3A46&amp;ticket_price=24480&amp;quote_id=5658575369059758470&amp;utid_state=1&amp;channel=iphone&amp;price_without_closed_user_group=28806&amp;tm_place_name=El+Nido&amp;deeplink_data=eyJmaWVsZHMiOnsic2lnbmF0dXJlIjoiMmFmZTUwZGY4NjA0YmQ0OWYwMjc4NzcxZGZkYjAwZTUifSwidXJsIjoiaHR0cHM6Ly9waC50cmlwLmNvbS9ob3RlbHMvcmVkaXJlY3Q%2FaG90ZWxpZD0xNzk3NDE1NSZjaXR5PTQwMjcmQWxsaWFuY2VpZD0xMjYwNyZzaWQ9ODg4ODMyJmNoZWNraW49MjAyNi0wMy0wNSZjaGVja291dD0yMDI2LTAzLTA2JnNob3BwaW5naWQ9YjY5NDY2MzQ5ZDI1NGU4MDk1ZDU2ODFhYThkNWNkNDcmYWR1bHQ9MSZjaGlsZHJlbj0wJmFnZXM9Jmxhbmd1YWdlPWVucGgmbG9jYWxlPWVuX1BIJnJvb21pZD0xNzMzMzQ5ODQmc3dpZD0wJnBheT1QUCZmZ3Q9MSZpc19zcD1RMiZjcm49MSZjdXJyPVBIUCZ3a3A9MSZzdGFuZD1INHNJQUFBQUFBQUFfd0FNQWZQLUNtb0tBaGdCRWdRSUFSQUFHbDRJeU1QVFVoZ0FNQUE0LXhHWUFZdUh5UWlvQVFDNEFRTEFBUUxSQVFyWG8zQzl5ZFJBNFFFQUFBQUFBT2pYUU9nQl9QdkxKSWdDSUlrRUFBQUFBQUFBQUFDZ0JBYXFCQXdJMmc4UlptWm1abWJtc0VDaEJRQUFBQUFBNExCQUdpQmlOamswTmpZek5EbGtNalUwWlRnd09UVmtOVFk0TVdGaE9HUTFZMlEwTnlBRUtMX25wYzBHU0FGU0JqWTJOalZsWlZvY0NnTlFTRkFScnRoZmRrOGV2ajhhQTFCSVVDR3UyRjkyVHg2LVAySUZaVzVmVUVob3ZCUndBWGdBaWdFSFNBRjRBTWdCQWFvQkJ3b0RNREl5RUFMeUFTSmlOamswTmpZek5EbGtNalUwWlRnd09UVmtOVFk0TVdGaE9HUTFZMlEwTjE4eWtnSUJOSm9DQUFBQUFQX19BUUFBX19fek5ydHVEQUVBQUEifQ%3D%3D&amp;utid=cbf7cd5b-f567-0de6-9ff0-087f25715802&amp;tm_stars=5&amp;client_id=skyscanner_app&amp;price_policy=2&amp;pre_redirect_id=929893b1-2922-e9a0-2a36-d382e2b9f690&amp;tm_city_code=ENIP&amp;max_price=25920&amp;guests=1&amp;request_id=929893b1-2922-e9a0-2a36-d382e2b9f690&amp;tm_country_code=PH</t>
  </si>
  <si>
    <t>9.8317725, 118.7402914</t>
  </si>
  <si>
    <t>With a stay at Seda Lio in El Nido, you'll be 4 mi (6.5 km) from El Nido Main Beach and 4.4 mi (7.1 km) from Seven Commando Beach. This beach hotel is 4.5 mi (7.2 km) from Caalan Beach and 5 mi (8.1 km) from Corong Corong Beach.
Relax at the full-service spa, where you can enjoy massages. After a day at the private beach, you can enjoy other recreational amenities including an outdoor pool and a fitness center. This hotel also features complimentary wireless internet access, concierge services, and an arcade/game room.
Satisfy your appetite for lunch or dinner at Misto, a restaurant which specializes in local and international cuisine, or stay in and take advantage of the 24-hour room service. Relax with your favorite drink at the bar/lounge or the poolside bar. A complimentary buffet breakfast is served daily from 6:30 AM to 10 AM.
Featured amenities include dry cleaning/laundry services, a 24-hour front desk, and luggage storage. Event facilities at this hotel consist of a conference center and 3 meeting rooms. A roundtrip airport shuttle is complimentary (available 24 hours).
Make yourself at home in one of the 153 air-conditioned rooms featuring iPod docking stations and LED televisions. Rooms have private balconies or patios. Complimentary wireless internet access keeps you connected, and cable programming is available for your entertainment. Private bathrooms have complimentary toiletries and bathrobes.</t>
  </si>
  <si>
    <t>SotoGrande Hotel Palawan</t>
  </si>
  <si>
    <t>www.skyscanner.com.ph/hotel_deeplink/4.0/PH/en-US/PHP/h_xp/139740304/2026-03-02/2026-03-03/hotel/hotel/hotels?legacy_provider_id=1&amp;rooms=1&amp;closed_user_group=mobile&amp;hb_data=ahC0RAOLLQ0KA0efGdVoDoSpyqq5VB7AAHUVuX6PYZPQPGWtRJM8eezqSV8JP23iugrjB0Zu7k04BYao1ic1I_clt5daE8eOG4HHkEr16cXkmLtSJVJvWQOobfb8exAKgJpTjeWlXQXRwo43wKj6etrI9ttGs5qt2hXXJapuIG8YW-X7guxaLTiQl9nYc6ph0pTwbRrnFNfakmwo8xfZhdSidVPvSzv7eCoSk8ZlNadNi0f6d-sTXFk1c67pRKBM88NXKTkrhXoiy0MJOvNGyCiPkao%3D&amp;q_datetime_utc=2026-03-01T23%3A23%3A07&amp;ticket_price=6933&amp;quote_id=-1145332351132935811&amp;utid_state=1&amp;channel=iphone&amp;price_without_closed_user_group=7029&amp;tm_place_name=Puerto+Princesa&amp;deeplink_data=eyJmaWVsZHMiOnsic2lnbmF0dXJlIjoiYzdmYWZjM2QzMWU3YzUyNzFlNGFlODk1NGNkOTBiMTQifSwidXJsIjoiaHR0cHM6Ly93d3cuZXhwZWRpYS5jb20ucGgvSG90ZWwtU2VhcmNoP3RwaWQ9NjgmbXBlPTE3NzI0MDY4NjgmZW5kRGF0ZT0yMDI2LTAzLTAzJmFkdWx0cz0xJmxvY2FsZT1lbl9VUyZjaGlkPWJkNGE3ZmYwLTA5YWEtNDA3MS05ZDM5LThmZDA2OWM3NzUzOCZlYXBpZD00NjIzMCZtY3RjPTMmc3RhcnREYXRlPTIwMjYtMDMtMDImbXBkPUdCUCZtcG49MjAxNjMzNzI5JmN1cnJlbmN5PUdCUCZyYXRlcGxhbmlkPTM4OTc3MDYwNSZtcG09MjQmbXBwPTAmbXBvPUVDJnNlbGVjdGVkPTE1ODY2MDU0Jm1wYj0xNi4wOCZtcHE9ODAuMzcmbXBhPTczLjA2In0%3D&amp;utid=eeafa523-9d6c-e85b-e209-795965208ebf&amp;tm_stars=4&amp;client_id=skyscanner_app&amp;redirect_delay=1000&amp;price_policy=2&amp;pre_redirect_id=64c3a391-0a82-b45b-6a32-15c66de7bd61&amp;tm_city_code=PPSP&amp;max_price=12705&amp;guests=1&amp;request_id=64c3a391-0a82-b45b-6a32-15c66de7bd61&amp;tm_country_code=PH</t>
  </si>
  <si>
    <t>9.7396325, 118.7467486</t>
  </si>
  <si>
    <t>Pagdayon Inn, Casa Linda Street, Maningning, Milagrosa, San Miguel, Puerto Princesa, Mimaropa, 5300, Philippines</t>
  </si>
  <si>
    <t>Best Western Plus The Ivywall Hotel - Palawan</t>
  </si>
  <si>
    <t>www.skyscanner.com.ph/hotel_deeplink/4.0/PH/en-US/PHP/h_ct/139740304/2026-03-05/2026-03-06/hotel/hotel/hotels?legacy_provider_id=31&amp;rooms=1&amp;closed_user_group=general&amp;hb_data=zIvtf6O_H3RdHvuVSWXv0xfl6pJsjnkOgTSYspFoJTkJzpoUKZQjYgKYzG04uh3krRsIBLEEo3DxbRx4jtn58jSe5uXG9Xs1XgpHZ8MpXa2YEJ0KPWxTOsQzCqBf0yWVLPo1JXQOSesd4CcIUWQVNeUQ-ccLe0FQNRZ_toJhed26WL7JiQdauofs_x6wIMmrumpCzFoXbD7mCPB3-lXc4r8ElpMPBgFn5KSVUL5xmbQhykO4EWLdaINf3mogfAoiDN6DEsbdLOlCfWeWWfWA4H0lU8lgc2ffSsC8dHmJc_YQGKYUL4v33Fy-WsLYXG7YWSvzEU9yyFH75ymHraG4ouUpC-TFMk1Nkw4gdmBqA6lt82WtMeJxec6aH9Jglm0ZL-7zSJP3KtD4TQGO0CAf8uBy8j8js51D6yFcHT2sKA%3D%3D&amp;q_datetime_utc=2026-03-05T12%3A21%3A48&amp;ticket_price=6945&amp;quote_id=-4552364418994922052&amp;utid_state=1&amp;channel=iphone&amp;price_without_closed_user_group=8022&amp;tm_place_name=Puerto+Princesa&amp;deeplink_data=eyJmaWVsZHMiOnsic2lnbmF0dXJlIjoiZGFiOWFiNzI2YThiODQxZjMxZThjMzkxYjVmN2EyYmYifSwidXJsIjoiaHR0cHM6Ly9waC50cmlwLmNvbS9ob3RlbHMvcmVkaXJlY3Q%2FaG90ZWxpZD01NzMxNjc2JmNpdHk9NzUxNSZBbGxpYW5jZWlkPTEyNjA3JnNpZD04ODg4MzImY2hlY2tpbj0yMDI2LTAzLTA1JmNoZWNrb3V0PTIwMjYtMDMtMDYmc2hvcHBpbmdpZD01ZWIwZTJiYzUzYzQ0NDA4YmY4MjZmNGIxMjg3M2MxMSZhZHVsdD0xJmNoaWxkcmVuPTAmYWdlcz0mbGFuZ3VhZ2U9ZW5waCZsb2NhbGU9ZW5fUEgmcm9vbWlkPTE2OTAwMzk0OTkmc3dpZD0wJnBheT1QUCZmZ3Q9MSZpc19zcD1RMSZjcm49MSZjdXJyPVBIUCZ3a3A9MSZzdGFuZD1INHNJQUFBQUFBQUFfd0FVQWV2LUNuSUtBaGdCRWdRSUFSQUFHbVlJeS1udnBRWVNBekV3TWhnQU1OOEJPTFVmbUFIYzZ0MENxQUVBdUFFQ3dBRUMwUUV6TXpNenMwYTJRT0VCbXBtWm1Wa2h1MERvQVlpbnBZTUJpQUlnaVFRQUFBQUFBQUFBQUtBRUJxb0VEQWpiRHhGSTRYb1VydWRnUUtFRkFBQUFBQUFBQUFBYUlEVmxZakJsTW1Kak5UTmpORFEwTURoaVpqZ3lObVkwWWpFeU9EY3pZekV4SUFRb3YtZWx6UVpJQVZJR016ZGhaVGd6V2h3S0ExVlRSQkdpUmJiel9aUWJRQm9EVUVoUUlhN1lYM1pQSHI0X1lnVmxibDlRU0dpOEZIQUJlQUNLQVFkSUFYZ0F5QUVCcWdFSENnTXdNakVRQXZJQklqVmxZakJsTW1Kak5UTmpORFEwTURoaVpqZ3lObVkwWWpFeU9EY3pZekV4WHpPU0FnRTBtZ0lBQUFBQV9fOEJBQURfXzVjNU9OZ1VBUUFBIn0%3D&amp;utid=534a50d7-148e-b1c5-caa3-43ea4a10aa4b&amp;tm_stars=4&amp;client_id=skyscanner_app&amp;price_policy=2&amp;pre_redirect_id=9e878697-ea9c-e9b7-8f2a-89ce731f7d6a&amp;tm_city_code=PPSP&amp;max_price=13900&amp;guests=1&amp;request_id=9e878697-ea9c-e9b7-8f2a-89ce731f7d6a&amp;tm_country_code=PH</t>
  </si>
  <si>
    <t>9.7691969, 118.7271618</t>
  </si>
  <si>
    <t>Let's Dive Palawan, 350, Rizal Avenue, Maningning, Maunlad, San Miguel, Puerto Princesa, Mimaropa, 5300, Philippines</t>
  </si>
  <si>
    <t>Tiniguiban</t>
  </si>
  <si>
    <t>Located in the heart of Puerto Princesa, close to the cityÃ¢â‚¬â„¢s airport, Best Western Plus The Ivywall Hotel is a modern mid-scale hotel that provides the perfect base for both business and leisure travelers.
The hotelÃ¢â‚¬â„¢s rooms are all designed in a contemporary Filipino style and feature an array of modern amenities, including free Wi-Fi. 
Guests can unwind in the hotelÃ¢â‚¬â„¢s spa, plunge into the outdoor pool or enjoy exquisite cuisine at the restaurant. There is also a poolside bar, allowing guests to unwind with a refreshing drink during the heat of the day.
For the corporate and events market, the hotel features a business center, three meeting rooms and a ballroom, plus a VIP dining room which is served by a private butler and can host intimate dinners.
Best Western Plus The Ivywall Hotel is the perfect choice for your next trip to Puerto Princesa.</t>
  </si>
  <si>
    <t>Marina Palawan</t>
  </si>
  <si>
    <t>www.skyscanner.com.ph/hotel_deeplink/4.0/PH/en-US/PHP/h_ad/145080279/2026-03-02/2026-03-03/hotel/hotel/hotels?legacy_provider_id=22&amp;rooms=1&amp;closed_user_group=general&amp;hb_data=raXjy9HIn-KSJ79MoeJzAKe7oT-f8Jj_lCUgLctLyGLzsAabrcIQfFN2anErdvBHd3DgAKSDy2zJZPR5HquF6yAbn_Xol_NxRGRK9plFe59-ctX4TA7rJwweYw8pf25y0gHINiVtzEvxOkmyIk-lvBSH5m4AUT9iMsmG4GO6w1MeJUGqakqBmZ9yi4bGoeF9JC7NUYkhlpOxqITTBEnN5koDdPqxZLfiaKBlP1iXs-8VvT4bVmFbkjnYq8GVu2d2JoXcDoE6vXZjxeq40m_BsnGChsHajZXnYiXhu9r83bphOEuHOQRHiwnVIhjzLmR6bAoCT-0l-BuwW9MI0qwGo1EzqjXHuOoiuraX3Owqprp-Hk0i78_Wo77M2MAOkaKA2Asd2bxSnh0KTrDy2zzDN_yXCeGFsQKsKyf7JobVBgPK&amp;q_datetime_utc=2026-03-01T23%3A23%3A12&amp;ticket_price=71218&amp;quote_id=-6760202242635784022&amp;utid_state=1&amp;channel=iphone&amp;price_without_closed_user_group=82260&amp;tm_place_name=El+Nido&amp;deeplink_data=eyJmaWVsZHMiOnsic2lnbmF0dXJlIjoiOGVlYTE2ZDFmZjQ3MjNjMDRkNWRlMGEzNDZhMzMzOTcifSwidXJsIjoiaHR0cHM6Ly93d3cuYWdvZGEuY29tL3BhcnRuZXJzL3BhcnRuZXJzZWFyY2guYXNweD9jaWQ9MTg0NjM4MyZoaWQ9OTcxMyZjdXJyZW5jeT1QSFAmY2hlY2tpbj0yMDI2LTAzLTAyJmNoZWNrb3V0PTIwMjYtMDMtMDMmTnVtYmVyb2ZBZHVsdHM9MSZOdW1iZXJvZkNoaWxkcmVuPTAmUm9vbXM9MSZtY2lkPTI3OTgzJm1hc3RlclJvb21JZD0zMzk0NTg2ODEmbXB0PVQyRlVLMUJLY1hJNFEyaEhOVkpRU1hZeFpqWkJiRFJuWmpOaVdVMTVVRGhrVmpoRVVFdzRaek5tZDBGMWNucGtiQzluVkZwSGVWRjRjVUZNYmpVeU0yaERZMGwxVWpscFl6UXJRMmRYVVhnJlRvdGFsUHJpY2U9NzEyMTcuNjQmVG90YWxUYXg9NzU1Mi41NyZUb3RhbEZlZT02NDAuNjEmVG90YWxTdXJjaGFyZ2U9MCZtY3VyPVBIUCJ9&amp;utid=bf5b31ee-b644-3955-c9b4-cf962a8a98ac&amp;tm_stars=5&amp;client_id=skyscanner_app&amp;redirect_delay=1000&amp;price_policy=2&amp;pre_redirect_id=3a72480c-7bb7-0c37-f9f1-3745e6081404&amp;tm_city_code=ENIP&amp;max_price=71218&amp;guests=1&amp;request_id=3a72480c-7bb7-0c37-f9f1-3745e6081404&amp;tm_country_code=PH</t>
  </si>
  <si>
    <t>11.0938872, 119.3887363</t>
  </si>
  <si>
    <t>Forest Trail, El Nido, Palawan, Mimaropa, Philippines</t>
  </si>
  <si>
    <t>Lagen, El Nido</t>
  </si>
  <si>
    <t>www.skyscanner.com.ph/hotel_deeplink/4.0/PH/en-US/PHP/h_ad/145080279/2026-03-02/2026-03-03/hotel/hotel/hotels?legacy_provider_id=22&amp;rooms=1&amp;closed_user_group=general&amp;hb_data=696ADKdMGGTDnih1vrpyVA_Z2oNzY6JwPTEtHi6mik4x2jk5SvC5RI3SyRqyYax4KR5d31SaOR7gjkiGyXbHzKZBy-Ll0cF_FnwqVx81TMeRPzFfVEkZiOEHwHw8z-uBE_M8J74XRusz0nWAjg-LBSkltiFOEeWwFrZgfro0XGCMD7ffbWIgWsMKcE7klrEQrxw9RvZ5COyiJhs0RBemLI6NmupnSlG4lQlHcHoJSitxGATmHQaNKcGyUlf95V4Z-EecQAd8_lQA3a84DiMtCS3KPV4dSil-Wm03GUu_WU-xBp2Ppt2lynyRdoGMVaVYOf2aoaOfgHvCgSWuRSVyLCedQaQGLFf4ybudnx4mxMwKPtuY9rl59Ys8B5S9WBYrgw-ovdWyyxFr6WhtFn6Ip2dendRJHzdnP3-5Q3UWjH9R&amp;q_datetime_utc=2026-03-02T00%3A01%3A51&amp;ticket_price=71218&amp;quote_id=-6760202242635784022&amp;utid_state=1&amp;channel=iphone&amp;price_without_closed_user_group=82260&amp;tm_place_name=El+Nido&amp;deeplink_data=eyJmaWVsZHMiOnsic2lnbmF0dXJlIjoiZmJmZDdjOTU2ZTUzNDMzZGRiM2IwZWNlNTgwNjNmM2QifSwidXJsIjoiaHR0cHM6Ly93d3cuYWdvZGEuY29tL3BhcnRuZXJzL3BhcnRuZXJzZWFyY2guYXNweD9jaWQ9MTg0NjM4MyZoaWQ9OTcxMyZjdXJyZW5jeT1QSFAmY2hlY2tpbj0yMDI2LTAzLTAyJmNoZWNrb3V0PTIwMjYtMDMtMDMmTnVtYmVyb2ZBZHVsdHM9MSZOdW1iZXJvZkNoaWxkcmVuPTAmUm9vbXM9MSZtY2lkPTI3OTgzJm1hc3RlclJvb21JZD0zMzk0NTg2ODEmbXB0PWNsUm5PRkJHZFROckx5dGlkRTF1TDBkUGRGQnhPRGh3TjJaWlkyWnZVRFZMYVhOSWVUQjRRVVJMVFhsNFJXWmlhbWd6UjIxVFZYcG5VRVZGWlRkaGVFUXZURUpUU0RWS1pXRk9jMVZMWlU4JlRvdGFsUHJpY2U9NzEyMTcuNjQmVG90YWxUYXg9NzU1Mi41NyZUb3RhbEZlZT02NDAuNjEmVG90YWxTdXJjaGFyZ2U9MCZtY3VyPVBIUCJ9&amp;utid=9da2da88-038f-7ff2-bee8-b89cd34a7106&amp;tm_stars=5&amp;client_id=skyscanner_app&amp;redirect_delay=1000&amp;price_policy=2&amp;pre_redirect_id=6fa129ae-f0cc-c59b-06f3-6577043e894d&amp;tm_city_code=ENIP&amp;max_price=71218&amp;guests=1&amp;request_id=6fa129ae-f0cc-c59b-06f3-6577043e894d&amp;tm_country_code=PH</t>
  </si>
  <si>
    <t>11.091262, 119.3904871</t>
  </si>
  <si>
    <t>Cuna Hotel</t>
  </si>
  <si>
    <t>www.skyscanner.com.ph/hotel_deeplink/4.0/PH/en-US/PHP/h_xp/181538030/2026-03-02/2026-03-03/hotel/hotel/hotels?legacy_provider_id=1&amp;rooms=1&amp;closed_user_group=mobile&amp;hb_data=xJhxGihMVTkomfFhvkpkmsXtSTosxmnxrXalt3bKbe8-H-2oLye0knaDJnxfprPZ3cnlvJYA4U8fTxwL4znejcQ9bojDb1MkZUtrKHTx-cBgxFLgiu1NDjr1AUTWquWA9LgzvokdKBESYr7vKhdKCmWo7TnCMgilmGNd7I6E9377Ph-0tXKxsDEuPL2kwt9oVqtqG30xePs567wQhEP9gu4BCz8hzBfiXTWAVGl5-bJ8YMWO6byLyAvR-ltHuvh3_lZ4GhLOOAO5EIBjrsxVHCDAdqU%3D&amp;q_datetime_utc=2026-03-01T23%3A23%3A13&amp;ticket_price=18745&amp;quote_id=-2650183219073861137&amp;utid_state=1&amp;channel=iphone&amp;price_without_closed_user_group=20828&amp;tm_place_name=El+Nido&amp;deeplink_data=eyJmaWVsZHMiOnsic2lnbmF0dXJlIjoiNmI4NzNjNzM2M2NhZTIzMDQyMmE4ZDMxZWMwMzJlODkifSwidXJsIjoiaHR0cHM6Ly93d3cuZXhwZWRpYS5jb20ucGgvSG90ZWwtU2VhcmNoP3RwaWQ9NjgmbXBlPTE3NzI0MDQ0NTMmZW5kRGF0ZT0yMDI2LTAzLTAzJmFkdWx0cz0xJmxvY2FsZT1lbl9VUyZjaGlkPTk1MzY1OTJjLThmZWQtNDcwOC05MDgwLWU4YzQ5NjdjMGQ3YiZlYXBpZD00NjIzMCZtY3RjPTMmc3RhcnREYXRlPTIwMjYtMDMtMDImbXBkPUdCUCZtcG49MjE5NzQ2NzM0JmN1cnJlbmN5PUdCUCZyYXRlcGxhbmlkPTI4NDIzMzQyNyZtcG09MjQmbXBwPTEmbXBvPUVDJnNlbGVjdGVkPTIyNDE4NTkwJm1wYj0yNS44MiZtcHE9MjE1LjE5Jm1wYT0yMTUuMTkifQ%3D%3D&amp;utid=84fdacf8-5a05-6e4b-8454-6f3b955b9e7d&amp;tm_stars=4&amp;client_id=skyscanner_app&amp;redirect_delay=1000&amp;price_policy=2&amp;pre_redirect_id=bf7ae355-09f9-d62e-f466-10f022dfbe4f&amp;tm_city_code=ENIP&amp;max_price=18745&amp;guests=1&amp;request_id=bf7ae355-09f9-d62e-f466-10f022dfbe4f&amp;tm_country_code=PH</t>
  </si>
  <si>
    <t>11.1651045, 119.4001664</t>
  </si>
  <si>
    <t>Corong-corong, Bulbulungan, El Nido, Palawan, Mimaropa, 5313, Philippines</t>
  </si>
  <si>
    <t>Dome Room</t>
  </si>
  <si>
    <t>Karuna El Nido Villas</t>
  </si>
  <si>
    <t>www.skyscanner.com.ph/hotel_deeplink/4.0/PH/en-US/PHP/h_ad/189837029/2026-03-02/2026-03-03/hotel/hotel/hotels?legacy_provider_id=22&amp;rooms=1&amp;closed_user_group=general&amp;hb_data=MnmG9ksX_zQOu0w7hAS47etTQaMlhT-Eb6PeDpq1MXyLzngWC5Wof9DekHIyLgkQwFOb4QbYj4fqMv1y4m_OEa10xETP5QAVmzpBLaTpqbzYDdmFydI9WMG4yoCZqaUnian18nDUzmy-EVvXa6YFWLDjJgtZ-kNDxMOZ7w-t8DoqOmolRTlTnYMLKUgd231F_TCegt9Pd2ko_gS_bCbXg9Crpykk8uVYqahTIBHv29wgCiQLFwG6aJqdZhrruS22klwhUt5zhdXd4yR52afgwr15ct4z7tdMlrMB_OQ04Nwk6rde5uewLayCKg-I_ijyf3VFUnoqYvJdDF1qwWuXNLgLPi7PBSKtiymZ6t2ky_y5nz17HmxK_mvTHs3mFcPQfRgFlfBBqLwTh6ucQVJhvntMG8Kw7TFnoxxNWxUBqTS8&amp;q_datetime_utc=2026-03-01T23%3A23%3A17&amp;ticket_price=1894&amp;quote_id=-4512785024887764761&amp;utid_state=1&amp;channel=iphone&amp;price_without_closed_user_group=4358&amp;tm_place_name=San+Miguel&amp;deeplink_data=eyJmaWVsZHMiOnsic2lnbmF0dXJlIjoiOTg1YzQ1MmQ4ZjExYTMyOGU1YmEzZWMwMzViNmM5YTcifSwidXJsIjoiaHR0cHM6Ly93d3cuYWdvZGEuY29tL3BhcnRuZXJzL3BhcnRuZXJzZWFyY2guYXNweD9jaWQ9MTg0NjM4MyZoaWQ9NDk0ODA5MCZjdXJyZW5jeT1QSFAmY2hlY2tpbj0yMDI2LTAzLTAyJmNoZWNrb3V0PTIwMjYtMDMtMDMmTnVtYmVyb2ZBZHVsdHM9MSZOdW1iZXJvZkNoaWxkcmVuPTAmUm9vbXM9MSZtY2lkPTMzMiZtYXN0ZXJSb29tSWQ9Mzk3NDYzNjImbXB0PVJHaEpNRlZVVXpkaVNUZEdOMmhIV2psU1NFTXhZbmw1VFZwbWJuaFBXVWhPV0VGU2JVMXZTVnBLYWs5RVYyVTFMeXR5YWtObVVreFpkbk5KUzJoSldUUmxjbEZPUWxkQk5VTlJUZyZUb3RhbFByaWNlPTE4OTMuNjEmVG90YWxUYXg9MjE4LjcyJlRvdGFsRmVlPTE2MC4wMCZUb3RhbFN1cmNoYXJnZT0wJm1jdXI9UEhQIn0%3D&amp;utid=b693c255-d307-885a-72d1-baff5ede9de4&amp;tm_stars=3&amp;client_id=skyscanner_app&amp;redirect_delay=1000&amp;price_policy=2&amp;pre_redirect_id=78fa856e-e2b9-1a41-dee1-5bc4e6e6ac3f&amp;tm_city_code&amp;max_price=4907&amp;guests=1&amp;request_id=78fa856e-e2b9-1a41-dee1-5bc4e6e6ac3f&amp;tm_country_code=PH</t>
  </si>
  <si>
    <t>9.7640807, 118.7546205</t>
  </si>
  <si>
    <t>White Breeze, Ustares Road, Puerto Princesa, Mimaropa, 5300, Philippines</t>
  </si>
  <si>
    <t>White Breeze Palawan Boutique Hotel</t>
  </si>
  <si>
    <t>www.skyscanner.com.ph/hotel_deeplink/4.0/PH/en-US/PHP/h_xp/189837029/2026-03-05/2026-03-06/hotel/hotel/hotels?legacy_provider_id=1&amp;rooms=1&amp;closed_user_group=mobile&amp;hb_data=4jRH_eP-jVLcALuOW-yk4EI3sW1Z9KPNspj0nATjcd-Ng-7SC55eZQyy7tNmGUdvOzaCXm2DMKVnCe7j9oaFsjrOdEYPOyeec-_6QicmM0T_yf_0nlU4REiHAVPM5rkvE8qhWb5mUKDWWFtdnZen3gP-qfmqLdJLXtQiifpuFMSIoLG2MPiFrYyJEC2QQo1SinHS-IWM7b01a6Bm8WPf5dpKoKAvoNd-DDDdf5Wp4XQTMREIvOrRVtAZIkMAjgYRH6B_vmGKxcgIjG7G4VHfGUHOwzk%3D&amp;q_datetime_utc=2026-03-05T12%3A21%3A49&amp;ticket_price=2511&amp;quote_id=8052992792773092607&amp;utid_state=1&amp;channel=iphone&amp;price_without_closed_user_group=2789&amp;tm_place_name=San+Miguel&amp;deeplink_data=eyJmaWVsZHMiOnsic2lnbmF0dXJlIjoiNjkzYzVkZDMxMDlmN2U2MGMxNmQwMGVjNzA2Nzk3ODIifSwidXJsIjoiaHR0cHM6Ly93d3cuZXhwZWRpYS5jb20ucGgvSG90ZWwtU2VhcmNoP3RwaWQ9NjgmbXBlPTE3NzI3MTI4OTQmZW5kRGF0ZT0yMDI2LTAzLTA2JmFkdWx0cz0xJmxvY2FsZT1lbl9VUyZjaGlkPTI5NTAwYmUyLWY0ZjMtNDI3Yy1iNWE1LWRjZWFmM2I0N2FjOCZlYXBpZD00NjIzMCZtY3RjPTMmc3RhcnREYXRlPTIwMjYtMDMtMDUmbXBkPUdCUCZtcG49MjE1NzExNjg4JmN1cnJlbmN5PUdCUCZyYXRlcGxhbmlkPTM5MzQ1MDYyNiZtcG09MjQmbXBwPTEmbXBvPUVDJnNlbGVjdGVkPTI2ODEyNzQ2Jm1wYj01LjgxJm1wcT0yOS4wMiZtcGE9MjYuMzgifQ%3D%3D&amp;utid=632da569-eee7-e100-e724-b67d785171fc&amp;tm_stars=3&amp;client_id=skyscanner_app&amp;price_policy=2&amp;pre_redirect_id=307d9d4e-49aa-e906-ec9c-efe2d5fdd950&amp;tm_city_code&amp;max_price=4455&amp;guests=1&amp;request_id=307d9d4e-49aa-e906-ec9c-efe2d5fdd950&amp;tm_country_code=PH</t>
  </si>
  <si>
    <t>9.8141062, 118.7357489</t>
  </si>
  <si>
    <t>Located 2.9 miles from Honda Bay, White Breeze Palawan Boutique Hotel offers 3-star accommodations in Puerto Princesa and has massage services. Featuring room service, this property also welcomes guests with a restaurant and an outdoor pool.</t>
  </si>
  <si>
    <t>Panja Resort Palawan</t>
  </si>
  <si>
    <t>www.skyscanner.com.ph/hotel_deeplink/4.0/PH/en-US/PHP/h_xp/140078024/2026-03-02/2026-03-03/hotel/hotel/hotels?legacy_provider_id=1&amp;rooms=1&amp;closed_user_group=mobile&amp;hb_data=LEnADcq1XFFrR3uCSJnljaFZbtpKb_3MVrSGNyn1QmsVxay9PX01dnh0tdholzvcsSF9lg7FaBc86o8ledZKdcjSVf1CMQmo4zstQwijqYhOnwNrBK4zlt_2AsBYR8kk_NFFlEyPhogPCKFwbAtNEo6km-YP30dp8XHdm8P5KbKiXFrfr5WdzAorHzv5Ltj_4dfMw3_fMXZb8pLd9FBXlO48ir68jcCVUqHa730vLou4WuaZ3AJ-Lbc2Jq3DZCWZbVMmr5srNqVlp3d2R0CtpzXeQxM%3D&amp;q_datetime_utc=2026-03-01T23%3A23%3A19&amp;ticket_price=702&amp;quote_id=8799760321817649353&amp;utid_state=1&amp;channel=iphone&amp;price_without_closed_user_group=780&amp;tm_place_name=Coron&amp;deeplink_data=eyJmaWVsZHMiOnsic2lnbmF0dXJlIjoiZmMyNTMxMzI5NmY5NTBkNjhmYTAzNjA5YWNlNzIxMTYifSwidXJsIjoiaHR0cHM6Ly93d3cuZXhwZWRpYS5jb20ucGgvSG90ZWwtU2VhcmNoP3RwaWQ9NjgmbXBlPTE3NzI0MDQ0NTMmZW5kRGF0ZT0yMDI2LTAzLTAzJmFkdWx0cz0xJmxvY2FsZT1lbl9VUyZjaGlkPTk4YjYwODVkLTllYWQtNGY5NS1iZGVmLTU3MTg1MmVmZTE2YiZlYXBpZD00NjIzMCZtY3RjPTMmc3RhcnREYXRlPTIwMjYtMDMtMDImbXBkPUdCUCZtcG49MjIwMjIwODExJmN1cnJlbmN5PUdCUCZyYXRlcGxhbmlkPTI4ODA2ODIzNyZtcG09MjQmbXBwPTEmbXBvPUVDJnNlbGVjdGVkPTI3NjMyMzg2Jm1wcT05LjAzJm1wYT05LjAzIn0%3D&amp;utid=5acbfb22-09fc-b9ad-e772-b3470ae3ed63&amp;tm_stars=2&amp;client_id=skyscanner_app&amp;redirect_delay=1000&amp;price_policy=2&amp;pre_redirect_id=fdc836d3-1fd3-bcf0-379f-d6783b412181&amp;tm_city_code=PXCN&amp;max_price=2287&amp;guests=1&amp;request_id=fdc836d3-1fd3-bcf0-379f-d6783b412181&amp;tm_country_code=PH</t>
  </si>
  <si>
    <t>12.0038689, 120.1983589</t>
  </si>
  <si>
    <t>Tagburos, Puerto Princesa, Mimaropa, 5300, Philippines</t>
  </si>
  <si>
    <t>Coron</t>
  </si>
  <si>
    <t>Located in Puerto Princesa, Panja Resort Palawan is in the mountains, within a 10-minute drive of San Jose New Market and Robinsons Place Palawan.
This spa hotel is 5.7 mi (9.1 km) from SM City Puerto Princesa and 6.1 mi (9.8 km) from Lu-Li Island.
Pamper yourself with a visit to the spa, which offers massages.
You're sure to appreciate the recreational amenities, including an outdoor pool and a fitness center. Additional amenities at this hotel include complimentary wireless internet access, concierge services, and a banquet hall.
Guests can get to nearby shops on the complimentary shuttle.
Enjoy international cuisine at Horizon Restaurant, a restaurant where you can enjoy drinks at the bar/lounge, take in the pool view, and even dine alfresco.
You can also stay in and take advantage of the room service (during limited hours). Full breakfasts are available daily from 8:00 AM to 10:00 AM for a fee.
Featured amenities include express check-out, dry cleaning/laundry services, and multilingual staff.
Free self parking is available onsite.
Make yourself at home in one of the 35 air-conditioned rooms featuring minibars.
Rooms have private furnished balconies. Private bathrooms with showers feature rainfall showerheads and complimentary toiletries.
Conveniences include safes and desks, and housekeeping is provided daily.</t>
  </si>
  <si>
    <t>Jim's Castle Inn</t>
  </si>
  <si>
    <t>https://www.google.com/maps/place/Puerto+Pension+Hotel/data=!4m11!3m10!1s0x33b563da737ec551:0xac1b12f7263df7a8!5m3!1s2026-03-01!4m1!1i2!8m2!3d9.7426834!4d118.7318082!16s%2Fg%2F1thvvtgj!19sChIJUcV-c9pjtTMRqPc9JvcSG6w?authuser=0&amp;hl=en&amp;rclk=1</t>
  </si>
  <si>
    <t>9.7426834, 118.7318082</t>
  </si>
  <si>
    <t>Harbour Bliss, 5, Dinagpan Street, Bancuang Baba, Poblacion 1, Coron, Palawan, Mimaropa, 5316, Philippines</t>
  </si>
  <si>
    <t>With a stay at Jim's Castle Inn in Coron (Coron Town Proper), you'll be within a 15-minute walk of Coron Central Plaza and Lualhati Park.
This hotel is 1 mi (1.5 km) from Mount Tapyas and 1.5 mi (2.4 km) from Palawan State University - Coron.
With considerable uphill climb going to the place.
Take in the views from a rooftop terrace and a garden and make use of amenities such as complimentary wireless internet access.
Additional amenities at this hotel include a television in a common area, tour/ticket assistance, and barbecue grills.
Local cuisine breakfasts are available daily from 7 AM to 8 AM for a fee.
Featured amenities include dry cleaning/laundry services and a water dispenser.
A roundtrip airport shuttle is provided for a surcharge (available 24 hours).
Make yourself at home in one of the 11 guestrooms.</t>
  </si>
  <si>
    <t>Puerto Pension Hotel</t>
  </si>
  <si>
    <t>www.skyscanner.com.ph/hotel_deeplink/4.0/PH/en-US/PHP/h_ad/47002923/2026-03-02/2026-03-03/hotel/hotel/hotels?legacy_provider_id=22&amp;rooms=1&amp;closed_user_group=general&amp;hb_data=XyeuhAYZ2kMQn7fbdrPeB5jVWMlaFq9IUqTcofvD3jIs4Sj9FZA-xitnfF4InUxUquKRVeP0Rg6YXXN-477ZYyPL-OtSjbv5DC1tN3okGhLtwIteCvMIDxHpRUNzd8XSdahB8Mnl5w6q9F2KGeOwL8bXLM-pjylC4ySavJwlNWlfEXxQccsu-mkaIY0nZi-pQKrYNjzYcBBtxlQ-L0PcHzdApjmjyZ43TZRMylfTw6tOwLUKsT3bnCYD0-EKUpK3X0s1QJCvKbmtGxSwoF32J7ZpZpuAJMWMyzCaZqsp7ECeJ2m5xvJwGfsIUnMsS6PPBRqgvoX3H4QldDjWbiqlaVjJXhhnvm7wHgNfakL4gygul4tTYmqNXYSRLV5xAxLLCauseFR1FNjnGt0u8hPZg_c4NP3ZDXYU_7wRakeoFIQM&amp;q_datetime_utc=2026-03-01T23%3A24%3A40&amp;ticket_price=2833&amp;quote_id=-5347327632786177719&amp;utid_state=1&amp;channel=iphone&amp;price_without_closed_user_group=5300&amp;tm_place_name=Puerto+Princesa&amp;deeplink_data=eyJmaWVsZHMiOnsic2lnbmF0dXJlIjoiYWQzZGU0MTFhNDNlNjkzNGRmMTdlY2Q1YWZhZjQzMTEifSwidXJsIjoiaHR0cHM6Ly93d3cuYWdvZGEuY29tL3BhcnRuZXJzL3BhcnRuZXJzZWFyY2guYXNweD9jaWQ9MTg0NjM4MyZoaWQ9MjkzNzk2JmN1cnJlbmN5PVBIUCZjaGVja2luPTIwMjYtMDMtMDImY2hlY2tvdXQ9MjAyNi0wMy0wMyZOdW1iZXJvZkFkdWx0cz0xJk51bWJlcm9mQ2hpbGRyZW49MCZSb29tcz0xJm1jaWQ9MzMyJm1hc3RlclJvb21JZD0zMTIwNDAyJm1wdD1kV2MzUkZsT05HSm9XSEJWY2tZMk1UTk9URWMzYlVKamNuaHhTek5JY1RkSWNVUnJUbU5xZDFGR2VVTXdWMGhaWW5obmJXWnRLMmRvYkVKalEwVnBaRzFrYlVrNFpHMVJkM2hQTjJkc09EMCZUb3RhbFByaWNlPTI4MzMuMDYmVG90YWxUYXg9MjQ5LjQwJlRvdGFsRmVlPTM1Mi45MSZUb3RhbFN1cmNoYXJnZT0wJm1jdXI9UEhQIn0%3D&amp;utid=c0450b41-2ba9-64f1-774e-15a283019d1c&amp;tm_stars=3&amp;client_id=skyscanner_app&amp;redirect_delay=1000&amp;price_policy=2&amp;pre_redirect_id=82d0a555-4868-81f4-f6d4-ae512ce9a889&amp;tm_city_code=PPSP&amp;max_price=4385&amp;guests=1&amp;request_id=82d0a555-4868-81f4-f6d4-ae512ce9a889&amp;tm_country_code=PH</t>
  </si>
  <si>
    <t>9.7425499, 118.7350265</t>
  </si>
  <si>
    <t>Sunlight Guest Hotel, Malvar Street, Tanglaw, Seaside, San Miguel, Puerto Princesa, Mimaropa, 5300, Philippines</t>
  </si>
  <si>
    <t>Sunlight Hotel Puerto Princesa</t>
  </si>
  <si>
    <t>www.skyscanner.com.ph/hotel_deeplink/4.0/PH/en-US/PHP/h_bc/47002923/2026-03-05/2026-03-06/hotel/hotel/hotels?legacy_provider_id=13&amp;rooms=1&amp;closed_user_group=general&amp;hb_data=2Rhn15e145D5dPPmqg4Izq4V2qMWO0Apd944qQN7pa52wBtqmMLv8OVKU0jmCcz4knCB0E_0txNt7w_gF_rx8NXBP269qKPxrq__y3Y_FDzZXLQlCg8XdeVSV_e1s999X4Uaw1LFjNayHMMEd6s79Ck0zAucTuQ5fxVwvpqoIfFCHyLbDJnBLJ2U7OyuSqnN5UEEkXU6ebpb0C0KKoXvR_y6WHagRHsJ2zX2FlHT_bU6OHJLkwTV8OIDt17WXo7dsJU-TZOuPnJf8C8gxhpwOtRFknOYDAO5sWnyUwTB0fXdtqRMVKsMd_QsoerqhUnzYwfTQKiUxQvcw-_RuGenLIxxYRl301dtkTYm1hBn3DGUUZbksXF7sWB7mc1C9zj1VAlZowgpSMHqE0skHTBWyfPgFwyPGxwxmUuuMRwZx_vAaqqI7SSP&amp;q_datetime_utc=2026-03-05T12%3A21%3A51&amp;ticket_price=3600&amp;quote_id=-3599935795070301384&amp;utid_state=1&amp;channel=iphone&amp;price_without_closed_user_group=5523&amp;tm_place_name=Puerto+Princesa&amp;deeplink_data=eyJmaWVsZHMiOnsic2lnbmF0dXJlIjoiYTljODgyZDY4NzBiNGFhNjU1MDUxMDI2ZWFlMGQyNDAiLCJibG9ja19pZCI6IjM1Mzg3MjAyXzQyMTI3MDY0OF8xXzFfMF84MjIxNTAifX0%3D&amp;utid=666aebdc-f207-210c-b219-47f728b681ca&amp;tm_stars=3&amp;client_id=skyscanner_app&amp;price_policy=2&amp;pre_redirect_id=c77f7658-de8a-9755-9f34-29a6cba6f8a4&amp;tm_city_code=PPSP&amp;max_price=8509&amp;guests=1&amp;request_id=c77f7658-de8a-9755-9f34-29a6cba6f8a4&amp;tm_country_code=PH</t>
  </si>
  <si>
    <t>12.1917125, 120.1026942</t>
  </si>
  <si>
    <t>Malvar Street, Tanglaw, Seaside, San Miguel, Puerto Princesa, Mimaropa, 5300, Philippines</t>
  </si>
  <si>
    <t>Cabana Room</t>
  </si>
  <si>
    <t>With a stay at Sunlight Guest Hotel in Puerto Princesa (Puerto Princesa City Centre), you'll be steps from SM City Puerto Princesa and 7 minutes by foot from Mendoza Park. This hotel is 10.9 mi (17.6 km) from Honda Bay and 0.4 mi (0.6 km) from Plaza Cuartel.
Take advantage of recreation opportunities including a fitness center and bicycles to rent. This Art Deco hotel also features complimentary wireless internet access, concierge services, and a banquet hall.
Grab a bite at Saluhan, a restaurant which features a bar/lounge and an ocean view. You can also stay in and take advantage of the room service (during limited hours). A complimentary buffet breakfast is included.
Featured amenities include a business center, complimentary newspapers in the lobby, and dry cleaning/laundry services. A roundtrip airport shuttle is provided for a surcharge (available 24 hours), and free self parking is available onsite.
Make yourself at home in one of the 74 air-conditioned rooms featuring minibars. Complimentary wireless internet access keeps you connected, and cable programming is available for your entertainment. Private bathrooms with showers feature complimentary toiletries and hair dryers. Conveniences include phones, as well as safes and desks.</t>
  </si>
  <si>
    <t>EL RIO Y MAR Resort</t>
  </si>
  <si>
    <t>www.skyscanner.com.ph/hotel_deeplink/4.0/PH/en-US/PHP/h_ad/158837898/2026-03-02/2026-03-03/hotel/hotel/hotels?legacy_provider_id=22&amp;rooms=1&amp;closed_user_group=apps&amp;hb_data=jRU0qDJpyMarewHEc0mZ1lhv9Lz13RnwnRb55ALNKX-gpOdXzlNLoiTgUghfxTvWwRyLzJuxhCYYbWU4hw81jPEbRVlydtvHcrHT0TL32e1R7x97x3FoOmnLh3M9pNJuajgRmavojUSgejb61Ds5XFUkqc0QQkdS5b5jnl3b5-u7U5lHSrQ1WJuqf2uWjyGB3YeQU1EsNHERRyEKkGnfYUHzMzRRUTg-pIEZSevDGR2Xb8g98c6Q0vyzQ-OGLX_-nqfP_rlIoJSkkS3OMbqgGZaVIbwbw_1VjrJK71CB8ETmaeoHCNsDC35x-jiy68hhUd6-eem-NryrKA0dGMegNlTOGSUh34zz6jO6kTgJ5Q1sQpdz-wwKs3VDIERwUqreq3NZgGPJkMdCX4qoBog6oVdkmhmS25Ph-kA4kf0Y8s3z&amp;q_datetime_utc=2026-03-01T23%3A23%3A20&amp;ticket_price=1674&amp;quote_id=2176708866037548652&amp;utid_state=1&amp;channel=iphone&amp;price_without_closed_user_group=2039&amp;tm_place_name=Minuit&amp;deeplink_data=eyJmaWVsZHMiOnsic2lnbmF0dXJlIjoiYWFjZmFiYmQxMDFhOWJkYmI1ZWYwNzk0YzVkZmJiMTkifSwidXJsIjoiaHR0cHM6Ly93d3cuYWdvZGEuY29tL3BhcnRuZXJzL3BhcnRuZXJzZWFyY2guYXNweD9jaWQ9MTg0NjM4MyZoaWQ9NDAwMDQ0JmN1cnJlbmN5PVBIUCZjaGVja2luPTIwMjYtMDMtMDImY2hlY2tvdXQ9MjAyNi0wMy0wMyZOdW1iZXJvZkFkdWx0cz0xJk51bWJlcm9mQ2hpbGRyZW49MCZSb29tcz0xJm1jaWQ9MzAzOCZtYXN0ZXJSb29tSWQ9OTU3OTA4NyZtcHQ9Y0c1clpHMW9VelppWmxKd1JubFdlRlJ2YTNSNFZERmpSRlJ2YWpGclEySkxZalpCWjJSU1RWSmpNRzlHYW5jdk1HbzBURGx3T1VKQ2QzVlZhekJuVTNwNGJYTjNOSG96YW5WYVNRJlRvdGFsUHJpY2U9MTY3NC4wOCZUb3RhbFRheD0xNzkuMzcmVG90YWxGZWU9MC4wMCZUb3RhbFN1cmNoYXJnZT0wJm1jdXI9UEhQIn0%3D&amp;utid=731ff79a-9b0b-dabb-50d7-0e3509a58733&amp;tm_stars=2&amp;client_id=skyscanner_app&amp;redirect_delay=1000&amp;price_policy=2&amp;pre_redirect_id=906d571a-1928-eb28-55e9-50365aa6e186&amp;tm_city_code&amp;max_price=1674&amp;guests=1&amp;request_id=906d571a-1928-eb28-55e9-50365aa6e186&amp;tm_country_code=PH</t>
  </si>
  <si>
    <t>12.2336834, 120.0391413</t>
  </si>
  <si>
    <t>El Rio Y Mar, Kaligasgasan Street, Degtayan, Decalachao, Coron, Palawan, Mimaropa, Philippines</t>
  </si>
  <si>
    <t>Minuit</t>
  </si>
  <si>
    <t>Located in Coron, El Rio y Mar Resort is in the mountains and within the region of San Nicolas Barangay Hall and Kingfisher Park. This beach resort is within the region of Busuanga Municipal Hall and Bintuan Mangrove Park.
Treat yourself with massages, body treatments, and facials. You can soak up the sun at the private beach or enjoy other recreational amenities including an outdoor pool and a lazy river. Additional features at this resort include complimentary wireless internet access, concierge services, and babysitting (surcharge).
Grab a bite to eat at Al Fresco Restaurant, a restaurant which features a bar/lounge, or stay in and take advantage of the room service (during limited hours).
Featured amenities include a 24-hour front desk, luggage storage, and laundry facilities. Event facilities at this resort consist of a conference center and a meeting room. A roundtrip airport shuttle is provided for a surcharge (available on request).
Make yourself at home in one of the 34 air-conditioned rooms featuring minibars. Rooms have private balconies. Private bathrooms with showers feature rainfall showerheads and complimentary toiletries. Conveniences include safes and desks, and housekeeping is provided daily.</t>
  </si>
  <si>
    <t>Palawan SandCastles</t>
  </si>
  <si>
    <t>www.skyscanner.com.ph/hotel_deeplink/4.0/PH/en-US/PHP/h_ad/158837898/2026-03-05/2026-03-06/hotel/hotel/hotels?legacy_provider_id=22&amp;rooms=1&amp;closed_user_group=general&amp;hb_data=T7rnySopzrA1I04pgJkB7WxufDJlCzxR0_P3qK_AUw1XfobKK19CvYjkn0ei9lnJgei_qjBGQF7eB7Jn8BjCjLKQQTie4Lvqls-ehgNo9qKZg7A4PxIHBUTO633ZzRtK-dLRhyKTrVzbrXLypNPBxkbqTF7fWvlYSob3bI3mJ7o1hzSdBPctJEWEHzDQceiHtJmPHd4ekczbfa4XFZ17Rp-AhZ7Z5vMkpSiolq5HGmP9pD-RAQoA8WEEb6PaTs951Yyu_7Am3GXlqDzYEWHFdm27DPuPUGu3h6xbuNqgOlBOOT9oKPOnZecwRMDd0RnmPIbcmPaas8Jm3XjOSon7iPfXv0PgOZdpGAJUZ3RrEumLJihm_YLzVEEmulpiRchitMGusg2TjDbc4NVi4cGeixZ00eLEqOM-dN3ZFRG_gmBP&amp;q_datetime_utc=2026-03-05T14%3A20%3A06&amp;ticket_price=1473&amp;quote_id=-8506439216655541364&amp;utid_state=1&amp;channel=iphone&amp;price_without_closed_user_group=1831&amp;tm_place_name=Minuit&amp;deeplink_data=eyJmaWVsZHMiOnsic2lnbmF0dXJlIjoiMzBiMDQ0NzYwNTg5Mzg2ZDIyNWE4OWE4NmNhYzg4ZGYifSwidXJsIjoiaHR0cHM6Ly93d3cuYWdvZGEuY29tL3BhcnRuZXJzL3BhcnRuZXJzZWFyY2guYXNweD9jaWQ9MTg0NjM4MyZoaWQ9NDAwMDQ0JmN1cnJlbmN5PVBIUCZjaGVja2luPTIwMjYtMDMtMDUmY2hlY2tvdXQ9MjAyNi0wMy0wNiZOdW1iZXJvZkFkdWx0cz0xJk51bWJlcm9mQ2hpbGRyZW49MCZSb29tcz0xJm1jaWQ9MjgwMjUmbWFzdGVyUm9vbUlkPTExMTA0NTE0MDgmbXB0PWRWQnVZa1JHUVdoVk1XUTFRbWd3VG5CVmVITkZRVEkxTUVwR1RGRk5hMnhVWnl0T2VUQllLMDlFU2pCTWMwMW9jRGcyV1ZWQ1NWTm5kbHBOZHpSellYTXJNMms1TnpkT2Jrb3pkRUpSUFQwJlRvdGFsUHJpY2U9MTQ3Mi45OSZUb3RhbFRheD0xMzguMDUmVG90YWxGZWU9MTI3LjU3JlRvdGFsU3VyY2hhcmdlPTAmbWN1cj1QSFAifQ%3D%3D&amp;utid=28070e4c-e107-5f33-fbdd-87b3f665e767&amp;tm_stars=2&amp;client_id=skyscanner_app&amp;price_policy=2&amp;pre_redirect_id=c42f0d56-02f5-16de-b8de-c3159db8f26e&amp;tm_city_code&amp;max_price=1473&amp;guests=1&amp;request_id=c42f0d56-02f5-16de-b8de-c3159db8f26e&amp;tm_country_code=PH</t>
  </si>
  <si>
    <t>10.5713419, 119.3063974</t>
  </si>
  <si>
    <t>SAND CASTLES, Busuanga, Palawan, Mimaropa, Philippines</t>
  </si>
  <si>
    <t>With a stay at Palawan SandCastles Beach Resort in Busuanga, you'll be on the beach, and 18.7 mi (30.1 km) from Calauit Safari Park and 19.6 mi (31.5 km) from Ocam Ocam Beach. This beach hotel is 19.6 mi (31.5 km) from Black Island Shipwreck and 23.9 mi (38.5 km) from Palawan State University - Coron.
Enjoy recreational amenities such as a hot tub and bicycles to rent. Additional amenities at this hotel include complimentary wireless internet access, concierge services, and barbecue grills.
Enjoy a meal at the restaurant, or stay in and take advantage of the hotel's room service. Quench your thirst with your favorite drink at the bar/lounge. Full breakfasts are available daily from 7:00 AM to 10:00 AM for a fee.
The front desk is staffed during limited hours. A roundtrip airport shuttle is provided for a surcharge (available on request), and free self parking is available onsite.
Make yourself at home in one of the 9 guestrooms.</t>
  </si>
  <si>
    <t>The Hotel Elizabeth Resort and Villas</t>
  </si>
  <si>
    <t>www.skyscanner.com.ph/hotel_deeplink/4.0/PH/en-US/PHP/h_ad/136297213/2026-03-02/2026-03-03/hotel/hotel/hotels?legacy_provider_id=22&amp;rooms=1&amp;hb_data=KtR0ylC78w2XrUJ3F45Soo6ZRR4oWtZ5cXcOHGz-oa7UM296aiN1p0tkrzlMZdK621-akfz-hsuk5leRUGJ51HPPzl5mhbcd8TF8vOyNmmTCrmoXbK33REhvfJTYV2BcudaQ8K6ktINdsyyyxancxsb_Q-8vEUO77jvvN0Oy1GZqv6cfX-YxPQJ2QVvEF21iICfujCynpmEsVRnU9-EhJB83s3PlbHC07PpLxeRFIPHTco4IaLdJgcCemh4GSozZsNX3TOZeTiAOJEDnH5GrAvqpUnbLp1SDKyg9FIJ2-pi4gXE3hwtr138DYcOvxTaOxam0HYhwJ5IFFRz-2aLq6EPBAbRLCQt9Dc75_JtHTMDCcEPWtpiVraF2Ue5e5uAk4zXYJ-TfqmQxWeMpJ1bwDlagfu68lpWflA_rCQe1VOcc&amp;q_datetime_utc=2026-03-01T23%3A23%3A22&amp;ticket_price=3774&amp;quote_id=-298506169923684052&amp;utid_state=1&amp;channel=iphone&amp;tm_place_name=San+Miguel&amp;deeplink_data=eyJmaWVsZHMiOnsic2lnbmF0dXJlIjoiYzZmNjU4NWQwZDQ0YjRjYTYzMWRkMjI2MTk5ZmU0ZDcifSwidXJsIjoiaHR0cHM6Ly93d3cuYWdvZGEuY29tL3BhcnRuZXJzL3BhcnRuZXJzZWFyY2guYXNweD9jaWQ9MTg0NjM4MyZoaWQ9MTA5NDE3MCZjdXJyZW5jeT1QSFAmY2hlY2tpbj0yMDI2LTAzLTAyJmNoZWNrb3V0PTIwMjYtMDMtMDMmTnVtYmVyb2ZBZHVsdHM9MSZOdW1iZXJvZkNoaWxkcmVuPTAmUm9vbXM9MSZtY2lkPTMzMiZtYXN0ZXJSb29tSWQ9NjM0MDc3MCZtcHQ9YVhObmNYUjVhVmgxYVdkb1RIbG1lV0l4WTBrMWVXMURUR0ZyUVUxS1V6Rm1iVWN5ZUZsYU1XVlJhRUZyTjNSMmFGY3hRM0poV0c0eFFuSnZWemRUZDJGeWIzWnpka2xXWTJ4WFR6VXZVVDAmVG90YWxQcmljZT0zNzczLjk0JlRvdGFsVGF4PTM3OC4wMyZUb3RhbEZlZT0xNzAuMzImVG90YWxTdXJjaGFyZ2U9MCZtY3VyPVBIUCJ9&amp;utid=e9f4c113-8d5a-b656-bef6-43c8f2be0368&amp;tm_stars=3&amp;client_id=skyscanner_app&amp;redirect_delay=1000&amp;price_policy=2&amp;pre_redirect_id=5b8b3ca6-46a1-d821-68ec-cc5dcc27f6fc&amp;tm_city_code&amp;max_price=5950&amp;guests=1&amp;request_id=5b8b3ca6-46a1-d821-68ec-cc5dcc27f6fc&amp;tm_country_code=PH</t>
  </si>
  <si>
    <t>9.7463791, 118.7464697</t>
  </si>
  <si>
    <t>Canvas Boutique, R. San Juan Road, Maningning, Bagong Lipunan, San Miguel, Puerto Princesa, Mimaropa, 5300, Philippines</t>
  </si>
  <si>
    <t>Canvas Boutique Hotel</t>
  </si>
  <si>
    <t>https://www.google.com/maps/place/Daluyon+Beach+and+Mountain+Resort/data=!4m11!3m10!1s0x33b578a1684dcaa5:0x7885e0014cd7c96e!5m3!1s2026-03-01!4m1!1i2!8m2!3d10.1957555!4d118.8991051!16s%2Fg%2F12qglgt79!19sChIJpcpNaKF4tTMRbsnXTAHghXg?authuser=0&amp;hl=en&amp;rclk=1</t>
  </si>
  <si>
    <t>10.1957555, 118.8991051</t>
  </si>
  <si>
    <t>Sabang</t>
  </si>
  <si>
    <t>Featuring an outdoor poor and free WiFi access, Canvas Boutique Hotel is located 0.6 mi away from Puerto Princesa Airport and a 1-minute walk from Pasalubong Center.</t>
  </si>
  <si>
    <t>Daluyon Beach and Mountain Resort</t>
  </si>
  <si>
    <t>https://www.google.com/maps/place/Kiao+Beach+Palawan/data=!4m11!3m10!1s0x33ca97e677d5b785:0x5f52592463be622d!5m3!1s2026-03-01!4m1!1i2!8m2!3d9.7072253!4d118.4312449!16s%2Fg%2F11v9kkxqq4!19sChIJhbfVd-aXyjMRLWK-YyRZUl8?authuser=0&amp;hl=en&amp;rclk=1</t>
  </si>
  <si>
    <t>9.7072253, 118.4312449</t>
  </si>
  <si>
    <t>Daluyon Beach and Mountain Resort, Monkey Road, Sabang, Puerto Princesa, Mimaropa, 5300, Philippines</t>
  </si>
  <si>
    <t>With a stay at Daluyon Beach and Mountain Resort in Puerto Princesa, you'll be on the beach, just steps from Sabang Beach and a 1-minute drive from Puerto Princesa Subterranean River National Park. This beach resort is within the region of Honda Bay and Port Barton Beach.
Pamper yourself with onsite massages or take in the view from a terrace and a garden. Additional features at this resort include complimentary wireless internet access, gift shops/newsstands, and wedding services.
Satisfy your appetite for lunch or dinner at Pawikan, a restaurant which specializes in Filipino cuisine, or stay in and take advantage of the room service (during limited hours). Relax with a refreshing drink at the beach bar, the swim-up bar, or one of 3 bars/lounges.
Featured amenities include limo/town car service, dry cleaning/laundry services, and a 24-hour front desk. A roundtrip airport shuttle is provided for a surcharge (available 24 hours), and free self parking is available onsite.
Make yourself at home in one of the 24 individually decorated guestrooms, featuring minibars and Smart televisions. Rooms have private balconies. Complimentary wireless internet access keeps you connected, and satellite programming is available for your entertainment. Bathrooms feature showers, complimentary toiletries, and bidets.</t>
  </si>
  <si>
    <t>Kiao Beach Palawan</t>
  </si>
  <si>
    <t>www.skyscanner.com.ph/hotel_deeplink/4.0/PH/en-US/PHP/h_bc/130422036/2026-03-02/2026-03-03/hotel/hotel/hotels?legacy_provider_id=13&amp;rooms=1&amp;closed_user_group=general&amp;hb_data=coiS5-AIRXrnivzzF0UpBRNtIDrPXtzCoZ1zSxocO9bcQVzmBtkgLRpNfvPxpvljKZ84eQoHLGzoj0_n5wLsI4jrBEJ4ZV-TE9nhg1GhQFLEottw2s_GZeFx6-e2yJhR9bd6gkms0-6ibb4OSzSdaBQOXSH3NHIbu0TUZC-eNF5pLf_3ISn5QN7jq6Hg9pH23GLtbmIAdk1zpjeQj7zY-r3ymjbxwMxPgUjdFPHnwU6PvgJJkQz11tDboGIUYdd0p7oNVSD0xOUiKtq55cAn_sVVXEcR2sLO7hW-U27D-DKI3QTrsa2b3u2QfutNJGRgH-6lu1sEEU2Aivh2BK4moUc548GEmAk8S8J3aXFuQ0rM8ziXuN2H8VcrWRvSWa_8xPfsjRqwjt_9SAam7ur5EWVQhtOAUkBtvOdNz7jYJbs3bsrNXn8%3D&amp;q_datetime_utc=2026-03-01T23%3A23%3A34&amp;ticket_price=3963&amp;quote_id=-4173326755081703732&amp;utid_state=1&amp;channel=iphone&amp;price_without_closed_user_group=4987&amp;tm_place_name=Dauin&amp;deeplink_data=eyJmaWVsZHMiOnsic2lnbmF0dXJlIjoiYmVhZTk1NDk3NGVkNzFlMDQ5YjMwZDY4ZWUxMWFlZmUiLCJibG9ja19pZCI6InYxX0NnRXRFTXdDR2lnS0hUSXdNall0TURNdE1ESlVNREE2TURBNk1EQXVNREF3S3pBM09qQXdFQUVZM3dFb0FUZ0JJZ0lJQVE9PV9DaUVJbHBPdHd3RVFBaUEyS016Y2lnWXdBa29MTUVReE1EQlFYekV3TUZCUW1BVVNBZ2dCR2dRb0FqQUJJZ1FJQWhnQyJ9fQ%3D%3D&amp;utid=2841ab11-3f11-5e47-2b1d-ffd30879b7ab&amp;tm_stars=3&amp;client_id=skyscanner_app&amp;redirect_delay=1000&amp;price_policy=2&amp;pre_redirect_id=7458e730-ce79-d2ad-1a8f-b79abd08cd52&amp;tm_city_code&amp;max_price=4450&amp;guests=1&amp;request_id=7458e730-ce79-d2ad-1a8f-b79abd08cd52&amp;tm_country_code=PH</t>
  </si>
  <si>
    <t>10.2336096, 119.2629113</t>
  </si>
  <si>
    <t>Mecaja Divers Dive Center, Provincial Road, Salvacion, Roxas, Palawan, Mimaropa, Philippines</t>
  </si>
  <si>
    <t>Dauin</t>
  </si>
  <si>
    <t>www.skyscanner.com.ph/hotel_deeplink/4.0/PH/en-US/PHP/h_xp/215468318/2026-03-02/2026-03-03/hotel/hotel/hotels?legacy_provider_id=1&amp;rooms=1&amp;closed_user_group=mobile&amp;hb_data=luq-JrBc1DBQT6MQxkoe5zVo2kDjeDJ3v9ME1ggPkg3vfig74u06nbpoixhUpoabdyM2hiE_7RJ1dwqgl_B7aDOscn9W2qYtd4GytaAXz1I9Vtp3BFWB2TDdkyppG12zPu5vuRBolljD9o08YU8KoPzXJmUSqnqYAcElOjTucrbYtqW3DKYCT1gvYspNr4DZs1qxMVnxRlWG4CEk3yNsEEA23VOKs0RdTwUTRHG_tVlQNDcR_oDX9YXmT_MH1jIOPekZE27ALEQg5y_MXvaolnrc_MU%3D&amp;q_datetime_utc=2026-03-01T23%3A23%3A33&amp;ticket_price=18006&amp;quote_id=-2707809674351333500&amp;utid_state=1&amp;channel=iphone&amp;price_without_closed_user_group=20007&amp;tm_place_name=San+Vicente&amp;deeplink_data=eyJmaWVsZHMiOnsic2lnbmF0dXJlIjoiYmQ4NTBiOGVmZDNhM2EwNzA1MGIzOTgwMDQ2NWNmNmIifSwidXJsIjoiaHR0cHM6Ly93d3cuZXhwZWRpYS5jb20ucGgvSG90ZWwtU2VhcmNoP3RwaWQ9NjgmbXBlPTE3NzI0MDQ0NTQmZW5kRGF0ZT0yMDI2LTAzLTAzJmFkdWx0cz0xJmxvY2FsZT1lbl9VUyZjaGlkPWJkYTk3ZmIyLTJiZmQtNGQ4NC04ZjM0LThiODVmYWQzYjA4ZiZlYXBpZD00NjIzMCZtY3RjPTMmc3RhcnREYXRlPTIwMjYtMDMtMDImbXBkPUdCUCZtcG49MzI3MjAwNzAzJmN1cnJlbmN5PUdCUCZyYXRlcGxhbmlkPTQwNDAxMTcxNCZtcG09MjQmbXBwPTEmbXBvPUVDJnNlbGVjdGVkPTEwNDYxNTk1MSZtcGI9MjEuMDUmbXBxPTIzMS41MSZtcGE9MjEwLjQ2In0%3D&amp;utid=9417f14c-793c-44fd-bf5d-d8d8ec6879fa&amp;tm_stars=0&amp;client_id=skyscanner_app&amp;redirect_delay=1000&amp;price_policy=2&amp;pre_redirect_id=1f830ca6-eb8b-d09b-6cac-88320c73271a&amp;tm_city_code=SWLP&amp;max_price=20707&amp;guests=1&amp;request_id=1f830ca6-eb8b-d09b-6cac-88320c73271a&amp;tm_country_code=PH</t>
  </si>
  <si>
    <t>9.7605356, 118.7675643</t>
  </si>
  <si>
    <t>The Hotel Elizabeth Resort and Villas - Long Beach San Vicente Palawan</t>
  </si>
  <si>
    <t>www.skyscanner.com.ph/hotel_deeplink/4.0/PH/en-US/PHP/h_bc/203876439/2026-03-02/2026-03-03/hotel/hotel/hotels?legacy_provider_id=13&amp;rooms=1&amp;closed_user_group=apps&amp;hb_data=NmpsaEBdIBEVzuNckvNGHQOhJzFokKSQMi_Tma4LNfe5pMyJa8T8ehdjOqqDe7sfM7yXAGXknJN_rogG0zPBM9XBS-AoVSscgAx0RRLQ4Lpll86j-_RyFcn7dVbqVU9Q84--dvBH9xLmRleKEFNXtOs6PQI_NlI1T1K6ezcIuZywGZF6MsSHmuClX3WCLIHLmCiD0bsV93vpakZNDEafZ2yn_HgmdS0UFeBbACL7MW6nTYiLn4DUOwRodbMz-C4sX0Wjksxc-dtmgIIv1FUoxjev_sWYjgG_L0CECXTztZ9thYbdA4XJtQv3JaNoBRem8ElvFlaeBP5GdasvHV4yqMH7BipIMTROLMLiTNK5eLXcR-xPUVyERsfByCfgqtq6MtTXkmv4458FvV0mkl5B_CiXZfxRVsh314J_klYKRa-YpKwlVuo%3D&amp;q_datetime_utc=2026-03-01T23%3A23%3A32&amp;ticket_price=6500&amp;quote_id=6902667070115691841&amp;utid_state=1&amp;channel=iphone&amp;price_without_closed_user_group=7223&amp;tm_place_name=Busuanga&amp;deeplink_data=eyJmaWVsZHMiOnsic2lnbmF0dXJlIjoiNzJiOGM1NDEwNzQzZjYxZWVlNjYxN2RmMzA5YmQ4ZjIiLCJibG9ja19pZCI6IjEwODY1MjIwNl8zMzI5ODk4MzdfMl8xXzAifX0%3D&amp;utid=099f2428-31b3-3a75-ad2b-255af5a4d818&amp;tm_stars=3&amp;client_id=skyscanner_app&amp;redirect_delay=1000&amp;price_policy=2&amp;pre_redirect_id=051992e3-6255-ee30-3b93-677ce119b24d&amp;tm_city_code=USUP&amp;max_price=16979&amp;guests=1&amp;request_id=051992e3-6255-ee30-3b93-677ce119b24d&amp;tm_country_code=PH</t>
  </si>
  <si>
    <t>12.0265488, 119.9831093</t>
  </si>
  <si>
    <t>San Isidro, Roxas, Palawan, Mimaropa, Philippines</t>
  </si>
  <si>
    <t>Located in San Vicente, a few steps from Long Beach, The Hotel Elizabeth Resort and Villas - Long Beach San Vicente Palawan provides accommodations with an outdoor swimming pool, free private parking, a garden and a private beach area. Featuring room service, this property also welcomes guests with a restaurant and a sun terrace. Certain rooms at the property include a patio with a sea view.
Some rooms are equipped with a kitchen with a fridge, a microwave and a minibar.
The resort offers an Ã  la carte or Asian breakfast.
Enarayan Beach is a 17-minute walk from The Hotel Elizabeth Resort and Villas - Long Beach San Vicente Palawan, while Bokbok Beach is 1.1 miles from the property. San Vicente Airport is 3.7 miles away, and the property offers a paid airport shuttle service.</t>
  </si>
  <si>
    <t>Marina del Sol Resort &amp; Yacht Club</t>
  </si>
  <si>
    <t>https://www.google.com/maps/place/Nacpan+Beach+Glamping+%28H+Hospitality+Group%29/data=!4m11!3m10!1s0x33b707c393ba8da3:0x5657d81b8c05792f!5m3!1s2026-03-01!4m1!1i2!8m2!3d11.3128738!4d119.4222488!16s%2Fg%2F11fkf907bp!19sChIJo426k8MHtzMRL3kFjBvYV1Y?authuser=0&amp;hl=en&amp;rclk=1</t>
  </si>
  <si>
    <t>11.3128738, 119.4222488</t>
  </si>
  <si>
    <t>Tent</t>
  </si>
  <si>
    <t>Nacpan Beach Glamping H Hospitality Group</t>
  </si>
  <si>
    <t>www.skyscanner.com.ph/hotel_deeplink/4.0/PH/en-US/PHP/h_h1/114164420/2026-03-02/2026-03-03/hotel/hotel/hotels?legacy_provider_id=927111&amp;rooms=1&amp;closed_user_group=mobile&amp;hb_data=KuXOP51xiLls_Abn3d5omFDx5gPd039SZqSSC19opsGmXd7VS8eN9hC3WDiIyf5Aeowhc0jlrCap94Wun0UJrp7cPILRNlKt7hNDRJn3txgKiOCW0WFBpqd3cFk7LHyll5Tjyc5QvV1TmwHqr150t9TYKv9ImY5fJqKzjLhVflsghddHmgo9h55kS-euhmDtSnkQrruDbsvfpVH4W5F1xis91sbY6O0PqbDEGzoY2Ng3qmB101vgdMqoXozLOYyvZBZcl9ogfPRSYXORqpKtgOnO1GY%3D&amp;q_datetime_utc=2026-03-01T23%3A24%3A44&amp;ticket_price=2750&amp;quote_id=6442724453608942488&amp;utid_state=1&amp;channel=iphone&amp;price_without_closed_user_group=5000&amp;tm_place_name=Puerto+Princesa&amp;deeplink_data=eyJmaWVsZHMiOnsic2lnbmF0dXJlIjoiZjhlMjVmYWY3ZDVjNDViNTViZjc1ODgwYTI3NWVjNjgifSwidXJsIjoiaHR0cHM6Ly9waC5ob3RlbHMuY29tL0hvdGVsLVNlYXJjaD90cGlkPTMyMTQmbXBlPTE3NzI0MDM5OTcmZW5kRGF0ZT0yMDI2LTAzLTAzJmFkdWx0cz0xJmxvY2FsZT1lbl9QSCZjaGlkPWY0Njk0MWUxLTkzYWItNGI4NS1iZWI0LTlmZDFjZGNlODZjNyZlYXBpZD00NCZtY3RjPTMmc3RhcnREYXRlPTIwMjYtMDMtMDImbXBkPVBIUCZtcG49MjAwMjc1MTg0JmN1cnJlbmN5PVBIUCZyYXRlcGxhbmlkPTIwODEwMzIzNSZtcG09MjQmbXBwPTEmbXBvPUVDJnNlbGVjdGVkPTU5NTI0NDgmbXBiPTI5NC42NCZtcHE9MjQ1NS4zNiZtcGE9MjQ1NS4zNiJ9&amp;utid=96678ec2-42eb-0375-8ad9-733e7507ce7f&amp;tm_stars=3&amp;client_id=skyscanner_app&amp;redirect_delay=1000&amp;price_policy=2&amp;pre_redirect_id=f3235305-ca3f-23f3-a664-2c519aba90ab&amp;tm_city_code=PPSP&amp;max_price=9090&amp;guests=1&amp;request_id=f3235305-ca3f-23f3-a664-2c519aba90ab&amp;tm_country_code=PH</t>
  </si>
  <si>
    <t>9.7674484, 118.7469788</t>
  </si>
  <si>
    <t>Sensa Massage and Spa, Puerto Princesa North Road, San Pedro, Tiniguiban, Puerto Princesa, Mimaropa, 5300, Philippines</t>
  </si>
  <si>
    <t>parking, wifi, elevator, air_conditioning, non-smoking, internet_access, 24-hour_front_desk_service, smoking_areas, massage, currency_exchange, iron, multilingual_staff, room_service, atm, restaurant, beauty_salon, safe_deposit_box, car_rental, business_center, meeting_facilities, banquet_service, television, shuttle_service, luggage_storage, airport_shuttle, photocopier, fax, concierge, shops, telephone, wake-up_call, bathrobe</t>
  </si>
  <si>
    <t>Holiday Suites Business District (Empire Suites Hotel)</t>
  </si>
  <si>
    <t>www.skyscanner.com.ph/hotel_deeplink/4.0/PH/en-US/PHP/h_ct/114164420/2026-03-05/2026-03-06/hotel/hotel/hotels?legacy_provider_id=31&amp;rooms=1&amp;closed_user_group=apps&amp;hb_data=N_ztRyyqoj24krbqFuTHpByblLOA9eI6Yp-7bVnEJeyyjlfHvczysGF5AacFo1Or49pT_oTtblCFinqzbmvTBxHbp1yf8SHSQfqBc-L14WRz7UDWuKehr5JQXm-aj6eX4Q-GkTsT_VxC199vx6L_sv8VJEsEMaO9c8JpI_wwE90Io_hwaHpeAtY9Hnba8cNjVnaqSCh4Lcniy3zFrajCfBGcW-C-V-X8GWK0KDomMfD04U2eP_pjqXenD1hjW_8Skmj9a1NkopPHvHhJyxQUuMrWy6G5vTONvknoa0onXIKEd9s0H-oZFEMj6yaxKWBL-kzYgin5y2bgAkwbUQRGFTvZPkkx8X0lu_fvrz5yxbcpmZKuvBNEu7mQipoJkkKjkpMUTpwBizeRKn75-NKOJbjg3lULib17iNCR_1hOKw%3D%3D&amp;q_datetime_utc=2026-03-05T12%3A21%3A56&amp;ticket_price=2918&amp;quote_id=6885323115698250366&amp;utid_state=1&amp;channel=iphone&amp;price_without_closed_user_group=4797&amp;tm_place_name=Puerto+Princesa&amp;deeplink_data=eyJmaWVsZHMiOnsic2lnbmF0dXJlIjoiZDhkNjkzNTBmMWRkYjMxNTNmYTI1OWI3MDBiZjJhMzcifSwidXJsIjoiaHR0cHM6Ly9waC50cmlwLmNvbS9ob3RlbHMvcmVkaXJlY3Q%2FaG90ZWxpZD0xOTY4NDkwJmNpdHk9NzUxNSZBbGxpYW5jZWlkPTEyNjA3JnNpZD04ODg4MzImY2hlY2tpbj0yMDI2LTAzLTA1JmNoZWNrb3V0PTIwMjYtMDMtMDYmc2hvcHBpbmdpZD1jYzE0ZWMwZWViMWM0ZTY4YTg2MDIzNzRhOWE5NzEwMyZhZHVsdD0xJmNoaWxkcmVuPTAmYWdlcz0mbGFuZ3VhZ2U9ZW5waCZsb2NhbGU9ZW5fUEgmcm9vbWlkPTE1OTA2NzI3ODMmc3dpZD0wJnBheT1QUCZmZ3Q9MSZpc19zcD1NMiZjcm49MSZjdXJyPVBIUCZ3a3A9MSZzdGFuZD1INHNJQUFBQUFBQUFfd0FHQWZuLUNtc0tBaGdCRWdRSUFSQUFHbDhJal91LTlnVVlBREFBT1BzUm1BSHFrbmlvQVFDNEFRSEFBUURSQWE1SDRYcVVaNk5BNFFGbVptWm01c3ltUU9nQmk3R0hoUUdJQWlDSkJBQUFBQUFBQUFBQW9BUUhxZ1FNQ053UEVhUndQUXJYV1oxQW9RWE56TXpNak9XeFFCb2dZMk14TkdWak1HVmxZakZqTkdVMk9HRTROakF5TXpjMFlUbGhPVGN4TURNZ0JDaVY2cVhOQmtnQlVnWXpZVEJsTldaYUhBb0RVRWhRRWE3WVgzWlBIcjRfR2dOUVNGQWhydGhmZGs4ZXZqOWlCV1Z1WDFCSWFMd1VjQUY0QUlvQkIwZ0JlQURJQVFHcUFRRHlBU0pqWXpFMFpXTXdaV1ZpTVdNMFpUWTRZVGcyTURJek56UmhPV0U1TnpFd00xOHdrZ0lCTkpvQ0FBQUFBUF9fQVFBQV9fLUQ3V2F6QmdFQUFBIn0%3D&amp;utid=c765ba4e-0833-7534-1b24-4725e69aacc5&amp;tm_stars=3&amp;client_id=skyscanner_app&amp;price_policy=2&amp;pre_redirect_id=3c40e28a-b5ad-1e9a-fa30-279ef7fd9bfe&amp;tm_city_code=PPSP&amp;max_price=10080&amp;guests=1&amp;request_id=3c40e28a-b5ad-1e9a-fa30-279ef7fd9bfe&amp;tm_country_code=PH</t>
  </si>
  <si>
    <t>9.7253012, 118.766972</t>
  </si>
  <si>
    <t>Empire Suites, Rizal Avenue, Masikap, Manggahan, San Miguel, Puerto Princesa, Mimaropa, 5300, Philippines</t>
  </si>
  <si>
    <t>parking, wifi, air_conditioning, non-smoking, internet_access, smoking_areas, room_service, restaurant, shuttle_service, tours, airport_shuttle</t>
  </si>
  <si>
    <t>Featuring a restaurant, Holiday Suites Business District - formerly Empire Suites Hotel is located in Puerto Princesa in the Palawan region, 1.7 miles from Pristine Beach and 5 miles from Honda Bay.</t>
  </si>
  <si>
    <t>Royale Parc Hotel Puerto Princesa Palawan</t>
  </si>
  <si>
    <t>www.skyscanner.com.ph/hotel_deeplink/4.0/PH/en-US/PHP/h_ad/160172914/2026-03-05/2026-03-06/hotel/hotel/hotels?legacy_provider_id=22&amp;rooms=1&amp;closed_user_group=general&amp;hb_data=199rbTozvRbMj6y62SQsBEzwGMVt39K0DvbH7kMy_wjH2fN6GZmeUhOPBF8cAsBSF0xEBwvxEoTIZEk1cygS9l3-zXUxeTOtnG7YemOaYmcfGYDkRwjXoidwjAA7glp_mB_XQXu-cIaKEL12SN1G12zZREwIwJo-AFNHQZmSIpY8Gg-1KMnCwb1Ekq2-m3SNGL0vnAHP46e8Fq-29kk2MaBnX1Th9u0nZKfYezn6xg7smqG5WkeXIJknf0oUsLkTehK4SIgFx-bHQbHas878j0MGukV0pTlZ_la0ANY1CMwEiH6eiukbLQ_XZj9xH-qdkkpmN2EijwykdiqbSLVnipYaTt55yjeFcGOaRcdD8UdnLrNnVaNY_6x-H_OaXBb3-s7mRPs6Qqk5keRYB-O4Bx1lBbV283cJfJ__2Z-cDjap&amp;q_datetime_utc=2026-03-05T14%3A20%3A09&amp;ticket_price=762&amp;quote_id=4118931467172200848&amp;utid_state=1&amp;channel=iphone&amp;price_without_closed_user_group=2226&amp;tm_place_name=Bancaobancao&amp;deeplink_data=eyJmaWVsZHMiOnsic2lnbmF0dXJlIjoiMmM4NTg0YjRiMjhiYTExMzNiY2NkZDc3OTU5ZTA1MzQifSwidXJsIjoiaHR0cHM6Ly93d3cuYWdvZGEuY29tL3BhcnRuZXJzL3BhcnRuZXJzZWFyY2guYXNweD9jaWQ9MTg0NjM4MyZoaWQ9NDYxMjM0NDEmY3VycmVuY3k9UEhQJmNoZWNraW49MjAyNi0wMy0wNSZjaGVja291dD0yMDI2LTAzLTA2Jk51bWJlcm9mQWR1bHRzPTEmTnVtYmVyb2ZDaGlsZHJlbj0wJlJvb21zPTEmbWNpZD0zMzImbWFzdGVyUm9vbUlkPTczNzAzMzkzMyZtcHQ9TTA1RWFIbHRUV2xhTDJWcmFVTjNLMDh3TjFZd2JUZ3pWM1F3WnpaSldrRnRUbUpuWkRrelZVMXdSMVJMWVVkRFdGVk1XbFJ4YjNkWWNWaEdVMk5CWTFwNlQwOWFPVzlGUlZKTE4yeDNQVDAmVG90YWxQcmljZT03NjIuMDImVG90YWxUYXg9ODcuOTkmVG90YWxGZWU9NjQuNDEmVG90YWxTdXJjaGFyZ2U9MCZtY3VyPVBIUCJ9&amp;utid=fa013040-ee35-1296-11ee-cc534ab17552&amp;tm_stars=3&amp;client_id=skyscanner_app&amp;price_policy=2&amp;pre_redirect_id=ee6c8f9f-7cca-2116-88ee-1600ca4df1d3&amp;tm_city_code&amp;max_price=3000&amp;guests=1&amp;request_id=ee6c8f9f-7cca-2116-88ee-1600ca4df1d3&amp;tm_country_code=PH</t>
  </si>
  <si>
    <t>12.2344149, 120.0889092</t>
  </si>
  <si>
    <t>A. Abueg Sr. Circumferential Road, Jacana, Bancao-Bancao, Puerto Princesa, Mimaropa, 5300, Philippines</t>
  </si>
  <si>
    <t>Located within a 19-minute walk of Pristine Beach and 7.1 miles of Honda Bay, Royale Parc Hotel Puerto Princesa Palawan provides rooms in Puerto Princesa.</t>
  </si>
  <si>
    <t>Discovery Coron</t>
  </si>
  <si>
    <t>www.skyscanner.com.ph/hotel_deeplink/4.0/PH/en-US/PHP/h_bc/157122062/2026-03-05/2026-03-06/hotel/hotel/hotels?legacy_provider_id=13&amp;rooms=1&amp;closed_user_group=apps&amp;hb_data=nZ9pcIm8qNR2YWCBxKizd570NRMlr36v7DHJq_390A0DtE8gdBA9vdP40zrv0twmjXNgD8WQ2uxKBy6hth3mrYF3PoCKI3rsKCC9xbYd0QS2pFQMLDekF5Hu545Bq_U99_j9Q6mnUeXG-FCfW7Js3nlC6uiVeSHIssA3sgxeFp224GYXActT4kHYD_l_ALbF_cps14naRNpB9mOWjv9Zw8xvnMXAG0jlc5MQJ5ZyRdBZIx37dnaNs9CXUL9L6MOrgqX3nMVZ5MUdlQY8FWXTGcZ52hGXUDxU9g9CQqJWEnXF26duEmRWY_sNcQP8wiBvlNAZ80vlgQLOSELJFbwqAmRxgXH9lccpgJkxwz4yMf4068NwEDS9ZflTGakicm_PQfNrrydBHZcycRF_wN6lKaGY7xCwhgbfo0jN6I-wuDCt11LfRfk%3D&amp;q_datetime_utc=2026-03-05T14%3A20%3A09&amp;ticket_price=26365&amp;quote_id=1150147175415590433&amp;utid_state=1&amp;channel=iphone&amp;price_without_closed_user_group=41325&amp;tm_place_name=Coron&amp;deeplink_data=eyJmaWVsZHMiOnsic2lnbmF0dXJlIjoiMzlmM2Y5NDg3NjU2NjVlNTBkZDI5YWU2MWJmYmUxYmEiLCJibG9ja19pZCI6IjI3NDc1ODA4XzgzMzY2NDk4XzBfMV8wXzQ3NTQ0MiJ9fQ%3D%3D&amp;utid=7e3a7563-3db6-7a0f-4a6b-b4ccd312ae55&amp;tm_stars=5&amp;client_id=skyscanner_app&amp;price_policy=2&amp;pre_redirect_id=e81be983-e7d5-4a5f-6b46-a5429a3c4a1b&amp;tm_city_code=PXCN&amp;max_price=32640&amp;guests=1&amp;request_id=e81be983-e7d5-4a5f-6b46-a5429a3c4a1b&amp;tm_country_code=PH</t>
  </si>
  <si>
    <t>9.7459055, 118.7413747</t>
  </si>
  <si>
    <t>Club Paradise Palawan, Coron, Palawan, Mimaropa, Philippines</t>
  </si>
  <si>
    <t>Located in Coron, Discovery Coron formerly Club Paradise Palawan is a one-hour drive from Calauit Safari and located on azure waters and an expansive 2297 foot pristine beach.</t>
  </si>
  <si>
    <t>Grande Vista Hotel</t>
  </si>
  <si>
    <t>www.skyscanner.com.ph/hotel_deeplink/4.0/PH/en-US/PHP/h_ct/47195072/2026-03-05/2026-03-06/hotel/hotel/hotels?legacy_provider_id=31&amp;rooms=1&amp;closed_user_group=general&amp;hb_data=Mq2mOJmX0RqbmpGmbhQOoKOv6KEYTYPjicWNfwW69D94EXk8edHCzEvZsl216Q-bN8Y3ENg05E8Tg6uyNb6M-vtyfWD0XDvoDRk16gTfBvJcfF2F5HB1D7LWW7vWG77hhwUVZ6YO1smJUu9ZlEcCu_AOQ7bG5LI3_oFxE9tUDZM--bel0cAX0qNz0hihshLZ9lA9dzxwPW7WcMPs_VIBBCbvdIGT6Wczyybnlcmn2PHliyPf81m-uHgmv5-v2PencHMNYPBYmO7__wKHuE8wZSmDMfQtEXgGuoYL3kwEFmEfH710MuEz27r1erU0CR6ZInabnjxMX6C1pifEwJez1xL2Lh_pVLsUWxKpcEqNp6raDeHW-PvhFyVjpR3GZM7FiOQJkYnNC6wSnh9g_vJsb0ASWDOKKYm8RNGSTbNCkQ%3D%3D&amp;q_datetime_utc=2026-03-05T12%3A21%3A59&amp;ticket_price=3982&amp;quote_id=-303970507521683271&amp;utid_state=1&amp;channel=iphone&amp;price_without_closed_user_group=3982&amp;tm_place_name=San+Miguel&amp;deeplink_data=eyJmaWVsZHMiOnsic2lnbmF0dXJlIjoiNTJkNzNlZDJiMGE2ZWU1MDE4MmQ1MjZhNDMxMjNmNjcifSwidXJsIjoiaHR0cHM6Ly9waC50cmlwLmNvbS9ob3RlbHMvcmVkaXJlY3Q%2FaG90ZWxpZD03MDcwNTMmY2l0eT03NTE1JkFsbGlhbmNlaWQ9MTI2MDcmc2lkPTg4ODgzMiZjaGVja2luPTIwMjYtMDMtMDUmY2hlY2tvdXQ9MjAyNi0wMy0wNiZzaG9wcGluZ2lkPWNjMTRlYzBlZWIxYzRlNjhhODYwMjM3NGE5YTk3MTAzJmFkdWx0PTEmY2hpbGRyZW49MCZhZ2VzPSZsYW5ndWFnZT1lbnBoJmxvY2FsZT1lbl9QSCZyb29taWQ9MTQ0NTEzMjc4NCZzd2lkPTAmcGF5PVBQJmZndD0xJmNybj0xJmN1cnI9UEhQJndrcD0xJnN0YW5kPUg0c0lBQUFBQUFBQV93RDlBQUxfQ2xzS0FoZ0JFZ1FJQVJBQUdrOEk4UE9Mc1FVWUFEQUFPSkVTbUFIdGt5dW9BUUM0QVFMQUFRRFJBY1AxS0Z5UGVxcEE0UUhOek16TXpCeXZRT2dCdmI3NkFvZ0NJSWtFQUFBQUFBQUFBQUNnQkFDaEJRQUFBQUFBQUFBQUdpQmpZekUwWldNd1pXVmlNV00wWlRZNFlUZzJNREl6TnpSaE9XRTVOekV3TXlBRUtKWHFwYzBHU0FGU0JtRTRZekJrTWxvY0NnTlFTRkFScnRoZmRrOGV2ajhhQTFCSVVDR3UyRjkyVHg2LVAySUZaVzVmVUVob3ZCUndBWGdBaWdFSFNBRjRBTWdCQWFvQkJ3b0RNREl5RUFMeUFTSmpZekUwWldNd1pXVmlNV00wWlRZNFlUZzJNREl6TnpSaE9XRTVOekV3TTE4d2tnSUJOSm9DQUFBQUFQX19BUUFBX185T0ZNVDFfUUFBQUEifQ%3D%3D&amp;utid=1a368f04-c196-3022-6f3b-284ea19cae14&amp;tm_stars=3&amp;client_id=skyscanner_app&amp;price_policy=2&amp;pre_redirect_id=bce6c158-58d1-4dba-235f-2e7c46ad4995&amp;tm_city_code&amp;max_price=4224&amp;guests=1&amp;request_id=bce6c158-58d1-4dba-235f-2e7c46ad4995&amp;tm_country_code=PH</t>
  </si>
  <si>
    <t>12.0033125, 120.1983125</t>
  </si>
  <si>
    <t>Palanca Road, Maningning, Proxville, San Miguel, Puerto Princesa, Mimaropa, 5300, Philippines</t>
  </si>
  <si>
    <t>Grande Vista Hotel is in Puerto Princesa City, an 8 minute drive from Puerto Princesa International Airport. It offers an outdoor pool and free Wi-Fi throughout the building.</t>
  </si>
  <si>
    <t>Harbour Bliss Hotel</t>
  </si>
  <si>
    <t>www.skyscanner.com.ph/hotel_deeplink/4.0/PH/en-US/PHP/h_ad/136407359/2026-03-02/2026-03-03/hotel/hotel/hotels?legacy_provider_id=22&amp;rooms=1&amp;hb_data=sM-p7zGRN79b9gRTWRYTB4ASxozdVK1kEDtGJqNAOWL2mRxxHXcNcTAq7-oLiQbGih8HheAQQwjy3StbmpnDdKz0hh0tD_ryKhFaQDx7VGhK1u9Y2LjTfJv3giYTIej2sN5sfUtrDILCDSTO7RgAc9BiOQiSKpv1eL5FEyiaLu6KZw8ATq9NIQEl9WBsufTjSlVvnhPKMJ6pxXn2y00f4iuMX2cljaXLqOuZkpD2vg2ZDMWYmxJ11XQkbF2y9y7Dutdwa1SLuOo-0OWTyLMtCKkPLjlozx5WmXfvckQX0Pson5kWGl-R-2_ORE4mCTwRs2UMiYM85tCYFXMzroMGqVv5XgzE_8x67nb8Xo8xCCOK2nYJOP4LETmHVTrKqVAv9FuniehmighHwAGzqxRzmao_fWYqkZ3klFK8TdYkj-ug&amp;q_datetime_utc=2026-03-01T23%3A23%3A46&amp;ticket_price=2200&amp;quote_id=-1667448497644270273&amp;utid_state=1&amp;channel=iphone&amp;tm_place_name=San+Vicente&amp;deeplink_data=eyJmaWVsZHMiOnsic2lnbmF0dXJlIjoiZWNiMzQxYmQxYzY5ZTBmNDI5NTliMzQyN2JkNjVlYjkifSwidXJsIjoiaHR0cHM6Ly93d3cuYWdvZGEuY29tL3BhcnRuZXJzL3BhcnRuZXJzZWFyY2guYXNweD9jaWQ9MTg0NjM4MyZoaWQ9MTU5NDc5NTMmY3VycmVuY3k9UEhQJmNoZWNraW49MjAyNi0wMy0wMiZjaGVja291dD0yMDI2LTAzLTAzJk51bWJlcm9mQWR1bHRzPTEmTnVtYmVyb2ZDaGlsZHJlbj0wJlJvb21zPTEmbWNpZD0zMDM4Jm1hc3RlclJvb21JZD0xMjU0NDk4NjAmbXB0PWNFc3lTbnAwUkRkQmRHRkZLMlZWYzFNNFQzUndPV1ZJVURWclpDOXZjV05KVjJRMWQyWXhRMGN4YW5aWWVVODJLelpDZW5GaFJrNDBNV3czU0haS2VWY3ZRVTlGVTNOdmFWSm1OSGhhWnowJlRvdGFsUHJpY2U9MjIwMC4wMCZUb3RhbFRheD0yMzUuNzEmVG90YWxGZWU9MC4wMCZUb3RhbFN1cmNoYXJnZT0wJm1jdXI9UEhQIn0%3D&amp;utid=3480f1a7-3392-2df0-82a4-b2c8c1d03d36&amp;tm_stars=2&amp;client_id=skyscanner_app&amp;redirect_delay=1000&amp;price_policy=2&amp;pre_redirect_id=49613e5a-1e10-d61d-0c48-861d99a270e0&amp;tm_city_code=SWLP&amp;max_price=3335&amp;guests=1&amp;request_id=49613e5a-1e10-d61d-0c48-861d99a270e0&amp;tm_country_code=PH</t>
  </si>
  <si>
    <t>10.6081454, 119.3248944</t>
  </si>
  <si>
    <t>Located in Coron (Coron Town Proper), Harbour Bliss Hotel is within a 15-minute walk of Coron Central Plaza and Iglesia ni Cristo. This hotel is 0.7 mi (1.1 km) from San Agustin Parish Church and 0.7 mi (1.1 km) from Bayside Plaza.
Pamper yourself with onsite massages or take in the view from a garden. Additional amenities at this hotel include complimentary wireless internet access, a communal living room, and tour/ticket assistance.
Local cuisine breakfasts are available daily from 6:30 AM to 10:30 AM for a fee. Children aged 5 and younger eat free breakfast.
Featured amenities include dry cleaning/laundry services, luggage storage, and a safe deposit box at the front desk. Free self parking is available onsite.
Make yourself at home in one of the 24 air-conditioned rooms featuring LED televisions. Complimentary wireless internet access keeps you connected, and digital programming is available for your entertainment. Bathrooms feature showers, bidets, and toothbrushes and toothpaste. Conveniences include desks, and housekeeping is provided on request.</t>
  </si>
  <si>
    <t>Victoria Beach House</t>
  </si>
  <si>
    <t>www.skyscanner.com.ph/hotel_deeplink/4.0/PH/en-US/PHP/h_ad/136407359/2026-03-05/2026-03-06/hotel/hotel/hotels?legacy_provider_id=22&amp;rooms=1&amp;hb_data=TEUcY5VUYUaj6Z706MGgvv8ejzkX4xlPGF0ozGXJsGbuKkmNsaAOkeWzj3Wqrs3eW5wZykmHZ6n_dCVgB0rhQzZBIalC8EWoa5O9J27iATZzpVqAfulaF1fgYfkH_hlz7Usgf5N4mcFU5C5a-4K4k88m7ev4mChHPVUnx48_NeoBKTIZeAO7QgkJm7PVNCMMchc1bxPaAAR62vGYDeLCgLfwlROOoMe-2mL6pxXv1oyGghnPROom66MQy1eonVf7mFxQwMor7PppAHbrSSK7b0qKj0EJa3Y9sGvbjtpxf117Ys9ov6e4MrAn2KaLczIRK3AuvdPHyjXV77pYPj_GmZ28INv9VDK4OFs8xbJ9DFpolfa0tDujC1sDaMY0PXLnQLfCMqSEe0SRA5FacaO0We34pJyc2-pLQb1iplPYzL2v&amp;q_datetime_utc=2026-03-05T14%3A20%3A10&amp;ticket_price=2400&amp;quote_id=5722487283424328566&amp;utid_state=1&amp;channel=iphone&amp;tm_place_name=San+Vicente&amp;deeplink_data=eyJmaWVsZHMiOnsic2lnbmF0dXJlIjoiMGQ3MDNlMWEwZThhNDQ3OTAzMzk0MTk4MTEyOGI2MmMifSwidXJsIjoiaHR0cHM6Ly93d3cuYWdvZGEuY29tL3BhcnRuZXJzL3BhcnRuZXJzZWFyY2guYXNweD9jaWQ9MTg0NjM4MyZoaWQ9MTU5NDc5NTMmY3VycmVuY3k9UEhQJmNoZWNraW49MjAyNi0wMy0wNSZjaGVja291dD0yMDI2LTAzLTA2Jk51bWJlcm9mQWR1bHRzPTEmTnVtYmVyb2ZDaGlsZHJlbj0wJlJvb21zPTEmbWNpZD0zMDM4Jm1hc3RlclJvb21JZD0yMDcwMzM4NiZtcHQ9UkVVMmJEbGpUVXhVYmpKeVMwTkZZMWt4UzNWaE1rWmhUV1k0VkhoSVNWQnhXRGxKTVRkRVkzSndLMmQ0ZUVONGJrY3dhV0ZyVVhWeWVsSldRVVJITjFkV1QxbHZaMkpzZGk4M05GWk9hejAmVG90YWxQcmljZT0yNDAwLjAwJlRvdGFsVGF4PTI1Ny4xNCZUb3RhbEZlZT0wLjAwJlRvdGFsU3VyY2hhcmdlPTAmbWN1cj1QSFAifQ%3D%3D&amp;utid=4370aa29-0b39-dc84-a4c2-3d2fab4daa7b&amp;tm_stars=2&amp;client_id=skyscanner_app&amp;price_policy=2&amp;pre_redirect_id=a9a2991f-5226-2d9d-5e95-682ee74f206f&amp;tm_city_code=SWLP&amp;max_price=3335&amp;guests=1&amp;request_id=a9a2991f-5226-2d9d-5e95-682ee74f206f&amp;tm_country_code=PH</t>
  </si>
  <si>
    <t>10.60515, 119.324697</t>
  </si>
  <si>
    <t>Alimanguan, Roxas, Palawan, Mimaropa, Philippines</t>
  </si>
  <si>
    <t>Victoria Beach House offers accommodations along the 9.1 mi long White Beach in San Vicente, Palawan. Located on the northwestern side of the mainland, views of the sunset can be enjoyed.</t>
  </si>
  <si>
    <t>Tabularasa - T Palawan</t>
  </si>
  <si>
    <t>www.skyscanner.com.ph/hotel_deeplink/4.0/PH/en-US/PHP/h_ad/219842514/2026-03-05/2026-03-06/hotel/hotel/hotels?legacy_provider_id=22&amp;rooms=1&amp;closed_user_group=general&amp;hb_data=D2uWSyfHV5lzafXCzl5LhkrjiioO5HGz920CgDWxjSY1vRkUApD9szmzEfxeacV_nzEckFjD3O0DeJmnm6jsF1PpSTUGWnwvfmrx0Muas-4JltG6q5_Janvh__qcapdfOMl1VYybRlQk41IMU6iQduKuQy7hQgxGDFy72Fy70It0ewoANLDVq0a7m6Y9H3uViBlmgd4_lWjNGsCVe-wJ7Ya07LmfclTSexNCr5DBIhid2ZKLqqAgMhT-D5PzTUWzpcIAtn1ZpY0JoeKwunHAUeEfbHrJfPop0dqmE_1y7VLhtfc70gWKJa15VR_go99Ytq1z_rTvg9xQgJKU1dq-hEIP9x7C1pqdq2A4eoYLc2hThdDygD6lVZGaytqvyCwL3aT2GpEDT4icl1eBaZ6Q2H7vvQXQArL2QUlAIDyPueSn&amp;q_datetime_utc=2026-03-05T12%3A22%3A03&amp;ticket_price=4269&amp;quote_id=-4178181398117343545&amp;utid_state=1&amp;channel=iphone&amp;price_without_closed_user_group=5149&amp;tm_place_name=San+Vicente&amp;deeplink_data=eyJmaWVsZHMiOnsic2lnbmF0dXJlIjoiN2EzMmY4Zjk3ZjBkMDVjNzA5NzU2YmE4MjFjMjk5NzUifSwidXJsIjoiaHR0cHM6Ly93d3cuYWdvZGEuY29tL3BhcnRuZXJzL3BhcnRuZXJzZWFyY2guYXNweD9jaWQ9MTg0NjM4MyZoaWQ9NTg1NjI2ODMmY3VycmVuY3k9UEhQJmNoZWNraW49MjAyNi0wMy0wNSZjaGVja291dD0yMDI2LTAzLTA2Jk51bWJlcm9mQWR1bHRzPTEmTnVtYmVyb2ZDaGlsZHJlbj0wJlJvb21zPTEmbWNpZD0zMDM4Jm1hc3RlclJvb21JZD0xMDc0MDk1NzU5Jm1wdD1lVEpHUTJ0clpVdDZRUzh6WjNKbmNpdExaMmN3YjA1SVNtUnZjbU4yYlZoSFFYaEhhazQwVTNNdldVRkdaMUJtZUM5eWR5OXZVME52YUc1RFVqRmpTR0pLVkVsTWNFbFBWRmhLY0N0UlBUMCZUb3RhbFByaWNlPTQyNjkuMDImVG90YWxUYXg9NzY5LjgyJlRvdGFsRmVlPTAuMDAmVG90YWxTdXJjaGFyZ2U9MCZtY3VyPVBIUCJ9&amp;utid=ff4b2a4d-7e54-5cb1-2be0-033aee1bc5db&amp;tm_stars=0&amp;client_id=skyscanner_app&amp;price_policy=2&amp;pre_redirect_id=6a05dcb4-a20e-b76c-72ee-ad99e8159fac&amp;tm_city_code=SWLP&amp;max_price=4392&amp;guests=1&amp;request_id=6a05dcb4-a20e-b76c-72ee-ad99e8159fac&amp;tm_country_code=PH</t>
  </si>
  <si>
    <t>11.9972531, 120.2066838</t>
  </si>
  <si>
    <t>Located in San Vicente, a few steps from Alimanguan Beach, Tabularasa - T Palawan provides accommodations with an outdoor swimming pool, free private parking, a garden and a shared lounge.</t>
  </si>
  <si>
    <t>Corto Del Mar Hotel</t>
  </si>
  <si>
    <t>www.skyscanner.com.ph/hotel_deeplink/4.0/PH/en-US/PHP/h_ad/162690429/2026-03-02/2026-03-03/hotel/hotel/hotels?legacy_provider_id=22&amp;rooms=1&amp;closed_user_group=general&amp;hb_data=NQlrAW7hJCJ-W_FJvpaP0oGiLtiVj99hjgmeqH0kQjfKPKiCNKCOOSRRma0XNXU6w0lRyObz_0cNLQzS4BbQ96lAEJtayEc3K03ztI1Ts0KHe2Yne3DCCbtCdytp-K8c4_k-yY5Vy7bzr34FDf6OOCivbKZ6QpCV5o_lk3kL-6Ah1O2xnVNKY6GRo2ewj_8P9v7CQxE58DGR8we-mOO8jD21MIJ32HKoe5vO2DXRkrLaErqhtCGZFaqOEgIZfVspjf9BGXiABz8oFuOaOi9LFl2nzexFp1e66qAxfgUKzynhErS_lDKHiVbyAjXVmusd3A72W83qU5hVTJC2jV0aPTXVTkDecbdLhOVujqDDNKHpZe7zU3BkVHblt03C9cvhR5fyfsZGTK_gwpt7Hk3EYHgaJkZeM0mTrqOcnIGbNg7J&amp;q_datetime_utc=2026-03-01T23%3A24%3A01&amp;ticket_price=1680&amp;quote_id=-5889128479662638147&amp;utid_state=1&amp;channel=iphone&amp;price_without_closed_user_group=3362&amp;tm_place_name=El+Nido&amp;deeplink_data=eyJmaWVsZHMiOnsic2lnbmF0dXJlIjoiYmJmODUzOGVlYTA4NmI3NjFkMjc4NTA4ZWY5MzczMGEifSwidXJsIjoiaHR0cHM6Ly93d3cuYWdvZGEuY29tL3BhcnRuZXJzL3BhcnRuZXJzZWFyY2guYXNweD9jaWQ9MTg0NjM4MyZoaWQ9NzkzNjYwMyZjdXJyZW5jeT1QSFAmY2hlY2tpbj0yMDI2LTAzLTAyJmNoZWNrb3V0PTIwMjYtMDMtMDMmTnVtYmVyb2ZBZHVsdHM9MSZOdW1iZXJvZkNoaWxkcmVuPTAmUm9vbXM9MSZtY2lkPTMwMzgmbWFzdGVyUm9vbUlkPTkwMTczNzA3Jm1wdD1NMnRHWVZSUmVHOHJOV0ZtV1ZZMU5razRURWRPWkZOc2VFNTNkVWx3ZFVsdlJuTlJkbUZaTlRWM1IwdENVMnBPWWpRdlRFSlNPR1JXYlVsWVZETmpNM2syWkZwNGRGaE1MMHRLYlEmVG90YWxQcmljZT0xNjgwLjAwJlRvdGFsVGF4PTE4MC4wMCZUb3RhbEZlZT0wLjAwJlRvdGFsU3VyY2hhcmdlPTAmbWN1cj1QSFAifQ%3D%3D&amp;utid=c499562d-4f61-e62f-b3fe-590da9b2a000&amp;tm_stars=0&amp;client_id=skyscanner_app&amp;redirect_delay=1000&amp;price_policy=2&amp;pre_redirect_id=47103ccf-0fd1-e21d-5f91-0d2c77e442e8&amp;tm_city_code=ENIP&amp;max_price=1680&amp;guests=1&amp;request_id=47103ccf-0fd1-e21d-5f91-0d2c77e442e8&amp;tm_country_code=PH</t>
  </si>
  <si>
    <t>11.3314904, 119.4475113</t>
  </si>
  <si>
    <t>Bucana, El Nido, Palawan, Mimaropa, Philippines</t>
  </si>
  <si>
    <t>Bucana Beachfront Guesthouse</t>
  </si>
  <si>
    <t>www.skyscanner.com.ph/hotel_deeplink/4.0/PH/en-US/PHP/h_bc/162690429/2026-03-05/2026-03-06/hotel/hotel/hotels?legacy_provider_id=13&amp;rooms=1&amp;closed_user_group=apps&amp;hb_data=GvRhIoU7GDWEIr1sG157v5E3Hux1AUZJefYJ04_GyqpC3kyh-2mlwJJOTG3DmgXMZXXvLrcJvIbdkdv1xCRVxKfAsWcF12aHJo4aRDm4pzWP7f7V9UnxrzYbgBRRbWqr7IUI-OjuN2HU89BsI4-7HKjO0VD9fejbctPEJuHgY7fsxf6QNytGQmh4w5_P4InXWTR0VdyA6-w9oGXXvgGhSATxRHJ3mmhpqLKNKfCsGJTWaZqwvwrx0Z2l3jexyaJxE2SyqMo40pQ4qYwIVIHQB71iVqtevO3PuwFS7gz8n8Okl4yF99N5hLwnoer60kRKVsKTGwp0_ODklKzlPT0GqzivvadprcbGi6FlKX2a1yKrEc5Xni2gR1mAkrclXf8d8wmYWKE_8Ho6eVfUMJ8LPZHSpe6DV93JtV1APFvphoWsRknmfFmc&amp;q_datetime_utc=2026-03-05T12%3A22%3A04&amp;ticket_price=612&amp;quote_id=1794966884725900239&amp;utid_state=1&amp;channel=iphone&amp;price_without_closed_user_group=744&amp;tm_place_name=El+Nido&amp;deeplink_data=eyJmaWVsZHMiOnsic2lnbmF0dXJlIjoiOWVkMzk3N2MyZDIwNWVjNGMxMjIzNDZmOWUxM2M1MjYiLCJibG9ja19pZCI6IjMxNDU0OTEwN18zMzU0MTM5MTNfMV80Ml8wIn19&amp;utid=659cb0fd-ec09-ae95-6075-d6eabca9e110&amp;tm_stars=0&amp;client_id=skyscanner_app&amp;price_policy=2&amp;pre_redirect_id=ab59e9ef-c041-7e68-2e4a-985acdf7860f&amp;tm_city_code=ENIP&amp;max_price=672&amp;guests=1&amp;request_id=ab59e9ef-c041-7e68-2e4a-985acdf7860f&amp;tm_country_code=PH</t>
  </si>
  <si>
    <t>12.0096823, 120.2012402</t>
  </si>
  <si>
    <t>Bucana beachfront guesthouse provides beachfront accommodations in El Nido. This 3-star guest house offers a 24-hour front desk and full-day security. There's a restaurant serving American cuisine, and free private parking is available.</t>
  </si>
  <si>
    <t>SunzEn Palawan resortSunz en Coron resort</t>
  </si>
  <si>
    <t>www.skyscanner.com.ph/hotel_deeplink/4.0/PH/en-US/PHP/h_xp/200671926/2026-03-02/2026-03-03/hotel/hotel/hotels?legacy_provider_id=1&amp;rooms=1&amp;closed_user_group=mobile&amp;hb_data=0YdqB3mVAtWgrA2mG3C_2p_Fk3C5jSuCeXsAryEsKQwRa395R_GAjMVNF2bxAONd5PW2cK-of1nIj7Spgc5DcK2XMOHyhfFILOgiVj9i-OPnP1rzF3bgDtKOt-tDH4dhYSxrKWo6SQH6Jy9da5DK-dqFn_wAUQu1jtHF812sp0lAk0aU_mEMPlPyRtRxjWILCdkTu-a9XxDtsCInJEL3COB_U8Xlk2i2TYYK4gsoxK55PIsjY7PfBow3rWb2e60r33hdO8FDmEOlaxSP2XaZbgs-eks%3D&amp;q_datetime_utc=2026-03-01T23%3A24%3A08&amp;ticket_price=14117&amp;quote_id=-6881433100826828467&amp;utid_state=1&amp;channel=iphone&amp;price_without_closed_user_group=15685&amp;tm_place_name=El+Nido&amp;deeplink_data=eyJmaWVsZHMiOnsic2lnbmF0dXJlIjoiMTkwNmJmNzRiOGE5MjQzYmI2YWI4ZDU0YThmMjE1MzUifSwidXJsIjoiaHR0cHM6Ly93d3cuZXhwZWRpYS5jb20ucGgvSG90ZWwtU2VhcmNoP3RwaWQ9NjgmbXBlPTE3NzI0MDQ0NTMmZW5kRGF0ZT0yMDI2LTAzLTAzJmFkdWx0cz0xJmxvY2FsZT1lbl9VUyZjaGlkPWNmZTU5NDIxLWRjNzQtNDVjZi05MmQzLWFiMWE0NmM4OWRjMyZlYXBpZD00NjIzMCZtY3RjPTMmc3RhcnREYXRlPTIwMjYtMDMtMDImbXBkPUdCUCZtcG49MjE3MjQxMzY2JmN1cnJlbmN5PUdCUCZyYXRlcGxhbmlkPTI2ODE3ODQxMyZtcG09MjQmbXBwPTEmbXBvPUVDJnNlbGVjdGVkPTM2NzAxMjA5Jm1wYj0xOS40NSZtcHE9MTYyLjA2Jm1wYT0xNjIuMDYifQ%3D%3D&amp;utid=468022b1-b5aa-f826-3894-27cc803cc725&amp;tm_stars=4&amp;client_id=skyscanner_app&amp;redirect_delay=1000&amp;price_policy=2&amp;pre_redirect_id=5a3a703f-4c53-dcd6-dfc2-7c11a5cd19c9&amp;tm_city_code=ENIP&amp;max_price=14420&amp;guests=1&amp;request_id=5a3a703f-4c53-dcd6-dfc2-7c11a5cd19c9&amp;tm_country_code=PH</t>
  </si>
  <si>
    <t>11.2090065, 119.4176467</t>
  </si>
  <si>
    <t>Kalye Katinlo, Villa Libertad, El Nido, Palawan, Mimaropa, 5313, Philippines</t>
  </si>
  <si>
    <t>Huni Lio El Nido</t>
  </si>
  <si>
    <t>www.skyscanner.com.ph/hotel_deeplink/4.0/PH/en-US/PHP/h_bc/200671926/2026-03-05/2026-03-06/hotel/hotel/hotels?legacy_provider_id=13&amp;rooms=1&amp;closed_user_group=general&amp;hb_data=EEXk-2s7phEPgHFbH9EWcMp2pg4A8CdlPfGdv46jF1tiMI-TwwV9lHUJ7CZb1Ch-IXpIivlscrIfQ89E8ifQ8Mt0RTBzmhkfqbDdzVVhsEA7DmM5UYfnr6AD8Hi-Qd0n5klBVlLPzBBTqMtt1sWAbOKYBSCAy9zqfcaI9AgWAezePysvt8XvemUNPB-tHm8YczzEdMV5mtPcgMkL4yBrsw7d0Im5XL9sIXIh6dP67MlqFij-rBFLr8ehAMa1tjYb4IP1L44ltkp3hbQu4-dyfop4vHtQHo_vlzHS7Kxbi-opxHajexEqCtQsxnXuVrqgg75itiuhI11HpDqzbcpKWvvLCAf-BBw_drurVYCHS1PKDycdli6q8SH4_s0YAGTG_nf8Psse0nQPd-RS5svo5LhYEctpxQlGOeOpsQ9TpoEgTA3kJDC9&amp;q_datetime_utc=2026-03-05T12%3A23%3A06&amp;ticket_price=14934&amp;quote_id=-4217111520117635254&amp;utid_state=1&amp;channel=iphone&amp;price_without_closed_user_group=20660&amp;tm_place_name=El+Nido&amp;deeplink_data=eyJmaWVsZHMiOnsic2lnbmF0dXJlIjoiY2QwMmVlNWU4YzhhOTUxMmM1MWViN2RlNWRjZGJiNzUiLCJibG9ja19pZCI6InYxX0NnRXRFSnpjQVJvb0NoMHlNREkyTFRBekxUQTFWREF3T2pBd09qQXdMakF3TUNzd056b3dNQkFCR044QktBRTRBU0lDQ0FFPV9Da2NJcU1qZWdRVVFBaUFDTUFKQUFVb05NelkxUkRFd01GQmZNVEF3VUZDNHVBTjZKR1pqT1RsbU5qVTFMVEJtTm1VdFpUYzVZUzA0TlRWakxXTXlaamRrWTJWallXVTRNaElDQ0FFYUJDZ0NNQUVpQkFnQ0dBST0ifX0%3D&amp;utid=ee50a9e1-b53d-ba62-f49b-2000f16efd75&amp;tm_stars=4&amp;client_id=skyscanner_app&amp;price_policy=2&amp;pre_redirect_id=fc94947d-0155-d573-f389-0a1f43429331&amp;tm_city_code=ENIP&amp;max_price=18540&amp;guests=1&amp;request_id=fc94947d-0155-d573-f389-0a1f43429331&amp;tm_country_code=PH</t>
  </si>
  <si>
    <t>11.1654552, 119.3978124</t>
  </si>
  <si>
    <t>Villa Libertad, El Nido, Palawan, Mimaropa, 5313, Philippines</t>
  </si>
  <si>
    <t>With a stay at Huni Lio in El Nido, you'll be on the beach, within a 15-minute drive of El Nido Main Beach and Lio Beach. This hotel is 9.1 mi (14.6 km) from Nacpan Beach and 3.5 mi (5.7 km) from TownSquare Heritage District.
Take advantage of recreation opportunities such as an outdoor pool or take in the view from a terrace and a garden. Additional features at this hotel include complimentary wireless internet access, wedding services, and tour/ticket assistance.
Grab a bite at one of the hotel's 2 restaurants, or stay in and take advantage of the room service (during limited hours). Mingle with other guests at the complimentary reception, held daily. Quench your thirst with your favorite drink at the bar/lounge.
Featured amenities include a business center, a 24-hour front desk, and a safe deposit box at the front desk. A roundtrip airport shuttle is complimentary (available on request).
Make yourself at home in one of the 50 air-conditioned rooms featuring LED televisions. Complimentary wireless internet access keeps you connected, and cable programming is available for your entertainment. Private bathrooms with showers feature rainfall showerheads and complimentary toiletries. Conveniences include phones, as well as safes and desks.</t>
  </si>
  <si>
    <t>El Nido COCO RESORT</t>
  </si>
  <si>
    <t>https://www.google.com/maps/place/Go+Hotels+Puerto+Princesa/data=!4m11!3m10!1s0x33b59dc249e130af:0x4518c62bb5511c0!5m3!1s2026-03-01!4m1!1i2!8m2!3d9.7697346!4d118.7479965!16s%2Fg%2F11rxgf39c!19sChIJrzDhScKdtTMRwBFVu2KMUQQ?authuser=0&amp;hl=en&amp;rclk=1</t>
  </si>
  <si>
    <t>9.7697346, 118.7479965</t>
  </si>
  <si>
    <t>Go! Hotel, Solid Road, San Manuel, Puerto Princesa, Mimaropa, 5300, Philippines</t>
  </si>
  <si>
    <t>Go Hotels Puerto Princesa</t>
  </si>
  <si>
    <t>www.skyscanner.com.ph/hotel_deeplink/4.0/PH/en-US/PHP/h_bc/114292868/2026-03-05/2026-03-06/hotel/hotel/hotels?legacy_provider_id=13&amp;rooms=1&amp;closed_user_group=general&amp;hb_data=PPImLnLXGQqquEczymIklMTCgXBZpgMCkugUYc4QjoyqPjh7BQtnKUFOZ-mf8QMlwr36gXpxbloBCOO1-6nhG2Gpw2MWnwnNMiXT9sc62S-0jlsSqMUGP51zoDm3PLz_QDSN0hpB5t039NVGdl_0wpn57Mu7JP6Es3DhcLwabISoVCNCWqttu8sIu-KaLDI6g44KR_cbO2XJ5BWgCL4n3WE0rdJPrJGH3M8eJSO0B0PKxN7AXyVOa97lrtX5lkPJvaBYjePoFRWX9afRo_crvo6yqM2Q9WEogse6sj2OsHO7189t6XEFC-hjL8SBx3z4-YrN0b4pm_5zn9fTo7JdgnqPtNWgtQiEIZoNIm66Q1yKQG3Yap2AVYVLc7ymQ9-zyo7-2SWnfT0Ivuw76TDtkqscIsHIdDsFiEam68oMu7GuTlXYUHbW&amp;q_datetime_utc=2026-03-05T12%3A22%3A05&amp;ticket_price=2133&amp;quote_id=4810514128658485973&amp;utid_state=1&amp;channel=iphone&amp;price_without_closed_user_group=2810&amp;tm_place_name=San+Miguel&amp;deeplink_data=eyJmaWVsZHMiOnsic2lnbmF0dXJlIjoiNTQ4YjBjOTRlZGQzYTM3ZjIzODIwZDgwNjRlMjc2MGYiLCJibG9ja19pZCI6InYxX0NnRXRFTXdDR2lnS0hUSXdNall0TURNdE1EVlVNREE2TURBNk1EQXVNREF3S3pBM09qQXdFQUVZM3dFb0FUZ0JJZ0lJQVE9PV9DaWNJeHZ6eUFoQUNHTWoveU1RQklBUW9vT3czTUFKS0RUTTJOVVF4TURCUVh6RXdNRkJRbUFVU0FnZ0JHZ1lZQVNnQ01BRWlCQWdDR0FJPSJ9fQ%3D%3D&amp;utid=edbac404-7103-74ad-f109-36eba350a0d2&amp;tm_stars=3&amp;client_id=skyscanner_app&amp;price_policy=2&amp;pre_redirect_id=0fc5adc0-a30e-ca87-c5e3-dcef17633383&amp;tm_city_code&amp;max_price=2764&amp;guests=1&amp;request_id=0fc5adc0-a30e-ca87-c5e3-dcef17633383&amp;tm_country_code=PH</t>
  </si>
  <si>
    <t>12.0229726, 120.184368</t>
  </si>
  <si>
    <t>With a stay at Go Hotels Puerto Princesa in Puerto Princesa, you'll be a 3-minute walk from Robinsons Place Palawan and within a 5-minute drive of San Jose New Market. This hotel is 2.1 mi (3.4 km) from SM City Puerto Princesa and 2.3 mi (3.6 km) from Palawan Heritage Center.
Take in the views from a garden and make use of amenities such as complimentary wireless internet access.
At Go Hotels Puerto Princesa, enjoy a satisfying meal at the restaurant. Cooked-to-order breakfasts are available daily from 7 AM to 10 AM for a fee.
Featured amenities include a 24-hour front desk, luggage storage, and a water dispenser. Free self parking is available onsite.
Make yourself at home in one of the 108 air-conditioned rooms featuring LED televisions. Complimentary wireless internet access keeps you connected, and cable programming is available for your entertainment. Private bathrooms with showers feature rainfall showerheads and complimentary toiletries. Conveniences include phones, as well as safes and desks.</t>
  </si>
  <si>
    <t>Coron Westown Resort</t>
  </si>
  <si>
    <t>www.skyscanner.com.ph/hotel_deeplink/4.0/PH/en-US/PHP/h_bc/134142761/2026-03-02/2026-03-03/hotel/hotel/hotels?legacy_provider_id=13&amp;rooms=1&amp;closed_user_group=apps&amp;hb_data=ETa4R-mTWEBM3I5zgjHL1iK5lkYQc2XsvBNYKgDN1KOVveQ0ZQ7YMPFExZ4pCuC2CJeak0bcmEpznaSx9ilq9t84K8S92Za2AJSHwYTljZ2BQpTkhZNDzyCYmM79jjlJkLgYBc77Ngtg9hLRl4hO6yKzgQkJ2tSQGasF926brL_YEV513Epfy-LkvZfTUdn8HU93UwoPrMWl8rCDgnXnR895tbB6YoxWlbzSj0uwoFs3UOhlnyl9UpmdAwSKCInk77H1abXamCsSKEWW3s36ZhhFpy7n_kDoIGyOD3VM_mXjlfNqtLmgY5ktxiPjtaY1NyB8hrAkiaVBLVGDeb_madmwSR3Nrpw68juS_LITjdl7_U6D01N7Tb7gAd8fjT2e2J5gVXVupvs1fbv6jOctXUfi81KiLS76A6PRuHCOCLH42kELaz4%3D&amp;q_datetime_utc=2026-03-02T00%3A01%3A52&amp;ticket_price=3629&amp;quote_id=45321120491689807&amp;utid_state=1&amp;channel=iphone&amp;price_without_closed_user_group=4338&amp;tm_place_name=Coron&amp;deeplink_data=eyJmaWVsZHMiOnsic2lnbmF0dXJlIjoiODZmNDBhNDQ2ODYzMTM5N2I2OTY4N2MyZDYyNTQ2YjkiLCJibG9ja19pZCI6IjUwNTI1ODAzXzExNjU3Njc4NF8yXzJfMF80NDY5OTcifX0%3D&amp;utid=ffdaddd0-ce9b-2a6f-eea6-74a912526e36&amp;tm_stars=4&amp;client_id=skyscanner_app&amp;redirect_delay=1000&amp;price_policy=2&amp;pre_redirect_id=0d8d9852-9ee6-a0da-5921-2e80dcf0a208&amp;tm_city_code=PXCN&amp;max_price=7867&amp;guests=1&amp;request_id=0d8d9852-9ee6-a0da-5921-2e80dcf0a208&amp;tm_country_code=PH</t>
  </si>
  <si>
    <t>9.7378381, 118.7526184</t>
  </si>
  <si>
    <t>Busuanga Road, Fernvale Living and Leisure Subdivision, Digebouy, Coron, Palawan, Mimaropa, 5316, Philippines</t>
  </si>
  <si>
    <t>With a stay at Coron Westown Resort in Coron, you'll be a 3-minute walk from Dipulao Mangove and 8 minutes by foot from Palawan State University - Coron. This family-friendly hotel is 2.2 mi (3.6 km) from Iglesia ni Cristo and 2.3 mi (3.7 km) from Coron Central Plaza.
Pamper yourself with onsite massages or take in the view from a terrace and a garden. Additional features at this hotel include complimentary wireless internet access, concierge services, and a picnic area. Getting to nearby attractions is a breeze with the area shuttle (surcharge).
Enjoy a meal at Coron Westown Cafe or snacks in the coffee shop/cafe. The hotel also offers room service (during limited hours). Wrap up your day with a drink at the bar/lounge. Buffet breakfasts are available daily from 6:30 AM to 10:30 AM for a fee.
Featured amenities include a business center, complimentary newspapers in the lobby, and dry cleaning/laundry services. A roundtrip airport shuttle is provided for a surcharge (available 24 hours), and free self parking is available onsite.
Make yourself at home in one of the 80 air-conditioned rooms featuring flat-screen televisions. Cable television is provided for your entertainment. Private bathrooms with showers feature complimentary toiletries and bidets. Conveniences include phones, as well as safes and desks.</t>
  </si>
  <si>
    <t>Mayumi Lodge</t>
  </si>
  <si>
    <t>www.skyscanner.com.ph/hotel_deeplink/4.0/PH/en-US/PHP/h_bc/187768662/2026-03-05/2026-03-06/hotel/hotel/hotels?legacy_provider_id=13&amp;rooms=1&amp;closed_user_group=apps&amp;hb_data=tGrEOZdlecX-alSKaIaSnsJB5Zzifz-ljD1XaUoJN1cRD5Rk2z5y_O2sxS5VsgXyZwu0Ca2jcEbjJGrKPMn6_aFcP7YKsmuxJzvCJQb_yp6Na3RcFmLn2ZxPVpHgylhf7cNL3BgxoIwxuOf_j-0TMeqHNXssU1WRknEDi4KjxFDJ_DuBnd1JLidlcbYP-fHGN-YJI8zFQwiXUsIdQrv1BdXplJLdqsj2_Sf6KPprbhmgOI3UwptESNVgSXmwC_p1OreE_8J6j-rJguJpmS3lm7Cvt2TkMyFLWZ90-ACEIgdkDQU3V_3IkjeJRWgYi8_03acGesX_oItmBySrY-nlyOMxtA6RdyUaC3phJXV99WVXYmyOhF_Y6-Uok5dPwulwyv1km8bSPePKnEecJckEXGG3qFhnms5-_nJL7I-yHHRBKpg2kG0%3D&amp;q_datetime_utc=2026-03-05T14%3A20%3A14&amp;ticket_price=2250&amp;quote_id=-5816624823312544163&amp;utid_state=1&amp;channel=iphone&amp;price_without_closed_user_group=3070&amp;tm_place_name=Bancaobancao&amp;deeplink_data=eyJmaWVsZHMiOnsic2lnbmF0dXJlIjoiMmQ3N2ExOTJmOTcxNGI5OTYxMjdiOGI1MDc1ZWVmN2UiLCJibG9ja19pZCI6IjM5NTkxODMwNl8zMzU0NDQxMjVfMl8yXzAifX0%3D&amp;utid=6a421a35-e881-f83a-dbb6-3d0706f93b98&amp;tm_stars=2&amp;client_id=skyscanner_app&amp;price_policy=2&amp;pre_redirect_id=036958e6-0157-e1b3-e798-2fda265d6d42&amp;tm_city_code&amp;max_price=2363&amp;guests=1&amp;request_id=036958e6-0157-e1b3-e798-2fda265d6d42&amp;tm_country_code=PH</t>
  </si>
  <si>
    <t>10.1901413, 118.8976127</t>
  </si>
  <si>
    <t>Milagrosa, San Miguel, Puerto Princesa, Mimaropa, 5300, Philippines</t>
  </si>
  <si>
    <t>parking, air_conditioning, non-smoking, massage, garden, restaurant, safe_deposit_box</t>
  </si>
  <si>
    <t>With a stay at Mayumi Lodge in Puerto Princesa (Puerto Princesa City Centre), you'll be a 4-minute walk from Immaculate Conception Cathedral and within a 5-minute drive of Palawan Special Battalion WW2 Memorial Museum. This hotel is 0.8 mi (1.3 km) from Palawan Heritage Center and 1.1 mi (1.7 km) from SM City Puerto Princesa.
Take in the views from a garden and make use of amenities such as complimentary wireless internet access and concierge services.
Take advantage of the hotel's 24-hour room service. Local cuisine breakfasts are available daily from 4:00 AM to 1:00 PM for a fee.
Featured amenities include express check-in, express check-out, and a 24-hour front desk. Free self parking is available onsite.
Make yourself at home in one of the 15 air-conditioned rooms featuring LED televisions. Complimentary wireless internet access keeps you connected, and cable programming is available for your entertainment. Private bathrooms with showers feature complimentary toiletries and bidets. Conveniences include desks, and housekeeping is provided daily.</t>
  </si>
  <si>
    <t>Bambua Nature Cottages, Puerto Princesa</t>
  </si>
  <si>
    <t>https://www.google.com/maps/place/Charlie%27s+El+Nido/data=!4m11!3m10!1s0x33b6ffbcba56ab17:0x82dfea95d6ca20a1!5m3!1s2026-03-01!4m1!1i2!8m2!3d11.2095982!4d119.4238609!16s%2Fg%2F11fnv8022w!19sChIJF6tWurz_tjMRoSDK1pXq34I?authuser=0&amp;hl=en&amp;rclk=1</t>
  </si>
  <si>
    <t>11.2095982, 119.4238609</t>
  </si>
  <si>
    <t>El Nido - New Ibajay Road, Lamoro, Villa Libertad, El Nido, Palawan, Mimaropa, 5313, Philippines</t>
  </si>
  <si>
    <t>Charlie's El Nido</t>
  </si>
  <si>
    <t>https://www.google.com/maps/place/Ahana+Resort+El+Nido/data=!4m11!3m10!1s0x33b7007c45d75a07:0xe49a64e12d4122fa!5m3!1s2026-03-01!4m1!1i2!8m2!3d11.2351257!4d119.4283212!16s%2Fg%2F11j20ggk15!19sChIJB1rXRXwAtzMR-iJBLeFkmuQ?authuser=0&amp;hl=en&amp;rclk=1</t>
  </si>
  <si>
    <t>11.2351257, 119.4283212</t>
  </si>
  <si>
    <t>Atalaya Resort &amp; Restaurant El Nido, El Nido - New Ibajay Road, Lamoro, Villa Libertad, El Nido, Palawan, Mimaropa, 5313, Philippines</t>
  </si>
  <si>
    <t>Ahana Resort El Nido</t>
  </si>
  <si>
    <t>https://www.google.com/maps/place/The+Beach+House+El+Nido/data=!4m11!3m10!1s0x33b655a337f1bce9:0x34c5c9409fbb04a6!5m3!1s2026-03-01!4m1!1i2!8m2!3d11.1812108!4d119.3910161!16s%2Fg%2F11tmwp3rxm!19sChIJ6bzxN6NVtjMRpgS7n0DJxTQ?authuser=0&amp;hl=en&amp;rclk=1</t>
  </si>
  <si>
    <t>11.1812108, 119.3910161</t>
  </si>
  <si>
    <t>Big Bad Thai, M. Quezon Street, Poblacion, El Nido, Palawan, Mimaropa, 5313, Philippines</t>
  </si>
  <si>
    <t>The Beach House El Nido</t>
  </si>
  <si>
    <t>https://www.google.com/maps/place/Buko+Beach+Resort/data=!4m11!3m10!1s0x33b6550ca74c1d0d:0x83e439fedb6a5ea0!5m3!1s2026-03-01!4m1!1i2!8m2!3d11.1569813!4d119.3981414!16s%2Fg%2F11dfgsz5sw!19sChIJDR1MpwxVtjMRoF5q2_455IM?authuser=0&amp;hl=en&amp;rclk=1</t>
  </si>
  <si>
    <t>11.1569813, 119.3981414</t>
  </si>
  <si>
    <t>Outpost Beach Hostel, Lugdia, Bulbulungan, El Nido, Palawan, Mimaropa, 5313, Philippines</t>
  </si>
  <si>
    <t>Buko Beach Resort</t>
  </si>
  <si>
    <t>www.skyscanner.com.ph/hotel_deeplink/4.0/PH/en-US/PHP/h_ad/161540583/2026-03-02/2026-03-03/hotel/hotel/hotels?legacy_provider_id=22&amp;rooms=1&amp;closed_user_group=apps&amp;hb_data=9o6E_NgXK2NQaDyZwBoI1TGtB-yNPA00Tnh7dDwr3Qu9-I4WPFZW-4_vJMF8kRILvl18u2I_m6_lT2NGhpETJjsqzfYcS9kx18bHNSoWiIiAIeUupkcMOPnZSNzd_3fnufdCqiWcjKfVakiLngcUQrVqPvguX9li-xtdCbfLIFegscnSYdBYmzBFwYPWGB9P26V3T9HNm2jGB8iOCZeZ-lY4JKs4JLWCIiH8sgoiH3QFyHPpRq2LcymcukaWFXhmr70lI-TEvR1uLNoFdSm7A9YWUJ2JHDtx8RspTSCz0ejtAz3C0tyQWnZhnZ4xAODIIUH6m6Pc-ty0AFvuJEXAbvKa4421qFwBuTTdumOo5Pi-pzX4wdKwyE3zKUzOuzqxiEst-our9DMw70qKg3Z2KVXfweuYZPJKdyJF0up5eNq2&amp;q_datetime_utc=2026-03-01T23%3A24%3A25&amp;ticket_price=13227&amp;quote_id=-5578242348689534275&amp;utid_state=1&amp;channel=iphone&amp;price_without_closed_user_group=16228&amp;tm_place_name=El+Nido&amp;deeplink_data=eyJmaWVsZHMiOnsic2lnbmF0dXJlIjoiMjRjNDE4NzFlYjgxMmI5YTg1MzQzNWY2OTVjOGVkMjUifSwidXJsIjoiaHR0cHM6Ly93d3cuYWdvZGEuY29tL3BhcnRuZXJzL3BhcnRuZXJzZWFyY2guYXNweD9jaWQ9MTg0NjM4MyZoaWQ9NDY2OTY5NDEmY3VycmVuY3k9UEhQJmNoZWNraW49MjAyNi0wMy0wMiZjaGVja291dD0yMDI2LTAzLTAzJk51bWJlcm9mQWR1bHRzPTEmTnVtYmVyb2ZDaGlsZHJlbj0wJlJvb21zPTEmbWNpZD0zMzImbWFzdGVyUm9vbUlkPTc0ODk3MTQ1NyZtcHQ9Wnl0RmNFSlBkbUpUUkc1WFkxcGxORUYzY3paa1prSk1VRkYzY3l0clRuWjNRek5TWjNKQ05taFpkSGRWUm1GeFEybzFlRmw2VjB0eVJWZGFOV3R6ZW1wS1NHeEdTV2hsWjBOYVIxWXZPRTQmVG90YWxQcmljZT0xMzIyNi45NCZUb3RhbFRheD0xNTM0Ljk1JlRvdGFsRmVlPTExMTAuNDQmVG90YWxTdXJjaGFyZ2U9MCZtY3VyPVBIUCJ9&amp;utid=54d9d111-a821-952e-2fa3-263a0e8dc427&amp;tm_stars=3&amp;client_id=skyscanner_app&amp;redirect_delay=1000&amp;price_policy=2&amp;pre_redirect_id=1bff7926-a6df-2077-d65f-0d1f9bc26fb1&amp;tm_city_code=ENIP&amp;max_price=23230&amp;guests=1&amp;request_id=1bff7926-a6df-2077-d65f-0d1f9bc26fb1&amp;tm_country_code=PH</t>
  </si>
  <si>
    <t>11.1877123, 119.3948912</t>
  </si>
  <si>
    <t>The Nest El Nido Beach Resort</t>
  </si>
  <si>
    <t>https://www.google.com/maps/place/Greenspace+Palawan+Hotel/data=!4m11!3m10!1s0x33b563b726f78d29:0x68e24b8770dadf01!5m3!1s2026-03-01!4m1!1i2!8m2!3d9.741539!4d118.7418899!16s%2Fg%2F11htlpwlgm!19sChIJKY33JrdjtTMRAd_acIdL4mg?authuser=0&amp;hl=en&amp;rclk=1</t>
  </si>
  <si>
    <t>9.741539, 118.7418899</t>
  </si>
  <si>
    <t>Maningning, Milagrosa, San Miguel, Puerto Princesa, Mimaropa, 5300, Philippines</t>
  </si>
  <si>
    <t>Greenspace Palawan</t>
  </si>
  <si>
    <t>www.skyscanner.com.ph/hotel_deeplink/4.0/PH/en-US/PHP/h_h1/134123883/2026-03-02/2026-03-03/hotel/hotel/hotels?legacy_provider_id=927111&amp;rooms=1&amp;closed_user_group=mobile&amp;hb_data=axEyQMLw0aOR5LG7IxE4Y4squ9m-0y_YZw7dj18qse-l5hWZaWJe7B1wW9P9_a9XYWUI5VxSVrwZtWnmQ_PT1kOpcNbEak_UeUnYpeR4Ngyb3cybuWl7R6zJcrs5ccgF_rpoH6dTF9t-RdARoAKU2NiOR-TIzFGNH3LE7oe0tYcEBz7Auj--5f2d_rNFiEcjj25-qZu23WVibvHT3GqgWg20m6KS7SkEb76CcD4kn3LluHo1Cu__CD144-ci0gqORsuZk8euc4gyDHX7JSz9ole5Ubs%3D&amp;q_datetime_utc=2026-03-01T23%3A24%3A34&amp;ticket_price=3590&amp;quote_id=-1548838850947405874&amp;utid_state=1&amp;channel=iphone&amp;price_without_closed_user_group=5983&amp;tm_place_name=Coron&amp;deeplink_data=eyJmaWVsZHMiOnsic2lnbmF0dXJlIjoiYmIyOGE0ZmEwNjFlZGNiZGY3MjlhNWM5NDRhNWMzODkifSwidXJsIjoiaHR0cHM6Ly9waC5ob3RlbHMuY29tL0hvdGVsLVNlYXJjaD90cGlkPTMyMTQmbXBlPTE3NzI0MDQ0NTMmZW5kRGF0ZT0yMDI2LTAzLTAzJmFkdWx0cz0xJmxvY2FsZT1lbl9QSCZjaGlkPTgzOGQ1NmU3LTM1NjEtNDEzOS04OGZlLWZjZjc4NWRmNzAyZSZlYXBpZD00NCZtY3RjPTMmc3RhcnREYXRlPTIwMjYtMDMtMDImbXBkPVBIUCZtcG49MzIzNzAyMjU2JmN1cnJlbmN5PVBIUCZyYXRlcGxhbmlkPTM5NDE3NTA5NSZtcG09MjQmbXBwPTEmbXBvPUVDJnNlbGVjdGVkPTk4NDc5MDgmbXBiPTM4NC42MiZtcHE9MzIwNS4yMCZtcGE9MzIwNS4yMCJ9&amp;utid=8eff57d0-b4be-387f-f040-f7b79f2110cf&amp;tm_stars=0&amp;client_id=skyscanner_app&amp;redirect_delay=1000&amp;price_policy=2&amp;pre_redirect_id=7e8c499e-e91a-4c32-15f6-5dc05a918a5d&amp;tm_city_code=PXCN&amp;max_price=10641&amp;guests=1&amp;request_id=7e8c499e-e91a-4c32-15f6-5dc05a918a5d&amp;tm_country_code=PH</t>
  </si>
  <si>
    <t>11.9996265, 120.2074024</t>
  </si>
  <si>
    <t>Located in Puerto Princesa (Puerto Princesa City Centre), Greenspace Palawan Hotel is a 5-minute walk from NCCC Mall Palawan and 6 minutes by foot from SM City Puerto Princesa. This bed &amp; breakfast is 1 mi (1.6 km) from Puerto Princesa City Baywalk and 2.1 mi (3.4 km) from Robinsons Place Palawan.
Take in the views from a terrace and a garden and make use of amenities such as complimentary wireless internet access.
Enjoy a meal at Greenspace, or stay in and take advantage of the bed &amp; breakfast's room service (during limited hours). Continental breakfasts are available daily from 6:00 AM to 10:00 AM for a fee.
Featured amenities include luggage storage, laundry facilities, and a safe deposit box at the front desk. A shuttle from the airport to the hotel is provided for a surcharge (available on request), and free self parking is available onsite.
Make yourself at home in one of the 10 air-conditioned rooms featuring LED televisions. Rooms have private balconies. Cable television is provided for your entertainment. Private bathrooms with showers feature complimentary toiletries and bidets.</t>
  </si>
  <si>
    <t>Micasa Lodge Palawan</t>
  </si>
  <si>
    <t>www.skyscanner.com.ph/hotel_deeplink/4.0/PH/en-US/PHP/h_xp/134123883/2026-03-05/2026-03-06/hotel/hotel/hotels?legacy_provider_id=1&amp;rooms=1&amp;closed_user_group=mobile&amp;hb_data=AAMlHc_HjoMqWiI1YLUZlripEODMnrkwcSKfoJVyWYKcb2fUPcPlZvjUruCHbduDKtJTroB9uuo24pKWnepQ49-n8gdXwikx7CK0nH1J2XD4N_4bJBd6zy4wdLgZYMoK-SFTm3BSa7QbZ4uLAARmKAYTVeGtRauPkAuUVnwkvt_yJ-dvgOyAe3xBj53NpU54WHeNc5OagHLbbq8nttvIxkk-87FkJyH8G75nlnztTXUg-SUTzw8VhQd03ELhfOCu0GGa4dPzfzeUAO0OMqi1IluL0dU%3D&amp;q_datetime_utc=2026-03-05T14%3A20%3A15&amp;ticket_price=3931&amp;quote_id=803735745715681075&amp;utid_state=1&amp;channel=iphone&amp;price_without_closed_user_group=6551&amp;tm_place_name=Coron&amp;deeplink_data=eyJmaWVsZHMiOnsic2lnbmF0dXJlIjoiNDE0ZTVmZGM3MmU4NmI1OWYyMjA3MjQzMjM1MTk3MzUifSwidXJsIjoiaHR0cHM6Ly93d3cuZXhwZWRpYS5jb20ucGgvSG90ZWwtU2VhcmNoP3RwaWQ9NjgmbXBlPTE3NzI3MTcxNjAmZW5kRGF0ZT0yMDI2LTAzLTA2JmFkdWx0cz0xJmxvY2FsZT1lbl9VUyZjaGlkPWU5OTVkMzIxLWEzNzktNDZlMC1iYzBmLWYyNDU3NTIxMWFkNyZlYXBpZD00NjIzMCZtY3RjPTMmc3RhcnREYXRlPTIwMjYtMDMtMDUmbXBkPUdCUCZtcG49MzIzNzAyMjQwJmN1cnJlbmN5PUdCUCZyYXRlcGxhbmlkPTM5NDE3NTA5NCZtcG09MjQmbXBwPTEmbXBvPUVDJnNlbGVjdGVkPTk4NDc5MDgmbXBiPTUuNDAmbXBxPTQ0Ljk5Jm1wYT00NC45OSJ9&amp;utid=c77eae36-1d0c-bc13-dcee-a6cbbd071f82&amp;tm_stars=0&amp;client_id=skyscanner_app&amp;price_policy=2&amp;pre_redirect_id=cbbbcfe8-ea26-a5a8-32b6-126dc052406e&amp;tm_city_code=PXCN&amp;max_price=13557&amp;guests=1&amp;request_id=cbbbcfe8-ea26-a5a8-32b6-126dc052406e&amp;tm_country_code=PH</t>
  </si>
  <si>
    <t>9.7398585, 118.7490598</t>
  </si>
  <si>
    <t>Malabon (mf), Coron-Busuanga Road, Sinamay, Poblacion 1, Coron, Palawan, Mimaropa, 5316, Philippines</t>
  </si>
  <si>
    <t>With a stay at Micasa Lodge in Coron (Coron Town Proper), you'll be steps from San Agustin Parish Church and 5 minutes by foot from Iglesia ni Cristo. This hotel is 0.4 mi (0.6 km) from Coron Central Plaza and 0.4 mi (0.6 km) from Mount Tapyas.
Take in the views from a rooftop terrace and make use of amenities such as complimentary wireless internet access and concierge services. This hotel also features a ballroom and a vending machine.
Featured amenities include a 24-hour front desk, multilingual staff, and luggage storage. A roundtrip airport shuttle is provided for a surcharge at scheduled times, and free self parking is available onsite.
Make yourself at home in one of the 10 air-conditioned rooms featuring LCD televisions. Complimentary wireless internet access keeps you connected, and cable programming is available for your entertainment. Private bathrooms with showers feature complimentary toiletries and hair dryers. Conveniences include safes and desks, and housekeeping is provided daily.</t>
  </si>
  <si>
    <t>Sheridan Boutique Hotel</t>
  </si>
  <si>
    <t>www.skyscanner.com.ph/hotel_deeplink/4.0/PH/en-US/PHP/h_xp/187547600/2026-03-05/2026-03-06/hotel/hotel/hotels?legacy_provider_id=1&amp;rooms=1&amp;closed_user_group=mobile&amp;hb_data=pqxx_Ni6-fkUC_v57s85zUBZyVISKNazaXkQJXT4_hTwCW7eZVz4B9ZioX1XLR93gqKyKtwa7bZpKwkUKi4Wfa79V6bbqfM0bX-CrR4PqIBdnmDgMOWdggPGZ8ADtvmJpDoL9MOlasneK6Ex4vgPAX79B_a5st2LamJWv_VeKCC4Fb5IIthD_PG9dxRPl-ypYw2J5ZohlC0UTXLVZ9KmvfZ6-Ro4qk2hSraaHmE-4mpv3I_HWVLmDBcrvfRWSMEh1G48to0q-KmWu1xjS0bBiVIa-D0%3D&amp;q_datetime_utc=2026-03-05T14%3A20%3A16&amp;ticket_price=1703&amp;quote_id=7627994599179235353&amp;utid_state=1&amp;channel=iphone&amp;price_without_closed_user_group=1793&amp;tm_place_name=Bancaobancao&amp;deeplink_data=eyJmaWVsZHMiOnsic2lnbmF0dXJlIjoiNmFlZjZiYWFiYWRhYzZiNzRkOGU5ZWZjNDZmODc3OGMifSwidXJsIjoiaHR0cHM6Ly93d3cuZXhwZWRpYS5jb20ucGgvSG90ZWwtU2VhcmNoP3RwaWQ9NjgmbXBlPTE3NzI3MjAyMjUmZW5kRGF0ZT0yMDI2LTAzLTA2JmFkdWx0cz0xJmxvY2FsZT1lbl9VUyZjaGlkPWMxNWJhNjJjLTVmMjMtNDlmMC1iMGU3LWNhMTcyODllNTdiNSZlYXBpZD00NjIzMCZtY3RjPTMmc3RhcnREYXRlPTIwMjYtMDMtMDUmbXBkPUdCUCZtcG49MjE1MTA3NTY3JmN1cnJlbmN5PUdCUCZyYXRlcGxhbmlkPTI1NDAzNDQ1NSZtcG09MjQmbXBwPTEmbXBvPUVDJnNlbGVjdGVkPTI0MzEyNDQxJm1wYj0yLjM0Jm1wcT0xOS40OSZtcGE9MTkuNDkifQ%3D%3D&amp;utid=d8a4058b-fa3e-828c-0d39-8841faf4ea00&amp;tm_stars=3&amp;client_id=skyscanner_app&amp;price_policy=2&amp;pre_redirect_id=01d97b96-0296-903d-c53d-577574e9f5d1&amp;tm_city_code&amp;max_price=2707&amp;guests=1&amp;request_id=01d97b96-0296-903d-c53d-577574e9f5d1&amp;tm_country_code=PH</t>
  </si>
  <si>
    <t>9.7394701, 118.7542776</t>
  </si>
  <si>
    <t>Rizal Avenue, Maningning, Maunlad, San Miguel, Puerto Princesa, Mimaropa, 5300, Philippines</t>
  </si>
  <si>
    <t>With a stay at Sheridan Boutique Hotel in Puerto Princesa (Puerto Princesa City Centre), you'll be a 3-minute walk from Palawan Special Battalion WW2 Memorial Museum and within a 5-minute drive of Immaculate Conception Cathedral. This hotel is 1.5 mi (2.4 km) from Palawan Heritage Center and 1.5 mi (2.5 km) from NCCC Mall Palawan.
Pamper yourself with onsite massages or make use of the other amenities, which include complimentary wireless internet access and concierge services. Additional amenities at this hotel include a television in a common area and a banquet hall.
For lunch or dinner, stop by Cafe Lounge, a restaurant that specializes in local cuisine. Dining is also available at the coffee shop/cafe, and room service (during limited hours) is provided. Local cuisine breakfasts are available for a fee.
Featured amenities include dry cleaning/laundry services, a 24-hour front desk, and luggage storage. A roundtrip airport shuttle is provided for a surcharge (available on request), and free self parking is available onsite.
Make yourself at home in one of the 32 air-conditioned rooms featuring LED televisions. Complimentary wireless internet access keeps you connected, and cable programming is available for your entertainment. Bathrooms feature showers, complimentary toiletries, and bidets. Conveniences include desks and complimentary bottled water, and housekeeping is provided daily.</t>
  </si>
  <si>
    <t>The Dome Hotel Puerto Princesa</t>
  </si>
  <si>
    <t>https://www.google.com/maps/place/Weekends+El+Nido+Beach+Resort/data=!4m11!3m10!1s0x33b6553c467a478b:0xcff32623e432f8aa!5m3!1s2026-03-01!4m1!1i2!8m2!3d11.1642608!4d119.3977105!16s%2Fg%2F11fprdl_tr!19sChIJi0d6RjxVtjMRqvgy5CMm888?authuser=0&amp;hl=en&amp;rclk=1</t>
  </si>
  <si>
    <t>11.1642608, 119.3977105</t>
  </si>
  <si>
    <t>Princesa Homes, Puerto Princesa, Mimaropa, 5300, Philippines</t>
  </si>
  <si>
    <t>Located on the beach, The Dome Hotel Puerto Princesa is in Puerto Princesa City Centre, a neighborhood in Puerto Princesa. Plaza Cuartel and Iwahig Penal Colony are local landmarks, and the area's natural beauty can be seen at Honda Bay and Hartman Beach. 
Beachside hotel with outdoor pool This hotel features an outdoor pool, a 24-hour front desk, and free self parking. The Dome Hotel Puerto Princesa offers 10 air-conditioned accommodations with complimentary toiletries. Guests can surf the web using the complimentary wireless Internet access (speed: 25+ Mbps). Bathrooms include showers. Housekeeping is provided daily. Recreational amenities at the hotel include an outdoor pool.</t>
  </si>
  <si>
    <t>Weekends El Nido Beach Resort</t>
  </si>
  <si>
    <t>https://www.google.com/maps/place/Balai+Adlao+El+Nido/data=!4m11!3m10!1s0x33b7aaa84108f33d:0x8a324dbe18c4d873!5m3!1s2026-03-01!4m1!1i2!8m2!3d11.207961!4d119.4168502!16s%2Fg%2F11g9jwh6cm!19sChIJPfMIQaiqtzMRc9jEGL5NMoo?authuser=0&amp;hl=en&amp;rclk=1</t>
  </si>
  <si>
    <t>11.207961, 119.4168502</t>
  </si>
  <si>
    <t>Balai Adlao, Kalye Kaayadan, Villa Libertad, El Nido, Palawan, Mimaropa, 5313, Philippines</t>
  </si>
  <si>
    <t>Balai Adlao</t>
  </si>
  <si>
    <t>www.skyscanner.com.ph/hotel_deeplink/4.0/PH/en-US/PHP/h_h1/129292663/2026-03-02/2026-03-03/hotel/hotel/hotels?legacy_provider_id=927111&amp;rooms=1&amp;closed_user_group=mobile&amp;hb_data=X-jCjK4CfnLciJIdseNfJPl15qCGUdn5ZAyrsStt7hsU7M11mr5gs-C0F7xViWlbtNpLkhe-JMy8fi-Dnuu71-QWryqZ0cI9ziCjS27w7iLksbZDGW1k4JOMPrlQ0V0YSgfbK40wEh28JmiMiO_1kq26Aza1MA5ytZXP2TVhNM5TTWmxequu-etztU1vKHNWDzT5YDGeHiBc2ew6cegsIhswVWAdFuCKVxr6nsYycrvSXkGfRBVxkozoUAfQAMPABE_BqafUXwT2KrHL4Jpt_n6geMU%3D&amp;q_datetime_utc=2026-03-01T23%3A24%3A52&amp;ticket_price=6248&amp;quote_id=8252545645028079694&amp;utid_state=1&amp;channel=iphone&amp;price_without_closed_user_group=7350&amp;tm_place_name=Bancaobancao&amp;deeplink_data=eyJmaWVsZHMiOnsic2lnbmF0dXJlIjoiNDVhMjdiYTRmNTU5NjVhOGExZTMwNTdlODI5MGFhYjUifSwidXJsIjoiaHR0cHM6Ly9waC5ob3RlbHMuY29tL0hvdGVsLVNlYXJjaD90cGlkPTMyMTQmbXBlPTE3NzI0MDQyMjUmZW5kRGF0ZT0yMDI2LTAzLTAzJmFkdWx0cz0xJmxvY2FsZT1lbl9QSCZjaGlkPWVmNzE2ODc2LTk2MmYtNGEwYS04YThlLTIyYTgwMDdiZDc1YiZlYXBpZD00NCZtY3RjPTMmc3RhcnREYXRlPTIwMjYtMDMtMDImbXBkPVBIUCZtcG49MjAwMjM5ODU4JmN1cnJlbmN5PVBIUCZyYXRlcGxhbmlkPTM4NjgyMDUxMyZtcG09MjQmbXBwPTEmbXBvPUVDJnNlbGVjdGVkPTU2MjA4NTImbXBiPTY2OS4zOCZtcHE9NTU3OC4xMiZtcGE9NTU3OC4xMiJ9&amp;utid=a4b52bc5-2d34-ae6b-7bba-26155f5a51d7&amp;tm_stars=3&amp;client_id=skyscanner_app&amp;redirect_delay=1000&amp;price_policy=2&amp;pre_redirect_id=244238af-f3d9-9e5c-755a-2d9b18c8b703&amp;tm_city_code&amp;max_price=6250&amp;guests=1&amp;request_id=244238af-f3d9-9e5c-755a-2d9b18c8b703&amp;tm_country_code=PH</t>
  </si>
  <si>
    <t>9.7265497, 118.7645069</t>
  </si>
  <si>
    <t>Looking for a chill spot to relax, reconnect, and enjoy the beauty of El Nido? Balai Adlao is just what you need. 
Tucked in a quiet, eco-friendly beachfront community located inside Ayala's Lio Tourism Estate, our cozy hotel is a favorite for couples and families who want comfort, fun, and great serviceÃ¢â‚¬â€all in one place.
Why couples and families keep coming back:
Beachfront Vibes Ã¢â‚¬â€œ Wake up steps from Lio beach, breathe in the fresh ocean air, and enjoy a peaceful, safe beach perfect for swimming and sunset strolls.
Beautiful, Comfy Rooms Ã¢â‚¬â€œ Stay cool and cozy in clean, air-conditioned rooms with everything you need: Wi-Fi, flat-screen TV, Hot and Cold shower, a private veranda and more.
Free Fun Activities for Our Guests Ã¢â‚¬â€œ Make the most of your stay with free use of our inflatable ocean pool, snorkeling gear, kayaks, paddle boards and even a sunset cruiseÃ¢â‚¬â€no extra charges, just good times!
Tasty Eats &amp; Good Times Ã¢â‚¬â€œ Enjoy hearty Filipino and Asian cuisine at Molave Restaurant, where guests love celebrating birthdays, anniversaries, or simply sharing a delicious dinner by the beach.
Easy Airport Transfers Ã¢â‚¬â€œ WeÃ¢â‚¬â„¢ve got your ride covered with free shuttle service to/from Lio Airport (just let us know your flight schedule).
Whether youÃ¢â‚¬â„¢re planning a romantic escape or a fun family beach trip, Balai Adlao is here to make your El Nido experience hassle free, special, and unforgettable.</t>
  </si>
  <si>
    <t>Deep Forest Garden Inn</t>
  </si>
  <si>
    <t>www.skyscanner.com.ph/hotel_deeplink/4.0/PH/en-US/PHP/h_ad/222539489/2026-03-02/2026-03-03/hotel/hotel/hotels?legacy_provider_id=22&amp;rooms=1&amp;closed_user_group=general&amp;hb_data=H9TDimrP1pixb3RCYxMxJE48WuaEuvYDPhXePBmIK01JdCRUeR4w0aR15Y1PP3Jb8qIXbp0R_ehmw5R4nmHhofaRIHrafgYCnpGyMrN6jWmjfVxnXUjQcPeKe8rq7Zemr5gwUqG8G_OkF78L0WhKx3LTtfATS66tCzAlvz3R5U2EnAxELrJThLggUrroysB-vsYNgCOcMAxMoSjWqGGJq-Kv5EVlMHZNZ6EgenLBJDSE1Fn52mpAIoEwfgUOvEncIREih-G6vF0pvm4VydhoxdrvVCRhcwi2LPUQ1MVOT2N4ako3Thu3a4n8QtPCt5VC4oV_GN-napt1bm-rX6RwJTvyUP47S_imTKRvePery0w4WEi0hS4pCQVLn7mmY2rseEB9Q_fGdGiIS2DWr07s2MDWQ4JhjljkPdtrb_NwMMlc&amp;q_datetime_utc=2026-03-01T23%3A24%3A52&amp;ticket_price=3798&amp;quote_id=-2816167079551750576&amp;utid_state=1&amp;channel=iphone&amp;price_without_closed_user_group=6000&amp;tm_place_name=El+Nido&amp;deeplink_data=eyJmaWVsZHMiOnsic2lnbmF0dXJlIjoiZGU4NzM4MDYxMzZiNDBlYjNmMmNhNDJlMDFmNDQ0NjQifSwidXJsIjoiaHR0cHM6Ly93d3cuYWdvZGEuY29tL3BhcnRuZXJzL3BhcnRuZXJzZWFyY2guYXNweD9jaWQ9MTg0NjM4MyZoaWQ9NDkzNTE0ODcmY3VycmVuY3k9UEhQJmNoZWNraW49MjAyNi0wMy0wMiZjaGVja291dD0yMDI2LTAzLTAzJk51bWJlcm9mQWR1bHRzPTEmTnVtYmVyb2ZDaGlsZHJlbj0wJlJvb21zPTEmbWNpZD0zMzImbWFzdGVyUm9vbUlkPTk5NjUzMjA5NyZtcHQ9SzFobmN6Y3hXSE5TVG5OTmFrdzRiMGxVVG1sVlEwcE5VVTE1YzFwMVdGSklTV2RyV0RkcVlVUnJWa2xRVEZRMFVUSlhVamRVUlRkbFVVb3hVVWREVTBob2VqQTNVbmw2Y1VONFlVaFJQVDAmVG90YWxQcmljZT0zNzk3Ljc3JlRvdGFsVGF4PTQzOS41MCZUb3RhbEZlZT0zMjAuMDUmVG90YWxTdXJjaGFyZ2U9MCZtY3VyPVBIUCJ9&amp;utid=cbeb9e4f-3c72-f169-9647-966c3d1cb614&amp;tm_stars=3&amp;client_id=skyscanner_app&amp;redirect_delay=1000&amp;price_policy=2&amp;pre_redirect_id=7977c9e9-f905-b5cc-8172-1b7e5b76fa50&amp;tm_city_code=ENIP&amp;max_price=5563&amp;guests=1&amp;request_id=7977c9e9-f905-b5cc-8172-1b7e5b76fa50&amp;tm_country_code=PH</t>
  </si>
  <si>
    <t>11.1838166, 119.3944026</t>
  </si>
  <si>
    <t>Barco Hotel, El Nido - New Ibajay Road, Poblacion, Villa Libertad, El Nido, Palawan, Mimaropa, 5313, Philippines</t>
  </si>
  <si>
    <t>wifi, elevator, non-smoking, 24-hour_front_desk_service, multilingual_staff, security</t>
  </si>
  <si>
    <t>Barco El Nido Hotel</t>
  </si>
  <si>
    <t>www.skyscanner.com.ph/hotel_deeplink/4.0/PH/en-US/PHP/h_bc/116838858/2026-03-02/2026-03-03/hotel/hotel/hotels?legacy_provider_id=13&amp;rooms=1&amp;hb_data=wRMF65j23J76cIN2hPi_uShWzp4SvI9RbsIcFVBqj_R0qnrtXdwy4rpZTZ8BMPSJROFwmq-5VYBrGBpAQkz-unUK_QxLiX0HyyiFgOBaf5yqRMZty_ICZy1vLsWpvXu74tUHcTUVoyvlj2ufUPDbk5_q_MhwbM3cB_eZNFHfqnkTcwwdFxGhi8inrjNLr1SQqQuVLX8gUdfkbXeHXb1XQ9jUlolZ_rt-538TM5qvU0l3Ust2XzLL2Fg6KdmlUXk9qByQ0PUN5SC_7iaFlwG_8wkR5RY6MJt6lhtgOeaLcmBSoS_5ycPpwrogg8psMcTZLKM2Ot_ItO5qBXRat7_yJE7rvYb-agxHAccfeNUTbtsHYJJ4TdiRGEuuzesGi7IkJZBB8ujj1YCPBSUXiP3ifE2aVlAL5QLW--UVryLm5sKAiTPVU-A%3D&amp;q_datetime_utc=2026-03-01T23%3A24%3A52&amp;ticket_price=2411&amp;quote_id=5159997817800150153&amp;utid_state=1&amp;channel=iphone&amp;tm_place_name=Bancaobancao&amp;deeplink_data=eyJmaWVsZHMiOnsic2lnbmF0dXJlIjoiZWQ0Yjc2ZGU3ZjYzMjljOTNmNjYyMTE0NGJlZTE1NjMiLCJibG9ja19pZCI6InYxX0NnRXRFUGJhQVJvb0NoMHlNREkyTFRBekxUQXlWREF3T2pBd09qQXdMakF3TUNzd056b3dNQkFCR044QktBRTRBU0lDQ0FFPV9Da1VJaUozbzJnVVFBaUFDTUFKS0RUTTJOVVF4TURCUVh6RXdNRkJRN0xVRGVpUmlOV0UyWVdGaFpDMWlNelJtTFRsbU9UVXRNbVF4TXkxbFlUa3pNREF5TVRkbU0ySVNBZ2dCR2dZWUFTZ0NNQUVpQkFnQ0dBST0ifX0%3D&amp;utid=d186b98c-877f-5469-429c-2f273caeb6a8&amp;tm_stars=3&amp;client_id=skyscanner_app&amp;redirect_delay=1000&amp;price_policy=2&amp;pre_redirect_id=8b033405-da1e-62cf-4f14-111f142d456b&amp;tm_city_code&amp;max_price=3719&amp;guests=1&amp;request_id=8b033405-da1e-62cf-4f14-111f142d456b&amp;tm_country_code=PH</t>
  </si>
  <si>
    <t>9.7391434, 118.7554532</t>
  </si>
  <si>
    <t>When you stay at Barco El Nido Hotel in El Nido, you'll be near the airport, within a 5-minute walk of El Nido Main Beach and TownSquare Heritage District. This hotel is 12 mi (19.3 km) from Nacpan Beach and 0.5 mi (0.8 km) from Parish of St Francis of Assisi.
Take in the views from a garden and make use of amenities such as complimentary wireless internet access and concierge services.
Continental breakfasts are available daily from 6:00 AM to 10:00 AM for a fee.
Featured amenities include a 24-hour front desk, luggage storage, and an elevator. Free self parking is available onsite.
Make yourself at home in one of the 10 air-conditioned guestrooms. Complimentary wireless internet access is available to keep you connected. Private bathrooms with showers feature rainfall showerheads and bidets. Conveniences include blackout drapes/curtains, and housekeeping is provided on request.</t>
  </si>
  <si>
    <t>FERSAL HOTEL Puerto Princesa</t>
  </si>
  <si>
    <t>https://www.google.com/maps/place/Ora+Beach+Resort+El+Nido/data=!4m11!3m10!1s0x33b6558d47e989d3:0x5ec7589c7a0533c6!5m3!1s2026-03-01!4m1!1i2!8m2!3d11.1627605!4d119.3977796!16s%2Fg%2F11sd07g2lp!19sChIJ04npR41VtjMRxjMFepxYx14?authuser=0&amp;hl=en&amp;rclk=1</t>
  </si>
  <si>
    <t>11.1627605, 119.3977796</t>
  </si>
  <si>
    <t>Ora Beach Resort, Papa Sunset Walk, Pop's District, Bulbulungan, El Nido, Palawan, Mimaropa, 5313, Philippines</t>
  </si>
  <si>
    <t>Ora Beach Resort</t>
  </si>
  <si>
    <t>www.skyscanner.com.ph/hotel_deeplink/4.0/PH/en-US/PHP/h_ad/222742947/2026-03-05/2026-03-06/hotel/hotel/hotels?legacy_provider_id=22&amp;rooms=1&amp;closed_user_group=general&amp;hb_data=vQ5q3CN3vel-zYFMDHUPnVAMAQmoM6y6faqn0UOyJ4y7N__ePH4dEIdKoFagxVJvThgiYTkFbptmb24k9AP6xHqsRoWVwwoTwjhBvH_pSUrfnE_EEg4poPe2iPHJ4fRT64-f-nPkvn0BNPI1CvGDuBuPiOR8Pzh2BWccT6FoROdX31p2c5IpeqSxlqvrNfETjmqo6OOYcfAZFz0g3kXqGss9h5RvGPKxU9T3iwFUY0SpG8NxhkFROYSJy0ANbHc3HxC8d3WZ9Oaqxsq-GTv6EdYXngGjDZoz7Oke8BWeZxbRbK_PZlNxP4cWEr74-P3-0JBg1SoMI9OSQfEqFANvmDRJ-64kYWXtLLgTgbReVJemMWQ23GJL8cpEgjlBNKMUny_c8U7lraUfaUeiV5Zj_SLyk-cB7HmZVJXslCIZJ9f-&amp;q_datetime_utc=2026-03-05T12%3A22%3A14&amp;ticket_price=6951&amp;quote_id=1980314987006234713&amp;utid_state=1&amp;channel=iphone&amp;price_without_closed_user_group=21000&amp;tm_place_name=El+Nido&amp;deeplink_data=eyJmaWVsZHMiOnsic2lnbmF0dXJlIjoiOTBmZTFiYWNmYTBiNTFjMmRmYjFhNzQ0NmY1ZWVjMjgifSwidXJsIjoiaHR0cHM6Ly93d3cuYWdvZGEuY29tL3BhcnRuZXJzL3BhcnRuZXJzZWFyY2guYXNweD9jaWQ9MTg0NjM4MyZoaWQ9MzQ3MzM3NDAmY3VycmVuY3k9UEhQJmNoZWNraW49MjAyNi0wMy0wNSZjaGVja291dD0yMDI2LTAzLTA2Jk51bWJlcm9mQWR1bHRzPTEmTnVtYmVyb2ZDaGlsZHJlbj0wJlJvb21zPTEmbWNpZD0zMzImbWFzdGVyUm9vbUlkPTU4MTY4NDkzNiZtcHQ9ZFRCSFJrUTVabE53UWpOdVVXdHdXVTk1VWxveFdtZERXbEIzWWtaeE0wSlBTbEE1ZVVZek0weHhRMDFhTUVGSGJIQTRZa2M0TmtwSlVWbHhURGRZZDJoMk5tRnpVMmx3ZURscVpFWjJVemMmVG90YWxQcmljZT02OTUxLjE3JlRvdGFsVGF4PTgwNS45NCZUb3RhbEZlZT01ODQuMjkmVG90YWxTdXJjaGFyZ2U9MCZtY3VyPVBIUCJ9&amp;utid=77e475cb-b7c8-9731-7f86-97e7e47f74d4&amp;tm_stars=0&amp;client_id=skyscanner_app&amp;price_policy=2&amp;pre_redirect_id=159d92f8-6286-78d6-aae6-6c0caba9ce55&amp;tm_city_code=ENIP&amp;max_price=11584&amp;guests=1&amp;request_id=159d92f8-6286-78d6-aae6-6c0caba9ce55&amp;tm_country_code=PH</t>
  </si>
  <si>
    <t>9.738705, 118.7538939</t>
  </si>
  <si>
    <t>Located in El Nido, a few steps from Corong Corong Beach, Ora Beach Resort has accommodations with an outdoor swimming pool, free private parking, a fitness center and a garden.</t>
  </si>
  <si>
    <t>Ipil Suites Puerto Princesa</t>
  </si>
  <si>
    <t>www.skyscanner.com.ph/hotel_deeplink/4.0/PH/en-US/PHP/h_xp/123711776/2026-03-05/2026-03-06/hotel/hotel/hotels?legacy_provider_id=1&amp;rooms=1&amp;closed_user_group=mobile&amp;hb_data=b0y9y7G0bEC2JzT1Hn_lcZJNhHDAkVrirKEyWtVAlIRxLzI9WB_TXM40jgqxbK42qaUJdORqYO6QD5zmth9w51JY23Tq_kY2cezd3VuQx_SG1VsAprFMWuHIqHds5Ft_Ns-o6m-CFudHhs040WiXrSmRQbo-tNDbqmWGlbSnCOwzinJXuYzimVz4XEZ0dc1iN95rBEAtOgnT_QREHwxWOtyVe0FMIb9y7PKo1vYYtqa0QtkXSh_KBfupUvoMgQXPL9KTqG5OzEmr5APjJZzgN0iaj3Y%3D&amp;q_datetime_utc=2026-03-05T12%3A22%3A18&amp;ticket_price=2600&amp;quote_id=7535957376671837949&amp;utid_state=1&amp;channel=iphone&amp;price_without_closed_user_group=2889&amp;tm_place_name=Puerto+Princesa&amp;deeplink_data=eyJmaWVsZHMiOnsic2lnbmF0dXJlIjoiYmY4ZTg5YTgzNjRkYTE1NDU4NTE0ZTEyZTlkZmZkM2MifSwidXJsIjoiaHR0cHM6Ly93d3cuZXhwZWRpYS5jb20ucGgvSG90ZWwtU2VhcmNoP3RwaWQ9NjgmbXBlPTE3NzI3MTI4OTQmZW5kRGF0ZT0yMDI2LTAzLTA2JmFkdWx0cz0xJmxvY2FsZT1lbl9VUyZjaGlkPTUyNGY4MmZmLTgzZTQtNDNhYi1iMzY3LTgzZjIyNDcxMzc5NCZlYXBpZD00NjIzMCZtY3RjPTMmc3RhcnREYXRlPTIwMjYtMDMtMDUmbXBkPUdCUCZtcG49MjExODAxNzg5JmN1cnJlbmN5PUdCUCZyYXRlcGxhbmlkPTIzMjAzOTg3NSZtcG09MjQmbXBwPTEmbXBvPUVDJnNlbGVjdGVkPTU2MzY5MDImbXBiPTMuNTcmbXBxPTI5Ljc2Jm1wYT0yOS43NiJ9&amp;utid=eca798af-306e-ec84-28b9-5896c24876b7&amp;tm_stars=3&amp;client_id=skyscanner_app&amp;price_policy=2&amp;pre_redirect_id=949f81f8-740e-24e7-33c6-f1643f75c512&amp;tm_city_code=PPSP&amp;max_price=2880&amp;guests=1&amp;request_id=949f81f8-740e-24e7-33c6-f1643f75c512&amp;tm_country_code=PH</t>
  </si>
  <si>
    <t>10.5647136, 119.3020493</t>
  </si>
  <si>
    <t>Dolphin and Whales Travel and Tours, 399, Rizal Avenue, Maningning, Maunlad, San Miguel, Puerto Princesa, Mimaropa, 5300, Philippines</t>
  </si>
  <si>
    <t>A stay at Ipil Suites Puerto Princesa places you in the heart of Puerto Princesa, within a 5-minute drive of Immaculate Conception Cathedral and Palawan Heritage Center. This hotel is 0.9 mi (1.4 km) from Palawan Special Battalion WW2 Memorial Museum and 0.9 mi (1.4 km) from NCCC Mall Palawan.
Enjoy the recreation opportunities such as an outdoor pool or make use of other amenities including tour/ticket assistance.
Satisfy your appetite for lunch or dinner at the hotel's restaurant, Green Bar Restaruant, or stay in and take advantage of the room service (during limited hours). A complimentary continental breakfast is served daily from 7:00 AM to 9 AM.
Featured amenities include a 24-hour front desk, luggage storage, and laundry facilities. A roundtrip airport shuttle is provided for a surcharge (available on request), and free self parking is available onsite.
Make yourself at home in one of the 40 air-conditioned guestrooms. Satellite television is provided for your entertainment. Bathrooms have showers and complimentary toiletries. Conveniences include ceiling fans, and housekeeping is provided daily.</t>
  </si>
  <si>
    <t>Club Agutaya</t>
  </si>
  <si>
    <t>www.skyscanner.com.ph/hotel_deeplink/4.0/PH/en-US/PHP/h_bc/136269690/2026-03-05/2026-03-06/hotel/hotel/hotels?legacy_provider_id=13&amp;rooms=1&amp;closed_user_group=apps&amp;hb_data=o8heMBF85HLtwLgSX1dnIUDQRF_eLgBnlcT9l_aVkj-Z0ogoJMjWws_fUEW-YJkdpTRVwcNQlzXStvefoDf9Agf4mKpXImU7n51VyOEVuBQ7F1BdBDE5JH7iv0OHbuwYOM5521weaxIaGlxWS2cAdw_OwwKsz478_qSXwqJN03ei3kAqoJIuZDwS9MWJyislPWvNMPSFiCpYmKMQ-qYTdUDy-0HU6E_anejEIGIqHLeMIEY9FfebbvkVCETFYbzTKoZZS7vZQtqm_0GbqzUdZoxLdDsdLyqwyyVv3NDMGBMUiYGxnTN1cEOwfWcJprss1fkCH-QrajQMasd-2aQLqXaAP9O4cRAVSo5rv6ucWWxBgdoJ8kdjOYeW0GNhP7EVML-NpAgsLNNsX8KWkDHM-79v8OKsngtcESGsD6zaPs5lCrJQWWY%3D&amp;q_datetime_utc=2026-03-05T14%3A20%3A17&amp;ticket_price=7547&amp;quote_id=-5687997817738862112&amp;utid_state=1&amp;channel=iphone&amp;price_without_closed_user_group=10047&amp;tm_place_name=San+Vicente&amp;deeplink_data=eyJmaWVsZHMiOnsic2lnbmF0dXJlIjoiOTM0NmE3NWJjOTEzMzFhMWVkMjBmNjdlYTZiZDE2NjciLCJibG9ja19pZCI6IjE1MDE4OTIxMV85MDQ0OTI4MF8wXzJfMF80NDY5ODAifX0%3D&amp;utid=f1cf517c-fc41-c28f-769c-ddd13e808aa6&amp;tm_stars=4&amp;client_id=skyscanner_app&amp;price_policy=2&amp;pre_redirect_id=6f7ebc73-c3ff-ea0d-0757-9ec8a1b0a2f9&amp;tm_city_code=SWLP&amp;max_price=15544&amp;guests=1&amp;request_id=6f7ebc73-c3ff-ea0d-0757-9ec8a1b0a2f9&amp;tm_country_code=PH</t>
  </si>
  <si>
    <t>10.5653453, 119.3015997</t>
  </si>
  <si>
    <t>Club Agutaya, San Isidro, Roxas, Palawan, Mimaropa, Philippines</t>
  </si>
  <si>
    <t>When you stay at Club Agutaya in San Vicente, you'll be on the beach and 9 minutes by foot from Long Beach. This beach resort is 19.3 mi (31 km) from Pamaoyan Beach.
Take time to pamper yourself with a visit to the full-service spa. You're sure to appreciate the recreational amenities, including an outdoor pool, a fitness center, and bicycles to rent. Additional features at this resort include complimentary wireless internet access, concierge services, and babysitting (surcharge).
Satisfy your appetite for lunch or dinner at Cafe Lily, a restaurant which specializes in international cuisine, or stay in and take advantage of the room service (during limited hours). Relax with your favorite drink at the bar/lounge or the poolside bar. Cooked-to-order breakfasts are available daily from 7:00 AM to 10 AM for a fee.
Featured amenities include a business center, express check-in, and express check-out. Planning an event in San Vicente? This resort has 1722 square feet (160 square meters) of space consisting of conference space and a meeting room. A roundtrip airport shuttle is provided for a surcharge (available 24 hours), and free self parking is available onsite.
Make yourself at home in one of the 38 air-conditioned rooms featuring refrigerators and flat-screen televisions. Cable television is provided for your entertainment. Private bathrooms with showers feature rainfall showerheads and complimentary toiletries. Conveniences include safes and desks, and housekeeping is provided daily.</t>
  </si>
  <si>
    <t>Southwind Palawan</t>
  </si>
  <si>
    <t>www.skyscanner.com.ph/hotel_deeplink/4.0/PH/en-US/PHP/h_bc/153325925/2026-03-05/2026-03-06/hotel/hotel/hotels?legacy_provider_id=13&amp;rooms=1&amp;closed_user_group=general&amp;hb_data=vii761e4Id_w2YjJLn3CNn4jf3PLIQ_AGLV8jvLeDP_1spM9LkirZ1TlBBqV01F1Q1RQUL83y8CXaaA85qcbZA-0hHIZEY_pHLW9aowvEvKueQJMuqYoU36H9so4eTU9ikOmnc9aVEQCCEOL8AommHr1rUZslcMgsRjrA232VTZV27pZE2tjasjXHDVaY_1wbXmhOXZy0kBCXydeaiFzC7tbuD0LvWq8YcsWXumu4QNaTnv2AfMov1RuvvHEVGXbw5HWPzmCItMA0aNhRFMzKrf83XXMeG5u7a-yw12BMPCZCWZorrQeGqDv8RBjCJq40G1g_64elQxE4lrLIVngZGSUUvfq6Hc1P-aHG7ataa1kgGZ2CgVec9zUMLf_lEqFTjb8k0xmS1WnDghPRc3_c5klpHm9QHOIgO_2Ac7IQEO_ELBy8dam&amp;q_datetime_utc=2026-03-05T12%3A22%3A18&amp;ticket_price=3222&amp;quote_id=1707328484053941809&amp;utid_state=1&amp;channel=iphone&amp;price_without_closed_user_group=5000&amp;tm_place_name=San+Miguel&amp;deeplink_data=eyJmaWVsZHMiOnsic2lnbmF0dXJlIjoiM2I1Mzc5ZTc0N2MwNjU5ODE0MDAxNTQ2MjQ2Y2ExMzkiLCJibG9ja19pZCI6InYxX0NnRXRFTXdDR2lnS0hUSXdNall0TURNdE1EVlVNREE2TURBNk1EQXVNREF3S3pBM09qQXdFQUVZM3dFb0FUZ0JJZ0lJQVE9PV9DaVFJM0pyNEN4QUNJR3dvNHVMeUVUQUNRQUZLRFRNMk5VUXhNREJRWHpFd01GQlFtQVVTQWdnQkdnUW9BakFCSWdRSUFoZ0MifX0%3D&amp;utid=9785dab4-101e-92cb-7566-2e431aea7b2a&amp;tm_stars=3&amp;client_id=skyscanner_app&amp;price_policy=2&amp;pre_redirect_id=7f884bc3-0cb4-fcb9-d86a-22499502946e&amp;tm_city_code&amp;max_price=6747&amp;guests=1&amp;request_id=7f884bc3-0cb4-fcb9-d86a-22499502946e&amp;tm_country_code=PH</t>
  </si>
  <si>
    <t>11.1574869, 119.3979511</t>
  </si>
  <si>
    <t>Fat Tony’s, Puerto Princesa South Road, San Pedro, Tiniguiban, Puerto Princesa, Mimaropa, 5300, Philippines</t>
  </si>
  <si>
    <t>Located in Puerto Princesa, 3.5 miles from Honda Bay, Southwind Palawan has accommodations with an outdoor swimming pool, free private parking and a restaurant. With free WiFi, this 3-star resort offers room service and luggage storage space.</t>
  </si>
  <si>
    <t>Outpost Beach Hostel - Adults Only</t>
  </si>
  <si>
    <t>www.skyscanner.com.ph/hotel_deeplink/4.0/PH/en-US/PHP/h_xp/153319936/2026-03-05/2026-03-06/hotel/hotel/hotels?legacy_provider_id=1&amp;rooms=1&amp;closed_user_group=mobile&amp;hb_data=NvR5zeRrVu8s1-plKujGKlhtInEcSQB3Eg_MIy7Aoa5vg_Luq151kx0ztan0Cu8ABQ7NNpX9N_JRtwrMHphdn3nfgenbUQcb8vo_2OurAjWckZ1dYH7JSU4NNVX11-BwRsfhRQcwD0660Tet21fL9emm_6W7rrbd4aGORmMroMvGMfflnA8T3MkQTaNJR66kdnrwUYwUSDJHh8XQWbLz4lu4U0iBvggNyRj3HRLZwwoxVXvRiuDMQXmYzENCmYID9gdyyXtBY6KdlResYf_ooVlqP7A%3D&amp;q_datetime_utc=2026-03-05T12%3A22%3A19&amp;ticket_price=1633&amp;quote_id=-7359193515884455362&amp;utid_state=1&amp;channel=iphone&amp;price_without_closed_user_group=1814&amp;tm_place_name=El+Nido&amp;deeplink_data=eyJmaWVsZHMiOnsic2lnbmF0dXJlIjoiODVhMTFjZGY2ZGRiODI2OWQ2OTdmNjc4ODYyY2FiY2IifSwidXJsIjoiaHR0cHM6Ly93d3cuZXhwZWRpYS5jb20ucGgvSG90ZWwtU2VhcmNoP3RwaWQ9NjgmbXBlPTE3NzI3MTI4OTUmZW5kRGF0ZT0yMDI2LTAzLTA2JmFkdWx0cz0xJmxvY2FsZT1lbl9VUyZjaGlkPWYzMWIyNDcwLTc1ZGUtNDY2OS04ODZkLWI2YTYyZjQzZjA0ZSZlYXBpZD00NjIzMCZtY3RjPTMmc3RhcnREYXRlPTIwMjYtMDMtMDUmbXBkPUdCUCZtcG49MjAxOTIyNjQ2JmN1cnJlbmN5PUdCUCZyYXRlcGxhbmlkPTIwOTc0MDkyNiZtcG09MjQmbXBwPTEmbXBvPUVDJnNlbGVjdGVkPTE4MDMwODA4Jm1wYj0yLjI0Jm1wcT0xOC42OSZtcGE9MTguNjkifQ%3D%3D&amp;utid=a00a3d17-eb9f-6e53-42b0-7ba6aafeeed1&amp;tm_stars=0&amp;client_id=skyscanner_app&amp;price_policy=2&amp;pre_redirect_id=764d088f-0da9-b4c9-efb1-4ba2723ad1aa&amp;tm_city_code=ENIP&amp;max_price=1640&amp;guests=1&amp;request_id=764d088f-0da9-b4c9-efb1-4ba2723ad1aa&amp;tm_country_code=PH</t>
  </si>
  <si>
    <t>11.1832039, 119.3924903</t>
  </si>
  <si>
    <t>Puerto Princesa North Road, Lugdia, Bulbulungan, El Nido, Palawan, Mimaropa, 5313, Philippines</t>
  </si>
  <si>
    <t>With a stay at Outpost Beach Hostel - Adults Only in El Nido, you'll be on the beach, within a 10-minute drive of El Nido Main Beach and Marimegmeg Beach. This beach hostel is 14.4 mi (23.1 km) from Nacpan Beach and 1.1 mi (1.7 km) from Pangulasian Island Beach.
Take in the views from a rooftop terrace and make use of amenities such as complimentary wireless internet access and a television in a common area. This hostel also features tour/ticket assistance, barbecue grills, and discounted use of a nearby fitness facility.
At Outpost Beach Hostel - Adults Only, enjoy a satisfying meal at the restaurant. Full breakfasts are available daily from 8 AM to 11 AM for a fee.
Featured amenities include luggage storage and a library.
Make yourself at home in one of the 19 air-conditioned guestrooms. Bathrooms have bidets and hair dryers. Conveniences include ceiling fans, and housekeeping is provided daily.</t>
  </si>
  <si>
    <t>El Nido Beach Hotel</t>
  </si>
  <si>
    <t>www.skyscanner.com.ph/hotel_deeplink/4.0/PH/en-US/PHP/h_h1/128808016/2026-03-05/2026-03-06/hotel/hotel/hotels?legacy_provider_id=927111&amp;rooms=1&amp;closed_user_group=mobile&amp;hb_data=Tw3fCWV9_-vuHUDdE2vUbtZCtnpWUyqpIFC7ShTnx1vUskARu8GSdRtYjD-fRLnkFhSmzJGd8xg3mD_urIlRt2soX6XHtfAQwUBNvo1hZc_hHxvhKjx2Q0j3MOGxKTzLbNnkYedoctHpc57_bFEIm0PfHs29BGOEad0ekXqvOTlxhZMCpc3zCTDnRGGsRDDG0p7hcSziefpMFLlwD51DNlOsR3XO1rIR6nEF8EKHK9VioKfvo92PIAECiW0PWefz4_5Sdn34CsUM7rp3QJwfKoUQGqc%3D&amp;q_datetime_utc=2026-03-05T12%3A22%3A19&amp;ticket_price=9900&amp;quote_id=-3958433093415371876&amp;utid_state=1&amp;channel=iphone&amp;price_without_closed_user_group=12149&amp;tm_place_name=El+Nido&amp;deeplink_data=eyJmaWVsZHMiOnsic2lnbmF0dXJlIjoiZWQ5NWQ4YmZmMTQ3ZTI1NWNjZjlmMDdhOTExYmVkOWMifSwidXJsIjoiaHR0cHM6Ly9waC5ob3RlbHMuY29tL0hvdGVsLVNlYXJjaD90cGlkPTMyMTQmbXBlPTE3NzI3MTI4OTUmZW5kRGF0ZT0yMDI2LTAzLTA2JmFkdWx0cz0xJmxvY2FsZT1lbl9QSCZjaGlkPWE2YmJjNjZhLTQxNGEtNDJiMi1hMzM5LTQ1MTAyYjdhZGVhZCZlYXBpZD00NCZtY3RjPTMmc3RhcnREYXRlPTIwMjYtMDMtMDUmbXBkPVBIUCZtcG49MjAyMDQxMzM5JmN1cnJlbmN5PVBIUCZyYXRlcGxhbmlkPTM5MjkxMDI4OSZtcG09MjQmbXBwPTEmbXBvPUVDJnNlbGVjdGVkPTk0ODQ1NTAmbXBiPTE3ODUuMjUmbXBxPTg5MjYuMjMmbXBhPTgxMTQuNzUifQ%3D%3D&amp;utid=d0c6d3da-6bdf-74ad-a3b8-dd96d22803a9&amp;tm_stars=3&amp;client_id=skyscanner_app&amp;price_policy=2&amp;pre_redirect_id=3595591e-cd33-7846-0ec8-74bcc8516e70&amp;tm_city_code=ENIP&amp;max_price=9900&amp;guests=1&amp;request_id=3595591e-cd33-7846-0ec8-74bcc8516e70&amp;tm_country_code=PH</t>
  </si>
  <si>
    <t>11.3322917, 119.4522034</t>
  </si>
  <si>
    <t>M. Quezon Street, Poblacion, El Nido, Palawan, Mimaropa, 5313, Philippines</t>
  </si>
  <si>
    <t>Overlooking the sea, El Nido Beach Hotel is within 1.2 mi from Corong Corong Beach and 12 mi from Nacpan Beach in El Nido, featuring a 24-hour front desk, an on-site restaurant, and a garden.</t>
  </si>
  <si>
    <t>Zhaya's Beach and Cottages</t>
  </si>
  <si>
    <t>www.skyscanner.com.ph/hotel_deeplink/4.0/PH/en-US/PHP/h_bc/204004562/2026-03-05/2026-03-06/hotel/hotel/hotels?legacy_provider_id=13&amp;rooms=1&amp;closed_user_group=apps&amp;hb_data=vJRe7vM6lqZSs9owgemrT8CDVZ_Y3J-Ns9QoP3xzruiSojf42_8SKPtQZC0Y9uixcW9kOGp591SppLshjnqhQhzRIA0ERLxoc-0IvLvlbNFJfCz6XQwOQ-Yey6tBGQfsWF1DrAMM0UvfCWWNUUHYunpbqrpVd5LfS96u76q2ATMody-EzZro2YQw2RKWxEEmBNmoRk9E7eeJiuLWqM5azmhpEwD-qFvql6nWu_POxHYKhNk3oxVsvkUh93qDv6cA5S4A89moaCYJg-Lf71KwA4lK3loIGJ4hWFpz3b7RGI3hxRiy9B12bMLbzdA_29TaREs-1pMtMg4qe6EDv_1QhxwUmkmpe_TtPbhommt4RaDP0EZrayj274N-YTkNLID_FtfLOIz_ns0uY45gSESm-OLJDeaKv-bCwKnd7cmLwkqr9ehf7rZf&amp;q_datetime_utc=2026-03-05T12%3A22%3A20&amp;ticket_price=2430&amp;quote_id=8474718467717873909&amp;utid_state=1&amp;channel=iphone&amp;price_without_closed_user_group=3000&amp;tm_place_name=El+Nido&amp;deeplink_data=eyJmaWVsZHMiOnsic2lnbmF0dXJlIjoiZTA5ODU4MjA0YmRjODNiNjRiY2Q0ZmYzOWI1ZGE1M2EiLCJibG9ja19pZCI6IjU4NTgwNzIwMV80MDI1MzgyNjdfMl8yXzAifX0%3D&amp;utid=984ffdd6-f627-e91e-2f13-fbd61e53fb99&amp;tm_stars=1&amp;client_id=skyscanner_app&amp;price_policy=2&amp;pre_redirect_id=8b757103-21c2-eb98-84d1-ebee469c7d71&amp;tm_city_code=ENIP&amp;max_price=3600&amp;guests=1&amp;request_id=8b757103-21c2-eb98-84d1-ebee469c7d71&amp;tm_country_code=PH</t>
  </si>
  <si>
    <t>9.7727059, 118.7365019</t>
  </si>
  <si>
    <t>With a stay at Zhaya's Beach and Cottages in El Nido, you'll be in the mountains, and 7.7 mi (12.3 km) from Nacpan Beach and 14.2 mi (22.9 km) from El Nido Main Beach. This beach cottage is 6.2 mi (10 km) from Duli Beach and 10.6 mi (17.1 km) from Lio Beach.
Pamper yourself with onsite massages or enjoy recreation amenities such as a private beach. Additional amenities at this cottage include complimentary wireless internet access and charcoal grills.
Free valet parking is available onsite.
Make yourself at home in one of the 4 guestrooms, featuring kitchenettes.</t>
  </si>
  <si>
    <t>Hotel Palacio</t>
  </si>
  <si>
    <t>https://www.google.com/maps/place/The+Beach+Resort/data=!4m11!3m10!1s0x33b68b53c4994093:0xccd35eb759ffc1bb!5m3!1s2026-03-01!4m1!1i2!8m2!3d10.8608409!4d119.5043253!16s%2Fg%2F11f3q733jr!19sChIJk0CZxFOLtjMRu8H_Wbde08w?authuser=0&amp;hl=en&amp;rclk=1</t>
  </si>
  <si>
    <t>10.8608409, 119.5043253</t>
  </si>
  <si>
    <t>The Dream Wellness Resort, Taytay - El Nido National Highway, Maharlika, Poblacion, Taytay, Palawan, Mimaropa, 5321, Philippines</t>
  </si>
  <si>
    <t>The Beach Resort</t>
  </si>
  <si>
    <t>www.skyscanner.com.ph/hotel_deeplink/4.0/PH/en-US/PHP/h_h1/200471114/2026-03-02/2026-03-03/hotel/hotel/hotels?legacy_provider_id=927111&amp;rooms=1&amp;closed_user_group=mobile&amp;hb_data=uVlP7UMSTxSBqabGysBegyKhloG61j0cyk_C4ko5hTqEH2j00GHquLpSDL5TxLglY21JduvlNmP0QTeMBeF1Jv43-9GLZJ4-MeFd9FY9SNqa98v7G4S8He6_No9VYfnSiDmTW3TCSURlIFUJGPOHonPbsuJEBCwQc-B0CIOvdaEgW77TEg_puEbXtG-QvJl88feXje_C_tIrmylMYewxzyS-8o3vVzIdNYb2idsSXE_kuNMD94LFe0HQuLMHSRyfUgmQ7q3xZA8gVnGIIOOAPifGnZo%3D&amp;q_datetime_utc=2026-03-01T23%3A25%3A13&amp;ticket_price=4500&amp;quote_id=8435058888826474965&amp;utid_state=1&amp;channel=iphone&amp;price_without_closed_user_group=5000&amp;tm_place_name=El+Nido&amp;deeplink_data=eyJmaWVsZHMiOnsic2lnbmF0dXJlIjoiNDc2MzVhYzVkNzg5ZGI2NzcxZmExZjEyMTI4ZDYwYWMifSwidXJsIjoiaHR0cHM6Ly9waC5ob3RlbHMuY29tL0hvdGVsLVNlYXJjaD90cGlkPTMyMTQmbXBlPTE3NzI0MDQ0NTMmZW5kRGF0ZT0yMDI2LTAzLTAzJmFkdWx0cz0xJmxvY2FsZT1lbl9QSCZjaGlkPTYxMTc2ZGZmLTU1YjgtNGI1My1hZTZmLWZiYjIzY2JjMGIwNCZlYXBpZD00NCZtY3RjPTMmc3RhcnREYXRlPTIwMjYtMDMtMDImbXBkPVBIUCZtcG49MzI4MTk1MTQxJmN1cnJlbmN5PVBIUCZyYXRlcGxhbmlkPTQwODA2NDk2MCZtcG09MjQmbXBwPTEmbXBvPUhDJnNlbGVjdGVkPTk3NTgyNTMwJm1wYj00MDkuMDkmbXBxPTQ0OTkuOTkmbXBhPTQwOTAuOTAifQ%3D%3D&amp;utid=debef5eb-21c8-d757-4717-af167da4a5bf&amp;tm_stars=3&amp;client_id=skyscanner_app&amp;redirect_delay=1000&amp;price_policy=2&amp;pre_redirect_id=e9c75744-811d-3b39-0621-d6f313c17eb6&amp;tm_city_code=ENIP&amp;max_price=8849&amp;guests=1&amp;request_id=e9c75744-811d-3b39-0621-d6f313c17eb6&amp;tm_country_code=PH</t>
  </si>
  <si>
    <t>11.3660697, 119.525724</t>
  </si>
  <si>
    <t>The Island Experience, El Nido - New Ibajay Road, San Fernando, El Nido, Palawan, Mimaropa, Philippines</t>
  </si>
  <si>
    <t>Isla - The Isla Experience</t>
  </si>
  <si>
    <t>www.skyscanner.com.ph/hotel_deeplink/4.0/PH/en-US/PHP/h_xp/142305440/2026-03-02/2026-03-03/hotel/hotel/hotels?legacy_provider_id=1&amp;rooms=1&amp;closed_user_group=mobile&amp;hb_data=kOqyqBJShXoNHQt08UXniGGjqkkHFGrKDho7yd3b7Hf63tEW2rMmJdOjXUwqrM3Vs5CCFGD4LjUPS4AjcqrE1fqLG4_nRUMfPICEQCuAYY5kloiEehxaI8rkushEx6t7xep_fq8QhRXVO0JzHb99J07h2Jyey1pV_g-Q0Em_ZYjT6IlwxHmvr69EQ-P5h1Ncz0Djz4wJzs1JHJgDCp5yl93gVlj8NqNsDlo4W4cnFn6tXc39pqG3ulVeFPc6lk6stJ9DpFFvmwA7JGb1Cj3YpNgibvA%3D&amp;q_datetime_utc=2026-03-01T23%3A25%3A13&amp;ticket_price=12795&amp;quote_id=-363939976531703900&amp;utid_state=1&amp;channel=iphone&amp;price_without_closed_user_group=14217&amp;tm_place_name=El+Nido&amp;deeplink_data=eyJmaWVsZHMiOnsic2lnbmF0dXJlIjoiYmU5MjJlMjE0OGM1MWNmYTJiNGM4MjVhY2E1OGJmYjUifSwidXJsIjoiaHR0cHM6Ly93d3cuZXhwZWRpYS5jb20ucGgvSG90ZWwtU2VhcmNoP3RwaWQ9NjgmbXBlPTE3NzI0MDQ0NTMmZW5kRGF0ZT0yMDI2LTAzLTAzJmFkdWx0cz0xJmxvY2FsZT1lbl9VUyZjaGlkPTZhYmFlNGQwLWI1MTQtNDI0OS05MmVlLWQ3Yzg4NjAxOGY1MSZlYXBpZD00NjIzMCZtY3RjPTMmc3RhcnREYXRlPTIwMjYtMDMtMDImbXBkPUdCUCZtcG49MjE2NjI2OTY4JmN1cnJlbmN5PUdCUCZyYXRlcGxhbmlkPTI2NDEyMzExMSZtcG09MjQmbXBwPTEmbXBvPUVDJnNlbGVjdGVkPTMyNTY3MTAzJm1wYj0zMi45MCZtcHE9MTQ0Ljc3Jm1wYT0xMzEuNjEifQ%3D%3D&amp;utid=c4a69a5f-e6a6-0cdb-4ca6-63f02962e31c&amp;tm_stars=3&amp;client_id=skyscanner_app&amp;redirect_delay=1000&amp;price_policy=2&amp;pre_redirect_id=5470305f-00a8-9337-03f6-cc1e517ce5ed&amp;tm_city_code=ENIP&amp;max_price=14414&amp;guests=1&amp;request_id=5470305f-00a8-9337-03f6-cc1e517ce5ed&amp;tm_country_code=PH</t>
  </si>
  <si>
    <t>11.1647991, 119.3983278</t>
  </si>
  <si>
    <t>El Nido MORINGA RESORT, Puerto Princesa North Road, Poblacion, Bulbulungan, El Nido, Palawan, Mimaropa, 5313, Philippines</t>
  </si>
  <si>
    <t>El Nido Moringa Resort</t>
  </si>
  <si>
    <t>www.skyscanner.com.ph/hotel_deeplink/4.0/PH/en-US/PHP/h_ad/137555368/2026-03-02/2026-03-03/hotel/hotel/hotels?legacy_provider_id=22&amp;rooms=1&amp;closed_user_group=general&amp;hb_data=vSeQ5qLTiePxbEk-whYoRe-sNtvc-FhkIYZTNG2EVytF5dZfp2CRvwW-4Qsvs2VyoEJi5u-CzEIwXekRcDY7MbDV4s41WOzsQhis4GWFPNtkFP3yu944FlCAo1H5bFMQIpYNtqth07XJCERqL9DU5mHuqx__o-3D063NwNW4lHF4buBBHRTTl_aMupEyOvnAhKuNTtqM3BXhyRk2HdlGd0MEYj0Y-Q3-pG8D00lC3ng6Z9kxSpZaAQnyPhowF5tnAm-p9Dmtbzbtaum-BTo3VzhNNuB1G4PXXaedbYGJaGg4mIGmHX1rjm2h0MlMenV42UyqJRYKLUog08NM1VJHy3oqrqSR05E7uodVLhjcIwitpzYZ5ikrmqOrGzaJEcFr8baGMdEX0apyJoW2zSb2btC9IUIfb7Lu7bmAW2du_gWP&amp;q_datetime_utc=2026-03-01T23%3A25%3A11&amp;ticket_price=5338&amp;quote_id=-1032153259144274111&amp;utid_state=1&amp;channel=iphone&amp;price_without_closed_user_group=11122&amp;tm_place_name=El+Nido&amp;deeplink_data=eyJmaWVsZHMiOnsic2lnbmF0dXJlIjoiZDRlM2EwNmRlZDIxNDE2NmRlNjBjMTg0ZjBlNmQ0MDkifSwidXJsIjoiaHR0cHM6Ly93d3cuYWdvZGEuY29tL3BhcnRuZXJzL3BhcnRuZXJzZWFyY2guYXNweD9jaWQ9MTg0NjM4MyZoaWQ9NTY3MTI5JmN1cnJlbmN5PVBIUCZjaGVja2luPTIwMjYtMDMtMDImY2hlY2tvdXQ9MjAyNi0wMy0wMyZOdW1iZXJvZkFkdWx0cz0xJk51bWJlcm9mQ2hpbGRyZW49MCZSb29tcz0xJm1jaWQ9MjgyMDAmbWFzdGVyUm9vbUlkPTMzNDczNjkmbXB0PVNtOXNWVFpJVDBkNlpqVmllRTU0TWtKeFNXbDNhREYxTlNzNFQxVkVSbXB4TlU1TmNGSXpiVWswVDBObVkyaElaSE5GVlVkNk1Fc3dkV2haV2tRNGVFcENRa2REVTB4blkzZ3dhM2xNU1QwJlRvdGFsUHJpY2U9NTMzNy45NyZUb3RhbFRheD01NzEuOTMmVG90YWxGZWU9MC4wMCZUb3RhbFN1cmNoYXJnZT0wJm1jdXI9UEhQIn0%3D&amp;utid=782fa1c3-ccf4-ba7c-ebcf-63d9df0b1b49&amp;tm_stars=3&amp;client_id=skyscanner_app&amp;redirect_delay=1000&amp;price_policy=2&amp;pre_redirect_id=3d8160c1-fee0-ba7d-7db2-663ef8c2027a&amp;tm_city_code=ENIP&amp;max_price=6032&amp;guests=1&amp;request_id=3d8160c1-fee0-ba7d-7db2-663ef8c2027a&amp;tm_country_code=PH</t>
  </si>
  <si>
    <t>11.1900104, 119.3960978</t>
  </si>
  <si>
    <t>El Nido Reef Strand Resort, El Nido - New Ibajay Road, Poblacion, Villa Libertad, El Nido, Palawan, Mimaropa, 5313, Philippines</t>
  </si>
  <si>
    <t>El Nido Reef Strand Resort</t>
  </si>
  <si>
    <t>www.skyscanner.com.ph/hotel_deeplink/4.0/PH/en-US/PHP/h_fd/218531366/2026-03-02/2026-03-03/hotel/hotel/hotels?legacy_provider_id=927050&amp;rooms=1&amp;closed_user_group=apps&amp;hb_data=HLdHW2g7ZvMgbvP6iIoCVNNzPs8Igsb9mVP27au8Rrgkb62Q-1o6IpUI0ISe6sKMD30lGvHMNAnra3l9Sn2oLmh5_nLw4PC_aF7HVwfV29usQdW_xCqpuCylwkAAuGXksvnT5CCT601RR7C6Q5xBKhnq0NdwIIiKHvJnzCmAt17_xDfn_miSbHaGwCeuNJCtyTXNsv9S8Xq1RzyA91ICO4ALuoJ-bGK-68Zp2TF9ncdsBxr8bUMQHMFUghdc9TVRBao1hMrtKkp4km7Z5jCpk0yQn9ehEdj5woUIb88Im_wMHy7kG5WhQbzeILOgKBA_NDZxrtWdBWQDjJj2edoRyy-GOvonRRhA_JAf2n-S9oF1J8SVbktR_hSdVp2GPnJ3XJYZ0Juz7jU8kfvMeh2alZWZ_LRCkmH7ntEOS9kRKUiF7A%3D%3D&amp;q_datetime_utc=2026-03-01T23%3A25%3A10&amp;ticket_price=822&amp;quote_id=2616451368375020037&amp;utid_state=1&amp;channel=iphone&amp;price_without_closed_user_group=2188&amp;tm_place_name=Marapinas&amp;deeplink_data=eyJmaWVsZHMiOnsic2lnbmF0dXJlIjoiMjdkN2YzMjZmMzNmYjExYmIxOTllYjllODU4NjBkNjAifSwidXJsIjoiaHR0cHM6Ly9kZWFscy52aW8uY29tP3NpZz01NzkyMGQzZGYyYzE0YzkwMjc0MzQ4MGM1MGNlZGY3YzgyNmE0ODFlOWQ2MGFmZDRhNjc5YzE2ZDZjOWUyODM0MmQzMTM4MzEzMzMzMzQzNDM2MzYzOSZzaWctaXNzPW1ldGEmdHVybD1odHRwcyUzQSUyRiUyRnZpby5jb20lMkZIb3RlbCUyRlNlYXJjaCUzRmNoZWNrSW4lM0QyMDI2LTAzLTAyJTI2Y2hlY2tPdXQlM0QyMDI2LTAzLTAzJTI2Y3VycmVuY3klM0RQSFAlMjZlcHYlM0RNUzR5JTI2ZXNkJTNETUVXWlp2WkcxX2tnSFY1TEtLa01KTnEzTU5YSGRXb1JKWjZmMDd4VkhYQjFCbHJmY3B6Tl9vRGJQMER0Zl8ta0JmaVFBOXNodEttQmdZM0p0TGcwSVEtdURkTGs0dVFxbFdZc0trUGRWaUw2SjVhQnpnJTI1M0QlMjUzRCUyNmZvcmNlQ3VycmVuY3lDaGFuZ2UlM0QxJTI2Zm9yY2VMYW5ndWFnZUNoYW5nZSUzRDElMjZob3RlbElkJTNEMTAxNTA3ODYxJTI2bGFiZWwlM0RzcmMlMjUzRHNreXNjYW5uZXIlMjUyNnVjb3VudHJ5JTI1M0RQSCUyNTI2dWRldmljZSUyNTNEbW9iaWxlJTI1MjZob3RlbCUyNTNEMTAxNTA3ODYxJTI1MjZkYXklMjUzRDIlMjUyNm1vbnRoJTI1M0QwMyUyNTI2eWVhciUyNTNEMjAyNiUyNTI2bG9zJTI1M0QxJTI1MjZvZmZlcmlkJTI1M0RvUm5Ra3hJX0lWbVElMjUyNnByaWNlJTI1M0Q4MjIuMTglMjUyNmN1cnJlbmN5JTI1M0RQSFAlMjUyNnVzZXJsYW5nJTI1M0RlbiUyNTI2X3RoJTI1M0QyZGZmNGFjNjY1ZDE4ZGU1N2I4ZTc5NTEzOWY1OWZhYTQ4NGFiMGFmMTgwNjA4MjAlMjUyNmR0cyUyNTNEMTc3MjQwNDUxNyUyNTI2b2x1dCUyNTNEMTc3MjQwNDUxNyUyNTI2Y2FuUGF5TGF0ZXIlMjUzRGZhbHNlJTI1MjZyZXF1ZXN0VXNlckdyb3VwJTI1M0QlMjUyNm9mZmVyVXNlckdyb3VwJTI1M0RwdWJsaWMlMjZsYW5nJTNEZW4lMjZvdGklM0QtWVRSbEh5X3BHOCUyNnByZWZlcnJlZFJhdGUlM0Q4MjIuMTglMjZwcm9maWxlJTNEcjJkMm03M2tuOCUyNnJvb21zJTNEMSUyNnVzZXJDb3VudHJ5JTNEUEglMjZ1dG1fY2FtcGFpZ24lM0Rza3lzY2FubmVyJTI2dXRtX21lZGl1bSUzRGNwYyUyNnV0bV9zb3VyY2UlM0Rza3lzY2FubmVyIn0%3D&amp;utid=8f79ec39-b010-eafd-f9f1-e1fab5c352b7&amp;tm_stars=2&amp;client_id=skyscanner_app&amp;redirect_delay=1000&amp;price_policy=2&amp;pre_redirect_id=a66f7b7c-e1a8-e7bd-2d82-4e25c747db74&amp;tm_city_code&amp;max_price=946&amp;guests=1&amp;request_id=a66f7b7c-e1a8-e7bd-2d82-4e25c747db74&amp;tm_country_code=PH</t>
  </si>
  <si>
    <t>10.2322362, 118.9473998</t>
  </si>
  <si>
    <t>Marapinas</t>
  </si>
  <si>
    <t>wifi, air_conditioning, non-smoking, internet_access, room_service, television, private_beach</t>
  </si>
  <si>
    <t>When you stay at El Nido Reef Strand Resort in El Nido, you'll be on the beach, within a 15-minute walk of El Nido Main Beach and Bacuit Bay. This beach hotel is 12.6 mi (20.2 km) from Nacpan Beach and 0.1 mi (0.1 km) from Caalan Beach.
Enjoy recreational amenities such as an outdoor pool and a hot tub. Additional features at this hotel include complimentary wireless internet access and tour/ticket assistance. Guests can get around on the complimentary shuttle, which operates within 3 km.
Enjoy local and international cuisine at Reef Strand, a beachfront restaurant where you can dine alfresco. Or stay in and take advantage of the room service (during limited hours). Cooked-to-order breakfasts are available daily from 7 AM to 9 AM for a fee.
Featured amenities include dry cleaning/laundry services, luggage storage, and a safe deposit box at the front desk.
Make yourself at home in one of the 8 air-conditioned rooms featuring flat-screen televisions. Rooms have private furnished balconies or patios. Complimentary wireless internet access keeps you connected, and cable programming is available for your entertainment. Bathrooms have showers and complimentary toiletries.</t>
  </si>
  <si>
    <t>Arkadia Beach Resort by RedDoorz</t>
  </si>
  <si>
    <t>www.skyscanner.com.ph/hotel_deeplink/4.0/PH/en-US/PHP/h_fd/218531366/2026-03-05/2026-03-06/hotel/hotel/hotels?legacy_provider_id=927050&amp;rooms=1&amp;closed_user_group=general&amp;hb_data=diWX-PvQJVfiSuX7bsSqMDukxhCVZ5wU75ldwkYItOuNJ3o0c9nXhbxVsUt4_rCeCYJ8pRHIvgK0KGzo98EirJqXU42lP-uBqCRidLDCPbPACKqNcM10t5gIxtCsjIyVv9VzjTs1pcu72bM8tDxRGhKo9X0UXzNG8AWHEl1iH8E1eywGxdQt_Flwv9wKuEhgnXmis5N341mjHrRRRyB7AfEvz9_4cAVQ0Bdup1d52zyOrsdtpY0z7LAGNJiZcyINXsxWuhE3Tf0afDmQEdUc4bZZ1FVZlGuzj7A9x1Yp_Z2RL2FLzcZhwJJ3G_HP43pPhvteyH7_40ji54ASA5XVx91Reb7q3TpwbBsCntvGdoki5rr6RtooCKUyn1vTvauXjhDeG89JoxykIsw_EJuJaz4kOE6d9AR6L_OsyAVNPx3b0g%3D%3D&amp;q_datetime_utc=2026-03-05T14%3A20%3A18&amp;ticket_price=808&amp;quote_id=2373210627597560369&amp;utid_state=1&amp;channel=iphone&amp;price_without_closed_user_group=1019&amp;tm_place_name=Marapinas&amp;deeplink_data=eyJmaWVsZHMiOnsic2lnbmF0dXJlIjoiODE5Yjk5MmRhZjc1OGQxYjVjMThhNTNjMjU1NDczMjYifSwidXJsIjoiaHR0cHM6Ly9kZWFscy52aW8uY29tP3NpZz1mM2YwNzUyNjhjYzc4MTBmYTZhM2ViZmZlYjdlOWQ3NTQyOTBmM2E0N2ZlYWEyY2FiYTNjYzE0NTkzNjRmOTEyMmQzMjMyMzgzOTM3MzIzMjM5MzUmc2lnLWlzcz1tZXRhJnR1cmw9aHR0cHMlM0ElMkYlMkZ2aW8uY29tJTJGSG90ZWwlMkZTZWFyY2glM0ZjaGVja0luJTNEMjAyNi0wMy0wNSUyNmNoZWNrT3V0JTNEMjAyNi0wMy0wNiUyNmN1cnJlbmN5JTNEUEhQJTI2ZXB2JTNETVM0eSUyNmVzZCUzRDNqNUFDOU51VjN0ZmJHX0MyZFhPd1N1YXRQM0FqSW5SOGJmU2JyV0tIREhJNWF2X2VsUzVTTURBZ0gxY1dkVUpiX1paanJoWndjVkFsczA4dVBOeF9TcVkzY29CNy1EZjBDMzBGWFcyWGNDeGhSQldFQSUyNTNEJTI1M0QlMjZmb3JjZUN1cnJlbmN5Q2hhbmdlJTNEMSUyNmZvcmNlTGFuZ3VhZ2VDaGFuZ2UlM0QxJTI2aG90ZWxJZCUzRDEwMTUwNzg2MSUyNmxhYmVsJTNEc3JjJTI1M0Rza3lzY2FubmVyJTI1MjZ1Y291bnRyeSUyNTNEUEglMjUyNnVkZXZpY2UlMjUzRG1vYmlsZSUyNTI2aG90ZWwlMjUzRDEwMTUwNzg2MSUyNTI2ZGF5JTI1M0Q1JTI1MjZtb250aCUyNTNEMDMlMjUyNnllYXIlMjUzRDIwMjYlMjUyNmxvcyUyNTNEMSUyNTI2b2ZmZXJpZCUyNTNEb1ZjajNqd2tHQldVJTI1MjZwcmljZSUyNTNEODA3LjgwJTI1MjZjdXJyZW5jeSUyNTNEUEhQJTI1MjZ1c2VybGFuZyUyNTNEZW4lMjUyNl90aCUyNTNEYzU3NDNmMTNhMzQ2Njk4MjEwYmNhMjI3NDI2ZjQ4YTQxYjFmZmIxOTFmY2NhYmI4JTI1MjZkdHMlMjUzRDE3NzI3MjA0MDglMjUyNm9sdXQlMjUzRDE3NzI3MjA0MDclMjUyNmNhblBheUxhdGVyJTI1M0RmYWxzZSUyNTI2cmVxdWVzdFVzZXJHcm91cCUyNTNEJTI1MjZvZmZlclVzZXJHcm91cCUyNTNEcHVibGljJTI2bGFuZyUzRGVuJTI2b3RpJTNEUktBU3N4eWV6QTglMjZwcmVmZXJyZWRSYXRlJTNEODA3LjgwJTI2cHJvZmlsZSUzRHIyZDJtNzNrbjglMjZyb29tcyUzRDElMjZ1c2VyQ291bnRyeSUzRFBIJTI2dXRtX2NhbXBhaWduJTNEc2t5c2Nhbm5lciUyNnV0bV9tZWRpdW0lM0RjcGMlMjZ1dG1fc291cmNlJTNEc2t5c2Nhbm5lciJ9&amp;utid=a4a3f710-1f3b-2ce2-a5d9-f6bd81c6dfad&amp;tm_stars=2&amp;client_id=skyscanner_app&amp;price_policy=2&amp;pre_redirect_id=c3354b19-f84c-0f33-4c0e-10e7597455a4&amp;tm_city_code&amp;max_price=808&amp;guests=1&amp;request_id=c3354b19-f84c-0f33-4c0e-10e7597455a4&amp;tm_country_code=PH</t>
  </si>
  <si>
    <t>Arkadia Eco Resort, Jungle Trail, Sabang, Puerto Princesa, Mimaropa, 5300, Philippines</t>
  </si>
  <si>
    <t>Experience an abundance of unparalleled facilities and features at Arkadia Beach Resort by RedDoorz. Room amenities feature daily housekeeping, allowing you to unwind and make the most of your visit.The hotel maintains a completely smoke-free zone, providing a breathable atmosphere. Each accommodation at Arkadia Beach Resort by RedDoorz is thoughtfully created and adorned to provide visitors with a comfortable, home-like atmosphere.In select rooms of the hotel, guests can enjoy the advantage of having linen service available for their convenience.</t>
  </si>
  <si>
    <t>The Dream Beach Resort</t>
  </si>
  <si>
    <t>www.skyscanner.com.ph/hotel_deeplink/4.0/PH/en-US/PHP/h_bc/200471114/2026-03-02/2026-03-03/hotel/hotel/hotels?legacy_provider_id=13&amp;rooms=1&amp;closed_user_group=apps&amp;hb_data=AqvEclUqjajomNaCXV3YCaVbSaF7n35LgizYrU93BqMkt3_izTS9sgU0LgcWe1t8BCzNi92kg-1_4DPhNEN-NtQvE0dm7hvkDpaFhjcRVKBECJfPIhVNdlcFR1vEJt7fneHmmNG25FqRqcizA3lEw8VD3k1-3RzaSmp24AkyqmH3vlFViksUHQ2zM01kM-0UL0FT0Dl9wonzVy5ZZ64H3OBZh7MxNvupp-mjuyam8U79vITLcuAl7bM8aPW8IvWbftIvWlC-dZH9pcBUc9hsgSjzUR50_jgirfOBXyXbeLcTedLNNLX2YAkPMZugL_Hd5tqakKmGuCAG1ktDIZYH9FbhLKpQdnXR3SvEnhSm6SFotPBcwbLfAN7HCGufXTyF2qrPGfZA2SB4_7qpjlGMuCiIt9HQLy0HHMTpUNrwa7CWMu1QdcA%3D&amp;q_datetime_utc=2026-03-01T23%3A25%3A14&amp;ticket_price=8849&amp;quote_id=2812972744196908171&amp;utid_state=1&amp;channel=iphone&amp;price_without_closed_user_group=10925&amp;tm_place_name=El+Nido&amp;deeplink_data=eyJmaWVsZHMiOnsic2lnbmF0dXJlIjoiMDg1MDNkOTg1ZmVhZDlmYjM4ZDIxNzZmMWZlMGMwNWIiLCJibG9ja19pZCI6IjQ1Njg5NDkwNF8zNzUzMjgxMjhfNF80MV8wIn19&amp;utid=69acbd02-8588-9fdd-7568-127d795e98d1&amp;tm_stars=3&amp;client_id=skyscanner_app&amp;redirect_delay=1000&amp;price_policy=2&amp;pre_redirect_id=e357ced9-0a19-6888-85d2-3acbe895d917&amp;tm_city_code=ENIP&amp;max_price=8849&amp;guests=1&amp;request_id=e357ced9-0a19-6888-85d2-3acbe895d917&amp;tm_country_code=PH</t>
  </si>
  <si>
    <t>www.skyscanner.com.ph/hotel_deeplink/4.0/PH/en-US/PHP/h_bc/142305440/2026-03-02/2026-03-03/hotel/hotel/hotels?legacy_provider_id=13&amp;rooms=1&amp;closed_user_group=apps&amp;hb_data=lpNcpFO-xwEpMoI-1DJeg3QwGcM7g9MetZC2RN01tLJujo0ltzleqgFr5rwawgKmaImMLYC4Lq8lFKzQUS2WQxMxxRQBEmV5MtdDtz5os_w9JZadE4Ati0v-l74kUoEOZH5ZCohpNEfq1jEaiX-hDOaaT5S8UrM1s6BdFK7svd9WmCKcGD-r8s9RIYNheK-zzu23IO-4jONKAosT7AE-yIHAL9JDDz2EByv34orkQEWVRH2KN3H0_oX_-roViiDabZ0dfWYH_P_Hw1e3itE1Sp5LiZs_l2tn0V_I1rfgEtlBq4Xgh25UL1ETrh2RAS8RWgxVX3tE9YzvevfEYJY-DU_iSx4GThc4jzeovl2vToTZFFIYBjdgclXNmo5IjOsCnhUjOCnMVFk1nL6SKtK92SLszvytE4OB9QUBJQoJQjB08YMXceU%3D&amp;q_datetime_utc=2026-03-01T23%3A25%3A14&amp;ticket_price=12366&amp;quote_id=8495177611104311159&amp;utid_state=1&amp;channel=iphone&amp;price_without_closed_user_group=15033&amp;tm_place_name=El+Nido&amp;deeplink_data=eyJmaWVsZHMiOnsic2lnbmF0dXJlIjoiYzIwNmYwNzk2ZDdkNjVkOTI5YTkzZGYxMjk2ZjY3ODgiLCJibG9ja19pZCI6IjQxOTUxOTUwNF8zMzc4NjA1NDJfMl8yXzAifX0%3D&amp;utid=0eb9e595-4a66-6c0c-a563-0d9ecb33b79b&amp;tm_stars=3&amp;client_id=skyscanner_app&amp;redirect_delay=1000&amp;price_policy=2&amp;pre_redirect_id=6c8ce18d-ff80-a8e8-52db-d50c9c7eee80&amp;tm_city_code=ENIP&amp;max_price=14414&amp;guests=1&amp;request_id=6c8ce18d-ff80-a8e8-52db-d50c9c7eee80&amp;tm_country_code=PH</t>
  </si>
  <si>
    <t>11.1647844, 119.3983761</t>
  </si>
  <si>
    <t>www.skyscanner.com.ph/hotel_deeplink/4.0/PH/en-US/PHP/h_ct/212607763/2026-03-02/2026-03-03/hotel/hotel/hotels?legacy_provider_id=31&amp;rooms=1&amp;closed_user_group=mobile&amp;hb_data=6rnWCjMqhQe1h5Az7GH2JImpW_R6A8TP2AnbB2mfxyNquavnd47dA8TsS6ki8CQcmSi738iT29eRDPJqvytpjzRXprlZUmv9JIlv_XKGqsN3pDkkeBS1zclaSM0cEVgBNmn-tTTlPGzBRKdlZX2-7o8cnA2f-P4xr_x7O_D34h_jId97i7JbTZU3HEDdHn8Qa63q-gLiFvS0hv1IVku6R32qLuiV9heHIneKX2HVhZJoAIcASFA5VNsrVUetxEfZzFbr9bcnXZDH9nYboygFahqcQQM6Qimd3ROqupPwOiEKX_dS1oh52mm7hllj5HAPkCt_8KwBKpHBG1KbN77oCenxAmsduTDTuF-42MeSH5d-6JwITtItCUzl38O1fSFl4B-965126bchjLtLARgrjjMVAM4_Ud92P6KWh8BWSA%3D%3D&amp;q_datetime_utc=2026-03-01T23%3A25%3A16&amp;ticket_price=5333&amp;quote_id=-2753975343003246166&amp;utid_state=1&amp;channel=iphone&amp;price_without_closed_user_group=3417&amp;tm_place_name=Puerto+Princesa&amp;deeplink_data=eyJmaWVsZHMiOnsic2lnbmF0dXJlIjoiMDU4Y2I4ZWY2OWE4NTJmZTM5YmMyNjg1NWE2YjkxZDcifSwidXJsIjoiaHR0cHM6Ly9waC50cmlwLmNvbS9ob3RlbHMvcmVkaXJlY3Q%2FaG90ZWxpZD05NDE0ODEyMCZjaXR5PTc1MTUmQWxsaWFuY2VpZD0xMjYwNyZzaWQ9ODg4ODMyJmNoZWNraW49MjAyNi0wMy0wMiZjaGVja291dD0yMDI2LTAzLTAzJnNob3BwaW5naWQ9ZDI3MjMxZWVmOWY3NDhiNmE4MjUwYjYwNDJiYmI1MTMmYWR1bHQ9MSZjaGlsZHJlbj0wJmFnZXM9Jmxhbmd1YWdlPWVucGgmbG9jYWxlPWVuX1BIJnJvb21pZD0xNDQ3MTk1OTgxJnN3aWQ9MCZwYXk9UFAmZmd0PTEmY3JuPTEmY3Vycj1QSFAmd2twPTEmc3RhbmQ9SDRzSUFBQUFBQUFBX3dENEFBZl9DbDBLQWhnQkVnUUlBUkFBR2xFSXplcUpzZ1VZQURBQU9KRVNtQUdZclBJc3FBRUF1QUVDd0FFQzBRRUFBQUFBQUx1eFFPRUJya2ZoZWxUVnRFRG9BY19fNThvQmlBSWdpUVFBQUFBQUFBQUFBS0FFQUtFRkFBQUFBQUFBQUFBYUlHUXlOekl6TVdWbFpqbG1OelE0WWpaaE9ESTFNR0kyTURReVltSmlOVEV6SUFRb2dmeVN6UVpJQVZJR1l6WTBNekZsV2h3S0ExQklVQkVRV0RtMHlIYS1QeG9EVUVoUUlSQllPYlRJZHI0X1lnVmxibDlRU0dpNUZIQUJlQUNLQVFkSUFYZ0F5QUVCcWdFQThnRWlaREkzTWpNeFpXVm1PV1kzTkRoaU5tRTRNalV3WWpZd05ESmlZbUkxTVROZk1aSUNBVFNhQWdBQUFBRF9fd0VBQVBfX2M3T0hVUGdBQUFBIn0%3D&amp;utid=b51494f6-b3ca-19ac-8a06-566269961f12&amp;tm_stars=0&amp;client_id=skyscanner_app&amp;redirect_delay=1000&amp;price_policy=2&amp;pre_redirect_id=8de7efbf-9c81-9876-1e18-b64d72c73f5f&amp;tm_city_code=PPSP&amp;max_price=5333&amp;guests=1&amp;request_id=8de7efbf-9c81-9876-1e18-b64d72c73f5f&amp;tm_country_code=PH</t>
  </si>
  <si>
    <t>9.7403339, 118.7341084</t>
  </si>
  <si>
    <t>Alvea Hotel, 110, Rizal Avenue, Maningning, Tagumpay, San Miguel, Puerto Princesa, Mimaropa, 5300, Philippines</t>
  </si>
  <si>
    <t>Alvea Hotel</t>
  </si>
  <si>
    <t>www.skyscanner.com.ph/hotel_deeplink/4.0/PH/en-US/PHP/h_ct/212607763/2026-03-05/2026-03-06/hotel/hotel/hotels?legacy_provider_id=31&amp;rooms=1&amp;closed_user_group=mobile&amp;hb_data=lwcnf7cyKTEPCt0Zcbj6M-LnA_whqYnQkUX-twdFHOlJKMEXkT7WdQRF6KgLuHsrJCG44_fSnbFomCh0Vq5NXl12k7K7yKVnumGLWi4BBfXXK62c0yPBPLKrrvam45spmW8O505WH53awyuw3zI8i9yjYYe0CVbh9w5g3jXX_UjV6XlJqINI22mvDLgEKkK4b0IE7Scnl5kXVjGqLZckeSrSQYU05oWFu2bnidZIXDXmCuGUHqz4H6ucXHdVw8d3ar-I63XNUx1PHmJeTSB-61RF4vbQE4n92N1wy1OCkzyXfu3ygn07cNJv300l1-L-mXeNj_FHzSbCKhrrJ62CUBXWx0G1K6lWi_7-tN_pfBfPPeXvLX6UfJ23N-JUzDIV7S_UgN3Jtrb6trLi5_4PC73MxPYBhtZlYDc81s_WEg%3D%3D&amp;q_datetime_utc=2026-03-05T12%3A22%3A24&amp;ticket_price=5333&amp;quote_id=-6616622236836227762&amp;utid_state=1&amp;channel=iphone&amp;price_without_closed_user_group=3403&amp;tm_place_name=Puerto+Princesa&amp;deeplink_data=eyJmaWVsZHMiOnsic2lnbmF0dXJlIjoiMTMyOTJkYTIxZjg5ZGU5ZWIwMzIwYmZhYjYzNDRhMDEifSwidXJsIjoiaHR0cHM6Ly9waC50cmlwLmNvbS9ob3RlbHMvcmVkaXJlY3Q%2FaG90ZWxpZD05NDE0ODEyMCZjaXR5PTc1MTUmQWxsaWFuY2VpZD0xMjYwNyZzaWQ9ODg4ODMyJmNoZWNraW49MjAyNi0wMy0wNSZjaGVja291dD0yMDI2LTAzLTA2JnNob3BwaW5naWQ9ZDY3YzgzMGE5MjI0NGExMjg3NzZhNzA1YTg4YzQ2YzYmYWR1bHQ9MSZjaGlsZHJlbj0wJmFnZXM9Jmxhbmd1YWdlPWVucGgmbG9jYWxlPWVuX1BIJnJvb21pZD0xNDQ3MTk1OTgxJnN3aWQ9MCZwYXk9UFAmZmd0PTEmY3JuPTEmY3Vycj1QSFAmd2twPTEmc3RhbmQ9SDRzSUFBQUFBQUFBX3dENEFBZl9DbDBLQWhnQkVnUUlBUkFBR2xFSXplcUpzZ1VZQURBQU9KRVNtQUdZclBJc3FBRUF1QUVDd0FFQzBRRUFBQUFBQUx1eFFPRUJya2ZoZWxUVnRFRG9BY19fNThvQmlBSWdpUVFBQUFBQUFBQUFBS0FFQUtFRkFBQUFBQUFBQUFBYUlHUTJOMk00TXpCaE9USXlORFJoTVRJNE56YzJZVGN3TldFNE9HTTBObU0ySUFRb3Z1ZWx6UVpJQVZJR056RTFZalkwV2h3S0ExQklVQkd1MkY5MlR4Ni1QeG9EVUVoUUlhN1lYM1pQSHI0X1lnVmxibDlRU0dpOEZIQUJlQUNLQVFkSUFYZ0F5QUVCcWdFQThnRWlaRFkzWXpnek1HRTVNakkwTkdFeE1qZzNOelpoTnpBMVlUZzRZelEyWXpaZk1wSUNBVFNhQWdBQUFBRF9fd0VBQVBfX1pwTEpKX2dBQUFBIn0%3D&amp;utid=9336759b-a734-730c-1695-4079d002f53a&amp;tm_stars=0&amp;client_id=skyscanner_app&amp;price_policy=2&amp;pre_redirect_id=beaf9b39-7bc6-5605-bead-b5e21a05faea&amp;tm_city_code=PPSP&amp;max_price=5824&amp;guests=1&amp;request_id=beaf9b39-7bc6-5605-bead-b5e21a05faea&amp;tm_country_code=PH</t>
  </si>
  <si>
    <t>12.0002074, 120.2064548</t>
  </si>
  <si>
    <t>A stay at Alvea Hotel places you in the heart of Puerto Princesa, within a 5-minute walk of Baywalk. This hotel is 0.2 mi (0.3 km) from Plaza Cuartel and 0.4 mi (0.6 km) from Mendoza Park.
Make use of convenient amenities, which include complimentary wireless internet access and tour/ticket assistance.
Enjoy a meal at the restaurant or snacks in the hotel's coffee shop/cafe. A complimentary local cuisine breakfast is served daily from 6:00 AM to 10:00 AM.
Featured amenities include a business center, a 24-hour front desk, and luggage storage. A roundtrip airport shuttle is complimentary at scheduled times.
Make yourself at home in one of the 67 air-conditioned rooms featuring Smart televisions. Complimentary wireless internet access keeps you connected, and digital programming is available for your entertainment. Private bathrooms with showers feature rainfall showerheads and complimentary toiletries. Conveniences include phones, as well as safes and electric kettles.</t>
  </si>
  <si>
    <t>Coron Bluewave Hotel</t>
  </si>
  <si>
    <t>www.skyscanner.com.ph/hotel_deeplink/4.0/PH/en-US/PHP/h_fd/223297467/2026-03-05/2026-03-06/hotel/hotel/hotels?legacy_provider_id=927050&amp;rooms=1&amp;hb_data=MYFxNFzx_DTk3tdIpae6G3SZn-vwKJ4b1rUtOslZu7xJz8DxJIAEvCVRET-FZ9N0SBGbJdMppLpYkYsMWd0lr8r5iOi0MbOWslNA1N5QDLLZQdbkYMO2AtnWfeDfAItTFxrVVt6OwoNF9oe0_TyDd8TjesiajJiRo-AGE8Nh1P5Y-_wvQJyIfAfnXHSprYms9hp4c66DxR25x_H4uO4UezSklHUcDSeILeeAgu2GMipGhQJr1ci9nh7lgBEEyLFbquYRNOZqXHuzIehsSLBnQRkPbZd2KOBbnLLoG5KPJrdOs8rW2O6a6dIGs8VS0tNbzWEjJzek15HV1bSWWlPYmUwy1RE2iYu18C1-1lhACK_X_MXarirMqOyl-Gk7XuS7i9vGKJmQYqFBklpaGY5LSrfCyPQKCefKw8-FaupLeRMQGA%3D%3D&amp;q_datetime_utc=2026-03-05T14%3A22%3A21&amp;ticket_price=3224&amp;quote_id=-3030235459276663735&amp;utid_state=1&amp;channel=iphone&amp;tm_place_name=Coron&amp;deeplink_data=eyJmaWVsZHMiOnsic2lnbmF0dXJlIjoiYzllOGRmODg5NmQ1OTg3YjhiOTc0ZjI5Yjc1OGVmMDAifSwidXJsIjoiaHR0cHM6Ly9kZWFscy52aW8uY29tP3NpZz1mYjM0ODExOTM5MWU4OGVhMjI1MzNiM2UxZDg0OTQ1YzQzNzkwMGI4NmQxY2U5MjQ4NTQ4MzM0OTkyMTVmNmZkMmQzMTM1MzczNDM2MzczMjM2MzMzNCZzaWctaXNzPW1ldGEmdHVybD1odHRwcyUzQSUyRiUyRnZpby5jb20lMkZIb3RlbCUyRlNlYXJjaCUzRmNoZWNrSW4lM0QyMDI2LTAzLTA1JTI2Y2hlY2tPdXQlM0QyMDI2LTAzLTA2JTI2Y3VycmVuY3klM0RQSFAlMjZlcHYlM0RNUzR5JTI2ZXNkJTNERS1EZFJLSHZhaGU5SGlQVE5kUm1hZElUandqZDVSdk9oYlUxS2Z6TFlyZ25weEozbmxIRGtKTWpRdTJZOXhMaFU4Z3Z6UkF3QlJVSVBVSW9veDVtVkYyaFlRdHNCMGN6ZkZHMWR1RWJXZzFxTkN1eXlMZyUyNTNEJTI2Zm9yY2VDdXJyZW5jeUNoYW5nZSUzRDElMjZmb3JjZUxhbmd1YWdlQ2hhbmdlJTNEMSUyNmhvdGVsSWQlM0QzMjYwMzA4JTI2bGFiZWwlM0RzcmMlMjUzRHNreXNjYW5uZXIlMjUyNnVjb3VudHJ5JTI1M0RQSCUyNTI2dWRldmljZSUyNTNEbW9iaWxlJTI1MjZob3RlbCUyNTNEMzI2MDMwOCUyNTI2ZGF5JTI1M0Q1JTI1MjZtb250aCUyNTNEMDMlMjUyNnllYXIlMjUzRDIwMjYlMjUyNmxvcyUyNTNEMSUyNTI2b2ZmZXJpZCUyNTNEb2JyRFhwUTUtUlRjJTI1MjZwcmljZSUyNTNEMzIyMy45NiUyNTI2Y3VycmVuY3klMjUzRFBIUCUyNTI2dXNlcmxhbmclMjUzRGVuJTI1MjZfdGglMjUzRDQxMjI5Y2ZkZjMyMWU3ODlmNDNhZjZkZWU3ODI5MmIxMGE3ZTA0NWI4MTY4MmMyMCUyNTI2ZHRzJTI1M0QxNzcyNzIwNDExJTI1MjZvbHV0JTI1M0QxNzcyNzEzMzE4JTI1MjZjYW5QYXlMYXRlciUyNTNEZmFsc2UlMjUyNnJlcXVlc3RVc2VyR3JvdXAlMjUzRCUyNTI2b2ZmZXJVc2VyR3JvdXAlMjUzRHB1YmxpYyUyNmxhbmclM0RlbiUyNm90aSUzRGUxblpVbVdhX2w4JTI2cHJlZmVycmVkUmF0ZSUzRDMyMjMuOTYlMjZwcm9maWxlJTNEcjJkMm03M2tuOCUyNnJvb21zJTNEMSUyNnVzZXJDb3VudHJ5JTNEUEglMjZ1dG1fY2FtcGFpZ24lM0Rza3lzY2FubmVyJTI2dXRtX21lZGl1bSUzRGNwYyUyNnV0bV9zb3VyY2UlM0Rza3lzY2FubmVyIn0%3D&amp;utid=1e589235-b2a9-8c93-f626-899f0da61699&amp;tm_stars=3&amp;client_id=skyscanner_app&amp;price_policy=2&amp;pre_redirect_id=3567fbc1-b4cf-000e-5f83-74fb1e717f65&amp;tm_city_code=PXCN&amp;max_price=3224&amp;guests=1&amp;request_id=3567fbc1-b4cf-000e-5f83-74fb1e717f65&amp;tm_country_code=PH</t>
  </si>
  <si>
    <t>12.1943851, 119.8645227</t>
  </si>
  <si>
    <t>Blue Wave Hotel, Nueva Street, Barangay Ⅳ, Poblacion 1, Coron, Palawan, Mimaropa, 5316, Philippines</t>
  </si>
  <si>
    <t>non-smoking, smoking_areas</t>
  </si>
  <si>
    <t>With a stay at Coron Bluewave Hotel in Coron (Coron Town Proper), you'll be steps from San Agustin Parish Church and Iglesia ni Cristo. This spa hotel is 0.3 mi (0.5 km) from Coron Central Plaza and 0.4 mi (0.6 km) from Mount Tapyas.
Relax at the full-service spa, where you can enjoy massages. Additional features at this hotel include complimentary wireless internet access, concierge services, and a vending machine.
Grab a bite to eat at the hotel's restaurant, which features a bar/lounge, or stay in and take advantage of the room service (during limited hours).
Featured amenities include dry cleaning/laundry services, luggage storage, and a safe deposit box at the front desk. A roundtrip airport shuttle is provided for a surcharge (available on request), and free self parking is available onsite.
Make yourself at home in one of the 13 air-conditioned rooms featuring refrigerators and LCD televisions. Complimentary wireless internet access keeps you connected, and cable programming is available for your entertainment. Private bathrooms with showers feature rainfall showerheads and complimentary toiletries. Conveniences include safes and desks, and housekeeping is provided daily.</t>
  </si>
  <si>
    <t>Ocam Ocam Sea Front Cottages</t>
  </si>
  <si>
    <t>https://www.google.com/maps/place/Atremaru+Jungle+Retreat+%26+Spa/data=!4m11!3m10!1s0x33b584e52895ee6f:0x39c0f5b3772e2f9a!5m3!1s2026-03-01!4m1!1i2!8m2!3d10.080037!4d118.830549!16s%2Fg%2F12qgsmstw!19sChIJb-6VKOWEtTMRmi8ud7P1wDk?authuser=0&amp;hl=en&amp;rclk=1</t>
  </si>
  <si>
    <t>10.080037, 118.830549</t>
  </si>
  <si>
    <t>Provincial Road, Belo, Buluang, Busuanga, Palawan, Mimaropa, Philippines</t>
  </si>
  <si>
    <t>Located a few steps from Ocam Ocam Beach, Ocam Ocam Sea Front Cottages offers accommodations with a balcony. A terrace with sea views is offered in every unit. Guests at the lodge can enjoy an Asian breakfast. Francisco B.</t>
  </si>
  <si>
    <t>Atremaru Jungle Retreat</t>
  </si>
  <si>
    <t>www.skyscanner.com.ph/hotel_deeplink/4.0/PH/en-US/PHP/h_ad/158837208/2026-03-05/2026-03-06/hotel/hotel/hotels?legacy_provider_id=22&amp;rooms=1&amp;closed_user_group=general&amp;hb_data=9XbWAUkxsbj1Eg7MpdO4s7j3VwP7xZR3YiHvTgoUUeLZJUe_M8BeiP-4Ukm9BuJegEukh-PRpt-cl7wUb3oSORgnx9hCVlGZStf1A5VLwi5O938Ci02FEW-AybCj-2Nk3DPk1W0aXU3ZPuxwlITmXelUkqwf0NXiDj4ZJkJXT_QlXSGIA8u7HGcCJQisgooFRBIg_0ZxnWEMKGu1DIC-t_6Wer014bhgzSJLdIEuqdb_gIcmRPr14g71lrE8hLvqifX9oo3_rBhZdB82OHuP80k-bob2IWVwpVeoeSzfK7P9PYh6epqvxcYRwoABR7e-eJyewJnN8SvqjD-CvrKXOG4XAkbSIJd7x64aVdqdOqFjaETqCfKJeAQnZfaJe7LpNcEtpovdH-D-EHuhq0BshTJdXR0tBQ2cJabOFvaIRWPP&amp;q_datetime_utc=2026-03-05T14%3A20%3A21&amp;ticket_price=2714&amp;quote_id=9210455265240983693&amp;utid_state=1&amp;channel=iphone&amp;price_without_closed_user_group=5009&amp;tm_place_name&amp;deeplink_data=eyJmaWVsZHMiOnsic2lnbmF0dXJlIjoiZDUyYjMzZjAzYTE0YjY1NDU5ZmRlODU0MTcxZTJiYjMifSwidXJsIjoiaHR0cHM6Ly93d3cuYWdvZGEuY29tL3BhcnRuZXJzL3BhcnRuZXJzZWFyY2guYXNweD9jaWQ9MTg0NjM4MyZoaWQ9NjE4MDg0NSZjdXJyZW5jeT1QSFAmY2hlY2tpbj0yMDI2LTAzLTA1JmNoZWNrb3V0PTIwMjYtMDMtMDYmTnVtYmVyb2ZBZHVsdHM9MSZOdW1iZXJvZkNoaWxkcmVuPTAmUm9vbXM9MSZtY2lkPTI4MzMzJm1hc3RlclJvb21JZD03MjA0MDkwMyZtcHQ9UWtWcU9VOTRRek55SzJaa1oyUlVTR1pYT0RCd1pHNVdTVUpaUzJzelRubFhObVJ1V1VwM1VsZDFZVmhIYkc0clVIbHVVVkF3U2t4aGFXRktUV2hoUjNKRVMyRnllVFl2UVZvclRVSlBiejAmVG90YWxQcmljZT0yNzEzLjYxJlRvdGFsVGF4PTMxMi45MyZUb3RhbEZlZT0yMjkuNzkmVG90YWxTdXJjaGFyZ2U9MCZtY3VyPVBIUCJ9&amp;utid=2bf393fb-86a4-a9a9-2e25-6a5015e63fdd&amp;tm_stars=4&amp;client_id=skyscanner_app&amp;price_policy=2&amp;pre_redirect_id=acab16b4-b932-6bc1-b3ed-61d807f69611&amp;tm_city_code&amp;max_price=5217&amp;guests=1&amp;request_id=acab16b4-b932-6bc1-b3ed-61d807f69611&amp;tm_country_code=PH</t>
  </si>
  <si>
    <t>11.135674, 119.397802</t>
  </si>
  <si>
    <t>Atremaru Jungle Retreat features a garden, a private beach area and a sun terrace with swimming pool and Ã  la carte breakfast in Puerto Princesa. With a shared lounge, the property also has a bar.</t>
  </si>
  <si>
    <t>Dolarog Beach Resort</t>
  </si>
  <si>
    <t>www.skyscanner.com.ph/hotel_deeplink/4.0/PH/en-US/PHP/h_bc/160980810/2026-03-02/2026-03-03/hotel/hotel/hotels?legacy_provider_id=13&amp;rooms=1&amp;closed_user_group=apps&amp;hb_data=2rxVAsOa5VqTLpwf3nuQLbYpV2iJTeq91zkCg_OxwjCgZT3QOb0Sdo6vAOWcJWhjLOFA_2aU75413rgkg-7AUcXcL7F-NfTBOeoCLD5rulTTc5ylVeyPN2CbfHTpNoj8wmQRFFmFxk6CFRXirXXDRCzDR9DRls7hSnwTmhzaneFTt7b6i4LTZhjcZx_u_xGRS6022OxSG8PnmM4d1nfFkqTDJspnBwERsn0hLYM9nQ5sPD4dxV-FPqty8V0rF01cAQwqBv0CaBDNylzMY79GTpvTFKEr78U2uPI4VCJJCp8YgkRrgwYy9ZP93WPro8c7w1r1OIJ6MnVedrGeltb_Rf937YqauMpt7vjptoQEh2fEvk-mA4xuuHP2u2valhdyuOnU8xmO0ivJZq6tpaDiGy6MkBeCY8uxOjDLyyvVENF43PjpRzg%3D&amp;q_datetime_utc=2026-03-02T00%3A01%3A53&amp;ticket_price=10270&amp;quote_id=4294793582239199051&amp;utid_state=1&amp;channel=iphone&amp;price_without_closed_user_group=12485&amp;tm_place_name=El+Nido&amp;deeplink_data=eyJmaWVsZHMiOnsic2lnbmF0dXJlIjoiOGY2YjMwMjJkMjcyNjI4NTRlMTA0ODhkMTJkMGYxODYiLCJibG9ja19pZCI6IjI5MDc4NDcwM180MjgzNjAwMzVfMl8xXzAifX0%3D&amp;utid=816ba5c7-f434-db99-5550-a25419525df7&amp;tm_stars=3&amp;client_id=skyscanner_app&amp;redirect_delay=1000&amp;price_policy=2&amp;pre_redirect_id=240371d7-47b0-4181-68c1-5122691d2440&amp;tm_city_code=ENIP&amp;max_price=17080&amp;guests=1&amp;request_id=240371d7-47b0-4181-68c1-5122691d2440&amp;tm_country_code=PH</t>
  </si>
  <si>
    <t>11.1365555, 119.3972815</t>
  </si>
  <si>
    <t>Dolarog, Puerto Princesa North Road, Bulbulungan, El Nido, Palawan, Mimaropa, 5313, Philippines</t>
  </si>
  <si>
    <t>Sea Cocoon Hotel</t>
  </si>
  <si>
    <t>https://www.google.com/maps/place/Golden+Monkey+Beach+Hotel/data=!4m11!3m10!1s0x33b6553e29e9e8c3:0xbca6fc8bb46cba9e!5m3!1s2026-03-01!4m1!1i2!8m2!3d11.1892712!4d119.3959311!16s%2Fg%2F12hn88ljn!19sChIJw-jpKT5VtjMRnrpstIv8prw?authuser=0&amp;hl=en&amp;rclk=1</t>
  </si>
  <si>
    <t>11.1892712, 119.3959311</t>
  </si>
  <si>
    <t>Golden Monkey Cottages, El Nido - New Ibajay Road, Poblacion, Villa Libertad, El Nido, Palawan, Mimaropa, 5313, Philippines</t>
  </si>
  <si>
    <t>Golden Monkey Beach Hotel</t>
  </si>
  <si>
    <t>www.skyscanner.com.ph/hotel_deeplink/4.0/PH/en-US/PHP/h_bc/225466734/2026-03-02/2026-03-03/hotel/hotel/hotels?legacy_provider_id=13&amp;rooms=1&amp;closed_user_group=apps&amp;hb_data=PnLfCON68NESkGdcs6M8NIQu9QlDiwlpH9BUog9TA2sKuLEIv-p2E_q2HXuuo_O-Z9CXdRKDX4orRQ7B3bPUHuklyACbnuzwgJW07jlg3EmlDeiRxSSlhkkOx2jJA3PWAcWPIUTvE6MPrhz1hp64QTvCTfqDeSF6ztSVNTayA6rmsgWb_4rS7fDfQ8w73tfKq_GQULTy6ErDJHXzziiZbGEemvz30JcgGMZ3QHwgnIiZAZyBIEMe76-Ip8YRsZzBFuQTBzKqbREYtdJHQDn_5BilyyCV5U56XNVH59KIN_xMm45HLlUD6IBJ6yr8hQJky3NBSEMWjKdzDqEfbMBmWqxzjHgl7OaeCRnSDj6MqamQe1GWtneF8YMOfLMaFfm-vOjN3e4depjbCO-ihFQODqeU_z4Hl8mYR7i9oV-eCgcAiBadP40%3D&amp;q_datetime_utc=2026-03-01T23%3A25%3A26&amp;ticket_price=2387&amp;quote_id=7711246508522535620&amp;utid_state=1&amp;channel=iphone&amp;price_without_closed_user_group=3193&amp;tm_place_name=El+Nido&amp;deeplink_data=eyJmaWVsZHMiOnsic2lnbmF0dXJlIjoiNzRkNWU5YzUzYmU3NGIwZWFiMGIxMGIwYjJiNWVjYWUiLCJibG9ja19pZCI6IjEyNDIzNDkzMDFfNDAxNTkzMDc0XzJfMl8wIn19&amp;utid=001711f4-19d7-cccf-2f0e-2215997cc5dc&amp;tm_stars=0&amp;client_id=skyscanner_app&amp;redirect_delay=1000&amp;price_policy=2&amp;pre_redirect_id=738730d7-48d7-111f-1098-f464aba346ad&amp;tm_city_code=ENIP&amp;max_price=6552&amp;guests=1&amp;request_id=738730d7-48d7-111f-1098-f464aba346ad&amp;tm_country_code=PH</t>
  </si>
  <si>
    <t>11.1746375, 119.3916056</t>
  </si>
  <si>
    <t>Lolo Panding Inn, Puerto Princesa North Road, Poblacion, Bulbulungan, El Nido, Palawan, Mimaropa, 5313, Philippines</t>
  </si>
  <si>
    <t>parking, wifi, air_conditioning, non-smoking, internet_access, smoking_areas, room_service, express_check-in, express_check-out, restaurant, bar, car_rental, games_room, luggage_storage, tours, accessible, wheelchair_accessible</t>
  </si>
  <si>
    <t>Mayad Boutique Hotel El Nido</t>
  </si>
  <si>
    <t>https://www.google.com/maps/place/Balai+Princesa/data=!4m11!3m10!1s0x33b5636a6eba44e5:0x49427b3b616b267a!5m3!1s2026-03-01!4m1!1i2!8m2!3d9.7553864!4d118.7426573!16s%2Fg%2F11gxmgz9fy!19sChIJ5US6bmpjtTMReiZrYTt7Qkk?authuser=0&amp;hl=en&amp;rclk=1</t>
  </si>
  <si>
    <t>9.7553864, 118.7426573</t>
  </si>
  <si>
    <t>San Pedro, San Miguel, Puerto Princesa, Mimaropa, 5300, Philippines</t>
  </si>
  <si>
    <t>Balai Princesa</t>
  </si>
  <si>
    <t>www.skyscanner.com.ph/hotel_deeplink/4.0/PH/en-US/PHP/h_h1/134628457/2026-03-02/2026-03-03/hotel/hotel/hotels?legacy_provider_id=927111&amp;rooms=1&amp;closed_user_group=mobile&amp;hb_data=B2VrPr1MbzMOknCVa_cWpkC67BHZRnX4gOUgR9ZXvK1qgC995rPJPK-XJ_BbauRJoHHk_t2PvxIWklXkRcKIGHb_SZxkX51IDlqDuE-Ci-RNf0ulILFk3yt8qpzBRlHdHZgEf9PzY5wja_gJDEhd-jarkhKbC4mRtfiYcjQ-hyMED8zqtenzVcBm6fqV2pxM--KABJL7vAqipJ0kI5Ns0lzxNujHIBzLdoeBOrwL9osUKhKsIN54kNA9b9h3XOW7LA4Fcm4QW1IbUAirvbHNz0Zp6ew%3D&amp;q_datetime_utc=2026-03-01T23%3A25%3A27&amp;ticket_price=48000&amp;quote_id=-1484555908503188039&amp;utid_state=1&amp;channel=iphone&amp;tm_place_name=El+Nido&amp;deeplink_data=eyJmaWVsZHMiOnsic2lnbmF0dXJlIjoiYTU3NjAzOWQzMTI2NzAyM2QzOWFkNTUzY2JhMTQ2YWYifSwidXJsIjoiaHR0cHM6Ly9waC5ob3RlbHMuY29tL0hvdGVsLVNlYXJjaD90cGlkPTMyMTQmbXBlPTE3NzI0MDQ0NTMmZW5kRGF0ZT0yMDI2LTAzLTAzJmFkdWx0cz0xJmxvY2FsZT1lbl9QSCZjaGlkPTZlZGQ1OGVlLWY2MDUtNDdiNS1iYzM1LTIyYmE0YjQ2NjFhMyZlYXBpZD00NCZtY3RjPTMmc3RhcnREYXRlPTIwMjYtMDMtMDImbXBkPVBIUCZtcG49MjAxMTQxNTcxJmN1cnJlbmN5PVBIUCZyYXRlcGxhbmlkPTIwNTQxNTc4OCZtcG09MjQmbXBwPTEmbXBvPUVDJnNlbGVjdGVkPTExNDU3ODA2Jm1wYj01MTQyLjg2Jm1wcT00Mjg1Ny4xNCZtcGE9NDI4NTcuMTQifQ%3D%3D&amp;utid=e4c3ff91-a5dd-b29a-ffe5-eb281e80e621&amp;tm_stars=4&amp;client_id=skyscanner_app&amp;redirect_delay=1000&amp;price_policy=2&amp;pre_redirect_id=7c4aa49e-6987-b5fc-82e8-7c1c4d994452&amp;tm_city_code=ENIP&amp;max_price=48018&amp;guests=1&amp;request_id=7c4aa49e-6987-b5fc-82e8-7c1c4d994452&amp;tm_country_code=PH</t>
  </si>
  <si>
    <t>11.1743006, 119.3782025</t>
  </si>
  <si>
    <t>San Joaquin Street, Poblacion, El Nido, Palawan, Mimaropa, 5313, Philippines</t>
  </si>
  <si>
    <t>Vellago Resort</t>
  </si>
  <si>
    <t>www.skyscanner.com.ph/hotel_deeplink/4.0/PH/en-US/PHP/h_h1/134628457/2026-03-02/2026-03-03/hotel/hotel/hotels?legacy_provider_id=927111&amp;rooms=1&amp;closed_user_group=mobile&amp;hb_data=FraZp4I9vy9v0ie1cBq1Gdw_nu7IQDUAy36BhHE5aYuD9SCgL5U6NTp5ilO0BU-QcdQ0FL0n7ErPzbIx4tuXLB2-k-7OqyPcDJtvs3n9Nu17b51sacbIf3vDzJwh8V0bE3cmY3qTKT0sZ9izL-ClRGyzcJMdPQHRvwlDu9Xd2OvzY6Dc8msKIwAG1z0TLbp0Zc8LVli_rjluh4PM_5r6_mkyft5w-kCmsZBHkHEJhTf2SxTIzvxT4gfN4oNWPAnxk98SQaeE6K3_7ZM_0iz_PzVctmI%3D&amp;q_datetime_utc=2026-03-02T00%3A01%3A53&amp;ticket_price=48000&amp;quote_id=-1484555908503188039&amp;utid_state=1&amp;channel=iphone&amp;price_without_closed_user_group=48219&amp;tm_place_name=El+Nido&amp;deeplink_data=eyJmaWVsZHMiOnsic2lnbmF0dXJlIjoiMzVkZTE0MjJkYjQ5ZTQzMTc3ZDI4MTU5YjE3ZTdiYjkifSwidXJsIjoiaHR0cHM6Ly9waC5ob3RlbHMuY29tL0hvdGVsLVNlYXJjaD9tcGQ9UEhQJnRwaWQ9MzIxNCZtcGU9MTc3MjQwOTcxMiZlbmREYXRlPTIwMjYtMDMtMDMmYWR1bHRzPTEmbXBuPTIwMTE0MTU3MSZtcG09MjQmbXBwPTEmbG9jYWxlPWVuX1BIJm1wbz1FQyZjaGlkPTc1YWM1Y2Q0LTdhOTItNGU2ZS1hZmU2LTE5Y2U0MTQwYjgzMiZtcHE9NDI4NTcuMTQmZWFwaWQ9NDQmbWN0Yz0zJmN1cnJlbmN5PVBIUCZyYXRlcGxhbmlkPTIwNTQxNTc4OCZzZWxlY3RlZD0xMTQ1NzgwNiZzdGFydERhdGU9MjAyNi0wMy0wMiZtcGI9NTE0Mi44NiZtcGE9NDI4NTcuMTQifQ%3D%3D&amp;utid=79b923d8-9d18-2bbd-e2b8-146887f6df93&amp;tm_stars=4&amp;client_id=skyscanner_app&amp;redirect_delay=1000&amp;price_policy=2&amp;pre_redirect_id=3da4016e-6cf0-152b-eb20-bee104529114&amp;tm_city_code=ENIP&amp;max_price=48018&amp;guests=1&amp;request_id=3da4016e-6cf0-152b-eb20-bee104529114&amp;tm_country_code=PH</t>
  </si>
  <si>
    <t>11.1794563, 119.3871941</t>
  </si>
  <si>
    <t>BambÃƒÆ’Ã†â€™Ãƒâ€ Ã¢â‚¬â„¢ÃƒÆ’Ã¢â‚¬Â ÃƒÂ¢Ã¢â€šÂ¬Ã¢â€žÂ¢ÃƒÆ’Ã†â€™ÃƒÂ¢Ã¢â€šÂ¬Ã…Â¡ÃƒÆ’Ã¢â‚¬Å¡Ãƒâ€šÃ‚Âº Suites Hotel Puerto Princesa Palawan</t>
  </si>
  <si>
    <t>www.skyscanner.com.ph/hotel_deeplink/4.0/PH/en-US/PHP/h_kl/130417845/2026-03-02/2026-03-03/hotel/hotel/hotels?legacy_provider_id=927243&amp;rooms=1&amp;closed_user_group=mobile&amp;hb_data=MPw75n7LUos5dkdAxuUdxniI6AonthBiocRR3Nh3p298PZMYmUg6TD0Bxi7JSV3WPZjVfACa68xCxRveHSgWdPngTk1DzDm0ENS8VRSy-4MzOegWh5dLXApw6P8JgUUUP088q1BX6FRsEUV84WLk6vi4O6rYeO3TyLtle2w4XqZiVoPH0h3aVisCqUhK2UsaT8iJkAxCbGLBvQuSNddCvLuZUaUb7O1M9_fBkPwCqoynXp5c_86AYNXO1E-xk1Lbi222U-_tbBxzvM-KN0Qcb78ojqlgSRpiHGd3y5gf3k36D_t7sEl9CD2dkaPqBMVzU8IryTIWztSq_MzNJNDwdvtKaewq6mrpcw6SjkAVPIr2Lx0w-1Sk-B_r37eoVumyRoPXotj7Y05z9yg4vPbAJaI3mqfSV5j_j8sJ5f5Ukg%3D%3D&amp;q_datetime_utc=2026-03-01T23%3A26%3A35&amp;ticket_price=4921&amp;quote_id=-5598066661845393305&amp;utid_state=1&amp;channel=iphone&amp;price_without_closed_user_group=6002&amp;tm_place_name=El+Nido&amp;deeplink_data=eyJmaWVsZHMiOnsic2lnbmF0dXJlIjoiOTFmYWEwNzRjYjNiNzg4NjUxNDQwMmZiMDVhNTM1M2QifSwidXJsIjoiaHR0cHM6Ly9hcGkua2xrdGVjaC5jb20vdjEvaG90ZWxtc2UvZGVlcGxpbmsvZW4tVVMvaG90ZWxzL2RldGFpbC8yNzc0NzAvP19jdXJyZW5jeT1QSFAmYWR1bHRfbnVtPTEmYWlkPTI3ODIwJmFycml2YWxfZmVlcz0wJmNoZWNrX2luPTIwMjYtMDMtMDImY2hlY2tfb3V0PTIwMjYtMDMtMDMmY2hpbGRfbnVtPTAmY2xpY2tfY3VycmVuY3k9UEhQJmNsaWNrX3ByaWNlX3RvdGFsPTQ5MjEuMzAwJmtsY19sMT1NU0Uma2xjX2wyPVNreXNjYW5uZXImbGFuZ3VhZ2U9ZW4tVVMmbXNlX3RyYWNlX2lkPWFiY2FmYWEmcHJpY2VfdG90YWw9UEhQLTQ5MjEuMzAwJnByaWNlX3R5cGU9SW5ib3VuZC1kZXNrdG9wJnJhdGVfa2V5PTIwMjYtMDMtMDJ8MjAyNi0wMy0wM3wxMDIzMDgzNXwxMDgxODg4M3xWMF8xMDIzMDgzNV8xMDgxODg4M18yNjNfMF8xfDc5Ljd8MXwxfDAmcm9vbV9udW09MSZ1dG1fY2FtcGFpZ249Mjc4MjAmdXRtX2NvbnRlbnQ9UEhQJnV0bV9tZWRpdW09U0tZU0NBTk5FUiZ1dG1fc291cmNlPU1TRSZ1dG1fdGVybT0yNzc0NzAmZGV2aWNlPTImcGFydG5lcl9tZW1iZXI9MCJ9&amp;utid=ddcb08cc-7b34-ae50-7737-8f064473194c&amp;tm_stars=3&amp;client_id=skyscanner_app&amp;redirect_delay=1000&amp;price_policy=2&amp;pre_redirect_id=ccf45f38-eeb0-1bf1-2d8e-a1f0268cd19f&amp;tm_city_code=ENIP&amp;max_price=15341&amp;guests=1&amp;request_id=ccf45f38-eeb0-1bf1-2d8e-a1f0268cd19f&amp;tm_country_code=PH</t>
  </si>
  <si>
    <t>11.145321, 119.3951879</t>
  </si>
  <si>
    <t>Vanilla Beach, Puerto Princesa North Road, Bulbulungan, El Nido, Palawan, Mimaropa, 5313, Philippines</t>
  </si>
  <si>
    <t>Orange Pearl Beach Resort</t>
  </si>
  <si>
    <t>www.skyscanner.com.ph/hotel_deeplink/4.0/PH/en-US/PHP/h_h1/140203051/2026-03-02/2026-03-03/hotel/hotel/hotels?legacy_provider_id=927111&amp;rooms=1&amp;closed_user_group=mobile&amp;hb_data=lmSFgRIuGa-iuOu4sBlc4hBZjof86OwRUKXUTGGdtjFGkdXGv88P8smTiUpGcAXbITwhfMZnwG5zOPs2-ThGM4uk5TC-Cl3gIDR8OjNJD6eAIfiL1tiSVoo9V8FcYh6v5tY8nBy6l7XdDZYtmedKAlC3lR0H39WrWiBKCk5IDKJD7XXHQG-o4TRkP5pKUlfKyXH5sIkoCAgTUEAM8XY3FnlgAAGOLdGYGE3sb-3CsHCv0-4KjNGtXLaTpd6zmwFGiSlLrqiYYJLsVSsj2lx-51x8o3k%3D&amp;q_datetime_utc=2026-03-01T23%3A25%3A34&amp;ticket_price=454&amp;quote_id=4490564038291104443&amp;utid_state=1&amp;channel=iphone&amp;price_without_closed_user_group=504&amp;tm_place_name=Puerto+Princesa&amp;deeplink_data=eyJmaWVsZHMiOnsic2lnbmF0dXJlIjoiODdjY2ZjNWIyNmM1MTUyNzNiM2IzZjQ5ZjM0NjQ5NDEifSwidXJsIjoiaHR0cHM6Ly9waC5ob3RlbHMuY29tL0hvdGVsLVNlYXJjaD90cGlkPTMyMTQmbXBlPTE3NzI0MDY4NjgmZW5kRGF0ZT0yMDI2LTAzLTAzJmFkdWx0cz0xJmxvY2FsZT1lbl9QSCZjaGlkPTkxZGIwMDU4LTFiMjQtNDE3YS1hOTkwLTA0OTJmYzZhYTMwMSZlYXBpZD00NCZtY3RjPTMmc3RhcnREYXRlPTIwMjYtMDMtMDImbXBkPVBIUCZtcG49MjAyNDgwODA4JmN1cnJlbmN5PVBIUCZyYXRlcGxhbmlkPTIxMjUzMjcwOCZtcG09MjQmbXBwPTEmbXBvPUVDJnNlbGVjdGVkPTIyNTU2MjIzJm1wYj00OC42MCZtcHE9NDA1LjAwJm1wYT00MDUuMDAifQ%3D%3D&amp;utid=6246359a-f7b4-92d3-b196-b2e9b99aec06&amp;tm_stars=0&amp;client_id=skyscanner_app&amp;redirect_delay=1000&amp;price_policy=2&amp;pre_redirect_id=94feb3cd-c141-1135-fdcc-57f1837204d5&amp;tm_city_code=PPSP&amp;max_price=454&amp;guests=1&amp;request_id=94feb3cd-c141-1135-fdcc-57f1837204d5&amp;tm_country_code=PH</t>
  </si>
  <si>
    <t>9.7347075, 118.7375736</t>
  </si>
  <si>
    <t>Mabini Pensione, 73, Mabini Street, Liwanag, Maunlad, San Miguel, Puerto Princesa, Mimaropa, 5300, Philippines</t>
  </si>
  <si>
    <t>wifi, air_conditioning, smoking_areas, multilingual_staff, desk, airport_shuttle</t>
  </si>
  <si>
    <t>Mabini Pensione</t>
  </si>
  <si>
    <t>www.skyscanner.com.ph/hotel_deeplink/4.0/PH/en-US/PHP/h_ct/71782415/2026-03-02/2026-03-03/hotel/hotel/hotels?legacy_provider_id=31&amp;rooms=1&amp;hb_data=cr1I0-0WghqiPCDYnEQ3Ix8hLPZwx0_MqbEFlL8bPiQzclEB06FmPG2kQWJ9qytf21-Yq9ZgcMdMS3Cmp-dsPDKYUIxMuF8yIqko2NcqgckT3Y-JnARYzLJdNOK4IL4UC1T2H4VjJW3Cm6yhuW0eEwn_6MruH1ByAOY-0HLuDi2OlSp-_FK6M6NKHD5vorRkfNQpSZrHPpNJ3MiqmtqNx8VPngHIYCIix6gR2nAKVjL2dwTob1OE3V4l99h4svR69Y22vfhgZ6NaBkkJVGynLV3arVptWFR9paEmWt5OJIF6hyMV2Cwy3CUkTHcJLKhh6WuzLGojcpeoy-_f9ByfEyztW7082UcokUq8Otdso_eda_F33bNpKiqMHELCrHvIqSiqRLEN7EbUq0-84Xl0Po6wcj2wZE083_Mw42VDjg%3D%3D&amp;q_datetime_utc=2026-03-01T23%3A25%3A33&amp;ticket_price=3226&amp;quote_id=-86003300087376987&amp;utid_state=1&amp;channel=iphone&amp;tm_place_name=Puerto+Princesa&amp;deeplink_data=eyJmaWVsZHMiOnsic2lnbmF0dXJlIjoiMDkxMGMwNDI4ZDYzNTdiOGQwNjI0ODU1Zjk2NDg5MTAifSwidXJsIjoiaHR0cHM6Ly9waC50cmlwLmNvbS9ob3RlbHMvcmVkaXJlY3Q%2FaG90ZWxpZD03NTk4NjYmY2l0eT03NTE1JkFsbGlhbmNlaWQ9MTI2MDcmc2lkPTg4ODgzMiZjaGVja2luPTIwMjYtMDMtMDImY2hlY2tvdXQ9MjAyNi0wMy0wMyZzaG9wcGluZ2lkPWQyNzIzMWVlZjlmNzQ4YjZhODI1MGI2MDQyYmJiNTEzJmFkdWx0PTEmY2hpbGRyZW49MCZhZ2VzPSZsYW5ndWFnZT1lbnBoJmxvY2FsZT1lbl9QSCZyb29taWQ9MTYxNjI5NDQ1NyZzd2lkPTAmcGF5PVBQJmZndD0xJmNybj0xJmN1cnI9UEhQJndrcD0xJnN0YW5kPUg0c0lBQUFBQUFBQV93RDlBQUxfQ2xzS0FoZ0JFZ1FJQVJBQUdrOEl1ZVRhZ2dZWUFEQUFPSkVTbUFHNnNDNm9BUUM0QVFIQUFRSFJBVWpoZWhTdWNxVkE0UUhEOVNoY2p6T3BRT2dCX0lqaUNvZ0NJSWtFQUFBQUFBQUFBQUNnQkFDaEJWeVB3dlVvREh0QUdpQmtNamN5TXpGbFpXWTVaamMwT0dJMllUZ3lOVEJpTmpBME1tSmlZalV4TXlBRUtJSDhrczBHU0FGU0JqWXhOamsyWkZvY0NnTlFTRkFSRUZnNXRNaDJ2ajhhQTFCSVVDRVFXRG0weUhhLVAySUZaVzVmVUVob3VSUndBWGdBaWdFSFNBRjRBTWdCQWFvQkJ3b0RNREV5RUFIeUFTSmtNamN5TXpGbFpXWTVaamMwT0dJMllUZ3lOVEJpTmpBME1tSmlZalV4TTE4emtnSUJOSm9DQUFBQUFQX19BUUFBX18tNFN6RG5fUUFBQUEifQ%3D%3D&amp;utid=79ee4e22-659e-046d-9442-4bc063c8f842&amp;tm_stars=3&amp;client_id=skyscanner_app&amp;redirect_delay=1000&amp;price_policy=2&amp;pre_redirect_id=ecd10d18-ad82-c2bd-d5b8-7da97e480665&amp;tm_city_code=PPSP&amp;max_price=5376&amp;guests=1&amp;request_id=ecd10d18-ad82-c2bd-d5b8-7da97e480665&amp;tm_country_code=PH</t>
  </si>
  <si>
    <t>9.7422855, 118.7409877</t>
  </si>
  <si>
    <t>Fleuris Hotel, Lacao Street, Maningning, Milagrosa, San Miguel, Puerto Princesa, Mimaropa, 5300, Philippines</t>
  </si>
  <si>
    <t>Hotel Fleuris</t>
  </si>
  <si>
    <t>www.skyscanner.com.ph/hotel_deeplink/4.0/PH/en-US/PHP/h_fd/71782415/2026-03-05/2026-03-06/hotel/hotel/hotels?legacy_provider_id=927050&amp;rooms=1&amp;closed_user_group=apps&amp;hb_data=QwD1of_O_XtgSMaJHVqlMgoHNlqB40zy7_zOPAJqkOlp0T-ioRwm0ApG7exJSo0A6yJlwZuo09mOmOhLbOmre5L9SmnwMj2dGAMXLvXFo5CjOVh7F4OzYV3wrx8sWTMwJ1xYw29LlyDII3aBUT5Fp6pPTP6JVcg4QQLOaR2ssx-MctXhQuU3KjH1Ig9mdVY54YomS7e-BNt2yUPZSHW_S6q52RjNo19qTOPbHVEe7FRMz0owoG8Uk2o9iPW0M7kDH0hg7xO7uhW13VmdMjLjPJyYAvVcmLsHy7W4dSVRPEwRe3TdpRTX4EPNgrN_rnKHrdMSM9Es-mhwpZZbbfFtsB1TL_W5QzTMaMDP3DiqgCyzyqibiaTj-fZ-vuKhqMZfYTIxDJ_SsFQ7zXGPmEM1eqyvKVV6rPn6Ww41mQmx8BLacQ%3D%3D&amp;q_datetime_utc=2026-03-05T12%3A22%3A26&amp;ticket_price=3401&amp;quote_id=-3716527166629736681&amp;utid_state=1&amp;channel=iphone&amp;price_without_closed_user_group=5789&amp;tm_place_name=Puerto+Princesa&amp;deeplink_data=eyJmaWVsZHMiOnsic2lnbmF0dXJlIjoiMWUzOWU1MTNmOWNhNmZlYzFjMmMxMDY2NTE5MGE1ZDIifSwidXJsIjoiaHR0cHM6Ly9kZWFscy52aW8uY29tP3NpZz1kNjFkN2U4YzM0Yzk5NmQwYTRlMGQwNWVkZTUzNjI0ZDNjNGRhYTE2MmJiYThmY2YzZGMyY2U2YmRhNmNjODRiMzEzMjMyMzMzODM0MzEzNDM4MzImc2lnLWlzcz1tZXRhJnR1cmw9aHR0cHMlM0ElMkYlMkZ2aW8uY29tJTJGSG90ZWwlMkZTZWFyY2glM0ZjaGVja0luJTNEMjAyNi0wMy0wNSUyNmNoZWNrT3V0JTNEMjAyNi0wMy0wNiUyNmN1cnJlbmN5JTNEUEhQJTI2ZXB2JTNETVM0eSUyNmVzZCUzREtKUENQVWoxNFZabXJpZkkzM1BCUl9PNGk1anZJcEo4NUtnampaUC1hSEFIZFpwTDBOb1FMYVlHLV84M294YWNlNDdIQmhXbGJ1ZjFMcHFSTnB1S1MtcUY2dnRabjFzODVOVGRGSUxUQThOM2c5R1Raa0lyanowJTI1M0QlMjZmb3JjZUN1cnJlbmN5Q2hhbmdlJTNEMSUyNmZvcmNlTGFuZ3VhZ2VDaGFuZ2UlM0QxJTI2aG90ZWxJZCUzRDQ0ODA2NDE5JTI2bGFiZWwlM0RzcmMlMjUzRHNreXNjYW5uZXIlMjUyNnVjb3VudHJ5JTI1M0RQSCUyNTI2dWRldmljZSUyNTNEbW9iaWxlJTI1MjZob3RlbCUyNTNENDQ4MDY0MTklMjUyNmRheSUyNTNENSUyNTI2bW9udGglMjUzRDAzJTI1MjZ5ZWFyJTI1M0QyMDI2JTI1MjZsb3MlMjUzRDElMjUyNm9mZmVyaWQlMjUzRG9BUjFCcWFnQ1hUbyUyNTI2cHJpY2UlMjUzRDM0MDAuNTIlMjUyNmN1cnJlbmN5JTI1M0RQSFAlMjUyNnVzZXJsYW5nJTI1M0RlbiUyNTI2X3RoJTI1M0Q4MDhhMGQ0MmZmODliM2IxNTk3MTM2MjU2NjFjODU3Nzc1NDI2ZWFlODVhYWY0MTUlMjUyNmR0cyUyNTNEMTc3MjcxMjg5OCUyNTI2b2x1dCUyNTNEMTc3MjcxMjg5NiUyNTI2Y2FuUGF5TGF0ZXIlMjUzRGZhbHNlJTI1MjZyZXF1ZXN0VXNlckdyb3VwJTI1M0QlMjUyNm9mZmVyVXNlckdyb3VwJTI1M0RwdWJsaWMlMjZsYW5nJTNEZW4lMjZvdGklM0RzdFdGMDFHWUs3TSUyNnByZWZlcnJlZFJhdGUlM0QzNDAwLjUyJTI2cHJvZmlsZSUzRHIyZDJtNzNrbjglMjZyb29tcyUzRDElMjZ1c2VyQ291bnRyeSUzRFBIJTI2dXRtX2NhbXBhaWduJTNEc2t5c2Nhbm5lciUyNnV0bV9tZWRpdW0lM0RjcGMlMjZ1dG1fc291cmNlJTNEc2t5c2Nhbm5lciJ9&amp;utid=cd5df130-9bb4-0836-14fa-ac8f9809219b&amp;tm_stars=3&amp;client_id=skyscanner_app&amp;price_policy=2&amp;pre_redirect_id=1c72a02f-1c43-3f20-5b8a-2fb3da06e10b&amp;tm_city_code=PPSP&amp;max_price=5141&amp;guests=1&amp;request_id=1c72a02f-1c43-3f20-5b8a-2fb3da06e10b&amp;tm_country_code=PH</t>
  </si>
  <si>
    <t>10.4133868, 119.1797549</t>
  </si>
  <si>
    <t>A stay at Hotel Fleuris Palawan places you in the heart of Puerto Princesa, steps from SM City Puerto Princesa and 4 minutes by foot from NCCC Mall Palawan. This family-friendly hotel is 0.4 mi (0.6 km) from Mendoza Park and 0.4 mi (0.7 km) from Plaza Cuartel.
Take advantage of recreation opportunities such as an outdoor pool, or other amenities including complimentary wireless internet access and concierge services. Additional features at this hotel include gift shops/newsstands, a television in a common area, and a banquet hall. Guests can catch a ride to nearby destinations on the area shuttle (surcharge).
Enjoy a meal at We Be Sushi or snacks in the coffee shop/cafe. The hotel also offers room service (during limited hours). Quench your thirst with your favorite drink at the bar/lounge. A complimentary cooked-to-order breakfast is served daily from 6 AM to 10 AM.
Featured amenities include a business center, complimentary newspapers in the lobby, and dry cleaning/laundry services. Event facilities at this hotel consist of conference space and a meeting room. A roundtrip airport shuttle is complimentary during limited hours.
Make yourself at home in one of the 47 air-conditioned rooms featuring refrigerators and LED televisions. Complimentary wireless internet access keeps you connected, and cable programming is available for your entertainment. Private bathrooms have complimentary toiletries and bidets. Conveniences include desks and minibars, as well as phones with free local calls.</t>
  </si>
  <si>
    <t>Oasis Port Barton</t>
  </si>
  <si>
    <t>www.skyscanner.com.ph/hotel_deeplink/4.0/PH/en-US/PHP/h_bc/193086550/2026-03-02/2026-03-03/hotel/hotel/hotels?legacy_provider_id=13&amp;rooms=1&amp;closed_user_group=apps&amp;hb_data=sBHeUereLe_vziiFj40S7p45pYZVVl0kQeM-HAQg-2AuTHXf00LtWOfBd2sLG2eQbFYTE9hlZLB0wQb16Ri2HAvPgfDW5Z0WQoS74oR0XY9d99KGc1AQh2bgtNbCx61Yd83NbSqqaiygdQdF-INHD6YOIm9C9Cwf2ryrgGfy0ouPFsH1C92x-y6FzPeJy5NTyYIw7blTyc1a2uDV-x6qShz-FJFZSfKOj9SytHm1TArp-cMYmkrNl80r27dGoYU72IKoTZ-RnBPnQRLES2uFgnzMkAm_4IIneg2V9fs4kv9vgUa9-HruAE6fhaHuGNyY7y4gReQa7Dslq0Tvc_F_teWderASGYumGtgcJjhSi_syRmu0f58mOtat4eurZ7LCrJrlCgy0rKl9toUC87h4wHQbD0fZUaI5ad2i01TWsynR8y3Nbtc%3D&amp;q_datetime_utc=2026-03-01T23%3A25%3A36&amp;ticket_price=10180&amp;quote_id=3892739493385090885&amp;utid_state=1&amp;channel=iphone&amp;price_without_closed_user_group=13556&amp;tm_place_name=El+Nido&amp;deeplink_data=eyJmaWVsZHMiOnsic2lnbmF0dXJlIjoiMjM4YmYwMDE1YmU1NDVjZTI3ZDJkYzUxNGJkMTU2NjQiLCJibG9ja19pZCI6IjQyMDcxNTAwNV8xNTY0MzQxMDJfMF8xXzAifX0%3D&amp;utid=e27d1145-472a-c3e6-15ec-2b4e8c9264c6&amp;tm_stars=0&amp;client_id=skyscanner_app&amp;redirect_delay=1000&amp;price_policy=2&amp;pre_redirect_id=8c9a25f0-4f39-fbb1-b20b-41b9b0d844be&amp;tm_city_code=ENIP&amp;max_price=11213&amp;guests=1&amp;request_id=8c9a25f0-4f39-fbb1-b20b-41b9b0d844be&amp;tm_country_code=PH</t>
  </si>
  <si>
    <t>11.3696389, 119.5328246</t>
  </si>
  <si>
    <t>Dryft, El Nido - New Ibajay Road, Guinleng, Santa Monica, San Fernando, El Nido, Palawan, Mimaropa, Philippines</t>
  </si>
  <si>
    <t>Dryft Darocotan Island</t>
  </si>
  <si>
    <t>www.skyscanner.com.ph/hotel_deeplink/4.0/PH/en-US/PHP/h_bc/205028663/2026-03-02/2026-03-03/hotel/hotel/hotels?legacy_provider_id=13&amp;rooms=1&amp;closed_user_group=apps&amp;hb_data=8j74iBaF4s0iDa7ohOdRjpEOsyfmjY2bAot7pkAMfXwxitz-Q5WD2eTNH4w9yppZRAwU-QPeKhnzSNajf6OxNLsdnd2XCsCu6YCIVRf4TKDFg-C1vKrflz4EGnx5oUW-PXl025FjFs_4n1RZdyUdKHihAMAO05OnELa3_yYbJx6p9w0PQvgRkvpkg64EUJFteO9M85kpiFoDYmr5we0DuSEKAz3Es0-IEuzqYMpwLlipXl1HLLvZO43QtQA2Z45TTSlw4Vs4mYQBYLLsqSe4MMUui7u29iEnJJLsLJ63RB6s-jnLtQf3DKqkJumMzNNpurAzgxQHDP8-4Rs1PfMlbd6h9TU-GmwdDh7yJXEK-kDFxyfzS0klQLzj2sQQVQWJJDuDG8enjaHXkxOW4CQKTXSjHTvDJmIOzSYRRKDIjOjEv1M_ZqQ%3D&amp;q_datetime_utc=2026-03-01T23%3A25%3A42&amp;ticket_price=2231&amp;quote_id=-5162431689200253425&amp;utid_state=1&amp;channel=iphone&amp;price_without_closed_user_group=2739&amp;tm_place_name=Coron&amp;deeplink_data=eyJmaWVsZHMiOnsic2lnbmF0dXJlIjoiZTI1YWQzZjUyMjJjMzczZmJmYzE1ZDBlYmE3NTg1MzciLCJibG9ja19pZCI6IjEzMTkwOTA2MDRfNDA0NjI4MTc0XzJfMl8wIn19&amp;utid=bfb84624-a76a-b3e2-a347-30b747cf61de&amp;tm_stars=2&amp;client_id=skyscanner_app&amp;redirect_delay=1000&amp;price_policy=2&amp;pre_redirect_id=6c40ae7d-aeca-ade2-5d97-0c595845e7c6&amp;tm_city_code=PXCN&amp;max_price=5734&amp;guests=1&amp;request_id=6c40ae7d-aeca-ade2-5d97-0c595845e7c6&amp;tm_country_code=PH</t>
  </si>
  <si>
    <t>12.0003299, 120.2013205</t>
  </si>
  <si>
    <t>Providing sea views, Dryft Darocotan Island in El Nido provides accommodations, a private beach area, a garden, a terrace, and a bar. There's a private entrance at the luxury tent for the convenience of those who stay.</t>
  </si>
  <si>
    <t>R2R Bayview Inn</t>
  </si>
  <si>
    <t>www.skyscanner.com.ph/hotel_deeplink/4.0/PH/en-US/PHP/h_bc/222192416/2026-03-02/2026-03-03/hotel/hotel/hotels?legacy_provider_id=13&amp;rooms=1&amp;closed_user_group=apps&amp;hb_data=RRQrI6LtyX_qm3cHKeBNTwoTQLbnTLI382PhavQVXIpD-kqMakpxuoQGqFY5g73x7leVr_O1iRFq8krRHhH9cR79P_G5lKxM5VbxC1gaU5jxh_qq60XUW6VvlI8h0nmV5Y4CqQOg8GvhTe8MpWjNaDsBmKx_KVVCGECmXV1_5P01o9rib57ElVhz5cCreNgOjPDrvO_re_Do1T-PErGJI5tiAYiwIz_htDItnOEP_fnxNd3sPGbY9KpHF1PAx-iIWzuMPtKkD3Mn3B1TxHoW8f1WLzMl0MOyfZGyt2zuDB-Euli3bQ2tG7ZOfLRH7zjKlBzJ-h-AZ3i32rv0gGm0uEKqH_9ZpsjNpaFcSgQREnoKwKysBsqg7ygc1TSphAMlonfwcAa_bKCysQFlS1AKT8AGwM44bUcQMps1GQFcWuX8Cd58&amp;q_datetime_utc=2026-03-01T23%3A25%3A41&amp;ticket_price=1581&amp;quote_id=-1742294829693208985&amp;utid_state=1&amp;channel=iphone&amp;price_without_closed_user_group=3658&amp;tm_place_name=El+Nido&amp;deeplink_data=eyJmaWVsZHMiOnsic2lnbmF0dXJlIjoiMmYwNmY3N2FmMWVlODRiZDY0MjNjZmM1MzNmZDZmMGQiLCJibG9ja19pZCI6IjE0OTkzNTgwM180MTEzNDEyNTNfMF8yXzAifX0%3D&amp;utid=102ce4e5-650d-6806-bcd0-37714bee4d1f&amp;tm_stars=0&amp;client_id=skyscanner_app&amp;redirect_delay=1000&amp;price_policy=2&amp;pre_redirect_id=ad901509-681f-bd8b-ce92-68cb470f43ae&amp;tm_city_code=ENIP&amp;max_price=1581&amp;guests=1&amp;request_id=ad901509-681f-bd8b-ce92-68cb470f43ae&amp;tm_country_code=PH</t>
  </si>
  <si>
    <t>11.1634118, 119.3976592</t>
  </si>
  <si>
    <t>Sasson shawarma, Papa Sunset Walk, Pop's District, Bulbulungan, El Nido, Palawan, Mimaropa, 5313, Philippines</t>
  </si>
  <si>
    <t>Dormitelsph El Nido</t>
  </si>
  <si>
    <t>www.skyscanner.com.ph/hotel_deeplink/4.0/PH/en-US/PHP/h_ad/222192416/2026-03-05/2026-03-06/hotel/hotel/hotels?legacy_provider_id=22&amp;rooms=1&amp;closed_user_group=general&amp;hb_data=oWZepT-PLX34HljxzB_u9KlOt1vID7Nq7eAiivPl_3NrcK-dePQ8CECqe-E2dyI2DmZboczCU2V6mDZd1xpw7Mp1h0h3RHWDcMD156CBCUCf4N6dIQrDRQ5IoRfq7rC07bEGBSsK-FyfbJBtx_1ss-b5VpyOFTeCwPJLxPp-G7iWZ21cwwVBG9koWzmoIwkbndAXrimC9eQUyv7SyxVO_lVcfKYpGA5HQry1iRwykjPkjthHGRTWAGHAJ8Ghl9_CFu2kt5zHWzfY6rZc1iL8rdzZ9oUeF-hnGTBhJPrQtuCEdkXxTOEEDgHPJTEiBr6j6jtVu5zecYDTU9RGcQU8bHtBJJ4TE_QVI_5SsEphM4rUPkLmFnrd4_SMlwVnqH1o5Y7FzV4Lhekw0q6_EGR6OYklMD3PrjImUDWmM-fxq8pF&amp;q_datetime_utc=2026-03-05T12%3A22%3A33&amp;ticket_price=2084&amp;quote_id=4219404393631329309&amp;utid_state=1&amp;channel=iphone&amp;price_without_closed_user_group=2520&amp;tm_place_name=El+Nido&amp;deeplink_data=eyJmaWVsZHMiOnsic2lnbmF0dXJlIjoiNDc0NmJlN2QzOTczZTI2MDkyMzQ0YjM4YTI3Yjg5MWEifSwidXJsIjoiaHR0cHM6Ly93d3cuYWdvZGEuY29tL3BhcnRuZXJzL3BhcnRuZXJzZWFyY2guYXNweD9jaWQ9MTg0NjM4MyZoaWQ9MTEwODIxNCZjdXJyZW5jeT1QSFAmY2hlY2tpbj0yMDI2LTAzLTA1JmNoZWNrb3V0PTIwMjYtMDMtMDYmTnVtYmVyb2ZBZHVsdHM9MSZOdW1iZXJvZkNoaWxkcmVuPTAmUm9vbXM9MSZtY2lkPTMzMiZtYXN0ZXJSb29tSWQ9NjQ4MDYxOSZtcHQ9T1VJMWMycFhZbFo1YUc5R1JXWkJOM0pSYzNOTVlUWXZOMlpVWTFGc2NXWm1Ua0ZpSzB0VU9HdGFaM0JvTTNCWFVVbHhjMHhXVmk5elpVaENiVmxGTjJWVFkyVnNja2xQVlhSNFZnJlRvdGFsUHJpY2U9MjA4NC4wOSZUb3RhbFRheD0xOTUuNDkmVG90YWxGZWU9MTgwLjMzJlRvdGFsU3VyY2hhcmdlPTAmbWN1cj1QSFAifQ%3D%3D&amp;utid=cdbe908a-bf7f-3dd3-f759-4382043ef354&amp;tm_stars=0&amp;client_id=skyscanner_app&amp;price_policy=2&amp;pre_redirect_id=50f7f620-dddc-b3a8-aa99-5f855a0e3264&amp;tm_city_code=ENIP&amp;max_price=2084&amp;guests=1&amp;request_id=50f7f620-dddc-b3a8-aa99-5f855a0e3264&amp;tm_country_code=PH</t>
  </si>
  <si>
    <t>12.0228328, 120.1838392</t>
  </si>
  <si>
    <t>Tres Verdes, Puerto Princesa North Road, Poblacion, Bulbulungan, El Nido, Palawan, Mimaropa, 5313, Philippines</t>
  </si>
  <si>
    <t>With a stay at Dormitelsph El Nido in El Nido, you'll be near the beach, within a 10-minute drive of El Nido Main Beach and Corong Corong Beach. This hotel is 13.3 mi (21.3 km) from Nacpan Beach and 0.2 mi (0.4 km) from El Nido Public Market.
This hotel offers designated smoking areas.
A roundtrip airport shuttle is available for a surcharge.
Make yourself at home in one of the 28 guestrooms. Bathrooms have showers and hair dryers.</t>
  </si>
  <si>
    <t>MO2 Lagoon Coron</t>
  </si>
  <si>
    <t>www.skyscanner.com.ph/hotel_deeplink/4.0/PH/en-US/PHP/h_ct/216688513/2026-03-02/2026-03-03/hotel/hotel/hotels?legacy_provider_id=31&amp;rooms=1&amp;hb_data=MB4vjT6VROU3r3KP0gFIIWNvVEjGK6bc6MEbk2Lh6w5MkwnGYxoOrPi1Hi17oGBSQ05xCADlJ8mu1ZWSwCKR-THS2gNBCgKXqFz8nvJF-gD7u-2JDjIb-B18iNbjYL3OaOqe43yrUxzeXO8spzWWMh-w3bHbn49WPKbXxq5EINmFwjuXIB8gprZE_MieW1WgtjMAJXyO6J5C9hSRqIIuMsdZvHSMf_aGP9buHdl4e5ee6P9T321IoFi6z7bU1-KdLxdVUoUCVWRiawBaVAvsI8KSG9pMrvR2m6h8es3pkyeniOup20NI5IqqLNsb3SD0JsZ94c2j34TUg6jmY_fVhlbvNHsHEMx8Jw-MavsDMy5ATirhirHywAo1SmILOfa64tYx_MfcsdzBEM2dSu6DvFVo7acb6Ea5XGeZIkTrfg%3D%3D&amp;q_datetime_utc=2026-03-01T23%3A25%3A40&amp;ticket_price=5155&amp;quote_id=-4402471790611322974&amp;utid_state=1&amp;channel=iphone&amp;tm_place_name=Coron&amp;deeplink_data=eyJmaWVsZHMiOnsic2lnbmF0dXJlIjoiNjVhZGYyNWFmZGVkODZlMmE4YWVjNDFjM2FiZmRhNDkifSwidXJsIjoiaHR0cHM6Ly9waC50cmlwLmNvbS9ob3RlbHMvcmVkaXJlY3Q%2FaG90ZWxpZD0xMTEyMzYyNTQmY2l0eT04NjEzNCZBbGxpYW5jZWlkPTEyNjA3JnNpZD04ODg4MzImY2hlY2tpbj0yMDI2LTAzLTAyJmNoZWNrb3V0PTIwMjYtMDMtMDMmc2hvcHBpbmdpZD05ZDg3YjMzNmRhMTk0Y2Y3YmM1Zjk5MDYyZTVlZTc1ZCZhZHVsdD0xJmNoaWxkcmVuPTAmYWdlcz0mbGFuZ3VhZ2U9ZW5waCZsb2NhbGU9ZW5fUEgmcm9vbWlkPTE2NTExNTEzMjUmc3dpZD0wJnBheT1QUCZmZ3Q9MSZjcm49MSZjdXJyPVBIUCZ3a3A9MSZzdGFuZD1INHNJQUFBQUFBQUFfd0Q0QUFmX0NsMEtBaGdCRWdRSUFSQUFHbEVJM2FPcWt3WVlBREFBT0t3Y21BR2VxWVUxcUFFQXVBRUN3QUVDMFFFVXJrZmgtaUt4UU9FQk16TXpNN01pdEVEb0FjT3k5ZGdCaUFJZ2lRUUFBQUFBQUFBQUFLQUVBS0VGQUFBQUFBQUFBQUFhSURsa09EZGlNek0yWkdFeE9UUmpaamRpWXpWbU9Ua3dOakpsTldWbE56VmtJQVFvNXYyU3pRWklBVklHTVdSallqRTVXaHdLQTFCSVVCRVFXRG0weUhhLVB4b0RVRWhRSVJCWU9iVElkcjRfWWdWbGJsOVFTR2k1RkhBQmVBQ0tBUWRJQVhnQXlBRUJxZ0VBOGdFaU9XUTROMkl6TXpaa1lURTVOR05tTjJKak5XWTVPVEEyTW1VMVpXVTNOV1JmTXBJQ0FUU2FBZ0FBQUFEX193RUFBUF9fWUdlWnJQZ0FBQUEifQ%3D%3D&amp;utid=f21d0a6a-64d7-e5e5-5558-5fdc62531080&amp;tm_stars=0&amp;client_id=skyscanner_app&amp;redirect_delay=1000&amp;price_policy=2&amp;pre_redirect_id=5fb5ffd6-f22d-b0c7-1787-5c6baf5c8893&amp;tm_city_code=PXCN&amp;max_price=5155&amp;guests=1&amp;request_id=5fb5ffd6-f22d-b0c7-1787-5c6baf5c8893&amp;tm_country_code=PH</t>
  </si>
  <si>
    <t>12.0087457, 120.2012532</t>
  </si>
  <si>
    <t>Located in the Palawan city of Coron, MO2 Lagoon Coron offers an in-house restaurant and bar just 5.6 mi from Kayangan Lake. The property offers free parking on-site, and free WiFi throughout the property.</t>
  </si>
  <si>
    <t>Venus Royale Hotel Coron</t>
  </si>
  <si>
    <t>www.skyscanner.com.ph/hotel_deeplink/4.0/PH/en-US/PHP/h_ad/216688513/2026-03-05/2026-03-06/hotel/hotel/hotels?legacy_provider_id=22&amp;rooms=1&amp;closed_user_group=general&amp;hb_data=ieNPYvukpUCSsWo7ROYj-Nqa_S3Pv96TChe0iSdTaR1tzL1FEjJ4hEp8qkLnaJFfI-9LnEJ_YBoFFEAnLsTmDrzxRU2jocxICCbqw0JunuI_2RKfHffml9NfUJPRICk6-Y6zN0RfQOGwBpwqFUbZrqMBBcaY85JCgmmFmL1w_QJLshB0pduvqspmlbr0jq8-2Xsvq5ModHFXvdbdFW4pZlbDEtVtDWKGenVyU5dc_iAR_p7gPBmM5G-DbC_rMV9VbPwxbTw7_1dKDg1lJ_CKHwCTXIGakhlKWIEH9jYqDZT7Lx9rlPcGSqDqKQSBupuwuEY8qZ5O3cautmLxvhQIxWl7AR82s59eEnGEkiCdFpIGwoHVzojeFF9oXBsCvHP8l7kMysyRxntxU25uWCq36g2wJjgO71QSM9xTP5gU8GG7&amp;q_datetime_utc=2026-03-05T14%3A20%3A23&amp;ticket_price=3469&amp;quote_id=4763475688124121545&amp;utid_state=1&amp;channel=iphone&amp;price_without_closed_user_group=5740&amp;tm_place_name=Coron&amp;deeplink_data=eyJmaWVsZHMiOnsic2lnbmF0dXJlIjoiNDQ3MmM5ZGViMDg4ZmQ1MjIyODI5NDE3M2UxMzBkODYifSwidXJsIjoiaHR0cHM6Ly93d3cuYWdvZGEuY29tL3BhcnRuZXJzL3BhcnRuZXJzZWFyY2guYXNweD9jaWQ9MTg0NjM4MyZoaWQ9NDQzNjE1NDAmY3VycmVuY3k9UEhQJmNoZWNraW49MjAyNi0wMy0wNSZjaGVja291dD0yMDI2LTAzLTA2Jk51bWJlcm9mQWR1bHRzPTEmTnVtYmVyb2ZDaGlsZHJlbj0wJlJvb21zPTEmbWNpZD0yODE4OSZtYXN0ZXJSb29tSWQ9NzAzMzc2NDYzJm1wdD1PVlV2TWxBNWNGUldXa3BHYmtsd09FZDZOemhTYkhwVFowRkNWMmhvWlVKdlRHZERXV2RIU2xaS2RVbzJOM1JGTW0xQ2FVODFURzVUWjJaWVFYZHhjVVZUYVZwdmVHOTFjeXRPTm1sM1BUMCZUb3RhbFByaWNlPTM0NjguODQmVG90YWxUYXg9NDAwLjA3JlRvdGFsRmVlPTI5My43MCZUb3RhbFN1cmNoYXJnZT0wJm1jdXI9UEhQIn0%3D&amp;utid=7930d946-323e-28e8-3542-8da0ccae9725&amp;tm_stars=3&amp;client_id=skyscanner_app&amp;price_policy=2&amp;pre_redirect_id=1ec5ffc6-f9f8-0bc2-92db-5ba8b69ed056&amp;tm_city_code=PXCN&amp;max_price=4472&amp;guests=1&amp;request_id=1ec5ffc6-f9f8-0bc2-92db-5ba8b69ed056&amp;tm_country_code=PH</t>
  </si>
  <si>
    <t>9.7367661, 118.7644158</t>
  </si>
  <si>
    <t>Poblacion 1, Coron, Palawan, Mimaropa, 5316, Philippines</t>
  </si>
  <si>
    <t>Located in Coron, 1.2 miles from Dicanituan Beach, Venus Royale Hotel provides accommodations with a garden, free private parking, a terrace and a restaurant. Featuring luggage storage space, this property also provides guests with an outdoor pool.</t>
  </si>
  <si>
    <t>Cozy Stop Inn - Puerto Princesa</t>
  </si>
  <si>
    <t>www.skyscanner.com.ph/hotel_deeplink/4.0/PH/en-US/PHP/h_bc/223297164/2026-03-05/2026-03-06/hotel/hotel/hotels?legacy_provider_id=13&amp;rooms=1&amp;closed_user_group=apps&amp;hb_data=EB1vqK_kdhRWS1cC17sdcQE0iwGDit95KzJ6wuJWvu9rc_8ns_TnyiXuJjZi_wT7pleUi4TxhXoTVkxYzIDmzXhpkdRE9UAgFIGJdYXXy8nlVGd0F0kPNHRfICkkyncxz9e1nzU2aEjdcfFKSnuOURGzplUorW5TfhvcECyHdiWFsxPk86SpbJKi6a1p8vanP_sEFpjUeDOXGr39II7g-IZQi2683j5hstEqS_4jxJo4XocZK46g8SZ28_XSayDv1uHfTg1zaB7OxDbENoo8jXVpAl_aCUQ6y38ErQ4mROxkCr5YcpA6nAo5MW3A_seVCZ0eES9fYZExW7uVxnfCGZ3Hb2Jf5HwIx91uXLIDx8PdgDRuuvXgUQyH_KGgTI9cA0p6IBFng4OJa3_hc4-MFugJ0NoaQn1OmrvzLutQPPk52Hmlcr0%3D&amp;q_datetime_utc=2026-03-05T14%3A20%3A23&amp;ticket_price=2448&amp;quote_id=-5985990529103837349&amp;utid_state=1&amp;channel=iphone&amp;price_without_closed_user_group=3878&amp;tm_place_name=Bancaobancao&amp;deeplink_data=eyJmaWVsZHMiOnsic2lnbmF0dXJlIjoiYmE0MzBmYTNmNGEyMDM4ODBhMzQyYWRjYWQ4YWE3N2IiLCJibG9ja19pZCI6IjEzODU4OTA3MDZfNDI0NDYwNzI3XzRfMV8wIn19&amp;utid=24d2bebe-d4d5-78fb-99d8-d00c80d399c9&amp;tm_stars=0&amp;client_id=skyscanner_app&amp;price_policy=2&amp;pre_redirect_id=5c37a008-9fe1-8653-fb1b-6808483fe665&amp;tm_city_code&amp;max_price=2742&amp;guests=1&amp;request_id=5c37a008-9fe1-8653-fb1b-6808483fe665&amp;tm_country_code=PH</t>
  </si>
  <si>
    <t>9.3357454, 118.5171698</t>
  </si>
  <si>
    <t>PEO Road, Bancao-Bancao, Puerto Princesa, Mimaropa, 5300, Philippines</t>
  </si>
  <si>
    <t>Located in Puerto Princesa, 1.3 miles from Pristine Beach, Cozy Stop Inn - Puerto Princesa provides accommodations with a garden, free private parking and a shared lounge. The property is around 6.5 miles from Honda Bay, 2.</t>
  </si>
  <si>
    <t>Surya Beach Resort Palawan</t>
  </si>
  <si>
    <t>www.skyscanner.com.ph/hotel_deeplink/4.0/PH/en-US/PHP/h_bc/203712314/2026-03-02/2026-03-03/hotel/hotel/hotels?legacy_provider_id=13&amp;rooms=1&amp;closed_user_group=apps&amp;hb_data=Mg46bu5460TvpjQFg3xtUyARB-NdGdQ4DlOxetP5P5EbATlDgBLF0F-O6TfzqDL9FQKdMG5ocl3NV-5aSxJc9cexHj5OJYIg9BNQuomioNkeecV6rdNc4fcHv-x3fy_hetEmBK3bLSrt7sc_yXHuekQ0u6uDrpWoR7-vBiVLTAOyxaicEE_OuZCN4CM-mHEITxz4WNFhwomjJCXaktIVmTX7In9otH2mswVE13BiPJlpOnhigxCO2CT8avGamGdTlAImtpy__tJOOa1HTyHXbRNpGmzcfNaH7IEnL81DU9HaqmJQcpkENzQhVT0ppOfuFTCDRmArG_sZUyKmm5CQgFhbSTYj8mYA7J2POJp9wyb5SSHnuDw57gVcT1uh_Q70rtKPNHlP_lcLGCok-SielA0jQ4b6cDvrVMOrVgQSgPz1PvEiE8c%3D&amp;q_datetime_utc=2026-03-01T23%3A25%3A54&amp;ticket_price=11484&amp;quote_id=1524678284895607554&amp;utid_state=1&amp;channel=iphone&amp;price_without_closed_user_group=15080&amp;tm_place_name=El+Nido&amp;deeplink_data=eyJmaWVsZHMiOnsic2lnbmF0dXJlIjoiOTU0NmJiOWNkMmEwZGI3YzYxMDIwYjc2MzY4NWRkNmYiLCJibG9ja19pZCI6IjQ4ODIxNTYwMV8zNzU3NDkwMzBfMl8yXzBfMTIwNjcyMCJ9fQ%3D%3D&amp;utid=77032766-3cf8-f73f-c53a-f89b8b299cbc&amp;tm_stars=3&amp;client_id=skyscanner_app&amp;redirect_delay=1000&amp;price_policy=2&amp;pre_redirect_id=071c49c2-0473-6eca-d12d-98518345806d&amp;tm_city_code=ENIP&amp;max_price=16330&amp;guests=1&amp;request_id=071c49c2-0473-6eca-d12d-98518345806d&amp;tm_country_code=PH</t>
  </si>
  <si>
    <t>11.180012, 119.3892078</t>
  </si>
  <si>
    <t>S Resort El Nido, Rizal Street, Poblacion, El Nido, Palawan, Mimaropa, 5313, Philippines</t>
  </si>
  <si>
    <t>wifi, elevator, air_conditioning, non-smoking, internet_access, smoking_areas, room_service, atm, meeting_facilities, banquet_service, luggage_storage, airport_shuttle, accessible, concierge, wheelchair_accessible</t>
  </si>
  <si>
    <t>S Resort El Nido Managed by H Hospitality Group - Newly Renovated</t>
  </si>
  <si>
    <t>www.skyscanner.com.ph/hotel_deeplink/4.0/PH/en-US/PHP/h_bc/203712314/2026-03-05/2026-03-06/hotel/hotel/hotels?legacy_provider_id=13&amp;rooms=1&amp;closed_user_group=apps&amp;hb_data=Iqpq_954QDYNWhovZXwqHBsGOgbxgnp-qXkwuoIW-fVl7zPOwGU7DyWr_q9iKLkhYPLQ2EQLnA0fGKz47uA7EMlLP3w3nTDDy8YWh_ONRrW9z6X8QpZiVzM-FffAZ1ZKg6TNdoQC3yHw_1t_fboLVohJTblnSjsmvkRSJZa0PJx1kXH9yIuHWk3Th8IO5G849gjU2oDhDxh6MrNNcwr5PCeBsZHx-sSaggNn4mGxC1py9cSlnwbP4nbhV2dH5ooz-mt-QgNbW6o_-nnj3gHHjanPWFSt7t2WRdiYoAdDeVGYjfRTes7qvrrUBHYtC_ryFV2kthUbHNQD0DC7vfAAA_PCyVuCuWTu5tuts-EgV6b6bFatrR5OhqN0cwssCb9UGbv-0OFBZ6hbmsVGEx50EuddwGIOFK9mZt5tfyZDVGy8GD0f6Kws&amp;q_datetime_utc=2026-03-05T12%3A22%3A34&amp;ticket_price=23562&amp;quote_id=-15270525250021455&amp;utid_state=1&amp;channel=iphone&amp;price_without_closed_user_group=30940&amp;tm_place_name=El+Nido&amp;deeplink_data=eyJmaWVsZHMiOnsic2lnbmF0dXJlIjoiMjdkNTkzMWFkNTUwYWZjNGVlOWQ2NGUwYTFjOTViMmIiLCJibG9ja19pZCI6IjQ4ODIxNTYwN18zNzU3NDkwMzBfMl8yXzBfMTIwNjcyMCJ9fQ%3D%3D&amp;utid=50a53020-2f25-89a7-7166-8fcf583f313a&amp;tm_stars=3&amp;client_id=skyscanner_app&amp;price_policy=2&amp;pre_redirect_id=88661f03-c008-778d-d3c9-2de2752e4efc&amp;tm_city_code=ENIP&amp;max_price=23562&amp;guests=1&amp;request_id=88661f03-c008-778d-d3c9-2de2752e4efc&amp;tm_country_code=PH</t>
  </si>
  <si>
    <t>12.1927317, 119.8658047</t>
  </si>
  <si>
    <t>Triple Room</t>
  </si>
  <si>
    <t>S Resort El Nido Managed by H Hospitality Group - Newly Renovated is located in El Nido, a few steps from El Nido Beach. Featuring free shuttle service, this property also provides guests with a terrace.</t>
  </si>
  <si>
    <t>Ocam Ocam Azur Inn</t>
  </si>
  <si>
    <t>https://www.google.com/maps/place/Talisay+Boutique+Hotel/data=!4m11!3m10!1s0x33b65513a6ad77b9:0x6491b4010354163c!5m3!1s2026-03-01!4m1!1i2!8m2!3d11.1762063!4d119.3914499!16s%2Fg%2F11g0m584t5!19sChIJuXetphNVtjMRPBZUAwG0kWQ?authuser=0&amp;hl=en&amp;rclk=1</t>
  </si>
  <si>
    <t>11.1762063, 119.3914499</t>
  </si>
  <si>
    <t>Talisay Boutique Hotel</t>
  </si>
  <si>
    <t>www.skyscanner.com.ph/hotel_deeplink/4.0/PH/en-US/PHP/h_bc/189859213/2026-03-05/2026-03-06/hotel/hotel/hotels?legacy_provider_id=13&amp;rooms=1&amp;closed_user_group=apps&amp;hb_data=qc1IHDvq5-tNk_Pm_5fJL-KoQTsPJlGuJ-vB38klk2cYry1vLBpOgr2HftR0bP0sSyZhfEFytMByHGg-2-1rZhqp1Mxk8Zw82-9FixRsFfF9jWgzBMkr77o__C6dM37FfEGM78vDfjCQJ346X19TrYGAhqa3PMmRaGPiDezcSJWfJEkLK8O35BNjLGW23k2c_tXAmt2dABiRL8VOyWF7NwFjrxZ_R697QFskJvttAiKOYt-NnaXluLBS0E1tXLHxUHg-uO07VZov_SrHEQJXNGJkKErFUSOdSurw7gnqvtraJlDHxMhoMvWr700jl3xUpHXFKpDtL4nGkUrYDV4wiTVQL9Ij7XhBnsHPvy1IflOnZAmP3NMCMjri3QvAMeuoXZ3HpmTfRoovakmtchhpS9ufuMkV9u7JNLnl3N2EH_mPTZMyjwck&amp;q_datetime_utc=2026-03-05T12%3A22%3A35&amp;ticket_price=3060&amp;quote_id=773533574038566666&amp;utid_state=1&amp;channel=iphone&amp;price_without_closed_user_group=3720&amp;tm_place_name=El+Nido&amp;deeplink_data=eyJmaWVsZHMiOnsic2lnbmF0dXJlIjoiYzg5OGMzYTE4NTVkOWI2MTFkNzgzMWNlZGVhOGFhMTgiLCJibG9ja19pZCI6IjUxNjkyMDUwM18xNzk3MDA1MjNfMF8wXzAifX0%3D&amp;utid=e88e5ac1-7f44-031d-baa5-2ffeb2a13728&amp;tm_stars=2&amp;client_id=skyscanner_app&amp;price_policy=2&amp;pre_redirect_id=58478b12-4f13-4032-2e8d-89016a45d11b&amp;tm_city_code=ENIP&amp;max_price=3360&amp;guests=1&amp;request_id=58478b12-4f13-4032-2e8d-89016a45d11b&amp;tm_country_code=PH</t>
  </si>
  <si>
    <t>9.7498989, 118.7722479</t>
  </si>
  <si>
    <t>Mansion Buena Vista, Balinsasayaw Road, Poblacion, El Nido, Palawan, Mimaropa, 5313, Philippines</t>
  </si>
  <si>
    <t>Talisay Boutique Hotel is a 2-star property located in El Nido. The hotel has an indoor pool and room service and free WiFi. El Nido Beach is a 7-minute walk from the hotel. El Nido Airport is 4.</t>
  </si>
  <si>
    <t>Bamboo Nest Beachfront</t>
  </si>
  <si>
    <t>https://www.google.com/maps/place/Cadlao+El+Nido+Resort+%26+Restaurant/data=!4m11!3m10!1s0x33b65538cf7f5e8b:0xd966d972231807d!5m3!1s2026-03-01!4m1!1i2!8m2!3d11.1878324!4d119.3952885!16s%2Fg%2F1hf57tc3z!19sChIJi15_zzhVtjMRfYAxIpdtlg0?authuser=0&amp;hl=en&amp;rclk=1</t>
  </si>
  <si>
    <t>11.1878324, 119.3952885</t>
  </si>
  <si>
    <t>Masagana, El Nido, Palawan, Mimaropa, 5313, Philippines</t>
  </si>
  <si>
    <t>Cadlao El Nido Resort</t>
  </si>
  <si>
    <t>www.skyscanner.com.ph/hotel_deeplink/4.0/PH/en-US/PHP/h_ad/216344754/2026-03-02/2026-03-03/hotel/hotel/hotels?legacy_provider_id=22&amp;rooms=1&amp;hb_data=_7LQ8ZlEt9-F61hzFIgsCmGCQGHg_k2-poWCB6FKq6QMhHCxEZZ7GZd9LkrHpMVLzAgFzlYkzNIAV58pOGtBT9dd3uCOsfPrUsZKDI8qEsEynBp4TdrvVuelfymlqP6k6TiBswhJPbac3YjvRFphCtfHqE-xaFDamCgiP8muW735yVZHvVQRZBAYgCWnu1oVUs8KFLirSexTMPwVmWGh50hfRAQdD-Lv-rCxsXMts-mCG_-fEVXOZoMOSk6hN6DAjmH0GJmE54Enwm7Hz3kZnxX-MW8Pov0qNmlgb4BVozP8JWBB-5Sp82SstLwQVl-DDKDNkvDHZDx8WHNFIQIEYIM8Od_W9UQv_Iw78L3E2TPFBsDKbIaUoqx2JQ8lKQuSbCk_KWe6MjW7Tkj0Vk_vsBdcvrl5Kf2Qky3dvKndzGi8&amp;q_datetime_utc=2026-03-01T23%3A25%3A59&amp;ticket_price=1830&amp;quote_id=-2163001036515167121&amp;utid_state=1&amp;channel=iphone&amp;tm_place_name=Taytay&amp;deeplink_data=eyJmaWVsZHMiOnsic2lnbmF0dXJlIjoiNWM1YTE4N2UxNTc1MjY3ZTg3ZjYwNjZmMGI5ZTc1MGUifSwidXJsIjoiaHR0cHM6Ly93d3cuYWdvZGEuY29tL3BhcnRuZXJzL3BhcnRuZXJzZWFyY2guYXNweD9jaWQ9MTg0NjM4MyZoaWQ9NDEzNTEwMzImY3VycmVuY3k9UEhQJmNoZWNraW49MjAyNi0wMy0wMiZjaGVja291dD0yMDI2LTAzLTAzJk51bWJlcm9mQWR1bHRzPTEmTnVtYmVyb2ZDaGlsZHJlbj0wJlJvb21zPTEmbWNpZD0zMDM4Jm1hc3RlclJvb21JZD0xMjk1ODYwNzE4Jm1wdD1MM1U0Y0VKNmQwdzNPR281ZGk5eGMxQm5VMjB5TDJ0RlpqRTRLM2RJZFdWNFJWZElkMlJJV0dodE1EZGxNVWRSVTBsaFVXUlpWVXRxYm04eWRqTkxNMlJuTTFSS1JEQlFkWGhYTTA4eFRGSSZUb3RhbFByaWNlPTE4MzAuMDAmVG90YWxUYXg9MzMwLjAwJlRvdGFsRmVlPTAuMDAmVG90YWxTdXJjaGFyZ2U9MCZtY3VyPVBIUCJ9&amp;utid=04614fed-51e3-5e96-a8cc-64c30366211c&amp;tm_stars=2&amp;client_id=skyscanner_app&amp;redirect_delay=1000&amp;price_policy=2&amp;pre_redirect_id=3169b153-5bec-b3e2-f316-0fa5bc09a7fc&amp;tm_city_code&amp;max_price=6655&amp;guests=1&amp;request_id=3169b153-5bec-b3e2-f316-0fa5bc09a7fc&amp;tm_country_code=PH</t>
  </si>
  <si>
    <t>11.0264732, 119.3263611</t>
  </si>
  <si>
    <t>When you stay at Cadlao Resort &amp; Restaurant in El Nido, you'll be by the ocean, just steps from Bacuit Bay and 11 minutes by foot from El Nido Main Beach. This beach resort is 1.2 mi (1.9 km) from El Nido Dock.
Take in the views from a terrace and a garden and make use of amenities such as complimentary wireless internet access. Additional features at this resort include concierge services and babysitting (surcharge). Guests can catch a ride to nearby destinations on the complimentary area shuttle.
Enjoy international cuisine at Cadlao Restaurant, a poolside restaurant which features a bar/lounge, or stay in and take advantage of the room service. Cooked-to-order breakfasts are available daily from 7:00 AM to 10:00 AM for a fee.
Featured amenities include luggage storage, laundry facilities, and a safe deposit box at the front desk. Motorcycle parking is available onsite.
Make yourself at home in one of the 25 air-conditioned guestrooms. Bathrooms feature showers, complimentary toiletries, and bidets. Conveniences include safes and complimentary bottled water, and housekeeping is provided daily.</t>
  </si>
  <si>
    <t>Natua's Beach Resort</t>
  </si>
  <si>
    <t>https://www.google.com/maps/place/El+Nido+Greenwoods+Beach+Resort,+El+Nido/data=!4m11!3m10!1s0x33b65575a9d70def:0xfa86eb585e9989dd!5m3!1s2026-03-01!4m1!1i2!8m2!3d11.162745!4d119.39763!16s%2Fg%2F11cn9b_zb3!19sChIJ7w3XqXVVtjMR3YmZXljrhvo?authuser=0&amp;hl=en&amp;rclk=1</t>
  </si>
  <si>
    <t>11.162745, 119.39763</t>
  </si>
  <si>
    <t>www.skyscanner.com.ph/hotel_deeplink/4.0/PH/en-US/PHP/h_h1/213619576/2026-03-02/2026-03-03/hotel/hotel/hotels?legacy_provider_id=927111&amp;rooms=1&amp;closed_user_group=mobile&amp;hb_data=yun6gbslL55ruys5nJMoUK14AKH4pdrCZ8J0VA3TrW3obwW39A9rWVDKAPFYdsGFETeNC2SHQdtqk1rQ5l4VHLpCsZ0drrH-vVkmHmAv5s_YeXDEpqxevrO4jsw65yjKa3IhHT_dmnuxrLshVNIAMdTMaR8qe9Qx3Bzvh7gJKuGOCdAGezDbkFrPkqQlQhiVOMeIudrn0cW-mXD7IVZ_fg2nQEDz1n6ytuxN8VEIbH6QeGqSgQQ5dbM3HQmQBTDNU2HO5m-APgKtjuhFfOmN8fRj2lQ%3D&amp;q_datetime_utc=2026-03-01T23%3A25%3A59&amp;ticket_price=7200&amp;quote_id=-4362879613706499704&amp;utid_state=1&amp;channel=iphone&amp;price_without_closed_user_group=8000&amp;tm_place_name=Coron&amp;deeplink_data=eyJmaWVsZHMiOnsic2lnbmF0dXJlIjoiOTM0OGJlYzRhMjEzZDRiMGRjZTFmNzEzNGM1ODEyODkifSwidXJsIjoiaHR0cHM6Ly9waC5ob3RlbHMuY29tL0hvdGVsLVNlYXJjaD9tcGQ9UEhQJnRwaWQ9MzIxNCZtcGU9MTc3MjQwNzM2NSZlbmREYXRlPTIwMjYtMDMtMDMmYWR1bHRzPTEmbXBuPTMyMzg2ODkxMSZtcG09MjQmbXBwPTEmbG9jYWxlPWVuX1BIJm1wbz1FQyZjaGlkPTRjMTI0OGJiLTYyNWEtNDlhNS1iMmU0LTIyNjljZTIxMzI1NCZtcHE9NjQ5MS44MCZlYXBpZD00NCZtY3RjPTMmY3VycmVuY3k9UEhQJnJhdGVwbGFuaWQ9NDA0MzMyNTUzJnNlbGVjdGVkPTY2OTI4MTUzJnN0YXJ0RGF0ZT0yMDI2LTAzLTAyJm1wYj0xMjk4LjM2Jm1wYT01OTAxLjY0In0%3D&amp;utid=fcdda35f-e2fa-4bce-e706-972a6618765f&amp;tm_stars=4&amp;client_id=skyscanner_app&amp;redirect_delay=1000&amp;price_policy=2&amp;pre_redirect_id=e0a428f1-28f3-3633-62d4-99f72b04c9fc&amp;tm_city_code=PXCN&amp;max_price=9454&amp;guests=1&amp;request_id=e0a428f1-28f3-3633-62d4-99f72b04c9fc&amp;tm_country_code=PH</t>
  </si>
  <si>
    <t>12.0196403, 120.1867828</t>
  </si>
  <si>
    <t>TAG RESORT CORON</t>
  </si>
  <si>
    <t>www.skyscanner.com.ph/hotel_deeplink/4.0/PH/en-US/PHP/h_ad/140208457/2026-03-02/2026-03-03/hotel/hotel/hotels?legacy_provider_id=22&amp;rooms=1&amp;closed_user_group=general&amp;hb_data=kDguT9zWv8AOCPCV6TPZFth9OI8gAgwCA9lVckaTK_qnv2LsN0BQszRltUP-iSmKqUPQm9YugwvqNQxAmoBW9HfblQoZpyModAJpp1h9WADPAiUM-avuXJ1_UBpYJ1EypeIOxS7ayv4PvP7-XW3FNTROw900vBS8ANW_oc4eRBWhhllMkwAMAINNoqsh0iGOFUpTYASQ_1kWvxPITVwUc-PkmcqgS_FcdoVFlWXIDUyI4OtTQqkKwSF6T9s1RU9XkM1-IRMqZn1HfGI_9-V4u2amW65bTBOxA0j8ABAz4-_mKO7ZH5ASyd-p_HnKRGyCO9_6veN4vDUo_hcwnIDIkTjKLaxwZ70T5iPY8m_6cUU8fJzZfbQCnI7gj2bRySbywsureJkeGBALslvGzug7ace69xZ6erYUFEEtq3b09Aen&amp;q_datetime_utc=2026-03-01T23%3A25%3A58&amp;ticket_price=1006&amp;quote_id=1571377034505769860&amp;utid_state=1&amp;channel=iphone&amp;price_without_closed_user_group=1208&amp;tm_place_name=Puerto+Princesa&amp;deeplink_data=eyJmaWVsZHMiOnsic2lnbmF0dXJlIjoiNDAyOWRlMDlhZWUwM2M3YWEzZTQzZGM2YWNiNzQ1NzEifSwidXJsIjoiaHR0cHM6Ly93d3cuYWdvZGEuY29tL3BhcnRuZXJzL3BhcnRuZXJzZWFyY2guYXNweD9jaWQ9MTg0NjM4MyZoaWQ9MTUxNzE1MSZjdXJyZW5jeT1QSFAmY2hlY2tpbj0yMDI2LTAzLTAyJmNoZWNrb3V0PTIwMjYtMDMtMDMmTnVtYmVyb2ZBZHVsdHM9MSZOdW1iZXJvZkNoaWxkcmVuPTAmUm9vbXM9MSZtY2lkPTI4MTA5Jm1hc3RlclJvb21JZD0zNjI5MDMyODAmbXB0PWVFOVRWbTV6VGxoRGJVWmFhVlUwYW5STVJtVTRjalEzTURVclZFOUNkbFZvTTJWeWJVaDNPVGRFTUhoaFJHczBLeXMwYzFSNk56UlpTRVJCUldOTmEyNDFiRGR0TjJONFUzUXJZamRCUFQwJlRvdGFsUHJpY2U9MTAwNi4xMSZUb3RhbFRheD0xMTYuMjAmVG90YWxGZWU9ODUuMDImVG90YWxTdXJjaGFyZ2U9MCZtY3VyPVBIUCJ9&amp;utid=97c71cc4-7c18-3640-4e86-d9f4f0962258&amp;tm_stars=3&amp;client_id=skyscanner_app&amp;redirect_delay=1000&amp;price_policy=2&amp;pre_redirect_id=7a2d0517-73fd-d0ba-e365-b6a5cfcb1a27&amp;tm_city_code=PPSP&amp;max_price=1006&amp;guests=1&amp;request_id=7a2d0517-73fd-d0ba-e365-b6a5cfcb1a27&amp;tm_country_code=PH</t>
  </si>
  <si>
    <t>9.739586, 118.7427724</t>
  </si>
  <si>
    <t>Hostel Privado, Rizal Avenue, Masikap, Manggahan, San Miguel, Puerto Princesa, Mimaropa, 5300, Philippines</t>
  </si>
  <si>
    <t>parking, elevator, 24-hour_front_desk_service, smoking_areas, massage, room_service, restaurant, car_rental, luggage_storage, concierge</t>
  </si>
  <si>
    <t>Filigans Hotel</t>
  </si>
  <si>
    <t>www.skyscanner.com.ph/hotel_deeplink/4.0/PH/en-US/PHP/h_bc/118351446/2026-03-02/2026-03-03/hotel/hotel/hotels?legacy_provider_id=13&amp;rooms=1&amp;closed_user_group=general&amp;hb_data=TlW-WSleU5AnVQal1Et-yUiqcWmfOGBUlO8MLi5sXKbhtQDDyUK4sJ46NHLpCE2ERF4rGSDV6pxNk7jTmngZzIPN5_HbMsLc3KnjQE6nMxnTIzB8gIh-FpOKdRshmJtuYlJG4wLcQZ2gin3p33w7ZTL6z0S9q2qKi8_m-DZX_kU6jHD4SFmz0d0AGgUbs37DpL4P78SR-TG_vHHQ9QvWC5hCMK976O9BhqJD0BZODmv3lCQ3cZwJv1GXQ5ixfHS-0LzAu8ntEBw8bDPxai3y7GxSV0vtPM09M7PpbieuKupJ6-WYAEeTOpSQMF6H-Mo_D_DCAY0Gkt9_w6QuIKwZhpKcnEr4uxWt2y2hfldxG9-q7lz5njax1haRoKEC6Yo5MCAOWRfCH-R7cO52Bv88AThLDWF2bN-PcfSfpKzAsUwOHdwfz-c%3D&amp;q_datetime_utc=2026-03-01T23%3A26%3A00&amp;ticket_price=2948&amp;quote_id=-3319960509731136499&amp;utid_state=1&amp;channel=iphone&amp;price_without_closed_user_group=14828&amp;tm_place_name=El+Nido&amp;deeplink_data=eyJmaWVsZHMiOnsic2lnbmF0dXJlIjoiYzlhMzg1N2E3Nzc4ODg2YTFlYjM0MGQ2OTEwNzU0OWIiLCJibG9ja19pZCI6InYxX0NnRXRFTXdDR2lnS0hUSXdNall0TURNdE1ESlVNREE2TURBNk1EQXVNREF3S3pBM09qQXdFQUVZM3dFb0FUZ0JJZ0lJQVE9PV9DaU1JMW9pQTFBWVFBaUFDS082YzJ4RXdBa29OTXpZMVJERXdNRkJmTVRBd1VGQ1lCUklDQ0FFYUJoZ0JLQUl3QVNJRUNBSVlBZz09In19&amp;utid=04e3c57b-103d-cf25-4f48-188ffcf21888&amp;tm_stars=2&amp;client_id=skyscanner_app&amp;redirect_delay=1000&amp;price_policy=2&amp;pre_redirect_id=b8f16691-2bdb-5183-569c-6f66737929de&amp;tm_city_code=ENIP&amp;max_price=4740&amp;guests=1&amp;request_id=b8f16691-2bdb-5183-569c-6f66737929de&amp;tm_country_code=PH</t>
  </si>
  <si>
    <t>11.1802019, 119.3875656</t>
  </si>
  <si>
    <t>Bella's Motorbike Rental, 03, Serena Street, Poblacion, El Nido, Palawan, Mimaropa, 5313, Philippines</t>
  </si>
  <si>
    <t>A Place To Remember El Nido Palawan</t>
  </si>
  <si>
    <t>www.skyscanner.com.ph/hotel_deeplink/4.0/PH/en-US/PHP/h_ad/118351446/2026-03-05/2026-03-06/hotel/hotel/hotels?legacy_provider_id=22&amp;rooms=1&amp;closed_user_group=general&amp;hb_data=cQoak4Nr11UQv9XF5j3wUSSBHZLmF6YKzks97kBOwD2LNCd5FfXJG6G3mhHNCPPXWILH4i2MdfWhkYmYtL_GNCHDmL3aD9Q5sxUG1xxKaAUvaT-GSFqJW9Vpdayqu6Liymc8Mt5dA3VXU1PWXslsUjm4AUl1mKkSvoXRMW9ixDo0GW4GeMtMFoPpBXB9SfdOQx8lp-wjRcOE2c1bxtDSwcXt4qLr-Cg0h8hZe2ACWIkKv6szKe4kl7nvi2sJH4jPn3Rh_u9loGH9hM5-Q7g07jgRgiXpM5e2NXjfblHz5qT9LkjJfKdMs4epQcY8_uz3-a9qWHc4iPn6ob7SXRk6J-UB9w7RqwcD5tJOHp3MrsZqkHVXFwMhNSA-YHjglAzch8oMdXh0g6WeSjwl3FMqQTAZplD7ZpG70OVr1FLSZfH2&amp;q_datetime_utc=2026-03-05T12%3A22%3A39&amp;ticket_price=4108&amp;quote_id=6596785036540791879&amp;utid_state=1&amp;channel=iphone&amp;price_without_closed_user_group=16432&amp;tm_place_name=El+Nido&amp;deeplink_data=eyJmaWVsZHMiOnsic2lnbmF0dXJlIjoiZDg4NDZjMmIzYTNlYWMzY2FkNmJiNWVhYTA4ZjhmZTMifSwidXJsIjoiaHR0cHM6Ly93d3cuYWdvZGEuY29tL3BhcnRuZXJzL3BhcnRuZXJzZWFyY2guYXNweD9jaWQ9MTg0NjM4MyZoaWQ9MjkzODUzJmN1cnJlbmN5PVBIUCZjaGVja2luPTIwMjYtMDMtMDUmY2hlY2tvdXQ9MjAyNi0wMy0wNiZOdW1iZXJvZkFkdWx0cz0xJk51bWJlcm9mQ2hpbGRyZW49MCZSb29tcz0xJm1jaWQ9MzMyJm1hc3RlclJvb21JZD04OTMzODYwMDkmbXB0PVpYaFpla1JEWkZGRk9EWlNTMGtyWldKUlJVeEdUVnBpVkhsSlEySnJkMGd3UVV4UEswVnZjRXhOTlhwa2RrWkVMMmRWUlZCYWRXTnpSMUkyVDJaTWNXTkxSRE5OUm0xTGJ6TXZObVJuUFQwJlRvdGFsUHJpY2U9NDEwOC4wNSZUb3RhbFRheD0zNzUuNDMmVG90YWxGZWU9NDE5LjY4JlRvdGFsU3VyY2hhcmdlPTAmbWN1cj1QSFAifQ%3D%3D&amp;utid=6686077e-b8c8-a8f9-9fb1-db96c948df4c&amp;tm_stars=2&amp;client_id=skyscanner_app&amp;price_policy=2&amp;pre_redirect_id=dc7afc9a-08fc-8541-736f-dc1d91ea70ea&amp;tm_city_code=ENIP&amp;max_price=6199&amp;guests=1&amp;request_id=dc7afc9a-08fc-8541-736f-dc1d91ea70ea&amp;tm_country_code=PH</t>
  </si>
  <si>
    <t>12.0207476, 120.1872531</t>
  </si>
  <si>
    <t>Edleahs Inn, Serena Street, Poblacion, El Nido, Palawan, Mimaropa, 5313, Philippines</t>
  </si>
  <si>
    <t>Offering free Wi-Fi access, A Place To Remember El Nido Palawan is located along the coastline within a 3-minute walk from El Nido Wharf. It operates a 24-hour front desk and offers cozy rooms equipped with a fridge.</t>
  </si>
  <si>
    <t>Coron Hilltop View Resort</t>
  </si>
  <si>
    <t>www.skyscanner.com.ph/hotel_deeplink/4.0/PH/en-US/PHP/h_ct/47049449/2026-03-05/2026-03-06/hotel/hotel/hotels?legacy_provider_id=31&amp;rooms=1&amp;closed_user_group=general&amp;hb_data=hykZnzvUK70nCPeCks5yvkMwzIKkZn_IKP7c50ZW2D85jjueIZ95584RG96ytom6htePZH0p5-_RVhxa_cZHpcKH8DtlF3F0sHDHA4SgkzKV88EP2cwMphf9_qVDHytwwehuMhR_a_esolZuuBeVc4ODtCz534U_wN8yKkzTJhFSNi_7kqL3FoezhHXgdz9g7d_e5mbWtsq5xDYGAbgjT7WhXELchzo9YNhj0Ma-f-5IATWasd2ggoP9XBlDexh63x_oZIlyhU8Wqs9UG4k1nC7oG_DYRJc9c5yo7b9QZvurDz5ubjzzAD3eh1oJDYV6o4tgALm_Mbu6H2B2t8RlfclXY2EKkf_Ro5xdlbr3sB05KztsplWkjnB8j4PBfD71KkQU72KpW5_2zW7i8-a-nmVV5k0kE384Gn5f2SlXHQ%3D%3D&amp;q_datetime_utc=2026-03-05T14%3A20%3A24&amp;ticket_price=3451&amp;quote_id=3916327528434553816&amp;utid_state=1&amp;channel=iphone&amp;price_without_closed_user_group=4261&amp;tm_place_name=Coron&amp;deeplink_data=eyJmaWVsZHMiOnsic2lnbmF0dXJlIjoiYjQ5ZjAxMzJhNjMzYjQxMDAzZTdiODA0M2ZhNGRmZDEifSwidXJsIjoiaHR0cHM6Ly9waC50cmlwLmNvbS9ob3RlbHMvcmVkaXJlY3Q%2FaG90ZWxpZD03MDcxMTUmY2l0eT04NjEzNCZBbGxpYW5jZWlkPTEyNjA3JnNpZD04ODg4MzImY2hlY2tpbj0yMDI2LTAzLTA1JmNoZWNrb3V0PTIwMjYtMDMtMDYmc2hvcHBpbmdpZD1mZDllZjU0NTUzMjE0YWYzOTA3ZGQyMTU2Y2E1NzQyOSZhZHVsdD0xJmNoaWxkcmVuPTAmYWdlcz0mbGFuZ3VhZ2U9ZW5waCZsb2NhbGU9ZW5fUEgmcm9vbWlkPTE2MjI1NzIxODcmc3dpZD0wJnBheT1QUCZmZ3Q9MSZjcm49MSZjdXJyPVBIUCZ3a3A9MSZzdGFuZD1INHNJQUFBQUFBQUFfd0FDQWYzLUNtQUtBaGdCRWdRSUFSQUFHbFFJbV9uWmhRWVNBVElZQURDNER6aU9hNWdCcTVRcnFBRUF1QUVDd0FFQTBRR2FtWm1abWZLbVFPRUJjVDBLMTZQMnFrRG9BZURxdjRBQ2lBSWdpUVRoZWhTdVIyRXRRS0FFQUtFRkFBQUFBQUFBQUFBYUlHWmtPV1ZtTlRRMU5UTXlNVFJoWmpNNU1EZGtaREl4TlRaallUVTNOREk1SUFRbzRxQ216UVpJQVZJR1lqa3lNR1prV2h3S0ExVlRSQkZVNDZXYnhLQWJRQm9EVUVoUUlVY0RlQXNrS0w0X1lnVmxibDlRU0dpOEZIQUJlQUNLQVFkSUFYZ0F5QUVCcWdFSENnTXdNakVRQXZJQkltWmtPV1ZtTlRRMU5UTXlNVFJoWmpNNU1EZGtaREl4TlRaallUVTNOREk1WHpLU0FnRTBtZ0lBQUFBQV9fOEJBQURfX3huUGNhQUNBUUFBIn0%3D&amp;utid=214b776d-c19c-62e3-5db0-dd0c7e23b6ef&amp;tm_stars=3&amp;client_id=skyscanner_app&amp;price_policy=2&amp;pre_redirect_id=c4634f1b-7239-0925-1281-e1adc333db9b&amp;tm_city_code=PXCN&amp;max_price=3451&amp;guests=1&amp;request_id=c4634f1b-7239-0925-1281-e1adc333db9b&amp;tm_country_code=PH</t>
  </si>
  <si>
    <t>9.7828005, 118.7473154</t>
  </si>
  <si>
    <t>At Coron Hilltop View Resort, exceptional service and top-notch amenities create a memorable experience for guests.Complimentary internet access is available in the resort to ensure you stay connected during your visit.Arrange your trips to and from the airport using the resort's convenient transportation services booking.Car hire and shuttle offerings at the resort simplify arranging your excursions, explorations, and additional activities in Palawan. Complimentary parking is available for guests. Continuously receive the support you require through front desk amenities such as concierge service, luggage storage and safety deposit boxes.At the resort, their ticket service and tours is also capable of assisting with booking tickets and securing reservations for entertainment and adventures.Always look your best in your preferred attire with the dry cleaning service and laundry service provided at Coron Hilltop View Resort.Craving relaxation? In-room amenities such as room service and daily housekeeping allow you to maximize your time spent inside the room. Due to health concerns, smoking is strictly prohibited within the entire premises of resort.For the health and well-being of all guests and staff, smoking is restricted exclusively to assigned zones.Accommodations come equipped with all the conveniences required for a restful night's slumber.A selection of rooms feature blackout curtains and air conditioning to ensure your comfort and convenience.A few accommodations at Coron Hilltop View Resort also include unique design elements like a balcony or terrace.A few chosen rooms are equipped with television and cable TV to ensure guest amusement.In certain chosen rooms, a refrigerator is conveniently available for your use. Coron Hilltop View Resort offers a hair dryer and toiletries in the restrooms of specific accommodations. An evening spent at resort's karaoke rooms can offer as much enjoyment as venturing out with your fellow travelers.At Coron Hilltop View Resort, guests can take pleasure in the delightful recreational amenities provided for their entertainment. At the resort, a wide range of enjoyable activities ensures that there's never a dull moment during your visit. Don't miss out on the easily reachable beach in the vicinity. At Coron Hilltop View Resort, a wide array of amenities guarantees a fulfilling experience throughout your visit. Make your holiday truly memorable by taking a rejuvenating plunge into the pool.</t>
  </si>
  <si>
    <t>Skytel Palawan</t>
  </si>
  <si>
    <t>www.skyscanner.com.ph/hotel_deeplink/4.0/PH/en-US/PHP/h_ad/204262100/2026-03-05/2026-03-06/hotel/hotel/hotels?legacy_provider_id=22&amp;rooms=1&amp;closed_user_group=general&amp;hb_data=S9nujreF2bihiNjLDXlvQGwcM-gepjQLiQnCUoTADIMkXkcfwN42O2VoTbhKEiGMutBTmknC9G6yj-WTqkVS_jkANE1VEF1Otv60psL2gNBj0NL2l8aEGMOKQOFG9aj2cPL5af7aVPErybGX61Qhd0JnpbPy_9fsbUPrSNa4wTgKJ2Q7_RCjpdll7IYQLzjY4zTY2hzXpHQ6_CMlDcNen8vvxtjMtZ5mYahI_8eNwDG7e7laML5GXrTo88rWlioGIY9WS-ftxeBCZsVZLJTymAw-i8GSvp1iM6lWNQyuwiD21NRAgp45ydrSZs1zq3yvn_XXVLj5kQLtFJmab4b47Zj-OIvTbKFC0fcCLsD4oNNLEXCJCiIZuTgckqyT-78PQXR0jaXTHcewwwmo2YqldEpUrHvnNyHV3Z77eUT9noYr&amp;q_datetime_utc=2026-03-05T14%3A20%3A25&amp;ticket_price=1364&amp;quote_id=4819772578737350196&amp;utid_state=1&amp;channel=iphone&amp;price_without_closed_user_group=2242&amp;tm_place_name=Tiniguiban&amp;deeplink_data=eyJmaWVsZHMiOnsic2lnbmF0dXJlIjoiNzFkNzdjM2YyNGZhYzVmMjVjMDM4NWEyZWM5YzM2ZTAifSwidXJsIjoiaHR0cHM6Ly93d3cuYWdvZGEuY29tL3BhcnRuZXJzL3BhcnRuZXJzZWFyY2guYXNweD9jaWQ9MTg0NjM4MyZoaWQ9MjI2OTc0NTQmY3VycmVuY3k9UEhQJmNoZWNraW49MjAyNi0wMy0wNSZjaGVja291dD0yMDI2LTAzLTA2Jk51bWJlcm9mQWR1bHRzPTEmTnVtYmVyb2ZDaGlsZHJlbj0wJlJvb21zPTEmbWNpZD0yODAzMyZtYXN0ZXJSb29tSWQ9MzIxOTg0NTIxJm1wdD1WVGN3U2tVek4xWXdRWGwyTlhGMk1VOUlWR1ZQVlhwT05qQTVPWFpsYzJWcFNVUmpRa3RCZDBWc1lXZ3ZNRkJaVDJwVFdURlZPSE50YTJOdlNFdGtORVIxZGtSUWN6TmhiRk4wVURWblBUMCZUb3RhbFByaWNlPTEzNjQuMzAmVG90YWxUYXg9MTU3Ljc4JlRvdGFsRmVlPTExNS4wOCZUb3RhbFN1cmNoYXJnZT0wJm1jdXI9UEhQIn0%3D&amp;utid=d59b55f0-677c-70aa-82b5-53d9261ba5d2&amp;tm_stars=3&amp;client_id=skyscanner_app&amp;price_policy=2&amp;pre_redirect_id=56ec18f2-b5b7-315a-c6a3-7d62fdd69024&amp;tm_city_code&amp;max_price=2025&amp;guests=1&amp;request_id=56ec18f2-b5b7-315a-c6a3-7d62fdd69024&amp;tm_country_code=PH</t>
  </si>
  <si>
    <t>9.9709907, 118.6582781</t>
  </si>
  <si>
    <t>Skytel Hotel Palawan, Puerto Princesa North Road, San Jose, San Manuel, Puerto Princesa, Mimaropa, 5300, Philippines</t>
  </si>
  <si>
    <t>Located in Puerto Princesa, 1.8 miles from Honda Bay, Skytel Palawan has accommodations with an outdoor swimming pool, free private parking, a terrace and a restaurant. With free WiFi, this 3-star hotel offers room service and a concierge service.</t>
  </si>
  <si>
    <t>Serenity Palawan</t>
  </si>
  <si>
    <t>www.skyscanner.com.ph/hotel_deeplink/4.0/PH/en-US/PHP/h_bc/153331610/2026-03-02/2026-03-03/hotel/hotel/hotels?legacy_provider_id=13&amp;rooms=1&amp;hb_data=dd7-kALgKHOSUTu_JfiFfNQvk0KoGrC3DeIYPazi2XU8soRI_rU3PQGB_56p4QcoVMfCYrv6HFDtTtYSb5kxK2lMWzS4fxBzzzI_wxN5L6aqISBQWbq_9tY3kpQeF7DfjXabDe_2Vi21F9YTMueQabhHPZu4dTxBAM3GjpuAfguXTd6FRlG4RvNMEabj-9j_D-wI1hs8IvrADiiwlyNOz1VrWahaU4pIjp3qWQVasTtb5h58xPi1wHbxc1y1EvS33ojnZDGzbb7YNtiT9EZmsZoZW5osHsge3MHz1iH1O0O-xRhZiTYH4rYK6z4FMC4Y62eZSpxcX9kEuBrP2njifr1GDz7SHMw9E3uV_3iIX-DKxTsY9csqYU4UpsOe4xDeUTtKgtm7xRDJAtrFE6QYy0w27SaEJWqP0IPAI_8NMhgGVe2W&amp;q_datetime_utc=2026-03-01T23%3A26%3A03&amp;ticket_price=9281&amp;quote_id=8505416161843171613&amp;utid_state=1&amp;channel=iphone&amp;tm_place_name&amp;deeplink_data=eyJmaWVsZHMiOnsic2lnbmF0dXJlIjoiZWRjNzNjMzFlNzk4MTFiMjI0NGY3N2Q3ZTU5OGI5M2IiLCJibG9ja19pZCI6IjE3MDc1MDM0NF8zOTI5NzI4MjRfMl8wXzAifX0%3D&amp;utid=b1bd3230-af3d-f5bf-6e7c-e229ad8e64d7&amp;tm_stars=0&amp;client_id=skyscanner_app&amp;redirect_delay=1000&amp;price_policy=2&amp;pre_redirect_id=d4d3e012-2f2d-c88d-05b4-37f6bd2bac35&amp;tm_city_code&amp;max_price=17325&amp;guests=1&amp;request_id=d4d3e012-2f2d-c88d-05b4-37f6bd2bac35&amp;tm_country_code=PH</t>
  </si>
  <si>
    <t>9.3926107, 118.5392551</t>
  </si>
  <si>
    <t>Bacungan – Nagtabon Road, Bacungan, Puerto Princesa, Mimaropa, 5300, Philippines</t>
  </si>
  <si>
    <t>Serenity Palawan is located in Bacungan, just a 5-minute walk from Talaudyong Beach and 20 miles from Honda Bay.
This beachfront property offers access to a balcony, free private parking, and free Wifi.</t>
  </si>
  <si>
    <t>Chilly Beach Resorts Palawan</t>
  </si>
  <si>
    <t>www.skyscanner.com.ph/hotel_deeplink/4.0/PH/en-US/PHP/h_kl/187748530/2026-03-02/2026-03-03/hotel/hotel/hotels?legacy_provider_id=927243&amp;rooms=1&amp;hb_data=Wlo3oy_yad92CTRKSemT86sJaA59NR4Y-NtvXhyYywWk2pqI3kBxrU4Jybtk5jQaI35vpi4BJoiB0YyfYwoDejWqDKZn0zI8UBkqtnV0PuiROeACQveRXOmVkmGyqIISwYZkGQeNaO_pZ1sGKt0iyKzPo7u-oiMu6wilRhZQ9lU8wE02BcjAeO4BlJiGVXP-cfVzsqjHlA0IvCljB4uCnNem3ma8auwWVEiYB96I8yCp_LQ7mD5lMGXv2o4cqmOnz50QoIhkrOsez9kAFHtctbMaZlPG1yzkUEdT4N330ND7LfiZX0pNq5OL9hUeMFeaU9GGZt4kgOQDeWhBcX5iixFEXk8KsDkuIwSNE9VY1BduoIFRv0uiUw7FXbvQssvwxN7GEaIG3Hh2C8xxyJkqPTzDi3JTuAz_8X64JcGtEQ%3D%3D&amp;q_datetime_utc=2026-03-01T23%3A26%3A06&amp;ticket_price=3564&amp;quote_id=2455786730909180515&amp;utid_state=1&amp;channel=iphone&amp;tm_place_name=El+Nido&amp;deeplink_data=eyJmaWVsZHMiOnsic2lnbmF0dXJlIjoiZmI0ZmZjOTk2Njc4NTkxMzA4NmVlNzk2NGY4N2E1YTIifSwidXJsIjoiaHR0cHM6Ly9hcGkua2xrdGVjaC5jb20vdjEvaG90ZWxtc2UvZGVlcGxpbmsvZW4tVVMvaG90ZWxzL2RldGFpbC80NTE5NzIvP19jdXJyZW5jeT1QSFAmYWR1bHRfbnVtPTEmYWlkPTI3ODIwJmFycml2YWxfZmVlcz0wJmNoZWNrX2luPTIwMjYtMDMtMDImY2hlY2tfb3V0PTIwMjYtMDMtMDMmY2hpbGRfbnVtPTAmY2xpY2tfY3VycmVuY3k9UEhQJmNsaWNrX3ByaWNlX3RvdGFsPTM1NjQuMTAwJmtsY19sMT1NU0Uma2xjX2wyPVNreXNjYW5uZXImbGFuZ3VhZ2U9ZW4tVVMmbXNlX3RyYWNlX2lkPTYxYWFhYjImcHJpY2VfdG90YWw9UEhQLTM1NjQuMTAwJnByaWNlX3R5cGU9SW5ib3VuZC1kZXNrdG9wJnJhdGVfa2V5PTIwMjYtMDMtMDJ8MjAyNi0wMy0wM3wxMDIzMDk2NXwzOTAyNTEwODI2fFYwXzEwMjMwOTY1XzM5MDI1MTA4MjZfMjM4M18xXzJ8NTcuNzJ8MXwxfDAmcm9vbV9udW09MSZ1dG1fY2FtcGFpZ249Mjc4MjAmdXRtX2NvbnRlbnQ9UEhQJnV0bV9tZWRpdW09U0tZU0NBTk5FUiZ1dG1fc291cmNlPU1TRSZ1dG1fdGVybT00NTE5NzImZGV2aWNlPTImcGFydG5lcl9tZW1iZXI9MCJ9&amp;utid=e59b6541-a810-9659-6e32-956a08baefbb&amp;tm_stars=3&amp;client_id=skyscanner_app&amp;redirect_delay=1000&amp;price_policy=2&amp;pre_redirect_id=2c9eaa85-9f05-cdef-691d-be83e9f0cb8f&amp;tm_city_code=ENIP&amp;max_price=3564&amp;guests=1&amp;request_id=2c9eaa85-9f05-cdef-691d-be83e9f0cb8f&amp;tm_country_code=PH</t>
  </si>
  <si>
    <t>11.1707201, 119.3945388</t>
  </si>
  <si>
    <t>Puerto Princesa North Road, Poblacion, Bulbulungan, El Nido, Palawan, Mimaropa, 5313, Philippines</t>
  </si>
  <si>
    <t>One El Nido Suite</t>
  </si>
  <si>
    <t>https://www.google.com/maps/place/Summer+Homes+Beach+Resort+%26+Cottages/data=!4m11!3m10!1s0x33b5d4515784e721:0x3e0559592515c420!5m3!1s2026-03-01!4m1!1i2!8m2!3d10.4139661!4d119.1780061!16s%2Fg%2F11xclpk1q!19sChIJIeeEV1HUtTMRIMQVJVlZBT4?authuser=0&amp;hl=en&amp;rclk=1</t>
  </si>
  <si>
    <t>10.4139661, 119.1780061</t>
  </si>
  <si>
    <t>When you stay at One El Nido Suite in El Nido, you'll be near the beach, within a 15-minute walk of Corong Corong Beach and El Nido Public Market. This hotel is 13.8 mi (22.3 km) from Nacpan Beach and 1.5 mi (2.4 km) from El Nido Main Beach. Pamper yourself with onsite massages or make use of the other amenities, which include complimentary wireless Internet access and concierge services. Enjoy a meal at the restaurant or snacks in the coffee shop/cafe. The hotel also offers room service (during limited hours). Cooked-to-order breakfasts are available daily from 6 AM to 9:00 AM for a fee. Featured amenities include a 24-hour front desk, luggage storage, and a safe deposit box at the front desk. A roundtrip airport shuttle is provided for a surcharge (available on request), and free self parking is available onsite. Make yourself at home in one of the air-conditioned rooms featuring minibars and flat-screen televisions. Complimentary wireless Internet access keeps you connected, and cable programming is available for your entertainment. Private bathrooms with showers feature rainfall showerheads and complimentary toiletries. Conveniences include phones, as well as safes and desks.</t>
  </si>
  <si>
    <t>Summer Homes Beach Front Resort and Cottages Port Barton</t>
  </si>
  <si>
    <t>www.skyscanner.com.ph/hotel_deeplink/4.0/PH/en-US/PHP/h_bc/154696666/2026-03-02/2026-03-03/hotel/hotel/hotels?legacy_provider_id=13&amp;rooms=1&amp;hb_data=TeLNBKjZ7VUJPbXYdh7InAa4Q6elWsSBQfKSs8V9K8MFKiPAiL3XRFDzMcmYn35r2cETFcsoTg808y4fCkdqMC-4tVbHjHWH3f4fTjCbrCHc_PUoH0jLL3DDHm-5WEd7ajlALUea4xJhNT1JEWuf5QvcqQMP76BMwa9hLNwLY8b2_lRCI4kJSsy8YvPW-XP6vm-2-9jJNCArL-7P9b_YC_px23WxtZldKItzzkGUQ0qMfN723xP1J9nhLsl4R7M1WJwpnW3cw0FJaOuFFiI4RA_txhWoBAEFsYPJeHvgm-70TOKv5OiQOURaDY_HOTITr-_7mTb5ra81sDvTTSXRDkTd1qCA6OXkb1uUW5xEo-esfOmTnj4qHlSEzxPbZxK0maxz_pcxmWFvTaasZUofffRmPLCKttYc8Vd0F6s1yx-s2pxWc8YkJg%3D%3D&amp;q_datetime_utc=2026-03-01T23%3A26%3A09&amp;ticket_price=9298&amp;quote_id=2923457301872452772&amp;utid_state=1&amp;channel=iphone&amp;tm_place_name=Catangnan&amp;deeplink_data=eyJmaWVsZHMiOnsic2lnbmF0dXJlIjoiYTUwOTZkMTgzN2I5MDRlNWZiZmIxZDVmNGU3ZDdkNjAiLCJibG9ja19pZCI6InYxX0NnRXRFSVRrQVJvb0NoMHlNREkyTFRBekxUQXlWREF3T2pBd09qQXdMakF3TUNzd056b3dNQkFCR044QktBRTRBU0lDQ0FFPV9Da2NJaG96dXh3WVFBaUFDTUFKQUFVb05NelkxUkRFd01GQmZNVEF3VUZDSXlBTjZKRFJpWXpRellUWTRMVGRrTnpVdE1URmtOaTAxTmpFNUxXTm1OalptTlRFM1pqUXlZUklDQ0FFYUJoZ0JLQUl3QVNJRUNBSVlBZz09In19&amp;utid=e0f73f36-c4fa-7292-0c7e-e4326a3b1b51&amp;tm_stars=4&amp;client_id=skyscanner_app&amp;redirect_delay=1000&amp;price_policy=2&amp;pre_redirect_id=6fedffdd-d95d-0d28-3936-a0f7aafcd367&amp;tm_city_code&amp;max_price=10925&amp;guests=1&amp;request_id=6fedffdd-d95d-0d28-3936-a0f7aafcd367&amp;tm_country_code=PH</t>
  </si>
  <si>
    <t>9.796017, 126.160896</t>
  </si>
  <si>
    <t>Mabini Street, Pag-asa, Port Barton, Roxas, Palawan, Mimaropa, 5309, Philippines</t>
  </si>
  <si>
    <t>Catangnan</t>
  </si>
  <si>
    <t>Surigao del Norte</t>
  </si>
  <si>
    <t>Located in Port Barton, a few steps from Port Barton Beach, Summer Homes Beach Front Resort and Cottages Port Barton has accommodations with a garden, free private parking, a terrace and a restaurant.</t>
  </si>
  <si>
    <t>Siargao Island Villas</t>
  </si>
  <si>
    <t>https://www.google.com/maps/place/Hillside+Resort+Siargao/data=!4m11!3m10!1s0x3303f61fcde9a4ef:0xc9436b9421cd0912!5m3!1s2026-03-01!4m1!1i2!8m2!3d9.796408!4d126.156973!16s%2Fg%2F11h3mzfnzh!19sChIJ76TpzR_2AzMREgnNIZRrQ8k?authuser=0&amp;hl=en&amp;rclk=1</t>
  </si>
  <si>
    <t>9.796408, 126.156973</t>
  </si>
  <si>
    <t>Santa Ines, Cloud 9, Catangnan, General Luna, Surigao del Norte, Caraga, 8419, Philippines</t>
  </si>
  <si>
    <t>Region XIII</t>
  </si>
  <si>
    <t>Fat Lips Surfshop</t>
  </si>
  <si>
    <t>General Luna</t>
  </si>
  <si>
    <t>The Hillside Resort Siargao</t>
  </si>
  <si>
    <t>www.skyscanner.com.ph/hotel_deeplink/4.0/PH/en-US/PHP/h_bc/203882853/2026-03-02/2026-03-03/hotel/hotel/hotels?legacy_provider_id=13&amp;rooms=1&amp;closed_user_group=apps&amp;hb_data=VWUvHy54eRRXReIZPw-_UpZ1t_3y7N0K7pUZj4sS1IssIruKvbH4VWUpl7jREbb4galmDuxgcJYhqttZtg4Q3U9KqJ3OeIkLkuA9-c8rtZMtrCeXB_bZeg-gBLRRerff7naUotGo8kjAuFPafog-1bvcEAr7nr17y8BmVKJgFbo-88PYsxejkfl3WiKtB72SF-i_EBo-5CTKCDfJ8USMQV3xm6lV9jXhCTheLr7X1QgUfgpqP8FgZCQHdPnJPbjdBOcq5ulpTOZnBU6Auu7Fi-sNrHnF0s9bXti-BjIW0Rpj-OpaNYtQUp5IHBT0LTWjdgcDO1D1X-qK334zxUlJnhHfRJq-Fvic2xNzE-gXx6kEWxzCFULHQzlOB2Ab-Z_-M4Kg4lvk-qSCAFVAesqO9_RrM3L7fpRtQofTbsLow6CmyJuDw0A%3D&amp;q_datetime_utc=2026-03-01T23%3A26%3A08&amp;ticket_price=4333&amp;quote_id=-5601282141480817957&amp;utid_state=1&amp;channel=iphone&amp;price_without_closed_user_group=5796&amp;tm_place_name=Manila&amp;deeplink_data=eyJmaWVsZHMiOnsic2lnbmF0dXJlIjoiNjRmNDUwYTA1YWRiY2IxMDM1YjJiYzQ2MThjOGMwMmEiLCJibG9ja19pZCI6IjU0NjM3OTUwMl8zNjM0MzY1MTlfMF8xXzAifX0%3D&amp;utid=f06bf7c0-c5e9-8d3f-d155-b74f6adcaf40&amp;tm_stars=0&amp;client_id=skyscanner_app&amp;redirect_delay=1000&amp;price_policy=2&amp;pre_redirect_id=8ad8d2f0-805c-def2-3607-c6f695c97c26&amp;tm_city_code=MNLP&amp;max_price=4758&amp;guests=1&amp;request_id=8ad8d2f0-805c-def2-3607-c6f695c97c26&amp;tm_country_code=PH</t>
  </si>
  <si>
    <t>9.7770433, 126.1413124</t>
  </si>
  <si>
    <t>When you stay at The Hillside Resort Siargao in General Luna, you'll be in a provincial park, within a 5-minute drive of General Luna Port and Sunset Bridge. This hotel is 1.1 mi (1.8 km) from General Luna Beach and 1.2 mi (1.9 km) from Guyam Island.
Take in the views from a terrace and a garden and make use of amenities such as complimentary wireless internet access.
Enjoy a meal at the restaurant, or stay in and take advantage of the hotel's room service (during limited hours). Wrap up your day with a drink at the bar/lounge.
Featured amenities include dry cleaning/laundry services, luggage storage, and a safe deposit box at the front desk. A roundtrip airport shuttle is provided for a surcharge (available on request), and free self parking is available onsite.
Make yourself at home in one of the 14 air-conditioned rooms featuring flat-screen televisions. Rooms have private balconies or patios. Complimentary wireless internet access keeps you connected, and satellite programming is available for your entertainment. Private bathrooms with showers feature rainfall showerheads and complimentary toiletries.</t>
  </si>
  <si>
    <t>Diwa Siargao Eco-House</t>
  </si>
  <si>
    <t>https://www.google.com/maps/place/Tropical+Temple+Siargao/data=!4m11!3m10!1s0x330409e136a7c39b:0xe38e5c1cbc36c68b!5m3!1s2026-03-01!4m1!1i2!8m2!3d9.8013056!4d126.1583251!16s%2Fg%2F11hdxy3hkg!19sChIJm8OnNuEJBDMRi8Y2vBxcjuM?authuser=0&amp;hl=en&amp;rclk=1</t>
  </si>
  <si>
    <t>9.8013056, 126.1583251</t>
  </si>
  <si>
    <t>Tawin-tawin, General Luna, Surigao del Norte, Caraga, 8419, Philippines</t>
  </si>
  <si>
    <t>Offering a garden, Diwa Siargao Eco-House provides accommodations in General Luna. This 3-star homestay offers daily room service and private check-in and check-out. The homestay offers rooms with air conditioning, free private parking, and free...</t>
  </si>
  <si>
    <t>Tropical Temple Siargao</t>
  </si>
  <si>
    <t>www.skyscanner.com.ph/hotel_deeplink/4.0/PH/en-US/PHP/h_ad/200695927/2026-03-02/2026-03-03/hotel/hotel/hotels?legacy_provider_id=22&amp;rooms=1&amp;hb_data=NtsxH5oCo5mNf4JsPfMTptejItoDdoJ6R5PYLKfyJ5yNtB5UFXS8PkNK899bzvGC3kTlU1z8ZnnR4bSkSRFzX1nTK0HuOlNqnjxZOhn0o5aGaNeoUN13Fq7Ta1yNHUpawxR3-EGERqR5kz4ijGiYRstAV4VKsJuqzjUKYUjsDPigLJg_lNjslAzTWEVuPIeVnyU9U1wRq05eOUaQFplsnHDdMsibrxKGKCwmNtLg5Nb_jOKJkE7Gvzdf9rZkFCc864NXAGVUGhH90u4gB_AmnxOYxjpg_nKzUObj7fCAEPXIwOruFl9j4c4WbRnwAWAtZFcbhPuj8FJOwL-UcNGfbApwq-ZYe8H6V9URRyK1fmC2tOU0UuYwwm_GgpfYccE1aDj6F-RXk3ZX5_5NhU8i2pVH0gAvQ6r9J0Xc6jQzjjbe&amp;q_datetime_utc=2026-03-01T23%3A26%3A13&amp;ticket_price=3416&amp;quote_id=4898161095360939539&amp;utid_state=1&amp;channel=iphone&amp;tm_place_name=General+Luna&amp;deeplink_data=eyJmaWVsZHMiOnsic2lnbmF0dXJlIjoiYjQwYzBjNjZhYjAyNzllMmUzNTEyMGM1M2I5YjE3MmMifSwidXJsIjoiaHR0cHM6Ly93d3cuYWdvZGEuY29tL3BhcnRuZXJzL3BhcnRuZXJzZWFyY2guYXNweD9jaWQ9MTg0NjM4MyZoaWQ9MzY4NzI5MDcmY3VycmVuY3k9UEhQJmNoZWNraW49MjAyNi0wMy0wMiZjaGVja291dD0yMDI2LTAzLTAzJk51bWJlcm9mQWR1bHRzPTEmTnVtYmVyb2ZDaGlsZHJlbj0wJlJvb21zPTEmbWNpZD0zMDM4Jm1hc3RlclJvb21JZD0xMjYyMDY5OTM3Jm1wdD1lVEJVTUZjMVRFRlRWRkl3ZG10cGFXcHJiVmRhVEdVM1ZXUXhhQzlrWTI1UVQydHRZazkyWkVacVNHcFdhV040UkhOYWRsZExiekp1VTBRdk1qVjFOWHBpV0VacFltSjNMelJOVWpsblBUMCZUb3RhbFByaWNlPTM0MTYuMDAmVG90YWxUYXg9NjE2LjAwJlRvdGFsRmVlPTAuMDAmVG90YWxTdXJjaGFyZ2U9MCZtY3VyPVBIUCJ9&amp;utid=30268e16-6753-1639-a7b5-1da3e799959f&amp;tm_stars=3&amp;client_id=skyscanner_app&amp;redirect_delay=1000&amp;price_policy=2&amp;pre_redirect_id=12322ac0-8b28-fc41-b397-ead29f2bc538&amp;tm_city_code&amp;max_price=3416&amp;guests=1&amp;request_id=12322ac0-8b28-fc41-b397-ead29f2bc538&amp;tm_country_code=PH</t>
  </si>
  <si>
    <t>9.7950228, 126.15958</t>
  </si>
  <si>
    <t>Purok 5, Catangnan, General Luna, Surigao del Norte, Caraga, 8419, Philippines</t>
  </si>
  <si>
    <t>Siargao Seasky Resort</t>
  </si>
  <si>
    <t>www.skyscanner.com.ph/hotel_deeplink/4.0/PH/en-US/PHP/h_bc/200675768/2026-03-02/2026-03-03/hotel/hotel/hotels?legacy_provider_id=13&amp;rooms=1&amp;closed_user_group=apps&amp;hb_data=tprMe_CDwoR5CtzbIYmj5RhPGPsdPbX_RecYPJqlBSwSvmO10ZwCYJ49sT9mntbBTgRjXVja4aOE0oSAplSZOqMNqcXr9HDfmbJNJMEnEzB2iDgguZUwIkjJoOhgsySqlRbxYKVVeNjx1NBhF8zNwvxrhDRtI8kh8W5vncYq58iGzG3RwNkzpgByK11QWLHJ6PgyX__8T7qWi7el-2KfDVe7Z0eQPw-4XYm3nk981PCsaqlb6io3ClPZGUVia-gdgnOTkmowWinighSfDAoQksxqIjlwX5tKMJf2joIjV021bJ6ULm9bU5LM0ucdwFo2kNBaL3UC-0rFERpxl8Cab0jZ4KEmWCrg_hDBqkjBTflLhshxxKd_zOtmd4LwAEPe_8GxC4jguOMX_beH2-9po6jOiFpv92_sm1ABcjeIu0p93411&amp;q_datetime_utc=2026-03-01T23%3A26%3A13&amp;ticket_price=689&amp;quote_id=-3389555601558232458&amp;utid_state=1&amp;channel=iphone&amp;price_without_closed_user_group=850&amp;tm_place_name=Osmena&amp;deeplink_data=eyJmaWVsZHMiOnsic2lnbmF0dXJlIjoiMzE4OTk4NmVkNjMwODE4NGIwMmU3ZmE5ZWE1YTA1YzkiLCJibG9ja19pZCI6IjQ5NDA5NTUwM18zMzUzNjk3NjVfMF8wXzBfMTc4MjE4In19&amp;utid=967e6363-6966-b2ab-6cae-6c76c3a38d8d&amp;tm_stars=0&amp;client_id=skyscanner_app&amp;redirect_delay=1000&amp;price_policy=2&amp;pre_redirect_id=b8334367-7288-e9e5-9ac4-ac18b29c7d8f&amp;tm_city_code&amp;max_price=689&amp;guests=1&amp;request_id=b8334367-7288-e9e5-9ac4-ac18b29c7d8f&amp;tm_country_code=PH</t>
  </si>
  <si>
    <t>9.7501851, 126.075016</t>
  </si>
  <si>
    <t>Osmena</t>
  </si>
  <si>
    <t>Located in Catagnan, within a few steps of General Luna Beach and 1.2 miles of Guyam Island, Siargao Seasky Resort provides accommodations with a garden and free WiFi throughout the property as well as free private parking for guests who drive.</t>
  </si>
  <si>
    <t>RSK Beach and Accommodation</t>
  </si>
  <si>
    <t>https://www.google.com/maps/place/Romantic+Beach+Villas/data=!4m11!3m10!1s0x3303f61c0a58b41b:0x99f637987cec856f!5m3!1s2026-03-01!4m1!1i2!8m2!3d9.7895876!4d126.1630651!16s%2Fg%2F119wv2ky6!19sChIJG7RYChz2AzMRb4XsfJg39pk?authuser=0&amp;hl=en&amp;rclk=1</t>
  </si>
  <si>
    <t>9.7895876, 126.1630651</t>
  </si>
  <si>
    <t>Purok 5, General Luna, Surigao del Norte, Caraga, 8419, Philippines</t>
  </si>
  <si>
    <t>Romantic Beach Villas</t>
  </si>
  <si>
    <t>https://www.google.com/maps/place/Ilakai+Hostel/data=!4m11!3m10!1s0x3304090051560eff:0xfeae5d1a17152860!5m3!1s2026-03-01!4m1!1i2!8m2!3d9.8084538!4d126.1594652!16s%2Fg%2F11f9yy9nvr!19sChIJ_w5WUQAJBDMRYCgVFxpdrv4?authuser=0&amp;hl=en&amp;rclk=1</t>
  </si>
  <si>
    <t>9.8084538, 126.1594652</t>
  </si>
  <si>
    <t>Ilakai Hostel, Cabitoonan-Catangnan Road, Santa Ines, Cloud 9, Catangnan, General Luna, Surigao del Norte, Caraga, 8419, Philippines</t>
  </si>
  <si>
    <t>Ilakai Hostel</t>
  </si>
  <si>
    <t>https://www.google.com/maps/place/Retreat+Siargao+Resort+Corp./data=!4m11!3m10!1s0x3303f7ad738a0dd3:0xafa84cfbb821ecc4!5m3!1s2026-03-01!4m1!1i2!8m2!3d9.7706052!4d126.1296805!16s%2Fg%2F11gtyqb9x7!19sChIJ0w2Kc633AzMRxOwhuPtMqK8?authuser=0&amp;hl=en&amp;rclk=1</t>
  </si>
  <si>
    <t>9.7706052, 126.1296805</t>
  </si>
  <si>
    <t>Malinao</t>
  </si>
  <si>
    <t>When you stay at Ilakai Hostel - Adults Only in General Luna, you'll be near the beach, within a 5-minute drive of Sunset Bridge and General Luna Port. This hostel is 1 mi (1.6 km) from Cloud 9 Beach and 1.7 mi (2.7 km) from Guyam Island.
Don't miss out on recreational opportunities including a fitness center and bicycles to rent. Additional amenities at this hostel include complimentary wireless internet access, a communal living room, and tour/ticket assistance.
You can enjoy a meal at the restaurant serving the guests of Ilakai Hostel - Adults Only, or stop in at the snack bar/deli. Wrap up your day with a drink at the bar/lounge.
Featured amenities include express check-in, express check-out, and luggage storage. A roundtrip airport shuttle is provided for a surcharge (available 24 hours), and free self parking is available onsite.
Make yourself at home in one of the 28 air-conditioned guestrooms. Rooms have private balconies. Prepare your meals in the shared/communal kitchen. Bathrooms have showers and complimentary toiletries.</t>
  </si>
  <si>
    <t>Retreat Siargao Resort</t>
  </si>
  <si>
    <t>https://www.google.com/maps/place/La+Boh%C3%A8me+Siargao+Boutique+Hotel/data=!4m11!3m10!1s0x3304093d1edc4dc3:0xfa6120e526b7db9c!5m3!1s2026-03-01!4m1!1i2!8m2!3d9.8018479!4d126.1564594!16s%2Fg%2F11kdf7y0s2!19sChIJw03cHj0JBDMRnNu3JuUgYfo?authuser=0&amp;hl=en&amp;rclk=1</t>
  </si>
  <si>
    <t>9.8018479, 126.1564594</t>
  </si>
  <si>
    <t>Kawa, Dapa-Union-General Luna Road, Poblacion, Malinao, General Luna, Surigao del Norte, Caraga, 8419, Philippines</t>
  </si>
  <si>
    <t>Located in General Luna, Retreat Siargao Resort is a 4-minute drive from General Luna Port and 9 minutes from Naked Island. This beach hotel is 2.6 mi (4.2 km) from General Luna Beach and 5.2 mi (8.4 km) from Cloud 9 Beach.
Head down to the water and enjoy a day at the private beach, or take advantage of other recreational amenities including an outdoor pool and bicycles to rent. Additional features at this hotel include complimentary wireless internet access, concierge services, and a picnic area.
Enjoy a meal at the restaurant, or stay in and take advantage of the hotel's room service (during limited hours). Quench your thirst with your favorite drink at the bar/lounge.
Featured amenities include luggage storage, laundry facilities, and a safe deposit box at the front desk. A roundtrip airport shuttle is provided for a surcharge during limited hours, and free self parking is available onsite.
Make yourself at home in one of the 16 air-conditioned rooms featuring refrigerators and LCD televisions. Rooms have private balconies or patios. Complimentary wireless internet access keeps you connected, and satellite programming is available for your entertainment. Private bathrooms with showers feature rainfall showerheads and complimentary toiletries.</t>
  </si>
  <si>
    <t>La BohÃƒÆ’Ã†â€™Ãƒâ€ Ã¢â‚¬â„¢ÃƒÆ’Ã¢â‚¬Â ÃƒÂ¢Ã¢â€šÂ¬Ã¢â€žÂ¢ÃƒÆ’Ã†â€™ÃƒÂ¢Ã¢â€šÂ¬Ã…Â¡ÃƒÆ’Ã¢â‚¬Å¡Ãƒâ€šÃ‚Â¨me Siargao Boutique Hotel</t>
  </si>
  <si>
    <t>www.skyscanner.com.ph/hotel_deeplink/4.0/PH/en-US/PHP/h_bc/203953053/2026-03-02/2026-03-03/hotel/hotel/hotels?legacy_provider_id=13&amp;rooms=1&amp;closed_user_group=apps&amp;hb_data=p41IMJfmiEGMNh3nDxQnIZwhObAjGZxb3lTewsfpcwKSCueRPSxk0Sp6_5n7hG34T2v7VuDwV-wJ8HSn_JXkTh_ta7xVdYI6c6CCKgaQbmxgfF23LkEoedWrJ5AqeKkG2XT0_3Zt-K2hsl2p1rq82cU3Oq1Km8xRtCF0Fw8Ro6gETe4NL7HwY0JrlY2ceVZLJRPvE5Mx3noK42YlyU14qM4fBPLt8oU7pa--77n9fN_pKKj57-Jse1SCljWPGdNILSUWsOh08anlHuIdo0ZTKeCqtzt3svwB69HlH0Z1qNyAJ_WTBC2Il5T4YnCzGQFnemjOiiCNWiStrY4fJARINOJwvwb8B3Sp3-wD10lY9tM-uurNVBXuUYxME0ZQtVwb0Nl9eTL9zIHCL-DdT-WRXczIhwotjRHvJzIK9nviVweAa8CzMAg%3D&amp;q_datetime_utc=2026-03-01T23%3A26%3A23&amp;ticket_price=561&amp;quote_id=8523062699701286296&amp;utid_state=1&amp;channel=iphone&amp;price_without_closed_user_group=682&amp;tm_place_name=General+Luna&amp;deeplink_data=eyJmaWVsZHMiOnsic2lnbmF0dXJlIjoiNTQ5ZjNiOWIzOTkyY2YwYzZkODVhN2ZmNzdlZTFkNzIiLCJibG9ja19pZCI6IjM2ODk0MDMyMF8zNTIxNjk0NTdfMV8wXzAifX0%3D&amp;utid=df065f7d-51da-9057-1b89-3e14984be635&amp;tm_stars=0&amp;client_id=skyscanner_app&amp;redirect_delay=1000&amp;price_policy=2&amp;pre_redirect_id=09921906-41b1-7b7d-224f-c90e4feb384e&amp;tm_city_code&amp;max_price=1848&amp;guests=1&amp;request_id=09921906-41b1-7b7d-224f-c90e4feb384e&amp;tm_country_code=PH</t>
  </si>
  <si>
    <t>9.7910667, 126.1616063</t>
  </si>
  <si>
    <t>Homemade Tasty, Tourism Road, Poblacion, Catangnan, General Luna, Surigao del Norte, Caraga, 8419, Philippines</t>
  </si>
  <si>
    <t>parking, wifi, non-smoking, internet_access, room_service, atm, car_rental, watersports, luggage_storage, tours, bicycle_rental, horseback_riding, diving</t>
  </si>
  <si>
    <t>Aloha Hostel Siargao</t>
  </si>
  <si>
    <t>https://www.google.com/maps/place/Eddie%60s+Beach+Resort+Siargao/data=!4m11!3m10!1s0x3303f640aec49209:0xe3b270177d1f3400!5m3!1s2026-03-01!4m1!1i2!8m2!3d9.7790887!4d126.1490765!16s%2Fg%2F1hhmzx1xk!19sChIJCZLErkD2AzMRADQffRdwsuM?authuser=0&amp;hl=en&amp;rclk=1</t>
  </si>
  <si>
    <t>9.7790887, 126.1490765</t>
  </si>
  <si>
    <t>Eddie`s Beach Resort Siargao, Dapa-Union-General Luna Road, Poblacion, Malinao, General Luna, Surigao del Norte, Caraga, 8419, Philippines</t>
  </si>
  <si>
    <t>Eddie`s Beach Resort Siargao</t>
  </si>
  <si>
    <t>https://www.google.com/maps/place/Kaha+Island+Stay/data=!4m11!3m10!1s0x330419f2e0dd1ea9:0x9b4d6e8c95415685!5m3!1s2026-03-01!4m1!1i2!8m2!3d10.0554936!4d126.0554053!16s%2Fg%2F11fqprsfkt!19sChIJqR7d4PIZBDMRhVZBlYxuTZs?authuser=0&amp;hl=en&amp;rclk=1</t>
  </si>
  <si>
    <t>10.0554936, 126.0554053</t>
  </si>
  <si>
    <t>Dapa-Union-General Luna Road, Poblacion, Malinao, General Luna, Surigao del Norte, Caraga, 8419, Philippines</t>
  </si>
  <si>
    <t>Set just a few steps away from the sandy beaches of Bongayon, EddieÃ¢â‚¬â„¢s Beach Resort Siargao features a private beach area. It features comfortable guestrooms with a spacious outdoor terrace. Guests can also enjoy free Wi-Fi access at all public areas.</t>
  </si>
  <si>
    <t>Kaha Island Stay</t>
  </si>
  <si>
    <t>www.skyscanner.com.ph/hotel_deeplink/4.0/PH/en-US/PHP/h_xp/148306410/2026-03-02/2026-03-03/hotel/hotel/hotels?legacy_provider_id=1&amp;rooms=1&amp;closed_user_group=mobile&amp;hb_data=VNCcIOb6aROK9U4w24zqA2YI3TkR9eQuWpVAdJzoly18AkAcHq359xhWeMvER0zVt4vlido5ECmQSpYCcI4BUKducb3hd6ZpAPLdTMGOQzuk7uVDxBASb8BNt0H8vhYtlsB__gQxLbgZ8u8wf5nh2mOzbXZEHRjSqSOb7Ut2EOMg79j9GUoKMNmyMpcUWgWaTFsUttYBjGVvxGcjEClRBWe2AfzcDNUWEBkZMLdmSRx-KT0m3RExci8RbhaqBjHB5wxUiun2JHeSVwChAT85xAL7DKY%3D&amp;q_datetime_utc=2026-03-01T23%3A26%3A27&amp;ticket_price=1150&amp;quote_id=3748372526732152878&amp;utid_state=1&amp;channel=iphone&amp;price_without_closed_user_group=2301&amp;tm_place_name=General+Luna&amp;deeplink_data=eyJmaWVsZHMiOnsic2lnbmF0dXJlIjoiM2U5YmJjYTU1MzkxMzEyZTQ1ODNlMWM3OGJhNjExZGMifSwidXJsIjoiaHR0cHM6Ly93d3cuZXhwZWRpYS5jb20ucGgvSG90ZWwtU2VhcmNoP3RwaWQ9NjgmbXBlPTE3NzI0MDQ0NTMmZW5kRGF0ZT0yMDI2LTAzLTAzJmFkdWx0cz0xJmxvY2FsZT1lbl9VUyZjaGlkPTMyYWNkMjc1LTBlMGYtNDQxOC1hNGFhLTY5NTk0MDA4ZTllZCZlYXBpZD00NjIzMCZtY3RjPTMmc3RhcnREYXRlPTIwMjYtMDMtMDImbXBkPUdCUCZtcG49MjE3ODY5MzExJmN1cnJlbmN5PUdCUCZyYXRlcGxhbmlkPTI3MjI2NTk5NyZtcG09MjQmbXBwPTEmbXBvPUVDJnNlbGVjdGVkPTExMTE0MDU5Jm1wYj0xLjU4Jm1wcT0xMy4yMCZtcGE9MTMuMjAifQ%3D%3D&amp;utid=5e1464ed-2281-3fa9-46a5-e0084b12115e&amp;tm_stars=0&amp;client_id=skyscanner_app&amp;redirect_delay=1000&amp;price_policy=2&amp;pre_redirect_id=f675fd2b-842c-8910-ba5a-eef378d059db&amp;tm_city_code&amp;max_price=1166&amp;guests=1&amp;request_id=f675fd2b-842c-8910-ba5a-eef378d059db&amp;tm_country_code=PH</t>
  </si>
  <si>
    <t>9.8115392, 126.1629698</t>
  </si>
  <si>
    <t>Tourism Road, Cloud 9, Catangnan, General Luna, Surigao del Norte, Caraga, 8419, Philippines</t>
  </si>
  <si>
    <t>wifi, non-smoking, smoking_areas, room_service</t>
  </si>
  <si>
    <t>Dormitelsph Cloud 9</t>
  </si>
  <si>
    <t>www.skyscanner.com.ph/hotel_deeplink/4.0/PH/en-US/PHP/h_bc/148306410/2026-03-05/2026-03-06/hotel/hotel/hotels?legacy_provider_id=13&amp;rooms=1&amp;closed_user_group=apps&amp;hb_data=cpa45mcCb15msddERJDTiFMr_O39BzOzz2oA3A7z1JSsusXENxrG38LP6-z6S8N1u_xLknupB0jIt02BF-d7vPTGMqQta54SPQAuT9EsHmZzie3zyoyEGE-fe2fA8VNxziNKcyigfRZeToa4qfmO5Fc6CHy8ZTEFM8OBVkeKBKXiD45xbKN8uCcY9dYztRHpDFALyDyN5_Tm8a4v0HtVyJer9SsRstvfNDE7tDtNmvQeKgvXmkwvIo5jvZyNloOJeQOtuufVRZVrn02F-t3ZtBQr2NajQSpN-QwY7rTnGn0DnuUmm7DvA4A2A7_fVWbq8D39pf4j-zYcRAWdWs3rIhLswFgANBzkW5qkRm0mmTYBqyVywOdqMKTEfPwZnXLksV13RTd3SCw4poeGjFKdXe_HLVm0LmQdrPlaJFJqKfKSOEme7Q%3D%3D&amp;q_datetime_utc=2026-03-05T12%3A22%3A50&amp;ticket_price=455&amp;quote_id=-3162899519279431472&amp;utid_state=1&amp;channel=iphone&amp;price_without_closed_user_group=1054&amp;tm_place_name=General+Luna&amp;deeplink_data=eyJmaWVsZHMiOnsic2lnbmF0dXJlIjoiYTYyNDc0MDc3ZDM3NWI0ZDcwMDZmOWRlYjMwOTdiNDIiLCJibG9ja19pZCI6IjU2MjYwNzgxMF80MTE2MTY3NzdfMV8wXzAifX0%3D&amp;utid=5eb016f2-be54-f310-ac3d-e24fa6fba0a8&amp;tm_stars=0&amp;client_id=skyscanner_app&amp;price_policy=2&amp;pre_redirect_id=b6c32775-273f-ff49-f588-4d9dd0bef959&amp;tm_city_code&amp;max_price=455&amp;guests=1&amp;request_id=b6c32775-273f-ff49-f588-4d9dd0bef959&amp;tm_country_code=PH</t>
  </si>
  <si>
    <t>9.834434, 126.1403565</t>
  </si>
  <si>
    <t>Located in General Luna, a 12-minute walk from General Luna Beach, Dormitelsph Cloud 9 provides air-conditioned rooms and a terrace. The property is around 2.6 miles from Guyam Island, 8.</t>
  </si>
  <si>
    <t>Siargao Sunrise Villa</t>
  </si>
  <si>
    <t>https://www.google.com/maps/place/%E3%81%8A%E3%81%AF%E3%82%88%E3%81%86+Siargao/data=!4m11!3m10!1s0x3303f79151678daf:0x2a815f1d1e319343!5m3!1s2026-03-01!4m1!1i2!8m2!3d9.7930019!4d126.1577923!16s%2Fg%2F11vc92ng53!19sChIJr41nUZH3AzMRQ5MxHh1fgSo?authuser=0&amp;hl=en&amp;rclk=1</t>
  </si>
  <si>
    <t>9.7930019, 126.1577923</t>
  </si>
  <si>
    <t>Santa Fe-Libertad Road, Libertad, General Luna, Surigao del Norte, Caraga, 8419, Philippines</t>
  </si>
  <si>
    <t>Offering a private beach area, Siargao Sunrise Villa offers accommodations in General Luna. This beachfront property offers access to a balcony and free private parking. Guyam Island is 4.</t>
  </si>
  <si>
    <t>ÃƒÆ’Ã‚Â£Ãƒâ€šÃ‚ÂÃƒâ€¦Ã‚Â ÃƒÆ’Ã‚Â£Ãƒâ€šÃ‚ÂÃƒâ€šÃ‚Â¯ÃƒÆ’Ã‚Â£ÃƒÂ¢Ã¢â€šÂ¬Ã…Â¡Ãƒâ€¹Ã¢â‚¬Â ÃƒÆ’Ã‚Â£Ãƒâ€šÃ‚ÂÃƒÂ¢Ã¢â€šÂ¬Ã‚Â  Siargao</t>
  </si>
  <si>
    <t>www.skyscanner.com.ph/hotel_deeplink/4.0/PH/en-US/PHP/h_ad/146183355/2026-03-02/2026-03-03/hotel/hotel/hotels?legacy_provider_id=22&amp;rooms=1&amp;closed_user_group=general&amp;hb_data=NSegwseYQwE5lbTMHbRTJcxg8cJ3pBFHfvHhLzLPGEd-g9NcxKbiWxfuXLlv9OlAwV1PqzYAgm_JpYj0mPCmA0t-Mbmj96jSoYoL3MAjPfkcvtItZT7nzZWJIaA6ppOJNz7cRW5svVL0W3yOXCJn-z-XEfilNSoL4mGlX5aMzbob7ByWYsmLZuNaPWEw9s3Rt4-dWB8mLPRXOCnoWPtNsJ1qzFUnaSFHqFyec1lcivNKEXAXKw6kAw-xxP_ybZMYpAiAghDe-v37OKsakiZlhVU93-bCoLj7_f7PI-uPvw9eg5f9__fqMDgtbjnXpLpiDi0VoSwWr4S4vL7SA_xC7nxzlyF3sPlv04y1cr8cOs_SDeBHXGC0kJLiXoGkKX_THiHxXj4g2zqV-h20cNDjUA_vZhkY77DzjcvAJIIUOaOM&amp;q_datetime_utc=2026-03-01T23%3A27%3A40&amp;ticket_price=11850&amp;quote_id=3892777526601653668&amp;utid_state=1&amp;channel=iphone&amp;price_without_closed_user_group=16086&amp;tm_place_name=General+Luna&amp;deeplink_data=eyJmaWVsZHMiOnsic2lnbmF0dXJlIjoiYTNiZjg2ODExY2MxZTVlYTIyOTA4Y2IxM2I4Y2YyZTUifSwidXJsIjoiaHR0cHM6Ly93d3cuYWdvZGEuY29tL3BhcnRuZXJzL3BhcnRuZXJzZWFyY2guYXNweD9jaWQ9MTg0NjM4MyZoaWQ9NDc5MjQ2JmN1cnJlbmN5PVBIUCZjaGVja2luPTIwMjYtMDMtMDImY2hlY2tvdXQ9MjAyNi0wMy0wMyZOdW1iZXJvZkFkdWx0cz0xJk51bWJlcm9mQ2hpbGRyZW49MCZSb29tcz0xJm1jaWQ9Mjc5ODImbWFzdGVyUm9vbUlkPTMxNTU3MTQ4OSZtcHQ9WjJrd2VVcEtTVzlhTml0WVRuWTVWSE54VkZsdE0yVklZMlU1WlhRdmFGVktVV000YUhkRlFWUm9lVUowZFdRME4yRTRUa1V6ZG1JNVJVd3ZiRlZHTkRGSE5FMVZUMmRaV2xnNGVIcDRZMUkmVG90YWxQcmljZT0xMTg1MC4yMiZUb3RhbFRheD0xMTExLjg5JlRvdGFsRmVlPTEwMjUuMDMmVG90YWxTdXJjaGFyZ2U9MCZtY3VyPVBIUCJ9&amp;utid=95a7eba5-972c-d72d-ff7f-86fdc1e7c7ff&amp;tm_stars=4&amp;client_id=skyscanner_app&amp;redirect_delay=1000&amp;price_policy=2&amp;pre_redirect_id=3b3cd2f3-9b4d-6c3e-d19a-58cd4a12a9c3&amp;tm_city_code&amp;max_price=25215&amp;guests=1&amp;request_id=3b3cd2f3-9b4d-6c3e-d19a-58cd4a12a9c3&amp;tm_country_code=PH</t>
  </si>
  <si>
    <t>9.7899365, 126.1632829</t>
  </si>
  <si>
    <t>Isla Cabana, Tourism Road, Poblacion, Catangnan, General Luna, Surigao del Norte, Caraga, 8419, Philippines</t>
  </si>
  <si>
    <t>Isla Cabana Resort</t>
  </si>
  <si>
    <t>www.skyscanner.com.ph/hotel_deeplink/4.0/PH/en-US/PHP/h_ad/213160952/2026-03-02/2026-03-03/hotel/hotel/hotels?legacy_provider_id=22&amp;rooms=1&amp;closed_user_group=general&amp;hb_data=i_2qY3h0kQs5etnyBzyTil83ibolXk9eDHsNOVbe_jHePL3zsjbPlUoNOKAlhUBAu0Uufg-T5Y7zO3ds0IDr1eIPh152RluHLzI9CA7mRU-fwkuLVMjDzpL9YSYZN7PQ8C3hwe9b4ZvxYvkIgEMAl8KVuu2STyr8-jf2SZfDNXN0OpcfVmrMK-aCcbzdaOuai4i_-a3DU-9FxWHIs8gKaz30sjbXCjT1xnzcSffcWi6cbTfVR8ZRrgYeW2ONMRmOpxUm9_hkUjPoEhRhlwgBPmrVvYqXwFcRCN89Wg_YM95sirB14I3EiTSsIvti3i4LTrkfGBE0Kuoxhsaw7PRbZToKoor21NU7nzgr66rV5MN8ljeFaMErJxB5rnqjtMQyYGceDdbnBwsbveOIdNwEwSO0RP6jz-r-kZFsWX41ASgx&amp;q_datetime_utc=2026-03-01T23%3A27%3A31&amp;ticket_price=999&amp;quote_id=75424692943743188&amp;utid_state=1&amp;channel=iphone&amp;price_without_closed_user_group=2000&amp;tm_place_name=General+Luna&amp;deeplink_data=eyJmaWVsZHMiOnsic2lnbmF0dXJlIjoiMjZjZjVlYzc4MThkMmYyNGE1ODEwN2UwM2U4MjNiZDkifSwidXJsIjoiaHR0cHM6Ly93d3cuYWdvZGEuY29tL3BhcnRuZXJzL3BhcnRuZXJzZWFyY2guYXNweD9jaWQ9MTg0NjM4MyZoaWQ9NTA0NTAwNDcmY3VycmVuY3k9UEhQJmNoZWNraW49MjAyNi0wMy0wMiZjaGVja291dD0yMDI2LTAzLTAzJk51bWJlcm9mQWR1bHRzPTEmTnVtYmVyb2ZDaGlsZHJlbj0wJlJvb21zPTEmbWNpZD0zMzImbWFzdGVyUm9vbUlkPTc5MTU0MjAwOCZtcHQ9ZVZGSU9YZGxaMWxRWkVsbVJtTmFiV1ZWZVRnck4wUkpVR3RZYjIxaE9GbGpURk0zU0d4WVUwbEtSVmd3YUhSV1pXMTJjVzV1TTNSQ1pqTjRSa1o1ZG5kd1RVbDRRWGROUVRaQlNWcG5QVDAmVG90YWxQcmljZT05OTguNzUmVG90YWxUYXg9MTE1LjU1JlRvdGFsRmVlPTg0LjIwJlRvdGFsU3VyY2hhcmdlPTAmbWN1cj1QSFAifQ%3D%3D&amp;utid=a6afe48d-257c-ca7f-90d5-f8805ca48642&amp;tm_stars=0&amp;client_id=skyscanner_app&amp;redirect_delay=1000&amp;price_policy=2&amp;pre_redirect_id=ae174f15-1216-1b89-94d6-8569f42b2053&amp;tm_city_code&amp;max_price=999&amp;guests=1&amp;request_id=ae174f15-1216-1b89-94d6-8569f42b2053&amp;tm_country_code=PH</t>
  </si>
  <si>
    <t>9.7726006, 126.125849</t>
  </si>
  <si>
    <t>Dapa-Union-General Luna Road, Malinao, General Luna, Surigao del Norte, Caraga, 8419, Philippines</t>
  </si>
  <si>
    <t>MyLove Siargao Village</t>
  </si>
  <si>
    <t>www.skyscanner.com.ph/hotel_deeplink/4.0/PH/en-US/PHP/h_ad/213160952/2026-03-05/2026-03-06/hotel/hotel/hotels?legacy_provider_id=22&amp;rooms=1&amp;closed_user_group=general&amp;hb_data=Kb6yDWAENj2WTsmp-hAiCA6JArdyaaD_k_yCNekRqH3eI0cXGp5pK6evRWwf-U_iW52hjm-Aje0zgIGqqTC-OLqVIdTCQlwNAii0fuLiYjbrpxUm1d79s7naKw74vC9gKuWscdsvDmTliiwpIgOlJueUtvHGoU_Jtui1Ddn6Chy0DVFPdG0iWGMbsa80EVt6h7qsqF5FDfpERG2lJHKpeI9vm5Hf01qjKAqW8mglcFB31--VRcaz-p72NgDFxTl2nOnS2evMngKRRIl34GfjGFEeEwZ0jszCvWisDvmW4_hTdu4IL9cojJLM0v1L16N7fQRWlyE5OCet8ADQlxcn-9mXmxu3Bjg7eCFojqjR_Rsnfa3fK_ZJwq2Y8Te-3380I-pSKKQarpzttE_uG0psI5NYFFwXZA7kOI0IFZzuF-O_&amp;q_datetime_utc=2026-03-05T12%3A22%3A50&amp;ticket_price=997&amp;quote_id=4182239150091066541&amp;utid_state=1&amp;channel=iphone&amp;price_without_closed_user_group=2000&amp;tm_place_name=General+Luna&amp;deeplink_data=eyJmaWVsZHMiOnsic2lnbmF0dXJlIjoiMTE3ZTI5ZTI0ZDBlMmVkNjNlNWVlODQ5N2U5NTIwNzcifSwidXJsIjoiaHR0cHM6Ly93d3cuYWdvZGEuY29tL3BhcnRuZXJzL3BhcnRuZXJzZWFyY2guYXNweD9jaWQ9MTg0NjM4MyZoaWQ9NTA0NTAwNDcmY3VycmVuY3k9UEhQJmNoZWNraW49MjAyNi0wMy0wNSZjaGVja291dD0yMDI2LTAzLTA2Jk51bWJlcm9mQWR1bHRzPTEmTnVtYmVyb2ZDaGlsZHJlbj0wJlJvb21zPTEmbWNpZD0zMzImbWFzdGVyUm9vbUlkPTc5MTU0MjAwOCZtcHQ9VERVMllqVkJSR0ZTT0d0VlYycEpRaTl0WkdZNWFFeGhTaTlHVFZCSFpIb3pWbmN5WW5Od2EyOVliMjVDV0dsbFQwTlVUSEZNVkZVd2RrNUZaVE51WlZCS2QxbDFOVUp4VFdWdWVYQm5QVDAmVG90YWxQcmljZT05OTcuMzcmVG90YWxUYXg9MTE1LjI3JlRvdGFsRmVlPTg0LjIwJlRvdGFsU3VyY2hhcmdlPTAmbWN1cj1QSFAifQ%3D%3D&amp;utid=e668498b-f6de-ce28-65b4-53c80499c5ac&amp;tm_stars=0&amp;client_id=skyscanner_app&amp;price_policy=2&amp;pre_redirect_id=cad6fce2-cd0d-b7b8-f25a-8e794ce5ad3d&amp;tm_city_code&amp;max_price=997&amp;guests=1&amp;request_id=cad6fce2-cd0d-b7b8-f25a-8e794ce5ad3d&amp;tm_country_code=PH</t>
  </si>
  <si>
    <t>9.7960169, 126.1608957</t>
  </si>
  <si>
    <t>Malinao, General Luna, Surigao del Norte, Caraga, 8419, Philippines</t>
  </si>
  <si>
    <t>MyLove Siargao Village in General Luna provides adults only accommodations with a garden and a shared lounge. The property is around a 7-minute walk from Malinao Beach, 2.7 miles from Guyam Island and 4 miles from Naked Island.</t>
  </si>
  <si>
    <t>www.skyscanner.com.ph/hotel_deeplink/4.0/PH/en-US/PHP/h_h1/204285246/2026-03-02/2026-03-03/hotel/hotel/hotels?legacy_provider_id=927111&amp;rooms=1&amp;closed_user_group=mobile&amp;hb_data=K1o4mtC15PJQmkGA0qe1HbnsbeOazY_LA3OrukEalcIhWVnPgVkm9ToIYiXWTrW2iljNCKEFAviugS51hUhxYGHqAvriw-4K1-pghr_FKvIRV9sIA_p_fkndxzmDSWg5w_4fTdKDjFCR2JkvAFzcFwH8ZetvHhyx9bEyaNkrjkZCKneW4zr-9YZniwdEm8_7sPNF2pFfqiN30xmw8LtG5BDMClf-EgjfBgkVmR6sXS4YC8j1Aj4Svn0A2FuKEbxpqWa9ea_KOW_Peb5ayXj3cPJioi0%3D&amp;q_datetime_utc=2026-03-01T23%3A26%3A35&amp;ticket_price=4612&amp;quote_id=-2263516138034863766&amp;utid_state=1&amp;channel=iphone&amp;price_without_closed_user_group=5124&amp;tm_place_name=General+Luna&amp;deeplink_data=eyJmaWVsZHMiOnsic2lnbmF0dXJlIjoiZTIzYTU4Nzk4NmNkZjVhOGUzNDZjNDgyYWUwYWUwYjcifSwidXJsIjoiaHR0cHM6Ly9waC5ob3RlbHMuY29tL0hvdGVsLVNlYXJjaD90cGlkPTMyMTQmbXBlPTE3NzI0MDQ0NTMmZW5kRGF0ZT0yMDI2LTAzLTAzJmFkdWx0cz0xJmxvY2FsZT1lbl9QSCZjaGlkPTgzOGQ1NmU3LTM1NjEtNDEzOS04OGZlLWZjZjc4NWRmNzAyZSZlYXBpZD00NCZtY3RjPTMmc3RhcnREYXRlPTIwMjYtMDMtMDImbXBkPVBIUCZtcG49MzIyODAzNTY5JmN1cnJlbmN5PVBIUCZyYXRlcGxhbmlkPTM5MTgzMjA4MyZtcG09MjQmbXBwPTEmbXBvPUVDJnNlbGVjdGVkPTk2NzQzOTI3Jm1wYj04MzEuNjAmbXBxPTQxNTguMDAmbXBhPTM3ODAuMDAifQ%3D%3D&amp;utid=d783b747-3708-44e5-cff7-cbd36b6d9aff&amp;tm_stars=0&amp;client_id=skyscanner_app&amp;redirect_delay=1000&amp;price_policy=2&amp;pre_redirect_id=fb13148b-0282-1b5a-5d70-39e7135dc35c&amp;tm_city_code&amp;max_price=4613&amp;guests=1&amp;request_id=fb13148b-0282-1b5a-5d70-39e7135dc35c&amp;tm_country_code=PH</t>
  </si>
  <si>
    <t>9.7890174, 126.1605486</t>
  </si>
  <si>
    <t>Hang Loose Siargao</t>
  </si>
  <si>
    <t>https://www.google.com/maps/place/Bravo+Beach+Resort+Siargao/data=!4m11!3m10!1s0x3303f61b88f26039:0xfeaaeb2fefe65ba5!5m3!1s2026-03-01!4m1!1i2!8m2!3d9.7917881!4d126.162351!16s%2Fg%2F11b6yrvsrh!19sChIJOWDyiBv2AzMRpVvm7y_rqv4?authuser=0&amp;hl=en&amp;rclk=1</t>
  </si>
  <si>
    <t>9.7917881, 126.162351</t>
  </si>
  <si>
    <t>bravo restaurant, Tourism Road, Poblacion, Catangnan, General Luna, Surigao del Norte, Caraga, 8419, Philippines</t>
  </si>
  <si>
    <t>Bravo Beach Resort Siargao</t>
  </si>
  <si>
    <t>www.skyscanner.com.ph/hotel_deeplink/4.0/PH/en-US/PHP/h_h1/217048352/2026-03-02/2026-03-03/hotel/hotel/hotels?legacy_provider_id=927111&amp;rooms=1&amp;closed_user_group=mobile&amp;hb_data=J_ptWGlEXPFdo1bhVRmBke7GOUqHF0RlKk0u8NyjK-97fN_XbDNxIkhMt-WQHX342qhuXbhJSkdki6boKM4OtxDG88_W8TF9pbOhKg_901Rm_3N-6BTmis0_20QBXg0k2NALI7Gt1VeWN4ebJtcy-Ax89wBMe5MhAl_GchTBT_g98u6b8TPqWAnivXgPZDUrEZuU3_3Htn18XCmensHEyrK36o0XSikgIBJYl5NO43qR6FmCeY-RVDuQEREZuZZ9Y40pEhlFN46tjKxDwwXctMLrNug%3D&amp;q_datetime_utc=2026-03-01T23%3A26%3A36&amp;ticket_price=2731&amp;quote_id=3206623892045389337&amp;utid_state=1&amp;channel=iphone&amp;price_without_closed_user_group=4267&amp;tm_place_name=General+Luna&amp;deeplink_data=eyJmaWVsZHMiOnsic2lnbmF0dXJlIjoiZDAyYmQ4NTdjMGMxODYyYWUyYjA3ZmYxZTA1ZWIwOTEifSwidXJsIjoiaHR0cHM6Ly9waC5ob3RlbHMuY29tL0hvdGVsLVNlYXJjaD9tcGQ9UEhQJnRwaWQ9MzIxNCZtcGU9MTc3MjQwNDY5OCZlbmREYXRlPTIwMjYtMDMtMDMmYWR1bHRzPTEmbXBuPTMyMzY0NDk4NyZtcG09MjQmbXBwPTEmbG9jYWxlPWVuX1BIJm1wbz1FQyZjaGlkPTJiM2JjZGQ1LWNiOWYtNDAxMy1iMTRlLTczNTNmYWY3MjEwMSZtcHE9MjczMC44OCZlYXBpZD00NCZtY3RjPTMmY3VycmVuY3k9UEhQJnJhdGVwbGFuaWQ9MzkyNDUzNTU4JnNlbGVjdGVkPTk5NjY3MjUyJnN0YXJ0RGF0ZT0yMDI2LTAzLTAyJm1wYj0yNDguMjYmbXBhPTI0ODIuNjIifQ%3D%3D&amp;utid=5f118fa6-470d-a7ac-fbd5-ae868fb2a609&amp;tm_stars=0&amp;client_id=skyscanner_app&amp;redirect_delay=1000&amp;price_policy=2&amp;pre_redirect_id=2fe1b31e-fc3f-f254-b179-8ebd038a48de&amp;tm_city_code&amp;max_price=4338&amp;guests=1&amp;request_id=2fe1b31e-fc3f-f254-b179-8ebd038a48de&amp;tm_country_code=PH</t>
  </si>
  <si>
    <t>9.7870872, 126.1623568</t>
  </si>
  <si>
    <t>Sibol, Tourism Road, Barangay Ⅲ, General Luna, Surigao del Norte, Caraga, 8419, Philippines</t>
  </si>
  <si>
    <t>wifi, multilingual_staff, room_service, bar, shower, shops</t>
  </si>
  <si>
    <t>Malayah HostelÃƒÆ’Ã¢â‚¬Å¡Ãƒâ€šÃ‚Â </t>
  </si>
  <si>
    <t>https://www.google.com/maps/place/Flo+Island+Home/data=!4m11!3m10!1s0x3303f61f25d98651:0x83a3f1ff5ef39ca2!5m3!1s2026-03-01!4m1!1i2!8m2!3d9.786629!4d126.1590694!16s%2Fg%2F11tnm781rz!19sChIJUYbZJR_2AzMRopzzXv_xo4M?authuser=0&amp;hl=en&amp;rclk=1</t>
  </si>
  <si>
    <t>9.786629, 126.1590694</t>
  </si>
  <si>
    <t>Flo Island Home, Tourism Road, Barangay Ⅲ, General Luna, Surigao del Norte, Caraga, 8419, Philippines</t>
  </si>
  <si>
    <t>Flo Island Home</t>
  </si>
  <si>
    <t>www.skyscanner.com.ph/hotel_deeplink/4.0/PH/en-US/PHP/h_ad/190621448/2026-03-02/2026-03-03/hotel/hotel/hotels?legacy_provider_id=22&amp;rooms=1&amp;closed_user_group=general&amp;hb_data=oZWcPfhJnjXy2pvfCwqThN3K13xVMAy9kJ9YN1pM50TaeuWS8lh8wtScOok9fPTYAKiztSapSOiP_bgD67KMMbLuWM5KpnBOjDFUOrJNFp3mHguu_9iqrBczxf_FC0mQHz3PxfJ1sTX97erMMOR8OinevVJjHYfoWpbn59sgFOPL9yCywRz7uobzKdRRulTn0auHW8BIHumOWb5x8UvlV2DBdBnu3eQ6AHpzhLwNHAhmLu9afxHR_0wIyPkjgwMED21XYjzgTntZHAZ53tBX20VsfvY419WDPcFguguVm2WUx7GzOahK1fzP05v8Iyjsjt3XZGlUGMpgEwSn_zvWeoady_Oadvz2iBQcmzFsJWf7NsaqoyCKgHKgDeFALgld_MJZiRVbno_dedKvGaWZxxYwWtnIMCbgbZ3ixGoY8M03&amp;q_datetime_utc=2026-03-01T23%3A26%3A37&amp;ticket_price=346&amp;quote_id=409313580019179201&amp;utid_state=1&amp;channel=iphone&amp;price_without_closed_user_group=837&amp;tm_place_name=General+Luna&amp;deeplink_data=eyJmaWVsZHMiOnsic2lnbmF0dXJlIjoiZjc5ZGZhNjFmMmMzYmVhZDhlNjNiNjhkZjQ3NGI4YzgifSwidXJsIjoiaHR0cHM6Ly93d3cuYWdvZGEuY29tL3BhcnRuZXJzL3BhcnRuZXJzZWFyY2guYXNweD9jaWQ9MTg0NjM4MyZoaWQ9NTgzNjM4MyZjdXJyZW5jeT1QSFAmY2hlY2tpbj0yMDI2LTAzLTAyJmNoZWNrb3V0PTIwMjYtMDMtMDMmTnVtYmVyb2ZBZHVsdHM9MSZOdW1iZXJvZkNoaWxkcmVuPTAmUm9vbXM9MSZtY2lkPTMzMiZtYXN0ZXJSb29tSWQ9NjkxNjgwNTQmbXB0PVpHZDRPV2xqVkdVNFJsSnZhVkpsVXpVMlpVNUxWbWh6TVZKeWNsQk9UR1psTkZkeVFtbFpiV2RGVm5weVpVMW1SVUl4YWxac1EwVXdTM0JPWkV4M2IwWmhSVEIxUVN0bmNsSnRXZyZUb3RhbFByaWNlPTM0Ni4wMSZUb3RhbFRheD0xOC45MyZUb3RhbEZlZT02LjcwJlRvdGFsU3VyY2hhcmdlPTAmbWN1cj1QSFAifQ%3D%3D&amp;utid=a8a1934f-c32c-f0c7-7b29-039c9a45cf33&amp;tm_stars=0&amp;client_id=skyscanner_app&amp;redirect_delay=1000&amp;price_policy=2&amp;pre_redirect_id=83c8b93d-dc43-7bac-ec1b-fb9f5c05116f&amp;tm_city_code&amp;max_price=6567&amp;guests=1&amp;request_id=83c8b93d-dc43-7bac-ec1b-fb9f5c05116f&amp;tm_country_code=PH</t>
  </si>
  <si>
    <t>9.8021178, 126.158724</t>
  </si>
  <si>
    <t>Tres Islas Hostel</t>
  </si>
  <si>
    <t>https://www.google.com/maps/place/Sunset+Surf+Hostel+Siargao/data=!4m11!3m10!1s0x330409004b513d25:0xca6ef4a74852afd5!5m3!1s2026-03-01!4m1!1i2!8m2!3d9.8089155!4d126.1592546!16s%2Fg%2F11x606wm47!19sChIJJT1RSwAJBDMR1a9SSKf0bso?authuser=0&amp;hl=en&amp;rclk=1</t>
  </si>
  <si>
    <t>9.8089155, 126.1592546</t>
  </si>
  <si>
    <t>Sunset Surf Hostel Siargao</t>
  </si>
  <si>
    <t>www.skyscanner.com.ph/hotel_deeplink/4.0/PH/en-US/PHP/h_bc/187745280/2026-03-02/2026-03-03/hotel/hotel/hotels?legacy_provider_id=13&amp;rooms=1&amp;closed_user_group=apps&amp;hb_data=i6w0rbfbx2QDXbGG46AKZaR66UKEf9cYvNtbykY_tv9O4HOvq2zndCB9EEVBOVN7viRy0BA2CBarZllyAYiiObg-8lTJCd7CRDFYAZrsmdM8E-AjDyk43GE_idL5fZVDHGvor4vLoeAZrkwaCcBWEIAj8ZlyXrqaDWWLy4wo9qlxe-zHBGZhdi_jGucXtp20jGuT3rBOiI9j5YWHmUhniaqrYZAHyCFGer4dQ3zXAj5_JPrvtgQM9xvNyyYjXRu_e2rPNj6EWj2pTCyac7epVFKKObbJRt45Q4r0G9Ugcksicy56srCoL_EpfcqxcPQxT0WhcRYJNZAz6lkGHNZHDuE2312HTT1g-McxYA-sa1ChGmsCIOqtURmhOpghVOMnsQR8Q6bVpFVSbANFTCpTFhjnA-sDYZPH8Syc8xDo6escygGqgkE%3D&amp;q_datetime_utc=2026-03-01T23%3A26%3A37&amp;ticket_price=1332&amp;quote_id=3106905401143445580&amp;utid_state=1&amp;channel=iphone&amp;price_without_closed_user_group=1845&amp;tm_place_name=Catangnan&amp;deeplink_data=eyJmaWVsZHMiOnsic2lnbmF0dXJlIjoiMGY3ZTgyNDJlNzc3MDY2ODAwM2JkYmEwYjYwNTdiYWMiLCJibG9ja19pZCI6IjM5NzIwOTkwMV8xMjMxMzk5MzdfMF8wXzAifX0%3D&amp;utid=425c020c-57d2-aa47-d785-a6d6005401fb&amp;tm_stars=0&amp;client_id=skyscanner_app&amp;redirect_delay=1000&amp;price_policy=2&amp;pre_redirect_id=096832a8-a123-da83-688a-a5647561d58f&amp;tm_city_code&amp;max_price=1972&amp;guests=1&amp;request_id=096832a8-a123-da83-688a-a5647561d58f&amp;tm_country_code=PH</t>
  </si>
  <si>
    <t>9.7941731, 126.1570233</t>
  </si>
  <si>
    <t>Located in General Luna, a 10-minute walk from General Luna Beach, Sunset Surf Hostel Siargao has accommodations with a garden, free private parking, a shared lounge and a terrace. The property is around 2.1 miles from Guyam Island, 8.</t>
  </si>
  <si>
    <t>Bonzu Siargao</t>
  </si>
  <si>
    <t>https://www.google.com/maps/place/Vivo+Inn+Siargao/data=!4m11!3m10!1s0x330409e18b3280b9:0x51f48d3c943fd44e!5m3!1s2026-03-01!4m1!1i2!8m2!3d9.792386!4d126.1609878!16s%2Fg%2F11bx9vw8ql!19sChIJuYAyi-EJBDMRTtQ_lDyN9FE?authuser=0&amp;hl=en&amp;rclk=1</t>
  </si>
  <si>
    <t>9.792386, 126.1609878</t>
  </si>
  <si>
    <t>Vivo Inn, Tourism Road, Poblacion, Catangnan, General Luna, Surigao del Norte, Caraga, 8419, Philippines</t>
  </si>
  <si>
    <t>Vivo Inn Siargao</t>
  </si>
  <si>
    <t>www.skyscanner.com.ph/hotel_deeplink/4.0/PH/en-US/PHP/h_bc/162627525/2026-03-02/2026-03-03/hotel/hotel/hotels?legacy_provider_id=13&amp;rooms=1&amp;closed_user_group=apps&amp;hb_data=qt6OCoYaKqHtLnJF_yQ0MMRwQB7FKzOBjOR1j7Zqzo9AF-AOKzaYY6fkPr8eDoztmxf_86FXQJEjSIuuW4728JfqM69DTxsRXHb7VpDiLFCnb27S64XMqRVYwuk3P_z3svdg--D40lPTrT9O2BHv0Uz3Y8YJuRxzazTPfbEIO6Q2gB9H_yUHpznfVmswI-w92mIfI_BZwxcY6YghRZ4j5Tse-XHjSZ2_3Nuo_FEagdDO_RIp-RZNpgWq-bZpX-KhF6YSqArlLIfKElY7X9ix9omNJjfLloT6AyC8JEMBeKnrUxl1I3fPQ5KFG5-VBvDRKvZYIbUJHrw-Rh43d9l24KGyv0Fjz1g2CT91V3-IPXXzkX13A8Kf9Rulq2wlzVI7oWy8kEYjEYrLLExQx9f0DmWanwYQAKMAtYxyYII9ZhciJYgNv-0%3D&amp;q_datetime_utc=2026-03-01T23%3A26%3A40&amp;ticket_price=891&amp;quote_id=-5516734347402485310&amp;utid_state=1&amp;channel=iphone&amp;price_without_closed_user_group=1100&amp;tm_place_name=General+Luna&amp;deeplink_data=eyJmaWVsZHMiOnsic2lnbmF0dXJlIjoiNGFkNWMxN2IwMTI4YzM3YjM1YTUxZmEwM2VlYjE0MzMiLCJibG9ja19pZCI6IjI5NzEyODEwMl8xMTAxMjE3MzlfMF8wXzAifX0%3D&amp;utid=f6540dbe-b3ca-b251-88fe-ce24a32815e5&amp;tm_stars=1&amp;client_id=skyscanner_app&amp;redirect_delay=1000&amp;price_policy=2&amp;pre_redirect_id=0b313df8-a970-baf5-4306-e5beac25a389&amp;tm_city_code&amp;max_price=891&amp;guests=1&amp;request_id=0b313df8-a970-baf5-4306-e5beac25a389&amp;tm_country_code=PH</t>
  </si>
  <si>
    <t>9.8103825, 126.1588864</t>
  </si>
  <si>
    <t>Nine Clouds Homestyle Accommodation</t>
  </si>
  <si>
    <t>https://www.agoda.com/tropico-inn-siargao-h82464820/hotel/siargao-island-ph.html?countryId=70&amp;finalPriceView=1&amp;isShowMobileAppPrice=false&amp;cid=1918349&amp;numberOfBedrooms=&amp;familyMode=false&amp;adults=2&amp;children=0&amp;rooms=1&amp;maxRooms=0&amp;checkIn=2026-03-1&amp;isCalendarCallout=false&amp;childAges=&amp;numberOfGuest=0&amp;missingChildAges=false&amp;travellerType=1&amp;showReviewSubmissionEntry=false&amp;currencyCode=SGD&amp;isFreeOccSearch=false&amp;los=1&amp;searchrequestid=a03a9e56-8ae1-45c8-8cad-2d8cb995ac31&amp;ds=h7FZtQpqktM9yEvP</t>
  </si>
  <si>
    <t>9.784181, 126.1578678</t>
  </si>
  <si>
    <t>Located a 13-minute walk from General Luna Beach, Nine Clouds Homestyle Accommodation offers 1-star accommodations in General Luna and features a garden, a shared lounge and a terrace. The property is around 2.2 miles from Guyam Island, 8.</t>
  </si>
  <si>
    <t>Tropico Inn Siargao Hotel</t>
  </si>
  <si>
    <t>www.skyscanner.com.ph/hotel_deeplink/4.0/PH/en-US/PHP/h_ad/222014226/2026-03-02/2026-03-03/hotel/hotel/hotels?legacy_provider_id=22&amp;rooms=1&amp;hb_data=snGzrlAuFdFYadvH0SVd_QL-TIUGaR1WXnSNfXEas8GtxPOGRhHIntlcrJnC77PT0zEfBIqfzVIDtXEFBddq6eTPmAhRbZ6GxQTeZWLqhiQyDmM5pVgJfSFD5tFH4ijMtfPH8n8k_H8JFzGpfJGW_IBE1UBRjisKJFHve2sB4LPl4IjsRd1-hjc90PNzE4fKaKkyLPaTPn2mtR9q1TOGM_zCcOedaK-xBfa94e5zNw3_HvN1UX_SFhuIy6wMrtVJTiM8ND8MccoX90pcX_VCjYWIH77cjvu7Q1vn8r4FwxtIkGt8ETkWkbEBYZrgvxr8La95oIBYS7O5l72HC59Ow1eK78IM30JHl3vW0uc9IaJE7449_C8S1Yw60nygK8WmRLNvwIiLAM--VXDdXIW2pc8YI0NQ5GOe6hVHLIia6YzH&amp;q_datetime_utc=2026-03-01T23%3A26%3A41&amp;ticket_price=701&amp;quote_id=8019532911677361163&amp;utid_state=1&amp;channel=iphone&amp;tm_place_name=General+Luna&amp;deeplink_data=eyJmaWVsZHMiOnsic2lnbmF0dXJlIjoiZmJiZjJjNWZjNWU5YTY1ODg2NjM2ZmY5ZmU0ODkzYzQifSwidXJsIjoiaHR0cHM6Ly93d3cuYWdvZGEuY29tL3BhcnRuZXJzL3BhcnRuZXJzZWFyY2guYXNweD9jaWQ9MTg0NjM4MyZoaWQ9NjIwNTg0MDEmY3VycmVuY3k9UEhQJmNoZWNraW49MjAyNi0wMy0wMiZjaGVja291dD0yMDI2LTAzLTAzJk51bWJlcm9mQWR1bHRzPTEmTnVtYmVyb2ZDaGlsZHJlbj0wJlJvb21zPTEmbWNpZD0zMDM4Jm1hc3RlclJvb21JZD0xMDIwNTQ1MTE2Jm1wdD1lVk5RVVZoYWFuZHRPRFoxUkVKbVRFWnpSWE55ZURaaE5sWmpNRXRzTTBKd1IyRlliVlJsU0dKbGEyeHFNbXczVnpsbFlYcHFaRXhVVTBjeVlubGpaMkpSZFVoMWJGbHNPVGhqY1ZCaGFXSSZUb3RhbFByaWNlPTcwMS4wNiZUb3RhbFRheD03NS4xMSZUb3RhbEZlZT0wLjAwJlRvdGFsU3VyY2hhcmdlPTAmbWN1cj1QSFAifQ%3D%3D&amp;utid=faa0b007-401d-aa73-a930-469c7694802a&amp;tm_stars=0&amp;client_id=skyscanner_app&amp;redirect_delay=1000&amp;price_policy=2&amp;pre_redirect_id=78d43f01-f0af-b872-4e82-494451b5ec3e&amp;tm_city_code&amp;max_price=1402&amp;guests=1&amp;request_id=78d43f01-f0af-b872-4e82-494451b5ec3e&amp;tm_country_code=PH</t>
  </si>
  <si>
    <t>9.8117292, 126.1633108</t>
  </si>
  <si>
    <t>Yes Surf Siargao</t>
  </si>
  <si>
    <t>www.skyscanner.com.ph/hotel_deeplink/4.0/PH/en-US/PHP/h_ad/200580037/2026-03-02/2026-03-03/hotel/hotel/hotels?legacy_provider_id=22&amp;rooms=1&amp;closed_user_group=general&amp;hb_data=O5H3amhgyv8shkjoKMczwTcgaFhnPV5o2R0W_IEC7zwy4NASzTBhQGsZYepuLq8LHjfPlg0EcP1dvRYebTKw3RAg6Fu-Z6sskCRwPq-Vwduzfl0EAiPymCFxCrDxoSzE3X512FgqvdCOLyjU9l0zD3Gp8p7CChz1sBD3GWMm7H6QzK6A-NUbGKb8l7V-E2RBjGaw5vhotIKkFNCAEiuoZv5TDjcsXfgFiTESdK-xvxll2NHRfpdIbFU4XKaD-BcC_y6Lk5DMkqivonbU1PwPY6OeotABmpbY0hXFBCJYYxxD5JgbNaysTzZ1MNdNcMc98ZKV6IJ7Ch7tIp4I-gJO-YYk7EQPZpiGj0rmPww32Rm6vpNCHBMJ_3ZTt6T_syGtrpxz554tIK2KzQ4NNk2vdGuZCSxpppLYhzKrcIno26uB&amp;q_datetime_utc=2026-03-01T23%3A26%3A40&amp;ticket_price=1154&amp;quote_id=-987351112014407684&amp;utid_state=1&amp;channel=iphone&amp;price_without_closed_user_group=4617&amp;tm_place_name=Cabitoonan&amp;deeplink_data=eyJmaWVsZHMiOnsic2lnbmF0dXJlIjoiNDhlYThmOGE2N2MzZjliNDBlMjM3ZGE2MzM1NGFhZDcifSwidXJsIjoiaHR0cHM6Ly93d3cuYWdvZGEuY29tL3BhcnRuZXJzL3BhcnRuZXJzZWFyY2guYXNweD9jaWQ9MTg0NjM4MyZoaWQ9MTA2MDg3NTUmY3VycmVuY3k9UEhQJmNoZWNraW49MjAyNi0wMy0wMiZjaGVja291dD0yMDI2LTAzLTAzJk51bWJlcm9mQWR1bHRzPTEmTnVtYmVyb2ZDaGlsZHJlbj0wJlJvb21zPTEmbWNpZD0yODAzMyZtYXN0ZXJSb29tSWQ9MTI3Nzk4OTU2Jm1wdD1RMmxMWkhKWlN6ZHJUM1J1TkZOV1YwTmpjVXM1UjJwV1UxZENTV1pwTm1GNFdTOTRTbUpPWTFwVVQzazVXa1JTY25reWJscHhjU3RKTUZWeWIyeENURFZWVG14cEwyeHRMMEZXWncmVG90YWxQcmljZT0xMTU0LjI4JlRvdGFsVGF4PTEyMy42OCZUb3RhbEZlZT0wLjAwJlRvdGFsU3VyY2hhcmdlPTAmbWN1cj1QSFAifQ%3D%3D&amp;utid=92491eb5-3c8e-7d22-cffa-7de13800a67a&amp;tm_stars=0&amp;client_id=skyscanner_app&amp;redirect_delay=1000&amp;price_policy=2&amp;pre_redirect_id=fad0b9e0-df56-bf04-8ef6-762768e4170f&amp;tm_city_code&amp;max_price=1595&amp;guests=1&amp;request_id=fad0b9e0-df56-bf04-8ef6-762768e4170f&amp;tm_country_code=PH</t>
  </si>
  <si>
    <t>9.8102035, 126.1589229</t>
  </si>
  <si>
    <t>Boardwalk on Cloud 9 Resort, Tourism Road, Cloud 9, Catangnan, General Luna, Surigao del Norte, Caraga, 8419, Philippines</t>
  </si>
  <si>
    <t>Cabitoonan</t>
  </si>
  <si>
    <t>Yes Surf Siargao has a garden, shared lounge, a restaurant and bar in General Luna. The property is around a 14-minute walk from General Luna Beach, 2.6 miles from Guyam Island and 8.8 miles from Naked Island.</t>
  </si>
  <si>
    <t>Mad Monkey Siargao</t>
  </si>
  <si>
    <t>www.skyscanner.com.ph/hotel_deeplink/4.0/PH/en-US/PHP/h_fd/203866845/2026-03-02/2026-03-03/hotel/hotel/hotels?legacy_provider_id=927050&amp;rooms=1&amp;closed_user_group=apps&amp;hb_data=VhHIrxFvoH613Z8NFpHqHUt9vA3Xskl-JAM9o3WMORkZQE-fTXltQCw4Vw0uA4Va3ZhjViBMZ6btl-wVSJ0rFALR3S-_wKKTWA2DeTOGltwi5tKO23EhUhRT4XYFl0bhq75WqkYJyliS1CYGNmAt-ECaAJDK_37QUgK-vCk94UdX9icPGuZDGxZAK_BHG3yNwIjlxfZaGo2dGR-oIgWrsKcql9tGROEoYW9U5ir4gKipJgeSv94WVx096rdv92IQkXEPr-ffydZdlrKioN-O9FpVMWyQZVdzUXINxL2e34o6d2lMACd_Wo_I65jEPy9ZSPa6YRNFBd7sLDyX8m3P5FQD25_XQkxvK93JigfSa6JkmoHPuSrL9RsB5Sik4QDa59l1EIE_L_UWstRBsa0_PH2a2CkI4TkIK7h3RCKFB98GBQ%3D%3D&amp;q_datetime_utc=2026-03-01T23%3A26%3A45&amp;ticket_price=999&amp;quote_id=6341054656578603614&amp;utid_state=1&amp;channel=iphone&amp;price_without_closed_user_group=1299&amp;tm_place_name=General+Luna&amp;deeplink_data=eyJmaWVsZHMiOnsic2lnbmF0dXJlIjoiNGNmZTdlNTZkYTgwNGZkM2I5YTA0ZGZiYTI4OTFiZDQifSwidXJsIjoiaHR0cHM6Ly9kZWFscy52aW8uY29tP3NpZz0xZGZkY2MyODRiODMzMzAwZTVmMWM0OTFmN2I3ZWRkMGEzM2IyOGZmODMyMTA3NzEwNmQzM2RmNTZmZmZjOGYyMmQzMTM2MzEzMzMzMzQzNzM2MzYzNCZzaWctaXNzPW1ldGEmdHVybD1odHRwcyUzQSUyRiUyRnZpby5jb20lMkZIb3RlbCUyRlNlYXJjaCUzRmNoZWNrSW4lM0QyMDI2LTAzLTAyJTI2Y2hlY2tPdXQlM0QyMDI2LTAzLTAzJTI2Y3VycmVuY3klM0RQSFAlMjZlcHYlM0RNUzR5JTI2ZXNkJTNEaGhWRlhhVm9tUWNWVHlkeW9SVXU3YkJLRk1jZ1JzaWRzQm8tRjQ1aGIyWHRGeHg0M1c2LXJPazJJOWdXOU9Xbkdhb3BoZmVFOHlTZWVLOGpwdjgzZ0xCRFB3cWtpZWxwMXQ0Wk9XeldQdGZvTF9oWndWU3d6YWlVRGhNJTI1M0QlMjZmb3JjZUN1cnJlbmN5Q2hhbmdlJTNEMSUyNmZvcmNlTGFuZ3VhZ2VDaGFuZ2UlM0QxJTI2aG90ZWxJZCUzRDIyMzUzMjcyJTI2bGFiZWwlM0RzcmMlMjUzRHNreXNjYW5uZXIlMjUyNnVjb3VudHJ5JTI1M0RQSCUyNTI2dWRldmljZSUyNTNEbW9iaWxlJTI1MjZob3RlbCUyNTNEMjIzNTMyNzIlMjUyNmRheSUyNTNEMiUyNTI2bW9udGglMjUzRDAzJTI1MjZ5ZWFyJTI1M0QyMDI2JTI1MjZsb3MlMjUzRDElMjUyNm9mZmVyaWQlMjUzRG9Ma1lUUFZLRkRUOCUyNTI2cHJpY2UlMjUzRDk5OC45MSUyNTI2Y3VycmVuY3klMjUzRFBIUCUyNTI2dXNlcmxhbmclMjUzRGVuJTI1MjZfdGglMjUzRGU3Y2UwZWVlMjcyYWI4NTU0Yjk5MTBhYzk5MWZjYTc4Mjc4ZDRhYTY1ODI2NjQ4YyUyNTI2ZHRzJTI1M0QxNzcyNDA3NTc4JTI1MjZvbHV0JTI1M0QxNzcyNDA0Njk5JTI1MjZjYW5QYXlMYXRlciUyNTNEZmFsc2UlMjUyNnJlcXVlc3RVc2VyR3JvdXAlMjUzRCUyNTI2b2ZmZXJVc2VyR3JvdXAlMjUzRHB1YmxpYyUyNmxhbmclM0RlbiUyNm90aSUzRDZHcDE5T1lCZ0xvJTI2cHJlZmVycmVkUmF0ZSUzRDk5OC45MSUyNnByb2ZpbGUlM0RyMmQybTcza244JTI2cm9vbXMlM0QxJTI2dXNlckNvdW50cnklM0RQSCUyNnV0bV9jYW1wYWlnbiUzRHNreXNjYW5uZXIlMjZ1dG1fbWVkaXVtJTNEY3BjJTI2dXRtX3NvdXJjZSUzRHNreXNjYW5uZXIifQ%3D%3D&amp;utid=d85b5557-46ba-669d-9907-602dc66e4a51&amp;tm_stars=0&amp;client_id=skyscanner_app&amp;redirect_delay=1000&amp;price_policy=2&amp;pre_redirect_id=f734cd7e-d73e-221a-4ce3-5c37c72504de&amp;tm_city_code&amp;max_price=1104&amp;guests=1&amp;request_id=f734cd7e-d73e-221a-4ce3-5c37c72504de&amp;tm_country_code=PH</t>
  </si>
  <si>
    <t>9.7909993, 126.1613176</t>
  </si>
  <si>
    <t>Lubihan, Tourism Road, Poblacion, Catangnan, General Luna, Surigao del Norte, Caraga, 8419, Philippines</t>
  </si>
  <si>
    <t>parking, wifi, non-smoking, internet_access, smoking_areas, garden</t>
  </si>
  <si>
    <t>Alpas Siargao</t>
  </si>
  <si>
    <t>www.skyscanner.com.ph/hotel_deeplink/4.0/PH/en-US/PHP/h_fd/222081641/2026-03-02/2026-03-03/hotel/hotel/hotels?legacy_provider_id=927050&amp;rooms=1&amp;hb_data=8vqNDN9BbTzjFuZbibMxsGXPRwFZvs_EEGythlXKvPdGbUEkDlx-SD6o8-dZrdclLJS1TU1-TpmIVTwiRWvjA9bIgAew1_mIOyXNcAvoIIIk5__kamxX7GPd5aQ97bNrc2QnagfwcnqKxdAIU5Kv-BWBWhTGGjhokSwQBtOb763QZ9lNzSpzkfaGOLzxfPnpcRpF55YLf7EJwUyBWEkcEvAN71LqzbVF9PcO6z4ZHN5uEwoHGd1nj7ou1rLgzOmCQIHycNf1gsZ_fFzWf27yB2NkVcLYXnJ1zSk-NSFYQ7ZZOp6ORMufCzJybSG0G7dP1ISxbbknyDzZUWmyT5kU9pOp8GtPxYmjEyOkLv5U8lkUa-XR-nFRt5y2gZw4OQnjoPqA6MoluJ1_OD0dUSIN0dfp2m0K0zNFQx6EW3i-SfYCQA%3D%3D&amp;q_datetime_utc=2026-03-01T23%3A26%3A45&amp;ticket_price=1805&amp;quote_id=1897372066968706049&amp;utid_state=1&amp;channel=iphone&amp;tm_place_name=General+Luna&amp;deeplink_data=eyJmaWVsZHMiOnsic2lnbmF0dXJlIjoiMWI2NTBjNzZhYWZjMWEwNDdmZjA5ZWIzZjNmYzM5MTcifSwidXJsIjoiaHR0cHM6Ly9kZWFscy52aW8uY29tP3NpZz01YTIzZTk1YWFlNzcwYTY5ZTE4ZmY4OWUwZjBjYmEzN2ExOWUwY2U3MWIyNDg0MmI2NzU3ZDNiZWViZmViOGY5MzgzNDM2MzQzNTM3MzMzOTMwJnNpZy1pc3M9bWV0YSZ0dXJsPWh0dHBzJTNBJTJGJTJGdmlvLmNvbSUyRkhvdGVsJTJGU2VhcmNoJTNGY2hlY2tJbiUzRDIwMjYtMDMtMDIlMjZjaGVja091dCUzRDIwMjYtMDMtMDMlMjZjdXJyZW5jeSUzRFBIUCUyNmVwdiUzRE1TNHklMjZlc2QlM0RQakFSSm9ld09fN2d2cWc4WjVoVnh3dXI5WmF3Q2xCRHphN29fSXdRNk9XZU5peXZteTBYMlhzbnBsbUhfVW00ZXRhZlE0SzZMV1pRdkN1THl2Q2tTRW5SYy1Eb0RMRDEyMlNiTVZpVm9BRElSVUVsZ0lrRlQyMjJ3d0UlMjUzRCUyNmZvcmNlQ3VycmVuY3lDaGFuZ2UlM0QxJTI2Zm9yY2VMYW5ndWFnZUNoYW5nZSUzRDElMjZob3RlbElkJTNEMTIxMTY1MjYyJTI2bGFiZWwlM0RzcmMlMjUzRHNreXNjYW5uZXIlMjUyNnVjb3VudHJ5JTI1M0RQSCUyNTI2dWRldmljZSUyNTNEbW9iaWxlJTI1MjZob3RlbCUyNTNEMTIxMTY1MjYyJTI1MjZkYXklMjUzRDIlMjUyNm1vbnRoJTI1M0QwMyUyNTI2eWVhciUyNTNEMjAyNiUyNTI2bG9zJTI1M0QxJTI1MjZvZmZlcmlkJTI1M0RvUXRCZ2VtdXZPWjAlMjUyNnByaWNlJTI1M0QxODA0Ljk3JTI1MjZjdXJyZW5jeSUyNTNEUEhQJTI1MjZ1c2VybGFuZyUyNTNEZW4lMjUyNl90aCUyNTNEOTIxNDVkMTEyNGVjOTllZmY2OTRiYzg4ZWQ2N2ZiZThlZmMyZjdhYTgwNTBlYmY4JTI1MjZkdHMlMjUzRDE3NzI0MDQ3MDMlMjUyNm9sdXQlMjUzRDE3NzI0MDQ2OTklMjUyNmNhblBheUxhdGVyJTI1M0RmYWxzZSUyNTI2cmVxdWVzdFVzZXJHcm91cCUyNTNEJTI1MjZvZmZlclVzZXJHcm91cCUyNTNEcHVibGljJTI2bGFuZyUzRGVuJTI2b3RpJTNELUU3MzdHTmtrSEUlMjZwcmVmZXJyZWRSYXRlJTNEMTgwNC45NyUyNnByb2ZpbGUlM0RyMmQybTcza244JTI2cm9vbXMlM0QxJTI2dXNlckNvdW50cnklM0RQSCUyNnV0bV9jYW1wYWlnbiUzRHNreXNjYW5uZXIlMjZ1dG1fbWVkaXVtJTNEY3BjJTI2dXRtX3NvdXJjZSUzRHNreXNjYW5uZXIifQ%3D%3D&amp;utid=b4b8bd07-5121-c68f-7d61-027f6065f4de&amp;tm_stars=0&amp;client_id=skyscanner_app&amp;redirect_delay=1000&amp;price_policy=2&amp;pre_redirect_id=80726f9d-ab4c-dbc5-7c94-f73868dce2f3&amp;tm_city_code&amp;max_price=1805&amp;guests=1&amp;request_id=80726f9d-ab4c-dbc5-7c94-f73868dce2f3&amp;tm_country_code=PH</t>
  </si>
  <si>
    <t>9.785664, 126.1598897</t>
  </si>
  <si>
    <t>Barangay Ⅲ, General Luna, Surigao del Norte, Caraga, 8419, Philippines</t>
  </si>
  <si>
    <t>wifi, non-smoking, internet_access, smoking_areas, garden</t>
  </si>
  <si>
    <t>Isla Linaw Siargao</t>
  </si>
  <si>
    <t>www.skyscanner.com.ph/hotel_deeplink/4.0/PH/en-US/PHP/h_h1/213620690/2026-03-02/2026-03-03/hotel/hotel/hotels?legacy_provider_id=927111&amp;rooms=1&amp;closed_user_group=mobile&amp;hb_data=jVzKFru48xGGmZepufF2PnUPL2ky7EaGPc1yh5YYo1-7mSCMTfes7hmKdLdVseFRl58_7S7sGlxtd31vA7G5H0_oCWu4E_Nelxqw56nKT_-U5Huj86CKCfCYoYtkXzYey8wK7QpwjrnultLjDB1W3FLL4f9tysoE03HN79wCFTKs3aRY3ewj6XbNrDBNU7NuL58TyKirlcSsoKcg4nOOcOgMuLj_nP3Zo23DLp5IXFXo_qIRc60oMKYyLK9moKrbdg61VI4iKoAltF8VTjrSihzRdXQ%3D&amp;q_datetime_utc=2026-03-01T23%3A26%3A46&amp;ticket_price=2902&amp;quote_id=-8626045191863027044&amp;utid_state=1&amp;channel=iphone&amp;price_without_closed_user_group=5778&amp;tm_place_name=General+Luna&amp;deeplink_data=eyJmaWVsZHMiOnsic2lnbmF0dXJlIjoiZjk1ZTI2MjA4Zjk5ZGY3YzEzNzU1NzE4ZTM0ZjdlNjIifSwidXJsIjoiaHR0cHM6Ly9waC5ob3RlbHMuY29tL0hvdGVsLVNlYXJjaD90cGlkPTMyMTQmbXBlPTE3NzI0MDQ2OTgmZW5kRGF0ZT0yMDI2LTAzLTAzJmFkdWx0cz0xJmxvY2FsZT1lbl9QSCZjaGlkPTJiM2JjZGQ1LWNiOWYtNDAxMy1iMTRlLTczNTNmYWY3MjEwMSZlYXBpZD00NCZtY3RjPTMmc3RhcnREYXRlPTIwMjYtMDMtMDImbXBkPVBIUCZtcG49MzI1NzA5NjcxJmN1cnJlbmN5PVBIUCZyYXRlcGxhbmlkPTM5OTE5NDM4NSZtcG09MjQmbXBwPTEmbXBvPUVDJnNlbGVjdGVkPTExMDg4MDU2OSZtcGI9MzEwLjkxJm1wcT0yNTkwLjg4Jm1wYT0yNTkwLjg4In0%3D&amp;utid=c2068a68-1a9a-c6b1-9095-b778b599df14&amp;tm_stars=2&amp;client_id=skyscanner_app&amp;redirect_delay=1000&amp;price_policy=2&amp;pre_redirect_id=dad450b0-b84b-95ec-c19a-d0ea8aa2515a&amp;tm_city_code&amp;max_price=2903&amp;guests=1&amp;request_id=dad450b0-b84b-95ec-c19a-d0ea8aa2515a&amp;tm_country_code=PH</t>
  </si>
  <si>
    <t>9.7816313, 126.1520896</t>
  </si>
  <si>
    <t>Dapa-Union-General Luna Road, Purok 1, Tawin-tawin, General Luna, Surigao del Norte, Caraga, 8419, Philippines</t>
  </si>
  <si>
    <t>Mazawa Siargao</t>
  </si>
  <si>
    <t>www.skyscanner.com.ph/hotel_deeplink/4.0/PH/en-US/PHP/h_bc/213620690/2026-03-05/2026-03-06/hotel/hotel/hotels?legacy_provider_id=13&amp;rooms=1&amp;closed_user_group=general&amp;hb_data=5M7NyvPKsnLs63m5kn4YGltbZgKbBq42WF60c-c0MhwovHd8EEna07YlJBh11Gz7-SE1lLqcsH_UwbxFr0Y170r0QPl4NsXm2S4AS8Mo-oh2PuZKpH8toIPfivWTtxsoYERUBs7SXTQZw2Mffh0S0dO8F9KkJpdplav72fqfDswawkFl-TS1blsX6QX7LWhvFggNPIlS09NW-isikhcNKcrWNBpcJL8qKD06LCkI3kfiimpxhyQ9D7PAKbB7TsIvCAgNgzX4CDF06CDTgw2xZy2uukuBgSGmju2osNGcYu8f6tldAfOgjkaDFtGkpCKtDAnG_Y9_dY9MYza8gj97SlJM8DqXO-wSoFGNjbsfpZDqb5HSi02orjQI_X9Y6eU5hv5dFJrdrmj8e-wQQxzoK7npunRdIKrr3NHQfI4He6GtL1XYoQ%3D%3D&amp;q_datetime_utc=2026-03-05T12%3A22%3A55&amp;ticket_price=3295&amp;quote_id=2672538621373687455&amp;utid_state=1&amp;channel=iphone&amp;price_without_closed_user_group=6447&amp;tm_place_name=General+Luna&amp;deeplink_data=eyJmaWVsZHMiOnsic2lnbmF0dXJlIjoiMmE5YzU1NjY3MDg2YWY0MGU2OTQwZjM5NjFmOTQ2NWIiLCJibG9ja19pZCI6InYxX0NnRXRFTXdDR2lnS0hUSXdNall0TURNdE1EVlVNREE2TURBNk1EQXVNREF3S3pBM09qQXdFQUVZM3dFb0FUZ0JJZ0lJQVE9PV9DaW9Jb09uL3NBY1FBaGpXc2JQSUFTRGlBeWpDaDdRU01BSktEVE0yTlVReE1EQlFYekV3TUZCUW1BVVNCZ2dCSWdKc0JCb0VLQUl3QVNJRUNBSVlBZz09In19&amp;utid=20e6187f-5003-3ec3-5d9c-fd32bcc7785a&amp;tm_stars=2&amp;client_id=skyscanner_app&amp;price_policy=2&amp;pre_redirect_id=4ca09115-332e-b72e-f7e9-238ff88e246f&amp;tm_city_code&amp;max_price=4541&amp;guests=1&amp;request_id=4ca09115-332e-b72e-f7e9-238ff88e246f&amp;tm_country_code=PH</t>
  </si>
  <si>
    <t>9.7913294, 126.1607711</t>
  </si>
  <si>
    <t>Located in General Luna, a 5-minute walk from General Luna Beach, Mazawa Siargao has accommodations with a garden, free private parking and a terrace. With free WiFi, this 3-star hotel offers a shared kitchen and room service.</t>
  </si>
  <si>
    <t>Dream Catcher Nipas Siargao</t>
  </si>
  <si>
    <t>https://www.agoda.com/soeliana-resort-siargao/hotel/siargao-islands-ph.html?countryId=70&amp;finalPriceView=1&amp;isShowMobileAppPrice=false&amp;cid=1918349&amp;numberOfBedrooms=&amp;familyMode=false&amp;adults=2&amp;children=0&amp;rooms=1&amp;maxRooms=0&amp;checkIn=2026-03-1&amp;isCalendarCallout=false&amp;childAges=&amp;numberOfGuest=0&amp;missingChildAges=false&amp;travellerType=1&amp;showReviewSubmissionEntry=false&amp;currencyCode=SGD&amp;isFreeOccSearch=false&amp;los=1&amp;searchrequestid=9f4ed4eb-4235-436c-a8b6-3bf106f92b08</t>
  </si>
  <si>
    <t>9.7804954, 126.150481</t>
  </si>
  <si>
    <t>Located in General Luna, within a few steps of General Luna Beach and 0.9 miles of Guyam Island, Dream Catcher Nipas Siargao provides accommodations with a garden and free WiFi throughout the property as well as free private parking for guests who...</t>
  </si>
  <si>
    <t>Soeliana Resort - Siargao</t>
  </si>
  <si>
    <t>www.skyscanner.com.ph/hotel_deeplink/4.0/PH/en-US/PHP/h_ad/216301387/2026-03-02/2026-03-03/hotel/hotel/hotels?legacy_provider_id=22&amp;rooms=1&amp;closed_user_group=general&amp;hb_data=Zfs_j68h0MvAt-_dyqriiNvYjgv-_zmawQSeZEpy3739X01ZksUdZGqCa1CfCxm8mCmigHWKB5I_ekU6AmNAqeDWwgVI121gnnzZjTxSu4SHQTcuI7Xw39X15IRb0kiPnNk9MyVqrd8j8kE1epo7prxe9x34eAbzC8y2Ye0F7wAoDIfxEj4cY22lRuxbeCUU7ac_Gs2C58HYJx38tY5CJBx-JOg87Geg-zMNIRVabBJw-uINkROHYytuqbqA8W16azrV2QeQ424saryEYQe8uckgfjpWELPxvD20EV2dVl9DFhFlQ8uLcTUNVT5BRdlVool67ZqWn9IbkArI7UdRwoXYisDtdx4vCc8n0fkXaE94dYLjpJ6B1XUmNIE2SI-LHxIOOu0RupbmIHJkjWfPRrUk3mRBup60z_gCWGyY6jCk&amp;q_datetime_utc=2026-03-01T23%3A26%3A49&amp;ticket_price=3093&amp;quote_id=8471060498531850110&amp;utid_state=1&amp;channel=iphone&amp;price_without_closed_user_group=3649&amp;tm_place_name=General+Luna&amp;deeplink_data=eyJmaWVsZHMiOnsic2lnbmF0dXJlIjoiNGRiOWM4ZmJjMzRhYzU5NThkYjEyMjU2OGUwMDhlN2YifSwidXJsIjoiaHR0cHM6Ly93d3cuYWdvZGEuY29tL3BhcnRuZXJzL3BhcnRuZXJzZWFyY2guYXNweD9jaWQ9MTg0NjM4MyZoaWQ9NDA1NTA3NDMmY3VycmVuY3k9UEhQJmNoZWNraW49MjAyNi0wMy0wMiZjaGVja291dD0yMDI2LTAzLTAzJk51bWJlcm9mQWR1bHRzPTEmTnVtYmVyb2ZDaGlsZHJlbj0wJlJvb21zPTEmbWNpZD0zMDM4Jm1hc3RlclJvb21JZD0xMjc1NTcxMDk5Jm1wdD1XWGhHVDBOWmIwYzFRbFZFU1dzcmFuWm5UbUZxWkhkclYyUk5jVFkyVGt0S1QyZG5aVmwyYlhnMU9HWXpRMlZVUTBsUGVrNXZZMk5ZV1ZjM2QxRldkR3BzVWt0b1dUQm1TMnh4WjBoM1BUMCZUb3RhbFByaWNlPTMwOTIuNTQmVG90YWxUYXg9MzMxLjM0JlRvdGFsRmVlPTAuMDAmVG90YWxTdXJjaGFyZ2U9MCZtY3VyPVBIUCJ9&amp;utid=dbf82016-e259-a853-4283-be225299f2c5&amp;tm_stars=0&amp;client_id=skyscanner_app&amp;redirect_delay=1000&amp;price_policy=2&amp;pre_redirect_id=c163dc98-7b11-0fa2-2139-0d5e9d869dff&amp;tm_city_code&amp;max_price=3093&amp;guests=1&amp;request_id=c163dc98-7b11-0fa2-2139-0d5e9d869dff&amp;tm_country_code=PH</t>
  </si>
  <si>
    <t>9.7877426, 126.1554824</t>
  </si>
  <si>
    <t>Kawayan Hostel</t>
  </si>
  <si>
    <t>www.skyscanner.com.ph/hotel_deeplink/4.0/PH/en-US/PHP/h_ad/216282723/2026-03-02/2026-03-03/hotel/hotel/hotels?legacy_provider_id=22&amp;rooms=1&amp;hb_data=qzLxjoUGh32J5G54FmsLOhdnUNM3aeiRsYCfzSENvXw9Fcs_lxQd1uVsE-kHeiEbiEEynufQcJDbqkwl7dAxKsuHjz_qui4wvrdmBLn9CDoGrhO2R0Cj2CNLC29khy315XZ9CsszkKJ3CMaEDuhy4umtgdSiMg-W3V9KklygNwz18zS5C84hr9v-Mdf08hfUKsyng4hp1MwF8FUXAilr-A29MoLPYO884gCHI4hKYjoBrIyg5e9qhjdmPr2ljNSOHSru2lEpV41jqymPPVOQwto4BumHJCkXTOq4qYUTKipgWCQPyQIaKsA8nTBhr8dwDaiAW5CNo_3WKwxjCKN0gaVqOkf4VBMe89Sk8AxjtM4tI40P4tDm7fKRSYz3AGh3cSPtmIhYJUhQl68s7pvK_4idyhjF_SL1DIO-ginKgKY_&amp;q_datetime_utc=2026-03-01T23%3A26%3A47&amp;ticket_price=1045&amp;quote_id=8765667696908099124&amp;utid_state=1&amp;channel=iphone&amp;tm_place_name=General+Luna&amp;deeplink_data=eyJmaWVsZHMiOnsic2lnbmF0dXJlIjoiOGYyNjVlOTA1OTBkNTA3NzVmNmY5ZDgyOTg1YWNlYjYifSwidXJsIjoiaHR0cHM6Ly93d3cuYWdvZGEuY29tL3BhcnRuZXJzL3BhcnRuZXJzZWFyY2guYXNweD9jaWQ9MTg0NjM4MyZoaWQ9NDAyNzY4NTMmY3VycmVuY3k9UEhQJmNoZWNraW49MjAyNi0wMy0wMiZjaGVja291dD0yMDI2LTAzLTAzJk51bWJlcm9mQWR1bHRzPTEmTnVtYmVyb2ZDaGlsZHJlbj0wJlJvb21zPTEmbWNpZD0zMDM4Jm1hc3RlclJvb21JZD02NjY5OTE3NjgmbXB0PU5YWmpPV054VUdGck1IVm5ZelpUY1VSeGNXWnVVVUphTm1aRGVHWnBibHBWYzFWelVqQlZRalJyYUVsRFMzQnVibEJZVm10V1JYTkVhbmhoWjNwdmIwazVVbkJPSzIxMWNUQXJRVWhCUFQwJlRvdGFsUHJpY2U9MTA0NS4wMCZUb3RhbFRheD0wLjAwJlRvdGFsRmVlPTAuMDAmVG90YWxTdXJjaGFyZ2U9MCZtY3VyPVBIUCJ9&amp;utid=d3a6cde8-9872-0ce7-bd77-c9dc5a8a2b7b&amp;tm_stars=0&amp;client_id=skyscanner_app&amp;redirect_delay=1000&amp;price_policy=2&amp;pre_redirect_id=29a609a8-0b95-2863-85e7-ba3f5e2336a6&amp;tm_city_code&amp;max_price=4969&amp;guests=1&amp;request_id=29a609a8-0b95-2863-85e7-ba3f5e2336a6&amp;tm_country_code=PH</t>
  </si>
  <si>
    <t>9.7660804, 126.1273786</t>
  </si>
  <si>
    <t>Bajala, Dapa-Union-General Luna Road, Malinao, General Luna, Surigao del Norte, Caraga, 8419, Philippines</t>
  </si>
  <si>
    <t>parking, wifi, non-smoking, internet_access, smoking_areas, garden, restaurant, bar, lounge, games_room, luggage_storage, tours</t>
  </si>
  <si>
    <t>Hostel Bajala Siargao</t>
  </si>
  <si>
    <t>https://www.agoda.com/general-s-hideout-siargao/hotel/siargao-island-ph.html?countryId=70&amp;finalPriceView=1&amp;isShowMobileAppPrice=false&amp;cid=1833981&amp;numberOfBedrooms=&amp;familyMode=false&amp;adults=2&amp;children=0&amp;rooms=1&amp;maxRooms=0&amp;checkIn=2026-03-1&amp;isCalendarCallout=false&amp;childAges=&amp;numberOfGuest=0&amp;missingChildAges=false&amp;travellerType=1&amp;showReviewSubmissionEntry=false&amp;currencyCode=SGD&amp;isFreeOccSearch=false&amp;los=1&amp;searchrequestid=e440432f-9b22-43ea-b9f6-87298c508393</t>
  </si>
  <si>
    <t>9.7715625, 126.1290625</t>
  </si>
  <si>
    <t>Hostel Bajala Siargao features a garden, shared lounge, a restaurant and bar in General Luna. The property is around a 7-minute walk from Malinao Beach, 1.1 miles from General Luna Beach and 1.6 miles from Doot Beach.</t>
  </si>
  <si>
    <t>GeneralÃƒÆ’Ã‚Â¢ÃƒÂ¢Ã¢â‚¬Å¡Ã‚Â¬ÃƒÂ¢Ã¢â‚¬Å¾Ã‚Â¢s Hideout Siargao</t>
  </si>
  <si>
    <t>www.skyscanner.com.ph/hotel_deeplink/4.0/PH/en-US/PHP/h_xp/193698884/2026-03-02/2026-03-03/hotel/hotel/hotels?legacy_provider_id=1&amp;rooms=1&amp;closed_user_group=mobile&amp;hb_data=K5L_xNzl06JOMSLReNtlD9w3nbAalS8D9iNJGnbKKjyjoSsjRxRypujJeFyVj3LYHx6bTnz6Wzkbe5LlvSDc7aZniUAZbCVRwL7u-c18JFypU-Tzjy-exCKf04H2zGfBKeqm2QBsDB6r4TvBjB2AJv40wflLZpTRzD_6GUK1DQO_AzvfzIrpVoGRWEJUeRoxnlLh-8HfjnxRsQX5CnbS3Bd9D17ih_H3h6-JAsH8JapSzlg_yLONB1pYAvFJv2M0Ruf1YH3TU5pxkNsXusPZhvziUyg%3D&amp;q_datetime_utc=2026-03-01T23%3A26%3A54&amp;ticket_price=8847&amp;quote_id=-8044435148531887390&amp;utid_state=1&amp;channel=iphone&amp;price_without_closed_user_group=11059&amp;tm_place_name=General+Luna&amp;deeplink_data=eyJmaWVsZHMiOnsic2lnbmF0dXJlIjoiOTJhNGRkM2VkYmI5ZjM1OWQ4ZjE3MzViMTgwNWQ3YzEifSwidXJsIjoiaHR0cHM6Ly93d3cuZXhwZWRpYS5jb20ucGgvSG90ZWwtU2VhcmNoP21wZD1HQlAmdHBpZD02OCZtcGU9MTc3MjQwNzU3NyZlbmREYXRlPTIwMjYtMDMtMDMmYWR1bHRzPTEmbXBuPTMyNTUxMTI1MCZtcG09MjQmbXBwPTEmbG9jYWxlPWVuX1VTJm1wbz1FQyZjaGlkPWIzY2MyNzkwLTVmMWQtNDVlZS1iMzQ0LWE1MWEyNGVhN2IzYyZtcHE9MTEzLjc1JmVhcGlkPTQ2MjMwJm1jdGM9MyZjdXJyZW5jeT1HQlAmcmF0ZXBsYW5pZD0zOTgyOTU3MjAmc2VsZWN0ZWQ9MTA5MDg1MTg4JnN0YXJ0RGF0ZT0yMDI2LTAzLTAyJm1wYj0xMC4zNCZtcGE9MTAzLjQxIn0%3D&amp;utid=bc7ab748-e69c-5ab0-61d9-71791f580eb7&amp;tm_stars=3&amp;client_id=skyscanner_app&amp;redirect_delay=1000&amp;price_policy=2&amp;pre_redirect_id=d8fd2a26-0320-e47f-8e9c-c8771612a7f9&amp;tm_city_code&amp;max_price=9948&amp;guests=1&amp;request_id=d8fd2a26-0320-e47f-8e9c-c8771612a7f9&amp;tm_country_code=PH</t>
  </si>
  <si>
    <t>9.8108321, 126.1587895</t>
  </si>
  <si>
    <t>Reside Siargao</t>
  </si>
  <si>
    <t>www.skyscanner.com.ph/hotel_deeplink/4.0/PH/en-US/PHP/h_xp/193698884/2026-03-05/2026-03-06/hotel/hotel/hotels?legacy_provider_id=1&amp;rooms=1&amp;closed_user_group=mobile&amp;hb_data=GVmDiskSjxzLKQnmK_89WyGZNbiW97V0FjRX-UP2zDvvxQGXjkU-2Lrz0EOTXF_oOI1nUAADskuNhzHqL2XfL_kgA5zghmQwg3J6R0FyMT0u-r6DaVllcxw3Uw1UjZQD7mwyWb6iQ4rx-u7639owRuN5MKmB_jegQPVRo9_077UEhR35qlDAkihFHRNI-yuUhuJIOlwgNWBDozG0yDjG0VMpjWa2Uw6WrtXhmOw709FHfAV6WxxkrF76g-p-onpvKgFIPHhXszsXyeagra-m1ArTcXQ%3D&amp;q_datetime_utc=2026-03-05T12%3A22%3A55&amp;ticket_price=8152&amp;quote_id=-3845004824741861751&amp;utid_state=1&amp;channel=iphone&amp;price_without_closed_user_group=10190&amp;tm_place_name=General+Luna&amp;deeplink_data=eyJmaWVsZHMiOnsic2lnbmF0dXJlIjoiYmIyMzU2ZWJhOTJhYzFmOGE2OWUyNjNhNTY3YmQxNzIifSwidXJsIjoiaHR0cHM6Ly93d3cuZXhwZWRpYS5jb20ucGgvSG90ZWwtU2VhcmNoP3RwaWQ9NjgmbXBlPTE3NzI3MTMzNjUmZW5kRGF0ZT0yMDI2LTAzLTA2JmFkdWx0cz0xJmxvY2FsZT1lbl9VUyZjaGlkPWUwZjljNTc1LWFhZTAtNGI4Ni04MGE0LTc4Yzc5ZGFjZDdiZCZlYXBpZD00NjIzMCZtY3RjPTMmc3RhcnREYXRlPTIwMjYtMDMtMDUmbXBkPUdCUCZtcG49MzI1NTExMjIzJmN1cnJlbmN5PUdCUCZyYXRlcGxhbmlkPTM5ODI5NTU0MCZtcG09MjQmbXBwPTEmbXBvPUVDJnNlbGVjdGVkPTEwOTA4NTE4OCZtcGI9OS41MCZtcHE9MTA0LjUxJm1wYT05NS4wMSJ9&amp;utid=1487298f-76c1-0d99-dea6-440d32539e40&amp;tm_stars=3&amp;client_id=skyscanner_app&amp;price_policy=2&amp;pre_redirect_id=513ff04e-9ff8-1e56-b493-2c62225ebf8a&amp;tm_city_code&amp;max_price=9944&amp;guests=1&amp;request_id=513ff04e-9ff8-1e56-b493-2c62225ebf8a&amp;tm_country_code=PH</t>
  </si>
  <si>
    <t>9.9515717, 126.0979816</t>
  </si>
  <si>
    <t>San Isidro</t>
  </si>
  <si>
    <t>Located in General Luna, a 14-minute walk from General Luna Beach, Reside Siargao has accommodations with a restaurant, free private parking and a bar. This 3-star resort offers a 24-hour front desk. The resort has family rooms.</t>
  </si>
  <si>
    <t>Cabanas Pacifico Tourists Inn</t>
  </si>
  <si>
    <t>www.skyscanner.com.ph/hotel_deeplink/4.0/PH/en-US/PHP/h_bc/216883301/2026-03-02/2026-03-03/hotel/hotel/hotels?legacy_provider_id=13&amp;rooms=1&amp;closed_user_group=apps&amp;hb_data=EyDEI55p1pL49wQ6qW-ZeAc3Jesp7-VeDz7oEjIL9cp0wMBQ4GhZ1kLoJIgtCPThL3TC3tpOwMmxgXvN51eT0_5uBKSdZ-c2yk3YTPp_JL4VZGJrIwlwmaOtaGrmF5b7zD_ErA-MkZfRfcqydRV17tIs97op60Wnbsrj6PK7Lo2Khx_fCL3GnQiDPSXa2Y5JQ8tAnsB0q97PI5Eb0wlJC66uUqW76_G-635szfYvnFhiPX6ymBLE1SiiHJg10s_17uciJOwa5Vseh0fPyRbwHB2OLq4z74ct0XZp5xnEkNmvgVE4tuMUuh1kJcAmprfwS4HNwYNZTr62E5smzr4F3zn13FWPDopaYf29DaLrRrqlqoTvfxnIWF0I9GgOoJfaFvdhwrjvjg7Kkxfx_Zuk2I5mLvpko5j5ki-TpY3EWt2vqDBCU2M%3D&amp;q_datetime_utc=2026-03-01T23%3A27%3A02&amp;ticket_price=743&amp;quote_id=2382266930463766001&amp;utid_state=1&amp;channel=iphone&amp;price_without_closed_user_group=1108&amp;tm_place_name=General+Luna&amp;deeplink_data=eyJmaWVsZHMiOnsic2lnbmF0dXJlIjoiNGE5N2NmM2YxZTZlOTUzMTFhNWJlMjEwMzQwMTU5YWEiLCJibG9ja19pZCI6IjEwODMyODAxMDVfMzg0NjA0MDk4XzFfMF8wIn19&amp;utid=bdd59040-9198-2784-b19d-d8d69c409498&amp;tm_stars=0&amp;client_id=skyscanner_app&amp;redirect_delay=1000&amp;price_policy=2&amp;pre_redirect_id=81d96c13-4ce6-86a6-f395-b4b47dfd25a5&amp;tm_city_code&amp;max_price=3594&amp;guests=1&amp;request_id=81d96c13-4ce6-86a6-f395-b4b47dfd25a5&amp;tm_country_code=PH</t>
  </si>
  <si>
    <t>9.784087, 126.1571121</t>
  </si>
  <si>
    <t>Datsco bus stop, Tourism Road, Barangay Ⅲ, General Luna, Surigao del Norte, Caraga, 8419, Philippines</t>
  </si>
  <si>
    <t>Wave Retreat</t>
  </si>
  <si>
    <t>www.skyscanner.com.ph/hotel_deeplink/4.0/PH/en-US/PHP/h_bc/216883301/2026-03-05/2026-03-06/hotel/hotel/hotels?legacy_provider_id=13&amp;rooms=1&amp;closed_user_group=apps&amp;hb_data=eIL1dM0ocSxApysbrM9Ew6VNBIY_OGJAihdRTD_QfTutnFPOiurKGN_ThVM4x0lqytXHsZtelkGBDowelINEemBFeeegSz1RFgqCORHHcCvwYwyr1Hg_U8c2rsTbSqD397TC0vzp5HJ-ZsnR6tyvcborOh6ErjegVhF_F8II108rZcwLZMqR9VmxrtMdjL0_SjXhl0UiShUa2hCOJIOG8rsNUrWej-TqYeONMY-x3ZVG3d8F5KGDTzLDAyKLMueNFLAHUg9qejLBdVcRBknKNtbFYIz6ee0gMeveQcNuAB4vzwnYXvpDDEg3r5Jh9XSmGc5HSA9TTzOx-qZ_N99ebyevH0bS3TyjnbHeHlWc-ENInm_NZupEfkvpeRWPmC93w2C5LnCFqiwOFD68Mt8NvBD4iAGbIb6zWQpaY-BK8wmf8H1q4A%3D%3D&amp;q_datetime_utc=2026-03-05T12%3A22%3A56&amp;ticket_price=743&amp;quote_id=1253751734228623489&amp;utid_state=1&amp;channel=iphone&amp;price_without_closed_user_group=1108&amp;tm_place_name=General+Luna&amp;deeplink_data=eyJmaWVsZHMiOnsic2lnbmF0dXJlIjoiNGE5N2NmM2YxZTZlOTUzMTFhNWJlMjEwMzQwMTU5YWEiLCJibG9ja19pZCI6IjEwODMyODAxMDVfMzg0NjA0MDk4XzFfMF8wIn19&amp;utid=c929d8b1-b1ff-1d37-c946-f6a556081f5e&amp;tm_stars=0&amp;client_id=skyscanner_app&amp;price_policy=2&amp;pre_redirect_id=f538b595-50b9-559a-1427-4d0f02407247&amp;tm_city_code&amp;max_price=750&amp;guests=1&amp;request_id=f538b595-50b9-559a-1427-4d0f02407247&amp;tm_country_code=PH</t>
  </si>
  <si>
    <t>9.7592343, 126.0523731</t>
  </si>
  <si>
    <t>Dapa</t>
  </si>
  <si>
    <t>parking, wifi, air_conditioning, non-smoking, internet_access, smoking_areas, shuttle_service, airport_shuttle, security</t>
  </si>
  <si>
    <t>Located in General Luna and with General Luna Beach reachable within a 12-minute walk, Wave retreat has a garden, non-smoking rooms, free WiFi throughout the property and a restaurant. Offering massage services, the property is located within 2.</t>
  </si>
  <si>
    <t>ZM Residence Siargao</t>
  </si>
  <si>
    <t>www.skyscanner.com.ph/hotel_deeplink/4.0/PH/en-US/PHP/h_kl/157130469/2026-03-02/2026-03-03/hotel/hotel/hotels?legacy_provider_id=927243&amp;rooms=1&amp;closed_user_group=apps&amp;hb_data=JcGf5lK5u0VuwZ-CIyKO33--WSwsdGbiALCLrML3z-LwQyJKRbip4voTZRGA9nwTesG9MdxfXqw3HzODXmeeAZFtxiTshQM5KOCtTB811rf3No4i8lZW9-x6n30KfspDgi9ggAkG6awG2iHzxwDRa19emSPw_LjGXNv3DOer8mZmZxNYQle7NL0uVLduSRE2dxUd4-PtHLYnd_cBZCw7pU4EEmFhes0FryvP4yt9pd4F5vFgDPrUgF2j05iIeGWAeYu1_MZ8PCGLMkvszgRq4TJurTbVAtbxZEN4oQCScLctsZUrEQa1tpSXhDXpUkb5vTe2ibLgWphXIoGbuvbwJpCAm_YtEkPWITEqBhxbGxLRWUX5InemGuUzjHIaiaygyd3QgRrlO_sF_x7zeIl4UDCU29fE5fYXPATqxenFNw%3D%3D&amp;q_datetime_utc=2026-03-01T23%3A27%3A02&amp;ticket_price=13381&amp;quote_id=5259191833922255020&amp;utid_state=1&amp;channel=iphone&amp;price_without_closed_user_group=12400&amp;tm_place_name=General+Luna&amp;deeplink_data=eyJmaWVsZHMiOnsic2lnbmF0dXJlIjoiM2E1YWZhMzYzNTYyZDFmNzNhMjVmYmM0MGEwZGE3OTQifSwidXJsIjoiaHR0cHM6Ly9hcGkua2xrdGVjaC5jb20vdjEvaG90ZWxtc2UvZGVlcGxpbmsvZW4tVVMvaG90ZWxzL2RldGFpbC8xMjg2NDYvP19jdXJyZW5jeT1QSFAmYWR1bHRfbnVtPTEmYWlkPTI3ODIwJmFycml2YWxfZmVlcz0wJmNoZWNrX2luPTIwMjYtMDMtMDImY2hlY2tfb3V0PTIwMjYtMDMtMDMmY2hpbGRfbnVtPTAmY2xpY2tfY3VycmVuY3k9UEhQJmNsaWNrX3ByaWNlX3RvdGFsPTEzMzgxLjIwMCZrbGNfbDE9TVNFJmtsY19sMj1Ta3lzY2FubmVyJmxhbmd1YWdlPWVuLVVTJm1zZV90cmFjZV9pZD1iZWExNjIxJnByaWNlX3RvdGFsPVBIUC0xMzM4MS4yMDAmcHJpY2VfdHlwZT1JbmJvdW5kLWRlc2t0b3AmcmF0ZV9rZXk9Mjk2MjYzMTQxJnJvb21fbnVtPTEmdXRtX2NhbXBhaWduPTI3ODIwJnV0bV9jb250ZW50PVBIUCZ1dG1fbWVkaXVtPVNLWVNDQU5ORVImdXRtX3NvdXJjZT1NU0UmdXRtX3Rlcm09MTI4NjQ2JmRldmljZT0yJnBhcnRuZXJfbWVtYmVyPTAifQ%3D%3D&amp;utid=da06200e-a8fb-30ef-fe7d-8a3a4ebdbdfe&amp;tm_stars=3&amp;client_id=skyscanner_app&amp;redirect_delay=1000&amp;price_policy=2&amp;pre_redirect_id=b2bb0916-cffe-d0a1-b0dc-b4c3e8b4bfe9&amp;tm_city_code&amp;max_price=13381&amp;guests=1&amp;request_id=b2bb0916-cffe-d0a1-b0dc-b4c3e8b4bfe9&amp;tm_country_code=PH</t>
  </si>
  <si>
    <t>9.7931924, 126.1571823</t>
  </si>
  <si>
    <t>Sunflower House Siargao, Tourism Road, Poblacion, Catangnan, General Luna, Surigao del Norte, Caraga, 8419, Philippines</t>
  </si>
  <si>
    <t>Siargao Sunflower Suites</t>
  </si>
  <si>
    <t>www.skyscanner.com.ph/hotel_deeplink/4.0/PH/en-US/PHP/h_xp/157130469/2026-03-02/2026-03-03/hotel/hotel/hotels?legacy_provider_id=1&amp;rooms=1&amp;closed_user_group=mobile&amp;hb_data=4P8nFvQNGhvXjNZE-xgEDl220R1dEGRCKz3OaZF5wJolc2Ru9iPfe88H9PT2E-GZPgkcyu_K69C7KlBvM-ZMEle6iWtkXGyZjXQzhY-HNiV_xmZVDgwnu9g6YX9-6ETmAkBpou6tpKJRUSxhTL2Y1CTakSbRmtxxu0oSj4xkkD9RSH5pYPh_rwS7p0nI5HofjFb5HJmtrDR66crkRBc8bsatFDZmZXi5PxZwmo1V3rjzOx_BD52bOBwa2xT-2nujXuszUe_o6rjvV-mmRvUgBCmyWhg%3D&amp;q_datetime_utc=2026-03-02T00%3A01%3A57&amp;ticket_price=9238&amp;quote_id=-8963883197029705041&amp;utid_state=1&amp;channel=iphone&amp;price_without_closed_user_group=10264&amp;tm_place_name=General+Luna&amp;deeplink_data=eyJmaWVsZHMiOnsic2lnbmF0dXJlIjoiNDgxYWM0NmM2MDVlMTFlODQ0M2JmY2NjMjMwYWJhZGMifSwidXJsIjoiaHR0cHM6Ly93d3cuZXhwZWRpYS5jb20ucGgvSG90ZWwtU2VhcmNoP3RwaWQ9NjgmbXBlPTE3NzI0MDc2MDkmZW5kRGF0ZT0yMDI2LTAzLTAzJmFkdWx0cz0xJmxvY2FsZT1lbl9VUyZjaGlkPWIxMjVlYTIxLWI0MGYtNDhlYi04NWJkLWUyMTA0NTgxN2U4MiZlYXBpZD00NjIzMCZtY3RjPTMmc3RhcnREYXRlPTIwMjYtMDMtMDImbXBkPUdCUCZtcG49MjIxNDAzMjM0JmN1cnJlbmN5PUdCUCZyYXRlcGxhbmlkPTI5NjI2MzQ4OCZtcG09MjQmbXBwPTEmbXBvPUVDJnNlbGVjdGVkPTE5Mzg0NjY5Jm1wYj0xMi43MyZtcHE9MTA2LjA1Jm1wYT0xMDYuMDUifQ%3D%3D&amp;utid=bb344021-77f1-cfee-0516-8cee42b0ff47&amp;tm_stars=3&amp;client_id=skyscanner_app&amp;redirect_delay=1000&amp;price_policy=2&amp;pre_redirect_id=281e0775-676f-93b1-bbe9-b4f00f63e5a7&amp;tm_city_code&amp;max_price=12400&amp;guests=1&amp;request_id=281e0775-676f-93b1-bbe9-b4f00f63e5a7&amp;tm_country_code=PH</t>
  </si>
  <si>
    <t>9.7932304, 126.1571393</t>
  </si>
  <si>
    <t>www.skyscanner.com.ph/hotel_deeplink/4.0/PH/en-US/PHP/h_ad/154696666/2026-03-05/2026-03-06/hotel/hotel/hotels?legacy_provider_id=22&amp;rooms=1&amp;closed_user_group=general&amp;hb_data=e9jB1FrAmaehz0Nhnzldjlblh490FgtnWXjlPo7Pgcr3MeVj2oZhRwv9mt9ccdLVKxd4bkyO2x8CTafs-rk7L3JAW-YZMT_va31RNjaV5RPaY1twH5crd8LjOVMvfF6CKIjnfRHaVhifBVzsWEkBGbvquhajsyGzApPlAdE6XentuPQpIizh7nIe-k164QrVAoP-8DGqc7nhAvyAlz6OrpiDcM3XnpAKHEo5Tz3KHDxNrRhAHXaC30wDJuBXao-nXvGtfmlfkwvwZ_Hx_4htxjudVFOPUErED9pZ-9mUCo8mhA6FkvApOmv80QniTrP_ToaUgcMSZzqBhMA8PnJkDxM_KBVWSwhB3v3qC9QAiktPPgGCvTBOjpTrvdEjxnSj3ZM18aIHdXZG5aszGE3BPUtsp2MwI3FIdlLGW2CN195_&amp;q_datetime_utc=2026-03-05T14%3A21%3A30&amp;ticket_price=14455&amp;quote_id=6400218896907104512&amp;utid_state=1&amp;channel=iphone&amp;price_without_closed_user_group=15985&amp;tm_place_name=Catangnan&amp;deeplink_data=eyJmaWVsZHMiOnsic2lnbmF0dXJlIjoiYmFkOTJmNGM1ZmIwOTMzZTM0ZGZkNTU2NzU5YjVkMDUifSwidXJsIjoiaHR0cHM6Ly93d3cuYWdvZGEuY29tL3BhcnRuZXJzL3BhcnRuZXJzZWFyY2guYXNweD9jaWQ9MTg0NjM4MyZoaWQ9MjMwMjgxMSZjdXJyZW5jeT1QSFAmY2hlY2tpbj0yMDI2LTAzLTA1JmNoZWNrb3V0PTIwMjYtMDMtMDYmTnVtYmVyb2ZBZHVsdHM9MSZOdW1iZXJvZkNoaWxkcmVuPTAmUm9vbXM9MSZtY2lkPTI4MjAwJm1hc3RlclJvb21JZD0zNDM4NDI2NzkmbXB0PVRXcERXV1ptZW5aNFIwdDZlbWhyZVhWS1NqaEdjVlk1U0RCSk0xaHRVRmhrYm14SldXdEJWelEzVDI5RGVrZDNRa3RSZVZCTWNHeEpiVzh5YVZGeVRsb3lPRXBHZUdKVE9TOU1TbmszVGpnJlRvdGFsUHJpY2U9MTQ0NTUuMzEmVG90YWxUYXg9MTc3NS4yMSZUb3RhbEZlZT0wLjAwJlRvdGFsU3VyY2hhcmdlPTAmbWN1cj1QSFAifQ%3D%3D&amp;utid=1baededc-6ce5-aabd-dde2-9ed166cbcb98&amp;tm_stars=4&amp;client_id=skyscanner_app&amp;price_policy=2&amp;pre_redirect_id=330ccb81-34e7-8837-be83-52f9065ef490&amp;tm_city_code&amp;max_price=14455&amp;guests=1&amp;request_id=330ccb81-34e7-8837-be83-52f9065ef490&amp;tm_country_code=PH</t>
  </si>
  <si>
    <t>9.9446496, 126.102951</t>
  </si>
  <si>
    <t>Travellers Pension House, Tourism Road, CHOSEN SITE, Purok 5, Catangnan, General Luna, Surigao del Norte, Caraga, 8419, Philippines</t>
  </si>
  <si>
    <t>Located in General Luna, a few steps from General Luna Beach, Siargao Island Villas has accommodations with an outdoor swimming pool, free private parking, a fitness center and a garden.</t>
  </si>
  <si>
    <t>Yapak Beach Villas</t>
  </si>
  <si>
    <t>www.skyscanner.com.ph/hotel_deeplink/4.0/PH/en-US/PHP/h_ad/216959376/2026-03-03/2026-03-04/hotel/hotel/hotels?legacy_provider_id=22&amp;rooms=1&amp;closed_user_group=general&amp;hb_data=i82coPj_LqbX3H77CgAmUONYCPh5GJhUuCKTrZFVTMyACfuKwGjaPaO4kk6g85vFYRNXLz_ioOFRIFusmvuH2vEg4TB9gKjLlc3VMUf-Br4XpJEzF7fkLOXgGn8mCNsrXUHOyecJcCypSw56OdYd663-vws8SlM39nxEU3Q20wRVWDi5BHJTdp3whqFGZFnvDyD0DgbyzGgguqtw5VuQt6Ingwks34QpJi8ivlD4gdFpHpVKFaxC5udheFi-3tO44GGdEav_twB7AkfQFjKIUK2Bvo6rpyd4UPAtoxDTaz0K8R6oknKAt3FdySMsIjKMfPat-aYjuO7rUKcE2k1Wpt0v1Dcd-lfm-LEd0yyZrvUhz7A9KOxYmTltnfLksvdpN3hd9qkb3vLO1mH3l0tI6_eujzVTnB8F5qy6YpaiOdzZ&amp;q_datetime_utc=2026-03-03T08%3A52%3A35&amp;ticket_price=3730&amp;quote_id=5577501922068649598&amp;utid_state=1&amp;channel=iphone&amp;price_without_closed_user_group=4521&amp;tm_place_name=San+Isidro&amp;deeplink_data=eyJmaWVsZHMiOnsic2lnbmF0dXJlIjoiNDk1NGU0M2RkZmRhODA4ZWZhYmVkNDlkMGZmYTgzN2QifSwidXJsIjoiaHR0cHM6Ly93d3cuYWdvZGEuY29tL3BhcnRuZXJzL3BhcnRuZXJzZWFyY2guYXNweD9jaWQ9MTg0NjM4MyZoaWQ9NDY2NjE3MDImY3VycmVuY3k9UEhQJmNoZWNraW49MjAyNi0wMy0wMyZjaGVja291dD0yMDI2LTAzLTA0Jk51bWJlcm9mQWR1bHRzPTEmTnVtYmVyb2ZDaGlsZHJlbj0wJlJvb21zPTEmbWNpZD0zMDM4Jm1hc3RlclJvb21JZD0xMzA5NjIwNjU5Jm1wdD1iRlpzV0hSWlRqbFhXWFZ4WlVNMGVFb3laWGcxTUdseU5HcDNXbVZCVmpSeVpVSlVlbTFYSzNkM1lqbFJaRFE1VDJ4RmRqWlBjbE5ZVFZOaWNpdFJlRWRsUmxob1VHMTRTSG93Ym1wSFRGayZUb3RhbFByaWNlPTM3MjkuNjAmVG90YWxUYXg9Mzk5LjYwJlRvdGFsRmVlPTAuMDAmVG90YWxTdXJjaGFyZ2U9MCZtY3VyPVBIUCJ9&amp;utid=f96b4e93-63a0-40c9-5fb9-dd89cb260e57&amp;tm_stars=0&amp;client_id=skyscanner_app&amp;redirect_delay=1000&amp;price_policy=2&amp;pre_redirect_id=5ed5549d-493d-9384-a99a-9022d0673f5c&amp;tm_city_code&amp;max_price=7358&amp;guests=1&amp;request_id=5ed5549d-493d-9384-a99a-9022d0673f5c&amp;tm_country_code=PH</t>
  </si>
  <si>
    <t>9.936188, 126.0886783</t>
  </si>
  <si>
    <t>Yapak Beach Villas Siargao, Santa Monica-San Isidro Road, San Mateo, Baybay, San Isidro, Surigao del Norte, Caraga, 8421, Philippines</t>
  </si>
  <si>
    <t>Located in San Isidro, a few steps from Pacifico Beach, Yapak Beach Villas provides accommodations with an outdoor swimming pool, free private parking, a garden and a terrace.</t>
  </si>
  <si>
    <t>Lara's Guesthouse Siargao</t>
  </si>
  <si>
    <t>www.skyscanner.com.ph/hotel_deeplink/4.0/PH/en-US/PHP/h_bc/205070745/2026-03-02/2026-03-03/hotel/hotel/hotels?legacy_provider_id=13&amp;rooms=1&amp;closed_user_group=apps&amp;hb_data=u3V1qVV3NCSNKgBj_miFFn1-MF7ylkaPwTHjvztPv9l3KoRR_eBE-o5_0hFpt2y642tAjh_23Obx23j4mr2q9HoZwtTrxCX9DNpR-plU2uiHV7dlzpk8mUdlHEEIkIIWoDiFo4fWpMZZzIztQa7XD5QdNty1fKMACD6GAcwgRdvI5O-IqAVZzLFIO4j6PuZNQ7EGRdSzDjFZVfgR6UaJxnxIguvc0-HRgmOTw6vWkF3T31iS_My9bdipTjBYRPPlRot9XThUFfcknUZ9u0FZNqXjeER7RH6jBTi1WtG43r7TAuImqSUK0GutrqtQh3_li4W0kPxquYitO-H7Dn2uh2-qLnfKa_AlHI2y4vtXzK_A1Qbb8kdWzLQajrZaaXFnK_JcnmqvUU_CRthitOpwfBCKng4yUR2FpYcc2Ape9eUKRsLjfz8%3D&amp;q_datetime_utc=2026-03-01T23%3A27%3A04&amp;ticket_price=4990&amp;quote_id=6977418460055999484&amp;utid_state=1&amp;channel=iphone&amp;price_without_closed_user_group=5970&amp;tm_place_name=General+Luna&amp;deeplink_data=eyJmaWVsZHMiOnsic2lnbmF0dXJlIjoiYmJkMjViNzA5ZTY4OWU2NjA2ZDgxOTgwM2I4NGMyMmMiLCJibG9ja19pZCI6IjcwNTg4NjEyM18yOTU0MTMzNTNfNF8wXzAifX0%3D&amp;utid=c986ac07-42d8-2fc0-33a7-000070de246b&amp;tm_stars=0&amp;client_id=skyscanner_app&amp;redirect_delay=1000&amp;price_policy=2&amp;pre_redirect_id=17b4b837-5d80-00da-c6b8-6aff0d157e24&amp;tm_city_code&amp;max_price=5435&amp;guests=1&amp;request_id=17b4b837-5d80-00da-c6b8-6aff0d157e24&amp;tm_country_code=PH</t>
  </si>
  <si>
    <t>9.8127349, 126.161314</t>
  </si>
  <si>
    <t>wifi, air_conditioning, non-smoking, internet_access, multilingual_staff, garden, car_rental, airport_shuttle</t>
  </si>
  <si>
    <t>Payag Suites</t>
  </si>
  <si>
    <t>www.skyscanner.com.ph/hotel_deeplink/4.0/PH/en-US/PHP/h_fd/205070745/2026-03-05/2026-03-06/hotel/hotel/hotels?legacy_provider_id=927050&amp;rooms=1&amp;closed_user_group=general&amp;hb_data=CafBz2DNkKUypAnJZ2In6Mwk7t9WOLlCeID15jcIPE8QaxMw46e7O5iwqq3CVRm5OU84DhlZGoaDT0U6i0C6TKzt6PEZftfFsmiQdCtAizPBvEBimzsC30dnAzoQFWiUOjmvhaJJzWVVdWWeTNzzxgm4peST2ShTpwWBsCJ4BjJNtecWF4CaZnk5gOYy6NefRU_SSV3QmdwDCkUoPDKXsoMAkMnzy7c_0k-mj8_B4l9111_oVhAN1yZB6o6N0RVlgk2PlqFIUwnoVK_bwbgEcNc2kC7uXHUHvOToDOHNimgVAVlPAzy6q06NILrq_z5z6XnWjlk1neOHgF7DMbwc5zqQg9AoWhUwSuYICq65rgHRVtWLBDt6aIitur_hRhuJNIGaO_jWojXRkzSPYiC9YLUfaLmTXpGSXvXFVSohfPPN7Q%3D%3D&amp;q_datetime_utc=2026-03-05T12%3A22%3A58&amp;ticket_price=3142&amp;quote_id=6550727014914593062&amp;utid_state=1&amp;channel=iphone&amp;price_without_closed_user_group=7884&amp;tm_place_name=General+Luna&amp;deeplink_data=eyJmaWVsZHMiOnsic2lnbmF0dXJlIjoiYWE3MmM5OTMxNmMyMWNhOTM5OTAyMTk0M2YxMDYyZjEifSwidXJsIjoiaHR0cHM6Ly9kZWFscy52aW8uY29tP3NpZz1hYjUzOWZlOTcwY2Q2NTFlMTI2YmU1NTdlYTkxY2QxZDEzZjVhOTU0YWJjZGM2ZTczYjE3MDkwOTQ0M2FmOTUwMmQzMjMwMzAzMzM0MzAzMDMzMzQzMyZzaWctaXNzPW1ldGEmdHVybD1odHRwcyUzQSUyRiUyRnZpby5jb20lMkZIb3RlbCUyRlNlYXJjaCUzRmNoZWNrSW4lM0QyMDI2LTAzLTA1JTI2Y2hlY2tPdXQlM0QyMDI2LTAzLTA2JTI2Y3VycmVuY3klM0RQSFAlMjZlcHYlM0RNUzR5JTI2ZXNkJTNEcHNUcHhyLVVmRW4tNHFhU1lZM0FySmFhNUpPbVhkakdhX29WRGRXVjNmeFVObkNFUXlUUzBwek5QSGl6ZzM0ckZOYnN2MVFWalpnVHRBNzl0cGdSNW1EbzYzY1NzYXQwT0VvWVNpVThTLUU2UGtJclRfNkFabEklMjUzRCUyNmZvcmNlQ3VycmVuY3lDaGFuZ2UlM0QxJTI2Zm9yY2VMYW5ndWFnZUNoYW5nZSUzRDElMjZob3RlbElkJTNENzc1NTM0MiUyNmxhYmVsJTNEc3JjJTI1M0Rza3lzY2FubmVyJTI1MjZ1Y291bnRyeSUyNTNEUEglMjUyNnVkZXZpY2UlMjUzRG1vYmlsZSUyNTI2aG90ZWwlMjUzRDc3NTUzNDIlMjUyNmRheSUyNTNENSUyNTI2bW9udGglMjUzRDAzJTI1MjZ5ZWFyJTI1M0QyMDI2JTI1MjZsb3MlMjUzRDElMjUyNm9mZmVyaWQlMjUzRG9IdmtKbHpLanhKNCUyNTI2cHJpY2UlMjUzRDMxNDEuODklMjUyNmN1cnJlbmN5JTI1M0RQSFAlMjUyNnVzZXJsYW5nJTI1M0RlbiUyNTI2X3RoJTI1M0Q4ZDk0YmFlY2I4NzRhMGNjMTJmOGViZDZjYzk1YzNkMDdiYzA4MDg2Y2RiMzExNmYlMjUyNmR0cyUyNTNEMTc3MjcxMjg5OCUyNTI2b2x1dCUyNTNEMTc3MjcxMjg5NSUyNTI2Y2FuUGF5TGF0ZXIlMjUzRGZhbHNlJTI1MjZyZXF1ZXN0VXNlckdyb3VwJTI1M0QlMjUyNm9mZmVyVXNlckdyb3VwJTI1M0RwdWJsaWMlMjZsYW5nJTNEZW4lMjZvdGklM0RWR1VuRzRoVnhtSSUyNnByZWZlcnJlZFJhdGUlM0QzMTQxLjg5JTI2cHJvZmlsZSUzRHIyZDJtNzNrbjglMjZyb29tcyUzRDElMjZ1c2VyQ291bnRyeSUzRFBIJTI2dXRtX2NhbXBhaWduJTNEc2t5c2Nhbm5lciUyNnV0bV9tZWRpdW0lM0RjcGMlMjZ1dG1fc291cmNlJTNEc2t5c2Nhbm5lciJ9&amp;utid=a5be5b07-440f-ddb3-54ae-d82da0fd22d6&amp;tm_stars=0&amp;client_id=skyscanner_app&amp;price_policy=2&amp;pre_redirect_id=a6976a1b-9b9d-6eca-f0c2-4c08e40b4326&amp;tm_city_code&amp;max_price=3142&amp;guests=1&amp;request_id=a6976a1b-9b9d-6eca-f0c2-4c08e40b4326&amp;tm_country_code=PH</t>
  </si>
  <si>
    <t>9.8130069, 126.1609152</t>
  </si>
  <si>
    <t>Great care is taken to ensure guests experience comfort through top-notch services and amenities. Remain linked during your visit by utilizing the complimentary internet access available.Prior to your check-in date, you can arrange airport transportation services, guaranteeing a seamless and efficient experience for both arrival and departure.Securing top-notch tickets and reserving prime dining spots become effortless through assistance from the resort's tours. The resort is completely smoke-free. Crafted for coziness, every guestroom provides an array of features, guaranteeing a tranquil night's sleep while maintaining the level of comfort. For an elevated experience at resort, select rooms are equipped with air conditioning to improve your stay. Expand your in-room entertainment choices with various amenities, such as television offered in certain accommodations.Maintain your cleanliness and feel revitalized using toiletries available in select guest restrooms.</t>
  </si>
  <si>
    <t>Ocean 101 Beach Resort</t>
  </si>
  <si>
    <t>www.skyscanner.com.ph/hotel_deeplink/4.0/PH/en-US/PHP/h_h1/130405619/2026-03-02/2026-03-03/hotel/hotel/hotels?legacy_provider_id=927111&amp;rooms=1&amp;closed_user_group=mobile&amp;hb_data=_2cdbo8AeBGDz-8kLFNEd8fTJkK-LjSptq4Ei8rAzOhJ8SnZVuKE7C80TtyJ2FemZwu2IX_PosJU1tQ-DZT-BqYwCfowiKYgVSCgZuEf030R-fpqZ4ZCWtyjK-AU2ImBQWNoRiuLEx1lnUNf69KRNzkXGSsGKOdOaWnT9CSi3DxTGYhHSLIuOanigsxi55IZWKQsXisj1UFva4Vd50jxhRa8RmzBXNqx50WxArF_7U9UJKNERYQv0NeesgRC_kFEkZqo2B9GaQ0t9gZgoxep8aI-6HU%3D&amp;q_datetime_utc=2026-03-02T00%3A02%3A03&amp;ticket_price=4788&amp;quote_id=8798408970804784476&amp;utid_state=1&amp;channel=iphone&amp;price_without_closed_user_group=5320&amp;tm_place_name=Cabitoonan&amp;deeplink_data=eyJmaWVsZHMiOnsic2lnbmF0dXJlIjoiYTVmMzBiZWU2NTk3MjQ0ZGMwZmM5MTI3NmU2ODYxYjMifSwidXJsIjoiaHR0cHM6Ly9waC5ob3RlbHMuY29tL0hvdGVsLVNlYXJjaD9tcGQ9UEhQJnRwaWQ9MzIxNCZtcGU9MTc3MjQwOTcyMiZlbmREYXRlPTIwMjYtMDMtMDMmYWR1bHRzPTEmbXBuPTIxNzg2NTA3MCZtcG09MjQmbXBwPTEmbG9jYWxlPWVuX1BIJm1wbz1FQyZjaGlkPTNhZGUxMjYxLThkNGQtNDQxMC04MjY5LTk4NjZiOGFkMGYxOSZtcHE9NDMxNy4wNSZlYXBpZD00NCZtY3RjPTMmY3VycmVuY3k9UEhQJnJhdGVwbGFuaWQ9NDA0OTA1NjE5JnNlbGVjdGVkPTI5MzI0NDU0JnN0YXJ0RGF0ZT0yMDI2LTAzLTAyJm1wYj04NjMuNDEmbXBhPTM5MjQuNTkifQ%3D%3D&amp;utid=b23f9c71-a902-7277-0b76-5a001b24827e&amp;tm_stars=3&amp;client_id=skyscanner_app&amp;redirect_delay=1000&amp;price_policy=2&amp;pre_redirect_id=1e60ac54-b1e7-47d8-6d3c-ff4453c565dc&amp;tm_city_code&amp;max_price=8179&amp;guests=1&amp;request_id=1e60ac54-b1e7-47d8-6d3c-ff4453c565dc&amp;tm_country_code=PH</t>
  </si>
  <si>
    <t>9.8123345, 126.1610085</t>
  </si>
  <si>
    <t>Ocean 101, Tourism Road, Cloud 9, Catangnan, General Luna, Surigao del Norte, Caraga, 8419, Philippines</t>
  </si>
  <si>
    <t>Point F Siargao</t>
  </si>
  <si>
    <t>www.skyscanner.com.ph/hotel_deeplink/4.0/PH/en-US/PHP/h_bc/220250652/2026-03-02/2026-03-03/hotel/hotel/hotels?legacy_provider_id=13&amp;rooms=1&amp;closed_user_group=apps&amp;hb_data=TT4X6mzebixshSKTjPl3MGZRBjRSebv7bUML-tj2h4mK4OnE-rVScNCuyahQ6IP0aEvC7VrKgWM_y9gYTcWcsii8iUNtOT9elYJ7rrwoUN9rhNAAZZM3eKYX7bUoZcC0-JDWmI_EpttW7OGrfCgJSqi-02knWH5t485ACLDBxipudI-0QqKLnAFOcztq0G4mHh5I1t1DH_Dd9QnzRctVAg-PPAxTktXgkhi7I1ArU7HYUGUPC8FosTuziJ312RsGEwCJjzOm4HEtRpaU8OpIogIsNaRJdgGhSDZqYNhW-Jvz20r9XffgYZv-MPyzFfe9_T6A_3bRULtASa0BSEvmmMGBdsJLSQuBOB3GSUOPVs27sWxpKyTGTh2fDClPxRW29DA72iBSpVCSivbnH9cr_vSj6EoIM2Y85AdsgP3XUVadm4Id68c%3D&amp;q_datetime_utc=2026-03-01T23%3A27%3A08&amp;ticket_price=1530&amp;quote_id=-48210002343781789&amp;utid_state=1&amp;channel=iphone&amp;price_without_closed_user_group=1700&amp;tm_place_name=Dapa&amp;deeplink_data=eyJmaWVsZHMiOnsic2lnbmF0dXJlIjoiYjJjNzljODZiYjYwMGNkOWVjZmVkZTIwYjkxMDg5MGQiLCJibG9ja19pZCI6IjEyNDM4MTcyMDVfMzk2MzU5MjEzXzJfMF8wIn19&amp;utid=e02d0dda-61ee-8d24-7776-27d30248dd10&amp;tm_stars=4&amp;client_id=skyscanner_app&amp;redirect_delay=1000&amp;price_policy=2&amp;pre_redirect_id=06e1cfd8-f377-87f3-53ca-c57c33be5814&amp;tm_city_code&amp;max_price=4000&amp;guests=1&amp;request_id=06e1cfd8-f377-87f3-53ca-c57c33be5814&amp;tm_country_code=PH</t>
  </si>
  <si>
    <t>9.7575332, 126.0514116</t>
  </si>
  <si>
    <t>Catangnan, General Luna, Surigao del Norte, Caraga, 8419, Philippines</t>
  </si>
  <si>
    <t>Featuring quiet street views, Point F Siargao in Catangnan features accommodations and a garden. The property is around a 14-minute walk from General Luna Beach, 1.6 miles from Guyam Island, and 7.8 miles from Naked Island.</t>
  </si>
  <si>
    <t>IAO Boutique Hotel</t>
  </si>
  <si>
    <t>www.skyscanner.com.ph/hotel_deeplink/4.0/PH/en-US/PHP/h_ad/220250652/2026-03-05/2026-03-06/hotel/hotel/hotels?legacy_provider_id=22&amp;rooms=1&amp;closed_user_group=general&amp;hb_data=i-FNvvv-TkWpNb0S1ocDLercm8JI1I085Xg1C0tr8IVcbjpu6RiNiAk8ByZ-uNLnk8Vpa16ofGJ_-j8Eodz1m8kt3lJ9mWgD3W51UtDoUePu4dKRHtaSvrWBftOU0Ib7iZUs-hPUP14ciQarIgWQMhlZ1-w34bzn1tqnHzoXg01d2McqL-Wkyb6P50NWDb-_XpGnMiXZMGpRY5Gf_0hqhZmOz82L7J9FqVcSIf3YF_xFKGV-QwZ2wk5lK3M4N2OnYCzAvF4BkBOXMZ9PkRVHqx5q55bnNZY0ujMMRsHubE8F6YlsnaJQEeVcfaie9wHI4Fb6dLxr_CMv_kMg3PyrgcFmp8Cimb58tK1LxmBrlU61ixhpm-5ptsAdZZ0d0ApTkC2hRqiyi9y3CiGzYYyNExA2P7aHFyaWkxgCfv7mXAKz&amp;q_datetime_utc=2026-03-05T14%3A20%3A33&amp;ticket_price=1700&amp;quote_id=-3687291844135619653&amp;utid_state=1&amp;channel=iphone&amp;price_without_closed_user_group=2424&amp;tm_place_name=Dapa&amp;deeplink_data=eyJmaWVsZHMiOnsic2lnbmF0dXJlIjoiYTZiZjA4YTQ0NmJlNWQ2ZjE4MDE5OTA1MjQ1MGUxYzYifSwidXJsIjoiaHR0cHM6Ly93d3cuYWdvZGEuY29tL3BhcnRuZXJzL3BhcnRuZXJzZWFyY2guYXNweD9jaWQ9MTg0NjM4MyZoaWQ9NTkwNTAxMjkmY3VycmVuY3k9UEhQJmNoZWNraW49MjAyNi0wMy0wNSZjaGVja291dD0yMDI2LTAzLTA2Jk51bWJlcm9mQWR1bHRzPTEmTnVtYmVyb2ZDaGlsZHJlbj0wJlJvb21zPTEmbWNpZD0zMDM4Jm1hc3RlclJvb21JZD04OTE0MDExNDAmbXB0PWQxTlVTMEpZY0ZRdlVYQkZZVTEzTjBsSFVtUnpVbXhFTHpjcloyZEhlVGh6YkVsVlltSm1hVVJTYWpoUmJEbEdXWFY0UlhsQ2NXSnNVR2hvZURkTlNXMXBSMnBvZDBOdVJ6WXZXaTluUFQwJlRvdGFsUHJpY2U9MTcwMC4wMCZUb3RhbFRheD0wLjAwJlRvdGFsRmVlPTAuMDAmVG90YWxTdXJjaGFyZ2U9MCZtY3VyPVBIUCJ9&amp;utid=4184eb3b-0a40-a9a0-c71e-11fd8706ef73&amp;tm_stars=4&amp;client_id=skyscanner_app&amp;price_policy=2&amp;pre_redirect_id=cf5c01f2-6ae5-37bb-e598-e9b07d70ecd6&amp;tm_city_code&amp;max_price=4000&amp;guests=1&amp;request_id=cf5c01f2-6ae5-37bb-e598-e9b07d70ecd6&amp;tm_country_code=PH</t>
  </si>
  <si>
    <t>9.791521, 126.1610412</t>
  </si>
  <si>
    <t>Santo Niño Street, Dapa, Surigao del Norte, Caraga, 8417, Philippines</t>
  </si>
  <si>
    <t>wifi, air_conditioning, non-smoking, internet_access, smoking_areas, multilingual_staff, room_service, garden, express_check-in, express_check-out, safe_deposit_box, car_rental, lounge, shower, shuttle_service, luggage_storage, tours, airport_shuttle, ticket_office, bicycle_rental</t>
  </si>
  <si>
    <t>IAO Boutique Hotel provides flawless service and all the necessary facilities for visitors.Stay connected with your associates, as complimentary Wi-Fi is available during your entire visit. When arriving by car, you'll be grateful for the on-site complimentary parking at hotel. The hotel offers reception assistance, including safety deposit boxes, to ensure guest satisfaction. To ensure the well-being and convenience of all visitors, smoking is strictly prohibited throughout the entire hotel.Smoking is permitted solely in the specified smoking zones allocated by hotel.In order to ensure the utmost level of relaxation, the guestrooms feature an inviting design and are equipped with all basic necessities, creating a delightful stay experience. To ensure your satisfaction, certain rooms in the hotel come fitted with air conditioning for a more pleasant stay. Selected rooms offer in-room amusement like television as a source of entertainment for guests to enjoy.Within specific rooms, a refrigerator, bottled water, instant coffee and mini bar is conveniently available for your use. Understanding the significance of bathroom facilities in enhancing visitor contentment, hotel offers a hair dryer and toiletries within a few chosen chambers. How about kicking off each day of your getaway with a delicious cup of coffee? At the hotel, relish in the invigorating taste of a freshly brewed, excellent coffee.</t>
  </si>
  <si>
    <t>Lubihan Siargao</t>
  </si>
  <si>
    <t>www.skyscanner.com.ph/hotel_deeplink/4.0/PH/en-US/PHP/h_bc/218322365/2026-03-02/2026-03-03/hotel/hotel/hotels?legacy_provider_id=13&amp;rooms=1&amp;closed_user_group=apps&amp;hb_data=pKnsDL_gkO2LNNa_as-tsY03b3KDInet7pRgYfCWtckEFaIUr0FTj_BZp1TpRvTyn1UtNVtBI0QQBBAa4pn9fNffxi6in5XsfwTdx3K7AUB1j36RixHcje--0hUXKuptGPpSv4xUn4zqCyZ3JVpFIhkFOkj0j-Z3rIsn-Ap6bOUWpmdm9YAJzeBSki7WDMV0wBlNkKY3-M4eDc4ZxgnNLscDdUr37WBv8fWJfp2wr33eaIlOtBKPG0TftQAllEEMFejnkShjBpDJs5gma0Y9z17U048HudrQNxj-pUYUoFPfx4SYVjBWi0Tt_uh3PoiexN85h41C-tNjmyBYgwhSwXL0C6ZtlrnB2-fLPUuzw8PVLg2J7sd75HeBP89hb5SVbmVn0jvBvsS5MBCYDZwjmUZJ5bKSU35xVoS96WqN_cfyOdgedy8%3D&amp;q_datetime_utc=2026-03-01T23%3A27%3A12&amp;ticket_price=1809&amp;quote_id=-1214451618735505643&amp;utid_state=1&amp;channel=iphone&amp;price_without_closed_user_group=2164&amp;tm_place_name=General+Luna&amp;deeplink_data=eyJmaWVsZHMiOnsic2lnbmF0dXJlIjoiM2NjNjU4YzViMzk1ZmRjYjQwNTQ3OGMzMDU5ODMyOTgiLCJibG9ja19pZCI6IjExMzE2MjY4MDFfMzg1ODEwNDQzXzJfMF8wIn19&amp;utid=02b4276b-6e6a-859d-69b5-6cc41ee4d06e&amp;tm_stars=0&amp;client_id=skyscanner_app&amp;redirect_delay=1000&amp;price_policy=2&amp;pre_redirect_id=6352e17a-f30d-90ae-2092-c135d7b99fa9&amp;tm_city_code&amp;max_price=2257&amp;guests=1&amp;request_id=6352e17a-f30d-90ae-2092-c135d7b99fa9&amp;tm_country_code=PH</t>
  </si>
  <si>
    <t>9.7961269, 126.1601462</t>
  </si>
  <si>
    <t>Cacai's Sari Sari Store, Tourism Road, CHOSEN SITE, Purok 5, Catangnan, General Luna, Surigao del Norte, Caraga, 8419, Philippines</t>
  </si>
  <si>
    <t>parking, wifi, air_conditioning, non-smoking, internet_access, smoking_areas, spa, room_service, restaurant, shuttle_service, games_room</t>
  </si>
  <si>
    <t>SOLANA SIARGAO</t>
  </si>
  <si>
    <t>www.skyscanner.com.ph/hotel_deeplink/4.0/PH/en-US/PHP/h_ct/213621024/2026-03-02/2026-03-03/hotel/hotel/hotels?legacy_provider_id=31&amp;rooms=1&amp;closed_user_group=general&amp;hb_data=y_iSzX4flrB_5cI5MuSS7TeLyoFbKHh_Z0QbZQez-nbzLjIqVcasImDoJ45Jh1TtamUSYkCwC-o1SZGspj1regjtvWR9zIqjYMWfKlgwnsacMT_H-D793vIMkG-O4SH05wQ3nN4HymlWVkHSehbN2qbcqg0D4sb0qk7leTKsE-ra52YqR6mmwFu5Nqjws8gS4r8C3Qb_HZzElBTo8bVodByCOEdtHMMec8LnQokErtopRByx3VDmNSfNCgUA2UjN01HJCH2pF5NGkceMFEc0LaVVtwFLe0qDAf5qassumCxS47HthXV5pXnOdUoYgBiy9N_7prr4yUPwv_ZkaxAjw72M-R3zDj-BDhUBVz_r7F2RHaTPP5oGU6vg8kdI0cTI6LZ8ZeB7qXOs-v5va5V5YZ8baqm_xisRM_mkELQ-mQ%3D%3D&amp;q_datetime_utc=2026-03-01T23%3A27%3A11&amp;ticket_price=1029&amp;quote_id=7692124505631602922&amp;utid_state=1&amp;channel=iphone&amp;price_without_closed_user_group=845&amp;tm_place_name=General+Luna&amp;deeplink_data=eyJmaWVsZHMiOnsic2lnbmF0dXJlIjoiNzAwMjYxNDhmNzRjM2MyY2U5OWU4ZDFlNDFkYThlMGQifSwidXJsIjoiaHR0cHM6Ly9waC50cmlwLmNvbS9ob3RlbHMvcmVkaXJlY3Q%2FaG90ZWxpZD05OTk5NjcxNyZjaXR5PTYyNzQxJkFsbGlhbmNlaWQ9MTI2MDcmc2lkPTg4ODgzMiZjaGVja2luPTIwMjYtMDMtMDImY2hlY2tvdXQ9MjAyNi0wMy0wMyZzaG9wcGluZ2lkPWNjNDEzN2JkMWMyNTQ4MzI5YmU1MTc4NzcxZTZiZGUyJmFkdWx0PTEmY2hpbGRyZW49MCZhZ2VzPSZsYW5ndWFnZT1lbnBoJmxvY2FsZT1lbl9QSCZyb29taWQ9MTQ0NDQ5NTUwOSZzd2lkPTAmcGF5PVBQJmZndD0xJmNybj0xJmN1cnI9UEhQJndrcD0xJnN0YW5kPUg0c0lBQUFBQUFBQV93QURBZnotQ21FS0FoZ0JFZ1FJQVJBQUdsVUlsWUhsc0FVU0FURVlBREM0RHppT2E1Z0JyYWpYTDZnQkFMZ0JBY0FCQU5FQkFBQUFBQUJjaTBEaEFYc1Vya2ZoRXBCQTZBSEh5N3Y1QVlnQ0lJa0VBQUFBQUFBQUFBQ2dCQUNoQlFBQUFBQUFBQUFBR2lCall6UXhNemRpWkRGak1qVTBPRE15T1dKbE5URTNPRGMzTVdVMlltUmxNaUFFS09EX2tzMEdTQUZTQm1VM1ltRTJaRm9jQ2dOVlUwUVJ3b2FuVjhweUcwQWFBMUJJVUNFUVdEbTB5SGEtUDJJRlpXNWZVRWhvdVJSd0FYZ0FpZ0VIU0FGNEFNZ0JBYW9CQndvRE1ERXhFQUh5QVNKall6UXhNemRpWkRGak1qVTBPRE15T1dKbE5URTNPRGMzTVdVMlltUmxNbDh3a2dJQk5Kb0NBQUFBQVBfX0FRQUFfXzhvdDdadEF3RUFBQSJ9&amp;utid=2bb89f83-3b74-76a1-bea8-ae802bbae64a&amp;tm_stars=0&amp;client_id=skyscanner_app&amp;redirect_delay=1000&amp;price_policy=2&amp;pre_redirect_id=e5379006-12a6-4ba1-4495-c5224b3a91fa&amp;tm_city_code&amp;max_price=1029&amp;guests=1&amp;request_id=e5379006-12a6-4ba1-4495-c5224b3a91fa&amp;tm_country_code=PH</t>
  </si>
  <si>
    <t>9.8028793, 126.1570073</t>
  </si>
  <si>
    <t>Lexias Hostel Workspace Siargao</t>
  </si>
  <si>
    <t>www.skyscanner.com.ph/hotel_deeplink/4.0/PH/en-US/PHP/h_h1/185207093/2026-03-02/2026-03-03/hotel/hotel/hotels?legacy_provider_id=927111&amp;rooms=1&amp;closed_user_group=mobile&amp;hb_data=ZIBlExFMI1sU8ZVA2MtzLkZ9kah7wV6GU7MZP1kVXWz__S7w4vjaUxnLj1jRtqq_6pqsrVCb_hjyAuZsBMSkIRojA1HqJbG6yxKdWLclGwRysiAOe4acKNyFIS3o4Dpa05qZLV6Mlw-D8sHM9WB75_4zXc4zIPJbGVp2cQHsSIPDB_k7b9AUFXh4C3HSi6rrkAPYwZeKENJvw2D65YQGKRk8o5C0EOBOiwEFEr1K2buwhzFeF8Z5oOhkuYMKB2JwE_4lFinezgJRiZjmdl7o9n068pE%3D&amp;q_datetime_utc=2026-03-01T23%3A27%3A12&amp;ticket_price=5131&amp;quote_id=12567611638454827&amp;utid_state=1&amp;channel=iphone&amp;price_without_closed_user_group=6750&amp;tm_place_name=General+Luna&amp;deeplink_data=eyJmaWVsZHMiOnsic2lnbmF0dXJlIjoiNTcwMDE1NzkyYWNkMmVjMGJjMjY5YWMwOTJhOGI5ODcifSwidXJsIjoiaHR0cHM6Ly9waC5ob3RlbHMuY29tL0hvdGVsLVNlYXJjaD90cGlkPTMyMTQmbXBlPTE3NzI0MDQ2OTgmZW5kRGF0ZT0yMDI2LTAzLTAzJmFkdWx0cz0xJmxvY2FsZT1lbl9QSCZjaGlkPTJiM2JjZGQ1LWNiOWYtNDAxMy1iMTRlLTczNTNmYWY3MjEwMSZlYXBpZD00NCZtY3RjPTMmc3RhcnREYXRlPTIwMjYtMDMtMDImbXBkPVBIUCZtcG49MjE3MjEyMzMzJmN1cnJlbmN5PVBIUCZyYXRlcGxhbmlkPTQwNTkwNzk4MCZtcG09MjQmbXBwPTEmbXBvPUVDJnNlbGVjdGVkPTI2OTAyMTYxJm1wYj05OTMuMDImbXBxPTQ1NTEuMzQmbXBhPTQxMzcuNTgifQ%3D%3D&amp;utid=ec9aa993-fe29-cc50-c574-102b0f9c19c3&amp;tm_stars=0&amp;client_id=skyscanner_app&amp;redirect_delay=1000&amp;price_policy=2&amp;pre_redirect_id=f37cec97-2126-f5ce-db83-5242e6b9750f&amp;tm_city_code&amp;max_price=6188&amp;guests=1&amp;request_id=f37cec97-2126-f5ce-db83-5242e6b9750f&amp;tm_country_code=PH</t>
  </si>
  <si>
    <t>9.8059733, 126.1623117</t>
  </si>
  <si>
    <t>Palm Paradise, Tourism Road, Cloud 9, Catangnan, General Luna, Surigao del Norte, Caraga, 8419, Philippines</t>
  </si>
  <si>
    <t>Apsaras Tribe - Siargao</t>
  </si>
  <si>
    <t>www.skyscanner.com.ph/hotel_deeplink/4.0/PH/en-US/PHP/h_h1/185207093/2026-03-05/2026-03-06/hotel/hotel/hotels?legacy_provider_id=927111&amp;rooms=1&amp;closed_user_group=mobile&amp;hb_data=C0RiE2LYrGUkeTYXblQilpyvDXBqFOQ7E2ekdoPrDiYsU8R275UQ6p54aKX-9vlJrZzk2QQ6jNu579BYS03yuBNh5gLPzYBvWYgtCZMfjTbKhzUdv8V51KlJnapXnwQWWwX44IRu2oLgd4Lw_Lvr0IYsgYtCVtkjbK3cedNdDlucnWZ_jkv8nrwNafhKOShINCj_lM1P8i16sWGHLjJYLr3rkp8SfGq54P16-Y85DrPyHZP5trtd0iTFD0nTYmOaWQSYQeeTwop9pPBnuFWIXcaU-UQ%3D&amp;q_datetime_utc=2026-03-05T12%3A23%3A03&amp;ticket_price=5129&amp;quote_id=-8115106097805108806&amp;utid_state=1&amp;channel=iphone&amp;price_without_closed_user_group=6750&amp;tm_place_name=General+Luna&amp;deeplink_data=eyJmaWVsZHMiOnsic2lnbmF0dXJlIjoiY2E0MTk3YTk1ZWY5ZjBhOGNhZmRjMWI2MTViNDA5ZDAifSwidXJsIjoiaHR0cHM6Ly9waC5ob3RlbHMuY29tL0hvdGVsLVNlYXJjaD90cGlkPTMyMTQmbXBlPTE3NzI3MTMzNjUmZW5kRGF0ZT0yMDI2LTAzLTA2JmFkdWx0cz0xJmxvY2FsZT1lbl9QSCZjaGlkPTVkMDI0OTIxLTE1MjgtNDIwNi05YmMwLTMyMmNhYmE4Y2U2ZSZlYXBpZD00NCZtY3RjPTMmc3RhcnREYXRlPTIwMjYtMDMtMDUmbXBkPVBIUCZtcG49MjE3MjEyMzMzJmN1cnJlbmN5PVBIUCZyYXRlcGxhbmlkPTQwNTkwNzk4MCZtcG09MjQmbXBwPTEmbXBvPUVDJnNlbGVjdGVkPTI2OTAyMTYxJm1wYj05OTIuNzEmbXBxPTQ1NDkuOTEmbXBhPTQxMzYuMjgifQ%3D%3D&amp;utid=c965aa3d-83f3-bfce-b9a7-ecfd7dc92c53&amp;tm_stars=3&amp;client_id=skyscanner_app&amp;price_policy=2&amp;pre_redirect_id=703024f1-6cad-4749-60e0-1d014cda1147&amp;tm_city_code&amp;max_price=6188&amp;guests=1&amp;request_id=703024f1-6cad-4749-60e0-1d014cda1147&amp;tm_country_code=PH</t>
  </si>
  <si>
    <t>10.0559669, 126.070514</t>
  </si>
  <si>
    <t>When you stay at Apsaras Tribe - Siargao in General Luna, you'll be near the beach, within a 5-minute drive of Cloud 9 Beach and Sunset Bridge. This beach hotel is 2 mi (3.2 km) from Guyam Island and 2.1 mi (3.3 km) from General Luna Port.
Pamper yourself with onsite massages or enjoy recreation amenities such as an outdoor pool. This hotel also features complimentary wireless internet access, gift shops/newsstands, and tour/ticket assistance.
Enjoy local and international cuisine at The Lighthouse Restaurant, a restaurant which features a bar/lounge and an ocean view. You can also stay in and take advantage of the room service (during limited hours).
Featured amenities include a business center, a 24-hour front desk, and luggage storage. A roundtrip airport shuttle is provided for a surcharge (available 24 hours), and free self parking is available onsite.
Make yourself at home in one of the 39 air-conditioned rooms featuring minibars and LED televisions. Rooms have private balconies. Cable television is provided for your entertainment. Bathrooms feature showers, complimentary toiletries, and bidets.</t>
  </si>
  <si>
    <t>3B Resort</t>
  </si>
  <si>
    <t>https://www.google.com/maps/place/Siargao+Bleu+Resort+%26+Spa/data=!4m11!3m10!1s0x330409efe73aae91:0xaae56f6f13d9096d!5m3!1s2026-03-01!4m1!1i2!8m2!3d9.8064923!4d126.1650175!16s%2Fg%2F11bw77s618!19sChIJka465-8JBDMRbQnZE29v5ao?authuser=0&amp;hl=en&amp;rclk=1</t>
  </si>
  <si>
    <t>9.8064923, 126.1650175</t>
  </si>
  <si>
    <t>Siargao Bleu, Tourism Road, Cloud 9, Catangnan, General Luna, Surigao del Norte, Caraga, 8419, Philippines</t>
  </si>
  <si>
    <t>Siargao Bleu Resort &amp; Spa</t>
  </si>
  <si>
    <t>https://www.google.com/maps/place/DRB+Siargao+Room+Apartments+Homestay/data=!4m11!3m10!1s0x3303f7db0a4ad94b:0x2c2332cfa956bd4e!5m3!1s2026-03-01!4m1!1i2!8m2!3d9.7808324!4d126.1503718!16s%2Fg%2F11h1dg9nv_!19sChIJS9lKCtv3AzMRTr1Wqc8yIyw?authuser=0&amp;hl=en&amp;rclk=1</t>
  </si>
  <si>
    <t>9.7808324, 126.1503718</t>
  </si>
  <si>
    <t>DRB Siargao Room Apartments Homestay</t>
  </si>
  <si>
    <t>https://www.google.com/maps/place/Bubble+Siargao/data=!4m11!3m10!1s0x3303f72389480e59:0xc85e2b0e120e4288!5m3!1s2026-03-01!4m1!1i2!8m2!3d9.7979974!4d126.1430903!16s%2Fg%2F11kj9jlhpt!19sChIJWQ5IiSP3AzMRiEIOEg4rXsg?authuser=0&amp;hl=en&amp;rclk=1</t>
  </si>
  <si>
    <t>9.7979974, 126.1430903</t>
  </si>
  <si>
    <t>Good Balance Siargao</t>
  </si>
  <si>
    <t>www.skyscanner.com.ph/hotel_deeplink/4.0/PH/en-US/PHP/h_ad/205067773/2026-03-02/2026-03-03/hotel/hotel/hotels?legacy_provider_id=22&amp;rooms=1&amp;hb_data=zkPbp1cMhSX4aGHzQ5i4-jqFg8p-sEWnrF3PydqNjeKM0PsaK6AsPxX5qbgzJtKR3Rxng3kjRds4V2fsF7gfb8T6sPWIDZf-HDcUPVCCNTgAM6CcAdhiH9HmoVI5emigbmOoqlQISn2w6xg2idHifEu_C8IbbjyTpTWP1EbKZLuuQaEP1Y_ZuSoeeSGhfzgj9gPAvMGIBKON96bdKvprch3oYFkhhBehZuUeH1UbmYeDpGQphB6g6eTRaJvQoCMXlv_9EvHJaZjWYyW6nGo8J2FK4_krxbOmJUOB_cEmAfFklFUoYiaQHGn3dY_8Yxa4CdkhSsPyGGBdW1RvLfcgs2C89a6uxXM3S5eZy3ZZE-ShiflHND0yCnHoiqDWMuTnNRw5GkX5ovszMbmdql0Pny6xYEt8xh1wofQy-B35JlmR&amp;q_datetime_utc=2026-03-01T23%3A29%3A23&amp;ticket_price=3900&amp;quote_id=-1036191846338578269&amp;utid_state=1&amp;channel=iphone&amp;tm_place_name=General+Luna&amp;deeplink_data=eyJmaWVsZHMiOnsic2lnbmF0dXJlIjoiYjM3ZjhkYzQ2ZWJhMGYxNmQwODI1Nzk2NjM1NmJlYmUifSwidXJsIjoiaHR0cHM6Ly93d3cuYWdvZGEuY29tL3BhcnRuZXJzL3BhcnRuZXJzZWFyY2guYXNweD9jaWQ9MTg0NjM4MyZoaWQ9MzI4Mjg4ODEmY3VycmVuY3k9UEhQJmNoZWNraW49MjAyNi0wMy0wMiZjaGVja291dD0yMDI2LTAzLTAzJk51bWJlcm9mQWR1bHRzPTEmTnVtYmVyb2ZDaGlsZHJlbj0wJlJvb21zPTEmbWNpZD0zMzImbWFzdGVyUm9vbUlkPTU1MjYzMDM2MCZtcHQ9ZFhZMlRWUjViVTV3SzNCdWQzbEtjR3BzVjFCWFlsbHVaMDV4YkhkeFpFZDFSVGRUTVd0QlJIZERPRWh1TlUxemJIRXlaa0ZYVkRnNVVtbEVOak5sWml0RFYyMVFlRmhXU2l0eFRYcEJQVDAmVG90YWxQcmljZT0zOTAwLjIwJlRvdGFsVGF4PTQ1MS4zNiZUb3RhbEZlZT0zMjguNjgmVG90YWxTdXJjaGFyZ2U9MCZtY3VyPVBIUCJ9&amp;utid=5fd7903d-91be-bf99-71fe-ec9d11a49489&amp;tm_stars=0&amp;client_id=skyscanner_app&amp;redirect_delay=1000&amp;price_policy=2&amp;pre_redirect_id=6b3962c5-42d0-73be-0928-aab2e35a94f0&amp;tm_city_code&amp;max_price=5049&amp;guests=1&amp;request_id=6b3962c5-42d0-73be-0928-aab2e35a94f0&amp;tm_country_code=PH</t>
  </si>
  <si>
    <t>9.8068435, 126.1601395</t>
  </si>
  <si>
    <t>Cabitoonan-Catangnan Road, Santa Ines, Cloud 9, Catangnan, General Luna, Surigao del Norte, Caraga, 8419, Philippines</t>
  </si>
  <si>
    <t>Himaya</t>
  </si>
  <si>
    <t>https://www.google.com/maps/place/Ferra+Resort+Siargao/data=!4m11!3m10!1s0x3303f75b3f36a975:0x8a5fc2354e38b131!5m3!1s2026-03-01!4m1!1i2!8m2!3d9.7694689!4d126.1291725!16s%2Fg%2F11jz1g4bg3!19sChIJdak2P1v3AzMRMbE4TjXCX4o?authuser=0&amp;hl=en&amp;rclk=1</t>
  </si>
  <si>
    <t>9.7694689, 126.1291725</t>
  </si>
  <si>
    <t>Experience an abundance of unparalleled facilities and features at Himaya Siargao . Maintain seamless communication using the complimentary Wi-Fi at resort. Effortlessly arrange transportation to and from the airport using the resort's airport transfer services. Car hire offerings at the resort enhance the ease of discovering Siargao Island. For visitors traveling by automobile, complimentary parking is available. During your stay at this fantastic resort, the attentive front desk personnel can provide you with a range of amenities such as concierge service, luggage storage and safety deposit boxes. Obtaining passes for the town's top entertainments becomes effortless with resort's tours. At the resort, utilize the on-site laundromat and laundry service to maintain your beloved travel attire fresh, allowing you to bring fewer clothes.Craving relaxation? Make the most of your stay at the Himaya Siargao  with convenient amenities like room service and daily housekeeping at your disposal.At Himaya Siargao , every guestroom is provided with convenient amenities and fittings to ensure a comfortable stay.Enhance your experience at resort with the knowledge that certain rooms are equipped with linen service, blackout curtains and air conditioning for your convenience.A few accommodations within Himaya Siargao  offer unique design elements such as a balcony or terrace.In select rooms within the resort, bottled water and a coffee or tea maker is available to cater to your requirements when desired.In the resort, certain guest bathrooms come equipped with essential bathroom amenities, such as toiletries and bathrobes, ensuring a comfortable stay for guests. Begin your day with a scrumptious on-site breakfast available each morning at Himaya Siargao . Begin your day feeling refreshed and invigorated as you enjoy a delightful cup of quality coffee available at the cafe situated within the resort. At the resort, an assortment of easily accessible and delicious meal choices are available to satisfy your appetite whenever it strikes.Enjoy an entertaining evening with your fellow travelers at the resort's bar. During your stay at resort, an array of engaging activities and amenities guarantees a delightful experience. Conclude your holiday perfectly with a visit to massage and spa on your final days.</t>
  </si>
  <si>
    <t>Ferra Resort Siargao</t>
  </si>
  <si>
    <t>www.skyscanner.com.ph/hotel_deeplink/4.0/PH/en-US/PHP/h_bc/147871590/2026-03-05/2026-03-06/hotel/hotel/hotels?legacy_provider_id=13&amp;rooms=1&amp;closed_user_group=apps&amp;hb_data=S_PT_pxOgUhrejumiK_AoANpTx-DvA6bzb8ejXEZOEFkQH-Nd09h87qwLfTztSAek08Gm2WC7uaNomj7cdQS5YQbp5sSAKYghB4ZO4KI9mrdog2oaE2YLaeQHZbCQcRhkYK5b6aUQ25Y12i-hI-bM2dGPbas3Hnv6TxkHntccTQA3F4H2MIPdgwsBOpp4NTYCCslgzsiefobSmq32HfgoC73yVk8-r7DrkO3DniQ4p9OIoe8ifOqWJv6VODb00Sw_qUrt5lis6JXOUHBuXlVFPtQTRbRIDzwTukUuO51_vMIoQ_ESmexbypmNoPIJdIKqRqRsfaFYHP4IaEYZUMqtfLT8QoWoGAqbTR7uT3_1BLoWZ4QhZbVwpS-8RsvNB1WTN8PS9RaaASbN5VtOa6VKtlXfw_RLAL5J3lJIUzY8kOoJiukbIE%3D&amp;q_datetime_utc=2026-03-05T14%3A20%3A32&amp;ticket_price=4231&amp;quote_id=-5592217936472548804&amp;utid_state=1&amp;channel=iphone&amp;price_without_closed_user_group=9498&amp;tm_place_name=Malinao&amp;deeplink_data=eyJmaWVsZHMiOnsic2lnbmF0dXJlIjoiZDU4YzZlY2Y5ZWI3ZjU0NDc4MzY0MmU2NjQ1MGM3OWUiLCJibG9ja19pZCI6IjE5MDA0MTcxMV85Mjc1NjIxOF8yXzBfMCJ9fQ%3D%3D&amp;utid=1ea68b05-4690-ce15-fc5b-d5d07565a0f0&amp;tm_stars=0&amp;client_id=skyscanner_app&amp;price_policy=2&amp;pre_redirect_id=a28c2cd6-93a6-55ce-4803-bff6f92bd150&amp;tm_city_code&amp;max_price=5346&amp;guests=1&amp;request_id=a28c2cd6-93a6-55ce-4803-bff6f92bd150&amp;tm_country_code=PH</t>
  </si>
  <si>
    <t>9.8096877, 126.1625649</t>
  </si>
  <si>
    <t>Ferra Resort Siargao in General Luna provides adults-only accommodations with a garden and a terrace. Featuring a private beach area, this 3-star vacation home has air-conditioned rooms with a private bathroom.</t>
  </si>
  <si>
    <t>Hiraya surf hostel</t>
  </si>
  <si>
    <t>www.skyscanner.com.ph/hotel_deeplink/4.0/PH/en-US/PHP/h_bc/223020139/2026-03-02/2026-03-03/hotel/hotel/hotels?legacy_provider_id=13&amp;rooms=1&amp;closed_user_group=apps&amp;hb_data=IUykVm1YgAP7pao9TDAh5-pJ1M9gmhdNf2lIxPO7lboJw_KRCV_NI_P-IFZAYsLs2KXrznI1LiBg5YwFdWeV62tP_tUvYM4yiiYunh42uHfEsD9ANmte9iiV1vOzx3dCWQ_blewePU6GLGMqY9Imfya6ZIWzHXHaUK0ujfRCRiXMumL6HouHFpwkuMRmPEVVNPW1FgdCUA9gsKHN3GklFvoJdKfK1np8Y6ff--2PjGW8AhzFcnJ991dazew9B_zcTbKmGAikVdA9I6n_Hej4a37YhAKppbpPdclVTzL_Kwbqp99BRn9igI_QA9p-tZQLHlY-07oQ-2DZ1AunT1Rtvkxi3ArsL_F4dGq3UKCGlpQ8UziQiPnDwZCa7WO86J2KfxtUiV-BZgoPx0GiiLFzqPySRipQkZHwKRpvzdpJIWOeTxLvM94%3D&amp;q_datetime_utc=2026-03-01T23%3A27%3A24&amp;ticket_price=1190&amp;quote_id=1816351043234842883&amp;utid_state=1&amp;channel=iphone&amp;price_without_closed_user_group=1446&amp;tm_place_name=General+Luna&amp;deeplink_data=eyJmaWVsZHMiOnsic2lnbmF0dXJlIjoiMmViZWQ3ODZmOGY4OWIwOTU0M2U3NDZlM2JjMWJmNWQiLCJibG9ja19pZCI6IjEzNTkyNjY4MDFfNDA4MjQyMzk5XzFfMF8wIn19&amp;utid=5bd3e698-ef9d-1225-9e8e-2d5f14f9870b&amp;tm_stars=0&amp;client_id=skyscanner_app&amp;redirect_delay=1000&amp;price_policy=2&amp;pre_redirect_id=31bddedd-9c25-1ee1-139e-84bc19aaaac3&amp;tm_city_code&amp;max_price=1190&amp;guests=1&amp;request_id=31bddedd-9c25-1ee1-139e-84bc19aaaac3&amp;tm_country_code=PH</t>
  </si>
  <si>
    <t>9.7926744, 126.1613058</t>
  </si>
  <si>
    <t>Tourism Road, Poblacion, Catangnan, General Luna, Surigao del Norte, Caraga, 8419, Philippines</t>
  </si>
  <si>
    <t>Siargao Bunkbeds</t>
  </si>
  <si>
    <t>www.skyscanner.com.ph/hotel_deeplink/4.0/PH/en-US/PHP/h_h1/154531947/2026-03-02/2026-03-03/hotel/hotel/hotels?legacy_provider_id=927111&amp;rooms=1&amp;closed_user_group=mobile&amp;hb_data=dlKrDHFNJqA2aszDeyDqQyZs44ha3MMcw6dKywy_yEKW26IZ5jXACNwSzyDZMw3bH9jbtR5hd9Q0AACTr6kvKVEpImN8KQwzbE__qALSDGjLKj_cnViQnoHV48nRG9VI6Yc527Yn_MCCnCClwUugwyuL0iWQKpJxcDjm-Z20-AwKBoMu2SI9qqAdzozS5CMfUEJFkTbYtYSJH_geh4E1N0ejtK83aZx-K4FguqclN32NXiaS7fspdBiI8Xq2XBfMKlJacZdg9Fq2fbkLGkst9IB-GLQ%3D&amp;q_datetime_utc=2026-03-01T23%3A27%3A31&amp;ticket_price=855&amp;quote_id=-4231255549554223734&amp;utid_state=1&amp;channel=iphone&amp;price_without_closed_user_group=950&amp;tm_place_name=General+Luna&amp;deeplink_data=eyJmaWVsZHMiOnsic2lnbmF0dXJlIjoiOWZmMTYyZGJiOWZmYjg5NTNlYTE2NzZkMmUzMzlkM2UifSwidXJsIjoiaHR0cHM6Ly9waC5ob3RlbHMuY29tL0hvdGVsLVNlYXJjaD90cGlkPTMyMTQmbXBlPTE3NzI0MDQ0NTMmZW5kRGF0ZT0yMDI2LTAzLTAzJmFkdWx0cz0xJmxvY2FsZT1lbl9QSCZjaGlkPWEyNmI4YjJjLTcxNTYtNGIxYS05MDllLTU5MTcxYzc1MTYwOCZlYXBpZD00NCZtY3RjPTMmc3RhcnREYXRlPTIwMjYtMDMtMDImbXBkPVBIUCZtcG49MjEzNjE4MTA2JmN1cnJlbmN5PVBIUCZyYXRlcGxhbmlkPTI0NDE2MzI1OCZtcG09MjQmbXBwPTEmbXBvPUVDJnNlbGVjdGVkPTM2NDI5NDU0Jm1wYj05MS42MSZtcHE9NzYzLjM5Jm1wYT03NjMuMzkifQ%3D%3D&amp;utid=3eac7f9c-9ec0-7f2e-1f57-8248e1ab58ad&amp;tm_stars=0&amp;client_id=skyscanner_app&amp;redirect_delay=1000&amp;price_policy=2&amp;pre_redirect_id=a742c53e-4449-7f39-1439-9288400e8ebb&amp;tm_city_code&amp;max_price=899&amp;guests=1&amp;request_id=a742c53e-4449-7f39-1439-9288400e8ebb&amp;tm_country_code=PH</t>
  </si>
  <si>
    <t>9.7906546, 126.1560486</t>
  </si>
  <si>
    <t>Moonlight Homestay, Dapa - General Luna Road, Poblacion, Tawin-tawin, General Luna, Surigao del Norte, Caraga, 8419, Philippines</t>
  </si>
  <si>
    <t>Moonlight Homestay</t>
  </si>
  <si>
    <t>www.skyscanner.com.ph/hotel_deeplink/4.0/PH/en-US/PHP/h_fd/142255651/2026-03-02/2026-03-03/hotel/hotel/hotels?legacy_provider_id=927050&amp;rooms=1&amp;closed_user_group=general&amp;hb_data=rlHBC9Pu5SaKBr6eakVOfCZx8rzZJW_aKmo5gkj7JcpImEuibOnhp6Eeil1JBXSpBc2iIfHxX5_e0mpLS4HHYLMZ7oTd8enEetBZf7G8gtbnKi_4nH4qd1hWe-AUvddgiDv0hV7Y-X5ha2X6Kut8dezl0Dx3LRzxsMv4g4q02g_MvqfPuM4Nyswo7wFMbbyeDPld-fr-GDfrKpFIw4LShFmekulfJ-1qRCUTAcCyKf44nAzVb98X0YmUOTuiH2cdlZsv3Q3wsz4FRCKE3ldO-oUDftKk_d_x8yqza2wBFXFwwVoFExaPSh_zXor16wNKs1DUURJdl5JmqdyN0TuLT6Dx1HR1ZBIoGOBZtaxEELn0py5EpJKXCiQDb5ncADi-B4iqkhXZsk_gojTt5Cdo6Jotj4gZaTYebeIC9vzgW_3BQA%3D%3D&amp;q_datetime_utc=2026-03-01T23%3A27%3A35&amp;ticket_price=1209&amp;quote_id=-4354359483596453475&amp;utid_state=1&amp;channel=iphone&amp;price_without_closed_user_group=1738&amp;tm_place_name=General+Luna&amp;deeplink_data=eyJmaWVsZHMiOnsic2lnbmF0dXJlIjoiYzFkODQzMDA0ODFkODRiZWI5YTA0MWIyOGY5MzkyNDAifSwidXJsIjoiaHR0cHM6Ly9kZWFscy52aW8uY29tP3NpZz01NjMwNTVjYzA0NjJlODdjMmRlNmI0YmVhYTRjZTViMjgzNzUwNDM1Y2ViMjQ4ZGI1ZmI3NjNhMjk2MTIzOWUzMmQzNDM0MzYzNzM4MzkzODM0MzMmc2lnLWlzcz1tZXRhJnR1cmw9aHR0cHMlM0ElMkYlMkZ2aW8uY29tJTJGSG90ZWwlMkZTZWFyY2glM0ZjaGVja0luJTNEMjAyNi0wMy0wMiUyNmNoZWNrT3V0JTNEMjAyNi0wMy0wMyUyNmN1cnJlbmN5JTNEUEhQJTI2ZXB2JTNETVM0eSUyNmVzZCUzRGtGQ0F4aTJwRHhTU29maFAwMDRaYVNfX1JpX0psV1lqc3RyTXotWXVxaWVDOHZDUzJwMFpRV1FGMGZsa2hMWUVwUU8zcTk3LWtYNVpaNEk5VjM4dlc2VTAxSEFZVkRBNzZnZURwZG40ejFXOU9oRW5rV3clMjUzRCUyNmZvcmNlQ3VycmVuY3lDaGFuZ2UlM0QxJTI2Zm9yY2VMYW5ndWFnZUNoYW5nZSUzRDElMjZob3RlbElkJTNEMTIzMDkwMjY4JTI2bGFiZWwlM0RzcmMlMjUzRHNreXNjYW5uZXIlMjUyNnVjb3VudHJ5JTI1M0RQSCUyNTI2dWRldmljZSUyNTNEbW9iaWxlJTI1MjZob3RlbCUyNTNEMTIzMDkwMjY4JTI1MjZkYXklMjUzRDIlMjUyNm1vbnRoJTI1M0QwMyUyNTI2eWVhciUyNTNEMjAyNiUyNTI2bG9zJTI1M0QxJTI1MjZvZmZlcmlkJTI1M0RvSnFsMW0wV1RKRTQlMjUyNnByaWNlJTI1M0QxMjA4LjU5JTI1MjZjdXJyZW5jeSUyNTNEUEhQJTI1MjZ1c2VybGFuZyUyNTNEZW4lMjUyNl90aCUyNTNENmE1MmRmNTdmMzZmZWQ2Zjk0OGFiZmM3Yjk4YjEzNjQ0NDhiMmQxZGRhNmIyN2ZmJTI1MjZkdHMlMjUzRDE3NzI0MDY5NzIlMjUyNm9sdXQlMjUzRDE3NzI0MDY5NjklMjUyNmNhblBheUxhdGVyJTI1M0RmYWxzZSUyNTI2cmVxdWVzdFVzZXJHcm91cCUyNTNEJTI1MjZvZmZlclVzZXJHcm91cCUyNTNEcHVibGljJTI2bGFuZyUzRGVuJTI2b3RpJTNETl81bk1MdWtBV00lMjZwcmVmZXJyZWRSYXRlJTNEMTIwOC41OSUyNnByb2ZpbGUlM0RyMmQybTcza244JTI2cm9vbXMlM0QxJTI2dG9rZW4lM0Q3ZmUyNzYlMjZ1c2VyQ291bnRyeSUzRFBIJTI2dXRtX2NhbXBhaWduJTNEc2t5c2Nhbm5lciUyNnV0bV9tZWRpdW0lM0RjcGMlMjZ1dG1fc291cmNlJTNEc2t5c2Nhbm5lciJ9&amp;utid=85892a14-0200-9ce5-a366-af6333075f64&amp;tm_stars=0&amp;client_id=skyscanner_app&amp;redirect_delay=1000&amp;price_policy=2&amp;pre_redirect_id=e3c2e3be-d2af-0644-f687-3486979aa00e&amp;tm_city_code&amp;max_price=1209&amp;guests=1&amp;request_id=e3c2e3be-d2af-0644-f687-3486979aa00e&amp;tm_country_code=PH</t>
  </si>
  <si>
    <t>9.8036782, 126.1591807</t>
  </si>
  <si>
    <t>NYLA Boutique Resort Siargao</t>
  </si>
  <si>
    <t>www.skyscanner.com.ph/hotel_deeplink/4.0/PH/en-US/PHP/h_ad/130064331/2026-03-02/2026-03-03/hotel/hotel/hotels?legacy_provider_id=22&amp;rooms=1&amp;closed_user_group=general&amp;hb_data=Mowrt5Hf7nqu6n5WpUw-68LvIsW7eFmZ9qzfuzoDELatKRcRGA9jNgtRhiIiLTlDNE6cJyMljn7YnhvNMKqPt3ocVEaoIQvRqV8nBbzTyaI2LDo-IzM-fPRLEXl15z4WY7MU0HhGtyZBUwDLNi0VKX2Bi7kpq2OHJGM9LnvzB22ptyXV1T586PD2JJkgdmfLw78WQlL78NRMpkcWy0aEBoK2V4l-8Fjbx_RvgTzynAmmVGTMs9bCu8goULCmmPkwIJu25mgGuSrSVUTghlxausPKkywQKDIRsh3wqiwrESYau6MJCVxCpabeh_n1YhA99qUR-2yjWdVEfwkqTWUVPPkHI__ivwRHzigwKwziHcHy0iOB_qo61TkkhkKFjqJf-sHofDmgvHylBDdjM6wyTAswOZaY_aEwxXe2WMAVLvoK&amp;q_datetime_utc=2026-03-01T23%3A27%3A35&amp;ticket_price=4853&amp;quote_id=-3266457111592002043&amp;utid_state=1&amp;channel=iphone&amp;price_without_closed_user_group=19413&amp;tm_place_name=General+Luna&amp;deeplink_data=eyJmaWVsZHMiOnsic2lnbmF0dXJlIjoiY2E4YzExYWUzYmE2MDdlOWZhMjdjMDRjMmQzM2Q1MWYifSwidXJsIjoiaHR0cHM6Ly93d3cuYWdvZGEuY29tL3BhcnRuZXJzL3BhcnRuZXJzZWFyY2guYXNweD9jaWQ9MTg0NjM4MyZoaWQ9NDExOTc2JmN1cnJlbmN5PVBIUCZjaGVja2luPTIwMjYtMDMtMDImY2hlY2tvdXQ9MjAyNi0wMy0wMyZOdW1iZXJvZkFkdWx0cz0xJk51bWJlcm9mQ2hpbGRyZW49MCZSb29tcz0xJm1jaWQ9MzMyJm1hc3RlclJvb21JZD0zMzYwMjQxJm1wdD1TMDlXSzFrek1VcGpjR3RXTUc5cGRFOXNUMDkzZVRGNmVtVkNSMnBPVEhSeWIyMTVaRk0wVFVKcFYySlVaa1JXU1ZsdFZ6TjJkRGh0WjNkT1ZqTnFTMXBhV1dSbWNuZGtURzlSTXcmVG90YWxQcmljZT00ODUzLjM3JlRvdGFsVGF4PTQ1Ni45NCZUb3RhbEZlZT00MTguMjYmVG90YWxTdXJjaGFyZ2U9MCZtY3VyPVBIUCJ9&amp;utid=08a8c6ef-6bc1-0b78-e943-759b93c6f755&amp;tm_stars=3&amp;client_id=skyscanner_app&amp;redirect_delay=1000&amp;price_policy=2&amp;pre_redirect_id=b12f99fd-1093-0fd8-34c4-3cf617d11575&amp;tm_city_code&amp;max_price=5825&amp;guests=1&amp;request_id=b12f99fd-1093-0fd8-34c4-3cf617d11575&amp;tm_country_code=PH</t>
  </si>
  <si>
    <t>9.7847464, 126.1605711</t>
  </si>
  <si>
    <t>Cherinicole Beach Resort, Tourism Road, Barangay Ⅲ, General Luna, Surigao del Norte, Caraga, 8419, Philippines</t>
  </si>
  <si>
    <t>Cherinicole Beach Resort</t>
  </si>
  <si>
    <t>www.skyscanner.com.ph/hotel_deeplink/4.0/PH/en-US/PHP/h_xp/218445813/2026-03-02/2026-03-03/hotel/hotel/hotels?legacy_provider_id=1&amp;rooms=1&amp;closed_user_group=mobile&amp;hb_data=qczpP-j1Su9kcHgXyQ-6jjb2o6zklj-Ju-LlwS7wdOxN_up4ZSdjnvOPxOD6wBzpdj8Lak6Sm6U0iLQWYrjRg18SiGdVjbYopHkqV812H-ZZAS6i7UTyE2-ZMqwTLyZTgnKdkqVedLfH6sZPNcCstEJXeEp8AwTYPmhnuU0N6CXHK2hc63feMMRe7DPqdnv5G_muf3Axdu-uPxOVAoWkLtNNoOI6IDakFoMK0NTGhBQ0-Km7csJMrcqoMLXSPvfSSsT1U7BUeYvd_M3JqahSzb-N3HA%3D&amp;q_datetime_utc=2026-03-01T23%3A27%3A35&amp;ticket_price=2487&amp;quote_id=-5021016943573097747&amp;utid_state=1&amp;channel=iphone&amp;price_without_closed_user_group=2763&amp;tm_place_name=General+Luna&amp;deeplink_data=eyJmaWVsZHMiOnsic2lnbmF0dXJlIjoiYjEwYTA4MTY5MmE2NDY2MWQ5MTgzZTlkM2FjMDcxODYifSwidXJsIjoiaHR0cHM6Ly93d3cuZXhwZWRpYS5jb20ucGgvSG90ZWwtU2VhcmNoP3RwaWQ9NjgmbXBlPTE3NzI0MDQ2OTgmZW5kRGF0ZT0yMDI2LTAzLTAzJmFkdWx0cz0xJmxvY2FsZT1lbl9VUyZjaGlkPTk0Yjk4MjE2LThiODAtNGM3NS05ZmQ0LWMzMWJlOGY3ZjhkYSZlYXBpZD00NjIzMCZtY3RjPTMmc3RhcnREYXRlPTIwMjYtMDMtMDImbXBkPUdCUCZtcG49MzI1NjM1OTUwJmN1cnJlbmN5PUdCUCZyYXRlcGxhbmlkPTM5ODc5ODI1MiZtcG09MjQmbXBwPTEmbXBvPUVDJnNlbGVjdGVkPTExMDU0MTk0NSZtcGI9NS43NyZtcHE9MjguODMmbXBhPTI2LjIxIn0%3D&amp;utid=38fdcf9d-4f62-1d2c-5632-ce9e0bf06241&amp;tm_stars=0&amp;client_id=skyscanner_app&amp;redirect_delay=1000&amp;price_policy=2&amp;pre_redirect_id=304201d4-3dd6-65bd-b456-0df8e4ffb5aa&amp;tm_city_code&amp;max_price=4401&amp;guests=1&amp;request_id=304201d4-3dd6-65bd-b456-0df8e4ffb5aa&amp;tm_country_code=PH</t>
  </si>
  <si>
    <t>9.8074816, 126.1661617</t>
  </si>
  <si>
    <t>parking, wifi, air_conditioning, non-smoking, internet_access, smoking_areas, multilingual_staff, room_service, garden, restaurant, safe_deposit_box, kitchen, balcony, games_room, accessible, wheelchair_accessible</t>
  </si>
  <si>
    <t>Villa Peray Siargao</t>
  </si>
  <si>
    <t>www.skyscanner.com.ph/hotel_deeplink/4.0/PH/en-US/PHP/h_bc/193712714/2026-03-02/2026-03-03/hotel/hotel/hotels?legacy_provider_id=13&amp;rooms=1&amp;closed_user_group=apps&amp;hb_data=UZeND-wdjG6DBEoRtiZwibH9imfLBg1eJOrrN7G2c1RlTrrnFWF7rN_6dUN5GSquFGfCOnOXPmI4Cl26mzrLWy3OjDzB0oHvum6h904M63b-L_lx7-lzyjE73H-THVEguGfUMK_AlVSku8P7pZqyblS6okOLDTRdF2eAEDSrMKz-sXchjOLY5nRVsKOfgbsFcR9Me_EhNKi5mp8l6gQxKeIdIK-_U7QQHCdM9R-t_kADS_As11YvDq-7QP3Bzu07ar6a95utA6dUvDlPgfRvwiJCDIZCPLXodTLfnPykgk3GZQKh3oRadjQb5vpu3sb1b_u0ChhWxaXZlT9rMnU1xVAuk7aq42Guovrfe18GWVJSmkDaU-RsEr1ghsittqSmLB_oQMQiuTqkCQfoWkO0ZqqkkrVSfnY4qOPEDOm_Mg9ujsPwCps%3D&amp;q_datetime_utc=2026-03-01T23%3A27%3A35&amp;ticket_price=2858&amp;quote_id=5618319056651242081&amp;utid_state=1&amp;channel=iphone&amp;price_without_closed_user_group=3737&amp;tm_place_name=General+Luna&amp;deeplink_data=eyJmaWVsZHMiOnsic2lnbmF0dXJlIjoiNzFlMzMyYjA3YjA4ZTYxNDlmYWYyOTRlYzU5NjZjNGMiLCJibG9ja19pZCI6IjM5OTIwOTIxN18xMjMzMjk4OTRfMl8wXzAifX0%3D&amp;utid=cd1c5560-67d3-5e12-1b9f-3e24d759eb48&amp;tm_stars=0&amp;client_id=skyscanner_app&amp;redirect_delay=1000&amp;price_policy=2&amp;pre_redirect_id=47d0bb35-5ec8-c6e3-5862-0ad337d8a734&amp;tm_city_code&amp;max_price=3962&amp;guests=1&amp;request_id=47d0bb35-5ec8-c6e3-5862-0ad337d8a734&amp;tm_country_code=PH</t>
  </si>
  <si>
    <t>9.7772861, 126.1413211</t>
  </si>
  <si>
    <t>parking, air_conditioning, non-smoking, smoking_areas, room_service, express_check-in, express_check-out, car_rental, shower, tours, airport_shuttle, bicycle_rental</t>
  </si>
  <si>
    <t>Dahun Villas Siargao Powered by Cocotel</t>
  </si>
  <si>
    <t>www.skyscanner.com.ph/hotel_deeplink/4.0/PH/en-US/PHP/h_h1/193712714/2026-03-05/2026-03-06/hotel/hotel/hotels?legacy_provider_id=927111&amp;rooms=1&amp;closed_user_group=mobile&amp;hb_data=SCjOaGrcrcpZYB3M9I9rKN_X-4LOHMZkKZRBque8f9SZ9iGKvCrV7G3J8MY1ioeoIwjBEOq46mg-sbV8yDdFtjeHNHkaw4FupKamXELo3jmUWzbtzTLLS7LcmTy5uqgkuGiPwivmZh_R5Y65ztdXD9O9aEVmVIoiPK0cEnVZDWTambqhvd5I0NZm_mBCmqRCignK6jEO_slY_uKnT_HI2BMeeVTKVdLqa5DY7h3VqnXN18TfhaxrhzccX2vEBHkc8gw07jOPvFqXa_K1uHdOa7QNkR4%3D&amp;q_datetime_utc=2026-03-05T12%3A23%3A03&amp;ticket_price=2277&amp;quote_id=5986732704523618208&amp;utid_state=1&amp;channel=iphone&amp;price_without_closed_user_group=2530&amp;tm_place_name=General+Luna&amp;deeplink_data=eyJmaWVsZHMiOnsic2lnbmF0dXJlIjoiMGMwMTQ3NjQyNjMwOGY1NTMxZjJkY2MzNjcwNmYyZGMifSwidXJsIjoiaHR0cHM6Ly9waC5ob3RlbHMuY29tL0hvdGVsLVNlYXJjaD90cGlkPTMyMTQmbXBlPTE3NzI3MTI4OTUmZW5kRGF0ZT0yMDI2LTAzLTA2JmFkdWx0cz0xJmxvY2FsZT1lbl9QSCZjaGlkPTJhZWRlNTZmLTM3MzQtNDY3OS05MDQ0LTM0M2YxMGZhNDVhZiZlYXBpZD00NCZtY3RjPTMmc3RhcnREYXRlPTIwMjYtMDMtMDUmbXBkPVBIUCZtcG49MjE4MTYwMjM3JmN1cnJlbmN5PVBIUCZyYXRlcGxhbmlkPTI3NDIyMDAwMCZtcG09MjQmbXBwPTEmbXBvPUVDJnNlbGVjdGVkPTM4MTU5ODAwJm1wYj0yNDMuOTYmbXBxPTIwMzMuMDQmbXBhPTIwMzMuMDQifQ%3D%3D&amp;utid=fb9ea4ea-e102-4219-73a8-125a4c560553&amp;tm_stars=0&amp;client_id=skyscanner_app&amp;price_policy=2&amp;pre_redirect_id=0accebcb-3bc7-64de-e54a-9c0264fade9a&amp;tm_city_code&amp;max_price=3564&amp;guests=1&amp;request_id=0accebcb-3bc7-64de-e54a-9c0264fade9a&amp;tm_country_code=PH</t>
  </si>
  <si>
    <t>9.7898448, 126.1612944</t>
  </si>
  <si>
    <t>When you stay at Dahun Villas Siargao - Homestay - Hostel in General Luna, you'll be near the beach, within a 5-minute drive of General Luna Port and General Luna Beach. This hostel is 1.1 mi (1.7 km) from Guyam Island and 2.8 mi (4.6 km) from Doot Beach.
Enjoy recreation amenities such as bicycles to rent or take in the view from a garden. Additional amenities at this hostel include complimentary wireless internet access and tour/ticket assistance.
At Dahun Villas Siargao - Homestay - Hostel, enjoy a satisfying meal at the restaurant. Mingle with other guests at the complimentary reception, held daily. Cooked-to-order breakfasts are available daily from 6:00 AM to 11:00 AM for a fee.
Featured amenities include express check-in, express check-out, and coffee/tea in a common area. A roundtrip airport shuttle is provided for a surcharge (available 24 hours), and free self parking is available onsite.
Make yourself at home in one of the 6 guestrooms.</t>
  </si>
  <si>
    <t>Soffta Surf Ranch</t>
  </si>
  <si>
    <t>https://www.google.com/maps/place/UNLTD+Siargao/data=!4m11!3m10!1s0x3303f7e13c008d99:0x393f52b6dab2b9e7!5m3!1s2026-03-01!4m1!1i2!8m2!3d9.8008589!4d126.1586191!16s%2Fg%2F11kpq3b476!19sChIJmY0APOH3AzMR57my2rZSPzk?authuser=0&amp;hl=en&amp;rclk=1</t>
  </si>
  <si>
    <t>9.8008589, 126.1586191</t>
  </si>
  <si>
    <t>UNLTD Siargao</t>
  </si>
  <si>
    <t>www.skyscanner.com.ph/hotel_deeplink/4.0/PH/en-US/PHP/h_bc/131195193/2026-03-02/2026-03-03/hotel/hotel/hotels?legacy_provider_id=13&amp;rooms=1&amp;closed_user_group=mobile&amp;hb_data=L85PkU4d404z5AhYDSPfzLzGmaHH_GqrgGJD3hzORarf6pYS0FLuvW125jTPAN8EMmHrcZgAb_6WolIwPyWFkzJ6C7vMZwPdZRixOrXuxr6PLwBXyX5rBvzMSXkmEgPvjnPnyry9C_5-T9O4UgNXMs_4HRsuDpFk31tYUvOh9LbfsC4Q_TpIPaiu2H_3xlW3SCO3QeglfYaR2VLlUgXWWCaYXKYaAVvTma_rOp8R9S7XJOQ1zXaxWKqwb6CHvjsD3pdELCgIPdDtYyuoXUfU84CGgDA6W77ijkHxrtoU0kSvN6FPmOUXmpHqWgnsbPcmYO0JH2TAIew8gXu9M2NeVugLfmcCN6QTaPdq1E-LGikwioVaOoeuKeDdZXYB5iWLSk5RmnvTeDYa6IoMpy5B43ML5rFQ0UCLG_O6N-Bp8mqgSrxPjz0%3D&amp;q_datetime_utc=2026-03-01T23%3A27%3A38&amp;ticket_price=6383&amp;quote_id=7319375075738245251&amp;utid_state=1&amp;channel=iphone&amp;price_without_closed_user_group=12000&amp;tm_place_name=General+Luna&amp;deeplink_data=eyJmaWVsZHMiOnsic2lnbmF0dXJlIjoiOTg3MDk0ZjM4ZTkzZTUzOGQyNTU4Zjg5NzcwZWJlMTgiLCJibG9ja19pZCI6InYxX0NnRXRFTXdDR2lnS0hUSXdNall0TURNdE1ESlVNREE2TURBNk1EQXVNREF3S3pBM09qQXdFQUVZM3dFb0FUZ0JJZ0lJQVE9PV9DaU1JOE92U1JSQUNJTFFtS1BqSzRoRXdBa29OTXpZMVJERXdNRkJmTVRBd1VGQ1lCUklIQ0FFaUF3d09iQm9FS0FJd0FTSUVDQUlZQWc9PSJ9fQ%3D%3D&amp;utid=b25d8d53-a5fd-069d-627b-86d297688b9c&amp;tm_stars=4&amp;client_id=skyscanner_app&amp;redirect_delay=1000&amp;price_policy=2&amp;pre_redirect_id=9f03fc46-b7a5-787d-6aa3-436788b617ed&amp;tm_city_code&amp;max_price=11204&amp;guests=1&amp;request_id=9f03fc46-b7a5-787d-6aa3-436788b617ed&amp;tm_country_code=PH</t>
  </si>
  <si>
    <t>9.8025435, 126.1604629</t>
  </si>
  <si>
    <t>Jonas&amp;Twins Resort, Tourism Road, CHOSEN SITE, Purok 5, Catangnan, General Luna, Surigao del Norte, Caraga, 8419, Philippines</t>
  </si>
  <si>
    <t>Reef Beach Resort</t>
  </si>
  <si>
    <t>www.skyscanner.com.ph/hotel_deeplink/4.0/PH/en-US/PHP/h_ct/200846988/2026-03-02/2026-03-03/hotel/hotel/hotels?legacy_provider_id=31&amp;rooms=1&amp;closed_user_group=general&amp;hb_data=NBdYO_YWeJ5nbQqMgT6w1dlFbD-xMrEBci53AxCJjzhq47aksO4ioYt_4sj5qdcPgsBJqkCx8W6fo3VXhibqFJ1POfPhll91ZV9n3wbhiQCIIJTOWUr4aUuCeyfAGupkft7obBcFIYb9J2B7cqDXeTaAn48y33vl2tZ5vJ-KW2TSDUcFcpzShgabzEINBBB8udCO8WfKap50AKe8LvcUHZmAs-7OJpcXM8A2gmpOwvdbrTa6rV8lIuPHykYjhVkFITJDq3jDsONvbAPJ4Bm6uYqTv6yIxevWtH8djyEoo-T4stCJYZWzP5ZJ2TT-2NFLxsdeHtUEcQGKFC8b93ZsZLs4qNm92ZRTrWLnTaPX27-tvyht3HXDxCJiJorJog9NlQAcbAxoejJvNvooF6j65hTp-dZqhqqTRnTKjXQSxg%3D%3D&amp;q_datetime_utc=2026-03-01T23%3A27%3A38&amp;ticket_price=2974&amp;quote_id=-6780484046660402666&amp;utid_state=1&amp;channel=iphone&amp;price_without_closed_user_group=5041&amp;tm_place_name=General+Luna&amp;deeplink_data=eyJmaWVsZHMiOnsic2lnbmF0dXJlIjoiOGFhNTQzM2IwNjIyN2NjY2FlOTYyYWVlZGRhZWNkN2UifSwidXJsIjoiaHR0cHM6Ly9waC50cmlwLmNvbS9ob3RlbHMvcmVkaXJlY3Q%2FaG90ZWxpZD0zODY5ODE1MyZjaXR5PTYyNzQxJkFsbGlhbmNlaWQ9MTI2MDcmc2lkPTg4ODgzMiZjaGVja2luPTIwMjYtMDMtMDImY2hlY2tvdXQ9MjAyNi0wMy0wMyZzaG9wcGluZ2lkPWE2OTg3ZTM0OWNlODQyZjRiNTU5YjI0MGY3MjdlNzFlJmFkdWx0PTEmY2hpbGRyZW49MCZhZ2VzPSZsYW5ndWFnZT1lbnBoJmxvY2FsZT1lbl9QSCZyb29taWQ9MTQ1MDM2MDQ1NiZzd2lkPTAmcGF5PVBQJmZndD0xJmlzX3NwPVEyJmNybj0xJmN1cnI9UEhQJndrcD0xJnN0YW5kPUg0c0lBQUFBQUFBQV93QUhBZmotQ213S0FoZ0JFZ1FJQVJBQUdtQUlpUDNLc3dVWUFEQUFPUHNSbUFHcC1ia1NxQUVBdUFFQ3dBRUEwUUU5Q3RlamNNYWpRT0VCZXhTdVIyRThwMERvQVliOGo2QUJpQUlnaVFRQUFBQUFBQUFBQUtBRUJxb0VEQWphRHhFcFhJX0NkU2FnUUtFRmhldFJ1SjRsb0VBYUlHRTJPVGczWlRNME9XTmxPRFF5WmpSaU5UVTVZakkwTUdZM01qZGxOekZsSUFRbzNmLVN6UVpJQVZJR1pHSmxNekkyV2h3S0ExQklVQkVRV0RtMHlIYS1QeG9EVUVoUUlSQllPYlRJZHI0X1lnVmxibDlRU0dpNUZIQUJlQUNLQVFkSUFYZ0F5QUVCcWdFQThnRWlZVFk1T0RkbE16UTVZMlU0TkRKbU5HSTFOVGxpTWpRd1pqY3lOMlUzTVdWZk1KSUNBVFNhQWdBQUFBRF9fd0VBQVBfX3UwZko0QWNCQUFBIn0%3D&amp;utid=faae8b96-0cea-2eb9-21c9-8bb15cb0e373&amp;tm_stars=2&amp;client_id=skyscanner_app&amp;redirect_delay=1000&amp;price_policy=2&amp;pre_redirect_id=52b931b7-ddee-8fdf-ed21-c92830aa2042&amp;tm_city_code&amp;max_price=3074&amp;guests=1&amp;request_id=52b931b7-ddee-8fdf-ed21-c92830aa2042&amp;tm_country_code=PH</t>
  </si>
  <si>
    <t>9.785088, 126.1597421</t>
  </si>
  <si>
    <t>Tourism Road, Barangay Ⅲ, General Luna, Surigao del Norte, Caraga, 8419, Philippines</t>
  </si>
  <si>
    <t>Ronaldo's Inn Siargao by Cocotel</t>
  </si>
  <si>
    <t>https://www.agoda.com/nayanaya-villas-siargao/hotel/all/siargao-island-ph.html?countryId=70&amp;finalPriceView=1&amp;isShowMobileAppPrice=false&amp;cid=1918349&amp;numberOfBedrooms=&amp;familyMode=false&amp;adults=2&amp;children=0&amp;rooms=1&amp;maxRooms=0&amp;checkIn=2026-03-1&amp;isCalendarCallout=false&amp;childAges=&amp;numberOfGuest=0&amp;missingChildAges=false&amp;travellerType=1&amp;showReviewSubmissionEntry=false&amp;currencyCode=SGD&amp;isFreeOccSearch=false&amp;los=1&amp;searchrequestid=5370b158-7d44-43f8-8b60-1ecc2c2440f5</t>
  </si>
  <si>
    <t>9.7865713, 126.1546012</t>
  </si>
  <si>
    <t>Ronaldo's Inn Siargao by Cocotel features a garden, terrace, a restaurant and bar in General Luna. Featuring a concierge service, this property also provides guests with a grill. Guests can have a drink at the snack bar.</t>
  </si>
  <si>
    <t>NAYÃƒÆ’Ã†â€™ÃƒÂ¢Ã¢â‚¬Å¡Ã‚Â¬NAYÃƒÆ’Ã†â€™ÃƒÂ¢Ã¢â‚¬Å¡Ã‚Â¬ VILLAS SIARGAO</t>
  </si>
  <si>
    <t>https://www.google.com/maps/place/Copacabana+Siargao/data=!4m11!3m10!1s0x3303f70638c431a9:0x675c20dce4f22852!5m3!1s2026-03-01!4m1!1i2!8m2!3d9.7878373!4d126.1612349!16s%2Fg%2F11vysdxxc6!19sChIJqTHEOAb3AzMRUijy5NwgXGc?authuser=0&amp;hl=en&amp;rclk=1</t>
  </si>
  <si>
    <t>9.7878373, 126.1612349</t>
  </si>
  <si>
    <t>Copacabana Siargao</t>
  </si>
  <si>
    <t>www.skyscanner.com.ph/hotel_deeplink/4.0/PH/en-US/PHP/h_ad/204136742/2026-03-02/2026-03-03/hotel/hotel/hotels?legacy_provider_id=22&amp;rooms=1&amp;closed_user_group=general&amp;hb_data=x8BvttL9Tdg_DN5oKdM9wya8S9Pjv2RMrPpvfqFXEiUI59HhbMfyhtKsMLJTnSCI0WG4E_otry7Wlvw8fdyTodSY2QCVeWnT-uIKguBA6Kpark4wRsZ8A2fKYyM_9xiVwNSKbCGE-XsxacASazQWLtsYuuDNWZRoPC9O-x_dBQ_PqR9hoODMktDQ_FxUD0_JCadvmEOOA0kGbSoPaAnaQIf6gOhqLVQH_wpjWhVOBjX6LjYPGSsjVY1VWrav05gRr0oseLXSyrEz2YiMuDPwMym7lr5ChS2ILMATSkJvIWu6LsqPifqLatFrd_Ng5oHYiBIaHyWO0GUoeeYWxMvvRVBQBIILuTbsx7YXJtiyX-UNcTplawWom7GKS45ZajjJ0_R2Lm0heLQ323L19aCmQBjP_m6lup-OAhT5Tly9Yn9J&amp;q_datetime_utc=2026-03-01T23%3A27%3A39&amp;ticket_price=4050&amp;quote_id=-1538245761255094022&amp;utid_state=1&amp;channel=iphone&amp;price_without_closed_user_group=4953&amp;tm_place_name=General+Luna&amp;deeplink_data=eyJmaWVsZHMiOnsic2lnbmF0dXJlIjoiYWZiYjYwMzJjN2Q4ZDZmYzMxZWNhZTkyNzFlZmQ1ZDEifSwidXJsIjoiaHR0cHM6Ly93d3cuYWdvZGEuY29tL3BhcnRuZXJzL3BhcnRuZXJzZWFyY2guYXNweD9jaWQ9MTg0NjM4MyZoaWQ9NjMxOTg1NTImY3VycmVuY3k9UEhQJmNoZWNraW49MjAyNi0wMy0wMiZjaGVja291dD0yMDI2LTAzLTAzJk51bWJlcm9mQWR1bHRzPTEmTnVtYmVyb2ZDaGlsZHJlbj0wJlJvb21zPTEmbWNpZD0zMDM4Jm1hc3RlclJvb21JZD0xNDE2NzI5MTAmbXB0PVlpOTJialJ5YmxsUlRuZHhiR014VmpsYVkzRmxNamx1T0ZSTk0zQjVSVGtyYUVWWE1rTkVaM2RUVEhWb2VIbG5hWE5rUTNaVlZXMWtXbEIzY2twQ1drb3JlR3BHVTJOU1lVYzFWUSZUb3RhbFByaWNlPTQwNTAuMDAmVG90YWxUYXg9MC4wMCZUb3RhbEZlZT0wLjAwJlRvdGFsU3VyY2hhcmdlPTAmbWN1cj1QSFAifQ%3D%3D&amp;utid=b696a206-1d79-0200-fe0a-7b8c502e89f0&amp;tm_stars=0&amp;client_id=skyscanner_app&amp;redirect_delay=1000&amp;price_policy=2&amp;pre_redirect_id=3a8c91bf-1e41-1e7e-a07b-7dccf381335a&amp;tm_city_code&amp;max_price=4050&amp;guests=1&amp;request_id=3a8c91bf-1e41-1e7e-a07b-7dccf381335a&amp;tm_country_code=PH</t>
  </si>
  <si>
    <t>9.7895685, 126.1595111</t>
  </si>
  <si>
    <t>Forever Siargao</t>
  </si>
  <si>
    <t>www.skyscanner.com.ph/hotel_deeplink/4.0/PH/en-US/PHP/h_bc/218359866/2026-03-02/2026-03-03/hotel/hotel/hotels?legacy_provider_id=13&amp;rooms=1&amp;closed_user_group=apps&amp;hb_data=0BhOdq4GOvdTVC6rWDWxUe2djsA99yB5RFHMkvRpPP-m9NmC5gdGn3Us3T3iSxaq4m9ArpQXqG0fykQauxUfM1xc0OaG5Wk1b0LXqZSWv1X8Cx5HAEbPoWok5N3ADrauGtPr0MQojF5EnokMH22joPZZ5EA7UVnpGMBx00G06qT7hRMRXIMCfUkXtK6srYU454eFbw5Oq9M9ChpS8KRcrZJRM63Sqo9J8L1DB7YzKJmA5TJXKxWLrJx5IAx6UMcPqWRH4Sa6IrE9J4iMEQ7GsjeCRVnsiTLR8Wiczlc5L6ZFNd-hPQQRo8dUfAwz4EX6oXT4fHnCv48XW5ZRLKItsrgHHgY2DNTZbJ8O3z1YNLbGeXohHuUcGLbGetOFdPHyEi4zZYYR_x6mmN8m-ExMz7Cl-cafvdWOFg0h4THbREjygQqIxLs%3D&amp;q_datetime_utc=2026-03-01T23%3A27%3A39&amp;ticket_price=1010&amp;quote_id=-7478251245338824562&amp;utid_state=1&amp;channel=iphone&amp;price_without_closed_user_group=1228&amp;tm_place_name=General+Luna&amp;deeplink_data=eyJmaWVsZHMiOnsic2lnbmF0dXJlIjoiODU4N2JjZmYwOWRkNGIwN2Y1ODRlZGYzNTViNWFkYmYiLCJibG9ja19pZCI6IjE0NzAxNDk0MDFfNDE4MzU2OTExXzJfMF8wIn19&amp;utid=e4c84898-4127-666f-6e37-610954c66b1a&amp;tm_stars=0&amp;client_id=skyscanner_app&amp;redirect_delay=1000&amp;price_policy=2&amp;pre_redirect_id=7cef7fe6-58da-a8b2-fe3d-f429d3f6c82d&amp;tm_city_code&amp;max_price=1122&amp;guests=1&amp;request_id=7cef7fe6-58da-a8b2-fe3d-f429d3f6c82d&amp;tm_country_code=PH</t>
  </si>
  <si>
    <t>9.7822345, 126.155794</t>
  </si>
  <si>
    <t>Poblacion, General Luna, Surigao del Norte, Caraga, 8419, Philippines</t>
  </si>
  <si>
    <t>parking, non-smoking</t>
  </si>
  <si>
    <t>Arlene's Homestay SIARGAO</t>
  </si>
  <si>
    <t>https://www.google.com/maps/place/1308+Siargao+GL/data=!4m11!3m10!1s0x3303f71d6f1a84bb:0x42004f916ed7554d!5m3!1s2026-03-01!4m1!1i2!8m2!3d9.7890923!4d126.1607175!16s%2Fg%2F11wc851lqb!19sChIJu4Qabx33AzMRTVXXbpFPAEI?authuser=0&amp;hl=en&amp;rclk=1</t>
  </si>
  <si>
    <t>9.7890923, 126.1607175</t>
  </si>
  <si>
    <t>Querencia Siargao</t>
  </si>
  <si>
    <t>www.skyscanner.com.ph/hotel_deeplink/4.0/PH/en-US/PHP/h_bc/224686619/2026-03-02/2026-03-03/hotel/hotel/hotels?legacy_provider_id=13&amp;rooms=1&amp;closed_user_group=apps&amp;hb_data=R7J76DxFp4mc0ppDuWwdcoeqGDHsT9UL9bDRVZhdmd9vYJIhmptrbwC-u3_VPUfT9EuzAOQl_kPPY-rWFX53OaiIq66FcULBC2PM-QQOOPLXQcAdUqAigHgjzVTDUZeLdGjvfHy0K5YoAdORZkH3ZzQV_Cy8KuUNeEWVb4reKt629RwOzD_puuwOyy8A7sZBKPmN9cvQI-E8vuvYW3USekq-JteuNdhe5LJPu3t01U6eHm1Ez8iNOe0-huU17QfbrMlLp6487KNfqqiHEJ8ffvWaVyJEFcPbmLhvXRiwjmLuEUNUbiGrKYreq7ACN7ZarFyBnkrVG1IC2T8SfMMRbxWAzq71X3VTE6AydRkLUJzH4cARsZRk7vJ02VGKvLyU40wUgmLkAXRRhwAwbVhWqZZ_IVldi20JHo4RGkD-snuRoWLEFo0%3D&amp;q_datetime_utc=2026-03-01T23%3A28%3A45&amp;ticket_price=2817&amp;quote_id=3316685784546270611&amp;utid_state=1&amp;channel=iphone&amp;price_without_closed_user_group=3970&amp;tm_place_name=General+Luna&amp;deeplink_data=eyJmaWVsZHMiOnsic2lnbmF0dXJlIjoiMDI1OGE0NGVlYzQ3Njg5ZTc4MGEzNzllN2NjZmVmYTgiLCJibG9ja19pZCI6IjE0NjUzMzgwMDFfNDE3ODQ0MTg1XzFfMV8wIn19&amp;utid=15ed3933-f837-6d18-afc3-d2dffb76f88c&amp;tm_stars=0&amp;client_id=skyscanner_app&amp;redirect_delay=1000&amp;price_policy=2&amp;pre_redirect_id=a3012018-2d01-69b7-8ba3-83d60c3753fe&amp;tm_city_code&amp;max_price=3093&amp;guests=1&amp;request_id=a3012018-2d01-69b7-8ba3-83d60c3753fe&amp;tm_country_code=PH</t>
  </si>
  <si>
    <t>9.7697743, 126.1132403</t>
  </si>
  <si>
    <t>Inbox Siargao Resort</t>
  </si>
  <si>
    <t>www.skyscanner.com.ph/hotel_deeplink/4.0/PH/en-US/PHP/h_fd/212818536/2026-03-02/2026-03-03/hotel/hotel/hotels?legacy_provider_id=927050&amp;rooms=1&amp;closed_user_group=apps&amp;hb_data=4076tx6x70PkqWNAr7FWxAwAXrvibxUlibRSJbJnfAPh7QJLwJAatPqJKqFcOJadRnfEQxiO4orGd4Qz_QKIWAdhBw2vHFNADztJ5vY1PbTxvkNP0_A1kcg7pXikeMrxQ8T4ZpUPHLlz0hePyxd4w5X1c6rfsFyCRlyFiHTrquX_j7UVyy4JxxHDXn66UiFyAodljSnkBf29zK6HVOolOuqX_3P2zvl04uCgkwlyabB3LWxLCbTTJFILN0lGAgATF75RfbMWwdceQfkeWy2Ds_dQfjweqO64Ec9LI-FlMlQF1w7X_z_SSn9EJfJy9Q5q2gvwcAhF4epTr9-7_yDSP8LDeSAT1sKE-XEU67ZofbHFWSLUz2SKcsBMjmWE-t5ZgR2S98QlAMnHRIMVXOvG1QuDkiNRz-_bdGViCF-poEIdRA%3D%3D&amp;q_datetime_utc=2026-03-01T23%3A27%3A47&amp;ticket_price=605&amp;quote_id=8383254317646112270&amp;utid_state=1&amp;channel=iphone&amp;price_without_closed_user_group=670&amp;tm_place_name=Manila&amp;deeplink_data=eyJmaWVsZHMiOnsic2lnbmF0dXJlIjoiM2Q3MDExMWRmODg3NzkzODY5M2VjYzMyNDI2Mjc5ODYifSwidXJsIjoiaHR0cHM6Ly9kZWFscy52aW8uY29tP3NpZz05ODJmNzQxODc0ZDNmMzM1MGU0MjNiZGI3MzgyZmJlNmIxMjJkNGQ5ZjJjMmEyMTZhY2E0MzAzMWJmNWY0MWY3MmQzMzMwMzAzNDM3MzAzNDMzMzkmc2lnLWlzcz1tZXRhJnR1cmw9aHR0cHMlM0ElMkYlMkZ2aW8uY29tJTJGSG90ZWwlMkZTZWFyY2glM0ZjaGVja0luJTNEMjAyNi0wMy0wMiUyNmNoZWNrT3V0JTNEMjAyNi0wMy0wMyUyNmN1cnJlbmN5JTNEUEhQJTI2ZXB2JTNETVM0eSUyNmVzZCUzRFJjbUt2bzB3LXcyWV9EeEI3aGJhaUh1TTF6QVZRV1c4UlFvQ3ZkRXc3dXctdFEyTzhIaUR0UVhKVzF1NnBCQXVIbmI1bjNIY09kZW1qYmdybk94NzdJYWpZNHhtbFVVdnRWT2MyNlducHQwZVZ3bWIlMjZmb3JjZUN1cnJlbmN5Q2hhbmdlJTNEMSUyNmZvcmNlTGFuZ3VhZ2VDaGFuZ2UlM0QxJTI2aG90ZWxJZCUzRDIzNjM5MzA5JTI2bGFiZWwlM0RzcmMlMjUzRHNreXNjYW5uZXIlMjUyNnVjb3VudHJ5JTI1M0RQSCUyNTI2dWRldmljZSUyNTNEbW9iaWxlJTI1MjZob3RlbCUyNTNEMjM2MzkzMDklMjUyNmRheSUyNTNEMiUyNTI2bW9udGglMjUzRDAzJTI1MjZ5ZWFyJTI1M0QyMDI2JTI1MjZsb3MlMjUzRDElMjUyNm9mZmVyaWQlMjUzRG9vVXhHUWRULTNURSUyNTI2cHJpY2UlMjUzRDYwNC44MCUyNTI2Y3VycmVuY3klMjUzRFBIUCUyNTI2dXNlcmxhbmclMjUzRGVuJTI1MjZfdGglMjUzRDFiNjdjNDY4ZTIwZDQ4ODlkNWYzODNiNmM1MGJhOGIxYzhjMzk1YmVjYzcwNmIzNSUyNTI2ZHRzJTI1M0QxNzcyNDAzMzE5JTI1MjZvbHV0JTI1M0QxNzcyNDAzMzE2JTI1MjZjYW5QYXlMYXRlciUyNTNEZmFsc2UlMjUyNnJlcXVlc3RVc2VyR3JvdXAlMjUzRCUyNTI2b2ZmZXJVc2VyR3JvdXAlMjUzRHB1YmxpYyUyNmxhbmclM0RlbiUyNm90aSUzRG9aejBtOTk5YmVRJTI2cHJlZmVycmVkUmF0ZSUzRDYwNC44MCUyNnByb2ZpbGUlM0RyMmQybTcza244JTI2cm9vbXMlM0QxJTI2dXNlckNvdW50cnklM0RQSCUyNnV0bV9jYW1wYWlnbiUzRHNreXNjYW5uZXIlMjZ1dG1fbWVkaXVtJTNEY3BjJTI2dXRtX3NvdXJjZSUzRHNreXNjYW5uZXIifQ%3D%3D&amp;utid=8025009a-bbe2-59ec-f7fc-1cfab5c9fee1&amp;tm_stars=0&amp;client_id=skyscanner_app&amp;redirect_delay=1000&amp;price_policy=2&amp;pre_redirect_id=41e4948a-8438-8eef-c3ba-06388548a4c5&amp;tm_city_code=MNLP&amp;max_price=1193&amp;guests=1&amp;request_id=41e4948a-8438-8eef-c3ba-06388548a4c5&amp;tm_country_code=PH</t>
  </si>
  <si>
    <t>9.9447685, 126.1020868</t>
  </si>
  <si>
    <t>Located within a 18-minute walk of Malinao Beach and 3 miles of Guyam Island, Inbox Siargao Resort has rooms with air conditioning and a private bathroom in General Luna. Featuring room service, this property also has a restaurant and a terrace.</t>
  </si>
  <si>
    <t>Coleto Siargao</t>
  </si>
  <si>
    <t>www.skyscanner.com.ph/hotel_deeplink/4.0/PH/en-US/PHP/h_ad/212818536/2026-03-02/2026-03-03/hotel/hotel/hotels?legacy_provider_id=22&amp;rooms=1&amp;closed_user_group=general&amp;hb_data=J7o3HQyM-5LJ7LlCGD9ATA1gsOy1Dy6A295AUrYPHnlJTxZDjZfyeOSK-utTJMNjrqKw4PCFkyE7h2BXkyc90fbSVOdGvAoGaPOKWrMCSSdfYkcp-V-23qW0nv1-wboadC_ppy279Ts2Gh9VVG727NPvxAN3k9hrx8xrjp_W4dw0nlf7KGJsiLvqP4NMrui6dzF8WERAY0Sw84lBJ-viy3xlsv5mup6mTOyk4LyOC6gj7Mj7G_MxuOCixyosFpyPj6myeIp_n0SqdqnPtP0BuKj5JrG5yilDV1GGaoncpKGOmDGSSCgFZ5_OVM4vRKYLuJASGc-CnbvldqvbtDhK7w-7uNwBmca0Sbm5WcJHn9G82pxcYrKK2e8REzdA8w7FeRImTYWM2H1TY813NfmMla-nZFAp1M-rAWxoFbg4FiEw&amp;q_datetime_utc=2026-03-02T00%3A02%3A06&amp;ticket_price=605&amp;quote_id=323450503215206150&amp;utid_state=1&amp;channel=iphone&amp;price_without_closed_user_group=2419&amp;tm_place_name=Manila&amp;deeplink_data=eyJmaWVsZHMiOnsic2lnbmF0dXJlIjoiOTZlYTVlNTI5NWQ3MTUyNGYxNzRlYTMxZGExYzVjM2IifSwidXJsIjoiaHR0cHM6Ly93d3cuYWdvZGEuY29tL3BhcnRuZXJzL3BhcnRuZXJzZWFyY2guYXNweD9jaWQ9MTg0NjM4MyZoaWQ9MzMyMzQ4NzkmY3VycmVuY3k9UEhQJmNoZWNraW49MjAyNi0wMy0wMiZjaGVja291dD0yMDI2LTAzLTAzJk51bWJlcm9mQWR1bHRzPTEmTnVtYmVyb2ZDaGlsZHJlbj0wJlJvb21zPTEmbWNpZD0zMDM4Jm1hc3RlclJvb21JZD05MzEwNTQ1NzgmbXB0PVkxRldaMHRrTlVKaldrWlVSamRrTDFkSmNWcEpUa3d2UWtGMVFXZGxTRUpQYWk5RlZscFpXV3RTYnl0alQyOXBiV2N4TW5OTmEyWk1SRUYxWmtOamNtczNkVkZ2YVZOS04xVjBjamxSUFQwJlRvdGFsUHJpY2U9NjA0LjgwJlRvdGFsVGF4PTY0LjgwJlRvdGFsRmVlPTAuMDAmVG90YWxTdXJjaGFyZ2U9MCZtY3VyPVBIUCJ9&amp;utid=45bc74a9-4b47-5157-4e55-26d00d11c8ee&amp;tm_stars=0&amp;client_id=skyscanner_app&amp;redirect_delay=1000&amp;price_policy=2&amp;pre_redirect_id=7beefb94-d7ec-b6ea-4468-3feb952cd83f&amp;tm_city_code=MNLP&amp;max_price=1193&amp;guests=1&amp;request_id=7beefb94-d7ec-b6ea-4468-3feb952cd83f&amp;tm_country_code=PH</t>
  </si>
  <si>
    <t>9.9449615, 126.102594</t>
  </si>
  <si>
    <t>Del Carmen, Pacifico, San Isidro, Surigao del Norte, Caraga, 8421, Philippines</t>
  </si>
  <si>
    <t>Coleto Siargao in San Isidro provides accommodations with an open-air bath, massage services, and a garden. This bed and breakfast offers free private parking, free shuttle service, and free Wifi.</t>
  </si>
  <si>
    <t>Secret Spot Siargao</t>
  </si>
  <si>
    <t>www.skyscanner.com.ph/hotel_deeplink/4.0/PH/en-US/PHP/h_bc/203954774/2026-03-02/2026-03-03/hotel/hotel/hotels?legacy_provider_id=13&amp;rooms=1&amp;closed_user_group=apps&amp;hb_data=iNeyGAD4P3Wo2ovWWgzug5AGVQnoZJSrLO-c3xSFxeUjD1BZaqYIgWPAZtByjA5QxoRIyv-Wb465M2mTn9A3UIFwCdAeHOR93nYpkVFfPjiZnkli5nkcvw8RR0MYNcNu7sSZUGwhH-uEuOV1LBwCPit2QU45VECXgSKjdLpcbbjqfVce_rzqt5OUAcVBhB7xvUBfk6PS5444xNTItchkBYz6ufodJIq5zE0nedxuEG0VqHVaX_GiM_4YSmzgeh0bSmPUrB6raTq94RiN5rausLCxNLmztqZAWJj04tIbrEoD_m9HA3xvuYEKQyPfO40ndV3_v8NPIRgTKzlZXAOWFVfAC89StedwGfy0zZM2OlRFNDeoQrsu29gW1pwRyrBxzSnxNa5pt3fU6Ru9EHefjAWtaNqR9rnqeB6LdjhpAJ9faom6xOc%3D&amp;q_datetime_utc=2026-03-01T23%3A27%3A52&amp;ticket_price=3305&amp;quote_id=2639178522225535954&amp;utid_state=1&amp;channel=iphone&amp;price_without_closed_user_group=4421&amp;tm_place_name=Manila&amp;deeplink_data=eyJmaWVsZHMiOnsic2lnbmF0dXJlIjoiMjFkYjIyMjRiMDhlMTI3YWIyOWU4YjhkZTgxZWJhODgiLCJibG9ja19pZCI6IjQ4NDc4NzYwMl8xNzMxMTM0OTJfMF8yXzAifX0%3D&amp;utid=e5d4fdfe-6253-0006-e4f8-321e724050d5&amp;tm_stars=0&amp;client_id=skyscanner_app&amp;redirect_delay=1000&amp;price_policy=2&amp;pre_redirect_id=968c3974-046c-c3d8-77d7-a8352ef6821a&amp;tm_city_code=MNLP&amp;max_price=3629&amp;guests=1&amp;request_id=968c3974-046c-c3d8-77d7-a8352ef6821a&amp;tm_country_code=PH</t>
  </si>
  <si>
    <t>9.8102963, 126.1593181</t>
  </si>
  <si>
    <t>parking, air_conditioning, non-smoking, smoking_areas, garden, shuttle_service, airport_shuttle</t>
  </si>
  <si>
    <t>Secret Spot Siargao in General Luna provides adults-only accommodations with massage services, a garden, and a terrace. Among the facilities at this property are a shared kitchen and full-day security, along with free Wifi throughout the property.</t>
  </si>
  <si>
    <t>G VILLAS SIARGAO</t>
  </si>
  <si>
    <t>www.skyscanner.com.ph/hotel_deeplink/4.0/PH/en-US/PHP/h_ad/216199011/2026-03-02/2026-03-03/hotel/hotel/hotels?legacy_provider_id=22&amp;rooms=1&amp;closed_user_group=apps&amp;hb_data=Loggq1ON6I6k0LSGr8ZCXqqqq_mFnisEN5E3_mR_CjIjnSB7FSW-kq8dCu5tS4PHEX3Lk_UIC35cgclUpJ0rcF0rMjM64zK_hQOV5VNGkKRo9M8WZdvunLIae8jbUsyzM9LtaAKR7lvLCLKpKpE_OvCgJLzd0cspJniYOtAylkUjWXwzQPUQp8G5oty8ecONkPNQjaEIhBaehdFuiq6Q0_DeHsfocrgQtJtI5GKyJT2A1ZGIGlue2grasJFMYIeaDhMdAk7hWkY9STZ68Upmw1oge7f32aNko1Db6-dAp3hYC-HLqoAUWFbQ-HKIyG7xvobG8VTGdKza9fZJKqjEF9Ba-q0pPtl0Dk8oypfYZGwAe_HF4UwVn1iYan-D8z9ExZf52AxE4CFpu3xpx06OafgAl8If-bgCbO18J7pyvSHx&amp;q_datetime_utc=2026-03-01T23%3A27%3A52&amp;ticket_price=2975&amp;quote_id=-7998849932385023332&amp;utid_state=1&amp;channel=iphone&amp;price_without_closed_user_group=3500&amp;tm_place_name=General+Luna&amp;deeplink_data=eyJmaWVsZHMiOnsic2lnbmF0dXJlIjoiOGRhMDQ0NTFmMDI3NDBkYTRjNWUxYjE3YmJmNzUxZTcifSwidXJsIjoiaHR0cHM6Ly93d3cuYWdvZGEuY29tL3BhcnRuZXJzL3BhcnRuZXJzZWFyY2guYXNweD9jaWQ9MTg0NjM4MyZoaWQ9Mzc3MDU1NjYmY3VycmVuY3k9UEhQJmNoZWNraW49MjAyNi0wMy0wMiZjaGVja291dD0yMDI2LTAzLTAzJk51bWJlcm9mQWR1bHRzPTEmTnVtYmVyb2ZDaGlsZHJlbj0wJlJvb21zPTEmbWNpZD0zMDM4Jm1hc3RlclJvb21JZD03MjA3MzA4MzgmbXB0PWIxRTFkbTVGWkZsd2VqZzBNemhKTUhabmJIVnFZMUJpUkRNclRDdFlPVFJwWjJkaFp6bGxZeTgwVlVOVVlqSk9RMUp0ZFRGb2QyeFpValpUTW1OUlJEaDZSbmsxZFdOMmNIaHdZMlJCUFQwJlRvdGFsUHJpY2U9Mjk3NS4wMCZUb3RhbFRheD0wLjAwJlRvdGFsRmVlPTAuMDAmVG90YWxTdXJjaGFyZ2U9MCZtY3VyPVBIUCJ9&amp;utid=7a633beb-8299-3d83-d295-acd98b437f8a&amp;tm_stars=0&amp;client_id=skyscanner_app&amp;redirect_delay=1000&amp;price_policy=2&amp;pre_redirect_id=e55554be-8f3f-a317-c1bd-abadc710ac2e&amp;tm_city_code&amp;max_price=2975&amp;guests=1&amp;request_id=e55554be-8f3f-a317-c1bd-abadc710ac2e&amp;tm_country_code=PH</t>
  </si>
  <si>
    <t>9.7912367, 126.1621727</t>
  </si>
  <si>
    <t>Villa Pagoda, Tourism Road, Poblacion, Catangnan, General Luna, Surigao del Norte, Caraga, 8419, Philippines</t>
  </si>
  <si>
    <t>parking, garden</t>
  </si>
  <si>
    <t>Mera's Garden Siargao</t>
  </si>
  <si>
    <t>www.skyscanner.com.ph/hotel_deeplink/4.0/PH/en-US/PHP/h_fd/214743714/2026-03-02/2026-03-03/hotel/hotel/hotels?legacy_provider_id=927050&amp;rooms=1&amp;closed_user_group=apps&amp;hb_data=AVwLXU8FGnh6uR66p_3VtNamUrLDyJhWYlmSKDZBqQ8GMoI0DFViYclnHvQEbtw2FnhUa1UO844JJ-_tniuKvhK2vj_G3z2eOuEbRN2nQxIwjGCZ11HeXfBBiD-if9Ac8IqN6azNiaTkD8Q80snjvEh5Pt0if31KewXS8qmb1-rwwoBsQRBBMvnwFM8I2uRPpedGlhWiTJ-8jOEUPs5TH4QqfuKNf2fGRmFpp4oX6xUmz8sgD5BBfALgfEwPYH95u724G_l6MxX7JDUtKqQ-1qf8noS23M3dLFg6_E3APgJbxLhsxS1-zFY6PO_ROCU-yrqhrEIJbN_xPjlJnew1aKiFT3vx7PZ_2BY-jwC1xTAAo7txKhEYW4re3Zn_gAuQEa6aSg9MqWUE9dGoUvu3_pocWa45k63TzK_fQtHF6pLq1g%3D%3D&amp;q_datetime_utc=2026-03-01T23%3A27%3A56&amp;ticket_price=4160&amp;quote_id=-258246723035274149&amp;utid_state=1&amp;channel=iphone&amp;price_without_closed_user_group=4606&amp;tm_place_name=General+Luna&amp;deeplink_data=eyJmaWVsZHMiOnsic2lnbmF0dXJlIjoiOTllYjdlMDU1Mzk1Y2RiYjRhYzA3ZTM0OTMwZmZlZGMifSwidXJsIjoiaHR0cHM6Ly9kZWFscy52aW8uY29tP3NpZz1lMTgyNWRjNmYzMzY2OGE5NTlhNDFhMTk2OTAwNjAxYTk4OTk3NzFhYTcwNDRiNzY0NWJmOTNmMmQ1OTEwNTViMmQzNDMwMzYzOTM5MzgzNjMyMzkmc2lnLWlzcz1tZXRhJnR1cmw9aHR0cHMlM0ElMkYlMkZ2aW8uY29tJTJGSG90ZWwlMkZTZWFyY2glM0ZjaGVja0luJTNEMjAyNi0wMy0wMiUyNmNoZWNrT3V0JTNEMjAyNi0wMy0wMyUyNmN1cnJlbmN5JTNEUEhQJTI2ZXB2JTNETVM0eSUyNmVzZCUzRFZJank5UE1uQ0cydkNuVktFSkdGM0tDa21FSDZUMmhlakxOMW4wXzB5Rmd6ZmhDd0U0WEdXS2JEa0stVXZLN01LVTJCWlVOUUluQVEwZHMtV2RaWU1UbU1XZGRxNm1tdmF4UEsySmRKVXpHRG1BOGlhXzglMjUzRCUyNmZvcmNlQ3VycmVuY3lDaGFuZ2UlM0QxJTI2Zm9yY2VMYW5ndWFnZUNoYW5nZSUzRDElMjZob3RlbElkJTNENjcwNzQ0NjElMjZsYWJlbCUzRHNyYyUyNTNEc2t5c2Nhbm5lciUyNTI2dWNvdW50cnklMjUzRFBIJTI1MjZ1ZGV2aWNlJTI1M0Rtb2JpbGUlMjUyNmhvdGVsJTI1M0Q2NzA3NDQ2MSUyNTI2ZGF5JTI1M0QyJTI1MjZtb250aCUyNTNEMDMlMjUyNnllYXIlMjUzRDIwMjYlMjUyNmxvcyUyNTNEMSUyNTI2b2ZmZXJpZCUyNTNEb01XM21rQnJOYTBnJTI1MjZwcmljZSUyNTNENDE2MC4yNCUyNTI2Y3VycmVuY3klMjUzRFBIUCUyNTI2dXNlcmxhbmclMjUzRGVuJTI1MjZfdGglMjUzRDZhNTJkZjMwZjMzY2VkNmY1MjhhYmZjN2I5NGIxMzY0NDQ4YjJkMWRkYTZiMjdmZiUyNTI2ZHRzJTI1M0QxNzcyNDA2OTcyJTI1MjZvbHV0JTI1M0QxNzcyNDA2OTY5JTI1MjZjYW5QYXlMYXRlciUyNTNEZmFsc2UlMjUyNnJlcXVlc3RVc2VyR3JvdXAlMjUzRCUyNTI2b2ZmZXJVc2VyR3JvdXAlMjUzRHB1YmxpYyUyNmxhbmclM0RlbiUyNm90aSUzRDdBWXI2U0o0c2RZJTI2cHJlZmVycmVkUmF0ZSUzRDQxNjAuMjQlMjZwcm9maWxlJTNEcjJkMm03M2tuOCUyNnJvb21zJTNEMSUyNnRva2VuJTNEN2ZlMjc2JTI2dXNlckNvdW50cnklM0RQSCUyNnV0bV9jYW1wYWlnbiUzRHNreXNjYW5uZXIlMjZ1dG1fbWVkaXVtJTNEY3BjJTI2dXRtX3NvdXJjZSUzRHNreXNjYW5uZXIifQ%3D%3D&amp;utid=61b2abd2-0b90-20a5-a983-dc041301f0a9&amp;tm_stars=3&amp;client_id=skyscanner_app&amp;redirect_delay=1000&amp;price_policy=2&amp;pre_redirect_id=df501a9f-9d52-e028-e465-4e53214eb6a4&amp;tm_city_code&amp;max_price=4160&amp;guests=1&amp;request_id=df501a9f-9d52-e028-e465-4e53214eb6a4&amp;tm_country_code=PH</t>
  </si>
  <si>
    <t>9.789788, 126.1382149</t>
  </si>
  <si>
    <t>Casa Basa Siargao</t>
  </si>
  <si>
    <t>www.skyscanner.com.ph/hotel_deeplink/4.0/PH/en-US/PHP/h_fd/214743714/2026-03-02/2026-03-03/hotel/hotel/hotels?legacy_provider_id=927050&amp;rooms=1&amp;closed_user_group=apps&amp;hb_data=aDCLzp1XI3RJldJX8h61qwyc4JJ9W4FoTKs5EDFiOQ_2xmYQgjdRIKeRadXayKnXxnjByX-mDQDH_m_BTSZJkdtgtCOLOl_2mTsiP34lZ5bUnTUau37le8T8buViztBjIz7JP6XBeG3ZQphBik3_PMbLhWr68MXlNVJfL1OCZc2ZEGkPnAvL-BfhoqKQYmMjM8vbbwItzkmmP7V-lW9nKqdZqZg-_ozEkftR8SH5Ihj14txgyl7s0FKIJL9NYS4ouELIEb_4dcKIKek8kjfYRgvfe8rMCOIDYaVXwonV2GDVv3Hn9OrTuHs_cFZq_JbYJ8VALzesLTn22Z6OmcQobhLGiUkM1DHOq_X4D_nr9z1w2stIg7sa2bjfa-9deqNDZICHUVSoTiKoI6iSQZOSIY-M9vukSJ-wjsGcw8rPXkfcMw%3D%3D&amp;q_datetime_utc=2026-03-02T00%3A02%3A09&amp;ticket_price=4160&amp;quote_id=-258246723035274149&amp;utid_state=1&amp;channel=iphone&amp;price_without_closed_user_group=4606&amp;tm_place_name=General+Luna&amp;deeplink_data=eyJmaWVsZHMiOnsic2lnbmF0dXJlIjoiNGYzODg1MmUxNTJjNGYxN2I2ZThiOTJlNzc3ZDgyOTcifSwidXJsIjoiaHR0cHM6Ly9kZWFscy52aW8uY29tP3NpZz02NmVkNGRhNmNhZmY1MTk5MzMzMTg5NDFjNGZjYjdmZmY0NzFhNzJjZjI5NGE3YzMyMzA2OTYwMTE4NDFkOTczMzIzMTMyMzczOTM4MzUzMTMwMzEmc2lnLWlzcz1tZXRhJnR1cmw9aHR0cHMlM0ElMkYlMkZ2aW8uY29tJTJGSG90ZWwlMkZTZWFyY2glM0ZjaGVja0luJTNEMjAyNi0wMy0wMiUyNmNoZWNrT3V0JTNEMjAyNi0wMy0wMyUyNmN1cnJlbmN5JTNEUEhQJTI2ZXB2JTNETVM0eSUyNmVzZCUzRDg2dzJNS0dYc09XanhCajVCeVhXQk15QzV4ck5mRXhKN0d0aEFhTkVsSnVqZXIzUWVNN2xOS2szY3FRc0tIV29EV0JBOFpNVllTcE5obW1MVUVzZU5ySm5sVzE4SHVQb2ZiNTRnbnZqZFNNZVZSeVRxYkklMjUzRCUyNmZvcmNlQ3VycmVuY3lDaGFuZ2UlM0QxJTI2Zm9yY2VMYW5ndWFnZUNoYW5nZSUzRDElMjZob3RlbElkJTNENjcwNzQ0NjElMjZsYWJlbCUzRHNyYyUyNTNEc2t5c2Nhbm5lciUyNTI2dWNvdW50cnklMjUzRFBIJTI1MjZ1ZGV2aWNlJTI1M0Rtb2JpbGUlMjUyNmhvdGVsJTI1M0Q2NzA3NDQ2MSUyNTI2ZGF5JTI1M0QyJTI1MjZtb250aCUyNTNEMDMlMjUyNnllYXIlMjUzRDIwMjYlMjUyNmxvcyUyNTNEMSUyNTI2b2ZmZXJpZCUyNTNEb01XM21rQnJOYTBnJTI1MjZwcmljZSUyNTNENDE2MC4yNCUyNTI2Y3VycmVuY3klMjUzRFBIUCUyNTI2dXNlcmxhbmclMjUzRGVuJTI1MjZfdGglMjUzRGVjMzUyZGU0NDNiODgxNDQ4YzU3MzQzMzgxZTBiYmUzMTg1ZTExYjQ2ZjY1ZjhiNyUyNTI2ZHRzJTI1M0QxNzcyNDA5NzI5JTI1MjZvbHV0JTI1M0QxNzcyNDA5NzI4JTI1MjZjYW5QYXlMYXRlciUyNTNEZmFsc2UlMjUyNnJlcXVlc3RVc2VyR3JvdXAlMjUzRCUyNTI2b2ZmZXJVc2VyR3JvdXAlMjUzRHB1YmxpYyUyNmxhbmclM0RlbiUyNm90aSUzREVLR00zQWhjRnVBJTI2cHJlZmVycmVkUmF0ZSUzRDQxNjAuMjQlMjZwcm9maWxlJTNEcjJkMm03M2tuOCUyNnJvb21zJTNEMSUyNnRva2VuJTNEN2ZlMjc2JTI2dXNlckNvdW50cnklM0RQSCUyNnV0bV9jYW1wYWlnbiUzRHNreXNjYW5uZXIlMjZ1dG1fbWVkaXVtJTNEY3BjJTI2dXRtX3NvdXJjZSUzRHNreXNjYW5uZXIifQ%3D%3D&amp;utid=62172299-ea01-f63b-3e4f-4a79984205a2&amp;tm_stars=3&amp;client_id=skyscanner_app&amp;redirect_delay=1000&amp;price_policy=2&amp;pre_redirect_id=38fe3040-5092-03c9-f4aa-f2911812d0cf&amp;tm_city_code&amp;max_price=4160&amp;guests=1&amp;request_id=38fe3040-5092-03c9-f4aa-f2911812d0cf&amp;tm_country_code=PH</t>
  </si>
  <si>
    <t>Angelito's Beach House</t>
  </si>
  <si>
    <t>www.skyscanner.com.ph/hotel_deeplink/4.0/PH/en-US/PHP/h_ad/214061220/2026-03-02/2026-03-03/hotel/hotel/hotels?legacy_provider_id=22&amp;rooms=1&amp;closed_user_group=general&amp;hb_data=4EWJtGxNx6YTR2aoiISgwR1lARowA9j6sF0atais2Hj9gsUXxFr8tfoU8bda7umdH5CU6H0sZ8ZC8i-N-09bVDpWjab_Hct_j-QuGODnPM3SuALJmiVsQY7885I4iRH1znbyoCpHoDnXY4VDZYJhdjNQ1A7wsESM6AsRbLtYPklnK38rS3zI-9jlBI7URq_jVUPxrvmM8OgwvEQjDbKv9Z1fVR40QImQDyaJae9u2YBPgYj3cmv7XJmCUGikAvdBedQDRm6jglo4jLEnSqQmmTJxNC5W9BVXDlq6UzBUaRPumrastvkrZOoRw6tg1L1SSg4kQbZuNlDWjVHHmv_YmiPrzuyH1aBk1pHEb_a9qJA9rXMHpXCad7A9f61sipslD50l1ycSKVE4GJNNFGgbmtiWz40eJb40HFKh-z-VgUFR&amp;q_datetime_utc=2026-03-01T23%3A28%3A07&amp;ticket_price=1093&amp;quote_id=-443042942008762860&amp;utid_state=1&amp;channel=iphone&amp;price_without_closed_user_group=1562&amp;tm_place_name=General+Luna&amp;deeplink_data=eyJmaWVsZHMiOnsic2lnbmF0dXJlIjoiNjgwZWVhYTY1NDkwYzY2ZGZjOGI4YjlkZmI1MDcyMmUifSwidXJsIjoiaHR0cHM6Ly93d3cuYWdvZGEuY29tL3BhcnRuZXJzL3BhcnRuZXJzZWFyY2guYXNweD9jaWQ9MTg0NjM4MyZoaWQ9NTQ4MjgyMzMmY3VycmVuY3k9UEhQJmNoZWNraW49MjAyNi0wMy0wMiZjaGVja291dD0yMDI2LTAzLTAzJk51bWJlcm9mQWR1bHRzPTEmTnVtYmVyb2ZDaGlsZHJlbj0wJlJvb21zPTEmbWNpZD0zMzImbWFzdGVyUm9vbUlkPTg0NTM4MTUxNCZtcHQ9YTFOd2FqTlZSMmwwY1hGQmVqVnRRVXczVkhWc1ZGZDNVazFtZUVKalptYzRRazE0VlRGWFIyMWpaMjh2V1ZaTVVWbHBRVU5ETkdsQk1IWkVWQzl2VEVoMFRtMXRXSEZhT0hKQlFtSm5QVDAmVG90YWxQcmljZT0xMDkzLjA3JlRvdGFsVGF4PTExOC42MCZUb3RhbEZlZT05Mi45NiZUb3RhbFN1cmNoYXJnZT0wJm1jdXI9UEhQIn0%3D&amp;utid=099b6ba3-a420-5985-72f1-ce6370bb2082&amp;tm_stars=0&amp;client_id=skyscanner_app&amp;redirect_delay=1000&amp;price_policy=2&amp;pre_redirect_id=52389805-aa6d-00f0-921c-36391d5050e4&amp;tm_city_code&amp;max_price=9198&amp;guests=1&amp;request_id=52389805-aa6d-00f0-921c-36391d5050e4&amp;tm_country_code=PH</t>
  </si>
  <si>
    <t>9.8082658, 126.1632887</t>
  </si>
  <si>
    <t>Rucksack Inn, Tourism Road, Cloud 9, Catangnan, General Luna, Surigao del Norte, Caraga, 8419, Philippines</t>
  </si>
  <si>
    <t>Rucksack Inn Siargao - Biggest Hostel in Siargao with Co-Working Space</t>
  </si>
  <si>
    <t>www.skyscanner.com.ph/hotel_deeplink/4.0/PH/en-US/PHP/h_bc/225247055/2026-03-02/2026-03-03/hotel/hotel/hotels?legacy_provider_id=13&amp;rooms=1&amp;closed_user_group=apps&amp;hb_data=LDiASCajtZHN8QCb2XWa-R1mdUVjOHPbD2D6A2xmYEehBxEgot6PG0B67XpR5INog6IKGxzf_ZBoQ08mAgqw2CJTzc-v3xp7Ssg6dqKLKQizycyzXW_P2jG-UgwFHhzavk3wb2GBU-KaKjWVjkmN-50YbDkMuZHYPI0ZEKOwSUgfCk1kfuNZt1unbuTsGy0wytIUAimdxYTyUN7vjYzH9XmAzc83cOizUANAYhCmbm80gbyfqtsa5i8X5lFRJYP8q0li96z55VJaMo5-MBUNQYMV7PDHfi-qqrfZArfqwRWPwcr7QEqvon5ZZ4g634NInMjdhVDnm8IbTnw7G9hTPeWEP0dfRryiFFff6noj6nSqj04S-t9CQux-JkuM8Z8DCnsFNXJop-ooV-FW3q7-naxlQibocVv0-lIUQ7JwV9wVvVMvMxw%3D&amp;q_datetime_utc=2026-03-01T23%3A28%3A05&amp;ticket_price=1717&amp;quote_id=6354084582102558957&amp;utid_state=1&amp;channel=iphone&amp;price_without_closed_user_group=2420&amp;tm_place_name=General+Luna&amp;deeplink_data=eyJmaWVsZHMiOnsic2lnbmF0dXJlIjoiZGE3NDJlNjhkMGQ3ZTg0NGM2MTcyMzYxMDkzYjRmNjMiLCJibG9ja19pZCI6IjE1MjQ1ODA1MDFfNDI0MTA1Mjg2XzFfMF8wIn19&amp;utid=8de18d50-bf06-e17b-c9b2-6066a43c7659&amp;tm_stars=0&amp;client_id=skyscanner_app&amp;redirect_delay=1000&amp;price_policy=2&amp;pre_redirect_id=bc5a7a17-79c3-9bef-8853-256f20b74c52&amp;tm_city_code&amp;max_price=1717&amp;guests=1&amp;request_id=bc5a7a17-79c3-9bef-8853-256f20b74c52&amp;tm_country_code=PH</t>
  </si>
  <si>
    <t>9.79145, 126.1610743</t>
  </si>
  <si>
    <t>Dream Catcher Nipas, Tourism Road, Poblacion, Catangnan, General Luna, Surigao del Norte, Caraga, 8419, Philippines</t>
  </si>
  <si>
    <t>Felicitas Guest House- Siargao</t>
  </si>
  <si>
    <t>www.skyscanner.com.ph/hotel_deeplink/4.0/PH/en-US/PHP/h_h1/126110660/2026-03-02/2026-03-03/hotel/hotel/hotels?legacy_provider_id=927111&amp;rooms=1&amp;closed_user_group=mobile&amp;hb_data=F91f5jXMoYIEAzzQgfjvmxljUgp40T9LjQDM3v3e-QDt2FVN7wNPkYraP0fn1uDd1PcEF0t5bDUAzdDLsJ9TiGmbaua8dPxRvptBIAz7HRhLINg2VUi6ctbsvRSAq88FymNzrEtkVxA593O_BunB9nLBPBO1hYkK3kNPlL8CGlQjwCszp5bDLBBpBfPC6NzKTuJN8HFdHTjtmNeQWpyI4TbGFcIaKbH1Yh5El-viM4sXvQcIPieh2YYV74AiiFCooFGMGDZTkTA3UeXvZuGsyaSVX4U%3D&amp;q_datetime_utc=2026-03-01T23%3A28%3A07&amp;ticket_price=2963&amp;quote_id=2498021694756693614&amp;utid_state=1&amp;channel=iphone&amp;price_without_closed_user_group=3498&amp;tm_place_name=Buhing+Calipay&amp;deeplink_data=eyJmaWVsZHMiOnsic2lnbmF0dXJlIjoiZjZmMjUzY2NjYzY2ODgzM2JlMTZmOTZmZWU1ZmI1ZjcifSwidXJsIjoiaHR0cHM6Ly9waC5ob3RlbHMuY29tL0hvdGVsLVNlYXJjaD90cGlkPTMyMTQmbXBlPTE3NzI0MDQ0NTMmZW5kRGF0ZT0yMDI2LTAzLTAzJmFkdWx0cz0xJmxvY2FsZT1lbl9QSCZjaGlkPTg1ZWEzODdmLWFkYzYtNDViOS05NWQ2LTJlMmM5ZjM5MzRjYiZlYXBpZD00NCZtY3RjPTMmc3RhcnREYXRlPTIwMjYtMDMtMDImbXBkPVBIUCZtcG49MzI0MzMyNTY4JmN1cnJlbmN5PVBIUCZyYXRlcGxhbmlkPTM5NDIwMjM3MCZtcG09MjQmbXBwPTEmbXBvPUVDJnNlbGVjdGVkPTEwMjgxNjAyMiZtcGI9MTAxOS40MCZtcHE9Mjk2My40MCZtcGE9MTk0NC4wMCJ9&amp;utid=c31a6b8a-3ee2-1679-4db0-10a309cfe6a3&amp;tm_stars=2&amp;client_id=skyscanner_app&amp;redirect_delay=1000&amp;price_policy=2&amp;pre_redirect_id=8d9de3f0-8396-53c9-32df-8406335511ad&amp;tm_city_code&amp;max_price=2965&amp;guests=1&amp;request_id=8d9de3f0-8396-53c9-32df-8406335511ad&amp;tm_country_code=PH</t>
  </si>
  <si>
    <t>9.974345, 126.093086</t>
  </si>
  <si>
    <t>Dapa - General Luna Road, Poblacion, Tawin-tawin, General Luna, Surigao del Norte, Caraga, 8419, Philippines</t>
  </si>
  <si>
    <t>Buhing Calipay</t>
  </si>
  <si>
    <t>Just a 13-minute walk from General Luna Beach and 0.8 miles from Guyam Island, Felicitas Guest House- Siargao features accommodations in General Luna, with a garden and a terrace.</t>
  </si>
  <si>
    <t>Whitesands Beach Resort Siargao</t>
  </si>
  <si>
    <t>www.skyscanner.com.ph/hotel_deeplink/4.0/PH/en-US/PHP/h_ad/126110660/2026-03-02/2026-03-03/hotel/hotel/hotels?legacy_provider_id=22&amp;rooms=1&amp;closed_user_group=general&amp;hb_data=4PwZvsjRkP3UuF569Xj71YnsvI33swL_I0guVQ5pbV9RbOFHnLuU00puPeDp_q_uxiNGJm_LNRFJbxYvjzzw-5zSYl69ZWryJIju7U2Q3G6kWeqsjYKgZ1RAqrvBhD6cLZrnKpPNb1P8HsXQc5iWbNEk1imVkoydiskgHDLw7NVDJBpzVeODCHNE7IN3zFBJ7NPr3ppVy67xBWNHB7iAs-aY8CC2pXMX_HgtJh1YMfqnQgclOGn0FoGWAHwVihn9E2Ogh7LaVRCz7zy8xa213t7HktfXSQAxBlmFXMm-eDfNZc6k-NfsTx67jcwcYyn7vXnooU5GM23g_Y3sTu6OsPqTkMPpUIf7JwpgJXQf0uERdUlTalI76y-ECOrJkSmvXMA2BYxmZ4ilv51LtKI955_Snf1_84_ECkaSjKlOKekb&amp;q_datetime_utc=2026-03-02T00%3A02%3A11&amp;ticket_price=3002&amp;quote_id=5887265526797904882&amp;utid_state=1&amp;channel=iphone&amp;price_without_closed_user_group=3380&amp;tm_place_name=Buhing+Calipay&amp;deeplink_data=eyJmaWVsZHMiOnsic2lnbmF0dXJlIjoiODYwMGFjZjBmYTBhOTJjMmZiMzEwMzBlZGE3YTNlOWEifSwidXJsIjoiaHR0cHM6Ly93d3cuYWdvZGEuY29tL3BhcnRuZXJzL3BhcnRuZXJzZWFyY2guYXNweD9jaWQ9MTg0NjM4MyZoaWQ9MzA2MDE1JmN1cnJlbmN5PVBIUCZjaGVja2luPTIwMjYtMDMtMDImY2hlY2tvdXQ9MjAyNi0wMy0wMyZOdW1iZXJvZkFkdWx0cz0xJk51bWJlcm9mQ2hpbGRyZW49MCZSb29tcz0xJm1jaWQ9MjgwMzcmbWFzdGVyUm9vbUlkPTgxOTU4NDYzNiZtcHQ9YUZwMFIyMHJORlZ5WWxNMFpXZE9UVzFzVFV4WFlXWXdWRmhWU2psalZqbEtSbVpaYlRsV1EyNUNUV1UxTWtack9EbDRaMG92VFdSaGFFRjBjMHB4YURCdGJtZFlUR3RUV2pKclkzcDNQVDAmVG90YWxQcmljZT0zMDAyLjAwJlRvdGFsVGF4PTMyMS42NCZUb3RhbEZlZT0wLjAwJlRvdGFsU3VyY2hhcmdlPTAmbWN1cj1QSFAifQ%3D%3D&amp;utid=0914931c-05cc-f7b5-57d4-0fc9677538b0&amp;tm_stars=2&amp;client_id=skyscanner_app&amp;redirect_delay=1000&amp;price_policy=2&amp;pre_redirect_id=e54a67d3-0955-f47e-27f5-a23903aeb1b2&amp;tm_city_code&amp;max_price=3002&amp;guests=1&amp;request_id=e54a67d3-0955-f47e-27f5-a23903aeb1b2&amp;tm_country_code=PH</t>
  </si>
  <si>
    <t>9.974332, 126.0930965</t>
  </si>
  <si>
    <t>Bollox Bar &amp; Restaurant, Santa Monica-San Isidro Road, San Mateo, Baybay, San Isidro, Surigao del Norte, Caraga, 8421, Philippines</t>
  </si>
  <si>
    <t>Violegre Homestay Siargao</t>
  </si>
  <si>
    <t>www.skyscanner.com.ph/hotel_deeplink/4.0/PH/en-US/PHP/h_bc/214062913/2026-03-02/2026-03-03/hotel/hotel/hotels?legacy_provider_id=13&amp;rooms=1&amp;closed_user_group=apps&amp;hb_data=UGzISZA1iQFjAhGyfCmdjn33unuZLM-M6a26SD4R4CdzLo_3QBqIcx1PoVRip0TWFPRgR3GIoZWdTrcn0f1IlY3G0RxqwRZAKO5_hZChi-dfCujMcFtTqmFpEhAU2hPUWX_5Y1vKDulIv25FK15byltZ7siYCgKGmlfAqwnaDeSfs1-kCPFSeOV_CgkCi3BUA8OjzS_QFmlpzR26wks9cZm9p1NMhXht5jdf6OwMgSoZXzKimqvmTCj4RdeUZyEfS1HXZsfQgmsrY7U9AiOWeFnBj-VIEM3quzgWiFg-V72-XCFuZnD7s9FqVYlOvCPyq3XX-CtCQj_qAveqQbnJb333jef9PbIcpOqg1Dhge8ACHHt1s4Qeg8M1utOgLzHkd1Ewioi6hhBdhUYdP2Je9L4Hk5J5vrn2UW_zWeAjn_9_RSxcUEw%3D&amp;q_datetime_utc=2026-03-01T23%3A28%3A07&amp;ticket_price=3672&amp;quote_id=-6735621420303769669&amp;utid_state=1&amp;channel=iphone&amp;price_without_closed_user_group=4464&amp;tm_place_name=General+Luna&amp;deeplink_data=eyJmaWVsZHMiOnsic2lnbmF0dXJlIjoiZjg0YWJmMzlmNjQyMDgzZjE0MjA3MGRmM2FjOTVmZGIiLCJibG9ja19pZCI6IjEyOTA0NjEzMDFfNDAyMDAwMzc0XzJfMF8wIn19&amp;utid=9402c8c4-b739-d05c-d525-99a9ce7fee65&amp;tm_stars=3&amp;client_id=skyscanner_app&amp;redirect_delay=1000&amp;price_policy=2&amp;pre_redirect_id=55b7b89c-d67a-f6b2-96cd-aff232298697&amp;tm_city_code&amp;max_price=7738&amp;guests=1&amp;request_id=55b7b89c-d67a-f6b2-96cd-aff232298697&amp;tm_country_code=PH</t>
  </si>
  <si>
    <t>9.7925224, 126.161497</t>
  </si>
  <si>
    <t>Lisuga Hotel</t>
  </si>
  <si>
    <t>www.skyscanner.com.ph/hotel_deeplink/4.0/PH/en-US/PHP/h_bc/203954636/2026-03-02/2026-03-03/hotel/hotel/hotels?legacy_provider_id=13&amp;rooms=1&amp;closed_user_group=apps&amp;hb_data=A_7EX16_R2pCIq7gg3lmlsCWvd9RWkYeNUvD_4A18AuVih-GDiTstEqNJvlPFBnmXy21BwRE_DBGdBPsj056g8jCzdtuI8jJWcOZXaMSFnWatXEofj_awXmi2sHwIXSgYGkhAgGuIGwDVY4c0EGq-QgacIvuxjOMK52iuaPeUn_DhuepFwwEq2NGnJSWFFMyCQ2ToMCkrBX0_KGwolJUm_LMMgLElkWMhaqKEFDghKZvW4qQXNWPaSt-VseblkZMTedKTWe_Epk_xgAh7zCWi7yDGzBzKWyBF51fsaERlm8xBlrB3k9F5LrmQq0zXHLtRkS4EOw-iywAU6P3-9sidv-IZdSpxHoT9vzcMsgdsJR0nTZwtJJ70Wj2Zz3nNByBz5x7ew7cnJvgY4PZKw24-Wx_NddhNxN9vUf0TLegMQF0ORLbyFQ%3D&amp;q_datetime_utc=2026-03-01T23%3A28%3A07&amp;ticket_price=3264&amp;quote_id=7052620075483850492&amp;utid_state=1&amp;channel=iphone&amp;price_without_closed_user_group=3968&amp;tm_place_name=General+Luna&amp;deeplink_data=eyJmaWVsZHMiOnsic2lnbmF0dXJlIjoiNGIzMTcxOTk5ODMyMWFjYzU5ZjAwZGE1YmUyNTdlZDAiLCJibG9ja19pZCI6IjE0NzcwMTgxMDdfNDE5MTQ0NTc2XzJfMF8wIn19&amp;utid=6d7aa16d-d882-ecd7-f839-211213996187&amp;tm_stars=0&amp;client_id=skyscanner_app&amp;redirect_delay=1000&amp;price_policy=2&amp;pre_redirect_id=3cb97cfb-b5a8-c200-1fc6-c7911ee91c47&amp;tm_city_code&amp;max_price=3264&amp;guests=1&amp;request_id=3cb97cfb-b5a8-c200-1fc6-c7911ee91c47&amp;tm_country_code=PH</t>
  </si>
  <si>
    <t>Alapaap Siargao</t>
  </si>
  <si>
    <t>www.skyscanner.com.ph/hotel_deeplink/4.0/PH/en-US/PHP/h_bc/203954636/2026-03-02/2026-03-03/hotel/hotel/hotels?legacy_provider_id=13&amp;rooms=1&amp;closed_user_group=apps&amp;hb_data=9_ahHvgeKyqjQSDy10Eqs4K_tcZp4HYvYOpoEPsFjuJ6Gnptg3tGasM0oT82aJkKC6uzN2E8ytkeuAEZZPRocVLVvnXKnGMp1vFoTIpdlKdeUXFYpi_QleawSAeSXZu_fH02-4fMs9CQsUeFST6xGSPsmDcR4nMf7_ja3DYxAT7juWJMr5DlaWtBmMK71FO5h9jn2JQoBcpGfgpDWDjcuD9MHeIMfoatOVcGcrxFBoIE6wocucad7Fc4HnwC9TIQsoQh4aRy5FFC_4O19w3gF3bwlJcoKz7v8Z5t2Qm6nqLh-834Or0dCgX-4QgGH8K6YyFg4Jjl5MXx8NuvDBBPH-gySGm6a8fYSxOGKwj6TqN9fRsfVJQ0HvrC7m81WS8T8tHJsoCJIT3yxmFVLvFLpb4uRlCLs4h7ava9ddFZ9zuD9HOb-EU%3D&amp;q_datetime_utc=2026-03-02T00%3A02%3A11&amp;ticket_price=3264&amp;quote_id=7052620075483850492&amp;utid_state=1&amp;channel=iphone&amp;price_without_closed_user_group=3968&amp;tm_place_name=General+Luna&amp;deeplink_data=eyJmaWVsZHMiOnsic2lnbmF0dXJlIjoiNGIzMTcxOTk5ODMyMWFjYzU5ZjAwZGE1YmUyNTdlZDAiLCJibG9ja19pZCI6IjE0NzcwMTgxMDdfNDE5MTQ0NTc2XzJfMF8wIn19&amp;utid=28226852-877d-acda-6a06-dbabbfea69aa&amp;tm_stars=0&amp;client_id=skyscanner_app&amp;redirect_delay=1000&amp;price_policy=2&amp;pre_redirect_id=ba14decb-28b5-d247-c82f-96851b0eb27e&amp;tm_city_code&amp;max_price=3264&amp;guests=1&amp;request_id=ba14decb-28b5-d247-c82f-96851b0eb27e&amp;tm_country_code=PH</t>
  </si>
  <si>
    <t>LOVE BK siargao tourist inn</t>
  </si>
  <si>
    <t>www.skyscanner.com.ph/hotel_deeplink/4.0/PH/en-US/PHP/h_bc/203951626/2026-03-02/2026-03-03/hotel/hotel/hotels?legacy_provider_id=13&amp;rooms=1&amp;closed_user_group=apps&amp;hb_data=KhisNcdS9zVFG0woGQGlWP6rjAh1EOMOyhirYtUaCxh6hhsaGhewCu3xy_fHncL4MDEm1bxnwR2KvMIpSiZ3a_c92vm3uTzyFPQYDRjupjrRoYtSkmgHwwnrlxO9hSIZiTwI10J1HQyj9oIeVWxLmSpZiU0-6uthbkSYFRQ2N6WRV4MuFi-C8sb_stDcagRGld-JiVJdJ1aHsSxnjXRdN5nmL9I-VZIup3tJmXt1v7TYNfAZf5Zmw5SzqRElSMs7pN7SJiXqkpy-CgYXYkE5brSOaqtJQQF7uJ-PDy18EOris2z9BQg2l6p6DhPbyUrZmsEY1OpRpypJCPNtqT1U5YTyJrKqossX7wl9L3NvynOFONJ3M0MFq5aHeAOrdxzxfah6mHmjPX_rIl0O-kpujXH9K_M_kWGU7QpsKWDV6WDoiWV5oGY%3D&amp;q_datetime_utc=2026-03-01T23%3A28%3A08&amp;ticket_price=2754&amp;quote_id=-8207244126210498483&amp;utid_state=1&amp;channel=iphone&amp;price_without_closed_user_group=3348&amp;tm_place_name=General+Luna&amp;deeplink_data=eyJmaWVsZHMiOnsic2lnbmF0dXJlIjoiNWQyZjg4MmNjNmY3ODQyODhmYjZmMTIwNGU3MDc4YTMiLCJibG9ja19pZCI6IjEzNjUzNjA5MDFfNDA4ODMwMjQwXzFfMF8wIn19&amp;utid=eef6233f-ac81-d6e0-fe86-403820573394&amp;tm_stars=0&amp;client_id=skyscanner_app&amp;redirect_delay=1000&amp;price_policy=2&amp;pre_redirect_id=05e35df2-f225-4ab5-7ef8-912fb6596b09&amp;tm_city_code&amp;max_price=3024&amp;guests=1&amp;request_id=05e35df2-f225-4ab5-7ef8-912fb6596b09&amp;tm_country_code=PH</t>
  </si>
  <si>
    <t>9.8099842, 126.1654753</t>
  </si>
  <si>
    <t>parking, wifi, air_conditioning, non-smoking, internet_access, smoking_areas, garden, bicycle_rental</t>
  </si>
  <si>
    <t>NUTMEG Cottage Siargao- Private Room</t>
  </si>
  <si>
    <t>https://www.google.com/maps/place/DaRosa+Del+Mar+Beach+Resort+%26+Restaurant/data=!4m11!3m10!1s0x330419c714cc15c9:0xae0c59bff31a6cb2!5m3!1s2026-03-01!4m1!1i2!8m2!3d10.0579881!4d126.068901!16s%2Fg%2F11dzvhxs6w!19sChIJyRXMFMcZBDMRsmwa879ZDK4?authuser=0&amp;hl=en&amp;rclk=1</t>
  </si>
  <si>
    <t>10.0579881, 126.068901</t>
  </si>
  <si>
    <t>NUTMEG Cottage Siargao- Private room in General Luna provides accommodations with free bikes and a garden. With garden views, this accommodation offers a terrace.</t>
  </si>
  <si>
    <t>DaRosa Del Mar Beach Resort &amp; Restaurant</t>
  </si>
  <si>
    <t>https://www.google.com/maps/place/Strangers+Inn%26Bar/data=!4m11!3m10!1s0x3303f74db43d3a4b:0x17a3fa0a7637040f!5m3!1s2026-03-01!4m1!1i2!8m2!3d9.7858557!4d126.1585631!16s%2Fg%2F11fjv2bv29!19sChIJSzo9tE33AzMRDwQ3dgr6oxc?authuser=0&amp;hl=en&amp;rclk=1</t>
  </si>
  <si>
    <t>9.7858557, 126.1585631</t>
  </si>
  <si>
    <t>Isla Amakan Homestay North Siargao</t>
  </si>
  <si>
    <t>https://www.google.com/maps/place/Daluyong+Beach+Resort/data=!4m11!3m10!1s0x3303f7adfa35bb03:0xbbe3b0835a3d19b3!5m3!1s2026-03-01!4m1!1i2!8m2!3d9.8048655!4d126.1612124!16s%2Fg%2F11j7dqmpjk!19sChIJA7s1-q33AzMRsxk9WoOw47s?authuser=0&amp;hl=en&amp;rclk=1</t>
  </si>
  <si>
    <t>9.8048655, 126.1612124</t>
  </si>
  <si>
    <t>Garcia, Santa Monica, Surigao del Norte, Caraga, 8422, Philippines</t>
  </si>
  <si>
    <t>Isla Amakan Homestay North Siargao offers accommodations in Alegria, a 7-minute walk from Alegria Beach and 14 miles from Magpupungko Rock Pools. This vacation home offers free private parking, daily room service, and free Wifi.</t>
  </si>
  <si>
    <t>Daluyong Beach Resort</t>
  </si>
  <si>
    <t>https://www.google.com/maps/place/Casavia+Siargao+Hostel/data=!4m11!3m10!1s0x3304090158aa4dd5:0x3ceca11b08dbb978!5m3!1s2026-03-01!4m1!1i2!8m2!3d9.8106134!4d126.1670523!16s%2Fg%2F11v_8hmb_7!19sChIJ1U2qWAEJBDMReLnbCBuh7Dw?authuser=0&amp;hl=en&amp;rclk=1</t>
  </si>
  <si>
    <t>9.8106134, 126.1670523</t>
  </si>
  <si>
    <t>Cloud 9, Catangnan, General Luna, Surigao del Norte, Caraga, 8419, Philippines</t>
  </si>
  <si>
    <t>Kayan Siargao</t>
  </si>
  <si>
    <t>https://www.google.com/maps/place/Terra+Siargao/data=!4m11!3m10!1s0x3303f7001625edeb:0xec95d39a8e2b617c!5m3!1s2026-03-01!4m1!1i2!8m2!3d9.7792022!4d126.1468035!16s%2Fg%2F11vz8btbtc!19sChIJ6-0lFgD3AzMRfGErjprTlew?authuser=0&amp;hl=en&amp;rclk=1</t>
  </si>
  <si>
    <t>9.7792022, 126.1468035</t>
  </si>
  <si>
    <t>Terra Siargao</t>
  </si>
  <si>
    <t>https://www.google.com/maps/place/RDM+Beach+Resort/data=!4m11!3m10!1s0x3303f7ba668ba117:0xff909fb5b2e0c604!5m3!1s2026-03-01!4m1!1i2!8m2!3d9.7634247!4d126.1271046!16s%2Fg%2F11f5sf63dx!19sChIJF6GLZrr3AzMRBMbgsrWfkP8?authuser=0&amp;hl=en&amp;rclk=1</t>
  </si>
  <si>
    <t>9.7634247, 126.1271046</t>
  </si>
  <si>
    <t>RDM Beach Resort</t>
  </si>
  <si>
    <t>www.skyscanner.com.ph/hotel_deeplink/4.0/PH/en-US/PHP/h_ad/217967412/2026-03-02/2026-03-03/hotel/hotel/hotels?legacy_provider_id=22&amp;rooms=1&amp;closed_user_group=general&amp;hb_data=EHEaqSv1OAMsprgp0lgtfxQFnX0b5a4IFx3SeVYnfBoRx-U8IDJYU-dxGxSZW14aEnKFlfjZV9EC-lDWxVjCmjQrn5p58EgSvqamtcGKxkwmhWdOK4ESjRLv6f9fUibudbq6hXjZwx0zwZ64sJDVQpyQdt9tB73gpq0yUAsOacmezV9NuzneS8e09yEvo_92yKbNmOGl4E8Txg8E-R9lAaGwA1c-zzpZtviW9jsbAHgoY5WFT52H6j9UoERWFzBKh8OgZSQdere1VTITTxx9rkA-ilbhJIe8QE6GxmuPHOeNFImyBYuTxhk640XldEU5Rz0j3SF-D5U7-ElBKpNHGEk4_ZRDT7s2-THGNoxPrNV8QG0whKAi6dtxbz_Y1BcJzCLT8aT8RFxjx6-tiAnrLxV7JS5r9v0rspW-ze3ukjpK&amp;q_datetime_utc=2026-03-01T23%3A28%3A15&amp;ticket_price=491&amp;quote_id=-3653983597861883049&amp;utid_state=1&amp;channel=iphone&amp;price_without_closed_user_group=784&amp;tm_place_name=Tagum&amp;deeplink_data=eyJmaWVsZHMiOnsic2lnbmF0dXJlIjoiZDM1NjkwYWU5ZjNjMzczMjA3NzgyN2RkZTg2ODE1OTcifSwidXJsIjoiaHR0cHM6Ly93d3cuYWdvZGEuY29tL3BhcnRuZXJzL3BhcnRuZXJzZWFyY2guYXNweD9jaWQ9MTg0NjM4MyZoaWQ9NDY1ODI1NDYmY3VycmVuY3k9UEhQJmNoZWNraW49MjAyNi0wMy0wMiZjaGVja291dD0yMDI2LTAzLTAzJk51bWJlcm9mQWR1bHRzPTEmTnVtYmVyb2ZDaGlsZHJlbj0wJlJvb21zPTEmbWNpZD0zMzImbWFzdGVyUm9vbUlkPTc0MzA4OTY2MCZtcHQ9V1V0M01WVkZaMXBKSzI1NlRYRkVkM1ZpY0c5cU9UbGxObWRPTlM5TE9VMUZRVmdyVFN0UVQybFdhMDA1YzI0MlpEZ3laSFV6Umk5QmNUZEdZalpTTVdGS1NtZFpkelU0Y1ZCMlF6TjNQVDAmVG90YWxQcmljZT00OTAuNTEmVG90YWxUYXg9NTYuNjUmVG90YWxGZWU9NDEuNDUmVG90YWxTdXJjaGFyZ2U9MCZtY3VyPVBIUCJ9&amp;utid=5dc07c09-ea77-ff30-d5c4-41f5547e38ad&amp;tm_stars=1&amp;client_id=skyscanner_app&amp;redirect_delay=1000&amp;price_policy=2&amp;pre_redirect_id=f6813c18-cf83-85a1-ea5f-d7762c7dd631&amp;tm_city_code&amp;max_price=856&amp;guests=1&amp;request_id=f6813c18-cf83-85a1-ea5f-d7762c7dd631&amp;tm_country_code=PH</t>
  </si>
  <si>
    <t>9.8481875, 126.0459375</t>
  </si>
  <si>
    <t>Mahayahay, Pilar, Surigao del Norte, Caraga, 8420, Philippines</t>
  </si>
  <si>
    <t>Ilahui City Mall Tagum</t>
  </si>
  <si>
    <t>Tagum</t>
  </si>
  <si>
    <t>Davao del Norte</t>
  </si>
  <si>
    <t>wifi, air_conditioning, non-smoking, internet_access, 24-hour_front_desk_service, smoking_areas, security</t>
  </si>
  <si>
    <t>RedDoorz @ PVC Pension Haus</t>
  </si>
  <si>
    <t>www.skyscanner.com.ph/hotel_deeplink/4.0/PH/en-US/PHP/h_ad/217967412/2026-03-05/2026-03-06/hotel/hotel/hotels?legacy_provider_id=22&amp;rooms=1&amp;closed_user_group=general&amp;hb_data=dkRg1j3hKhzJv2Sy4ddLPZn5tvSq9IEARJPQW1g96VWZQiZ9wYLLqpafPbOQTTVcLg4MI36CmL3I6CsRhA9nPKaiN2XmqIVo0j5R7u4Omxbrgy9AVFgLhnr6-TGkYY5PWBJuSEfLO9mH3YGOJIft0W-WO5pQF2TL5kBX8LyvWjCjtrrbv2i1EN1wLyQqC6ZxQabVXerxyDrwz6VcIhO7PTxuOJOn0y_5X7D6FgyQg-VwYLmhYSvyAgHVvAAZJKFF84tjK8TJFTc4xcDqqowkHZQD7jrgQ5cXmZPcU1MLskrrlajlZRs9RCM9LvUIIdP4ZGrtQclEGdKRnyEKlcOIzi2WwoUj81fCI2_1p0StJgbax3i4ZhBk_-RwEHRVjVG6T7j8T2hyMgeGGTrAYQ4fXTs-l2emMjn9xD1B6UR0oxBn&amp;q_datetime_utc=2026-03-05T12%3A23%3A10&amp;ticket_price=491&amp;quote_id=363456115313923866&amp;utid_state=1&amp;channel=iphone&amp;price_without_closed_user_group=797&amp;tm_place_name=Tagum&amp;deeplink_data=eyJmaWVsZHMiOnsic2lnbmF0dXJlIjoiMmI4Njk3MTJlMDU0YjU0MjllZGI3M2I4YWVkZjdkOWMifSwidXJsIjoiaHR0cHM6Ly93d3cuYWdvZGEuY29tL3BhcnRuZXJzL3BhcnRuZXJzZWFyY2guYXNweD9jaWQ9MTg0NjM4MyZoaWQ9NDY1ODI1NDYmY3VycmVuY3k9UEhQJmNoZWNraW49MjAyNi0wMy0wNSZjaGVja291dD0yMDI2LTAzLTA2Jk51bWJlcm9mQWR1bHRzPTEmTnVtYmVyb2ZDaGlsZHJlbj0wJlJvb21zPTEmbWNpZD0zMzImbWFzdGVyUm9vbUlkPTc0MzA4OTY2MCZtcHQ9Y1UxVWJXeFFWbk0yUXpOdVVsSXhVMFJ2ZFdKdmJ6WkhibkZwUTNwVlNWa3pUakJMT1RaQllXMDNUMkZwTm04NWFGTjNkV3R6Y0ZoMFVFSkphMFZsWlc5T1IwOWxia3A1TXpnMFZYbG5QVDAmVG90YWxQcmljZT00OTAuNzMmVG90YWxUYXg9NTYuNzMmVG90YWxGZWU9NDEuNDImVG90YWxTdXJjaGFyZ2U9MCZtY3VyPVBIUCJ9&amp;utid=d19ef37c-decb-a243-b768-e4dc658be981&amp;tm_stars=1&amp;client_id=skyscanner_app&amp;price_policy=2&amp;pre_redirect_id=c1f81cfc-7107-f14a-cac1-07c6b514c49a&amp;tm_city_code&amp;max_price=1208&amp;guests=1&amp;request_id=c1f81cfc-7107-f14a-cac1-07c6b514c49a&amp;tm_country_code=PH</t>
  </si>
  <si>
    <t>10.0041608, 126.0832673</t>
  </si>
  <si>
    <t>PVC Haus, Osmeña Street, Busilak, Magugpo Poblacion, Tagum, Davao del Norte, Davao Region, 8100, Philippines</t>
  </si>
  <si>
    <t>RedDoorz @ PVC Pension Haus is located in Tagum, within 31 miles of SM Lanang Premier and a 11-minute walk of CAP Auditorium Davao. The 1-star hotel has air-conditioned rooms with a private bathroom and free WiFi. The hotel features family rooms.</t>
  </si>
  <si>
    <t>Izustarri</t>
  </si>
  <si>
    <t>www.skyscanner.com.ph/hotel_deeplink/4.0/PH/en-US/PHP/h_bc/205273562/2026-03-02/2026-03-03/hotel/hotel/hotels?legacy_provider_id=13&amp;rooms=1&amp;hb_data=ZJa34U807KLEWA6s5_nF5H_CIhQsHirRN8ecKlDhhseYTQUvMaABvWub4ht6wl_GjsvHfnQbn5ca6IjtFa8NAmG_1hkiP2P8VcX58BNyD4LctETarU1scBBB46fgOiFMmqLA4uUazXsXtegXaCnC5Kl3IYIQRb3BMw8WNlO8L2-fF_swiUhVYqnH30spKAcIoG8nD2P8_Y_KdH2Emj7E1XnrObmI-yRw601Xu2pDz3KHxZAE9ciY-U3OrXbb0qd58luTB69sQXfUJJL0olyxre0LJiHpR8IsGmMzk8B-pvXkE0zoc51H9auaBb8c2tQgHnoh-uV8ILbTwzzU35zLY2oJumM6lzWlY1I04sjb-x-NcKjFNc6BXSqJo0pXCqupKQD4kHWliv474vG4PTZV6Ahvh9RTD63pWeIuxihFY52rjULMIWg%3D&amp;q_datetime_utc=2026-03-02T00%3A02%3A20&amp;ticket_price=5273&amp;quote_id=2923457301872452772&amp;utid_state=1&amp;channel=iphone&amp;tm_place_name=San+Isidro&amp;deeplink_data=eyJmaWVsZHMiOnsic2lnbmF0dXJlIjoiZjZiYjBmMGM0MzE5YzQzYjJiMTBlODQ0ZjI0MzQ3NzIiLCJibG9ja19pZCI6InYxX0NnRXRFTXdDR2lnS0hUSXdNall0TURNdE1ESlVNREE2TURBNk1EQXVNREF3S3pBM09qQXdFQUVZM3dFb0FUZ0JJZ0lJQVE9PV9DaVVJaXRHSTVRa1FBaUFFS0w2bXh4VXdBa0FCU2cwek5qVkVNVEF3VUY4eE1EQlFVSmdGRWdJSUFSb0VLQUl3QVNJRUNBSVlBZz09In19&amp;utid=04f5b872-d32b-442e-bae6-c70ff2acb27d&amp;tm_stars=0&amp;client_id=skyscanner_app&amp;redirect_delay=1000&amp;price_policy=2&amp;pre_redirect_id=95120e0e-36ef-d3d4-d3c1-3f876a8f419b&amp;tm_city_code&amp;max_price=7503&amp;guests=1&amp;request_id=95120e0e-36ef-d3d4-d3c1-3f876a8f419b&amp;tm_country_code=PH</t>
  </si>
  <si>
    <t>10.004208, 126.0832992</t>
  </si>
  <si>
    <t>Izustarri, Santa Monica-San Isidro Road, San Mateo, Baybay, Burgos, Surigao del Norte, Caraga, 8424, Philippines</t>
  </si>
  <si>
    <t>JJ Siargao Homestay</t>
  </si>
  <si>
    <t>www.skyscanner.com.ph/hotel_deeplink/4.0/PH/en-US/PHP/h_ad/212570785/2026-03-02/2026-03-03/hotel/hotel/hotels?legacy_provider_id=22&amp;rooms=1&amp;closed_user_group=general&amp;hb_data=PsLZtmyjuGCZPfCLVz1-ODXniT5koywXWo6qvLkJx9N3GuP-bCtbvOgwOTuZ33EtmxR8FlEi8gAm_q8YO_02CsP09u45avHToxZk19c7kY5IPFAwTP4ZHafphJ59Nx_8hB6_nZjFxbhzwLUy-AGxFh9hV_KHfohSGVY1Zqq2NFCpLN0FRpc4P4SIRn5agGlM6m3FzpSQemK3R8fCOh83woZFpQ8k0p_i-LHb4U2bNi8XKyx-R3Ml4KkB7SttP0h2gU60rl09DeSnsivqLzVYzyD2wpOZz7rWvXFqz-baqpb0edtgN99Z0zoU92pJho1DX9hbb1LyWtsXz1QqIFGNVgOkmNAk8duP5rfYEcEYCYDFmh-q12uKqzbC3szs9Ll55XJS44wvmA_3kMASjfsq7VCLS3CPiCxa_axLV3v-sc_C&amp;q_datetime_utc=2026-03-01T23%3A28%3A25&amp;ticket_price=1411&amp;quote_id=-3527239886321879826&amp;utid_state=1&amp;channel=iphone&amp;price_without_closed_user_group=1636&amp;tm_place_name=San+Isidro&amp;deeplink_data=eyJmaWVsZHMiOnsic2lnbmF0dXJlIjoiOTU1NDNmMGY5OGJhOTAzOWRjNzYxYjVmMzIwOTg0M2EifSwidXJsIjoiaHR0cHM6Ly93d3cuYWdvZGEuY29tL3BhcnRuZXJzL3BhcnRuZXJzZWFyY2guYXNweD9jaWQ9MTg0NjM4MyZoaWQ9MzE2MzY1MTkmY3VycmVuY3k9UEhQJmNoZWNraW49MjAyNi0wMy0wMiZjaGVja291dD0yMDI2LTAzLTAzJk51bWJlcm9mQWR1bHRzPTEmTnVtYmVyb2ZDaGlsZHJlbj0wJlJvb21zPTEmbWNpZD0zMDM4Jm1hc3RlclJvb21JZD0xMzIyMTkyNTg5Jm1wdD1VaTl1T0VGcVJGTmxSVXhYVEVkQmRUQlliRUZLYVVOclZYbzNaMlJ0ZW5Sd1FqVXlaM2xXV1ZsdVEwSnlWRU42VG5aNFZHbHRka0pxSzJsclFWVXpiR1ZVUVdkWkx6WmhReXRyVldSUlBUMCZUb3RhbFByaWNlPTE0MTEuMjAmVG90YWxUYXg9MTUxLjIwJlRvdGFsRmVlPTAuMDAmVG90YWxTdXJjaGFyZ2U9MCZtY3VyPVBIUCJ9&amp;utid=57543d9e-4ae6-26c8-9c6f-6df5cea3b26e&amp;tm_stars=0&amp;client_id=skyscanner_app&amp;redirect_delay=1000&amp;price_policy=2&amp;pre_redirect_id=0d3d8817-67af-540e-7ad2-14e0a6943072&amp;tm_city_code&amp;max_price=3629&amp;guests=1&amp;request_id=0d3d8817-67af-540e-7ad2-14e0a6943072&amp;tm_country_code=PH</t>
  </si>
  <si>
    <t>9.949481, 126.0994632</t>
  </si>
  <si>
    <t>Emilia’s Restaurant, Tourism Road, Poblacion, Catangnan, General Luna, Surigao del Norte, Caraga, 8419, Philippines</t>
  </si>
  <si>
    <t>parking, wifi, air_conditioning, non-smoking, internet_access, garden, heat, grill, bicycle_rental</t>
  </si>
  <si>
    <t>Just a 5-minute walk from General Luna Beach and 0.7 miles from Guyam Island, JJ Siargao Homestay features accommodations in General Luna, with a terrace. This homestay features air-conditioned accommodations with a balcony and free Wifi.</t>
  </si>
  <si>
    <t>Weeroona Huts Homestay Pacifico</t>
  </si>
  <si>
    <t>www.skyscanner.com.ph/hotel_deeplink/4.0/PH/en-US/PHP/h_bc/223291130/2026-03-02/2026-03-03/hotel/hotel/hotels?legacy_provider_id=13&amp;rooms=1&amp;closed_user_group=apps&amp;hb_data=rNY4V8OigpDTXg-2KoV9256ZENxbeHXFK8sKlYHVuR09mySxlRSd4_r_KxjWpsaj9ljFWWrR_Vi5fK4KZmmE8NeaMv7y4qb2cmGr5lDcMoA7BcF7yQccikS8KS3I6g2YtccDy0fF2aWARc31RFcrCCfRmc6plBj_Ohl_MqI6LSisJewwaiVwOiCg3czDrS_DFQQvNFlC7jMWMzH9SAwxG1UxlYqGY87kqszVrK5AQAjlQFk7ojFHNd2zcCb2zBxrPZoC1hEGpiXdAa3NdNAVmhsJrF6F8VLfEgXFWP5M1Des4x43-xUvDCk-dyfqDSdzkj7u_cyTkdu4sL2bckpyT-XACgWS-jofX0UGTrnYQobZDsueiut2fYTeWCc6zvg7f_802mVC7W296sOolqBnLNwJOCu740esFEMGQVhkSYjRhYmk&amp;q_datetime_utc=2026-03-01T23%3A28%3A37&amp;ticket_price=2168&amp;quote_id=-8655318110257735923&amp;utid_state=1&amp;channel=iphone&amp;price_without_closed_user_group=2635&amp;tm_place_name=Pasay&amp;deeplink_data=eyJmaWVsZHMiOnsic2lnbmF0dXJlIjoiOTU4NDk4MmVhYWQ0NDI5NWIxNjk0Y2RkYTViZWMwODgiLCJibG9ja19pZCI6IjEzODU2OTcwMDFfNDEwNTkzNjE3XzJfMF8wIn19&amp;utid=9cc79690-bc52-5952-9d1d-654e91a75c8c&amp;tm_stars=0&amp;client_id=skyscanner_app&amp;redirect_delay=1000&amp;price_policy=2&amp;pre_redirect_id=0c816459-bcef-be47-ae0d-9f4e651ec8e4&amp;tm_city_code&amp;max_price=2380&amp;guests=1&amp;request_id=0c816459-bcef-be47-ae0d-9f4e651ec8e4&amp;tm_country_code=PH</t>
  </si>
  <si>
    <t>9.7942655, 126.1570234</t>
  </si>
  <si>
    <t>Balay Hayahay</t>
  </si>
  <si>
    <t>https://www.google.com/maps/place/SahaLand+Siargao+Guest+House/data=!4m11!3m10!1s0x3303f788706c535f:0x52d92c84a2f92d68!5m3!1s2026-03-01!4m1!1i2!8m2!3d9.7924279!4d126.1595893!16s%2Fg%2F11x2zcy7cm!19sChIJX1NscIj3AzMRaC35ooQs2VI?authuser=0&amp;hl=en&amp;rclk=1</t>
  </si>
  <si>
    <t>9.7924279, 126.1595893</t>
  </si>
  <si>
    <t>SahaLand Siargao Guest House</t>
  </si>
  <si>
    <t>www.skyscanner.com.ph/hotel_deeplink/4.0/PH/en-US/PHP/h_fd/193086041/2026-03-02/2026-03-03/hotel/hotel/hotels?legacy_provider_id=927050&amp;rooms=1&amp;closed_user_group=apps&amp;hb_data=OHZAeM9LQxpMJG-IYn8PdUQ9mCjb88CZK_tYrxmtfzbOtUOt-hUiaqKN5xErglWLVhr1NbahfCyV-aRegxHwybGF0EkK9dmr45ddoNgCQrJB_zzxUS6S6JTHMnM3QTb4fLTilrzTwDx6ZjJm5rmyyUto7uCoo5_y0WDpDUraxw7o_RA0BddtPWy-4w5pJPs4XzZmi1H2kXRCtJuEtjuJG-1Cvj8tQTr8-Kc_s9h00G3_4toE0cufQa65uoG3mH_kLeXpqkiLRIAznBsnmPapONPpczLay7aNQKNssKOmQ4iOhrBUQ3VzzD20yxQqAnRLg0iX76eMwc8eMxPSTWFAeRFlVEPpZY5LgIE9CZMaHtmt4VvpdeQuHS8930_03G2MJ476QD_d4ZQz_7_nQQOwbyXRVt7BKIotN9dnxI4A99ebZg%3D%3D&amp;q_datetime_utc=2026-03-01T23%3A28%3A38&amp;ticket_price=2268&amp;quote_id=2392820775530449561&amp;utid_state=1&amp;channel=iphone&amp;price_without_closed_user_group=2520&amp;tm_place_name=Cabitoonan&amp;deeplink_data=eyJmaWVsZHMiOnsic2lnbmF0dXJlIjoiMDBhMzRmMDVhMzA0ZTE5MzA0YzUzZjViMWZkYThiZTUifSwidXJsIjoiaHR0cHM6Ly9kZWFscy52aW8uY29tP3NpZz04ZmE2YjBmYWFlMTVjNjQ3MTlkZWY2N2I5ODkyZmIzZmFhZWYxZjBkY2JkZTcyOThhMWZmZjkzZGQ5ZjE5YTMzMmQzNjMxMzkzMTM0MzgzMjMyMzMmc2lnLWlzcz1tZXRhJnR1cmw9aHR0cHMlM0ElMkYlMkZ2aW8uY29tJTJGSG90ZWwlMkZTZWFyY2glM0ZjaGVja0luJTNEMjAyNi0wMy0wMiUyNmNoZWNrT3V0JTNEMjAyNi0wMy0wMyUyNmN1cnJlbmN5JTNEUEhQJTI2ZXB2JTNETVM0eSUyNmVzZCUzRDIyOE00dUoyNm9iSDFoMHlIOTNudFdXbG1Zc0R6cGo0T2VkZl9jYXFuQkluVnhQRi1uQ0NFdnNzRGMwbG9DU05zdjM4SWgxd1RBVER2UURBeHFLREFfUVhTWHExY3NFSkV1RVR5UlNaYjRJaEx3a01tUSUyNTNEJTI1M0QlMjZmb3JjZUN1cnJlbmN5Q2hhbmdlJTNEMSUyNmZvcmNlTGFuZ3VhZ2VDaGFuZ2UlM0QxJTI2aG90ZWxJZCUzRDIyMzUzNDA4JTI2bGFiZWwlM0RzcmMlMjUzRHNreXNjYW5uZXIlMjUyNnVjb3VudHJ5JTI1M0RQSCUyNTI2dWRldmljZSUyNTNEbW9iaWxlJTI1MjZob3RlbCUyNTNEMjIzNTM0MDglMjUyNmRheSUyNTNEMiUyNTI2bW9udGglMjUzRDAzJTI1MjZ5ZWFyJTI1M0QyMDI2JTI1MjZsb3MlMjUzRDElMjUyNm9mZmVyaWQlMjUzRG9TUFpfOGVzX1RWOCUyNTI2cHJpY2UlMjUzRDIyNjguMDAlMjUyNmN1cnJlbmN5JTI1M0RQSFAlMjUyNnVzZXJsYW5nJTI1M0RlbiUyNTI2X3RoJTI1M0Q0N2M1NGQ1ZmQyZmQyNmQ2Mjk4MjdkM2JhOTIyMzk2ZDdmYzBmZWVkNzJmM2Q4NjglMjUyNmR0cyUyNTNEMTc3MjQwNzU3OCUyNTI2b2x1dCUyNTNEMTc3MjQwNzU3OCUyNTI2Y2FuUGF5TGF0ZXIlMjUzRGZhbHNlJTI1MjZyZXF1ZXN0VXNlckdyb3VwJTI1M0QlMjUyNm9mZmVyVXNlckdyb3VwJTI1M0RwdWJsaWMlMjZsYW5nJTNEZW4lMjZvdGklM0QtaktZRVlCSUE4RSUyNnByZWZlcnJlZFJhdGUlM0QyMjY4LjAwJTI2cHJvZmlsZSUzRHIyZDJtNzNrbjglMjZyb29tcyUzRDElMjZ1c2VyQ291bnRyeSUzRFBIJTI2dXRtX2NhbXBhaWduJTNEc2t5c2Nhbm5lciUyNnV0bV9tZWRpdW0lM0RjcGMlMjZ1dG1fc291cmNlJTNEc2t5c2Nhbm5lciJ9&amp;utid=d07523bb-8e56-e9b2-6104-a4bcf97b3910&amp;tm_stars=0&amp;client_id=skyscanner_app&amp;redirect_delay=1000&amp;price_policy=2&amp;pre_redirect_id=202cd9f8-7fca-e2be-b0dc-e5f2313399dc&amp;tm_city_code&amp;max_price=2268&amp;guests=1&amp;request_id=202cd9f8-7fca-e2be-b0dc-e5f2313399dc&amp;tm_country_code=PH</t>
  </si>
  <si>
    <t>SahaLand Siargao Guest House features air-conditioned accommodations in General Luna. This property offers access to a patio and free private parking. The accommodation offers a shared kitchen and a concierge service for guests.</t>
  </si>
  <si>
    <t>Higala Hostel</t>
  </si>
  <si>
    <t>www.skyscanner.com.ph/hotel_deeplink/4.0/PH/en-US/PHP/h_ad/219163108/2026-03-02/2026-03-03/hotel/hotel/hotels?legacy_provider_id=22&amp;rooms=1&amp;hb_data=hdeP0hb9hhVoL6Kfs2D3ZUjWt7VBJ4puhs5YjOOd-Zym_398ruAnyKAEeMGUX2seORrHCGFPjDGdtk8CVosrEOieW7FB67JcPVCC24O2mt0GOleLeGfWZSMPNiEsp9_uYXqBc_A5ZPJr1TyapPZKDz45Q-Z8WxaIgK8MrprGqc0ipa7HdpGSWIbpOFGKfOa4JnBND13UwsUDg2PdECmqEBzpyQWR1D16RAdHPbEKjIOKae7AyIeSoHfKrS9fRVZqmlxvKxebmKt-VJOGVB6zRaiMlOYoZtbf3LVOR-TPwsc-KiJ0Q4rD1WHcynejEr9hrrIXWHoO8YdqmMMA9r0R6UUD4XLiwHU9OJ9rpMGUPKuB-WCs1AmOfmLyB6u9VIbjOgEX86LGWAPWEdVrtzFpnq0vf4lRdw0BXX3sOoH3Bl_9&amp;q_datetime_utc=2026-03-01T23%3A28%3A38&amp;ticket_price=1278&amp;quote_id=-5483682834748357386&amp;utid_state=1&amp;channel=iphone&amp;tm_place_name=General+Luna&amp;deeplink_data=eyJmaWVsZHMiOnsic2lnbmF0dXJlIjoiMGNlNDZiZjk3ZDQzN2ZmZTYxYWQ3YmE3ZDk2MDVmNWUifSwidXJsIjoiaHR0cHM6Ly93d3cuYWdvZGEuY29tL3BhcnRuZXJzL3BhcnRuZXJzZWFyY2guYXNweD9jaWQ9MTg0NjM4MyZoaWQ9NTQ5NTE0MDEmY3VycmVuY3k9UEhQJmNoZWNraW49MjAyNi0wMy0wMiZjaGVja291dD0yMDI2LTAzLTAzJk51bWJlcm9mQWR1bHRzPTEmTnVtYmVyb2ZDaGlsZHJlbj0wJlJvb21zPTEmbWNpZD0zMzImbWFzdGVyUm9vbUlkPTg0NTIyNzY1OSZtcHQ9YVhsQlpHZFdRbXAxYVVsQlVYaFRZWFp3Y3k5SlNWTllSalI2U204eVJVaEtTVWx3Wm5aUGVrbHdNRkZUU2tRMksybGhiMVo0YVVKWk1VbG5kMVZ3Y0M4d2N6TTRNbEJxTDA4NGVqWjNQVDAmVG90YWxQcmljZT0xMjc3LjkzJlRvdGFsVGF4PTE0Ny41OSZUb3RhbEZlZT0xMDguMDAmVG90YWxTdXJjaGFyZ2U9MCZtY3VyPVBIUCJ9&amp;utid=403bd4fe-acb6-f605-282a-f1ece07206b3&amp;tm_stars=1&amp;client_id=skyscanner_app&amp;redirect_delay=1000&amp;price_policy=2&amp;pre_redirect_id=54c1e5f0-f306-84e9-02fc-ee5e2a9e2267&amp;tm_city_code&amp;max_price=1534&amp;guests=1&amp;request_id=54c1e5f0-f306-84e9-02fc-ee5e2a9e2267&amp;tm_country_code=PH</t>
  </si>
  <si>
    <t>9.7879375, 126.1625625</t>
  </si>
  <si>
    <t>Trattoria Altrov’é, Tourism Road, Barangay Ⅲ, General Luna, Surigao del Norte, Caraga, 8419, Philippines</t>
  </si>
  <si>
    <t>RedDoorz @ Hergem Siargao Inn</t>
  </si>
  <si>
    <t>www.skyscanner.com.ph/hotel_deeplink/4.0/PH/en-US/PHP/h_bc/219163108/2026-03-05/2026-03-06/hotel/hotel/hotels?legacy_provider_id=13&amp;rooms=1&amp;closed_user_group=general&amp;hb_data=A0mcczS7qyl4ZiREE4iGuyjPfmWX34lI6Q_T5SglaPACBx3gug7JP5mXwoyfO1fO-oVvYO3tbnoYaY597CE6ytfWci-oDBZJ1a7yVgcwXwiHvyk1I1uKo4xgREClEc2IhafwqDqsFsfOOKBx8VyMSgk97pkgn9haN1x7HkX2Qw3d5IQ1y_qc34UWJX8pWykpu61cwiV2TsH2dP8yYjBOW1GiNXEy1mnkXR3vUGoARZczwcQ2Qgbxy2jpmP29PxLJKCVlcTyfCS1s_i6WuD-6SfFoFn5sdzpaBEiQOIM-blLocHSkcn0MpnImMWKHAGG-wFyWAjGBmLE4zSY_NvfM_lzk0g4aSdHke4hbQIMa_BXtHvcVa4gCCqPuygKlBlGC5kX8ljm6wo6YqrYHcdgJOPznVxShAYw3DiWbg8PufngZLEx3ig%3D%3D&amp;q_datetime_utc=2026-03-05T12%3A23%3A10&amp;ticket_price=1762&amp;quote_id=-20099471896425847&amp;utid_state=1&amp;channel=iphone&amp;price_without_closed_user_group=2731&amp;tm_place_name=General+Luna&amp;deeplink_data=eyJmaWVsZHMiOnsic2lnbmF0dXJlIjoiNzhjN2Y0MGE4YzIxMmQxOTM4MjZhODNhYmQ2ZjE0YzEiLCJibG9ja19pZCI6InYxX0NnRXRFTXdDR2lnS0hUSXdNall0TURNdE1EVlVNREE2TURBNk1EQXVNREF3S3pBM09qQXdFQUVZM3dFb0FUZ0JJZ0lJQVE9PV9DaU1JNnJhSnBnWVFBaUJzS1B6WHFoRXdBa29OTXpZMVJERXdNRkJmTVRBd1VGQ1lCUklDQ0FFYUJDZ0NNQUVpQkFnQ0dBST0ifX0%3D&amp;utid=adfe33c7-8ec9-cea9-19d5-1ce382bcf64e&amp;tm_stars=1&amp;client_id=skyscanner_app&amp;price_policy=2&amp;pre_redirect_id=69ed1786-a025-d003-138c-ec7b731747bb&amp;tm_city_code&amp;max_price=1762&amp;guests=1&amp;request_id=69ed1786-a025-d003-138c-ec7b731747bb&amp;tm_country_code=PH</t>
  </si>
  <si>
    <t>10.0566365, 126.0584868</t>
  </si>
  <si>
    <t>Alegria</t>
  </si>
  <si>
    <t>Located within a 8-minute walk of General Luna Beach and 0.6 miles of Guyam Island, RedDoorz @ Hergem Siargao Inn provides rooms in General Luna. The 1-star hotel has air-conditioned rooms with a private bathroom and free WiFi.</t>
  </si>
  <si>
    <t>Masayay Homestay Starlink</t>
  </si>
  <si>
    <t>www.skyscanner.com.ph/hotel_deeplink/4.0/PH/en-US/PHP/h_bc/220151738/2026-03-02/2026-03-03/hotel/hotel/hotels?legacy_provider_id=13&amp;rooms=1&amp;closed_user_group=apps&amp;hb_data=tGg2-ZijrSaRkqwntdNry0HjIZfdt7qhT6iVBPoFyisF_LmlwHP9HvBa_gaT9CNHX1JUqKf9ReDBmDiH90dvN465Grz61Yt43vUpb4-i_kf1rhJVFheEa-efKYZTZukekKa702XJz1rXedz4bzOFARCMr_OlaSQVYJ0-Cqz1gfDtgL09cjx_6hbbiII6JkgNtn7G3D3PTIQLZhzDLHwxygn09srG8D_w9lx7H5jdiGd9vMM-upTsxv0QzTTtwFS05pqKfQDFfFldai1q43NsZeEkczRS8DqZkTLN8S-jwlkrXJt3L6Hua4uaChPY2Nrsmnz-wZdJ6FyM8BIzXYEZObiYG1X1yO2th_BBbmvl1D2RlK__SrRKg0-3vdVFfoq4gL3CJG8L3ftvp6T2TyH8lulmCnixsRdQWRPQ1PvCx3VGimZDzYo%3D&amp;q_datetime_utc=2026-03-01T23%3A28%3A41&amp;ticket_price=1251&amp;quote_id=-3237813976339909742&amp;utid_state=1&amp;channel=iphone&amp;price_without_closed_user_group=2894&amp;tm_place_name=Del+Carmen&amp;deeplink_data=eyJmaWVsZHMiOnsic2lnbmF0dXJlIjoiZjQwYTg1MDYxNDEwYmM1NTAyOWI5MmRmOWZhZTU4YzciLCJibG9ja19pZCI6IjEyMzM5MjczMDFfMzk1MzU4NTE5XzBfMF8wIn19&amp;utid=c7426569-57ad-33bd-1c26-ca9ca4ce7562&amp;tm_stars=1&amp;client_id=skyscanner_app&amp;redirect_delay=1000&amp;price_policy=2&amp;pre_redirect_id=ba786155-132b-5bea-dfab-8ade28b4f35d&amp;tm_city_code=IAOA&amp;max_price=2409&amp;guests=1&amp;request_id=ba786155-132b-5bea-dfab-8ade28b4f35d&amp;tm_country_code=PH</t>
  </si>
  <si>
    <t>9.8695113, 125.9712297</t>
  </si>
  <si>
    <t>Purok 6, Rizal, Santa Monica, Surigao del Norte, Caraga, 8422, Philippines</t>
  </si>
  <si>
    <t>Del Carmen</t>
  </si>
  <si>
    <t>wifi, air_conditioning, non-smoking, 24-hour_front_desk_service, smoking_areas, room_service, shower</t>
  </si>
  <si>
    <t>Masayay Homestay Starlink in Santa Monica provides accommodations with a garden and a terrace. This guest house provides free private parking, a shared kitchen, and free Wifi. The accommodation features daily room service and a mini-market for...</t>
  </si>
  <si>
    <t>Mangrove Breeze Country Inn by RedDoorz</t>
  </si>
  <si>
    <t>www.skyscanner.com.ph/hotel_deeplink/4.0/PH/en-US/PHP/h_ad/220151738/2026-03-05/2026-03-06/hotel/hotel/hotels?legacy_provider_id=22&amp;rooms=1&amp;closed_user_group=general&amp;hb_data=aj9Q_ozpKGPIkkJdlKHwcIOnc-RqhuYB2iT5qtBh53QJtI0rJb5VOyUSJ6X4H8sd43SziYuBjuwdXTZkeXQfChg1LXif5aVxnC-KI_IL98wKk8vfcizk1U6A24cgtxgfWMReI21CPJHuRnJItWX_-UW9-7OBywWyoVsa63JH4fBjVWW0KpyRIWMxhzArC8NeREGnrNSa93IvrcmfNhapqqYPVQ_mvAAyy0VNhDbaXcdOFEx0TsUlUjrj97-c2BwZ-Fu2RdefO-P7ZM8obpuaT6yZy-oX8tkfxxYy21Vjvgd_a9YqhhebyW2SflzHhoRwm-UuFDaRbhMiV1qGn0_ZDO6-pzsr3c5M5gGEI2E4_d3GRfsJfK8FJJeB6gnKbudbsrJv5h-KSImURMVRHRUFxoITNbL57iGiQAUCDb6Ff74z&amp;q_datetime_utc=2026-03-05T14%3A20%3A36&amp;ticket_price=1062&amp;quote_id=-6736143466540794191&amp;utid_state=1&amp;channel=iphone&amp;price_without_closed_user_group=1355&amp;tm_place_name=Del+Carmen&amp;deeplink_data=eyJmaWVsZHMiOnsic2lnbmF0dXJlIjoiZTA0NTgwYzAzMDA5NWIzYWExZWRhOWZjZGJlNGVhNTQifSwidXJsIjoiaHR0cHM6Ly93d3cuYWdvZGEuY29tL3BhcnRuZXJzL3BhcnRuZXJzZWFyY2guYXNweD9jaWQ9MTg0NjM4MyZoaWQ9NTg4Mjk0MzcmY3VycmVuY3k9UEhQJmNoZWNraW49MjAyNi0wMy0wNSZjaGVja291dD0yMDI2LTAzLTA2Jk51bWJlcm9mQWR1bHRzPTEmTnVtYmVyb2ZDaGlsZHJlbj0wJlJvb21zPTEmbWNpZD0zMzImbWFzdGVyUm9vbUlkPTg4MjQ5Nzc2NiZtcHQ9TUdsd09GTnBSMEZaUzNGa1N6WlVVbnB2ZWpkSVRtTXZRV2hYUzJZeVMwVkJiMkZVV0doR1JrbFFRVVkzUTBsRFFXcG9XalZJUVZJMVQwdE1aamNyYTJaalVDdG1Ua3BCUVRsUWEwbG5QVDAmVG90YWxQcmljZT0xMDYxLjc4JlRvdGFsVGF4PTEyMi42NiZUb3RhbEZlZT04OS43MCZUb3RhbFN1cmNoYXJnZT0wJm1jdXI9UEhQIn0%3D&amp;utid=597fdc2b-e8ef-949c-3374-c8790527d78e&amp;tm_stars=1&amp;client_id=skyscanner_app&amp;price_policy=2&amp;pre_redirect_id=4c730c23-4ee1-a86d-982f-a6a02b9eae74&amp;tm_city_code=IAOA&amp;max_price=2046&amp;guests=1&amp;request_id=4c730c23-4ee1-a86d-982f-a6a02b9eae74&amp;tm_country_code=PH</t>
  </si>
  <si>
    <t>9.8686509, 125.9697828</t>
  </si>
  <si>
    <t>Del Carmen, Mabuhay, Del Carmen, Surigao del Norte, Caraga, 6418, Philippines</t>
  </si>
  <si>
    <t>Mangrove Breeze Country Inn by RedDoorz is located in Del Carmen, within 15 miles of Magpupungko Rock Pools and 20 miles of Naked Island. This 1-star hotel has air-conditioned rooms with a shared bathroom. The hotel features family rooms.</t>
  </si>
  <si>
    <t>Location of Alcove Verde</t>
  </si>
  <si>
    <t>www.skyscanner.com.ph/hotel_deeplink/4.0/PH/en-US/PHP/h_bc/224705900/2026-03-02/2026-03-03/hotel/hotel/hotels?legacy_provider_id=13&amp;rooms=1&amp;closed_user_group=apps&amp;hb_data=PaEsaTqu4W6VwBYfPYkZhYshLANPn6CohqMxLUfj1gjN6PmRbEHOQ-mRXocH954QrhNQgHWZnWIwTNvN9cDGd7ViDttKfyfuRHWD4q7rTyIoR7d4x6897qGvWtn9T2a3W1fhIhSU1L3PSfJYF6dQqpVTZLz9iANZZJHXKODDIq5GT3obe754oPk1KzhLeH7g_c7tVCEXZ-Nwy_AkiKELsj565eQNXJcm-mU1EeAty0KyodgRaGHvbzEriIXY7HNwG_w4kGUHWR8AotJLoA6VICSk3JQC1gcws1wLF08Mly3mFtppOTIruz8N_tO7mrHK-26hwlfet7yAOFRMFIlITqe5Fuwp0vdEK8f5tqBwlfnAQ94I5wzapV1e-ka9GgtT6NwW-WIN9QNOx2W31xMDjva6639bcQSaAqFvuuY-IVTPpO5z0yc%3D&amp;q_datetime_utc=2026-03-01T23%3A28%3A42&amp;ticket_price=2512&amp;quote_id=-7592025188788518280&amp;utid_state=1&amp;channel=iphone&amp;price_without_closed_user_group=3336&amp;tm_place_name=San+Isidro&amp;deeplink_data=eyJmaWVsZHMiOnsic2lnbmF0dXJlIjoiZDY3M2Q1NWE4Y2NhOTcyZTc5Yjk3NDkxZWQ2MzRlNWUiLCJibG9ja19pZCI6IjE0NTc0NDQwMDFfNDE3MDg4Mzk4XzJfMF8wIn19&amp;utid=6139f0be-a746-964b-c9f0-5b8a23a3bc34&amp;tm_stars=0&amp;client_id=skyscanner_app&amp;redirect_delay=1000&amp;price_policy=2&amp;pre_redirect_id=3057147a-ffcb-4129-b6d7-66b862496ff0&amp;tm_city_code&amp;max_price=2512&amp;guests=1&amp;request_id=3057147a-ffcb-4129-b6d7-66b862496ff0&amp;tm_country_code=PH</t>
  </si>
  <si>
    <t>10.0225476, 126.0704005</t>
  </si>
  <si>
    <t>Poblacion 1, Bitaug, Burgos, Surigao del Norte, Caraga, 8424, Philippines</t>
  </si>
  <si>
    <t>Apnea House Siargao</t>
  </si>
  <si>
    <t>www.skyscanner.com.ph/hotel_deeplink/4.0/PH/en-US/PHP/h_bc/224705900/2026-03-02/2026-03-03/hotel/hotel/hotels?legacy_provider_id=13&amp;rooms=1&amp;closed_user_group=apps&amp;hb_data=2zQPwmbOF9YSGaVDBaRKzBpvmxIrSLTzA52x7Fg34gEKTS1Zy5nC1GRlFjXbTfo_ZCQAg8HP1YeQgPspUl7XqAf7XS5wpogJ5pU359HmEE6HAxhm6hepT3XxKW46WIzhaTHn2ET8JTQxeO_fK_3alLRE9CYjfBVgqllehY8c-v5_c3EHkWzg7GPSd6rtoGSo2sywkD2cYaIDUkPZU894OaE4mOOUn83IH1Er7dSiSuVx21BONzzyhD6iN_u23SJpUXPvaG_hogPtFZMh2CPUPcvulZIHQt-GZjeEDpwgFe52VWKFkAUMIGvpqxx-UTMquPkp9PIVBF1JF9GNbNE9cdpj_-2JeiLxrjADrISKdm276nHwlRREXUc8P5GB7Gz_drZK0U3mAYOmYkAvKwxhDEZWES2IUwT9pLQscuu50PnjcR1dJAU%3D&amp;q_datetime_utc=2026-03-02T00%3A02%3A25&amp;ticket_price=2512&amp;quote_id=-7592025188788518280&amp;utid_state=1&amp;channel=iphone&amp;price_without_closed_user_group=3336&amp;tm_place_name=San+Isidro&amp;deeplink_data=eyJmaWVsZHMiOnsic2lnbmF0dXJlIjoiZDY3M2Q1NWE4Y2NhOTcyZTc5Yjk3NDkxZWQ2MzRlNWUiLCJibG9ja19pZCI6IjE0NTc0NDQwMDFfNDE3MDg4Mzk4XzJfMF8wIn19&amp;utid=c96e0324-e480-99f8-9365-b4a61ede75a7&amp;tm_stars=0&amp;client_id=skyscanner_app&amp;redirect_delay=1000&amp;price_policy=2&amp;pre_redirect_id=331a0041-0fd5-ca33-129d-1cc74cd46c14&amp;tm_city_code&amp;max_price=2512&amp;guests=1&amp;request_id=331a0041-0fd5-ca33-129d-1cc74cd46c14&amp;tm_country_code=PH</t>
  </si>
  <si>
    <t>10.020423, 126.0715325</t>
  </si>
  <si>
    <t>Lamari Siargao Boutique Hotel</t>
  </si>
  <si>
    <t>www.skyscanner.com.ph/hotel_deeplink/4.0/PH/en-US/PHP/h_bc/216978485/2026-03-02/2026-03-03/hotel/hotel/hotels?legacy_provider_id=13&amp;rooms=1&amp;closed_user_group=apps&amp;hb_data=qCd-YhE8W-4dvvt1f2g8HI0Ein8OcbzvcekbUKuNnmgWe5FnAtfSrsS8hFDwAooce4be92AF2-dbFk4aa1DTmuEkZ9afLuFTNYRe4-McEJZ2F0Qo4B7fMUvMaVPScDAq-HxHHynWgaRDr39U2H_40WbOH2chhKejXdpAmPzfM_rDPrSqUY2oT2_GVkF9BzUMyjB6yftDWa1PI0dRw0BntYycwIvLqRma4hTBWJY0v0YR_Im3C270Rg02pDAp4hxS7VrJ4DlTZ1pmul-4hzxWeW8XjAK53fLsCCscqzxsDApyOwby-2Q3ZTbLGNP6f2xeRXy1fAArgT_3_c9wwzXE1pKFJkKVVggZnnuwn-pLY0kB29WPlJAuMwBlgf1tnDGk8WpJcYO-wtx6HAlpJHGazZXjftCKfM_a6XMa3Cp5Mn1jJnBCavs%3D&amp;q_datetime_utc=2026-03-01T23%3A29%3A43&amp;ticket_price=1102&amp;quote_id=-2311858477125762944&amp;utid_state=1&amp;channel=iphone&amp;price_without_closed_user_group=1474&amp;tm_place_name=General+Luna&amp;deeplink_data=eyJmaWVsZHMiOnsic2lnbmF0dXJlIjoiOGY2NDk2NWIyMTg0NDY5NTJmNzE5YzY5YjRhZmQzNzIiLCJibG9ja19pZCI6IjEwOTA1MTYyMDZfNDIwMDcyMDA0XzJfMF8wIn19&amp;utid=897d8d5f-dfd2-82aa-734b-d46e3b43a58a&amp;tm_stars=0&amp;client_id=skyscanner_app&amp;redirect_delay=1000&amp;price_policy=2&amp;pre_redirect_id=89b6928b-eb7b-b88a-441e-0740a3052df0&amp;tm_city_code&amp;max_price=1210&amp;guests=1&amp;request_id=89b6928b-eb7b-b88a-441e-0740a3052df0&amp;tm_country_code=PH</t>
  </si>
  <si>
    <t>9.7893736, 126.1598059</t>
  </si>
  <si>
    <t>wifi, air_conditioning, non-smoking, internet_access, smoking_areas</t>
  </si>
  <si>
    <t>Hidden Gem Siargao</t>
  </si>
  <si>
    <t>www.skyscanner.com.ph/hotel_deeplink/4.0/PH/en-US/PHP/h_ad/203712584/2026-03-02/2026-03-03/hotel/hotel/hotels?legacy_provider_id=22&amp;rooms=1&amp;closed_user_group=general&amp;hb_data=JGmhRj3PyTtlX4rKqxuk4iZz7CEWtU-fdqFYwQR1qlwk-B3JMbp-hKuQtsGD4YeQaCgJWuOYvXUqiOq4q5baAr5Ufgxisv7Lfp5jpnLv0q8SepkK6064wwwwQw3KMquhMcR6iUjB0u141VE2cbJm1ta8loheqqeXQRMq6YLy709nGnHjMqmPN4K5DCLslxqN5VzPmIZ_7VTv5GJLWQ06aXycHqGJi922mGeXQn9qt5K9zjVRY15u7MGglk4-eZg8ke6dMkdTNxBlsz0lYuWjYfXb49dtZVhPZT_tRMRbBoHGLHxMJO8188Ly2SdwwT_0glNkN2xoiVr98lqCwvRHfEf3o1GIJpOV-Do33RC_ZeljgP8wE1_ExUoKWRr53e8xH9dlvShSEQiXwi4RBbsIzMaLWXnQANA_RRPDgAWvtFhk&amp;q_datetime_utc=2026-03-01T23%3A28%3A42&amp;ticket_price=4905&amp;quote_id=-339899709116500346&amp;utid_state=1&amp;channel=iphone&amp;price_without_closed_user_group=12233&amp;tm_place_name=General+Luna&amp;deeplink_data=eyJmaWVsZHMiOnsic2lnbmF0dXJlIjoiM2ViM2RlZjRmYTc5MDcyNjliOGFkZDhhZjMwZmQ2OWQifSwidXJsIjoiaHR0cHM6Ly93d3cuYWdvZGEuY29tL3BhcnRuZXJzL3BhcnRuZXJzZWFyY2guYXNweD9jaWQ9MTg0NjM4MyZoaWQ9NzQ2OTQ2MSZjdXJyZW5jeT1QSFAmY2hlY2tpbj0yMDI2LTAzLTAyJmNoZWNrb3V0PTIwMjYtMDMtMDMmTnVtYmVyb2ZBZHVsdHM9MSZOdW1iZXJvZkNoaWxkcmVuPTAmUm9vbXM9MSZtY2lkPTMzMiZtYXN0ZXJSb29tSWQ9ODkxMTgxNTMmbXB0PVdHMDBXR3hFWTFZMEwyVkJjR0kxVlVKMlRUZ3lSbG8zT1VRME1USlZMMVZhTm5kdmFGbHJZMlZUVjBFMk1XZDVNRlJOU21ablNFNWlSR3hwYjBSWVZXZzVjVnB0VkVKQ1VXUlJhVmM1Y3owJlRvdGFsUHJpY2U9NDkwNC41NCZUb3RhbFRheD01NjcuMTAmVG90YWxGZWU9NDEzLjgxJlRvdGFsU3VyY2hhcmdlPTAmbWN1cj1QSFAifQ%3D%3D&amp;utid=80996e6f-d4ab-9215-70a0-d0dba6569819&amp;tm_stars=4&amp;client_id=skyscanner_app&amp;redirect_delay=1000&amp;price_policy=2&amp;pre_redirect_id=e24bcbaa-73ea-98d3-d5de-75b00e44a0ec&amp;tm_city_code&amp;max_price=6608&amp;guests=1&amp;request_id=e24bcbaa-73ea-98d3-d5de-75b00e44a0ec&amp;tm_country_code=PH</t>
  </si>
  <si>
    <t>9.8031892, 126.1600036</t>
  </si>
  <si>
    <t>Tourism Road, CHOSEN SITE, Purok 5, Catangnan, General Luna, Surigao del Norte, Caraga, 8419, Philippines</t>
  </si>
  <si>
    <t>Kalipay Resort Siargao</t>
  </si>
  <si>
    <t>www.skyscanner.com.ph/hotel_deeplink/4.0/PH/en-US/PHP/h_bc/223623481/2026-03-02/2026-03-03/hotel/hotel/hotels?legacy_provider_id=13&amp;rooms=1&amp;closed_user_group=apps&amp;hb_data=OqE1UBCNmSVUnQ1kdavQOP7vt77WlFHrQXQyIFZoCTdAW9YLj8hskaARi0_VT2E43bUcFejnhIMQclgfbnoC0NT0kjE3YGkScf9oinBkkqJ8L1_RS2QkZjwPLElLq9yFqiJbyrSEEv7d28Y73qf3uT0qzpzqzyjGYrRpG4miNn2lnuT_ecQ2vBhag4lXN08eiJ-IJYyYeA4Yxw-94iQUbxC0sEB5c7RX8ZOz7WNEYX_jthZyr-UK6PcMetseQtB3HC3CY7czTyLAHEhNoJiIlKJBrqvttv39TFsBVt9XkEZ6-il8cOX9Tyv5cNyimc0N-0N_GGQxrHzuBm91Xg5TRIgeYONU3HPRuhwJQKa3xDM0BCvpLOyodBQJPJzB3O6CcV1tbg21bUmIwT7KGZTAfeX7LFwlSzRwKO6qBRm7j7YPtybN&amp;q_datetime_utc=2026-03-01T23%3A28%3A43&amp;ticket_price=1154&amp;quote_id=-3637456050295161138&amp;utid_state=1&amp;channel=iphone&amp;price_without_closed_user_group=1575&amp;tm_place_name=San+Isidro&amp;deeplink_data=eyJmaWVsZHMiOnsic2lnbmF0dXJlIjoiMDdhZDU5OGIwNThhYmM3MjRlYzRkZjY3NGVkYWE3M2EiLCJibG9ja19pZCI6IjE0MTAwODkzMDFfNDEyNzcxMzA0XzJfMF8wIn19&amp;utid=4033c3d4-c387-1501-c5a4-93209dada7ea&amp;tm_stars=0&amp;client_id=skyscanner_app&amp;redirect_delay=1000&amp;price_policy=2&amp;pre_redirect_id=f4e3e371-76bb-2762-3963-568d63675705&amp;tm_city_code&amp;max_price=1293&amp;guests=1&amp;request_id=f4e3e371-76bb-2762-3963-568d63675705&amp;tm_country_code=PH</t>
  </si>
  <si>
    <t>9.9361469, 126.086172</t>
  </si>
  <si>
    <t>parking, wifi, air_conditioning, non-smoking, smoking_areas, restaurant, car_rental, watersports</t>
  </si>
  <si>
    <t>Experience an abundance of unparalleled facilities and features at Kalipay Resort Siargao.Maintain seamless communication using the complimentary Wi-Fi at resort. Effortlessly arrange transportation to and from the airport using the resort's airport transfer services.Car hire offerings at the resort enhance the ease of discovering Siargao Island.During your stay at this fantastic resort, the attentive front desk personnel can provide you with a range of amenities such as express check-in or check-out, luggage storage and safety deposit boxes.Obtaining passes for the town's top entertainments becomes effortless with resort's tours. For extended visits or whenever required, the laundry service ensures your preferred travel garments remain fresh and accessible. During leisurely days and evenings, on-site amenities such as daily housekeeping enable you to fully enjoy your accommodation.For visitors wishing to smoke, designated smoking zones can be found.At Kalipay Resort Siargao, every guestroom is provided with convenient amenities and fittings to ensure a comfortable stay. Enhance your experience at resort with the knowledge that certain rooms are equipped with linen service, blackout curtains and air conditioning for your convenience. At Kalipay Resort Siargao, each visit offers an array of intriguing room configurations, featuring accommodations with separate living room and balcony or terrace, ensuring a distinct experience every time.Certain rooms boast in-room amusement features such as television and cable TV, offering guests an enjoyable stay.In select rooms within the resort, a refrigerator, bottled water, instant coffee, instant tea and mini bar is available to cater to your requirements when desired.It is worth noting that certain guest bathrooms feature a hair dryer, toiletries and towels for your convenience. During your stay at resort, an array of engaging activities and amenities guarantees a delightful experience. Conclude your holiday experience perfectly by visiting massage before you depart.Be sure to drop by the pool at resort at least once during your stay.</t>
  </si>
  <si>
    <t>Bert's Place</t>
  </si>
  <si>
    <t>www.skyscanner.com.ph/hotel_deeplink/4.0/PH/en-US/PHP/h_fd/130405480/2026-03-02/2026-03-03/hotel/hotel/hotels?legacy_provider_id=927050&amp;rooms=1&amp;closed_user_group=apps&amp;hb_data=WSGhjZ_yPJ8L1Y0XhZ_1DSAUegptghWbqvbW5uGnuz7MO1E7szpnwu_E65VZMONmhThCrphYKO8gRhdtbRiR0b1h_f2r4vUh17fyVfnO7hLpGhgldnOWqh4c1MkaFr-EZHfsP946ufzmZH7aH5iB7NaiX2MmkLieNYXUXz-YnrP68p2wAAjes_LF0leAV_NCoFWwNfdvl3QlAi-r7lVKuouAAiiCpmcmBO4SJRccKypgm_vKA6DTKNdsl5w0fQbNNST8b__MJy731IX4Tr8CXQ2AdLw-0cV2wWzLSCLzL9aRC3AWzhAlWWX_H3oBTvI4gm_wjwQh7NZm0xjB_r-e05f6SSZ_fLF06gj7HrVGi2z5dRryECi3hKWbsTpz-DL-luZBHbbJ8yfzC4yl3Gz_3FvHmVGx8cC33wIRIFBkhqGrlg%3D%3D&amp;q_datetime_utc=2026-03-01T23%3A28%3A44&amp;ticket_price=4494&amp;quote_id=-8714582035583579161&amp;utid_state=1&amp;channel=iphone&amp;price_without_closed_user_group=4709&amp;tm_place_name=Manila&amp;deeplink_data=eyJmaWVsZHMiOnsic2lnbmF0dXJlIjoiNDk5ZDFmZWRhYmVlY2ZlZjZhMzkwODZhODEwZWZlMDQifSwidXJsIjoiaHR0cHM6Ly9kZWFscy52aW8uY29tP3NpZz0xMjNlNzgwMTY0MDEyYTcwZTA4NjBjYjNlZGMzOWYyYTBiODZmZWNiOWE0N2Q5YzM0NThiMWY0YmI0Njg4MTU2MzEzMDM4MzIzMjM1MzIzNTM3Mzgmc2lnLWlzcz1tZXRhJnR1cmw9aHR0cHMlM0ElMkYlMkZ2aW8uY29tJTJGSG90ZWwlMkZTZWFyY2glM0ZjaGVja0luJTNEMjAyNi0wMy0wMiUyNmNoZWNrT3V0JTNEMjAyNi0wMy0wMyUyNmN1cnJlbmN5JTNEUEhQJTI2ZXB2JTNETVM0eSUyNmVzZCUzRHVPVmNzbDQyZE9jMUtmX1g4MGkwX21JNFd2aktDWW11czZyaUNoUldpWV93cFJHS2FHTUlTQTJMSEhhd2paUkVjTjBjSlJQcld5eGN5eS1JcE5Bd0w0VkVsaUZBUDV0RTl1TTMyd3F0UDBld3dkZ0Jtbm8lMjUzRCUyNmZvcmNlQ3VycmVuY3lDaGFuZ2UlM0QxJTI2Zm9yY2VMYW5ndWFnZUNoYW5nZSUzRDElMjZob3RlbElkJTNENDE5NDM4NCUyNmxhYmVsJTNEc3JjJTI1M0Rza3lzY2FubmVyJTI1MjZ1Y291bnRyeSUyNTNEUEglMjUyNnVkZXZpY2UlMjUzRG1vYmlsZSUyNTI2aG90ZWwlMjUzRDQxOTQzODQlMjUyNmRheSUyNTNEMiUyNTI2bW9udGglMjUzRDAzJTI1MjZ5ZWFyJTI1M0QyMDI2JTI1MjZsb3MlMjUzRDElMjUyNm9mZmVyaWQlMjUzRG81R3A2a0w1UHJORSUyNTI2cHJpY2UlMjUzRDQ0OTMuNTAlMjUyNmN1cnJlbmN5JTI1M0RQSFAlMjUyNnVzZXJsYW5nJTI1M0RlbiUyNTI2X3RoJTI1M0QxYjY3YzQwNWUyOWU0ODg5M2VmMzgzYjZjNTc4YThiMWM4YzM5NWJlY2M3MDZiMzUlMjUyNmR0cyUyNTNEMTc3MjQwMzMxOSUyNTI2b2x1dCUyNTNEMTc3MjQwMzMxNiUyNTI2Y2FuUGF5TGF0ZXIlMjUzRGZhbHNlJTI1MjZyZXF1ZXN0VXNlckdyb3VwJTI1M0QlMjUyNm9mZmVyVXNlckdyb3VwJTI1M0RwdWJsaWMlMjZsYW5nJTNEZW4lMjZvdGklM0RtaU9CQVotQkxiSSUyNnByZWZlcnJlZFJhdGUlM0Q0NDkzLjUwJTI2cHJvZmlsZSUzRHIyZDJtNzNrbjglMjZyb29tcyUzRDElMjZ1c2VyQ291bnRyeSUzRFBIJTI2dXRtX2NhbXBhaWduJTNEc2t5c2Nhbm5lciUyNnV0bV9tZWRpdW0lM0RjcGMlMjZ1dG1fc291cmNlJTNEc2t5c2Nhbm5lciJ9&amp;utid=6bbeeb79-e546-651e-c2ad-cede045cfa15&amp;tm_stars=0&amp;client_id=skyscanner_app&amp;redirect_delay=1000&amp;price_policy=2&amp;pre_redirect_id=8c08d378-ca83-e41d-4b48-28cac6449602&amp;tm_city_code=MNLP&amp;max_price=4494&amp;guests=1&amp;request_id=8c08d378-ca83-e41d-4b48-28cac6449602&amp;tm_country_code=PH</t>
  </si>
  <si>
    <t>9.8123244, 126.1634488</t>
  </si>
  <si>
    <t>Del Carmen, Del Pilar, San Isidro, Surigao del Norte, Caraga, 8421, Philippines</t>
  </si>
  <si>
    <t>Bert's Place offers accommodations in San Isidro, 6.2 miles from Magpupungko Rock Pools and 22 miles from Naked Island. Private parking is available on site at this recently renovated property. Guyam Island is 28 miles from the homestay.</t>
  </si>
  <si>
    <t>Cloud 9 Wave Hostel Siargao</t>
  </si>
  <si>
    <t>www.skyscanner.com.ph/hotel_deeplink/4.0/PH/en-US/PHP/h_bc/224669651/2026-03-02/2026-03-03/hotel/hotel/hotels?legacy_provider_id=13&amp;rooms=1&amp;closed_user_group=apps&amp;hb_data=tbSrOyhX8QX_BuJ2SP1XA2IYvBYjZHL8Zr6MIcRnKbF0lpV9Z0VxT_GUXs8USy8-nMD9Bd8J6JmXi2sSaieWh_nDxAJfP8uXM_xRTJAwcJKPP7UOS2pYBLrvpNX-3LG_-mSY5QsSFaeYKxPGfkzllvGNOn2MgvI6cRIZhDkKLDe484AqtCn4DGYY5jyqrnB49ws3mcLv5CDs1uts2kmj-ly64SevvpCRjYLgDSuW52ZDst_G2xz1vGYr4jYow6jeGFVKCjw2zZz4_BwbcKkU-NVrOGXvpBAVGmZFUfwMkubso3A2gOSywmybYmUsxrtNR19DXloOumQ6gZmmpL087Zf8vuvnvmUqS_olaC-OrHRZJ4xiwMJCELA4UVh29xjkD29zxUB7gM4sEKvNNYZL5RhLgdbPmbPFbY1GrV_mE4wHOTZjCeo%3D&amp;q_datetime_utc=2026-03-01T23%3A28%3A45&amp;ticket_price=1387&amp;quote_id=116453335704951022&amp;utid_state=1&amp;channel=iphone&amp;price_without_closed_user_group=1814&amp;tm_place_name=General+Luna&amp;deeplink_data=eyJmaWVsZHMiOnsic2lnbmF0dXJlIjoiY2E3ZDE1NDBhZDMzYjMyNzVlZGU3NDkzMzgyMmNhYTciLCJibG9ja19pZCI6IjkyMDcwOTUwMV8zNjM2Nzc4MzVfMV8wXzAifX0%3D&amp;utid=ed3066a5-4b99-617a-5892-5bd6d59e7c16&amp;tm_stars=0&amp;client_id=skyscanner_app&amp;redirect_delay=1000&amp;price_policy=2&amp;pre_redirect_id=780cee09-4212-609b-438b-e804443344fc&amp;tm_city_code&amp;max_price=1387&amp;guests=1&amp;request_id=780cee09-4212-609b-438b-e804443344fc&amp;tm_country_code=PH</t>
  </si>
  <si>
    <t>Catangnan Fried Chicken, Santa Ines, Cloud 9, Catangnan, General Luna, Surigao del Norte, Caraga, 8419, Philippines</t>
  </si>
  <si>
    <t>Bearby's Homestay Siargao - RH</t>
  </si>
  <si>
    <t>www.skyscanner.com.ph/hotel_deeplink/4.0/PH/en-US/PHP/h_bc/224669651/2026-03-05/2026-03-06/hotel/hotel/hotels?legacy_provider_id=13&amp;rooms=1&amp;closed_user_group=apps&amp;hb_data=heaJfIkQQLB2NEqbCjL1zSVdRV9sM-_rlDP7U4Hfb_dE5Cle1zBWRj4SWkkyUD1zdlHU_hW0ofOujPoP7QvgA-veJcI1K6YNZbvd8zEVRtwHaZXcw1tZH3N-L-QsQUtcQmWWYEBBUOHM9VLeX7oXmC1yUs7Y67zTrmsobkKyo5GBQTRl0a4mQvC0Yo41jLT7dL-YnunvhczEz5KUvj5Gdop6EYWT56Av0QJlOdxoJOC-NfGg4Hg2TiWavpuQC3NHpIO4nPVF3PFNTuTMuQ7LuyDV-AW5PjZQ8l0OCLVN_0EOVA17yxE6vIWInlDBq-l78JY-EQujmSvNAlXHdzSclg-dWUVfD8U8a6VeMjO2Vp6Lnzh2U95UMIX72a7Dge6hTEeTZBuYaoc3-xVdtBBAomfFj44qJ_AyXwcHfWUCziXMp0h14fKH&amp;q_datetime_utc=2026-03-05T12%3A23%3A13&amp;ticket_price=1387&amp;quote_id=1056542131717454775&amp;utid_state=1&amp;channel=iphone&amp;price_without_closed_user_group=1814&amp;tm_place_name=General+Luna&amp;deeplink_data=eyJmaWVsZHMiOnsic2lnbmF0dXJlIjoiY2E3ZDE1NDBhZDMzYjMyNzVlZGU3NDkzMzgyMmNhYTciLCJibG9ja19pZCI6IjkyMDcwOTUwMV8zNjM2Nzc4MzVfMV8wXzAifX0%3D&amp;utid=86f651be-b902-3a86-a806-c40ef949247a&amp;tm_stars=0&amp;client_id=skyscanner_app&amp;price_policy=2&amp;pre_redirect_id=51a7a014-f15f-4c0c-a6a1-3a6ffa2de934&amp;tm_city_code&amp;max_price=1387&amp;guests=1&amp;request_id=51a7a014-f15f-4c0c-a6a1-3a6ffa2de934&amp;tm_country_code=PH</t>
  </si>
  <si>
    <t>9.7896293, 126.1592467</t>
  </si>
  <si>
    <t>Banawe</t>
  </si>
  <si>
    <t>Ifugao</t>
  </si>
  <si>
    <t>Offering a garden, Bearby's Homestay Siargao - RH features accommodations in Catangnan. This homestay offers air-conditioned accommodations with a terrace. Naked Island is 8.3 miles away and Magpupungko Rock Pools is 23 miles from the homestay.</t>
  </si>
  <si>
    <t>Smith Inn and Restaurant</t>
  </si>
  <si>
    <t>www.skyscanner.com.ph/hotel_deeplink/4.0/PH/en-US/PHP/h_bc/140207940/2026-03-02/2026-03-03/hotel/hotel/hotels?legacy_provider_id=13&amp;rooms=1&amp;closed_user_group=apps&amp;hb_data=ohw72utZuuUPwUBPD1nDWxeBKNKlNICTL3hIPJO4z1tlKVLWM8Ln7czDYIrcshr4dlIgKCLf6hkcKnhf5AH1829ooz5cARaqzBy7BvCEQ53-3REbE5aQpChHZbi77Q7VqNW6Z37Cu3Hw6D8XBeJNmBxAO5ky-bDF1-cC4pPrym-qG5U3Lm1kc_pbmUyJwLEmSVL7xO4VUjWeJAe4NQD_EmeSDhbLbpqW_wWSksv1zvWJlvUpfLy3Z5uFZika_awMHv_HU_3xVQ3t_EpleEioZ7LtnC2FVTx0lJfZkoEYB0eX9mpfB4yuMj9ZBu1BeAYkEFcUcKlsVzfpa0lqt5uKjEfusyiygOsdQqZuMwMiA6zCzl0qYj3EskxfcIieZRzFJSY1tf7j2rR50Yh9n4aq4yKjAcRmVBDomdhJdwQ7n3aUpaLb-xQ%3D&amp;q_datetime_utc=2026-03-02T00%3A02%3A26&amp;ticket_price=1166&amp;quote_id=6764971679050428710&amp;utid_state=1&amp;channel=iphone&amp;price_without_closed_user_group=1440&amp;tm_place_name=Banawe&amp;deeplink_data=eyJmaWVsZHMiOnsic2lnbmF0dXJlIjoiNDI4NmI0MmNmZTEzOWY0NDdmYWU5NmNmNTQ1MWI3MjYiLCJibG9ja19pZCI6IjE4OTIxOTMwMl85MjYyMzUwOV8wXzQyXzAifX0%3D&amp;utid=13116e55-10c0-da6f-b413-deb65351aca0&amp;tm_stars=0&amp;client_id=skyscanner_app&amp;redirect_delay=1000&amp;price_policy=2&amp;pre_redirect_id=25c76bb8-4705-9c14-6f25-f5c26e2d2c5e&amp;tm_city_code&amp;max_price=1166&amp;guests=1&amp;request_id=25c76bb8-4705-9c14-6f25-f5c26e2d2c5e&amp;tm_country_code=PH</t>
  </si>
  <si>
    <t>Big Waves Boutique Hotel</t>
  </si>
  <si>
    <t>www.skyscanner.com.ph/hotel_deeplink/4.0/PH/en-US/PHP/h_ad/212418384/2026-03-02/2026-03-03/hotel/hotel/hotels?legacy_provider_id=22&amp;rooms=1&amp;closed_user_group=general&amp;hb_data=4XdP-du2HFspbqRBc7DTnoWBD6zN1sTyuKUPIB8X7hRj50pz4542XW9UvojGWc4TmscaKt4iVDF7nZV1_nuZsPrvFXzJdk7vJ_4Mb8l0MosVQpFVIWWQMVVnvrzjLUPOnqUXoNjCaZDnAVv6O-nqV0_2LScxPuDhBUdEsoaAy1t-3_0buwo1gJyBWZ3OT8CpS7zF6vfqYeyTXL2-ofIsp3VT2FJi9BdhzAmmqppV9DWHcAxKpH2fXJNgo0nmfAez3Wgwyvi9fltB3OUp6Q8WgS0kwsteB8HG4FN6Blz_X0nPbrD_7zxEVBVujfAW_IgZkmavzyGpAnjtnFmUgfXmC39meBG5bfvJi13-iJFidhkwzdlKPHlVRAp1ZofPHrc7vTw-1Zgy-hT1oC1E5yrqicb9y5lFMcLmAj4YMt9xK98q&amp;q_datetime_utc=2026-03-01T23%3A28%3A45&amp;ticket_price=3528&amp;quote_id=-5112426997067445404&amp;utid_state=1&amp;channel=iphone&amp;price_without_closed_user_group=3922&amp;tm_place_name=General+Luna&amp;deeplink_data=eyJmaWVsZHMiOnsic2lnbmF0dXJlIjoiZjJmNjJlZTA0ZGM4NjcyNWJiOGExZTQ2YmRjMDJkMGYifSwidXJsIjoiaHR0cHM6Ly93d3cuYWdvZGEuY29tL3BhcnRuZXJzL3BhcnRuZXJzZWFyY2guYXNweD9jaWQ9MTg0NjM4MyZoaWQ9Mjg2NzkzMzUmY3VycmVuY3k9UEhQJmNoZWNraW49MjAyNi0wMy0wMiZjaGVja291dD0yMDI2LTAzLTAzJk51bWJlcm9mQWR1bHRzPTEmTnVtYmVyb2ZDaGlsZHJlbj0wJlJvb21zPTEmbWNpZD0zMDM4Jm1hc3RlclJvb21JZD00ODU2NTQ0NzMmbXB0PVFXeEdTRWxqUXpndk0xaFRVMmdyT0dOdFZGcFRTR1Z0Y0V4cmFFcFdWSEZhTDJOa1NVVXpZV3hFYVZReVoyMUdObEJwYzNOcVpYTlBORkJaZDJGelpFSktZMmxWYkhkUWN6QmtZbXAzUFQwJlRvdGFsUHJpY2U9MzUyOC4wMCZUb3RhbFRheD0zNzguMDAmVG90YWxGZWU9MC4wMCZUb3RhbFN1cmNoYXJnZT0wJm1jdXI9UEhQIn0%3D&amp;utid=d43c96b3-1090-b97c-9942-fec587ecf729&amp;tm_stars=3&amp;client_id=skyscanner_app&amp;redirect_delay=1000&amp;price_policy=2&amp;pre_redirect_id=efac4d98-35f9-569c-de98-225637d09d99&amp;tm_city_code&amp;max_price=5936&amp;guests=1&amp;request_id=efac4d98-35f9-569c-de98-225637d09d99&amp;tm_country_code=PH</t>
  </si>
  <si>
    <t>9.7925123, 126.1619142</t>
  </si>
  <si>
    <t>#1surfing Turtle Family Rm free, Tourism Road, Poblacion, Catangnan, General Luna, Surigao del Norte, Caraga, 8419, Philippines</t>
  </si>
  <si>
    <t>Siargao Bed and Brew</t>
  </si>
  <si>
    <t>www.skyscanner.com.ph/hotel_deeplink/4.0/PH/en-US/PHP/h_bc/225402498/2026-03-02/2026-03-03/hotel/hotel/hotels?legacy_provider_id=13&amp;rooms=1&amp;closed_user_group=apps&amp;hb_data=de_h0bKgqdov0hxjMsGV8j89PQdTWMYFfv8Xjs1Ig3K79XWrSXwRfcEqPVGNLjM3poQOPY7uI7uyiZddePVhYyUzZcnwWvPhLW25AvGupsc4s5Nki3Dwm0NVpjujSS58IzqlM_0KePIZSqKTVkD_u6Q9pqbZdbmi6aUWoaT3fdD_UbGgx-VQT8uo6WkUwgsQjf-AUS1sZjwtmZcDmKiaU11OB_5tZNXx3KB1CeIxTsbvKBYnZbziNraVBB3iHxNwCFSXKzup9cFrTunW1XhVg9tyEbQ-yK1276vjJUMdeGi9lJEA5ZbU50xYtPd6HtAFdewhfFFp0I7TmyF0uC1eqKTKRagr_ZCl8pT_F4fui3thNwzotbzbbMte-zTn5QqWqj5GDnmkjA_rPEWeawfNoYKF3GFxW-rm6bpw7jScPYAT-S-a7RI%3D&amp;q_datetime_utc=2026-03-01T23%3A28%3A48&amp;ticket_price=2346&amp;quote_id=7320612918135276800&amp;utid_state=1&amp;channel=iphone&amp;price_without_closed_user_group=2852&amp;tm_place_name=General+Luna&amp;deeplink_data=eyJmaWVsZHMiOnsic2lnbmF0dXJlIjoiMDJjNWI5ZmNmYzVmZjEwYTgzNWRmZmNmZjVkOGUzZmUiLCJibG9ja19pZCI6IjE1MDgwNDMwMDJfNDIyNTUzNzg3XzJfMF8wIn19&amp;utid=3047ded2-e4cb-40e5-c256-eebbe04dc594&amp;tm_stars=0&amp;client_id=skyscanner_app&amp;redirect_delay=1000&amp;price_policy=2&amp;pre_redirect_id=79a95a83-8637-1914-e9bb-c9190802ecb0&amp;tm_city_code&amp;max_price=2346&amp;guests=1&amp;request_id=79a95a83-8637-1914-e9bb-c9190802ecb0&amp;tm_country_code=PH</t>
  </si>
  <si>
    <t>9.7822432, 126.154685</t>
  </si>
  <si>
    <t>Barangay Ⅰ, General Luna, Surigao del Norte, Caraga, 8419, Philippines</t>
  </si>
  <si>
    <t>Carolina Siargao Homestay</t>
  </si>
  <si>
    <t>www.skyscanner.com.ph/hotel_deeplink/4.0/PH/en-US/PHP/h_bc/216747336/2026-03-02/2026-03-03/hotel/hotel/hotels?legacy_provider_id=13&amp;rooms=1&amp;closed_user_group=apps&amp;hb_data=FQ1vh_mOPUgiy1w1wN7_KDotnUg-NcTRrThRafW1ybLuYy7oAm2QxyVGvlVtyWYTwQPVUalOjxuaUaQeo7TUTAt9Qb4fDsU6n3JbOB0iLz-MXrmbQS2HYLkPO1E-6013wZmR0Sg-xH0fp3m_5bqIT557tfoWFVPmbY24clB3QzLG-6tHctXQJJQTWcK6BPmFJCYO4ENYLmSwiHicdgwoAU5_WxPqeyKKi2wBzMLdhpenbK3buWLGHGp7dfZLt5TclBx_ZMCc91FLp8Yj0MbBwMqfFAU7V9oPJdeakG2J-5yFZOFtLDNNMpsNB28w1pXHZyzcR-XyX9iL2hyLnBlIJ9qfeDrrNiZLzprnsALUIkjpzNBocBfkEmuTZxddlv8Zsr0XDADrbv8kLT2oG7tr0Nayze16T11DFXpmExVUGD45NxXnkXI%3D&amp;q_datetime_utc=2026-03-01T23%3A28%3A50&amp;ticket_price=2979&amp;quote_id=-2575391865741511572&amp;utid_state=1&amp;channel=iphone&amp;price_without_closed_user_group=3564&amp;tm_place_name=General+Luna&amp;deeplink_data=eyJmaWVsZHMiOnsic2lnbmF0dXJlIjoiMDIxODI3MzJiMDRiNzRlMjFmMjMwZjY1YmVhMTE3NzgiLCJibG9ja19pZCI6Ijk5MTU0NzAwMV8zNzIxMzEwNjFfMF80Ml8wIn19&amp;utid=564de323-a778-eb52-1923-172dc81860bf&amp;tm_stars=4&amp;client_id=skyscanner_app&amp;redirect_delay=1000&amp;price_policy=2&amp;pre_redirect_id=9c91b0d2-6fc9-842c-1119-bdd1514dc828&amp;tm_city_code&amp;max_price=4636&amp;guests=1&amp;request_id=9c91b0d2-6fc9-842c-1119-bdd1514dc828&amp;tm_country_code=PH</t>
  </si>
  <si>
    <t>9.8330321, 126.140376</t>
  </si>
  <si>
    <t>Langojon Jianjoy Beach Resort</t>
  </si>
  <si>
    <t>www.skyscanner.com.ph/hotel_deeplink/4.0/PH/en-US/PHP/h_bc/216747336/2026-03-02/2026-03-03/hotel/hotel/hotels?legacy_provider_id=13&amp;rooms=1&amp;closed_user_group=apps&amp;hb_data=O7aEmMR3BOAwVzRo_513n0ivCsUMfb7kC9BKK3of_uqIm16LjIE6X1zOUSnJY4khZkI0JJhZThybDVU2p1maS9cPbZp2ogXCFLfPO0giGnLWXKtyEvu4DNVIxqe72eB_8iKL-_HN76x2VjT6_aI3tTVTg2qNdhmdugbRWH1YZ52U4qre8cISZKpqHgCTR5W_XY8q7-wg9aABibHtNghBxK5vwmcUt0reIVdxjWx_bl487YMuXwbHHCFbNADV5gAu7W9e4d9UoWAq-V8sgVhV4wgjgR85TpnB1ir_sghl-fXlK6IQq_YUWWRYRKlDOXcGP5ePz5S2VfEaIuz0Z3QA-eBq-skLnakkgmT8v_urC0rEpERjGthSUUqrCbrZjewsRvi_zCZ2JfwUXv6xNfMK6IhGaDGgVUTFg4WhmD3xdCn4V9CwYzY%3D&amp;q_datetime_utc=2026-03-02T00%3A02%3A26&amp;ticket_price=2979&amp;quote_id=-2575391865741511572&amp;utid_state=1&amp;channel=iphone&amp;price_without_closed_user_group=3564&amp;tm_place_name=General+Luna&amp;deeplink_data=eyJmaWVsZHMiOnsic2lnbmF0dXJlIjoiMDIxODI3MzJiMDRiNzRlMjFmMjMwZjY1YmVhMTE3NzgiLCJibG9ja19pZCI6Ijk5MTU0NzAwMV8zNzIxMzEwNjFfMF80Ml8wIn19&amp;utid=0c7a2b71-b390-3a7a-7259-42e010863c92&amp;tm_stars=4&amp;client_id=skyscanner_app&amp;redirect_delay=1000&amp;price_policy=2&amp;pre_redirect_id=1f5831eb-eeb9-f4a6-1ce5-20b75fa7a47d&amp;tm_city_code&amp;max_price=4636&amp;guests=1&amp;request_id=1f5831eb-eeb9-f4a6-1ce5-20b75fa7a47d&amp;tm_country_code=PH</t>
  </si>
  <si>
    <t>Luna Tres Homestay Siargao</t>
  </si>
  <si>
    <t>www.skyscanner.com.ph/hotel_deeplink/4.0/PH/en-US/PHP/h_bc/213043413/2026-03-02/2026-03-03/hotel/hotel/hotels?legacy_provider_id=13&amp;rooms=1&amp;closed_user_group=apps&amp;hb_data=dPljuEWWFp7fQGoLPGNILHM6RAEBSr0LyMfKATPSeo0cneX8ct_H52t80Cx5rOo4QBzWajVDo0Uw_aO1gMdW7f2mVvCflWZuiYypRpodNUFRQZl20kleIKDqXgy-zJsizABcKfA9OBS0F282_HUxuGfPMvrwhx1bfKovZowvUBsn57rapsjgD8K9E6OGNL_yAZO30ZSAxXcyxpveMphI1FQS0QN4JNbU2dsGFfgTysf-LWmoJ_U3maF7ep22cRIS28YUwJhGnPeQF3xt66YXZ50qwbjwvYiWEtx7fuQrWBBY0RqHqA9YPK3c82MCFc_mgbxuooI9c0khBwHcg210NnizP90s07WA7oLZodM1JB1iCGI3HSGmI020pnqwHTKXzBpB52Cu0SgPtS-Tl7Uiz88AxdHLsUGgvLUKzP1PIqV3X2USqys%3D&amp;q_datetime_utc=2026-03-01T23%3A28%3A51&amp;ticket_price=1836&amp;quote_id=-1604057189548823342&amp;utid_state=1&amp;channel=iphone&amp;price_without_closed_user_group=2232&amp;tm_place_name=General+Luna&amp;deeplink_data=eyJmaWVsZHMiOnsic2lnbmF0dXJlIjoiYTBjYTUyNDhiOWVhYWQwY2FjMDUzYzI2NDVhMDA2MjkiLCJibG9ja19pZCI6IjEzODY3MDY3MDFfNDEwNjc4NzI0XzFfMF8wXzEwNzEzMDIifX0%3D&amp;utid=57cd0a9f-7204-350c-b932-e56ea068970d&amp;tm_stars=0&amp;client_id=skyscanner_app&amp;redirect_delay=1000&amp;price_policy=2&amp;pre_redirect_id=572e51c3-baec-8c74-afce-83f7b037069e&amp;tm_city_code&amp;max_price=2016&amp;guests=1&amp;request_id=572e51c3-baec-8c74-afce-83f7b037069e&amp;tm_country_code=PH</t>
  </si>
  <si>
    <t>9.7861051, 126.1554983</t>
  </si>
  <si>
    <t>Dapa - General Luna Road, Barangay Ⅲ, General Luna, Surigao del Norte, Caraga, 8419, Philippines</t>
  </si>
  <si>
    <t>parking, wifi, air_conditioning, non-smoking, internet_access, smoking_areas, express_check-in, car_rental, airport_shuttle, security, bicycle_rental</t>
  </si>
  <si>
    <t>Sudla Siargao Hostel</t>
  </si>
  <si>
    <t>www.skyscanner.com.ph/hotel_deeplink/4.0/PH/en-US/PHP/h_bc/223348485/2026-03-02/2026-03-03/hotel/hotel/hotels?legacy_provider_id=13&amp;rooms=1&amp;closed_user_group=apps&amp;hb_data=zX0a8XKuQP83oB2YIIGCifS4uAa0H-Q7Xoni2D5ynoDBvlPI3pvdqZQEDpkTw9BXZpGPeTclfXnU_2JtRLfJ98fIXI52N_Y4ysNa6ZjuhGSVm9afxsQQjN8Is7uZCM0ferkrgxaIj-Yg7lIqag67pPWYzpIS3VQGocnuh7VTsxYyEJZByfuoMzkBZl0n9eOFHcADBn5BZhSGIL5Dmu9_rD0EyKRSukIdHTlaoC1RQmf5ZfCm4A0B4_6MP3bWxUavIC40D7HVRk63x4A9TXN6YLX6b04OlP8M6r34VrT5G5cgen4zrHaSR2OD8iEJQv6WGrr5CEjKvviAkwGoouH_ECaby_N1TfevUuuViqm-bNJpX1JPt3SJCCGrLVK8wKl-ny8BUqdBTrqblvOxDVUGZ7pu_FOPVuO6iUj_QBtd1fa890mP6Xw%3D&amp;q_datetime_utc=2026-03-01T23%3A29%3A01&amp;ticket_price=1020&amp;quote_id=7765620134003170150&amp;utid_state=1&amp;channel=iphone&amp;price_without_closed_user_group=1240&amp;tm_place_name=General+Luna&amp;deeplink_data=eyJmaWVsZHMiOnsic2lnbmF0dXJlIjoiMTFlNzZkYzg4N2FlMThlM2MwZTEwY2RjMjM1ZWIxMzkiLCJibG9ja19pZCI6IjE0MDU3ODk3MDFfNDEyMzc0MjQ3XzJfMF8wIn19&amp;utid=c0be2909-a31b-6f76-1502-779dc9009387&amp;tm_stars=0&amp;client_id=skyscanner_app&amp;redirect_delay=1000&amp;price_policy=2&amp;pre_redirect_id=65e30ec8-0f16-a8af-e00b-5e5e87635671&amp;tm_city_code&amp;max_price=1120&amp;guests=1&amp;request_id=65e30ec8-0f16-a8af-e00b-5e5e87635671&amp;tm_country_code=PH</t>
  </si>
  <si>
    <t>9.7880571, 126.1599593</t>
  </si>
  <si>
    <t>Popo Isso Homestay</t>
  </si>
  <si>
    <t>www.skyscanner.com.ph/hotel_deeplink/4.0/PH/en-US/PHP/h_ad/223348485/2026-03-05/2026-03-06/hotel/hotel/hotels?legacy_provider_id=22&amp;rooms=1&amp;hb_data=Yds-x5_uc4vhBM0a8eaXPaWcflgRL-I9cQwaiJGjV16FzMxL5kYW7fgugS6ZqWMAXNchQA-SbKmwO1tL1jxgynIxh4ZwnsiXwi3n5CKupbJqKxy4VrK-LaMajjDK6jvL3BO4d0zcaVUVGT4tBAbt2aGncfaMzLaQ0i6YEWGP5GLpIzdf2_B7QTPjp4eTFLDfKxdayb_CW3Rdtll_oiJKy7bO3VPLcDqL8Gy0SCEGsehA9W84TjL7hBaoy9eY6bXgfOqiPy2aLjazRtwqdWWa44Yd-GRH-dj2p8twdIfsQnvcBh5p0lVEkOEmztdo6WE96VmQkEVlrnNCV5jDsWXHh1GnlvwTms1hs7ETlQkypZK2Acq0PMI35qBxBI1dZPUIc2g_ZMrPhylCnt9EMXErOSXgJ8nJK5TKhLpqJjfYMZ0C&amp;q_datetime_utc=2026-03-05T12%3A23%3A14&amp;ticket_price=896&amp;quote_id=7236187666403651757&amp;utid_state=1&amp;channel=iphone&amp;tm_place_name=General+Luna&amp;deeplink_data=eyJmaWVsZHMiOnsic2lnbmF0dXJlIjoiN2E5ZThkZWU5M2Y3MDRlODNkNGMzOWJlNjA4MmU0ODkifSwidXJsIjoiaHR0cHM6Ly93d3cuYWdvZGEuY29tL3BhcnRuZXJzL3BhcnRuZXJzZWFyY2guYXNweD9jaWQ9MTg0NjM4MyZoaWQ9NzMxMDI2MTQmY3VycmVuY3k9UEhQJmNoZWNraW49MjAyNi0wMy0wNSZjaGVja291dD0yMDI2LTAzLTA2Jk51bWJlcm9mQWR1bHRzPTEmTnVtYmVyb2ZDaGlsZHJlbj0wJlJvb21zPTEmbWNpZD0zMDM4Jm1hc3RlclJvb21JZD0xMTg0Njg4MDc3Jm1wdD1Vbmt4WlRjeFFsRTVWbkJITlRnM09UUXJja2wzZDJaaGQwWjBaa2wxY21aRGRVRkdhWGRRV0ZNeVFuSTNPVGgwWlhOc1EzRjFSREpaWlRFM1IwVkhRMG8yVW5kamVUazBWM0I0Y3pGM1BUMCZUb3RhbFByaWNlPTg5Ni4wMCZUb3RhbFRheD05Ni4wMCZUb3RhbEZlZT0wLjAwJlRvdGFsU3VyY2hhcmdlPTAmbWN1cj1QSFAifQ%3D%3D&amp;utid=245e52c7-8ba1-05ac-159d-6eadfe367cc4&amp;tm_stars=0&amp;client_id=skyscanner_app&amp;price_policy=2&amp;pre_redirect_id=4102b0d3-00fa-a6b7-fdd1-60d5644f0b36&amp;tm_city_code&amp;max_price=1120&amp;guests=1&amp;request_id=4102b0d3-00fa-a6b7-fdd1-60d5644f0b36&amp;tm_country_code=PH</t>
  </si>
  <si>
    <t>Just a 10-minute walk from General Luna Beach and 0.8 miles from Guyam Island, Popo isso homestay features accommodations in General Luna, with a garden. Both free Wifi and private parking are accessible at the homestay free of charge.</t>
  </si>
  <si>
    <t>Bijunas Homestay - Stolen business</t>
  </si>
  <si>
    <t>www.skyscanner.com.ph/hotel_deeplink/4.0/PH/en-US/PHP/h_ad/223316166/2026-03-02/2026-03-03/hotel/hotel/hotels?legacy_provider_id=22&amp;rooms=1&amp;closed_user_group=general&amp;hb_data=IfyXRm44zq6fX9XMSgPTy9cUlGesvgEjlaL331kyuwP9eUbSVVGTsgjZN6JH3tiR-AWh1yVCH9mk-94lV5-3rjUBB4MrKR-a7p-YvUBL6GULGLYZeivgu4U5ufofiRTCmUYEqrcHEca0KuXCIbpa8q4gjMrWrbrQtTb0X5u3hkoZ2ioKe37Djbmgwz2Zxw1n0dQ6MsH7NdPYJO_xtD_GTbhO2eftZ_vmtPnLPRvNVhKO2m81U57Q1KIRRvIa1TGIQR_yOzGy6-aRGZBgCySiLAAjXLxVDiSAqNqhDQ-nlupAaX5sOK8k8zvdP31aZpntGtXr76OScpf36cyIuOoa46r7NSfqedjq6B3zJNFQhU08KO9yLUVxEXU9KzWiQLOr5kdsdEdiBti5-DxZBFSsp2gtG5L6hHzlPxXGltqJEhxQ&amp;q_datetime_utc=2026-03-01T23%3A29%3A07&amp;ticket_price=3226&amp;quote_id=-165952493094308333&amp;utid_state=1&amp;channel=iphone&amp;price_without_closed_user_group=3586&amp;tm_place_name=General+Luna&amp;deeplink_data=eyJmaWVsZHMiOnsic2lnbmF0dXJlIjoiMGQxZGY0M2UyMTFmOGM0NWFjMGVlODE4MWYzOThlYjMifSwidXJsIjoiaHR0cHM6Ly93d3cuYWdvZGEuY29tL3BhcnRuZXJzL3BhcnRuZXJzZWFyY2guYXNweD9jaWQ9MTg0NjM4MyZoaWQ9NzE1ODM2OTMmY3VycmVuY3k9UEhQJmNoZWNraW49MjAyNi0wMy0wMiZjaGVja291dD0yMDI2LTAzLTAzJk51bWJlcm9mQWR1bHRzPTEmTnVtYmVyb2ZDaGlsZHJlbj0wJlJvb21zPTEmbWNpZD0zMDM4Jm1hc3RlclJvb21JZD0xMTMxODc5OTE5Jm1wdD1lbE0wYlhWSlRXd3pZbTEySzBGSmJHaHNZVXBGWlc5Q1RrZDRObVZGTVhOdGVFOWtTMWRzUmxOVk5reFhTVWsxTTNSUVVFdzNXR1J4VVZBNGVsaGFaRkI1V2tVd05VRjBUbTR4TVRsM1BUMCZUb3RhbFByaWNlPTMyMjUuNjAmVG90YWxUYXg9MzQ1LjYwJlRvdGFsRmVlPTAuMDAmVG90YWxTdXJjaGFyZ2U9MCZtY3VyPVBIUCJ9&amp;utid=70a96a48-5998-e79d-e024-d79c5093507a&amp;tm_stars=0&amp;client_id=skyscanner_app&amp;redirect_delay=1000&amp;price_policy=2&amp;pre_redirect_id=c1daff84-475e-f04d-cf3a-48d7750a78f3&amp;tm_city_code&amp;max_price=3226&amp;guests=1&amp;request_id=c1daff84-475e-f04d-cf3a-48d7750a78f3&amp;tm_country_code=PH</t>
  </si>
  <si>
    <t>wifi, non-smoking, internet_access, smoking_areas, safe_deposit_box, security</t>
  </si>
  <si>
    <t>Fazzah De Siargao</t>
  </si>
  <si>
    <t>www.skyscanner.com.ph/hotel_deeplink/4.0/PH/en-US/PHP/h_ad/130405480/2026-03-02/2026-03-03/hotel/hotel/hotels?legacy_provider_id=22&amp;rooms=1&amp;hb_data=DGitprshOAc88-bUzHjHxwsKxxT-zn53vAw1O1RFYm0EFh83F4c2mI1rPKUynR9RgdzmJsRLMpHH7q1Vfz0RivufDUBk6tx8elUWnlEI6PPAyjtGrZ9RSxFi8TjsVKWGum618Cl5hz6kFgy9Dgb2jSdCfcYo-VtMPnULYnWIrqwbIwLiJwPmfmk9mq85wvYp5lDHcCWxyljcW6EXcJk_E0hZ_9V1HOe6pq6AaNRUpOkONSEnapYU4saIbKs4Av2cmhIISuxsgzXl9p3WNjeN2lYltfZ12-d5YlNdZ3QfjUxSuoyX-3XgXdrMBwiF3bVih40Qyg8FyYHMonaIOUO_KCVOemnNdKJv0fQwvbJLFfB0P9y_7chkyoy2q5BPPYE_Dv4J_9omImCKim3Aszvj_ZaxIPNxcwNd2YSoofLOdE1z&amp;q_datetime_utc=2026-03-01T23%3A29%3A13&amp;ticket_price=4494&amp;quote_id=1184484655001322666&amp;utid_state=1&amp;channel=iphone&amp;tm_place_name=Manila&amp;deeplink_data=eyJmaWVsZHMiOnsic2lnbmF0dXJlIjoiZDIxMTM2YTZjYzE5ZDRiOGMwZTg5YjlkZWI3YjdkMDEifSwidXJsIjoiaHR0cHM6Ly93d3cuYWdvZGEuY29tL3BhcnRuZXJzL3BhcnRuZXJzZWFyY2guYXNweD9jaWQ9MTg0NjM4MyZoaWQ9NTY5NTQ5JmN1cnJlbmN5PVBIUCZjaGVja2luPTIwMjYtMDMtMDImY2hlY2tvdXQ9MjAyNi0wMy0wMyZOdW1iZXJvZkFkdWx0cz0xJk51bWJlcm9mQ2hpbGRyZW49MCZSb29tcz0xJm1jaWQ9MzAzOCZtYXN0ZXJSb29tSWQ9MTE3NzQ5MTcxNiZtcHQ9WWpSTFlVUjBUM2RHUlRndlJYRlBkbEYyYTJSWk0waHlPV1JhVjJ4Nk0wd3lZVXRtVUdkMWFUTkNha3BQZWs1aVYxQnNhRXRSZEZScmFXMXFibmRPV0RaWlduWktlR05ZZUUxVWFqZDNNVTgmVG90YWxQcmljZT00NDkzLjUwJlRvdGFsVGF4PTQwOC41MCZUb3RhbEZlZT0wLjAwJlRvdGFsU3VyY2hhcmdlPTAmbWN1cj1QSFAifQ%3D%3D&amp;utid=92f3dc40-3b56-256c-b3d6-e8ba3f1d43eb&amp;tm_stars=0&amp;client_id=skyscanner_app&amp;redirect_delay=1000&amp;price_policy=2&amp;pre_redirect_id=8a7dee48-aa21-31a9-f55f-802aa10f32ea&amp;tm_city_code=MNLP&amp;max_price=4494&amp;guests=1&amp;request_id=8a7dee48-aa21-31a9-f55f-802aa10f32ea&amp;tm_country_code=PH</t>
  </si>
  <si>
    <t>9.811546, 126.1638555</t>
  </si>
  <si>
    <t>Located within a 2-minute walk of General Luna Beach and 0.8 miles of Guyam Island, Fazzah De Siargao has rooms with air conditioning and a private bathroom in General Luna.</t>
  </si>
  <si>
    <t>Kesa Cloud 9 Resort</t>
  </si>
  <si>
    <t>www.skyscanner.com.ph/hotel_deeplink/4.0/PH/en-US/PHP/h_bc/225247055/2026-03-02/2026-03-03/hotel/hotel/hotels?legacy_provider_id=13&amp;rooms=1&amp;closed_user_group=apps&amp;hb_data=vcamx3KOcf6F4lcladgnwzC0bn4y5A7cneqqZqYbL58D2_AN5RLCweImZFogpg8E7_UYpsk8SboGv3dn3KN7U83nSqPdoX7NHUbhlGx2NXDihB1ZGa3jfRIt0T4eOlGaiHucWbT0Cn5clM5ARyjBN9TKVahrVT3R_grKl6Ao_laOzZAPdqJ7tBjdx21PIO4aLzsV2enz69vQG-PpZYnpVHXrM98VgZsc7V0MQGVlb5aJqUhKJ0Iw3NdH4UkyoS8UYIG6-UdyT1DyB2RNtEDmuI0_khr6NsxSF4ra6jRIgA7RTzyfQqG8Cc-sq09StLHIOjuzsx9bgEUn5RudsdJsfvgRp5Mo-hxR8xvJnud8HNAYZ0QDF0nBrTML-3j4qRAJYJTm7evptkiBGM3ofxcM-q-iTaRPlRqhvtf284sPky-IgxCttBk%3D&amp;q_datetime_utc=2026-03-01T23%3A29%3A12&amp;ticket_price=1717&amp;quote_id=6354084582102558957&amp;utid_state=1&amp;channel=iphone&amp;price_without_closed_user_group=2420&amp;tm_place_name=General+Luna&amp;deeplink_data=eyJmaWVsZHMiOnsic2lnbmF0dXJlIjoiZGE3NDJlNjhkMGQ3ZTg0NGM2MTcyMzYxMDkzYjRmNjMiLCJibG9ja19pZCI6IjE1MjQ1ODA1MDFfNDI0MTA1Mjg2XzFfMF8wIn19&amp;utid=2306b647-9cb5-d324-0676-dcf7c672ac05&amp;tm_stars=0&amp;client_id=skyscanner_app&amp;redirect_delay=1000&amp;price_policy=2&amp;pre_redirect_id=132c6dc4-f17a-ef74-69f6-d3a6c3ebb7bd&amp;tm_city_code&amp;max_price=1717&amp;guests=1&amp;request_id=132c6dc4-f17a-ef74-69f6-d3a6c3ebb7bd&amp;tm_country_code=PH</t>
  </si>
  <si>
    <t>9.7904831, 126.1524121</t>
  </si>
  <si>
    <t>Felicitas Guest House - Siargao</t>
  </si>
  <si>
    <t>www.skyscanner.com.ph/hotel_deeplink/4.0/PH/en-US/PHP/h_xp/222755331/2026-03-02/2026-03-03/hotel/hotel/hotels?legacy_provider_id=1&amp;rooms=1&amp;closed_user_group=mobile&amp;hb_data=U-ZHZ2tWk9EjWQOa__pY8pGHDOsV7eQXhLfEdNtKos4y77lyzyTOjmQYmW93Lo37pG_iYIP4kLV-2LiYLtbPB7M0M2g9zTBouqDHhUePK1ESnGzOLdc_X5AyX24G8kSpOdfa1Mn3N37L6jA-xko-WMz-6lwyb6Or3aLN4TzsTr96g0vykElumAlVyROWIOYRdqmPForFIQJ4hpidYSDLYRJH6L40sP7IHczmxpr98DGHSQWBkJT3GWO5cp3ocrLbh_kgTZcvhXdpwNAaEVThds7tldw%3D&amp;q_datetime_utc=2026-03-01T23%3A29%3A14&amp;ticket_price=648&amp;quote_id=7757667538245507931&amp;utid_state=1&amp;channel=iphone&amp;price_without_closed_user_group=719&amp;tm_place_name=General+Luna&amp;deeplink_data=eyJmaWVsZHMiOnsic2lnbmF0dXJlIjoiNjYwNmNhZDllY2IwZDRhNmQyY2NmNzFhOTAwNTI1ZjgifSwidXJsIjoiaHR0cHM6Ly93d3cuZXhwZWRpYS5jb20ucGgvSG90ZWwtU2VhcmNoP3RwaWQ9NjgmbXBlPTE3NzI0MDQ2OTgmZW5kRGF0ZT0yMDI2LTAzLTAzJmFkdWx0cz0xJmxvY2FsZT1lbl9VUyZjaGlkPTk0Yjk4MjE2LThiODAtNGM3NS05ZmQ0LWMzMWJlOGY3ZjhkYSZlYXBpZD00NjIzMCZtY3RjPTMmc3RhcnREYXRlPTIwMjYtMDMtMDImbXBkPUdCUCZtcG49MzI1OTE5NzY0JmN1cnJlbmN5PUdCUCZyYXRlcGxhbmlkPTM5OTYyMzI1OCZtcG09MjQmbXBwPTEmbXBvPUVDJnNlbGVjdGVkPTExMTk3ODg5MSZtcGI9MC43NiZtcHE9OC4zMyZtcGE9Ny41NyJ9&amp;utid=0559d4c6-f59b-0b10-721d-96c19575a6e0&amp;tm_stars=0&amp;client_id=skyscanner_app&amp;redirect_delay=1000&amp;price_policy=2&amp;pre_redirect_id=b1e6f28c-f06e-03f4-7e18-6ddbe4d7f7da&amp;tm_city_code&amp;max_price=2685&amp;guests=1&amp;request_id=b1e6f28c-f06e-03f4-7e18-6ddbe4d7f7da&amp;tm_country_code=PH</t>
  </si>
  <si>
    <t>9.792134, 126.154137</t>
  </si>
  <si>
    <t>Hapitanan Siargao</t>
  </si>
  <si>
    <t>www.skyscanner.com.ph/hotel_deeplink/4.0/PH/en-US/PHP/h_bc/222755331/2026-03-02/2026-03-03/hotel/hotel/hotels?legacy_provider_id=13&amp;rooms=1&amp;closed_user_group=apps&amp;hb_data=h1jvgq5MVeSs-E2R6uUqanfl6lVsXN8GEvfVlZkVSZ8MC2-yOFD_rIdHzOtBnMmULTU2iUoWv6FacDPiMyHN-5JCWembmP4VWATtbpPXLwipLLjMwRwKkcTd0mYJCSbVM48C0dOXWoaVNC77f4FT2Hz-778TklgPZUyUq7QU1YBm5nC3HG0TWdg1kCO-TzzoiNCpV3sq7wfEsbx2Qkzht21NWPje1BwaggpRu6_kpMhCHiqcfaDnUC4jYtxTocp6u3wkWvPg0f-zY3liLqw_3WVmb23bJBnOC0FNyIqlDKvREcIXzJn66jiSLRt0zXig-UPcsRG2ShzdZuI0_dOcm6kgZDxMNNusixhtxmASKXxJK8zSpo5Z2mhrd-9RKvCTCrdlEUXp6KsL2cMWCakuFZpRNTyXjz1XjBWoSOPvna3Iw-TP6p8%3D&amp;q_datetime_utc=2026-03-02T00%3A03%3A27&amp;ticket_price=489&amp;quote_id=-6751484830964586308&amp;utid_state=1&amp;channel=iphone&amp;price_without_closed_user_group=728&amp;tm_place_name=General+Luna&amp;deeplink_data=eyJmaWVsZHMiOnsic2lnbmF0dXJlIjoiYTViOWE1YWQxYzNkNjhjMzIyODVlZGUzYWU1OGJhZjEiLCJibG9ja19pZCI6IjEzMjk5NjQyMDZfNDA1NTQyMDI2XzFfMF8wIn19&amp;utid=0c11d9b5-e124-9e0a-8dca-ca91a79592e2&amp;tm_stars=0&amp;client_id=skyscanner_app&amp;redirect_delay=1000&amp;price_policy=2&amp;pre_redirect_id=f8e7bb2f-030d-f721-a527-4f81bed23c9b&amp;tm_city_code&amp;max_price=2685&amp;guests=1&amp;request_id=f8e7bb2f-030d-f721-a527-4f81bed23c9b&amp;tm_country_code=PH</t>
  </si>
  <si>
    <t>Hillside Resort Siargao</t>
  </si>
  <si>
    <t>www.skyscanner.com.ph/hotel_deeplink/4.0/PH/en-US/PHP/h_ad/216301387/2026-03-02/2026-03-03/hotel/hotel/hotels?legacy_provider_id=22&amp;rooms=1&amp;closed_user_group=general&amp;hb_data=8fUJY0SfaGKTziNB3zH1wU7ldPYruqWqUPYBJ7EiW177tQeFIDswAqSzgQwEHrT2n-L9e54beYZDRvtW_97bFKiQQgs0VwMELeH9jXcWoDfT-eEuCis3LP8-DfbcO9IcgECMWNG3BDsg67zH4wrwMA-U49OGjsT-JnjaA9LVdGeOY_jW7rzNMLdYcA_758rJjN5qgOl4NiRw_rw_pPtcN8hheU8KO5Nh91hqWXBkLbycZgCwvW8hP4hmyy3iO6JKML2wMdY746I_fXEUEWs-oBEXMOjCgLNo_9RL7PYar6Z3xH_72KY4z8lMGyNdw9urcZcE2ZwpQCk7cSgnnUAlpYeGzyHQWQ0cOzBO8rpWVm0xKdt36UpYwWPQPEGzErkWGlwOYTd08fq0VdcpIwCrmY-ThbFw3tQJWiwWP0ksq85w&amp;q_datetime_utc=2026-03-01T23%3A29%3A14&amp;ticket_price=3093&amp;quote_id=8471060498531850110&amp;utid_state=1&amp;channel=iphone&amp;price_without_closed_user_group=3649&amp;tm_place_name=General+Luna&amp;deeplink_data=eyJmaWVsZHMiOnsic2lnbmF0dXJlIjoiNGRiOWM4ZmJjMzRhYzU5NThkYjEyMjU2OGUwMDhlN2YifSwidXJsIjoiaHR0cHM6Ly93d3cuYWdvZGEuY29tL3BhcnRuZXJzL3BhcnRuZXJzZWFyY2guYXNweD9jaWQ9MTg0NjM4MyZoaWQ9NDA1NTA3NDMmY3VycmVuY3k9UEhQJmNoZWNraW49MjAyNi0wMy0wMiZjaGVja291dD0yMDI2LTAzLTAzJk51bWJlcm9mQWR1bHRzPTEmTnVtYmVyb2ZDaGlsZHJlbj0wJlJvb21zPTEmbWNpZD0zMDM4Jm1hc3RlclJvb21JZD0xMjc1NTcxMDk5Jm1wdD1XWGhHVDBOWmIwYzFRbFZFU1dzcmFuWm5UbUZxWkhkclYyUk5jVFkyVGt0S1QyZG5aVmwyYlhnMU9HWXpRMlZVUTBsUGVrNXZZMk5ZV1ZjM2QxRldkR3BzVWt0b1dUQm1TMnh4WjBoM1BUMCZUb3RhbFByaWNlPTMwOTIuNTQmVG90YWxUYXg9MzMxLjM0JlRvdGFsRmVlPTAuMDAmVG90YWxTdXJjaGFyZ2U9MCZtY3VyPVBIUCJ9&amp;utid=3b466b22-f14a-69d5-d5d2-2210cefa02c7&amp;tm_stars=0&amp;client_id=skyscanner_app&amp;redirect_delay=1000&amp;price_policy=2&amp;pre_redirect_id=9f0d8dbc-1b2a-2307-504c-28d58d4962fd&amp;tm_city_code&amp;max_price=3093&amp;guests=1&amp;request_id=9f0d8dbc-1b2a-2307-504c-28d58d4962fd&amp;tm_country_code=PH</t>
  </si>
  <si>
    <t>www.skyscanner.com.ph/hotel_deeplink/4.0/PH/en-US/PHP/h_fd/220250652/2026-03-02/2026-03-03/hotel/hotel/hotels?legacy_provider_id=927050&amp;rooms=1&amp;closed_user_group=general&amp;hb_data=mzC7Pens1o48kmiidGBI-jv5kjHiW0jSenrIVwZeCCj60CRnWrwkrj-0CkULZgLsp9jW-C5Wq_Sz_OWAOSKn2nonAVa4d6pf-sKctAN-8TGrxZa98xEKWuy10iLFGlujdozmFnL3G_adJ5cux04QUFMtSFe-OBxa0O3sN8RhZKBa1d3LiozokG2VE9hWGDIQUC5dZxhZ42DuyYMn_jHGeCaJ8DlA4gcd2KPXtnXBfxKcKdxV5-uM4twiursYY3EyQKQUQhvtPNa1ZkgGyc08_GpB3YoHanQKRMMIPoaIRwnXYA6JSOhaGitwr4Ow-E_NtpvdIl8pkT0XKgbUcV17Xnya5Tika2cB64ibizmRQenaExz7f-jCyPbuae2OuNMxCQXuaz2zSjhYzlmAWVHxL0PpIyXJxm97ZZrvA0oEaNusOw%3D%3D&amp;q_datetime_utc=2026-03-01T23%3A29%3A16&amp;ticket_price=1700&amp;quote_id=-5152582492139161766&amp;utid_state=1&amp;channel=iphone&amp;price_without_closed_user_group=3572&amp;tm_place_name=Dapa&amp;deeplink_data=eyJmaWVsZHMiOnsic2lnbmF0dXJlIjoiNDQzZTZjNGU3MmJiYjdhYWFmMWZlZDA4OGE4NTMzN2MifSwidXJsIjoiaHR0cHM6Ly9kZWFscy52aW8uY29tP3NpZz1mYzgyYzYyODU4YzlhMTRjYzliZGI5OTY3MGJlNjY0YmI2MDgzMDc5NjIzNjk5MmQwNTBjMTU3OWI4ZDVlMzI0MzYzMDM5MzgzMjM4MzQzODM1JnNpZy1pc3M9bWV0YSZ0dXJsPWh0dHBzJTNBJTJGJTJGdmlvLmNvbSUyRkhvdGVsJTJGU2VhcmNoJTNGY2hlY2tJbiUzRDIwMjYtMDMtMDIlMjZjaGVja091dCUzRDIwMjYtMDMtMDMlMjZjdXJyZW5jeSUzRFBIUCUyNmVwdiUzRE1TNHklMjZlc2QlM0RUU3R3QTZzY0dISmJ1OHQtZG83cnYtRE1ZQ3JGckZSNzNjNWpBZHZnZmxHT1JMa2pJX2hSaThtcFZSd20zUmZRYkVZOWl6cF9CeHJOZ1JVLWRkVUtqclNldWJSYlNTYW9sUmZMTjFKSjRKSC1kbURNJTI2Zm9yY2VDdXJyZW5jeUNoYW5nZSUzRDElMjZmb3JjZUxhbmd1YWdlQ2hhbmdlJTNEMSUyNmhvdGVsSWQlM0QxMjA2NDU0NjglMjZsYWJlbCUzRHNyYyUyNTNEc2t5c2Nhbm5lciUyNTI2dWNvdW50cnklMjUzRFBIJTI1MjZ1ZGV2aWNlJTI1M0Rtb2JpbGUlMjUyNmhvdGVsJTI1M0QxMjA2NDU0NjglMjUyNmRheSUyNTNEMiUyNTI2bW9udGglMjUzRDAzJTI1MjZ5ZWFyJTI1M0QyMDI2JTI1MjZsb3MlMjUzRDElMjUyNm9mZmVyaWQlMjUzRG9GcklyUV8yQWNpayUyNTI2cHJpY2UlMjUzRDE3MDAuMDAlMjUyNmN1cnJlbmN5JTI1M0RQSFAlMjUyNnVzZXJsYW5nJTI1M0RlbiUyNTI2X3RoJTI1M0RjNGU5Y2VkZTRiYzliMGY3M2JlMDVhYjc3ZTMxN2JjNjJlMDAyMWZmZDQyNTRlNDQlMjUyNmR0cyUyNTNEMTc3MjQwNDcwNCUyNTI2b2x1dCUyNTNEMTc3MjQwNDcwMyUyNTI2Y2FuUGF5TGF0ZXIlMjUzRGZhbHNlJTI1MjZyZXF1ZXN0VXNlckdyb3VwJTI1M0QlMjUyNm9mZmVyVXNlckdyb3VwJTI1M0RwdWJsaWMlMjZsYW5nJTNEZW4lMjZvdGklM0RiR0Z5dDVxc1ozayUyNnByZWZlcnJlZFJhdGUlM0QxNzAwLjAwJTI2cHJvZmlsZSUzRHIyZDJtNzNrbjglMjZyb29tcyUzRDElMjZ0b2tlbiUzRDdmZTI3NiUyNnVzZXJDb3VudHJ5JTNEUEglMjZ1dG1fY2FtcGFpZ24lM0Rza3lzY2FubmVyJTI2dXRtX21lZGl1bSUzRGNwYyUyNnV0bV9zb3VyY2UlM0Rza3lzY2FubmVyIn0%3D&amp;utid=d01505f2-6f0f-a5b3-38e2-844ce834b0c4&amp;tm_stars=4&amp;client_id=skyscanner_app&amp;redirect_delay=1000&amp;price_policy=2&amp;pre_redirect_id=99937946-d094-4ed8-6061-c76e6a63c541&amp;tm_city_code&amp;max_price=4000&amp;guests=1&amp;request_id=99937946-d094-4ed8-6061-c76e6a63c541&amp;tm_country_code=PH</t>
  </si>
  <si>
    <t>Located in General Luna, Kawayan Hostel provides air-conditioned rooms with free WiFi. Featuring a garden, the hostel is close to several noted attractions, around a few steps from General Luna Beach and around 400 yards from Guyam Island.</t>
  </si>
  <si>
    <t>www.skyscanner.com.ph/hotel_deeplink/4.0/PH/en-US/PHP/h_ad/220250652/2026-03-05/2026-03-06/hotel/hotel/hotels?legacy_provider_id=22&amp;rooms=1&amp;closed_user_group=general&amp;hb_data=0-Tycyl2a49mbk7h0cAsweV4YnmOiU-AnHX47SRZQOVSmUtprdSBRHvleE-FZqv4Ihet5mySjJ8JgLumDoJ60xSvTzW1grO5RVnIYBVe-JDuVoaUpjahDopA5HMCJky_DRubyDhyr_SyR_gKA9p1sBEggmJGAkM8mC8GY4zJhOvXoucNuJTttf4ob15c8OtTZasyedCJwo2OmyoZ9w_JgOf6Nf6FPmoIpZbYL-SBAJJ_iErR-TAwA31vHfExdIyGonnO5-J45G_z5Sa-pZZyXvRQdAAfNGK_rpVgsVlwG80g3CQhJ3wxSNqibMy7GcpwF4JU5OXWDFq1fc42YKi1WNtJLqAh6TKGSmrj-czfvSEkN5up6dyI1iUw_0TzclHcrj2rFy_8tmhoaZpxNgW_ZoXRVXYqEss9Ktv4itpd5697&amp;q_datetime_utc=2026-03-05T14%3A21%3A50&amp;ticket_price=1700&amp;quote_id=-3687291844135619653&amp;utid_state=1&amp;channel=iphone&amp;price_without_closed_user_group=2424&amp;tm_place_name=Dapa&amp;deeplink_data=eyJmaWVsZHMiOnsic2lnbmF0dXJlIjoiYTZiZjA4YTQ0NmJlNWQ2ZjE4MDE5OTA1MjQ1MGUxYzYifSwidXJsIjoiaHR0cHM6Ly93d3cuYWdvZGEuY29tL3BhcnRuZXJzL3BhcnRuZXJzZWFyY2guYXNweD9jaWQ9MTg0NjM4MyZoaWQ9NTkwNTAxMjkmY3VycmVuY3k9UEhQJmNoZWNraW49MjAyNi0wMy0wNSZjaGVja291dD0yMDI2LTAzLTA2Jk51bWJlcm9mQWR1bHRzPTEmTnVtYmVyb2ZDaGlsZHJlbj0wJlJvb21zPTEmbWNpZD0zMDM4Jm1hc3RlclJvb21JZD04OTE0MDExNDAmbXB0PWQxTlVTMEpZY0ZRdlVYQkZZVTEzTjBsSFVtUnpVbXhFTHpjcloyZEhlVGh6YkVsVlltSm1hVVJTYWpoUmJEbEdXWFY0UlhsQ2NXSnNVR2hvZURkTlNXMXBSMnBvZDBOdVJ6WXZXaTluUFQwJlRvdGFsUHJpY2U9MTcwMC4wMCZUb3RhbFRheD0wLjAwJlRvdGFsRmVlPTAuMDAmVG90YWxTdXJjaGFyZ2U9MCZtY3VyPVBIUCJ9&amp;utid=6caf8eb0-e247-8d3a-6e22-16f5e9cd8431&amp;tm_stars=4&amp;client_id=skyscanner_app&amp;price_policy=2&amp;pre_redirect_id=343ca368-7ab1-bd6e-b6bb-ea8ede2f1895&amp;tm_city_code&amp;max_price=4000&amp;guests=1&amp;request_id=343ca368-7ab1-bd6e-b6bb-ea8ede2f1895&amp;tm_country_code=PH</t>
  </si>
  <si>
    <t>www.skyscanner.com.ph/hotel_deeplink/4.0/PH/en-US/PHP/h_bc/218322365/2026-03-02/2026-03-03/hotel/hotel/hotels?legacy_provider_id=13&amp;rooms=1&amp;closed_user_group=apps&amp;hb_data=OHPwZPI1Pl7C3HkWWd9PGxqGmlYZRKPboYqpTFSu6TONZss-gAA_oyMhb3x9p670l6HxKiIJsQ2eZ3fnyPAAlLqIU2NtIjkeeQexKnYeu0jtOFrU4Csl1lyhuUW2-VjzTXBDX87cPrU-BwVwpt69h7kUUK68n_cV2XPxTAcCywLNP8IGhDaTF8N8bP9QJIohW1Q7wvOqjfnNaNxzE2B90M_sBetR139258I5FjNXjIHLc1XWrsSQSbuRKDQqB-J9y87eKrCS4xmC-Je_LFUv3qWSdvf7IxcvO6mopOK0tNuKx2vWtQqlGWfbXme9RFT44bxBfmBlVI0pZju0oB-hDrgTCAdpor2AofyJdnVVn5RGkhcpk4hbrZx8dODTW_9zPSBdxf9V667grU8WTBAfqTCpvpSxjXoJOqGkzgSorVEnX-wolVo%3D&amp;q_datetime_utc=2026-03-01T23%3A29%3A17&amp;ticket_price=1809&amp;quote_id=-1214451618735505643&amp;utid_state=1&amp;channel=iphone&amp;price_without_closed_user_group=2164&amp;tm_place_name=General+Luna&amp;deeplink_data=eyJmaWVsZHMiOnsic2lnbmF0dXJlIjoiM2NjNjU4YzViMzk1ZmRjYjQwNTQ3OGMzMDU5ODMyOTgiLCJibG9ja19pZCI6IjExMzE2MjY4MDFfMzg1ODEwNDQzXzJfMF8wIn19&amp;utid=df0ea109-c607-1e9c-d6da-343c1da45865&amp;tm_stars=0&amp;client_id=skyscanner_app&amp;redirect_delay=1000&amp;price_policy=2&amp;pre_redirect_id=11e9c57b-1bba-b5ed-1a06-673f49c2c6d0&amp;tm_city_code&amp;max_price=2257&amp;guests=1&amp;request_id=11e9c57b-1bba-b5ed-1a06-673f49c2c6d0&amp;tm_country_code=PH</t>
  </si>
  <si>
    <t>www.skyscanner.com.ph/hotel_deeplink/4.0/PH/en-US/PHP/h_xp/218445813/2026-03-02/2026-03-03/hotel/hotel/hotels?legacy_provider_id=1&amp;rooms=1&amp;closed_user_group=mobile&amp;hb_data=sIS34Tob4jlLgc1D8CBzwuUGCjEem53koYt4221feNoTHcw1lA5Suug166baRjKpRqq57goQNxmTghjW9Ie_U8jL8MOwnI4lFZKv3wxIADAvvgVMLScmawcVPtS5jDFJXfmOYWjs-gr2yy0sfgJFluPLxVntQMTJDmUs-HFxe-uH_T7seKkqv15Ls5DQQDYkyDYq8YS8SDq6tIbELBTDgzCbbDyBF0GunTbSsAx3pD3w9rhVoZFabdebJXbCCNiVe6iPRqJFdmT_nagpjpSgCbZY50U%3D&amp;q_datetime_utc=2026-03-01T23%3A29%3A19&amp;ticket_price=2487&amp;quote_id=-5021016943573097747&amp;utid_state=1&amp;channel=iphone&amp;price_without_closed_user_group=2763&amp;tm_place_name=General+Luna&amp;deeplink_data=eyJmaWVsZHMiOnsic2lnbmF0dXJlIjoiYjEwYTA4MTY5MmE2NDY2MWQ5MTgzZTlkM2FjMDcxODYifSwidXJsIjoiaHR0cHM6Ly93d3cuZXhwZWRpYS5jb20ucGgvSG90ZWwtU2VhcmNoP3RwaWQ9NjgmbXBlPTE3NzI0MDQ2OTgmZW5kRGF0ZT0yMDI2LTAzLTAzJmFkdWx0cz0xJmxvY2FsZT1lbl9VUyZjaGlkPTk0Yjk4MjE2LThiODAtNGM3NS05ZmQ0LWMzMWJlOGY3ZjhkYSZlYXBpZD00NjIzMCZtY3RjPTMmc3RhcnREYXRlPTIwMjYtMDMtMDImbXBkPUdCUCZtcG49MzI1NjM1OTUwJmN1cnJlbmN5PUdCUCZyYXRlcGxhbmlkPTM5ODc5ODI1MiZtcG09MjQmbXBwPTEmbXBvPUVDJnNlbGVjdGVkPTExMDU0MTk0NSZtcGI9NS43NyZtcHE9MjguODMmbXBhPTI2LjIxIn0%3D&amp;utid=f6b13a33-7efe-b7b5-3e4c-c5cf72a941f0&amp;tm_stars=0&amp;client_id=skyscanner_app&amp;redirect_delay=1000&amp;price_policy=2&amp;pre_redirect_id=4209118a-8249-70cb-04e9-3a0c134249db&amp;tm_city_code&amp;max_price=4401&amp;guests=1&amp;request_id=4209118a-8249-70cb-04e9-3a0c134249db&amp;tm_country_code=PH</t>
  </si>
  <si>
    <t>www.skyscanner.com.ph/hotel_deeplink/4.0/PH/en-US/PHP/h_xp/218445813/2026-03-02/2026-03-03/hotel/hotel/hotels?legacy_provider_id=1&amp;rooms=1&amp;closed_user_group=mobile&amp;hb_data=g6rVZjMeby89glbJjZO4yfllSdryNb5dj5MR2MqHr9oGaXj5Gkmg5wVwwvidcHVUOmFyHX2_XgAYwsuWP7_p3KEN_Z_jXtdx5QNuT-ea-dcTXFps2Xm8tAtYvsAnKLwUe5ytoMLo1tDXQTQAE9skruBhCBczXAzos5E8BGF2Af0GpsZjiDLjIJXEZwCJxByOi-N4U-FX-vdg2I4WH4V1WYgLC1PKFf79WfnfwCRulDELJKTsCRJworgwLo-LnsfHCvnDplotPtYN9Hr477-MzqAPhyE%3D&amp;q_datetime_utc=2026-03-02T00%3A02%3A28&amp;ticket_price=2487&amp;quote_id=-5021016943573097747&amp;utid_state=1&amp;channel=iphone&amp;price_without_closed_user_group=2763&amp;tm_place_name=General+Luna&amp;deeplink_data=eyJmaWVsZHMiOnsic2lnbmF0dXJlIjoiOGE1NGYyZmMyM2JkNTc0ZDExOGM1N2I4OTBjOWNjOGMifSwidXJsIjoiaHR0cHM6Ly93d3cuZXhwZWRpYS5jb20ucGgvSG90ZWwtU2VhcmNoP3RwaWQ9NjgmbXBlPTE3NzI0MDk3MzcmZW5kRGF0ZT0yMDI2LTAzLTAzJmFkdWx0cz0xJmxvY2FsZT1lbl9VUyZjaGlkPTYzNmJhOTRkLTliOGEtNGQ4Ny04MjI4LTQwYjA0ZjdkYTA5OSZlYXBpZD00NjIzMCZtY3RjPTMmc3RhcnREYXRlPTIwMjYtMDMtMDImbXBkPUdCUCZtcG49MzI1NjM1OTUwJmN1cnJlbmN5PUdCUCZyYXRlcGxhbmlkPTM5ODc5ODI1MiZtcG09MjQmbXBwPTEmbXBvPUVDJnNlbGVjdGVkPTExMDU0MTk0NSZtcGI9NS43NyZtcHE9MjguODMmbXBhPTI2LjIxIn0%3D&amp;utid=3b0951a4-ffd5-40e1-79ba-9ecf32e1272a&amp;tm_stars=0&amp;client_id=skyscanner_app&amp;redirect_delay=1000&amp;price_policy=2&amp;pre_redirect_id=9b812e5e-c949-563b-2105-54dff8938fd6&amp;tm_city_code&amp;max_price=4401&amp;guests=1&amp;request_id=9b812e5e-c949-563b-2105-54dff8938fd6&amp;tm_country_code=PH</t>
  </si>
  <si>
    <t>9.8097787, 126.1665338</t>
  </si>
  <si>
    <t>www.skyscanner.com.ph/hotel_deeplink/4.0/PH/en-US/PHP/h_ad/185207093/2026-03-02/2026-03-03/hotel/hotel/hotels?legacy_provider_id=22&amp;rooms=1&amp;closed_user_group=general&amp;hb_data=yxeeHe__xWI5ByEGX6LyoL_W2CfY-cuSjWog4w2Wp8RXhQo7ZtQwVmyBuP6L49cXNEPMBFKAZNdEvziHPrpX1fTJdBRHEe9nJl7GYA5pc_F6yjZ9o3XmxB1oyXykw9YKUJfOPwBlLI50HLJ1DgMKqlRnXOpvRm81NaKf0dge1nPaJCAV4fLIPEk0LOxipzZq2xLInH8suYMm-nelN4fDxPxoJNkvDKjpMcCpu6wltVeKIOS5wvti_2C5AJm8qYVZuE6qv2rmrsr3kq9T4RYquz1iYhNHTL7etKvNnbO5rCLNvD79qO95vEhox3YHpWARAdJeZ9sFRoyWHBRD3Io3l88jRQJ8fPdWaD9OO4VXYcRTRVweuT9ght93CjMM2RFQ4Tm1QObGyyo19W_IlGOwbZzzftWmyVFaHLoV3w6fdqmW&amp;q_datetime_utc=2026-03-01T23%3A29%3A19&amp;ticket_price=4087&amp;quote_id=-6565911585394095592&amp;utid_state=1&amp;channel=iphone&amp;price_without_closed_user_group=7500&amp;tm_place_name=General+Luna&amp;deeplink_data=eyJmaWVsZHMiOnsic2lnbmF0dXJlIjoiNDMwYzkzNDQ1MzFkMjIxZTgzY2JjZThlODRmOTc1ZDQifSwidXJsIjoiaHR0cHM6Ly93d3cuYWdvZGEuY29tL3BhcnRuZXJzL3BhcnRuZXJzZWFyY2guYXNweD9jaWQ9MTg0NjM4MyZoaWQ9NTEwMTkzNyZjdXJyZW5jeT1QSFAmY2hlY2tpbj0yMDI2LTAzLTAyJmNoZWNrb3V0PTIwMjYtMDMtMDMmTnVtYmVyb2ZBZHVsdHM9MSZOdW1iZXJvZkNoaWxkcmVuPTAmUm9vbXM9MSZtY2lkPTMzMiZtYXN0ZXJSb29tSWQ9MzkzNjQ2NDImbXB0PVdGQkRaemRVV1dSR2FXUlZlRGxKVGpGVEx6QTJPVGt6Vm13ck1ETnVURlVyVms1bFQwRkhhakEwUldkM00wNXZkMU54VkVad2FHY3hNV3cxVGxkTU5rSXZjRk5FUkhwcmJIaDZRa1ZPTkQwJlRvdGFsUHJpY2U9NDA4Ny4xMCZUb3RhbFRheD00NzIuMTQmVG90YWxGZWU9MzQ1LjI4JlRvdGFsU3VyY2hhcmdlPTAmbWN1cj1QSFAifQ%3D%3D&amp;utid=e519c25f-054e-16ce-55cd-60152e617b98&amp;tm_stars=0&amp;client_id=skyscanner_app&amp;redirect_delay=1000&amp;price_policy=2&amp;pre_redirect_id=71312350-1ef7-46a7-73d9-ea9aa1cc7ee1&amp;tm_city_code&amp;max_price=6188&amp;guests=1&amp;request_id=71312350-1ef7-46a7-73d9-ea9aa1cc7ee1&amp;tm_country_code=PH</t>
  </si>
  <si>
    <t>www.skyscanner.com.ph/hotel_deeplink/4.0/PH/en-US/PHP/h_bc/185207093/2026-03-05/2026-03-06/hotel/hotel/hotels?legacy_provider_id=13&amp;rooms=1&amp;closed_user_group=mobile&amp;hb_data=P1ifm9VPKkcMfYpZJG2oma_xdv2Ev9AXr1PNoFhdVrmkfHSMgInBRfWyjCyFNspNXPQBWZBwE7StA7dLX1ZiCR0XkjJattj0LdVIGdhungG_T1rzJQbxrNEG3k5UstsvNj7dEhkKy3vqYHGskyzm3RY7DmTA1qriUNdRNHxX769ZpZ7AFVDh2CupDPy9am8kLcTXoRrd8tOYvRA3siJU5_xhcXvBIxdkO7V2s-28dIz6-sHJKRJNtH6TM4JlxqpYonvZimz1AWgofqL4kc4skAlePY75RlfFt0aGygv5fvDAwXI5LVy37Z4Rx08QArxJFJNO1EoDexbHYL8-C4N0kuPQVpjGOsZFV8yZPyxBdXBcIakILQW7KDvUb9tTBLqozvDMuQBDZ6FNb5xShEp-AW5RVWqjTsTdo183tEoJYa2XKabrMA%3D%3D&amp;q_datetime_utc=2026-03-05T12%3A23%3A20&amp;ticket_price=5704&amp;quote_id=-3934711532768127631&amp;utid_state=1&amp;channel=iphone&amp;price_without_closed_user_group=6750&amp;tm_place_name=General+Luna&amp;deeplink_data=eyJmaWVsZHMiOnsic2lnbmF0dXJlIjoiM2MyMDcxNDE3OGZkZjEyN2Y3OWRiNWQ2NjljY2U2YTEiLCJibG9ja19pZCI6InYxX0NnRXRFTXdDR2lnS0hUSXdNall0TURNdE1EVlVNREE2TURBNk1EQXVNREF3S3pBM09qQXdFQUVZM3dFb0FUZ0JJZ0lJQVE9PV9DaVFJb0tQRkpSQUNJR3dvMXFTQUV6QUNRQUZLRFRNMk5VUXhNREJRWHpFd01GQlFtQVVTQWdnQkdnUW9BakFCSWdRSUFoZ0MifX0%3D&amp;utid=55e87696-0e1b-7e73-c0a2-597e0db1947b&amp;tm_stars=3&amp;client_id=skyscanner_app&amp;price_policy=2&amp;pre_redirect_id=e4714859-ba0a-6db0-a2cb-33201818267c&amp;tm_city_code&amp;max_price=6188&amp;guests=1&amp;request_id=e4714859-ba0a-6db0-a2cb-33201818267c&amp;tm_country_code=PH</t>
  </si>
  <si>
    <t>Bubble Siargao</t>
  </si>
  <si>
    <t>www.skyscanner.com.ph/hotel_deeplink/4.0/PH/en-US/PHP/h_ad/205070745/2026-03-02/2026-03-03/hotel/hotel/hotels?legacy_provider_id=22&amp;rooms=1&amp;hb_data=4Q95t8Qhpj-MK6Uy00qniIJcm_sXdy2_r8WKUuv9HxNByCWaY6t1cnwb4z7XNi_bq7eyUOTRnCrGoflJHgllbcLsZL5sFrEDnp30DcjH9s_7dSEVaaqG6kqXsD0O9E79jXORznnuXHnFdTDgxYDglgt4LwFD74BPvzhd5wdSxuoSwBMt_Awo54Kjx13m-vmjkjml8HkjhpPH8aWtdsAZriqVLUCpGL8IazzvMbarb4b7ZTXqf1wSGyZVku1NFMR1WrB_UZ3cTf0SiO71_bq8Syq23P7a6DeIfkfRnIPrVw28XHzYlRNJS1Qn-EsD0Qu-JJsnnQxPEGjbZ4OGoSIm-3Gw7LeNbwIixMLuPM_DlkxjHBRiZ6D2ajFE2f5KE4U629yZEJM8BrlA24RkNL2WZ9zOg-soIKA2GHtggjQoE0GE&amp;q_datetime_utc=2026-03-01T23%3A29%3A22&amp;ticket_price=5435&amp;quote_id=-2951985520580265116&amp;utid_state=1&amp;channel=iphone&amp;tm_place_name=General+Luna&amp;deeplink_data=eyJmaWVsZHMiOnsic2lnbmF0dXJlIjoiZGVjNzk5Mjg5NWVmZGJiMGU3NWNlYzYyMWIzOTU5ZWEifSwidXJsIjoiaHR0cHM6Ly93d3cuYWdvZGEuY29tL3BhcnRuZXJzL3BhcnRuZXJzZWFyY2guYXNweD9jaWQ9MTg0NjM4MyZoaWQ9MjIxOTMwNTcmY3VycmVuY3k9UEhQJmNoZWNraW49MjAyNi0wMy0wMiZjaGVja291dD0yMDI2LTAzLTAzJk51bWJlcm9mQWR1bHRzPTEmTnVtYmVyb2ZDaGlsZHJlbj0wJlJvb21zPTEmbWNpZD0zMDM4Jm1hc3RlclJvb21JZD0zMDc0MzAxMjkmbXB0PWFGZ3JlRkZ1T1ZaS1pYaFVhRWd6VUVkVFVHOUZOR1J2U0hreVNXNUphblZVT1VORVpUZDBWV1J6TTBFMVNFbFBRMDV5WjJsV2FYbEJXVXRPTDJWdk1tTllhVXN2VVc1S0wwaHFVazFCUFQwJlRvdGFsUHJpY2U9NTQzNS4xMCZUb3RhbFRheD05ODAuMTAmVG90YWxGZWU9MC4wMCZUb3RhbFN1cmNoYXJnZT0wJm1jdXI9UEhQIn0%3D&amp;utid=8a4737a8-ea6b-4fc1-545b-ba15af77e19c&amp;tm_stars=0&amp;client_id=skyscanner_app&amp;redirect_delay=1000&amp;price_policy=2&amp;pre_redirect_id=4e5e7723-9144-dffb-ff9e-04d97bd1ea97&amp;tm_city_code&amp;max_price=5435&amp;guests=1&amp;request_id=4e5e7723-9144-dffb-ff9e-04d97bd1ea97&amp;tm_country_code=PH</t>
  </si>
  <si>
    <t>www.skyscanner.com.ph/hotel_deeplink/4.0/PH/en-US/PHP/h_ad/222014226/2026-03-02/2026-03-03/hotel/hotel/hotels?legacy_provider_id=22&amp;rooms=1&amp;hb_data=0azZlrEuGGuorbl7jey-4CWR-URk20bQqFu2jHEDkDnzmRKP6COpU-MaAvPKdoEzWhSHgKVkHZ5mAvjQ5-rajOV2lwLypJBto-0Mn3GjKqXomP-hwTOIU36hZ7kkGVauh5-bryuyXd6xQk7QsDhnktDHjAkjB5sgHR-TYvlgIyXEPxSIfIspXh2FXr8g48aTVMafaALoEdSLIGxz41omYBQiBOlVtVv8J4mRUi2aeau0GLkOzQO1wwcpsIyJWR7QuGYTfoCmLQT2GZh3amW4gnRUiGceh-70pf27weTsfbfVodU9ER84TwQZ08XmlZhqzQ9h4zQsDUEGQzfevxmR5zZHySPsJOsTUskcOWTcHLVHBEOVeh6k-cgr8Q7yI_-8yf1el6qfjvCqPbD_PIkYnqy13HDUarLDkKmGgmKoxNX3&amp;q_datetime_utc=2026-03-01T23%3A29%3A26&amp;ticket_price=701&amp;quote_id=8019532911677361163&amp;utid_state=1&amp;channel=iphone&amp;tm_place_name=General+Luna&amp;deeplink_data=eyJmaWVsZHMiOnsic2lnbmF0dXJlIjoiZmJiZjJjNWZjNWU5YTY1ODg2NjM2ZmY5ZmU0ODkzYzQifSwidXJsIjoiaHR0cHM6Ly93d3cuYWdvZGEuY29tL3BhcnRuZXJzL3BhcnRuZXJzZWFyY2guYXNweD9jaWQ9MTg0NjM4MyZoaWQ9NjIwNTg0MDEmY3VycmVuY3k9UEhQJmNoZWNraW49MjAyNi0wMy0wMiZjaGVja291dD0yMDI2LTAzLTAzJk51bWJlcm9mQWR1bHRzPTEmTnVtYmVyb2ZDaGlsZHJlbj0wJlJvb21zPTEmbWNpZD0zMDM4Jm1hc3RlclJvb21JZD0xMDIwNTQ1MTE2Jm1wdD1lVk5RVVZoYWFuZHRPRFoxUkVKbVRFWnpSWE55ZURaaE5sWmpNRXRzTTBKd1IyRlliVlJsU0dKbGEyeHFNbXczVnpsbFlYcHFaRXhVVTBjeVlubGpaMkpSZFVoMWJGbHNPVGhqY1ZCaGFXSSZUb3RhbFByaWNlPTcwMS4wNiZUb3RhbFRheD03NS4xMSZUb3RhbEZlZT0wLjAwJlRvdGFsU3VyY2hhcmdlPTAmbWN1cj1QSFAifQ%3D%3D&amp;utid=02e684fa-5c64-a8a0-f8f2-d40ba5697ba7&amp;tm_stars=0&amp;client_id=skyscanner_app&amp;redirect_delay=1000&amp;price_policy=2&amp;pre_redirect_id=04dd3891-e198-8471-44c0-c21d3ea02ac5&amp;tm_city_code&amp;max_price=1402&amp;guests=1&amp;request_id=04dd3891-e198-8471-44c0-c21d3ea02ac5&amp;tm_country_code=PH</t>
  </si>
  <si>
    <t>www.skyscanner.com.ph/hotel_deeplink/4.0/PH/en-US/PHP/h_ad/203887968/2026-03-02/2026-03-03/hotel/hotel/hotels?legacy_provider_id=22&amp;rooms=1&amp;hb_data=bF76gbWY7IXbktuDjaYM3aGU4tngrKo8jyFOedZTLZQqqdvaoVOgvuVhtdx_c9XUJq1b5_1pfVVMTi7oF3ghVjuKfiOqnfdsRz_TCnZjOOAwpWBtI9pbOzBLyOyisbD7vvfjpahcwLu22quywKlBikZEI1V5x-_dKtmh1Qc2WcxjA6xzeTjy4DJIbX09M-QGTrTkRxmzcrSPIkBYjjWOILbUF1MwUjYF5SOYCP-TIQQo271cHrUyrRzTRSxEskCOq4gAOwFrtTcSwA8ntiuj2m67HlRGya36R5sRJZSy6Kl9xbnQoGa23TtCJXeFqd8n0Htd5_Ld7j_NctxloYIVzq2npSxxFJYm0KbL8KFAOfERCMWw7bc-meMH62aL9qx6k7gC2gX-7Ushd4RvH67uvKIou7tewzb_A4r-blWLJi-K&amp;q_datetime_utc=2026-03-01T23%3A29%3A28&amp;ticket_price=9630&amp;quote_id=-7197669478291566132&amp;utid_state=1&amp;channel=iphone&amp;tm_place_name=Mabini&amp;deeplink_data=eyJmaWVsZHMiOnsic2lnbmF0dXJlIjoiNGIxMDgwZDM1ZDlkNzU0MzJiMzhlMmE0MzY0ZmYyMjMifSwidXJsIjoiaHR0cHM6Ly93d3cuYWdvZGEuY29tL3BhcnRuZXJzL3BhcnRuZXJzZWFyY2guYXNweD9jaWQ9MTg0NjM4MyZoaWQ9MTA2MzI2ODMmY3VycmVuY3k9UEhQJmNoZWNraW49MjAyNi0wMy0wMiZjaGVja291dD0yMDI2LTAzLTAzJk51bWJlcm9mQWR1bHRzPTEmTnVtYmVyb2ZDaGlsZHJlbj0wJlJvb21zPTEmbWNpZD0zMzImbWFzdGVyUm9vbUlkPTgxOTA5OTU0MCZtcHQ9YzNKQ1NWUndjRUZOWjJGM2NqWlRjMWx4UTNWV1dVRmxNMFowZVhSMFVuZ3pVSEZDYVVwTmJWUmtRM1JzUW1WS0wxRm5OMFZRTTNKTlJrd3hTVmhzUmtSb1VFRlRhMVF5TnpsT1FscG9VMm8mVG90YWxQcmljZT05NjMwLjQxJlRvdGFsVGF4PTEwNTUuODcmVG90YWxGZWU9ODIwLjU5JlRvdGFsU3VyY2hhcmdlPTAmbWN1cj1QSFAifQ%3D%3D&amp;utid=7a482058-ffd6-648d-ba0b-019955e323d3&amp;tm_stars=5&amp;client_id=skyscanner_app&amp;redirect_delay=1000&amp;price_policy=2&amp;pre_redirect_id=11db2e96-6ffe-910e-8c87-d1a9573af0c9&amp;tm_city_code&amp;max_price=48737&amp;guests=1&amp;request_id=11db2e96-6ffe-910e-8c87-d1a9573af0c9&amp;tm_country_code=PH</t>
  </si>
  <si>
    <t>7.2729, 125.83297</t>
  </si>
  <si>
    <t>Mabini</t>
  </si>
  <si>
    <t>Dusit Thani Lubi Plantation Resort</t>
  </si>
  <si>
    <t>www.skyscanner.com.ph/hotel_deeplink/4.0/PH/en-US/PHP/h_ad/203887968/2026-03-05/2026-03-06/hotel/hotel/hotels?legacy_provider_id=22&amp;rooms=1&amp;closed_user_group=general&amp;hb_data=b42uzdUOPgjwVBHKCHQdDwvNIncBQSV6c96TlMEobE562sSqoZw8173B0I5Y8PC3bOd-b5fQ_irx0eBooOjjQ3tWgym3qYwkDpEe05vCd8k9RvX2iR_k1ujQKklWuU0mW8pT-vXId-xM33Phw_bps_kBULGgH8VzULlohK-Le5p18GNoz1g5J8vpjD-Lsbm_uys_mGFdmvIGldK3r3We9XZUvbrtPxVYwB8_85Npf-qjQHrYSrwYyX6cVfVmQAVcpM4HiHyDg5IdkndnF3B4nOioabAoebAMFOuC40hvdd52oI3wFWfbiLUUunpQrwVdARafWuRIhnQZ4lGI76jS_yP0KxNWM5Ma81saEaFcN14CYQ_mK6MA5pkxAw9q2sNiTrcm3yjVeHpVNq6JsocLs4k6wgfb6ewFXFJ6eQUlwOs2&amp;q_datetime_utc=2026-03-05T14%3A20%3A38&amp;ticket_price=9640&amp;quote_id=1933458135796092230&amp;utid_state=1&amp;channel=iphone&amp;price_without_closed_user_group=27478&amp;tm_place_name=Mabini&amp;deeplink_data=eyJmaWVsZHMiOnsic2lnbmF0dXJlIjoiZGNiNGJmM2NhOGU0Njk3NzMxYjY4OWU3Y2ZkYzk5MGUifSwidXJsIjoiaHR0cHM6Ly93d3cuYWdvZGEuY29tL3BhcnRuZXJzL3BhcnRuZXJzZWFyY2guYXNweD9jaWQ9MTg0NjM4MyZoaWQ9MTA2MzI2ODMmY3VycmVuY3k9UEhQJmNoZWNraW49MjAyNi0wMy0wNSZjaGVja291dD0yMDI2LTAzLTA2Jk51bWJlcm9mQWR1bHRzPTEmTnVtYmVyb2ZDaGlsZHJlbj0wJlJvb21zPTEmbWNpZD0zMzImbWFzdGVyUm9vbUlkPTgxOTA5OTU0MCZtcHQ9Y2t4WlQyUk1TMVU1WkhJNE5tcHBiVEpxUWxaNGRUZHhRelUwT1hWdVNqSmxXbFJqY1dJM1dtaE9XWFJGTTNOeFZrUnZTVEY1YTJOTVpqTmxZazVOZFcxMFdXaHlaMnQ0WTBGS1FtRjBiekEmVG90YWxQcmljZT05NjQwLjQ1JlRvdGFsVGF4PTEwNTcuODImVG90YWxGZWU9ODIwLjU5JlRvdGFsU3VyY2hhcmdlPTAmbWN1cj1QSFAifQ%3D%3D&amp;utid=4e4359d4-13b6-7d70-3282-bf096c7771ab&amp;tm_stars=5&amp;client_id=skyscanner_app&amp;price_policy=2&amp;pre_redirect_id=25948abf-f58c-f814-b6a2-58fdddd83244&amp;tm_city_code&amp;max_price=22418&amp;guests=1&amp;request_id=25948abf-f58c-f814-b6a2-58fdddd83244&amp;tm_country_code=PH</t>
  </si>
  <si>
    <t>7.069342, 125.610186</t>
  </si>
  <si>
    <t>The Beach Club at Lubi Plantation Island, Surigao-Davao Coastal Road, Purok 1, Tibagon, Davao de Oro, Davao Region, 8809, Philippines</t>
  </si>
  <si>
    <t>Region XI</t>
  </si>
  <si>
    <t>Located in Mabini, Dusit Thani Lubi Plantation Resort is by the ocean and within the region of Tagum City Hall and New Christ the King Cathedral. This beach hotel is within the region of Gaisano Grand Mall and Monfort Bat Sanctuary.
Relax at the full-service spa, where you can enjoy massages. If you're looking for recreational opportunities, you'll find an outdoor pool, a fitness center, and karaoke. Additional features at this hotel include complimentary wireless internet access, concierge services, and babysitting (surcharge).
Satisfy your appetite for lunch, dinner, or brunch at the hotel's restaurant, Tarictic Grill, or stay in and take advantage of the room service (during limited hours). Unwind at the end of the day with a drink at the bar/lounge or the poolside bar. Continental breakfasts are available daily from 6:00 AM to 9:00 AM for a fee.
Featured amenities include a business center, express check-in, and express check-out. A roundtrip airport shuttle is provided for a surcharge (available 24 hours), and free self parking is available onsite.
Make yourself at home in one of the 18 individually decorated guestrooms, featuring minibars and flat-screen televisions. Rooms have private balconies. Complimentary wireless internet access keeps you connected, and cable programming is available for your entertainment. Private bathrooms with bathtubs or showers feature complimentary toiletries and bidets.</t>
  </si>
  <si>
    <t>The Royal Mandaya Hotel Davao</t>
  </si>
  <si>
    <t>www.skyscanner.com.ph/hotel_deeplink/4.0/PH/en-US/PHP/h_ct/47206982/2026-03-05/2026-03-06/hotel/hotel/hotels?legacy_provider_id=31&amp;rooms=1&amp;hb_data=UWE069TBclMUZEd7_Hy4o8yFYYe9WYNWGEcYckcQDNN-uJ4A81iV-qRvz_12abnRkoL6ceypCS54CK3On3aVssv-z5O3kMRJ3OugCco4R01hs3BboFOWvFYdwm-Dxbw3f0vSeTRGiw-K9ON7TKjUbNUSH6NrVrBQ_H1XL7_WN0L206DENJ4t74YWQvWs-imXsJYcr_kNk547s4FLASgHM0T0PjnlMMDZkiwe_B2mGXZOBFfmzTbX2x5eJUEVu9jf9A7ThLGdL5cEFSnb7wvdaj2O3M1NyuJfBMRBjR7KV-Lnkm9VEEdLmMc75YEifBeWyf0X0O5hGvGKbeeXlxGAL5vrJLmSMoQaVgefDbc7e9hhjuFkLav_Oj_faLNItCfuZHO8YRVjQ7rlkiQNXGUACArY68Hii6HbwuB9L7eWvQ%3D%3D&amp;q_datetime_utc=2026-03-05T14%3A20%3A39&amp;ticket_price=3064&amp;quote_id=-396728185721288296&amp;utid_state=1&amp;channel=iphone&amp;tm_place_name=Davao&amp;deeplink_data=eyJmaWVsZHMiOnsic2lnbmF0dXJlIjoiYjAwZDY0OWQ2ZTdkZjdmYWI4YzYyOWUwMmIzZWZhMzQifSwidXJsIjoiaHR0cHM6Ly9waC50cmlwLmNvbS9ob3RlbHMvcmVkaXJlY3Q%2FaG90ZWxpZD02OTk1NzUmY2l0eT0xNDU4JkFsbGlhbmNlaWQ9MTI2MDcmc2lkPTg4ODgzMiZjaGVja2luPTIwMjYtMDMtMDUmY2hlY2tvdXQ9MjAyNi0wMy0wNiZzaG9wcGluZ2lkPTAyOWVlZmQwZWUzNTRkNjFiY2ZjNjBhOGNhY2NkNzk5JmFkdWx0PTEmY2hpbGRyZW49MCZhZ2VzPSZsYW5ndWFnZT1lbnBoJmxvY2FsZT1lbl9QSCZyb29taWQ9MTcyODg0NTM5OCZzd2lkPTAmcGF5PVBQJmZndD0xJmNybj0xJmN1cnI9UEhQJndrcD0xJnN0YW5kPUg0c0lBQUFBQUFBQV93RC1BQUhfQ2x3S0FoZ0JFZ1FJQVJBQUdsQUkxcXl3dUFZWUFEQUFPUHNSbUFHMzJTcW9BUUM0QVFMQUFRRFJBWHNVcmtkaFg2UkE0UUhEOVNoY0RfQ25RT2dCaEtlUG9BR0lBaUNKQkFBQUFBQUFBQUFBb0FRQW9RVWZoZXRSdUo1OFFCb2dNREk1WldWbVpEQmxaVE0xTkdRMk1XSmpabU0yTUdFNFkyRmpZMlEzT1RrZ0JDamhvS2JOQmtnQlVnWTVaVE5sWmpSYUhBb0RVRWhRRVVjRGVBc2tLTDRfR2dOUVNGQWhSd040Q3lRb3ZqOWlCV1Z1WDFCSWFMd1VjQUY0QUlvQkIwZ0JlQURJQVFHcUFRY0tBekF5TWhBQzhnRWlNREk1WldWbVpEQmxaVE0xTkdRMk1XSmpabU0yTUdFNFkyRmpZMlEzT1RsZk01SUNBVFNhQWdBQUFBRF9fd0VBQVBfX3BfLVdmUDRBQUFBIn0%3D&amp;utid=39ffd52f-263a-1a20-e5d8-f1f3c06460a0&amp;tm_stars=3&amp;client_id=skyscanner_app&amp;price_policy=2&amp;pre_redirect_id=f324a341-afd2-50b1-75ed-7c207f7271bc&amp;tm_city_code=DVOP&amp;max_price=10254&amp;guests=1&amp;request_id=f324a341-afd2-50b1-75ed-7c207f7271bc&amp;tm_country_code=PH</t>
  </si>
  <si>
    <t>7.0691742, 125.6106086</t>
  </si>
  <si>
    <t>AMS Halo-Halo and Sisigan, J. Palma Gil Street, Barangay 34-D, Poblacion District, Davao City, Davao Region, 8000, Philippines</t>
  </si>
  <si>
    <t>Located in Davao City, this hotel is a 10-minute walk from Peopleâ€™s Park and the Aldevinco Shopping Center. Providing free Wi-Fi access and parking, it also houses 2 dining outlets and an outdoor pool.</t>
  </si>
  <si>
    <t>Q8 Hotel Davao</t>
  </si>
  <si>
    <t>www.skyscanner.com.ph/hotel_deeplink/4.0/PH/en-US/PHP/h_ad/46963150/2026-03-02/2026-03-03/hotel/hotel/hotels?legacy_provider_id=22&amp;rooms=1&amp;closed_user_group=general&amp;hb_data=BwWGl3cWlIEoQzsG4KXHzZGU7EO249kTC3IOste6eMBRH_Q7hotKNpZj3SWWyyzE4SrDCSqID6Y4b7N0W0VsBvZVZwsoOz8ktETNRCoMdinNTi7UliefB4VpZ_fIsLCoDa-Ck2fG63THg-3PVCyybCjSeyzqq2NE5lTPQ-tAX1i_Oe402L5MOMCS4Tp5k7iEIduYRBVr8ovlZ9ScW1MioKlKtlLbxTBuWlJ9ulltwUXLyupabfhoTOjV7DDNPSmzg0Qb7hPOVZwzrlxzKE4gQsBBOXc-E_pCNlPMWEAsuujLhOeJCwsdZplqlEgT56z9lHIfWfStRcEa8K9ZagT-og7cnF6l_1oMWljca7NwOWrus1A-h4jjEBgoGkUx1X06zrQZfJLl7q1FHox5rAPr2AxLl6ngwp79RI3a2PB5Gtus&amp;q_datetime_utc=2026-03-01T23%3A29%3A33&amp;ticket_price=1405&amp;quote_id=-1073405699290327440&amp;utid_state=1&amp;channel=iphone&amp;price_without_closed_user_group=2256&amp;tm_place_name=Cabaguio&amp;deeplink_data=eyJmaWVsZHMiOnsic2lnbmF0dXJlIjoiMTI2NGNiNzMwMzE1NzE5MjZjYTNiZTI0Njk0NmNkZGEifSwidXJsIjoiaHR0cHM6Ly93d3cuYWdvZGEuY29tL3BhcnRuZXJzL3BhcnRuZXJzZWFyY2guYXNweD9jaWQ9MTg0NjM4MyZoaWQ9ODkyNjMmY3VycmVuY3k9UEhQJmNoZWNraW49MjAyNi0wMy0wMiZjaGVja291dD0yMDI2LTAzLTAzJk51bWJlcm9mQWR1bHRzPTEmTnVtYmVyb2ZDaGlsZHJlbj0wJlJvb21zPTEmbWNpZD0yODA4OCZtYXN0ZXJSb29tSWQ9MzM2ODI5NyZtcHQ9U1haUlJreGFNbk54Y25aYWFFTnlRaTg0YnpCNFFUWkhPR3RCVG13cmFVMU5TMHh3ZGs5SlNWQkVia0pNWlVWMFkyRjNiM0ZrUWxsUFFsaDZRbHAwZFVSR05HdFhOazU2Vlhvd1JVczJORDAmVG90YWxQcmljZT0xNDA1LjI1JlRvdGFsVGF4PTI3MS45OCZUb3RhbEZlZT0wLjAwJlRvdGFsU3VyY2hhcmdlPTAmbWN1cj1QSFAifQ%3D%3D&amp;utid=8875a1ff-84f1-8aca-b54c-f52957a9ad78&amp;tm_stars=3&amp;client_id=skyscanner_app&amp;redirect_delay=1000&amp;price_policy=2&amp;pre_redirect_id=20f7a70b-5bd1-9ba1-9c54-1e94755ca0be&amp;tm_city_code&amp;max_price=4747&amp;guests=1&amp;request_id=20f7a70b-5bd1-9ba1-9c54-1e94755ca0be&amp;tm_country_code=PH</t>
  </si>
  <si>
    <t>7.0913801, 125.6236545</t>
  </si>
  <si>
    <t>Crown Regency Residences, Bangus Street, New Salmonan, Wilfredo C. Aquino, Agdao District, Davao City, Davao Region, 8000, Philippines</t>
  </si>
  <si>
    <t>Abreeza Mall</t>
  </si>
  <si>
    <t>Cabaguio</t>
  </si>
  <si>
    <t>Crown Regency Residences Davao</t>
  </si>
  <si>
    <t>www.skyscanner.com.ph/hotel_deeplink/4.0/PH/en-US/PHP/h_ad/46963150/2026-03-05/2026-03-06/hotel/hotel/hotels?legacy_provider_id=22&amp;rooms=1&amp;closed_user_group=general&amp;hb_data=H5OjaXJVzQ55nOW5iwUzVVbOESZmzFtBxczdtsdh9-v5NF7Y1Ds1neYdrozrPCLDEgeN6NuPCmTXx8Et8GLJWzoSsCwhek0Omc8OYfb8eQOQOJyEE7_j5h7XEVdEmB3qc3XkjZgsyfzXE7MGcrF3HC-accJPQr_dE_0i6CW6kQrj89Cz1YDJuPxb8E4NMVAFmrFWIE0k8uqd3dwkdSb6NSZXgIfdrKIEGyg3y4vtMZIKSYZNEg9AinBMaAB_9TH3OK4qEdUUsem8LtivQwUeFj_ut11kbapWYqvjkwcZmZwL-gXGNUhRm0wkHhsniQMAs3vXZ5OvyE5cLM3roNCwMSxSSBGPoxQpMwydF8ENhl8sw6FzVzS-ZfDZ8xo8sazpiDHRHmME_z30zaz1IWR7e15ezcj-m4vZvQE9nCgWSTjp&amp;q_datetime_utc=2026-03-05T12%3A23%3A21&amp;ticket_price=1442&amp;quote_id=-7040292601606431461&amp;utid_state=1&amp;channel=iphone&amp;price_without_closed_user_group=2291&amp;tm_place_name=Cabaguio&amp;deeplink_data=eyJmaWVsZHMiOnsic2lnbmF0dXJlIjoiMDZlY2NkZjdiMDIwMGZjMjQ0ZjZmZGY0ODUxNDc0MjkifSwidXJsIjoiaHR0cHM6Ly93d3cuYWdvZGEuY29tL3BhcnRuZXJzL3BhcnRuZXJzZWFyY2guYXNweD9jaWQ9MTg0NjM4MyZoaWQ9ODkyNjMmY3VycmVuY3k9UEhQJmNoZWNraW49MjAyNi0wMy0wNSZjaGVja291dD0yMDI2LTAzLTA2Jk51bWJlcm9mQWR1bHRzPTEmTnVtYmVyb2ZDaGlsZHJlbj0wJlJvb21zPTEmbWNpZD0yODA4OCZtYXN0ZXJSb29tSWQ9MzM2ODI5NyZtcHQ9YW05dVF6RjZlamcxTTFSb1VVNVZUbmxOYTFWdGRuQXhUa1I1VjB0bk5sRXZXRWhKSzNOdlNIbEdNRFZTVUd0S1JUbFJhbVZ2ZGtGQ2R6aG5ZVzB6Yld3Mll5dERSalpoVUd3MFozTXdSVDAmVG90YWxQcmljZT0xNDQxLjg5JlRvdGFsVGF4PTI3OS4wNyZUb3RhbEZlZT0wLjAwJlRvdGFsU3VyY2hhcmdlPTAmbWN1cj1QSFAifQ%3D%3D&amp;utid=a8c96fdc-4c3b-7b26-56c8-38e4f29bf6dc&amp;tm_stars=3&amp;client_id=skyscanner_app&amp;price_policy=2&amp;pre_redirect_id=801bf783-7937-ff78-f0eb-91a0a48d5b55&amp;tm_city_code&amp;max_price=5457&amp;guests=1&amp;request_id=801bf783-7937-ff78-f0eb-91a0a48d5b55&amp;tm_country_code=PH</t>
  </si>
  <si>
    <t>7.0660125, 125.6049418</t>
  </si>
  <si>
    <t>parking, wifi, elevator, air_conditioning, non-smoking, internet_access, 24-hour_front_desk_service, multilingual_staff, room_service, restaurant, bar, business_center, luggage_storage</t>
  </si>
  <si>
    <t>With a stay at Crown Regency Residences Davao in Davao (Agdao), you'll be a 5-minute walk from Mindanao Taoist Temple and 12 minutes by foot from Southern Philippines Medical Center. This hotel is 0.7 mi (1.2 km) from Robinsons Cybergate Davao and 1 mi (1.6 km) from Tribu K Mindanawan.
Enjoy recreational amenities such as an outdoor pool and a fitness center. This hotel also features complimentary wireless internet access, concierge services, and gift shops/newsstands.
Stop by the hotel's restaurant, Sarimanok, for lunch or dinner. Dining is also available at the coffee shop/cafe, and 24-hour room service is provided. Quench your thirst with your favorite drink at the bar/lounge. Buffet breakfasts are available daily from 6 AM to 10 AM for a fee.
Featured amenities include a business center, limo/town car service, and express check-in. Event facilities at this hotel consist of conference space and a meeting room. Free valet parking is available onsite.
Make yourself at home in one of the 63 individually decorated guestrooms. Complimentary wireless internet access keeps you connected, and cable programming is available for your entertainment. Private bathrooms with shower/tub combinations feature complimentary toiletries and slippers. Conveniences include phones, as well as safes and desks.</t>
  </si>
  <si>
    <t>GV Hotel - Davao</t>
  </si>
  <si>
    <t>www.skyscanner.com.ph/hotel_deeplink/4.0/PH/en-US/PHP/h_ad/128820113/2026-03-02/2026-03-03/hotel/hotel/hotels?legacy_provider_id=22&amp;rooms=1&amp;hb_data=lUB9xYFwMiTpN96vdQ_eAG7TloSAgYiHkLCe-L8foiR3NIqu0GQq8YJurNwOzYgvF6ctvvhl-_MTgjtcUgjOt_kR7F0FNmO2ZjtFtB1ItoWQ8zWHNAADxvCQc2uJ5PxND84IFOstFNxCMbVF9p-CrddRmUqUQHUvw6SoNrKqfJ8k-N5Npnlx2CIZt8zAgl4uiFCE-u4eQXTwgNyZJI9Jf8hHUWqOdCwRsKVq9ZJw2KBzXoQ5jF1QEHR1qNwk3xMwgut5U6UdwFxYn_bv2rOSaXvqJLBB_sr-TB36CsgbpvR2BvO3KO51-SCKpTEn2DEHtaI7KvBh45VzAqqbiO7ua96UHScAWG9muwx9vskJBKU5f2zHOEIXuSEBNEjl_wHimACiboAYRsKwqnp_iQt12vMjQI61lg_lCNbfX40vgz1C&amp;q_datetime_utc=2026-03-01T23%3A29%3A39&amp;ticket_price=759&amp;quote_id=2237506882351998783&amp;utid_state=1&amp;channel=iphone&amp;tm_place_name=Davao&amp;deeplink_data=eyJmaWVsZHMiOnsic2lnbmF0dXJlIjoiYTdmOGNhODdmYmQ5ODQzNDZhZDBlMjdmM2U3YTVjZDEifSwidXJsIjoiaHR0cHM6Ly93d3cuYWdvZGEuY29tL3BhcnRuZXJzL3BhcnRuZXJzZWFyY2guYXNweD9jaWQ9MTg0NjM4MyZoaWQ9NTY3MzczJmN1cnJlbmN5PVBIUCZjaGVja2luPTIwMjYtMDMtMDImY2hlY2tvdXQ9MjAyNi0wMy0wMyZOdW1iZXJvZkFkdWx0cz0xJk51bWJlcm9mQ2hpbGRyZW49MCZSb29tcz0xJm1jaWQ9MzMyJm1hc3RlclJvb21JZD0zMTQ0NzM2Jm1wdD1LME4xVG5KaUsyUnFUbFJMVUd4b1NYbGxZM0pJWTFkSmRWSlVXamhEY2xSU1VUbE5MMFpLZFZKQ1FtRk9ZbXROVG5SS2EzZFFkVFJXYkU1c2VIUmxaR1IyVDJRMVFqZHVUMU16ZWcmVG90YWxQcmljZT03NTguNjUmVG90YWxUYXg9NzQuNjAmVG90YWxGZWU9NjUuMjUmVG90YWxTdXJjaGFyZ2U9MCZtY3VyPVBIUCJ9&amp;utid=06f117e4-ff51-3b39-0dc8-9ed67e9cd14c&amp;tm_stars=3&amp;client_id=skyscanner_app&amp;redirect_delay=1000&amp;price_policy=2&amp;pre_redirect_id=4a623e89-3635-0c2e-e7e7-65dfe51be776&amp;tm_city_code=DVOP&amp;max_price=1531&amp;guests=1&amp;request_id=4a623e89-3635-0c2e-e7e7-65dfe51be776&amp;tm_country_code=PH</t>
  </si>
  <si>
    <t>7.0694905, 125.6051067</t>
  </si>
  <si>
    <t>Shell, A. Pichon Street, Purok 2, Barangay 2-A, Poblacion District, Davao City, Davao Region, 8000, Philippines</t>
  </si>
  <si>
    <t>parking, wifi, internet_access, 24-hour_front_desk_service, smoking_areas, currency_exchange, multilingual_staff, room_service, restaurant, safe_deposit_box, car_rental, business_center, meeting_facilities, heat, luggage_storage, concierge, golf_course</t>
  </si>
  <si>
    <t>A stay at GV Hotel Davao places you in the heart of Davao, within a 10-minute walk of Davao City Hall and People's Park. This hotel is 0.4 mi (0.6 km) from Davao Doctors' Hospital and 0.6 mi (1 km) from San Pedro Cathedral.
You can enjoy a meal at Cafe Jorde serving the guests of GV Hotel Davao, or stop in at the snack bar/deli.
Featured amenities include a 24-hour front desk and an elevator.
Make yourself at home in one of the 95 air-conditioned rooms featuring LCD televisions. Satellite television is provided for your entertainment. Bathrooms have showers and hair dryers. Conveniences include desks, housekeeping is provided daily, and rollaway/extra beds (surcharge) can be requested.</t>
  </si>
  <si>
    <t>Hotel Galleria</t>
  </si>
  <si>
    <t>www.skyscanner.com.ph/hotel_deeplink/4.0/PH/en-US/PHP/h_ct/128820113/2026-03-05/2026-03-06/hotel/hotel/hotels?legacy_provider_id=31&amp;rooms=1&amp;closed_user_group=general&amp;hb_data=r7e4-4Eyw4kSAQcOtfF2ecztheIDn4UkhZcmLO-5jh7vAjLhj-AiUzbZDerObhsqAAcxo-2QgiRpEycZcgWNEbYqNwIwSY0q_qlZ8r0K3keGa9Aw3lJ4hHxGyv4fGbmo1aZ88GqIRBl81KUbCruWwN2tA-bgJtGuBA-WwqQB66jpYj_rG7IWbDbcTk1xSoO26ivaCkulVHIFtwF2GjyqbMfXYzqMjXO_Ph-JYRkNr2h1FKV-l8gscOoPn8i2sdpeMkTu2sxm-WW_ZEkXieM_N-k7hMe_ErmFbyIG4_uCf5zAaoDnWlfepL6bjvLYcJ89BFo2OgDLbgSU-jvO25MhirVu8CTf1xZJkLZgK2Cie2IWNtdMUFK-Y3ytjkaJy3CZVnbozxbjqw1Qty2We4IsFn4769N_bA-hjX0J67P-Ug%3D%3D&amp;q_datetime_utc=2026-03-05T12%3A23%3A22&amp;ticket_price=1351&amp;quote_id=8875509311105744575&amp;utid_state=1&amp;channel=iphone&amp;price_without_closed_user_group=3241&amp;tm_place_name=Davao&amp;deeplink_data=eyJmaWVsZHMiOnsic2lnbmF0dXJlIjoiZjA4MmVkZmIxZGYwZWFiYzQzNTNlNDRjYzI5Y2UxYzEifSwidXJsIjoiaHR0cHM6Ly9waC50cmlwLmNvbS9ob3RlbHMvcmVkaXJlY3Q%2FaG90ZWxpZD0xMjg0MDY2JmNpdHk9MTQ1OCZBbGxpYW5jZWlkPTEyNjA3JnNpZD04ODg4MzImY2hlY2tpbj0yMDI2LTAzLTA1JmNoZWNrb3V0PTIwMjYtMDMtMDYmc2hvcHBpbmdpZD1kMDFkMGJjOGE3MDE0YjVmYTMxNzUzMGFlZDgwM2NjNCZhZHVsdD0xJmNoaWxkcmVuPTAmYWdlcz0mbGFuZ3VhZ2U9ZW5waCZsb2NhbGU9ZW5fUEgmcm9vbWlkPTE1NzU0NzE2MTQmc3dpZD0wJnBheT1QUCZmZ3Q9MSZjcm49MSZjdXJyPVBIUCZ3a3A9MSZzdGFuZD1INHNJQUFBQUFBQUFfd0QtQUFIX0Nsd0tBaGdCRWdRSUFSQUFHbEFJX3BPZjd3VVlBREFBT0pFU21BSGlyMDZvQVFDNEFRTEFBUURSQVdabVptWm05cEZBNFFHRjYxRzRIaHVWUU9nQmpPV1FvQUdJQWlDSkJBQUFBQUFBQUFBQW9BUUFvUVVLMTZOd1BXcFhRQm9nWkRBeFpEQmlZemhoTnpBeE5HSTFabUV6TVRjMU16QmhaV1E0TUROall6UWdCQ2lfNTZYTkJrZ0JVZ1poWmprMU56aGFIQW9EVUVoUUVhN1lYM1pQSHI0X0dnTlFTRkFocnRoZmRrOGV2ajlpQldWdVgxQklhTHdVY0FGNEFJb0JCMGdCZUFESUFRR3FBUWNLQXpBeU1oQUM4Z0VpWkRBeFpEQmlZemhoTnpBeE5HSTFabUV6TVRjMU16QmhaV1E0TUROall6UmZNSklDQVRTYUFnQUFBQURfX3dFQUFQX19YWUIyRGY0QUFBQSJ9&amp;utid=a2cdb375-df1e-2f6a-a171-0912ea32cd75&amp;tm_stars=3&amp;client_id=skyscanner_app&amp;price_policy=2&amp;pre_redirect_id=5dfc8252-caa3-6d5c-3bb9-5a05c0182449&amp;tm_city_code=DVOP&amp;max_price=1351&amp;guests=1&amp;request_id=5dfc8252-caa3-6d5c-3bb9-5a05c0182449&amp;tm_country_code=PH</t>
  </si>
  <si>
    <t>7.0652432, 125.6102829</t>
  </si>
  <si>
    <t>Hotel Galleria, Governor V. Duterte Street, Barangay 3-A, Poblacion District, Davao City, Davao Region, 8000, Philippines</t>
  </si>
  <si>
    <t>Hotel Galleria offers top-notch services and amenities, ensuring guests experience utmost comfort.Share your photos and respond to emails at your convenience, thanks to the free Wi-Fi internet access offered by hotel. Experience the wonders of Davao City with ease by utilizing the services provided at car hire.Visitors can take advantage of complimentary parking directly at the hotel.Reception services such as concierge service, luggage storage and safety deposit boxes are available to accommodate your requirements.Room amenities feature daily housekeeping, allowing you to unwind and make the most of your visit.Smoking is limited to specified smoking zones. Each accommodation at Hotel Galleria is thoughtfully created and adorned to provide visitors with a comfortable, home-like atmosphere.In certain rooms, the hotel offers linen service and blackout curtains for guest convenience and satisfaction. In select rooms, guests at the hotel can enjoy top-notch in-room entertainment with television and cable TV available for their convenience.Understanding the significance of bathroom amenities in enhancing guest contentment, the hotel offers toiletries within certain chosen rooms. Embark on your holiday experience in the most ideal manner. Commence each morning of your visit with an on-site breakfast.</t>
  </si>
  <si>
    <t>Davao Royal Suites and Residences</t>
  </si>
  <si>
    <t>www.skyscanner.com.ph/hotel_deeplink/4.0/PH/en-US/PHP/h_ct/160819383/2026-03-05/2026-03-06/hotel/hotel/hotels?legacy_provider_id=31&amp;rooms=1&amp;closed_user_group=general&amp;hb_data=JezC5du49PA8VGwy1PFlgkjGuCRe9hsdoE6NkX1U4wtpGedQ62WYK4t4AH09TutqgD1v2vglrtvSHIcGp_JwA8eL0AGF82xoZAYneLL1Rn1wIRBVr0pOXNEIdUTdgXcBKqH4MDYz_1WAhpYs5EBHezmq8LtkR36nTSttGfINSBHiPfkQcZYPJvGylZuXga_dbIwbfn76QpuvcuIaP2VDOMjasKwrRlflfqfoNnNIqh7BCYntiqaeq4IwUR91pb71twwLzuZlQ9hZzP3J6Ld0pLUBEErc9QNVSjuVeO30Zi6JboVe8Mie_75QFIdFvny97X0c7iV9yG50PJPgm5fC-zAsGwkbKnB1oFmx40fdhB8qVG2j1SHmdSxAcWkgxGyLHw_9ZpCjEILclxxf8eZkz6UF3AHGa9G2SsRicf2Vbg%3D%3D&amp;q_datetime_utc=2026-03-05T14%3A20%3A40&amp;ticket_price=2791&amp;quote_id=-3341856537481216410&amp;utid_state=1&amp;channel=iphone&amp;price_without_closed_user_group=3500&amp;tm_place_name=Davao&amp;deeplink_data=eyJmaWVsZHMiOnsic2lnbmF0dXJlIjoiOTY1NDNiMzM5ZWNlZjZmZGQ1ZDZlNGY5MDA3Zjc3ZmIifSwidXJsIjoiaHR0cHM6Ly9waC50cmlwLmNvbS9ob3RlbHMvcmVkaXJlY3Q%2FaG90ZWxpZD02OTk1NzMmY2l0eT0xNDU4JkFsbGlhbmNlaWQ9MTI2MDcmc2lkPTg4ODgzMiZjaGVja2luPTIwMjYtMDMtMDUmY2hlY2tvdXQ9MjAyNi0wMy0wNiZzaG9wcGluZ2lkPWRmMjEzOGFkZmRiYjRjMjE4MjM1ZmY1NGNlNTUwOTdhJmFkdWx0PTEmY2hpbGRyZW49MCZhZ2VzPSZsYW5ndWFnZT1lbnBoJmxvY2FsZT1lbl9QSCZyb29taWQ9MTIxODIzNTE0OCZzd2lkPTAmcGF5PVBQJmZndD0xJmNybj0xJmN1cnI9UEhQJndrcD0xJnN0YW5kPUg0c0lBQUFBQUFBQV93QUNBZjMtQ21BS0FoZ0JFZ1FJQVJBQUdsUUlqSmJ6eEFRU0FUSVlBREM0RHppT2E1Z0J0ZGtxcUFFQXVBRUN3QUVDMFFGN0ZLNUhZWS1pUU9FQmo4TDFLTnpPcFVEb0FZT3R0WXdCaUFJZ2lRVEQ5U2hjajhJblFLQUVBS0VGQUFBQUFBQUFBQUFhSUdSbU1qRXpPR0ZrWm1SaVlqUmpNakU0TWpNMVptWTFOR05sTlRVd09UZGhJQVFvNHFDbXpRWklBVklHWldVMk0yUmxXaHdLQTFWVFJCRlU0NldieEtBYlFCb0RVRWhRSVVjRGVBc2tLTDRfWWdWbGJsOVFTR2k4RkhBQmVBQ0tBUWRJQVhnQXlBRUJxZ0VIQ2dNd01qRVFBdklCSW1SbU1qRXpPR0ZrWm1SaVlqUmpNakU0TWpNMVptWTFOR05sTlRVd09UZGhYek9TQWdFMG1nSUFBQUFBX184QkFBRF9fOUJ2TmRnQ0FRQUEifQ%3D%3D&amp;utid=92b48b2e-1c58-3720-90dd-941a9e411e3f&amp;tm_stars=3&amp;client_id=skyscanner_app&amp;price_policy=2&amp;pre_redirect_id=01970d5b-6255-38bc-2e83-ebb9a4af1e29&amp;tm_city_code=DVOP&amp;max_price=5456&amp;guests=1&amp;request_id=01970d5b-6255-38bc-2e83-ebb9a4af1e29&amp;tm_country_code=PH</t>
  </si>
  <si>
    <t>7.1307639, 125.6348966</t>
  </si>
  <si>
    <t>Ladies Dormitoryana, C. M. Recto Avenue, Barangay 38-D, Poblacion District, Davao City, Davao Region, 8000, Philippines</t>
  </si>
  <si>
    <t>Commonal</t>
  </si>
  <si>
    <t>parking, wifi, air_conditioning, non-smoking, internet_access, 24-hour_front_desk_service, smoking_areas, multilingual_staff, room_service, garden, express_check-in, express_check-out, lounge, heat, luggage_storage, tours, airport_shuttle, photocopier, fax, ticket_office, wedding_facilities</t>
  </si>
  <si>
    <t>A stay at Davao Royal Suites and Residences places you in the heart of Davao, steps from San Pedro Cathedral and Monument of Peace and Unity. This hotel is 0.4 mi (0.6 km) from Davao City Hall and 0.4 mi (0.7 km) from People's Park.
Make use of convenient amenities, which include complimentary wireless internet access and concierge services.
Satisfy your appetite for lunch or dinner at Claveria Cafe, a restaurant which specializes in Filipino cuisine, or stay in and take advantage of the room service (during limited hours). Wrap up your day with a drink at the bar/lounge. A complimentary cooked-to-order breakfast is served daily from 6:30 AM to 9:30 AM.
Featured amenities include complimentary newspapers in the lobby, luggage storage, and laundry facilities. Free self parking is available onsite.
Make yourself at home in one of the 71 air-conditioned guestrooms. Complimentary wireless internet access is available to keep you connected. Private bathrooms with showers feature rainfall showerheads and hair dryers. Conveniences include desks, and housekeeping is provided daily.</t>
  </si>
  <si>
    <t>Kampotel Davao</t>
  </si>
  <si>
    <t>www.skyscanner.com.ph/hotel_deeplink/4.0/PH/en-US/PHP/h_ct/46952820/2026-03-02/2026-03-03/hotel/hotel/hotels?legacy_provider_id=31&amp;rooms=1&amp;hb_data=WmVmqmRRasCu2nsyQkmzYE-iBbjcybbm_IpfSYpEZj7-8isViyTdbbjHTNQ1LAqhuYmqK7rQsemgaf3B2dp--ywQEeC_UFdkx0MARvnSOAyVQ4vm1VP8_Y422Iau8ZLY-KP6Wdvog7hBBOhesVJfzGNEo6Yl_vUIfri2NcwmyZ5NuD7odCZ65gwk01vTt2ayuoB9js6gUYGaTr7FRo7chQj2v8EJs2-W8JrUcTdqXi-3dgN5kM9Jh765wWx1755XuHNS0dD-BnTTCUjYJ1gAxvt5LvpROwbFvdp-FkTFIKDk61_qCfX8xsbXCTfAJ5uAkH6I8g239eFvUNR6vfTtp0HsSkfxGcnj79lJiqJ0oMXsTZSMKvDg2zBFEvKaZDbiU892rt8rUAmFMKAdhQOeOLSLqj1N8uKFIqgBp1Ld6Q%3D%3D&amp;q_datetime_utc=2026-03-01T23%3A29%3A44&amp;ticket_price=4092&amp;quote_id=3247273411026586343&amp;utid_state=1&amp;channel=iphone&amp;tm_place_name=Pampanga&amp;deeplink_data=eyJmaWVsZHMiOnsic2lnbmF0dXJlIjoiZWY5YjQ4NjM0NmE5YzIyZGU5NDFkNTQ5ZDJjZjBmZjAifSwidXJsIjoiaHR0cHM6Ly9waC50cmlwLmNvbS9ob3RlbHMvcmVkaXJlY3Q%2FaG90ZWxpZD0yMTk4MzQ0JmNpdHk9MTQ1OCZBbGxpYW5jZWlkPTEyNjA3JnNpZD04ODg4MzImY2hlY2tpbj0yMDI2LTAzLTAyJmNoZWNrb3V0PTIwMjYtMDMtMDMmc2hvcHBpbmdpZD02ZGQ2MzdjNzMwYmU0YjE0OGQ1ZjZmMDZjMTg5ODM1MSZhZHVsdD0xJmNoaWxkcmVuPTAmYWdlcz0mbGFuZ3VhZ2U9ZW5waCZsb2NhbGU9ZW5fUEgmcm9vbWlkPTE2ODE1NDU5NjImc3dpZD0wJnBheT1QUCZmZ3Q9MSZjcm49MSZjdXJyPVBIUCZ3a3A9MSZzdGFuZD1INHNJQUFBQUFBQUFfd0RfQUFEX0NsMEtBaGdCRWdRSUFSQUFHbEVJNnJYcG9RWVlBREFBT1BzUm1BSElsb1lCcUFFQXVBRUN3QUVBMFFIc1ViZ2VCV3FzUU9FQjRYb1Vya2YzcjBEb0FaNzduYlVCaUFJZ2lRUUFBQUFBQUFBQUFLQUVBS0VGMTZOd1BRb2ZZVUFhSURaa1pEWXpOMk0zTXpCaVpUUmlNVFE0WkRWbU5tWXdObU14T0RrNE16VXhJQVFvNXYyU3pRWklBVklHTXpKbVltUmlXaHdLQTFCSVVCRVFXRG0weUhhLVB4b0RVRWhRSVJCWU9iVElkcjRfWWdWbGJsOVFTR2k1RkhBQmVBQ0tBUWRJQVhnQXlBRUJxZ0VIQ2dNd01qRVFBdklCSWpaa1pEWXpOMk0zTXpCaVpUUmlNVFE0WkRWbU5tWXdObU14T0RrNE16VXhYekdTQWdFMG1nSUFBQUFBX184QkFBRF9felFCbFkzX0FBQUEifQ%3D%3D&amp;utid=fcbd2bbd-88fd-c667-8774-70f88a66490e&amp;tm_stars=4&amp;client_id=skyscanner_app&amp;redirect_delay=1000&amp;price_policy=2&amp;pre_redirect_id=8b52a104-42f6-c4db-973e-4c0559023337&amp;tm_city_code&amp;max_price=5402&amp;guests=1&amp;request_id=8b52a104-42f6-c4db-973e-4c0559023337&amp;tm_country_code=PH</t>
  </si>
  <si>
    <t>7.1064224, 125.6503109</t>
  </si>
  <si>
    <t>Filipinas Avenue, Insular Village 1, Buhangin District, Davao City, Davao Region, 8000, Philippines</t>
  </si>
  <si>
    <t>Nova Tierra Town Square</t>
  </si>
  <si>
    <t>Waterfront Insular Hotel Davao</t>
  </si>
  <si>
    <t>www.skyscanner.com.ph/hotel_deeplink/4.0/PH/en-US/PHP/h_bc/46952820/2026-03-02/2026-03-03/hotel/hotel/hotels?legacy_provider_id=13&amp;rooms=1&amp;closed_user_group=apps&amp;hb_data=nSrslHBADR-2xOEpDg9liGtFKeWwJzM1Z9fZo8dvfnubsGQ2115fKmYl7RKL-svTkXNZMbjLZBd_YXSadc4mxUa3eTKitCsmIS3AHBvOHE48TS8Lqn3upHZyOtjmMV63jqZvUoZJdH47Sh7yqy3irUKh9hWWx8PyET0Wi-9xhrYLtB2r2FGwsQk1fpMYpj3_hqh-wkKnBl8mdm3xGJJvRFBVev2SFHQlQDcODHIq61piN9MuXMp5eiZfOjPIrvfPZ2r1K4SbpJEb6lNIzxLd2k0CUC4557kBf1UtHKF0EvY1C6DkFFFiMONeQ2PRWf2nwfR8YOWdTwoP8Ixqz6p-UxaSA9WRhkR6He24McYhj7F6vb7RE6XjUlS9dGdUxQO8vqxoo5oZsQASVcaNbdSUbEQXqr4iU-lqlWys_e1u_6tSC8ouXnw%3D&amp;q_datetime_utc=2026-03-02T00%3A02%3A29&amp;ticket_price=4059&amp;quote_id=-5042202027294200180&amp;utid_state=1&amp;channel=iphone&amp;price_without_closed_user_group=10346&amp;tm_place_name=Pampanga&amp;deeplink_data=eyJmaWVsZHMiOnsic2lnbmF0dXJlIjoiZmY4YTE4NTk1Y2VjMGNmNGU5M2YzOWNmZjU3MjE4ZDMiLCJibG9ja19pZCI6IjE3NDA5NjI2XzM0ODc4NDAzOV8wXzQyXzAifX0%3D&amp;utid=026b3a65-26c1-d5d6-599e-f75b4e7eb511&amp;tm_stars=4&amp;client_id=skyscanner_app&amp;redirect_delay=1000&amp;price_policy=2&amp;pre_redirect_id=8e752799-130c-c07b-fa6b-b073023c2c9f&amp;tm_city_code&amp;max_price=5402&amp;guests=1&amp;request_id=8e752799-130c-c07b-fa6b-b073023c2c9f&amp;tm_country_code=PH</t>
  </si>
  <si>
    <t>7.107121, 125.6467844</t>
  </si>
  <si>
    <t>With a stay at Waterfront Insular Hotel Davao in Davao (Buhangin), you'll be within a 15-minute walk of Davao Museum and Maxima Aqua Fun. This beach hotel is 0.8 mi (1.3 km) from Casino Filipino and 1.5 mi (2.4 km) from Damosa Gateway.
Relax at the full-service spa, where you can enjoy massages. You can take advantage of recreational amenities such as an outdoor pool and a fitness center. Additional amenities at this hotel include complimentary wireless internet access, concierge services, and gift shops/newsstands. Spending a day of fun is easy with the theme park shuttle (surcharge).
Enjoy international cuisine at Cafe Uno, one of the hotel's 2 restaurants, or stay in and take advantage of the 24-hour room service. Snacks are also available at the coffee shop/cafe. Relax with your favorite drink at the bar/lounge or the poolside bar. Buffet breakfasts are available daily from 6 AM to 10 AM for a fee. Children aged 5 and younger eat free breakfast.
Featured amenities include a business center, dry cleaning/laundry services, and a 24-hour front desk. For a surcharge, guests may use a roundtrip airport shuttle (available 24 hours) and a ferry terminal shuttle.
Make yourself at home in one of the 159 air-conditioned rooms featuring minibars and LCD televisions. Complimentary wireless internet access keeps you connected, and cable programming is available for your entertainment. Private bathrooms with showers feature complimentary toiletries and hair dryers. Conveniences include phones, as well as desks and separate sitting areas.</t>
  </si>
  <si>
    <t>Orchard Hotel | Lanang | Adgao City</t>
  </si>
  <si>
    <t>www.skyscanner.com.ph/hotel_deeplink/4.0/PH/en-US/PHP/h_ad/203970383/2026-03-02/2026-03-03/hotel/hotel/hotels?legacy_provider_id=22&amp;rooms=1&amp;closed_user_group=general&amp;hb_data=R4ecfe_7ggkoqai3fPKYivSMp94v3TKRhkWNU2JlObxnvqMf6dklrDVhaYFZKW3CEYc7nGH_LCXiwP-4wPog9e9TSw0iIZ-XvrgML5kJvY3qmvdOK_hDNtvGva19Qhb3ihR6Ck9L5fOHdpLcQfqDwNttGJ7_rWNkCCWwRa8TaY8f_K5Dm3bNpfeNpUqYess4KY2xSCkNH7L4FNjSMtlOxZmn3yNmGtgoChUFajmF2TiXkOWaU7_5-u4xCboESS-Xc5JnYrOEeEmqCTEteaw3S69uQcnafzBLB8xUVumK9qQJfq_GUnMktclYQJfilpe3vdqVuUOdz0dct6E5JH-Wdw5tHK_HFsBxuHER7GiRxWWorChTMFsaJ90AEkAuNYEma_a8R9hWMoVgnJ2Bi_HKPDti4xBez0Akcwe97f6R5K9p&amp;q_datetime_utc=2026-03-01T23%3A29%3A45&amp;ticket_price=1081&amp;quote_id=5540125971446889905&amp;utid_state=1&amp;channel=iphone&amp;price_without_closed_user_group=1297&amp;tm_place_name=Davao&amp;deeplink_data=eyJmaWVsZHMiOnsic2lnbmF0dXJlIjoiNWVmY2NhMDgxMDUxZmNlMDg2ODU1NGQ3MzhlYjM3OTgifSwidXJsIjoiaHR0cHM6Ly93d3cuYWdvZGEuY29tL3BhcnRuZXJzL3BhcnRuZXJzZWFyY2guYXNweD9jaWQ9MTg0NjM4MyZoaWQ9OTUzMzk4NCZjdXJyZW5jeT1QSFAmY2hlY2tpbj0yMDI2LTAzLTAyJmNoZWNrb3V0PTIwMjYtMDMtMDMmTnVtYmVyb2ZBZHVsdHM9MSZOdW1iZXJvZkNoaWxkcmVuPTAmUm9vbXM9MSZtY2lkPTI4ODg4Jm1hc3RlclJvb21JZD00NDI1OTE0MjQmbXB0PWRrSXdNVkV2YUVVdlZVdDJOMWxPVUUwMFoyVmtjRUZ6WVhoa016QmlZMmt2YVRKdEsyTmliWGd4TDJacWEzRk1lbU5yTHpaSFpta3pkV2hhWVc0NVVVNVlaakYxWW5rclZVOWlObG8yUm1RJlRvdGFsUHJpY2U9MTA4MC42OCZUb3RhbFRheD0xMTUuNzkmVG90YWxGZWU9MC4wMCZUb3RhbFN1cmNoYXJnZT0wJm1jdXI9UEhQIn0%3D&amp;utid=088aa634-7520-b175-a6f4-b836a4ac8b94&amp;tm_stars=2&amp;client_id=skyscanner_app&amp;redirect_delay=1000&amp;price_policy=2&amp;pre_redirect_id=a12b822f-225e-9bfd-f2e4-0827ef38c732&amp;tm_city_code=DVOP&amp;max_price=2926&amp;guests=1&amp;request_id=a12b822f-225e-9bfd-f2e4-0827ef38c732&amp;tm_country_code=PH</t>
  </si>
  <si>
    <t>7.0655197, 125.6109619</t>
  </si>
  <si>
    <t>Cuptions Coffee &amp; Resto, J. P. Rizal Extension, Barangay 38-D, Poblacion District, Davao City, Davao Region, 8000, Philippines</t>
  </si>
  <si>
    <t>Davao Persimmon Suites</t>
  </si>
  <si>
    <t>www.skyscanner.com.ph/hotel_deeplink/4.0/PH/en-US/PHP/h_bc/203970383/2026-03-05/2026-03-06/hotel/hotel/hotels?legacy_provider_id=13&amp;rooms=1&amp;closed_user_group=apps&amp;hb_data=LcPb50UV376ZGG8_pbloNEsWncoiYdj96-v1-_bDIIWODwfdW8_yujyTRSeLZEuq7fy3czyReTiRDuEVA-JZR-Qt5QacXXHkvPWnBejLe9UZEI3bYkoHdzCz_OFzgYaA0nd_vBGxvBP9qcvqEok0uudGMERcXDzQRXrg16ZqaaM8d3kreduz1jtxvULh6o1KidQNbRkbqTJKSCYHunQx362S-gHyPpRr-pkWeO9MKHHJGH3sQiMtA8dFH2ZfceDgnkdpaJxWmkb5oHXG8yv7yLWrb8qfX9yXkkYGVKxXAhFng1Ip2fTUEVKs1yumGu9an6oitlglZQlPc741stEVm2bIh8f2Ez_AMGi0IQAutHYoLrHrI5doVpLXojkmNtOKeRyLICEMLvvBdml_oUE_1fZMbevhl0inAdPg06mxGCN2ZciRQew%3D&amp;q_datetime_utc=2026-03-05T14%3A20%3A44&amp;ticket_price=1066&amp;quote_id=-3684136612234011256&amp;utid_state=1&amp;channel=iphone&amp;price_without_closed_user_group=1296&amp;tm_place_name=Davao&amp;deeplink_data=eyJmaWVsZHMiOnsic2lnbmF0dXJlIjoiZWJhOWU2ODE3YTFlNjZmZGZhMWFmMDJkODFiOWY5NzYiLCJibG9ja19pZCI6IjU1MTUyMTEwMV8zNzM2MzI3NDZfMV8xXzAifX0%3D&amp;utid=2c6f284d-3d95-1480-82eb-bd8267fd98bc&amp;tm_stars=2&amp;client_id=skyscanner_app&amp;price_policy=2&amp;pre_redirect_id=a55d3c6c-5194-dfb9-28e5-0c343da08447&amp;tm_city_code=DVOP&amp;max_price=2926&amp;guests=1&amp;request_id=a55d3c6c-5194-dfb9-28e5-0c343da08447&amp;tm_country_code=PH</t>
  </si>
  <si>
    <t>7.0690584, 125.6150506</t>
  </si>
  <si>
    <t>Davao Persimmon Suites, J. P. Rizal Extension, Barangay 38-D, Poblacion District, Davao City, Davao Region, 8000, Philippines</t>
  </si>
  <si>
    <t>wifi, elevator, air_conditioning, non-smoking, internet_access, 24-hour_front_desk_service, smoking_areas, room_service, television, complimentary_bottled_water</t>
  </si>
  <si>
    <t>With a stay at Davao Persimmon Suites in Davao (Poblacion District), you'll be within a 5-minute walk of Davao City Hall and Monument of Peace and Unity. This hotel is 0.3 mi (0.5 km) from San Pedro Cathedral and 0.3 mi (0.5 km) from People's Park.
Pamper yourself with onsite massages or make use of the other amenities, which include complimentary wireless internet access and a television in a common area.
Enjoy a meal at the restaurant or snacks in the hotel's coffee shop/cafe. Cooked-to-order breakfasts are available daily from 6:00 AM to 10:00 AM for a fee.
Featured amenities include a 24-hour front desk and a safe deposit box at the front desk. Free self parking is available onsite.
Make yourself at home in one of the 16 air-conditioned rooms featuring flat-screen televisions. Complimentary wireless internet access is available to keep you connected. Bathrooms have showers and complimentary toiletries.</t>
  </si>
  <si>
    <t>RedDoorz Plus @ Roxas Street Davao</t>
  </si>
  <si>
    <t>www.skyscanner.com.ph/hotel_deeplink/4.0/PH/en-US/PHP/h_fd/200646636/2026-03-02/2026-03-03/hotel/hotel/hotels?legacy_provider_id=927050&amp;rooms=1&amp;closed_user_group=apps&amp;hb_data=7Ym5JldZwE0fkPdq1L5_4PtSjjB56KClq_uNEUkjaFtXdAmU7ACkiXU_UWFuoG2Fb-26Y72Hjssk2x40cgCnwUzZhQPCAtae5cg9EuGDmxxF9UMdAF7ic0UoPCDJK6-FVCh6VpreMvTUj5hWk8GVzVBN2VWmQv3EZ1zBir7469gt14SqpuWLWpd8Puvp8mnzM_IejpuMnnNXKkNuIQF72R7OL9E3-1DgN9iTNFZvLEzHEDNR9sb3tyNWCVV3WgLqN9Aff0AlZgnt8YQWHCjD8eojU3LJjs0WHMJPNdy0MRqL4pP338XENB7Km7QT2uwpgc72EjleFE9h9gDqvgT7KJqtJoUaVu7ZY4fUgHxGeLPsz6ZVRjd1a1umzFmR1bNPDdeAFQa-eoNE0DMvF5HBPI4Zm-fno7YCW5KM246n_h666w%3D%3D&amp;q_datetime_utc=2026-03-01T23%3A29%3A47&amp;ticket_price=986&amp;quote_id=3534303651714717441&amp;utid_state=1&amp;channel=iphone&amp;price_without_closed_user_group=2308&amp;tm_place_name=Obrero&amp;deeplink_data=eyJmaWVsZHMiOnsic2lnbmF0dXJlIjoiODU1MzAyY2FmNTgzOWQ2YjYwNWNkMTA0ODhlZDNiNDYifSwidXJsIjoiaHR0cHM6Ly9kZWFscy52aW8uY29tP3NpZz04NWMxZGI4YzMxODBmMTc1YjgwYjViNzY5NjVmMTgzYTdlYTliNmY4YzdiZTEzZGVmZDJlM2VmM2NiMWJiNmY2MzEzMTMyMzAzMTM3MzMzMTM3MzYmc2lnLWlzcz1tZXRhJnR1cmw9aHR0cHMlM0ElMkYlMkZ2aW8uY29tJTJGSG90ZWwlMkZTZWFyY2glM0ZjaGVja0luJTNEMjAyNi0wMy0wMiUyNmNoZWNrT3V0JTNEMjAyNi0wMy0wMyUyNmN1cnJlbmN5JTNEUEhQJTI2ZXB2JTNETVM0eSUyNmVzZCUzREc4TVlEU2lQWVJFRjFGV2ZiOW5uQlhSa3daZEtDREM4UkwzUmFGbDc2cTlod0VRaW5rOHJWWld2emJxLTF4UnBRWVFRY2piWS1QZjJEUkRqT1B1bHpfUFRjWjJUVE53QzJ1VDNqVjBwNnNJUi0wS05lZGslMjUzRCUyNmZvcmNlQ3VycmVuY3lDaGFuZ2UlM0QxJTI2Zm9yY2VMYW5ndWFnZUNoYW5nZSUzRDElMjZob3RlbElkJTNENDkyNDU2MSUyNmxhYmVsJTNEc3JjJTI1M0Rza3lzY2FubmVyJTI1MjZ1Y291bnRyeSUyNTNEUEglMjUyNnVkZXZpY2UlMjUzRG1vYmlsZSUyNTI2aG90ZWwlMjUzRDQ5MjQ1NjElMjUyNmRheSUyNTNEMiUyNTI2bW9udGglMjUzRDAzJTI1MjZ5ZWFyJTI1M0QyMDI2JTI1MjZsb3MlMjUzRDElMjUyNm9mZmVyaWQlMjUzRG9DbUdBN2xyYUpOdyUyNTI2cHJpY2UlMjUzRDk4NS43OSUyNTI2Y3VycmVuY3klMjUzRFBIUCUyNTI2dXNlcmxhbmclMjUzRGVuJTI1MjZfdGglMjUzRDU2YThiZjEyOTYxNGUzNmY4MDgwZjc4MDZmZGQwM2I3NzE5YzVhMzJhMmQyMmNjOSUyNTI2ZHRzJTI1M0QxNzcyNDA2MDMyJTI1MjZvbHV0JTI1M0QxNzcyNDA2MDMwJTI1MjZjYW5QYXlMYXRlciUyNTNEZmFsc2UlMjUyNnJlcXVlc3RVc2VyR3JvdXAlMjUzRCUyNTI2b2ZmZXJVc2VyR3JvdXAlMjUzRHB1YmxpYyUyNmxhbmclM0RlbiUyNm90aSUzRFBjeERnQXhCZ29rJTI2cHJlZmVycmVkUmF0ZSUzRDk4NS43OSUyNnByb2ZpbGUlM0RyMmQybTcza244JTI2cm9vbXMlM0QxJTI2dXNlckNvdW50cnklM0RQSCUyNnV0bV9jYW1wYWlnbiUzRHNreXNjYW5uZXIlMjZ1dG1fbWVkaXVtJTNEY3BjJTI2dXRtX3NvdXJjZSUzRHNreXNjYW5uZXIifQ%3D%3D&amp;utid=3d26ee09-6ddd-2620-da6b-69bb20f87bb7&amp;tm_stars=1&amp;client_id=skyscanner_app&amp;redirect_delay=1000&amp;price_policy=2&amp;pre_redirect_id=03ab5c33-2be5-85d7-72bb-78905649c33c&amp;tm_city_code&amp;max_price=997&amp;guests=1&amp;request_id=03ab5c33-2be5-85d7-72bb-78905649c33c&amp;tm_country_code=PH</t>
  </si>
  <si>
    <t>7.0816875, 125.6150625</t>
  </si>
  <si>
    <t>Charlotte Dormitel, 109, M. Roxas Avenue, Barangay 32-D, Poblacion District, Davao City, Davao Region, 8000, Philippines</t>
  </si>
  <si>
    <t>Obrero</t>
  </si>
  <si>
    <t>wifi, air_conditioning, non-smoking, internet_access, 24-hour_front_desk_service, smoking_areas, room_service, television, shower, complimentary_bottled_water</t>
  </si>
  <si>
    <t>RedDoorz Plus @ Roxas Street Davao is located in Davao City, 1.7 miles from Abreeza Mall and 2.9 miles from SM City Davao. This 3-star hotel has air-conditioned rooms with a private bathroom.</t>
  </si>
  <si>
    <t>RedDoorz near G Mall Bajada Davao</t>
  </si>
  <si>
    <t>www.skyscanner.com.ph/hotel_deeplink/4.0/PH/en-US/PHP/h_bc/200846943/2026-03-02/2026-03-03/hotel/hotel/hotels?legacy_provider_id=13&amp;rooms=1&amp;closed_user_group=general&amp;hb_data=HLsRrWtLX82JXmx2lCny6ifqLw8q77Yz9f-MENtmeZEZgkKS-JLktIP4gEp-xTEfShgmlaeitVoJb8kKpYoW6RTOz2o2Dj-DMFdcrA3WLh3QBUcMrZNaeW_JSUBmyVflHV4JSxzdf6xSOSvspJYiiHYZbaEqrIn_5_1vjCaD_mlR7j69jAMc3ejt2D0IihZ7lQkiXh45nu8MKOmg1A5lvxfxQ-Eb1M5N3aEWDWVMid6xA1ZbZJA0QoybPawN6Ef-shndPU-dF72fo3NoyfhoX-7f3SxNjt6JjrshXT5T77wTywCR6ZTSn2y7y6iY4sVkNwlRi1e4t6bKPX6vY_OIIBG33ixbTjoCdM7Ui4njRniQZTF3-4ESU-IS2uWpvAtZ3ZxV3b3vbvgCRS0KGLOrKayyOx7h8w1wYZvTipe4aVwq_owKQYc%3D&amp;q_datetime_utc=2026-03-01T23%3A29%3A47&amp;ticket_price=1463&amp;quote_id=-5867667422185921624&amp;utid_state=1&amp;channel=iphone&amp;price_without_closed_user_group=2478&amp;tm_place_name=Ipil&amp;deeplink_data=eyJmaWVsZHMiOnsic2lnbmF0dXJlIjoiNWZlYmEzNjYzOGM2YzE4ZTEzYzkwMzhkODk3ZDJjNjMiLCJibG9ja19pZCI6InYxX0NnRXRFTXdDR2lnS0hUSXdNall0TURNdE1ESlVNREE2TURBNk1EQXVNREF3S3pBM09qQXdFQUVZM3dFb0FUZ0JJZ0lJQVE9PV9DaWtJdU8rWlpoQUNHTktyZ2MwQklMZ1FLUExEdHdvd0Frb05NelkxUkRFd01GQmZNVEF3VUZDWUJSSUNDQUVhQmhnQktBSXdBU0lFQ0FJWUFnPT0ifX0%3D&amp;utid=955d6e1f-1474-3f7b-f456-c1d11ff9b975&amp;tm_stars=2&amp;client_id=skyscanner_app&amp;redirect_delay=1000&amp;price_policy=2&amp;pre_redirect_id=e4682a32-3234-c0cd-58a1-a09075feecd2&amp;tm_city_code&amp;max_price=1590&amp;guests=1&amp;request_id=e4682a32-3234-c0cd-58a1-a09075feecd2&amp;tm_country_code=PH</t>
  </si>
  <si>
    <t>7.0963363, 125.6334852</t>
  </si>
  <si>
    <t>D. Zuño Street, Ubalde, Agdao District, Davao City, Davao Region, 8000, Philippines</t>
  </si>
  <si>
    <t>SM Lanang Premier</t>
  </si>
  <si>
    <t>Ipil</t>
  </si>
  <si>
    <t>wifi, air_conditioning, non-smoking, internet_access, 24-hour_front_desk_service, smoking_areas, multilingual_staff, room_service, television, shower</t>
  </si>
  <si>
    <t>RedDoorz Plus near SM Lanang Davao</t>
  </si>
  <si>
    <t>www.skyscanner.com.ph/hotel_deeplink/4.0/PH/en-US/PHP/h_ct/200846943/2026-03-02/2026-03-03/hotel/hotel/hotels?legacy_provider_id=31&amp;rooms=1&amp;closed_user_group=general&amp;hb_data=47P3WRFK4j7jLhWU4_TsHuofO5LsMhSkHMFOfFIoPyF8gmdrsEc_PHyzvon_7H4mUvUy78PAGLY7u_sa1ynw7arN83mRpS-F6YwKDmX8tZEj0H8eb9ywU1Rl9q_we0Wpofc0hlyWfXO66RSqPH0P9nDL0PC5rg1yMh0vjRYZPhDisIC-VmN1v5SoVVJ_n3Z2LLbkKwkLWi92JUOFcbLyK2gP3SarV87PuO9-RUq-cm1BW0FAhQiDVhq1oLpmMEf3oCpecRFXqXUJJ90AN3YP7BTVAhL_10iE0KwomQ_M-ti_f7oESXyzdkoV_6QstzUxTyhbfzbdK20oiG1gfwoaSjlnA07briU8XHKfx6_UaWSsVucF7fkfpVjOkXEhgWhD5maUKFjQPJHhNccqYbUZniOm-DAQMDShDFO_ymuzGg%3D%3D&amp;q_datetime_utc=2026-03-02T00%3A02%3A34&amp;ticket_price=1590&amp;quote_id=5013646022684269603&amp;utid_state=1&amp;channel=iphone&amp;price_without_closed_user_group=2478&amp;tm_place_name=Ipil&amp;deeplink_data=eyJmaWVsZHMiOnsic2lnbmF0dXJlIjoiNTIzY2NmOWYxMmU2YTY3MDFjYzQ1ZWM5YzA2ODBlYjYifSwidXJsIjoiaHR0cHM6Ly9waC50cmlwLmNvbS9ob3RlbHMvcmVkaXJlY3Q%2FaG90ZWxpZD00MTYyNzc4MSZjaXR5PTE0NTgmQWxsaWFuY2VpZD0xMjYwNyZzaWQ9ODg4ODMyJmNoZWNraW49MjAyNi0wMy0wMiZjaGVja291dD0yMDI2LTAzLTAzJnNob3BwaW5naWQ9YTI5MmZiYWMxMGY3NDBjYjllMTkwYTJhZGIwMTc2YTQmYWR1bHQ9MSZjaGlsZHJlbj0wJmFnZXM9Jmxhbmd1YWdlPWVucGgmbG9jYWxlPWVuX1BIJnJvb21pZD05MzE3OTU4NzImc3dpZD0wJnBheT1QUCZmZ3Q9MSZjcm49MSZjdXJyPVBIUCZ3a3A9MSZzdGFuZD1INHNJQUFBQUFBQUFfd0Q0QUFmX0NsMEtBaGdCRWdRSUFSQUFHbEVJb0tlb3ZBTVlBREFBT1BzUm1BR0Y0ZXdUcUFFQXVBRUN3QUVBMFFFVXJrZmhlaVNWUU9FQlNPRjZGSzdYbUVEb0FaN0MzNGtCaUFJZ2lRUUFBQUFBQUFBQUFLQUVBS0VGNFhvVXJzZmJxa0FhSUdFeU9USm1ZbUZqTVRCbU56UXdZMkk1WlRFNU1HRXlZV1JpTURFM05tRTBJQVFvbXFlVHpRWklBVklHTldJNE9HRmxXaHdLQTFCSVVCRVFXRG0weUhhLVB4b0RVRWhRSVJCWU9iVElkcjRfWWdWbGJsOVFTR2k1RkhBQmVBQ0tBUWRJQVhnQXlBRUJxZ0VBOGdFaVlUSTVNbVppWVdNeE1HWTNOREJqWWpsbE1Ua3dZVEpoWkdJd01UYzJZVFJmTUpJQ0FUU2FBZ0FBQUFEX193RUFBUF9fenRHSnNmZ0FBQUEifQ%3D%3D&amp;utid=0585e284-9d92-35ec-88eb-d52785d27263&amp;tm_stars=2&amp;client_id=skyscanner_app&amp;redirect_delay=1000&amp;price_policy=2&amp;pre_redirect_id=cccaa87f-bbeb-7cc5-086e-37a12688898e&amp;tm_city_code&amp;max_price=1590&amp;guests=1&amp;request_id=cccaa87f-bbeb-7cc5-086e-37a12688898e&amp;tm_country_code=PH</t>
  </si>
  <si>
    <t>7.083514, 125.608654</t>
  </si>
  <si>
    <t>The Strand, Road 2, Doña Vicenta, 19-B Garcia Heights, Poblacion District, Davao City, Davao Region, 8000, Philippines</t>
  </si>
  <si>
    <t>The Strand Suites and Dormitel</t>
  </si>
  <si>
    <t>www.skyscanner.com.ph/hotel_deeplink/4.0/PH/en-US/PHP/h_bc/159180602/2026-03-05/2026-03-06/hotel/hotel/hotels?legacy_provider_id=13&amp;rooms=1&amp;closed_user_group=apps&amp;hb_data=aAXzFZxfxoLQ_YULTbufalYxllDI5dIo1X5ALQqcxF2JdY0RpV4Y6p6QaFEnAerliiOaOPKnlPD7yAmkng2WVrzVaVYY9mUoQXnEkoSEfN4tKah_vjZHnbFtiOpACA9Vf-2OWReEj5BspDud7_zmKWvXA0ivEkKDjOTFoujx8f9uGxQwyRaMZAN3yA-A7pAcOPjSmNw2G4C7ua8pOVN6atOTkq7MJpYzWlkaLv9wZ6WCCUJKTKXGwtEuRo38sq-fKrQSEUxDA96bGn1si63oxOEFIHjHEfR2SFiTOHLfQSAtOE9jwFCGKHleKomfYSEKRcStfyzbwTAExB2NH5d-Iy2-fQI4vHzABXJhWIYOGrg5_Df3d8p7NOKbyK8eA26Qee2KVlJr0iv_orA2Db_NiEjOjLZc6Z4llfc3fxeaW2Libc5v56o%3D&amp;q_datetime_utc=2026-03-05T14%3A20%3A41&amp;ticket_price=1879&amp;quote_id=7643203888774757989&amp;utid_state=1&amp;channel=iphone&amp;price_without_closed_user_group=3159&amp;tm_place_name=Obrero&amp;deeplink_data=eyJmaWVsZHMiOnsic2lnbmF0dXJlIjoiYjQxZGI3M2Q5ZGVlMzI2NmY5MTgzZGZjODBhYjUxMmYiLCJibG9ja19pZCI6IjI4NTE2MTgwMl8xMDgzNjE0MjBfMV8wXzBfOTIwMjE4In19&amp;utid=cf16b455-2d1c-b287-3b53-60c2753a1b6d&amp;tm_stars=2&amp;client_id=skyscanner_app&amp;price_policy=2&amp;pre_redirect_id=55daa97c-decd-6cfc-f8a1-09098b5f3fce&amp;tm_city_code&amp;max_price=1879&amp;guests=1&amp;request_id=55daa97c-decd-6cfc-f8a1-09098b5f3fce&amp;tm_country_code=PH</t>
  </si>
  <si>
    <t>7.0684229, 125.6125375</t>
  </si>
  <si>
    <t>parking, wifi, air_conditioning, non-smoking, internet_access, 24-hour_front_desk_service, multilingual_staff, room_service, lounge, desk, shower, luggage_storage, airport_shuttle, photocopier, accessible, fax, concierge, wake-up_call</t>
  </si>
  <si>
    <t>The Strand Suites and Dormitel is centrally located in Davao, a 4-minute walk from Victoria Plaza and 11 minutes by foot from Abreeza Mall. This hotel is 0.7 mi (1.1 km) from Gaisano Mall and 1 mi (1.6 km) from Sta. Ana Shrine.
Make use of convenient amenities, which include complimentary wireless internet access and concierge services.
Grab a bite from the snack bar/deli serving guests of The Strand Suites and Dormitel.
Featured amenities include a 24-hour front desk, luggage storage, and coffee/tea in a common area. Free self parking is available onsite.
Make yourself at home in one of the 15 air-conditioned rooms featuring flat-screen televisions. Complimentary wireless internet access keeps you connected, and cable programming is available for your entertainment. Private bathrooms with showers feature complimentary toiletries and slippers. Conveniences include desks, and housekeeping is provided daily.</t>
  </si>
  <si>
    <t>OYO 414 Humberto's Hotel</t>
  </si>
  <si>
    <t>https://www.google.com/maps/place/The+Royal+Mandaya+Hotel/data=!4m11!3m10!1s0x32f96d9d6efed2b7:0xa5b6eb90f3c83e84!5m3!1s2026-03-01!4m1!1i2!8m2!3d7.0693419!4d125.6101857!16s%2Fg%2F11csq86xxq!19sChIJt9L-bp1t-TIRhD7I85DrtqU?authuser=0&amp;hl=en&amp;rclk=1</t>
  </si>
  <si>
    <t>7.0693419, 125.6101857</t>
  </si>
  <si>
    <t>Marcela Building, 11, J. Palma Gil Street, Barangay 34-D, Poblacion District, Davao City, Davao Region, 8000, Philippines</t>
  </si>
  <si>
    <t>Location
Want to save money while travelling? Itâ€™s easy! Hotel Â«OYO 414 Humberto's HotelÂ» is located in Davao. This hotel is located 1 km from the city center.At the hotel
Taste the local cuisine and have a rest in the restaurant. The hotel cafe is a nice place to have a snack. Free Wi-Fi is available on the territory. Ask for more information when checking in. Specially for tourists who travel by car, thereâ€™s a free parking zone.
The following services are also available for the guests: a massage room. Additional services that the hotel offers to its guests: a laundry, dry cleaning, car rental and a safe-deposit box. The staff of the hotel speaks English.Room amenities
In the room, there is a shower. Please note that the listed services may not be available in all the rooms.</t>
  </si>
  <si>
    <t>www.skyscanner.com.ph/hotel_deeplink/4.0/PH/en-US/PHP/h_bc/47206982/2026-03-05/2026-03-06/hotel/hotel/hotels?legacy_provider_id=13&amp;rooms=1&amp;closed_user_group=apps&amp;hb_data=TuP_Qh97g2mYRLph__ygBhYph91NmlZHgaa7BathS4s7r0AZ_0MdtJrwir52SxLFTZuk_lPvtW39aJQi_ys1C0vn8otdRkuYv3MDzO4bGYpKobuoQnjAlF3bcGwYbGr3Bar5nKoEiA5TmbpXqahZ1tCFMQ0vUV4wBZaREqbiZAbAELzcCDGDEBDjjqqodLzaWsFEqwMLEHCT9mzuCh4PYXQmhmE95_m9cwAb39RXpjJKLiL3eHSAG533q4eEJMhZsH8fflUTAXQ-1bQ4KzC85PJCT7ia1u4JlceRtSi0GoK8XP585HtqO9r_8pEgJ8HgBfUxeAeWpTpPgIoXjRmSHraso5H0kMsZZN8PeV7-9tMj_U3o-ev50tuGXMP9Lrh2oJT9MOpxcBvjkSORLZg8btzu597ETdJr8QalttX98tKBPkmw6RM%3D&amp;q_datetime_utc=2026-03-05T14%3A20%3A46&amp;ticket_price=3422&amp;quote_id=-4197211648193274336&amp;utid_state=1&amp;channel=iphone&amp;price_without_closed_user_group=4313&amp;tm_place_name=Davao&amp;deeplink_data=eyJmaWVsZHMiOnsic2lnbmF0dXJlIjoiNmM2ZjVlMzA2ZmE3NzczMTQ1NmE0NjIzZmNlNzFjZGMiLCJibG9ja19pZCI6IjM3MzI0NzAxXzM0NzM2NTM0M18wXzQyXzAifX0%3D&amp;utid=62651405-b41a-2537-196b-44a61c45994c&amp;tm_stars=3&amp;client_id=skyscanner_app&amp;price_policy=2&amp;pre_redirect_id=260c5f13-2328-2667-32dd-cf533b893305&amp;tm_city_code=DVOP&amp;max_price=10254&amp;guests=1&amp;request_id=260c5f13-2328-2667-32dd-cf533b893305&amp;tm_country_code=PH</t>
  </si>
  <si>
    <t>7.0669479, 125.6061718</t>
  </si>
  <si>
    <t>The Daylight Inn Davao</t>
  </si>
  <si>
    <t>www.skyscanner.com.ph/hotel_deeplink/4.0/PH/en-US/PHP/h_h1/124321207/2026-03-02/2026-03-03/hotel/hotel/hotels?legacy_provider_id=927111&amp;rooms=1&amp;closed_user_group=mobile&amp;hb_data=pQZluYOTb_mqWnk6OoV-NHjkFb3OwST3E5XcsIfFfmLSdMJaAHeyeKcopmBnASZqKBg8HmbSdNiBjFJa46xcqGHbds6u23G2lC0MdbMiQOeMz0AUep36Tn5wn8-dNGXT_7frq_eY3bHaq85m0kyEqjf9bvSn8oieskRoSIDqmAqF_QoPuqAl3MWqBJwFlMTtAALKiuaYYg5BypPiLzZLXgwjjoj7PtN7jpxn-zIuSFskIcSlsDRib8SRNUb1G4WJvULPkJ4Pg9q-xB5LFbGJjocHvQo%3D&amp;q_datetime_utc=2026-03-02T00%3A02%3A38&amp;ticket_price=730&amp;quote_id=-1405344878013895942&amp;utid_state=1&amp;channel=iphone&amp;price_without_closed_user_group=811&amp;tm_place_name=Davao&amp;deeplink_data=eyJmaWVsZHMiOnsic2lnbmF0dXJlIjoiNTc2MjY4ZDkzOWVkNTFjNTUxYTFiOWM0ZDZhMTM0MWMifSwidXJsIjoiaHR0cHM6Ly9waC5ob3RlbHMuY29tL0hvdGVsLVNlYXJjaD9tcGQ9UEhQJnRwaWQ9MzIxNCZtcGU9MTc3MjQwNzc4NyZlbmREYXRlPTIwMjYtMDMtMDMmYWR1bHRzPTEmbXBuPTMyMTczODk0MyZtcG09MjQmbXBwPTEmbG9jYWxlPWVuX1BIJm1wbz1FQyZjaGlkPTFjY2QyYjQyLTc0OTMtNDg0OS05NDgzLWMyNjA3ODcxMTY1MSZtcHE9NjU4LjMxJmVhcGlkPTQ0Jm1jdGM9MyZjdXJyZW5jeT1QSFAmcmF0ZXBsYW5pZD0zODkzNzg3Mjkmc2VsZWN0ZWQ9OTE0MDI0MzImc3RhcnREYXRlPTIwMjYtMDMtMDImbXBiPTEzMS42NyZtcGE9NTk4LjQ2In0%3D&amp;utid=3b44652b-3d05-fa17-f315-3adba1a9f374&amp;tm_stars=2&amp;client_id=skyscanner_app&amp;redirect_delay=1000&amp;price_policy=2&amp;pre_redirect_id=b50005eb-f957-c83c-db35-42922f550012&amp;tm_city_code=DVOP&amp;max_price=901&amp;guests=1&amp;request_id=b50005eb-f957-c83c-db35-42922f550012&amp;tm_country_code=PH</t>
  </si>
  <si>
    <t>7.0669243, 125.606166</t>
  </si>
  <si>
    <t>Daylight Inn, San Pedro Street, Barangay 3-A, Poblacion District, Davao City, Davao Region, 8000, Philippines</t>
  </si>
  <si>
    <t>parking, wifi, elevator, non-smoking, 24-hour_front_desk_service, smoking_areas, multilingual_staff, room_service, luggage_storage, security</t>
  </si>
  <si>
    <t>With a stay at The Daylight Inn Davao, you'll be centrally located in Davao, just a 4-minute walk from Davao City Hall and 5 minutes by foot from Monument of Peace and Unity. This hotel is 0.3 mi (0.5 km) from People's Park and 0.3 mi (0.5 km) from Davao Doctors' Hospital.
Featured amenities include a 24-hour front desk, luggage storage, and laundry facilities.
Make yourself at home in one of the 56 guestrooms. Complimentary wireless internet access is available to keep you connected. Conveniences include desks, and housekeeping is provided daily.</t>
  </si>
  <si>
    <t>Home Crest Hotel</t>
  </si>
  <si>
    <t>https://www.google.com/maps/place/Acacia+Hotel+Davao/data=!4m11!3m10!1s0x32f96c490e4a2329:0xc215d0bcd1fe0053!5m3!1s2026-03-01!4m1!1i2!8m2!3d7.0996073!4d125.6281729!16s%2Fg%2F11dynwyk2h!19sChIJKSNKDkls-TIRUwD-0bzQFcI?authuser=0&amp;hl=en&amp;rclk=1</t>
  </si>
  <si>
    <t>7.0996073, 125.6281729</t>
  </si>
  <si>
    <t>Acacia Hotel, J. P. Laurel Avenue, Lanang, Agdao District, Buhangin District, Davao City, Davao Region, 8000, Philippines</t>
  </si>
  <si>
    <t>SM City Davao</t>
  </si>
  <si>
    <t>Sanghay</t>
  </si>
  <si>
    <t>Acacia Hotel Davao</t>
  </si>
  <si>
    <t>www.skyscanner.com.ph/hotel_deeplink/4.0/PH/en-US/PHP/h_ad/204069177/2026-03-02/2026-03-03/hotel/hotel/hotels?legacy_provider_id=22&amp;rooms=1&amp;hb_data=JApHe1W2mM8NOOAWggHk102aUn-8jlxfpDC9vRuVyk0gyk-tMrg-QlwXgkiLLMVw6_jpTQesgr5nhW7INTd1O9B7hUGOcwS5tN-eeudAgxEmfSawKBpyA-o_yjAVtNvKhH4Gk5IfY-XzEHzK-QCGfI6PwRDin5ix9GQDxH_AYHj3otR7SvGkDPOYn6__vPjh8_SeaZncGzEpQn6cr5YIG7kVVImSvwF-TbOCHW3UL42MK9VkxvYxr5K3mYv_2ESiECn77fXTbSoC16fZJcByVb3jI2XFGxmtFRCkAIK9xDTiYHbAZQbuIxq8gkbIKtljLPcV64KW3sE0sy24kg-dKQu8DkmNqfT2uBdU6EHrq1NOClBrHRNGEf2cajO0eByr-ZcrHTFPPAFfL-nZfmG_8CNF2PlBXt6NfdXzhtVZ4wUR&amp;q_datetime_utc=2026-03-02T00%3A02%3A40&amp;ticket_price=4062&amp;quote_id=-8873750250386201049&amp;utid_state=1&amp;channel=iphone&amp;tm_place_name=Cabaguio&amp;deeplink_data=eyJmaWVsZHMiOnsic2lnbmF0dXJlIjoiNmNkODgwZDE2M2ZjNGViNWNjMzAyYjZmM2FiMjY4NDYifSwidXJsIjoiaHR0cHM6Ly93d3cuYWdvZGEuY29tL3BhcnRuZXJzL3BhcnRuZXJzZWFyY2guYXNweD9jaWQ9MTg0NjM4MyZoaWQ9MTIxODU0MTImY3VycmVuY3k9UEhQJmNoZWNraW49MjAyNi0wMy0wMiZjaGVja291dD0yMDI2LTAzLTAzJk51bWJlcm9mQWR1bHRzPTEmTnVtYmVyb2ZDaGlsZHJlbj0wJlJvb21zPTEmbWNpZD0yODEwOSZtYXN0ZXJSb29tSWQ9MTUyMzAzMTUwJm1wdD1ZbVp2Y0dvdlZWcDNVV2xQV25jemRUbGpRVkZRTjBwVFRVSnRiak5xTjNsQlVtRlFjbVExTTJkelVXUlpVR1JTZUhoRE5tSkJTVWhNVkhkUlVYaGlOVXhHVm5WQ2JWbFVjbU5LYkEmVG90YWxQcmljZT00MDYyLjE4JlRvdGFsVGF4PTQwOS4xNyZUb3RhbEZlZT0yODQuNzAmVG90YWxTdXJjaGFyZ2U9MCZtY3VyPVBIUCJ9&amp;utid=1d4e4e68-e9d8-8fb6-9b7b-687db4451d31&amp;tm_stars=4&amp;client_id=skyscanner_app&amp;redirect_delay=1000&amp;price_policy=2&amp;pre_redirect_id=3ac8a914-a47c-4f67-2459-997e456a98c7&amp;tm_city_code&amp;max_price=8980&amp;guests=1&amp;request_id=3ac8a914-a47c-4f67-2459-997e456a98c7&amp;tm_country_code=PH</t>
  </si>
  <si>
    <t>7.0541393, 125.5994745</t>
  </si>
  <si>
    <t>Sagay, Maya Street, Moonland Village, 76-A Bucana, Talomo District, Davao City, Davao Region, 8000, Philippines</t>
  </si>
  <si>
    <t>Casa Leticia Business Inn</t>
  </si>
  <si>
    <t>www.skyscanner.com.ph/hotel_deeplink/4.0/PH/en-US/PHP/h_ad/95820507/2026-03-02/2026-03-03/hotel/hotel/hotels?legacy_provider_id=22&amp;rooms=1&amp;hb_data=2i1OO7Xe2brTR86Iz2cEuv0ky1gJLDVaVOlwFNIWdRN5AwDdKCr7Em3hoHOK6nTbMU-hn8ULn3wnH3yL7Egy2joqZ-1OFiLeEWrPJJukrsiLxhROgiOqU5CJflO_EOfkiCY9Mbsd2YP_hnsdp3Ijoom8-enU-Fq2Mg3C8UbYwLfKZCZUizPIByilpmwmWz8IIC7llW6nvqXpSf6pkmZVgP0HCU73PuZniOLA43ZGRL0QutrYoBPl8QjP2vzLIoDoqFhKnRAXlqgtxF0Q7ES_mRLWe1l3d85YG1sQn-Y8MyM-6PqJxR1yBhBlLQ2rV_YXZdDAwd6lnZTgWthlMZgQF7ukUteymJ1DoVI_82i263VSkXvo7taEym_xVUvfynNDWhZPoH7A5tQJtfkeRegwiIIz7-D9kSRQ8P_jx1ffet5h&amp;q_datetime_utc=2026-03-02T00%3A02%3A41&amp;ticket_price=1535&amp;quote_id=-4224184180164349325&amp;utid_state=1&amp;channel=iphone&amp;tm_place_name=Sanghay&amp;deeplink_data=eyJmaWVsZHMiOnsic2lnbmF0dXJlIjoiN2QzZTU1Y2VhNzEyYjdkOGNiZTEzNzFhM2UwMDg5ZTkifSwidXJsIjoiaHR0cHM6Ly93d3cuYWdvZGEuY29tL3BhcnRuZXJzL3BhcnRuZXJzZWFyY2guYXNweD9jaWQ9MTg0NjM4MyZoaWQ9MjM5NjE4JmN1cnJlbmN5PVBIUCZjaGVja2luPTIwMjYtMDMtMDImY2hlY2tvdXQ9MjAyNi0wMy0wMyZOdW1iZXJvZkFkdWx0cz0xJk51bWJlcm9mQ2hpbGRyZW49MCZSb29tcz0xJm1jaWQ9MzMyJm1hc3RlclJvb21JZD0zMjg1MDEzJm1wdD1VMVZFUVd0RWRXaFRUQ3N4TkdzclNFSkZNa0pKTm1ZeFNHOU9iWE00VjBwdU9GaEZlaXRHV2xKTE5rMVBZbHBHVFRaSGF6bHhUVGxtY1VkQ1NWSndXbUZVYkhaTFIzSkJTMnhNZUZodlJUMCZUb3RhbFByaWNlPTE1MzQuOTAmVG90YWxUYXg9MTU3Ljk4JlRvdGFsRmVlPTQyLjIyJlRvdGFsU3VyY2hhcmdlPTAmbWN1cj1QSFAifQ%3D%3D&amp;utid=34701ebd-55c7-9fea-05cd-778d038c06de&amp;tm_stars=2&amp;client_id=skyscanner_app&amp;redirect_delay=1000&amp;price_policy=2&amp;pre_redirect_id=ce55b57f-47cb-95e2-a392-58b4363e8f56&amp;tm_city_code&amp;max_price=2521&amp;guests=1&amp;request_id=ce55b57f-47cb-95e2-a392-58b4363e8f56&amp;tm_country_code=PH</t>
  </si>
  <si>
    <t>7.0541852, 125.5995392</t>
  </si>
  <si>
    <t>Hop Inn Hotel Davao</t>
  </si>
  <si>
    <t>www.skyscanner.com.ph/hotel_deeplink/4.0/PH/en-US/PHP/h_ck/220268951/2026-03-02/2026-03-03/hotel/hotel/hotels?legacy_provider_id=79&amp;rooms=1&amp;closed_user_group=apps&amp;hb_data=Nr9BoY2MeBXmxsGqA8TDcmFvcpRoSDdksH-NLs6BFFVN5TCuUF4DhWPNVtpKs2-4CUH9wiMBzmBPhGiXT59TUXc2BNaDYQozXsgudXQOWaiba9V443y0LmoVmWu3FRuI4G62JArXhT6e09BsY0VNl_PdEvj3xJt6lfHyONDKcbGHlCpu0_OjKN6G1UZE0Oo5f1uuJPY4eHeqhWCCztCRdSe1u-DdEonPYd9KW0glgv4ED-cEHc6FERLTtTvIhJhMdei9HNcxtGcSF5mN6GASQGd5gx4%3D&amp;q_datetime_utc=2026-03-02T00%3A02%3A41&amp;ticket_price=1350&amp;quote_id=-4631467656957353390&amp;utid_state=1&amp;channel=iphone&amp;price_without_closed_user_group=2052&amp;tm_place_name=Cabaguio&amp;deeplink_data=eyJmaWVsZHMiOnsicm9vbV9pZCI6IjU0MzU1MyIsInNpZ25hdHVyZSI6ImM2NjA2ODU0MGI0MmMzZDEzMzliZDBjY2E1ODhkMjk1IiwicmF0ZV9wbGFuX2NvZGUiOiI5MTE1MTIwIn19&amp;utid=6e24647a-6229-5dd3-f646-99fe9822e736&amp;tm_stars=3&amp;client_id=skyscanner_app&amp;redirect_delay=1000&amp;price_policy=2&amp;pre_redirect_id=7a33128e-ef7f-777f-8968-3cdcbbed1da3&amp;tm_city_code&amp;max_price=1930&amp;guests=1&amp;request_id=7a33128e-ef7f-777f-8968-3cdcbbed1da3&amp;tm_country_code=PH</t>
  </si>
  <si>
    <t>7.1059139, 125.6320357</t>
  </si>
  <si>
    <t>Indigo Bunting Street, Belisario Heights, Buhangin District, Davao City, Davao Region, 8000, Philippines</t>
  </si>
  <si>
    <t>parking, wifi, elevator, air_conditioning, non-smoking, internet_access, 24-hour_front_desk_service, smoking_areas, multilingual_staff, safe_deposit_box, television, desk, shower, luggage_storage, accessible, wheelchair_accessible</t>
  </si>
  <si>
    <t>Chateau Cinco Dormitel</t>
  </si>
  <si>
    <t>www.skyscanner.com.ph/hotel_deeplink/4.0/PH/en-US/PHP/h_xp/204193983/2026-03-02/2026-03-03/hotel/hotel/hotels?legacy_provider_id=1&amp;rooms=1&amp;closed_user_group=mobile&amp;hb_data=K7-_p21iXRiOiLq0JM2u0orshTi7JdyIaKbb5h60z4G2XGzU7sVa_pCQeJw945YyMS0-JOy6v8JrscyVJrZOMtSnAULf1aCu_OnOt1XubdH6I6KztN5sc7T0C2BvQ6bfef_AjeL-RlsGtKs-5L0-Epp7ywIVl5K-xGr9BfmIjHxiOxMfRo9mnVtypElm-iWR9kYIiSNMwMup9WbaVryX8X6h_7oyoKbZHtzAB70NWtqsl5h4BCxY9oGkBzEqWhf8Dl-eZY_Qj83wgCtFCe1tm9xpn0k%3D&amp;q_datetime_utc=2026-03-02T00%3A02%3A43&amp;ticket_price=929&amp;quote_id=-3946698209688034323&amp;utid_state=1&amp;channel=iphone&amp;price_without_closed_user_group=1858&amp;tm_place_name=Ipil&amp;deeplink_data=eyJmaWVsZHMiOnsic2lnbmF0dXJlIjoiOTE5ZWI4MzRmZThkMzNkNTcxMDdlMjAwNzAxNzhiOTEifSwidXJsIjoiaHR0cHM6Ly93d3cuZXhwZWRpYS5jb20ucGgvSG90ZWwtU2VhcmNoP3RwaWQ9NjgmbXBlPTE3NzI0MDYyMDkmZW5kRGF0ZT0yMDI2LTAzLTAzJmFkdWx0cz0xJmxvY2FsZT1lbl9VUyZjaGlkPTU4NGNhZjcxLWViMTAtNGZkMi1iZjVmLTYxZmJiZWZkN2FlNCZlYXBpZD00NjIzMCZtY3RjPTMmc3RhcnREYXRlPTIwMjYtMDMtMDImbXBkPUdCUCZtcG49MzE1NTUyNzI4JmN1cnJlbmN5PUdCUCZyYXRlcGxhbmlkPTM4MzkwMjMyNyZtcG09MjQmbXBwPTEmbXBvPUVDJnNlbGVjdGVkPTUwODY2NjY3Jm1wYj0xLjU2Jm1wcT0xMC43MCZtcGE9MTAuMzkifQ%3D%3D&amp;utid=fb743f70-a1f1-dc9c-f979-c9374dfdd222&amp;tm_stars=2&amp;client_id=skyscanner_app&amp;redirect_delay=1000&amp;price_policy=2&amp;pre_redirect_id=f7064bae-806f-f127-16eb-38a9a9b71967&amp;tm_city_code&amp;max_price=1174&amp;guests=1&amp;request_id=f7064bae-806f-f127-16eb-38a9a9b71967&amp;tm_country_code=PH</t>
  </si>
  <si>
    <t>7.1054402, 125.6320987</t>
  </si>
  <si>
    <t>parking, wifi, 24-hour_front_desk_service, smoking_areas, room_service, luggage_storage</t>
  </si>
  <si>
    <t>Conclave Hotel</t>
  </si>
  <si>
    <t>www.skyscanner.com.ph/hotel_deeplink/4.0/PH/en-US/PHP/h_ad/212920756/2026-03-02/2026-03-03/hotel/hotel/hotels?legacy_provider_id=22&amp;rooms=1&amp;closed_user_group=general&amp;hb_data=CEQZMYyOPyIF4AjLXw04zLjx4fA7oZ_oCRSoshsNLzD-uSJXQrrbmryFP22BfaT0e6ZxokHYDuHNv1Q8hpTdci85Yib2BVKTLhrJL5tu4EH8MMMtz1Nl52UI_BE0Lyret7z5hWH7oKTy6eXr-0nn_JYLBxejq8SW1jDS48F-eOlNxwRbeTu3myBpCQogPlte3VS3crORD5PJyOQpJ7auGWdeZd3GgG1GXw5FPxpeV8X3QaKc_jJHDNX5eF51J_eSgK47GJicfh6c11sP24ytM5Uewx0B7BcgsTz4Y5xAODywB3EbmbnhCBPVMjyQIgmdfb3jhKTfIeWieXfilt86AKSTUx1vrMI60AKKwN_eFMvbr1VNzeyVq5nJN4584QYLiq8gw6bf_4O-QbVbolXDZysvvaWTkOl1vsHn1y1m1gbR&amp;q_datetime_utc=2026-03-02T00%3A02%3A43&amp;ticket_price=1171&amp;quote_id=3314567492720616221&amp;utid_state=1&amp;channel=iphone&amp;price_without_closed_user_group=2500&amp;tm_place_name=Cabaguio&amp;deeplink_data=eyJmaWVsZHMiOnsic2lnbmF0dXJlIjoiMTgzZjJlMWU2NzIzYmQ3YTMwNmVmM2RmOGQ4YWY2MmEifSwidXJsIjoiaHR0cHM6Ly93d3cuYWdvZGEuY29tL3BhcnRuZXJzL3BhcnRuZXJzZWFyY2guYXNweD9jaWQ9MTg0NjM4MyZoaWQ9MzMwOTg2MDImY3VycmVuY3k9UEhQJmNoZWNraW49MjAyNi0wMy0wMiZjaGVja291dD0yMDI2LTAzLTAzJk51bWJlcm9mQWR1bHRzPTEmTnVtYmVyb2ZDaGlsZHJlbj0wJlJvb21zPTEmbWNpZD0zMzImbWFzdGVyUm9vbUlkPTUzNzM3NDAxMCZtcHQ9UzJWS1ZtNU1TelYxWjBSWldTdHhSRTVxZVV4clkySjVaa3hNWkZRNVlsTkxaM1pzUTIxclQyd3pkREY1Ylc5ekwzQjZXWGRIYUhaeGVYRkZaVlJGYUVSR01ISlRlR0ZZYkU1WmIyNVJQVDAmVG90YWxQcmljZT0xMTcxLjE2JlRvdGFsVGF4PTEzNS40MiZUb3RhbEZlZT05OC44MSZUb3RhbFN1cmNoYXJnZT0wJm1jdXI9UEhQIn0%3D&amp;utid=85d8a28d-8de9-bdf6-3294-dbb29dcc1e3a&amp;tm_stars=2&amp;client_id=skyscanner_app&amp;redirect_delay=1000&amp;price_policy=2&amp;pre_redirect_id=d803865b-f7bb-21f8-122a-eb53dab8ced1&amp;tm_city_code&amp;max_price=1899&amp;guests=1&amp;request_id=d803865b-f7bb-21f8-122a-eb53dab8ced1&amp;tm_country_code=PH</t>
  </si>
  <si>
    <t>7.0676862, 125.6134862</t>
  </si>
  <si>
    <t>CO Asrodel Hotel, 78, S. Artiaga Street, 33-D Bagoroma, Poblacion District, Davao City, Davao Region, 8000, Philippines</t>
  </si>
  <si>
    <t>parking, wifi, air_conditioning, non-smoking, internet_access, 24-hour_front_desk_service, television, shower, complimentary_bottled_water, satellite_tv</t>
  </si>
  <si>
    <t>Asrodel Hotel RedPartner</t>
  </si>
  <si>
    <t>www.skyscanner.com.ph/hotel_deeplink/4.0/PH/en-US/PHP/h_ad/203713123/2026-03-05/2026-03-06/hotel/hotel/hotels?legacy_provider_id=22&amp;rooms=1&amp;closed_user_group=general&amp;hb_data=iEKO3mn1G6tGDwDbN7pjTGJGBZWKrtdi1HB25ITc2juAlBM0jL5eHeIt_ZIVQq7o2H48w8RMaM12aLtEt9_uEF0Dw3MHP-nmTfIXM6QyfzaEAskKdrHz9MZjSpYpGaiLABejAsmiaHEbBlVEOL5BfNxQSxq3xBb-rIyZ8aFeEvcKgtlQhbng4-Hb07N61qTv1M5o4MNp5HDqAbN3rKJa45uEtOkw3pG67nNN-pgNhVn2Y2oT49gaoTlN1qaaigIey9LXnuvtl1-AyO5JU2Y4K84Rr0kr3Knfr3vsfOVpXLyhXQXYq_pRQyT33Lo5kglRVVJBSopJVGsvekg_jcm6Ldh0QwfbIa0tULW-2GDCn9xPBnKi8qS1ankQRdkUvNFq1hGk4EaTwoZG0YM34Wm8CR1RxR1h4_kf0IYhn5sQxwMr&amp;q_datetime_utc=2026-03-05T14%3A20%3A46&amp;ticket_price=2033&amp;quote_id=3694239453466940627&amp;utid_state=1&amp;channel=iphone&amp;price_without_closed_user_group=3832&amp;tm_place_name=Davao&amp;deeplink_data=eyJmaWVsZHMiOnsic2lnbmF0dXJlIjoiMjcwOGRiZWUwZDkwMmM1YmFiOTRlYmUyYThiMmY1OTQifSwidXJsIjoiaHR0cHM6Ly93d3cuYWdvZGEuY29tL3BhcnRuZXJzL3BhcnRuZXJzZWFyY2guYXNweD9jaWQ9MTg0NjM4MyZoaWQ9NDc2MTI2MDYmY3VycmVuY3k9UEhQJmNoZWNraW49MjAyNi0wMy0wNSZjaGVja291dD0yMDI2LTAzLTA2Jk51bWJlcm9mQWR1bHRzPTEmTnVtYmVyb2ZDaGlsZHJlbj0wJlJvb21zPTEmbWNpZD0zMzImbWFzdGVyUm9vbUlkPTc2MTM3NTA5NCZtcHQ9TDBoM1VuVjJaMHAxUlRsdmRrWmlkSEZYZGxZd01IQmllRVpuYVZoNU9GcGpWbmx2Vkc1RFYxZFJabWRwTlVaS2ExTTFZazR3VlUxRVVqZ3ZSVkl2SzFoYWRFUTNiME5KTDB4RFNuZG5QVDAmVG90YWxQcmljZT0yMDMyLjg2JlRvdGFsVGF4PTIzNS43MyZUb3RhbEZlZT0xNzAuODQmVG90YWxTdXJjaGFyZ2U9MCZtY3VyPVBIUCJ9&amp;utid=6430264c-4255-0746-45c4-5e1f2653f7f1&amp;tm_stars=3&amp;client_id=skyscanner_app&amp;price_policy=2&amp;pre_redirect_id=13d44ee5-ad73-654e-6691-4f04839aa5f1&amp;tm_city_code=DVOP&amp;max_price=2772&amp;guests=1&amp;request_id=13d44ee5-ad73-654e-6691-4f04839aa5f1&amp;tm_country_code=PH</t>
  </si>
  <si>
    <t>7.0759617, 125.6151848</t>
  </si>
  <si>
    <t>wifi, elevator, air_conditioning, non-smoking, internet_access, 24-hour_front_desk_service, smoking_areas, room_service, security</t>
  </si>
  <si>
    <t>Asrodel Hotel RedPartner is offering accommodations in Davao City. The 3-star hotel has air-conditioned rooms with a private bathroom and free WiFi. The property is non-smoking throughout and is located a 11-minute walk from People's Park.</t>
  </si>
  <si>
    <t>The Pinnacle Hotel and Suites</t>
  </si>
  <si>
    <t>www.skyscanner.com.ph/hotel_deeplink/4.0/PH/en-US/PHP/h_h1/212247169/2026-03-05/2026-03-06/hotel/hotel/hotels?legacy_provider_id=927111&amp;rooms=1&amp;closed_user_group=mobile&amp;hb_data=s-ywGadp49Xfxb0kEJPfp5A1Nzf9vSt9cxAmfmK1IZ9hGQsmSJzWibz5M3vJxo05j_pUmqZDo76XGMpqX7vkRtjfQTltnf-H9RxAztVOnbPY7uw7_9cE4s70afq8ESJXix9Pakm_aIoTgh87y8m46bnLGZ5OXmZw01zcEHnDbez9BvgOGQevt0Ryz4yAv3GhEqucJxwNwZZjTSYne1TwLzYKeAWOct4QYDmktMjJtUnHxfPSDjx_1Xxq9CWEzfmr8KyuLduSEApbKbQ5_3qLqQPCtdE%3D&amp;q_datetime_utc=2026-03-05T14%3A20%3A47&amp;ticket_price=8100&amp;quote_id=-8249760872863561920&amp;utid_state=1&amp;channel=iphone&amp;price_without_closed_user_group=9000&amp;tm_place_name=Davao&amp;deeplink_data=eyJmaWVsZHMiOnsic2lnbmF0dXJlIjoiMjQxYTBlYjUwYzEwYjM1NWYzNzc4YzljMjZjM2EwZjUifSwidXJsIjoiaHR0cHM6Ly9waC5ob3RlbHMuY29tL0hvdGVsLVNlYXJjaD90cGlkPTMyMTQmbXBlPTE3NzI3MjAyMjYmZW5kRGF0ZT0yMDI2LTAzLTA2JmFkdWx0cz0xJmxvY2FsZT1lbl9QSCZjaGlkPTQ1MmIwNTliLTYzNGYtNDI3OS04YWU1LTM0ZGRmOWMzYjJhYiZlYXBpZD00NCZtY3RjPTMmc3RhcnREYXRlPTIwMjYtMDMtMDUmbXBkPVBIUCZtcG49MjAwMzU4OTM5JmN1cnJlbmN5PVBIUCZyYXRlcGxhbmlkPTIwMjE5NDE3NSZtcG09MjQmbXBwPTEmbXBvPUVDJnNlbGVjdGVkPTY2NDk2NDgmbXBiPTExNzYuOTImbXBxPTcyNjkuMjMmbXBhPTY5MjMuMDgifQ%3D%3D&amp;utid=400dfb52-b701-a2ac-d91e-1af022659840&amp;tm_stars=3&amp;client_id=skyscanner_app&amp;price_policy=2&amp;pre_redirect_id=8eeb8b84-1358-0713-9c5f-391eced7e099&amp;tm_city_code=DVOP&amp;max_price=8100&amp;guests=1&amp;request_id=8eeb8b84-1358-0713-9c5f-391eced7e099&amp;tm_country_code=PH</t>
  </si>
  <si>
    <t>7.076712, 125.6156154</t>
  </si>
  <si>
    <t>Santa Ana Avenue, Barangay 30-C, Poblacion District, Davao City, Davao Region, 8000, Philippines</t>
  </si>
  <si>
    <t>Located in Davao City Center, The Pinnacle Hotel and Suites features function rooms and an indoor pool with hot tub facility. Operating a 24-hour front desk, it provides free parking and free Wi-Fi access in the entire property.</t>
  </si>
  <si>
    <t>RedDoorz Near Davao International Airport</t>
  </si>
  <si>
    <t>https://www.google.com/maps/place/Sotogrande+Hotel+Davao/data=!4m11!3m10!1s0x32f96ce36acd9b45:0x3544bafb0adf5ecd!5m3!1s2026-03-01!4m1!1i2!8m2!3d7.0991268!4d125.5971381!16s%2Fg%2F11bbrgb1pp!19sChIJRZvNauNs-TIRzV7fCvu6RDU?authuser=0&amp;hl=en&amp;rclk=1</t>
  </si>
  <si>
    <t>7.0991268, 125.5971381</t>
  </si>
  <si>
    <t>Macopa Street, Purok 11, Cabantian, Buhangin District, Davao City, Davao Region, 8000, Philippines</t>
  </si>
  <si>
    <t>Convenient LocationSituated in the bustling area of Buhangin in Davao, RedDoorz near Davao International Airport provides easy access to top attractions like SM Lanang Premier and Zip City.Comfortable AccommodationRelax in one of the 26 air-conditioned rooms equipped with flat-screen TVs and complimentary wireless internet. The bathrooms feature showers and complimentary toiletries to enhance your stay.Nearby LandmarksExplore the city with ease as this hotel is located close to various landmarks like SMX Convention Center Davao and Casino Filipino. With convenient distances displayed, planning your itinerary becomes effortless.Book now your stay at RedDoorz near Davao International Airport for a memorable experience in Davao!</t>
  </si>
  <si>
    <t>Sotogrande Davao Hotel</t>
  </si>
  <si>
    <t>www.skyscanner.com.ph/hotel_deeplink/4.0/PH/en-US/PHP/h_bc/205559651/2026-03-05/2026-03-06/hotel/hotel/hotels?legacy_provider_id=13&amp;rooms=1&amp;closed_user_group=general&amp;hb_data=3-LugZFF81N5UH_T90xKj1VUKkhMVK_toLSe8o2fpxm_br-WxNCDIIpXLskZ2KQZe24JZFcWDpCsB6fs_0qb-3QAfbdEXGFniRz5JfNbz4Idc0gdh5UqPO-7JRIHVo4SUkLf5A-BLTWW2kf1-qSSCVwFaZ1nZ8G4JCIFCXLaRNaJDS6vlcZP7ZWbP9Q8Ek9stJkWdCDH7XRGzRUZ_kd4nlBMUGlqhPireW-n94cXnyCuAGB96QmJul2Al5M_q4Un0nTyAaEKTw4G_2BC_bMau91Naizhx67ekpEaYkBijga6oeU6o5wrmuIEfzLkG-eDqldAxZpDfs8-aSg-LC0qXvlWBRjouVehKMKgSbo5Kn9lF6kxapjP3sUL3Q6iVLRW88UV8uJfn0phcaLg4vw-4u4gvEaILimIj0HkGrC-5naILBe1xG0%3D&amp;q_datetime_utc=2026-03-05T14%3A20%3A49&amp;ticket_price=3068&amp;quote_id=-6444782948053197309&amp;utid_state=1&amp;channel=iphone&amp;price_without_closed_user_group=9578&amp;tm_place_name=Uyangoren&amp;deeplink_data=eyJmaWVsZHMiOnsic2lnbmF0dXJlIjoiMDIwNzBiYmE4MWI0YjdjMDU5NDVjN2JiOTIwMjA1NWEiLCJibG9ja19pZCI6InYxX0NnRXRFTXdDR2lnS0hUSXdNall0TURNdE1EVlVNREE2TURBNk1EQXVNREF3S3pBM09qQXdFQUVZM3dFb0FUZ0JJZ0lJQVE9PV9DaUVJNEphVXBRTVFBaUJzS01iK3VSUXdBa29MTWtReE1EQlFYekV3TUZCUW1BVVNBZ2dCR2dZWUFTZ0NNQUVpQkFnQ0dBST0ifX0%3D&amp;utid=012ebf9e-7510-ddba-0a02-55efd995fb3c&amp;tm_stars=3&amp;client_id=skyscanner_app&amp;price_policy=2&amp;pre_redirect_id=55f340e5-bc2d-2854-55cc-1c5a5c7254f9&amp;tm_city_code&amp;max_price=4958&amp;guests=1&amp;request_id=55f340e5-bc2d-2854-55cc-1c5a5c7254f9&amp;tm_country_code=PH</t>
  </si>
  <si>
    <t>7.1300086, 125.6386371</t>
  </si>
  <si>
    <t>SotoGrande Davao, Nile Street, Riverfront Corporate City, Ma-a, Talomo District, Davao City, Davao Region, 8000, Philippines</t>
  </si>
  <si>
    <t>Uyangoren</t>
  </si>
  <si>
    <t>Located in Davao City, 2.9 miles from Abreeza Mall, Sotogrande Davao Hotel has accommodations with an outdoor swimming pool, free private parking, a fitness center and a restaurant. Offering a bar, the property is located within 3.</t>
  </si>
  <si>
    <t>Davao Airport View Hotel</t>
  </si>
  <si>
    <t>www.skyscanner.com.ph/hotel_deeplink/4.0/PH/en-US/PHP/h_bc/189852034/2026-03-05/2026-03-06/hotel/hotel/hotels?legacy_provider_id=13&amp;rooms=1&amp;closed_user_group=apps&amp;hb_data=KfnPFgG_mj2CamJMnEvCaUVB-80kYxfU2vq17z_zY6fdwrYgUrXeRStAasaA2jCIuvve3vdcdTWgFt21HO4ofLFTqgp5qbfIdewCd3Eq6JV9yeCS6jz7P3KLLLu2JMaY1AjR9pwrnr1LFwjViyC3KqKeJpCEjP08HYHSgPdC94J7MK1EfzFLBfzOlI2EXVihLRC7gffku1-LD6XAajJ5djT6vxNvhGArDQoNQ-d2w8RxdcqRafXFkreLHfMRmyWwAdBBeFsWaUxVndPMtC4bauydo7B8WVw3EUP_NcQZZYwMio_A--oFSbu0q0p_j95AoPz7XmLb9JVL6iZQXUKNozYvrVT2cQbOyorznN0O6Z_cbVYWFrhRCRNBDQZICNZ57vh5iWNVXrFvptn3LxPPziy6burRQGnwrFsdeL02kJEzqyKc-TQ%3D&amp;q_datetime_utc=2026-03-05T14%3A21%3A50&amp;ticket_price=2710&amp;quote_id=-6669779960048379163&amp;utid_state=1&amp;channel=iphone&amp;price_without_closed_user_group=3301&amp;tm_place_name=Commonal&amp;deeplink_data=eyJmaWVsZHMiOnsic2lnbmF0dXJlIjoiYTAyNjc4YThlODg2ZmJlMGZkODJjYjI4ODg0NzJkYTAiLCJibG9ja19pZCI6IjkzMzMxNDEwNl8zOTIzNjQ5MzFfMl8xXzAifX0%3D&amp;utid=45b85b17-d259-9a27-3a5e-883922ca3e76&amp;tm_stars=3&amp;client_id=skyscanner_app&amp;price_policy=2&amp;pre_redirect_id=e152ddcd-8394-0a1b-8677-bce7dfb2418d&amp;tm_city_code&amp;max_price=4121&amp;guests=1&amp;request_id=e152ddcd-8394-0a1b-8677-bce7dfb2418d&amp;tm_country_code=PH</t>
  </si>
  <si>
    <t>7.0694444, 125.6077778</t>
  </si>
  <si>
    <t>Carlos P. Garcia Highway, Pareñas Compound, Cabantian, Buhangin District, Davao City, Davao Region, 8000, Philippines</t>
  </si>
  <si>
    <t>Davao Airport View Hotel is located in Davao City, within 2.8 miles of SM Lanang Premier and 4.2 miles of Abreeza Mall. Among the facilities of this property are a restaurant, a shared lounge and room service, along with free WiFi.</t>
  </si>
  <si>
    <t>The Apo View Hotel</t>
  </si>
  <si>
    <t>www.skyscanner.com.ph/hotel_deeplink/4.0/PH/en-US/PHP/h_fd/46988245/2026-03-02/2026-03-03/hotel/hotel/hotels?legacy_provider_id=927050&amp;rooms=1&amp;hb_data=MuUakKQJBlwKzw-tPPrSvDO8JC_wwdHsMi06RqiIgzOable9-2zkWA0IK4FfJSUvQkgV2GP22VjnavabVGDAxELNcLP_0MuXSZ5DTrW25ooY6TeV_tEsalKMrRDv2RKra6f0cWfGM-3Ls6sp-muIYIJ_LRAFxreCGnATMZCNhYkCzNZ3CEaG_2IcM2dWICC2RY_PQBGziLLVNhDaWyeWZhGvJXmrTakXv0fyhyZcf12qB9En4EfCTU6hmAbSEbrw1roBhpoFyaF2yVkwStjRoNRA42N3dQrDQOKy20Q_y0q6jgII3OxhQDCFOEn6uPEbCHt0RlQYvq_kTFJ01z8jtpalHjSKHKdGT6GGki1V0cdiyj8qOseGMkHI8zGX4WO1QsV9n5mglt85ieZLx7K6taf7cq6aCyMeHxMvKJh6uAJhwg%3D%3D&amp;q_datetime_utc=2026-03-02T00%3A02%3A56&amp;ticket_price=2825&amp;quote_id=-2863017770827187864&amp;utid_state=1&amp;channel=iphone&amp;tm_place_name=Davao&amp;deeplink_data=eyJmaWVsZHMiOnsic2lnbmF0dXJlIjoiODVmNTFmYTNmZTVkNGVjNWFkMjc3YzhjYTAzNzhiMGEifSwidXJsIjoiaHR0cHM6Ly9kZWFscy52aW8uY29tP3NpZz03YmRkYmY3MWI3MWVjNDI0Y2M0ZjM4NWFiNjExMDhmZjRjYjkzYmViYjU4ZmJmYTA0MzYxY2Q0MGIwNmJlOTc1MzkzNjM4MzAzMDM1MzQzNjM2JnNpZy1pc3M9bWV0YSZ0dXJsPWh0dHBzJTNBJTJGJTJGdmlvLmNvbSUyRkhvdGVsJTJGU2VhcmNoJTNGY2hlY2tJbiUzRDIwMjYtMDMtMDIlMjZjaGVja091dCUzRDIwMjYtMDMtMDMlMjZjdXJyZW5jeSUzRFBIUCUyNmVwdiUzRE1TNHklMjZlc2QlM0RLUDhtSW1obEVJakczSlhZeHNXelNFeldsMHRNZEtOcHVRSUNwY256eVdfM2hfek4yWHdQRTBtRkV1a2tmRGN2MnBOSGlHcDRwRmVBYTFSV3BNZFBhXzFXbUh0NE9KR3Nqb1lQUmo1aDhyRkJmZDZzajl0Zl9RUSUyNTNEJTI2Zm9yY2VDdXJyZW5jeUNoYW5nZSUzRDElMjZmb3JjZUxhbmd1YWdlQ2hhbmdlJTNEMSUyNmhvdGVsSWQlM0QxMTgwMjgyJTI2bGFiZWwlM0RzcmMlMjUzRHNreXNjYW5uZXIlMjUyNnVjb3VudHJ5JTI1M0RQSCUyNTI2dWRldmljZSUyNTNEbW9iaWxlJTI1MjZob3RlbCUyNTNEMTE4MDI4MiUyNTI2ZGF5JTI1M0QyJTI1MjZtb250aCUyNTNEMDMlMjUyNnllYXIlMjUzRDIwMjYlMjUyNmxvcyUyNTNEMSUyNTI2b2ZmZXJpZCUyNTNEb0dodzNwSWZTWmJVJTI1MjZwcmljZSUyNTNEMjgyNC43OCUyNTI2Y3VycmVuY3klMjUzRFBIUCUyNTI2dXNlcmxhbmclMjUzRGVuJTI1MjZfdGglMjUzRDUyNmRjZWQzMWU1YTUyZTI1ZGVhZDdhNzA0ZjRkMTcxMmJmNzIyYzE5NDM4OTA5MCUyNTI2ZHRzJTI1M0QxNzcyNDA5NzY4JTI1MjZvbHV0JTI1M0QxNzcyNDA5NTE4JTI1MjZjYW5QYXlMYXRlciUyNTNEZmFsc2UlMjUyNnJlcXVlc3RVc2VyR3JvdXAlMjUzRCUyNTI2b2ZmZXJVc2VyR3JvdXAlMjUzRHB1YmxpYyUyNmxhbmclM0RlbiUyNm90aSUzREVNRUlISWQxSDFRJTI2cHJlZmVycmVkUmF0ZSUzRDI4MjQuNzglMjZwcm9maWxlJTNEcjJkMm03M2tuOCUyNnJvb21zJTNEMSUyNnVzZXJDb3VudHJ5JTNEUEglMjZ1dG1fY2FtcGFpZ24lM0Rza3lzY2FubmVyJTI2dXRtX21lZGl1bSUzRGNwYyUyNnV0bV9zb3VyY2UlM0Rza3lzY2FubmVyIn0%3D&amp;utid=55ea094d-c7f2-ab26-5734-61c0c537ab1b&amp;tm_stars=3&amp;client_id=skyscanner_app&amp;redirect_delay=1000&amp;price_policy=2&amp;pre_redirect_id=5b9ceb32-3253-661c-68dc-8558eb9fe7ed&amp;tm_city_code=DVOP&amp;max_price=3398&amp;guests=1&amp;request_id=5b9ceb32-3253-661c-68dc-8558eb9fe7ed&amp;tm_country_code=PH</t>
  </si>
  <si>
    <t>7.0896762, 125.6071704</t>
  </si>
  <si>
    <t>J. Camus Street, Barangay 4-A, Poblacion District, Davao City, Davao Region, 8000, Philippines</t>
  </si>
  <si>
    <t>Located in Davao City, a 4-minute walk from People's Park, The Apo View Hotel has accommodations with a seasonal outdoor swimming pool, free private parking, a garden and a restaurant.</t>
  </si>
  <si>
    <t>CREVICE Hotel</t>
  </si>
  <si>
    <t>www.skyscanner.com.ph/hotel_deeplink/4.0/PH/en-US/PHP/h_ad/200574062/2026-03-05/2026-03-06/hotel/hotel/hotels?legacy_provider_id=22&amp;rooms=1&amp;closed_user_group=apps&amp;hb_data=7OYBpqNUImAerK9-TM6qtGNE3pBvpHVNXUvgahMboKM-xN7U8DdGNklsx8IavB5pey6VfBgvxTcZBOb-cxKYKMJ3bzOC7Q5pFLTx7dclTMQ8ic_nO40nMj8dG7jnexgRVvneXzUgy2RyfjqOiwDGj_YTHIL1J5kW_oPK_-FBxX11PN5-lZANkOXHYhEoQMbgoiXpL7cDqs2_JfXDQ9r7qgm5Vu_V6IBL-ajs9jXYiROIHXMBTIo27jJstTS8FAfx8mYdUQYpJnxnFTYaTl3-Gt51fjLf09E7DLL6cnK8lbGuFb6YMgmzVT34OelupbESRiQd5SbqeVUrbkbrHefLnx2W4DgNTHE11i9Lvio_T9frIuyPoiODF5lUaqpUpGaw3Xsz7yqaEFopmjm8UbNSmYEH7kz_SO8j6GHcC7ZPnDBe&amp;q_datetime_utc=2026-03-05T14%3A20%3A50&amp;ticket_price=2788&amp;quote_id=5416289818128565532&amp;utid_state=1&amp;channel=iphone&amp;price_without_closed_user_group=2788&amp;tm_place_name=Obrero&amp;deeplink_data=eyJmaWVsZHMiOnsic2lnbmF0dXJlIjoiZDZmNDE4NmFjZWI3Yzg3MTAwMWUzNWI4NTY1OTllZDcifSwidXJsIjoiaHR0cHM6Ly93d3cuYWdvZGEuY29tL3BhcnRuZXJzL3BhcnRuZXJzZWFyY2guYXNweD9jaWQ9MTg0NjM4MyZoaWQ9OTIwMjUyOCZjdXJyZW5jeT1QSFAmY2hlY2tpbj0yMDI2LTAzLTA1JmNoZWNrb3V0PTIwMjYtMDMtMDYmTnVtYmVyb2ZBZHVsdHM9MSZOdW1iZXJvZkNoaWxkcmVuPTAmUm9vbXM9MSZtY2lkPTMwMzgmbWFzdGVyUm9vbUlkPTExMTAzNTkxMyZtcHQ9TTFVMk1qQnFMemRqV21wU2QzY3ZSMFZxYTNGR04yVk1SblYwZUhOMGMxRnRaMnRKZVVwQmJqa3pURVI2YVdGNlpXMUpjV0ZFYWxCaGVWb3JUR2RDTm1ZNWFYRlJVWEJtY214SGNnJlRvdGFsUHJpY2U9Mjc4OC4wMCZUb3RhbFRheD0wLjAwJlRvdGFsRmVlPTAuMDAmVG90YWxTdXJjaGFyZ2U9MCZtY3VyPVBIUCJ9&amp;utid=a4d63fc5-6943-b0d5-6a88-16ef9f9dbc00&amp;tm_stars=0&amp;client_id=skyscanner_app&amp;price_policy=2&amp;pre_redirect_id=a09c812c-b490-714d-70de-28aeeb1a64bf&amp;tm_city_code&amp;max_price=2788&amp;guests=1&amp;request_id=a09c812c-b490-714d-70de-28aeeb1a64bf&amp;tm_country_code=PH</t>
  </si>
  <si>
    <t>7.098616, 125.625209</t>
  </si>
  <si>
    <t>Fatima, 19-B Garcia Heights, Poblacion District, Davao City, Davao Region, 8000, Philippines</t>
  </si>
  <si>
    <t>parking, wifi, elevator, air_conditioning, non-smoking, internet_access, 24-hour_front_desk_service, smoking_areas, iron, room_service, express_check-in, express_check-out, restaurant, beauty_salon, bar, safe_deposit_box, car_rental, luggage_storage, airport_shuttle, photocopier, accessible, fax, concierge, wheelchair_accessible</t>
  </si>
  <si>
    <t>Located in Davao City, a 9-minute walk from Abreeza Mall, CREVICE HOTEL provides accommodations with free WiFi and free private parking. The property is around 1.7 miles from People's Park, 2.1 miles from SM Lanang Premier and 4.</t>
  </si>
  <si>
    <t>P.A.R.I.S. - Park Avenue Residence Inn &amp; Suites</t>
  </si>
  <si>
    <t>https://www.google.com/maps/place/The+Ritz+Hotel+at+Garden+Oases/data=!4m11!3m10!1s0x32f96d2727a0282d:0xc107e7527bfead0e!5m3!1s2026-03-01!4m1!1i2!8m2!3d7.0810625!4d125.6169375!16s%2Fg%2F1tfnqjkj!19sChIJLSigJydt-TIRDq3-e1LnB8E?authuser=0&amp;hl=en&amp;rclk=1</t>
  </si>
  <si>
    <t>7.0810625, 125.6169375</t>
  </si>
  <si>
    <t>Villamor Street, Santo Niño Village, Barangay 15-B, Poblacion District, Davao City, Davao Region, 8000, Philippines</t>
  </si>
  <si>
    <t>The Ritz Hotel at Garden Oases</t>
  </si>
  <si>
    <t>www.skyscanner.com.ph/hotel_deeplink/4.0/PH/en-US/PHP/h_ad/224535633/2026-03-02/2026-03-03/hotel/hotel/hotels?legacy_provider_id=22&amp;rooms=1&amp;closed_user_group=general&amp;hb_data=8MjzcPOKbXzDjO5z0sKSdK77Hdlqd6VV96baxxPyUkOmx7QPEqMw0El27jTusA5VrDbUX2kZrvhWU_A_PiP7eojM4uAxsAVQvgIiQGMOn-hlrRZJh5__r9kaeoGCO2nwikhpvw_nez7RfqVffIhTREGI11yYJxRITkSeprgfcTCNg2Yyq0e8Lnjuylr-EH8IVyP0rrK9JIh4Ml2EN8FBlaqv59onndSUfdj1HueUiuTxMbxopKAdzuFAhrB_0_hrb7SuC0S_FeNHHE0tiQ3bT_K9lKI64cQeHRFaPDuAgZSyGjAchj7ZmpYFxuizN1tKOHKOa8kdNKdA93AF_sH86p2-84EVZzmpkcdwh375pRV0qJ0pRGbzrGkSZNiE-17fGTDqlCUD6RUk9vXXDqfUa_bImI8GxNc_n53t8J82gfgZ&amp;q_datetime_utc=2026-03-02T00%3A03%3A00&amp;ticket_price=2082&amp;quote_id=1421532910312593132&amp;utid_state=1&amp;channel=iphone&amp;price_without_closed_user_group=2504&amp;tm_place_name=Santa+Ana&amp;deeplink_data=eyJmaWVsZHMiOnsic2lnbmF0dXJlIjoiYmUwMzU2MWMwODY1NDgyZmY0MGMyYzVkYTIwOTM5NWEifSwidXJsIjoiaHR0cHM6Ly93d3cuYWdvZGEuY29tL3BhcnRuZXJzL3BhcnRuZXJzZWFyY2guYXNweD9jaWQ9MTg0NjM4MyZoaWQ9ODk5MjU1NyZjdXJyZW5jeT1QSFAmY2hlY2tpbj0yMDI2LTAzLTAyJmNoZWNrb3V0PTIwMjYtMDMtMDMmTnVtYmVyb2ZBZHVsdHM9MSZOdW1iZXJvZkNoaWxkcmVuPTAmUm9vbXM9MSZtY2lkPTI4MDMzJm1hc3RlclJvb21JZD0xMTEyNTExNjcmbXB0PU1FZHVjMjVFVkhKSFdHWnhiMmhtUzFWV1VYaDFWbnBRYVN0SVFsUkRXRVpNSzJGeU5YZHhRa2QzY3pSdVVWZFZZbmx4WW1oNVMwdGFhM1IxUkRoWGQwcFBSMGdyYW1oV1MwWlBhUSZUb3RhbFByaWNlPTIwODIuMTUmVG90YWxUYXg9MjQwLjEzJlRvdGFsRmVlPTE3Ni4zMCZUb3RhbFN1cmNoYXJnZT0wJm1jdXI9UEhQIn0%3D&amp;utid=4d40b913-0c63-efa6-14f1-aaaa72a457d1&amp;tm_stars=4&amp;client_id=skyscanner_app&amp;redirect_delay=1000&amp;price_policy=2&amp;pre_redirect_id=b43995d5-feae-a48d-6241-69fd8746a859&amp;tm_city_code&amp;max_price=3438&amp;guests=1&amp;request_id=b43995d5-feae-a48d-6241-69fd8746a859&amp;tm_country_code=PH</t>
  </si>
  <si>
    <t>7.0959487, 125.6169518</t>
  </si>
  <si>
    <t>Nephrology Center of Davao, J. P. Laurel Avenue, Paciano Bangoy, Agdao District, Buhangin District, Davao City, Davao Region, 8000, Philippines</t>
  </si>
  <si>
    <t>DCLA Plaza | Shopping mall | Chinatown | Supply City</t>
  </si>
  <si>
    <t>Santa Ana</t>
  </si>
  <si>
    <t>Traveler's Inn - Bajada, Davao City</t>
  </si>
  <si>
    <t>https://www.google.com/maps/place/Go+Hotels+Lanang+-+Davao/data=!4m11!3m10!1s0x32f96c3a60ddcb67:0xfa80270d7a3af61b!5m3!1s2026-03-01!4m1!1i2!8m2!3d7.1025136!4d125.6393648!16s%2Fg%2F11c0t9kdm0!19sChIJZ8vdYDps-TIRG_Y6eg0ngPo?authuser=0&amp;hl=en&amp;rclk=1</t>
  </si>
  <si>
    <t>7.1025136, 125.6393648</t>
  </si>
  <si>
    <t>Go Hotels Lanang-Davao, J. P. Laurel Avenue, Rafael Castillo, Agdao District, Buhangin District, Davao City, Davao Region, 8000, Philippines</t>
  </si>
  <si>
    <t>Go Hotels Lanang - Davao</t>
  </si>
  <si>
    <t>www.skyscanner.com.ph/hotel_deeplink/4.0/PH/en-US/PHP/h_h1/140127775/2026-03-02/2026-03-03/hotel/hotel/hotels?legacy_provider_id=927111&amp;rooms=1&amp;closed_user_group=mobile&amp;hb_data=JVupRtTC91ASZ1SHbFyKYwlfkLqtr1RZwSapt_QEZYSt1a5iW6ayGUCBttmGVygwEdYjAx4f_Kn2uk0wt8D9ePvdOkp4FURUwKZu5oOJDWtmVCZY0jm4Euy_rHQn5CoOs3m9Ti7WM4MVwJ9heNFQDjXMzb00qFnNkICIfoXxZP0kxbr-NGx5_KFQkrOwzSePNYQhVzJGL9v0aYPbgoDrjCuL9siktmwwkjCEDzjJfhXEVE8cph5i1r5h_ylEarNNHGyLB03uKWpLfKKJsCDSAeQ-lmY%3D&amp;q_datetime_utc=2026-03-02T00%3A03%3A04&amp;ticket_price=2290&amp;quote_id=4262727495803258956&amp;utid_state=1&amp;channel=iphone&amp;price_without_closed_user_group=3054&amp;tm_place_name=Ipil&amp;deeplink_data=eyJmaWVsZHMiOnsic2lnbmF0dXJlIjoiMTg3OWU5MmUyZWE5OTA0OTY3ZmEwMmZiMzc0NDQwZmUifSwidXJsIjoiaHR0cHM6Ly9waC5ob3RlbHMuY29tL0hvdGVsLVNlYXJjaD90cGlkPTMyMTQmbXBlPTE3NzI0MDc3ODcmZW5kRGF0ZT0yMDI2LTAzLTAzJmFkdWx0cz0xJmxvY2FsZT1lbl9QSCZjaGlkPTkxN2ZkZTI0LWUwM2YtNGZlNC1hMTc1LTM0ZDk5M2QzZTgzYSZlYXBpZD00NCZtY3RjPTMmc3RhcnREYXRlPTIwMjYtMDMtMDImbXBkPVBIUCZtcG49MjAxNzE0MzE1JmN1cnJlbmN5PVBIUCZyYXRlcGxhbmlkPTM4ODMzNzg3MCZtcG09MjQmbXBwPTEmbXBvPUVDJnNlbGVjdGVkPTE2Mzc4NTAxJm1wYj0zMzIuNzgmbXBxPTIwNTUuMzgmbXBhPTE5NTcuNTAifQ%3D%3D&amp;utid=90d9525b-4736-9324-0567-05c78c5aa1f2&amp;tm_stars=3&amp;client_id=skyscanner_app&amp;redirect_delay=1000&amp;price_policy=2&amp;pre_redirect_id=39c3b13d-20a8-bd65-e3ad-a6e333971730&amp;tm_city_code&amp;max_price=2528&amp;guests=1&amp;request_id=39c3b13d-20a8-bd65-e3ad-a6e333971730&amp;tm_country_code=PH</t>
  </si>
  <si>
    <t>7.0865782, 125.6213389</t>
  </si>
  <si>
    <t>Sun My Hotel, Dacudao Avenue, Dacudao, Paciano Bangoy, Agdao District, Davao City, Davao Region, 8000, Philippines</t>
  </si>
  <si>
    <t>parking, wifi, elevator, air_conditioning, non-smoking, internet_access, 24-hour_front_desk_service, spa, multilingual_staff, room_service, restaurant, safe_deposit_box, meeting_facilities, banquet_service, television, desk, shower, luggage_storage, airport_shuttle, accessible, concierge, telephone, wake-up_call</t>
  </si>
  <si>
    <t>Sun My Hotel</t>
  </si>
  <si>
    <t>www.skyscanner.com.ph/hotel_deeplink/4.0/PH/en-US/PHP/h_xp/204307371/2026-03-02/2026-03-03/hotel/hotel/hotels?legacy_provider_id=1&amp;rooms=1&amp;closed_user_group=mobile&amp;hb_data=CMS3x50BPhyNp8238i3THBhnhrBMk6QvthH5Q040SmlHdgXEEvgUyck5bBvkmHIZaXeDpFMcE0uTmXhC74fUenENdxIrtnyaRtBDaCTcG1e0iaEuMk0jUavnaH0vEt9CfeYCxjCNCLFfQgrXxneo08pURY3GOprdbEgi2_dJycdHyFj6_Q1CitBxz8fv1yUKHDKwrrEVeq__Of-kEhAf8pO47E46pBWkYS5EeP6NwBv9LjpL7oQbsW0WQFU_wERSuWMebiBCjHdiMZCcM698VFiGmJ4%3D&amp;q_datetime_utc=2026-03-02T00%3A03%3A05&amp;ticket_price=2269&amp;quote_id=5362816936290296505&amp;utid_state=1&amp;channel=iphone&amp;price_without_closed_user_group=2522&amp;tm_place_name=Santa+Ana&amp;deeplink_data=eyJmaWVsZHMiOnsic2lnbmF0dXJlIjoiMzg2MzdlYTlkZTRkNWQ1NmYwMzQyMzc0NzAyOTYyODAifSwidXJsIjoiaHR0cHM6Ly93d3cuZXhwZWRpYS5jb20ucGgvSG90ZWwtU2VhcmNoP3RwaWQ9NjgmbXBlPTE3NzI0MDk3NzUmZW5kRGF0ZT0yMDI2LTAzLTAzJmFkdWx0cz0xJmxvY2FsZT1lbl9VUyZjaGlkPWFhNGU3ZWQ4LTI3NzItNDlhMi05ZWVlLTNiMzljMzlhOGZlYSZlYXBpZD00NjIzMCZtY3RjPTMmc3RhcnREYXRlPTIwMjYtMDMtMDImbXBkPUdCUCZtcG49MjMyODMzMDkxJmN1cnJlbmN5PUdCUCZyYXRlcGxhbmlkPTI5MjM0MTMwOSZtcG09MjQmbXBwPTEmbXBvPUVDJnNlbGVjdGVkPTQ4NjE3MjAwJm1wYj01LjI2Jm1wcT0yNi4zMCZtcGE9MjMuOTEifQ%3D%3D&amp;utid=ac5ba863-f37a-77f1-16a5-51f72a4a49e2&amp;tm_stars=3&amp;client_id=skyscanner_app&amp;redirect_delay=1000&amp;price_policy=2&amp;pre_redirect_id=c0b24d84-a4e0-a027-8cab-fc4e244d97c7&amp;tm_city_code&amp;max_price=3397&amp;guests=1&amp;request_id=c0b24d84-a4e0-a027-8cab-fc4e244d97c7&amp;tm_country_code=PH</t>
  </si>
  <si>
    <t>7.0946545, 125.6147486</t>
  </si>
  <si>
    <t>Petron, J. P. Laurel Avenue, Regina Dalisay Compound, Barangay 20-B, Poblacion District, Davao City, Davao Region, 8000, Philippines</t>
  </si>
  <si>
    <t>parking, wifi, elevator, air_conditioning, non-smoking, internet_access, 24-hour_front_desk_service, smoking_areas, room_service, express_check-in, express_check-out, restaurant, safe_deposit_box, meeting_facilities, lounge, banquet_service, luggage_storage, photocopier, accessible, fax, concierge, wheelchair_accessible, wake-up_call</t>
  </si>
  <si>
    <t>Napsule Suites</t>
  </si>
  <si>
    <t>www.skyscanner.com.ph/hotel_deeplink/4.0/PH/en-US/PHP/h_xp/200545766/2026-03-02/2026-03-03/hotel/hotel/hotels?legacy_provider_id=1&amp;rooms=1&amp;closed_user_group=mobile&amp;hb_data=4v9cis_xgJYkH9m8d0PUeHFeZkjwDQ67D2buy6n39Z25k9G2gdK20J4mcZTYpyai8_tYkHDJXbv53MchDAfuV0I2E32vlr4tLE6CRWEBwU6jCDHfdvx3p2CY98dvnHEDwn9A32W6Ta7KMwDggBHAArEX9wgenZ2FVLa1ujogcmgzAw5p7kC8IMLBy_Z1buvoIyAOhh2QO0i_APYVYd2_rAh26Ayw-JajSCcJSuP4OfDaT3JwowfIwcleJWPkC_pMlnAwoGcR9QEU6JOqNuVj0J8_Fhg%3D&amp;q_datetime_utc=2026-03-02T00%3A03%3A16&amp;ticket_price=767&amp;quote_id=1515581006228318609&amp;utid_state=1&amp;channel=iphone&amp;price_without_closed_user_group=852&amp;tm_place_name=Cabaguio&amp;deeplink_data=eyJmaWVsZHMiOnsic2lnbmF0dXJlIjoiYmQwNTJmMjFhNjNjZmM3NTc4MTYzOGE2NDE2MDFhOTkifSwidXJsIjoiaHR0cHM6Ly93d3cuZXhwZWRpYS5jb20ucGgvSG90ZWwtU2VhcmNoP21wZD1HQlAmdHBpZD02OCZtcGU9MTc3MjQwOTc3NCZlbmREYXRlPTIwMjYtMDMtMDMmYWR1bHRzPTEmbXBuPTIyMDU0NTU4NiZtcG09MjQmbXBwPTEmbG9jYWxlPWVuX1VTJm1wbz1FQyZjaGlkPTY2NzYzNTU4LWU2YTktNDk0Zi1iMzZmLTQyZjQzYjZhZjQ5OSZtcHE9OC44MCZlYXBpZD00NjIzMCZtY3RjPTMmY3VycmVuY3k9R0JQJnJhdGVwbGFuaWQ9MzgyNjI0MDc1JnNlbGVjdGVkPTM1NDc4ODMwJnN0YXJ0RGF0ZT0yMDI2LTAzLTAyJm1wYj0xLjA2Jm1wYT04LjgwIn0%3D&amp;utid=bd2d90f6-fd7f-ed9c-dd5c-910af27a549c&amp;tm_stars=0&amp;client_id=skyscanner_app&amp;redirect_delay=1000&amp;price_policy=2&amp;pre_redirect_id=0c85dbf0-53e2-08a7-4e1f-af51d249764e&amp;tm_city_code&amp;max_price=2975&amp;guests=1&amp;request_id=0c85dbf0-53e2-08a7-4e1f-af51d249764e&amp;tm_country_code=PH</t>
  </si>
  <si>
    <t>7.0668834, 125.6059989</t>
  </si>
  <si>
    <t>My Hotel, San Pedro Street, Barangay 2-A, Poblacion District, Davao City, Davao Region, 8000, Philippines</t>
  </si>
  <si>
    <t>parking, wifi, air_conditioning, non-smoking, internet_access, 24-hour_front_desk_service, smoking_areas, multilingual_staff, safe_deposit_box</t>
  </si>
  <si>
    <t>My Hotel</t>
  </si>
  <si>
    <t>www.skyscanner.com.ph/hotel_deeplink/4.0/PH/en-US/PHP/h_ad/47176479/2026-03-05/2026-03-06/hotel/hotel/hotels?legacy_provider_id=22&amp;rooms=1&amp;closed_user_group=general&amp;hb_data=BQ4yQfPZrtRFyi4Dx9dKrZpqkinToiXRhSkLl6AyL0GuIDtvKCiZRdljp8qham0Gca3nQCVpz06qk-Dr2_8AuN6suJOGK-vJ-WQlUBchUyNh8U_xFoqiTt3MC8prpcdu9ghBTG-G5Zg0b1dlI8k5kaX9nc3k3HNxs801QB5HwL7lP3-aW9NpWnfFN8H0fOYUUwEmWjR8M97LTUR7Y-v9WwNGVZKbk7f6nwfwWYoyv8FpmF4VxKwuqDwK0OQ3gkdmsQg8E7V0kvxognvvyPATVXOI9ya4mdpPXKeiNSo6YViMLQ9LthYEaujAYJbQF51H7aXCiB_xSKZ-kNI2M8o7uYzVUPG8CumFYcBA_fNB-cD4Qtzvpn9NUFdLFXO0hOG2VuKVoF87Z_yLakxU9qiezE3yEHJ8c1J0KfhOdu1ZPCWQ&amp;q_datetime_utc=2026-03-05T12%3A23%3A36&amp;ticket_price=1043&amp;quote_id=893159848029493215&amp;utid_state=1&amp;channel=iphone&amp;price_without_closed_user_group=2212&amp;tm_place_name=Davao&amp;deeplink_data=eyJmaWVsZHMiOnsic2lnbmF0dXJlIjoiYzQ2NTZjNDJlMzFlZWE2YjExMGVmZTRhZTc0NWIwZWYifSwidXJsIjoiaHR0cHM6Ly93d3cuYWdvZGEuY29tL3BhcnRuZXJzL3BhcnRuZXJzZWFyY2guYXNweD9jaWQ9MTg0NjM4MyZoaWQ9MTgxODI2JmN1cnJlbmN5PVBIUCZjaGVja2luPTIwMjYtMDMtMDUmY2hlY2tvdXQ9MjAyNi0wMy0wNiZOdW1iZXJvZkFkdWx0cz0xJk51bWJlcm9mQ2hpbGRyZW49MCZSb29tcz0xJm1jaWQ9Mjc5MDUmbWFzdGVyUm9vbUlkPTMyNjU0OTYmbXB0PVRIbEhlVXRSUkdONlRqVXlkakZ2VlRVeVpXbElZMDFNVTA5M1JXODVkbFZCV2xZdkx5dHJXRVJoYVM5Q1ZqUlJkR2x3ZWxkTVRWcE5TMkk1WWtkWldWb3hiVEZGY0hOdU1sSTRZMU5ZWnowJlRvdGFsUHJpY2U9MTA0My4wMiZUb3RhbFRheD05Ni4zNSZUb3RhbEZlZT05OC42OSZUb3RhbFN1cmNoYXJnZT0wJm1jdXI9UEhQIn0%3D&amp;utid=dbbf7b19-c2e3-445b-53fe-014356d15b81&amp;tm_stars=3&amp;client_id=skyscanner_app&amp;price_policy=2&amp;pre_redirect_id=78e0fbad-71bd-9924-6aca-0d7ce3bd1ca5&amp;tm_city_code=DVOP&amp;max_price=1458&amp;guests=1&amp;request_id=78e0fbad-71bd-9924-6aca-0d7ce3bd1ca5&amp;tm_country_code=PH</t>
  </si>
  <si>
    <t>7.0668155, 125.6060129</t>
  </si>
  <si>
    <t>Featuring 3-star accommodations, My Hotel Davao is located in Davao City, a 7-minute walk from People's Park and 2.1 miles from Abreeza Mall.</t>
  </si>
  <si>
    <t>Big Ben's Apartelle</t>
  </si>
  <si>
    <t>https://www.google.com/maps/place/Hotel+Uno/data=!4m11!3m10!1s0x32f96d9dbabc0ea7:0x90ed373f91973150!5m3!1s2026-03-01!4m1!1i2!8m2!3d7.0694477!4d125.6112083!16s%2Fg%2F11r975lkm!19sChIJpw68up1t-TIRUDGXkT837ZA?authuser=0&amp;hl=en&amp;rclk=1</t>
  </si>
  <si>
    <t>7.0694477, 125.6112083</t>
  </si>
  <si>
    <t>Metrobank, C. M. Recto Avenue, Barangay 34-D, Poblacion District, Davao City, Davao Region, 8000, Philippines</t>
  </si>
  <si>
    <t>Hotel Uno</t>
  </si>
  <si>
    <t>www.skyscanner.com.ph/hotel_deeplink/4.0/PH/en-US/PHP/h_xp/114985648/2026-03-05/2026-03-06/hotel/hotel/hotels?legacy_provider_id=1&amp;rooms=1&amp;closed_user_group=mobile&amp;hb_data=NJNHp9DBID0laxLeWVov_pM93pYpH69J24bWGghS1bwnQjFRuVPNRWc4-duew5E3S1oA_aCAEgHgcwR_mk2JbgNAKy70L8LpEv5Q0k6RdpV8zWMTQIkkniIWEqDzQkrNQ3SjhCqxF--G2PpbaLsCXRvicy_uZO40OfYkErKFBmPuDNdrGRR9PVhdzqeRQK-vAfAdbZElxlY6AkbigfyqcoSywhGQtGp5gVyWQ4bnGWXF8qghAKlv2_CDfwtdtOWLmdaw2pBfE2pqEQjq4NnpQIXiI-Q%3D&amp;q_datetime_utc=2026-03-05T14%3A20%3A54&amp;ticket_price=1488&amp;quote_id=-3175313424666981004&amp;utid_state=1&amp;channel=iphone&amp;price_without_closed_user_group=1653&amp;tm_place_name=Davao&amp;deeplink_data=eyJmaWVsZHMiOnsic2lnbmF0dXJlIjoiNjUxNGY4NzJkYmVjZDc2ZWQxMGRkYWJlM2E0NjdhZGMifSwidXJsIjoiaHR0cHM6Ly93d3cuZXhwZWRpYS5jb20ucGgvSG90ZWwtU2VhcmNoP3RwaWQ9NjgmbXBlPTE3NzI3MjAyMjUmZW5kRGF0ZT0yMDI2LTAzLTA2JmFkdWx0cz0xJmxvY2FsZT1lbl9VUyZjaGlkPWQ5NTBhNDE5LTliOTEtNGMxMy04Yjg0LTRhYmNiNzFmNzQ2ZSZlYXBpZD00NjIzMCZtY3RjPTMmc3RhcnREYXRlPTIwMjYtMDMtMDUmbXBkPUdCUCZtcG49MjAwMjQ5MzI5JmN1cnJlbmN5PUdCUCZyYXRlcGxhbmlkPTM4ODk0MzgzNyZtcG09MjQmbXBwPTEmbXBvPUVDJnNlbGVjdGVkPTU3MDM3MDYmbXBiPTIuMDQmbXBxPTE3LjAzJm1wYT0xNy4wMyJ9&amp;utid=f7187b28-be72-baaa-5859-f34d8302b312&amp;tm_stars=3&amp;client_id=skyscanner_app&amp;price_policy=2&amp;pre_redirect_id=6179bc8c-f490-1347-20f7-29c35ba31546&amp;tm_city_code=DVOP&amp;max_price=1502&amp;guests=1&amp;request_id=6179bc8c-f490-1347-20f7-29c35ba31546&amp;tm_country_code=PH</t>
  </si>
  <si>
    <t>7.0672139, 125.6044067</t>
  </si>
  <si>
    <t>With a stay at Hotel Uno in Davao (Poblacion District), you'll be steps from Aldevinco Shopping Center and 3 minutes by foot from Roxas Night Market. This hotel is 0.3 mi (0.5 km) from Ateneo de Davao University and 0.5 mi (0.9 km) from Gaisano Mall.
Pamper yourself with onsite massages or take in the view from a terrace. Additional amenities at this hotel include complimentary wireless internet access and concierge services.
Satisfy your appetite for dinner at the hotel's restaurant, or stay in and take advantage of the room service (during limited hours).
Featured amenities include dry cleaning/laundry services, a 24-hour front desk, and luggage storage. Free self parking is available onsite.
Make yourself at home in one of the 152 air-conditioned rooms featuring LED televisions. Complimentary wireless internet access is available to keep you connected. Private bathrooms with showers feature complimentary toiletries and slippers. Conveniences include safes and desks, and housekeeping is provided daily.</t>
  </si>
  <si>
    <t>The Manor Hotel</t>
  </si>
  <si>
    <t>www.skyscanner.com.ph/hotel_deeplink/4.0/PH/en-US/PHP/h_ad/113054422/2026-03-05/2026-03-06/hotel/hotel/hotels?legacy_provider_id=22&amp;rooms=1&amp;closed_user_group=general&amp;hb_data=Q0GnvX1vzvjzydVhbiwwTCwZxIQ88lGFX9JoWFMV2eV_fC9DkuZtnCmvLaUGOm-D9eYMDEQAMA3s0_dsELd3vW_P75huX8Bv82z4FogAuRfKsSs_J1_lP7HarJjuY0AzPwIQVJIrUmmnZCBZcYaN_pv1AipNs6kLGB5jPwsAr0k5H30OWVzSOyO4A6-llUBZrti_nLOT1qd_dqdrgSGYNAqbSo-Egunlu7XeXJWWDRQNZrJNjOzn5qCmHZ7NbbBg3aw4mvXUFMV7IOaa_uVAELRXVeK0eeQyP7eCphsfN4K-Pfmp90UgIaccwAZ4YDa9pcRijN-WOuje5DSOnCSOHX6W88QQ4B-7nDxz2U4JYtLkLnqrDq-N8CgGRNClOTgmakD_WdxhghI2tPywNc_Upy-7EHrPZPZnWrYzOwHzg-ux&amp;q_datetime_utc=2026-03-05T14%3A21%3A55&amp;ticket_price=1349&amp;quote_id=-166759143589405987&amp;utid_state=1&amp;channel=iphone&amp;price_without_closed_user_group=1535&amp;tm_place_name=Davao&amp;deeplink_data=eyJmaWVsZHMiOnsic2lnbmF0dXJlIjoiYjIzYTNiY2ExZDhhMjBhZTlmN2MyNjUzZjZlNTA4NmIifSwidXJsIjoiaHR0cHM6Ly93d3cuYWdvZGEuY29tL3BhcnRuZXJzL3BhcnRuZXJzZWFyY2guYXNweD9jaWQ9MTg0NjM4MyZoaWQ9MjQ3NTU2JmN1cnJlbmN5PVBIUCZjaGVja2luPTIwMjYtMDMtMDUmY2hlY2tvdXQ9MjAyNi0wMy0wNiZOdW1iZXJvZkFkdWx0cz0xJk51bWJlcm9mQ2hpbGRyZW49MCZSb29tcz0xJm1jaWQ9MzAzOCZtYXN0ZXJSb29tSWQ9MzI3NDgxMyZtcHQ9Tm5GYVNERkVSakJvVUROSmMxVlNXRmRDWWxsSFZFZHlSR2hvTjA0MU55dFZURVJESzJvMGVrRTBRV3hCTm5KcGVFRklWbEpUU2tsSWVHbFBjV2xGYVVFMk1sVlJTM1pITVUxdGRRJlRvdGFsUHJpY2U9MTM0OS4xNyZUb3RhbFRheD0xODguMDAmVG90YWxGZWU9NTUuMjkmVG90YWxTdXJjaGFyZ2U9MCZtY3VyPVBIUCJ9&amp;utid=eedb3ed7-55e0-c12d-3708-0cc23d4c1c16&amp;tm_stars=2&amp;client_id=skyscanner_app&amp;price_policy=2&amp;pre_redirect_id=4fd1e364-7ca0-bb09-6d14-0c68ebf90138&amp;tm_city_code=DVOP&amp;max_price=1822&amp;guests=1&amp;request_id=4fd1e364-7ca0-bb09-6d14-0c68ebf90138&amp;tm_country_code=PH</t>
  </si>
  <si>
    <t>7.103559, 125.6410217</t>
  </si>
  <si>
    <t>Q8 Express Inn, A. Pichon Street, Purok 2, Barangay 2-A, Poblacion District, Davao City, Davao Region, 8000, Philippines</t>
  </si>
  <si>
    <t>parking, wifi, air_conditioning, non-smoking, internet_access, smoking_areas, massage, lounge, luggage_storage, photocopier, fax, security</t>
  </si>
  <si>
    <t>Located in Davao City, within a 10-minute walk of People's Park and 2.2 miles of Abreeza Mall, The Manor Hotel has accommodations with a shared lounge and free WiFi as well as free private parking for guests who drive.
The property is around 2.</t>
  </si>
  <si>
    <t>Grand Regal Hotel &amp; Casino</t>
  </si>
  <si>
    <t>www.skyscanner.com.ph/hotel_deeplink/4.0/PH/en-US/PHP/h_xp/46988244/2026-03-02/2026-03-03/hotel/hotel/hotels?legacy_provider_id=1&amp;rooms=1&amp;closed_user_group=mobile&amp;hb_data=B8ySpq9_LwR8z_Oy30OAjaytGLnyzQg1VeWg9jTaoDDmLAzoI5IpozxOEm74N2DTvgC2oo_VJZ2ZJgbwR-j9hs5MejHfR6ZuE_OcPJKF162FcZiGyvjnsb24lwEk9A2FZm5Tm5gSexSEq00btgEIZVMKz96vYVt0-HFetWazwy4n78enzAacVYpep5ycBrdYHkmV6v4007f7pIkYmIn5hQXTCl08AnW0dLxPGh6QjxGFvslUFigQiRISz1rLWobXBbn1qgZqN4Xu7CpKds5XxEXPLrM%3D&amp;q_datetime_utc=2026-03-02T00%3A03%3A21&amp;ticket_price=3601&amp;quote_id=-6171414340245239127&amp;utid_state=1&amp;channel=iphone&amp;price_without_closed_user_group=3953&amp;tm_place_name=Ipil&amp;deeplink_data=eyJmaWVsZHMiOnsic2lnbmF0dXJlIjoiMmE0ZDkwMWFjYTE2MDU4ODZjNjRjMDcwYTAyY2JjNzYifSwidXJsIjoiaHR0cHM6Ly93d3cuZXhwZWRpYS5jb20ucGgvSG90ZWwtU2VhcmNoP3RwaWQ9NjgmbXBlPTE3NzI0MDk3NzUmZW5kRGF0ZT0yMDI2LTAzLTAzJmFkdWx0cz0xJmxvY2FsZT1lbl9VUyZjaGlkPWFhNGU3ZWQ4LTI3NzItNDlhMi05ZWVlLTNiMzljMzlhOGZlYSZlYXBpZD00NjIzMCZtY3RjPTMmc3RhcnREYXRlPTIwMjYtMDMtMDImbXBkPUdCUCZtcG49MjAxMjM0NzMzJmN1cnJlbmN5PUdCUCZyYXRlcGxhbmlkPTIwNTg0ODczMSZtcG09MjQmbXBwPTEmbXBvPUVDJnNlbGVjdGVkPTE4MTMyODgmbXBiPTUuMTAmbXBxPTQxLjIwJm1wYT00MS4yMCJ9&amp;utid=305808ff-b19c-7789-7892-d21f5e18805b&amp;tm_stars=4&amp;client_id=skyscanner_app&amp;redirect_delay=1000&amp;price_policy=2&amp;pre_redirect_id=f81e5bc9-e40c-8b56-a144-106c8cd02c97&amp;tm_city_code&amp;max_price=5351&amp;guests=1&amp;request_id=f81e5bc9-e40c-8b56-a144-106c8cd02c97&amp;tm_country_code=PH</t>
  </si>
  <si>
    <t>7.0986635, 125.6231203</t>
  </si>
  <si>
    <t>Camp Burgrille, J. P. Laurel Avenue, Bajada, Buhangin, Buhangin District, Davao City, Davao Region, 8000, Philippines</t>
  </si>
  <si>
    <t>Red Planet Davao</t>
  </si>
  <si>
    <t>www.skyscanner.com.ph/hotel_deeplink/4.0/PH/en-US/PHP/h_h1/134677947/2026-03-02/2026-03-03/hotel/hotel/hotels?legacy_provider_id=927111&amp;rooms=1&amp;closed_user_group=mobile&amp;hb_data=nlIEzKJ7-i_Vx8aSriJk_uqiEnUyL1lsF9XJvfpQYTJdU5GhOCHzD3eOssE-wp4XqT3WzQizJRShspOMbMpVb-VAuUh0ZACkJyIh_ol53iqDCJSZKS0HqczvBzaJel9NFMAI0dzNNBT3krVMtTNvzk9xhDFByKoriotqc3UxJkwtgqLf1hWEXxcQyaUivIlEyx6rnZAJIJiocQ0o5jxzYruVzOILWdVSXbo0q02RisCYjMnOj_ey3fwWzCVknc8a1t28Ip5YJmPePS54sT3IStUw_vY%3D&amp;q_datetime_utc=2026-03-02T00%3A03%3A19&amp;ticket_price=1956&amp;quote_id=3173434381430578127&amp;utid_state=1&amp;channel=iphone&amp;price_without_closed_user_group=2607&amp;tm_place_name=Cabaguio&amp;deeplink_data=eyJmaWVsZHMiOnsic2lnbmF0dXJlIjoiOGNmMWQ0M2JiZTNkMGNlNWRiNWIwMWQ3YWY0NjMzY2YifSwidXJsIjoiaHR0cHM6Ly9waC5ob3RlbHMuY29tL0hvdGVsLVNlYXJjaD9tcGQ9UEhQJnRwaWQ9MzIxNCZtcGU9MTc3MjQwOTc3MyZlbmREYXRlPTIwMjYtMDMtMDMmYWR1bHRzPTEmbXBuPTIwMDQ5Mzc1OSZtcG09MjQmbXBwPTEmbG9jYWxlPWVuX1BIJm1wbz1FQyZjaGlkPWZmNzJhOTk4LThkODMtNDdmYy04ZDYyLWQ3ZGQ0MjQ5ZWRlYyZtcHE9MTc0Ni4wMCZlYXBpZD00NCZtY3RjPTMmY3VycmVuY3k9UEhQJnJhdGVwbGFuaWQ9MzgzMTc5NTU2JnNlbGVjdGVkPTczMjU3Njkmc3RhcnREYXRlPTIwMjYtMDMtMDImbXBiPTIwOS41MiZtcGE9MTc0Ni4wMCJ9&amp;utid=0e39a931-1269-4e60-6156-ec61289fb19f&amp;tm_stars=3&amp;client_id=skyscanner_app&amp;redirect_delay=1000&amp;price_policy=2&amp;pre_redirect_id=a40544c3-206b-3750-9966-9438be1e0eea&amp;tm_city_code&amp;max_price=2208&amp;guests=1&amp;request_id=a40544c3-206b-3750-9966-9438be1e0eea&amp;tm_country_code=PH</t>
  </si>
  <si>
    <t>7.068703, 125.6115935</t>
  </si>
  <si>
    <t>Central District Hotel Davao</t>
  </si>
  <si>
    <t>www.skyscanner.com.ph/hotel_deeplink/4.0/PH/en-US/PHP/h_ad/213456866/2026-03-05/2026-03-06/hotel/hotel/hotels?legacy_provider_id=22&amp;rooms=1&amp;closed_user_group=general&amp;hb_data=49Ah5jDd7VtWvdyyEtjokR48XxgJYOQS6d_DbBPfM7edet2xxhcXgdNKJCFTjgc_e-VB_1M8D0jiDjF8WVsXQkh3ovjJs-IF4e6VzrA1BAX5E3j_d5-rynHr3nife-5xuKdEapWDGfC0PbgdC7kr1wI9YAM_pzqAXGadN-IaoFPW7HYtDdw97PUX6Nzl8jYq99s3-85tzvk-zxLKCkuqARxX1_IyPwulLQTBfsVqirh-xgItX5DZlFQnFDPIEaBL9MKMQCppuMHxNsMx1FBiVMNtSsjgg1IrBJxNMN6icOknu3_RQMmCbLIRZAC35iNyFa3eH3Zv0mE6snkqljb782zbvX5JyRgg9HJ5rpNgzB--spSS8RcKRhaOoV13q15KPj0u8q_24EbbBXIBWyo07hdgYYyZksqDi7LkMgIoC7aR&amp;q_datetime_utc=2026-03-05T14%3A20%3A55&amp;ticket_price=1203&amp;quote_id=-7043278933916313484&amp;utid_state=1&amp;channel=iphone&amp;price_without_closed_user_group=2853&amp;tm_place_name=Davao&amp;deeplink_data=eyJmaWVsZHMiOnsic2lnbmF0dXJlIjoiYTBhYTNmMTdkZTc0NDI0NjY4Njk5YzBmMzU5MjE0NmUifSwidXJsIjoiaHR0cHM6Ly93d3cuYWdvZGEuY29tL3BhcnRuZXJzL3BhcnRuZXJzZWFyY2guYXNweD9jaWQ9MTg0NjM4MyZoaWQ9MzY0MzYyOTYmY3VycmVuY3k9UEhQJmNoZWNraW49MjAyNi0wMy0wNSZjaGVja291dD0yMDI2LTAzLTA2Jk51bWJlcm9mQWR1bHRzPTEmTnVtYmVyb2ZDaGlsZHJlbj0wJlJvb21zPTEmbWNpZD0zMzImbWFzdGVyUm9vbUlkPTYwMzQwMDU3NCZtcHQ9UzFORWNsSldMMHN2TDBKUU1VMHhka1ZrUzA5SlFTdHdSak0yVkhSNE1EQTBhWE50YkN0MFlVUnFkbmRoU0ZkVlUxbENZMGxqY1VkU01VSllialJyT1hVNU0zTklZVlowVms5WU1DdDNQVDAmVG90YWxQcmljZT0xMjAyLjU0JlRvdGFsVGF4PTEzOC45MiZUb3RhbEZlZT0xMDEuNTkmVG90YWxTdXJjaGFyZ2U9MCZtY3VyPVBIUCJ9&amp;utid=61ec65c2-ac87-cd2c-d461-03299c92f4d3&amp;tm_stars=1&amp;client_id=skyscanner_app&amp;price_policy=2&amp;pre_redirect_id=d3238840-9472-5a48-a0d8-a9986a8973d1&amp;tm_city_code=DVOP&amp;max_price=1537&amp;guests=1&amp;request_id=d3238840-9472-5a48-a0d8-a9986a8973d1&amp;tm_country_code=PH</t>
  </si>
  <si>
    <t>7.0686186, 125.6118315</t>
  </si>
  <si>
    <t>Panzerotti Food Hub, J. Palma Gil Street, Barangay 34-D, Poblacion District, Davao City, Davao Region, 8000, Philippines</t>
  </si>
  <si>
    <t>air_conditioning, non-smoking, smoking_areas, shower, security</t>
  </si>
  <si>
    <t>Central District Hotel Davao offers top-notch services and amenities, ensuring guests experience utmost comfort.During leisurely days and evenings, on-site amenities such as daily housekeeping enable you to fully enjoy your accommodation. Kindly note that smoking is prohibited in the hotel to ensure fresher air for all visitors.At Central District Hotel Davao, every guestroom is provided with convenient amenities and fittings to ensure a comfortable stay. Elevate your experience at hotel with the knowledge that certain rooms are equipped with linen service, ensuring a more pleasant stay for you.Certain rooms offer in-room amusement features such as the television for your enjoyment.</t>
  </si>
  <si>
    <t>Green Windows Dormitel 188</t>
  </si>
  <si>
    <t>https://www.google.com/maps/place/Garden+Vista+Hotel/data=!4m11!3m10!1s0x32f96d6d95b90b51:0xc903795750b0a3f8!5m3!1s2026-03-01!4m1!1i2!8m2!3d7.1057725!4d125.6367793!16s%2Fg%2F11t8sknzbv!19sChIJUQu5lW1t-TIR-KOwUFd5A8k?authuser=0&amp;hl=en&amp;rclk=1</t>
  </si>
  <si>
    <t>7.1057725, 125.6367793</t>
  </si>
  <si>
    <t>E-Z Parking Lot, Mount Apo Street, Pelayo, 7-A General Malvar, Poblacion District, Davao City, Davao Region, 8000, Philippines</t>
  </si>
  <si>
    <t>Green Windows Dormitel 188 offers top-notch services and amenities, ensuring guests experience utmost comfort. Share your photos and respond to emails at your convenience, thanks to the free Wi-Fi internet access offered by hotel.Room amenities feature daily housekeeping, allowing you to unwind and make the most of your visit. The hotel maintains a completely smoke-free zone, providing a breathable atmosphere. Each accommodation at Green Windows Dormitel 188 is thoughtfully created and adorned to provide visitors with a comfortable, home-like atmosphere.In certain rooms, the hotel offers linen service, blackout curtains and air conditioning for guest convenience and satisfaction.In select rooms, guests at the hotel can enjoy top-notch in-room entertainment with daily newspaper, television and cable TV available for their convenience.Rest assured, in a few chosen rooms, you will find the convenience of a refrigerator and mini bar at your disposal.Maintain your cleanliness and comfort using toiletries and towels available in select guest restrooms. Should you prefer not to venture out for a meal, the enticing culinary choices at hotel are always available for your satisfaction. Experience an unforgettable evening with your fellow travelers just a short distance away, at hotel's bar.</t>
  </si>
  <si>
    <t>Garden Vista Hotel</t>
  </si>
  <si>
    <t>www.skyscanner.com.ph/hotel_deeplink/4.0/PH/en-US/PHP/h_bc/213095400/2026-03-02/2026-03-03/hotel/hotel/hotels?legacy_provider_id=13&amp;rooms=1&amp;closed_user_group=apps&amp;hb_data=QvNvJtNlYZOUzH6tk2FTI_KudqJ7m6UOdf5srV5YRMj0NyaHUNEwzS0G6Qtfwr1o31wliA8br9I7WRst8pE5kkP9gq0_5f3V7DKKC5Ct1hjYfNzOtKoc9F6asQ5mzsFP7K5g8vOwO6mqHdXDm67yN8v3nVbmE4NPhvM7txS5LgLJiyx5QCU-nJbW_JSU_4YmlVWV3fNp3qECfqA_dykvXeefox3l4UPOTFMLprp5166c-LprcPw34hRrlNUeYvrL_YQZY8Iw0um0pG_xwYyN7AqIasu8UpeRmXr_QCUU-j4IUp0-UjIRP4TD8TduTpYh6uVIKbJZ8iQQUKzLo92oNijI-ACK6hHuxdd6i6qOHqHVfKb61Yzqh8XnSvbWv006AUAzss7znWlE9eYezRHwjHbcVN3diBqrfVJjRdepD0mbkHaCjjY%3D&amp;q_datetime_utc=2026-03-02T00%3A03%3A21&amp;ticket_price=2359&amp;quote_id=5943438426675335598&amp;utid_state=1&amp;channel=iphone&amp;price_without_closed_user_group=2874&amp;tm_place_name=Ipil&amp;deeplink_data=eyJmaWVsZHMiOnsic2lnbmF0dXJlIjoiMmE3ODg0OTU1ZGRiOGEwYTY3ZmUyNzhlMzMxNjI3MzUiLCJibG9ja19pZCI6IjkwMDM4ODQwMV8zNjA3MTk5NDhfMl8wXzAifX0%3D&amp;utid=c0a7dee4-4a73-3ea7-cab9-c7de338907b5&amp;tm_stars=0&amp;client_id=skyscanner_app&amp;redirect_delay=1000&amp;price_policy=2&amp;pre_redirect_id=61ce5ab2-d4f0-e9a7-3974-5881478c8125&amp;tm_city_code&amp;max_price=3447&amp;guests=1&amp;request_id=61ce5ab2-d4f0-e9a7-3974-5881478c8125&amp;tm_country_code=PH</t>
  </si>
  <si>
    <t>7.0962397, 125.6164807</t>
  </si>
  <si>
    <t>Hotel Sogo, J. P. Laurel Avenue, De Jesus Subdivision, Buhangin, Buhangin District, Davao City, Davao Region, 8000, Philippines</t>
  </si>
  <si>
    <t>parking, wifi, air_conditioning, non-smoking, internet_access, 24-hour_front_desk_service, smoking_areas, multilingual_staff, room_service, garden, safe_deposit_box, concierge</t>
  </si>
  <si>
    <t>Hotel Sogo Davao</t>
  </si>
  <si>
    <t>www.skyscanner.com.ph/hotel_deeplink/4.0/PH/en-US/PHP/h_fd/216772308/2026-03-02/2026-03-03/hotel/hotel/hotels?legacy_provider_id=927050&amp;rooms=1&amp;hb_data=r8EfYoH7Exe69xQftRgT-ljJ1wddje3h_PHggubRqYky9FzqHHcnYQFNFQ5d7w5js0XkY3cTclf4jsBZWc3B_HvarSCVQfui2eZIFPCuhDT3ORJ7XFIBWb81ByKyugyZrJcCpNl141iud7px0ZWCqjI0wVbcfBd50sOY0nZetAswwUctPsOsw_TbbJtzlvhsOGkBYF6MNDyVtuOeg0_scLatDrFaK93RKE-1AIzo2-KAWUviBxqlPBIEArBPwqyzVksOWdKRxM8fJ1aAna6PkZL4zpAOS_kpuY4ienF7wC3jOtvsIXaOLYb74oGG8vXrsDCtMZTDMfVaef4rcFIRfzAKAwq0LMSS2YBU-A1JZMObTbTsa0ztVJIAy2aDQCTBwEmFGwjaQgu95Y9qc6mPOTECU4PjNqI-N1o8Yi33Fg-XlQ%3D%3D&amp;q_datetime_utc=2026-03-02T00%3A03%3A23&amp;ticket_price=1045&amp;quote_id=386625813444730775&amp;utid_state=1&amp;channel=iphone&amp;tm_place_name=Cabaguio&amp;deeplink_data=eyJmaWVsZHMiOnsic2lnbmF0dXJlIjoiMTc0NWI3YzZlYTkyOGQ1ZjZkMTgzZDU0NjQ2NzFiYmQifSwidXJsIjoiaHR0cHM6Ly9kZWFscy52aW8uY29tP3NpZz1kMzkxZjYxZjJjZDAwNzZjOWJiYTViODliMjE4ZjdhOWFjYWRiMjBkMWJkYWMyYjdiYWUzNmFkYTlmOTA5MmY0MmQzMzM5MzgzMjM2MzgzODM2Mzcmc2lnLWlzcz1tZXRhJnR1cmw9aHR0cHMlM0ElMkYlMkZ2aW8uY29tJTJGSG90ZWwlMkZTZWFyY2glM0ZjaGVja0luJTNEMjAyNi0wMy0wMiUyNmNoZWNrT3V0JTNEMjAyNi0wMy0wMyUyNmN1cnJlbmN5JTNEUEhQJTI2ZXB2JTNETVM0eSUyNmVzZCUzRDA0OE1uaDYtbWZJM0VtSkxfNEt3a1JrRV9jQ0d2U3lkcnZBYlRuNGhMNy1kR2dGQVA5RFI0WHloZ3RibGFCOC02VjFDZC1uRkphTXBQaTRVbDh4VldNcXV5ZzdXNEYzVjhtM0Roa0RxRjdsQWlWTWFBQU0lMjUzRCUyNmZvcmNlQ3VycmVuY3lDaGFuZ2UlM0QxJTI2Zm9yY2VMYW5ndWFnZUNoYW5nZSUzRDElMjZob3RlbElkJTNEMjM4MjQzMTclMjZsYWJlbCUzRHNyYyUyNTNEc2t5c2Nhbm5lciUyNTI2dWNvdW50cnklMjUzRFBIJTI1MjZ1ZGV2aWNlJTI1M0Rtb2JpbGUlMjUyNmhvdGVsJTI1M0QyMzgyNDMxNyUyNTI2ZGF5JTI1M0QyJTI1MjZtb250aCUyNTNEMDMlMjUyNnllYXIlMjUzRDIwMjYlMjUyNmxvcyUyNTNEMSUyNTI2b2ZmZXJpZCUyNTNEb1BRaExUTERwWHBBJTI1MjZwcmljZSUyNTNEMTA0NC44MSUyNTI2Y3VycmVuY3klMjUzRFBIUCUyNTI2dXNlcmxhbmclMjUzRGVuJTI1MjZfdGglMjUzRDBhZDUzYzMzOGYxOTQwMjQ0NWUwZmE1OGNkNjU2ODdiNTc1YjQwMjExYmU1YmFmNCUyNTI2ZHRzJTI1M0QxNzcyNDA5Nzc5JTI1MjZvbHV0JTI1M0QxNzcyNDA5Nzc0JTI1MjZjYW5QYXlMYXRlciUyNTNEZmFsc2UlMjUyNnJlcXVlc3RVc2VyR3JvdXAlMjUzRCUyNTI2b2ZmZXJVc2VyR3JvdXAlMjUzRHB1YmxpYyUyNmxhbmclM0RlbiUyNm90aSUzRFdkdWd2TU1rOS1JJTI2cHJlZmVycmVkUmF0ZSUzRDEwNDQuODElMjZwcm9maWxlJTNEcjJkMm03M2tuOCUyNnJvb21zJTNEMSUyNnVzZXJDb3VudHJ5JTNEUEglMjZ1dG1fY2FtcGFpZ24lM0Rza3lzY2FubmVyJTI2dXRtX21lZGl1bSUzRGNwYyUyNnV0bV9zb3VyY2UlM0Rza3lzY2FubmVyIn0%3D&amp;utid=14ce0025-bbc1-2af6-eea9-80b607d85941&amp;tm_stars=3&amp;client_id=skyscanner_app&amp;redirect_delay=1000&amp;price_policy=2&amp;pre_redirect_id=a0b496e0-7c18-bf0a-e26f-5cf19e9b4961&amp;tm_city_code&amp;max_price=1045&amp;guests=1&amp;request_id=a0b496e0-7c18-bf0a-e26f-5cf19e9b4961&amp;tm_country_code=PH</t>
  </si>
  <si>
    <t>7.0680738, 125.6082913</t>
  </si>
  <si>
    <t>Victory Chapel, A. Bonifacio Street, Barangay 3-A, Poblacion District, Davao City, Davao Region, 8000, Philippines</t>
  </si>
  <si>
    <t>parking, wifi, elevator, air_conditioning, internet_access, 24-hour_front_desk_service, room_service, security</t>
  </si>
  <si>
    <t>Aikiko House</t>
  </si>
  <si>
    <t>www.skyscanner.com.ph/hotel_deeplink/4.0/PH/en-US/PHP/h_ad/201165335/2026-03-05/2026-03-06/hotel/hotel/hotels?legacy_provider_id=22&amp;rooms=1&amp;closed_user_group=general&amp;hb_data=-b2Vkw0SMZ_X2D2gtG8wHyPrAGN5nxeE2vMk9hXE_ugvQtIjicoglTaKkfORVu5A3qRqjfJyGB4XLmmWrKdZWV0jW-C0M8PKUwiT_0Ns3wJ9x2dwA_jPE77Id_-6PoG5YLMf59ifZ_hq3uZCVG8fUhFEocv1ie7BepDYyDJUw-O9LtGL3kDWtc-xcwpahwbH7jQ8xyaih4okFPtapNV9AFvxBMCJRQA-knTrQ9YXFgc42V_y4YY0OZAtFlAxch9JDystRZqGZmvf8qxOoSJCD5kZq4tQzdpDDKbU3Ze9s5BOtpGSVccbesddTYH9QOBXtTExzs3-zVIySlMh479AoFwGPVF1XAoNctYOCgY4VT5I9FV5SSlMKYH_NhuxhftE11YQtrSAMBNIj5dpgR3qbXQY_i1GSMVl1fVxsLDD9Jh8&amp;q_datetime_utc=2026-03-05T14%3A20%3A55&amp;ticket_price=737&amp;quote_id=6644730602548138735&amp;utid_state=1&amp;channel=iphone&amp;price_without_closed_user_group=2217&amp;tm_place_name=Davao&amp;deeplink_data=eyJmaWVsZHMiOnsic2lnbmF0dXJlIjoiODNiZmI3NjZkNjc2ODMzOTAyNTZlMTRkOTQ5MTQxYWUifSwidXJsIjoiaHR0cHM6Ly93d3cuYWdvZGEuY29tL3BhcnRuZXJzL3BhcnRuZXJzZWFyY2guYXNweD9jaWQ9MTg0NjM4MyZoaWQ9NzcwNDA3MzQmY3VycmVuY3k9UEhQJmNoZWNraW49MjAyNi0wMy0wNSZjaGVja291dD0yMDI2LTAzLTA2Jk51bWJlcm9mQWR1bHRzPTEmTnVtYmVyb2ZDaGlsZHJlbj0wJlJvb21zPTEmbWNpZD0zMzImbWFzdGVyUm9vbUlkPTExOTM3MDk0NzEmbXB0PVJURmtLMHBaTm1SVE1IcDNWbFJIVkZwNlNGVkdPR0U1VGt0SlQzRndjMW80V0ZSeGVGQndPWGxEZGxjeFpHcFVaMFkyYjFsRWJGbHBiMDFWT0dsUFNraHVMM2cyWXpGc1pFMVdjVXRLZDNRJlRvdGFsUHJpY2U9NzM3LjQ0JlRvdGFsVGF4PTkzLjg2JlRvdGFsRmVlPTY2LjQ1JlRvdGFsU3VyY2hhcmdlPTAmbWN1cj1QSFAifQ%3D%3D&amp;utid=d9914ac7-84fa-c963-f9d8-c4591e8a0fa0&amp;tm_stars=3&amp;client_id=skyscanner_app&amp;price_policy=2&amp;pre_redirect_id=a452d71c-2f7a-6f6c-3317-b8e5d6f0f50d&amp;tm_city_code=DVOP&amp;max_price=1163&amp;guests=1&amp;request_id=a452d71c-2f7a-6f6c-3317-b8e5d6f0f50d&amp;tm_country_code=PH</t>
  </si>
  <si>
    <t>7.0732112, 125.6049136</t>
  </si>
  <si>
    <t>parking, wifi, elevator, air_conditioning, non-smoking, 24-hour_front_desk_service, massage, multilingual_staff, room_service, express_check-in, express_check-out, safe_deposit_box, television, shower, photocopier, fax, complimentary_bottled_water, telephone, hairdryer</t>
  </si>
  <si>
    <t>Aikiko House is located in Davao City, 2 miles from Abreeza Mall and 2.5 miles from SM City Davao. This 3-star hotel has air-conditioned rooms with a private bathroom. The property has room service and a 24-hour front desk for guests.</t>
  </si>
  <si>
    <t>Rogen Inn</t>
  </si>
  <si>
    <t>www.skyscanner.com.ph/hotel_deeplink/4.0/PH/en-US/PHP/h_ct/212752921/2026-03-02/2026-03-03/hotel/hotel/hotels?legacy_provider_id=31&amp;rooms=1&amp;closed_user_group=general&amp;hb_data=7evkR9cW7VMRTIfxARHaqPKnwHz9l8SV_b-QSU0ampmJcxLCiof8i_2Qi1WuxGy80XtCyd8gUjIIwtR9jHJkUBGvbOkzudvOdUQHdKQhKA61lHtbangg3NRHmzRDF-aKaPuDCbLLZNA8VSRlv1AWVxqOoRr_fgTgvqR4z62HvFcZWeTvpgYb-QK0zYRSvVgEmOdP-KpLdculizvFdTQvFSod0OeVYcAEfg3EEXDrf5_SZEatVHyj8UMaNgOhxp8QKepdVviX0q9IUqgOyEzcMeNtwRBi5kpUSBNWkEbTzVMsem809D51Kl7sUiuKtVKapNdeeBfZ37yeAo4f-Bux8EwfHk70kfy-PfdxfIUJTzanZhaJwOHssGC5iGj0uOQCzmK30LT-sESH-qomnjysZnLp33524qKSNTbmkKM4Ww%3D%3D&amp;q_datetime_utc=2026-03-02T00%3A03%3A24&amp;ticket_price=2818&amp;quote_id=-1320741776742496416&amp;utid_state=1&amp;channel=iphone&amp;price_without_closed_user_group=2800&amp;tm_place_name=Davao&amp;deeplink_data=eyJmaWVsZHMiOnsic2lnbmF0dXJlIjoiYjU0ODRkOThjZGYxZjNmZTExMWQ2MGU5NGFjMjgyMjkifSwidXJsIjoiaHR0cHM6Ly9waC50cmlwLmNvbS9ob3RlbHMvcmVkaXJlY3Q%2FaG90ZWxpZD05NTQ0OTExNyZjaXR5PTE0NTgmQWxsaWFuY2VpZD0xMjYwNyZzaWQ9ODg4ODMyJmNoZWNraW49MjAyNi0wMy0wMiZjaGVja291dD0yMDI2LTAzLTAzJnNob3BwaW5naWQ9YTdmOTViYTg0YzJiNDQzNWJlOTZlMjA1MTE5MTRhOWQmYWR1bHQ9MSZjaGlsZHJlbj0wJmFnZXM9Jmxhbmd1YWdlPWVucGgmbG9jYWxlPWVuX1BIJnJvb21pZD0xNTc1ODMxNzcyJnN3aWQ9MCZwYXk9UFAmZmd0PTEmY3JuPTEmY3Vycj1QSFAmd2twPTEmc3RhbmQ9SDRzSUFBQUFBQUFBX3dBREFmei1DbUVLQWhnQkVnUUlBUkFBR2xVSTNKRzE3d1VTQVRJWUFEQzREemlPYTVnQm5lREJMYWdCQUxnQkFzQUJBdEVCaGV0UnVKNjhva0RoQWRlamNEMEtCS1pBNkFHQXE4T0VBb2dDSUlrRUFBQUFBQUFBQUFDZ0JBQ2hCUUFBQUFBQUFBQUFHaUJoTjJZNU5XSmhPRFJqTW1JME5ETTFZbVU1Tm1VeU1EVXhNVGt4TkdFNVpDQUVLT3lYazgwR1NBRlNCakl5WWpWa01Gb2NDZ05WVTBRUndvYW5WOHB5RzBBYUExQklVQ0VRV0RtMHlIYS1QMklGWlc1ZlVFaG91UlJ3QVhnQWlnRUhTQUY0QU1nQkFhb0JCd29ETURJeEVBTHlBU0poTjJZNU5XSmhPRFJqTW1JME5ETTFZbVU1Tm1VeU1EVXhNVGt4TkdFNVpGOHhrZ0lCTkpvQ0FBQUFBUF9fQVFBQV9fOE1CTTVUQXdFQUFBIn0%3D&amp;utid=573364da-a2d4-6778-71a3-f33bd64b20b9&amp;tm_stars=3&amp;client_id=skyscanner_app&amp;redirect_delay=1000&amp;price_policy=2&amp;pre_redirect_id=f7b3d055-c61e-c5db-a6a1-94e5d6e0c430&amp;tm_city_code=DVOP&amp;max_price=2818&amp;guests=1&amp;request_id=f7b3d055-c61e-c5db-a6a1-94e5d6e0c430&amp;tm_country_code=PH</t>
  </si>
  <si>
    <t>7.0894685, 125.6102455</t>
  </si>
  <si>
    <t>Vines, Mount Apo Street, Pelayo, 7-A General Malvar, Poblacion District, Davao City, Davao Region, 8000, Philippines</t>
  </si>
  <si>
    <t>With a stay at Rogen Inn, you'll be centrally located in Davao, just a 4-minute walk from Davao Doctors' Hospital and 9 minutes by foot from People's Park. This hotel is 0.8 mi (1.2 km) from Gaisano Mall and 0.8 mi (1.3 km) from Roxas Night Market.
This hotel offers designated smoking areas.
Grab a bite to eat at one of the hotel's many dining establishments, which include 6 restaurants and a coffee shop/cafe. Wrap up your day with a drink at the bar/lounge. A complimentary buffet breakfast is served daily from 6:30 AM to 10:00 AM.
Featured amenities include a business center, a 24-hour front desk, and an elevator. Free self parking is available onsite.
Make yourself at home in one of the 338 individually furnished guestrooms. Complimentary wireless internet access is available to keep you connected. Bathrooms with showers are provided. Conveniences include desks, and housekeeping is provided daily.</t>
  </si>
  <si>
    <t>Seda Abreeza Davao</t>
  </si>
  <si>
    <t>www.skyscanner.com.ph/hotel_deeplink/4.0/PH/en-US/PHP/h_h1/123712792/2026-03-05/2026-03-06/hotel/hotel/hotels?legacy_provider_id=927111&amp;rooms=1&amp;closed_user_group=mobile&amp;hb_data=ydImrbAq9PLfkHoB-cApEGdyzHJpAZdRLxAZYBbf_XeQg4-E-_wHMOfmVsEPUjfCMSqbc31UMK98E8cHa5lEuc8qRXoNTUHuWZPz8fjHHo0Q0JzTEDAEwunE6-YKickllEyO3mPfD69gj8GTL4zQ2iZkjRULXB9On8t2kkGGLgwOrobD8twfm5YDIbeEe1xMIus0kGpMqD5w2olEa_d6brw2t7nvfcKAaaurOV-Tbb6eK33J3Xhrj87NDlH6w9mfAFFEm4-UMn-sXhhXLhtoHruceGA%3D&amp;q_datetime_utc=2026-03-05T14%3A20%3A56&amp;ticket_price=5969&amp;quote_id=4291682398687869041&amp;utid_state=1&amp;channel=iphone&amp;price_without_closed_user_group=7200&amp;tm_place_name=Obrero&amp;deeplink_data=eyJmaWVsZHMiOnsic2lnbmF0dXJlIjoiMDMzNGNhOWMwOTJjNTkyYjljYThlZGJhMTIyY2IxYzEifSwidXJsIjoiaHR0cHM6Ly9waC5ob3RlbHMuY29tL0hvdGVsLVNlYXJjaD90cGlkPTMyMTQmbXBlPTE3NzI3MjAyMjUmZW5kRGF0ZT0yMDI2LTAzLTA2JmFkdWx0cz0xJmxvY2FsZT1lbl9QSCZjaGlkPTExMzJiNGZiLTEwNDYtNDcwMi1iOTUwLWY2ZWU4M2EwY2M1NiZlYXBpZD00NCZtY3RjPTMmc3RhcnREYXRlPTIwMjYtMDMtMDUmbXBkPVBIUCZtcG49MjAwMjgzMzE4JmN1cnJlbmN5PVBIUCZyYXRlcGxhbmlkPTQwNzMzOTAyNiZtcG09MjQmbXBwPTEmbXBvPUVDJnNlbGVjdGVkPTYwMjQwODQmbXBiPTcxMi4zMiZtcHE9NTMwOS41NiZtcGE9NTI1Ni45OSJ9&amp;utid=e826422e-25bd-5ead-b942-feb85cfd5570&amp;tm_stars=4&amp;client_id=skyscanner_app&amp;price_policy=2&amp;pre_redirect_id=28b7ac03-9ae2-88e0-eea8-60fe3f4bbc9f&amp;tm_city_code&amp;max_price=7310&amp;guests=1&amp;request_id=28b7ac03-9ae2-88e0-eea8-60fe3f4bbc9f&amp;tm_country_code=PH</t>
  </si>
  <si>
    <t>7.0895309, 125.6105508</t>
  </si>
  <si>
    <t>Seda Abreeza, J. P. Laurel Avenue, Regino Compound, Abreeza Ayala Business Park, Poblacion District, Davao City, Davao Region, 8000, Philippines</t>
  </si>
  <si>
    <t>Located in Davao City just across Abreeza Mall, Seda Abreeza features a fitness center with floor-to-ceiling windows displaying views of its outdoor pool. It also offers complimentary Wi-Fi access.</t>
  </si>
  <si>
    <t>Domicilio Lorenzo</t>
  </si>
  <si>
    <t>www.skyscanner.com.ph/hotel_deeplink/4.0/PH/en-US/PHP/h_xp/114985990/2026-03-05/2026-03-06/hotel/hotel/hotels?legacy_provider_id=1&amp;rooms=1&amp;closed_user_group=mobile&amp;hb_data=f2hvbQwmFPSd03mxl94-HLsC9-2xlyDwZp_pZNAU_D4_uJdDyIO3R7MJJFD7ygLluf0Pxy90dh4dx3arpQxFVOgtViYfQF3L9fm5jDA0gs_tu7ZOwCTTY3mHCC9lVRH5OwkWXYbjjCRV5jAdId2Cxo_ytPr4uwi_JO_X7Yhc3BJuG_ogwKZNgu48sWSGlbHeyBpjsLUstA4HhxFMIaTydNO8TRFKcmMIswGlihh9ZmYha18N30IHSkPQlkZG-wi-1y9Wo93MLgriGaQ1JU2HYTpDOXI%3D&amp;q_datetime_utc=2026-03-05T14%3A20%3A59&amp;ticket_price=4353&amp;quote_id=3293665559541221566&amp;utid_state=1&amp;channel=iphone&amp;price_without_closed_user_group=4679&amp;tm_place_name=Talomo&amp;deeplink_data=eyJmaWVsZHMiOnsic2lnbmF0dXJlIjoiMTQ5YzA0N2U1MDhjYTRkOTlmYjY2ZjkzMzI5NDRlYWMifSwidXJsIjoiaHR0cHM6Ly93d3cuZXhwZWRpYS5jb20ucGgvSG90ZWwtU2VhcmNoP3RwaWQ9NjgmbXBlPTE3NzI3MjAyMjYmZW5kRGF0ZT0yMDI2LTAzLTA2JmFkdWx0cz0xJmxvY2FsZT1lbl9VUyZjaGlkPTNkNzVkZmVjLTU2Y2MtNDg1YS05NDg5LTI5YTgzZDZkNDEzZCZlYXBpZD00NjIzMCZtY3RjPTMmc3RhcnREYXRlPTIwMjYtMDMtMDUmbXBkPUdCUCZtcG49MjAxMzc0MjcyJmN1cnJlbmN5PUdCUCZyYXRlcGxhbmlkPTIwNjc3Njk3NiZtcG09MjQmbXBwPTEmbXBvPUVDJnNlbGVjdGVkPTEwMjU2MDAwJm1wYj0xMC4wNiZtcHE9NTAuMzEmbXBhPTQ1Ljc0In0%3D&amp;utid=9a1a5c77-2b5b-8a61-bb6c-93f721a060e5&amp;tm_stars=2&amp;client_id=skyscanner_app&amp;price_policy=2&amp;pre_redirect_id=74a755d5-0785-0c29-bfb2-7b2aa3f84d23&amp;tm_city_code&amp;max_price=4370&amp;guests=1&amp;request_id=74a755d5-0785-0c29-bfb2-7b2aa3f84d23&amp;tm_country_code=PH</t>
  </si>
  <si>
    <t>7.0771318, 125.6100059</t>
  </si>
  <si>
    <t>Camachile Street, Juna, 74-A Matina Crossing, Talomo District, Davao City, Davao Region, 8000, Philippines</t>
  </si>
  <si>
    <t>Talomo</t>
  </si>
  <si>
    <t>Located in Davao City, Domicilio Lorenzo is within a convenient 5-minute walk from the entertainment hub Matina Town Square and 1476 feet from NCCC Mall.</t>
  </si>
  <si>
    <t>RedDoorz Plus Near Bangko Sentral Ng Pilipinas Davao</t>
  </si>
  <si>
    <t>www.skyscanner.com.ph/hotel_deeplink/4.0/PH/en-US/PHP/h_xp/203979760/2026-03-05/2026-03-06/hotel/hotel/hotels?legacy_provider_id=1&amp;rooms=1&amp;closed_user_group=mobile&amp;hb_data=p7YEwyrP1cD-vlktllNNtjwacjXlI_lnJDU-HPdpAi6ym1bXOgK2vXJhFsO3eNeoHz81h_3dbE_qS0QTSASlAzfiGbI-EOWTACQZgrQZq-r-KlEj_qufNif-FsFDbmhel4aOUS7StCuNZpnZnnVdaL9isYoPpHVBYhW9KWpSWivVknYeiTsOE2dEIsEXZSZqQ3m7MdZSI-f1QKVdH6Mkh80CzENiLOR3zvGIuUxHbmYa6iZoKnZ9SemexhmXnn6lav1id2sOH1hAYd411w3KGpj1_yo%3D&amp;q_datetime_utc=2026-03-05T14%3A21%3A00&amp;ticket_price=1732&amp;quote_id=-2595530536179242586&amp;utid_state=1&amp;channel=iphone&amp;tm_place_name=Obrero&amp;deeplink_data=eyJmaWVsZHMiOnsic2lnbmF0dXJlIjoiYTQ2YjI3ODRlNGYxNTNkNjE2NTc5ZGVkMzI0NWVkYmUifSwidXJsIjoiaHR0cHM6Ly93d3cuZXhwZWRpYS5jb20ucGgvSG90ZWwtU2VhcmNoP21wZD1HQlAmdHBpZD02OCZtcGU9MTc3MjcxNzMyMSZlbmREYXRlPTIwMjYtMDMtMDYmYWR1bHRzPTEmbXBuPTIzMzQwMzA0NSZtcG09MjQmbXBwPTEmbG9jYWxlPWVuX1VTJm1wbz1FQyZjaGlkPTExMDMwNWRjLTk5NDItNDE5NS1hNjQ2LTdmZTJkY2Y0YzllOSZtcHE9MjAuMDImZWFwaWQ9NDYyMzAmbWN0Yz0zJmN1cnJlbmN5PUdCUCZyYXRlcGxhbmlkPTM4MTc4Mjg5NiZzZWxlY3RlZD00NTAwOTAxNCZzdGFydERhdGU9MjAyNi0wMy0wNSZtcGI9NC4wMCZtcGE9MTguMjAifQ%3D%3D&amp;utid=3453a748-053e-a7cb-b6ff-0c8de7944b7f&amp;tm_stars=2&amp;client_id=skyscanner_app&amp;price_policy=2&amp;pre_redirect_id=494cf57f-b10c-e661-d28d-69f0fb177732&amp;tm_city_code&amp;max_price=1739&amp;guests=1&amp;request_id=494cf57f-b10c-e661-d28d-69f0fb177732&amp;tm_country_code=PH</t>
  </si>
  <si>
    <t>7.0607774, 125.5897262</t>
  </si>
  <si>
    <t>E. Jacinto Extension, Purok 1, Barangay 11-B, Poblacion District, Davao City, Davao Region, 8000, Philippines</t>
  </si>
  <si>
    <t>wifi, air_conditioning, non-smoking, internet_access, 24-hour_front_desk_service, smoking_areas, television, security, complimentary_bottled_water</t>
  </si>
  <si>
    <t>With a stay at RedDoorz Plus near Bangko Sentral ng Pilipinas Davao in Davao (Poblacion District), you'll be within a 10-minute walk of Ateneo de Davao University and Gaisano Mall. This hotel is 0.4 mi (0.7 km) from Roxas Night Market and 0.6 mi (1 km) from Sta. Ana Shrine.
Make yourself at home in one of the air-conditioned guestrooms. Complimentary wireless internet access is available to keep you connected. Bathrooms with showers are provided. Conveniences include desks and complimentary bottled water.</t>
  </si>
  <si>
    <t>Hotel San Marco Davao</t>
  </si>
  <si>
    <t>www.skyscanner.com.ph/hotel_deeplink/4.0/PH/en-US/PHP/h_ad/213152447/2026-03-02/2026-03-03/hotel/hotel/hotels?legacy_provider_id=22&amp;rooms=1&amp;hb_data=p4W-nqdXtT13Agz9ViKzP9galilWAzZt6c36BGVD5W0noRvIxEXQ-_0TbJsInG0cSoiMwnZhXyl-K9n1tKOOXQVXB4hI0vABv-WlLyHK7xtAKfVfygsJuLtz41wgqB8VrG-7nLxGqfj9E2Hy9V4ShWdW3S8_R16NMcp41wqCPjLjFFRuj5032J95L9qG3gwlLskdG2g2J1mX03ToRsyPzlvrG9z8a-9kGxeCjn_pFAfAF87hB-J70Ctuh4lXZDj3eUr_cA8pUwc2RxswvT12mUmBc9azhiaAMS68e6UEMv6K2sTUUfFwSHyZ6VRhcSC9YkB2pAZ_iAwJFwnseKZkcmM6nQX081LuTMRXQQM-Qcbg3kjQa_QwezNi9aAuiQwWXHsC6CM4acNP4vHf5428Ga_ReMvlJkT28oyrSqzI9s6n&amp;q_datetime_utc=2026-03-02T00%3A03%3A31&amp;ticket_price=2046&amp;quote_id=8906913500818623194&amp;utid_state=1&amp;channel=iphone&amp;tm_place_name=Pequeno&amp;deeplink_data=eyJmaWVsZHMiOnsic2lnbmF0dXJlIjoiZjgyNjZlN2E1YjllNGM3YWM5MjBhOWM3OGM1NWRhYmIifSwidXJsIjoiaHR0cHM6Ly93d3cuYWdvZGEuY29tL3BhcnRuZXJzL3BhcnRuZXJzZWFyY2guYXNweD9jaWQ9MTg0NjM4MyZoaWQ9MzUwMzg2NTgmY3VycmVuY3k9UEhQJmNoZWNraW49MjAyNi0wMy0wMiZjaGVja291dD0yMDI2LTAzLTAzJk51bWJlcm9mQWR1bHRzPTEmTnVtYmVyb2ZDaGlsZHJlbj0wJlJvb21zPTEmbWNpZD0zMzImbWFzdGVyUm9vbUlkPTU3NzcxMjYyNyZtcHQ9ZDNGWVEwbE5ZV2QyY1ZKQ2MzWm1UMWRHYms5UWVEY3JZemhJYmpCRmNYSkNRelpYWTFSUFJpOUhWWE5FWVVsbU1sUjNjMDEwTlVRM1oyUkZObWNyVFUxaGEwNXFkWFI1YVZodE5YZG9OMjgmVG90YWxQcmljZT0yMDQ2LjEwJlRvdGFsVGF4PTIzNi41OCZUb3RhbEZlZT0xNzIuNjQmVG90YWxTdXJjaGFyZ2U9MCZtY3VyPVBIUCJ9&amp;utid=dac0f8a0-6f81-44fc-cfe7-112c57833ca9&amp;tm_stars=4&amp;client_id=skyscanner_app&amp;redirect_delay=1000&amp;price_policy=2&amp;pre_redirect_id=b3946d4c-66bd-026e-559d-f7829563cea6&amp;tm_city_code&amp;max_price=2046&amp;guests=1&amp;request_id=b3946d4c-66bd-026e-559d-f7829563cea6&amp;tm_country_code=PH</t>
  </si>
  <si>
    <t>7.060244, 125.593766</t>
  </si>
  <si>
    <t>Juna Avenue, Juna, 74-A Matina Crossing, Talomo District, Davao City, Davao Region, 8000, Philippines</t>
  </si>
  <si>
    <t>NCCC Mall Davao</t>
  </si>
  <si>
    <t>Pequeno</t>
  </si>
  <si>
    <t>Lispher Inn</t>
  </si>
  <si>
    <t>www.skyscanner.com.ph/hotel_deeplink/4.0/PH/en-US/PHP/h_h1/200497234/2026-03-02/2026-03-03/hotel/hotel/hotels?legacy_provider_id=927111&amp;rooms=1&amp;closed_user_group=mobile&amp;hb_data=FNms9hgK1omuGSqRRPuU-LCy51kYr4BrRBtiM_0pKdaJJJpjRp0Ln393g3lxob73_8kOCTF5aLl5NNoxQZTMKxIvVXrkS1WjWd1JDkwJbNiqoojvpb51eYh2ofi0rquicsJ39dpUG2n4FgsBDS4FIOICN48-PGs31jgfy_coB2cvrn5g0sg9Ttw-2sp4eCYU4lQqEiw33leO1uiXRTGoRT54ykCComQKQJxhghVqhPMfSkRHIJ8-hHW0-Gb5yz9MDfyBR-J-WRrvCmcUT_93dggzEPg%3D&amp;q_datetime_utc=2026-03-02T00%3A03%3A35&amp;ticket_price=1710&amp;quote_id=-5523945174703033603&amp;utid_state=1&amp;channel=iphone&amp;price_without_closed_user_group=1900&amp;tm_place_name=Pequeno&amp;deeplink_data=eyJmaWVsZHMiOnsic2lnbmF0dXJlIjoiOGZjOTA1ODM2MWM0NDUyN2M1NjVkYmU4YmMyNDQwOWQifSwidXJsIjoiaHR0cHM6Ly9waC5ob3RlbHMuY29tL0hvdGVsLVNlYXJjaD90cGlkPTMyMTQmbXBlPTE3NzI0MDk3NzYmZW5kRGF0ZT0yMDI2LTAzLTAzJmFkdWx0cz0xJmxvY2FsZT1lbl9QSCZjaGlkPWM2NDY2MjFmLTc0MGYtNGQ3MS04MGMyLTlkZGQxY2RmYjExMSZlYXBpZD00NCZtY3RjPTMmc3RhcnREYXRlPTIwMjYtMDMtMDImbXBkPVBIUCZtcG49MjE2MzQ3NjgzJmN1cnJlbmN5PVBIUCZyYXRlcGxhbmlkPTI2MjIwODI2NyZtcG09MjQmbXBwPTEmbXBvPUVDJnNlbGVjdGVkPTM3ODg1ODg3Jm1wYj0xODMuMjEmbXBxPTE1MjYuNzkmbXBhPTE1MjYuNzkifQ%3D%3D&amp;utid=13e21c02-ead4-75bd-3e1e-779dfa9c5089&amp;tm_stars=3&amp;client_id=skyscanner_app&amp;redirect_delay=1000&amp;price_policy=2&amp;pre_redirect_id=820baab8-c0d7-94f5-fb7d-2e433ee210e5&amp;tm_city_code&amp;max_price=2700&amp;guests=1&amp;request_id=820baab8-c0d7-94f5-fb7d-2e433ee210e5&amp;tm_country_code=PH</t>
  </si>
  <si>
    <t>7.0674934, 125.611595</t>
  </si>
  <si>
    <t>Cebuana Lhuillier, A. Bonifacio Street, Barangay 34-D, Poblacion District, Davao City, Davao Region, 8000, Philippines</t>
  </si>
  <si>
    <t>wifi, elevator, 24-hour_front_desk_service, massage, spa, multilingual_staff, room_service, restaurant, luggage_storage</t>
  </si>
  <si>
    <t>La Anclar Hotel</t>
  </si>
  <si>
    <t>www.skyscanner.com.ph/hotel_deeplink/4.0/PH/en-US/PHP/h_bc/136327196/2026-03-05/2026-03-06/hotel/hotel/hotels?legacy_provider_id=13&amp;rooms=1&amp;closed_user_group=apps&amp;hb_data=kp6LvMZBEiyXOIUnfb7e0CZQDxBPvlmwAJqJGrGX3cTbDamN-izUIcCUmuW3FDkhfW5RSUyytT7zKA2Mp4ANmlFpS5YFAWIXrpKwgiTueXUcBJccnzdfnWGrAIKZ7fySHl3orObpNF2j73O_bCGhCElTF4anpypcR9BQsq25Aymrzc0WTCEdr4ft7d9NdHiV-ZWdxRZvye-3ReuuMc5Qx8WGqa5F_jBQIJa0F-mK-bJ7VvEfI5UmWX9WxwtMxYjW8d4VQkH6T3yGDKFYgzJMJrDXOhEJTS7ms9b_sOZVVL3jF3hk9nKsfND9dnSInNhdsW7yF46WHQ6UH1RWDmaN4V6DblTcoL7YDLThH7Mwda4eem4G6JVXog4TmBAAmSW64C0Zp91UAaY8ZyMnMcy2sXemADJSJFNVC8PqL98creZTmCwoRUs%3D&amp;q_datetime_utc=2026-03-05T14%3A21%3A00&amp;ticket_price=1220&amp;quote_id=1519650626415924155&amp;utid_state=1&amp;channel=iphone&amp;price_without_closed_user_group=1486&amp;tm_place_name=Davao&amp;deeplink_data=eyJmaWVsZHMiOnsic2lnbmF0dXJlIjoiOWYyMTI2ZmMzNzczM2Y4NjdlZGI3YWEyNzFlMTM0ZGMiLCJibG9ja19pZCI6IjE0MjQ0MDgwNF8yNDI1MDE5MDhfMF8xXzBfNjUyNjMwIn19&amp;utid=fbc58adf-e8ed-d19b-6f5a-4397f3f6218b&amp;tm_stars=2&amp;client_id=skyscanner_app&amp;price_policy=2&amp;pre_redirect_id=4807d8f3-89da-2d32-9c76-ce4f9ac79473&amp;tm_city_code=DVOP&amp;max_price=2883&amp;guests=1&amp;request_id=4807d8f3-89da-2d32-9c76-ce4f9ac79473&amp;tm_country_code=PH</t>
  </si>
  <si>
    <t>7.0685685, 125.6061688</t>
  </si>
  <si>
    <t>Located in Davao City, a 9-minute walk from People's Park, La Anclar Hotel has accommodations with free WiFi and free private parking. This 3-star hotel offers a 24-hour front desk and luggage storage space. The hotel has family rooms.</t>
  </si>
  <si>
    <t>Hotel Midori Davao</t>
  </si>
  <si>
    <t>www.skyscanner.com.ph/hotel_deeplink/4.0/PH/en-US/PHP/h_ad/219203702/2026-03-05/2026-03-06/hotel/hotel/hotels?legacy_provider_id=22&amp;rooms=1&amp;closed_user_group=general&amp;hb_data=xm2lBpg96kxRPqYOq4PSO7khKN4fQPfdMYmqFFSij7EC6R7m_Ns8qJYHPLFghLWT4EoeKUrV1r6OegvqbbDoCNd-QHDmhID51NUTb-LL5GuIAPZn9RLbl2YZp1Sw8NUvYThxvS_Muj3C8UvRHYl83ew0mEeTV-SfuAC701_WgVrJceuaYkP8p4kYUVjyTARX7IqT7DJUxmEgI0HISHtY-j2FM_X4YDYLR2KNLdyL2i6QHcyBC0G2XO8ZzQd35KBrZV5wCHRVSz_rIbPE5amQKERTrHERdtDIqSzvYl7InbGYPwtfuSMk4P1c0lC7nNhV0EQkvoeujDTFqbpxjhSWgrNx22HV24e0qjPAHMQzOw6dCGOtHCZSf6s7dIIb_awKAj9Ug4E_XVG-HFdJX7hF9rqmqPVaWooVq4yGFcKhe9hS&amp;q_datetime_utc=2026-03-05T14%3A21%3A01&amp;ticket_price=390&amp;quote_id=-6761117977137136434&amp;utid_state=1&amp;channel=iphone&amp;price_without_closed_user_group=525&amp;tm_place_name=Davao&amp;deeplink_data=eyJmaWVsZHMiOnsic2lnbmF0dXJlIjoiZTliZTU0ZmUyZDA1N2ZlMzIzN2I5ZDg2YjMxYmY0YmEifSwidXJsIjoiaHR0cHM6Ly93d3cuYWdvZGEuY29tL3BhcnRuZXJzL3BhcnRuZXJzZWFyY2guYXNweD9jaWQ9MTg0NjM4MyZoaWQ9NTc3OTA1OCZjdXJyZW5jeT1QSFAmY2hlY2tpbj0yMDI2LTAzLTA1JmNoZWNrb3V0PTIwMjYtMDMtMDYmTnVtYmVyb2ZBZHVsdHM9MSZOdW1iZXJvZkNoaWxkcmVuPTAmUm9vbXM9MSZtY2lkPTMzMiZtYXN0ZXJSb29tSWQ9NTk5NDMxNTQmbXB0PWFqaHdXbFZ6V21GemIxb3ZabEJ2ZEVkTFRGRnRSMnRpTTNKaVJqVjBVRGMwV25SVFUxbGtlREZES3poeU1FMVhUamRsVG5KaGVsbG5NblpXVDI5NU5uSmpkV1pRZUZvMk1VOVRSZyZUb3RhbFByaWNlPTM4OS44NCZUb3RhbFRheD00NS4xMCZUb3RhbEZlZT0zMi44NyZUb3RhbFN1cmNoYXJnZT0wJm1jdXI9UEhQIn0%3D&amp;utid=a7b863bb-024c-4fb6-1bc6-eae45ce7efba&amp;tm_stars=0&amp;client_id=skyscanner_app&amp;price_policy=2&amp;pre_redirect_id=273858f1-ae80-3a98-244c-78f593f2cec3&amp;tm_city_code=DVOP&amp;max_price=1489&amp;guests=1&amp;request_id=273858f1-ae80-3a98-244c-78f593f2cec3&amp;tm_country_code=PH</t>
  </si>
  <si>
    <t>7.0952057, 125.635609</t>
  </si>
  <si>
    <t>Midori, Governor V. Duterte Street, Barangay 3-A, Poblacion District, Davao City, Davao Region, 8000, Philippines</t>
  </si>
  <si>
    <t>parking, wifi, 24-hour_front_desk_service, smoking_areas</t>
  </si>
  <si>
    <t>Located in Poblacion District, a neighborhood in Davao, Hotel Midori Davao is near a metro station and near theme parks. Davao Golf and Country Club and Outland Adventure are worth checking out if an activity is on the agenda, while those wishing to experience the area's natural beauty can explore Bonsai Forest and Eden Nature Park. Davao Zorb Park and SGI Davao Culture Center are also worth visiting. 
Along with a 24-hour front desk, this inn has free self parking and free WiFi in public areas. Change of towels is available on request. Hotel Midori Davao offers 31 accommodations. Guests can surf the web using the complimentary wireless Internet access (speed: 50+ Mbps). Bathrooms include showers. Change of towels and change of bedsheets can be requested. Housekeeping is provided daily.</t>
  </si>
  <si>
    <t>Citistyle lnn</t>
  </si>
  <si>
    <t>www.skyscanner.com.ph/hotel_deeplink/4.0/PH/en-US/PHP/h_h1/222043287/2026-03-02/2026-03-03/hotel/hotel/hotels?legacy_provider_id=927111&amp;rooms=1&amp;closed_user_group=mobile&amp;hb_data=_8VVMzVsPL9kChX4eWD_3KgoU19LS7_sv8tEZy5puMcf4hUCtvcptiNejJRkbs5rehO8-uwRTYvAEpUBx5s2PNajyaaPxac_071wmcQa6dxbb0HRCtayYQM4UDRLlU3-Ize_ACyTghaaQKZrDycsK-TELsdtrLg4NA64tD8f-f2TKYJQNjhsDpiIBbwo8wjTMNWCi-PeETqSkYbvCcyUHb_-SDoanHY6pgnLTsgyLsloysMR5yy8zai_ADSc18LqoA35gbFmeDy__BkJokCNkCrgyRU%3D&amp;q_datetime_utc=2026-03-02T00%3A03%3A40&amp;ticket_price=2400&amp;quote_id=82839881948790256&amp;utid_state=1&amp;channel=iphone&amp;price_without_closed_user_group=3000&amp;tm_place_name=Ipil&amp;deeplink_data=eyJmaWVsZHMiOnsic2lnbmF0dXJlIjoiZjhlN2EyNzYwMDNlZjc1ODE3YjdhNzc5YjJkZTEyYzcifSwidXJsIjoiaHR0cHM6Ly9waC5ob3RlbHMuY29tL0hvdGVsLVNlYXJjaD90cGlkPTMyMTQmbXBlPTE3NzI0MDk3NzUmZW5kRGF0ZT0yMDI2LTAzLTAzJmFkdWx0cz0xJmxvY2FsZT1lbl9QSCZjaGlkPTIwMzViZDIwLWE5ZjQtNDY1Ny1hNzliLWQxZDI3OWZmMjczNCZlYXBpZD00NCZtY3RjPTMmc3RhcnREYXRlPTIwMjYtMDMtMDImbXBkPVBIUCZtcG49MzI1OTcxNTQ1JmN1cnJlbmN5PVBIUCZyYXRlcGxhbmlkPTM5OTc0NzgwOSZtcG09MjQmbXBwPTEmbXBvPUVDJnNlbGVjdGVkPTExMjIzMjQ5NCZtcGI9NDMyLjc5Jm1wcT0yMTYzLjk0Jm1wYT0xOTY3LjIyIn0%3D&amp;utid=9d64eeda-a705-83d0-40cf-f7f224940810&amp;tm_stars=0&amp;client_id=skyscanner_app&amp;redirect_delay=1000&amp;price_policy=2&amp;pre_redirect_id=c664cc1c-821f-473d-3a34-360174448754&amp;tm_city_code&amp;max_price=3521&amp;guests=1&amp;request_id=c664cc1c-821f-473d-3a34-360174448754&amp;tm_country_code=PH</t>
  </si>
  <si>
    <t>7.0569878, 125.6003129</t>
  </si>
  <si>
    <t>SkyView Restaurant, Quimpo Boulevard, Robillo Compound, 76-A Bucana, Talomo District, Davao City, Davao Region, 8000, Philippines</t>
  </si>
  <si>
    <t>Blue Lotus Hotel</t>
  </si>
  <si>
    <t>www.skyscanner.com.ph/hotel_deeplink/4.0/PH/en-US/PHP/h_h1/200532167/2026-03-05/2026-03-06/hotel/hotel/hotels?legacy_provider_id=927111&amp;rooms=1&amp;closed_user_group=mobile&amp;hb_data=Y-QHZL9w0p841tK5ypVzBBDMfh_miqvpeOR9jhf1PeECSpHfSYCGSU2qnMHNBO2462o-_izYh6XiitsXZHnNE8fUZ8yheQztsRSeqvGWHT1Gk_1FUKAFkP9VhP1SVooz2QHbFD1B-dtKgsLm58OBJ0GS1aPAj6g4Z7HSNIb7n_LJwgQd6Nbh5E4YGPbyKS2KURHDafMtlD0bnAMvI9qDfXWWZikMf7tr-B3O4xuXwIu4_q3mPNb7IsT1YjgjuBYg3XDmqmw1aM_2_l4-JlN0aJycHkE%3D&amp;q_datetime_utc=2026-03-05T14%3A21%3A02&amp;ticket_price=10111&amp;quote_id=-6196174379095587644&amp;utid_state=1&amp;channel=iphone&amp;price_without_closed_user_group=11600&amp;tm_place_name=Talomo&amp;deeplink_data=eyJmaWVsZHMiOnsic2lnbmF0dXJlIjoiNDBmNDFkYzFlYmZjOWY2ODMyNTljMGI0Y2FjMmFiYzYifSwidXJsIjoiaHR0cHM6Ly9waC5ob3RlbHMuY29tL0hvdGVsLVNlYXJjaD90cGlkPTMyMTQmbXBlPTE3NzI3MjAyMjYmZW5kRGF0ZT0yMDI2LTAzLTA2JmFkdWx0cz0xJmxvY2FsZT1lbl9QSCZjaGlkPWRlY2U3ZjFkLTE0ODAtNDRiMy1hZGI3LTYxMDYzOGI3Y2VkZCZlYXBpZD00NCZtY3RjPTMmc3RhcnREYXRlPTIwMjYtMDMtMDUmbXBkPVBIUCZtcG49MjIwNTYwMzI0JmN1cnJlbmN5PVBIUCZyYXRlcGxhbmlkPTI5MDI0NTg4MSZtcG09MjQmbXBwPTEmbXBvPUVDJnNlbGVjdGVkPTMzMzMxMDM0Jm1wYj0xMDgzLjMwJm1wcT05MDI3LjQ5Jm1wYT05MDI3LjQ5In0%3D&amp;utid=3637c802-83f9-8bb1-060d-26e5e213e8e2&amp;tm_stars=4&amp;client_id=skyscanner_app&amp;price_policy=2&amp;pre_redirect_id=47acaa9a-b501-48be-62bb-3b6d839e05f5&amp;tm_city_code&amp;max_price=10111&amp;guests=1&amp;request_id=47acaa9a-b501-48be-62bb-3b6d839e05f5&amp;tm_country_code=PH</t>
  </si>
  <si>
    <t>7.0674037, 125.6066954</t>
  </si>
  <si>
    <t>With a stay at Blue Lotus Hotel Davao in Davao (Talomo District), you'll be within a 5-minute drive of Davao Baywalk and SM City Davao. This hotel is 1.1 mi (1.7 km) from San Pedro Cathedral and 1.1 mi (1.7 km) from Monument of Peace and Unity.
Take in the views from a terrace and make use of amenities such as complimentary wireless internet access and concierge services.
At Blue Lotus Hotel Davao, enjoy a satisfying meal at the restaurant. Quench your thirst with your favorite drink at the bar/lounge. Buffet breakfasts are available daily from 6:00 AM to 10:00 AM for a fee.
Featured amenities include a business center, complimentary newspapers in the lobby, and a 24-hour front desk. Event facilities at this hotel consist of conference space and 6 meeting rooms. Free self parking is available onsite.
Make yourself at home in one of the 83 air-conditioned rooms featuring minibars and LED televisions. Your pillowtop bed comes with Egyptian cotton sheets. Complimentary wireless internet access keeps you connected, and cable programming is available for your entertainment. Private bathrooms with showers feature rainfall showerheads and complimentary toiletries.</t>
  </si>
  <si>
    <t>Las Casitas de Angela Hotel</t>
  </si>
  <si>
    <t>www.skyscanner.com.ph/hotel_deeplink/4.0/PH/en-US/PHP/h_h1/148327930/2026-03-05/2026-03-06/hotel/hotel/hotels?legacy_provider_id=927111&amp;rooms=1&amp;closed_user_group=mobile&amp;hb_data=V6NUcltF3O-e8_YRshfdt1P3G6TeXT-3wYogIe_J0HSwLpX2QoA42LEs41B97ePziSzdlkIf5oWJ6rzNhk-HFsIetW4RUDkf1aqkXoo69gbYO13vbvDHd_7CKwA_FGetrH254imyagBIXgwaE6SA8tJgV2Ok3nzp_CupHUsXyVlQRmpWxqGr7cziuw9vafh5zjGvVy7UD5iZI8o9fLoWYKOFk3Em39JaJvEDXTeCKK2L8qtkZ4hAQHJxHu7lPSp4SpqkQKoortmkpYvt6YU2ctthAkk%3D&amp;q_datetime_utc=2026-03-05T14%3A22%3A06&amp;ticket_price=1436&amp;quote_id=-5881029900643490966&amp;utid_state=1&amp;channel=iphone&amp;price_without_closed_user_group=1595&amp;tm_place_name=Davao&amp;deeplink_data=eyJmaWVsZHMiOnsic2lnbmF0dXJlIjoiZmFhMjNkZjdmMGMzNTM0NTMyZTcwOGE4MDA5YzYwMTcifSwidXJsIjoiaHR0cHM6Ly9waC5ob3RlbHMuY29tL0hvdGVsLVNlYXJjaD90cGlkPTMyMTQmbXBlPTE3NzI3MjA0NDMmZW5kRGF0ZT0yMDI2LTAzLTA2JmFkdWx0cz0xJmxvY2FsZT1lbl9QSCZjaGlkPTJhYmVjNDhkLThiNzMtNDE1YS04YjM1LTFlMTczNTMzMmM5YSZlYXBpZD00NCZtY3RjPTMmc3RhcnREYXRlPTIwMjYtMDMtMDUmbXBkPVBIUCZtcG49MjAwOTc0MTUxJmN1cnJlbmN5PVBIUCZyYXRlcGxhbmlkPTIwNDc1NDI4OSZtcG09MjQmbXBwPTEmbXBvPUVDJnNlbGVjdGVkPTEwMzQ1OTc0Jm1wYj0yNTguODYmbXBxPTEyOTQuMzAmbXBhPTExNzYuNjQifQ%3D%3D&amp;utid=4d2ab617-e4f2-60dd-97b1-f14dd270e05e&amp;tm_stars=3&amp;client_id=skyscanner_app&amp;price_policy=2&amp;pre_redirect_id=fd4e299d-2f5c-e128-bf2b-3af9b8615a0a&amp;tm_city_code=DVOP&amp;max_price=1706&amp;guests=1&amp;request_id=fd4e299d-2f5c-e128-bf2b-3af9b8615a0a&amp;tm_country_code=PH</t>
  </si>
  <si>
    <t>7.0509778, 125.5705332</t>
  </si>
  <si>
    <t>Las Casitas Inn, J. P. Rizal Street, Barangay 3-A, Poblacion District, Davao City, Davao Region, 8000, Philippines</t>
  </si>
  <si>
    <t>Poblacion District, a neighborhood in Davao, is home to Las Casitas de Angela Hotel. Davao Zorb Park and Crocodile Farm are local attractions and those in the mood for shopping can visit Roxas Night Market and Aldevinco Shopping Center. Maxima Aqua Fun and Davao Butterfly House are also worth visiting. 
Hotel in Davao with a coffee shop and a restaurantThis hotel features a restaurant, a coffee shop/cafe, and laundry facilities. Free WiFi in public areas and free self parking are also provided. Other amenities include a 24-hour front desk, free newspapers, and a front-desk safe. Las Casitas de Angela Hotel offers 35 air-conditioned accommodations with safes and complimentary bottled water. 24-inch flat-screen televisions come with cable channels. Bathrooms include showers and complimentary toiletries. This Davao hotel provides complimentary wireless Internet access. Housekeeping is offered daily and hair dryers can be requested.</t>
  </si>
  <si>
    <t>Haus Of Tubo Davao</t>
  </si>
  <si>
    <t>www.skyscanner.com.ph/hotel_deeplink/4.0/PH/en-US/PHP/h_ad/131179297/2026-03-05/2026-03-06/hotel/hotel/hotels?legacy_provider_id=22&amp;rooms=1&amp;hb_data=Q2x44TRkFUQXhUCpfPR57eZJr9-hhQScsDkKIj13zW-KS0_O0Bp3sbReS8YO0b5yfskUrP0Eq0JQ98BR9bKCQ3iIiLgzFqWwBt1mYPA8A-l-5pUQHMT-kOyh_vJcW32-bx5iSosCiEQhc9nDPeqD1kOjBEVlPJSKRQPMr12fbt7QvAjkh5HxjB71FxknhIRCkHYSRu9iglQub5y2lxB0maHWHKcP2tB3LFwQpQ2iVhzzp3M2mD_WFYFvytwFJoFXn38w5R4DjChmZV0N4ZCOltHZWtokLN3q_d1G3xJsld_68V17o54RkseW8zjiZuTGctCCd8ya3nCycKPDUD0cDgS-rJ3bexwIW9iCyLQqMNHlK0vbQwSV73U-iLY1gujMXQbvqjG8K4Ae3anGctFLh2mbw2KEZR5aL41TVVSeOCNd&amp;q_datetime_utc=2026-03-05T12%3A23%3A45&amp;ticket_price=800&amp;quote_id=-8916885915635380398&amp;utid_state=1&amp;channel=iphone&amp;tm_place_name=Talomo&amp;deeplink_data=eyJmaWVsZHMiOnsic2lnbmF0dXJlIjoiMWM4OTIwN2NkNTViNWIxZjY2YmIxOTZkMmQwZDI5OWYifSwidXJsIjoiaHR0cHM6Ly93d3cuYWdvZGEuY29tL3BhcnRuZXJzL3BhcnRuZXJzZWFyY2guYXNweD9jaWQ9MTg0NjM4MyZoaWQ9NTAxODEzJmN1cnJlbmN5PVBIUCZjaGVja2luPTIwMjYtMDMtMDUmY2hlY2tvdXQ9MjAyNi0wMy0wNiZOdW1iZXJvZkFkdWx0cz0xJk51bWJlcm9mQ2hpbGRyZW49MCZSb29tcz0xJm1jaWQ9MzAzOCZtYXN0ZXJSb29tSWQ9MzI1NjAzMiZtcHQ9ZEUxRGVHeEZlRmczV1hkWWJYbDFWVWRrV25Ca2NUaE9iVEpRUjFFeVdIUlNhVmswV0UxTmNXMDRPRFZaWmxKdkwwOXNkamRzV21sRFNuWnljRnBTVTI1elpGZERUMUZWUmsxa1RBJlRvdGFsUHJpY2U9ODAwLjAwJlRvdGFsVGF4PTg1LjcxJlRvdGFsRmVlPTAuMDAmVG90YWxTdXJjaGFyZ2U9MCZtY3VyPVBIUCJ9&amp;utid=2acc99b5-5bd3-5222-2dbd-3141f3fd71df&amp;tm_stars=0&amp;client_id=skyscanner_app&amp;price_policy=2&amp;pre_redirect_id=93434c6f-f659-5592-3d07-ad928eb806b5&amp;tm_city_code&amp;max_price=1400&amp;guests=1&amp;request_id=93434c6f-f659-5592-3d07-ad928eb806b5&amp;tm_country_code=PH</t>
  </si>
  <si>
    <t>7.074352, 125.6091422</t>
  </si>
  <si>
    <t>Kawayan Drive, Pag-asa Village, 75-A Matina Aplaya, Talomo District, Davao City, Davao Region, 8021, Philippines</t>
  </si>
  <si>
    <t>Haus Of Tubo Davao offers accommodations in Davao City, 3.2 miles from People's Park and 4.7 miles from Abreeza Mall.</t>
  </si>
  <si>
    <t>Jotel Inn</t>
  </si>
  <si>
    <t>www.skyscanner.com.ph/hotel_deeplink/4.0/PH/en-US/PHP/h_ad/189832323/2026-03-02/2026-03-03/hotel/hotel/hotels?legacy_provider_id=22&amp;rooms=1&amp;hb_data=_lmbXFfGmvDE2M35IljcYZdciBpFUX5EBNFGrZNLylGCbmP4GGNl6hKGOM4Kk3Fjr-ZnptWUu5xDjyn2SjN9Pn0-cCSWbaqqsl3vrjkDz3l7exxdjQxwQXv4lQmSF4Hc5oEorB2Xm9c13dG9haPELTUNcgR3rLUUnRs0mgGQexaOvWoh_ivgIDHONBth2705YlHRQmRR7nSV_mcUiAnZE94glEIYbxSFy2JMsRYwkpg-rhf6za1XC7dvfJNQiYIRJ30tr4Y9bSCOCCzHgrRbZJGd0avuVOZGJtvJUYGJxot9jHbUXbY2n4HovNkUmQMKNvVMP1TSk8VhyBfryQXK9FxphBIpzq-_s9gQvv9GVi2w2jLsRmZlFzGLyY0hQwfE-6bx5k8DNNGI37KiwpRdG-rs0AFDmA8JMd1c1apAX4Cs&amp;q_datetime_utc=2026-03-02T00%3A03%3A47&amp;ticket_price=1300&amp;quote_id=-8238403125920756884&amp;utid_state=1&amp;channel=iphone&amp;tm_place_name=Davao&amp;deeplink_data=eyJmaWVsZHMiOnsic2lnbmF0dXJlIjoiNDY4MGRiNTFmYmM5ZWQ2NWI3OThiZmFmZjExYmM0NDgifSwidXJsIjoiaHR0cHM6Ly93d3cuYWdvZGEuY29tL3BhcnRuZXJzL3BhcnRuZXJzZWFyY2guYXNweD9jaWQ9MTg0NjM4MyZoaWQ9NjUyMTM4MyZjdXJyZW5jeT1QSFAmY2hlY2tpbj0yMDI2LTAzLTAyJmNoZWNrb3V0PTIwMjYtMDMtMDMmTnVtYmVyb2ZBZHVsdHM9MSZOdW1iZXJvZkNoaWxkcmVuPTAmUm9vbXM9MSZtY2lkPTI4MTg4Jm1hc3RlclJvb21JZD0xMjI1NjAwOTE1Jm1wdD1aMHB4VVd3NGRrZEdaVTFRZFZaT1IzZFBNbmRuVm5FNVpGcG5UWEZxVTJGV2IyZHdUMDgzWjBabldISnFkelYxY0RGTFZuUjJkbFpwVWxvd2RuWTRUMDlTVW05RFVWRXhjVUk0VmpOQlBUMCZUb3RhbFByaWNlPTEyOTkuOTkmVG90YWxUYXg9MTY4LjQ4JlRvdGFsRmVlPTkxLjUyJlRvdGFsU3VyY2hhcmdlPTAmbWN1cj1QSFAifQ%3D%3D&amp;utid=6bcfa414-6961-71d8-3f0b-dba302f82431&amp;tm_stars=1&amp;client_id=skyscanner_app&amp;redirect_delay=1000&amp;price_policy=2&amp;pre_redirect_id=dcc0b340-22f0-90c0-8efa-2ca08571b2e0&amp;tm_city_code=DVOP&amp;max_price=1300&amp;guests=1&amp;request_id=dcc0b340-22f0-90c0-8efa-2ca08571b2e0&amp;tm_country_code=PH</t>
  </si>
  <si>
    <t>7.0521972, 125.5887894</t>
  </si>
  <si>
    <t>Jotel Inn, 434, E. Quirino Avenue, Purok 1, Barangay 10-A, Poblacion District, Davao City, Davao Region, 8000, Philippines</t>
  </si>
  <si>
    <t>parking, wifi, elevator, 24-hour_front_desk_service, smoking_areas, room_service, restaurant, television</t>
  </si>
  <si>
    <t>Jotel Inn offers top-notch services and amenities, ensuring guests experience utmost comfort. Share your photos and respond to emails at your convenience, thanks to the free Wi-Fi internet access offered by inn.Visitors can take advantage of complimentary parking directly at the inn.Room amenities feature room service, allowing you to unwind and make the most of your visit.The inn maintains a completely smoke-free zone, providing a breathable atmosphere. Should you prefer not to venture out for a meal, the enticing culinary choices at inn are always available for your satisfaction.</t>
  </si>
  <si>
    <t>YellowPad Hotel (SM-Eco)</t>
  </si>
  <si>
    <t>www.skyscanner.com.ph/hotel_deeplink/4.0/PH/en-US/PHP/h_bc/204046661/2026-03-05/2026-03-06/hotel/hotel/hotels?legacy_provider_id=13&amp;rooms=1&amp;closed_user_group=apps&amp;hb_data=_B00EZUi8HbXXfd5Iwk7OdUCmGmQW3uqlVkpL1sd8uKY04lTmlpkU0EnDfhKtU6gm8BmQfQu667jp98zycbw3TQ--KcydjeTataEhfbISy0IgzKi0AVFMOfxRdGVgyYPctmKL0UqSq8hEtTa7Qj7ehl5BEDI8OxEHgSxZsq2WgwoEwxCybHQQqhkpZ18GVJzWyiPEEdKljrIiZ_FIZcHXb5t852aty6aJ7S5aOHc1oF44UxoCL1Gv4bvqbHEFZiiePL0hGwghfcQcdDGcy8lMZtIEsZVrlWIwILJLQ6y6dQ-Zw4TK3LdPpqLoYmZKptCB22bXCiSRGvEpKRfnGX11rNmRO-qGOu9fXNsbvrzoJiShhgQWWvHCzmP3W19UX-Z7gULdpP0FNvzkCkh5AwbzQS2jakEi91hplc10YaLj2AZsBzM6Lc%3D&amp;q_datetime_utc=2026-03-05T14%3A21%3A04&amp;ticket_price=1330&amp;quote_id=4556940382414721909&amp;utid_state=1&amp;channel=iphone&amp;price_without_closed_user_group=1779&amp;tm_place_name=Davao&amp;deeplink_data=eyJmaWVsZHMiOnsic2lnbmF0dXJlIjoiZGQ3OGUzOTMxMWIxN2U1MjI5NDdlM2JiYzI1MmQ2ZWIiLCJibG9ja19pZCI6Ijk0MjQ1MzIwMV8zNjc3MjYzNzhfMF8wXzAifX0%3D&amp;utid=d9c87411-b95c-6bc0-ed48-f229f4cb6e7f&amp;tm_stars=2&amp;client_id=skyscanner_app&amp;price_policy=2&amp;pre_redirect_id=08995b3b-d521-52cd-23ab-c464e8937125&amp;tm_city_code=DVOP&amp;max_price=1330&amp;guests=1&amp;request_id=08995b3b-d521-52cd-23ab-c464e8937125&amp;tm_country_code=PH</t>
  </si>
  <si>
    <t>7.0939091, 125.6683481</t>
  </si>
  <si>
    <t>Casiana V. A. Street, Ecoland, 76-A Bucana, Talomo District, Davao City, Davao Region, 8000, Philippines</t>
  </si>
  <si>
    <t>parking, wifi, air_conditioning, non-smoking, internet_access, 24-hour_front_desk_service, smoking_areas, room_service, express_check-in, business_center, luggage_storage, concierge, security, beach_umbrellas</t>
  </si>
  <si>
    <t>Located within a 7-minute walk of SM City Davao and 2.3 miles of People's Park, YellowPad Hotel (SM-Eco) provides rooms with air conditioning and a private bathroom in Davao City.</t>
  </si>
  <si>
    <t>Discovery Samal</t>
  </si>
  <si>
    <t>www.skyscanner.com.ph/hotel_deeplink/4.0/PH/en-US/PHP/h_bc/216352988/2026-03-05/2026-03-06/hotel/hotel/hotels?legacy_provider_id=13&amp;rooms=1&amp;closed_user_group=apps&amp;hb_data=1gitmSN3k_Jwr-YudC-XYN4AsB57pNLNzT2R_XP8rJMb84imcoNn88GioK-SeVcyq1mJNeL7EijAw0At4Pvrd7JleUaOlS7ugbpUJ-9YAXQwG_pPh59h_LwehxdkKftVMy8kO_5lf974ZWcg8Squ1xmJ6HD_BprkV4EZYgrCoj4Ms8yyRo6FUuXOOflPgrCkYBTZH74C7G93C35Xulb8b33nTUoE49T8UF3oooEm-TN5xxS1zQH9KTz7gCUL2v2XTZgYQ6ebYPbsRanS-rsA3jDUE7cFJ1-z13PE3AoAORPJFqeprJoC5haiG62GZhF5Enak_jJn2xzpSNyiNqFaDFgzB-00fiwLaUib7OUD7UfKOXiDHzyLPVzADB8BvD8fEnQv19A2JSomogjLsZ15zePKVRwazwiA409Mpnx8yc-PEZCMudU%3D&amp;q_datetime_utc=2026-03-05T14%3A21%3A05&amp;ticket_price=15954&amp;quote_id=-1776959039570390257&amp;utid_state=1&amp;channel=iphone&amp;price_without_closed_user_group=22785&amp;tm_place_name=Pakiputan&amp;deeplink_data=eyJmaWVsZHMiOnsic2lnbmF0dXJlIjoiMTkzZGUyMWQ5ZDNkYTY5YjUyNjA2MTEzZTVlY2JiZmMiLCJibG9ja19pZCI6IjEwMjE0ODI1MDFfMzg4MTgzMDc4XzJfMV8wXzYzMzEzNSJ9fQ%3D%3D&amp;utid=7e87af35-facb-d5a4-a82b-968a968d60db&amp;tm_stars=0&amp;client_id=skyscanner_app&amp;price_policy=2&amp;pre_redirect_id=bbb878e3-e430-afe2-31f0-703f72c8f47a&amp;tm_city_code&amp;max_price=17644&amp;guests=1&amp;request_id=bbb878e3-e430-afe2-31f0-703f72c8f47a&amp;tm_country_code=PH</t>
  </si>
  <si>
    <t>7.1968097, 125.7102966</t>
  </si>
  <si>
    <t>Discovery Samal, Circumferential Road, Playa Azalea, Limao, Samal District, Samal, Davao del Norte, Davao Region, 8119, Philippines</t>
  </si>
  <si>
    <t>Pakiputan</t>
  </si>
  <si>
    <t>With a stay at Discovery Samal in Samal, you'll be within a 5-minute drive of BlueJaz Water Park and General Moncado White House. This spa resort is 3.7 mi (6 km) from Church of Christ and 5.5 mi (8.8 km) from Davao Museum.
Relax at the full-service spa, where you can enjoy massages and facials. Additional features at this resort include complimentary wireless internet access, concierge services, and a banquet hall.
Grab a bite at one of the resort's 3 restaurants, or stay in and take advantage of the 24-hour room service. Need to unwind? Take a break with a tasty beverage at one of the 2 bars/lounges. A complimentary buffet breakfast is served daily from 6:00 AM to 10:00 AM.
Featured amenities include dry cleaning/laundry services, a 24-hour front desk, and luggage storage. Event facilities at this resort consist of a conference center and 5 meeting rooms. A roundtrip airport shuttle is complimentary (available 24 hours).
Make yourself at home in one of the 153 guestrooms featuring minibars and Smart televisions. Complimentary wireless internet access keeps you connected, and cable programming is available for your entertainment. Private bathrooms with showers feature bidets and hair dryers. Conveniences include phones, as well as safes and coffee/tea makers.</t>
  </si>
  <si>
    <t>Holiday Oceanview Residences and Resort</t>
  </si>
  <si>
    <t>www.skyscanner.com.ph/hotel_deeplink/4.0/PH/en-US/PHP/h_fd/203934188/2026-03-05/2026-03-06/hotel/hotel/hotels?legacy_provider_id=927050&amp;rooms=1&amp;closed_user_group=general&amp;hb_data=JNLdJgLAxLc_ZpLI5XZPztvUpyr2wm2C9Ebd1EYowr5TPfydrsqtHiKw3iV1CCbKYLxcgkRBLFqXPoDLLkBNUifg_Hw37770ERo-UN2X5OuqX8c6kvrNJPFU5Vg7ZpNfreaPwB5nT9OW_Oy-nEnE8WdI89eKSkMvqHl0iwqxzfzwTC5OukQPR4JDEI4ffGumFmuEgBzKWTkCi8NzbkN5eJM53FD00pAayt7VHwm-5TB_JrpNOVlDQqxzt8cvYJ9cW35SchbimPNtmUktp_xKBmTi6FXoA-4k_3xQ7RkUBYil-mmXejMGTcGTlh-331gX3Vga48xOmdDmCRyrBAwTBjCkxJ0IqTdgTklGJB22bPD5m-Ldx5SCqUoem9w-Mr7aHyPFBKQxdHs80wtACi3AsayV3z6eggkHxevKMQSNy42UUA%3D%3D&amp;q_datetime_utc=2026-03-05T14%3A21%3A06&amp;ticket_price=2788&amp;quote_id=7524018537510739138&amp;utid_state=1&amp;channel=iphone&amp;price_without_closed_user_group=4000&amp;tm_place_name&amp;deeplink_data=eyJmaWVsZHMiOnsic2lnbmF0dXJlIjoiMWFhMWJiYjI2ZDJjNGNhZTFjNTU2YzcxMmQzZDFhZTIifSwidXJsIjoiaHR0cHM6Ly9kZWFscy52aW8uY29tP3NpZz05OTVhYjU5NTUyYjE1NzMwZDg1Yzk3YWZmOGRiNTZkODNhMjRjOGM3MWI0MjQzZjhiMmZlNmNkMjk0YTI0MDAzMzIzMTMyMzczNzMzMzQzNzM2JnNpZy1pc3M9bWV0YSZ0dXJsPWh0dHBzJTNBJTJGJTJGdmlvLmNvbSUyRkhvdGVsJTJGU2VhcmNoJTNGY2hlY2tJbiUzRDIwMjYtMDMtMDUlMjZjaGVja091dCUzRDIwMjYtMDMtMDYlMjZjdXJyZW5jeSUzRFBIUCUyNmVwdiUzRE1TNHklMjZlc2QlM0RrTHduRmhCeGhFZGJKSEhsbWRUbUp0d1l5YUFrSzBTNlIyMURPYVVWRlBWN3pIb0x4R0NxNFJLMnBELWlFYmhxZ1N1azUyekdjMlNfNGphZ2ZjMjhabkVYYjY3dkpoZ2FFNlpkSXVtc1ZOdGtnSEYtUUVWQTczMCUyNTNEJTI2Zm9yY2VDdXJyZW5jeUNoYW5nZSUzRDElMjZmb3JjZUxhbmd1YWdlQ2hhbmdlJTNEMSUyNmhvdGVsSWQlM0Q1MTc4MjEzJTI2bGFiZWwlM0RzcmMlMjUzRHNreXNjYW5uZXIlMjUyNnVjb3VudHJ5JTI1M0RQSCUyNTI2dWRldmljZSUyNTNEbW9iaWxlJTI1MjZob3RlbCUyNTNENTE3ODIxMyUyNTI2ZGF5JTI1M0Q1JTI1MjZtb250aCUyNTNEMDMlMjUyNnllYXIlMjUzRDIwMjYlMjUyNmxvcyUyNTNEMSUyNTI2b2ZmZXJpZCUyNTNEb0hwUEMwLXNCVGhRJTI1MjZwcmljZSUyNTNEMjc4OC40MiUyNTI2Y3VycmVuY3klMjUzRFBIUCUyNTI2dXNlcmxhbmclMjUzRGVuJTI1MjZfdGglMjUzRGM1NzQzZmU4YTM2YTY5ODJkY2JjYTIyNzQyMGM0OGE0MWIxZmZiMTkxZmNjYWJiOCUyNTI2ZHRzJTI1M0QxNzcyNzIwNDQ2JTI1MjZvbHV0JTI1M0QxNzcyNzIwNDQzJTI1MjZjYW5QYXlMYXRlciUyNTNEZmFsc2UlMjUyNnJlcXVlc3RVc2VyR3JvdXAlMjUzRCUyNTI2b2ZmZXJVc2VyR3JvdXAlMjUzRHB1YmxpYyUyNmxhbmclM0RlbiUyNm90aSUzRE9GcFZGeHMwR05vJTI2cHJlZmVycmVkUmF0ZSUzRDI3ODguNDIlMjZwcm9maWxlJTNEcjJkMm03M2tuOCUyNnJvb21zJTNEMSUyNnVzZXJDb3VudHJ5JTNEUEglMjZ1dG1fY2FtcGFpZ24lM0Rza3lzY2FubmVyJTI2dXRtX21lZGl1bSUzRGNwYyUyNnV0bV9zb3VyY2UlM0Rza3lzY2FubmVyIn0%3D&amp;utid=c6e613b1-a340-a64c-ddd8-c46af6d1e6c1&amp;tm_stars=2&amp;client_id=skyscanner_app&amp;price_policy=2&amp;pre_redirect_id=04513ebe-9eb5-6028-7e0e-059e7bb2f5a8&amp;tm_city_code&amp;max_price=4040&amp;guests=1&amp;request_id=04513ebe-9eb5-6028-7e0e-059e7bb2f5a8&amp;tm_country_code=PH</t>
  </si>
  <si>
    <t>7.1819896, 125.6980721</t>
  </si>
  <si>
    <t>Camudmud, Babak District, Samal, Davao del Norte, Davao Region, 8119, Philippines</t>
  </si>
  <si>
    <t>Holiday Oceanview Residences and Resort provides flawless service and all the necessary facilities for visitors. When arriving by car, you'll be grateful for the on-site complimentary parking at resort. The resort offers reception assistance, including express check-in or check-out, to ensure guest satisfaction. Smoking is permitted solely in the specified smoking zones allocated by resort. In order to ensure the utmost level of relaxation, the guestrooms feature an inviting design and are equipped with all basic necessities, creating a delightful stay experience. To ensure your satisfaction, certain rooms in the resort come fitted with air conditioning for a more pleasant stay.Several chosen accommodations at Holiday Oceanview Residences and Resort have a balcony or terrace incorporated into the room design.Selected rooms offer in-room amusement like cable TV as a source of entertainment for guests to enjoy.Rest assured, quenching your thirst is not a concern with a refrigerator available in select accommodations. Various excellent meal offerings at resort ensure that enticing and easily accessible options are constantly available. Throughout the day, engage in the entertaining activities available at Holiday Oceanview Residences and Resort.Make sure to discover the readily available beach at resort. Unwind by the pool at resort and cherish a leisurely moment.</t>
  </si>
  <si>
    <t>Traveler's Inn Matina Crossing</t>
  </si>
  <si>
    <t>https://www.google.com/maps/place/ALU+Hotel+Davao/data=!4m11!3m10!1s0x32f96d9c99909577:0x53937312a6baff0a!5m3!1s2026-03-01!4m1!1i2!8m2!3d7.0687597!4d125.6145376!16s%2Fg%2F11xdy8rv7!19sChIJd5WQmZxt-TIRCv-6phJzk1M?authuser=0&amp;hl=en&amp;rclk=1</t>
  </si>
  <si>
    <t>7.0687597, 125.6145376</t>
  </si>
  <si>
    <t>Samz de Cafe, Padre Faura Street, 33-D Bagoroma, Poblacion District, Davao City, Davao Region, 8000, Philippines</t>
  </si>
  <si>
    <t>ALU Hotel Davao</t>
  </si>
  <si>
    <t>www.skyscanner.com.ph/hotel_deeplink/4.0/PH/en-US/PHP/h_bc/114365737/2026-03-05/2026-03-06/hotel/hotel/hotels?legacy_provider_id=13&amp;rooms=1&amp;closed_user_group=general&amp;hb_data=vdSVl0AFmj4-dAWr6bf5hoi-6wkAMikOaueb4njBCEongkIzKU1wUaDkHEVSxIszGy3fxf3lDOoi6wiE6m-I9CcmuZZkVmChGPj-MRJZYtmZ6xdDmg1KB41HFMNxlVchKJcKSPP5vTUtLQ4KxVfImpuVcVBEalj2XdASpj-iQyEGRqqofk3m9BX0cg2S3TTPqDX4qZur941y4sBWf_XxI4Wcz2jsc2ZNsZmiva7YqW3DugkbouioxfuPyN7fcBtDPHql5YE4FVW07s_Xwx0EIQ-X50ssAivLnkRxxQ3utmhzbBV33aShQAOqQ_PSiUudWdtHIULy-XyU2Vx0TMgS7ULDrNKkDrJ0a8xUfU0gT9otlGx5Jjt4GbHomzbJnmRkmgvNKUsvoGi887bwgZLO9Ap46Bxt_214ApyvyKW23xbPfyTW&amp;q_datetime_utc=2026-03-05T14%3A21%3A05&amp;ticket_price=1995&amp;quote_id=3163177724486415797&amp;utid_state=1&amp;channel=iphone&amp;price_without_closed_user_group=6887&amp;tm_place_name=Davao&amp;deeplink_data=eyJmaWVsZHMiOnsic2lnbmF0dXJlIjoiYzJhNjU1ZDQyOGZhNmU3MTcwZDZiYTFjOGY2MGNmMGUiLCJibG9ja19pZCI6InYxX0NnRXRFTXdDR2lnS0hUSXdNall0TURNdE1EVlVNREE2TURBNk1EQXVNREF3S3pBM09qQXdFQUVZM3dFb0FUZ0JJZ0lJQVE9PV9DaVFJMVA2UUF4QUNJR3dvMk11bkZEQUNRQUZLRFRNMk5VUXhNREJRWHpFd01GQlFtQVVTQWdnQkdnUW9BakFCSWdRSUFoZ0MifX0%3D&amp;utid=5044cea6-c519-3947-a2cb-2c8d3b5fec6f&amp;tm_stars=3&amp;client_id=skyscanner_app&amp;price_policy=2&amp;pre_redirect_id=d072d89a-961f-20b0-c823-af5b47abc9da&amp;tm_city_code=DVOP&amp;max_price=4119&amp;guests=1&amp;request_id=d072d89a-961f-20b0-c823-af5b47abc9da&amp;tm_country_code=PH</t>
  </si>
  <si>
    <t>7.1298349, 125.638779</t>
  </si>
  <si>
    <t>Located within 2 miles of Abreeza Mall and 2.7 miles of SM City Davao, ALU Hotel Davao has rooms in Davao City. With a restaurant, the 3-star hotel has air-conditioned rooms with free WiFi, each with a private bathroom.</t>
  </si>
  <si>
    <t>www.skyscanner.com.ph/hotel_deeplink/4.0/PH/en-US/PHP/h_xp/189852034/2026-03-05/2026-03-06/hotel/hotel/hotels?legacy_provider_id=1&amp;rooms=1&amp;closed_user_group=mobile&amp;hb_data=Zj71N6K9lXSkZ1yPU3Pg2WO-AO7kg_SuG4stgNBsQoLRNR7DoaGwYFJi5Hw4KDz3kn7wtZRjLys87wTLwRS0JTU_qDhCnjuPbb-a5pa0zdhKlu2xRc3WcqiM585nyVNMKyJOh4-RjSHeTrfqXZzF7B5nQWw7cVXXYa6TzlDDWuiBaBnmQN09iy_n-LF3GCEYRuqDNIin7wJKMfV14k9TtYoGQHB0I901gEBxhA_lBw-Up-rPHllwIRVGTb4Q1O9rhIog_mNoJ1OW44BwCiMH6IuzPsY%3D&amp;q_datetime_utc=2026-03-05T14%3A21%3A09&amp;ticket_price=2579&amp;quote_id=-6419161341049311424&amp;utid_state=1&amp;channel=iphone&amp;price_without_closed_user_group=3076&amp;tm_place_name=Commonal&amp;deeplink_data=eyJmaWVsZHMiOnsic2lnbmF0dXJlIjoiODM4ZGYzNThjYjliNzk1ODJkNWRlYjc3MzEzMGM1Y2MifSwidXJsIjoiaHR0cHM6Ly93d3cuZXhwZWRpYS5jb20ucGgvSG90ZWwtU2VhcmNoP3RwaWQ9NjgmbXBlPTE3NzI3MjAyMjUmZW5kRGF0ZT0yMDI2LTAzLTA2JmFkdWx0cz0xJmxvY2FsZT1lbl9VUyZjaGlkPWQ5NTBhNDE5LTliOTEtNGMxMy04Yjg0LTRhYmNiNzFmNzQ2ZSZlYXBpZD00NjIzMCZtY3RjPTMmc3RhcnREYXRlPTIwMjYtMDMtMDUmbXBkPUdCUCZtcG49MzIxNDkwMDE3JmN1cnJlbmN5PUdCUCZyYXRlcGxhbmlkPTM4ODkzODU1OCZtcG09MjQmbXBwPTEmbXBvPUVDJnNlbGVjdGVkPTkwMTE3NjQ5Jm1wYj01Ljk2Jm1wcT0yOS44MSZtcGE9MjcuMTAifQ%3D%3D&amp;utid=b600d577-eb4c-35fe-49a5-d696802d0408&amp;tm_stars=3&amp;client_id=skyscanner_app&amp;price_policy=2&amp;pre_redirect_id=0da86b49-0124-55b1-2f11-98a0b540d6e0&amp;tm_city_code&amp;max_price=4121&amp;guests=1&amp;request_id=0da86b49-0124-55b1-2f11-98a0b540d6e0&amp;tm_country_code=PH</t>
  </si>
  <si>
    <t>7.0768348, 125.6050956</t>
  </si>
  <si>
    <t>Hotel Emilia</t>
  </si>
  <si>
    <t>www.skyscanner.com.ph/hotel_deeplink/4.0/PH/en-US/PHP/h_bc/113138074/2026-03-05/2026-03-06/hotel/hotel/hotels?legacy_provider_id=13&amp;rooms=1&amp;hb_data=kyRj_6a2tc-gdOSfgHRqOWxOSCLvFk94MfQbbioEvN21tF4fruVxC7fuP4VnvyhDHrBvW-TDDW_BToDFGeWg4T8W0zqDsL0fR0pmjJ1KHz6S7nNHSJtVZXLgE7uVEiQuvkGU3cIajM8-KBUfvY_T5nUSfXzy1Rc72mnERaFpLGm4oV6bRvQM9wiqyMgegzMb9_H-bYEFfBh6R-x68EGeuFEfkx35-H4gAtkL9DiPzKgEqSWSF2pQi368gkgwq4UgS6wvvqeTRbCRKywCO13hlZ1CK-rVSXVO4yrAWKgJqFlQyrpdoGUhQbbdBKMNOFWrvJIXATQKzTStfFK6isIl4ZEwH21h5W_Rq_4SjGQFDmIr25tuFqQrHAfS3ByTzOe2TS_AEYr4dKvAPVrgVaYJt9JSxMaPlMTDZ4kuaRcH-C0ddotlnaI%3D&amp;q_datetime_utc=2026-03-05T14%3A21%3A09&amp;ticket_price=1803&amp;quote_id=6367984184447647747&amp;utid_state=1&amp;channel=iphone&amp;tm_place_name=Davao&amp;deeplink_data=eyJmaWVsZHMiOnsic2lnbmF0dXJlIjoiMjhmN2Q2ZmI2Yjk2YjgxYjAwYzMwOWZlOTgyNDc2ZTAiLCJibG9ja19pZCI6IjQxMTQ3MTAxXzIwNDEyNjc2MV8wXzFfMCJ9fQ%3D%3D&amp;utid=530dac9e-81ef-2580-3acb-51544c29d95c&amp;tm_stars=2&amp;client_id=skyscanner_app&amp;price_policy=2&amp;pre_redirect_id=9ad28de7-e87e-6bd0-35d1-d4f1d3048302&amp;tm_city_code=DVOP&amp;max_price=3478&amp;guests=1&amp;request_id=9ad28de7-e87e-6bd0-35d1-d4f1d3048302&amp;tm_country_code=PH</t>
  </si>
  <si>
    <t>7.1055598, 125.6354491</t>
  </si>
  <si>
    <t>Hotel Esse, F. Torres Street, Tubigon, Barangay 9-A, Poblacion District, Davao City, Davao Region, 8000, Philippines</t>
  </si>
  <si>
    <t>Located in Davao City, a 11-minute walk from People's Park, Hotel Emilia provides accommodations with a garden, free private parking, a shared lounge and a terrace.</t>
  </si>
  <si>
    <t>One Oasis Davao Condiminium</t>
  </si>
  <si>
    <t>https://www.google.com/maps/place/Park+Inn+by+Radisson+Davao/data=!4m11!3m10!1s0x32f96c4a1bb7424b:0x96b3c8ec1616918b!5m3!1s2026-03-01!4m1!1i2!8m2!3d7.097342!4d125.630403!16s%2Fg%2F1q2w80pxl!19sChIJS0K3G0ps-TIRi5EWFuzIs5Y?authuser=0&amp;hl=en&amp;rclk=1</t>
  </si>
  <si>
    <t>7.097342, 125.630403</t>
  </si>
  <si>
    <t>Eco West Drive, Purok 26-A, 76-A Bucana, Talomo District, Davao City, Davao Region, 8000, Philippines</t>
  </si>
  <si>
    <t>Located within a 4-minute walk of SM City Davao and 3.3 miles of People's Park, One Oasis Davao Condiminium has rooms with air conditioning and a private bathroom in Davao City. The property is around 4.3 miles from Abreeza Mall, 5.</t>
  </si>
  <si>
    <t>Park Inn by Radisson Davao</t>
  </si>
  <si>
    <t>www.skyscanner.com.ph/hotel_deeplink/4.0/PH/en-US/PHP/h_bc/116169596/2026-03-02/2026-03-03/hotel/hotel/hotels?legacy_provider_id=13&amp;rooms=1&amp;closed_user_group=general&amp;hb_data=LUnoU6zWhyw-pfMJQ9i3T33GfSxUaPebPP6swEmm_Fn1Dn3aTAMyBMykVrNoeANMKfMuIhLGCezV0D8bgJjFDkujXDYLYoTRG54OWAPmHggk4ooCZFI0Py3G7sOvcmysIMesWC0t_Y_WUDUyIYB3cXFNNTGwT8S5aTLt3FRP9P-c_nAPe2fYJuX-NGt3bEDYBQF-I7yAN2ieAGjDVyh22sOzk6RjjPW6u18PLqkeDEouxcyte_fOiodhxjoo2Io8Z8CfB3YOwWBYLsEQflNLnANhfT39MpxU5QsPnf3BRnguEApZuk65H-jw_yP61M9_Tqzig1Dl69SflKhJtMZ3hAWF5oYc0RhYtw-xggS0F09yhBK1_LqskA9BvIlRsFt7mJ2Az7Pk030iEzCoxnUg1hqoQEpFGHmnhPSQQT9fRoUzwjOB7cs%3D&amp;q_datetime_utc=2026-03-02T00%3A04%3A04&amp;ticket_price=8445&amp;quote_id=3569887905645285124&amp;utid_state=1&amp;channel=iphone&amp;price_without_closed_user_group=9295&amp;tm_place_name=Ipil&amp;deeplink_data=eyJmaWVsZHMiOnsic2lnbmF0dXJlIjoiYzNjZjFmZDAwODBkYTg1NzZlNDYzOWNmZmZmM2UwNmYiLCJibG9ja19pZCI6IjQ0ODY1NDAxXzM4Nzg2ODcyNF8yXzJfMCJ9fQ%3D%3D&amp;utid=135dcdfd-8155-75ca-7b35-28c515cb5aa6&amp;tm_stars=4&amp;client_id=skyscanner_app&amp;redirect_delay=1000&amp;price_policy=2&amp;pre_redirect_id=42398c55-340f-b3a9-cb63-72bb54f12b90&amp;tm_city_code&amp;max_price=9853&amp;guests=1&amp;request_id=42398c55-340f-b3a9-cb63-72bb54f12b90&amp;tm_country_code=PH</t>
  </si>
  <si>
    <t>7.099669, 125.6154401</t>
  </si>
  <si>
    <t>North Garden Suites, San Pedro Avenue Extension, Sandawa Village 2, Santo Rosario, Buhangin, Buhangin District, Davao City, Davao Region, 8000, Philippines</t>
  </si>
  <si>
    <t>RedDoorz Plus @ Conclave Hotel Davao City</t>
  </si>
  <si>
    <t>www.skyscanner.com.ph/hotel_deeplink/4.0/PH/en-US/PHP/h_bc/212920756/2026-03-02/2026-03-03/hotel/hotel/hotels?legacy_provider_id=13&amp;rooms=1&amp;closed_user_group=apps&amp;hb_data=0CmfZAVhxf2N5Ylt0ZlZ_eJPVMmFDIN5W-5epHL6Pg7FeWujCwFdsyfRmxRX5Zgx5sHvEHq6Fns2gQYOT19yOsB9woHCrSn3ZJz7ax9B4qa8hWji_mQexpzh856W3sc0S0w6Bobeh3Cz_VmQEsBu1gsIfR26SC2sDklz8G9sjfF_T8cDXi3rLEUEHavzp3MSW9Hl78CnD7mBtPOQhy6v1D4BVgS3ExZzC5pYQQoXMw71FMw4BazpRDTSvmqyUQZ36GS9rYqANu2jjXUsgMufzE4AxSL6lDs6HnjnU2JZ--NvlyO2itp6lmb0EOCOykek7rObtBG2kqjXtqzXc03FBy0rOf1-yGdC80-F2qCvuovaOOgM6-JXVnGOdXQgeQSm8WH3wkWEB5E2xzHXJoDxsmOSI9v4evPj8gjnRhQSpI3ekZ5dSHw%3D&amp;q_datetime_utc=2026-03-02T00%3A04%3A04&amp;ticket_price=1480&amp;quote_id=-7626361902917803315&amp;utid_state=1&amp;channel=iphone&amp;price_without_closed_user_group=3424&amp;tm_place_name=Cabaguio&amp;deeplink_data=eyJmaWVsZHMiOnsic2lnbmF0dXJlIjoiNmM4NmZjZDllMGFlNGZlN2MxMDkxYjdjOTBiM2E5YWEiLCJibG9ja19pZCI6Ijg3MzQyMDMwMV8zNTYxNjAzOTdfMF8wXzBfODQzNjI0In19&amp;utid=93ab50da-753f-5c80-5342-0491c5da3286&amp;tm_stars=2&amp;client_id=skyscanner_app&amp;redirect_delay=1000&amp;price_policy=2&amp;pre_redirect_id=a12100e0-fd05-796e-8dbb-44f240a743f9&amp;tm_city_code&amp;max_price=1899&amp;guests=1&amp;request_id=a12100e0-fd05-796e-8dbb-44f240a743f9&amp;tm_country_code=PH</t>
  </si>
  <si>
    <t>7.0998024, 125.6154232</t>
  </si>
  <si>
    <t>www.skyscanner.com.ph/hotel_deeplink/4.0/PH/en-US/PHP/h_xp/204069177/2026-03-02/2026-03-03/hotel/hotel/hotels?legacy_provider_id=1&amp;rooms=1&amp;closed_user_group=mobile&amp;hb_data=84qkyjZPr_AwyTZ7NG8VT50mU9lrbMVYAJrxTX3eTnDrhk_jUpXDrGNs_fgmmA6M5jtPAJ9fileVmyQkK0PG95BoCOMroEeqRoxFn4kInIQNrvSDR2eM_e2atyEwJGVgvqOkTEQ5ibMQSXJfLyYb4vhENDqRoXKP3iv9HH9i_1_i65WqfpJqGIuNCQRC67qoybpNLKF1ZFbPjyMmqu21kHFctl2u-LuTzihXPgRtIQZzFvQfFBNlpDl5-IsArtP23LeqbRylJKGV0oDoUUq9H32MtUk%3D&amp;q_datetime_utc=2026-03-02T00%3A04%3A04&amp;ticket_price=6213&amp;quote_id=-2955534303768916971&amp;utid_state=1&amp;channel=iphone&amp;price_without_closed_user_group=9004&amp;tm_place_name=Cabaguio&amp;deeplink_data=eyJmaWVsZHMiOnsic2lnbmF0dXJlIjoiMzU0OWI0NzUyMDVjZTQ3OWM5MGJiM2M4NDg1ZWU4N2YifSwidXJsIjoiaHR0cHM6Ly93d3cuZXhwZWRpYS5jb20ucGgvSG90ZWwtU2VhcmNoP21wZD1HQlAmdHBpZD02OCZtcGU9MTc3MjQwOTc1OSZlbmREYXRlPTIwMjYtMDMtMDMmYWR1bHRzPTEmbXBuPTIzMTkwNzg0NCZtcG09MjQmbXBwPTEmbG9jYWxlPWVuX1VTJm1wbz1FQyZjaGlkPTU4ODUxZmQ2LTFhYTktNGUyNi1iNjU2LTMxNzVhNTQ0NzczZSZtcHE9NzEuNTMmZWFwaWQ9NDYyMzAmbWN0Yz0zJmN1cnJlbmN5PUdCUCZyYXRlcGxhbmlkPTI4NjMwOTM2NSZzZWxlY3RlZD00NTc0NzU1MyZzdGFydERhdGU9MjAyNi0wMy0wMiZtcGI9MTMuNjUmbXBhPTY2LjIzIn0%3D&amp;utid=2f253fd7-19a4-80fa-ba2b-eed648d7bef1&amp;tm_stars=4&amp;client_id=skyscanner_app&amp;redirect_delay=1000&amp;price_policy=2&amp;pre_redirect_id=260b3dec-2537-38c9-23ca-54c6b1bc1397&amp;tm_city_code&amp;max_price=8980&amp;guests=1&amp;request_id=260b3dec-2537-38c9-23ca-54c6b1bc1397&amp;tm_country_code=PH</t>
  </si>
  <si>
    <t>7.0746701, 125.613987</t>
  </si>
  <si>
    <t>Regency Inn, Villa Abrille Street, Barangay 30-C, Poblacion District, Davao City, Davao Region, 8000, Philippines</t>
  </si>
  <si>
    <t>Regency Inn | Hotel &amp; Restaurant | Supply City</t>
  </si>
  <si>
    <t>https://www.google.com/maps/place/Castle+Dreams+Hotel/data=!4m11!3m10!1s0x32f90c15ea22819f:0xa9d42a1054221295!5m3!1s2026-03-01!4m1!1i2!8m2!3d7.0135877!4d125.4956614!16s%2Fg%2F11cjpbs9z5!19sChIJn4Ei6hUM-TIRlRIiVBAq1Kk?authuser=0&amp;hl=en&amp;rclk=1</t>
  </si>
  <si>
    <t>7.0135877, 125.4956614</t>
  </si>
  <si>
    <t>Security Bank, J. Saavedra Street, Davisa, Lizada, Toril District, Davao City, Davao Region, 8025, Philippines</t>
  </si>
  <si>
    <t>Castle Dreams Hotel</t>
  </si>
  <si>
    <t>www.skyscanner.com.ph/hotel_deeplink/4.0/PH/en-US/PHP/h_ad/187742351/2026-03-02/2026-03-03/hotel/hotel/hotels?legacy_provider_id=22&amp;rooms=1&amp;closed_user_group=general&amp;hb_data=t2CUPh9VSR9iWWZizihlZuTSrHQ5wlxzFD4TGeyNtMruYy5_EBlwUVDq5zrGIGlKmzA9eKm2BxTljXuOOGzCgxAbj_Dj2VQkHYrm_Fn93Nq1zRtXhZEgNkI2dCpB--_-fVcC3BTzVZ42OFJoWWE7NWIdIhvkQKKj6W41xiWBm4FQqTwjNiWFbiRKk_out3_Zwh_fZMyUQaRi3zlplYGKMSp61b-gDgjpz-GiGkIvGSyFLyNHstY0_aJQWN-yc9JaZjFgmLfq9RX_NCnsGggkAQoEtu8UbkqPr1SDvLSN3coE83xzbaOSN5hMvADE0dETUbrYOmgwKfolUNMvcB3o_eX-3jSeTO5IdPAXS9-3iQ3UADfdLM-bHJuBTRSPY7X0DFNqf42xMpwUKGtBughAwoHu6DzGHw1DohJSn5EJyjGd&amp;q_datetime_utc=2026-03-02T00%3A04%3A14&amp;ticket_price=1197&amp;quote_id=-103001181204834567&amp;utid_state=1&amp;channel=iphone&amp;price_without_closed_user_group=1440&amp;tm_place_name=Toril&amp;deeplink_data=eyJmaWVsZHMiOnsic2lnbmF0dXJlIjoiOGUzNGFjMWZkYTk3ZmE3NGY1MDY3MzM4ZDFkOWJmYzEifSwidXJsIjoiaHR0cHM6Ly93d3cuYWdvZGEuY29tL3BhcnRuZXJzL3BhcnRuZXJzZWFyY2guYXNweD9jaWQ9MTg0NjM4MyZoaWQ9NTQ1ODM4MiZjdXJyZW5jeT1QSFAmY2hlY2tpbj0yMDI2LTAzLTAyJmNoZWNrb3V0PTIwMjYtMDMtMDMmTnVtYmVyb2ZBZHVsdHM9MSZOdW1iZXJvZkNoaWxkcmVuPTAmUm9vbXM9MSZtY2lkPTI4MDIyJm1hc3RlclJvb21JZD04MDUzOTkxNyZtcHQ9WTBKMFZUVjFhWGc0U2tGa1VqRlhZMmxZUkRkSVpFbE9NamwwWlhkMGVXOHlNVmx2ZFhWd1Z6RkJOMVZxY0hOQ2FHaEdhVWQ2T1cxSlkzaDVNR2haTDFaT1N6Tkdaa05xYVZWNWR3JlRvdGFsUHJpY2U9MTE5Ni43NiZUb3RhbFRheD0xMzcuOTkmVG90YWxGZWU9MTAxLjM2JlRvdGFsU3VyY2hhcmdlPTAmbWN1cj1QSFAifQ%3D%3D&amp;utid=2e0d20a1-5a7c-f652-2489-5edf127f9ddc&amp;tm_stars=0&amp;client_id=skyscanner_app&amp;redirect_delay=1000&amp;price_policy=2&amp;pre_redirect_id=d6d9af19-9415-a425-5c55-18df2b92ef24&amp;tm_city_code&amp;max_price=1512&amp;guests=1&amp;request_id=d6d9af19-9415-a425-5c55-18df2b92ef24&amp;tm_country_code=PH</t>
  </si>
  <si>
    <t>7.02456, 125.4893192</t>
  </si>
  <si>
    <t>Upper Piedad, Crossing Bayabas, Toril District, Davao City, Davao Region, 8000, Philippines</t>
  </si>
  <si>
    <t>UNITOP</t>
  </si>
  <si>
    <t>Toril</t>
  </si>
  <si>
    <t>IDMAT INN</t>
  </si>
  <si>
    <t>www.skyscanner.com.ph/hotel_deeplink/4.0/PH/en-US/PHP/h_bc/218786087/2026-03-05/2026-03-06/hotel/hotel/hotels?legacy_provider_id=13&amp;rooms=1&amp;closed_user_group=apps&amp;hb_data=QqNOalASbUZehfCHbkxjb0GwVJSYwPLUtbUR5vavsY0ePQHWAtoKVCQ8_5kxWWyLibywc04haSPKBytDQJuh0FrklrKKtZM2yQZi-2UE0Ev0dVLhvNLbB5f9nnM1JNwvKxl2ckiOAxgmRffrv8kMyn4UL2IMZgYReOqeKX1O4WhEWdAFlK3FCKldOYr5d5CiUKqY_HDJEBDwg5BsWZxzvJDpEqy9LW5TOt514jdqTte6DVU4lmkcvELV6_xO3sDbRBucu_iVkN0nFn5vPvgBn1pvw9ACppIDPtp1l9VnSlV_S9Uf4mBG_iOeO4e_RXFNrxSfviq42mbE0P9etqNuc4wj6keptLoc01CR8EZCRagXb85uycZ8X2W_ZPUktubkbjrZzbVHDLsfLPyHg41pfwPhZmme5tNzi3DmmVmIqsKbjkk2&amp;q_datetime_utc=2026-03-05T14%3A21%3A11&amp;ticket_price=910&amp;quote_id=-3118777944190114619&amp;utid_state=1&amp;channel=iphone&amp;price_without_closed_user_group=1918&amp;tm_place_name=Bayabas&amp;deeplink_data=eyJmaWVsZHMiOnsic2lnbmF0dXJlIjoiNDE3OTIxNThmNTc3ODk1ZWYxNmJkYTg3MWJkZTlmMWMiLCJibG9ja19pZCI6Ijk0NDgxMTIwMV8zNjY5MjkyNjVfMF8wXzAifX0%3D&amp;utid=135b455b-5b3a-2ab0-90cc-2585b876526d&amp;tm_stars=0&amp;client_id=skyscanner_app&amp;price_policy=2&amp;pre_redirect_id=326b62e1-c5b0-f3c7-08dd-706d2d8400ed&amp;tm_city_code&amp;max_price=910&amp;guests=1&amp;request_id=326b62e1-c5b0-f3c7-08dd-706d2d8400ed&amp;tm_country_code=PH</t>
  </si>
  <si>
    <t>7.0670703, 125.6041882</t>
  </si>
  <si>
    <t>Bayabas-Eden Road, Purok 1-B, Luac, Toril District, Davao City, Davao Region, 8000, Philippines</t>
  </si>
  <si>
    <t>Bayabas</t>
  </si>
  <si>
    <t>air_conditioning, non-smoking, 24-hour_front_desk_service, smoking_areas, room_service</t>
  </si>
  <si>
    <t>Located within 3.2 miles of Eden Nature Park and 12 miles of SM City Davao, IDMAT INN provides rooms in Davao City. The property is around 14 miles from People's Park, 17 miles from Abreeza Mall and 18 miles from SM Lanang Premier.</t>
  </si>
  <si>
    <t>www.skyscanner.com.ph/hotel_deeplink/4.0/PH/en-US/PHP/h_ad/113054422/2026-03-05/2026-03-06/hotel/hotel/hotels?legacy_provider_id=22&amp;rooms=1&amp;closed_user_group=general&amp;hb_data=j6gNbbZfYj8dF64UVklwfq2ZaIemvgFW09hSrFzWkzntLtTwab0Rhrs4KeJ3yqvjfFdKRL3XRR-Vuq2oOb26qlnk6k5CqD_IZQtFbqWtM8yKwXM4maDFNOLx8khLk6bm4AZeDKibDyIzRtT9GEQNqVDtjxeGHLKOtnKhgGletwY473vV1DSzmL5pg2p4SjImWs1-j68iEw8r5fButpmastju_sEQsdp9kF_6RX2CKTDxYUDACv2JgEmgNnXoSqGQ7azZH9Jx634CjSamz-UDFkxhptXfO4PV_hLmJiY7jFe5IcIWPmrtjD4BhDGdYwI2nOu9DOdJPci4w3Z5aUpCdx2-3sc8Him4H1bYSlEQZRi0wl01qdueEKLSD76QBoT4bG8l3i0Tcm_2qIXMYqVKPyAeIgzctc-0HeKHw9jUC_HL&amp;q_datetime_utc=2026-03-05T14%3A21%3A12&amp;ticket_price=1349&amp;quote_id=-166759143589405987&amp;utid_state=1&amp;channel=iphone&amp;price_without_closed_user_group=1535&amp;tm_place_name=Davao&amp;deeplink_data=eyJmaWVsZHMiOnsic2lnbmF0dXJlIjoiYjIzYTNiY2ExZDhhMjBhZTlmN2MyNjUzZjZlNTA4NmIifSwidXJsIjoiaHR0cHM6Ly93d3cuYWdvZGEuY29tL3BhcnRuZXJzL3BhcnRuZXJzZWFyY2guYXNweD9jaWQ9MTg0NjM4MyZoaWQ9MjQ3NTU2JmN1cnJlbmN5PVBIUCZjaGVja2luPTIwMjYtMDMtMDUmY2hlY2tvdXQ9MjAyNi0wMy0wNiZOdW1iZXJvZkFkdWx0cz0xJk51bWJlcm9mQ2hpbGRyZW49MCZSb29tcz0xJm1jaWQ9MzAzOCZtYXN0ZXJSb29tSWQ9MzI3NDgxMyZtcHQ9Tm5GYVNERkVSakJvVUROSmMxVlNXRmRDWWxsSFZFZHlSR2hvTjA0MU55dFZURVJESzJvMGVrRTBRV3hCTm5KcGVFRklWbEpUU2tsSWVHbFBjV2xGYVVFMk1sVlJTM1pITVUxdGRRJlRvdGFsUHJpY2U9MTM0OS4xNyZUb3RhbFRheD0xODguMDAmVG90YWxGZWU9NTUuMjkmVG90YWxTdXJjaGFyZ2U9MCZtY3VyPVBIUCJ9&amp;utid=2c589380-1847-87d4-915e-85be3fe2ea14&amp;tm_stars=2&amp;client_id=skyscanner_app&amp;price_policy=2&amp;pre_redirect_id=de6139a2-8df5-26c6-d1e0-a556cd53e108&amp;tm_city_code=DVOP&amp;max_price=1822&amp;guests=1&amp;request_id=de6139a2-8df5-26c6-d1e0-a556cd53e108&amp;tm_country_code=PH</t>
  </si>
  <si>
    <t>7.1355771, 125.6883192</t>
  </si>
  <si>
    <t>RICRES HOTEL&amp;RESIDENCES</t>
  </si>
  <si>
    <t>https://www.google.com/maps/place/The+Madeline+Boutique+Hotel+and+Suites/data=!4m11!3m10!1s0x32f96d9665d547b1:0xd72aadf05b548ab4!5m3!1s2026-03-01!4m1!1i2!8m2!3d7.0790845!4d125.6023576!16s%2Fg%2F11g0tnb8p3!19sChIJsUfVZZZt-TIRtIpUW_CtKtc?authuser=0&amp;hl=en&amp;rclk=1</t>
  </si>
  <si>
    <t>7.0790845, 125.6023576</t>
  </si>
  <si>
    <t>Wild Zebra Coffee, J. A. Sarenas Avenue, Marfori Heights, Barangay 9-A, Poblacion District, Davao City, Davao Region, 8000, Philippines</t>
  </si>
  <si>
    <t>The Madeline Boutique Hotel &amp; Suites</t>
  </si>
  <si>
    <t>www.skyscanner.com.ph/hotel_deeplink/4.0/PH/en-US/PHP/h_ad/185202988/2026-03-02/2026-03-03/hotel/hotel/hotels?legacy_provider_id=22&amp;rooms=1&amp;hb_data=WTvcTsDecuMvvxdZ38mF7-6yN_ujEimQCe9n84JpotgRXrRIfTOPZ75VfzR7dTB8eLoG1btNL-YvKGFqiBGm-zR8wPYo5iVBK2HPaCxu60SX9kPhpToJ9WDzqCvXJmbxNcXKM65rULomGk_zCBl-a5Xc3LSMpvdSLF5DAo-E4t2hoHn874gToEXsXkUvfwTwVXRyUEtlBf60VBXbhkdQfWQ9FPpv2JfF0A1jkS07U7yAW4J9LMBsrpQ3RC8ACFYW71wRVzht_n4P9cwTV2Msm3pNXVTju5EUnEMLl7wHc60pU-CJaHHU_DbROAui8piImpd3tzCuasfrRSYwuVdya0tWQSrC-uPChwJltUyq9wPBrZcqIH-IG733b4I7Z8ZSjIOMeZ0tCnmNYMzkqyz_j0u_i6akz5zEP1tHolnppI__&amp;q_datetime_utc=2026-03-02T00%3A04%3A17&amp;ticket_price=2373&amp;quote_id=-4661069277617194427&amp;utid_state=1&amp;channel=iphone&amp;tm_place_name=Davao&amp;deeplink_data=eyJmaWVsZHMiOnsic2lnbmF0dXJlIjoiNjhlZGRmYjg1ZmE1NDg3NzkwZmNhNDk1NmMxZDJkM2IifSwidXJsIjoiaHR0cHM6Ly93d3cuYWdvZGEuY29tL3BhcnRuZXJzL3BhcnRuZXJzZWFyY2guYXNweD9jaWQ9MTg0NjM4MyZoaWQ9NTUxMjY4NiZjdXJyZW5jeT1QSFAmY2hlY2tpbj0yMDI2LTAzLTAyJmNoZWNrb3V0PTIwMjYtMDMtMDMmTnVtYmVyb2ZBZHVsdHM9MSZOdW1iZXJvZkNoaWxkcmVuPTAmUm9vbXM9MSZtY2lkPTMzMiZtYXN0ZXJSb29tSWQ9NjcyODY5MjgmbXB0PVZIcDBTM2c0YzFObVNFNXRhVVV5WjFReVEyaENjRXRpV0hRck9VbDBibTFEVG1WaVdGazFTMjVHYmtoSmEyUkljRnB3Y1RGNGJGQjZVMUpOVDJjM1RGZEViM1l4VmtvM1RXdHNZMnBzTkQwJlRvdGFsUHJpY2U9MjM3My4zNCZUb3RhbFRheD0yNzQuNjcmVG90YWxGZWU9MjAwLjAwJlRvdGFsU3VyY2hhcmdlPTAmbWN1cj1QSFAifQ%3D%3D&amp;utid=ed683989-3971-74e3-fd01-3c3ed20616e4&amp;tm_stars=0&amp;client_id=skyscanner_app&amp;redirect_delay=1000&amp;price_policy=2&amp;pre_redirect_id=dc953b4c-bd62-8f7c-b7d8-5ed7481e67fc&amp;tm_city_code=DVOP&amp;max_price=5402&amp;guests=1&amp;request_id=dc953b4c-bd62-8f7c-b7d8-5ed7481e67fc&amp;tm_country_code=PH</t>
  </si>
  <si>
    <t>7.105643, 125.6372934</t>
  </si>
  <si>
    <t>Located in Davao City, a 19-minute walk from People's Park, The Madeline Boutique Hotel &amp; Suites provides accommodations with a garden, free private parking, a restaurant and a bar.</t>
  </si>
  <si>
    <t>Red Knight Gardens</t>
  </si>
  <si>
    <t>www.skyscanner.com.ph/hotel_deeplink/4.0/PH/en-US/PHP/h_ad/71787777/2026-03-02/2026-03-03/hotel/hotel/hotels?legacy_provider_id=22&amp;rooms=1&amp;closed_user_group=general&amp;hb_data=Xx_igjEBJbrGBVqEVUOpkz4zPA80yXNZnpY_c3R8qjieWTJizxIqMNvFsAB9z5HQ-OGlbhz5rLuQZo7fj6mNFf6a6_EqgABR2xIo3ZiV0_zKXTqJM4Zego5gr4PiPimFgLQtYtVuwhYO0SUPKMY-Lec0Ck-Qn4Z5PCq8sZ_bjgMcZRM4kbWODy74ygPYvCllKeCCpRQaK3-DFERTzq7BNaZMuIVlZ-MCSqZjOhwL0g0fxzIFpXs0iFXWwssBdOPUxwov1r0wNEx193MvGcI92VxeB8mkadoKY42dK27KUw-yPX5mtlxB6yuE261FhVwWFr5ADFIQnCz_ebnU3pI6brp7aAnGglGkjEG2K87Kd6oYbqIcRZnRAZpHvEH6VUnEPYrDQDqQJZk-xZHvQtntRmRjPpBCw5q9wpr-i_IrRJgJ&amp;q_datetime_utc=2026-03-02T00%3A04%3A17&amp;ticket_price=2151&amp;quote_id=8298824305278286636&amp;utid_state=1&amp;channel=iphone&amp;price_without_closed_user_group=3731&amp;tm_place_name=Ipil&amp;deeplink_data=eyJmaWVsZHMiOnsic2lnbmF0dXJlIjoiNDA1MjVjZDczODgxMzQ2NTEwMmRiYjgwNmYxZjYyMDIifSwidXJsIjoiaHR0cHM6Ly93d3cuYWdvZGEuY29tL3BhcnRuZXJzL3BhcnRuZXJzZWFyY2guYXNweD9jaWQ9MTg0NjM4MyZoaWQ9MjgwOTU1JmN1cnJlbmN5PVBIUCZjaGVja2luPTIwMjYtMDMtMDImY2hlY2tvdXQ9MjAyNi0wMy0wMyZOdW1iZXJvZkFkdWx0cz0xJk51bWJlcm9mQ2hpbGRyZW49MCZSb29tcz0xJm1jaWQ9MzMyJm1hc3RlclJvb21JZD01Mzc2OTI5NzcmbXB0PVZUWlFTVFZFUTB0MFJrVkxNRUpMTUdKaGNuTm5RVkp6VVZSSWVHUmxhV1YzTTJoR2JIVjJPWFExYm1wdFRtbFNVMDFwZUZBMksyeHhTSEZzUkVOcE5XdHdibFpKTkhKWFZVSkpSSFpuUFQwJlRvdGFsUHJpY2U9MjE1MC43MSZUb3RhbFRheD0yMzQuMzMmVG90YWxGZWU9MTgxLjkzJlRvdGFsU3VyY2hhcmdlPTAmbWN1cj1QSFAifQ%3D%3D&amp;utid=b93d1591-75c4-6c94-5633-cbffe0e7f4e9&amp;tm_stars=2&amp;client_id=skyscanner_app&amp;redirect_delay=1000&amp;price_policy=2&amp;pre_redirect_id=d7d037d2-4f00-6332-6a25-8f3ff984b8b0&amp;tm_city_code&amp;max_price=9983&amp;guests=1&amp;request_id=d7d037d2-4f00-6332-6a25-8f3ff984b8b0&amp;tm_country_code=PH</t>
  </si>
  <si>
    <t>7.0766369, 125.6048994</t>
  </si>
  <si>
    <t>Lazaro's Cafe, F. Torres Street, Tubigon, Barangay 9-A, Poblacion District, Davao City, Davao Region, 8000, Philippines</t>
  </si>
  <si>
    <t>Hotel Esse</t>
  </si>
  <si>
    <t>https://www.google.com/maps/place/Al-Raddadi+Suites/data=!4m11!3m10!1s0x32f9737dc5b0bb67:0xe490bc126b9e5574!5m3!1s2026-03-01!4m1!1i2!8m2!3d7.0465598!4d125.5934451!16s%2Fg%2F11g18ybdrj!19sChIJZ7uwxX1z-TIRdFWeaxK8kOQ?authuser=0&amp;hl=en&amp;rclk=1</t>
  </si>
  <si>
    <t>7.0465598, 125.5934451</t>
  </si>
  <si>
    <t>Ecoland Drive, Purok 24-B, 76-A Bucana, Talomo District, Davao City, Davao Region, 8000, Philippines</t>
  </si>
  <si>
    <t>Al-Raddadi Suites</t>
  </si>
  <si>
    <t>www.skyscanner.com.ph/hotel_deeplink/4.0/PH/en-US/PHP/h_bc/185172008/2026-03-05/2026-03-06/hotel/hotel/hotels?legacy_provider_id=13&amp;rooms=1&amp;hb_data=hiN_g2odaUAydwUmRasIVKD7r-33Jh9cy6PX-WMVYH3xuaTEgihK3OxaD-mHJ3rbv_YqL7Zi5oh-_wC7u2boOqKmMi424sMk8D9RrbnxmhrP4jx7NShw9vlDwbPWa-3qdPeeRqLHLOqw7uQp5RnPtVsMGwS-JwrXkyxF_ZXAPADbOedxfWz1RwluILNHsbpYLjt1_FIB27fEi-mWlvitQgnHnqEw7oIrdKx_Ybnz5a-py0uHoW8HasKEDaJkJ3cOlRIzQlnjHPo7UnPi9G7xt2FF_Vgs4DMXAaLECKSaoBLfh78LA7wxoX2Gu6LAurUgoUqIdCK4ThL5Mrwz8ZPsSfTvUODA201GzFHyd8AhqQ0ex13af6UNNwxy5NGyGP09NK2XWEh0nIPxzsAOsmV8SF9vRKfDIu46iiKUBM8YnLUnAVqe&amp;q_datetime_utc=2026-03-05T14%3A21%3A15&amp;ticket_price=800&amp;quote_id=2544270871128006901&amp;utid_state=1&amp;channel=iphone&amp;tm_place_name=Talomo&amp;deeplink_data=eyJmaWVsZHMiOnsic2lnbmF0dXJlIjoiNzAwZWZlYWIzNGE2NDk1YWM2OWMyYjJjZmNjMmQ3ZmMiLCJibG9ja19pZCI6IjM3NTE0NzQwMV8xMjAyNzA3OThfMF8wXzAifX0%3D&amp;utid=4eaf3ac6-1fca-3ca6-657e-3263208e1be3&amp;tm_stars=3&amp;client_id=skyscanner_app&amp;price_policy=2&amp;pre_redirect_id=bb1becaa-67fb-7182-49f6-3943873fc561&amp;tm_city_code&amp;max_price=2200&amp;guests=1&amp;request_id=bb1becaa-67fb-7182-49f6-3943873fc561&amp;tm_country_code=PH</t>
  </si>
  <si>
    <t>7.0458596, 125.589858</t>
  </si>
  <si>
    <t>parking, wifi, air_conditioning, non-smoking, internet_access, 24-hour_front_desk_service, chapel, room_service, express_check-in, express_check-out, restaurant, car_rental, meeting_facilities, lounge, banquet_service, luggage_storage, airport_shuttle</t>
  </si>
  <si>
    <t>Located in Davao City, a 9-minute walk from SM City Davao, Al-Raddadi Suites provides accommodations with a shared lounge, free private parking and a restaurant. With free WiFi, this 3-star hotel offers room service and a 24-hour front desk.</t>
  </si>
  <si>
    <t>Luxebridge Hotel by Hiverooms</t>
  </si>
  <si>
    <t>www.skyscanner.com.ph/hotel_deeplink/4.0/PH/en-US/PHP/h_bc/224788232/2026-03-05/2026-03-06/hotel/hotel/hotels?legacy_provider_id=13&amp;rooms=1&amp;closed_user_group=apps&amp;hb_data=umsYgvQpimI-7Pr6pLMPJuEptlmI8-hRreGQ6_yKIQRiagw-nyTD819xiZsAJmppKRbWr8kUzleg1DafUgqJYxQpYggXFHLeROZZMoxYtdUxZ112Rw8MDI9hDHgazA7-EoiUVgCH5r_coEn_QSz1pEFx_wM514oVl4tOIXosA-iEr_BAJYdd5APaHCXyfCyGVswyP6JmJ8MOcu91MZ3P-DRLEuW81MeKaJdid97B-DGHskEKxFb7ftE6GS5qSkjKlJX4YaySoB0rcRGB9xIyN2V3ovp2eC6lwgZr3JTsHHT-3wjcryCpA1wbof-hsfU3qdwG8Kff2qfo-0O8MkYzppkruZa4RxBrS2QeUtw4O9mjDm9FwwiliwSOV2tIYRbO_ciE5HE_p3cLiTUsHOAQRMNnPKubFIodpvW9thdyg_rSiZ-tnhSL&amp;q_datetime_utc=2026-03-05T12%3A23%3A58&amp;ticket_price=2338&amp;quote_id=1310093245116520201&amp;utid_state=1&amp;channel=iphone&amp;price_without_closed_user_group=4124&amp;tm_place_name=Ma-a&amp;deeplink_data=eyJmaWVsZHMiOnsic2lnbmF0dXJlIjoiNjk2NWMzMTM3N2RjNDVhNWFhY2QzOTY4N2U1YWYyNTgiLCJibG9ja19pZCI6IjgxMzUzNTEwNl80MTU4MjczMTBfMV8wXzAifX0%3D&amp;utid=2c48e2fc-2931-58c5-be85-32f1a8dfe1ea&amp;tm_stars=2&amp;client_id=skyscanner_app&amp;price_policy=2&amp;pre_redirect_id=a1a5252d-c5eb-35a7-336b-d15d16c0d5ef&amp;tm_city_code&amp;max_price=2658&amp;guests=1&amp;request_id=a1a5252d-c5eb-35a7-336b-d15d16c0d5ef&amp;tm_country_code=PH</t>
  </si>
  <si>
    <t>7.1094275, 125.6503384</t>
  </si>
  <si>
    <t>Magtibay Dental Clinic, Don Julian Rodriguez Sr. Avenue, Bugac, Ma-a, Talomo District, Davao City, Davao Region, 8000, Philippines</t>
  </si>
  <si>
    <t>Ma-a</t>
  </si>
  <si>
    <t>parking, wifi, elevator, air_conditioning, non-smoking, internet_access, 24-hour_front_desk_service, massage, room_service, concierge</t>
  </si>
  <si>
    <t>LuxeBridge Hotel is a modern lifestyle and wellness hotel located along Maa Road in Davao City, Philippines, designed to offer guests a serene and balanced stay experience. With a focus on comfort and contemporary amenities, the hotel features a range of stylish rooms, including deluxe queen, deluxe twin, and family rooms, each equipped with high-speed internet access and smart TVs for a relaxing and convenient stay. Its welcoming atmosphere and #GoodVibesEveryday ethos make it an ideal choice for both leisure travelers and business guests seeking comfort in the city.
Beyond its thoughtfully appointed accommodations, LuxeBridge Hotel provides essential guest services such as free parking, 24-hour security and front desk support, and complimentary high-speed Wi-Fi throughout the property. A lifestyle-oriented establishment, it also offers event spaces and interactive wellness initiatives designed to enhance overall guest well-being, all while maintaining a light and comfortable ambiance that reflects its commitment to a memorable and rejuvenating stay.</t>
  </si>
  <si>
    <t>Dusit Thani Residence Davao</t>
  </si>
  <si>
    <t>www.skyscanner.com.ph/hotel_deeplink/4.0/PH/en-US/PHP/h_bc/224544208/2026-03-05/2026-03-06/hotel/hotel/hotels?legacy_provider_id=13&amp;rooms=1&amp;closed_user_group=apps&amp;hb_data=MjGN7UXX_CBoHUH8msEEDAXON2YAxVOgMhpkZHEPSSvmWVGWY5dU57X64IbqCK-aD16QePQdF_QkAbgHbEDmUBsaadfdLZOa9sH5nweU6rd9Ie_9cjsuyEn1MDQImP-EcxZI_0EPp1f7HuObkOZJ-GXnAmTuZRTOZwdGSbVX7XBMJzF-Xop5VN1Whe9lo3APi4AO5INdCc9NQaeNvTYvYLWjoYJqIdFIUZptL8QPsDqOx_NCQAhlDYA58q9WoX76wehidxpms4qG5NeiuibqoZnw_OxLAffhwBAaJyPRwCjGqyi4Yij_TpaDfV0PLzZBaU2uXQbvKSKccIZ72IOm7y-LPdDQr4u2zCE_x-R1iZHv30GRPGOgbSj-dewzvA2mTcS4cO1KD3NttC_-akyAf06Fy3O8dtx917wzXDJ1tXan4zVGzTE%3D&amp;q_datetime_utc=2026-03-05T14%3A21%3A16&amp;ticket_price=10201&amp;quote_id=-2668207571266683818&amp;utid_state=1&amp;channel=iphone&amp;price_without_closed_user_group=12235&amp;tm_place_name=Lanang&amp;deeplink_data=eyJmaWVsZHMiOnsic2lnbmF0dXJlIjoiZTQxNTQ1ZTYxYTI1YjE0ZDRmYTc3ZjY2NGRjMTgxNDMiLCJibG9ja19pZCI6IjQxMzYxODkwMV8xMjU5NTk5NTFfMV8xXzAifX0%3D&amp;utid=34318203-b7b3-42f7-589c-8fe5229f1329&amp;tm_stars=5&amp;client_id=skyscanner_app&amp;price_policy=2&amp;pre_redirect_id=0b45ab65-7dcf-b21c-abaa-33adeb0d64c4&amp;tm_city_code&amp;max_price=12546&amp;guests=1&amp;request_id=0b45ab65-7dcf-b21c-abaa-33adeb0d64c4&amp;tm_country_code=PH</t>
  </si>
  <si>
    <t>7.0691652, 125.688538</t>
  </si>
  <si>
    <t>Saint Joseph Road, Doña Paz, Sasa, Buhangin District, Davao City, Davao Region, 8000, Philippines</t>
  </si>
  <si>
    <t>Lanang</t>
  </si>
  <si>
    <t>Located in Davao City, 2.2 miles from SM Lanang Premier, Dusit Thani Residence Davao has accommodations with an outdoor swimming pool, free private parking, a restaurant and a bar. The property is around 4.1 miles from Abreeza Mall, 4.</t>
  </si>
  <si>
    <t>La Vida Hostel</t>
  </si>
  <si>
    <t>www.skyscanner.com.ph/hotel_deeplink/4.0/PH/en-US/PHP/h_bc/213843941/2026-03-02/2026-03-03/hotel/hotel/hotels?legacy_provider_id=13&amp;rooms=1&amp;closed_user_group=apps&amp;hb_data=jkCsUHzZe6ECHohzJMGUniNH5jY7fgAx7RVZUx1-ZUU5P2w-gJjogkutU5AQ_Ixknd2DJ-GwRxHw92IIZhtIsTwUP5XXJ6g5PJICF67QC3bn31-ScDVx3GLDIWcQ9CadnsMIzgjGWQvOwQIZAg9rST3CSRsR6YicHQF6Htu06YAbYKaFCQ1UjlMFJNx_m8BehKNoJcSLF79M7RuyymyyGM4sOnk3aYMS14qV8BmoF3P6iN5HEchBgYDcozCLVUF8XHCK-8wBOVSZ_NWvW6mvxOCjcTlj1i_mjqr9VpcZbg21-NjUyK3jTjqd1papmiitnfYhB9ggpB1qwZBv1OW-JyMNx0NjDdibbF9R2MS-N6Da0THhoBNI05yslL5KDpD6GW4qGin3TrEpFfm0spPTEUC1NthvchhrCsmBS2_YoDYHmQO5ocE%3D&amp;q_datetime_utc=2026-03-02T00%3A05%3A24&amp;ticket_price=534&amp;quote_id=5358194516526366300&amp;utid_state=1&amp;channel=iphone&amp;price_without_closed_user_group=700&amp;tm_place_name=Puerto+Princesa&amp;deeplink_data=eyJmaWVsZHMiOnsic2lnbmF0dXJlIjoiNzBhN2U2YjBjYmRmYzhjZDI4Yjc2YTQyYjJiN2VmNDIiLCJibG9ja19pZCI6Ijk3MDEzODAwN180MTcwNTU0MzRfMV8yXzAifX0%3D&amp;utid=ec718840-27e7-dfa1-057e-486bcbae2197&amp;tm_stars=0&amp;client_id=skyscanner_app&amp;redirect_delay=1000&amp;price_policy=2&amp;pre_redirect_id=188c3de9-8203-4914-7378-1a3b71dc762a&amp;tm_city_code=PPSP&amp;max_price=2873&amp;guests=1&amp;request_id=188c3de9-8203-4914-7378-1a3b71dc762a&amp;tm_country_code=PH</t>
  </si>
  <si>
    <t>7.0769096, 125.6750479</t>
  </si>
  <si>
    <t>Circumferential Road, Playa Azalea, Limao, Samal District, Samal, Davao del Norte, Davao Region, 8119, Philippines</t>
  </si>
  <si>
    <t>parking, wifi, air_conditioning, non-smoking, internet_access, smoking_areas, room_service, garden, restaurant, bar, lounge, shuttle_service, games_room, luggage_storage, tours, nightclub</t>
  </si>
  <si>
    <t>Villa Viva Belgica</t>
  </si>
  <si>
    <t>www.skyscanner.com.ph/hotel_deeplink/4.0/PH/en-US/PHP/h_ad/137231368/2026-03-05/2026-03-06/hotel/hotel/hotels?legacy_provider_id=22&amp;rooms=1&amp;closed_user_group=general&amp;hb_data=34afXFOurdodeS9O7ygwH7gOaAAvCyc49FQM29ZAOQz7Vv_bWP1oNRZn1BC9irSSJZGQYqwAdvfgyGa5Y8VxOvdpKkMHF_F4oENY-yumxi4WFDCA--ggBq8Xhew_iAXKMgn0Qyihi8bm9v6RZmDoaOF1eePoly-gJ-n06PPb_s41Ejz2vwywGqGePpweHfpAdwIV1SlvfD-XLALXkWpqFJK2993lJqCqF0DbFoqNh2VY75fpegA6KT8lksB-e_7AEM6-A3vr8Q77WGIqLOTj450zb2MKQUNQaJQJ3j1Y2zwU4INTl2bldgM2G3FXNsE4p5PxMVzEUhNNZ35jUA3HWEU9HN29vLDKUDSFr9KX9z4JyJEf186SNML9Ms8TmxjD7cDhxu323_sgfDEHr44mGXZU4TXJIrtsetT356LOGC-E&amp;q_datetime_utc=2026-03-05T14%3A21%3A16&amp;ticket_price=971&amp;quote_id=7839407334427883633&amp;utid_state=1&amp;channel=iphone&amp;price_without_closed_user_group=1316&amp;tm_place_name=Talomo&amp;deeplink_data=eyJmaWVsZHMiOnsic2lnbmF0dXJlIjoiYjFhYTkzZTU5YTJkMjVjODc3ZWJlODY4ZGJhY2JhZDAifSwidXJsIjoiaHR0cHM6Ly93d3cuYWdvZGEuY29tL3BhcnRuZXJzL3BhcnRuZXJzZWFyY2guYXNweD9jaWQ9MTg0NjM4MyZoaWQ9NzMwMDQxJmN1cnJlbmN5PVBIUCZjaGVja2luPTIwMjYtMDMtMDUmY2hlY2tvdXQ9MjAyNi0wMy0wNiZOdW1iZXJvZkFkdWx0cz0xJk51bWJlcm9mQ2hpbGRyZW49MCZSb29tcz0xJm1jaWQ9MjgwMzMmbWFzdGVyUm9vbUlkPTUyMjExMzU3Jm1wdD1XamR3YVZJMWFFSm5aSE5zZWtsdFMzQnJWak5FWlU0MVNFWnFhelUwYkROcVdqbFFkMnBNYVZjclNWZE9ZaXQ1TWpjeVFrTkxRMjVKY0ZOV1FTdFpabmxtV1U1NVpqaERjbTFTVkEmVG90YWxQcmljZT05NzEuMDkmVG90YWxUYXg9OTAuOTQmVG90YWxGZWU9ODQuMTgmVG90YWxTdXJjaGFyZ2U9MCZtY3VyPVBIUCJ9&amp;utid=d2efd085-d54d-6c24-3449-78ddaf1dec1e&amp;tm_stars=0&amp;client_id=skyscanner_app&amp;price_policy=2&amp;pre_redirect_id=e2e3020b-0110-fb4b-c6b5-afe366a73138&amp;tm_city_code&amp;max_price=1125&amp;guests=1&amp;request_id=e2e3020b-0110-fb4b-c6b5-afe366a73138&amp;tm_country_code=PH</t>
  </si>
  <si>
    <t>7.0730704, 125.5837936</t>
  </si>
  <si>
    <t>Jasmin Street, Luzviminda, Ma-a, Talomo District, Davao City, Davao Region, 8000, Philippines</t>
  </si>
  <si>
    <t>With a stay at Villa Viva Belgica in Davao (Talomo District), you'll be within a 5-minute drive of Davao Zorb Park and Walk n' Water Ball Park. This hotel is 2 mi (3.2 km) from Davao Baywalk and 2.2 mi (3.5 km) from SM City Davao.
Take in the views from a terrace and a garden and make use of amenities such as complimentary wireless internet access.
Grab a bite to eat at the hotel's restaurant, where you can take in the garden view and dine alfresco. Or stay in and take advantage of the room service (during limited hours). Quench your thirst with your favorite drink at the bar/lounge. Cooked-to-order breakfasts are available daily from 6 AM to 1 PM for a fee.
Featured amenities include dry cleaning/laundry services, laundry facilities, and a safe deposit box at the front desk. Free self parking is available onsite.
Make yourself at home in one of the 7 individually decorated guestrooms, featuring minibars and flat-screen televisions. Complimentary wireless internet access keeps you connected, and cable programming is available for your entertainment. Private bathrooms with showers feature complimentary toiletries and bidets. Conveniences include safes and desks, and housekeeping is provided daily.</t>
  </si>
  <si>
    <t>Casa Leticia Boutique Hotel</t>
  </si>
  <si>
    <t>www.skyscanner.com.ph/hotel_deeplink/4.0/PH/en-US/PHP/h_fd/90766599/2026-03-05/2026-03-06/hotel/hotel/hotels?legacy_provider_id=927050&amp;rooms=1&amp;closed_user_group=general&amp;hb_data=neOEUChBw8gxP6TYZl7X8WfDOQRLICIteF_L54O770fUvN-2GCRukw6RNEInIEORmXgNjMqqfDByFtxOLhNaw5zX6g2pu7ay4nITFi8HTQw8ZyiWWqWjRWqaCszir1WugbFFR159bdrL7XKb5ZTELogaqL2wbtRPmAbq2FdBf3UTXhFD1ptHj7hVHDxJr0KyeiW-dhirYj8jIm7IJoqKTnv7XGzZWzXJwbpVYvoXXFl5DHkZiNkQEGK3dJJ8WW3pVocxkwytZV8SSJ797GkRu7bjXKE_MMPXAfnYE8DpLD9DXf3n9ppatE3FeYuwtn_Qg1KHI1LJKARfNrjYCpBZnGCxukUUdx7M9eEXSsnKf17P3jQaG_AnWgaImpvXUn7GE461ngO0sbG3wiOksvf5ibgknp5PUptyezrZZO7piBP8qw%3D%3D&amp;q_datetime_utc=2026-03-05T14%3A21%3A17&amp;ticket_price=1846&amp;quote_id=-8621660660664895659&amp;utid_state=1&amp;channel=iphone&amp;price_without_closed_user_group=3200&amp;tm_place_name=Davao&amp;deeplink_data=eyJmaWVsZHMiOnsic2lnbmF0dXJlIjoiYzdhMTVjNzVlMDQ3MDdlZmJiMDBiNTFjNDVjNTM2YWEifSwidXJsIjoiaHR0cHM6Ly9kZWFscy52aW8uY29tP3NpZz1kN2Q1OTcyMzNiOGUzMzIwZjIzMmIzZWVjN2UyMWRjY2ZlMGY1NDY5OGVmMjUzMDI5MjkyZDA4NTAwMzY3YWE1MmQzMjMxMzQzMDMwMzUzMjM0MzIzMSZzaWctaXNzPW1ldGEmdHVybD1odHRwcyUzQSUyRiUyRnZpby5jb20lMkZIb3RlbCUyRlNlYXJjaCUzRmNoZWNrSW4lM0QyMDI2LTAzLTA1JTI2Y2hlY2tPdXQlM0QyMDI2LTAzLTA2JTI2Y3VycmVuY3klM0RQSFAlMjZlcHYlM0RNUzR5JTI2ZXNkJTNESEo4eXNyY3MtREtjUGhMRmljTFAtazVBSXFpdVdLQUpYa0hCVTVrUVhMcUZ4VVgwcDBYNTBkeUlkMHdXZzIwbURKY3A0Q2hMdS1lckI0UnNCMklyZl95RDhnZ09pSERtZ3NpYnZPOVYyci1ZSmJ1MDVmSll2RmclMjUzRCUyNmZvcmNlQ3VycmVuY3lDaGFuZ2UlM0QxJTI2Zm9yY2VMYW5ndWFnZUNoYW5nZSUzRDElMjZob3RlbElkJTNEMTY0OTQyNyUyNmxhYmVsJTNEc3JjJTI1M0Rza3lzY2FubmVyJTI1MjZ1Y291bnRyeSUyNTNEUEglMjUyNnVkZXZpY2UlMjUzRG1vYmlsZSUyNTI2aG90ZWwlMjUzRDE2NDk0MjclMjUyNmRheSUyNTNENSUyNTI2bW9udGglMjUzRDAzJTI1MjZ5ZWFyJTI1M0QyMDI2JTI1MjZsb3MlMjUzRDElMjUyNm9mZmVyaWQlMjUzRG8yS1RKeDloWUpqQSUyNTI2cHJpY2UlMjUzRDE4NDYuMDElMjUyNmN1cnJlbmN5JTI1M0RQSFAlMjUyNnVzZXJsYW5nJTI1M0RlbiUyNTI2X3RoJTI1M0Q1OWMwZmZiYzE1Y2YwZGIzYmU5NTUyOGE2ZDI5MDE4Mzc2MDQ5ZWRhMzBhZWFjOWMlMjUyNmR0cyUyNTNEMTc3MjcyMDIyOSUyNTI2b2x1dCUyNTNEMTc3MjcyMDIyNiUyNTI2Y2FuUGF5TGF0ZXIlMjUzRGZhbHNlJTI1MjZyZXF1ZXN0VXNlckdyb3VwJTI1M0QlMjUyNm9mZmVyVXNlckdyb3VwJTI1M0RwdWJsaWMlMjZsYW5nJTNEZW4lMjZvdGklM0QyYnhuMm5YWHVTdyUyNnByZWZlcnJlZFJhdGUlM0QxODQ2LjAxJTI2cHJvZmlsZSUzRHIyZDJtNzNrbjglMjZyb29tcyUzRDElMjZ1c2VyQ291bnRyeSUzRFBIJTI2dXRtX2NhbXBhaWduJTNEc2t5c2Nhbm5lciUyNnV0bV9tZWRpdW0lM0RjcGMlMjZ1dG1fc291cmNlJTNEc2t5c2Nhbm5lciJ9&amp;utid=822ba06f-bdc8-2584-b3a4-bed6d628f4db&amp;tm_stars=3&amp;client_id=skyscanner_app&amp;price_policy=2&amp;pre_redirect_id=723f8a94-76e0-62a9-4eda-eebfdfcfd5ac&amp;tm_city_code=DVOP&amp;max_price=1846&amp;guests=1&amp;request_id=723f8a94-76e0-62a9-4eda-eebfdfcfd5ac&amp;tm_country_code=PH</t>
  </si>
  <si>
    <t>7.0704586, 125.6075042</t>
  </si>
  <si>
    <t>Casa Leticia, J. Camus Street, Barangay 4-A, Poblacion District, Davao City, Davao Region, 8000, Philippines</t>
  </si>
  <si>
    <t>Casa Leticia Boutique Hotel provides flawless service and all the necessary facilities for visitors. Remain linked during your visit by utilizing the complimentary internet access available. The hotel offers complimentary parking for guests who arrive with their own mode of transport.Effortlessly plan your daily activities and travel requirements with luggage storage and safety deposit boxes provided by the front desk services.Securing top-notch tickets and reserving prime dining spots become effortless through assistance from the hotel's tours.Need some relaxation? Your room features room service to make your stay even more comfortable and enjoyable. The hotel is completely smoke-free.Crafted for coziness, every guestroom provides an array of features, guaranteeing a tranquil night's sleep while maintaining the level of comfort.For an elevated experience at hotel, select rooms are equipped with air conditioning to improve your stay. At Casa Leticia Boutique Hotel, a selection of rooms can be found that showcase unique design elements such as a balcony or terrace. For certain chosen rooms, guests can enjoy in-room amusement like daily newspaper, television and cable TV as a part of their stay. Rest assured that your hydration needs will be met, as some guestrooms are equipped with a refrigerator and a coffee or tea maker. It is worth noting that certain guest bathrooms feature a hair dryer and toiletries for your convenience. Begin your day on a delightful note with a scrumptious complimentary breakfast, consistently served at Casa Leticia Boutique Hotel. During your visit, indulge in a range of delightful culinary choices at hotel to enhance your experience.</t>
  </si>
  <si>
    <t>RedDoorz Plus at Hotel Esse</t>
  </si>
  <si>
    <t>www.skyscanner.com.ph/hotel_deeplink/4.0/PH/en-US/PHP/h_ad/47203840/2026-03-05/2026-03-06/hotel/hotel/hotels?legacy_provider_id=22&amp;rooms=1&amp;closed_user_group=general&amp;hb_data=lBOJAtYACWOIYG7OdgSGacKCi_f67oFvEeK2ZtBv9sB23wPtM1H-OXr5jSviicw0nLdsIQYPfB9_y7fFfEPRll09LTHGgOT-hv6IRyzWgwFpbMoY-VvG8mN_t8YVCcLrIH5YXaHdboFiyclaKVbCDrwnyWg3h-olJ96USrz_9BRsrMogwsD-yWrTpbm1CreLp3-7L8l9EGWjJ2b8VwjxT3UqlB_i42VK-wKHQgw9AveFfPVNasV1ePiNKmSSczDjvaGSHpPr7byczyJaAVNYmz-FOH55K-vP4xa-psyhNcT-zBIz1nTpLW7jxKKRp_q8cTkhqs-6dFYwIF5ZX4PJKgRJknlJY4yp02_DvtR0ifSHaZgIqb3yuXDV4uYCiCEwawZCqFhuGBPLngtVp4P3N3_vuLLSwK-D45gkFWS0o4wk&amp;q_datetime_utc=2026-03-05T14%3A21%3A16&amp;ticket_price=2001&amp;quote_id=-1281078530156405579&amp;utid_state=1&amp;channel=iphone&amp;price_without_closed_user_group=3464&amp;tm_place_name=Davao&amp;deeplink_data=eyJmaWVsZHMiOnsic2lnbmF0dXJlIjoiOTM4NTg1MmQyM2EzZjA1NzNiYTQ3MjRjZDY0MDBjZjkifSwidXJsIjoiaHR0cHM6Ly93d3cuYWdvZGEuY29tL3BhcnRuZXJzL3BhcnRuZXJzZWFyY2guYXNweD9jaWQ9MTg0NjM4MyZoaWQ9MjkwMDU3JmN1cnJlbmN5PVBIUCZjaGVja2luPTIwMjYtMDMtMDUmY2hlY2tvdXQ9MjAyNi0wMy0wNiZOdW1iZXJvZkFkdWx0cz0xJk51bWJlcm9mQ2hpbGRyZW49MCZSb29tcz0xJm1jaWQ9MzMyJm1hc3RlclJvb21JZD0xMjEwMjIzMjU1Jm1wdD1hMDQwWm1GWE1WUk9ZVzVEWmpOQ1YyVlRNMkVyYlU5dlVtWlBOV2RYU3pjMEsyMVZRV3BVY0VsUlJXdGlZMVpzYUdoa2JsQlJRekZ3UldoNEsxVk9XVEkyZHpob2JucHRRbFE0ZVhGUlBUMCZUb3RhbFByaWNlPTIwMDAuOTImVG90YWxUYXg9MTg4LjAxJlRvdGFsRmVlPTE3Mi44MSZUb3RhbFN1cmNoYXJnZT0wJm1jdXI9UEhQIn0%3D&amp;utid=4a0215d9-3fa0-8a92-7a63-38d250cd7094&amp;tm_stars=0&amp;client_id=skyscanner_app&amp;price_policy=2&amp;pre_redirect_id=2671191c-4bcb-3e5b-dfa2-df9bea332a0b&amp;tm_city_code=DVOP&amp;max_price=3779&amp;guests=1&amp;request_id=2671191c-4bcb-3e5b-dfa2-df9bea332a0b&amp;tm_country_code=PH</t>
  </si>
  <si>
    <t>7.0780785, 125.6063239</t>
  </si>
  <si>
    <t>Hotel Emilia, F. Torres Street, Tubigon, Barangay 9-A, Poblacion District, Davao City, Davao Region, 8000, Philippines</t>
  </si>
  <si>
    <t>wifi, elevator, air_conditioning, non-smoking, internet_access, 24-hour_front_desk_service, room_service, restaurant, television, shower</t>
  </si>
  <si>
    <t>RedDoorz Plus at Hotel Esse is located in Davao City, a 25-minute drive from the Davao International Airport and 5 minutes from the beautiful Our Lady of Assumption Church. It provides free Wi-Fi and modern rooms with private bathrooms.
The hotel offers air-conditioned rooms equipped with flat screen cable TVs, a mini-bar, and a telephone. Free toiletries are provided for guestsâ€™ convenience.
Pepper and Peppers, the hotel's restaurant serves local and international dishes. An in-room breakfast service is also available.
Other services provided by the hotel include massage, an airport shuttle service and laundry services. Parking is available free of charge on site.
Esse Davao Hotel is just a 15-minute drive from popular malls like the Abreeza Mall and Gaisano. The Crocodile Park can also be reached within a 30-minute drive of the hotel.</t>
  </si>
  <si>
    <t>Blue Velvet Hotel &amp; Cafe</t>
  </si>
  <si>
    <t>https://www.google.com/maps/place/Snooze+Inn+and+Suites/data=!4m11!3m10!1s0x32f9733c15a0d789:0x5673f1a55c8793a9!5m3!1s2026-03-01!4m1!1i2!8m2!3d7.0556655!4d125.5753158!16s%2Fg%2F11hz9g4jf1!19sChIJidegFTxz-TIRqZOHXKXxc1Y?authuser=0&amp;hl=en&amp;rclk=1</t>
  </si>
  <si>
    <t>7.0556655, 125.5753158</t>
  </si>
  <si>
    <t>OroDerm, J. P. Rizal Extension, Barangay 38-D, Poblacion District, Davao City, Davao Region, 8000, Philippines</t>
  </si>
  <si>
    <t>Blue Velvet Hotel &amp; Cafe offers top-notch services and amenities, ensuring guests experience utmost comfort.Maintain seamless communication using the complimentary Wi-Fi at hotel. Discovering Davao City becomes even more accessible, thanks to the shuttle amenities provided at the hotel. During your stay at this fantastic hotel, the attentive front desk personnel can provide you with a range of amenities such as concierge service and luggage storage.For extended visits or whenever required, the laundry service ensures your preferred travel garments remain fresh and accessible.Craving relaxation? Make the most of your stay at the Blue Velvet Hotel &amp; Cafe with convenient amenities like 24-hour room service and room service at your disposal. Kindly note that smoking is prohibited in the hotel to ensure fresher air for all visitors. For visitors wishing to smoke, designated smoking zones can be found.At Blue Velvet Hotel &amp; Cafe, every guestroom is provided with convenient amenities and fittings to ensure a comfortable stay. Elevate your experience at hotel with the knowledge that certain rooms are equipped with air conditioning, ensuring a more pleasant stay for you.Certain rooms boast in-room amusement features such as television and cable TV, offering guests an enjoyable stay. Begin your day feeling refreshed and invigorated as you enjoy a delightful cup of quality coffee available at the cafe situated within the hotel. Enjoy an entertaining evening with your fellow travelers at the hotel's nightclub.Blue Velvet Hotel &amp; Cafe provides a superb assortment of leisure amenities for guests to enjoy. Conclude your holiday perfectly with a visit to massage and spa on your final days.</t>
  </si>
  <si>
    <t>Snooze Inn and Suites</t>
  </si>
  <si>
    <t>www.skyscanner.com.ph/hotel_deeplink/4.0/PH/en-US/PHP/h_bc/223658239/2026-03-02/2026-03-03/hotel/hotel/hotels?legacy_provider_id=13&amp;rooms=1&amp;closed_user_group=apps&amp;hb_data=Uh1mzdxUOqLOVuKKNI5f7Btd0cCa5-gqJCdFTbTAYXJjvwmLbg2ERVOZtjvoojma_i2rlBlYdJ2FWkCQM0S--aLW_I4bLX4Mma70Ocu3yYtNZQ2W-Ew6d2LweIgwjlAqVJ325kwUmJyBWMLdqbEfXU4Q5YLeA2J3xekQWJ0rXGtMz_9Wo29tJZ1gMmaW80H9iHZNRgRLP6tt4bnES3itM3oUdJvxzRKh4EJKIdSM5CJvENmkjKDLMUG72nZpmu7b-6VEgVL_W-zmUvLJ6A0SWFoBzms_HObEtM_cpycVpbuuvojes8dVS3scZliBDha7Q1aOe_W0XRPucjj5_TrrhHz4PldHB3keJov-RUN1i59VrSqt17ljqu5ns6xSMUoNgWmF5eFmT7bCnrJKb_yAh9BXwyuwMcY_SQ_2cR82oD7F-4OwWcU%3D&amp;q_datetime_utc=2026-03-02T00%3A04%3A29&amp;ticket_price=2964&amp;quote_id=1611542132174354431&amp;utid_state=1&amp;channel=iphone&amp;price_without_closed_user_group=3604&amp;tm_place_name=Sanghay&amp;deeplink_data=eyJmaWVsZHMiOnsic2lnbmF0dXJlIjoiNTA3MmNiNmNhZTMxZTQ3YTllNDIwZGFlMDM4OTE2MjQiLCJibG9ja19pZCI6IjE0MDc2Njk5MDFfNDEyNTQzNjc3XzFfMV8wIn19&amp;utid=a4e068a1-52a6-fe93-bf3a-f4c77adee6b7&amp;tm_stars=2&amp;client_id=skyscanner_app&amp;redirect_delay=1000&amp;price_policy=2&amp;pre_redirect_id=08708e29-8cee-810e-deb2-77eff96dbac8&amp;tm_city_code&amp;max_price=5778&amp;guests=1&amp;request_id=08708e29-8cee-810e-deb2-77eff96dbac8&amp;tm_country_code=PH</t>
  </si>
  <si>
    <t>7.083397, 125.6158183</t>
  </si>
  <si>
    <t>D's Lounge Cafe, Porras Street, Santo Niño Village, Barangay 17-B, Poblacion District, Davao City, Davao Region, 8000, Philippines</t>
  </si>
  <si>
    <t>Infinity Suites</t>
  </si>
  <si>
    <t>www.skyscanner.com.ph/hotel_deeplink/4.0/PH/en-US/PHP/h_ad/130410306/2026-03-05/2026-03-06/hotel/hotel/hotels?legacy_provider_id=22&amp;rooms=1&amp;closed_user_group=general&amp;hb_data=QAuHYpKXnTOqEJC3eKeBoPochneFU6OGTHedmG5LSzsfNhN7cOFMztjRVFzdSXajAVMTSMbzwHWzc8Nq3H_gPLNCDlyI6mIMsu0Lul3Upox_Ao8PFcX6Be33-NUGiXMZoje6nyv5Fv2QdsM-8ABZe_KtrZcDVZWAc5BAgkkofHvTqM0sZqGRzOTW1J8obPvLUOO9HAePqj1LOVQmJ-5cQ3ms3DYcv0yHIIRpCzaF__bTlhb_rHfw3cX4AXZfUKR0h9BG3QbF5WFqWI8SDKxRWFWuy-7OloTx276u1Z3fsfl_aFEGIS75TaAB2HLciXeSXMIMs5O8Y5r8wUqKDec2EvCdIDOMlKEsnO6U_pYCHbHLvOu85028UV-_YQQ8mc2vozqi9KClNRkBl4rgXgmFnFnXq-kdr4Lcxgp2GBnGIX-S&amp;q_datetime_utc=2026-03-05T14%3A21%3A19&amp;ticket_price=2343&amp;quote_id=-2827767033912419691&amp;utid_state=1&amp;channel=iphone&amp;price_without_closed_user_group=3800&amp;tm_place_name=Obrero&amp;deeplink_data=eyJmaWVsZHMiOnsic2lnbmF0dXJlIjoiOWFjOWFhZDNmM2FjNWVmYzUwODIwYjMxYmEzODU5MzAifSwidXJsIjoiaHR0cHM6Ly93d3cuYWdvZGEuY29tL3BhcnRuZXJzL3BhcnRuZXJzZWFyY2guYXNweD9jaWQ9MTg0NjM4MyZoaWQ9NTY3NjM4JmN1cnJlbmN5PVBIUCZjaGVja2luPTIwMjYtMDMtMDUmY2hlY2tvdXQ9MjAyNi0wMy0wNiZOdW1iZXJvZkFkdWx0cz0xJk51bWJlcm9mQ2hpbGRyZW49MCZSb29tcz0xJm1jaWQ9MzMyJm1hc3RlclJvb21JZD0zMjYyNjEzJm1wdD1kRXQwYzBJdlNubE1kM1pIUVM5TmNEUjFaVlZuWlhCc1QyNVFWRTR2Y2taM1lqSmxabG8xTUZOMlN6WlhiRVk1VTFoWE5sRlFaV3RNVkRaeGRuZFJla3BNYkhoMVIyazBXV1Z3VHcmVG90YWxQcmljZT0yMzQyLjk3JlRvdGFsVGF4PTIyMC40NCZUb3RhbEZlZT0yMDIuMDYmVG90YWxTdXJjaGFyZ2U9MCZtY3VyPVBIUCJ9&amp;utid=8388a934-e930-b3ec-0fd1-c67929a9ba47&amp;tm_stars=3&amp;client_id=skyscanner_app&amp;price_policy=2&amp;pre_redirect_id=07061a1c-237e-e964-e172-9f8d090d3389&amp;tm_city_code&amp;max_price=3349&amp;guests=1&amp;request_id=07061a1c-237e-e964-e172-9f8d090d3389&amp;tm_country_code=PH</t>
  </si>
  <si>
    <t>7.0521395, 125.5888328</t>
  </si>
  <si>
    <t>wifi, elevator, air_conditioning, non-smoking, 24-hour_front_desk_service, massage, spa, safe_deposit_box, business_center, television, desk, shower, luggage_storage, airport_shuttle, concierge, complimentary_bottled_water, hairdryer, wake-up_call</t>
  </si>
  <si>
    <t>With a stay at Infinity Suites in Davao (Poblacion District), you'll be within a 10-minute walk of Victoria Plaza and Gaisano Mall. This hotel is 0.5 mi (0.8 km) from Upside Down House Museum and 0.6 mi (1 km) from Sta. Ana Shrine.
Make use of convenient amenities, which include complimentary wireless internet access and concierge services.
For lunch or dinner, stop by D' Blue Hub, a restaurant that specializes in Filipino cuisine. Dining is also available at the coffee shop/cafe, and room service (during limited hours) is provided. Cooked-to-order breakfasts are available daily from 6 AM to 10 AM for a fee.
Featured amenities include a business center, complimentary newspapers in the lobby, and dry cleaning/laundry services. This hotel has 2 meeting rooms available for events. A roundtrip airport shuttle is provided for a surcharge (available on request), and free self parking is available onsite.
Make yourself at home in one of the 25 air-conditioned rooms featuring LED televisions. Complimentary wireless internet access keeps you connected, and cable programming is available for your entertainment. Private bathrooms with showers feature complimentary toiletries and hair dryers. Conveniences include desks and coffee/tea makers, and housekeeping is provided daily.</t>
  </si>
  <si>
    <t>OYO 530 Yellow Pad</t>
  </si>
  <si>
    <t>https://www.agoda.com/faircrown-suites/hotel/davao-city-ph.html?countryId=70&amp;finalPriceView=1&amp;isShowMobileAppPrice=false&amp;cid=1918349&amp;numberOfBedrooms=&amp;familyMode=false&amp;adults=2&amp;children=0&amp;rooms=1&amp;maxRooms=0&amp;checkIn=2026-03-1&amp;isCalendarCallout=false&amp;childAges=&amp;numberOfGuest=0&amp;missingChildAges=false&amp;travellerType=1&amp;showReviewSubmissionEntry=false&amp;currencyCode=SGD&amp;isFreeOccSearch=false&amp;los=1&amp;searchrequestid=813f052a-fa82-4b7b-a397-d0c5e604f861</t>
  </si>
  <si>
    <t>7.0571589, 125.5965971</t>
  </si>
  <si>
    <t>Aguho Street, Juna, 76-A Bucana, Talomo District, Davao City, Davao Region, 8000, Philippines</t>
  </si>
  <si>
    <t>FairCrown Suite</t>
  </si>
  <si>
    <t>https://www.google.com/maps/place/South+Prince+Residences+%26+Inn,+Davao+City/data=!4m11!3m10!1s0x32f90c3846acd117:0x635f372c8a3d65ca!5m3!1s2026-03-01!4m1!1i2!8m2!3d7.0220365!4d125.4983881!16s%2Fg%2F11c549_9f9!19sChIJF9GsRjgM-TIRymU9iiw3X2M?authuser=0&amp;hl=en&amp;rclk=1</t>
  </si>
  <si>
    <t>7.0220365, 125.4983881</t>
  </si>
  <si>
    <t>China Bank, MacArthur Highway, Purok 19, Crossing Bayabas, Toril District, Davao City, Davao Region, 8025, Philippines</t>
  </si>
  <si>
    <t>South Prince Residences and Inn</t>
  </si>
  <si>
    <t>www.skyscanner.com.ph/hotel_deeplink/4.0/PH/en-US/PHP/h_bc/179122109/2026-03-05/2026-03-06/hotel/hotel/hotels?legacy_provider_id=13&amp;rooms=1&amp;closed_user_group=apps&amp;hb_data=QKTbDtdTX0mHVr-yXYtTN2whs9FR1caQT3ZLwEFyUvJXuArl9hOzRkPpdicGvEnhLXmv_s9yM8lPAdZgtnFgQNnP_7tMePcS0fCswicbQN7uXzXwCKpA6VIPzOkcvUlfs9oH66V7VtdX2UNgr9oS9rolP1IlGaR0Z8072WRbwbTwOoy-zT8sKcwEOzjJbPJQSRDC6zBCzb48H8lcpBA_TyzLJ1VJlPqjfgg2Q10EWc5UGZPwK8vfcKqh13sEpxgKhS47YtYGnRS3BWbC6tx8y4UNjBvXgukKH6fDxAptpRYKyqAb2ruxYBfWX_gXCudmEDdUjIrUTa0mzC8hgZjgGQkOmG_ex9lAuzNYX_fNT31p9DrDBTqGmjiXkhwkcOzueBjU6ZQjNBWJ-ThSD-jyed0nIilMBEc903ug-yDt3q4L4lYW&amp;q_datetime_utc=2026-03-05T14%3A21%3A19&amp;ticket_price=1326&amp;quote_id=-7131606131903210349&amp;utid_state=1&amp;channel=iphone&amp;price_without_closed_user_group=1456&amp;tm_place_name&amp;deeplink_data=eyJmaWVsZHMiOnsic2lnbmF0dXJlIjoiZDAzZjc2MjViMmI5ZDQzYTRiZjIzMDM3Y2IzMTA2NjQiLCJibG9ja19pZCI6IjMyOTQ0OTEwMl8zMzU0MjA0MTdfMl8yXzAifX0%3D&amp;utid=adb13239-4852-ffde-8b76-b1634128d009&amp;tm_stars=0&amp;client_id=skyscanner_app&amp;price_policy=2&amp;pre_redirect_id=3c83f409-c918-1dc2-b02e-8e69bbc82e2d&amp;tm_city_code&amp;max_price=2856&amp;guests=1&amp;request_id=3c83f409-c918-1dc2-b02e-8e69bbc82e2d&amp;tm_country_code=PH</t>
  </si>
  <si>
    <t>7.143766, 125.6353229</t>
  </si>
  <si>
    <t>parking, wifi, air_conditioning, non-smoking, internet_access, 24-hour_front_desk_service, room_service, atm, restaurant, luggage_storage</t>
  </si>
  <si>
    <t>Located in Davao City, within 7.7 miles of Eden Nature Park and 7.7 miles of SM City Davao, South Prince Residences and Inn has accommodations with a restaurant and free WiFi throughout the property as well as free private parking for guests who...</t>
  </si>
  <si>
    <t>Z House of Guests 5- Airport Davao</t>
  </si>
  <si>
    <t>www.skyscanner.com.ph/hotel_deeplink/4.0/PH/en-US/PHP/h_bc/225077021/2026-03-02/2026-03-03/hotel/hotel/hotels?legacy_provider_id=13&amp;rooms=1&amp;closed_user_group=apps&amp;hb_data=SlHg5CILvUvdxIA3VQwM_SDm4GzygK8rQscAA4HkrZ-SpjiW9A0lYLfrrY_XoKkuA8WwVpgLzUHWorE6wm9OQa9x15OffTLKO6JCukT_sq9AVtB5Eib7bc72WajHSzw3Yzijc2m03TRumhPSTrfDn_nZKSgfRTxSCnAw-TfzT79PQAbTc46pndh2xfV67jiznSATBNfe1_kqituM9_AlbOHjihOQ_isMbPH-PTH_esRlMyAYDqGUb_-vyJb6oGV0e7Wy24H7ebK4uQFz5V-_SoDr6PqJyU90AbAYRxNI_-Py4XOlgT5k5baeC_99oKgevOtmv7TS4AbqwpaNYjs2K0ApwTtg1Ci_tWdqvUug8tsrsj6UxvRLRxvxEv6KvpNFIE74WWs8zg9vIzoAHiT44xB8KGFr8Fk7AlPlqqDUHGQ3P06KZvE%3D&amp;q_datetime_utc=2026-03-02T00%3A04%3A35&amp;ticket_price=2569&amp;quote_id=-7180206241638297120&amp;utid_state=1&amp;channel=iphone&amp;price_without_closed_user_group=3124&amp;tm_place_name=Commonal&amp;deeplink_data=eyJmaWVsZHMiOnsic2lnbmF0dXJlIjoiMmM0OWRmOGQ5YjAzN2UwMmMzYmZjZWY0YzEyYmUyNjkiLCJibG9ja19pZCI6IjE0OTE1ODE0MDFfNDIwODEzNDM4XzVfMF8wIn19&amp;utid=da5d5810-8644-9354-9632-fa483600c9cd&amp;tm_stars=0&amp;client_id=skyscanner_app&amp;redirect_delay=1000&amp;price_policy=2&amp;pre_redirect_id=38ddb7d6-6169-455e-2b8f-e8ff0f7881d9&amp;tm_city_code&amp;max_price=2569&amp;guests=1&amp;request_id=38ddb7d6-6169-455e-2b8f-e8ff0f7881d9&amp;tm_country_code=PH</t>
  </si>
  <si>
    <t>7.0943006, 125.5799397</t>
  </si>
  <si>
    <t>Plumeria Street, Camella Davao, Communal, Buhangin District, Davao City, Davao Region, 8000, Philippines</t>
  </si>
  <si>
    <t>Z House of Guests 5- Airport Davao is located in Davao City, just 4.9 miles from Abreeza Mall and 6.5 miles from People's Park. This apartment features air-conditioned accommodations with a balcony.</t>
  </si>
  <si>
    <t>Sunny Point Hotel &amp; Apartelle</t>
  </si>
  <si>
    <t>www.skyscanner.com.ph/hotel_deeplink/4.0/PH/en-US/PHP/h_ad/127046353/2026-03-05/2026-03-06/hotel/hotel/hotels?legacy_provider_id=22&amp;rooms=1&amp;closed_user_group=general&amp;hb_data=RyKKoLeqtnOFsFFt_zDDPMNX0d1cI19fc3PKX2scTNDV0hXwKens11CmF-X1TGrvBp8Q_PQPklAqEeH3XO6hWOBmQ4Wzjul-FkyuV6-7ncjqsfCetuMUoqM8Uzdk8aYvK19iji4ZCli_FVfpo7iYH2chP7fuZyG3skP7sQg85xF85Nyu97-DmsC6shsR9FlTUErXE_Yzm8YBJfWDW15Q3AeAfQ7RojpCAimSBV9vmNGVitX7GXkq4p6Kyr7iF_P16In3Ur0hhAZZgjD1kw-6HWuBdOHL-62DnI9zaBfuJQPkcNRuOutb25rJriiceC41FRW9xqIWEgnjJNfegtXfS2Mp1j5WGvhg_Xdlp8bILsxMGpDWXuq4IiPIL1H6J6njv1ixO2z7ONZGLl_z3cDbmGHU2xgs-7o0SJ3sim4N8STy&amp;q_datetime_utc=2026-03-05T14%3A21%3A21&amp;ticket_price=1969&amp;quote_id=-3423400366771056322&amp;utid_state=1&amp;channel=iphone&amp;price_without_closed_user_group=3500&amp;tm_place_name=Ma-a&amp;deeplink_data=eyJmaWVsZHMiOnsic2lnbmF0dXJlIjoiYjdjYzA3MzUzY2IwNDA5ZGVkZDZiMDkxYWJmMzMyOTcifSwidXJsIjoiaHR0cHM6Ly93d3cuYWdvZGEuY29tL3BhcnRuZXJzL3BhcnRuZXJzZWFyY2guYXNweD9jaWQ9MTg0NjM4MyZoaWQ9MjUxNDA5MjQmY3VycmVuY3k9UEhQJmNoZWNraW49MjAyNi0wMy0wNSZjaGVja291dD0yMDI2LTAzLTA2Jk51bWJlcm9mQWR1bHRzPTEmTnVtYmVyb2ZDaGlsZHJlbj0wJlJvb21zPTEmbWNpZD0zMzImbWFzdGVyUm9vbUlkPTM0NzExMTgxMSZtcHQ9WkhoMFNVUkNSM0J3Ym14WFlsZHdUbFZoY0Zwd0wyeE9WbTVaWkVKTFlrSk1NbTFYVGs5a1dsbENTa0ZvYzNKWWNVMUtMM0ZCUTNOa1FUSjFlVVpRZDFZclNrUnFlV2RRWkV4bFNtNXVSbEUmVG90YWxQcmljZT0xOTY5LjIwJlRvdGFsVGF4PTIyNy44NCZUb3RhbEZlZT0xNjYuMDAmVG90YWxTdXJjaGFyZ2U9MCZtY3VyPVBIUCJ9&amp;utid=4449b40a-2fd9-cc2e-5bd2-7c16527534c1&amp;tm_stars=2&amp;client_id=skyscanner_app&amp;price_policy=2&amp;pre_redirect_id=d453fd0e-e9e0-ddcc-f3d9-4c84d44f9f3d&amp;tm_city_code&amp;max_price=4491&amp;guests=1&amp;request_id=d453fd0e-e9e0-ddcc-f3d9-4c84d44f9f3d&amp;tm_country_code=PH</t>
  </si>
  <si>
    <t>7.0648959, 125.6139237</t>
  </si>
  <si>
    <t>Don Julian Rodriguez Sr. Avenue, Purok 37, Ma-a, Talomo District, Davao City, Davao Region, 8000, Philippines</t>
  </si>
  <si>
    <t>Sunny Point Hotel provides flawless service and all the necessary facilities for visitors.Stay connected with your associates, as complimentary Wi-Fi is available during your entire visit.To facilitate your arrival and departure, you can pre-book airport transfer services prior to checking in. The hotel offers taxi, car hire and shuttle amenities for your ease in navigating around Davao City. When arriving by car, you'll be grateful for the on-site complimentary parking at hotel. The hotel offers reception amenities including concierge service, luggage storage and safety deposit boxes to ensure a comfortable stay for guests. Should you require assistance, the ticket service and tours can also aid in booking tickets and securing reservations at the finest shows and events in the vicinity. Whether you're here for an extended stay or simply require fresh garments, the hotel ensures your cherished travel attire remains spotless and accessible with the convenience of laundry service located on the premises. Your stay will be comfortable with the presence of room service and daily housekeeping as an in-room amenity for your relaxation and enjoyment.To ensure the well-being and convenience of all visitors, smoking is strictly prohibited throughout the entire hotel.Smoking is permitted solely in the specified smoking zones allocated by hotel.In order to ensure the utmost level of relaxation, the guestrooms feature an inviting design and are equipped with all basic necessities, creating a delightful stay experience.To ensure a pleasant stay, a selection of rooms at hotel come furnished with linen service, blackout curtains and air conditioning, all designed with your ease in mind.At Sunny Point Hotel, various room configurations are available, featuring separate living room and balcony or terrace in some rooms.Selected rooms offer in-room amusement like cable TV as a source of entertainment for guests to enjoy. Within specific rooms, a refrigerator, bottled water, instant coffee, instant tea and mini bar is conveniently available for your use.Understanding the significance of bathroom facilities in enhancing visitor contentment, hotel offers a hair dryer, toiletries and towels within a few chosen chambers. Each day, arise to a delightful complimentary morning meal at Sunny Point Hotel.How about kicking off each day of your getaway with a delicious cup of coffee? At the hotel, relish in the invigorating taste of a freshly brewed, excellent coffee.Various excellent meal offerings at hotel ensure that enticing and easily accessible options are constantly available.Visitors with specific dietary preferences can savor a variety of culinary styles at Sunny Point Hotel, featuring halal choices to accommodate their needs.</t>
  </si>
  <si>
    <t>TINHAT Halal Ã˜Â­Ã™â€žÃ˜Â§Ã™â€ž Certified Boutique Hotel And Restaurant</t>
  </si>
  <si>
    <t>www.skyscanner.com.ph/hotel_deeplink/4.0/PH/en-US/PHP/h_bc/81987394/2026-03-05/2026-03-06/hotel/hotel/hotels?legacy_provider_id=13&amp;rooms=1&amp;closed_user_group=apps&amp;hb_data=vfP6ogKKNMkzWU7xJN33_LTfcj2xruZ88rc9nooNpnv6gQkk7wG_uXisVguc0KnddwMMQn43MN9lnCQtFyb0qsHBUrDM1h2icBA19fLmXoM88hmm0q77GzcP2XzGzXT8VBPe3RqVZlTobnA9bwc_Zq2qrPLB3QhOw7IYEYhgw6SZb43Zgyy05jrJXe7Iq-6Fo4nQXk20H-eiGELPphY5c7P4q7bDBu2X4iM7_psOr5Td3N2HjiiClR9rDX0PYYWkhkiDPA7HMhrumebGPRe4lk5VECaVURkCljNU1mP6jYj5V-umxj9CVinZaK_-fVBkJMBnCQYbaxBFCVUFW-rAe1cG0ZKiQOwQ5VUhuVmrQOc3JTORxKgm0oFtt6-kaGOyAAKOZjz5Am8Dfz3prhNotxgChY1E1yEvPFPH_O_LjCI-1m0fvhdC&amp;q_datetime_utc=2026-03-05T12%3A24%3A07&amp;ticket_price=1350&amp;quote_id=-1737818302838907373&amp;utid_state=1&amp;channel=iphone&amp;price_without_closed_user_group=1645&amp;tm_place_name=Davao&amp;deeplink_data=eyJmaWVsZHMiOnsic2lnbmF0dXJlIjoiZmExYzM4YjVhM2U4YzY3NWU5OWJlZWVmNTlmN2Y0YmYiLCJibG9ja19pZCI6IjI5NTQ0NjAyXzExMjg4NzAwMV8wXzQyXzAifX0%3D&amp;utid=ed949a16-e467-ac91-ade3-fc06cca3df13&amp;tm_stars=0&amp;client_id=skyscanner_app&amp;price_policy=2&amp;pre_redirect_id=c46f1a81-c57e-3bb0-a606-c118bb7334f2&amp;tm_city_code=DVOP&amp;max_price=3060&amp;guests=1&amp;request_id=c46f1a81-c57e-3bb0-a606-c118bb7334f2&amp;tm_country_code=PH</t>
  </si>
  <si>
    <t>7.0649522, 125.6139597</t>
  </si>
  <si>
    <t>Tin Hat Botique, S. Artiaga Street, Barangay 36-D, Poblacion District, Davao City, Davao Region, 8000, Philippines</t>
  </si>
  <si>
    <t>parking, wifi, air_conditioning, non-smoking, internet_access, 24-hour_front_desk_service, currency_exchange, room_service, express_check-in, express_check-out, restaurant, safe_deposit_box, car_rental, business_center, meeting_facilities, banquet_service, luggage_storage, photocopier, accessible, fax, concierge, grill</t>
  </si>
  <si>
    <t>Offering affordable and homey rooms, TINHAT Halal Ã˜Â­Ã™â€žÃ˜Â§Ã™â€ž Certified Boutique Hotel And Restaurant features in-room free Wi-Fi and cable flat-screen TVs. Providing free parking, it is located 4 miles from Davao International Airport.</t>
  </si>
  <si>
    <t>Blueberry Tourist Hotel</t>
  </si>
  <si>
    <t>www.skyscanner.com.ph/hotel_deeplink/4.0/PH/en-US/PHP/h_fd/139437924/2026-03-05/2026-03-06/hotel/hotel/hotels?legacy_provider_id=927050&amp;rooms=1&amp;hb_data=K2BoTPTXD8i3FldqCrDJk02PoVNjJ--Ys5_i9Iq1s5d65uaiHlQvrpXpJpl850NIVWOK6ElCgfVY-lyUo8T3exroaFoWfRhXNJLYHjQf88YpAGT3VRtIbkasfdlFhYFWf5X4LKeu9DM3wJ4jaiqQHdoTMx8kvVzUQUhWg-xl2zexi4F_rGbqA1Bga7xEGmP535StFrkGWvOc1AVNNqLMsTWqhgRLqh5a2oQ3avzFvjquKt-ucqMvx87SWOA2s58rIwTCjrSGnrxaLyw4hzdLmqDFinhCNK5vpoE-nv_oqJgPmqp5R_Mi6Ty6C7S9I_ZR9Y7gQb4XSkAf_n3ZmocX016YiaSxwqq3Yw8o8xGkaarxUd6evKkMc_6bhPWPGXm4oaqpybFZu-FkXVkdHEexRJga1RrtaiQoxBUpaxF06h5v3w%3D%3D&amp;q_datetime_utc=2026-03-05T12%3A24%3A07&amp;ticket_price=2593&amp;quote_id=3058368620968858378&amp;utid_state=1&amp;channel=iphone&amp;tm_place_name=Obrero&amp;deeplink_data=eyJmaWVsZHMiOnsic2lnbmF0dXJlIjoiMmNmYWE2YmE4NGJhMmE0MmM2ZWI2MjNkOTc0NjczZjIifSwidXJsIjoiaHR0cHM6Ly9kZWFscy52aW8uY29tP3NpZz0yMTFlNTFmYzZiYjA1MDgzNTc3OTEwYmIxMjFkMTE2ZDc1Zjc2OTY2NzUwNWYyOWI2MTdiYjZkYWVjNmJlNzYxMzUzMjMxMzkzMjM3MzEzODM3JnNpZy1pc3M9bWV0YSZ0dXJsPWh0dHBzJTNBJTJGJTJGdmlvLmNvbSUyRkhvdGVsJTJGU2VhcmNoJTNGY2hlY2tJbiUzRDIwMjYtMDMtMDUlMjZjaGVja091dCUzRDIwMjYtMDMtMDYlMjZjdXJyZW5jeSUzRFBIUCUyNmVwdiUzRE1TNHklMjZlc2QlM0REUGdmU1Jla0JMaXRENExWeHlETTVaZXJma3ZTOG5LTEtfZFBfczdJeldRYkhYejl5bWhUcDRXM1Fjc1FjckxBQ1ZadGJ2TFVxbDZfSi1rX25IZ2ZYZUZidjNsdVR0SGswRkF2cTViNVl5dlREa0hMV29VcUh1TSUyNTNEJTI2Zm9yY2VDdXJyZW5jeUNoYW5nZSUzRDElMjZmb3JjZUxhbmd1YWdlQ2hhbmdlJTNEMSUyNmhvdGVsSWQlM0QyNjg2MTcxJTI2bGFiZWwlM0RzcmMlMjUzRHNreXNjYW5uZXIlMjUyNnVjb3VudHJ5JTI1M0RQSCUyNTI2dWRldmljZSUyNTNEbW9iaWxlJTI1MjZob3RlbCUyNTNEMjY4NjE3MSUyNTI2ZGF5JTI1M0Q1JTI1MjZtb250aCUyNTNEMDMlMjUyNnllYXIlMjUzRDIwMjYlMjUyNmxvcyUyNTNEMSUyNTI2b2ZmZXJpZCUyNTNEb21FbkppYVo2QTE0JTI1MjZwcmljZSUyNTNEMjU5My4wMSUyNTI2Y3VycmVuY3klMjUzRFBIUCUyNTI2dXNlcmxhbmclMjUzRGVuJTI1MjZfdGglMjUzRDhkOTRiYTAxYjg2Y2EwY2NkM2Y4ZWJkNmNjMDVjM2QwN2JjMDgwODZjZGIzMTE2ZiUyNTI2ZHRzJTI1M0QxNzcyNzEyODk4JTI1MjZvbHV0JTI1M0QxNzcyNzEyODk1JTI1MjZjYW5QYXlMYXRlciUyNTNEZmFsc2UlMjUyNnJlcXVlc3RVc2VyR3JvdXAlMjUzRCUyNTI2b2ZmZXJVc2VyR3JvdXAlMjUzRHB1YmxpYyUyNmxhbmclM0RlbiUyNm90aSUzRGZ4Z25rc2U1TnJBJTI2cHJlZmVycmVkUmF0ZSUzRDI1OTMuMDElMjZwcm9maWxlJTNEcjJkMm03M2tuOCUyNnJvb21zJTNEMSUyNnVzZXJDb3VudHJ5JTNEUEglMjZ1dG1fY2FtcGFpZ24lM0Rza3lzY2FubmVyJTI2dXRtX21lZGl1bSUzRGNwYyUyNnV0bV9zb3VyY2UlM0Rza3lzY2FubmVyIn0%3D&amp;utid=17423fb3-da73-c9c1-e87b-35e8d3e1c048&amp;tm_stars=3&amp;client_id=skyscanner_app&amp;price_policy=2&amp;pre_redirect_id=70fe6304-20fc-aa78-1107-7a14c890565e&amp;tm_city_code&amp;max_price=2593&amp;guests=1&amp;request_id=70fe6304-20fc-aa78-1107-7a14c890565e&amp;tm_country_code=PH</t>
  </si>
  <si>
    <t>7.0767097, 125.6169419</t>
  </si>
  <si>
    <t>Blueberry Tourist Hotel, Avanceña Street, Barangay 11-B, Poblacion District, Davao City, Davao Region, 8000, Philippines</t>
  </si>
  <si>
    <t>Located in Davao City and with People's Park reachable within a 16-minute walk, Blueberry Tourist Hotel provides concierge services, non-smoking rooms, a restaurant, free WiFi throughout the property and a bar. The property is around 2.</t>
  </si>
  <si>
    <t>Hari Royale Suites</t>
  </si>
  <si>
    <t>www.skyscanner.com.ph/hotel_deeplink/4.0/PH/en-US/PHP/h_ad/124996044/2026-03-05/2026-03-06/hotel/hotel/hotels?legacy_provider_id=22&amp;rooms=1&amp;closed_user_group=general&amp;hb_data=E3mktnURImsZNrsIydnBp7KXbo47gODCbHqywgPAiZnmlCVDxynSk6WzcQiQbHh1p6Rz-uTYJiaxHNV6CxXhSg2Qb2zNgOWe0dmji5PfXt0LpbBw8tU1x06LGMaR5q_RecBUJe3pQe6FoY4h8Lki_IPfqmM9kCCYapDCjTxiMCkmnciPc92XUMtjpT7j9Niei5DNHjPOCQnhKel3U7cLm4SVJ5gRT6FSKpu4lcmV75sLmrmnvVvGX8TAn4XLgyWaRLyJXrNWcT3ciPlhdGun1kT7QIL8gvY12dDHm8IDnKqDLeI_dTeHVPWSBG0mcySezCZYWuKow4ipvAfBIwmE2cAYFFkPXpMrabQUj-pMiLT18JjY5QfB2AoKfPOx9UDTSjIepG3F2XM4mlGqEFAvgmcvdGG-FUm1I1ysNTUGgV78&amp;q_datetime_utc=2026-03-05T14%3A21%3A24&amp;ticket_price=1968&amp;quote_id=-2196232753748904112&amp;utid_state=1&amp;channel=iphone&amp;price_without_closed_user_group=2638&amp;tm_place_name=Davao&amp;deeplink_data=eyJmaWVsZHMiOnsic2lnbmF0dXJlIjoiYjk4YmEyNzQwMzY0NDg1YjRlZmZjMjlhYzc5OThiMTAifSwidXJsIjoiaHR0cHM6Ly93d3cuYWdvZGEuY29tL3BhcnRuZXJzL3BhcnRuZXJzZWFyY2guYXNweD9jaWQ9MTg0NjM4MyZoaWQ9Mzg3OTczNjAmY3VycmVuY3k9UEhQJmNoZWNraW49MjAyNi0wMy0wNSZjaGVja291dD0yMDI2LTAzLTA2Jk51bWJlcm9mQWR1bHRzPTEmTnVtYmVyb2ZDaGlsZHJlbj0wJlJvb21zPTEmbWNpZD0zMzImbWFzdGVyUm9vbUlkPTYzODkxOTMwOCZtcHQ9WjA5V2JFZDRSMkpvZUdSR1dYUnVTMUV3UkZSa1dtTnlUbTlSY21KelJERldjVEUwVFcxV2FWTlpWR3RqUlZwd1JYUk9hbll3ZHpGcU1uSTBia293TDJGNFVqQllPRXhFYzFGdE9GVm5QVDAmVG90YWxQcmljZT0xOTY3LjczJlRvdGFsVGF4PTIyNy41NSZUb3RhbEZlZT0xNjYuMDAmVG90YWxTdXJjaGFyZ2U9MCZtY3VyPVBIUCJ9&amp;utid=81ef6fd0-b775-bf15-469b-fbd30680147e&amp;tm_stars=3&amp;client_id=skyscanner_app&amp;price_policy=2&amp;pre_redirect_id=370cd1f7-85bc-d84d-8491-1368b588c698&amp;tm_city_code=DVOP&amp;max_price=3149&amp;guests=1&amp;request_id=370cd1f7-85bc-d84d-8491-1368b588c698&amp;tm_country_code=PH</t>
  </si>
  <si>
    <t>7.1432783, 125.6544515</t>
  </si>
  <si>
    <t>Hari Royal Suites, Narra Street, Barangay 30-C, Poblacion District, Davao City, Davao Region, 8000, Philippines</t>
  </si>
  <si>
    <t>At Hari Royale Suites, exceptional service and top-notch amenities create a memorable experience for guests.Complimentary internet access is available in the hotel to ensure you stay connected during your visit.Continuously receive the support you require through front desk amenities such as luggage storage.Desire to unwind? Make the most of your visit at Hari Royale Suites with accessible amenities such as daily housekeeping. Additionally, you can obtain minor travel essentials and miscellaneous items at the convenience stores without departing from the Hari Royale Suites.Due to health concerns, smoking is strictly prohibited within the entire premises of hotel.Accommodations come equipped with all the conveniences required for a restful night's slumber.A selection of rooms at Hari Royale Suites come furnished with air conditioning to cater to your needs and comfort.A number of rooms feature television for guest amusement and enjoyment. At Hari Royale Suites, select bathrooms are equipped with toiletries to enhance your comfort during your stay.</t>
  </si>
  <si>
    <t>8 Suites Hotel Davao</t>
  </si>
  <si>
    <t>https://www.google.com/maps/place/Orange+Grove+Hotel/data=!4m11!3m10!1s0x32f9115555555555:0x831e9185d00dba08!5m3!1s2026-03-01!4m1!1i2!8m2!3d7.1086125!4d125.6137344!16s%2Fg%2F1tk60mwn!19sChIJVVVVVVUR-TIRCLoN0IWRHoM?authuser=0&amp;hl=en&amp;rclk=1</t>
  </si>
  <si>
    <t>7.1086125, 125.6137344</t>
  </si>
  <si>
    <t>Shindig Bar, Carlos P. Garcia Highway, Sandawa Village 2, Milan, Buhangin, Buhangin District, Davao City, Davao Region, 8000, Philippines</t>
  </si>
  <si>
    <t>Orange Grove Hotel</t>
  </si>
  <si>
    <t>www.skyscanner.com.ph/hotel_deeplink/4.0/PH/en-US/PHP/h_ad/130063480/2026-03-02/2026-03-03/hotel/hotel/hotels?legacy_provider_id=22&amp;rooms=1&amp;closed_user_group=general&amp;hb_data=Ggln7j4lwoCgbvYqd-FQTNnJtR9hxddZeuL0xH_GA93Pt91wQJIM7xr6nAN8oyRp0sHtBjE_p5g0KvQU8bLGIW9kzl6Bmw9R_7IqRHAg9IhThShG5AhWmKAWpfkicLa1KmbyLUDO88_C0O2Fbv39JxqEU_edNfinqdH4PWyKjyJjICtaKUZ9rqydZ-Egbvc867k1u8nHRAA6D2mn44zV3_RR6UqVGo9WRky2cWFx9m2IPEvU-PcY0g3pEVlhmap17fAv_HJAD9kg04koC_mz1VTg64NRPgHJ5IawMhqvqK8GIakbGFOFqM-DVFAFFDvkWL0OT-eMWfPgz1_YrxmhxNjPaTtlbg6uBrd9-uP8bO4xA_c5oAIZaPZv0vH2_iwiOtMRZsz_mE-uoT0F8iK2XR4HT9B8rCUX8mMyHvOHbdMC&amp;q_datetime_utc=2026-03-02T00%3A04%3A41&amp;ticket_price=2391&amp;quote_id=-9211090527567378780&amp;utid_state=1&amp;channel=iphone&amp;price_without_closed_user_group=2872&amp;tm_place_name=Buhangin&amp;deeplink_data=eyJmaWVsZHMiOnsic2lnbmF0dXJlIjoiMmVlZWEwMDBkNzgxNzU3MmViMjcwZmM0YjhmNGYxNzAifSwidXJsIjoiaHR0cHM6Ly93d3cuYWdvZGEuY29tL3BhcnRuZXJzL3BhcnRuZXJzZWFyY2guYXNweD9jaWQ9MTg0NjM4MyZoaWQ9MzA1MzkyJmN1cnJlbmN5PVBIUCZjaGVja2luPTIwMjYtMDMtMDImY2hlY2tvdXQ9MjAyNi0wMy0wMyZOdW1iZXJvZkFkdWx0cz0xJk51bWJlcm9mQ2hpbGRyZW49MCZSb29tcz0xJm1jaWQ9Mjg3MDImbWFzdGVyUm9vbUlkPTEyODU3NjYxMzkmbXB0PWRHdHhNa2RCY0VWelVFVlpObGhpY0hkS1F6WXJUMEo0ZG1sbVRtVk5NMjh5ZUVOTk1WRTRjbVZhY210Qk9GTTNjbXBuYURSMGMzTmhSREEyZERSaWVuWjVPREF4VVVFeVRrTlJlVmRSUFQwJlRvdGFsUHJpY2U9MjM5MS4wOCZUb3RhbFRheD0yMjQuMDEmVG90YWxGZWU9MjA3LjE2JlRvdGFsU3VyY2hhcmdlPTAmbWN1cj1QSFAifQ%3D%3D&amp;utid=b62bc884-19a9-f495-aa46-5a81bf8242cf&amp;tm_stars=3&amp;client_id=skyscanner_app&amp;redirect_delay=1000&amp;price_policy=2&amp;pre_redirect_id=6dba8d51-370c-29b5-0cdf-ef41a2a1fd37&amp;tm_city_code&amp;max_price=5002&amp;guests=1&amp;request_id=6dba8d51-370c-29b5-0cdf-ef41a2a1fd37&amp;tm_country_code=PH</t>
  </si>
  <si>
    <t>7.1086583, 125.6137808</t>
  </si>
  <si>
    <t>NCCC Mall Buhangin</t>
  </si>
  <si>
    <t>Buhangin</t>
  </si>
  <si>
    <t>RedDoorz @ Cion Suites Mintal Davao</t>
  </si>
  <si>
    <t>https://www.google.com/maps/place/Davao+City+Airport+Transient+Rooms+by+Lemonique/data=!4m11!3m10!1s0x32f96bdc2bc201c5:0xdd3f380daae32d94!5m3!1s2026-03-01!4m1!1i2!8m2!3d7.1388498!4d125.6383432!16s%2Fg%2F11w3rrrtsm!19sChIJxQHCK9xr-TIRlC3jqg04P90?authuser=0&amp;hl=en&amp;rclk=1</t>
  </si>
  <si>
    <t>7.1388498, 125.6383432</t>
  </si>
  <si>
    <t>John and Jane Oriental Food, Sampaguita Street, Purok 6, Basak, Santo Niño, Tugbok District, Davao City, Davao Region, 8022, Philippines</t>
  </si>
  <si>
    <t>Mintal</t>
  </si>
  <si>
    <t>RedDoorz @ Cion Suites Mintal Davao offers top-notch services and amenities, ensuring guests experience utmost comfort. Share your photos and respond to emails at your convenience, thanks to the free Wi-Fi internet access offered by hotel. Room amenities feature daily housekeeping, allowing you to unwind and make the most of your visit.The hotel maintains a completely smoke-free zone, providing a breathable atmosphere.Each accommodation at RedDoorz @ Cion Suites Mintal Davao is thoughtfully created and adorned to provide visitors with a comfortable, home-like atmosphere.In certain rooms, the hotel offers linen service and air conditioning for guest convenience and satisfaction.In select rooms, guests can enjoy a touch of amusement with the availability of television for their entertainment.Rest assured, in a few chosen rooms, the presence of bottled water can be found.Understanding the significance of bathroom amenities in enhancing guest contentment, the hotel offers toiletries within certain chosen rooms.</t>
  </si>
  <si>
    <t>Davao City Airport Transient Rooms by Lemonique</t>
  </si>
  <si>
    <t>www.skyscanner.com.ph/hotel_deeplink/4.0/PH/en-US/PHP/h_bc/220136630/2026-03-05/2026-03-06/hotel/hotel/hotels?legacy_provider_id=13&amp;rooms=1&amp;closed_user_group=apps&amp;hb_data=zisUZpMUa3IKbYqESktcIniEMvmMLnsvdn5iaZ_Zwh0C3VPfMWDCLrxqO_XRgDgDthCPLY-qUpxvTus8oiqRIK6DDJLSVUZBSazc1idPC9SO4-xvYox2O7Zjv__L7Gpi3ZNCuRw6av4BIgDaaiK6Jq1GsJijaSZw8t1UBBexhcbyrmcoNb8cKkDzkotdU7AJ3Vf9fbjIJ8xhgBqeXvEetW4wSJHq3WoWlNkouKPPHMlbKX0Q3ad948wbOjePEz86XTVUcd2t3OkmX3IQ8HpfEViWwdvPJraQ2W7OEtCIO8me-5LNtAWe76CrRBXsAW4INhzdFpFeAgwQKZUJGrrOgZ6LosiaOhQo2c25cV5hQ48V8NLb13-vckbZoMWE4EBkKmDsJVaKvnbwpbMCU_PmZJH2c1r8_YuNQEHyXOSKFaTKoBZf&amp;q_datetime_utc=2026-03-05T14%3A21%3A25&amp;ticket_price=815&amp;quote_id=-3054702235523504112&amp;utid_state=1&amp;channel=iphone&amp;price_without_closed_user_group=1090&amp;tm_place_name=Commonal&amp;deeplink_data=eyJmaWVsZHMiOnsic2lnbmF0dXJlIjoiNjkyNjIyMzJkMDE5MWYyZGYwMjZlMTQ0ZmE2ZWIyOWEiLCJibG9ja19pZCI6IjEyMjg4MjI4MTFfMzk0OTIxOTU0XzJfMF8wIn19&amp;utid=7023a086-3ede-ee3d-e9ea-4a1c63b7ad47&amp;tm_stars=0&amp;client_id=skyscanner_app&amp;price_policy=2&amp;pre_redirect_id=974933ef-940b-02e6-973f-e8e9dd50a238&amp;tm_city_code&amp;max_price=1008&amp;guests=1&amp;request_id=974933ef-940b-02e6-973f-e8e9dd50a238&amp;tm_country_code=PH</t>
  </si>
  <si>
    <t>7.1175489, 125.6496216</t>
  </si>
  <si>
    <t>Garnet Street, The Diamond Heights, Buhangin District, Davao City, Davao Region, 8000, Philippines</t>
  </si>
  <si>
    <t>Davao City Airport Transient Rooms by Lemonique enjoys a location in Davao City, 3.7 miles from SM Lanang Premier and 4.8 miles from Abreeza Mall. This homestay features free private parking, full-day security, and free Wifi. People's Park is 6.</t>
  </si>
  <si>
    <t>Aice StayCation</t>
  </si>
  <si>
    <t>www.skyscanner.com.ph/hotel_deeplink/4.0/PH/en-US/PHP/h_ad/223609808/2026-03-02/2026-03-03/hotel/hotel/hotels?legacy_provider_id=22&amp;rooms=1&amp;hb_data=2kfuJQME1Z1EtL5tV67Xl4sYQaHYVfSrcLXE_gMYre6YYjC12Rpooa_pwK67RwofJIchW6KqrWaCIyDR3SRTw8fOSqF3CPVt_uBqb6_zMDlRBy9j6s8_izdCbYvSqbzu9Py4XcgwyQdsUk9fw9JHnXyUM5mY1wznSHqoalcQO_E8wjLuMWqxdYjaOhOwM9pdVQ1Od0BVwxu9lwsraM3cSHzpWFmzQa36X2sExX8cNO-pfwPlGXtd2z38N2kc8vUQ1VhkL88wacl3bmHg08-vMEJ5PmDfAUpfivgYnmgFk_cZJ9f2srSHo5NPi784ANPOK6_vCYlD00ocwRRwtNfQXZ8Lt1tTFZbE79X5Z3HHI9AWg-YGa7nfcjlnKk5xIhyGNjVDpgBWhXmHsUXUFAROkbRbOgrNJ1mvJ9p2wCohEl-v&amp;q_datetime_utc=2026-03-02T00%3A04%3A48&amp;ticket_price=2268&amp;quote_id=-7207883559249720152&amp;utid_state=1&amp;channel=iphone&amp;tm_place_name=Pasay&amp;deeplink_data=eyJmaWVsZHMiOnsic2lnbmF0dXJlIjoiMjM0NjRhMzQ4YmJhMzI2ZGJlZWNhOTBlMTgxMDhlYjcifSwidXJsIjoiaHR0cHM6Ly93d3cuYWdvZGEuY29tL3BhcnRuZXJzL3BhcnRuZXJzZWFyY2guYXNweD9jaWQ9MTg0NjM4MyZoaWQ9NzMxMDMyMjQmY3VycmVuY3k9UEhQJmNoZWNraW49MjAyNi0wMy0wMiZjaGVja291dD0yMDI2LTAzLTAzJk51bWJlcm9mQWR1bHRzPTEmTnVtYmVyb2ZDaGlsZHJlbj0wJlJvb21zPTEmbWNpZD0zMDM4Jm1hc3RlclJvb21JZD0xMTQ0NTk2Njg4Jm1wdD1WVmhSTW5wNVZsRlhLMVJZT1Zka1FqQnVhM1I1YW5wT1QwbEhlbEp4UjJjM1lsaDZkREJvVWk5SGIwZzRSMFZITVhWRE0zcE9OV2RVTkRsTVVIRmhNRmxVYmtsamIycGtjVlo1TVd4UlBUMCZUb3RhbFByaWNlPTIyNjguMDAmVG90YWxUYXg9MjQzLjAwJlRvdGFsRmVlPTAuMDAmVG90YWxTdXJjaGFyZ2U9MCZtY3VyPVBIUCJ9&amp;utid=b9de0178-e685-1f5a-98f4-bab6a719b0d9&amp;tm_stars=0&amp;client_id=skyscanner_app&amp;redirect_delay=1000&amp;price_policy=2&amp;pre_redirect_id=af08b994-5325-7cca-5d65-24ae77d1da27&amp;tm_city_code&amp;max_price=2268&amp;guests=1&amp;request_id=af08b994-5325-7cca-5d65-24ae77d1da27&amp;tm_country_code=PH</t>
  </si>
  <si>
    <t>7.102388, 125.6637694</t>
  </si>
  <si>
    <t>Circumferential Road, Playa Azalea, Caliclic, Babak District, Samal, Davao del Norte, Davao Region, 8119, Philippines</t>
  </si>
  <si>
    <t>Paradise Island Park &amp; Beach Resort</t>
  </si>
  <si>
    <t>www.skyscanner.com.ph/hotel_deeplink/4.0/PH/en-US/PHP/h_fd/114164402/2026-03-02/2026-03-03/hotel/hotel/hotels?legacy_provider_id=927050&amp;rooms=1&amp;closed_user_group=general&amp;hb_data=3LL0o01szTFDAHCZN8Nkm2hVA-WK_Xvx-idfBnbvTC9TvuvAJbZSYr1hDydSgnwy0KKa_VbirjsZ0zRJC6whXzxEp8A18bLupekCenJ2quZV3J-GpnC18kK9bwoFUgxc97EwCn98sWJUsl7HcqAXzy88sS84NRmMlbBAz29PK5EGQ4vV4SQWm7KOLRD_5bsNaiKLGD8QUhIZNAY1aT2JP5lOuY4j30daSPXL77DhUUAIai_SNLtpXYJeInrXkeTh_5qLIdhfyOSYdBZ6iIwxqS_9tudw6PtvniNyQCEZgKzDZkbtpn1mad5HNokplpja2N_-QDk31Kujf0BlcM-ZdWx_WUfuvN9XsIFXLtNzO-TK2PCBzOCaU12PRPjdXfUJ53NOL7sDtZVy82hD6wG2nUd5BppX5PmKseAf5P7ykhimPA%3D%3D&amp;q_datetime_utc=2026-03-02T00%3A04%3A48&amp;ticket_price=3290&amp;quote_id=6171444311490461554&amp;utid_state=1&amp;channel=iphone&amp;price_without_closed_user_group=5893&amp;tm_place_name=Pakiputan&amp;deeplink_data=eyJmaWVsZHMiOnsic2lnbmF0dXJlIjoiNDI3OTQ1NTExY2NjZDdjM2JiYjg1NjFiZDZhZjMxZDkifSwidXJsIjoiaHR0cHM6Ly9kZWFscy52aW8uY29tP3NpZz0xNjQxODBhMWUxZjZkYzBkMjY3NWU4Njc1MzkwMTdmY2E0ZjY5Nzk0Zjc4MDE5ODg2NGJmMGU4ZWY2NzAxMDJlMzczMjMwMzQzODM4MzkzODMyJnNpZy1pc3M9bWV0YSZ0dXJsPWh0dHBzJTNBJTJGJTJGdmlvLmNvbSUyRkhvdGVsJTJGU2VhcmNoJTNGY2hlY2tJbiUzRDIwMjYtMDMtMDIlMjZjaGVja091dCUzRDIwMjYtMDMtMDMlMjZjdXJyZW5jeSUzRFBIUCUyNmVwdiUzRE1TNHklMjZlc2QlM0Q2RG1JX2ZWZnVyTnN6STdqRmFxNEdZbmpMaXJtOWIzU1EtaXRHSUI1N2lER1FKT2w1ZlhSVWZ6WFU4N082T2VIQzVoN21KVVJDRFhWa3RyOGk3MGJObzN2N1lsNDRjZGJjX2VpQndqdmJUSkI2alZDSU9jJTI1M0QlMjZmb3JjZUN1cnJlbmN5Q2hhbmdlJTNEMSUyNmZvcmNlTGFuZ3VhZ2VDaGFuZ2UlM0QxJTI2aG90ZWxJZCUzRDE3NzgxMjYlMjZsYWJlbCUzRHNyYyUyNTNEc2t5c2Nhbm5lciUyNTI2dWNvdW50cnklMjUzRFBIJTI1MjZ1ZGV2aWNlJTI1M0Rtb2JpbGUlMjUyNmhvdGVsJTI1M0QxNzc4MTI2JTI1MjZkYXklMjUzRDIlMjUyNm1vbnRoJTI1M0QwMyUyNTI2eWVhciUyNTNEMjAyNiUyNTI2bG9zJTI1M0QxJTI1MjZvZmZlcmlkJTI1M0RveklEWHRCLWcxcG8lMjUyNnByaWNlJTI1M0QzMjg5LjU2JTI1MjZjdXJyZW5jeSUyNTNEUEhQJTI1MjZ1c2VybGFuZyUyNTNEZW4lMjUyNl90aCUyNTNEZjVjNTJiYTJlMGE1ZDFmNjM4MmM1ZDkyMzhiY2IzMTU5Nzc1Mzc0ZGExZjFiNzY4JTI1MjZkdHMlMjUzRDE3NzI0MDk3ODAlMjUyNm9sdXQlMjUzRDE3NzI0MDk3NzclMjUyNmNhblBheUxhdGVyJTI1M0RmYWxzZSUyNTI2cmVxdWVzdFVzZXJHcm91cCUyNTNEJTI1MjZvZmZlclVzZXJHcm91cCUyNTNEcHVibGljJTI2bGFuZyUzRGVuJTI2b3RpJTNEZGMycTFnXy1jLUElMjZwcmVmZXJyZWRSYXRlJTNEMzI4OS41NiUyNnByb2ZpbGUlM0RyMmQybTcza244JTI2cm9vbXMlM0QxJTI2dXNlckNvdW50cnklM0RQSCUyNnV0bV9jYW1wYWlnbiUzRHNreXNjYW5uZXIlMjZ1dG1fbWVkaXVtJTNEY3BjJTI2dXRtX3NvdXJjZSUzRHNreXNjYW5uZXIifQ%3D%3D&amp;utid=0804df3a-f6b8-7503-eab8-241a2988cc8b&amp;tm_stars=3&amp;client_id=skyscanner_app&amp;redirect_delay=1000&amp;price_policy=2&amp;pre_redirect_id=064a6084-4246-c328-6e03-536ffe4c0f5d&amp;tm_city_code&amp;max_price=4052&amp;guests=1&amp;request_id=064a6084-4246-c328-6e03-536ffe4c0f5d&amp;tm_country_code=PH</t>
  </si>
  <si>
    <t>Experience an abundance of unparalleled facilities and features at Paradise Island Park &amp; Beach Resort.Maintain seamless communication using the complimentary Wi-Fi at resort. Effortlessly arrange transportation to and from the airport using the resort's airport transfer services.For visitors traveling by automobile, complimentary parking is available. During your stay at this fantastic resort, the attentive front desk personnel can provide you with a range of amenities such as concierge service, luggage storage and safety deposit boxes. Obtaining passes for the town's top entertainments becomes effortless with resort's tours.At the resort, utilize the on-site dry cleaning service and laundry service to maintain your beloved travel attire fresh, allowing you to bring fewer clothes. During leisurely days and evenings, on-site amenities such as daily housekeeping enable you to fully enjoy your accommodation.For visitors wishing to smoke, designated smoking zones can be found.At Paradise Island Park &amp; Beach Resort, every guestroom is provided with convenient amenities and fittings to ensure a comfortable stay. A few accommodations within Paradise Island Park &amp; Beach Resort offer unique design elements such as a balcony or terrace. Certain rooms boast in-room amusement features such as television and cable TV, offering guests an enjoyable stay.In select rooms at the resort, bottled water is available for those moments when it seems necessary.Essential restroom facilities are equally significant, and at the resort, some visitor bathrooms offer a hair dryer to enhance your experience. Begin your day with a scrumptious on-site breakfast available each morning at Paradise Island Park &amp; Beach Resort.Begin your day feeling refreshed and invigorated as you enjoy a delightful cup of quality coffee available at the cafe situated within the resort.At the resort, an assortment of easily accessible and delicious meal choices are available to satisfy your appetite whenever it strikes. Enjoy an entertaining evening with your fellow travelers at the resort's bar. During your stay at resort, an array of engaging activities and amenities guarantees a delightful experience.During your stay, don't forget to allocate some moments to experience the readily available shoreline. Conclude your holiday perfectly with a visit to massage and spa on your final days.</t>
  </si>
  <si>
    <t>NF Suites - Apartelle and Hotel in Davao City</t>
  </si>
  <si>
    <t>www.skyscanner.com.ph/hotel_deeplink/4.0/PH/en-US/PHP/h_ct/204069177/2026-03-02/2026-03-03/hotel/hotel/hotels?legacy_provider_id=31&amp;rooms=1&amp;hb_data=7x6h3Lx_FbjyauH9DlENIvOb67UMu8ODd_7p75ntr0KGCRG-wjfgADwoQ2O9XUNvfmrp4tnQk6hQkadNapFRwM5ncGftdPigClt2wdaEuwKKyjS8EYamaq8Uh1Cic4MPVc_MblYylveOO53ThaGGgpybI_ywBoGnCjDI3I5B3xw12oxZpu-UxDPrjEa2YevtlXbNUZHjQyh9cnM-B5qBG0Pcs3dzo-iivi3mFvJ0oIoqzPT0wbEyi_XX4jAoudVMSe2I9ayXje5-1Rf1dt400pRszU9IwK6RkQeglDWeI3NshYUa3XvZpbMxGZ7XgsPw5dVKgr7mM1N7fsPycVsNWJld8BepGJIWxxNRtSoURMWXTiZe-DIHq-qKea9PSTpsbE3b7Bgj08oBe_XzRmINWu25rKSVR19gWoLZnnLCJg%3D%3D&amp;q_datetime_utc=2026-03-02T00%3A04%3A49&amp;ticket_price=4716&amp;quote_id=-667631591924725272&amp;utid_state=1&amp;channel=iphone&amp;tm_place_name=Cabaguio&amp;deeplink_data=eyJmaWVsZHMiOnsic2lnbmF0dXJlIjoiOWVhMDJlOTA0YWI0ZTQ4ODgxNGMwMjk2ZTBkNTZhY2IifSwidXJsIjoiaHR0cHM6Ly9waC50cmlwLmNvbS9ob3RlbHMvcmVkaXJlY3Q%2FaG90ZWxpZD01NjQ1NjY3NSZjaXR5PTE0NTgmQWxsaWFuY2VpZD0xMjYwNyZzaWQ9ODg4ODMyJmNoZWNraW49MjAyNi0wMy0wMiZjaGVja291dD0yMDI2LTAzLTAzJnNob3BwaW5naWQ9YTdmOTViYTg0YzJiNDQzNWJlOTZlMjA1MTE5MTRhOWQmYWR1bHQ9MSZjaGlsZHJlbj0wJmFnZXM9Jmxhbmd1YWdlPWVucGgmbG9jYWxlPWVuX1BIJnJvb21pZD0xNzU2NzEyMzA4JnN3aWQ9MCZwYXk9UFAmZmd0PTEmY3JuPTEmY3Vycj1QSFAmd2twPTEmc3RhbmQ9SDRzSUFBQUFBQUFBX3dELUFBSF9DbHdLQWhnQkVnUUlBUkFBR2xBSTlKclZ4UVlZQURBQU9Qc1JtQUhqNl9VYXFBRUF1QUVDd0FFQTBRSGhlaFN1eDF1dlFPRUJ1QjZGNjFGc3NrRG9BZHVZaVh5SUFpQ0pCQUFBQUFBQUFBQUFvQVFBb1FXUHd2VW9YRGRrUUJvZ1lUZG1PVFZpWVRnMFl6SmlORFF6TldKbE9UWmxNakExTVRFNU1UUmhPV1FnQkNqc2w1UE5Ca2dCVWdZd04ySXlZbVZhSEFvRFVFaFFFUkJZT2JUSWRyNF9HZ05RU0ZBaEVGZzV0TWgydmo5aUJXVnVYMUJJYUxrVWNBRjRBSW9CQjBnQmVBRElBUUdxQVFjS0F6QXlNaEFDOGdFaVlUZG1PVFZpWVRnMFl6SmlORFF6TldKbE9UWmxNakExTVRFNU1UUmhPV1JmTXBJQ0FUU2FBZ0FBQUFEX193RUFBUF9fTUZ5ek5fNEFBQUEifQ%3D%3D&amp;utid=9588d189-4f3b-87de-c4fb-ade7d0998d06&amp;tm_stars=4&amp;client_id=skyscanner_app&amp;redirect_delay=1000&amp;price_policy=2&amp;pre_redirect_id=689dcd91-e461-d6a8-dae7-838955b03f36&amp;tm_city_code&amp;max_price=8980&amp;guests=1&amp;request_id=689dcd91-e461-d6a8-dae7-838955b03f36&amp;tm_country_code=PH</t>
  </si>
  <si>
    <t>7.084064, 125.6171722</t>
  </si>
  <si>
    <t>Lilboss, T. Palma Gil Street, Barangay 16-B, Poblacion District, Davao City, Davao Region, 8000, Philippines</t>
  </si>
  <si>
    <t>OYO 697 Obrero Suites</t>
  </si>
  <si>
    <t>https://www.google.com/maps/place/Budget+Friendly+Homestay+-+by+Penelope/data=!4m11!3m10!1s0x32f96da3e08d8b87:0xa6b347bcbbb59999!5m3!1s2026-03-01!4m1!1i2!8m2!3d7.1038761!4d125.6146844!16s%2Fg%2F11jffxsf3y!19sChIJh4uN4KNt-TIRmZm1u7xHs6Y?authuser=0&amp;hl=en&amp;rclk=1</t>
  </si>
  <si>
    <t>7.1038761, 125.6146844</t>
  </si>
  <si>
    <t>Marian School Foundation, 399, Sampaguita Street, Sandawa Village 2, Gladiola, Buhangin, Buhangin District, Davao City, Davao Region, 8000, Philippines</t>
  </si>
  <si>
    <t>Budget Friendly Homestay - by Penelope</t>
  </si>
  <si>
    <t>https://www.google.com/maps/place/The+Big+House+-+A+Heritage+Home/data=!4m11!3m10!1s0x32f9729dfbb92bf7:0x3604157cd2450d5!5m3!1s2026-03-01!4m1!1i2!8m2!3d7.060408!4d125.5934346!16s%2Fg%2F11b6xj96fw!19sChIJ9yu5-51y-TIR1VAkzVdBYAM?authuser=0&amp;hl=en&amp;rclk=1</t>
  </si>
  <si>
    <t>7.060408, 125.5934346</t>
  </si>
  <si>
    <t>The Big House - A Heritage Home</t>
  </si>
  <si>
    <t>www.skyscanner.com.ph/hotel_deeplink/4.0/PH/en-US/PHP/h_h1/130410441/2026-03-02/2026-03-03/hotel/hotel/hotels?legacy_provider_id=927111&amp;rooms=1&amp;closed_user_group=mobile&amp;hb_data=n_Bvl7AkQq-ehaCabQv-17pfWwzz2lgn_od7tAkawlxDZXiO-NZTQ1I8OBr9juERIEWo7Fydeq9wv9J8o1kU0epuhScs_sqt7u-dGe_zM00YfbByLyHFQ9Gu130icnQjOUPewpDw2uE1rpTBr82flXhWMXDBC5pGsj14u34cltHCWu0UrUEm55HscETBL7KeEpnxwRHHqQCadHfgdZTKjlCKaNa0Wu-vaA9S6h7m6wmT9MoytrzHXcpw25YPWYBr9-pxs3Lx5b6QLO_m8tJRjN4yMu4%3D&amp;q_datetime_utc=2026-03-02T00%3A04%3A51&amp;ticket_price=2250&amp;quote_id=-1733765701433302901&amp;utid_state=1&amp;channel=iphone&amp;price_without_closed_user_group=2500&amp;tm_place_name=Pequeno&amp;deeplink_data=eyJmaWVsZHMiOnsic2lnbmF0dXJlIjoiODE0MTU5NjM0Y2FmN2NhZjBkMjY3YmQzMThhZDkxMWYifSwidXJsIjoiaHR0cHM6Ly9waC5ob3RlbHMuY29tL0hvdGVsLVNlYXJjaD90cGlkPTMyMTQmbXBlPTE3NzI0MDk4ODgmZW5kRGF0ZT0yMDI2LTAzLTAzJmFkdWx0cz0xJmxvY2FsZT1lbl9QSCZjaGlkPTBiYzkxNWI3LTAxYWMtNGVkYi04NTdlLTM2ZWY2MjU3M2U3YyZlYXBpZD00NCZtY3RjPTMmc3RhcnREYXRlPTIwMjYtMDMtMDImbXBkPVBIUCZtcG49MjAyMDQ3ODgwJmN1cnJlbmN5PVBIUCZyYXRlcGxhbmlkPTIxMDUzMjg2MiZtcG09MjQmbXBwPTEmbXBvPUVDJnNlbGVjdGVkPTE5MDEwOTkzJm1wYj0yNDEuMDcmbXBxPTIwMDguOTMmbXBhPTIwMDguOTMifQ%3D%3D&amp;utid=a085b9d1-61e3-fa3c-dff7-013185cf6298&amp;tm_stars=0&amp;client_id=skyscanner_app&amp;redirect_delay=1000&amp;price_policy=2&amp;pre_redirect_id=f8e6c0d9-9974-2d43-eb81-e6b607c2382b&amp;tm_city_code&amp;max_price=2882&amp;guests=1&amp;request_id=f8e6c0d9-9974-2d43-eb81-e6b607c2382b&amp;tm_country_code=PH</t>
  </si>
  <si>
    <t>7.1122324, 125.6679075</t>
  </si>
  <si>
    <t>Bridgeport Park, Caliclic, Babak District, Samal, Davao del Norte, Davao Region, 8119, Philippines</t>
  </si>
  <si>
    <t>AltaVista Beach Resort Samal Powered by Cocotel</t>
  </si>
  <si>
    <t>www.skyscanner.com.ph/hotel_deeplink/4.0/PH/en-US/PHP/h_xp/223681170/2026-03-05/2026-03-06/hotel/hotel/hotels?legacy_provider_id=1&amp;rooms=1&amp;closed_user_group=mobile&amp;hb_data=u-_yiWXREj5CJ7dnd-yxd_azIJzxiUD0RZOUA7y40Y84rNpcHfeh_5zSF1oIPFjG7mJ0AEYOKu7ix7akqhr-riQe1c0vtsTRbUNRJoBA4_vTia8nEtn9SMjYebsJP6qKz9gmLwTlfMaaC3WVNAfYiOqe5Y8sMh0EXaiLTQDTbSQz-UD7ccrIZj3n3ZMBLq8gVuXwRnO6YQUn80c7it9APCe4aypk2GuvMWG5g29WeKTmoUzjz0Z1SeE_xLwVijKBs-dGLB5EetQGVO44rLe4wdt9eCc%3D&amp;q_datetime_utc=2026-03-05T14%3A21%3A27&amp;ticket_price=2716&amp;quote_id=-7617810458914043157&amp;utid_state=1&amp;channel=iphone&amp;price_without_closed_user_group=4244&amp;tm_place_name=Caliclic&amp;deeplink_data=eyJmaWVsZHMiOnsic2lnbmF0dXJlIjoiYjM1OWY5ZWM2MjZlYjQ5ZmRmNjNkYjc4ZDQyMDllNzgifSwidXJsIjoiaHR0cHM6Ly93d3cuZXhwZWRpYS5jb20ucGgvSG90ZWwtU2VhcmNoP21wZD1HQlAmdHBpZD02OCZtcGU9MTc3MjcyMDQ3MCZlbmREYXRlPTIwMjYtMDMtMDYmYWR1bHRzPTEmbXBuPTMyNjczNDkzOSZtcG09MjQmbXBwPTEmbG9jYWxlPWVuX1VTJm1wbz1FQyZjaGlkPTlhOGNmNDg3LTQ2NjAtNGZiNy04NTdkLWM5YTU5OTg3NzhjYSZtcHE9MzEuMzkmZWFwaWQ9NDYyMzAmbWN0Yz0zJmN1cnJlbmN5PUdCUCZyYXRlcGxhbmlkPTQwMjQ4MDQwMiZzZWxlY3RlZD0xMTYzMzQ2NjYmc3RhcnREYXRlPTIwMjYtMDMtMDUmbXBiPTYuMjgmbXBhPTI4LjU0In0%3D&amp;utid=2f908967-31b0-f5a4-e6b1-65d73d563f96&amp;tm_stars=2&amp;client_id=skyscanner_app&amp;price_policy=2&amp;pre_redirect_id=24495717-f3b3-2aa7-46ce-65240f2861be&amp;tm_city_code&amp;max_price=9091&amp;guests=1&amp;request_id=24495717-f3b3-2aa7-46ce-65240f2861be&amp;tm_country_code=PH</t>
  </si>
  <si>
    <t>7.1099142, 125.6684446</t>
  </si>
  <si>
    <t>Caliclic</t>
  </si>
  <si>
    <t>parking, wifi, air_conditioning, non-smoking, internet_access, 24-hour_front_desk_service, smoking_areas, room_service, restaurant, meeting_facilities, banquet_service, television, shower, complimentary_bottled_water</t>
  </si>
  <si>
    <t>AltaVista Beach Resort Samal features accommodation in Samal. The hotel has air-conditioned rooms with a private bathroom and free WiFi. The rooms in the hotel are fitted with a flat-screen TV with satellite channels. At RedDoorz @ AltaVista Beach Resort Samal rooms are fitted with bed linen and towels. The nearest airport is Francisco Bangoy International Airport, 5 km from the accommodation.</t>
  </si>
  <si>
    <t>The Lanang Suites Davao</t>
  </si>
  <si>
    <t>www.skyscanner.com.ph/hotel_deeplink/4.0/PH/en-US/PHP/h_ad/220836570/2026-03-02/2026-03-03/hotel/hotel/hotels?legacy_provider_id=22&amp;rooms=1&amp;closed_user_group=general&amp;hb_data=rTQE667E_nmvBJQbUlj20U8MTg3sKuk1gdsw2CjQQYJpaUJmhtCH3eNmaMRtdi6-GTWMCc00K7JjZ6Ps-48vSF_Yfy_d4m8csQXQHd0rqTSZGveNdVG3lcbqB_abJ4e8GzHeIzZR-wPahwgZofESh0lECeHBU8WJZzQVA64qX40bbr6Att1OAHvnwsEiqtIZl3ZlQuieavLR0LKBNOhCIyNBi5-H4iFliXTDZpMfLwuM4clocGnahlV8fIzxtjjkUy-rqquhKKvxEkoDZV8y5IdoXd9JwRYonSaZt8k4x5nIuBcN6ArGZt9WuHkeIubyhwoU-F-PCFeeqTVGozrtWck2yjM_1ler8myl0VIy4Mays4kfSuvwJIril1SYjF-IaXrt7AvJWwRu3CrSi6UV47smWz9l1UtyENkW-uovgiZS&amp;q_datetime_utc=2026-03-02T00%3A04%3A56&amp;ticket_price=2405&amp;quote_id=8467222135358433130&amp;utid_state=1&amp;channel=iphone&amp;price_without_closed_user_group=5400&amp;tm_place_name=Ipil&amp;deeplink_data=eyJmaWVsZHMiOnsic2lnbmF0dXJlIjoiMjM0MTcwOWM1MGFiMzczMWFhOGNhNTRjYTAxYmI2NmEifSwidXJsIjoiaHR0cHM6Ly93d3cuYWdvZGEuY29tL3BhcnRuZXJzL3BhcnRuZXJzZWFyY2guYXNweD9jaWQ9MTg0NjM4MyZoaWQ9NzI5MjQwMiZjdXJyZW5jeT1QSFAmY2hlY2tpbj0yMDI2LTAzLTAyJmNoZWNrb3V0PTIwMjYtMDMtMDMmTnVtYmVyb2ZBZHVsdHM9MSZOdW1iZXJvZkNoaWxkcmVuPTAmUm9vbXM9MSZtY2lkPTMzMiZtYXN0ZXJSb29tSWQ9ODY5MzgxOTAmbXB0PVdIZHRURE56Y21wVmFXZFRRbkoxTWtJdlREVjNNR05SVm1Gb2VEaHhNWGxrTkdoTGRtTnVOMVp1VDNwVU5sUkVURkpxTVVkWEszaE1ZbE5QWjJWUWRqaEhLM0JIWTJkalYyNVNLdyZUb3RhbFByaWNlPTI0MDUuMTAmVG90YWxUYXg9Mjc3Ljg0JlRvdGFsRmVlPTIwMy4xOCZUb3RhbFN1cmNoYXJnZT0wJm1jdXI9UEhQIn0%3D&amp;utid=4c92c83f-2229-b513-a4d9-025e0d6699b0&amp;tm_stars=3&amp;client_id=skyscanner_app&amp;redirect_delay=1000&amp;price_policy=2&amp;pre_redirect_id=dd750c9a-158b-99d5-d5e2-55d1070c7f34&amp;tm_city_code&amp;max_price=3420&amp;guests=1&amp;request_id=dd750c9a-158b-99d5-d5e2-55d1070c7f34&amp;tm_country_code=PH</t>
  </si>
  <si>
    <t>7.0981875, 125.6218125</t>
  </si>
  <si>
    <t>J. P. Laurel Avenue, Kalayaan, Buhangin, Buhangin District, Davao City, Davao Region, 8000, Philippines</t>
  </si>
  <si>
    <t>parking, wifi, elevator, air_conditioning, non-smoking, internet_access, 24-hour_front_desk_service, smoking_areas, iron, room_service, express_check-in, restaurant, safe_deposit_box, business_center, meeting_facilities, banquet_service, heat, luggage_storage, photocopier, accessible, fax, wheelchair_accessible, pants_press</t>
  </si>
  <si>
    <t>RedDoorz @ Casa Buena Dormitel Davao City</t>
  </si>
  <si>
    <t>www.skyscanner.com.ph/hotel_deeplink/4.0/PH/en-US/PHP/h_ad/213347001/2026-03-02/2026-03-03/hotel/hotel/hotels?legacy_provider_id=22&amp;rooms=1&amp;closed_user_group=general&amp;hb_data=bfcLkHiUmj0SFG5oJBfkhSNontjtwNeL9n7VBXvZVbx9e1amcXhm4YVdqVsl1qEanOKvA0JkiuZt8xxn-KYWzn0CQawDEKnuljEsrinUmti6OaatBGWdwNTOAtxGQCLX00oVhdHCx9JfuwfMQ7U1jDToy14kd726T37AiRKkf-uQ1tE357l57im2uFLxcpDv0zlaVTfYu4uR3yYegPIZXJ9Y5m7wWV3h-FIfyqAcal4RbwFBctLzINZhy_OMssKQ9xauGGvkjtOlCIszjskNCbs2VqSNwRzMoeVGxb4jBcFWC4VaS21bmwJs8mdidJ6Py8NInINfuMRI1zAUTiW3ET708ZuF9bripUOnZ6rzVv2lBqpMojkczy7Ve06E1T6NpXLT3kDA5RuGmO-oVFTAS_MC44MgAC24HtY18B0yUWrN&amp;q_datetime_utc=2026-03-02T00%3A04%3A53&amp;ticket_price=944&amp;quote_id=2149018346943334945&amp;utid_state=1&amp;channel=iphone&amp;price_without_closed_user_group=1250&amp;tm_place_name=Cabaguio&amp;deeplink_data=eyJmaWVsZHMiOnsic2lnbmF0dXJlIjoiYjRmODE0NGNiNWM1NWFmZTdlYzAyOTBkM2M3ZTNmN2UifSwidXJsIjoiaHR0cHM6Ly93d3cuYWdvZGEuY29tL3BhcnRuZXJzL3BhcnRuZXJzZWFyY2guYXNweD9jaWQ9MTg0NjM4MyZoaWQ9NDczNzEzNzQmY3VycmVuY3k9UEhQJmNoZWNraW49MjAyNi0wMy0wMiZjaGVja291dD0yMDI2LTAzLTAzJk51bWJlcm9mQWR1bHRzPTEmTnVtYmVyb2ZDaGlsZHJlbj0wJlJvb21zPTEmbWNpZD0zMzImbWFzdGVyUm9vbUlkPTc1NzIxNzIxMyZtcHQ9Ykdwb1FrVkNiVGhtV25GbE1VZ3pVbVIwTVhscVNHNVdaVFJLVkZkb1VUY3JRMnhuYjJZNVlrMDFUVEZ1TW1GTGVubDZTbXhNV1hsSmEySkdOSEV5TUVGV0szTkNZVXd3YzBaMVNGUlJQVDAmVG90YWxQcmljZT05NDMuOTImVG90YWxUYXg9MTA5LjA1JlRvdGFsRmVlPTc5LjczJlRvdGFsU3VyY2hhcmdlPTAmbWN1cj1QSFAifQ%3D%3D&amp;utid=7ceeb1f9-541d-7621-84e7-cfff12f039fb&amp;tm_stars=1&amp;client_id=skyscanner_app&amp;redirect_delay=1000&amp;price_policy=2&amp;pre_redirect_id=07fcf569-a3b8-4e8a-546a-d54a038970b6&amp;tm_city_code&amp;max_price=1652&amp;guests=1&amp;request_id=07fcf569-a3b8-4e8a-546a-d54a038970b6&amp;tm_country_code=PH</t>
  </si>
  <si>
    <t>7.0976802, 125.6206198</t>
  </si>
  <si>
    <t>J. P. Laurel Avenue, Wilfredo C. Aquino, Agdao District, Buhangin District, Davao City, Davao Region, 8000, Philippines</t>
  </si>
  <si>
    <t>Scandinavian Design House</t>
  </si>
  <si>
    <t>https://www.google.com/maps/place/TheLuxebridge/data=!4m11!3m10!1s0x32f96d4ed24adad5:0x1422eae2ca877fce!5m3!1s2026-03-01!4m1!1i2!8m2!3d7.0789552!4d125.5811024!16s%2Fg%2F11xtxrh7pv!19sChIJ1dpK0k5t-TIRzn-HyuLqIhQ?authuser=0&amp;hl=en&amp;rclk=1</t>
  </si>
  <si>
    <t>7.0789552, 125.5811024</t>
  </si>
  <si>
    <t>3rd Street, Trinidad Greenhills, Ma-a, Talomo District, Davao City, Davao Region, 8000, Philippines</t>
  </si>
  <si>
    <t>TheLuxebridge</t>
  </si>
  <si>
    <t>https://www.google.com/maps/place/Seawind+Condominium+Building+5/data=!4m11!3m10!1s0x32f9692d22e6df2f:0x20416c92b0503659!5m3!1s2026-03-01!4m1!1i2!8m2!3d7.1364553!4d125.6605493!16s%2Fg%2F11j34vwbl4!19sChIJL9_mIi1p-TIRWTZQsJJsQSA?authuser=0&amp;hl=en&amp;rclk=1</t>
  </si>
  <si>
    <t>7.1364553, 125.6605493</t>
  </si>
  <si>
    <t>5, Seawind, Sasa, Buhangin District, Davao City, Davao Region, 8000, Philippines</t>
  </si>
  <si>
    <t>Seawind Condominium Near Airport Building 4</t>
  </si>
  <si>
    <t>www.skyscanner.com.ph/hotel_deeplink/4.0/PH/en-US/PHP/h_bc/224645660/2026-03-05/2026-03-06/hotel/hotel/hotels?legacy_provider_id=13&amp;rooms=1&amp;closed_user_group=apps&amp;hb_data=y0bHYz7JVlEAAx5qCa6ulqxNtVsHaZz7cTD2D35stdsw7XpYiId99nKOHlsySezj0LQNgoGz80JP6da5uVkHyUT3YL0H_T2_Lf2t5XadRGlOuvDqY3rB1wj0SBKhQPh2EKFTl1FNrPkyEIk5PYVh1mweqSRLr4Vwk6uFXUrcJ_r4Dywy1P7KhY7-Ij0CrDaCMc73-3FZ0lAL7JmsO27peQqY5eMCzBW5xlhZev2Dhk5rfmX5a6NMbSSs0KgdFdGiCcUV0M2pUmj_H_E6S5JwQg9DQzIbIyNKc8fsy-qZLxVC6NFKMxNYXddjUsdZKBnPSSmq1PujQhV0srwwHjWVABCjQ65WF9LEY_fqE--bKsEVelKuCZWBfpTyXmKBrY-dDiARWJc34p_UP0OcuYNYgRQiKQkR7TyYUQS-1Gv7Uu_OtJ14&amp;q_datetime_utc=2026-03-05T14%3A21%3A31&amp;ticket_price=1549&amp;quote_id=8377068664569908703&amp;utid_state=1&amp;channel=iphone&amp;price_without_closed_user_group=1883&amp;tm_place_name=Pagamikan&amp;deeplink_data=eyJmaWVsZHMiOnsic2lnbmF0dXJlIjoiYjNmMGFmZTJjMDY4MWMzOGZiOTViNmM3NzYyMDk2MmIiLCJibG9ja19pZCI6IjE0NDg5NjM0MDFfNDE2MjgxNzk5XzFfMF8wIn19&amp;utid=b0185014-454e-b63a-5a03-addf2c1d85a4&amp;tm_stars=0&amp;client_id=skyscanner_app&amp;price_policy=2&amp;pre_redirect_id=5cd97479-2e23-8d06-6939-2eb5b7781a19&amp;tm_city_code&amp;max_price=1549&amp;guests=1&amp;request_id=5cd97479-2e23-8d06-6939-2eb5b7781a19&amp;tm_country_code=PH</t>
  </si>
  <si>
    <t>7.118638, 125.6742744</t>
  </si>
  <si>
    <t>4, Seawind, Sasa, Buhangin District, Davao City, Davao Region, 8000, Philippines</t>
  </si>
  <si>
    <t>Pagamikan</t>
  </si>
  <si>
    <t>Seawind Condominium Near Airport Building 4 is located in Davao City, just 6.1 miles from Abreeza Mall and 7.7 miles from People's Park. This apartment provides air-conditioned accommodations with a balcony.</t>
  </si>
  <si>
    <t>Publikhaus</t>
  </si>
  <si>
    <t>www.skyscanner.com.ph/hotel_deeplink/4.0/PH/en-US/PHP/h_bc/212593183/2026-03-05/2026-03-06/hotel/hotel/hotels?legacy_provider_id=13&amp;rooms=1&amp;closed_user_group=apps&amp;hb_data=TiyVScbvzXV7lmstYxFyobuXhXzveVpjB8TYxsXShJf9fMi8afki5etlL7IGZLOWSdgKgZFbAXhck6V330rSSULOwMhaN1QSY5t8YHA2KnF24MRM9Gd0BFGqmPeaTFqmy0UUlLG_YJ0b-jeuIjZrk9gHlS7OGCffiN6YUc6hVV1xbB0v_u0Wjf06TwFBDWEHZuc2o-3gzouUCaa9SxSUC7XuPqG4i-S3quv1HlWuwOJAG52P8sAdUh4pJupPTVIcn7XwR4-0kvf_gwcGTuSu6LzMashkV2hJcOMMeDbL304sJWU3w1w6hzTQkdBkp1MSbn0z0Yn6eMg-l_xandshxE-L_GZ2EgaS5QMg1WR8wtTMKfoK8Zboa2d9FXXv6qwPnLVQqCYvTtWxOLMc8JJEKz5J_9bkNYVnvj5n6ButIMZs3ZS-aWER&amp;q_datetime_utc=2026-03-05T12%3A24%3A13&amp;ticket_price=1874&amp;quote_id=1474556746417050772&amp;utid_state=1&amp;channel=iphone&amp;price_without_closed_user_group=2262&amp;tm_place_name=Quinawitnan&amp;deeplink_data=eyJmaWVsZHMiOnsic2lnbmF0dXJlIjoiYjdiYTk0YmJkMTc3YzMxNjYwZjcxZTEyMDIzOTc5ZDMiLCJibG9ja19pZCI6IjExNzcwMzg3MDRfMzkwMjI3ODIzXzJfMF8wIn19&amp;utid=e97db581-71a5-e9ae-714b-d93ee550753f&amp;tm_stars=0&amp;client_id=skyscanner_app&amp;price_policy=2&amp;pre_redirect_id=4fc06508-de1d-c0b2-4cbb-449cfe53dd13&amp;tm_city_code&amp;max_price=2389&amp;guests=1&amp;request_id=4fc06508-de1d-c0b2-4cbb-449cfe53dd13&amp;tm_country_code=PH</t>
  </si>
  <si>
    <t>7.1167384, 125.6799422</t>
  </si>
  <si>
    <t>Kinawitnon, Babak District, Samal, Davao del Norte, Davao Region, 8119, Philippines</t>
  </si>
  <si>
    <t>Quinawitnan</t>
  </si>
  <si>
    <t>parking, wifi, air_conditioning, non-smoking, internet_access, smoking_areas, bar, heat</t>
  </si>
  <si>
    <t>Offering a bar, Publikhaus provides accommodations in Caliclic. The guest house offers rooms with air conditioning, free private parking, and free Wifi. At the guest house, the units have a wardrobe.</t>
  </si>
  <si>
    <t>DMC Caralos Vacation Inn and Dormitory</t>
  </si>
  <si>
    <t>https://www.tripadvisor.com/Hotel_Review-g294260-d1201297-Reviews-Fairways_Bluewater_Boracay-Boracay_Malay_Aklan_Province_Panay_Island_Visayas.html</t>
  </si>
  <si>
    <t>11.98, 121.94</t>
  </si>
  <si>
    <t>Lapuz Lapuz, Balabag, Malay, Aklan, Western Visayas, 5608, Philippines</t>
  </si>
  <si>
    <t>Fairways and Bluewater Boracay</t>
  </si>
  <si>
    <t>www.skyscanner.com.ph/hotel_deeplink/4.0/PH/en-US/PHP/h_h1/128474042/2026-03-05/2026-03-06/hotel/hotel/hotels?legacy_provider_id=927111&amp;rooms=1&amp;closed_user_group=mobile&amp;hb_data=5CAl5qWLfZFqMBqJVr3U7gjOLoAgJNK7kyb3iDOGJT6-k86vNq8xhGLYhthC2CZAO93M0OPTwTabaPQF_Hryf-tp4kZJ9KBbqCwLlOdQpTudDamLL6TSeH5QpahNnk9m4syrEdP481AOOYCWjkpZEAji7xe2yASK0jZ-dl58aqwqhTRMyOaR1wX7ct_scN27KDuy-P38G2VK89GU1hcItjlH9ZVrwz07bE5RWjvcynIT1YO_vlLNxaCT7E-sxf5wd0xa02lrUmlYc5iYkYJ4ml7OSwA%3D&amp;q_datetime_utc=2026-03-05T14%3A21%3A32&amp;ticket_price=4100&amp;quote_id=7119371666195177326&amp;utid_state=1&amp;channel=iphone&amp;price_without_closed_user_group=8200&amp;tm_place_name=Malay&amp;deeplink_data=eyJmaWVsZHMiOnsic2lnbmF0dXJlIjoiYjAwZDdjNDU1ZDkwZjkyOGYwNTMyODI4ZTQzMzM1NDUifSwidXJsIjoiaHR0cHM6Ly9waC5ob3RlbHMuY29tL0hvdGVsLVNlYXJjaD90cGlkPTMyMTQmbXBlPTE3NzI3MjAyMjYmZW5kRGF0ZT0yMDI2LTAzLTA2JmFkdWx0cz0xJmxvY2FsZT1lbl9QSCZjaGlkPWRlY2U3ZjFkLTE0ODAtNDRiMy1hZGI3LTYxMDYzOGI3Y2VkZCZlYXBpZD00NCZtY3RjPTMmc3RhcnREYXRlPTIwMjYtMDMtMDUmbXBkPVBIUCZtcG49MjAwMjA4ODAwJmN1cnJlbmN5PVBIUCZyYXRlcGxhbmlkPTIwMTE4ODMyOCZtcG09MjQmbXBwPTEmbXBvPUVDJnNlbGVjdGVkPTIzMjg1OTImbXBiPTQzOS4yOSZtcHE9MzY2MC43MSZtcGE9MzY2MC43MSJ9&amp;utid=410900c3-0bb8-aa8c-f492-73fdd7c276e8&amp;tm_stars=4&amp;client_id=skyscanner_app&amp;price_policy=2&amp;pre_redirect_id=c33d9a03-0cd0-eb13-6d71-db06df8eba9b&amp;tm_city_code&amp;max_price=10100&amp;guests=1&amp;request_id=c33d9a03-0cd0-eb13-6d71-db06df8eba9b&amp;tm_country_code=PH</t>
  </si>
  <si>
    <t>Golf Course Road, Hagdan, Yapak, Malay, Aklan, Western Visayas, 5608, Philippines</t>
  </si>
  <si>
    <t>Savemore Citymall Boracay</t>
  </si>
  <si>
    <t>Malay</t>
  </si>
  <si>
    <t>Aklan</t>
  </si>
  <si>
    <t>Located in Boracay Island, Fairways and Bluewater Boracay is by the sea, a 4-minute walk from CityMall Boracay and 12 minutes by foot from Station 1.
This 4-star resort is 0.8 mi (1.3 km) from Willy's Rock and 0.8 mi (1.4 km) from Cujo's Keyhole.
Relax at the full-service spa, where you can enjoy massages, body treatments, and facials.
When the sun is out, a round of golf or a day at the private beach are two great options for taking advantage of the fine weather.
Additional features at this resort include complimentary wireless Internet access, concierge services, and an arcade/game room.
Getting to the surf and sand is a breeze with the complimentary beach shuttle.
Enjoy international cuisine at We Chill Gastropub, one of the resort's 10 restaurants, or stay in and take advantage of the room service (during limited hours).
Wind down with a drink at one of the 10 bars/lounges or 6 poolside bars. Full breakfasts are available daily from 6:00 AM to 9:00 AM for a fee.
Featured amenities include a business center, a 24-hour front desk, and multilingual staff.
Make yourself at home in one of the 850 individually decorated guestrooms, featuring minibars and LED televisions.
Your bed comes with down comforters and premium bedding. Complimentary wireless Internet access keeps you connected, and cable programming is available for your entertainment.
Bathrooms feature showers with rainfall showerheads and complimentary toiletries.</t>
  </si>
  <si>
    <t>www.skyscanner.com.ph/hotel_deeplink/4.0/PH/en-US/PHP/h_xp/128474042/2026-03-05/2026-03-06/hotel/hotel/hotels?legacy_provider_id=1&amp;rooms=1&amp;closed_user_group=mobile&amp;hb_data=YD9hqwd3l53ckCbfwZpHGj7ycDFsYrhgQMzsdl3p-ls5IbbhyqSw8iJqfuol2gPDUej90x35Iz4rop9l5T9H--eAJ9OgiM7kwI2GTvquXSeX9XiidiVfIi9T4BJau25FazIDP8W7jYWcBaboawRh7WOyN4DJcMUUepLVWdIPaxTcvj4cieatdJdy9QJJpxS5pda7Br3zREA4XtT_EPhWzVfj_U__yJM_206XJ2p-xs1fajwlY69Z5DprRYIGrvnYw991V65zOUMg2wI-eZ6azW5mOEs%3D&amp;q_datetime_utc=2026-03-05T14%3A21%3A33&amp;ticket_price=4083&amp;quote_id=7119371666195177326&amp;utid_state=1&amp;channel=iphone&amp;price_without_closed_user_group=8168&amp;tm_place_name=Malay&amp;deeplink_data=eyJmaWVsZHMiOnsic2lnbmF0dXJlIjoiYTEzZjE2MDE3ODZmNTllZWQzMGNmMTBhZTM0MTUzMjcifSwidXJsIjoiaHR0cHM6Ly93d3cuZXhwZWRpYS5jb20ucGgvSG90ZWwtU2VhcmNoP3RwaWQ9NjgmbXBlPTE3NzI3MjAyMjYmZW5kRGF0ZT0yMDI2LTAzLTA2JmFkdWx0cz0xJmxvY2FsZT1lbl9VUyZjaGlkPTNlNGQxN2RmLTk1OTgtNGYwZi04YTIwLTBiMWQyYjgzZDQzNyZlYXBpZD00NjIzMCZtY3RjPTMmc3RhcnREYXRlPTIwMjYtMDMtMDUmbXBkPUdCUCZtcG49MjAwMjA4ODAwJmN1cnJlbmN5PUdCUCZyYXRlcGxhbmlkPTIwMTE4ODMyOCZtcG09MjQmbXBwPTEmbXBvPUVDJnNlbGVjdGVkPTIzMjg1OTImbXBiPTUuNjEmbXBxPTQ2Ljc0Jm1wYT00Ni43NCJ9&amp;utid=98a5843d-9f30-902f-aed5-5e5d3c8be91c&amp;tm_stars=4&amp;client_id=skyscanner_app&amp;price_policy=2&amp;pre_redirect_id=e55cc22c-8e0e-ff76-8190-3b0e032e87e9&amp;tm_city_code&amp;max_price=10100&amp;guests=1&amp;request_id=e55cc22c-8e0e-ff76-8190-3b0e032e87e9&amp;tm_country_code=PH</t>
  </si>
  <si>
    <t>Grand Room</t>
  </si>
  <si>
    <t>www.skyscanner.com.ph/hotel_deeplink/4.0/PH/en-US/PHP/h_ct/128474042/2026-03-05/2026-03-06/hotel/hotel/hotels?legacy_provider_id=31&amp;rooms=1&amp;closed_user_group=general&amp;hb_data=-ET90m3AC5SamDocrO2V3Yp-NtdzhWcEAu5j1cVGhfB3Kw8cdMSU0pKq3JfBeEher3d6S2qed7WPvM7Ezg-2z-TM0wNL5ox73D0KuYMA5lSXzoOpEZUxFUOYqybsNhcld5SsxYiLUITvKliWe-gd-miBPBbwB0NzANpT7veYDRTD70SxhPnY74jK2Ty2l7P6GybOQ_5WtRRnluEdaNTSexL5sqYu2DjWZ8JvYp36QU_q7pAnQZ9-G-0t4TlCX2-teITSfjogT7xYtonCrfQq4mz6MKObWsARtBj0BTiaXlB4dWI7E_dUPjI6Yqryqibi3fUKN45Irm2vOU8HJr3lhA6mueCPH-vV6-_gpANHtJcVuLyV1DW7O9CgjS2b6dbP3zRqS2ag6p92ebrwe1vdOZOPX9IquwW2OqNe8YmLSQ%3D%3D&amp;q_datetime_utc=2026-03-05T14%3A21%3A33&amp;ticket_price=3581&amp;quote_id=648455079361045008&amp;utid_state=1&amp;channel=iphone&amp;price_without_closed_user_group=4405&amp;tm_place_name=Malay&amp;deeplink_data=eyJmaWVsZHMiOnsic2lnbmF0dXJlIjoiMzEzNmZlYWM3ZmNkMjE1MjdkMTJjNTc2OTIxNDkzNjAifSwidXJsIjoiaHR0cHM6Ly9waC50cmlwLmNvbS9ob3RlbHMvcmVkaXJlY3Q%2FaG90ZWxpZD0xNTQyODE4JmNpdHk9MTM5MSZBbGxpYW5jZWlkPTEyNjA3JnNpZD04ODg4MzImY2hlY2tpbj0yMDI2LTAzLTA1JmNoZWNrb3V0PTIwMjYtMDMtMDYmc2hvcHBpbmdpZD1iNTI5ZWU2Y2M1ZDE0ODQ5Yjg4NjNhODk2N2M5MGE1NSZhZHVsdD0xJmNoaWxkcmVuPTAmYWdlcz0mbGFuZ3VhZ2U9ZW5waCZsb2NhbGU9ZW5fUEgmcm9vbWlkPTEwMTk1MjQwOCZzd2lkPTAmcGF5PVBQJmZndD0xJmlzX3NwPVEyJmNybj0xJmN1cnI9UEhQJndrcD0xJnN0YW5kPUg0c0lBQUFBQUFBQV93QUxBZlQtQ21rS0FoZ0JFZ1FJQVJBQUdsMEltTmZPTUJnQU1BQTQteEdZQWFLVlhxZ0JBTGdCQXNBQkF0RUJabVptWnViUHAwRGhBVWpoZWhTdS1xdEE2QUhNcWY4QmlBSWdpUVFBQUFBQUFBQUFBS0FFQnFvRURBamFEeEU5Q3RlamNMdUpRS0VGWElfQzlhZ0tza0FhSUdJMU1qbGxaVFpqWXpWa01UUTRORGxpT0RnMk0yRTRPVFkzWXprd1lUVTFJQVFvNHFDbXpRWklBVklHTWpKbVpHRTRXaHdLQTFCSVVCRkhBM2dMSkNpLVB4b0RVRWhRSVVjRGVBc2tLTDRfWWdWbGJsOVFTR2k4RkhBQmVBQ0tBUWRJQVhnQXlBRUJxZ0VIQ2dNd01qSVFBdklCSW1JMU1qbGxaVFpqWXpWa01UUTRORGxpT0RnMk0yRTRPVFkzWXprd1lUVTFYektTQWdFMG1nSUFBQUFBX184QkFBRF9fLVNVQ01jTEFRQUEifQ%3D%3D&amp;utid=416f987b-e9dc-0253-27a0-d93e46a1de0f&amp;tm_stars=4&amp;client_id=skyscanner_app&amp;price_policy=2&amp;pre_redirect_id=28b3acec-5698-7b52-2680-17808fe4c122&amp;tm_city_code&amp;max_price=10100&amp;guests=1&amp;request_id=28b3acec-5698-7b52-2680-17808fe4c122&amp;tm_country_code=PH</t>
  </si>
  <si>
    <t>www.skyscanner.com.ph/hotel_deeplink/4.0/PH/en-US/PHP/h_ct/128474042/2026-03-05/2026-03-06/hotel/hotel/hotels?legacy_provider_id=31&amp;rooms=1&amp;closed_user_group=general&amp;hb_data=dLbDADRqYfqdNitq02kL_farn1wxPm_P4phRl1hzB6I3Wg75NJesupL2Tv4N3WgVseMIo6ljDSEjh4Wh3aBlQ3ITKEw81oFKwWSKnvW2jKHiTMpTZ9KmacLpfSI-gGF2W7ZMhbhAX8figNUNZizRKgO2BKzoKcFloj7-iU3QDii1XWvLPpbzDNb_DTHVfqGkX5FXGc_jvsLfJkoNCEp3bPo2vH9yCRolh_batcMz28y7a5C11_DUEhQPfYLAbr5nKjf-C_hydqH-TcT3wSzyyWLLcRXUDbuLQ9mpeyJYSEbETgIyU2nKU2PXo3y2E6_6S21-k9WaGM6FJiXkR1Oli66HYQxH9Z0_--XoIIdVkUqmdXbwuih1_AhwMG_NrGQnq_s9FJXI6Y7-CWRUpqkIBZi4kGh5KzZML2XFCUmH_Q%3D%3D&amp;q_datetime_utc=2026-03-05T14%3A21%3A33&amp;ticket_price=3581&amp;quote_id=648455079361045008&amp;utid_state=1&amp;channel=iphone&amp;price_without_closed_user_group=4405&amp;tm_place_name=Malay&amp;deeplink_data=eyJmaWVsZHMiOnsic2lnbmF0dXJlIjoiMzEzNmZlYWM3ZmNkMjE1MjdkMTJjNTc2OTIxNDkzNjAifSwidXJsIjoiaHR0cHM6Ly9waC50cmlwLmNvbS9ob3RlbHMvcmVkaXJlY3Q%2FaG90ZWxpZD0xNTQyODE4JmNpdHk9MTM5MSZBbGxpYW5jZWlkPTEyNjA3JnNpZD04ODg4MzImY2hlY2tpbj0yMDI2LTAzLTA1JmNoZWNrb3V0PTIwMjYtMDMtMDYmc2hvcHBpbmdpZD1iNTI5ZWU2Y2M1ZDE0ODQ5Yjg4NjNhODk2N2M5MGE1NSZhZHVsdD0xJmNoaWxkcmVuPTAmYWdlcz0mbGFuZ3VhZ2U9ZW5waCZsb2NhbGU9ZW5fUEgmcm9vbWlkPTEwMTk1MjQwOCZzd2lkPTAmcGF5PVBQJmZndD0xJmlzX3NwPVEyJmNybj0xJmN1cnI9UEhQJndrcD0xJnN0YW5kPUg0c0lBQUFBQUFBQV93QUxBZlQtQ21rS0FoZ0JFZ1FJQVJBQUdsMEltTmZPTUJnQU1BQTQteEdZQWFLVlhxZ0JBTGdCQXNBQkF0RUJabVptWnViUHAwRGhBVWpoZWhTdS1xdEE2QUhNcWY4QmlBSWdpUVFBQUFBQUFBQUFBS0FFQnFvRURBamFEeEU5Q3RlamNMdUpRS0VGWElfQzlhZ0tza0FhSUdJMU1qbGxaVFpqWXpWa01UUTRORGxpT0RnMk0yRTRPVFkzWXprd1lUVTFJQVFvNHFDbXpRWklBVklHTWpKbVpHRTRXaHdLQTFCSVVCRkhBM2dMSkNpLVB4b0RVRWhRSVVjRGVBc2tLTDRfWWdWbGJsOVFTR2k4RkhBQmVBQ0tBUWRJQVhnQXlBRUJxZ0VIQ2dNd01qSVFBdklCSW1JMU1qbGxaVFpqWXpWa01UUTRORGxpT0RnMk0yRTRPVFkzWXprd1lUVTFYektTQWdFMG1nSUFBQUFBX184QkFBRF9fLVNVQ01jTEFRQUEifQ%3D%3D&amp;utid=88b1594b-2f9e-801c-b627-1dee76ad0108&amp;tm_stars=4&amp;client_id=skyscanner_app&amp;price_policy=2&amp;pre_redirect_id=fcf66d46-2b1d-c8ed-a124-f4dd26d2af94&amp;tm_city_code&amp;max_price=10100&amp;guests=1&amp;request_id=fcf66d46-2b1d-c8ed-a124-f4dd26d2af94&amp;tm_country_code=PH</t>
  </si>
  <si>
    <t>www.skyscanner.com.ph/hotel_deeplink/4.0/PH/en-US/PHP/h_ad/128474042/2026-03-05/2026-03-06/hotel/hotel/hotels?legacy_provider_id=22&amp;rooms=1&amp;closed_user_group=general&amp;hb_data=0cWMAO6w-DxgWF1oRcXFQUC4lc6HJw8Udn_Ru0tV8MvTtfo0tS17OKvH8xRhA4hzXABQQJ1adEIg7f-wI4ihNxHFPN77spOY40emFL1-PRqBjfwG1UlhsDcZF7mDN2asi9HclO1TkIdJTaD2CHW1EWcTcwqLIfOD80PHew0XKSyLnaUYkHX9elnS6hWkgFeRNqgHlv6IZslDqMwhAtxOdieyS31mYvm4WRlpVUZ6CnwKcLkMloPBNzyzuNaWC-f7oGY1CSDYKpNjqBlgshkkIjr5FalQF-N5aRN6VHPobQiIeI-wfLHFP8mfzLRfeLxzK90Fg9isCHN5HAX2zknV4gId8_UYOpE_baX5U0tJguKelmSDeyN7olntxydvWauC2mDJp2q-N01Xh-DH_kGdQPBNCf9rmGdSg_Q66vvq3BKU&amp;q_datetime_utc=2026-03-05T14%3A21%3A34&amp;ticket_price=3228&amp;quote_id=8491672950030822708&amp;utid_state=1&amp;channel=iphone&amp;price_without_closed_user_group=12911&amp;tm_place_name=Malay&amp;deeplink_data=eyJmaWVsZHMiOnsic2lnbmF0dXJlIjoiOGIyNDQwNzg4MTI1YTRmOTBlZmJiNjhmYjNiMjkzYjAifSwidXJsIjoiaHR0cHM6Ly93d3cuYWdvZGEuY29tL3BhcnRuZXJzL3BhcnRuZXJzZWFyY2guYXNweD9jaWQ9MTg0NjM4MyZoaWQ9MTA4ODUyJmN1cnJlbmN5PVBIUCZjaGVja2luPTIwMjYtMDMtMDUmY2hlY2tvdXQ9MjAyNi0wMy0wNiZOdW1iZXJvZkFkdWx0cz0xJk51bWJlcm9mQ2hpbGRyZW49MCZSb29tcz0xJm1jaWQ9MzMyJm1hc3RlclJvb21JZD0yODU3NzE3Jm1wdD1jRTE2VWxaU1owbFZjbkJYVWxSQlUwRTBZMFJPU0ZSR1FXZ3hhVUZMZUVkRFdtcHNOMnd3WW01alJWUjVTVkJOUVd4eGQxa3JSM0JzVlVaWGJFWk9ZMmRuY21SMFYwZG5XR1pwVUZWMU5EMCZUb3RhbFByaWNlPTMyMjcuNzImVG90YWxUYXg9MzAzLjEwJlRvdGFsRmVlPTI3OC45NCZUb3RhbFN1cmNoYXJnZT0wJm1jdXI9UEhQIn0%3D&amp;utid=b989663d-110c-c259-77ca-b755a5c6f9da&amp;tm_stars=4&amp;client_id=skyscanner_app&amp;price_policy=2&amp;pre_redirect_id=218850de-0431-39b5-2ff8-27b627ec1f47&amp;tm_city_code&amp;max_price=10100&amp;guests=1&amp;request_id=218850de-0431-39b5-2ff8-27b627ec1f47&amp;tm_country_code=PH</t>
  </si>
  <si>
    <t>www.skyscanner.com.ph/hotel_deeplink/4.0/PH/en-US/PHP/h_ct/128474042/2026-03-05/2026-03-06/hotel/hotel/hotels?legacy_provider_id=31&amp;rooms=1&amp;closed_user_group=general&amp;hb_data=u4Z0Kpixtbeot6a2fUcgupsyOs-4HsBvu0EE2s2zP5bcA1O9wm_ojeIlWIGjePl3WJt0YfdAzPgxWBGuTLLi4qT3OQU4HViv4vj-25SMxkd62sbd4O55aQYtnEKa1GyC9sQIBXoc2W3iswn7g_alPOskzqx02oy0xjT_I8-jjk7e_N9e1DmbkPY77mCUl49syIHBpMb4V3_vcnmOur_8OjWUGJLUbbX1LtHx0-v85hq81LTfQ22Eieov_wM97kCPN7nj2vKBeGClUWIEAm2fUx4UeyptYyLxH6z2wbDmd31aBTnRUlUtnLViYULH8BrwMrv6vpd_7LnBwdMyjjSnEm2NR6ZLpMMGSUiCzmS-ngbK9wyTYWnLk1G2N8BueHtah66EBOaihIlHobc5xwmCzfAQvoHKLO1tfUJhntWvXg%3D%3D&amp;q_datetime_utc=2026-03-05T14%3A22%3A34&amp;ticket_price=3581&amp;quote_id=648455079361045008&amp;utid_state=1&amp;channel=iphone&amp;price_without_closed_user_group=4405&amp;tm_place_name=Malay&amp;deeplink_data=eyJmaWVsZHMiOnsic2lnbmF0dXJlIjoiMzEzNmZlYWM3ZmNkMjE1MjdkMTJjNTc2OTIxNDkzNjAifSwidXJsIjoiaHR0cHM6Ly9waC50cmlwLmNvbS9ob3RlbHMvcmVkaXJlY3Q%2FaG90ZWxpZD0xNTQyODE4JmNpdHk9MTM5MSZBbGxpYW5jZWlkPTEyNjA3JnNpZD04ODg4MzImY2hlY2tpbj0yMDI2LTAzLTA1JmNoZWNrb3V0PTIwMjYtMDMtMDYmc2hvcHBpbmdpZD1iNTI5ZWU2Y2M1ZDE0ODQ5Yjg4NjNhODk2N2M5MGE1NSZhZHVsdD0xJmNoaWxkcmVuPTAmYWdlcz0mbGFuZ3VhZ2U9ZW5waCZsb2NhbGU9ZW5fUEgmcm9vbWlkPTEwMTk1MjQwOCZzd2lkPTAmcGF5PVBQJmZndD0xJmlzX3NwPVEyJmNybj0xJmN1cnI9UEhQJndrcD0xJnN0YW5kPUg0c0lBQUFBQUFBQV93QUxBZlQtQ21rS0FoZ0JFZ1FJQVJBQUdsMEltTmZPTUJnQU1BQTQteEdZQWFLVlhxZ0JBTGdCQXNBQkF0RUJabVptWnViUHAwRGhBVWpoZWhTdS1xdEE2QUhNcWY4QmlBSWdpUVFBQUFBQUFBQUFBS0FFQnFvRURBamFEeEU5Q3RlamNMdUpRS0VGWElfQzlhZ0tza0FhSUdJMU1qbGxaVFpqWXpWa01UUTRORGxpT0RnMk0yRTRPVFkzWXprd1lUVTFJQVFvNHFDbXpRWklBVklHTWpKbVpHRTRXaHdLQTFCSVVCRkhBM2dMSkNpLVB4b0RVRWhRSVVjRGVBc2tLTDRfWWdWbGJsOVFTR2k4RkhBQmVBQ0tBUWRJQVhnQXlBRUJxZ0VIQ2dNd01qSVFBdklCSW1JMU1qbGxaVFpqWXpWa01UUTRORGxpT0RnMk0yRTRPVFkzWXprd1lUVTFYektTQWdFMG1nSUFBQUFBX184QkFBRF9fLVNVQ01jTEFRQUEifQ%3D%3D&amp;utid=ae3dcc0b-63f8-9057-ebd0-489045e8318d&amp;tm_stars=4&amp;client_id=skyscanner_app&amp;price_policy=2&amp;pre_redirect_id=017dc2ba-57dc-902e-5731-cc0bf3ec5953&amp;tm_city_code&amp;max_price=10100&amp;guests=1&amp;request_id=017dc2ba-57dc-902e-5731-cc0bf3ec5953&amp;tm_country_code=PH</t>
  </si>
  <si>
    <t>Connecting Room</t>
  </si>
  <si>
    <t>www.skyscanner.com.ph/hotel_deeplink/4.0/PH/en-US/PHP/h_ad/128474042/2026-03-05/2026-03-06/hotel/hotel/hotels?legacy_provider_id=22&amp;rooms=1&amp;closed_user_group=general&amp;hb_data=SCMdQceM8nvloRCV5xLPcMM1kKhuntgEl6VneTAufUEFQkH_ImrmHUpsEeDAR-wem3itnMpOnS72iiKrrAfHBZcQ2_4N1DZVGwbzIAHYnNnTRnLac-fPXSiAv6QvlRyrjV68ZrrbD6l9isHsZ67b9aa_UwccyWHn9ClUs7KNEO74k6o-cTub_EhZiShFq50Vj-BduN56vnbwbTJaaHCfJOSCYYV4DEzIMolKDZt2lMQgHOl6vJh_aKtT9lG6qiSMxm6xzcuokHKJbcZhhMzxW-lCfBI8-02OQ2JCyZ9UCGpOPNeXg87iSf0nsp4eiqh6xZHNoHsLKA6nkqHtuiRtBpoptcCLIHzfQI2UHLipxbzsoWwTGPvo6QLLlQkBjR0X9lrz1U4-DnCABj0pN9MQICSASii088O73CC54qrXYCJt&amp;q_datetime_utc=2026-03-05T14%3A21%3A35&amp;ticket_price=3228&amp;quote_id=8491672950030822708&amp;utid_state=1&amp;channel=iphone&amp;price_without_closed_user_group=12911&amp;tm_place_name=Malay&amp;deeplink_data=eyJmaWVsZHMiOnsic2lnbmF0dXJlIjoiOGIyNDQwNzg4MTI1YTRmOTBlZmJiNjhmYjNiMjkzYjAifSwidXJsIjoiaHR0cHM6Ly93d3cuYWdvZGEuY29tL3BhcnRuZXJzL3BhcnRuZXJzZWFyY2guYXNweD9jaWQ9MTg0NjM4MyZoaWQ9MTA4ODUyJmN1cnJlbmN5PVBIUCZjaGVja2luPTIwMjYtMDMtMDUmY2hlY2tvdXQ9MjAyNi0wMy0wNiZOdW1iZXJvZkFkdWx0cz0xJk51bWJlcm9mQ2hpbGRyZW49MCZSb29tcz0xJm1jaWQ9MzMyJm1hc3RlclJvb21JZD0yODU3NzE3Jm1wdD1jRTE2VWxaU1owbFZjbkJYVWxSQlUwRTBZMFJPU0ZSR1FXZ3hhVUZMZUVkRFdtcHNOMnd3WW01alJWUjVTVkJOUVd4eGQxa3JSM0JzVlVaWGJFWk9ZMmRuY21SMFYwZG5XR1pwVUZWMU5EMCZUb3RhbFByaWNlPTMyMjcuNzImVG90YWxUYXg9MzAzLjEwJlRvdGFsRmVlPTI3OC45NCZUb3RhbFN1cmNoYXJnZT0wJm1jdXI9UEhQIn0%3D&amp;utid=f5bd4e3e-d2dd-d20f-7a92-0994b694fc07&amp;tm_stars=4&amp;client_id=skyscanner_app&amp;price_policy=2&amp;pre_redirect_id=4451a095-57e1-0ee8-c2b5-ad1ed2ed6bfc&amp;tm_city_code&amp;max_price=10100&amp;guests=1&amp;request_id=4451a095-57e1-0ee8-c2b5-ad1ed2ed6bfc&amp;tm_country_code=PH</t>
  </si>
  <si>
    <t>www.skyscanner.com.ph/hotel_deeplink/4.0/PH/en-US/PHP/h_ad/128474042/2026-03-05/2026-03-06/hotel/hotel/hotels?legacy_provider_id=22&amp;rooms=1&amp;closed_user_group=general&amp;hb_data=6lZ0KdCpTWqrHRepm1JrjH0eAH-vwV4Ze5xr2VnmBXJGDdMx4tR58bU7aT2OFzz7KFEAov3EOrtAL-n4OM5_4CTHC02uyLm68M0tqw-mKLlgfZrbgg5F9ofSejG41_sHys8Ncj5RZJa-a1t5G7S2CzxWnX-QAHt6H5_ZokPI846SXwni7yKQvhmQiwQM32dmY2SisOUhmRXQtKm0BdRtw45BcbHBP7dK4TpUaB2eWSpgAYjBowY19J6cO-2_5htxJGIdYtpb6R2TS4808iwND6WIDQgQ4szt1X9tnuUH5E0Cw1hiY1jqFzkbaJijs5Bn4JIfRNf8RlynErhOgJf3ofbm39KyxnhofpijUbaK3g8rGSL7AVUvqUqUQ00bifAKvB5v34mkyGaXTS_2AMI2GdE5RFGA6FqNsy3P2jDTUVHR&amp;q_datetime_utc=2026-03-05T14%3A21%3A35&amp;ticket_price=3228&amp;quote_id=8491672950030822708&amp;utid_state=1&amp;channel=iphone&amp;price_without_closed_user_group=12911&amp;tm_place_name=Malay&amp;deeplink_data=eyJmaWVsZHMiOnsic2lnbmF0dXJlIjoiOGIyNDQwNzg4MTI1YTRmOTBlZmJiNjhmYjNiMjkzYjAifSwidXJsIjoiaHR0cHM6Ly93d3cuYWdvZGEuY29tL3BhcnRuZXJzL3BhcnRuZXJzZWFyY2guYXNweD9jaWQ9MTg0NjM4MyZoaWQ9MTA4ODUyJmN1cnJlbmN5PVBIUCZjaGVja2luPTIwMjYtMDMtMDUmY2hlY2tvdXQ9MjAyNi0wMy0wNiZOdW1iZXJvZkFkdWx0cz0xJk51bWJlcm9mQ2hpbGRyZW49MCZSb29tcz0xJm1jaWQ9MzMyJm1hc3RlclJvb21JZD0yODU3NzE3Jm1wdD1jRTE2VWxaU1owbFZjbkJYVWxSQlUwRTBZMFJPU0ZSR1FXZ3hhVUZMZUVkRFdtcHNOMnd3WW01alJWUjVTVkJOUVd4eGQxa3JSM0JzVlVaWGJFWk9ZMmRuY21SMFYwZG5XR1pwVUZWMU5EMCZUb3RhbFByaWNlPTMyMjcuNzImVG90YWxUYXg9MzAzLjEwJlRvdGFsRmVlPTI3OC45NCZUb3RhbFN1cmNoYXJnZT0wJm1jdXI9UEhQIn0%3D&amp;utid=aca48cf7-0335-25e0-9858-febea6c9c6e8&amp;tm_stars=4&amp;client_id=skyscanner_app&amp;price_policy=2&amp;pre_redirect_id=7789e6e9-9df5-db65-78ff-0db342011b59&amp;tm_city_code&amp;max_price=10100&amp;guests=1&amp;request_id=7789e6e9-9df5-db65-78ff-0db342011b59&amp;tm_country_code=PH</t>
  </si>
  <si>
    <t>Family Suite Room</t>
  </si>
  <si>
    <t>www.skyscanner.com.ph/hotel_deeplink/4.0/PH/en-US/PHP/h_bc/128474042/2026-03-05/2026-03-06/hotel/hotel/hotels?legacy_provider_id=13&amp;rooms=1&amp;closed_user_group=general&amp;hb_data=gAV8-RI0pSuKtZ8kI82kNf7D-7PXmbPsIf8QGKjWG602L4Hbx-mQY4sQaeFWGfAMkrRiSN6hWjB7JfDoGOiB3SGDozOs_CxhiibSCV3G1k-l6cxZVY2WU5KNPUHz2Y3AmUU_Uk5eBqGhy02TSSg-nW46MfQCGwoAwEQqMiYOMsPjccMeNRcmaMKCWARcUt2yqQ6LIRG2rUJhliRW3gY6A5i6rhoxBj_BrDRIstzKEXvvEPFCV1uIDrcZT-3wio51LU_TB7AlLrntIjIeM-dobcDY3YoZmOlZqK_GRu3MlJgRbkqBFlxde6m1yz1oqtWFEvqGzfZ2k8L6lbtI-BZMjJrlTxwHQVvJ6WPzqrQFnC38atiOLM8yW9zSeS5btOVZZdElIijH5bGQerfbNW16Oc1stu_Av5CHaOOri_H7Qg3fqQamj2Q%3D&amp;q_datetime_utc=2026-03-05T14%3A21%3A38&amp;ticket_price=3680&amp;quote_id=5890717782405791526&amp;utid_state=1&amp;channel=iphone&amp;price_without_closed_user_group=4405&amp;tm_place_name=Malay&amp;deeplink_data=eyJmaWVsZHMiOnsic2lnbmF0dXJlIjoiYTVmMDQzOTRjMjAxMzA2ZmMwY2YzNGE5ZTJkYWVkZTkiLCJibG9ja19pZCI6InYxX0NnRXRFTXdDR2lnS0hUSXdNall0TURNdE1EVlVNREE2TURBNk1EQXVNREF3S3pBM09qQXdFQUVZM3dFb0FUZ0JJZ0lJQVE9PV9DaWtJNnV2Y0FoQUNHSVRuNnNFQklBd294dG9iTUFKQUFVb05NelkxUkRFd01GQmZNVEF3VUZDWUJSSUNDQUVhQmhnQktBSXdBU0lFQ0FJWUFnPT0ifX0%3D&amp;utid=b78addda-314c-989b-e82c-f7fc66ddb997&amp;tm_stars=4&amp;client_id=skyscanner_app&amp;price_policy=2&amp;pre_redirect_id=4fe19e93-2c0f-d2f8-ec9e-ea3d5f2ae7f6&amp;tm_city_code&amp;max_price=10100&amp;guests=1&amp;request_id=4fe19e93-2c0f-d2f8-ec9e-ea3d5f2ae7f6&amp;tm_country_code=PH</t>
  </si>
  <si>
    <t>Grand Suite Room</t>
  </si>
  <si>
    <t>www.skyscanner.com.ph/hotel_deeplink/4.0/PH/en-US/PHP/h_h1/128474042/2026-03-05/2026-03-06/hotel/hotel/hotels?legacy_provider_id=927111&amp;rooms=1&amp;closed_user_group=mobile&amp;hb_data=hVZUK70CnN9faRT7J4Vvgw-260jW4NO7CjP8DZ6M-rrQO_oKPv_6yRylbCGIXjtOndicrlr0DcIWJL4Xgq-W-1gnrlhBkTjKE1ZNpEyhLblJrJBJG2NAyjYE5EBFCwZsP_iLzk67yLqkCyjo-ZbJbU-b6qE0pO5kE8ckEx2tRTrCz86sEXpjdTWbHJC6qmrIpBkOi--x9z_iLI5dMGHHSirFMgg8t7C8wiXksW6jiYKYnfV8GHcRqiq6y13JLIE-SsnKNNpFRy4ON-_Ymot0hmSLJZ8%3D&amp;q_datetime_utc=2026-03-05T14%3A21%3A39&amp;ticket_price=4100&amp;quote_id=7119371666195177326&amp;utid_state=1&amp;channel=iphone&amp;price_without_closed_user_group=8200&amp;tm_place_name=Malay&amp;deeplink_data=eyJmaWVsZHMiOnsic2lnbmF0dXJlIjoiYjAwZDdjNDU1ZDkwZjkyOGYwNTMyODI4ZTQzMzM1NDUifSwidXJsIjoiaHR0cHM6Ly9waC5ob3RlbHMuY29tL0hvdGVsLVNlYXJjaD90cGlkPTMyMTQmbXBlPTE3NzI3MjAyMjYmZW5kRGF0ZT0yMDI2LTAzLTA2JmFkdWx0cz0xJmxvY2FsZT1lbl9QSCZjaGlkPWRlY2U3ZjFkLTE0ODAtNDRiMy1hZGI3LTYxMDYzOGI3Y2VkZCZlYXBpZD00NCZtY3RjPTMmc3RhcnREYXRlPTIwMjYtMDMtMDUmbXBkPVBIUCZtcG49MjAwMjA4ODAwJmN1cnJlbmN5PVBIUCZyYXRlcGxhbmlkPTIwMTE4ODMyOCZtcG09MjQmbXBwPTEmbXBvPUVDJnNlbGVjdGVkPTIzMjg1OTImbXBiPTQzOS4yOSZtcHE9MzY2MC43MSZtcGE9MzY2MC43MSJ9&amp;utid=c6b78fff-c846-94e8-bd45-ed1c2004e5f6&amp;tm_stars=4&amp;client_id=skyscanner_app&amp;price_policy=2&amp;pre_redirect_id=7fb9fb30-79d9-99bf-8db0-eab50c29a7a3&amp;tm_city_code&amp;max_price=10100&amp;guests=1&amp;request_id=7fb9fb30-79d9-99bf-8db0-eab50c29a7a3&amp;tm_country_code=PH</t>
  </si>
  <si>
    <t>14.5186, 121.0194</t>
  </si>
  <si>
    <t>Belmont Hotel Manila</t>
  </si>
  <si>
    <t>www.skyscanner.com.ph/hotel_deeplink/4.0/PH/en-US/PHP/h_ad/136381596/2026-03-02/2026-03-03/hotel/hotel/hotels?legacy_provider_id=22&amp;rooms=1&amp;closed_user_group=general&amp;hb_data=V5BzsJnM6u6mARF7VaK9qt4uUjIKAS3TlZfHOE_vzgMg1Q6UEVAX8I65yH2KVmlFXi5JSjd8GSsSUbiLJf0cOpTQmuQHljOvUjNy3mHx9SHbqil90n2LvhPYsLiKJ1mXolsc71os3Tn51xuUPM41UB1zWirCeJMHHAnRjZqPISNw2WODiqHLV50EfD8jyDF2nsz_tRZabCxfmumXJbor4BCtQWkFQMiUC6b-YVk-arpKFmzHaypRvStRtPdZBvd-5vUa5n_-R1M8Y8b-Xu_EGh1LxwQWQx32SGth0AEoY6phth3v3M9BDA0wRTMUBa5W_R_2OBeVIbbvWeQssebm1_2IcaZSq905aZwPvpjPMwlK_sD4gdSInNzeHHD89c1hcq4CFl5n-MQkYwUOZUjdVS4lc_v_5JXNsfpTDdMqOcMx&amp;q_datetime_utc=2026-03-02T00%3A05%3A17&amp;ticket_price=5073&amp;quote_id=5056558075019593896&amp;utid_state=1&amp;channel=iphone&amp;price_without_closed_user_group=6089&amp;tm_place_name=Pasay&amp;deeplink_data=eyJmaWVsZHMiOnsic2lnbmF0dXJlIjoiYzJiMWM3MTdlMzkxYzUzZjc0ZjUxNjRlMTU0OGY0ODYifSwidXJsIjoiaHR0cHM6Ly93d3cuYWdvZGEuY29tL3BhcnRuZXJzL3BhcnRuZXJzZWFyY2guYXNweD9jaWQ9MTg0NjM4MyZoaWQ9MTA2MTg4NiZjdXJyZW5jeT1QSFAmY2hlY2tpbj0yMDI2LTAzLTAyJmNoZWNrb3V0PTIwMjYtMDMtMDMmTnVtYmVyb2ZBZHVsdHM9MSZOdW1iZXJvZkNoaWxkcmVuPTAmUm9vbXM9MSZtY2lkPTI3OTQ3Jm1hc3RlclJvb21JZD00NzE5ODQxNTImbXB0PVpXMTNlVlUzTDB0SGNHVnJkR2RQT0VsRlJqQXZURWxQUjBWV1oyVTVielZZT1dSSFVrUk1hUzg1YUVsU2VsWlNiM2szTkRGNmFHVjRSa1UxV1ZFNE5HOXhhSEpsVjNSTFRXWk5XSFpuUFQwJlRvdGFsUHJpY2U9NTA3Mi41NCZUb3RhbFRheD01NzcuNjAmVG90YWxGZWU9MC4wMCZUb3RhbFN1cmNoYXJnZT0wJm1jdXI9UEhQIn0%3D&amp;utid=50561fc9-36ea-f65f-9404-102970f599ab&amp;tm_stars=4&amp;client_id=skyscanner_app&amp;redirect_delay=1000&amp;price_policy=2&amp;pre_redirect_id=5ae10899-fe5b-8c81-44ad-38437b8ec366&amp;tm_city_code&amp;max_price=6188&amp;guests=1&amp;request_id=5ae10899-fe5b-8c81-44ad-38437b8ec366&amp;tm_country_code=PH</t>
  </si>
  <si>
    <t>McDonald's, 1, Newport Boulevard, Newport World Resorts, Barangay 183, Zone 20, District 1, Pasay, Southern Manila District, Metro Manila, 1309, Philippines</t>
  </si>
  <si>
    <t>www.skyscanner.com.ph/hotel_deeplink/4.0/PH/en-US/PHP/h_ad/136381596/2026-03-02/2026-03-03/hotel/hotel/hotels?legacy_provider_id=22&amp;rooms=1&amp;closed_user_group=general&amp;hb_data=5gM0EzYZQ12_TNth1SXA_eTLDlBzd8gQEF1QJS7iY-9U5HT9WorvAXwy_LvNqg65RkIEEslqwvAqXNFFFC-xv96BDjPGGqE_EA3R--PyszguSQ51NXHYgAgdRFmg4A73-iL06cnJaVaI3-vFW713nevXt7QI1ZdNr79bdBIDocBVdzdG1h1usUyKCk3yx3GNm5_cQIZZZGuSNkCx2hLPoyY-Nu_sVQoG4NmhhyI7svAzU4-OdaRjODQuLBzDwP_oA5HJ3rQ-ApnmMM_Ob--9NTLN43_qumuy7h7cLCK9tSuIdhdQvv_9oSWtK-zI58BLsfFD2FHKAOWcsQhU4Amgh3Tb-rC7X7qIu5fXn7X_asGXGGR_wEjo-Rqf4cgBqIH863Mg0xqQG5W-50UC-WqIoUJUWfkWn3TVFt3C7COVBevc&amp;q_datetime_utc=2026-03-02T00%3A05%3A18&amp;ticket_price=5073&amp;quote_id=5056558075019593896&amp;utid_state=1&amp;channel=iphone&amp;price_without_closed_user_group=6089&amp;tm_place_name=Pasay&amp;deeplink_data=eyJmaWVsZHMiOnsic2lnbmF0dXJlIjoiYzJiMWM3MTdlMzkxYzUzZjc0ZjUxNjRlMTU0OGY0ODYifSwidXJsIjoiaHR0cHM6Ly93d3cuYWdvZGEuY29tL3BhcnRuZXJzL3BhcnRuZXJzZWFyY2guYXNweD9jaWQ9MTg0NjM4MyZoaWQ9MTA2MTg4NiZjdXJyZW5jeT1QSFAmY2hlY2tpbj0yMDI2LTAzLTAyJmNoZWNrb3V0PTIwMjYtMDMtMDMmTnVtYmVyb2ZBZHVsdHM9MSZOdW1iZXJvZkNoaWxkcmVuPTAmUm9vbXM9MSZtY2lkPTI3OTQ3Jm1hc3RlclJvb21JZD00NzE5ODQxNTImbXB0PVpXMTNlVlUzTDB0SGNHVnJkR2RQT0VsRlJqQXZURWxQUjBWV1oyVTVielZZT1dSSFVrUk1hUzg1YUVsU2VsWlNiM2szTkRGNmFHVjRSa1UxV1ZFNE5HOXhhSEpsVjNSTFRXWk5XSFpuUFQwJlRvdGFsUHJpY2U9NTA3Mi41NCZUb3RhbFRheD01NzcuNjAmVG90YWxGZWU9MC4wMCZUb3RhbFN1cmNoYXJnZT0wJm1jdXI9UEhQIn0%3D&amp;utid=e7b2d8e9-c0b9-44f6-c3b1-3d7748ef3d38&amp;tm_stars=4&amp;client_id=skyscanner_app&amp;redirect_delay=1000&amp;price_policy=2&amp;pre_redirect_id=92f3296a-0196-4d10-8fd2-d72b092e4b2b&amp;tm_city_code&amp;max_price=6188&amp;guests=1&amp;request_id=92f3296a-0196-4d10-8fd2-d72b092e4b2b&amp;tm_country_code=PH</t>
  </si>
  <si>
    <t>www.skyscanner.com.ph/hotel_deeplink/4.0/PH/en-US/PHP/h_ct/136381596/2026-03-02/2026-03-03/hotel/hotel/hotels?legacy_provider_id=31&amp;rooms=1&amp;closed_user_group=general&amp;hb_data=FwVuiFTx-kimxxvbVFBn_JdFWLF2tYYl8kEdR-aRdb-OrwO2ICXSUJJA7wCqnP4wUfIMsdyL3r54IAYRfmRaJ38OS7M_nSdz6NTSPPj0amwTT4YDKhbIOOaU4DfkXELuMHrlVpQ09aAZci2l9ukNmCTGQ9DiMgoQ5OKv1ac6YBHeIsBikMK4ZnUgUH4S7sqxLsMZNgjfPH8FUqJz2QWHlFNFH0zbza60pbvwNqXZ4gxktdHpWRyp58hSGW6KJEra5_h0P9O7sXycCMlDAyKr8ygqbyANGmg56W5vIX-V3Ma-HttBDNth3MccmJSj53WAwvLkivfwxPoIg6p4QhM5rozudYBb3-EI6upIlxLs_0o1Vhgw-oZKX-lKlEoSmrghsbLOGrI8uiyXQONtG-4b8sUOCgd-fduh2_aR_ds_zw%3D%3D&amp;q_datetime_utc=2026-03-02T00%3A05%3A19&amp;ticket_price=5730&amp;quote_id=-6438022113555172410&amp;utid_state=1&amp;channel=iphone&amp;price_without_closed_user_group=6937&amp;tm_place_name=Pasay&amp;deeplink_data=eyJmaWVsZHMiOnsic2lnbmF0dXJlIjoiNGIxZDRlMTk1YmZiY2I5NjhiOTY2Mjc0Mjg2N2M2NTAifSwidXJsIjoiaHR0cHM6Ly9waC50cmlwLmNvbS9ob3RlbHMvcmVkaXJlY3Q%2FaG90ZWxpZD0zMDQzMzQ5JmNpdHk9MTIxODUzJkFsbGlhbmNlaWQ9MTI2MDcmc2lkPTg4ODgzMiZjaGVja2luPTIwMjYtMDMtMDImY2hlY2tvdXQ9MjAyNi0wMy0wMyZzaG9wcGluZ2lkPTY1NmNmMTNkYTc3MDRiYzRhM2E0NDY5OWQ2MmExZDBhJmFkdWx0PTEmY2hpbGRyZW49MCZhZ2VzPSZsYW5ndWFnZT1lbnBoJmxvY2FsZT1lbl9QSCZyb29taWQ9MTAxMTk0MTUyNyZzd2lkPTAmcGF5PVBQJmZndD0xJmNybj0xJmN1cnI9UEhQJndrcD0xJnN0YW5kPUg0c0lBQUFBQUFBQV93QUxBZlQtQ21rS0FoZ0JFZ1FJQVJBQUdsMElsNEhFNGdNU0NUYzJNVE15T1RRd01oZ0FNS2dCT0tVU21BR1Y0TGtCcUFFQXVBRUN3QUVBMFFGN0ZLNUg0ZFd6UU9FQnBIQTlDbGRpdGtEb0FaQ001UGNCaUFJZ2lRUVVya2ZoZXBSRlFLQUVBS0VGRks1SDRYb0VYVUFhSURZMU5tTm1NVE5rWVRjM01EUmlZelJoTTJFME5EWTVPV1EyTW1FeFpEQmhJQVFvdmFpVHpRWklBVklHWVRrMlptWm1XaHdLQTFWVFJCSENocWRYeW5JYlFCb0RVRWhRSVJCWU9iVElkcjRfWWdWbGJsOVFTR2k1RkhBQmVBQ0tBUWRJQVhnQXlBRUJxZ0VIQ2dNd01qRVFBdklCSWpZMU5tTm1NVE5rWVRjM01EUmlZelJoTTJFME5EWTVPV1EyTW1FeFpEQmhYekNTQWdFMG1nSUFBQUFBX184QkFBRF9fNHNFTlhFTEFRQUEifQ%3D%3D&amp;utid=aa2458d0-fc15-217a-b650-fd787224cc7d&amp;tm_stars=4&amp;client_id=skyscanner_app&amp;redirect_delay=1000&amp;price_policy=2&amp;pre_redirect_id=1c0b5ee3-b8d6-cff1-ac41-9ba78070b428&amp;tm_city_code&amp;max_price=6188&amp;guests=1&amp;request_id=1c0b5ee3-b8d6-cff1-ac41-9ba78070b428&amp;tm_country_code=PH</t>
  </si>
  <si>
    <t>www.skyscanner.com.ph/hotel_deeplink/4.0/PH/en-US/PHP/h_fd/136381596/2026-03-02/2026-03-03/hotel/hotel/hotels?legacy_provider_id=927050&amp;rooms=1&amp;closed_user_group=general&amp;hb_data=Qak4on5tk3lR6Uk-cr83aKuf6Z1fc6zoimT35njtCiJxTqt6I2tGcbJN3OD96VmIxqRdhNGWjgW_NgUkNNzmxDhJyKaMm481HQHcK69hwEHqyIw89-PBtBqWh6k8PYz0aOB8b5-M4kK-kMEY0seyl_pvLyee9lWhob-KJ3zNSHDjh6bGdgKuRf7402qz0U8NeafsrYhkI_P0FsbMDkrtaFn5rfIO-SqdrH3PhodaEVkDqqDgqgkzSrPkRgqPj8br5SXEE7X9XOFCBfJkS5pWJ5QfsguRGWslpxBckHyZLfyAywOys9HGRFddbesCUhYn_Bo5i6V_DPcvTsYkMjQJt4zgtK0CdSJBAWVPSO__8WYlFs56rRynDQj9LpikQuElefStY86bK3OulkdIMpyD1RoAo7EdIf16u0aETSYwtsKKnA%3D%3D&amp;q_datetime_utc=2026-03-02T00%3A05%3A20&amp;ticket_price=5213&amp;quote_id=3664650422436855485&amp;utid_state=1&amp;channel=iphone&amp;price_without_closed_user_group=6937&amp;tm_place_name=Pasay&amp;deeplink_data=eyJmaWVsZHMiOnsic2lnbmF0dXJlIjoiYzkyNTI1MzliMTM3MDc1M2Y0YWNjMWRjYjk5NTk5YmYifSwidXJsIjoiaHR0cHM6Ly9kZWFscy52aW8uY29tP3NpZz1lMTgxMmExOGQ4OTc5MGQzNTQyOWVkZTEyN2MwMmUzMzEwODRmZWY4NTVmODBiYzBlYzQ5ZDdkZDRmZGExNTdjMzEzMzMxMzYzNzM0MzkzOTM2Mzgmc2lnLWlzcz1tZXRhJnR1cmw9aHR0cHMlM0ElMkYlMkZ2aW8uY29tJTJGSG90ZWwlMkZTZWFyY2glM0ZjaGVja0luJTNEMjAyNi0wMy0wMiUyNmNoZWNrT3V0JTNEMjAyNi0wMy0wMyUyNmN1cnJlbmN5JTNEUEhQJTI2ZXB2JTNETVM0eSUyNmVzZCUzREJycGlCQXVpOU5QbWgtbnpyU2RyS1NnX2lrRnFFM3R5YkxmaVdHNXBNQlBraThJTG1HbnNZUFlaeW90elc1Rk56MjFheU85WjJfNURFcEZkTzFqa3NTckJ6QlplaUtJOHJUZXp6dkV5enFoT05QUnVWd0klMjUzRCUyNmZvcmNlQ3VycmVuY3lDaGFuZ2UlM0QxJTI2Zm9yY2VMYW5ndWFnZUNoYW5nZSUzRDElMjZob3RlbElkJTNEMjg0OTgwOSUyNmxhYmVsJTNEc3JjJTI1M0Rza3lzY2FubmVyJTI1MjZ1Y291bnRyeSUyNTNEUEglMjUyNnVkZXZpY2UlMjUzRG1vYmlsZSUyNTI2aG90ZWwlMjUzRDI4NDk4MDklMjUyNmRheSUyNTNEMiUyNTI2bW9udGglMjUzRDAzJTI1MjZ5ZWFyJTI1M0QyMDI2JTI1MjZsb3MlMjUzRDElMjUyNm9mZmVyaWQlMjUzRG93bnpXdV9fWElTRSUyNTI2cHJpY2UlMjUzRDUyMTMuNDklMjUyNmN1cnJlbmN5JTI1M0RQSFAlMjUyNnVzZXJsYW5nJTI1M0RlbiUyNTI2X3RoJTI1M0RlNmJhNmRjOTNlZTAyMWQ4YTJkYTE5MTFjODViNDkyMmNiYmFiYzRmZDJhMDE2YmUlMjUyNmR0cyUyNTNEMTc3MjQwOTkwNiUyNTI2b2x1dCUyNTNEMTc3MjQwOTkwNiUyNTI2Y2FuUGF5TGF0ZXIlMjUzRGZhbHNlJTI1MjZyZXF1ZXN0VXNlckdyb3VwJTI1M0QlMjUyNm9mZmVyVXNlckdyb3VwJTI1M0RwdWJsaWMlMjZsYW5nJTNEZW4lMjZvdGklM0RNTk83UlhxbjF4byUyNnByZWZlcnJlZFJhdGUlM0Q1MjEzLjQ5JTI2cHJvZmlsZSUzRHIyZDJtNzNrbjglMjZyb29tcyUzRDElMjZ1c2VyQ291bnRyeSUzRFBIJTI2dXRtX2NhbXBhaWduJTNEc2t5c2Nhbm5lciUyNnV0bV9tZWRpdW0lM0RjcGMlMjZ1dG1fc291cmNlJTNEc2t5c2Nhbm5lciJ9&amp;utid=112ebae5-5291-d0a2-aad9-adfa8b7b56fa&amp;tm_stars=4&amp;client_id=skyscanner_app&amp;redirect_delay=1000&amp;price_policy=2&amp;pre_redirect_id=bf27d845-852f-e168-49d7-c71b484ce7dc&amp;tm_city_code&amp;max_price=6188&amp;guests=1&amp;request_id=bf27d845-852f-e168-49d7-c71b484ce7dc&amp;tm_country_code=PH</t>
  </si>
  <si>
    <t>Corner Room</t>
  </si>
  <si>
    <t>www.skyscanner.com.ph/hotel_deeplink/4.0/PH/en-US/PHP/h_ct/136381596/2026-03-02/2026-03-03/hotel/hotel/hotels?legacy_provider_id=31&amp;rooms=1&amp;closed_user_group=general&amp;hb_data=8Nul5QyqiN4X3KcGw8hWuc13_dtyZOfNhHdeprOpSGb2cc6_tNo4cKykuhl4WpD2lpz4Aw58ZoPXBh-bcwmNZZdZZIkjhg2TmiBgb4tC1SmB6W7XiFz7dr4y1vahQ3Q3izg6BuoCsOMxH2638TB-B58A8kIcc3ZwM9RFnFDLPXPN7RUeIyfPf_YON4mhtimq__6aE20qgVbck1vI1DyP-6N4FlC4xmPM_UN13MHXTfs8R4Kixr3dbGLXfwHzNxeHtSuzNv6s4nYCvUnjgyf4e7Tnz2pqZ6blWzamlu9xyPHHNMTW1dieSbbjxmr9usiBPDQTYaCBvxHJf9g7G3ykobymqqEmb4JTfEJNpdoBQHOFmqyrHSRjmFixAYZhlJs1wIuQyh_Ad3Z_6JD3sfnX5ppM1El55DUsftcxuk2hIA%3D%3D&amp;q_datetime_utc=2026-03-02T00%3A05%3A23&amp;ticket_price=5730&amp;quote_id=-6438022113555172410&amp;utid_state=1&amp;channel=iphone&amp;price_without_closed_user_group=6937&amp;tm_place_name=Pasay&amp;deeplink_data=eyJmaWVsZHMiOnsic2lnbmF0dXJlIjoiNGIxZDRlMTk1YmZiY2I5NjhiOTY2Mjc0Mjg2N2M2NTAifSwidXJsIjoiaHR0cHM6Ly9waC50cmlwLmNvbS9ob3RlbHMvcmVkaXJlY3Q%2FaG90ZWxpZD0zMDQzMzQ5JmNpdHk9MTIxODUzJkFsbGlhbmNlaWQ9MTI2MDcmc2lkPTg4ODgzMiZjaGVja2luPTIwMjYtMDMtMDImY2hlY2tvdXQ9MjAyNi0wMy0wMyZzaG9wcGluZ2lkPTY1NmNmMTNkYTc3MDRiYzRhM2E0NDY5OWQ2MmExZDBhJmFkdWx0PTEmY2hpbGRyZW49MCZhZ2VzPSZsYW5ndWFnZT1lbnBoJmxvY2FsZT1lbl9QSCZyb29taWQ9MTAxMTk0MTUyNyZzd2lkPTAmcGF5PVBQJmZndD0xJmNybj0xJmN1cnI9UEhQJndrcD0xJnN0YW5kPUg0c0lBQUFBQUFBQV93QUxBZlQtQ21rS0FoZ0JFZ1FJQVJBQUdsMElsNEhFNGdNU0NUYzJNVE15T1RRd01oZ0FNS2dCT0tVU21BR1Y0TGtCcUFFQXVBRUN3QUVBMFFGN0ZLNUg0ZFd6UU9FQnBIQTlDbGRpdGtEb0FaQ001UGNCaUFJZ2lRUVVya2ZoZXBSRlFLQUVBS0VGRks1SDRYb0VYVUFhSURZMU5tTm1NVE5rWVRjM01EUmlZelJoTTJFME5EWTVPV1EyTW1FeFpEQmhJQVFvdmFpVHpRWklBVklHWVRrMlptWm1XaHdLQTFWVFJCSENocWRYeW5JYlFCb0RVRWhRSVJCWU9iVElkcjRfWWdWbGJsOVFTR2k1RkhBQmVBQ0tBUWRJQVhnQXlBRUJxZ0VIQ2dNd01qRVFBdklCSWpZMU5tTm1NVE5rWVRjM01EUmlZelJoTTJFME5EWTVPV1EyTW1FeFpEQmhYekNTQWdFMG1nSUFBQUFBX184QkFBRF9fNHNFTlhFTEFRQUEifQ%3D%3D&amp;utid=b7ed6767-c077-c43a-2dcf-4bd45322cab3&amp;tm_stars=4&amp;client_id=skyscanner_app&amp;redirect_delay=1000&amp;price_policy=2&amp;pre_redirect_id=13769eee-737d-da87-fbac-d656c7ad65f5&amp;tm_city_code&amp;max_price=6188&amp;guests=1&amp;request_id=13769eee-737d-da87-fbac-d656c7ad65f5&amp;tm_country_code=PH</t>
  </si>
  <si>
    <t>www.skyscanner.com.ph/hotel_deeplink/4.0/PH/en-US/PHP/h_ct/136381596/2026-03-02/2026-03-03/hotel/hotel/hotels?legacy_provider_id=31&amp;rooms=1&amp;closed_user_group=general&amp;hb_data=n66tHmcF9BDxHRU335grk_Q4Dp42QiG_5rNq1-CrQ-7_ZDJ4ZP0hhbOPBFhyUB1ko78slvEmRIG5m5j0LBrLgf2AMvG5yy9lFW_YUOIeu7A-a8C5rixR7fZvamOGNItNU_A3zD5F5Cw_YYad9ckkM9U2JNp8I95mkChxyuCzE_OGUF7jrnYvha9fO3J1GHJ96XaGAXRm-R7AvTRj447gLzjzd7CZKSP7UBHFw74u0hYQZNKnBR26cZ5HQE8AwuK2mYxHyQxfYtv9fSYD8Q_9PhTKb_mRcJ15kluz5gd6Rz2sMiYWQiltPHAzeESXvBPTFUYKHXITkNqIBmnOEBkQUlXgA7dcna2w-EfpVOYMLoZJvNKAEKjpOyuUS1qSqfCgkl5dzbmCbuebZw3sqlR9WXsBX3qdpbJz6HQliE2mdQ%3D%3D&amp;q_datetime_utc=2026-03-02T00%3A05%3A24&amp;ticket_price=5730&amp;quote_id=-6438022113555172410&amp;utid_state=1&amp;channel=iphone&amp;price_without_closed_user_group=6937&amp;tm_place_name=Pasay&amp;deeplink_data=eyJmaWVsZHMiOnsic2lnbmF0dXJlIjoiNGIxZDRlMTk1YmZiY2I5NjhiOTY2Mjc0Mjg2N2M2NTAifSwidXJsIjoiaHR0cHM6Ly9waC50cmlwLmNvbS9ob3RlbHMvcmVkaXJlY3Q%2FaG90ZWxpZD0zMDQzMzQ5JmNpdHk9MTIxODUzJkFsbGlhbmNlaWQ9MTI2MDcmc2lkPTg4ODgzMiZjaGVja2luPTIwMjYtMDMtMDImY2hlY2tvdXQ9MjAyNi0wMy0wMyZzaG9wcGluZ2lkPTY1NmNmMTNkYTc3MDRiYzRhM2E0NDY5OWQ2MmExZDBhJmFkdWx0PTEmY2hpbGRyZW49MCZhZ2VzPSZsYW5ndWFnZT1lbnBoJmxvY2FsZT1lbl9QSCZyb29taWQ9MTAxMTk0MTUyNyZzd2lkPTAmcGF5PVBQJmZndD0xJmNybj0xJmN1cnI9UEhQJndrcD0xJnN0YW5kPUg0c0lBQUFBQUFBQV93QUxBZlQtQ21rS0FoZ0JFZ1FJQVJBQUdsMElsNEhFNGdNU0NUYzJNVE15T1RRd01oZ0FNS2dCT0tVU21BR1Y0TGtCcUFFQXVBRUN3QUVBMFFGN0ZLNUg0ZFd6UU9FQnBIQTlDbGRpdGtEb0FaQ001UGNCaUFJZ2lRUVVya2ZoZXBSRlFLQUVBS0VGRks1SDRYb0VYVUFhSURZMU5tTm1NVE5rWVRjM01EUmlZelJoTTJFME5EWTVPV1EyTW1FeFpEQmhJQVFvdmFpVHpRWklBVklHWVRrMlptWm1XaHdLQTFWVFJCSENocWRYeW5JYlFCb0RVRWhRSVJCWU9iVElkcjRfWWdWbGJsOVFTR2k1RkhBQmVBQ0tBUWRJQVhnQXlBRUJxZ0VIQ2dNd01qRVFBdklCSWpZMU5tTm1NVE5rWVRjM01EUmlZelJoTTJFME5EWTVPV1EyTW1FeFpEQmhYekNTQWdFMG1nSUFBQUFBX184QkFBRF9fNHNFTlhFTEFRQUEifQ%3D%3D&amp;utid=bf6b4462-8d67-a251-5944-dbb79debaca7&amp;tm_stars=4&amp;client_id=skyscanner_app&amp;redirect_delay=1000&amp;price_policy=2&amp;pre_redirect_id=0f4932c2-6122-015e-dfa7-c8f04f5f9c1b&amp;tm_city_code&amp;max_price=6188&amp;guests=1&amp;request_id=0f4932c2-6122-015e-dfa7-c8f04f5f9c1b&amp;tm_country_code=PH</t>
  </si>
  <si>
    <t>www.skyscanner.com.ph/hotel_deeplink/4.0/PH/en-US/PHP/h_fd/136381596/2026-03-02/2026-03-03/hotel/hotel/hotels?legacy_provider_id=927050&amp;rooms=1&amp;closed_user_group=general&amp;hb_data=6qibutjOAZKshps3Ht3b8kLvyJ0aZUQWWZDU_ATbg03SrS6YIOcN4U8fmjX8HYBczoFVybW_Zia1-qJCRrGxGRa0DLe-aQRwejaePRSfzKxaN28wyN1u_mho0My0FkzQOxOYxjaCwWX71Q0cHnRlXU0eXLlNN-3QPNS1hENgwicC-aPT75F8pYj2zi9J36WGVbj2VM_uBJC2P5ydzp8VCTYvJNmL-ACQ8JMgStmO7yrk2JKb8BXvgmmKSWEYG4SCFedZ0WJC9EM_BLfumsf4WImDvZmocG8yBKldt4yUKU3A33mRyxIsGWpVpXVfSOJTluDN9K93_HsJpwZE0vWkqRFziq5cvZfeKXHQBMoH89R-gz2EdGSa3JFceqt46U0XYKLhaeky--ZYg80BfNr0PQ3EDp4NWeVJsZ0jpKc5Y58roQ%3D%3D&amp;q_datetime_utc=2026-03-02T00%3A05%3A28&amp;ticket_price=5213&amp;quote_id=3664650422436855485&amp;utid_state=1&amp;channel=iphone&amp;price_without_closed_user_group=6937&amp;tm_place_name=Pasay&amp;deeplink_data=eyJmaWVsZHMiOnsic2lnbmF0dXJlIjoiYzkyNTI1MzliMTM3MDc1M2Y0YWNjMWRjYjk5NTk5YmYifSwidXJsIjoiaHR0cHM6Ly9kZWFscy52aW8uY29tP3NpZz1lMTgxMmExOGQ4OTc5MGQzNTQyOWVkZTEyN2MwMmUzMzEwODRmZWY4NTVmODBiYzBlYzQ5ZDdkZDRmZGExNTdjMzEzMzMxMzYzNzM0MzkzOTM2Mzgmc2lnLWlzcz1tZXRhJnR1cmw9aHR0cHMlM0ElMkYlMkZ2aW8uY29tJTJGSG90ZWwlMkZTZWFyY2glM0ZjaGVja0luJTNEMjAyNi0wMy0wMiUyNmNoZWNrT3V0JTNEMjAyNi0wMy0wMyUyNmN1cnJlbmN5JTNEUEhQJTI2ZXB2JTNETVM0eSUyNmVzZCUzREJycGlCQXVpOU5QbWgtbnpyU2RyS1NnX2lrRnFFM3R5YkxmaVdHNXBNQlBraThJTG1HbnNZUFlaeW90elc1Rk56MjFheU85WjJfNURFcEZkTzFqa3NTckJ6QlplaUtJOHJUZXp6dkV5enFoT05QUnVWd0klMjUzRCUyNmZvcmNlQ3VycmVuY3lDaGFuZ2UlM0QxJTI2Zm9yY2VMYW5ndWFnZUNoYW5nZSUzRDElMjZob3RlbElkJTNEMjg0OTgwOSUyNmxhYmVsJTNEc3JjJTI1M0Rza3lzY2FubmVyJTI1MjZ1Y291bnRyeSUyNTNEUEglMjUyNnVkZXZpY2UlMjUzRG1vYmlsZSUyNTI2aG90ZWwlMjUzRDI4NDk4MDklMjUyNmRheSUyNTNEMiUyNTI2bW9udGglMjUzRDAzJTI1MjZ5ZWFyJTI1M0QyMDI2JTI1MjZsb3MlMjUzRDElMjUyNm9mZmVyaWQlMjUzRG93bnpXdV9fWElTRSUyNTI2cHJpY2UlMjUzRDUyMTMuNDklMjUyNmN1cnJlbmN5JTI1M0RQSFAlMjUyNnVzZXJsYW5nJTI1M0RlbiUyNTI2X3RoJTI1M0RlNmJhNmRjOTNlZTAyMWQ4YTJkYTE5MTFjODViNDkyMmNiYmFiYzRmZDJhMDE2YmUlMjUyNmR0cyUyNTNEMTc3MjQwOTkwNiUyNTI2b2x1dCUyNTNEMTc3MjQwOTkwNiUyNTI2Y2FuUGF5TGF0ZXIlMjUzRGZhbHNlJTI1MjZyZXF1ZXN0VXNlckdyb3VwJTI1M0QlMjUyNm9mZmVyVXNlckdyb3VwJTI1M0RwdWJsaWMlMjZsYW5nJTNEZW4lMjZvdGklM0RNTk83UlhxbjF4byUyNnByZWZlcnJlZFJhdGUlM0Q1MjEzLjQ5JTI2cHJvZmlsZSUzRHIyZDJtNzNrbjglMjZyb29tcyUzRDElMjZ1c2VyQ291bnRyeSUzRFBIJTI2dXRtX2NhbXBhaWduJTNEc2t5c2Nhbm5lciUyNnV0bV9tZWRpdW0lM0RjcGMlMjZ1dG1fc291cmNlJTNEc2t5c2Nhbm5lciJ9&amp;utid=48f81ff5-0864-af89-69d5-e45eafa94fa1&amp;tm_stars=4&amp;client_id=skyscanner_app&amp;redirect_delay=1000&amp;price_policy=2&amp;pre_redirect_id=d0ed882e-be2d-41a1-eeaf-4c288ad1fe92&amp;tm_city_code&amp;max_price=6188&amp;guests=1&amp;request_id=d0ed882e-be2d-41a1-eeaf-4c288ad1fe92&amp;tm_country_code=PH</t>
  </si>
  <si>
    <t>www.skyscanner.com.ph/hotel_deeplink/4.0/PH/en-US/PHP/h_fd/136381596/2026-03-02/2026-03-03/hotel/hotel/hotels?legacy_provider_id=927050&amp;rooms=1&amp;closed_user_group=general&amp;hb_data=BLq38Pf2E612O_YuPOO7OwCss0NFYVIrOb_KyKu7tqOrxfGx93Ip4lXjq1CdvOlbMBCpleN66h-qQhlpRbE0AjWqoFeG_t5_CciyelwdyY94IYXQa-c6TcSNQyjbeyV4kfcfXkMT3lvOB0itruurd6KejAVWNEdy5xt7E08R8P3JmRX7VSP_5kU3yC-emHR6b8naCBEHEkIB6M3biuRPvued7ZNw2XVC34zmlAZ1hoZ3IWPz_PYkRCBl0ojroHP_rKdhcMMOZI4Od90HvzxonreCEESz7N265Yu4ODte9_JRFgZEQj1vxCHOD-GRrSTF9gLktY8xYw76-d3Cttw89yleNizzk3D1s41YNyqXdU_hipenzRCCvwoyXWHyrTJr5B7PAMMZ2aUzrHEQ0UEMp2qprGNdQmx2aQdu7Db5I5u2cg%3D%3D&amp;q_datetime_utc=2026-03-02T00%3A05%3A28&amp;ticket_price=5213&amp;quote_id=3664650422436855485&amp;utid_state=1&amp;channel=iphone&amp;price_without_closed_user_group=6937&amp;tm_place_name=Pasay&amp;deeplink_data=eyJmaWVsZHMiOnsic2lnbmF0dXJlIjoiYzkyNTI1MzliMTM3MDc1M2Y0YWNjMWRjYjk5NTk5YmYifSwidXJsIjoiaHR0cHM6Ly9kZWFscy52aW8uY29tP3NpZz1lMTgxMmExOGQ4OTc5MGQzNTQyOWVkZTEyN2MwMmUzMzEwODRmZWY4NTVmODBiYzBlYzQ5ZDdkZDRmZGExNTdjMzEzMzMxMzYzNzM0MzkzOTM2Mzgmc2lnLWlzcz1tZXRhJnR1cmw9aHR0cHMlM0ElMkYlMkZ2aW8uY29tJTJGSG90ZWwlMkZTZWFyY2glM0ZjaGVja0luJTNEMjAyNi0wMy0wMiUyNmNoZWNrT3V0JTNEMjAyNi0wMy0wMyUyNmN1cnJlbmN5JTNEUEhQJTI2ZXB2JTNETVM0eSUyNmVzZCUzREJycGlCQXVpOU5QbWgtbnpyU2RyS1NnX2lrRnFFM3R5YkxmaVdHNXBNQlBraThJTG1HbnNZUFlaeW90elc1Rk56MjFheU85WjJfNURFcEZkTzFqa3NTckJ6QlplaUtJOHJUZXp6dkV5enFoT05QUnVWd0klMjUzRCUyNmZvcmNlQ3VycmVuY3lDaGFuZ2UlM0QxJTI2Zm9yY2VMYW5ndWFnZUNoYW5nZSUzRDElMjZob3RlbElkJTNEMjg0OTgwOSUyNmxhYmVsJTNEc3JjJTI1M0Rza3lzY2FubmVyJTI1MjZ1Y291bnRyeSUyNTNEUEglMjUyNnVkZXZpY2UlMjUzRG1vYmlsZSUyNTI2aG90ZWwlMjUzRDI4NDk4MDklMjUyNmRheSUyNTNEMiUyNTI2bW9udGglMjUzRDAzJTI1MjZ5ZWFyJTI1M0QyMDI2JTI1MjZsb3MlMjUzRDElMjUyNm9mZmVyaWQlMjUzRG93bnpXdV9fWElTRSUyNTI2cHJpY2UlMjUzRDUyMTMuNDklMjUyNmN1cnJlbmN5JTI1M0RQSFAlMjUyNnVzZXJsYW5nJTI1M0RlbiUyNTI2X3RoJTI1M0RlNmJhNmRjOTNlZTAyMWQ4YTJkYTE5MTFjODViNDkyMmNiYmFiYzRmZDJhMDE2YmUlMjUyNmR0cyUyNTNEMTc3MjQwOTkwNiUyNTI2b2x1dCUyNTNEMTc3MjQwOTkwNiUyNTI2Y2FuUGF5TGF0ZXIlMjUzRGZhbHNlJTI1MjZyZXF1ZXN0VXNlckdyb3VwJTI1M0QlMjUyNm9mZmVyVXNlckdyb3VwJTI1M0RwdWJsaWMlMjZsYW5nJTNEZW4lMjZvdGklM0RNTk83UlhxbjF4byUyNnByZWZlcnJlZFJhdGUlM0Q1MjEzLjQ5JTI2cHJvZmlsZSUzRHIyZDJtNzNrbjglMjZyb29tcyUzRDElMjZ1c2VyQ291bnRyeSUzRFBIJTI2dXRtX2NhbXBhaWduJTNEc2t5c2Nhbm5lciUyNnV0bV9tZWRpdW0lM0RjcGMlMjZ1dG1fc291cmNlJTNEc2t5c2Nhbm5lciJ9&amp;utid=c451e96f-3184-b9ee-cba1-a031c043bca5&amp;tm_stars=4&amp;client_id=skyscanner_app&amp;redirect_delay=1000&amp;price_policy=2&amp;pre_redirect_id=cd669067-f99c-2e4e-f67b-748481866b76&amp;tm_city_code&amp;max_price=6188&amp;guests=1&amp;request_id=cd669067-f99c-2e4e-f67b-748481866b76&amp;tm_country_code=PH</t>
  </si>
  <si>
    <t>www.skyscanner.com.ph/hotel_deeplink/4.0/PH/en-US/PHP/h_fd/136381596/2026-03-02/2026-03-03/hotel/hotel/hotels?legacy_provider_id=927050&amp;rooms=1&amp;closed_user_group=general&amp;hb_data=6HZjxZzEqsAqXWtul9VhgPcRVDkVf7jPybu-D70JXJB8aF6k7RXEwl-hY7KEq6PnDXhm0L11WSbbo-TflnxCF3piKJdvGaVE-OHDQ8bmShrnnQpIfPZ-wvZt0yN6RvSioNF46bi5t6Wmxm_4aAsgFOYY0V4kf5okZNyyoiAymtXGhSrH3eBeDffkfnwGHBwfJXrnEr0g78aYErJMUY1R73FhnLBQK5jVjepRslebppndjIH8vAXJDa_6HBMt0L7fUiGpl3qmML7uYvVoH6C53E5B7Qt2uu412PczWLpYxP_r3TmYGNGtUJgZlS_CYp79OfhZiYFhW-_GAvqHTvpXJmCPGfn3eKeH2HiLyDEEsXyUQ3vjy63AHvY4z-FE8I61dM5Qy26Lp2X0nz3yIMnxImocSFn8fg4MvbevWbOrE74JAg%3D%3D&amp;q_datetime_utc=2026-03-02T00%3A05%3A37&amp;ticket_price=5213&amp;quote_id=3664650422436855485&amp;utid_state=1&amp;channel=iphone&amp;price_without_closed_user_group=6937&amp;tm_place_name=Pasay&amp;deeplink_data=eyJmaWVsZHMiOnsic2lnbmF0dXJlIjoiYzkyNTI1MzliMTM3MDc1M2Y0YWNjMWRjYjk5NTk5YmYifSwidXJsIjoiaHR0cHM6Ly9kZWFscy52aW8uY29tP3NpZz1lMTgxMmExOGQ4OTc5MGQzNTQyOWVkZTEyN2MwMmUzMzEwODRmZWY4NTVmODBiYzBlYzQ5ZDdkZDRmZGExNTdjMzEzMzMxMzYzNzM0MzkzOTM2Mzgmc2lnLWlzcz1tZXRhJnR1cmw9aHR0cHMlM0ElMkYlMkZ2aW8uY29tJTJGSG90ZWwlMkZTZWFyY2glM0ZjaGVja0luJTNEMjAyNi0wMy0wMiUyNmNoZWNrT3V0JTNEMjAyNi0wMy0wMyUyNmN1cnJlbmN5JTNEUEhQJTI2ZXB2JTNETVM0eSUyNmVzZCUzREJycGlCQXVpOU5QbWgtbnpyU2RyS1NnX2lrRnFFM3R5YkxmaVdHNXBNQlBraThJTG1HbnNZUFlaeW90elc1Rk56MjFheU85WjJfNURFcEZkTzFqa3NTckJ6QlplaUtJOHJUZXp6dkV5enFoT05QUnVWd0klMjUzRCUyNmZvcmNlQ3VycmVuY3lDaGFuZ2UlM0QxJTI2Zm9yY2VMYW5ndWFnZUNoYW5nZSUzRDElMjZob3RlbElkJTNEMjg0OTgwOSUyNmxhYmVsJTNEc3JjJTI1M0Rza3lzY2FubmVyJTI1MjZ1Y291bnRyeSUyNTNEUEglMjUyNnVkZXZpY2UlMjUzRG1vYmlsZSUyNTI2aG90ZWwlMjUzRDI4NDk4MDklMjUyNmRheSUyNTNEMiUyNTI2bW9udGglMjUzRDAzJTI1MjZ5ZWFyJTI1M0QyMDI2JTI1MjZsb3MlMjUzRDElMjUyNm9mZmVyaWQlMjUzRG93bnpXdV9fWElTRSUyNTI2cHJpY2UlMjUzRDUyMTMuNDklMjUyNmN1cnJlbmN5JTI1M0RQSFAlMjUyNnVzZXJsYW5nJTI1M0RlbiUyNTI2X3RoJTI1M0RlNmJhNmRjOTNlZTAyMWQ4YTJkYTE5MTFjODViNDkyMmNiYmFiYzRmZDJhMDE2YmUlMjUyNmR0cyUyNTNEMTc3MjQwOTkwNiUyNTI2b2x1dCUyNTNEMTc3MjQwOTkwNiUyNTI2Y2FuUGF5TGF0ZXIlMjUzRGZhbHNlJTI1MjZyZXF1ZXN0VXNlckdyb3VwJTI1M0QlMjUyNm9mZmVyVXNlckdyb3VwJTI1M0RwdWJsaWMlMjZsYW5nJTNEZW4lMjZvdGklM0RNTk83UlhxbjF4byUyNnByZWZlcnJlZFJhdGUlM0Q1MjEzLjQ5JTI2cHJvZmlsZSUzRHIyZDJtNzNrbjglMjZyb29tcyUzRDElMjZ1c2VyQ291bnRyeSUzRFBIJTI2dXRtX2NhbXBhaWduJTNEc2t5c2Nhbm5lciUyNnV0bV9tZWRpdW0lM0RjcGMlMjZ1dG1fc291cmNlJTNEc2t5c2Nhbm5lciJ9&amp;utid=95539029-8ce4-74c6-2620-17c71503185f&amp;tm_stars=4&amp;client_id=skyscanner_app&amp;redirect_delay=1000&amp;price_policy=2&amp;pre_redirect_id=83c9393d-4fee-38d8-3a6f-e1d023ab10c5&amp;tm_city_code&amp;max_price=6188&amp;guests=1&amp;request_id=83c9393d-4fee-38d8-3a6f-e1d023ab10c5&amp;tm_country_code=PH</t>
  </si>
  <si>
    <t>Belmont Hotel Manila Near Naia Terminal 3 MNL</t>
  </si>
  <si>
    <t>www.skyscanner.com.ph/hotel_deeplink/4.0/PH/en-US/PHP/h_ad/136381596/2026-03-02/2026-03-03/hotel/hotel/hotels?legacy_provider_id=22&amp;rooms=1&amp;closed_user_group=general&amp;hb_data=2nPAzXwTYAPyhgFAIFrDWEIw6lUArq_ta_FcX2tH6s26xw4NbeFVOdDs87LISBK-YbthuyfyCLpweLNUe_jf1g1oVKxnj-e9hkJcYkQrIT08PgCjl6rEH892NK-m6DtAspufHizeKPa-ZXIcnE-hHO3yQ6hh00XqxfipQwguXbpKHhVCozxqS8mIAWBI8sXawWFWzdM7raI_2MgJxeJmZ5ODKPT0h1wEXlhpUzADRVLs6_4s28nxNrJADuwlAM-P4RD49ZhczUzppqb5U_pydKzPbbsAVpkoLAkZQpnB6wjt9JSAn9s0nKy5i0Z9SWLB_G4VmnXH3wp4JRzbtmXaAkNzowZ4G3RVltVFrWwAAAzvAQXK9G72CUOds1rh-Dqswq34G_SyM0emsxN6vcx_5szcDDjyuFd_hZTPWmgqcZnW&amp;q_datetime_utc=2026-03-02T00%3A05%3A41&amp;ticket_price=5073&amp;quote_id=5056558075019593896&amp;utid_state=1&amp;channel=iphone&amp;price_without_closed_user_group=6089&amp;tm_place_name=Pasay&amp;deeplink_data=eyJmaWVsZHMiOnsic2lnbmF0dXJlIjoiYzJiMWM3MTdlMzkxYzUzZjc0ZjUxNjRlMTU0OGY0ODYifSwidXJsIjoiaHR0cHM6Ly93d3cuYWdvZGEuY29tL3BhcnRuZXJzL3BhcnRuZXJzZWFyY2guYXNweD9jaWQ9MTg0NjM4MyZoaWQ9MTA2MTg4NiZjdXJyZW5jeT1QSFAmY2hlY2tpbj0yMDI2LTAzLTAyJmNoZWNrb3V0PTIwMjYtMDMtMDMmTnVtYmVyb2ZBZHVsdHM9MSZOdW1iZXJvZkNoaWxkcmVuPTAmUm9vbXM9MSZtY2lkPTI3OTQ3Jm1hc3RlclJvb21JZD00NzE5ODQxNTImbXB0PVpXMTNlVlUzTDB0SGNHVnJkR2RQT0VsRlJqQXZURWxQUjBWV1oyVTVielZZT1dSSFVrUk1hUzg1YUVsU2VsWlNiM2szTkRGNmFHVjRSa1UxV1ZFNE5HOXhhSEpsVjNSTFRXWk5XSFpuUFQwJlRvdGFsUHJpY2U9NTA3Mi41NCZUb3RhbFRheD01NzcuNjAmVG90YWxGZWU9MC4wMCZUb3RhbFN1cmNoYXJnZT0wJm1jdXI9UEhQIn0%3D&amp;utid=aef65651-3a2b-214a-7efc-055f0a04fdac&amp;tm_stars=4&amp;client_id=skyscanner_app&amp;redirect_delay=1000&amp;price_policy=2&amp;pre_redirect_id=beee34b6-e4e8-40b8-c1fe-1ce820a54359&amp;tm_city_code&amp;max_price=6188&amp;guests=1&amp;request_id=beee34b6-e4e8-40b8-c1fe-1ce820a54359&amp;tm_country_code=PH</t>
  </si>
  <si>
    <t>14.5358, 120.9878</t>
  </si>
  <si>
    <t>Belmont Hotel Manila is a premiere city hotel in Newport City, directly connected to NAIA Terminal 3 via Runway Manila, offering convenience for international travelers. Ideal for business and leisure, the hotel features modern accommodations, all-day dining with Asian-inspired options, a rooftop pool, and leisure facilities. Guests enjoy easy access to Newport World Resorts, luxury shopping, casinos, and Villamor Golf Club. With its prime location near business districts and cultural landmarks, Belmont Hotel Manila ensures a comfortable and hassle-free stay for visitors seeking heartfelt service and genuine hospitality.</t>
  </si>
  <si>
    <t>www.skyscanner.com.ph/hotel_deeplink/4.0/PH/en-US/PHP/h_xp/136428396/2026-03-05/2026-03-06/hotel/hotel/hotels?legacy_provider_id=1&amp;rooms=1&amp;closed_user_group=mobile&amp;hb_data=4MaLgOlG8vzySjPDg-_EOfMIZ9508y6hiDSeiAcCCVZCs4ErtMzWDL6dDDjrtw3ZhOCdiQ3sU61BTnRvZq1zRUcadsYzUpwJYMtme1wwaR9CcmxEXDaiXJCGT3Bs9mngO0tmmVBzkd77XvgGkdQ-s0lVZY2fOuVyMHZ5D1bI-1WllmF1sLo1F-SaB3BqMMfNynqCcVp-vgRb22f8PRku4IGPiYMLw9dUo-6SDI8MTe00WOAZPhTRFyFfrFwcAV3Z73FmzfRkraPHbrHH_r5zxudpDjc%3D&amp;q_datetime_utc=2026-03-05T12%3A24%3A21&amp;ticket_price=2830&amp;quote_id=-5327556198042053168&amp;utid_state=1&amp;channel=iphone&amp;price_without_closed_user_group=4582&amp;tm_place_name=Quezon+City&amp;deeplink_data=eyJmaWVsZHMiOnsic2lnbmF0dXJlIjoiYTY0ZGVmY2YxZmJiMTRkYTk0MWVjYTFiZWU5OTdiMzQifSwidXJsIjoiaHR0cHM6Ly93d3cuZXhwZWRpYS5jb20ucGgvSG90ZWwtU2VhcmNoP3RwaWQ9NjgmbXBlPTE3NzI3MTI4OTQmZW5kRGF0ZT0yMDI2LTAzLTA2JmFkdWx0cz0xJmxvY2FsZT1lbl9VUyZjaGlkPWIyZjk0ZmFhLWZmNjAtNDE2NC1hZmFhLTYyOGZmZDNhYTVmMiZlYXBpZD00NjIzMCZtY3RjPTMmc3RhcnREYXRlPTIwMjYtMDMtMDUmbXBkPUdCUCZtcG49MzI0MjQ5MTQwJmN1cnJlbmN5PUdCUCZyYXRlcGxhbmlkPTM5ODE0NDM0NiZtcG09MjQmbXBwPTEmbXBvPUVDJnNlbGVjdGVkPTExODA0NjEyJm1wYj0zLjg5Jm1wcT0zMi4zOSZtcGE9MzIuMzkifQ%3D%3D&amp;utid=36ba5504-8366-ec6c-ddc4-21263f081e56&amp;tm_stars=3&amp;client_id=skyscanner_app&amp;price_policy=2&amp;pre_redirect_id=60159483-04c0-0c62-73c1-bf5d3b8c66d1&amp;tm_city_code&amp;max_price=3643&amp;guests=1&amp;request_id=60159483-04c0-0c62-73c1-bf5d3b8c66d1&amp;tm_country_code=PH</t>
  </si>
  <si>
    <t>Hotel 101 - Manila</t>
  </si>
  <si>
    <t>www.skyscanner.com.ph/hotel_deeplink/4.0/PH/en-US/PHP/h_h1/136428396/2026-03-02/2026-03-03/hotel/hotel/hotels?legacy_provider_id=927111&amp;rooms=1&amp;closed_user_group=mobile&amp;hb_data=NNZxUV2Ihlc9qIBi_8j7Qq2IkRED1EibuJj647Y8k7LZkvx3mxYrYHngcajqzaCLmBhfqaYbKRKM2sjiNXcq6WEVAffE46XUjlmhRAzBOvfteMk3OzyCfK-WQJK_3SuoTlA7naN82iaRSvjsQpZNWTrA8tR-cjKVtiSjAdV9UEYynvs5RDRQf-qWVYIh2HtIHem3K0LkkyBbKlE7_aMG4h_yqgWzsFRB2UfWqcIn_kI_sM6u5KXfd-48juOGiKhUFfoX8wbuhnTbZ-tFAdyuKF8GQN4%3D&amp;q_datetime_utc=2026-03-02T00%3A05%3A47&amp;ticket_price=3059&amp;quote_id=4291852218246395305&amp;utid_state=1&amp;channel=iphone&amp;price_without_closed_user_group=4600&amp;tm_place_name=Quezon+City&amp;deeplink_data=eyJmaWVsZHMiOnsic2lnbmF0dXJlIjoiNzMyODU5ZDUyZjc1NzVkMjE4NWQ4YmNlMmIwODEwMzIifSwidXJsIjoiaHR0cHM6Ly9waC5ob3RlbHMuY29tL0hvdGVsLVNlYXJjaD9tcGQ9UEhQJnRwaWQ9MzIxNCZtcGU9MTc3MjQwOTYwMSZlbmREYXRlPTIwMjYtMDMtMDMmYWR1bHRzPTEmbXBuPTMyNDI0OTE0MCZtcG09MjQmbXBwPTEmbG9jYWxlPWVuX1BIJm1wbz1FQyZjaGlkPTExZjlkMDAxLWNkNjMtNDQzYy1iY2Q1LWYwOTgzYjY0OGY0NSZtcHE9MjczMS4yNSZlYXBpZD00NCZtY3RjPTMmY3VycmVuY3k9UEhQJnJhdGVwbGFuaWQ9Mzk4MTQ0MzQ2JnNlbGVjdGVkPTExODA0NjEyJnN0YXJ0RGF0ZT0yMDI2LTAzLTAyJm1wYj0zMjcuNzUmbXBhPTI3MzEuMjUifQ%3D%3D&amp;utid=8818a3ed-0265-004f-0cb3-f44b4563c35d&amp;tm_stars=3&amp;client_id=skyscanner_app&amp;redirect_delay=1000&amp;price_policy=2&amp;pre_redirect_id=9267476a-7987-3291-805a-b372f14a50c3&amp;tm_city_code&amp;max_price=3955&amp;guests=1&amp;request_id=9267476a-7987-3291-805a-b372f14a50c3&amp;tm_country_code=PH</t>
  </si>
  <si>
    <t>EDSA, City Garden Town Homes, Barangay 76, Zone 10, District 1, Pasay, Southern Manila District, Metro Manila, 1308, Philippines</t>
  </si>
  <si>
    <t>www.skyscanner.com.ph/hotel_deeplink/4.0/PH/en-US/PHP/h_bc/136428396/2026-03-02/2026-03-03/hotel/hotel/hotels?legacy_provider_id=13&amp;rooms=1&amp;closed_user_group=apps&amp;hb_data=CGCxxzdkatE8P-vsyc_MlkG686lCtUy9yxKFgcng3LDrcpMTyjJU2sKFilAZlRlIFq_fxZcTapFQO7PFsQCOJQve1eV9Dq2KonPtKexlR3a1bQ5ekQQpesavxMOCP1w8yMueziu2bm0rFiebQIzi8_HqdzFir4Qh7XcqGo05IhT5QcIw2ntwFEXFlw4WYbk8D3owWsUhDKcFYhRe_cZjfq5rnCNHoqI_lXuRkzCKvV4evWL94uudP5mupJkkVXYfCq9hMd5YsZKU2tMW_ROanYUe7i_LXAV7G2KGNHe9r0arwf5kBkZvBVpDMaIwQP1APhkoqqwtXgJWxrGmYRg9jaSBnaQA_HHzmPN9_B-CzJw65lrYPQXy6bfHUzyW6TmauFM31B8TdIl-10pB7qU7Xid7KiQNZDQsBYmDpyr3yrF3AoGTvh8%3D&amp;q_datetime_utc=2026-03-02T00%3A05%3A48&amp;ticket_price=2587&amp;quote_id=4117487477713861893&amp;utid_state=1&amp;channel=iphone&amp;price_without_closed_user_group=4904&amp;tm_place_name=Quezon+City&amp;deeplink_data=eyJmaWVsZHMiOnsic2lnbmF0dXJlIjoiODU1ODRmMWVhYzA0ZTVmOGRkMzA5OTU1ZjY1ZWUzZWQiLCJibG9ja19pZCI6IjE1MjU5MzI0MF80Mjg5NTI0ODZfMF8yXzAifX0%3D&amp;utid=8556821b-f652-8c4b-675c-d7e76bfac3c6&amp;tm_stars=3&amp;client_id=skyscanner_app&amp;redirect_delay=1000&amp;price_policy=2&amp;pre_redirect_id=60931a23-d621-44a4-5274-606b6dff1e5f&amp;tm_city_code&amp;max_price=3955&amp;guests=1&amp;request_id=60931a23-d621-44a4-5274-606b6dff1e5f&amp;tm_country_code=PH</t>
  </si>
  <si>
    <t>www.skyscanner.com.ph/hotel_deeplink/4.0/PH/en-US/PHP/h_fd/136428396/2026-03-02/2026-03-03/hotel/hotel/hotels?legacy_provider_id=927050&amp;rooms=1&amp;closed_user_group=mobile&amp;hb_data=Ja58Fahey6GBiCw1mP_zQmU3ZPGPwcCQlmaF1jIaCorlnfzL3jUes_8lpJW9YI0mDX-q7K4ZSVUBXdvK9bi4rakCZvDCIS2aPIO2OY2c1AKO8ByDCuzyleg-Dtj-50f6yuEbZgSMPhQw63BmeL4bPXSaw6PKY86ArGDr8F1IiHG9JhxY3DPM6L3h1TH9swUYy5MdC9ik0ImTwHHpluoO2ko4Qj4SkFOemJX3weu_pUFMKnIf2tMgU8KTpgPHWUOSiPPZ0AFCbtGaDlcoyGIOqj9LoxNzIusI1WLIDfbwsdwCk6Nrn5hm-VDPbYKh-ehFe3ClTPRZ9dsfzL66osE-9E9ZqZdcVBgxc71iFF8whPfmOkZO_5RUPRhaRKPOE3nkrHOzjn5y_ZLLu0yBZTmeP2FBseBK3v5p112-UAVNoOMXCA%3D%3D&amp;q_datetime_utc=2026-03-02T00%3A05%3A49&amp;ticket_price=2548&amp;quote_id=7988570909220752681&amp;utid_state=1&amp;channel=iphone&amp;price_without_closed_user_group=5902&amp;tm_place_name=Quezon+City&amp;deeplink_data=eyJmaWVsZHMiOnsic2lnbmF0dXJlIjoiNTlmYmExOGU0MjM0YmZjN2M0MmFmZmMzMTA4NmM2MDEifSwidXJsIjoiaHR0cHM6Ly9kZWFscy52aW8uY29tP3NpZz0yZWJmOTlmOWMzMmFiNzMzN2I1OGUxMDRkMGViMmU1NDdhODc5YmMxYjBkYzdlYTRhODJiNjA3MDU0YzY2OTFlMzEzODM2MzEzNjMzMzQzNzM2MzEmc2lnLWlzcz1tZXRhJnR1cmw9aHR0cHMlM0ElMkYlMkZ2aW8uY29tJTJGSG90ZWwlMkZTZWFyY2glM0ZjaGVja0luJTNEMjAyNi0wMy0wMiUyNmNoZWNrT3V0JTNEMjAyNi0wMy0wMyUyNmN1cnJlbmN5JTNEUEhQJTI2ZXB2JTNETVM0eSUyNmVzZCUzRDR1dHEybi1tci1XYjE1cVM4WkU3eFM0NnFvaWRVZFJBN3JjNDJqdEdkWDhaam0zS2NuRE1tQXZkMmRjaGRWTklBdUNpVVlTc3V4ZVUtSDcwSENuSVhialRHdkotMXZfcXcwVnlCSmowWnRUS1I4NEQ4LUElMjUzRCUyNmZvcmNlQ3VycmVuY3lDaGFuZ2UlM0QxJTI2Zm9yY2VMYW5ndWFnZUNoYW5nZSUzRDElMjZob3RlbElkJTNEMjc2ODEzOCUyNmxhYmVsJTNEc3JjJTI1M0Rza3lzY2FubmVyJTI1MjZ1Y291bnRyeSUyNTNEUEglMjUyNnVkZXZpY2UlMjUzRG1vYmlsZSUyNTI2aG90ZWwlMjUzRDI3NjgxMzglMjUyNmRheSUyNTNEMiUyNTI2bW9udGglMjUzRDAzJTI1MjZ5ZWFyJTI1M0QyMDI2JTI1MjZsb3MlMjUzRDElMjUyNm9mZmVyaWQlMjUzRG94LVllSWNtR3NnMCUyNTI2cHJpY2UlMjUzRDI1NDguMjklMjUyNmN1cnJlbmN5JTI1M0RQSFAlMjUyNnVzZXJsYW5nJTI1M0RlbiUyNTI2X3RoJTI1M0RmMjFmOGM4YmJhN2U0ZGU0MDY5MmFiYmRkYjNhZTNjZGY2ZDZiNzU1ZjRhOWVmN2IlMjUyNmR0cyUyNTNEMTc3MjQwOTYwNSUyNTI2b2x1dCUyNTNEMTc3MjQwOTYwMiUyNTI2Y2FuUGF5TGF0ZXIlMjUzRGZhbHNlJTI1MjZyZXF1ZXN0VXNlckdyb3VwJTI1M0QlMjUyNm9mZmVyVXNlckdyb3VwJTI1M0RwdWJsaWMlMjZsYW5nJTNEZW4lMjZvdGklM0QwaF9XV2FwbWt5cyUyNnByZWZlcnJlZFJhdGUlM0QyNTQ4LjI5JTI2cHJvZmlsZSUzRHIyZDJtNzNrbjglMjZyb29tcyUzRDElMjZ1c2VyQ291bnRyeSUzRFBIJTI2dXRtX2NhbXBhaWduJTNEc2t5c2Nhbm5lciUyNnV0bV9tZWRpdW0lM0RjcGMlMjZ1dG1fc291cmNlJTNEc2t5c2Nhbm5lciJ9&amp;utid=fa3ad781-9b6e-cd86-75fb-3b7acdfe87ad&amp;tm_stars=3&amp;client_id=skyscanner_app&amp;redirect_delay=1000&amp;price_policy=2&amp;pre_redirect_id=b4a6e0de-ad61-e148-3ebb-13a436670fdf&amp;tm_city_code&amp;max_price=3955&amp;guests=1&amp;request_id=b4a6e0de-ad61-e148-3ebb-13a436670fdf&amp;tm_country_code=PH</t>
  </si>
  <si>
    <t>14.5513, 121.0215</t>
  </si>
  <si>
    <t>Palladium, Esperanza Street, Legazpi Village, Ayala Center Makati, District I, Makati, Southern Manila District, Metro Manila, 1228, Philippines</t>
  </si>
  <si>
    <t>5. New World Makati Hotel</t>
  </si>
  <si>
    <t>www.skyscanner.com.ph/hotel_deeplink/4.0/PH/en-US/PHP/h_h1/46941022/2026-03-02/2026-03-03/hotel/hotel/hotels?legacy_provider_id=927111&amp;rooms=1&amp;closed_user_group=mobile&amp;hb_data=w84Ab5awnn1xUorycxxk-J3JqCYgxkPPm82M6M8NNagh8mapMg3sE1DVQOQ2_av20ki09cR0zEWvxDwxTx5P4FLhYlUUD5FHxmHBde0Kl861PlTl2cCgO5Ro_wJmgL9VSRZsmnmZwHAJao4xbwsjrijkL1MuqrGJu3MtzgsPgzsZtIcjz9qMZbZL5sDAGDNWVljFh9qPq8A_oIB2lFOZqvP0vsE5XW_nTtcywraRTOPVZGEgSjLvzXysXqmMPCYvc5mWUQjTfDZ9erbje9zHEwiDoDk%3D&amp;q_datetime_utc=2026-03-02T00%3A05%3A56&amp;ticket_price=9010&amp;quote_id=-8061298887701562783&amp;utid_state=1&amp;channel=iphone&amp;price_without_closed_user_group=10600&amp;tm_place_name=Makati&amp;deeplink_data=eyJmaWVsZHMiOnsic2lnbmF0dXJlIjoiOTJiYjgwYTQwZDI4ODI2ZDljNTc0NDkyMDI2YWU2NzEifSwidXJsIjoiaHR0cHM6Ly9waC5ob3RlbHMuY29tL0hvdGVsLVNlYXJjaD9tcGQ9UEhQJnRwaWQ9MzIxNCZtcGU9MTc3MjQwOTk1NCZlbmREYXRlPTIwMjYtMDMtMDMmYWR1bHRzPTEmbXBuPTIwMTU2NTM4MSZtcG09MjQmbXBwPTEmbG9jYWxlPWVuX1BIJm1wbz1FQyZjaGlkPTc1ZTM3N2Y0LTExZTEtNDk3YS1hNDRhLWNkOGZlNWU1ZjRmMCZtcHE9ODA1Ni43MyZlYXBpZD00NCZtY3RjPTMmY3VycmVuY3k9UEhQJnJhdGVwbGFuaWQ9MjA3ODg4NTM5JnNlbGVjdGVkPTE5ODk4JnN0YXJ0RGF0ZT0yMDI2LTAzLTAyJm1wYj0xNDQ0LjkyJm1wYT03NTY1LjAwIn0%3D&amp;utid=ca1e0dd1-b8fc-0877-3acc-dd652a2e79f2&amp;tm_stars=5&amp;client_id=skyscanner_app&amp;redirect_delay=1000&amp;price_policy=2&amp;pre_redirect_id=f1401d4e-33be-6b0f-c818-593ce7d112a2&amp;tm_city_code&amp;max_price=15089&amp;guests=1&amp;request_id=f1401d4e-33be-6b0f-c818-593ce7d112a2&amp;tm_country_code=PH</t>
  </si>
  <si>
    <t>www.skyscanner.com.ph/hotel_deeplink/4.0/PH/en-US/PHP/h_h1/46941022/2026-03-02/2026-03-03/hotel/hotel/hotels?legacy_provider_id=927111&amp;rooms=1&amp;closed_user_group=mobile&amp;hb_data=TT8u6uAvQ-mlpFvDjRDTSY-cp9LLkIyR0MpzLCHaAAjvNZmmRIZyIokrDVjuAUAt1gsDEvsWRu1f9Ppk8hfezk-uJq7-gIpLNDq0LbqTlp8UK8q1pGpJ5vEsrGX6YNdl4mZgJhCPS14vLUdhdVR91GYWogU-o8rWgIyzvuzmFSN0uEtTjKbuZrxaxo50Te6OfBZNX-WUS4d-1yp0SfXMMlhCDcX23KSv078YvXkRoHHUh7UlhuTVVuFNd6c-SDcCtUSJI_ei4H0CA7D5xvLyMsgadNs%3D&amp;q_datetime_utc=2026-03-02T00%3A05%3A54&amp;ticket_price=9010&amp;quote_id=-8061298887701562783&amp;utid_state=1&amp;channel=iphone&amp;price_without_closed_user_group=10600&amp;tm_place_name=Makati&amp;deeplink_data=eyJmaWVsZHMiOnsic2lnbmF0dXJlIjoiMWMzYmRkNDEwYWNhNzM5MWE1MDVkY2FmMzdkYjBiMzEifSwidXJsIjoiaHR0cHM6Ly9waC5ob3RlbHMuY29tL0hvdGVsLVNlYXJjaD9tcGQ9UEhQJnRwaWQ9MzIxNCZtcGU9MTc3MjQwOTk1MyZlbmREYXRlPTIwMjYtMDMtMDMmYWR1bHRzPTEmbXBuPTIwMTU2NTM4MSZtcG09MjQmbXBwPTEmbG9jYWxlPWVuX1BIJm1wbz1FQyZjaGlkPTI3YzVjMjY5LTRlMjctNGEwMi1hODU2LTNmYWRjZjZiMzUyNSZtcHE9ODA1Ni43MyZlYXBpZD00NCZtY3RjPTMmY3VycmVuY3k9UEhQJnJhdGVwbGFuaWQ9MjA3ODg4NTM5JnNlbGVjdGVkPTE5ODk4JnN0YXJ0RGF0ZT0yMDI2LTAzLTAyJm1wYj0xNDQ0LjkyJm1wYT03NTY1LjAwIn0%3D&amp;utid=43733049-b105-ee43-c581-531986d8836d&amp;tm_stars=5&amp;client_id=skyscanner_app&amp;redirect_delay=1000&amp;price_policy=2&amp;pre_redirect_id=3fec7851-6a92-c047-d3d3-28dd1749ab68&amp;tm_city_code&amp;max_price=15089&amp;guests=1&amp;request_id=3fec7851-6a92-c047-d3d3-28dd1749ab68&amp;tm_country_code=PH</t>
  </si>
  <si>
    <t>www.skyscanner.com.ph/hotel_deeplink/4.0/PH/en-US/PHP/h_h1/46941022/2026-03-02/2026-03-03/hotel/hotel/hotels?legacy_provider_id=927111&amp;rooms=1&amp;closed_user_group=mobile&amp;hb_data=YftmdTSMbXbgN2i3sKDar3DsHbCho1YC4PPL4tqqc3oY27E3qizqImm463PSNmwjmYdyW-chSrQWB97pmQloyz2h2rhNKoBcMA-dBhAHLECGZw847FUpxLs-60daU0-t7O_VvNgIARLWJ5m7Kpzv3IEIhHQQsXLeZoVsifW0S3_q2tqBaX3RI-gaKjDhZOLxot1dWmqJJQlU-umNb1geRF73gQwyf_44LGynnTvDFdx0C-v17-1J8H0nfukQN-qgcGUTZp_QWKJ51O-KTUXFLV9uXP4%3D&amp;q_datetime_utc=2026-03-02T00%3A05%3A55&amp;ticket_price=9010&amp;quote_id=-8061298887701562783&amp;utid_state=1&amp;channel=iphone&amp;price_without_closed_user_group=10600&amp;tm_place_name=Makati&amp;deeplink_data=eyJmaWVsZHMiOnsic2lnbmF0dXJlIjoiOTJiYjgwYTQwZDI4ODI2ZDljNTc0NDkyMDI2YWU2NzEifSwidXJsIjoiaHR0cHM6Ly9waC5ob3RlbHMuY29tL0hvdGVsLVNlYXJjaD9tcGQ9UEhQJnRwaWQ9MzIxNCZtcGU9MTc3MjQwOTk1NCZlbmREYXRlPTIwMjYtMDMtMDMmYWR1bHRzPTEmbXBuPTIwMTU2NTM4MSZtcG09MjQmbXBwPTEmbG9jYWxlPWVuX1BIJm1wbz1FQyZjaGlkPTc1ZTM3N2Y0LTExZTEtNDk3YS1hNDRhLWNkOGZlNWU1ZjRmMCZtcHE9ODA1Ni43MyZlYXBpZD00NCZtY3RjPTMmY3VycmVuY3k9UEhQJnJhdGVwbGFuaWQ9MjA3ODg4NTM5JnNlbGVjdGVkPTE5ODk4JnN0YXJ0RGF0ZT0yMDI2LTAzLTAyJm1wYj0xNDQ0LjkyJm1wYT03NTY1LjAwIn0%3D&amp;utid=715da2e7-5c0c-6af1-9739-4dc1a65db06b&amp;tm_stars=5&amp;client_id=skyscanner_app&amp;redirect_delay=1000&amp;price_policy=2&amp;pre_redirect_id=942fc944-d10a-25e3-1c01-c536a0b86000&amp;tm_city_code&amp;max_price=15089&amp;guests=1&amp;request_id=942fc944-d10a-25e3-1c01-c536a0b86000&amp;tm_country_code=PH</t>
  </si>
  <si>
    <t>www.skyscanner.com.ph/hotel_deeplink/4.0/PH/en-US/PHP/h_xp/46941022/2026-03-02/2026-03-03/hotel/hotel/hotels?legacy_provider_id=1&amp;rooms=1&amp;closed_user_group=mobile&amp;hb_data=GsPwxte0Jg_68jwGRPa3dwQtTt-ZCOOIfDyvDslqyDiXadsyu8LGzyA7iVVqWnGtKWBV6MpeJZHDDKt1YIpH0wa94X3dFfjkdvKl01fSW4cW0cr_aBwFuECZ4d0UiAdXMRIdTJ2iGz6ncjhle6oTucf6TOwTgMODT6qBfmFsh_J5c5Lb-q6hBpFyUX7MlSV5Bu-uyxeQ5AdjtetThSjfgykElW-JG_a-lsU6iGHYBy2vvRzZBnqBdY8Ch_cI9IRsQ87-g3vVd1B7NybWDQUtMlG0vXM%3D&amp;q_datetime_utc=2026-03-02T00%3A05%3A56&amp;ticket_price=9013&amp;quote_id=-8061298887701562783&amp;utid_state=1&amp;channel=iphone&amp;price_without_closed_user_group=10604&amp;tm_place_name=Makati&amp;deeplink_data=eyJmaWVsZHMiOnsic2lnbmF0dXJlIjoiZDY4NmI3ZWUxOTFiYzBmZjUxNGE3YmZkNDg0NjQwODcifSwidXJsIjoiaHR0cHM6Ly93d3cuZXhwZWRpYS5jb20ucGgvSG90ZWwtU2VhcmNoP21wZD1HQlAmdHBpZD02OCZtcGU9MTc3MjQwOTk1NCZlbmREYXRlPTIwMjYtMDMtMDMmYWR1bHRzPTEmbXBuPTIwMTU2NTM4MSZtcG09MjQmbXBwPTEmbG9jYWxlPWVuX1VTJm1wbz1FQyZjaGlkPWEwZjg2MDYwLWZhMDgtNGQ2MC04NDY4LWM5YjAxNzQ3ZjcwNiZtcHE9MTAzLjYyJmVhcGlkPTQ2MjMwJm1jdGM9MyZjdXJyZW5jeT1HQlAmcmF0ZXBsYW5pZD0yMDc4ODg1Mzkmc2VsZWN0ZWQ9MTk4OTgmc3RhcnREYXRlPTIwMjYtMDMtMDImbXBiPTE4LjU4Jm1wYT05Ny4zMCJ9&amp;utid=b7de5d83-dcd2-1694-8e99-7e883aea8873&amp;tm_stars=5&amp;client_id=skyscanner_app&amp;redirect_delay=1000&amp;price_policy=2&amp;pre_redirect_id=019010c0-3734-7094-d5a4-eb0594baf3aa&amp;tm_city_code&amp;max_price=15089&amp;guests=1&amp;request_id=019010c0-3734-7094-d5a4-eb0594baf3aa&amp;tm_country_code=PH</t>
  </si>
  <si>
    <t>Director Suite</t>
  </si>
  <si>
    <t>www.skyscanner.com.ph/hotel_deeplink/4.0/PH/en-US/PHP/h_h1/46941022/2026-03-02/2026-03-03/hotel/hotel/hotels?legacy_provider_id=927111&amp;rooms=1&amp;closed_user_group=mobile&amp;hb_data=5I72ojXQaRRrqkJnT3Zk2LTT77yXA6i6ZIsMGoCbCD5A38O-mxprZ4PekkyHqIBW-fxUnrn2k3zw_BIi9sbnX0W1-178ALiMX1b2Z3YOqGsqqSxaACfweZn9Wd8f8aTF-bGySeA5XnaiNZNXClcmBcXGBGZzK6PmX5x7N5Tln7eVWZo9vZ7jdKrr7-oII2fDmoiiOtbSS13wqYIY20ngC0sjQyieDrzOFuDUB7eQ2eiiSPckhKGuOPXywX_G4tfZIbmXP56W2zhR972nBg7ltGhq92Y%3D&amp;q_datetime_utc=2026-03-02T00%3A05%3A55&amp;ticket_price=9010&amp;quote_id=-8061298887701562783&amp;utid_state=1&amp;channel=iphone&amp;price_without_closed_user_group=10600&amp;tm_place_name=Makati&amp;deeplink_data=eyJmaWVsZHMiOnsic2lnbmF0dXJlIjoiOTJiYjgwYTQwZDI4ODI2ZDljNTc0NDkyMDI2YWU2NzEifSwidXJsIjoiaHR0cHM6Ly9waC5ob3RlbHMuY29tL0hvdGVsLVNlYXJjaD9tcGQ9UEhQJnRwaWQ9MzIxNCZtcGU9MTc3MjQwOTk1NCZlbmREYXRlPTIwMjYtMDMtMDMmYWR1bHRzPTEmbXBuPTIwMTU2NTM4MSZtcG09MjQmbXBwPTEmbG9jYWxlPWVuX1BIJm1wbz1FQyZjaGlkPTc1ZTM3N2Y0LTExZTEtNDk3YS1hNDRhLWNkOGZlNWU1ZjRmMCZtcHE9ODA1Ni43MyZlYXBpZD00NCZtY3RjPTMmY3VycmVuY3k9UEhQJnJhdGVwbGFuaWQ9MjA3ODg4NTM5JnNlbGVjdGVkPTE5ODk4JnN0YXJ0RGF0ZT0yMDI2LTAzLTAyJm1wYj0xNDQ0LjkyJm1wYT03NTY1LjAwIn0%3D&amp;utid=053678ed-c9b3-8baf-6116-82b4689a431c&amp;tm_stars=5&amp;client_id=skyscanner_app&amp;redirect_delay=1000&amp;price_policy=2&amp;pre_redirect_id=e27c1aca-5f10-4519-1db2-45d60dc94eaf&amp;tm_city_code&amp;max_price=15089&amp;guests=1&amp;request_id=e27c1aca-5f10-4519-1db2-45d60dc94eaf&amp;tm_country_code=PH</t>
  </si>
  <si>
    <t>14.565, 121.028</t>
  </si>
  <si>
    <t>Kalayaan Avenue, Poblacion, District I, Makati, Southern Manila District, Metro Manila, 1210, Philippines</t>
  </si>
  <si>
    <t>City Garden Grand Hotel</t>
  </si>
  <si>
    <t>www.skyscanner.com.ph/hotel_deeplink/4.0/PH/en-US/PHP/h_h1/129291521/2026-03-02/2026-03-03/hotel/hotel/hotels?legacy_provider_id=927111&amp;rooms=1&amp;closed_user_group=mobile&amp;hb_data=yYiRHdPrxKBaNHOpjWa03y-Vw2AeUdOaKXALQsBneeiZr0P5gvCvcApB8E-b1MoEAijRlJOr-7YR6oRUlYx3Q98wHwNDY6uyyJaMVHWna1T6aoQa4KK0FGd93dIamXBGTxN9rqngH6pwAf-rWAkHwE1bEFHDaiDzIHODeOBQRrN96DHiJYBWikRsudYx3XidJ6AcC9d6GRkE3avDkpYqwTgFeBmlq_fUmNtNNsWPUQJ5UaRSG-AcLnffAdaycBWs84lUuDdSMP9MbLYpAQ9kAMYBris%3D&amp;q_datetime_utc=2026-03-02T00%3A07%3A06&amp;ticket_price=6553&amp;quote_id=3538978094932330498&amp;utid_state=1&amp;channel=iphone&amp;price_without_closed_user_group=9000&amp;tm_place_name=Makati&amp;deeplink_data=eyJmaWVsZHMiOnsic2lnbmF0dXJlIjoiY2E4YzIyNDNhMzAwNmJjNTMwODViODYxZjM2YTdhOTQifSwidXJsIjoiaHR0cHM6Ly9waC5ob3RlbHMuY29tL0hvdGVsLVNlYXJjaD9tcGQ9UEhQJnRwaWQ9MzIxNCZtcGU9MTc3MjQwOTk2NCZlbmREYXRlPTIwMjYtMDMtMDMmYWR1bHRzPTEmbXBuPTIwMjQzMTY1MCZtcG09MjQmbXBwPTEmbG9jYWxlPWVuX1BIJm1wbz1FQyZjaGlkPWRjNjkyZjVhLTM4NDEtNDZhZC1iMzRjLWUyYzIxMWIwMDUwMyZtcHE9NTg1MC40OCZlYXBpZD00NCZtY3RjPTMmY3VycmVuY3k9UEhQJnJhdGVwbGFuaWQ9Mzg3NDM3NDg4JnNlbGVjdGVkPTg0MTM3MjImc3RhcnREYXRlPTIwMjYtMDMtMDImbXBiPTcwMi4wNiZtcGE9NTg1MC40OCJ9&amp;utid=45adefc6-3b82-df97-086e-9f1417930f05&amp;tm_stars=5&amp;client_id=skyscanner_app&amp;redirect_delay=1000&amp;price_policy=2&amp;pre_redirect_id=8975cb5d-b619-28c9-59db-887504409e79&amp;tm_city_code&amp;max_price=12024&amp;guests=1&amp;request_id=8975cb5d-b619-28c9-59db-887504409e79&amp;tm_country_code=PH</t>
  </si>
  <si>
    <t>www.skyscanner.com.ph/hotel_deeplink/4.0/PH/en-US/PHP/h_ad/129291521/2026-03-02/2026-03-03/hotel/hotel/hotels?legacy_provider_id=22&amp;rooms=1&amp;closed_user_group=general&amp;hb_data=y6YC1GTHBzrMKnjbf6_3wrlLjcql9UgiI-tln7J_06OSd4jE9DHtlV75T6QE9leADZjGIcS0moWm9w4hHSEmn2vj7Y8YmtyutiST8nRqzSy6ZFU2ij5lLCff8fblVQRNaL0fNEZ4PjR-h0pv9Ng6Dc_eBAxSyttlSvfiCqO4sRzBZJWZ58iEls_t1R242P5SfqVtjLKphOn0Z_ozdcHkJ6i1O8DPCfmK7Ijjced9-Ez_jOS6joqpB23iEOpLr8HXdzUJfkZ5kMxjqlNi50wffM3G-LPNTujyo44ccYMor5hBc3GPt4EhmVc4D3NyJFEzZYqA-ZDUHc0l97kYlIpYthX8SenPAasYKnjxtQP5jj6fx699-izvzNokEUg4IXj_juyBqvT81THv--HglLzMeQHVlbV2PyXvufEmABzb5L3B&amp;q_datetime_utc=2026-03-02T00%3A06%3A08&amp;ticket_price=3967&amp;quote_id=-4118041666414685634&amp;utid_state=1&amp;channel=iphone&amp;price_without_closed_user_group=11220&amp;tm_place_name=Makati&amp;deeplink_data=eyJmaWVsZHMiOnsic2lnbmF0dXJlIjoiNWUzMDNmZTY4NzUyZDgxOTg0ZGFmNzBmMWViZDU1MGUifSwidXJsIjoiaHR0cHM6Ly93d3cuYWdvZGEuY29tL3BhcnRuZXJzL3BhcnRuZXJzZWFyY2guYXNweD9jaWQ9MTg0NjM4MyZoaWQ9NTY4Mjg2JmN1cnJlbmN5PVBIUCZjaGVja2luPTIwMjYtMDMtMDImY2hlY2tvdXQ9MjAyNi0wMy0wMyZOdW1iZXJvZkFkdWx0cz0xJk51bWJlcm9mQ2hpbGRyZW49MCZSb29tcz0xJm1jaWQ9MjgxMTgmbWFzdGVyUm9vbUlkPTI1NDI3NzAzJm1wdD1OUzlVS3psMU9UZExjU3RyUWxwWU9UVlZiSEpFWmpRd2JVaFpiVVJYYkZsV1JVTkJhWEJPVkVkM1ptVnlURWx2V0c5NFNFazJOV2xSTXpWWWVrTnFSRE0zZVZFd1ZIZFphbWQ2VlEmVG90YWxQcmljZT0zOTY3LjE2JlRvdGFsVGF4PTQyNS4wNiZUb3RhbEZlZT0wLjAwJlRvdGFsU3VyY2hhcmdlPTAmbWN1cj1QSFAifQ%3D%3D&amp;utid=21cc4640-76eb-64d4-c604-8959e7bbce3c&amp;tm_stars=5&amp;client_id=skyscanner_app&amp;redirect_delay=1000&amp;price_policy=2&amp;pre_redirect_id=c2babe07-50e8-5f2e-692f-89937df048cb&amp;tm_city_code&amp;max_price=12024&amp;guests=1&amp;request_id=c2babe07-50e8-5f2e-692f-89937df048cb&amp;tm_country_code=PH</t>
  </si>
  <si>
    <t>www.skyscanner.com.ph/hotel_deeplink/4.0/PH/en-US/PHP/h_xp/129291521/2026-03-02/2026-03-03/hotel/hotel/hotels?legacy_provider_id=1&amp;rooms=1&amp;closed_user_group=mobile&amp;hb_data=bVi-MKjnZ7Cf_LQpZ2IzxTjocMOnKQPGfJyhkFL20xXdNA5DcLmXmlcjrVgvIkLuuKq_YpODi9SXdTOofatsKukUPJHkD31Np-s0mKPLLcqq-fBQh12R591XEfxI8HDkUqXj4TtQDQfIXdNeOF7HPgMh9PRV9AavOnhpKJnZsJswKzerSpNrq3oBPcI__mWZ-niaR5r3kOWqT2cMiCQQzrnBh1OwWKrPkCgQN3ToYYCcvklP_DsiiuvrRbNdEJHzOz829S6f78D-wvEuGrCSdCOxYLY%3D&amp;q_datetime_utc=2026-03-02T00%3A06%3A06&amp;ticket_price=6556&amp;quote_id=3538978094932330498&amp;utid_state=1&amp;channel=iphone&amp;price_without_closed_user_group=9003&amp;tm_place_name=Makati&amp;deeplink_data=eyJmaWVsZHMiOnsic2lnbmF0dXJlIjoiMjcxOGFhM2Y4MmU0YWZmODM2Zjc3YTBlNjVkMTgyNmUifSwidXJsIjoiaHR0cHM6Ly93d3cuZXhwZWRpYS5jb20ucGgvSG90ZWwtU2VhcmNoP21wZD1HQlAmdHBpZD02OCZtcGU9MTc3MjQwOTk2NCZlbmREYXRlPTIwMjYtMDMtMDMmYWR1bHRzPTEmbXBuPTIwMjQzMTY1MCZtcG09MjQmbXBwPTEmbG9jYWxlPWVuX1VTJm1wbz1FQyZjaGlkPTBmMmExNWUwLTczMDQtNDNlYS05ZmU1LTYxZmFjMGYzMWJmYyZtcHE9NzUuMjYmZWFwaWQ9NDYyMzAmbWN0Yz0zJmN1cnJlbmN5PUdCUCZyYXRlcGxhbmlkPTM4NzQzNzQ4OCZzZWxlY3RlZD04NDEzNzIyJnN0YXJ0RGF0ZT0yMDI2LTAzLTAyJm1wYj05LjAzJm1wYT03NS4yNiJ9&amp;utid=49978d2c-3c3e-71e8-7d31-c20b31bc0d9c&amp;tm_stars=5&amp;client_id=skyscanner_app&amp;redirect_delay=1000&amp;price_policy=2&amp;pre_redirect_id=e44cdd06-ecfc-c2db-6674-2d53ddf8ebab&amp;tm_city_code&amp;max_price=12024&amp;guests=1&amp;request_id=e44cdd06-ecfc-c2db-6674-2d53ddf8ebab&amp;tm_country_code=PH</t>
  </si>
  <si>
    <t>10.319, 123.9027</t>
  </si>
  <si>
    <t>Inkso Tattoo Cebu, Apitong Street, Luz, Cebu City, Central Visayas, 6000, Philippines</t>
  </si>
  <si>
    <t>Quest Hotel &amp; Conference Center Cebu</t>
  </si>
  <si>
    <t>www.skyscanner.com.ph/hotel_deeplink/4.0/PH/en-US/PHP/h_fd/95815175/2026-03-05/2026-03-06/hotel/hotel/hotels?legacy_provider_id=927050&amp;rooms=1&amp;hb_data=V5mC-FreRyyJyKylc9mobpwl-FvIpF9h7Dojhm6sUDHI4kMyDnFayVQUEmG1xq2xBhFRy_XUMZbenhRTKPkgGxYubzgllBiQ34XZCqQUl2pe0t36o9nnv-HNQWjo_LXgsPGN-C_tO5Vq8B7qp_pvEwxOxO09FXOHPK3EjTszywvP7sedXdpgL_ko_Rncx7E7JrZR74Ze1gn3V0GFDQt2ci_Q5Nvd9eFs3fhVU8TUmkoJMORyjeecxRq9Y1aLPWPSJ-Ol6XXX6eGiis05B9miceKwqV8gbWXL2TCwp7cYiPfvsFp-A2JsrkPHT5_NfbAii98BmmI3vrqA6cLMkQuBn_Zq31UHKeR4MyyFxptDNTuHCcjIM2dlmF3B3H63RLvoI0DBTi5lg1upAypxkWEJNdiFV7GUOtiYKi7tqiHPh9uO3g%3D%3D&amp;q_datetime_utc=2026-03-05T14%3A21%3A39&amp;ticket_price=5837&amp;quote_id=8258261792504978318&amp;utid_state=1&amp;channel=iphone&amp;tm_place_name=Cebu&amp;deeplink_data=eyJmaWVsZHMiOnsic2lnbmF0dXJlIjoiMjZlMGQ0MTExMGM5NDI5NzRlMjRkYTIzNjBjZWIzZTYifSwidXJsIjoiaHR0cHM6Ly9kZWFscy52aW8uY29tP3NpZz00OTMyNGVhOGMyZGZhY2FjMjc2MzE4ZDgzZjNmZDU2ZDcxZTFhMTM4MjBiZDczZmE1ODBiODY2YTI2ZmY3N2FlMmQzMjMwMzIzNDM0MzYzMDM3MzczMSZzaWctaXNzPW1ldGEmdHVybD1odHRwcyUzQSUyRiUyRnZpby5jb20lMkZIb3RlbCUyRlNlYXJjaCUzRmNoZWNrSW4lM0QyMDI2LTAzLTA1JTI2Y2hlY2tPdXQlM0QyMDI2LTAzLTA2JTI2Y3VycmVuY3klM0RQSFAlMjZlcHYlM0RNUzR5JTI2ZXNkJTNEWS1vVDU4NXNNTnpNeE4yMjNINVBGWXdjVXFzMVQ4ZXpCNFFHQW51VXhoazA3WXk2UHc5ZnVQN182Vk5VX2F5dmNHY3pHeXhfdU9FaTJmRkJZRGlyTEJ1WEhPZHRxSk43RGZqczZSaGFPWmFxaEJwb0lYdS0lMjZmb3JjZUN1cnJlbmN5Q2hhbmdlJTNEMSUyNmZvcmNlTGFuZ3VhZ2VDaGFuZ2UlM0QxJTI2aG90ZWxJZCUzRDIyNzIzNTk3JTI2bGFiZWwlM0RzcmMlMjUzRHNreXNjYW5uZXIlMjUyNnVjb3VudHJ5JTI1M0RQSCUyNTI2dWRldmljZSUyNTNEbW9iaWxlJTI1MjZob3RlbCUyNTNEMjI3MjM1OTclMjUyNmRheSUyNTNENSUyNTI2bW9udGglMjUzRDAzJTI1MjZ5ZWFyJTI1M0QyMDI2JTI1MjZsb3MlMjUzRDElMjUyNm9mZmVyaWQlMjUzRG9Rd0pRa29NWnRobyUyNTI2cHJpY2UlMjUzRDU4MzcuMDglMjUyNmN1cnJlbmN5JTI1M0RQSFAlMjUyNnVzZXJsYW5nJTI1M0RlbiUyNTI2X3RoJTI1M0Q3ZmNmM2I1MDQ4N2FjZTRlOGYzYzc5Y2JiNmEwNDU5YWQ2MTliYmQ5YzUyOWFlODklMjUyNmR0cyUyNTNEMTc3MjcyMDIyOSUyNTI2b2x1dCUyNTNEMTc3MjcyMDIyOCUyNTI2Y2FuUGF5TGF0ZXIlMjUzRGZhbHNlJTI1MjZyZXF1ZXN0VXNlckdyb3VwJTI1M0QlMjUyNm9mZmVyVXNlckdyb3VwJTI1M0RwdWJsaWMlMjZsYW5nJTNEZW4lMjZvdGklM0RKTDRzVl9fV1FsVSUyNnByZWZlcnJlZFJhdGUlM0Q1ODM3LjA4JTI2cHJvZmlsZSUzRHIyZDJtNzNrbjglMjZyb29tcyUzRDElMjZ0b2tlbiUzRDdmZTI3NiUyNnVzZXJDb3VudHJ5JTNEUEglMjZ1dG1fY2FtcGFpZ24lM0Rza3lzY2FubmVyJTI2dXRtX21lZGl1bSUzRGNwYyUyNnV0bV9zb3VyY2UlM0Rza3lzY2FubmVyIn0%3D&amp;utid=44c7ab7e-969b-d38e-3b3c-cdf257e578b3&amp;tm_stars=3&amp;client_id=skyscanner_app&amp;price_policy=2&amp;pre_redirect_id=31a673ff-eb38-c826-cb01-9b24652140cd&amp;tm_city_code=CEBP&amp;max_price=5837&amp;guests=1&amp;request_id=31a673ff-eb38-c826-cb01-9b24652140cd&amp;tm_country_code=PH</t>
  </si>
  <si>
    <t>8th Street Bar &amp; Coffee Lounge, J. Solon Street, Cebu Business Park, Luz, Cebu City, Central Visayas, 6000, Philippines</t>
  </si>
  <si>
    <t>Quest Hotel and Conference Center is conveniently located in Cebu, a 5-minute walk from Ayala Mall and 17-minute drive from SM City Cebu, featuring an outdoor swimming pool, a 24-hour front desk, and a fitness center.</t>
  </si>
  <si>
    <t>www.skyscanner.com.ph/hotel_deeplink/4.0/PH/en-US/PHP/h_fd/95815175/2026-03-05/2026-03-06/hotel/hotel/hotels?legacy_provider_id=927050&amp;rooms=1&amp;hb_data=VhYqyK4CitlD1zlZremSz33bAUOOm4PJJVxUKuuoh348cWaH5q0PnDhOba5zzEKvSlHuJXbvwrtaq5nVY2HByz3GB65LxhfqE42geo9yCCHvT6c5Uz9wdkammblfuQLyCALV83VNmONDnpOz_Gpkipuloq67XHBSyd8831EBIvafKYvHK-o-X0HMahIi0adrlfyoNbGAJ8DoEM_-lzW5pQOChCio6T60q_N9Efmzq3KMt8lahT5N5ZiqP2MK1gnLPaE_AV_gDaSUGkTx5bS87kTOBkYI6Zmyacjo5VGDbSp_l9Zv2wiMsm5JMh53M5xjbX7rr8CJAsLWsx8YwWD8W4yHIfEhWPUnMt-iXTMvPGdeq50DTrnTmE3jhFgnfDYXFlWFCe7XUKX_KWburmMkobUH-xvyyhm5-FSGdTxh7Vo-Zw%3D%3D&amp;q_datetime_utc=2026-03-05T14%3A21%3A39&amp;ticket_price=5837&amp;quote_id=8258261792504978318&amp;utid_state=1&amp;channel=iphone&amp;tm_place_name=Cebu&amp;deeplink_data=eyJmaWVsZHMiOnsic2lnbmF0dXJlIjoiMjZlMGQ0MTExMGM5NDI5NzRlMjRkYTIzNjBjZWIzZTYifSwidXJsIjoiaHR0cHM6Ly9kZWFscy52aW8uY29tP3NpZz00OTMyNGVhOGMyZGZhY2FjMjc2MzE4ZDgzZjNmZDU2ZDcxZTFhMTM4MjBiZDczZmE1ODBiODY2YTI2ZmY3N2FlMmQzMjMwMzIzNDM0MzYzMDM3MzczMSZzaWctaXNzPW1ldGEmdHVybD1odHRwcyUzQSUyRiUyRnZpby5jb20lMkZIb3RlbCUyRlNlYXJjaCUzRmNoZWNrSW4lM0QyMDI2LTAzLTA1JTI2Y2hlY2tPdXQlM0QyMDI2LTAzLTA2JTI2Y3VycmVuY3klM0RQSFAlMjZlcHYlM0RNUzR5JTI2ZXNkJTNEWS1vVDU4NXNNTnpNeE4yMjNINVBGWXdjVXFzMVQ4ZXpCNFFHQW51VXhoazA3WXk2UHc5ZnVQN182Vk5VX2F5dmNHY3pHeXhfdU9FaTJmRkJZRGlyTEJ1WEhPZHRxSk43RGZqczZSaGFPWmFxaEJwb0lYdS0lMjZmb3JjZUN1cnJlbmN5Q2hhbmdlJTNEMSUyNmZvcmNlTGFuZ3VhZ2VDaGFuZ2UlM0QxJTI2aG90ZWxJZCUzRDIyNzIzNTk3JTI2bGFiZWwlM0RzcmMlMjUzRHNreXNjYW5uZXIlMjUyNnVjb3VudHJ5JTI1M0RQSCUyNTI2dWRldmljZSUyNTNEbW9iaWxlJTI1MjZob3RlbCUyNTNEMjI3MjM1OTclMjUyNmRheSUyNTNENSUyNTI2bW9udGglMjUzRDAzJTI1MjZ5ZWFyJTI1M0QyMDI2JTI1MjZsb3MlMjUzRDElMjUyNm9mZmVyaWQlMjUzRG9Rd0pRa29NWnRobyUyNTI2cHJpY2UlMjUzRDU4MzcuMDglMjUyNmN1cnJlbmN5JTI1M0RQSFAlMjUyNnVzZXJsYW5nJTI1M0RlbiUyNTI2X3RoJTI1M0Q3ZmNmM2I1MDQ4N2FjZTRlOGYzYzc5Y2JiNmEwNDU5YWQ2MTliYmQ5YzUyOWFlODklMjUyNmR0cyUyNTNEMTc3MjcyMDIyOSUyNTI2b2x1dCUyNTNEMTc3MjcyMDIyOCUyNTI2Y2FuUGF5TGF0ZXIlMjUzRGZhbHNlJTI1MjZyZXF1ZXN0VXNlckdyb3VwJTI1M0QlMjUyNm9mZmVyVXNlckdyb3VwJTI1M0RwdWJsaWMlMjZsYW5nJTNEZW4lMjZvdGklM0RKTDRzVl9fV1FsVSUyNnByZWZlcnJlZFJhdGUlM0Q1ODM3LjA4JTI2cHJvZmlsZSUzRHIyZDJtNzNrbjglMjZyb29tcyUzRDElMjZ0b2tlbiUzRDdmZTI3NiUyNnVzZXJDb3VudHJ5JTNEUEglMjZ1dG1fY2FtcGFpZ24lM0Rza3lzY2FubmVyJTI2dXRtX21lZGl1bSUzRGNwYyUyNnV0bV9zb3VyY2UlM0Rza3lzY2FubmVyIn0%3D&amp;utid=fd042a18-f27a-d581-5813-0be56adf64ec&amp;tm_stars=3&amp;client_id=skyscanner_app&amp;price_policy=2&amp;pre_redirect_id=ddf61a6f-7425-31ba-7959-dc2c3c09f27e&amp;tm_city_code=CEBP&amp;max_price=5837&amp;guests=1&amp;request_id=ddf61a6f-7425-31ba-7959-dc2c3c09f27e&amp;tm_country_code=PH</t>
  </si>
  <si>
    <t>16.4023, 120.596</t>
  </si>
  <si>
    <t>8. Sotogrande Hotel Baguio</t>
  </si>
  <si>
    <t>www.skyscanner.com.ph/hotel_deeplink/4.0/PH/en-US/PHP/h_fd/216996248/2026-03-02/2026-03-03/hotel/hotel/hotels?legacy_provider_id=927050&amp;rooms=1&amp;closed_user_group=mobile&amp;hb_data=-tniK57IHYkluxPvQ4-5HvZwF1Di1J-bCBi9kUxTTxvdU0ta8k2BHG2GRIDdnOgLRwFI7VkEF4ZO68BvzPs_z7InY-bcA0eFGByufH8Z1fuq31vQdEH1a8EJ1_jbt5-fV7LBnO1LXTj-9Gfq8Ih9i-d-tlhp69H75hKzbKx6kCWalWy8b6FHYNQMO2EaHZ6OsIMexVh7x4A-Aa4QK7Tz0tT__Fj0hG3shwvo5AslT7amCP03SO8PEnHsU2E56wq8ITkpIzhulhkBnEtEJsHKsqK70eBwTKTfBjRUT9bPt--Ms8SfGZoMUbN12M3rSMqhc8PJ-2I7wUK2GEt9CvcCT9tErHq1_iYwKz7EQdCLLAYvhjeupeiHdviGU-3eFH4Fo8pmHOb6E8vaGdetNvIDsq3IlKwG-Gh8W27LFvPUBa2d0Q%3D%3D&amp;q_datetime_utc=2026-03-02T00%3A06%3A10&amp;ticket_price=3967&amp;quote_id=7031924997189253170&amp;utid_state=1&amp;channel=iphone&amp;price_without_closed_user_group=7738&amp;tm_place_name=Baguio&amp;deeplink_data=eyJmaWVsZHMiOnsic2lnbmF0dXJlIjoiMDlmNmY5ODQwNjMwYTY0NDJjOTBiMWU1YzBkMzYwZDYifSwidXJsIjoiaHR0cHM6Ly9kZWFscy52aW8uY29tP3NpZz02MzdlMWZmM2ViYTkwYjM0YWMyOTA0OWNlNGUzYjk3YjAxOGQ0M2ExOTMwZGVlYWRhNTBkMmFhMTM1MDhlYzBlMmQzMTMwMzQzMDMyMzIzMDM3MzczMSZzaWctaXNzPW1ldGEmdHVybD1odHRwcyUzQSUyRiUyRnZpby5jb20lMkZIb3RlbCUyRlNlYXJjaCUzRmNoZWNrSW4lM0QyMDI2LTAzLTAyJTI2Y2hlY2tPdXQlM0QyMDI2LTAzLTAzJTI2Y3VycmVuY3klM0RQSFAlMjZlcHYlM0RNUzR5JTI2ZXNkJTNEU3dTakUzbFBOTHUzU2MtNVBjbmxrN01qa0tYMGVJZExJYlpHLTc5MUhpRVh1enZWV2lvTGJhbTB1ZFR5bGNzbG9FV19tZ1U1S0NBMTgzTDgycVItVENYcE41Z0FkaWZYdkxWazU5TEVpSXNpSlpoWnY3M3VhSEUlMjUzRCUyNmZvcmNlQ3VycmVuY3lDaGFuZ2UlM0QxJTI2Zm9yY2VMYW5ndWFnZUNoYW5nZSUzRDElMjZob3RlbElkJTNEMTE1NDUxOTE1JTI2bGFiZWwlM0RzcmMlMjUzRHNreXNjYW5uZXIlMjUyNnVjb3VudHJ5JTI1M0RQSCUyNTI2dWRldmljZSUyNTNEbW9iaWxlJTI1MjZob3RlbCUyNTNEMTE1NDUxOTE1JTI1MjZkYXklMjUzRDIlMjUyNm1vbnRoJTI1M0QwMyUyNTI2eWVhciUyNTNEMjAyNiUyNTI2bG9zJTI1M0QxJTI1MjZvZmZlcmlkJTI1M0RvUVMtU3B6X1lvdmclMjUyNnByaWNlJTI1M0QzOTY2LjcwJTI1MjZjdXJyZW5jeSUyNTNEUEhQJTI1MjZ1c2VybGFuZyUyNTNEZW4lMjUyNl90aCUyNTNENDIxOGViNzM5MTM3ZTljYmNjMTIwMDhlMzNmMWZmMzBjYWE1ZTI1NGJjNmVjMmQ3JTI1MjZkdHMlMjUzRDE3NzI0MDk5NzAlMjUyNm9sdXQlMjUzRDE3NzI0MDk5NjglMjUyNmNhblBheUxhdGVyJTI1M0RmYWxzZSUyNTI2cmVxdWVzdFVzZXJHcm91cCUyNTNEJTI1MjZvZmZlclVzZXJHcm91cCUyNTNEcHVibGljJTI2bGFuZyUzRGVuJTI2b3RpJTNEYVZGVzB1X2hwNjglMjZwcmVmZXJyZWRSYXRlJTNEMzk2Ni43MCUyNnByb2ZpbGUlM0RyMmQybTcza244JTI2cm9vbXMlM0QxJTI2dG9rZW4lM0Q3ZmUyNzYlMjZ1c2VyQ291bnRyeSUzRFBIJTI2dXRtX2NhbXBhaWduJTNEc2t5c2Nhbm5lciUyNnV0bV9tZWRpdW0lM0RjcGMlMjZ1dG1fc291cmNlJTNEc2t5c2Nhbm5lciJ9&amp;utid=2e5a13c6-1115-c413-214f-b23fd2a4d29c&amp;tm_stars=3&amp;client_id=skyscanner_app&amp;redirect_delay=1000&amp;price_policy=2&amp;pre_redirect_id=43a6bf3e-32c2-055b-1062-a4f4b73a7765&amp;tm_city_code=BAGP&amp;max_price=11418&amp;guests=1&amp;request_id=43a6bf3e-32c2-055b-1062-a4f4b73a7765&amp;tm_country_code=PH</t>
  </si>
  <si>
    <t>9.164, 123.567</t>
  </si>
  <si>
    <t>Cangmatnog, Ponong, Siquijor, Negros Island Region, 6228, Philippines</t>
  </si>
  <si>
    <t>Coco Grove Beach Resort, Siquijor Island</t>
  </si>
  <si>
    <t>www.skyscanner.com.ph/hotel_deeplink/4.0/PH/en-US/PHP/h_bc/136432315/2026-03-05/2026-03-06/hotel/hotel/hotels?legacy_provider_id=13&amp;rooms=1&amp;closed_user_group=apps&amp;hb_data=pjDTl77FUa_DR_djVELfWq7zLU9nXGAkBbHcJ_QI7pRZnXDenkGp2xlya_hguotW8OCUmrnJBfZy4c3VvlQF2TnlWZ_WMBacSpdpK1_Xhdm-aKkZCUQnZAdG73RwNRuEZT5PYX0R7fJjooxan_f3DXiF1xhokF_UHlMMhiwKdM5cQIFVawm-QsuDzzkDagivzQuw0ndS0H1bHW5r3RhiKDGd935P_kyVOH4ebC3UXWVYsJgIsbo6iNDLCcvjcl9Fi6Btf4q6J-IAyNZ8Z2ahPNtlwu2vP8p27x-tV0FZYK9As3G1z1--jqG8hSTQhpgq9NKD-VpBmPYCeUA9YRk7p2_pkdc-L_rAQxhhIlTDSH4XYe1Tzs85Ll53NE-B3yqQljWMk66UHmGjWipc4PQrXod9HxsDvPnjtGP3uRdV7oq9ZvAbQTk%3D&amp;q_datetime_utc=2026-03-05T14%3A21%3A40&amp;ticket_price=29580&amp;quote_id=-5807642423974833532&amp;utid_state=1&amp;channel=iphone&amp;price_without_closed_user_group=35960&amp;tm_place_name=Siquijor&amp;deeplink_data=eyJmaWVsZHMiOnsic2lnbmF0dXJlIjoiOWRmNWZjZDkwY2YzYmIwZDAxZGMzMWQyNzg3MTM4MmEiLCJibG9ja19pZCI6IjE1MTg1MjQyNF80MDQzNjczMjZfMl8xXzBfNzA4MDE3In19&amp;utid=6c769172-1484-0d0b-75f3-c591eef4c2ef&amp;tm_stars=5&amp;client_id=skyscanner_app&amp;price_policy=2&amp;pre_redirect_id=a6a7dd58-0cc0-16df-b4e2-64b9e40330bc&amp;tm_city_code&amp;max_price=32480&amp;guests=1&amp;request_id=a6a7dd58-0cc0-16df-b4e2-64b9e40330bc&amp;tm_country_code=PH</t>
  </si>
  <si>
    <t>11.998, 120.2</t>
  </si>
  <si>
    <t>Coco Grove Beach Resort, Siquijor Circumferential Road, Tag-ibo, San Juan, Siquijor, Negros Island Region, 6227, Philippines</t>
  </si>
  <si>
    <t>Siquijor</t>
  </si>
  <si>
    <t>Located in Siquijor, a few steps from Tubod Beach, Coco Grove Beach Resort, Siquijor Island provides accommodations with an outdoor swimming pool, free private parking, a fitness center and a garden.</t>
  </si>
  <si>
    <t>The Funny Lion - Coron</t>
  </si>
  <si>
    <t xml:space="preserve">https://www.tripadvisor.com/Hotel_Review-g298450-d1625956-Reviews-St_Giles_Makati-Makati_Metro_Manila_Luzon.html </t>
  </si>
  <si>
    <t>14.5503, 121.0327</t>
  </si>
  <si>
    <t>Governor's Road, Bancuang Baba, Poblacion 1, Coron, Palawan, Mimaropa, 5316, Philippines</t>
  </si>
  <si>
    <t>The Funny Lion - Coron features of an outdoor swimming pool, an open air bath featuring natural views, and dining options on-site, this 4-star resort is 0.9 mi from Mount Tapyas and 4 mi from Kayangan Lake in Coron.</t>
  </si>
  <si>
    <t>11. St Giles Makati</t>
  </si>
  <si>
    <t xml:space="preserve">https://www.tripadvisor.com/Hotel_Review-g294260-d1784219-Reviews-Henann_Lagoon_Resort-Boracay_Malay_Aklan_Province_Panay_Island_Visayas.html </t>
  </si>
  <si>
    <t>11.962, 121.93</t>
  </si>
  <si>
    <t>Aqua, Bolabog Road Zone 5-A, Station 2, Balabag, Malay, Aklan, Western Visayas, 5608, Philippines</t>
  </si>
  <si>
    <t>Henann Lagoon Resort</t>
  </si>
  <si>
    <t>www.skyscanner.com.ph/hotel_deeplink/4.0/PH/en-US/PHP/h_ct/127789944/2026-03-05/2026-03-06/hotel/hotel/hotels?legacy_provider_id=31&amp;rooms=1&amp;closed_user_group=general&amp;hb_data=TgsSM9bAnoOqclfAd_ZGRW8b8bOyEA61UzaQblp3OQa9dKBIwxW1iwx7THYWYzD43bkNH6KR-W1U9OA6-FdoC9qIhwAHLj-sTRNEjwwJsCbCBjhSAtqabXxCGvKQY5Znx9GJFeOYmQWhso161z6f0f49p0NsPw9PaAzD7gPuee_h5ZqhNEhN8X-i_eElCu5cIdvtB-VHkvUhn9wtndXbNguRqbJlY0G6MXw3fphAIu8o2v_ErkMbv0APmce1k7O8sfTQjEef4oN2eYRahw-jpSmkVRWphyzHRlE7ygwHBy4v4z6I9HKX-_V77fxvOERd847cauE3zA_8BK-OocoQ8ypxv6YrRdbZHThNUdI0fPd6rqRcPQW3Pd-3oho7zYP0IXfvc0tU84QEa-mUbCjCe7N4ozT1IXdCYY0IltALjg%3D%3D&amp;q_datetime_utc=2026-03-05T14%3A21%3A41&amp;ticket_price=5654&amp;quote_id=-1429278867758567949&amp;utid_state=1&amp;channel=iphone&amp;price_without_closed_user_group=15000&amp;tm_place_name=Malay&amp;deeplink_data=eyJmaWVsZHMiOnsic2lnbmF0dXJlIjoiY2M5OTdiYjA2YjRlZTY1NTNkODFiYmI5MDZjYmRjOWEifSwidXJsIjoiaHR0cHM6Ly9waC50cmlwLmNvbS9ob3RlbHMvcmVkaXJlY3Q%2FaG90ZWxpZD03MTM0MjYmY2l0eT0xMzkxJkFsbGlhbmNlaWQ9MTI2MDcmc2lkPTg4ODgzMiZjaGVja2luPTIwMjYtMDMtMDUmY2hlY2tvdXQ9MjAyNi0wMy0wNiZzaG9wcGluZ2lkPWYwYTYzNjdjYjI3YzQ0YjJhMjg0OTY2MjM3ODI0YzhhJmFkdWx0PTEmY2hpbGRyZW49MCZhZ2VzPSZsYW5ndWFnZT1lbnBoJmxvY2FsZT1lbl9QSCZyb29taWQ9MTU1ODM3NDk1MyZzd2lkPTAmcGF5PVBQJmZndD0xJmNybj0xJmN1cnI9UEhQJndrcD0xJnN0YW5kPUg0c0lBQUFBQUFBQV93RDlBQUxfQ2xzS0FoZ0JFZ1FJQVJBQUdrOElxZFNMNXdVWUFEQUFPSkVTbUFIU3hTdW9BUUM0QVFMQUFRTFJBZUY2Rks2SHk3SkE0UUhOek16TWpCVzJRT2dCbUlpVkFvZ0NJSWtFQUFBQUFBQUFBQUNnQkFDaEJiZ2VoZXRSbElaQUdpQm1NR0UyTXpZM1kySXlOMk0wTkdJeVlUSTRORGsyTmpJek56Z3lOR000WVNBRUtPS2dwczBHU0FGU0JqSmtNVE5qWTFvY0NnTlFTRkFSUndONEN5UW92ajhhQTFCSVVDRkhBM2dMSkNpLVAySUZaVzVmVUVob3ZCUndBWGdBaWdFSFNBRjRBTWdCQWFvQkJ3b0RNREl5RUFMeUFTSm1NR0UyTXpZM1kySXlOMk0wTkdJeVlUSTRORGsyTmpJek56Z3lOR000WVY4emtnSUJOSm9DQUFBQUFQX19BUUFBX185ZTJoalJfUUFBQUEifQ%3D%3D&amp;utid=83147fa5-28ca-91af-cb5a-f3928488a5db&amp;tm_stars=5&amp;client_id=skyscanner_app&amp;price_policy=2&amp;pre_redirect_id=1e495678-933a-2a26-cc4a-a6b49e5bca84&amp;tm_city_code&amp;max_price=7613&amp;guests=1&amp;request_id=1e495678-933a-2a26-cc4a-a6b49e5bca84&amp;tm_country_code=PH</t>
  </si>
  <si>
    <t>14.1, 120.95</t>
  </si>
  <si>
    <t>Azalea, Boracay Main Road, Station 2, Balabag, Malay, Aklan, Western Visayas, 5608, Philippines</t>
  </si>
  <si>
    <t>Located a 4-minute walk from White Beach Station 2, Henann Lagoon Resort offers 5-star accommodations in Boracay and has a terrace, a restaurant and a bar. Featuring a concierge service, this property also provides guests with an outdoor pool.</t>
  </si>
  <si>
    <t>www.skyscanner.com.ph/hotel_deeplink/4.0/PH/en-US/PHP/h_ad/200627603/2026-03-05/2026-03-06/hotel/hotel/hotels?legacy_provider_id=22&amp;rooms=1&amp;closed_user_group=general&amp;hb_data=vb2vf6gd0W-XcnPMrLolSnLP8plFgnvNhBGwvShqtefQkSbi-gIcJmtY1nGa__Djh-cnJR239dTKJprsvJllNqELyVlO11HZLW4Fnp1sHC88pOn_k0TtD_IE6KExG9vEbRg2YoKZ9V6Lp9B8hIMyiUIDzssvIrS2jjGlODbJ9IIQAM8ydG2P-_iS0GIuRpK2X878EH2t9j_Va5I9wnuh8kHgj9B3wwTURNq5_ov3uElpZrmttfXYRuf-jIQISknHM1503J_rkarc4RvIFuzB72ea79cpL2Q1YPVDOIG3vM9ySHRgb9h4jLTQ-QJ1wHyYquy0ZwcB_LmvtSAwAHJiod1wwrkNMCrYvNvkeIoe3yFWf3aVqQ0T7mByWjwYhhgGyzD6G_a5IHotrgIFOTQ4jBZWbuYoxjTktksAZo6YKN6w&amp;q_datetime_utc=2026-03-05T14%3A21%3A41&amp;ticket_price=4069&amp;quote_id=6773262883939466141&amp;utid_state=1&amp;channel=iphone&amp;price_without_closed_user_group=6969&amp;tm_place_name=Tagaytay&amp;deeplink_data=eyJmaWVsZHMiOnsic2lnbmF0dXJlIjoiMzM5NjZiMGU3OTRkMzI2YjQzNjk2ZjI0YmJkZTJjNzIifSwidXJsIjoiaHR0cHM6Ly93d3cuYWdvZGEuY29tL3BhcnRuZXJzL3BhcnRuZXJzZWFyY2guYXNweD9jaWQ9MTg0NjM4MyZoaWQ9MjM0NDY5JmN1cnJlbmN5PVBIUCZjaGVja2luPTIwMjYtMDMtMDUmY2hlY2tvdXQ9MjAyNi0wMy0wNiZOdW1iZXJvZkFkdWx0cz0xJk51bWJlcm9mQ2hpbGRyZW49MCZSb29tcz0xJm1jaWQ9MzMyJm1hc3RlclJvb21JZD04NjU3ODE2MTgmbXB0PU1HVmFjbTlqTWxsUVRtcG5OMUJ1YjJZeFpVSXpRVXh2UTJNcmVGZENUblkxUW05eU5uUjBUMVJqYlhNM1FWbEtOMk5zVWpKaVQxaHpUMWszVlc1UVltSmxWelY2YmxGcFFVWnRSMVYwVmtJJlRvdGFsUHJpY2U9NDA2OS4yNSZUb3RhbFRheD00NzAuMTkmVG90YWxGZWU9MzQzLjY2JlRvdGFsU3VyY2hhcmdlPTAmbWN1cj1QSFAifQ%3D%3D&amp;utid=ecfe93af-23fe-130a-aab3-ac2eff0d55c1&amp;tm_stars=4&amp;client_id=skyscanner_app&amp;price_policy=2&amp;pre_redirect_id=cf793825-1b06-5699-1dea-f75b1aa3f4a9&amp;tm_city_code&amp;max_price=15120&amp;guests=1&amp;request_id=cf793825-1b06-5699-1dea-f75b1aa3f4a9&amp;tm_country_code=PH</t>
  </si>
  <si>
    <t>11.95, 121.95</t>
  </si>
  <si>
    <t>Astoria Current Boracay</t>
  </si>
  <si>
    <t xml:space="preserve">https://www.tripadvisor.com/Hotel_Review-g298466-d6851046-Reviews-Injap_Tower_Hotel-Iloilo_City_Iloilo_Province_Panay_Island_Visayas.html </t>
  </si>
  <si>
    <t>10.7139, 122.5527</t>
  </si>
  <si>
    <t>East Service Road, Bolilao, Mandurriao, Calubihan, Iloilo City, Western Visayas, 5000, Philippines</t>
  </si>
  <si>
    <t>White Beach Path</t>
  </si>
  <si>
    <t>Boracay</t>
  </si>
  <si>
    <t>Injap Tower Hotel Iloilo</t>
  </si>
  <si>
    <t>www.skyscanner.com.ph/hotel_deeplink/4.0/PH/en-US/PHP/h_ct/129255800/2026-03-02/2026-03-03/hotel/hotel/hotels?legacy_provider_id=31&amp;rooms=1&amp;hb_data=-VfieMQJEb-Sfb3ErKFMkjczvrej4IN2Ta5LaUlENbntYWJxJVHJ84n2jsTK4JYqWQIBPex1QqXzhLoy_DIpR3unO1zNMruszCGBj2dbR0bm2qb9F3uK9aJ79BB35jE2bg6lhRqBipjxgEPETmm5JbvPtU5u-wIWWZczbcRt8J9t8h0DtIi6JD3ICKU-WEPz3dOlbmXwnRtPOhosU0vR62JuM2vVzjgZxC2JWb1OcMnvf1bxURO550AZulBa8UDg6CxDVVRsy0ZEag0XKnDDZrXCxrG2XHf09uPix_cdBsF5OMEkOIaBI1YLzyzZrkMGwrgyIp0reAxzyKF9RpHNqSlABElBKQnpTIzSG7AvRf5OXBJOl6MrxCEOUJKranjOmR8gaZ6GkXQyi3fB-cGtDOGaW7zFfeo51u871KXMLQ%3D%3D&amp;q_datetime_utc=2026-03-02T00%3A07%3A21&amp;ticket_price=2060&amp;quote_id=633381374695087853&amp;utid_state=1&amp;channel=iphone&amp;tm_place_name=Iloilo&amp;deeplink_data=eyJmaWVsZHMiOnsic2lnbmF0dXJlIjoiOWEwZjhlMDU2NGQ2NmM4NzM1ODZiNjkwMWJiNGEwMTYifSwidXJsIjoiaHR0cHM6Ly9waC50cmlwLmNvbS9ob3RlbHMvcmVkaXJlY3Q%2FaG90ZWxpZD0xNTMwNzE4JmNpdHk9Njk5OCZBbGxpYW5jZWlkPTEyNjA3JnNpZD04ODg4MzImY2hlY2tpbj0yMDI2LTAzLTAyJmNoZWNrb3V0PTIwMjYtMDMtMDMmc2hvcHBpbmdpZD1lNjQzYWY5NDE2ZmY0MDYwYTM5ZWNlZDA1MmZmZThkMCZhZHVsdD0xJmNoaWxkcmVuPTAmYWdlcz0mbGFuZ3VhZ2U9ZW5waCZsb2NhbGU9ZW5fUEgmcm9vbWlkPTE1NzQ4NTQ0NTMmc3dpZD0wJnBheT1QUCZmZ3Q9MSZjcm49MSZjdXJyPVBIUCZ3a3A9MSZzdGFuZD1INHNJQUFBQUFBQUFfd0QyQUFuX0Nsc0tBaGdCRWdRSUFSQUFHazhJdGI3NTdnVVlBREFBT1BzUm1BSGV0bDJvQVFDNEFRTEFBUURSQVVqaGVoU3VaSnRBNFFFcFhJX0M5UmVnUU9nQnotUzNlSWdDSUlrRUFBQUFBQUFBQUFDZ0JBQ2hCWHNVcmtmaE5uZEFHaUJsTmpRellXWTVOREUyWm1ZME1EWXdZVE01WldObFpEQTFNbVptWlRoa01DQUVLSkdwazgwR1NBRlNCbVV3T0RFd1kxb2NDZ05RU0ZBUkVGZzV0TWgydmo4YUExQklVQ0VRV0RtMHlIYS1QMklGWlc1ZlVFaG91UlJ3QVhnQWlnRUhTQUY0QU1nQkFhb0JBUElCSW1VMk5ETmhaamswTVRabVpqUXdOakJoTXpsbFkyVmtNRFV5Wm1abE9HUXdYek9TQWdFMG1nSUFBQUFBX184QkFBRF9fek1TLTlEMkFBQUEifQ%3D%3D&amp;utid=9edf88d6-1dd8-c9a8-8d1b-bc0367c92dd9&amp;tm_stars=3&amp;client_id=skyscanner_app&amp;redirect_delay=1000&amp;price_policy=2&amp;pre_redirect_id=0dc311ec-c426-7ab1-c79e-e58bce9ccd1c&amp;tm_city_code=ILOP&amp;max_price=4232&amp;guests=1&amp;request_id=0dc311ec-c426-7ab1-c79e-e58bce9ccd1c&amp;tm_country_code=PH</t>
  </si>
  <si>
    <t>10.72, 122.57</t>
  </si>
  <si>
    <t>Puerto Rico, Puerto Real de Iloilo, Lopez Jaena Norte, La Paz, Tabuc Suba, Iloilo City, Western Visayas, 5000, Philippines</t>
  </si>
  <si>
    <t>Go Hotels Iloilo</t>
  </si>
  <si>
    <t>www.skyscanner.com.ph/hotel_deeplink/4.0/PH/en-US/PHP/h_ct/129256605/2026-03-02/2026-03-03/hotel/hotel/hotels?legacy_provider_id=31&amp;rooms=1&amp;closed_user_group=general&amp;hb_data=ZsQBL2qxR3e5NROR8HShM65NJMoHVWeIyHfGHWu42d4Y6TVYu01xDSNYMZevbv3plUaK-B2fx-ZoYW5yjAtye0UOp4W9qGWAS6QF8b_A4Ae1rG27dS8ypPiaD6UJz6esLKXWuTzySkJMpQ6-CS_QSThAFMD_mrovG8Ci7u5eNzOi-uVRRWErU14OqIGf-0ZrMJN4JAyjZrC7j_Jnsa5KE3dy5AORT8RQNe9YFSLqAL9I2c-8heQHOusFqTOxvqP20efgZhXNB1SRg1E89Bd98oJSJRH226a4nIXWPLlfA7tX38L0grmHWz-QB3DkwsEVHQde60ayPZjnpvPhnnrMBK5ZM4400eM5GmE5tsx-XA8EGoVjg5A3k_1nwF5k51HDMh5WBdb6lnoWTWvH0eKVc2l2o4hU4ll7y4V2UYy7_Q%3D%3D&amp;q_datetime_utc=2026-03-02T00%3A06%3A23&amp;ticket_price=1605&amp;quote_id=-8754218597124297766&amp;utid_state=1&amp;channel=iphone&amp;price_without_closed_user_group=1857&amp;tm_place_name=Iloilo&amp;deeplink_data=eyJmaWVsZHMiOnsic2lnbmF0dXJlIjoiNTE4NTU0MzI5OTg1YWQ1NjlhNDg0ODdkN2JhMzNjZWYifSwidXJsIjoiaHR0cHM6Ly9waC50cmlwLmNvbS9ob3RlbHMvcmVkaXJlY3Q%2FaG90ZWxpZD0yMTk5MzE2JmNpdHk9Njk5OCZBbGxpYW5jZWlkPTEyNjA3JnNpZD04ODg4MzImY2hlY2tpbj0yMDI2LTAzLTAyJmNoZWNrb3V0PTIwMjYtMDMtMDMmc2hvcHBpbmdpZD1iZjEwYTlkNmNiNzE0ZmNhOGViNzkzZjE1NTFlZWVhZCZhZHVsdD0xJmNoaWxkcmVuPTAmYWdlcz0mbGFuZ3VhZ2U9ZW5waCZsb2NhbGU9ZW5fUEgmcm9vbWlkPTYzMzcyNDIxJnN3aWQ9MCZwYXk9UFAmZmd0PTEmaXNfc3A9UTImY3JuPTEmY3Vycj1QSFAmd2twPTEmc3RhbmQ9SDRzSUFBQUFBQUFBX3dBTkFmTC1DbXNLQWhnQkVnUUlBUkFBR2w4SWhmbWJIaGdBTUFBNGtSS1lBWlNlaGdHb0FRQzRBUUxBQVFEUkFXWm1abVptYnBWQTRRR3VSLUY2RkJPWlFPZ0JuNFNHa1FHSUFpQ0pCQUFBQUFBQUFBQUFvQVFHcWdRTUNOb1BFZXhSdUI2RmcyOUFvUVZTdUI2RjY3MktRQm9nWW1ZeE1HRTVaRFpqWWpjeE5HWmpZVGhsWWpjNU0yWXhOVFV4WldWbFlXUWdCQ2otcUpQTkJrZ0JVZ1l5TWpOaU1qaGFIQW9EVUVoUUVSQllPYlRJZHI0X0dnTlFTRkFoRUZnNXRNaDJ2ajlpQldWdVgxQklhTGtVY0FGNEFJb0JCMGdCZUFESUFRR3FBUWNLQXpBeU1oQUM4Z0VpWW1ZeE1HRTVaRFpqWWpjeE5HWmpZVGhsWWpjNU0yWXhOVFV4WldWbFlXUmZNSklDQVRTYUFnQUFBQURfX3dFQUFQX19jNEVJdncwQkFBQSJ9&amp;utid=5c0fbf8b-1769-8471-2f71-2f9492f11dba&amp;tm_stars=3&amp;client_id=skyscanner_app&amp;redirect_delay=1000&amp;price_policy=2&amp;pre_redirect_id=95ee4232-a414-68c2-defa-2b665a611da6&amp;tm_city_code=ILOP&amp;max_price=2146&amp;guests=1&amp;request_id=95ee4232-a414-68c2-defa-2b665a611da6&amp;tm_country_code=PH</t>
  </si>
  <si>
    <t>14.5735, 121.0592</t>
  </si>
  <si>
    <t>16C, United Street, Kapitolyo, Pasig First District, Pasig, Eastern Manila District, Metro Manila, 1603, Philippines</t>
  </si>
  <si>
    <t>parking, wifi, elevator, air_conditioning, non-smoking, internet_access, 24-hour_front_desk_service, multilingual_staff, room_service, express_check-in, express_check-out, beauty_salon, safe_deposit_box, business_center, meeting_facilities, lounge, banquet_service, television, desk, shower, luggage_storage, airport_shuttle, accessible, wheelchair_accessible, dining_room, shops, connecting_rooms, telephone, wake-up_call</t>
  </si>
  <si>
    <t>Ace Hotel and Suites</t>
  </si>
  <si>
    <t>www.skyscanner.com.ph/hotel_deeplink/4.0/PH/en-US/PHP/h_h1/113364982/2026-03-05/2026-03-06/hotel/hotel/hotels?legacy_provider_id=927111&amp;rooms=1&amp;closed_user_group=mobile&amp;hb_data=JXWTzMReDHk-ebAXIi2PNr8dUzVq19EySBERjb-G0R1d-PIjiuskQNmBPMvrnMVAXBSDQgwjBc1BGw5akE2DNNq6RcMsFx5Uw4gF17hUKrkejTG-spx5UaMGek4Q2IwuEIF1Z9q-V2vMVznjkRa1g2F4EnM0hLWX4m7otcc9WhTl8XPStVL6kR2fyftthtbQcD62qB8nvPuAM5sCpJrYdbvIl4VaCa-wJD_BZ_ZVADLsOZD3C99dZ9XEP81SlniGimRtOUhxHt8zh9pGEeKxW3Rd-_8%3D&amp;q_datetime_utc=2026-03-05T12%3A24%3A30&amp;ticket_price=4165&amp;quote_id=6554990920219445088&amp;utid_state=1&amp;channel=iphone&amp;price_without_closed_user_group=5554&amp;tm_place_name=Pasig&amp;deeplink_data=eyJmaWVsZHMiOnsic2lnbmF0dXJlIjoiNDRkM2JlODliNWE3MDRiNTMxNTgxMzZiMGNiMjVhZDAifSwidXJsIjoiaHR0cHM6Ly9waC5ob3RlbHMuY29tL0hvdGVsLVNlYXJjaD90cGlkPTMyMTQmbXBlPTE3NzI3MTI4OTQmZW5kRGF0ZT0yMDI2LTAzLTA2JmFkdWx0cz0xJmxvY2FsZT1lbl9QSCZjaGlkPTg1YWY5MDZmLTNjY2YtNDZlZC05MDc1LWEyMzllMTE1NjEzOCZlYXBpZD00NCZtY3RjPTMmc3RhcnREYXRlPTIwMjYtMDMtMDUmbXBkPVBIUCZtcG49MjI1OTA5NDQ5JmN1cnJlbmN5PVBIUCZyYXRlcGxhbmlkPTI0NjI5NjQyNiZtcG09MjQmbXBwPTEmbXBvPUVDJnNlbGVjdGVkPTYyNTQ4MjImbXBiPTQ0Ni4yNyZtcHE9MzcxOC45MyZtcGE9MzcxOC45MyJ9&amp;utid=6602a2ff-367b-1eac-f54a-d9a41fabf177&amp;tm_stars=4&amp;client_id=skyscanner_app&amp;price_policy=2&amp;pre_redirect_id=154faab1-3070-f2a5-e22f-dc42cdf84b31&amp;tm_city_code&amp;max_price=5614&amp;guests=1&amp;request_id=154faab1-3070-f2a5-e22f-dc42cdf84b31&amp;tm_country_code=PH</t>
  </si>
  <si>
    <t>10.3417, 123.8971</t>
  </si>
  <si>
    <t>Backspaced Records, Brixton Street, Kapitolyo, Pasig First District, Pasig, Eastern Manila District, Metro Manila, 1603, Philippines</t>
  </si>
  <si>
    <t>SM City East Ortigas</t>
  </si>
  <si>
    <t>With a stay at Ace Hotel &amp; Suites, you'll be centrally located in Pasig, within a 5-minute drive of SM Megamall and Bonifacio High Street. This family-friendly hotel is 6.3 mi (10.2 km) from SM Mall of Asia and 6.6 mi (10.7 km) from SM North EDSA.
Take advantage of recreational opportunities offered, including an indoor pool, a lazy river, and a sauna. Additional features at this hotel include complimentary wireless internet access, concierge services, and wedding services.
Enjoy a meal at Skygarden or snacks in the coffee shop/cafe. The hotel also offers room service (during limited hours). Quench your thirst with your favorite drink at the bar/lounge. Buffet breakfasts are available daily from 6 AM to 9 AM for a fee.
Featured amenities include complimentary newspapers in the lobby, dry cleaning/laundry services, and luggage storage. A roundtrip airport shuttle is provided for a surcharge (available on request), and self parking (subject to charges) is available onsite.
Make yourself at home in one of the 170 individually furnished guestrooms, featuring minibars and LED televisions. Complimentary wireless internet access keeps you connected, and cable programming is available for your entertainment. Private bathrooms with showers feature complimentary toiletries and hair dryers. Conveniences include safes and desks, and housekeeping is provided daily.</t>
  </si>
  <si>
    <t>Marco Polo Plaza Cebu</t>
  </si>
  <si>
    <t>www.skyscanner.com.ph/hotel_deeplink/4.0/PH/en-US/PHP/h_fd/46968116/2026-03-05/2026-03-06/hotel/hotel/hotels?legacy_provider_id=927050&amp;rooms=1&amp;closed_user_group=mobile&amp;hb_data=NHvGB3mKIEwcF6nU1G-0VGPNBla-VOoRiriYquffSpJC0cpWmifkenartwoWzINfG4JUdFVzds8dANlKEuHHNAgwHEL7pTwZ-Hb6B8w48yo1urnWrqkpzFwQQbFFo2ft5BeYucmPRgPkk5wibV7-JO82s3mNpTLrnBKLVTvSOQ3xTrDrzbdzWkUJetmln50Hkw9f8jWgYgeJwJ8yrOcspDJkVYZm4qDPabIYHvHR9D6pok1avZrGAdPwmWKgzpQ9IsD-hhnYnVt4cS-t5mwgYUMfS1SzB3-bmujDBFyVoln2hAJ8UaVqB5shxjQk-mNJ8v0YACatOAzWd-4RjQp7g_DgzLhgRwuJMpCUISlkV23IgPz-Sl2PAtS95oYx8LtmRsmT40kIMJkB-BrGF85n6LrtT3Y2PQVusI_-ZJIVaAKf_A%3D%3D&amp;q_datetime_utc=2026-03-05T14%3A21%3A43&amp;ticket_price=4751&amp;quote_id=-134915672075547354&amp;utid_state=1&amp;channel=iphone&amp;price_without_closed_user_group=6514&amp;tm_place_name=Cebu&amp;deeplink_data=eyJmaWVsZHMiOnsic2lnbmF0dXJlIjoiODQ0ZjdkMWM0ZjBiZDM4ZGI1MDUzYzA3YTljMTU0Y2MifSwidXJsIjoiaHR0cHM6Ly9kZWFscy52aW8uY29tP3NpZz1hOTRjMjUzYTMwZmM4MTQ1NGRhMDMwZTI2Njg3ZmIzMjFlMGVjZWIwYWNlMzYxMjZmOTZhMjU5YzZmZWQ3ZWY3MmQzNDMxMzMzNDM0MzIzMzM5MzUmc2lnLWlzcz1tZXRhJnR1cmw9aHR0cHMlM0ElMkYlMkZ2aW8uY29tJTJGSG90ZWwlMkZTZWFyY2glM0ZjaGVja0luJTNEMjAyNi0wMy0wNSUyNmNoZWNrT3V0JTNEMjAyNi0wMy0wNiUyNmN1cnJlbmN5JTNEUEhQJTI2ZXB2JTNETVM0eSUyNmVzZCUzRGo0N3lORmRGNlkzUVhhOU4ydm00Sl9NSjgxVFlrU2NVSHZwOFFmYmgta3JGYzcyZFQ3ZlllR2hJQVhPVFhGYi1rM0Y0WXhGZC1ZLWNKU0NGcWYxN05JeDJfWHN1aTNrM0t6TnhGZEt4RVY2S2RTSlBqbEVHJTI2Zm9yY2VDdXJyZW5jeUNoYW5nZSUzRDElMjZmb3JjZUxhbmd1YWdlQ2hhbmdlJTNEMSUyNmhvdGVsSWQlM0QxMDQ2NzA4JTI2bGFiZWwlM0RzcmMlMjUzRHNreXNjYW5uZXIlMjUyNnVjb3VudHJ5JTI1M0RQSCUyNTI2dWRldmljZSUyNTNEbW9iaWxlJTI1MjZob3RlbCUyNTNEMTA0NjcwOCUyNTI2ZGF5JTI1M0Q1JTI1MjZtb250aCUyNTNEMDMlMjUyNnllYXIlMjUzRDIwMjYlMjUyNmxvcyUyNTNEMSUyNTI2b2ZmZXJpZCUyNTNEb1pvQnhXZTlZeXBvJTI1MjZwcmljZSUyNTNENDc1MC44NyUyNTI2Y3VycmVuY3klMjUzRFBIUCUyNTI2dXNlcmxhbmclMjUzRGVuJTI1MjZfdGglMjUzRDZmYjEyMDllZGJlNzVmYTMxNGMyODhlMjZmZWFmYWRjNjZjMTFhYWNiNmUzNzRiYiUyNTI2ZHRzJTI1M0QxNzcyNzIwMjI5JTI1MjZvbHV0JTI1M0QxNzcyNzIwMjI3JTI1MjZjYW5QYXlMYXRlciUyNTNEZmFsc2UlMjUyNnJlcXVlc3RVc2VyR3JvdXAlMjUzRCUyNTI2b2ZmZXJVc2VyR3JvdXAlMjUzRHB1YmxpYyUyNmxhbmclM0RlbiUyNm90aSUzRGNBQVpUa3ZOZGlzJTI2cHJlZmVycmVkUmF0ZSUzRDQ3NTAuODclMjZwcm9maWxlJTNEcjJkMm03M2tuOCUyNnJvb21zJTNEMSUyNnVzZXJDb3VudHJ5JTNEUEglMjZ1dG1fY2FtcGFpZ24lM0Rza3lzY2FubmVyJTI2dXRtX21lZGl1bSUzRGNwYyUyNnV0bV9zb3VyY2UlM0Rza3lzY2FubmVyIn0%3D&amp;utid=2b80ffcb-3e81-e491-c64f-e5fdf37a2b02&amp;tm_stars=5&amp;client_id=skyscanner_app&amp;price_policy=2&amp;pre_redirect_id=c2d27592-80c8-96b9-8350-bec11bc1f298&amp;tm_city_code=CEBP&amp;max_price=10275&amp;guests=1&amp;request_id=c2d27592-80c8-96b9-8350-bec11bc1f298&amp;tm_country_code=PH</t>
  </si>
  <si>
    <t>9.5525, 123.7983</t>
  </si>
  <si>
    <t>Marco Polo Plaza, Marco Polo Drive, Marco Polo Plaza, Apas, Cebu City, Central Visayas, 6000, Philippines</t>
  </si>
  <si>
    <t>A stay at Marco Polo Plaza Cebu places you in the heart of Cebu City, within a 10-minute drive of Mango Square and OsmeÃ±a Fountain Circle. This hotel is 2.8 mi (4.6 km) from SM City Cebu and 3.5 mi (5.6 km) from Heritage of Cebu Monument.
Take advantage of recreational opportunities offered, including an outdoor pool, a sauna, and a fitness center. Additional features at this hotel include complimentary wireless internet access, concierge services, and gift shops/newsstands. Guests can catch a ride to nearby destinations on the area shuttle (surcharge).
Grab a bite at Cafe Marco, one of the hotel's 5 restaurants, or stay in and take advantage of the room service (during limited hours). Snacks are also available at the coffee shop/cafe. Unwind at the end of the day with a drink at the bar/lounge or the poolside bar. Buffet breakfasts are available daily from 6 AM to 10:00 AM for a fee.
Featured amenities include complimentary wired internet access, a business center, and express check-in. Planning an event in Cebu City? This hotel has 11356 square feet (1055 square meters) of space consisting of conference space and a meeting room. A roundtrip airport shuttle is provided for a surcharge (available 24 hours), and free self parking is available onsite.
Make yourself at home in one of the 329 air-conditioned rooms featuring refrigerators and LCD televisions. Complimentary wired and wireless internet access keeps you connected, and cable programming provides entertainment. Bathrooms feature shower/tub combinations with rainfall showerheads and complimentary toiletries. Conveniences include safes and desks, as well as phones with free local calls.</t>
  </si>
  <si>
    <t>Oceanica Resort Panglao</t>
  </si>
  <si>
    <t>www.skyscanner.com.ph/hotel_deeplink/4.0/PH/en-US/PHP/h_h1/133696646/2026-03-02/2026-03-03/hotel/hotel/hotels?legacy_provider_id=927111&amp;rooms=1&amp;closed_user_group=mobile&amp;hb_data=yPU6vIJ5r3JpLcQjBHjnsiE0XFM5IuzDsHJM05pKV2JVeQ_97jcwRI9Q0Aj0dz8CXn7GpuXTBQ-F9Wg11_RPEmLX-RmIX16QRJff4jEd0ndA9P6O9QPeb_tkh-ql0YA3h37FRdDtRrnVEqvR_tEnvrWpgfQpkNnZTu_-ONfjVBb_qtNCdwj-Z4Wb883g8jrGI1x6zhOgvQ9cQaYAscc9KfUSSRlvb2lUPB44Z0wMiGIcwX3caayAF5otPfIpDeT2FhIkyDzS1JSjD2eRBhdXAD8rRj4%3D&amp;q_datetime_utc=2026-03-02T00%3A06%3A31&amp;ticket_price=14218&amp;quote_id=9083439837688765213&amp;utid_state=1&amp;channel=iphone&amp;price_without_closed_user_group=15288&amp;tm_place_name=Bolod&amp;deeplink_data=eyJmaWVsZHMiOnsic2lnbmF0dXJlIjoiYmMwYjliMWYwOGNlYmViOTcxMzRlMmY0MzkwOGFlMTAifSwidXJsIjoiaHR0cHM6Ly9waC5ob3RlbHMuY29tL0hvdGVsLVNlYXJjaD9tcGQ9UEhQJnRwaWQ9MzIxNCZtcGU9MTc3MjQwOTk5MCZlbmREYXRlPTIwMjYtMDMtMDMmYWR1bHRzPTEmbXBuPTIwMDYzMzc1NyZtcG09MjQmbXBwPTEmbG9jYWxlPWVuX1BIJm1wbz1FQyZjaGlkPTY4MGNjODRjLTI3MTQtNGQwNC04ODMxLTE2YTdjZDU2OTA4NSZtcHE9MTI2OTQuNTAmZWFwaWQ9NDQmbWN0Yz0zJmN1cnJlbmN5PVBIUCZyYXRlcGxhbmlkPTIwMzA0NjIwMiZzZWxlY3RlZD03ODExMjUwJnN0YXJ0RGF0ZT0yMDI2LTAzLTAyJm1wYj0xNTIzLjM0Jm1wYT0xMjY5NC41MCJ9&amp;utid=4d3a761c-2197-a533-db4f-c18245b01025&amp;tm_stars=5&amp;client_id=skyscanner_app&amp;redirect_delay=1000&amp;price_policy=2&amp;pre_redirect_id=c01908cd-f6b0-c5c3-f91e-026b845daf6f&amp;tm_city_code&amp;max_price=14223&amp;guests=1&amp;request_id=c01908cd-f6b0-c5c3-f91e-026b845daf6f&amp;tm_country_code=PH</t>
  </si>
  <si>
    <t>9.5544, 123.8016</t>
  </si>
  <si>
    <t>Bohol Beach Club Panglao</t>
  </si>
  <si>
    <t xml:space="preserve">https://www.tripadvisor.com/Hotel_Review-g729733-d3990055-Reviews-Coron_Westown_Resort-Coron_Busuanga_Island_Palawan_Province_Mimaropa.html </t>
  </si>
  <si>
    <t>12.0, 120.2</t>
  </si>
  <si>
    <t>Aquahabitat Divesafari &amp; Tours, Coastal Road, Bancuang Baba, Poblacion 1, Coron, Palawan, Mimaropa, 5316, Philippines</t>
  </si>
  <si>
    <t>www.skyscanner.com.ph/hotel_deeplink/4.0/PH/en-US/PHP/h_h1/134142761/2026-03-02/2026-03-03/hotel/hotel/hotels?legacy_provider_id=927111&amp;rooms=1&amp;closed_user_group=mobile&amp;hb_data=mPCfDPEMkl_vp8D4rU-NpssnCFM3WC8mhLcWtOGyYMIaddF8RXRktLBnhNcQ-9YUuYkPip_XrhKlOfgxjNQwXaeoNKvIq_6jckorIEsq9y2PdoczM3g47L5XxaQACOgJnpNMQqeOWjpxawgnxojdKs3fPnxLVLdvCbvMrpvGtgxgS5me7nwbEw6EpAlky6OL1HcmgSsY-GAUb_yEP_AvFmNkvxnD_J5AU0MzhZjLF_3L_CzGH0eGUVclO22dBoKcQ7sdDpFYk_PpVM7cSh4C37N2xTU%3D&amp;q_datetime_utc=2026-03-02T00%3A06%3A29&amp;ticket_price=3629&amp;quote_id=-283735428778079967&amp;utid_state=1&amp;channel=iphone&amp;price_without_closed_user_group=4032&amp;tm_place_name=Coron&amp;deeplink_data=eyJmaWVsZHMiOnsic2lnbmF0dXJlIjoiOWM3MWQwZjVhZjA3M2FkZGQxNTQ5OGI0OTJjNDNjY2EifSwidXJsIjoiaHR0cHM6Ly9waC5ob3RlbHMuY29tL0hvdGVsLVNlYXJjaD9tcGQ9UEhQJnRwaWQ9MzIxNCZtcGU9MTc3MjQwOTcxMCZlbmREYXRlPTIwMjYtMDMtMDMmYWR1bHRzPTEmbXBuPTIwMDI5NDAwMyZtcG09MjQmbXBwPTEmbG9jYWxlPWVuX1BIJm1wbz1FQyZjaGlkPTFmYjUyNTk1LThhMTktNDQ0Yi05NGVmLTA4M2M5MjZmMGVhNCZtcHE9MzE5My4zNCZlYXBpZD00NCZtY3RjPTMmY3VycmVuY3k9UEhQJnJhdGVwbGFuaWQ9Mzg5OTMwMzI5JnNlbGVjdGVkPTYxMTc3NzYmc3RhcnREYXRlPTIwMjYtMDMtMDImbXBiPTcyNS43NSZtcGE9MjkwMy4wNCJ9&amp;utid=96ba6dd0-03d9-6a0d-c2f9-e745a0672dbf&amp;tm_stars=4&amp;client_id=skyscanner_app&amp;redirect_delay=1000&amp;price_policy=2&amp;pre_redirect_id=658c0ab6-ac30-e132-f08a-4a78166fdf1a&amp;tm_city_code=PXCN&amp;max_price=7867&amp;guests=1&amp;request_id=658c0ab6-ac30-e132-f08a-4a78166fdf1a&amp;tm_country_code=PH</t>
  </si>
  <si>
    <t>10.675, 122.95</t>
  </si>
  <si>
    <t>Acacia Hotel Bacolod</t>
  </si>
  <si>
    <t>www.skyscanner.com.ph/hotel_deeplink/4.0/PH/en-US/PHP/h_bc/203908255/2026-03-02/2026-03-03/hotel/hotel/hotels?legacy_provider_id=13&amp;rooms=1&amp;closed_user_group=general&amp;hb_data=58mUzxMAp5bokXlP0K6MAiIpRmYdMDovr31BevK4qOMT2GjQnt153KWdgYzIqOutaqJtPfz8_9FhRVcQ7BpCfW6_KHnRez21m5gKRO1oGBFLDzTVv2KS6hzWPtx9_rwEE3Jy4DJx8-r3JPgDJe3S7IaXecKEfB-j-AIBOOfb6U3F5NtBZIDQtEN_TZCqfbZ3wZu2I02q5A73AiVHu3ScIAn8rKaX5BFbUKDycu44yCrOd9otbhGNp0z37TysL0VqeXwRQllS1CGDrYoR7-3JFd-1z4dDxRo_OfzXbJIYB2Fdq75SuKm-X3sxvhWqyS3ONJ6PsERK970f2RfYwLLBfkDXVxm2koLF4d5AMvRe3jpBAfm-F6aO5pB_9_LfzTr9_SqCf_noGU0IUDFK3TOJStrNUWCabnGQ3UyWirClfEAcNM9D4gk%3D&amp;q_datetime_utc=2026-03-02T00%3A06%3A31&amp;ticket_price=2611&amp;quote_id=5615887924101307768&amp;utid_state=1&amp;channel=iphone&amp;price_without_closed_user_group=5011&amp;tm_place_name=Bacolod&amp;deeplink_data=eyJmaWVsZHMiOnsic2lnbmF0dXJlIjoiZjQ2ODc3ZmQ2OWUxMjY5Y2MwYzk4NmQ0MTJlMTEzYmYiLCJibG9ja19pZCI6InYxX0NnRXRFTG5mQVJvb0NoMHlNREkyTFRBekxUQXlWREF3T2pBd09qQXdMakF3TUNzd056b3dNQkFCR044QktBRTRBU0lDQ0FFPV9Da1VJNEwvOXhnY1FBaUFDTUFKS0RUTTJOVVF4TURCUVh6RXdNRkJROHI0RGVpUmhNamxtWXpRek55MDVZell6TFdReE5XUXRaak5sTUMwNU5UaGlZbVZoWldOall6UVNBZ2dCR2dZWUFTZ0NNQUVpQkFnQ0dBST0ifX0%3D&amp;utid=f196f90d-26e4-f74e-ac4e-10abaa5f5ac1&amp;tm_stars=3&amp;client_id=skyscanner_app&amp;redirect_delay=1000&amp;price_policy=2&amp;pre_redirect_id=150d8ce1-ad38-7e70-59b5-f4cef41194e9&amp;tm_city_code=BCDP&amp;max_price=5171&amp;guests=1&amp;request_id=150d8ce1-ad38-7e70-59b5-f4cef41194e9&amp;tm_country_code=PH</t>
  </si>
  <si>
    <t>10.2883, 124.006</t>
  </si>
  <si>
    <t>Costabella Resort, Costabella Access Road, Buyong, Maribago, Lapu-Lapu, Central Visayas, 6015, Philippines</t>
  </si>
  <si>
    <t>SM City Bacolod Northwing</t>
  </si>
  <si>
    <t>Bacolod</t>
  </si>
  <si>
    <t>Negros Occidental</t>
  </si>
  <si>
    <t>Costabella Tropical Beach Hotel</t>
  </si>
  <si>
    <t>www.skyscanner.com.ph/hotel_deeplink/4.0/PH/en-US/PHP/h_h1/46988669/2026-03-05/2026-03-06/hotel/hotel/hotels?legacy_provider_id=927111&amp;rooms=1&amp;closed_user_group=mobile&amp;hb_data=zDWDO1FfCzwdpwM5hNGKMd78zktRpu_yQMrqh71ViKLvHFdpCFknzzeo1yd3HwI_qCaIj2cfqO-FtyOBexG7eX3z2j3C7ZsKrs5DWtD3KviFI9mTrdqMiVuq7qCW_hfJkGRxsRJ8GA42T6I1jMxFSRxnoWLC9UJa9lWKZQXArA3jeq5oNCF4GQfPd71aDu0x9pu2XraOfYLYsA7Ug6urOaEfCiwZXHrUw9Y93ugIDQ3H_srsbdi0v6cr_y-5N3wfxAyHGGLS0WJoaE9Ychg6meGeAGQ%3D&amp;q_datetime_utc=2026-03-05T14%3A22%3A49&amp;ticket_price=6874&amp;quote_id=8116520965357762666&amp;utid_state=1&amp;channel=iphone&amp;price_without_closed_user_group=10575&amp;tm_place_name=Lapu-Lapu+City&amp;deeplink_data=eyJmaWVsZHMiOnsic2lnbmF0dXJlIjoiMTAxZjQ1ZDFkODI2ZjMwZjJmZGNiMWFhZWVlZWVjMzEifSwidXJsIjoiaHR0cHM6Ly9waC5ob3RlbHMuY29tL0hvdGVsLVNlYXJjaD90cGlkPTMyMTQmbXBlPTE3NzI3MjAyMjUmZW5kRGF0ZT0yMDI2LTAzLTA2JmFkdWx0cz0xJmxvY2FsZT1lbl9QSCZjaGlkPTExMzJiNGZiLTEwNDYtNDcwMi1iOTUwLWY2ZWU4M2EwY2M1NiZlYXBpZD00NCZtY3RjPTMmc3RhcnREYXRlPTIwMjYtMDMtMDUmbXBkPVBIUCZtcG49MjAwMTk1MDI3JmN1cnJlbmN5PVBIUCZyYXRlcGxhbmlkPTIwNTc3MDM0MSZtcG09MjQmbXBwPTEmbXBvPUVDJnNlbGVjdGVkPTMxNTYyODImbXBiPTEzNzQuNzUmbXBxPTYwNDguOTAmbXBhPTU0OTkuMDAifQ%3D%3D&amp;utid=b8ab8b58-2354-3f83-7b2b-054e5c68a8ac&amp;tm_stars=4&amp;client_id=skyscanner_app&amp;price_policy=2&amp;pre_redirect_id=83e9d807-b346-d9ce-29ee-7bf674c616cc&amp;tm_city_code&amp;max_price=10725&amp;guests=1&amp;request_id=83e9d807-b346-d9ce-29ee-7bf674c616cc&amp;tm_country_code=PH</t>
  </si>
  <si>
    <t>14.58, 120.985</t>
  </si>
  <si>
    <t>Deluxe Studio</t>
  </si>
  <si>
    <t>Lapu-Lapu City</t>
  </si>
  <si>
    <t>Located in Lapu-Lapu, Costabella Tropical Beach Hotel is a 35-minute drive from Mactan-Cebu International Airport. This beach resort is 9.4 mi (15.2 km) from SM City Cebu and 11.2 mi (18.1 km) from Ayala Center.
Relax at the full-service spa, where you can enjoy massages. After dipping into one of the 2 outdoor swimming pools, you can spend some time at the private beach. This resort also features complimentary wireless internet access, concierge services, and gift shops/newsstands.
Grab a bite at La Marina restaurant, or stay in and take advantage of the room service (during limited hours). Relax with your favorite drink at the Luna Bar + Tapas.
Featured amenities include a dry cleaning/laundry services, and a 24-hour front desk. A free self parking is available onsite.
Make yourself at home in one of the 154 air-conditioned rooms featuring minibars. Cable television is provided for your entertainment. Bathrooms have complimentary toiletries and bidets. Conveniences include phones, as well as safes and desks.</t>
  </si>
  <si>
    <t>Regency Grand Suites</t>
  </si>
  <si>
    <t>www.skyscanner.com.ph/hotel_deeplink/4.0/PH/en-US/PHP/h_bc/128820126/2026-03-02/2026-03-03/hotel/hotel/hotels?legacy_provider_id=13&amp;rooms=1&amp;closed_user_group=apps&amp;hb_data=dedXqwWV3r3qSOU-8N8j3laxalbS36xHLDrTgW2kQMA0n5_HopNEAQTFHrHZg-baoxGcbVRStmE_76PWhXYXfeNPs1_laniBrd9lFxKnk2PKtAaqsx05RspeXEhtVTSuJX-hhE5PPNcKqlpNt93Hc-kfH1353X8FjsWFIOC9a1938Ycu3NYTHy1XMNqajF2vahluONGVfGzSagjJRUiV4ldlqwNjkdqumX9OMmOv2Kbvl4fNgD1KuPijh-Eq5FtjNRzcegzOljuaDp0cdwBGHqTC4zOn3LWpIfTqz-N0sx_KFNPz9SAjr5MolTOf8py9-FXEdpui1zCIHVpG1LmuA2lULhaoztj---DQo8vxodW8pH3AzzbkMda2uReVmv1ox5Pug3S9ocPhJKE0Uc-Xgsxh1dVewoK6lTbtRBpCQ7_MmxrMj3M%3D&amp;q_datetime_utc=2026-03-02T00%3A06%3A39&amp;ticket_price=2018&amp;quote_id=-4738056451188648166&amp;utid_state=1&amp;channel=iphone&amp;price_without_closed_user_group=5918&amp;tm_place_name=Manila&amp;deeplink_data=eyJmaWVsZHMiOnsic2lnbmF0dXJlIjoiYzFhNzNkZGIxZDI4OTNhNzVjNTUxNGJiZjZhNWMwYTkiLCJibG9ja19pZCI6IjEwMTU2MTUwNF8xMjc5NDIzNTJfMF8wXzAifX0%3D&amp;utid=492f6ac1-0748-063e-fc71-2f56c059fbee&amp;tm_stars=0&amp;client_id=skyscanner_app&amp;redirect_delay=1000&amp;price_policy=2&amp;pre_redirect_id=bfe8c275-6cb0-a172-8d8f-b24e4bcf71af&amp;tm_city_code=MNLP&amp;max_price=2529&amp;guests=1&amp;request_id=bfe8c275-6cb0-a172-8d8f-b24e4bcf71af&amp;tm_country_code=PH</t>
  </si>
  <si>
    <t>14.424, 121.0397</t>
  </si>
  <si>
    <t>Carosa Property Leasing, 1622, Jorge Bocobo Street, Barangay 698, Malate, Fifth District, Manila, Capital District, Metro Manila, 1004, Philippines</t>
  </si>
  <si>
    <t>With a stay at Regency Grand Suites in Manila (Malate), you'll be within a 5-minute drive of Rizal Park and U.S. Embassy. This hotel is 3.9 mi (6.3 km) from SM Mall of Asia and 8.1 mi (13 km) from SM North EDSA.
Take advantage of recreational opportunities offered, including an indoor pool, a sauna, and a fitness center. Additional amenities at this hotel include complimentary wireless internet access and concierge services.
For lunch or dinner, stop by Regency Grand Bistro, a restaurant that specializes in international cuisine. Dining is also available at the coffee shop/cafe, and room service (during limited hours) is provided.
Featured amenities include a business center, dry cleaning/laundry services, and a 24-hour front desk. A roundtrip airport shuttle is provided for a surcharge (available 24 hours).
Make yourself at home in one of the 61 individually decorated guestrooms, featuring kitchenettes with refrigerators and microwaves. Rooms have private balconies. Flat-screen televisions with cable programming provide entertainment, while complimentary wireless internet access keeps you connected. Conveniences include safes and electric kettles, and housekeeping is provided daily.</t>
  </si>
  <si>
    <t>The Bellevue Manila</t>
  </si>
  <si>
    <t>www.skyscanner.com.ph/hotel_deeplink/4.0/PH/en-US/PHP/h_xp/105500266/2026-03-02/2026-03-03/hotel/hotel/hotels?legacy_provider_id=1&amp;rooms=1&amp;closed_user_group=mobile&amp;hb_data=cBVmrZs8w5ncZY7XYYhOlarcjLQLIyMmq8OoaT7H1lk_Qj19OL4IJ8_kztOM-_5eicbnSK8FKf58DEzlzLc4lsV0uAMfXIJCraYGiAAGhfMQx29wHg4Euzn9quBWoiXGvNHRFhihwqsMWnJ9q380vtHkJ_ay0IZmW9FNjbGNVKJ66rO9ZgidQB2J72zYLqS5pNYL-HIHfT1y8J-aSlK0lyaDQVPy4dKKE4iHevw9eLAooIU6mpEH5dzTVJywndeAnFbXKw-1UJuA0dnBAFmTz5jihw0%3D&amp;q_datetime_utc=2026-03-02T00%3A06%3A42&amp;ticket_price=6503&amp;quote_id=-8272566701794899612&amp;utid_state=1&amp;channel=iphone&amp;price_without_closed_user_group=7675&amp;tm_place_name=Muntinlupa&amp;deeplink_data=eyJmaWVsZHMiOnsic2lnbmF0dXJlIjoiZjA0NGFjMWVmMmQ2M2Y3MGZjZDRkZDVkZDJmZjNiMTQifSwidXJsIjoiaHR0cHM6Ly93d3cuZXhwZWRpYS5jb20ucGgvSG90ZWwtU2VhcmNoP21wZD1HQlAmdHBpZD02OCZtcGU9MTc3MjQwOTk5OCZlbmREYXRlPTIwMjYtMDMtMDMmYWR1bHRzPTEmbXBuPTE3NzIxMSZtcG09MjQmbXBwPTEmbG9jYWxlPWVuX1VTJm1wbz1FQyZjaGlkPTdlNTIwNTA3LWMxMzMtNDZlOC04YjYxLTBmNTliMDYzZDJhMyZtcHE9NzMuNTcmZWFwaWQ9NDYyMzAmbWN0Yz0zJmN1cnJlbmN5PUdCUCZyYXRlcGxhbmlkPTQxNDMzMyZzZWxlY3RlZD0xMDQyMzkzJnN0YXJ0RGF0ZT0yMDI2LTAzLTAyJm1wYj0xNi43MyZtcGE9NjYuODgifQ%3D%3D&amp;utid=c4a62879-c3a3-f15b-1f9d-ead79f3161c3&amp;tm_stars=5&amp;client_id=skyscanner_app&amp;redirect_delay=1000&amp;price_policy=2&amp;pre_redirect_id=4693f42f-479d-31ec-f1dc-a4ed01cfe2f5&amp;tm_city_code&amp;max_price=7503&amp;guests=1&amp;request_id=4693f42f-479d-31ec-f1dc-a4ed01cfe2f5&amp;tm_country_code=PH</t>
  </si>
  <si>
    <t>14.5982, 120.9747</t>
  </si>
  <si>
    <t>Red Planet Binondo, Juan Luna Street, Binondo, Third District, Manila, Capital District, Metro Manila, 1006, Philippines</t>
  </si>
  <si>
    <t>Red Planet Manila Binondo</t>
  </si>
  <si>
    <t>www.skyscanner.com.ph/hotel_deeplink/4.0/PH/en-US/PHP/h_ad/157036662/2026-03-05/2026-03-06/hotel/hotel/hotels?legacy_provider_id=22&amp;rooms=1&amp;closed_user_group=general&amp;hb_data=WpU5nip8XkOfiGIe-5Z4UlMWo3CPBTk6E6bthWAkYEwDOFTRlirD_64rFAtN29ALlBxrsa5-5ehqVo3JcL70sWXT8JpXdEGP_bv4v7T45h7pA0BuVEr6DXKKBJrmKKl_xe1Emkk2a8cHacuwz3mT_qVeCAoq1CpZD01A8EPXAWBNqGbgK10PIExYLrAobpPdG_7sWYooZ3Cl5hPgC34NAgSmQ2OSiEkOBcbK32R-TVb8c5E6cX8fxZ2lDDZuPmzXKMl6pK5t7dthj1vTf5Dj16jDpuo84xSW5SnR_MwC0gFIZdMQrhwyeueyzNuFAXCnyryOkjcYXx3_ua1vCDThkWF9ZR2ocTLKhk4hEcVciJ8KO5c6vtmOtAxdbEe_IpM9Hqh3uooS4csG5aWUKFS-2jwxlOxPcUrxpOBIijs18AwT9dI%3D&amp;q_datetime_utc=2026-03-05T14%3A21%3A49&amp;ticket_price=1789&amp;quote_id=-2065891244913584205&amp;utid_state=1&amp;channel=iphone&amp;price_without_closed_user_group=3800&amp;tm_place_name=Manila&amp;deeplink_data=eyJmaWVsZHMiOnsic2lnbmF0dXJlIjoiMjEwOGQ0NTFlZGE3MjIzMmJjMDRkOTU2YzQ5OTU4ZTUifSwidXJsIjoiaHR0cHM6Ly93d3cuYWdvZGEuY29tL3BhcnRuZXJzL3BhcnRuZXJzZWFyY2guYXNweD9jaWQ9MTg0NjM4MyZoaWQ9MjYyMTIwOCZjdXJyZW5jeT1QSFAmY2hlY2tpbj0yMDI2LTAzLTA1JmNoZWNrb3V0PTIwMjYtMDMtMDYmTnVtYmVyb2ZBZHVsdHM9MSZOdW1iZXJvZkNoaWxkcmVuPTAmUm9vbXM9MSZtY2lkPTMzMiZtYXN0ZXJSb29tSWQ9MTUzMTM3OTgmbXB0PU5YSXZNbUpVVVhobk5teExVVzFyTW5RMkwwaEhVMVJVYkhaWWNFNWtiRTFaWW5aeFpESjRXVWRoSzFacmNGVm9UemswY0c1Mkx6QlNXRFV6VDJ4ME5UWkZURU5NYjNjd2JGVlJNUSZUb3RhbFByaWNlPTE3ODkuMzYmVG90YWxUYXg9MTkxLjcxJlRvdGFsRmVlPTAuMDAmVG90YWxTdXJjaGFyZ2U9MCZtY3VyPVBIUCJ9&amp;utid=1785f6e0-7454-6e43-98c0-589b76468aac&amp;tm_stars=3&amp;client_id=skyscanner_app&amp;price_policy=2&amp;pre_redirect_id=e10a8c24-a517-8305-8554-61c0ef2199e8&amp;tm_city_code=MNLP&amp;max_price=2275&amp;guests=1&amp;request_id=e10a8c24-a517-8305-8554-61c0ef2199e8&amp;tm_country_code=PH</t>
  </si>
  <si>
    <t>13.628, 123.1993</t>
  </si>
  <si>
    <t>With a stay at Red Planet Manila Binondo, you'll be centrally located in Manila, within a 5-minute drive of U.S. Embassy and Manila Ocean Park. Featured amenities include a 24-hour business center and a 24-hour front desk. Free self parking is available onsite. Make yourself at home in the air-conditioned rooms featuring refrigerators and flat-screen televisions. Complimentary wireless Internet access keeps you connected, and cable programming is available for your entertainment. Private bathrooms with showers . Conveniences include safes and desks, and housekeeping is provided once per stay.</t>
  </si>
  <si>
    <t>Villa Caceres Hotel Naga</t>
  </si>
  <si>
    <t>www.skyscanner.com.ph/hotel_deeplink/4.0/PH/en-US/PHP/h_bc/47043080/2026-03-02/2026-03-03/hotel/hotel/hotels?legacy_provider_id=13&amp;rooms=1&amp;hb_data=wciTU5_3Q4HAxh1wximmxEvvP4ZPT7xzmygUacKsQZ3cm7JFHJR8sGgXB7Op4y3JRDwKHHiMW_xqyMSqpHJvr_TQgK8kUi3646ISPz4HqXFJXkGT7MCUs7cdSPeKOKhTaFQeq-DYtHWsBCZ6vA-t0pPxBMBiIrJm70bgdAfQFAZUt3x_x-dmiQHg1CY2JC-yLQHfsTEjQXFtSSLV2q764HgzMfrxHtUPav21xgzf8ymD0NK5rMddbHR3st7R66MyyXXuzhibbr-ViJ4vHQLSOCXpzeZmBjyy9H9LzA0gYIo48pPHL_3-k54pWgb5xATq4ZPEUduwVv1a5PrWqW9H7SNjtPiBwIFCq1FzZrT0v3rRXvq9a_VHpLTzSTdQmLF6UxX848AD_bJdDxy_i0V0s58h9xpc9OPJptfHXbqkeUY4UBjMpeo%3D&amp;q_datetime_utc=2026-03-02T00%3A06%3A41&amp;ticket_price=2932&amp;quote_id=8087615322844537625&amp;utid_state=1&amp;channel=iphone&amp;tm_place_name=Naga&amp;deeplink_data=eyJmaWVsZHMiOnsic2lnbmF0dXJlIjoiMmE1MWUwMzYwZWM2OTUwNzM2NmMyMzY0Y2Y5OWJmOGQiLCJibG9ja19pZCI6InYxX0NnRXRFTXdDR2lnS0hUSXdNall0TURNdE1ESlVNREE2TURBNk1EQXVNREF3S3pBM09qQXdFQUVZM3dFb0FUZ0JJZ0lJQVE9PV9DaUlJMXZhVEF4QUNJT1lvS09yN0J6QUNRQUZLQ3pCRU1UQXdVRjh4TURCUVVKZ0ZFZ2tJQVNJRjRBRUU4ZzBhQmhnQktBSXdBU0lFQ0FJWUFnPT0ifX0%3D&amp;utid=e9e39478-06f9-1934-448b-3bd4d76968eb&amp;tm_stars=3&amp;client_id=skyscanner_app&amp;redirect_delay=1000&amp;price_policy=2&amp;pre_redirect_id=97325e64-b26f-49dd-d4a4-0b192f3d2ee5&amp;tm_city_code=WNPP&amp;max_price=6077&amp;guests=1&amp;request_id=97325e64-b26f-49dd-d4a4-0b192f3d2ee5&amp;tm_country_code=PH</t>
  </si>
  <si>
    <t>9.95, 123.55</t>
  </si>
  <si>
    <t>Cebu, Central Visayas, Philippines</t>
  </si>
  <si>
    <t>Region V</t>
  </si>
  <si>
    <t>Robinsons Place Naga</t>
  </si>
  <si>
    <t>Naga</t>
  </si>
  <si>
    <t>Camarines Sur</t>
  </si>
  <si>
    <t>The Blue Orchid Resort</t>
  </si>
  <si>
    <t>www.skyscanner.com.ph/hotel_deeplink/4.0/PH/en-US/PHP/h_xp/145072668/2026-03-02/2026-03-03/hotel/hotel/hotels?legacy_provider_id=1&amp;rooms=1&amp;closed_user_group=mobile&amp;hb_data=UROeHffOf_jOSItlKLR9wp3e1Dadb8hoQbDn5titccfknB5dMcRiR1JQE5NLPw1Hnb7p3f9x_-mAEguaar5GbW6BjMiCnFtUqFSB7swlElLDzXBe5KBXcfFZqntrQ8l6aKhrqE0wKN1N2Lt5c2y_84pciMR-R-k4fgXWvtwB077zMR_JIBRx9QfxEtvB2WbFLq8EIZS5m8BQbFjqP2VQUipZJ-raBARTQRZm7zz5BiPqZ5eVzhG4CuQpL1_8mc64tQBdq0pg7omYZsWUdmxr2IqTB1c%3D&amp;q_datetime_utc=2026-03-02T00%3A06%3A41&amp;ticket_price=4412&amp;quote_id=7836214588087517902&amp;utid_state=1&amp;channel=iphone&amp;price_without_closed_user_group=4902&amp;tm_place_name=Cebu&amp;deeplink_data=eyJmaWVsZHMiOnsic2lnbmF0dXJlIjoiMzUwYjQ2Mjk3NDFiYTM5MDRiNzQyMTAyMDRiYzk5YzAifSwidXJsIjoiaHR0cHM6Ly93d3cuZXhwZWRpYS5jb20ucGgvSG90ZWwtU2VhcmNoP3RwaWQ9NjgmbXBlPTE3NzI0MDk5ODEmZW5kRGF0ZT0yMDI2LTAzLTAzJmFkdWx0cz0xJmxvY2FsZT1lbl9VUyZjaGlkPTkwM2I1NTIxLTdhNzQtNGRmNi1hODAyLWZjN2VhOGQwMDkyNCZlYXBpZD00NjIzMCZtY3RjPTMmc3RhcnREYXRlPTIwMjYtMDMtMDImbXBkPUdCUCZtcG49MzI0ODQxNzg5JmN1cnJlbmN5PUdCUCZyYXRlcGxhbmlkPTM5NTk4NTExNCZtcG09MjQmbXBwPTEmbXBvPUhDJnNlbGVjdGVkPTEyMjI0MzI2Jm1wYj01LjE2Jm1wcT01Ni43MiZtcGE9NTEuNTYifQ%3D%3D&amp;utid=adc3b377-d040-8286-3d51-d9962444c693&amp;tm_stars=4&amp;client_id=skyscanner_app&amp;redirect_delay=1000&amp;price_policy=2&amp;pre_redirect_id=3b0f8d6a-4281-9734-971c-82160958ecdc&amp;tm_city_code=CEBP&amp;max_price=7699&amp;guests=1&amp;request_id=3b0f8d6a-4281-9734-971c-82160958ecdc&amp;tm_country_code=PH</t>
  </si>
  <si>
    <t>15.206136, 120.577895</t>
  </si>
  <si>
    <t>The Blue Orchid Resort, Basdako, Moalboal, Cebu, Central Visayas, 6032, Philippines</t>
  </si>
  <si>
    <t>The Blue Orchid Resort offers peaceful and relaxing stays, about 5 mi from Moalboal. It features an outdoor pool, several water sports activities and free WiFi access.</t>
  </si>
  <si>
    <t>OYO 645 Ljenj Apartelle</t>
  </si>
  <si>
    <t>https://www.google.com/maps/place/L+Square+Hotel/data=!4m11!3m10!1s0x3396c66026515f71:0x18abf72c0a3afbbc!5m3!1s2026-03-01!4m1!1i2!8m2!3d15.458394!4d120.598981!16s%2Fg%2F11y8cl6y2!19sChIJcV9RJmDGljMRvPs6Ciz3qxg?authuser=0&amp;hl=en&amp;rclk=1</t>
  </si>
  <si>
    <t>15.458394, 120.598981</t>
  </si>
  <si>
    <t>Cafe Teodora, MacArthur Highway, Rowland Subdivision, San Sebastian, Tarlac City, Tarlac, Central Luzon, 2300, Philippines</t>
  </si>
  <si>
    <t>L Square Hotel</t>
  </si>
  <si>
    <t>www.skyscanner.com.ph/hotel_deeplink/4.0/PH/en-US/PHP/h_ad/113931412/2026-03-02/2026-03-03/hotel/hotel/hotels?legacy_provider_id=22&amp;rooms=1&amp;hb_data=Jgt2xtbYnKvEO_vJMT-hPGtj-9pD68tVFw5QgcP4a8MzZn8e9xHuPpQzMW-yVQmyKgbfX_EzDf7uTMz-zQDlKPiNr2cYpSwh7LwXFH_x78fAzWZOuOtV9ijrXcxJCThBXBPIUJIaf4H3YcCSPlg9ALpKgXTW3nZp7lybGVK41H26sNhcrcnagwxHn6bY6ivXBfitFKBDtEH5ENDbCz8iHnnr_ZOBKOWE8Gw8uZf5HMlfWDVlbRGt9KkVmwMJ6Ksa1CAGqGnDE5uBtIKszkSr9krOAID1gUx7EfjiURwp2WZKoBMgvY1CBpOfQzu3yHT3X_0YpUssc8SIYal1ypqLm_ZJbVegWgKkcAXeMtFJd6TS-uHVFmMk9M6gM2FCtYilXeGEbrVutI3W9f2gY_dSOIyIKarFXXFbdZI6l6Y1qd2f&amp;q_datetime_utc=2026-03-02T00%3A06%3A41&amp;ticket_price=2258&amp;quote_id=-665815826829395775&amp;utid_state=1&amp;channel=iphone&amp;tm_place_name=Tarlac&amp;deeplink_data=eyJmaWVsZHMiOnsic2lnbmF0dXJlIjoiMGRmNTg3NDNjYjAzYTdlODJhNjQ5YjRkOTgzNjMwYTYifSwidXJsIjoiaHR0cHM6Ly93d3cuYWdvZGEuY29tL3BhcnRuZXJzL3BhcnRuZXJzZWFyY2guYXNweD9jaWQ9MTg0NjM4MyZoaWQ9MzkzNDY0JmN1cnJlbmN5PVBIUCZjaGVja2luPTIwMjYtMDMtMDImY2hlY2tvdXQ9MjAyNi0wMy0wMyZOdW1iZXJvZkFkdWx0cz0xJk51bWJlcm9mQ2hpbGRyZW49MCZSb29tcz0xJm1jaWQ9MzMyJm1hc3RlclJvb21JZD0zMzU1MjMwJm1wdD1iVE40TUZCV2VXVXJWV0psUzJGbU9XdDZkVTE0TmtsT1UzQk9NRU51Ym5kYVVXUjZaekkxWlhCTUwxUmhhR2MxY0V4UmVWbzFOazlLVjBSSFRYRmhiblpPYWtRMFRFVjFNMkZ6ZEZNMmR6MCZUb3RhbFByaWNlPTIyNTcuNzcmVG90YWxUYXg9MjE2LjY1JlRvdGFsRmVlPTE5MC40OSZUb3RhbFN1cmNoYXJnZT0wJm1jdXI9UEhQIn0%3D&amp;utid=ecf5ca22-ce8b-ae8a-1a4f-f40e4aa61c43&amp;tm_stars=3&amp;client_id=skyscanner_app&amp;redirect_delay=1000&amp;price_policy=2&amp;pre_redirect_id=1875bfff-3713-c5c7-edc3-b764fad630e6&amp;tm_city_code&amp;max_price=4088&amp;guests=1&amp;request_id=1875bfff-3713-c5c7-edc3-b764fad630e6&amp;tm_country_code=PH</t>
  </si>
  <si>
    <t>15.4833737, 120.5953668</t>
  </si>
  <si>
    <t>Susie's Cuisine, MacArthur Highway, Aquino Subdivision, Ligtasan, Tarlac City, Tarlac, Central Luzon, 2300, Philippines</t>
  </si>
  <si>
    <t>SM City Tarlac</t>
  </si>
  <si>
    <t>Tarlac</t>
  </si>
  <si>
    <t>La Maja Rica Hotel</t>
  </si>
  <si>
    <t>www.skyscanner.com.ph/hotel_deeplink/4.0/PH/en-US/PHP/h_ct/130064985/2026-03-02/2026-03-03/hotel/hotel/hotels?legacy_provider_id=31&amp;rooms=1&amp;closed_user_group=apps&amp;hb_data=yrNf_Fm-FWa-czNGGDlHxlw3bUB3oeap2QDmQxXLElSH019IaJYmKnTsj7c3pZo-2RptR4eRpPbOQmX8tgo6r7gbsuF7jVuxJy7dIWxmZ3kcLGDXIHDDLmUTfRPRe611J0qxF3D0CxO2AY13Q1KEIFON2ZJp6esfCJMMuOV0kqQu17wdAU2E8BqXer3jn598lRioawWdDYbkTiUCMmlK05McmpJh8vbyjxJxfzc9ihMgq_dnpIhXJYE38iSxubGfNhOvPEwV9VjF6fmnlrIiuK1tYAjMsN_-E1_zcInofEE3g-lZhzaCQza6cdon99bAQL4wx3IAkF1jRH1EO_aSc4R9xZf_lM0SrhqlO6yeOVBiWNoegn74JPAsZ778-08fWgcKsoWHxsefrQwtdfuxtJCNnFyUCII5Dr6gsFjyaw%3D%3D&amp;q_datetime_utc=2026-03-02T00%3A06%3A44&amp;ticket_price=4821&amp;quote_id=8465725051915828152&amp;utid_state=1&amp;channel=iphone&amp;price_without_closed_user_group=5230&amp;tm_place_name=Tarlac&amp;deeplink_data=eyJmaWVsZHMiOnsic2lnbmF0dXJlIjoiMzRkYmNlN2YyN2NiZGIxMzM5MzM5NDcwNjIwYjI3ZjkifSwidXJsIjoiaHR0cHM6Ly9waC50cmlwLmNvbS9ob3RlbHMvcmVkaXJlY3Q%2FaG90ZWxpZD03MDczODg2JmNpdHk9NzA2NDcxJkFsbGlhbmNlaWQ9MTI2MDcmc2lkPTg4ODgzMiZjaGVja2luPTIwMjYtMDMtMDImY2hlY2tvdXQ9MjAyNi0wMy0wMyZzaG9wcGluZ2lkPTUxNGFjNjQ4ZmY1ZTRmYzBiZDczYTc5YTFjZGIyMDZlJmFkdWx0PTEmY2hpbGRyZW49MCZhZ2VzPSZsYW5ndWFnZT1lbnBoJmxvY2FsZT1lbl9QSCZyb29taWQ9MTIxODA1OTU4MCZzd2lkPTAmcGF5PVBQJmZndD0xJmNybj0xJmN1cnI9UEhQJndrcD0xJnN0YW5kPUg0c0lBQUFBQUFBQV93QURBZnotQ21FS0FoZ0JFZ1FJQVJBQUdsVUl2THJveEFRU0FUSVlBREM0RHppT2E1Z0IzdUN2QTZnQkFMZ0JBc0FCQXRFQkZLNUg0Zm9Hc0VEaEFRQUFBQUFBMWJKQTZBR1k1cjJBQW9nQ0lJa0V3X1VvWEktQ05FQ2dCQUNoQlFBQUFBQUFBQUFBR2lBMU1UUmhZelkwT0dabU5XVTBabU13WW1RM00yRTNPV0V4WTJSaU1qQTJaU0FFS0pLcGs4MEdTQUZTQm1ZM09UQmxPRm9jQ2dOVlUwUVJ3b2FuVjhweUcwQWFBMUJJVUNFUVdEbTB5SGEtUDJJRlpXNWZVRWhvdVJSd0FYZ0FpZ0VIU0FGNEFNZ0JBYW9CQndvRE1ESXhFQUx5QVNJMU1UUmhZelkwT0dabU5XVTBabU13WW1RM00yRTNPV0V4WTJSaU1qQTJaVjh3a2dJQk5Kb0NBQUFBQVBfX0FRQUFfX19uYjQzekF3RUFBQSJ9&amp;utid=0ddda4e3-cd4c-e230-1205-f980462e2615&amp;tm_stars=3&amp;client_id=skyscanner_app&amp;redirect_delay=1000&amp;price_policy=2&amp;pre_redirect_id=2829b33e-594d-02b8-0f59-74ba45fef270&amp;tm_city_code&amp;max_price=4821&amp;guests=1&amp;request_id=2829b33e-594d-02b8-0f59-74ba45fef270&amp;tm_country_code=PH</t>
  </si>
  <si>
    <t>15.3413217, 120.6121706</t>
  </si>
  <si>
    <t>Hidden Road Inn, Concepcion-Capas Road, Sitio Campo, Santiago, Capas, Tarlac, Central Luzon, 2316, Philippines</t>
  </si>
  <si>
    <t>Casaroyal Hotel Powered by Cocotel</t>
  </si>
  <si>
    <t>www.skyscanner.com.ph/hotel_deeplink/4.0/PH/en-US/PHP/h_ct/205166487/2026-03-02/2026-03-03/hotel/hotel/hotels?legacy_provider_id=31&amp;rooms=1&amp;closed_user_group=general&amp;hb_data=LpDb3btfvbpUcKD24SjYLyqpei7GqVfi1S_6TND-i-cnFyuKyyncIxpICZ9-mYcpiNOLolzpV-QTozBXUX8uTXpIfNbswWQ5Vn-PXC3rsc_lu7rJl26eDn2qtOVKTxZlvxBR0PxBG1ZPhm6YcGV4qZsbsECU3akCQKlI1J52RxFHnEVhiM-SpYoKJZISj7qNQt25-Kd3569j7J0nomlnnrIwcVM70tBNFsM1IW6tMFFMm5qRxDN7ZaHJ8ob-20lT3Gz90SfbCVvq0KWH-emIc6hO-u1aFxQmJAAJ-twtPokYd2RoRqZ9-2yn3FjLX3QDqVNqxB_YGOPqRIFCcY-zyQ8OAsgyidrQ74jxbtV-kvgaQR3VdcNMHzJiW1VCkJSr-wugznfnA9DQXdXzbAtxMLo6YC0wAJPOQ4kTXjjkdg%3D%3D&amp;q_datetime_utc=2026-03-02T00%3A06%3A42&amp;ticket_price=3018&amp;quote_id=-2311360650111728472&amp;utid_state=1&amp;channel=iphone&amp;price_without_closed_user_group=4100&amp;tm_place_name=Concepcion&amp;deeplink_data=eyJmaWVsZHMiOnsic2lnbmF0dXJlIjoiYTQxMDBmOWJlMzVhN2M0YzgzYTc3Y2RhYmQyMDkzMjQifSwidXJsIjoiaHR0cHM6Ly9waC50cmlwLmNvbS9ob3RlbHMvcmVkaXJlY3Q%2FaG90ZWxpZD03MjU2MDA3OSZjaXR5PTMwNzA5MSZBbGxpYW5jZWlkPTEyNjA3JnNpZD04ODg4MzImY2hlY2tpbj0yMDI2LTAzLTAyJmNoZWNrb3V0PTIwMjYtMDMtMDMmc2hvcHBpbmdpZD0wOTNjYjkyOGViNDI0MzFiOGNmMTExZmFjZmE5Y2VjZSZhZHVsdD0xJmNoaWxkcmVuPTAmYWdlcz0mbGFuZ3VhZ2U9ZW5waCZsb2NhbGU9ZW5fUEgmcm9vbWlkPTE3OTM5NzI1NDEmc3dpZD0wJnBheT1QUCZmZ3Q9MSZjcm49MSZjdXJyPVBIUCZ3a3A9MSZzdGFuZD1INHNJQUFBQUFBQUFfd0Q0QUFmX0NsMEtBaGdCRWdRSUFSQUFHbEVJdmJLMzF3WVlBREFBT1BzUm1BSFAyOHdpcUFFQXVBRUN3QUVDMFFGeFBRclhveENrUU9FQndfVW9YSS1UcDBEb0FjRDdzYlFCaUFJZ2lRUUFBQUFBQUFBQUFLQUVBS0VGQUFBQUFBQUFBQUFhSURBNU0yTmlPVEk0WldJME1qUXpNV0k0WTJZeE1URm1ZV05tWVRsalpXTmxJQVFva2FtVHpRWklBVklHTlRkaE1qTXlXaHdLQTFCSVVCRVFXRG0weUhhLVB4b0RVRWhRSVJCWU9iVElkcjRfWWdWbGJsOVFTR2k1RkhBQmVBQ0tBUWRJQVhnQXlBRUJxZ0VBOGdFaU1Ea3pZMkk1TWpobFlqUXlORE14WWpoalpqRXhNV1poWTJaaE9XTmxZMlZmTUpJQ0FUU2FBZ0FBQUFEX193RUFBUF9fbGFFUkhfZ0FBQUEifQ%3D%3D&amp;utid=b56ad299-29c5-07ac-d831-2251806c2bf0&amp;tm_stars=3&amp;client_id=skyscanner_app&amp;redirect_delay=1000&amp;price_policy=2&amp;pre_redirect_id=79064a5c-fa77-5aba-6b70-eecccb9c5af0&amp;tm_city_code&amp;max_price=7318&amp;guests=1&amp;request_id=79064a5c-fa77-5aba-6b70-eecccb9c5af0&amp;tm_country_code=PH</t>
  </si>
  <si>
    <t>15.331, 120.589</t>
  </si>
  <si>
    <t>Guest House</t>
  </si>
  <si>
    <t>Concepcion</t>
  </si>
  <si>
    <t>Located in Concepcion, 21 miles from SandBox - Alviera, Casaroyal Hotel powered by Cocotel has accommodations with an outdoor swimming pool, free private parking, a garden and a shared lounge.</t>
  </si>
  <si>
    <t>Innskeep Hotel &amp; Lodging House</t>
  </si>
  <si>
    <t>https://www.google.com/maps/place/Mr+Blue+Inn+Hotel+%26+Events+Venue/data=!4m11!3m10!1s0x3396c1c17acd3bd9:0xe736280c6f072a4c!5m3!1s2026-03-01!4m1!1i2!8m2!3d15.349997!4d120.59334!16s%2Fg%2F1tg1382d!19sChIJ2TvNesHBljMRTCoHbwwoNuc?authuser=0&amp;hl=en&amp;rclk=1</t>
  </si>
  <si>
    <t>15.349997, 120.59334</t>
  </si>
  <si>
    <t>Mr. Blue Inn, MacArthur Highway, Vargas Village, Santo Domingo 2nd, San Juan, Capas, Tarlac, Central Luzon, 2315, Philippines</t>
  </si>
  <si>
    <t>RC Station &amp; Kriscielo Beauty Shop (DITO Telecommunity Partner Store)</t>
  </si>
  <si>
    <t>Capas</t>
  </si>
  <si>
    <t>Mr Blue Inn Hotel &amp; Events Venue</t>
  </si>
  <si>
    <t>https://www.google.com/maps/place/Hotel+Sogo+-+Tarlac/data=!4m11!3m10!1s0x3396c641e92b34e9:0x8dfab97b5795fa18!5m3!1s2026-03-01!4m1!1i2!8m2!3d15.4748367!4d120.5966079!16s%2Fg%2F11f3_y1zfk!19sChIJ6TQr6UHGljMRGPqVV3u5-o0?authuser=0&amp;hl=en&amp;rclk=1</t>
  </si>
  <si>
    <t>15.4748367, 120.5966079</t>
  </si>
  <si>
    <t>Hotel Sogo Tarlac, MacArthur Highway, San Sebastian, Tarlac City, Tarlac, Central Luzon, 2300, Philippines</t>
  </si>
  <si>
    <t>Hotel Sogo - Tarlac</t>
  </si>
  <si>
    <t>www.skyscanner.com.ph/hotel_deeplink/4.0/PH/en-US/PHP/h_ct/123706119/2026-03-02/2026-03-03/hotel/hotel/hotels?legacy_provider_id=31&amp;rooms=1&amp;closed_user_group=general&amp;hb_data=w5WrWswBg7X2FFcXIwY0VYX_GMOgX7g6u4WvXp_o09aXKvFnqtVMaMfT0J65ca28uLGjntWHn7aKITA0sXgsUmhBjYa-hMgbK4sUJ7hDc3_Mnj8GfV1L7Wnw7MkdLRor8f5ZKn3lz-BRUJARgqWpNl6d4Gh72FaQ1CJXh0mS6HR79uqI-Ie7ihfZ8eQ0BOVz3akezR4hcij09rA6HI2sUpouThfy2DGxcGRrLeHQwWpJQGL_RLfEp_3k3jIWkYKMpfEiMzkJErPkhxIyw3DTGBVymIdcCiMLMRfuIRVk5B90HcVg7LgdJtako12a554dJ45g-EzILjPSuCo86peidpDejntBWq8zfS_MCx2zGQFMChEa_ZBBkqA5gaECGvz7CH5JWyA4_MWtfY8C2fQrKqXVU12szF5DLPq3LeaeIQ%3D%3D&amp;q_datetime_utc=2026-03-02T00%3A06%3A46&amp;ticket_price=1480&amp;quote_id=3184590445798469169&amp;utid_state=1&amp;channel=iphone&amp;price_without_closed_user_group=1673&amp;tm_place_name=Tarlac&amp;deeplink_data=eyJmaWVsZHMiOnsic2lnbmF0dXJlIjoiMzdjMzg4NWYyNWE3YWVkMTRjMjQzOTVjNzc2ZWUyNmMifSwidXJsIjoiaHR0cHM6Ly9waC50cmlwLmNvbS9ob3RlbHMvcmVkaXJlY3Q%2FaG90ZWxpZD02OTc0NTkmY2l0eT03MDY0NzEmQWxsaWFuY2VpZD0xMjYwNyZzaWQ9ODg4ODMyJmNoZWNraW49MjAyNi0wMy0wMiZjaGVja291dD0yMDI2LTAzLTAzJnNob3BwaW5naWQ9ZmJlNzFjYmFkNzI1NGJiZGI3Y2RmZmJiMjJmMTIxOTUmYWR1bHQ9MSZjaGlsZHJlbj0wJmFnZXM9Jmxhbmd1YWdlPWVucGgmbG9jYWxlPWVuX1BIJnJvb21pZD05NTMxMzU1NjYmc3dpZD0wJnBheT1QUCZmZ3Q9MSZpc19zcD1RMiZjcm49MSZjdXJyPVBIUCZ3a3A9MSZzdGFuZD1INHNJQUFBQUFBQUFfd0FNQWZQLUNtb0tBaGdCRWdRSUFSQUFHbDRJenVPLXhnTVlBREFBT1BzUm1BSHp5Q3FvQVFDNEFRTEFBUURSQWVGNkZLNUhycE5BNFFFQUFBQUFBQ0NYUU9nQmdwTFhFb2dDSUlrRUFBQUFBQUFBQUFDZ0JBYXFCQXdJMmc4UktWeVB3dlVvYUVDaEJRQUFBQUFBSUhkQUdpQm1ZbVUzTVdOaVlXUTNNalUwWW1Ka1lqZGpaR1ptWW1JeU1tWXhNakU1TlNBRUtKV3BrODBHU0FGU0JtVTFPV0V5TTFvY0NnTlFTRkFSRUZnNXRNaDJ2ajhhQTFCSVVDRVFXRG0weUhhLVAySUZaVzVmVUVob3VSUndBWGdBaWdFSFNBRjRBTWdCQWFvQkJ3b0RNREl5RUFMeUFTSm1ZbVUzTVdOaVlXUTNNalUwWW1Ka1lqZGpaR1ptWW1JeU1tWXhNakU1TlY4d2tnSUJOSm9DQUFBQUFQX19BUUFBX18taGduRkJEQUVBQUEifQ%3D%3D&amp;utid=0bb57da8-40f2-4155-0756-183c1711962e&amp;tm_stars=2&amp;client_id=skyscanner_app&amp;redirect_delay=1000&amp;price_policy=2&amp;pre_redirect_id=6bd3b3bd-6d15-7b54-c5b6-41bceb29d4c1&amp;tm_city_code&amp;max_price=2165&amp;guests=1&amp;request_id=6bd3b3bd-6d15-7b54-c5b6-41bceb29d4c1&amp;tm_country_code=PH</t>
  </si>
  <si>
    <t>15.3414065, 120.6121659</t>
  </si>
  <si>
    <t>parking, wifi, elevator, non-smoking, internet_access, 24-hour_front_desk_service, smoking_areas, massage, room_service, express_check-in, express_check-out, safe_deposit_box, luggage_storage, accessible, concierge, golf_course, ticket_office</t>
  </si>
  <si>
    <t>Citi Park Hotel Cebu Powered by Cocotel</t>
  </si>
  <si>
    <t>www.skyscanner.com.ph/hotel_deeplink/4.0/PH/en-US/PHP/h_ct/81987079/2026-03-05/2026-03-06/hotel/hotel/hotels?legacy_provider_id=31&amp;rooms=1&amp;closed_user_group=general&amp;hb_data=sKHDPMLC6baaFOHl0ZsD7TsqvgWKBtexWxjAsEGoP8Y5RVxmjNk8mnxXG0wLv69moFFB4P6cv9zyiWvnqmHsuy4PWT69oGXXdl4t9N8_8QX9i1LGIshyCAfIHoVsuK23dzsKdt2FySlMLuYsO7lu4P5UgG-ghBbQlplunNPYqa-9Egi2ZHU12wFjoKDK7G6XdsqN8_2FUQJE6a91UaNSCRns1Vj1T7gcMEfIPFgVhFelhgR71NDPIkqlsTutMiYHNj59dJu6udPf36iMCB5YCCWg-zRpag_i2fsVdYDdeVeTR6w96ukmjGeidO808qbpLmMN5dLecSGdOW0YRdNAqohShy5koQYRXKOe-ri9mRClOEC3JUYZ7ahs3pBUVv7bTmwagnKD161Wk6r_g0H70RiyGrThek_Ob6DfbsHLrg%3D%3D&amp;q_datetime_utc=2026-03-05T14%3A21%3A50&amp;ticket_price=2474&amp;quote_id=2673787412702608476&amp;utid_state=1&amp;channel=iphone&amp;price_without_closed_user_group=2916&amp;tm_place_name=Cebu&amp;deeplink_data=eyJmaWVsZHMiOnsic2lnbmF0dXJlIjoiOGY5MzUzZTczMDk4ZjQ4NTcyYjlmY2VhYmJjNTQwY2MifSwidXJsIjoiaHR0cHM6Ly9waC50cmlwLmNvbS9ob3RlbHMvcmVkaXJlY3Q%2FaG90ZWxpZD02OTk3MjEmY2l0eT0zNTgzMSZBbGxpYW5jZWlkPTEyNjA3JnNpZD04ODg4MzImY2hlY2tpbj0yMDI2LTAzLTA1JmNoZWNrb3V0PTIwMjYtMDMtMDYmc2hvcHBpbmdpZD02NmIxNDUzMWFmNTY0MzY1OGEzODZlNmI3OTY0NmVlNCZhZHVsdD0xJmNoaWxkcmVuPTAmYWdlcz0mbGFuZ3VhZ2U9ZW5waCZsb2NhbGU9ZW5fUEgmcm9vbWlkPTE2MTIyODA3MzAmc3dpZD0wJnBheT1QUCZmZ3Q9MSZjcm49MSZjdXJyPVBIUCZ3a3A9MSZzdGFuZD1INHNJQUFBQUFBQUFfd0QtQUFIX0Nsd0tBaGdCRWdRSUFSQUFHbEFJbXVmbGdBWVlBREFBT0pFU21BSEoyaXFvQVFDNEFRSEFBUURSQVdabVptWm1jNkJBNFFGbVptWm1abFNqUU9nQnF2ZmkxUUdJQWlDSkJBQUFBQUFBQUFBQW9BUUFvUVV6TXpNek0zTlFRQm9nTmpaaU1UUTFNekZoWmpVMk5ETTJOVGhoTXpnMlpUWmlOemsyTkRabFpUUWdCQ2pxb2FiTkJrZ0JVZ1ptTmpKak9ERmFIQW9EVUVoUUVVY0RlQXNrS0w0X0dnTlFTRkFoUndONEN5UW92ajlpQldWdVgxQklhTHdVY0FGNEFJb0JCMGdCZUFESUFRR3FBUWNLQXpBeE1oQUI4Z0VpTmpaaU1UUTFNekZoWmpVMk5ETTJOVGhoTXpnMlpUWmlOemsyTkRabFpUUmZNSklDQVRTYUFnQUFBQURfX3dFQUFQX195YVBzelA0QUFBQSJ9&amp;utid=c167906e-fa78-acff-e2cd-e6543524e7b8&amp;tm_stars=3&amp;client_id=skyscanner_app&amp;price_policy=2&amp;pre_redirect_id=ec59447c-b384-4077-e406-05c3c5759b49&amp;tm_city_code=CEBP&amp;max_price=4449&amp;guests=1&amp;request_id=ec59447c-b384-4077-e406-05c3c5759b49&amp;tm_country_code=PH</t>
  </si>
  <si>
    <t>15.180848, 120.530108</t>
  </si>
  <si>
    <t>Citi Park Hotel, F. Cabahug Street, Panagdait, Kasambagan, Cebu City, Central Visayas, 6000, Philippines</t>
  </si>
  <si>
    <t>With a stay at Citi Park Hotel powered by Cocotel, you'll be centrally located in Cebu City, within a 5-minute drive of SM City Cebu and Waterfront Cebu City Casino. This hotel is 1.2 mi (2 km) from Ayala Center and 2.6 mi (4.2 km) from Colon Street.
Take in the views from a terrace and make use of amenities such as complimentary wireless internet access and concierge services. Additional amenities at this hotel include gift shops/newsstands and a banquet hall.
For lunch or dinner, stop by Pedros, a restaurant that specializes in Asian cuisine. Dining is also available at the coffee shop/cafe, and room service (during limited hours) is provided. Wrap up your day with a drink at the bar/lounge. Buffet breakfasts are available daily from 6:00 AM to 10:00 AM for a fee.
Featured amenities include a business center, complimentary newspapers in the lobby, and dry cleaning/laundry services. Free self parking is available onsite.
Make yourself at home in one of the 103 air-conditioned rooms featuring minibars. Complimentary wireless internet access is available to keep you connected. Private bathrooms with showers feature rainfall showerheads and complimentary toiletries. Conveniences include safes and desks, as well as phones with free local calls.</t>
  </si>
  <si>
    <t>Royce Hotel and Casino</t>
  </si>
  <si>
    <t>www.skyscanner.com.ph/hotel_deeplink/4.0/PH/en-US/PHP/h_ct/139440123/2026-03-02/2026-03-03/hotel/hotel/hotels?legacy_provider_id=31&amp;rooms=1&amp;closed_user_group=general&amp;hb_data=5HOrT7n1SLYCXUU9BWnZqgxedP43QG-VT5ZWn-66igs4zJRDHe-MsA3VY-ru-LnAGZ3IcKtm3mv4UHKTT0z3NBojWsDiwvAgxI5WbfSy3wYA06Jgv6AEHFMtIVPt9lIhIA0bc7wgv9m2_fVJWX_-BzJaEHezSIpO6TAihyzpGpg6OfxDuyFZOFs8FStUj9vK0KLThqGzOcg3JZFs1iwN9H3x6sUeW3oxp5D0bKZVGPYZ88g0ccwrsN97-MU5lRTY4SHw10SSYIePCJPaDvB8lmafKi1EDZwmM1jm3O8X1WMX8Z_qc6hQknogx68XPSm6e2rvX4q4U9oPznm7NmpqjFf4Ybb_QNmL1bU_zuPLVp18KGw3C0TZh1QjPUoFj3-baylhv05uQAK6oanUKFPU0QQ-O_CoYbZeehjT_-LGuA%3D%3D&amp;q_datetime_utc=2026-03-02T00%3A06%3A49&amp;ticket_price=6715&amp;quote_id=-9071944096492851896&amp;utid_state=1&amp;channel=iphone&amp;price_without_closed_user_group=8500&amp;tm_place_name=Angeles&amp;deeplink_data=eyJmaWVsZHMiOnsic2lnbmF0dXJlIjoiYzkzN2UyMTg4M2E1MDBhOGJhMjQ4ZjBmYzMwOWRjMDYifSwidXJsIjoiaHR0cHM6Ly9waC50cmlwLmNvbS9ob3RlbHMvcmVkaXJlY3Q%2FaG90ZWxpZD0zNjg4ODM0JmNpdHk9Nzc3ODcmQWxsaWFuY2VpZD0xMjYwNyZzaWQ9ODg4ODMyJmNoZWNraW49MjAyNi0wMy0wMiZjaGVja291dD0yMDI2LTAzLTAzJnNob3BwaW5naWQ9YjkxYjlkMjkzZDYwNGU3MjhjNjhhNzE3YTM3N2MxODcmYWR1bHQ9MSZjaGlsZHJlbj0wJmFnZXM9Jmxhbmd1YWdlPWVucGgmbG9jYWxlPWVuX1BIJnJvb21pZD0xNzIwMDYwMjYxJnN3aWQ9MCZwYXk9UFAmZmd0PTEmY3JuPTEmY3Vycj1QSFAmd2twPTEmc3RhbmQ9SDRzSUFBQUFBQUFBX3dELUFBSF9DbHdLQWhnQkVnUUlBUkFBR2xBSTVaS1l0QVlZQURBQU9Qc1JtQUdDay1FQnFBRUF1QUVDd0FFQzBRRkk0WG9VN2xLMlFPRUIxNk53UFFvN3VrRG9BZFhFN2kySUFpQ0pCQUFBQUFBQUFBQUFvQVFBb1FVQUFBQUFBREJkUUJvZ1lqa3hZamxrTWprelpEWXdOR1UzTWpoak5qaGhOekUzWVRNM04yTXhPRGNnQkNpWXFaUE5Ca2dCVWdaaE1HRmlNamhhSEFvRFVFaFFFUkJZT2JUSWRyNF9HZ05RU0ZBaEVGZzV0TWgydmo5aUJXVnVYMUJJYUxrVWNBRjRBSW9CQjBnQmVBRElBUUdxQVFjS0F6QXlNaEFDOGdFaVlqa3hZamxrTWprelpEWXdOR1UzTWpoak5qaGhOekUzWVRNM04yTXhPRGRmTUpJQ0FUU2FBZ0FBQUFEX193RUFBUF9fdEJZR1JfNEFBQUEifQ%3D%3D&amp;utid=15d6b332-dd2f-c801-eae4-9d62c867759e&amp;tm_stars=3&amp;client_id=skyscanner_app&amp;redirect_delay=1000&amp;price_policy=2&amp;pre_redirect_id=87ddbff6-24ed-526b-166f-97b67de6cc04&amp;tm_city_code=CRKP&amp;max_price=8621&amp;guests=1&amp;request_id=87ddbff6-24ed-526b-166f-97b67de6cc04&amp;tm_country_code=PH</t>
  </si>
  <si>
    <t>15.161317, 120.553397</t>
  </si>
  <si>
    <t>Angara Street, Friendship, Cuayan, Angeles, Central Luzon, 2009, Philippines</t>
  </si>
  <si>
    <t>Hotel Snow Angeles</t>
  </si>
  <si>
    <t>www.skyscanner.com.ph/hotel_deeplink/4.0/PH/en-US/PHP/h_ct/204070049/2026-03-02/2026-03-03/hotel/hotel/hotels?legacy_provider_id=31&amp;rooms=1&amp;closed_user_group=general&amp;hb_data=WCj7PLZcwufPOQ64059s2vnwNDcZpWfZ-BrMONpKJ6cBpNsFPaWYnyxC0NTOG_QKgTMV0WDkIC8mfpIgCYRwJ273x9Jcq-bQ5EdmUZc8R2ThuDiBleL9UPlYB5_oGfoBxoji_IDTwSkutOtXwJcbKD8pEXy4M4lgmRBCQM-o5xKbrfebnvnahjCHGIVjz0Zq2BaQ3jOltNZmWIsmJNqLkG6vRU4FJd2yFgl24adIvxKlAKzrDZg20vEdJDrUHPo8G-0NbKj2fSu00tvYde2bQLMl-DN5QazUEm7ISn_FqgUCZNe2qck8Ey5pM8qjh6WDDcToKtxTHSSS3365SPZV83KLBYsSO9f0gKID38lD6kv1PIB1vcQk6ipgoRtuWiIJ2eDm1t55-xeQYFDDR_LFTWGpdlc8AqCfziS-0WmrxA%3D%3D&amp;q_datetime_utc=2026-03-02T00%3A06%3A50&amp;ticket_price=1919&amp;quote_id=-8334756468240919017&amp;utid_state=1&amp;channel=iphone&amp;price_without_closed_user_group=5999&amp;tm_place_name=Angeles&amp;deeplink_data=eyJmaWVsZHMiOnsic2lnbmF0dXJlIjoiZmFiMDc2YzA3YTk1NjQwM2E5ZmVmMmM3NTI0OTVlOWMifSwidXJsIjoiaHR0cHM6Ly9waC50cmlwLmNvbS9ob3RlbHMvcmVkaXJlY3Q%2FaG90ZWxpZD0yOTk5NTA1MCZjaXR5PTM1Nzk5JkFsbGlhbmNlaWQ9MTI2MDcmc2lkPTg4ODgzMiZjaGVja2luPTIwMjYtMDMtMDImY2hlY2tvdXQ9MjAyNi0wMy0wMyZzaG9wcGluZ2lkPTJkZWU1NTI2MGExYzRhMTdhNmI3NGY2Yjk5MzczZmUyJmFkdWx0PTEmY2hpbGRyZW49MCZhZ2VzPSZsYW5ndWFnZT1lbnBoJmxvY2FsZT1lbl9QSCZyb29taWQ9MTUwOTM3MzcyMyZzd2lkPTAmcGF5PVBQJmZndD0xJmNybj0xJmN1cnI9UEhQJndrcD0xJnN0YW5kPUg0c0lBQUFBQUFBQV93RDRBQWZfQ2wwS0FoZ0JFZ1FJQVJBQUdsRUltLTdjendVWUFEQUFPUHNSbUFHcTRLWU9xQUVBdUFFQ3dBRUEwUUgyS0Z5UHdvU1pRT0VCQUFBQUFBRDhuVURvQWQtcWo2QUJpQUlnaVFRQUFBQUFBQUFBQUtBRUFLRUZBQUFBQUFBQUFBQWFJREprWldVMU5USTJNR0V4WXpSaE1UZGhObUkzTkdZMllqazVNemN6Wm1VeUlBUW9tYW1UelFaSUFWSUdZak0yTXpreFdod0tBMUJJVUJFUVdEbTB5SGEtUHhvRFVFaFFJUkJZT2JUSWRyNF9ZZ1ZsYmw5UVNHaTVGSEFCZUFDS0FRZElBWGdBeUFFQnFnRUE4Z0VpTW1SbFpUVTFNall3WVRGak5HRXhOMkUyWWpjMFpqWmlPVGt6TnpObVpUSmZNSklDQVRTYUFnQUFBQURfX3dFQUFQX18xUVJ6T1BnQUFBQSJ9&amp;utid=8cb741fa-bc02-4da3-b1a0-84541794efc7&amp;tm_stars=3&amp;client_id=skyscanner_app&amp;redirect_delay=1000&amp;price_policy=2&amp;pre_redirect_id=0bc7849a-2f30-36d0-6a32-4d64274d59cb&amp;tm_city_code=CRKP&amp;max_price=3151&amp;guests=1&amp;request_id=0bc7849a-2f30-36d0-6a32-4d64274d59cb&amp;tm_country_code=PH</t>
  </si>
  <si>
    <t>15.0120845, 120.6629062</t>
  </si>
  <si>
    <t>MacArthur Highway, Gugu, Bacolor, Pampanga, Central Luzon, 2001, Philippines</t>
  </si>
  <si>
    <t>RedDoorz @ Occazia Hotel Pampanga</t>
  </si>
  <si>
    <t>www.skyscanner.com.ph/hotel_deeplink/4.0/PH/en-US/PHP/h_bc/213493099/2026-03-05/2026-03-06/hotel/hotel/hotels?legacy_provider_id=13&amp;rooms=1&amp;closed_user_group=apps&amp;hb_data=9643idkwLmtQdoPqp_nVD7hjqt_SeQzRoE5pI1ULTJ8wmUz1CQon6uynwl8VxuG-YL6EXySVqDGFYIDJKQMysrbLEBZEpCeGQCFX_SGRGwefptX0-iqxz2PsDBhOKhsX8-Z6s9CEFLT2xFuqSwJYGlVOWF69DNsX1O4vX66S6pDFdU4Rwa2enF7D0IJzsyR5zee9VbZIyhiClRBDFakMMEw8nGzrwmYEE-h3TCB76kLdB2L42qNgXiFMPhHgUPfTVMJEP3MLwddirL7yF9QBEs3ZUIO1vt63cO7mIQYyGmaqMrt93Gn3XupiuzcGuO5DLZmsKNRNzIZ-jHqfPdjHh3U_CpRLhuybvbc_sxzRw4eCnmHo51VQPKynBDm_TwqguBGTCF1esB4iFzp6lHajT1Lh6cDgPOmbc_fEI2rp0uyTSErKBH0%3D&amp;q_datetime_utc=2026-03-05T14%3A21%3A50&amp;ticket_price=2361&amp;quote_id=5862584203571747023&amp;utid_state=1&amp;channel=iphone&amp;price_without_closed_user_group=5571&amp;tm_place_name=Bacolor&amp;deeplink_data=eyJmaWVsZHMiOnsic2lnbmF0dXJlIjoiMWQ1NzBkOGZmOTQ2YzQyYWY3YWU1NzBiYmQxODM0ZDIiLCJibG9ja19pZCI6IjkzNzAxNTEwM18zNjU4OTYyNjNfMF8wXzAifX0%3D&amp;utid=b77d5c0d-a687-1701-e223-435815c74c27&amp;tm_stars=1&amp;client_id=skyscanner_app&amp;price_policy=2&amp;pre_redirect_id=857f3ef8-faf5-9b02-33ed-4cbd91f999ac&amp;tm_city_code&amp;max_price=4372&amp;guests=1&amp;request_id=857f3ef8-faf5-9b02-33ed-4cbd91f999ac&amp;tm_country_code=PH</t>
  </si>
  <si>
    <t>15.1626442, 120.5841155</t>
  </si>
  <si>
    <t>Bacolor</t>
  </si>
  <si>
    <t>Great care is taken to ensure guests experience comfort through top-notch services and amenities. Remain linked during your visit by utilizing the complimentary internet access available.Need some relaxation? Your room features daily housekeeping to make your stay even more comfortable and enjoyable.The hotel is completely smoke-free.Crafted for coziness, every guestroom provides an array of features, guaranteeing a tranquil night's sleep while maintaining the level of comfort.For an elevated experience at hotel, select rooms are equipped with linen service to improve your stay. Expand your in-room entertainment choices with various amenities, such as television offered in certain accommodations.In select rooms, the hotel offers visitors access to bottled water. Maintain your cleanliness and feel revitalized using toiletries available in select guest restrooms.</t>
  </si>
  <si>
    <t>Prime Asia Hotel</t>
  </si>
  <si>
    <t>www.skyscanner.com.ph/hotel_deeplink/4.0/PH/en-US/PHP/h_ad/127023290/2026-03-02/2026-03-03/hotel/hotel/hotels?legacy_provider_id=22&amp;rooms=1&amp;hb_data=hf5mUbLA7vMJfPB-V0by0z7IEAi6swUPlS2F4rx76SpYeWG4k1EPjuY4U5c0wEgk4tf-qPn7SY9LsuK4SshtaZzeL1YUYkCEMdnLm7tcRvSfnD32T_WsrckeT2-n3bbLjf6tA0WMqgJcvHe51zRUeEFLFg0naZu_ZjvspR-tV-uPw0ZH0797jnabc1uQ9ZZqc7rnFkBHICnRyNdsPkEVjUNns7qNyUSb7I78NQSBDiUQgrl-CReGktJRCbZK4nJ0bZUW3MfysU_7fQTkfX9iguUQXaC6-keAWh5t9Ge9EvBFhPxyBKcpijopmKuW8Wb_fz4RZWvFrN0FRyho_jK2au8QhBFfYIAxcyqR8weYrXctnkJ8Wf4TnBGYgxerkfd_qwH8UgkdeJA2xhzJek_t6-BpPypcC0x7pQ3arqnC6ybn&amp;q_datetime_utc=2026-03-02T00%3A06%3A49&amp;ticket_price=3715&amp;quote_id=5757269958136361999&amp;utid_state=1&amp;channel=iphone&amp;tm_place_name=Angeles&amp;deeplink_data=eyJmaWVsZHMiOnsic2lnbmF0dXJlIjoiNTBjZTI0YWM1MTQ0ZmNkODc5NmZhOTA2Zjk1NWZmNjgifSwidXJsIjoiaHR0cHM6Ly93d3cuYWdvZGEuY29tL3BhcnRuZXJzL3BhcnRuZXJzZWFyY2guYXNweD9jaWQ9MTg0NjM4MyZoaWQ9NDk3NzMzJmN1cnJlbmN5PVBIUCZjaGVja2luPTIwMjYtMDMtMDImY2hlY2tvdXQ9MjAyNi0wMy0wMyZOdW1iZXJvZkFkdWx0cz0xJk51bWJlcm9mQ2hpbGRyZW49MCZSb29tcz0xJm1jaWQ9MzMyJm1hc3RlclJvb21JZD03Mzc4MzY1MiZtcHQ9VTJsdVZqUjNTbFJhS3k5MFpFWm5UR3BOTHpGbGVubE1ZMVY2TmxGNU1FSk1NRXhHTTFwTmNpOUJTR3hsUnpGUVdHZFpSamh4U0RWbU9YVmthRFpYVGtwRVlYSklOM2MyTVV0WE1BJlRvdGFsUHJpY2U9MzcxNC42NSZUb3RhbFRheD0zNzIuMTkmVG90YWxGZWU9MTY3LjU0JlRvdGFsU3VyY2hhcmdlPTAmbWN1cj1QSFAifQ%3D%3D&amp;utid=ccfe6faa-29c3-2fbf-409a-98032b03ab16&amp;tm_stars=3&amp;client_id=skyscanner_app&amp;redirect_delay=1000&amp;price_policy=2&amp;pre_redirect_id=1719bc80-aa78-c699-ce5a-f97d0a806269&amp;tm_city_code=CRKP&amp;max_price=7673&amp;guests=1&amp;request_id=1719bc80-aa78-c699-ce5a-f97d0a806269&amp;tm_country_code=PH</t>
  </si>
  <si>
    <t>15.1098572, 120.5778762</t>
  </si>
  <si>
    <t>Porac, Pampanga, Central Luzon, 1992, Philippines</t>
  </si>
  <si>
    <t>Deluxe Suite Room</t>
  </si>
  <si>
    <t>RECA Resort Philippines - Luxury Villas &amp; Nature Retreat</t>
  </si>
  <si>
    <t>www.skyscanner.com.ph/hotel_deeplink/4.0/PH/en-US/PHP/h_bc/216582251/2026-03-05/2026-03-06/hotel/hotel/hotels?legacy_provider_id=13&amp;rooms=1&amp;closed_user_group=general&amp;hb_data=GsBOYC48LU3Feu6ANtTvIWVIfITlq2n39FpmFMmhj4PHXQJDOMUTbr5-mGud3QLIArN4DXElAtEDrahCo0NZMinwAVG2OI8kEfsEPqmE32WXLJRS41VGd5oGEYI49UAfMtQ3noHFJ4IYaevgj9ct9ynH1AMUlwB8EpE-QBsQqZ9DMybKZxg78Kf5gJoHoia7aRF286RnPM5ei300jsnyKZpq0GYgv7tsrnJ_Ve_X2JYsh9v20lUYK0N9bffHKx547ODjbhnryvdu_SnUFPuWcWv2b5sTdv03LCu2BDpCPWCoJ_f1ESjJBN_OVHcky9bVs1QmOSjwuYyStQoLBeXQEQV7k7ecSnoVHjERstW8IzJFBfpa9Pt6EzXjwvieMK0K8nPu_vofE9EtZaVw6Mk-h_yMiEt5q6GM_qmXBsnSCbknAwciSeI%3D&amp;q_datetime_utc=2026-03-05T14%3A22%3A52&amp;ticket_price=8234&amp;quote_id=-5805475247844033609&amp;utid_state=1&amp;channel=iphone&amp;price_without_closed_user_group=7378&amp;tm_place_name=Porac&amp;deeplink_data=eyJmaWVsZHMiOnsic2lnbmF0dXJlIjoiNjRmNTI5NDM4NjIyMzJkYjMyZmFmM2I5NDMyMWNhNjAiLCJibG9ja19pZCI6InYxX0NnRXRFTXdDR2lnS0hUSXdNall0TURNdE1EVlVNREE2TURBNk1EQXVNREF3S3pBM09qQXdFQUVZM3dFb0FUZ0JJZ0lJQVE9PV9DaU1Jdk9DNzNna1FBaUFDS0pyOHp3NHdBa29OTXpZMVJERXdNRkJmTVRBd1VGQ1lCUklDQ0FFYUJDZ0NNQUVpQkFnQ0dBST0ifX0%3D&amp;utid=ba30dce5-46b3-5dab-abab-84e6f64cef3b&amp;tm_stars=0&amp;client_id=skyscanner_app&amp;price_policy=2&amp;pre_redirect_id=fa77c5aa-0760-9c59-ac1a-c3f672df592a&amp;tm_city_code&amp;max_price=8234&amp;guests=1&amp;request_id=fa77c5aa-0760-9c59-ac1a-c3f672df592a&amp;tm_country_code=PH</t>
  </si>
  <si>
    <t>15.1635596, 120.58912</t>
  </si>
  <si>
    <t>Grand Deluxe</t>
  </si>
  <si>
    <t>Porac</t>
  </si>
  <si>
    <t>Located in Porac, 8.2 miles from SandBox - Alviera, RECA Resort Philippines Luxury Villas &amp; Nature Retreat provides accommodations with an outdoor swimming pool, free private parking and a bar.</t>
  </si>
  <si>
    <t>Century Park Hotel</t>
  </si>
  <si>
    <t>www.skyscanner.com.ph/hotel_deeplink/4.0/PH/en-US/PHP/h_ad/216273474/2026-03-02/2026-03-03/hotel/hotel/hotels?legacy_provider_id=22&amp;rooms=1&amp;hb_data=yrdTOc3UA6KAw7tLr8qT2MyMV3wJcziIvHh0C-2EJK6R0aJZfI4QZ2DKTO350f3nbXTwMmHTbGq7Oslah82sFAwF45F0llf3frJeC_CcRzvolUqYA2UnTXXhNRmOw_mUWiKxDx3TAAQgWIl66NwPQSBBffb6PdQzHKpBoOnupUaMibDLJZzCvg8ZC_rbjmBCrex2CAniRbkgRDQMkHSpUO6HKjg9rviNQHNgXrjP8egZC2bWLrsPmkoWFOIDl37o2dqQ3yfP1H-qj9-uiL9qUDeZh4rLMiQIb7pw-E8bVZkIn14y4A77JqflS5zDbPWMsz2ZKmlejIqYudGq-jPAZqUM7chiUocKK7bLNWFgygFH_0DCk4CNiWlQZKhg3ftmTnMUG-r2jCNdZkxNmyeXhEDwWKM1ewYCq6R7pyB4saWMg4A%3D&amp;q_datetime_utc=2026-03-02T00%3A06%3A57&amp;ticket_price=3492&amp;quote_id=5163240918143856701&amp;utid_state=1&amp;channel=iphone&amp;tm_place_name=Manila&amp;deeplink_data=eyJmaWVsZHMiOnsic2lnbmF0dXJlIjoiNTZkZTY0YzdkOWQ4NmRjYThjOWYwYmY5ZjI1OWY4ZDMifSwidXJsIjoiaHR0cHM6Ly93d3cuYWdvZGEuY29tL3BhcnRuZXJzL3BhcnRuZXJzZWFyY2guYXNweD9jaWQ9MTg0NjM4MyZoaWQ9MTA1NDkmY3VycmVuY3k9UEhQJmNoZWNraW49MjAyNi0wMy0wMiZjaGVja291dD0yMDI2LTAzLTAzJk51bWJlcm9mQWR1bHRzPTEmTnVtYmVyb2ZDaGlsZHJlbj0wJlJvb21zPTEmbWNpZD0yNzk4MiZtYXN0ZXJSb29tSWQ9MzE3OTAyNiZtcHQ9TUdkV2VYZHJTRGxIV1hsd1JXVjZRemQ2VURZNFFsTXhkbEp0WWt4U2N5dFNNSEJwTUVWa2VuVTFjVkJCU0daVmEyNXRTMEZxU1dWRWRHcHNUa2xNYWpKM1RUVXlVRzVOVmpoa2VBJlRvdGFsUHJpY2U9MzQ5MS41NiZUb3RhbFRheD0zNTIuNjcmVG90YWxGZWU9MzAwLjIzJlRvdGFsU3VyY2hhcmdlPTAmbWN1cj1QSFAifQ%3D%3D&amp;utid=7595b276-8e78-0898-c01e-62aab3b4921b&amp;tm_stars=4&amp;client_id=skyscanner_app&amp;redirect_delay=1000&amp;price_policy=2&amp;pre_redirect_id=a423fc8b-905b-1361-0625-da7233b5abc0&amp;tm_city_code=MNLP&amp;max_price=8103&amp;guests=1&amp;request_id=a423fc8b-905b-1361-0625-da7233b5abc0&amp;tm_country_code=PH</t>
  </si>
  <si>
    <t>15.1650777, 120.571814</t>
  </si>
  <si>
    <t>Pablo Ocampo Street, Barangay 726, Malate, Fifth District, Manila, Capital District, Metro Manila, 1004, Philippines</t>
  </si>
  <si>
    <t>With a stay at Century Park Hotel, you'll be centrally located in Pasay, a 8-minute walk from Manila Zoo and 10 minutes by foot from Star City. This hotel is 0.9 mi (1.4 km) from Manila Bay and 1.9 mi (3 km) from Rizal Park.
Dip into one of the 3 outdoor pools or enjoy other recreational amenities, which include a fitness center. Additional features at this hotel include complimentary wireless internet access, concierge services, and gift shops/newsstands.
Grab a bite at Cafe in the Park, one of the hotel's 5 restaurants, or stay in and take advantage of the 24-hour room service. Snacks are also available at the coffee shop/cafe. Wrap up your day with a drink at the bar/lounge. Full breakfasts are available daily from 6 AM to 10 AM for a fee.
Featured amenities include complimentary newspapers in the lobby, dry cleaning/laundry services, and a 24-hour front desk. Event facilities at this hotel consist of a conference center and 11 meeting rooms. A roundtrip airport shuttle is provided for a surcharge (available 24 hours), and limited parking is available onsite.
Make yourself at home in one of the 465 air-conditioned rooms featuring refrigerators. Complimentary wired internet access keeps you connected, and satellite programming is available for your entertainment. Private bathrooms with shower/tub combinations feature complimentary toiletries and hair dryers. Conveniences include phones, as well as safes and desks.</t>
  </si>
  <si>
    <t>Rumi Apartelle &amp; Hotel</t>
  </si>
  <si>
    <t>www.skyscanner.com.ph/hotel_deeplink/4.0/PH/en-US/PHP/h_h1/95807318/2026-03-02/2026-03-03/hotel/hotel/hotels?legacy_provider_id=927111&amp;rooms=1&amp;closed_user_group=mobile&amp;hb_data=d7IfA0NDiejEM30xdEij94Va3EWPNGw2v1xify0-HMPIvJxKNfRN0MXdJ0Jrll7uo4tiyV52c6gcY8XutkzKOEz9NXb612s1x9s2xqPVmXOZHEbcvNJIfNvwxTgEMFMreDEg59yC62h27dTCN7j9MpOO7bhS5T4z9sBQtDOtiitahCXiIkO0fDecBMsUeeD5GcDuCsSgBkRp5y7E6MIJl-eYqDpEc1gc5n7yswpIbxxmhNBLMhYFJqOQiAg_8pOTxoBfwLLEVl1c8-Ue8tETBHZ9G2E%3D&amp;q_datetime_utc=2026-03-02T00%3A06%3A57&amp;ticket_price=1700&amp;quote_id=-2599879999787168304&amp;utid_state=1&amp;channel=iphone&amp;price_without_closed_user_group=2000&amp;tm_place_name=Angeles&amp;deeplink_data=eyJmaWVsZHMiOnsic2lnbmF0dXJlIjoiNjU0M2JlMTg3ZDIzNTg2ZjgxZTliN2Q0ODYzMTI4YWEifSwidXJsIjoiaHR0cHM6Ly9waC5ob3RlbHMuY29tL0hvdGVsLVNlYXJjaD90cGlkPTMyMTQmbXBlPTE3NzI0MTAwMTEmZW5kRGF0ZT0yMDI2LTAzLTAzJmFkdWx0cz0xJmxvY2FsZT1lbl9QSCZjaGlkPTM3ODBhM2FmLWJlYzktNDI4Ni1hOTE3LThjOWNlYTNiOGNhNCZlYXBpZD00NCZtY3RjPTMmc3RhcnREYXRlPTIwMjYtMDMtMDImbXBkPVBIUCZtcG49MjAwMjUyODEyJmN1cnJlbmN5PVBIUCZyYXRlcGxhbmlkPTM4MTMxMzQ5NiZtcG09MjQmbXBwPTEmbXBvPUVDJnNlbGVjdGVkPTU3NzI5MTYmbXBxPTE3MDAuMDAmbXBhPTE3MDAuMDAifQ%3D%3D&amp;utid=1f6826c6-1cab-0c76-2de6-a2aeebb99cfc&amp;tm_stars=2&amp;client_id=skyscanner_app&amp;redirect_delay=1000&amp;price_policy=2&amp;pre_redirect_id=8d98e5e7-2f9f-43bf-8657-6d8d03f59c86&amp;tm_city_code=CRKP&amp;max_price=1700&amp;guests=1&amp;request_id=8d98e5e7-2f9f-43bf-8657-6d8d03f59c86&amp;tm_country_code=PH</t>
  </si>
  <si>
    <t>15.0419376, 120.6727128</t>
  </si>
  <si>
    <t>Lazatin Boulevard, Dolores Homesite, San Fernando, Pampanga, Central Luzon, 2000, Philippines</t>
  </si>
  <si>
    <t>Regency Room</t>
  </si>
  <si>
    <t>Otel Pampanga</t>
  </si>
  <si>
    <t>www.skyscanner.com.ph/hotel_deeplink/4.0/PH/en-US/PHP/h_bc/130074515/2026-03-02/2026-03-03/hotel/hotel/hotels?legacy_provider_id=13&amp;rooms=1&amp;closed_user_group=apps&amp;hb_data=iwrml5MjwHCPFFvSeRKG19xIZKXZt7L755nt93oGj0UnEubQgAHzmN_IaJyGFp1Qbrz-fFxoG14pjx-WKk5N9R8IF2bdN5WpURBzk_KkINUruHnRv0t16p5Qr7rdGhjbPFvE4GPAiVBWTTJLhmFcYIEWdf9ZzZM6lMQfwVnXRV3NZsyCmNt54NYNW0Tvf19GAgBt_Lkcqr6LfFWqMI1akuQ7cW8qI1Y8TNGtGo1mefUvN9ZCqybqbGRf11Sm5QvF6-2oa29zAIP4BZ6aiGCJbE90pz9Xr3yCLaEYlcDg69_GKKKhRsOi2AdrXxFYGvJ-_RelGihz5TyUmZh26PMIobIOjpwkdlU1eIcm26ErdQqhBndpnhvhSMLvmuXPCizRBUdBwCZLta3SgIyHpDvnG1lgaIOND7gzJLORRlMwt37WHO4I&amp;q_datetime_utc=2026-03-02T00%3A06%3A57&amp;ticket_price=2430&amp;quote_id=1578303527795728186&amp;utid_state=1&amp;channel=iphone&amp;price_without_closed_user_group=3013&amp;tm_place_name=Angeles&amp;deeplink_data=eyJmaWVsZHMiOnsic2lnbmF0dXJlIjoiZWYwNTJkMzA4NjZkN2M5ZjcxNmMxMzA5M2NmMTU4NjIiLCJibG9ja19pZCI6IjEzMzg1OTg2MDFfNDA2MjkzNDkzXzFfMF8wIn19&amp;utid=8f27f217-8919-563c-f785-f0948fc1d212&amp;tm_stars=0&amp;client_id=skyscanner_app&amp;redirect_delay=1000&amp;price_policy=2&amp;pre_redirect_id=2ae56554-b7d6-3917-d124-662a15963c50&amp;tm_city_code=CRKP&amp;max_price=2700&amp;guests=1&amp;request_id=2ae56554-b7d6-3917-d124-662a15963c50&amp;tm_country_code=PH</t>
  </si>
  <si>
    <t>15.1613166, 120.5533974</t>
  </si>
  <si>
    <t>Standard Double</t>
  </si>
  <si>
    <t>www.skyscanner.com.ph/hotel_deeplink/4.0/PH/en-US/PHP/h_xp/204070049/2026-03-02/2026-03-03/hotel/hotel/hotels?legacy_provider_id=1&amp;rooms=1&amp;closed_user_group=mobile&amp;hb_data=UfAAdfcGXwIjy0_QW5H9GQZYxbHp1QKMI1snnlROd6PFuqDARHG0LSvHHrzT99v9uyHM9kl2xv9wMxKyA-v-_ju3-MtvU7xfHaUnCZYxHFtD8SGsNYtz6etUpM3GiNwEWp6DAClWh0TbHhHhY3VumnWrNS07fnfudO-l_MYKwYRU1jnzQVCcysRtaI77qNgyIoeU2NvUGnu9K4aDnVzF3qUl1eHtBbOmG4jtiXwxq-TOBRHKrgV7m2duszT30whfQNAAFu0KzBWYx5sIBMsQBwto3SU%3D&amp;q_datetime_utc=2026-03-02T00%3A06%3A59&amp;ticket_price=1801&amp;quote_id=8864845234018058165&amp;utid_state=1&amp;channel=iphone&amp;price_without_closed_user_group=2001&amp;tm_place_name=Angeles&amp;deeplink_data=eyJmaWVsZHMiOnsic2lnbmF0dXJlIjoiYzQ4NzA5YTllOTBjY2RhZTBmZGQzN2VmNzU5NzdmNTUifSwidXJsIjoiaHR0cHM6Ly93d3cuZXhwZWRpYS5jb20ucGgvSG90ZWwtU2VhcmNoP21wZD1HQlAmdHBpZD02OCZtcGU9MTc3MjQxMDAwOSZlbmREYXRlPTIwMjYtMDMtMDMmYWR1bHRzPTEmbXBuPTIyMTEzODY5MyZtcG09MjQmbXBwPTEmbG9jYWxlPWVuX1VTJm1wbz1FQyZjaGlkPTQwYTJkMjRkLWMxNTAtNGI2ZS05MGUwLWEwODQzYmU1ODE2MCZtcHE9MjAuNjcmZWFwaWQ9NDYyMzAmbWN0Yz0zJmN1cnJlbmN5PUdCUCZyYXRlcGxhbmlkPTQwMTE1MTg3NyZzZWxlY3RlZD0zMzc1MDk2NSZzdGFydERhdGU9MjAyNi0wMy0wMiZtcGI9Mi40OCZtcGE9MjAuNjcifQ%3D%3D&amp;utid=61b4c8cb-c19c-aec8-ff15-b4ce25eff117&amp;tm_stars=3&amp;client_id=skyscanner_app&amp;redirect_delay=1000&amp;price_policy=2&amp;pre_redirect_id=9941b598-d4d4-9890-ea56-7302fd341da3&amp;tm_city_code=CRKP&amp;max_price=3151&amp;guests=1&amp;request_id=9941b598-d4d4-9890-ea56-7302fd341da3&amp;tm_country_code=PH</t>
  </si>
  <si>
    <t>15.1917573, 120.5241471</t>
  </si>
  <si>
    <t>Swissôtel Clark, Lot2A, Lot2B, Lot2E1, Manuel A. Roxas Highway, Angeles, Pampanga, Central Luzon, 2023, Philippines</t>
  </si>
  <si>
    <t>Premium Room</t>
  </si>
  <si>
    <t>SwissÃƒÆ’Ã†â€™Ãƒâ€ Ã¢â‚¬â„¢ÃƒÆ’Ã¢â‚¬Å¡Ãƒâ€šÃ‚Â´tel Clark Philippines</t>
  </si>
  <si>
    <t>www.skyscanner.com.ph/hotel_deeplink/4.0/PH/en-US/PHP/h_h1/212396799/2026-03-02/2026-03-03/hotel/hotel/hotels?legacy_provider_id=927111&amp;rooms=1&amp;closed_user_group=mobile&amp;hb_data=4ij4ngo5oVRva9sQVBGtV0-WoHjTYWLnQh-heV2FFPL_xlFbIno30-GgAcqjsDsH_w0sw7189qowFdZYNJ2ZPJXpRMlpJbClqGvCunutW9MOxsi3RqtxCl2RwRia2GmB9vGtAP4BeYt2LwzESLwJDRebLgIaM_rnLa6vGm4AvopN4qTAtEvc7TEc-fBL9HbPRR9HhloCi1-NQVMrYHEQhzrIb7fsmCPpjPvuH7fkCJpkqNhLVK98qJo4IGBsdtQAjB9dHo2Ox11C_qMRDUOz2xWNBzw%3D&amp;q_datetime_utc=2026-03-02T00%3A06%3A58&amp;ticket_price=11760&amp;quote_id=-345439562480315181&amp;utid_state=1&amp;channel=iphone&amp;price_without_closed_user_group=20016&amp;tm_place_name=Mabalacat&amp;deeplink_data=eyJmaWVsZHMiOnsic2lnbmF0dXJlIjoiMDk2NDg3NDBjNGIxMjE4NDVlYzE5NTk3YmMzODUxOTEifSwidXJsIjoiaHR0cHM6Ly9waC5ob3RlbHMuY29tL0hvdGVsLVNlYXJjaD90cGlkPTMyMTQmbXBlPTE3NzI0MTAwMTEmZW5kRGF0ZT0yMDI2LTAzLTAzJmFkdWx0cz0xJmxvY2FsZT1lbl9QSCZjaGlkPTM3ODBhM2FmLWJlYzktNDI4Ni1hOTE3LThjOWNlYTNiOGNhNCZlYXBpZD00NCZtY3RjPTMmc3RhcnREYXRlPTIwMjYtMDMtMDImbXBkPVBIUCZtcG49MzE2MDU5MjE3JmN1cnJlbmN5PVBIUCZyYXRlcGxhbmlkPTM4NTMzNDU4NSZtcG09MjQmbXBwPTEmbXBvPUVDJnNlbGVjdGVkPTc0NzExMzExJm1wYj0xMjYwLjAwJm1wcT0xMDUwMC4wMCZtcGE9MTA1MDAuMDAifQ%3D%3D&amp;utid=1805b1c0-d8c9-8632-7c17-4512ccaf15c5&amp;tm_stars=5&amp;client_id=skyscanner_app&amp;redirect_delay=1000&amp;price_policy=2&amp;pre_redirect_id=dbc7c44f-9e0d-646a-4f84-33efd6bdb830&amp;tm_city_code&amp;max_price=16344&amp;guests=1&amp;request_id=dbc7c44f-9e0d-646a-4f84-33efd6bdb830&amp;tm_country_code=PH</t>
  </si>
  <si>
    <t>15.1637217, 120.5762036</t>
  </si>
  <si>
    <t>Marquis Hotel, Rizal Street, Purok 3, Amsic, Angeles, Central Luzon, 2009, Philippines</t>
  </si>
  <si>
    <t>RedDoorz @ Marifa Hotel Angeles Pampanga</t>
  </si>
  <si>
    <t>www.skyscanner.com.ph/hotel_deeplink/4.0/PH/en-US/PHP/h_ad/212232846/2026-03-02/2026-03-03/hotel/hotel/hotels?legacy_provider_id=22&amp;rooms=1&amp;hb_data=qN6DueKI0QszgExatyhlYHpSv2u30bF8Ui45e0svyPj9Spv7d4MqhpFiIqsw5dBYf5c64KYThbIOk2hX2r5nGcQybYmflt43g2yVt_DEcOlbKVfrfS_maormDIGSjgFuSH0qRXVpAkKVqhbBEX3zcCaZx19xgpz69ymtjo3M4OpgL0vHLk2u9bqSHpYrou94T40NdZbrzv81lE0vJk3_KXYSq_BWuqvFPW4jbSVwSRWdWPCmEYUbaoom7GqViX3uKc9WRZ_ZhQdR2_2Ai6vzFZ0-KzQOziXS2Poxf1Zugr3hBPtfKWHNc7WhIR6rPw1u3m0fvV5N78qY1Z8tTS4jwnKikgJPZ_ed8I1usFH2EWTeJSvDoHZKnUsm7kI-6Fv8JDkw67LB2AY27QHjzpUcQS7kLCoCiCU7u0bFB6d8L5NF&amp;q_datetime_utc=2026-03-02T00%3A06%3A59&amp;ticket_price=796&amp;quote_id=2076986641413213435&amp;utid_state=1&amp;channel=iphone&amp;tm_place_name=Angeles&amp;deeplink_data=eyJmaWVsZHMiOnsic2lnbmF0dXJlIjoiZjhmMTcwZGFlMTQ0NmE1ZjI1ZTRiMmI1NGRkMWNiOGUifSwidXJsIjoiaHR0cHM6Ly93d3cuYWdvZGEuY29tL3BhcnRuZXJzL3BhcnRuZXJzZWFyY2guYXNweD9jaWQ9MTg0NjM4MyZoaWQ9Mjg5Mjk2NTAmY3VycmVuY3k9UEhQJmNoZWNraW49MjAyNi0wMy0wMiZjaGVja291dD0yMDI2LTAzLTAzJk51bWJlcm9mQWR1bHRzPTEmTnVtYmVyb2ZDaGlsZHJlbj0wJlJvb21zPTEmbWNpZD0zMzImbWFzdGVyUm9vbUlkPTQ2NDM1Njk3OSZtcHQ9VlZFeGN6SnpSbmQyT1ZObWVFeERia1ZVU3l0VldWQjBVWFZEV1RsTVpteFBTWEprVFVGMGVta3pWRGRKVUVsaFNrcEJRbXNyYVUweE5sVk5SWE5SU3k4MFJ6VlpZbEJSWmxwNE5qWm5QVDAmVG90YWxQcmljZT03OTUuODImVG90YWxUYXg9OTIuMTcmVG90YWxGZWU9NjcuMDAmVG90YWxTdXJjaGFyZ2U9MCZtY3VyPVBIUCJ9&amp;utid=e82697dd-4026-da47-8033-50efa8f7ff81&amp;tm_stars=2&amp;client_id=skyscanner_app&amp;redirect_delay=1000&amp;price_policy=2&amp;pre_redirect_id=d97391cd-7f30-5f61-d811-961f207ed629&amp;tm_city_code=CRKP&amp;max_price=984&amp;guests=1&amp;request_id=d97391cd-7f30-5f61-d811-961f207ed629&amp;tm_country_code=PH</t>
  </si>
  <si>
    <t>15.166987, 120.588483</t>
  </si>
  <si>
    <t>Score Birds, Vian Street, New Balibago, Balibago, Angeles, Central Luzon, 2024, Philippines</t>
  </si>
  <si>
    <t>Score Birds Hotel</t>
  </si>
  <si>
    <t>www.skyscanner.com.ph/hotel_deeplink/4.0/PH/en-US/PHP/h_ad/129296622/2026-03-02/2026-03-03/hotel/hotel/hotels?legacy_provider_id=22&amp;rooms=1&amp;hb_data=Suu9lPcomPN-S0e4cnQ5AOrZ43E3rG2hr_GZUoreFeR7eVzFqsCLkok1CrtrmS7mMnh_ln2NuALUByVQfu26m64IGNA0zCmj-bSJbcQ6xcfM81OREFgnOxHMQF0Nsj20WpOh_NjFMZQALo7752k2C2crqywJm4Il_8H_vThsHdBNdxEwxOvnLslefiJ0Z6QKiW0gzd6wU_aOdPdPNYykWCnaiOErO_-_eG-MpBZ6WrgaWK5v_h-s0FNluZP31SldcU7FMLoSmwRfJZv5v_EObqUHpxUZRfkPTVTxO9_APceCn8wS7B-_9BoWOH3fq_5VLu3FqmM6FtmoFfxGqZfYPlkCTbPODqAC64LBEj0BFklTrTsYz455NH2O0fej-p7y3vwPA_OtpbVOc5z-gYzLPEMr_k_m_ICbOHpjjcJpo5tm&amp;q_datetime_utc=2026-03-02T00%3A07%3A02&amp;ticket_price=2518&amp;quote_id=417624526336539838&amp;utid_state=1&amp;channel=iphone&amp;tm_place_name=Angeles&amp;deeplink_data=eyJmaWVsZHMiOnsic2lnbmF0dXJlIjoiOWZmNjBlMTUwMTQ2MTBhNTMwZWZlY2ZiODExOTFlNGMifSwidXJsIjoiaHR0cHM6Ly93d3cuYWdvZGEuY29tL3BhcnRuZXJzL3BhcnRuZXJzZWFyY2guYXNweD9jaWQ9MTg0NjM4MyZoaWQ9NjI1MDY3JmN1cnJlbmN5PVBIUCZjaGVja2luPTIwMjYtMDMtMDImY2hlY2tvdXQ9MjAyNi0wMy0wMyZOdW1iZXJvZkFkdWx0cz0xJk51bWJlcm9mQ2hpbGRyZW49MCZSb29tcz0xJm1jaWQ9MzMyJm1hc3RlclJvb21JZD02Njg5Mjg2Jm1wdD1LMk56UzBkUGEyZG5aMlE0YUc5cFJUVTFOa2gwVlhFNVFWVjFRMGhGY0VsbVlWTnNZMGxCY1ROcE4wRnFiemw0VW1oaVQzZFljbFp1VWtsaWRsZzFOMmQ2VnpnMGJGbGpiRU5ET0EmVG90YWxQcmljZT0yNTE4LjI3JlRvdGFsVGF4PTMyNi4yNSZUb3RhbEZlZT0yMDkuMTMmVG90YWxTdXJjaGFyZ2U9MCZtY3VyPVBIUCJ9&amp;utid=e9292e73-b334-1f1d-6301-fb00523f648f&amp;tm_stars=3&amp;client_id=skyscanner_app&amp;redirect_delay=1000&amp;price_policy=2&amp;pre_redirect_id=ff57013b-956a-54ce-daf7-0f61153f7113&amp;tm_city_code=CRKP&amp;max_price=3234&amp;guests=1&amp;request_id=ff57013b-956a-54ce-daf7-0f61153f7113&amp;tm_country_code=PH</t>
  </si>
  <si>
    <t>15.0505509, 120.7017526</t>
  </si>
  <si>
    <t>Sogo Hotel, Jose Abad Santos Avenue, San Jose Matulid, Mexico, Pampanga, Central Luzon, 2021, Philippines</t>
  </si>
  <si>
    <t>Hotel Sogo Pampanga</t>
  </si>
  <si>
    <t>www.skyscanner.com.ph/hotel_deeplink/4.0/PH/en-US/PHP/h_bc/134139086/2026-03-02/2026-03-03/hotel/hotel/hotels?legacy_provider_id=13&amp;rooms=1&amp;closed_user_group=general&amp;hb_data=808yftPrerLqmafAiRbBRND60uNl2tQEzot0Jpd_ojfy0quaO10GQAXHg60hF9673LtIs-9gWzEKU_Rq7SeF-6oCkSCgOVJQ0cG9nEdu6tmhxDbVtbebfQ7zWp0_0cmLJi2ai4TUHsCxK0tIxEUwxvVw9Che7r28sjGZAbNlkjXZSZDxpm8bumvI2qcmcT9-vvX0RgmGgtOl4Ybqz_gf2vbRmkZODNM5CodRHkTFXF2_5GzFm9Pebe7oXJUD8UXE_gcAia4dUYlSQNu0EN44687-V_uV510mIDsHdg2x8PWzP9lvsu-rUaqpsqooty4D5PxJgNBe2zQtwjIifLZZsPNaciKjb6ZsEr_enlzup1NDwrGQXvJ9Vyb-3UJmu7EpeXrrwitx46fSg7_6L6oAGjhQoVbF_-l1_AIy9tPGAvrfMdRS&amp;q_datetime_utc=2026-03-02T00%3A07%3A07&amp;ticket_price=1030&amp;quote_id=8625157685203431126&amp;utid_state=1&amp;channel=iphone&amp;price_without_closed_user_group=1268&amp;tm_place_name=Tarlac&amp;deeplink_data=eyJmaWVsZHMiOnsic2lnbmF0dXJlIjoiNmI1Nzc1MzVhYTYwZjY5MmM2NTU4YjdjZWYxNjE1ZTIiLCJibG9ja19pZCI6InYxX0NnRXRFTXdDR2lnS0hUSXdNall0TURNdE1ESlVNREE2TURBNk1EQXVNREF3S3pBM09qQXdFQUVZM3dFb0FUZ0JJZ0lJQVE9PV9DaWdJMklLWkF4QUNHTUMzN3NRQklOZ0VLS0N3QlRBQ1NnMHpOalZFTVRBd1VGOHhNREJRVUpnRkVnWUlBU0lDYkE0YUJDZ0NNQUVpQkFnQ0dBST0ifX0%3D&amp;utid=ad560ff6-bba7-4f89-e3d5-e5dd089b7673&amp;tm_stars=2&amp;client_id=skyscanner_app&amp;redirect_delay=1000&amp;price_policy=2&amp;pre_redirect_id=8b48a110-a24e-33fc-411b-b92fc71e6284&amp;tm_city_code&amp;max_price=1818&amp;guests=1&amp;request_id=8b48a110-a24e-33fc-411b-b92fc71e6284&amp;tm_country_code=PH</t>
  </si>
  <si>
    <t>15.1649881, 120.5615136</t>
  </si>
  <si>
    <t>Maranao Grill, Oregon Avenue, Villasol Subdivision, Amsic, Angeles, Central Luzon, 2009, Philippines</t>
  </si>
  <si>
    <t>wifi, elevator, air_conditioning, internet_access, 24-hour_front_desk_service, massage, multilingual_staff, room_service, safe_deposit_box</t>
  </si>
  <si>
    <t>Oasis Hotel</t>
  </si>
  <si>
    <t>https://www.google.com/maps/place/Azzurro+Hotel+-+Angeles/data=!4m11!3m10!1s0x3396f2768306939b:0x109e768b40e0428b!5m3!1s2026-03-01!4m1!1i2!8m2!3d15.1636984!4d120.5911182!16s%2Fg%2F12hn4ygtm!19sChIJm5MGg3byljMRi0LgQIt2nhA?authuser=0&amp;hl=en&amp;rclk=1</t>
  </si>
  <si>
    <t>15.1636984, 120.5911182</t>
  </si>
  <si>
    <t>Azzurro, MacArthur Highway, San Miguel, Subic, Ninoy Aquino, Angeles, Central Luzon, 2009, Philippines</t>
  </si>
  <si>
    <t>Standard Queen</t>
  </si>
  <si>
    <t>Azzurro Hotel - Angeles</t>
  </si>
  <si>
    <t>www.skyscanner.com.ph/hotel_deeplink/4.0/PH/en-US/PHP/h_fd/136364428/2026-03-02/2026-03-03/hotel/hotel/hotels?legacy_provider_id=927050&amp;rooms=1&amp;closed_user_group=mobile&amp;hb_data=wLyAuhXciLQVNO8OSN4v2CF1PjYWVy_S2hqD5-qiRQ8ROEjW50HNByC9uJ1crRZzR0b_fpYcFvk4_10y4NKUHCV8q6EsIiRrQs5skQ2seDrKIxEUGKWNNLG1FLrs5lNyXpECU-XyO9XTJwnr7Q_VqcUkEo1nGuEuAWh7UCm12dM8JY0MR9atVOHFOEgIquZzGeA1mVl4dIv4YfUtPGrOmf9BJEW7o9GgidjAky3a9VdkpfTV8A48lXkGfA3qZuP1IZQvO8ji1ZuYDs5bPM_Io9TmNZcyk_rVLELbgIFPVTf9WTC-kOiIGWwphhdxhVUDLXFu05U7v2_Qj-sf3LUNQ7S8brYTtunPd7t7BTenI4883A3jlPCBCFfNYxwgzYETopa5v08d5ntDmQHU9wHOkNIAZLtcRg5lcjwCJMCHU_NLVw%3D%3D&amp;q_datetime_utc=2026-03-02T00%3A07%3A13&amp;ticket_price=4374&amp;quote_id=6045835871859393760&amp;utid_state=1&amp;channel=iphone&amp;price_without_closed_user_group=6000&amp;tm_place_name=Angeles&amp;deeplink_data=eyJmaWVsZHMiOnsic2lnbmF0dXJlIjoiMTdhMzc1MGZmZmZmYzNhMGRjZmQ5YTdmOWI4NmZhYTEifSwidXJsIjoiaHR0cHM6Ly9kZWFscy52aW8uY29tP3NpZz1jMDE5NWY1MDI1Y2E3YmQ2ODg1YjRkZDU0OWJiYzk3YTEzNjRkZDc2MTQyN2RlMjAzYjFkNWMzNDE3MDA2NzFiMzQzMTM2MzMzMzMxMzUzOTMzJnNpZy1pc3M9bWV0YSZ0dXJsPWh0dHBzJTNBJTJGJTJGdmlvLmNvbSUyRkhvdGVsJTJGU2VhcmNoJTNGY2hlY2tJbiUzRDIwMjYtMDMtMDIlMjZjaGVja091dCUzRDIwMjYtMDMtMDMlMjZjdXJyZW5jeSUzRFBIUCUyNmVwdiUzRE1TNHklMjZlc2QlM0RfZWtfNVJncmcyVUk5bW5OaWRPNnl0ZzFsVmNxcVJBNkhWeUFYQ0tpMllaTjh4cnlDT2hoaEJ3MmdnTnRaR00zS0VlLWVoVFVPZ1lRY1o2d1ZVd29yTkVja3lWTE96NXdfb0FwdjJpQWVWaU12NzZmdGhucVRRJTI1M0QlMjUzRCUyNmZvcmNlQ3VycmVuY3lDaGFuZ2UlM0QxJTI2Zm9yY2VMYW5ndWFnZUNoYW5nZSUzRDElMjZob3RlbElkJTNEMTgwMzA0NiUyNmxhYmVsJTNEc3JjJTI1M0Rza3lzY2FubmVyJTI1MjZ1Y291bnRyeSUyNTNEUEglMjUyNnVkZXZpY2UlMjUzRG1vYmlsZSUyNTI2aG90ZWwlMjUzRDE4MDMwNDYlMjUyNmRheSUyNTNEMiUyNTI2bW9udGglMjUzRDAzJTI1MjZ5ZWFyJTI1M0QyMDI2JTI1MjZsb3MlMjUzRDElMjUyNm9mZmVyaWQlMjUzRG9SWUU4OU1ad0xXOCUyNTI2cHJpY2UlMjUzRDQzNzQuNDElMjUyNmN1cnJlbmN5JTI1M0RQSFAlMjUyNnVzZXJsYW5nJTI1M0RlbiUyNTI2X3RoJTI1M0Q0MjE4ZWI0NjkxZGJlOWNiYmQxMjAwOGUzM2YzZmYzMGNhYTVlMjU0YmM2ZWMyZDclMjUyNmR0cyUyNTNEMTc3MjQxMDAxNSUyNTI2b2x1dCUyNTNEMTc3MjQxMDAxMSUyNTI2Y2FuUGF5TGF0ZXIlMjUzRGZhbHNlJTI1MjZyZXF1ZXN0VXNlckdyb3VwJTI1M0QlMjUyNm9mZmVyVXNlckdyb3VwJTI1M0RwdWJsaWMlMjZsYW5nJTNEZW4lMjZvdGklM0Q1MG1FT1pTZTFSQSUyNnByZWZlcnJlZFJhdGUlM0Q0Mzc0LjQxJTI2cHJvZmlsZSUzRHIyZDJtNzNrbjglMjZyb29tcyUzRDElMjZ0b2tlbiUzRDdmZTI3NiUyNnVzZXJDb3VudHJ5JTNEUEglMjZ1dG1fY2FtcGFpZ24lM0Rza3lzY2FubmVyJTI2dXRtX21lZGl1bSUzRGNwYyUyNnV0bV9zb3VyY2UlM0Rza3lzY2FubmVyIn0%3D&amp;utid=4e042550-e7fa-0d32-6999-f4f171f1e8ed&amp;tm_stars=3&amp;client_id=skyscanner_app&amp;redirect_delay=1000&amp;price_policy=2&amp;pre_redirect_id=d731544d-4599-15b0-a81b-f8d2d5a668d4&amp;tm_city_code=CRKP&amp;max_price=13505&amp;guests=1&amp;request_id=d731544d-4599-15b0-a81b-f8d2d5a668d4&amp;tm_country_code=PH</t>
  </si>
  <si>
    <t>15.1664181, 120.5635512</t>
  </si>
  <si>
    <t>Travel Scout.ph Inc, Don Juico Avenue, Villasol Subdivision, Amsic, Angeles, Central Luzon, 2009, Philippines</t>
  </si>
  <si>
    <t>Clarkton Hotel</t>
  </si>
  <si>
    <t>www.skyscanner.com.ph/hotel_deeplink/4.0/PH/en-US/PHP/h_ad/212415144/2026-03-02/2026-03-03/hotel/hotel/hotels?legacy_provider_id=22&amp;rooms=1&amp;hb_data=F8cXco8Sx4gh1Wt7ha-ifpyV9kzhPp_YFnxx1LfNWesCiFnZyZfdSJWSOp7J6CYRHBl4ueuxPLu1ZwsJaT3R2gnVyhgu8jlHj8yrTwqLtj0nBBKHTMDr-_PLMEIWZTKO84BzycnbiecxA2nmFqwpLJiZb9RYTwD94dcumWOnxpWEhJaVn5xieBNo7blvHy1Cd3A0c1hhIJpybjuqHYypJpLiDKXPQy27m9dEk4SFXgoN6bTV6vwdodLeqTeKr2P_9JBn_4blerJHQXOUpR6yDGT0HajUwYosmb9NGob1slcGerdAGoTeVyYjvfvrIcG_XtBSYiV6QSHSSlXNqwo4WRU02nksEkK_YqnRrChbELcDV1yRZg59h5wUWs5mPnNybJRdIBdPIleEW8vmwgMLWxNO9sVeIfO5LO9VSA21YK4k&amp;q_datetime_utc=2026-03-02T00%3A07%3A16&amp;ticket_price=2123&amp;quote_id=-600378866001096046&amp;utid_state=1&amp;channel=iphone&amp;tm_place_name=Angeles&amp;deeplink_data=eyJmaWVsZHMiOnsic2lnbmF0dXJlIjoiYmE1NWM1ZmIwZTY3ZWRjYzM5ZTBiNWNhMjQwMDU5NTgifSwidXJsIjoiaHR0cHM6Ly93d3cuYWdvZGEuY29tL3BhcnRuZXJzL3BhcnRuZXJzZWFyY2guYXNweD9jaWQ9MTg0NjM4MyZoaWQ9MjQyNDczNSZjdXJyZW5jeT1QSFAmY2hlY2tpbj0yMDI2LTAzLTAyJmNoZWNrb3V0PTIwMjYtMDMtMDMmTnVtYmVyb2ZBZHVsdHM9MSZOdW1iZXJvZkNoaWxkcmVuPTAmUm9vbXM9MSZtY2lkPTMzMiZtYXN0ZXJSb29tSWQ9NDc5OTc0MjEzJm1wdD1iM1ZNYlRoQmVtRkpMelZ5Y25aQ1VtbEpOMVZCVjJwRGFqSlJiM2xGYVVsV1pUSjNMMFZwYVdNelp6a3haMUZXYkdNMFdYSnZNVzgyUkhCS1ZETlpPVkZSVG1kbk9VcEpUVEIwTlcxUlBUMCZUb3RhbFByaWNlPTIxMjIuOTEmVG90YWxUYXg9MjI3LjQ1JlRvdGFsRmVlPTAuMDAmVG90YWxTdXJjaGFyZ2U9MCZtY3VyPVBIUCJ9&amp;utid=3f120be1-398b-90c4-7e27-615a423ce43b&amp;tm_stars=4&amp;client_id=skyscanner_app&amp;redirect_delay=1000&amp;price_policy=2&amp;pre_redirect_id=648f3c95-dbca-2606-9b4c-6ef4211b6db9&amp;tm_city_code=CRKP&amp;max_price=4504&amp;guests=1&amp;request_id=648f3c95-dbca-2606-9b4c-6ef4211b6db9&amp;tm_country_code=PH</t>
  </si>
  <si>
    <t>www.skyscanner.com.ph/hotel_deeplink/4.0/PH/en-US/PHP/h_ad/216212357/2026-03-05/2026-03-06/hotel/hotel/hotels?legacy_provider_id=22&amp;rooms=1&amp;closed_user_group=general&amp;hb_data=bicUEwTK2FuTrR6UDJpfkLtIuac6VLcIconAAVBi8ELlzDMpi_LMZDWTJxs58_x-pN-fPgc0QVcLua7VG4QUgnbsKkerqAVtBgR_ZHwUqnuTSHY541PVBvRezOeNB5itBadq-aaGmufZDRIdCq9Zqrs7e66L0GllTh_RXewbDoRaJI5tEwtlm5kWZESXwZLlHmAnxpjF669kEyw-Z2ltglrB4R4oo3dTb4hvyuVl2OGjq3u2cr2Im_j2JFMQ4HAFzDXmVRNaML-_mBijKrID8TmWw_z_2v13QYrG6_Fu84Hkf0CMyovAst0eikJ_kGH2hND2uRK7gs8CcPXumGktozzGpq6TGVLcZ7jqBhWrIA1Y9OSIRfABpERRxZY01PHdlTMRkdM1MKe9Z07VRulmyZkVYN5C2M7NfTgFsqmyUhHe&amp;q_datetime_utc=2026-03-05T14%3A21%3A53&amp;ticket_price=1137&amp;quote_id=2959954688582823079&amp;utid_state=1&amp;channel=iphone&amp;price_without_closed_user_group=3200&amp;tm_place_name=San+Ildefonso&amp;deeplink_data=eyJmaWVsZHMiOnsic2lnbmF0dXJlIjoiNTlmMDBhMjEyYzE0MzVlYTBjNDIzNDcwNjg5N2EyMzgifSwidXJsIjoiaHR0cHM6Ly93d3cuYWdvZGEuY29tL3BhcnRuZXJzL3BhcnRuZXJzZWFyY2guYXNweD9jaWQ9MTg0NjM4MyZoaWQ9Mzg0NzQ0NDEmY3VycmVuY3k9UEhQJmNoZWNraW49MjAyNi0wMy0wNSZjaGVja291dD0yMDI2LTAzLTA2Jk51bWJlcm9mQWR1bHRzPTEmTnVtYmVyb2ZDaGlsZHJlbj0wJlJvb21zPTEmbWNpZD0zMzImbWFzdGVyUm9vbUlkPTYzNTM3NDkyMCZtcHQ9Y2pndkwwOVNNMkoxU0dkcGQzbzBWR2RTVmxWeVdsQllZWEl5WVdSNWEzQXpNREJhVm1kNlVqZFljVVYyWlcweFNYTlBZV3hHY210elNtb3ZlWGxsY2xCWVlsSTNkbEZhT1VaWmFTdHVSVEUmVG90YWxQcmljZT0xMTM3LjIxJlRvdGFsVGF4PTEzMS40NCZUb3RhbEZlZT05Ni4wMCZUb3RhbFN1cmNoYXJnZT0wJm1jdXI9UEhQIn0%3D&amp;utid=ccd2a863-dc03-dac8-9dd7-31b75e365a25&amp;tm_stars=3&amp;client_id=skyscanner_app&amp;price_policy=2&amp;pre_redirect_id=3559da19-2569-0746-fa45-43ba626d2e30&amp;tm_city_code&amp;max_price=8100&amp;guests=1&amp;request_id=3559da19-2569-0746-fa45-43ba626d2e30&amp;tm_country_code=PH</t>
  </si>
  <si>
    <t>15.1852667, 120.5427921</t>
  </si>
  <si>
    <t>Grand Hotel Clark</t>
  </si>
  <si>
    <t>https://www.google.com/maps/place/RedDoorz+@+Shukran+Rentals+OPC+Pampanga/data=!4m11!3m10!1s0x3396ff52dd0066bb:0x655c23481d16843a!5m3!1s2026-03-01!4m1!1i2!8m2!3d15.0194263!4d120.8597526!16s%2Fg%2F11nmcyypjd!19sChIJu2YA3VL_ljMROoQWHUgjXGU?authuser=0&amp;hl=en&amp;rclk=1</t>
  </si>
  <si>
    <t>15.0194263, 120.8597526</t>
  </si>
  <si>
    <t>I. Topacio Street, Air Force City, Mabalacat, Pampanga, Central Luzon, 2023, Philippines</t>
  </si>
  <si>
    <t>Csm Clark Hotel is located in Sampong. Featuring a 24-hour front desk, this property also provides guests with a seasonal outdoor pool. There's free private parking and the property provides free airport shuttle service.</t>
  </si>
  <si>
    <t>RedDoorz @ Shukran Rentals OPC Pampanga</t>
  </si>
  <si>
    <t>www.skyscanner.com.ph/hotel_deeplink/4.0/PH/en-US/PHP/h_ad/225190855/2026-03-05/2026-03-06/hotel/hotel/hotels?legacy_provider_id=22&amp;rooms=1&amp;closed_user_group=general&amp;hb_data=cpsrNowU-7oi9h2vflMuqmeiBN6jD1NGj8FsQ8T27eOn98DbctoZJXJfD_qDvT0d4Kh_7kum6763Ds1n0Rcjs8r7rl8yvRtHkEjrEcWVWKZZLtzYOBZPCl1rmkKWoFANqmcn1DPEPeDJn1r_Jp7-kCsUFBBhaCFRIf9IAKh1zRxzsw3t6mzR0H7GwFVlEy809CJU_Z4TI-ZaJ8fu7AyE3tCSrETIo24sxVlP-NxVZZAoGAcdeY1a-6lpkYbsQ65eplPvZivOMYQpuPpo1cD28cXe7ktL-JTaqUnMDAI-6V63aYXsF58YX-HintT-sA2xUYoIlvAQ_WxzubfR8ZujtkZWlGMOBNJLGOPkNdPxYVUlV1ncqkwFFOwrzCb91pm4iabiqkd5EcbBjjL1QsNuUhJAEgawTd8GFuX7hdeXQoHx&amp;q_datetime_utc=2026-03-05T14%3A21%3A55&amp;ticket_price=549&amp;quote_id=-4060454285706040731&amp;utid_state=1&amp;channel=iphone&amp;price_without_closed_user_group=726&amp;tm_place_name=Candaba&amp;deeplink_data=eyJmaWVsZHMiOnsic2lnbmF0dXJlIjoiMjQ0NWU0YWIyZjk1ZTAwMTFhMDE4NzM3YjY1NDI2MTIifSwidXJsIjoiaHR0cHM6Ly93d3cuYWdvZGEuY29tL3BhcnRuZXJzL3BhcnRuZXJzZWFyY2guYXNweD9jaWQ9MTg0NjM4MyZoaWQ9Mjg5MjgwMDgmY3VycmVuY3k9UEhQJmNoZWNraW49MjAyNi0wMy0wNSZjaGVja291dD0yMDI2LTAzLTA2Jk51bWJlcm9mQWR1bHRzPTEmTnVtYmVyb2ZDaGlsZHJlbj0wJlJvb21zPTEmbWNpZD0zMzImbWFzdGVyUm9vbUlkPTQ2NDM1NDg5MCZtcHQ9TTBGd2QwRmpNakZUV0ZKS055dElUR3htUmpKWU0zZDVOMUYySzJad1UyVjVZMlp4WkdFelRUTlFVRmczWlRKQ1kzTlhVVEZUYVZOWGRWcE1NRzExWVhkUWFWRnRZamh0ZUc5VVNWTjNQVDAmVG90YWxQcmljZT01NDkuMTYmVG90YWxUYXg9NjMuNTkmVG90YWxGZWU9NDYuMjQmVG90YWxTdXJjaGFyZ2U9MCZtY3VyPVBIUCJ9&amp;utid=4a1320ab-be2d-3f5e-56c3-cf9b398ebd56&amp;tm_stars=2&amp;client_id=skyscanner_app&amp;price_policy=2&amp;pre_redirect_id=5b7978cc-5265-bf33-254d-ae46429a2509&amp;tm_city_code&amp;max_price=549&amp;guests=1&amp;request_id=5b7978cc-5265-bf33-254d-ae46429a2509&amp;tm_country_code=PH</t>
  </si>
  <si>
    <t>15.1629129, 120.5560771</t>
  </si>
  <si>
    <t>Mapaniqui, Candaba, Pampanga, Central Luzon, Philippines</t>
  </si>
  <si>
    <t>Candaba</t>
  </si>
  <si>
    <t>air_conditioning, television, shower, complimentary_bottled_water</t>
  </si>
  <si>
    <t>Located in Candaba, within 20 miles of Kingsborough International Convention Center and 20 miles of LausGroup Event Center, RedDoorz @ Shukran Rentals OPC Pampanga has free WiFi. This 2-star hotel has air-conditioned rooms with a private bathroom.</t>
  </si>
  <si>
    <t>Sky Hotel Pampanga</t>
  </si>
  <si>
    <t>www.skyscanner.com.ph/hotel_deeplink/4.0/PH/en-US/PHP/h_h1/204227923/2026-03-05/2026-03-06/hotel/hotel/hotels?legacy_provider_id=927111&amp;rooms=1&amp;closed_user_group=mobile&amp;hb_data=l-kxZB04VfuS6gsMcL2ihdaD4atatnpMbJLRW44-yoOpKmEqd2gSS3uhCQOLSWyh4nhH62tk_i0A-NwAX71Z54phoibo1TTnlmoK8Xe644aQi7uA_cYr9wuvJ95UJrbXeKxQCo2vNaxPIuduERFgk97Ci-ax4NoC5Z6zkvUdUFotWo9ZFJsybAPsdSJ8OI8mW1Hdyed1yjFFn4Sa8NiNDxGqjTQRiXY2Kg622rgHL8dNAT9vmDmZYipepABWvbRfI55FaB17CnycsK3aSq8MCYtYvUg%3D&amp;q_datetime_utc=2026-03-05T14%3A21%3A55&amp;ticket_price=3250&amp;quote_id=1271633071845479979&amp;utid_state=1&amp;channel=iphone&amp;price_without_closed_user_group=3395&amp;tm_place_name=Bacolor&amp;deeplink_data=eyJmaWVsZHMiOnsic2lnbmF0dXJlIjoiNTdlNjY0NmI2NWU3NjlkZDZlOTFiNmIwZjY0NDUwNjcifSwidXJsIjoiaHR0cHM6Ly9waC5ob3RlbHMuY29tL0hvdGVsLVNlYXJjaD90cGlkPTMyMTQmbXBlPTE3NzI3MjAyMjYmZW5kRGF0ZT0yMDI2LTAzLTA2JmFkdWx0cz0xJmxvY2FsZT1lbl9QSCZjaGlkPWFjZGUxMGIyLTI5MTMtNGU0Mi05MjM5LWU0NDNmMzdlYTJlNSZlYXBpZD00NCZtY3RjPTMmc3RhcnREYXRlPTIwMjYtMDMtMDUmbXBkPVBIUCZtcG49MjE5OTQ1Nzk4JmN1cnJlbmN5PVBIUCZyYXRlcGxhbmlkPTI4NjE4ODg0NyZtcG09MjQmbXBwPTEmbXBvPUVDJnNlbGVjdGVkPTM1NjE5MTk5Jm1wYj0zNDguMjEmbXBxPTI5MDEuNzkmbXBhPTI5MDEuNzkifQ%3D%3D&amp;utid=a6707aaa-ed0d-6673-c4c3-a3afff68ac36&amp;tm_stars=3&amp;client_id=skyscanner_app&amp;price_policy=2&amp;pre_redirect_id=423ced2e-4ae0-4572-7d81-f2e6a7872894&amp;tm_city_code&amp;max_price=3250&amp;guests=1&amp;request_id=423ced2e-4ae0-4572-7d81-f2e6a7872894&amp;tm_country_code=PH</t>
  </si>
  <si>
    <t>Sky Hotel, San Vicente, Bacolor, Pampanga, Central Luzon, 2002, Philippines</t>
  </si>
  <si>
    <t>parking, wifi, 24-hour_front_desk_service, smoking_areas, room_service, security</t>
  </si>
  <si>
    <t>Located in Bacolor, Sky Hotel Pampanga is a 3-minute drive from Don Honorio Ventura State University Main Campus and 9 minutes from SM City Pampanga. This hotel is 4.9 mi (7.8 km) from Sky Ranch Pampanga and 11.2 mi (18 km) from Santo Rosario Church.
This hotel offers designated smoking areas.
Take advantage of the hotel's 24-hour room service. Cooked-to-order breakfasts are available daily from 7:00 AM to 1:00 PM for a fee.
Free self parking is available onsite.
Make yourself at home in one of the 45 air-conditioned rooms featuring flat-screen televisions. Complimentary wireless internet access keeps you connected, and cable programming is available for your entertainment. Private bathrooms with showers feature complimentary toiletries and bidets. Conveniences include desks and complimentary bottled water, and housekeeping is provided daily.</t>
  </si>
  <si>
    <t>www.skyscanner.com.ph/hotel_deeplink/4.0/PH/en-US/PHP/h_xp/203887968/2026-03-05/2026-03-06/hotel/hotel/hotels?legacy_provider_id=1&amp;rooms=1&amp;closed_user_group=mobile&amp;hb_data=fYThr84PsRPhQFKbOFkCiHalDt4EFDNbXdnlpt2AfqZluCWItWT2yoZNULx1Iaa423o5xurZsZUb64d1Jl_XBFZYRyJE__D-c_acqPPchnOkpiFyf0uve2kDm8kSzPPiLp-G7R7ve4ipHPn3d-G3gFEmgZC_ijbfLl-GFZ9bylJzdpx-XXhsN9xsdrGJzROhNqSpP-FfdIfvKWI9D8fr0V2YbkY84IqjMxvJIH9bO95o9VZ_x2CdEWOjDeoNHHlAMYi4CwkGfN7ckHy9F7yoVS9jRYM%3D&amp;q_datetime_utc=2026-03-05T14%3A21%3A56&amp;ticket_price=12700&amp;quote_id=833483832422110913&amp;utid_state=1&amp;channel=iphone&amp;price_without_closed_user_group=24237&amp;tm_place_name=Mabini&amp;deeplink_data=eyJmaWVsZHMiOnsic2lnbmF0dXJlIjoiZTYxOTE4ZGY4NGRmYmJhMGQwMTU1YTE2MzYyMDVmM2UifSwidXJsIjoiaHR0cHM6Ly93d3cuZXhwZWRpYS5jb20ucGgvSG90ZWwtU2VhcmNoP3RwaWQ9NjgmbXBlPTE3NzI3MjAyMjYmZW5kRGF0ZT0yMDI2LTAzLTA2JmFkdWx0cz0xJmxvY2FsZT1lbl9VUyZjaGlkPWU0ZGY0YjMxLTg3NjgtNDQ5My04NThmLTYxZjA2MTkxZjdkMiZlYXBpZD00NjIzMCZtY3RjPTMmc3RhcnREYXRlPTIwMjYtMDMtMDUmbXBkPUdCUCZtcG49MzI0NTAwMDQxJmN1cnJlbmN5PUdCUCZyYXRlcGxhbmlkPTM5NDgwNDI0MSZtcG09MjQmbXBwPTEmbXBvPUVDJnNlbGVjdGVkPTQyMzYxODIzJm1wYj0yOS4zNiZtcHE9MTQ2LjgwJm1wYT0xMzMuNDUifQ%3D%3D&amp;utid=3c5c72a3-43de-3e16-1fd2-60290662af6c&amp;tm_stars=5&amp;client_id=skyscanner_app&amp;price_policy=2&amp;pre_redirect_id=4320892c-a68f-b451-c941-c00e586eb7cf&amp;tm_city_code&amp;max_price=22418&amp;guests=1&amp;request_id=4320892c-a68f-b451-c941-c00e586eb7cf&amp;tm_country_code=PH</t>
  </si>
  <si>
    <t>www.skyscanner.com.ph/hotel_deeplink/4.0/PH/en-US/PHP/h_bc/47206982/2026-03-05/2026-03-06/hotel/hotel/hotels?legacy_provider_id=13&amp;rooms=1&amp;closed_user_group=apps&amp;hb_data=L1wQPKSPVjoGlEt0Z_rsUTC3K1FriwNBHge3GDn6UFMJEJ3nWPL59xgmt9ZqnnC43SPgCeint89UmJSWlybmuy0TCMSBJl1srLyCRPLwsttnl05W6FH4JaGHbTGEnANjsOjN5rwgDf-o1qwOk_P9BpUZrt-H2Bt9TGp7x2V48djPAlLuxMjGDRfRXlsp8RR1AV43NTJV5ZuSV-u62EypW9etugM66LVDq4MlnsNdF4DZ6o1dSrgvT9x_rjj1Y68_1sUcHJIBJfUh4FerRWkckN63WJorUeiy4KD_BPXzyAKdC3Z_qtWFBGNcqInPeTAPvbBk6mdN7pD2X_OiCWl-bZBwfCkyvAupJSXd8T8KBlJ0MoApRMG89H-DjzrqZqS_bImtlp6NaavEUoR-9riZCoPgO1udKWA-q_zoQMZd4ylMojHkYcI%3D&amp;q_datetime_utc=2026-03-05T14%3A23%3A09&amp;ticket_price=3422&amp;quote_id=-4197211648193274336&amp;utid_state=1&amp;channel=iphone&amp;price_without_closed_user_group=4313&amp;tm_place_name=Davao&amp;deeplink_data=eyJmaWVsZHMiOnsic2lnbmF0dXJlIjoiNmM2ZjVlMzA2ZmE3NzczMTQ1NmE0NjIzZmNlNzFjZGMiLCJibG9ja19pZCI6IjM3MzI0NzAxXzM0NzM2NTM0M18wXzQyXzAifX0%3D&amp;utid=6cde75a0-6e8a-155f-7892-93220679178c&amp;tm_stars=3&amp;client_id=skyscanner_app&amp;price_policy=2&amp;pre_redirect_id=646bdd16-a654-6e3c-0035-45d71dd00dee&amp;tm_city_code=DVOP&amp;max_price=10254&amp;guests=1&amp;request_id=646bdd16-a654-6e3c-0035-45d71dd00dee&amp;tm_country_code=PH</t>
  </si>
  <si>
    <t>Q8 Hotel - Davao</t>
  </si>
  <si>
    <t>https://www.google.com/maps/place/Crown+Regency+Residences+Davao/data=!4m11!3m10!1s0x32f96c40cd32e43d:0x93d6c032a225592d!5m3!1s2026-03-01!4m1!1i2!8m2!3d7.0913801!4d125.6236545!16s%2Fg%2F12qf5jyhz!19sChIJPeQyzUBs-TIRLVklojLA1pM?authuser=0&amp;hl=en&amp;rclk=1</t>
  </si>
  <si>
    <t>A. Pichon Street, Purok 2, Barangay 2-A, Poblacion District, Davao City, Davao Region, 8000, Philippines</t>
  </si>
  <si>
    <t>The Q8 Hotel - Davao is an ideal spot for travelers wanting to discover the city. The Q8 Hotel - Davao is an ideal choice for travelers who want to take in the sights and sounds of Davao. Francisco Bangoy International Airport is located approximately 11km away from this hotel. There's plenty to do nearby, with Brokenshire Hotel Resort and Convention Center, Davao Central Seventh-day Adventist Church of Davao Mission and Davao Orchard Road Memorial Park all within a short distance. After a long day of sightseeing, guests can retire to the comfort of the hotel. For those driving themselves, parking is provided on site.</t>
  </si>
  <si>
    <t>www.skyscanner.com.ph/hotel_deeplink/4.0/PH/en-US/PHP/h_ad/46963150/2026-03-02/2026-03-03/hotel/hotel/hotels?legacy_provider_id=22&amp;rooms=1&amp;closed_user_group=general&amp;hb_data=3xhncezX2sUkyYRtdGdbUm35Ep7Lh0rtaoehTBvPEnr3t9Y54GgT6Bjv6wOz2G-YgjGYSTX7XF_wfg6QAkm9ak1acdcMxjnXxDXgDaJgNs0_Y9C2WnPJuacLqvEOEIdgCpkSCYA3cnEqYP8by_opXbeImtvpi1ruYYcpyO_4wmAdMlDhq0WWHx-ze9bA7HQo5bEvn51DTFmXENKgkWOHrdj5iPECJvcsuth3mMc2imW5iBqzko0o1xq4KJjA6IxYIwi6Z54dInIIPQy3rMvUsf4e6XnG0akd7DiK3yLgLdyl7wYKseKnGcOnBY0KsovA5Z_6m83CroglHUDdBaZEjRSoMMzfn6VSlACQ8Dt4fNfNqS5VSoEq9LopSlZ2fwkdCd5Qg4XGSwY2y3v527mb61S5DjTJnzIKdYqmCT3p6NYC&amp;q_datetime_utc=2026-03-02T00%3A07%3A25&amp;ticket_price=1405&amp;quote_id=-1073405699290327440&amp;utid_state=1&amp;channel=iphone&amp;price_without_closed_user_group=2256&amp;tm_place_name=Cabaguio&amp;deeplink_data=eyJmaWVsZHMiOnsic2lnbmF0dXJlIjoiODRiMTMyZjYxZWRiMjRlNWFkYTBlZjUzNzJlZGFlNDAifSwidXJsIjoiaHR0cHM6Ly93d3cuYWdvZGEuY29tL3BhcnRuZXJzL3BhcnRuZXJzZWFyY2guYXNweD9jaWQ9MTg0NjM4MyZoaWQ9ODkyNjMmY3VycmVuY3k9UEhQJmNoZWNraW49MjAyNi0wMy0wMiZjaGVja291dD0yMDI2LTAzLTAzJk51bWJlcm9mQWR1bHRzPTEmTnVtYmVyb2ZDaGlsZHJlbj0wJlJvb21zPTEmbWNpZD0yODA4OCZtYXN0ZXJSb29tSWQ9MzM2ODI5NyZtcHQ9YjFjck1rODNTVzl2Y2pkS1RYaGlkbVJhZEVzMWRtRndWbkkzUW5kbGRUbHpkSGRCSzFOaFJEQlpTVVkyVmpWVWVuaDJSVUZITm5SVVVXeG5jVkYyUlVoUGJFVkhjblYyUzJSVWFXMUJPRDAmVG90YWxQcmljZT0xNDA1LjI1JlRvdGFsVGF4PTI3MS45OCZUb3RhbEZlZT0wLjAwJlRvdGFsU3VyY2hhcmdlPTAmbWN1cj1QSFAifQ%3D%3D&amp;utid=31567add-9399-0b51-4c44-929ed19bf2db&amp;tm_stars=3&amp;client_id=skyscanner_app&amp;redirect_delay=1000&amp;price_policy=2&amp;pre_redirect_id=66b449eb-219a-d7d3-cacc-18311cf795d7&amp;tm_city_code&amp;max_price=4747&amp;guests=1&amp;request_id=66b449eb-219a-d7d3-cacc-18311cf795d7&amp;tm_country_code=PH</t>
  </si>
  <si>
    <t>7.0915967, 125.6238582</t>
  </si>
  <si>
    <t>Bangus Street, New Salmonan, Wilfredo C. Aquino, Agdao District, Davao City, Davao Region, 8000, Philippines</t>
  </si>
  <si>
    <t>www.skyscanner.com.ph/hotel_deeplink/4.0/PH/en-US/PHP/h_ct/128820113/2026-03-05/2026-03-06/hotel/hotel/hotels?legacy_provider_id=31&amp;rooms=1&amp;closed_user_group=general&amp;hb_data=ymEU6FwHp6YMzpOviTf8tzIQ6GCsJeAXElnvvVBtcMXUfVi3TSQtTJnvbWnsL98xa4vecSH7-zMrSBlJROB5p0xApVNxJDR2a-MHSEhuOU9aV8wSFAYsLuQjCp7CgRzbBcugfl5ULXnegk3nhCR6xQRknt13DIDzH1XlchaH-w8Zv3p_nVyJsoZSrPRsZGeJtw1Dhti0rAMpSeGphTAs07zUUcrH6lav4-eLG6UqVKhfXZWWnD--gQeisIcLVr6PjB6EIgE5x9ia0y4R97on3Ed34wXNZCD4P7_xlDfXIwDEXsCnxAW1TJTSauwBjQGSB_E3U5bnO2RH3DjfS_EBaes2Wqo3GlVE4PzFZ4ymDfSdFRCfbW8Mk6bicDgASs3DwAOeYXxXStyHHrv5e47U8QX3cBR1E3JocsWr49Kvnw%3D%3D&amp;q_datetime_utc=2026-03-05T12%3A24%3A46&amp;ticket_price=1351&amp;quote_id=8875509311105744575&amp;utid_state=1&amp;channel=iphone&amp;price_without_closed_user_group=3241&amp;tm_place_name=Davao&amp;deeplink_data=eyJmaWVsZHMiOnsic2lnbmF0dXJlIjoiZjA4MmVkZmIxZGYwZWFiYzQzNTNlNDRjYzI5Y2UxYzEifSwidXJsIjoiaHR0cHM6Ly9waC50cmlwLmNvbS9ob3RlbHMvcmVkaXJlY3Q%2FaG90ZWxpZD0xMjg0MDY2JmNpdHk9MTQ1OCZBbGxpYW5jZWlkPTEyNjA3JnNpZD04ODg4MzImY2hlY2tpbj0yMDI2LTAzLTA1JmNoZWNrb3V0PTIwMjYtMDMtMDYmc2hvcHBpbmdpZD1kMDFkMGJjOGE3MDE0YjVmYTMxNzUzMGFlZDgwM2NjNCZhZHVsdD0xJmNoaWxkcmVuPTAmYWdlcz0mbGFuZ3VhZ2U9ZW5waCZsb2NhbGU9ZW5fUEgmcm9vbWlkPTE1NzU0NzE2MTQmc3dpZD0wJnBheT1QUCZmZ3Q9MSZjcm49MSZjdXJyPVBIUCZ3a3A9MSZzdGFuZD1INHNJQUFBQUFBQUFfd0QtQUFIX0Nsd0tBaGdCRWdRSUFSQUFHbEFJX3BPZjd3VVlBREFBT0pFU21BSGlyMDZvQVFDNEFRTEFBUURSQVdabVptWm05cEZBNFFHRjYxRzRIaHVWUU9nQmpPV1FvQUdJQWlDSkJBQUFBQUFBQUFBQW9BUUFvUVVLMTZOd1BXcFhRQm9nWkRBeFpEQmlZemhoTnpBeE5HSTFabUV6TVRjMU16QmhaV1E0TUROall6UWdCQ2lfNTZYTkJrZ0JVZ1poWmprMU56aGFIQW9EVUVoUUVhN1lYM1pQSHI0X0dnTlFTRkFocnRoZmRrOGV2ajlpQldWdVgxQklhTHdVY0FGNEFJb0JCMGdCZUFESUFRR3FBUWNLQXpBeU1oQUM4Z0VpWkRBeFpEQmlZemhoTnpBeE5HSTFabUV6TVRjMU16QmhaV1E0TUROall6UmZNSklDQVRTYUFnQUFBQURfX3dFQUFQX19YWUIyRGY0QUFBQSJ9&amp;utid=d73563ce-32ab-add3-ef45-fb438e476e80&amp;tm_stars=3&amp;client_id=skyscanner_app&amp;price_policy=2&amp;pre_redirect_id=04c8c799-8a23-8ef6-e84b-b3b5fe7c67e4&amp;tm_city_code=DVOP&amp;max_price=1351&amp;guests=1&amp;request_id=04c8c799-8a23-8ef6-e84b-b3b5fe7c67e4&amp;tm_country_code=PH</t>
  </si>
  <si>
    <t>www.skyscanner.com.ph/hotel_deeplink/4.0/PH/en-US/PHP/h_ct/160819383/2026-03-05/2026-03-06/hotel/hotel/hotels?legacy_provider_id=31&amp;rooms=1&amp;closed_user_group=general&amp;hb_data=V1LmpWvluSEzkgcHSbiGYAHVcIn12YPm5UncKoW7-yGwgtbccKmcWfloWylMrvRWPZqKuoVfKquQGu65UDA81RbelzH_Xpd_SszwUE2vUJpCNNLpWPws57XpO0CBYgfsO4TklQskUXEgpApbEVJ7nvVJNfM5e9347weRc0QEqy-Dv294ZaJtqSwdBOGCtCVLkiIzDbGEy1KSvZftwDjJqePl7vzNQcRQ_NljpYsxSo7FZWJ8tKn66-nlEKeKx9hQU7wg4z7CU_dJgpeAJ8vOS7UDvnjiswF4TQ7Om0rO5xk2aeYcrcTCswGeeOd0CT1rO8p9xfCHuQiiUprZsKYI6DRp21HD2_UgqNPMUPxnHj7IQ_lGHEA9j7P01MepFlI_e5RP5BvlZlDWH8CkCK3zSdSveBcLhinGZe5PcfEyTw%3D%3D&amp;q_datetime_utc=2026-03-05T14%3A22%3A01&amp;ticket_price=2791&amp;quote_id=-3341856537481216410&amp;utid_state=1&amp;channel=iphone&amp;price_without_closed_user_group=3500&amp;tm_place_name=Davao&amp;deeplink_data=eyJmaWVsZHMiOnsic2lnbmF0dXJlIjoiOTY1NDNiMzM5ZWNlZjZmZGQ1ZDZlNGY5MDA3Zjc3ZmIifSwidXJsIjoiaHR0cHM6Ly9waC50cmlwLmNvbS9ob3RlbHMvcmVkaXJlY3Q%2FaG90ZWxpZD02OTk1NzMmY2l0eT0xNDU4JkFsbGlhbmNlaWQ9MTI2MDcmc2lkPTg4ODgzMiZjaGVja2luPTIwMjYtMDMtMDUmY2hlY2tvdXQ9MjAyNi0wMy0wNiZzaG9wcGluZ2lkPWRmMjEzOGFkZmRiYjRjMjE4MjM1ZmY1NGNlNTUwOTdhJmFkdWx0PTEmY2hpbGRyZW49MCZhZ2VzPSZsYW5ndWFnZT1lbnBoJmxvY2FsZT1lbl9QSCZyb29taWQ9MTIxODIzNTE0OCZzd2lkPTAmcGF5PVBQJmZndD0xJmNybj0xJmN1cnI9UEhQJndrcD0xJnN0YW5kPUg0c0lBQUFBQUFBQV93QUNBZjMtQ21BS0FoZ0JFZ1FJQVJBQUdsUUlqSmJ6eEFRU0FUSVlBREM0RHppT2E1Z0J0ZGtxcUFFQXVBRUN3QUVDMFFGN0ZLNUhZWS1pUU9FQmo4TDFLTnpPcFVEb0FZT3R0WXdCaUFJZ2lRVEQ5U2hjajhJblFLQUVBS0VGQUFBQUFBQUFBQUFhSUdSbU1qRXpPR0ZrWm1SaVlqUmpNakU0TWpNMVptWTFOR05sTlRVd09UZGhJQVFvNHFDbXpRWklBVklHWldVMk0yUmxXaHdLQTFWVFJCRlU0NldieEtBYlFCb0RVRWhRSVVjRGVBc2tLTDRfWWdWbGJsOVFTR2k4RkhBQmVBQ0tBUWRJQVhnQXlBRUJxZ0VIQ2dNd01qRVFBdklCSW1SbU1qRXpPR0ZrWm1SaVlqUmpNakU0TWpNMVptWTFOR05sTlRVd09UZGhYek9TQWdFMG1nSUFBQUFBX184QkFBRF9fOUJ2TmRnQ0FRQUEifQ%3D%3D&amp;utid=1586f84c-5aac-e156-c394-6558335a80cb&amp;tm_stars=3&amp;client_id=skyscanner_app&amp;price_policy=2&amp;pre_redirect_id=b6fe9030-ab69-3983-3aa5-a8fb78d299d6&amp;tm_city_code=DVOP&amp;max_price=5456&amp;guests=1&amp;request_id=b6fe9030-ab69-3983-3aa5-a8fb78d299d6&amp;tm_country_code=PH</t>
  </si>
  <si>
    <t>www.skyscanner.com.ph/hotel_deeplink/4.0/PH/en-US/PHP/h_ad/204305563/2026-03-05/2026-03-06/hotel/hotel/hotels?legacy_provider_id=22&amp;rooms=1&amp;closed_user_group=general&amp;hb_data=x9DjN7bQM1ivwpFgUy6shOjKANX9rfSyIImwDXutJaMSAuxRn9lD0OOLTD3ksfLiRGy2GT2eBALsRuJyrXWgCBDKLiRnySesTujPoufEr_ytu_JK8bRBLGgLEI1cT4yUnbm4w_2tXF35AHfmDt0AQ5fiYF5UayLlIQfX6BlAbE3VApKXT5jQJpiy_Nlymr_4Zs5hx0RxK8XO0MmRCdm3ME_TfB_DlLk3nw0oh7p1vhZ2xSJMuQZGosz-jNMgVb49SQ8Rv_qPkXkFm6h9mUayei4IKYr4jYHc5KVbPuYcPqJAdZuEPix2oiCgErqhDKOl1otfE_h9QnrTVj4HfUWfgD84jhIapDkjVULx7-T0weqn4f-VrOb7P6b95GPaPFjf4efeRDz-WnZIOrpdnVNTS2MWY3oPBIe5gEqTgGy-Zx67&amp;q_datetime_utc=2026-03-05T14%3A22%3A02&amp;ticket_price=648&amp;quote_id=3213295670551098863&amp;utid_state=1&amp;channel=iphone&amp;price_without_closed_user_group=1100&amp;tm_place_name=Commonal&amp;deeplink_data=eyJmaWVsZHMiOnsic2lnbmF0dXJlIjoiMjNlNmZiYWY3MDI4OWQzMWQyMWU2MDgyNTZhYjNkOWEifSwidXJsIjoiaHR0cHM6Ly93d3cuYWdvZGEuY29tL3BhcnRuZXJzL3BhcnRuZXJzZWFyY2guYXNweD9jaWQ9MTg0NjM4MyZoaWQ9Mjg4ODg2MzImY3VycmVuY3k9UEhQJmNoZWNraW49MjAyNi0wMy0wNSZjaGVja291dD0yMDI2LTAzLTA2Jk51bWJlcm9mQWR1bHRzPTEmTnVtYmVyb2ZDaGlsZHJlbj0wJlJvb21zPTEmbWNpZD0zMzImbWFzdGVyUm9vbUlkPTExODYxMzkzMjQmbXB0PVJUSlJVVGRsZUVSU1J6SnVkV3hQTlNzMU9IQkpaWEZwVVdaRloxUnZNQzlNWmxOUlIzUlZRMDVNY0VSdU9YSlJPSGhaWjJNNFVuZHFNVUpRTDJKYU0xTlVSMnM0YnpNemNVazRjR3hSUFQwJlRvdGFsUHJpY2U9NjQ3LjY0JlRvdGFsVGF4PTAuMDAmVG90YWxGZWU9MC4wMCZUb3RhbFN1cmNoYXJnZT0wJm1jdXI9UEhQIn0%3D&amp;utid=42f672ed-3159-d2cc-4557-da83ed8d9d84&amp;tm_stars=0&amp;client_id=skyscanner_app&amp;price_policy=2&amp;pre_redirect_id=8122b721-babb-d5fd-e036-160070731be1&amp;tm_city_code&amp;max_price=3060&amp;guests=1&amp;request_id=8122b721-babb-d5fd-e036-160070731be1&amp;tm_country_code=PH</t>
  </si>
  <si>
    <t>General Gregorio Del Pilar Street, Mutual Homes, Communal, Buhangin District, Davao City, Davao Region, 8000, Philippines</t>
  </si>
  <si>
    <t>With a stay at Kampotel Davao in Davao (Buhangin), you'll be a 4-minute drive from Zip City and 7 minutes from Damosa Gateway. This bed &amp; breakfast is 2.6 mi (4.2 km) from SM Lanang Premier and 2.8 mi (4.6 km) from SMX Convention Center Davao.
Make use of convenient amenities such as complimentary wireless internet access, wedding services, and a television in a common area.
A complimentary local cuisine breakfast is served daily from 6:30 AM to 9:00 AM.
Featured amenities include luggage storage, microwave in a common area, and refrigerator in a common area. Free self parking is available onsite.
Make yourself at home in one of the 29 air-conditioned guestrooms. Bathrooms feature showers, bidets, and hair dryers. Housekeeping is provided on request, and irons/ironing boards can be requested.</t>
  </si>
  <si>
    <t>www.skyscanner.com.ph/hotel_deeplink/4.0/PH/en-US/PHP/h_ct/46952820/2026-03-02/2026-03-03/hotel/hotel/hotels?legacy_provider_id=31&amp;rooms=1&amp;hb_data=AKhC3LTPSLHQAlA8CoE4Us1HJk7ZvJRvENGMzPPRaGvC9Sl8fF0kBoYlpLvIGp9FuXE_pc4RaxMJMSEX5QHpPnVBvIFmuxcYxwn0zwy0Qzhwcj5VZAtqdMM08FsjauBK-w0p48nB_7DB3DTZeJbNY_lFv5ZtIsQF-u_miIkF9Qo_1d8VwWwcZVkVQz0Txg4d4Frno0QVKt7jfQh_kxoG2RGenNyc1vEOccDomAd7a9qjvEruqvWd6AgrjHErpA61mQiXFV0F5Q4dWHrS9_-KE7g3vGcR8Gn2u4mfsRtpzCsQyQATDw9zqs6Kakt36M-ww-OM9iS451-rLpnzyJVcDPkG0K9USczhROZgVvtBvriD6hRN-cDaUbECrRi9VOLo46kqRYchMkz1FHJn4jQwELZmbAsK-Yjig5lYCnPfFg%3D%3D&amp;q_datetime_utc=2026-03-02T00%3A07%3A34&amp;ticket_price=4092&amp;quote_id=3247273411026586343&amp;utid_state=1&amp;channel=iphone&amp;tm_place_name=Pampanga&amp;deeplink_data=eyJmaWVsZHMiOnsic2lnbmF0dXJlIjoiMDhlMGNlYjhhOTJkZWYxMmI2YmFlMjE5Y2E1ZDc2NWQifSwidXJsIjoiaHR0cHM6Ly9waC50cmlwLmNvbS9ob3RlbHMvcmVkaXJlY3Q%2FaG90ZWxpZD0yMTk4MzQ0JmNpdHk9MTQ1OCZBbGxpYW5jZWlkPTEyNjA3JnNpZD04ODg4MzImY2hlY2tpbj0yMDI2LTAzLTAyJmNoZWNrb3V0PTIwMjYtMDMtMDMmc2hvcHBpbmdpZD1hNDUyZDJkZmY1ZmE0YjgwYjgzNTc1MTQ5ZDlmNWY5ZSZhZHVsdD0xJmNoaWxkcmVuPTAmYWdlcz0mbGFuZ3VhZ2U9ZW5waCZsb2NhbGU9ZW5fUEgmcm9vbWlkPTE2ODE1NDU5NjImc3dpZD0wJnBheT1QUCZmZ3Q9MSZjcm49MSZjdXJyPVBIUCZ3a3A9MSZzdGFuZD1INHNJQUFBQUFBQUFfd0RfQUFEX0NsMEtBaGdCRWdRSUFSQUFHbEVJNnJYcG9RWVlBREFBT1BzUm1BSElsb1lCcUFFQXVBRUN3QUVBMFFIc1ViZ2VCV3FzUU9FQjRYb1Vya2YzcjBEb0FaNzduYlVCaUFJZ2lRUUFBQUFBQUFBQUFLQUVBS0VGMTZOd1BRb2ZZVUFhSUdFME5USmtNbVJtWmpWbVlUUmlPREJpT0RNMU56VXhORGxrT1dZMVpqbGxJQVFvbGFlVHpRWklBVklHTVROak1EQmtXaHdLQTFCSVVCRVFXRG0weUhhLVB4b0RVRWhRSVJCWU9iVElkcjRfWWdWbGJsOVFTR2k1RkhBQmVBQ0tBUWRJQVhnQXlBRUJxZ0VIQ2dNd01qRVFBdklCSW1FME5USmtNbVJtWmpWbVlUUmlPREJpT0RNMU56VXhORGxrT1dZMVpqbGxYekNTQWdFMG1nSUFBQUFBX184QkFBRF9fN2xZZDFmX0FBQUEifQ%3D%3D&amp;utid=288ed44c-8204-f4f4-98f2-2efa24bccc79&amp;tm_stars=4&amp;client_id=skyscanner_app&amp;redirect_delay=1000&amp;price_policy=2&amp;pre_redirect_id=f4ed19e6-44b1-3b42-dad6-4bc55a214c3d&amp;tm_city_code&amp;max_price=5402&amp;guests=1&amp;request_id=f4ed19e6-44b1-3b42-dad6-4bc55a214c3d&amp;tm_country_code=PH</t>
  </si>
  <si>
    <t>https://www.google.com/maps/place/Davao+Persimmon+Suites/data=!4m11!3m10!1s0x32f96dd446ce800d:0x2a71fc3d7ef388b1!5m3!1s2026-03-01!4m1!1i2!8m2!3d7.0655197!4d125.6109619!16s%2Fg%2F11h0k30m46!19sChIJDYDORtRt-TIRsYjzfj38cSo?authuser=0&amp;hl=en&amp;rclk=1</t>
  </si>
  <si>
    <t>www.skyscanner.com.ph/hotel_deeplink/4.0/PH/en-US/PHP/h_ad/203970383/2026-03-05/2026-03-06/hotel/hotel/hotels?legacy_provider_id=22&amp;rooms=1&amp;closed_user_group=general&amp;hb_data=P_Uym55i95GSUQQ8gUdAybWt_SwYNDeR8ikF2iL1eKa9ZrnTFJ2U-tlpOqVbEeNxl5Q_oEhIekL-_Luga5TsCdIrV63iTi1-Da0eo3TFxc-Exl-FTOSh7rOdyMeaIVjUqdhZIO7lwlmKh0WYOaRl7tGpJtBP5_-0o8bj0VT2Kl_CQwu25kTx0T6V-yegZ3f59VId4NLM2m0bFJvv8SlPziC5Vkeb0qPk5cKtzhHqURdafCBoo0fMK3JFxMavzUEGKRtph3NLls22XqpVMdcSuHBDkn67JYY6GqMTOFzsnS-B5vXXKlsM8UmHyGfALNL23hrFKIeTwOFNzExHxB3hDWDXhoEYRYsln8NZFETQnV7b8N42Ii8IQyAz7MGeI9IPeK8j6IaN72oPbeHR0YsTkzWtJx9jZ7EIwc0EKShg_tdj&amp;q_datetime_utc=2026-03-05T14%3A22%3A05&amp;ticket_price=1170&amp;quote_id=-1623493656527514247&amp;utid_state=1&amp;channel=iphone&amp;price_without_closed_user_group=1305&amp;tm_place_name=Davao&amp;deeplink_data=eyJmaWVsZHMiOnsic2lnbmF0dXJlIjoiMTYxNTMwNjhkYTg5MGUxZGUyYmEyMTM2ZjRhYmQ2YTgifSwidXJsIjoiaHR0cHM6Ly93d3cuYWdvZGEuY29tL3BhcnRuZXJzL3BhcnRuZXJzZWFyY2guYXNweD9jaWQ9MTg0NjM4MyZoaWQ9OTUzMzk4NCZjdXJyZW5jeT1QSFAmY2hlY2tpbj0yMDI2LTAzLTA1JmNoZWNrb3V0PTIwMjYtMDMtMDYmTnVtYmVyb2ZBZHVsdHM9MSZOdW1iZXJvZkNoaWxkcmVuPTAmUm9vbXM9MSZtY2lkPTMwMzgmbWFzdGVyUm9vbUlkPTExNzMyNTMwNiZtcHQ9YTNWd1V6Tk5ja0l3WW1wbFMwZHZTMUJoUkRKWlluWXJWMjFQVldGT1JrZEdUa1J3Ymk4NGFraHNSR293UlVKTU5XeENXak56WmtoUVlrbExMMDE1UWpoM1FtcHdjRE5hYjJjMWNHNW1ZejAmVG90YWxQcmljZT0xMTcwLjQwJlRvdGFsVGF4PTEyNS40MCZUb3RhbEZlZT0wLjAwJlRvdGFsU3VyY2hhcmdlPTAmbWN1cj1QSFAifQ%3D%3D&amp;utid=b9c8b7e1-6090-a200-7ded-dcf2035a99dc&amp;tm_stars=2&amp;client_id=skyscanner_app&amp;price_policy=2&amp;pre_redirect_id=37426d93-0101-fa13-cc87-0cfbbfd3ca2f&amp;tm_city_code=DVOP&amp;max_price=2926&amp;guests=1&amp;request_id=37426d93-0101-fa13-cc87-0cfbbfd3ca2f&amp;tm_country_code=PH</t>
  </si>
  <si>
    <t>www.skyscanner.com.ph/hotel_deeplink/4.0/PH/en-US/PHP/h_ct/200834374/2026-03-02/2026-03-03/hotel/hotel/hotels?legacy_provider_id=31&amp;rooms=1&amp;closed_user_group=general&amp;hb_data=aXlwXbGz6VoRIr4Yf9SifBD188bFf63nDhayjFzWZI2csBY43dMpH06JvM7AunJ8-js_L3rNVgz05IYQNa3Pg3-JwNNwzYTEsmt7bIJt803cKfOZo90S5NhsppPyivyI2oBujMT17PGyy5afITsNePF9qo00OyGrdq5FDLnzCTmvOryC8ANCr5fdUHL8xPVMV0n5H88Q0y3tdvfYAvii5UrzmXakDJK9pVJPHzNnnHQ5kP6o2_IjUu-huhrFZx2N8PXMKH7sFq8DkulqF4YajuvT8kQ0QJlOWAbFQ0C4NKfRRo-ryJQBbO59tLd6lMu1ijBIYt4JVm2JaBeQToxZJr0udkQfB42HyuqhPEKXD43oaIQyFU-41KSBDQppNcthwo1-vTxbl8-bQXLzyKJzefafkXzDUKAGrZXntXknqA%3D%3D&amp;q_datetime_utc=2026-03-02T00%3A07%3A34&amp;ticket_price=1415&amp;quote_id=-7092052154712400961&amp;utid_state=1&amp;channel=iphone&amp;price_without_closed_user_group=1903&amp;tm_place_name=Davao&amp;deeplink_data=eyJmaWVsZHMiOnsic2lnbmF0dXJlIjoiZTA2YjUyNDVjODg2ZjY1YmQxZmZlOGE3MWNlOWFiNGYifSwidXJsIjoiaHR0cHM6Ly9waC50cmlwLmNvbS9ob3RlbHMvcmVkaXJlY3Q%2FaG90ZWxpZD0zODY5ODE0MSZjaXR5PTE0NTgmQWxsaWFuY2VpZD0xMjYwNyZzaWQ9ODg4ODMyJmNoZWNraW49MjAyNi0wMy0wMiZjaGVja291dD0yMDI2LTAzLTAzJnNob3BwaW5naWQ9M2ZhMzczY2NmMjY3NDNlNGI1ODljYjFkOWJhOWY1OTEmYWR1bHQ9MSZjaGlsZHJlbj0wJmFnZXM9Jmxhbmd1YWdlPWVucGgmbG9jYWxlPWVuX1BIJnJvb21pZD05NzQyMDA0OTcmc3dpZD0wJnBheT1QUCZmZ3Q9MSZpc19zcD1RMiZjcm49MSZjdXJyPVBIUCZ3a3A9MSZzdGFuZD1INHNJQUFBQUFBQUFfd0FIQWZqLUNtd0tBaGdCRWdRSUFSQUFHbUFJc2IzRTBBTVlBREFBT1BzUm1BR2QtYmtTcUFFQXVBRUN3QUVBMFFIWG8zQTlDdEtTUU9FQk16TXpNek1kbGtEb0FlcnFzbzRCaUFJZ2lRUUFBQUFBQUFBQUFLQUVCcW9FREFqYUR4Rm1abVptWm5aLVFLRUZoZXRSdUI1d3FrQWFJRE5tWVRNM00yTmpaakkyTnpRelpUUmlOVGc1WTJJeFpEbGlZVGxtTlRreElBUW82WmVUelFaSUFWSUdZakUxWkdFeVdod0tBMUJJVUJFUVdEbTB5SGEtUHhvRFVFaFFJUkJZT2JUSWRyNF9ZZ1ZsYmw5UVNHaTVGSEFCZUFDS0FRZElBWGdBeUFFQnFnRUE4Z0VpTTJaaE16Y3pZMk5tTWpZM05ETmxOR0kxT0RsallqRmtPV0poT1dZMU9URmZNSklDQVRTYUFnQUFBQURfX3dFQUFQX19rVmNtMWdjQkFBQSJ9&amp;utid=a4134951-0819-f579-d9d7-1a7979128c28&amp;tm_stars=3&amp;client_id=skyscanner_app&amp;redirect_delay=1000&amp;price_policy=2&amp;pre_redirect_id=993fb92a-ca43-e28f-d8d0-3ec22f956e4c&amp;tm_city_code=DVOP&amp;max_price=1996&amp;guests=1&amp;request_id=993fb92a-ca43-e28f-d8d0-3ec22f956e4c&amp;tm_country_code=PH</t>
  </si>
  <si>
    <t>RedDoorz Near G Mall Bajada Davao</t>
  </si>
  <si>
    <t>www.skyscanner.com.ph/hotel_deeplink/4.0/PH/en-US/PHP/h_ad/200646636/2026-03-05/2026-03-06/hotel/hotel/hotels?legacy_provider_id=22&amp;rooms=1&amp;closed_user_group=general&amp;hb_data=nIRyPORtOP0_2yLL8Gc1bk-uE6qU7ApSIw98jBanztE11J7R_o8fQTm5GF6pi-NXeROWzgc-OI0REaaMI64muTDk9NubaX6hyh6qWV-n5Pht-HT9B1km3kJhLmSCLG6dxGu8G_WI1uFfR7wCr1WR5Gx4qySjATDziKK1b5DbesNNCxX73k5CFJQGPj7XtdMXt0gHKdAwgl9-fqAV97aOyIu_bDwdBci6H7O4La4llkag_BUBpmw8NPNuIoxDUFs94hN2lrX3QUI7oWFYGOAsTA6k5GIoYzGFZHVr9wZaMIomg30iv4NU1xT2p9DRXd6QsbT-CNDDOApdVFgNtbh6DvShGrDZ5AMCL3mlQzjpPOACLOmr_5kyOcdapHNoSnypuWLl9ZEzIUA98CtJqKlglqikzSPU7YTtkYzG5fDZjZk1&amp;q_datetime_utc=2026-03-05T14%3A22%3A06&amp;ticket_price=861&amp;quote_id=5152190259041113153&amp;utid_state=1&amp;channel=iphone&amp;price_without_closed_user_group=2225&amp;tm_place_name=Obrero&amp;deeplink_data=eyJmaWVsZHMiOnsic2lnbmF0dXJlIjoiMGNmN2FkNTljMjkxYTY1YWM0OGU3ODgzZWIyZTU4ZDQifSwidXJsIjoiaHR0cHM6Ly93d3cuYWdvZGEuY29tL3BhcnRuZXJzL3BhcnRuZXJzZWFyY2guYXNweD9jaWQ9MTg0NjM4MyZoaWQ9NzQ2NzMzMiZjdXJyZW5jeT1QSFAmY2hlY2tpbj0yMDI2LTAzLTA1JmNoZWNrb3V0PTIwMjYtMDMtMDYmTnVtYmVyb2ZBZHVsdHM9MSZOdW1iZXJvZkNoaWxkcmVuPTAmUm9vbXM9MSZtY2lkPTI4MTg5Jm1hc3RlclJvb21JZD04OTAxMjAyMyZtcHQ9WW5GVWVXaFhSMnN2YW5FM1VrMVhUMUpoVFdSblZGTm5WREEzV1M5aWRHeHZhbVo1UVRGR01HTlBNVmRETURac1NHdE9ibkJNY3pabVEwc3lMMll3WjJwVFdXNVpTVTloYkdoM2FnJlRvdGFsUHJpY2U9ODYwLjY1JlRvdGFsVGF4PTk5LjMyJlRvdGFsRmVlPTcyLjgxJlRvdGFsU3VyY2hhcmdlPTAmbWN1cj1QSFAifQ%3D%3D&amp;utid=0759d60a-fbff-873c-1e9a-080f26c49168&amp;tm_stars=1&amp;client_id=skyscanner_app&amp;price_policy=2&amp;pre_redirect_id=df128b47-5393-637f-ee48-d530354fa2f0&amp;tm_city_code&amp;max_price=922&amp;guests=1&amp;request_id=df128b47-5393-637f-ee48-d530354fa2f0&amp;tm_country_code=PH</t>
  </si>
  <si>
    <t>Unit 79B, Lupo Diaz Street, Barangay 14-B, Poblacion District, Davao City, Davao Region, 8000, Philippines</t>
  </si>
  <si>
    <t>Located within a 17-minute walk of Abreeza Mall and 1.2 miles of People's Park, RedDoorz near G Mall Bajada Davao provides rooms with air conditioning and a private bathroom in Davao City. Located around 2.</t>
  </si>
  <si>
    <t>www.skyscanner.com.ph/hotel_deeplink/4.0/PH/en-US/PHP/h_ct/200846943/2026-03-02/2026-03-03/hotel/hotel/hotels?legacy_provider_id=31&amp;rooms=1&amp;closed_user_group=general&amp;hb_data=M0YhsFtfeP0dmlPoBmiw0GGJ79EOrIFM42X48IfQ2uWaeSKHuSgRFEdp6oC0ctv6aQIL7sg0l5P757-cgcAdBCVKqB_rVVu0twdvj3RdudQSJFn86X_pDHZU6BIm6uX8QQQvbsd_-KXHbsyDWT-QD1a9Qif7rLT2r8zN8KewaILromnK88c-q36pQ0pswO1rEcamC0giUai8EGzBj5VxD5EacSJoB7AITKTMLMb_rC86fFJFHF5GSwN_3ykZji1jx_uMlQ0il12lKSvZxeMuETreSLmiqJHP15AJErdmSiDF0JH4t6RGdKU_78EpI4vjlK0xFdtNfjT07-1qaiQgzlufC-s82CBH6c84VCZIsGpRuJQeSDos4usXzTuB1MiItyxCIqU9_mvpe-2Lls-rKnxtnVXmYELa5TO3hsgnBw%3D%3D&amp;q_datetime_utc=2026-03-02T00%3A07%3A36&amp;ticket_price=1590&amp;quote_id=5013646022684269603&amp;utid_state=1&amp;channel=iphone&amp;price_without_closed_user_group=2478&amp;tm_place_name=Ipil&amp;deeplink_data=eyJmaWVsZHMiOnsic2lnbmF0dXJlIjoiNTIzY2NmOWYxMmU2YTY3MDFjYzQ1ZWM5YzA2ODBlYjYifSwidXJsIjoiaHR0cHM6Ly9waC50cmlwLmNvbS9ob3RlbHMvcmVkaXJlY3Q%2FaG90ZWxpZD00MTYyNzc4MSZjaXR5PTE0NTgmQWxsaWFuY2VpZD0xMjYwNyZzaWQ9ODg4ODMyJmNoZWNraW49MjAyNi0wMy0wMiZjaGVja291dD0yMDI2LTAzLTAzJnNob3BwaW5naWQ9YTI5MmZiYWMxMGY3NDBjYjllMTkwYTJhZGIwMTc2YTQmYWR1bHQ9MSZjaGlsZHJlbj0wJmFnZXM9Jmxhbmd1YWdlPWVucGgmbG9jYWxlPWVuX1BIJnJvb21pZD05MzE3OTU4NzImc3dpZD0wJnBheT1QUCZmZ3Q9MSZjcm49MSZjdXJyPVBIUCZ3a3A9MSZzdGFuZD1INHNJQUFBQUFBQUFfd0Q0QUFmX0NsMEtBaGdCRWdRSUFSQUFHbEVJb0tlb3ZBTVlBREFBT1BzUm1BR0Y0ZXdUcUFFQXVBRUN3QUVBMFFFVXJrZmhlaVNWUU9FQlNPRjZGSzdYbUVEb0FaN0MzNGtCaUFJZ2lRUUFBQUFBQUFBQUFLQUVBS0VGNFhvVXJzZmJxa0FhSUdFeU9USm1ZbUZqTVRCbU56UXdZMkk1WlRFNU1HRXlZV1JpTURFM05tRTBJQVFvbXFlVHpRWklBVklHTldJNE9HRmxXaHdLQTFCSVVCRVFXRG0weUhhLVB4b0RVRWhRSVJCWU9iVElkcjRfWWdWbGJsOVFTR2k1RkhBQmVBQ0tBUWRJQVhnQXlBRUJxZ0VBOGdFaVlUSTVNbVppWVdNeE1HWTNOREJqWWpsbE1Ua3dZVEpoWkdJd01UYzJZVFJmTUpJQ0FUU2FBZ0FBQUFEX193RUFBUF9fenRHSnNmZ0FBQUEifQ%3D%3D&amp;utid=40c41d9f-4402-e46d-3960-128b2c360eda&amp;tm_stars=2&amp;client_id=skyscanner_app&amp;redirect_delay=1000&amp;price_policy=2&amp;pre_redirect_id=b78969e2-1f7d-5b9a-81a2-d9310c3c7393&amp;tm_city_code&amp;max_price=1590&amp;guests=1&amp;request_id=b78969e2-1f7d-5b9a-81a2-d9310c3c7393&amp;tm_country_code=PH</t>
  </si>
  <si>
    <t>7.0956805, 125.6344772</t>
  </si>
  <si>
    <t>www.skyscanner.com.ph/hotel_deeplink/4.0/PH/en-US/PHP/h_bc/159180602/2026-03-05/2026-03-06/hotel/hotel/hotels?legacy_provider_id=13&amp;rooms=1&amp;closed_user_group=apps&amp;hb_data=DFxRbrF0VnzGyk_u9ARJ4Q-2Y38KmFUCeCnyTaZlnkESx0nEBiJbozGhkX-9Tp9_NULenmEc1DXyqU6L0xNoxksnGRFQf4Iag3e3WSBP8JkjrS8VFdb7-M91UTFW6qnLUUWwtumlOkPoKAOEYfnrDKUAf278FB5vJfc1PLBKv8ZFyMgrkxBxlMcfI_SDI7qQ-DqnrpPn9ZBfMa9TM44vfhVfiZZ_sr75ynZej7HwLsCpmS8DaaT8HcFSoArSBW19E_4bk-TgyRe3Gp8uehPZi4fR-ZKXaP3WCSWhqK1io7NwXQXblJds565fXK1WZhSarkD1pjRI2raaB9iv54elzQQqeHMvhzNtZ08WLm5jfEoAeefMDPmSof_TJnttARQ0eQHnLTYkMAivMU3FupgKzVCON-RivysJWDDADz52Hg1MU7djvFU%3D&amp;q_datetime_utc=2026-03-05T14%3A22%3A06&amp;ticket_price=1879&amp;quote_id=7643203888774757989&amp;utid_state=1&amp;channel=iphone&amp;price_without_closed_user_group=3159&amp;tm_place_name=Obrero&amp;deeplink_data=eyJmaWVsZHMiOnsic2lnbmF0dXJlIjoiYjQxZGI3M2Q5ZGVlMzI2NmY5MTgzZGZjODBhYjUxMmYiLCJibG9ja19pZCI6IjI4NTE2MTgwMl8xMDgzNjE0MjBfMV8wXzBfOTIwMjE4In19&amp;utid=8c559421-4319-9148-785d-cad96e322ff8&amp;tm_stars=2&amp;client_id=skyscanner_app&amp;price_policy=2&amp;pre_redirect_id=ca3829e0-cdc6-7c6e-4c8f-1d109cee4aba&amp;tm_city_code&amp;max_price=1879&amp;guests=1&amp;request_id=ca3829e0-cdc6-7c6e-4c8f-1d109cee4aba&amp;tm_country_code=PH</t>
  </si>
  <si>
    <t>www.skyscanner.com.ph/hotel_deeplink/4.0/PH/en-US/PHP/h_bc/47206982/2026-03-05/2026-03-06/hotel/hotel/hotels?legacy_provider_id=13&amp;rooms=1&amp;closed_user_group=apps&amp;hb_data=gf-Av4PPiAr6VYy5xevJ_g1DZhc-tjxeeWrVRibvEW0bUQFpW3_d45xrFzwH1fgd1cbP-WZbwxcTpELmobbIynxsS-8lpEQxlX0haYIr8XBY-o9qBdS9k8i3JUYwB5AZrXhG0SiRY2mb83fBwXAoPMlJeTXbtCrWbnOblwhgnu97-S2maYLRDR8xKLMhYfOgxkEs1J2cBGzoq1CCYQlJyGOnIn6-eWw2HJVgOXC-S5IMXHawVp9gSwI_fhV-IUEYy9wzAGKbYvNL1facVvEnLxM-1iE0bo98ZZIA0HxMzE6WbNVXIYWGXw7zRm1-OKX6ClRmuw70n4fwixMdaPpyTpzLbEaJwBgl1R7kn1pMqx8mf24yvPDNDAA0BvI-TAD_TMWVqSRO-RfrEGoGbYQBWXtyhe3yJiWPrn6r1JgEsotiz1wXfI8%3D&amp;q_datetime_utc=2026-03-05T14%3A22%3A07&amp;ticket_price=3422&amp;quote_id=-4197211648193274336&amp;utid_state=1&amp;channel=iphone&amp;price_without_closed_user_group=4313&amp;tm_place_name=Davao&amp;deeplink_data=eyJmaWVsZHMiOnsic2lnbmF0dXJlIjoiNmM2ZjVlMzA2ZmE3NzczMTQ1NmE0NjIzZmNlNzFjZGMiLCJibG9ja19pZCI6IjM3MzI0NzAxXzM0NzM2NTM0M18wXzQyXzAifX0%3D&amp;utid=a72a31d5-eee8-29c0-97de-35e0f974d10e&amp;tm_stars=3&amp;client_id=skyscanner_app&amp;price_policy=2&amp;pre_redirect_id=27584410-c75a-ef15-8670-f10e27d35a2e&amp;tm_city_code=DVOP&amp;max_price=10254&amp;guests=1&amp;request_id=27584410-c75a-ef15-8670-f10e27d35a2e&amp;tm_country_code=PH</t>
  </si>
  <si>
    <t>www.skyscanner.com.ph/hotel_deeplink/4.0/PH/en-US/PHP/h_h1/124321207/2026-03-02/2026-03-03/hotel/hotel/hotels?legacy_provider_id=927111&amp;rooms=1&amp;closed_user_group=mobile&amp;hb_data=yp6NfpQjPB8tXfkuD3GUrq--03RVd3GGdhMtL11Q_xHfFdQIzscCdq_pSp3qIqti_fxj76OkBBjcnBoV4VDuPPQK8mgia2CLDOQFSzesFeqvtjF29RI-wWmeHLrIqLy4zm9sTuH_ln1zk-hnonhptFqWYqc06Wxilpadb3FKfiegX_tC9OPMUZiD9iY09x5vBFpiewXeQOhh7SaqFNd2AWN-ZzYzof0lYAhObwOgaupxkPfzt7te8QQu-wE9GuUTW_NZNhUu_XDvTMTPmUNvcDY7bm8%3D&amp;q_datetime_utc=2026-03-02T00%3A07%3A41&amp;ticket_price=730&amp;quote_id=-1405344878013895942&amp;utid_state=1&amp;channel=iphone&amp;price_without_closed_user_group=811&amp;tm_place_name=Davao&amp;deeplink_data=eyJmaWVsZHMiOnsic2lnbmF0dXJlIjoiNzAyZTYzZDA4YWE3ZWIxNTdlMzZjMjM2Mzk0ZTVjNTgifSwidXJsIjoiaHR0cHM6Ly9waC5ob3RlbHMuY29tL0hvdGVsLVNlYXJjaD90cGlkPTMyMTQmbXBlPTE3NzI0MDk4ODgmZW5kRGF0ZT0yMDI2LTAzLTAzJmFkdWx0cz0xJmxvY2FsZT1lbl9QSCZjaGlkPTBiYzkxNWI3LTAxYWMtNGVkYi04NTdlLTM2ZWY2MjU3M2U3YyZlYXBpZD00NCZtY3RjPTMmc3RhcnREYXRlPTIwMjYtMDMtMDImbXBkPVBIUCZtcG49MzIxNzM4OTQzJmN1cnJlbmN5PVBIUCZyYXRlcGxhbmlkPTM4OTM3ODcyOSZtcG09MjQmbXBwPTEmbXBvPUVDJnNlbGVjdGVkPTkxNDAyNDMyJm1wYj0xMzEuNjcmbXBxPTY1OC4zMSZtcGE9NTk4LjQ2In0%3D&amp;utid=3f62246f-19fe-17c9-911a-69d3f62ddcc4&amp;tm_stars=2&amp;client_id=skyscanner_app&amp;redirect_delay=1000&amp;price_policy=2&amp;pre_redirect_id=1e01bd1d-ae3f-7ad3-8212-b9905e191e0d&amp;tm_city_code=DVOP&amp;max_price=901&amp;guests=1&amp;request_id=1e01bd1d-ae3f-7ad3-8212-b9905e191e0d&amp;tm_country_code=PH</t>
  </si>
  <si>
    <t>La Couronne de Davao - Inspiria Condo</t>
  </si>
  <si>
    <t>https://www.google.com/maps/place/Home+Crest+Hotel/data=!4m11!3m10!1s0x32f9729706e1558f:0x82ce357677251ba9!5m3!1s2026-03-01!4m1!1i2!8m2!3d7.0497012!4d125.5907263!16s%2Fg%2F11r8qq7ql!19sChIJj1XhBpdy-TIRqRsld3Y1zoI?authuser=0&amp;hl=en&amp;rclk=1</t>
  </si>
  <si>
    <t>7.0497012, 125.5907263</t>
  </si>
  <si>
    <t>Home Crest Hotel, Tulip Drive, Ecoland, 76-A Bucana, Talomo District, Davao City, Davao Region, 8000, Philippines</t>
  </si>
  <si>
    <t>www.skyscanner.com.ph/hotel_deeplink/4.0/PH/en-US/PHP/h_xp/204069177/2026-03-02/2026-03-03/hotel/hotel/hotels?legacy_provider_id=1&amp;rooms=1&amp;closed_user_group=mobile&amp;hb_data=xihg0GTF_o6BawQCm3KXp37iOmU3vMpII0H4SuNyHC8DxfF_gWcnht4JA3QZ8VvpLUsYhFNIyoJL4hkpZGUb9m-CG9Hho528CDS-kfLwJaQ60sxQYL034shEA-t7ZlGjQB-CnhX-MoTTQC1q3PvTbTnFOA6pGzXL9LHgf6ZwAyKG3Uzz0WHnYuQClwjekycN8IyZY2vZjr5hOP7fOTE9IW4vFF9TnKWHOlDEYYfXm5YaBwhAEHr6PuGdO3wgs_OCNwBCvbpvBhcHk5lQ694YJX_miNg%3D&amp;q_datetime_utc=2026-03-02T00%3A07%3A52&amp;ticket_price=6213&amp;quote_id=-2955534303768916971&amp;utid_state=1&amp;channel=iphone&amp;price_without_closed_user_group=9004&amp;tm_place_name=Cabaguio&amp;deeplink_data=eyJmaWVsZHMiOnsic2lnbmF0dXJlIjoiMzU0OWI0NzUyMDVjZTQ3OWM5MGJiM2M4NDg1ZWU4N2YifSwidXJsIjoiaHR0cHM6Ly93d3cuZXhwZWRpYS5jb20ucGgvSG90ZWwtU2VhcmNoP21wZD1HQlAmdHBpZD02OCZtcGU9MTc3MjQwOTc1OSZlbmREYXRlPTIwMjYtMDMtMDMmYWR1bHRzPTEmbXBuPTIzMTkwNzg0NCZtcG09MjQmbXBwPTEmbG9jYWxlPWVuX1VTJm1wbz1FQyZjaGlkPTU4ODUxZmQ2LTFhYTktNGUyNi1iNjU2LTMxNzVhNTQ0NzczZSZtcHE9NzEuNTMmZWFwaWQ9NDYyMzAmbWN0Yz0zJmN1cnJlbmN5PUdCUCZyYXRlcGxhbmlkPTI4NjMwOTM2NSZzZWxlY3RlZD00NTc0NzU1MyZzdGFydERhdGU9MjAyNi0wMy0wMiZtcGI9MTMuNjUmbXBhPTY2LjIzIn0%3D&amp;utid=de90e5b1-b422-e95a-d526-ecd3dd99ebe5&amp;tm_stars=4&amp;client_id=skyscanner_app&amp;redirect_delay=1000&amp;price_policy=2&amp;pre_redirect_id=8c1ea9af-b884-175b-d5f1-9b0906839a0e&amp;tm_city_code&amp;max_price=8980&amp;guests=1&amp;request_id=8c1ea9af-b884-175b-d5f1-9b0906839a0e&amp;tm_country_code=PH</t>
  </si>
  <si>
    <t>7.099341, 125.6281678</t>
  </si>
  <si>
    <t>www.skyscanner.com.ph/hotel_deeplink/4.0/PH/en-US/PHP/h_ad/95820507/2026-03-02/2026-03-03/hotel/hotel/hotels?legacy_provider_id=22&amp;rooms=1&amp;hb_data=wdQfQI7QealOa9-BBiSFf9Qt68WEgNUD4sdJ6GEK7svzjAjBwMCumzCp2HK_Qt1UuaXEBdxxXeUtBVdYUEWnrvkBL9DkMZZGerkwPHebV77Imby1rm5rsG6pElKDjFAtkJtnezeHt17hLoOjn0EtNi_0Mb6YxDuUzu8ZwnQykRMBqI6sBXXg3CQHXG37pJQp7NI-TdsYvKfTxGHXb2AwN9Sw_4cEVGgSAvPx7DO6tClU4GtXeiNCueN-JM4dcz9PYFC8fQqnPUkvFJdAxN5-QYEf0tB092mvUUhasZW4WzOLSVaamA2TGHYFK49xFUvgz2-3lAW6lwEbooKS4i3tJ5xxi6Nndh-AM4Yaa92WXHMTOPAdtgrjHqHWUCIiswKx0tcKHKjL8tTP61XEf3ZHidu4cjchZvcjF9SGETDhcfc5&amp;q_datetime_utc=2026-03-02T00%3A07%3A55&amp;ticket_price=1535&amp;quote_id=-4224184180164349325&amp;utid_state=1&amp;channel=iphone&amp;tm_place_name=Sanghay&amp;deeplink_data=eyJmaWVsZHMiOnsic2lnbmF0dXJlIjoiN2QzZTU1Y2VhNzEyYjdkOGNiZTEzNzFhM2UwMDg5ZTkifSwidXJsIjoiaHR0cHM6Ly93d3cuYWdvZGEuY29tL3BhcnRuZXJzL3BhcnRuZXJzZWFyY2guYXNweD9jaWQ9MTg0NjM4MyZoaWQ9MjM5NjE4JmN1cnJlbmN5PVBIUCZjaGVja2luPTIwMjYtMDMtMDImY2hlY2tvdXQ9MjAyNi0wMy0wMyZOdW1iZXJvZkFkdWx0cz0xJk51bWJlcm9mQ2hpbGRyZW49MCZSb29tcz0xJm1jaWQ9MzMyJm1hc3RlclJvb21JZD0zMjg1MDEzJm1wdD1VMVZFUVd0RWRXaFRUQ3N4TkdzclNFSkZNa0pKTm1ZeFNHOU9iWE00VjBwdU9GaEZlaXRHV2xKTE5rMVBZbHBHVFRaSGF6bHhUVGxtY1VkQ1NWSndXbUZVYkhaTFIzSkJTMnhNZUZodlJUMCZUb3RhbFByaWNlPTE1MzQuOTAmVG90YWxUYXg9MTU3Ljk4JlRvdGFsRmVlPTQyLjIyJlRvdGFsU3VyY2hhcmdlPTAmbWN1cj1QSFAifQ%3D%3D&amp;utid=a6724ac4-9a40-e387-5007-88e94ecb60b5&amp;tm_stars=2&amp;client_id=skyscanner_app&amp;redirect_delay=1000&amp;price_policy=2&amp;pre_redirect_id=2219da10-0880-a8e2-efd2-47a1152c18e1&amp;tm_city_code&amp;max_price=2521&amp;guests=1&amp;request_id=2219da10-0880-a8e2-efd2-47a1152c18e1&amp;tm_country_code=PH</t>
  </si>
  <si>
    <t>www.skyscanner.com.ph/hotel_deeplink/4.0/PH/en-US/PHP/h_ck/220268951/2026-03-02/2026-03-03/hotel/hotel/hotels?legacy_provider_id=79&amp;rooms=1&amp;closed_user_group=apps&amp;hb_data=9Iq3jGu8199cPQYofk9T_JMDCaQV5537RFXEai3mz6yDSFDAUVnG9IbiyAM3aKijiyOyWV1avkzrliytSSRGHX0M9Yhfiij569-S2CXjymd0tWakFU5bDj5H93zKgBQA2gsr9FnB19tCq_xUYtAlns69S6YlRrhc-bPUQTmPuKg5jtBMi1xHyuEK4d9lO3ZIuuv6UyeP0FHnv9ajZl0AmpOKKcigFGuONua6Kivaa0bssQWsyr76FQB8Ch9LIL69bcGl_LSkDlzaioWH_iBU95i7-wg%3D&amp;q_datetime_utc=2026-03-02T00%3A07%3A57&amp;ticket_price=1350&amp;quote_id=-4631467656957353390&amp;utid_state=1&amp;channel=iphone&amp;price_without_closed_user_group=2052&amp;tm_place_name=Cabaguio&amp;deeplink_data=eyJmaWVsZHMiOnsicm9vbV9pZCI6IjU0MzU1MyIsInNpZ25hdHVyZSI6ImM2NjA2ODU0MGI0MmMzZDEzMzliZDBjY2E1ODhkMjk1IiwicmF0ZV9wbGFuX2NvZGUiOiI5MTE1MTIwIn19&amp;utid=6b332d86-5a22-39a8-56fe-b2e91727c253&amp;tm_stars=3&amp;client_id=skyscanner_app&amp;redirect_delay=1000&amp;price_policy=2&amp;pre_redirect_id=c2d3dd85-16ca-2559-c6f3-0089a019c5ed&amp;tm_city_code&amp;max_price=1930&amp;guests=1&amp;request_id=c2d3dd85-16ca-2559-c6f3-0089a019c5ed&amp;tm_country_code=PH</t>
  </si>
  <si>
    <t>www.skyscanner.com.ph/hotel_deeplink/4.0/PH/en-US/PHP/h_xp/204193983/2026-03-02/2026-03-03/hotel/hotel/hotels?legacy_provider_id=1&amp;rooms=1&amp;closed_user_group=mobile&amp;hb_data=CApijr5lU6Kt5HpCt0TzYRRnjjXWSOnkEAIjvr6JRd0ciffIhsesg_yL8mjSZOMQZxwivoceyVjDdx92RWyQ_kvwsrqU4u7f1jdbAvbjCU7MhuXu-IdtmFUzlzX4AQze8UWeOaPaV5_vLAm8yZp9MfDm18hKBtILUU99VGMYma-YHf08K73MyFIik9IuUHvL1JAJrUZDbGtrUsJQh3ty2fcnW_3zKBw__MwJKkcCLM1EOMlXloOARUwutCGL0Ip-0ob1ZhPoPr8nweqcfnwqvV8YW20%3D&amp;q_datetime_utc=2026-03-02T00%3A07%3A56&amp;ticket_price=929&amp;quote_id=-3946698209688034323&amp;utid_state=1&amp;channel=iphone&amp;price_without_closed_user_group=1858&amp;tm_place_name=Ipil&amp;deeplink_data=eyJmaWVsZHMiOnsic2lnbmF0dXJlIjoiOTE5ZWI4MzRmZThkMzNkNTcxMDdlMjAwNzAxNzhiOTEifSwidXJsIjoiaHR0cHM6Ly93d3cuZXhwZWRpYS5jb20ucGgvSG90ZWwtU2VhcmNoP3RwaWQ9NjgmbXBlPTE3NzI0MDYyMDkmZW5kRGF0ZT0yMDI2LTAzLTAzJmFkdWx0cz0xJmxvY2FsZT1lbl9VUyZjaGlkPTU4NGNhZjcxLWViMTAtNGZkMi1iZjVmLTYxZmJiZWZkN2FlNCZlYXBpZD00NjIzMCZtY3RjPTMmc3RhcnREYXRlPTIwMjYtMDMtMDImbXBkPUdCUCZtcG49MzE1NTUyNzI4JmN1cnJlbmN5PUdCUCZyYXRlcGxhbmlkPTM4MzkwMjMyNyZtcG09MjQmbXBwPTEmbXBvPUVDJnNlbGVjdGVkPTUwODY2NjY3Jm1wYj0xLjU2Jm1wcT0xMC43MCZtcGE9MTAuMzkifQ%3D%3D&amp;utid=afbea7d4-6cb6-1d81-c5a0-fa9b51b985ae&amp;tm_stars=2&amp;client_id=skyscanner_app&amp;redirect_delay=1000&amp;price_policy=2&amp;pre_redirect_id=504feff3-5f7f-4ec8-e517-39a58314211b&amp;tm_city_code&amp;max_price=1174&amp;guests=1&amp;request_id=504feff3-5f7f-4ec8-e517-39a58314211b&amp;tm_country_code=PH</t>
  </si>
  <si>
    <t>7.0997032, 125.6154342</t>
  </si>
  <si>
    <t>www.skyscanner.com.ph/hotel_deeplink/4.0/PH/en-US/PHP/h_ad/212920756/2026-03-02/2026-03-03/hotel/hotel/hotels?legacy_provider_id=22&amp;rooms=1&amp;closed_user_group=general&amp;hb_data=2ZNB0SScz4pKQpE86WJ7mf7rDLIRqe_3a0hCkipskvtV5H3E9oZVm1HmjFbfoQr5lL8yECs3Y0Vg1QRNAQJBfNxs63Q1ss3FnxYczSXtEAx0xUGDfc5fD6KiZDq5abHOA7baB_AOaQ6Vv4sC5BCeExZqneIAAcDIlJ3VRIyMV8LVF-mAEUurM09XHpxldsJTSCM5ObNeSMRFDRKJlkg8uuCZl11osCJN7VvTV_o8tuYM0W2BmnAQogFVmZFB-HhVhrB6gsp5S4fREDrSR5_B87NbkmlMuSQqlwucVlSPoBsoq1U-7Z3QOlgan7ALnl1BTbbtH04bgHdl_gPcRctQ7tqyfVVj1TZZ1jNYvdq1UPx0T0w_B85ur64XqOhULD6axSpo49iP33Z7EJX6v62aR60yZbdGsDjFQYyPDMGwFL46&amp;q_datetime_utc=2026-03-02T00%3A08%3A00&amp;ticket_price=1171&amp;quote_id=3314567492720616221&amp;utid_state=1&amp;channel=iphone&amp;price_without_closed_user_group=2500&amp;tm_place_name=Cabaguio&amp;deeplink_data=eyJmaWVsZHMiOnsic2lnbmF0dXJlIjoiMTgzZjJlMWU2NzIzYmQ3YTMwNmVmM2RmOGQ4YWY2MmEifSwidXJsIjoiaHR0cHM6Ly93d3cuYWdvZGEuY29tL3BhcnRuZXJzL3BhcnRuZXJzZWFyY2guYXNweD9jaWQ9MTg0NjM4MyZoaWQ9MzMwOTg2MDImY3VycmVuY3k9UEhQJmNoZWNraW49MjAyNi0wMy0wMiZjaGVja291dD0yMDI2LTAzLTAzJk51bWJlcm9mQWR1bHRzPTEmTnVtYmVyb2ZDaGlsZHJlbj0wJlJvb21zPTEmbWNpZD0zMzImbWFzdGVyUm9vbUlkPTUzNzM3NDAxMCZtcHQ9UzJWS1ZtNU1TelYxWjBSWldTdHhSRTVxZVV4clkySjVaa3hNWkZRNVlsTkxaM1pzUTIxclQyd3pkREY1Ylc5ekwzQjZXWGRIYUhaeGVYRkZaVlJGYUVSR01ISlRlR0ZZYkU1WmIyNVJQVDAmVG90YWxQcmljZT0xMTcxLjE2JlRvdGFsVGF4PTEzNS40MiZUb3RhbEZlZT05OC44MSZUb3RhbFN1cmNoYXJnZT0wJm1jdXI9UEhQIn0%3D&amp;utid=5ccdd888-78ad-d689-463f-5e05eaab6309&amp;tm_stars=2&amp;client_id=skyscanner_app&amp;redirect_delay=1000&amp;price_policy=2&amp;pre_redirect_id=5bfeb7f3-9de6-0bd3-ad6b-2f74a7111191&amp;tm_city_code&amp;max_price=1899&amp;guests=1&amp;request_id=5bfeb7f3-9de6-0bd3-ad6b-2f74a7111191&amp;tm_country_code=PH</t>
  </si>
  <si>
    <t>www.skyscanner.com.ph/hotel_deeplink/4.0/PH/en-US/PHP/h_ad/203713123/2026-03-05/2026-03-06/hotel/hotel/hotels?legacy_provider_id=22&amp;rooms=1&amp;closed_user_group=general&amp;hb_data=d0ShAcEOeKC7C29p1cAJcSwbnu0rdVm_6FZj7r1lUKzFJs-gQWB2FRPIhMbtG3s-xjTzYSMwXgHUCtH0DD6pUlSayTNOEFRp2VjvRCoUaxy6sJ8vSvJhzhddkeJh1O6tjkD_Cabp50ymS87LalCiKasSq4TGGRlzOso8NbV0rJrPxaFwKOtoNyLqsdEACa43kscoNwol61Rs3XG6cyisQD-vmc_vtZnVDNC8ui96ejE1RNnPvx2wxhFQH8R2x7tD8LGajzN3xFYYhNrPkpqjSNxWvFkFF5oFpIlRpY6nmEit00hUomMmtW7Ur6PqDLXD_NPChQCO0YQ5nwhmFUtObj-ROkE5RqDEwhenojBwVipX5QJeOmNeFcW28CDam7hPGOoM6ktDc0O8r82aPLWOV2uIeQgLvjFZLpVherKAl712&amp;q_datetime_utc=2026-03-05T14%3A22%3A07&amp;ticket_price=2033&amp;quote_id=3694239453466940627&amp;utid_state=1&amp;channel=iphone&amp;price_without_closed_user_group=3832&amp;tm_place_name=Davao&amp;deeplink_data=eyJmaWVsZHMiOnsic2lnbmF0dXJlIjoiMjcwOGRiZWUwZDkwMmM1YmFiOTRlYmUyYThiMmY1OTQifSwidXJsIjoiaHR0cHM6Ly93d3cuYWdvZGEuY29tL3BhcnRuZXJzL3BhcnRuZXJzZWFyY2guYXNweD9jaWQ9MTg0NjM4MyZoaWQ9NDc2MTI2MDYmY3VycmVuY3k9UEhQJmNoZWNraW49MjAyNi0wMy0wNSZjaGVja291dD0yMDI2LTAzLTA2Jk51bWJlcm9mQWR1bHRzPTEmTnVtYmVyb2ZDaGlsZHJlbj0wJlJvb21zPTEmbWNpZD0zMzImbWFzdGVyUm9vbUlkPTc2MTM3NTA5NCZtcHQ9TDBoM1VuVjJaMHAxUlRsdmRrWmlkSEZYZGxZd01IQmllRVpuYVZoNU9GcGpWbmx2Vkc1RFYxZFJabWRwTlVaS2ExTTFZazR3VlUxRVVqZ3ZSVkl2SzFoYWRFUTNiME5KTDB4RFNuZG5QVDAmVG90YWxQcmljZT0yMDMyLjg2JlRvdGFsVGF4PTIzNS43MyZUb3RhbEZlZT0xNzAuODQmVG90YWxTdXJjaGFyZ2U9MCZtY3VyPVBIUCJ9&amp;utid=d0961f91-566a-017b-4999-b1980c33c195&amp;tm_stars=3&amp;client_id=skyscanner_app&amp;price_policy=2&amp;pre_redirect_id=c1fec0ec-e6c5-685f-6ada-3253741061de&amp;tm_city_code=DVOP&amp;max_price=2772&amp;guests=1&amp;request_id=c1fec0ec-e6c5-685f-6ada-3253741061de&amp;tm_country_code=PH</t>
  </si>
  <si>
    <t>www.skyscanner.com.ph/hotel_deeplink/4.0/PH/en-US/PHP/h_xp/212247169/2026-03-05/2026-03-06/hotel/hotel/hotels?legacy_provider_id=1&amp;rooms=1&amp;closed_user_group=mobile&amp;hb_data=OT7vgCwD4MJ85SdKwwYQvvs6sxgYa_9Q4gqTzlXyAuDKh67zHkDUM_Dk0ayvupxypw7YAGQT6zlpgjyaF4s7_GGktaraILOZFAPXkG_COi8qWLKTbfj01mgDYxewG0A8YrC-eOmynM5-uj5R4FsZe0Ytuox0V5GsZEKmzka0x-uKZoODHDkxaTdI_rplNVDtIOVX2PL8GC92wrRL7mmTmzJwCn6oMNokw7MjcVrjPvMZwcN-Kwo24ALuwNxoiEzyxZnNx80viNW2BCFIlacUc5s2uTQ%3D&amp;q_datetime_utc=2026-03-05T14%3A22%3A09&amp;ticket_price=8069&amp;quote_id=-8249760872863561920&amp;utid_state=1&amp;channel=iphone&amp;price_without_closed_user_group=8965&amp;tm_place_name=Davao&amp;deeplink_data=eyJmaWVsZHMiOnsic2lnbmF0dXJlIjoiZDYxYmUwNmI3MDI3NWJlN2UwODY1ZWQ0NDdmYzhlODkifSwidXJsIjoiaHR0cHM6Ly93d3cuZXhwZWRpYS5jb20ucGgvSG90ZWwtU2VhcmNoP3RwaWQ9NjgmbXBlPTE3NzI3MjAyMjYmZW5kRGF0ZT0yMDI2LTAzLTA2JmFkdWx0cz0xJmxvY2FsZT1lbl9VUyZjaGlkPTNkNzVkZmVjLTU2Y2MtNDg1YS05NDg5LTI5YTgzZDZkNDEzZCZlYXBpZD00NjIzMCZtY3RjPTMmc3RhcnREYXRlPTIwMjYtMDMtMDUmbXBkPUdCUCZtcG49MjAwMzU4OTM5JmN1cnJlbmN5PUdCUCZyYXRlcGxhbmlkPTIwMjE5NDE3NSZtcG09MjQmbXBwPTEmbXBvPUVDJnNlbGVjdGVkPTY2NDk2NDgmbXBiPTE1LjAzJm1wcT05Mi44MyZtcGE9ODguNDEifQ%3D%3D&amp;utid=12f23296-09da-3028-7582-82d3b642897d&amp;tm_stars=3&amp;client_id=skyscanner_app&amp;price_policy=2&amp;pre_redirect_id=d8ba9a02-5338-0f67-66b7-b4aa3a7284c2&amp;tm_city_code=DVOP&amp;max_price=8100&amp;guests=1&amp;request_id=d8ba9a02-5338-0f67-66b7-b4aa3a7284c2&amp;tm_country_code=PH</t>
  </si>
  <si>
    <t>www.skyscanner.com.ph/hotel_deeplink/4.0/PH/en-US/PHP/h_bc/205559651/2026-03-05/2026-03-06/hotel/hotel/hotels?legacy_provider_id=13&amp;rooms=1&amp;closed_user_group=general&amp;hb_data=yYtU5ZqtVFQvmQzh9L2kqWLMuIaZs52mZPMu585MYF2tw0WnX5U4HCBCoYQRI_Kbu6-uIW19FO3cn8tCcVB-9b1ajYhy6VpHNzr875Yv1gvxd2XHiNMvQBHuET-fNEC5eZUvNZVx0GC-M-OROeRXfO7eJgAkem1Vnm2s48R_r1s71bsUVX71Y6yOOm4mOx66M5XmxvCW1ZFQLy-GpJJmj9gGdHGSwQH_hnig7ygp2-QKZ5DvHbnPlINe6OD9YYCWRIZrqgLgCx0Hfol1VmvGto-ynfcHFHgTToYNjJj_JOG2En8YgGnOX3EWJEjX4o_ua6RtGR3Upzgbpx2T9C86FOqFEH9pmVL69VtczyC0-DRVIkczKEOCe5ZLvbn1oZSOmYGZaSVidwDmzpVmp8ZPJ9lG5Tk27XzEk_iPugZ5-FaAVDSYK8E%3D&amp;q_datetime_utc=2026-03-05T14%3A22%3A10&amp;ticket_price=3068&amp;quote_id=-6444782948053197309&amp;utid_state=1&amp;channel=iphone&amp;price_without_closed_user_group=9578&amp;tm_place_name=Uyangoren&amp;deeplink_data=eyJmaWVsZHMiOnsic2lnbmF0dXJlIjoiMDIwNzBiYmE4MWI0YjdjMDU5NDVjN2JiOTIwMjA1NWEiLCJibG9ja19pZCI6InYxX0NnRXRFTXdDR2lnS0hUSXdNall0TURNdE1EVlVNREE2TURBNk1EQXVNREF3S3pBM09qQXdFQUVZM3dFb0FUZ0JJZ0lJQVE9PV9DaUVJNEphVXBRTVFBaUJzS01iK3VSUXdBa29MTWtReE1EQlFYekV3TUZCUW1BVVNBZ2dCR2dZWUFTZ0NNQUVpQkFnQ0dBST0ifX0%3D&amp;utid=4a23757b-8ac2-700e-9e39-33e1b8b1c943&amp;tm_stars=3&amp;client_id=skyscanner_app&amp;price_policy=2&amp;pre_redirect_id=6777f6bd-b63b-5be0-ea98-c9fce1d45eaf&amp;tm_city_code&amp;max_price=4958&amp;guests=1&amp;request_id=6777f6bd-b63b-5be0-ea98-c9fce1d45eaf&amp;tm_country_code=PH</t>
  </si>
  <si>
    <t>www.skyscanner.com.ph/hotel_deeplink/4.0/PH/en-US/PHP/h_xp/189852034/2026-03-05/2026-03-06/hotel/hotel/hotels?legacy_provider_id=1&amp;rooms=1&amp;closed_user_group=mobile&amp;hb_data=ZAqvadLFsSI0p0Jg1pEIjOARnoaYsY-1bA5fgqDLSIqdygKWHTzIWFsrS0623kY-MY5JjQIoOgTKoHYOWp85pxlAqX6-px_alOq_S_WmGAiGvrgr2M1JeNun9fdDcWRR0We87icBTeVHdjLtSBGSWgdAAKm8HVeO4VjTdbE9hljQpyNZTcEWbr13zWe2Q7Y-pucFKx2EpZI1-ZBfMxePR9i9yftizeEpCRnCQBfGcOlDoCPEs8_zsdwQ9OpGnHpgX-djiXOcRUnU7YmBnLR36u3XVkA%3D&amp;q_datetime_utc=2026-03-05T14%3A22%3A11&amp;ticket_price=2579&amp;quote_id=-6419161341049311424&amp;utid_state=1&amp;channel=iphone&amp;price_without_closed_user_group=3076&amp;tm_place_name=Commonal&amp;deeplink_data=eyJmaWVsZHMiOnsic2lnbmF0dXJlIjoiODM4ZGYzNThjYjliNzk1ODJkNWRlYjc3MzEzMGM1Y2MifSwidXJsIjoiaHR0cHM6Ly93d3cuZXhwZWRpYS5jb20ucGgvSG90ZWwtU2VhcmNoP3RwaWQ9NjgmbXBlPTE3NzI3MjAyMjUmZW5kRGF0ZT0yMDI2LTAzLTA2JmFkdWx0cz0xJmxvY2FsZT1lbl9VUyZjaGlkPWQ5NTBhNDE5LTliOTEtNGMxMy04Yjg0LTRhYmNiNzFmNzQ2ZSZlYXBpZD00NjIzMCZtY3RjPTMmc3RhcnREYXRlPTIwMjYtMDMtMDUmbXBkPUdCUCZtcG49MzIxNDkwMDE3JmN1cnJlbmN5PUdCUCZyYXRlcGxhbmlkPTM4ODkzODU1OCZtcG09MjQmbXBwPTEmbXBvPUVDJnNlbGVjdGVkPTkwMTE3NjQ5Jm1wYj01Ljk2Jm1wcT0yOS44MSZtcGE9MjcuMTAifQ%3D%3D&amp;utid=a9438a77-83c9-4fb6-99e4-5e195db1942f&amp;tm_stars=3&amp;client_id=skyscanner_app&amp;price_policy=2&amp;pre_redirect_id=ef75af4e-4612-42ee-fdae-3db3ebdb2a8d&amp;tm_city_code&amp;max_price=4121&amp;guests=1&amp;request_id=ef75af4e-4612-42ee-fdae-3db3ebdb2a8d&amp;tm_country_code=PH</t>
  </si>
  <si>
    <t>www.skyscanner.com.ph/hotel_deeplink/4.0/PH/en-US/PHP/h_bc/46988245/2026-03-02/2026-03-03/hotel/hotel/hotels?legacy_provider_id=13&amp;rooms=1&amp;hb_data=zVz1GuSziGbwsPgW_Z3yj1AO54VFcUofRJQpc4FYJ9BIsA3OKn36DQhTqbIglJneYl3eox1CKWqUuLCo04S9T48FTmc_WOAoRfQO5fbe3C_oCNHlsoa7b2vrUV8A-O8VGhMeGmZP65bY4XECG873qHAz8BB15lFahODK_MZgbq_uEfX8jCr5k6j_-SoFkB431PH_jLsX_g3j5GC417xpu4IluOgsUjYqtVVPBbYvtK-m9y8v9dUS0VRE96hubFNrSd0DM3JE4SFNu3Z1TOOALw9o2dO-IiwYsSpdGDsXDXQBrYo1GMvXFbKZwKejVUZkUQPnJSxhA5yrEIxjOg8YEuzcJOqXaWH0gI3KTs15mdqH3za7wvP-TqGiPn4vu2VaULDE4uV4noQJ4jpjNut53vrkpM7edpQeOWeX4gN4hFewsrio7Fk%3D&amp;q_datetime_utc=2026-03-02T00%3A08%3A06&amp;ticket_price=3190&amp;quote_id=5137051676762721830&amp;utid_state=1&amp;channel=iphone&amp;tm_place_name=Davao&amp;deeplink_data=eyJmaWVsZHMiOnsic2lnbmF0dXJlIjoiZTgyMGMyM2RhNDYxMGM2NTY4NGZlMTdiZGFhYWFhYmIiLCJibG9ja19pZCI6InYxX0NnRXRFTXdDR2lnS0hUSXdNall0TURNdE1ESlVNREE2TURBNk1EQXVNREF3S3pBM09qQXdFQUVZM3dFb0FUZ0JJZ0lJQVE9PV9DaWdJeHAvM0NCQUNHTUxDMXJZQklMSW1LTDdmUGpBQ1NnMHpOalZFTVRBd1VGOHhNREJRVUpnRkVnZ0lBU0lFREE3eURSb0VLQUl3QVNJRUNBSVlBZz09In19&amp;utid=c9c6cf70-5e07-7865-8d3e-a70fe43f4985&amp;tm_stars=3&amp;client_id=skyscanner_app&amp;redirect_delay=1000&amp;price_policy=2&amp;pre_redirect_id=74c86cde-577e-95a3-30d5-fc2eb1779f44&amp;tm_city_code=DVOP&amp;max_price=3398&amp;guests=1&amp;request_id=74c86cde-577e-95a3-30d5-fc2eb1779f44&amp;tm_country_code=PH</t>
  </si>
  <si>
    <t>www.skyscanner.com.ph/hotel_deeplink/4.0/PH/en-US/PHP/h_bc/200574062/2026-03-05/2026-03-06/hotel/hotel/hotels?legacy_provider_id=13&amp;rooms=1&amp;closed_user_group=apps&amp;hb_data=dPBuDCuborv8SLm88K82R77jGlnuFfi_ZIsmT3O_QSD-E9VEXf9wKgmltStYI1ta1Cf58z596UuAcngnt4bGXPFIgHzjpdCoyB16hd9swHG7qaEbWOFHtO-TQKGJs_o6HLZjYVDtFBs-x8nwmtp6HkZpOFkbcDHl5SJEfYSMjuV5ylBqefvh06CqoSdQxmER7vw0mLiW1cwMRPTiWILcCYDSFp16W7_MmFXUe0o9ti9Jxmp_xZ9RLvacXj39mUYmglxolMiqWoCaoxsR_9f99OHkNcQvk8qpQPfkc7LnAvarXF9nctJdkXFdth56bwMFx-Xkr97HMnbju49J_ELZwWdRqFDL-JPsZFLuZU6jkAvmuh1Ls340WsOQ9DJ8wIjV77lgtlFlB31qb7k-wokdUZLK4-kFyraxQRhayEzJkDY3qcEM&amp;q_datetime_utc=2026-03-05T14%3A22%3A11&amp;ticket_price=2509&amp;quote_id=7376543138698678313&amp;utid_state=1&amp;channel=iphone&amp;price_without_closed_user_group=2788&amp;tm_place_name=Obrero&amp;deeplink_data=eyJmaWVsZHMiOnsic2lnbmF0dXJlIjoiYmUxZWIwZjJmOTFmM2RiMDMwZWY0ZDUyZGNjMzUwOGMiLCJibG9ja19pZCI6IjQ3NjM1MDkwMl8yNzM0NTQ5MDNfM18wXzAifX0%3D&amp;utid=c0724c8a-ef10-7470-846d-b52384dadc24&amp;tm_stars=0&amp;client_id=skyscanner_app&amp;price_policy=2&amp;pre_redirect_id=9073d65b-c3a2-0064-0cf6-b989b61615f2&amp;tm_city_code&amp;max_price=2788&amp;guests=1&amp;request_id=9073d65b-c3a2-0064-0cf6-b989b61615f2&amp;tm_country_code=PH</t>
  </si>
  <si>
    <t>www.skyscanner.com.ph/hotel_deeplink/4.0/PH/en-US/PHP/h_h1/224535633/2026-03-02/2026-03-03/hotel/hotel/hotels?legacy_provider_id=927111&amp;rooms=1&amp;closed_user_group=mobile&amp;hb_data=R4IDjhBSXSMTkzm6mnhEPtZAnLid_CXEs2aNT0lZ-4mJUTzv00Su3owsdAr5sfa0eJ4VX4zr6j-tZBMfxVh6iakLg_K-NodVLTiaXRFQOn29qYitDEYs9AW6ZDh-2BD8y_VVbou9WOqFcLQAv8UAieM8T6nBAm_p6XrJfgjxgp38vi6XRK-sOycgfEWkwBzgmL4fSQQdJN0_cqg6VdZ9jp77SH6G5qHAgMIcv9E1yQtZ22P1U9ZJzZv9URfewH6x4zMkJ2RFGXABqOJFl_XE_znWDpA%3D&amp;q_datetime_utc=2026-03-02T00%3A08%3A10&amp;ticket_price=2745&amp;quote_id=-8998276421954716770&amp;utid_state=1&amp;channel=iphone&amp;price_without_closed_user_group=3050&amp;tm_place_name=Santa+Ana&amp;deeplink_data=eyJmaWVsZHMiOnsic2lnbmF0dXJlIjoiNTk4Mjc4N2MwYjg4ZTIyZThiNTQ4ZTAyNGMyZTQxOTQifSwidXJsIjoiaHR0cHM6Ly9waC5ob3RlbHMuY29tL0hvdGVsLVNlYXJjaD90cGlkPTMyMTQmbXBlPTE3NzI0MDk4ODgmZW5kRGF0ZT0yMDI2LTAzLTAzJmFkdWx0cz0xJmxvY2FsZT1lbl9QSCZjaGlkPTBiYzkxNWI3LTAxYWMtNGVkYi04NTdlLTM2ZWY2MjU3M2U3YyZlYXBpZD00NCZtY3RjPTMmc3RhcnREYXRlPTIwMjYtMDMtMDImbXBkPVBIUCZtcG49MjAwMzE2ODIyJmN1cnJlbmN5PVBIUCZyYXRlcGxhbmlkPTIwNTI0Mzc4MyZtcG09MjQmbXBwPTEmbXBvPUVDJnNlbGVjdGVkPTQ2NDQwNTUmbXBiPTI5NC4xMSZtcHE9MjQ1MC44OSZtcGE9MjQ1MC44OSJ9&amp;utid=9cffc5de-9294-ebee-079c-8f9f88b53521&amp;tm_stars=4&amp;client_id=skyscanner_app&amp;redirect_delay=1000&amp;price_policy=2&amp;pre_redirect_id=429db5c2-bd6a-32cb-19aa-8c58dc9b3cae&amp;tm_city_code&amp;max_price=3438&amp;guests=1&amp;request_id=429db5c2-bd6a-32cb-19aa-8c58dc9b3cae&amp;tm_country_code=PH</t>
  </si>
  <si>
    <t>www.skyscanner.com.ph/hotel_deeplink/4.0/PH/en-US/PHP/h_fd/140127775/2026-03-02/2026-03-03/hotel/hotel/hotels?legacy_provider_id=927050&amp;rooms=1&amp;closed_user_group=apps&amp;hb_data=AnkijqF21wHGiZztSXK7lqrk0LY6vZdXwbNjpowZ3TaxLh8H9GCgzA96NaIvAi3e3ojob-1lB1miMRf9v2v43O5Jy30pcs7hHuRgdkowasVETWoTK3adwukujUYxsOQQgOY3U5TO4FYjd3nHOVOVEZFNtvAfkfB03ClAF7Wg12xmGY_ZTFEbt712UEUUGIJLtYl-5e89js2zd4yu06hZE-8jTDjUM-OCWWfuNi8R3ILCg-vvEXGK-o8lISnBZNeroZOZA373D5YVjRV_6_FtzNYA1EI4jYNZ9MHlu3Bxrh33OstwAaEpjrlJTlTTJYslxD5xOdoLeHRByC-xiXic28g7TL-JwHEsn-jt1NX7IlqXViSq-Mzdbh8xlrWDfsbiJBT1WQSGpRG4QKAi4cry8E-0znS-vzHdfnHXnJuOzRmIig%3D%3D&amp;q_datetime_utc=2026-03-02T00%3A08%3A11&amp;ticket_price=1878&amp;quote_id=-2404286032573084092&amp;utid_state=1&amp;channel=iphone&amp;price_without_closed_user_group=3617&amp;tm_place_name=Ipil&amp;deeplink_data=eyJmaWVsZHMiOnsic2lnbmF0dXJlIjoiOTU3ZGU0ZTY3NjcxY2RjOGY1Y2UyYzliZWI0OTllM2IifSwidXJsIjoiaHR0cHM6Ly9kZWFscy52aW8uY29tP3NpZz1kNjM1OGZkZTRkZjE5NTMxMjU5YWZlNmMyZmQ5MzIyNDIwMjA1M2ZjYTNiMGY5ZWYwM2ZkNDBjNTBiYWU1MDI1MmQzMTMxMzYzMzM4MzgzOTM1MzkzMCZzaWctaXNzPW1ldGEmdHVybD1odHRwcyUzQSUyRiUyRnZpby5jb20lMkZIb3RlbCUyRlNlYXJjaCUzRmNoZWNrSW4lM0QyMDI2LTAzLTAyJTI2Y2hlY2tPdXQlM0QyMDI2LTAzLTAzJTI2Y3VycmVuY3klM0RQSFAlMjZlcHYlM0RNUzR5JTI2ZXNkJTNEWm1BWURXMk95YmJkMXlRZGR3V3lmSFpFaldSZWFFaU4tVnNvRi1aV053bHZOQ0p1MFVPYVNMRjJLbGVZbjNYbldEazdSMEYzSTJVWWpmbFdNUXlTT1ItcmJZZ3Fva3A2VmRiMXk0OXVWWjV6VWRYSzhsT0M4ZyUyNTNEJTI1M0QlMjZmb3JjZUN1cnJlbmN5Q2hhbmdlJTNEMSUyNmZvcmNlTGFuZ3VhZ2VDaGFuZ2UlM0QxJTI2aG90ZWxJZCUzRDMxNzEzODQlMjZsYWJlbCUzRHNyYyUyNTNEc2t5c2Nhbm5lciUyNTI2dWNvdW50cnklMjUzRFBIJTI1MjZ1ZGV2aWNlJTI1M0Rtb2JpbGUlMjUyNmhvdGVsJTI1M0QzMTcxMzg0JTI1MjZkYXklMjUzRDIlMjUyNm1vbnRoJTI1M0QwMyUyNTI2eWVhciUyNTNEMjAyNiUyNTI2bG9zJTI1M0QxJTI1MjZvZmZlcmlkJTI1M0Rvd0FXRHBrSmUyQWslMjUyNnByaWNlJTI1M0QxODc3Ljk1JTI1MjZjdXJyZW5jeSUyNTNEUEhQJTI1MjZ1c2VybGFuZyUyNTNEZW4lMjUyNl90aCUyNTNEZjVjNTJiY2JlMDZkZDFmNjliMmM1ZDkyMzg1MmIzMTU5Nzc1Mzc0ZGExZjFiNzY4JTI1MjZkdHMlMjUzRDE3NzI0MDk3ODElMjUyNm9sdXQlMjUzRDE3NzI0MDk1MTglMjUyNmNhblBheUxhdGVyJTI1M0RmYWxzZSUyNTI2cmVxdWVzdFVzZXJHcm91cCUyNTNEJTI1MjZvZmZlclVzZXJHcm91cCUyNTNEcHVibGljJTI2bGFuZyUzRGVuJTI2b3RpJTNEY09qamhzOGx6c1klMjZwcmVmZXJyZWRSYXRlJTNEMTg3Ny45NSUyNnByb2ZpbGUlM0RyMmQybTcza244JTI2cm9vbXMlM0QxJTI2dXNlckNvdW50cnklM0RQSCUyNnV0bV9jYW1wYWlnbiUzRHNreXNjYW5uZXIlMjZ1dG1fbWVkaXVtJTNEY3BjJTI2dXRtX3NvdXJjZSUzRHNreXNjYW5uZXIifQ%3D%3D&amp;utid=1d84dc4e-ef88-cad1-e2e8-46618360634f&amp;tm_stars=3&amp;client_id=skyscanner_app&amp;redirect_delay=1000&amp;price_policy=2&amp;pre_redirect_id=c2019cea-c73a-15cf-a446-38cf8163f14e&amp;tm_city_code&amp;max_price=2528&amp;guests=1&amp;request_id=c2019cea-c73a-15cf-a446-38cf8163f14e&amp;tm_country_code=PH</t>
  </si>
  <si>
    <t>www.skyscanner.com.ph/hotel_deeplink/4.0/PH/en-US/PHP/h_h1/204307371/2026-03-02/2026-03-03/hotel/hotel/hotels?legacy_provider_id=927111&amp;rooms=1&amp;closed_user_group=mobile&amp;hb_data=6Hcit-PI0KYTEkLLL_mTfftjOcH_DqFVcMixWvehO51IWkUjtBZgXenkWzGAZsU6WtosdvfG7s9DvppVh_BEsMYZh9gC5hr_3ypg0dGKNc4ZOm3a5KhyAateigNg5a-VwjGMzRE04ySJQ5bkFjqY3NNcFQ7qNN9gqCxQThyC_XUTGW-acL9jPrbr6FpRwh8xCg_LS0xKy8ZIWZ3A2OJiChRHEahzmQxicVxWoLd5l5ORT3odm9_qTGzOcfWIZHMHrKej7vKPy7C0vr3eVpdzv3wsbtM%3D&amp;q_datetime_utc=2026-03-02T00%3A08%3A14&amp;ticket_price=2268&amp;quote_id=5362816936290296505&amp;utid_state=1&amp;channel=iphone&amp;price_without_closed_user_group=2520&amp;tm_place_name=Santa+Ana&amp;deeplink_data=eyJmaWVsZHMiOnsic2lnbmF0dXJlIjoiYTQzODUxZGZhZTU1OTcyMWIxZjgzNThjODY4NmM0NTYifSwidXJsIjoiaHR0cHM6Ly9waC5ob3RlbHMuY29tL0hvdGVsLVNlYXJjaD90cGlkPTMyMTQmbXBlPTE3NzI0MDk4ODgmZW5kRGF0ZT0yMDI2LTAzLTAzJmFkdWx0cz0xJmxvY2FsZT1lbl9QSCZjaGlkPTBiYzkxNWI3LTAxYWMtNGVkYi04NTdlLTM2ZWY2MjU3M2U3YyZlYXBpZD00NCZtY3RjPTMmc3RhcnREYXRlPTIwMjYtMDMtMDImbXBkPVBIUCZtcG49MjMyODMzMDkxJmN1cnJlbmN5PVBIUCZyYXRlcGxhbmlkPTI5MjM0MTMwOSZtcG09MjQmbXBwPTEmbXBvPUVDJnNlbGVjdGVkPTQ4NjE3MjAwJm1wYj00MDguOTgmbXBxPTIwNDQuOTEmbXBhPTE4NTkuMDEifQ%3D%3D&amp;utid=a994131e-2f30-a77e-7154-1b315ceca4f4&amp;tm_stars=3&amp;client_id=skyscanner_app&amp;redirect_delay=1000&amp;price_policy=2&amp;pre_redirect_id=b5abf95d-6b47-688e-686e-751a0e46c857&amp;tm_city_code&amp;max_price=3397&amp;guests=1&amp;request_id=b5abf95d-6b47-688e-686e-751a0e46c857&amp;tm_country_code=PH</t>
  </si>
  <si>
    <t>www.skyscanner.com.ph/hotel_deeplink/4.0/PH/en-US/PHP/h_xp/200545766/2026-03-02/2026-03-03/hotel/hotel/hotels?legacy_provider_id=1&amp;rooms=1&amp;closed_user_group=mobile&amp;hb_data=ITY2NdpGOWx-0O1HmKd1YmKSThByFiBMsYUmj-yyBEXR28d7F6XvfbE0ilrOMLVPs3TcvbmFuFEJosNjOwypFkeBNepn1WP3XuGTt2ha0rGDU2_NHv8YMLcF794iZwCbeo0Y5rBoSXCxzDs8lGyzYAZQhNO-FguZSLnBVBsHxZdWRHgJHuOjlq9X4q9CMpqu4LMQkqaqlEyQJMTM1AypO-9I_0qeNsxPnrp35K7UA40-R0T3IvMgNGJzUOn4WDS87cdaSBpxjF68--pP9IBvK6iRSzk%3D&amp;q_datetime_utc=2026-03-02T00%3A08%3A12&amp;ticket_price=767&amp;quote_id=1515581006228318609&amp;utid_state=1&amp;channel=iphone&amp;price_without_closed_user_group=852&amp;tm_place_name=Cabaguio&amp;deeplink_data=eyJmaWVsZHMiOnsic2lnbmF0dXJlIjoiYmQwNTJmMjFhNjNjZmM3NTc4MTYzOGE2NDE2MDFhOTkifSwidXJsIjoiaHR0cHM6Ly93d3cuZXhwZWRpYS5jb20ucGgvSG90ZWwtU2VhcmNoP21wZD1HQlAmdHBpZD02OCZtcGU9MTc3MjQwOTc3NCZlbmREYXRlPTIwMjYtMDMtMDMmYWR1bHRzPTEmbXBuPTIyMDU0NTU4NiZtcG09MjQmbXBwPTEmbG9jYWxlPWVuX1VTJm1wbz1FQyZjaGlkPTY2NzYzNTU4LWU2YTktNDk0Zi1iMzZmLTQyZjQzYjZhZjQ5OSZtcHE9OC44MCZlYXBpZD00NjIzMCZtY3RjPTMmY3VycmVuY3k9R0JQJnJhdGVwbGFuaWQ9MzgyNjI0MDc1JnNlbGVjdGVkPTM1NDc4ODMwJnN0YXJ0RGF0ZT0yMDI2LTAzLTAyJm1wYj0xLjA2Jm1wYT04LjgwIn0%3D&amp;utid=0bdb5700-031a-f551-73fc-6ae77d9e1b47&amp;tm_stars=0&amp;client_id=skyscanner_app&amp;redirect_delay=1000&amp;price_policy=2&amp;pre_redirect_id=0d7df274-3ae1-14de-68ca-424e2ed8d6bd&amp;tm_city_code&amp;max_price=2975&amp;guests=1&amp;request_id=0d7df274-3ae1-14de-68ca-424e2ed8d6bd&amp;tm_country_code=PH</t>
  </si>
  <si>
    <t>www.skyscanner.com.ph/hotel_deeplink/4.0/PH/en-US/PHP/h_xp/47176479/2026-03-05/2026-03-06/hotel/hotel/hotels?legacy_provider_id=1&amp;rooms=1&amp;closed_user_group=mobile&amp;hb_data=nvMH9FrFMxyHs8pINyXlNChorG90odiC2l8w9tSEGtnG8YqZxsT-XEa3Dm8UyARsupjd_54vWzRAf7guuGZ3lleUnDfmjJd_W9eP4z7TXXFdj8jSd0ul1-hzQgv3tV9HVVehYm7shsuQUf-SuezJIFQDcPoAiSgQ4gEmonu8IjYs5Puf-3XN46oUvbb-sfWrmt5k7rc5lSWlV0sZvevw3Qw469xQNOdMHdv-Zdyz__BNjEoSWAhYxAsP026WvD046R62nvhNlnYC0JiFhXVc4SCEcpc%3D&amp;q_datetime_utc=2026-03-05T12%3A25%3A00&amp;ticket_price=1376&amp;quote_id=1566993712684424082&amp;utid_state=1&amp;channel=iphone&amp;price_without_closed_user_group=1529&amp;tm_place_name=Davao&amp;deeplink_data=eyJmaWVsZHMiOnsic2lnbmF0dXJlIjoiZmE4ZWZmNzgxZDgzOTZiNDZjN2Q3NGVlMmI0YTIzZTgifSwidXJsIjoiaHR0cHM6Ly93d3cuZXhwZWRpYS5jb20ucGgvSG90ZWwtU2VhcmNoP3RwaWQ9NjgmbXBlPTE3NzI3MTI4OTQmZW5kRGF0ZT0yMDI2LTAzLTA2JmFkdWx0cz0xJmxvY2FsZT1lbl9VUyZjaGlkPWVhYTE0ZDc0LTE4NDgtNDgyZi1hZmUzLTFkYTYyNTEwMDYwMyZlYXBpZD00NjIzMCZtY3RjPTMmc3RhcnREYXRlPTIwMjYtMDMtMDUmbXBkPUdCUCZtcG49MjAwMjc2ODc5JmN1cnJlbmN5PUdCUCZyYXRlcGxhbmlkPTIwMTYzMjkxMyZtcG09MjQmbXBwPTEmbXBvPUVDJnNlbGVjdGVkPTU5NjY4MjEmbXBiPTEuODkmbXBxPTE1Ljc1Jm1wYT0xNS43NSJ9&amp;utid=d3a1e5bc-288c-cbd3-67c5-616f66d5abd5&amp;tm_stars=3&amp;client_id=skyscanner_app&amp;price_policy=2&amp;pre_redirect_id=e6f190c7-dcda-9440-26a2-51a63b0c2d99&amp;tm_city_code=DVOP&amp;max_price=1458&amp;guests=1&amp;request_id=e6f190c7-dcda-9440-26a2-51a63b0c2d99&amp;tm_country_code=PH</t>
  </si>
  <si>
    <t>www.skyscanner.com.ph/hotel_deeplink/4.0/PH/en-US/PHP/h_xp/114985648/2026-03-05/2026-03-06/hotel/hotel/hotels?legacy_provider_id=1&amp;rooms=1&amp;closed_user_group=mobile&amp;hb_data=JcrJm54cz8VY-4d3ACIQDw36z0b30XqXCu8oX_Xk6gQAtohIODrUiR29UjQIp4EBxzqKU3KzC4rR11q0RKyVIQz63a3jf8TSyYqDyQ44PZFh9yv0o-t7UGbS5dLQI1lunkZh22qAd7dOl1e5mJuxztqhFyKgjw32ZIbfbRJws6Qr5r06t-QX2VySGgIB7hnuKSB0qLaGjYOztW-4c4uVMhnj_esSUOaFaCO5kw53aokGoJHYLq4VN2G8Fv-26IWDZUbcBnnyMvIBNo7XjzRFL910GV0%3D&amp;q_datetime_utc=2026-03-05T14%3A22%3A16&amp;ticket_price=1488&amp;quote_id=-3175313424666981004&amp;utid_state=1&amp;channel=iphone&amp;price_without_closed_user_group=1653&amp;tm_place_name=Davao&amp;deeplink_data=eyJmaWVsZHMiOnsic2lnbmF0dXJlIjoiNjUxNGY4NzJkYmVjZDc2ZWQxMGRkYWJlM2E0NjdhZGMifSwidXJsIjoiaHR0cHM6Ly93d3cuZXhwZWRpYS5jb20ucGgvSG90ZWwtU2VhcmNoP3RwaWQ9NjgmbXBlPTE3NzI3MjAyMjUmZW5kRGF0ZT0yMDI2LTAzLTA2JmFkdWx0cz0xJmxvY2FsZT1lbl9VUyZjaGlkPWQ5NTBhNDE5LTliOTEtNGMxMy04Yjg0LTRhYmNiNzFmNzQ2ZSZlYXBpZD00NjIzMCZtY3RjPTMmc3RhcnREYXRlPTIwMjYtMDMtMDUmbXBkPUdCUCZtcG49MjAwMjQ5MzI5JmN1cnJlbmN5PUdCUCZyYXRlcGxhbmlkPTM4ODk0MzgzNyZtcG09MjQmbXBwPTEmbXBvPUVDJnNlbGVjdGVkPTU3MDM3MDYmbXBiPTIuMDQmbXBxPTE3LjAzJm1wYT0xNy4wMyJ9&amp;utid=691a0bc4-d3e0-bf66-f7a5-dd41ab895b87&amp;tm_stars=3&amp;client_id=skyscanner_app&amp;price_policy=2&amp;pre_redirect_id=256c7ab5-abc0-ef77-2291-16f008c62d87&amp;tm_city_code=DVOP&amp;max_price=1502&amp;guests=1&amp;request_id=256c7ab5-abc0-ef77-2291-16f008c62d87&amp;tm_country_code=PH</t>
  </si>
  <si>
    <t>www.skyscanner.com.ph/hotel_deeplink/4.0/PH/en-US/PHP/h_ad/113054422/2026-03-05/2026-03-06/hotel/hotel/hotels?legacy_provider_id=22&amp;rooms=1&amp;closed_user_group=general&amp;hb_data=7TB1QTJ3zvpJFWa8krjzn23sl4dFRA7_8pmESmleCMTopApsZb75eUW-0AMZk-hfva9BetwicgXelynszaLYTG3wAsXNfTApiFXgVK9EjOmEkQdlljg-5R1-M0GeXwkmvWEvNB1NEshFKVGai1wKV5LKsjQc6_InVDYHUl7nBnAQVhgJZpIFoimXmSHNodFjK8e3EW_NmdbAV5zloeT8gN2iF1q7cZ8EKq7khODz18pldO_fscLKX2RZGN6TQYN6KLWn95Jy19aYSfjbsKeBNPSIHxvcxz0eypdMtBxteTovHn8pcVlxYClZHcNHbX7at5fqPCNTQ0-HPSAYzIY9czA80Tq6TcuIpJmPTn-fzLVwPpeYLvTi8_NqEoo840vcl4leEuQmukYuQKovyuHquG8xnBzeloeRcEoRXa-HfQW9&amp;q_datetime_utc=2026-03-05T14%3A22%3A16&amp;ticket_price=1349&amp;quote_id=-166759143589405987&amp;utid_state=1&amp;channel=iphone&amp;price_without_closed_user_group=1535&amp;tm_place_name=Davao&amp;deeplink_data=eyJmaWVsZHMiOnsic2lnbmF0dXJlIjoiYjIzYTNiY2ExZDhhMjBhZTlmN2MyNjUzZjZlNTA4NmIifSwidXJsIjoiaHR0cHM6Ly93d3cuYWdvZGEuY29tL3BhcnRuZXJzL3BhcnRuZXJzZWFyY2guYXNweD9jaWQ9MTg0NjM4MyZoaWQ9MjQ3NTU2JmN1cnJlbmN5PVBIUCZjaGVja2luPTIwMjYtMDMtMDUmY2hlY2tvdXQ9MjAyNi0wMy0wNiZOdW1iZXJvZkFkdWx0cz0xJk51bWJlcm9mQ2hpbGRyZW49MCZSb29tcz0xJm1jaWQ9MzAzOCZtYXN0ZXJSb29tSWQ9MzI3NDgxMyZtcHQ9Tm5GYVNERkVSakJvVUROSmMxVlNXRmRDWWxsSFZFZHlSR2hvTjA0MU55dFZURVJESzJvMGVrRTBRV3hCTm5KcGVFRklWbEpUU2tsSWVHbFBjV2xGYVVFMk1sVlJTM1pITVUxdGRRJlRvdGFsUHJpY2U9MTM0OS4xNyZUb3RhbFRheD0xODguMDAmVG90YWxGZWU9NTUuMjkmVG90YWxTdXJjaGFyZ2U9MCZtY3VyPVBIUCJ9&amp;utid=c51c5521-34a9-f917-84c6-0ac633f875dc&amp;tm_stars=2&amp;client_id=skyscanner_app&amp;price_policy=2&amp;pre_redirect_id=5761f3d2-4ef4-5d1b-f9ed-aa0da4657d04&amp;tm_city_code=DVOP&amp;max_price=1822&amp;guests=1&amp;request_id=5761f3d2-4ef4-5d1b-f9ed-aa0da4657d04&amp;tm_country_code=PH</t>
  </si>
  <si>
    <t>www.skyscanner.com.ph/hotel_deeplink/4.0/PH/en-US/PHP/h_h1/46988244/2026-03-02/2026-03-03/hotel/hotel/hotels?legacy_provider_id=927111&amp;rooms=1&amp;closed_user_group=mobile&amp;hb_data=2n7d1SZ5nVM2-6czh4N4rVbUdsMhRJ6XxuzBxqYD5jG-gLte7KHlSneuc4NKJ379YzNuRkcge-dRjfC6DONkk3lUUGlobq2tP_x-K9z_51KdVoKhKKqOFEey2HKLYgiHbYo1yFGJTtzp1D6AGavBdKpQrGQvN0c5emXQwlRuegscELwu2jFqsfsRpTeRbiuFtvxhL-CluSQQ0JzlPsQOYGubmHhq6Kkg5LuPgtBUmvmzd0ne9bqhnECak_kIgpN2xIoel7c3HTm6hET0nLPgoUYlAWY%3D&amp;q_datetime_utc=2026-03-02T00%3A08%3A28&amp;ticket_price=3600&amp;quote_id=-6171414340245239127&amp;utid_state=1&amp;channel=iphone&amp;price_without_closed_user_group=3953&amp;tm_place_name=Ipil&amp;deeplink_data=eyJmaWVsZHMiOnsic2lnbmF0dXJlIjoiYmU5Y2ZhNTk5YmEyMGFlOTdhMTM2ZTA3MDBkZWY3NTAifSwidXJsIjoiaHR0cHM6Ly9waC5ob3RlbHMuY29tL0hvdGVsLVNlYXJjaD90cGlkPTMyMTQmbXBlPTE3NzI0MDc3ODcmZW5kRGF0ZT0yMDI2LTAzLTAzJmFkdWx0cz0xJmxvY2FsZT1lbl9QSCZjaGlkPTkxN2ZkZTI0LWUwM2YtNGZlNC1hMTc1LTM0ZDk5M2QzZTgzYSZlYXBpZD00NCZtY3RjPTMmc3RhcnREYXRlPTIwMjYtMDMtMDImbXBkPVBIUCZtcG49MjAxMjM0NzMzJmN1cnJlbmN5PVBIUCZyYXRlcGxhbmlkPTIwNTg0ODczMSZtcG09MjQmbXBwPTEmbXBvPUVDJnNlbGVjdGVkPTE4MTMyODgmbXBiPTM5Ny4xNSZtcHE9MzIwMi44NSZtcGE9MzIwMi44NSJ9&amp;utid=f2e179be-bf23-e952-9ec1-4f52710f8f6e&amp;tm_stars=4&amp;client_id=skyscanner_app&amp;redirect_delay=1000&amp;price_policy=2&amp;pre_redirect_id=604f3ff7-7399-47bc-c0c3-b1cff81e6c84&amp;tm_city_code&amp;max_price=5351&amp;guests=1&amp;request_id=604f3ff7-7399-47bc-c0c3-b1cff81e6c84&amp;tm_country_code=PH</t>
  </si>
  <si>
    <t>www.skyscanner.com.ph/hotel_deeplink/4.0/PH/en-US/PHP/h_h1/134677947/2026-03-02/2026-03-03/hotel/hotel/hotels?legacy_provider_id=927111&amp;rooms=1&amp;closed_user_group=mobile&amp;hb_data=8iheadp6bIOE78f9WiYfp-yEXnDbkjqfHisYwZY0nOzUBElhRyGjgwXnTc1ara14z3MDTsOk8LmMkr5jdU_FcWqwUhRTomvdoVJnBcTUdyYQ9aEUl-gvQVIjEY22UabISO792GoHGTtIvjRxHASejkCXPyA4xQTa987fTXIsXXP3DbOmoE3_WonzIdFQFzZ0paPxIo7tst8mvzUge-7e9qwqy5Fj0p1hiXjusWwVRkMVLfgxAxKTC92xnk4-pdGpnJvU-9PtJEFyLoj3Djc7busc1WM%3D&amp;q_datetime_utc=2026-03-02T00%3A08%3A29&amp;ticket_price=1956&amp;quote_id=3173434381430578127&amp;utid_state=1&amp;channel=iphone&amp;price_without_closed_user_group=2607&amp;tm_place_name=Cabaguio&amp;deeplink_data=eyJmaWVsZHMiOnsic2lnbmF0dXJlIjoiOGNmMWQ0M2JiZTNkMGNlNWRiNWIwMWQ3YWY0NjMzY2YifSwidXJsIjoiaHR0cHM6Ly9waC5ob3RlbHMuY29tL0hvdGVsLVNlYXJjaD9tcGQ9UEhQJnRwaWQ9MzIxNCZtcGU9MTc3MjQwOTc3MyZlbmREYXRlPTIwMjYtMDMtMDMmYWR1bHRzPTEmbXBuPTIwMDQ5Mzc1OSZtcG09MjQmbXBwPTEmbG9jYWxlPWVuX1BIJm1wbz1FQyZjaGlkPWZmNzJhOTk4LThkODMtNDdmYy04ZDYyLWQ3ZGQ0MjQ5ZWRlYyZtcHE9MTc0Ni4wMCZlYXBpZD00NCZtY3RjPTMmY3VycmVuY3k9UEhQJnJhdGVwbGFuaWQ9MzgzMTc5NTU2JnNlbGVjdGVkPTczMjU3Njkmc3RhcnREYXRlPTIwMjYtMDMtMDImbXBiPTIwOS41MiZtcGE9MTc0Ni4wMCJ9&amp;utid=b20a50c2-7b76-5bd5-b30c-3122c7f23a94&amp;tm_stars=3&amp;client_id=skyscanner_app&amp;redirect_delay=1000&amp;price_policy=2&amp;pre_redirect_id=ad834c0e-eac6-e835-2f53-afa6d0845ba5&amp;tm_city_code&amp;max_price=2208&amp;guests=1&amp;request_id=ad834c0e-eac6-e835-2f53-afa6d0845ba5&amp;tm_country_code=PH</t>
  </si>
  <si>
    <t>www.skyscanner.com.ph/hotel_deeplink/4.0/PH/en-US/PHP/h_ad/213456866/2026-03-05/2026-03-06/hotel/hotel/hotels?legacy_provider_id=22&amp;rooms=1&amp;closed_user_group=general&amp;hb_data=G137L-l_xZUWdwUia8CbvD_RgQ4GF5Nwg6lKAoUbBJCCzFo_clIxfboaWpYa1Wvgm61gKvr512UTV25Z6f1dYl4JHD30KqMQruWNK8Q_skN_pJVvCaSnWO5-4gDiAXUtkzhJIT0oY5ZHoBs3gcq75LG8stac-QvdLMW0GIDDj8DqkN_3EV9y8Nttoiaf-cNL9IuZh-h579-WMVLuIYomU-bm9cakWyQfNaUTMgSzDyD_NsTQea6mmNnEmTFW9_E4N2kSDYF8eWStEI_1i2NJ4JYWtYcgL7Nu3IjP0t9hnGG0XPte53n9tzrUBQOUekKCE900NzOjW5PfjtIUciAcbpeVN7oLcL0XiEiZ2lxwl0zGXN1FfPpJ1Npx-6CK0jDqmORnplje1zZETm3wVzkPxNFosrqyOso-r4349DKIjTzH&amp;q_datetime_utc=2026-03-05T14%3A22%3A17&amp;ticket_price=1203&amp;quote_id=-7043278933916313484&amp;utid_state=1&amp;channel=iphone&amp;price_without_closed_user_group=2853&amp;tm_place_name=Davao&amp;deeplink_data=eyJmaWVsZHMiOnsic2lnbmF0dXJlIjoiYTBhYTNmMTdkZTc0NDI0NjY4Njk5YzBmMzU5MjE0NmUifSwidXJsIjoiaHR0cHM6Ly93d3cuYWdvZGEuY29tL3BhcnRuZXJzL3BhcnRuZXJzZWFyY2guYXNweD9jaWQ9MTg0NjM4MyZoaWQ9MzY0MzYyOTYmY3VycmVuY3k9UEhQJmNoZWNraW49MjAyNi0wMy0wNSZjaGVja291dD0yMDI2LTAzLTA2Jk51bWJlcm9mQWR1bHRzPTEmTnVtYmVyb2ZDaGlsZHJlbj0wJlJvb21zPTEmbWNpZD0zMzImbWFzdGVyUm9vbUlkPTYwMzQwMDU3NCZtcHQ9UzFORWNsSldMMHN2TDBKUU1VMHhka1ZrUzA5SlFTdHdSak0yVkhSNE1EQTBhWE50YkN0MFlVUnFkbmRoU0ZkVlUxbENZMGxqY1VkU01VSllialJyT1hVNU0zTklZVlowVms5WU1DdDNQVDAmVG90YWxQcmljZT0xMjAyLjU0JlRvdGFsVGF4PTEzOC45MiZUb3RhbEZlZT0xMDEuNTkmVG90YWxTdXJjaGFyZ2U9MCZtY3VyPVBIUCJ9&amp;utid=64a17730-283b-ab1d-540c-9982f6ba3043&amp;tm_stars=1&amp;client_id=skyscanner_app&amp;price_policy=2&amp;pre_redirect_id=e420fb17-89e4-523d-f98c-029bd51444a3&amp;tm_city_code=DVOP&amp;max_price=1537&amp;guests=1&amp;request_id=e420fb17-89e4-523d-f98c-029bd51444a3&amp;tm_country_code=PH</t>
  </si>
  <si>
    <t>7.072483, 125.6053176</t>
  </si>
  <si>
    <t>www.skyscanner.com.ph/hotel_deeplink/4.0/PH/en-US/PHP/h_bc/213095400/2026-03-02/2026-03-03/hotel/hotel/hotels?legacy_provider_id=13&amp;rooms=1&amp;closed_user_group=apps&amp;hb_data=1uUFaQy98mSAYcwwT09p1wMy_b3tYdsrqABzni_r5EFOTa0jXvpQAzm7rNvi0B34wF1qaK2FHZ5dypHZEfPjDzmXuaFiZkn7q5AUawrfS1M07Ny_MISneNEH326odi2rp6GkCU5LN3hU6VcEhIUgstDm6ueW3IMFJ1zVQiKyoEg4IMoICNBAgo7dUOcFOzcCtxFqYXtLVMXPHB0wF-DWmSLdqnCOUajHHnsziQyIyw6K70gsRuOJaQnO-hatqY8pvnvLZa98AImo5ey1oUds4SkOADB5c00XdbdT1gaoqire-rd95NZYraONo8PLK8AgViJOPpn81fu9W8gBPnXJr3TZ88DPUBwvgVYlhVte-uiAaPh5XaEOIXaEUPRyvcYP0_3ZJbuzjhCfspX4UXl-UuPAa4FRvYamdaBErnM--FmkCUbT1pg%3D&amp;q_datetime_utc=2026-03-02T00%3A08%3A35&amp;ticket_price=2359&amp;quote_id=5943438426675335598&amp;utid_state=1&amp;channel=iphone&amp;price_without_closed_user_group=2874&amp;tm_place_name=Ipil&amp;deeplink_data=eyJmaWVsZHMiOnsic2lnbmF0dXJlIjoiMmE3ODg0OTU1ZGRiOGEwYTY3ZmUyNzhlMzMxNjI3MzUiLCJibG9ja19pZCI6IjkwMDM4ODQwMV8zNjA3MTk5NDhfMl8wXzAifX0%3D&amp;utid=531bb51d-92c2-2a53-2615-fff977be3fd9&amp;tm_stars=0&amp;client_id=skyscanner_app&amp;redirect_delay=1000&amp;price_policy=2&amp;pre_redirect_id=62d9b992-0a81-0223-3034-a2dfab542699&amp;tm_city_code&amp;max_price=3447&amp;guests=1&amp;request_id=62d9b992-0a81-0223-3034-a2dfab542699&amp;tm_country_code=PH</t>
  </si>
  <si>
    <t>www.skyscanner.com.ph/hotel_deeplink/4.0/PH/en-US/PHP/h_fd/216772308/2026-03-02/2026-03-03/hotel/hotel/hotels?legacy_provider_id=927050&amp;rooms=1&amp;hb_data=EhN7xegMD3rK7zTSgzARfgsRE5uWcC_Xc5-CT-Q-7dCYBTeFwws6paPHbx-IaJnS63PF2k3oRoNmrl837_Wk7cUcYXC2o6wTOr14P7BKcZ5XYmOmwKze0XkFJZh54dKk_O77TdDSVmsehdzJTo9Nsi-0MmoRdjyUBaojY8ls6GkUOCLQLk43rRPafCzn8oYIxRsHWAobNbtQuwp8kHPCBqQac-lJAmmgceqmyRHNqKFj9y-VV3lG4BA3IT08wDT8GA33hDCsy2MvP4Om8mVe9ijkXUWvq4lckIIMTB9nphp8QvGm759opQ50kGtZPr2O0BNfpv5Y-17M8LuPeqwE0AZvokE2t__tYT07pIb2pMEyA80hBCEyHpnQJ89Ni4XDxRPCceTi2-sy6kmb0ryDSDZctauTjVNz0xKaaQHcgAa58Q%3D%3D&amp;q_datetime_utc=2026-03-02T00%3A08%3A31&amp;ticket_price=1045&amp;quote_id=386625813444730775&amp;utid_state=1&amp;channel=iphone&amp;tm_place_name=Cabaguio&amp;deeplink_data=eyJmaWVsZHMiOnsic2lnbmF0dXJlIjoiMTc0NWI3YzZlYTkyOGQ1ZjZkMTgzZDU0NjQ2NzFiYmQifSwidXJsIjoiaHR0cHM6Ly9kZWFscy52aW8uY29tP3NpZz1kMzkxZjYxZjJjZDAwNzZjOWJiYTViODliMjE4ZjdhOWFjYWRiMjBkMWJkYWMyYjdiYWUzNmFkYTlmOTA5MmY0MmQzMzM5MzgzMjM2MzgzODM2Mzcmc2lnLWlzcz1tZXRhJnR1cmw9aHR0cHMlM0ElMkYlMkZ2aW8uY29tJTJGSG90ZWwlMkZTZWFyY2glM0ZjaGVja0luJTNEMjAyNi0wMy0wMiUyNmNoZWNrT3V0JTNEMjAyNi0wMy0wMyUyNmN1cnJlbmN5JTNEUEhQJTI2ZXB2JTNETVM0eSUyNmVzZCUzRDA0OE1uaDYtbWZJM0VtSkxfNEt3a1JrRV9jQ0d2U3lkcnZBYlRuNGhMNy1kR2dGQVA5RFI0WHloZ3RibGFCOC02VjFDZC1uRkphTXBQaTRVbDh4VldNcXV5ZzdXNEYzVjhtM0Roa0RxRjdsQWlWTWFBQU0lMjUzRCUyNmZvcmNlQ3VycmVuY3lDaGFuZ2UlM0QxJTI2Zm9yY2VMYW5ndWFnZUNoYW5nZSUzRDElMjZob3RlbElkJTNEMjM4MjQzMTclMjZsYWJlbCUzRHNyYyUyNTNEc2t5c2Nhbm5lciUyNTI2dWNvdW50cnklMjUzRFBIJTI1MjZ1ZGV2aWNlJTI1M0Rtb2JpbGUlMjUyNmhvdGVsJTI1M0QyMzgyNDMxNyUyNTI2ZGF5JTI1M0QyJTI1MjZtb250aCUyNTNEMDMlMjUyNnllYXIlMjUzRDIwMjYlMjUyNmxvcyUyNTNEMSUyNTI2b2ZmZXJpZCUyNTNEb1BRaExUTERwWHBBJTI1MjZwcmljZSUyNTNEMTA0NC44MSUyNTI2Y3VycmVuY3klMjUzRFBIUCUyNTI2dXNlcmxhbmclMjUzRGVuJTI1MjZfdGglMjUzRDBhZDUzYzMzOGYxOTQwMjQ0NWUwZmE1OGNkNjU2ODdiNTc1YjQwMjExYmU1YmFmNCUyNTI2ZHRzJTI1M0QxNzcyNDA5Nzc5JTI1MjZvbHV0JTI1M0QxNzcyNDA5Nzc0JTI1MjZjYW5QYXlMYXRlciUyNTNEZmFsc2UlMjUyNnJlcXVlc3RVc2VyR3JvdXAlMjUzRCUyNTI2b2ZmZXJVc2VyR3JvdXAlMjUzRHB1YmxpYyUyNmxhbmclM0RlbiUyNm90aSUzRFdkdWd2TU1rOS1JJTI2cHJlZmVycmVkUmF0ZSUzRDEwNDQuODElMjZwcm9maWxlJTNEcjJkMm03M2tuOCUyNnJvb21zJTNEMSUyNnVzZXJDb3VudHJ5JTNEUEglMjZ1dG1fY2FtcGFpZ24lM0Rza3lzY2FubmVyJTI2dXRtX21lZGl1bSUzRGNwYyUyNnV0bV9zb3VyY2UlM0Rza3lzY2FubmVyIn0%3D&amp;utid=9bd272bd-f059-f018-7119-bcb77195e8d7&amp;tm_stars=3&amp;client_id=skyscanner_app&amp;redirect_delay=1000&amp;price_policy=2&amp;pre_redirect_id=d0b58dd1-4147-6b6a-e629-d5e325d47171&amp;tm_city_code&amp;max_price=1045&amp;guests=1&amp;request_id=d0b58dd1-4147-6b6a-e629-d5e325d47171&amp;tm_country_code=PH</t>
  </si>
  <si>
    <t>www.skyscanner.com.ph/hotel_deeplink/4.0/PH/en-US/PHP/h_bc/201165335/2026-03-05/2026-03-06/hotel/hotel/hotels?legacy_provider_id=13&amp;rooms=1&amp;closed_user_group=apps&amp;hb_data=9mOGDc_EWci7TQm1cEHbyTSadZR0A8CblppMKxQuUJ0orZwUITvpaPYMcploAR3km5dDBLL9XNPzUOS_7FqXsCpVDXIkhJCGAg2b4q-1TkFEHjFZJ376wWWSC4-D2TRrUhs6bJ89VZ84IVoB1-q8XmkgFsypQrnTiGZJ1VtH8zO2jN2IfuHn0-v8JT1JrrAniK2CcYBPRJxYtdDtwRGu_CDYZXdj8-T-S5HNy9x0fdq1tTrffT9zVYpTNCY0S3oH5fI7_8Apn4D6IQ5PLBQtz6JBnM3pw3L83i9l4xherHw3Kt9CA1n3UvTEH1OH5uFfR6FPAwQejo47pdvuYjvjqjEpe8kQmuJGa0zYOJqQU8oNMTGflowd21jEcqZgcUnnzmiNIhIBvrpvhGXH6t1Iiz95u7CTvXHHTtCETSWobmzckfIq&amp;q_datetime_utc=2026-03-05T14%3A22%3A20&amp;ticket_price=1163&amp;quote_id=2804609928161166525&amp;utid_state=1&amp;channel=iphone&amp;price_without_closed_user_group=1556&amp;tm_place_name=Davao&amp;deeplink_data=eyJmaWVsZHMiOnsic2lnbmF0dXJlIjoiN2I2NWQxMmY1NDBhZDYzN2FmOGVjYmVmMzUwNTNhNjQiLCJibG9ja19pZCI6IjE0NzQ0MzgyMDFfNDE4ODQ1Njg0XzJfMF8wIn19&amp;utid=5fa07151-3e93-3499-b47e-b1594faa21f0&amp;tm_stars=3&amp;client_id=skyscanner_app&amp;price_policy=2&amp;pre_redirect_id=6fcf3b12-6fec-8c3b-c567-c8fbfa706031&amp;tm_city_code=DVOP&amp;max_price=1163&amp;guests=1&amp;request_id=6fcf3b12-6fec-8c3b-c567-c8fbfa706031&amp;tm_country_code=PH</t>
  </si>
  <si>
    <t>www.skyscanner.com.ph/hotel_deeplink/4.0/PH/en-US/PHP/h_ad/212752921/2026-03-02/2026-03-03/hotel/hotel/hotels?legacy_provider_id=22&amp;rooms=1&amp;closed_user_group=general&amp;hb_data=gH3PH2dU6xNkbPmVRWI65JH3uZPzgE5Uludb63zoqkZZ0_KvVBDshtWymGdPvVPfefwc_I9tZFbN_pHuOBk4P76C6LOK1fOtDFf1Dp26lP-ZlCNOdmKR6vOHUGoY1ED1Z5cu1JmvehuwA9jq0bpCUwQfK5Z3bYKXdzVXyXWehnJWJPp1ayOfzGdtuz_RuosEFQDKqidppNQH6mcz2dSvW8lHS-65PRZfiniJxwkg1oo68rLzim86BRtGfj__zjrpxPJzVx_uRZ16_87DeCdKvU0yfrOb-TJikxHH3pTJQOsm-wAvXMKf46tnjSlXoPkHHhtozDg7nKC-Bo51xpE1W4r5Vlf2AFh2LrPq1g0KHJslkDS7iyRA5GGvFsGfDMDFFRmi0AmHdbpUR7-VRxdMXHwWzQrQPgSCx7meLigIQtHG&amp;q_datetime_utc=2026-03-02T00%3A08%3A34&amp;ticket_price=1958&amp;quote_id=-2962712738333042585&amp;utid_state=1&amp;channel=iphone&amp;price_without_closed_user_group=2800&amp;tm_place_name=Davao&amp;deeplink_data=eyJmaWVsZHMiOnsic2lnbmF0dXJlIjoiNTU3YTI2NGM5ZjFhOWYxMDcyODg3YWNiNWViMmU5NmEifSwidXJsIjoiaHR0cHM6Ly93d3cuYWdvZGEuY29tL3BhcnRuZXJzL3BhcnRuZXJzZWFyY2guYXNweD9jaWQ9MTg0NjM4MyZoaWQ9MzI4MzAxNjAmY3VycmVuY3k9UEhQJmNoZWNraW49MjAyNi0wMy0wMiZjaGVja291dD0yMDI2LTAzLTAzJk51bWJlcm9mQWR1bHRzPTEmTnVtYmVyb2ZDaGlsZHJlbj0wJlJvb21zPTEmbWNpZD0zMzImbWFzdGVyUm9vbUlkPTUzNDAwOTU5OSZtcHQ9ZEVWc01uUjNTREZTUW5Cc1FXUldORXRJUm10elVYWjRRMHRoTlRJeFlYcG5kblpGYVdsV0sydDFlbFkzWmpNd2VucE9jbmxPVERkbWVXMHljbmRZTUd4VmJEaHNlbmt3WVVKaU16bE5RbGMmVG90YWxQcmljZT0xOTU4LjQ5JlRvdGFsVGF4PTIyNi4yMyZUb3RhbEZlZT0xNjUuNDcmVG90YWxTdXJjaGFyZ2U9MCZtY3VyPVBIUCJ9&amp;utid=c5411d07-18d0-909b-f643-a3df48c80a5e&amp;tm_stars=3&amp;client_id=skyscanner_app&amp;redirect_delay=1000&amp;price_policy=2&amp;pre_redirect_id=d816d3b8-80ce-49c9-ae88-12636d620ad3&amp;tm_city_code=DVOP&amp;max_price=2818&amp;guests=1&amp;request_id=d816d3b8-80ce-49c9-ae88-12636d620ad3&amp;tm_country_code=PH</t>
  </si>
  <si>
    <t>www.skyscanner.com.ph/hotel_deeplink/4.0/PH/en-US/PHP/h_bc/123712792/2026-03-05/2026-03-06/hotel/hotel/hotels?legacy_provider_id=13&amp;rooms=1&amp;closed_user_group=general&amp;hb_data=CuyfCBXMq6TqLWpNlk_F3dYw9OItSD-iD8jIofihOaS0ImEuGmVtbAyWz4UU6Yyj9XkcmuhbpD7tkrfmXFN6Ivvlu1m7NYvvq9iFzoAZC0NAo7aCmd-oi-iW5i0mVaF69k9AGo1Z6ggcVk-7qJoejPwg5OpDniGmusdLJJ0uSuUUhfiI2PLq90mTS6lpx9UiGeMrVrMI3iK5pgIeIwqqfjq7fBas0hUSC_lG_2OpDvpwXJ2m7uGehdczTc8PI5g681870P3vuVb2tnu8DZ1LMJ9bvJ89aunOGUzHjNs-7z6q-zF2jVsoO7WwlKYj_O1GJTTtw6o3drZ6Gq8B-T6MJzR-fDsV3MoWy5jNrbLUyFtMc-MacDTbrT0cPAW1wbE4O93G6HQI_j_fZUZw8xVxLRjae1Xe0PZGZTCRUywRr23Yf0JQr4Y%3D&amp;q_datetime_utc=2026-03-05T14%3A22%3A22&amp;ticket_price=5970&amp;quote_id=709863602850276061&amp;utid_state=1&amp;channel=iphone&amp;price_without_closed_user_group=11500&amp;tm_place_name=Obrero&amp;deeplink_data=eyJmaWVsZHMiOnsic2lnbmF0dXJlIjoiZWJkYmNlMTljZDQ2ZGNhYzYxOWI3YzRkMTU1MzRkNmEiLCJibG9ja19pZCI6InYxX0NnRXRFTXdDR2lnS0hUSXdNall0TURNdE1EVlVNREE2TURBNk1EQXVNREF3S3pBM09qQXdFQUVZM3dFb0FUZ0JJZ0lJQVE9PV9DaDhJK05UOUFoQUNJQUlvdUlvM01BSktDekpFTVRBd1VGOHhNREJRVUpnRkVnSUlBUm9HR0FFb0FqQUJJZ1FJQWhnQyJ9fQ%3D%3D&amp;utid=c6e60f44-ee27-b31a-f536-471737b209db&amp;tm_stars=4&amp;client_id=skyscanner_app&amp;price_policy=2&amp;pre_redirect_id=e14bd775-696e-40dd-9e15-3ea5fe74dd68&amp;tm_city_code&amp;max_price=7310&amp;guests=1&amp;request_id=e14bd775-696e-40dd-9e15-3ea5fe74dd68&amp;tm_country_code=PH</t>
  </si>
  <si>
    <t>7.0680286, 125.606264</t>
  </si>
  <si>
    <t>The Bourke Hotel</t>
  </si>
  <si>
    <t>https://www.google.com/maps/place/Domicilio+Lorenzo/data=!4m11!3m10!1s0x32f96cfa5261c009:0xc269fc930995fbd5!5m3!1s2026-03-01!4m1!1i2!8m2!3d7.0618113!4d125.5959218!16s%2Fg%2F11x9t59_f!19sChIJCcBhUvps-TIR1fuVCZP8acI?authuser=0&amp;hl=en&amp;rclk=1</t>
  </si>
  <si>
    <t>7.0618113, 125.5959218</t>
  </si>
  <si>
    <t>Sprinkles, 115, P. Pelayo Street, Barangay 3-A, Poblacion District, Davao City, Davao Region, 8000, Philippines</t>
  </si>
  <si>
    <t>Located in Davao (Poblacion District), The Bourke Hotel is a 4-minute walk from People's Park and 7 minutes by foot from San Pedro Cathedral. This hotel is 0.9 mi (1.5 km) from Ateneo de Davao University and 1 mi (1.5 km) from Gaisano Mall.
Take in the views from a terrace and make use of amenities such as complimentary wireless internet access and concierge services. Additional amenities at this hotel include babysitting (surcharge) and a banquet hall.
Enjoy international cuisine at Bondi&amp;Bourke Davao, a restaurant which features a bar/lounge, or stay in and take advantage of the room service (during limited hours). Continental breakfasts are available daily from 7:00 AM to 9:00 AM for a fee.
Featured amenities include a business center, express check-out, and dry cleaning/laundry services. This hotel has 2 meeting rooms available for events. A roundtrip airport shuttle is provided for a surcharge (available 24 hours), and free self parking is available onsite.
Make yourself at home in one of the 20 air-conditioned rooms featuring minibars and Smart televisions. Complimentary wireless internet access keeps you connected, and cable programming is available for your entertainment. Bathrooms feature showers, complimentary toiletries, and hair dryers. Conveniences include phones, as well as desks and complimentary newspapers.</t>
  </si>
  <si>
    <t>www.skyscanner.com.ph/hotel_deeplink/4.0/PH/en-US/PHP/h_ct/114985990/2026-03-05/2026-03-06/hotel/hotel/hotels?legacy_provider_id=31&amp;rooms=1&amp;closed_user_group=general&amp;hb_data=fuv8AweWwK0ulLeQj2RAz_ADX4E7Zrv_jwhkmgktUCEEfsLKfqsGp9CjpYqvJ1WTlXCcSjkcgrVJfHdv3zNxfC6NfK1THfW3hbYXV7Ee4E9DGdAgOpDVonlipL4qgPC6WN2Yl2aQh_2psVZQ0QRxMgKQAV7HyxXybhDaB0j_viWbZLOk4D_Z_4MOrhs9q01ByByNfnBlRXCUXHD9O7wGNSvSdseyuPpBe5aEh4u-fsZAJ6H1mxi8kcDHuOIggQrW7yKymGqd5vBVryaXIk5pMiDHOgkVKYPyp12HsAwwtNxgLxVYu8i0-85Op9doGaSkM4sHHIXrs3vCs_7xel1g9XmGMEr3ap875f5nL15iwP0P8AWYA7Rw6lTYfnR7DRQCSkknkOHlr4ZWAukdnGSAq1GO093QMVEh1CN38UiDjw%3D%3D&amp;q_datetime_utc=2026-03-05T14%3A22%3A22&amp;ticket_price=4370&amp;quote_id=5392256629972387357&amp;utid_state=1&amp;channel=iphone&amp;price_without_closed_user_group=4679&amp;tm_place_name=Talomo&amp;deeplink_data=eyJmaWVsZHMiOnsic2lnbmF0dXJlIjoiMmU4NWZjOTU4ZjFmNjFlYzM0ZTZhMTcyNjI2NTM0YjUifSwidXJsIjoiaHR0cHM6Ly9waC50cmlwLmNvbS9ob3RlbHMvcmVkaXJlY3Q%2FaG90ZWxpZD03MDA3NjcmY2l0eT0xNDU4JkFsbGlhbmNlaWQ9MTI2MDcmc2lkPTg4ODgzMiZjaGVja2luPTIwMjYtMDMtMDUmY2hlY2tvdXQ9MjAyNi0wMy0wNiZzaG9wcGluZ2lkPTEyMzVlZTA3MTRmYjRhOTQ4NTU4ZDVlMjkyMzFlOTBkJmFkdWx0PTEmY2hpbGRyZW49MCZhZ2VzPSZsYW5ndWFnZT1lbnBoJmxvY2FsZT1lbl9QSCZyb29taWQ9MTUyOTcwODcwNyZzd2lkPTAmcGF5PVBQJmZndD0xJmNybj0xJmN1cnI9UEhQJndrcD0xJnN0YW5kPUg0c0lBQUFBQUFBQV93RDJBQW5fQ2xzS0FoZ0JFZ1FJQVJBQUdrOElvNEcyMlFVWUFEQUFPUHNSbUFIZjRpcW9BUUM0QVFUQUFRRFJBZUY2Rks1SERxMUE0UUVBQUFBQUFCS3hRT2dCMmIyNEk0Z0NJSWtFQUFBQUFBQUFBQUNnQkFDaEJRQUFBQUFBQUFBQUdpQXhNak0xWldVd056RTBabUkwWVRrME9EVTFPR1ExWlRJNU1qTXhaVGt3WkNBRUtPT2dwczBHU0FGU0JqWmlNalJpWkZvY0NnTlFTRkFSUndONEN5UW92ajhhQTFCSVVDRkhBM2dMSkNpLVAySUZaVzVmVUVob3ZCUndBWGdBaWdFSFNBRjRBTWdCQWFvQkFQSUJJakV5TXpWbFpUQTNNVFJtWWpSaE9UUTROVFU0WkRWbE1qa3lNekZsT1RCa1h6S1NBZ0UwbWdJQUFBQUFfXzhCQUFEX194TFY0QUgyQUFBQSJ9&amp;utid=8e2703fc-e4d6-a1ef-6b48-3d2945182ce5&amp;tm_stars=2&amp;client_id=skyscanner_app&amp;price_policy=2&amp;pre_redirect_id=8b66bd1f-9340-8797-529e-5be3e62a32b5&amp;tm_city_code&amp;max_price=4370&amp;guests=1&amp;request_id=8b66bd1f-9340-8797-529e-5be3e62a32b5&amp;tm_country_code=PH</t>
  </si>
  <si>
    <t>www.skyscanner.com.ph/hotel_deeplink/4.0/PH/en-US/PHP/h_xp/203979760/2026-03-05/2026-03-06/hotel/hotel/hotels?legacy_provider_id=1&amp;rooms=1&amp;closed_user_group=mobile&amp;hb_data=IddjS3YkGrhIPPlwEs0ot5gw2SMME-VxYASPA9Mj61gwiRMfZIKTayKNANqg8G1EDULCfC0W6GOEJZsBKkVDnkh8emhWbxEqCobg4Lko77vgV0v67yfWH3pKjggAfgjIKssCw8U_IAYrtJyPzHJYnbSVJndrmmZY2XjkKbbSwMj1CGtyvvJzWvzLMPm_e0sKKLBOl9X0kwMe6a-DsIM-Fh7Evx9slccwsk18-ZNg3OZbqUFoo3s3I04d0QaBJC81aWzuD2uJdYBOQ70PbArX2-tFutM%3D&amp;q_datetime_utc=2026-03-05T14%3A22%3A23&amp;ticket_price=1732&amp;quote_id=-2595530536179242586&amp;utid_state=1&amp;channel=iphone&amp;tm_place_name=Obrero&amp;deeplink_data=eyJmaWVsZHMiOnsic2lnbmF0dXJlIjoiYTQ2YjI3ODRlNGYxNTNkNjE2NTc5ZGVkMzI0NWVkYmUifSwidXJsIjoiaHR0cHM6Ly93d3cuZXhwZWRpYS5jb20ucGgvSG90ZWwtU2VhcmNoP21wZD1HQlAmdHBpZD02OCZtcGU9MTc3MjcxNzMyMSZlbmREYXRlPTIwMjYtMDMtMDYmYWR1bHRzPTEmbXBuPTIzMzQwMzA0NSZtcG09MjQmbXBwPTEmbG9jYWxlPWVuX1VTJm1wbz1FQyZjaGlkPTExMDMwNWRjLTk5NDItNDE5NS1hNjQ2LTdmZTJkY2Y0YzllOSZtcHE9MjAuMDImZWFwaWQ9NDYyMzAmbWN0Yz0zJmN1cnJlbmN5PUdCUCZyYXRlcGxhbmlkPTM4MTc4Mjg5NiZzZWxlY3RlZD00NTAwOTAxNCZzdGFydERhdGU9MjAyNi0wMy0wNSZtcGI9NC4wMCZtcGE9MTguMjAifQ%3D%3D&amp;utid=fedf4935-8c67-547e-f807-3e28bf28c837&amp;tm_stars=2&amp;client_id=skyscanner_app&amp;price_policy=2&amp;pre_redirect_id=b93c2390-a859-0cc4-1f64-d9b950862f1a&amp;tm_city_code&amp;max_price=1739&amp;guests=1&amp;request_id=b93c2390-a859-0cc4-1f64-d9b950862f1a&amp;tm_country_code=PH</t>
  </si>
  <si>
    <t>www.skyscanner.com.ph/hotel_deeplink/4.0/PH/en-US/PHP/h_ad/213152447/2026-03-02/2026-03-03/hotel/hotel/hotels?legacy_provider_id=22&amp;rooms=1&amp;hb_data=AONCKCN_eBGrqvE0eo8M5eTqP_f4_gN6dp6qGQnZiNnOrvyglkazzGi6FfGeAY8exBWV-7GAmvV2tc_PAD_xo8BhbwptkPtbFUAqs3vJNRPjm21iEUQx58sDUeL9VrpEqoFjaK2QtzWf0xI8zrutBoGjMmUm7weC-2x0Nq-XdCsSBXq-6EgbLS21Nh9MgX_WLI7zANaLOMfule-a2GGoTU5i_qHwZyDSf58VMmIQWWJWFwCpFaFSbQckHPjqOdvTpQFcOKbXdoQKCrBDQ7eEx_ZPLJXlqrutFd9Xkk3ND_Doq6Dt31Loc9LEDEbsjQ8v5whe1dK0ntD7F2XGUsHBUfV5WZxXbUCXXfZb_JQSO13HUDjxmxWHpN4NJN7PLPT560Duu_bsGMcqXzUKrFCot8F6iBWkNlO00nxRarBm76yR&amp;q_datetime_utc=2026-03-02T00%3A08%3A44&amp;ticket_price=2046&amp;quote_id=8906913500818623194&amp;utid_state=1&amp;channel=iphone&amp;tm_place_name=Pequeno&amp;deeplink_data=eyJmaWVsZHMiOnsic2lnbmF0dXJlIjoiZjgyNjZlN2E1YjllNGM3YWM5MjBhOWM3OGM1NWRhYmIifSwidXJsIjoiaHR0cHM6Ly93d3cuYWdvZGEuY29tL3BhcnRuZXJzL3BhcnRuZXJzZWFyY2guYXNweD9jaWQ9MTg0NjM4MyZoaWQ9MzUwMzg2NTgmY3VycmVuY3k9UEhQJmNoZWNraW49MjAyNi0wMy0wMiZjaGVja291dD0yMDI2LTAzLTAzJk51bWJlcm9mQWR1bHRzPTEmTnVtYmVyb2ZDaGlsZHJlbj0wJlJvb21zPTEmbWNpZD0zMzImbWFzdGVyUm9vbUlkPTU3NzcxMjYyNyZtcHQ9ZDNGWVEwbE5ZV2QyY1ZKQ2MzWm1UMWRHYms5UWVEY3JZemhJYmpCRmNYSkNRelpYWTFSUFJpOUhWWE5FWVVsbU1sUjNjMDEwTlVRM1oyUkZObWNyVFUxaGEwNXFkWFI1YVZodE5YZG9OMjgmVG90YWxQcmljZT0yMDQ2LjEwJlRvdGFsVGF4PTIzNi41OCZUb3RhbEZlZT0xNzIuNjQmVG90YWxTdXJjaGFyZ2U9MCZtY3VyPVBIUCJ9&amp;utid=5b2fb48b-9594-ce5e-356c-e81c40ce565b&amp;tm_stars=4&amp;client_id=skyscanner_app&amp;redirect_delay=1000&amp;price_policy=2&amp;pre_redirect_id=01fdb891-e25c-51af-2b42-5a19986078c2&amp;tm_city_code&amp;max_price=2046&amp;guests=1&amp;request_id=01fdb891-e25c-51af-2b42-5a19986078c2&amp;tm_country_code=PH</t>
  </si>
  <si>
    <t>www.skyscanner.com.ph/hotel_deeplink/4.0/PH/en-US/PHP/h_h1/200497234/2026-03-02/2026-03-03/hotel/hotel/hotels?legacy_provider_id=927111&amp;rooms=1&amp;closed_user_group=mobile&amp;hb_data=oXo8TXY8nwQmrKSXeoarlgz6yEdFEYZ2Hio2W-CctVPaH7SXu9B6YKQAYFqH0SVWLy79w6c2sIBmITsGdf30apozsvOdLfwV8ySfRPdLGiI-qcWFeuDTEFP7GZRbDsBcT67kKDGgJ2q7lhwcrZI3OnUx_QRwWlmzCLqXhbPRE7aCnGs7Lh-0m722cWK1KOILMvcV6YcEQcn3LEWPPTnlqP0BDQNQ8aiVc4vTdcnqJgwCxo7KfMiDZEEtQCoPPrxbsSa23VJTD7hXLr7RmrkKbSMbmIk%3D&amp;q_datetime_utc=2026-03-02T00%3A08%3A49&amp;ticket_price=1710&amp;quote_id=-5523945174703033603&amp;utid_state=1&amp;channel=iphone&amp;price_without_closed_user_group=1900&amp;tm_place_name=Pequeno&amp;deeplink_data=eyJmaWVsZHMiOnsic2lnbmF0dXJlIjoiZTM2MzRiYjA0MzNkMGJkODIyOWRiZjQ5ODdkNDJjOTUifSwidXJsIjoiaHR0cHM6Ly9waC5ob3RlbHMuY29tL0hvdGVsLVNlYXJjaD90cGlkPTMyMTQmbXBlPTE3NzI0MDk4ODgmZW5kRGF0ZT0yMDI2LTAzLTAzJmFkdWx0cz0xJmxvY2FsZT1lbl9QSCZjaGlkPTBiYzkxNWI3LTAxYWMtNGVkYi04NTdlLTM2ZWY2MjU3M2U3YyZlYXBpZD00NCZtY3RjPTMmc3RhcnREYXRlPTIwMjYtMDMtMDImbXBkPVBIUCZtcG49MjE2MzQ3NjgzJmN1cnJlbmN5PVBIUCZyYXRlcGxhbmlkPTI2MjIwODI2NyZtcG09MjQmbXBwPTEmbXBvPUVDJnNlbGVjdGVkPTM3ODg1ODg3Jm1wYj0xODMuMjEmbXBxPTE1MjYuNzkmbXBhPTE1MjYuNzkifQ%3D%3D&amp;utid=39544657-4e90-be56-aabb-d0ac5536dbbe&amp;tm_stars=3&amp;client_id=skyscanner_app&amp;redirect_delay=1000&amp;price_policy=2&amp;pre_redirect_id=6de4c6d2-a692-4050-e9e1-940135b36b54&amp;tm_city_code&amp;max_price=2700&amp;guests=1&amp;request_id=6de4c6d2-a692-4050-e9e1-940135b36b54&amp;tm_country_code=PH</t>
  </si>
  <si>
    <t>www.skyscanner.com.ph/hotel_deeplink/4.0/PH/en-US/PHP/h_h1/136327196/2026-03-05/2026-03-06/hotel/hotel/hotels?legacy_provider_id=927111&amp;rooms=1&amp;closed_user_group=mobile&amp;hb_data=YRLjYFUQY08wh9mQfHuQoJsKwDOu7Rgm4o0pNAhFAXHQUt28AE5WDppcbBir0aPd4T5dqVEApsJ8KkO7oYYlIziL0-miuUS5Dw7kgS1KalNTcDxUkEUph2Yt-ayRqFgLbAbNp9Sx8ZjTr1B2OryhedNQUp5IIyCksNUQIO7c-27JJLZL5RVWmItUNt69zmk2qJTY9U9HHGu_QJ1XM3rWA1T6wEUw_lAy5LfcjwZ6mig09E8ps0NV4qChgpZaprmIGiIUJ_KUvoAHvJRJi1rXFssANAY%3D&amp;q_datetime_utc=2026-03-05T14%3A22%3A24&amp;ticket_price=1584&amp;quote_id=1269732889407111411&amp;utid_state=1&amp;channel=iphone&amp;price_without_closed_user_group=1760&amp;tm_place_name=Davao&amp;deeplink_data=eyJmaWVsZHMiOnsic2lnbmF0dXJlIjoiYmM1ZGZlYTU0ZjY0MjYwMGMwZWM0OTY4NjViNzg4MjUifSwidXJsIjoiaHR0cHM6Ly9waC5ob3RlbHMuY29tL0hvdGVsLVNlYXJjaD90cGlkPTMyMTQmbXBlPTE3NzI3MjAyMjYmZW5kRGF0ZT0yMDI2LTAzLTA2JmFkdWx0cz0xJmxvY2FsZT1lbl9QSCZjaGlkPWFjZGUxMGIyLTI5MTMtNGU0Mi05MjM5LWU0NDNmMzdlYTJlNSZlYXBpZD00NCZtY3RjPTMmc3RhcnREYXRlPTIwMjYtMDMtMDUmbXBkPVBIUCZtcG49MzI0NTcwMTYxJmN1cnJlbmN5PVBIUCZyYXRlcGxhbmlkPTM5NDk0Nzc3MSZtcG09MjQmbXBwPTEmbXBvPUVDJnNlbGVjdGVkPTEwMzExMjU1MSZtcGI9Mjg1LjY0Jm1wcT0xNDI4LjIwJm1wYT0xMjk4LjM2In0%3D&amp;utid=d18f64c7-494e-9535-c870-242627217a6c&amp;tm_stars=2&amp;client_id=skyscanner_app&amp;price_policy=2&amp;pre_redirect_id=73c215d3-556c-ef14-8cc7-e3f6ac9d6190&amp;tm_city_code=DVOP&amp;max_price=2883&amp;guests=1&amp;request_id=73c215d3-556c-ef14-8cc7-e3f6ac9d6190&amp;tm_country_code=PH</t>
  </si>
  <si>
    <t>www.skyscanner.com.ph/hotel_deeplink/4.0/PH/en-US/PHP/h_ad/219203702/2026-03-05/2026-03-06/hotel/hotel/hotels?legacy_provider_id=22&amp;rooms=1&amp;closed_user_group=general&amp;hb_data=xtmZp27tIc17R8SLyCQpjC8us80HXI3I0yCCXqwayDVRgPhNBMATC32rY8lmfEJoKyPzmRwwaLQtNhi3MkgtPGPRRFkwG9QCAGy4ZzAGtXrPaWFUNEKj4MYhfRB9QJpjgQUD3WidtyET0jX0w1_DU0S1tBn-Ea2oZF0BbqJF0PRrS6tpz5hJ6fI-XPC-M74aQegTZ90F21pfL0cALI0ZcijeMGmQsXOTdiaqbVCzWK1DV0PeXG3lXmqWyqaKonuWuD7QEGMsAACOQ_TYz7VuEHbZhjaJkWsIKXpiSuPhcdMh0TwzOAvPcmCTYyhkoIySAY2NUjVnirgl5xjiWics-TURxnF4iwlFUahON3jXLaDLuDPUG8sY7GsgtJm7fXTWJKjy0VbabKnFVnaPcxtkn0ih69UAo31Rh92BPpyGrQWD&amp;q_datetime_utc=2026-03-05T14%3A22%3A23&amp;ticket_price=390&amp;quote_id=-6761117977137136434&amp;utid_state=1&amp;channel=iphone&amp;price_without_closed_user_group=525&amp;tm_place_name=Davao&amp;deeplink_data=eyJmaWVsZHMiOnsic2lnbmF0dXJlIjoiZTliZTU0ZmUyZDA1N2ZlMzIzN2I5ZDg2YjMxYmY0YmEifSwidXJsIjoiaHR0cHM6Ly93d3cuYWdvZGEuY29tL3BhcnRuZXJzL3BhcnRuZXJzZWFyY2guYXNweD9jaWQ9MTg0NjM4MyZoaWQ9NTc3OTA1OCZjdXJyZW5jeT1QSFAmY2hlY2tpbj0yMDI2LTAzLTA1JmNoZWNrb3V0PTIwMjYtMDMtMDYmTnVtYmVyb2ZBZHVsdHM9MSZOdW1iZXJvZkNoaWxkcmVuPTAmUm9vbXM9MSZtY2lkPTMzMiZtYXN0ZXJSb29tSWQ9NTk5NDMxNTQmbXB0PWFqaHdXbFZ6V21GemIxb3ZabEJ2ZEVkTFRGRnRSMnRpTTNKaVJqVjBVRGMwV25SVFUxbGtlREZES3poeU1FMVhUamRsVG5KaGVsbG5NblpXVDI5NU5uSmpkV1pRZUZvMk1VOVRSZyZUb3RhbFByaWNlPTM4OS44NCZUb3RhbFRheD00NS4xMCZUb3RhbEZlZT0zMi44NyZUb3RhbFN1cmNoYXJnZT0wJm1jdXI9UEhQIn0%3D&amp;utid=6f2b3492-9231-25c8-cb63-5086657336ec&amp;tm_stars=0&amp;client_id=skyscanner_app&amp;price_policy=2&amp;pre_redirect_id=77203a46-7b6d-118b-fe3d-1a2a566ec8e2&amp;tm_city_code=DVOP&amp;max_price=1489&amp;guests=1&amp;request_id=77203a46-7b6d-118b-fe3d-1a2a566ec8e2&amp;tm_country_code=PH</t>
  </si>
  <si>
    <t>www.skyscanner.com.ph/hotel_deeplink/4.0/PH/en-US/PHP/h_ad/222043287/2026-03-02/2026-03-03/hotel/hotel/hotels?legacy_provider_id=22&amp;rooms=1&amp;closed_user_group=apps&amp;hb_data=UaWRRkJ2kdO-fL6WKZhoj3EZwrMGnGxjk9tTpbRgx6_uxjTOfYscPf5AaqOapJO1y_Eh-eNwGIbqR8pHRbSA-_L9rTLPipYKNmuS_nNU1EBQTmsk3cGaQYZa8eEtmoSwBqW_-xO77NmK0nbjM-cMoFiDshpChKcDPO-5qriLMrLMI_uvd8mydL2Bk_FaMISuuB4rD6Yd2-cYsyzC2VbM5R5WcpztlxpvsNoR9lwB6srbYxzQtGqvnBERtrZHB8FtG7l1Ce1HTlHTd34SgfHg8QgJswMah5Dl01bLMp0LSzsUR8FhxwHvu9nxXF4NkBv7e226TSibGUXxBb_TR_M9V57DTqLNXygs-xj7tIgOHXpeDkwr2iBzdM2hUGoFxfe5XyQ38DwCqBut9duNFq1XPdW2PhgCGgHVSbXR7qyd39ZJ&amp;q_datetime_utc=2026-03-02T00%3A08%3A49&amp;ticket_price=2244&amp;quote_id=3915309377898451400&amp;utid_state=1&amp;channel=iphone&amp;price_without_closed_user_group=2254&amp;tm_place_name=Ipil&amp;deeplink_data=eyJmaWVsZHMiOnsic2lnbmF0dXJlIjoiYzIzY2ZjNDEwNDBiNmRlY2MxOGMxNWFiZDY3Mzk1NzgifSwidXJsIjoiaHR0cHM6Ly93d3cuYWdvZGEuY29tL3BhcnRuZXJzL3BhcnRuZXJzZWFyY2guYXNweD9jaWQ9MTg0NjM4MyZoaWQ9NTY4MDE1ODYmY3VycmVuY3k9UEhQJmNoZWNraW49MjAyNi0wMy0wMiZjaGVja291dD0yMDI2LTAzLTAzJk51bWJlcm9mQWR1bHRzPTEmTnVtYmVyb2ZDaGlsZHJlbj0wJlJvb21zPTEmbWNpZD0yODE4OCZtYXN0ZXJSb29tSWQ9ODk4NTU5NDA3Jm1wdD1jVkl5TWs5bGNtRnFSMHhLWW1aRGRXazBVRUpwYWpOU1VrVnRXVzl0TDFOUVFVb3lUa3hvYmtsS1ltcG1lVGRJTVZCMk5HMUVSVmhwVlRoNmNGTXdiVnBTT0ZKb2RYUmhjMng0VXk5M1BUMCZUb3RhbFByaWNlPTIyNDMuNjgmVG90YWxUYXg9MjkwLjc3JlRvdGFsRmVlPTE1Ny45NiZUb3RhbFN1cmNoYXJnZT0wJm1jdXI9UEhQIn0%3D&amp;utid=adeb601f-1786-6f74-9937-6803112cb4ce&amp;tm_stars=0&amp;client_id=skyscanner_app&amp;redirect_delay=1000&amp;price_policy=2&amp;pre_redirect_id=dec869ac-e43c-c96a-21a5-7597bca69615&amp;tm_city_code&amp;max_price=3521&amp;guests=1&amp;request_id=dec869ac-e43c-c96a-21a5-7597bca69615&amp;tm_country_code=PH</t>
  </si>
  <si>
    <t>www.skyscanner.com.ph/hotel_deeplink/4.0/PH/en-US/PHP/h_h1/200532167/2026-03-05/2026-03-06/hotel/hotel/hotels?legacy_provider_id=927111&amp;rooms=1&amp;closed_user_group=mobile&amp;hb_data=vTaojL_gKe8Pr4Q6kiY0HJNyNv0ka-IeDV0bhCU2RmbDXxHTj00_xlhv07-f9CL_jmnWghKthbECgGwipxSm_zIC8TDK07RgYr5JneHoA_eD5vCSzsEBHwx8qhri98dUTLDxt0PARoV8pPZO31S3UoN_eL8R5z48LB_nHpT-YPwDV8hK6xPiOEVDN3q8bOhZsrO7tv-MlngwTNuyv5iU5mM7kkh40f4QeKwdaINtJIgjPxGVdbqiP7XeGkqsBeaNnB5cWmv9yXtkFEszp1IQ7uSfHow%3D&amp;q_datetime_utc=2026-03-05T14%3A22%3A24&amp;ticket_price=10111&amp;quote_id=-6196174379095587644&amp;utid_state=1&amp;channel=iphone&amp;price_without_closed_user_group=11600&amp;tm_place_name=Talomo&amp;deeplink_data=eyJmaWVsZHMiOnsic2lnbmF0dXJlIjoiNDBmNDFkYzFlYmZjOWY2ODMyNTljMGI0Y2FjMmFiYzYifSwidXJsIjoiaHR0cHM6Ly9waC5ob3RlbHMuY29tL0hvdGVsLVNlYXJjaD90cGlkPTMyMTQmbXBlPTE3NzI3MjAyMjYmZW5kRGF0ZT0yMDI2LTAzLTA2JmFkdWx0cz0xJmxvY2FsZT1lbl9QSCZjaGlkPWRlY2U3ZjFkLTE0ODAtNDRiMy1hZGI3LTYxMDYzOGI3Y2VkZCZlYXBpZD00NCZtY3RjPTMmc3RhcnREYXRlPTIwMjYtMDMtMDUmbXBkPVBIUCZtcG49MjIwNTYwMzI0JmN1cnJlbmN5PVBIUCZyYXRlcGxhbmlkPTI5MDI0NTg4MSZtcG09MjQmbXBwPTEmbXBvPUVDJnNlbGVjdGVkPTMzMzMxMDM0Jm1wYj0xMDgzLjMwJm1wcT05MDI3LjQ5Jm1wYT05MDI3LjQ5In0%3D&amp;utid=e2fb43c3-cb7e-1589-8ee4-f6f1a0210c5c&amp;tm_stars=4&amp;client_id=skyscanner_app&amp;price_policy=2&amp;pre_redirect_id=e89deab4-9a41-115a-7418-21ffdef10904&amp;tm_city_code&amp;max_price=10111&amp;guests=1&amp;request_id=e89deab4-9a41-115a-7418-21ffdef10904&amp;tm_country_code=PH</t>
  </si>
  <si>
    <t>www.skyscanner.com.ph/hotel_deeplink/4.0/PH/en-US/PHP/h_ad/148327930/2026-03-05/2026-03-06/hotel/hotel/hotels?legacy_provider_id=22&amp;rooms=1&amp;closed_user_group=general&amp;hb_data=uHsvGCtWGLe-qg4EWF-YqeSBPlPPtysa9dNlNlnHcGvNpVYq-Wlmlk_LE6KjbLL8WnUZqIZbKnEpkEAQNQroOVnLNE2z4YAjDP1TLnaUp_9p33Bw39crwL451_J1CyfOii_Wr30iUVMrl7DN0n3sgTlfIoCuwpoXeo08e1CXgCXSDRQovpZC9DgtvcRFXHlqe2yg2nfpgyNaX0bmbd8qDomyFv1g44SkidX9IAHU2aiDVcW6O7BA3kIoqywfzx2gwpt7KA2YSzjKJPXE7ULH8Mxk7_Hjad6T5bdtjMpZZjZloAk1TLTXWBdG8psDUH_nFYpWXp98igBGhuVNzRoG9TKQaGFCIat-L9r_iZRmxoWijG22B_noDeJGZLi3VOin1YW13WDcW2aqdj1d520khFlfu3qQiTQ0_UVLXc5AcZJL&amp;q_datetime_utc=2026-03-05T14%3A22%3A24&amp;ticket_price=1186&amp;quote_id=9176947921424482196&amp;utid_state=1&amp;channel=iphone&amp;price_without_closed_user_group=1473&amp;tm_place_name=Davao&amp;deeplink_data=eyJmaWVsZHMiOnsic2lnbmF0dXJlIjoiYzEzYjI5YWNiZTVmN2JmZmY0Y2JlYjlkMDM4YTEwODEifSwidXJsIjoiaHR0cHM6Ly93d3cuYWdvZGEuY29tL3BhcnRuZXJzL3BhcnRuZXJzZWFyY2guYXNweD9jaWQ9MTg0NjM4MyZoaWQ9Mjg4MjQ3JmN1cnJlbmN5PVBIUCZjaGVja2luPTIwMjYtMDMtMDUmY2hlY2tvdXQ9MjAyNi0wMy0wNiZOdW1iZXJvZkFkdWx0cz0xJk51bWJlcm9mQ2hpbGRyZW49MCZSb29tcz0xJm1jaWQ9MjgwMjUmbWFzdGVyUm9vbUlkPTUwNzc2MTMmbXB0PVNEQjVaM1Z6TTNSbFMwSjNjazQ1WWpKRlN6QTNZelpSTUZSS04zRTBkWFJOZFZGNVpWcDZLMEZRTlhSaGRYcGxhbk5sT0VwdGRYSm5PVU5GWW1Sek1VUTJjRzlXVTBjMWRsVkVkZyZUb3RhbFByaWNlPTExODYuMTMmVG90YWxUYXg9MTExLjI0JlRvdGFsRmVlPTEwMi42NSZUb3RhbFN1cmNoYXJnZT0wJm1jdXI9UEhQIn0%3D&amp;utid=20b680d1-64c9-430f-3558-5ecad82efbd2&amp;tm_stars=3&amp;client_id=skyscanner_app&amp;price_policy=2&amp;pre_redirect_id=1514e7f4-ab5f-5736-f7ec-d977aa0ea703&amp;tm_city_code=DVOP&amp;max_price=1706&amp;guests=1&amp;request_id=1514e7f4-ab5f-5736-f7ec-d977aa0ea703&amp;tm_country_code=PH</t>
  </si>
  <si>
    <t>www.skyscanner.com.ph/hotel_deeplink/4.0/PH/en-US/PHP/h_ad/131179297/2026-03-05/2026-03-06/hotel/hotel/hotels?legacy_provider_id=22&amp;rooms=1&amp;hb_data=xfQWZvHfwnlbTN2eTmm-zI7YHSB357g7xS3DvpCuzpiDWxltiLE_i_voDX7IEBrAM4D4EVG8TkHDjmjRwCMN2-A_djcIPvtmBWjknZPX_29w6Wq_9_pYO6f8thlEDhx9kFJyDO_qCC2urm7_bD2gILgbM7HfnF-6VD7jBLfWU37D_cWotll9YnfFJI_YecT1SpI44z6HNFsLz1sw96Ppoa9e_aUULf8NfwdwtYD5YRBIpVDQIbbZPW0T4h-yrAv2h8CUEpXZqUEWu7GlayzyPym9kSZH9UbNjJz2GSz03D4xfesJ920RSRY-I5XMEu61i4vw9eW4ovY8dI2NMbVfqxYTqvJVUMIkQimJopSjn9R3wEDkRM1JyxHiRgIdQ46p9UGJtPiUdoD3cP3CX0PNDtFvI-GafxVb5XX0bCz8OMVE&amp;q_datetime_utc=2026-03-05T12%3A25%3A12&amp;ticket_price=800&amp;quote_id=-8916885915635380398&amp;utid_state=1&amp;channel=iphone&amp;tm_place_name=Talomo&amp;deeplink_data=eyJmaWVsZHMiOnsic2lnbmF0dXJlIjoiMWM4OTIwN2NkNTViNWIxZjY2YmIxOTZkMmQwZDI5OWYifSwidXJsIjoiaHR0cHM6Ly93d3cuYWdvZGEuY29tL3BhcnRuZXJzL3BhcnRuZXJzZWFyY2guYXNweD9jaWQ9MTg0NjM4MyZoaWQ9NTAxODEzJmN1cnJlbmN5PVBIUCZjaGVja2luPTIwMjYtMDMtMDUmY2hlY2tvdXQ9MjAyNi0wMy0wNiZOdW1iZXJvZkFkdWx0cz0xJk51bWJlcm9mQ2hpbGRyZW49MCZSb29tcz0xJm1jaWQ9MzAzOCZtYXN0ZXJSb29tSWQ9MzI1NjAzMiZtcHQ9ZEUxRGVHeEZlRmczV1hkWWJYbDFWVWRrV25Ca2NUaE9iVEpRUjFFeVdIUlNhVmswV0UxTmNXMDRPRFZaWmxKdkwwOXNkamRzV21sRFNuWnljRnBTVTI1elpGZERUMUZWUmsxa1RBJlRvdGFsUHJpY2U9ODAwLjAwJlRvdGFsVGF4PTg1LjcxJlRvdGFsRmVlPTAuMDAmVG90YWxTdXJjaGFyZ2U9MCZtY3VyPVBIUCJ9&amp;utid=04021bfd-1ae7-5adb-7d75-8751e0fd82af&amp;tm_stars=0&amp;client_id=skyscanner_app&amp;price_policy=2&amp;pre_redirect_id=4ae756d7-686f-7f44-b0d0-6aa119ec71d3&amp;tm_city_code&amp;max_price=1400&amp;guests=1&amp;request_id=4ae756d7-686f-7f44-b0d0-6aa119ec71d3&amp;tm_country_code=PH</t>
  </si>
  <si>
    <t>www.skyscanner.com.ph/hotel_deeplink/4.0/PH/en-US/PHP/h_ad/189832323/2026-03-02/2026-03-03/hotel/hotel/hotels?legacy_provider_id=22&amp;rooms=1&amp;hb_data=6BQHrsjtsJiFi10YZx2IWS3Xc7EVdCOSQDX7Zp2Wy2o1h-Ia46Hioy0hzww7E7Ldv031EvBsTRiWKGT-6pzorxm56TB73MbAQ8nAzim0_wZromPNap9Jq6Tpapo5brsMdwToX_B1DykiH67lNjwCnNYixMHFcs0Es5PzbUz1LBs4XAsvX-54shWKy9MY8PRCUnfN97_SLMdE5ozq5yjPqOiUJ7y70r3JR9ljdh2IOt50UVC-XCdRVkF5I9HB9ulsgDALKRxesEjMi7bQn7LlFcU6HXwStIy0CNoe_BVfyRNg88t_sDd9E1emsl-_tYm1jm1DivBvLk4Ri_5BZo1tw6fuX__jJppyFXpUpf0ersi-863KnzO-LupcLR3mQBEch8WvNWcqtyV8lY94B0CV1VzmAJvo3xftZFeICY56GFHZ&amp;q_datetime_utc=2026-03-02T00%3A09%3A04&amp;ticket_price=1300&amp;quote_id=-8238403125920756884&amp;utid_state=1&amp;channel=iphone&amp;tm_place_name=Davao&amp;deeplink_data=eyJmaWVsZHMiOnsic2lnbmF0dXJlIjoiNDY4MGRiNTFmYmM5ZWQ2NWI3OThiZmFmZjExYmM0NDgifSwidXJsIjoiaHR0cHM6Ly93d3cuYWdvZGEuY29tL3BhcnRuZXJzL3BhcnRuZXJzZWFyY2guYXNweD9jaWQ9MTg0NjM4MyZoaWQ9NjUyMTM4MyZjdXJyZW5jeT1QSFAmY2hlY2tpbj0yMDI2LTAzLTAyJmNoZWNrb3V0PTIwMjYtMDMtMDMmTnVtYmVyb2ZBZHVsdHM9MSZOdW1iZXJvZkNoaWxkcmVuPTAmUm9vbXM9MSZtY2lkPTI4MTg4Jm1hc3RlclJvb21JZD0xMjI1NjAwOTE1Jm1wdD1aMHB4VVd3NGRrZEdaVTFRZFZaT1IzZFBNbmRuVm5FNVpGcG5UWEZxVTJGV2IyZHdUMDgzWjBabldISnFkelYxY0RGTFZuUjJkbFpwVWxvd2RuWTRUMDlTVW05RFVWRXhjVUk0VmpOQlBUMCZUb3RhbFByaWNlPTEyOTkuOTkmVG90YWxUYXg9MTY4LjQ4JlRvdGFsRmVlPTkxLjUyJlRvdGFsU3VyY2hhcmdlPTAmbWN1cj1QSFAifQ%3D%3D&amp;utid=87c5dc44-63c3-8c08-002f-6213be171291&amp;tm_stars=1&amp;client_id=skyscanner_app&amp;redirect_delay=1000&amp;price_policy=2&amp;pre_redirect_id=2497c39f-b116-8a5e-2d14-b12fd5f6521b&amp;tm_city_code=DVOP&amp;max_price=1300&amp;guests=1&amp;request_id=2497c39f-b116-8a5e-2d14-b12fd5f6521b&amp;tm_country_code=PH</t>
  </si>
  <si>
    <t>www.skyscanner.com.ph/hotel_deeplink/4.0/PH/en-US/PHP/h_ad/204046661/2026-03-05/2026-03-06/hotel/hotel/hotels?legacy_provider_id=22&amp;rooms=1&amp;closed_user_group=general&amp;hb_data=7klFPwuZiOkHoOF3y0LLYlinyvfihF7RtFBdHvw8o1cwHvTqBku3zX7CyKTHFp-siG2ry5zp_D33T35GEaldo8F6cJ7k04Zdml8KDe_RsAfOKCUxHebMlq9QFQK-SthxpqalcwdwJeWkkBXMv3KtQ_WSgidXe-FKqqrSNC9_bpxTwul3on6nuqLKVGzXVFaKqgKrRC1EsGsccrbtUv2oCoZQdzIKUnGtM3-1ZgHe62ZAUxHOi_Xey4txcuUWv5Dyh1ZoV1w6P4-3_k9uFb6mO8qNuLniSbobCdalVNLkh6OMJhkj_NUC0YOcMiGVaJ4wZ8SWGE8xZHm0sUN5U-CEJPORcuqgV4HV15dNrXEeVq_KIRhm_pQZPIev4QQ7cSeSokiKsiC_cD-0Qd8JUAM7hZxSJlUcdK1ZwEhGyNDrbcqj&amp;q_datetime_utc=2026-03-05T14%3A22%3A29&amp;ticket_price=1065&amp;quote_id=-5509263115771604445&amp;utid_state=1&amp;channel=iphone&amp;price_without_closed_user_group=1650&amp;tm_place_name=Davao&amp;deeplink_data=eyJmaWVsZHMiOnsic2lnbmF0dXJlIjoiN2NkNWY1M2RmMzA0OWMwNTY0YzE3YmY3MjI4ZjhkNTEifSwidXJsIjoiaHR0cHM6Ly93d3cuYWdvZGEuY29tL3BhcnRuZXJzL3BhcnRuZXJzZWFyY2guYXNweD9jaWQ9MTg0NjM4MyZoaWQ9NDU5NDU2MTcmY3VycmVuY3k9UEhQJmNoZWNraW49MjAyNi0wMy0wNSZjaGVja291dD0yMDI2LTAzLTA2Jk51bWJlcm9mQWR1bHRzPTEmTnVtYmVyb2ZDaGlsZHJlbj0wJlJvb21zPTEmbWNpZD0zMzImbWFzdGVyUm9vbUlkPTczNTQ4NzY5OSZtcHQ9YUVWTVNpODJRVTVPZEdzd1ZWRlZkVnBIV1ZaUVpsVlRNWEp0ZW1SaWNIZERkR3RVUjFWNWNXRk9Vemd6TXpselJTdHdlbmQzY1VGWVNEVnpSVzlSV0hJNVJWcEJhekpaZGpKcmRGZEJQVDAmVG90YWxQcmljZT0xMDY1LjQ1JlRvdGFsVGF4PTEyMy41NSZUb3RhbEZlZT04OS41NCZUb3RhbFN1cmNoYXJnZT0wJm1jdXI9UEhQIn0%3D&amp;utid=b9500322-1e79-0247-6425-974fc888b477&amp;tm_stars=2&amp;client_id=skyscanner_app&amp;price_policy=2&amp;pre_redirect_id=225eb180-e256-9067-9001-32546a433e60&amp;tm_city_code=DVOP&amp;max_price=1330&amp;guests=1&amp;request_id=225eb180-e256-9067-9001-32546a433e60&amp;tm_country_code=PH</t>
  </si>
  <si>
    <t>www.skyscanner.com.ph/hotel_deeplink/4.0/PH/en-US/PHP/h_ct/216352988/2026-03-05/2026-03-06/hotel/hotel/hotels?legacy_provider_id=31&amp;rooms=1&amp;closed_user_group=general&amp;hb_data=9qSDSMtWRWZ0QmHgFw3U5o6WIR1RAHfbgQfWXHrGomMjjV04YpQ6nvCOlNZ8LOs_K4pZa0yDrGP4aqlGRcX0Tdf3l-xxRzLD9ioRDGX0C88rAQr5JcPoqt80ohqw53kEzCQE5eVveVIBgEK439cj2Fe2n35LXaLDi20avuxiIOb_cWC15aX4iTlzAaCA_5q6dbD9WRqe-VxGT0I5UF2ypIw8Qqu95nXKTMCJ4zp_Ui341JoKQjH3_u9SiKdRrv2pxCxFrC1_SSoPF7jwSr0jNk2NxIUMYYLhNiHTSD_GU39Ck6ieGgBCdVpC6t-E2XSv5NZ2kcQWNpnwvWw22qjgfFy9yjAXgDU_-PQI-oq_Hd26ks9CSId7EJRL4JHiPkjZ9igC5UbEhVV0Nygbl1El0yauG2psISUTYA9OtMlXLw%3D%3D&amp;q_datetime_utc=2026-03-05T14%3A22%3A30&amp;ticket_price=15029&amp;quote_id=5985470248484949578&amp;utid_state=1&amp;channel=iphone&amp;price_without_closed_user_group=28254&amp;tm_place_name=Pakiputan&amp;deeplink_data=eyJmaWVsZHMiOnsic2lnbmF0dXJlIjoiOTgyMmZiNjE2MjgxNjU2ZjMxZmVlNTY3YjljODRlMzEifSwidXJsIjoiaHR0cHM6Ly9waC50cmlwLmNvbS9ob3RlbHMvcmVkaXJlY3Q%2FaG90ZWxpZD0xMDk1MTI0OTImY2l0eT0zMDcyMDEmQWxsaWFuY2VpZD0xMjYwNyZzaWQ9ODg4ODMyJmNoZWNraW49MjAyNi0wMy0wNSZjaGVja291dD0yMDI2LTAzLTA2JnNob3BwaW5naWQ9ODEwYTJjZDJiNjRmNDdjYTkxNmYzOGVlMWJmOTJhNTEmYWR1bHQ9MSZjaGlsZHJlbj0wJmFnZXM9Jmxhbmd1YWdlPWVucGgmbG9jYWxlPWVuX1BIJnJvb21pZD0xNjMxNzg2NzYzJnN3aWQ9MCZwYXk9UFAmZmd0PTEmY3JuPTEmY3Vycj1QSFAmd2twPTEmc3RhbmQ9SDRzSUFBQUFBQUFBX3dEX0FBRF9DbDBLQWhnQkVnUUlBUkFBR2xFSWk2Nk1pZ1lZQURBQU9Qc1JtQUdzanB3MHFBRUF1QUVDd0FFQzBRRXpNek16czlfSVFPRUI3Rkc0SG1WYXpVRG9BWVcwMjk0QmlBSWdpUVFBQUFBQUFBQUFBS0FFQUtFRmV4U3VSLUVYcVVBYUlEZ3hNR0V5WTJReVlqWTBaalEzWTJFNU1UWm1NemhsWlRGaVpqa3lZVFV4SUFRbzRxQ216UVpJQVZJR1lXUmpNbVk0V2h3S0ExQklVQkZIQTNnTEpDaS1QeG9EVUVoUUlVY0RlQXNrS0w0X1lnVmxibDlRU0dpOEZIQUJlQUNLQVFkSUFYZ0F5QUVCcWdFSENnTXdNaklRQXZJQklqZ3hNR0V5WTJReVlqWTBaalEzWTJFNU1UWm1NemhsWlRGaVpqa3lZVFV4WHpPU0FnRTBtZ0lBQUFBQV9fOEJBQURfXzlUTG1HX19BQUFBIn0%3D&amp;utid=a90a3e8d-5b66-3bd8-df44-924a36252796&amp;tm_stars=0&amp;client_id=skyscanner_app&amp;price_policy=2&amp;pre_redirect_id=e7247f29-ae07-fa06-034c-9331cdd36174&amp;tm_city_code&amp;max_price=17644&amp;guests=1&amp;request_id=e7247f29-ae07-fa06-034c-9331cdd36174&amp;tm_country_code=PH</t>
  </si>
  <si>
    <t>www.skyscanner.com.ph/hotel_deeplink/4.0/PH/en-US/PHP/h_ct/203934188/2026-03-05/2026-03-06/hotel/hotel/hotels?legacy_provider_id=31&amp;rooms=1&amp;closed_user_group=general&amp;hb_data=s-m3r_RtwuUG2zcIzHKcQ-nGEk2g3s8EqwRLwuwWNoSiA5avcIT5Bz0bKtDXecre_4NOlK6L8CCIRtZJLGNXLLXogOt0STGfq6Y3fpGiGriiQ85siU8cxLR0o2BQrK60JCpqsuC9X2S_gDbTPlpmshcH_OX-xZpsXP-ra8ZKG7CSFvlbrT21HLGGRh1F91nazcwKLA6_obFeSvQ8GpEBKR10OK1SjdW4I2UlvrhzAOhq1YDmlbjpMPeNR1qQNzdQupqxnyBz-UxzilhRmg_m2Zsu8X7ja_daVt_vPDRIU_WOHDX6EcEk7SAw3aH9eMvmA63qfUrvGHN2ozTcMIR1m1_KTT0OfPEIzP-ZoAJ6rpAHZ2qqwA62mX5tuSk7PnmLFnvK37XFmTj5waijvGhffwIYh6l3Y-w31xKeBECZhg%3D%3D&amp;q_datetime_utc=2026-03-05T14%3A22%3A30&amp;ticket_price=4040&amp;quote_id=-5745407478065582977&amp;utid_state=1&amp;channel=iphone&amp;price_without_closed_user_group=4000&amp;tm_place_name&amp;deeplink_data=eyJmaWVsZHMiOnsic2lnbmF0dXJlIjoiODc0OGZiY2NjOGI1NWY0MmU2OGIzYWQ2NzI4NDA0MWYifSwidXJsIjoiaHR0cHM6Ly9waC50cmlwLmNvbS9ob3RlbHMvcmVkaXJlY3Q%2FaG90ZWxpZD00NjA0Mzk3MSZjaXR5PTMwNzIwMSZBbGxpYW5jZWlkPTEyNjA3JnNpZD04ODg4MzImY2hlY2tpbj0yMDI2LTAzLTA1JmNoZWNrb3V0PTIwMjYtMDMtMDYmc2hvcHBpbmdpZD00ZTNlMWJmZjFjZGU0NjUwYWFiZTUyZDM2ZjFjYjQ4ZCZhZHVsdD0xJmNoaWxkcmVuPTAmYWdlcz0mbGFuZ3VhZ2U9ZW5waCZsb2NhbGU9ZW5fUEgmcm9vbWlkPTEyMjMzMzA4Njcmc3dpZD0wJnBheT1QUCZmZ3Q9MSZjcm49MSZjdXJyPVBIUCZ3a3A9MSZzdGFuZD1INHNJQUFBQUFBQUFfd0FEQWZ6LUNtRUtBaGdCRWdRSUFSQUFHbFVJczVpcXh3UVNBVElZQURDNER6aU9hNWdCdzZiNkZhZ0JBTGdCQXNBQkFORUJ3X1VvWElfY3FrRGhBVDBLMTZQd2o2OUE2QUd1MnZPNkFZZ0NJSWtFY1QwSzE2TXdNVUNnQkFDaEJRQUFBQUFBQUFBQUdpQTBaVE5sTVdKbVpqRmpaR1UwTmpVd1lXRmlaVFV5WkRNMlpqRmpZalE0WkNBRUtOR2lwczBHU0FGU0JqSTBNVEF4TTFvY0NnTlZVMFFSVk9PbG04U2dHMEFhQTFCSVVDRkhBM2dMSkNpLVAySUZaVzVmVUVob3ZCUndBWGdBaWdFSFNBRjRBTWdCQWFvQkJ3b0RNREl4RUFMeUFTSTBaVE5sTVdKbVpqRmpaR1UwTmpVd1lXRmlaVFV5WkRNMlpqRmpZalE0WkY4d2tnSUJOSm9DQUFBQUFQX19BUUFBX185VG1EU19Bd0VBQUEifQ%3D%3D&amp;utid=7d4cdaca-b0f8-63de-8829-143a85e82be7&amp;tm_stars=2&amp;client_id=skyscanner_app&amp;price_policy=2&amp;pre_redirect_id=45bf674b-bebc-c222-f4e5-a82d1d908eda&amp;tm_city_code&amp;max_price=4040&amp;guests=1&amp;request_id=45bf674b-bebc-c222-f4e5-a82d1d908eda&amp;tm_country_code=PH</t>
  </si>
  <si>
    <t>7.0609564, 125.5702106</t>
  </si>
  <si>
    <t>www.skyscanner.com.ph/hotel_deeplink/4.0/PH/en-US/PHP/h_bc/114365737/2026-03-05/2026-03-06/hotel/hotel/hotels?legacy_provider_id=13&amp;rooms=1&amp;closed_user_group=general&amp;hb_data=yJrNQCXZ4g3AIArGIZDy_-lP-PtTa8yXO02rsZ6w3oM-ICtL1P50CtACIJqcUgYy67Z-HGp_i5EHpxpsOIuEmBq8bGvQjUhqfZpzCsRlyzFaPyng9k4BPgcf-hOcN2TupQrI5TVQqcvB7n8BV4o-GCb5e0tEblSkdM9TpSciaDrBkwm_F0heosPyLNM0uhm8tOjhYNnx0VAJwwcnRiEdWXWByB2nK2sH1avw2N8elAuYCzpIuV6nZ4Ho_bB-AQ5LgLX38UtARgldHObWMX0IUTCeG21LVbmwzbsZVQWhHlncOTWqXuFGDtByap4QGf6idjhSt6wXeX3IqThr31R-Z8OYBiQhHnstXQrdos1iVCJI7Se8XFf_6HqthNn300FFL0y0BorTG3F5BJqCMs7eOsNgH_LpKroGghK0Lo2GTxTS0Vqk&amp;q_datetime_utc=2026-03-05T14%3A23%3A33&amp;ticket_price=1995&amp;quote_id=3163177724486415797&amp;utid_state=1&amp;channel=iphone&amp;price_without_closed_user_group=6887&amp;tm_place_name=Davao&amp;deeplink_data=eyJmaWVsZHMiOnsic2lnbmF0dXJlIjoiYzJhNjU1ZDQyOGZhNmU3MTcwZDZiYTFjOGY2MGNmMGUiLCJibG9ja19pZCI6InYxX0NnRXRFTXdDR2lnS0hUSXdNall0TURNdE1EVlVNREE2TURBNk1EQXVNREF3S3pBM09qQXdFQUVZM3dFb0FUZ0JJZ0lJQVE9PV9DaVFJMVA2UUF4QUNJR3dvMk11bkZEQUNRQUZLRFRNMk5VUXhNREJRWHpFd01GQlFtQVVTQWdnQkdnUW9BakFCSWdRSUFoZ0MifX0%3D&amp;utid=574f75c6-a38d-449b-82ca-9e62216b35b0&amp;tm_stars=3&amp;client_id=skyscanner_app&amp;price_policy=2&amp;pre_redirect_id=fb360f17-2a2e-b250-1771-ac42f122a8d0&amp;tm_city_code=DVOP&amp;max_price=4119&amp;guests=1&amp;request_id=fb360f17-2a2e-b250-1771-ac42f122a8d0&amp;tm_country_code=PH</t>
  </si>
  <si>
    <t>www.skyscanner.com.ph/hotel_deeplink/4.0/PH/en-US/PHP/h_xp/189852034/2026-03-05/2026-03-06/hotel/hotel/hotels?legacy_provider_id=1&amp;rooms=1&amp;closed_user_group=mobile&amp;hb_data=OZ3ZVdV6EG_fTujP6jtFdeYrwZs1jbf6KWB3DOeEpZt7KAKcGQUqxjryHc5CafCcfFCXFXzqXKketo75kAXJ5t4pc2gqUTScxXQhE7lPju2BdrswSFkJcm6phBUzMNMRzWIYiLw60DcwLlVKKJRhCOpqlHMgTIlYgmrsLTVI4VCV6edDCdbDlgjBUU647lhyzi7Yg8ErBZgCPDFALecSS4GZd5qWLLu6S6pr_1WX2UFBFQXBjVRVUZbzpQDEM3cs4jWWkqhWKa_xR7m3m4bYaFUjNKA%3D&amp;q_datetime_utc=2026-03-05T14%3A22%3A32&amp;ticket_price=2579&amp;quote_id=-6419161341049311424&amp;utid_state=1&amp;channel=iphone&amp;price_without_closed_user_group=3076&amp;tm_place_name=Commonal&amp;deeplink_data=eyJmaWVsZHMiOnsic2lnbmF0dXJlIjoiODM4ZGYzNThjYjliNzk1ODJkNWRlYjc3MzEzMGM1Y2MifSwidXJsIjoiaHR0cHM6Ly93d3cuZXhwZWRpYS5jb20ucGgvSG90ZWwtU2VhcmNoP3RwaWQ9NjgmbXBlPTE3NzI3MjAyMjUmZW5kRGF0ZT0yMDI2LTAzLTA2JmFkdWx0cz0xJmxvY2FsZT1lbl9VUyZjaGlkPWQ5NTBhNDE5LTliOTEtNGMxMy04Yjg0LTRhYmNiNzFmNzQ2ZSZlYXBpZD00NjIzMCZtY3RjPTMmc3RhcnREYXRlPTIwMjYtMDMtMDUmbXBkPUdCUCZtcG49MzIxNDkwMDE3JmN1cnJlbmN5PUdCUCZyYXRlcGxhbmlkPTM4ODkzODU1OCZtcG09MjQmbXBwPTEmbXBvPUVDJnNlbGVjdGVkPTkwMTE3NjQ5Jm1wYj01Ljk2Jm1wcT0yOS44MSZtcGE9MjcuMTAifQ%3D%3D&amp;utid=88ee7342-72cf-9c6c-5e72-d13351ceb183&amp;tm_stars=3&amp;client_id=skyscanner_app&amp;price_policy=2&amp;pre_redirect_id=d8f90e85-43a5-8402-f0d8-b0da00ebb225&amp;tm_city_code&amp;max_price=4121&amp;guests=1&amp;request_id=d8f90e85-43a5-8402-f0d8-b0da00ebb225&amp;tm_country_code=PH</t>
  </si>
  <si>
    <t>www.skyscanner.com.ph/hotel_deeplink/4.0/PH/en-US/PHP/h_bc/113138074/2026-03-05/2026-03-06/hotel/hotel/hotels?legacy_provider_id=13&amp;rooms=1&amp;hb_data=if04WWMXTNQw7uGEtL5eWQLHIXmRMWsGwgpQ8ABrQURWyFMInqGRTvO0D4hCap3n5lcEkISYj_wsXFxSQwMQxWuAM0ZqqseB8ts0SEKbH7mlYaFXQqBAqh9aLnwWA_Li9VQU4A7Xyvar8rkheKDIGxxVhbEZhToJNY2YyCxjQSvwvTb6Et3ZNSPZDDOMtRXnw2iH2YWdU2O4MbzTCZSGMZRu6-0IDCA8EBlmg2vOR5w5FZx-n_a6qi4wzIWfbpioJzTRRfQ4AzzKisElw53UAOs3T1IJXpBH1mysB_667fMvR13btLBLs7Rm4fCsJFXpDVSd0fftZJ0qxHX-3hCxgxIpjCTnhVT4_WfHMuXZihwTRS5tk6nT6iDUfvzoZrByJ7gg8iLg6QJhg386BFDkgzwtxAO2WB9qnuI0xiIWtB01S3z0kmo%3D&amp;q_datetime_utc=2026-03-05T14%3A22%3A33&amp;ticket_price=1803&amp;quote_id=6367984184447647747&amp;utid_state=1&amp;channel=iphone&amp;tm_place_name=Davao&amp;deeplink_data=eyJmaWVsZHMiOnsic2lnbmF0dXJlIjoiMjhmN2Q2ZmI2Yjk2YjgxYjAwYzMwOWZlOTgyNDc2ZTAiLCJibG9ja19pZCI6IjQxMTQ3MTAxXzIwNDEyNjc2MV8wXzFfMCJ9fQ%3D%3D&amp;utid=4b5507d8-a124-f14b-4811-b4e8e71079fb&amp;tm_stars=2&amp;client_id=skyscanner_app&amp;price_policy=2&amp;pre_redirect_id=d2c2fa65-86c8-e381-cf52-8cf4b4aaf6b9&amp;tm_city_code=DVOP&amp;max_price=3478&amp;guests=1&amp;request_id=d2c2fa65-86c8-e381-cf52-8cf4b4aaf6b9&amp;tm_country_code=PH</t>
  </si>
  <si>
    <t>www.skyscanner.com.ph/hotel_deeplink/4.0/PH/en-US/PHP/h_ad/116169596/2026-03-02/2026-03-03/hotel/hotel/hotels?legacy_provider_id=22&amp;rooms=1&amp;closed_user_group=general&amp;hb_data=bMWnFpwsiXzQWnQGajUmyYlkdlgH6tX38_ca66g-UriJKvx76xoM9TvLNzZf1NXVBWKgMROIA4E54q_RnHVWr8L2Z3Nkj64dyFp2JLfUl5e882zpWXWYPgE1Yzesw0E_91fUng1gy5EzR-CpOGkQYbydBrc5yRCVQv6pITkMkdd-h91YqksfB0WGT1KsZE_JrnWiGdLR281IBfSDLAOWEp_JajAzRdxfWumTUuhvuNkMzZ_-dhiUp_uAIvjUe9fS2wBwWcUX0EgdkkR6F70PPTKGYgd3qvcVulXf2lH270PJSXC5nHpk9J1CxZSuX_EmIJOWg6fB0S7cWg3z2dgSbiZ_9DspJ8hdYx7wAb-FfFTBFM0HrcEpcrfvy30RcNLnsDd_rIdu77CS-5wUUhnCTpDNKfRRd1k5nYTfBUpaM-5b&amp;q_datetime_utc=2026-03-02T00%3A09%3A12&amp;ticket_price=8445&amp;quote_id=7970799763649028618&amp;utid_state=1&amp;channel=iphone&amp;price_without_closed_user_group=12317&amp;tm_place_name=Ipil&amp;deeplink_data=eyJmaWVsZHMiOnsic2lnbmF0dXJlIjoiODE2NTU2NDU2YjY1MTE2NWZiOTQxMDg5ZTM2ZmZkODkifSwidXJsIjoiaHR0cHM6Ly93d3cuYWdvZGEuY29tL3BhcnRuZXJzL3BhcnRuZXJzZWFyY2guYXNweD9jaWQ9MTg0NjM4MyZoaWQ9NDMzMDA1JmN1cnJlbmN5PVBIUCZjaGVja2luPTIwMjYtMDMtMDImY2hlY2tvdXQ9MjAyNi0wMy0wMyZOdW1iZXJvZkFkdWx0cz0xJk51bWJlcm9mQ2hpbGRyZW49MCZSb29tcz0xJm1jaWQ9MzAzOCZtYXN0ZXJSb29tSWQ9NTY5NjE5OSZtcHQ9Y1VwcFdqTXpaemRIYW5ORWRqRktiV1ZFU2pWU00xRkxOSGxMUlRZMk4ybEpjalZoY2pGVFJTdFVlRk1yT0d4VFkwdGxXalprVVRNNVRrZElVV1JGTkZKcmQzTmliemx4V0hBd1ZBJlRvdGFsUHJpY2U9ODQ0NS4wMCZUb3RhbFRheD05NDUuMDAmVG90YWxGZWU9MC4wMCZUb3RhbFN1cmNoYXJnZT0wJm1jdXI9UEhQIn0%3D&amp;utid=ab23c2d7-e3b7-b6a1-acbd-6d53c9adbfaa&amp;tm_stars=4&amp;client_id=skyscanner_app&amp;redirect_delay=1000&amp;price_policy=2&amp;pre_redirect_id=bdf6cd25-0e39-75ab-9f87-7082681cfa08&amp;tm_city_code&amp;max_price=9853&amp;guests=1&amp;request_id=bdf6cd25-0e39-75ab-9f87-7082681cfa08&amp;tm_country_code=PH</t>
  </si>
  <si>
    <t>www.skyscanner.com.ph/hotel_deeplink/4.0/PH/en-US/PHP/h_bc/212920756/2026-03-02/2026-03-03/hotel/hotel/hotels?legacy_provider_id=13&amp;rooms=1&amp;closed_user_group=apps&amp;hb_data=5oBj2Ct62xXInEbav0-mzKUeuMO_SB8ISHiyZQMAS10gLMWmptrz46lJvk3vPB-_vO4wK_WXMdgJ1q_aWn6pfvYhGaI0Mjz3NJKM0Uavdmo1O89IgstRJTmmaqy6lpL8hseOVPcjgN84zyBbROucFIb56ZtTvSW-0_l5hmHzrKcxUXPYWRew6h4Sex1kps11dYMcbIMp1bvGKvJXXzUcSSqEsES_KsNxdeOgt5ReJu1pNxwtt4xASqzd3g5wtKVeu3ICDeDwI4cfzY7FerZclYR-ratTBzDVfJJFVL4UoFKMhIdD_we7QQNt7H5e9Ac91sDvzgbHcRXEY4T6M_96pgGqr4gm74VJPz0-Oh6DCO_C4h67DOJDo8IyXVvdtZMQerJ-Xsm7FWjrVD-IV5UDPzZ2o4u9b9fDn2cL1XRgb1Ouzl2eBMs%3D&amp;q_datetime_utc=2026-03-02T00%3A09%3A15&amp;ticket_price=1480&amp;quote_id=-7626361902917803315&amp;utid_state=1&amp;channel=iphone&amp;price_without_closed_user_group=3424&amp;tm_place_name=Cabaguio&amp;deeplink_data=eyJmaWVsZHMiOnsic2lnbmF0dXJlIjoiNmM4NmZjZDllMGFlNGZlN2MxMDkxYjdjOTBiM2E5YWEiLCJibG9ja19pZCI6Ijg3MzQyMDMwMV8zNTYxNjAzOTdfMF8wXzBfODQzNjI0In19&amp;utid=5db0d4e9-3e74-1a83-804f-3a80dd613b71&amp;tm_stars=2&amp;client_id=skyscanner_app&amp;redirect_delay=1000&amp;price_policy=2&amp;pre_redirect_id=69d9415f-a6c2-ff01-cfdb-c51fdc385227&amp;tm_city_code&amp;max_price=1899&amp;guests=1&amp;request_id=69d9415f-a6c2-ff01-cfdb-c51fdc385227&amp;tm_country_code=PH</t>
  </si>
  <si>
    <t>www.skyscanner.com.ph/hotel_deeplink/4.0/PH/en-US/PHP/h_ad/204069177/2026-03-02/2026-03-03/hotel/hotel/hotels?legacy_provider_id=22&amp;rooms=1&amp;hb_data=FnGFSUJocnxWLaUxOnwEaDnyi9nTVKDjoaF28I34HYyX__1c0eOiC0d7-D3AQ9zDjhalGI-XKm8KllgJdyUkYUyPv_2G99QXpe4TGq9fHrTaxNwnCi0OLGP7YqNBxPL_IpYl1XtQKC8H3ltrProvEt5b6ydYHk5-ao5Mo1FPo8csYlvUyT-oGX88bvD0PvFLzWLc_um38hwHFggDJ-6Lif9HI1LjzxyprRWfxzNHyI8mfCQG-a9dNCwB4s_JM4ixH5iEWrJL-7mN1oo9Bwa1ylGeXcmsERRqNbTvfOcI5VZYgDcMJQIbDApmD7qxRDbMop4fD7DdDabtreueEsZaOzePZDsVghdiY-Pc4ZwJbYnc-T5kRqX4mRfW2jELmb5WK0Pp2fYXBTvKB9ACPfo1Y8WjiT4d4kOami2SIwwSwW6K&amp;q_datetime_utc=2026-03-02T00%3A09%3A17&amp;ticket_price=4062&amp;quote_id=-8873750250386201049&amp;utid_state=1&amp;channel=iphone&amp;tm_place_name=Cabaguio&amp;deeplink_data=eyJmaWVsZHMiOnsic2lnbmF0dXJlIjoiNmNkODgwZDE2M2ZjNGViNWNjMzAyYjZmM2FiMjY4NDYifSwidXJsIjoiaHR0cHM6Ly93d3cuYWdvZGEuY29tL3BhcnRuZXJzL3BhcnRuZXJzZWFyY2guYXNweD9jaWQ9MTg0NjM4MyZoaWQ9MTIxODU0MTImY3VycmVuY3k9UEhQJmNoZWNraW49MjAyNi0wMy0wMiZjaGVja291dD0yMDI2LTAzLTAzJk51bWJlcm9mQWR1bHRzPTEmTnVtYmVyb2ZDaGlsZHJlbj0wJlJvb21zPTEmbWNpZD0yODEwOSZtYXN0ZXJSb29tSWQ9MTUyMzAzMTUwJm1wdD1ZbVp2Y0dvdlZWcDNVV2xQV25jemRUbGpRVkZRTjBwVFRVSnRiak5xTjNsQlVtRlFjbVExTTJkelVXUlpVR1JTZUhoRE5tSkJTVWhNVkhkUlVYaGlOVXhHVm5WQ2JWbFVjbU5LYkEmVG90YWxQcmljZT00MDYyLjE4JlRvdGFsVGF4PTQwOS4xNyZUb3RhbEZlZT0yODQuNzAmVG90YWxTdXJjaGFyZ2U9MCZtY3VyPVBIUCJ9&amp;utid=43db1afb-b257-226f-0319-0b10bb679d13&amp;tm_stars=4&amp;client_id=skyscanner_app&amp;redirect_delay=1000&amp;price_policy=2&amp;pre_redirect_id=1cfc35e3-d842-ac7e-7e5d-f1e3f823fde7&amp;tm_city_code&amp;max_price=8980&amp;guests=1&amp;request_id=1cfc35e3-d842-ac7e-7e5d-f1e3f823fde7&amp;tm_country_code=PH</t>
  </si>
  <si>
    <t>www.skyscanner.com.ph/hotel_deeplink/4.0/PH/en-US/PHP/h_xp/187742351/2026-03-02/2026-03-03/hotel/hotel/hotels?legacy_provider_id=1&amp;rooms=1&amp;closed_user_group=mobile&amp;hb_data=wykWQ5R_t7H3q2fq4Sc123mpWuJTPmCNqTZfO3Ixjrcs5rgP4Dtyihr5goLTNF4WaJYttZHD37m_i1xCfUm44Ja5iT0zrbebfsuMVayW9jB7nwN_P5jdM8KYtMVZKV9Ssmv0Ed54-gIuGO5eSd40AoLZAwYTSXumDMjNlnwBjKddxSUaLeFFwOtJP-PvM2ly8opjwoFC92rrmKdxH2PwWI8yvmJCKLyMK0HHnX5ZOtyX2HMG1tOcwylmA6w9bTz0u2mEnIcMFuczhgXtYU2t3LnjIzk%3D&amp;q_datetime_utc=2026-03-02T00%3A09%3A16&amp;ticket_price=1440&amp;quote_id=-5890609704656842728&amp;utid_state=1&amp;channel=iphone&amp;price_without_closed_user_group=1801&amp;tm_place_name=Toril&amp;deeplink_data=eyJmaWVsZHMiOnsic2lnbmF0dXJlIjoiZDUzZTJlODA1NGRhZjIyOTUxMjg0OWI2NjNjZDRmMjYifSwidXJsIjoiaHR0cHM6Ly93d3cuZXhwZWRpYS5jb20ucGgvSG90ZWwtU2VhcmNoP3RwaWQ9NjgmbXBlPTE3NzI0MDk3NzcmZW5kRGF0ZT0yMDI2LTAzLTAzJmFkdWx0cz0xJmxvY2FsZT1lbl9VUyZjaGlkPWNiYTI3OTM4LThkZTQtNGQzOC04OTM2LTkwMTM4OTk4MDY4NyZlYXBpZD00NjIzMCZtY3RjPTMmc3RhcnREYXRlPTIwMjYtMDMtMDImbXBkPUdCUCZtcG49MjE5MzI0MDE0JmN1cnJlbmN5PUdCUCZyYXRlcGxhbmlkPTI4MjA4NTI4NiZtcG09MjQmbXBwPTEmbXBvPUVDJnNlbGVjdGVkPTI5Mzk1OTc4Jm1wYj0xLjk4Jm1wcT0xNi41NCZtcGE9MTYuNTQifQ%3D%3D&amp;utid=0bdd8d99-ffac-57d7-99f6-6ac553d68b41&amp;tm_stars=0&amp;client_id=skyscanner_app&amp;redirect_delay=1000&amp;price_policy=2&amp;pre_redirect_id=b585841d-5228-78ae-0aea-f3e83db6bf46&amp;tm_city_code&amp;max_price=1512&amp;guests=1&amp;request_id=b585841d-5228-78ae-0aea-f3e83db6bf46&amp;tm_country_code=PH</t>
  </si>
  <si>
    <t>www.skyscanner.com.ph/hotel_deeplink/4.0/PH/en-US/PHP/h_bc/218786087/2026-03-05/2026-03-06/hotel/hotel/hotels?legacy_provider_id=13&amp;rooms=1&amp;closed_user_group=apps&amp;hb_data=7ncCZikuam05adKsnHPlQZcwuct2XOvA5uZYn_66md28jwzDrzjN31KioGPhN3ifUAr2FTo3SVwqPAAlzG4WaUhMi7HBxPjf6d4F043xYciTg_jvJGLlNmgv3fxQLw7v9hLHnVe9nO0XZPz0fhLttnOnByEjZQmhNqWapOQ_fK6xDyhNnY5hwiY2ZRQbwDYrqDJANOG-8VczkWJkFd2Cp8LmxLfw1U6kDLaia5vATbo9ZNW7ek0e4ARUBeRt4Hzkyd8tcTltk3xIeMLjqy5hcDeOkloAgkF5qKqcdg00FqsjvSYQePUdNzd80rt-1AB3-Z2QZJCuvgF-G25cwsJNSR9e8Ey6RFo2HGsvfj25DCGID2EHs4SGBuf-UuCMC-sYX2nTJnz80nA4RoIXjFE4iBKGVPl7aruS0wrDhKJGn_ZzrsWI&amp;q_datetime_utc=2026-03-05T14%3A22%3A35&amp;ticket_price=910&amp;quote_id=-3118777944190114619&amp;utid_state=1&amp;channel=iphone&amp;price_without_closed_user_group=1918&amp;tm_place_name=Bayabas&amp;deeplink_data=eyJmaWVsZHMiOnsic2lnbmF0dXJlIjoiNDE3OTIxNThmNTc3ODk1ZWYxNmJkYTg3MWJkZTlmMWMiLCJibG9ja19pZCI6Ijk0NDgxMTIwMV8zNjY5MjkyNjVfMF8wXzAifX0%3D&amp;utid=0d44763d-ec0b-33f0-3758-4d9423143cc1&amp;tm_stars=0&amp;client_id=skyscanner_app&amp;price_policy=2&amp;pre_redirect_id=13eb76e6-e719-5960-6526-0df3b32dde7b&amp;tm_city_code&amp;max_price=910&amp;guests=1&amp;request_id=13eb76e6-e719-5960-6526-0df3b32dde7b&amp;tm_country_code=PH</t>
  </si>
  <si>
    <t>www.skyscanner.com.ph/hotel_deeplink/4.0/PH/en-US/PHP/h_bc/113054422/2026-03-05/2026-03-06/hotel/hotel/hotels?legacy_provider_id=13&amp;rooms=1&amp;closed_user_group=apps&amp;hb_data=6XUZf6if6-lA4ovVwMmEPtJoRSNQXMJ6ugYxTEwy-UGrq-cej86BC4FU-SDEDLXjnURzE8GW6ybevAnSwdUPcv9WavrXn7fV2y4J4mlJe_s2ic1M3CbNyzpvK74HK-Er9183B7yGH8jRetyLsnUX2-6n76hF2opmoqOrO8-zQ3mpT2uXU13yJV_7VNBGRp72iKPDk4bjx0ToDeJ-RRRmCgTAJI_DybdynUofc0d6Zcf4pEcfv23lIcByKPkU56XaqzCkhpVkC3gyssH5nlzCrFBMCD3rGX4etcitcE4gGgTZ1qwT2pvyKNPPTrKnO_ArPZczn7-meEvoeII-YTVw1VjFgmfTGMBB7q4KkNkw2QaLqlkfXQEHKSKqIzf3-Z20ThmD8uXPewKQX85LQ3MWPjF0A18STaWeG0oN2rlnT9VblmQHxDw%3D&amp;q_datetime_utc=2026-03-05T14%3A22%3A37&amp;ticket_price=1349&amp;quote_id=-9089206804277162446&amp;utid_state=1&amp;channel=iphone&amp;price_without_closed_user_group=2267&amp;tm_place_name=Davao&amp;deeplink_data=eyJmaWVsZHMiOnsic2lnbmF0dXJlIjoiNzg4ZDA3Zjc0ZjJhOWZmZDEwOWM2OGE3YTBmNDk3ZGUiLCJibG9ja19pZCI6IjQxMDc2NzE0XzM1NzYzNjI1N18yXzBfMCJ9fQ%3D%3D&amp;utid=6bfc4a2c-59bc-21a4-09af-32afeb2f4a36&amp;tm_stars=2&amp;client_id=skyscanner_app&amp;price_policy=2&amp;pre_redirect_id=91d3728f-2e27-1fe6-da36-addc7bd265a0&amp;tm_city_code=DVOP&amp;max_price=1822&amp;guests=1&amp;request_id=91d3728f-2e27-1fe6-da36-addc7bd265a0&amp;tm_country_code=PH</t>
  </si>
  <si>
    <t>www.skyscanner.com.ph/hotel_deeplink/4.0/PH/en-US/PHP/h_ct/185202988/2026-03-02/2026-03-03/hotel/hotel/hotels?legacy_provider_id=31&amp;rooms=1&amp;closed_user_group=mobile&amp;hb_data=zyDkW83qoszzi6-g-7-onv7JW_X9OZoSZjqQX4P-zIOaoMxO4MTkr_r6l-VVvmAOeQsSuM4yRB_MECWxcpdIgFB_7YvVGhHi83tcWkc8N3zavw0zGzpseiK7fNl-NPSCopewqXnR9QPxkGEeAaEcVnY2j4WG5ISqgMe3MlASXkxvZHMTCK-hiMz6Fdqu1BkIBc_fOFW6IIZlrPCvEUMphHlc-0or90VO78czZiM786hWpOXt586NH8aEIU-ELjPyOlwGNHsQWKZ93ygKQ6ueyCF5ReoFbI8w5X1E4EZwsifZ1TwL-6YHGzlE8-hHnVUVBg5avuHZ3svBiQ4z4_mfYsuip291S-rSLYr7-PH0DN8IKmbOl2kx13sqXYzlj82wIBu0I5M0ZhPKYOqGBPk9iOBEDLgt3ulP-R_2meGvLA%3D%3D&amp;q_datetime_utc=2026-03-02T00%3A10%3A31&amp;ticket_price=5054&amp;quote_id=-802965692106701566&amp;utid_state=1&amp;channel=iphone&amp;price_without_closed_user_group=4952&amp;tm_place_name=Davao&amp;deeplink_data=eyJmaWVsZHMiOnsic2lnbmF0dXJlIjoiYWIyNDA1NGUzYmViZWVlYTVhYTFjODNmOGUzYmQwODcifSwidXJsIjoiaHR0cHM6Ly9waC50cmlwLmNvbS9ob3RlbHMvcmVkaXJlY3Q%2FaG90ZWxpZD0yMjIxNjkzMyZjaXR5PTE0NTgmQWxsaWFuY2VpZD0xMjYwNyZzaWQ9ODg4ODMyJmNoZWNraW49MjAyNi0wMy0wMiZjaGVja291dD0yMDI2LTAzLTAzJnNob3BwaW5naWQ9ZGE2MGIzMDM5NWM3NDg3NjgzZTg5YWVmMGVkNmEzNDQmYWR1bHQ9MSZjaGlsZHJlbj0wJmFnZXM9Jmxhbmd1YWdlPWVucGgmbG9jYWxlPWVuX1BIJnJvb21pZD0xMjE3OTI3MjA0JnN3aWQ9MCZwYXk9UFAmZmd0PTEmY3JuPTEmY3Vycj1QSFAmd2twPTEmc3RhbmQ9SDRzSUFBQUFBQUFBX3dBREFmei1DbUVLQWhnQkVnUUlBUkFBR2xVSXBMRGd4QVFTQVRJWUFEQzREemlPYTVnQjVZSE1DcWdCQUxnQkFzQUJBdEVCbXBtWm1abk5zRURoQVhzVXJrZGh2ck5BNkFIbjRwQ2dBWWdDSUlrRXdfVW9YSS1DTlVDZ0JBQ2hCUUFBQUFBQUFBQUFHaUJrWVRZd1lqTXdNemsxWXpjME9EYzJPRE5sT0RsaFpXWXdaV1EyWVRNME5DQUVLSUttazgwR1NBRlNCamhsTjJGak9Wb2NDZ05WVTBRUndvYW5WOHB5RzBBYUExQklVQ0VRV0RtMHlIYS1QMklGWlc1ZlVFaG91UlJ3QVhnQWlnRUhTQUY0QU1nQkFhb0JCd29ETURJeEVBTHlBU0prWVRZd1lqTXdNemsxWXpjME9EYzJPRE5sT0RsaFpXWXdaV1EyWVRNME5GOHdrZ0lCTkpvQ0FBQUFBUF9fQVFBQV9fOE54cXN1QXdFQUFBIn0%3D&amp;utid=fca6a8cf-4a5b-b5f1-4e2c-bfcb2d23c8b7&amp;tm_stars=0&amp;client_id=skyscanner_app&amp;redirect_delay=1000&amp;price_policy=2&amp;pre_redirect_id=bb95f417-8ae4-52f8-a7f3-21aa4aeac8a9&amp;tm_city_code=DVOP&amp;max_price=5402&amp;guests=1&amp;request_id=bb95f417-8ae4-52f8-a7f3-21aa4aeac8a9&amp;tm_country_code=PH</t>
  </si>
  <si>
    <t>www.skyscanner.com.ph/hotel_deeplink/4.0/PH/en-US/PHP/h_h1/71787777/2026-03-02/2026-03-03/hotel/hotel/hotels?legacy_provider_id=927111&amp;rooms=1&amp;closed_user_group=mobile&amp;hb_data=aAZyYytFGDglNfMmIRgd9e08ZL8A4OZviNsqkF882Bd3UX2PrNlUepbjdKoGFvBe9tox4RMlpBVs8ZRam7CELxMVbgEEFMtK3lz-WiuRZFCe0zMGLvlOzG4Qzep-dXlhUvRZ6kUigvaDigeQwMbXYeBMbYEnb5cfzUK3dpfh8kR1v1YV-biuuJaHdfda-eDd2xn-EzHtGkkqPvZZMcS2hHEimjJggbtkA2M8VsRdrjTqxTqWBw3SK0PqUhnt0SZn3R6eZqtbuvzjtw5jzxayCSgIPto%3D&amp;q_datetime_utc=2026-03-02T00%3A09%3A29&amp;ticket_price=6160&amp;quote_id=-5426884376995777933&amp;utid_state=1&amp;channel=iphone&amp;price_without_closed_user_group=8603&amp;tm_place_name=Ipil&amp;deeplink_data=eyJmaWVsZHMiOnsic2lnbmF0dXJlIjoiZTExY2E2OTcwNmY0YmJhYTU2NzBlNGExN2M3ZDBkZjIifSwidXJsIjoiaHR0cHM6Ly9waC5ob3RlbHMuY29tL0hvdGVsLVNlYXJjaD90cGlkPTMyMTQmbXBlPTE3NzI0MTAxMzcmZW5kRGF0ZT0yMDI2LTAzLTAzJmFkdWx0cz0xJmxvY2FsZT1lbl9QSCZjaGlkPTY4ZTE3MzgzLWQ5MWMtNDUxYy04MmUyLTIzMDM2NGFiNDg4YyZlYXBpZD00NCZtY3RjPTMmc3RhcnREYXRlPTIwMjYtMDMtMDImbXBkPVBIUCZtcG49MzE2NjQyNTQxJmN1cnJlbmN5PVBIUCZyYXRlcGxhbmlkPTM4NjQ1ODA1MiZtcG09MjQmbXBwPTEmbXBvPUVDJnNlbGVjdGVkPTYwNDk1MTMmbXBiPTExMTAuODImbXBxPTU1NTQuMTAmbXBhPTUwNDkuMTgifQ%3D%3D&amp;utid=c3b4f382-da14-7ca5-89e4-89230f1b56b8&amp;tm_stars=2&amp;client_id=skyscanner_app&amp;redirect_delay=1000&amp;price_policy=2&amp;pre_redirect_id=43909b5e-a8f8-01fd-e531-1d6e8e7a352f&amp;tm_city_code&amp;max_price=9983&amp;guests=1&amp;request_id=43909b5e-a8f8-01fd-e531-1d6e8e7a352f&amp;tm_country_code=PH</t>
  </si>
  <si>
    <t>www.skyscanner.com.ph/hotel_deeplink/4.0/PH/en-US/PHP/h_bc/185172008/2026-03-05/2026-03-06/hotel/hotel/hotels?legacy_provider_id=13&amp;rooms=1&amp;hb_data=-SHIpxscIRUSWdN-NwtJTN9rKk4O6ebUn5MPjAB4-yaBv8327FFnvs9N3tioiwSWGCtPnd4Y6mS1EYtgk13RZZlNOekk_AjMAhb-enpFjTM8eVYkUZKUNdI7yO3p8z2aXMR1Uu1yIiKC537M4ggNJHZe2Y1e9m5p86lzggx8q_sNMWLqmyBIis_qF3k4PHYTdL7Q3khEsBFx7GhSlokkWywANtSg0MQIo_LUUqY2mCwrD2FG2EIiQTy0bh3LnQ2nbpDDbSe1wsOCEgNIhUoWE4UQff5HqRA7kJO4yunzSYY4dq8DX5iQH76H1A0hdqVoCT8drU_Tb-01yX7YdQxGzwDGTh2f15_LiiQ2lMIthASNXleA1Wkiwb61s37yBI9aERfOjwv1nrCkKgtr6pLt3pjE5UxNnCQtlfhvJZ-LwOWQNgck&amp;q_datetime_utc=2026-03-05T14%3A22%3A39&amp;ticket_price=800&amp;quote_id=2544270871128006901&amp;utid_state=1&amp;channel=iphone&amp;tm_place_name=Talomo&amp;deeplink_data=eyJmaWVsZHMiOnsic2lnbmF0dXJlIjoiNzAwZWZlYWIzNGE2NDk1YWM2OWMyYjJjZmNjMmQ3ZmMiLCJibG9ja19pZCI6IjM3NTE0NzQwMV8xMjAyNzA3OThfMF8wXzAifX0%3D&amp;utid=5295e8b6-531b-644d-0be7-5919990f1f9b&amp;tm_stars=3&amp;client_id=skyscanner_app&amp;price_policy=2&amp;pre_redirect_id=d1aae90b-0a99-d94a-6612-7eb40ffe2bf8&amp;tm_city_code&amp;max_price=2200&amp;guests=1&amp;request_id=d1aae90b-0a99-d94a-6612-7eb40ffe2bf8&amp;tm_country_code=PH</t>
  </si>
  <si>
    <t>www.skyscanner.com.ph/hotel_deeplink/4.0/PH/en-US/PHP/h_bc/224788232/2026-03-05/2026-03-06/hotel/hotel/hotels?legacy_provider_id=13&amp;rooms=1&amp;closed_user_group=apps&amp;hb_data=9fqRg9n0ApiuOZlfeJkV_3t1Lb5Z9CEY_V-nnlbxesySMAC61Tqg5goXoEfs9eC6y-s_AsBFb0nfu0mqipLxDBBkv2gekCbBSAOdbFqV-ZznRhEGH5_yXmO12LXH8Oev4GgoHuOHIc0KkjxpViLZsCEXitWo-0oGOU1_X1Jc3Su2Rs-qyRoxCXyaUDKKoFkV_orUmVxAYaA1TApJDx_1ikWafsuZ8qnkqQ2YIBr7v4j2hXCRxlLyubp2J1knzkHZhfIqMc8Posx3OfOcrIzkG_Sb3uZv0aWbE7B1mhs1Tzzt0iLGtgYSOgbWPqedWmpyP5yeaXx689pykmIji5xYXJx7BOcfkcsV4v44evDetzC9YAekOfB5fWt4nM3YCjII7Rd2REk-hChudLGXha_GrAaY1uNZIn4o8Pvs9K1shGwETEFa8jAx&amp;q_datetime_utc=2026-03-05T12%3A25%3A24&amp;ticket_price=2338&amp;quote_id=1310093245116520201&amp;utid_state=1&amp;channel=iphone&amp;price_without_closed_user_group=4124&amp;tm_place_name=Ma-a&amp;deeplink_data=eyJmaWVsZHMiOnsic2lnbmF0dXJlIjoiNjk2NWMzMTM3N2RjNDVhNWFhY2QzOTY4N2U1YWYyNTgiLCJibG9ja19pZCI6IjgxMzUzNTEwNl80MTU4MjczMTBfMV8wXzAifX0%3D&amp;utid=34fd457d-2098-deda-1adc-64ce29508d9e&amp;tm_stars=2&amp;client_id=skyscanner_app&amp;price_policy=2&amp;pre_redirect_id=06fc909b-d211-29c5-f324-e4f179a01c87&amp;tm_city_code&amp;max_price=2658&amp;guests=1&amp;request_id=06fc909b-d211-29c5-f324-e4f179a01c87&amp;tm_country_code=PH</t>
  </si>
  <si>
    <t>www.skyscanner.com.ph/hotel_deeplink/4.0/PH/en-US/PHP/h_xp/224544208/2026-03-05/2026-03-06/hotel/hotel/hotels?legacy_provider_id=1&amp;rooms=1&amp;closed_user_group=mobile&amp;hb_data=TmQzOUUq60PIVRVHOKJhrcKoAKVBUfMZVaiA1N7yH6KgmvIhcMS3F9xy7nIbL-GXVlZ41pdbdhsjCQPyGrslFrvUiT-xwrhyZ59XEa3tq1Pafid4rqBt1cVGsmhdmXF4wiMQq-1Oz-dEfOA9mcbqT4qx-5JxKyL6o29_wEBfScF1vCTO88C06zdbVHd6d9Yg6_kW2kPvatrbVt__oY0IaGZzYeqneRRa4B02nMkVGxW5sQG9ZTseD2DoNWqiEamVtONuvbaVf2rXdpHV9_uD60Y6Ai8%3D&amp;q_datetime_utc=2026-03-05T14%3A22%3A39&amp;ticket_price=10111&amp;quote_id=-1592705901666255260&amp;utid_state=1&amp;channel=iphone&amp;price_without_closed_user_group=11235&amp;tm_place_name=Lanang&amp;deeplink_data=eyJmaWVsZHMiOnsic2lnbmF0dXJlIjoiNDYyZDBhYmYzYzQxOGZmMDgzNjI5ZGVmOTgzMTU4ODAifSwidXJsIjoiaHR0cHM6Ly93d3cuZXhwZWRpYS5jb20ucGgvSG90ZWwtU2VhcmNoP3RwaWQ9NjgmbXBlPTE3NzI3MjA0NTImZW5kRGF0ZT0yMDI2LTAzLTA2JmFkdWx0cz0xJmxvY2FsZT1lbl9VUyZjaGlkPWM1NGJkNjFlLTgzMDgtNGYyOC05YzM0LTk3OWM0MmZhOWE0YyZlYXBpZD00NjIzMCZtY3RjPTMmc3RhcnREYXRlPTIwMjYtMDMtMDUmbXBkPUdCUCZtcG49MzIxODU3MDM4JmN1cnJlbmN5PUdCUCZyYXRlcGxhbmlkPTM4OTY4MDI5NSZtcG09MjQmbXBwPTEmbXBvPUVDJnNlbGVjdGVkPTQwMTQ1MDYyJm1wYj0yMy4zOCZtcHE9MTE2Ljg4Jm1wYT0xMDYuMjUifQ%3D%3D&amp;utid=44ec8ae3-f3c7-3e99-9b2a-9c1870c06228&amp;tm_stars=5&amp;client_id=skyscanner_app&amp;price_policy=2&amp;pre_redirect_id=6d343db8-bbe5-17b4-7fd2-da8e4cd07683&amp;tm_city_code&amp;max_price=12546&amp;guests=1&amp;request_id=6d343db8-bbe5-17b4-7fd2-da8e4cd07683&amp;tm_country_code=PH</t>
  </si>
  <si>
    <t>www.skyscanner.com.ph/hotel_deeplink/4.0/PH/en-US/PHP/h_bc/213843941/2026-03-02/2026-03-03/hotel/hotel/hotels?legacy_provider_id=13&amp;rooms=1&amp;closed_user_group=apps&amp;hb_data=mjl0X6L5z7fpV_K-FU_tdwjRJjtDxxsR7-rkJ31SQa-cAPy9pjFELxgqIndGPSTcX3gDeYv3WizmVh50pqA8X6RatrHerWQc8CqHf1umASTm8amjCuPbVXwocWzVl54RprCWGXJpXsEO5JV7ih6wPHvCU3tyXB2Dn0QnfiC7DPC6fK4UPUSb36h4rC-_il9T4X2EVAAk2CVWMbxENKFujaS7wD45bVy7HUbJuBpcJtbq9Q9hieeEXC0YEwlifuq50mH-O3eFoQwyif85MRPb1JcntvYrg8lSYShOkTHis6TcZqp2S-rkbVGy6ZLY3AGMl7sCkdMQqishS8fKsBDtwTswxkA1vfYzCy7Ap-kc6WwpKLSDLk5fDkTm0-G6SaTTNr0waHiK14fCuvDaFpdtxaC-HuD9AYeF4fB107nKHlw2_udnOPo%3D&amp;q_datetime_utc=2026-03-02T00%3A09%3A34&amp;ticket_price=534&amp;quote_id=5358194516526366300&amp;utid_state=1&amp;channel=iphone&amp;price_without_closed_user_group=700&amp;tm_place_name=Puerto+Princesa&amp;deeplink_data=eyJmaWVsZHMiOnsic2lnbmF0dXJlIjoiNzBhN2U2YjBjYmRmYzhjZDI4Yjc2YTQyYjJiN2VmNDIiLCJibG9ja19pZCI6Ijk3MDEzODAwN180MTcwNTU0MzRfMV8yXzAifX0%3D&amp;utid=87b66c0a-5bf9-77a3-36ac-cbf64b9c4f6d&amp;tm_stars=0&amp;client_id=skyscanner_app&amp;redirect_delay=1000&amp;price_policy=2&amp;pre_redirect_id=95723b55-f54c-4e0c-7fc5-a850b601ec33&amp;tm_city_code=PPSP&amp;max_price=2873&amp;guests=1&amp;request_id=95723b55-f54c-4e0c-7fc5-a850b601ec33&amp;tm_country_code=PH</t>
  </si>
  <si>
    <t>www.skyscanner.com.ph/hotel_deeplink/4.0/PH/en-US/PHP/h_h1/137231368/2026-03-05/2026-03-06/hotel/hotel/hotels?legacy_provider_id=927111&amp;rooms=1&amp;closed_user_group=mobile&amp;hb_data=tiHzlkiTxldAf43o8NPKMIbPNXgQbjSE-Fb_aSDnhzzB4vBh2aI22zMHMBiNn4ZVw5vmYK3qq-MyMEDOB9XHvcCXMTE0YzrLy3zRvPv6fmnk_OKl6RwVj4iTkAo6Sh5UNiQ513jiNWG7zsrgeHYHfSVb_m34SCzxGQHZc724Rs9Vom7VEkCCQeC5V-w2fJxHaJ40BXWG2m6-yrpP05FBc9aZWzDjiCGzpi5MqXmkdHDTAhtMUX5d07AVFGz2ZrY3X1QAoiLYCQWSl4UAK2YNAHK0an4%3D&amp;q_datetime_utc=2026-03-05T14%3A22%3A41&amp;ticket_price=1125&amp;quote_id=8594802643792741176&amp;utid_state=1&amp;channel=iphone&amp;price_without_closed_user_group=1250&amp;tm_place_name=Talomo&amp;deeplink_data=eyJmaWVsZHMiOnsic2lnbmF0dXJlIjoiMmQ1N2E0MDg3ODdlZDkxNzczZjk4NmZlZjA0ZmIzY2IifSwidXJsIjoiaHR0cHM6Ly9waC5ob3RlbHMuY29tL0hvdGVsLVNlYXJjaD90cGlkPTMyMTQmbXBlPTE3NzI3MjAyMjYmZW5kRGF0ZT0yMDI2LTAzLTA2JmFkdWx0cz0xJmxvY2FsZT1lbl9QSCZjaGlkPWI1ZGNlY2IwLWNiNjQtNGJmZi04MjRkLTMwYTM0MmY2ZjM4YiZlYXBpZD00NCZtY3RjPTMmc3RhcnREYXRlPTIwMjYtMDMtMDUmbXBkPVBIUCZtcG49MjE5OTI0NjE2JmN1cnJlbmN5PVBIUCZyYXRlcGxhbmlkPTI4NjA4MTk4NSZtcG09MjQmbXBwPTEmbXBvPUVDJnNlbGVjdGVkPTI5Mjg4OTc3Jm1wcT0xMTI1LjAwJm1wYT0xMTI1LjAwIn0%3D&amp;utid=857d42a0-b867-b90a-6d7d-406912aac0cf&amp;tm_stars=0&amp;client_id=skyscanner_app&amp;price_policy=2&amp;pre_redirect_id=3f887a76-3a66-a339-de6b-4b05c9e9d7ab&amp;tm_city_code&amp;max_price=1125&amp;guests=1&amp;request_id=3f887a76-3a66-a339-de6b-4b05c9e9d7ab&amp;tm_country_code=PH</t>
  </si>
  <si>
    <t>www.skyscanner.com.ph/hotel_deeplink/4.0/PH/en-US/PHP/h_fd/90766599/2026-03-05/2026-03-06/hotel/hotel/hotels?legacy_provider_id=927050&amp;rooms=1&amp;closed_user_group=general&amp;hb_data=vajwTwjdQwms7swCrEUPO4UNKOVGiXS7VJbvHFMtJkMt7vqZKzMjeyJrlemcPDwkoGCM_Oy0jp3rhLX1MwH7Kp13I4vONfutjUn6eKzEZuCc1IVcxEqlwGipyil1omcI2udfLPqF3r5lgDMc8q1zskiv7awu0nA-DB1z6kGtoUIsk9IRVz4qbSz4-f5aFnmwt5nzeBo3DJKk8bXREBJ2Vd3VzrTK7sc8wQoIHPUMzaaPv2dqqxRWM5uJhr674crk-RhSe6BaAQkTbrrHLxlsdFG7kiLi1fvkyvAv7qjsfuaC_DL-HxKyr819bb0BjLTRuZUE3ZpN23B3Eh2MmZ3CeR7v64F-CF9fhb4DMib6JJ-RrA9mjOI1RxvKJwMOxFLdvyarvdZIpBJh5JyZdq4eKc8aUDjILdkWV0nA8z2DqB0Wcg%3D%3D&amp;q_datetime_utc=2026-03-05T14%3A22%3A40&amp;ticket_price=1846&amp;quote_id=-8621660660664895659&amp;utid_state=1&amp;channel=iphone&amp;price_without_closed_user_group=3200&amp;tm_place_name=Davao&amp;deeplink_data=eyJmaWVsZHMiOnsic2lnbmF0dXJlIjoiYzdhMTVjNzVlMDQ3MDdlZmJiMDBiNTFjNDVjNTM2YWEifSwidXJsIjoiaHR0cHM6Ly9kZWFscy52aW8uY29tP3NpZz1kN2Q1OTcyMzNiOGUzMzIwZjIzMmIzZWVjN2UyMWRjY2ZlMGY1NDY5OGVmMjUzMDI5MjkyZDA4NTAwMzY3YWE1MmQzMjMxMzQzMDMwMzUzMjM0MzIzMSZzaWctaXNzPW1ldGEmdHVybD1odHRwcyUzQSUyRiUyRnZpby5jb20lMkZIb3RlbCUyRlNlYXJjaCUzRmNoZWNrSW4lM0QyMDI2LTAzLTA1JTI2Y2hlY2tPdXQlM0QyMDI2LTAzLTA2JTI2Y3VycmVuY3klM0RQSFAlMjZlcHYlM0RNUzR5JTI2ZXNkJTNESEo4eXNyY3MtREtjUGhMRmljTFAtazVBSXFpdVdLQUpYa0hCVTVrUVhMcUZ4VVgwcDBYNTBkeUlkMHdXZzIwbURKY3A0Q2hMdS1lckI0UnNCMklyZl95RDhnZ09pSERtZ3NpYnZPOVYyci1ZSmJ1MDVmSll2RmclMjUzRCUyNmZvcmNlQ3VycmVuY3lDaGFuZ2UlM0QxJTI2Zm9yY2VMYW5ndWFnZUNoYW5nZSUzRDElMjZob3RlbElkJTNEMTY0OTQyNyUyNmxhYmVsJTNEc3JjJTI1M0Rza3lzY2FubmVyJTI1MjZ1Y291bnRyeSUyNTNEUEglMjUyNnVkZXZpY2UlMjUzRG1vYmlsZSUyNTI2aG90ZWwlMjUzRDE2NDk0MjclMjUyNmRheSUyNTNENSUyNTI2bW9udGglMjUzRDAzJTI1MjZ5ZWFyJTI1M0QyMDI2JTI1MjZsb3MlMjUzRDElMjUyNm9mZmVyaWQlMjUzRG8yS1RKeDloWUpqQSUyNTI2cHJpY2UlMjUzRDE4NDYuMDElMjUyNmN1cnJlbmN5JTI1M0RQSFAlMjUyNnVzZXJsYW5nJTI1M0RlbiUyNTI2X3RoJTI1M0Q1OWMwZmZiYzE1Y2YwZGIzYmU5NTUyOGE2ZDI5MDE4Mzc2MDQ5ZWRhMzBhZWFjOWMlMjUyNmR0cyUyNTNEMTc3MjcyMDIyOSUyNTI2b2x1dCUyNTNEMTc3MjcyMDIyNiUyNTI2Y2FuUGF5TGF0ZXIlMjUzRGZhbHNlJTI1MjZyZXF1ZXN0VXNlckdyb3VwJTI1M0QlMjUyNm9mZmVyVXNlckdyb3VwJTI1M0RwdWJsaWMlMjZsYW5nJTNEZW4lMjZvdGklM0QyYnhuMm5YWHVTdyUyNnByZWZlcnJlZFJhdGUlM0QxODQ2LjAxJTI2cHJvZmlsZSUzRHIyZDJtNzNrbjglMjZyb29tcyUzRDElMjZ1c2VyQ291bnRyeSUzRFBIJTI2dXRtX2NhbXBhaWduJTNEc2t5c2Nhbm5lciUyNnV0bV9tZWRpdW0lM0RjcGMlMjZ1dG1fc291cmNlJTNEc2t5c2Nhbm5lciJ9&amp;utid=79f69bb1-da7b-1b62-a124-2a386951adbc&amp;tm_stars=3&amp;client_id=skyscanner_app&amp;price_policy=2&amp;pre_redirect_id=c4b7308b-41e2-b757-0a93-488b009960da&amp;tm_city_code=DVOP&amp;max_price=1846&amp;guests=1&amp;request_id=c4b7308b-41e2-b757-0a93-488b009960da&amp;tm_country_code=PH</t>
  </si>
  <si>
    <t>www.skyscanner.com.ph/hotel_deeplink/4.0/PH/en-US/PHP/h_bc/47203840/2026-03-05/2026-03-06/hotel/hotel/hotels?legacy_provider_id=13&amp;rooms=1&amp;closed_user_group=apps&amp;hb_data=8ZgichSKxoVXkn0U5wnHd67EgoHPLDHWKywoN-2fIIhWU6lJ4Z5281VZ1w1fR3cgzuXSk1i2BLH0WFcowSxLKuQtPsI6hZi0NDGN2pNxF3HXDQGjTSW0ymzyHfsLvufzB1w0fTsvnwJsDfsfaZngay_yHD9gABD4kRSN799W7295bFLdWeNPCSyxmfuMCIPZGkixKGTTTu94QAr_ovRUvxHgxrELCPwT6LZpFyRc4cY8wqNHpg217FvWSNkn6BgtWxqLaWdGKpHyIF0-ocUwHcPovIWyErP9WN2jkwx-oAY__0m001D_D8jejYYwEJ89JIWnPpO60OpElCAWRSrqwPPbV4Kg6uptIUOJoxVMtdyktSV6PV6R-N3zRB48Srjq7q790MkkZW-fLH3SvSu7v9qBJOe2AaYxog54RNYM8sEN0yA2&amp;q_datetime_utc=2026-03-05T14%3A22%3A43&amp;ticket_price=2352&amp;quote_id=-4659539622968795323&amp;utid_state=1&amp;channel=iphone&amp;price_without_closed_user_group=5443&amp;tm_place_name=Davao&amp;deeplink_data=eyJmaWVsZHMiOnsic2lnbmF0dXJlIjoiMTk2YjE4OWU3MWM0MWE0OTYyODc4ZTEyMmQ0YWYxZWQiLCJibG9ja19pZCI6IjQxMDczNTExXzQxOTUxOTQ1NF8wXzBfMCJ9fQ%3D%3D&amp;utid=3268159c-b747-2247-5993-345263e243b5&amp;tm_stars=0&amp;client_id=skyscanner_app&amp;price_policy=2&amp;pre_redirect_id=8d6898b7-2429-12cd-0e82-8e4b455226aa&amp;tm_city_code=DVOP&amp;max_price=3779&amp;guests=1&amp;request_id=8d6898b7-2429-12cd-0e82-8e4b455226aa&amp;tm_country_code=PH</t>
  </si>
  <si>
    <t>7.0657213, 125.6104667</t>
  </si>
  <si>
    <t>www.skyscanner.com.ph/hotel_deeplink/4.0/PH/en-US/PHP/h_bc/223658239/2026-03-02/2026-03-03/hotel/hotel/hotels?legacy_provider_id=13&amp;rooms=1&amp;closed_user_group=apps&amp;hb_data=ThTAmsmWPDx0pphkT4fEmqICvMuNfFBKNeLCeKPxglOxJNc_s1HMYlOq6gbWPSrk50cBe-KpSQmjYMNtTntltD3Vl5_fB4ertGaAJ1rzhMXtXR3dLEd3T-PvcyzWfvVAw3q-FI361GfpllBbt4rbae3mPpreLtsQz-JPqkM4P9rRgdc-odWxQj6t9Q2Jass9iljsLwVAUbXbCn_TeZzdlm4dsmZuSXhgmCM7_sCn-I7ZPcA7orxt8LEElvrLdyHUDAqNeIVLEnX34ZoyRVOi8IV8z3WwzgJEIkJXPI8rGvrtOVj4gjPHxiAO5zRQ5bsZfPU4w13_bDzc3EJxQEH5nDnrpPu_9-RHGE8phMvEbFcXX9hH-qr9c1wVg2Wu_HAHdxmsv5CaTTzyzyYlL30DwY9PmIFH0Gd-XLvZAGU3T6UwJXV1bTE%3D&amp;q_datetime_utc=2026-03-02T00%3A09%3A40&amp;ticket_price=2964&amp;quote_id=1611542132174354431&amp;utid_state=1&amp;channel=iphone&amp;price_without_closed_user_group=3604&amp;tm_place_name=Sanghay&amp;deeplink_data=eyJmaWVsZHMiOnsic2lnbmF0dXJlIjoiNTA3MmNiNmNhZTMxZTQ3YTllNDIwZGFlMDM4OTE2MjQiLCJibG9ja19pZCI6IjE0MDc2Njk5MDFfNDEyNTQzNjc3XzFfMV8wIn19&amp;utid=d0b92143-4a9a-45f1-2a96-39eb6bc759d5&amp;tm_stars=2&amp;client_id=skyscanner_app&amp;redirect_delay=1000&amp;price_policy=2&amp;pre_redirect_id=1f2c15e3-cda1-4695-4f40-1b477fa3748c&amp;tm_city_code&amp;max_price=5778&amp;guests=1&amp;request_id=1f2c15e3-cda1-4695-4f40-1b477fa3748c&amp;tm_country_code=PH</t>
  </si>
  <si>
    <t>www.skyscanner.com.ph/hotel_deeplink/4.0/PH/en-US/PHP/h_ad/130410306/2026-03-05/2026-03-06/hotel/hotel/hotels?legacy_provider_id=22&amp;rooms=1&amp;closed_user_group=general&amp;hb_data=mMJCYCcJ5Rmlywaxub9y1fsmLF0NrAq0Evy2gUC3_jLnX04AoX2e5bs-pYmRSRw3U-rqKA1u3AaUsl1pip0XDqPAQmjG4Yl-upfAkfFVj32FBn8ezqau2nECtxYOQeBiQGuGU3Cqd5eFwGNbc67N3Skne4gtRRUcU93xrEHBLCv7vXJiGfcbiRR9OZYNsI_1xz9Xl2vEDO5RXV6BImlQtWm8oOnbCV15CiEfUl4F4GsZ0FK1Dc4mtvYCr7fhaSf6IkmS6l6eMdjivVnhBeX0u9cMFl97YbDdIuEI7-SmjKbRBJxraXr206EE-1ZV4NzHqaKLbonb5StCPWdKmLm_5D3zRmdPpLOeoSHngWum_n-mbHcClmqRAenfa5N_C-0hiDC3rEHqNVZ5pXvdH-Y1MZA6GG7anH7pY0JglFXlMPJY&amp;q_datetime_utc=2026-03-05T14%3A22%3A43&amp;ticket_price=2343&amp;quote_id=-2827767033912419691&amp;utid_state=1&amp;channel=iphone&amp;price_without_closed_user_group=3800&amp;tm_place_name=Obrero&amp;deeplink_data=eyJmaWVsZHMiOnsic2lnbmF0dXJlIjoiOWFjOWFhZDNmM2FjNWVmYzUwODIwYjMxYmEzODU5MzAifSwidXJsIjoiaHR0cHM6Ly93d3cuYWdvZGEuY29tL3BhcnRuZXJzL3BhcnRuZXJzZWFyY2guYXNweD9jaWQ9MTg0NjM4MyZoaWQ9NTY3NjM4JmN1cnJlbmN5PVBIUCZjaGVja2luPTIwMjYtMDMtMDUmY2hlY2tvdXQ9MjAyNi0wMy0wNiZOdW1iZXJvZkFkdWx0cz0xJk51bWJlcm9mQ2hpbGRyZW49MCZSb29tcz0xJm1jaWQ9MzMyJm1hc3RlclJvb21JZD0zMjYyNjEzJm1wdD1kRXQwYzBJdlNubE1kM1pIUVM5TmNEUjFaVlZuWlhCc1QyNVFWRTR2Y2taM1lqSmxabG8xTUZOMlN6WlhiRVk1VTFoWE5sRlFaV3RNVkRaeGRuZFJla3BNYkhoMVIyazBXV1Z3VHcmVG90YWxQcmljZT0yMzQyLjk3JlRvdGFsVGF4PTIyMC40NCZUb3RhbEZlZT0yMDIuMDYmVG90YWxTdXJjaGFyZ2U9MCZtY3VyPVBIUCJ9&amp;utid=2b37540c-a9e9-e0eb-dfbb-ddebf138c90e&amp;tm_stars=3&amp;client_id=skyscanner_app&amp;price_policy=2&amp;pre_redirect_id=5c0b9d26-3b45-d42e-7ea3-0f9150204221&amp;tm_city_code&amp;max_price=3349&amp;guests=1&amp;request_id=5c0b9d26-3b45-d42e-7ea3-0f9150204221&amp;tm_country_code=PH</t>
  </si>
  <si>
    <t>7.0834593, 125.6158221</t>
  </si>
  <si>
    <t>https://www.google.com/maps/place/FairCrown+Suite/data=!4m11!3m10!1s0x32f9729ce3600d7f:0x888fea1482dee181!5m3!1s2026-03-01!4m1!1i2!8m2!3d7.0571589!4d125.5965971!16s%2Fg%2F11j540pzwv!19sChIJfw1g45xy-TIRgeHeghTqj4g?authuser=0&amp;hl=en&amp;rclk=1</t>
  </si>
  <si>
    <t>www.skyscanner.com.ph/hotel_deeplink/4.0/PH/en-US/PHP/h_bc/179122109/2026-03-05/2026-03-06/hotel/hotel/hotels?legacy_provider_id=13&amp;rooms=1&amp;closed_user_group=apps&amp;hb_data=5qtSkwNqCk1C2eoYO0qH2bTAVNhpvRxQKjL40IAnByLMNFBajIYqrRsrospE6qCw7KjNPhg2hKOFOb3csmqfLv8VVE3Knb-PVLoxmN_wvtaMWGJjdET6v2mEelGA4xLRAwi2qhGq9aNGdwef8-CdSyRlDpMQfJXld3weWNgG8-Ete9a27YWak5ccBCgLEOIk3sJVceR7vdhRwdExnTyQqxmTzZ3YYHabeUdi5lA_McSHf8s1fFHRvikDTTiwohyFVXnNnjQrimngDl8-z8OPROKP3A45CtNUAtQVg1opFqpWzVziMYwwjb-KtPrCYqq43zctm9ReVY39VNVEVayOEP-1Y624VKUwtcRLJPFWLgby601TjuvIYrT66JiMWcxsxC6XosYCGTkGtXc3JUZj5v34hx1WPxTgvHbyy2g8R8xBxc4g&amp;q_datetime_utc=2026-03-05T14%3A22%3A46&amp;ticket_price=1326&amp;quote_id=-7131606131903210349&amp;utid_state=1&amp;channel=iphone&amp;price_without_closed_user_group=1456&amp;tm_place_name&amp;deeplink_data=eyJmaWVsZHMiOnsic2lnbmF0dXJlIjoiZDAzZjc2MjViMmI5ZDQzYTRiZjIzMDM3Y2IzMTA2NjQiLCJibG9ja19pZCI6IjMyOTQ0OTEwMl8zMzU0MjA0MTdfMl8yXzAifX0%3D&amp;utid=d597c85a-3517-0cd6-b027-53ab4a10cecc&amp;tm_stars=0&amp;client_id=skyscanner_app&amp;price_policy=2&amp;pre_redirect_id=ba241273-c69d-b076-d9d1-0a666e2eea62&amp;tm_city_code&amp;max_price=2856&amp;guests=1&amp;request_id=ba241273-c69d-b076-d9d1-0a666e2eea62&amp;tm_country_code=PH</t>
  </si>
  <si>
    <t>www.skyscanner.com.ph/hotel_deeplink/4.0/PH/en-US/PHP/h_bc/225077021/2026-03-02/2026-03-03/hotel/hotel/hotels?legacy_provider_id=13&amp;rooms=1&amp;closed_user_group=apps&amp;hb_data=Tg1kNSGIZNljJdArc3hiq1WmV_wgBLiNimIuNRVST1_VhfIqqdG76lXhbVSVe4L9sqbQBsHGM4wZpl9eoQMaCggOXLS_XzT8av7aDdfk0HwzUYGbJ4diKFo2zs6cIWbQnLzSoSh0BmIsJbVIgTj8roFo6ThevETuMUx6VTZBhNpzj08e4dYwyPJMqENaldEVcjNkAsj9ZCf5KD0ZG3bNwt4xf9bJKm5cEVs6ziPS57c6WcQ9-DIbvC5C23R9jXWufAOZpzLpPFAvnlJNVyazLV51dphHXAKqJNj1lDwHh3U9gtOCn6hPFtTpYR2VYUixLHCxIjqlh_gmcb5Y147PZCKjLhHi9D1b_T3KJfC5wFEMotVhiAuovHkF4sJXbpzcLv8bY8kizBRTfyv8gvVzuocZWm7oGI3kOheTTTx_lE-SYqU5NK8%3D&amp;q_datetime_utc=2026-03-02T00%3A10%3A45&amp;ticket_price=2569&amp;quote_id=-7180206241638297120&amp;utid_state=1&amp;channel=iphone&amp;price_without_closed_user_group=3124&amp;tm_place_name=Commonal&amp;deeplink_data=eyJmaWVsZHMiOnsic2lnbmF0dXJlIjoiMmM0OWRmOGQ5YjAzN2UwMmMzYmZjZWY0YzEyYmUyNjkiLCJibG9ja19pZCI6IjE0OTE1ODE0MDFfNDIwODEzNDM4XzVfMF8wIn19&amp;utid=9909646f-5c33-f7fd-2db8-d6cec0222651&amp;tm_stars=0&amp;client_id=skyscanner_app&amp;redirect_delay=1000&amp;price_policy=2&amp;pre_redirect_id=0e1dc769-0c25-a990-1709-f7ae259d5f25&amp;tm_city_code&amp;max_price=2569&amp;guests=1&amp;request_id=0e1dc769-0c25-a990-1709-f7ae259d5f25&amp;tm_country_code=PH</t>
  </si>
  <si>
    <t>www.skyscanner.com.ph/hotel_deeplink/4.0/PH/en-US/PHP/h_ad/127046353/2026-03-05/2026-03-06/hotel/hotel/hotels?legacy_provider_id=22&amp;rooms=1&amp;closed_user_group=general&amp;hb_data=K7cIkX0vWbBg9PDFCHVxemUf1b4dm0NTlTJ6YWrIlkhUwVMaug6EjNVbBO0sq6C9T-JK9nVPdRIcoMhqaOBp-9SrwetZDAf3Se4Mq7-CD2eyJZa8FnFFHDegKYNokG3YMEBDe2gkM9OtZSs8hnNeW1nFZSqiJOxcavwaqUoUpmwwBzqXFIqxqvTdsQYRFAXXK-zaGfHqtF713udHcHtiyG66FIRdA73BB798-zPF3wAwAZzJqWqotfrsiPH7FeeVWSOjHRqJcLPYUImdfocMTn9W5ird_3IwqUzh8NWtfXeN3BPBRsxSxZrRK0tzj4Nw140OIB2i8xn-sSKzVnDZXx85XEImkr9oCxWFvwwY_J-LzC1FKTG6xOtIx2lQDxbIth8dXN9nJP81im-nxJNG3CDuf_Z3pYSIz8m5vpZ8IjGx&amp;q_datetime_utc=2026-03-05T14%3A22%3A48&amp;ticket_price=1969&amp;quote_id=-3423400366771056322&amp;utid_state=1&amp;channel=iphone&amp;price_without_closed_user_group=3500&amp;tm_place_name=Ma-a&amp;deeplink_data=eyJmaWVsZHMiOnsic2lnbmF0dXJlIjoiYjdjYzA3MzUzY2IwNDA5ZGVkZDZiMDkxYWJmMzMyOTcifSwidXJsIjoiaHR0cHM6Ly93d3cuYWdvZGEuY29tL3BhcnRuZXJzL3BhcnRuZXJzZWFyY2guYXNweD9jaWQ9MTg0NjM4MyZoaWQ9MjUxNDA5MjQmY3VycmVuY3k9UEhQJmNoZWNraW49MjAyNi0wMy0wNSZjaGVja291dD0yMDI2LTAzLTA2Jk51bWJlcm9mQWR1bHRzPTEmTnVtYmVyb2ZDaGlsZHJlbj0wJlJvb21zPTEmbWNpZD0zMzImbWFzdGVyUm9vbUlkPTM0NzExMTgxMSZtcHQ9WkhoMFNVUkNSM0J3Ym14WFlsZHdUbFZoY0Zwd0wyeE9WbTVaWkVKTFlrSk1NbTFYVGs5a1dsbENTa0ZvYzNKWWNVMUtMM0ZCUTNOa1FUSjFlVVpRZDFZclNrUnFlV2RRWkV4bFNtNXVSbEUmVG90YWxQcmljZT0xOTY5LjIwJlRvdGFsVGF4PTIyNy44NCZUb3RhbEZlZT0xNjYuMDAmVG90YWxTdXJjaGFyZ2U9MCZtY3VyPVBIUCJ9&amp;utid=5203129a-ad42-0953-9354-2c3e386c35da&amp;tm_stars=2&amp;client_id=skyscanner_app&amp;price_policy=2&amp;pre_redirect_id=bca34b0b-9085-460d-543d-a690b335c263&amp;tm_city_code&amp;max_price=4491&amp;guests=1&amp;request_id=bca34b0b-9085-460d-543d-a690b335c263&amp;tm_country_code=PH</t>
  </si>
  <si>
    <t>www.skyscanner.com.ph/hotel_deeplink/4.0/PH/en-US/PHP/h_bc/81987394/2026-03-05/2026-03-06/hotel/hotel/hotels?legacy_provider_id=13&amp;rooms=1&amp;closed_user_group=apps&amp;hb_data=D83T4ShnBz__fZziSggZbzKS04m1LEBWxP4QUP28hIuhmrrBChVRgX_rXmrVx8sTjhZRYm_0LEw6jXNXpp2SmpnkXAjLixSJ60jRPEGSHdbue1ntfknzlf3NaUQd51nvtdcn2LGlIfKlLH0oMhxQkuoqbKxe4aJoPigK_6dBixSq_COEpKvobdRC3XcyO2lLdSMQSGAd9qE-JJOOrMagdeDXEqqBzRVJOhBDHE4yShywucFtAWAQ29PMT6r3kPq-p-KFORhhLUWeAHN2EkEoUpvPy0WzTMMiqnOHEvw2gz0RuNFw17qeiheH7zzFDZhww67OU9zu3e66aWMb01Xu4cG6BU7yQUQtCujS100pLjC7d5TgrMTHGvLvJyaFUuvFzx3kQqfxXRgUL99mqOUob8dckBaqzuoFDNvhWk6KDuLx993mAmtM&amp;q_datetime_utc=2026-03-05T12%3A25%3A31&amp;ticket_price=1350&amp;quote_id=-1737818302838907373&amp;utid_state=1&amp;channel=iphone&amp;price_without_closed_user_group=1645&amp;tm_place_name=Davao&amp;deeplink_data=eyJmaWVsZHMiOnsic2lnbmF0dXJlIjoiZmExYzM4YjVhM2U4YzY3NWU5OWJlZWVmNTlmN2Y0YmYiLCJibG9ja19pZCI6IjI5NTQ0NjAyXzExMjg4NzAwMV8wXzQyXzAifX0%3D&amp;utid=76e292c3-baf1-ce54-6a94-b274c646a431&amp;tm_stars=0&amp;client_id=skyscanner_app&amp;price_policy=2&amp;pre_redirect_id=7824a284-0974-dfd5-5a1b-d3f06fe47010&amp;tm_city_code=DVOP&amp;max_price=3060&amp;guests=1&amp;request_id=7824a284-0974-dfd5-5a1b-d3f06fe47010&amp;tm_country_code=PH</t>
  </si>
  <si>
    <t>7.0793269, 125.6084698</t>
  </si>
  <si>
    <t>www.skyscanner.com.ph/hotel_deeplink/4.0/PH/en-US/PHP/h_fd/139437924/2026-03-05/2026-03-06/hotel/hotel/hotels?legacy_provider_id=927050&amp;rooms=1&amp;hb_data=RiEWmMvU5ab1jzvO_Lh5y86NEyogT9_Bf8tnugdI0pts6DtfrKnE3xbWIoiZTT1YzhSPpu-leFktTDhWepjZoOgrcBszWNsyrnjpeFqCJUHwFyYzXo4BZbYIv0QtRfgxe0y8bw8Dq70tjv2_1C3fWcbHNrZFrjdnBIupZQy9_VaH1jtbPEyE6F51PI8N8hVGO4C1l9nH3JyTGUubtxqttBDmF09vrK6cqrCsIEdnHO9SZhjScDmTETo_i8hWMDsAmSk2bjPvFS-1Nn8snlXJKcInVv_zvKzf9v9sLuIKtlA1GYFK5gFv1VIHD7NRfjtk1t3s6SAK-7YjC_wW4GS_cNYSXw31PyHNQDT_B4fDkxCNmgeDwt-me_S5toKjqV0ku1l7H-pnsSIfwTVyolFwiMquwMR60M5XR_Yr6rVQEaq1QA%3D%3D&amp;q_datetime_utc=2026-03-05T12%3A26%3A43&amp;ticket_price=2593&amp;quote_id=3058368620968858378&amp;utid_state=1&amp;channel=iphone&amp;tm_place_name=Obrero&amp;deeplink_data=eyJmaWVsZHMiOnsic2lnbmF0dXJlIjoiMmNmYWE2YmE4NGJhMmE0MmM2ZWI2MjNkOTc0NjczZjIifSwidXJsIjoiaHR0cHM6Ly9kZWFscy52aW8uY29tP3NpZz0yMTFlNTFmYzZiYjA1MDgzNTc3OTEwYmIxMjFkMTE2ZDc1Zjc2OTY2NzUwNWYyOWI2MTdiYjZkYWVjNmJlNzYxMzUzMjMxMzkzMjM3MzEzODM3JnNpZy1pc3M9bWV0YSZ0dXJsPWh0dHBzJTNBJTJGJTJGdmlvLmNvbSUyRkhvdGVsJTJGU2VhcmNoJTNGY2hlY2tJbiUzRDIwMjYtMDMtMDUlMjZjaGVja091dCUzRDIwMjYtMDMtMDYlMjZjdXJyZW5jeSUzRFBIUCUyNmVwdiUzRE1TNHklMjZlc2QlM0REUGdmU1Jla0JMaXRENExWeHlETTVaZXJma3ZTOG5LTEtfZFBfczdJeldRYkhYejl5bWhUcDRXM1Fjc1FjckxBQ1ZadGJ2TFVxbDZfSi1rX25IZ2ZYZUZidjNsdVR0SGswRkF2cTViNVl5dlREa0hMV29VcUh1TSUyNTNEJTI2Zm9yY2VDdXJyZW5jeUNoYW5nZSUzRDElMjZmb3JjZUxhbmd1YWdlQ2hhbmdlJTNEMSUyNmhvdGVsSWQlM0QyNjg2MTcxJTI2bGFiZWwlM0RzcmMlMjUzRHNreXNjYW5uZXIlMjUyNnVjb3VudHJ5JTI1M0RQSCUyNTI2dWRldmljZSUyNTNEbW9iaWxlJTI1MjZob3RlbCUyNTNEMjY4NjE3MSUyNTI2ZGF5JTI1M0Q1JTI1MjZtb250aCUyNTNEMDMlMjUyNnllYXIlMjUzRDIwMjYlMjUyNmxvcyUyNTNEMSUyNTI2b2ZmZXJpZCUyNTNEb21FbkppYVo2QTE0JTI1MjZwcmljZSUyNTNEMjU5My4wMSUyNTI2Y3VycmVuY3klMjUzRFBIUCUyNTI2dXNlcmxhbmclMjUzRGVuJTI1MjZfdGglMjUzRDhkOTRiYTAxYjg2Y2EwY2NkM2Y4ZWJkNmNjMDVjM2QwN2JjMDgwODZjZGIzMTE2ZiUyNTI2ZHRzJTI1M0QxNzcyNzEyODk4JTI1MjZvbHV0JTI1M0QxNzcyNzEyODk1JTI1MjZjYW5QYXlMYXRlciUyNTNEZmFsc2UlMjUyNnJlcXVlc3RVc2VyR3JvdXAlMjUzRCUyNTI2b2ZmZXJVc2VyR3JvdXAlMjUzRHB1YmxpYyUyNmxhbmclM0RlbiUyNm90aSUzRGZ4Z25rc2U1TnJBJTI2cHJlZmVycmVkUmF0ZSUzRDI1OTMuMDElMjZwcm9maWxlJTNEcjJkMm03M2tuOCUyNnJvb21zJTNEMSUyNnVzZXJDb3VudHJ5JTNEUEglMjZ1dG1fY2FtcGFpZ24lM0Rza3lzY2FubmVyJTI2dXRtX21lZGl1bSUzRGNwYyUyNnV0bV9zb3VyY2UlM0Rza3lzY2FubmVyIn0%3D&amp;utid=c6867886-1f64-88e7-20ed-35608ae629af&amp;tm_stars=3&amp;client_id=skyscanner_app&amp;price_policy=2&amp;pre_redirect_id=5f70e6a8-1b7e-17d7-c366-33d93fbc296b&amp;tm_city_code&amp;max_price=2593&amp;guests=1&amp;request_id=5f70e6a8-1b7e-17d7-c366-33d93fbc296b&amp;tm_country_code=PH</t>
  </si>
  <si>
    <t>www.skyscanner.com.ph/hotel_deeplink/4.0/PH/en-US/PHP/h_ad/124996044/2026-03-05/2026-03-06/hotel/hotel/hotels?legacy_provider_id=22&amp;rooms=1&amp;closed_user_group=general&amp;hb_data=px3gvr6BoW5seUYc7DGKjDD15pEWKg5NG85lGEAKihcLnKruPaM1GpR8EQafg7DT5d_HlZDdd9EO0RZOCRDJNciAbkzE7dncJ2HVO0t0d6sTSvW-6xrzqPKnrBTey95_Ami-13_eE2b7ovUQOPgnP9TwMd5CAhQIPe2jZ-6Yz7t_GukhyC4TEkI4hMQNFbM-qN1anSlKMEU67AADAfsNVpdoTbS0Ul5L02IAxOSBi5r3NPEC-EvP7ZckwZCqviJzMHVvrRhst8tIlfAxo2VS19jIV77B92VtMi_CsnUYpEFIwU1jnxa2bouNnHgm84I5oQ7q-JRQazjU48Zfq1tBPb1gTBgmMTNzG2AxKlvB3U2o74McHGtNHXvZaUtB7mQwQMsDmHuSKdJmGe5I-_WnuSHDWI0lf6t_myzqdfYwp8Jw&amp;q_datetime_utc=2026-03-05T14%3A22%3A51&amp;ticket_price=1968&amp;quote_id=-2196232753748904112&amp;utid_state=1&amp;channel=iphone&amp;price_without_closed_user_group=2638&amp;tm_place_name=Davao&amp;deeplink_data=eyJmaWVsZHMiOnsic2lnbmF0dXJlIjoiYjk4YmEyNzQwMzY0NDg1YjRlZmZjMjlhYzc5OThiMTAifSwidXJsIjoiaHR0cHM6Ly93d3cuYWdvZGEuY29tL3BhcnRuZXJzL3BhcnRuZXJzZWFyY2guYXNweD9jaWQ9MTg0NjM4MyZoaWQ9Mzg3OTczNjAmY3VycmVuY3k9UEhQJmNoZWNraW49MjAyNi0wMy0wNSZjaGVja291dD0yMDI2LTAzLTA2Jk51bWJlcm9mQWR1bHRzPTEmTnVtYmVyb2ZDaGlsZHJlbj0wJlJvb21zPTEmbWNpZD0zMzImbWFzdGVyUm9vbUlkPTYzODkxOTMwOCZtcHQ9WjA5V2JFZDRSMkpvZUdSR1dYUnVTMUV3UkZSa1dtTnlUbTlSY21KelJERldjVEUwVFcxV2FWTlpWR3RqUlZwd1JYUk9hbll3ZHpGcU1uSTBia293TDJGNFVqQllPRXhFYzFGdE9GVm5QVDAmVG90YWxQcmljZT0xOTY3LjczJlRvdGFsVGF4PTIyNy41NSZUb3RhbEZlZT0xNjYuMDAmVG90YWxTdXJjaGFyZ2U9MCZtY3VyPVBIUCJ9&amp;utid=23041f5e-2428-12af-2ae2-b09cbb5d62e8&amp;tm_stars=3&amp;client_id=skyscanner_app&amp;price_policy=2&amp;pre_redirect_id=35de5580-f874-f423-7a0b-af65a3798699&amp;tm_city_code=DVOP&amp;max_price=3149&amp;guests=1&amp;request_id=35de5580-f874-f423-7a0b-af65a3798699&amp;tm_country_code=PH</t>
  </si>
  <si>
    <t>www.skyscanner.com.ph/hotel_deeplink/4.0/PH/en-US/PHP/h_ad/130063480/2026-03-02/2026-03-03/hotel/hotel/hotels?legacy_provider_id=22&amp;rooms=1&amp;closed_user_group=general&amp;hb_data=k40-drbOQToi0UOaCX2wpI9XNc2K5wux-3MyJWt_lzjEov3pxpAsa5pbvqTgPFO7LuqnBRL_OWVOFFaPoKvl5xR6XHBmSyEVzc6ed0CiB37T7dROfQczS3viah003kxhU5Pprv4SfodJoZtGr0d8OuklpwFSRVeaJpSfhjVYS1uIMC04qIkvwaMGw3pBnKv7uGd-SqmiV_A-MW8U4Th1v5-3C8_QDWjdH5fcmtmGW8CcZiW-UKp7ICQRueeKZTh6xCNmq9_54GHVEwnjMTWWY_9yIhj3v8V96vStnqT6iJzyvVHS68cyiPIx1CkI4RXhHyFHqHExKeIbLzA5vwH_YiKaPsJLzjAsNkQTktOkmjq9_MMHVfhKRF4cYRMffo3Aal3L_jKNiv_ltf0pd8Ync04gthVbNad5PERU4FAaLBY7&amp;q_datetime_utc=2026-03-02T00%3A09%3A47&amp;ticket_price=2391&amp;quote_id=-9211090527567378780&amp;utid_state=1&amp;channel=iphone&amp;price_without_closed_user_group=2872&amp;tm_place_name=Buhangin&amp;deeplink_data=eyJmaWVsZHMiOnsic2lnbmF0dXJlIjoiMmVlZWEwMDBkNzgxNzU3MmViMjcwZmM0YjhmNGYxNzAifSwidXJsIjoiaHR0cHM6Ly93d3cuYWdvZGEuY29tL3BhcnRuZXJzL3BhcnRuZXJzZWFyY2guYXNweD9jaWQ9MTg0NjM4MyZoaWQ9MzA1MzkyJmN1cnJlbmN5PVBIUCZjaGVja2luPTIwMjYtMDMtMDImY2hlY2tvdXQ9MjAyNi0wMy0wMyZOdW1iZXJvZkFkdWx0cz0xJk51bWJlcm9mQ2hpbGRyZW49MCZSb29tcz0xJm1jaWQ9Mjg3MDImbWFzdGVyUm9vbUlkPTEyODU3NjYxMzkmbXB0PWRHdHhNa2RCY0VWelVFVlpObGhpY0hkS1F6WXJUMEo0ZG1sbVRtVk5NMjh5ZUVOTk1WRTRjbVZhY210Qk9GTTNjbXBuYURSMGMzTmhSREEyZERSaWVuWjVPREF4VVVFeVRrTlJlVmRSUFQwJlRvdGFsUHJpY2U9MjM5MS4wOCZUb3RhbFRheD0yMjQuMDEmVG90YWxGZWU9MjA3LjE2JlRvdGFsU3VyY2hhcmdlPTAmbWN1cj1QSFAifQ%3D%3D&amp;utid=1afe8bdf-19d6-9d2a-91cb-94b6c878fc5c&amp;tm_stars=3&amp;client_id=skyscanner_app&amp;redirect_delay=1000&amp;price_policy=2&amp;pre_redirect_id=99b7eb47-6998-8f51-be75-422f33888a60&amp;tm_city_code&amp;max_price=5002&amp;guests=1&amp;request_id=99b7eb47-6998-8f51-be75-422f33888a60&amp;tm_country_code=PH</t>
  </si>
  <si>
    <t>7.0917348, 125.5032348</t>
  </si>
  <si>
    <t>www.skyscanner.com.ph/hotel_deeplink/4.0/PH/en-US/PHP/h_bc/220136630/2026-03-05/2026-03-06/hotel/hotel/hotels?legacy_provider_id=13&amp;rooms=1&amp;closed_user_group=apps&amp;hb_data=SbxVGnRSJ-z1DMqBt-pK4k5lNGpaoYfQw3OHiWZdR9iqRcaoNarYthWTs8-J_xH5DvkBDvIcdOG_l8g6SM66ZCL32PhFReUfIHeFDoKbMK27euBRathConPozRTtvEDO7udEfNpEMBxEUoc3bIrjnMcBDoxrl9PQZdhzKfFR_MrTPHjEcUkgSQ1Prqhilxg9dxL02_eRjI06IZeFPJ1Ak0cHNsWxPOVH4Dsi4CeYnmUxXvc6fnI475lLfV22YL18wPURibXJV5PcxycUl0yJcJsXSXwE0LRQrMqvrqL-0Rdu6DsTqdp1qrz-ogqifDT-jHY6rOMWpqxLru1N9qqpVOKa6aoorR16CFYxmwcub0w-Hne08S5GwbSzE412ZJFbLAYdsqkEihHL3te0xmyYV0lWHqAHdi4GKILTF6K-q7pkVePU&amp;q_datetime_utc=2026-03-05T14%3A23%3A57&amp;ticket_price=815&amp;quote_id=-3054702235523504112&amp;utid_state=1&amp;channel=iphone&amp;price_without_closed_user_group=1090&amp;tm_place_name=Commonal&amp;deeplink_data=eyJmaWVsZHMiOnsic2lnbmF0dXJlIjoiNjkyNjIyMzJkMDE5MWYyZGYwMjZlMTQ0ZmE2ZWIyOWEiLCJibG9ja19pZCI6IjEyMjg4MjI4MTFfMzk0OTIxOTU0XzJfMF8wIn19&amp;utid=828b8a5f-9627-5b36-7f36-d76cfff7e6c0&amp;tm_stars=0&amp;client_id=skyscanner_app&amp;price_policy=2&amp;pre_redirect_id=e122d5ec-3719-eb53-15fa-fd15b2f7de19&amp;tm_city_code&amp;max_price=1008&amp;guests=1&amp;request_id=e122d5ec-3719-eb53-15fa-fd15b2f7de19&amp;tm_country_code=PH</t>
  </si>
  <si>
    <t>www.skyscanner.com.ph/hotel_deeplink/4.0/PH/en-US/PHP/h_ad/223609808/2026-03-02/2026-03-03/hotel/hotel/hotels?legacy_provider_id=22&amp;rooms=1&amp;hb_data=T2PviPt4ud7XlXBHeEWdVUO6Roge8qw4j8UAvZ_NsXTTXL2ilccwhdLjF1k5ql-qN7hy9MLw03oFD1OAmgHl6oroR9FbTqUMIAgjOyHqGsAn5wbHsWlf7YhacT0DwwCRUgxcw2RqRf6MsXF7No24e8pnlwujEsPHJOSTwjP6faDoTeyLxLaEM5y0o4pI_NBMut1arekFuQjXl2RMrWUAGIBXfmlUj3gI1wSJkcVXYJ91CQ2sY_NpPgXJTeYZTnckbcMhAf71HzCsfQDyA8TPvrtmLDHgW0aVVHIGdwLMahkoRiTRIvjOPrzwEUUMpuWaXPKCeI0-bIkNg-hPGfrt-lWmP9LN0nEDOcFgtAkO7mWyVkGU7ziMJ32xGWBswx77UzLwxFOOcIfkXJ6-upnJkeAKCbn27akWmUAfcLUL7Adi&amp;q_datetime_utc=2026-03-02T00%3A09%3A50&amp;ticket_price=2268&amp;quote_id=-7207883559249720152&amp;utid_state=1&amp;channel=iphone&amp;tm_place_name=Pasay&amp;deeplink_data=eyJmaWVsZHMiOnsic2lnbmF0dXJlIjoiMjM0NjRhMzQ4YmJhMzI2ZGJlZWNhOTBlMTgxMDhlYjcifSwidXJsIjoiaHR0cHM6Ly93d3cuYWdvZGEuY29tL3BhcnRuZXJzL3BhcnRuZXJzZWFyY2guYXNweD9jaWQ9MTg0NjM4MyZoaWQ9NzMxMDMyMjQmY3VycmVuY3k9UEhQJmNoZWNraW49MjAyNi0wMy0wMiZjaGVja291dD0yMDI2LTAzLTAzJk51bWJlcm9mQWR1bHRzPTEmTnVtYmVyb2ZDaGlsZHJlbj0wJlJvb21zPTEmbWNpZD0zMDM4Jm1hc3RlclJvb21JZD0xMTQ0NTk2Njg4Jm1wdD1WVmhSTW5wNVZsRlhLMVJZT1Zka1FqQnVhM1I1YW5wT1QwbEhlbEp4UjJjM1lsaDZkREJvVWk5SGIwZzRSMFZITVhWRE0zcE9OV2RVTkRsTVVIRmhNRmxVYmtsamIycGtjVlo1TVd4UlBUMCZUb3RhbFByaWNlPTIyNjguMDAmVG90YWxUYXg9MjQzLjAwJlRvdGFsRmVlPTAuMDAmVG90YWxTdXJjaGFyZ2U9MCZtY3VyPVBIUCJ9&amp;utid=548e48b5-7ef8-0a8b-049d-a5df8e4805ad&amp;tm_stars=0&amp;client_id=skyscanner_app&amp;redirect_delay=1000&amp;price_policy=2&amp;pre_redirect_id=afa66496-d890-86d8-1de6-c775915400ad&amp;tm_city_code&amp;max_price=2268&amp;guests=1&amp;request_id=afa66496-d890-86d8-1de6-c775915400ad&amp;tm_country_code=PH</t>
  </si>
  <si>
    <t>www.skyscanner.com.ph/hotel_deeplink/4.0/PH/en-US/PHP/h_fd/114164402/2026-03-02/2026-03-03/hotel/hotel/hotels?legacy_provider_id=927050&amp;rooms=1&amp;closed_user_group=general&amp;hb_data=zTL-LFpb1ew6ZzFkfRlPOmAjwzs5aVkOxYd2LIpPfjIq09AWBnd9g9NoDuafS9ejmrXwsceMgKvlEyq818IC7_Gbeey3F7VN8OdM2SivC-aYRVzmv-6prCa765yHRyxzB11w-Fn_snmLk5YpihKp9pT9JsZ07kUoyOeiQQK9vnklpghO8VAT9wWcYh23vM2-nGpe1FyRAt2Iye6-Ctvv9N2UihSGWJHJpkVxTcE9n2mEcYz0of3E9d38XL9U3vs0XLGKSTiAXuCWB2NsN5tJPp6uwlrQn08z9MtMPjXtZi0PBU0LLwBpU3tAMuISuDyx1saEWWZ-B9Vu91-MqyRA85eeRCKN_b8XCNuB6qKy7aN1jn77-kxkIymtMUTzTIziWXIuyNnTO39j2SCUm1KXIWSHr8VRSfB9irU3wu0l5jhm7g%3D%3D&amp;q_datetime_utc=2026-03-02T00%3A09%3A54&amp;ticket_price=3290&amp;quote_id=6171444311490461554&amp;utid_state=1&amp;channel=iphone&amp;price_without_closed_user_group=5893&amp;tm_place_name=Pakiputan&amp;deeplink_data=eyJmaWVsZHMiOnsic2lnbmF0dXJlIjoiNDI3OTQ1NTExY2NjZDdjM2JiYjg1NjFiZDZhZjMxZDkifSwidXJsIjoiaHR0cHM6Ly9kZWFscy52aW8uY29tP3NpZz0xNjQxODBhMWUxZjZkYzBkMjY3NWU4Njc1MzkwMTdmY2E0ZjY5Nzk0Zjc4MDE5ODg2NGJmMGU4ZWY2NzAxMDJlMzczMjMwMzQzODM4MzkzODMyJnNpZy1pc3M9bWV0YSZ0dXJsPWh0dHBzJTNBJTJGJTJGdmlvLmNvbSUyRkhvdGVsJTJGU2VhcmNoJTNGY2hlY2tJbiUzRDIwMjYtMDMtMDIlMjZjaGVja091dCUzRDIwMjYtMDMtMDMlMjZjdXJyZW5jeSUzRFBIUCUyNmVwdiUzRE1TNHklMjZlc2QlM0Q2RG1JX2ZWZnVyTnN6STdqRmFxNEdZbmpMaXJtOWIzU1EtaXRHSUI1N2lER1FKT2w1ZlhSVWZ6WFU4N082T2VIQzVoN21KVVJDRFhWa3RyOGk3MGJObzN2N1lsNDRjZGJjX2VpQndqdmJUSkI2alZDSU9jJTI1M0QlMjZmb3JjZUN1cnJlbmN5Q2hhbmdlJTNEMSUyNmZvcmNlTGFuZ3VhZ2VDaGFuZ2UlM0QxJTI2aG90ZWxJZCUzRDE3NzgxMjYlMjZsYWJlbCUzRHNyYyUyNTNEc2t5c2Nhbm5lciUyNTI2dWNvdW50cnklMjUzRFBIJTI1MjZ1ZGV2aWNlJTI1M0Rtb2JpbGUlMjUyNmhvdGVsJTI1M0QxNzc4MTI2JTI1MjZkYXklMjUzRDIlMjUyNm1vbnRoJTI1M0QwMyUyNTI2eWVhciUyNTNEMjAyNiUyNTI2bG9zJTI1M0QxJTI1MjZvZmZlcmlkJTI1M0RveklEWHRCLWcxcG8lMjUyNnByaWNlJTI1M0QzMjg5LjU2JTI1MjZjdXJyZW5jeSUyNTNEUEhQJTI1MjZ1c2VybGFuZyUyNTNEZW4lMjUyNl90aCUyNTNEZjVjNTJiYTJlMGE1ZDFmNjM4MmM1ZDkyMzhiY2IzMTU5Nzc1Mzc0ZGExZjFiNzY4JTI1MjZkdHMlMjUzRDE3NzI0MDk3ODAlMjUyNm9sdXQlMjUzRDE3NzI0MDk3NzclMjUyNmNhblBheUxhdGVyJTI1M0RmYWxzZSUyNTI2cmVxdWVzdFVzZXJHcm91cCUyNTNEJTI1MjZvZmZlclVzZXJHcm91cCUyNTNEcHVibGljJTI2bGFuZyUzRGVuJTI2b3RpJTNEZGMycTFnXy1jLUElMjZwcmVmZXJyZWRSYXRlJTNEMzI4OS41NiUyNnByb2ZpbGUlM0RyMmQybTcza244JTI2cm9vbXMlM0QxJTI2dXNlckNvdW50cnklM0RQSCUyNnV0bV9jYW1wYWlnbiUzRHNreXNjYW5uZXIlMjZ1dG1fbWVkaXVtJTNEY3BjJTI2dXRtX3NvdXJjZSUzRHNreXNjYW5uZXIifQ%3D%3D&amp;utid=f25cbba2-2e50-71bf-a4c9-c0acad03ea62&amp;tm_stars=3&amp;client_id=skyscanner_app&amp;redirect_delay=1000&amp;price_policy=2&amp;pre_redirect_id=d58dba4b-1e6a-7ab9-e97c-91494a781ee7&amp;tm_city_code&amp;max_price=4052&amp;guests=1&amp;request_id=d58dba4b-1e6a-7ab9-e97c-91494a781ee7&amp;tm_country_code=PH</t>
  </si>
  <si>
    <t>www.skyscanner.com.ph/hotel_deeplink/4.0/PH/en-US/PHP/h_bc/204069177/2026-03-02/2026-03-03/hotel/hotel/hotels?legacy_provider_id=13&amp;rooms=1&amp;hb_data=S0AWR0gREsCwgoM98vvG_y2rEuCyMjP77O0IMWqGmFURJrhjTP9etd1YW7IWCd7A-6BoLzfaLGx-eGphz6BYZvX9Ah60HvVeUmqSoqs4EVo1aIqqXTmJCRsqDp-8Xl4calVgZbXHL2u6DRh2TiRvsFbribh7WYbrvfK-FFMGTPTvglTn7Gr6XXGc8j9dwiDF82Aw-9hUk6yuRJw3JYKLzpSl32SJVATFtALZDMs5VrPWKJ2vIOj2vvUHGZKiMfBbic3DrIrgM7uRcrZ6FbZlq_wCVOzzr0v843B5dJpfB1daA9fLaSv-B7TopxG2BX779r9oWAWJedhmErwLIqFR7DiybIJ1fF0Cf22rJU-ZVLMLyDTv1bl6bmyyAiLJtN1FLYolASykwh4YzB9WXW62UZVvCzta_1oGF6GpVb-xhVqU4E5u5EY%3D&amp;q_datetime_utc=2026-03-02T00%3A09%3A57&amp;ticket_price=4598&amp;quote_id=1327558002014568397&amp;utid_state=1&amp;channel=iphone&amp;tm_place_name=Cabaguio&amp;deeplink_data=eyJmaWVsZHMiOnsic2lnbmF0dXJlIjoiMTRiMDRmNzg4YzVlZjE5OTI4YmRmNTIzM2JmYmQ1MjIiLCJibG9ja19pZCI6InYxX0NnRXRFSnpjQVJvb0NoMHlNREkyTFRBekxUQXlWREF3T2pBd09qQXdMakF3TUNzd056b3dNQkFCR044QktBRTRBU0lDQ0FFPV9Da1VJOEorMDNnUVFBaUFDTUFKS0RUTTJOVVF4TURCUVh6RXdNRkJRdUxnRGVpUmtOamcxWlRReFppMHlPRFl6TFRjd09UVXRNV1ppWWkwNU56SmtZekk1Tm1aalptWVNBZ2dCR2dRb0FqQUJJZ1FJQWhnQyJ9fQ%3D%3D&amp;utid=0846fbda-74d1-74bd-13d9-5ce19041ba61&amp;tm_stars=4&amp;client_id=skyscanner_app&amp;redirect_delay=1000&amp;price_policy=2&amp;pre_redirect_id=8ca72c66-60f3-a4d5-af74-b00a907c6fb5&amp;tm_city_code&amp;max_price=8980&amp;guests=1&amp;request_id=8ca72c66-60f3-a4d5-af74-b00a907c6fb5&amp;tm_country_code=PH</t>
  </si>
  <si>
    <t>www.skyscanner.com.ph/hotel_deeplink/4.0/PH/en-US/PHP/h_ad/130410441/2026-03-02/2026-03-03/hotel/hotel/hotels?legacy_provider_id=22&amp;rooms=1&amp;hb_data=qjluOL3kACIs4ju16Ji11HfkD9H_EwBGZzTN7s_tbiD74A_bDOhpMVZ5mXSom-WjJooJxrwN2jtTxqMkhI1ndOzhxje_OBGkQEHeiXGaQPpwLHcN_RdapAXtWLYxaY7QN-iuq6opy_reE6GKjV3D15g1nfh_JVM8YfEopaaDyQVVQRbAfM_8QnKi5F5Eof_J51st0CzYhzx9ApFR8grBcxPPDiztJLqaKEIa30jB64KoXY7RZ_qCICFvNaPKwGIGQ5GNDEtkaL4i1nEGm96Kcr5wWRU2fgdysk9AxIBtiVQW0Wnl3ZpniukMYbqTxd9G4ahZ3LbbhVH3YkgLPhshow3gD44YSbwaCU4Qc1UZ0V9RtxIYA8pbsBa3WjRryhb82yfA7fUW8qhWDa1fSjKoqAZAYzWRKtISslnf0-cnVey7&amp;q_datetime_utc=2026-03-02T00%3A10%3A00&amp;ticket_price=1714&amp;quote_id=2415524309739977161&amp;utid_state=1&amp;channel=iphone&amp;tm_place_name=Pequeno&amp;deeplink_data=eyJmaWVsZHMiOnsic2lnbmF0dXJlIjoiYWQ3M2QxZDgxNDdjMmNhYzU3ZmQ5YzMzMzYyYTUwMjIifSwidXJsIjoiaHR0cHM6Ly93d3cuYWdvZGEuY29tL3BhcnRuZXJzL3BhcnRuZXJzZWFyY2guYXNweD9jaWQ9MTg0NjM4MyZoaWQ9NjI2MDM3JmN1cnJlbmN5PVBIUCZjaGVja2luPTIwMjYtMDMtMDImY2hlY2tvdXQ9MjAyNi0wMy0wMyZOdW1iZXJvZkFkdWx0cz0xJk51bWJlcm9mQ2hpbGRyZW49MCZSb29tcz0xJm1jaWQ9MjgwMjUmbWFzdGVyUm9vbUlkPTMwODgyNDQmbXB0PVNYVlFiM2hvYVN0eGNYSlBhV3hoWVhONlduWnVSMkp4YUZoblpqTnZibGxvYUUxUlRXMHpTeTh6YWpaRE9FY3JVbko2VUZGNGEwbDZNM2QwY0UxWmRYWTBlWEJPTjNsQlpGVjVZUSZUb3RhbFByaWNlPTE3MTMuNzMmVG90YWxUYXg9MTYwLjc2JlRvdGFsRmVlPTE0OC4yNyZUb3RhbFN1cmNoYXJnZT0wJm1jdXI9UEhQIn0%3D&amp;utid=48ef3a42-6f6b-f13b-b8fd-bb8aec163a7d&amp;tm_stars=0&amp;client_id=skyscanner_app&amp;redirect_delay=1000&amp;price_policy=2&amp;pre_redirect_id=914dccf3-847c-a6d9-a5d5-058618f71c97&amp;tm_city_code&amp;max_price=2882&amp;guests=1&amp;request_id=914dccf3-847c-a6d9-a5d5-058618f71c97&amp;tm_country_code=PH</t>
  </si>
  <si>
    <t>www.skyscanner.com.ph/hotel_deeplink/4.0/PH/en-US/PHP/h_ad/223681170/2026-03-05/2026-03-06/hotel/hotel/hotels?legacy_provider_id=22&amp;rooms=1&amp;closed_user_group=general&amp;hb_data=XwyBl7O9vNZ9QYck2XxIE4PdnpYC8rfJl4utLc9pAPp7cmzrFWYl3tSjD7BNLo6e-sCAH271a_H5xgucJc8A6Bcfk5XOCr0uf4YuDCI2qrKG_5dPyrLIYp1HrXTg5P1QwWYIaTR4Xcrd93hqjT0fSh3actIc4Hre4ei3awlopLfIbBDLyGy0uQ2nqQ3yPaklxvI44L3XI3KxKFtCq40vsX8VoMJDs72E_w0FNkp-r20raUsD_BlphbIxeh9pDv9S7eD_7_0l2Z-Mc4vnwGV1fzDHFU6TrSlFb8pkiaEU7gUCQ6W-KEgP9P26t2Gci_AeSg1CU5IEwrTNB4dW45cQshzj4zpR7cWSlze7h-kbw3aIfViSop8Kn7t0lpkStXpdQ4uMn9GUxiwCvrV4kgIv8Y_VhcOSKAN4XmQxjznQUDoJ&amp;q_datetime_utc=2026-03-05T14%3A22%3A55&amp;ticket_price=2342&amp;quote_id=9012745173581995034&amp;utid_state=1&amp;channel=iphone&amp;price_without_closed_user_group=9369&amp;tm_place_name=Caliclic&amp;deeplink_data=eyJmaWVsZHMiOnsic2lnbmF0dXJlIjoiYmIwOGRmMmQzZDg1YzJmMzBlYzkyZDgyOTVhM2FkYTYifSwidXJsIjoiaHR0cHM6Ly93d3cuYWdvZGEuY29tL3BhcnRuZXJzL3BhcnRuZXJzZWFyY2guYXNweD9jaWQ9MTg0NjM4MyZoaWQ9MzM5MjM3NjMmY3VycmVuY3k9UEhQJmNoZWNraW49MjAyNi0wMy0wNSZjaGVja291dD0yMDI2LTAzLTA2Jk51bWJlcm9mQWR1bHRzPTEmTnVtYmVyb2ZDaGlsZHJlbj0wJlJvb21zPTEmbWNpZD0zMzImbWFzdGVyUm9vbUlkPTExNTQwNTQyNDQmbXB0PVRXeHBNQ3MyYWpCaVJIaDJaM1JVVDJWaGRrNVZVbXB6YWtGRU5WaDFXRGh2TVU5S1p6Wnlka1F2VkRkYVNHWmhObTQ0V1ZOVmNWRjFabVp0Y0RReVZqWnRSSEV3UlVWaFNqRnVVa2hCUFQwJlRvdGFsUHJpY2U9MjM0Mi4zMSZUb3RhbFRheD0yNzAuNDEmVG90YWxGZWU9MTk4LjA1JlRvdGFsU3VyY2hhcmdlPTAmbWN1cj1QSFAifQ%3D%3D&amp;utid=e3efbdc4-69bd-3880-cddc-e39eccf47203&amp;tm_stars=2&amp;client_id=skyscanner_app&amp;price_policy=2&amp;pre_redirect_id=b5c07eca-7cd5-60aa-9e2a-740a92debee5&amp;tm_city_code&amp;max_price=9091&amp;guests=1&amp;request_id=b5c07eca-7cd5-60aa-9e2a-740a92debee5&amp;tm_country_code=PH</t>
  </si>
  <si>
    <t>7.1010424, 125.6326563</t>
  </si>
  <si>
    <t>www.skyscanner.com.ph/hotel_deeplink/4.0/PH/en-US/PHP/h_bc/220836570/2026-03-02/2026-03-03/hotel/hotel/hotels?legacy_provider_id=13&amp;rooms=1&amp;closed_user_group=general&amp;hb_data=-KMHH3i1n2Jli4QyPORtsa9fRRQtaiCjmru3rvTZKCoEL4jnbbtx01ScVUxgfzkWcLE7564QUtgIstgVf2OqAUur1RyxcVQTLBC3xlEvqJFH4GUmO11fNpGt6Rf430vb1L6fwKZyLqNXeyJMGOBo5CygCUdPiKQCljGw_qVF7yFCHMEYIYI69KcjFrRGtOWJYQi2NXQUQVdpEXc0qoDnAWmgaE185F0TO37LgUanH3RV7Scohx6nBif7akSUPYrbsGzIr_2g4Z9Ic7o0V52MneGwicCTrhMJX-8AS882d32JpqGa8KkpPSEIvawE_b9nJQR3Hli2hl8gI0g2GEg1HHhjPdP2tHPxaWMZZu2nPcgHS6Vxxb7S1uZTgvkSmioMtGY27rQVFqXcq0zCTYVuEpbh9602Hf0_Eey_8zGElYdNXeArC68%3D&amp;q_datetime_utc=2026-03-02T00%3A10%3A06&amp;ticket_price=2939&amp;quote_id=1069994723644251197&amp;utid_state=1&amp;channel=iphone&amp;price_without_closed_user_group=5400&amp;tm_place_name=Ipil&amp;deeplink_data=eyJmaWVsZHMiOnsic2lnbmF0dXJlIjoiNzMxM2Q1OTM1OTlmMTZiODk2NzRiYTI5OTk4NDc0YzAiLCJibG9ja19pZCI6InYxX0NnRXRFTXdDR2lnS0hUSXdNall0TURNdE1ESlVNREE2TURBNk1EQXVNREF3S3pBM09qQXdFQUVZM3dFb0FUZ0JJZ0lJQVE9PV9DaUlJbk1uMFVoQUNHT0xVNDhNQklBSW8wc1NjRWpBQ1NnY3hSREZPWHpGT1VKZ0ZFZ0lJQVJvRUtBSXdBU0lFQ0FJWUFnPT0ifX0%3D&amp;utid=66176319-4d57-0ca9-0093-5ac0a593d957&amp;tm_stars=3&amp;client_id=skyscanner_app&amp;redirect_delay=1000&amp;price_policy=2&amp;pre_redirect_id=1fb2705c-4d92-f43d-3558-b152fc4bef0c&amp;tm_city_code&amp;max_price=3420&amp;guests=1&amp;request_id=1fb2705c-4d92-f43d-3558-b152fc4bef0c&amp;tm_country_code=PH</t>
  </si>
  <si>
    <t>www.skyscanner.com.ph/hotel_deeplink/4.0/PH/en-US/PHP/h_fd/213347001/2026-03-02/2026-03-03/hotel/hotel/hotels?legacy_provider_id=927050&amp;rooms=1&amp;closed_user_group=apps&amp;hb_data=qDaaqKXL3t4GKS5yCDLVdfocr4PAefufVeuFFPQGx4uv_gRuSyiZQXx4ps0ADHdRXi_L9fRNn9hHnB8nH58f28xCZjA8VAuw5lc5J1_rm0jluChE-RtrcISrfFsPQp7J7xPl817qjt_5Xz4BcpcvdU_Xm-tCU8F7jGaOkPe4teyF49OwP2NmIcuhGKpnhdGDHEK826vNWijQCBmnIEPNNqaCJdT43Vn2R1i_BxFjUaVCQQk6os-7ZSZxlDTTa5YPyFMCv5e82xK5o-xGKUlBVlONYuD2LXvENEr3ljQuQFrn77PaIIP0Zxm4ZBYOHPyO7m8HFxJ2sU2pN-B4ksN3I_CDNSC6V1aDflj1H5XEbEptI-nEAamJHyOF3AL12D0QOpzk-_R5vsF0ifymIfmZ9bDBnAKkDXEWvQH27TxdwX5X4g%3D%3D&amp;q_datetime_utc=2026-03-02T00%3A10%3A07&amp;ticket_price=991&amp;quote_id=-6600228487096504800&amp;utid_state=1&amp;channel=iphone&amp;price_without_closed_user_group=2571&amp;tm_place_name=Cabaguio&amp;deeplink_data=eyJmaWVsZHMiOnsic2lnbmF0dXJlIjoiMjViNDU1YjZkOGE2MGI1ZDRkMjI2Zjg4MTRhYzNiZDQifSwidXJsIjoiaHR0cHM6Ly9kZWFscy52aW8uY29tP3NpZz0xZDdlM2Y3NmM4MmQ1ODA0OTkyYmZiNDlhNTJiNDAyOWQwZmRjYTQ0OTA2NzE3MDQ4MGNkNzMwZjZmZDgzNzBjMmQzNjM0MzkzNzM2MzkzNzM1MzEmc2lnLWlzcz1tZXRhJnR1cmw9aHR0cHMlM0ElMkYlMkZ2aW8uY29tJTJGSG90ZWwlMkZTZWFyY2glM0ZjaGVja0luJTNEMjAyNi0wMy0wMiUyNmNoZWNrT3V0JTNEMjAyNi0wMy0wMyUyNmN1cnJlbmN5JTNEUEhQJTI2ZXB2JTNETVM0eSUyNmVzZCUzRFVFTkRMMlZrTUJkMW5PZGt3VmMxWU5HS2RMNVJMRU9wTlhwUFBCdG81Wk5hTkZ0RkpfZWZMV2o0OFdyWnRvdzF3Rm1sZDdHeU1Xb2VKTHpPVGU0aEdDTHB5SWJ6My1Xd0h5enRHTnFFdzZrZ1RhUVRGUSUyNTNEJTI1M0QlMjZmb3JjZUN1cnJlbmN5Q2hhbmdlJTNEMSUyNmZvcmNlTGFuZ3VhZ2VDaGFuZ2UlM0QxJTI2aG90ZWxJZCUzRDQ0ODgyMzg3JTI2bGFiZWwlM0RzcmMlMjUzRHNreXNjYW5uZXIlMjUyNnVjb3VudHJ5JTI1M0RQSCUyNTI2dWRldmljZSUyNTNEbW9iaWxlJTI1MjZob3RlbCUyNTNENDQ4ODIzODclMjUyNmRheSUyNTNEMiUyNTI2bW9udGglMjUzRDAzJTI1MjZ5ZWFyJTI1M0QyMDI2JTI1MjZsb3MlMjUzRDElMjUyNm9mZmVyaWQlMjUzRG83MWpOMTZGU0NxVSUyNTI2cHJpY2UlMjUzRDk5MC42MyUyNTI2Y3VycmVuY3klMjUzRFBIUCUyNTI2dXNlcmxhbmclMjUzRGVuJTI1MjZfdGglMjUzRGRkMjAxODM3MDhmNzY2MTFjMjE2YWJjZDYyMWNhY2NiZDdlNDU3MjY0MWRlNTNiNiUyNTI2ZHRzJTI1M0QxNzcyNDA2MDMyJTI1MjZvbHV0JTI1M0QxNzcyNDA0NDU0JTI1MjZjYW5QYXlMYXRlciUyNTNEZmFsc2UlMjUyNnJlcXVlc3RVc2VyR3JvdXAlMjUzRCUyNTI2b2ZmZXJVc2VyR3JvdXAlMjUzRHB1YmxpYyUyNmxhbmclM0RlbiUyNm90aSUzREQ3eWdKZFJmMncwJTI2cHJlZmVycmVkUmF0ZSUzRDk5MC42MyUyNnByb2ZpbGUlM0RyMmQybTcza244JTI2cm9vbXMlM0QxJTI2dG9rZW4lM0Q3ZmUyNzYlMjZ1c2VyQ291bnRyeSUzRFBIJTI2dXRtX2NhbXBhaWduJTNEc2t5c2Nhbm5lciUyNnV0bV9tZWRpdW0lM0RjcGMlMjZ1dG1fc291cmNlJTNEc2t5c2Nhbm5lciJ9&amp;utid=ed57db70-4b6a-6a95-7a7b-b211d6ca7ad2&amp;tm_stars=1&amp;client_id=skyscanner_app&amp;redirect_delay=1000&amp;price_policy=2&amp;pre_redirect_id=f898ce93-fa03-012d-393a-198bfea37990&amp;tm_city_code&amp;max_price=1652&amp;guests=1&amp;request_id=f898ce93-fa03-012d-393a-198bfea37990&amp;tm_country_code=PH</t>
  </si>
  <si>
    <t>www.skyscanner.com.ph/hotel_deeplink/4.0/PH/en-US/PHP/h_bc/224645660/2026-03-05/2026-03-06/hotel/hotel/hotels?legacy_provider_id=13&amp;rooms=1&amp;closed_user_group=apps&amp;hb_data=U3nmBIp0xNk7spA_WIy8zD0AugisFDUDiYlTiLZZczpmXZv5v6bY-1yuHs10_bm2Viyu94SpsNXTRtyGPSY1Yj2dv0xJI0PCjp_fdvrcpodZErcpxMv9jyEyPNOpr80r0lmSTSs2Azyx496aTTYHrNOo07BjeUCse09_mPL60Wu9RAkDpoMZYpDPCK4I9F525uA4cnPWUc4cNtIuCuN_VBkxQ26jwUiPxkkImDTAvlLCQWWYOYQrL56O9lMNXDJl2GkAf3-NYBB9qZ1XWU8z9LHSiExrQBq4zdksOcI-zKl_4NlMEa4KAi-E3PAzKRNHwEFp26MCggTMbsjV2YPtVniXc04G85RkgKj0vNW8C9Ao6M0JaSnqSrVkhGDBDLLA156zCYIv-doauckw9Zpdn28MYFbp1YRt5qZUThrfZHnzrJO3&amp;q_datetime_utc=2026-03-05T14%3A22%3A57&amp;ticket_price=1549&amp;quote_id=8377068664569908703&amp;utid_state=1&amp;channel=iphone&amp;price_without_closed_user_group=1883&amp;tm_place_name=Pagamikan&amp;deeplink_data=eyJmaWVsZHMiOnsic2lnbmF0dXJlIjoiYjNmMGFmZTJjMDY4MWMzOGZiOTViNmM3NzYyMDk2MmIiLCJibG9ja19pZCI6IjE0NDg5NjM0MDFfNDE2MjgxNzk5XzFfMF8wIn19&amp;utid=145c2d2c-839d-f3f1-213e-6bcda4921af3&amp;tm_stars=0&amp;client_id=skyscanner_app&amp;price_policy=2&amp;pre_redirect_id=3a34525f-d472-f79a-201d-03f563ab709a&amp;tm_city_code&amp;max_price=1549&amp;guests=1&amp;request_id=3a34525f-d472-f79a-201d-03f563ab709a&amp;tm_country_code=PH</t>
  </si>
  <si>
    <t>www.skyscanner.com.ph/hotel_deeplink/4.0/PH/en-US/PHP/h_fd/212593183/2026-03-05/2026-03-06/hotel/hotel/hotels?legacy_provider_id=927050&amp;rooms=1&amp;closed_user_group=general&amp;hb_data=Y9NHncI9TIovaBz0HrgZrs_oDg-7e3fOPnPv24eXhtfEKS3XWREppIdDif6u9Ln8dk4REKkUnjQbrhsmmuRlOz6FHqfwk375FJucSFqAfW0gb-_SiLGxk3pcBs9Lk5ff5yG81tr0VBvNvyT0ARP-nt4-xglU_Lcs_Ps1izR65zaMDjhN2fOjvLPMebtcUGS1LcButITdZLjkgLQCXV_Hv68YabaGYS8cWUWM0upYxjHx1ywAR892wdYNM9VFoNH5PLoNUTGr6YZ7iIPHHXmKSrj4emYPfzG4QZ3XXkGjIhRW1drSmVUzubtkJyfHfJH3ZiYstZrWrExOxC4mzVz3swA4qegZxCO39F7S1seNBcWh3IkqRtioQoGDvPDpRlXfbZtOf8u-ZWimTwMlE29DOBKOCuRiZxhKQGwe9wF9rThpiQ%3D%3D&amp;q_datetime_utc=2026-03-05T12%3A25%3A41&amp;ticket_price=2059&amp;quote_id=-7223581493807213303&amp;utid_state=1&amp;channel=iphone&amp;price_without_closed_user_group=3555&amp;tm_place_name=Quinawitnan&amp;deeplink_data=eyJmaWVsZHMiOnsic2lnbmF0dXJlIjoiZGFiZGRiODlhMmFjNDQ3MjdiNGM1ZTcyZTQ4NWQyOTYifSwidXJsIjoiaHR0cHM6Ly9kZWFscy52aW8uY29tP3NpZz00MWJmODhlN2NiYWVlZTFkNjkyZjE3ZWE4Njk1NmFkOGZjOTc2NzMzZmMyNjc5MDFkNTllZjdiNGMxYTYxNjBkMmQzMTM4MzYzMjM5MzMzNTM5MzMzMiZzaWctaXNzPW1ldGEmdHVybD1odHRwcyUzQSUyRiUyRnZpby5jb20lMkZIb3RlbCUyRlNlYXJjaCUzRmNoZWNrSW4lM0QyMDI2LTAzLTA1JTI2Y2hlY2tPdXQlM0QyMDI2LTAzLTA2JTI2Y3VycmVuY3klM0RQSFAlMjZlcHYlM0RNUzR5JTI2ZXNkJTNEWk5MTzNsdnR5MjFUZWk1ODJja25yTXBKX0VhVmtUR2t6eFBRS1U0dDNsdVlHZkdGRVRjRUJEbGZXYk1UZ1dBMnkxVEU5dkhJLTdzMmxJZVlIX3JLOHNRRExZYVNLYlRrWklCUEU0NXY3SGJjcko4QkszdG4lMjZmb3JjZUN1cnJlbmN5Q2hhbmdlJTNEMSUyNmZvcmNlTGFuZ3VhZ2VDaGFuZ2UlM0QxJTI2aG90ZWxJZCUzRDIzMjk1MTU5JTI2bGFiZWwlM0RzcmMlMjUzRHNreXNjYW5uZXIlMjUyNnVjb3VudHJ5JTI1M0RQSCUyNTI2dWRldmljZSUyNTNEbW9iaWxlJTI1MjZob3RlbCUyNTNEMjMyOTUxNTklMjUyNmRheSUyNTNENSUyNTI2bW9udGglMjUzRDAzJTI1MjZ5ZWFyJTI1M0QyMDI2JTI1MjZsb3MlMjUzRDElMjUyNm9mZmVyaWQlMjUzRG9UcExxQVRYSFRjUSUyNTI2cHJpY2UlMjUzRDIwNTkuMzYlMjUyNmN1cnJlbmN5JTI1M0RQSFAlMjUyNnVzZXJsYW5nJTI1M0RlbiUyNTI2X3RoJTI1M0QzOTZhYTlkZjQ4OGFiZDk1ZTRmZGNmYTk1NTM5ZWJlZGVlNDgzMTFmYzNiMTdmZmUlMjUyNmR0cyUyNTNEMTc3MjcxMzQxMSUyNTI2b2x1dCUyNTNEMTc3MjcxMzQwOCUyNTI2Y2FuUGF5TGF0ZXIlMjUzRGZhbHNlJTI1MjZyZXF1ZXN0VXNlckdyb3VwJTI1M0QlMjUyNm9mZmVyVXNlckdyb3VwJTI1M0RwdWJsaWMlMjZsYW5nJTNEZW4lMjZvdGklM0RvVllKYjh4LXMtZyUyNnByZWZlcnJlZFJhdGUlM0QyMDU5LjM2JTI2cHJvZmlsZSUzRHIyZDJtNzNrbjglMjZyb29tcyUzRDElMjZ1c2VyQ291bnRyeSUzRFBIJTI2dXRtX2NhbXBhaWduJTNEc2t5c2Nhbm5lciUyNnV0bV9tZWRpdW0lM0RjcGMlMjZ1dG1fc291cmNlJTNEc2t5c2Nhbm5lciJ9&amp;utid=e65148cd-82f9-7187-2e2c-f6b96905e704&amp;tm_stars=0&amp;client_id=skyscanner_app&amp;price_policy=2&amp;pre_redirect_id=a8551141-740a-9f93-0516-abe89a01a6d7&amp;tm_city_code&amp;max_price=2389&amp;guests=1&amp;request_id=a8551141-740a-9f93-0516-abe89a01a6d7&amp;tm_country_code=PH</t>
  </si>
  <si>
    <t>7.0591213, 125.5991206</t>
  </si>
  <si>
    <t>https://www.google.com/maps/place/Madonna+Hometel+and+Suites+Main+Branch/data=!4m11!3m10!1s0x32f945ad88dc26d3:0x41d9a18cd258f0cc!5m3!1s2026-03-01!4m1!1i2!8m2!3d7.3077949!4d125.6862382!16s%2Fg%2F1pp2tx05t!19sChIJ0ybciK1F-TIRzPBY0oyh2UE?authuser=0&amp;hl=en&amp;rclk=1</t>
  </si>
  <si>
    <t>7.3077949, 125.6862382</t>
  </si>
  <si>
    <t>Quezon Street, Ybanez Subdivision, New Pandan, Panabo, Davao del Norte, Davao Region, 8105, Philippines</t>
  </si>
  <si>
    <t>Madonna Hometel and Suites New Pandan</t>
  </si>
  <si>
    <t>www.skyscanner.com.ph/hotel_deeplink/4.0/PH/en-US/PHP/h_ad/213009192/2026-03-05/2026-03-06/hotel/hotel/hotels?legacy_provider_id=22&amp;rooms=1&amp;closed_user_group=general&amp;hb_data=gpWL02FWP071quIyUt63ECMX3KdyJEzpQ1nvn_X4QMcnKfVFJgJb-bfhHLlXVJ179JtvUVY-QR3_RyIm9JerNWAqXd2H2IW0e-Gt4XPLpIzqqwh_XnOy_1ZXbRtcD_Os9EEscO5yDcGjR9Z-qAEYO6xTLomYFObORmHEQsQ_qYqqmEjbrWxvN8HpikswaBid8Lo4UhKJnS4toCdHpZE-_r2R17MHKbOXJtHEKiCDWniATrgc_m9B3XbZ2sNClkWkENYKBSAGw0Pq42cawjPSId1df4Gf6Dw-ITrdqCeeTx99ajDJUYMLUcNAL_UJyPlE7nwFVmw9LGelyfqHu2gPJaPyHo9b-cYDwHYwl3jCvmOC2VXmLJG-hTY9z4ZjJVpEam1-J2QxaOXKtZ5PPzazg4juholvq-I05r6uBctBxszq&amp;q_datetime_utc=2026-03-05T14%3A22%3A57&amp;ticket_price=2126&amp;quote_id=-8447296781376053599&amp;utid_state=1&amp;channel=iphone&amp;price_without_closed_user_group=2553&amp;tm_place_name=Panabo&amp;deeplink_data=eyJmaWVsZHMiOnsic2lnbmF0dXJlIjoiY2NkNTRhOWYyMWU0NTg3YzllNWEzZTExZDY2YmFmNDQifSwidXJsIjoiaHR0cHM6Ly93d3cuYWdvZGEuY29tL3BhcnRuZXJzL3BhcnRuZXJzZWFyY2guYXNweD9jaWQ9MTg0NjM4MyZoaWQ9MzQ0MDk3NDgmY3VycmVuY3k9UEhQJmNoZWNraW49MjAyNi0wMy0wNSZjaGVja291dD0yMDI2LTAzLTA2Jk51bWJlcm9mQWR1bHRzPTEmTnVtYmVyb2ZDaGlsZHJlbj0wJlJvb21zPTEmbWNpZD0yODAzMyZtYXN0ZXJSb29tSWQ9MTI3MzcwMTY1OCZtcHQ9TlZSUk9YbHhPVEk0WTNKU1QxVkxPREJyTldacFNXOUpabGRZTVhKaFpuVnZNakZETDJkUWFHOUhjREJHVG1GckszSnVaMFJKV21SM2NuVlVWV1VyVnpob05GTmhNVzR2ZG1JcmRpdFJQVDAmVG90YWxQcmljZT0yMTI2LjI1JlRvdGFsVGF4PTI0NS41MyZUb3RhbEZlZT0xNzkuNzImVG90YWxTdXJjaGFyZ2U9MCZtY3VyPVBIUCJ9&amp;utid=7ca691e8-b5df-8b5a-2a6e-14168064c9d9&amp;tm_stars=4&amp;client_id=skyscanner_app&amp;price_policy=2&amp;pre_redirect_id=2d2c6902-cb7b-cbd6-820a-ff2cf7db80ca&amp;tm_city_code&amp;max_price=4412&amp;guests=1&amp;request_id=2d2c6902-cb7b-cbd6-820a-ff2cf7db80ca&amp;tm_country_code=PH</t>
  </si>
  <si>
    <t>7.3105256, 125.6792129</t>
  </si>
  <si>
    <t>Quezon Street, Bayside View Village, Alacta, New Pandan, Panabo, Davao del Norte, Davao Region, 8105, Philippines</t>
  </si>
  <si>
    <t>Panabo</t>
  </si>
  <si>
    <t>parking, wifi, air_conditioning, non-smoking, internet_access, 24-hour_front_desk_service, smoking_areas, multilingual_staff, room_service, garden, restaurant, bar, luggage_storage</t>
  </si>
  <si>
    <t>With a stay at Madonna Hometel and Suites New Pandan in Davao, you'll be 14.2 mi (22.8 km) from New Christ the King Cathedral and 14.5 mi (23.3 km) from Freedom Park. This hotel is 14.7 mi (23.6 km) from Gaisano Grand Mall and 15.1 mi (24.4 km) from Davao Museum.
Take in the views from a garden and make use of amenities such as complimentary wireless internet access.
Enjoy a satisfying meal at Cafe Madonna serving guests of Madonna Hometel and Suites New Pandan. Continental breakfasts are available daily from 7:00 AM to 9:00 AM for a fee.
Featured amenities include a 24-hour front desk, luggage storage, and coffee/tea in a common area. Free self parking is available onsite.
Make yourself at home in one of the 12 air-conditioned rooms featuring Smart televisions. Complimentary wireless internet access keeps you connected, and digital programming is available for your entertainment. Private bathrooms with showers feature rainfall showerheads and complimentary toiletries. Conveniences include desks and separate sitting areas, and housekeeping is provided daily.</t>
  </si>
  <si>
    <t>Calo Apartel</t>
  </si>
  <si>
    <t>www.skyscanner.com.ph/hotel_deeplink/4.0/PH/en-US/PHP/h_bc/218342758/2026-03-02/2026-03-03/hotel/hotel/hotels?legacy_provider_id=13&amp;rooms=1&amp;closed_user_group=apps&amp;hb_data=tdiJ2cfwaSCZ7iB2pkzaFU1HBdotSCcwl-78nBfDiTkV0i5ezkbwiosopnhJqSt8UG4Cm_sGoDwqRih8uhM1mbzr2rOJm9tdq6rXU9o6vQf_IxRKE24j_wFbCiu9aqIQ3iSuSiQaYpSCYiVpjhjl_ZzRBr9MaR6i2UJbe7SuDlYhotYvgtP63SjC0Ko8ujJHUDtltebEdMefOFlwcWTR9-ABaqIDN7ERNHTOpPx5X5E4Tc19rZuKwmoUKNf_djVttL4AKy2vN-6Dhj72YCN7vk1h2FTH59NGHAdKf3Y0E_g39pw47U8cJg5kVpWB8vnEDf0uMwUK0jTU_YG5d7JKxmfiBAuanV0YqZSsirSjQBT0XZvHkdmJmrBgGZssYLAHIXLeq1cJG87IpeYv1NEjp5M1XLcj8Su6kYhvWvzQL3P79Bsw&amp;q_datetime_utc=2026-03-02T00%3A10%3A12&amp;ticket_price=1462&amp;quote_id=4846995305379138967&amp;utid_state=1&amp;channel=iphone&amp;price_without_closed_user_group=1719&amp;tm_place_name=Panabo&amp;deeplink_data=eyJmaWVsZHMiOnsic2lnbmF0dXJlIjoiMDZmZWU0ZmQ1MTdhY2RkOWI2NGY2MDIzMjJhM2RmYjciLCJibG9ja19pZCI6IjExNDg5OTAwMDFfMzg3NzI3NTk5XzFfMF8wIn19&amp;utid=97b188b2-6a6d-e907-212d-d96c5bad42c8&amp;tm_stars=0&amp;client_id=skyscanner_app&amp;redirect_delay=1000&amp;price_policy=2&amp;pre_redirect_id=fb88d4ef-59ab-bd32-0534-0eaceef66cb6&amp;tm_city_code&amp;max_price=1462&amp;guests=1&amp;request_id=fb88d4ef-59ab-bd32-0534-0eaceef66cb6&amp;tm_country_code=PH</t>
  </si>
  <si>
    <t>7.2975914, 125.6823763</t>
  </si>
  <si>
    <t>Tagum-Panabo Circumferential Road, Purok 2, Ampalaya, Gredu, Nanyo, Panabo, Davao del Norte, Davao Region, 8105, Philippines</t>
  </si>
  <si>
    <t>parking, wifi, air_conditioning, non-smoking, internet_access, 24-hour_front_desk_service, heat, security</t>
  </si>
  <si>
    <t>Calo apartel offers accommodations in Panabo, 17 miles from SM Lanang Premier and 18 miles from Abreeza Mall. The apartment features both Wifi and private parking free of charge.</t>
  </si>
  <si>
    <t>www.skyscanner.com.ph/hotel_deeplink/4.0/PH/en-US/PHP/h_ad/213009192/2026-03-05/2026-03-06/hotel/hotel/hotels?legacy_provider_id=22&amp;rooms=1&amp;closed_user_group=general&amp;hb_data=xi8o-koXdiWKguMLF4FMx9EXl2JLWI99PNVoGZUOAix-moemurHdxDUJHwEoyQ0fFxV6YRiazssm_0WBdAmowIzhvRWqjKKbo9i9FtbQujsdQkq0aBfDM1dd0noaqbX55A1adDsZwLcDIquwoyQaUr7-T0QefE-XkaHKR20n1krj-hvMxpzHmTd6pN-bTJHViZBMzVvlFVwuNDnx4JjkadtkSxNT0lpRu5vCUG0GIl_aA-CqNDSUeJxIbpo2zhb_YrzCJbxlPOCOuKNKqPHEX42biMuxkuhKmDlrz1JYDa3s_p3NUecy1aovwdebDCQhDcVySH3te9QqfAJLcXj0D5gM--1e4tpnq4ADvZE2S8HFQbSQfXl2T0BNpkkwRwkZHE42zLvWR8g20OC1-XijJss16YDf02U3jpLQJAwCk1gj&amp;q_datetime_utc=2026-03-05T14%3A22%3A58&amp;ticket_price=2126&amp;quote_id=-8447296781376053599&amp;utid_state=1&amp;channel=iphone&amp;price_without_closed_user_group=2553&amp;tm_place_name=Panabo&amp;deeplink_data=eyJmaWVsZHMiOnsic2lnbmF0dXJlIjoiY2NkNTRhOWYyMWU0NTg3YzllNWEzZTExZDY2YmFmNDQifSwidXJsIjoiaHR0cHM6Ly93d3cuYWdvZGEuY29tL3BhcnRuZXJzL3BhcnRuZXJzZWFyY2guYXNweD9jaWQ9MTg0NjM4MyZoaWQ9MzQ0MDk3NDgmY3VycmVuY3k9UEhQJmNoZWNraW49MjAyNi0wMy0wNSZjaGVja291dD0yMDI2LTAzLTA2Jk51bWJlcm9mQWR1bHRzPTEmTnVtYmVyb2ZDaGlsZHJlbj0wJlJvb21zPTEmbWNpZD0yODAzMyZtYXN0ZXJSb29tSWQ9MTI3MzcwMTY1OCZtcHQ9TlZSUk9YbHhPVEk0WTNKU1QxVkxPREJyTldacFNXOUpabGRZTVhKaFpuVnZNakZETDJkUWFHOUhjREJHVG1GckszSnVaMFJKV21SM2NuVlVWV1VyVnpob05GTmhNVzR2ZG1JcmRpdFJQVDAmVG90YWxQcmljZT0yMTI2LjI1JlRvdGFsVGF4PTI0NS41MyZUb3RhbEZlZT0xNzkuNzImVG90YWxTdXJjaGFyZ2U9MCZtY3VyPVBIUCJ9&amp;utid=b276045d-e83c-d7bf-240a-d44308af913c&amp;tm_stars=4&amp;client_id=skyscanner_app&amp;price_policy=2&amp;pre_redirect_id=a6ced966-82ca-1cf7-db62-e637bc1d0e2f&amp;tm_city_code&amp;max_price=4412&amp;guests=1&amp;request_id=a6ced966-82ca-1cf7-db62-e637bc1d0e2f&amp;tm_country_code=PH</t>
  </si>
  <si>
    <t>10.3115838, 123.895463</t>
  </si>
  <si>
    <t>Hotel Le Carmen</t>
  </si>
  <si>
    <t>www.skyscanner.com.ph/hotel_deeplink/4.0/PH/en-US/PHP/h_bc/225202635/2026-03-05/2026-03-06/hotel/hotel/hotels?legacy_provider_id=13&amp;rooms=1&amp;closed_user_group=apps&amp;hb_data=gUh2oEHsM_s9HCUqYd2tQbl4pRyRr_20hjWEF7ZXfjpV3gmQbbu2Bcj_rPNXPlIBGzS4sKIlvk_KIBtkJ75jZ8cvhylAwxilse66zdFporc-6rbu3WTFzW3Jr3yqGht63ZL5PSju5Zxq4jzruwxGuqAJtAQ788IG51ZW9L3oT55fCXfivcTtICtPVpEEoiDdIhUT19_LwzVyMSBYH4zKvd6XeXC-3jEMxNZImfoVRKXczjNqlk9Qe22AJOLrtdIPK2UvF4nlMvFYPYfbSM8apNnGfVfYlvrdu3_2i5AMFQV_xHZTJhVvq-qro1M63sfExZCW9d6x2ichPUabUgE7r_4IpKd_LmaQPPrroxHeiNo1XJxinrY8_x2O8fGAkTCijB-FVGCk23ncMxaONcfMBEQyB8K-Ny_VexxyBk-JUuMYxgwJyK4%3D&amp;q_datetime_utc=2026-03-05T14%3A22%3A58&amp;ticket_price=1142&amp;quote_id=-3549751246138529522&amp;utid_state=1&amp;channel=iphone&amp;price_without_closed_user_group=1466&amp;tm_place_name=Cebu&amp;deeplink_data=eyJmaWVsZHMiOnsic2lnbmF0dXJlIjoiNjEwOGQxMmYzNDNkNjcxNGVjYjZjMzRmZmViOGU5ODIiLCJibG9ja19pZCI6IjE0ODU4NDY3MTBfNDIwMDY5ODk3XzFfMF8wIn19&amp;utid=af8b8985-626a-67d3-9f97-a9c6b103bf94&amp;tm_stars=2&amp;client_id=skyscanner_app&amp;price_policy=2&amp;pre_redirect_id=77324618-6e38-7a35-ff9c-af8f53aa35c3&amp;tm_city_code=CEBP&amp;max_price=1371&amp;guests=1&amp;request_id=77324618-6e38-7a35-ff9c-af8f53aa35c3&amp;tm_country_code=PH</t>
  </si>
  <si>
    <t>7.4217644, 125.7930085</t>
  </si>
  <si>
    <t>Juana Osmeña Street, Santa Cruz, Camputhaw, Cebu City, Central Visayas, 6000, Philippines</t>
  </si>
  <si>
    <t>parking, elevator, air_conditioning, non-smoking, 24-hour_front_desk_service, smoking_areas, spa, room_service, garden, safe_deposit_box</t>
  </si>
  <si>
    <t>Located in Cebu City, a 5-minute walk from Fuente Osmena Circle, Hotel Le Carmen has accommodations with a garden, free private parking, a terrace and a spa &amp; wellness center. This 3-star hotel offers room service and a 24-hour front desk.</t>
  </si>
  <si>
    <t>Rainbow Romanz Garden Inn</t>
  </si>
  <si>
    <t>https://www.google.com/maps/place/Sena+gladyz+suites/data=!4m11!3m10!1s0x32f9456bc4fb343f:0xb706cee46527ea65!5m3!1s2026-03-01!4m1!1i2!8m2!3d7.2961281!4d125.6741403!16s%2Fg%2F11fnvgn5f3!19sChIJPzT7xGtF-TIRZeonZeTOBrc?authuser=0&amp;hl=en&amp;rclk=1</t>
  </si>
  <si>
    <t>7.2961281, 125.6741403</t>
  </si>
  <si>
    <t>Via Vida Town Homes, Nicols, Gredu, Panabo, Davao del Norte, Davao Region, 8105, Philippines</t>
  </si>
  <si>
    <t>Sena Gladyz Suites</t>
  </si>
  <si>
    <t>www.skyscanner.com.ph/hotel_deeplink/4.0/PH/en-US/PHP/h_bc/205308543/2026-03-05/2026-03-06/hotel/hotel/hotels?legacy_provider_id=13&amp;rooms=1&amp;closed_user_group=apps&amp;hb_data=iPSGWPmY4uWzVIlinSbav63BNyEDIgTEAhGytNlHsIn3tlkWpLq_LR9DzN_MHMsqf6YG-bx7ZWFh8EZubbOEPdci3DF9Yucd2IyGjy0XuU6ZdNDuRxywCOtnUtVKad_sl7LJMgjyjMWUdzyYVyhP8Un5N_ZzX_CcR3eQgZTLkzI0XTOyP2I7BpV-a2EsCbOoscKGtgUX4Opf7Lx3rr0BLrcfeW0btnq-q3IoHFJXOgXhspxsJlenjUmj54dDXBfHApKa04q1iJyn4eGCt9DX2c1IupTWqZmeT3sOzxSPrM_dNA5l88YUY0WaJTFGQFgE3lmAdJOOJ9nMVEdHvC2jY7-bV2MjWUYcMhPI7gnBMxG6NSGwDhmyqVFsPQNmwrU1qStgFQ1cmP3jG4-mYHzrZoM6IHDBcv9MS_ngRDoPWMRnAcPjrpg%3D&amp;q_datetime_utc=2026-03-05T14%3A22%3A58&amp;ticket_price=2697&amp;quote_id=2810989569848105519&amp;utid_state=1&amp;channel=iphone&amp;price_without_closed_user_group=3559&amp;tm_place_name=Panabo&amp;deeplink_data=eyJmaWVsZHMiOnsic2lnbmF0dXJlIjoiODljYWQ4M2FjNTI4MDM3ZWViZjc3NGE1NWMzYjBlMGYiLCJibG9ja19pZCI6Ijc1Njk4MzUwMV8zMzI1ODA1ODBfMl8wXzAifX0%3D&amp;utid=57b35ccd-6f8e-d4ea-abe9-bc64a91f817e&amp;tm_stars=5&amp;client_id=skyscanner_app&amp;price_policy=2&amp;pre_redirect_id=b626cab4-9294-6d72-58af-72a813e51891&amp;tm_city_code&amp;max_price=2965&amp;guests=1&amp;request_id=b626cab4-9294-6d72-58af-72a813e51891&amp;tm_country_code=PH</t>
  </si>
  <si>
    <t>7.2996719, 125.6799097</t>
  </si>
  <si>
    <t>parking, air_conditioning, non-smoking, 24-hour_front_desk_service, room_service, hot_tub</t>
  </si>
  <si>
    <t>Located within 16 miles of SM Lanang Premier and 17 miles of Abreeza Mall, Sena Gladyz Suites has rooms in Panabo. This 5-star hotel offers room service and a 24-hour front desk. Guests can use the hot tub, or enjoy pool views.</t>
  </si>
  <si>
    <t>Twin Palm Guest House</t>
  </si>
  <si>
    <t>https://www.google.com/maps/place/Hijo+Resorts+Davao/data=!4m11!3m10!1s0x32f9515aaaaaaaab:0xc643f8957c8de6f6!5m3!1s2026-03-01!4m1!1i2!8m2!3d7.3611965!4d125.8073412!16s%2Fg%2F11d_yzpzm2!19sChIJq6qqqlpR-TIR9uaNfJX4Q8Y?authuser=0&amp;hl=en&amp;rclk=1</t>
  </si>
  <si>
    <t>7.3611965, 125.8073412</t>
  </si>
  <si>
    <t>Lanikai Road, Purok 4, Liboganon, Tagum, Davao del Norte, Davao Region, 8100, Philippines</t>
  </si>
  <si>
    <t>Hijo Resorts Davao</t>
  </si>
  <si>
    <t>www.skyscanner.com.ph/hotel_deeplink/4.0/PH/en-US/PHP/h_ad/222981218/2026-03-02/2026-03-03/hotel/hotel/hotels?legacy_provider_id=22&amp;rooms=1&amp;closed_user_group=general&amp;hb_data=9eZSXO1vGQbcPLzP5PfDRcC0HO5MYPyvAwcoiTnjI1NeeBAjzaldpASwhENZCE1w7mAo-U5XLyl-cE2X-n4h20Gh34Z2rJcCJvm_fD2OZv6af35ZSxx0R4d4xBmKcOF4tKXa_A8BJI1j2Z43nlwJwtRgME3fBaCMqyjF3iriTSFnubbz6vj3yvi1eb-GOAJBkOaLrsjSmZ4nFkYpz6snrwVZwTIDxLY-1C4mVlqXFdSir5PAhpRYDz34_pgv94FPCbe1G1ibl5lm0NtUcnI1IVMkuWBJ1T0F3WSkNPFpA6CY3nXYZzHamvl9ixgAQo92H3RMMgCxHa69Q2nSaTn-4yLzVvO6L7_swWSSejcRYGb_AikFtXDBBFt5N8silKiLSeqgZKDGlgWvhqQdSDNksBlCYT7phl1bMkSVeYR4J2oH&amp;q_datetime_utc=2026-03-02T00%3A10%3A21&amp;ticket_price=2329&amp;quote_id=-5598166289725692927&amp;utid_state=1&amp;channel=iphone&amp;price_without_closed_user_group=9314&amp;tm_place_name=Tagum&amp;deeplink_data=eyJmaWVsZHMiOnsic2lnbmF0dXJlIjoiN2U0MjEwZDEzNjhmMDQxM2NmYWM3YTIxZjQzZjFiMzEifSwidXJsIjoiaHR0cHM6Ly93d3cuYWdvZGEuY29tL3BhcnRuZXJzL3BhcnRuZXJzZWFyY2guYXNweD9jaWQ9MTg0NjM4MyZoaWQ9NDc3OTUyJmN1cnJlbmN5PVBIUCZjaGVja2luPTIwMjYtMDMtMDImY2hlY2tvdXQ9MjAyNi0wMy0wMyZOdW1iZXJvZkFkdWx0cz0xJk51bWJlcm9mQ2hpbGRyZW49MCZSb29tcz0xJm1jaWQ9MzMyJm1hc3RlclJvb21JZD02NjgzMTQxODgmbXB0PVVEVnpOMjlaTlZWSFQyc3dlSE5YT0hJeFRUaHFVVzVGVXpZemN6ZE9aWGxRU0VwSFdTOXhaRVpyU25NeE5VSjJPRXM1VUcxalJWSkhlVzlJVldkTFZUQjVWMWRCTTBsdWNuRjFiVmQzUFQwJlRvdGFsUHJpY2U9MjMyOC41MCZUb3RhbFRheD0yNjkuODYmVG90YWxGZWU9MTk1Ljg0JlRvdGFsU3VyY2hhcmdlPTAmbWN1cj1QSFAifQ%3D%3D&amp;utid=07651e98-806b-9ed0-fded-c2d2d2a260e6&amp;tm_stars=3&amp;client_id=skyscanner_app&amp;redirect_delay=1000&amp;price_policy=2&amp;pre_redirect_id=4a7fd0bc-7c8d-6ea2-2ac9-e1705b342992&amp;tm_city_code&amp;max_price=2853&amp;guests=1&amp;request_id=4a7fd0bc-7c8d-6ea2-2ac9-e1705b342992&amp;tm_country_code=PH</t>
  </si>
  <si>
    <t>7.444706, 125.8070089</t>
  </si>
  <si>
    <t>Citi Hotel, Davao-Agusan National Highway, Bayanihan, Magugpo Poblacion, Tagum, Davao del Norte, Davao Region, 8100, Philippines</t>
  </si>
  <si>
    <t>CITI Hotel</t>
  </si>
  <si>
    <t>www.skyscanner.com.ph/hotel_deeplink/4.0/PH/en-US/PHP/h_ad/129280908/2026-03-05/2026-03-06/hotel/hotel/hotels?legacy_provider_id=22&amp;rooms=1&amp;closed_user_group=general&amp;hb_data=f0J09KbTVB9XPOmffgtbPhQLPu2YBwfh8v-GUZ6Ka4-6bKKcWEgf4F1D0CXGZ4nrHF76a7GmonaBK6ui8nxLbh96A8zwm2gBrIBRCqsvLQQecWKXvjTdseFy1hIqh_BZ_fIm7-JR4kYUpj0bszYy7l8gAd44pPUYEwQDMJBwgxhe1EjYvddPEy13uc0miAoUkgbSH9AjbqfKFTKaxoSOfrtxZlslBHeRZQ9-P17GWB5cgEt-0dxGxj-iVAEp_53g3HV-XmBe_aRecFxd5x9GD9vw7JFCypUt2oQZQ9qpKXK9g7SIVpodwungMVk0GkLtxx1MHs5JWJgLHCyR0vnMyEnLfhe_HI84S-lnJAaJGSlWFe7LPEmJF4x0Ovj9VrP6SIdQ0lEhiWyXrg5cacnEzbRfNBy9h2r9xFiGKHbejDU8&amp;q_datetime_utc=2026-03-05T14%3A23%3A01&amp;ticket_price=3385&amp;quote_id=-7953284550299992513&amp;utid_state=1&amp;channel=iphone&amp;price_without_closed_user_group=3905&amp;tm_place_name=Hilongos&amp;deeplink_data=eyJmaWVsZHMiOnsic2lnbmF0dXJlIjoiOTRjYjY4MTk4MDU5MjdhNWQ3YmE4MzRiMWRiN2VjODkifSwidXJsIjoiaHR0cHM6Ly93d3cuYWdvZGEuY29tL3BhcnRuZXJzL3BhcnRuZXJzZWFyY2guYXNweD9jaWQ9MTg0NjM4MyZoaWQ9NTY0MTg4JmN1cnJlbmN5PVBIUCZjaGVja2luPTIwMjYtMDMtMDUmY2hlY2tvdXQ9MjAyNi0wMy0wNiZOdW1iZXJvZkFkdWx0cz0xJk51bWJlcm9mQ2hpbGRyZW49MCZSb29tcz0xJm1jaWQ9MzAzOCZtYXN0ZXJSb29tSWQ9NzgxNzI3ODAwJm1wdD1VVkZYTVZGWE5rNHhLMWx5UTA1TFNYTnBTVGQwZEVSNlZEaEpaMWwzV1ZGbVRrdGpSVE5wWlRONWRtRTVZWGRuWkROblJVWmxiMnh1Ym14WVJHdGpVM0IzVjBkMlVqTlNhazlZV1dwblBUMCZUb3RhbFByaWNlPTMzODQuNTkmVG90YWxUYXg9NjEwLjM0JlRvdGFsRmVlPTAuMDAmVG90YWxTdXJjaGFyZ2U9MCZtY3VyPVBIUCJ9&amp;utid=b41a7ba7-9bed-0fde-b242-1b789156c180&amp;tm_stars=3&amp;client_id=skyscanner_app&amp;price_policy=2&amp;pre_redirect_id=08a1ace5-0395-3973-cd84-b35181559852&amp;tm_city_code&amp;max_price=3761&amp;guests=1&amp;request_id=08a1ace5-0395-3973-cd84-b35181559852&amp;tm_country_code=PH</t>
  </si>
  <si>
    <t>7.4494258, 125.8057082</t>
  </si>
  <si>
    <t>Ormoc-Baybay-Southern Leyte Boundary Road, Binog, Lamak, Hilongos, 5th District, Leyte, Eastern Visayas, 6524, Philippines</t>
  </si>
  <si>
    <t>Located in Hilongos, CITI HOTEL offers a bar. This 4-star hotel offers room service, a 24-hour front desk and free WiFi. There's a restaurant serving American cuisine, and free private parking is available.</t>
  </si>
  <si>
    <t>Inside Room Inn</t>
  </si>
  <si>
    <t>www.skyscanner.com.ph/hotel_deeplink/4.0/PH/en-US/PHP/h_bc/216261568/2026-03-02/2026-03-03/hotel/hotel/hotels?legacy_provider_id=13&amp;rooms=1&amp;closed_user_group=general&amp;hb_data=ThmUzLV_S3x_VvKmUu7qUS06EgRCS6UnrNOA1WrFcDxHwqV97p6tvQHj3EBhUZ_X5LVwFD108Mr_DDDlGe6_q6yz7DCoKayED1v2ocXtfK1zGcniFvRSXMDG0ennrcECwdmGiWwwZIx1X1ixf_EXWs94cICTgB3K-3PP1zJHjkF2DgkQENd5NWfkmsS1GdM3dIETpRx7_MwebLc754zSCz9dl85ru0GtqKCvVg5sPptFPIPr-DP0g8MY1-5qz_OSSvMlFXstlx_XQr2aomljhz2VcJ4bj4afSPClM-u6mghorKf-9-LUg9h32U0emZknUfUdIno9AAr_bIVbe41x1y7-_eapVoTpCROltwfhCCbwwNNyiDvqmZRBkrzQya1XOFCiz4clttjC4m4V41TwoLNvV8t0x11-ua4msg4Deuk5VwdoUGU%3D&amp;q_datetime_utc=2026-03-02T00%3A10%3A22&amp;ticket_price=540&amp;quote_id=2321015137011804884&amp;utid_state=1&amp;channel=iphone&amp;price_without_closed_user_group=1240&amp;tm_place_name=Tagum&amp;deeplink_data=eyJmaWVsZHMiOnsic2lnbmF0dXJlIjoiYzM4YmU2ZmQ5YWZmMWM2M2I2OWIwMjQ2OTMyZjQzM2EiLCJibG9ja19pZCI6InYxX0NnRXRFTXdDR2lnS0hUSXdNall0TURNdE1ESlVNREE2TURBNk1EQXVNREF3S3pBM09qQXdFQUVZM3dFb0FUZ0JJZ0lJQVE9PV9DaWdJaXR6Vi93UVFBaGl1L29XeUFTQytMaWpTaDhrT01BSktDekZFTVRBd1VGOHhNREJRVUpnRkVnZ0lBU0lFQkF3T2JCb0VLQUl3QVNJRUNBSVlBZz09In19&amp;utid=3e383fd0-b681-34e8-6ea5-15d2f8a1d240&amp;tm_stars=0&amp;client_id=skyscanner_app&amp;redirect_delay=1000&amp;price_policy=2&amp;pre_redirect_id=1e2731f5-de8b-a2a5-6e3b-eec57152a81c&amp;tm_city_code&amp;max_price=2386&amp;guests=1&amp;request_id=1e2731f5-de8b-a2a5-6e3b-eec57152a81c&amp;tm_country_code=PH</t>
  </si>
  <si>
    <t>7.4525472, 125.8162401</t>
  </si>
  <si>
    <t>Angelica Homes II, Mencidor, Magugpo East, Tagum, Davao del Norte, Davao Region, 8100, Philippines</t>
  </si>
  <si>
    <t>parking, air_conditioning, non-smoking, 24-hour_front_desk_service, room_service, express_check-in, express_check-out, bar, lounge, games_room, luggage_storage, photocopier, fax, concierge</t>
  </si>
  <si>
    <t>ARRS Hotel &amp; Resort</t>
  </si>
  <si>
    <t>www.skyscanner.com.ph/hotel_deeplink/4.0/PH/en-US/PHP/h_bc/214064402/2026-03-02/2026-03-03/hotel/hotel/hotels?legacy_provider_id=13&amp;rooms=1&amp;closed_user_group=apps&amp;hb_data=Vl6puXEs4CSOBkn4obzlpnNM8OUvH3J8cvEna4gPCLXUOU0-haTEpUYWI0fw8iYdpatD3F9l_WwPRLC_f3N-VJYmukPP3T6hcbtqkktabQZWzwdYbGKNWKiVDZLrRn77grc0Ctbbo3OxHTSZoZa3pOQfxClLnwLusqLwEVx7PcFlspAS2IXOLAcsw1HKotAO_CRy8ZARlHp9g8btot1CHzpXUqr0aTy0VuuHCdRWWf6VoQV7hu1jODB3bYema8_zFxT_KxIiBb6ajFtycXQ4ogDVouwy2yVROo2YdrJ4xtrbTyvD1i6udarzPz6P08LGdU8dThySXPT_I9BT_bmwX7B6tnTOe5VE0503WlllHhi_anOd7CJIPlrnSv1e4M6HsEIu1aoh2YAqp3imh4GdLBZBRtb3M57H8r0CoZq-0zeRI8AZ_QQ%3D&amp;q_datetime_utc=2026-03-02T00%3A10%3A21&amp;ticket_price=908&amp;quote_id=5506791056267943543&amp;utid_state=1&amp;channel=iphone&amp;price_without_closed_user_group=2143&amp;tm_place_name=Tagum&amp;deeplink_data=eyJmaWVsZHMiOnsic2lnbmF0dXJlIjoiNDA0YjU4NjkyNDE4YWQxNzNjMGEzNTM2N2FjMTQ5YjkiLCJibG9ja19pZCI6IjExNjMzNjE5MDRfMzg5MDIzNjc5XzBfMF8wXzg0Mzg5MiJ9fQ%3D%3D&amp;utid=9d30125b-896d-0c66-0c76-b86db87cf279&amp;tm_stars=1&amp;client_id=skyscanner_app&amp;redirect_delay=1000&amp;price_policy=2&amp;pre_redirect_id=bed5b098-3693-ac57-37ec-e5e7bb6c0d02&amp;tm_city_code&amp;max_price=1889&amp;guests=1&amp;request_id=bed5b098-3693-ac57-37ec-e5e7bb6c0d02&amp;tm_country_code=PH</t>
  </si>
  <si>
    <t>7.4288703, 125.7955345</t>
  </si>
  <si>
    <t>Lakan's Place, Davao-Agusan National Highway, Cafe, Cattleya, Visayan Village, Tagum, Davao del Norte, Davao Region, 8100, Philippines</t>
  </si>
  <si>
    <t>wifi, air_conditioning, non-smoking, internet_access, smoking_areas, multilingual_staff</t>
  </si>
  <si>
    <t>Rufina's Leisure Center</t>
  </si>
  <si>
    <t>www.skyscanner.com.ph/hotel_deeplink/4.0/PH/en-US/PHP/h_ad/130063966/2026-03-02/2026-03-03/hotel/hotel/hotels?legacy_provider_id=22&amp;rooms=1&amp;closed_user_group=general&amp;hb_data=FIrbH1AHenrzilW5iLHdMJmrKW0WdSg8fbmtN0Wj7W1DVR5vApKt7kzZXCFqa3bcaobQY4Sn3pi1VvVdPUvGZObA-GdcbB2S-212mZ0iuvfDlDEvu-MbCn6_Q7ueW4NmaUzdGKFZUpQuD9uecGReJtb8DAJjn7PxtTTsi-LHDDzgvcR5d3VCKarKPpYuxuPniNwqjoaUZo4hrgFTLE3REUhW1xDQXjAcHqYcSfNoZqSkBRDOElv4KQ50DZJAhH5QY7myhvydESVtXERJMWihA7iuwND618e0qyOvSGvqtNwCUDee0FMA-fEPwJZcx7gurs0k867WzM6BfMdg7JQhsYLWhLm3EfNp54bkmGk_rQB_X0Fh0mHlWDp1CMK4P-oGhyl6pY8GPr8qtJQjl-MrKGGKJLGVYMStDpGSI49_KqIh&amp;q_datetime_utc=2026-03-02T00%3A10%3A23&amp;ticket_price=1085&amp;quote_id=-3176022009057110532&amp;utid_state=1&amp;channel=iphone&amp;price_without_closed_user_group=1182&amp;tm_place_name=Tagum&amp;deeplink_data=eyJmaWVsZHMiOnsic2lnbmF0dXJlIjoiOWE0ZjY5MzExZTgzODJhZGZkOWNmOWRkMTc1OWY0Y2QifSwidXJsIjoiaHR0cHM6Ly93d3cuYWdvZGEuY29tL3BhcnRuZXJzL3BhcnRuZXJzZWFyY2guYXNweD9jaWQ9MTg0NjM4MyZoaWQ9NTQ4OTUyJmN1cnJlbmN5PVBIUCZjaGVja2luPTIwMjYtMDMtMDImY2hlY2tvdXQ9MjAyNi0wMy0wMyZOdW1iZXJvZkFkdWx0cz0xJk51bWJlcm9mQ2hpbGRyZW49MCZSb29tcz0xJm1jaWQ9MjgwMjUmbWFzdGVyUm9vbUlkPTcxMjY5OTEmbXB0PWVqQTVSbEptYkhwYWFteHRWalYwUTJVM1kySndSSGRqZFN0UWVWZ3hRblJtUzFSNVlqbG5aVzl4UW1KaE9FZDRhVGNyT0hFdlFuRk5hSEJLZVVGNGNuaHhSSEpIZERaTGEwVXpaQSZUb3RhbFByaWNlPTEwODUuMDkmVG90YWxUYXg9MTAxLjkwJlRvdGFsRmVlPTkzLjc3JlRvdGFsU3VyY2hhcmdlPTAmbWN1cj1QSFAifQ%3D%3D&amp;utid=bece2b34-6df9-365e-4b8e-de35acce0b4e&amp;tm_stars=2&amp;client_id=skyscanner_app&amp;redirect_delay=1000&amp;price_policy=2&amp;pre_redirect_id=b6ae27a8-b14c-4b8e-7d2e-87ae103d6bf8&amp;tm_city_code&amp;max_price=2772&amp;guests=1&amp;request_id=b6ae27a8-b14c-4b8e-7d2e-87ae103d6bf8&amp;tm_country_code=PH</t>
  </si>
  <si>
    <t>7.4340196, 125.7988691</t>
  </si>
  <si>
    <t>Davao-Agusan National Highway, Cafe, Cattleya, Visayan Village, Tagum, Davao del Norte, Davao Region, 8100, Philippines</t>
  </si>
  <si>
    <t>Grand Palm Villas &amp; Hotel</t>
  </si>
  <si>
    <t>www.skyscanner.com.ph/hotel_deeplink/4.0/PH/en-US/PHP/h_bc/224530021/2026-03-02/2026-03-03/hotel/hotel/hotels?legacy_provider_id=13&amp;rooms=1&amp;hb_data=48HjeGFntTcOAhoyrMfUmz1AumIjlKURZh0E1U6iJ2_xAq8Ve7dwAUprs-KF5qVno8Y2yg6UkvekmGyLL6cKgq77kjuqzusaE4NB64oDn50Rn1JaQQOYP4HdsNorSIn7nDK04hitNHkrYQho00-Lib0aWqHYE5JZc6L572bl4H7VzXzLo7rAg9PrBJh4ad55hT-48xUEqkJY26mMLjTUo3VI99uxA3HbsCYXwfP-P27Os1lwPT9rmfdO3B7F7Q99ySgcZD2LKOdVDibeutSuFjm7WlxgtgQy3LNDr7FPXoj3F3AFr5d2UmUhTMLUq1aZ3tnZ7FdV79EuD_l0SdcfYUZ90W5AuMxtNgjQxJzy5ruWEFuBLF-o2f_FWn8Pka9_DJpznnGn3uFXvmQfqjSrl-iXlKczCSzV3ntx_sFejqf02I6B1W0%3D&amp;q_datetime_utc=2026-03-02T00%3A10%3A25&amp;ticket_price=4875&amp;quote_id=-1790477321442680349&amp;utid_state=1&amp;channel=iphone&amp;tm_place_name=Tagum&amp;deeplink_data=eyJmaWVsZHMiOnsic2lnbmF0dXJlIjoiNzIyNTkwYjBlNmY3NmQ3YzA0NDg4Mjk3NjkxOGI4ZmIiLCJibG9ja19pZCI6InYxX0NnRXRFTXdDR2lnS0hUSXdNall0TURNdE1ESlVNREE2TURBNk1EQXVNREF3S3pBM09qQXdFQUVZM3dFb0FUZ0JJZ0lJQVE9PV9DaUlJbklLQ2h3Z1FBaURnSUNqMjF2WVNNQUpLQ3pGRU1UQXdVRjh4TURCUVVKZ0ZFZ2NJQVNJRERnUXFHZ1FvQWpBQklnUUlBaGdDIn19&amp;utid=aa40d18b-2a25-aaff-21e4-b51b41341cf6&amp;tm_stars=3&amp;client_id=skyscanner_app&amp;redirect_delay=1000&amp;price_policy=2&amp;pre_redirect_id=5c6b1716-a675-1a1f-d4fa-210d672b2459&amp;tm_city_code&amp;max_price=23134&amp;guests=1&amp;request_id=5c6b1716-a675-1a1f-d4fa-210d672b2459&amp;tm_country_code=PH</t>
  </si>
  <si>
    <t>7.430648, 125.7992091</t>
  </si>
  <si>
    <t>Cafe, Narra, Visayan Village, Tagum, Davao del Norte, Davao Region, 8100, Philippines</t>
  </si>
  <si>
    <t>Happy Daze Hotel Tagum City</t>
  </si>
  <si>
    <t>www.skyscanner.com.ph/hotel_deeplink/4.0/PH/en-US/PHP/h_ad/216938378/2026-03-02/2026-03-03/hotel/hotel/hotels?legacy_provider_id=22&amp;rooms=1&amp;closed_user_group=general&amp;hb_data=xhLEoZVOnr2hfzdaUZs3erZ_e_vfNwROD0CktTXmisEunL5_wwdv5GSryCNYMS_ZfYpkDKch_vHhI4zkBCEk130ZpwbswdRAcR1z-KNkLyrLI6QRby45j9ULuN0McJAsuqbeHnlS4y_AxbcchsRU8OJ-aNT6byjLqO9aH_BPARGEGOnaE20Lck8FQ0CcPIkWHqYiYecJycN6sklPEkxUcARi3B1fypwMAYqJVSd6RWRM_UzHUR3Mzt83x2WaeQdggW0VCSk8hmJGkvXt482NqJfQocUqYtMODCkmwjg27ViX4eVXzBxBZWlD6_fx5E5zkC9ft6FhNFEwV2dUGbUgmaMipg6NdvYc5DcowaCHRRLA76PncQJOJcqXra_XXiaSeQffL2s4CHt785Qa9XyqQxToCoF5KEdIuRgZyfFNzXyi&amp;q_datetime_utc=2026-03-02T00%3A10%3A25&amp;ticket_price=1200&amp;quote_id=5389910173644192398&amp;utid_state=1&amp;channel=iphone&amp;price_without_closed_user_group=1334&amp;tm_place_name=Tagum&amp;deeplink_data=eyJmaWVsZHMiOnsic2lnbmF0dXJlIjoiYTVjMTQ3NTVhNWNlZmE0ZmVjYzFlNjdmMzkzOWQwMzcifSwidXJsIjoiaHR0cHM6Ly93d3cuYWdvZGEuY29tL3BhcnRuZXJzL3BhcnRuZXJzZWFyY2guYXNweD9jaWQ9MTg0NjM4MyZoaWQ9NDY2MzE0MjImY3VycmVuY3k9UEhQJmNoZWNraW49MjAyNi0wMy0wMiZjaGVja291dD0yMDI2LTAzLTAzJk51bWJlcm9mQWR1bHRzPTEmTnVtYmVyb2ZDaGlsZHJlbj0wJlJvb21zPTEmbWNpZD0zMDM4Jm1hc3RlclJvb21JZD03NDM3NzA2ODImbXB0PWJFZE1SVFYyVG5VNEwzQlhTMVpGTmtOa0swdEthbEJuVm1jNVZIaFNTeTlSUm00eGJrSnRWSHB2WWtnellWSm1XWGh5Vkd3MmMzVnlhbTFpZWtOSE1rWTFNVWgzU25NMlJFMUNZblYzUFQwJlRvdGFsUHJpY2U9MTE5OS41NyZUb3RhbFRheD0yMTYuMzImVG90YWxGZWU9MC4wMCZUb3RhbFN1cmNoYXJnZT0wJm1jdXI9UEhQIn0%3D&amp;utid=d5b1815d-4518-eafb-d1c3-a99338b87e83&amp;tm_stars=0&amp;client_id=skyscanner_app&amp;redirect_delay=1000&amp;price_policy=2&amp;pre_redirect_id=c91b540f-850f-e6bd-5467-3712b279ea15&amp;tm_city_code&amp;max_price=3077&amp;guests=1&amp;request_id=c91b540f-850f-e6bd-5467-3712b279ea15&amp;tm_country_code=PH</t>
  </si>
  <si>
    <t>7.4525625, 125.8161875</t>
  </si>
  <si>
    <t>parking, wifi, air_conditioning, non-smoking, internet_access, 24-hour_front_desk_service, room_service, express_check-in, express_check-out, meeting_facilities, banquet_service</t>
  </si>
  <si>
    <t>RedDoorz @ ARRS HOTEL &amp; RESORT</t>
  </si>
  <si>
    <t>www.skyscanner.com.ph/hotel_deeplink/4.0/PH/en-US/PHP/h_bc/214064402/2026-03-02/2026-03-03/hotel/hotel/hotels?legacy_provider_id=13&amp;rooms=1&amp;closed_user_group=apps&amp;hb_data=p5ge3olA2fCmo0A1koOq06xloe6IGIu26vBSSruZ0iPjJzLmnRoZCkL8U3ZpGH3N5kVyCnZGxtbnEXsG-eeh5G3UtN8DmrogKOSGNvOUObW94r5ilg04DZBxYgiwoAhr4LIu-GgctNfM87yPsUem7PDUDHA0vOXg01PilRlTeXFgy_8FrOO_vKO4f1_PBMBWiG5mN8PIakhi333gPkVmzsdxUWgEHTMghCut0BnkKFoYfUaHhEFCKZ9pGpFxgW4smN4aUu7MRldLrEnHsCvQGVpET7PcEsT6EmLiGHwOZLOXYGXREvm4xkX_r3z4eEwzxn5a1LAN-iOq0QXIjasjUQUpCsYAraY6S319ytCquZn95QaA9aPWUeGqBn-J456eWreOk814tK5_BpVNmizLDJDaRi-y_E273rzMUsY6yRryXD-LS-Q%3D&amp;q_datetime_utc=2026-03-02T00%3A10%3A27&amp;ticket_price=908&amp;quote_id=5506791056267943543&amp;utid_state=1&amp;channel=iphone&amp;price_without_closed_user_group=2143&amp;tm_place_name=Tagum&amp;deeplink_data=eyJmaWVsZHMiOnsic2lnbmF0dXJlIjoiNDA0YjU4NjkyNDE4YWQxNzNjMGEzNTM2N2FjMTQ5YjkiLCJibG9ja19pZCI6IjExNjMzNjE5MDRfMzg5MDIzNjc5XzBfMF8wXzg0Mzg5MiJ9fQ%3D%3D&amp;utid=73f51862-f9e6-a236-b839-9b2e53e82339&amp;tm_stars=1&amp;client_id=skyscanner_app&amp;redirect_delay=1000&amp;price_policy=2&amp;pre_redirect_id=0dd519f5-e4f6-5de8-9ac9-639e987b3bad&amp;tm_city_code&amp;max_price=1889&amp;guests=1&amp;request_id=0dd519f5-e4f6-5de8-9ac9-639e987b3bad&amp;tm_country_code=PH</t>
  </si>
  <si>
    <t>7.2703857, 125.8409422</t>
  </si>
  <si>
    <t>Davao de Oro, Davao Region, Philippines</t>
  </si>
  <si>
    <t>Happy Daze Resort Hotel</t>
  </si>
  <si>
    <t>www.skyscanner.com.ph/hotel_deeplink/4.0/PH/en-US/PHP/h_bc/223748596/2026-03-02/2026-03-03/hotel/hotel/hotels?legacy_provider_id=13&amp;rooms=1&amp;closed_user_group=apps&amp;hb_data=WASfDjaT88zIJOijzLghxxNyGqGz5BS1rGJaeNTnzyt2xDoMsOrgGjJkiBNEuIP3gaf1SK_LIN75CutKWCWILVz8baqweCs_DNbmtN_jpkEP28P11pwvxe58fyX1oqVrxvi9ooEq2rMFzIxXv7dJ0Dxr4ltBeL8CF-0ItShCa5hT--aw3qouGmMpOFEEUqvgcXTWm4S6D5gjxiwZY7fCo9189uL6NWQREd8zrqOSjaIrjWGl0tfR-N1bM3cBrVw_Urm73YGaiWAFIReiich5_2M9FeUzmAlfQkdXDsIC-IZanB125KMDTSk1ov3dN0UsHDPmQWhV7M_dYSlrQ3NZwnr4zDZ_Q1a-Dy5hsDcCEuWFM-U3WUuX551bf0w_YgOlrPumrGXLPqc_ims9UFqiZnQr2gZ8T8AbjBl0O0kHk5lWdVnrSSs%3D&amp;q_datetime_utc=2026-03-02T00%3A10%3A32&amp;ticket_price=1998&amp;quote_id=6470322374440261369&amp;utid_state=1&amp;channel=iphone&amp;price_without_closed_user_group=2412&amp;tm_place_name=Mampising&amp;deeplink_data=eyJmaWVsZHMiOnsic2lnbmF0dXJlIjoiNWY3NDY0MGY1ZjA1NTM5MjQ4ODYxZDVmOTFhNjk4MWQiLCJibG9ja19pZCI6IjEwMzc2MjE0MDdfMzc2MjgxMjE0XzJfMF8wIn19&amp;utid=526d0004-1001-04d3-fc71-06aaa93fd437&amp;tm_stars=0&amp;client_id=skyscanner_app&amp;redirect_delay=1000&amp;price_policy=2&amp;pre_redirect_id=b4ad88ad-1b1c-b078-d337-288521ac075a&amp;tm_city_code&amp;max_price=3996&amp;guests=1&amp;request_id=b4ad88ad-1b1c-b078-d337-288521ac075a&amp;tm_country_code=PH</t>
  </si>
  <si>
    <t>Mampising</t>
  </si>
  <si>
    <t>parking, air_conditioning, non-smoking, room_service, express_check-in, express_check-out, safe_deposit_box, meeting_facilities, lounge, banquet_service, tanning_beds, private_beach, beach_umbrellas</t>
  </si>
  <si>
    <t>Located in Mabini, 15 miles from CAP Auditorium Davao, Happy Daze Resort Hotel provides accommodations with a private beach area, free private parking and a shared lounge. The hotel features family rooms.</t>
  </si>
  <si>
    <t>www.skyscanner.com.ph/hotel_deeplink/4.0/PH/en-US/PHP/h_ct/203934188/2026-03-05/2026-03-06/hotel/hotel/hotels?legacy_provider_id=31&amp;rooms=1&amp;closed_user_group=general&amp;hb_data=vwEg_orH1UF3eap0oxp_97RGVCIrknoXapq9e-c9OAgpowH-VrMcMcxVswf7c6onw1xjlehMLvurJmLJ8tzRdCfaNlOqttt2KapsGbDTMIioX9zRp68k61KzWWB6MfZw_gl0wcoqq4v3ELtOAIyVlx8DZsqTuTE2Rjp0DjnjGXC_qeaX1XZbD9AvkZNGMYrOT7vvULeqwUBClsvTT9pHnZMgOpOKjXqN-tGwxq5yPTegsGIAUdI4FczaQRxe5hWou7iGWJXpP9vZLWEXpYhaNwpA8yG2QKXbLW1OCCoPmIeWuQfYQzDx5piKG3mx-_gqFoVJRgJocU85DnbTlTyKhtmmZHr2clM5Q0zFrUEKDTmTqaVluOiAODbEgBz8KZEY8s9BbMxVjfwAyXqCCrSmdo21fGF_Y2DYyDiPycT8FA%3D%3D&amp;q_datetime_utc=2026-03-05T14%3A22%3A59&amp;ticket_price=4040&amp;quote_id=-5745407478065582977&amp;utid_state=1&amp;channel=iphone&amp;price_without_closed_user_group=4000&amp;tm_place_name&amp;deeplink_data=eyJmaWVsZHMiOnsic2lnbmF0dXJlIjoiODc0OGZiY2NjOGI1NWY0MmU2OGIzYWQ2NzI4NDA0MWYifSwidXJsIjoiaHR0cHM6Ly9waC50cmlwLmNvbS9ob3RlbHMvcmVkaXJlY3Q%2FaG90ZWxpZD00NjA0Mzk3MSZjaXR5PTMwNzIwMSZBbGxpYW5jZWlkPTEyNjA3JnNpZD04ODg4MzImY2hlY2tpbj0yMDI2LTAzLTA1JmNoZWNrb3V0PTIwMjYtMDMtMDYmc2hvcHBpbmdpZD00ZTNlMWJmZjFjZGU0NjUwYWFiZTUyZDM2ZjFjYjQ4ZCZhZHVsdD0xJmNoaWxkcmVuPTAmYWdlcz0mbGFuZ3VhZ2U9ZW5waCZsb2NhbGU9ZW5fUEgmcm9vbWlkPTEyMjMzMzA4Njcmc3dpZD0wJnBheT1QUCZmZ3Q9MSZjcm49MSZjdXJyPVBIUCZ3a3A9MSZzdGFuZD1INHNJQUFBQUFBQUFfd0FEQWZ6LUNtRUtBaGdCRWdRSUFSQUFHbFVJczVpcXh3UVNBVElZQURDNER6aU9hNWdCdzZiNkZhZ0JBTGdCQXNBQkFORUJ3X1VvWElfY3FrRGhBVDBLMTZQd2o2OUE2QUd1MnZPNkFZZ0NJSWtFY1QwSzE2TXdNVUNnQkFDaEJRQUFBQUFBQUFBQUdpQTBaVE5sTVdKbVpqRmpaR1UwTmpVd1lXRmlaVFV5WkRNMlpqRmpZalE0WkNBRUtOR2lwczBHU0FGU0JqSTBNVEF4TTFvY0NnTlZVMFFSVk9PbG04U2dHMEFhQTFCSVVDRkhBM2dMSkNpLVAySUZaVzVmVUVob3ZCUndBWGdBaWdFSFNBRjRBTWdCQWFvQkJ3b0RNREl4RUFMeUFTSTBaVE5sTVdKbVpqRmpaR1UwTmpVd1lXRmlaVFV5WkRNMlpqRmpZalE0WkY4d2tnSUJOSm9DQUFBQUFQX19BUUFBX185VG1EU19Bd0VBQUEifQ%3D%3D&amp;utid=90dd730f-ecaa-4300-b26a-8db46c9985d7&amp;tm_stars=2&amp;client_id=skyscanner_app&amp;price_policy=2&amp;pre_redirect_id=e05b6b45-250f-8e78-7097-533d96fae75c&amp;tm_city_code&amp;max_price=4040&amp;guests=1&amp;request_id=e05b6b45-250f-8e78-7097-533d96fae75c&amp;tm_country_code=PH</t>
  </si>
  <si>
    <t>7.3656768, 125.8132019</t>
  </si>
  <si>
    <t>Lanikai Hijo Estate Resort</t>
  </si>
  <si>
    <t>www.skyscanner.com.ph/hotel_deeplink/4.0/PH/en-US/PHP/h_bc/222981218/2026-03-02/2026-03-03/hotel/hotel/hotels?legacy_provider_id=13&amp;rooms=1&amp;closed_user_group=general&amp;hb_data=rT5u-UCu3oFeA8gShwOhKR6HhJFjHalNEg3e6TWzo2IjMRQpWrkq2-oRoWFjsUtEiU8wUA3qCblvXteWozkLut7C7JRB3DQz-b8-XKBlp6q-Os6AnWDOB2zTrORdSfITuaf3ItwWCcwpnL2_8RzL5Blw1H_eZ3OankTlgPjg29RqCI7pQFiBgQ-wRDMMBVgisY4348N8ekN61qa4JRRqOu2TI_t3EHcuaDjAzZr6UzrbtrQk_j5QIt-x365s8bOVPxstHhf8teXGt23WXvGjnbfnM6oOpLhykit3b8buRTBBZuzwPI0aYvYWd56KpXME1o4vMgayzJEOLYWxvweVdWbBzZi5bj805tHG-609Eo90kOTR_WFAiq9WV9kEmhV6yXeMlhc-nun6JGI400CuML6J_xBE3n4LdaK-F_WOkORIE6rTdt0%3D&amp;q_datetime_utc=2026-03-02T00%3A10%3A31&amp;ticket_price=2853&amp;quote_id=7090740079549404157&amp;utid_state=1&amp;channel=iphone&amp;price_without_closed_user_group=9314&amp;tm_place_name=Tagum&amp;deeplink_data=eyJmaWVsZHMiOnsic2lnbmF0dXJlIjoiNDc2MDFhNGU5MzdiNzgzN2U1NzdmNGViYzc4NzEwMDUiLCJibG9ja19pZCI6InYxX0NnRXRFTXdDR2lnS0hUSXdNall0TURNdE1ESlVNREE2TURBNk1EQXVNREF3S3pBM09qQXdFQUVZM3dFb0FUZ0JJZ0lJQVE9PV9DaUVJbUttdC9RUVFBaUNlQkNqczlENHdBa29MTUVReE1EQlFYekV3TUZCUW1BVVNCZ2dCSWdJTWJCb0dHQUVvQWpBQklnUUlBaGdDIn19&amp;utid=bf3f0204-a73e-8503-d55b-0eba85678ffe&amp;tm_stars=3&amp;client_id=skyscanner_app&amp;redirect_delay=1000&amp;price_policy=2&amp;pre_redirect_id=0b0fd3f4-e6b6-bf74-c924-c70c5d74ba77&amp;tm_city_code&amp;max_price=2853&amp;guests=1&amp;request_id=0b0fd3f4-e6b6-bf74-c924-c70c5d74ba77&amp;tm_country_code=PH</t>
  </si>
  <si>
    <t>7.4415547, 125.8058119</t>
  </si>
  <si>
    <t>Big 8 Corporate Hotel, Davao-Agusan National Highway, Bayanihan, Magugpo Poblacion, Tagum, Davao del Norte, Davao Region, 8100, Philippines</t>
  </si>
  <si>
    <t>Big 8 Corporate Hotel</t>
  </si>
  <si>
    <t>www.skyscanner.com.ph/hotel_deeplink/4.0/PH/en-US/PHP/h_h1/128800918/2026-03-02/2026-03-03/hotel/hotel/hotels?legacy_provider_id=927111&amp;rooms=1&amp;closed_user_group=mobile&amp;hb_data=KYALoT2qEPmEMnSrZQXkaSyyJ5x5HsTPIAWWcUE1w3_N-nieSH8DyHXgVFw0yvuEjBSGI24JO2ZNJ01bgJe9_A5FRZzhATlNtJnc_rK86Dr4UP5RvOKoIrAsLK9fezExwFS9h8Uq1zVeAWlfrsgLtrAEMHTUIer1xJsCvFV1PLI8U8hK4fRWLe2IrARTYzeqZQLF4kTprW--VyGKveZmYNtU_PMZRiBiU7I7ol0d3keZyhPpHhkjgM1zxMYgI0QIt4pTp9cuwc_uFZvCBDVrsG6A_0Q%3D&amp;q_datetime_utc=2026-03-02T00%3A10%3A32&amp;ticket_price=4500&amp;quote_id=-7888689452964493818&amp;utid_state=1&amp;channel=iphone&amp;price_without_closed_user_group=5000&amp;tm_place_name=Tagum&amp;deeplink_data=eyJmaWVsZHMiOnsic2lnbmF0dXJlIjoiMmE0MTY4NGUzZjdmZDg1YmQwNjFmNzU3OTAzNTEwYjYifSwidXJsIjoiaHR0cHM6Ly9waC5ob3RlbHMuY29tL0hvdGVsLVNlYXJjaD9tcGQ9UEhQJnRwaWQ9MzIxNCZtcGU9MTc3MjQxMDA2MSZlbmREYXRlPTIwMjYtMDMtMDMmYWR1bHRzPTEmbXBuPTIwMDM1ODk3NCZtcG09MjQmbXBwPTEmbG9jYWxlPWVuX1BIJm1wbz1FQyZjaGlkPWYxNmNjYzk2LTFiNGUtNGUzZi1hODkyLTg0NjIwODc1Y2I0ZSZtcHE9NDAxNy44NiZlYXBpZD00NCZtY3RjPTMmY3VycmVuY3k9UEhQJnJhdGVwbGFuaWQ9MjAyMTk0Mjg4JnNlbGVjdGVkPTY2NDYxMDImc3RhcnREYXRlPTIwMjYtMDMtMDImbXBiPTQ4Mi4xNCZtcGE9NDAxNy44NiJ9&amp;utid=3d400ba1-4b61-f59c-dff7-3c8e672ab689&amp;tm_stars=3&amp;client_id=skyscanner_app&amp;redirect_delay=1000&amp;price_policy=2&amp;pre_redirect_id=a15de183-74db-68fe-d166-dbee6bc04590&amp;tm_city_code&amp;max_price=4502&amp;guests=1&amp;request_id=a15de183-74db-68fe-d166-dbee6bc04590&amp;tm_country_code=PH</t>
  </si>
  <si>
    <t>7.4465018, 125.8145227</t>
  </si>
  <si>
    <t>Pagaran Village, Malinawon 1, Magugpo East, Tagum, Davao del Norte, Davao Region, 8100, Philippines</t>
  </si>
  <si>
    <t>Madayaw Hotel</t>
  </si>
  <si>
    <t>www.skyscanner.com.ph/hotel_deeplink/4.0/PH/en-US/PHP/h_h1/224993819/2026-03-02/2026-03-03/hotel/hotel/hotels?legacy_provider_id=927111&amp;rooms=1&amp;closed_user_group=mobile&amp;hb_data=8Ed45mUCjA5RDmvTO2J7nvYX8X54xKCdskS00LMKxURVjOgX59vu7fBVhH7w0lKcrNZcEHDpZjIPvAB8w9b4FbhjtZUwCepvoW9fYqEDqxwCzYzQgQ5Ln4FDAXVnWNGSuTwA4yRKUCw2rv04iRXkD01ag1lQA15AiTB16peKaAEbpLTG5oLU4ixil6ZlpDRbz3DAi7ZZB6o58ry78-Tg-7sGBEyx7dCtH4kPTMA2zJiLATXXCdPDZ2bil0CRptPQOilNZtCqpjGCBstOh_GXB1FTk5I%3D&amp;q_datetime_utc=2026-03-02T00%3A10%3A36&amp;ticket_price=3600&amp;quote_id=-6135767188386439831&amp;utid_state=1&amp;channel=iphone&amp;price_without_closed_user_group=4000&amp;tm_place_name=Tagum&amp;deeplink_data=eyJmaWVsZHMiOnsic2lnbmF0dXJlIjoiZTVlNTQ2ZmI5NWVkNGEyY2JmMTU5NWU4MDNjZDQ2OGUifSwidXJsIjoiaHR0cHM6Ly9waC5ob3RlbHMuY29tL0hvdGVsLVNlYXJjaD90cGlkPTMyMTQmbXBlPTE3NzI0MDk4NjkmZW5kRGF0ZT0yMDI2LTAzLTAzJmFkdWx0cz0xJmxvY2FsZT1lbl9QSCZjaGlkPTZlYjgxODM0LTIzODEtNDY3Ni04YzlhLTVmNDFiZGM3ZWY3NSZlYXBpZD00NCZtY3RjPTMmc3RhcnREYXRlPTIwMjYtMDMtMDImbXBkPVBIUCZtcG49MzI3NTA5NTEwJmN1cnJlbmN5PVBIUCZyYXRlcGxhbmlkPTQwNTIzODY3MSZtcG09MjQmbXBwPTEmbXBvPUVDJnNlbGVjdGVkPTEyMTczNzk2OCZtcGI9NjQ5LjE4Jm1wcT0zMjQ1LjkwJm1wYT0yOTUwLjgyIn0%3D&amp;utid=341c99a8-77e5-c721-9323-7081894f9920&amp;tm_stars=0&amp;client_id=skyscanner_app&amp;redirect_delay=1000&amp;price_policy=2&amp;pre_redirect_id=c0d8241c-c592-81b0-a998-2f23434731a8&amp;tm_city_code&amp;max_price=3636&amp;guests=1&amp;request_id=c0d8241c-c592-81b0-a998-2f23434731a8&amp;tm_country_code=PH</t>
  </si>
  <si>
    <t>7.4580048, 125.8035505</t>
  </si>
  <si>
    <t>Pamulinawin, Magugpo West, Tagum, Davao del Norte, Davao Region, 8100, Philippines</t>
  </si>
  <si>
    <t>Shine Boutique Hotel</t>
  </si>
  <si>
    <t>www.skyscanner.com.ph/hotel_deeplink/4.0/PH/en-US/PHP/h_h1/218736393/2026-03-02/2026-03-03/hotel/hotel/hotels?legacy_provider_id=927111&amp;rooms=1&amp;closed_user_group=mobile&amp;hb_data=SSQcFlo19_VP49aCh39W9I2468xGyOGzFaPio3wocdyohpo1I4V92npygX-738g0bmKJP5cwYj48TDEGyD6IXCrt44XMOX8MazXeAKPCvXQpYxQ92bijRrC2oAIDLoEHkfJRWzFKhu8kI9aFhSf3wiRIwUQR86lKkNLxSFBSmICTvDm7hxJBSh3R_KCPWjHX069CDJ2PtCfv17pp17cgHmCRymH3h5Ne7zh8xjUVkTSGcTeYfyjjqCD5otA5Y7DecVmbj02RkgvnH39S9tjRH9PnTqo%3D&amp;q_datetime_utc=2026-03-02T00%3A10%3A37&amp;ticket_price=3166&amp;quote_id=-9093364341158878273&amp;utid_state=1&amp;channel=iphone&amp;price_without_closed_user_group=3725&amp;tm_place_name=Tagum&amp;deeplink_data=eyJmaWVsZHMiOnsic2lnbmF0dXJlIjoiYzJjODhlZmRjMjc2OTQ3MWU5OGQyNzc0NGJkZmE2NzUifSwidXJsIjoiaHR0cHM6Ly9waC5ob3RlbHMuY29tL0hvdGVsLVNlYXJjaD90cGlkPTMyMTQmbXBlPTE3NzI0MDk4NjkmZW5kRGF0ZT0yMDI2LTAzLTAzJmFkdWx0cz0xJmxvY2FsZT1lbl9QSCZjaGlkPTZlYjgxODM0LTIzODEtNDY3Ni04YzlhLTVmNDFiZGM3ZWY3NSZlYXBpZD00NCZtY3RjPTMmc3RhcnREYXRlPTIwMjYtMDMtMDImbXBkPVBIUCZtcG49MzI1MDI0MDMwJmN1cnJlbmN5PVBIUCZyYXRlcGxhbmlkPTM5NjQ0NjAxNyZtcG09MjQmbXBwPTEmbXBvPUVDJnNlbGVjdGVkPTEwNTE4NTE0NiZtcGI9Mjg3LjgyJm1wcT0zMTY2LjA1Jm1wYT0yODc4LjIzIn0%3D&amp;utid=7f4d395b-1680-4661-6a7f-15ecdf298858&amp;tm_stars=3&amp;client_id=skyscanner_app&amp;redirect_delay=1000&amp;price_policy=2&amp;pre_redirect_id=cbf436a8-31a0-670b-cc2c-aa2847177300&amp;tm_city_code&amp;max_price=3724&amp;guests=1&amp;request_id=cbf436a8-31a0-670b-cc2c-aa2847177300&amp;tm_country_code=PH</t>
  </si>
  <si>
    <t>7.4339446, 125.7955042</t>
  </si>
  <si>
    <t>Cafe, White Dove, Visayan Village, Tagum, Davao del Norte, Davao Region, 8100, Philippines</t>
  </si>
  <si>
    <t>Vitasolo Hometel &amp; Suite</t>
  </si>
  <si>
    <t>www.skyscanner.com.ph/hotel_deeplink/4.0/PH/en-US/PHP/h_bc/203891753/2026-03-02/2026-03-03/hotel/hotel/hotels?legacy_provider_id=13&amp;rooms=1&amp;closed_user_group=apps&amp;hb_data=P8Bylj-Ihhj9pIN_0CErNU6tySGnGg5ai_z8_Uxfh1Lt2e3cP59QbsJvTdHAXzcIHfsAXgauCw9NaMrG8GSbKxs0AmFMPZLHJ79cqdz-ksxQEz9GQsD1J4XvOGXoj1lkFmvTOf9dEMM7GePwhPbPZVgHloVptlXHTpkobtFFXvam2j3qjwJ3o6tuIYsqroPigBkgXtrxoCyVBcrmqj3ITwMAgHbUfn1Srh7wS_HGWN9r2jUyNpq8iPeInAQM90w12FNvQVVZ9ZPkOhpl00gTs-_N5QF4VMl9COw2Ou_DvyHN4uVd2WTF7rolqrX8uTep3UnNutag5PmKF7_OBl_7k-Chp9aimnPHRDwaD6TM_pDYA-tCgJY4zfBBsZA5sUrjKtW9fckTo8afLkBVVId-8sKh-3I9U9VZj8vqCbuwgVFKpxK9Gm8%3D&amp;q_datetime_utc=2026-03-02T00%3A10%3A38&amp;ticket_price=1096&amp;quote_id=-2854579796159530972&amp;utid_state=1&amp;channel=iphone&amp;price_without_closed_user_group=1400&amp;tm_place_name=Tagum&amp;deeplink_data=eyJmaWVsZHMiOnsic2lnbmF0dXJlIjoiMThlNGFhN2Q0NGIzNmY5OTI5YTQ5N2E2MDM0YWI0NjIiLCJibG9ja19pZCI6IjU2Mjc1OTcwMV80MTkxNTk1MjRfMl8wXzAifX0%3D&amp;utid=5109aa95-5821-ef44-aef5-8f717f1d3dec&amp;tm_stars=0&amp;client_id=skyscanner_app&amp;redirect_delay=1000&amp;price_policy=2&amp;pre_redirect_id=06682277-683a-0fb9-227a-02410f9e8ba1&amp;tm_city_code&amp;max_price=4700&amp;guests=1&amp;request_id=06682277-683a-0fb9-227a-02410f9e8ba1&amp;tm_country_code=PH</t>
  </si>
  <si>
    <t>7.4350362, 125.7977761</t>
  </si>
  <si>
    <t>Orange Valley, Mel Village, Visayan Village, Tagum, Davao del Norte, Davao Region, 8100, Philippines</t>
  </si>
  <si>
    <t>parking, wifi, air_conditioning, non-smoking, internet_access, smoking_areas, iron, room_service, garden, bar, kitchen</t>
  </si>
  <si>
    <t>VLI HOMETEL TAGUM</t>
  </si>
  <si>
    <t>https://www.google.com/maps/place/Golden+Palace+Hotel/data=!4m11!3m10!1s0x32f9534676ed6ffd:0xa5571decceaaa60d!5m3!1s2026-03-01!4m1!1i2!8m2!3d7.4638289!4d125.8114199!16s%2Fg%2F1tlw6ls5!19sChIJ_W_tdkZT-TIRDaaqzuwdV6U?authuser=0&amp;hl=en&amp;rclk=1</t>
  </si>
  <si>
    <t>7.4638289, 125.8114199</t>
  </si>
  <si>
    <t>Golden Palace Hotel, Capitol Circumferential Road, Lenueva Village, Purok C, Magugpo West, Tagum, Davao del Norte, Davao Region, 8100, Philippines</t>
  </si>
  <si>
    <t>Golden Palace Hotel</t>
  </si>
  <si>
    <t>www.skyscanner.com.ph/hotel_deeplink/4.0/PH/en-US/PHP/h_ad/142299005/2026-03-02/2026-03-03/hotel/hotel/hotels?legacy_provider_id=22&amp;rooms=1&amp;closed_user_group=general&amp;hb_data=7YVrrEXQEOxWbsNj-Ap2vLvtagZq3JIdIqd-pHSHt9rtbzfUjYQtNLJoBiv8C28SzHSmyECdUhZDSuv9-Pq63bCnsKpQpuCmx4Zso-Wxlma1T3uhsTYovndRSS89ZZ_Mt1BIDE_EwcDtmAalxk0LoocpfKpRwghrlSEY2eiStUXaY-l3vCNR6uFBFWeV6yVnoMn2SptwgULRrT8TU8ox38kDYsYM5bsLloq-51v98m76Rpw9o2l5m7M8z8QcFGYRlnLKPl4O-bs965uM0ojTrH64bXO2ojoBocXaPWnQnnO24c_qbM_CIy-aopJ6kOw8bU1gosFgbpUKLHB8YKW3gxyn-zWCvxqSVirSlnLraHwln6H5vS6Z-e249NawCQZx3BeX62k0V3VQYAViwafYf80QY-ZQLsRTyM94D_RbtPNE&amp;q_datetime_utc=2026-03-02T00%3A10%3A48&amp;ticket_price=744&amp;quote_id=7900591579267754953&amp;utid_state=1&amp;channel=iphone&amp;price_without_closed_user_group=993&amp;tm_place_name=Tagum&amp;deeplink_data=eyJmaWVsZHMiOnsic2lnbmF0dXJlIjoiOWVmODhiMGJlNjA1MjAyMjdmMzVhODI5NmVlMTg3YTIifSwidXJsIjoiaHR0cHM6Ly93d3cuYWdvZGEuY29tL3BhcnRuZXJzL3BhcnRuZXJzZWFyY2guYXNweD9jaWQ9MTg0NjM4MyZoaWQ9NzE3MTYzMjMmY3VycmVuY3k9UEhQJmNoZWNraW49MjAyNi0wMy0wMiZjaGVja291dD0yMDI2LTAzLTAzJk51bWJlcm9mQWR1bHRzPTEmTnVtYmVyb2ZDaGlsZHJlbj0wJlJvb21zPTEmbWNpZD0zMzImbWFzdGVyUm9vbUlkPTExNzgyMTI1ODcmbXB0PWRFNVdRbEE1VWtVeFJXeE5kRFJUYzB4eFZXSndZMjFoVFdKUU1qaERaakJVZGtWck5YSmpNM05NYnl0VWQxWnFaSGhIYlRadk1YWkdZbTl0YjFsVGNWSXpaVGxaYlRFeVowRnlRMGxuUFQwJlRvdGFsUHJpY2U9NzQ0LjM4JlRvdGFsVGF4PTg2LjEzJlRvdGFsRmVlPTYyLjc1JlRvdGFsU3VyY2hhcmdlPTAmbWN1cj1QSFAifQ%3D%3D&amp;utid=a16c2ced-564e-b7ac-114f-0f8f34340027&amp;tm_stars=2&amp;client_id=skyscanner_app&amp;redirect_delay=1000&amp;price_policy=2&amp;pre_redirect_id=652bf88f-3ea7-3304-8529-8656d35fa713&amp;tm_city_code&amp;max_price=2057&amp;guests=1&amp;request_id=652bf88f-3ea7-3304-8529-8656d35fa713&amp;tm_country_code=PH</t>
  </si>
  <si>
    <t>7.4600857, 125.8012517</t>
  </si>
  <si>
    <t>Tadena, Magugpo West, Tagum, Davao del Norte, Davao Region, 8100, Philippines</t>
  </si>
  <si>
    <t>wifi, 24-hour_front_desk_service, satellite_tv</t>
  </si>
  <si>
    <t>The JRJF Hotel near Tagum Terminal</t>
  </si>
  <si>
    <t>www.skyscanner.com.ph/hotel_deeplink/4.0/PH/en-US/PHP/h_ct/214002826/2026-03-02/2026-03-03/hotel/hotel/hotels?legacy_provider_id=31&amp;rooms=1&amp;closed_user_group=apps&amp;hb_data=DHkGuUdnsMC5CbwyS19_SDrhdYDywepC3sjIh6Bem3RfnY_3a6X3qhYvQIcuBKFxLTpA_BmUQEX0krVNeSAWVMllcjFbV-dqRwt33iY4Ht_QrIvsuncXeUU3jYG7AzVC1Wfh9nqk2XMSJngEP36QYBVTPTLdfpqCsXmswr0qcq_RddCn6U3RneIqWsL5IE7RWx96ogihlzx7X6D61YMGII2PdEemk2doms5DZCHuuUjlflnZxhahS4_5GCYeYxCmo0BoFGEHfHa0o0ZYhHdlw1sHa3tkh4LgB9gFCJ-CRZirBPICSpo53shsOZIgVS5s6_Q5xuBrMZuG7H-G1kK3Ri6tOI1b-q1etdMZVon_i4ZTbBqxPxMwP_iKZpubstMc3AqzXnX683jGEDMMVpnAIN8MBUzdH7Eq-rlpOoeoRw%3D%3D&amp;q_datetime_utc=2026-03-02T00%3A10%3A47&amp;ticket_price=1608&amp;quote_id=-9133192396538670229&amp;utid_state=1&amp;channel=iphone&amp;price_without_closed_user_group=2088&amp;tm_place_name=Tagum&amp;deeplink_data=eyJmaWVsZHMiOnsic2lnbmF0dXJlIjoiYzllNTQ3MjE2NzA1OTI3ZDY5ZTM3YzhmZTMyNDEzMGUifSwidXJsIjoiaHR0cHM6Ly9waC50cmlwLmNvbS9ob3RlbHMvcmVkaXJlY3Q%2FaG90ZWxpZD0yOTUwMTI3NyZjaXR5PTcyMzE2JkFsbGlhbmNlaWQ9MTI2MDcmc2lkPTg4ODgzMiZjaGVja2luPTIwMjYtMDMtMDImY2hlY2tvdXQ9MjAyNi0wMy0wMyZzaG9wcGluZ2lkPTBjMDEzMTdjN2IwZTQ2YWQ4ZWI5MGQ4Y2FmOTAyYWVmJmFkdWx0PTEmY2hpbGRyZW49MCZhZ2VzPSZsYW5ndWFnZT1lbnBoJmxvY2FsZT1lbl9QSCZyb29taWQ9MTU2NTIwMjk1MCZzd2lkPTAmcGF5PVBQJmZndD0xJmNybj0xJmN1cnI9UEhQJndrcD0xJnN0YW5kPUg0c0lBQUFBQUFBQV93QURBZnotQ21FS0FoZ0JFZ1FJQVJBQUdsVUloclNzNmdVU0FUSVlBREM0RHppT2E1Z0IzYzZJRHFnQkFMZ0JBc0FCQU5FQnBIQTlDdGRpbFVEaEFTbGNqOEwxSUpsQTZBSGJfN1hqQVlnQ0lJa0VBQUFBQUFBQUFBQ2dCQUNoQlFBQUFBQUFBQUFBR2lBd1l6QXhNekUzWXpkaU1HVTBObUZrT0dWaU9UQmtPR05oWmprd01tRmxaaUFFS0kyb2s4MEdTQUZTQm1aa05qWTRZbG9jQ2dOVlUwUVJ3b2FuVjhweUcwQWFBMUJJVUNFUVdEbTB5SGEtUDJJRlpXNWZVRWhvdVJSd0FYZ0FpZ0VIU0FGNEFNZ0JBYW9CQndvRE1ESXhFQUx5QVNJd1l6QXhNekUzWXpkaU1HVTBObUZrT0dWaU9UQmtPR05oWmprd01tRmxabDh3a2dJQk5Kb0NBQUFBQVBfX0FRQUFfXzlXTlg3NkF3RUFBQSJ9&amp;utid=1a5d31c1-4e4a-f4a6-66b4-5b33c413c0b1&amp;tm_stars=2&amp;client_id=skyscanner_app&amp;redirect_delay=1000&amp;price_policy=2&amp;pre_redirect_id=2e7730e4-3c24-ee01-ca30-835d0f751b26&amp;tm_city_code&amp;max_price=2480&amp;guests=1&amp;request_id=2e7730e4-3c24-ee01-ca30-835d0f751b26&amp;tm_country_code=PH</t>
  </si>
  <si>
    <t>7.4667601, 125.8007712</t>
  </si>
  <si>
    <t>Queen's Hometel, Ipil-Ipil Street, Lopez Compound, La Filipina, Tagum, Davao del Norte, Davao Region, 8100, Philippines</t>
  </si>
  <si>
    <t>parking, wifi, elevator, air_conditioning, non-smoking, internet_access, 24-hour_front_desk_service, smoking_areas</t>
  </si>
  <si>
    <t>OYO 702 Queens Hometel</t>
  </si>
  <si>
    <t>https://www.google.com/maps/place/Cris+Inn+Tagum/data=!4m11!3m10!1s0x32f953007aa43d73:0xea01dff36a1557d!5m3!1s2026-03-01!4m1!1i2!8m2!3d7.4455491!4d125.8136977!16s%2Fg%2F11vrx9g82x!19sChIJcz2kegBT-TIRfVWhNv8doA4?authuser=0&amp;hl=en&amp;rclk=1</t>
  </si>
  <si>
    <t>7.4455491, 125.8136977</t>
  </si>
  <si>
    <t>Cris Inn, Zafra Street, Narra, Magugpo East, Tagum, Davao del Norte, Davao Region, 8100, Philippines</t>
  </si>
  <si>
    <t>Cris Inn Tagum</t>
  </si>
  <si>
    <t>www.skyscanner.com.ph/hotel_deeplink/4.0/PH/en-US/PHP/h_ad/218141686/2026-03-02/2026-03-03/hotel/hotel/hotels?legacy_provider_id=22&amp;rooms=1&amp;closed_user_group=general&amp;hb_data=UFFn26UpU7NUjt_9Ya4WFIH3S9kAQey-vKGwUi_CkzEZe20eUt-GBhyJN5bBhNLRqOYv1jxprzNULxw6IhqvuNm7AWev-F2-0tAqH2gvQs4qG1yFc8q5tR8bS8TOlGDy5fwoVDdVD5T6xL8U8sJurTVYntorkRxKZhlD5pKGWUW1eodP92-2ZrUmOEo9cc3kl99o8-NSSWW6QaA_8O7S7ySIHGe0SpZOyFkUoSj9-JoSaW6Ik1wT2JWgPm1yyZMGxm3MxsPRXRXMdJj9VGPkuaxZqa5_MNnQnuKbPJlVjeno1Im0RRRzD-xaEQUIqcUlRJKXvgdYXEOnI5O9UGTYJVTY2-CJ2mCiiJq5rycMV1eRbJV2bxJqR0XJbpnLytInLYFFTaYLhnj6I1DQhYBGtTtCLeNM-uHzIM-1BZsB4Pad&amp;q_datetime_utc=2026-03-02T00%3A10%3A50&amp;ticket_price=2201&amp;quote_id=-6517842225047050358&amp;utid_state=1&amp;channel=iphone&amp;price_without_closed_user_group=2677&amp;tm_place_name=Tagum&amp;deeplink_data=eyJmaWVsZHMiOnsic2lnbmF0dXJlIjoiMmY3MDhmMTc4ZjFlZTNiZmRlNGY2MjQxNTVhYTMwZWYifSwidXJsIjoiaHR0cHM6Ly93d3cuYWdvZGEuY29tL3BhcnRuZXJzL3BhcnRuZXJzZWFyY2guYXNweD9jaWQ9MTg0NjM4MyZoaWQ9NDkxMDk4MzYmY3VycmVuY3k9UEhQJmNoZWNraW49MjAyNi0wMy0wMiZjaGVja291dD0yMDI2LTAzLTAzJk51bWJlcm9mQWR1bHRzPTEmTnVtYmVyb2ZDaGlsZHJlbj0wJlJvb21zPTEmbWNpZD0zMDM4Jm1hc3RlclJvb21JZD03NzUzODYyNDkmbXB0PVdEaFZaekIyV25kS05YWmpaRGRoWW5oU04wcHBaRWxoYjNseGRFOXlUVTlzWmtsYVdEUTBjSFo0VmtOQmIwcEZXR05hZUZWdE4xRjBNbTl3Vkc1RWMzZE1kbTg0UWxSdk1WQkRUM1ZOZVRnJlRvdGFsUHJpY2U9MjIwMC44MCZUb3RhbFRheD0yMzUuODAmVG90YWxGZWU9MC4wMCZUb3RhbFN1cmNoYXJnZT0wJm1jdXI9UEhQIn0%3D&amp;utid=8e205636-e7bf-f055-292c-73dae52ca4af&amp;tm_stars=0&amp;client_id=skyscanner_app&amp;redirect_delay=1000&amp;price_policy=2&amp;pre_redirect_id=50893d2e-75bd-259e-d273-94e649f11b7c&amp;tm_city_code&amp;max_price=3080&amp;guests=1&amp;request_id=50893d2e-75bd-259e-d273-94e649f11b7c&amp;tm_country_code=PH</t>
  </si>
  <si>
    <t>7.4452863, 125.8031598</t>
  </si>
  <si>
    <t>Garcia Street, Trebajo Village, Magugpo Poblacion, Tagum, Davao del Norte, Davao Region, 8100, Philippines</t>
  </si>
  <si>
    <t>KOJO Hotels Cebu Mandaue</t>
  </si>
  <si>
    <t>www.skyscanner.com.ph/hotel_deeplink/4.0/PH/en-US/PHP/h_ad/216585887/2026-03-05/2026-03-06/hotel/hotel/hotels?legacy_provider_id=22&amp;rooms=1&amp;closed_user_group=general&amp;hb_data=3e3VUBFYPKyHW-03tQZ1KiLD_Kc32vMw0tVLW2AYUeA6u7pxrADI-zH4KrKzMnqVBmuCBbpLoxIsACy22KwMLQO_zk1_DSUcCY-c8TTAc3nwLRF2k8Se_wCUQFM95ULvqECX8IE_XuQ6T_aMRdOPDhBWHwEE0wnhbziG3lRVaTbefXcWdAbUQU4IQADDKR1sWxUaA00WeYrfQ3MSY7HSCH1LDRJJRn3h8PAI6iMdA1EVXt3XzMDWOn3mq4OdzvyXPpdDaeibg8y7zVi8BhGz0Q4IdK2TTsb2bGfdj49KgCtAZyl_Vx8aK3jz4AZYTk9dZAXfJhTexF2ZQAqGmSaB0Hu_oZZQjrTWXm9w7tgMCEflsg0WuhX9Iwkcxo8dfswROy7nttILz8c1h8oPJsw7S6cOX5Ju5nprsW9J9s6Q1Sm1&amp;q_datetime_utc=2026-03-05T14%3A23%3A02&amp;ticket_price=1943&amp;quote_id=-3105448228051874256&amp;utid_state=1&amp;channel=iphone&amp;price_without_closed_user_group=7772&amp;tm_place_name=Cebu&amp;deeplink_data=eyJmaWVsZHMiOnsic2lnbmF0dXJlIjoiY2VlNjE3OWMyNWI1MzFmMDk5M2I2NjU4MjJkOTVhZjcifSwidXJsIjoiaHR0cHM6Ly93d3cuYWdvZGEuY29tL3BhcnRuZXJzL3BhcnRuZXJzZWFyY2guYXNweD9jaWQ9MTg0NjM4MyZoaWQ9NDEyNDM5NzUmY3VycmVuY3k9UEhQJmNoZWNraW49MjAyNi0wMy0wNSZjaGVja291dD0yMDI2LTAzLTA2Jk51bWJlcm9mQWR1bHRzPTEmTnVtYmVyb2ZDaGlsZHJlbj0wJlJvb21zPTEmbWNpZD0zMzImbWFzdGVyUm9vbUlkPTY3NTgwNTUyNyZtcHQ9TUM5NFZHeG9ObFJ2ZEZnMFZYTnJRa0ZJTVM4ek5tUXpaVFJDWTA1bFJYSjZXSGh5WjFsUlZuZExlbTF1VGtGeU1FZERiSE5VWkdOQ1UyaFNiVWRSVUVKalFXSlZTMW9yU1d0WlN6aEJQVDAmVG90YWxQcmljZT0xOTQzLjAzJlRvdGFsVGF4PTIyNC42MSZUb3RhbEZlZT0xNjQuMDAmVG90YWxTdXJjaGFyZ2U9MCZtY3VyPVBIUCJ9&amp;utid=cf85208e-82e2-01b5-a647-c1a7da1f8b23&amp;tm_stars=3&amp;client_id=skyscanner_app&amp;price_policy=2&amp;pre_redirect_id=c802309e-041b-2894-84cc-f042473a557b&amp;tm_city_code=CEBP&amp;max_price=8910&amp;guests=1&amp;request_id=c802309e-041b-2894-84cc-f042473a557b&amp;tm_country_code=PH</t>
  </si>
  <si>
    <t>7.4668125, 125.8008125</t>
  </si>
  <si>
    <t>Dunkin', F.F. Cruz Avenue, City South Special Economic Administrative Zone, Mandaue, Central Visayas, 6014, Philippines</t>
  </si>
  <si>
    <t>Kojo Hotels Cebu -Mandaue is centrally located in Mandaue, a 5-minute walk from City Time Square and a 3-minute drive from SM City Cebu. This hotel is 3.4 mi (5.4 km) from Colon Street and 3.4 mi (5.5 km) from Cebu Business Park.
Take in the views from a garden and make use of amenities such as complimentary wireless internet access and shopping on site.
Enjoy a meal at the restaurant or snacks in the hotel's coffee shop/cafe. Continental breakfasts are available daily from 6:00 AM to 10:00 AM for a fee.
Featured amenities include complimentary newspapers in the lobby, a 24-hour front desk, and luggage storage. Free self parking is available onsite.
Make yourself at home in one of the 50 air-conditioned rooms featuring minibars and Smart televisions. Complimentary wired and wireless internet access keeps you connected, and digital programming provides entertainment. Private bathrooms with showers feature complimentary toiletries and slippers. Conveniences include laptop-compatible safes and desks, and housekeeping is provided daily.</t>
  </si>
  <si>
    <t>Reddoorz @ Queens Hometel</t>
  </si>
  <si>
    <t>www.skyscanner.com.ph/hotel_deeplink/4.0/PH/en-US/PHP/h_bc/218689905/2026-03-02/2026-03-03/hotel/hotel/hotels?legacy_provider_id=13&amp;rooms=1&amp;closed_user_group=general&amp;hb_data=34USHT-cx3FDb4l3ab4izJyY7852n_Yb_qkJPWNT9HN37DbhBiIyDq4MdK0e-7na2P35PK01IG7FS_64hIDic8VLDNubNcr_lVOMvcpXrD-cf0vHBSzH5p5iezxmMwV3vRhG68yJ7eODiAwtaHL0gMa1tLUnWe2ynWXjvHp--oN3WHXEUsipuI4RY-quVtz2YmhE4LjFs6CHA75hIFDcCCYmY-Aq5A2KMr7kNjHjEPIM6KdAsz87_-IqDzmXZ7E_ioauDYnMgSH3cTLC8qWGRZCcs94MIqelwokd4gtqPooJa6XjLBFREaXZrJdR-Kl39V91Rkmtg5SYOVITkSlXj-Zmvl6jJSI4thb-AO2Gkt2tzrokZU2LBGWyrPnJgOnJKUzuvopf_nXrNzp6C4atGSIdfAFvvHKWWZy-rVj0ksZoCrEOsFY%3D&amp;q_datetime_utc=2026-03-02T00%3A10%3A53&amp;ticket_price=812&amp;quote_id=1203450704158496641&amp;utid_state=1&amp;channel=iphone&amp;price_without_closed_user_group=1307&amp;tm_place_name=Tagum&amp;deeplink_data=eyJmaWVsZHMiOnsic2lnbmF0dXJlIjoiZTU5YzRmZTkwZDJjZDY1MjhiZjY0YzIwY2YwNTRmNzIiLCJibG9ja19pZCI6InYxX0NnRXRFTXdDR2lnS0hUSXdNall0TURNdE1ESlVNREE2TURBNk1EQXVNREF3S3pBM09qQXdFQUVZM3dFb0FUZ0JJZ0lJQVE9PV9DaW9JNXJtMGdBWVFBaGl3cGZyS0FTQ2VCQ2l1aWZFUU1BSktEVE0yTlVReE1EQlFYekV3TUZCUW1BVVNCZ2dCSWdJTWJCb0VLQUl3QVNJRUNBSVlBZz09In19&amp;utid=d9cf9230-1b40-c1d4-a6d6-ab336b826906&amp;tm_stars=3&amp;client_id=skyscanner_app&amp;redirect_delay=1000&amp;price_policy=2&amp;pre_redirect_id=588f2051-5498-148a-0092-3fa6fe6a26b2&amp;tm_city_code&amp;max_price=2119&amp;guests=1&amp;request_id=588f2051-5498-148a-0092-3fa6fe6a26b2&amp;tm_country_code=PH</t>
  </si>
  <si>
    <t>7.4204033, 125.8214946</t>
  </si>
  <si>
    <t>Bermudez Plains Phase 1, Apokon, Tagum, Davao del Norte, Davao Region, 8100, Philippines</t>
  </si>
  <si>
    <t>parking, wifi, non-smoking, internet_access, room_service, express_check-in, express_check-out, television, shower, complimentary_bottled_water</t>
  </si>
  <si>
    <t>JBK Transient House</t>
  </si>
  <si>
    <t>https://www.google.com/maps/place/OYO+448+Pvc+Pension+Haus/data=!4m11!3m10!1s0x32f9530d6716c3df:0xdaf9b5ce156f00f2!5m3!1s2026-03-01!4m1!1i2!8m2!3d7.4474899!4d125.8047009!16s%2Fg%2F12qg5syj4!19sChIJ38MWZw1T-TIR8gBvFc61-do?authuser=0&amp;hl=en&amp;rclk=1</t>
  </si>
  <si>
    <t>7.4474899, 125.8047009</t>
  </si>
  <si>
    <t>Eastern Link Circumferential Road, Purok 3, Country Club, District 11, Baguio, Cordillera Administrative Region, 2600, Philippines</t>
  </si>
  <si>
    <t>Puan</t>
  </si>
  <si>
    <t>JBK Transient House offers accommodations in Baguio, 2.3 miles from Camp John Hay and 3.6 miles from SM City Baguio. This property offers access to a terrace, free private parking, and free Wifi. Philippine Military Academy is 4.</t>
  </si>
  <si>
    <t>JRJA Suites 2 Mirafuentes</t>
  </si>
  <si>
    <t>https://www.google.com/maps/place/JRJA+Suites+I+beside+Card+Bank+Tagum/data=!4m11!3m10!1s0x32f953144607b0c7:0x7b9e9d5a1a9376a9!5m3!1s2026-03-01!4m1!1i2!8m2!3d7.454267!4d125.802419!16s%2Fg%2F11wn814_tg!19sChIJx7AHRhRT-TIRqXaTGlqdnns?authuser=0&amp;hl=en&amp;rclk=1</t>
  </si>
  <si>
    <t>7.454267, 125.802419</t>
  </si>
  <si>
    <t>Honda Eduhome Motorcycle Center, Dalisay Gante Road, Busilak, Magugpo West, Tagum, Davao del Norte, Davao Region, 8100, Philippines</t>
  </si>
  <si>
    <t>JRJA Suites I beside Card Bank Tagum</t>
  </si>
  <si>
    <t>https://www.google.com/maps/place/Top+Star+Hotel,+Tagum/data=!4m11!3m10!1s0x32f9530c69434cd5:0xa99b0b3aff75e9f8!5m3!1s2026-03-01!4m1!1i2!8m2!3d7.4441356!4d125.8023861!16s%2Fg%2F11fnz251gg!19sChIJ1UxDaQxT-TIR-Ol1_zoLm6k?authuser=0&amp;hl=en&amp;rclk=1</t>
  </si>
  <si>
    <t>7.4441356, 125.8023861</t>
  </si>
  <si>
    <t>Top Star Hotel, Sobrecarey Street, Everlasting, Magugpo Poblacion, Tagum, Davao del Norte, Davao Region, 8100, Philippines</t>
  </si>
  <si>
    <t>Top Star Hotel, Tagum</t>
  </si>
  <si>
    <t>www.skyscanner.com.ph/hotel_deeplink/4.0/PH/en-US/PHP/h_ad/203892106/2026-03-02/2026-03-03/hotel/hotel/hotels?legacy_provider_id=22&amp;rooms=1&amp;closed_user_group=general&amp;hb_data=YJHb0myHc9zxrHyH9Lld1kyJv22H8Jt_HTfzWHH-ua63gnmYsIptdu_x-iuZWLWY5VsWw3GdkNgbqwLU05Bq6lRNxX29gPCDwS-gsDg6lLMpD0xUdHEU1T0RQDqQ60lv6jpa708msaX6RR5T7mf8POQRwTq8e1p17X-oG_K1ogRz4TV2wZhnPxEVI3v8We1qvOnv6GW2pt2iob0Q0Q1ASk2VNCqJVnOsUacFjmnB4KLbJXv9-RansUW2J7JLApnqRLWG-k3bsjJ6bs5msTkt9CwphQdaOUcW-47OYtouP-xaNtckNpZi-mj5PPrYTnR0lUHSfaO7y1i_Yi8TbletzHakpeqxpyJMn5vX1ZcNrRqMoK-xbY0NzT4pm2cbSPte1nqZBpRXkL_VoQlRHFjJvtPPRg8h2QIw_15ACYyiHb6-&amp;q_datetime_utc=2026-03-02T00%3A10%3A56&amp;ticket_price=2499&amp;quote_id=-8975874924177313882&amp;utid_state=1&amp;channel=iphone&amp;price_without_closed_user_group=4612&amp;tm_place_name=Tagum&amp;deeplink_data=eyJmaWVsZHMiOnsic2lnbmF0dXJlIjoiMGZiZTg2OTI3ZDdjOWM0OTViYzZlODMyYTZmNmMzYTAifSwidXJsIjoiaHR0cHM6Ly93d3cuYWdvZGEuY29tL3BhcnRuZXJzL3BhcnRuZXJzZWFyY2guYXNweD9jaWQ9MTg0NjM4MyZoaWQ9MzcyMjY3MDImY3VycmVuY3k9UEhQJmNoZWNraW49MjAyNi0wMy0wMiZjaGVja291dD0yMDI2LTAzLTAzJk51bWJlcm9mQWR1bHRzPTEmTnVtYmVyb2ZDaGlsZHJlbj0wJlJvb21zPTEmbWNpZD0zMzImbWFzdGVyUm9vbUlkPTYxMzU4NzQ5MiZtcHQ9WlVoMU1DdHRWelJxYld4WVNIaHJVamRDUjFodlRrWTFhRzU2VkhwT01uSXJkRll2VHl0NFJrMVNTVXBUVEZZeVV5dHVjMDFXVm01clIwaEpWVXAzWlU5Q1RFTnNiVTlwZDJoVmMweFlNVEkmVG90YWxQcmljZT0yNDk5LjEwJlRvdGFsVGF4PTI4OS4xNSZUb3RhbEZlZT0yMTAuNjcmVG90YWxTdXJjaGFyZ2U9MCZtY3VyPVBIUCJ9&amp;utid=d61c0563-3ed1-c7d6-18aa-45932884a271&amp;tm_stars=3&amp;client_id=skyscanner_app&amp;redirect_delay=1000&amp;price_policy=2&amp;pre_redirect_id=cc83e705-b336-12f8-9ba6-721949ce93cf&amp;tm_city_code&amp;max_price=3062&amp;guests=1&amp;request_id=cc83e705-b336-12f8-9ba6-721949ce93cf&amp;tm_country_code=PH</t>
  </si>
  <si>
    <t>7.4678734, 125.7998697</t>
  </si>
  <si>
    <t>Lopez Compound, La Filipina, Tagum, Davao del Norte, Davao Region, 8100, Philippines</t>
  </si>
  <si>
    <t>Lemoons Apartelle</t>
  </si>
  <si>
    <t>www.skyscanner.com.ph/hotel_deeplink/4.0/PH/en-US/PHP/h_ad/217022017/2026-03-02/2026-03-03/hotel/hotel/hotels?legacy_provider_id=22&amp;rooms=1&amp;hb_data=f5Ku2UFPUXroJJ1yMG2U2yF64WR7Lzb3vQV5CCsyEojEDUKb-alaQo5euW3eFS8cRHZmmjS3aEucLxgZdWz02KitR8RJ0Fq2NCKzeNUi-wWyt6HA3B0NYiy2hHYdtG2XECNve8eNVuCdDUZUuoYfZ9j1UDCpA3TsFJcOgDpduK4rPjzjmtcj7hEaOrDEifKro9eeuRDylRcNiqktHYH-Ipo02TVp0RwOslM3TlZ9IyuESbtFl2TcA5KUjL6mlFMme7mplqYiMoklUC6ZQvKBUY1O7Ootw-yUwXYOut3gL4nCpAac_xvbMbzM6-vUTZ2XhdCwskRR7o4X96OGI16Tdj7JeIWbbLcejEJsjoYdV3s2zpg-XQ65fpwmyjBT--b700pahQ_9Vo2YNkt6lPlpEI8THaNEGyTMl_mPZl6YEKk7&amp;q_datetime_utc=2026-03-02T00%3A10%3A59&amp;ticket_price=2799&amp;quote_id=4426231800933514599&amp;utid_state=1&amp;channel=iphone&amp;tm_place_name=Tagum&amp;deeplink_data=eyJmaWVsZHMiOnsic2lnbmF0dXJlIjoiZDYyYmY4MzFiYzBmZjM2Y2ZhN2VhY2E2ZWNkZTEwOTMifSwidXJsIjoiaHR0cHM6Ly93d3cuYWdvZGEuY29tL3BhcnRuZXJzL3BhcnRuZXJzZWFyY2guYXNweD9jaWQ9MTg0NjM4MyZoaWQ9NDcwNjAwODMmY3VycmVuY3k9UEhQJmNoZWNraW49MjAyNi0wMy0wMiZjaGVja291dD0yMDI2LTAzLTAzJk51bWJlcm9mQWR1bHRzPTEmTnVtYmVyb2ZDaGlsZHJlbj0wJlJvb21zPTEmbWNpZD0zMDM4Jm1hc3RlclJvb21JZD03NTMzNDg0OTQmbXB0PVlXUmxZblZyZW5sSE9WbHBkVXBoVEhseVpESXhOMWxQUW05bmFWTlpiR0prVlhkb2JrTkdjSEZYVTNkNFVXdGxaVWx3WVhBek1GZEJWSFJuY0c5WU1WVnJTRkZwYkdwa1ducEhOekZuUFQwJlRvdGFsUHJpY2U9Mjc5OC44OCZUb3RhbFRheD0yOTkuODgmVG90YWxGZWU9MC4wMCZUb3RhbFN1cmNoYXJnZT0wJm1jdXI9UEhQIn0%3D&amp;utid=c6255166-08bc-cdbc-db22-387f34f39b8e&amp;tm_stars=0&amp;client_id=skyscanner_app&amp;redirect_delay=1000&amp;price_policy=2&amp;pre_redirect_id=80091c33-8bb1-9024-ab21-1c44b019e4be&amp;tm_city_code&amp;max_price=2799&amp;guests=1&amp;request_id=80091c33-8bb1-9024-ab21-1c44b019e4be&amp;tm_country_code=PH</t>
  </si>
  <si>
    <t>7.4230294, 125.823354</t>
  </si>
  <si>
    <t>Bermudez Plains 2, Apokon, Tagum, Davao del Norte, Davao Region, 8100, Philippines</t>
  </si>
  <si>
    <t>Entrance to Napao Village: Nordic House Tagum</t>
  </si>
  <si>
    <t>https://www.google.com/maps/place/The+Lucky+9+Budget+Hotel/data=!4m11!3m10!1s0x32f9536545268d17:0x2ad21eaae2220dbe!5m3!1s2026-03-01!4m1!1i2!8m2!3d7.4463822!4d125.8183666!16s%2Fg%2F11cm_hvjrg!19sChIJF40mRWVT-TIRvg0i4qoe0io?authuser=0&amp;hl=en&amp;rclk=1</t>
  </si>
  <si>
    <t>7.4463822, 125.8183666</t>
  </si>
  <si>
    <t>Pagaran Village, Malinawon 2, Magugpo East, Tagum, Davao del Norte, Davao Region, 8100, Philippines</t>
  </si>
  <si>
    <t>The Lucky 9 Budget Hotel</t>
  </si>
  <si>
    <t>www.skyscanner.com.ph/hotel_deeplink/4.0/PH/en-US/PHP/h_h1/136426408/2026-03-02/2026-03-03/hotel/hotel/hotels?legacy_provider_id=927111&amp;rooms=1&amp;closed_user_group=mobile&amp;hb_data=Ve1Wc7Z7-KxY2CTsgkea6AfKdhL9QVt0x1FtAELYdhQcJW5z1B83KAtLCqpcC4QqqKVnYpZt-Sk2NBMoxjnBqwBihUH6Z__KrK48ozpbHEdLpX6cUKObxPAG8xLoWSxN2pmId6qVZpI8_D3l_04FW1K6D7EmtUth-kkU0luv8MsT-_ZcEdK4squLumscWzIQ0wjAUdmFdshjJXf4noIRWoSGJNYzFPLM2HRLibic_PINRAJmvPSDuJ7MztNbpoJCdICvtsbUMaNUQqvAZsjrzuyTiwg%3D&amp;q_datetime_utc=2026-03-02T00%3A11%3A03&amp;ticket_price=2400&amp;quote_id=-2410960323106248861&amp;utid_state=1&amp;channel=iphone&amp;price_without_closed_user_group=2472&amp;tm_place_name=Tagum&amp;deeplink_data=eyJmaWVsZHMiOnsic2lnbmF0dXJlIjoiYjk5NWY2YmUzYzM1ZTRiOGRiMDBmN2U5NjAyMDlhNGQifSwidXJsIjoiaHR0cHM6Ly9waC5ob3RlbHMuY29tL0hvdGVsLVNlYXJjaD90cGlkPTMyMTQmbXBlPTE3NzI0MDk4NjkmZW5kRGF0ZT0yMDI2LTAzLTAzJmFkdWx0cz0xJmxvY2FsZT1lbl9QSCZjaGlkPTZlYjgxODM0LTIzODEtNDY3Ni04YzlhLTVmNDFiZGM3ZWY3NSZlYXBpZD00NCZtY3RjPTMmc3RhcnREYXRlPTIwMjYtMDMtMDImbXBkPVBIUCZtcG49MzE4MDEyODM4JmN1cnJlbmN5PVBIUCZyYXRlcGxhbmlkPTM5MjA4MDQ1NSZtcG09MjQmbXBwPTEmbXBvPUVDJnNlbGVjdGVkPTEyNTE3NTA3Jm1wYj0zMzEuMDQmbXBxPTIwNjguOTcmbXBhPTIwNjguOTcifQ%3D%3D&amp;utid=bb5bc370-3b18-1613-69bb-04739a5c0c2b&amp;tm_stars=2&amp;client_id=skyscanner_app&amp;redirect_delay=1000&amp;price_policy=2&amp;pre_redirect_id=4fad9589-616c-4437-61e8-db00b12dc3b2&amp;tm_city_code&amp;max_price=2400&amp;guests=1&amp;request_id=4fad9589-616c-4437-61e8-db00b12dc3b2&amp;tm_country_code=PH</t>
  </si>
  <si>
    <t>Alkufiah Tent, F. Torres Street, Tubigon, Barangay 9-A, Poblacion District, Davao City, Davao Region, 8000, Philippines</t>
  </si>
  <si>
    <t>www.skyscanner.com.ph/hotel_deeplink/4.0/PH/en-US/PHP/h_bc/113138074/2026-03-05/2026-03-06/hotel/hotel/hotels?legacy_provider_id=13&amp;rooms=1&amp;hb_data=LYqcZi-zcsWBYDcgNrEXCY0_G4QUU5wAbOUgCr9mGyJrzFwwytS96PwFNZpAihQipnhcTzwfFWL2m8T-sUf95cBMHaFyfK8cZgMYh2l4Cj5n_ZxiDRznh16vjVUxy0bkei8DutvVvnsVYAbXGgwZYM5KOgaPEMIJTPjlaaxTWB_8eEATN6HyQJoak97TYeWwr9mYx-XjuBrEjp06DGSzu51Mic0AQIhvRvWyd1PHtqGdmK_aUeNViTTI2gZclLoI3-cIZLrmv0eh_ks2SexXCJBI8LWoBkK9ii9HyGaU8UfYHl6OGK7tyOJLXg414gwaqJSuh7ODww8NDeabz2ZI3hzMV1EzyOcXh9ghsRs2AVJDWzsXAa3jmWCZUZhS0t3qaNtqkR9MUMHyx-u5tFfrp3SuxB9EPXWEl5qYFwQ0hRWSqJ6m6Xw%3D&amp;q_datetime_utc=2026-03-05T14%3A23%3A03&amp;ticket_price=1803&amp;quote_id=6367984184447647747&amp;utid_state=1&amp;channel=iphone&amp;tm_place_name=Davao&amp;deeplink_data=eyJmaWVsZHMiOnsic2lnbmF0dXJlIjoiMjhmN2Q2ZmI2Yjk2YjgxYjAwYzMwOWZlOTgyNDc2ZTAiLCJibG9ja19pZCI6IjQxMTQ3MTAxXzIwNDEyNjc2MV8wXzFfMCJ9fQ%3D%3D&amp;utid=d5296cd3-cbfb-3d42-b0d5-61b46c8eb390&amp;tm_stars=2&amp;client_id=skyscanner_app&amp;price_policy=2&amp;pre_redirect_id=44c58926-413c-7191-cf31-287a8cc29291&amp;tm_city_code=DVOP&amp;max_price=3478&amp;guests=1&amp;request_id=44c58926-413c-7191-cf31-287a8cc29291&amp;tm_country_code=PH</t>
  </si>
  <si>
    <t>7.2728998, 125.83297</t>
  </si>
  <si>
    <t>www.skyscanner.com.ph/hotel_deeplink/4.0/PH/en-US/PHP/h_h1/203887968/2026-03-05/2026-03-06/hotel/hotel/hotels?legacy_provider_id=927111&amp;rooms=1&amp;closed_user_group=mobile&amp;hb_data=zNNaCObLhj9csOefH2ip2ydVBJ9zuSYDFDMOI1dNg8A-gwv4E-OchcKP0_yNwHJFNc8TjWGjM5UKLZZcn9r6-d33GaWQ_ZRRpPtOX4MdBjbfkxeCE4n6mvALL2CF_egdapftvw7B5T19IYt0-nCWlfxUpoSIgIbe5CfSGE2av-FXnLDEIb_EhD3nAe0c9eU957ojzI9g4u-ikCt7ClbMS7vgypNQcYd-oNECrrc8Xqj_SYA-KJ1Q97dIeEwH6H3AfttTgZxPV8aYTfl7baBvVyB8hMM%3D&amp;q_datetime_utc=2026-03-05T14%3A23%3A05&amp;ticket_price=12749&amp;quote_id=833483832422110913&amp;utid_state=1&amp;channel=iphone&amp;price_without_closed_user_group=24237&amp;tm_place_name=Mabini&amp;deeplink_data=eyJmaWVsZHMiOnsic2lnbmF0dXJlIjoiMjFmYjY3N2QzZjFhYzliMjNjYWVmNDZiNjAwNjI1NDAifSwidXJsIjoiaHR0cHM6Ly9waC5ob3RlbHMuY29tL0hvdGVsLVNlYXJjaD90cGlkPTMyMTQmbXBlPTE3NzI3MjAyMjYmZW5kRGF0ZT0yMDI2LTAzLTA2JmFkdWx0cz0xJmxvY2FsZT1lbl9QSCZjaGlkPWFjZGUxMGIyLTI5MTMtNGU0Mi05MjM5LWU0NDNmMzdlYTJlNSZlYXBpZD00NCZtY3RjPTMmc3RhcnREYXRlPTIwMjYtMDMtMDUmbXBkPVBIUCZtcG49MzI0NTAwMDQxJmN1cnJlbmN5PVBIUCZyYXRlcGxhbmlkPTM5NDgwNDI0MSZtcG09MjQmbXBwPTEmbXBvPUVDJnNlbGVjdGVkPTQyMzYxODIzJm1wYj0yMjk5LjAwJm1wcT0xMTQ5NS4wMCZtcGE9MTA0NTAuMDAifQ%3D%3D&amp;utid=1356131a-34fb-2ff9-65d6-dfece9d82175&amp;tm_stars=5&amp;client_id=skyscanner_app&amp;price_policy=2&amp;pre_redirect_id=244e4dc5-2ed5-41ce-b718-d03466ae5e46&amp;tm_city_code&amp;max_price=22418&amp;guests=1&amp;request_id=244e4dc5-2ed5-41ce-b718-d03466ae5e46&amp;tm_country_code=PH</t>
  </si>
  <si>
    <t>7.4577014, 125.8026963</t>
  </si>
  <si>
    <t>OYO 183 Jrjf Hotel</t>
  </si>
  <si>
    <t>https://www.google.com/maps/place/Mommy+Mia+Bed+%26+Breakfast/data=!4m11!3m10!1s0x32f969b81a6ee313:0xd5aa3fcb43bd0a1f!5m3!1s2026-03-01!4m1!1i2!8m2!3d7.1830453!4d125.6981458!16s%2Fg%2F11w82gcgjz!19sChIJE-NuGrhp-TIRHwq9Q8s_qtU?authuser=0&amp;hl=en&amp;rclk=1</t>
  </si>
  <si>
    <t>7.1830453, 125.6981458</t>
  </si>
  <si>
    <t>Mommy Mia Bed and Breakfast</t>
  </si>
  <si>
    <t>www.skyscanner.com.ph/hotel_deeplink/4.0/PH/en-US/PHP/h_bc/222103591/2026-03-02/2026-03-03/hotel/hotel/hotels?legacy_provider_id=13&amp;rooms=1&amp;closed_user_group=apps&amp;hb_data=MUOU25UdjBOAw_Z81tSNGXNrI8g5dJKSSK2DpQC1ddxh4tnylWQdEf-JJ6Fp6ncC_4RGZE0A2afRiAMRq-PSrtGjwL04PxWtlA4zVrcJqPZ6sC4AkVAnZ8cCagDvxFqfCxxjrx7FNPHmyIx6o25Ozz-6AsvGCjtxQMv1JHS7qUqww8wrMPZk8P-O-HF_SS-zLP_RftZIYXGliIiYU5gJuRK3srU5O-90AWo3mBdj_aq_AZCRqga0lyS1PhZpHDuMK9_ODwIcIyeQtnBDhTt1TTwlnYrcIRWook8Ps_EOLtDEHgTTiFdqr22zyBvWLUqcRe5XOgynYuEfjzDb1QH8yWhUZAlFOfwlbH1JUF7pM7de4duwxh6l0h23oN8eYy6et4gp8SNhkgQ3tl--mWXctU40zbI2ThPD2vIUeGX0icnGqIP1CXs%3D&amp;q_datetime_utc=2026-03-02T00%3A11%3A05&amp;ticket_price=1624&amp;quote_id=3963524923075622992&amp;utid_state=1&amp;channel=iphone&amp;price_without_closed_user_group=1943&amp;tm_place_name=Camudmud&amp;deeplink_data=eyJmaWVsZHMiOnsic2lnbmF0dXJlIjoiNzcyNWVmYzY0MmIyZDQ1Mzc0YjUwMjIzOTEwOWQ2NzciLCJibG9ja19pZCI6IjEyNjgwNjk3MDhfNDExNjY4MDM3XzFfMV8wIn19&amp;utid=170d2c06-446d-e519-32ea-39caf8e95cd0&amp;tm_stars=0&amp;client_id=skyscanner_app&amp;redirect_delay=1000&amp;price_policy=2&amp;pre_redirect_id=a464bae1-4016-b903-c151-2cf6aa687a6a&amp;tm_city_code&amp;max_price=1951&amp;guests=1&amp;request_id=a464bae1-4016-b903-c151-2cf6aa687a6a&amp;tm_country_code=PH</t>
  </si>
  <si>
    <t>7.168492, 125.414968</t>
  </si>
  <si>
    <t>Camudmud</t>
  </si>
  <si>
    <t>Mommy Mia Bed and Breakfast offers accommodations in Dasag. The bed and breakfast features rooms with air conditioning, free private parking, and free Wifi. At the bed and breakfast, each unit is fitted with bed linen and towels.</t>
  </si>
  <si>
    <t>Davao Bamboo Sanctuary and Ecological Park</t>
  </si>
  <si>
    <t>https://www.google.com/maps/place/RedDoorz+@+PVC+Pension+Haus/data=!4m11!3m10!1s0x32f953bb959fb0dd:0xa0d88877dc4681de!5m3!1s2026-03-01!4m1!1i2!8m2!3d9.8481875!4d126.0459375!16s%2Fg%2F11vlbw7_99!19sChIJ3bCflbtT-TIR3oFG3HeI2KA?authuser=0&amp;hl=en&amp;rclk=1</t>
  </si>
  <si>
    <t>Davao Bamboo Sanctuary, Purok 5, Colong, Malagos, Baguio District, Davao City, Davao Region, 8000, Philippines</t>
  </si>
  <si>
    <t>Experience an abundance of unparalleled facilities and features at Davao Bamboo Sanctuary and Ecological Park.Room amenities feature daily housekeeping, allowing you to unwind and make the most of your visit.</t>
  </si>
  <si>
    <t>www.skyscanner.com.ph/hotel_deeplink/4.0/PH/en-US/PHP/h_bc/217967412/2026-03-02/2026-03-03/hotel/hotel/hotels?legacy_provider_id=13&amp;rooms=1&amp;closed_user_group=apps&amp;hb_data=qg8M0OPccALlFbGuZNRZfm7UksOmrq-OnbjgRe-tn60gfa9ilgTUyqsDK17xvDeDBR0HkiDXY8LfMWz9-tflmyaKD5r5SiDj0cwqKh-f0AXYs5iXvwQFodqKyAyz9zJ_u7AiguH3TCgzYYvXYEUejyooZMjIC5N9usJZJsxJhGSwswUIYbuKUNRIZrHTvHJlgHAl0sy9P76fDRAHlWYVLyxTFyVkIdcksDjnG785pXmbnXLPiviOcIH4wrdm3dIFQC23t3u3w1xm_i34W0bAuRFUidbh0WdTkWLlNm2XFj1YCiWgbk54LM_Ex-eAs3nxcwT7CgOBePRtXTBudQn72ngA7aVD7V2PkGdbXVLWx4voEPrUxvC1hB6IWKGhjV8gM-NEKpAbcSqfWCIPxS3Mk_3r83KvoVmfjw190YrRpDrztxgHGow%3D&amp;q_datetime_utc=2026-03-02T00%3A11%3A09&amp;ticket_price=591&amp;quote_id=-1441435868061504632&amp;utid_state=1&amp;channel=iphone&amp;price_without_closed_user_group=1394&amp;tm_place_name=Tagum&amp;deeplink_data=eyJmaWVsZHMiOnsic2lnbmF0dXJlIjoiZDI2NGJmNjdmNWI0YTQ5MzYwOWFmYjMwMTQxZGZhY2IiLCJibG9ja19pZCI6IjExMDMyMTg2MDFfMzgzMDgxMjI3XzBfMF8wXzg0MzkwMSJ9fQ%3D%3D&amp;utid=aa5da3a5-c905-901e-64d0-8392f2a4755e&amp;tm_stars=1&amp;client_id=skyscanner_app&amp;redirect_delay=1000&amp;price_policy=2&amp;pre_redirect_id=84d37e3f-cd42-51e8-8391-658ebd5bed1e&amp;tm_city_code&amp;max_price=856&amp;guests=1&amp;request_id=84d37e3f-cd42-51e8-8391-658ebd5bed1e&amp;tm_country_code=PH</t>
  </si>
  <si>
    <t>9.8579467, 126.0383142</t>
  </si>
  <si>
    <t>Villa PrivÃƒÆ’Ã†â€™Ãƒâ€ Ã¢â‚¬â„¢ÃƒÆ’Ã¢â‚¬Å¡Ãƒâ€šÃ‚Â© Samal Staycation</t>
  </si>
  <si>
    <t>www.skyscanner.com.ph/hotel_deeplink/4.0/PH/en-US/PHP/h_bc/216352988/2026-03-02/2026-03-03/hotel/hotel/hotels?legacy_provider_id=13&amp;rooms=1&amp;hb_data=QWym7H44gQfm6L_cJqwZ6toZNy4R0gyS_uIdV8qaS9PLFfE0AgDgYNFqPN8be4zP0V_wGngylJso8NDbO9oYa_ihWELDvOUKRMBP6OefqWk-dd2qpKk7Uqv5-OT0TOWS4G5cy347uqbrnEsKbbCnMzdFfJ36D0MWYHiMkdVB50EpTrK7oBN0qwi9Jki373EQ4SOxspD6sG6-XJHBaob6InL-BfTYDPk-GiBmdrFCmAEdSpI47LeoxrRUe-tajy_5lTvgCfeLcErLgNMRYtZEouIZrWeGoxV3vAPw_C52IZx_h1oqc-E7ul5tgu556jJKV_Q62Rmuzeka0XwAjkPbnxHeaU_arnNTCBON9RXb94DrJvh9VJteASWN3nxDsHVKQANE3xP5xbrTLyTbxwleaBhetQBO2GFkBcUTwl3Jt2KIqiaiftA%3D&amp;q_datetime_utc=2026-03-02T00%3A11%3A07&amp;ticket_price=14609&amp;quote_id=-3107261139541765471&amp;utid_state=1&amp;channel=iphone&amp;tm_place_name=Pakiputan&amp;deeplink_data=eyJmaWVsZHMiOnsic2lnbmF0dXJlIjoiYzBhMzk4ZTRkYjdlYmZkZWEwNTAxY2NiYzQ1MmNlN2MiLCJibG9ja19pZCI6InYxX0NnRXRFS2pjQVJvb0NoMHlNREkyTFRBekxUQXlWREF3T2pBd09qQXdMakF3TUNzd056b3dNQkFCR044QktBRTRBU0lDQ0FFPV9Da2NJdXJhS3VRY1FBaUFDTUFKQUFVb05NelkxUkRFd01GQmZNVEF3VUZEUXVBTjZKRGc0WWpjd00yVmlMVFkxTjJVdE0yVTFOUzB6WkRJMUxUUTNNR0kxTXpFMFpERmxaUklDQ0FFYUJoZ0JLQUl3QVNJRUNBSVlBZz09In19&amp;utid=7e5ea80a-7f73-e5b5-f061-ce19461957c9&amp;tm_stars=0&amp;client_id=skyscanner_app&amp;redirect_delay=1000&amp;price_policy=2&amp;pre_redirect_id=abecc75a-6df0-b7de-4de1-88541d9d5193&amp;tm_city_code&amp;max_price=14609&amp;guests=1&amp;request_id=abecc75a-6df0-b7de-4de1-88541d9d5193&amp;tm_country_code=PH</t>
  </si>
  <si>
    <t>7.3496383, 125.6734201</t>
  </si>
  <si>
    <t>Purok 3, Cebulano, Carmen, Davao del Norte, Davao Region, 8101, Philippines</t>
  </si>
  <si>
    <t>The Brown Casitas</t>
  </si>
  <si>
    <t>https://www.google.com/maps/place/Malagos+Garden+Resort/data=!4m11!3m10!1s0x32f9115555555555:0x13197ecbe41949d0!5m3!1s2026-03-01!4m1!1i2!8m2!3d7.1897177!4d125.4286027!16s%2Fg%2F1trc2gy7!19sChIJVVVVVVUR-TIR0EkZ5Mt-GRM?authuser=0&amp;hl=en&amp;rclk=1</t>
  </si>
  <si>
    <t>7.1897177, 125.4286027</t>
  </si>
  <si>
    <t>Calinan-Baguio Road, Purok 5, Colong, Malagos, Baguio District, Davao City, Davao Region, 8000, Philippines</t>
  </si>
  <si>
    <t>Felcris</t>
  </si>
  <si>
    <t>Malagos Garden Resort</t>
  </si>
  <si>
    <t>www.skyscanner.com.ph/hotel_deeplink/4.0/PH/en-US/PHP/h_xp/201164872/2026-03-05/2026-03-06/hotel/hotel/hotels?legacy_provider_id=1&amp;rooms=1&amp;closed_user_group=mobile&amp;hb_data=ndWrGjYUj2uyzzVqePoRV0rlCtQ7m_cC3Dklm3XF8anLcbDFdhHqr2egNBBSsSNJORnfsLGMUeM6CIyXRbDt4enTggKH092Dh5A-sLD5MZChz5iely5IvC-DnXXMYlCNNHrb5NDgjWHH9fjJv1gpIK6evSU02KMWMbIiYhsPjhcSDmojl6KMqckknwVGjiv8r_OFsP7lZJIeuscIdv7MXzybCu92o5StGsbCzejNbQbbh862_ryVTi7HZLB70bUTIFeFaOVXA1G5Unn7SafYmjNqSfc%3D&amp;q_datetime_utc=2026-03-05T14%3A23%3A09&amp;ticket_price=5827&amp;quote_id=-57410242868443659&amp;utid_state=1&amp;channel=iphone&amp;price_without_closed_user_group=6474&amp;tm_place_name=Malagos&amp;deeplink_data=eyJmaWVsZHMiOnsic2lnbmF0dXJlIjoiZWVhMDZkMTczZmRmMzI3ODE2NThlMzc4ZDliOWE2MTUifSwidXJsIjoiaHR0cHM6Ly93d3cuZXhwZWRpYS5jb20ucGgvSG90ZWwtU2VhcmNoP21wZD1HQlAmdHBpZD02OCZtcGU9MTc3MjcyMDQ1MiZlbmREYXRlPTIwMjYtMDMtMDYmYWR1bHRzPTEmbXBuPTIxOTk1MTI2OSZtcG09MjQmbXBwPTEmbG9jYWxlPWVuX1VTJm1wbz1FQyZjaGlkPWM1NGJkNjFlLTgzMDgtNGYyOC05YzM0LTk3OWM0MmZhOWE0YyZtcHE9NjYuNzAmZWFwaWQ9NDYyMzAmbWN0Yz0zJmN1cnJlbmN5PUdCUCZyYXRlcGxhbmlkPTI4NjIxMDEzOCZzZWxlY3RlZD0zNjg4Nzk1MiZzdGFydERhdGU9MjAyNi0wMy0wNSZtcGI9OC4wMCZtcGE9NjYuNzAifQ%3D%3D&amp;utid=3da09dd7-c71f-da9b-7ce9-317f7201b4e3&amp;tm_stars=4&amp;client_id=skyscanner_app&amp;price_policy=2&amp;pre_redirect_id=8b4ba4d1-2b94-3d48-c3b4-4b2276963ae7&amp;tm_city_code&amp;max_price=36000&amp;guests=1&amp;request_id=8b4ba4d1-2b94-3d48-c3b4-4b2276963ae7&amp;tm_country_code=PH</t>
  </si>
  <si>
    <t>7.1846656, 125.4217754</t>
  </si>
  <si>
    <t>Malagos</t>
  </si>
  <si>
    <t>With a stay at Malagos Garden Resort in Davao, you'll be a 3-minute walk from Malagos Garden Resort and within a 5-minute drive of Philippine Eagle Center. This family-friendly hotel is 8.9 mi (14.4 km) from DECA Wakeboard Park and 16.2 mi (26 km) from Loleng's Mountain Spring Resort.
Treat yourself with massages and facials. You can take advantage of recreational amenities such as an outdoor pool and karaoke. Additional amenities at this hotel include complimentary wireless internet access, concierge services, and gift shops/newsstands.
Grab a bite to eat at the View Deck Cafe, a restaurant where you can take in the garden view, or stay in and take advantage of room service (during limited hours). Cooked-to-order breakfasts are available daily from 7:00 AM to 9:00 AM for a fee.
Featured amenities include express check-in, complimentary newspapers in the lobby, and dry cleaning/laundry services. Planning an event in Davao? This hotel has facilities measuring 861 square feet (80 square meters), including conference space. A roundtrip airport shuttle is provided for a surcharge (available on request), and free self parking is available onsite.
Make yourself at home in one of the 29 air-conditioned guestrooms. Bathrooms feature showers, complimentary toiletries, and bidets. Conveniences include desks and electric kettles, as well as phones with free local calls.</t>
  </si>
  <si>
    <t>Gambriel Resort and Restaurant</t>
  </si>
  <si>
    <t>www.skyscanner.com.ph/hotel_deeplink/4.0/PH/en-US/PHP/h_bc/130069235/2026-03-02/2026-03-03/hotel/hotel/hotels?legacy_provider_id=13&amp;rooms=1&amp;hb_data=FOIzooqQTrivF_UBCn2saCe3dky2UgkUl5WioxfIojCJJZj5YxTKf8Fb5rItPql9gKFiNVoVA3jOo50omUDzgltTeIq8KDsnVMBQc9j0fw_AZRJ1GfALEN89Ph2Jtnvj_PUpgt4ciQYgMS9gQlvCcZf5QGL-DCe1MAQA3940qcJteqp340jMIPYfKuaH0pHG9T-3cFJtvMI_eqEOXd_mamVK4XeETX6Z5AuWVVaxqmm8KW_Hl3fmBr6Z-2uI6GK85k35XfL-gIxYfApPxunldqaKIZ1sQlA5nEltD7tB5VJ-xkmgrRkJu4deJxHpvdyhPY7mJIKGn2HI473jvd3LaRVILTjwlEoP9JwzbUjhwD-gC2QfTLv63axtgkhWzwQDtGP9dNXZYy3TtihrMXUR6caOYx3PfiE2U09nfi2erkYrXV3hXoY%3D&amp;q_datetime_utc=2026-03-02T00%3A11%3A21&amp;ticket_price=8738&amp;quote_id=-3850299519269837444&amp;utid_state=1&amp;channel=iphone&amp;tm_place_name=El+Nido&amp;deeplink_data=eyJmaWVsZHMiOnsic2lnbmF0dXJlIjoiYzQwNzEyNDgxMjI1Y2IyZjRiMDhlOGM0Mjk2NmM0MGYiLCJibG9ja19pZCI6IjExMzAwOTkwOF8zOTkxNDMxNTBfMF80Ml8wIn19&amp;utid=6959dfb7-17e0-ab5c-a033-11296ddc8e88&amp;tm_stars=3&amp;client_id=skyscanner_app&amp;redirect_delay=1000&amp;price_policy=2&amp;pre_redirect_id=11c873b9-89b5-e684-ef14-5ed4d20bd663&amp;tm_city_code=ENIP&amp;max_price=10438&amp;guests=1&amp;request_id=11c873b9-89b5-e684-ef14-5ed4d20bd663&amp;tm_country_code=PH</t>
  </si>
  <si>
    <t>7.3946525, 125.7778301</t>
  </si>
  <si>
    <t>Tulay, Canocotan, Tagum, Davao del Norte, Davao Region, 8100, Philippines</t>
  </si>
  <si>
    <t>Residencia Dara</t>
  </si>
  <si>
    <t>https://www.google.com/maps/place/Modern+Bahay+Kubo/data=!4m11!3m10!1s0x32f953698cf9b323:0x9bbdcbe4ad278b4!5m3!1s2026-03-01!4m1!1i2!8m2!3d7.4242187!4d125.7727891!16s%2Fg%2F11sczpn_sx!19sChIJI7P5jGlT-TIRtHjSSr7cuwk?authuser=0&amp;hl=en&amp;rclk=1</t>
  </si>
  <si>
    <t>7.4242187, 125.7727891</t>
  </si>
  <si>
    <t>Dagohoy, Tagum, Davao del Norte, Davao Region, 8100, Philippines</t>
  </si>
  <si>
    <t>Modern Bahay Kubo</t>
  </si>
  <si>
    <t>https://www.google.com/maps/place/CHAMEDZ+GUEST+HOUSE/data=!4m11!3m10!1s0x32f9453b2cc8c0c1:0x80ad9ff76b6f6202!5m3!1s2026-03-01!4m1!1i2!8m2!3d7.2839909!4d125.6768342!16s%2Fg%2F11tdxdy4ml!19sChIJwcDILDtF-TIRAmJva_efrYA?authuser=0&amp;hl=en&amp;rclk=1</t>
  </si>
  <si>
    <t>7.2839909, 125.6768342</t>
  </si>
  <si>
    <t>Weehem Street, VM Homes, Mangga, Cagangohan, Panabo, Davao del Norte, Davao Region, 8105, Philippines</t>
  </si>
  <si>
    <t>Laiya Beach Shop</t>
  </si>
  <si>
    <t>Batangas</t>
  </si>
  <si>
    <t>CHAMEDZ GUEST HOUSE</t>
  </si>
  <si>
    <t>https://www.google.com/maps/place/Banana+Beach+at+Hijo+Resorts+Davao/data=!4m11!3m10!1s0x32f950de8f181ea1:0x71960fad48b7f54c!5m3!1s2026-03-01!4m1!1i2!8m2!3d7.3622625!4d125.8092031!16s%2Fg%2F1tlzxpyt!19sChIJoR4Yj95Q-TIRTPW3SK0PlnE?authuser=0&amp;hl=en&amp;rclk=1</t>
  </si>
  <si>
    <t>7.3622625, 125.8092031</t>
  </si>
  <si>
    <t>Tagum, Davao del Norte, Davao Region, 8100, Philippines</t>
  </si>
  <si>
    <t>Banana Beach at Hijo Resorts Davao</t>
  </si>
  <si>
    <t>www.skyscanner.com.ph/hotel_deeplink/4.0/PH/en-US/PHP/h_bc/222981218/2026-03-02/2026-03-03/hotel/hotel/hotels?legacy_provider_id=13&amp;rooms=1&amp;closed_user_group=general&amp;hb_data=9oH0R59E0GV469YG4EsOvfCCXzVmAvHH0XjHyogwt93HDmtdXuCtb_69tWTBXWuuiQwHfVwWieEcmRM-W-wgAaV5-6-lfyw5DISpCvSDMvMZKuMjjzrbXGOJH2aMsMlWx_4vJl0DpL6m5ECHzqtPEIWaEXU15PnmJB5CmUWhJQI-RDbfbXZvmoV-cALOmUXSv7lWYgkIPZz_cRPtPmx3HiaRWVBn4sDJOiD3OVRsNvZGqh-c-XJispuK9_ewHogsY-3RrO73SCgJf8hrxmKDXTXZYFBEMHfmJkN3fgUAtKLUyOpGCA0J8PSN8XeDAKuYrwl62Ms9yKjlTrGnfPa4th4rFt2feghjpoHTkBY-kuCMuzg4LvZS8-a9gkHXHP99MCekgmDC2zGbGRsMtSu-MsZXC5h9Y_njbPXP4w8fGyK6hPDUxfw%3D&amp;q_datetime_utc=2026-03-02T00%3A11%3A25&amp;ticket_price=2853&amp;quote_id=7090740079549404157&amp;utid_state=1&amp;channel=iphone&amp;price_without_closed_user_group=9314&amp;tm_place_name=Tagum&amp;deeplink_data=eyJmaWVsZHMiOnsic2lnbmF0dXJlIjoiNDc2MDFhNGU5MzdiNzgzN2U1NzdmNGViYzc4NzEwMDUiLCJibG9ja19pZCI6InYxX0NnRXRFTXdDR2lnS0hUSXdNall0TURNdE1ESlVNREE2TURBNk1EQXVNREF3S3pBM09qQXdFQUVZM3dFb0FUZ0JJZ0lJQVE9PV9DaUVJbUttdC9RUVFBaUNlQkNqczlENHdBa29MTUVReE1EQlFYekV3TUZCUW1BVVNCZ2dCSWdJTWJCb0dHQUVvQWpBQklnUUlBaGdDIn19&amp;utid=d1600326-64bb-7869-be85-9b99bd0205c5&amp;tm_stars=3&amp;client_id=skyscanner_app&amp;redirect_delay=1000&amp;price_policy=2&amp;pre_redirect_id=49e209c3-90bf-9981-1b34-7b3230807a32&amp;tm_city_code&amp;max_price=2853&amp;guests=1&amp;request_id=49e209c3-90bf-9981-1b34-7b3230807a32&amp;tm_country_code=PH</t>
  </si>
  <si>
    <t>7.4470784, 125.8094853</t>
  </si>
  <si>
    <t>Tagum City Flyover, Domingo Street, Domingo Village, Magugpo West, Tagum, Davao del Norte, Davao Region, 8100, Philippines</t>
  </si>
  <si>
    <t>Lakan's Place</t>
  </si>
  <si>
    <t>https://www.tripadvisor.com/LocationPhotoDirectLink-g2005136-d2002419-i100670052-Molave_Hotel-Tagum_City_Davao_del_Norte_Province_Mindanao.html</t>
  </si>
  <si>
    <t>7.4419444, 125.8041667</t>
  </si>
  <si>
    <t>Molave, Osmeña Street, Busilak, Magugpo Poblacion, Tagum, Davao del Norte, Davao Region, 8100, Philippines</t>
  </si>
  <si>
    <t>Molave Hotel</t>
  </si>
  <si>
    <t>https://www.google.com/maps/place/Master%27s+Inn/data=!4m11!3m10!1s0x32f9525fe19dbaab:0xf267d811e1e58be1!5m3!1s2026-03-01!4m1!1i2!8m2!3d7.4428011!4d125.7718093!16s%2Fg%2F11bzttcfky!19sChIJq7qd4V9S-TIR4Yvl4RHYZ_I?authuser=0&amp;hl=en&amp;rclk=1</t>
  </si>
  <si>
    <t>7.4428011, 125.7718093</t>
  </si>
  <si>
    <t>Tagum-Santo Tomas Road, San Miguel, Tagum, Davao del Norte, Davao Region, 8100, Philippines</t>
  </si>
  <si>
    <t>OYO Master's Inn</t>
  </si>
  <si>
    <t>https://www.google.com/maps/place/Penny+Lane+Hotel+and+Casino/data=!4m11!3m10!1s0x32f95387cb0a34a3:0x3539f288895238c2!5m3!1s2026-03-01!4m1!1i2!8m2!3d7.4291291!4d125.8253126!16s%2Fg%2F12mkw9ctd!19sChIJozQKy4dT-TIRwjhSiYjyOTU?authuser=0&amp;hl=en&amp;rclk=1</t>
  </si>
  <si>
    <t>7.4291291, 125.8253126</t>
  </si>
  <si>
    <t>Master's Inn &amp; Restaurant, Bantayan - Madridejos Road, Mancilang, Kampingganon, Cebu, Central Visayas, 6053, Philippines</t>
  </si>
  <si>
    <t>Happy Home Budgetel</t>
  </si>
  <si>
    <t>https://www.google.com/maps/place/Neo+Hotel/data=!4m11!3m10!1s0x32f9536e46e59029:0x3abdad90fcbc9ff8!5m3!1s2026-03-01!4m1!1i2!8m2!3d7.4481414!4d125.8137202!16s%2Fg%2F11cnc2wjqq!19sChIJKZDlRm5T-TIR-J-8_JCtvTo?authuser=0&amp;hl=en&amp;rclk=1</t>
  </si>
  <si>
    <t>7.4481414, 125.8137202</t>
  </si>
  <si>
    <t>NEO Hotel Annex 2, Ricardo Briz Street, Narra, Magugpo East, Tagum, Davao del Norte, Davao Region, 8100, Philippines</t>
  </si>
  <si>
    <t>Balay Ni Bonsai</t>
  </si>
  <si>
    <t>https://www.google.com/maps/place/Raj+Hotel/data=!4m11!3m10!1s0x32f95369d0d5fa69:0xa643a8e704553f30!5m3!1s2026-03-01!4m1!1i2!8m2!3d7.4556807!4d125.8140021!16s%2Fg%2F1wb8r6qq!19sChIJafrV0GlT-TIRMD9VBOeoQ6Y?authuser=0&amp;hl=en&amp;rclk=1</t>
  </si>
  <si>
    <t>7.4556807, 125.8140021</t>
  </si>
  <si>
    <t>Miller Solutions Development Inc., Doctor Vicente Locsin Street, Poblacion 8, Dumaguete, Negros Oriental, Negros Island Region, 6200, Philippines</t>
  </si>
  <si>
    <t>Featuring a bar, Balay Ni Bonsai is located in Dumaguete in the Visayas region, one mile from Escano Beach. The property has a shared kitchen, a shared lounge and luggage storage for guests.</t>
  </si>
  <si>
    <t>Raj Hotel</t>
  </si>
  <si>
    <t>https://www.google.com/maps/place/The+Island+Buenavista+Resort/data=!4m11!3m10!1s0x32f97002bdfb58bb:0xbed067b6009ec82!5m3!1s2026-03-01!4m1!1i2!8m2!3d7.1920073!4d125.7731512!16s%2Fg%2F1tqyc0cj!19sChIJu1j7vQJw-TIRguwJYHsG7Qs?authuser=0&amp;hl=en&amp;rclk=1</t>
  </si>
  <si>
    <t>7.1920073, 125.7731512</t>
  </si>
  <si>
    <t>Buenavista Island Resort, Ligid Gamay, Babak District, Samal, Davao del Norte, Davao Region, 8118, Philippines</t>
  </si>
  <si>
    <t>The Reef Island Resort Mactan, Cebu</t>
  </si>
  <si>
    <t>www.skyscanner.com.ph/hotel_deeplink/4.0/PH/en-US/PHP/h_ad/213619718/2026-03-05/2026-03-06/hotel/hotel/hotels?legacy_provider_id=22&amp;rooms=1&amp;closed_user_group=general&amp;hb_data=d7FrtpRrTNCxmLPE_GskY5UkyG8IEeNbhk2Hu77tyf88J0_yNb4eoKcSQecg4Ikmzu6AGJ5ZYwGf7R5ilQo4DSFKnAhy3_pX2KP0iZ9cVjBTwpugSHNJqYF_JsGbEJYyJYzE8wpTMhGzGxCgeUl0OVx5m88wQPQ5dbypTjCkymXCU81P4Iv7AuxFxi1wACeErL23hm29BIPT2LsFG1P1q8Qns-45oSkUOrRqwikI3tu8HGkiPUfQmIRdLoRJjccvcrigeMoCeYrGcoUyF7G0QycT7GBpwnWu64oekerfyrTIAcbJFOVj3ZCLKO2AtcUFZtpksRN2ZyWbxR_fa3-_0vnZKWu4N56hDkixBxGAIF2FV564ksxO3hJiUcTC7ykUc6BZLGDQ1lx-DUihqIU31Bdqgi89IM671Fv_z-agLVOmf3QRrA%3D%3D&amp;q_datetime_utc=2026-03-05T14%3A23%3A15&amp;ticket_price=10143&amp;quote_id=5648220651401975758&amp;utid_state=1&amp;channel=iphone&amp;price_without_closed_user_group=12164&amp;tm_place_name=Lapu-Lapu+City&amp;deeplink_data=eyJmaWVsZHMiOnsic2lnbmF0dXJlIjoiZjkyOThkOGM1MDk3ZWYwZTQwNzA4MjUzNGZiMDRmMDQifSwidXJsIjoiaHR0cHM6Ly93d3cuYWdvZGEuY29tL3BhcnRuZXJzL3BhcnRuZXJzZWFyY2guYXNweD9jaWQ9MTg0NjM4MyZoaWQ9MzQ0MDU0MDMmY3VycmVuY3k9UEhQJmNoZWNraW49MjAyNi0wMy0wNSZjaGVja291dD0yMDI2LTAzLTA2Jk51bWJlcm9mQWR1bHRzPTEmTnVtYmVyb2ZDaGlsZHJlbj0wJlJvb21zPTEmbWNpZD0yODE5MiZtYXN0ZXJSb29tSWQ9NTY4MDM1OTQzJm1wdD1SMHhWWW14bVVuY3pja0ZuWmtwdVZVSkJNa0ZXUWtOdWFYbG9RemQwUldZeWNIY3ZkSGhoZVZad1YzVmxNWFIwVlROMlJVTldNRGt3YkdoQlYzRnlUREl6V1ROMFprOXRia3gxY1hKNGFHcyZUb3RhbFByaWNlPTEwMTQzLjI5JlRvdGFsVGF4PTEwMDcuOTAmVG90YWxGZWU9ODcyLjAyJlRvdGFsU3VyY2hhcmdlPTAmbWN1cj1QSFAifQ%3D%3D&amp;utid=7549cdf3-2816-31de-1085-a7f5dd21dcf3&amp;tm_stars=5&amp;client_id=skyscanner_app&amp;price_policy=2&amp;pre_redirect_id=a826364a-da7e-e148-2bcf-08ecc99b2068&amp;tm_city_code&amp;max_price=15840&amp;guests=1&amp;request_id=a826364a-da7e-e148-2bcf-08ecc99b2068&amp;tm_country_code=PH</t>
  </si>
  <si>
    <t>7.1916967, 125.773347</t>
  </si>
  <si>
    <t>The Reef Island Resort, Dapdap Road, Dapdap, Mactan, Lapu-Lapu, Central Visayas, 6015, Philippines</t>
  </si>
  <si>
    <t>The Reef Island Resort Mactan, Cebu has a restaurant, outdoor swimming pool, a fitness center and bar. With free WiFi, this 4.5-star hotel offers a private beach area.</t>
  </si>
  <si>
    <t>Shekinah Hotel</t>
  </si>
  <si>
    <t>https://www.google.com/maps/place/Royal+Budget+Inn/data=!4m11!3m10!1s0x32f9530d56447b23:0xa345405b8c31a0e1!5m3!1s2026-03-01!4m1!1i2!8m2!3d7.4476668!4d125.8057281!16s%2Fg%2F1yglqbb2q!19sChIJI3tEVg1T-TIR4aAxjFtARaM?authuser=0&amp;hl=en&amp;rclk=1</t>
  </si>
  <si>
    <t>7.4476668, 125.8057281</t>
  </si>
  <si>
    <t>Jose Abad Santos Street, Bayanihan, Magugpo Poblacion, Tagum, Davao del Norte, Davao Region, 8100, Philippines</t>
  </si>
  <si>
    <t>OYO 470 Jrja Hotel</t>
  </si>
  <si>
    <t>https://www.google.com/maps/place/Club+Asiano+Resort/data=!4m11!3m10!1s0x32f969ca4c4e1de1:0x59cedad9571a54cc!5m3!1s2026-03-01!4m1!1i2!8m2!3d7.1798798!4d125.6937148!16s%2Fg%2F11c4v8x1b6!19sChIJ4R1OTMpp-TIRzFQaV9nazlk?authuser=0&amp;hl=en&amp;rclk=1</t>
  </si>
  <si>
    <t>7.1798798, 125.6937148</t>
  </si>
  <si>
    <t>Club Asiano Beach Resort, Circumferential Road, Basao, Camudmud, Babak District, Samal, Davao del Norte, Davao Region, 8119, Philippines</t>
  </si>
  <si>
    <t>Club Asiano Resort</t>
  </si>
  <si>
    <t>https://www.google.com/maps/place/Queens+Hometel/data=!4m11!3m10!1s0x32f953bc0f750caf:0xf8fe86be547cc6ab!5m3!1s2026-03-01!4m1!1i2!8m2!3d7.4666694!4d125.8007695!16s%2Fg%2F11y3ndf7kf!19sChIJrwx1D7xT-TIRq8Z8VL6G_vg?authuser=0&amp;hl=en&amp;rclk=1</t>
  </si>
  <si>
    <t>7.4666694, 125.8007695</t>
  </si>
  <si>
    <t>Queens Hometel</t>
  </si>
  <si>
    <t>www.skyscanner.com.ph/hotel_deeplink/4.0/PH/en-US/PHP/h_ad/218689905/2026-03-02/2026-03-03/hotel/hotel/hotels?legacy_provider_id=22&amp;rooms=1&amp;closed_user_group=general&amp;hb_data=0RdHWYTNbbUxW69Hd1U_JOHAHA1beaIXy8nn0xoE38HyHi57L8g-GRkEzIQLNvS3J4Uh5hQ4juqF6yd-mdEiRzRJaEcf4wOqrJwPxFH_lIxCKggL2CUiC_1AvIxC0ulE5So0CObCL3G2njs53o7w5CVo4MEHDg9YrLhMCIEMPeVcACl3B1q0J3K914LqZdWzZ3OtLRtqv0Wm0lhhCSRQFdYBWc_fZxn5O-IL3e6WflSg3w7B6yahWwxI5y8Nvol9eQCEP_XKKEND4f-bT6RfP3pwqaxorK6iWJSHmUopXrgUJJvRaMhTClg88maZGCd9EZE-Uz9z2T-29FW81prjBZGvd8L7NflJltv1ps_XUHLdhfLgPrdevjOFtagwnNhMTX4AG2jySacoVfRFZUiOcWNVy2c5l18RLKyQ0HVlQHbs&amp;q_datetime_utc=2026-03-02T00%3A11%3A43&amp;ticket_price=661&amp;quote_id=-8249153199090782062&amp;utid_state=1&amp;channel=iphone&amp;price_without_closed_user_group=1307&amp;tm_place_name=Tagum&amp;deeplink_data=eyJmaWVsZHMiOnsic2lnbmF0dXJlIjoiZjNhMTIyYzBjZGE2MjhkMDVmMTk2ZjQ1ZDRjOGM2YTQifSwidXJsIjoiaHR0cHM6Ly93d3cuYWdvZGEuY29tL3BhcnRuZXJzL3BhcnRuZXJzZWFyY2guYXNweD9jaWQ9MTg0NjM4MyZoaWQ9MTg0NDQ5MzgmY3VycmVuY3k9UEhQJmNoZWNraW49MjAyNi0wMy0wMiZjaGVja291dD0yMDI2LTAzLTAzJk51bWJlcm9mQWR1bHRzPTEmTnVtYmVyb2ZDaGlsZHJlbj0wJlJvb21zPTEmbWNpZD0zMzImbWFzdGVyUm9vbUlkPTgwNTczNjA1MSZtcHQ9Um5sb2VEQmpOWGRJVEc5Q1FWTlpPVGt5U0RrdmNtcHBlamR2UmpZM1FuUmFNbEYzUjJ4cVoyOTZkMVJCUTJGa1UwaEtlRWhuZEZneVpISXdkblZ6WkdKU01qQkJVM0V4VUZCeVEwUkJQVDAmVG90YWxQcmljZT02NjEuNDAmVG90YWxUYXg9ODYuMjcmVG90YWxGZWU9MC4wMCZUb3RhbFN1cmNoYXJnZT0wJm1jdXI9UEhQIn0%3D&amp;utid=21b2c4f8-dd9a-2592-8aef-69460cf9bf9c&amp;tm_stars=3&amp;client_id=skyscanner_app&amp;redirect_delay=1000&amp;price_policy=2&amp;pre_redirect_id=250a8049-ce1c-abd9-5171-185fcceeaac6&amp;tm_city_code&amp;max_price=2119&amp;guests=1&amp;request_id=250a8049-ce1c-abd9-5171-185fcceeaac6&amp;tm_country_code=PH</t>
  </si>
  <si>
    <t>7.4666887, 125.800807</t>
  </si>
  <si>
    <t>Marinduque Apartment</t>
  </si>
  <si>
    <t>www.skyscanner.com.ph/hotel_deeplink/4.0/PH/en-US/PHP/h_bc/222814736/2026-03-02/2026-03-03/hotel/hotel/hotels?legacy_provider_id=13&amp;rooms=1&amp;closed_user_group=apps&amp;hb_data=BKKiD2jGqQGhN3KL-Gsa3w5u4VjMW0ZynVMkwehT5uPYmFdpWLTw4jExyb4zefoK1HUxiEJrzGzdaFIdxFDZkdTkbwtKq0nHdhRVz7hlR-uJWRDnydWpAY-HPJZeAbXp61je61s80mE72FC3lxERjbEMyw0YqXKe1B11avxVnYzFw2YBkYYc2ple8Ws3db4wnWLXYYcRahKiN2OnENfWPIFPjWymUhPecyBTIXY_7Suh1X3prhx9cSxT6VeTzXkLYDhG1yND5x-6IuEEsXVZBucVZ_D3t5Qbmq7R76o2PEM_IZSwuGiBfx5xgDPEjgfpOD5tLIv5e3XTdK6_VuFqLUgrl29B1y-5O5ax3FbqShpHmkIvzP_vprMkCM8Z1-Q0ZOBGp19cbHGwCXfKXe-4Hmv1OaYHCKhV9oIT14xFDL3Bu7or58Y%3D&amp;q_datetime_utc=2026-03-02T00%3A11%3A44&amp;ticket_price=1211&amp;quote_id=-5277387034432683214&amp;utid_state=1&amp;channel=iphone&amp;price_without_closed_user_group=1443&amp;tm_place_name=Tagum&amp;deeplink_data=eyJmaWVsZHMiOnsic2lnbmF0dXJlIjoiYWVlNmU3YzhmNjQxZjU5MzZkOGM5ZmIxZDBhMTg1ODAiLCJibG9ja19pZCI6IjEzNDkzMTY1MDFfNDA4OTkzMjAyXzJfMF8wIn19&amp;utid=9df24b2a-ece8-50eb-044c-8f089e7a0e87&amp;tm_stars=0&amp;client_id=skyscanner_app&amp;redirect_delay=1000&amp;price_policy=2&amp;pre_redirect_id=c79e8ea9-9327-677a-f5ce-f36498b19171&amp;tm_city_code&amp;max_price=1211&amp;guests=1&amp;request_id=c79e8ea9-9327-677a-f5ce-f36498b19171&amp;tm_country_code=PH</t>
  </si>
  <si>
    <t>7.4655868, 125.7925551</t>
  </si>
  <si>
    <t>Meow's Karaoke and GJ Javier Store, #1 #2 and #3, Capitol Circumferential Road, Caimito, Magugpo West, Tagum, Davao del Norte, Davao Region, 8100, Philippines</t>
  </si>
  <si>
    <t>parking, wifi, air_conditioning, non-smoking, internet_access, smoking_areas, iron, electric_vehicle_(ev)_charging_station</t>
  </si>
  <si>
    <t>RMenDees Pension House</t>
  </si>
  <si>
    <t>https://www.google.com/maps/place/Heroben+Hometel/data=!4m11!3m10!1s0x32f95315446b0f13:0xe183d7f2df2f58d9!5m3!1s2026-03-01!4m1!1i2!8m2!3d7.4560256!4d125.8049764!16s%2Fg%2F11cm_ffgz9!19sChIJEw9rRBVT-TIR2Vgv3_LXg-E?authuser=0&amp;hl=en&amp;rclk=1</t>
  </si>
  <si>
    <t>7.4560256, 125.8049764</t>
  </si>
  <si>
    <t>Heroben Hometel, Gante 2 Street, Pamulinawin, Magugpo West, Tagum, Davao del Norte, Davao Region, 8100, Philippines</t>
  </si>
  <si>
    <t>OYO 669 Izaabel Inland Resort And Dormitel</t>
  </si>
  <si>
    <t>https://www.google.com/maps/place/Captain%27s+Deck+Inn+%26+Apartelle/data=!4m11!3m10!1s0x32f95368350df79f:0x41d61632ae2ce701!5m3!1s2026-03-01!4m1!1i2!8m2!3d7.4548668!4d125.8144335!16s%2Fg%2F1tczy0x1!19sChIJn_cNNWhT-TIRAecsrjIW1kE?authuser=0&amp;hl=en&amp;rclk=1</t>
  </si>
  <si>
    <t>7.4548668, 125.8144335</t>
  </si>
  <si>
    <t>Captain Deck's Inn &amp; Hotel, Mirafuentes Avenue, Everlasting, Magugpo North, Tagum, Davao del Norte, Davao Region, 8100, Philippines</t>
  </si>
  <si>
    <t>Prime Hotel</t>
  </si>
  <si>
    <t>www.skyscanner.com.ph/hotel_deeplink/4.0/PH/en-US/PHP/h_bc/127023290/2026-03-02/2026-03-03/hotel/hotel/hotels?legacy_provider_id=13&amp;rooms=1&amp;closed_user_group=apps&amp;hb_data=aV7snNSvCcvsKQOH9pud5Aey9oK2lBZwXHoUaNblGbpYiDDBfUNMghtoAb4y5ZdLekDn4dPY1n6lM4Q71POQGcJOBDuc0SuhXTCuKvwKPQESXGlEGYJuZpe5jOWde_2WSAAkmX55jrb6pcq2uSHc7mUJ6ndv8iosr_hDROMUN25fsLir1aStyZYju38RTdAM5lfHyIt-_ekbcZdMBtbwSL4vaaZT0X8PC7RST8JQwFRTGO3_86KCDWKMJ-gJ5bbxO--VPn4ZgJ8IEi-r1jcMelTDo-apHFfmukCPhrsdypvKv8fLbPM2Bx5DV0vEBUZLyPHqhIU01egnRed7vT97ykkWudzOBHUm1rE25ADJ-7eif3DmOWhIy4-SdRwQiZv5joPQ_J2Kb0j0c_5cUfDzeT1yneyXQWDqAb7_UJru6SIUitXXHy4%3D&amp;q_datetime_utc=2026-03-02T00%3A11%3A51&amp;ticket_price=4505&amp;quote_id=-8698139354783058124&amp;utid_state=1&amp;channel=iphone&amp;price_without_closed_user_group=8121&amp;tm_place_name=Angeles&amp;deeplink_data=eyJmaWVsZHMiOnsic2lnbmF0dXJlIjoiMWE1OWQ3Yzg1Y2Y5NjIzYTkzMDA4NGI3YTM3Nzc1MDgiLCJibG9ja19pZCI6Ijc0ODc0OTEyXzM0NDYzMzAxNF8xXzBfMCJ9fQ%3D%3D&amp;utid=22c089ea-8ef9-b778-b474-04794e4784f4&amp;tm_stars=3&amp;client_id=skyscanner_app&amp;redirect_delay=1000&amp;price_policy=2&amp;pre_redirect_id=957f00a4-3b6d-96cf-b59f-bb93f4a77072&amp;tm_city_code=CRKP&amp;max_price=7673&amp;guests=1&amp;request_id=957f00a4-3b6d-96cf-b59f-bb93f4a77072&amp;tm_country_code=PH</t>
  </si>
  <si>
    <t>7.4480754, 125.8052209</t>
  </si>
  <si>
    <t>Rizal Street, Trebajo Village, Magugpo Poblacion, Tagum, Davao del Norte, Davao Region, 8100, Philippines</t>
  </si>
  <si>
    <t>Punta de Gloria Villas</t>
  </si>
  <si>
    <t>https://www.google.com/maps/place/Citistar+Hotel+-+Santo+Tomas/data=!4m11!3m10!1s0x32feb5195834a733:0x3f4a085fd703d1a3!5m3!1s2026-03-01!4m1!1i2!8m2!3d7.5252625!4d125.6233973!16s%2Fg%2F11gzr_x9qz!19sChIJM6c0WBm1_jIRo9ED118ISj8?authuser=0&amp;hl=en&amp;rclk=1</t>
  </si>
  <si>
    <t>7.5252625, 125.6233973</t>
  </si>
  <si>
    <t>Puregold, Tagum-Panabo Circumferential Road, Limbaga, Menzi, Santo Tomas, Davao del Norte, Davao Region, 8112, Philippines</t>
  </si>
  <si>
    <t>Citistar Hotel - Santo Tomas</t>
  </si>
  <si>
    <t>https://www.google.com/maps/place/PVC+Pension+Haus/data=!4m11!3m10!1s0x32f95340dc42d9cd:0x385b53e617773aa8!5m3!1s2026-03-01!4m1!1i2!8m2!3d7.4476466!4d125.8046843!16s%2Fg%2F11y6dfjzs9!19sChIJzdlC3EBT-TIRqDp3F-ZTWzg?authuser=0&amp;hl=en&amp;rclk=1</t>
  </si>
  <si>
    <t>7.4476466, 125.8046843</t>
  </si>
  <si>
    <t>Estrella, Osmeña Street, Busilak, Magugpo Poblacion, Tagum, Davao del Norte, Davao Region, 8100, Philippines</t>
  </si>
  <si>
    <t>PVC Pension Haus</t>
  </si>
  <si>
    <t>www.skyscanner.com.ph/hotel_deeplink/4.0/PH/en-US/PHP/h_ad/217967412/2026-03-02/2026-03-03/hotel/hotel/hotels?legacy_provider_id=22&amp;rooms=1&amp;closed_user_group=general&amp;hb_data=yWcmu-aFj2B4r52Va8cr5ZWUxTbgdwXBnj-2pr2Rc7nl8icFB3EhoHVnn5pkeQVs40RELkOC90C-UGnUmzkkolnGWzsUYhcSb87lhYr1jv_ylzBmKPTdpaIGzDS3An85I2Ku0OvCVo1o9z7MtcV9zOcT5gczJI9U1xVROVa9qKSEIa5utMcf25J8ZPXQDJ-8izuybDVShrjtIIzywqoAR7DMSBezwDqUUImkpy54cDvKp_PsUANyQlRvdA3_mtHAunN2IECt_Zbx8r9zXfePgslxrgyK-W2QRgO1Om6qC4V5PTXhlAp1Mo1ALS2Ic04pOtsIza9fEU8WWsDPxXXo-1mriv2jxH8X46z4lxuPsk4xw4iH2WzpeqoMVDWY11HKieutx_JkwxIjeWWwwvGYqSAVpGZzeBKL03z2fjwEzix7&amp;q_datetime_utc=2026-03-02T00%3A11%3A57&amp;ticket_price=491&amp;quote_id=-3653983597861883049&amp;utid_state=1&amp;channel=iphone&amp;price_without_closed_user_group=784&amp;tm_place_name=Tagum&amp;deeplink_data=eyJmaWVsZHMiOnsic2lnbmF0dXJlIjoiNGE2OGRmMTE1ZWYzMmQ4MWY2NTU3MzRjYzI2OGNjZTgifSwidXJsIjoiaHR0cHM6Ly93d3cuYWdvZGEuY29tL3BhcnRuZXJzL3BhcnRuZXJzZWFyY2guYXNweD9jaWQ9MTg0NjM4MyZoaWQ9NDY1ODI1NDYmY3VycmVuY3k9UEhQJmNoZWNraW49MjAyNi0wMy0wMiZjaGVja291dD0yMDI2LTAzLTAzJk51bWJlcm9mQWR1bHRzPTEmTnVtYmVyb2ZDaGlsZHJlbj0wJlJvb21zPTEmbWNpZD0zMzImbWFzdGVyUm9vbUlkPTc0MzA4OTY2MCZtcHQ9ZVhCV2RIRXhVbk5TVlU1TFUybHpZVkJYUlRSSFZrRmhSbTAyU1VWdlNtbHJVRzFCTVRaM1dEWmtXbTFoUlZkbFVYbGlkMFJzTWtSdVNrb3dNM2RNUTJ0d1RFUXdZbmM1VW1GT1pVZG5QVDAmVG90YWxQcmljZT00OTAuNTEmVG90YWxUYXg9NTYuNjUmVG90YWxGZWU9NDEuNDUmVG90YWxTdXJjaGFyZ2U9MCZtY3VyPVBIUCJ9&amp;utid=c520bfff-421a-c20d-d86f-5cc8e374941d&amp;tm_stars=1&amp;client_id=skyscanner_app&amp;redirect_delay=1000&amp;price_policy=2&amp;pre_redirect_id=4b4074e2-11e3-d867-cc8b-5363d722a309&amp;tm_city_code&amp;max_price=856&amp;guests=1&amp;request_id=4b4074e2-11e3-d867-cc8b-5363d722a309&amp;tm_country_code=PH</t>
  </si>
  <si>
    <t>7.4476762, 125.8047367</t>
  </si>
  <si>
    <t>Country Apartelle Room For Rent - Daily or Monthly</t>
  </si>
  <si>
    <t>https://www.google.com/maps/place/Ilihan+Beach+Resort/data=!4m11!3m10!1s0x32f9692343e7e80f:0xb32cc1f1c3dd082b!5m3!1s2026-03-01!4m1!1i2!8m2!3d7.1968915!4d125.7063358!16s%2Fg%2F11b5phr_rr!19sChIJD-jnQyNp-TIRKwjdw_HBLLM?authuser=0&amp;hl=en&amp;rclk=1</t>
  </si>
  <si>
    <t>7.1968915, 125.7063358</t>
  </si>
  <si>
    <t>Pacific Heights Residential Resort, Camudmud, Babak District, Samal, Davao del Norte, Davao Region, 8119, Philippines</t>
  </si>
  <si>
    <t>Oslob Malonzo Pension House</t>
  </si>
  <si>
    <t>www.skyscanner.com.ph/hotel_deeplink/4.0/PH/en-US/PHP/h_bc/130076436/2026-03-05/2026-03-06/hotel/hotel/hotels?legacy_provider_id=13&amp;rooms=1&amp;closed_user_group=apps&amp;hb_data=u9-SKe-hkSA0XoH2I7opHszvKHiU6omviAiIjQp5e9TvIZYfVBZlY0Z7KFhFKQL2kO0lqJhGR5CciTcMlsL2Fst3J-9n12HZ0Pqx56udF5FKxVFQvwgKZmuRy9fXdCGaDKSxpioUJyid-MzV5P3XbGtqCXa4P6y0WHxf_UBPIpsAsetjNPskDYjhEeJAThss65UQ1A1W6R-IYtfHqAk6FVAgtga0MTVGqcHfQAWv6DajBgOz-63zqiOvFV9rUa2j4B2UvGrEa7U4sEjuo214_J8FIq2fi8bBoisJOiOLILe7UOELiq3motVlWTVbxWV858AgGUdIrEW9T-1C8aE11bd0KXIMIRUrK3YeQeZQey-_hX91t4qTAAi_QdWWBayO439__mzUFTji8Fr_VkaqmqNiiZxlNw3GjDEsaQrjP31nngeVwJCj&amp;q_datetime_utc=2026-03-05T12%3A26%3A04&amp;ticket_price=1215&amp;quote_id=2795406529628266719&amp;utid_state=1&amp;channel=iphone&amp;price_without_closed_user_group=1350&amp;tm_place_name=Oslob&amp;deeplink_data=eyJmaWVsZHMiOnsic2lnbmF0dXJlIjoiMDlhNjAyMWEwMjA2MTUwMzA2N2FiZGUxYzE3ZDk4YzciLCJibG9ja19pZCI6IjEwOTQ2NDkwMV8yMDMxODg0NzVfMl8wXzAifX0%3D&amp;utid=3c81e061-3ed9-a1bc-b03a-be71260cfb5d&amp;tm_stars=0&amp;client_id=skyscanner_app&amp;price_policy=2&amp;pre_redirect_id=190fc8ea-748a-c236-ad67-d85ac9e1e57b&amp;tm_city_code&amp;max_price=1890&amp;guests=1&amp;request_id=190fc8ea-748a-c236-ad67-d85ac9e1e57b&amp;tm_country_code=PH</t>
  </si>
  <si>
    <t>7.4551974, 125.8010888</t>
  </si>
  <si>
    <t>San Jose Street, Poblacion, Daanlungsod, Oslob, Cebu, Central Visayas, 6025, Philippines</t>
  </si>
  <si>
    <t>Oslob</t>
  </si>
  <si>
    <t>parking, wifi, air_conditioning, non-smoking, internet_access, smoking_areas, garden, express_check-in, atm, express_check-out, shuttle_service, luggage_storage, airport_shuttle, bicycle_rental</t>
  </si>
  <si>
    <t>Oslob Malonzo Pension House in Oslob provides accommodations with a garden and a terrace. This guest house provides free private parking, full-day security, and free Wifi.</t>
  </si>
  <si>
    <t>NIDA Rooms Tagum City Center Point</t>
  </si>
  <si>
    <t>https://www.google.com/maps/place/FM%26a+Suites/data=!4m11!3m10!1s0x32f96d9b7f67a435:0x69d87ce04de7152c!5m3!1s2026-03-01!4m1!1i2!8m2!3d7.0692534!4d125.6150106!16s%2Fg%2F11_dt1dd0!19sChIJNaRnf5tt-TIRLBXnTeB82Gk?authuser=0&amp;hl=en&amp;rclk=1</t>
  </si>
  <si>
    <t>7.0692534, 125.6150106</t>
  </si>
  <si>
    <t>Allenagin Barbecue Haus, Padre Faura Street, Barangay 32-D, Poblacion District, Davao City, Davao Region, 8000, Philippines</t>
  </si>
  <si>
    <t>FM&amp;a Suites</t>
  </si>
  <si>
    <t>https://www.google.com/maps/place/Big+8+Corporate+Hotel/data=!4m11!3m10!1s0x32f9530b31fa3347:0xc0142a11ba971953!5m3!1s2026-03-01!4m1!1i2!8m2!3d7.441555!4d125.805812!16s%2Fg%2F12lky5sd5!19sChIJRzP6MQtT-TIRUxmXuhEqFMA?authuser=0&amp;hl=en&amp;rclk=1</t>
  </si>
  <si>
    <t>7.441555, 125.805812</t>
  </si>
  <si>
    <t>www.skyscanner.com.ph/hotel_deeplink/4.0/PH/en-US/PHP/h_ad/128800918/2026-03-02/2026-03-03/hotel/hotel/hotels?legacy_provider_id=22&amp;rooms=1&amp;hb_data=41GXfhW-yKlazOO9aLdQdJCdBtYypj8_7xtr4Qboz_AKqrdeBDNXbNWGBv-2tOqqnueCNAjJmVvVcNK0Mk_0n7Fx0RUZWM6Bl2tL-c3Tg8wyBDMVg_e3Xo8TaDJQ39QpGXdpcHHmWTuu-UJ3Ppx8umH0uQgmAZDzOlTZYKZGdkuyoi-K5_ImYBsOdQ9a5lBFlzvlKd2RfHcBpzrCtKmvqCubgWgVdnWbme1HSt9dYwd8sF1M07jf2DR-GoG1uO1J6nyx5yQLEEvoRWsN2tQwrfk9mLRaaGum3DL-dFTaT0cW0KM6giWxhvfcALyjunJR1PBp-H1Tob9kOfj48QW8NweXdBcY2oUaFTyW-48iZxLybn6FKH1PHgD1cauwWhbg-2OptEb9zGAnzIXyG6mzudbMV_DKnyBiDoOokr0EltL0&amp;q_datetime_utc=2026-03-02T00%3A12%3A19&amp;ticket_price=3895&amp;quote_id=-5831882478415605009&amp;utid_state=1&amp;channel=iphone&amp;tm_place_name=Tagum&amp;deeplink_data=eyJmaWVsZHMiOnsic2lnbmF0dXJlIjoiYTdkNjlhZDE4ZjMyYWE4ZDU2N2MxNWJiNjdlZWQ4YWMifSwidXJsIjoiaHR0cHM6Ly93d3cuYWdvZGEuY29tL3BhcnRuZXJzL3BhcnRuZXJzZWFyY2guYXNweD9jaWQ9MTg0NjM4MyZoaWQ9NDYwMjU3JmN1cnJlbmN5PVBIUCZjaGVja2luPTIwMjYtMDMtMDImY2hlY2tvdXQ9MjAyNi0wMy0wMyZOdW1iZXJvZkFkdWx0cz0xJk51bWJlcm9mQ2hpbGRyZW49MCZSb29tcz0xJm1jaWQ9Mjc5MDUmbWFzdGVyUm9vbUlkPTMyNTYxNTgmbXB0PWVpOXNTazloUzFGNlYyWnhVelUxTmtzdldDdHVZWHBQTDBWVWJXUjNkSGQyYnl0aWNrVk1SSEJGZVV0VlNEUjZialJGTUZWUWJtTjFla1pKWjBWbWRWWnRURFp4UWs5VllTdHJWRFJNZHowJlRvdGFsUHJpY2U9Mzg5NS40MyZUb3RhbFRheD00NzYuNjAmVG90YWxGZWU9MzI3LjIyJlRvdGFsU3VyY2hhcmdlPTAmbWN1cj1QSFAifQ%3D%3D&amp;utid=f2de3a43-4328-8430-1beb-93462dd8f59f&amp;tm_stars=3&amp;client_id=skyscanner_app&amp;redirect_delay=1000&amp;price_policy=2&amp;pre_redirect_id=17e2c795-d681-9941-f572-1d35f430ca67&amp;tm_city_code&amp;max_price=4502&amp;guests=1&amp;request_id=17e2c795-d681-9941-f572-1d35f430ca67&amp;tm_country_code=PH</t>
  </si>
  <si>
    <t>7.446382, 125.818367</t>
  </si>
  <si>
    <t>www.skyscanner.com.ph/hotel_deeplink/4.0/PH/en-US/PHP/h_xp/136426408/2026-03-02/2026-03-03/hotel/hotel/hotels?legacy_provider_id=1&amp;rooms=1&amp;closed_user_group=mobile&amp;hb_data=Z-HF_RnI9NzWJsy8Ubp7dv-PIp58-I9NJGBcLTcBTUfw5r-eNo8W83Le-cXmKvtlvP2QzD-P-vF5V5zqWiJRa_9bjG21Abf9FklyjARaaPu-zYSCl1m6IMAJhWX_n8TsPI69D41LU-K8ISRTOplVIbEGEcCtcEh0r2k6J0ihVbIRGOLvZrfUV2IwrGfezClPWDkJPyeuDJIrIycML3iBgiR067fsNAC6WFe6k8I23qLuFKqYyRoUZU0KlCUtGNXfmMgOC85w0RbH3D_pcHJekME2EJQ%3D&amp;q_datetime_utc=2026-03-02T00%3A12%3A25&amp;ticket_price=2400&amp;quote_id=-2410960323106248861&amp;utid_state=1&amp;channel=iphone&amp;price_without_closed_user_group=2472&amp;tm_place_name=Tagum&amp;deeplink_data=eyJmaWVsZHMiOnsic2lnbmF0dXJlIjoiYjUzMjM1YjE2OGVmMDUzMTgxNDlhNDY1MDFkYzExNjUifSwidXJsIjoiaHR0cHM6Ly93d3cuZXhwZWRpYS5jb20ucGgvSG90ZWwtU2VhcmNoP3RwaWQ9NjgmbXBlPTE3NzI0MDk4NjkmZW5kRGF0ZT0yMDI2LTAzLTAzJmFkdWx0cz0xJmxvY2FsZT1lbl9VUyZjaGlkPTdhMzc0Y2FmLTc1OTgtNDRhYi05ZjVlLWZmMTc3NDM5MmUyMiZlYXBpZD00NjIzMCZtY3RjPTMmc3RhcnREYXRlPTIwMjYtMDMtMDImbXBkPUdCUCZtcG49MzE4MDEyODM4JmN1cnJlbmN5PUdCUCZyYXRlcGxhbmlkPTM5MjA4MDQ1NSZtcG09MjQmbXBwPTEmbXBvPUVDJnNlbGVjdGVkPTEyNTE3NTA3Jm1wYj00LjI1Jm1wcT0yNi42MSZtcGE9MjYuNjEifQ%3D%3D&amp;utid=d641e868-ad6d-7b2a-6df4-e6a4c65fd901&amp;tm_stars=2&amp;client_id=skyscanner_app&amp;redirect_delay=1000&amp;price_policy=2&amp;pre_redirect_id=e469254e-8502-c9ca-c9f7-196755b48c2c&amp;tm_city_code&amp;max_price=2400&amp;guests=1&amp;request_id=e469254e-8502-c9ca-c9f7-196755b48c2c&amp;tm_country_code=PH</t>
  </si>
  <si>
    <t>Pioneer Avenue, Busilak, Magugpo Poblacion, Tagum, Davao del Norte, Davao Region, 8100, Philippines</t>
  </si>
  <si>
    <t>www.skyscanner.com.ph/hotel_deeplink/4.0/PH/en-US/PHP/h_ad/216261568/2026-03-02/2026-03-03/hotel/hotel/hotels?legacy_provider_id=22&amp;rooms=1&amp;closed_user_group=general&amp;hb_data=qS9IbP9qukRLdpBvW7K3kQcK3M3R8S5VRq8ntGoBxlIZnGT2eB1kVit22IM_nYHpaerwhBgBfkHoH_eD8ebu9V0xvNzUN3-Guy5nHJUF56Rkvc4K0TMs8kgYfRefqKGrBoBrNWGceFm-MVRA95PcEz3UTnpoV9_Ma8IIlToO48PjkSpVxkNyPBrxlXqpSN6FQiHfn0EwyebnrwjnaRv-5CuDWJrdlmpeyJ9ligZmSUy6emlLkulXv_mMkRjggvgruStaMLE3-uRRhLmHtHu4bZyEj8yEsbMhTOuLscVzwtZ9ypL-HyeBy7gMkOrDMXH5slPkCXQlFeNQTo9pcamr4pnJS_jBFPRiea1WsTQdV60--WlF1GU-dh1YUUGABmlx5TXAZN68mm9ADbezUOU8sR2Bkaw8jOmKr4vi4UU0xreL&amp;q_datetime_utc=2026-03-02T00%3A12%3A25&amp;ticket_price=408&amp;quote_id=-2811418962360974294&amp;utid_state=1&amp;channel=iphone&amp;price_without_closed_user_group=1240&amp;tm_place_name=Tagum&amp;deeplink_data=eyJmaWVsZHMiOnsic2lnbmF0dXJlIjoiYmU3MzRhYzVmODYzMjJiZGNhNmE2ZmI3ZTBmNWM1ZDYifSwidXJsIjoiaHR0cHM6Ly93d3cuYWdvZGEuY29tL3BhcnRuZXJzL3BhcnRuZXJzZWFyY2guYXNweD9jaWQ9MTg0NjM4MyZoaWQ9NDA1Mjg5MDYmY3VycmVuY3k9UEhQJmNoZWNraW49MjAyNi0wMy0wMiZjaGVja291dD0yMDI2LTAzLTAzJk51bWJlcm9mQWR1bHRzPTEmTnVtYmVyb2ZDaGlsZHJlbj0wJlJvb21zPTEmbWNpZD0zMzImbWFzdGVyUm9vbUlkPTY3MDc0MjI3NyZtcHQ9ZWpKaVRDOUdNekZwTmswMU5reHRla2RKU21OWE5qSnFSRzVxV0d0UmVpdG5UMmd2WjNoTWJIbDVRVUZNU0dWdFdESlpWeTh2Y1N0WmNXbFRSRFJMTm1kemFHdGllbTV6UTNCdFQyOUJQVDAmVG90YWxQcmljZT00MDcuODImVG90YWxUYXg9NDcuMTQmVG90YWxGZWU9MzQuNDImVG90YWxTdXJjaGFyZ2U9MCZtY3VyPVBIUCJ9&amp;utid=1c80e6f7-fbd1-42e4-c67d-4188df595252&amp;tm_stars=0&amp;client_id=skyscanner_app&amp;redirect_delay=1000&amp;price_policy=2&amp;pre_redirect_id=0272bb07-531b-91f8-1db3-a870e4085d1c&amp;tm_city_code&amp;max_price=2386&amp;guests=1&amp;request_id=0272bb07-531b-91f8-1db3-a870e4085d1c&amp;tm_country_code=PH</t>
  </si>
  <si>
    <t>www.skyscanner.com.ph/hotel_deeplink/4.0/PH/en-US/PHP/h_bc/222981218/2026-03-02/2026-03-03/hotel/hotel/hotels?legacy_provider_id=13&amp;rooms=1&amp;closed_user_group=general&amp;hb_data=_F4LhIVdUw_j6tHWtcCWxSVjf3dQWapYah8ipt782QsG4fzCdbauhjltagvxjbmSUZPaW2QluCJJ6cizBBtJhJ0wFNe17AVlHRdNGstSXCodQq36F3q2mG89GyeBUy8OjOVY88mFjcMGtoN_oCYf15vXx6NLgH-UaGKgnOyamjdiY6zTS2ZW-uZ_5eNm7n64CqujIe_vpndgVD-OLtfzGlylL4fKIavVPNw-hz7-CX2-7IosYQ5IauhQ1PsSHbg4T-Q5A9LMzzScUmllrf6nPUXkgbcPEYn5swQhk9ePJjwdP8gPv1i_7hUFeXyahMtyiCnElPdjSyJOd6_yh7qZuFQeTnmFu2RC78vMeAn4k1MNju2Y1dlkQKuvqTdFG186DZSmbLUW1UsnmfKQuWyoB5uCpKg2_rSq2Vqff_Wkl5uZT_nLDbc%3D&amp;q_datetime_utc=2026-03-02T00%3A12%3A26&amp;ticket_price=2853&amp;quote_id=7090740079549404157&amp;utid_state=1&amp;channel=iphone&amp;price_without_closed_user_group=9314&amp;tm_place_name=Tagum&amp;deeplink_data=eyJmaWVsZHMiOnsic2lnbmF0dXJlIjoiNDc2MDFhNGU5MzdiNzgzN2U1NzdmNGViYzc4NzEwMDUiLCJibG9ja19pZCI6InYxX0NnRXRFTXdDR2lnS0hUSXdNall0TURNdE1ESlVNREE2TURBNk1EQXVNREF3S3pBM09qQXdFQUVZM3dFb0FUZ0JJZ0lJQVE9PV9DaUVJbUttdC9RUVFBaUNlQkNqczlENHdBa29MTUVReE1EQlFYekV3TUZCUW1BVVNCZ2dCSWdJTWJCb0dHQUVvQWpBQklnUUlBaGdDIn19&amp;utid=7d52c6d1-36a3-0069-2828-7471b2ddc689&amp;tm_stars=3&amp;client_id=skyscanner_app&amp;redirect_delay=1000&amp;price_policy=2&amp;pre_redirect_id=da9cd790-194f-4da1-e70f-511ca1c35102&amp;tm_city_code&amp;max_price=2853&amp;guests=1&amp;request_id=da9cd790-194f-4da1-e70f-511ca1c35102&amp;tm_country_code=PH</t>
  </si>
  <si>
    <t>17.572394, 120.388041</t>
  </si>
  <si>
    <t>Calle General Luna, Barangay III, Capangpangan, Vigan, Ilocos Sur, Ilocos Region, 2700, Philippines</t>
  </si>
  <si>
    <t>NSCC Casa De Vigan</t>
  </si>
  <si>
    <t>www.skyscanner.com.ph/hotel_deeplink/4.0/PH/en-US/PHP/h_ct/218529661/2026-03-05/2026-03-06/hotel/hotel/hotels?legacy_provider_id=31&amp;rooms=1&amp;closed_user_group=general&amp;hb_data=ZxbO93Sq0mpRzrL34W2JyWucKNDEFs8DYDFRYswfg5kftG611iftuKeNk3-Iws_HEu9ACR5jcHrdPvXrkUmWRz39BOFXgzMLAw5WwdFqg4--ZjQAS0982HU-NMyfmlkrhzu349ZmstNjDq86YgJj94VYi89irNx3mTAb05OuHHjuTzLr7zHYuWUFQusKozLcZnkHGHxnMDLLePrpUT6BRjM37YpongXmZcAdgsD1-cXLR_vEDUJSlEWuELziS_BYOuejbztSjl815RvjQGQKO3hXlz03AZ1Th9kMOBVWuHy6zqrxo9_RV2DPqX0PWppCCgYLggY2v3o13NwYB-DyBXDum0Pjed8a4kgF3uXep_EF4SPaS-oh3N_e9F2RWaFuhU9qfxbXKIyW98aXydoAZoHeUjuQM7tSBtMMnY0hEQ%3D%3D&amp;q_datetime_utc=2026-03-05T14%3A23%3A21&amp;ticket_price=4618&amp;quote_id=5974897341445427271&amp;utid_state=1&amp;channel=iphone&amp;price_without_closed_user_group=5721&amp;tm_place_name=Vigan&amp;deeplink_data=eyJmaWVsZHMiOnsic2lnbmF0dXJlIjoiN2MxMTJhOGM1YzE3NDQ4ZWM3ZmY4MDEwODFlMDZkNmQifSwidXJsIjoiaHR0cHM6Ly9waC50cmlwLmNvbS9ob3RlbHMvcmVkaXJlY3Q%2FaG90ZWxpZD0xMTcwNTg3NjUmY2l0eT0zMDY5NDcmQWxsaWFuY2VpZD0xMjYwNyZzaWQ9ODg4ODMyJmNoZWNraW49MjAyNi0wMy0wNSZjaGVja291dD0yMDI2LTAzLTA2JnNob3BwaW5naWQ9NzQxYjcxMjBjOGU4NDJhNTg4MmFiZGVlMTY1NTEyZGMmYWR1bHQ9MSZjaGlsZHJlbj0wJmFnZXM9Jmxhbmd1YWdlPWVucGgmbG9jYWxlPWVuX1BIJnJvb21pZD0xNTE5NDUxMTI4JnN3aWQ9MCZwYXk9UFAmZmd0PTEmaXNfc3A9UTImY3JuPTEmY3Vycj1QSFAmd2twPTEmc3RhbmQ9SDRzSUFBQUFBQUFBX3dBSEFmai1DbXdLQWhnQkVnUUlBUkFBR21BSS1QZkQxQVVZQURBQU9Qc1JtQUhOMmVnM3FBRUF1QUVHd0FFQTBRSGhlaFN1eDdPdVFPRUJoZXRSdUo0SnNrRG9BZG5xOE9NQmlBSWdpUVFBQUFBQUFBQUFBS0FFQnFvRURBamFEeEhoZWhTdVJ6NlJRS0VGMTZOd1BVckR1RUFhSURjME1XSTNNVEl3WXpobE9EUXlZVFU0T0RKaFltUmxaVEUyTlRVeE1tUmpJQVFvLWFDbXpRWklBVklHTWpNek1XWmhXaHdLQTFCSVVCRkhBM2dMSkNpLVB4b0RVRWhRSVVjRGVBc2tLTDRfWWdWbGJsOVFTR2k4RkhBQmVBQ0tBUWRJQVhnQXlBRUJxZ0VBOGdFaU56UXhZamN4TWpCak9HVTROREpoTlRnNE1tRmlaR1ZsTVRZMU5URXlaR05mTXBJQ0FUU2FBZ0FBQUFEX193RUFBUF9fbUhhY1B3Y0JBQUEifQ%3D%3D&amp;utid=ef8114ee-d0c7-bf24-f80b-f40145b49f27&amp;tm_stars=3&amp;client_id=skyscanner_app&amp;price_policy=2&amp;pre_redirect_id=77b54bd2-a8fd-1369-b64a-d4c1d10e936d&amp;tm_city_code=VGNP&amp;max_price=7423&amp;guests=1&amp;request_id=77b54bd2-a8fd-1369-b64a-d4c1d10e936d&amp;tm_country_code=PH</t>
  </si>
  <si>
    <t>17.569212, 120.38518</t>
  </si>
  <si>
    <t>wifi, air_conditioning, non-smoking, internet_access, 24-hour_front_desk_service, multilingual_staff, room_service, atm, restaurant, safe_deposit_box, meeting_facilities, banquet_service, television, luggage_storage</t>
  </si>
  <si>
    <t>NSCC Casa De Vigan offers top-notch services and amenities, ensuring guests experience utmost comfort.Share your photos and respond to emails at your convenience, thanks to the free Wi-Fi internet access offered by hotel.Reception services such as luggage storage and safety deposit boxes are available to accommodate your requirements. Room amenities feature daily housekeeping, allowing you to unwind and make the most of your visit.Minor items you neglected to bring won't cause major issues! Simply visit convenience stores to acquire what's necessary.The hotel maintains a completely smoke-free zone, providing a breathable atmosphere.Each accommodation at NSCC Casa De Vigan is thoughtfully created and adorned to provide visitors with a comfortable, home-like atmosphere.In certain rooms, the hotel offers linen service and air conditioning for guest convenience and satisfaction. In select rooms, guests at the hotel can enjoy top-notch in-room entertainment with television and cable TV available for their convenience. Rest assured, in a few chosen rooms, you will find the convenience of bottled water and instant coffee at your disposal. Understanding the significance of bathroom amenities in enhancing guest contentment, the hotel offers toiletries within certain chosen rooms. Should you prefer not to venture out for a meal, the enticing culinary choices at hotel are always available for your satisfaction. Throughout the day and evening, grab a bite to eat from hotel's self-service vending machines whenever you please.</t>
  </si>
  <si>
    <t>www.skyscanner.com.ph/hotel_deeplink/4.0/PH/en-US/PHP/h_ct/143497598/2026-03-05/2026-03-06/hotel/hotel/hotels?legacy_provider_id=31&amp;rooms=1&amp;closed_user_group=general&amp;hb_data=BWs4ersWhFJ5ZKUdRpK1IYRU4nTOUieocmTe64J7PCCjr9eyw9ED-nEfDISs0gzp4jYz7-shokXztkXlSwfuLuwxqqAu9sdOat0uJ9lvCZEEP6G1PfyxEueEs2WYX0zfPt5mg82UaOsTtCl8wVLpLj2_12W8IbZHNC95YXhgpjf_meRGSYn9vzZhooIFJCJ8VgF6tPbFGvwVxpAEVtJbsqsp--sY5_dGiwhi-Rdp7c1lf82l1iC9GbwoKj_xdK9lUv6OxMxTrjXEbq48qsTQliMrcREd-bdRRpyXEpMp_O4E1xBhyADRywdSjX8jzUJx0xfX4e_-XOdU_KQ_awoqlhXMv1S4xYr7Np_15XN7_gqYwX-7Hy1xNRXrg350Lga31hEgmpAitSvc55-mXlpFuBr_pjYhYjyxFRjodLMHsQ%3D%3D&amp;q_datetime_utc=2026-03-05T14%3A24%3A29&amp;ticket_price=5025&amp;quote_id=915123499277917925&amp;utid_state=1&amp;channel=iphone&amp;price_without_closed_user_group=6550&amp;tm_place_name=Vigan&amp;deeplink_data=eyJmaWVsZHMiOnsic2lnbmF0dXJlIjoiMGM4ZTEzMzEzMTM4YzkxZTY5MjAyNjAwZGFiOTczZGYifSwidXJsIjoiaHR0cHM6Ly9waC50cmlwLmNvbS9ob3RlbHMvcmVkaXJlY3Q%2FaG90ZWxpZD03Njg5NzA1JmNpdHk9NTk3NTcmQWxsaWFuY2VpZD0xMjYwNyZzaWQ9ODg4ODMyJmNoZWNraW49MjAyNi0wMy0wNSZjaGVja291dD0yMDI2LTAzLTA2JnNob3BwaW5naWQ9YTgwYmI4OTFkY2FlNDk2OTkwYTJkNzM2Mzk2MTBlMTQmYWR1bHQ9MSZjaGlsZHJlbj0wJmFnZXM9Jmxhbmd1YWdlPWVucGgmbG9jYWxlPWVuX1BIJnJvb21pZD0xMjE4Mjc2MDAwJnN3aWQ9MCZwYXk9UFAmZmd0PTEmY3JuPTEmY3Vycj1QSFAmd2twPTEmc3RhbmQ9SDRzSUFBQUFBQUFBX3dBREFmei1DbUVLQWhnQkVnUUlBUkFBR2xVSW9OWDF4QVFTQVRRWUFEQzREemlPYTVnQjZhdlZBNmdCQUxnQkJNQUJCTkVCU09GNkZHNjBzRURoQWMzTXpNek1vTE5BNkFIdnJhM21BWWdDSUlrRTRYb1Vya2RoTlVDZ0JBQ2hCUUFBQUFBQUFBQUFHaUJoT0RCaVlqZzVNV1JqWVdVME9UWTVPVEJoTW1RM016WXpPVFl4TUdVeE5DQUVLT0tncHMwR1NBRlNCbVkxWm1abE9Gb2NDZ05WVTBRUlZPT2xtOFNnRzBBYUExQklVQ0ZIQTNnTEpDaS1QMklGWlc1ZlVFaG92QlJ3QVhnQWlnRUhTQUY0QU1nQkFhb0JCd29ETURReEVBVHlBU0poT0RCaVlqZzVNV1JqWVdVME9UWTVPVEJoTW1RM016WXpPVFl4TUdVeE5GOHhrZ0lCTkpvQ0FBQUFBUF9fQVFBQV9fLUpqYWNaQXdFQUFBIn0%3D&amp;utid=0511068d-ce60-003e-5acd-3223cc024691&amp;tm_stars=3&amp;client_id=skyscanner_app&amp;price_policy=2&amp;pre_redirect_id=34d1296b-6acc-d431-3699-5027b8ee5ba7&amp;tm_city_code=VGNP&amp;max_price=5025&amp;guests=1&amp;request_id=34d1296b-6acc-d431-3699-5027b8ee5ba7&amp;tm_country_code=PH</t>
  </si>
  <si>
    <t>17.5691664, 120.3851679</t>
  </si>
  <si>
    <t>Hotel Lola Natividad Metro Vigan</t>
  </si>
  <si>
    <t>www.skyscanner.com.ph/hotel_deeplink/4.0/PH/en-US/PHP/h_h1/160161139/2026-03-02/2026-03-03/hotel/hotel/hotels?legacy_provider_id=927111&amp;rooms=1&amp;closed_user_group=mobile&amp;hb_data=_ENN-J5ryt9T5xuWkooEePQnYEgnT5HdQVca1IJcBbUR9wDJEPRqCR_V0hfpu3I1BqH3xLt7sgZizi81cWfDBpYWs_GZRCWrnuhwMqAu79I5hcy4fmxTIoDsnqMi_U0YGZfIQgIn-1XpHHpI-EKKo-uALsIUeqKDuVy5GOUS0pAhPmILEhL8FN_bNojO_Wt24t4C1xwi8226LHN6wxidnQ890WlNUMlppOjCmTW0qEAXihqvOSzoHhDGBBcAHxAdH5mcNloYEj9VVblQB1ppBeeSA6o%3D&amp;q_datetime_utc=2026-03-02T00%3A12%3A31&amp;ticket_price=1120&amp;quote_id=2428851204431709720&amp;utid_state=1&amp;channel=iphone&amp;tm_place_name=Bantay&amp;deeplink_data=eyJmaWVsZHMiOnsic2lnbmF0dXJlIjoiOGEzZTRkYjFkN2JhZGQ1NGY2Mjk3MmVmMWVhNDg0OTQifSwidXJsIjoiaHR0cHM6Ly9waC5ob3RlbHMuY29tL0hvdGVsLVNlYXJjaD9tcGQ9UEhQJnRwaWQ9MzIxNCZtcGU9MTc3MjQxMDM1MCZlbmREYXRlPTIwMjYtMDMtMDMmYWR1bHRzPTEmbXBuPTIwMjM0NzczOCZtcG09MjQmbXBwPTEmbG9jYWxlPWVuX1BIJm1wbz1FQyZjaGlkPTk2OTQ5OTZkLTAyNGEtNGMxOS04NmQ0LTg1YmNhNmViMTQ1OCZtcHE9MTAwMC4wMCZlYXBpZD00NCZtY3RjPTMmY3VycmVuY3k9UEhQJnJhdGVwbGFuaWQ9MjEyMDkwNDkyJnNlbGVjdGVkPTIxNTc1Mjk4JnN0YXJ0RGF0ZT0yMDI2LTAzLTAyJm1wYj0xMjAuMDAmbXBhPTEwMDAuMDAifQ%3D%3D&amp;utid=eeec6ade-5a95-edbc-9a91-8d7f7c44798a&amp;tm_stars=2&amp;client_id=skyscanner_app&amp;redirect_delay=1000&amp;price_policy=2&amp;pre_redirect_id=6db45745-b836-3e60-06a4-cb827467a6f0&amp;tm_city_code&amp;max_price=2802&amp;guests=1&amp;request_id=6db45745-b836-3e60-06a4-cb827467a6f0&amp;tm_country_code=PH</t>
  </si>
  <si>
    <t>www.skyscanner.com.ph/hotel_deeplink/4.0/PH/en-US/PHP/h_xp/130071026/2026-03-05/2026-03-06/hotel/hotel/hotels?legacy_provider_id=1&amp;rooms=1&amp;closed_user_group=mobile&amp;hb_data=xqyx3lPv7ew9VmRtRKH_bO6ujYPI3WBD66N8kYKb9_1gE6AY245K8vcXikSuaurLUeDAj1QofATRdABoFE7-0y2ZD3h0gnzBH0WRP93ae2x3neBwKk4gy7vXorGEVb5xPIvP1Mu0GgXkz28RMygWRNq3Hn54oGnZ-3tfykCH4H1SxyoL9sSIk4y87ocnuPdsJ7AFp4jyFPXq7lGvThqtUsyaKUB5BDZgAhIpq2v0KHA6eKpqnjV8onyRf8wUqRHvgpHFazwb8TnrC4N_ymOsQQJR4iQ%3D&amp;q_datetime_utc=2026-03-05T14%3A23%3A23&amp;ticket_price=3676&amp;quote_id=-1829539360180921367&amp;utid_state=1&amp;channel=iphone&amp;price_without_closed_user_group=4084&amp;tm_place_name=Vigan&amp;deeplink_data=eyJmaWVsZHMiOnsic2lnbmF0dXJlIjoiNzU4YTlhNzM2NzhmMGQ2YWIzZmVhODEyNmYwNDVkMWIifSwidXJsIjoiaHR0cHM6Ly93d3cuZXhwZWRpYS5jb20ucGgvSG90ZWwtU2VhcmNoP3RwaWQ9NjgmbXBlPTE3NzI3MjAyMjYmZW5kRGF0ZT0yMDI2LTAzLTA2JmFkdWx0cz0xJmxvY2FsZT1lbl9VUyZjaGlkPWU0ZGY0YjMxLTg3NjgtNDQ5My04NThmLTYxZjA2MTkxZjdkMiZlYXBpZD00NjIzMCZtY3RjPTMmc3RhcnREYXRlPTIwMjYtMDMtMDUmbXBkPUdCUCZtcG49MjAyMzQ0OTk0JmN1cnJlbmN5PUdCUCZyYXRlcGxhbmlkPTIxMjA3ODg2NiZtcG09MjQmbXBwPTEmbXBvPUVDJnNlbGVjdGVkPTIxNTUzNTg4Jm1wYj01LjA1Jm1wcT00Mi4wOCZtcGE9NDIuMDgifQ%3D%3D&amp;utid=f9be5185-de1f-8a0e-cc93-6da850cfc18f&amp;tm_stars=3&amp;client_id=skyscanner_app&amp;price_policy=2&amp;pre_redirect_id=242c96a8-ee0d-39ec-5477-0232220871ff&amp;tm_city_code=VGNP&amp;max_price=5207&amp;guests=1&amp;request_id=242c96a8-ee0d-39ec-5477-0232220871ff&amp;tm_country_code=PH</t>
  </si>
  <si>
    <t>www.skyscanner.com.ph/hotel_deeplink/4.0/PH/en-US/PHP/h_ct/200674158/2026-03-05/2026-03-06/hotel/hotel/hotels?legacy_provider_id=31&amp;rooms=1&amp;closed_user_group=general&amp;hb_data=XE07aKTMEl2Wcj1gn8B__7yCAZNhKeaUqeHDliNgmvK1TwK1W1ai_s3V8swk4IMr1YaqmXyso9FJhwvsJYmJua1HEYMH-4kAfPZ-ZlHFIa0JqLDlyrHR80IDjeqANUTXUkGFmCG6Owl0wEfMcEr7W9wbDQQxPV35Sm0M5EIRSzqVwphgKIs32Bmz4GWKGuhrBEdKDt7RcQpG0g0oYGoRFikLs-tHbexV6rtICs3UWDqetLrem8ADpTLbygFA-cqTFlJ18qG7LL6uCY5uvKE0xq9maRlMS_TWstF2TenTSkrK_HsVF094hcxVV1SlEyQNiq70W_EUdELyvtqiysJUOiVltj2nKUFj5nWE0ws1aSDmwSCdnZar7gWIVOCTKNqbjTfZnEjFyLhcIJ-eH78HM8aDjabdZR7UFViQ-nlGvA%3D%3D&amp;q_datetime_utc=2026-03-05T14%3A23%3A21&amp;ticket_price=1682&amp;quote_id=-3865738425171644991&amp;utid_state=1&amp;channel=iphone&amp;price_without_closed_user_group=4890&amp;tm_place_name=Vigan&amp;deeplink_data=eyJmaWVsZHMiOnsic2lnbmF0dXJlIjoiNTkwNTg1NTg3ZTI4N2FhZGU2Y2YzYWU3ODM0ZWZjMTgifSwidXJsIjoiaHR0cHM6Ly9waC50cmlwLmNvbS9ob3RlbHMvcmVkaXJlY3Q%2FaG90ZWxpZD00ODA3MzAyOSZjaXR5PTU5NzU3JkFsbGlhbmNlaWQ9MTI2MDcmc2lkPTg4ODgzMiZjaGVja2luPTIwMjYtMDMtMDUmY2hlY2tvdXQ9MjAyNi0wMy0wNiZzaG9wcGluZ2lkPTFmNWJhMzM2OTZlMzQ4MGU4YzBiNjExOGRiMTVlMDE3JmFkdWx0PTEmY2hpbGRyZW49MCZhZ2VzPSZsYW5ndWFnZT1lbnBoJmxvY2FsZT1lbl9QSCZyb29taWQ9MTcyNjUxNjE3NyZzd2lkPTAmcGF5PVBQJmZndD0xJmNybj0xJmN1cnI9UEhQJndrcD0xJnN0YW5kPUg0c0lBQUFBQUFBQV93RDRBQWZfQ2wwS0FoZ0JFZ1FJQVJBQUdsRUkwWmVpdHdZWUFEQUFPUHNSbUFIRmt2WVdxQUVBdUFFRHdBRUEwUUdGNjFHNEhscVdRT0VCU09GNkZLNUlta0RvQWR6MXJvSUNpQUlnaVFSbVptWm1adVlnUUtBRUFLRUYxNk53UFlxc29VQWFJREZtTldKaE16TTJPVFpsTXpRNE1HVTRZekJpTmpFeE9HUmlNVFZsTURFM0lBUW80cUNtelFaSUFWSUdNR0kyWVRnM1dod0tBMUJJVUJGSEEzZ0xKQ2ktUHhvRFVFaFFJVWNEZUFza0tMNF9ZZ1ZsYmw5UVNHaThGSEFCZUFDS0FRZElBWGdBeUFFQnFnRUE4Z0VpTVdZMVltRXpNelk1Tm1Vek5EZ3daVGhqTUdJMk1URTRaR0l4TldVd01UZGZNcElDQVRTYUFnQUFBQURfX3dFQUFQX19uVjA2MHZnQUFBQSJ9&amp;utid=d20bd397-4ddb-8d1f-01f4-303c2db3e4fd&amp;tm_stars=1&amp;client_id=skyscanner_app&amp;price_policy=2&amp;pre_redirect_id=d96f13e3-6b83-f65f-58be-134070131a05&amp;tm_city_code=VGNP&amp;max_price=2965&amp;guests=1&amp;request_id=d96f13e3-6b83-f65f-58be-134070131a05&amp;tm_country_code=PH</t>
  </si>
  <si>
    <t>www.skyscanner.com.ph/hotel_deeplink/4.0/PH/en-US/PHP/h_fd/143497598/2026-03-05/2026-03-06/hotel/hotel/hotels?legacy_provider_id=927050&amp;rooms=1&amp;closed_user_group=general&amp;hb_data=e5BqePP6nhwmuUVtMVuntwkWjw2xC1uC6ZVPjFkZQCBRxH7pIFMXh9xnNWvIh0NshVXRm3PxyTUAvJ226kWQBtfxv-MEtLVOezq7nOHBm39_mBM2ueWdnAZNjcIZUBva1l8IKU2OItG09jldwCuGbcRdOA8yZLElSphpQ9TgeKgTJb5ZxgbzJnr7JIlZLSYG0bH4wM_ZI9XEzRn9A4W4mSuu2s6oabRBp_84ueQC6b2wJyapiHhqU5W42cIG2A0pAwD0pIONA8W6_QyIOa__BtGCZR9KLFuE0FRoxQyUrtn71_y27gZbIEE4Ishke-84CBd18hNluNCCC5mGbrgFJSV9hwbwDBGZYxzmtNHVVKo6WKAh3dO4wzy3vkvE1b8UBSX5eMboCm1neUMLDMmvigoj_lvBHRIMqDUdNpIpa6Q8mg%3D%3D&amp;q_datetime_utc=2026-03-05T14%3A23%3A21&amp;ticket_price=1702&amp;quote_id=-1387118374267756323&amp;utid_state=1&amp;channel=iphone&amp;price_without_closed_user_group=6550&amp;tm_place_name=Vigan&amp;deeplink_data=eyJmaWVsZHMiOnsic2lnbmF0dXJlIjoiYjRiMzQwMWU4NGFiMDEzNzRiZTAzOTMyYzMxOTQ4MDUifSwidXJsIjoiaHR0cHM6Ly9kZWFscy52aW8uY29tP3NpZz01ZGNiNGNhN2ViMWNiMjE5ZmU2MzZkZmQxZjQxZjJlMzhhYTI0NGExZDJjZjAyNDI1MzE3M2JhZDA0NzkzNTc5MzYzOTM1MzAzOTM1MzkzMTM1JnNpZy1pc3M9bWV0YSZ0dXJsPWh0dHBzJTNBJTJGJTJGdmlvLmNvbSUyRkhvdGVsJTJGU2VhcmNoJTNGY2hlY2tJbiUzRDIwMjYtMDMtMDUlMjZjaGVja091dCUzRDIwMjYtMDMtMDYlMjZjdXJyZW5jeSUzRFBIUCUyNmVwdiUzRE1TNHklMjZlc2QlM0RpMkdMVjVGckhvNEQwdURqRGR5UVN4cFBmeUlnZmF1MEFaTDJQVHJxaUFsbXdZRFhwS1VCbWI3RHJQSVE0MUJJWkM4VFdDNC1YMmRVMjYxTDhUZUlRNEx2dEo4VUplOV9NM0E4bHdBTE1yOXhxOFdPTW11b2J3JTI1M0QlMjUzRCUyNmZvcmNlQ3VycmVuY3lDaGFuZ2UlM0QxJTI2Zm9yY2VMYW5ndWFnZUNoYW5nZSUzRDElMjZob3RlbElkJTNEMjAxNTk3MiUyNmxhYmVsJTNEc3JjJTI1M0Rza3lzY2FubmVyJTI1MjZ1Y291bnRyeSUyNTNEUEglMjUyNnVkZXZpY2UlMjUzRG1vYmlsZSUyNTI2aG90ZWwlMjUzRDIwMTU5NzIlMjUyNmRheSUyNTNENSUyNTI2bW9udGglMjUzRDAzJTI1MjZ5ZWFyJTI1M0QyMDI2JTI1MjZsb3MlMjUzRDElMjUyNm9mZmVyaWQlMjUzRG9aTmZnTjJpWVNPQSUyNTI2cHJpY2UlMjUzRDE3MDEuODklMjUyNmN1cnJlbmN5JTI1M0RQSFAlMjUyNnVzZXJsYW5nJTI1M0RlbiUyNTI2X3RoJTI1M0Q1OWMwZmYyNTE1NjUwZGIzYTM5NTUyOGE2ZDFiMDE4Mzc2MDQ5ZWRhMzBhZWFjOWMlMjUyNmR0cyUyNTNEMTc3MjcyMDIyOSUyNTI2b2x1dCUyNTNEMTc3MjcyMDIyNiUyNTI2Y2FuUGF5TGF0ZXIlMjUzRGZhbHNlJTI1MjZyZXF1ZXN0VXNlckdyb3VwJTI1M0QlMjUyNm9mZmVyVXNlckdyb3VwJTI1M0RwdWJsaWMlMjZsYW5nJTNEZW4lMjZvdGklM0RBNWpsN25VRXVhbyUyNnByZWZlcnJlZFJhdGUlM0QxNzAxLjg5JTI2cHJvZmlsZSUzRHIyZDJtNzNrbjglMjZyb29tcyUzRDElMjZ1c2VyQ291bnRyeSUzRFBIJTI2dXRtX2NhbXBhaWduJTNEc2t5c2Nhbm5lciUyNnV0bV9tZWRpdW0lM0RjcGMlMjZ1dG1fc291cmNlJTNEc2t5c2Nhbm5lciJ9&amp;utid=35f50a6f-2215-2303-dee4-b8835b49dd9a&amp;tm_stars=3&amp;client_id=skyscanner_app&amp;price_policy=2&amp;pre_redirect_id=9b361795-f735-1fef-742c-bb0acdefdfd1&amp;tm_city_code=VGNP&amp;max_price=5025&amp;guests=1&amp;request_id=9b361795-f735-1fef-742c-bb0acdefdfd1&amp;tm_country_code=PH</t>
  </si>
  <si>
    <t>www.skyscanner.com.ph/hotel_deeplink/4.0/PH/en-US/PHP/h_ct/129294570/2026-03-05/2026-03-06/hotel/hotel/hotels?legacy_provider_id=31&amp;rooms=1&amp;closed_user_group=general&amp;hb_data=_14yGebQnaTQtLxB6dvfeSzEIshGMJeI0kPdgziD1iVphrMFFa7RBiLMT6tT47j2AXFL1UgKG5xGTC7fgf1J6ky8hD8-Yk5orTUTMLXkdiGnZ3zqRpHo9zJXNBnJt2tg6iB7YDl27H5rLywA2-Jnwyq7a8YcSHPyBR1efoLTKv-Ko3bk0tWZbcJON56MjUSQsYDwsN0k9LQfJcXOvJ_G7jbJT_6Gl-kOqTViIKbk5VIIAvI7i8sAJuy2Hv0r5o2MpOjbP7POXUCqE4tPAZez3WxV8oKq5ZpdPU5rwEEmFIwYpuhf1j8WUtRr-KTcDs3oiezl0yxsl6fqScnZmxE3F4_ev8q6k4VrjzdAhsZmbHC_DVFeHejpnGWYfTlnys02g8IQb-NPwnu48-ppaHAPoepoH_PIpyyNAk_JdcA0bQ%3D%3D&amp;q_datetime_utc=2026-03-05T14%3A23%3A23&amp;ticket_price=3045&amp;quote_id=7370751324214914696&amp;utid_state=1&amp;channel=iphone&amp;price_without_closed_user_group=3300&amp;tm_place_name=Vigan&amp;deeplink_data=eyJmaWVsZHMiOnsic2lnbmF0dXJlIjoiNDA4NTA5NzJmZWFmMWJhYTA3NThkNTU0NWQ3YTdhYjEifSwidXJsIjoiaHR0cHM6Ly9waC50cmlwLmNvbS9ob3RlbHMvcmVkaXJlY3Q%2FaG90ZWxpZD0xMjg0MjQ2JmNpdHk9NTk3NTcmQWxsaWFuY2VpZD0xMjYwNyZzaWQ9ODg4ODMyJmNoZWNraW49MjAyNi0wMy0wNSZjaGVja291dD0yMDI2LTAzLTA2JnNob3BwaW5naWQ9Yzk0NzJlMzUwNzRjNGU4ZmEzNmYzYjc0ZjljZDUxZGUmYWR1bHQ9MSZjaGlsZHJlbj0wJmFnZXM9Jmxhbmd1YWdlPWVucGgmbG9jYWxlPWVuX1BIJnJvb21pZD0xMjE4MzAyMTQ2JnN3aWQ9MCZwYXk9UFAmZmd0PTEmY3JuPTEmY3Vycj1QSFAmd2twPTEmc3RhbmQ9SDRzSUFBQUFBQUFBX3dBQ0FmMy1DbUFLQWhnQkVnUUlBUkFBR2xRSXdxSDN4QVFTQVRJWUFEQzREemlPYTVnQmxyRk9xQUVBdUFFQ3dBRUMwUUVmaGV0Uk9ELWtRT0VCNFhvVXJrZktwMERvQVpybGtLQUJpQUlnaVFUc1ViZ2VoZXNwUUtBRUFLRUZBQUFBQUFBQUFBQWFJR001TkRjeVpUTTFNRGMwWXpSbE9HWmhNelptTTJJM05HWTVZMlExTVdSbElBUW80cUNtelFaSUFWSUdORGhrWXpneFdod0tBMVZUUkJGVTQ2V2J4S0FiUUJvRFVFaFFJVWNEZUFza0tMNF9ZZ1ZsYmw5UVNHaThGSEFCZUFDS0FRZElBWGdBeUFFQnFnRUhDZ013TWpFUUF2SUJJbU01TkRjeVpUTTFNRGMwWXpSbE9HWmhNelptTTJJM05HWTVZMlExTVdSbFh6R1NBZ0UwbWdJQUFBQUFfXzhCQUFEX185d29aZTBDQVFBQSJ9&amp;utid=41c618da-7ab9-b6ae-2ee7-38056141578c&amp;tm_stars=3&amp;client_id=skyscanner_app&amp;price_policy=2&amp;pre_redirect_id=faa677b7-6516-d7c2-8349-6da5e48835a5&amp;tm_city_code=VGNP&amp;max_price=4639&amp;guests=1&amp;request_id=faa677b7-6516-d7c2-8349-6da5e48835a5&amp;tm_country_code=PH</t>
  </si>
  <si>
    <t>www.skyscanner.com.ph/hotel_deeplink/4.0/PH/en-US/PHP/h_fd/129850710/2026-03-05/2026-03-06/hotel/hotel/hotels?legacy_provider_id=927050&amp;rooms=1&amp;closed_user_group=mobile&amp;hb_data=a5_1r9asFVu563SNXC6lZrL63WVX_k3Dlg5vKaIC1xh3apZIZn-g-RWOoSP7kIl_7gHxleicYUDDxcuvhui1frODCzlTvTraLKhxs18Q0yi0mWlEKDNZk1N0KcBDf0WnVbLJz88kC7v0KdMrVIkojmRtWOQOTBAy0c6g3f3kLHtSfGztOO_56uJFtZJcLGS--1L8HnrmfirmhvjEncl4KLX78Wqr46T78GfrAqzw5gQDS2Lz6jVNXW_wn6Pm9e6k_SJ9xCXkIPAwlGSuISgTJSwO_zCEi-yVFtPfsO8AY8KAsxG9cyukgRQLoE_RWQCnaFHzpA8Q0QjIVgLhaOBdddiqqSdts8ZksVzxJK6xxmVSl2KMELc-y1bkUA61UbOHhYbHh8c54HVxkc3xEmQcvTDrVi4q0DMm--n9YJLPwq6whg%3D%3D&amp;q_datetime_utc=2026-03-05T14%3A23%3A22&amp;ticket_price=3218&amp;quote_id=-274296674787898530&amp;utid_state=1&amp;channel=iphone&amp;price_without_closed_user_group=6706&amp;tm_place_name=Vigan&amp;deeplink_data=eyJmaWVsZHMiOnsic2lnbmF0dXJlIjoiMDcxNjI1YjFkNWQ2MzQ5NjU2ODZlMzI3MjQ5Nzc5NDUifSwidXJsIjoiaHR0cHM6Ly9kZWFscy52aW8uY29tP3NpZz1mYWViYWMwYmM5MGQ2YzA5MGNiOTdjM2UzNTJmNThiYzdkNTdmYTYwMGRjYTNkNzY4NDExNDBhNmMyMDc1YmQ3MzMzODMxMzMzNDM5MzczMTM3JnNpZy1pc3M9bWV0YSZ0dXJsPWh0dHBzJTNBJTJGJTJGdmlvLmNvbSUyRkhvdGVsJTJGU2VhcmNoJTNGY2hlY2tJbiUzRDIwMjYtMDMtMDUlMjZjaGVja091dCUzRDIwMjYtMDMtMDYlMjZjdXJyZW5jeSUzRFBIUCUyNmVwdiUzRE1TNHklMjZlc2QlM0RRcFZqUm9aMVh4SHpzMGVPWFdfTjVvRE82TGhHQnZjai1maHk5bElfd0VGd0lXRnhVWUtrWElBTkR2b2pmcVBuckpiNWotR3Q0OGNONjJhQjdQNC1BVWpRaVU2X0xrSkNXRXR4Q0c4a3RHclM2NGltYjJQdDBsTSUyNTNEJTI2Zm9yY2VDdXJyZW5jeUNoYW5nZSUzRDElMjZmb3JjZUxhbmd1YWdlQ2hhbmdlJTNEMSUyNmhvdGVsSWQlM0QyMzk4MzIzJTI2bGFiZWwlM0RzcmMlMjUzRHNreXNjYW5uZXIlMjUyNnVjb3VudHJ5JTI1M0RQSCUyNTI2dWRldmljZSUyNTNEbW9iaWxlJTI1MjZob3RlbCUyNTNEMjM5ODMyMyUyNTI2ZGF5JTI1M0Q1JTI1MjZtb250aCUyNTNEMDMlMjUyNnllYXIlMjUzRDIwMjYlMjUyNmxvcyUyNTNEMSUyNTI2b2ZmZXJpZCUyNTNEbzBlUTdsb1pBc013JTI1MjZwcmljZSUyNTNEMzIxOC4zNSUyNTI2Y3VycmVuY3klMjUzRFBIUCUyNTI2dXNlcmxhbmclMjUzRGVuJTI1MjZfdGglMjUzRDU5YzBmZjU3MTViNDBkYjNlYzk1NTI4YTZkYjIwMTgzNzYwNDllZGEzMGFlYWM5YyUyNTI2ZHRzJTI1M0QxNzcyNzIwMjQyJTI1MjZvbHV0JTI1M0QxNzcyNzIwMjM4JTI1MjZjYW5QYXlMYXRlciUyNTNEZmFsc2UlMjUyNnJlcXVlc3RVc2VyR3JvdXAlMjUzRCUyNTI2b2ZmZXJVc2VyR3JvdXAlMjUzRHB1YmxpYyUyNmxhbmclM0RlbiUyNm90aSUzRFMzbjN0VW1DazhnJTI2cHJlZmVycmVkUmF0ZSUzRDMyMTguMzUlMjZwcm9maWxlJTNEcjJkMm03M2tuOCUyNnJvb21zJTNEMSUyNnVzZXJDb3VudHJ5JTNEUEglMjZ1dG1fY2FtcGFpZ24lM0Rza3lzY2FubmVyJTI2dXRtX21lZGl1bSUzRGNwYyUyNnV0bV9zb3VyY2UlM0Rza3lzY2FubmVyIn0%3D&amp;utid=d5f886ff-ac33-e5b7-cc74-2f3b646b493a&amp;tm_stars=3&amp;client_id=skyscanner_app&amp;price_policy=2&amp;pre_redirect_id=58e0c86f-ef04-dd96-3d71-d1870dfe0b1c&amp;tm_city_code=VGNP&amp;max_price=12928&amp;guests=1&amp;request_id=58e0c86f-ef04-dd96-3d71-d1870dfe0b1c&amp;tm_country_code=PH</t>
  </si>
  <si>
    <t>www.skyscanner.com.ph/hotel_deeplink/4.0/PH/en-US/PHP/h_ct/128819925/2026-03-05/2026-03-06/hotel/hotel/hotels?legacy_provider_id=31&amp;rooms=1&amp;closed_user_group=apps&amp;hb_data=zGo7IvLqmhWK_RmwNOgYEIkl3d1DALT_p-GlUtHtvuUWq-6a5rkNFKdP7ecDdriqRVFQQQS9mb-4xxOxzJoz7T2V0arZ2ab4b7CNZiToOevdi5yM4gIWWoc99bOFmPWDM7RQlNuUZhnpBFlKiw0BNO35uecm6-BU5_42CLEcvPEXo_IQ3UOtafKtKsFfWL_KBOV0GvixOnnOTEHqpNPV060yk4k8xQ__k-fNRFIeNGeAMB6Mp54fs7X217zz7ByYgGdL4iJgm1AaI2YIXho-kf5bwd3prdsTp-79LYLw6w5UPma1G9-P8vnhleiCpzGn-SGRfP70JY00thdtJQ_yxvqR_R4mqg1Uw0BBfI69K50eic7Rullb6SAYDEBPrChh9zSq-inPNv3d47Ax1Nfjynj0QUQCu8i-GwXBSLu_tA%3D%3D&amp;q_datetime_utc=2026-03-05T14%3A23%3A22&amp;ticket_price=3607&amp;quote_id=-1059528331154691532&amp;utid_state=1&amp;channel=iphone&amp;price_without_closed_user_group=7671&amp;tm_place_name=Vigan&amp;deeplink_data=eyJmaWVsZHMiOnsic2lnbmF0dXJlIjoiYjBlYjE0ZWEzNTNjYWRmNWNlYzIwNzU3Y2M3MGI4NzUifSwidXJsIjoiaHR0cHM6Ly9waC50cmlwLmNvbS9ob3RlbHMvcmVkaXJlY3Q%2FaG90ZWxpZD0zNjg4NjI0JmNpdHk9NTk3NTcmQWxsaWFuY2VpZD0xMjYwNyZzaWQ9ODg4ODMyJmNoZWNraW49MjAyNi0wMy0wNSZjaGVja291dD0yMDI2LTAzLTA2JnNob3BwaW5naWQ9NzQxYjcxMjBjOGU4NDJhNTg4MmFiZGVlMTY1NTEyZGMmYWR1bHQ9MSZjaGlsZHJlbj0wJmFnZXM9Jmxhbmd1YWdlPWVucGgmbG9jYWxlPWVuX1BIJnJvb21pZD0xMzY5ODA2MTU4JnN3aWQ9MCZwYXk9UFAmZmd0PTEmY3JuPTEmY3Vycj1QSFAmd2twPTEmc3RhbmQ9SDRzSUFBQUFBQUFBX3dBREFmei1DbUVLQWhnQkVnUUlBUkFBR2xVSXpxcVdqUVVTQVRJWUFEQzREemlPYTVnQnNKSGhBYWdCQUxnQkFzQUJBdEVCcmtmaGVoVDdwMERoQVQwSzE2TndMYXhBNkFHYTh1WE5BWWdDSUlrRU16TXpNek96TGtDZ0JBQ2hCUUFBQUFBQUFBQUFHaUEzTkRGaU56RXlNR000WlRnME1tRTFPRGd5WVdKa1pXVXhOalUxTVRKa1l5QUVLUG1ncHMwR1NBRlNCams1WkdOaFpsb2NDZ05WVTBRUlZPT2xtOFNnRzBBYUExQklVQ0ZIQTNnTEpDaS1QMklGWlc1ZlVFaG92QlJ3QVhnQWlnRUhTQUY0QU1nQkFhb0JCd29ETURJeEVBTHlBU0kzTkRGaU56RXlNR000WlRnME1tRTFPRGd5WVdKa1pXVXhOalUxTVRKa1kxOHhrZ0lCTkpvQ0FBQUFBUF9fQVFBQV9fX3F1Y2NfQXdFQUFBIn0%3D&amp;utid=9d3bde00-fe7a-cb5a-97b0-61b54a41d410&amp;tm_stars=0&amp;client_id=skyscanner_app&amp;price_policy=2&amp;pre_redirect_id=66cff89e-3474-731b-40fc-87d39e2a29df&amp;tm_city_code=VGNP&amp;max_price=6390&amp;guests=1&amp;request_id=66cff89e-3474-731b-40fc-87d39e2a29df&amp;tm_country_code=PH</t>
  </si>
  <si>
    <t>17.5721729, 120.3896733</t>
  </si>
  <si>
    <t>www.skyscanner.com.ph/hotel_deeplink/4.0/PH/en-US/PHP/h_ct/129235965/2026-03-02/2026-03-03/hotel/hotel/hotels?legacy_provider_id=31&amp;rooms=1&amp;closed_user_group=general&amp;hb_data=czEDYZRrd42f1C59Xpx3K9Zbb1x4OHpq8Ie_tTKSkHgUJw7cZZ61ZYqrcqblJhfmPyBWkCMFC3ocwRHFeTR8oyRA7MSDpEoGWyHnRm-V-Yev0xgKSCLMajLb7R7KkOLz0fJekvXV9abdvdjboL6obe0wzx7Hre5k1lpgkn6qL9S98sf2QPuTJwPe7qp10U8qegu6Xqx_XjdpTUu-XMSpzLGX47x4pr_kGlOxNbckuEOOC4mRrcRz_9gnlxxGSKQdonqfqcnkaavoud6BT7a2pJetwXw4Rgun2T9D9qh1QQSDckO3khH2FVEfpXiqYXJLsqXLOkwuX73y6-O7vFckHyxKJpUeJUVWYVwdqxIywif9gMFIRyBZCj1trkDIH1YulUNO0Nil9mvvArr_YQuSpTNAp7xEXLKu4FUm0AiOCw%3D%3D&amp;q_datetime_utc=2026-03-02T00%3A12%3A41&amp;ticket_price=7115&amp;quote_id=8708811025102082381&amp;utid_state=1&amp;channel=iphone&amp;price_without_closed_user_group=11000&amp;tm_place_name=Vigan&amp;deeplink_data=eyJmaWVsZHMiOnsic2lnbmF0dXJlIjoiMzBhMGMyODgwYzNjM2FkMWJkODRjM2ZmM2VkMDI0MmEifSwidXJsIjoiaHR0cHM6Ly9waC50cmlwLmNvbS9ob3RlbHMvcmVkaXJlY3Q%2FaG90ZWxpZD0xMjg0MTYwJmNpdHk9NTk3NTcmQWxsaWFuY2VpZD0xMjYwNyZzaWQ9ODg4ODMyJmNoZWNraW49MjAyNi0wMy0wMiZjaGVja291dD0yMDI2LTAzLTAzJnNob3BwaW5naWQ9NDU0Y2JkNGY3NGMyNGI1Njk1YmE1MGZkNzczOGE5MjQmYWR1bHQ9MSZjaGlsZHJlbj0wJmFnZXM9Jmxhbmd1YWdlPWVucGgmbG9jYWxlPWVuX1BIJnJvb21pZD0xMjE3MjMwMDU1JnN3aWQ9MCZwYXk9UFAmZmd0PTEmY3JuPTEmY3Vycj1QSFAmd2twPTEmc3RhbmQ9SDRzSUFBQUFBQUFBX3dBQ0FmMy1DbUFLQWhnQkVnUUlBUkFBR2xRSTUtbTF4QVFTQVRJWUFEQzREemlPYTVnQndMQk9xQUVBdUFFQ3dBRUMwUUZtWm1abXBxZTNRT0VCY1QwSzEyUEx1MERvQWIybnJZQUNpQUlnaVFSSTRYb1Vya2MtUUtBRUFLRUZBQUFBQUFBQUFBQWFJRFExTkdOaVpEUm1OelJqTWpSaU5UWTVOV0poTlRCbVpEYzNNemhoT1RJMElBUW85NnVUelFaSUFWSUdNR0ppWlRrNVdod0tBMVZUUkJIQ2hxZFh5bkliUUJvRFVFaFFJUkJZT2JUSWRyNF9ZZ1ZsYmw5UVNHaTVGSEFCZUFDS0FRZElBWGdBeUFFQnFnRUhDZ013TWpFUUF2SUJJalExTkdOaVpEUm1OelJqTWpSaU5UWTVOV0poTlRCbVpEYzNNemhoT1RJMFh6Q1NBZ0UwbWdJQUFBQUFfXzhCQUFEX18zVGR2eEFDQVFBQSJ9&amp;utid=839035aa-1547-0271-52f3-374d1c100236&amp;tm_stars=4&amp;client_id=skyscanner_app&amp;redirect_delay=1000&amp;price_policy=2&amp;pre_redirect_id=ff6f4409-346d-ce34-62f6-7f5046e97479&amp;tm_city_code=VGNP&amp;max_price=7476&amp;guests=1&amp;request_id=ff6f4409-346d-ce34-62f6-7f5046e97479&amp;tm_country_code=PH</t>
  </si>
  <si>
    <t>17.5722426, 120.3893057</t>
  </si>
  <si>
    <t>Metro Vigan Inn - Annex</t>
  </si>
  <si>
    <t>https://www.google.com/maps/place/Le+Dream+Hotel+in+Vigan+City/data=!4m11!3m10!1s0x338e6514863594a3:0x8e37c85a8c601005!5m3!1s2026-03-01!4m1!1i2!8m2!3d17.5575661!4d120.380803!16s%2Fg%2F11y1p1sh0q!19sChIJo5Q1hhRljjMRBRBgjFrIN44?authuser=0&amp;hl=en&amp;rclk=1</t>
  </si>
  <si>
    <t>www.skyscanner.com.ph/hotel_deeplink/4.0/PH/en-US/PHP/h_ct/218273504/2026-03-05/2026-03-06/hotel/hotel/hotels?legacy_provider_id=31&amp;rooms=1&amp;closed_user_group=general&amp;hb_data=JM5iCvnXj9bqHNwcAbPrlvPwpSHy2OdooKEm3O9X62lo0vpkvL9jRqhkEKQoJgGDmCAWkEYK7PRBcjEZtH2ZIZY1YWnEfuy8l1YMGm1lkUwmRChWDOZXUQPJ4hP5ZKcg7qgRlPKSUuGns4MAgbvwHG_P1J0cnKAfQCD5gtKbdeK8A2tSoFKgPjMJDmdXQNwNSl8UeVPbcura7clPJtacSqtreCsMDbkSVQpo5EwmloGJNRLy7FXArjn-AIfjc4LOIZXHtpr18qnsqHLsj9veAkjrTGwwCbxTr6r2yavcrCz297HMoUIFwvng1WK_QGhluDqAy17-Dryund9jP6IbZpMKyRRH_JrDzgvc-eCTVe6XHaxuPXwwyj-EuTynh-Lyx6vOMNu00Ob6iTEKA1On-Jl3j1FWT7FFkvu32kyFFg%3D%3D&amp;q_datetime_utc=2026-03-05T14%3A23%3A23&amp;ticket_price=2071&amp;quote_id=-7312565737226147891&amp;utid_state=1&amp;channel=iphone&amp;price_without_closed_user_group=7514&amp;tm_place_name=Vigan&amp;deeplink_data=eyJmaWVsZHMiOnsic2lnbmF0dXJlIjoiMDUxNTk4ODg0NWM1NTU3YWNmMzRiNjU5MWEwMjY5YWYifSwidXJsIjoiaHR0cHM6Ly9waC50cmlwLmNvbS9ob3RlbHMvcmVkaXJlY3Q%2FaG90ZWxpZD0xMTU4MzE2MjYmY2l0eT01OTc1NyZBbGxpYW5jZWlkPTEyNjA3JnNpZD04ODg4MzImY2hlY2tpbj0yMDI2LTAzLTA1JmNoZWNrb3V0PTIwMjYtMDMtMDYmc2hvcHBpbmdpZD0yMWVlY2FlNjJhZjE0ZmNkYTQ2Zjk5M2NmNzE1NDNhYSZhZHVsdD0xJmNoaWxkcmVuPTAmYWdlcz0mbGFuZ3VhZ2U9ZW5waCZsb2NhbGU9ZW5fUEgmcm9vbWlkPTE2MzM5MDkwMTgmc3dpZD0wJnBheT1QUCZmZ3Q9MSZjcm49MSZjdXJyPVBIUCZ3a3A9MSZzdGFuZD1INHNJQUFBQUFBQUFfd0Q0QUFmX0NsMEtBaGdCRWdRSUFSQUFHbEVJbXZLTml3WVlBREFBT1BzUm1BSEs1cDAzcUFFQXVBRUN3QUVBMFFHdVItRjZGSXViUU9FQkFBQUFBSUF1b0VEb0FiS1Z4LWNCaUFJZ2lRUUFBQUFBQUFBQUFLQUVBS0VGWm1abVp1WTdwa0FhSURJeFpXVmpZV1UyTW1GbU1UUm1ZMlJoTkRabU9Ua3pZMlkzTVRVME0yRmhJQVFvNHFDbXpRWklBVklHWWpFNU5EWXpXaHdLQTFCSVVCRkhBM2dMSkNpLVB4b0RVRWhRSVVjRGVBc2tLTDRfWWdWbGJsOVFTR2k4RkhBQmVBQ0tBUWRJQVhnQXlBRUJxZ0VBOGdFaU1qRmxaV05oWlRZeVlXWXhOR1pqWkdFME5tWTVPVE5qWmpjeE5UUXpZV0ZmTVpJQ0FUU2FBZ0FBQUFEX193RUFBUF9fbFNXN1ZQZ0FBQUEifQ%3D%3D&amp;utid=2276c2a3-c0bc-6f51-9ccf-3c202679db92&amp;tm_stars=5&amp;client_id=skyscanner_app&amp;price_policy=2&amp;pre_redirect_id=dd14b248-3ebe-bb3d-db87-70257a673773&amp;tm_city_code=VGNP&amp;max_price=5192&amp;guests=1&amp;request_id=dd14b248-3ebe-bb3d-db87-70257a673773&amp;tm_country_code=PH</t>
  </si>
  <si>
    <t>www.skyscanner.com.ph/hotel_deeplink/4.0/PH/en-US/PHP/h_ct/204124372/2026-03-05/2026-03-06/hotel/hotel/hotels?legacy_provider_id=31&amp;rooms=1&amp;closed_user_group=general&amp;hb_data=4t5i_uQFzyTaxm5OP8cG_lQ8pYYuqBu6SlhbKBLaG-lL6Mr0tosTX0PWLz0pR4du9PzxrCfZKItk6LpmAJNICCVnkxohnqNm8FOgMYvoytyCPoiuLj1NurGIgoe0kORGtSpU7seql2evoCdjD3kMK6pb8qmnixdd66hH7YRawEWi52O85P7mN_D1EsVGQO_mnAVTk6fuqjUT4JquEHN5JuPHE6Kx7fiqQOOLbcPF8ys5uMOUjcNSjUGnKLV7UTOGwicN9cTDArsN9LAPRuulkhxsqO6e4QBKg8GG0xbUBH-gopIj-ae9xFsVSEd0RdvY2cvimzQbMpKllONThHAk8mi_l63E6O3zauzg-GfM3h3gze7BH9DIaXMdn8QjiAyAAaiJyIb_d9IPZIF0_UbRvZzbAQG74yh5d0i7f_Oq8g%3D%3D&amp;q_datetime_utc=2026-03-05T14%3A23%3A25&amp;ticket_price=929&amp;quote_id=-7599261854775396461&amp;utid_state=1&amp;channel=iphone&amp;price_without_closed_user_group=3161&amp;tm_place_name=Vigan&amp;deeplink_data=eyJmaWVsZHMiOnsic2lnbmF0dXJlIjoiNTlhYTJkM2Q2MzVlODU4OTFkNDRkOGFkOTgzNGEyYmMifSwidXJsIjoiaHR0cHM6Ly9waC50cmlwLmNvbS9ob3RlbHMvcmVkaXJlY3Q%2FaG90ZWxpZD01MzIzMjI2NiZjaXR5PTU5NzU3JkFsbGlhbmNlaWQ9MTI2MDcmc2lkPTg4ODgzMiZjaGVja2luPTIwMjYtMDMtMDUmY2hlY2tvdXQ9MjAyNi0wMy0wNiZzaG9wcGluZ2lkPTFmNWJhMzM2OTZlMzQ4MGU4YzBiNjExOGRiMTVlMDE3JmFkdWx0PTEmY2hpbGRyZW49MCZhZ2VzPSZsYW5ndWFnZT1lbnBoJmxvY2FsZT1lbl9QSCZyb29taWQ9MTczNjU4Nzc4MiZzd2lkPTAmcGF5PVBQJmZndD0xJmNybj0xJmN1cnI9UEhQJndrcD0xJnN0YW5kPUg0c0lBQUFBQUFBQV93RDRBQWZfQ2wwS0FoZ0JFZ1FJQVJBQUdsRUlodlNJdkFZWUFEQUFPUHNSbUFHS2hiRVpxQUVBdUFFQ3dBRUEwUUVLMTZOd1BiYUlRT0VCNFhvVXJrY0pqVURvQWJ1RWs2QUJpQUlnaVFRQUFBQUFBQUFBQUtBRUFLRUZDdGVqY0QycVVFQWFJREZtTldKaE16TTJPVFpsTXpRNE1HVTRZekJpTmpFeE9HUmlNVFZsTURFM0lBUW80cUNtelFaSUFWSUdNMk0zTmpNNVdod0tBMUJJVUJGSEEzZ0xKQ2ktUHhvRFVFaFFJVWNEZUFza0tMNF9ZZ1ZsYmw5UVNHaThGSEFCZUFDS0FRZElBWGdBeUFFQnFnRUE4Z0VpTVdZMVltRXpNelk1Tm1Vek5EZ3daVGhqTUdJMk1URTRaR0l4TldVd01UZGZNWklDQVRTYUFnQUFBQURfX3dFQUFQX19UUVp0b3ZnQUFBQSJ9&amp;utid=48d3384e-406a-d8dc-6384-ad4a9576b494&amp;tm_stars=1&amp;client_id=skyscanner_app&amp;price_policy=2&amp;pre_redirect_id=32332500-1a3c-6cdf-4dd1-18540039ae44&amp;tm_city_code=VGNP&amp;max_price=3178&amp;guests=1&amp;request_id=32332500-1a3c-6cdf-4dd1-18540039ae44&amp;tm_country_code=PH</t>
  </si>
  <si>
    <t>17.5910708, 120.3747325</t>
  </si>
  <si>
    <t>Deomar Hometel &amp; Farm Cafe</t>
  </si>
  <si>
    <t>www.skyscanner.com.ph/hotel_deeplink/4.0/PH/en-US/PHP/h_bc/162673231/2026-03-02/2026-03-03/hotel/hotel/hotels?legacy_provider_id=13&amp;rooms=1&amp;closed_user_group=apps&amp;hb_data=eq4C-DpHOfISJXeta_4QLuT4ce9_83Ac-o9PTFOZwtZEwQcWGOpgb3o0sk-Sg46Yp9gYH8bu-ZKG0sJI9I596bfRirYLAIYQEZ1aQeNM8T9YAGYOn-456KTkQS_LVosgdUA02r8m6D0rjE1YoxYGRqfq519j7c364xEMEtzU-8OR4p_FlsDeVtsA_Nor0s1PTxLUBDekpNjslJGZDKgQnTLN1fYTv0wvnNdIKxE_eVG_npMiKAJH7prNZxkf8nQWUOoMjcnORkrdh-0rzip2_lvA6dlrwoe-qnS_gzaZwjtjI09DToVnQ9v0CFCmflSA8xj8EpP3vbglbkSzRkOU-WsQcEefch7coZ8uSaFFOmJClssgxPr6URrX_qVOsEDviqVEVIo7wnVXlA8JfCLZIvAjRKBxJVqqowgWIV-DhDBUeked&amp;q_datetime_utc=2026-03-02T00%3A12%3A39&amp;ticket_price=926&amp;quote_id=-6560089933086980895&amp;utid_state=1&amp;channel=iphone&amp;price_without_closed_user_group=1804&amp;tm_place_name=San+Vicente&amp;deeplink_data=eyJmaWVsZHMiOnsic2lnbmF0dXJlIjoiNzFhZjFhNTE3MGI1MDViNGVlNzc5ZWM3NDg1ZWEyZDQiLCJibG9ja19pZCI6Ijc5ODU2NTYwNF8zNDAwNTIxMDZfMF8wXzAifX0%3D&amp;utid=58baf4f4-2a49-8904-a77c-d8e278e0bd69&amp;tm_stars=1&amp;client_id=skyscanner_app&amp;redirect_delay=1000&amp;price_policy=2&amp;pre_redirect_id=d4ce3b14-f3b1-0c46-0eae-1fef302945df&amp;tm_city_code&amp;max_price=3087&amp;guests=1&amp;request_id=d4ce3b14-f3b1-0c46-0eae-1fef302945df&amp;tm_country_code=PH</t>
  </si>
  <si>
    <t>17.5725089, 120.3891123</t>
  </si>
  <si>
    <t>Escolta's Homey Lodge, Calle Crisologo, Barangay II, Capangpangan, Vigan, Ilocos Sur, Ilocos Region, 2700, Philippines</t>
  </si>
  <si>
    <t>Escolta's Homey Lodge</t>
  </si>
  <si>
    <t>www.skyscanner.com.ph/hotel_deeplink/4.0/PH/en-US/PHP/h_bc/146217586/2026-03-05/2026-03-06/hotel/hotel/hotels?legacy_provider_id=13&amp;rooms=1&amp;closed_user_group=general&amp;hb_data=mQt6e8YPKzNWOKBoSBcIOEHXavlYLlVB5WBTSabmt_8ULjxkfnTaykzcgdE-FFrfZA6JzKCswceP-g6NUI3NInu6vvX4OHWZ3rZnmgzUiDqkrBXTriYUHAtfxaMgBbA1rCDrO5mM26F8ugx314W42EzlN3bpBIbllcj_ARaPhVVZltItFfyGIIUxSZbONCfd4v63RHrWv_2c2itWOeKtsJ8Bs77vvxs4C1QPA3UIy-9RuntdM4bfysFY-gNuZqZ2pVa73OgZNTCpWQ8TBmmVVrhKr3zXb6L25KmTvDm6di4CTM8L6CCZIegPrhnYaToY98n9_l3ume59ge5d0isyr8BPb2_JmgCTrccPp7ug6w656iM2sRt8oPuaGiEc2t2mRrnEFDu_1VdAycVf6Uvn7dpQ9A60y_0VgXytbNoBuwZkboECUZM%3D&amp;q_datetime_utc=2026-03-05T14%3A23%3A28&amp;ticket_price=1445&amp;quote_id=-1821231087496038461&amp;utid_state=1&amp;channel=iphone&amp;price_without_closed_user_group=5075&amp;tm_place_name=Vigan&amp;deeplink_data=eyJmaWVsZHMiOnsic2lnbmF0dXJlIjoiMDBjYTlmMzI2YTZjMjU1ZjkxMTkzNDBlNWMzMDEyYzAiLCJibG9ja19pZCI6InYxX0NnRXRFTXdDR2lnS0hUSXdNall0TURNdE1EVlVNREE2TURBNk1EQXVNREF3S3pBM09qQXdFQUVZM3dFb0FUZ0JJZ0lJQVE9PV9DaUVJbEl1Q0NSQUNJTm9kS05UL21RMHdBa29MTUVReE1EQlFYekV3TUZCUW1BVVNCd2dCSWdNTURqWWFCQ2dDTUFFaUJBZ0NHQUk9In19&amp;utid=60ac0203-68ee-50f6-2055-13ec7140f3aa&amp;tm_stars=0&amp;client_id=skyscanner_app&amp;price_policy=2&amp;pre_redirect_id=e1ec3120-66e4-9aef-a628-2491c1788263&amp;tm_city_code=VGNP&amp;max_price=6700&amp;guests=1&amp;request_id=e1ec3120-66e4-9aef-a628-2491c1788263&amp;tm_country_code=PH</t>
  </si>
  <si>
    <t>Escolta's Homey Lodge provides flawless service and all the necessary facilities for visitors. Remain linked during your visit by utilizing the complimentary internet access available. The hostel offers complimentary parking for guests who arrive with their own mode of transport. Reception services featuring luggage storage are available to cater to your requirements.During leisurely days and evenings, in-room amenities such as 24-hour room service, room service and daily housekeeping enable you to maximize your stay in the room.The hostel is completely smoke-free. In limited designated zones, smoking is exclusively permitted. Crafted for coziness, every guestroom provides an array of features, guaranteeing a tranquil night's sleep while maintaining the level of comfort.For a more enjoyable stay, select rooms at hostel are equipped with linen service, blackout curtains and air conditioning. For certain chosen rooms, guests can enjoy in-room amusement like television, in-room video streaming and cable TV as a part of their stay.Rest assured that your hydration needs will be met, as some guestrooms are equipped with a refrigerator, a coffee or tea maker and instant coffee.Maintain your cleanliness and feel revitalized using toiletries available in select guest restrooms. Do you possess exceptional culinary skills? Prepare your meals personally within the hostel at its shared kitchen.</t>
  </si>
  <si>
    <t>www.skyscanner.com.ph/hotel_deeplink/4.0/PH/en-US/PHP/h_bc/216501536/2026-03-05/2026-03-06/hotel/hotel/hotels?legacy_provider_id=13&amp;rooms=1&amp;closed_user_group=apps&amp;hb_data=nja7Gc2mc1DSKSkwK8QXU8CD2BXgDYbRZxmh2bvklCTYoVl_11EK8w5eq-31rOKAnPff8pTKy2kfn74yhQjmV35WSmjhf2wjfM-ptOTBWYjY4zo9l8rFvAKCCA-1vCeafYuMS2gpoX3_Ch4_aNBPjNe-5CkoCDxpbTRSK8T8kYxWJiwuV2BnbS603ubh8_cxDbmLvRXEeTNjoazIZTKLkN9DAmfzPv8KeoqdzATCZDxrSQkowWk3ilVMVTtK_H-TBLN0Y2ZzZfMckBr899egOyNdx5tGShl7ClSei2vowbG00gkj2YPwM4lVKv2Ft7XuiMopZw8xjJLa_T0fYVsHaQxnN74fMyIV-_3YLYDY49TEstf6EQfhbo3sBrOu5wdkKzTf5T2AOXxmtTfz1N6uEctFKdCMBDHePQAj7-PffRUhV1X2l18%3D&amp;q_datetime_utc=2026-03-05T14%3A23%3A27&amp;ticket_price=1760&amp;quote_id=5174483748646757786&amp;utid_state=1&amp;channel=iphone&amp;price_without_closed_user_group=2286&amp;tm_place_name=Vigan&amp;deeplink_data=eyJmaWVsZHMiOnsic2lnbmF0dXJlIjoiYjk5ODE2NjdiOWY3MjUyYWM0MDNhMDE2OTNhMDlmMzUiLCJibG9ja19pZCI6IjEwNDE0OTQ1MDJfMzc2NTgyMjAxXzBfMV8wIn19&amp;utid=b121c4cf-1912-1bda-4bec-886ed735d2d5&amp;tm_stars=0&amp;client_id=skyscanner_app&amp;price_policy=2&amp;pre_redirect_id=25655f6c-5494-94bd-d4ac-07c6bd340d64&amp;tm_city_code=VGNP&amp;max_price=2166&amp;guests=1&amp;request_id=25655f6c-5494-94bd-d4ac-07c6bd340d64&amp;tm_country_code=PH</t>
  </si>
  <si>
    <t>www.skyscanner.com.ph/hotel_deeplink/4.0/PH/en-US/PHP/h_h1/162648169/2026-03-02/2026-03-03/hotel/hotel/hotels?legacy_provider_id=927111&amp;rooms=1&amp;closed_user_group=mobile&amp;hb_data=slxw7lKi1sIZkfK4Wqj_73ySv1gqfnxnunP87kB8yssWiEgXljJYDaSPXvzUKH7xRrt81_czOiwQwVp1FscArKoRPYeY_tia6cdKLI2znCfP7xuEuMEHqbGhSks3iJ32gt9EIGLDf3s_WOq_Uhb_kmofRfBgltF0uzAfOm_jbtOG5Gmh1mnlydrQkoqgngcp6AhzOtosFP7rslrxKUq5NkcQC-0noPlf0A177OdDVzSglg20WbhOBrgKkAH2BbskOQ-Epn64npcCOV-c4p3-MiwtLoY%3D&amp;q_datetime_utc=2026-03-02T00%3A12%3A50&amp;ticket_price=1656&amp;quote_id=-1525826333733956958&amp;utid_state=1&amp;channel=iphone&amp;price_without_closed_user_group=2070&amp;tm_place_name=San+Vicente&amp;deeplink_data=eyJmaWVsZHMiOnsic2lnbmF0dXJlIjoiMzU1NjdmYmEwOGNjNzgzNzgwMWNjNjFkZjM1ZDhiYzYifSwidXJsIjoiaHR0cHM6Ly9waC5ob3RlbHMuY29tL0hvdGVsLVNlYXJjaD9tcGQ9UEhQJnRwaWQ9MzIxNCZtcGU9MTc3MjQxMDM2OSZlbmREYXRlPTIwMjYtMDMtMDMmYWR1bHRzPTEmbXBuPTMyMTEwMTc4MCZtcG09MjQmbXBwPTEmbG9jYWxlPWVuX1BIJm1wbz1FQyZjaGlkPTRhZWEyZGQ3LWNmMjItNDYyNy04YTJlLTVkNGUyNDc3ZjRjZCZtcHE9MTQ5My4xMiZlYXBpZD00NCZtY3RjPTMmY3VycmVuY3k9UEhQJnJhdGVwbGFuaWQ9Mzg3NzI0NDA0JnNlbGVjdGVkPTg3NzQwODEyJnN0YXJ0RGF0ZT0yMDI2LTAzLTAyJm1wYj0yOTguNjMmbXBhPTEzNTcuMzgifQ%3D%3D&amp;utid=871eb4f9-3d9f-e126-cca0-d9fd92f0a8e5&amp;tm_stars=0&amp;client_id=skyscanner_app&amp;redirect_delay=1000&amp;price_policy=2&amp;pre_redirect_id=a5196ab4-2bcf-ea0d-e66a-46975128decd&amp;tm_city_code&amp;max_price=2853&amp;guests=1&amp;request_id=a5196ab4-2bcf-ea0d-e66a-46975128decd&amp;tm_country_code=PH</t>
  </si>
  <si>
    <t>17.5938934, 120.3739057</t>
  </si>
  <si>
    <t>Poblacion SK Council, Vigan-Santa Catalina Road, Pantay Daya, Pangada, Ilocos Sur, Ilocos Region, 2700, Philippines</t>
  </si>
  <si>
    <t>Mojica Residencia Hotel</t>
  </si>
  <si>
    <t>https://www.google.com/maps/place/Cordillera+Inn/data=!4m11!3m10!1s0x338e6575ee66dd69:0x31f4d0b5ad9e2b82!5m3!1s2026-03-01!4m1!1i2!8m2!3d17.5720181!4d120.3888923!16s%2Fg%2F1tjl3f44!19sChIJad1m7nVljjMRgiuerbXQ9DE?authuser=0&amp;hl=en&amp;rclk=1</t>
  </si>
  <si>
    <t>Mojica Residencia Hotel, Calle General Tinio, Barangay VI, Capangpangan, Vigan, Ilocos Sur, Ilocos Region, 2700, Philippines</t>
  </si>
  <si>
    <t>Mojica Residencia Hotel is located in Vigan, a 3-minute walk from Calle Crisologo and half a mile from Bantay Bell Tower. Featuring a shared lounge, the 2-star hostel has air-conditioned rooms with a private bathroom.</t>
  </si>
  <si>
    <t>www.skyscanner.com.ph/hotel_deeplink/4.0/PH/en-US/PHP/h_ct/224917207/2026-03-05/2026-03-06/hotel/hotel/hotels?legacy_provider_id=31&amp;rooms=1&amp;hb_data=IpjHgMnRxjizNzLW1bD6Z0W2r5xJyYj3KjpRBT8fTPu_7ltd70O3cShQFwWA0uYqu1kJyUpc2vaqUnbGpt2FAs1B2KUia_gffOidxctP02kwYaOpfC2dFVJmCLrnhbZZnL083t8DzFZ_Mk_zSoaN49No1jd05frAx67EC0yyXFdZyr-2ufvfmg8mEgVz9eZlT6GlAEorXaAPZGxut1bWQbAVyYliHLSimSIM1IONiZbj6wFx8fFr4JHrfkwCQpk-uKFgQytSTIOoYzFhrKnYSy6_6SlmsB2DDEIwfuRIxXHX6zcaZx6f4ZYluzCzKJ_ITxeb4TWQlzA_wbxHFmBfHtXzanQi-nMUHNNXaU8NQphDcfrPSQFWpKnPqtHX2M7rREauH3K0cIYnMTYlsuFhiofGOzNsZ5LXoIr4ALsvXg%3D%3D&amp;q_datetime_utc=2026-03-05T14%3A23%3A29&amp;ticket_price=3182&amp;quote_id=3292532497110855206&amp;utid_state=1&amp;channel=iphone&amp;tm_place_name=Vigan&amp;deeplink_data=eyJmaWVsZHMiOnsic2lnbmF0dXJlIjoiMmU4ZWY2MzFiMDcxZmM4ZmE4MTE1MWY3NTAzMDY0M2YifSwidXJsIjoiaHR0cHM6Ly9waC50cmlwLmNvbS9ob3RlbHMvcmVkaXJlY3Q%2FaG90ZWxpZD0zMDMzMzAzJmNpdHk9NTk3NTcmQWxsaWFuY2VpZD0xMjYwNyZzaWQ9ODg4ODMyJmNoZWNraW49MjAyNi0wMy0wNSZjaGVja291dD0yMDI2LTAzLTA2JnNob3BwaW5naWQ9NzQxYjcxMjBjOGU4NDJhNTg4MmFiZGVlMTY1NTEyZGMmYWR1bHQ9MSZjaGlsZHJlbj0wJmFnZXM9Jmxhbmd1YWdlPWVucGgmbG9jYWxlPWVuX1BIJnJvb21pZD0xMzQzMjgxMDcxJnN3aWQ9MCZwYXk9UFAmZmd0PTEmY3JuPTEmY3Vycj1QSFAmd2twPTEmc3RhbmQ9SDRzSUFBQUFBQUFBX3dBREFmei1DbUVLQWhnQkVnUUlBUkFBR2xVSXI2X0RnQVVTQVRJWUFEQzREemlPYTVnQjE1RzVBYWdCQUxnQkFzQUJBdEVCU09GNkZLNG5wVURoQVZLNEhvVnIyNmhBNkFIWTJzcnhBWWdDSUlrRUZLNUg0WG9VSzBDZ0JBQ2hCUUFBQUFBQUFBQUFHaUEzTkRGaU56RXlNR000WlRnME1tRTFPRGd5WVdKa1pXVXhOalUxTVRKa1l5QUVLUG1ncHMwR1NBRlNCamhsWkRRd1lsb2NDZ05WVTBRUlZPT2xtOFNnRzBBYUExQklVQ0ZIQTNnTEpDaS1QMklGWlc1ZlVFaG92QlJ3QVhnQWlnRUhTQUY0QU1nQkFhb0JCd29ETURJeEVBTHlBU0kzTkRGaU56RXlNR000WlRnME1tRTFPRGd5WVdKa1pXVXhOalUxTVRKa1kxOHdrZ0lCTkpvQ0FBQUFBUF9fQVFBQV9fOGYxVDJjQXdFQUFBIn0%3D&amp;utid=3e82f4de-c618-5925-1d64-61899c3e73ac&amp;tm_stars=0&amp;client_id=skyscanner_app&amp;price_policy=2&amp;pre_redirect_id=03af879f-08cb-44fa-5a10-fb7280006d7f&amp;tm_city_code=VGNP&amp;max_price=3182&amp;guests=1&amp;request_id=03af879f-08cb-44fa-5a10-fb7280006d7f&amp;tm_country_code=PH</t>
  </si>
  <si>
    <t>17.5727528, 120.390275</t>
  </si>
  <si>
    <t>GrandpaÃƒÆ’Ã†â€™Ãƒâ€šÃ‚Â¢ÃƒÆ’Ã‚Â¢ÃƒÂ¢Ã¢â€šÂ¬Ã…Â¡Ãƒâ€šÃ‚Â¬ÃƒÆ’Ã‚Â¢ÃƒÂ¢Ã¢â€šÂ¬Ã…Â¾Ãƒâ€šÃ‚Â¢s Inn &amp; Restaurant</t>
  </si>
  <si>
    <t>https://www.google.com/maps/place/Hotel+Mercante/data=!4m11!3m10!1s0x338e6571efc43aa5:0x7141b6d64472fd6f!5m3!1s2026-03-01!4m1!1i2!8m2!3d17.5729417!4d120.3887381!16s%2Fg%2F11pzfyfcx4!19sChIJpTrE73FljjMRb_1yRNa2QXE?authuser=0&amp;hl=en&amp;rclk=1</t>
  </si>
  <si>
    <t>www.skyscanner.com.ph/hotel_deeplink/4.0/PH/en-US/PHP/h_bc/212403516/2026-03-05/2026-03-06/hotel/hotel/hotels?legacy_provider_id=13&amp;rooms=1&amp;closed_user_group=general&amp;hb_data=W4y6ask9zvELSd4XISG-j8tPtiNQ6pO-7pSGCgF-qIL3XuQSn-nBBvslO1OECwvsNt_otnmDULTvUXngH1QghbQnqHFFO5m97FKkumVaqscBHoqLcqMvhwRh5gY_GGzArEmUUkKrc-HcNEqjSHp7offbaFQkwJJZpYqjdhbJTy0J4T7QNYpwOO6Piiuv7A1fY5bQW7rw-oV-xr6X17Vez38fLvFs0k0OpQk4E1Fo5FuBQUpowxDVwZqFjCZd-dYApRTeKq2QIcC6_Z6wNueGgC2uFpO7OXa6rc0uphv3NX5t2a9hBL8r1AJ_y-8k9GiUpzPhRTUzYR1CXtDAxN1L87P0TFXjJ6R3CJeYZAjHKPZlzQ8h4pbCYUoE5PEPGNX6dODYg2XbE9xEfpaNO3IBNUl-jmGgz8yqRD-KYayKMlmnzJ28Aja59w%3D%3D&amp;q_datetime_utc=2026-03-05T14%3A23%3A33&amp;ticket_price=4525&amp;quote_id=3839331795194771304&amp;utid_state=1&amp;channel=iphone&amp;price_without_closed_user_group=21803&amp;tm_place_name=Vigan&amp;deeplink_data=eyJmaWVsZHMiOnsic2lnbmF0dXJlIjoiNDJjMDhiZDVhZmE1ZWY2YWYwMTRkNWYyMDFmYzNmNjkiLCJibG9ja19pZCI6InYxX0NnRXRFTXdDR2lnS0hUSXdNall0TURNdE1EVlVNREE2TURBNk1EQXVNREF3S3pBM09qQXdFQUVZM3dFb0FUZ0JJZ0lJQVE9PV9DaWdJbUxqWHlnTVFBaGorMmNRSklHd29qc2ZJQ3pBQ1NnMHpOalZFTVRBd1VGOHhNREJRVUpnRkVnSUlBUm9HR0FFb0FqQUJJZ1FJQWhnQyJ9fQ%3D%3D&amp;utid=7210e304-3fed-22e4-d945-656cfd4ae9f7&amp;tm_stars=3&amp;client_id=skyscanner_app&amp;price_policy=2&amp;pre_redirect_id=50cf6601-38c5-19f6-1276-3306fe03fce3&amp;tm_city_code=VGNP&amp;max_price=8568&amp;guests=1&amp;request_id=50cf6601-38c5-19f6-1276-3306fe03fce3&amp;tm_country_code=PH</t>
  </si>
  <si>
    <t>www.skyscanner.com.ph/hotel_deeplink/4.0/PH/en-US/PHP/h_bc/153317141/2026-03-05/2026-03-06/hotel/hotel/hotels?legacy_provider_id=13&amp;rooms=1&amp;closed_user_group=apps&amp;hb_data=HlYspFGS38NVMcNDbm3OrUCQn_Sh470HJITPvYbKh_1u04LaqS_uLqrC4WVSptKxXrzhyNzX0bbhR_VgcuUJWUN1kQeEFQ961Oyeo7OYXh3ijUCJ0mYVnVCLj8RZODJQdM93BcREQIrCkKdJitdI4rYXwo1YfVEnr4ZagiJBdjlwMaURnpSlxsgL4wWOrZK0nYNJ7Cst2DO_EW2IcfjGoOTfctFqtONcP3dgbEyFBd0HxesLEfzOYzJ26q51e_tLIKWQ70UVP4GC7ld_hwSlgVeEf5IVG6JbPKt1sUFZtb7HzL457cGt261iGM5lqDCm9Q9QE56W-92hbjB9zs-l1extYC3P57mQlobF1bLau9rw5YalrDefG0huB7HvtUANzwc_wWopY8S3LJhlaU9ijbT9tBXxrMYdl3WDA2pXEHYLoZFrjOc%3D&amp;q_datetime_utc=2026-03-05T14%3A23%3A34&amp;ticket_price=1870&amp;quote_id=-8116871016148804656&amp;utid_state=1&amp;channel=iphone&amp;price_without_closed_user_group=4534&amp;tm_place_name=Vigan&amp;deeplink_data=eyJmaWVsZHMiOnsic2lnbmF0dXJlIjoiYWMyMjc5NTI3ZGM5MTM5N2RjNjhmYWFiMjlkZmIwMDgiLCJibG9ja19pZCI6IjIyMjczMjkxNl8xMDAxMzY0OTRfMF80Ml8wIn19&amp;utid=f9258df8-a84d-f184-ecd1-ef23939531ea&amp;tm_stars=3&amp;client_id=skyscanner_app&amp;price_policy=2&amp;pre_redirect_id=c6103a88-19f3-0c98-b79a-aecab6b2433f&amp;tm_city_code=VGNP&amp;max_price=4221&amp;guests=1&amp;request_id=c6103a88-19f3-0c98-b79a-aecab6b2433f&amp;tm_country_code=PH</t>
  </si>
  <si>
    <t>17.5742933, 120.3845505</t>
  </si>
  <si>
    <t>parking, wifi, elevator, air_conditioning, non-smoking, internet_access, 24-hour_front_desk_service, smoking_areas, iron, room_service, garden, restaurant, bar, safe_deposit_box, car_rental, meeting_facilities, banquet_service, television, desk, shower, luggage_storage, airport_shuttle, accessible, complimentary_bottled_water, telephone</t>
  </si>
  <si>
    <t>Dy Heritage Suites</t>
  </si>
  <si>
    <t>www.skyscanner.com.ph/hotel_deeplink/4.0/PH/en-US/PHP/h_h1/213318222/2026-03-05/2026-03-06/hotel/hotel/hotels?legacy_provider_id=927111&amp;rooms=1&amp;closed_user_group=mobile&amp;hb_data=SwBTxNOsED9CTRevNHB6zVXB3GpLAAK5-ALbJ6fDm4jMvLRBshdki-KxXQpwpxyAdf0yD6arRWH0Q3BUt_oXraArUJgH8Q1WNexrqhEjOUtWStri70EqZNuq33HAYwg3ph1kbCxdTMeGR9Y2W5hqPEVKIpP3FxwBY5cJaIlRJ1VF6rxi8lPRcYsl5DHJwqDraV3yT_9P_uZx-kbQqWBP0qPjMSwtukWWhL159Zma_HkSYeZTt93csudX052uxx3wOIcoZRA9pDJjfnCcIzjOsjZe3XQ%3D&amp;q_datetime_utc=2026-03-05T14%3A23%3A34&amp;ticket_price=2981&amp;quote_id=-6995196448024533203&amp;utid_state=1&amp;channel=iphone&amp;price_without_closed_user_group=3312&amp;tm_place_name=Vigan&amp;deeplink_data=eyJmaWVsZHMiOnsic2lnbmF0dXJlIjoiZjk2MDYwYjJhNzE5YWE5MTQ5ZGRiYWE3Y2E5NjQ1NzQifSwidXJsIjoiaHR0cHM6Ly9waC5ob3RlbHMuY29tL0hvdGVsLVNlYXJjaD90cGlkPTMyMTQmbXBlPTE3NzI3MjAyMzgmZW5kRGF0ZT0yMDI2LTAzLTA2JmFkdWx0cz0xJmxvY2FsZT1lbl9QSCZjaGlkPTFkZDRmODY2LWVhYzQtNDc1MS04MDMxLWJjZmY3MzgzZGZmMyZlYXBpZD00NCZtY3RjPTMmc3RhcnREYXRlPTIwMjYtMDMtMDUmbXBkPVBIUCZtcG49MzIyMTY5Mzg5JmN1cnJlbmN5PVBIUCZyYXRlcGxhbmlkPTM5MTgzODg4OCZtcG09MjQmbXBwPTEmbXBvPUVDJnNlbGVjdGVkPTkzNzQ0NzAzJm1wYj01MzcuNTkmbXBxPTI2ODcuOTUmbXBhPTI0NDMuNTkifQ%3D%3D&amp;utid=b6fd5f78-a9b6-2056-4279-6cbc9413644e&amp;tm_stars=0&amp;client_id=skyscanner_app&amp;price_policy=2&amp;pre_redirect_id=941508c0-1785-7be5-90b0-5dd7e036f0b2&amp;tm_city_code=VGNP&amp;max_price=5955&amp;guests=1&amp;request_id=941508c0-1785-7be5-90b0-5dd7e036f0b2&amp;tm_country_code=PH</t>
  </si>
  <si>
    <t>17.5763743, 120.3852847</t>
  </si>
  <si>
    <t>Calle Rizal, Barangay IV, Ayusan Norte, Vigan, Ilocos Sur, Ilocos Region, 2700, Philippines</t>
  </si>
  <si>
    <t>With a stay at Dy Heritage Suites, you'll be centrally located in Vigan, just a 3-minute walk from RG Jar Factory and 6 minutes by foot from Crisologo Museum. This hotel is 0.3 mi (0.5 km) from Calle Crisologo and 0.3 mi (0.5 km) from Padre JosÃ© Burgos National Museum.
Make use of convenient amenities such as complimentary wireless internet access, concierge services, and a communal living room.
Mingle with other guests at the complimentary reception, held daily. A complimentary local cuisine breakfast is served daily from 6:00 AM to 9:30 AM.
Featured amenities include dry cleaning/laundry services, a 24-hour front desk, and multilingual staff. Free self parking is available onsite.
Make yourself at home in one of the 20 air-conditioned rooms featuring flat-screen televisions. Complimentary wireless internet access keeps you connected, and cable programming is available for your entertainment. Private bathrooms with showers feature complimentary toiletries and bidets. Conveniences include desks and separate sitting areas, and housekeeping is provided on request.</t>
  </si>
  <si>
    <t>Villa Angela</t>
  </si>
  <si>
    <t>https://www.google.com/maps/place/RedDoorz+@+Villa+E+Mansion/data=!4m11!3m10!1s0x338e657a120d14b5:0x55f8bd90e6d95762!5m3!1s2026-03-01!4m1!1i2!8m2!3d17.5732259!4d120.3833388!16s%2Fg%2F11rg6w36t6!19sChIJtRQNEnpljjMRYlfZ5pC9-FU?authuser=0&amp;hl=en&amp;rclk=1</t>
  </si>
  <si>
    <t>17.5732259, 120.3833388</t>
  </si>
  <si>
    <t>Gomez Street, Barangay VII, Ayusan Norte, Vigan, Ilocos Sur, Ilocos Region, 2700, Philippines</t>
  </si>
  <si>
    <t>RedDoorz @ Villa E Mansion</t>
  </si>
  <si>
    <t>www.skyscanner.com.ph/hotel_deeplink/4.0/PH/en-US/PHP/h_ad/205206644/2026-03-05/2026-03-06/hotel/hotel/hotels?legacy_provider_id=22&amp;rooms=1&amp;closed_user_group=general&amp;hb_data=6IofQugyiw7oE3t6Lbh0PvLd1u5w69jM7JIhaPAr6OLkr_K3XUCsKbANxgWmZn7XLykqiMIsaTow-4DeUbtEU-q5rETsyLCvRvhWelODdJvrLBM6x3BYD_XESjIWQukMb1VaqN_VzVs3ZP_6OqlQgr6dyE3Vs_WsfSJ_eEogR8XfhOVt6Z9IA49WhRSstARXqSJDNsgKVGvi2REQ8Fh_c8zM-iX4P-ee1A7I8KGd5eUGw4BTqypXVRQL3yQyRs1J9899Okzuz7P0QkWikxwPRj0t8-uYMnWsh_SWdUgOVe2c20xsHWKxXsGnQTUqY8sRr8rti7gSjzCtClOQ9eKvQmiLdNTaq7eJVRc2Z7uKaNAyyIRL4ekTDBNb2hTPOMLfaKrlgXelQyL1H4Plnh7AQ_gCttkVz8bKAPqy0mnY8I37&amp;q_datetime_utc=2026-03-05T14%3A23%3A36&amp;ticket_price=1124&amp;quote_id=6887080910446161460&amp;utid_state=1&amp;channel=iphone&amp;price_without_closed_user_group=1945&amp;tm_place_name=Vigan&amp;deeplink_data=eyJmaWVsZHMiOnsic2lnbmF0dXJlIjoiMmNjYWQ0MjRmNDNjZWMwYmNmOTllMjMyYzc1N2IyYWYifSwidXJsIjoiaHR0cHM6Ly93d3cuYWdvZGEuY29tL3BhcnRuZXJzL3BhcnRuZXJzZWFyY2guYXNweD9jaWQ9MTg0NjM4MyZoaWQ9MjUwNjUxOTkmY3VycmVuY3k9UEhQJmNoZWNraW49MjAyNi0wMy0wNSZjaGVja291dD0yMDI2LTAzLTA2Jk51bWJlcm9mQWR1bHRzPTEmTnVtYmVyb2ZDaGlsZHJlbj0wJlJvb21zPTEmbWNpZD0zMzImbWFzdGVyUm9vbUlkPTM0NTQ5NDA2MCZtcHQ9ZUV0dVJUUTBlbkY1VjA5WE1EUnZVVmxKY0dOaFpYSmtTRkpNYW1remNUaFhZMmgxU1ZWTVJsUjJiR056TVc1QlpIQndOa0ptT0VFNFQzSm9NblY0TVZoemJEZ3lSVmhPV1V4MVlqRlJQVDAmVG90YWxQcmljZT0xMTIzLjYxJlRvdGFsVGF4PTEzMC4xMSZUb3RhbEZlZT05NC42MSZUb3RhbFN1cmNoYXJnZT0wJm1jdXI9UEhQIn0%3D&amp;utid=6ad4efce-837b-0dc0-1a3a-0c4b42d2701c&amp;tm_stars=1&amp;client_id=skyscanner_app&amp;price_policy=2&amp;pre_redirect_id=806ef75b-7d2b-6e2f-2465-0c6f4b51acf2&amp;tm_city_code=VGNP&amp;max_price=3087&amp;guests=1&amp;request_id=806ef75b-7d2b-6e2f-2465-0c6f4b51acf2&amp;tm_country_code=PH</t>
  </si>
  <si>
    <t>17.5736396, 120.3834339</t>
  </si>
  <si>
    <t>wifi, air_conditioning, internet_access, 24-hour_front_desk_service, room_service, security, complimentary_bottled_water</t>
  </si>
  <si>
    <t>RedDoorz @ Villa E Mansion provides flawless service and all the necessary facilities for visitors.Stay connected with your associates, as complimentary Wi-Fi is available during your entire visit. The hotel's daily housekeeping ensures an excellent option for your stay.In order to ensure the utmost level of relaxation, the guestrooms feature an inviting design and are equipped with all basic necessities, creating a delightful stay experience. To ensure your satisfaction, certain rooms in the hotel come fitted with linen service for a more pleasant stay. Selected rooms offer in-room amusement like television as a source of entertainment for guests to enjoy. Rest assured, quenching your thirst is not a concern with bottled water available in select accommodations. You'll be pleased to know that select guest bathrooms offer bathroom amenities such as toiletries, ensuring a comfortable stay.</t>
  </si>
  <si>
    <t>www.skyscanner.com.ph/hotel_deeplink/4.0/PH/en-US/PHP/h_bc/203936886/2026-03-05/2026-03-06/hotel/hotel/hotels?legacy_provider_id=13&amp;rooms=1&amp;closed_user_group=apps&amp;hb_data=AOUlP8rQ0VcicexSTXrc6fapByfguQN_NwvF2WSozNarcYPwr4fkX-s62dZK2efH4B_58MX6j_GVddZ4QBx_mOXbC652ZY3zs5WcWUd3jWOC7HlqXpg7oBfMfqPBqeEhLWblpU3KYU1LtZ50sLNfYKRblbnBmSbLIPnjhxHvo_pOA10n9Def17fUOiEZq8ydrMjXJrjHUHGaJ-VHpcmkcbF8PU-UEHMYHDmOAd9El7WtiFOVIA0L8v2pM822yM8vWBHz9pCk97fYbUzo3RbhPZA87Hlaf30Xc_PM5dRnKlNLslOzy78AXHtwGgn4a57tyKvE7zKRl1Jntzc7KawzzHTizZeHQU7ZMaTeBOP0xDLCBmeQd6sMw6Xiz13VzP4hvtgQMDJBfBdTxfLYgbvx9_IWXibKF8Fs98tEND0mvpTzxvvAhoc%3D&amp;q_datetime_utc=2026-03-05T14%3A23%3A37&amp;ticket_price=2921&amp;quote_id=5666456764240436664&amp;utid_state=1&amp;channel=iphone&amp;price_without_closed_user_group=3796&amp;tm_place_name=Vigan&amp;deeplink_data=eyJmaWVsZHMiOnsic2lnbmF0dXJlIjoiYWE0YTA0MzllNjViMDNjOTQwZmI4ZDdkMDIzYzJhYjIiLCJibG9ja19pZCI6IjU2NDU1MzcwMV8yMTM1Mjg5NjlfMV8yXzAifX0%3D&amp;utid=54247571-bb9b-a7b6-ce4a-57ed66ce00f6&amp;tm_stars=3&amp;client_id=skyscanner_app&amp;price_policy=2&amp;pre_redirect_id=64b04bf9-3cec-70d6-f704-471f2db5bec2&amp;tm_city_code=VGNP&amp;max_price=2921&amp;guests=1&amp;request_id=64b04bf9-3cec-70d6-f704-471f2db5bec2&amp;tm_country_code=PH</t>
  </si>
  <si>
    <t>www.skyscanner.com.ph/hotel_deeplink/4.0/PH/en-US/PHP/h_bc/146213082/2026-03-05/2026-03-06/hotel/hotel/hotels?legacy_provider_id=13&amp;rooms=1&amp;closed_user_group=general&amp;hb_data=LsvAE-YB85eGU5FuibNfSvTBZ3MHG_E9mT11LshxmkY9AW6ljH_yMvZDfgCwrd5SF7UR50dDay5I5jRYtIA24qwUfwrgR7rB2eFN0Asy5UQX4x0CUk1GyJ5HmDixdzp3Rr8ULPtZ80MNIs-HfyTkHfFJ5HpXjhqf0-UA_Z9SZqpqgQRKF6ShoMR7uZ5jcV3HmwkHj4pHS8hGO3RKDCCbkRyl3jilz25E3XLg-7Az64rPaxfAHPtKV07G42ZayUHxb_Uz12_OP9o37Yt_uhFeHSd1cAQtYZ_PWS7clwnbfo9OQMGEinz2-M-gGGI58ADq-iohc8weDOHYmkztS9STGxC0sXhN2LKKvezPuk8r19apP17RGifYNlcOFI7bBKh_oXhJpTWJXwfyNMNDT0injpI0Vom7GHSZ84nwzPiCychwz0J1LQU%3D&amp;q_datetime_utc=2026-03-05T14%3A23%3A37&amp;ticket_price=2127&amp;quote_id=-5805475247844033609&amp;utid_state=1&amp;channel=iphone&amp;price_without_closed_user_group=9933&amp;tm_place_name=Vigan&amp;deeplink_data=eyJmaWVsZHMiOnsic2lnbmF0dXJlIjoiMzIyM2VlZWM5NzY2NGFkYzExMzhiNTA2NjA5ZGM0ODgiLCJibG9ja19pZCI6InYxX0NnRXRFTXdDR2lnS0hUSXdNall0TURNdE1EVlVNREE2TURBNk1EQXVNREF3S3pBM09qQXdFQUVZM3dFb0FUZ0JJZ0lJQVE9PV9DaW9JekxHV3VRWVFBaGpPNjZ2QkFTRGNLQ2lDd2E4Uk1BSktEVE0yTlVReE1EQlFYekV3TUZCUW1BVVNCd2dCSWdOc0JBNGFCQ2dDTUFFaUJBZ0NHQUk9In19&amp;utid=ae94e162-65ca-2d6a-62a5-d215534275d9&amp;tm_stars=3&amp;client_id=skyscanner_app&amp;price_policy=2&amp;pre_redirect_id=4bfe18bd-d125-fc6f-7974-3f7bc273b2eb&amp;tm_city_code=VGNP&amp;max_price=2891&amp;guests=1&amp;request_id=4bfe18bd-d125-fc6f-7974-3f7bc273b2eb&amp;tm_country_code=PH</t>
  </si>
  <si>
    <t>17.5707942, 120.3875363</t>
  </si>
  <si>
    <t>Vigan Traversa Hotel</t>
  </si>
  <si>
    <t>www.skyscanner.com.ph/hotel_deeplink/4.0/PH/en-US/PHP/h_bc/203859220/2026-03-05/2026-03-06/hotel/hotel/hotels?legacy_provider_id=13&amp;rooms=1&amp;closed_user_group=apps&amp;hb_data=qmNj6wRN5a_mJC02bdMXRpStn4oxokqfmzvvxc4qOubv-uXKHQhLp-20N6A35dIt5RA0mszJLKMbgHMXNxBxSYRVxdeiyiuVjlWAbFXeO9VByceW1vNMeNeGC6X5pJb3c6HqvSR7TVFr5s6F0r2lHeEfpCjX6S0PYf5dvhjeQAnrm2pztZlWqeyQb8unGCUElIm_xoreTw0tiue-gvyQW0dsnyCR6u6kjkxVAC8Zd6f__6mpY8kcJAmzSdY1FTYaWJaMT8H_XRXNZOvYRsqQbahp02h8PkFiS2e8v8U1GAezagI0TY_J8X6AKrddV-2szAjKqA7aPrtqf_UnsNf8DPFtFWYT8UaknJvA-EAat0iG8GNSwtSolaaaL-3sPjsxqoiZKENuaiwgCVhTMGhHL7Gs2PRjNxfcwLBG3mmgkpbe0rw9OYc%3D&amp;q_datetime_utc=2026-03-05T14%3A23%3A37&amp;ticket_price=3053&amp;quote_id=1703745730126292867&amp;utid_state=1&amp;channel=iphone&amp;price_without_closed_user_group=3685&amp;tm_place_name=Vigan&amp;deeplink_data=eyJmaWVsZHMiOnsic2lnbmF0dXJlIjoiYTdkMGIxODRiMjE0MjAyYmUzOTQ4ZGU0MDYwMmIyODgiLCJibG9ja19pZCI6IjU3NDM5NDEwMl8zNzQzNTI0MDNfMl8xXzBfMzcxMDI3In19&amp;utid=2ba9b684-dec7-d5da-f012-01c55b7034fa&amp;tm_stars=2&amp;client_id=skyscanner_app&amp;price_policy=2&amp;pre_redirect_id=02c72303-b0a7-d8ae-1b8b-bad747e4500b&amp;tm_city_code=VGNP&amp;max_price=5368&amp;guests=1&amp;request_id=02c72303-b0a7-d8ae-1b8b-bad747e4500b&amp;tm_country_code=PH</t>
  </si>
  <si>
    <t>Vigan Traversa Hotel, Calle A. Reyes, Barangay II, Capangpangan, Vigan, Ilocos Sur, Ilocos Region, 2700, Philippines</t>
  </si>
  <si>
    <t>Vigan Traversa Hotel has rooms in Vigan near Calle Crisologo and Bantay Bell Tower. Featuring a restaurant, the 2-star hotel has air-conditioned rooms with a private bathroom.
The property provides room service and a 24-hour front desk for guests.</t>
  </si>
  <si>
    <t>www.skyscanner.com.ph/hotel_deeplink/4.0/PH/en-US/PHP/h_bc/116169403/2026-03-05/2026-03-06/hotel/hotel/hotels?legacy_provider_id=13&amp;rooms=1&amp;closed_user_group=apps&amp;hb_data=VpP9Q-FdE-hGKzZbw8DpkXWiBch1VRHJwgHlgQ0pw4iJkpUaA9DTZusLI46QvwB6UAbCi2_YWHGT0I_HvLiswZ8wQBmpbahTsvCt2aZSVYHnjDBQjOu5ExmjpQBnIlEMXAYNiLDzh9IfMBCL6UvIcvsTouJFQYU9SYFJBjoJ1S1SVKfdS0CXg8h52nGQntdL7UzepDzXLb3lsmpfcPgy7dR8DUsunUQevE08y8YlJubm6GgJtH6IivWIcHU8vTQVLbyI8uOdgMJUlb5jLZJnheS6g6OKEv_BNVRZUAHjVNu_rfC7k_cZDlgBdfQdkXxR1UJmsZBgA5ZYhM8kVQw8hcBNMNVt5hbCZH4ybYDn43Wz1cQ57ai9AatNulKDBKf3Aw4h5AbKVwmm1aAd_KlNR0WY7mdMBg7WDg13KbM89mDM5z5IgmI%3D&amp;q_datetime_utc=2026-03-05T14%3A23%3A38&amp;ticket_price=1344&amp;quote_id=2856526155806627291&amp;utid_state=1&amp;channel=iphone&amp;price_without_closed_user_group=3085&amp;tm_place_name=Santa+Catalina&amp;deeplink_data=eyJmaWVsZHMiOnsic2lnbmF0dXJlIjoiNmFlMzFlMzVhYzZmMzQ1NjFhMjg2ZmJlN2JhZTJmMmUiLCJibG9ja19pZCI6IjUwMzE2MjA3XzI0OTU5OTAyNV8wXzQwXzAifX0%3D&amp;utid=d8f4f620-6fa1-e830-4be0-e10ae8e276cc&amp;tm_stars=3&amp;client_id=skyscanner_app&amp;price_policy=2&amp;pre_redirect_id=d0e597c1-d0dd-8b1f-6d56-d7537ae234c8&amp;tm_city_code&amp;max_price=2151&amp;guests=1&amp;request_id=d0e597c1-d0dd-8b1f-6d56-d7537ae234c8&amp;tm_country_code=PH</t>
  </si>
  <si>
    <t>www.skyscanner.com.ph/hotel_deeplink/4.0/PH/en-US/PHP/h_bc/213844544/2026-03-05/2026-03-06/hotel/hotel/hotels?legacy_provider_id=13&amp;rooms=1&amp;closed_user_group=apps&amp;hb_data=fMqXv-Ai0P73Ta3kwyxaQ73VmSc001t_lqXXA0YtI0RTN895bcnV4X2jreNpQKENqHEHKwb754RiJD21Jro3CRH6tC7QqhDbNk-IZnf01VrKaEh2_1PXeLvMu0FDO-ADUPDSXcb9yofJumwczeQ8PcOUOeUlEpFRdJU4BTmNOj9rYoPJQHxxdV3iZPn3Rk0Hii5L7o4XLzkyD2F9GBj6QupeTf7bP42NXJtiaI_h9a45gkHT73JJWBBzIyALYykH27eDJ7X9XLgYJBCz_ifCbuSFdmjndKn-bCLk_Ua450fTtfokyQpuXLNbIEPI6OuN4VYWZVqZ70uQoN1ww35VL-rCpKqVkeHZ2AcGzohq9OTzFYZnicL6b47U6QkNFaBFwf7OyR8TNLVjQp665ySNzO5Ki_sorYbCZ2kMO4OAtwj0cBh26js%3D&amp;q_datetime_utc=2026-03-05T14%3A23%3A38&amp;ticket_price=2825&amp;quote_id=7680069873109043664&amp;utid_state=1&amp;channel=iphone&amp;price_without_closed_user_group=5612&amp;tm_place_name=Vigan&amp;deeplink_data=eyJmaWVsZHMiOnsic2lnbmF0dXJlIjoiYjc3MjhlNDc1MWUxMjhmZWM3NTkyYjA5Zjg5ZWVhNzEiLCJibG9ja19pZCI6Ijk2OTY4ODUwMV8zNjkzNzUyMTdfMF8wXzAifX0%3D&amp;utid=b57ac563-29c5-dca8-62c0-ca19ec205afc&amp;tm_stars=2&amp;client_id=skyscanner_app&amp;price_policy=2&amp;pre_redirect_id=61e6fad8-7984-979e-daee-94a9f04a2417&amp;tm_city_code=VGNP&amp;max_price=2976&amp;guests=1&amp;request_id=61e6fad8-7984-979e-daee-94a9f04a2417&amp;tm_country_code=PH</t>
  </si>
  <si>
    <t>17.5733627, 120.3874532</t>
  </si>
  <si>
    <t>Casa de Soledad Bed and Breakfast</t>
  </si>
  <si>
    <t>https://www.google.com/maps/place/RedDoorz+@+San+Vicente+Ilocos+Sur/data=!4m11!3m10!1s0x338e651b97d689a3:0xb30f163439d70116!5m3!1s2026-03-01!4m1!1i2!8m2!3d17.5905871!4d120.3767061!16s%2Fg%2F11gf5znmdp!19sChIJo4nWlxtljjMRFgHXOTQWD7M?authuser=0&amp;hl=en&amp;rclk=1</t>
  </si>
  <si>
    <t>17.5905871, 120.3767061</t>
  </si>
  <si>
    <t>RedDoorz @ San Vicente Ilocos Sur</t>
  </si>
  <si>
    <t>www.skyscanner.com.ph/hotel_deeplink/4.0/PH/en-US/PHP/h_ct/216665601/2026-03-02/2026-03-03/hotel/hotel/hotels?legacy_provider_id=31&amp;rooms=1&amp;closed_user_group=general&amp;hb_data=U18AAm5rHPgBznMpTWenFZMhh2Yc6b6Grtx6mBWO_hl9DcUrxCkwXkuumUJ8e9pzEmWxDrJd0yOKZyGVFeCRVTdFDhCnFoDeI8_Y4Jv6eHL9ptnA7_cIDfHm-D5hJ6AngJ55U4ecUUdyFZcBQkbDNkfP29yqZUDrKc-haa5kRr07EG5o9JcKzPhkw0z_FH7HYhKXpf-ZvzkIzYZfY4Y3WKGXbFSXJ3w9B0PktnoJOrRu1VBW-tYf5kLn8XpkuD45e_Do4WwpoOvLB9UK_h-Tk1TsxsvvCT6Ti1eFgRuTp0QZlf3cvXAqNU5sXUMLjQdIo21kOdvyjszW2ciJwwwAjiE18G0CnpTg_EJTZAipJanhrdiUqPBkBIGkhXQeI1E-5MH7vcXyPq4vizcwGwHe8cFMRsr6JO96gMK_RBIM_Q%3D%3D&amp;q_datetime_utc=2026-03-02T00%3A13%3A22&amp;ticket_price=1059&amp;quote_id=8824589188700888840&amp;utid_state=1&amp;channel=iphone&amp;price_without_closed_user_group=1636&amp;tm_place_name=San+Vicente&amp;deeplink_data=eyJmaWVsZHMiOnsic2lnbmF0dXJlIjoiNTdmOTMzNDE2NTQ1ZTJlZjY5NjA0NDAyMmUyMWQ0NDgifSwidXJsIjoiaHR0cHM6Ly9waC50cmlwLmNvbS9ob3RlbHMvcmVkaXJlY3Q%2FaG90ZWxpZD0xMTMwNzMzNzQmY2l0eT0zMDcxMDYmQWxsaWFuY2VpZD0xMjYwNyZzaWQ9ODg4ODMyJmNoZWNraW49MjAyNi0wMy0wMiZjaGVja291dD0yMDI2LTAzLTAzJnNob3BwaW5naWQ9M2YxZTkyNGVkMjRjNDliNGJhMWM3OTI2OWZlMjJmYzAmYWR1bHQ9MSZjaGlsZHJlbj0wJmFnZXM9Jmxhbmd1YWdlPWVucGgmbG9jYWxlPWVuX1BIJnJvb21pZD0xNDU3NDcxODk2JnN3aWQ9MCZwYXk9UFAmZmd0PTEmY3JuPTEmY3Vycj1QSFAmd2twPTEmc3RhbmQ9SDRzSUFBQUFBQUFBX3dENEFBZl9DbDBLQWhnQkVnUUlBUkFBR2xFSW1JUDl0Z1VZQURBQU9Qc1JtQUhldWZVMXFBRUF1QUVDd0FFQTBRRjdGSzVINFNhTVFPRUJBQUFBQUFDS2tFRG9BWTczaHRzQmlBSWdpUVFBQUFBQUFBQUFBS0FFQUtFRkFBQUFBQUFpbjBBYUlETm1NV1U1TWpSbFpESTBZelE1WWpSaVlURmpOemt5TmpsbVpUSXlabU13SUFRb2hLeVR6UVpJQVZJR1lXRTRNalkxV2h3S0ExQklVQkVRV0RtMHlIYS1QeG9EVUVoUUlSQllPYlRJZHI0X1lnVmxibDlRU0dpNUZIQUJlQUNLQVFkSUFYZ0F5QUVCcWdFQThnRWlNMll4WlRreU5HVmtNalJqTkRsaU5HSmhNV00zT1RJMk9XWmxNakptWXpCZk1KSUNBVFNhQWdBQUFBRF9fd0VBQVBfX28tNG1jdmdBQUFBIn0%3D&amp;utid=4947dfab-5277-593a-9af5-85e8acbe0907&amp;tm_stars=1&amp;client_id=skyscanner_app&amp;redirect_delay=1000&amp;price_policy=2&amp;pre_redirect_id=3ff1c706-ecfa-0e66-03fb-24e0b54ac018&amp;tm_city_code&amp;max_price=1059&amp;guests=1&amp;request_id=3ff1c706-ecfa-0e66-03fb-24e0b54ac018&amp;tm_country_code=PH</t>
  </si>
  <si>
    <t>17.5805202, 120.387784</t>
  </si>
  <si>
    <t>Barangay 4, Capangpangan, Bantay, Ilocos Sur, Ilocos Region, 2700, Philippines</t>
  </si>
  <si>
    <t>Henady Inn Annex</t>
  </si>
  <si>
    <t>www.skyscanner.com.ph/hotel_deeplink/4.0/PH/en-US/PHP/h_ad/130083123/2026-03-02/2026-03-03/hotel/hotel/hotels?legacy_provider_id=22&amp;rooms=1&amp;closed_user_group=general&amp;hb_data=2MskDvTCskFZphzfDw8_DqzT5U0xDaDvZs2rymmRVVxHdbtrjFG_a9ANL_XTNzNzDdTjLzCrU0BPID14gFY353XFWySCQPd7nGxvaYWqHJGmEsTENUAiSOEKkWC5__znY3kS22NwsYidFdcOt8GxQ2XrbQa3reWPHJtXJTs7i2P420m8blA_Ibzm7hCzgRI_TiiQSvZeY0HHAxogArKd_BcHMOnLQmzj_0XqR46f_UsuG9mV2q9bkcqHNAMNdJpQgVRrbsKipG3iwZsirad0Le98vfL2DdmYhO17mX-05hMZW4hVO-0JhAKEqhzayk-VfEm1QUWp0ldXHxrMpglIVTyf5Mt85doypzz5TjiH2OqC-VVMmwfP46QhbOGkEDDKbTjTiMWHlw4LsqA48179IBK3wXa0wG18Rm-d8Ez9uSmu&amp;q_datetime_utc=2026-03-02T00%3A13%3A17&amp;ticket_price=756&amp;quote_id=-8632564368795334370&amp;utid_state=1&amp;channel=iphone&amp;price_without_closed_user_group=1200&amp;tm_place_name=Bantay&amp;deeplink_data=eyJmaWVsZHMiOnsic2lnbmF0dXJlIjoiNDczOTBkZTg2ODI0NDFmZTYwMzNiYzI1NzdlZjJlZWEifSwidXJsIjoiaHR0cHM6Ly93d3cuYWdvZGEuY29tL3BhcnRuZXJzL3BhcnRuZXJzZWFyY2guYXNweD9jaWQ9MTg0NjM4MyZoaWQ9NDg4NDc3JmN1cnJlbmN5PVBIUCZjaGVja2luPTIwMjYtMDMtMDImY2hlY2tvdXQ9MjAyNi0wMy0wMyZOdW1iZXJvZkFkdWx0cz0xJk51bWJlcm9mQ2hpbGRyZW49MCZSb29tcz0xJm1jaWQ9MzMyJm1hc3RlclJvb21JZD0zMzY2MzQwJm1wdD1kVWt4VEdsV2RXZHhUME5YWjAxYVkxcDZMMnRzU0RSc1ZHTlZXa1ZuVFhwYVRFTjBNRWQxYkVOUlQwdHBlRWR6TTJVeGVYTlNRbFJTVFhSd1owOTBXWE51T0U1U2EwNVdNVFJTUWcmVG90YWxQcmljZT03NTYuMTUmVG90YWxUYXg9ODEuMDEmVG90YWxGZWU9MC4wMCZUb3RhbFN1cmNoYXJnZT0wJm1jdXI9UEhQIn0%3D&amp;utid=366404ae-52d5-7d34-525b-a87bd110047e&amp;tm_stars=2&amp;client_id=skyscanner_app&amp;redirect_delay=1000&amp;price_policy=2&amp;pre_redirect_id=7a6ef6db-ef25-2447-3bd1-e0774f0285fd&amp;tm_city_code&amp;max_price=1134&amp;guests=1&amp;request_id=7a6ef6db-ef25-2447-3bd1-e0774f0285fd&amp;tm_country_code=PH</t>
  </si>
  <si>
    <t>parking, wifi, non-smoking, 24-hour_front_desk_service, smoking_areas, massage, room_service, lounge, fitness_center, security</t>
  </si>
  <si>
    <t>www.skyscanner.com.ph/hotel_deeplink/4.0/PH/en-US/PHP/h_bc/136269492/2026-03-02/2026-03-03/hotel/hotel/hotels?legacy_provider_id=13&amp;rooms=1&amp;closed_user_group=general&amp;hb_data=IWAqCQn6Om5yYFCZ7n7D0jRryJQbNxYe9v3-AklRMaPS_yebN0zAWVkAMVUGu_qYti7NRrfnOwwRNAHMmPBBzBh6WVzrug09ju4cRZMJ_IAD5pV_u8rFsH_DD5iqY0GLEVPx1GmA7TaRHmFMLFDlj1as6WrbWutqODuSSZ4WUvCghHFSLt5fvvfx-Y_VOIqmZmhFOu6V1i40DIwvKMeVM66mjDlY9CjXnaQMLA1yy1zfqLXfDxa9A1yN1_e70b0LHVaFZ0mIM4tBbzPS8NQlItHnrVuvjTuMiKwbthFvq1I_ND25alJFc9zcrvbhiQDztuYy7Y8QyABMLHSGnpyojS5PhquayEEwmBoN6ZzwCwstbBPfFzuBM4UWthaPwS8KNTnO7McA0iXGjYc7VNreVQkGTqC10l6w8N1qg46cs0RLMQ9pqjs%3D&amp;q_datetime_utc=2026-03-02T00%3A13%3A21&amp;ticket_price=2001&amp;quote_id=2941875580644300596&amp;utid_state=1&amp;channel=iphone&amp;price_without_closed_user_group=2621&amp;tm_place_name=Bantay&amp;deeplink_data=eyJmaWVsZHMiOnsic2lnbmF0dXJlIjoiYjlkZDQ2ZWZmZmIwNzQ3YTI1OGE1ZjBjYzRkNjMwODIiLCJibG9ja19pZCI6InYxX0NnRXRFTXdDR2lnS0hUSXdNall0TURNdE1ESlVNREE2TURBNk1EQXVNREF3S3pBM09qQXdFQUVZM3dFb0FUZ0JJZ0lJQVE9PV9DaWdJNUtLcXpBUVFBaGlZZzd2QUFTRHNLaWk4OWRjTk1BSktDekZFTVRBd1VGOHhNREJRVUpnRkVnZ0lBU0lFRGlvMmJCb0VLQUl3QVNJRUNBSVlBZz09In19&amp;utid=5a305b2c-9b74-aedb-6258-fe8a3b3b5be3&amp;tm_stars=4&amp;client_id=skyscanner_app&amp;redirect_delay=1000&amp;price_policy=2&amp;pre_redirect_id=3310b37c-db87-44d7-1b47-e0332363d16d&amp;tm_city_code&amp;max_price=5859&amp;guests=1&amp;request_id=3310b37c-db87-44d7-1b47-e0332363d16d&amp;tm_country_code=PH</t>
  </si>
  <si>
    <t>17.5747118, 120.3907025</t>
  </si>
  <si>
    <t>Benediktus Pilgerhaus Inn</t>
  </si>
  <si>
    <t>www.skyscanner.com.ph/hotel_deeplink/4.0/PH/en-US/PHP/h_xp/222056583/2026-03-05/2026-03-06/hotel/hotel/hotels?legacy_provider_id=1&amp;rooms=1&amp;closed_user_group=mobile&amp;hb_data=DBO-Ks7__ZeBnyi49oxOFzvGYItDmwYlsWR74FIMcRP7W-G3HcL0MrvgHgg_gNYmEUsqOFScuHDf4fcpSR2RddjslcXh_cWX14dG5LzyUUS-12_YQeDw2oBR8dQQdBpdlLj-1zNnwMfqYO3BuaQBLlDnp4lPAC91rMibo3iKWuiF7oAGldQNXdp-Yf5L21HFxTzPjScXMqcLpz61FchLUQFjKv0wYEHhMnlrLuF6eDQ-xRDnBuRuDblUxnRmkgFfxuIl0DpvyrrusJrY3SqeEc_I0tg%3D&amp;q_datetime_utc=2026-03-05T14%3A23%3A39&amp;ticket_price=1837&amp;quote_id=3661235707981554206&amp;utid_state=1&amp;channel=iphone&amp;price_without_closed_user_group=3402&amp;tm_place_name=Vigan&amp;deeplink_data=eyJmaWVsZHMiOnsic2lnbmF0dXJlIjoiNmExZTMxOTY1ZGM5OWE2ZjA1ZTQwNzJjZDkzZmU4N2IifSwidXJsIjoiaHR0cHM6Ly93d3cuZXhwZWRpYS5jb20ucGgvSG90ZWwtU2VhcmNoP3RwaWQ9NjgmbXBlPTE3NzI3MTcyMTEmZW5kRGF0ZT0yMDI2LTAzLTA2JmFkdWx0cz0xJmxvY2FsZT1lbl9VUyZjaGlkPTYyMmM5ZmIwLWRmNDAtNDk4My05NWZmLWFiNDg4ZWQ0YjIyYSZlYXBpZD00NjIzMCZtY3RjPTMmc3RhcnREYXRlPTIwMjYtMDMtMDUmbXBkPUdCUCZtcG49MzI2NTU4MTk4JmN1cnJlbmN5PUdCUCZyYXRlcGxhbmlkPTQwMjE1MzUyNCZtcG09MjQmbXBwPTEmbXBvPUVDJnNlbGVjdGVkPTExNTYyOTcyMCZtcGI9NC4yNSZtcHE9MjEuMjMmbXBhPTE5LjMwIn0%3D&amp;utid=4dff53ef-269a-d261-8c02-fd66af2cbd64&amp;tm_stars=2&amp;client_id=skyscanner_app&amp;price_policy=2&amp;pre_redirect_id=c6d13101-0e76-f4f8-07f7-2633386c1cdf&amp;tm_city_code=VGNP&amp;max_price=4058&amp;guests=1&amp;request_id=c6d13101-0e76-f4f8-07f7-2633386c1cdf&amp;tm_country_code=PH</t>
  </si>
  <si>
    <t>17.5730481, 120.3888367</t>
  </si>
  <si>
    <t>At Benediktus Pilgerhaus Inn Vigan, exceptional service and top-notch amenities create a memorable experience for guests. Complimentary internet access is available in the hotel to ensure you stay connected during your visit.Complimentary parking is available for guests.Continuously receive the support you require through front desk amenities such as luggage storage and safety deposit boxes.For the health and well-being of all guests and staff, smoking is restricted exclusively to assigned zones.Accommodations come equipped with all the conveniences required for a restful night's slumber.A selection of rooms feature linen service and air conditioning to ensure your comfort and convenience. A number of rooms feature cable TV for guest amusement and enjoyment.Benediktus Pilgerhaus Inn Vigan offers toiletries and towels in the restrooms of specific accommodations.</t>
  </si>
  <si>
    <t>My Vigan Home Hotel</t>
  </si>
  <si>
    <t>www.skyscanner.com.ph/hotel_deeplink/4.0/PH/en-US/PHP/h_ad/128820173/2026-03-05/2026-03-06/hotel/hotel/hotels?legacy_provider_id=22&amp;rooms=1&amp;closed_user_group=general&amp;hb_data=pbkuu7btPuElEm1l2ZpM2G_xsGory_9W71zveqZ4NXXg41wjH0uDNunKH76dEhUUtdID6KpnSW07tHTv5-FFEupZwRCzhUozHShFUJDnPSTY1vDHqW8jkpgr-YRvr0qvuKrGoi0LzUa2_pRpDwIkS_P9C_eY8vGb9oCcptbzjQLJ8LahaVqOvzbi1nGvYNfR22-KKjPjI9t3O6U7oCIQSnISJyg2KRffTKaYq-T-n6YfOztDwZtvKQWWXOmcPGL4fpEbwPBukHi-gzvVEj7xmfG1055any-CfbdihErC55h-1WP8VffnOsXLpp8X3DauhoGJppiMzbevplIEXuitl97Wwl2SvmF01xT1EeshEfXmSH4ARvmGfi98PxB1ofT31I35o80aHXqQ1_M2-lP5-kQj-hfyjHRC_ydBVDIZXD54&amp;q_datetime_utc=2026-03-05T14%3A23%3A41&amp;ticket_price=2055&amp;quote_id=6223973182331876099&amp;utid_state=1&amp;channel=iphone&amp;price_without_closed_user_group=6095&amp;tm_place_name=Vigan&amp;deeplink_data=eyJmaWVsZHMiOnsic2lnbmF0dXJlIjoiYjU5MzMzYzcwN2RiNWYxZmMyNjgwMzgyOGU5OTk5ZGEifSwidXJsIjoiaHR0cHM6Ly93d3cuYWdvZGEuY29tL3BhcnRuZXJzL3BhcnRuZXJzZWFyY2guYXNweD9jaWQ9MTg0NjM4MyZoaWQ9MzA2MDEyJmN1cnJlbmN5PVBIUCZjaGVja2luPTIwMjYtMDMtMDUmY2hlY2tvdXQ9MjAyNi0wMy0wNiZOdW1iZXJvZkFkdWx0cz0xJk51bWJlcm9mQ2hpbGRyZW49MCZSb29tcz0xJm1jaWQ9MzMyJm1hc3RlclJvb21JZD0zMzQ2NDE5Jm1wdD1OM05uUlVkMlkxZzFkME5sVTA0eVJFeFhXbk5zZURWWUsxcGthaXR4TURscldHOHdhMmxIWjNscUszQnpjSFpDTldwMVkxSkdOMFpvYUROM2EwMURSekZDUVV4RU1WSllPRzV2TVdobWF6MCZUb3RhbFByaWNlPTIwNTQuNjkmVG90YWxUYXg9MTkyLjg4JlRvdGFsRmVlPTE3Ny42NCZUb3RhbFN1cmNoYXJnZT0wJm1jdXI9UEhQIn0%3D&amp;utid=9c51184f-07c6-c11b-78f1-d951a60dcbcc&amp;tm_stars=2&amp;client_id=skyscanner_app&amp;price_policy=2&amp;pre_redirect_id=8cf481c0-3e86-fdf9-df2d-05e26f3e4347&amp;tm_city_code=VGNP&amp;max_price=5388&amp;guests=1&amp;request_id=8cf481c0-3e86-fdf9-df2d-05e26f3e4347&amp;tm_country_code=PH</t>
  </si>
  <si>
    <t>With a stay at My Vigan Home Hotel in Vigan (Vigan Heritage Village), you'll be steps from Calle Crisologo and 4 minutes by foot from Plaza Salcedo. This hotel is 0.4 mi (0.6 km) from Crisologo Museum and 0.5 mi (0.8 km) from St. Paul's Metropolitan Cathedral.
Take in the views from a garden and make use of amenities such as complimentary wireless internet access and tour/ticket assistance.
Take advantage of the hotel's room service (during limited hours). A complimentary full breakfast is served daily from 7:00 AM to 9:00 AM.
Featured amenities include a 24-hour front desk and luggage storage. This hotel has 2 meeting rooms available for events. A roundtrip airport shuttle is provided for a surcharge (available 24 hours), and free self parking is available onsite.
Make yourself at home in one of the 12 air-conditioned rooms featuring LED televisions. Complimentary wireless internet access keeps you connected, and cable programming is available for your entertainment. Private bathrooms with showers feature complimentary toiletries and bidets. Conveniences include desks and electric kettles, and housekeeping is provided on request.</t>
  </si>
  <si>
    <t>www.skyscanner.com.ph/hotel_deeplink/4.0/PH/en-US/PHP/h_bc/213583635/2026-03-02/2026-03-03/hotel/hotel/hotels?legacy_provider_id=13&amp;rooms=1&amp;closed_user_group=apps&amp;hb_data=J25AY4150zhqt8aEethZRNh8zAEXpLl5Ggn2YqGhlLkrNYA6wS1QlptasEHVcQoSuOdl9bT178rjl06JpPbr87aMiqy4TY9agjZ0ISRKwZC-L3zx9dZO1IRgfz_kWTXqwoRpbXqBdn0rG_s1UQ5wW5U0sApexW64XqRVQrxJmhAyn0nXDnKZL-Jj_Wmmxka1W-IWHyn6UwCvGV9lIN3-09vPbuJF00Vf7uPzYKDFvQ4wTtC-8BLwQ1AUg3Y6pnEeNp9rPRkVNYrewlI5QgrFFhKTTbw6r15e5I8qkxcTjWyhfPaiZwtIPTA8cebMqgJ6toYsrz2qEwmIAqxgJyiMfS7riCFGpZIzROJI6q2Xpij8VHkARQHxSNL7FEoFqoWSkxHtvdQnouxsvZXXHZEg3UEtjIoemxFVZdQWxyysQEzjpTZvKeI%3D&amp;q_datetime_utc=2026-03-02T00%3A13%3A24&amp;ticket_price=1971&amp;quote_id=6396381227473143831&amp;utid_state=1&amp;channel=iphone&amp;price_without_closed_user_group=2358&amp;tm_place_name=Santa+Catalina&amp;deeplink_data=eyJmaWVsZHMiOnsic2lnbmF0dXJlIjoiYWMyNmIzZDA5ZTI1NGQ2YWE0M2M5ODZjZGM3MWRlYmEiLCJibG9ja19pZCI6Ijk0ODMwMDExMF8zNzg3NzY4OTlfMV8xXzAifX0%3D&amp;utid=185c0e0a-3151-ac0e-fcbb-9d258f979699&amp;tm_stars=0&amp;client_id=skyscanner_app&amp;redirect_delay=1000&amp;price_policy=2&amp;pre_redirect_id=98f898c0-4f1b-8cb0-4c81-8dfb53ff8cbe&amp;tm_city_code&amp;max_price=8193&amp;guests=1&amp;request_id=98f898c0-4f1b-8cb0-4c81-8dfb53ff8cbe&amp;tm_country_code=PH</t>
  </si>
  <si>
    <t>www.skyscanner.com.ph/hotel_deeplink/4.0/PH/en-US/PHP/h_h1/213517741/2026-03-05/2026-03-06/hotel/hotel/hotels?legacy_provider_id=927111&amp;rooms=1&amp;closed_user_group=mobile&amp;hb_data=Wxn2KMpHYrPQruUGhthU7BldRG_YcITQveMmUSq68DrbRfF9BUs-vDtMw0mQdykMLYk9QSV_Iwo0j74F1iRRPR2UomojispdW-Z7sOM-8K-pdj_hpdlS4MlYC6xItg7y_3d1yL7Iocep9o7gsz0dpl7Z9dnddoICVqgdBvutNk_Z3awj3jfT_42e1BiidBvYFMbWjvX-BLG-2VNBLVMS5Nfo9brGCBfgAkMg38Zl1wAH8d4hr8an9LN22BCbISVrdnBOOjdjn8BocTFiAxY3LX-n5PA%3D&amp;q_datetime_utc=2026-03-05T14%3A23%3A40&amp;ticket_price=6300&amp;quote_id=-451857332135989600&amp;utid_state=1&amp;channel=iphone&amp;price_without_closed_user_group=7000&amp;tm_place_name=Vigan&amp;deeplink_data=eyJmaWVsZHMiOnsic2lnbmF0dXJlIjoiYmZkYmRhOWFiOGU4YmQxODM1NzIxODFmNGFiNzNkZTcifSwidXJsIjoiaHR0cHM6Ly9waC5ob3RlbHMuY29tL0hvdGVsLVNlYXJjaD90cGlkPTMyMTQmbXBlPTE3NzI3MjAyMzgmZW5kRGF0ZT0yMDI2LTAzLTA2JmFkdWx0cz0xJmxvY2FsZT1lbl9QSCZjaGlkPTFkZDRmODY2LWVhYzQtNDc1MS04MDMxLWJjZmY3MzgzZGZmMyZlYXBpZD00NCZtY3RjPTMmc3RhcnREYXRlPTIwMjYtMDMtMDUmbXBkPVBIUCZtcG49MzIxNDYwNTQyJmN1cnJlbmN5PVBIUCZyYXRlcGxhbmlkPTM4ODg5NDA3NSZtcG09MjQmbXBwPTEmbXBvPUVDJnNlbGVjdGVkPTkwMDkyMDk5Jm1wYj0xMTM2LjA2Jm1wcT01NjgwLjMyJm1wYT01MTYzLjkzIn0%3D&amp;utid=3dfcb192-9fc5-29bb-a63c-bcdd80c79ea3&amp;tm_stars=4&amp;client_id=skyscanner_app&amp;price_policy=2&amp;pre_redirect_id=15920934-0e33-9345-2b4b-705f9a12161a&amp;tm_city_code=VGNP&amp;max_price=6336&amp;guests=1&amp;request_id=15920934-0e33-9345-2b4b-705f9a12161a&amp;tm_country_code=PH</t>
  </si>
  <si>
    <t>17.5732901, 120.3934354</t>
  </si>
  <si>
    <t>Comodidad de Amanda</t>
  </si>
  <si>
    <t>www.skyscanner.com.ph/hotel_deeplink/4.0/PH/en-US/PHP/h_xp/189830597/2026-03-05/2026-03-06/hotel/hotel/hotels?legacy_provider_id=1&amp;rooms=1&amp;closed_user_group=mobile&amp;hb_data=AT9SWql4tzhQIuCCGnH74Xp60iS-jL9zy-TsemlTiqEzeDEpXV42KyW4Gb3FrjtL7eUTnWYRLpH1ZwckM1jOqGcOPib6GmR_IZ8mdeRDceEyttVCr9XIwtzYsBQH-w3RHlhaBsD1duIHdEFEhpRPAGnbyQggnlamgyTNdvebDAl-lb84Q565LYozOnwnsC5Gi0C_KVwwgjQUN534mzi3N0NpJ5uCB18tONOtxeQikmFDV-WKcPsJ393PDb1VPv3t8gbqavANo3VsbeI8I9UrzozmQWU%3D&amp;q_datetime_utc=2026-03-05T14%3A24%3A41&amp;ticket_price=2510&amp;quote_id=-5819485321762003926&amp;utid_state=1&amp;channel=iphone&amp;price_without_closed_user_group=2789&amp;tm_place_name=Vigan&amp;deeplink_data=eyJmaWVsZHMiOnsic2lnbmF0dXJlIjoiMDg4N2Y1YTliZmYyMzQwYmNhMTBlN2M4MDJlODliYmUifSwidXJsIjoiaHR0cHM6Ly93d3cuZXhwZWRpYS5jb20ucGgvSG90ZWwtU2VhcmNoP3RwaWQ9NjgmbXBlPTE3NzI3MTcyMTEmZW5kRGF0ZT0yMDI2LTAzLTA2JmFkdWx0cz0xJmxvY2FsZT1lbl9VUyZjaGlkPTYyMmM5ZmIwLWRmNDAtNDk4My05NWZmLWFiNDg4ZWQ0YjIyYSZlYXBpZD00NjIzMCZtY3RjPTMmc3RhcnREYXRlPTIwMjYtMDMtMDUmbXBkPUdCUCZtcG49MjAyMjc0NzI0JmN1cnJlbmN5PUdCUCZyYXRlcGxhbmlkPTIxMTcxOTUyNyZtcG09MjQmbXBwPTEmbXBvPUVDJnNlbGVjdGVkPTIwODU2NDU3Jm1wYj02LjIyJm1wcT0yNS45NiZtcGE9MjUuOTYifQ%3D%3D&amp;utid=d1b25333-0a6f-2644-6d98-50e17e911508&amp;tm_stars=0&amp;client_id=skyscanner_app&amp;price_policy=2&amp;pre_redirect_id=fe4f6d46-7d2a-566c-4fbc-8b91928285c3&amp;tm_city_code=VGNP&amp;max_price=2520&amp;guests=1&amp;request_id=fe4f6d46-7d2a-566c-4fbc-8b91928285c3&amp;tm_country_code=PH</t>
  </si>
  <si>
    <t>17.569863, 120.39814</t>
  </si>
  <si>
    <t>Barangay II, San Julian Norte, Vigan, Ilocos Sur, Ilocos Region, 2700, Philippines</t>
  </si>
  <si>
    <t>With a stay at Comodidad de Amanda in Vigan, you'll be a 5-minute walk from Calle Crisologo and 7 minutes by foot from Syquia Mansion. This bed &amp; breakfast is 0.7 mi (1.1 km) from Padre JosÃ© Burgos National Museum and 1 mi (1.5 km) from RG Jar Factory.
Take in the views from a terrace and make use of amenities such as complimentary wireless internet access and gift shops/newsstands.
Take advantage of the bed &amp; breakfast's room service (during limited hours). Cooked-to-order breakfasts are available daily from 6 AM to 9 AM for a fee.
The front desk is staffed during limited hours. Free self parking is available onsite.
Make yourself at home in one of the 16 air-conditioned rooms featuring flat-screen televisions. Rooms have private balconies or patios. Cable television is provided for your entertainment. Bathrooms have showers and complimentary toiletries.</t>
  </si>
  <si>
    <t>NiteLife Transient House</t>
  </si>
  <si>
    <t>www.skyscanner.com.ph/hotel_deeplink/4.0/PH/en-US/PHP/h_ad/140001100/2026-03-05/2026-03-06/hotel/hotel/hotels?legacy_provider_id=22&amp;rooms=1&amp;closed_user_group=general&amp;hb_data=meq11lkYmlvck0fRbZrPyGONaAWaKofTNOgfzizvfho78xnKI8_IfHsGuWCMAOaHPJ0suuaiMqFnLoVJfAE1Tg7_S4aBtREehcfs4GxzhW8OFzH9832D4HpISXgooUn9ffMwX9SYGm7Q6Q1tW_66WBVNF--cAbQDhhGnGzjJgUYGsx56d0XaFl29LEqe10pcaE9K5CQdC3rYVb13-jNj-_i8-OstrY0zYBstQySsCFKA5R-gLfWOprdfaEYi7Pjox7K9Mm2VTGWBCBJSlwFbxzPzoMNWJM-gZk_KK5SpaukcaOmtaRj-lMoswAJ4GROFAYjdtsSYgKG9wkmA2VpDXv7v5huanxyFXKMbmBd1Hmk4G2jpugorLtZ89eqFxQQ3x7uR6L8p6fNGNw-dg1oCMco-ZO4_7OqlkYaatcxqoIHp&amp;q_datetime_utc=2026-03-05T14%3A23%3A41&amp;ticket_price=1766&amp;quote_id=-3472620539367287276&amp;utid_state=1&amp;channel=iphone&amp;price_without_closed_user_group=2878&amp;tm_place_name=Vigan&amp;deeplink_data=eyJmaWVsZHMiOnsic2lnbmF0dXJlIjoiNGYyYTNhZDM3Mzk1OTcyOGFmYmRiZjAxMmNmMGFkMTMifSwidXJsIjoiaHR0cHM6Ly93d3cuYWdvZGEuY29tL3BhcnRuZXJzL3BhcnRuZXJzZWFyY2guYXNweD9jaWQ9MTg0NjM4MyZoaWQ9MTM3MzE1NCZjdXJyZW5jeT1QSFAmY2hlY2tpbj0yMDI2LTAzLTA1JmNoZWNrb3V0PTIwMjYtMDMtMDYmTnVtYmVyb2ZBZHVsdHM9MSZOdW1iZXJvZkNoaWxkcmVuPTAmUm9vbXM9MSZtY2lkPTMzMiZtYXN0ZXJSb29tSWQ9OTM3MDc5ODYmbXB0PWRsZFZjVFl5VjFKdlJUWXZOelJVTW1kaGRIQTVWVWR1U2pWT01FZG5ORkp6YVRoUU0zUldObElyVjFKck1VTjBaVTFRWjBSblRGRnViVzVESzJkdVJXcDBSV1ozVkRsNk1FUTVMdyZUb3RhbFByaWNlPTE3NjYuNDMmVG90YWxUYXg9MjAzLjg5JlRvdGFsRmVlPTE0OS40MCZUb3RhbFN1cmNoYXJnZT0wJm1jdXI9UEhQIn0%3D&amp;utid=299c2040-43e8-5d8a-17f2-56b5fd6f7c3e&amp;tm_stars=0&amp;client_id=skyscanner_app&amp;price_policy=2&amp;pre_redirect_id=0ca82d29-8c75-75c1-27c6-0c25b5e3e2a8&amp;tm_city_code=VGNP&amp;max_price=2589&amp;guests=1&amp;request_id=0ca82d29-8c75-75c1-27c6-0c25b5e3e2a8&amp;tm_country_code=PH</t>
  </si>
  <si>
    <t>17.572116, 120.3903632</t>
  </si>
  <si>
    <t>San Julian Sur, Vigan, Ilocos Sur, Ilocos Region, 2700, Philippines</t>
  </si>
  <si>
    <t>NiteLife Transient House provides flawless service and all the necessary facilities for visitors.Stay connected with your associates, as complimentary Wi-Fi is available during your entire visit.To facilitate your arrival and departure, you can pre-book airport transfer services prior to checking in. The hotel offers shuttle amenities to assist you in discovering your desired offerings in Ilocos Sur.When arriving by car, take advantage of the hotel's convenient on-site parking facilities. The hotel's daily housekeeping ensures an excellent option for your stay.Need something at the last minute? The convenience stores has you covered, ensuring your requirements are met without any inconvenience. To ensure the well-being and convenience of all visitors, smoking is strictly prohibited throughout the entire hotel.Smoking is permitted solely in the specified smoking zones allocated by hotel. In order to ensure the utmost level of relaxation, the guestrooms feature an inviting design and are equipped with all basic necessities, creating a delightful stay experience.To ensure a pleasant stay, a selection of rooms at hotel come furnished with linen service and air conditioning, all designed with your ease in mind.Selected rooms offer in-room amusement like cable TV as a source of entertainment for guests to enjoy. You'll be pleased to know that select guest bathrooms offer bathroom amenities such as toiletries, ensuring a comfortable stay. Various excellent meal offerings at hotel ensure that enticing and easily accessible options are constantly available. Visitors wishing to create their personal culinary delights will appreciate the on-site BBQ facilities provided at this establishment.Throughout the day, engage in the entertaining activities available at NiteLife Transient House.Unwind effortlessly each day by exploring the massage, conveniently situated within the hotel.</t>
  </si>
  <si>
    <t>Hotel Luna Annex</t>
  </si>
  <si>
    <t>www.skyscanner.com.ph/hotel_deeplink/4.0/PH/en-US/PHP/h_ad/136392258/2026-03-05/2026-03-06/hotel/hotel/hotels?legacy_provider_id=22&amp;rooms=1&amp;closed_user_group=general&amp;hb_data=04Tedg85qGhQpLwknezSA3SweE8Ie99XlLObTG3azFVLJNsvjkiDhSlvyIele1w6BquLRCUxQQEc_2lEj4j_E3wP5GK-3yfLN-zj9VokATNj7yj9ZF1UCLePNYEIc1efNqrR9dZzW2dFppPGha2O_LsJ328tmAGBTYMe1Ub32chzfW4H5w48Ikw7rRtUaspuNTxAey0WkCzCq5zTQsXPsLCgh2WGniOrfVcuN3cN-VN1PUh9t8_scAo8wZqowCf7PUXgBFU-xZik9HXjQI-zgEw2f7nsCLR9--VQCFme8lp29xPNvPGDGTxfv4hV7ixnEPAtMpAjPWzRoJY6DnAfSa46fJM1vd5ZoJGAdAjHkGHUZRWRbULHvQdO3Xyp50Gt4JWckjYmd1WvsBzv_yexANenLP_KC1Y7gWRBrY6Q6YOI&amp;q_datetime_utc=2026-03-05T14%3A23%3A43&amp;ticket_price=3695&amp;quote_id=2679421271890366117&amp;utid_state=1&amp;channel=iphone&amp;price_without_closed_user_group=6500&amp;tm_place_name=Vigan&amp;deeplink_data=eyJmaWVsZHMiOnsic2lnbmF0dXJlIjoiMjY5NDMxMDEwNWQ4MGNkMzBjNmIxZGU4NGEwNTU3MTMifSwidXJsIjoiaHR0cHM6Ly93d3cuYWdvZGEuY29tL3BhcnRuZXJzL3BhcnRuZXJzZWFyY2guYXNweD9jaWQ9MTg0NjM4MyZoaWQ9OTg0NTI5JmN1cnJlbmN5PVBIUCZjaGVja2luPTIwMjYtMDMtMDUmY2hlY2tvdXQ9MjAyNi0wMy0wNiZOdW1iZXJvZkFkdWx0cz0xJk51bWJlcm9mQ2hpbGRyZW49MCZSb29tcz0xJm1jaWQ9MzMyJm1hc3RlclJvb21JZD01ODYyOTc4Jm1wdD1XRlZMY0VWdWMwVnhaa2xEUTJFdk5WZExiVTlXVW1jNVZWbzBjeXMxVWxVelVsaERVek5vTTBaT1RraE5VVW8zZEdwdVFuWnJRMmxOYkRSd2NWWk1la1kyTjJSM1V6WldhMVJ4TWcmVG90YWxQcmljZT0zNjk1LjE5JlRvdGFsVGF4PTQwOC41NSZUb3RhbEZlZT0zMTMuODQmVG90YWxTdXJjaGFyZ2U9MCZtY3VyPVBIUCJ9&amp;utid=823d24fc-9b91-0ab4-9c50-d567fd8f53ed&amp;tm_stars=3&amp;client_id=skyscanner_app&amp;price_policy=2&amp;pre_redirect_id=a96b986d-692a-7113-d6fd-3ec386080e66&amp;tm_city_code=VGNP&amp;max_price=6513&amp;guests=1&amp;request_id=a96b986d-692a-7113-d6fd-3ec386080e66&amp;tm_country_code=PH</t>
  </si>
  <si>
    <t>17.5675055, 120.3888384</t>
  </si>
  <si>
    <t>Located in Vigan, within a 2-minute walk of Calle Crisologo and 500 yards of Bantay Bell Tower, Hotel Luna Annex provides accommodations with a restaurant and free WiFi as well as free private parking for guests who drive.</t>
  </si>
  <si>
    <t>Hotel Felicidad</t>
  </si>
  <si>
    <t>www.skyscanner.com.ph/hotel_deeplink/4.0/PH/en-US/PHP/h_ad/128819927/2026-03-05/2026-03-06/hotel/hotel/hotels?legacy_provider_id=22&amp;rooms=1&amp;closed_user_group=general&amp;hb_data=EzkrwXzScrSaqMPGKaq6IsGVcjZEULXp_mDHFN-gMRTUqPbb-n7-ZSirSH8f1Mf1Vlilfw_l7BPx5hgYk24VOKSdvqdqjPU9Np1psw5ucpbBb8i5kqAVHzkN3RYLQ4vne2bTsklspUZ533WBR1CM6cmFJfMFeaFYqOsSOW8--P561_JhgCXlC7gyGquuU_tbcPwFG0yr0l5bzaJEy3x26_ks9D_BJei2uJpYhlx5e9hR87vv7Qklhq3MHj_5KP4fwIs2b0euty-3-Jfri7YSq43x-duAsDnDf5p_R5-g_vPACFmf1tctv-Mf3z0uh1nXfJx5yD7S6XF-PZEYXetDSlFAvm883AmyN3mbpUXKpdnbDrzo8FL10t9jK8zMqXIlPcvT03bTxtkNnDX8fAdrwiujjaXiIOxaGLV4vwjgmIPb&amp;q_datetime_utc=2026-03-05T14%3A23%3A41&amp;ticket_price=2465&amp;quote_id=7738677441431772736&amp;utid_state=1&amp;channel=iphone&amp;price_without_closed_user_group=3267&amp;tm_place_name=Vigan&amp;deeplink_data=eyJmaWVsZHMiOnsic2lnbmF0dXJlIjoiNmQzMzQ1OGRhNmRiMTgyMDA1MWU5MDMyZWJjOTY1NzYifSwidXJsIjoiaHR0cHM6Ly93d3cuYWdvZGEuY29tL3BhcnRuZXJzL3BhcnRuZXJzZWFyY2guYXNweD9jaWQ9MTg0NjM4MyZoaWQ9NDAyODIxJmN1cnJlbmN5PVBIUCZjaGVja2luPTIwMjYtMDMtMDUmY2hlY2tvdXQ9MjAyNi0wMy0wNiZOdW1iZXJvZkFkdWx0cz0xJk51bWJlcm9mQ2hpbGRyZW49MCZSb29tcz0xJm1jaWQ9MjgwMjUmbWFzdGVyUm9vbUlkPTMzNjYzODcmbXB0PVJ6UnNRekZGZWxaTmJWZFlTSEZKVm1KQ1oxZHFMMkV5ZUVrMFVsQm9TMmMwV21oemQwWjZMMjFqZHpaM2NGSTJSREZwU1VaTGNtczJVM0Z3WVZvM1VHdzFkWFJGZFU1V1oxQkNiekZyYnowJlRvdGFsUHJpY2U9MjQ2NC43OCZUb3RhbFRheD0yODQuOTYmVG90YWxGZWU9MjA4LjAwJlRvdGFsU3VyY2hhcmdlPTAmbWN1cj1QSFAifQ%3D%3D&amp;utid=bb736836-b844-4932-a1c8-b552d79ed372&amp;tm_stars=3&amp;client_id=skyscanner_app&amp;price_policy=2&amp;pre_redirect_id=8d1bbb18-368b-6868-cb2d-5e9fb0fb7c3b&amp;tm_city_code=VGNP&amp;max_price=2850&amp;guests=1&amp;request_id=8d1bbb18-368b-6868-cb2d-5e9fb0fb7c3b&amp;tm_country_code=PH</t>
  </si>
  <si>
    <t>17.5813297, 120.389421</t>
  </si>
  <si>
    <t>Hotel Felicidad, Calle V. de los Reyes, Barangay II, Capangpangan, Vigan, Ilocos Sur, Ilocos Region, 2700, Philippines</t>
  </si>
  <si>
    <t>With a stay at Hotel Felicidad, you'll be centrally located in Vigan, steps from Calle Crisologo and within a 5-minute walk of St. Paul's Metropolitan Cathedral. This hotel is 0.2 mi (0.4 km) from Syquia Mansion and 0.3 mi (0.5 km) from Plaza Salcedo.
Take in the views from a terrace and make use of amenities such as complimentary wireless internet access and concierge services. Guests can catch a ride to nearby destinations on the complimentary area shuttle.
Take advantage of the hotel's room service (during limited hours). A complimentary cooked-to-order breakfast is served daily from 7:00 AM to 10:00 AM.
Featured amenities include a business center, complimentary newspapers in the lobby, and dry cleaning/laundry services. A roundtrip airport shuttle is provided for a surcharge (available 24 hours), and free self parking is available onsite.
Make yourself at home in one of the 34 air-conditioned rooms featuring flat-screen televisions. Complimentary wireless internet access is available to keep you connected. Bathrooms have showers and hair dryers. Conveniences include safes and a turndown service, as well as phones with free local calls.</t>
  </si>
  <si>
    <t>Henady Inn</t>
  </si>
  <si>
    <t>www.skyscanner.com.ph/hotel_deeplink/4.0/PH/en-US/PHP/h_ad/130083123/2026-03-02/2026-03-03/hotel/hotel/hotels?legacy_provider_id=22&amp;rooms=1&amp;closed_user_group=general&amp;hb_data=TGiCKyOITbx5G2RwzPMcuS7K1efT95_3B94sWKPrah7V3HNEKaAeOIidlCk81pZzbSpjWT2fOlNZYQSi2LBvfJxXA4tqlhC0z8KxAudvWqJHYjP0ycEFf6wbo2UD-VPKejGbWBQUXTx1QaA7op9nCRG9oU2KJJcHhWu5Jno9be4Y6rn5DgMW8Ky7Rnbr3Klhi8QXi74k0k-JEaQElHgJODpDpkTJdO84V_yWFEjnbb3pLczuGwZ9oiH8XUJo-OsO8qMX1h_tfprkP3siegNaZAdS1tA53N_qsc4yOYNLMwVSylLhgMu-Rr1hK93rtNG8IWCm_CB_45R9KmWDWmdBqqViq7GTplLhDOTUEMV1dDlvlxCQMjg1xnwpABch5jrdDfnY0N3zi8QtKm0RJVHdwE_sOb1iIPoCajc-HO5g4BdE&amp;q_datetime_utc=2026-03-02T00%3A13%3A28&amp;ticket_price=756&amp;quote_id=-8632564368795334370&amp;utid_state=1&amp;channel=iphone&amp;price_without_closed_user_group=1200&amp;tm_place_name=Bantay&amp;deeplink_data=eyJmaWVsZHMiOnsic2lnbmF0dXJlIjoiNDczOTBkZTg2ODI0NDFmZTYwMzNiYzI1NzdlZjJlZWEifSwidXJsIjoiaHR0cHM6Ly93d3cuYWdvZGEuY29tL3BhcnRuZXJzL3BhcnRuZXJzZWFyY2guYXNweD9jaWQ9MTg0NjM4MyZoaWQ9NDg4NDc3JmN1cnJlbmN5PVBIUCZjaGVja2luPTIwMjYtMDMtMDImY2hlY2tvdXQ9MjAyNi0wMy0wMyZOdW1iZXJvZkFkdWx0cz0xJk51bWJlcm9mQ2hpbGRyZW49MCZSb29tcz0xJm1jaWQ9MzMyJm1hc3RlclJvb21JZD0zMzY2MzQwJm1wdD1kVWt4VEdsV2RXZHhUME5YWjAxYVkxcDZMMnRzU0RSc1ZHTlZXa1ZuVFhwYVRFTjBNRWQxYkVOUlQwdHBlRWR6TTJVeGVYTlNRbFJTVFhSd1owOTBXWE51T0U1U2EwNVdNVFJTUWcmVG90YWxQcmljZT03NTYuMTUmVG90YWxUYXg9ODEuMDEmVG90YWxGZWU9MC4wMCZUb3RhbFN1cmNoYXJnZT0wJm1jdXI9UEhQIn0%3D&amp;utid=3126826b-8042-82e9-32dd-6c01a735f487&amp;tm_stars=2&amp;client_id=skyscanner_app&amp;redirect_delay=1000&amp;price_policy=2&amp;pre_redirect_id=843d64b5-3ffe-8679-c7d7-e73febb07bf5&amp;tm_city_code&amp;max_price=1134&amp;guests=1&amp;request_id=843d64b5-3ffe-8679-c7d7-e73febb07bf5&amp;tm_country_code=PH</t>
  </si>
  <si>
    <t>17.569772, 120.38334</t>
  </si>
  <si>
    <t>HilFrans Lodge</t>
  </si>
  <si>
    <t>www.skyscanner.com.ph/hotel_deeplink/4.0/PH/en-US/PHP/h_bc/160820780/2026-03-05/2026-03-06/hotel/hotel/hotels?legacy_provider_id=13&amp;rooms=1&amp;closed_user_group=apps&amp;hb_data=1GIy1EVKt5iLhXQPBQi6SqKI8To6L8Oo7Ej5Src23Afmw3QwN18d1U5MU82ifxu428TrvvFp8KQNZGNw0_AFN_A6E4O0CPHxaAslXfsZE1LhQtLoO-HnCsAdehGdix1yyDgu6yjhOay8Wh5r0hjCmLWArVTfomWAmmgpAfCTUHYgXb03CKtxYQypHnLJ_MwWoAvoGIINfl55CZEzXYNKH8IyIITdHLHp0dn7ZpZAkZZKuDtfMtOlplUVVWDIqMRQsy51_oKl4JARSjzTCdfF1alDaKfLUgCs6IEsB_IHXmKwnARdwak2FP8WixHxc78A9REfGInhH6Vw4zatOUtk5GZaR5MHgLE0pWAKXyMcCRNM19DKP40NjFGyq803TAokzMZw2IBooUlBzeln148aeasa7ubTjcpHdgqI450XyRX7BAZpuc4%3D&amp;q_datetime_utc=2026-03-05T14%3A23%3A41&amp;ticket_price=1460&amp;quote_id=6098248565265258706&amp;utid_state=1&amp;channel=iphone&amp;price_without_closed_user_group=1753&amp;tm_place_name=Vigan&amp;deeplink_data=eyJmaWVsZHMiOnsic2lnbmF0dXJlIjoiNmE3YzFmNGIxMjMwYzZkYTc1ZjBlOGJlODIwNzkwOGYiLCJibG9ja19pZCI6IjI4NDk1MTEwNl80MjU1NjI5NjNfMV8yXzAifX0%3D&amp;utid=d759b82e-58a4-383d-3047-412a2580fc41&amp;tm_stars=2&amp;client_id=skyscanner_app&amp;price_policy=2&amp;pre_redirect_id=f6c96264-441b-1273-b4ca-1195b9a050ea&amp;tm_city_code=VGNP&amp;max_price=1460&amp;guests=1&amp;request_id=f6c96264-441b-1273-b4ca-1195b9a050ea&amp;tm_country_code=PH</t>
  </si>
  <si>
    <t>wifi, air_conditioning, non-smoking, internet_access, 24-hour_front_desk_service, smoking_areas, room_service, garden, business_center, luggage_storage, tours</t>
  </si>
  <si>
    <t>HilFrans Lodge provides accommodations in Vigan near Calle Crisologo and Bantay Bell Tower. With free WiFi, this 2-star inn has a garden and a terrace. The property has room service, a 24-hour front desk and organizing tours for guests.</t>
  </si>
  <si>
    <t>King's Lodging House and Restaurant</t>
  </si>
  <si>
    <t>https://www.google.com/maps/place/Paradores+de+Vigan/data=!4m11!3m10!1s0x338e6577abdf1b19:0xd00228d4c13cb4d6!5m3!1s2026-03-01!4m1!1i2!8m2!3d17.5683622!4d120.386912!16s%2Fg%2F11gcm6chkz!19sChIJGRvfq3dljjMR1rQ8wdQoAtA?authuser=0&amp;hl=en&amp;rclk=1</t>
  </si>
  <si>
    <t>17.5683622, 120.386912</t>
  </si>
  <si>
    <t>Pulang Lupa Street, Salvacion, Busuanga, Palawan, Mimaropa, 5317, Philippines</t>
  </si>
  <si>
    <t>Located in Busuanga, King's Lodging House and Restaurant is within a 15-minute drive of Busuanga Municipal Hall and Huma Island Beach. This hotel is 9.1 mi (14.7 km) from Concepcion Falls and 9.6 mi (15.5 km) from Concepcion Pier.
Take in the views from a terrace and make use of amenities such as complimentary wireless internet access and tour/ticket assistance.
At King's Lodging House and Restaurant, enjoy a satisfying meal at the restaurant. Cooked-to-order breakfasts are available daily from 7:00 AM to 11:00 AM for a fee.
Featured amenities include dry cleaning/laundry services, laundry facilities, and coffee/tea in a common area. Free self parking is available onsite.
Make yourself at home in one of the 16 guestrooms. Bathrooms with showers are provided. Conveniences include desks and complimentary bottled water, and housekeeping is provided on request.</t>
  </si>
  <si>
    <t>Paradores de Vigan</t>
  </si>
  <si>
    <t>www.skyscanner.com.ph/hotel_deeplink/4.0/PH/en-US/PHP/h_ct/160016291/2026-03-05/2026-03-06/hotel/hotel/hotels?legacy_provider_id=31&amp;rooms=1&amp;closed_user_group=mobile&amp;hb_data=JxdKRdiS5KCRRfio-ZtsehJiWS55I6ZebG_I1oYuWyESnzbZzVXpaS9_mBTvWQ85oknwtkjvQDpglE8r84QnxCI1lqX4BTBJJo9GRQAEXqV796bttLfR0EueKHxBmEeYDGxx-XawISufR2wnKbdOlyZ8jLpVnmDD_kMNjmzp6P0NxHSRocuZsDxE9PlBB-6PrkLJxFzaF3IT1UbE3TtzjwTaMVJDsSybTp7EllR5GwCbUBIyZ2g0E8rAKp29OXVLQCibvaUft7XFc_3mb0SXNBG6BHXz_TPCrPv_uppF651l59grztW_VqLI8K4L1tslE4Hg-4BzpCh8_K-NGoDj9rnxiqSem5xnu9LjuU8LKNWCzdfpP6IiJlgnMa7hFPMOZR1JUopABhNBK5jVSHNHqWpVADILKGhLG2FT5VBd_A%3D%3D&amp;q_datetime_utc=2026-03-05T14%3A23%3A45&amp;ticket_price=8984&amp;quote_id=1136181535816819634&amp;utid_state=1&amp;channel=iphone&amp;price_without_closed_user_group=4373&amp;tm_place_name=Vigan&amp;deeplink_data=eyJmaWVsZHMiOnsic2lnbmF0dXJlIjoiZDQwZWFiYjFmN2I3MWVhMGNkYWFjN2U4NDA3OGQ0ZGEifSwidXJsIjoiaHR0cHM6Ly9waC50cmlwLmNvbS9ob3RlbHMvcmVkaXJlY3Q%2FaG90ZWxpZD0xMjE0MjQ3MSZjaXR5PTU5NzU3JkFsbGlhbmNlaWQ9MTI2MDcmc2lkPTg4ODgzMiZjaGVja2luPTIwMjYtMDMtMDUmY2hlY2tvdXQ9MjAyNi0wMy0wNiZzaG9wcGluZ2lkPTMzMDJhNTM0ZGFjMzQzNmRiNDEyMTE4NTE3NzlhMDVkJmFkdWx0PTEmY2hpbGRyZW49MCZhZ2VzPSZsYW5ndWFnZT1lbnBoJmxvY2FsZT1lbl9QSCZyb29taWQ9MTQwMTEyMTY1MCZzd2lkPTAmcGF5PVBQJmZndD0xJmNybj0xJmN1cnI9UEhQJndrcD0xJnN0YW5kPUg0c0lBQUFBQUFBQV93QURBZnotQ21FS0FoZ0JFZ1FJQVJBQUdsVUk4dGFObkFVU0FUTVlBREM0RHppT2E1Z0JoNF9sQmFnQkFMZ0JBOEFCQTlFQndfVW9YSV9kdlVEaEFleFJ1QjdGaThGQTZBSGpnS1RUQVlnQ0lJa0VQUXJYbzNBZFEwQ2dCQUNoQlFBQUFBQUFBQUFBR2lBek16QXlZVFV6TkdSaFl6TTBNelprWWpReE1qRXhPRFV4TnpjNVlUQTFaQ0FFS09HZ3BzMEdTQUZTQmpaaE5qaG1NbG9jQ2dOVlUwUVJWT09sbThTZ0cwQWFBMUJJVUNGSEEzZ0xKQ2ktUDJJRlpXNWZVRWhvdkJSd0FYZ0FpZ0VIU0FGNEFNZ0JBYW9CQndvRE1ETXhFQVB5QVNJek16QXlZVFV6TkdSaFl6TTBNelprWWpReE1qRXhPRFV4TnpjNVlUQTFaRjh3a2dJQk5Kb0NBQUFBQVBfX0FRQUFfXzlUekpVdEF3RUFBQSJ9&amp;utid=18cb72ea-9adf-ecf3-efd7-d2556ffd71ec&amp;tm_stars=3&amp;client_id=skyscanner_app&amp;price_policy=2&amp;pre_redirect_id=c1905bc3-d0bf-fd55-8e4b-3025406a4789&amp;tm_city_code=VGNP&amp;max_price=8984&amp;guests=1&amp;request_id=c1905bc3-d0bf-fd55-8e4b-3025406a4789&amp;tm_country_code=PH</t>
  </si>
  <si>
    <t>Calle Abaya, Barangay VI, Capangpangan, Vigan, Ilocos Sur, Ilocos Region, 2700, Philippines</t>
  </si>
  <si>
    <t>Matrimonal Room</t>
  </si>
  <si>
    <t>Located in Vigan, a 6-minute walk from Calle Crisologo, Paradores de Vigan provides accommodations with a fitness center, free private parking, a garden and a terrace.</t>
  </si>
  <si>
    <t>www.skyscanner.com.ph/hotel_deeplink/4.0/PH/en-US/PHP/h_bc/130071026/2026-03-05/2026-03-06/hotel/hotel/hotels?legacy_provider_id=13&amp;rooms=1&amp;closed_user_group=general&amp;hb_data=VG9Bdk1hFBo1qrNvO7KJbGR5WN-cD-3r2IuUcG4v361s6rV_IsIJyfjE4tQPKwZJqfVKpUd02NBgbMjtGYyo4AhCe1_cChDH1RDksA5uxNgjBHil8zlCjrOyhqMTaEm1bfDXhINSipFg3tYbYU1YmBCccLuDuun_odzkDK6WljGP5tYjsXFCIA3TbDJakte_G5VMLEgRQN3qQhR48Spz140gotusBwNXjeSLEu2sZf3jSrv95CzJVVFPCsG_PjSZS5Ebwm-H5Tc-b7sWvF-22FueK23HmwPPNetB1wQ4_x8k-4zzObB0jEIj2RLNoGRcEjDNwG2y4V19exzhwH6h1Ebrutd1nvsbEVxQtVPJL7ibPha8bu2AqYAr9Y6huNjgXjFxhyTccn3F8c4ykaJTBOiOQ5ebg-RRXnMB2zNeBC5ntY-vXCY%3D&amp;q_datetime_utc=2026-03-05T14%3A23%3A47&amp;ticket_price=2754&amp;quote_id=8764032275436196972&amp;utid_state=1&amp;channel=iphone&amp;price_without_closed_user_group=5400&amp;tm_place_name=Vigan&amp;deeplink_data=eyJmaWVsZHMiOnsic2lnbmF0dXJlIjoiNmRhYjFiZjQyNGUxODgzZGIyMjI3N2ViMjUyOTkyYjYiLCJibG9ja19pZCI6InYxX0NnRXRFTXdDR2lnS0hUSXdNall0TURNdE1EVlVNREE2TURBNk1EQXVNREF3S3pBM09qQXdFQUVZM3dFb0FUZ0JJZ0lJQVE9PV9DaWNJMm8yYUF4QUNHTGpNMmIwQklPSURLTTYvMkJRd0Frb0xNRVF4TURCUVh6RXdNRkJRbUFVU0JnZ0JJZ0lFYkJvRUtBSXdBU0lFQ0FJWUFnPT0ifX0%3D&amp;utid=b9dc8e59-4a3a-609f-fa83-bb7f2f9736fa&amp;tm_stars=3&amp;client_id=skyscanner_app&amp;price_policy=2&amp;pre_redirect_id=429f2e3c-3632-fc15-aca8-67ed47992304&amp;tm_city_code=VGNP&amp;max_price=5207&amp;guests=1&amp;request_id=429f2e3c-3632-fc15-aca8-67ed47992304&amp;tm_country_code=PH</t>
  </si>
  <si>
    <t>17.5758784, 120.3846402</t>
  </si>
  <si>
    <t>Casa Marina Bed and Breakfast</t>
  </si>
  <si>
    <t>www.skyscanner.com.ph/hotel_deeplink/4.0/PH/en-US/PHP/h_bc/185190943/2026-03-02/2026-03-03/hotel/hotel/hotels?legacy_provider_id=13&amp;rooms=1&amp;closed_user_group=apps&amp;hb_data=8dxr_mLx1Wo6wq1MitMAda4p2jePZeqVda7AMzc7FITMQxBFj-Sg58egvAXlUDIB0ax9ofi60-IR7m5DK3e1OfYKxfC-aiNnkP4mvSA0E8WW-WpfzJHNONq9xMdWKlRgbBxzroPsoFfI0Am9dcFzVvLoVGhWZw0nrseDELXKdZGXodybpAzRqC8RqXO10y64fGZk2w0U0KUgXrWFPdbafr6Nr5X7y3MQG09HJtY-iGj3TKW2Ddu1L7_UfnTbz0T4SeH4bxY-eLucXAFFeqOOszISiQ2OJebd3k8ncl-68hUK2j_r4wR8EFobZZIiAg4UEkxrmKbS-rQNcvhfWruYUPsFf4dDb6jrV-spWLMK5IfWtZEQZfC45k7fdNpT1mcfgG7gMCTkLLzDmReOcUB9er5PprPGoqqzpmgBPV49oJv5xAA3HCU%3D&amp;q_datetime_utc=2026-03-02T00%3A13%3A39&amp;ticket_price=4321&amp;quote_id=-7685091230423848309&amp;utid_state=1&amp;channel=iphone&amp;price_without_closed_user_group=5456&amp;tm_place_name=Pagsanjan&amp;deeplink_data=eyJmaWVsZHMiOnsic2lnbmF0dXJlIjoiNWUxZTEzYzBkYjc3NTBhN2Q2Y2Y2OWM4N2FlZjEzNzkiLCJibG9ja19pZCI6IjM3MzY4NDcwNV8yODUyMzkyOTFfMF80MV8wIn19&amp;utid=28d3af67-2e2e-019b-120a-f1829c1127f8&amp;tm_stars=0&amp;client_id=skyscanner_app&amp;redirect_delay=1000&amp;price_policy=2&amp;pre_redirect_id=329e9d54-a4d5-c0a7-2405-28d94b336f03&amp;tm_city_code&amp;max_price=9374&amp;guests=1&amp;request_id=329e9d54-a4d5-c0a7-2405-28d94b336f03&amp;tm_country_code=PH</t>
  </si>
  <si>
    <t>17.5586511, 120.3588735</t>
  </si>
  <si>
    <t>General Taiño Street, Uno, Pagsanjan, Laguna, Calabarzon, 4008, Philippines</t>
  </si>
  <si>
    <t>Pagsanjan</t>
  </si>
  <si>
    <t>Featuring garden views, Casa Marina Bed and Breakfast in Pagsanjan provides accommodations and a garden. The property is around 7.1 miles from Pagsanjan Falls, 29 miles from Villa Escudero Museum, and 11 miles from Caliraya Lake.</t>
  </si>
  <si>
    <t>LOHAS Airport Hotel and Restaurant</t>
  </si>
  <si>
    <t>www.skyscanner.com.ph/hotel_deeplink/4.0/PH/en-US/PHP/h_ad/139435669/2026-03-05/2026-03-06/hotel/hotel/hotels?legacy_provider_id=22&amp;rooms=1&amp;closed_user_group=apps&amp;hb_data=ab8jq2RG6E0g0clhGUcS_SRupb2Y54Aneo9iLd1nnCqyic-dkTqEByhSi722IuJHFlW5thjQdQGT-YCR_JFbdJkLvtyi-tDZNpd16DHHXM7woREs5tKdE1H7Pbno5saDO4mMrp3A16Mlv6TyGzJeo0_yC_V8eAtksPRTDRxI-sYmgSRxiBMvcU39If9JbhGQKsh-bNrIq_FGMs16578cjrpztdMC94gCByxJXj8wQEx64BsLmwvyReFVoRVEsT8ys3RSSIB7LDCw8AOiWLBMaK67kHu-9Tm9Db18FAHz8zIQkx09-LNWjA2DsMfltV287wKUlLNVEqTU6klGDGSOmA-yCdAcTEUmxQ3D2NgC0Y-J1XRWARJZoEn37AuavFaKd7Ywdtp5qO7z48Ihk1bJYYcIjVcz7XC7nayTQGp7KlvU&amp;q_datetime_utc=2026-03-05T12%3A26%3A43&amp;ticket_price=3920&amp;quote_id=-2055007902647365474&amp;utid_state=1&amp;channel=iphone&amp;price_without_closed_user_group=4340&amp;tm_place_name=Laguindingan&amp;deeplink_data=eyJmaWVsZHMiOnsic2lnbmF0dXJlIjoiNWZhNTUxOWYzNmIzMTNhZTA4OTBkZjBiYjJlYTY3ZDUifSwidXJsIjoiaHR0cHM6Ly93d3cuYWdvZGEuY29tL3BhcnRuZXJzL3BhcnRuZXJzZWFyY2guYXNweD9jaWQ9MTg0NjM4MyZoaWQ9OTMxNDA4JmN1cnJlbmN5PVBIUCZjaGVja2luPTIwMjYtMDMtMDUmY2hlY2tvdXQ9MjAyNi0wMy0wNiZOdW1iZXJvZkFkdWx0cz0xJk51bWJlcm9mQ2hpbGRyZW49MCZSb29tcz0xJm1jaWQ9MzAzOCZtYXN0ZXJSb29tSWQ9NTI0MDI5MiZtcHQ9VVRVMlVXNWhia2htV1cxemFtSmlXR1IxVFUxblRXd3phRWxrTW5oV1VqTnZTbTVYWkhSblIxRnBZMmMxYjJkS1JWTkdSbEZ5ZUdkYU0ydHRVekpOTmxKbmJsQk1OMWx5YVRaQ05RJlRvdGFsUHJpY2U9MzkyMC4wMCZUb3RhbFRheD00MjAuMDAmVG90YWxGZWU9MC4wMCZUb3RhbFN1cmNoYXJnZT0wJm1jdXI9UEhQIn0%3D&amp;utid=5fe61d50-bb64-bc6d-96ee-7672439b7b62&amp;tm_stars=3&amp;client_id=skyscanner_app&amp;price_policy=2&amp;pre_redirect_id=cffbdb56-4893-080c-1150-f71d60f717c0&amp;tm_city_code&amp;max_price=3920&amp;guests=1&amp;request_id=cffbdb56-4893-080c-1150-f71d60f717c0&amp;tm_country_code=PH</t>
  </si>
  <si>
    <t>17.5719929, 120.3831571</t>
  </si>
  <si>
    <t>Poblacion, Laguindingan, Misamis Oriental, Northern Mindanao, 9019, Philippines</t>
  </si>
  <si>
    <t>Laguindingan</t>
  </si>
  <si>
    <t>Located in Cagayan de Oro, 18 miles from Centrio Mall, LOHAS Airport Hotel and Restaurant provides accommodations with an outdoor swimming pool, free private parking, a terrace and a restaurant.</t>
  </si>
  <si>
    <t>https://www.google.com/maps/place/Belltower+CSheLi+Suites/data=!4m11!3m10!1s0x338e65be3ee0fd99:0x5217d0328bc46d1d!5m3!1s2026-03-01!4m1!1i2!8m2!3d17.5822594!4d120.3884169!16s%2Fg%2F11j7gzxlcr!19sChIJmf3gPr5ljjMRHW3EizLQF1I?authuser=0&amp;hl=en&amp;rclk=1</t>
  </si>
  <si>
    <t>17.5822594, 120.3884169</t>
  </si>
  <si>
    <t>Bell Tower Suites, Real Street, Barangay 4, Capangpangan, Bantay, Ilocos Sur, Ilocos Region, 2700, Philippines</t>
  </si>
  <si>
    <t>Belltower CSheLi Suites</t>
  </si>
  <si>
    <t>www.skyscanner.com.ph/hotel_deeplink/4.0/PH/en-US/PHP/h_ad/204479092/2026-03-02/2026-03-03/hotel/hotel/hotels?legacy_provider_id=22&amp;rooms=1&amp;closed_user_group=general&amp;hb_data=3ZuAs3j8O67h1iRzdsgTGnTAZjctftN_an6A-SOoMcKAN1qWS0IfN9j3M97CWO9wzIZ3DzBQD-ujQWBWw4mameXEr7ywJVb9lQEKzpp3t7zPq3jhNVtMrPCgjfGFG6ztJD-M88OAeAPvj2Fn77SiuCSZD29luazLxyfiCp3YfCg4fyPro6Q1v1OIbBCLk5M-bgy77fvAzBiq31EWNU8mhDgKEi8uEeDRi0SnojrRdNXmcfELK59y-cSLdY6xiuue9YdyICqPl9GDT5HCO-b6ogCyXSSmladtpssrGqDHazidRFxn9RlJenhGzNSi7Dm9DPKcgKF-bOrWudZKYefHS7Dqp10D6MGATUpgiwuA4uqIt9k1w9ZIKiXCigyhl9Br3ZnWYIrqxYpHTDoNLdaWkX__fI76Dj7XjWMQGAEfs8CP&amp;q_datetime_utc=2026-03-02T00%3A13%3A42&amp;ticket_price=1487&amp;quote_id=-23253834356159017&amp;utid_state=1&amp;channel=iphone&amp;price_without_closed_user_group=3791&amp;tm_place_name=Bantay&amp;deeplink_data=eyJmaWVsZHMiOnsic2lnbmF0dXJlIjoiM2MxZjdhYWIxYmM2NzBhMGQ2OTNmNDZkNzQxNWVlNDYifSwidXJsIjoiaHR0cHM6Ly93d3cuYWdvZGEuY29tL3BhcnRuZXJzL3BhcnRuZXJzZWFyY2guYXNweD9jaWQ9MTg0NjM4MyZoaWQ9MTY5MjA0NjYmY3VycmVuY3k9UEhQJmNoZWNraW49MjAyNi0wMy0wMiZjaGVja291dD0yMDI2LTAzLTAzJk51bWJlcm9mQWR1bHRzPTEmTnVtYmVyb2ZDaGlsZHJlbj0wJlJvb21zPTEmbWNpZD0zMzImbWFzdGVyUm9vbUlkPTIyNzM1MTE2MSZtcHQ9VjNCMk9YWkdRazV2UlVaTU1UUlpTRGhEZVZSNFNGcE1jelpxTlRaRVkwUklXamd3Wm1sTlpXUjZTSGgzVDI1elUyTnlVVFpSVGxSUE0xSm9jbG8wTkRscFNtRk5Wa0o2Ym5wTk9BJlRvdGFsUHJpY2U9MTQ4Ny4yNCZUb3RhbFRheD0xNTkuMzUmVG90YWxGZWU9MC4wMCZUb3RhbFN1cmNoYXJnZT0wJm1jdXI9UEhQIn0%3D&amp;utid=3cbf24f7-b35f-f176-f755-22e123499a2b&amp;tm_stars=3&amp;client_id=skyscanner_app&amp;redirect_delay=1000&amp;price_policy=2&amp;pre_redirect_id=e0cab131-f7a9-669a-a217-795b7889e664&amp;tm_city_code&amp;max_price=9735&amp;guests=1&amp;request_id=e0cab131-f7a9-669a-a217-795b7889e664&amp;tm_country_code=PH</t>
  </si>
  <si>
    <t>17.5703572, 120.3906292</t>
  </si>
  <si>
    <t>Calle E. Reyes, Barangay VI, Capangpangan, Vigan, Ilocos Sur, Ilocos Region, 2700, Philippines</t>
  </si>
  <si>
    <t>DDD Habitat Inc - Vigan Hotel</t>
  </si>
  <si>
    <t>www.skyscanner.com.ph/hotel_deeplink/4.0/PH/en-US/PHP/h_bc/222203182/2026-03-05/2026-03-06/hotel/hotel/hotels?legacy_provider_id=13&amp;rooms=1&amp;closed_user_group=apps&amp;hb_data=RX7dHRJ1nu9s8hJjgL_QSSru4Jd5cKbu7Ig1z0_uBUnUMMDo7jd5HSk-dTR9OZMFqv5sOBQzPBrE6FsL-jb6YHn6oN2WD42PEatgPMi_7C80D9rXFVjV04890mopJnMlhS2vPNEtlPAl5MMuWrC6Jb9dcTSuMzaDBp0cP2t2OVcHkGh5BMtdclK74npGyqGnRPTzFLZBjhacR1rN1OwCEzEqp1lxc5cEB0mgBqQqkc7VNnsh588ujDlBO46tBzhDJGKVI2ta7JYuyWU12AGQqjFA5X_Yerts6Kbux98qHD4Rd2eLMncsTWBLTEbS2U9f2QQYy5TWH4pV2VrK078tCji_ilbEGfNSDy5VVWIixcQjUoaKg7PufjHZ-ysYxiYBNSMInrFu4FGo8seO9pZ0dcbCP3Sv7Dt6G_rFX7P0Ooo8Vx-wzUM%3D&amp;q_datetime_utc=2026-03-05T14%3A23%3A50&amp;ticket_price=1469&amp;quote_id=-7745950428452826229&amp;utid_state=1&amp;channel=iphone&amp;price_without_closed_user_group=1786&amp;tm_place_name=Vigan&amp;deeplink_data=eyJmaWVsZHMiOnsic2lnbmF0dXJlIjoiZWQwODZhOGY1NTQ5MThjNTBiNzdkMzUxYWQxMmUyNWIiLCJibG9ja19pZCI6IjEyNzc4ODI5MDFfNDAwNjk3NTg1XzFfMV8wIn19&amp;utid=61b325d9-bf85-0b2b-6562-b51fb94b3319&amp;tm_stars=0&amp;client_id=skyscanner_app&amp;price_policy=2&amp;pre_redirect_id=1e68e9d4-55f7-d0be-0a4a-5853aab9e5bb&amp;tm_city_code=VGNP&amp;max_price=4111&amp;guests=1&amp;request_id=1e68e9d4-55f7-d0be-0a4a-5853aab9e5bb&amp;tm_country_code=PH</t>
  </si>
  <si>
    <t>17.5706709, 120.3906808</t>
  </si>
  <si>
    <t>Providing free Wifi, parking on-site, and a terrace, the recently renovated property DDD Habitat Inc - Vigan Hotel offers rooms in Vigan, a 3-minute walk from Calle Crisologo and 0.4 miles from Bantay Bell Tower.</t>
  </si>
  <si>
    <t>Da Home Pension</t>
  </si>
  <si>
    <t>https://www.google.com/maps/place/West+Loch+Park+Hotel+Vigan/data=!4m11!3m10!1s0x338e6575f191edd5:0x38b977853653566e!5m3!1s2026-03-01!4m1!1i2!8m2!3d17.5722442!4d120.3886557!16s%2Fg%2F11cm_g1qn6!19sChIJ1e2R8XVljjMRblZTNoV3uTg?authuser=0&amp;hl=en&amp;rclk=1</t>
  </si>
  <si>
    <t>17.5722442, 120.3886557</t>
  </si>
  <si>
    <t>Calle Plaridel, Barangay II, Capangpangan, Vigan, Ilocos Sur, Ilocos Region, 2700, Philippines</t>
  </si>
  <si>
    <t>West Loch Park Hotel Vigan</t>
  </si>
  <si>
    <t>www.skyscanner.com.ph/hotel_deeplink/4.0/PH/en-US/PHP/h_xp/140233102/2026-03-05/2026-03-06/hotel/hotel/hotels?legacy_provider_id=1&amp;rooms=1&amp;closed_user_group=mobile&amp;hb_data=04mXN-ztdDGylOSE7VmvoPHR6Qagrf1h-jv8sPPHOn9PwgDOIjfP-yrDCOPv3zH4p0khx6on2X6w6V0lch5TkZR5tCHVl9ca0dUozb965IM5eUxUpkiJSTzQuC-aiko6NUr7MIW5rFc-xTkDYWqxRcJd6cjtvIolZ_oSnlx8Q4XDkcEiBq0a7lfSbVGxGmo17L10TqgYJTK1iX9KdwlpjF_PXWQOfUvq4W-Eu6nvGTiy9oazU5b15WdgSrsmqZjXEa78JhVIuXwDpd5Mz8sHZ3vbV1g%3D&amp;q_datetime_utc=2026-03-05T14%3A23%3A57&amp;ticket_price=4504&amp;quote_id=5352400175216505629&amp;utid_state=1&amp;channel=iphone&amp;price_without_closed_user_group=5630&amp;tm_place_name=Vigan&amp;deeplink_data=eyJmaWVsZHMiOnsic2lnbmF0dXJlIjoiZDkwYWZiNjZhYWQ5YWM4ZDZhNTQ2OGIzNDU0M2NmOTQifSwidXJsIjoiaHR0cHM6Ly93d3cuZXhwZWRpYS5jb20ucGgvSG90ZWwtU2VhcmNoP21wZD1HQlAmdHBpZD02OCZtcGU9MTc3MjcyMDIzOSZlbmREYXRlPTIwMjYtMDMtMDYmYWR1bHRzPTEmbXBuPTIxNTE1MTkwNiZtcG09MjQmbXBwPTEmbG9jYWxlPWVuX1VTJm1wbz1FQyZjaGlkPTVhY2FjYzZhLWY1MjUtNGQ1ZC04YTU1LTAxZDA2NTU0YTgwOSZtcHE9NTIuMDYmZWFwaWQ9NDYyMzAmbWN0Yz0zJmN1cnJlbmN5PUdCUCZyYXRlcGxhbmlkPTI1NDI0NTc3NiZzZWxlY3RlZD0zOTQ5NDQ4OSZzdGFydERhdGU9MjAyNi0wMy0wNSZtcGI9MTAuNDEmbXBhPTQ3LjMzIn0%3D&amp;utid=dcf657c6-cc08-b940-da6f-18a0f7f74693&amp;tm_stars=3&amp;client_id=skyscanner_app&amp;price_policy=2&amp;pre_redirect_id=221890ff-2910-740e-2afa-002f21dc9dc1&amp;tm_city_code=VGNP&amp;max_price=6300&amp;guests=1&amp;request_id=221890ff-2910-740e-2afa-002f21dc9dc1&amp;tm_country_code=PH</t>
  </si>
  <si>
    <t>17.5704289, 120.3872578</t>
  </si>
  <si>
    <t>Located in Vigan, a 3-minute walk from Calle Crisologo, West Loch Park Hotel Vigan provides accommodations with a garden, free private parking, a terrace and a restaurant. With free WiFi, this 3-star hotel offers room service and a 24-hour front...</t>
  </si>
  <si>
    <t>Vevento hotel</t>
  </si>
  <si>
    <t>https://www.google.com/maps/place/RF+Aniceto+Mansion/data=!4m11!3m10!1s0x338e65757b7d0a51:0x6f79ae43a862db05!5m3!1s2026-03-01!4m1!1i2!8m2!3d17.574277!4d120.3892998!16s%2Fg%2F1tdnhnf0!19sChIJUQp9e3VljjMRBdtiqEOueW8?authuser=0&amp;hl=en&amp;rclk=1</t>
  </si>
  <si>
    <t>17.574277, 120.3892998</t>
  </si>
  <si>
    <t>7-Eleven, Calle Crisologo, Barangay II, Capangpangan, Vigan, Ilocos Sur, Ilocos Region, 2700, Philippines</t>
  </si>
  <si>
    <t>RF Aniceto Mansion</t>
  </si>
  <si>
    <t>www.skyscanner.com.ph/hotel_deeplink/4.0/PH/en-US/PHP/h_fd/224790049/2026-03-02/2026-03-03/hotel/hotel/hotels?legacy_provider_id=927050&amp;rooms=1&amp;hb_data=pCv9fr5kCvOp3iwhSmBl-emaPjmFdQHfUfedxgHTJNpVl-ZWmfWCf7Pmvd16RFUZJFZu7NK_GO7xH03VgLNCDZq_29AoKK2EK4PVhhXATofLAYTmHfZLaGyMEn1NTsgGPgNtGTdqhJBVbpS5DdBCLd3vMXOuy4Ppe56WOiKC3-mDw1QuQSakWo_Gkl6sJ_hyboCtBvDmCQ0RVNSCclMJIJM6e1du6yw3GO73ug8RdwB6Xg_UMUHvPZ6UkEkosSJGC44pCQtuHiUEKPQRUbW0PWzVf6vNICqSg_Db5bxcqK5YI6WbzhF-90HlEPTvcJumcYfvCqg3Sm_KSn9IXYMTKxFgPX9STEZGgWBg2VcFCt5oDqPC2-A_1tIATtGZnqO6pHzL8c43rcjf2HH1qVRER_X0gaCpgzyNyaZE9TwkT-wDcg%3D%3D&amp;q_datetime_utc=2026-03-02T00%3A13%3A58&amp;ticket_price=1724&amp;quote_id=-7092115407126111505&amp;utid_state=1&amp;channel=iphone&amp;tm_place_name=San+Emilio&amp;deeplink_data=eyJmaWVsZHMiOnsic2lnbmF0dXJlIjoiY2U5NzFkN2FkOTU0Y2QzMjdjNDEzMjgzYzA4YTdmMTUifSwidXJsIjoiaHR0cHM6Ly9kZWFscy52aW8uY29tP3NpZz02ZTEzYThiZmYzYzBkOGRhOWRjZjkwZWUyMGU2NjY3OTdkMmFkNTQ1YjI5MzQ3M2FmY2UzYjZlYmE0ZDQyOTQ1MmQzMTMxMzczNzM3MzIzNzM4MzUmc2lnLWlzcz1tZXRhJnR1cmw9aHR0cHMlM0ElMkYlMkZ2aW8uY29tJTJGSG90ZWwlMkZTZWFyY2glM0ZjaGVja0luJTNEMjAyNi0wMy0wMiUyNmNoZWNrT3V0JTNEMjAyNi0wMy0wMyUyNmN1cnJlbmN5JTNEUEhQJTI2ZXB2JTNETVM0eSUyNmVzZCUzRFRzSTJRUlVaZlV3eVJISmw3d29OZnJKUTZ5aFp2YlJXaDFOR0NnM3pfQ0N1cUpHX2o5bEpmQ0NmV0ZBSVVfLTlWeVdqWi1PNVo3WXlNa09sakxuRFB3eFRQakE1MUFpOVdrS1d1bkJ5WGdMS1lDMnprbjAlMjUzRCUyNmZvcmNlQ3VycmVuY3lDaGFuZ2UlM0QxJTI2Zm9yY2VMYW5ndWFnZUNoYW5nZSUzRDElMjZob3RlbElkJTNEMjQ2MDQyNzQlMjZsYWJlbCUzRHNyYyUyNTNEc2t5c2Nhbm5lciUyNTI2dWNvdW50cnklMjUzRFBIJTI1MjZ1ZGV2aWNlJTI1M0Rtb2JpbGUlMjUyNmhvdGVsJTI1M0QyNDYwNDI3NCUyNTI2ZGF5JTI1M0QyJTI1MjZtb250aCUyNTNEMDMlMjUyNnllYXIlMjUzRDIwMjYlMjUyNmxvcyUyNTNEMSUyNTI2b2ZmZXJpZCUyNTNEb3Q3Tm43bHhTcnpJJTI1MjZwcmljZSUyNTNEMTcyMy42OCUyNTI2Y3VycmVuY3klMjUzRFBIUCUyNTI2dXNlcmxhbmclMjUzRGVuJTI1MjZfdGglMjUzRDQ4ZGE5ODUzZGMyNzNiMDZiNWRhNWU1YThjNjI2ZTA2Mjg2YjMwODM2MDAzNGVhMiUyNTI2ZHRzJTI1M0QxNzcyNDEwNDM3JTI1MjZvbHV0JTI1M0QxNzcyNDEwNDM3JTI1MjZjYW5QYXlMYXRlciUyNTNEZmFsc2UlMjUyNnJlcXVlc3RVc2VyR3JvdXAlMjUzRCUyNTI2b2ZmZXJVc2VyR3JvdXAlMjUzRHB1YmxpYyUyNmxhbmclM0RlbiUyNm90aSUzRHprcGtiN1VmWFlBJTI2cHJlZmVycmVkUmF0ZSUzRDE3MjMuNjglMjZwcm9maWxlJTNEcjJkMm03M2tuOCUyNnJvb21zJTNEMSUyNnVzZXJDb3VudHJ5JTNEUEglMjZ1dG1fY2FtcGFpZ24lM0Rza3lzY2FubmVyJTI2dXRtX21lZGl1bSUzRGNwYyUyNnV0bV9zb3VyY2UlM0Rza3lzY2FubmVyIn0%3D&amp;utid=2d0aabd5-95f1-5801-86fb-1119c6f94871&amp;tm_stars=0&amp;client_id=skyscanner_app&amp;redirect_delay=1000&amp;price_policy=2&amp;pre_redirect_id=3a498376-e42d-e2ec-07d2-3288a7305023&amp;tm_city_code&amp;max_price=1724&amp;guests=1&amp;request_id=3a498376-e42d-e2ec-07d2-3288a7305023&amp;tm_country_code=PH</t>
  </si>
  <si>
    <t>17.5723938, 120.3880411</t>
  </si>
  <si>
    <t>Sibsibbu, Ilocos Sur, Ilocos Region, 2722, Philippines</t>
  </si>
  <si>
    <t>San Emilio</t>
  </si>
  <si>
    <t>non-smoking, 24-hour_front_desk_service, smoking_areas, massage, room_service, garden, express_check-in, express_check-out, restaurant, car_rental, meeting_facilities, luggage_storage, fax, ticket_office</t>
  </si>
  <si>
    <t>www.skyscanner.com.ph/hotel_deeplink/4.0/PH/en-US/PHP/h_bc/218529661/2026-03-05/2026-03-06/hotel/hotel/hotels?legacy_provider_id=13&amp;rooms=1&amp;closed_user_group=general&amp;hb_data=EKAgiAFysoVgJzxyaXSdwfoiLAPLIC1fZwkziEeXDQUQAMmkNV67r_H71KCFVNUoz8076cxL-Avkp1gOBCluIJXbaqijQpanNQZOoGpCVasnHrqI3m_bAI4kR5zodj17EcVdOvgf9ziB9RTS6xGlyPc7yQgLofIm0nHlvDieOylPAMLK9XiVZyefd1YrEExUtOqjQcQlKybCJhflAHAQwv4-pPdVzavcUhoMQ6YSMMpEEtdTWEbDoSLVUacevXVyACybyDqtvsl-1Qk8t4PyeqW2jWiQ0ffkTH-_yLAD_ScTRGWpYUKGoRE4bWfUuvUfIDJLm3ZXLolrkEM7xNvqGZRjmZG1bLWIcKIUcolu5Z5mTTHc7yPEP2W-eR9cASine4m066ObHjug_1zzG8AQbDvQ3dKxaarOmqucNTGbPy1aw1s4XuQ%3D&amp;q_datetime_utc=2026-03-05T14%3A23%3A57&amp;ticket_price=4685&amp;quote_id=8113248215101454930&amp;utid_state=1&amp;channel=iphone&amp;price_without_closed_user_group=6414&amp;tm_place_name=Vigan&amp;deeplink_data=eyJmaWVsZHMiOnsic2lnbmF0dXJlIjoiOTM2MzZiNTNhZTI3NmEwMjhjMGEyMzRkYTAyODdhYjMiLCJibG9ja19pZCI6InYxX0NnRXRFTXdDR2lnS0hUSXdNall0TURNdE1EVlVNREE2TURBNk1EQXVNREF3S3pBM09qQXdFQUVZM3dFb0FUZ0JJZ0lJQVE9PV9DaWdJdnAraDlnVVFBaGlTNjZ2QkFTQ2NMeWlhMk1JUU1BSktDek5FTVRBd1VGOHhNREJRVUpnRkVnZ0lBU0lFYkFRT05ob0VLQUl3QVNJRUNBSVlBZz09In19&amp;utid=950f1aa2-9dfa-d1d1-c550-98f32a1cd0e1&amp;tm_stars=3&amp;client_id=skyscanner_app&amp;price_policy=2&amp;pre_redirect_id=d800b23c-b58f-4c22-18ec-88d56902348e&amp;tm_city_code=VGNP&amp;max_price=7423&amp;guests=1&amp;request_id=d800b23c-b58f-4c22-18ec-88d56902348e&amp;tm_country_code=PH</t>
  </si>
  <si>
    <t>17.5964655, 120.3733612</t>
  </si>
  <si>
    <t>E.A. Apartelle Metro Vigan</t>
  </si>
  <si>
    <t>www.skyscanner.com.ph/hotel_deeplink/4.0/PH/en-US/PHP/h_bc/154583761/2026-03-02/2026-03-03/hotel/hotel/hotels?legacy_provider_id=13&amp;rooms=1&amp;closed_user_group=apps&amp;hb_data=cGOo0IHULI7j58XaigUIT2Ul2nr0QHyCef4d_5FIJPf_r2hTXfK9PoZIUD9VH6Oi5PXaI75vv-fucBob5LQq8kg8k_7hoi_r1qWmhO9divxJ_zOT0GcGktbmKIFKa7g-njfLH4sLBPrCTdO_niO60pGZRDTEGEvUVCmD4v5RQ47jptlA4Q6dlr9w3jWp4Ybv5Re2gpVEe4pnpm7mwz_e7WJ7DmAxPG2ss5_ZBb3CElgWdr67IRzg8jKFpZc6KypjsJ_Kp65-ZK305ijxbmczlR-YwR6rqxqcZ7IqfqYD4xne-B5ek_-vGYzJtJLszt2rYCQHHf8TRGHl-btLpZRoe87IFJqseEHQWroFo83GQc-QKvVLtEI27HEy1hx-ni8pyC4r2rJ3BhXVVCeS-qTcjCc0yq3SBjCxL4YYt-S4AdBmKC_R4f8%3D&amp;q_datetime_utc=2026-03-02T00%3A13%3A56&amp;ticket_price=1512&amp;quote_id=-5353584285989620309&amp;utid_state=1&amp;channel=iphone&amp;price_without_closed_user_group=1965&amp;tm_place_name=San+Vicente&amp;deeplink_data=eyJmaWVsZHMiOnsic2lnbmF0dXJlIjoiMjYwN2FiZjA4NTBmY2RhZDU4MjFmM2Q3ZDQzZWFlZTEiLCJibG9ja19pZCI6IjE5OTc3NDkwNF85NDE2NzU1OF8yXzJfMCJ9fQ%3D%3D&amp;utid=906123dd-b64b-83f5-b2d4-cc9de42e8f2a&amp;tm_stars=0&amp;client_id=skyscanner_app&amp;redirect_delay=1000&amp;price_policy=2&amp;pre_redirect_id=93d877be-32f2-ec9b-40f1-02cadc28fe7c&amp;tm_city_code&amp;max_price=4536&amp;guests=1&amp;request_id=93d877be-32f2-ec9b-40f1-02cadc28fe7c&amp;tm_country_code=PH</t>
  </si>
  <si>
    <t>www.skyscanner.com.ph/hotel_deeplink/4.0/PH/en-US/PHP/h_ct/162673231/2026-03-02/2026-03-03/hotel/hotel/hotels?legacy_provider_id=31&amp;rooms=1&amp;closed_user_group=general&amp;hb_data=PY6CyemUvOLkTia0nAnzCeLJszQ43UZ8fmSAFe8EPOr9-sVGT9gsiSBUbzxbQBfRL46XZIUVD-5SLVOCtlK5t1EEBkx5zilZe3GyVdoHgz9wPR5NWMB1BF3s9c9BN7N0Yn6atvCoIocUJbXDUWg7VvW9F_G79oPfi--JItp0Mv7iLilvDgvjywnMCepCoRESrCYAsILeIq5nttx8ENFMRo0MZAfALd_ohYbCmO-2uSeFF-duo4UWCe15YGsmtC1v5s8lcVhVJPyEExwdut3J-p1PB_ebeYo-P3YrMVx04IdrrawhTdK8bkyHSHu-XZ16ICO8OadwW9TRKxxVWl2qyXp3RwCCHPgzMwZSzoHwYyopY9ytiQdACVQHpbUF22DnHJxmJNGXmKU5ey8EYQG7GdlEJhJ43UJ974CaXeo_PQ%3D%3D&amp;q_datetime_utc=2026-03-02T00%3A13%3A56&amp;ticket_price=1855&amp;quote_id=9005650381606872482&amp;utid_state=1&amp;channel=iphone&amp;price_without_closed_user_group=3814&amp;tm_place_name=San+Vicente&amp;deeplink_data=eyJmaWVsZHMiOnsic2lnbmF0dXJlIjoiYzY5MjYzYzJhZTI3Yjg3OGE2ZDgzZjA1YzRlMjNiYzAifSwidXJsIjoiaHR0cHM6Ly9waC50cmlwLmNvbS9ob3RlbHMvcmVkaXJlY3Q%2FaG90ZWxpZD0xNTkwODQ0NSZjaXR5PTMwNzEwNiZBbGxpYW5jZWlkPTEyNjA3JnNpZD04ODg4MzImY2hlY2tpbj0yMDI2LTAzLTAyJmNoZWNrb3V0PTIwMjYtMDMtMDMmc2hvcHBpbmdpZD00YjZiMDEwZGQ4YzI0NDU5OTgyYWU4M2Q3ZTRiOGUyNyZhZHVsdD0xJmNoaWxkcmVuPTAmYWdlcz0mbGFuZ3VhZ2U9ZW5waCZsb2NhbGU9ZW5fUEgmcm9vbWlkPTEyMjA1NDA3MDQmc3dpZD0wJnBheT1QUCZmZ3Q9MSZjcm49MSZjdXJyPVBIUCZ3a3A9MSZzdGFuZD1INHNJQUFBQUFBQUFfd0Q0QUFmX0NsMEtBaGdCRWdRSUFSQUFHbEVJb1BMX3hRUVlBREFBT1BzUm1BSGRfTW9IcUFFQXVBRUV3QUVBMFFHa2NEMEsxNnFZUU9FQmV4U3VSLUg3bkVEb0FjbmxrcUVCaUFJZ2lRUUFBQUFBQUFBQUFLQUVBS0VGaGV0UnVCNmRaRUFhSURSaU5tSXdNVEJrWkRoak1qUTBOVGs1T0RKaFpUZ3paRGRsTkdJNFpUSTNJQVFvMjZXVHpRWklBVklHTnpBeVltRTJXaHdLQTFCSVVCRVFXRG0weUhhLVB4b0RVRWhRSVJCWU9iVElkcjRfWWdWbGJsOVFTR2k1RkhBQmVBQ0tBUWRJQVhnQXlBRUJxZ0VBOGdFaU5HSTJZakF4TUdSa09HTXlORFExT1RrNE1tRmxPRE5rTjJVMFlqaGxNamRmTUpJQ0FUU2FBZ0FBQUFEX193RUFBUF9fT3pEUnlmZ0FBQUEifQ%3D%3D&amp;utid=498563d3-f646-873e-b09b-8c9a6cc70bbe&amp;tm_stars=1&amp;client_id=skyscanner_app&amp;redirect_delay=1000&amp;price_policy=2&amp;pre_redirect_id=d579ef25-c3af-fc6e-192c-82ad5f61e23b&amp;tm_city_code&amp;max_price=3087&amp;guests=1&amp;request_id=d579ef25-c3af-fc6e-192c-82ad5f61e23b&amp;tm_country_code=PH</t>
  </si>
  <si>
    <t>17.5797603, 120.3899562</t>
  </si>
  <si>
    <t>Office of the Provincial Agriculturist, Govantes Dike Road, Barangay 1, Capangpangan, Bantay, Ilocos Sur, Ilocos Region, 2700, Philippines</t>
  </si>
  <si>
    <t>Abitha Prime Rooms</t>
  </si>
  <si>
    <t>www.skyscanner.com.ph/hotel_deeplink/4.0/PH/en-US/PHP/h_ad/224691257/2026-03-02/2026-03-03/hotel/hotel/hotels?legacy_provider_id=22&amp;rooms=1&amp;closed_user_group=general&amp;hb_data=Z1WEPNwCbkKaHoqFkwwxaPojLFVhWGKx6LO3T94iTcBoT4DgVAiHK5uWTd2M7sleCEzQTUMAtV-OF76LqkgYgVampBEmtfXkxEJvUX8NOl_PIvnVa_CN4knQHDydfMJ83sfzk1_p86UXv6PmOM9Q-Gl4DLH-uWQNEyDVFiCNkrZiF3oK-SQ1-uaHM7tM0dUCVsILKTzR76ot6IXN5B7xlvcNg9iJPVpo7hIiYuz-t_G-0PAWCEcfkAQ3VfcdGYYWPVCF5wqbhLizFYZobjtMRbLuTYLQqf_WKPfRoBZ7nToW48-nzUw7JfK7Y6L0648jT8gdmUY3sIoQYft8xH40uyC8fSvlL0Dej3tjG1AxQKotKIk0RJCy_l3OYVIafG6fN3aSBlIzli9DXwg1Rw7oLI7dRfGudIzuemKSQbrhfnla&amp;q_datetime_utc=2026-03-02T00%3A13%3A56&amp;ticket_price=2064&amp;quote_id=6580382546375308929&amp;utid_state=1&amp;channel=iphone&amp;price_without_closed_user_group=2636&amp;tm_place_name=Bantay&amp;deeplink_data=eyJmaWVsZHMiOnsic2lnbmF0dXJlIjoiZWQ2MWYyMzg1ZDIzMzIwZjNkNGQxOWNmZDI3YzEzNzEifSwidXJsIjoiaHR0cHM6Ly93d3cuYWdvZGEuY29tL3BhcnRuZXJzL3BhcnRuZXJzZWFyY2guYXNweD9jaWQ9MTg0NjM4MyZoaWQ9Nzc0NjAyMjYmY3VycmVuY3k9UEhQJmNoZWNraW49MjAyNi0wMy0wMiZjaGVja291dD0yMDI2LTAzLTAzJk51bWJlcm9mQWR1bHRzPTEmTnVtYmVyb2ZDaGlsZHJlbj0wJlJvb21zPTEmbWNpZD0zMDM4Jm1hc3RlclJvb21JZD0xMTk3MzQxODI2Jm1wdD1WQ3Q0YzJjM1pIaDNhSGRJT1RkdGJrVXphSFJNVkVOa1NERm9ZVXBoUjJ3elFtWnBPRFowVUc0NVQybHhZbGc1YjBsVmVXOHJhM052TXpkMWJXdEVkbXBTZFhGVWFETndMMUZqT0dwM1BUMCZUb3RhbFByaWNlPTIwNjQuMzUmVG90YWxUYXg9MzcyLjI2JlRvdGFsRmVlPTAuMDAmVG90YWxTdXJjaGFyZ2U9MCZtY3VyPVBIUCJ9&amp;utid=d4870ee2-9d50-1c57-f452-b2aa1a6cb271&amp;tm_stars=0&amp;client_id=skyscanner_app&amp;redirect_delay=1000&amp;price_policy=2&amp;pre_redirect_id=87def3f2-f2e0-cf43-71dd-8bbc5c519560&amp;tm_city_code&amp;max_price=2434&amp;guests=1&amp;request_id=87def3f2-f2e0-cf43-71dd-8bbc5c519560&amp;tm_country_code=PH</t>
  </si>
  <si>
    <t>17.5589, 120.373538</t>
  </si>
  <si>
    <t>Safari Hotel, 202, Barangay VII, Ayusan Sur, Vigan, Ilocos Sur, Ilocos Region, 2700, Philippines</t>
  </si>
  <si>
    <t>parking, air_conditioning, non-smoking, smoking_areas</t>
  </si>
  <si>
    <t>Safari Hotel and Villas powered by Cocotel</t>
  </si>
  <si>
    <t>www.skyscanner.com.ph/hotel_deeplink/4.0/PH/en-US/PHP/h_xp/203930195/2026-03-05/2026-03-06/hotel/hotel/hotels?legacy_provider_id=1&amp;rooms=1&amp;closed_user_group=mobile&amp;hb_data=j1jqOT1fthEiQtbC8mP3dfB8H0Kv9Cxjrzkd_XbmasevCId9r-LyU9KHM4z_3iKA_y-3gkqGdHWAJ2LtVI4kGtnpZzGp56tGIgsqlZA5dvVnbUn9yVLhQdOXJZ1r5MJIdogP9uedABJ8e2sFwwsZVx0e6yDAiQh1gwfm4W4LUa2uN6yJl969B3_wBraM_e-OVnm_pUWKWtlqka1kO5E2A2ntf8Fho2Jwq5IfHiMjCuWsHOHo32AFJI12gA0rfwsJn9xyHUfKvRvqMSpiBN3OIo9us6g%3D&amp;q_datetime_utc=2026-03-05T14%3A23%3A57&amp;ticket_price=6713&amp;quote_id=-7615344111715789142&amp;utid_state=1&amp;channel=iphone&amp;price_without_closed_user_group=10828&amp;tm_place_name=Vigan&amp;deeplink_data=eyJmaWVsZHMiOnsic2lnbmF0dXJlIjoiMzkxYjEyYTM4ZmM0MDQ4MTk2ZjkxNGE1YzQ3MDljNDgifSwidXJsIjoiaHR0cHM6Ly93d3cuZXhwZWRpYS5jb20ucGgvSG90ZWwtU2VhcmNoP3RwaWQ9NjgmbXBlPTE3NzI3MjAyMzkmZW5kRGF0ZT0yMDI2LTAzLTA2JmFkdWx0cz0xJmxvY2FsZT1lbl9VUyZjaGlkPTVhY2FjYzZhLWY1MjUtNGQ1ZC04YTU1LTAxZDA2NTU0YTgwOSZlYXBpZD00NjIzMCZtY3RjPTMmc3RhcnREYXRlPTIwMjYtMDMtMDUmbXBkPUdCUCZtcG49MzE4NTUzMjE1JmN1cnJlbmN5PUdCUCZyYXRlcGxhbmlkPTQwMDM1MDg1NCZtcG09MjQmbXBwPTEmbXBvPUVDJnNlbGVjdGVkPTgyODUxNDY1Jm1wYj0xNS41MiZtcHE9NzcuNTkmbXBhPTcwLjU0In0%3D&amp;utid=854e123b-714c-25d1-ddc4-cdb7b71faf58&amp;tm_stars=3&amp;client_id=skyscanner_app&amp;price_policy=2&amp;pre_redirect_id=753a7eee-1065-ed26-165c-f8a9e4cf1b39&amp;tm_city_code=VGNP&amp;max_price=8480&amp;guests=1&amp;request_id=753a7eee-1065-ed26-165c-f8a9e4cf1b39&amp;tm_country_code=PH</t>
  </si>
  <si>
    <t>17.5738394, 120.3879383</t>
  </si>
  <si>
    <t>Located 2.5 miles from Calle Crisologo, Safari Hotel and Villas powered by Cocotel offers 5-star accommodations in Vigan and has a garden.</t>
  </si>
  <si>
    <t>Condotel Asuncion</t>
  </si>
  <si>
    <t>www.skyscanner.com.ph/hotel_deeplink/4.0/PH/en-US/PHP/h_ad/213629074/2026-03-05/2026-03-06/hotel/hotel/hotels?legacy_provider_id=22&amp;rooms=1&amp;closed_user_group=general&amp;hb_data=_gC17LxJN5VJNTMiABdLPK0KXQZwqH2EQg8h4A-Eyn_4w5j-Psj52c2aS4MbqWuvTgkzJ1QTnH6OuYtcjri4srrF_g6NYwy-q-6FbVY_yd6VlqQsh7Q-Xh_9kFJdpvWPM2y4qMAA4FgyK1dY-RIVT7Kiv5VkcWF9O5znpvWCHmYO7bRh8l9TKdn_ccTeDzwRSu_C8asYR_2OKDlj5UxOhNihjfsUPu2Ec4DIakIhJTCjfGuwx5MAuz4_Y9Bgi9Kv84crwheJmwV2aM38QG-arUJ_VUNR9Qtiya4HlnSz4qPJfjlAE2l48esvVjpDVC4eqClvtQw4iZwp-azcOP9BdAXJa8YuNMgonYcWaOnM6HKaIA6AORo5jdwmyxYg0XGkDlSg5zR0GY5ZqxdDzTQEAH9cK0M-3ggxsSWvKNsKQV3P&amp;q_datetime_utc=2026-03-05T14%3A23%3A57&amp;ticket_price=1969&amp;quote_id=-4892180324377111883&amp;utid_state=1&amp;channel=iphone&amp;price_without_closed_user_group=3000&amp;tm_place_name=Vigan&amp;deeplink_data=eyJmaWVsZHMiOnsic2lnbmF0dXJlIjoiOGY5NjkwZmQxMDJjNWU2ZTdmZjliZjJmY2FhMGJkY2EifSwidXJsIjoiaHR0cHM6Ly93d3cuYWdvZGEuY29tL3BhcnRuZXJzL3BhcnRuZXJzZWFyY2guYXNweD9jaWQ9MTg0NjM4MyZoaWQ9MzY3NTM4MDkmY3VycmVuY3k9UEhQJmNoZWNraW49MjAyNi0wMy0wNSZjaGVja291dD0yMDI2LTAzLTA2Jk51bWJlcm9mQWR1bHRzPTEmTnVtYmVyb2ZDaGlsZHJlbj0wJlJvb21zPTEmbWNpZD0zMzImbWFzdGVyUm9vbUlkPTgxODgwNDMxNyZtcHQ9ZGk5TVkyTnlTelppVTI5Q0wyWjJPRWtyYUdaR04xUlhSVEZZWm5JeVRtdG5iMUlyY1daVVozVnVTMnBGVUhCbFNUZHhWRVpPWjBONlpVWmlUbUpRTlVZd01Ha3hkM0JoYTBwV1VsTjNQVDAmVG90YWxQcmljZT0xOTY5LjMwJlRvdGFsVGF4PTIyNy44NiZUb3RhbEZlZT0xNjYuMDAmVG90YWxTdXJjaGFyZ2U9MCZtY3VyPVBIUCJ9&amp;utid=f90c927b-c19f-8199-b01c-de17057ebf94&amp;tm_stars=5&amp;client_id=skyscanner_app&amp;price_policy=2&amp;pre_redirect_id=ad808bae-31a8-0f1e-0f9c-1b931245c46e&amp;tm_city_code=VGNP&amp;max_price=4333&amp;guests=1&amp;request_id=ad808bae-31a8-0f1e-0f9c-1b931245c46e&amp;tm_country_code=PH</t>
  </si>
  <si>
    <t>17.5739547, 120.3879863</t>
  </si>
  <si>
    <t>BPI, Calle Jacinto, Barangay II, Capangpangan, Vigan, Ilocos Sur, Ilocos Region, 2700, Philippines</t>
  </si>
  <si>
    <t>parking, wifi, air_conditioning, 24-hour_front_desk_service, microwave, concierge, security, beach_umbrellas</t>
  </si>
  <si>
    <t>Great care is taken to ensure guests experience comfort through top-notch services and amenities.Stay connected with your associates, as complimentary Wi-Fi is available during your entire visit.When arriving by car, take advantage of the hotel's convenient on-site parking facilities. The hotel's daily housekeeping ensures an excellent option for your stay.In order to ensure the utmost level of relaxation, the guestrooms feature an inviting design and are equipped with all basic necessities, creating a delightful stay experience.To ensure a pleasant stay, a selection of rooms at hotel come furnished with linen service and air conditioning, all designed with your ease in mind.Selected rooms offer in-room amusement like television as a source of entertainment for guests to enjoy. Within specific rooms, a refrigerator, bottled water and instant coffee is conveniently available for your use.Understanding the significance of bathroom facilities in enhancing visitor contentment, hotel offers a hair dryer and toiletries within a few chosen chambers.</t>
  </si>
  <si>
    <t>Sweet Mermaids Hotel and Restobar</t>
  </si>
  <si>
    <t>https://www.google.com/maps/place/Mija+Casita/data=!4m11!3m10!1s0x338e6fd1952be301:0xbbd4d241e95ddbf!5m3!1s2026-03-01!4m1!1i2!8m2!3d17.5482083!4d120.3758796!16s%2Fg%2F11l5dg3d6_!19sChIJAeMrldFvjjMRv92VHiRNvQs?authuser=0&amp;hl=en&amp;rclk=1</t>
  </si>
  <si>
    <t>17.5482083, 120.3758796</t>
  </si>
  <si>
    <t>Located in Lingayen, Sweet Mermaids Hotel and Restobar is on the beach, within a 5-minute walk of Baywalk and Lingayen Beach. This beach hotel is 10.8 mi (17.4 km) from Dagupan City Plaza and 0.3 mi (0.5 km) from Aquatica Marina Water Park.
This hotel features designated smoking areas and complimentary bicycles on site.
Enjoy a meal at the restaurant or snacks in the hotel's coffee shop/cafe. Quench your thirst with your favorite drink at the bar/lounge.
The front desk is staffed during limited hours. Free self parking is available onsite.
Make yourself at home in one of the 15 air-conditioned guestrooms. Bathrooms have showers and bidets. Conveniences include complimentary bottled water, and housekeeping is provided daily.</t>
  </si>
  <si>
    <t>Mija Casita</t>
  </si>
  <si>
    <t>www.skyscanner.com.ph/hotel_deeplink/4.0/PH/en-US/PHP/h_ad/218738923/2026-03-05/2026-03-06/hotel/hotel/hotels?legacy_provider_id=22&amp;rooms=1&amp;closed_user_group=general&amp;hb_data=hPM9H3C63LCNguaMUD_GyUlyrRlQ4SUjVVjIm60_IQ9rPSJIn87gxggG4vvY9C2ej621weFTpB6u7wkSBfhy7nh6O1uDcwry3fQaUw3frUBln9h19LHxMppEFfxega6GBzqWYXFwkyU6o7r8xXXnJsbuR78pbEa02PqHefVQeIlA9sZ-IQ_wl1SD8TG-09HTqGrLOumM8nKtgqcP96lOe1K5SF2TfAum3JwZgx63tOf1OTt6p5Vppp84KPqY1kMkML1zM55yRmngH1U0XrRg_SboPS6e-XzDkhgxx7vDZzVeSS_jmP221agaFey3W345xrfQcpKTh6jZ6o62v0VMz3ekC8-UR8ooO6LzDZYodXIjeUUL315pEJscFptgk8FP6-kLrNfEgDM1CLDIJWz23WkgFpe-g-aScbmxqI_H26V8&amp;q_datetime_utc=2026-03-05T14%3A23%3A59&amp;ticket_price=2711&amp;quote_id=-1107750641568441045&amp;utid_state=1&amp;channel=iphone&amp;price_without_closed_user_group=7977&amp;tm_place_name=Vigan&amp;deeplink_data=eyJmaWVsZHMiOnsic2lnbmF0dXJlIjoiOTM2MDQwZDVlYTczOWQyMDkzMTNhYzlhNDViOThhMjAifSwidXJsIjoiaHR0cHM6Ly93d3cuYWdvZGEuY29tL3BhcnRuZXJzL3BhcnRuZXJzZWFyY2guYXNweD9jaWQ9MTg0NjM4MyZoaWQ9NTI1OTMxNzgmY3VycmVuY3k9UEhQJmNoZWNraW49MjAyNi0wMy0wNSZjaGVja291dD0yMDI2LTAzLTA2Jk51bWJlcm9mQWR1bHRzPTEmTnVtYmVyb2ZDaGlsZHJlbj0wJlJvb21zPTEmbWNpZD0zMzImbWFzdGVyUm9vbUlkPTgxNDQ4MjM0OCZtcHQ9VUVOSEszazFZemRSYTJWWlNDOURSV1F3WW1KeFdFVlJORXQ1TW5GcmFsQnZkMGxGTm5wNVUyaGxVVFZJYm5sRE5scFBjMEUyYWtSVGJGZFNjemszU0ZKWFJuSkxiRlJYZDFWa2VHdDJXR28mVG90YWxQcmljZT0yNzExLjI5JlRvdGFsVGF4PTMxMy4xOCZUb3RhbEZlZT0yMjkuMDgmVG90YWxTdXJjaGFyZ2U9MCZtY3VyPVBIUCJ9&amp;utid=179a67b4-f4bd-6acb-5d2a-6af105133712&amp;tm_stars=0&amp;client_id=skyscanner_app&amp;price_policy=2&amp;pre_redirect_id=71e6d5fd-b597-d6df-e1fc-4ef13443dd1a&amp;tm_city_code=VGNP&amp;max_price=3929&amp;guests=1&amp;request_id=71e6d5fd-b597-d6df-e1fc-4ef13443dd1a&amp;tm_country_code=PH</t>
  </si>
  <si>
    <t>17.5483218, 120.3732356</t>
  </si>
  <si>
    <t>Salindeg, Vigan, Ilocos Sur, Ilocos Region, 2700, Philippines</t>
  </si>
  <si>
    <t>Featuring a garden, Mija Casita provides accommodations in Anomang Mayor. This bed and breakfast offers accommodations with a terrace. The bed and breakfast features rooms with air conditioning, free private parking, and free Wifi.</t>
  </si>
  <si>
    <t>King Henry's Transient house</t>
  </si>
  <si>
    <t>https://www.google.com/maps/place/METRO+VIGAN+INN+Main+Branch/data=!4m11!3m10!1s0x338e650ef0d62209:0xd4acdc9851f15627!5m3!1s2026-03-01!4m1!1i2!8m2!3d17.5917328!4d120.3802482!16s%2Fg%2F11cjkhh17g!19sChIJCSLW8A5ljjMRJ1bxUZjcrNQ?authuser=0&amp;hl=en&amp;rclk=1</t>
  </si>
  <si>
    <t>17.5917328, 120.3802482</t>
  </si>
  <si>
    <t>Poblacion, San Vicente, Ilocos Sur, Ilocos Region, 2700, Philippines</t>
  </si>
  <si>
    <t>METRO VIGAN INN Main Branch</t>
  </si>
  <si>
    <t>www.skyscanner.com.ph/hotel_deeplink/4.0/PH/en-US/PHP/h_bc/225665561/2026-03-02/2026-03-03/hotel/hotel/hotels?legacy_provider_id=13&amp;rooms=1&amp;closed_user_group=apps&amp;hb_data=S0IWKgvZsEdWXeZqx68xfGy771wvW2lViB6o6YilnJHe9jFCN3YJeIVDjG0qpRs4c7j1M5bNeII25OrZJF4FFPdW6yT6u8ccll-KHpEGfsGo3u72jREOpjt8hugy2gACQ9GEjpD7cJvP0EWkPr5DJ1QxSb-YUorNSjIqGJ1t4mgcIGOS-tQZVOWoWc8fuk_-76e_ST7jNEJg9Ce3YWIcqJ_V0_FptQbxPf8iQSqf8ZWjXRjRt8xnx8Cax3c8H_J-fQs2bvRs9B88qdoPGuWab2z1pX38dqnhtrIslJwTpvLqHUFMuIFayHQ5U5dUsCtFwXoUE4KvIJ2pT9-_DvuirTrBeAu34XoedCWkJsKUnqS3VMYolsIC1Oqxd0hYuA-Pff49O6JcdfgAn8netWEMfxxyQ4yopyJriKQloRKfbTfixsmH&amp;q_datetime_utc=2026-03-02T00%3A14%3A04&amp;ticket_price=1996&amp;quote_id=7229435753276449349&amp;utid_state=1&amp;channel=iphone&amp;price_without_closed_user_group=2610&amp;tm_place_name=San+Vicente&amp;deeplink_data=eyJmaWVsZHMiOnsic2lnbmF0dXJlIjoiMDc0YTBjZWM5N2Y3ZDI5MzZlNWYxMGEyNTA0YmYzOTIiLCJibG9ja19pZCI6IjE1NzM3NzA3MDFfNDI4NDI4NDUyXzJfMV8wIn19&amp;utid=7a1234b4-d5a4-cc66-2082-07b02225907d&amp;tm_stars=0&amp;client_id=skyscanner_app&amp;redirect_delay=1000&amp;price_policy=2&amp;pre_redirect_id=51803abd-8d6e-5a4e-eee3-0d7b33279f80&amp;tm_city_code&amp;max_price=2218&amp;guests=1&amp;request_id=51803abd-8d6e-5a4e-eee3-0d7b33279f80&amp;tm_country_code=PH</t>
  </si>
  <si>
    <t>17.5736404, 120.3886178</t>
  </si>
  <si>
    <t>Cordillera Family Inn, Calle Florentino, Barangay II, Capangpangan, Vigan, Ilocos Sur, Ilocos Region, 2700, Philippines</t>
  </si>
  <si>
    <t>Cordillera Family Inn</t>
  </si>
  <si>
    <t>www.skyscanner.com.ph/hotel_deeplink/4.0/PH/en-US/PHP/h_ct/130070936/2026-03-05/2026-03-06/hotel/hotel/hotels?legacy_provider_id=31&amp;rooms=1&amp;closed_user_group=general&amp;hb_data=ASLPUOUsGqSbPh4eCKp4YuvYLLCJxj3qecpjD90YNFTddaFM3lrYfRtvANFgpzc7ijrmy8DCDaUwo12EFbRkF6jvXoJp30Vu3pEtBi3HvZQFlBiOAKxPumFFYn4YqwpAYcZgTnR5FXAZAyVVHoBGZI6LLYTCgYHshFaVyyh90aY7b-FD1y3_LR3bSCsq0KCi-KyIgmDuYQc6PsIjRtp0aiDALNji5Hm4HJF0t0fmNM-2kyrb6vy2223KNaKYn7rqmkVAMBvZbdSElaxv_3u57Zblkg8YW_y3lsDJqa18TKeB28HvXZ9zlvMXuQjLuV2Jg4lThAcMdd7lmIhVIxiiXI5DbI_n_bLDtBjVcKgHUb0tQryjuYppBUeD5tg6CFygtDghOKkTfu-XLKXpr9gtZIqrXyYtVbu7pD-mXqNmzQ%3D%3D&amp;q_datetime_utc=2026-03-05T14%3A23%3A58&amp;ticket_price=4040&amp;quote_id=8673889015726555803&amp;utid_state=1&amp;channel=iphone&amp;price_without_closed_user_group=6000&amp;tm_place_name=Vigan&amp;deeplink_data=eyJmaWVsZHMiOnsic2lnbmF0dXJlIjoiNjQzOGZlNzU5ZmQyMjYxNTYzZmFkOGU4OTgxZjI5OGUifSwidXJsIjoiaHR0cHM6Ly9waC50cmlwLmNvbS9ob3RlbHMvcmVkaXJlY3Q%2FaG90ZWxpZD0zMDMzMzIxJmNpdHk9NTk3NTcmQWxsaWFuY2VpZD0xMjYwNyZzaWQ9ODg4ODMyJmNoZWNraW49MjAyNi0wMy0wNSZjaGVja291dD0yMDI2LTAzLTA2JnNob3BwaW5naWQ9ZWEzNzcwNTQ4MjA4NDIyMmEwMTQ1YmNiYjlmNmZlYzUmYWR1bHQ9MSZjaGlsZHJlbj0wJmFnZXM9Jmxhbmd1YWdlPWVucGgmbG9jYWxlPWVuX1BIJnJvb21pZD0xNTE4NTY4MjU5JnN3aWQ9MCZwYXk9UFAmZmd0PTEmY3JuPTEmY3Vycj1QSFAmd2twPTEmc3RhbmQ9SDRzSUFBQUFBQUFBX3dBREFmei1DbUVLQWhnQkVnUUlBUkFBR2xVSXc0YU8xQVVTQVRZWUFEQzREemlPYTVnQjZaRzVBYWdCQUxnQkJzQUJBTkVCd19Vb1hJX2Nxa0RoQVQwSzE2UHdqNjlBNkFISnN1bmpBWWdDSUlrRWNUMEsxNk13TVVDZ0JBQ2hCUUFBQUFBQUFBQUFHaUJsWVRNM056QTFORGd5TURnME1qSXlZVEF4TkRWaVkySmlPV1kyWm1Wak5TQUVLT0tncHMwR1NBRlNCakk1TTJVME5Wb2NDZ05WVTBRUlZPT2xtOFNnRzBBYUExQklVQ0ZIQTNnTEpDaS1QMklGWlc1ZlVFaG92QlJ3QVhnQWlnRUhTQUY0QU1nQkFhb0JCd29ETURZeEVBYnlBU0psWVRNM056QTFORGd5TURnME1qSXlZVEF4TkRWaVkySmlPV1kyWm1Wak5WOHlrZ0lCTkpvQ0FBQUFBUF9fQVFBQV9fOUFXWFI1QXdFQUFBIn0%3D&amp;utid=ef39023a-bd7f-c0f8-c6b8-ef65c634e69b&amp;tm_stars=0&amp;client_id=skyscanner_app&amp;price_policy=2&amp;pre_redirect_id=dd40e96f-9c4c-006c-a732-51afff23c953&amp;tm_city_code=VGNP&amp;max_price=4040&amp;guests=1&amp;request_id=dd40e96f-9c4c-006c-a732-51afff23c953&amp;tm_country_code=PH</t>
  </si>
  <si>
    <t>17.5376117, 120.3660538</t>
  </si>
  <si>
    <t>wifi, air_conditioning, 24-hour_front_desk_service, smoking_areas, restaurant, lounge, desk, luggage_storage, security</t>
  </si>
  <si>
    <t>Experience an abundance of unparalleled facilities and features at Cordillera Family Inn.Share your photos and respond to emails at your convenience, thanks to the free Wi-Fi internet access offered by hotel. Visitors can take advantage of the accessible parking options directly at the hotel. The accommodating team at the reception will aid you with amenities such as luggage storage. Traveling with minimal luggage is achievable at Cordillera Family Inn due to the hotel's laundry service ensuring your garments stay fresh. Smoking is limited to specified smoking zones. Each accommodation at Cordillera Family Inn is thoughtfully created and adorned to provide visitors with a comfortable, home-like atmosphere.In certain rooms, the hotel offers linen service and air conditioning for guest convenience and satisfaction.In select rooms, guests can enjoy a touch of amusement with the availability of cable TV for their entertainment.Understanding the significance of bathroom amenities in enhancing guest contentment, the hotel offers toiletries within certain chosen rooms.</t>
  </si>
  <si>
    <t>Villa Minerva Eco-farm &amp; Beach Resort</t>
  </si>
  <si>
    <t>www.skyscanner.com.ph/hotel_deeplink/4.0/PH/en-US/PHP/h_xp/218286934/2026-03-02/2026-03-03/hotel/hotel/hotels?legacy_provider_id=1&amp;rooms=1&amp;closed_user_group=mobile&amp;hb_data=Kl4AjeHk0fI_m328t4LmfWMRX3DrffKKQow4AGPGKaA8L9FM2RgoCuwnQM-kFmPfadwmfYkArSAiMSGhyGj-2mVWxzQeiKJknyY2Oc3G_o8FgIad4gYp3uO7mcllid7PtfvMT34kVNy_rKH1EJRXDOorzal2aRloFDd0Wn4uAUpNQSDWZgUswcQHVFVd5uQoz2Mv4iLKYffB7W3rBeq4c6f7e804NFunTOeKRddLPTEtvP9pnZfKWlKem4FNJm-SKZq3DSxl-CgajzGiN-2VWRYnNHg%3D&amp;q_datetime_utc=2026-03-02T00%3A14%3A05&amp;ticket_price=3911&amp;quote_id=6442309825986045890&amp;utid_state=1&amp;channel=iphone&amp;price_without_closed_user_group=7010&amp;tm_place_name=Caoayan&amp;deeplink_data=eyJmaWVsZHMiOnsic2lnbmF0dXJlIjoiMTFjMjM0MDY2YmQ0M2JjNjIxODhjZDFjYWUzNjkyYzEifSwidXJsIjoiaHR0cHM6Ly93d3cuZXhwZWRpYS5jb20ucGgvSG90ZWwtU2VhcmNoP3RwaWQ9NjgmbXBlPTE3NzI0MTAzNzAmZW5kRGF0ZT0yMDI2LTAzLTAzJmFkdWx0cz0xJmxvY2FsZT1lbl9VUyZjaGlkPWJkYTU2ZmUzLWZkNzItNDYwMS04MzNiLTRiNGFhMjczNDQ2NSZlYXBpZD00NjIzMCZtY3RjPTMmc3RhcnREYXRlPTIwMjYtMDMtMDImbXBkPUdCUCZtcG49MzI2MzQ2NzkyJmN1cnJlbmN5PUdCUCZyYXRlcGxhbmlkPTQwMTEzMTcwMyZtcG09MjQmbXBwPTEmbXBvPUVDJnNlbGVjdGVkPTExNDIyMzgzMCZtcGI9NS4zOSZtcHE9NDQuOTAmbXBhPTQ0LjkwIn0%3D&amp;utid=f6661e9a-dcc1-16c1-a4db-5cd34550ed98&amp;tm_stars=3&amp;client_id=skyscanner_app&amp;redirect_delay=1000&amp;price_policy=2&amp;pre_redirect_id=15bf27b9-7807-b8b0-0df8-2ca22bbe6e8e&amp;tm_city_code&amp;max_price=7858&amp;guests=1&amp;request_id=15bf27b9-7807-b8b0-0df8-2ca22bbe6e8e&amp;tm_country_code=PH</t>
  </si>
  <si>
    <t>17.569529, 120.3935191</t>
  </si>
  <si>
    <t>Barangay VI, Capangpangan, Vigan, Ilocos Sur, Ilocos Region, 2700, Philippines</t>
  </si>
  <si>
    <t>NSCC Plaza</t>
  </si>
  <si>
    <t>Caoayan</t>
  </si>
  <si>
    <t>Dannykaela Transient House</t>
  </si>
  <si>
    <t>www.skyscanner.com.ph/hotel_deeplink/4.0/PH/en-US/PHP/h_bc/212481602/2026-03-02/2026-03-03/hotel/hotel/hotels?legacy_provider_id=13&amp;rooms=1&amp;hb_data=bLhcD7Ush7rMtuHux83DwaEI0uwc6yHSYTijgqBjWJFRDMpCWPsGlZ-ic9ZAepWfAsl4QzSzCUehZP9m7TYqWmVG-hF9cLYC58QOPKgecj9rQgfyL8V7XiaL5myGVxAbghxNP5O_sgfpHXPls7ehO1R93t-qmB1S53U8JEUPy10PINKO3PAJ805M_TnVjsTwn3_dj27cjLMHph_XOz27G5W23-1ohTYPHxZLCibeDgeL55nSerHYgvQr0DPxWFmvXazboEG3lLMom2l_dmouJPJ_XmZ9Ar1avcsj2Q4wklhKEh5s3Ng-TKuvO5DIe9eLPEDzYj86EaFPgOfimiJzcBnzvUbaE_CDOjkgeUCNZx8GKqnN-HitLbdHLftpJoIgIgZpWrTggZiMZxEJpoOSnvaFMDML9ZyoHK-m3kk6RJtelpxaC7o%3D&amp;q_datetime_utc=2026-03-02T00%3A14%3A06&amp;ticket_price=2240&amp;quote_id=5122280316083021607&amp;utid_state=1&amp;channel=iphone&amp;tm_place_name=Vigan&amp;deeplink_data=eyJmaWVsZHMiOnsic2lnbmF0dXJlIjoiOTNkMzYzZjRmYWY1MWVjN2IxMmYwNDYyM2YzOTg2YzkiLCJibG9ja19pZCI6IjgzNTgyNjQwMl8zNDkwMjMzNzdfNV8wXzAifX0%3D&amp;utid=cf6107e2-a6d9-0532-5b58-0c5180163923&amp;tm_stars=0&amp;client_id=skyscanner_app&amp;redirect_delay=1000&amp;price_policy=2&amp;pre_redirect_id=f9326b8f-f393-e5bc-79a0-4e8dd15eb58e&amp;tm_city_code=VGNP&amp;max_price=2240&amp;guests=1&amp;request_id=f9326b8f-f393-e5bc-79a0-4e8dd15eb58e&amp;tm_country_code=PH</t>
  </si>
  <si>
    <t>17.5684597, 120.3889896</t>
  </si>
  <si>
    <t>parking, wifi, air_conditioning, non-smoking, internet_access, smoking_areas, lounge, security</t>
  </si>
  <si>
    <t>Just a 9-minute walk from Calle Crisologo and 0.7 miles from Bantay Bell Tower, Dannykaela Transient House features accommodations in Vigan, with a shared lounge.</t>
  </si>
  <si>
    <t>The Orange House (Govantes)</t>
  </si>
  <si>
    <t>https://www.google.com/maps/place/RedDoorz+@+Casa+Rafaelle+Transient+Ilocos+Sur/data=!4m11!3m10!1s0x338e656fab173161:0x5492dff1085004ba!5m3!1s2026-03-01!4m1!1i2!8m2!3d17.5975625!4d120.3713125!16s%2Fg%2F11l6x2rfvj!19sChIJYTEXq29ljjMRugRQCPHfklQ?authuser=0&amp;hl=en&amp;rclk=1</t>
  </si>
  <si>
    <t>17.5975625, 120.3713125</t>
  </si>
  <si>
    <t>Bantaoay, San Vicente, Ilocos Sur, Ilocos Region, 2728, Philippines</t>
  </si>
  <si>
    <t>RedDoorz @ Casa Rafaelle Transient Ilocos Sur</t>
  </si>
  <si>
    <t>www.skyscanner.com.ph/hotel_deeplink/4.0/PH/en-US/PHP/h_ct/216665601/2026-03-02/2026-03-03/hotel/hotel/hotels?legacy_provider_id=31&amp;rooms=1&amp;closed_user_group=general&amp;hb_data=8vXTlmoPrhrv6-LtQMW2HfvN2hgoKKXXXFWoeDhhAnSU2p_QFOBae-YHd0_ON9MOVlyejEjFWHLnJm1ElFhZS7tvtpqYDxkBuxrAciev8iAip9hJ80dlprxZKaHuZ6XCrhLu0R8dzvR5jJl0fnyoctkUKljXf0S1JioFDcN6m5k58fpUgbNeSlBC7dNHc0Z_iJFN4QWTYrP0bznjDtA4-5LPh8c82c7GTeU95PXV1Y9Y_OfPZeMD_ItHL-RqdtStMzPBg49Q_eyBkjExUpSwjgk4boOHhpZ-64ItiC940LTj3kJ5LJgjXrIwUJ665yPtJC89UWRXgV61tEE5EFSRUNLwXyqx1cu8_NGl33F7TxhpoxSBY1NmvbfdvRU69mn6ObN5Ka3X009guzjTzkBKJWk8ClcqOxPPVb_Cv2W92g%3D%3D&amp;q_datetime_utc=2026-03-02T00%3A14%3A11&amp;ticket_price=1059&amp;quote_id=8824589188700888840&amp;utid_state=1&amp;channel=iphone&amp;price_without_closed_user_group=1636&amp;tm_place_name=San+Vicente&amp;deeplink_data=eyJmaWVsZHMiOnsic2lnbmF0dXJlIjoiNTdmOTMzNDE2NTQ1ZTJlZjY5NjA0NDAyMmUyMWQ0NDgifSwidXJsIjoiaHR0cHM6Ly9waC50cmlwLmNvbS9ob3RlbHMvcmVkaXJlY3Q%2FaG90ZWxpZD0xMTMwNzMzNzQmY2l0eT0zMDcxMDYmQWxsaWFuY2VpZD0xMjYwNyZzaWQ9ODg4ODMyJmNoZWNraW49MjAyNi0wMy0wMiZjaGVja291dD0yMDI2LTAzLTAzJnNob3BwaW5naWQ9M2YxZTkyNGVkMjRjNDliNGJhMWM3OTI2OWZlMjJmYzAmYWR1bHQ9MSZjaGlsZHJlbj0wJmFnZXM9Jmxhbmd1YWdlPWVucGgmbG9jYWxlPWVuX1BIJnJvb21pZD0xNDU3NDcxODk2JnN3aWQ9MCZwYXk9UFAmZmd0PTEmY3JuPTEmY3Vycj1QSFAmd2twPTEmc3RhbmQ9SDRzSUFBQUFBQUFBX3dENEFBZl9DbDBLQWhnQkVnUUlBUkFBR2xFSW1JUDl0Z1VZQURBQU9Qc1JtQUhldWZVMXFBRUF1QUVDd0FFQTBRRjdGSzVINFNhTVFPRUJBQUFBQUFDS2tFRG9BWTczaHRzQmlBSWdpUVFBQUFBQUFBQUFBS0FFQUtFRkFBQUFBQUFpbjBBYUlETm1NV1U1TWpSbFpESTBZelE1WWpSaVlURmpOemt5TmpsbVpUSXlabU13SUFRb2hLeVR6UVpJQVZJR1lXRTRNalkxV2h3S0ExQklVQkVRV0RtMHlIYS1QeG9EVUVoUUlSQllPYlRJZHI0X1lnVmxibDlRU0dpNUZIQUJlQUNLQVFkSUFYZ0F5QUVCcWdFQThnRWlNMll4WlRreU5HVmtNalJqTkRsaU5HSmhNV00zT1RJMk9XWmxNakptWXpCZk1KSUNBVFNhQWdBQUFBRF9fd0VBQVBfX28tNG1jdmdBQUFBIn0%3D&amp;utid=cc843031-619c-1c1a-99b0-07eb93778c5d&amp;tm_stars=1&amp;client_id=skyscanner_app&amp;redirect_delay=1000&amp;price_policy=2&amp;pre_redirect_id=53da189c-dc01-a185-fe85-099da3dad604&amp;tm_city_code&amp;max_price=1059&amp;guests=1&amp;request_id=53da189c-dc01-a185-fe85-099da3dad604&amp;tm_country_code=PH</t>
  </si>
  <si>
    <t>17.584406, 120.3467478</t>
  </si>
  <si>
    <t>Calawaan, Paratong, Ilocos Sur, Ilocos Region, 2700, Philippines</t>
  </si>
  <si>
    <t>RedDoorz @ Ola Vida Casa Rental Ilocos Sur</t>
  </si>
  <si>
    <t>www.skyscanner.com.ph/hotel_deeplink/4.0/PH/en-US/PHP/h_ad/213957799/2026-03-05/2026-03-06/hotel/hotel/hotels?legacy_provider_id=22&amp;rooms=1&amp;closed_user_group=general&amp;hb_data=PTw5KB8E240uYHs0rIus06t-QgeS0ZRxnaTHoSYP6ukS17rjhJGhpAgE_1qPwSpzI76AeVgcdk_8wOBp6z9xo0N_FOSLLF1LKnWyG-m8jrKEWYECwb_7LzImGc5CsfMY3ni4ax0gKLbVRoxwc1e2CMCXKmTC5gGqImb2A2LZkLlexUxYoNeismD_z27s4dhjGBHAa8z1N9jqjEjmc3pX8UlAJXc4eTVSfon_-wq2fcLyHSXI8rAksXMuTunOT_z9gUBJXhnNUN2b9_1D9-fmT0LzctQYzbVVkjrmVMYPSV6aVZFyk87ltJ2qNPVgyspRoE4g7nVb56G4sgRnNd-I6BGBtHubyoQu7uT2RAXA4LuT5ac51MGb_aQHKC5LQw3rmeIymaEOaQ0UVoUZT_XkyA17jBBYQDwDtzFh8zWCdQ6J&amp;q_datetime_utc=2026-03-05T14%3A25%3A05&amp;ticket_price=1462&amp;quote_id=4982450494093344724&amp;utid_state=1&amp;channel=iphone&amp;price_without_closed_user_group=1777&amp;tm_place_name=Santa+Catalina&amp;deeplink_data=eyJmaWVsZHMiOnsic2lnbmF0dXJlIjoiM2Y1NWFhY2RmMmViOTRlZTUzOWQ2YmUyYjg1NDliYjEifSwidXJsIjoiaHR0cHM6Ly93d3cuYWdvZGEuY29tL3BhcnRuZXJzL3BhcnRuZXJzZWFyY2guYXNweD9jaWQ9MTg0NjM4MyZoaWQ9Mzg0MDYyNjAmY3VycmVuY3k9UEhQJmNoZWNraW49MjAyNi0wMy0wNSZjaGVja291dD0yMDI2LTAzLTA2Jk51bWJlcm9mQWR1bHRzPTEmTnVtYmVyb2ZDaGlsZHJlbj0wJlJvb21zPTEmbWNpZD0yODE4OSZtYXN0ZXJSb29tSWQ9NjM2NTI4NzE0Jm1wdD1NM3BUUmtWd05tWXpUbmhqVm5KRE5XdFJNbGhPUWxaeE5ISnBSRkY1TjFoaVdGUjJPR0V6YkdobFl6SkRkek5aZFRRNGJUSkhkazVtUTNsSldFRlRjSGwwZDNWWlVEQmhPRmhDYW1kblBUMCZUb3RhbFByaWNlPTE0NjEuNjcmVG90YWxUYXg9MTY4LjY3JlRvdGFsRmVlPTEyMy42NiZUb3RhbFN1cmNoYXJnZT0wJm1jdXI9UEhQIn0%3D&amp;utid=8e2b230e-ea08-ff5c-fab7-6801bdf64f7d&amp;tm_stars=1&amp;client_id=skyscanner_app&amp;price_policy=2&amp;pre_redirect_id=2bc032e9-ebe5-4e13-92b0-2f9a03cdc87a&amp;tm_city_code&amp;max_price=2522&amp;guests=1&amp;request_id=2bc032e9-ebe5-4e13-92b0-2f9a03cdc87a&amp;tm_country_code=PH</t>
  </si>
  <si>
    <t>17.5892822, 120.4187839</t>
  </si>
  <si>
    <t>wifi, air_conditioning, non-smoking, internet_access, 24-hour_front_desk_service, room_service, television</t>
  </si>
  <si>
    <t>Located in Santa Catalina, within 3.8 miles of Calle Crisologo and 3.7 miles of Bantay Bell Tower, RedDoorz @ Ola Vida Casa Rental Ilocos Sur has free WiFi. This 1-star hotel has air-conditioned rooms with a private bathroom.</t>
  </si>
  <si>
    <t>Orama Transient House</t>
  </si>
  <si>
    <t>www.skyscanner.com.ph/hotel_deeplink/4.0/PH/en-US/PHP/h_bc/223831678/2026-03-02/2026-03-03/hotel/hotel/hotels?legacy_provider_id=13&amp;rooms=1&amp;closed_user_group=apps&amp;hb_data=2n-WYx5nVQnaRPfFHQioFjgSztvHNgcwx8C1gYnYAJBTGAfiIHHBgY4AprL1YJf21w1U7cUmWJCxclzTISEqk4gSjueT9TAp-Ku4wBZi6PI_j_Rml198__99QGzrMragJuF11CERlELnuRhvlEDGoFtuL274ZDg-WfvMGQMBHIaG3UKzOsom_r6Uus4_qFyP--Ht2W6-q5hvs401mRMYFphRYLDakjSN9t10g0s0P0ZdaO10ygzvtd3CvXdYwCAM4_2Kq5qjPN5a9lOETUqGDeK_qx48mCFcuzWJaEuEJJsv0AnWbIb1voj86bRQK8-U9kSoQCA_dHSrVDAMr9LWjp0yem-6Saf9QXN6T_NEn__zmJVKTiQq3y4QrU2eTRoHK-AsNFMVbf1RfZv5sKxYxnk8KEbvxDiSZ8Unkoc9JU-n5ax3&amp;q_datetime_utc=2026-03-02T00%3A14%3A15&amp;ticket_price=1552&amp;quote_id=316253973965808592&amp;utid_state=1&amp;channel=iphone&amp;price_without_closed_user_group=2321&amp;tm_place_name=Bantay&amp;deeplink_data=eyJmaWVsZHMiOnsic2lnbmF0dXJlIjoiMzI3NGNkOTY3MTliODhmMzlhNGI3YTJkZDFhMzYyZDYiLCJibG9ja19pZCI6IjE0Mjg4NzE5MDRfNDE0NDY5OTc5XzJfMF8wIn19&amp;utid=2bb4129f-7228-a156-e3d2-f930b76e6111&amp;tm_stars=0&amp;client_id=skyscanner_app&amp;redirect_delay=1000&amp;price_policy=2&amp;pre_redirect_id=597e0914-de1c-8655-70e9-1d72c219ac77&amp;tm_city_code&amp;max_price=1552&amp;guests=1&amp;request_id=597e0914-de1c-8655-70e9-1d72c219ac77&amp;tm_country_code=PH</t>
  </si>
  <si>
    <t>17.5896415, 120.4185209</t>
  </si>
  <si>
    <t>Marsha's delicacies, Route 2, Bulag, Ilocos Sur, Ilocos Region, 2700, Philippines</t>
  </si>
  <si>
    <t>https://www.google.com/maps/place/Casa+Cecilia+Hotel/data=!4m11!3m10!1s0x338e67528298fdeb:0xe08c9a17a1227e94!5m3!1s2026-03-01!4m1!1i2!8m2!3d17.5903402!4d120.4420702!16s%2Fg%2F11q4cw1mhq!19sChIJ6_2YglJnjjMRlH4ioReajOA?authuser=0&amp;hl=en&amp;rclk=1</t>
  </si>
  <si>
    <t>www.skyscanner.com.ph/hotel_deeplink/4.0/PH/en-US/PHP/h_ct/212752375/2026-03-02/2026-03-03/hotel/hotel/hotels?legacy_provider_id=31&amp;rooms=1&amp;closed_user_group=apps&amp;hb_data=MvmXBdE9VkiIfJ2zB0B75FT9qc14Ono_I2qDU9FSOkPRi1U11az6MeExA6jupW-KECIRJCW1YAFP5MK0JIxwDlFhEYIyE9fa7-xdXlYiL1zUq9wcnS-757p_j8ylMgVXu_GrK1S0S3I0kO37MkSFcEqfiBUSS5G62G7Z1aOHVr_3eBXa679HtEQaPZfpuFMacwwL9f1iLvUZtPddH7Y7Vo-9GqkMmIc1QLZhutMBWUXfE20cHGB_PUfKt_6elX6BxWOyQyjZv8P9pECyByP3B-ObmYIkAFY6gZZ8oCY-9BD7tTSRp8APL2_UhX8EX-Jnd7MN33iLBwxfyIK-m2ElE2ztEcvdNG_rqH0P_akEsz7-am8NaXVZwZJhzB4Bk2k8UqKZWHrsJMycv8L2vxDzJtFSNTmSgQhYvfaNlb6JCA%3D%3D&amp;q_datetime_utc=2026-03-02T00%3A14%3A19&amp;ticket_price=4095&amp;quote_id=-5635778990898649069&amp;utid_state=1&amp;channel=iphone&amp;price_without_closed_user_group=3921&amp;tm_place_name=Bantay&amp;deeplink_data=eyJmaWVsZHMiOnsic2lnbmF0dXJlIjoiOTBiNmE2ZjMzZjBjMDhlNDU1NGIzZGM0YTA4Y2ExNjMifSwidXJsIjoiaHR0cHM6Ly9waC50cmlwLmNvbS9ob3RlbHMvcmVkaXJlY3Q%2FaG90ZWxpZD05NTExOTk4MCZjaXR5PTk0ODc3JkFsbGlhbmNlaWQ9MTI2MDcmc2lkPTg4ODgzMiZjaGVja2luPTIwMjYtMDMtMDImY2hlY2tvdXQ9MjAyNi0wMy0wMyZzaG9wcGluZ2lkPTNmMWU5MjRlZDI0YzQ5YjRiYTFjNzkyNjlmZTIyZmMwJmFkdWx0PTEmY2hpbGRyZW49MCZhZ2VzPSZsYW5ndWFnZT1lbnBoJmxvY2FsZT1lbl9QSCZyb29taWQ9MTYwNDIxNzE0OCZzd2lkPTAmcGF5PVBQJmZndD0xJmNybj0xJmN1cnI9UEhQJndrcD0xJnN0YW5kPUg0c0lBQUFBQUFBQV93RDRBQWZfQ2wwS0FoZ0JFZ1FJQVJBQUdsRUl2Tkw1X0FVWUFEQUFPUHNSbUFIczFLMHRxQUVBdUFFQ3dBRUMwUUV6TXpNek16cXJRT0VCQUFBQUFBRC1yMERvQVphaTFmRUJpQUlnaVFRQUFBQUFBQUFBQUtBRUFLRUZBQUFBQUFBQUFBQWFJRE5tTVdVNU1qUmxaREkwWXpRNVlqUmlZVEZqTnpreU5qbG1aVEl5Wm1Nd0lBUW9oS3lUelFaSUFWSUdObVZpWkRReVdod0tBMUJJVUJFUVdEbTB5SGEtUHhvRFVFaFFJUkJZT2JUSWRyNF9ZZ1ZsYmw5UVNHaTVGSEFCZUFDS0FRZElBWGdBeUFFQnFnRUE4Z0VpTTJZeFpUa3lOR1ZrTWpSak5EbGlOR0poTVdNM09USTJPV1psTWpKbVl6QmZNSklDQVRTYUFnQUFBQURfX3dFQUFQX19LUUtvdVBnQUFBQSJ9&amp;utid=6282cda1-aa61-7e21-2e96-500842fb224b&amp;tm_stars=5&amp;client_id=skyscanner_app&amp;redirect_delay=1000&amp;price_policy=2&amp;pre_redirect_id=b33f7078-6fba-9114-92c5-cf205d92b288&amp;tm_city_code&amp;max_price=6320&amp;guests=1&amp;request_id=b33f7078-6fba-9114-92c5-cf205d92b288&amp;tm_country_code=PH</t>
  </si>
  <si>
    <t>17.5824265, 120.3978476</t>
  </si>
  <si>
    <t>San Julian Norte, Cabaroan, Ilocos Sur, Ilocos Region, 2700, Philippines</t>
  </si>
  <si>
    <t>ROSE and FER Transient</t>
  </si>
  <si>
    <t>www.skyscanner.com.ph/hotel_deeplink/4.0/PH/en-US/PHP/h_bc/212902549/2026-03-02/2026-03-03/hotel/hotel/hotels?legacy_provider_id=13&amp;rooms=1&amp;closed_user_group=apps&amp;hb_data=scpUFCX_KtKCp54OsJHQlc-Nd89ClvBReTZ3-p1ojEjzv1KYkbI0huc2UshhawlClNVk-3KkRA2HVIqUfCGR8MwO16CIn-h8NZouv35-_pQ7bUS14EIUFy-0hLZ2YhiJRaPOaFNmD3PO9sivTVfAFQgCQuOW94xcFUeqsPvc10F_F0ZDfsfgfL_n_DoU8AQZpgQbWdAaEiEoOEOKFEKGogZQO2T6TNsxXS5mRGfLX5KPJSKOa373C3dclhq_tOUp6oRZG2UaaC6Ua9IDba6caaDQ-PP2PF2u39X_RsEZN00iAwj6-k4Xj-1b0b8SRmqLKX6qb70q2l-Whz4kq2K9jwM5X83bnsepbRM12i90V2R9azN6qmNG7O4mLxG5pLVm2V2D-q2ZxBkq3V7pwt5aw24MDP_CI15VORz9yD7idybXdRx7hAs%3D&amp;q_datetime_utc=2026-03-02T00%3A14%3A19&amp;ticket_price=5341&amp;quote_id=-9024435174382952893&amp;utid_state=1&amp;channel=iphone&amp;price_without_closed_user_group=6391&amp;tm_place_name=Bantay&amp;deeplink_data=eyJmaWVsZHMiOnsic2lnbmF0dXJlIjoiNmVlYmRkMWZmNTNlNTNkZDQ2YTQ5ZjE3ZDNmNDE3NGUiLCJibG9ja19pZCI6IjgzMTIzMzAwMV8zNDgyOTI1MjNfMTVfMl8wIn19&amp;utid=ecf03d53-89e0-cef4-b92c-e4e0de3f97b6&amp;tm_stars=0&amp;client_id=skyscanner_app&amp;redirect_delay=1000&amp;price_policy=2&amp;pre_redirect_id=dad2e1f3-35f2-8790-579e-54bd079fc61f&amp;tm_city_code&amp;max_price=5818&amp;guests=1&amp;request_id=dad2e1f3-35f2-8790-579e-54bd079fc61f&amp;tm_country_code=PH</t>
  </si>
  <si>
    <t>17.5718559, 120.39792</t>
  </si>
  <si>
    <t>San Julian Norte Street, San Julian Sur, Vigan, Ilocos Sur, Ilocos Region, 2700, Philippines</t>
  </si>
  <si>
    <t>Vigan Heritage Mansion</t>
  </si>
  <si>
    <t>www.skyscanner.com.ph/hotel_deeplink/4.0/PH/en-US/PHP/h_h1/46940909/2026-03-02/2026-03-03/hotel/hotel/hotels?legacy_provider_id=927111&amp;rooms=1&amp;closed_user_group=mobile&amp;hb_data=VdCkSMy8sE2ZI3As3xpblRKQq1GCm1oXcMyBvJqhaBfxACR7VFn0g2lc860r0ymdjBVbASAFduhAESwOlOQqkLVVLYScrly--cdp_dl7HWaQHxB9jf_OgCHy2kSSyJqfK79ulZ7Spjgb0iSWFVdla5V9pzysi7Ms6NhV7SpH-H4Yvp1EzEcLUDzQQaXEvGixrwC5Xek8xE0-MV2pG-r43_GPzJfRRj8gicg9CG3b3EZKE3_ouEJlF4EexL_d3SmC_xaPgYxzsiQF4T4dWByLIz9SqCQ%3D&amp;q_datetime_utc=2026-03-02T00%3A14%3A30&amp;ticket_price=4397&amp;quote_id=-1441292698840927636&amp;utid_state=1&amp;channel=iphone&amp;price_without_closed_user_group=6075&amp;tm_place_name=Pasay&amp;deeplink_data=eyJmaWVsZHMiOnsic2lnbmF0dXJlIjoiYzkzMzZmZWFlYjMxZGU2OTdhNTIxMGQzZTg4YWM0ZDIifSwidXJsIjoiaHR0cHM6Ly9waC5ob3RlbHMuY29tL0hvdGVsLVNlYXJjaD90cGlkPTMyMTQmbXBlPTE3NzI0MDk5MDMmZW5kRGF0ZT0yMDI2LTAzLTAzJmFkdWx0cz0xJmxvY2FsZT1lbl9QSCZjaGlkPTk5YTE5N2RmLWUyOGUtNDAxNS05ODhkLTI0NDA5ZTIzMmU4NiZlYXBpZD00NCZtY3RjPTMmc3RhcnREYXRlPTIwMjYtMDMtMDImbXBkPVBIUCZtcG49MjEwMzAxOTYwJmN1cnJlbmN5PVBIUCZyYXRlcGxhbmlkPTIyMjA0NTMzMCZtcG09MjQmbXBwPTEmbXBvPUVDJnNlbGVjdGVkPTE3OTk5Jm1wYj04MTcuMTAmbXBxPTM5MzcuODUmbXBhPTM1NzkuODYifQ%3D%3D&amp;utid=a66c0212-4910-7309-34a0-fe1fbfb98904&amp;tm_stars=4&amp;client_id=skyscanner_app&amp;redirect_delay=1000&amp;price_policy=2&amp;pre_redirect_id=b1d55e02-1adb-af3b-a5ae-f3da719da9a6&amp;tm_city_code&amp;max_price=11881&amp;guests=1&amp;request_id=b1d55e02-1adb-af3b-a5ae-f3da719da9a6&amp;tm_country_code=PH</t>
  </si>
  <si>
    <t>17.5701458, 120.3882463</t>
  </si>
  <si>
    <t>Vigan Heritage Mansion, Liberation Boulevard, Barangay Ⅷ, Capangpangan, Vigan, Ilocos Sur, Ilocos Region, 2700, Philippines</t>
  </si>
  <si>
    <t>Balai Mestizo Travelodge</t>
  </si>
  <si>
    <t>https://www.google.com/maps/place/Casa+Ysabel+Transient+Inn/data=!4m11!3m10!1s0x338e65001638bac3:0xf29a8d2a62397f34!5m3!1s2026-03-01!4m1!1i2!8m2!3d17.5667344!4d120.388258!16s%2Fg%2F11vq2qpjcn!19sChIJw7o4FgBljjMRNH85YiqNmvI?authuser=0&amp;hl=en&amp;rclk=1</t>
  </si>
  <si>
    <t>17.5667344, 120.388258</t>
  </si>
  <si>
    <t>DY-J Transient, 10, Liberation Boulevard, Barangay VI, Capangpangan, Vigan, Ilocos Sur, Ilocos Region, 2700, Philippines</t>
  </si>
  <si>
    <t>The Zen Rooms Balai Mestizo Vigan is an ideal spot for travelers wanting to discover the city. The Zen Rooms Balai Mestizo Vigan offers a pleasant stay in Vigan for those traveling for business or leisure. Seeing Vigan's sights from this hotel is easy with Vigan Conservation Complex, Calle Crisologo and Quirino Stadium all close by. When guests have some time on their hands they can make use of the onsite facilities.</t>
  </si>
  <si>
    <t>Casa Ysabel Transient Inn</t>
  </si>
  <si>
    <t>www.skyscanner.com.ph/hotel_deeplink/4.0/PH/en-US/PHP/h_ad/224592448/2026-03-02/2026-03-03/hotel/hotel/hotels?legacy_provider_id=22&amp;rooms=1&amp;hb_data=KH7d1NHtBoClWQRlw6dyV_Egut1kU8tpY0l33tlBJHiUC5PYfrBKtS_TMGSpClzcmcJEU3uDagVaBxOwJfejbVRtgwbbqB1FG96e4ckbP_cP1lmHtL-ZAGDJ_qJYs-tKY8kUmfPcQX7AHyRqxSThPVoI3bzIias7SLwa4ct1Zo-eyt46czG9NmfPEZaWAaOP_H7zF1McoJCdQ-PzLo1ey3le5q3T04irMAWEg6X2UlfG-6oESHvf8oiuabeal12_ZR_sQH1Zc1Fpkxrto335FIs5GOeKuOuSrUDtH6ZRgg8ziRWf6eihnKAqT15e2IYOdx6Tt_keMnFq-ei29AYvM5mMdEAXhfivk4AK_sb24uToABC-xccJ6ulDtUPyhvVf_rxuCJTk5jur37RxCMGveHJzFDKnfBdoC5i9Xonxt96l&amp;q_datetime_utc=2026-03-02T00%3A14%3A31&amp;ticket_price=1757&amp;quote_id=1125684129357365217&amp;utid_state=1&amp;channel=iphone&amp;tm_place_name=Vigan&amp;deeplink_data=eyJmaWVsZHMiOnsic2lnbmF0dXJlIjoiNzk5M2FlNDJmNjMwMTg1ZTQ4NzBiOTY1MjJlMmZiMmYifSwidXJsIjoiaHR0cHM6Ly93d3cuYWdvZGEuY29tL3BhcnRuZXJzL3BhcnRuZXJzZWFyY2guYXNweD9jaWQ9MTg0NjM4MyZoaWQ9NzYwNzY4NDYmY3VycmVuY3k9UEhQJmNoZWNraW49MjAyNi0wMy0wMiZjaGVja291dD0yMDI2LTAzLTAzJk51bWJlcm9mQWR1bHRzPTEmTnVtYmVyb2ZDaGlsZHJlbj0wJlJvb21zPTEmbWNpZD0zMDM4Jm1hc3RlclJvb21JZD0xMTgxNzE4ODQ4Jm1wdD1kbWd3YkZoT0syMWFiMVVyTTFZdlVVcGxWMnhOVEZaUWRqWjZVV1owV1UxVVRqUkNkMFZxVDBaU1JVd3paeXRqYkhVeGNIZFpjQzh3YW1SU2IzaHZVMlZvZEhwSFkwZzFOMDl6VFhVeU9VcyZUb3RhbFByaWNlPTE3NTYuODAmVG90YWxUYXg9MzE2LjgwJlRvdGFsRmVlPTAuMDAmVG90YWxTdXJjaGFyZ2U9MCZtY3VyPVBIUCJ9&amp;utid=a996fc55-0949-67e1-4eb6-33160dffc31a&amp;tm_stars=0&amp;client_id=skyscanner_app&amp;redirect_delay=1000&amp;price_policy=2&amp;pre_redirect_id=e8b13fee-5e9e-dd51-b6e2-a386e0fb2e4b&amp;tm_city_code=VGNP&amp;max_price=2928&amp;guests=1&amp;request_id=e8b13fee-5e9e-dd51-b6e2-a386e0fb2e4b&amp;tm_country_code=PH</t>
  </si>
  <si>
    <t>With free private parking, the property is a 7-minute walk from Calle Crisologo and 0.7 miles from Bantay Bell Tower. Towels and bed linen are featured in the bed and breakfast. The accommodation is non-smoking.</t>
  </si>
  <si>
    <t>Alexandra's Transient Haus</t>
  </si>
  <si>
    <t>www.skyscanner.com.ph/hotel_deeplink/4.0/PH/en-US/PHP/h_ad/216145854/2026-03-05/2026-03-06/hotel/hotel/hotels?legacy_provider_id=22&amp;rooms=1&amp;closed_user_group=general&amp;hb_data=Zxc82RUw0BEnYM2V_aZIUOTr83C3UBDkGtfOllhe_JiWG8tsVBI1LsHR_8bMlpN2-9vw3bJQ-85YTIUmaR0PUME9fZ0FOXxql9uxBER5hkqB59S97vxmqRjhsLNZbuJ-wJabbMGZxp3xf3Z9KQt18RrGlv5cqCfBgCgvHtn_w8jiN8md_81uFLdGGb8gkdgy_iLJ-BJzb9mPmB3LU2LlgHSJLwa_hURbYmCBhHN1wRBiyTAt4hp9-oGCl7P0_X8iEKbxeQ9iRSX-aSPom7niFPj47ibcWswFbtZxsSbUm8xvz_NoQe7n727x-XocSpkz9GdVfQ659-qqJXf3fAhPd-F4PFWprFULEoyCHVj-BS5-InHOnrRowxYoIrLxY5WRuNZrJId5V0KVENMUfiNGZsIRfUWloDtx6-Dc3gcmeSqG&amp;q_datetime_utc=2026-03-05T14%3A24%3A06&amp;ticket_price=707&amp;quote_id=-3749870125474042697&amp;utid_state=1&amp;channel=iphone&amp;price_without_closed_user_group=1100&amp;tm_place_name=Donsol&amp;deeplink_data=eyJmaWVsZHMiOnsic2lnbmF0dXJlIjoiYTY0ODJkNjZiYjkzOGEyODA1MmM0NGQ3ZTg3NmZmYTAifSwidXJsIjoiaHR0cHM6Ly93d3cuYWdvZGEuY29tL3BhcnRuZXJzL3BhcnRuZXJzZWFyY2guYXNweD9jaWQ9MTg0NjM4MyZoaWQ9NTE5NjgyMTkmY3VycmVuY3k9UEhQJmNoZWNraW49MjAyNi0wMy0wNSZjaGVja291dD0yMDI2LTAzLTA2Jk51bWJlcm9mQWR1bHRzPTEmTnVtYmVyb2ZDaGlsZHJlbj0wJlJvb21zPTEmbWNpZD0zMzImbWFzdGVyUm9vbUlkPTgwNDc3MDQ0OSZtcHQ9VEVvemQybGtkMmg0WkRKT04weEZOVEJaYVdoNU5HZzBkWGd3VW1SUEx6Tk9SMDl1WTFWVU9ITXJjVVEzYTFaYVEyWldSVFZFZUVsdk5sSllPR1ZxT0hObGFVUkViemx6V2k4NWVWZEJQVDAmVG90YWxQcmljZT03MDcuMDMmVG90YWxUYXg9ODEuNjUmVG90YWxGZWU9NTkuNzYmVG90YWxTdXJjaGFyZ2U9MCZtY3VyPVBIUCJ9&amp;utid=06276263-f8d0-ce6f-a5b9-b3153414fe5b&amp;tm_stars=0&amp;client_id=skyscanner_app&amp;price_policy=2&amp;pre_redirect_id=88f79406-8f13-f4be-f952-ef7c260f3083&amp;tm_city_code&amp;max_price=1571&amp;guests=1&amp;request_id=88f79406-8f13-f4be-f952-ef7c260f3083&amp;tm_country_code=PH</t>
  </si>
  <si>
    <t>17.5491687, 120.3851727</t>
  </si>
  <si>
    <t>Donsol East Central School, San Jose Street, Poso, Tres Marias, Donsol, Sorsogon, Bicol Region, 4715, Philippines</t>
  </si>
  <si>
    <t>Great care is taken to ensure guests experience comfort through top-notch services and amenities. Stay connected with your associates, as complimentary Wi-Fi is available during your entire visit. To facilitate your arrival and departure, you can pre-book airport transfer services prior to checking in. The hotel offers car hire amenities to assist you in discovering your desired offerings in Donsol. When arriving by car, you'll be grateful for the on-site complimentary parking at hotel.The hotel offers reception assistance, including express check-in or check-out, to ensure guest satisfaction. Should you require it, the tours can even assist you in booking tickets and securing reservations for the finest shows and events in the vicinity.Whether you're here for an extended stay or simply require fresh garments, the hotel ensures your cherished travel attire remains spotless and accessible with the convenience of laundry service located on the premises. To ensure the well-being and convenience of all visitors, smoking is strictly prohibited throughout the entire hotel.Smoking is permitted solely in the specified smoking zones allocated by hotel. In order to ensure the utmost level of relaxation, the guestrooms feature an inviting design and are equipped with all basic necessities, creating a delightful stay experience.To ensure a pleasant stay, a selection of rooms at hotel come furnished with linen service and air conditioning, all designed with your ease in mind. Several chosen accommodations at Alexandra's Transient Haus have a balcony or terrace incorporated into the room design. Understanding the significance of bathroom facilities in enhancing visitor contentment, hotel offers toiletries and towels within a few chosen chambers. Each day, arise to a delightful complimentary morning meal at Alexandra's Transient Haus.Upon your arrival, don't miss experiencing karaoke rooms for enjoyable in-house evening entertainment.Visitors wishing to create their personal culinary delights will appreciate the on-site BBQ facilities provided at this establishment. Throughout the day, engage in the entertaining activities available at Alexandra's Transient Haus. Make sure to discover the readily available beach at hotel.</t>
  </si>
  <si>
    <t>Balay Ni Nanang Gem Transient House</t>
  </si>
  <si>
    <t>www.skyscanner.com.ph/hotel_deeplink/4.0/PH/en-US/PHP/h_bc/213010242/2026-03-02/2026-03-03/hotel/hotel/hotels?legacy_provider_id=13&amp;rooms=1&amp;closed_user_group=apps&amp;hb_data=QhGBKPltnZIr1rRVkPs3E_x9Tl1864_VtMS1gBVcitD9HZrm7QuNAofm1SR8tFNX23kjoMuXMQRmNYznOha8DleX_WtpIRbkxorVypoibFipGKVSVqyK1R2TgsBhng1Dn1R18c0r0iHw-OogU5d95avmmrR2wJJuK4XrwlIyvatZqHJL7rgEH85BW4EXFnDNWa-27uprmRnclqiRBYbN1RCMXlGQpOF_n0RUyF3vR3wZtnMcw9KUI2dLc9ZmlWC-KBnLhIPoPssmlkQdyFqOLltUUqeG_5kZk3HgwI1TEY4uY762jJf0jdWwSCWk_0sLg_mX3aiU7fDu1zKZEH7HLZOPZ181PyCMTwsezdlwHVNBby70yv9B_ztVpAclxlDpTWD74plMtamvstgqaetKr1XdxkDL5eDNRW7l2627IZCYOV__&amp;q_datetime_utc=2026-03-02T00%3A14%3A39&amp;ticket_price=1575&amp;quote_id=-7746355210765953625&amp;utid_state=1&amp;channel=iphone&amp;price_without_closed_user_group=1860&amp;tm_place_name=Baguio&amp;deeplink_data=eyJmaWVsZHMiOnsic2lnbmF0dXJlIjoiZDQzOGJlYWRmOTgyMjI1MzIyMWYzOGNiNDFmMDU5NWMiLCJibG9ja19pZCI6IjE1MzQ5NTE4MDFfNDI1MjIzNjI4XzFfMF8wIn19&amp;utid=b6e60530-7bc1-a820-1c08-a24d282cac6c&amp;tm_stars=0&amp;client_id=skyscanner_app&amp;redirect_delay=1000&amp;price_policy=2&amp;pre_redirect_id=6fcdae8d-398a-92e0-da04-9ccc62d1ce67&amp;tm_city_code=BAGP&amp;max_price=1575&amp;guests=1&amp;request_id=6fcdae8d-398a-92e0-da04-9ccc62d1ce67&amp;tm_country_code=PH</t>
  </si>
  <si>
    <t>17.569332, 120.3972563</t>
  </si>
  <si>
    <t>G. Ferido Street, San Julian Sur, Vigan, Ilocos Sur, Ilocos Region, 2700, Philippines</t>
  </si>
  <si>
    <t>www.skyscanner.com.ph/hotel_deeplink/4.0/PH/en-US/PHP/h_xp/46988239/2026-03-05/2026-03-06/hotel/hotel/hotels?legacy_provider_id=1&amp;rooms=1&amp;closed_user_group=mobile&amp;hb_data=3grQyDPxFryc_TJZnW7HC9ojIHQD_5Pw3yTvuWAXzo5SDiAOGj1VWWYZySnyEwpKypX1GCmVlEnHF4UCNBjZd8AMLquoG0q0sL2j0O6M50FSb-zfYHThOqsb4wvJfKAXU5F3-SSDppOiApHg-u7LObLmSW9xT8UEyMF-JEPzHRO65o6fjFSIg8kmQ0jGMwwnWD2k6kTSifpYOTCZvLcvNHfNxKb9Fw1glOIc3vTZXotljcBAhSBEp5WJ3Ij_YuhgdSuV017tZpBVDheUBHq8VcECHpI%3D&amp;q_datetime_utc=2026-03-05T14%3A24%3A07&amp;ticket_price=6621&amp;quote_id=7087613076293774984&amp;utid_state=1&amp;channel=iphone&amp;price_without_closed_user_group=7789&amp;tm_place_name=Laoag&amp;deeplink_data=eyJmaWVsZHMiOnsic2lnbmF0dXJlIjoiZTczM2U1MmVlOWIyZGE2NGIzNTg3OGVmODMzYWM2OGEifSwidXJsIjoiaHR0cHM6Ly93d3cuZXhwZWRpYS5jb20ucGgvSG90ZWwtU2VhcmNoP3RwaWQ9NjgmbXBlPTE3NzI3MjAyMjYmZW5kRGF0ZT0yMDI2LTAzLTA2JmFkdWx0cz0xJmxvY2FsZT1lbl9VUyZjaGlkPTNlNGQxN2RmLTk1OTgtNGYwZi04YTIwLTBiMWQyYjgzZDQzNyZlYXBpZD00NjIzMCZtY3RjPTMmc3RhcnREYXRlPTIwMjYtMDMtMDUmbXBkPUdCUCZtcG49MjAwMTA4MDQ4JmN1cnJlbmN5PUdCUCZyYXRlcGxhbmlkPTIwMDU5NTc3MiZtcG09MjQmbXBwPTEmbXBvPUVDJnNlbGVjdGVkPTMxNTc2ODYmbXBiPTkuMDkmbXBxPTc1Ljc5Jm1wYT03NS43OSJ9&amp;utid=2d96ecdb-7b5d-8c00-bcf4-4be80273e97a&amp;tm_stars=5&amp;client_id=skyscanner_app&amp;price_policy=2&amp;pre_redirect_id=4ea610db-4ac9-f9a3-52dc-fe8c9d9a1cea&amp;tm_city_code=LAOP&amp;max_price=6719&amp;guests=1&amp;request_id=4ea610db-4ac9-f9a3-52dc-fe8c9d9a1cea&amp;tm_country_code=PH</t>
  </si>
  <si>
    <t>17.5685504, 120.3836674</t>
  </si>
  <si>
    <t>RedDoorz Plus Near Vigan City Commercial Center</t>
  </si>
  <si>
    <t>www.skyscanner.com.ph/hotel_deeplink/4.0/PH/en-US/PHP/h_bc/223109090/2026-03-02/2026-03-03/hotel/hotel/hotels?legacy_provider_id=13&amp;rooms=1&amp;closed_user_group=general&amp;hb_data=_wTcj6C4rRmE3W1NvVzIxg93WVYTIpWtXP9OarjY0M5rax7NN22LFUz5BO3ZYD3JJCokbRd6Zg28D1-09Ycu9dWUbzb3OFXr9-bEyMeFglfh-OO23JBeE6380u-mDlmMvDljZpml0zG2Evhx0zQvhAPzk9hv_fWOiPtb48Faz9RyYqU83swOUDbdbDXRWIfOWx5gVCMXufoTS1Pso1hJSNBkpdRfRN1LqiqibCvj5kK2V4jayXmG7rKUKvc4mJ-Hd_tn6fIfTCHyig_RqOECMwkPruO6-by4chX2tHNMkD9Hx95b0d6igSf56S8sHHHcF8TzM4y-dp1544sFQMuYctcmM4TDnvgyl-JCzihHoFXZkvrj5judn0gpOfzapZeBPLSUr6lOzSDqPfA2W-oDquXLk2Xt6XaOfU2vA5XAcElVhSwgtRM%3D&amp;q_datetime_utc=2026-03-02T00%3A14%3A49&amp;ticket_price=2239&amp;quote_id=2321015137011804884&amp;utid_state=1&amp;channel=iphone&amp;price_without_closed_user_group=8673&amp;tm_place_name=Para%C3%B1aque+City&amp;deeplink_data=eyJmaWVsZHMiOnsic2lnbmF0dXJlIjoiNTMzOWJjMzE2NzBkMmEzMGU2ZDcwZWEyMTMwYjQ4N2UiLCJibG9ja19pZCI6InYxX0NnRXRFSnpjQVJvb0NoMHlNREkyTFRBekxUQXlWREF3T2pBd09qQXdMakF3TUNzd056b3dNQkFCR044QktBRTRBU0lDQ0FFPV9Da1VJZ3BMNnpRZ1FBaUFDTUFKS0RUTTJOVVF4TURCUVh6RXdNRkJRdUxnRGVpUmpPRE13T0Rsak9TMWpOVEptTFRka1l6TXRNVGhoT0MwNVl6WXlaR0U1TkRka09XUVNBZ2dCR2dZWUFTZ0NNQUVpQkFnQ0dBST0ifX0%3D&amp;utid=0d3050fc-16fb-fd1f-38ae-fd70167d4822&amp;tm_stars=4&amp;client_id=skyscanner_app&amp;redirect_delay=1000&amp;price_policy=2&amp;pre_redirect_id=4c497e6d-c4ff-8b87-8608-dc85cf175f65&amp;tm_city_code&amp;max_price=7638&amp;guests=1&amp;request_id=4c497e6d-c4ff-8b87-8608-dc85cf175f65&amp;tm_country_code=PH</t>
  </si>
  <si>
    <t>17.5685863, 120.3840175</t>
  </si>
  <si>
    <t>Ergo pharmacy, Calle Alcantara, Barangay Ⅷ, Ayusan Norte, Vigan, Ilocos Sur, Ilocos Region, 2700, Philippines</t>
  </si>
  <si>
    <t>Parañaque City</t>
  </si>
  <si>
    <t>Central LocationLocated near popular attractions such as Vigan City Convention Center and RG Jar Factory, RedDoorz Plus near Vigan City Commercial Center offers a convenient stay in Vigan. Explore the city with ease from our centrally located hotel.Cozy AccommodationsRelax in one of our 39 air-conditioned guestrooms equipped with complimentary wireless internet access, showers, and complimentary toiletries. Feel at home with amenities like desks and complimentary bottled water, ensuring a comfortable stay.Designated Smoking AreasFor guests' convenience, designated smoking areas are available at the hotel. Enjoy a smoke without any hassle during your stay at RedDoorz Plus near Vigan City Commercial Center.Book now for a relaxing and convenient stay in Vigan at RedDoorz Plus near Vigan City Commercial Center.</t>
  </si>
  <si>
    <t>Luzon Inn</t>
  </si>
  <si>
    <t>https://www.google.com/maps/place/Vigan+Heritage+Haven+Guesthouse/data=!4m11!3m10!1s0x338e6549f2dbb04f:0xbbe29d1230c759fb!5m3!1s2026-03-01!4m1!1i2!8m2!3d17.5625931!4d120.3742446!16s%2Fg%2F11mdn38qrn!19sChIJT7Db8klljjMR-1nHMBKd4rs?authuser=0&amp;hl=en&amp;rclk=1</t>
  </si>
  <si>
    <t>17.5625931, 120.3742446</t>
  </si>
  <si>
    <t>The Luzon Inn is an ideal spot for travelers wanting to discover the city. Visitors to Vigan will find that the Luzon Inn is a fantastic accommodation choice. Guests will find Bicentennial Park, Quirino Stadium and Cathedral of Vigan Historical Marker just a short distance from the hotel. At the end of a busy day, travelers can unwind and relax in the hotel or go out and enjoy the city.</t>
  </si>
  <si>
    <t>Heritage Haven Guesthouse</t>
  </si>
  <si>
    <t>www.skyscanner.com.ph/hotel_deeplink/4.0/PH/en-US/PHP/h_bc/223039581/2026-03-05/2026-03-06/hotel/hotel/hotels?legacy_provider_id=13&amp;rooms=1&amp;closed_user_group=apps&amp;hb_data=W3EZPaTHIrmZnRqyrsAVQCGAtMvGECyHyElUk9GN-rGnMrf7Tje87XSxMFdsOHjJXIiDO4nk1RTKzdske0u3zAabdeGEwc3YA9gNqHS6OAHKFwP2WgtHA4V_skbxOtU1J88kaVIQ6AEaOguVnqKcafI7zwP8yUsvG0qB2gCntXfP3v3R7XjBsUBxAAS8SLcwN6vFotr6i-c6Qw6vu0o2O2NZbMbCmkMM9waitibE98etza5UMuKtN7-XiIw_mw1JO3LA6W1EHKaVXHG55xReqkf8S5UF3SWKp87h-dgjowAMNQZCCyY9pCWJbSH3weHlMC142ctdKnD0rXen_ErFzkR4Mj8KK8vLf3YWf81arvE-0yZp_UBOSHRgb7YcKathwmVnpCpWJKnfdNZOOVEHtv6e_hVZFGwHgmB7caDnuOm-EfPxCHI%3D&amp;q_datetime_utc=2026-03-05T14%3A25%3A14&amp;ticket_price=6678&amp;quote_id=2586234049025112726&amp;utid_state=1&amp;channel=iphone&amp;price_without_closed_user_group=7812&amp;tm_place_name=Vigan&amp;deeplink_data=eyJmaWVsZHMiOnsic2lnbmF0dXJlIjoiNGU5NDAzYzQ2OTNmZTJhNDFiMTk3MjVmZDU5ZTE1ZmEiLCJibG9ja19pZCI6IjEzNjQ2NTI5MDFfNDA4NzYxNTY4XzExXzBfMCJ9fQ%3D%3D&amp;utid=928853e9-fd86-80b2-197f-0563503c89fe&amp;tm_stars=0&amp;client_id=skyscanner_app&amp;price_policy=2&amp;pre_redirect_id=1dd52cc4-dd27-e701-3022-0050dada9d00&amp;tm_city_code=VGNP&amp;max_price=6678&amp;guests=1&amp;request_id=1dd52cc4-dd27-e701-3022-0050dada9d00&amp;tm_country_code=PH</t>
  </si>
  <si>
    <t>Barangay VII, Paoa, Vigan, Ilocos Sur, Ilocos Region, 2700, Philippines</t>
  </si>
  <si>
    <t>Providing a garden, Heritage Haven Guesthouse features accommodations in Vigan. The air-conditioned accommodation is 1.9 miles from Calle Crisologo. There's a sun terrace and guests can use free Wifi and free private parking.</t>
  </si>
  <si>
    <t>Heritage Resort Of Caoayan</t>
  </si>
  <si>
    <t>https://www.google.com/maps/place/MJ+Vigan+Transient+House/data=!4m11!3m10!1s0x338e65982b077ec9:0x10d60b3c5ab1bb08!5m3!1s2026-03-01!4m1!1i2!8m2!3d17.5718648!4d120.4009774!16s%2Fg%2F11f03mm39g!19sChIJyX4HK5hljjMRCLuxWjwL1hA?authuser=0&amp;hl=en&amp;rclk=1</t>
  </si>
  <si>
    <t>17.5718648, 120.4009774</t>
  </si>
  <si>
    <t>San Jose, Vigan, Ilocos Sur, Ilocos Region, 2700, Philippines</t>
  </si>
  <si>
    <t>MJ Vigan Transient House</t>
  </si>
  <si>
    <t>www.skyscanner.com.ph/hotel_deeplink/4.0/PH/en-US/PHP/h_bc/223744023/2026-03-02/2026-03-03/hotel/hotel/hotels?legacy_provider_id=13&amp;rooms=1&amp;closed_user_group=apps&amp;hb_data=00yoIddmincEmGiZkdyiIC4Q1t9lTigFbqVRf71KSkcepw5OTjWepN9DDSg5pjM88Kea2Xk70CLfc_pi7CG0RvFQLlRZdvPXE7mn4OgshbCzlSJp_e9QxLb7eyg-oe-GDPS9-h7eytUNFZy5xi35FLbn6yry2UH0-pi3s91FSAmh2gVfUFeQX3hKXyfby9djEaWF0MOEOW-OaLY49lQsTnUiauP7XbzmGg7J0oajCxtFBODt-thl98hX5ZgP6__jM173Gai7tAjUypHtLbQKEcok4q0TGjrlG1Xa8VIwrQr2Im_NPtsK4YebkepaYrE-oDkCH5RRgoA-_HOSsIQyzCDuHmBiCeAoe6oKvYl9jiGYWD9YctafpUD6enOglMtVEVFvcn-ZVdWmJ3uBcrrAGvIsFxUFcE0DmKKo-waNqIBWFK5zfF4%3D&amp;q_datetime_utc=2026-03-02T00%3A15%3A07&amp;ticket_price=7711&amp;quote_id=5419620009048983297&amp;utid_state=1&amp;channel=iphone&amp;price_without_closed_user_group=10083&amp;tm_place_name=Bantay&amp;deeplink_data=eyJmaWVsZHMiOnsic2lnbmF0dXJlIjoiMGNhNTg1MDZiYjM1OWE5ODZmNWU2NjAwMTk2YWQzOWYiLCJibG9ja19pZCI6IjExMDA4MzUxMDFfMzgyOTIxNjk1XzE1XzBfMCJ9fQ%3D%3D&amp;utid=9252ddf5-0df7-7813-b5f0-354eb96fd60a&amp;tm_stars=0&amp;client_id=skyscanner_app&amp;redirect_delay=1000&amp;price_policy=2&amp;pre_redirect_id=85fa7042-3e26-0fb9-30e2-c0003a832d23&amp;tm_city_code&amp;max_price=7711&amp;guests=1&amp;request_id=85fa7042-3e26-0fb9-30e2-c0003a832d23&amp;tm_country_code=PH</t>
  </si>
  <si>
    <t>17.5552904, 120.3937617</t>
  </si>
  <si>
    <t>Camangaan, Vigan, Ilocos Sur, Ilocos Region, 2700, Philippines</t>
  </si>
  <si>
    <t>Jo-Cris Apartelle</t>
  </si>
  <si>
    <t>www.skyscanner.com.ph/hotel_deeplink/4.0/PH/en-US/PHP/h_bc/140199808/2026-03-05/2026-03-06/hotel/hotel/hotels?legacy_provider_id=13&amp;rooms=1&amp;closed_user_group=apps&amp;hb_data=qWAQHGOqLV4_swc3Ppo2smUAEgNL-bzFG4wQr32ozGbOPQfctWB6B5QFFoNgU4OPdaL4n2TkQOwxn2MoYoM267GbknAnRmrVc2A9aWRdCPNkLfZ2f6ICIGdVuu_H1D5rr9zyMhLU3wIE1VKS0noBQIu2_vTNTJMOgUYypIe-w4GZU597n7I4yX26eerwdbowIx2P4vDj_UCDnd1g-rdOKdqv1QvetYpfsgZ0hrB06EpuhNvLlmR4rSXj4MulvwdzGf8Q6kGZ7Le7olscYfTtK_iopFzVqAyu7-2dkycWpRJwwvEX5rvQ7k_y3LVRsHXc8ga5yp66fGpkynKKF4-3TxSLsnoL2jf5BYsDRFcZ1edyRjd63u2i5eGZYxRhlH1skzqIjG-DMMd2hvxfNViYlkUVTFq3uCqdPKJ3OA-Tt7ZjEv9VpUE%3D&amp;q_datetime_utc=2026-03-05T14%3A24%3A15&amp;ticket_price=1017&amp;quote_id=2472265169147893200&amp;utid_state=1&amp;channel=iphone&amp;price_without_closed_user_group=1358&amp;tm_place_name=Lapu-Lapu+City&amp;deeplink_data=eyJmaWVsZHMiOnsic2lnbmF0dXJlIjoiMWFmN2NkNzBiYTUyNDZlNDE1NDk4MDIxMGRiN2FmZjciLCJibG9ja19pZCI6IjE5MDA1OTUwN18zMzU1MDkxNDBfMV8wXzAifX0%3D&amp;utid=bb8c53da-4903-eb10-041d-586f14a0fbf3&amp;tm_stars=2&amp;client_id=skyscanner_app&amp;price_policy=2&amp;pre_redirect_id=28c208bd-caa1-c41e-0584-cb423bcbc09f&amp;tm_city_code&amp;max_price=1433&amp;guests=1&amp;request_id=28c208bd-caa1-c41e-0584-cb423bcbc09f&amp;tm_country_code=PH</t>
  </si>
  <si>
    <t>17.5549747, 120.3970402</t>
  </si>
  <si>
    <t>Lapu Lapu Cottages and Restaurant, Lomex, Deca Homes 5, Basak, Lapu-Lapu, Central Visayas, 6015, Philippines</t>
  </si>
  <si>
    <t>wifi, air_conditioning, non-smoking, internet_access, 24-hour_front_desk_service, smoking_areas, massage, spa, room_service, bar, car_rental, shuttle_service, games_room, airport_shuttle, baby-sitting, bicycle_rental</t>
  </si>
  <si>
    <t>Jo-Cris Apartelle is located in Mactan, within 6.5 miles of SM City Cebu and 7.8 miles of Fort San Pedro. Each room at the 2-star inn has city views, and guests can enjoy access to free bikes and to a bar.</t>
  </si>
  <si>
    <t>Prosperity Inn</t>
  </si>
  <si>
    <t>www.skyscanner.com.ph/hotel_deeplink/4.0/PH/en-US/PHP/h_ad/162690595/2026-03-05/2026-03-06/hotel/hotel/hotels?legacy_provider_id=22&amp;rooms=1&amp;closed_user_group=general&amp;hb_data=zHHGYETrItSDy3xGKccnm7d3euA5JZoVYNKc_PyI_-ll9RSqR9tFM4fvM1L8AZEedOslmodDWAydaC0FJZzm0w2pP5aYDXv7k49SUEFAS-KejviLzgWbCCQ1TDVmDsP2J-Lk9daOTA-H544wGmwMTWXwEtwI6nzVny3gGqxPYNGNFA2QGIu4PYYF5ca8DOQWhFkhO5umuPQ6p1XbM3G4OiHF9M0Nlhy67AMvtSHi0v2tys-ULlugZQaYqe1uaYTwxuYEKIp37RBNcM2ObjYhlTom_AOXlGknAvcRClUcDB1VdWouHmq7UJXNWXHl_l7rYn923xF2v3Ry0qOeZXk_92BEpP_SBh_cI7l8OClD7W4qEc4IAMLNigxzmRsglJJGrCxWaYx53vWHw_YotuksB9g5z-ay7rKni-H33hR5B63c&amp;q_datetime_utc=2026-03-05T14%3A24%3A15&amp;ticket_price=1220&amp;quote_id=4470086953582054092&amp;utid_state=1&amp;channel=iphone&amp;price_without_closed_user_group=2188&amp;tm_place_name=Vigan&amp;deeplink_data=eyJmaWVsZHMiOnsic2lnbmF0dXJlIjoiNjJmMWY5MGIyZmNhOTA4MTc3YWZmMDM0OWU2NmI1MjEifSwidXJsIjoiaHR0cHM6Ly93d3cuYWdvZGEuY29tL3BhcnRuZXJzL3BhcnRuZXJzZWFyY2guYXNweD9jaWQ9MTg0NjM4MyZoaWQ9NDQ2NzA3OCZjdXJyZW5jeT1QSFAmY2hlY2tpbj0yMDI2LTAzLTA1JmNoZWNrb3V0PTIwMjYtMDMtMDYmTnVtYmVyb2ZBZHVsdHM9MSZOdW1iZXJvZkNoaWxkcmVuPTAmUm9vbXM9MSZtY2lkPTMwMzgmbWFzdGVyUm9vbUlkPTI5NDk5Mzc2Jm1wdD1VRFZvTWsxMmIwNVhkelJMT0V0V1VsWlVlRkZOV1doTlRrWkZaRFZJVjFOMVRYb3ZVV1JIYjFGa1ZETjVNamx3UlVkeWJtVmxaRkphYVd0Q1dsTlRlRk5VV25kVGEwYzFkaTl2UkEmVG90YWxQcmljZT0xMjIwLjAwJlRvdGFsVGF4PTEyMC4wMCZUb3RhbEZlZT0xMDAuMDAmVG90YWxTdXJjaGFyZ2U9MCZtY3VyPVBIUCJ9&amp;utid=6680992b-a48f-cda8-ae31-3c4e4d96f8f9&amp;tm_stars=0&amp;client_id=skyscanner_app&amp;price_policy=2&amp;pre_redirect_id=397c4fc6-0fdb-9fd3-2e79-f8e3d2c0c419&amp;tm_city_code=VGNP&amp;max_price=3324&amp;guests=1&amp;request_id=397c4fc6-0fdb-9fd3-2e79-f8e3d2c0c419&amp;tm_country_code=PH</t>
  </si>
  <si>
    <t>17.5810895, 120.3981931</t>
  </si>
  <si>
    <t>Located in Vigan, within a 7-minute walk of Calle Crisologo and 500 yards of Bantay Bell Tower, Prosperity Inn has accommodations with a garden and free WiFi as well as free private parking for guests who drive. The inn has family rooms.
At the inn, the rooms include a desk. Complete with a private bathroom equipped with a bidet and free toiletries, all rooms at Prosperity Inn have a flat-screen TV and air conditioning, and selected rooms also feature a seating area.
Laoag International Airport is 48 miles from the property.</t>
  </si>
  <si>
    <t>Jumong's Transient Inn</t>
  </si>
  <si>
    <t>www.skyscanner.com.ph/hotel_deeplink/4.0/PH/en-US/PHP/h_bc/213879707/2026-03-02/2026-03-03/hotel/hotel/hotels?legacy_provider_id=13&amp;rooms=1&amp;closed_user_group=apps&amp;hb_data=MKaw-Cn2KprwKLT-1Rf1utYibXp28-KMvSBXmtoHmIeXoZf_EI8AewoZimeWX5NRkAH1gGFIoiL_8oSjlH0y2upW0hmXlLX4c9y3lhZjlEh8kQeqia2Qrk5qIJSBnR31mLL6DgyT70IcLqWmfaHRXmZzm62zFStuFM28gID1O3RR9bs-HroaAA66sYVMGACw5LckAln-PO1NiENH8SC_FNy241bme1JEwEtRM8LlF9E9dzbc-SP4IZUhwLKEISNPc1WSNC2R0NAvrEbCmFYNAa52ZGzLgWR4CY9Vsb6UdepEMFJ8lJvANQOr5WIhyQbMWrmrpG411-f3PfDLLyPofjUpQhCgq8sQpGP_GQvcEYkRRKpMNgeIWFdxgKAOBhzjJhZU3QlYafB63iLFFPoNzFTDhf3mr2GGX4EW6bmSXp77rJgh6DE%3D&amp;q_datetime_utc=2026-03-02T00%3A15%3A12&amp;ticket_price=9204&amp;quote_id=2434338449936323811&amp;utid_state=1&amp;channel=iphone&amp;price_without_closed_user_group=11011&amp;tm_place_name=Bantay&amp;deeplink_data=eyJmaWVsZHMiOnsic2lnbmF0dXJlIjoiYmI5ZjA4NmIyN2JkODE5NzkwZTY3ZDAwNjczYmI5NjQiLCJibG9ja19pZCI6Ijk1MjA5MjkwMV8zNjc3OTY5MTFfMjlfNDJfMCJ9fQ%3D%3D&amp;utid=099fe1f5-c678-3bed-0601-bb7fc786c47b&amp;tm_stars=0&amp;client_id=skyscanner_app&amp;redirect_delay=1000&amp;price_policy=2&amp;pre_redirect_id=eb290f30-d806-1708-2e88-5ed0fc37a649&amp;tm_city_code&amp;max_price=9204&amp;guests=1&amp;request_id=eb290f30-d806-1708-2e88-5ed0fc37a649&amp;tm_country_code=PH</t>
  </si>
  <si>
    <t>17.5871403, 120.4104426</t>
  </si>
  <si>
    <t>Route 2, San Julian, Bantay, Ilocos Sur, Ilocos Region, 2700, Philippines</t>
  </si>
  <si>
    <t>https://www.google.com/maps/place/Bermudez+transient+house+in+Vigan/data=!4m11!3m10!1s0x338e6568c5f9b0fb:0x914e74554d946b31!5m3!1s2026-03-01!4m1!1i2!8m2!3d17.5724317!4d120.3927587!16s%2Fg%2F11y9237fwr!19sChIJ-7D5xWhljjMRMWuUTVV0TpE?authuser=0&amp;hl=en&amp;rclk=1</t>
  </si>
  <si>
    <t>17.5724317, 120.3927587</t>
  </si>
  <si>
    <t>Bermudez transient house in Vigan</t>
  </si>
  <si>
    <t>www.skyscanner.com.ph/hotel_deeplink/4.0/PH/en-US/PHP/h_bc/223744023/2026-03-02/2026-03-03/hotel/hotel/hotels?legacy_provider_id=13&amp;rooms=1&amp;closed_user_group=apps&amp;hb_data=Aaxydw0NSV-JkitxoHWbjQhfbcIfNiPsg9VXgmPUiEfWgkzVUas-zl66oGAC2WBAzuDWnaFGQO-6rLYrSqG39AVNdiMKUcNUN5wE4E33hsQfduES4cmmBzloCOHQ2TVcZw9zN-6X_EDvH1qJDR3BMPZ4QD5SuNEDdZro8cz4fdDIBMbPwoWoyCXzCdt0xb82dCDEJthC42KPgLNcoI8OUUMTXuJz0z2JOFCVQbnYxBVUSTb0D1STHaZ5B7nNj9b83G8ciChqAv6Iu0sN_NDxuUhdN7fsPHe1pfWPVtjVuB54Ntz4pQoyadtv1-EudNbAqU91D6XANpWo5w321-gYExvxeW0WYnVxxZll_lbvdUfsVFy8mLNI5lW57fqOZ6Y3w_PT1iz_Pvt7R35hpbaG0YyX7WiE5B06-GWwNnah8K5H341ralc%3D&amp;q_datetime_utc=2026-03-02T00%3A15%3A11&amp;ticket_price=7711&amp;quote_id=5419620009048983297&amp;utid_state=1&amp;channel=iphone&amp;price_without_closed_user_group=10083&amp;tm_place_name=Bantay&amp;deeplink_data=eyJmaWVsZHMiOnsic2lnbmF0dXJlIjoiMGNhNTg1MDZiYjM1OWE5ODZmNWU2NjAwMTk2YWQzOWYiLCJibG9ja19pZCI6IjExMDA4MzUxMDFfMzgyOTIxNjk1XzE1XzBfMCJ9fQ%3D%3D&amp;utid=c87b25c6-75fc-f212-b667-fa98db3bf3f2&amp;tm_stars=0&amp;client_id=skyscanner_app&amp;redirect_delay=1000&amp;price_policy=2&amp;pre_redirect_id=490ebc62-310b-0ba3-9e0e-11822db4dcac&amp;tm_city_code&amp;max_price=7711&amp;guests=1&amp;request_id=490ebc62-310b-0ba3-9e0e-11822db4dcac&amp;tm_country_code=PH</t>
  </si>
  <si>
    <t>17.5867347, 120.3681861</t>
  </si>
  <si>
    <t>MILLIONIC HOMETEL, Vigan-Santa Catalina Road, Pantay Daya, Pangada, Ilocos Sur, Ilocos Region, 2700, Philippines</t>
  </si>
  <si>
    <t>Millionic Hometel</t>
  </si>
  <si>
    <t>https://www.google.com/maps/place/Villa+e+mansion/data=!4m11!3m10!1s0x338e6573edfe783d:0xf745a1670810d5b5!5m3!1s2026-03-01!4m1!1i2!8m2!3d17.5730331!4d120.3831481!16s%2Fg%2F11f5ly8klg!19sChIJPXj-7XNljjMRtdUQCGehRfc?authuser=0&amp;hl=en&amp;rclk=1</t>
  </si>
  <si>
    <t>17.5730331, 120.3831481</t>
  </si>
  <si>
    <t>www.skyscanner.com.ph/hotel_deeplink/4.0/PH/en-US/PHP/h_bc/205206644/2026-03-05/2026-03-06/hotel/hotel/hotels?legacy_provider_id=13&amp;rooms=1&amp;closed_user_group=apps&amp;hb_data=VuaAsVIXmTfvC-4H8UtsMNQHnFJFRF_-aWJWaQIPKYOh6WFYWQVzFcCfCGLFEBmaVkuC3hty7TwBPVjWpuVxPrk0YqMMhrf0Dy03f1hQDCMbDHdmeLHX5mm7tUjUWbZE6Q7TLqFKXEm54caZccmqO_WrkoQM8I6gzzVxikyExnkz47QMWiVp39cRCQ5U_O4T1N7-x-7J_4BmK8nGlUxz9ZdkjrS7W2hSi-c0SUexDJGCDP1xaWvhhBRaxkvh6hZxhTZzy6HGIx9tm2KZoS3WGoOwOP-05CQAOkYlJRAkVUh3h831jeteSHClJXVqeTlkfmgcP_oF3vierspjlEJbQ5PkHkyYpqb8Jcp3FxFTgOuSM-gOVBGUYAFWTaT89O5prOI6XrtuDtXSlwLBtPCE-n0nKCI4FvbK9TnOxSea8BYrBnWEAnA%3D&amp;q_datetime_utc=2026-03-05T14%3A24%3A16&amp;ticket_price=1389&amp;quote_id=-4024697168174812939&amp;utid_state=1&amp;channel=iphone&amp;price_without_closed_user_group=3278&amp;tm_place_name=Vigan&amp;deeplink_data=eyJmaWVsZHMiOnsic2lnbmF0dXJlIjoiNWE1MGY2N2E3NGE1MGViYjc4NWMxNWQxNTk4ZjYzZGIiLCJibG9ja19pZCI6IjczNDA0NjgwMV8zMjcxODY4ODRfMF8wXzAifX0%3D&amp;utid=9faffa12-11f0-da84-f1c1-82cb084cfe88&amp;tm_stars=1&amp;client_id=skyscanner_app&amp;price_policy=2&amp;pre_redirect_id=bf39a7a0-9f5d-b380-375e-a63426bac84f&amp;tm_city_code=VGNP&amp;max_price=3087&amp;guests=1&amp;request_id=bf39a7a0-9f5d-b380-375e-a63426bac84f&amp;tm_country_code=PH</t>
  </si>
  <si>
    <t>17.5815645, 120.3797215</t>
  </si>
  <si>
    <t>Govantes Bistro</t>
  </si>
  <si>
    <t>www.skyscanner.com.ph/hotel_deeplink/4.0/PH/en-US/PHP/h_bc/224782650/2026-03-02/2026-03-03/hotel/hotel/hotels?legacy_provider_id=13&amp;rooms=1&amp;closed_user_group=apps&amp;hb_data=G6ZYfw2JwWedZh_Vya_3271hs_aF1X-BKuFYW27T8TXSXU2uHUKHX4K0BBXOwSnWTbXO-s6P52picyzjr5WUKg-9Bw_gmPSwCGLJ3pJxkqDO8vnPlwh-SMJdG8Td-TTzWShvNlfHJPG8eBwHFbVd3nq6LwPT3FPvEH30-qYja2cQi_0eSi7N-m6mddiANGCr9a1NWQZJysN3-8XBk43WgOEK42QfjokZtmAqvvSuDBbSGdNp_xCnIl8QpILjrtryj9ZYEYXc49gfMsGbEAvDxy24R-YJGebWIHBG8Qp2lIhKiZayd46c1VyPrmriOmVQ0JcXAnrQgFr2IJdl1MWB_fKr8HeGvft0bA677lHHazwLQsNI9rXLafBxEvkoRIXuFiXjLonjnXo6e0i50gqcojKhgfPgF5BXCzdXZCp4GNdtPoWV1JQ%3D&amp;q_datetime_utc=2026-03-02T00%3A15%3A17&amp;ticket_price=3120&amp;quote_id=872495592227845201&amp;utid_state=1&amp;channel=iphone&amp;price_without_closed_user_group=3720&amp;tm_place_name=San+Vicente&amp;deeplink_data=eyJmaWVsZHMiOnsic2lnbmF0dXJlIjoiY2EyM2YwN2M4MTc4NmJmMjc0MTViNDg1NGJhODBkNzYiLCJibG9ja19pZCI6IjE0NzEzMDI3MDFfNDE4NDczOTA0XzJfMV8wIn19&amp;utid=da0b9c47-9872-8de5-864b-47c37e215683&amp;tm_stars=0&amp;client_id=skyscanner_app&amp;redirect_delay=1000&amp;price_policy=2&amp;pre_redirect_id=46c10d2b-b42a-2317-1351-fe46479e1cf6&amp;tm_city_code&amp;max_price=3120&amp;guests=1&amp;request_id=46c10d2b-b42a-2317-1351-fe46479e1cf6&amp;tm_country_code=PH</t>
  </si>
  <si>
    <t>17.5810569, 120.3758081</t>
  </si>
  <si>
    <t>Pantay-Daya Bridge, Burgos Street, Pantay Daya, Ayusan Norte, Pangada, Ilocos Sur, Ilocos Region, 2700, Philippines</t>
  </si>
  <si>
    <t>Vostro e nostra hostel</t>
  </si>
  <si>
    <t>https://www.google.com/maps/place/Novo+Hotel/data=!4m11!3m10!1s0x33084a94c4dc8e4b:0x81d98885926647e!5m3!1s2026-03-01!4m1!1i2!8m2!3d11.77596!4d124.88359!16s%2Fg%2F11c0r4zg_g!19sChIJS47cxJRKCDMRfmQmWYiYHQg?authuser=0&amp;hl=en&amp;rclk=1</t>
  </si>
  <si>
    <t>11.77596, 124.88359</t>
  </si>
  <si>
    <t>Asia Novotel, San Roque Street, Barangay 12, 4, Catbalogan, Samar, Eastern Visayas, 6700, Philippines</t>
  </si>
  <si>
    <t>Novo Hotel</t>
  </si>
  <si>
    <t>https://www.google.com/maps/place/GTC+Apartelle+-+North+Tacloban/data=!4m11!3m10!1s0x3308718978c72eb9:0xcc496b99ed4f550d!5m3!1s2026-03-01!4m1!1i2!8m2!3d11.298583!4d124.953514!16s%2Fg%2F11s7zmzp03!19sChIJuS7HeIlxCDMRDVVP7ZlrScw?authuser=0&amp;hl=en&amp;rclk=1</t>
  </si>
  <si>
    <t>11.298583, 124.953514</t>
  </si>
  <si>
    <t>Ridgeview Park, Cabalawan, Tacloban, Eastern Visayas, 6500, Philippines</t>
  </si>
  <si>
    <t>Region VIII</t>
  </si>
  <si>
    <t>GTC Apartelle - North Tacloban</t>
  </si>
  <si>
    <t>www.skyscanner.com.ph/hotel_deeplink/4.0/PH/en-US/PHP/h_bc/213361713/2026-03-02/2026-03-03/hotel/hotel/hotels?legacy_provider_id=13&amp;rooms=1&amp;closed_user_group=apps&amp;hb_data=3q1CgutTzVmO94U7Eec1VMC2Lhh0ZTxVB5mtuUZp4-TqzzOZCrS-Rorc8kRdEY86DvwCBZCUStdF5JAgd-dA8QL6-9d5ZlWwKRoU_9Ju9a1x7BOOtuqu2hhw3eoxQsuUub_fxMZ45P2nmFE1Iy56VokX7T7zT-elXVvJREvYf04QL5AzjoslQZRTOuiVqIVuYA5fcS-FVmo0bavl7ljf7e2AROvvuQpUuHRBUHZmcWAMu9cXBUhH07QEvHBnku9AM-qXjiQSYWRNnOEAA0t4rGMgzcOiQFHvJhNgx4mqI75If3IeYANMtCzBcVayUOBvAqksdLUvTkzd05VDeHCa7d58EmeRTNLf0nigojOXMLSFmKWwsbO7TMJBRaaitiLGCG6XMdElDhZMS7VaCXBt_ygMpxJqhMG05LoexSnNb7YQ7AAxOBE%3D&amp;q_datetime_utc=2026-03-02T00%3A15%3A29&amp;ticket_price=2700&amp;quote_id=6896819526525181164&amp;utid_state=1&amp;channel=iphone&amp;price_without_closed_user_group=3684&amp;tm_place_name=Tacloban&amp;deeplink_data=eyJmaWVsZHMiOnsic2lnbmF0dXJlIjoiZTY0NzQ5ODMxYmE0NjU0OGE1MWI4YmE5NGM4ZWM0OTkiLCJibG9ja19pZCI6IjkyNTEzMTQwMV8zNjU1NDQzODlfMl8wXzAifX0%3D&amp;utid=300d4519-5b36-8564-6f6e-bdd7f916565c&amp;tm_stars=0&amp;client_id=skyscanner_app&amp;redirect_delay=1000&amp;price_policy=2&amp;pre_redirect_id=a33ba6f3-2f1a-485d-985e-3532ebcda796&amp;tm_city_code=TACP&amp;max_price=3326&amp;guests=1&amp;request_id=a33ba6f3-2f1a-485d-985e-3532ebcda796&amp;tm_country_code=PH</t>
  </si>
  <si>
    <t>11.2992225, 124.9536835</t>
  </si>
  <si>
    <t>Tacloban</t>
  </si>
  <si>
    <t>Leyte</t>
  </si>
  <si>
    <t>parking, wifi, air_conditioning, non-smoking, internet_access, 24-hour_front_desk_service, smoking_areas, multilingual_staff, room_service, kitchen, microwave, desk, balcony, shower, dining_room, telephone, minibar, rooms_with_mountain_views</t>
  </si>
  <si>
    <t>Earthsea Surf Garden Omawas</t>
  </si>
  <si>
    <t>www.skyscanner.com.ph/hotel_deeplink/4.0/PH/en-US/PHP/h_fd/222513743/2026-03-02/2026-03-03/hotel/hotel/hotels?legacy_provider_id=927050&amp;rooms=1&amp;closed_user_group=general&amp;hb_data=lJ6CNMirri-w99bvfM6glNBa8Kpru_LQ71pxXMwllKHv2XRp8PC33OKgrxgNxNqHE5dQRUGCZ9Rx8Zc717Rn0vE-ODjboL_yXVxxKind9vbVatPAS8JddYtq8rlpX1OknrdOudUhpyC1jtHkyqT33Lp9e79OgYF7Cz3EVxjusfEN3MGGD9zDyQ9GnTAjbvC9d2U2tK_Gu0ZCRUlwJ18DO3VlixQf85B1AhgUVhdsATcl1jzpFj7-f7YzyXjem71n7xjJZOcKLi7juiljXEqiwKSH_2C-T2L59OsmCN1_8D3nQeKUOQ1mAVIcu42Xo6MpIgKYnfSfbPnhLY9jvWQf02S4ZDAUi3Nvt_0DkQwQMMTNURamM9wOPOZjNc6wn4nuzPt5rTMOdTR62IAvpq7uhtS3GGQCpPi-z6O4OPWIN5NCVg%3D%3D&amp;q_datetime_utc=2026-03-02T00%3A15%3A31&amp;ticket_price=2471&amp;quote_id=434287273908827683&amp;utid_state=1&amp;channel=iphone&amp;price_without_closed_user_group=2747&amp;tm_place_name=Omauas&amp;deeplink_data=eyJmaWVsZHMiOnsic2lnbmF0dXJlIjoiMGE0YmU2ZmIyN2FmYzc0ZWJkYTA4YzY1NzNmZTIyMzAifSwidXJsIjoiaHR0cHM6Ly9kZWFscy52aW8uY29tP3NpZz00YzI1NzAxMjg0NjIyYWY5Yjc3MjY1NzlmOTlkMDg5NTZmN2Y5NzBlYTQ2M2MyZTIyZGQxYjllZWY1NjEzNzAxMzUzMDM2MzAzMjM5MzUzMDM1JnNpZy1pc3M9bWV0YSZ0dXJsPWh0dHBzJTNBJTJGJTJGdmlvLmNvbSUyRkhvdGVsJTJGU2VhcmNoJTNGY2hlY2tJbiUzRDIwMjYtMDMtMDIlMjZjaGVja091dCUzRDIwMjYtMDMtMDMlMjZjdXJyZW5jeSUzRFBIUCUyNmVwdiUzRE1TNHklMjZlc2QlM0RLNFJsNWVfN0lld1d4Y0N4N1pBTlZMVExNb1d4aEZPNFJxQzUxY3c3ZlgxZGJjdEtpVENKNENVb1ZaZkhaOGlUZ0ZORkF5ZDF3cXVzenlaNURibTA5ZVctRFRVSjVnbi1na05hbXVpeEtMazFncmxMSEdvJTI1M0QlMjZmb3JjZUN1cnJlbmN5Q2hhbmdlJTNEMSUyNmZvcmNlTGFuZ3VhZ2VDaGFuZ2UlM0QxJTI2aG90ZWxJZCUzRDEyNTAyNDc5NCUyNmxhYmVsJTNEc3JjJTI1M0Rza3lzY2FubmVyJTI1MjZ1Y291bnRyeSUyNTNEUEglMjUyNnVkZXZpY2UlMjUzRG1vYmlsZSUyNTI2aG90ZWwlMjUzRDEyNTAyNDc5NCUyNTI2ZGF5JTI1M0QyJTI1MjZtb250aCUyNTNEMDMlMjUyNnllYXIlMjUzRDIwMjYlMjUyNmxvcyUyNTNEMSUyNTI2b2ZmZXJpZCUyNTNEb280SV9aOElzV1d3JTI1MjZwcmljZSUyNTNEMjQ3MC41MCUyNTI2Y3VycmVuY3klMjUzRFBIUCUyNTI2dXNlcmxhbmclMjUzRGVuJTI1MjZfdGglMjUzRDBiMTcwN2U2YTg3Zjk1YjhmNDZlZjNlMDljOWEwZGU1MWIzYjliYTg4YmQzMTQyYyUyNTI2ZHRzJTI1M0QxNzcyNDEwNTMwJTI1MjZvbHV0JTI1M0QxNzcyNDEwNTMwJTI1MjZjYW5QYXlMYXRlciUyNTNEZmFsc2UlMjUyNnJlcXVlc3RVc2VyR3JvdXAlMjUzRCUyNTI2b2ZmZXJVc2VyR3JvdXAlMjUzRHB1YmxpYyUyNmxhbmclM0RlbiUyNm90aSUzRE0wUnBqdTZQWGhrJTI2cHJlZmVycmVkUmF0ZSUzRDI0NzAuNTAlMjZwcm9maWxlJTNEcjJkMm03M2tuOCUyNnJvb21zJTNEMSUyNnRva2VuJTNEN2ZlMjc2JTI2dXNlckNvdW50cnklM0RQSCUyNnV0bV9jYW1wYWlnbiUzRHNreXNjYW5uZXIlMjZ1dG1fbWVkaXVtJTNEY3BjJTI2dXRtX3NvdXJjZSUzRHNreXNjYW5uZXIifQ%3D%3D&amp;utid=412cc74f-02fa-932d-8b68-7e428fcc46a9&amp;tm_stars=0&amp;client_id=skyscanner_app&amp;redirect_delay=1000&amp;price_policy=2&amp;pre_redirect_id=62b0a6e0-52fa-23a3-7c76-afa3d2f2fc75&amp;tm_city_code&amp;max_price=2471&amp;guests=1&amp;request_id=62b0a6e0-52fa-23a3-7c76-afa3d2f2fc75&amp;tm_country_code=PH</t>
  </si>
  <si>
    <t>11.2340625, 125.1781875</t>
  </si>
  <si>
    <t>Borongan – Guiuan Road, Camada, Eastern Samar, Eastern Visayas, Philippines</t>
  </si>
  <si>
    <t>Omauas</t>
  </si>
  <si>
    <t>Eastern Samar</t>
  </si>
  <si>
    <t>parking, kitchen</t>
  </si>
  <si>
    <t>This property offers access to a terrace and free private parking. The guest house includes a fully equipped kitchen with a fridge and a stovetop, as well as a coffee machine.</t>
  </si>
  <si>
    <t>RedDoorz @ Western Highway Lodge Hotel</t>
  </si>
  <si>
    <t>www.skyscanner.com.ph/hotel_deeplink/4.0/PH/en-US/PHP/h_h1/154738075/2026-03-05/2026-03-06/hotel/hotel/hotels?legacy_provider_id=927111&amp;rooms=1&amp;closed_user_group=mobile&amp;hb_data=eWD5q-4kAqfXc1YWjsRAOIv7j0OKYH1XAG-Sp_K6QKXm1mRNNyX_mPYgGZJRMvnlIylPVcgBLZna45azkMaIkHPHosLbzvUYP_pY2vl_ui39WrX_jbhBmcpGn629bG_RP4OkWjaG_7xRZQk83CMzgWSIfZ0C_VR4pO5TKjYmgda5h8Pe15J5Meh9RehGIkxQkp_taUZMY6GHTNLqbOKdk7I2rCQ3I1H8CU-8H2Ai37EJZoq2tGqggu3Vq-2X-imq8T-olBUuTpIzY8knAVzQL1_GyIU%3D&amp;q_datetime_utc=2026-03-05T14%3A24%3A18&amp;ticket_price=720&amp;quote_id=5293405504601537028&amp;utid_state=1&amp;channel=iphone&amp;price_without_closed_user_group=800&amp;tm_place_name=Legaspi&amp;deeplink_data=eyJmaWVsZHMiOnsic2lnbmF0dXJlIjoiNTZmZDBmODhjNmI0MTZhMzYyMDllYzIzZDBjNjgxOWEifSwidXJsIjoiaHR0cHM6Ly9waC5ob3RlbHMuY29tL0hvdGVsLVNlYXJjaD90cGlkPTMyMTQmbXBlPTE3NzI3MjAyMjYmZW5kRGF0ZT0yMDI2LTAzLTA2JmFkdWx0cz0xJmxvY2FsZT1lbl9QSCZjaGlkPWI1ZGNlY2IwLWNiNjQtNGJmZi04MjRkLTMwYTM0MmY2ZjM4YiZlYXBpZD00NCZtY3RjPTMmc3RhcnREYXRlPTIwMjYtMDMtMDUmbXBkPVBIUCZtcG49MjE3MjE2MzM5JmN1cnJlbmN5PVBIUCZyYXRlcGxhbmlkPTM4MTk1NjIzOCZtcG09MjQmbXBwPTAmbXBvPUVDJnNlbGVjdGVkPTI3NzMyNDIyJm1wcT03MjAuMDAmbXBhPTcyMC4wMCJ9&amp;utid=8aaa22ff-fac0-50db-8609-cc43487804e5&amp;tm_stars=0&amp;client_id=skyscanner_app&amp;price_policy=2&amp;pre_redirect_id=6eb8f687-1f78-3912-7cce-2438d7a898a4&amp;tm_city_code&amp;max_price=2700&amp;guests=1&amp;request_id=6eb8f687-1f78-3912-7cce-2438d7a898a4&amp;tm_country_code=PH</t>
  </si>
  <si>
    <t>11.4031028, 125.5532538</t>
  </si>
  <si>
    <t>Basey-Marabut Road, Veloso, Marabut, Samar, Eastern Visayas, 6721, Philippines</t>
  </si>
  <si>
    <t>Legaspi</t>
  </si>
  <si>
    <t>Samar</t>
  </si>
  <si>
    <t>Experience an abundance of unparalleled facilities and features at RedDoorz @ Western Highway Lodge Hotel. Maintain seamless communication using the complimentary Wi-Fi at hotel. During leisurely days and evenings, on-site amenities such as daily housekeeping enable you to fully enjoy your accommodation. Kindly note that smoking is prohibited in the hotel to ensure fresher air for all visitors.At RedDoorz @ Western Highway Lodge Hotel, every guestroom is provided with convenient amenities and fittings to ensure a comfortable stay. Elevate your experience at hotel with the knowledge that certain rooms are equipped with linen service, ensuring a more pleasant stay for you. Certain rooms offer in-room amusement features such as the television for your enjoyment.In select rooms at the hotel, bottled water is available for those moments when it seems necessary.Essential restroom facilities are equally significant, and at the hotel, some visitor bathrooms offer toiletries to enhance your experience.</t>
  </si>
  <si>
    <t>Tungkip House B&amp;B</t>
  </si>
  <si>
    <t>www.skyscanner.com.ph/hotel_deeplink/4.0/PH/en-US/PHP/h_bc/225123957/2026-03-02/2026-03-03/hotel/hotel/hotels?legacy_provider_id=13&amp;rooms=1&amp;closed_user_group=apps&amp;hb_data=mzbQhFQq2krExInwfY4tB_4u5hI4V3A1I2uE145yyEsewgCI1536kyFEvPIS4T7g3GMtRuXa34kNSIiOllYrx_yiaukJR3xFP1Q5yqLuIzH6kCTefKFXvg5cuEuZy68HmS8Ax80SDQShqfBzlHaL5-h7qh49kIkMQf814iegSURwplcKzYo88-lgf_k-_8Vw68rAYBTNGqftf-Pl6TynIYhrQ_lS_kPXnPdUpGeHooM2LCJ7npbPAY5wM87Q3ZNC55_BXcl3TXXpDrwecY0NudvWPQmMLSFQ33YVkuzQ-M-k_w6MYwtwlVuIYqLA2HkXAxG-2pcnNqs5iLh3fofTyAxaoLEAgw-BAFGcQrdZZTqv_REVue5tb_7fAsH-h3ZrJlfu5VN4IuADPrkHGsocYXoNgpy4Lsf6lNTSBuajeHOZRW2X4WE%3D&amp;q_datetime_utc=2026-03-02T00%3A15%3A31&amp;ticket_price=2288&amp;quote_id=2860497977560489725&amp;utid_state=1&amp;channel=iphone&amp;price_without_closed_user_group=2714&amp;tm_place_name=Llorente&amp;deeplink_data=eyJmaWVsZHMiOnsic2lnbmF0dXJlIjoiNmE5NzlmMGM1YWYxMGJhNjQ2MTNkMGU1NDhlYjYzNmQiLCJibG9ja19pZCI6IjE0ODA2MTA2MDdfNDE5NTI1MjYyXzJfMF8wIn19&amp;utid=f96b890f-c176-464f-4a11-e87fea348d42&amp;tm_stars=0&amp;client_id=skyscanner_app&amp;redirect_delay=1000&amp;price_policy=2&amp;pre_redirect_id=519b892a-0395-c645-87ec-dee08578b2e3&amp;tm_city_code&amp;max_price=2898&amp;guests=1&amp;request_id=519b892a-0395-c645-87ec-dee08578b2e3&amp;tm_country_code=PH</t>
  </si>
  <si>
    <t>11.5817262, 125.4688104</t>
  </si>
  <si>
    <t>Borongan – Guiuan Road, Nabiawan, Camada, Eastern Samar, Eastern Visayas, Philippines</t>
  </si>
  <si>
    <t>Llorente Municipal Hall</t>
  </si>
  <si>
    <t>Llorente</t>
  </si>
  <si>
    <t>RedDoorz @ J&amp;V Ocean View Borongan</t>
  </si>
  <si>
    <t>www.skyscanner.com.ph/hotel_deeplink/4.0/PH/en-US/PHP/h_bc/203717811/2026-03-02/2026-03-03/hotel/hotel/hotels?legacy_provider_id=13&amp;rooms=1&amp;closed_user_group=apps&amp;hb_data=Ws49m-dp-xR1rucKcrEwwkRbJda3oGCJof3myflQIn_Bj-2yjj57Gk7hGYOAlc6hs27dEQAh6E4Tq4ecBtUTFdk5hUIBxtvsRnycHhzIHlY0xHR-3LD_qnGrAQQBcsEB9q7Gfd3ZwhIlBcfu1MtIuVn8FWwoS__9u1q7-6wSVPn1zwIZ7Hh2WSwikqQvGf2YuwceERnzy_zMAf1rNSj882CtLtMtN6WxO9Ngi0rUunF0yNAU_jAWEpfDvnJDQcshmHwVnIZNBt9fy7_VoguWHmF7WRPPhxHiNX1aYLCMf67vNy6sToK7A7R0wNHjBmGBuj0npMifz2NcyX-VUmgY_popDB3mP0IlQ6wJ5pTVNba53I8Lt3qhT7_7ixetNHOxgzu294T-4rgs-duxPSx6FKlm2P42nLL-59X_zTTHlu249GZg&amp;q_datetime_utc=2026-03-02T00%3A15%3A31&amp;ticket_price=1185&amp;quote_id=128859885826466445&amp;utid_state=1&amp;channel=iphone&amp;price_without_closed_user_group=2743&amp;tm_place_name=Quezon+City&amp;deeplink_data=eyJmaWVsZHMiOnsic2lnbmF0dXJlIjoiMGUzZDk4ZmRmNDc4YzFmMjljNmFjZjNlNTBkNTQxMzUiLCJibG9ja19pZCI6IjMyNTM1MzUwMV8yNzYzOTgyMjRfMF8wXzBfODQzODA5In19&amp;utid=fdf6109f-7749-d0d2-7522-21a686aa28be&amp;tm_stars=2&amp;client_id=skyscanner_app&amp;redirect_delay=1000&amp;price_policy=2&amp;pre_redirect_id=7d094a27-5a0b-9786-3f74-a98ed0616f54&amp;tm_city_code&amp;max_price=2016&amp;guests=1&amp;request_id=7d094a27-5a0b-9786-3f74-a98ed0616f54&amp;tm_country_code=PH</t>
  </si>
  <si>
    <t>11.5695331, 125.4601653</t>
  </si>
  <si>
    <t>wifi, elevator, air_conditioning, non-smoking, internet_access, 24-hour_front_desk_service, smoking_areas, room_service, television, desk, shower, satellite_tv</t>
  </si>
  <si>
    <t>Lorraines Suites</t>
  </si>
  <si>
    <t>https://www.google.com/maps/place/La+Cogon+Bar+and+Resto/data=!4m11!3m10!1s0x3308e50032478e75:0x79d5972d108a2b33!5m3!1s2026-03-01!4m1!1i2!8m2!3d11.5796537!4d125.4679572!16s%2Fg%2F11vz759vr4!19sChIJdY5HMgDlCDMRMyuKEC2X1Xk?authuser=0&amp;hl=en&amp;rclk=1</t>
  </si>
  <si>
    <t>11.5796537, 125.4679572</t>
  </si>
  <si>
    <t>Abogado Street, Barangay A, Poblacion, Borongan, Eastern Samar, Eastern Visayas, 6800, Philippines</t>
  </si>
  <si>
    <t>Borongan</t>
  </si>
  <si>
    <t>When you stay at Lorraines Suites in Borongan City, you'll be within a 5-minute drive of Eastern Samar Provincial Hospital. This inn is 0.1 mi (0.2 km) from Loom Park and 0.3 mi (0.5 km) from Green Green Park.
This smoke-free inn features hiking/biking trails nearby and mountain biking nearby.
Featured amenities include a 24-hour front desk, luggage storage, and a safe deposit box at the front desk. Free self parking is available onsite.
Make yourself at home in one of the 8 air-conditioned rooms featuring Smart televisions. Complimentary wireless internet access keeps you connected, and cable programming is available for your entertainment. Private bathrooms with showers feature rainfall showerheads and bidets.</t>
  </si>
  <si>
    <t>Shangri-La Resto Bar and Functions</t>
  </si>
  <si>
    <t>www.skyscanner.com.ph/hotel_deeplink/4.0/PH/en-US/PHP/h_xp/203859371/2026-03-05/2026-03-06/hotel/hotel/hotels?legacy_provider_id=1&amp;rooms=1&amp;closed_user_group=mobile&amp;hb_data=HskOOhHoZu8k3xgOtk36ZQWoewBNtv2_e5bctJ706HuRypLVUGJJABAbRprb4S3V7_HYxSY18HbD4ZczZKQ8CYVJxHexopobu2QGUfN8HFKoOlGln9-YvKBejSjNdNKOKXFobMPYdAYHwkOwWdrdac4QRZ67VzEyzkBcv8oY3QiQ_TvYIaZXOk1DsAEIxQRTVkGZG3KBiwHRkQs32nbBM3gQahuptmu0hWpZYK-GONIp6ntCxAs7MfMvLdB6XvWPXbweKJjgHwQy6erYekP83un4MxE%3D&amp;q_datetime_utc=2026-03-05T14%3A24%3A19&amp;ticket_price=1793&amp;quote_id=8029532697164999116&amp;utid_state=1&amp;channel=iphone&amp;tm_place_name&amp;deeplink_data=eyJmaWVsZHMiOnsic2lnbmF0dXJlIjoiYjM1MWI2NzhkMWM3NzU5ODI2OGY1ZjgxOGJmOWE0NzMifSwidXJsIjoiaHR0cHM6Ly93d3cuZXhwZWRpYS5jb20ucGgvSG90ZWwtU2VhcmNoP3RwaWQ9NjgmbXBlPTE3NzI3MjAyMjYmZW5kRGF0ZT0yMDI2LTAzLTA2JmFkdWx0cz0xJmxvY2FsZT1lbl9VUyZjaGlkPWQ1MTY2YzcyLTRhOWQtNGUxOS04YzIyLTlkN2FkYjY2ZmRhZCZlYXBpZD00NjIzMCZtY3RjPTMmc3RhcnREYXRlPTIwMjYtMDMtMDUmbXBkPUdCUCZtcG49MjE2MzMzMzM5JmN1cnJlbmN5PUdCUCZyYXRlcGxhbmlkPTM5MDk2NTYxNiZtcG09MjQmbXBwPTEmbXBvPUVDJnNlbGVjdGVkPTMzODkwOTQwJm1wcT0yMi45OSZtcGE9MjIuOTkifQ%3D%3D&amp;utid=50406477-6cae-017b-7c92-9ebaa4d07277&amp;tm_stars=0&amp;client_id=skyscanner_app&amp;price_policy=2&amp;pre_redirect_id=e4eef2bc-f9e8-859b-5077-0c57aea1e3c3&amp;tm_city_code&amp;max_price=1800&amp;guests=1&amp;request_id=e4eef2bc-f9e8-859b-5077-0c57aea1e3c3&amp;tm_country_code=PH</t>
  </si>
  <si>
    <t>Miasong, Sarangani, Soccsksargen, 9517, Philippines</t>
  </si>
  <si>
    <t>air_conditioning, smoking_areas, multilingual_staff, garden</t>
  </si>
  <si>
    <t>When you stay at Shangri-La Resto Bar and Functions in Glan, you'll be 15.5 mi (25 km) from Gumasa Beach.
Take in the views from a terrace and a garden.
Enjoy a meal at the restaurant or snacks in the coffee shop/cafe. The guesthouse also offers room service (during limited hours). Wrap up your day with a drink at the bar/lounge. Cooked-to-order breakfasts are available daily from 6:00 AM to 10:00 AM for a fee.
Free self parking is available onsite.
Make yourself at home in one of the 7 air-conditioned guestrooms. Bathrooms have showers and complimentary toiletries.</t>
  </si>
  <si>
    <t>La Leona Homesty</t>
  </si>
  <si>
    <t>www.skyscanner.com.ph/hotel_deeplink/4.0/PH/en-US/PHP/h_bc/225685959/2026-03-02/2026-03-03/hotel/hotel/hotels?legacy_provider_id=13&amp;rooms=1&amp;closed_user_group=apps&amp;hb_data=A6VLMq9Qz-GDEisgzI7v9UqMo6IvmEIr6FpKw0tn8GpS3ZmORzn8RwxLUd5TWI7fLrC-4CgLf7jK-FV0AgGj9wU3K8zcK4ZNyNUdauSwfni5G8QXaTbCjZ-KFOKypKSakNxUU4FX8hzbiiqVI2G4DACo_XYn-q-DGcn6VKLKeatEmU-S2z3llcjVwaAFs7dvPDjG0QKgW31FhlAeA5Gz4hGShRdqh5X28OSjGrR93YRACIpPNJ9MB6W2CXNUCOeri-6byPpqbqlCOKZhKuYj9oDTKIN5bxqyfzYnUa91Ex3EWnI5Y5J3w1pOB6tBohLfJUA8FV1EXZjz9XNcPHanaFnTjVfUOQXW4iEWHZQ4h5bvKMZ9u0b90QlZO3yFJZGspIK0VlLGpXA94ilCEhUt4Mvn-19yp0L2m5j2_arEJQ4ZTe--&amp;q_datetime_utc=2026-03-02T00%3A15%3A33&amp;ticket_price=2218&amp;quote_id=-2400664467317042043&amp;utid_state=1&amp;channel=iphone&amp;price_without_closed_user_group=2653&amp;tm_place_name=Hernani&amp;deeplink_data=eyJmaWVsZHMiOnsic2lnbmF0dXJlIjoiNDBkNWFiOTY5Njk0OTEwOWU1ZTMyNjUwM2UxMjgxZmMiLCJibG9ja19pZCI6IjE1NzM3MzkzMDFfNDI4NDIxODM3XzRfMF8wIn19&amp;utid=d82bccb8-5250-8834-dfc6-18c1f15929c0&amp;tm_stars=5&amp;client_id=skyscanner_app&amp;redirect_delay=1000&amp;price_policy=2&amp;pre_redirect_id=fd15c475-1a2a-2295-700e-9f73e882891b&amp;tm_city_code&amp;max_price=2218&amp;guests=1&amp;request_id=fd15c475-1a2a-2295-700e-9f73e882891b&amp;tm_country_code=PH</t>
  </si>
  <si>
    <t>11.2164246, 125.1810524</t>
  </si>
  <si>
    <t>Home Stay Hostel Hernani, Padang, Eastern Samar, Eastern Visayas, Philippines</t>
  </si>
  <si>
    <t>Hernani</t>
  </si>
  <si>
    <t>parking, wifi, air_conditioning, non-smoking, internet_access, 24-hour_front_desk_service</t>
  </si>
  <si>
    <t>La Leona Homesty is a 4-star property located in Hernani. The hotel has both free WiFi and free private parking.</t>
  </si>
  <si>
    <t>Caluwayan Palm Island Resort &amp; Restaurant</t>
  </si>
  <si>
    <t>www.skyscanner.com.ph/hotel_deeplink/4.0/PH/en-US/PHP/h_bc/215194971/2026-03-05/2026-03-06/hotel/hotel/hotels?legacy_provider_id=13&amp;rooms=1&amp;closed_user_group=apps&amp;hb_data=ZdQTca6vJpOUxKG-UrHJ6u12In7kblCAMbO6Js1ZyeXiObzt6CsahxZr2nLLSsiJfrOcj584mC9GJLkknPFZEO0--OCjdDmwP3pp8Sj0EE6HX3ppny6wgfmv2H49xvA7Qzrv-RxqB0bbZh-uT6p2LHzhaTUsUseXd9EgjqLCR6TCsaxBGYPoVg_zYsWQf37vvozGNn8u35VesmFABbbiXBJSAi_ppTv3ChVr8Ig4gfV4l-8mHq7Yi9Ux2JyODSbhEJNQrcrvfFfULNANwW3srGHNPUiY-yOxV-R9tWcExZh4rxh0lMiPLpP4lQoppgdXNFWLSlSUBQqFM0KE-41lORoZkto14yv8c9b3JKZgstzzKRlISmMBU3Hlv-eYRfudD0TowwofW6jXZASGkN8nP59acL6FDEuoZhFHa9TBFPlcrILEc4mv&amp;q_datetime_utc=2026-03-05T12%3A27%3A16&amp;ticket_price=5253&amp;quote_id=-8766070086224879413&amp;utid_state=1&amp;channel=iphone&amp;price_without_closed_user_group=6426&amp;tm_place_name=Caluwayan&amp;deeplink_data=eyJmaWVsZHMiOnsic2lnbmF0dXJlIjoiM2EzNzE2MDkzOTk0OTMwNjQwOGFhODNiZWNjNDJkMGYiLCJibG9ja19pZCI6IjQ5MzYxNjAwNF8zMzUzNjk2NTRfMl8xXzAifX0%3D&amp;utid=00aa535c-a8e7-c00d-b7c9-f7a0ead884ec&amp;tm_stars=0&amp;client_id=skyscanner_app&amp;price_policy=2&amp;pre_redirect_id=7e70e125-a089-0768-b03e-9eda6e24b683&amp;tm_city_code&amp;max_price=9667&amp;guests=1&amp;request_id=7e70e125-a089-0768-b03e-9eda6e24b683&amp;tm_country_code=PH</t>
  </si>
  <si>
    <t>11.0310298, 125.7272268</t>
  </si>
  <si>
    <t>Caluwayan Palm Island Beach Resort &amp; Restaurant, Basey-Marabut Road, Caluwayan, Marabut, Samar, Eastern Visayas, 6721, Philippines</t>
  </si>
  <si>
    <t>Caluwayan</t>
  </si>
  <si>
    <t>With a stay at Caluwayan Palm Island Resort in Marabut, you'll be near the beach, and 20.9 mi (33.7 km) from San Juanico Bridge and 25.7 mi (41.4 km) from St Anthony's Church. This hotel is 27.7 mi (44.6 km) from Stations of the Cross and 28.4 mi (45.7 km) from CAP Building.
Take in the views from a terrace and a garden.
At Caluwayan Palm Island Resort, enjoy a satisfying meal at the restaurant. Relax with your favorite drink at the bar/lounge or the poolside bar. Cooked-to-order breakfasts are available daily from 7:30 AM to 9:00 AM for a fee.
The front desk is staffed during limited hours. Event facilities at this hotel consist of conference space and meeting rooms.
Make yourself at home in one of the 19 air-conditioned rooms featuring flat-screen televisions. Cable television is provided for your entertainment. Bathrooms feature showers, complimentary toiletries, and bidets. Conveniences include electric kettles, housekeeping is provided daily, and irons/ironing boards can be requested.</t>
  </si>
  <si>
    <t>Hotel La Maria</t>
  </si>
  <si>
    <t>www.skyscanner.com.ph/hotel_deeplink/4.0/PH/en-US/PHP/h_xp/205351916/2026-03-02/2026-03-03/hotel/hotel/hotels?legacy_provider_id=1&amp;rooms=1&amp;closed_user_group=mobile&amp;hb_data=LV9EFmbvz4ZqZmxEE3Vja2LHxYwZWU_HaTJxevpLX3GS_kQIyTRV8pJyXk6m7hEiNajCNb1WTeQ2t9czNOTdnnorQzq0zrO67PtBjXgbnP4tv6DowFBf5Thdt87YAQaZI1ijy-1kAswvHDxRZu6IpVu55W1ZScLMDQiBXCQSEuJlGeEjZAw8VLeQEg5ukvNyTrBB8fA7AFGF3AHbmI9ZxaHrN0Y7Vnt56sgFkwrPMltUhIzCXKqARL6eMpB_oblxC2N8Km4Ov-Th0T_VZcH3Mg_OmQc%3D&amp;q_datetime_utc=2026-03-02T00%3A15%3A36&amp;ticket_price=3101&amp;quote_id=3742570773191016503&amp;utid_state=1&amp;channel=iphone&amp;price_without_closed_user_group=4000&amp;tm_place_name=Guiuan&amp;deeplink_data=eyJmaWVsZHMiOnsic2lnbmF0dXJlIjoiYzBhNzI1ZWQzNDM1ZDMzMDc2ZjA2NzJkZGRhNmE4ZjgifSwidXJsIjoiaHR0cHM6Ly93d3cuZXhwZWRpYS5jb20ucGgvSG90ZWwtU2VhcmNoP21wZD1HQlAmdHBpZD02OCZtcGU9MTc3MjQxMDUzNSZlbmREYXRlPTIwMjYtMDMtMDMmYWR1bHRzPTEmbXBuPTMyNTA3MTQxMyZtcG09MjQmbXBwPTEmbG9jYWxlPWVuX1VTJm1wbz1FQyZjaGlkPWJhMmJjZGY2LWQ2ZGMtNGM0MC1iOTBmLTUzOGM3ZjcwNjFhYSZtcHE9MzUuNjAmZWFwaWQ9NDYyMzAmbWN0Yz0zJmN1cnJlbmN5PUdCUCZyYXRlcGxhbmlkPTM5NjU4MjA4NSZzZWxlY3RlZD00NDEwOTk4NSZzdGFydERhdGU9MjAyNi0wMy0wMiZtcGI9NC4yNyZtcGE9MzUuNjAifQ%3D%3D&amp;utid=bbc7b69c-962d-103f-0151-70f6b8b3d357&amp;tm_stars=0&amp;client_id=skyscanner_app&amp;redirect_delay=1000&amp;price_policy=2&amp;pre_redirect_id=fab1b956-2561-8c8c-a92d-63120d8ffe71&amp;tm_city_code&amp;max_price=7503&amp;guests=1&amp;request_id=fab1b956-2561-8c8c-a92d-63120d8ffe71&amp;tm_country_code=PH</t>
  </si>
  <si>
    <t>12.0641195, 124.6003573</t>
  </si>
  <si>
    <t>Maharlika Highway, Purok 2, Rawis, Caballero, Calbayog, Samar, Eastern Visayas, 6710, Philippines</t>
  </si>
  <si>
    <t>Boardwalk - Guiuan</t>
  </si>
  <si>
    <t>Guiuan</t>
  </si>
  <si>
    <t>Grand Mercy Hotel</t>
  </si>
  <si>
    <t>www.skyscanner.com.ph/hotel_deeplink/4.0/PH/en-US/PHP/h_bc/216894345/2026-03-05/2026-03-06/hotel/hotel/hotels?legacy_provider_id=13&amp;rooms=1&amp;closed_user_group=apps&amp;hb_data=X8MXywPEg2HQtTg1KW79EYWxnrmqy2nbtwN1Bdzj44VaGrIR_DRvOvWP1OT-GCp8KZDHhdW0q-S1Vkaz2t5b639mbTwCnYRaFCy4y7l86S1cmRvKWP0V7ESC6I-mswO5nQIDPgRR2-uF3P85xu9qut6t9IVc5PNx6bin3qxdDLIN8qETRePDnOVRk8rNsTKnlvAJr1e1Q9L-IypntiHEaZDGoVbYKVbMloppICVctg9f3n7Aci4tDotINtPIQtrF7je5GB7cF7_Hl9rXFgyFIMS2NoIZPSV6Qp5kWELVXB5U1dVxR99QM6tPHdOTZAQcSZwFQQypyMxOWAqtecH19Iow80Ea9I6N4zYfKFwUhewTZAYChMrCykPzkYrEevU1Mrf9Q-dO8yAx5y_Dg_sRDGKVn36nmBeEPaqha1FOdVcvKuZzkmg%3D&amp;q_datetime_utc=2026-03-05T14%3A25%3A21&amp;ticket_price=1710&amp;quote_id=-2371557378463175295&amp;utid_state=1&amp;channel=iphone&amp;price_without_closed_user_group=2333&amp;tm_place_name=Calbayog&amp;deeplink_data=eyJmaWVsZHMiOnsic2lnbmF0dXJlIjoiODdjMjM2M2EzNzg3MTk3MmY3ODRkOGVlZmU0ZGVlYzQiLCJibG9ja19pZCI6IjEwODU1MjI1MDJfMzgxNDEwMTg1XzBfMF8wIn19&amp;utid=555839f9-b7bd-659d-2fe1-54262185d733&amp;tm_stars=4&amp;client_id=skyscanner_app&amp;price_policy=2&amp;pre_redirect_id=0c9934cf-fde5-99fc-be04-647fd371b0cb&amp;tm_city_code=CYPP&amp;max_price=5400&amp;guests=1&amp;request_id=0c9934cf-fde5-99fc-be04-647fd371b0cb&amp;tm_country_code=PH</t>
  </si>
  <si>
    <t>11.2346783, 125.0023617</t>
  </si>
  <si>
    <t>Calbayog</t>
  </si>
  <si>
    <t>parking, wifi, elevator, air_conditioning, non-smoking, internet_access, 24-hour_front_desk_service, smoking_areas, multilingual_staff, restaurant, bar, meeting_facilities, banquet_service</t>
  </si>
  <si>
    <t>At Grand Mercy Hotel, exceptional service and top-notch amenities create a memorable experience for guests. Complimentary internet access is available in the hotel to ensure you stay connected during your visit.For guests with their own vehicle, parking facilities are provided. Desire to unwind? Make the most of your visit at Grand Mercy Hotel with accessible amenities such as daily housekeeping. Additionally, you can obtain minor travel essentials and miscellaneous items at the convenience stores without departing from the Grand Mercy Hotel. Accommodations come equipped with all the conveniences required for a restful night's slumber.A selection of rooms feature linen service and air conditioning to ensure your comfort and convenience. A few accommodations in Grand Mercy Hotel incorporate separate living room and balcony or terrace into their architectural arrangement.A number of rooms feature television for guest amusement and enjoyment. In certain chosen rooms, a refrigerator is conveniently available for your use. Grand Mercy Hotel offers toiletries and towels in the restrooms of specific accommodations. Allow your journey to be free from the pangs of hunger! On-site eateries offer delicious and accessible meal choices.</t>
  </si>
  <si>
    <t>Minas Place</t>
  </si>
  <si>
    <t>www.skyscanner.com.ph/hotel_deeplink/4.0/PH/en-US/PHP/h_bc/220016642/2026-03-02/2026-03-03/hotel/hotel/hotels?legacy_provider_id=13&amp;rooms=1&amp;closed_user_group=general&amp;hb_data=AgWFmoSz9mEU731iK4RBCsc19ZvaGlNyiSizuE7K-N3V7_BQ6FkLEwCoq2DB995qANsuWod8lsnGkaWgktw_1KZbI2m-Sr1lA8bPQmtqYwrXREz90rWIbRyQSSdmV5VEiEq_vvONOwEwZxOaT2S8m7G07_TPFlc2d70C5nHSp4lGNmM10_v70mhkcnrp-aqCtbFa-svVs4IK5v55_zxT7SSKFoWb82_-lf7HQxQdtTSIuk5Zr3NWESKTPcnu3Uw6JjTOInT6skJktbOZvTA7UAMAIJXKz8Kre_NA4ot-VgtjpnipY-0yDt2P_mAS1Q32dyfovDgFO14KmK1R3tfdavlzCL6FnzDPRQFjTST8RzLPh78lo6yFNDhVakY7JvWmAsHOumeFygLFzYrcq_i--gO-weI6XubzMi73XAxjrnPR-SB-&amp;q_datetime_utc=2026-03-02T00%3A15%3A37&amp;ticket_price=1360&amp;quote_id=-6835587571435416641&amp;utid_state=1&amp;channel=iphone&amp;price_without_closed_user_group=2017&amp;tm_place_name=Tacloban&amp;deeplink_data=eyJmaWVsZHMiOnsic2lnbmF0dXJlIjoiZDJmZjVhMjc3ZjlhNjA5MzM4YjBiYmVmZWQ3YmYyYjgiLCJibG9ja19pZCI6InYxX0NnRXRFTXdDR2lnS0hUSXdNall0TURNdE1ESlVNREE2TURBNk1EQXVNREF3S3pBM09qQXdFQUVZM3dFb0FUZ0JJZ0lJQVE9PV9DaU1JM0x6S2NSQUNHTDZoK3NvQklKNEVLTXpFdHdvd0Frb0hNRVF3VUY4d1VGQ1lCUklHQ0FFaUFneHNHZ1FvQWpBQklnUUlBaGdDIn19&amp;utid=35912648-8bf1-f4d2-aac6-082df9a56d5d&amp;tm_stars=2&amp;client_id=skyscanner_app&amp;redirect_delay=1000&amp;price_policy=2&amp;pre_redirect_id=103dd54b-9143-6ae8-ba33-7cc54534a544&amp;tm_city_code=TACP&amp;max_price=1864&amp;guests=1&amp;request_id=103dd54b-9143-6ae8-ba33-7cc54534a544&amp;tm_country_code=PH</t>
  </si>
  <si>
    <t>12.5031444, 124.2843658</t>
  </si>
  <si>
    <t>Rizal Street, Sabang Zone I, Allen, Northern Samar, Eastern Visayas, 6405, Philippines</t>
  </si>
  <si>
    <t>MAMORI Hotel</t>
  </si>
  <si>
    <t>www.skyscanner.com.ph/hotel_deeplink/4.0/PH/en-US/PHP/h_bc/216890927/2026-03-05/2026-03-06/hotel/hotel/hotels?legacy_provider_id=13&amp;rooms=1&amp;closed_user_group=apps&amp;hb_data=C8uHfpyLDJ6bUP6qQGDtIP1M5QmUA0URMzoyRyjaLgHbOKV5fSg5PA2GC0tuxR-mGc_h_7gNDRruf9q7Qw5BnJnjOWrh0eHPQdbCVmr8JjkqqxgI9k2jCNrEev3Gub6hroM-cy6DieL9QpOAqx22x-JO6lDi3rrUBoPlC6X8tJDbrxHs6YNkZdFRTcTFZPDDMrdhF_iEwL3BLKbyNaZ1hPG9hR0YLbRieb2a-Ax-YgeWoGenmzAwohIECpom80JyoyTXTmsoTZhPyWJhktXcZICXSmF0ZNOekMNQDsokKtyZ8gDjyY0j4pgq8gI-pqpxpsp08OiWJ9-R-6XI-YrNP04VDI7lMBUMwDIlux780jOWjvYT3CkJILHxYgj8dJcXfUAyNia6JBury-K3WZD8moTakSaz7iBkSxvJep9K_ulK2BgGgOs%3D&amp;q_datetime_utc=2026-03-05T14%3A24%3A21&amp;ticket_price=2714&amp;quote_id=3506169711686322742&amp;utid_state=1&amp;channel=iphone&amp;price_without_closed_user_group=3236&amp;tm_place_name=Allen&amp;deeplink_data=eyJmaWVsZHMiOnsic2lnbmF0dXJlIjoiYWYzMGJhOTIyZjEzNTJiYWZjMjViZTY2NzY0OGE5OGQiLCJibG9ja19pZCI6IjEwODUwMzM3MDFfMzgxMzg0NjYxXzFfMV8wIn19&amp;utid=03b174e3-5d26-0a72-5df4-01d5a6a50756&amp;tm_stars=2&amp;client_id=skyscanner_app&amp;price_policy=2&amp;pre_redirect_id=44fbbee6-11c7-bdce-6d69-8726d0e1687b&amp;tm_city_code&amp;max_price=7840&amp;guests=1&amp;request_id=44fbbee6-11c7-bdce-6d69-8726d0e1687b&amp;tm_country_code=PH</t>
  </si>
  <si>
    <t>12.4992234, 124.281695</t>
  </si>
  <si>
    <t>Allen</t>
  </si>
  <si>
    <t>Northern Samar</t>
  </si>
  <si>
    <t>MAMORI HOTEL has accommodations in Allen. This 2-star hotel offers room service and a 24-hour front desk. There's a terrace and guests can use free WiFi and free private parking.</t>
  </si>
  <si>
    <t>https://www.google.com/maps/place/Rawis+Resort+Hotel/data=!4m11!3m10!1s0x3308e453a8b124a9:0xd8dd45b55c1434a6!5m3!1s2026-03-01!4m1!1i2!8m2!3d11.6068412!4d125.44207!16s%2Fg%2F11h3_s132t!19sChIJqSSxqFPkCDMRpjQUXLVF3dg?authuser=0&amp;hl=en&amp;rclk=1</t>
  </si>
  <si>
    <t>11.6068412, 125.44207</t>
  </si>
  <si>
    <t>Rawis Resort Hotel</t>
  </si>
  <si>
    <t>www.skyscanner.com.ph/hotel_deeplink/4.0/PH/en-US/PHP/h_xp/200847128/2026-03-05/2026-03-06/hotel/hotel/hotels?legacy_provider_id=1&amp;rooms=1&amp;closed_user_group=mobile&amp;hb_data=VMqGlFJkJBabnO6ufKhFMnLsVsiBYjuaJXe7juE57QodVsa4KeDdCqrVccixfg4jGYhUwkvnsScov2l-Ap98JA_-YW_Ic9k0eN6lP5zG_4vWvmGRyjDdm2IF6vzNGssIxXTx-gt5fik1ecvbEToWfv0Hm39ZSimijddEngWG2AQRS3h8rnWEWafmAg2BCbwajAFkZmpvWEljCHWWcU60ccbsOz7ZbnKnX-iI9nSlKnktxRZ6UBdq71iBmXEwJjJvktQK8SJe8CJCtJFju7xAV8xRj0U%3D&amp;q_datetime_utc=2026-03-05T14%3A24%3A23&amp;ticket_price=2375&amp;quote_id=9192013161067310509&amp;utid_state=1&amp;channel=iphone&amp;price_without_closed_user_group=2640&amp;tm_place_name=Borongan&amp;deeplink_data=eyJmaWVsZHMiOnsic2lnbmF0dXJlIjoiY2E4YjU3YjQxMGQ3NzYzMDNhOGExYmIzZmMyMGNiY2EifSwidXJsIjoiaHR0cHM6Ly93d3cuZXhwZWRpYS5jb20ucGgvSG90ZWwtU2VhcmNoP3RwaWQ9NjgmbXBlPTE3NzI3MjAyMjYmZW5kRGF0ZT0yMDI2LTAzLTA2JmFkdWx0cz0xJmxvY2FsZT1lbl9VUyZjaGlkPTFhMGQ2NWUyLWRjNDgtNDljMi05NDE5LTgzNGY5NjAxOWRmMSZlYXBpZD00NjIzMCZtY3RjPTMmc3RhcnREYXRlPTIwMjYtMDMtMDUmbXBkPUdCUCZtcG49MjE0MjE3MzcwJmN1cnJlbmN5PUdCUCZyYXRlcGxhbmlkPTI0ODEzMjUxNSZtcG09MjQmbXBwPTEmbXBvPUVDJnNlbGVjdGVkPTM2MDk5MzQyJm1wYj0zLjI2Jm1wcT0yNy4xOSZtcGE9MjcuMTkifQ%3D%3D&amp;utid=65d2af2c-b77b-615f-f80b-0909a6e1803d&amp;tm_stars=3&amp;client_id=skyscanner_app&amp;price_policy=2&amp;pre_redirect_id=b68a22fa-46ee-189b-3258-3a1bd95eb186&amp;tm_city_code=BPAB&amp;max_price=3870&amp;guests=1&amp;request_id=b68a22fa-46ee-189b-3258-3a1bd95eb186&amp;tm_country_code=PH</t>
  </si>
  <si>
    <t>11.5806883, 125.4682892</t>
  </si>
  <si>
    <t>Rawis Resort Hotel, Rawis Road, Bato, Rawis, Borongan, Eastern Samar, Eastern Visayas, 6800, Philippines</t>
  </si>
  <si>
    <t>With a stay at Rawis Resort Hotel in Borongan City, you'll be within a 15-minute walk of Green Green Park and Children's Park. This hotel is 0.9 mi (1.5 km) from Loom Park and 1.2 mi (1.9 km) from Eastern Samar Provincial Hospital.
Take advantage of recreation opportunities such as an outdoor pool or take in the view from a terrace and a garden. Additional amenities at this hotel include complimentary wireless internet access and tour/ticket assistance.
Enjoy a meal at the restaurant or snacks in the coffee shop/cafe. The hotel also offers room service (during limited hours). Unwind at the end of the day with a drink at the bar/lounge or the poolside bar.
Featured amenities include dry cleaning/laundry services, a 24-hour front desk, and coffee/tea in a common area. Free self parking is available onsite.
Make yourself at home in one of the 19 air-conditioned guestrooms. Complimentary wireless internet access keeps you connected, and cable programming is available for your entertainment. Private bathrooms with showers feature complimentary toiletries and slippers. Conveniences include desks and coffee/tea makers, and housekeeping is provided daily.</t>
  </si>
  <si>
    <t>La Playita Resort</t>
  </si>
  <si>
    <t>https://www.google.com/maps/place/Hotel+Dona+Vicenta/data=!4m11!3m10!1s0x3308e4f876d9dc4f:0x315554f97c1a022b!5m3!1s2026-03-01!4m1!1i2!8m2!3d11.6131827!4d125.4340091!16s%2Fg%2F1tcw5qjv!19sChIJT9zZdvjkCDMRKwIafPlUVTE?authuser=0&amp;hl=en&amp;rclk=1</t>
  </si>
  <si>
    <t>11.6131827, 125.4340091</t>
  </si>
  <si>
    <t>LBC, Real Street, Songco, Poblacion, Borongan, Eastern Samar, Eastern Visayas, 6800, Philippines</t>
  </si>
  <si>
    <t>Palms Apartment</t>
  </si>
  <si>
    <t>https://www.google.com/maps/place/Borongran+Pensionne/data=!4m11!3m10!1s0x3308e500076233d1:0x7713424486f4ed9e!5m3!1s2026-03-01!4m1!1i2!8m2!3d11.6040625!4d125.4390204!16s%2Fg%2F11xwbr9r8q!19sChIJ0TNiBwDlCDMRnu30hkRCE3c?authuser=0&amp;hl=en&amp;rclk=1</t>
  </si>
  <si>
    <t>11.6040625, 125.4390204</t>
  </si>
  <si>
    <t>Real Street, Alang-alang, Poblacion, Borongan, Eastern Samar, Eastern Visayas, 6800, Philippines</t>
  </si>
  <si>
    <t>Pacific Pensionne</t>
  </si>
  <si>
    <t>www.skyscanner.com.ph/hotel_deeplink/4.0/PH/en-US/PHP/h_ad/81990246/2026-03-05/2026-03-06/hotel/hotel/hotels?legacy_provider_id=22&amp;rooms=1&amp;closed_user_group=general&amp;hb_data=rsQIovd1Zyl8TVUVU8IE3wNkdGT9yKTcsXqyiuS1xrF9yJn_lRV0rEzvy-h5bIu0JR6uvj1o6zIe4_U7LuTvc49wQNf6a7OPVRWnhbO7fC_EG_cTjQ87Ma-QLisCDsm98ta-BBJF6bG9HnZXZeLgYhZgNP5Dz_YvtRHGXYqs1KJrmXFaFOK7DoWZvuyiogC68rWO3RjeaQa0j_TVQtweFjTdyw5HoWmXJqhnaJolR2IbzFuYWJfkB980O6WFn4iplRdBsL4ZNjD8YkhSi8By0bL6qEi0q9trKqxWXQQI3BaSHVzNx0pDTRBYLRoqF0g06Qpc0DD5pTjdQI4nO6a7YCFoiYqBvleh_A8B3Yy0-RkxJO0gYEakfUI5IFZrKMo3ZIiK2wt3VrPOCYfN-3_SsiBxssJwGaZxO3-OL0TQRXsh&amp;q_datetime_utc=2026-03-05T14%3A24%3A29&amp;ticket_price=1217&amp;quote_id=-6147414057996347573&amp;utid_state=1&amp;channel=iphone&amp;price_without_closed_user_group=1883&amp;tm_place_name=Cebu&amp;deeplink_data=eyJmaWVsZHMiOnsic2lnbmF0dXJlIjoiMmQ3ZDIyZTk2ODlhNmI1Yjk0YzVjYTI1YmZlZjMwMjgifSwidXJsIjoiaHR0cHM6Ly93d3cuYWdvZGEuY29tL3BhcnRuZXJzL3BhcnRuZXJzZWFyY2guYXNweD9jaWQ9MTg0NjM4MyZoaWQ9MjQ2NzIxJmN1cnJlbmN5PVBIUCZjaGVja2luPTIwMjYtMDMtMDUmY2hlY2tvdXQ9MjAyNi0wMy0wNiZOdW1iZXJvZkFkdWx0cz0xJk51bWJlcm9mQ2hpbGRyZW49MCZSb29tcz0xJm1jaWQ9MjgxMDkmbWFzdGVyUm9vbUlkPTMzNDg4NTgmbXB0PU5rWm5SMDloU0VKbFdrbDZUbmRMWmtsaU5sUk9XbUpLV0VabFRYSnZNMFpUU0dvMVkzQkpRVm9yT0hOMmFYazVNMGxQTmpoeFdYZG9XVkEzWW1WTU4yUlhOalpWU2pGNVNtMU1WVkpqVFQwJlRvdGFsUHJpY2U9MTIxNy4zMSZUb3RhbFRheD0xMjAuOTImVG90YWxGZWU9MTA0LjY5JlRvdGFsU3VyY2hhcmdlPTAmbWN1cj1QSFAifQ%3D%3D&amp;utid=dd2aeb46-4030-f2da-a8a9-a98e1c053c29&amp;tm_stars=3&amp;client_id=skyscanner_app&amp;price_policy=2&amp;pre_redirect_id=efb8ddb3-8d4f-3c7d-5722-aa585d1cb9e7&amp;tm_city_code=CEBP&amp;max_price=1217&amp;guests=1&amp;request_id=efb8ddb3-8d4f-3c7d-5722-aa585d1cb9e7&amp;tm_country_code=PH</t>
  </si>
  <si>
    <t>11.6020555, 125.4410871</t>
  </si>
  <si>
    <t>7-Eleven, Osmeña Boulevard, Santa Cruz, Calamba, Cebu City, Central Visayas, 6000, Philippines</t>
  </si>
  <si>
    <t>With a stay at Pacific Pensionne, you'll be centrally located in Cebu City, within a 5-minute drive of Colon Street and SM Seaside City Cebu. This guesthouse is 2.2 mi (3.5 km) from Ayala Center and 2.3 mi (3.7 km) from SM City Cebu.
Pamper yourself with onsite massages or take in the view from a garden. Additional features at this guesthouse include complimentary wireless internet access, tour/ticket assistance, and a banquet hall.
Grab a bite to eat at the Pacific Cafe, a restaurant where you can take in the garden view, or stay in and take advantage of 24-hour room service. Mingle with other guests at the complimentary reception, held daily. Wrap up your day with a drink at the bar/lounge. A complimentary continental breakfast is served daily from 7 AM to 10 AM.
Featured amenities include a business center, express check-in, and express check-out. Event facilities at this guesthouse consist of a conference center and a meeting room. A roundtrip airport shuttle and a ferry terminal shuttle are provided for an additional charge.
Make yourself at home in one of the 71 air-conditioned guestrooms. Bathrooms have showers and complimentary toiletries. Conveniences include safes and desks, as well as phones with free local calls.</t>
  </si>
  <si>
    <t>Camping Panay Beach</t>
  </si>
  <si>
    <t>https://www.google.com/maps/place/Fortune+Hotel+and+Restaurant/data=!4m11!3m10!1s0x33084abf4625cc93:0x868ed4d4efb71ce9!5m3!1s2026-03-01!4m1!1i2!8m2!3d11.775615!4d124.8811004!16s%2Fg%2F12qgjflmx!19sChIJk8wlRr9KCDMR6Ry379TUjoY?authuser=0&amp;hl=en&amp;rclk=1</t>
  </si>
  <si>
    <t>11.775615, 124.8811004</t>
  </si>
  <si>
    <t>South Star Drug, Del Rosario Street, Barangay 4, 4, Catbalogan, Samar, Eastern Visayas, 6700, Philippines</t>
  </si>
  <si>
    <t>Fortune Hotel and Restaurant</t>
  </si>
  <si>
    <t>www.skyscanner.com.ph/hotel_deeplink/4.0/PH/en-US/PHP/h_ad/154679217/2026-03-02/2026-03-03/hotel/hotel/hotels?legacy_provider_id=22&amp;rooms=1&amp;hb_data=kpmhs0BDh3OZE-eNhznzkUUBSiYRmhIQr0EQ5ZVUwAKBtkMwXIOah5muPWwDBPktrry2Y2qDqsnH0bSUUgAGgmD9jbWpgFxjdo07tJwQOP2ifUMnvd83WOhMQYCvHR-oFHbUgXUzFLWnYtlxroK7SBUdxDKpDZ3desCQZKRQJx8ecsHJdRvW9P_ppESBRan8cgSav-XRvJTHrG0zZSswUoHU2Nho1yJwDs2iml9Pf3pwMJAWNwMHr2feUjuFDAsuVcumk6Ca3yolyQoNonU57fcDtuJ0JHSiUkFBCxNPjJLBjJzQyT_AThaeb5hc3nKy7MqNt4LprzNbjss6kTPxAMl14hi1O34ncDLfISaxgvyDbcjS6PkhMRZSVyrm2HuM6CEaLqV6Yt1HB4HoPVAAc80j2Bv8Na0igddCfYeTROFz&amp;q_datetime_utc=2026-03-02T00%3A16%3A06&amp;ticket_price=3467&amp;quote_id=3777707117835150821&amp;utid_state=1&amp;channel=iphone&amp;tm_place_name=Baguio&amp;deeplink_data=eyJmaWVsZHMiOnsic2lnbmF0dXJlIjoiYzdlOGVlZDVhM2I2ZTRhNjc3MGYxZDJkYTk1OThlNDAifSwidXJsIjoiaHR0cHM6Ly93d3cuYWdvZGEuY29tL3BhcnRuZXJzL3BhcnRuZXJzZWFyY2guYXNweD9jaWQ9MTg0NjM4MyZoaWQ9Mjg3NzE4JmN1cnJlbmN5PVBIUCZjaGVja2luPTIwMjYtMDMtMDImY2hlY2tvdXQ9MjAyNi0wMy0wMyZOdW1iZXJvZkFkdWx0cz0xJk51bWJlcm9mQ2hpbGRyZW49MCZSb29tcz0xJm1jaWQ9MzMyJm1hc3RlclJvb21JZD0zMzQ2NDQwJm1wdD1RV1pWV205bmFEUldSR0owZFRrM09XOUphbkpqYWxkTFIwdHhZbFZXVjNSWE5FRnhTRTExWjJkdWRIUldiM012ZUhwdUwyRXlVVUZMYzFjeEszZE5hR1Z1YWsxRE1HeGpOWEZxTHcmVG90YWxQcmljZT0zNDY2Ljc4JlRvdGFsVGF4PTM3MS40NCZUb3RhbEZlZT0wLjAwJlRvdGFsU3VyY2hhcmdlPTAmbWN1cj1QSFAifQ%3D%3D&amp;utid=37a5f677-53ca-456b-169e-957f8a97128d&amp;tm_stars=2&amp;client_id=skyscanner_app&amp;redirect_delay=1000&amp;price_policy=2&amp;pre_redirect_id=f4d9e772-8566-e27f-abb0-52818a2f9b59&amp;tm_city_code=BAGP&amp;max_price=6091&amp;guests=1&amp;request_id=f4d9e772-8566-e27f-abb0-52818a2f9b59&amp;tm_country_code=PH</t>
  </si>
  <si>
    <t>11.775601, 124.8810278</t>
  </si>
  <si>
    <t>wifi, non-smoking, smoking_areas, multilingual_staff, room_service, garden, restaurant, meeting_facilities</t>
  </si>
  <si>
    <t>Redersidencia MARFEL</t>
  </si>
  <si>
    <t>https://www.google.com/maps/place/Baybayon+Ni+Tata+Joven/data=!4m11!3m10!1s0x330603278b54ffef:0xb172db6f3f9c468d!5m3!1s2026-03-01!4m1!1i2!8m2!3d10.9837961!4d125.798561!16s%2Fg%2F11fl_yf5cp!19sChIJ7_9UiycDBjMRjUacP2_bcrE?authuser=0&amp;hl=en&amp;rclk=1</t>
  </si>
  <si>
    <t>10.9837961, 125.798561</t>
  </si>
  <si>
    <t>Tignabon, Ngolos, Eastern Samar, Eastern Visayas, Philippines</t>
  </si>
  <si>
    <t>First Choice Hotel</t>
  </si>
  <si>
    <t>https://www.google.com/maps/place/Joy+Palace+Hotel/data=!4m11!3m10!1s0x3309db48d0c1188b:0x132c1e1116a1a463!5m3!1s2026-03-01!4m1!1i2!8m2!3d12.0653375!4d124.5972613!16s%2Fg%2F11fkln_4tm!19sChIJixjB0EjbCTMRY6ShFhEeLBM?authuser=0&amp;hl=en&amp;rclk=1</t>
  </si>
  <si>
    <t>12.0653375, 124.5972613</t>
  </si>
  <si>
    <t>Joy Palace Hotel, Jose D. Avelino Street, Purok 2, Aguit-itan, Calbayog, Samar, Eastern Visayas, 6710, Philippines</t>
  </si>
  <si>
    <t>La Cordie Hotel</t>
  </si>
  <si>
    <t>https://www.google.com/maps/place/Tacloban+Plaza+Hotel/data=!4m11!3m10!1s0x330870d18fb72539:0xb1e9f4fd78bcebf7!5m3!1s2026-03-01!4m1!1i2!8m2!3d11.244376!4d125.003841!16s%2Fg%2F1th46y2k!19sChIJOSW3j9FwCDMR9-u8eP306bE?authuser=0&amp;hl=en&amp;rclk=1</t>
  </si>
  <si>
    <t>11.244376, 125.003841</t>
  </si>
  <si>
    <t>PSBank, Justice Romualdez Street, 15, Downtown, Tacloban, Eastern Visayas, 6500, Philippines</t>
  </si>
  <si>
    <t>Tacloban Plaza Hotel</t>
  </si>
  <si>
    <t>www.skyscanner.com.ph/hotel_deeplink/4.0/PH/en-US/PHP/h_h1/140093164/2026-03-02/2026-03-03/hotel/hotel/hotels?legacy_provider_id=927111&amp;rooms=1&amp;closed_user_group=mobile&amp;hb_data=qBRKFGdxRZ-kUDfDJxT01zQDFJC0JiPm40lrovbbUbH7b_Uu3a31wg8ussQj9isJ-0foEO3Knvx2aSs6a_rECibvNBDCV4gk3hEQe8B7d5rroqypFU3GbVY5BuVlz0DBfWWrJoFgbWWq_AK2e4bhYYllpT06XJTvuFli5nksWMDqpOw-Z3UThb0TFrHYX_LYFGHg-iR1kQqFjmuQb7gWWPHQ5a-uCAisMm4zMyroQ_6IjZF8A0WjgrlclPsrP9d1BXVOft-sKm8q_CINhswNBFXtuio%3D&amp;q_datetime_utc=2026-03-02T00%3A16%3A06&amp;ticket_price=2475&amp;quote_id=-2590443493869613738&amp;utid_state=1&amp;channel=iphone&amp;price_without_closed_user_group=2750&amp;tm_place_name=Tacloban&amp;deeplink_data=eyJmaWVsZHMiOnsic2lnbmF0dXJlIjoiYTkzMmZmNTIxN2EwYzY0ZDNhNDViYmQyZWY4ZjQzNDAifSwidXJsIjoiaHR0cHM6Ly9waC5ob3RlbHMuY29tL0hvdGVsLVNlYXJjaD90cGlkPTMyMTQmbXBlPTE3NzI0MTA1NDYmZW5kRGF0ZT0yMDI2LTAzLTAzJmFkdWx0cz0xJmxvY2FsZT1lbl9QSCZjaGlkPTI3Zjk5OTA2LTIyZWItNDgwYS04OTJmLWRiNzQ3YWI4YTRkMCZlYXBpZD00NCZtY3RjPTMmc3RhcnREYXRlPTIwMjYtMDMtMDImbXBkPVBIUCZtcG49MjAyMzAxODE4JmN1cnJlbmN5PVBIUCZyYXRlcGxhbmlkPTIxMTkxNTczNiZtcG09MjQmbXBwPTEmbXBvPUVDJnNlbGVjdGVkPTIxMTA4OTYzJm1wYj0yNjUuMTgmbXBxPTIyMDkuODImbXBhPTIyMDkuODIifQ%3D%3D&amp;utid=52fba182-6bbb-2853-e5a2-e1175d1f7cb5&amp;tm_stars=3&amp;client_id=skyscanner_app&amp;redirect_delay=1000&amp;price_policy=2&amp;pre_redirect_id=c28f1e42-48ba-2149-076e-eb71e0531991&amp;tm_city_code=TACP&amp;max_price=2476&amp;guests=1&amp;request_id=c28f1e42-48ba-2149-076e-eb71e0531991&amp;tm_country_code=PH</t>
  </si>
  <si>
    <t>10.468018, 124.728431</t>
  </si>
  <si>
    <t>Rizal Street, San Roque, Poblacion Ⅰ, Bontoc, Hindang, 5th District, Leyte, Eastern Visayas, 6523, Philippines</t>
  </si>
  <si>
    <t>MP Apartments Leyte</t>
  </si>
  <si>
    <t>www.skyscanner.com.ph/hotel_deeplink/4.0/PH/en-US/PHP/h_fd/218651287/2026-03-02/2026-03-03/hotel/hotel/hotels?legacy_provider_id=927050&amp;rooms=1&amp;closed_user_group=mobile&amp;hb_data=QsSXQug8gVUo1D66nWqjvaIzml5D4QM7KNqEjL6IadjJcq--sRz2Z57j6ui9SFXnflROX68hlaSe1rSUJe12ZY6YRInvFTpMVuiJDuSx0g67wP5E3naJnQ54hkE8PzzpuACpYhyyxOROxyNT5qPVF6driq_f-Ve-rYU9z5T2hLI_Xa8p8evPONtJU7ZMIf_SryQj8jiuhlB_h06IOo9e1nwO5-8oE82LIB5uyLczKde6yGHAGVR6QIQLsOB4Vk-XYtGBrBkdcXG6_mgfiRMRBRBceKaS8ucLkM9CFASFBs1qH1LLmrb-TcPCU8fEvcf3yUVf5BOXSvWHy5ma70EGxlCYmP8ExzKsjmgRJKX3N05IWUg9IpEyLRKWHAzFGTYdmLIDoNmyhxXpAsxxa8qI2OTGD_ZFX-TRdQtFcRnpNGQ-ng%3D%3D&amp;q_datetime_utc=2026-03-02T00%3A16%3A10&amp;ticket_price=2590&amp;quote_id=-6505479646293089955&amp;utid_state=1&amp;channel=iphone&amp;price_without_closed_user_group=3087&amp;tm_place_name=Hindang&amp;deeplink_data=eyJmaWVsZHMiOnsic2lnbmF0dXJlIjoiMWI3MWQzYTZhNDRjYjQ2Yzc3ZGE2YmFjNDY5OGMyODAifSwidXJsIjoiaHR0cHM6Ly9kZWFscy52aW8uY29tP3NpZz0wMDM4ZTNiMDQwMmRmMmZiZjkyZjhhZjJiZDYzNDBiZTQzNjA5YzIzNGNjN2VhZDI3NDlmOTVjNjNjMzYxNTk3MmQzMjMwMzkzNDM4MzYzNjMzMzAzMiZzaWctaXNzPW1ldGEmdHVybD1odHRwcyUzQSUyRiUyRnZpby5jb20lMkZIb3RlbCUyRlNlYXJjaCUzRmNoZWNrSW4lM0QyMDI2LTAzLTAyJTI2Y2hlY2tPdXQlM0QyMDI2LTAzLTAzJTI2Y3VycmVuY3klM0RQSFAlMjZlcHYlM0RNUzR5JTI2ZXNkJTNEVFZfN2dFT2ZBT1pLYk94ZFZ6czc0UkNyVWtqWGVlenhNQ2FXQWQ5OE13SGlBM2lkYzl4alBaLVpLb2dzV3RUcGhJRkdRRWJuZHA4cEF2QWU4cHNWNTdpZnNKZ3RPRXJfVlROY2ZEOFVMdURCQzRSUlIzV2cwUSUyNTNEJTI1M0QlMjZmb3JjZUN1cnJlbmN5Q2hhbmdlJTNEMSUyNmZvcmNlTGFuZ3VhZ2VDaGFuZ2UlM0QxJTI2aG90ZWxJZCUzRDk3OTE5OTM5JTI2bGFiZWwlM0RzcmMlMjUzRHNreXNjYW5uZXIlMjUyNnVjb3VudHJ5JTI1M0RQSCUyNTI2dWRldmljZSUyNTNEbW9iaWxlJTI1MjZob3RlbCUyNTNEOTc5MTk5MzklMjUyNmRheSUyNTNEMiUyNTI2bW9udGglMjUzRDAzJTI1MjZ5ZWFyJTI1M0QyMDI2JTI1MjZsb3MlMjUzRDElMjUyNm9mZmVyaWQlMjUzRG9FYXFsQ3pGeFhkcyUyNTI2cHJpY2UlMjUzRDI1ODkuNjYlMjUyNmN1cnJlbmN5JTI1M0RQSFAlMjUyNnVzZXJsYW5nJTI1M0RlbiUyNTI2X3RoJTI1M0Q2YTUyZGY3NmYzZjBlZDZmNTk4YWJmYzdiOWNhMTM2NDQ0OGIyZDFkZGE2YjI3ZmYlMjUyNmR0cyUyNTNEMTc3MjQxMDU3MCUyNTI2b2x1dCUyNTNEMTc3MjQxMDU2OCUyNTI2Y2FuUGF5TGF0ZXIlMjUzRGZhbHNlJTI1MjZyZXF1ZXN0VXNlckdyb3VwJTI1M0QlMjUyNm9mZmVyVXNlckdyb3VwJTI1M0RwdWJsaWMlMjZsYW5nJTNEZW4lMjZvdGklM0RvUXhoeGtiQ1I2QSUyNnByZWZlcnJlZFJhdGUlM0QyNTg5LjY2JTI2cHJvZmlsZSUzRHIyZDJtNzNrbjglMjZyb29tcyUzRDElMjZ0b2tlbiUzRDdmZTI3NiUyNnVzZXJDb3VudHJ5JTNEUEglMjZ1dG1fY2FtcGFpZ24lM0Rza3lzY2FubmVyJTI2dXRtX21lZGl1bSUzRGNwYyUyNnV0bV9zb3VyY2UlM0Rza3lzY2FubmVyIn0%3D&amp;utid=59357099-5e54-7738-c106-dff0bb1ccbe6&amp;tm_stars=0&amp;client_id=skyscanner_app&amp;redirect_delay=1000&amp;price_policy=2&amp;pre_redirect_id=af2740e7-fc6e-08c4-e6df-ae7c188c9a7c&amp;tm_city_code&amp;max_price=3087&amp;guests=1&amp;request_id=af2740e7-fc6e-08c4-e6df-ae7c188c9a7c&amp;tm_country_code=PH</t>
  </si>
  <si>
    <t>10.7733666, 124.9888238</t>
  </si>
  <si>
    <t>Hindang</t>
  </si>
  <si>
    <t>parking, wifi, air_conditioning, non-smoking, internet_access, smoking_areas, multilingual_staff, room_service, kitchen, television, microwave, shower, dining_room, hairdryer</t>
  </si>
  <si>
    <t>Offering a terrace, MP Apartments Leyte features accommodations in Hindang. Guests staying at this apartment have access to a patio. The apartment offers rooms with air conditioning, free private parking, and free Wifi.</t>
  </si>
  <si>
    <t>LaPatria Baybay Inn</t>
  </si>
  <si>
    <t>https://www.google.com/maps/place/FAN%27S+HOTEL+BAYBAY/data=!4m11!3m10!1s0x3307996ca507cab9:0x95747d301d3684b!5m3!1s2026-03-01!4m1!1i2!8m2!3d10.6694429!4d124.8071152!16s%2Fg%2F11lgnmbch1!19sChIJucoHpWyZBzMRS2jTAdNHVwk?authuser=0&amp;hl=en&amp;rclk=1</t>
  </si>
  <si>
    <t>10.6694429, 124.8071152</t>
  </si>
  <si>
    <t>30 de Deciembre Street, Santo Rosario, Cogon, Baybay, 5th District, Leyte, Eastern Visayas, 6521, Philippines</t>
  </si>
  <si>
    <t>Fan's Hotel Baybay</t>
  </si>
  <si>
    <t>www.skyscanner.com.ph/hotel_deeplink/4.0/PH/en-US/PHP/h_ad/213436930/2026-03-05/2026-03-06/hotel/hotel/hotels?legacy_provider_id=22&amp;rooms=1&amp;closed_user_group=apps&amp;hb_data=DPidFBIXFKhzJesrj0Z1tJi__sIhQXs4C7zHc5Z9DlMIGOihjLnQ7ws-8iZ6bt-l8gEv3RFPUBFYwHl-dybPzFXpEZ1dnBG_2btOQdMz6XU6Jz3yUDAKgl2CFmP-b08p_VjcYtqViELwEhe1PysamYbQiCForb1yu0BGyCbov3_Xyhp5Kdir0BAPgPDBGZS4zh1mP14QUFuPEc01tqwcjYBi28pO3fw3juUFqRc5PW4xqP4vcOIs71gBW53IV7ACmbgPU0jYNR-i2KRhlUgPsIHHRo43KSbWqsRn85Xssdf8zllR5bsycvUUMNzFQO4iwLiKRV_O8MseV-1ymcXjxuIIPvWwIOTdDhUh9CM9-iNZdU_ZyRt1RVc4aUZXySEciSMXoq-8FX3hR44WESQNZ7UnBXL7hja29D42GvW0E3cX&amp;q_datetime_utc=2026-03-05T14%3A24%3A35&amp;ticket_price=3080&amp;quote_id=-7191883936721965555&amp;utid_state=1&amp;channel=iphone&amp;price_without_closed_user_group=5600&amp;tm_place_name=Hipus%C3%B1go&amp;deeplink_data=eyJmaWVsZHMiOnsic2lnbmF0dXJlIjoiNGExNGQ3M2I2ZThjMjVhMDFmMDc3NGM2OWUwMDkwY2EifSwidXJsIjoiaHR0cHM6Ly93d3cuYWdvZGEuY29tL3BhcnRuZXJzL3BhcnRuZXJzZWFyY2guYXNweD9jaWQ9MTg0NjM4MyZoaWQ9NDc4ODQ0MDMmY3VycmVuY3k9UEhQJmNoZWNraW49MjAyNi0wMy0wNSZjaGVja291dD0yMDI2LTAzLTA2Jk51bWJlcm9mQWR1bHRzPTEmTnVtYmVyb2ZDaGlsZHJlbj0wJlJvb21zPTEmbWNpZD0zMDM4Jm1hc3RlclJvb21JZD03NjM0NjUwODUmbXB0PVVqSXpPVUkyVVc0cmNGQmlNREkwUzFGd01VSkpZMjF1Vmt4WE4wcE1URlpCYUdwbGExQnFaRmROYWxGcU9VdEtNRFpyZEZGV04wdDRXVTQwWXpkUlQxZFBXR1k1Tm5WclRtdHVhR1pNY0ZZJlRvdGFsUHJpY2U9MzA4MC4wMCZUb3RhbFRheD0wLjAwJlRvdGFsRmVlPTAuMDAmVG90YWxTdXJjaGFyZ2U9MCZtY3VyPVBIUCJ9&amp;utid=416e7f00-dda6-0e07-8401-2f3eb1c90b8a&amp;tm_stars=0&amp;client_id=skyscanner_app&amp;price_policy=2&amp;pre_redirect_id=22074195-0ac0-f89d-3ceb-8da406c4b49c&amp;tm_city_code&amp;max_price=6930&amp;guests=1&amp;request_id=22074195-0ac0-f89d-3ceb-8da406c4b49c&amp;tm_country_code=PH</t>
  </si>
  <si>
    <t>10.6741479, 124.8036681</t>
  </si>
  <si>
    <t>HipusÃƒÆ’Ã‚Â±go</t>
  </si>
  <si>
    <t>A stay at Fan's Hotel Baybay places you in the heart of Baybay City, and within a 10-minute drive of Visayas State University. This hotel is 26.8 mi (43.2 km) from Abuyog District Hospital and 27.6 mi (44.4 km) from Agas-Agas Bridge.
Make use of convenient amenities such as complimentary wireless internet access, shopping on site, and a television in a common area.
Grab a bite from the grocery/convenience store serving guests of Fan's Hotel Baybay. A complimentary local cuisine breakfast is served daily from 7:00 AM to 10:00 AM.
Featured amenities include dry cleaning/laundry services, a 24-hour front desk, and luggage storage. Free self parking is available onsite.
Make yourself at home in one of the 40 air-conditioned rooms featuring Smart televisions. Complimentary wired and wireless internet access keeps you connected, and cable programming provides entertainment. Bathrooms have complimentary toiletries and bidets. Conveniences include desks and electric kettles, and housekeeping is provided on request.</t>
  </si>
  <si>
    <t>The Village</t>
  </si>
  <si>
    <t>https://www.google.com/maps/place/CJBLODGE/data=!4m11!3m10!1s0x3307c70061be8349:0x36e49607841621b4!5m3!1s2026-03-01!4m1!1i2!8m2!3d10.8660071!4d124.996109!16s%2Fg%2F11y44bjp4y!19sChIJSYO-YQDHBzMRtCEWhAeW5DY?authuser=0&amp;hl=en&amp;rclk=1</t>
  </si>
  <si>
    <t>10.8660071, 124.996109</t>
  </si>
  <si>
    <t>Maharlika Highway, Rud Rose Village, Santa Cruz, Mayorga, 2nd District, Leyte, Eastern Visayas, 6507, Philippines</t>
  </si>
  <si>
    <t>BayBay Park &amp; Resort</t>
  </si>
  <si>
    <t>https://www.google.com/maps/place/Jeamco+Royal+Hotel+-+Baybay/data=!4m11!3m10!1s0x33079913013ba1c7:0x605b63f28fc721da!5m3!1s2026-03-01!4m1!1i2!8m2!3d10.6753648!4d124.7987938!16s%2Fg%2F11f662yp_3!19sChIJx6E7AROZBzMR2iHHj_JjW2A?authuser=0&amp;hl=en&amp;rclk=1</t>
  </si>
  <si>
    <t>10.6753648, 124.7987938</t>
  </si>
  <si>
    <t>Botica Cayunda, Rizal Boulevard, Santo Rosario, Cogon, Baybay, 5th District, Leyte, Eastern Visayas, 6521, Philippines</t>
  </si>
  <si>
    <t>Jyn's Hotel</t>
  </si>
  <si>
    <t>www.skyscanner.com.ph/hotel_deeplink/4.0/PH/en-US/PHP/h_ad/128800918/2026-03-02/2026-03-03/hotel/hotel/hotels?legacy_provider_id=22&amp;rooms=1&amp;hb_data=Xx6-Vhnyvh9Znch7YShFWqW1e62J1fNCNbS7vwNWReQbO4AyFpoxbD-arSBR5dRX7mcsG7CO7BKL8JGKwqGVNtIDyQv-ClbLDhAtC-sT_SYbQjj0q88rSp_gYGGWhLCSCeiBCZnZMA25tnq0xSaVTJ4ATtpymEw1ao87qGpIkjirBIbGEe0Qh-7-S3FN4QKaF8vQnDI39wpLk_6ViMpsBZVK8nKpY3RGETgWp-xMD8pfnJwGNP__fUvpXQq61LNcrJu7FGmJUi4wT0VPB-x5eFnOOyC5_5eOwioOyO4b0ihXKHA6FsmNHUwuseQUp_BlQRRBXJ-D2qFVtxm9RAvDezhpCxTwVWJiPjtc2tVKXo--AunlgT19pxFtRVY8dmLu52RkVl_C7NHxiCukPFl4PwiM7YqbijZ6QU8QYfJJC_a4&amp;q_datetime_utc=2026-03-02T00%3A16%3A22&amp;ticket_price=3895&amp;quote_id=-5831882478415605009&amp;utid_state=1&amp;channel=iphone&amp;tm_place_name=Tagum&amp;deeplink_data=eyJmaWVsZHMiOnsic2lnbmF0dXJlIjoiYTdkNjlhZDE4ZjMyYWE4ZDU2N2MxNWJiNjdlZWQ4YWMifSwidXJsIjoiaHR0cHM6Ly93d3cuYWdvZGEuY29tL3BhcnRuZXJzL3BhcnRuZXJzZWFyY2guYXNweD9jaWQ9MTg0NjM4MyZoaWQ9NDYwMjU3JmN1cnJlbmN5PVBIUCZjaGVja2luPTIwMjYtMDMtMDImY2hlY2tvdXQ9MjAyNi0wMy0wMyZOdW1iZXJvZkFkdWx0cz0xJk51bWJlcm9mQ2hpbGRyZW49MCZSb29tcz0xJm1jaWQ9Mjc5MDUmbWFzdGVyUm9vbUlkPTMyNTYxNTgmbXB0PWVpOXNTazloUzFGNlYyWnhVelUxTmtzdldDdHVZWHBQTDBWVWJXUjNkSGQyYnl0aWNrVk1SSEJGZVV0VlNEUjZialJGTUZWUWJtTjFla1pKWjBWbWRWWnRURFp4UWs5VllTdHJWRFJNZHowJlRvdGFsUHJpY2U9Mzg5NS40MyZUb3RhbFRheD00NzYuNjAmVG90YWxGZWU9MzI3LjIyJlRvdGFsU3VyY2hhcmdlPTAmbWN1cj1QSFAifQ%3D%3D&amp;utid=f584d6a4-75f2-abcd-b14e-8872acc59123&amp;tm_stars=3&amp;client_id=skyscanner_app&amp;redirect_delay=1000&amp;price_policy=2&amp;pre_redirect_id=408d5616-97b2-1c7c-9fac-4d9c8a96e22e&amp;tm_city_code&amp;max_price=4502&amp;guests=1&amp;request_id=408d5616-97b2-1c7c-9fac-4d9c8a96e22e&amp;tm_country_code=PH</t>
  </si>
  <si>
    <t>www.skyscanner.com.ph/hotel_deeplink/4.0/PH/en-US/PHP/h_h1/136426408/2026-03-02/2026-03-03/hotel/hotel/hotels?legacy_provider_id=927111&amp;rooms=1&amp;closed_user_group=mobile&amp;hb_data=yl_g4owlyL6GY-eTMSvcsqvbAuPYwsUhSgWtN9AiidEj_-BAgvF3LslwH39KNZsOm1yQo149pd1B8PG3y8sVEF_KG4HBmAEGSutga0rmVz0eYaW3tKeKWI-HBPzLLk--x7Mv7awwOuZD2VUzrHgdgz_M1pCA3jNxWIzX3ygpMJr1U9PIYIMXLZ0kbd2U3T6NRnAxWdzbBuDrBbG6D8Y6oK6tNMFx9rXHFsj4U6Vu6O8PUaoFe39Jz3Y--CiTYFKoP9XLEzpsRjHuujkfPDrB_rQlaeU%3D&amp;q_datetime_utc=2026-03-02T00%3A16%3A26&amp;ticket_price=2400&amp;quote_id=-2410960323106248861&amp;utid_state=1&amp;channel=iphone&amp;price_without_closed_user_group=2472&amp;tm_place_name=Tagum&amp;deeplink_data=eyJmaWVsZHMiOnsic2lnbmF0dXJlIjoiYjk5NWY2YmUzYzM1ZTRiOGRiMDBmN2U5NjAyMDlhNGQifSwidXJsIjoiaHR0cHM6Ly9waC5ob3RlbHMuY29tL0hvdGVsLVNlYXJjaD90cGlkPTMyMTQmbXBlPTE3NzI0MDk4NjkmZW5kRGF0ZT0yMDI2LTAzLTAzJmFkdWx0cz0xJmxvY2FsZT1lbl9QSCZjaGlkPTZlYjgxODM0LTIzODEtNDY3Ni04YzlhLTVmNDFiZGM3ZWY3NSZlYXBpZD00NCZtY3RjPTMmc3RhcnREYXRlPTIwMjYtMDMtMDImbXBkPVBIUCZtcG49MzE4MDEyODM4JmN1cnJlbmN5PVBIUCZyYXRlcGxhbmlkPTM5MjA4MDQ1NSZtcG09MjQmbXBwPTEmbXBvPUVDJnNlbGVjdGVkPTEyNTE3NTA3Jm1wYj0zMzEuMDQmbXBxPTIwNjguOTcmbXBhPTIwNjguOTcifQ%3D%3D&amp;utid=239dea7e-a6f2-6d1b-b978-3803eed1c286&amp;tm_stars=2&amp;client_id=skyscanner_app&amp;redirect_delay=1000&amp;price_policy=2&amp;pre_redirect_id=9f78a8a0-5fdb-b5fa-9274-a79cc19171ee&amp;tm_city_code&amp;max_price=2400&amp;guests=1&amp;request_id=9f78a8a0-5fdb-b5fa-9274-a79cc19171ee&amp;tm_country_code=PH</t>
  </si>
  <si>
    <t>www.skyscanner.com.ph/hotel_deeplink/4.0/PH/en-US/PHP/h_ad/216261568/2026-03-02/2026-03-03/hotel/hotel/hotels?legacy_provider_id=22&amp;rooms=1&amp;closed_user_group=general&amp;hb_data=QvX5ToG6G2m9xv8p7jrb-g06Immu21nez5MWveAvu3in_HV6TIMuLS0oJtWMDvG9lQEB4T_sCX-oeotJB-KpFbh3Dq6LypXFSbpaOino5Cbr8SOo6gKPCju1Z7BaTgYT2yhFK6EvBr4e_-tiOPCW8-VH--NDm3Iy3rXoF0Wbre24QH1aAqjJl9Wcj32ZWrDSDTJIHlLX0h-AhUAl-dzKMB3HjYhVK3wC7pk8ANflDEqujZKPfmplfl9K9cIsDNVqq-VonWD6s1Sa09jOraglTicd6BUnReV2BanZ7x_GyjWeX-4QJi0aa9BRUmu9o_8ODyvJCb2Q6GB7Msjkk1nwULj8AwSCV2AjZBGV07dqSzkeYic10-kgk_s2EtLLKUR-396oeJchcOnXAk-YuXXFxE-tuhyHGz7S-MsltIIB8_Ur&amp;q_datetime_utc=2026-03-02T00%3A16%3A29&amp;ticket_price=408&amp;quote_id=-2811418962360974294&amp;utid_state=1&amp;channel=iphone&amp;price_without_closed_user_group=1240&amp;tm_place_name=Tagum&amp;deeplink_data=eyJmaWVsZHMiOnsic2lnbmF0dXJlIjoiYmU3MzRhYzVmODYzMjJiZGNhNmE2ZmI3ZTBmNWM1ZDYifSwidXJsIjoiaHR0cHM6Ly93d3cuYWdvZGEuY29tL3BhcnRuZXJzL3BhcnRuZXJzZWFyY2guYXNweD9jaWQ9MTg0NjM4MyZoaWQ9NDA1Mjg5MDYmY3VycmVuY3k9UEhQJmNoZWNraW49MjAyNi0wMy0wMiZjaGVja291dD0yMDI2LTAzLTAzJk51bWJlcm9mQWR1bHRzPTEmTnVtYmVyb2ZDaGlsZHJlbj0wJlJvb21zPTEmbWNpZD0zMzImbWFzdGVyUm9vbUlkPTY3MDc0MjI3NyZtcHQ9ZWpKaVRDOUdNekZwTmswMU5reHRla2RKU21OWE5qSnFSRzVxV0d0UmVpdG5UMmd2WjNoTWJIbDVRVUZNU0dWdFdESlpWeTh2Y1N0WmNXbFRSRFJMTm1kemFHdGllbTV6UTNCdFQyOUJQVDAmVG90YWxQcmljZT00MDcuODImVG90YWxUYXg9NDcuMTQmVG90YWxGZWU9MzQuNDImVG90YWxTdXJjaGFyZ2U9MCZtY3VyPVBIUCJ9&amp;utid=9f360dd4-8db7-57b2-275e-e06b5cc8868c&amp;tm_stars=0&amp;client_id=skyscanner_app&amp;redirect_delay=1000&amp;price_policy=2&amp;pre_redirect_id=3b2fe54a-5116-7be6-95a7-de79302da6c6&amp;tm_city_code&amp;max_price=2386&amp;guests=1&amp;request_id=3b2fe54a-5116-7be6-95a7-de79302da6c6&amp;tm_country_code=PH</t>
  </si>
  <si>
    <t>www.skyscanner.com.ph/hotel_deeplink/4.0/PH/en-US/PHP/h_ad/129280908/2026-03-05/2026-03-06/hotel/hotel/hotels?legacy_provider_id=22&amp;rooms=1&amp;closed_user_group=general&amp;hb_data=7kX2EKs9Yd9RtINFtIsFRnsdI3itfuZmbW65Op_Zonrj44etwQcy-LcA9xNKe40_TPnCDYYoK3U6IQBpfbTKQCtZdRrM9JTnFKZ_z1LHpJmltppoSoWYuLaZy6NaXxB1SE5rD5wNneZmiqVY8UHjfg-IHiRy8_X21-zaPRqo_EhGtkhT9LZ7KB7vWjvr0UFAqnoRhwLD5L9sH-Tx9pdhxttzx_4P7P72I0KtQBwYjUkRMuaomNcmwy4e_GWu_amp-lR2pvQPRCSoOvy7uXtEkSZCBtQ6cfO2PtFT2nGJ4COvdyo8wkjFpm6FQjN5_UqabKN8ZVI-dVYgjEKJUB8CXpTX8uTK28vCKP8oRVWgVanA-Uo3N2AhL2gRZGpGlvHpJd1QejNyM_CaSq85ri99yGsn8RQMytFnnUELWhvktnuu&amp;q_datetime_utc=2026-03-05T14%3A25%3A47&amp;ticket_price=3385&amp;quote_id=-7953284550299992513&amp;utid_state=1&amp;channel=iphone&amp;price_without_closed_user_group=3905&amp;tm_place_name=Hilongos&amp;deeplink_data=eyJmaWVsZHMiOnsic2lnbmF0dXJlIjoiOTRjYjY4MTk4MDU5MjdhNWQ3YmE4MzRiMWRiN2VjODkifSwidXJsIjoiaHR0cHM6Ly93d3cuYWdvZGEuY29tL3BhcnRuZXJzL3BhcnRuZXJzZWFyY2guYXNweD9jaWQ9MTg0NjM4MyZoaWQ9NTY0MTg4JmN1cnJlbmN5PVBIUCZjaGVja2luPTIwMjYtMDMtMDUmY2hlY2tvdXQ9MjAyNi0wMy0wNiZOdW1iZXJvZkFkdWx0cz0xJk51bWJlcm9mQ2hpbGRyZW49MCZSb29tcz0xJm1jaWQ9MzAzOCZtYXN0ZXJSb29tSWQ9NzgxNzI3ODAwJm1wdD1VVkZYTVZGWE5rNHhLMWx5UTA1TFNYTnBTVGQwZEVSNlZEaEpaMWwzV1ZGbVRrdGpSVE5wWlRONWRtRTVZWGRuWkROblJVWmxiMnh1Ym14WVJHdGpVM0IzVjBkMlVqTlNhazlZV1dwblBUMCZUb3RhbFByaWNlPTMzODQuNTkmVG90YWxUYXg9NjEwLjM0JlRvdGFsRmVlPTAuMDAmVG90YWxTdXJjaGFyZ2U9MCZtY3VyPVBIUCJ9&amp;utid=fa117a64-8617-856b-ecbb-4001f386eca2&amp;tm_stars=3&amp;client_id=skyscanner_app&amp;price_policy=2&amp;pre_redirect_id=e3767333-99d7-5e2e-7086-b00870531138&amp;tm_city_code&amp;max_price=3761&amp;guests=1&amp;request_id=e3767333-99d7-5e2e-7086-b00870531138&amp;tm_country_code=PH</t>
  </si>
  <si>
    <t>www.skyscanner.com.ph/hotel_deeplink/4.0/PH/en-US/PHP/h_ct/216585887/2026-03-05/2026-03-06/hotel/hotel/hotels?legacy_provider_id=31&amp;rooms=1&amp;closed_user_group=general&amp;hb_data=hvffPf8Eg-HvM6wnnv_iIXCEK1OHqMv7tFsfax-dwa4mYoJwuSogJMZkECXyaF9TH3aV1e1b0aGO_VaVO9QEYhBESqNMYgaY1920uwdY7aRr0-1QV91beorkRa3Tpw1P0lyNAVSzqP2Z0C5M19MAhHlqh49MNB7_rxCXwTJFGXEe5emEY3HGTD_cgaLuKI88qv7vwqH4KxzRLuODI3YLgaQXdzEv-LXwyMATgueySuSD20muXmfheJ9DKQEfc2JZRYINRoZi82T1JjHGVjub0Y_9vK2dwhAsQMBL3t5Ym5sGWzpC14xC0tCbK7MN4u5cAPCqK32A9A_W6m-3ZHghRKqvN5t8s8j94i3TZqJXBbBOjZQZ0vUb7neTYfX8mEDab3NEirWVcGe5keOW6v3V9kTNt5Muunsrs4m9oJfrvw%3D%3D&amp;q_datetime_utc=2026-03-05T14%3A25%3A47&amp;ticket_price=2117&amp;quote_id=3587061718728533441&amp;utid_state=1&amp;channel=iphone&amp;price_without_closed_user_group=9000&amp;tm_place_name=Cebu&amp;deeplink_data=eyJmaWVsZHMiOnsic2lnbmF0dXJlIjoiZWY3ZGYzYjU4YTQ4ZDY3MTU5NGMzYjI0ZjExNmY5YjAifSwidXJsIjoiaHR0cHM6Ly9waC50cmlwLmNvbS9ob3RlbHMvcmVkaXJlY3Q%2FaG90ZWxpZD0xMTIyMjM2MjMmY2l0eT05MDM3NyZBbGxpYW5jZWlkPTEyNjA3JnNpZD04ODg4MzImY2hlY2tpbj0yMDI2LTAzLTA1JmNoZWNrb3V0PTIwMjYtMDMtMDYmc2hvcHBpbmdpZD1mZDllZjU0NTUzMjE0YWYzOTA3ZGQyMTU2Y2E1NzQyOSZhZHVsdD0xJmNoaWxkcmVuPTAmYWdlcz0mbGFuZ3VhZ2U9ZW5waCZsb2NhbGU9ZW5fUEgmcm9vbWlkPTE3NDY5MDkxMTkmc3dpZD0wJnBheT1QUCZmZ3Q9MSZjcm49MSZjdXJyPVBIUCZ3a3A9MSZzdGFuZD1INHNJQUFBQUFBQUFfd0RfQUFEX0NsMEtBaGdCRWdRSUFSQUFHbEVJdi1fLXdBWVlBREFBT1BzUm1BR0h5OEUxcUFFQXVBRUV3QUVBMFFHRjYxRzRIaGljUU9FQmo4TDFLRnlLb0VEb0FkNmJsLUlCaUFJZ2lRUUFBQUFBQUFBQUFLQUVBS0VGWElfQzlTaE1ZVUFhSUdaa09XVm1OVFExTlRNeU1UUmhaak01TURka1pESXhOVFpqWVRVM05ESTVJQVFvNHFDbXpRWklBVklHTm1JNE9UTmlXaHdLQTFCSVVCRkhBM2dMSkNpLVB4b0RVRWhRSVVjRGVBc2tLTDRfWWdWbGJsOVFTR2k4RkhBQmVBQ0tBUWRJQVhnQXlBRUJxZ0VIQ2dNd05ESVFCUElCSW1aa09XVm1OVFExTlRNeU1UUmhaak01TURka1pESXhOVFpqWVRVM05ESTVYekdTQWdFMG1nSUFBQUFBX184QkFBRF9fLTNMa2hMX0FBQUEifQ%3D%3D&amp;utid=52819892-196b-19b4-c94d-b03265652661&amp;tm_stars=3&amp;client_id=skyscanner_app&amp;price_policy=2&amp;pre_redirect_id=51f58fd4-c343-48b7-b249-fdca3c1db406&amp;tm_city_code=CEBP&amp;max_price=8910&amp;guests=1&amp;request_id=51f58fd4-c343-48b7-b249-fdca3c1db406&amp;tm_country_code=PH</t>
  </si>
  <si>
    <t>www.skyscanner.com.ph/hotel_deeplink/4.0/PH/en-US/PHP/h_h1/128800918/2026-03-02/2026-03-03/hotel/hotel/hotels?legacy_provider_id=927111&amp;rooms=1&amp;closed_user_group=mobile&amp;hb_data=JS1Vswwk4qHYBXCNMZQ-bmsK1xqjvhd9VenZukDPJUEzOWNlMcRRDbUvUJ-u_wzMyHOsV9R5cK7ehB8uuT8vuz1bkj73dasAIIuMesvQ55QtTBx5QnNE-BoTlPmdaU65hnhpLgpStlxO2g4QvY72oaLLHexYRUo_iHPGJoJ0liMlLgpyLlvndYUB-G1tTltjSGNviEt4HXP_jkXbPvLSa0PFbDc6fGVvsRNrlTKmGN3mWuls_Mho5KSRV8Zh6U2ESFIpDGmaD3D12jLqy60YPPj1rSU%3D&amp;q_datetime_utc=2026-03-02T00%3A16%3A34&amp;ticket_price=4500&amp;quote_id=-7888689452964493818&amp;utid_state=1&amp;channel=iphone&amp;price_without_closed_user_group=5000&amp;tm_place_name=Tagum&amp;deeplink_data=eyJmaWVsZHMiOnsic2lnbmF0dXJlIjoiMmE0MTY4NGUzZjdmZDg1YmQwNjFmNzU3OTAzNTEwYjYifSwidXJsIjoiaHR0cHM6Ly9waC5ob3RlbHMuY29tL0hvdGVsLVNlYXJjaD9tcGQ9UEhQJnRwaWQ9MzIxNCZtcGU9MTc3MjQxMDA2MSZlbmREYXRlPTIwMjYtMDMtMDMmYWR1bHRzPTEmbXBuPTIwMDM1ODk3NCZtcG09MjQmbXBwPTEmbG9jYWxlPWVuX1BIJm1wbz1FQyZjaGlkPWYxNmNjYzk2LTFiNGUtNGUzZi1hODkyLTg0NjIwODc1Y2I0ZSZtcHE9NDAxNy44NiZlYXBpZD00NCZtY3RjPTMmY3VycmVuY3k9UEhQJnJhdGVwbGFuaWQ9MjAyMTk0Mjg4JnNlbGVjdGVkPTY2NDYxMDImc3RhcnREYXRlPTIwMjYtMDMtMDImbXBiPTQ4Mi4xNCZtcGE9NDAxNy44NiJ9&amp;utid=91e6d7b2-0acb-7a83-6ff1-80db587d58b4&amp;tm_stars=3&amp;client_id=skyscanner_app&amp;redirect_delay=1000&amp;price_policy=2&amp;pre_redirect_id=710c92a8-2030-f382-9c03-02378eb2ab4c&amp;tm_city_code&amp;max_price=4502&amp;guests=1&amp;request_id=710c92a8-2030-f382-9c03-02378eb2ab4c&amp;tm_country_code=PH</t>
  </si>
  <si>
    <t>www.skyscanner.com.ph/hotel_deeplink/4.0/PH/en-US/PHP/h_bc/214064402/2026-03-02/2026-03-03/hotel/hotel/hotels?legacy_provider_id=13&amp;rooms=1&amp;closed_user_group=apps&amp;hb_data=TCsPQoA55JhymjyZM0juAQDpezH42eaCRA_MX0S7CRACdTrT7SoMDqsc5X7vSuRJPVbO0EUEHUUG4iYQTPqDmJlHNOsc3W2pAyDgOPe2C1IPF2qN0RGgbmm2OGf88saWWI0G6VNM201Mlx7a_CL2rwf8ZuQzMVYWXqTmQ2nJonnrsok6m4fUhkQbbCLeot1iRjhJ8XI7Axu-wpgEByXIRt4IKFaNIXXNEwJVJ4gwHhcal-WvN9uP5OIYUBicXvkCFk36nhG_xy_CXzR8ydCltnNBalVe54OKe__GP9NiDZRHo0JqxYBF0T0Uo-HhBVh70mRScTpjllLSiGzw_NTCIofDrxE6bUjfwf17oNT0PI1uTi3BzSRsuzZNMALQ18T1t_aSvobWA6cuJHmjX_yK2-3N8H2g5uhr3xQrDE_xhOkI0Q4ZO74%3D&amp;q_datetime_utc=2026-03-02T00%3A16%3A34&amp;ticket_price=908&amp;quote_id=5506791056267943543&amp;utid_state=1&amp;channel=iphone&amp;price_without_closed_user_group=2143&amp;tm_place_name=Tagum&amp;deeplink_data=eyJmaWVsZHMiOnsic2lnbmF0dXJlIjoiNDA0YjU4NjkyNDE4YWQxNzNjMGEzNTM2N2FjMTQ5YjkiLCJibG9ja19pZCI6IjExNjMzNjE5MDRfMzg5MDIzNjc5XzBfMF8wXzg0Mzg5MiJ9fQ%3D%3D&amp;utid=e3105cde-70c3-a423-1caf-15678d68b561&amp;tm_stars=1&amp;client_id=skyscanner_app&amp;redirect_delay=1000&amp;price_policy=2&amp;pre_redirect_id=3d121f45-ed72-0f3a-e70a-a11f2168def4&amp;tm_city_code&amp;max_price=1889&amp;guests=1&amp;request_id=3d121f45-ed72-0f3a-e70a-a11f2168def4&amp;tm_country_code=PH</t>
  </si>
  <si>
    <t>www.skyscanner.com.ph/hotel_deeplink/4.0/PH/en-US/PHP/h_fd/203892106/2026-03-02/2026-03-03/hotel/hotel/hotels?legacy_provider_id=927050&amp;rooms=1&amp;closed_user_group=mobile&amp;hb_data=I3i0x4unRAfss7GbSAr8sNMVvnmWOT4MVYllcOdwDXAYztvLNmNKl15R8ULrds_vHu8xKTZ42QkZsG-L-lpLqODVI7SybEYxAZKOhuEjcrw1xSm0FKqDwe6t900747X-_eSXG4LIytyAHfHX08c_zRBJxpSHJ4_RPVAZbArQn36t2ukj_C-KmGRVPC3DRN3d9UupupVHpdCsHshAFRETXSa95vu92cGn6-bJILfLf23nIwx5erUha-x9CrA74puNTv6lUlPDvaB5l_R-vARW5gstoyx-KCVxfK-1nCA5JXyrxhdciBO3HScq58NkA85T-DvCiieWekVoF48Paz2iCEK3fMfRFyOQW0714gjxnlkI4iHm3LZMllezKehINT8YL7U2XKDhzFQ82Rh5qjb5enrmeHC7AWfFXuo0cK48pTTm8Q%3D%3D&amp;q_datetime_utc=2026-03-02T00%3A16%3A34&amp;ticket_price=2616&amp;quote_id=5674896930220571722&amp;utid_state=1&amp;channel=iphone&amp;price_without_closed_user_group=3402&amp;tm_place_name=Tagum&amp;deeplink_data=eyJmaWVsZHMiOnsic2lnbmF0dXJlIjoiYTc2MzYwNGVhZjI1MTliZWFlZjY0MDdmZTlhMTc3NzkifSwidXJsIjoiaHR0cHM6Ly9kZWFscy52aW8uY29tP3NpZz1lYjNlYjZjZTMzMmUzYWQ0MTJjZjc5NmY1ZDllMTdkNjU1MjIyNjUxMDU1Zjc3NjgxMjU3MDAwYWUzYjBlNTBjMmQzMjM3MzYzNjM3MzgzNzM1MzUmc2lnLWlzcz1tZXRhJnR1cmw9aHR0cHMlM0ElMkYlMkZ2aW8uY29tJTJGSG90ZWwlMkZTZWFyY2glM0ZjaGVja0luJTNEMjAyNi0wMy0wMiUyNmNoZWNrT3V0JTNEMjAyNi0wMy0wMyUyNmN1cnJlbmN5JTNEUEhQJTI2ZXB2JTNETVM0eSUyNmVzZCUzREoxbl8xcll3cWNKRm8tbHlRS1NNeGJ2YTQ2dzVwNlBCVVRfeWwtblY5V1BHQnFCbVUtZWZZXzIwTTBwZTZkSGhkczhQVHpkSUl4R2Y0ZWpWS1JucFFoVElMZGtBMmFjSFJIOW5GTzFtajdVcHdNdXdadXFVWEElMjUzRCUyNTNEJTI2Zm9yY2VDdXJyZW5jeUNoYW5nZSUzRDElMjZmb3JjZUxhbmd1YWdlQ2hhbmdlJTNEMSUyNmhvdGVsSWQlM0Q1MTQ2MzkzJTI2bGFiZWwlM0RzcmMlMjUzRHNreXNjYW5uZXIlMjUyNnVjb3VudHJ5JTI1M0RQSCUyNTI2dWRldmljZSUyNTNEbW9iaWxlJTI1MjZob3RlbCUyNTNENTE0NjM5MyUyNTI2ZGF5JTI1M0QyJTI1MjZtb250aCUyNTNEMDMlMjUyNnllYXIlMjUzRDIwMjYlMjUyNmxvcyUyNTNEMSUyNTI2b2ZmZXJpZCUyNTNEb0RzUHhqVHA3cEd3JTI1MjZwcmljZSUyNTNEMjYxNi4xMyUyNTI2Y3VycmVuY3klMjUzRFBIUCUyNTI2dXNlcmxhbmclMjUzRGVuJTI1MjZfdGglMjUzRDUxNTJhODI1MmExYmQzNTg4ZDhjYmQxZWM5ZWQyYmRhNWQ5NzZkMWNjZDUzYjMyMyUyNTI2ZHRzJTI1M0QxNzcyNDA5ODcxJTI1MjZvbHV0JTI1M0QxNzcyNDA5ODY5JTI1MjZjYW5QYXlMYXRlciUyNTNEZmFsc2UlMjUyNnJlcXVlc3RVc2VyR3JvdXAlMjUzRCUyNTI2b2ZmZXJVc2VyR3JvdXAlMjUzRHB1YmxpYyUyNmxhbmclM0RlbiUyNm90aSUzRDJXeUtuX3lYSGxNJTI2cHJlZmVycmVkUmF0ZSUzRDI2MTYuMTMlMjZwcm9maWxlJTNEcjJkMm03M2tuOCUyNnJvb21zJTNEMSUyNnVzZXJDb3VudHJ5JTNEUEglMjZ1dG1fY2FtcGFpZ24lM0Rza3lzY2FubmVyJTI2dXRtX21lZGl1bSUzRGNwYyUyNnV0bV9zb3VyY2UlM0Rza3lzY2FubmVyIn0%3D&amp;utid=f3f9fad5-c41c-544a-b5be-97f42cdc350a&amp;tm_stars=3&amp;client_id=skyscanner_app&amp;redirect_delay=1000&amp;price_policy=2&amp;pre_redirect_id=555989a0-30a9-7c5b-ec09-9cbfc5df3fe5&amp;tm_city_code&amp;max_price=3062&amp;guests=1&amp;request_id=555989a0-30a9-7c5b-ec09-9cbfc5df3fe5&amp;tm_country_code=PH</t>
  </si>
  <si>
    <t>www.skyscanner.com.ph/hotel_deeplink/4.0/PH/en-US/PHP/h_ad/218141686/2026-03-02/2026-03-03/hotel/hotel/hotels?legacy_provider_id=22&amp;rooms=1&amp;closed_user_group=general&amp;hb_data=BCWpL47WLopEyoRxQDDgFpSB6VUuyNeM--_DLxpInr3_-eI6YVeXCalnC_xbywIyK0NwZ6L3be3Z60Rv570-4m0AgBvqohgvmViFzmiN9YUICZZGuqeTwNYPfyYfLkHz5Plsg6fah4EyKkO7E13iilw5bJxzPYWpEwydW_Xf9Xj33AgGv2NaZk1S4yJ3tTS1XQL45OIWjWa0Cj3JBEBH38XW4bcEAh0-qKKounUHhkPLAfAcFkfcATP0S5ez3_siF2nSdfANS-mSY9c_rvm9OCANX0birqULQtWodzczn9m1cksw4OTIY3yTQquo_apywJQTvA7ZKn-q1Kw43TKuY0FmcPzWTlslJx5HpkkipOLsPbi0gBBR5ukYP45mqsRZX5oMpEiuJuIJwp8Q5YgcXwID0iwhndxG07S36ET2dseV&amp;q_datetime_utc=2026-03-02T00%3A16%3A38&amp;ticket_price=2201&amp;quote_id=-6517842225047050358&amp;utid_state=1&amp;channel=iphone&amp;price_without_closed_user_group=2677&amp;tm_place_name=Tagum&amp;deeplink_data=eyJmaWVsZHMiOnsic2lnbmF0dXJlIjoiMmY3MDhmMTc4ZjFlZTNiZmRlNGY2MjQxNTVhYTMwZWYifSwidXJsIjoiaHR0cHM6Ly93d3cuYWdvZGEuY29tL3BhcnRuZXJzL3BhcnRuZXJzZWFyY2guYXNweD9jaWQ9MTg0NjM4MyZoaWQ9NDkxMDk4MzYmY3VycmVuY3k9UEhQJmNoZWNraW49MjAyNi0wMy0wMiZjaGVja291dD0yMDI2LTAzLTAzJk51bWJlcm9mQWR1bHRzPTEmTnVtYmVyb2ZDaGlsZHJlbj0wJlJvb21zPTEmbWNpZD0zMDM4Jm1hc3RlclJvb21JZD03NzUzODYyNDkmbXB0PVdEaFZaekIyV25kS05YWmpaRGRoWW5oU04wcHBaRWxoYjNseGRFOXlUVTlzWmtsYVdEUTBjSFo0VmtOQmIwcEZXR05hZUZWdE4xRjBNbTl3Vkc1RWMzZE1kbTg0UWxSdk1WQkRUM1ZOZVRnJlRvdGFsUHJpY2U9MjIwMC44MCZUb3RhbFRheD0yMzUuODAmVG90YWxGZWU9MC4wMCZUb3RhbFN1cmNoYXJnZT0wJm1jdXI9UEhQIn0%3D&amp;utid=f2bd8b3d-65ce-9f02-e190-2cf3a9c3fe15&amp;tm_stars=0&amp;client_id=skyscanner_app&amp;redirect_delay=1000&amp;price_policy=2&amp;pre_redirect_id=d6df76a5-1f6f-08d9-30e2-5b7762094098&amp;tm_city_code&amp;max_price=3080&amp;guests=1&amp;request_id=d6df76a5-1f6f-08d9-30e2-5b7762094098&amp;tm_country_code=PH</t>
  </si>
  <si>
    <t>www.skyscanner.com.ph/hotel_deeplink/4.0/PH/en-US/PHP/h_h1/130063966/2026-03-02/2026-03-03/hotel/hotel/hotels?legacy_provider_id=927111&amp;rooms=1&amp;closed_user_group=mobile&amp;hb_data=53VOfdVZZisWLvOUd1gWWE3Z_3quZAbGM3Ne77Qi1LRbwlsWV-OlLt_NnWXowhvqVrH5vNgwfmKOIzINd6UCFvTKh5Dr0p4EylezGGJahy1D1VlVpDYTuePBbhcPnvUrH5u26BAjdHlbunHHjufv9uGHlOxcpX0sCpomESFMo0lmWj2HHp3Jh1wYsZmG-qxLh6DAWIBWV_12KGICrc8FfLOR2qfzPhHKHxNQqLIRQpNFP9wr9qhwnE6_9_8iBXzsqOSNzREcB9uu4PUROgDw3AVzQew%3D&amp;q_datetime_utc=2026-03-02T00%3A16%3A39&amp;ticket_price=1260&amp;quote_id=5458903843735608372&amp;utid_state=1&amp;channel=iphone&amp;price_without_closed_user_group=1400&amp;tm_place_name=Tagum&amp;deeplink_data=eyJmaWVsZHMiOnsic2lnbmF0dXJlIjoiMWRjZGQ0YzViNzZhZjEyZThiYjE2YjJiMmE1MjVjMDYifSwidXJsIjoiaHR0cHM6Ly9waC5ob3RlbHMuY29tL0hvdGVsLVNlYXJjaD90cGlkPTMyMTQmbXBlPTE3NzI0MDk4NjkmZW5kRGF0ZT0yMDI2LTAzLTAzJmFkdWx0cz0xJmxvY2FsZT1lbl9QSCZjaGlkPTZlYjgxODM0LTIzODEtNDY3Ni04YzlhLTVmNDFiZGM3ZWY3NSZlYXBpZD00NCZtY3RjPTMmc3RhcnREYXRlPTIwMjYtMDMtMDImbXBkPVBIUCZtcG49MjEzNzMxODIwJmN1cnJlbmN5PVBIUCZyYXRlcGxhbmlkPTM5NDAyNTYxNiZtcG09MjQmbXBwPTEmbXBvPUVDJnNlbGVjdGVkPTQ4OTM4ODM2Jm1wYj0xMzUuMDAmbXBxPTExMjUuMDAmbXBhPTExMjUuMDAifQ%3D%3D&amp;utid=7c434815-7fe6-1014-22cb-6773eb7294f6&amp;tm_stars=2&amp;client_id=skyscanner_app&amp;redirect_delay=1000&amp;price_policy=2&amp;pre_redirect_id=04077cf9-40ef-ec5f-1da2-c86e35faf027&amp;tm_city_code&amp;max_price=2772&amp;guests=1&amp;request_id=04077cf9-40ef-ec5f-1da2-c86e35faf027&amp;tm_country_code=PH</t>
  </si>
  <si>
    <t>www.skyscanner.com.ph/hotel_deeplink/4.0/PH/en-US/PHP/h_ad/222981218/2026-03-02/2026-03-03/hotel/hotel/hotels?legacy_provider_id=22&amp;rooms=1&amp;closed_user_group=general&amp;hb_data=z6fLXVJwth1pi3nQE8x12ChdbW14pjBjTFNyY3UkAjIln4OfwjOl5ZbmfvkMD2qZpQwhOk_Rsa7_QRc60CShSTMr8HTSqUyGvvQn9PlZ95SGIK0NTisEytqM737bz9o2OljhfhfFqhkYH4-yWE5uzBWNDECPKXYBJJaiLWO44eFZ59TZW-mDTsCbeeJiBuZdLrVePOi-NS8UjpbEcDFrdy_omIAPKVNFv9Z-BflRODbPpB7-fV-XBXjyCL5j5om0lcdoLUxrUCjAM60celteVaSeo9hkcAZKNnd7D91jrc4OASecjbD5_wKboCDf94sSgOGybGFnHeR3wE7zbiIoe_eim4mzwdlSqZU0EKBJBonHAOdZGdiJZ2tz_oo2lTQOk7WFDTB_sjToN2YUhKVKdatkPzb5hJDl-bdky2fXdjts&amp;q_datetime_utc=2026-03-02T00%3A16%3A40&amp;ticket_price=2329&amp;quote_id=-5598166289725692927&amp;utid_state=1&amp;channel=iphone&amp;price_without_closed_user_group=9314&amp;tm_place_name=Tagum&amp;deeplink_data=eyJmaWVsZHMiOnsic2lnbmF0dXJlIjoiN2U0MjEwZDEzNjhmMDQxM2NmYWM3YTIxZjQzZjFiMzEifSwidXJsIjoiaHR0cHM6Ly93d3cuYWdvZGEuY29tL3BhcnRuZXJzL3BhcnRuZXJzZWFyY2guYXNweD9jaWQ9MTg0NjM4MyZoaWQ9NDc3OTUyJmN1cnJlbmN5PVBIUCZjaGVja2luPTIwMjYtMDMtMDImY2hlY2tvdXQ9MjAyNi0wMy0wMyZOdW1iZXJvZkFkdWx0cz0xJk51bWJlcm9mQ2hpbGRyZW49MCZSb29tcz0xJm1jaWQ9MzMyJm1hc3RlclJvb21JZD02NjgzMTQxODgmbXB0PVVEVnpOMjlaTlZWSFQyc3dlSE5YT0hJeFRUaHFVVzVGVXpZemN6ZE9aWGxRU0VwSFdTOXhaRVpyU25NeE5VSjJPRXM1VUcxalJWSkhlVzlJVldkTFZUQjVWMWRCTTBsdWNuRjFiVmQzUFQwJlRvdGFsUHJpY2U9MjMyOC41MCZUb3RhbFRheD0yNjkuODYmVG90YWxGZWU9MTk1Ljg0JlRvdGFsU3VyY2hhcmdlPTAmbWN1cj1QSFAifQ%3D%3D&amp;utid=06faa387-c610-df8e-63d6-0ae08871507f&amp;tm_stars=3&amp;client_id=skyscanner_app&amp;redirect_delay=1000&amp;price_policy=2&amp;pre_redirect_id=3d4e85bb-babf-a359-af58-dae2e84ba31c&amp;tm_city_code&amp;max_price=2853&amp;guests=1&amp;request_id=3d4e85bb-babf-a359-af58-dae2e84ba31c&amp;tm_country_code=PH</t>
  </si>
  <si>
    <t>www.skyscanner.com.ph/hotel_deeplink/4.0/PH/en-US/PHP/h_ct/214002826/2026-03-02/2026-03-03/hotel/hotel/hotels?legacy_provider_id=31&amp;rooms=1&amp;closed_user_group=apps&amp;hb_data=iBu_4v87xvS1t0UZaFD8PZbKySYkaPZR_KwgFd_MlLQYoKD4-_nEWqqc6czQPYOnyTJRzhEK5KzjYQ4EFe1PoeGf-4LaNbT_-D4LgiLATbXZQ9ti-BYNl3Zm52FcnaGY8t7-6JpN51Si-x86aKLduiHg_JivCwnr9rtFn0rzUIXxn9Kh3r_jd9rAytdVqQmrkj41zQMUDuVhnsiMEX8orpXWnOwYXd6W-o9UgNgDz_pJ-7MEDDKaypjlgGh9jf2qEn_DY5mI9hf0gPwNaTKUKgHQzJOqLMeezCsl4OBpgTrE-KstYK39vWfK4PNr-FbXx2zG513g6tKaZu0VPKKm2MTy7ipwlaNtTEeXvtqbt7BOc2ti2aJC4JyBIbFrusLFv1CHwM0EvtSHMMks0_Xz6n1yZqJUtXIYGqHKJpQqUA%3D%3D&amp;q_datetime_utc=2026-03-02T00%3A16%3A40&amp;ticket_price=1608&amp;quote_id=-9133192396538670229&amp;utid_state=1&amp;channel=iphone&amp;price_without_closed_user_group=2088&amp;tm_place_name=Tagum&amp;deeplink_data=eyJmaWVsZHMiOnsic2lnbmF0dXJlIjoiYzllNTQ3MjE2NzA1OTI3ZDY5ZTM3YzhmZTMyNDEzMGUifSwidXJsIjoiaHR0cHM6Ly9waC50cmlwLmNvbS9ob3RlbHMvcmVkaXJlY3Q%2FaG90ZWxpZD0yOTUwMTI3NyZjaXR5PTcyMzE2JkFsbGlhbmNlaWQ9MTI2MDcmc2lkPTg4ODgzMiZjaGVja2luPTIwMjYtMDMtMDImY2hlY2tvdXQ9MjAyNi0wMy0wMyZzaG9wcGluZ2lkPTBjMDEzMTdjN2IwZTQ2YWQ4ZWI5MGQ4Y2FmOTAyYWVmJmFkdWx0PTEmY2hpbGRyZW49MCZhZ2VzPSZsYW5ndWFnZT1lbnBoJmxvY2FsZT1lbl9QSCZyb29taWQ9MTU2NTIwMjk1MCZzd2lkPTAmcGF5PVBQJmZndD0xJmNybj0xJmN1cnI9UEhQJndrcD0xJnN0YW5kPUg0c0lBQUFBQUFBQV93QURBZnotQ21FS0FoZ0JFZ1FJQVJBQUdsVUloclNzNmdVU0FUSVlBREM0RHppT2E1Z0IzYzZJRHFnQkFMZ0JBc0FCQU5FQnBIQTlDdGRpbFVEaEFTbGNqOEwxSUpsQTZBSGJfN1hqQVlnQ0lJa0VBQUFBQUFBQUFBQ2dCQUNoQlFBQUFBQUFBQUFBR2lBd1l6QXhNekUzWXpkaU1HVTBObUZrT0dWaU9UQmtPR05oWmprd01tRmxaaUFFS0kyb2s4MEdTQUZTQm1aa05qWTRZbG9jQ2dOVlUwUVJ3b2FuVjhweUcwQWFBMUJJVUNFUVdEbTB5SGEtUDJJRlpXNWZVRWhvdVJSd0FYZ0FpZ0VIU0FGNEFNZ0JBYW9CQndvRE1ESXhFQUx5QVNJd1l6QXhNekUzWXpkaU1HVTBObUZrT0dWaU9UQmtPR05oWmprd01tRmxabDh3a2dJQk5Kb0NBQUFBQVBfX0FRQUFfXzlXTlg3NkF3RUFBQSJ9&amp;utid=9c4ac9df-cd14-1362-89e5-97f560412017&amp;tm_stars=2&amp;client_id=skyscanner_app&amp;redirect_delay=1000&amp;price_policy=2&amp;pre_redirect_id=a21ba9af-2d2c-6bd2-fe4f-c0aae43aa340&amp;tm_city_code&amp;max_price=2480&amp;guests=1&amp;request_id=a21ba9af-2d2c-6bd2-fe4f-c0aae43aa340&amp;tm_country_code=PH</t>
  </si>
  <si>
    <t>www.skyscanner.com.ph/hotel_deeplink/4.0/PH/en-US/PHP/h_ad/142299005/2026-03-02/2026-03-03/hotel/hotel/hotels?legacy_provider_id=22&amp;rooms=1&amp;closed_user_group=general&amp;hb_data=_PsX9PzMJBHf9vfPV6SkqgYYOr8YsV-zNvvIjLwzkRk0-GwbI5PEEXt_p4n4hdbYkhlcww0lrVj8fujUQhgILaV5bnfI6FYiYE_k7jBCwRY7qb-Z68Yn3Vmg1KHfwwu6V3epzvXNGX9f_Eqj89deH1KvQ4TzrxPwkbvIUEWsRaYrLsjCV9TxmM23_HEgbGcpkBp3l-7B0wrKAFseLvcSN0rCGM49sBEQyf2YC0rvFyv7_dY6paCt9Njxu4KNHbuJEVrx3XccT14QH6L5AZ1_RTj18YuWMice-ESG9LU593NuABD1GLukA_8CpPlwpcnymx0fflWo4KYHfoUJGwmoUWTaz39e2NPbb1S7JP30GSiw4xd5iaWMrFLVvBwOZmMluJSOmxyV2nZcjS_nlmwXeayCtWMKbmCKoLSdIvrFbLVy&amp;q_datetime_utc=2026-03-02T00%3A16%3A41&amp;ticket_price=744&amp;quote_id=7900591579267754953&amp;utid_state=1&amp;channel=iphone&amp;price_without_closed_user_group=993&amp;tm_place_name=Tagum&amp;deeplink_data=eyJmaWVsZHMiOnsic2lnbmF0dXJlIjoiOWVmODhiMGJlNjA1MjAyMjdmMzVhODI5NmVlMTg3YTIifSwidXJsIjoiaHR0cHM6Ly93d3cuYWdvZGEuY29tL3BhcnRuZXJzL3BhcnRuZXJzZWFyY2guYXNweD9jaWQ9MTg0NjM4MyZoaWQ9NzE3MTYzMjMmY3VycmVuY3k9UEhQJmNoZWNraW49MjAyNi0wMy0wMiZjaGVja291dD0yMDI2LTAzLTAzJk51bWJlcm9mQWR1bHRzPTEmTnVtYmVyb2ZDaGlsZHJlbj0wJlJvb21zPTEmbWNpZD0zMzImbWFzdGVyUm9vbUlkPTExNzgyMTI1ODcmbXB0PWRFNVdRbEE1VWtVeFJXeE5kRFJUYzB4eFZXSndZMjFoVFdKUU1qaERaakJVZGtWck5YSmpNM05NYnl0VWQxWnFaSGhIYlRadk1YWkdZbTl0YjFsVGNWSXpaVGxaYlRFeVowRnlRMGxuUFQwJlRvdGFsUHJpY2U9NzQ0LjM4JlRvdGFsVGF4PTg2LjEzJlRvdGFsRmVlPTYyLjc1JlRvdGFsU3VyY2hhcmdlPTAmbWN1cj1QSFAifQ%3D%3D&amp;utid=f9b2f2c8-4edd-e720-e6d3-cf13ea4dde5c&amp;tm_stars=2&amp;client_id=skyscanner_app&amp;redirect_delay=1000&amp;price_policy=2&amp;pre_redirect_id=d1d19c4c-0129-4d2c-f741-dff0478536b8&amp;tm_city_code&amp;max_price=2057&amp;guests=1&amp;request_id=d1d19c4c-0129-4d2c-f741-dff0478536b8&amp;tm_country_code=PH</t>
  </si>
  <si>
    <t>www.skyscanner.com.ph/hotel_deeplink/4.0/PH/en-US/PHP/h_ad/136426408/2026-03-02/2026-03-03/hotel/hotel/hotels?legacy_provider_id=22&amp;rooms=1&amp;closed_user_group=general&amp;hb_data=H85vTpVZ1kxG-4otK-iWIHjA6hF_X4NvvbiF9btjk56fkvmGiLGo4klRbgoMZIpC7zObtRvI_j-6gPRtrdNXJvSVW5hiUQVs_ezS5_IUHIqQfLAFoTcZVClnw1StsY726yKtdJlh1l0dxKE5KhxYcEFxZglh7kTUZCdy6EQx8AjfyopGGRkatA2WNRefMa_Aod2uTgZnsigQnk0WhqoFaKwWMmCLCQnEZ9jjwJLpgzc_sCwtHCbl1gBAi1m68fa2SMlB2shK-lAH31dEYIqq-94ZmV1I2dlusWc07jpqQigsg6NIh_LJR0dHSC4vx2tkjK5QboTjp9gGGoLaai_1U9JXJOj87PSyXRDyeYmm19fhAQIzwADmvNY_DyLsGF04DK4sM3S25KuKIc08D9lxC-1_w4LRawSozs6VV23iKUDM&amp;q_datetime_utc=2026-03-02T00%3A16%3A40&amp;ticket_price=1967&amp;quote_id=6552564987628312964&amp;utid_state=1&amp;channel=iphone&amp;price_without_closed_user_group=2472&amp;tm_place_name=Tagum&amp;deeplink_data=eyJmaWVsZHMiOnsic2lnbmF0dXJlIjoiZjQwOGI2YzQwYzdmYjJhZWQ0MzQ5ZDQzMjlkYjFiOTcifSwidXJsIjoiaHR0cHM6Ly93d3cuYWdvZGEuY29tL3BhcnRuZXJzL3BhcnRuZXJzZWFyY2guYXNweD9jaWQ9MTg0NjM4MyZoaWQ9MTA4MDg2OSZjdXJyZW5jeT1QSFAmY2hlY2tpbj0yMDI2LTAzLTAyJmNoZWNrb3V0PTIwMjYtMDMtMDMmTnVtYmVyb2ZBZHVsdHM9MSZOdW1iZXJvZkNoaWxkcmVuPTAmUm9vbXM9MSZtY2lkPTMzMiZtYXN0ZXJSb29tSWQ9NjMzMzA0NCZtcHQ9Y210WU1qZEpWemNyV0hNMmJHY3JSMkp2YTFKMk1WcHNMekYyWWxwTFpYbFpPRlF6VjFwaVNtVk5iM0pJVnk5Wk1IQTFhVlp6TjNod1IweEVlR05zTVhvd1RtcEdjR0ZYVlRjeE9RJlRvdGFsUHJpY2U9MTk2Ny4yMyZUb3RhbFRheD0yNDEuMjYmVG90YWxGZWU9MTY0LjY4JlRvdGFsU3VyY2hhcmdlPTAmbWN1cj1QSFAifQ%3D%3D&amp;utid=ff3ccbe0-8333-cb39-1d09-f3a61b2544f9&amp;tm_stars=2&amp;client_id=skyscanner_app&amp;redirect_delay=1000&amp;price_policy=2&amp;pre_redirect_id=b509e5e2-e08c-245e-82b7-c2896cdc0338&amp;tm_city_code&amp;max_price=2400&amp;guests=1&amp;request_id=b509e5e2-e08c-245e-82b7-c2896cdc0338&amp;tm_country_code=PH</t>
  </si>
  <si>
    <t>www.skyscanner.com.ph/hotel_deeplink/4.0/PH/en-US/PHP/h_fd/218736393/2026-03-02/2026-03-03/hotel/hotel/hotels?legacy_provider_id=927050&amp;rooms=1&amp;closed_user_group=mobile&amp;hb_data=wfHbeBe2LsoUEIYVwR_sKdtb9FSKkCTSlnxuDFqoj2SLHeRv_VvLBYjPQOMxS3x6nIR7H6kmTFrfLA-uqpxjFhjnCNsiqQt_M0Y1T9vVW_Fc8kCNvqKIfb8ur4WhjjUHV3vzMfNALynXXW0TaaULsfocC1wmYXrjULFP41PBfKDfDo5eoFzD_FejpaZCO4SdkgRgDi_zGRgJ4V_3m6V-TRfsbhZpOkAK38x8CUKenu3mx65DAe4ws4k62sDytF3P9_JruQvnTN9aBlAeYe-FLnxg6a4s2aSRhdITN66yWWjwx_7RrkilLy4U9GM-jimUKiHPa9cTXbrLQbsY1wkdm-Ug44mJxs4AGAN3ALjf_ShQcxvb9ewmPq8D9MOI0PBQzJBVmn3IC4wb-QnSBQiP6oy16bhf80CxJJlHSHHWaQKrIQ%3D%3D&amp;q_datetime_utc=2026-03-02T00%3A16%3A44&amp;ticket_price=2651&amp;quote_id=-37121070159014846&amp;utid_state=1&amp;channel=iphone&amp;price_without_closed_user_group=3725&amp;tm_place_name=Tagum&amp;deeplink_data=eyJmaWVsZHMiOnsic2lnbmF0dXJlIjoiZjBmYjI3Y2NkYjEzMWI5ZTg1MzQ3NjdhYjg3NjM0MjQifSwidXJsIjoiaHR0cHM6Ly9kZWFscy52aW8uY29tP3NpZz00NDA1YTI3N2IyZTE2N2I1NjA1NWI0ZTBmMWUwMDQ3YTc0YmRlYzU0NjYzZTI2ZGFlOGY0MGMyNDhjOWJiNGNjMmQzNTMzMzUzODM2MzYzOTMwMzAmc2lnLWlzcz1tZXRhJnR1cmw9aHR0cHMlM0ElMkYlMkZ2aW8uY29tJTJGSG90ZWwlMkZTZWFyY2glM0ZjaGVja0luJTNEMjAyNi0wMy0wMiUyNmNoZWNrT3V0JTNEMjAyNi0wMy0wMyUyNmN1cnJlbmN5JTNEUEhQJTI2ZXB2JTNETVM0eSUyNmVzZCUzRFdVb252T2xSWHdPalc2WE1wOGcweDZJeFVEZlVBREtwdmhibVNpY2pxQ1g5eTJhM0xZZ25yRUxHeFlpNURyQXc1SHVqZlFwc3QycWpMVDJSMjNyYW5vemtORGRhMWRDVnc4cDU1MnQ3c2pmdXgtZVl0VVktJTI2Zm9yY2VDdXJyZW5jeUNoYW5nZSUzRDElMjZmb3JjZUxhbmd1YWdlQ2hhbmdlJTNEMSUyNmhvdGVsSWQlM0QxMTg1MDUyNDMlMjZsYWJlbCUzRHNyYyUyNTNEc2t5c2Nhbm5lciUyNTI2dWNvdW50cnklMjUzRFBIJTI1MjZ1ZGV2aWNlJTI1M0Rtb2JpbGUlMjUyNmhvdGVsJTI1M0QxMTg1MDUyNDMlMjUyNmRheSUyNTNEMiUyNTI2bW9udGglMjUzRDAzJTI1MjZ5ZWFyJTI1M0QyMDI2JTI1MjZsb3MlMjUzRDElMjUyNm9mZmVyaWQlMjUzRG8wNGFLRVcxUkc1TSUyNTI2cHJpY2UlMjUzRDI2NTAuOTIlMjUyNmN1cnJlbmN5JTI1M0RQSFAlMjUyNnVzZXJsYW5nJTI1M0RlbiUyNTI2X3RoJTI1M0RiYmMyZjRkYmQ5YTk0ODI4YTFiNWQ3YjMzMmQ0YmQ1ODg4ZmQ1NDhlMTRkYzVlODYlMjUyNmR0cyUyNTNEMTc3MjQwOTg3MSUyNTI2b2x1dCUyNTNEMTc3MjQwOTg3MSUyNTI2Y2FuUGF5TGF0ZXIlMjUzRGZhbHNlJTI1MjZyZXF1ZXN0VXNlckdyb3VwJTI1M0QlMjUyNm9mZmVyVXNlckdyb3VwJTI1M0RwdWJsaWMlMjZsYW5nJTNEZW4lMjZvdGklM0RYWjNoVEhwM1FWNCUyNnByZWZlcnJlZFJhdGUlM0QyNjUwLjkyJTI2cHJvZmlsZSUzRHIyZDJtNzNrbjglMjZyb29tcyUzRDElMjZ1c2VyQ291bnRyeSUzRFBIJTI2dXRtX2NhbXBhaWduJTNEc2t5c2Nhbm5lciUyNnV0bV9tZWRpdW0lM0RjcGMlMjZ1dG1fc291cmNlJTNEc2t5c2Nhbm5lciJ9&amp;utid=7448d8f9-7546-e85e-f5e8-119c26695da0&amp;tm_stars=3&amp;client_id=skyscanner_app&amp;redirect_delay=1000&amp;price_policy=2&amp;pre_redirect_id=b6be3300-9fa0-5a58-9993-9a6187d620de&amp;tm_city_code&amp;max_price=3724&amp;guests=1&amp;request_id=b6be3300-9fa0-5a58-9993-9a6187d620de&amp;tm_country_code=PH</t>
  </si>
  <si>
    <t>www.skyscanner.com.ph/hotel_deeplink/4.0/PH/en-US/PHP/h_ad/216938378/2026-03-02/2026-03-03/hotel/hotel/hotels?legacy_provider_id=22&amp;rooms=1&amp;closed_user_group=general&amp;hb_data=07hEpZlnzjlKgAC3FHxTf0dwiG5rdg-fnuNGsf1xWToJvwEW7jjvMeX9JDj9y7h0wV348w9HtPHYuGcK3fc9MZvxPHdEKMoAESLn4VURKombO84oVr2BDvEY6q9uTf8WquevQZL4K_yhbOK_-p7nICgX6u6nzjM1xq2tTHenpdJrxmhk5YnsvEaDSola8qunzYzezEQCJZu_UJ7-2eaBnlWGswPfufyfFSSJZ7VQ2q_xMoc-tFhXe4hcuKWGJ9_TsWd1G4-dBc61R9RPCBFpW2pZzpjxzu6vYG_R46Cee8WUlH4q7zbxa2i3078-WQ8rI6LkD5Bhaqf3-c4KCjBf20OiIhkETySDAkNIHUME61av-GwjfuU7ZMyLwrbC7gzT5DGiLjrPgCFr_KldtdMOQ3GTdxEoWYCW_LREEpnu3r6n&amp;q_datetime_utc=2026-03-02T00%3A16%3A44&amp;ticket_price=1200&amp;quote_id=5389910173644192398&amp;utid_state=1&amp;channel=iphone&amp;price_without_closed_user_group=1334&amp;tm_place_name=Tagum&amp;deeplink_data=eyJmaWVsZHMiOnsic2lnbmF0dXJlIjoiYTVjMTQ3NTVhNWNlZmE0ZmVjYzFlNjdmMzkzOWQwMzcifSwidXJsIjoiaHR0cHM6Ly93d3cuYWdvZGEuY29tL3BhcnRuZXJzL3BhcnRuZXJzZWFyY2guYXNweD9jaWQ9MTg0NjM4MyZoaWQ9NDY2MzE0MjImY3VycmVuY3k9UEhQJmNoZWNraW49MjAyNi0wMy0wMiZjaGVja291dD0yMDI2LTAzLTAzJk51bWJlcm9mQWR1bHRzPTEmTnVtYmVyb2ZDaGlsZHJlbj0wJlJvb21zPTEmbWNpZD0zMDM4Jm1hc3RlclJvb21JZD03NDM3NzA2ODImbXB0PWJFZE1SVFYyVG5VNEwzQlhTMVpGTmtOa0swdEthbEJuVm1jNVZIaFNTeTlSUm00eGJrSnRWSHB2WWtnellWSm1XWGh5Vkd3MmMzVnlhbTFpZWtOSE1rWTFNVWgzU25NMlJFMUNZblYzUFQwJlRvdGFsUHJpY2U9MTE5OS41NyZUb3RhbFRheD0yMTYuMzImVG90YWxGZWU9MC4wMCZUb3RhbFN1cmNoYXJnZT0wJm1jdXI9UEhQIn0%3D&amp;utid=2525b33a-436b-996a-38a8-27aa1c675054&amp;tm_stars=0&amp;client_id=skyscanner_app&amp;redirect_delay=1000&amp;price_policy=2&amp;pre_redirect_id=6b916f07-0f99-8b81-c8fd-a11f77f153c1&amp;tm_city_code&amp;max_price=3077&amp;guests=1&amp;request_id=6b916f07-0f99-8b81-c8fd-a11f77f153c1&amp;tm_country_code=PH</t>
  </si>
  <si>
    <t>https://www.google.com/maps/place/Grand+Palm+Villas+%26+Hotel/data=!4m11!3m10!1s0x32f9535c7e3662d9:0xd519692e02f3f240!5m3!1s2026-03-01!4m1!1i2!8m2!3d7.4340196!4d125.7988691!16s%2Fg%2F11w_k6vn1t!19sChIJ2WI2flxT-TIRQPLzAi5pGdU?authuser=0&amp;hl=en&amp;rclk=1</t>
  </si>
  <si>
    <t>www.skyscanner.com.ph/hotel_deeplink/4.0/PH/en-US/PHP/h_bc/224530021/2026-03-02/2026-03-03/hotel/hotel/hotels?legacy_provider_id=13&amp;rooms=1&amp;hb_data=yvfbeahVaiLJPUHzitk2iwYBRXQPi6VmNIOTMaokLH4UOo4Y8kCPy6ESxChDjfDYUjfCnaDP8n_Avyq6xVqd-GASuf04YB09HDBYCRzt_-tttDnEUR4gXnfjTxWUTlK8Sxll0xa2c1jPJm3Cjyl0xj8L9Ga_ZlA6R6-zF76Y_cHU7yPZBlrRNKaeNbxADR65krBL5HttnH3BlvaDvtwVcbiOfvIMnORk7_udOA9KYTuweLFBjef0Jb3_rKc7QRCXgONcw9X8E-XE5VZ-03u2YSruiaMT9xIrHl3lx1WNKZ_o1eYCktY7J3e9bPKHQV6RtR_A4Ye48Z0qKkK8jYW9d8fvhdPRbH-rfuJytmARTF6gTiMNUa2M4Dk9VRVNJhg2ktuYotucXSpndY_1JeGOTix98LCyt-mMRYtSlSisFjgHgwNFPcA%3D&amp;q_datetime_utc=2026-03-02T00%3A16%3A49&amp;ticket_price=4875&amp;quote_id=-1790477321442680349&amp;utid_state=1&amp;channel=iphone&amp;tm_place_name=Tagum&amp;deeplink_data=eyJmaWVsZHMiOnsic2lnbmF0dXJlIjoiNzIyNTkwYjBlNmY3NmQ3YzA0NDg4Mjk3NjkxOGI4ZmIiLCJibG9ja19pZCI6InYxX0NnRXRFTXdDR2lnS0hUSXdNall0TURNdE1ESlVNREE2TURBNk1EQXVNREF3S3pBM09qQXdFQUVZM3dFb0FUZ0JJZ0lJQVE9PV9DaUlJbklLQ2h3Z1FBaURnSUNqMjF2WVNNQUpLQ3pGRU1UQXdVRjh4TURCUVVKZ0ZFZ2NJQVNJRERnUXFHZ1FvQWpBQklnUUlBaGdDIn19&amp;utid=aff4b313-49d8-afc4-62a3-9012b7d6263d&amp;tm_stars=3&amp;client_id=skyscanner_app&amp;redirect_delay=1000&amp;price_policy=2&amp;pre_redirect_id=94519044-7eb9-2ceb-0420-bb52b80ad83d&amp;tm_city_code&amp;max_price=23134&amp;guests=1&amp;request_id=94519044-7eb9-2ceb-0420-bb52b80ad83d&amp;tm_country_code=PH</t>
  </si>
  <si>
    <t>www.skyscanner.com.ph/hotel_deeplink/4.0/PH/en-US/PHP/h_bc/203891753/2026-03-02/2026-03-03/hotel/hotel/hotels?legacy_provider_id=13&amp;rooms=1&amp;closed_user_group=apps&amp;hb_data=QD76N2V4h7bMf_DzRSGgmBK4WSAWokDxG-lm0XTycygIHAkJt0ju69pGGvFZWDkSJ3496xGkEGEsMvlvfvgk_Jze5LUwfjnHFl3Ne5Qyl9wGFbXboqM_K36nddedRJPeCwqz2TOINxhQRNJ_9Fvn0XbXzGg77JwUY83pFWI8HN3D5VGvQhkRJPfHvAgQY0E9LuQtLeug0MZBAYbkh-ybu4ADRPF62hYyhx9mDb-G9lwSdM8J77-6SjrXcRLIjeujDbMtkuGEsgeQ8RvUfmlINY1rvXjva_9mVVyKL-3IaMG4HzcOWMPh7q7mnduzy98i77R6n1VzW506vNN-RwDeXr7YF2rferk3scXYWJAKCdzuCEkh1lEH1NR5SqRFI6IkSkDTv5mDGk3ox52pShMLAUGr43YbKFUuC-PlLtKOVwNvk1wPGi0%3D&amp;q_datetime_utc=2026-03-02T00%3A16%3A48&amp;ticket_price=1096&amp;quote_id=-2854579796159530972&amp;utid_state=1&amp;channel=iphone&amp;price_without_closed_user_group=1400&amp;tm_place_name=Tagum&amp;deeplink_data=eyJmaWVsZHMiOnsic2lnbmF0dXJlIjoiMThlNGFhN2Q0NGIzNmY5OTI5YTQ5N2E2MDM0YWI0NjIiLCJibG9ja19pZCI6IjU2Mjc1OTcwMV80MTkxNTk1MjRfMl8wXzAifX0%3D&amp;utid=b3f99268-553d-7681-96dc-c9a889aef5b1&amp;tm_stars=0&amp;client_id=skyscanner_app&amp;redirect_delay=1000&amp;price_policy=2&amp;pre_redirect_id=f1d880be-8956-00ee-fb17-30dfc4f59461&amp;tm_city_code&amp;max_price=4700&amp;guests=1&amp;request_id=f1d880be-8956-00ee-fb17-30dfc4f59461&amp;tm_country_code=PH</t>
  </si>
  <si>
    <t>www.skyscanner.com.ph/hotel_deeplink/4.0/PH/en-US/PHP/h_ad/214064402/2026-03-02/2026-03-03/hotel/hotel/hotels?legacy_provider_id=22&amp;rooms=1&amp;closed_user_group=general&amp;hb_data=wiOLoFw1q542rSepko46LU5cgJEXbSL-5Wjb6o_lJ2_lyb3oq6Pq_NpjK43-5S6efcvc7Fttq8UnQAFLndPimRD1lZW45q0ZfydwfIX32UCW5SMSOltIVt5WA9IkgKqauL4ZlZ52nb1EuqkRcQ61tIYJYqlxRZZ9v8sjsPXpniYvVSTdIahP_1q0S1fXyl_wAhHKvVhuxqqaWl8hsd3AunslqCISFEk_hKNr682iVtVbklHSIhh6smc7KCzAUrfDbpf0OUvXYbFfFxz2KKQVgDRGf-WNYe4kzlF8jBddRgxRg37i4sat_j2lyze0t4zAABo7GzyIMqBhuPDtOlIrbVJSgmWj-CY796hLXONmg2NI68UGSsojy9ltfRC4tCSX31Unfb3wLI0SblzYJixWkAMnvGjUL8Mrg2cm2_ShStfO&amp;q_datetime_utc=2026-03-02T00%3A16%3A52&amp;ticket_price=787&amp;quote_id=-7541484350836836931&amp;utid_state=1&amp;channel=iphone&amp;price_without_closed_user_group=1490&amp;tm_place_name=Tagum&amp;deeplink_data=eyJmaWVsZHMiOnsic2lnbmF0dXJlIjoiMzk2YjY2OTNiN2FjNjk5M2FjYTUzZWE3MjEwNTQ5MzAifSwidXJsIjoiaHR0cHM6Ly93d3cuYWdvZGEuY29tL3BhcnRuZXJzL3BhcnRuZXJzZWFyY2guYXNweD9jaWQ9MTg0NjM4MyZoaWQ9NTE4ODEzODkmY3VycmVuY3k9UEhQJmNoZWNraW49MjAyNi0wMy0wMiZjaGVja291dD0yMDI2LTAzLTAzJk51bWJlcm9mQWR1bHRzPTEmTnVtYmVyb2ZDaGlsZHJlbj0wJlJvb21zPTEmbWNpZD0zMzImbWFzdGVyUm9vbUlkPTgwNDEyNTI5OCZtcHQ9VjBscFVVcElhbEkzV2l0RlVGZGFkRGgxY1hneWJVWlllV3QxZEdKTGJrOUZlblZDV2xjd1NraHdXbGxhY0ZaaU5pOVlaamsyU0RJd2VESjFhR01yUmtVMWVteHROREZNWVU5SlRUUjNQVDAmVG90YWxQcmljZT03ODcuMDkmVG90YWxUYXg9OTEuMDImVG90YWxGZWU9NjYuMzkmVG90YWxTdXJjaGFyZ2U9MCZtY3VyPVBIUCJ9&amp;utid=155aed87-303e-a8cf-4505-254b54a825b2&amp;tm_stars=1&amp;client_id=skyscanner_app&amp;redirect_delay=1000&amp;price_policy=2&amp;pre_redirect_id=0a2a6412-b3bc-39b8-2313-9813a8089f6d&amp;tm_city_code&amp;max_price=1889&amp;guests=1&amp;request_id=0a2a6412-b3bc-39b8-2313-9813a8089f6d&amp;tm_country_code=PH</t>
  </si>
  <si>
    <t>Esmeralda Homes, Visayan Village, Tagum, Davao del Norte, Davao Region, 8100, Philippines</t>
  </si>
  <si>
    <t>https://www.google.com/maps/place/VLI+HOMETEL+TAGUM/data=!4m11!3m10!1s0x32f9539b4ec8423b:0xaa046a817b1f1efa!5m3!1s2026-03-01!4m1!1i2!8m2!3d7.4350362!4d125.7977761!16s%2Fg%2F11td27_1z3!19sChIJO0LITptT-TIR-h4fe4FqBKo?authuser=0&amp;hl=en&amp;rclk=1</t>
  </si>
  <si>
    <t>https://www.google.com/maps/place/JRJA+Suites+2+Mirafuentes/data=!4m11!3m10!1s0x32f953a36767ff13:0x811e65617230978e!5m3!1s2026-03-01!4m1!1i2!8m2!3d7.4542877!4d125.8147349!16s%2Fg%2F11w85plk27!19sChIJE_9nZ6NT-TIRjpcwcmFlHoE?authuser=0&amp;hl=en&amp;rclk=1</t>
  </si>
  <si>
    <t>7.4542877, 125.8147349</t>
  </si>
  <si>
    <t>ACDI Multipurpose Cooperative, Davao-Agusan National Highway, Everlasting, Magugpo North, Tagum, Davao del Norte, Davao Region, 8100, Philippines</t>
  </si>
  <si>
    <t>https://www.google.com/maps/place/Madayaw+Hotel/data=!4m11!3m10!1s0x32f953add562fb57:0x736502d0067066cc!5m3!1s2026-03-01!4m1!1i2!8m2!3d7.4465018!4d125.8145227!16s%2Fg%2F11ygdzdpgm!19sChIJV_ti1a1T-TIRzGZwBtACZXM?authuser=0&amp;hl=en&amp;rclk=1</t>
  </si>
  <si>
    <t>www.skyscanner.com.ph/hotel_deeplink/4.0/PH/en-US/PHP/h_h1/224993819/2026-03-02/2026-03-03/hotel/hotel/hotels?legacy_provider_id=927111&amp;rooms=1&amp;closed_user_group=mobile&amp;hb_data=KUmT7tjaLsowklzr6BiounQAPm8uk3pnXe3vkdHZe_Sc0V7vr26bmdukJJ0fgRuQIOGdjGthCWMi8Brg9lGyPrGX3M0tNRpE-_vyh2xQQ9hobZzqlarewR7wcyHwIB-e0mWwme5H5rDjkHZ3WWVDdRcOrq3X1_Sm4rDLp0CvZT7F8bA9pOchiv67QMKpt8yxQFBQSZgzzvH-Y5NKqyXnA4hp8qklzJVqbl1yYIHoYk1P7bpNFRR6GhVAzQM8UE-Thy6448kIIOvYvV3gipOq2N2p6Bs%3D&amp;q_datetime_utc=2026-03-02T00%3A17%3A00&amp;ticket_price=3600&amp;quote_id=-6135767188386439831&amp;utid_state=1&amp;channel=iphone&amp;price_without_closed_user_group=4000&amp;tm_place_name=Tagum&amp;deeplink_data=eyJmaWVsZHMiOnsic2lnbmF0dXJlIjoiZTVlNTQ2ZmI5NWVkNGEyY2JmMTU5NWU4MDNjZDQ2OGUifSwidXJsIjoiaHR0cHM6Ly9waC5ob3RlbHMuY29tL0hvdGVsLVNlYXJjaD90cGlkPTMyMTQmbXBlPTE3NzI0MDk4NjkmZW5kRGF0ZT0yMDI2LTAzLTAzJmFkdWx0cz0xJmxvY2FsZT1lbl9QSCZjaGlkPTZlYjgxODM0LTIzODEtNDY3Ni04YzlhLTVmNDFiZGM3ZWY3NSZlYXBpZD00NCZtY3RjPTMmc3RhcnREYXRlPTIwMjYtMDMtMDImbXBkPVBIUCZtcG49MzI3NTA5NTEwJmN1cnJlbmN5PVBIUCZyYXRlcGxhbmlkPTQwNTIzODY3MSZtcG09MjQmbXBwPTEmbXBvPUVDJnNlbGVjdGVkPTEyMTczNzk2OCZtcGI9NjQ5LjE4Jm1wcT0zMjQ1LjkwJm1wYT0yOTUwLjgyIn0%3D&amp;utid=2a1966a2-fa6d-e45d-32f0-4cd426f7bf14&amp;tm_stars=0&amp;client_id=skyscanner_app&amp;redirect_delay=1000&amp;price_policy=2&amp;pre_redirect_id=cf328227-d1f6-eff8-95aa-16ec83122cb3&amp;tm_city_code&amp;max_price=3636&amp;guests=1&amp;request_id=cf328227-d1f6-eff8-95aa-16ec83122cb3&amp;tm_country_code=PH</t>
  </si>
  <si>
    <t>OYO 448 Pvc Pension Haus</t>
  </si>
  <si>
    <t>https://www.google.com/maps/place/Reddoorz+@+Queens+Hometel/data=!4m11!3m10!1s0x32feadb775ee7813:0xd499a177765d2e1c!5m3!1s2026-03-01!4m1!1i2!8m2!3d7.4668125!4d125.8008125!16s%2Fg%2F11vyhf08nf!19sChIJE3judbet_jIRHC5ddnehmdQ?authuser=0&amp;hl=en&amp;rclk=1</t>
  </si>
  <si>
    <t>www.skyscanner.com.ph/hotel_deeplink/4.0/PH/en-US/PHP/h_ct/218689905/2026-03-02/2026-03-03/hotel/hotel/hotels?legacy_provider_id=31&amp;rooms=1&amp;closed_user_group=general&amp;hb_data=2yA0btEzWHYJ6vVUp3CRSVUQKJKQhFRYsjWHdBdtSt8DuKVJj5iPEdH5OSjS85iqx4Qpgi0MDKOaoBjvWmbK320UrvaUIeDm5gQxOOVee4u2Ssw3_d4AU4kt8WhsTtxQfLtU6r-tW5chLAVQ5-ryU34f9NvvreFWu1phSDVbELGTeOEsCwiwzGB8bHuq27pa7jpOtOxBem-Jk0jo0r7ZEqrk8z3pEtD2OiOisBWYHsbRqQQcfco1NkWPTbYRPUkdpgWTeHL_C8-a31hDGsuIbId1UyNhjA0On9PXR-KKHEcI5R42B62Xm-M20H8y2uXwX-LvEMFavb_tQY2p657ty3MN3lDxnR7fTCPGL4Yp3DRYJb_cvTM8-VCIN1d5Luzl7pqM2hK7F9vb371EFoSqR0f1-55UOqEmMXIbej3gLA%3D%3D&amp;q_datetime_utc=2026-03-02T00%3A17%3A05&amp;ticket_price=794&amp;quote_id=3279731670878259560&amp;utid_state=1&amp;channel=iphone&amp;price_without_closed_user_group=1307&amp;tm_place_name=Tagum&amp;deeplink_data=eyJmaWVsZHMiOnsic2lnbmF0dXJlIjoiMmQ0MWJlMTljNGRmOGQ0MzRhNzk0NTllOGUzZDc5ODgifSwidXJsIjoiaHR0cHM6Ly9waC50cmlwLmNvbS9ob3RlbHMvcmVkaXJlY3Q%2FaG90ZWxpZD0xMTcyMzIyMTImY2l0eT03MjMxNiZBbGxpYW5jZWlkPTEyNjA3JnNpZD04ODg4MzImY2hlY2tpbj0yMDI2LTAzLTAyJmNoZWNrb3V0PTIwMjYtMDMtMDMmc2hvcHBpbmdpZD0wYzAxMzE3YzdiMGU0NmFkOGViOTBkOGNhZjkwMmFlZiZhZHVsdD0xJmNoaWxkcmVuPTAmYWdlcz0mbGFuZ3VhZ2U9ZW5waCZsb2NhbGU9ZW5fUEgmcm9vbWlkPTE1MjE4NzYxNDImc3dpZD0wJnBheT1QUCZmZ3Q9MSZjcm49MSZjdXJyPVBIUCZ3a3A9MSZzdGFuZD1INHNJQUFBQUFBQUFfd0Q0QUFmX0NsMEtBaGdCRWdRSUFSQUFHbEVJcnZuWDFRVVlBREFBT1BzUm1BSFVwUE0zcUFFQXVBRUN3QUVBMFFIWG8zQTlDaDJGUU9FQktWeVB3dlhPaUVEb0FkblRuZVFCaUFJZ2lRUUFBQUFBQUFBQUFLQUVBS0VGN0ZHNEhvVlpsMEFhSURCak1ERXpNVGRqTjJJd1pUUTJZV1E0WldJNU1HUTRZMkZtT1RBeVlXVm1JQVFvamFpVHpRWklBVklHTkdNNU1HWTNXaHdLQTFCSVVCRVFXRG0weUhhLVB4b0RVRWhRSVJCWU9iVElkcjRfWWdWbGJsOVFTR2k1RkhBQmVBQ0tBUWRJQVhnQXlBRUJxZ0VBOGdFaU1HTXdNVE14TjJNM1lqQmxORFpoWkRobFlqa3daRGhqWVdZNU1ESmhaV1pmTVpJQ0FUU2FBZ0FBQUFEX193RUFBUF9fSl9xbjNmZ0FBQUEifQ%3D%3D&amp;utid=0e9c8a36-4b8e-e556-25b1-1b485c9b240e&amp;tm_stars=3&amp;client_id=skyscanner_app&amp;redirect_delay=1000&amp;price_policy=2&amp;pre_redirect_id=59eef6a2-fe7e-0298-463d-466d263f88fd&amp;tm_city_code&amp;max_price=2119&amp;guests=1&amp;request_id=59eef6a2-fe7e-0298-463d-466d263f88fd&amp;tm_country_code=PH</t>
  </si>
  <si>
    <t>https://www.google.com/maps/place/Lemoons+Apartelle/data=!4m11!3m10!1s0x32f953f7b4cba2db:0x4f75e471a2a8d1d6!5m3!1s2026-03-01!4m1!1i2!8m2!3d7.4678734!4d125.7998697!16s%2Fg%2F11kqtbwjj7!19sChIJ26LLtPdT-TIR1tGoonHkdU8?authuser=0&amp;hl=en&amp;rclk=1</t>
  </si>
  <si>
    <t>www.skyscanner.com.ph/hotel_deeplink/4.0/PH/en-US/PHP/h_bc/217022017/2026-03-02/2026-03-03/hotel/hotel/hotels?legacy_provider_id=13&amp;rooms=1&amp;closed_user_group=apps&amp;hb_data=PylzCFJZdbiWY5J5oyWM2i7je1hoAiGOhuivviQsiopwcVxyWFQqJ2Ronzx_lMvxrXRQYAV8BoDaU6Q35Bligei-zwapNWsqLrLD-RHknk0yjP_SKPLOdo6TU_J8dz4n0x4Y5OpICJQ6Lk2yqiW8CPZq5P8vBORBJ4Doe8Tvc3hu7_GdObi1rgEmjD8JzrHUDzyOTYr3fmX311dMvf3ZjbcMKzqvdtkBmJ8rrlDDo9Oq7JLDn2r5PtB6d6NRiO0Kw_SIwJhllqiIqz0UD5eI3j354yeEMvqy-bpY3SzTzjHLvyFO1Tf4xMFv81zIEq8Ptobe1UXrKXZfMULfl7sE5MDF43x9ZZR5M0e5PD-Yh9t_w94q5fyhzMPGopXXS1rlJnYApQWucIkggVz6oHGvQHgg8ZdoSl7NjvPjX_gIZpC76pxPsiY%3D&amp;q_datetime_utc=2026-03-02T00%3A17%3A06&amp;ticket_price=2599&amp;quote_id=8695106754071373885&amp;utid_state=1&amp;channel=iphone&amp;price_without_closed_user_group=3099&amp;tm_place_name=Tagum&amp;deeplink_data=eyJmaWVsZHMiOnsic2lnbmF0dXJlIjoiNGM2MWEzOTRiOGIxZTRkODZlMDVhMjU5ODhhYWU3OTEiLCJibG9ja19pZCI6IjEwOTQ5Mzk3MDFfMzgyNDAyNDMzXzRfMF8wIn19&amp;utid=6879fbc8-b510-1143-b65b-d23cbde74226&amp;tm_stars=0&amp;client_id=skyscanner_app&amp;redirect_delay=1000&amp;price_policy=2&amp;pre_redirect_id=f810f9ca-55f3-412d-6717-ea3e3f2ca903&amp;tm_city_code&amp;max_price=2799&amp;guests=1&amp;request_id=f810f9ca-55f3-412d-6717-ea3e3f2ca903&amp;tm_country_code=PH</t>
  </si>
  <si>
    <t>https://www.google.com/maps/place/Lanikai+Hijo+Estate+Resort/data=!4m11!3m10!1s0x32f9512761c7f895:0x237a3731c1331cf7!5m3!1s2026-03-01!4m1!1i2!8m2!3d7.3656768!4d125.8132019!16s%2Fg%2F11bzq1935m!19sChIJlfjHYSdR-TIR9xwzwTE3eiM?authuser=0&amp;hl=en&amp;rclk=1</t>
  </si>
  <si>
    <t>www.skyscanner.com.ph/hotel_deeplink/4.0/PH/en-US/PHP/h_bc/222981218/2026-03-02/2026-03-03/hotel/hotel/hotels?legacy_provider_id=13&amp;rooms=1&amp;closed_user_group=general&amp;hb_data=NbhDbTReWwNtQ3nR0SVF2gFo4ZN9Fk7J-7ilDfCTPi5QbOUdG1616_i248ls88EVF0sSSlcQLa16syktS4no7XoDs8HlKyujC7GULinZ-RdghMvOL6NPT2_TV0EDtQ1V3qZyAzKBDjTrF1OkqO2NADzm7m1NdLKkhu3zVOnHNVcQLtZPpXp1DA9MoxUSkOuY6bPie960cqx1PzU7ND2aWsV-z6bqJU0HnX8zLjFf__mfwFpZ4acgV_ukV5rHqLkB5al2pQ-MEMd1o3q3EW_Vry8XNkY1SxjBfBGBo1Qm8Hv_EyRi7Qfz2M8bACHL70vy2dvR9ehdSPP5GcctJDC667ejurR_Czxi51_pgToxfBgqn2-IXJ1pmIbmOFsl9ROH1Wlj5k9mgLXci0ChO5lvQ1XeDbe4dE2T7pPziPFSMZBjimxm1Jc%3D&amp;q_datetime_utc=2026-03-02T00%3A17%3A12&amp;ticket_price=2853&amp;quote_id=7090740079549404157&amp;utid_state=1&amp;channel=iphone&amp;price_without_closed_user_group=9314&amp;tm_place_name=Tagum&amp;deeplink_data=eyJmaWVsZHMiOnsic2lnbmF0dXJlIjoiNDc2MDFhNGU5MzdiNzgzN2U1NzdmNGViYzc4NzEwMDUiLCJibG9ja19pZCI6InYxX0NnRXRFTXdDR2lnS0hUSXdNall0TURNdE1ESlVNREE2TURBNk1EQXVNREF3S3pBM09qQXdFQUVZM3dFb0FUZ0JJZ0lJQVE9PV9DaUVJbUttdC9RUVFBaUNlQkNqczlENHdBa29MTUVReE1EQlFYekV3TUZCUW1BVVNCZ2dCSWdJTWJCb0dHQUVvQWpBQklnUUlBaGdDIn19&amp;utid=67f96c04-043e-c46e-5f49-2863ff84251e&amp;tm_stars=3&amp;client_id=skyscanner_app&amp;redirect_delay=1000&amp;price_policy=2&amp;pre_redirect_id=387bb211-1d38-4e6e-b94a-eed0f2e4f1d3&amp;tm_city_code&amp;max_price=2853&amp;guests=1&amp;request_id=387bb211-1d38-4e6e-b94a-eed0f2e4f1d3&amp;tm_country_code=PH</t>
  </si>
  <si>
    <t>www.skyscanner.com.ph/hotel_deeplink/4.0/PH/en-US/PHP/h_fd/213009192/2026-03-05/2026-03-06/hotel/hotel/hotels?legacy_provider_id=927050&amp;rooms=1&amp;closed_user_group=apps&amp;hb_data=a0eAOTImBxK7CLIPC1o2WQBuLKTU_clchZCUjxYBukkKVzjyIb6v9qGE3qKR2DWwu48KBUEuzeHSTUr9hcOuIf0UC9s7NK3sN5KZmM0QhpT7MP4oYF4kT_esO8RDN8xbFYJsmMXXNR0Fo4PUni8SjkPqtPAcTp3YivgQ1UnCPMATLenJmFxqey74pqKCAaQzl3BduOrP0z6zxTNAkOpHm1K3AmtltIzuzLV8nGeVkSV7e5IMvTw7R499YM3grCPU8R08Y1M9qR7dZZ-BvUDf_qpbYq5u-uQ41a0PyAJjth5NJUfWGpI-4H63S9AjIOMtvPQXFSFQ78Gti9dU9vpRzS_l9OVSMLhGVXhl_mh3LFANsOT1EgPUaX1GJeLzIecS8WkYI8SG1FqYRRihZjurnQK-c_iEw4doTjK_hIzcoFYr3A%3D%3D&amp;q_datetime_utc=2026-03-05T14%3A24%3A37&amp;ticket_price=2198&amp;quote_id=8258261792504978318&amp;utid_state=1&amp;channel=iphone&amp;price_without_closed_user_group=3859&amp;tm_place_name=Panabo&amp;deeplink_data=eyJmaWVsZHMiOnsic2lnbmF0dXJlIjoiZDcwMTgyZDE1MzYwZjJkMmM1YmQ1NGJkMTQ1YzA5NzQifSwidXJsIjoiaHR0cHM6Ly9kZWFscy52aW8uY29tP3NpZz1kN2U0MTg3ZGNmYTA4MzgzNWMzNGVlNmQzZmZlZmFlYzhhNGM4MGMzMWU3ZmQwNWQwNjMzZTJkOGVlNzRlZTdkMmQzMTM0MzEzMjMxMzUzMzM0MzQzNiZzaWctaXNzPW1ldGEmdHVybD1odHRwcyUzQSUyRiUyRnZpby5jb20lMkZIb3RlbCUyRlNlYXJjaCUzRmNoZWNrSW4lM0QyMDI2LTAzLTA1JTI2Y2hlY2tPdXQlM0QyMDI2LTAzLTA2JTI2Y3VycmVuY3klM0RQSFAlMjZlcHYlM0RNUzR5JTI2ZXNkJTNES2lub0JWamxudXF4blpQeXVfUGd3N1Z4UEFPV2hmUTVhVDMxTkRwdFZIaEZLS2R4ZTk5WC1YTDI0SGtPVk9tSVZKRjR4NUQwQlBKUDZVLXphRjI3V2xhcmM5YjhULVNtQXJmZHhjOUE4Q3A3Y196YlV4a2E0ZyUyNTNEJTI1M0QlMjZmb3JjZUN1cnJlbmN5Q2hhbmdlJTNEMSUyNmZvcmNlTGFuZ3VhZ2VDaGFuZ2UlM0QxJTI2aG90ZWxJZCUzRDI5OTA3NjA3JTI2bGFiZWwlM0RzcmMlMjUzRHNreXNjYW5uZXIlMjUyNnVjb3VudHJ5JTI1M0RQSCUyNTI2dWRldmljZSUyNTNEbW9iaWxlJTI1MjZob3RlbCUyNTNEMjk5MDc2MDclMjUyNmRheSUyNTNENSUyNTI2bW9udGglMjUzRDAzJTI1MjZ5ZWFyJTI1M0QyMDI2JTI1MjZsb3MlMjUzRDElMjUyNm9mZmVyaWQlMjUzRG9kRFYySUIwbmUtOCUyNTI2cHJpY2UlMjUzRDIxOTcuNjglMjUyNmN1cnJlbmN5JTI1M0RQSFAlMjUyNnVzZXJsYW5nJTI1M0RlbiUyNTI2X3RoJTI1M0Q1OTRhZjcyZjMyYjNmYTkyY2UxZDJlYzdhMDc1MzM3YjhlMGNkM2E0NDIwM2UwMTQlMjUyNmR0cyUyNTNEMTc3MjcyMDIyOSUyNTI2b2x1dCUyNTNEMTc3MjcyMDIyNiUyNTI2Y2FuUGF5TGF0ZXIlMjUzRGZhbHNlJTI1MjZyZXF1ZXN0VXNlckdyb3VwJTI1M0QlMjUyNm9mZmVyVXNlckdyb3VwJTI1M0RwdWJsaWMlMjZsYW5nJTNEZW4lMjZvdGklM0Q4cXAyZUNzZGI1OCUyNnByZWZlcnJlZFJhdGUlM0QyMTk3LjY4JTI2cHJvZmlsZSUzRHIyZDJtNzNrbjglMjZyb29tcyUzRDElMjZ0b2tlbiUzRDdmZTI3NiUyNnVzZXJDb3VudHJ5JTNEUEglMjZ1dG1fY2FtcGFpZ24lM0Rza3lzY2FubmVyJTI2dXRtX21lZGl1bSUzRGNwYyUyNnV0bV9zb3VyY2UlM0Rza3lzY2FubmVyIn0%3D&amp;utid=64f54f58-9960-17fd-2724-1820f03cb884&amp;tm_stars=4&amp;client_id=skyscanner_app&amp;price_policy=2&amp;pre_redirect_id=5d0aa74b-c43c-dee5-7efd-eff7b257726d&amp;tm_city_code&amp;max_price=4412&amp;guests=1&amp;request_id=5d0aa74b-c43c-dee5-7efd-eff7b257726d&amp;tm_country_code=PH</t>
  </si>
  <si>
    <t>Penny Lane Hotel, Apokon Road, Durian, Apokon, Tagum, Davao del Norte, Davao Region, 8100, Philippines</t>
  </si>
  <si>
    <t>Penny Lane Hotel and Casino</t>
  </si>
  <si>
    <t>www.skyscanner.com.ph/hotel_deeplink/4.0/PH/en-US/PHP/h_bc/217967412/2026-03-02/2026-03-03/hotel/hotel/hotels?legacy_provider_id=13&amp;rooms=1&amp;closed_user_group=apps&amp;hb_data=uBU_CouC-X3_pNIxH7paOuWwqtOu3SGTQaOU9qhE4HjJW4QXYwurpFwzjjwEjwtaAA6MysaruhkOhpCytOXeh3h9TER-RBpSdWGOCeW2k5lgAuzyZ0JBXdP1iOsoMO-87SDAJ5pSYeDwZwjMRCf9rBH-PRd_g-tcnSMQuWZiTxJKm5TiYQEO5PZ3QfC4M6pilnDFRINC3GZsNsuM9Bjqo9LJqUkRb9iJa7rTKDmT55aQE9RraC4SlvkLe6KtJLXU_NyRokzLCj0XTGqWXO04qdLhHBQV4YC5efARGaYrwhB_YUTJaPPUWAJr_vtQzx-m8oIGWUGAbblWvW5aTpUT04rVZtYtfCswsIU7jukHkMY0iHEr2x2wYkTpc3tdrKt37az0eQ5DWB3RORctCtIq3HlGeIpYIqdvnnvCOhETI4dNVQqN8Dg%3D&amp;q_datetime_utc=2026-03-02T00%3A17%3A16&amp;ticket_price=591&amp;quote_id=-1441435868061504632&amp;utid_state=1&amp;channel=iphone&amp;price_without_closed_user_group=1394&amp;tm_place_name=Tagum&amp;deeplink_data=eyJmaWVsZHMiOnsic2lnbmF0dXJlIjoiZDI2NGJmNjdmNWI0YTQ5MzYwOWFmYjMwMTQxZGZhY2IiLCJibG9ja19pZCI6IjExMDMyMTg2MDFfMzgzMDgxMjI3XzBfMF8wXzg0MzkwMSJ9fQ%3D%3D&amp;utid=c18321fa-2a19-3509-669e-542388385e25&amp;tm_stars=1&amp;client_id=skyscanner_app&amp;redirect_delay=1000&amp;price_policy=2&amp;pre_redirect_id=c7f452f5-ffd3-5b4f-6cdb-85dd40c1232b&amp;tm_city_code&amp;max_price=856&amp;guests=1&amp;request_id=c7f452f5-ffd3-5b4f-6cdb-85dd40c1232b&amp;tm_country_code=PH</t>
  </si>
  <si>
    <t>7.4585098, 125.820491</t>
  </si>
  <si>
    <t>Senangote, Magugpo North, Tagum, Davao del Norte, Davao Region, 8100, Philippines</t>
  </si>
  <si>
    <t>CVP HOTEL</t>
  </si>
  <si>
    <t>OYO 1008 Armond Bed And Breakfast</t>
  </si>
  <si>
    <t>Soong 1, Bankal, Lapu-Lapu, Central Visayas, 6015, Philippines</t>
  </si>
  <si>
    <t>OYO 1008 Armond Bed And Breakfast offers top-notch services and amenities, ensuring guests experience utmost comfort.Share your photos and respond to emails at your convenience, thanks to the free Wi-Fi internet access offered by hotel. Visitors can take advantage of the accessible parking options directly at the hotel.Room amenities feature room service, allowing you to unwind and make the most of your visit. Smoking is limited to specified smoking zones.Each accommodation at OYO 1008 Armond Bed And Breakfast is thoughtfully created and adorned to provide visitors with a comfortable, home-like atmosphere. In select rooms, guests can enjoy a touch of amusement with the availability of television for their entertainment.Understanding the significance of bathroom amenities in enhancing guest contentment, the hotel offers toiletries within certain chosen rooms. Should you prefer not to venture out for a meal, the enticing culinary choices at hotel are always available for your satisfaction.</t>
  </si>
  <si>
    <t>https://www.google.com/maps/place/Lakan%27s+Place/data=!4m11!3m10!1s0x32f953ba84a0678b:0xde2a8a5fbfe18f1c!5m3!1s2026-03-01!4m1!1i2!8m2!3d7.4288187!4d125.7956009!16s%2Fg%2F12qg465f8!19sChIJi2eghLpT-TIRHI_hv1-KKt4?authuser=0&amp;hl=en&amp;rclk=1</t>
  </si>
  <si>
    <t>7.4288187, 125.7956009</t>
  </si>
  <si>
    <t>Pvc Arrs Tourist Inn</t>
  </si>
  <si>
    <t>www.skyscanner.com.ph/hotel_deeplink/4.0/PH/en-US/PHP/h_ad/222981218/2026-03-02/2026-03-03/hotel/hotel/hotels?legacy_provider_id=22&amp;rooms=1&amp;closed_user_group=general&amp;hb_data=UaeBfeP6hpsKqMy5zHXa8KvGP7EPzVmt1bLlxzpd0gM-0qHA2FiXXB_OISme-NC_SBV56dPNAgJRoUWb0zohB3imWgNG8vW8TiLKXE2yuHiBTC-eDxF2LknPDVc-cYNZ3VJeACuviW201gsoFHxNgAIKCmT0kLcinVF-bqheP9EAvZ9rBhM5WAKP0kjWyxA3j3fb1DERHA0CL4Le48LrTj-CeCmfMEE8Rtp1pXTWDvz_aqmZvw3fvTP52RSfUyVLsiul7N7pluCmBaRqPFbbat65JARlhDyLJJf87jt7MQWiP4YznpnZteIdkDk_ea-trz95_jC6r7wsq6gmbxCyyzX_WQREhDPEcKE-pRad9iVrrW0KKw9ozgoR0h9-q9myMnbB-a7B_m99yGsVuWvHqLh7TRQklRbXqn7KPTI5Q8vC&amp;q_datetime_utc=2026-03-02T00%3A17%3A28&amp;ticket_price=2329&amp;quote_id=-5598166289725692927&amp;utid_state=1&amp;channel=iphone&amp;price_without_closed_user_group=9314&amp;tm_place_name=Tagum&amp;deeplink_data=eyJmaWVsZHMiOnsic2lnbmF0dXJlIjoiYmZiYzkzZTVkZDkwZjdmYmRkZjNhNmMyM2NlODdhNjkifSwidXJsIjoiaHR0cHM6Ly93d3cuYWdvZGEuY29tL3BhcnRuZXJzL3BhcnRuZXJzZWFyY2guYXNweD9jaWQ9MTg0NjM4MyZoaWQ9NDc3OTUyJmN1cnJlbmN5PVBIUCZjaGVja2luPTIwMjYtMDMtMDImY2hlY2tvdXQ9MjAyNi0wMy0wMyZOdW1iZXJvZkFkdWx0cz0xJk51bWJlcm9mQ2hpbGRyZW49MCZSb29tcz0xJm1jaWQ9MzMyJm1hc3RlclJvb21JZD02NjgzMTQxODgmbXB0PWMzVkNRVEUzTVhaTlJVeEJlRXBxWkRnM05tZzJUemhaZUd4V0syVkpRMDV2Y0RsSGVXUmhiMWxYYVVoNWJtNVpSeloxVm1kS1UyUnhZeTlVTVRWclJEVlJPWFZvVkZrd1lrWXhRV2gzUFQwJlRvdGFsUHJpY2U9MjMyOC41MCZUb3RhbFRheD0yNjkuODYmVG90YWxGZWU9MTk1Ljg0JlRvdGFsU3VyY2hhcmdlPTAmbWN1cj1QSFAifQ%3D%3D&amp;utid=0aa059a0-11ad-2793-3b60-fe2d51142968&amp;tm_stars=3&amp;client_id=skyscanner_app&amp;redirect_delay=1000&amp;price_policy=2&amp;pre_redirect_id=34b4217a-06d3-e556-921b-62872cd64031&amp;tm_city_code&amp;max_price=2853&amp;guests=1&amp;request_id=34b4217a-06d3-e556-921b-62872cd64031&amp;tm_country_code=PH</t>
  </si>
  <si>
    <t>OYO 202 Jrjf Annex</t>
  </si>
  <si>
    <t>Royal Budget Inn</t>
  </si>
  <si>
    <t>https://www.google.com/maps/place/Blue+Gold+Inn/data=!4m11!3m10!1s0x32f953392fe6a951:0x134eacd3fa0cc943!5m3!1s2026-03-01!4m1!1i2!8m2!3d7.462175!4d125.802797!16s%2Fg%2F11bw4lmwgn!19sChIJUanmLzlT-TIRQ8kM-tOsThM?authuser=0&amp;hl=en&amp;rclk=1</t>
  </si>
  <si>
    <t>7.462175, 125.802797</t>
  </si>
  <si>
    <t>Dalisay Gante Road, Bayanihan, Magugpo West, Tagum, Davao del Norte, Davao Region, 8100, Philippines</t>
  </si>
  <si>
    <t>Blue Gold Inn</t>
  </si>
  <si>
    <t>https://www.google.com/maps/place/Shekinah+Hotel/data=!4m11!3m10!1s0x32f953000f41c0ed:0x5cb822750895526b!5m3!1s2026-03-01!4m1!1i2!8m2!3d7.4561402!4d125.8175037!16s%2Fg%2F11x71kxkyr!19sChIJ7cBBDwBT-TIRa1KVCHUiuFw?authuser=0&amp;hl=en&amp;rclk=1</t>
  </si>
  <si>
    <t>7.4561402, 125.8175037</t>
  </si>
  <si>
    <t>Shekinah inn, Tipaz Road, Angelica Homes I and II, Popular, Magugpo North, Tagum, Davao del Norte, Davao Region, 8100, Philippines</t>
  </si>
  <si>
    <t>www.skyscanner.com.ph/hotel_deeplink/4.0/PH/en-US/PHP/h_bc/222814736/2026-03-02/2026-03-03/hotel/hotel/hotels?legacy_provider_id=13&amp;rooms=1&amp;closed_user_group=apps&amp;hb_data=O2KZNA6WOU2a1zTrvO0jUvfFpyC4fgPljbz4YoDEr-Kg0ZpzRlnovqSxU3exPZ4uNUoc-TQsv2T2uy8VaY93xHbEX1e9A61GlVWFQ8xIy7EsMU_RiHugqrWSMDMBDVfoB4KJM-ymfMUbxhBqvyfFCMXflFf2H_jW9IVdhiM1OZBSV7arv1mPtC3tLVUVG2vBo4H4x0M14pqQJSGdfTsb-tt0BlUR7fPFNUmpmCSzfLP9ZE7Eb1fBggWaQUOUEDWUxbswNDkxrTohWaD19e6KtjcYeVJYuY6W4SeLgHod1pWLpnJwBoaOKza7QOR7UT2BR04Ks0lLY-bdVfLwL8-ehvutgR_7MYIEXdAvHiFYoYQHLhbudZZDMyets7AqkF_wejUZwskeofYX77OKNdvZ5FQe7sSQInkA8rfiYnkPl6vEIKV5x7o%3D&amp;q_datetime_utc=2026-03-02T00%3A17%3A40&amp;ticket_price=1211&amp;quote_id=-5277387034432683214&amp;utid_state=1&amp;channel=iphone&amp;price_without_closed_user_group=1443&amp;tm_place_name=Tagum&amp;deeplink_data=eyJmaWVsZHMiOnsic2lnbmF0dXJlIjoiYWVlNmU3YzhmNjQxZjU5MzZkOGM5ZmIxZDBhMTg1ODAiLCJibG9ja19pZCI6IjEzNDkzMTY1MDFfNDA4OTkzMjAyXzJfMF8wIn19&amp;utid=74d6e8ed-f94b-283c-fe5e-ffa67937a240&amp;tm_stars=0&amp;client_id=skyscanner_app&amp;redirect_delay=1000&amp;price_policy=2&amp;pre_redirect_id=38a725d5-d206-0943-9709-8269e2c71918&amp;tm_city_code&amp;max_price=1211&amp;guests=1&amp;request_id=38a725d5-d206-0943-9709-8269e2c71918&amp;tm_country_code=PH</t>
  </si>
  <si>
    <t>Rufina's Pension House formerly Lakan's Penzionne Haus</t>
  </si>
  <si>
    <t>Captain's Deck Inn &amp; Apartelle</t>
  </si>
  <si>
    <t>https://www.google.com/maps/place/OYO+558+Edilberto%27s+Place/data=!4m11!3m10!1s0x32f953f110d94b31:0x8d7852737aabe5e3!5m3!1s2026-03-01!4m1!1i2!8m2!3d7.4517387!4d125.8172915!16s%2Fg%2F11g19r6pt2!19sChIJMUvZEPFT-TIR4-WrenNSeI0?authuser=0&amp;hl=en&amp;rclk=1</t>
  </si>
  <si>
    <t>7.4517387, 125.8172915</t>
  </si>
  <si>
    <t>https://www.google.com/maps/place/RMenDees+Pension+House/data=!4m11!3m10!1s0x32f952e28aae446f:0xd8fbf886002b382c!5m3!1s2026-03-01!4m1!1i2!8m2!3d7.452914!4d125.781774!16s%2Fg%2F1hc3lszvr!19sChIJb0SuiuJS-TIRLDgrAIb4-9g?authuser=0&amp;hl=en&amp;rclk=1</t>
  </si>
  <si>
    <t>7.452914, 125.781774</t>
  </si>
  <si>
    <t>Capitol Circumferential Road, Bautista, Mankilam, Tagum, Davao del Norte, Davao Region, 8100, Philippines</t>
  </si>
  <si>
    <t>NIDA Rooms Tagum City Center Leisure</t>
  </si>
  <si>
    <t>www.skyscanner.com.ph/hotel_deeplink/4.0/PH/en-US/PHP/h_bc/218689905/2026-03-02/2026-03-03/hotel/hotel/hotels?legacy_provider_id=13&amp;rooms=1&amp;closed_user_group=general&amp;hb_data=tbiNTK9_y6NKqsaYwP6U0oSE0EJ9hh94MZbjZptlg3ikcCwfcO0aYpH9_qtfyL0c14L1bvQMRJ7NMOPrhRA0yHMRIMe5N4udvpNlYoZ218vsUUPSAXRxNnBQQFFO8yh_brlIBDqNxl34QRhJnsAhuadP8a_d5O1EoI-jx2HwU9F7PjTXwHBffSCZE8Ia6RqZPyEG_zey9j7SY_aUWIlIpEhOexWr-qE874ND1BwXq9UaMWTOGxE2x5Wts6iS7yd3rqEzxg0QUZ61pWe4FhBdKoLju-GJgUK4udAU9SlspyWuyvxwcbjivTdOh2YtEN2zdZxnGoE9Wxud8IHHqzVtACsj-eXk_N282CGqc2KloiASLqMNeY8TtDBLIlislGGi62duvcNsIgZbgaaRG2hgbuxlQe4Z5_JOIghHKrIL5yqLxrjcV7E%3D&amp;q_datetime_utc=2026-03-02T00%3A17%3A53&amp;ticket_price=812&amp;quote_id=1203450704158496641&amp;utid_state=1&amp;channel=iphone&amp;price_without_closed_user_group=1307&amp;tm_place_name=Tagum&amp;deeplink_data=eyJmaWVsZHMiOnsic2lnbmF0dXJlIjoiZTU5YzRmZTkwZDJjZDY1MjhiZjY0YzIwY2YwNTRmNzIiLCJibG9ja19pZCI6InYxX0NnRXRFTXdDR2lnS0hUSXdNall0TURNdE1ESlVNREE2TURBNk1EQXVNREF3S3pBM09qQXdFQUVZM3dFb0FUZ0JJZ0lJQVE9PV9DaW9JNXJtMGdBWVFBaGl3cGZyS0FTQ2VCQ2l1aWZFUU1BSktEVE0yTlVReE1EQlFYekV3TUZCUW1BVVNCZ2dCSWdJTWJCb0VLQUl3QVNJRUNBSVlBZz09In19&amp;utid=0ad5cfeb-391c-1312-dd01-759cfebc222d&amp;tm_stars=3&amp;client_id=skyscanner_app&amp;redirect_delay=1000&amp;price_policy=2&amp;pre_redirect_id=2c48d7f8-f4fe-543e-fc7f-004e08e0e7c8&amp;tm_city_code&amp;max_price=2119&amp;guests=1&amp;request_id=2c48d7f8-f4fe-543e-fc7f-004e08e0e7c8&amp;tm_country_code=PH</t>
  </si>
  <si>
    <t>7.4409504, 125.7746093</t>
  </si>
  <si>
    <t>Capitol Circumferential Road, Esmeralda Homes, Cogon, San Miguel, Tagum, Davao del Norte, Davao Region, 8100, Philippines</t>
  </si>
  <si>
    <t>De Colores Traveler's Inn</t>
  </si>
  <si>
    <t>https://www.google.com/maps/place/Prime+Hotel/data=!4m11!3m10!1s0x32f95312af3b4ae1:0x459cf802e40c946b!5m3!1s2026-03-01!4m1!1i2!8m2!3d7.4480788!4d125.8055982!16s%2Fg%2F1hc4dxk7w!19sChIJ4Uo7rxJT-TIRa5QM5AL4nEU?authuser=0&amp;hl=en&amp;rclk=1</t>
  </si>
  <si>
    <t>7.4480788, 125.8055982</t>
  </si>
  <si>
    <t>www.skyscanner.com.ph/hotel_deeplink/4.0/PH/en-US/PHP/h_h1/127023290/2026-03-02/2026-03-03/hotel/hotel/hotels?legacy_provider_id=927111&amp;rooms=1&amp;closed_user_group=mobile&amp;hb_data=6UYYdw2bNgupNJB7NXacNWewRG5Nelc83i1AakSJ7JOkeAbb2Cbebh1ZE6F6om4_YhdeRtzN_3n2rYA8NsErzaA5MrfFDGGpyHelaAvivTmhXGUOQMEMiMq45yYCImQLmksyAL9wVf-8bTkzO3lkTrOogPSuCaHBBAvPK4CqmbiJHvve3ol6114iEdHuwYE2_myxh_YcBW3UEcUJmhg_i0bJmErNKvzI3tnaro1OuiLEw6qF-czN1NCp-3xM3quN-J95jTxm1d46UMapTw6_rUUKJtM%3D&amp;q_datetime_utc=2026-03-02T00%3A17%3A59&amp;ticket_price=5720&amp;quote_id=-3793583168655015978&amp;utid_state=1&amp;channel=iphone&amp;price_without_closed_user_group=8800&amp;tm_place_name=Angeles&amp;deeplink_data=eyJmaWVsZHMiOnsic2lnbmF0dXJlIjoiNTM5YTU1MDU1MDc3ODcyMWI1YzM3ZTE0Nzg2NzNiMDkifSwidXJsIjoiaHR0cHM6Ly9waC5ob3RlbHMuY29tL0hvdGVsLVNlYXJjaD9tcGQ9UEhQJnRwaWQ9MzIxNCZtcGU9MTc3MjQxMDAwOCZlbmREYXRlPTIwMjYtMDMtMDMmYWR1bHRzPTEmbXBuPTIxODE2ODA5NiZtcG09MjQmbXBwPTEmbG9jYWxlPWVuX1BIJm1wbz1FQyZjaGlkPWEzNjAyNjE2LTJiYzUtNDBlMS1iNjY1LTA1YTliYjQ0ZWY5OSZtcHE9NTEwNy4xNCZlYXBpZD00NCZtY3RjPTMmY3VycmVuY3k9UEhQJnJhdGVwbGFuaWQ9NDA1MDM2Mzg0JnNlbGVjdGVkPTEwMzQ4ODgwJnN0YXJ0RGF0ZT0yMDI2LTAzLTAyJm1wYj02MTIuODYmbXBhPTUxMDcuMTQifQ%3D%3D&amp;utid=5c8a4661-eb0a-fc51-5924-afbb84b51cf5&amp;tm_stars=3&amp;client_id=skyscanner_app&amp;redirect_delay=1000&amp;price_policy=2&amp;pre_redirect_id=03f1216e-888d-0059-b17f-d776481193f1&amp;tm_city_code=CRKP&amp;max_price=7673&amp;guests=1&amp;request_id=03f1216e-888d-0059-b17f-d776481193f1&amp;tm_country_code=PH</t>
  </si>
  <si>
    <t>www.skyscanner.com.ph/hotel_deeplink/4.0/PH/en-US/PHP/h_ad/217967412/2026-03-02/2026-03-03/hotel/hotel/hotels?legacy_provider_id=22&amp;rooms=1&amp;closed_user_group=general&amp;hb_data=WCKqvYGRIeza21W-FFkXQXG1SHz9wg9NJ6i6-jjNM8sns4lHZWHvsF8niRz6HMOtN3CpAsK21rFV1ZlSsP-MUFNw144kDJqFJU-_cdMAhTl78rKfb3a8O-K9pPv9n5_rPZatct2YwTxIj16NgIxIPT0FFP0xk21vNvH2_1q8-Xd2sA4fcIMYiqbdR5KOD06BvgUeBpqKzkPlBe4Sh2vCJXy7VeValGd8qUGtK9TuOhfEbwi-rziWSHT8LPazE2pBe3VNA-Y3b_lPKYWgkpEsFcLWfhhf9KDD3oez8JZ5ftm2ssPXS6KTeS5oPBdZHVKRWU6P2UDEL09y1QyF1WRoGVd5lqFcy8fY_6lNll9V8TNSYla3pwvhhE5L29-FqzPjVqqenSiSuvAL5A74s6XWf5XRc6EnSi81zDgBo2aNsq0M&amp;q_datetime_utc=2026-03-02T00%3A18%3A00&amp;ticket_price=491&amp;quote_id=-3653983597861883049&amp;utid_state=1&amp;channel=iphone&amp;price_without_closed_user_group=784&amp;tm_place_name=Tagum&amp;deeplink_data=eyJmaWVsZHMiOnsic2lnbmF0dXJlIjoiNGE2OGRmMTE1ZWYzMmQ4MWY2NTU3MzRjYzI2OGNjZTgifSwidXJsIjoiaHR0cHM6Ly93d3cuYWdvZGEuY29tL3BhcnRuZXJzL3BhcnRuZXJzZWFyY2guYXNweD9jaWQ9MTg0NjM4MyZoaWQ9NDY1ODI1NDYmY3VycmVuY3k9UEhQJmNoZWNraW49MjAyNi0wMy0wMiZjaGVja291dD0yMDI2LTAzLTAzJk51bWJlcm9mQWR1bHRzPTEmTnVtYmVyb2ZDaGlsZHJlbj0wJlJvb21zPTEmbWNpZD0zMzImbWFzdGVyUm9vbUlkPTc0MzA4OTY2MCZtcHQ9ZVhCV2RIRXhVbk5TVlU1TFUybHpZVkJYUlRSSFZrRmhSbTAyU1VWdlNtbHJVRzFCTVRaM1dEWmtXbTFoUlZkbFVYbGlkMFJzTWtSdVNrb3dNM2RNUTJ0d1RFUXdZbmM1VW1GT1pVZG5QVDAmVG90YWxQcmljZT00OTAuNTEmVG90YWxUYXg9NTYuNjUmVG90YWxGZWU9NDEuNDUmVG90YWxTdXJjaGFyZ2U9MCZtY3VyPVBIUCJ9&amp;utid=ffa2ddf8-32cd-f102-a8d0-8ce823ffaeb6&amp;tm_stars=1&amp;client_id=skyscanner_app&amp;redirect_delay=1000&amp;price_policy=2&amp;pre_redirect_id=bcff2202-33cc-72eb-42f3-dd5cbc0930a6&amp;tm_city_code&amp;max_price=856&amp;guests=1&amp;request_id=bcff2202-33cc-72eb-42f3-dd5cbc0930a6&amp;tm_country_code=PH</t>
  </si>
  <si>
    <t>7.4437072, 125.7756945</t>
  </si>
  <si>
    <t>San Miguel, Tagum, Davao del Norte, Davao Region, 8100, Philippines</t>
  </si>
  <si>
    <t>https://www.google.com/maps/place/PENSION+House/data=!4m11!3m10!1s0x32f95315891b1e2d:0xa5cd1a0e92022a48!5m3!1s2026-03-01!4m1!1i2!8m2!3d7.4569319!4d125.802566!16s%2Fg%2F11vkh3nvgl!19sChIJLR4biRVT-TIRSCoCkg4azaU?authuser=0&amp;hl=en&amp;rclk=1</t>
  </si>
  <si>
    <t>7.4569319, 125.802566</t>
  </si>
  <si>
    <t>Gante 3 Street, Malinawon, Magugpo West, Tagum, Davao del Norte, Davao Region, 8100, Philippines</t>
  </si>
  <si>
    <t>www.skyscanner.com.ph/hotel_deeplink/4.0/PH/en-US/PHP/h_bc/130076436/2026-03-05/2026-03-06/hotel/hotel/hotels?legacy_provider_id=13&amp;rooms=1&amp;closed_user_group=apps&amp;hb_data=SGk1XK9Mm7k544br4fMuXbk8HI-VK0aaLPzBa4dnbPkyQxEcguS6e5EM7LKum4_sI42eyEDpAYgneXJ4qhz01ICFzARbAooHY7xhBIPK0Sd4-kJVETlK0JBzokKZIeDkepgfFDgnfiKbswI2GycNiN-h4k6gvgglY6FvLAqEszVrJbmhBiZDaRgXaP_ztqptOKxLmz0HokCBxmaj5wzSfp67pyhsep_x8_bwQcV3UWinpp0ux-1VtjOlzJMjXBT4YpXxPlx6AbSKvN3JHRBVn7iiO3Y9basbHTXMbUkkXUW2dO3uCJwtJiKeovrihGZV3leK4whyJ8Jumpr7MQTaJfg7DrVrNFiND9s2U3YDcTAqbR-xsglYaMXSYQPybktQbySoPogZrKyGlm24H23LUhE93tBbWu3s6RvqWmdI8__hdsDQb1VG&amp;q_datetime_utc=2026-03-05T12%3A27%3A45&amp;ticket_price=1215&amp;quote_id=2795406529628266719&amp;utid_state=1&amp;channel=iphone&amp;price_without_closed_user_group=1350&amp;tm_place_name=Oslob&amp;deeplink_data=eyJmaWVsZHMiOnsic2lnbmF0dXJlIjoiMDlhNjAyMWEwMjA2MTUwMzA2N2FiZGUxYzE3ZDk4YzciLCJibG9ja19pZCI6IjEwOTQ2NDkwMV8yMDMxODg0NzVfMl8wXzAifX0%3D&amp;utid=f6b7b4bc-1e62-9c00-fbda-528803e97692&amp;tm_stars=0&amp;client_id=skyscanner_app&amp;price_policy=2&amp;pre_redirect_id=f3a6a94a-f891-0234-97fa-0b43641b3112&amp;tm_city_code&amp;max_price=1890&amp;guests=1&amp;request_id=f3a6a94a-f891-0234-97fa-0b43641b3112&amp;tm_country_code=PH</t>
  </si>
  <si>
    <t>www.skyscanner.com.ph/hotel_deeplink/4.0/PH/en-US/PHP/h_h1/128800918/2026-03-02/2026-03-03/hotel/hotel/hotels?legacy_provider_id=927111&amp;rooms=1&amp;closed_user_group=mobile&amp;hb_data=Hu0w9j-97czajJHrP3PQLrW0mCG-BFj4m5qOdB8G2t6ID-nZy3bNYRDdNFJymgx25-J86g_Ydde9ZJT5ul3604EhE1IdzbSL3aPLEFMfLuwFMJHpOvGKOtc4jZLHNFYJp54EdFsZogAJK0vYaUaRp25buVTbTrXn-NNdzPdoJ7NVK_wVL5x9e3BSlPUcNC-MO2J_7qEsFbiWN1k6XT4TNo4L6uGFPlOYPxeiwQ8xn3phrlzYqbPfKRcaQhd3SbpMdL4Bn4NvjBVraKXqjZyD7bfAL00%3D&amp;q_datetime_utc=2026-03-02T00%3A18%3A01&amp;ticket_price=4500&amp;quote_id=-7888689452964493818&amp;utid_state=1&amp;channel=iphone&amp;price_without_closed_user_group=5000&amp;tm_place_name=Tagum&amp;deeplink_data=eyJmaWVsZHMiOnsic2lnbmF0dXJlIjoiMmE0MTY4NGUzZjdmZDg1YmQwNjFmNzU3OTAzNTEwYjYifSwidXJsIjoiaHR0cHM6Ly9waC5ob3RlbHMuY29tL0hvdGVsLVNlYXJjaD9tcGQ9UEhQJnRwaWQ9MzIxNCZtcGU9MTc3MjQxMDA2MSZlbmREYXRlPTIwMjYtMDMtMDMmYWR1bHRzPTEmbXBuPTIwMDM1ODk3NCZtcG09MjQmbXBwPTEmbG9jYWxlPWVuX1BIJm1wbz1FQyZjaGlkPWYxNmNjYzk2LTFiNGUtNGUzZi1hODkyLTg0NjIwODc1Y2I0ZSZtcHE9NDAxNy44NiZlYXBpZD00NCZtY3RjPTMmY3VycmVuY3k9UEhQJnJhdGVwbGFuaWQ9MjAyMTk0Mjg4JnNlbGVjdGVkPTY2NDYxMDImc3RhcnREYXRlPTIwMjYtMDMtMDImbXBiPTQ4Mi4xNCZtcGE9NDAxNy44NiJ9&amp;utid=deb89227-f009-6991-c22b-6ccb545ea845&amp;tm_stars=3&amp;client_id=skyscanner_app&amp;redirect_delay=1000&amp;price_policy=2&amp;pre_redirect_id=16345515-e153-8444-36b9-3676bbb1141a&amp;tm_city_code&amp;max_price=4502&amp;guests=1&amp;request_id=16345515-e153-8444-36b9-3676bbb1141a&amp;tm_country_code=PH</t>
  </si>
  <si>
    <t>www.skyscanner.com.ph/hotel_deeplink/4.0/PH/en-US/PHP/h_h1/136426408/2026-03-02/2026-03-03/hotel/hotel/hotels?legacy_provider_id=927111&amp;rooms=1&amp;closed_user_group=mobile&amp;hb_data=qtk-KU6BpMthUKaoRlEBtkolWAobve4Ky90l3NsROIOugnNoFtsGQQRMWPzElY3j4PVnu3I71FzZ4xhGBnitkLtPsRuJplWglGh1klVdUpbCsHbdOOcpqstAGmI8ZvjO_4ex3CvHJb6K3GMJbZp1ewoSdqaq87_Vr4CV3QLuW6s151XMjdsgev6eCqcCVLk5xpUFMup7xslkJgx2DKuNtEoS7FeNcVd-aYccEfUoz1CVwz725SUq9JNkX-PDEnVQmPZkah7gi4XsK4aVYQs9wPslAJY%3D&amp;q_datetime_utc=2026-03-02T00%3A18%3A06&amp;ticket_price=2400&amp;quote_id=-2410960323106248861&amp;utid_state=1&amp;channel=iphone&amp;price_without_closed_user_group=2472&amp;tm_place_name=Tagum&amp;deeplink_data=eyJmaWVsZHMiOnsic2lnbmF0dXJlIjoiYjk5NWY2YmUzYzM1ZTRiOGRiMDBmN2U5NjAyMDlhNGQifSwidXJsIjoiaHR0cHM6Ly9waC5ob3RlbHMuY29tL0hvdGVsLVNlYXJjaD90cGlkPTMyMTQmbXBlPTE3NzI0MDk4NjkmZW5kRGF0ZT0yMDI2LTAzLTAzJmFkdWx0cz0xJmxvY2FsZT1lbl9QSCZjaGlkPTZlYjgxODM0LTIzODEtNDY3Ni04YzlhLTVmNDFiZGM3ZWY3NSZlYXBpZD00NCZtY3RjPTMmc3RhcnREYXRlPTIwMjYtMDMtMDImbXBkPVBIUCZtcG49MzE4MDEyODM4JmN1cnJlbmN5PVBIUCZyYXRlcGxhbmlkPTM5MjA4MDQ1NSZtcG09MjQmbXBwPTEmbXBvPUVDJnNlbGVjdGVkPTEyNTE3NTA3Jm1wYj0zMzEuMDQmbXBxPTIwNjguOTcmbXBhPTIwNjguOTcifQ%3D%3D&amp;utid=be6088ef-13d5-ba14-9ff0-b13eb87f2736&amp;tm_stars=2&amp;client_id=skyscanner_app&amp;redirect_delay=1000&amp;price_policy=2&amp;pre_redirect_id=353f76aa-f64f-5c60-a775-2d6724172a54&amp;tm_city_code&amp;max_price=2400&amp;guests=1&amp;request_id=353f76aa-f64f-5c60-a775-2d6724172a54&amp;tm_country_code=PH</t>
  </si>
  <si>
    <t>www.skyscanner.com.ph/hotel_deeplink/4.0/PH/en-US/PHP/h_h1/128800918/2026-03-02/2026-03-03/hotel/hotel/hotels?legacy_provider_id=927111&amp;rooms=1&amp;closed_user_group=mobile&amp;hb_data=qQZDn5GxmkCBVlTF1Z2Dyl6m3PUDpTpTT9-164jZndRKu4UdPE3L9N7Zg7_Xha1UQtTDPjmD3BhU1pNG0o9X8rQYM9s3WST-JxTsEibb9UJAUbeVXdyL4TZBmzYuiiDVBzha9l94KWwXJ_r2Y4bmXNv5GHKz0VJiQkcKCTH76ZnN863dRnSdJzHC104HLKZEOrCZAI8xI9O4BpOsD_LgYpBZV7sfkBMpPvzd4otJYRj7Type-gaHV8PD-k54qlBk_LUyZFDBFeb85yoqjRLCvMSBOic%3D&amp;q_datetime_utc=2026-03-02T00%3A18%3A04&amp;ticket_price=4500&amp;quote_id=-7888689452964493818&amp;utid_state=1&amp;channel=iphone&amp;price_without_closed_user_group=5000&amp;tm_place_name=Tagum&amp;deeplink_data=eyJmaWVsZHMiOnsic2lnbmF0dXJlIjoiMmE0MTY4NGUzZjdmZDg1YmQwNjFmNzU3OTAzNTEwYjYifSwidXJsIjoiaHR0cHM6Ly9waC5ob3RlbHMuY29tL0hvdGVsLVNlYXJjaD9tcGQ9UEhQJnRwaWQ9MzIxNCZtcGU9MTc3MjQxMDA2MSZlbmREYXRlPTIwMjYtMDMtMDMmYWR1bHRzPTEmbXBuPTIwMDM1ODk3NCZtcG09MjQmbXBwPTEmbG9jYWxlPWVuX1BIJm1wbz1FQyZjaGlkPWYxNmNjYzk2LTFiNGUtNGUzZi1hODkyLTg0NjIwODc1Y2I0ZSZtcHE9NDAxNy44NiZlYXBpZD00NCZtY3RjPTMmY3VycmVuY3k9UEhQJnJhdGVwbGFuaWQ9MjAyMTk0Mjg4JnNlbGVjdGVkPTY2NDYxMDImc3RhcnREYXRlPTIwMjYtMDMtMDImbXBiPTQ4Mi4xNCZtcGE9NDAxNy44NiJ9&amp;utid=5eeaf0de-0fa7-ab62-d3b2-de1a635206b8&amp;tm_stars=3&amp;client_id=skyscanner_app&amp;redirect_delay=1000&amp;price_policy=2&amp;pre_redirect_id=dc11eb21-ffa5-928a-df65-2c1a0c574f71&amp;tm_city_code&amp;max_price=4502&amp;guests=1&amp;request_id=dc11eb21-ffa5-928a-df65-2c1a0c574f71&amp;tm_country_code=PH</t>
  </si>
  <si>
    <t>www.skyscanner.com.ph/hotel_deeplink/4.0/PH/en-US/PHP/h_ad/136426408/2026-03-02/2026-03-03/hotel/hotel/hotels?legacy_provider_id=22&amp;rooms=1&amp;closed_user_group=general&amp;hb_data=ft78PQxuFdTlTxHadrpwbCLN0ZP3nYcumslcbysugnUI2_vcZMJo8S2d6Whlg04imrxFg1uugUfL_NkKUXDs_baDfEL5UXwtWvYi4nrSEefv7W_rlZYcC1jkvK1N-6cYwXtEtbFckUc2c05cg7uUBiOq2DwEC9VNVoP52xddQ_ybJAaY236O4RGUaPeDfqMiZAnlA8VwSFlL0BypbAw0r4gkiUbX6D9yIAVY7V4AfT0S6_zMeFEknSdcLWIhk48WxYERK1DRJAvT6ctcRvrFIZKBftL3Cnq9MOxJwxyQeYpMUvsyCroqah0LxkPW_U8Wq_slLx1ZyZ7H8qfZwx8UWKHDUHmKQlBj54JGQdpFNl3SFvGcLcRMnO6XtlkFR4WfJ0LplIB8kB2jybAhMKz3Z_7LYJay3TBfmqfzjhMpAy8x&amp;q_datetime_utc=2026-03-02T00%3A18%3A07&amp;ticket_price=1967&amp;quote_id=6552564987628312964&amp;utid_state=1&amp;channel=iphone&amp;price_without_closed_user_group=2472&amp;tm_place_name=Tagum&amp;deeplink_data=eyJmaWVsZHMiOnsic2lnbmF0dXJlIjoiZjQwOGI2YzQwYzdmYjJhZWQ0MzQ5ZDQzMjlkYjFiOTcifSwidXJsIjoiaHR0cHM6Ly93d3cuYWdvZGEuY29tL3BhcnRuZXJzL3BhcnRuZXJzZWFyY2guYXNweD9jaWQ9MTg0NjM4MyZoaWQ9MTA4MDg2OSZjdXJyZW5jeT1QSFAmY2hlY2tpbj0yMDI2LTAzLTAyJmNoZWNrb3V0PTIwMjYtMDMtMDMmTnVtYmVyb2ZBZHVsdHM9MSZOdW1iZXJvZkNoaWxkcmVuPTAmUm9vbXM9MSZtY2lkPTMzMiZtYXN0ZXJSb29tSWQ9NjMzMzA0NCZtcHQ9Y210WU1qZEpWemNyV0hNMmJHY3JSMkp2YTFKMk1WcHNMekYyWWxwTFpYbFpPRlF6VjFwaVNtVk5iM0pJVnk5Wk1IQTFhVlp6TjNod1IweEVlR05zTVhvd1RtcEdjR0ZYVlRjeE9RJlRvdGFsUHJpY2U9MTk2Ny4yMyZUb3RhbFRheD0yNDEuMjYmVG90YWxGZWU9MTY0LjY4JlRvdGFsU3VyY2hhcmdlPTAmbWN1cj1QSFAifQ%3D%3D&amp;utid=2fde0887-2d71-f115-bc71-910be858f055&amp;tm_stars=2&amp;client_id=skyscanner_app&amp;redirect_delay=1000&amp;price_policy=2&amp;pre_redirect_id=ca5d9499-453b-d016-8693-9f0e2a5ca974&amp;tm_city_code&amp;max_price=2400&amp;guests=1&amp;request_id=ca5d9499-453b-d016-8693-9f0e2a5ca974&amp;tm_country_code=PH</t>
  </si>
  <si>
    <t>7.4331399, 125.8008703</t>
  </si>
  <si>
    <t>Paulino Manigo Street, Talisay 2, Visayan Village, Tagum, Davao del Norte, Davao Region, 8100, Philippines</t>
  </si>
  <si>
    <t>OYO 558 Edilberto's Place</t>
  </si>
  <si>
    <t>https://www.google.com/maps/place/The+Royal+Mandaya+Hotel/data=!4m11!3m10!1s0x32f96d9d659d48c5:0xa5b6eb90f3c83e84!5m3!1s2026-03-01!4m1!1i2!8m2!3d7.069342!4d125.610186!16s%2Fg%2F11csq86xxq!19sChIJxUidZZ1t-TIRhD7I85DrtqU?authuser=0&amp;hl=en&amp;rclk=1</t>
  </si>
  <si>
    <t>www.skyscanner.com.ph/hotel_deeplink/4.0/PH/en-US/PHP/h_bc/47206982/2026-03-05/2026-03-06/hotel/hotel/hotels?legacy_provider_id=13&amp;rooms=1&amp;closed_user_group=apps&amp;hb_data=nsnr6xIXcalYhXYcogJex--W6LfZwvBu6W1hpUdOiv4OoLwBjNOK9kNb7Nx-oHcWmX-QrEoM36TGr0bhkk6c_KfT6f2i3pDRqmBUu7rzsRn4vMfjuLho95m1Ahso9iCaM450emFGG9DiaB8sn2zkIZW2vvS4_gIJ-otodQ3fLk9EwLGeXNkK9lAur19v2S4kzoS3XIAx4oG0wPr2VQ5PvHlHoyxazYGdTMAjACfB5l9GA-wQL65WVy6_dHBLeTYChPqLpE5Ix8VggjoFJ8elhPi1Jl9Q4BW4S-v-Uw4iIh_eNGsuzoKCsJZGCqacJOlUFCBDKIU4KpRRaea07dyug16bv0fT3ql0-aAhEyFjVVAo3QH0sXMQ4OWb1j05pfM83i_8lYgRCTYKtE0JAxmIvDzLSS6JYmB43sd5mk06wL2HBdEvptU%3D&amp;q_datetime_utc=2026-03-05T14%3A24%3A44&amp;ticket_price=3422&amp;quote_id=-4197211648193274336&amp;utid_state=1&amp;channel=iphone&amp;price_without_closed_user_group=4313&amp;tm_place_name=Davao&amp;deeplink_data=eyJmaWVsZHMiOnsic2lnbmF0dXJlIjoiNmM2ZjVlMzA2ZmE3NzczMTQ1NmE0NjIzZmNlNzFjZGMiLCJibG9ja19pZCI6IjM3MzI0NzAxXzM0NzM2NTM0M18wXzQyXzAifX0%3D&amp;utid=1c08e049-0cb2-46cc-9db3-461103634473&amp;tm_stars=3&amp;client_id=skyscanner_app&amp;price_policy=2&amp;pre_redirect_id=f00a04a6-8bb4-d7d3-d0ec-38a44811dafd&amp;tm_city_code=DVOP&amp;max_price=10254&amp;guests=1&amp;request_id=f00a04a6-8bb4-d7d3-d0ec-38a44811dafd&amp;tm_country_code=PH</t>
  </si>
  <si>
    <t>7.098765, 125.624816</t>
  </si>
  <si>
    <t>https://www.google.com/maps/place/Holiday+Oceanview+Samal+Resort/data=!4m11!3m10!1s0x32f9429d022a5953:0x212bd704b58c0294!5m3!1s2026-03-01!4m1!1i2!8m2!3d7.1968097!4d125.7102966!16s%2Fg%2F1hf2v1w3r!19sChIJU1kqAp1C-TIRlAKMtQTXKyE?authuser=0&amp;hl=en&amp;rclk=1</t>
  </si>
  <si>
    <t>www.skyscanner.com.ph/hotel_deeplink/4.0/PH/en-US/PHP/h_ct/203934188/2026-03-05/2026-03-06/hotel/hotel/hotels?legacy_provider_id=31&amp;rooms=1&amp;closed_user_group=general&amp;hb_data=z3Na5idGrCCe4f2JApZ2yBshGBBtvXy83ZVtc-4lfAt35d8a2JFDV3LXP2j8VRKEGOz4NkefQdggffRd1Hcj4akEfA6zFWsKnvCCRdj3DZbZ3vtVLrs6zSGheYhICTR-_w5U0LM-qKWbFMtuKutOT0ywxkWxK9yX_rjCqUy6LOWyKGNaC_iEMNncr-B71pqdCZU7F8KKKAL-0IPeNGEys2GdiQy7t24vWJDoD_srjoEnvwLrMpqzGzg-a8ld5bb7CQAfPgQdzeZhGvBKHeX2R5deo6-oIfcM-i_7tW-kPYox_apHDxfBjlo-QXHlipCXc18gZbFoW25BpC8By9A9Fz3shZqg6KswGZB59kKNWEpWU6gSrhLGa3TtDhR6it2ld6A_SoDAb___AsTqLPryMSINgtnad9RZfJhLkVuGTg%3D%3D&amp;q_datetime_utc=2026-03-05T14%3A24%3A43&amp;ticket_price=4040&amp;quote_id=-5745407478065582977&amp;utid_state=1&amp;channel=iphone&amp;price_without_closed_user_group=4000&amp;tm_place_name&amp;deeplink_data=eyJmaWVsZHMiOnsic2lnbmF0dXJlIjoiODc0OGZiY2NjOGI1NWY0MmU2OGIzYWQ2NzI4NDA0MWYifSwidXJsIjoiaHR0cHM6Ly9waC50cmlwLmNvbS9ob3RlbHMvcmVkaXJlY3Q%2FaG90ZWxpZD00NjA0Mzk3MSZjaXR5PTMwNzIwMSZBbGxpYW5jZWlkPTEyNjA3JnNpZD04ODg4MzImY2hlY2tpbj0yMDI2LTAzLTA1JmNoZWNrb3V0PTIwMjYtMDMtMDYmc2hvcHBpbmdpZD00ZTNlMWJmZjFjZGU0NjUwYWFiZTUyZDM2ZjFjYjQ4ZCZhZHVsdD0xJmNoaWxkcmVuPTAmYWdlcz0mbGFuZ3VhZ2U9ZW5waCZsb2NhbGU9ZW5fUEgmcm9vbWlkPTEyMjMzMzA4Njcmc3dpZD0wJnBheT1QUCZmZ3Q9MSZjcm49MSZjdXJyPVBIUCZ3a3A9MSZzdGFuZD1INHNJQUFBQUFBQUFfd0FEQWZ6LUNtRUtBaGdCRWdRSUFSQUFHbFVJczVpcXh3UVNBVElZQURDNER6aU9hNWdCdzZiNkZhZ0JBTGdCQXNBQkFORUJ3X1VvWElfY3FrRGhBVDBLMTZQd2o2OUE2QUd1MnZPNkFZZ0NJSWtFY1QwSzE2TXdNVUNnQkFDaEJRQUFBQUFBQUFBQUdpQTBaVE5sTVdKbVpqRmpaR1UwTmpVd1lXRmlaVFV5WkRNMlpqRmpZalE0WkNBRUtOR2lwczBHU0FGU0JqSTBNVEF4TTFvY0NnTlZVMFFSVk9PbG04U2dHMEFhQTFCSVVDRkhBM2dMSkNpLVAySUZaVzVmVUVob3ZCUndBWGdBaWdFSFNBRjRBTWdCQWFvQkJ3b0RNREl4RUFMeUFTSTBaVE5sTVdKbVpqRmpaR1UwTmpVd1lXRmlaVFV5WkRNMlpqRmpZalE0WkY4d2tnSUJOSm9DQUFBQUFQX19BUUFBX185VG1EU19Bd0VBQUEifQ%3D%3D&amp;utid=bdecb84b-424c-68c7-12d5-42fee355ba28&amp;tm_stars=2&amp;client_id=skyscanner_app&amp;price_policy=2&amp;pre_redirect_id=43f2b2ff-af5f-52f3-07de-02a3d9fa26ee&amp;tm_city_code&amp;max_price=4040&amp;guests=1&amp;request_id=43f2b2ff-af5f-52f3-07de-02a3d9fa26ee&amp;tm_country_code=PH</t>
  </si>
  <si>
    <t>7.0900539, 125.7842215</t>
  </si>
  <si>
    <t>Aundanao Oasis Beach</t>
  </si>
  <si>
    <t>www.skyscanner.com.ph/hotel_deeplink/4.0/PH/en-US/PHP/h_h1/224883966/2026-03-05/2026-03-06/hotel/hotel/hotels?legacy_provider_id=927111&amp;rooms=1&amp;closed_user_group=mobile&amp;hb_data=FvWcEVYq0xjvfKf6X6FI4KOGWK7NyQ2374fwmjArrz6VDaaXfjPdnQvrVw9WstRPYMp3SzB3QhC-R09NX-I7ALvB9Xce9sGGZEkpZajxHGLugGBSrBD1dZc9v6SMrVofOHdERtPKaJjdvR7WK3CM0lVdMx1kzEFu_6wFLeUgNgu0Qh6EzpU1i0ev5EoE4PNMx9cQf5ilTy6Cb-s7fb-lsrDzca9JAdB61NV9qKfz43TsmpIV5Mx9ZDK8d6ZpAjaAT6Ipu_j7JvKcMGm_6KFDeCrZ7Vs%3D&amp;q_datetime_utc=2026-03-05T14%3A24%3A44&amp;ticket_price=2250&amp;quote_id=-184401929679068800&amp;utid_state=1&amp;channel=iphone&amp;price_without_closed_user_group=2500&amp;tm_place_name=Samal&amp;deeplink_data=eyJmaWVsZHMiOnsic2lnbmF0dXJlIjoiNGM5MmZjYTkyMDljMTdmMzMwZDc3N2M4MWZhNzU2ODgifSwidXJsIjoiaHR0cHM6Ly9waC5ob3RlbHMuY29tL0hvdGVsLVNlYXJjaD90cGlkPTMyMTQmbXBlPTE3NzI3MjA0NzAmZW5kRGF0ZT0yMDI2LTAzLTA2JmFkdWx0cz0xJmxvY2FsZT1lbl9QSCZjaGlkPTMyZGM0NWM4LTAwZDctNDkwYi1hZjRmLWI0MDBiZWFjOTliNyZlYXBpZD00NCZtY3RjPTMmc3RhcnREYXRlPTIwMjYtMDMtMDUmbXBkPVBIUCZtcG49MjIwMjE5MjMxJmN1cnJlbmN5PVBIUCZyYXRlcGxhbmlkPTI4ODA2MzAwNSZtcG09MjQmbXBwPTEmbXBvPUVDJnNlbGVjdGVkPTI2ODk3OTQ5Jm1wYj0yNDEuMDcmbXBxPTIwMDguOTMmbXBhPTIwMDguOTMifQ%3D%3D&amp;utid=3dd2ce14-676d-116e-0b40-1e2432894b79&amp;tm_stars=2&amp;client_id=skyscanner_app&amp;price_policy=2&amp;pre_redirect_id=793d35f0-2130-7ce1-8dad-dcd774726957&amp;tm_city_code&amp;max_price=2250&amp;guests=1&amp;request_id=793d35f0-2130-7ce1-8dad-dcd774726957&amp;tm_country_code=PH</t>
  </si>
  <si>
    <t>Caga, Peñaplata, Samal District, Samal, Davao del Norte, Davao Region, 8119, Philippines</t>
  </si>
  <si>
    <t>Samal</t>
  </si>
  <si>
    <t>elevator, room_service</t>
  </si>
  <si>
    <t>Located in Samal, Aundanao Oasis Beach is on a private beach. General Moncado White House and Monument of Peace and Unity are local landmarks, and travelers looking to shop may want to visit Damosa Gateway and SM Lanang Premier. BlueJaz Water Park and Maxima Aqua Fun are also worth visiting. Looking to get your feet wet? Snorkeling and fishing adventures can be found near the property. 
Beachfront hotel for sun and funAlong with a private beach, this smoke-free hotel has a restaurant and a snack bar/deli. Self parking is free. Additionally, laundry facilities, a garden, and barbecue grills are onsite. Housekeeping is available on request. Aundanao Oasis Beach offers 9 air-conditioned accommodations with complimentary toiletries. Flat-screen televisions come with cable channels. Bathrooms include showers. Housekeeping is provided daily. Recreational amenities at the hotel include a private beach.  The recreational activities listed below are available either on site or nearby; fees may apply.</t>
  </si>
  <si>
    <t>www.skyscanner.com.ph/hotel_deeplink/4.0/PH/en-US/PHP/h_ad/114164402/2026-03-02/2026-03-03/hotel/hotel/hotels?legacy_provider_id=22&amp;rooms=1&amp;closed_user_group=general&amp;hb_data=JHZP--4-WFZb8302V92uVgMkrmj6jDWRkIVHjCrQCY1EsyDA9OFyLvuDD4B6YDTcd1ULbcgJ_b5AMIfAEnPPDNIJz8hY48SIJU5q2NweUiQOVc_iKGvOcoL1YI-Ss94ChJx3QOHVcEypQtpsbcTP1IkVdKgTHm0e_siZy_3O2lENlOrY8O4wU3LyDFyOVryhpUkCnOt2k_iKmA3tkc_B8ADQcWk5mwGyg-67X_6hMU7hw65-68cQYWTgnjg2tyIFRDbKq7ID0qWjt6xVPVxg42uoBf8PaXI22SsKTq3zhd96itLFF0nZ2bFoW0AzlxiCXuRkf0VgNSifvUYd28ePszUfuRRSl72xMO0aUgs5fWbdvj5kBDqYa-yGiXoJHxcqD3QjTEk1ATzACfUuaUNuDBqXdFmKmQuXr_qjnzQDbExa&amp;q_datetime_utc=2026-03-02T00%3A19%3A24&amp;ticket_price=3144&amp;quote_id=3099925938411225281&amp;utid_state=1&amp;channel=iphone&amp;price_without_closed_user_group=5893&amp;tm_place_name=Pakiputan&amp;deeplink_data=eyJmaWVsZHMiOnsic2lnbmF0dXJlIjoiMzZlZDdmMWY5OTNjZTJhYjI2NDJkZTQ3NTU4MmZkNmYifSwidXJsIjoiaHR0cHM6Ly93d3cuYWdvZGEuY29tL3BhcnRuZXJzL3BhcnRuZXJzZWFyY2guYXNweD9jaWQ9MTg0NjM4MyZoaWQ9MzA1MzcxJmN1cnJlbmN5PVBIUCZjaGVja2luPTIwMjYtMDMtMDImY2hlY2tvdXQ9MjAyNi0wMy0wMyZOdW1iZXJvZkFkdWx0cz0xJk51bWJlcm9mQ2hpbGRyZW49MCZSb29tcz0xJm1jaWQ9MzMyJm1hc3RlclJvb21JZD0zMTQ0OTA0Jm1wdD1NbFkwWjBkVWFHZGFNMjl6YTBaMk5rZFVORzk1T0Zwek1HMXNjM05uYVVGcmJrUkdiMVo0Tms5blNHSjVUWE5ZYlVReWJGcGtabVZoTlhkVWJtUnRhVWRXTm5sa2ExaENSa0ZSTlEmVG90YWxQcmljZT0zMTQzLjkyJlRvdGFsVGF4PTMzNi44NSZUb3RhbEZlZT0wLjAwJlRvdGFsU3VyY2hhcmdlPTAmbWN1cj1QSFAifQ%3D%3D&amp;utid=d80babd1-0a75-1470-fe4e-ac37a623b89b&amp;tm_stars=3&amp;client_id=skyscanner_app&amp;redirect_delay=1000&amp;price_policy=2&amp;pre_redirect_id=297c5a12-9760-ae3f-e32d-17d3a87b1414&amp;tm_city_code&amp;max_price=4052&amp;guests=1&amp;request_id=297c5a12-9760-ae3f-e32d-17d3a87b1414&amp;tm_country_code=PH</t>
  </si>
  <si>
    <t>7.0068662, 125.7265476</t>
  </si>
  <si>
    <t>Pearl Farm Beach Resort</t>
  </si>
  <si>
    <t>www.skyscanner.com.ph/hotel_deeplink/4.0/PH/en-US/PHP/h_bc/46948981/2026-03-05/2026-03-06/hotel/hotel/hotels?legacy_provider_id=13&amp;rooms=1&amp;closed_user_group=apps&amp;hb_data=A2YKGMhgmeeU4eeiq0Fmq_XFNLf6ytzwC6zRjyZwXg9ZcD6LJKcbU8N05FKJvvrb5TyJl7ks3xZ3qATYQaEQbIFReQ0H6DW1WCO35ZeqPK6gHngbvH-BxCtXWtStmeaFSCeptHvDSWEIzqyFlWldApM1h8fQrgAxWCd8XrmPWOG8-KhvwWWlhPTYaJm-xvLnzLIA83GwrrMdOfU5ChDI8CHqOi59OZD7r4-pwWdb36Hh2wGQwl0AAdhr_8GCCH6OHa9soRHwNRQwprsbZsUqcKrCq1BPOqmnX3J685T4UBy1WZ03jxLxWrvzFqKv5q13VblfNaq6QUJQ6kM6XUo74Vb6jBHng7DLKt8-98aCngyWuCCOmBQ-PVNylqc5_1oo2Ff7-pmanfG7cLWs0WEBPDo8Dw_nUXYnEhrvc_NYiEyPM2PBGDs%3D&amp;q_datetime_utc=2026-03-05T14%3A24%3A44&amp;ticket_price=24236&amp;quote_id=5174325906079497590&amp;utid_state=1&amp;channel=iphone&amp;price_without_closed_user_group=28996&amp;tm_place_name=Malipano&amp;deeplink_data=eyJmaWVsZHMiOnsic2lnbmF0dXJlIjoiNWU1NGNhZTIxOGM3MmIwYmIwZDFhMjU4ZTBhNjk3Y2MiLCJibG9ja19pZCI6IjEzMTA0ODQwMl85NjQzNzA2MF8yXzIxXzAifX0%3D&amp;utid=e64bdfb8-8c17-2cc2-4134-ac5f12e9f0f9&amp;tm_stars=5&amp;client_id=skyscanner_app&amp;price_policy=2&amp;pre_redirect_id=5acb7dae-97f2-0dbe-3caf-adf4bc2900ec&amp;tm_city_code&amp;max_price=26400&amp;guests=1&amp;request_id=5acb7dae-97f2-0dbe-3caf-adf4bc2900ec&amp;tm_country_code=PH</t>
  </si>
  <si>
    <t>7.0555375, 125.7805849</t>
  </si>
  <si>
    <t>Malipano Island Deluxe Resort, Circumferential Road, Purok 5, Adecor, Kaputian District, Samal, Davao del Norte, Davao Region, 8120, Philippines</t>
  </si>
  <si>
    <t>Malipano</t>
  </si>
  <si>
    <t>With a stay at Pearl Farm Beach Resort in Samal (Kaputian), you'll be 9 minutes by foot from Hagimit Falls. This beach hotel is 9.3 mi (15 km) from General Moncado White House and 11.2 mi (18 km) from Church of Christ.
Pamper yourself with a visit to the spa, which offers massages, body treatments, and facials. You're sure to appreciate the recreational amenities, which include 2 outdoor swimming pools, outdoor tennis courts, and a steam room. Additional amenities at this hotel include complimentary wireless internet access, concierge services, and babysitting (surcharge). Guests can catch a ride to nearby destinations on the complimentary area shuttle.
Grab a bite to eat at Maranao Restaurant, a beachfront restaurant which features a pool view. You can also stay in and take advantage of the 24-hour room service. Need to unwind? Take a break with a tasty beverage at one of the 2 bars/lounges.
Featured amenities include a business center, complimentary newspapers in the lobby, and dry cleaning/laundry services. Event facilities at this hotel consist of a conference center and meeting rooms. A roundtrip airport shuttle is complimentary at scheduled times.
Make yourself at home in one of the 70 air-conditioned rooms featuring minibars and flat-screen televisions. Rooms have private balconies. Complimentary wireless internet access keeps you connected, and cable programming is available for your entertainment. Private bathrooms with showers feature complimentary toiletries and hair dryers.</t>
  </si>
  <si>
    <t>Wanderlust Resort Samal</t>
  </si>
  <si>
    <t>https://www.google.com/maps/place/Kalipay+sa+Baybay/data=!4m11!3m10!1s0x32f978fe30e89143:0x7d1220fcee7fb616!5m3!1s2026-03-01!4m1!1i2!8m2!3d6.9347437!4d125.7876935!16s%2Fg%2F11by_m7jxd!19sChIJQ5HoMP54-TIRFrZ_7vwgEn0?authuser=0&amp;hl=en&amp;rclk=1</t>
  </si>
  <si>
    <t>6.9347437, 125.7876935</t>
  </si>
  <si>
    <t>Talisay, Tagbay, Samal District, Samal, Davao del Norte, Davao Region, 8119, Philippines</t>
  </si>
  <si>
    <t>Wanderlust Resort Samal is located in Del Monte and features a private beach area. The resort provides both free WiFi and free private parking.</t>
  </si>
  <si>
    <t>Kalipay sa Baybay, Your Private Escape</t>
  </si>
  <si>
    <t>www.skyscanner.com.ph/hotel_deeplink/4.0/PH/en-US/PHP/h_ad/222230631/2026-03-05/2026-03-06/hotel/hotel/hotels?legacy_provider_id=22&amp;rooms=1&amp;closed_user_group=apps&amp;hb_data=B5Hu5ormy5bvek0v1EEUMGZknWmiVjR9NW6vdnJK9PE3T0wQHV01jQNyNgTnt_IAyHCTPWh6Vwda5CnXM5Ps_lpLasDzs-gZV73k1NHtAoR09FK19yWYs9_n7iYYq97MBTnc2Q3VUHp4MAr8TX4Qv-6gTBQ1dmuVtBD1ihgY6Z5_glVj09I1gI9SnK-aDa2kmUQUZFZgEfwrIX9bYlgaiR_9BnoC-zwz4Pyb6KTwgyAGQD9S7wpeY1NW5k0W6yRKpvKQCQi6DSc-Qe4XGjRiGJKxfQ4_dcDLiOA5LtdgHzfvaE0qpE1YD-J0FmI_eS0Vp4lC9MzpBT1rcDDF-IpqXJLffkFe8HLCAytYMowiVb12fVtK_a7i1nHu0zN4vLwNRoc_68X0oaC12-VG9vlozKjXx1B_htpT42XpmNp0J4fl&amp;q_datetime_utc=2026-03-05T14%3A24%3A45&amp;ticket_price=11419&amp;quote_id=7190531327525005850&amp;utid_state=1&amp;channel=iphone&amp;price_without_closed_user_group=12542&amp;tm_place_name=Pangubatan&amp;deeplink_data=eyJmaWVsZHMiOnsic2lnbmF0dXJlIjoiZDUyZTI4NDZjMzgzYjg5MzZiMTRlZmI5ZTg5ZjBkZjcifSwidXJsIjoiaHR0cHM6Ly93d3cuYWdvZGEuY29tL3BhcnRuZXJzL3BhcnRuZXJzZWFyY2guYXNweD9jaWQ9MTg0NjM4MyZoaWQ9NjEyMDkyNjImY3VycmVuY3k9UEhQJmNoZWNraW49MjAyNi0wMy0wNSZjaGVja291dD0yMDI2LTAzLTA2Jk51bWJlcm9mQWR1bHRzPTEmTnVtYmVyb2ZDaGlsZHJlbj0wJlJvb21zPTEmbWNpZD0zMDM4Jm1hc3RlclJvb21JZD05MzgyNDIzNDgmbXB0PU4xTnpOak5hVmxGclFYaEtkMU5LT0N0eWQwZFFhR2RGTkdOUFRUY3ZTa1JsVlM5RGNIQjNXUzltZDFWMU5XWXZNeloxWjFWaWFFTm1Ta0YwYmtSRWNtUnpNMHBQV0hGc1NDdEZObnBSUFQwJlRvdGFsUHJpY2U9MTE0MTkuMjAmVG90YWxUYXg9MjA1OS4yMCZUb3RhbEZlZT0wLjAwJlRvdGFsU3VyY2hhcmdlPTAmbWN1cj1QSFAifQ%3D%3D&amp;utid=5ac9fe68-9a9d-63dd-e163-564af5fbe40d&amp;tm_stars=0&amp;client_id=skyscanner_app&amp;price_policy=2&amp;pre_redirect_id=be8bcd02-e402-a336-09eb-cd3223ebcdb8&amp;tm_city_code&amp;max_price=11419&amp;guests=1&amp;request_id=be8bcd02-e402-a336-09eb-cd3223ebcdb8&amp;tm_country_code=PH</t>
  </si>
  <si>
    <t>Circumferential Road, Purok 5, Pangubatan, Kaputian District, Samal, Davao del Norte, Davao Region, 8119, Philippines</t>
  </si>
  <si>
    <t>Pangubatan</t>
  </si>
  <si>
    <t>Kalipay sa Baybay, Your Private Escape provides free WiFi and rooms with air conditioning in Pangubatan. The resort has a terrace and sea views, and guests can enjoy a meal at the restaurant or a drink at the bar.</t>
  </si>
  <si>
    <t>www.skyscanner.com.ph/hotel_deeplink/4.0/PH/en-US/PHP/h_ad/216352988/2026-03-05/2026-03-06/hotel/hotel/hotels?legacy_provider_id=22&amp;rooms=1&amp;closed_user_group=general&amp;hb_data=eNX9UYLSGwiw_xqyJDLiuDKXKfJi4F2LQySfwmggbMrXoindXir5Nkn7Pe1yxtBPDdu7lU_Lkz0fQ05aRLiAYT8AyYG_rRU1Cg7p-zvjnDGNmxb5Ejw-y1cIs6naeKqNP7uIXnnUfZWjG1IQpce8EepFF0TArAQSHR1aZhVMP5m28gIoNeBSZTTfJ3u__szQJN6qZ7ZHYCXOJDifjHxEEyraKyVNFAHvZy6WPVVQfAQ8StPzfCuswHkgIv6GnviGKNshCVwmgp6oRZJE7QwXgsCW-HS2A37IV6UystqJuxyy-x-kDrA3ATWvmFdEVdqgLoT2QkjSH1ZQFLL15vVDJlTxK_azI2EwNoP0AyVMX07i-ROU3u1URnvw1CIoRsWL7uhcYSWb06GKvK6yr1JbI19RAbdgRtSFGMn2uJOHx1Ga&amp;q_datetime_utc=2026-03-05T14%3A24%3A46&amp;ticket_price=13612&amp;quote_id=-2337790058477328549&amp;utid_state=1&amp;channel=iphone&amp;price_without_closed_user_group=29000&amp;tm_place_name=Pakiputan&amp;deeplink_data=eyJmaWVsZHMiOnsic2lnbmF0dXJlIjoiN2EwMGIyYjU5ZjBkZTFiYmMwMTlmZjEzZmFiNmI3ZjgifSwidXJsIjoiaHR0cHM6Ly93d3cuYWdvZGEuY29tL3BhcnRuZXJzL3BhcnRuZXJzZWFyY2guYXNweD9jaWQ9MTg0NjM4MyZoaWQ9NTA1NzgzNjgmY3VycmVuY3k9UEhQJmNoZWNraW49MjAyNi0wMy0wNSZjaGVja291dD0yMDI2LTAzLTA2Jk51bWJlcm9mQWR1bHRzPTEmTnVtYmVyb2ZDaGlsZHJlbj0wJlJvb21zPTEmbWNpZD0zMzImbWFzdGVyUm9vbUlkPTc5Nzc2MDE0MSZtcHQ9UlRBMVkyWlZabGxQVURSU00yWXdURGhCY2taalpFUnpUVmN6YjJJd1YyMUJTVmxpYzJscE1rSnZPVGRtY1ZsUU4yaDRXRVlyTDNFMlIyMXJSR0ZCTjJGWlRFVk5SWEV6TTBaSk1UY3ZlVnA1TVVVOSZUb3RhbFByaWNlPTEzNjEyLjM4JlRvdGFsVGF4PTE1NzIuNzgmVG90YWxGZWU9MTE0OS43MCZUb3RhbFN1cmNoYXJnZT0wJm1jdXI9UEhQIn0%3D&amp;utid=db505468-b16f-ee86-a621-db3a41ee6b17&amp;tm_stars=0&amp;client_id=skyscanner_app&amp;price_policy=2&amp;pre_redirect_id=fc02e9dc-025e-ab90-cd96-90148baea146&amp;tm_city_code&amp;max_price=17644&amp;guests=1&amp;request_id=fc02e9dc-025e-ab90-cd96-90148baea146&amp;tm_country_code=PH</t>
  </si>
  <si>
    <t>www.skyscanner.com.ph/hotel_deeplink/4.0/PH/en-US/PHP/h_ct/46952820/2026-03-02/2026-03-03/hotel/hotel/hotels?legacy_provider_id=31&amp;rooms=1&amp;hb_data=t3kOWCntl0QBAl091oQejRoxp_8NDjrriYy7duo_ZZORjl9BExsMSsXbpaWElBDXKINeTztO81C5v4uOj-42tguStjhwiQgTh65LI2L0kKOD5M6IuEAmv8JmA-nX2Pzhw1wCsof5Yzv_c6-iP_CBPyHOhp5_XhvSX8H9aB_0-iifPf05LEmmfuRRjz7-jEVYDRIIXHqwwO5Bst5xLCpjZegm9_15oO_79ivkKWNYW4wXYhlG8Mvc6yyDPCY92rH3PduzgHwWaWP2O3a5oB7sjgWEiDcz8al6Fy6fJ1z_3dXwvkeXUWiT273EEWykbkUVKVBYh5osVt7wWCatjaA9s0fwINYgCd9aJ1dz3Xb4Yz4esMzXVCb6JYvt05bO2FPyZSttqEQngdnoJstTk2LTGNF0AshxXbChjOyZT9Hzqg%3D%3D&amp;q_datetime_utc=2026-03-02T00%3A18%3A24&amp;ticket_price=4092&amp;quote_id=3247273411026586343&amp;utid_state=1&amp;channel=iphone&amp;tm_place_name=Pampanga&amp;deeplink_data=eyJmaWVsZHMiOnsic2lnbmF0dXJlIjoiMDhlMGNlYjhhOTJkZWYxMmI2YmFlMjE5Y2E1ZDc2NWQifSwidXJsIjoiaHR0cHM6Ly9waC50cmlwLmNvbS9ob3RlbHMvcmVkaXJlY3Q%2FaG90ZWxpZD0yMTk4MzQ0JmNpdHk9MTQ1OCZBbGxpYW5jZWlkPTEyNjA3JnNpZD04ODg4MzImY2hlY2tpbj0yMDI2LTAzLTAyJmNoZWNrb3V0PTIwMjYtMDMtMDMmc2hvcHBpbmdpZD1hNDUyZDJkZmY1ZmE0YjgwYjgzNTc1MTQ5ZDlmNWY5ZSZhZHVsdD0xJmNoaWxkcmVuPTAmYWdlcz0mbGFuZ3VhZ2U9ZW5waCZsb2NhbGU9ZW5fUEgmcm9vbWlkPTE2ODE1NDU5NjImc3dpZD0wJnBheT1QUCZmZ3Q9MSZjcm49MSZjdXJyPVBIUCZ3a3A9MSZzdGFuZD1INHNJQUFBQUFBQUFfd0RfQUFEX0NsMEtBaGdCRWdRSUFSQUFHbEVJNnJYcG9RWVlBREFBT1BzUm1BSElsb1lCcUFFQXVBRUN3QUVBMFFIc1ViZ2VCV3FzUU9FQjRYb1Vya2YzcjBEb0FaNzduYlVCaUFJZ2lRUUFBQUFBQUFBQUFLQUVBS0VGMTZOd1BRb2ZZVUFhSUdFME5USmtNbVJtWmpWbVlUUmlPREJpT0RNMU56VXhORGxrT1dZMVpqbGxJQVFvbGFlVHpRWklBVklHTVROak1EQmtXaHdLQTFCSVVCRVFXRG0weUhhLVB4b0RVRWhRSVJCWU9iVElkcjRfWWdWbGJsOVFTR2k1RkhBQmVBQ0tBUWRJQVhnQXlBRUJxZ0VIQ2dNd01qRVFBdklCSW1FME5USmtNbVJtWmpWbVlUUmlPREJpT0RNMU56VXhORGxrT1dZMVpqbGxYekNTQWdFMG1nSUFBQUFBX184QkFBRF9fN2xZZDFmX0FBQUEifQ%3D%3D&amp;utid=abd05305-c301-dffe-01b9-74c83fb7ee14&amp;tm_stars=4&amp;client_id=skyscanner_app&amp;redirect_delay=1000&amp;price_policy=2&amp;pre_redirect_id=a772c565-8478-a112-252d-c531baf0db56&amp;tm_city_code&amp;max_price=5402&amp;guests=1&amp;request_id=a772c565-8478-a112-252d-c531baf0db56&amp;tm_country_code=PH</t>
  </si>
  <si>
    <t>6.9363547, 125.7900154</t>
  </si>
  <si>
    <t>Swissfinity Beach Resort, Purok 5, Pangubatan, Kaputian District, Samal, Davao del Norte, Davao Region, 8119, Philippines</t>
  </si>
  <si>
    <t>Swissfinity Beach Resort</t>
  </si>
  <si>
    <t>www.skyscanner.com.ph/hotel_deeplink/4.0/PH/en-US/PHP/h_ad/217026816/2026-03-02/2026-03-03/hotel/hotel/hotels?legacy_provider_id=22&amp;rooms=1&amp;closed_user_group=general&amp;hb_data=NrJxF8QonrYNgishuWMmb8FpfQ7THhDUiecDbqd00q-Jhezl5BrGD_2S77wB74XTMirSiSMBBa73EkTDjlKtLpEOc6EVATOt14T_iqL--W5PNxYsfAHjDIf6ZTUviyvo8oXVf0oe6jF1P9m2FBqzYC0xgKnSEOs5aQve53DbBLmfeZFdgLYRjKgpqZcrHz-je3S4DdglzNy7eTXwHGQtrIUi945zxGnNKJkBUTRq22FOhmkpqjH0ik9oEwacvMkP9Jy1f5NmT2mnPRwVOnUXRJNJwRQvQJ3IwL-RjcMVXYz6Wrqdd0fAyOvaUPCvOc1VpyRa9hFHDY11I__VEmuhCNAdASuTPNeEFvjL08DCu2l8XOsPVsvwa5waClx16ILPo9vNGz-KeIdaRJdprDYZwIZw_tPG5P9GccOPYgoLmH_a&amp;q_datetime_utc=2026-03-02T00%3A18%3A18&amp;ticket_price=5435&amp;quote_id=-9213278437840302112&amp;utid_state=1&amp;channel=iphone&amp;price_without_closed_user_group=6269&amp;tm_place_name&amp;deeplink_data=eyJmaWVsZHMiOnsic2lnbmF0dXJlIjoiMjdiODgyM2ZmZmY2YjliYTI4YjYxMjQzNzU1Zjg1MzgifSwidXJsIjoiaHR0cHM6Ly93d3cuYWdvZGEuY29tL3BhcnRuZXJzL3BhcnRuZXJzZWFyY2guYXNweD9jaWQ9MTg0NjM4MyZoaWQ9NTEyMTQ3ODYmY3VycmVuY3k9UEhQJmNoZWNraW49MjAyNi0wMy0wMiZjaGVja291dD0yMDI2LTAzLTAzJk51bWJlcm9mQWR1bHRzPTEmTnVtYmVyb2ZDaGlsZHJlbj0wJlJvb21zPTEmbWNpZD0zMDM4Jm1hc3RlclJvb21JZD03OTYwODYzMDMmbXB0PWJYQkpVRlZTV1U1MVpuQTRUeXQzSzAxR2FWWjBkbGRoZG0xNFJYaGpTbXBrU1U1Rk9YTTVPRmRuV201dU1rMUJkRWh1YldOa2QwRnJaR05DVG5OWVRscHlXRmxZVjNaQ1RrcFpRalVyVjNVJlRvdGFsUHJpY2U9NTQzNS4xMCZUb3RhbFRheD05ODAuMTAmVG90YWxGZWU9MC4wMCZUb3RhbFN1cmNoYXJnZT0wJm1jdXI9UEhQIn0%3D&amp;utid=1c40a39c-772c-fc36-fcb1-d718552bf5cc&amp;tm_stars=0&amp;client_id=skyscanner_app&amp;redirect_delay=1000&amp;price_policy=2&amp;pre_redirect_id=dc15834a-273f-f0a1-bd38-2dc376271357&amp;tm_city_code&amp;max_price=5495&amp;guests=1&amp;request_id=dc15834a-273f-f0a1-bd38-2dc376271357&amp;tm_country_code=PH</t>
  </si>
  <si>
    <t>Swissfinity Beach Resort features an outdoor swimming pool, garden, a private beach area and restaurant in Pangubatan. There is free private parking and the property provides paid airport shuttle service.</t>
  </si>
  <si>
    <t>www.skyscanner.com.ph/hotel_deeplink/4.0/PH/en-US/PHP/h_ad/213095400/2026-03-02/2026-03-03/hotel/hotel/hotels?legacy_provider_id=22&amp;rooms=1&amp;hb_data=P-A0a8Z7HjSZQhiMnY2F-kZn5MWKJQzm6yfDOCQYQqEmm0h_OmHIJboVZtxf0V7vWF_00TC9dhMi5eKGoX8y7XKb2sR7beR_Ebp3OYLUCLSSpJHj4kk2FQ4rvfvr8x7RdmqgGmF8xUURqdn65yKQApWKPb6lSwExs0pH-h7ew_yST0CiPxDzFXgwDihpya3EIRxqUZXcyNwMzDDG2jBp0gXQQNnLh2qzXWDs711HhR9JtHPM7nbTSVip9j5u5hcV7jMOjlM3WiGXITlrjKdzEEOlEwAyyEfYq55XkgMMQpOms34cxITqBUIJx3rMABklqq9wirDucjfaeVkjXzR40gX37cXr-7UBIKNAHDVoPIsgXNILFZBymId6qnHXSmtP2KXLnS1ir1yl-6LrkYwx5QKA14C1PzxURmpd46cbe461&amp;q_datetime_utc=2026-03-02T00%3A18%3A19&amp;ticket_price=2359&amp;quote_id=3500366505644395856&amp;utid_state=1&amp;channel=iphone&amp;tm_place_name=Ipil&amp;deeplink_data=eyJmaWVsZHMiOnsic2lnbmF0dXJlIjoiYmMwYmI0MzkxNTcwMjA3ZGQ1YTQwYjBmNzJlNjE0M2EifSwidXJsIjoiaHR0cHM6Ly93d3cuYWdvZGEuY29tL3BhcnRuZXJzL3BhcnRuZXJzZWFyY2guYXNweD9jaWQ9MTg0NjM4MyZoaWQ9NjQ4NzA4MjYmY3VycmVuY3k9UEhQJmNoZWNraW49MjAyNi0wMy0wMiZjaGVja291dD0yMDI2LTAzLTAzJk51bWJlcm9mQWR1bHRzPTEmTnVtYmVyb2ZDaGlsZHJlbj0wJlJvb21zPTEmbWNpZD0zMDM4Jm1hc3RlclJvb21JZD0xMDExODQ1NjQyJm1wdD1kbU54YzBoVGJYWnVLek0xTldRMlV6TmhkMDVEV21kbVoxRjRhVGhxU1RsS04zSkZObFZCTW1ZdmQydzNORzltVlhWNE1ITTNlRk14UVVsaVJUSTFTWE5tY2poNFJ6Wm5hMVo1Y3psUlBUMCZUb3RhbFByaWNlPTIzNTguNzImVG90YWxUYXg9MjUyLjcyJlRvdGFsRmVlPTAuMDAmVG90YWxTdXJjaGFyZ2U9MCZtY3VyPVBIUCJ9&amp;utid=4038ac5e-18e8-ff6e-423f-3e0f500deec1&amp;tm_stars=0&amp;client_id=skyscanner_app&amp;redirect_delay=1000&amp;price_policy=2&amp;pre_redirect_id=2699e5a7-3626-d6c0-be19-fa7dc2ac9d04&amp;tm_city_code&amp;max_price=3447&amp;guests=1&amp;request_id=2699e5a7-3626-d6c0-be19-fa7dc2ac9d04&amp;tm_country_code=PH</t>
  </si>
  <si>
    <t>7.1261835, 125.7071687</t>
  </si>
  <si>
    <t>Bucaran, San Agustin, Babak District, Samal, Davao del Norte, Davao Region, 8119, Philippines</t>
  </si>
  <si>
    <t>GeorgiaÃƒÆ’Ã†â€™Ãƒâ€šÃ‚Â¢ÃƒÆ’Ã‚Â¢ÃƒÂ¢Ã¢â€šÂ¬Ã…Â¡Ãƒâ€šÃ‚Â¬ÃƒÆ’Ã‚Â¢ÃƒÂ¢Ã¢â€šÂ¬Ã…Â¾Ãƒâ€šÃ‚Â¢s Samal Resort</t>
  </si>
  <si>
    <t>https://www.google.com/maps/place/Hof+Gorei+Beach+Resort/data=!4m11!3m10!1s0x32f970bd71152a93:0xcfd97e61fcd7cf14!5m3!1s2026-03-01!4m1!1i2!8m2!3d6.9941471!4d125.7277602!16s%2Fg%2F1td1ysl7!19sChIJkyoVcb1w-TIRFM_X_GF-2c8?authuser=0&amp;hl=en&amp;rclk=1</t>
  </si>
  <si>
    <t>6.9941471, 125.7277602</t>
  </si>
  <si>
    <t>Hof Gorei, Circumferential Road, Purok 5, Kaputian, Kaputian District, Samal, Davao del Norte, Davao Region, 8120, Philippines</t>
  </si>
  <si>
    <t>Hof Gorei Beach Resort Davao</t>
  </si>
  <si>
    <t>www.skyscanner.com.ph/hotel_deeplink/4.0/PH/en-US/PHP/h_ad/99564441/2026-03-05/2026-03-06/hotel/hotel/hotels?legacy_provider_id=22&amp;rooms=1&amp;closed_user_group=general&amp;hb_data=InWNEBKQhFvBUa4O7Idj8HO8R5u4yxQYcqNDDLiH4ARdlc5SgVVMwqQIpC-VSd6IRelE8JpGfE2mUuF3WifDz1Ccw_e-MxsmIGH005UEPgVc5-mcCuAKF6nG8rBWCzu-PfBgaf9WUSrjDhimnNby_QsnYucXRF-uog0Ba5EGW9TTHqMaqrfHeC3H3UPzrPny2Q8Nwbu5IOpwUFAeZUmTEwzXgQnl4KSCIFSg1VTb3yH8UL1sgoN9x0PMRUJJJXt1LQ7yXEw_gTjidjgWSYo1S2p-idyGIO_74KhwuKcsDV4bOFnzxEsYUlmWNgWFQHCUvizC5eE-B50A8DN_rwwqZrvNZ43Ke0V7FOka2sVvP8vlQh0LHl4OCNk2lNKZCKvcVPuHuGnQ4g4vlsuVcKG9zLZb5lWvLJ-ideGxse8r9Oc6&amp;q_datetime_utc=2026-03-05T14%3A25%3A49&amp;ticket_price=5595&amp;quote_id=3418303020332450569&amp;utid_state=1&amp;channel=iphone&amp;price_without_closed_user_group=9500&amp;tm_place_name=Tigala&amp;deeplink_data=eyJmaWVsZHMiOnsic2lnbmF0dXJlIjoiN2I4MTBlMWFiYWI3ZWFhNWJkNDA0YTNlZjYyZjU4MmIifSwidXJsIjoiaHR0cHM6Ly93d3cuYWdvZGEuY29tL3BhcnRuZXJzL3BhcnRuZXJzZWFyY2guYXNweD9jaWQ9MTg0NjM4MyZoaWQ9MTY0NjcxJmN1cnJlbmN5PVBIUCZjaGVja2luPTIwMjYtMDMtMDUmY2hlY2tvdXQ9MjAyNi0wMy0wNiZOdW1iZXJvZkFkdWx0cz0xJk51bWJlcm9mQ2hpbGRyZW49MCZSb29tcz0xJm1jaWQ9MzMyJm1hc3RlclJvb21JZD0zMTMzNTc3Jm1wdD1XREZvVG5kNmFqQm9kREk1VDJOcU5VcGFZMXBFYURscmVFTlFaR3BhVVZjM01XWTBVVlZGZWpoak1WVkVhVXhMVnpGNWVtSklNMnhCVWxOT2R6aGxXbkZoZEZFM1ZVaERRbk5zVjFoQ1l6MCZUb3RhbFByaWNlPTU1OTUuMzMmVG90YWxUYXg9NTI0LjI2JlRvdGFsRmVlPTQ4NC43MyZUb3RhbFN1cmNoYXJnZT0wJm1jdXI9UEhQIn0%3D&amp;utid=d8b30a20-eef0-38d8-0c00-805513250561&amp;tm_stars=3&amp;client_id=skyscanner_app&amp;price_policy=2&amp;pre_redirect_id=18a9ead6-5c00-ffe3-9116-72b2dbc92dcc&amp;tm_city_code&amp;max_price=8550&amp;guests=1&amp;request_id=18a9ead6-5c00-ffe3-9116-72b2dbc92dcc&amp;tm_country_code=PH</t>
  </si>
  <si>
    <t>7.0948946, 125.6643865</t>
  </si>
  <si>
    <t>Tigala</t>
  </si>
  <si>
    <t>With a stay at Hof Gorei Beach Resort in Samal (Kaputian), you'll be 9 minutes by car from Hagimit Falls. This beach resort is 4.6 mi (7.4 km) from Linosutan White Sand Beach and 4.6 mi (7.5 km) from Isla Reta Beach.
Relax on the private beach or enjoy other recreational amenities such as an outdoor pool. This resort also features complimentary wireless internet access, concierge services, and wedding services.
Take advantage of the resort's room service. Mingle with other guests at the complimentary reception, held daily. Need to unwind? Take a break at the bar/lounge, the beach bar, or the poolside bar for a tasty beverage.
Featured amenities include express check-in, dry cleaning/laundry services, and laundry facilities. Planning an event in Samal? This resort has 43 square feet (4 square meters) of space consisting of conference space and a meeting room. For a surcharge, guests may use a roundtrip airport shuttle at scheduled times and a ferry terminal shuttle.
Make yourself at home in one of the 17 air-conditioned rooms featuring minibars. Rooms have private balconies. Digital television is provided for your entertainment. Private bathrooms with showers feature complimentary toiletries and bidets.</t>
  </si>
  <si>
    <t>Chema's by the Sea</t>
  </si>
  <si>
    <t>www.skyscanner.com.ph/hotel_deeplink/4.0/PH/en-US/PHP/h_bc/218788319/2026-03-05/2026-03-06/hotel/hotel/hotels?legacy_provider_id=13&amp;rooms=1&amp;closed_user_group=apps&amp;hb_data=93eQ4R3OxjTze3Nvhsqt1OFrtzhnmcwNuhRvnWZJdf9Y8eHvVANTGCTajSSL5ulOiU73ptVzz1qZeStbDx3UVDCwb69YAp0C1eXevFh1aOKUpyvAX1LeT6MEuzkbDAnIO6oapFeW1_tX1mXTknA2G11Sr2ns834_tMWTRuH8kXkw2IAztRwaXWLJ-OOXz5uEIXiMP1uUzGlU7J1P973_MXW-HNuriFZsnXaLWsuBATq43Ts6NBUJRQOmzO0WDQUCS18rFt8Ds_SgCQdOcbTvC59b66-34O2-mEqBalgG1nCITLXAyZB8Y1a-zRXTwZfq9q95vW4Z7RbB1otyY_JvuspbeHji85gVKzK4QU8WSgkrBx-Z_Sf5gFMrfijKDU1xCLkHHC8wSoDmDVr-kM5uH_nKRrzZWCDDTHV6J3FTWH0xnWyLL-M%3D&amp;q_datetime_utc=2026-03-05T14%3A24%3A49&amp;ticket_price=8505&amp;quote_id=-4355373585492818201&amp;utid_state=1&amp;channel=iphone&amp;price_without_closed_user_group=11513&amp;tm_place_name=Tigala&amp;deeplink_data=eyJmaWVsZHMiOnsic2lnbmF0dXJlIjoiMTEyMzQ0MTdlNzk2MTZhZTJjMjg4NjdmNjIzNTZjNTYiLCJibG9ja19pZCI6IjQzMTU2OTA0XzQyODc5NDY3MV8wXzFfMCJ9fQ%3D%3D&amp;utid=8a1801ed-eb3d-67a3-abed-a18d49150ad4&amp;tm_stars=2&amp;client_id=skyscanner_app&amp;price_policy=2&amp;pre_redirect_id=a60dbd74-c90d-341b-efa5-6251d5464319&amp;tm_city_code&amp;max_price=9900&amp;guests=1&amp;request_id=a60dbd74-c90d-341b-efa5-6251d5464319&amp;tm_country_code=PH</t>
  </si>
  <si>
    <t>7.1208772, 125.6740209</t>
  </si>
  <si>
    <t>Kaputian, Kaputian District, Samal, Davao del Norte, Davao Region, 8119, Philippines</t>
  </si>
  <si>
    <t>Nestled within tropical gardens, Chema's by the Sea Cottages provides charming, standalone cottages with thatched roofs and wood flooring. There is an outdoor swimming pool on site. Internet access is free in all areas.
The cottages are a 15-minute boat ride from the Waterfront Indular Hotel Jetty and 40 minutes from the Sasa Ferry Terminal. It takes an hourâ€™s car and boat ride to reach Davao International Airport.
The cottages at Chema's by the Sea are fully air conditioned and well equipped with a refrigerator, a flat-screen cable TV and free toiletries. They have private balconies and offer views of the ocean. Some cottages have 2 bedrooms.
Guests can request for a relaxing massage and dine at Chemas Resort Restaurant. It serves a variety of local and international dishes. Room service is available on request.</t>
  </si>
  <si>
    <t>Camp Holiday Resort &amp; Recreation Area</t>
  </si>
  <si>
    <t>www.skyscanner.com.ph/hotel_deeplink/4.0/PH/en-US/PHP/h_ad/127046253/2026-03-05/2026-03-06/hotel/hotel/hotels?legacy_provider_id=22&amp;rooms=1&amp;closed_user_group=general&amp;hb_data=lOjsw_s7xYoj0_cuOMpf7CXPsLL0fXQhmoegriuS6oVkALRAcfMJLLBydoAM1sN5Cpn_DuY8CRlre2-NGYDy3A5p-Ql7pyVv3L-Fvqo78ebjetP62VIrDTpwpFzfsFPjJdMc1rQ-Kr3Wi7ZbfyqY_eH57PNCNVVoPRG31UKui0NKch0kIuXIIKpEsGkx0RNkwptLMQ5lvKdd9jsWjC_z-zGbHFOvH9nbFiOYEKiEzO8kb4PRifJcwzBIN4lhc2alyd99utet2Co-fQwDH_HvFI7oEmdlbPvpP-8bg7-NZYoNaEtxFjHrFpAnlHSVK36RGzqqFiWHFkN13kcv4IZSobWyi12qD-JcsWFGHcqh9GaVvg3TJZ2ql0OFTYvGKs2tM8a1mhgsWuppjLnsQcwC8lv4UnwptRbtXjP2dbW_tjVd&amp;q_datetime_utc=2026-03-05T14%3A25%3A56&amp;ticket_price=2055&amp;quote_id=3364310671275885364&amp;utid_state=1&amp;channel=iphone&amp;price_without_closed_user_group=3550&amp;tm_place_name=Quinawitnan&amp;deeplink_data=eyJmaWVsZHMiOnsic2lnbmF0dXJlIjoiMDRlMGI1NTk4ZjA4NWRlMDNiMGIwYTE1NWU3MDgyMjMifSwidXJsIjoiaHR0cHM6Ly93d3cuYWdvZGEuY29tL3BhcnRuZXJzL3BhcnRuZXJzZWFyY2guYXNweD9jaWQ9MTg0NjM4MyZoaWQ9MjU0MDAzJmN1cnJlbmN5PVBIUCZjaGVja2luPTIwMjYtMDMtMDUmY2hlY2tvdXQ9MjAyNi0wMy0wNiZOdW1iZXJvZkFkdWx0cz0xJk51bWJlcm9mQ2hpbGRyZW49MCZSb29tcz0xJm1jaWQ9MzMyJm1hc3RlclJvb21JZD0zMjE4MjA0Jm1wdD1WMmRoUmtka2JXNDVUR2R4Unl0M1kwTkhlbk5JTXprd01uSmpkVXMzYUVkYVNHVnFlV1ZCYVVOWE1tWkNSMVpRZG0xck0xSlplWFpVYVdwS09UWlZORk5sUWtkbll6SXdWRXcxY1EmVG90YWxQcmljZT0yMDU0LjYyJlRvdGFsVGF4PTIwOC4xMSZUb3RhbEZlZT0xNzYuMDkmVG90YWxTdXJjaGFyZ2U9MCZtY3VyPVBIUCJ9&amp;utid=a346a231-dd8c-136b-81be-2f8034da2ec6&amp;tm_stars=3&amp;client_id=skyscanner_app&amp;price_policy=2&amp;pre_redirect_id=6c7b3f3d-ef5c-390e-6bab-ddac33fd875e&amp;tm_city_code&amp;max_price=2055&amp;guests=1&amp;request_id=6c7b3f3d-ef5c-390e-6bab-ddac33fd875e&amp;tm_country_code=PH</t>
  </si>
  <si>
    <t>7.0978823, 125.6948805</t>
  </si>
  <si>
    <t>Camp Holiday Resort, Circumferential Road, Kinawitnon, Babak District, Samal, Davao del Norte, Davao Region, 8118, Philippines</t>
  </si>
  <si>
    <t>Experience an abundance of unparalleled facilities and features at Camp Holiday Resort &amp; Recreation Area.Visitors can take advantage of complimentary parking directly at the caravan park. Room amenities like 24-hour room service, room service and daily housekeeping contribute to making a perfect selection for your stay. Smoking is limited to specified smoking zones.Each accommodation at Camp Holiday Resort &amp; Recreation Area is thoughtfully created and adorned to provide visitors with a comfortable, home-like atmosphere. In certain rooms, the caravan park offers blackout curtains and air conditioning for guest convenience and satisfaction.At Camp Holiday Resort &amp; Recreation Area, the uniquely tailored rooms provide a configuration choice resembling a balcony or terrace. In select rooms, guests at the caravan park can enjoy top-notch in-room entertainment with television and cable TV available for their convenience.Understanding the significance of bathroom amenities in enhancing guest contentment, the caravan park offers toiletries within certain chosen rooms. Should you prefer not to venture out for a meal, the enticing culinary choices at caravan park are always available for your satisfaction.Should you be particularly discerning in your dining choices, you will surely appreciate having access to the on-site BBQ facilities provided at this location. Indulge in the numerous pursuits available at Camp Holiday Resort &amp; Recreation Area.Make certain to allocate time for discovering the shoreline, easily reachable right from the caravan park. Each day at caravan park, immerse yourself in the invigorating waters of the pool, perfect for a rejuvenating plunge or a series of revitalizing laps.</t>
  </si>
  <si>
    <t>Nazarene Inland Resort</t>
  </si>
  <si>
    <t>https://www.google.com/maps/place/Vafi+Hills+Bed+%26+Breakfast/data=!4m11!3m10!1s0x32f96991ab60b015:0x9e87c9c33071d0!5m3!1s2026-03-01!4m1!1i2!8m2!3d7.1641127!4d125.7088023!16s%2Fg%2F11tfnfgcbz!19sChIJFbBgq5Fp-TIR0HEww8mHngA?authuser=0&amp;hl=en&amp;rclk=1</t>
  </si>
  <si>
    <t>7.1641127, 125.7088023</t>
  </si>
  <si>
    <t>Tambo, Babak District, Samal, Davao del Norte, Davao Region, 8119, Philippines</t>
  </si>
  <si>
    <t>Vafi Hills Bed And Breakfast</t>
  </si>
  <si>
    <t>www.skyscanner.com.ph/hotel_deeplink/4.0/PH/en-US/PHP/h_ad/213551891/2026-03-05/2026-03-06/hotel/hotel/hotels?legacy_provider_id=22&amp;rooms=1&amp;closed_user_group=general&amp;hb_data=pUt40pcUN2pV-Ve8vF4JYi6BJC7Oo0Nhn85ZNts6a6EejFEtehNCc_pT6LE9jmOlJGKV5xAPPewhe2XgLaoMFIerNdFPtixZlL8ASs_045Rdg_A8xHmQEim4VeDgZlUrrAJnclM6t_rQ1HcC74Axnt_APYucDICj0Co-q94sODxt1ys6gvNCNjrmvRUelXoRieQ7Sny-En_q2YZewxc8OIWxPXLi-bxt3_s73Yj09nE89deOEuPjI-F8pTMPl-SdEPyr5ajMds7Zx4I7tq8wGAqw4JI_Pl6hTknfMvV-SDiqdzY7_EDYo8ieqU1oL4KObZPZ0ThfBL8ml4y3ze_k880RsDSNORM-m09YGkslaYD4sncKWGA-NpnCYrPjV1HdMNr17eQ-O5-JgA9GjfZ4oPyxDlmf3yogm3-eE9s7S_kX&amp;q_datetime_utc=2026-03-05T14%3A24%3A50&amp;ticket_price=1809&amp;quote_id=5473095157174260211&amp;utid_state=1&amp;channel=iphone&amp;price_without_closed_user_group=2850&amp;tm_place_name=San+Isidro&amp;deeplink_data=eyJmaWVsZHMiOnsic2lnbmF0dXJlIjoiM2M1MzNlM2Q1MWYzNzg3N2M5NjAwNjA2NmE1MWUxNDIifSwidXJsIjoiaHR0cHM6Ly93d3cuYWdvZGEuY29tL3BhcnRuZXJzL3BhcnRuZXJzZWFyY2guYXNweD9jaWQ9MTg0NjM4MyZoaWQ9NDc0MzE3MjUmY3VycmVuY3k9UEhQJmNoZWNraW49MjAyNi0wMy0wNSZjaGVja291dD0yMDI2LTAzLTA2Jk51bWJlcm9mQWR1bHRzPTEmTnVtYmVyb2ZDaGlsZHJlbj0wJlJvb21zPTEmbWNpZD0zMzImbWFzdGVyUm9vbUlkPTc1NzcwMjQ2MiZtcHQ9WVhReU9USmhSMFY1VURoaVpVNVpVM0phYVZwaGN6Tk5jVmgyZFdOak5FbGpOaTlsVUVKMWNUSkNTSFJQYUU5bU5GUlRRVWRFUVd4d1duQlBVMnhVY3poVGRuQkJUelpYTlcxU1ltVm5QVDAmVG90YWxQcmljZT0xODA5LjI1JlRvdGFsVGF4PTIwOS4xMyZUb3RhbEZlZT0xNTIuNzImVG90YWxTdXJjaGFyZ2U9MCZtY3VyPVBIUCJ9&amp;utid=91398a15-c6ba-3040-1c10-9cbd1584ec9b&amp;tm_stars=0&amp;client_id=skyscanner_app&amp;price_policy=2&amp;pre_redirect_id=5c5be350-7bd1-4f8d-ddf8-51174564ea72&amp;tm_city_code&amp;max_price=2361&amp;guests=1&amp;request_id=5c5be350-7bd1-4f8d-ddf8-51174564ea72&amp;tm_country_code=PH</t>
  </si>
  <si>
    <t>Providing quiet street views, Vafi Hills Bed And Breakfast in San Isidro provides accommodations, a garden, and a bar. This property offers access to a balcony and free private parking. The infinity pool features a pool bar and fence.</t>
  </si>
  <si>
    <t>www.skyscanner.com.ph/hotel_deeplink/4.0/PH/en-US/PHP/h_ct/46963150/2026-03-02/2026-03-03/hotel/hotel/hotels?legacy_provider_id=31&amp;rooms=1&amp;closed_user_group=general&amp;hb_data=8k6pIp4AjZVBz9pqro6-vk528MIl9O7vZrBrfu7kmVaiASX9sLkQzYa9NbyYkAILHYPQgz7AmLISdImL6HziVse6D7trymlcB2p6uBEwGwcMVRR4M1NrnZdWrH6CHswbcIMGyN1WlI-2uBOCLQXE8Nlf3sdIP0fP81sy-VRvi3gJNc1KulDfcaplczmdDhS0V3TO0mFJU6ThZhkP2Qa-2rqJV-ZfT-ZqwK3ba744lwR6EGbxMxPhd1Lwer55njWcISGigcmxgqzuMojhDwVYmKmHGKC_JNe1QzsP2ong4ikqtLCELXIeDYKnC2NwfbK0E1XrJ3nIPp3fj29tdLKkBDKVscD3vVSr8beU4L_7tm36bexZKuUHTGxq5KD29RpFOqFAuMgXb86bcTBL3jXhmuY4Jnk5LSJf57nNNVFwtA%3D%3D&amp;q_datetime_utc=2026-03-02T00%3A18%3A34&amp;ticket_price=1597&amp;quote_id=-676158347406029062&amp;utid_state=1&amp;channel=iphone&amp;price_without_closed_user_group=2256&amp;tm_place_name=Cabaguio&amp;deeplink_data=eyJmaWVsZHMiOnsic2lnbmF0dXJlIjoiZjIzYjE1NzFjZWRlNTNlMjNlMmVjMGNkMGYwNzAxNDIifSwidXJsIjoiaHR0cHM6Ly9waC50cmlwLmNvbS9ob3RlbHMvcmVkaXJlY3Q%2FaG90ZWxpZD03NTk4NzAmY2l0eT0xNDU4JkFsbGlhbmNlaWQ9MTI2MDcmc2lkPTg4ODgzMiZjaGVja2luPTIwMjYtMDMtMDImY2hlY2tvdXQ9MjAyNi0wMy0wMyZzaG9wcGluZ2lkPWZlMTFhM2JjOTkwMjRjOGY5NWZmNjMwZjg4MGE0NzEwJmFkdWx0PTEmY2hpbGRyZW49MCZhZ2VzPSZsYW5ndWFnZT1lbnBoJmxvY2FsZT1lbl9QSCZyb29taWQ9MTQzODg4MTk2NCZzd2lkPTAmcGF5PVBQJmZndD0xJmNybj0xJmN1cnI9UEhQJndrcD0xJnN0YW5kPUg0c0lBQUFBQUFBQV93RDdBQVRfQ21BS0FoZ0JFZ1FJQVJBQUdsUUlyTEdPcmdVU0FUSVlBRERCRWpqSGRaZ0J2ckF1cUFFQXVBRUN3QUVDMFFIc1ViZ2VoVWVXUU9FQlVyZ2VoZXZ6bUVEb0FldnpqNkFCaUFJZ2lRUUFBQUFBQUFBQUFLQUVBS0VGUFFyWG8zQjlSVUFhSUdabE1URmhNMkpqT1Rrd01qUmpPR1k1TldabU5qTXdaamc0TUdFME56RXdJQVFvNkt1VHpRWklBVklHWWpreE56WTBXaHdLQTBsRVVoSHp2emw4QXNNNlB4b0RVRWhRSVJCWU9iVElkcjRfWWdWbGJsOVFTR2k1RkhBQmVBQ0tBUWRJQVhnQXlBRUJxZ0VBOGdFaVptVXhNV0V6WW1NNU9UQXlOR000WmprMVptWTJNekJtT0Rnd1lUUTNNVEJmTXBJQ0FUU2FBZ0FBQUFEX193RUFBUF9faG16NWR2c0FBQUEifQ%3D%3D&amp;utid=1087af98-84d1-4762-bb2f-d3a948f5f26a&amp;tm_stars=3&amp;client_id=skyscanner_app&amp;redirect_delay=1000&amp;price_policy=2&amp;pre_redirect_id=b9676c61-6615-be55-10cd-e12186c172fe&amp;tm_city_code&amp;max_price=4747&amp;guests=1&amp;request_id=b9676c61-6615-be55-10cd-e12186c172fe&amp;tm_country_code=PH</t>
  </si>
  <si>
    <t>7.0920328, 125.6109317</t>
  </si>
  <si>
    <t>Christ's Commission Fellowship, J. P. Laurel Avenue, San Antonio, Barangay 20-B, Poblacion District, Davao City, Davao Region, 8000, Philippines</t>
  </si>
  <si>
    <t>https://www.google.com/maps/place/Jardin+de+Ysabelle+-+Hobbiton+cafe/data=!4m11!3m10!1s0x32f9651336dac993:0x63ddad25a52c7fbb!5m3!1s2026-03-01!4m1!1i2!8m2!3d7.0927881!4d125.7612814!16s%2Fg%2F11lrj8_mwx!19sChIJk8naNhNl-TIRu38spSWt3WM?authuser=0&amp;hl=en&amp;rclk=1</t>
  </si>
  <si>
    <t>7.0927881, 125.7612814</t>
  </si>
  <si>
    <t>Tagluno, Aundanao, Samal District, Samal, Davao del Norte, Davao Region, 8119, Philippines</t>
  </si>
  <si>
    <t>Jardin De Ysabelle and Hobbiton Cafe</t>
  </si>
  <si>
    <t>https://www.google.com/maps/place/Club+Samal+Resort/data=!4m11!3m10!1s0x32f96eb9e3dd5729:0x1fd642cf7982d1ca!5m3!1s2026-03-01!4m1!1i2!8m2!3d7.1160736!4d125.6708416!16s%2Fg%2F11c6pn03vv!19sChIJKVfd47lu-TIRytGCec9C1h8?authuser=0&amp;hl=en&amp;rclk=1</t>
  </si>
  <si>
    <t>7.1160736, 125.6708416</t>
  </si>
  <si>
    <t>Maslub, Tagbitan-ag, Samal District, Samal, Davao del Norte, Davao Region, 8119, Philippines</t>
  </si>
  <si>
    <t>Licup</t>
  </si>
  <si>
    <t>Located in Samal, Jardin De Ysabelle and Hobbiton Cafe is in a rural area. Bonsai Forest and Monfort Bat Sanctuary reflect the area's natural beauty and area attractions include BlueJaz Water Park and Maxima Aqua Fun. Crocodile Farm and Davao Butterfly House are also worth visiting. 
Bed &amp; breakfast in Samal with 2 outdoor pools and free breakfastAlong with 2 outdoor pools, this bed &amp; breakfast has a restaurant and a bar/lounge. Free breakfast (local cuisine), free WiFi in public areas, and free self parking are also provided. Other amenities include a coffee shop/cafe, a garden, and barbecue grills. Housekeeping is available once per stay. Jardin De Ysabelle and Hobbiton Cafe offers 4 accommodations with air conditioning. Rooms open to balconies or patios. These individually decorated accommodations have separate sitting areas. 32-inch LED televisions come with satellite channels. Bathrooms include showers and bidets. This Samal bed &amp; breakfast provides complimentary wireless Internet access, with a speed of 25+ Mbps. Housekeeping is provided once per stay.  2 outdoor swimming pools are on site.</t>
  </si>
  <si>
    <t>Club Samal Resorts Development Inc</t>
  </si>
  <si>
    <t>www.skyscanner.com.ph/hotel_deeplink/4.0/PH/en-US/PHP/h_ct/200530316/2026-03-05/2026-03-06/hotel/hotel/hotels?legacy_provider_id=31&amp;rooms=1&amp;hb_data=aIX5SWYv97I9PFkE_QuFX98OWSpWhNku6Sj1IAoUL2WX4eL6WMOIFJ4xLXo831wPssVFD6PWn4xz9T3nSg38qek3BNhBZOO5y3tt9Qwf5bJUC4w7L1ub1pA8x3N2Ak7tRHtvcR3d1yOBWVx23VNGy8pK68IKbbhUpwj-JIP2R1sHAMy3gmxvukVbQaPmTEz5UmoO4c-T3zhmWpmVG6nrF2kClTeTlY7Gr6wZIHtBwQAj0L_tQU3cvJe-Q3pfLp2NCzQCZw5GOZjZlNY0bP-T1FgehuAk-wU4r2rdyWkYd7vlvUMl73b_XNDweSb8PoRsZK7di1Cgtxw_NHjy4uJbSldjfCiKYBBXiV_B2fLQQ68hoGI1FR0yj7mVnGCZOwBZGT2XMHyDvtm6_TFWMK7gImKAxBbeXpSt5FfwbMjm6A%3D%3D&amp;q_datetime_utc=2026-03-05T14%3A24%3A52&amp;ticket_price=10108&amp;quote_id=1739167320554379416&amp;utid_state=1&amp;channel=iphone&amp;tm_place_name=Caliclic&amp;deeplink_data=eyJmaWVsZHMiOnsic2lnbmF0dXJlIjoiZjM3YTI5ZDUxMDY5MTY0ZmM4YzQ1MWRkMWFhMzJlYTQifSwidXJsIjoiaHR0cHM6Ly9waC50cmlwLmNvbS9ob3RlbHMvcmVkaXJlY3Q%2FaG90ZWxpZD0yMzIxNjY0NiZjaXR5PTMwNzIwMSZBbGxpYW5jZWlkPTEyNjA3JnNpZD04ODg4MzImY2hlY2tpbj0yMDI2LTAzLTA1JmNoZWNrb3V0PTIwMjYtMDMtMDYmc2hvcHBpbmdpZD0yYjU3ODJkYjg4OGI0YjQ0OWU4OTg2MGUxYTMzMTZkYyZhZHVsdD0xJmNoaWxkcmVuPTAmYWdlcz0mbGFuZ3VhZ2U9ZW5waCZsb2NhbGU9ZW5fUEgmcm9vbWlkPTE0NjY2MjA1NzQmc3dpZD0wJnBheT1QUCZmZ3Q9MSZjcm49MSZjdXJyPVBIUCZ3a3A9MSZzdGFuZD1INHNJQUFBQUFBQUFfd0FEQWZ6LUNtRUtBaGdCRWdRSUFSQUFHbFVJbnJXcnV3VVNBVElZQURDNER6aU9hNWdCaG9TSkM2Z0JBTGdCQXNBQkF0RUI5aWhjanlMTndFRGhBYTVINFhyVXZjTkE2QUhiX3V6M0FZZ0NJSWtFQUFBQUFBQUFBQUNnQkFDaEJRQUFBQUFBQUFBQUdpQXlZalUzT0RKa1lqZzRPR0kwWWpRME9XVTRPVGcyTUdVeFlUTXpNVFprWXlBRUtOYWlwczBHU0FGU0JqaGxOemxrWTFvY0NnTlZVMFFSVk9PbG04U2dHMEFhQTFCSVVDRkhBM2dMSkNpLVAySUZaVzVmVUVob3ZCUndBWGdBaWdFSFNBRjRBTWdCQWFvQkJ3b0RNREl4RUFMeUFTSXlZalUzT0RKa1lqZzRPR0kwWWpRME9XVTRPVGcyTUdVeFlUTXpNVFprWTE4d2tnSUJOSm9DQUFBQUFQX19BUUFBX19fMFB0UmdBd0VBQUEifQ%3D%3D&amp;utid=e042ee00-45b6-7b8e-a71b-d68746310743&amp;tm_stars=3&amp;client_id=skyscanner_app&amp;price_policy=2&amp;pre_redirect_id=ee7e2194-53c8-94a4-7ae4-b1307800b69f&amp;tm_city_code&amp;max_price=10108&amp;guests=1&amp;request_id=ee7e2194-53c8-94a4-7ae4-b1307800b69f&amp;tm_country_code=PH</t>
  </si>
  <si>
    <t>7.0673972, 125.6880471</t>
  </si>
  <si>
    <t>Circumferential Road, Playa Azalea, Kinawitnon, Babak District, Samal, Davao del Norte, Davao Region, 8119, Philippines</t>
  </si>
  <si>
    <t>With a stay at Club Samal Resorts Development Inc in Samal, you'll be 4.9 mi (7.9 km) from Damosa Gateway and 5 mi (8 km) from SM Lanang Premier. This hotel is 5.2 mi (8.4 km) from SMX Convention Center Davao and 7.2 mi (11.6 km) from Ateneo de Davao University.
Pamper yourself with onsite massages or enjoy recreation amenities such as an outdoor pool. Additional amenities at this hotel include complimentary wireless internet access, gift shops/newsstands, and wedding services.
Grab a bite to eat at bistro 1973, a beachfront restaurant which features a pool view. You can also stay in and take advantage of the 24-hour room service. Relax with your favorite drink at the bar/lounge or the poolside bar. Cooked-to-order breakfasts are available daily from 6:30 AM to 10:30 AM for a fee.
Featured amenities include dry cleaning/laundry services, a 24-hour front desk, and luggage storage. Planning an event in Samal? This hotel has 1938 square feet (180 square meters) of space consisting of conference space and 3 meeting rooms. A roundtrip airport shuttle is provided for a surcharge (available on request), and free self parking is available onsite.
Make yourself at home in one of the 54 air-conditioned rooms featuring flat-screen televisions. Cable television is provided for your entertainment. Private bathrooms with showers feature complimentary toiletries and slippers. Conveniences include safes and desks, and housekeeping is provided daily.</t>
  </si>
  <si>
    <t>Lorelei Beach Resort</t>
  </si>
  <si>
    <t>www.skyscanner.com.ph/hotel_deeplink/4.0/PH/en-US/PHP/h_ad/146206589/2026-03-05/2026-03-06/hotel/hotel/hotels?legacy_provider_id=22&amp;rooms=1&amp;closed_user_group=general&amp;hb_data=NiZ5hOaFrbIfVg4N2tngVeBFwY4jIicd7TVxhQgcGL-9HSK5QQ_ge9kROK_-pYcP-gUOLMqLLAfbosVOHnxKu0Ub2iGAqiZjRxKxEcAzJ0n4m_w4JgLqwPRosMg1hNZcY37HG-e4zm8OL0U6B6md6ZZ_gUJbHmKd-tYg3VjPpcmTFud26mgfw7AJaJyllmglVBwHWNjHGiwgrneFqlwtQPJ-CwmwhvZtqF2UVb_NpcGDaVeFeBKKbRn1T0-5i3luikcK3lHyqRWLo44peJqKaB-V2RMowtHeD0z07o-k-EbiFq24Z3Z3uoa8oxJLP96d6mjRB22d3YzrxNTFeK8n9DvJb2aBz4_vaZNfhxtagryiB4clD1y8MpVXElP8lW--YDnd8oknO92KdcrmOz7EvoaxgfwXaBelbzQXBas2m5KZ&amp;q_datetime_utc=2026-03-05T14%3A24%3A52&amp;ticket_price=2365&amp;quote_id=-364916637530633885&amp;utid_state=1&amp;channel=iphone&amp;price_without_closed_user_group=5500&amp;tm_place_name=Katadman&amp;deeplink_data=eyJmaWVsZHMiOnsic2lnbmF0dXJlIjoiNjA2MDkwODFlN2Y0ZDJhNGY2NjVlNzVlY2JlZTFlMzAifSwidXJsIjoiaHR0cHM6Ly93d3cuYWdvZGEuY29tL3BhcnRuZXJzL3BhcnRuZXJzZWFyY2guYXNweD9jaWQ9MTg0NjM4MyZoaWQ9MTE1NTM2OSZjdXJyZW5jeT1QSFAmY2hlY2tpbj0yMDI2LTAzLTA1JmNoZWNrb3V0PTIwMjYtMDMtMDYmTnVtYmVyb2ZBZHVsdHM9MSZOdW1iZXJvZkNoaWxkcmVuPTAmUm9vbXM9MSZtY2lkPTMzMiZtYXN0ZXJSb29tSWQ9NzI3NzE0MyZtcHQ9Ym1KR09ESlpXRzk0WnpoVGJHazVUVFJDVWxCQlVIaExVMGRDUWpkd2FGbFRZV3hVZDBORGMwRTJSRnAzY1UxNVMzQkNhMkZQSzJ0RFV6VnVaV1JqUm5oeldsQkJlU3M1ZFVvelIzQXliejAmVG90YWxQcmljZT0yMzY0Ljg0JlRvdGFsVGF4PTI3My43NyZUb3RhbEZlZT0xOTkuMjAmVG90YWxTdXJjaGFyZ2U9MCZtY3VyPVBIUCJ9&amp;utid=28059a27-e8bc-9a7c-d6f2-5de54a1221a7&amp;tm_stars=2&amp;client_id=skyscanner_app&amp;price_policy=2&amp;pre_redirect_id=65d5e34b-3bb9-d4b7-0275-29a41e0e2785&amp;tm_city_code&amp;max_price=2657&amp;guests=1&amp;request_id=65d5e34b-3bb9-d4b7-0275-29a41e0e2785&amp;tm_country_code=PH</t>
  </si>
  <si>
    <t>Circumferential Road, Playa Azalea, Catagman, Samal District, Samal, Davao del Norte, Davao Region, 8119, Philippines</t>
  </si>
  <si>
    <t>Katadman</t>
  </si>
  <si>
    <t>Lorelei Beach Resort provides flawless service and all the necessary facilities for visitors.To facilitate your arrival and departure, you can pre-book airport transfer services prior to checking in. The resort offers car hire and shuttle amenities for your ease in navigating around Davao City. When arriving by car, you'll be grateful for the on-site complimentary parking at resort.Should you require it, the tours can even assist you in booking tickets and securing reservations for the finest shows and events in the vicinity. Whether it's an extended stay or simply needing fresh attire, laundromat, dry cleaning service and laundry service provided by resort ensures your cherished travel garments stay spotless and accessible. Your stay will be comfortable with the presence of 24-hour room service and room service as an in-room amenity for your relaxation and enjoyment.To ensure the well-being and convenience of all visitors, smoking is strictly prohibited throughout the entire resort.Smoking is permitted solely in the specified smoking zones allocated by resort.In order to ensure the utmost level of relaxation, the guestrooms feature an inviting design and are equipped with all basic necessities, creating a delightful stay experience. Several chosen accommodations at Lorelei Beach Resort have a balcony or terrace incorporated into the room design.Selected rooms offer in-room amusement like television as a source of entertainment for guests to enjoy.You'll be pleased to know that select guest bathrooms offer bathroom amenities such as toiletries, ensuring a comfortable stay. Each day, arise to a delightful complimentary morning meal at Lorelei Beach Resort.How about kicking off each day of your getaway with a delicious cup of coffee? At the resort, relish in the invigorating taste of a freshly brewed, excellent coffee. Various excellent meal offerings at resort ensure that enticing and easily accessible options are constantly available. Upon your arrival, don't miss experiencing bar for enjoyable in-house evening entertainment.Visitors wishing to create their personal culinary delights will appreciate the on-site BBQ facilities provided at this establishment.Throughout the day, engage in the entertaining activities available at Lorelei Beach Resort. Make sure to discover the readily available beach at resort. Enjoy a refreshing beverage al fresco at resort's poolside bar savoring your preferred concoction.</t>
  </si>
  <si>
    <t>www.skyscanner.com.ph/hotel_deeplink/4.0/PH/en-US/PHP/h_h1/212247169/2026-03-05/2026-03-06/hotel/hotel/hotels?legacy_provider_id=927111&amp;rooms=1&amp;closed_user_group=mobile&amp;hb_data=BJJS6FFtWbdFEntwNatBK9Z7IlQOjdZFvTa5fBHkygSJrXsE730gJk_UNpEbb2kP974lBkf2bq-pIFdQ_OgnRR2fARLOoqy3WbIkl-hl6po23spG_p3xgCG1y4Wro7GPzx1gEwKJY7E7FsHvaClOFj2I-c5Qel1JEmYz3M33TwKJGxDfKemShtxLoJRq90Mav75JmMxsbvPNKpuAsKN5Kc235CMqkJCx1StX1MS7sMfERtG9VBP_7mKgUh5TZXxNwybJp00R0RYQ9vDmzaTpuDLBLvo%3D&amp;q_datetime_utc=2026-03-05T14%3A24%3A52&amp;ticket_price=8100&amp;quote_id=-8249760872863561920&amp;utid_state=1&amp;channel=iphone&amp;price_without_closed_user_group=9000&amp;tm_place_name=Davao&amp;deeplink_data=eyJmaWVsZHMiOnsic2lnbmF0dXJlIjoiMjQxYTBlYjUwYzEwYjM1NWYzNzc4YzljMjZjM2EwZjUifSwidXJsIjoiaHR0cHM6Ly9waC5ob3RlbHMuY29tL0hvdGVsLVNlYXJjaD90cGlkPTMyMTQmbXBlPTE3NzI3MjAyMjYmZW5kRGF0ZT0yMDI2LTAzLTA2JmFkdWx0cz0xJmxvY2FsZT1lbl9QSCZjaGlkPTQ1MmIwNTliLTYzNGYtNDI3OS04YWU1LTM0ZGRmOWMzYjJhYiZlYXBpZD00NCZtY3RjPTMmc3RhcnREYXRlPTIwMjYtMDMtMDUmbXBkPVBIUCZtcG49MjAwMzU4OTM5JmN1cnJlbmN5PVBIUCZyYXRlcGxhbmlkPTIwMjE5NDE3NSZtcG09MjQmbXBwPTEmbXBvPUVDJnNlbGVjdGVkPTY2NDk2NDgmbXBiPTExNzYuOTImbXBxPTcyNjkuMjMmbXBhPTY5MjMuMDgifQ%3D%3D&amp;utid=3011df48-606f-4fb3-1e36-b0187df031ce&amp;tm_stars=3&amp;client_id=skyscanner_app&amp;price_policy=2&amp;pre_redirect_id=7d53220d-480a-f933-6ca8-72fe7d09f511&amp;tm_city_code=DVOP&amp;max_price=8100&amp;guests=1&amp;request_id=7d53220d-480a-f933-6ca8-72fe7d09f511&amp;tm_country_code=PH</t>
  </si>
  <si>
    <t>7.0986306, 125.6727033</t>
  </si>
  <si>
    <t>Castle View Hotel Samal</t>
  </si>
  <si>
    <t>www.skyscanner.com.ph/hotel_deeplink/4.0/PH/en-US/PHP/h_ad/218289024/2026-03-05/2026-03-06/hotel/hotel/hotels?legacy_provider_id=22&amp;rooms=1&amp;closed_user_group=general&amp;hb_data=AiqrhA_TwdZnqoYqMnOlU2GnAknwXcC2tU7PIKJtqT6S7KwEleCy63t6H2ox36-zF9ybBQ-Dqpl2Q3CtncVqA6a2Ghoq8_WmZ2HpLGp2rxlfjoohxtZJvjXb7X4jKTMgV_ZjMHo3HNsZ9ypoqIDL9VSupd3SB26Kxz_4FqxOFFnQuKv7AKXRpiw2f1P0ap2ltsOuH8N25nF3l7PHSiMpbXb8BA9C3SjiczOIbuw-cUJn00BMqGZQ2c9_5b4G-HqAWNQeBJno0WG3RH1_rZ6mb-jzJJQg2jLsGgjEcAlwzOhQPhZuJtOUPekdTof3jNnVkuvF80BjXkknsf1dOIAxdCyUG0MFhRCT0LVyU91uoplSxO8hRWFxr1AcEqcL5Ca5WWBvA_OPZKAz6MoYxI2BFnpr9pJEU3etxepCtiUCQS4H&amp;q_datetime_utc=2026-03-05T12%3A27%3A57&amp;ticket_price=3617&amp;quote_id=4528601402956202226&amp;utid_state=1&amp;channel=iphone&amp;price_without_closed_user_group=14468&amp;tm_place_name=Pakiputan&amp;deeplink_data=eyJmaWVsZHMiOnsic2lnbmF0dXJlIjoiM2NkNzI2MGY0MjBkMDg5MzIyOTQxNzJlYWEzZmUzZTMifSwidXJsIjoiaHR0cHM6Ly93d3cuYWdvZGEuY29tL3BhcnRuZXJzL3BhcnRuZXJzZWFyY2guYXNweD9jaWQ9MTg0NjM4MyZoaWQ9NDkzMjI4NzImY3VycmVuY3k9UEhQJmNoZWNraW49MjAyNi0wMy0wNSZjaGVja291dD0yMDI2LTAzLTA2Jk51bWJlcm9mQWR1bHRzPTEmTnVtYmVyb2ZDaGlsZHJlbj0wJlJvb21zPTEmbWNpZD0zMzImbWFzdGVyUm9vbUlkPTEwMDcyMzY4ODUmbXB0PVJYQlJaSEp0VlU1NFp6bFZhRWRMVjBSQmQwTkZVRUV3YWxCRlFsbFVaMlJ0U1V0dFJFNWpOMnA0TUhKclp5dExZbnBFWVRscmNtbEJZWGxDY1ZOb2IyZE5VV1Z0TjBvck4wRjJOVGwzUFQwJlRvdGFsUHJpY2U9MzYxNy4wNyZUb3RhbFRheD00MTcuOTcmVG90YWxGZWU9MzA1LjQ0JlRvdGFsU3VyY2hhcmdlPTAmbWN1cj1QSFAifQ%3D%3D&amp;utid=d478c962-255d-a08d-a62d-aaf17170c7e5&amp;tm_stars=0&amp;client_id=skyscanner_app&amp;price_policy=2&amp;pre_redirect_id=ddf19633-6626-6199-825c-2adf855a2f7d&amp;tm_city_code&amp;max_price=3774&amp;guests=1&amp;request_id=ddf19633-6626-6199-825c-2adf855a2f7d&amp;tm_country_code=PH</t>
  </si>
  <si>
    <t>7.0871105, 125.6672747</t>
  </si>
  <si>
    <t>Castle View Hotel Samal has an outdoor swimming pool, garden, a terrace and restaurant in Magamomo. Among the facilities at this property are room service and a concierge service, along with free WiFi throughout the property.</t>
  </si>
  <si>
    <t>Costa Azalea Crusoe Cabins</t>
  </si>
  <si>
    <t>www.skyscanner.com.ph/hotel_deeplink/4.0/PH/en-US/PHP/h_ad/205742185/2026-03-05/2026-03-06/hotel/hotel/hotels?legacy_provider_id=22&amp;rooms=1&amp;closed_user_group=general&amp;hb_data=FVp1p6CL3bgXzyTznHQxA-pSrp2oXpeb5MHSY49ZGa65xO3r00mmD8dxPbQyTpylntlY6bL370xjBAs0yxoduoOsPLzmqZWiBFa694zGCbafGf9g1eb72oK-IQhr5NYVG6cf0tvfN_DvAu1PZAdGK7Y7V5G5XnaAWkURyBuG4nW00j-b28S36w762xuOic2bEF5DIziiL3hXX7inNc7E7qRPl1lqIi05n1ijaC-sJpUNodxgSK5pKpwR5yTeGoANbL2ddn9ijBNGNy03J_jA63nCbia6gGxMRAh_jsNI9jiYYg41zXxIc8eweGkQ8hCeXYaIRDNtBMoAPsAGRzkbnft8JOZwMi8XNzvaJVHGMGPo_Y8DQkZf8hqg2S8M9OV-pvr6xDdbh9F8vCGKsN5Ht3xRlSVnjeXRhurFBV2ulsfc&amp;q_datetime_utc=2026-03-05T14%3A24%3A57&amp;ticket_price=10379&amp;quote_id=1739360888686777996&amp;utid_state=1&amp;channel=iphone&amp;price_without_closed_user_group=16000&amp;tm_place_name=Limao&amp;deeplink_data=eyJmaWVsZHMiOnsic2lnbmF0dXJlIjoiM2YxZmJjYTdhMDkxMzNhNGI0ODJmMDk2YWUwMjZlODkifSwidXJsIjoiaHR0cHM6Ly93d3cuYWdvZGEuY29tL3BhcnRuZXJzL3BhcnRuZXJzZWFyY2guYXNweD9jaWQ9MTg0NjM4MyZoaWQ9MzA4NDY4MTUmY3VycmVuY3k9UEhQJmNoZWNraW49MjAyNi0wMy0wNSZjaGVja291dD0yMDI2LTAzLTA2Jk51bWJlcm9mQWR1bHRzPTEmTnVtYmVyb2ZDaGlsZHJlbj0wJlJvb21zPTEmbWNpZD0zMzImbWFzdGVyUm9vbUlkPTUwNzg1NzA5NSZtcHQ9VTNFNFltZzBORFJ0TlVVemNtZDZWR3hUU0ZwQ0sxUmtZbGhXYkZWeFIyaG1NMUpJWkhKelNsbFZjVTVXTm5weFpuVmhWMDVFVTA0MmFVSnBSMG8xZURGRGRucFBPVTFGU25sTldrcDNhbXMmVG90YWxQcmljZT0xMDM3OC43NiZUb3RhbFRheD0xMTk5LjI3JlRvdGFsRmVlPTg3Ni40OCZUb3RhbFN1cmNoYXJnZT0wJm1jdXI9UEhQIn0%3D&amp;utid=50164009-3d83-9039-fc61-48ceb4328305&amp;tm_stars=3&amp;client_id=skyscanner_app&amp;price_policy=2&amp;pre_redirect_id=e6f58370-3a7e-34bb-2b2c-709e25841183&amp;tm_city_code&amp;max_price=14784&amp;guests=1&amp;request_id=e6f58370-3a7e-34bb-2b2c-709e25841183&amp;tm_country_code=PH</t>
  </si>
  <si>
    <t>Crusoe Cabins at Costa Azalea, Circumferential Road, Playa Azalea, Limao, Samal District, Samal, Davao del Norte, Davao Region, 8119, Philippines</t>
  </si>
  <si>
    <t>Limao</t>
  </si>
  <si>
    <t>Located in Samal, Crusoe Cabins Costa Azalea is within a 5-minute drive of BlueJaz Water Park and General Moncado White House. This bed &amp; breakfast is 4.4 mi (7 km) from Church of Christ and 6.1 mi (9.9 km) from Davao Museum.
Enjoy the recreation opportunities such as an outdoor pool or make use of other amenities including complimentary wireless internet access.
Cooked-to-order breakfasts are available daily from 6:00 AM to 10:00 AM for a fee.
Featured amenities include a 24-hour front desk and luggage storage. Free self parking is available onsite.
Make yourself at home in one of the 12 air-conditioned rooms featuring LED televisions. Complimentary wireless internet access keeps you connected, and cable programming is available for your entertainment. Bathrooms feature showers with rainfall showerheads and complimentary toiletries. Conveniences include electric kettles and complimentary bottled water.</t>
  </si>
  <si>
    <t>www.skyscanner.com.ph/hotel_deeplink/4.0/PH/en-US/PHP/h_ad/224535633/2026-03-02/2026-03-03/hotel/hotel/hotels?legacy_provider_id=22&amp;rooms=1&amp;closed_user_group=general&amp;hb_data=fHVal8VIQuJdIiyh9nXFSakmEluYmBsBDWrrJlVinOe1cWaa_a1WHZijsyVjezg1qMiudt8FLmeuoLKazg7C6lU4EUygdJ_YFyVv61WDONFs8qzAipH3GEr2L2C7uJen-ykD8OK4rjj_8IxMfkLqX5GlyStQWQTRzaDpCwuk5culfCBMsKbLZEegDkvgmXrTedSvY87ek98R-Z89czenW5JxM1Zk2G6IwB0-mQYmfBSAGpugedGb7l6mbmbfZohXyhOCihs3bsOJWvpWE-JxiJ7-Jbh7m-WBi7zQTWNF9Lli2Ihq04jVrRxdHBridAFvWpl2cRnVWGhx-rFgx_K_-zd72ZSivJFvOjJPwsfe_map0sh9jkdriFZEegpXKbitWM2_LJT3qu8b8oQQOyFBNntWSgxXB8f956gFmBUxH_q1&amp;q_datetime_utc=2026-03-02T00%3A18%3A42&amp;ticket_price=2082&amp;quote_id=1421532910312593132&amp;utid_state=1&amp;channel=iphone&amp;price_without_closed_user_group=2504&amp;tm_place_name=Santa+Ana&amp;deeplink_data=eyJmaWVsZHMiOnsic2lnbmF0dXJlIjoiYmUwMzU2MWMwODY1NDgyZmY0MGMyYzVkYTIwOTM5NWEifSwidXJsIjoiaHR0cHM6Ly93d3cuYWdvZGEuY29tL3BhcnRuZXJzL3BhcnRuZXJzZWFyY2guYXNweD9jaWQ9MTg0NjM4MyZoaWQ9ODk5MjU1NyZjdXJyZW5jeT1QSFAmY2hlY2tpbj0yMDI2LTAzLTAyJmNoZWNrb3V0PTIwMjYtMDMtMDMmTnVtYmVyb2ZBZHVsdHM9MSZOdW1iZXJvZkNoaWxkcmVuPTAmUm9vbXM9MSZtY2lkPTI4MDMzJm1hc3RlclJvb21JZD0xMTEyNTExNjcmbXB0PU1FZHVjMjVFVkhKSFdHWnhiMmhtUzFWV1VYaDFWbnBRYVN0SVFsUkRXRVpNSzJGeU5YZHhRa2QzY3pSdVVWZFZZbmx4WW1oNVMwdGFhM1IxUkRoWGQwcFBSMGdyYW1oV1MwWlBhUSZUb3RhbFByaWNlPTIwODIuMTUmVG90YWxUYXg9MjQwLjEzJlRvdGFsRmVlPTE3Ni4zMCZUb3RhbFN1cmNoYXJnZT0wJm1jdXI9UEhQIn0%3D&amp;utid=6065b80c-f5e4-1690-4bbb-9d3098808a64&amp;tm_stars=4&amp;client_id=skyscanner_app&amp;redirect_delay=1000&amp;price_policy=2&amp;pre_redirect_id=6d9a7c72-a79d-c201-172e-12d52ccabde0&amp;tm_city_code&amp;max_price=3438&amp;guests=1&amp;request_id=6d9a7c72-a79d-c201-172e-12d52ccabde0&amp;tm_country_code=PH</t>
  </si>
  <si>
    <t>www.skyscanner.com.ph/hotel_deeplink/4.0/PH/en-US/PHP/h_xp/204193983/2026-03-02/2026-03-03/hotel/hotel/hotels?legacy_provider_id=1&amp;rooms=1&amp;closed_user_group=mobile&amp;hb_data=13POmGOuO_RZkFxgIKYHpusMWIzwZaIG5ZS4GT53ByfUDv46up3gtYoH6iL_Vo_zEuwqRfbi0l3-Q2LB_A78wg-03G8oXfpu9EC9p8GXIq7HgCcW3eVDF4Hj6gC2hcThhAu-RFiWi5nnG8DEdEJk3Z-CNivYHRu2Vc4XTpUpOkCOirh280o5S1BCwT2KNdWdwuHoD19Yj-U-yi2Qj68qtAwTvxvnzva23o2Ub2LoEgcZ1HOpXMGuA3j-E_kjdgDD3nX-os1rMMkXkN2wtDxgzIuJIE4%3D&amp;q_datetime_utc=2026-03-02T00%3A19%3A45&amp;ticket_price=929&amp;quote_id=-3946698209688034323&amp;utid_state=1&amp;channel=iphone&amp;price_without_closed_user_group=1858&amp;tm_place_name=Ipil&amp;deeplink_data=eyJmaWVsZHMiOnsic2lnbmF0dXJlIjoiOTE5ZWI4MzRmZThkMzNkNTcxMDdlMjAwNzAxNzhiOTEifSwidXJsIjoiaHR0cHM6Ly93d3cuZXhwZWRpYS5jb20ucGgvSG90ZWwtU2VhcmNoP3RwaWQ9NjgmbXBlPTE3NzI0MDYyMDkmZW5kRGF0ZT0yMDI2LTAzLTAzJmFkdWx0cz0xJmxvY2FsZT1lbl9VUyZjaGlkPTU4NGNhZjcxLWViMTAtNGZkMi1iZjVmLTYxZmJiZWZkN2FlNCZlYXBpZD00NjIzMCZtY3RjPTMmc3RhcnREYXRlPTIwMjYtMDMtMDImbXBkPUdCUCZtcG49MzE1NTUyNzI4JmN1cnJlbmN5PUdCUCZyYXRlcGxhbmlkPTM4MzkwMjMyNyZtcG09MjQmbXBwPTEmbXBvPUVDJnNlbGVjdGVkPTUwODY2NjY3Jm1wYj0xLjU2Jm1wcT0xMC43MCZtcGE9MTAuMzkifQ%3D%3D&amp;utid=5884af37-a696-e7b8-072f-b2677ff5487b&amp;tm_stars=2&amp;client_id=skyscanner_app&amp;redirect_delay=1000&amp;price_policy=2&amp;pre_redirect_id=7d706c6c-7229-42a2-923c-5673a72a9e49&amp;tm_city_code&amp;max_price=1174&amp;guests=1&amp;request_id=7d706c6c-7229-42a2-923c-5673a72a9e49&amp;tm_country_code=PH</t>
  </si>
  <si>
    <t>Casino Filipino, J. P. Laurel Avenue, Azuela Cove, Buhangin District, Davao City, Davao Region, 8000, Philippines</t>
  </si>
  <si>
    <t>www.skyscanner.com.ph/hotel_deeplink/4.0/PH/en-US/PHP/h_bc/46988244/2026-03-02/2026-03-03/hotel/hotel/hotels?legacy_provider_id=13&amp;rooms=1&amp;closed_user_group=apps&amp;hb_data=OBpFnqg8EGvPEY3CJrmxg1stJtaF3h1JAFgOSslUI4oR33LU9vLyDgFX_bFxvyHi83zoAnbtQce6_G-WxA5OHEFg8ljHOWdjqb95Y5b75tADzH7pyfLpXRNaOqyhcSv7Q6ZXOa_AR9CJHR00sb2OX4TOtb08163suywObqE71lunSXLYYKh_qltGft1HyjX61dVoYrE4qJVw7RTQ8SP2FFmA93Twcfm9054O431udASXEueP9DmDSPU9hAmHUfhbQpfgDKroN8kq2EXKKciH92vY9VllLavZWrSeGDo6CyF01Hs6TAImTN3XYZxRdEx3egfTuir3-1W4cIP1MKgdLEOAhTr5cocdr-t-4qVOov_2jUmHrszi7SzMOX_bChCxF8k9FXqDRZb-zTuFl3M6fFvzHyGN3i0SmPceI_IMM354SUB-e8Y%3D&amp;q_datetime_utc=2026-03-02T00%3A18%3A48&amp;ticket_price=3306&amp;quote_id=-5794387130774306340&amp;utid_state=1&amp;channel=iphone&amp;price_without_closed_user_group=3953&amp;tm_place_name=Ipil&amp;deeplink_data=eyJmaWVsZHMiOnsic2lnbmF0dXJlIjoiZmM4ODU3OGMxNTI2ODdjMWZkOGE4ZjI2YzRhZTA1YWQiLCJibG9ja19pZCI6IjExMTg0MDIwMV8yMDQyNTE3NjJfMl8xXzAifX0%3D&amp;utid=0d0607af-8707-2b59-91ff-4e07b8c94090&amp;tm_stars=4&amp;client_id=skyscanner_app&amp;redirect_delay=1000&amp;price_policy=2&amp;pre_redirect_id=863664f1-c990-dfbb-9e9d-82828b852a35&amp;tm_city_code&amp;max_price=5351&amp;guests=1&amp;request_id=863664f1-c990-dfbb-9e9d-82828b852a35&amp;tm_country_code=PH</t>
  </si>
  <si>
    <t>www.skyscanner.com.ph/hotel_deeplink/4.0/PH/en-US/PHP/h_bc/223681170/2026-03-05/2026-03-06/hotel/hotel/hotels?legacy_provider_id=13&amp;rooms=1&amp;closed_user_group=apps&amp;hb_data=QheE6a8-RoyUZqtOSjiPILDvBgcXAvIqlA0Dy7CeobTiiVtpoRs7KoNTaF4UxXDDnggOAIYRA4LD-az40Kh9yecNCkWgmbRP-VbqG9O4GehXfkkpz06UB6C7NILOmGcM_0Wt8M73zOumsGOABqiaZ1v7a9PsrJbpIHmVgcn8_BixXjSilUUGI70OzJfw15RRrG2NYKYDB4nvim9Cq_5Hg-TomrIC0VUsz0GyJxZBSmKrAlFyCP44djMaPOUBd4Rmr7bUOUQ23ciaDhxHnvCFQzWh7wLhQsddmvXjatdAC67KNtBnoikOKK-qEqScg_T9ToEKR97mZdq1F5CEfUToc7aleDpM_TuEd_6pYVyeBmEKeKsbd6j5ThV0E8TYbrB-R3rV43a-gvLbFJwXx6K1ammph3ag_pyLWz5-v3G4EULD8yCl&amp;q_datetime_utc=2026-03-05T14%3A24%3A57&amp;ticket_price=2484&amp;quote_id=-467287255662365560&amp;utid_state=1&amp;channel=iphone&amp;price_without_closed_user_group=5269&amp;tm_place_name=Caliclic&amp;deeplink_data=eyJmaWVsZHMiOnsic2lnbmF0dXJlIjoiZjhjYTI2YjI2Y2JmMzljNjRiOGUwNWUxOTdkMGQ5OTEiLCJibG9ja19pZCI6IjE0MTk3ODA0MDFfNDE0MTE5NDQxXzJfMl8wIn19&amp;utid=7cfa05aa-4e4a-92b5-64a8-3aec5052a054&amp;tm_stars=2&amp;client_id=skyscanner_app&amp;price_policy=2&amp;pre_redirect_id=2b3824b9-25cc-2ced-d525-5384e4c4f27a&amp;tm_city_code&amp;max_price=9091&amp;guests=1&amp;request_id=2b3824b9-25cc-2ced-d525-5384e4c4f27a&amp;tm_country_code=PH</t>
  </si>
  <si>
    <t>www.skyscanner.com.ph/hotel_deeplink/4.0/PH/en-US/PHP/h_ad/204305563/2026-03-05/2026-03-06/hotel/hotel/hotels?legacy_provider_id=22&amp;rooms=1&amp;closed_user_group=general&amp;hb_data=pOJWP0pEyxDUXGbi7cpJq6DAKmWNuSZsrtE6_I2A34TSJ1mHnEj_eKBmYsFZAit5vJ9zdb3m4I6mbpku4cHE3aRwGLWzfwd2jLArDH8SpAu_-6_zAJB-u2OW2av0mDHvTbvIvcXbVNCQt3zOojdRy8WuDPZQw8nyuFf1_qUjzk7_VzCxdtDBsBOgkJntnVHTpLBk0xtCn4IMAoNeBEppjxDopG0j88f6NYRx7bZPildKAljW8AHINmJvzGa8djWlk7vJQRDzO0HnwD7p8LzsGYGyZYVUDSikwXFRNXGSM4dpo0AGJkqLZDZBj3vWfotdao_dXMbtET9ohnMbO4pVm-urvGxDvkl6S7WrZfs3ACCfDB0x7IS5GTXV24MZD2C-7C1JYXufVWlOhtXXln6UFezS6aJjSiSA1GSrvRNLbaz2&amp;q_datetime_utc=2026-03-05T14%3A24%3A58&amp;ticket_price=648&amp;quote_id=3213295670551098863&amp;utid_state=1&amp;channel=iphone&amp;price_without_closed_user_group=1100&amp;tm_place_name=Commonal&amp;deeplink_data=eyJmaWVsZHMiOnsic2lnbmF0dXJlIjoiMjNlNmZiYWY3MDI4OWQzMWQyMWU2MDgyNTZhYjNkOWEifSwidXJsIjoiaHR0cHM6Ly93d3cuYWdvZGEuY29tL3BhcnRuZXJzL3BhcnRuZXJzZWFyY2guYXNweD9jaWQ9MTg0NjM4MyZoaWQ9Mjg4ODg2MzImY3VycmVuY3k9UEhQJmNoZWNraW49MjAyNi0wMy0wNSZjaGVja291dD0yMDI2LTAzLTA2Jk51bWJlcm9mQWR1bHRzPTEmTnVtYmVyb2ZDaGlsZHJlbj0wJlJvb21zPTEmbWNpZD0zMzImbWFzdGVyUm9vbUlkPTExODYxMzkzMjQmbXB0PVJUSlJVVGRsZUVSU1J6SnVkV3hQTlNzMU9IQkpaWEZwVVdaRloxUnZNQzlNWmxOUlIzUlZRMDVNY0VSdU9YSlJPSGhaWjJNNFVuZHFNVUpRTDJKYU0xTlVSMnM0YnpNemNVazRjR3hSUFQwJlRvdGFsUHJpY2U9NjQ3LjY0JlRvdGFsVGF4PTAuMDAmVG90YWxGZWU9MC4wMCZUb3RhbFN1cmNoYXJnZT0wJm1jdXI9UEhQIn0%3D&amp;utid=ac047f7a-edc9-8de1-6915-4f0a6753fc7f&amp;tm_stars=0&amp;client_id=skyscanner_app&amp;price_policy=2&amp;pre_redirect_id=7a106aea-8079-091a-83c6-d5efde52315e&amp;tm_city_code&amp;max_price=3060&amp;guests=1&amp;request_id=7a106aea-8079-091a-83c6-d5efde52315e&amp;tm_country_code=PH</t>
  </si>
  <si>
    <t>www.skyscanner.com.ph/hotel_deeplink/4.0/PH/en-US/PHP/h_h1/200545766/2026-03-02/2026-03-03/hotel/hotel/hotels?legacy_provider_id=927111&amp;rooms=1&amp;closed_user_group=mobile&amp;hb_data=xipLtvliGI115kNATXbMwjEaXXQAO4WKAdJZnIC4mD_2gM3fand13nacq6qVuCGdOm9ujrBM3gKv25oX1TuI9_yzlGrN3jLzg8R2ODiKMqQqt9iIWtO9cNyOS2MfkTA-M-ROuQu0nALgljBb0tPw3CQmsUV59h7Bk4bpSbM8s_sYksoDjLqtSexQXcCBnZg6xpiv2TSoeZapIsPmIJ-dFXiFeKlO31WJIqcvH0BBk4dXpqXj8RV_7B8GjGou-tPl02njkf-lwsD8kJpV0zvUDwK6YZU%3D&amp;q_datetime_utc=2026-03-02T00%3A18%3A50&amp;ticket_price=766&amp;quote_id=1515581006228318609&amp;utid_state=1&amp;channel=iphone&amp;price_without_closed_user_group=851&amp;tm_place_name=Cabaguio&amp;deeplink_data=eyJmaWVsZHMiOnsic2lnbmF0dXJlIjoiYWUyOWUxNzNmZGQwNGEwNGNlZjc1ZWUzZmY2YzlkYzMifSwidXJsIjoiaHR0cHM6Ly9waC5ob3RlbHMuY29tL0hvdGVsLVNlYXJjaD90cGlkPTMyMTQmbXBlPTE3NzI0MDk4ODgmZW5kRGF0ZT0yMDI2LTAzLTAzJmFkdWx0cz0xJmxvY2FsZT1lbl9QSCZjaGlkPTBiYzkxNWI3LTAxYWMtNGVkYi04NTdlLTM2ZWY2MjU3M2U3YyZlYXBpZD00NCZtY3RjPTMmc3RhcnREYXRlPTIwMjYtMDMtMDImbXBkPVBIUCZtcG49MjIwNTQ1NTg2JmN1cnJlbmN5PVBIUCZyYXRlcGxhbmlkPTM4MjYyNDA3NSZtcG09MjQmbXBwPTEmbXBvPUVDJnNlbGVjdGVkPTM1NDc4ODMwJm1wYj04Mi4wOCZtcHE9Njg0LjAwJm1wYT02ODQuMDAifQ%3D%3D&amp;utid=73071273-83ae-5e15-5479-ed2b17d77cf8&amp;tm_stars=0&amp;client_id=skyscanner_app&amp;redirect_delay=1000&amp;price_policy=2&amp;pre_redirect_id=e3e26c71-0469-8f31-a716-e07b5441490a&amp;tm_city_code&amp;max_price=2975&amp;guests=1&amp;request_id=e3e26c71-0469-8f31-a716-e07b5441490a&amp;tm_country_code=PH</t>
  </si>
  <si>
    <t>www.skyscanner.com.ph/hotel_deeplink/4.0/PH/en-US/PHP/h_ad/159180602/2026-03-05/2026-03-06/hotel/hotel/hotels?legacy_provider_id=22&amp;rooms=1&amp;closed_user_group=general&amp;hb_data=3kaB8URHbR762eRrogLgUxZ4wKbl_FJAQr1QQfcbKDFuzBwGeDySQh48_lwkVdWLOqqdqUWaUwkhb0axtcAQIAoXkNpKsCpdJsGcefM-0qHc8nyRYgJ4iVwfIH_dItxeLw2s9Je2X9KjywmZSVI4XsV1XNYNCV0vmtt5URUKKlaU_CCFFRhHq9w6h6RpGW69SPZR1dPKvztdZfQmdtY-F2WH462tuE-Pl-StCM-JszHoH35BidmwTrQcV_rYXGqENvEHXCUSgNGRKSHdmTsoIRVR-Pvi8Yn79Ob9UWxR-r2rFnSz04yYZjj28un5aWPbjOqFZuYqHumcjvQqJQFiHqmpace_iFyKwRaPqYcmz_0HUDry6xnK0-l1P1t-ILsGVjgRgzRFDK7wekxJMSZivZCxsmIgEohTEMl-cID-zF4_&amp;q_datetime_utc=2026-03-05T14%3A24%3A57&amp;ticket_price=1004&amp;quote_id=-2636475588673541005&amp;utid_state=1&amp;channel=iphone&amp;price_without_closed_user_group=2451&amp;tm_place_name=Obrero&amp;deeplink_data=eyJmaWVsZHMiOnsic2lnbmF0dXJlIjoiM2I3NDQ1MDM2N2ZjOWM3OWE3MzkyNmViNjVmYmQyYzIifSwidXJsIjoiaHR0cHM6Ly93d3cuYWdvZGEuY29tL3BhcnRuZXJzL3BhcnRuZXJzZWFyY2guYXNweD9jaWQ9MTg0NjM4MyZoaWQ9Mjk4MjYwNiZjdXJyZW5jeT1QSFAmY2hlY2tpbj0yMDI2LTAzLTA1JmNoZWNrb3V0PTIwMjYtMDMtMDYmTnVtYmVyb2ZBZHVsdHM9MSZOdW1iZXJvZkNoaWxkcmVuPTAmUm9vbXM9MSZtY2lkPTMzMiZtYXN0ZXJSb29tSWQ9MTgxNTM1NDAmbXB0PVJFSTVMMDgzVUdOQ2RVdzBXR2d6WTJ0NWVsWnZjMVlyTTIxRE9EWkxhWEpHUm1KSFJYUXlXSEpHVkd3NGNEbE1TakJRS3pkelJ6bG5lSGczUjBFM2RqUTVWVnBUTUZkdVZ6QldNQSZUb3RhbFByaWNlPTEwMDMuNTQmVG90YWxUYXg9MTE1LjkzJlRvdGFsRmVlPTg0Ljc4JlRvdGFsU3VyY2hhcmdlPTAmbWN1cj1QSFAifQ%3D%3D&amp;utid=45c51bf0-2dcf-53fd-486e-9e14c633d88b&amp;tm_stars=2&amp;client_id=skyscanner_app&amp;price_policy=2&amp;pre_redirect_id=bcd2423b-be82-efb8-0469-176617f0e8b4&amp;tm_city_code&amp;max_price=1879&amp;guests=1&amp;request_id=bcd2423b-be82-efb8-0469-176617f0e8b4&amp;tm_country_code=PH</t>
  </si>
  <si>
    <t>www.skyscanner.com.ph/hotel_deeplink/4.0/PH/en-US/PHP/h_ad/213843941/2026-03-02/2026-03-03/hotel/hotel/hotels?legacy_provider_id=22&amp;rooms=1&amp;hb_data=AVzx7lgjgEVqIe0OmxEPCxxi1OCmbNBY3tc5W0fks3MBwGbRo-dIh3d1pFbQvcHtR2VD2BhYQrZH1rG3_K1PYHOLVNC_gvJri66fayfgGtgPHT1wYuBPO5n4UF_59y94tYGFeXnrUzXSqrT6DguEX6KwM14hKRj3qrtjOTe6FqjmjlytZYIGU1nwzVcXme9yXmF4Lt_mFD5YM8HVHaLfNx_TUmxF6S9ADR9xdzU9DM0PyChoaY5uEQuQZQFlRLKSY47skCfDuNUGkw0oqgVM9adxPFO97A4m6nfpc7pFxbLUAHK_kaK38f-CLwGHs3tQelZhsSev_lEsw62ojxr3q6oaAnB0DC8XlcizmCa1u9FaKjcDO3JnIvySOJTqow5ZuhXjXdrnHkAo-dlzRH-uh60xKt4xlSjsymHuAcEWsOmJ&amp;q_datetime_utc=2026-03-02T00%3A18%3A49&amp;ticket_price=575&amp;quote_id=-5143369293281234373&amp;utid_state=1&amp;channel=iphone&amp;tm_place_name=Puerto+Princesa&amp;deeplink_data=eyJmaWVsZHMiOnsic2lnbmF0dXJlIjoiN2E0ZmRlNTIyMGQ3YTk1YzQ4NjNmNWQ1NzcwOWFkZDQifSwidXJsIjoiaHR0cHM6Ly93d3cuYWdvZGEuY29tL3BhcnRuZXJzL3BhcnRuZXJzZWFyY2guYXNweD9jaWQ9MTg0NjM4MyZoaWQ9Mzc5MDUwMTEmY3VycmVuY3k9UEhQJmNoZWNraW49MjAyNi0wMy0wMiZjaGVja291dD0yMDI2LTAzLTAzJk51bWJlcm9mQWR1bHRzPTEmTnVtYmVyb2ZDaGlsZHJlbj0wJlJvb21zPTEmbWNpZD0zMDM4Jm1hc3RlclJvb21JZD03NDYxODAxNTMmbXB0PWRTOWFabG96ZVZKR1VreFRkbWgzUmt4Q1lsVmhjMFpZVVRkWVdVMU1jbGxPUTBsU2R5dEZUazVFYm1STWJHdFBSMmxWYmxkWE1sZEdLMVZHVUVadlVGVkhXRlZzYldOa01rZGtXVXhSUFQwJlRvdGFsUHJpY2U9NTc0LjU2JlRvdGFsVGF4PTYxLjU2JlRvdGFsRmVlPTAuMDAmVG90YWxTdXJjaGFyZ2U9MCZtY3VyPVBIUCJ9&amp;utid=63161b69-b29e-4eee-b1e7-27f50a1025c0&amp;tm_stars=0&amp;client_id=skyscanner_app&amp;redirect_delay=1000&amp;price_policy=2&amp;pre_redirect_id=0033913b-5bfa-81c2-5ad9-b9b8d64064e5&amp;tm_city_code=PPSP&amp;max_price=2873&amp;guests=1&amp;request_id=0033913b-5bfa-81c2-5ad9-b9b8d64064e5&amp;tm_country_code=PH</t>
  </si>
  <si>
    <t>Babak, Miranda, Babak District, Samal, Davao del Norte, Davao Region, 8119, Philippines</t>
  </si>
  <si>
    <t>https://www.google.com/maps/place/Crusoe+Cabins+at+Costa+Azalea/data=!4m11!3m10!1s0x32f96f63bfbe8ab9:0x68741946d541238d!5m3!1s2026-03-01!4m1!1i2!8m2!3d7.0873347!4d125.6673839!16s%2Fg%2F11p77tj2h1!19sChIJuYq-v2Nv-TIRjSNB1UYZdGg?authuser=0&amp;hl=en&amp;rclk=1</t>
  </si>
  <si>
    <t>7.0873347, 125.6673839</t>
  </si>
  <si>
    <t>www.skyscanner.com.ph/hotel_deeplink/4.0/PH/en-US/PHP/h_bc/205742185/2026-03-05/2026-03-06/hotel/hotel/hotels?legacy_provider_id=13&amp;rooms=1&amp;closed_user_group=general&amp;hb_data=0i85XVoBvNqcZlJxsuZlOsymGUgZBuXTsen6hJwJdc0BrIsTl8aFi6_NLNHPzxUWmvg1uoaHgx5qe6fOUzOFaYB6Oj4AKWWdxVJrt89CK5HnQbgrX4LU05toa-lpeXrz14vxY1qy-k12j3OZT_LuNn37ZEEdUtKcPZI8Y8443iKBoIVWrzoaLZkqG8NXVvEx0dTel-9RTZlEuVlOxDc1_nBYsQuJQY9gSmcaKr0b6NaC-VzjHTeqN1b_AxXmD-zUAyoIfOWpYszqriEnyj1JUGc2grebCk5Y6v1C6zBgYFcX0C0ywQ_nr_9DnKWNDcd42oxrYFne2JxIE9-Ug29U5wDKNtB1rDpcWPdS91FygcLi-GsHJ1ir3M-onM2Z-1YwhkrutLzwg9nk10MlM8VvKAM5rkD3r_d0C8fO6ar54cIpDwYndN0%3D&amp;q_datetime_utc=2026-03-05T14%3A24%3A59&amp;ticket_price=12314&amp;quote_id=-3934711532768127631&amp;utid_state=1&amp;channel=iphone&amp;price_without_closed_user_group=16000&amp;tm_place_name=Limao&amp;deeplink_data=eyJmaWVsZHMiOnsic2lnbmF0dXJlIjoiODQ0NjcxZTVkNjk5NmVhM2UxNzNhZGIwZGE5YzRhZTkiLCJibG9ja19pZCI6InYxX0NnRXRFTXdDR2lnS0hUSXdNall0TURNdE1EVlVNREE2TURBNk1EQXVNREF3S3pBM09qQXdFQUVZM3dFb0FUZ0JJZ0lJQVE9PV9DaVFJanFPcTVBTVFBaUFDS083am5Rc3dBa0FCU2d3ek1FUXhNREJRWHpFd01GQlFtQVVTQWdnQkdnWVlBU2dDTUFFaUJBZ0NHQUk9In19&amp;utid=898a5e34-5924-8ac4-c517-6d4b9989631d&amp;tm_stars=3&amp;client_id=skyscanner_app&amp;price_policy=2&amp;pre_redirect_id=f278182c-b245-09b1-c6d1-497305b03fcc&amp;tm_city_code&amp;max_price=14784&amp;guests=1&amp;request_id=f278182c-b245-09b1-c6d1-497305b03fcc&amp;tm_country_code=PH</t>
  </si>
  <si>
    <t>www.skyscanner.com.ph/hotel_deeplink/4.0/PH/en-US/PHP/h_fd/212593183/2026-03-05/2026-03-06/hotel/hotel/hotels?legacy_provider_id=927050&amp;rooms=1&amp;closed_user_group=general&amp;hb_data=Nz1FcgSa3x67aovhWPWUEZ6lwr3EK2v95TPSbMH0BzUTYwhbAZAV0pmmHuS_i5V7u1UlDj4P1BU2kifP8RxalL7zkGctLGmNxIHFtBUQIwSnX7MbUmOAtpOF9O9lsjLkYjH4AVQDj0KaGmw2bbG0Lqs-DtQOeQAgRYDlxaUpcPSzxRdJdIrxQ7i3PYFNGw-tYTlj55lVv6NsToyLr7xi-1fRcyO5DuXCdPBCwzegw7YUX0LyCoqUlY6CZcaQVBIjoEiNuCmHhnEBIXD4xbrv28f7S1tc6aXBgB1d2pPy7Vi9v-vWfTAPRU_qT-PuuRANAWsPkX8ITxNatRttQ0oE33_tx7WZvlcGyVz5IoVk1AS74UMmO2NvhOOyAmC28K8Ze-5VsqYNFJz3NAJ4TCvq1hi2IAoIC8RSaUCFA4AYkdkGDA%3D%3D&amp;q_datetime_utc=2026-03-05T12%3A28%3A02&amp;ticket_price=2059&amp;quote_id=-7223581493807213303&amp;utid_state=1&amp;channel=iphone&amp;price_without_closed_user_group=3555&amp;tm_place_name=Quinawitnan&amp;deeplink_data=eyJmaWVsZHMiOnsic2lnbmF0dXJlIjoiZGFiZGRiODlhMmFjNDQ3MjdiNGM1ZTcyZTQ4NWQyOTYifSwidXJsIjoiaHR0cHM6Ly9kZWFscy52aW8uY29tP3NpZz00MWJmODhlN2NiYWVlZTFkNjkyZjE3ZWE4Njk1NmFkOGZjOTc2NzMzZmMyNjc5MDFkNTllZjdiNGMxYTYxNjBkMmQzMTM4MzYzMjM5MzMzNTM5MzMzMiZzaWctaXNzPW1ldGEmdHVybD1odHRwcyUzQSUyRiUyRnZpby5jb20lMkZIb3RlbCUyRlNlYXJjaCUzRmNoZWNrSW4lM0QyMDI2LTAzLTA1JTI2Y2hlY2tPdXQlM0QyMDI2LTAzLTA2JTI2Y3VycmVuY3klM0RQSFAlMjZlcHYlM0RNUzR5JTI2ZXNkJTNEWk5MTzNsdnR5MjFUZWk1ODJja25yTXBKX0VhVmtUR2t6eFBRS1U0dDNsdVlHZkdGRVRjRUJEbGZXYk1UZ1dBMnkxVEU5dkhJLTdzMmxJZVlIX3JLOHNRRExZYVNLYlRrWklCUEU0NXY3SGJjcko4QkszdG4lMjZmb3JjZUN1cnJlbmN5Q2hhbmdlJTNEMSUyNmZvcmNlTGFuZ3VhZ2VDaGFuZ2UlM0QxJTI2aG90ZWxJZCUzRDIzMjk1MTU5JTI2bGFiZWwlM0RzcmMlMjUzRHNreXNjYW5uZXIlMjUyNnVjb3VudHJ5JTI1M0RQSCUyNTI2dWRldmljZSUyNTNEbW9iaWxlJTI1MjZob3RlbCUyNTNEMjMyOTUxNTklMjUyNmRheSUyNTNENSUyNTI2bW9udGglMjUzRDAzJTI1MjZ5ZWFyJTI1M0QyMDI2JTI1MjZsb3MlMjUzRDElMjUyNm9mZmVyaWQlMjUzRG9UcExxQVRYSFRjUSUyNTI2cHJpY2UlMjUzRDIwNTkuMzYlMjUyNmN1cnJlbmN5JTI1M0RQSFAlMjUyNnVzZXJsYW5nJTI1M0RlbiUyNTI2X3RoJTI1M0QzOTZhYTlkZjQ4OGFiZDk1ZTRmZGNmYTk1NTM5ZWJlZGVlNDgzMTFmYzNiMTdmZmUlMjUyNmR0cyUyNTNEMTc3MjcxMzQxMSUyNTI2b2x1dCUyNTNEMTc3MjcxMzQwOCUyNTI2Y2FuUGF5TGF0ZXIlMjUzRGZhbHNlJTI1MjZyZXF1ZXN0VXNlckdyb3VwJTI1M0QlMjUyNm9mZmVyVXNlckdyb3VwJTI1M0RwdWJsaWMlMjZsYW5nJTNEZW4lMjZvdGklM0RvVllKYjh4LXMtZyUyNnByZWZlcnJlZFJhdGUlM0QyMDU5LjM2JTI2cHJvZmlsZSUzRHIyZDJtNzNrbjglMjZyb29tcyUzRDElMjZ1c2VyQ291bnRyeSUzRFBIJTI2dXRtX2NhbXBhaWduJTNEc2t5c2Nhbm5lciUyNnV0bV9tZWRpdW0lM0RjcGMlMjZ1dG1fc291cmNlJTNEc2t5c2Nhbm5lciJ9&amp;utid=db71e907-4f80-5511-5ab0-94df1c313364&amp;tm_stars=0&amp;client_id=skyscanner_app&amp;price_policy=2&amp;pre_redirect_id=3a945416-02f1-4c92-6a25-926a86ed178a&amp;tm_city_code&amp;max_price=2389&amp;guests=1&amp;request_id=3a945416-02f1-4c92-6a25-926a86ed178a&amp;tm_country_code=PH</t>
  </si>
  <si>
    <t>7.0987652, 125.6248165</t>
  </si>
  <si>
    <t>https://www.google.com/maps/place/RedDoorz+Plus+near+SM+Lanang+Davao/data=!4m11!3m10!1s0x32f96c4aa97ead57:0x6f6f69e4717ecbc1!5m3!1s2026-03-01!4m1!1i2!8m2!3d7.0963363!4d125.6334852!16s%2Fg%2F11h460k9xj!19sChIJV61-qUps-TIRwct-ceRpb28?authuser=0&amp;hl=en&amp;rclk=1</t>
  </si>
  <si>
    <t>www.skyscanner.com.ph/hotel_deeplink/4.0/PH/en-US/PHP/h_bc/200846943/2026-03-02/2026-03-03/hotel/hotel/hotels?legacy_provider_id=13&amp;rooms=1&amp;closed_user_group=general&amp;hb_data=BUDNJBF4LrlaK-LonudCRPKk09QyXYUKLKV5MnubbVXrwRtHFOA9hs-krNQqSeYrsWD-VZn8QZhZJy-9nZxG00QGlGIDTTEURwfYl6rvfZ9ufmKq8ekdMbjcQE0c6MszUSU_2uH5CX7K8oGufuYbc2J1r8wVwo19Apt_oZWFs6rX4TZuvpt34lJ7a0-CYseRAjvHm0CdCd4KOdqa84pVf5nmsoQWpQHZ2261jW2csanhzrvTZAcu0v1KOaJNu2MQq6XaZs2v42LsW3rTR79Vw9JksHfWqksssCVWV_4dwPSut40tyxgXtoZxS25K2w4SwjZm06Zrjp05Pq8NukaiEzdG2CIkz0kyvLIBgBkQp_zkhByRpP22tlNj5-WN46YXg3TatGIinpUsuW7BK2DLlKNagp7gC0PYXkM_VEvMCzBuhlseJKg%3D&amp;q_datetime_utc=2026-03-02T00%3A19%3A00&amp;ticket_price=1450&amp;quote_id=-5867667422185921624&amp;utid_state=1&amp;channel=iphone&amp;price_without_closed_user_group=2478&amp;tm_place_name=Ipil&amp;deeplink_data=eyJmaWVsZHMiOnsic2lnbmF0dXJlIjoiOGNlMzA4ZjA0ODdiZTgxNzg5MTFmMzkzOTRkZmM2ZTQiLCJibG9ja19pZCI6InYxX0NnRXRFTXdDR2lnS0hUSXdNall0TURNdE1ESlVNREE2TURBNk1EQXVNREF3S3pBM09qQXdFQUVZM3dFb0FUZ0JJZ0lJQVE9PV9DaWtJdU8rWlpoQUNHTktyZ2MwQklKNEVLUExEdHdvd0Frb05NelkxUkRFd01GQmZNVEF3VUZDWUJSSUdDQUVpQWd4c0dnWVlBU2dDTUFFaUJBZ0NHQUk9In19&amp;utid=6f9f46fd-6613-4477-bba5-26a28de19fc6&amp;tm_stars=2&amp;client_id=skyscanner_app&amp;redirect_delay=1000&amp;price_policy=2&amp;pre_redirect_id=204af539-3aec-6d5c-ba24-192135409f96&amp;tm_city_code&amp;max_price=1590&amp;guests=1&amp;request_id=204af539-3aec-6d5c-ba24-192135409f96&amp;tm_country_code=PH</t>
  </si>
  <si>
    <t>www.skyscanner.com.ph/hotel_deeplink/4.0/PH/en-US/PHP/h_fd/222103591/2026-03-02/2026-03-03/hotel/hotel/hotels?legacy_provider_id=927050&amp;rooms=1&amp;closed_user_group=apps&amp;hb_data=rwm6bO3CU3yjxugbtufwYd-indfykvnA272vb8eBkIFS-_BvDR3WgWS7PMDlAjeP1IzMkN-hs3SI1aC_OTVgjF-_T8bglSYBq54iUyRWSSZcTigQ-QXIDzEsRmZMxoa7w5-eECknpYPt1o42jVgoPiKKL9zlJQxdK0FKAQuNWZOiSBHvb2M8sDl2QspPXctFOX8nLEjoIrJ9mwLZVs5pmFffR5q7cjOFmO-Q0Aqnywj1Aeuzn6iKJmvmmBkby5YPmx0ZGo0g8evJjZV8o7lTWB5fItgfp9r1dDPlqSPJXOWzE78M2eHF9XCEicc7eguA-X_pfYvImL5BEoD4H1MYtcI4u0wfyZ8vlVRrp68vgKkFlyoZopX58dCHxjJsKRQgB8w1X0o8nncmWegcs1c3uMaSRy0QpeJJ2tz7LqZq7kji6Q%3D%3D&amp;q_datetime_utc=2026-03-02T00%3A18%3A56&amp;ticket_price=1769&amp;quote_id=-5744897585902155342&amp;utid_state=1&amp;channel=iphone&amp;price_without_closed_user_group=1943&amp;tm_place_name=Camudmud&amp;deeplink_data=eyJmaWVsZHMiOnsic2lnbmF0dXJlIjoiYmRhMzJhNzJkZWU1YTIwOWZjOTg5MTdjYTM1ZTc1NGQifSwidXJsIjoiaHR0cHM6Ly9kZWFscy52aW8uY29tP3NpZz1jYmI0OWNkMjRiMjMyNWQ5OGQ2YTM5YjEyMDA5MmZiOWY5MDY3ZjI0YzU2NDZmYTBhNjgxZTBjMmMxNGQxYTViMmQzMTMyMzgzMDM1MzkzNzM2MzQzMSZzaWctaXNzPW1ldGEmdHVybD1odHRwcyUzQSUyRiUyRnZpby5jb20lMkZIb3RlbCUyRlNlYXJjaCUzRmNoZWNrSW4lM0QyMDI2LTAzLTAyJTI2Y2hlY2tPdXQlM0QyMDI2LTAzLTAzJTI2Y3VycmVuY3klM0RQSFAlMjZlcHYlM0RNUzR5JTI2ZXNkJTNEcDA3X0ZRVXNtOGVhakRYR0xXcFk2MS0tN01SVE1mRXg3cHVSSVBHVFRNOEt3S3ZYYWZfYlZabVBCSHdYRHFaZHFHVkh5eFJUVEFfa2RObTJQQWRmelc5cXF6LXdBdGpvdjVZclZONWxqbE9hR3kwWUM2OCUyNTNEJTI2Zm9yY2VDdXJyZW5jeUNoYW5nZSUzRDElMjZmb3JjZUxhbmd1YWdlQ2hhbmdlJTNEMSUyNmhvdGVsSWQlM0QxMjE3NjU3MTElMjZsYWJlbCUzRHNyYyUyNTNEc2t5c2Nhbm5lciUyNTI2dWNvdW50cnklMjUzRFBIJTI1MjZ1ZGV2aWNlJTI1M0Rtb2JpbGUlMjUyNmhvdGVsJTI1M0QxMjE3NjU3MTElMjUyNmRheSUyNTNEMiUyNTI2bW9udGglMjUzRDAzJTI1MjZ5ZWFyJTI1M0QyMDI2JTI1MjZsb3MlMjUzRDElMjUyNm9mZmVyaWQlMjUzRG9MNkRvaHRnVVpfWSUyNTI2cHJpY2UlMjUzRDE3NjkuMDAlMjUyNmN1cnJlbmN5JTI1M0RQSFAlMjUyNnVzZXJsYW5nJTI1M0RlbiUyNTI2X3RoJTI1M0Q1MTUyYTg5OTJhMmVkMzU4Yjk4Y2JkMWVjOWUwMmJkYTVkOTc2ZDFjY2Q1M2IzMjMlMjUyNmR0cyUyNTNEMTc3MjQwOTg3MSUyNTI2b2x1dCUyNTNEMTc3MjQwOTg2OSUyNTI2Y2FuUGF5TGF0ZXIlMjUzRGZhbHNlJTI1MjZyZXF1ZXN0VXNlckdyb3VwJTI1M0QlMjUyNm9mZmVyVXNlckdyb3VwJTI1M0RwdWJsaWMlMjZsYW5nJTNEZW4lMjZvdGklM0RoMVFfMVlId2FTdyUyNnByZWZlcnJlZFJhdGUlM0QxNzY5LjAwJTI2cHJvZmlsZSUzRHIyZDJtNzNrbjglMjZyb29tcyUzRDElMjZ1c2VyQ291bnRyeSUzRFBIJTI2dXRtX2NhbXBhaWduJTNEc2t5c2Nhbm5lciUyNnV0bV9tZWRpdW0lM0RjcGMlMjZ1dG1fc291cmNlJTNEc2t5c2Nhbm5lciJ9&amp;utid=eae97e1c-90b1-82da-0d38-2fd55c1a50a4&amp;tm_stars=0&amp;client_id=skyscanner_app&amp;redirect_delay=1000&amp;price_policy=2&amp;pre_redirect_id=0b221cdb-4e9d-504e-c6cb-9e251f5e7dd4&amp;tm_city_code&amp;max_price=1951&amp;guests=1&amp;request_id=0b221cdb-4e9d-504e-c6cb-9e251f5e7dd4&amp;tm_country_code=PH</t>
  </si>
  <si>
    <t>7.0979918, 125.6186796</t>
  </si>
  <si>
    <t>www.skyscanner.com.ph/hotel_deeplink/4.0/PH/en-US/PHP/h_ad/220268951/2026-03-02/2026-03-03/hotel/hotel/hotels?legacy_provider_id=22&amp;rooms=1&amp;hb_data=JCdh_xbATKoBz_ZOx78ic-x3i1_77bU06RyMw5NqAMZHEEQbZStmFCL9G9I0pEBOWTv4AH4fgrhzm1CAk_GXsAaBkNrhRrN_GWg4FCdDA7Xb80YA_BKVvncihulB9t0okHcYGTyAKnmLdxV5Rtn8j1HK1G66xtDcIjZRx-5kKv2dHeS8MXMwODpMpgV59kys6FhEhruLkZY1MCe20t1lNhPFx2UliGBfvKOtHzhNfv14kIC-FZ80wsRhx5q-wCURPaNDOjcG8GHytBZNT1sypZF06oGtYdPQDmlEdjhXYY2jNnJTgJtRDUTIfZ_AESKtDsL7UEBmPWuTNRzN7fJZyZzRLIIq3Y0iThE9kxqutT3WDPqnDlTF828fmlOLZ1AgbSE-1HH21Y_wOi1h_tSG22v2mCToG3_Cslm2hTjrZ9b4&amp;q_datetime_utc=2026-03-02T00%3A19%3A00&amp;ticket_price=1468&amp;quote_id=5654488889121885320&amp;utid_state=1&amp;channel=iphone&amp;tm_place_name=Cabaguio&amp;deeplink_data=eyJmaWVsZHMiOnsic2lnbmF0dXJlIjoiOTg5ZmM3MzUxNzdjODk5NjBkMGE1YjI4MjhlOWNhZWEifSwidXJsIjoiaHR0cHM6Ly93d3cuYWdvZGEuY29tL3BhcnRuZXJzL3BhcnRuZXJzZWFyY2guYXNweD9jaWQ9MTg0NjM4MyZoaWQ9NTU3NzU2MTAmY3VycmVuY3k9UEhQJmNoZWNraW49MjAyNi0wMy0wMiZjaGVja291dD0yMDI2LTAzLTAzJk51bWJlcm9mQWR1bHRzPTEmTnVtYmVyb2ZDaGlsZHJlbj0wJlJvb21zPTEmbWNpZD0zMzImbWFzdGVyUm9vbUlkPTg1NDczMzYwOCZtcHQ9VlhJM1pWVllVQ3MyWVdvclowUTRkbnAyVjNKbU5XWkRUMmt2S3pRclJsbzRVU3R0TVhWM1MwTTNVRWRLYVdwMlNHWnlTWEJ6VnpSTVQxQmlWQzlqV21nMmF6WlFZakpuWkhjMGMzTlJQVDAmVG90YWxQcmljZT0xNDY4LjA1JlRvdGFsVGF4PTE3My41OSZUb3RhbEZlZT0xMDAuOTMmVG90YWxTdXJjaGFyZ2U9MCZtY3VyPVBIUCJ9&amp;utid=baefc4cc-7b5a-0999-1a6e-5142399e8193&amp;tm_stars=3&amp;client_id=skyscanner_app&amp;redirect_delay=1000&amp;price_policy=2&amp;pre_redirect_id=464334c8-3867-d790-3798-116f1a2d85ea&amp;tm_city_code&amp;max_price=1870&amp;guests=1&amp;request_id=464334c8-3867-d790-3798-116f1a2d85ea&amp;tm_country_code=PH</t>
  </si>
  <si>
    <t>www.skyscanner.com.ph/hotel_deeplink/4.0/PH/en-US/PHP/h_bc/204069177/2026-03-02/2026-03-03/hotel/hotel/hotels?legacy_provider_id=13&amp;rooms=1&amp;hb_data=rK1WT5TiD3cxm9nP7d5zClS4Sce6_AFC2HDWZLp_8h0PoE6BR9iPGrcaibD-oPljfeOitpNC8dykA_Td3IBFjbxP0NaeJdT-AUslnvix6XCkjegjJjs2Au1mslMTxz_6adt_R-fW6unHYbOZygb8rJEhLlUV_ztRuRd8E3fTe5vSY9SIi6zmkoTgZ2LnNl-9GaI7uTNfEd9ol_gBAhCiuUBrv2ZUf2QjzSJ_xE4oIVeNorNIVcxhn3rRU0I11ZXCCXFd8yicTJ9SH8Zl9x_u8OvL1RGhEw8KgJiIgz63I0rOJ8ZpIt8vnIYjZTalNIha6qVi4hLFAdN7jxF6VV-XJbN2Yr9iUEQC2UCVkb09px59LUnKyvoqQG8ryx0tleLtPUPRDMU9IXREuXfhXqFUOQCJKZoEs7HzK7wJt5nom7Iy4h3Uj1A%3D&amp;q_datetime_utc=2026-03-02T00%3A19%3A01&amp;ticket_price=4598&amp;quote_id=1327558002014568397&amp;utid_state=1&amp;channel=iphone&amp;tm_place_name=Cabaguio&amp;deeplink_data=eyJmaWVsZHMiOnsic2lnbmF0dXJlIjoiMTRiMDRmNzg4YzVlZjE5OTI4YmRmNTIzM2JmYmQ1MjIiLCJibG9ja19pZCI6InYxX0NnRXRFSnpjQVJvb0NoMHlNREkyTFRBekxUQXlWREF3T2pBd09qQXdMakF3TUNzd056b3dNQkFCR044QktBRTRBU0lDQ0FFPV9Da1VJOEorMDNnUVFBaUFDTUFKS0RUTTJOVVF4TURCUVh6RXdNRkJRdUxnRGVpUmtOamcxWlRReFppMHlPRFl6TFRjd09UVXRNV1ppWWkwNU56SmtZekk1Tm1aalptWVNBZ2dCR2dRb0FqQUJJZ1FJQWhnQyJ9fQ%3D%3D&amp;utid=d3a34976-7ee9-9182-5e5b-258c089ff1ad&amp;tm_stars=4&amp;client_id=skyscanner_app&amp;redirect_delay=1000&amp;price_policy=2&amp;pre_redirect_id=15e99d35-2d08-e3b9-afac-15d95af22f72&amp;tm_city_code&amp;max_price=8980&amp;guests=1&amp;request_id=15e99d35-2d08-e3b9-afac-15d95af22f72&amp;tm_country_code=PH</t>
  </si>
  <si>
    <t>https://www.google.com/maps/place/Humberto%27s+Hotel/data=!4m11!3m10!1s0x32f96da1409728cf:0x55d35372b8daf037!5m3!1s2026-03-01!4m1!1i2!8m2!3d7.0684229!4d125.6125375!16s%2Fg%2F1thq2tvc!19sChIJzyiXQKFt-TIRN_DauHJT01U?authuser=0&amp;hl=en&amp;rclk=1</t>
  </si>
  <si>
    <t>Humberto's, Padre Gomez Street, Barangay 34-D, Poblacion District, Davao City, Davao Region, 8000, Philippines</t>
  </si>
  <si>
    <t>https://www.google.com/maps/place/Hotel+Tropika+Davao/data=!4m11!3m10!1s0x32f96c24b249d253:0xab3e201ea6da683d!5m3!1s2026-03-01!4m1!1i2!8m2!3d7.1046486!4d125.6426133!16s%2Fg%2F1tfjyc_0!19sChIJU9JJsiRs-TIRPWjaph4gPqs?authuser=0&amp;hl=en&amp;rclk=1</t>
  </si>
  <si>
    <t>7.1046486, 125.6426133</t>
  </si>
  <si>
    <t>Hotel Tropika Davao</t>
  </si>
  <si>
    <t>www.skyscanner.com.ph/hotel_deeplink/4.0/PH/en-US/PHP/h_h1/90766577/2026-03-02/2026-03-03/hotel/hotel/hotels?legacy_provider_id=927111&amp;rooms=1&amp;closed_user_group=mobile&amp;hb_data=MTQX-QgBIb9nWnQDI-0ycYPVOYVbugHclroYE40OiiyuAwFVfYxwDqiZDCy9IWIc3DZWLCGgVYfRvDFNgRlhWWTNFXUUi6RdimwwxajMn0TS5Tveg1IpwPbFnXeCstNKORHxi5Dn3ndLT5YmDiCCLgT15iGPDyadT2yT-Y5LGOuiQ0VrQrZBiQCz4zXJREyhrixKs6w-Y0c91vixD7V4Qe71OZvlCoZft-_Q08BzYxggdZN222ygbyLgzvWsCiDfKhK3BBZQSC3yLFUMe4AOId_7RP0%3D&amp;q_datetime_utc=2026-03-02T00%3A19%3A09&amp;ticket_price=4095&amp;quote_id=7920129532452903964&amp;utid_state=1&amp;channel=iphone&amp;price_without_closed_user_group=4550&amp;tm_place_name=Pampanga&amp;deeplink_data=eyJmaWVsZHMiOnsic2lnbmF0dXJlIjoiZTBkZjg0YzY5NjgzMjJmNjkwY2I5N2Y0YTUyYzlkMmQifSwidXJsIjoiaHR0cHM6Ly9waC5ob3RlbHMuY29tL0hvdGVsLVNlYXJjaD90cGlkPTMyMTQmbXBlPTE3NzI0MDk3NzUmZW5kRGF0ZT0yMDI2LTAzLTAzJmFkdWx0cz0xJmxvY2FsZT1lbl9QSCZjaGlkPTIwMzViZDIwLWE5ZjQtNDY1Ny1hNzliLWQxZDI3OWZmMjczNCZlYXBpZD00NCZtY3RjPTMmc3RhcnREYXRlPTIwMjYtMDMtMDImbXBkPVBIUCZtcG49MjAwMjAwNTYyJmN1cnJlbmN5PVBIUCZyYXRlcGxhbmlkPTIwMTE0NTQyOSZtcG09MjQmbXBwPTEmbXBvPUVDJnNlbGVjdGVkPTUzMjU5NDgmbXBiPTQzOC43NSZtcHE9MzY1Ni4yNSZtcGE9MzY1Ni4yNSJ9&amp;utid=ab4e78fc-6ef9-eb3f-0f22-b96f77f16ae2&amp;tm_stars=3&amp;client_id=skyscanner_app&amp;redirect_delay=1000&amp;price_policy=2&amp;pre_redirect_id=1f922478-d8bc-6fa6-20e8-d10eae4a86fc&amp;tm_city_code&amp;max_price=4096&amp;guests=1&amp;request_id=1f922478-d8bc-6fa6-20e8-d10eae4a86fc&amp;tm_country_code=PH</t>
  </si>
  <si>
    <t>www.skyscanner.com.ph/hotel_deeplink/4.0/PH/en-US/PHP/h_bc/47206982/2026-03-05/2026-03-06/hotel/hotel/hotels?legacy_provider_id=13&amp;rooms=1&amp;closed_user_group=apps&amp;hb_data=r2df8qX9cgtGsJ0Cwr1TX1jvmZUj5Ok1ml7bnuoKKOONIr41HFZnQrffbYyeEgn6ij6goEYI5syJO0GFYS32QR5DspGayM9U5zDVLMkurUsbQvWwEvQtw5JSF4VyN03VMVMw9fhDTFrsDRsij_IQoJq7wA9HWn33fong6ijXRX9En38VvlorfRFE4rZ1zjAEqieLRga_1iScUKowYNGHoj38hoDkSdiSvCeq3weP5M08eLdky1CnQBUL2gMPEM3ls3Ur8nRmGgfUNB0X6rBluzKZwzviMYdUJ8d2zZhTAPFVtk8FGyNf5Q88s7is_qawjVKfBsqTArs8vVNijczQPV5_zVb3Hb6FWfvGNdHndKrtlTPdYVZxg515H_o1BIFy6SfqKoxOlGltHh6Cb449oFK_DdES9sZ_JxCF810Rkkq3ZOMscOw%3D&amp;q_datetime_utc=2026-03-05T14%3A25%3A03&amp;ticket_price=3422&amp;quote_id=-4197211648193274336&amp;utid_state=1&amp;channel=iphone&amp;price_without_closed_user_group=4313&amp;tm_place_name=Davao&amp;deeplink_data=eyJmaWVsZHMiOnsic2lnbmF0dXJlIjoiNmM2ZjVlMzA2ZmE3NzczMTQ1NmE0NjIzZmNlNzFjZGMiLCJibG9ja19pZCI6IjM3MzI0NzAxXzM0NzM2NTM0M18wXzQyXzAifX0%3D&amp;utid=ef28063a-25dc-3719-1547-78a75f219d10&amp;tm_stars=3&amp;client_id=skyscanner_app&amp;price_policy=2&amp;pre_redirect_id=e212b3a9-4b5d-532c-e958-b996a366d544&amp;tm_city_code=DVOP&amp;max_price=10254&amp;guests=1&amp;request_id=e212b3a9-4b5d-532c-e958-b996a366d544&amp;tm_country_code=PH</t>
  </si>
  <si>
    <t>www.skyscanner.com.ph/hotel_deeplink/4.0/PH/en-US/PHP/h_xp/95820507/2026-03-02/2026-03-03/hotel/hotel/hotels?legacy_provider_id=1&amp;rooms=1&amp;closed_user_group=mobile&amp;hb_data=2mpTx-Emp-9akx4U1-CObBm-PbIq4KF_qGxW5hkbl4ogeHwjYrH8i6m4-zIdRMYMW72sWSWlTAw19uktyTbn18eWv08brtjPmqbDOJ_-lDXCbDpBAGCkuF97pV8FKMDGTd22r6-4wT9BEV_TK0gNv6SLxUHlDFxnsoJylA38rSoHvMetBJJggDZelxWW1-UDwmOt-yTuDbcelO3byAlgr-iY-aAAW1eOQkjiECDcGzMh6sutOsZ5RIBvWOlqF1YBZ3lli_QBW_kPcLCGaTusEoRaWIs%3D&amp;q_datetime_utc=2026-03-02T00%3A19%3A13&amp;ticket_price=2521&amp;quote_id=5231576014437962473&amp;utid_state=1&amp;channel=iphone&amp;price_without_closed_user_group=2801&amp;tm_place_name=Sanghay&amp;deeplink_data=eyJmaWVsZHMiOnsic2lnbmF0dXJlIjoiZTI5MmI2NTM4ZmNhOTUzMjZhOTEzMDJiOTY2ZjlkZWMifSwidXJsIjoiaHR0cHM6Ly93d3cuZXhwZWRpYS5jb20ucGgvSG90ZWwtU2VhcmNoP3RwaWQ9NjgmbXBlPTE3NzI0MDYyMDkmZW5kRGF0ZT0yMDI2LTAzLTAzJmFkdWx0cz0xJmxvY2FsZT1lbl9VUyZjaGlkPTU4NGNhZjcxLWViMTAtNGZkMi1iZjVmLTYxZmJiZWZkN2FlNCZlYXBpZD00NjIzMCZtY3RjPTMmc3RhcnREYXRlPTIwMjYtMDMtMDImbXBkPUdCUCZtcG49MjAwNjkwODgwJmN1cnJlbmN5PUdCUCZyYXRlcGxhbmlkPTIwNDg4OTQyOCZtcG09MjQmbXBwPTEmbXBvPUVDJnNlbGVjdGVkPTgyNTgyOTImbXBiPTYuMDYmbXBxPTI4Ljk5Jm1wYT0yNi4zNSJ9&amp;utid=501fc63f-1495-4032-08cb-d6cd8fe6dae1&amp;tm_stars=2&amp;client_id=skyscanner_app&amp;redirect_delay=1000&amp;price_policy=2&amp;pre_redirect_id=64e2f5fd-efc7-3e27-8743-5853adfad85e&amp;tm_city_code&amp;max_price=2521&amp;guests=1&amp;request_id=64e2f5fd-efc7-3e27-8743-5853adfad85e&amp;tm_country_code=PH</t>
  </si>
  <si>
    <t>www.skyscanner.com.ph/hotel_deeplink/4.0/PH/en-US/PHP/h_h1/200532167/2026-03-05/2026-03-06/hotel/hotel/hotels?legacy_provider_id=927111&amp;rooms=1&amp;closed_user_group=mobile&amp;hb_data=Ilqi2fSQkfTqwX4FgNWtsDZRb3o7GMG0qwXrzVlOhGLsSy_iBlo4G8YWtLbQbixdQI9rWosP9tPGE4Q3Ue8UlcuZc364x1GG_MTbIOUIZ7K1v4s9GORWbTt6tyUYs8MMmTJhwSh9891eaEi5Nk81Bl6mTMvnykBQPxSNPLIkmiBjyl6x7RqzRJaVMOrXyYrqmT_j6GsLq1m5Bqc9R6QexJC55b0hA8Hoes1XkCI_Snl9ny8DamWar6zOm7tKKx9zuPTKPXwD6Y_XjZw3GPtgvNf8Ops%3D&amp;q_datetime_utc=2026-03-05T14%3A25%3A02&amp;ticket_price=10111&amp;quote_id=-6196174379095587644&amp;utid_state=1&amp;channel=iphone&amp;price_without_closed_user_group=11600&amp;tm_place_name=Talomo&amp;deeplink_data=eyJmaWVsZHMiOnsic2lnbmF0dXJlIjoiNDBmNDFkYzFlYmZjOWY2ODMyNTljMGI0Y2FjMmFiYzYifSwidXJsIjoiaHR0cHM6Ly9waC5ob3RlbHMuY29tL0hvdGVsLVNlYXJjaD90cGlkPTMyMTQmbXBlPTE3NzI3MjAyMjYmZW5kRGF0ZT0yMDI2LTAzLTA2JmFkdWx0cz0xJmxvY2FsZT1lbl9QSCZjaGlkPWRlY2U3ZjFkLTE0ODAtNDRiMy1hZGI3LTYxMDYzOGI3Y2VkZCZlYXBpZD00NCZtY3RjPTMmc3RhcnREYXRlPTIwMjYtMDMtMDUmbXBkPVBIUCZtcG49MjIwNTYwMzI0JmN1cnJlbmN5PVBIUCZyYXRlcGxhbmlkPTI5MDI0NTg4MSZtcG09MjQmbXBwPTEmbXBvPUVDJnNlbGVjdGVkPTMzMzMxMDM0Jm1wYj0xMDgzLjMwJm1wcT05MDI3LjQ5Jm1wYT05MDI3LjQ5In0%3D&amp;utid=09d4e644-d923-307d-e21c-1b9aec5e8563&amp;tm_stars=4&amp;client_id=skyscanner_app&amp;price_policy=2&amp;pre_redirect_id=d22fd453-92c3-1f8c-8afc-448b190825af&amp;tm_city_code&amp;max_price=10111&amp;guests=1&amp;request_id=d22fd453-92c3-1f8c-8afc-448b190825af&amp;tm_country_code=PH</t>
  </si>
  <si>
    <t>7.0736114, 125.6110248</t>
  </si>
  <si>
    <t>www.skyscanner.com.ph/hotel_deeplink/4.0/PH/en-US/PHP/h_ad/204069177/2026-03-02/2026-03-03/hotel/hotel/hotels?legacy_provider_id=22&amp;rooms=1&amp;hb_data=V8ndnjU-CjcQth4cvOIilrQeYiyO_YmrgtfHdJBYAqdqTCiLSY2B8Cjt0HTi5Ef8bBF7OwS54wmjVRQMXsWrD93U3HVfgB9bpphWFAf8esGwzuphZfHbJWWeySPX2HnDr4vdqDFgHWx0XLfZklsczSvCzT0dWhI-LgOLqpYxaWlfJqikrWoSkbgl_bb9jcfni-d4rkFYevDD_7EoaV2Vuxb7gERLtA851J6eWyugAt8Hqm6XcFwlkXvm0DZI67OgeskzCPqnzlQWz_kFmaHGTNAZT5ANb0d0ZzRYoxcigh5zMwQpoQVqpXcsxp3blaZSAy7RqwWX63mN-_DedpwwVBClB1BZ6DhKTemoE4ZvtCWYj1IXc3P84Yo3dhzqeLitcbHScGrLbnZbV4PWK-aHqJU51Pf1lnISuP0TmmDab7a3&amp;q_datetime_utc=2026-03-02T00%3A19%3A15&amp;ticket_price=4062&amp;quote_id=-8873750250386201049&amp;utid_state=1&amp;channel=iphone&amp;tm_place_name=Cabaguio&amp;deeplink_data=eyJmaWVsZHMiOnsic2lnbmF0dXJlIjoiNmNkODgwZDE2M2ZjNGViNWNjMzAyYjZmM2FiMjY4NDYifSwidXJsIjoiaHR0cHM6Ly93d3cuYWdvZGEuY29tL3BhcnRuZXJzL3BhcnRuZXJzZWFyY2guYXNweD9jaWQ9MTg0NjM4MyZoaWQ9MTIxODU0MTImY3VycmVuY3k9UEhQJmNoZWNraW49MjAyNi0wMy0wMiZjaGVja291dD0yMDI2LTAzLTAzJk51bWJlcm9mQWR1bHRzPTEmTnVtYmVyb2ZDaGlsZHJlbj0wJlJvb21zPTEmbWNpZD0yODEwOSZtYXN0ZXJSb29tSWQ9MTUyMzAzMTUwJm1wdD1ZbVp2Y0dvdlZWcDNVV2xQV25jemRUbGpRVkZRTjBwVFRVSnRiak5xTjNsQlVtRlFjbVExTTJkelVXUlpVR1JTZUhoRE5tSkJTVWhNVkhkUlVYaGlOVXhHVm5WQ2JWbFVjbU5LYkEmVG90YWxQcmljZT00MDYyLjE4JlRvdGFsVGF4PTQwOS4xNyZUb3RhbEZlZT0yODQuNzAmVG90YWxTdXJjaGFyZ2U9MCZtY3VyPVBIUCJ9&amp;utid=97caca15-0288-cff0-3166-e6c657dc5496&amp;tm_stars=4&amp;client_id=skyscanner_app&amp;redirect_delay=1000&amp;price_policy=2&amp;pre_redirect_id=c2e7c25c-657d-f61a-dccf-adeeb4cccaa7&amp;tm_city_code&amp;max_price=8980&amp;guests=1&amp;request_id=c2e7c25c-657d-f61a-dccf-adeeb4cccaa7&amp;tm_country_code=PH</t>
  </si>
  <si>
    <t>27 Hawker Street, Carlos P. Garcia Highway, Catitipan, Cabantian, Buhangin District, Davao City, Davao Region, 8000, Philippines</t>
  </si>
  <si>
    <t>www.skyscanner.com.ph/hotel_deeplink/4.0/PH/en-US/PHP/h_h1/189852034/2026-03-05/2026-03-06/hotel/hotel/hotels?legacy_provider_id=927111&amp;rooms=1&amp;closed_user_group=mobile&amp;hb_data=lN3-GLNuYzPLTXiypb83g8vJfT7z5PqYq8MO5VJMoIvVrC2Wb960E_c36kbuNUk5FTcCC7NkIiONw3YPuVPYQbiI-Z7NCeXnpmFrdubjQJTrmaeULnHo7cYEHooJfGRu8SYsO3fuWSKbJcmaQ_9S5t2ZcmfxF0Z3wfX_J-kQqu3gAokZZFYzxlbNNb_HmO4VsSgIAKhIYZNOF8VSrfKwI9s2XMk3-qZsaJTI7MihL1cn4GP_fgaKOUS8uNviyMwnm2T1bE7k1k9whWx7qhN6U8G4LKY%3D&amp;q_datetime_utc=2026-03-05T14%3A25%3A04&amp;ticket_price=2589&amp;quote_id=-6419161341049311424&amp;utid_state=1&amp;channel=iphone&amp;price_without_closed_user_group=3088&amp;tm_place_name=Commonal&amp;deeplink_data=eyJmaWVsZHMiOnsic2lnbmF0dXJlIjoiOTA4NWYzMDI3NDdlNzJmNGVjMzVkZWVmMmY4ZTI5MWMifSwidXJsIjoiaHR0cHM6Ly9waC5ob3RlbHMuY29tL0hvdGVsLVNlYXJjaD90cGlkPTMyMTQmbXBlPTE3NzI3MjAyMjUmZW5kRGF0ZT0yMDI2LTAzLTA2JmFkdWx0cz0xJmxvY2FsZT1lbl9QSCZjaGlkPTExMzJiNGZiLTEwNDYtNDcwMi1iOTUwLWY2ZWU4M2EwY2M1NiZlYXBpZD00NCZtY3RjPTMmc3RhcnREYXRlPTIwMjYtMDMtMDUmbXBkPVBIUCZtcG49MzIxNDkwMDE3JmN1cnJlbmN5PVBIUCZyYXRlcGxhbmlkPTM4ODkzODU1OCZtcG09MjQmbXBwPTEmbXBvPUVDJnNlbGVjdGVkPTkwMTE3NjQ5Jm1wYj00NjYuODYmbXBxPTIzMzQuMzMmbXBhPTIxMjIuMTIifQ%3D%3D&amp;utid=df2d0e07-652a-8a7d-aae4-511a104fe8bd&amp;tm_stars=3&amp;client_id=skyscanner_app&amp;price_policy=2&amp;pre_redirect_id=87538493-ca6d-a937-e21b-696afc50a0b0&amp;tm_city_code&amp;max_price=4121&amp;guests=1&amp;request_id=87538493-ca6d-a937-e21b-696afc50a0b0&amp;tm_country_code=PH</t>
  </si>
  <si>
    <t>www.skyscanner.com.ph/hotel_deeplink/4.0/PH/en-US/PHP/h_ad/203713123/2026-03-05/2026-03-06/hotel/hotel/hotels?legacy_provider_id=22&amp;rooms=1&amp;closed_user_group=general&amp;hb_data=-EMGo2PxzvBGsfuzAA-e-LIvBpWZke3qoR_DVMFEFSjSUSM5UASu7F3ZKNLU0Af86VqxRqC2XA31KDCd-hAOixyGerpwrGX0Y1v07wrZHI4kyydc9w6L00OVhHRbmuydA4WKfoweT-ka5gD9YLCFAykft2LTiBDAeA-TBvQ0zlgTEMevqe-yGgUzPmD-8SZtO2QMD0BZl-BQWSaPIz3bebCkpHpWfFBx0qAb2qRkW9wzamOHptKHfeKA4WtUd_TsYIJhU4IAO1O8SRsJWEKyLSOScZBCwrIuPeKrPBZjq7wk-tWcYxXQWaieoxcF1bFGORfOGK-JdWdSdU4X6w41bqCnD4HW6XDS7oMWeXa40p2Z9ATjX9HDV35Ek0t8t5gkTbV6KnTQvJvrhZ_8Z4Duo6ZcceN7hu0WBFKTGMnQirJ5&amp;q_datetime_utc=2026-03-05T14%3A25%3A06&amp;ticket_price=2033&amp;quote_id=3694239453466940627&amp;utid_state=1&amp;channel=iphone&amp;price_without_closed_user_group=3832&amp;tm_place_name=Davao&amp;deeplink_data=eyJmaWVsZHMiOnsic2lnbmF0dXJlIjoiMjcwOGRiZWUwZDkwMmM1YmFiOTRlYmUyYThiMmY1OTQifSwidXJsIjoiaHR0cHM6Ly93d3cuYWdvZGEuY29tL3BhcnRuZXJzL3BhcnRuZXJzZWFyY2guYXNweD9jaWQ9MTg0NjM4MyZoaWQ9NDc2MTI2MDYmY3VycmVuY3k9UEhQJmNoZWNraW49MjAyNi0wMy0wNSZjaGVja291dD0yMDI2LTAzLTA2Jk51bWJlcm9mQWR1bHRzPTEmTnVtYmVyb2ZDaGlsZHJlbj0wJlJvb21zPTEmbWNpZD0zMzImbWFzdGVyUm9vbUlkPTc2MTM3NTA5NCZtcHQ9TDBoM1VuVjJaMHAxUlRsdmRrWmlkSEZYZGxZd01IQmllRVpuYVZoNU9GcGpWbmx2Vkc1RFYxZFJabWRwTlVaS2ExTTFZazR3VlUxRVVqZ3ZSVkl2SzFoYWRFUTNiME5KTDB4RFNuZG5QVDAmVG90YWxQcmljZT0yMDMyLjg2JlRvdGFsVGF4PTIzNS43MyZUb3RhbEZlZT0xNzAuODQmVG90YWxTdXJjaGFyZ2U9MCZtY3VyPVBIUCJ9&amp;utid=98b27127-4052-03f9-8f46-4a21b90f27a3&amp;tm_stars=3&amp;client_id=skyscanner_app&amp;price_policy=2&amp;pre_redirect_id=54cbde9c-bbf7-f90d-0da0-a30fdc62f0f8&amp;tm_city_code=DVOP&amp;max_price=2772&amp;guests=1&amp;request_id=54cbde9c-bbf7-f90d-0da0-a30fdc62f0f8&amp;tm_country_code=PH</t>
  </si>
  <si>
    <t>www.skyscanner.com.ph/hotel_deeplink/4.0/PH/en-US/PHP/h_ad/200574062/2026-03-05/2026-03-06/hotel/hotel/hotels?legacy_provider_id=22&amp;rooms=1&amp;closed_user_group=apps&amp;hb_data=Wwkmd9WQX_A73-360ZEr3ftbi_pESDiAroinXfHofi-mr8G0NnpTsKFXfUDYHDqdKVN_VucmI3eB7sHWDSey9_lVYTwB_N58kD2BeJ5RtSqqzwofE7G3cD8lLwI2OCayleDLNs8I3DgdRAd7LzFHFxg7ICEm-lTv6fnsGiQKw6z3XZvI3qFl6QPSSUowloUtS1GNErMXsXnzZ_zb_bvkawXJsjS7Juhv8SnSjgOUviRFGlPZxd53q4VoaykC_uWCuj0LbNnG1n_3GDElM_nwON32W7pKVpy0rTkRjyiDnGmJg9Y_C293zACBGGaUckuRjYN92gloORozwnMt-qJ4ziovbocHjbxeZvxnooRW5I2i6Z1tWd2J9PuhNpdoFfDlUY-Py7H1e9PolJdDPQW9Tp4SZUlfjn8s8IZyyxqT3LMm&amp;q_datetime_utc=2026-03-05T14%3A25%3A07&amp;ticket_price=2788&amp;quote_id=5416289818128565532&amp;utid_state=1&amp;channel=iphone&amp;price_without_closed_user_group=2788&amp;tm_place_name=Obrero&amp;deeplink_data=eyJmaWVsZHMiOnsic2lnbmF0dXJlIjoiZDZmNDE4NmFjZWI3Yzg3MTAwMWUzNWI4NTY1OTllZDcifSwidXJsIjoiaHR0cHM6Ly93d3cuYWdvZGEuY29tL3BhcnRuZXJzL3BhcnRuZXJzZWFyY2guYXNweD9jaWQ9MTg0NjM4MyZoaWQ9OTIwMjUyOCZjdXJyZW5jeT1QSFAmY2hlY2tpbj0yMDI2LTAzLTA1JmNoZWNrb3V0PTIwMjYtMDMtMDYmTnVtYmVyb2ZBZHVsdHM9MSZOdW1iZXJvZkNoaWxkcmVuPTAmUm9vbXM9MSZtY2lkPTMwMzgmbWFzdGVyUm9vbUlkPTExMTAzNTkxMyZtcHQ9TTFVMk1qQnFMemRqV21wU2QzY3ZSMFZxYTNGR04yVk1SblYwZUhOMGMxRnRaMnRKZVVwQmJqa3pURVI2YVdGNlpXMUpjV0ZFYWxCaGVWb3JUR2RDTm1ZNWFYRlJVWEJtY214SGNnJlRvdGFsUHJpY2U9Mjc4OC4wMCZUb3RhbFRheD0wLjAwJlRvdGFsRmVlPTAuMDAmVG90YWxTdXJjaGFyZ2U9MCZtY3VyPVBIUCJ9&amp;utid=e4c0ab01-935c-6189-6154-88b0d8278715&amp;tm_stars=0&amp;client_id=skyscanner_app&amp;price_policy=2&amp;pre_redirect_id=cac218b5-f3d5-3e2b-ad63-2802f4d2f3a1&amp;tm_city_code&amp;max_price=2788&amp;guests=1&amp;request_id=cac218b5-f3d5-3e2b-ad63-2802f4d2f3a1&amp;tm_country_code=PH</t>
  </si>
  <si>
    <t>www.skyscanner.com.ph/hotel_deeplink/4.0/PH/en-US/PHP/h_h1/222043287/2026-03-02/2026-03-03/hotel/hotel/hotels?legacy_provider_id=927111&amp;rooms=1&amp;closed_user_group=mobile&amp;hb_data=pvdOd2EgUiXlhWOEALTjhURIVuPHADzRenPoXv2jZQds6rst9oYQ1TovNxnuKIPXeFmj3AFScdcpqo3AdFPb-cE6c1OkYkT7JjTK7hgPj9TgyD0vhaRUy8zEbHZdZSIJLfgmg3JrWeBjQ-gHsZjzQ2aTXpLmMdmC8SWllIed2WbV8rwuo0ciJPWnMNpoGznuA26FTlB0U-wSa5e77XMlFKomfzRlDbOntjt2VbJFu_pp7DmmF_DbDwpuhLVz5g2zzIaxqYY3_9sKPPSddWogDMI5Tcc%3D&amp;q_datetime_utc=2026-03-02T00%3A19%3A22&amp;ticket_price=2400&amp;quote_id=82839881948790256&amp;utid_state=1&amp;channel=iphone&amp;price_without_closed_user_group=3000&amp;tm_place_name=Ipil&amp;deeplink_data=eyJmaWVsZHMiOnsic2lnbmF0dXJlIjoiZjhlN2EyNzYwMDNlZjc1ODE3YjdhNzc5YjJkZTEyYzcifSwidXJsIjoiaHR0cHM6Ly9waC5ob3RlbHMuY29tL0hvdGVsLVNlYXJjaD90cGlkPTMyMTQmbXBlPTE3NzI0MDk3NzUmZW5kRGF0ZT0yMDI2LTAzLTAzJmFkdWx0cz0xJmxvY2FsZT1lbl9QSCZjaGlkPTIwMzViZDIwLWE5ZjQtNDY1Ny1hNzliLWQxZDI3OWZmMjczNCZlYXBpZD00NCZtY3RjPTMmc3RhcnREYXRlPTIwMjYtMDMtMDImbXBkPVBIUCZtcG49MzI1OTcxNTQ1JmN1cnJlbmN5PVBIUCZyYXRlcGxhbmlkPTM5OTc0NzgwOSZtcG09MjQmbXBwPTEmbXBvPUVDJnNlbGVjdGVkPTExMjIzMjQ5NCZtcGI9NDMyLjc5Jm1wcT0yMTYzLjk0Jm1wYT0xOTY3LjIyIn0%3D&amp;utid=e7a3da74-be86-7362-64d0-8a55e58cbee0&amp;tm_stars=0&amp;client_id=skyscanner_app&amp;redirect_delay=1000&amp;price_policy=2&amp;pre_redirect_id=9c26e117-37d4-09f6-9ccb-107cf6329bb7&amp;tm_city_code&amp;max_price=3521&amp;guests=1&amp;request_id=9c26e117-37d4-09f6-9ccb-107cf6329bb7&amp;tm_country_code=PH</t>
  </si>
  <si>
    <t>7.0880948, 125.6156588</t>
  </si>
  <si>
    <t>BigBen's Apartelle, A. Lacson Street, Regina Dalisay Compound, Barangay 20-B, Poblacion District, Davao City, Davao Region, 8000, Philippines</t>
  </si>
  <si>
    <t>https://www.google.com/maps/place/Conclave+Hotel/data=!4m11!3m10!1s0x32f96db6f08c28e1:0xb804723626e85e8b!5m3!1s2026-03-01!4m1!1i2!8m2!3d7.0997032!4d125.6154342!16s%2Fg%2F11q3vr7z0y!19sChIJ4SiM8LZt-TIRi17oJjZyBLg?authuser=0&amp;hl=en&amp;rclk=1</t>
  </si>
  <si>
    <t>www.skyscanner.com.ph/hotel_deeplink/4.0/PH/en-US/PHP/h_ad/212920756/2026-03-02/2026-03-03/hotel/hotel/hotels?legacy_provider_id=22&amp;rooms=1&amp;closed_user_group=general&amp;hb_data=QAJzLzqIPdq5LffLELJSdWvqiddsdPIZZT2N11081QSyfH5KQvcjKDE4zmZJS8LwMLC-FjpQiUUSGPzuwbbAnh9sLujupNjxXsbFeNdKUALVYEu74-kxvW5Xn7Pq4YyuvaaaHAo2i64pgFzcGDCpkQPF4UkHLlaaFlt6W7l57DiDTExDINKoisBRAi9SdMmON-_wbVYh7yTiFswKXr7J3zvihNWz-Ns5GQWtDEF7BDrP1RH9ws7bf7m0TzDf8Nf8fYAV95mD0HhAocPvY8wP98x9Kxzvn1JF0CRXWMgz1QhckaouMm5ZOwX8_9QZuMvwt2e8XfmZ393voraznW-_dBJJUrCLGXWA6CEleW2M0QDYMLAPbA8jXi1vKjmFUlGf1dxlW1iZQnW-EyXSD2e1WeNaX5zmSOzFOWrTthRFq7Zb&amp;q_datetime_utc=2026-03-02T00%3A19%3A25&amp;ticket_price=1171&amp;quote_id=3314567492720616221&amp;utid_state=1&amp;channel=iphone&amp;price_without_closed_user_group=2500&amp;tm_place_name=Cabaguio&amp;deeplink_data=eyJmaWVsZHMiOnsic2lnbmF0dXJlIjoiMTgzZjJlMWU2NzIzYmQ3YTMwNmVmM2RmOGQ4YWY2MmEifSwidXJsIjoiaHR0cHM6Ly93d3cuYWdvZGEuY29tL3BhcnRuZXJzL3BhcnRuZXJzZWFyY2guYXNweD9jaWQ9MTg0NjM4MyZoaWQ9MzMwOTg2MDImY3VycmVuY3k9UEhQJmNoZWNraW49MjAyNi0wMy0wMiZjaGVja291dD0yMDI2LTAzLTAzJk51bWJlcm9mQWR1bHRzPTEmTnVtYmVyb2ZDaGlsZHJlbj0wJlJvb21zPTEmbWNpZD0zMzImbWFzdGVyUm9vbUlkPTUzNzM3NDAxMCZtcHQ9UzJWS1ZtNU1TelYxWjBSWldTdHhSRTVxZVV4clkySjVaa3hNWkZRNVlsTkxaM1pzUTIxclQyd3pkREY1Ylc5ekwzQjZXWGRIYUhaeGVYRkZaVlJGYUVSR01ISlRlR0ZZYkU1WmIyNVJQVDAmVG90YWxQcmljZT0xMTcxLjE2JlRvdGFsVGF4PTEzNS40MiZUb3RhbEZlZT05OC44MSZUb3RhbFN1cmNoYXJnZT0wJm1jdXI9UEhQIn0%3D&amp;utid=77c9ab46-d418-a299-3cf0-75e33ceb8964&amp;tm_stars=2&amp;client_id=skyscanner_app&amp;redirect_delay=1000&amp;price_policy=2&amp;pre_redirect_id=87a73700-ffd2-9d68-1933-febe3e578d9e&amp;tm_city_code&amp;max_price=1899&amp;guests=1&amp;request_id=87a73700-ffd2-9d68-1933-febe3e578d9e&amp;tm_country_code=PH</t>
  </si>
  <si>
    <t>7.0287423, 125.7644848</t>
  </si>
  <si>
    <t>Circumferential Road, Purok 6, Aumbay, Samal District, Samal, Davao del Norte, Davao Region, 8119, Philippines</t>
  </si>
  <si>
    <t>Oceano Con Vista Mountain Resort</t>
  </si>
  <si>
    <t>www.skyscanner.com.ph/hotel_deeplink/4.0/PH/en-US/PHP/h_ad/225313943/2026-03-02/2026-03-03/hotel/hotel/hotels?legacy_provider_id=22&amp;rooms=1&amp;closed_user_group=apps&amp;hb_data=CPAyiIEk3dN-viWTY9wEgbBxy0i4n19iFG_EYgWaO-hF2jbFol-XtR9aphn6716ktfM3fQ9ZAWqtj_k0ailvwmAsQ8HQuPp9zcDcckF1ITbJRIKDkVLHsquf1rSF5btOvX7sxUGmA0PXxf6OEgj8VbvcPmFbOHsxzSJyNQmqHSh4K3CB8sUJO2eM9jsr3E1n6wx5lUK5DWgye7dMkk5_aU4K6X-fiT6rYD2whTP9QTMw_MIzdzh3iVc89TZcBKOLYNsxRRlwS8LZ7KToiZO7WokzxOYDDMzzIgeQcPfdm39kzrBZX-t3iOMRVR3QimuhMLsxGYao2vvobMsUE9bf4Qo9pigNp3-fYOuTPtDje5D072nTBlSq3m-a8cmJzlO9Fao62y9qTjVMqob-gUqEY2ra64Zql6qMQycLyW_puTs3&amp;q_datetime_utc=2026-03-02T00%3A19%3A27&amp;ticket_price=6176&amp;quote_id=3544565881931238755&amp;utid_state=1&amp;channel=iphone&amp;price_without_closed_user_group=4342&amp;tm_place_name=Tagbaobo&amp;deeplink_data=eyJmaWVsZHMiOnsic2lnbmF0dXJlIjoiOWFkYjI3OWJlYzY2NWMxMGJiNjM5MzFlYjcwMzUxYzYifSwidXJsIjoiaHR0cHM6Ly93d3cuYWdvZGEuY29tL3BhcnRuZXJzL3BhcnRuZXJzZWFyY2guYXNweD9jaWQ9MTg0NjM4MyZoaWQ9NjA4MTg2NTUmY3VycmVuY3k9UEhQJmNoZWNraW49MjAyNi0wMy0wMiZjaGVja291dD0yMDI2LTAzLTAzJk51bWJlcm9mQWR1bHRzPTEmTnVtYmVyb2ZDaGlsZHJlbj0wJlJvb21zPTEmbWNpZD0zMDM4Jm1hc3RlclJvb21JZD05Mjg5Mjc3NTImbXB0PWVXVjZSVEU1Tm1wa1ZucEdSREZGVjJGNk5YRTFWbXhhWVdabWR6bElSa05pV1ZaWlJXNUxXRlZNZEU5dGJpOHJNSGhNTkhSYVJrcHZZVVp2YjNNMk0xUTJka0pNTWxReVRWUnJUMXBCUFQwJlRvdGFsUHJpY2U9NjE3Ni4yNSZUb3RhbFRheD0xMTEzLjc1JlRvdGFsRmVlPTAuMDAmVG90YWxTdXJjaGFyZ2U9MCZtY3VyPVBIUCJ9&amp;utid=2804c198-c6c6-e6d1-03c2-864a123f3da3&amp;tm_stars=0&amp;client_id=skyscanner_app&amp;redirect_delay=1000&amp;price_policy=2&amp;pre_redirect_id=438afcda-2b4d-058b-538f-6f264c47227b&amp;tm_city_code&amp;max_price=6176&amp;guests=1&amp;request_id=438afcda-2b4d-058b-538f-6f264c47227b&amp;tm_country_code=PH</t>
  </si>
  <si>
    <t>Tagbaobo</t>
  </si>
  <si>
    <t>Featuring a garden, Oceano Con Vista Mountain Resort features accommodations in Supa. This property offers access to a terrace, free private parking, and free Wifi. The mountain views are a highlight at the guest house's pool.</t>
  </si>
  <si>
    <t>Da West Inn Garden</t>
  </si>
  <si>
    <t>https://www.google.com/maps/place/RedDoorz+near+Robinsons+Cybergate+Davao/data=!4m11!3m10!1s0x32f96c4ebb98d2f3:0x32ecfb6ff6fcd93f!5m3!1s2026-03-01!4m1!1i2!8m2!3d7.0959211!4d125.6169585!16s%2Fg%2F1pp2txplr!19sChIJ89KYu05s-TIRP9n89m_77DI?authuser=0&amp;hl=en&amp;rclk=1</t>
  </si>
  <si>
    <t>7.0959211, 125.6169585</t>
  </si>
  <si>
    <t>https://www.google.com/maps/place/Davao+Royal+Suites+and+Residences/data=!4m11!3m10!1s0x32f96d82720766f7:0xbfcd178662370670!5m3!1s2026-03-01!4m1!1i2!8m2!3d7.0652432!4d125.6102829!16s%2Fg%2F1th60xnr!19sChIJ92YHcoJt-TIRcAY3YoYXzb8?authuser=0&amp;hl=en&amp;rclk=1</t>
  </si>
  <si>
    <t>www.skyscanner.com.ph/hotel_deeplink/4.0/PH/en-US/PHP/h_ad/160819383/2026-03-05/2026-03-06/hotel/hotel/hotels?legacy_provider_id=22&amp;rooms=1&amp;closed_user_group=general&amp;hb_data=RqSYKJUZ0cPMWgeVZrOJykbv9X2uhnIIkbHABo0DyWrgmHImbpjv-_VjMTvSdESrCbB_WLg8wV9XOgziAvivXgE7EEMUJoKJcFAl5WR5NEYxGs8nK9wFBN3pfzhAQgKVNYI6W29nKbHNQoz75NIcG_1i5vXEJCYd_hCmXwgDdaBimQPg96qP7-XoNUXGUF3aVUJkuHlnuLiJ8Cq2mhhOjwOILhk-iCOwyJ8MN3OU6J7DORA_NHx0ZLfjVwQIjMX40HAbM2b51CpQOZqDCP7lS8s4IncRcfkzr0mb1Ok7BO-_EHWA5xjZNFSHHeoDVPyuhlly0h5Lzq7Hu07HojGcX2nGPPmPXOlIuJHwjgs-F07USbBDEtPNlMde3iYlJgXXwFs9x3pUtHY6ttkXZkPCOQG3rakUy1R0CRS3vwCa5eqk&amp;q_datetime_utc=2026-03-05T14%3A25%3A12&amp;ticket_price=1667&amp;quote_id=4386985749253257385&amp;utid_state=1&amp;channel=iphone&amp;price_without_closed_user_group=3500&amp;tm_place_name=Davao&amp;deeplink_data=eyJmaWVsZHMiOnsic2lnbmF0dXJlIjoiN2YwNmY1MGE1OTRjODA0ZjAzYTdkMzAzZWMzNDIzODMifSwidXJsIjoiaHR0cHM6Ly93d3cuYWdvZGEuY29tL3BhcnRuZXJzL3BhcnRuZXJzZWFyY2guYXNweD9jaWQ9MTg0NjM4MyZoaWQ9MjU1NDY4JmN1cnJlbmN5PVBIUCZjaGVja2luPTIwMjYtMDMtMDUmY2hlY2tvdXQ9MjAyNi0wMy0wNiZOdW1iZXJvZkFkdWx0cz0xJk51bWJlcm9mQ2hpbGRyZW49MCZSb29tcz0xJm1jaWQ9MzMyJm1hc3RlclJvb21JZD0zMTMzNDg4Jm1wdD1ZbVZMU0ZobllYRkxTa2MzYWxjdmN6SmlPV2REYzNkVFduTTFXRkp4UTJzeFdHaGtRV0ZQVG1SWlEwb3djbkZ5Y0ROalIxUjBObU5OSzFWelkwOXJhekpSVkc1NWNGQm5abUZ2ZFVoaGN6MCZUb3RhbFByaWNlPTE2NjYuODAmVG90YWxUYXg9MTY5LjE0JlRvdGFsRmVlPTE0Mi41NCZUb3RhbFN1cmNoYXJnZT0wJm1jdXI9UEhQIn0%3D&amp;utid=1579094b-9700-4633-70d3-b4225cc89a75&amp;tm_stars=3&amp;client_id=skyscanner_app&amp;price_policy=2&amp;pre_redirect_id=9d9aecc1-70f4-6bc6-193a-a760f4b53b0a&amp;tm_city_code=DVOP&amp;max_price=5456&amp;guests=1&amp;request_id=9d9aecc1-70f4-6bc6-193a-a760f4b53b0a&amp;tm_country_code=PH</t>
  </si>
  <si>
    <t>7.0184468, 125.7360383</t>
  </si>
  <si>
    <t>Cloud Nine</t>
  </si>
  <si>
    <t>La Guardia Extension, Lahug, Cebu City, Central Visayas, 6000, Philippines</t>
  </si>
  <si>
    <t>Cloud Nine is located in Cebu City, just 1.8 miles from SM City Cebu and 2.3 miles from Fuente Osmena Circle. Guests staying at this apartment have access to a balcony. Free Wifi is available throughout the property and Ayala Center Cebu is 1.</t>
  </si>
  <si>
    <t>www.skyscanner.com.ph/hotel_deeplink/4.0/PH/en-US/PHP/h_xp/185202988/2026-03-02/2026-03-03/hotel/hotel/hotels?legacy_provider_id=1&amp;rooms=1&amp;closed_user_group=mobile&amp;hb_data=0hepRVnmcUGg89TyJeEz6_5ewzkgjSENZ6RVo4XlhmwTeLLXZlHEkqWUj7JbxtyidPyeFG-Paa4QwFZM_VIexc6CkjwpV3EcGt1_IOF9nMhcFf3WfSQm5LCPgGJozbgDcW_-BRW01iXzSivAJl2aqrTdvjDMw4NXCbj6F-jqxFL486OWY4Piz7IgOlyIcMwQjSFTNOvOVzW69E3z2J8jAG64zEdl60D9nvXvhZ5mUU0S-PeGkLm377gm3_49cyJCCtqmNIa1jfKY4VAwN2taZCxBZBQ%3D&amp;q_datetime_utc=2026-03-02T00%3A19%3A28&amp;ticket_price=4457&amp;quote_id=6049109205196846414&amp;utid_state=1&amp;channel=iphone&amp;price_without_closed_user_group=4952&amp;tm_place_name=Davao&amp;deeplink_data=eyJmaWVsZHMiOnsic2lnbmF0dXJlIjoiNWUyM2E0NjU1ZWFlZGQ4NWNmZjExY2NjY2JhZmYzYTUifSwidXJsIjoiaHR0cHM6Ly93d3cuZXhwZWRpYS5jb20ucGgvSG90ZWwtU2VhcmNoP21wZD1HQlAmdHBpZD02OCZtcGU9MTc3MjQwOTYwMiZlbmREYXRlPTIwMjYtMDMtMDMmYWR1bHRzPTEmbXBuPTIxNTEyNTg1NSZtcG09MjQmbXBwPTEmbG9jYWxlPWVuX1VTJm1wbz1FQyZjaGlkPWM4MWE3ZDUwLWNjNjUtNDU0MC1hM2Y5LTkyOGI2ZGE5YmVmNyZtcHE9NTEuMTcmZWFwaWQ9NDYyMzAmbWN0Yz0zJmN1cnJlbmN5PUdCUCZyYXRlcGxhbmlkPTI1NDEzMjIxMiZzZWxlY3RlZD0zMjE1NDE4MSZzdGFydERhdGU9MjAyNi0wMy0wMiZtcGI9Ni4xNCZtcGE9NTEuMTcifQ%3D%3D&amp;utid=9572b76d-3f62-0c78-b5d1-4fe4117d0c58&amp;tm_stars=0&amp;client_id=skyscanner_app&amp;redirect_delay=1000&amp;price_policy=2&amp;pre_redirect_id=06620c39-37e4-1231-31eb-65d4e6fe0cad&amp;tm_city_code=DVOP&amp;max_price=5402&amp;guests=1&amp;request_id=06620c39-37e4-1231-31eb-65d4e6fe0cad&amp;tm_country_code=PH</t>
  </si>
  <si>
    <t>www.skyscanner.com.ph/hotel_deeplink/4.0/PH/en-US/PHP/h_h1/71787777/2026-03-02/2026-03-03/hotel/hotel/hotels?legacy_provider_id=927111&amp;rooms=1&amp;closed_user_group=mobile&amp;hb_data=xkobTUPkub7vivPOXxMx3grVa55w2RSc35tfCbh4omKjH2ltXSRHDTJKEVVjD1NOO8O4svGFUgxGxt6o8Thg4bwwamjA8ZiFyD8t10k4sO37E6xwZuGN-aoo4ljpGiXb8HVI_ovSBZ9tDc0rquBYuOE0yNDVADf3PPvNicDE6ZPft-BNR-betudFFozEfBJttuYFQrTkU1Ia9xwlE-yQC2CXcwTQp-KenirykzHMasWFJPjdzK2sKCZ4mQFlbFF7ApYyBqlNGNojK8BJdR1xi1Sw0Jw%3D&amp;q_datetime_utc=2026-03-02T00%3A20%3A30&amp;ticket_price=6160&amp;quote_id=-5426884376995777933&amp;utid_state=1&amp;channel=iphone&amp;price_without_closed_user_group=8603&amp;tm_place_name=Ipil&amp;deeplink_data=eyJmaWVsZHMiOnsic2lnbmF0dXJlIjoiZTExY2E2OTcwNmY0YmJhYTU2NzBlNGExN2M3ZDBkZjIifSwidXJsIjoiaHR0cHM6Ly9waC5ob3RlbHMuY29tL0hvdGVsLVNlYXJjaD90cGlkPTMyMTQmbXBlPTE3NzI0MTAxMzcmZW5kRGF0ZT0yMDI2LTAzLTAzJmFkdWx0cz0xJmxvY2FsZT1lbl9QSCZjaGlkPTY4ZTE3MzgzLWQ5MWMtNDUxYy04MmUyLTIzMDM2NGFiNDg4YyZlYXBpZD00NCZtY3RjPTMmc3RhcnREYXRlPTIwMjYtMDMtMDImbXBkPVBIUCZtcG49MzE2NjQyNTQxJmN1cnJlbmN5PVBIUCZyYXRlcGxhbmlkPTM4NjQ1ODA1MiZtcG09MjQmbXBwPTEmbXBvPUVDJnNlbGVjdGVkPTYwNDk1MTMmbXBiPTExMTAuODImbXBxPTU1NTQuMTAmbXBhPTUwNDkuMTgifQ%3D%3D&amp;utid=a3d20012-dcbc-0560-921d-fa9afce7f975&amp;tm_stars=2&amp;client_id=skyscanner_app&amp;redirect_delay=1000&amp;price_policy=2&amp;pre_redirect_id=3e0a67d3-bc87-0e1e-0f3b-8f83c9ee1392&amp;tm_city_code&amp;max_price=9983&amp;guests=1&amp;request_id=3e0a67d3-bc87-0e1e-0f3b-8f83c9ee1392&amp;tm_country_code=PH</t>
  </si>
  <si>
    <t>www.skyscanner.com.ph/hotel_deeplink/4.0/PH/en-US/PHP/h_xp/134677947/2026-03-02/2026-03-03/hotel/hotel/hotels?legacy_provider_id=1&amp;rooms=1&amp;closed_user_group=mobile&amp;hb_data=gesjIhlZ-1WHu0gFmYsXCjzFZzVJEzSEavFUuPtMS1IgqJBeIgOIL7kzCKKRK2wxGqH54CTaEJoCsKa0rLbFedkW36CHQjTxMx86lAmOYw0nl59lnpHudLo3JiPvk1Sy1K-HJLH4kVj3uUqIdFCtP_osdR3gkFCMBMbyLWSoT8rMwhVS1vLHVo7v-hxfLeXCTGohyMVLOzKBilWd8Nqu6IW_fxkkonL20GaH0casodIBoxDX_sul6phKBvzyrq6bKnHIvVeTd-XRhVGiCDlVAtUeVt0%3D&amp;q_datetime_utc=2026-03-02T00%3A19%3A35&amp;ticket_price=1955&amp;quote_id=3173434381430578127&amp;utid_state=1&amp;channel=iphone&amp;price_without_closed_user_group=2608&amp;tm_place_name=Cabaguio&amp;deeplink_data=eyJmaWVsZHMiOnsic2lnbmF0dXJlIjoiMzdiMTk4NTQwNGY4OGJiYjViOWEzMjYyN2QwZDMzMWUifSwidXJsIjoiaHR0cHM6Ly93d3cuZXhwZWRpYS5jb20ucGgvSG90ZWwtU2VhcmNoP21wZD1HQlAmdHBpZD02OCZtcGU9MTc3MjQxMDEwOSZlbmREYXRlPTIwMjYtMDMtMDMmYWR1bHRzPTEmbXBuPTIwMDQ5Mzc1OSZtcG09MjQmbXBwPTEmbG9jYWxlPWVuX1VTJm1wbz1FQyZjaGlkPThkYTJhZDIyLTMyYTgtNDczMS1hM2IyLWM3OTBiODFkNjAxYiZtcHE9MjIuNDUmZWFwaWQ9NDYyMzAmbWN0Yz0zJmN1cnJlbmN5PUdCUCZyYXRlcGxhbmlkPTM4MzE3OTU1NiZzZWxlY3RlZD03MzI1NzY5JnN0YXJ0RGF0ZT0yMDI2LTAzLTAyJm1wYj0yLjY5Jm1wYT0yMi40NSJ9&amp;utid=e96141ef-21c4-46ba-98dd-adb917a9986f&amp;tm_stars=3&amp;client_id=skyscanner_app&amp;redirect_delay=1000&amp;price_policy=2&amp;pre_redirect_id=3b9343bd-c993-c3d4-d24e-fce6d2945b19&amp;tm_city_code&amp;max_price=2208&amp;guests=1&amp;request_id=3b9343bd-c993-c3d4-d24e-fce6d2945b19&amp;tm_country_code=PH</t>
  </si>
  <si>
    <t>7.0785665, 125.606912</t>
  </si>
  <si>
    <t>F. Torres Street, Purok 1, Barangay 10-A, Poblacion District, Davao City, Davao Region, 8000, Philippines</t>
  </si>
  <si>
    <t>www.skyscanner.com.ph/hotel_deeplink/4.0/PH/en-US/PHP/h_ad/47203840/2026-03-05/2026-03-06/hotel/hotel/hotels?legacy_provider_id=22&amp;rooms=1&amp;closed_user_group=general&amp;hb_data=CMrtiSQt7e4zQWH1NqaK9svs4-CJEGPt55Vs1LlJzYcqf7iHj_uc1ARzoSO65cUlUChSOJJRrUVkDUGJUO8gNnw5zQUw9a-XmSv9BC2bvCfM9FRcSaAalHVnaKogW8tB5sOw8MjfrYntBN58vPqC8SUVxHVi1zyHsQlSilTv0TSPk3bxfCUR3ierwAqkQNDmglLMH6pQZ-wXydvCkxkP6U7QXleo6wQwlTSuuPf58ofnQ-aOOFOANmZP364oLx9iHTthzffuplPZiWUjSczkociDWAkPcKp68w2voUFdJ1KNAWkmxucXWdRuutm6UMGfpOZt5c5eCSfa0Rdx883Lm0LKcfa9UtTYXz_nScVAL3DrDhq3fBAghLBtsDNdxn1aWbgTXWNGGn8mhSW0_SQNUd8jSvlNROT_4ITLCXHJI7sR&amp;q_datetime_utc=2026-03-05T14%3A25%3A13&amp;ticket_price=2001&amp;quote_id=-1281078530156405579&amp;utid_state=1&amp;channel=iphone&amp;price_without_closed_user_group=3464&amp;tm_place_name=Davao&amp;deeplink_data=eyJmaWVsZHMiOnsic2lnbmF0dXJlIjoiOTM4NTg1MmQyM2EzZjA1NzNiYTQ3MjRjZDY0MDBjZjkifSwidXJsIjoiaHR0cHM6Ly93d3cuYWdvZGEuY29tL3BhcnRuZXJzL3BhcnRuZXJzZWFyY2guYXNweD9jaWQ9MTg0NjM4MyZoaWQ9MjkwMDU3JmN1cnJlbmN5PVBIUCZjaGVja2luPTIwMjYtMDMtMDUmY2hlY2tvdXQ9MjAyNi0wMy0wNiZOdW1iZXJvZkFkdWx0cz0xJk51bWJlcm9mQ2hpbGRyZW49MCZSb29tcz0xJm1jaWQ9MzMyJm1hc3RlclJvb21JZD0xMjEwMjIzMjU1Jm1wdD1hMDQwWm1GWE1WUk9ZVzVEWmpOQ1YyVlRNMkVyYlU5dlVtWlBOV2RYU3pjMEsyMVZRV3BVY0VsUlJXdGlZMVpzYUdoa2JsQlJRekZ3UldoNEsxVk9XVEkyZHpob2JucHRRbFE0ZVhGUlBUMCZUb3RhbFByaWNlPTIwMDAuOTImVG90YWxUYXg9MTg4LjAxJlRvdGFsRmVlPTE3Mi44MSZUb3RhbFN1cmNoYXJnZT0wJm1jdXI9UEhQIn0%3D&amp;utid=f936316f-f7dc-a84e-ae5b-a739476dde19&amp;tm_stars=0&amp;client_id=skyscanner_app&amp;price_policy=2&amp;pre_redirect_id=4de4f689-0f5f-2bb7-1c60-a283f36fb1d5&amp;tm_city_code=DVOP&amp;max_price=3779&amp;guests=1&amp;request_id=4de4f689-0f5f-2bb7-1c60-a283f36fb1d5&amp;tm_country_code=PH</t>
  </si>
  <si>
    <t>www.skyscanner.com.ph/hotel_deeplink/4.0/PH/en-US/PHP/h_ad/130410306/2026-03-05/2026-03-06/hotel/hotel/hotels?legacy_provider_id=22&amp;rooms=1&amp;closed_user_group=general&amp;hb_data=l0XPGcO9jlzLAuhTVXdCHos950pkXXu5a3uyuchjYaQu62OaD9GyyeGSljC7cjcsFgAkBYFhfPYZ70-Ew4iBdFfuhqNhop9uelAP2Z1-AMZbcM8bE75tcdCfTYj01_TK3kj1kppecjY4mTFNmMHyNLMZNGQZ1EWhBvtsvhZvr21Jo2eVd2aaGiUdv6C30u3O7YJB8Vgm0HCLTF9iLkewjzqkEr4fve6YPSYETPfKmNWnnvwZgrGCf5gy8iSBPvp0OJBvy0zPWwX39g_8ZrJ3wOQBEH5N4KX3_f1Qm1jfm6isaCd49Mnayr2tOgLb_PQaGdJ_xylR9Rvo88a2Jz4S8xPVkQc2eG8RwHHi9n8ZeR0IYAc1xlSjURCmGdFiUk6aBWbYPLvCHfZUhVqJTw-0JFzGX8chPMKmquFGGnq1pwW2&amp;q_datetime_utc=2026-03-05T14%3A25%3A14&amp;ticket_price=2343&amp;quote_id=-2827767033912419691&amp;utid_state=1&amp;channel=iphone&amp;price_without_closed_user_group=3800&amp;tm_place_name=Obrero&amp;deeplink_data=eyJmaWVsZHMiOnsic2lnbmF0dXJlIjoiOWFjOWFhZDNmM2FjNWVmYzUwODIwYjMxYmEzODU5MzAifSwidXJsIjoiaHR0cHM6Ly93d3cuYWdvZGEuY29tL3BhcnRuZXJzL3BhcnRuZXJzZWFyY2guYXNweD9jaWQ9MTg0NjM4MyZoaWQ9NTY3NjM4JmN1cnJlbmN5PVBIUCZjaGVja2luPTIwMjYtMDMtMDUmY2hlY2tvdXQ9MjAyNi0wMy0wNiZOdW1iZXJvZkFkdWx0cz0xJk51bWJlcm9mQ2hpbGRyZW49MCZSb29tcz0xJm1jaWQ9MzMyJm1hc3RlclJvb21JZD0zMjYyNjEzJm1wdD1kRXQwYzBJdlNubE1kM1pIUVM5TmNEUjFaVlZuWlhCc1QyNVFWRTR2Y2taM1lqSmxabG8xTUZOMlN6WlhiRVk1VTFoWE5sRlFaV3RNVkRaeGRuZFJla3BNYkhoMVIyazBXV1Z3VHcmVG90YWxQcmljZT0yMzQyLjk3JlRvdGFsVGF4PTIyMC40NCZUb3RhbEZlZT0yMDIuMDYmVG90YWxTdXJjaGFyZ2U9MCZtY3VyPVBIUCJ9&amp;utid=e2ebb8a1-86ee-2b73-f032-40c68cab066f&amp;tm_stars=3&amp;client_id=skyscanner_app&amp;price_policy=2&amp;pre_redirect_id=644626a9-077f-dc53-09fd-b5cfc6f417df&amp;tm_city_code&amp;max_price=3349&amp;guests=1&amp;request_id=644626a9-077f-dc53-09fd-b5cfc6f417df&amp;tm_country_code=PH</t>
  </si>
  <si>
    <t>www.skyscanner.com.ph/hotel_deeplink/4.0/PH/en-US/PHP/h_ad/200834374/2026-03-02/2026-03-03/hotel/hotel/hotels?legacy_provider_id=22&amp;rooms=1&amp;closed_user_group=general&amp;hb_data=u4ANU4wKsIUugwLchnT-OLaDWpESay_r7iEUCZgHyJoCSoiVOJmKsPGMP289-UqbljS6wI9g9-rUMfbAJUAyrHCoiBYvgbjLCSkqLLLpKo3lSTRXYCxeKjLzTP5T-89QkyOIJ0I13h7t1SqHFhhh8WxF3SAQX4_IL-kOhf8CeT_AvnJpUNQOaphvRPfnx-2xQXEm-1t6Io2monWxSBnMymj60A8fErJw7M8B4C0qXMuL_-CzeFVnYS4_8SH-lwD_v4JwRUh0aX0dBVoAl3BDTyTnKwpvLPBUFr0iKBLruFexYgZ6pnszlf8d8GrOT30O_eTWgGh5dh3vTJSL7UE6sm4DU5AghHJpab_ckCKCD8u9wIt5IDxlhzo6bkfA-bnXftmNYT7HPyd6izm3LUq2YGkun-O8OiMRl_2wxXE54-Bj&amp;q_datetime_utc=2026-03-02T00%3A19%3A39&amp;ticket_price=1261&amp;quote_id=-3821289752573099904&amp;utid_state=1&amp;channel=iphone&amp;price_without_closed_user_group=2640&amp;tm_place_name=Davao&amp;deeplink_data=eyJmaWVsZHMiOnsic2lnbmF0dXJlIjoiNjg3ZDRiYTE5NTBhN2UyNmU3NTBhMmZlNDBlNjA2ZjQifSwidXJsIjoiaHR0cHM6Ly93d3cuYWdvZGEuY29tL3BhcnRuZXJzL3BhcnRuZXJzZWFyY2guYXNweD9jaWQ9MTg0NjM4MyZoaWQ9NzE3NTU2MSZjdXJyZW5jeT1QSFAmY2hlY2tpbj0yMDI2LTAzLTAyJmNoZWNrb3V0PTIwMjYtMDMtMDMmTnVtYmVyb2ZBZHVsdHM9MSZOdW1iZXJvZkNoaWxkcmVuPTAmUm9vbXM9MSZtY2lkPTMzMiZtYXN0ZXJSb29tSWQ9ODYyNDQ3ODUmbXB0PU9IcEdjWFpKU1ZjM01uRnJlRlEzVEhwWlZFSkpabWRGVkdodVZHcGtSM2RsT0dKT1MzTlJhRWRRYldFNVVIQXpkM1JGYW1jcmRIQkpkM0I1ZFhoU2NqbE1RbmM0UlVaQ01VRkVXUSZUb3RhbFByaWNlPTEyNjAuNjMmVG90YWxUYXg9MTQ1LjY1JlRvdGFsRmVlPTEwNi40OCZUb3RhbFN1cmNoYXJnZT0wJm1jdXI9UEhQIn0%3D&amp;utid=0be00295-9661-5d41-0d9c-7274fe289c87&amp;tm_stars=3&amp;client_id=skyscanner_app&amp;redirect_delay=1000&amp;price_policy=2&amp;pre_redirect_id=553fb64e-b35c-077b-c2c0-3447dde49f20&amp;tm_city_code=DVOP&amp;max_price=1996&amp;guests=1&amp;request_id=553fb64e-b35c-077b-c2c0-3447dde49f20&amp;tm_country_code=PH</t>
  </si>
  <si>
    <t>www.skyscanner.com.ph/hotel_deeplink/4.0/PH/en-US/PHP/h_ad/203970383/2026-03-05/2026-03-06/hotel/hotel/hotels?legacy_provider_id=22&amp;rooms=1&amp;closed_user_group=general&amp;hb_data=4JkkP5JiyiYzFCdoaw-V4s8yTGhr2lH-8TelG2MC7dFtwl_K67TY57kPOv3jWSFaVjUnb3yWhotfhVun6yqBpUoCbeZ7vKl64WbTfesUIWhWgz9-IK69rOg1ZCEORbGqdUBIJ1gQNTkdliWqCApiG08PmbuFm_kMpZionggsDzYaizNBIHmQ8Kz9NxJ6vYCGInUrFXaIOQx9dxXVU5PkXlU97IxWrGa4jODQ4AfWpQR6rzNcrFc_Ltpg_NGpuECYpJKo32zPhBbJ5I65Gdb3pGYVs6EFrUK9TXdW0SLRQXTq598VFm4TISacqRhwqsaL-iU42IzIkRFbl8LgsZpzyFgQSTa62TldoPf9m0vmjZ6ItWpTdAd7MwyxRhCeVUl8PAe3SVH3ml2zvyuwbTtbATIY7a81SzlT3--vgBVwIqyH&amp;q_datetime_utc=2026-03-05T14%3A25%3A15&amp;ticket_price=1170&amp;quote_id=-1623493656527514247&amp;utid_state=1&amp;channel=iphone&amp;price_without_closed_user_group=1305&amp;tm_place_name=Davao&amp;deeplink_data=eyJmaWVsZHMiOnsic2lnbmF0dXJlIjoiMTYxNTMwNjhkYTg5MGUxZGUyYmEyMTM2ZjRhYmQ2YTgifSwidXJsIjoiaHR0cHM6Ly93d3cuYWdvZGEuY29tL3BhcnRuZXJzL3BhcnRuZXJzZWFyY2guYXNweD9jaWQ9MTg0NjM4MyZoaWQ9OTUzMzk4NCZjdXJyZW5jeT1QSFAmY2hlY2tpbj0yMDI2LTAzLTA1JmNoZWNrb3V0PTIwMjYtMDMtMDYmTnVtYmVyb2ZBZHVsdHM9MSZOdW1iZXJvZkNoaWxkcmVuPTAmUm9vbXM9MSZtY2lkPTMwMzgmbWFzdGVyUm9vbUlkPTExNzMyNTMwNiZtcHQ9YTNWd1V6Tk5ja0l3WW1wbFMwZHZTMUJoUkRKWlluWXJWMjFQVldGT1JrZEdUa1J3Ymk4NGFraHNSR293UlVKTU5XeENXak56WmtoUVlrbExMMDE1UWpoM1FtcHdjRE5hYjJjMWNHNW1ZejAmVG90YWxQcmljZT0xMTcwLjQwJlRvdGFsVGF4PTEyNS40MCZUb3RhbEZlZT0wLjAwJlRvdGFsU3VyY2hhcmdlPTAmbWN1cj1QSFAifQ%3D%3D&amp;utid=cd90122a-bc8a-2d07-7bd5-84efa414126e&amp;tm_stars=2&amp;client_id=skyscanner_app&amp;price_policy=2&amp;pre_redirect_id=eb871e31-df3f-9b8d-a645-75442a3603d8&amp;tm_city_code=DVOP&amp;max_price=2926&amp;guests=1&amp;request_id=eb871e31-df3f-9b8d-a645-75442a3603d8&amp;tm_country_code=PH</t>
  </si>
  <si>
    <t>7.071173, 125.7118645</t>
  </si>
  <si>
    <t>Cris Inn Samal</t>
  </si>
  <si>
    <t>www.skyscanner.com.ph/hotel_deeplink/4.0/PH/en-US/PHP/h_bc/224648600/2026-03-05/2026-03-06/hotel/hotel/hotels?legacy_provider_id=13&amp;rooms=1&amp;closed_user_group=general&amp;hb_data=tD1v3AHCM567Yb1X945tViASWK-KHT5-haNLrmdhqrOwIoXaW2C-kTy1268oOt5l7XN4o9JtK-yjtQ1BSHv4eymNaLVSAfA-60iYhCaKlTCMMwTlb4CnKnCODf4bxgEtYpIL95r_9Gxgq1iQQkshRZAV6dBmbJOAUXAFsG9Po-RQiu3VhvF7v0ZBbn912LG7BS3gcCyMduqVAAxtGWufmKUROjhZBYu6gNhQ8v_JdNBnF9Xhm_jPjzKjlTFAT-ZDGuY10qOta-sAnqtEav3Afn0iKO5ntnNd-t6oVOoGLS_jdXpXnT6ddQtzd6acQJCXD4DL1da-ERmMpaAcFGfWk1XJhNaCziexS97iAPGth2IXo3KeCJU2RuWQi0Ee6e39N-Cx39aM08bssAcFRyzMsBZNc9Z4HsOEkV2xfFYMNew302uJ&amp;q_datetime_utc=2026-03-05T14%3A25%3A14&amp;ticket_price=1200&amp;quote_id=-5630445420042215424&amp;utid_state=1&amp;channel=iphone&amp;price_without_closed_user_group=1219&amp;tm_place_name=Samal&amp;deeplink_data=eyJmaWVsZHMiOnsic2lnbmF0dXJlIjoiZWMwYWQ3ODBhMDk2ODk0YjNmODkyN2Y0NWNkNjcwN2YiLCJibG9ja19pZCI6IjE0NTc1NjAxMDFfNDI1MzYyMDI5XzJfMF8wIn19&amp;utid=b665ea1b-493e-948f-6a9b-0d64ba1e1dc6&amp;tm_stars=0&amp;client_id=skyscanner_app&amp;price_policy=2&amp;pre_redirect_id=58349ae2-f51e-8e21-4a93-4b24ac698be1&amp;tm_city_code&amp;max_price=1200&amp;guests=1&amp;request_id=58349ae2-f51e-8e21-4a93-4b24ac698be1&amp;tm_country_code=PH</t>
  </si>
  <si>
    <t>Central Convenience, Babak-Samal-Kaputian Road, Binoling, Peñaplata, Samal District, Samal, Davao del Norte, Davao Region, 8119, Philippines</t>
  </si>
  <si>
    <t>Great care is taken to ensure guests experience comfort through top-notch services and amenities. Stay connected with your associates, as complimentary Wi-Fi is available during your entire visit.When arriving by car, take advantage of the hotel's convenient on-site parking facilities. The hotel's daily housekeeping ensures an excellent option for your stay. Need something at the last minute? The convenience stores has you covered, ensuring your requirements are met without any inconvenience.To ensure the well-being and convenience of all visitors, smoking is strictly prohibited throughout the entire hotel.</t>
  </si>
  <si>
    <t>www.skyscanner.com.ph/hotel_deeplink/4.0/PH/en-US/PHP/h_fd/216772308/2026-03-02/2026-03-03/hotel/hotel/hotels?legacy_provider_id=927050&amp;rooms=1&amp;hb_data=jyJZEAoAoUSEcDcm0uzJCouzP2GCua1eWW9AT9eO1zxUvIH89kfU_mRmldmZ7_2OK7-126CVCGnOS3uEDlnp4il6nZvVX_JnDNPXopZTrN19oJz9tfn7c5LNgEZxMbQEi0D1hdZnob2l11ehTjChcOObPD90R3iMt-SL2MhKZX0RCWP3OizmVW4LBQAaXz3jmnRlo-8npRVcd0lukZir5Pp3YR27dbURRgsgU3d_JzdeY2GfYj3Izkhp_XC0c7gmFTLcwa7SGDuNnvxhiPP1l0tf-EsrUUR2kl-5RltXg8QOsG-oRyqdRx_XkFDekeQDk3qMdDPJvGSl1LSFnJ9y_h8nh9owAs15bpqLcRQ97lvdBP_YP5BRs_9XNDQs8dbCbrp7v0bHma0vjROjgmebsJLmW4KVrCxha4Cj_gT2Dgn2Kg%3D%3D&amp;q_datetime_utc=2026-03-02T00%3A19%3A43&amp;ticket_price=1045&amp;quote_id=386625813444730775&amp;utid_state=1&amp;channel=iphone&amp;tm_place_name=Cabaguio&amp;deeplink_data=eyJmaWVsZHMiOnsic2lnbmF0dXJlIjoiMTc0NWI3YzZlYTkyOGQ1ZjZkMTgzZDU0NjQ2NzFiYmQifSwidXJsIjoiaHR0cHM6Ly9kZWFscy52aW8uY29tP3NpZz1kMzkxZjYxZjJjZDAwNzZjOWJiYTViODliMjE4ZjdhOWFjYWRiMjBkMWJkYWMyYjdiYWUzNmFkYTlmOTA5MmY0MmQzMzM5MzgzMjM2MzgzODM2Mzcmc2lnLWlzcz1tZXRhJnR1cmw9aHR0cHMlM0ElMkYlMkZ2aW8uY29tJTJGSG90ZWwlMkZTZWFyY2glM0ZjaGVja0luJTNEMjAyNi0wMy0wMiUyNmNoZWNrT3V0JTNEMjAyNi0wMy0wMyUyNmN1cnJlbmN5JTNEUEhQJTI2ZXB2JTNETVM0eSUyNmVzZCUzRDA0OE1uaDYtbWZJM0VtSkxfNEt3a1JrRV9jQ0d2U3lkcnZBYlRuNGhMNy1kR2dGQVA5RFI0WHloZ3RibGFCOC02VjFDZC1uRkphTXBQaTRVbDh4VldNcXV5ZzdXNEYzVjhtM0Roa0RxRjdsQWlWTWFBQU0lMjUzRCUyNmZvcmNlQ3VycmVuY3lDaGFuZ2UlM0QxJTI2Zm9yY2VMYW5ndWFnZUNoYW5nZSUzRDElMjZob3RlbElkJTNEMjM4MjQzMTclMjZsYWJlbCUzRHNyYyUyNTNEc2t5c2Nhbm5lciUyNTI2dWNvdW50cnklMjUzRFBIJTI1MjZ1ZGV2aWNlJTI1M0Rtb2JpbGUlMjUyNmhvdGVsJTI1M0QyMzgyNDMxNyUyNTI2ZGF5JTI1M0QyJTI1MjZtb250aCUyNTNEMDMlMjUyNnllYXIlMjUzRDIwMjYlMjUyNmxvcyUyNTNEMSUyNTI2b2ZmZXJpZCUyNTNEb1BRaExUTERwWHBBJTI1MjZwcmljZSUyNTNEMTA0NC44MSUyNTI2Y3VycmVuY3klMjUzRFBIUCUyNTI2dXNlcmxhbmclMjUzRGVuJTI1MjZfdGglMjUzRDBhZDUzYzMzOGYxOTQwMjQ0NWUwZmE1OGNkNjU2ODdiNTc1YjQwMjExYmU1YmFmNCUyNTI2ZHRzJTI1M0QxNzcyNDA5Nzc5JTI1MjZvbHV0JTI1M0QxNzcyNDA5Nzc0JTI1MjZjYW5QYXlMYXRlciUyNTNEZmFsc2UlMjUyNnJlcXVlc3RVc2VyR3JvdXAlMjUzRCUyNTI2b2ZmZXJVc2VyR3JvdXAlMjUzRHB1YmxpYyUyNmxhbmclM0RlbiUyNm90aSUzRFdkdWd2TU1rOS1JJTI2cHJlZmVycmVkUmF0ZSUzRDEwNDQuODElMjZwcm9maWxlJTNEcjJkMm03M2tuOCUyNnJvb21zJTNEMSUyNnVzZXJDb3VudHJ5JTNEUEglMjZ1dG1fY2FtcGFpZ24lM0Rza3lzY2FubmVyJTI2dXRtX21lZGl1bSUzRGNwYyUyNnV0bV9zb3VyY2UlM0Rza3lzY2FubmVyIn0%3D&amp;utid=6eb9fcef-e0b5-c2f1-12bd-53f89f0cc73f&amp;tm_stars=3&amp;client_id=skyscanner_app&amp;redirect_delay=1000&amp;price_policy=2&amp;pre_redirect_id=6938daff-adb5-fbd9-1602-d22ed7bc8b5a&amp;tm_city_code&amp;max_price=1045&amp;guests=1&amp;request_id=6938daff-adb5-fbd9-1602-d22ed7bc8b5a&amp;tm_country_code=PH</t>
  </si>
  <si>
    <t>7.1818911, 125.7185493</t>
  </si>
  <si>
    <t>Circumferential Road, Basao, San Isidro, Babak District, Samal, Davao del Norte, Davao Region, 8119, Philippines</t>
  </si>
  <si>
    <t>www.skyscanner.com.ph/hotel_deeplink/4.0/PH/en-US/PHP/h_ct/216352988/2026-03-02/2026-03-03/hotel/hotel/hotels?legacy_provider_id=31&amp;rooms=1&amp;hb_data=AppHX8jSgw-NsgoAYBrbIjy3Lx3MjqjTsASb4i6dfNq_nfB57aT45ihe7_nxwZOqaIb82w0N7a_xQz9UQxTG-37IEOMwEjVzbE33B6OfyQxoY9gLAL7h7AGTfiXxYvs_6_DG99XPix7greLeUDkFMWtB9-fI9UBnzPin4ZwREKZGgJdKEahOO72AzV_glxhPlCmEkbFRYK3ND5viB2SLragy5nC06mDcxSDxQxSJNApm1besVv0rlKhA6ZSlm2weAwA0Kj8M2VdQjfVXYz1my4SRD92w_6wuu14grwEpvDe6hxSrw3ZML7RIEwssdiEg-yUotVlJFfT6fk16jw5tSF4NYLQWlDddRbHVSDERZBxi_prxhCoDJgrQdVt34-DK55PlmBq9gB8fuNPPRdWumMOfIeN6oZ8oIDxpb2XcDw%3D%3D&amp;q_datetime_utc=2026-03-02T00%3A19%3A48&amp;ticket_price=13280&amp;quote_id=7800947377225355119&amp;utid_state=1&amp;channel=iphone&amp;tm_place_name=Pakiputan&amp;deeplink_data=eyJmaWVsZHMiOnsic2lnbmF0dXJlIjoiMjBmZWNiOWUxZTU2YmU2MThmMjIxNDJjMzI2NGYyNzUifSwidXJsIjoiaHR0cHM6Ly9waC50cmlwLmNvbS9ob3RlbHMvcmVkaXJlY3Q%2FaG90ZWxpZD0xMDk1MTI0OTImY2l0eT0zMDcyMDEmQWxsaWFuY2VpZD0xMjYwNyZzaWQ9ODg4ODMyJmNoZWNraW49MjAyNi0wMy0wMiZjaGVja291dD0yMDI2LTAzLTAzJnNob3BwaW5naWQ9MWJmZDAyZDZkNjJiNGU2NjgyMjE2MTU1ZGI4MGI3MTcmYWR1bHQ9MSZjaGlsZHJlbj0wJmFnZXM9Jmxhbmd1YWdlPWVucGgmbG9jYWxlPWVuX1BIJnJvb21pZD0xNjE3MTg2MTgzJnN3aWQ9MCZwYXk9UFAmZmd0PTEmY3JuPTEmY3Vycj1QSFAmd2twPTEmc3RhbmQ9SDRzSUFBQUFBQUFBX3dENEFBZl9DbDBLQWhnQkVnUUlBUkFBR2xFSWg1dVJnd1lZQURBQU9Ld2NtQUdzanB3MHFBRUF1QUVDd0FFQzBRSDJLRnlQb3ZyRlFPRUJleFN1Ui1IdnlVRG9BZWlsanRjQmlBSWdpUVFBQUFBQUFBQUFBS0FFQUtFRnpjek16TXl1a2tBYUlERmlabVF3TW1RMlpEWXlZalJsTmpZNE1qSXhOakUxTldSaU9EQmlOekUzSUFRbzFhZVR6UVpJQVZJR1pUWTROalJtV2h3S0ExQklVQkVRV0RtMHlIYS1QeG9EVUVoUUlSQllPYlRJZHI0X1lnVmxibDlRU0dpNUZIQUJlQUNLQVFkSUFYZ0F5QUVCcWdFQThnRWlNV0ptWkRBeVpEWmtOakppTkdVMk5qZ3lNakUyTVRVMVpHSTRNR0kzTVRkZk1KSUNBVFNhQWdBQUFBRF9fd0VBQVBfX3U1ZjNmdmdBQUFBIn0%3D&amp;utid=67f47d6f-dbe2-3527-c153-bd3b74b1565e&amp;tm_stars=0&amp;client_id=skyscanner_app&amp;redirect_delay=1000&amp;price_policy=2&amp;pre_redirect_id=c432bd03-ab0e-359a-e0fe-edc21dd64fde&amp;tm_city_code&amp;max_price=14609&amp;guests=1&amp;request_id=c432bd03-ab0e-359a-e0fe-edc21dd64fde&amp;tm_country_code=PH</t>
  </si>
  <si>
    <t>7.096673, 125.6144407</t>
  </si>
  <si>
    <t>Manchester, 1, Camella Northpoint, Poblacion District, Davao City, Davao Region, 8000, Philippines</t>
  </si>
  <si>
    <t>Pet-Friendly 2bedroom unit Camella Northpoint Davao Condo Rentals by Tal</t>
  </si>
  <si>
    <t>www.skyscanner.com.ph/hotel_deeplink/4.0/PH/en-US/PHP/h_bc/218299007/2026-03-02/2026-03-03/hotel/hotel/hotels?legacy_provider_id=13&amp;rooms=1&amp;closed_user_group=apps&amp;hb_data=cUbH-tW94glnXjP1J-jSg71XA_kbjJDHdxOnGs76HmseoMJakFUGcO-vYc8YHVy8L97K5Ylo68Klxjl0r3XKwt0lFfWvfquygmCH4207YZsTTeIFgC0FugefgHBpNZj7X9KiQrWPNUIO6c3s-qk_-8p8cRyO-21w51HcnKXAjwm_ImE_EfYgXa4rAHgi52z94fMjSIncBk3s3Fl-fYkFhhfHwPykBOK7cnICmHZHDLE56xLrlYfvUo0voyN5G04XzIC4uKWOEkoprALh_c-8LhdNrkJQBRUGmX5noAZhq2R0fvZPVqcFFfls0bxtvEH0bWXF1o9dYlTZJzAq4jLbJI8bdyhu5L7vrJ0iQsbEywgxK5bgSk47lwE1WB9j3SjrEzp_KubSIQMCl4nXAh3KEeyx-BEAlDfP5LEXGpYTtoddPf_QDvo%3D&amp;q_datetime_utc=2026-03-02T00%3A19%3A51&amp;ticket_price=4131&amp;quote_id=6458550593911757985&amp;utid_state=1&amp;channel=iphone&amp;price_without_closed_user_group=5022&amp;tm_place_name=Cabaguio&amp;deeplink_data=eyJmaWVsZHMiOnsic2lnbmF0dXJlIjoiZTU1YjdmZWJkYzlkNGFmYTkzZWVlOTQzOGRiNTQyZWEiLCJibG9ja19pZCI6IjE0MjkxNzc0MDFfNDE0NDk4MDk5XzZfMF8wIn19&amp;utid=3eef3b3b-51cc-689b-28c8-e245bfae52ce&amp;tm_stars=0&amp;client_id=skyscanner_app&amp;redirect_delay=1000&amp;price_policy=2&amp;pre_redirect_id=0ab921fc-bb49-2661-406f-b3d878727046&amp;tm_city_code&amp;max_price=4536&amp;guests=1&amp;request_id=0ab921fc-bb49-2661-406f-b3d878727046&amp;tm_country_code=PH</t>
  </si>
  <si>
    <t>www.skyscanner.com.ph/hotel_deeplink/4.0/PH/en-US/PHP/h_xp/140127775/2026-03-02/2026-03-03/hotel/hotel/hotels?legacy_provider_id=1&amp;rooms=1&amp;closed_user_group=mobile&amp;hb_data=8mRm1hkH2PuXDQshRZzceKoIFE3No2ostmxx6NGcya6wFxcxnAZRIMGyFp3f3Cxo8NU2_9epqI2RgEGYfUUq3CTXgE7OiAcUtD7tLGbAD3LY5JO7m7sArBnK75wdHKlxaxp0AhfJXF-AX0dloHbwAdjBnNTBv29pxtfa5Uuy4CBA-YscahSLET7J16TAX_WKH6KX1MP8sMkAUu3hT8UzoIMamikaDGYKooCLX18no1lKPpJouC61XntLqBkYVb9LRDzCkCAveHo2-8v5X5qaEzLNsVk%3D&amp;q_datetime_utc=2026-03-02T00%3A19%3A47&amp;ticket_price=2291&amp;quote_id=4262727495803258956&amp;utid_state=1&amp;channel=iphone&amp;price_without_closed_user_group=3055&amp;tm_place_name=Ipil&amp;deeplink_data=eyJmaWVsZHMiOnsic2lnbmF0dXJlIjoiZTM0YzFmOTFkZTA2OGUwMmJkZDA4MTJlN2E2OTg4NzMifSwidXJsIjoiaHR0cHM6Ly93d3cuZXhwZWRpYS5jb20ucGgvSG90ZWwtU2VhcmNoP3RwaWQ9NjgmbXBlPTE3NzI0MDk3NzUmZW5kRGF0ZT0yMDI2LTAzLTAzJmFkdWx0cz0xJmxvY2FsZT1lbl9VUyZjaGlkPWFhNGU3ZWQ4LTI3NzItNDlhMi05ZWVlLTNiMzljMzlhOGZlYSZlYXBpZD00NjIzMCZtY3RjPTMmc3RhcnREYXRlPTIwMjYtMDMtMDImbXBkPUdCUCZtcG49MjAxNzE0MzE1JmN1cnJlbmN5PUdCUCZyYXRlcGxhbmlkPTM4ODMzNzg3MCZtcG09MjQmbXBwPTEmbXBvPUVDJnNlbGVjdGVkPTE2Mzc4NTAxJm1wYj00LjI4Jm1wcT0yNi40NCZtcGE9MjUuMTgifQ%3D%3D&amp;utid=e142b168-1659-ab58-0478-aa4361c373de&amp;tm_stars=3&amp;client_id=skyscanner_app&amp;redirect_delay=1000&amp;price_policy=2&amp;pre_redirect_id=e87bfc69-0f83-95d4-9a24-45a88c351fd4&amp;tm_city_code&amp;max_price=2528&amp;guests=1&amp;request_id=e87bfc69-0f83-95d4-9a24-45a88c351fd4&amp;tm_country_code=PH</t>
  </si>
  <si>
    <t>www.skyscanner.com.ph/hotel_deeplink/4.0/PH/en-US/PHP/h_bc/204307371/2026-03-02/2026-03-03/hotel/hotel/hotels?legacy_provider_id=13&amp;rooms=1&amp;closed_user_group=apps&amp;hb_data=0-d5ayDDa9F9jwAMVbZe21lvZbwmaBawc3cxFSflRQzfihexjGKM7HHmNA6jMZhbHiY6O4Qco1Gm7zZAc8K6D2qn_CpfF4h_V6fncMAk-WZ6-pZjcCDYJl5CCHTd2Yqzf_xdosb_5waWM_xdgQ6bLtcp12sDULCygwr48NKG1UGzMH-FUgtKR7Aj6BdrSSW33QRT3PKWHdT8zteMFCTx70iCmoZpIG0hJyAqNH5mf8x3OfIE693OvOrLTPrg7M-5-fIx8V1gQk-x_CcOf3X8z17XNfGqf8eGH2VfV8kIj-XBemPXs2rmaOsbR3FbM7_jK8ICTw_yHrWxSL_f_mQHUIE31v427cILYQpo8x8DstonwQOUYnRmq7Gd0JAgMXAmjOsm0SkWGgHRpCIazSpVLfGJ8ZQVAXUHydUD1ukdj_II6w8WDo8%3D&amp;q_datetime_utc=2026-03-02T00%3A19%3A51&amp;ticket_price=1744&amp;quote_id=-5007259000522016035&amp;utid_state=1&amp;channel=iphone&amp;price_without_closed_user_group=2333&amp;tm_place_name=Santa+Ana&amp;deeplink_data=eyJmaWVsZHMiOnsic2lnbmF0dXJlIjoiZGM1NWMxMTM1MjE3MzVlNTUzYzIzYTA5NDVjYmJmNDUiLCJibG9ja19pZCI6IjYyNzEzNTMwM18zNjgyOTAyODZfMl8wXzAifX0%3D&amp;utid=e5ea57b4-2ab3-0464-8de0-7fd97697268f&amp;tm_stars=3&amp;client_id=skyscanner_app&amp;redirect_delay=1000&amp;price_policy=2&amp;pre_redirect_id=c41aac05-febc-27f0-c63b-d70b6313c9e5&amp;tm_city_code&amp;max_price=3397&amp;guests=1&amp;request_id=c41aac05-febc-27f0-c63b-d70b6313c9e5&amp;tm_country_code=PH</t>
  </si>
  <si>
    <t>Arezzo Place Davao Condominium, Sasa, Buhangin District, Davao City, Davao Region, 8000, Philippines</t>
  </si>
  <si>
    <t>www.skyscanner.com.ph/hotel_deeplink/4.0/PH/en-US/PHP/h_ad/223609808/2026-03-02/2026-03-03/hotel/hotel/hotels?legacy_provider_id=22&amp;rooms=1&amp;hb_data=rdgR-Y8DPcpLPwZKyv-HI3xdjEzhskvNfQ-urd4z4bhQ6UOwVu45mnkho8Q2G0kVsUgzLoSUhz4M_yJCfooocySUJMBLNFBHYzGd73AdBi8DnGPKKUnua8tg_b5H4wmauqYktW6fzRWusNMuTdNJrG5Z6JaDoCnXvQuasB_Wqa7JpjH0Q-Bww1XKpYqAHlOXcRpKL_Zz00-HG_eQKNbswkrbtfflMu3hdmqyzXzOnu66OHDhvubiLt8A0MVa6Gv3wSlQtV8l4rkEMwpx3fObWs_e9YK9mb1mFcLlzymfQbb3Er2qkPOUkdGvsLmY5DkXM4adu068nyBDHC0DTzN617sWe5Kv-I-dLDyQH3ceypmicb--MK0Li1MveNeKRnM_CPnLLBGaNQfkMV43LdUS6lZawAYWk_hLa-LFAoz643WL&amp;q_datetime_utc=2026-03-02T00%3A19%3A51&amp;ticket_price=2268&amp;quote_id=-7207883559249720152&amp;utid_state=1&amp;channel=iphone&amp;tm_place_name=Pasay&amp;deeplink_data=eyJmaWVsZHMiOnsic2lnbmF0dXJlIjoiMjM0NjRhMzQ4YmJhMzI2ZGJlZWNhOTBlMTgxMDhlYjcifSwidXJsIjoiaHR0cHM6Ly93d3cuYWdvZGEuY29tL3BhcnRuZXJzL3BhcnRuZXJzZWFyY2guYXNweD9jaWQ9MTg0NjM4MyZoaWQ9NzMxMDMyMjQmY3VycmVuY3k9UEhQJmNoZWNraW49MjAyNi0wMy0wMiZjaGVja291dD0yMDI2LTAzLTAzJk51bWJlcm9mQWR1bHRzPTEmTnVtYmVyb2ZDaGlsZHJlbj0wJlJvb21zPTEmbWNpZD0zMDM4Jm1hc3RlclJvb21JZD0xMTQ0NTk2Njg4Jm1wdD1WVmhSTW5wNVZsRlhLMVJZT1Zka1FqQnVhM1I1YW5wT1QwbEhlbEp4UjJjM1lsaDZkREJvVWk5SGIwZzRSMFZITVhWRE0zcE9OV2RVTkRsTVVIRmhNRmxVYmtsamIycGtjVlo1TVd4UlBUMCZUb3RhbFByaWNlPTIyNjguMDAmVG90YWxUYXg9MjQzLjAwJlRvdGFsRmVlPTAuMDAmVG90YWxTdXJjaGFyZ2U9MCZtY3VyPVBIUCJ9&amp;utid=2946d43a-986d-cc02-23b8-d110a76849b2&amp;tm_stars=0&amp;client_id=skyscanner_app&amp;redirect_delay=1000&amp;price_policy=2&amp;pre_redirect_id=b8de7615-f495-bfc7-e9ac-36b3c77322c4&amp;tm_city_code&amp;max_price=2268&amp;guests=1&amp;request_id=b8de7615-f495-bfc7-e9ac-36b3c77322c4&amp;tm_country_code=PH</t>
  </si>
  <si>
    <t>7.1325085, 125.6913634</t>
  </si>
  <si>
    <t>Babak, Moncado, Babak District, Samal, Davao del Norte, Davao Region, 8119, Philippines</t>
  </si>
  <si>
    <t>Les-Angelees Apartment</t>
  </si>
  <si>
    <t>https://www.google.com/maps/place/Dusit+Thani+Residence+Davao/data=!4m11!3m10!1s0x32f96d07933d9d1f:0x9a36ecfbe2a60186!5m3!1s2026-03-01!4m1!1i2!8m2!3d7.1094275!4d125.6503384!16s%2Fg%2F11gxqpy_24!19sChIJH509kwdt-TIRhgGm4vvsNpo?authuser=0&amp;hl=en&amp;rclk=1</t>
  </si>
  <si>
    <t>Dusit D2, Maryknoll Drive, Vicente Hizon Sr., Buhangin District, Davao City, Davao Region, 8000, Philippines</t>
  </si>
  <si>
    <t>www.skyscanner.com.ph/hotel_deeplink/4.0/PH/en-US/PHP/h_ct/224544208/2026-03-05/2026-03-06/hotel/hotel/hotels?legacy_provider_id=31&amp;rooms=1&amp;closed_user_group=general&amp;hb_data=u6JzRQGyBLwpg9p5Bq_EXieJrD5LU3lpgkT_owIxOBUT2zLDYg18eNdRgArRaBNVKS_HoQug9MAM8QR6wQEg_z0ZuAjevTHQFkTybF8W5NVEb_mldPg9pW7FuohvfL9VDBEiYQYXFgBgMutsWauxWUlMNxWyFUZMuDQWT_rNfbgTd_Sufkjf5RUOgoVJGdgMOrRsr0UyXw9M6LU9AI_5c-HqZE3LE6iIZIl0j2FHGBOnekM6HzaCmS1sWp3t6PswP8_2z7N1PNRFsDQ96oEP7qRxJPU-cBIhxreaKZBNy49TQZ1MBGdfOtW84Be8o1fzKJkVoJokJzvuAJ38BJI1Gh0vGEgdnEV8tLo_vNGlfgp11Oon4lwLUYSym3Qd1aPTrorPaSIAPcw8EbiCtM-gfnwwYhhMluyVXsLQS7YT0w%3D%3D&amp;q_datetime_utc=2026-03-05T14%3A25%3A18&amp;ticket_price=9991&amp;quote_id=8266831885307023536&amp;utid_state=1&amp;channel=iphone&amp;price_without_closed_user_group=13115&amp;tm_place_name=Lanang&amp;deeplink_data=eyJmaWVsZHMiOnsic2lnbmF0dXJlIjoiZGVjYTUwOThjYTExY2U1MDI4MzQ4NDViNGUyNjhkNGEifSwidXJsIjoiaHR0cHM6Ly9waC50cmlwLmNvbS9ob3RlbHMvcmVkaXJlY3Q%2FaG90ZWxpZD00ODQwMTAwMiZjaXR5PTE0NTgmQWxsaWFuY2VpZD0xMjYwNyZzaWQ9ODg4ODMyJmNoZWNraW49MjAyNi0wMy0wNSZjaGVja291dD0yMDI2LTAzLTA2JnNob3BwaW5naWQ9NjFkODJhNzUzNGI4NDdkMWFkYjI3OGJhMjkyMDFlOWEmYWR1bHQ9MSZjaGlsZHJlbj0wJmFnZXM9Jmxhbmd1YWdlPWVucGgmbG9jYWxlPWVuX1BIJnJvb21pZD0xNDMxNjQ0NjQ3JnN3aWQ9MCZwYXk9UFAmZmd0PTEmaXNfc3A9UTEmY3JuPTEmY3Vycj1QSFAmd2twPTEmc3RhbmQ9SDRzSUFBQUFBQUFBX3dBVEFlei1DbkVLQWhnQkVnUUlBUkFBR21VSTU5UFVxZ1VTQXpFd01SZ0FNTjhCT0xVZm1BSHFsSW9YcUFFQXVBRUJ3QUVCMFFHUHd2VW8zQVBBUU9FQmV4U3VSNEdEdzBEb0FZbkhpM2lJQWlDSkJBQUFBQUFBQUFBQW9BUUdxZ1FNQ05zUEVSLUY2MUU0YUtoQW9RVUFBQUFBQUFBQUFCb2dOakZrT0RKaE56VXpOR0k0TkRka01XRmtZakkzT0dKaE1qa3lNREZsT1dFZ0JDakVvcWJOQmtnQlVnWTNNbVF4TTJSYUhBb0RWVk5FRVZUanBadkVvQnRBR2dOUVNGQWhSd040Q3lRb3ZqOWlCV1Z1WDFCSWFMd1VjQUY0QUlvQkIwZ0JlQURJQVFHcUFRY0tBekF4TVJBQjhnRWlOakZrT0RKaE56VXpOR0k0TkRka01XRmtZakkzT0dKaE1qa3lNREZsT1dGZk1KSUNBVFNhQWdBQUFBRF9fd0VBQVBfX0dacDRkaE1CQUFBIn0%3D&amp;utid=200cb53b-e25d-184f-596e-ba9593bc4751&amp;tm_stars=5&amp;client_id=skyscanner_app&amp;price_policy=2&amp;pre_redirect_id=b06d510b-36be-9580-14a5-b5573face53d&amp;tm_city_code&amp;max_price=12546&amp;guests=1&amp;request_id=b06d510b-36be-9580-14a5-b5573face53d&amp;tm_country_code=PH</t>
  </si>
  <si>
    <t>7.0976224, 125.7095702</t>
  </si>
  <si>
    <t>Casa Michabella Leisure and Events Place</t>
  </si>
  <si>
    <t>www.skyscanner.com.ph/hotel_deeplink/4.0/PH/en-US/PHP/h_ad/216621900/2026-03-05/2026-03-06/hotel/hotel/hotels?legacy_provider_id=22&amp;rooms=1&amp;closed_user_group=general&amp;hb_data=GHiLfjGJKuJppfZJ_lFb1FwXzRIbrW6BcCZj6yVd7fSdxZ2di8yBqqnIFzQMZga016IixwnX03yCcmvVCPtxn2uRc4WZknSuwkZ-y8GcOdfp5jn15YGNZwh6zZUr-R3KklN7-VjoJueG66KTof-hDLRb3r850ShMJVZ7tXqSMZPdaiVv6ahtuaQuI6mSThTQguhRoHLbOETikaA90B7uko40OnuZNlH_k2ZrXNjv2czNwmlajsnoEhXYE4E7FAhYmSGflmXk5KMYQpruLbQZmbIC6LEbHszuGROlIPe7aZ4vQdltPL1mZRaEs5LfAjgK4aeITQitEzFEcpYm-6egAHxxukk4CfM3DU93p5SILXnIxSx4ToeQ_JBjJekqomY6Co9PvbcGZI46CBA6aQZpnZctuJ9N2HiNq44ejAJdn9lf&amp;q_datetime_utc=2026-03-05T14%3A25%3A18&amp;ticket_price=2010&amp;quote_id=-1711828083623828585&amp;utid_state=1&amp;channel=iphone&amp;price_without_closed_user_group=4185&amp;tm_place_name&amp;deeplink_data=eyJmaWVsZHMiOnsic2lnbmF0dXJlIjoiYmFlMThjY2Q1YTIyYmU2NGI4YmM4OGRmYmVkMmEyOGEifSwidXJsIjoiaHR0cHM6Ly93d3cuYWdvZGEuY29tL3BhcnRuZXJzL3BhcnRuZXJzZWFyY2guYXNweD9jaWQ9MTg0NjM4MyZoaWQ9NjQ4ODE0NDAmY3VycmVuY3k9UEhQJmNoZWNraW49MjAyNi0wMy0wNSZjaGVja291dD0yMDI2LTAzLTA2Jk51bWJlcm9mQWR1bHRzPTEmTnVtYmVyb2ZDaGlsZHJlbj0wJlJvb21zPTEmbWNpZD0zMzImbWFzdGVyUm9vbUlkPTEwMTE4NjgxMDEmbXB0PVRYcFhOMUpHVm5NelRreFpTR3B1ZVdSUmNHeFNNRXh4ZVZjeVRrTnJNVVZ0U3pOVFNHRndkM0JPTDNGek9XZFFaVVJaU2xCc2IxcEtaalV4UVhOMlNYZ3lTbEJoYlZkbldXNTRjVGhCUFQwJlRvdGFsUHJpY2U9MjAwOS42OCZUb3RhbFRheD0yMzIuMTEmVG90YWxGZWU9MTY5LjgyJlRvdGFsU3VyY2hhcmdlPTAmbWN1cj1QSFAifQ%3D%3D&amp;utid=a4deb719-dc61-0c1d-5346-7442be8d396d&amp;tm_stars=0&amp;client_id=skyscanner_app&amp;price_policy=2&amp;pre_redirect_id=d7d06e54-1773-c127-0f57-5e432f087e20&amp;tm_city_code&amp;max_price=5664&amp;guests=1&amp;request_id=d7d06e54-1773-c127-0f57-5e432f087e20&amp;tm_country_code=PH</t>
  </si>
  <si>
    <t>7.1046305, 125.6248311</t>
  </si>
  <si>
    <t>Purok 3, Mambago-A, Samal District, Samal, Davao del Norte, Davao Region, 8119, Philippines</t>
  </si>
  <si>
    <t>Casa Michabella Leisure and Events Place features a public bath and air-conditioned accommodations in Supa. There's a private entrance at the guest house for the convenience of those who stay. There's free private parking and a free shuttle service.</t>
  </si>
  <si>
    <t>The Peridot Suites</t>
  </si>
  <si>
    <t>www.skyscanner.com.ph/hotel_deeplink/4.0/PH/en-US/PHP/h_ad/134633301/2026-03-02/2026-03-03/hotel/hotel/hotels?legacy_provider_id=22&amp;rooms=1&amp;closed_user_group=general&amp;hb_data=sNCWTiqlH874-kI2DlCEZzKtlTcQZqYChCAeqTldxVQQPkvEnUWZDBUpQPQ1IEsRAb4SFBo95iOYqx0jHuAqfsir7ZR8UamT28xQWoT6sm2bvIQ1bE22AWidH78cItSUy5knBx7DO4XbO2w1VtNAsEf9oWTEx9kUZZajgmrQ4QLBCd2asXtOqMpcns_9f6B4l8jRHUZTjgggwbdueBP9lW3YAgT_k44pm95-ouAu0VT4aAluVkppiiIWFrLdgLtvrJ6ERxc2LV2zcDQN6hTp1bBKlWGhM64u7zw5p6W4PUnt6LnTNFdjRtd-TORLBQnKdSQlCh_45HJkmNYLwawS6gA8Pm-mimV6ON8ZNykMfzy9gMvy_s7sYI-h_IoqAOUkaJzzciN2B8pI3cLNv0uiot6xj8D3LI-KTF7RnQ-GIF3G&amp;q_datetime_utc=2026-03-02T00%3A20%3A03&amp;ticket_price=1561&amp;quote_id=5921163440200086590&amp;utid_state=1&amp;channel=iphone&amp;price_without_closed_user_group=1988&amp;tm_place_name=Cabaguio&amp;deeplink_data=eyJmaWVsZHMiOnsic2lnbmF0dXJlIjoiN2QxYjY0ZDNhMjg1M2MxZjA1NWNkOWYwMmM3MTM2NDIifSwidXJsIjoiaHR0cHM6Ly93d3cuYWdvZGEuY29tL3BhcnRuZXJzL3BhcnRuZXJzZWFyY2guYXNweD9jaWQ9MTg0NjM4MyZoaWQ9NTcwMTg2JmN1cnJlbmN5PVBIUCZjaGVja2luPTIwMjYtMDMtMDImY2hlY2tvdXQ9MjAyNi0wMy0wMyZOdW1iZXJvZkFkdWx0cz0xJk51bWJlcm9mQ2hpbGRyZW49MCZSb29tcz0xJm1jaWQ9MzMyJm1hc3RlclJvb21JZD0zMjY5NDU2Jm1wdD1VMnRIVG5KRVRtc3pWbUpPTDJOUmFVTkVXbGh4YWxwNE5XcHFTMWhFYlhKWUszWXpaVTF2ZDBGMUswSjNVRTFLZFZGRVJuYzFlbkk0VlhsaGJXWm1hM2N6V0RSU2RGaGpZbVF3VHl0R1FUMCZUb3RhbFByaWNlPTE1NjEuMjEmVG90YWxUYXg9MTQ3LjIxJlRvdGFsRmVlPTEzNC4zMiZUb3RhbFN1cmNoYXJnZT0wJm1jdXI9UEhQIn0%3D&amp;utid=81e6522f-7ac8-f0fd-50b3-6e75f013de1f&amp;tm_stars=3&amp;client_id=skyscanner_app&amp;redirect_delay=1000&amp;price_policy=2&amp;pre_redirect_id=46037cae-5b6a-595e-7ff3-1a3611102570&amp;tm_city_code&amp;max_price=1561&amp;guests=1&amp;request_id=46037cae-5b6a-595e-7ff3-1a3611102570&amp;tm_country_code=PH</t>
  </si>
  <si>
    <t>Unit 79B, P. Sobrecarey Street, Barangay 14-B, Poblacion District, Davao City, Davao Region, 8000, Philippines</t>
  </si>
  <si>
    <t>www.skyscanner.com.ph/hotel_deeplink/4.0/PH/en-US/PHP/h_ad/200646636/2026-03-05/2026-03-06/hotel/hotel/hotels?legacy_provider_id=22&amp;rooms=1&amp;closed_user_group=general&amp;hb_data=KeGykMiL6dl5e05Gw9L_k48Mdy070o6jxgs3C2MERNOUNLeFDaSyuyruEEYevNhV-6Gho3rUyMHWKeK4wQ62rHUUCCCKQp73bRGFOTi-XBaRV_-w1xWFIurvjonDANXZMNwI_i3Dr9tqpwmMdJVMOUdHncp6uAtkiDA3bLdOwmmylOgybjKBgsSR-j5PeNdmprzoAvchT4XcHioCjBW0DfQQQ_3HMAK87hPI3bFZcITVyU3DN29zpubF2FQM97LWQcJE4Cobzo21EaRqs2JBen950FzX8q14X8qmil5IwvF0xKUb1Oa5h77eefo0JTda5ZvDK0x17ekqShw25s7VF8cAPTIG9HOqHbb0Vk2iFo32T39rLpgw6OvJ3FQJl_Mk_CxC2FAaOiNCou-QfDeRqIBMXXavKIDzOk9_J6jnvkEi&amp;q_datetime_utc=2026-03-05T14%3A25%3A18&amp;ticket_price=861&amp;quote_id=5152190259041113153&amp;utid_state=1&amp;channel=iphone&amp;price_without_closed_user_group=2225&amp;tm_place_name=Obrero&amp;deeplink_data=eyJmaWVsZHMiOnsic2lnbmF0dXJlIjoiMGNmN2FkNTljMjkxYTY1YWM0OGU3ODgzZWIyZTU4ZDQifSwidXJsIjoiaHR0cHM6Ly93d3cuYWdvZGEuY29tL3BhcnRuZXJzL3BhcnRuZXJzZWFyY2guYXNweD9jaWQ9MTg0NjM4MyZoaWQ9NzQ2NzMzMiZjdXJyZW5jeT1QSFAmY2hlY2tpbj0yMDI2LTAzLTA1JmNoZWNrb3V0PTIwMjYtMDMtMDYmTnVtYmVyb2ZBZHVsdHM9MSZOdW1iZXJvZkNoaWxkcmVuPTAmUm9vbXM9MSZtY2lkPTI4MTg5Jm1hc3RlclJvb21JZD04OTAxMjAyMyZtcHQ9WW5GVWVXaFhSMnN2YW5FM1VrMVhUMUpoVFdSblZGTm5WREEzV1M5aWRHeHZhbVo1UVRGR01HTlBNVmRETURac1NHdE9ibkJNY3pabVEwc3lMMll3WjJwVFdXNVpTVTloYkdoM2FnJlRvdGFsUHJpY2U9ODYwLjY1JlRvdGFsVGF4PTk5LjMyJlRvdGFsRmVlPTcyLjgxJlRvdGFsU3VyY2hhcmdlPTAmbWN1cj1QSFAifQ%3D%3D&amp;utid=3f28ba39-7c64-b105-c0d1-f033bcd39c9a&amp;tm_stars=1&amp;client_id=skyscanner_app&amp;price_policy=2&amp;pre_redirect_id=664f3e50-d6ef-83a0-295d-35cbb38e9833&amp;tm_city_code&amp;max_price=922&amp;guests=1&amp;request_id=664f3e50-d6ef-83a0-295d-35cbb38e9833&amp;tm_country_code=PH</t>
  </si>
  <si>
    <t>www.skyscanner.com.ph/hotel_deeplink/4.0/PH/en-US/PHP/h_ad/136327196/2026-03-05/2026-03-06/hotel/hotel/hotels?legacy_provider_id=22&amp;rooms=1&amp;closed_user_group=general&amp;hb_data=fKpmh5ho5ZS3Hg7WH4a6vqfE_zaLb85pVtPceMba8QOQS1Nl44NUfkhHKLfgL1F0MR1HVZfJw3rDSuAS5o3U1RlUp46T5_cy-TxS_wsSU-ERnOIhRffDHrIlmu9VET3kxkFcwJ_u4UdOic0hI9ebjVixkaRxY9guMLoMIr7Yv1-K-tDj3FMHkSUB330qsgnDJruTm9Isdv5EEA-xOZSFm4b3om65LB3-KNrvo7hXa2pAY7l-dIg7hYpfcid5KjbiGY7MrAOlXJCwTbUoLDQQ4Cm4I2KcvKrAvpesG7m4UZlvD54JhseSY4XYX03oZFv3y0zxt7Q9Ibkf49xUvz0afaU4-o0L1im5IqYfJGA04C_uaID5cBDqy5zRgafUBj_tfEQDE1nu9D1HFi-xd9Otw6Ll5z5LgFtRpNyNt76Mre2m&amp;q_datetime_utc=2026-03-05T14%3A26%3A20&amp;ticket_price=1220&amp;quote_id=419311393676696345&amp;utid_state=1&amp;channel=iphone&amp;price_without_closed_user_group=1377&amp;tm_place_name=Davao&amp;deeplink_data=eyJmaWVsZHMiOnsic2lnbmF0dXJlIjoiYzM1MGZhZGZlOWYzMDRiNWNmYjc1NGM2NzU5MDNiM2IifSwidXJsIjoiaHR0cHM6Ly93d3cuYWdvZGEuY29tL3BhcnRuZXJzL3BhcnRuZXJzZWFyY2guYXNweD9jaWQ9MTg0NjM4MyZoaWQ9MjQ3NTQ1JmN1cnJlbmN5PVBIUCZjaGVja2luPTIwMjYtMDMtMDUmY2hlY2tvdXQ9MjAyNi0wMy0wNiZOdW1iZXJvZkFkdWx0cz0xJk51bWJlcm9mQ2hpbGRyZW49MCZSb29tcz0xJm1jaWQ9MzAzOCZtYXN0ZXJSb29tSWQ9NjIxOTUwNyZtcHQ9WTNZeFdVWm9OMGQzYkhwWlUwNWxXWFZZTTJOVGR6RTFaWGx1TW1sNVJXdHNOMkYyYjNjM2FXSk9UVXhpTVhSVE1VTnlWVlE0TVZWeGRETmtOVThyZVZBdmVrbGlVRVpKWlRGd1JFSkZPRDAmVG90YWxQcmljZT0xMjE5LjY4JlRvdGFsVGF4PTEzMC42OCZUb3RhbEZlZT0wLjAwJlRvdGFsU3VyY2hhcmdlPTAmbWN1cj1QSFAifQ%3D%3D&amp;utid=47d289d5-6832-7dff-078d-94e8efc6aa37&amp;tm_stars=2&amp;client_id=skyscanner_app&amp;price_policy=2&amp;pre_redirect_id=c4f4ff7a-147d-033c-0b8b-f9e3dbddd3c0&amp;tm_city_code=DVOP&amp;max_price=2883&amp;guests=1&amp;request_id=c4f4ff7a-147d-033c-0b8b-f9e3dbddd3c0&amp;tm_country_code=PH</t>
  </si>
  <si>
    <t>www.skyscanner.com.ph/hotel_deeplink/4.0/PH/en-US/PHP/h_ad/124996044/2026-03-05/2026-03-06/hotel/hotel/hotels?legacy_provider_id=22&amp;rooms=1&amp;closed_user_group=general&amp;hb_data=o1y83P4VT1f_Xw0Q7dPSDNILQra7fNpuPL2FJlOnOOGScF1-eNrXHRgUq4y9qvdQyunVrq3ZPV0f5gCkfBIaD4QRQN2HLhhe-gxJbeg8RmQ0uA0tjhrajXRHgP0Qwo5LYEeEWk31UrChII0OaGiXA6105IGTBrbQLDFkALk8VE-KpaGWzikMPTo_V4U5wlGp8WisvaOSXTHFsbOer7MXtHxdjii-gxSblPkugddTiOhHDJBLOOWwiXpWgSOWuVcAPdYfeYOlMwnJRikm1F4xHUEsVbWYF-2knTspRWa0T6pSdUlRgTfoVqg47EUQyqFry4Lk-ERio5KpLsoA5HKnKD-R6HTUAkHxEzCo0cVP5veh8rNovVa7Km0s1t5_NXm-2HLAdRz7oKxjcOOpRKzkLFa6Sf7q_1c7lsFYluV78Kgv&amp;q_datetime_utc=2026-03-05T14%3A25%3A21&amp;ticket_price=1968&amp;quote_id=-2196232753748904112&amp;utid_state=1&amp;channel=iphone&amp;price_without_closed_user_group=2638&amp;tm_place_name=Davao&amp;deeplink_data=eyJmaWVsZHMiOnsic2lnbmF0dXJlIjoiYjk4YmEyNzQwMzY0NDg1YjRlZmZjMjlhYzc5OThiMTAifSwidXJsIjoiaHR0cHM6Ly93d3cuYWdvZGEuY29tL3BhcnRuZXJzL3BhcnRuZXJzZWFyY2guYXNweD9jaWQ9MTg0NjM4MyZoaWQ9Mzg3OTczNjAmY3VycmVuY3k9UEhQJmNoZWNraW49MjAyNi0wMy0wNSZjaGVja291dD0yMDI2LTAzLTA2Jk51bWJlcm9mQWR1bHRzPTEmTnVtYmVyb2ZDaGlsZHJlbj0wJlJvb21zPTEmbWNpZD0zMzImbWFzdGVyUm9vbUlkPTYzODkxOTMwOCZtcHQ9WjA5V2JFZDRSMkpvZUdSR1dYUnVTMUV3UkZSa1dtTnlUbTlSY21KelJERldjVEUwVFcxV2FWTlpWR3RqUlZwd1JYUk9hbll3ZHpGcU1uSTBia293TDJGNFVqQllPRXhFYzFGdE9GVm5QVDAmVG90YWxQcmljZT0xOTY3LjczJlRvdGFsVGF4PTIyNy41NSZUb3RhbEZlZT0xNjYuMDAmVG90YWxTdXJjaGFyZ2U9MCZtY3VyPVBIUCJ9&amp;utid=d7b3f8c8-25a0-3004-d0f0-ca003e9469d4&amp;tm_stars=3&amp;client_id=skyscanner_app&amp;price_policy=2&amp;pre_redirect_id=d97d5928-74dd-0ec1-fa78-c44d91eaa055&amp;tm_city_code=DVOP&amp;max_price=3149&amp;guests=1&amp;request_id=d97d5928-74dd-0ec1-fa78-c44d91eaa055&amp;tm_country_code=PH</t>
  </si>
  <si>
    <t>www.skyscanner.com.ph/hotel_deeplink/4.0/PH/en-US/PHP/h_fd/139437924/2026-03-05/2026-03-06/hotel/hotel/hotels?legacy_provider_id=927050&amp;rooms=1&amp;hb_data=TaHVzsdxYe5OzPPKJ4BkJW6f3FOZbq0GrATa1KjBi776qKChHXt2BQu2bJ1iJ_o90-z-mh9frgX5tSLcK1nqcZJZN85JVjgACbXIAiIHGqdAXE4e0AIESthuBbO73YIx5SjjRsp-qNlBr_u1hvNsVw9JV_jKZM4YSUu9TVItFsdDIP01VFOApTrk2Y5NL-6AFRJ4fq8NOq67snHnk7Gp44f-8NVdeBHHDjWzQQcwNuq9f3i8f0YQIlsP2tVBBVUbUG8o6Ad9WGWfHPXyQA8e1T25v3TEwWPEvU-W-cVckcBC_cvJqu-7eQUpGkoTV9yEe35KUmIT6f7_1qrqPLTjtykXmzIEE8GFAEyLXhZyrXFLWJ4Q22a5LSLYyywlV8G03a9uppE11hf4vmTp46ZTFZjz3qz1m8Na1BB2-qhsvCH2fg%3D%3D&amp;q_datetime_utc=2026-03-05T12%3A28%3A20&amp;ticket_price=2593&amp;quote_id=3058368620968858378&amp;utid_state=1&amp;channel=iphone&amp;tm_place_name=Obrero&amp;deeplink_data=eyJmaWVsZHMiOnsic2lnbmF0dXJlIjoiMmNmYWE2YmE4NGJhMmE0MmM2ZWI2MjNkOTc0NjczZjIifSwidXJsIjoiaHR0cHM6Ly9kZWFscy52aW8uY29tP3NpZz0yMTFlNTFmYzZiYjA1MDgzNTc3OTEwYmIxMjFkMTE2ZDc1Zjc2OTY2NzUwNWYyOWI2MTdiYjZkYWVjNmJlNzYxMzUzMjMxMzkzMjM3MzEzODM3JnNpZy1pc3M9bWV0YSZ0dXJsPWh0dHBzJTNBJTJGJTJGdmlvLmNvbSUyRkhvdGVsJTJGU2VhcmNoJTNGY2hlY2tJbiUzRDIwMjYtMDMtMDUlMjZjaGVja091dCUzRDIwMjYtMDMtMDYlMjZjdXJyZW5jeSUzRFBIUCUyNmVwdiUzRE1TNHklMjZlc2QlM0REUGdmU1Jla0JMaXRENExWeHlETTVaZXJma3ZTOG5LTEtfZFBfczdJeldRYkhYejl5bWhUcDRXM1Fjc1FjckxBQ1ZadGJ2TFVxbDZfSi1rX25IZ2ZYZUZidjNsdVR0SGswRkF2cTViNVl5dlREa0hMV29VcUh1TSUyNTNEJTI2Zm9yY2VDdXJyZW5jeUNoYW5nZSUzRDElMjZmb3JjZUxhbmd1YWdlQ2hhbmdlJTNEMSUyNmhvdGVsSWQlM0QyNjg2MTcxJTI2bGFiZWwlM0RzcmMlMjUzRHNreXNjYW5uZXIlMjUyNnVjb3VudHJ5JTI1M0RQSCUyNTI2dWRldmljZSUyNTNEbW9iaWxlJTI1MjZob3RlbCUyNTNEMjY4NjE3MSUyNTI2ZGF5JTI1M0Q1JTI1MjZtb250aCUyNTNEMDMlMjUyNnllYXIlMjUzRDIwMjYlMjUyNmxvcyUyNTNEMSUyNTI2b2ZmZXJpZCUyNTNEb21FbkppYVo2QTE0JTI1MjZwcmljZSUyNTNEMjU5My4wMSUyNTI2Y3VycmVuY3klMjUzRFBIUCUyNTI2dXNlcmxhbmclMjUzRGVuJTI1MjZfdGglMjUzRDhkOTRiYTAxYjg2Y2EwY2NkM2Y4ZWJkNmNjMDVjM2QwN2JjMDgwODZjZGIzMTE2ZiUyNTI2ZHRzJTI1M0QxNzcyNzEyODk4JTI1MjZvbHV0JTI1M0QxNzcyNzEyODk1JTI1MjZjYW5QYXlMYXRlciUyNTNEZmFsc2UlMjUyNnJlcXVlc3RVc2VyR3JvdXAlMjUzRCUyNTI2b2ZmZXJVc2VyR3JvdXAlMjUzRHB1YmxpYyUyNmxhbmclM0RlbiUyNm90aSUzRGZ4Z25rc2U1TnJBJTI2cHJlZmVycmVkUmF0ZSUzRDI1OTMuMDElMjZwcm9maWxlJTNEcjJkMm03M2tuOCUyNnJvb21zJTNEMSUyNnVzZXJDb3VudHJ5JTNEUEglMjZ1dG1fY2FtcGFpZ24lM0Rza3lzY2FubmVyJTI2dXRtX21lZGl1bSUzRGNwYyUyNnV0bV9zb3VyY2UlM0Rza3lzY2FubmVyIn0%3D&amp;utid=6bf6f240-59eb-c882-684e-bfb491c662aa&amp;tm_stars=3&amp;client_id=skyscanner_app&amp;price_policy=2&amp;pre_redirect_id=75045315-6abc-a232-d549-e00a655208ca&amp;tm_city_code&amp;max_price=2593&amp;guests=1&amp;request_id=75045315-6abc-a232-d549-e00a655208ca&amp;tm_country_code=PH</t>
  </si>
  <si>
    <t>www.skyscanner.com.ph/hotel_deeplink/4.0/PH/en-US/PHP/h_bc/114365737/2026-03-05/2026-03-06/hotel/hotel/hotels?legacy_provider_id=13&amp;rooms=1&amp;closed_user_group=general&amp;hb_data=dik7xjOTSDUpXESs9sHJCclT9fRtpy94T3quOZ6ifAORz3cm6sQd4DjAw2JWlht2vNJIiAQFsFMY_vNl2___v-cC8WX77Y2PI_kMwD46pnrrNh2JW7J7Jdltak5SyIA3ra2ziLoFklAXKe0PgGAO8GX5jrapqVzdz1AQeYBwWvZwVy0MydcIcCkRaheSeiKxBwF_MMwW-aezQIradMQyPILtZeGeAWHYWBjtvpqXPvsVcDlSOfPCksI-qDvbhUaeGkMrqV0dldAybPd5ogcb81SgIz8syHV-7Aj3LjM3yfc8O-9v6685JxranjjS1zIQbsmb0mJg9jgc_i9Hj38Dc0VvXs4MVb1LJw-XKhrQEZ2MIbnWD8sAneXQG6OOHFAHjvmyFRu76lJKggYq-0mx0Ah2PmG1swST5UclRGO1FhOO-KB8&amp;q_datetime_utc=2026-03-05T14%3A25%3A25&amp;ticket_price=1995&amp;quote_id=3163177724486415797&amp;utid_state=1&amp;channel=iphone&amp;price_without_closed_user_group=6887&amp;tm_place_name=Davao&amp;deeplink_data=eyJmaWVsZHMiOnsic2lnbmF0dXJlIjoiYzJhNjU1ZDQyOGZhNmU3MTcwZDZiYTFjOGY2MGNmMGUiLCJibG9ja19pZCI6InYxX0NnRXRFTXdDR2lnS0hUSXdNall0TURNdE1EVlVNREE2TURBNk1EQXVNREF3S3pBM09qQXdFQUVZM3dFb0FUZ0JJZ0lJQVE9PV9DaVFJMVA2UUF4QUNJR3dvMk11bkZEQUNRQUZLRFRNMk5VUXhNREJRWHpFd01GQlFtQVVTQWdnQkdnUW9BakFCSWdRSUFoZ0MifX0%3D&amp;utid=86b98409-ca99-5d97-9c7c-30fe0ac6cc80&amp;tm_stars=3&amp;client_id=skyscanner_app&amp;price_policy=2&amp;pre_redirect_id=739e4176-4cbb-a03b-bd65-77e34b2dfc09&amp;tm_city_code=DVOP&amp;max_price=4119&amp;guests=1&amp;request_id=739e4176-4cbb-a03b-bd65-77e34b2dfc09&amp;tm_country_code=PH</t>
  </si>
  <si>
    <t>www.skyscanner.com.ph/hotel_deeplink/4.0/PH/en-US/PHP/h_bc/220136630/2026-03-05/2026-03-06/hotel/hotel/hotels?legacy_provider_id=13&amp;rooms=1&amp;closed_user_group=apps&amp;hb_data=SIkQfuS1Nr1PZgoA4ax0iTA25d4UAE9ZGNxzt3JUg18jjDpK74fmz3uoizba85Anhh1mwpHs9sI6LPfXbuvbhchLo54T9uaGWjbXVxxW2E_Kt51vjM9Ga1_qzqcxrnpmd_hWCAm5DpUu9l7isOtIJrYXyY2_kwleMcDbA1WvL_WSU2J3JPXrAXh-3pN0EbqQADmvbr-rHuOe6ahsfSSp9WibqrspBPiS7uaMMJfukvoQ9zcsw8yAjfAexkWyRtJe0TPb4WS5BmS1-vQ-Nou2FvGoCUjXEzf2jYOvx9hFnnMZTebxlNyIZt-dRw9egurnUrybOeTQiWH0Z95Q6Msp2Wxaw3NInxxx1Nv14NhxxjD7tf5TyxRNitgNI1EsuXC_Nj5jC0j_pp0DCkipPnVTbZrCvJrNnHcXCQ1-CALaWypEEKn3&amp;q_datetime_utc=2026-03-05T14%3A25%3A25&amp;ticket_price=815&amp;quote_id=-3054702235523504112&amp;utid_state=1&amp;channel=iphone&amp;price_without_closed_user_group=1090&amp;tm_place_name=Commonal&amp;deeplink_data=eyJmaWVsZHMiOnsic2lnbmF0dXJlIjoiNjkyNjIyMzJkMDE5MWYyZGYwMjZlMTQ0ZmE2ZWIyOWEiLCJibG9ja19pZCI6IjEyMjg4MjI4MTFfMzk0OTIxOTU0XzJfMF8wIn19&amp;utid=a4be17be-af82-626e-ab86-58c817659b0a&amp;tm_stars=0&amp;client_id=skyscanner_app&amp;price_policy=2&amp;pre_redirect_id=a5ff7437-7432-99ee-8cd3-cecde7028b34&amp;tm_city_code&amp;max_price=1008&amp;guests=1&amp;request_id=a5ff7437-7432-99ee-8cd3-cecde7028b34&amp;tm_country_code=PH</t>
  </si>
  <si>
    <t>7.095581, 125.708752</t>
  </si>
  <si>
    <t>DeiHouse</t>
  </si>
  <si>
    <t>www.skyscanner.com.ph/hotel_deeplink/4.0/PH/en-US/PHP/h_bc/217972842/2026-03-05/2026-03-06/hotel/hotel/hotels?legacy_provider_id=13&amp;rooms=1&amp;closed_user_group=apps&amp;hb_data=5AGlUffNvbCiTT6k0Zm9Mfl7ih6xwwnTcJl35VNF2kRuJoicWAfAU3lLLIWgvES0-6tWv3qgA-sfaYIqwuPFv6a2abpLVJsORTpCLXAMvyoyI4x2vaZ9carZPOYQrWRsheLmOLsRlwi3_2hII_Pqj7YD0L5_XHAdamu6wtHK7ZElip6hW2XGHKauWbQjL7QtlHPxV1PzzCJvhcxoqIw8ujMZy49DvyXyj2RcGTI6j9N427cvdjKIJP4v3piQfgmVf8Hrn4dDiXrfPdWMgM72BxdwylvVSD9kWDT68BbMyPlKWa5unepqeUZuAXkJ7UR7cLzJv2UJIu2U3qhPlL39fpc9x8rQ-1jP5eJJUOHUUcdDQryyxxYJGaMFUVfPMCHknrcoE7fgJ9RWciZNtTlxcCWL1DF4xb2spUh1L2laIDoR2wKvyts%3D&amp;q_datetime_utc=2026-03-05T14%3A25%3A24&amp;ticket_price=1285&amp;quote_id=-6770005707513920011&amp;utid_state=1&amp;channel=iphone&amp;price_without_closed_user_group=1538&amp;tm_place_name=Supa&amp;deeplink_data=eyJmaWVsZHMiOnsic2lnbmF0dXJlIjoiMDJiMjlhNmRlOWIwOGY4YTAyM2NjZTQ1OGU3MTc5YTUiLCJibG9ja19pZCI6IjExMTA5MjU2MDFfMzg0MDY2NDIxXzFfMl8wIn19&amp;utid=1158ea2a-63a2-6a8e-9b30-f5fcaf893730&amp;tm_stars=0&amp;client_id=skyscanner_app&amp;price_policy=2&amp;pre_redirect_id=730f1a45-2003-cff2-c01e-3c3a4fef7389&amp;tm_city_code&amp;max_price=1285&amp;guests=1&amp;request_id=730f1a45-2003-cff2-c01e-3c3a4fef7389&amp;tm_country_code=PH</t>
  </si>
  <si>
    <t>Babak-Samal-Kaputian Road, Purok 3, Mambago-A, Samal District, Samal, Davao del Norte, Davao Region, 8119, Philippines</t>
  </si>
  <si>
    <t>Supa</t>
  </si>
  <si>
    <t>Providing quiet street views, DeiHouse in Samal provides accommodations and a terrace. Both Wifi and private parking are available at the guest house free of charge. Outdoor seating is also available at DeiHouse.</t>
  </si>
  <si>
    <t>www.skyscanner.com.ph/hotel_deeplink/4.0/PH/en-US/PHP/h_h1/130063480/2026-03-02/2026-03-03/hotel/hotel/hotels?legacy_provider_id=927111&amp;rooms=1&amp;closed_user_group=mobile&amp;hb_data=eP46eqrTe85yGfQokN5WlPxB0A6qqDKHyIJb7XR4_APIJK1u695pO4QFwnNU5jspkXbL_XTq43IpBUixolwTBTly5UiRmGNjZawLs8ecZZnD3IwVfk4T3xHQLoNbC5KPd44Yg_tuq5qoBGL5ZlGWIKARA6qh_FhjK4LghgYjpyDd53H7lYJUiTUUojgIj8lEIGX0OlWdaMthIv26Exi7dptfwTv9RmmIJkl3-IwqrE1pi7rfbLZMhctCEZiziUlUqeQvRX6Sl2VRK1PEsgx4XrdtePs%3D&amp;q_datetime_utc=2026-03-02T00%3A20%3A08&amp;ticket_price=3000&amp;quote_id=-7009065362188383919&amp;utid_state=1&amp;channel=iphone&amp;price_without_closed_user_group=2872&amp;tm_place_name=Buhangin&amp;deeplink_data=eyJmaWVsZHMiOnsic2lnbmF0dXJlIjoiMTU2NjRmMTY2MjdiZDI3ZDNkNDdkZThiN2Y2ZGFhNTQifSwidXJsIjoiaHR0cHM6Ly9waC5ob3RlbHMuY29tL0hvdGVsLVNlYXJjaD90cGlkPTMyMTQmbXBlPTE3NzI0MDk3NzUmZW5kRGF0ZT0yMDI2LTAzLTAzJmFkdWx0cz0xJmxvY2FsZT1lbl9QSCZjaGlkPTIwMzViZDIwLWE5ZjQtNDY1Ny1hNzliLWQxZDI3OWZmMjczNCZlYXBpZD00NCZtY3RjPTMmc3RhcnREYXRlPTIwMjYtMDMtMDImbXBkPVBIUCZtcG49MjAxMTQ2ODMzJmN1cnJlbmN5PVBIUCZyYXRlcGxhbmlkPTIwNTQ0MDY0MyZtcG09MjQmbXBwPTEmbXBvPUVDJnNlbGVjdGVkPTExNDk2ODY4Jm1wYj0zMjEuNDMmbXBxPTI2NzguNTcmbXBhPTI2NzguNTcifQ%3D%3D&amp;utid=53f792f9-f303-958d-403e-8241e0d80601&amp;tm_stars=3&amp;client_id=skyscanner_app&amp;redirect_delay=1000&amp;price_policy=2&amp;pre_redirect_id=730e5f3e-618b-131a-e55c-c3b371311fab&amp;tm_city_code&amp;max_price=5002&amp;guests=1&amp;request_id=730e5f3e-618b-131a-e55c-c3b371311fab&amp;tm_country_code=PH</t>
  </si>
  <si>
    <t>www.skyscanner.com.ph/hotel_deeplink/4.0/PH/en-US/PHP/h_ad/213456866/2026-03-05/2026-03-06/hotel/hotel/hotels?legacy_provider_id=22&amp;rooms=1&amp;closed_user_group=general&amp;hb_data=XOCbJhJKy7WDh0n5UMhAJPlUGQHaFS4T0oNbhBxZk01DQOT1Kl_90fFkibC6UPFcxq8fnZZsaxm3Q4rdinXqSi0NaAmr558yWFOIDHJhUihrt5orb4BcMSTsQPDo4pidsfBdms6gWsT5zek73t9_F-Rcm_G_zvN123yCrfXtBTrUXIEOfwSZeocIupOnqjYCVfZp5bGEQoRwCXT1n3mP3GyyIZsvgd2w3wRWXdc6X9dyCfDk0fy4rhQ83dpTTCO6EDSYdz5_m4QvejtfhKF0PkuGXmSrjOiFkTyWortpXViktPEsMYle2oDg4Cz-ZE4Ex1qEFsxOuH-Xm379q1bpEl_14VZC7WtmnXgSZwcOnOXSppxAh6yL9OYAOBkDrh4wd7oKI7oH7he8P8kbFOxiKsA9sPeoQOjztFyHdiyuO3tw&amp;q_datetime_utc=2026-03-05T14%3A25%3A25&amp;ticket_price=1203&amp;quote_id=-7043278933916313484&amp;utid_state=1&amp;channel=iphone&amp;price_without_closed_user_group=2853&amp;tm_place_name=Davao&amp;deeplink_data=eyJmaWVsZHMiOnsic2lnbmF0dXJlIjoiYTBhYTNmMTdkZTc0NDI0NjY4Njk5YzBmMzU5MjE0NmUifSwidXJsIjoiaHR0cHM6Ly93d3cuYWdvZGEuY29tL3BhcnRuZXJzL3BhcnRuZXJzZWFyY2guYXNweD9jaWQ9MTg0NjM4MyZoaWQ9MzY0MzYyOTYmY3VycmVuY3k9UEhQJmNoZWNraW49MjAyNi0wMy0wNSZjaGVja291dD0yMDI2LTAzLTA2Jk51bWJlcm9mQWR1bHRzPTEmTnVtYmVyb2ZDaGlsZHJlbj0wJlJvb21zPTEmbWNpZD0zMzImbWFzdGVyUm9vbUlkPTYwMzQwMDU3NCZtcHQ9UzFORWNsSldMMHN2TDBKUU1VMHhka1ZrUzA5SlFTdHdSak0yVkhSNE1EQTBhWE50YkN0MFlVUnFkbmRoU0ZkVlUxbENZMGxqY1VkU01VSllialJyT1hVNU0zTklZVlowVms5WU1DdDNQVDAmVG90YWxQcmljZT0xMjAyLjU0JlRvdGFsVGF4PTEzOC45MiZUb3RhbEZlZT0xMDEuNTkmVG90YWxTdXJjaGFyZ2U9MCZtY3VyPVBIUCJ9&amp;utid=85a2599c-08a8-3978-20a1-fd17bf30f055&amp;tm_stars=1&amp;client_id=skyscanner_app&amp;price_policy=2&amp;pre_redirect_id=5c964362-1752-edd4-3c95-7a52f191b9e9&amp;tm_city_code=DVOP&amp;max_price=1537&amp;guests=1&amp;request_id=5c964362-1752-edd4-3c95-7a52f191b9e9&amp;tm_country_code=PH</t>
  </si>
  <si>
    <t>7.0914182, 125.6135206</t>
  </si>
  <si>
    <t>Davao Stay Suites</t>
  </si>
  <si>
    <t>Park Inn, SP Dakudao Loop, Davao Park District, San Antonio, Agdao District, Davao City, Davao Region, 8000, Philippines</t>
  </si>
  <si>
    <t>www.skyscanner.com.ph/hotel_deeplink/4.0/PH/en-US/PHP/h_xp/116169596/2026-03-02/2026-03-03/hotel/hotel/hotels?legacy_provider_id=1&amp;rooms=1&amp;closed_user_group=mobile&amp;hb_data=uYSYAmDtJR117TddR0mC-5LuciNPw5Zp3EM76J1wG94D3ZnFkWw2BUJ_3ByobSpienB2mh4vAgH8rPZcV1DKPwdjT12-SRN2FNO_gP94HgF8dZjYVQwdtBy-l5JJxfmWPKLTPkVavzjj0GT9xfWicsmYzwUwRESVusNisex9K5u4DNchibkAYrc3hgF3XjjF8PD2JcvSNCeR1rDMxBoJo7B7cGLmxVNnCHQXpTLTPfqX820RU5vxXEWhSNLgNu2B_ZE0jzGaxJXO38KIcrRNfXYha-o%3D&amp;q_datetime_utc=2026-03-02T00%3A20%3A15&amp;ticket_price=8448&amp;quote_id=-4770322971507500364&amp;utid_state=1&amp;channel=iphone&amp;price_without_closed_user_group=9295&amp;tm_place_name=Ipil&amp;deeplink_data=eyJmaWVsZHMiOnsic2lnbmF0dXJlIjoiM2ZmYzIwZDE0ZTg0ZjZlY2IyY2U3ZWE0MmY3OGY0YmMifSwidXJsIjoiaHR0cHM6Ly93d3cuZXhwZWRpYS5jb20ucGgvSG90ZWwtU2VhcmNoP3RwaWQ9NjgmbXBlPTE3NzI0MDYyMDkmZW5kRGF0ZT0yMDI2LTAzLTAzJmFkdWx0cz0xJmxvY2FsZT1lbl9VUyZjaGlkPTU4NGNhZjcxLWViMTAtNGZkMi1iZjVmLTYxZmJiZWZkN2FlNCZlYXBpZD00NjIzMCZtY3RjPTMmc3RhcnREYXRlPTIwMjYtMDMtMDImbXBkPUdCUCZtcG49MzE0MjU3MzExJmN1cnJlbmN5PUdCUCZyYXRlcGxhbmlkPTM4Mjc5NjM0MiZtcG09MjQmbXBwPTEmbXBvPUhDJnNlbGVjdGVkPTU3NjkwMTgmbXBiPTEyLjE1Jm1wcT05Ni40NyZtcGE9OTYuNDcifQ%3D%3D&amp;utid=6d9f0f5b-92bb-95fc-2f5f-ea1309a8b003&amp;tm_stars=4&amp;client_id=skyscanner_app&amp;redirect_delay=1000&amp;price_policy=2&amp;pre_redirect_id=0e1c9655-ff33-83f9-183b-a4e68b19f44f&amp;tm_city_code&amp;max_price=9853&amp;guests=1&amp;request_id=0e1c9655-ff33-83f9-183b-a4e68b19f44f&amp;tm_country_code=PH</t>
  </si>
  <si>
    <t>7.0772613, 125.6114069</t>
  </si>
  <si>
    <t>Ignacio Villamor Street, Barangay 11-B, Poblacion District, Davao City, Davao Region, 8000, Philippines</t>
  </si>
  <si>
    <t>Mesatierra Garden Residences</t>
  </si>
  <si>
    <t>https://www.google.com/maps/place/RedDoorz+Plus+near+Bangko+Sentral+ng+Pilipinas+Davao/data=!4m11!3m10!1s0x32f96d434557c79f:0x349a6cb4fdf1139a!5m3!1s2026-03-01!4m1!1i2!8m2!3d7.0771318!4d125.6100059!16s%2Fg%2F11h8j2z247!19sChIJn8dXRUNt-TIRmhPx_bRsmjQ?authuser=0&amp;hl=en&amp;rclk=1</t>
  </si>
  <si>
    <t>United Pentecostal Church of the Philippines, 50, Villamor Street, San Miguel, Agdao Proper, Agdao District, Davao City, Davao Region, 8000, Philippines</t>
  </si>
  <si>
    <t>Mesatierra Garden Residences is located in Davao City, just 18 miles from Eden Nature Park and 1.9 miles from SMX Convention Center Ã¢â‚¬â€œ Davao. The property is around 1.5 miles from People's Park, 1.8 miles from SM Lanang Premier, and 4.</t>
  </si>
  <si>
    <t>www.skyscanner.com.ph/hotel_deeplink/4.0/PH/en-US/PHP/h_h1/203979760/2026-03-05/2026-03-06/hotel/hotel/hotels?legacy_provider_id=927111&amp;rooms=1&amp;closed_user_group=mobile&amp;hb_data=1UbxCHZUb9_2TD5Ele02RD9eCDy05jdYO06o9Z8o4IvKAcxmyHsJ7sq-EapastIcrdesvSPYt7eoyNKBpNPScwOo-2W2mbZJWq3YxR6wy1hfq8KH_yG0w53toFr-8kD4iwHkgtNxyOS_az93gaV-vHHDgkIbag_X3TAe-GcbVNoZlaNkdQuYiS6zQCFBmoL8qAvM3ZU4OojhAWmNMKntKy2vFibdZY6eodFY1Ni8JuH1GzSI1nc1KI9ls_cT5ZxHVcxFsysIxZ-wT3TQgSIPZ7-4TRs%3D&amp;q_datetime_utc=2026-03-05T14%3A25%3A26&amp;ticket_price=1739&amp;quote_id=-2595530536179242586&amp;utid_state=1&amp;channel=iphone&amp;tm_place_name=Obrero&amp;deeplink_data=eyJmaWVsZHMiOnsic2lnbmF0dXJlIjoiNTMwYTY1ZjkwNDBjMTRlZDczNDg3Mzk0ZjA0NTUyN2EifSwidXJsIjoiaHR0cHM6Ly9waC5ob3RlbHMuY29tL0hvdGVsLVNlYXJjaD9tcGQ9UEhQJnRwaWQ9MzIxNCZtcGU9MTc3MjcxNzMyMSZlbmREYXRlPTIwMjYtMDMtMDYmYWR1bHRzPTEmbXBuPTIzMzQwMzA0NSZtcG09MjQmbXBwPTEmbG9jYWxlPWVuX1BIJm1wbz1FQyZjaGlkPTgyN2MyMzllLTIwYzMtNDYxMy1hMDQ5LWI3YmFkYjg4YTY3YyZtcHE9MTU2Ny43NyZlYXBpZD00NCZtY3RjPTMmY3VycmVuY3k9UEhQJnJhdGVwbGFuaWQ9MzgxNzgyODk2JnNlbGVjdGVkPTQ1MDA5MDE0JnN0YXJ0RGF0ZT0yMDI2LTAzLTA1Jm1wYj0zMTMuNTUmbXBhPTE0MjUuMjUifQ%3D%3D&amp;utid=6f220761-bcde-f63f-0305-bbc1213b5d26&amp;tm_stars=2&amp;client_id=skyscanner_app&amp;price_policy=2&amp;pre_redirect_id=af367a3a-abf7-464f-a0cb-0b1edc83ff73&amp;tm_city_code&amp;max_price=1739&amp;guests=1&amp;request_id=af367a3a-abf7-464f-a0cb-0b1edc83ff73&amp;tm_country_code=PH</t>
  </si>
  <si>
    <t>7.1094577, 125.6502837</t>
  </si>
  <si>
    <t>dusitD2 Davao</t>
  </si>
  <si>
    <t>www.skyscanner.com.ph/hotel_deeplink/4.0/PH/en-US/PHP/h_fd/213127230/2026-03-05/2026-03-06/hotel/hotel/hotels?legacy_provider_id=927050&amp;rooms=1&amp;closed_user_group=apps&amp;hb_data=_EIOLIqrc1-PxGokTox1lXfP4DshvlzEb3xiVjSP7xAqT9xaXacvwK8pASpwj-OGEDl75Ljmi9VkbJUXrSvi-XbvdqsS-mEdsj9UZSYpNoCS3MOKkm-2IxWjafFIhqduN0Y02pMMdeM02EUFIXLtI3wzNuOd4Z8lmBYIPDTpOqW6gaJHQnfSXDDkxFuisUtv4HupyrPIdQMe0CQ16luAOXBrCW5zYgw31Yr4Tcs__uPeeN7CvPAPVpuuoswXeUU0aDpg2_76QyZaRBrkLdtxcwiWjVfU3ufUAu359PejbOcXf2iVYXcLcci6T4YUrGPle6Rw68mb6AYkg4EIkoQ0PaYOqunpZzGoRz2NbeMW-Gsl3if51R3F7Rm8udTlx1gERmWoA4rmMuizLUwlLhc5ckZSwn8ONTx3pD4YgwKF7dYuVw%3D%3D&amp;q_datetime_utc=2026-03-05T14%3A25%3A27&amp;ticket_price=7043&amp;quote_id=2594271761531841801&amp;utid_state=1&amp;channel=iphone&amp;price_without_closed_user_group=13827&amp;tm_place_name=Lanang&amp;deeplink_data=eyJmaWVsZHMiOnsic2lnbmF0dXJlIjoiNjY5MWExNjgwYTQ2ZmViYWIwYjQ2MDk3ZWRkM2M5NjAifSwidXJsIjoiaHR0cHM6Ly9kZWFscy52aW8uY29tP3NpZz1lODNkZDUyMzE3MzgzZDNmNDM1NTJlOThlZDM2NGNiNTU1ZWJkNWJkMzgyN2JhYTVlM2EwNWExMTUyODU5M2EyMzEzNzM4MzUzOTM4MzczMzM4MzQmc2lnLWlzcz1tZXRhJnR1cmw9aHR0cHMlM0ElMkYlMkZ2aW8uY29tJTJGSG90ZWwlMkZTZWFyY2glM0ZjaGVja0luJTNEMjAyNi0wMy0wNSUyNmNoZWNrT3V0JTNEMjAyNi0wMy0wNiUyNmN1cnJlbmN5JTNEUEhQJTI2ZXB2JTNETVM0eSUyNmVzZCUzRFA0Z0ZnOXF0VjBSdHVkdXk5Wlh5czdqS2g0Z0ZwSm9ic2wwZ3hxVDc4ak5jTnpqbkhQUEVScTJJd1phcmMwOGxCQXFKMk5JeG9yQjRqY2ZUS0pGQm90MmFKY2Y3Wm1rVlphNmQydkI5OVhZVHVxSHdGVVFDZWclMjUzRCUyNTNEJTI2Zm9yY2VDdXJyZW5jeUNoYW5nZSUzRDElMjZmb3JjZUxhbmd1YWdlQ2hhbmdlJTNEMSUyNmhvdGVsSWQlM0Q0NjAxNDMwJTI2bGFiZWwlM0RzcmMlMjUzRHNreXNjYW5uZXIlMjUyNnVjb3VudHJ5JTI1M0RQSCUyNTI2dWRldmljZSUyNTNEbW9iaWxlJTI1MjZob3RlbCUyNTNENDYwMTQzMCUyNTI2ZGF5JTI1M0Q1JTI1MjZtb250aCUyNTNEMDMlMjUyNnllYXIlMjUzRDIwMjYlMjUyNmxvcyUyNTNEMSUyNTI2b2ZmZXJpZCUyNTNEb0R1NVFualBaeGUwJTI1MjZwcmljZSUyNTNENzA0Mi44OCUyNTI2Y3VycmVuY3klMjUzRFBIUCUyNTI2dXNlcmxhbmclMjUzRGVuJTI1MjZfdGglMjUzRDg2Y2Y3OWQ1Yzg5ZDM3NDczMjFlOTMxZGViYzk0YTY4ZTVhYTdlODA1YWUzNTk5MSUyNTI2ZHRzJTI1M0QxNzcyNzIwMjI5JTI1MjZvbHV0JTI1M0QxNzcyNzIwMjI5JTI1MjZjYW5QYXlMYXRlciUyNTNEZmFsc2UlMjUyNnJlcXVlc3RVc2VyR3JvdXAlMjUzRCUyNTI2b2ZmZXJVc2VyR3JvdXAlMjUzRHB1YmxpYyUyNmxhbmclM0RlbiUyNm90aSUzRHVOMWdDeXZtMjl3JTI2cHJlZmVycmVkUmF0ZSUzRDcwNDIuODglMjZwcm9maWxlJTNEcjJkMm03M2tuOCUyNnJvb21zJTNEMSUyNnVzZXJDb3VudHJ5JTNEUEglMjZ1dG1fY2FtcGFpZ24lM0Rza3lzY2FubmVyJTI2dXRtX21lZGl1bSUzRGNwYyUyNnV0bV9zb3VyY2UlM0Rza3lzY2FubmVyIn0%3D&amp;utid=8a64925b-22d8-69e7-3c0b-cfb2e5ef1524&amp;tm_stars=4&amp;client_id=skyscanner_app&amp;price_policy=2&amp;pre_redirect_id=3522829a-a2de-8d57-e618-1318807cf719&amp;tm_city_code&amp;max_price=11528&amp;guests=1&amp;request_id=3522829a-a2de-8d57-e618-1318807cf719&amp;tm_country_code=PH</t>
  </si>
  <si>
    <t>Located in Davao City and with SM Lanang Premier reachable within 2.2 miles, dusitD2 Davao has concierge services, non-smoking rooms, an outdoor swimming pool, free WiFi throughout the property and a restaurant.</t>
  </si>
  <si>
    <t>www.skyscanner.com.ph/hotel_deeplink/4.0/PH/en-US/PHP/h_bc/224645660/2026-03-05/2026-03-06/hotel/hotel/hotels?legacy_provider_id=13&amp;rooms=1&amp;closed_user_group=apps&amp;hb_data=sYZh8me6yu_4Z6dt_X8dZbyilzZhaoWhX0T_tWKT-A0VNG68PcD7LUDarIRH4DECfkE3uFHx9GBdmisZ3aoIHaRQFhmVmptptB2XEEj-1bOvaz9aVQGXNxc0bozJaeINut8PDohYLjw1-s2pitQgb4rPvfBbMzVAtEK4OWBF8BLMddtuvM6xZ51fKS1Cba13p3T9ssrkLojrdfZI8pMd4NMdF5G2XX1CQ4Q99pUhsCS0_ABEgyqnz5gBGUL_TpUHoZX-yqXim4EzOu0o5BGnTCjRhwPrwU-nGqYWFnNqCa8_kOnTPzPOF7e375QBWRmxB9t0d-qQxXugHsW8-96XPOPZWwHrTkTCf4jwX52zbkM2uS5tdhtjYs0b30ERaWWunp95BjmRf3fc5KkIecdWhoNNIdhagHKlxj-JhbgvBG2Kv9Xg&amp;q_datetime_utc=2026-03-05T14%3A25%3A26&amp;ticket_price=1549&amp;quote_id=8377068664569908703&amp;utid_state=1&amp;channel=iphone&amp;price_without_closed_user_group=1883&amp;tm_place_name=Pagamikan&amp;deeplink_data=eyJmaWVsZHMiOnsic2lnbmF0dXJlIjoiYjNmMGFmZTJjMDY4MWMzOGZiOTViNmM3NzYyMDk2MmIiLCJibG9ja19pZCI6IjE0NDg5NjM0MDFfNDE2MjgxNzk5XzFfMF8wIn19&amp;utid=39a51e0b-6aac-8df3-1b0e-140b4917bbcf&amp;tm_stars=0&amp;client_id=skyscanner_app&amp;price_policy=2&amp;pre_redirect_id=d1fe37dd-6e42-6f05-b026-a74a33e210b4&amp;tm_city_code&amp;max_price=1549&amp;guests=1&amp;request_id=d1fe37dd-6e42-6f05-b026-a74a33e210b4&amp;tm_country_code=PH</t>
  </si>
  <si>
    <t>www.skyscanner.com.ph/hotel_deeplink/4.0/PH/en-US/PHP/h_h1/123712792/2026-03-05/2026-03-06/hotel/hotel/hotels?legacy_provider_id=927111&amp;rooms=1&amp;closed_user_group=mobile&amp;hb_data=41se-iKPpXlTYsfRGoBRH4uxvCzKf-FhxFXUucoRgJyNuFBZPpEklAV1zW8Y9QRIzgpQwY-SYGep0qn48DkJhUNGEBmmpAIXcr7gN2DcWiKHE8m2dELURMiLsmoZ7uZgrWkAdJuWI0dO62JPf4h2zcUN3QhEURwpFTUC23RDIjX5BQaccpY8__RBO7HhMSBrXura8lEUV7NWJibpiAsmc2R7t4jpRrKCjxqDB53NmNEoGTWbXuPO1Z5k7jgwFSkmdPxElGt6ePdqxq_cfa7NaHrmsSY%3D&amp;q_datetime_utc=2026-03-05T14%3A26%3A29&amp;ticket_price=5969&amp;quote_id=4291682398687869041&amp;utid_state=1&amp;channel=iphone&amp;price_without_closed_user_group=7200&amp;tm_place_name=Obrero&amp;deeplink_data=eyJmaWVsZHMiOnsic2lnbmF0dXJlIjoiMDMzNGNhOWMwOTJjNTkyYjljYThlZGJhMTIyY2IxYzEifSwidXJsIjoiaHR0cHM6Ly9waC5ob3RlbHMuY29tL0hvdGVsLVNlYXJjaD90cGlkPTMyMTQmbXBlPTE3NzI3MjAyMjUmZW5kRGF0ZT0yMDI2LTAzLTA2JmFkdWx0cz0xJmxvY2FsZT1lbl9QSCZjaGlkPTExMzJiNGZiLTEwNDYtNDcwMi1iOTUwLWY2ZWU4M2EwY2M1NiZlYXBpZD00NCZtY3RjPTMmc3RhcnREYXRlPTIwMjYtMDMtMDUmbXBkPVBIUCZtcG49MjAwMjgzMzE4JmN1cnJlbmN5PVBIUCZyYXRlcGxhbmlkPTQwNzMzOTAyNiZtcG09MjQmbXBwPTEmbXBvPUVDJnNlbGVjdGVkPTYwMjQwODQmbXBiPTcxMi4zMiZtcHE9NTMwOS41NiZtcGE9NTI1Ni45OSJ9&amp;utid=e56774b2-e052-900f-2e02-557993204f38&amp;tm_stars=4&amp;client_id=skyscanner_app&amp;price_policy=2&amp;pre_redirect_id=1f7c3811-27b5-62ca-72ab-a7452bd39365&amp;tm_city_code&amp;max_price=7310&amp;guests=1&amp;request_id=1f7c3811-27b5-62ca-72ab-a7452bd39365&amp;tm_country_code=PH</t>
  </si>
  <si>
    <t>7.0770453, 125.6125422</t>
  </si>
  <si>
    <t>We R Inn Hotel</t>
  </si>
  <si>
    <t>https://www.google.com/maps/place/Regency+Inn+%7C+Hotel+%26+Restaurant+%7C+Supply+City/data=!4m11!3m10!1s0x32f9115555555555:0xe8ee21be0aa499b8!5m3!1s2026-03-01!4m1!1i2!8m2!3d7.0746701!4d125.613987!16s%2Fg%2F1w_vktk1!19sChIJVVVVVVUR-TIRuJmkCr4h7ug?authuser=0&amp;hl=en&amp;rclk=1</t>
  </si>
  <si>
    <t>https://www.google.com/maps/place/Z+HOUSE+OF+GUESTS+AIRPORT+DAVAO/data=!4m11!3m10!1s0x32f96d4d46007bfd:0x1e2c11aab61a0ede!5m3!1s2026-03-01!4m1!1i2!8m2!3d7.143766!4d125.6353229!16s%2Fg%2F11sv1z3nzb!19sChIJ_XsARk1t-TIR3g4atqoRLB4?authuser=0&amp;hl=en&amp;rclk=1</t>
  </si>
  <si>
    <t>www.skyscanner.com.ph/hotel_deeplink/4.0/PH/en-US/PHP/h_bc/225077021/2026-03-02/2026-03-03/hotel/hotel/hotels?legacy_provider_id=13&amp;rooms=1&amp;closed_user_group=apps&amp;hb_data=kPMsk6OZ5fBPpPEYYQGLhOrQV4BoYMvTDd7B6WAe1EB6ZuX1H7FrOyyvo-3oSrJCiTvXjMRnhIEYDz5QRG0LUSxgyGvsbGmuMxmMcqf_pT1hHA_Go4SOz97uZ5F5eSqHdOgFoQlgs543fPIGsb00uZMhF1W6hrKoWNsocpce766SuyaqiJqmqFdSjtCoHyk9XY0bZH2rZcUfKLPMTYq1SKK8Gok8xkmRkhmw1QJ0Cacvp5kNfJhkZLKE9ci23mvK0jrV-36RQ9sKJ-z2cm-FMsMrCaFemheGq-gmOOTV6m6hkwqTB7QSSe0m-UrxUiWeoSV1rttxEnqrWpipf4eyTN0ozb1mho6modj3n_0eozKXyaYru5iZqU8alY8PAxWY6u8GGP4HwJmqUIANOAEteigv-iahmfd5UaKntCL7Nvqi-HKxAQI%3D&amp;q_datetime_utc=2026-03-02T00%3A20%3A25&amp;ticket_price=2569&amp;quote_id=-7180206241638297120&amp;utid_state=1&amp;channel=iphone&amp;price_without_closed_user_group=3124&amp;tm_place_name=Commonal&amp;deeplink_data=eyJmaWVsZHMiOnsic2lnbmF0dXJlIjoiMmM0OWRmOGQ5YjAzN2UwMmMzYmZjZWY0YzEyYmUyNjkiLCJibG9ja19pZCI6IjE0OTE1ODE0MDFfNDIwODEzNDM4XzVfMF8wIn19&amp;utid=f9031962-bd22-508d-118b-c57687653c32&amp;tm_stars=0&amp;client_id=skyscanner_app&amp;redirect_delay=1000&amp;price_policy=2&amp;pre_redirect_id=a139d8fb-9a84-e147-83f1-32a5459e867b&amp;tm_city_code&amp;max_price=2569&amp;guests=1&amp;request_id=a139d8fb-9a84-e147-83f1-32a5459e867b&amp;tm_country_code=PH</t>
  </si>
  <si>
    <t>7.1194994, 125.6495999</t>
  </si>
  <si>
    <t>Arezzo Place Davao-Rental</t>
  </si>
  <si>
    <t>www.skyscanner.com.ph/hotel_deeplink/4.0/PH/en-US/PHP/h_bc/216968229/2026-03-02/2026-03-03/hotel/hotel/hotels?legacy_provider_id=13&amp;rooms=1&amp;closed_user_group=apps&amp;hb_data=uC3knq_IpWzo7fpoDRqmqucS-tNzdpNKGKBwvvd9WGn_tt1qmXcU7po1T9knEldFND2Cl5HJM6yFME4z3WEW-kLqetbh-hejktinA0Tw-75_MEtglYmb4Ld2AUI6JkcWNNahnuczE17soVK1fbghUpJsfz2RFaggJK4SFdelZBrAz0pFkGnPVk5aeqfjclYY4yRBReaqHwAkZL-jqihASWnHPU7FEh_NitzPH-8sa9C3pNwNjMiNdNVXQTF8-xoL7QCWeAcrTnvU_P3JQkOEDFp0d5gR86OtGch4FeVfHsX0i4dtqRnxCKoHA3qPkeTFSVnW3nfgc9h1S8_22TUPIJe3rSENmEFi9VTmZFhfaju8EWlzLM7Lu8DWUHLETMCGt-X9VeRNLSg5F9-wi_C7uDQeknOsso6_1tnnQ-VLJx8nowkMVug%3D&amp;q_datetime_utc=2026-03-02T00%3A20%3A28&amp;ticket_price=1615&amp;quote_id=-1052191739527398092&amp;utid_state=1&amp;channel=iphone&amp;price_without_closed_user_group=2161&amp;tm_place_name=Lanang&amp;deeplink_data=eyJmaWVsZHMiOnsic2lnbmF0dXJlIjoiNzRhYmY2ZGQwMGJmZTczMmJhZTQ1ODJjNzE4Yjg2YzAiLCJibG9ja19pZCI6IjEyMDQ4MzE2MDFfMzkyNzA1OTUyXzFfMF8wIn19&amp;utid=b594b84d-d99e-630d-f39d-03c957e30698&amp;tm_stars=0&amp;client_id=skyscanner_app&amp;redirect_delay=1000&amp;price_policy=2&amp;pre_redirect_id=8ea850b5-0984-440d-6f4c-69e0c9d27707&amp;tm_city_code&amp;max_price=1615&amp;guests=1&amp;request_id=8ea850b5-0984-440d-6f4c-69e0c9d27707&amp;tm_country_code=PH</t>
  </si>
  <si>
    <t>Providing a garden, Arezzo Place Davao-Rental offers accommodations in Davao City. Complimentary Wifi is available throughout the property and private parking is available on site.</t>
  </si>
  <si>
    <t>www.skyscanner.com.ph/hotel_deeplink/4.0/PH/en-US/PHP/h_ad/220836570/2026-03-02/2026-03-03/hotel/hotel/hotels?legacy_provider_id=22&amp;rooms=1&amp;closed_user_group=general&amp;hb_data=CWtUZ2nUocInFJeMYDnmc22KI8bQttz7COl8X9JbeT7R05-hiwLaQ6iD0MUyQPlxjLeON5FlNfoEgnpOyje6GftliacWtu7NYk-7s_19XqV7RnuvUIf_jeq_j-k9zt9mT1dG4w3J9yqkQc4aClg5L5L1njLcD7SmOG8TSITTyK1TwOVrCw9y7ftlkI6QfLkVldG--sg96G68wMNjYrkflsGFR1zpIYttTQn51wnYA5M-UjnYj0XvM-8MjlnVyITNBkrpAx_vkBeYXSPl0-4y35uzZJzHPohBBWOk4o4st-8P9QnB4XQ0etfe1NgRM_ZJ8MFqw_mv-ebjPS1rCNsxpQdPWvZ5Yji6U0P6EXb1g5bmmWiHzBJSK2JW2BFkUZMBW7k-N521AZ_fMPxy1EZ4qgKV0nWz4UpPUaswIEowEV-_&amp;q_datetime_utc=2026-03-02T00%3A20%3A29&amp;ticket_price=2405&amp;quote_id=8467222135358433130&amp;utid_state=1&amp;channel=iphone&amp;price_without_closed_user_group=5400&amp;tm_place_name=Ipil&amp;deeplink_data=eyJmaWVsZHMiOnsic2lnbmF0dXJlIjoiMjM0MTcwOWM1MGFiMzczMWFhOGNhNTRjYTAxYmI2NmEifSwidXJsIjoiaHR0cHM6Ly93d3cuYWdvZGEuY29tL3BhcnRuZXJzL3BhcnRuZXJzZWFyY2guYXNweD9jaWQ9MTg0NjM4MyZoaWQ9NzI5MjQwMiZjdXJyZW5jeT1QSFAmY2hlY2tpbj0yMDI2LTAzLTAyJmNoZWNrb3V0PTIwMjYtMDMtMDMmTnVtYmVyb2ZBZHVsdHM9MSZOdW1iZXJvZkNoaWxkcmVuPTAmUm9vbXM9MSZtY2lkPTMzMiZtYXN0ZXJSb29tSWQ9ODY5MzgxOTAmbXB0PVdIZHRURE56Y21wVmFXZFRRbkoxTWtJdlREVjNNR05SVm1Gb2VEaHhNWGxrTkdoTGRtTnVOMVp1VDNwVU5sUkVURkpxTVVkWEszaE1ZbE5QWjJWUWRqaEhLM0JIWTJkalYyNVNLdyZUb3RhbFByaWNlPTI0MDUuMTAmVG90YWxUYXg9Mjc3Ljg0JlRvdGFsRmVlPTIwMy4xOCZUb3RhbFN1cmNoYXJnZT0wJm1jdXI9UEhQIn0%3D&amp;utid=ae9a6922-8143-20e9-a635-06aca3b823e3&amp;tm_stars=3&amp;client_id=skyscanner_app&amp;redirect_delay=1000&amp;price_policy=2&amp;pre_redirect_id=3cbb6c90-3007-a9bc-3238-b5f3d824487c&amp;tm_city_code&amp;max_price=3420&amp;guests=1&amp;request_id=3cbb6c90-3007-a9bc-3238-b5f3d824487c&amp;tm_country_code=PH</t>
  </si>
  <si>
    <t>www.skyscanner.com.ph/hotel_deeplink/4.0/PH/en-US/PHP/h_ad/212920756/2026-03-02/2026-03-03/hotel/hotel/hotels?legacy_provider_id=22&amp;rooms=1&amp;closed_user_group=general&amp;hb_data=WFbHBHJsbd8k5wPhQQT1yV13qb5qH-3-xn3tzckVFK0ShAj_gVC5tpCWCd5zFLt0DSaCH0AkbRM0ac0AYds0JwSYuLaY3lC8RmIr9Lpe4LagHGxipueYnPvpWv0OC6_CYJuDBBc-ZZfevpmohMfMvL6PZn7zDJWOEEYVWvxf96as2eimy-IgRlUAZ1DU0wAlrVFrIngiLwzBeZVSRzvNz6mQVe3RvMg8yKnnkhq9d0urEOH0RUca1IO71EGo_A2F15GIVtNoDoqbdAYOQ2CSe3S-s5B7VUSg0Mv4wyCX127G7lp8cM8YwkxN6Y1suR4bAQKrmHuvg2tIbXfzY6VUoKH90KeD6MkEbd2Q01p-HY4ypJvvJCfSxvOzVWY0NZN_vdEjybPeTEtkogNFh4mwoP3b3PTcTwy-Hizh7L5Fxkee&amp;q_datetime_utc=2026-03-02T00%3A21%3A36&amp;ticket_price=1171&amp;quote_id=3314567492720616221&amp;utid_state=1&amp;channel=iphone&amp;price_without_closed_user_group=2500&amp;tm_place_name=Cabaguio&amp;deeplink_data=eyJmaWVsZHMiOnsic2lnbmF0dXJlIjoiMTgzZjJlMWU2NzIzYmQ3YTMwNmVmM2RmOGQ4YWY2MmEifSwidXJsIjoiaHR0cHM6Ly93d3cuYWdvZGEuY29tL3BhcnRuZXJzL3BhcnRuZXJzZWFyY2guYXNweD9jaWQ9MTg0NjM4MyZoaWQ9MzMwOTg2MDImY3VycmVuY3k9UEhQJmNoZWNraW49MjAyNi0wMy0wMiZjaGVja291dD0yMDI2LTAzLTAzJk51bWJlcm9mQWR1bHRzPTEmTnVtYmVyb2ZDaGlsZHJlbj0wJlJvb21zPTEmbWNpZD0zMzImbWFzdGVyUm9vbUlkPTUzNzM3NDAxMCZtcHQ9UzJWS1ZtNU1TelYxWjBSWldTdHhSRTVxZVV4clkySjVaa3hNWkZRNVlsTkxaM1pzUTIxclQyd3pkREY1Ylc5ekwzQjZXWGRIYUhaeGVYRkZaVlJGYUVSR01ISlRlR0ZZYkU1WmIyNVJQVDAmVG90YWxQcmljZT0xMTcxLjE2JlRvdGFsVGF4PTEzNS40MiZUb3RhbEZlZT05OC44MSZUb3RhbFN1cmNoYXJnZT0wJm1jdXI9UEhQIn0%3D&amp;utid=a4c9210a-c393-e1ae-74f8-6af5f953089f&amp;tm_stars=2&amp;client_id=skyscanner_app&amp;redirect_delay=1000&amp;price_policy=2&amp;pre_redirect_id=68934fad-cb6a-5d68-8ee3-9a16c60b6c78&amp;tm_city_code&amp;max_price=1899&amp;guests=1&amp;request_id=68934fad-cb6a-5d68-8ee3-9a16c60b6c78&amp;tm_country_code=PH</t>
  </si>
  <si>
    <t>Pichon Apartelle, Panacan Avenue, Landmark 1, Santo Rosario, Buhangin District, Davao City, Davao Region, 8000, Philippines</t>
  </si>
  <si>
    <t>www.skyscanner.com.ph/hotel_deeplink/4.0/PH/en-US/PHP/h_xp/114985648/2026-03-05/2026-03-06/hotel/hotel/hotels?legacy_provider_id=1&amp;rooms=1&amp;closed_user_group=mobile&amp;hb_data=YFogmCGfmNQcjz4N2Oj_uM8vYwTkwLPgf9NQwoFFgD4ZEnM8E9ZsFBXFzKpYgMP26Qxzb8hVW4LNEl8um89DPvliKg67v-PwPaMTRz5m8TKVklP3OQIoWtLpI718lTUaWVOnLlsIankqx-TULQrbs9C_agyFMBo3znBWhJ099b7RDHWUCXAox5uOwErEqbStJM9YuTTvgUMVtFvrb1VC4LtRH_eIE_W7xq0ZiyK3QKvT8sSdGqa71kS2H-Zued8fvCL6h_LYfpAQDHw_WDhYzECLiSk%3D&amp;q_datetime_utc=2026-03-05T14%3A25%3A32&amp;ticket_price=1488&amp;quote_id=-3175313424666981004&amp;utid_state=1&amp;channel=iphone&amp;price_without_closed_user_group=1653&amp;tm_place_name=Davao&amp;deeplink_data=eyJmaWVsZHMiOnsic2lnbmF0dXJlIjoiNjUxNGY4NzJkYmVjZDc2ZWQxMGRkYWJlM2E0NjdhZGMifSwidXJsIjoiaHR0cHM6Ly93d3cuZXhwZWRpYS5jb20ucGgvSG90ZWwtU2VhcmNoP3RwaWQ9NjgmbXBlPTE3NzI3MjAyMjUmZW5kRGF0ZT0yMDI2LTAzLTA2JmFkdWx0cz0xJmxvY2FsZT1lbl9VUyZjaGlkPWQ5NTBhNDE5LTliOTEtNGMxMy04Yjg0LTRhYmNiNzFmNzQ2ZSZlYXBpZD00NjIzMCZtY3RjPTMmc3RhcnREYXRlPTIwMjYtMDMtMDUmbXBkPUdCUCZtcG49MjAwMjQ5MzI5JmN1cnJlbmN5PUdCUCZyYXRlcGxhbmlkPTM4ODk0MzgzNyZtcG09MjQmbXBwPTEmbXBvPUVDJnNlbGVjdGVkPTU3MDM3MDYmbXBiPTIuMDQmbXBxPTE3LjAzJm1wYT0xNy4wMyJ9&amp;utid=8ab64e29-b2a8-c8aa-56aa-c46e56f86a7d&amp;tm_stars=3&amp;client_id=skyscanner_app&amp;price_policy=2&amp;pre_redirect_id=fe9e31ae-4909-1bd9-7cda-d7da5678a820&amp;tm_city_code=DVOP&amp;max_price=1502&amp;guests=1&amp;request_id=fe9e31ae-4909-1bd9-7cda-d7da5678a820&amp;tm_country_code=PH</t>
  </si>
  <si>
    <t>https://www.google.com/maps/place/OYO+697+Obrero+Suites/data=!4m11!3m10!1s0x32f96da5bc003ff7:0xb3865875107d397d!5m3!1s2026-03-01!4m1!1i2!8m2!3d7.084064!4d125.6171722!16s%2Fg%2F11cs6h8f4q!19sChIJ9z8AvKVt-TIRfTl9EHVYhrM?authuser=0&amp;hl=en&amp;rclk=1</t>
  </si>
  <si>
    <t>https://www.google.com/maps/place/7+Eleven+Sumo+Asia/data=!4m11!3m10!1s0x32f96c38220b5aef:0x5295c379f52c54e2!5m3!1s2026-03-01!4m1!1i2!8m2!3d7.1043404!4d125.6325995!16s%2Fg%2F11b7w276pk!19sChIJ71oLIjhs-TIR4lQs9XnDlVI?authuser=0&amp;hl=en&amp;rclk=1</t>
  </si>
  <si>
    <t>7.1043404, 125.6325995</t>
  </si>
  <si>
    <t>Amethyst Street, Diamond Village 2, Buhangin District, Davao City, Davao Region, 8000, Philippines</t>
  </si>
  <si>
    <t>7 Eleven Sumo Asia</t>
  </si>
  <si>
    <t>https://www.google.com/maps/place/ROMMELLE+Cozy+Place+AirBnB/data=!4m11!3m10!1s0x32f96ddd701437e3:0x9b92e29a2d873600!5m3!1s2026-03-01!4m1!1i2!8m2!3d7.0964279!4d125.6131088!16s%2Fg%2F11tcz1xw92!19sChIJ4zcUcN1t-TIRADaHLZrikps?authuser=0&amp;hl=en&amp;rclk=1</t>
  </si>
  <si>
    <t>7.0964279, 125.6131088</t>
  </si>
  <si>
    <t>Rose Street, Bagong Lipunan, 19-B Garcia Heights, Poblacion District, Davao City, Davao Region, 8000, Philippines</t>
  </si>
  <si>
    <t>ROMMELLE Cozy Place AirBnB</t>
  </si>
  <si>
    <t>https://www.google.com/maps/place/OYO+150+Davao+Airport+View+Hotel/data=!4m11!3m10!1s0x32f96bc1d4054dd1:0xafc2b405e6a89480!5m3!1s2026-03-01!4m1!1i2!8m2!3d7.1298349!4d125.638779!16s%2Fg%2F11f8hd070l!19sChIJ0U0F1MFr-TIRgJSo5gW0wq8?authuser=0&amp;hl=en&amp;rclk=1</t>
  </si>
  <si>
    <t>www.skyscanner.com.ph/hotel_deeplink/4.0/PH/en-US/PHP/h_h1/189852034/2026-03-05/2026-03-06/hotel/hotel/hotels?legacy_provider_id=927111&amp;rooms=1&amp;closed_user_group=mobile&amp;hb_data=r2ldjG8ZoXdeQnbWFJ7nudWe9TX1jTJHp4rDm2CUA4kkDRzYjbPzqtf_7Ijpviub6d03hodo3r6P9TYHsgNhcwc31eBk6-pqYaPEJSPf-DAYSLOEbFf9lq1pam7PF3AcyjwgpsyUu6q7Gjspwv1yBVimtxkZAyIei_T4MMWeYBhLRcuPKolJjMpybPlxQy0OzSr2aqd3xuULMYI193sveAkGw1NuWCt9NscbZkMdxNNFSHlziy4I5OpBjFsnqn-B4-H8E0p4ZAOhc4_U2IVQtvbTXyM%3D&amp;q_datetime_utc=2026-03-05T14%3A25%3A35&amp;ticket_price=2589&amp;quote_id=-6419161341049311424&amp;utid_state=1&amp;channel=iphone&amp;price_without_closed_user_group=3088&amp;tm_place_name=Commonal&amp;deeplink_data=eyJmaWVsZHMiOnsic2lnbmF0dXJlIjoiOTA4NWYzMDI3NDdlNzJmNGVjMzVkZWVmMmY4ZTI5MWMifSwidXJsIjoiaHR0cHM6Ly9waC5ob3RlbHMuY29tL0hvdGVsLVNlYXJjaD90cGlkPTMyMTQmbXBlPTE3NzI3MjAyMjUmZW5kRGF0ZT0yMDI2LTAzLTA2JmFkdWx0cz0xJmxvY2FsZT1lbl9QSCZjaGlkPTExMzJiNGZiLTEwNDYtNDcwMi1iOTUwLWY2ZWU4M2EwY2M1NiZlYXBpZD00NCZtY3RjPTMmc3RhcnREYXRlPTIwMjYtMDMtMDUmbXBkPVBIUCZtcG49MzIxNDkwMDE3JmN1cnJlbmN5PVBIUCZyYXRlcGxhbmlkPTM4ODkzODU1OCZtcG09MjQmbXBwPTEmbXBvPUVDJnNlbGVjdGVkPTkwMTE3NjQ5Jm1wYj00NjYuODYmbXBxPTIzMzQuMzMmbXBhPTIxMjIuMTIifQ%3D%3D&amp;utid=9ed622d6-3df7-a443-2ab6-75a3c6ae2fa1&amp;tm_stars=3&amp;client_id=skyscanner_app&amp;price_policy=2&amp;pre_redirect_id=d6957736-1334-4d48-c2f4-3dd339df9fc4&amp;tm_city_code&amp;max_price=4121&amp;guests=1&amp;request_id=d6957736-1334-4d48-c2f4-3dd339df9fc4&amp;tm_country_code=PH</t>
  </si>
  <si>
    <t>7.0955034, 125.6139163</t>
  </si>
  <si>
    <t>The Cozy Nest Studio</t>
  </si>
  <si>
    <t>https://www.google.com/maps/place/Pacific+Palm+Suites/data=!4m11!3m10!1s0x32f96c3f419eb8d1:0x9edecd445d3af82d!5m3!1s2026-03-01!4m1!1i2!8m2!3d7.1074877!4d125.6324997!16s%2Fg%2F12qgf1jf0!19sChIJ0bieQT9s-TIRLfg6XUTN3p4?authuser=0&amp;hl=en&amp;rclk=1</t>
  </si>
  <si>
    <t>7.1074877, 125.6324997</t>
  </si>
  <si>
    <t>Angliongto Road, Pareñas Compound, Cabantian, Buhangin District, Davao City, Davao Region, 8000, Philippines</t>
  </si>
  <si>
    <t>Pacific Palm Suites</t>
  </si>
  <si>
    <t>www.skyscanner.com.ph/hotel_deeplink/4.0/PH/en-US/PHP/h_h1/222125821/2026-03-02/2026-03-03/hotel/hotel/hotels?legacy_provider_id=927111&amp;rooms=1&amp;closed_user_group=mobile&amp;hb_data=CMmi_vILx0eJAzJG6sp9DxG8k36R-ZmrJc_IhEdNAxdmAvAZeLR_Tb6OnAIXJjcqs0KGHdOkgyZdfd6XaSoprqUWLqVof0S_Q8IEaSk1FHFFy3pQD1IuhlkXnW5gR05oGWv7JNLMJKUqXErVxRhEFD6BTgdql6GlFI5jOsWwOqXHlic7V593tjfJjqIRBngBq3bWxohylioWdWOHQZ0D8CFIQKClHre_dZ-JswMnp_BJ0jPToqkkeMSDpDwe3pqoLSFb9DZY4THvFl5bK-yC5iM4dHQ%3D&amp;q_datetime_utc=2026-03-02T00%3A20%3A41&amp;ticket_price=2431&amp;quote_id=-1313132763391682698&amp;utid_state=1&amp;channel=iphone&amp;price_without_closed_user_group=3799&amp;tm_place_name=Ipil&amp;deeplink_data=eyJmaWVsZHMiOnsic2lnbmF0dXJlIjoiZTVjZDJjNDU0N2MyYjUxNWEwNmQzMmVlYmU0ZmE4NWUifSwidXJsIjoiaHR0cHM6Ly9waC5ob3RlbHMuY29tL0hvdGVsLVNlYXJjaD90cGlkPTMyMTQmbXBlPTE3NzI0MTAxMzcmZW5kRGF0ZT0yMDI2LTAzLTAzJmFkdWx0cz0xJmxvY2FsZT1lbl9QSCZjaGlkPTY4ZTE3MzgzLWQ5MWMtNDUxYy04MmUyLTIzMDM2NGFiNDg4YyZlYXBpZD00NCZtY3RjPTMmc3RhcnREYXRlPTIwMjYtMDMtMDImbXBkPVBIUCZtcG49MzI1MTk5MjcxJmN1cnJlbmN5PVBIUCZyYXRlcGxhbmlkPTM5NjkxMzkwNiZtcG09MjQmbXBwPTEmbXBvPUVDJnNlbGVjdGVkPTEwNzUyNDc1NCZtcGI9MjIxLjAzJm1wcT0yNDMxLjM2Jm1wYT0yMjEwLjMzIn0%3D&amp;utid=e0af2778-1b71-d19a-a99f-77ef4fdf3cc6&amp;tm_stars=3&amp;client_id=skyscanner_app&amp;redirect_delay=1000&amp;price_policy=2&amp;pre_redirect_id=58e17a11-336d-7813-c9ac-41b51012dc04&amp;tm_city_code&amp;max_price=5189&amp;guests=1&amp;request_id=58e17a11-336d-7813-c9ac-41b51012dc04&amp;tm_country_code=PH</t>
  </si>
  <si>
    <t>7.0738794, 125.7098629</t>
  </si>
  <si>
    <t>Omg guest house, Mabini Street, Caga, Peñaplata, Samal District, Samal, Davao del Norte, Davao Region, 8119, Philippines</t>
  </si>
  <si>
    <t>parking, wifi, air_conditioning, non-smoking, internet_access, 24-hour_front_desk_service, smoking_areas, multilingual_staff, room_service, television, shower</t>
  </si>
  <si>
    <t>OMG's Guest House</t>
  </si>
  <si>
    <t>https://www.google.com/maps/place/Blue+Velvet+Hotel+%26+Cafe/data=!4m11!3m10!1s0x32f96d78379d7cab:0x2551f7bd3a4cc99c!5m3!1s2026-03-01!4m1!1i2!8m2!3d7.0657213!4d125.6104667!16s%2Fg%2F1tdc2rg0!19sChIJq3ydN3ht-TIRnMlMOr33USU?authuser=0&amp;hl=en&amp;rclk=1</t>
  </si>
  <si>
    <t>https://www.google.com/maps/place/ZEN+Rooms+Orchard+Davao/data=!4m11!3m10!1s0x32f96c4ebda59261:0xe8d046f102613186!5m3!1s2026-03-01!4m1!1i2!8m2!3d7.0987309!4d125.6247331!16s%2Fg%2F11h0ytdx3m!19sChIJYZKlvU5s-TIRhjFhAvFG0Og?authuser=0&amp;hl=en&amp;rclk=1</t>
  </si>
  <si>
    <t>7.0987309, 125.6247331</t>
  </si>
  <si>
    <t>ZEN Rooms Orchard Davao</t>
  </si>
  <si>
    <t>https://www.google.com/maps/place/TINHAT+Boutique+Hotel+%26+Restaurant-Halal+Certified/data=!4m11!3m10!1s0x32f96d8398d54cf5:0x52843c2f4dc68905!5m3!1s2026-03-01!4m1!1i2!8m2!3d7.0648959!4d125.6139237!16s%2Fg%2F12qff5gd6!19sChIJ9UzVmINt-TIRBYnGTS88hFI?authuser=0&amp;hl=en&amp;rclk=1</t>
  </si>
  <si>
    <t>TINHAT Halal Ø­Ù„Ø§Ù„ Certified Boutique Hotel And Restaurant</t>
  </si>
  <si>
    <t>www.skyscanner.com.ph/hotel_deeplink/4.0/PH/en-US/PHP/h_ad/81987394/2026-03-05/2026-03-06/hotel/hotel/hotels?legacy_provider_id=22&amp;rooms=1&amp;hb_data=lJ3awv386dUzdL7TU0yzwMTtkGqc0o6oHkYQWRJ5q8I1BmHCxxeWPaG578IWaGp1ooqMs0DAUeKFx48r0DAc9VdhhTKs2laGzmOyhMypTKcfIM28MaWYWTZJ0_Sxizsxn8g7w0mZXdRxlRDCUTGwyyZDMLP3BWdf8NS2faRtuUtC7FDKifZmLWCVRWaPYZIYTl18nhW434OYaPTTEpbnVb4npFSHgsudftAY59X6ZWppOrSTIcd65aD0RoH5Ml-Quk4-RcaLAt7IFtwaOzG8UpDEJQ6pDOEU9LVk17Zis20ouCEnmE4ru6uJ8r5TdLSs2qjgeZtNg_HZjmk1R6aadHRegmzXffvgL0d92S0-EvJzsUGBAMTn3mRoEu5rFIJcmrcNVFpYffFgSWynN0X2YTNPrPmBIpxOCdGKZ4uub_gJ&amp;q_datetime_utc=2026-03-05T14%3A25%3A36&amp;ticket_price=1350&amp;quote_id=6658503517098635005&amp;utid_state=1&amp;channel=iphone&amp;tm_place_name=Davao&amp;deeplink_data=eyJmaWVsZHMiOnsic2lnbmF0dXJlIjoiYTk2M2ExMzEyYWJjOWY5NmZlYmRkNTAwNTMyZjY0NDIifSwidXJsIjoiaHR0cHM6Ly93d3cuYWdvZGEuY29tL3BhcnRuZXJzL3BhcnRuZXJzZWFyY2guYXNweD9jaWQ9MTg0NjM4MyZoaWQ9MjM3OTEyJmN1cnJlbmN5PVBIUCZjaGVja2luPTIwMjYtMDMtMDUmY2hlY2tvdXQ9MjAyNi0wMy0wNiZOdW1iZXJvZkFkdWx0cz0xJk51bWJlcm9mQ2hpbGRyZW49MCZSb29tcz0xJm1jaWQ9MzAzOCZtYXN0ZXJSb29tSWQ9NDg3OTg5NyZtcHQ9T1RJd1ZtdEdVa2x1U25wVFdVUTNaV3hDWnl0NlFVSjZkMUJGUTBab05IVm5OMDl3VjNoRVpXUmhhRTFPWkZsVFNVTm1lbnBOTkRGUlR6RlpkVmNyVUhvNWRXRXJNeXN2YTJkeVNRJlRvdGFsUHJpY2U9MTM1MC4wMCZUb3RhbFRheD0xNDQuNjQmVG90YWxGZWU9MC4wMCZUb3RhbFN1cmNoYXJnZT0wJm1jdXI9UEhQIn0%3D&amp;utid=99fcee90-2c6b-b0c9-61d4-6fda78c9b42c&amp;tm_stars=0&amp;client_id=skyscanner_app&amp;price_policy=2&amp;pre_redirect_id=b444ab78-0e56-b3b5-7dd1-107905df9823&amp;tm_city_code=DVOP&amp;max_price=3060&amp;guests=1&amp;request_id=b444ab78-0e56-b3b5-7dd1-107905df9823&amp;tm_country_code=PH</t>
  </si>
  <si>
    <t>7.0727726, 125.6165157</t>
  </si>
  <si>
    <t>Offering affordable and homey rooms, TINHAT Halal Ø­Ù„Ø§Ù„ Certified Boutique Hotel And Restaurant features in-room free Wi-Fi and cable flat-screen TVs. Providing free parking, it is located 4 miles from Davao International Airport.</t>
  </si>
  <si>
    <t>Roseco Building</t>
  </si>
  <si>
    <t>www.skyscanner.com.ph/hotel_deeplink/4.0/PH/en-US/PHP/h_bc/225137311/2026-03-02/2026-03-03/hotel/hotel/hotels?legacy_provider_id=13&amp;rooms=1&amp;closed_user_group=apps&amp;hb_data=g9is2QwRUhpPn-yx-bBwTB_ZpY9jeeLjMncmwDUiBEYV-lG6ZkmVrxWI5zh1rAsClVrAew13p1NI4dImvWodAR0JKsncuDTdwr93jjQPFcRPOAlw5mpOVZSUvkbxAp2cbhUJ5oIkytYzj7rvFMxt6C30mJR5ht14IqIi1fQeZZ30BhHOpWB1Owvct2eQtWxPDs3MBC9tuiO9MSgODD7v-WgCeyRv8IgrTn0e_m0kRxXJpHK4oTJOiNNyG94adz53ZwaBISuoOIDv_Bn-iHtjzsycCGej4OK8y5aAlNYBfEFgUCKwVjgKr11CeKm6kwl8STQDMSoW1cV4qS2maGJy7D5T7l0oaH9mx8GehDGMDsq-xM6Zu1mSppfOjHr7puEeTvSq2vKhxpJOEJKSeki6PR5Qsv87T1FtOtOYqrx04xRswIq2&amp;q_datetime_utc=2026-03-02T00%3A20%3A46&amp;ticket_price=3213&amp;quote_id=3657852024436573758&amp;utid_state=1&amp;channel=iphone&amp;price_without_closed_user_group=3906&amp;tm_place_name=Davao&amp;deeplink_data=eyJmaWVsZHMiOnsic2lnbmF0dXJlIjoiOWZhMzg3YzNiOTM5N2Y2MjM2NWI1NDFlYjBkMzU0ZWIiLCJibG9ja19pZCI6IjE1MDQ0NjI5MDFfNDIyMTkyNzc5XzRfMF8wIn19&amp;utid=338dedcc-56c8-5037-d2e8-93f9b70221e1&amp;tm_stars=0&amp;client_id=skyscanner_app&amp;redirect_delay=1000&amp;price_policy=2&amp;pre_redirect_id=b7283da5-dc2b-beb3-d83e-0f0f598feb35&amp;tm_city_code=DVOP&amp;max_price=3213&amp;guests=1&amp;request_id=b7283da5-dc2b-beb3-d83e-0f0f598feb35&amp;tm_country_code=PH</t>
  </si>
  <si>
    <t>6.9442715, 125.7348836</t>
  </si>
  <si>
    <t>E Light, L. M. Guerrero Street, Barangay 29-C, Poblacion District, Davao City, Davao Region, 8000, Philippines</t>
  </si>
  <si>
    <t>Roseco Building offers accommodations in Davao City, 1.5 miles from Abreeza Mall and 2.7 miles from SM Lanang Premier. This guest house provides air-conditioned accommodations with a terrace.</t>
  </si>
  <si>
    <t>Kembali Vista Villa</t>
  </si>
  <si>
    <t>https://www.google.com/maps/place/Anavada+Suites/data=!4m11!3m10!1s0x32f96c5b31769645:0xe03ec18dc82b0610!5m3!1s2026-03-01!4m1!1i2!8m2!3d7.1059053!4d125.620095!16s%2Fg%2F11c3s8hn3j!19sChIJRZZ2MVts-TIREAYryI3BPuA?authuser=0&amp;hl=en&amp;rclk=1</t>
  </si>
  <si>
    <t>7.1059053, 125.620095</t>
  </si>
  <si>
    <t>Kembali Coast, San Isidro, Kaputian District, Samal, Davao del Norte, Davao Region, 8119, Philippines</t>
  </si>
  <si>
    <t>Fernandez</t>
  </si>
  <si>
    <t>Kembali Vista Villa is a recently renovated villa in Fernandez where guests can make the most of the open-air bath and garden. This property offers access to a terrace, table tennis, free private parking, and free Wifi.</t>
  </si>
  <si>
    <t>Anavada Suites</t>
  </si>
  <si>
    <t>https://www.google.com/maps/place/Bhouse/data=!4m11!3m10!1s0x32f96d0062f286b7:0x2195bed4d4bbd3be!5m3!1s2026-03-01!4m1!1i2!8m2!3d7.0736114!4d125.6110248!16s%2Fg%2F11x6xt01fg!19sChIJt4byYgBt-TIRvtO71NS-lSE?authuser=0&amp;hl=en&amp;rclk=1</t>
  </si>
  <si>
    <t>C. Bangoy Street, Barangay 32-D, Poblacion District, Davao City, Davao Region, 8000, Philippines</t>
  </si>
  <si>
    <t>Bhouse</t>
  </si>
  <si>
    <t>www.skyscanner.com.ph/hotel_deeplink/4.0/PH/en-US/PHP/h_ct/47206982/2026-03-05/2026-03-06/hotel/hotel/hotels?legacy_provider_id=31&amp;rooms=1&amp;hb_data=LdiQTCAS3Uh6pnsv0iP8R1fy36Vxu6OiqOuHggiXzNMmw9qn5xmvNe0QjpQgmQbW52I2PJuUf51PTtlugz0WXx-ohGocV3st62c9nkTTyb_9pK6RFzFfyJRV9b8kOvznK8_Ji1K2oqA7jcuwGAuwy0iWm0WsU-EjxwK-zVI9_2JDlQ-Etbp1KPp3CcW4ajZwytP0yf5ECIcSum-FV6CNPtiFrpDksbDwiAzU6hkpmwuDjHadWW7dQzPtgT0nugc0zXc9i8L9YklTn3UHEEPf4kKixmh4eMLiToCAkux7ZNhFIv2l8i13mRkhai1h4NDIOyqiLu5rzHn4v9kuoVknLHg9c8E3Ft1KcmwYJnmDkN8FtlKiAl2tTbfMbyEKsDqcDbmu_8Ge9oPrU8dMtw5792YmReofjN_rfykiGYhpgA%3D%3D&amp;q_datetime_utc=2026-03-05T14%3A25%3A36&amp;ticket_price=3064&amp;quote_id=-396728185721288296&amp;utid_state=1&amp;channel=iphone&amp;tm_place_name=Davao&amp;deeplink_data=eyJmaWVsZHMiOnsic2lnbmF0dXJlIjoiYjAwZDY0OWQ2ZTdkZjdmYWI4YzYyOWUwMmIzZWZhMzQifSwidXJsIjoiaHR0cHM6Ly9waC50cmlwLmNvbS9ob3RlbHMvcmVkaXJlY3Q%2FaG90ZWxpZD02OTk1NzUmY2l0eT0xNDU4JkFsbGlhbmNlaWQ9MTI2MDcmc2lkPTg4ODgzMiZjaGVja2luPTIwMjYtMDMtMDUmY2hlY2tvdXQ9MjAyNi0wMy0wNiZzaG9wcGluZ2lkPTAyOWVlZmQwZWUzNTRkNjFiY2ZjNjBhOGNhY2NkNzk5JmFkdWx0PTEmY2hpbGRyZW49MCZhZ2VzPSZsYW5ndWFnZT1lbnBoJmxvY2FsZT1lbl9QSCZyb29taWQ9MTcyODg0NTM5OCZzd2lkPTAmcGF5PVBQJmZndD0xJmNybj0xJmN1cnI9UEhQJndrcD0xJnN0YW5kPUg0c0lBQUFBQUFBQV93RC1BQUhfQ2x3S0FoZ0JFZ1FJQVJBQUdsQUkxcXl3dUFZWUFEQUFPUHNSbUFHMzJTcW9BUUM0QVFMQUFRRFJBWHNVcmtkaFg2UkE0UUhEOVNoY0RfQ25RT2dCaEtlUG9BR0lBaUNKQkFBQUFBQUFBQUFBb0FRQW9RVWZoZXRSdUo1OFFCb2dNREk1WldWbVpEQmxaVE0xTkdRMk1XSmpabU0yTUdFNFkyRmpZMlEzT1RrZ0JDamhvS2JOQmtnQlVnWTVaVE5sWmpSYUhBb0RVRWhRRVVjRGVBc2tLTDRfR2dOUVNGQWhSd040Q3lRb3ZqOWlCV1Z1WDFCSWFMd1VjQUY0QUlvQkIwZ0JlQURJQVFHcUFRY0tBekF5TWhBQzhnRWlNREk1WldWbVpEQmxaVE0xTkdRMk1XSmpabU0yTUdFNFkyRmpZMlEzT1RsZk01SUNBVFNhQWdBQUFBRF9fd0VBQVBfX3BfLVdmUDRBQUFBIn0%3D&amp;utid=f235913d-51f0-1111-ab7b-a5f1b0364226&amp;tm_stars=3&amp;client_id=skyscanner_app&amp;price_policy=2&amp;pre_redirect_id=4e29e320-7b32-4f18-fa94-13124eb1fd75&amp;tm_city_code=DVOP&amp;max_price=10254&amp;guests=1&amp;request_id=4e29e320-7b32-4f18-fa94-13124eb1fd75&amp;tm_country_code=PH</t>
  </si>
  <si>
    <t>7.109458, 125.650284</t>
  </si>
  <si>
    <t>www.skyscanner.com.ph/hotel_deeplink/4.0/PH/en-US/PHP/h_fd/213127230/2026-03-05/2026-03-06/hotel/hotel/hotels?legacy_provider_id=927050&amp;rooms=1&amp;closed_user_group=apps&amp;hb_data=6yb8Nx0q-qh239aZC5ApYGpR4HyfXZN3SrZi6DOylHvWddrlsM4bUEF6Q7rKuvcm5QWYwIImI2BAvW9v81gT3Mot64sY_oHO_xWi3VJXvXEHvLZXj96YkFBw8RpExSBpd-kYMIN10RNYbwMElsqQbSf04f6ekYm1U4kBuXk716st094PDSkmlpDGE5vDadV0O3_cyXhBOVvokwRncXDjnhiMHMkxBqZbgcsKZ2ax6LxOsZnX19T4gq_KnZ2luY3TrHVM0trguWmwoeF1XbeJp_RvvoZaG6NTaJZvWV9YnCP9dbGkSKP7z_yWI2LNCXx9UChuLmmUjqi-5aONYhNo7nIZynpSN43NN2y9HtY7RrrVgTIKvf1SfUDehW-4CTQ9Rfmu8gwCYSsRw2UwBpGDBMXml6jm2wGlaNWui_h71U1Eng%3D%3D&amp;q_datetime_utc=2026-03-05T14%3A25%3A39&amp;ticket_price=7043&amp;quote_id=2594271761531841801&amp;utid_state=1&amp;channel=iphone&amp;price_without_closed_user_group=13827&amp;tm_place_name=Lanang&amp;deeplink_data=eyJmaWVsZHMiOnsic2lnbmF0dXJlIjoiNjY5MWExNjgwYTQ2ZmViYWIwYjQ2MDk3ZWRkM2M5NjAifSwidXJsIjoiaHR0cHM6Ly9kZWFscy52aW8uY29tP3NpZz1lODNkZDUyMzE3MzgzZDNmNDM1NTJlOThlZDM2NGNiNTU1ZWJkNWJkMzgyN2JhYTVlM2EwNWExMTUyODU5M2EyMzEzNzM4MzUzOTM4MzczMzM4MzQmc2lnLWlzcz1tZXRhJnR1cmw9aHR0cHMlM0ElMkYlMkZ2aW8uY29tJTJGSG90ZWwlMkZTZWFyY2glM0ZjaGVja0luJTNEMjAyNi0wMy0wNSUyNmNoZWNrT3V0JTNEMjAyNi0wMy0wNiUyNmN1cnJlbmN5JTNEUEhQJTI2ZXB2JTNETVM0eSUyNmVzZCUzRFA0Z0ZnOXF0VjBSdHVkdXk5Wlh5czdqS2g0Z0ZwSm9ic2wwZ3hxVDc4ak5jTnpqbkhQUEVScTJJd1phcmMwOGxCQXFKMk5JeG9yQjRqY2ZUS0pGQm90MmFKY2Y3Wm1rVlphNmQydkI5OVhZVHVxSHdGVVFDZWclMjUzRCUyNTNEJTI2Zm9yY2VDdXJyZW5jeUNoYW5nZSUzRDElMjZmb3JjZUxhbmd1YWdlQ2hhbmdlJTNEMSUyNmhvdGVsSWQlM0Q0NjAxNDMwJTI2bGFiZWwlM0RzcmMlMjUzRHNreXNjYW5uZXIlMjUyNnVjb3VudHJ5JTI1M0RQSCUyNTI2dWRldmljZSUyNTNEbW9iaWxlJTI1MjZob3RlbCUyNTNENDYwMTQzMCUyNTI2ZGF5JTI1M0Q1JTI1MjZtb250aCUyNTNEMDMlMjUyNnllYXIlMjUzRDIwMjYlMjUyNmxvcyUyNTNEMSUyNTI2b2ZmZXJpZCUyNTNEb0R1NVFualBaeGUwJTI1MjZwcmljZSUyNTNENzA0Mi44OCUyNTI2Y3VycmVuY3klMjUzRFBIUCUyNTI2dXNlcmxhbmclMjUzRGVuJTI1MjZfdGglMjUzRDg2Y2Y3OWQ1Yzg5ZDM3NDczMjFlOTMxZGViYzk0YTY4ZTVhYTdlODA1YWUzNTk5MSUyNTI2ZHRzJTI1M0QxNzcyNzIwMjI5JTI1MjZvbHV0JTI1M0QxNzcyNzIwMjI5JTI1MjZjYW5QYXlMYXRlciUyNTNEZmFsc2UlMjUyNnJlcXVlc3RVc2VyR3JvdXAlMjUzRCUyNTI2b2ZmZXJVc2VyR3JvdXAlMjUzRHB1YmxpYyUyNmxhbmclM0RlbiUyNm90aSUzRHVOMWdDeXZtMjl3JTI2cHJlZmVycmVkUmF0ZSUzRDcwNDIuODglMjZwcm9maWxlJTNEcjJkMm03M2tuOCUyNnJvb21zJTNEMSUyNnVzZXJDb3VudHJ5JTNEUEglMjZ1dG1fY2FtcGFpZ24lM0Rza3lzY2FubmVyJTI2dXRtX21lZGl1bSUzRGNwYyUyNnV0bV9zb3VyY2UlM0Rza3lzY2FubmVyIn0%3D&amp;utid=6238d63f-85f7-b998-ab90-acb0cc69b9fa&amp;tm_stars=4&amp;client_id=skyscanner_app&amp;price_policy=2&amp;pre_redirect_id=894a8c92-3f64-d156-fd22-5448e67085bf&amp;tm_city_code&amp;max_price=11528&amp;guests=1&amp;request_id=894a8c92-3f64-d156-fd22-5448e67085bf&amp;tm_country_code=PH</t>
  </si>
  <si>
    <t>7.0694923, 125.6051407</t>
  </si>
  <si>
    <t>www.skyscanner.com.ph/hotel_deeplink/4.0/PH/en-US/PHP/h_ct/128820113/2026-03-02/2026-03-03/hotel/hotel/hotels?legacy_provider_id=31&amp;rooms=1&amp;hb_data=KmiJLrQU1eMbq2M8_OgS6cCGvrMPterS5JtMJojcf_PggRo6pPpPrJiTEd4TjBVkQqUv-t8vsAWKPGfgX7ZApCTYF6Zfmu5U0TJcUxDjHRxnn0PgpOQ7v8I8z1s9PW2l-JVe9Aa9tXs8HKw_A4X3_1LEk_lfTKavWws_lOX5lzy1aTErMoPS0FUrte9fkGMt4rqE3TWXwVYFNv9OTzpSUg2o2-of0DvEILFQ29doaZgLMiJ6RXMnwmteeM952Imr57KUtwcDJYPlfHVlXgYWLo-ghB2orAEvQ_COS-1NvqCwtEt5HJe0O_-G4bw3a_i342g-LuMIvBwucrddTN39uKYiz2Qq9EUSjDSjM705aMaLFOrl7yzvfHFECltM_2MWwSaGUWhkbvw-syMpRqXHrl3v3HMD7aXoLI3uAhr7jg%3D%3D&amp;q_datetime_utc=2026-03-02T00%3A20%3A53&amp;ticket_price=1077&amp;quote_id=5687598688144598674&amp;utid_state=1&amp;channel=iphone&amp;tm_place_name=Davao&amp;deeplink_data=eyJmaWVsZHMiOnsic2lnbmF0dXJlIjoiNGRmZmVkMzk5Mjk0NTVjMDhlMDRhMTdjZTA4NmIyODYifSwidXJsIjoiaHR0cHM6Ly9waC50cmlwLmNvbS9ob3RlbHMvcmVkaXJlY3Q%2FaG90ZWxpZD0xMjg0MDY2JmNpdHk9MTQ1OCZBbGxpYW5jZWlkPTEyNjA3JnNpZD04ODg4MzImY2hlY2tpbj0yMDI2LTAzLTAyJmNoZWNrb3V0PTIwMjYtMDMtMDMmc2hvcHBpbmdpZD1mZTExYTNiYzk5MDI0YzhmOTVmZjYzMGY4ODBhNDcxMCZhZHVsdD0xJmNoaWxkcmVuPTAmYWdlcz0mbGFuZ3VhZ2U9ZW5waCZsb2NhbGU9ZW5fUEgmcm9vbWlkPTE1MTQzNTczNTgmc3dpZD0wJnBheT1QUCZmZ3Q9MSZjcm49MSZjdXJyPVBIUCZ3a3A9MSZzdGFuZD1INHNJQUFBQUFBQUFfd0QtQUFIX0Nsd0tBaGdCRWdRSUFSQUFHbEFJN29TTjBnVVlBREFBT0pFU21BSGlyMDZvQVFHNEFRTEFBUURSQVpxWm1abVpwWXhBNFFFOUN0ZWpjTlNRUU9nQmktV1FvQUdJQWlDSkJBQUFBQUFBQUFBQW9BUUFvUVhOek16TXpNeGhRQm9nWm1VeE1XRXpZbU01T1RBeU5HTTRaamsxWm1ZMk16Qm1PRGd3WVRRM01UQWdCQ2pvcTVQTkJrZ0JVZ1l6TjJZd1lqZGFIQW9EVUVoUUVSQllPYlRJZHI0X0dnTlFTRkFoRUZnNXRNaDJ2ajlpQldWdVgxQklhTGtVY0FGNEFJb0JCMGdCZUFESUFRR3FBUWNLQXpBeU1oQUM4Z0VpWm1VeE1XRXpZbU01T1RBeU5HTTRaamsxWm1ZMk16Qm1PRGd3WVRRM01UQmZNSklDQVRTYUFnQUFBQURfX3dFQUFQX19WNEw0T3Y0QUFBQSJ9&amp;utid=1d6d4047-9870-d237-bd84-e3f5b9464d79&amp;tm_stars=3&amp;client_id=skyscanner_app&amp;redirect_delay=1000&amp;price_policy=2&amp;pre_redirect_id=abcae1a0-2936-1fb9-99a3-62c44d1c5d7e&amp;tm_city_code=DVOP&amp;max_price=1531&amp;guests=1&amp;request_id=abcae1a0-2936-1fb9-99a3-62c44d1c5d7e&amp;tm_country_code=PH</t>
  </si>
  <si>
    <t>7.0670695, 125.6042536</t>
  </si>
  <si>
    <t>https://www.google.com/maps/place/Apo+View+Hotel/data=!4m11!3m10!1s0x32f96d7795aa1395:0xac5a5a0720cb2850!5m3!1s2026-03-01!4m1!1i2!8m2!3d7.0694444!4d125.6077778!16s%2Fg%2F11gc9g7ty3!19sChIJlROqlXdt-TIRUCjLIAdaWqw?authuser=0&amp;hl=en&amp;rclk=1</t>
  </si>
  <si>
    <t>www.skyscanner.com.ph/hotel_deeplink/4.0/PH/en-US/PHP/h_bc/46988245/2026-03-02/2026-03-03/hotel/hotel/hotels?legacy_provider_id=13&amp;rooms=1&amp;hb_data=JCpdgym98mkB3JXnW-qtaM60PkkcSY1vi1uHODm2sulf1MjEBItyAgUoTLwD3ESb-eJwBSXVeVdY2hW2NWGo366jjxvQmFwAzwSEW6yMvxaN45v2mO1G3uK5Q0AqDL_ONilw45i55mOOPFB_tUTVDXOnpHdOl_qK6AL5PP5-aFdx5us5207QaEcf7zH6OZSdGeZnMZz2SGAqeYBLXGyGrUJ8hmY8c8Ys_dY9snFKcSQ07WRoxKpkfxN_muxGXXhK-0-R-KLkcThZQxD4dpTstjxXAPaHiiyWeOG_KqPwvNATX6LZ8DB2krNmQcNDrRNIVi7NS-w9J9eluXtAVEReYJD-j_w5NSmzjG7lQo1jDNjsJISr3la_rjaiDPpoWgMwJEhh6uhPN9yCW4CUUzvDxVvSK0Vc0JuT_8ktAkQv4qIqIMVm34I%3D&amp;q_datetime_utc=2026-03-02T00%3A20%3A56&amp;ticket_price=3190&amp;quote_id=5137051676762721830&amp;utid_state=1&amp;channel=iphone&amp;tm_place_name=Davao&amp;deeplink_data=eyJmaWVsZHMiOnsic2lnbmF0dXJlIjoiZTgyMGMyM2RhNDYxMGM2NTY4NGZlMTdiZGFhYWFhYmIiLCJibG9ja19pZCI6InYxX0NnRXRFTXdDR2lnS0hUSXdNall0TURNdE1ESlVNREE2TURBNk1EQXVNREF3S3pBM09qQXdFQUVZM3dFb0FUZ0JJZ0lJQVE9PV9DaWdJeHAvM0NCQUNHTUxDMXJZQklMSW1LTDdmUGpBQ1NnMHpOalZFTVRBd1VGOHhNREJRVUpnRkVnZ0lBU0lFREE3eURSb0VLQUl3QVNJRUNBSVlBZz09In19&amp;utid=0fffea8a-4ec0-0aaf-c6d7-5083e53cbd65&amp;tm_stars=3&amp;client_id=skyscanner_app&amp;redirect_delay=1000&amp;price_policy=2&amp;pre_redirect_id=08b881da-e469-0372-c199-72008b82bcea&amp;tm_city_code=DVOP&amp;max_price=3398&amp;guests=1&amp;request_id=08b881da-e469-0372-c199-72008b82bcea&amp;tm_country_code=PH</t>
  </si>
  <si>
    <t>www.skyscanner.com.ph/hotel_deeplink/4.0/PH/en-US/PHP/h_xp/124321207/2026-03-02/2026-03-03/hotel/hotel/hotels?legacy_provider_id=1&amp;rooms=1&amp;closed_user_group=mobile&amp;hb_data=Tdy6zlYQ14ilcssqfBsOOShtPbeXG3bUSe_SOdSJAOSPCHej--A2b3XRGBUlZ0zEuQC8790kdEUnh7_pRzxWVaC9JDb_t7Unte-dPu0uLTP3BIwW90a7hqmkU5q8lLCWrnfK5SHkyg38wUy4trVFRlRHN2mJbsJrQoCl8JxoGQ4Lx9alrzvkcxbop68cqv3cxCZGIWFeuLz07WOKkQ4FmTSn3QcDc8KWfDumxgz95lSLnOGhlEoJyb6fMVuFvmiylKW-gyOonmrGn9VFR5ybJfQ-zyA%3D&amp;q_datetime_utc=2026-03-02T00%3A20%3A56&amp;ticket_price=730&amp;quote_id=-1405344878013895942&amp;utid_state=1&amp;channel=iphone&amp;price_without_closed_user_group=812&amp;tm_place_name=Davao&amp;deeplink_data=eyJmaWVsZHMiOnsic2lnbmF0dXJlIjoiNWE5M2Y5MTVjMTVhN2ExNTZiZDk4Nzc1ZjJmMWRkZTAifSwidXJsIjoiaHR0cHM6Ly93d3cuZXhwZWRpYS5jb20ucGgvSG90ZWwtU2VhcmNoP21wZD1HQlAmdHBpZD02OCZtcGU9MTc3MjQwOTc1OCZlbmREYXRlPTIwMjYtMDMtMDMmYWR1bHRzPTEmbXBuPTMyMTczODk0MyZtcG09MjQmbXBwPTEmbG9jYWxlPWVuX1VTJm1wbz1FQyZjaGlkPTllNTM5ODQwLTFhMWUtNGM1Ny04NTljLWU4ZDc1MTk1ZWQ5MSZtcHE9OC40NiZlYXBpZD00NjIzMCZtY3RjPTMmY3VycmVuY3k9R0JQJnJhdGVwbGFuaWQ9Mzg5Mzc4NzI5JnNlbGVjdGVkPTkxNDAyNDMyJnN0YXJ0RGF0ZT0yMDI2LTAzLTAyJm1wYj0xLjY5Jm1wYT03LjY5In0%3D&amp;utid=dd6c4fdf-98f6-21f0-c735-34c7466b37c8&amp;tm_stars=2&amp;client_id=skyscanner_app&amp;redirect_delay=1000&amp;price_policy=2&amp;pre_redirect_id=dee0513b-6277-a056-1070-8f8cdcf635af&amp;tm_city_code=DVOP&amp;max_price=901&amp;guests=1&amp;request_id=dee0513b-6277-a056-1070-8f8cdcf635af&amp;tm_country_code=PH</t>
  </si>
  <si>
    <t>https://www.google.com/maps/place/Rogen+Inn/data=!4m11!3m10!1s0x32f96d5d12402933:0x56ed41f94634d8fd!5m3!1s2026-03-01!4m1!1i2!8m2!3d7.0732112!4d125.6049136!16s%2Fg%2F11pz7z2pcd!19sChIJMylAEl1t-TIR_dg0RvlB7VY?authuser=0&amp;hl=en&amp;rclk=1</t>
  </si>
  <si>
    <t>www.skyscanner.com.ph/hotel_deeplink/4.0/PH/en-US/PHP/h_ct/212752921/2026-03-02/2026-03-03/hotel/hotel/hotels?legacy_provider_id=31&amp;rooms=1&amp;closed_user_group=general&amp;hb_data=MuDuHN-NpdqT_vEegANq2E8E_kjqQPnhSesT66UUWoCZnJVF7UcU1BQrEUDT5kTBmkRpIN-hpIuifo4ttXFSE8GzO_uRF-j5sPetiJW8WXJ_5hpnOvZhqXdgphX4MQ4BRq55bVWtii3Q6NqjT7oCNjxC9rEpkUb4Z5_OkXF8XgRF6ISe1XgC-JWM7hkahsI-knc1blkg4EmZU1x7dzSFngIm5FHLRJ6KkUe8LM4ivn9kWEPTXe1oKnbs4ockn-gfjctHa11xWZuHxHzEIVyEjJiFF-IvQcUv5gqIGJAQQ6BPMY66jn966rx_-A4r-J_9t-VYeFq4sEjDNMBpkOLrAtcB5JcpFQEfrl_0PM0DYWjma_VobcZKm9mc3gReDVvY88bfTp_daLMVszLVGDMFhNr0AnE0roklJB7on23jPQ%3D%3D&amp;q_datetime_utc=2026-03-02T00%3A20%3A55&amp;ticket_price=2818&amp;quote_id=-1320741776742496416&amp;utid_state=1&amp;channel=iphone&amp;price_without_closed_user_group=2800&amp;tm_place_name=Davao&amp;deeplink_data=eyJmaWVsZHMiOnsic2lnbmF0dXJlIjoiMTgyNDdmODRiMjNkYWUzYWExZTg1ZWZhODExYzY1ZTQifSwidXJsIjoiaHR0cHM6Ly9waC50cmlwLmNvbS9ob3RlbHMvcmVkaXJlY3Q%2FaG90ZWxpZD05NTQ0OTExNyZjaXR5PTE0NTgmQWxsaWFuY2VpZD0xMjYwNyZzaWQ9ODg4ODMyJmNoZWNraW49MjAyNi0wMy0wMiZjaGVja291dD0yMDI2LTAzLTAzJnNob3BwaW5naWQ9ZmUxMWEzYmM5OTAyNGM4Zjk1ZmY2MzBmODgwYTQ3MTAmYWR1bHQ9MSZjaGlsZHJlbj0wJmFnZXM9Jmxhbmd1YWdlPWVucGgmbG9jYWxlPWVuX1BIJnJvb21pZD0xNTc1ODMxNzcyJnN3aWQ9MCZwYXk9UFAmZmd0PTEmY3JuPTEmY3Vycj1QSFAmd2twPTEmc3RhbmQ9SDRzSUFBQUFBQUFBX3dBREFmei1DbUVLQWhnQkVnUUlBUkFBR2xVSTNKRzE3d1VTQVRJWUFEQzREemlPYTVnQm5lREJMYWdCQUxnQkFzQUJBdEVCaGV0UnVKNjhva0RoQWRlamNEMEtCS1pBNkFHQXE4T0VBb2dDSUlrRUFBQUFBQUFBQUFDZ0JBQ2hCUUFBQUFBQUFBQUFHaUJtWlRFeFlUTmlZems1TURJMFl6aG1PVFZtWmpZek1HWTRPREJoTkRjeE1DQUVLT2lyazgwR1NBRlNCbVUzWVdaa05Wb2NDZ05WVTBRUndvYW5WOHB5RzBBYUExQklVQ0VRV0RtMHlIYS1QMklGWlc1ZlVFaG91UlJ3QVhnQWlnRUhTQUY0QU1nQkFhb0JCd29ETURJeEVBTHlBU0ptWlRFeFlUTmlZems1TURJMFl6aG1PVFZtWmpZek1HWTRPREJoTkRjeE1GOHlrZ0lCTkpvQ0FBQUFBUF9fQVFBQV9fX3ZPZnpjQXdFQUFBIn0%3D&amp;utid=3ecc4c46-d0f5-13ee-6cfa-4fbf6123bd18&amp;tm_stars=3&amp;client_id=skyscanner_app&amp;redirect_delay=1000&amp;price_policy=2&amp;pre_redirect_id=1da8a191-7196-eebc-8a06-3ffb7a195abf&amp;tm_city_code=DVOP&amp;max_price=2818&amp;guests=1&amp;request_id=1da8a191-7196-eebc-8a06-3ffb7a195abf&amp;tm_country_code=PH</t>
  </si>
  <si>
    <t>www.skyscanner.com.ph/hotel_deeplink/4.0/PH/en-US/PHP/h_ad/113054422/2026-03-05/2026-03-06/hotel/hotel/hotels?legacy_provider_id=22&amp;rooms=1&amp;closed_user_group=general&amp;hb_data=hTXdBETj3beo2wNxpMALzKbSBuOYGrZ9kaZYnH-kJzr0BbdjKYSn_9Ne9YifgvxyBeaLBdKVdJek2qb9UZRna6bu3JxHxxrSNHoc5Rko0nlkIwB5zwBGNhrBwtE0nAGJgLM4FpTbApgnd5X0twhFyiin98nZqhzVTk5Y68pklbY2JBon0mCQpDeihfS7ijKCLSCTVUlFmLoQmOzAw24aR-4V8ROV0Y-BhqX7FJMOBdyUjE8EDcGnQeeEUZjllvlc8WSh8az1uQN32NfemzP4i-kcmelRhKAxrmp_hmLYUPoCX8De340k1TFErhxpdijoHsEfdRuwyBhSzQCa4_jWCSOY6RYvNQKN9oiZt4BQWJbooi8BSpc1H3sFIP6QwFVQbMrlO8kZCO6l3I7UXc4dyH12u8e8I1RmLedl9ro5R7-x&amp;q_datetime_utc=2026-03-05T14%3A25%3A43&amp;ticket_price=1349&amp;quote_id=-166759143589405987&amp;utid_state=1&amp;channel=iphone&amp;price_without_closed_user_group=1535&amp;tm_place_name=Davao&amp;deeplink_data=eyJmaWVsZHMiOnsic2lnbmF0dXJlIjoiYjIzYTNiY2ExZDhhMjBhZTlmN2MyNjUzZjZlNTA4NmIifSwidXJsIjoiaHR0cHM6Ly93d3cuYWdvZGEuY29tL3BhcnRuZXJzL3BhcnRuZXJzZWFyY2guYXNweD9jaWQ9MTg0NjM4MyZoaWQ9MjQ3NTU2JmN1cnJlbmN5PVBIUCZjaGVja2luPTIwMjYtMDMtMDUmY2hlY2tvdXQ9MjAyNi0wMy0wNiZOdW1iZXJvZkFkdWx0cz0xJk51bWJlcm9mQ2hpbGRyZW49MCZSb29tcz0xJm1jaWQ9MzAzOCZtYXN0ZXJSb29tSWQ9MzI3NDgxMyZtcHQ9Tm5GYVNERkVSakJvVUROSmMxVlNXRmRDWWxsSFZFZHlSR2hvTjA0MU55dFZURVJESzJvMGVrRTBRV3hCTm5KcGVFRklWbEpUU2tsSWVHbFBjV2xGYVVFMk1sVlJTM1pITVUxdGRRJlRvdGFsUHJpY2U9MTM0OS4xNyZUb3RhbFRheD0xODguMDAmVG90YWxGZWU9NTUuMjkmVG90YWxTdXJjaGFyZ2U9MCZtY3VyPVBIUCJ9&amp;utid=c365fd2f-a8cc-6497-2318-343d28d24549&amp;tm_stars=2&amp;client_id=skyscanner_app&amp;price_policy=2&amp;pre_redirect_id=ba743107-f8cb-d3e6-dc73-a0372243fdbd&amp;tm_city_code=DVOP&amp;max_price=1822&amp;guests=1&amp;request_id=ba743107-f8cb-d3e6-dc73-a0372243fdbd&amp;tm_country_code=PH</t>
  </si>
  <si>
    <t>www.skyscanner.com.ph/hotel_deeplink/4.0/PH/en-US/PHP/h_ad/148327930/2026-03-05/2026-03-06/hotel/hotel/hotels?legacy_provider_id=22&amp;rooms=1&amp;closed_user_group=general&amp;hb_data=Q4XwOOwLHFEzd0nlqmjSsyTNCtMnMdnoDX0x_398m3nH1znfK83oFpVNXoWH0FyvsP3S93mmcoxsJyPSlFi2mMYSSkO45I9ED-yD5Zli4NRY2Ekf4dtPUgIa5YdE0D5N9uOcVca3FkhiIDdnkarPr4OiuIycARylrpt0dm3RlQXHpUbX1hXeUgEFFTATmIhG6s6ZKpa_rsOqiwpVOG58M1j7siY8_tJi2ErUbuLdFLmGFxCZs_sCi_o9Q5al5uybtPpc550B_-GLBJHFn7_ZvIpXdXfeXvBSGRNm3CbS4OrHPzc1lp58zt8FC7F7LihEPb6CUISNxiZO_GIZqnhY_G61Ye-hQTh6KAfZz9VHSeBAp1jv40adDWWzMmvrI4Y4B0NkVAmO-niJo_MS2EdaIRZXpsbMYOsApwI2BPediNEg&amp;q_datetime_utc=2026-03-05T14%3A25%3A46&amp;ticket_price=1186&amp;quote_id=9176947921424482196&amp;utid_state=1&amp;channel=iphone&amp;price_without_closed_user_group=1473&amp;tm_place_name=Davao&amp;deeplink_data=eyJmaWVsZHMiOnsic2lnbmF0dXJlIjoiYzEzYjI5YWNiZTVmN2JmZmY0Y2JlYjlkMDM4YTEwODEifSwidXJsIjoiaHR0cHM6Ly93d3cuYWdvZGEuY29tL3BhcnRuZXJzL3BhcnRuZXJzZWFyY2guYXNweD9jaWQ9MTg0NjM4MyZoaWQ9Mjg4MjQ3JmN1cnJlbmN5PVBIUCZjaGVja2luPTIwMjYtMDMtMDUmY2hlY2tvdXQ9MjAyNi0wMy0wNiZOdW1iZXJvZkFkdWx0cz0xJk51bWJlcm9mQ2hpbGRyZW49MCZSb29tcz0xJm1jaWQ9MjgwMjUmbWFzdGVyUm9vbUlkPTUwNzc2MTMmbXB0PVNEQjVaM1Z6TTNSbFMwSjNjazQ1WWpKRlN6QTNZelpSTUZSS04zRTBkWFJOZFZGNVpWcDZLMEZRTlhSaGRYcGxhbk5sT0VwdGRYSm5PVU5GWW1Sek1VUTJjRzlXVTBjMWRsVkVkZyZUb3RhbFByaWNlPTExODYuMTMmVG90YWxUYXg9MTExLjI0JlRvdGFsRmVlPTEwMi42NSZUb3RhbFN1cmNoYXJnZT0wJm1jdXI9UEhQIn0%3D&amp;utid=f38a708d-07ad-3942-de64-623054e87656&amp;tm_stars=3&amp;client_id=skyscanner_app&amp;price_policy=2&amp;pre_redirect_id=ce238239-1bd4-07de-d84e-f4dafe8834a1&amp;tm_city_code=DVOP&amp;max_price=1706&amp;guests=1&amp;request_id=ce238239-1bd4-07de-d84e-f4dafe8834a1&amp;tm_country_code=PH</t>
  </si>
  <si>
    <t>7.0661011, 125.6045693</t>
  </si>
  <si>
    <t>https://www.google.com/maps/place/RedDoorz+@+Casa+Buena+Dormitel+Davao+City/data=!4m11!3m10!1s0x32f96dbfc6f9dc8f:0xfa09903dbb7e793!5m3!1s2026-03-01!4m1!1i2!8m2!3d7.0981875!4d125.6218125!16s%2Fg%2F11t0pfqpdz!19sChIJj9z5xr9t-TIRk-e32wOZoA8?authuser=0&amp;hl=en&amp;rclk=1</t>
  </si>
  <si>
    <t>www.skyscanner.com.ph/hotel_deeplink/4.0/PH/en-US/PHP/h_ad/213347001/2026-03-02/2026-03-03/hotel/hotel/hotels?legacy_provider_id=22&amp;rooms=1&amp;closed_user_group=general&amp;hb_data=9OcF52iM3ZXeAW5hmS0Lt22tvn_KJbS2-Dq74dPqxHL_KZDSkNkQhXT2Pj9EmV4wAP0a2f85bJze9N6wDRT8xcv6BmL29pH0jCAlIrw7_D-iKnssgE4YfL-EJh_pxusmA6I8V76dooAi_QcVOegejxfrfRemdngUKXXkHsKWmiZuI4KyM14wbv47aokNx8nVpQVt4_YyPtZHs60HJY63qrJ9xwUTAGuurWUQqXCalK6WyPyKawEjkKy0RmeMZyJq2HIViuF3QoMf1i6mnl8ji8HPRZMRXLr0Del5wCoEgUeRzGipPWdK3tHGBAbIw1m5AOgbhOClmebiQF83SkImeoY60bTnZJS8K9JIryvSYRraZnxcUPMmvBb9fid1pcq3CQUjhabAzcwsQ2odxL1XPKsa8MFDGx64TdgyoN_kbENO&amp;q_datetime_utc=2026-03-02T00%3A20%3A58&amp;ticket_price=944&amp;quote_id=2149018346943334945&amp;utid_state=1&amp;channel=iphone&amp;price_without_closed_user_group=1250&amp;tm_place_name=Cabaguio&amp;deeplink_data=eyJmaWVsZHMiOnsic2lnbmF0dXJlIjoiYjRmODE0NGNiNWM1NWFmZTdlYzAyOTBkM2M3ZTNmN2UifSwidXJsIjoiaHR0cHM6Ly93d3cuYWdvZGEuY29tL3BhcnRuZXJzL3BhcnRuZXJzZWFyY2guYXNweD9jaWQ9MTg0NjM4MyZoaWQ9NDczNzEzNzQmY3VycmVuY3k9UEhQJmNoZWNraW49MjAyNi0wMy0wMiZjaGVja291dD0yMDI2LTAzLTAzJk51bWJlcm9mQWR1bHRzPTEmTnVtYmVyb2ZDaGlsZHJlbj0wJlJvb21zPTEmbWNpZD0zMzImbWFzdGVyUm9vbUlkPTc1NzIxNzIxMyZtcHQ9Ykdwb1FrVkNiVGhtV25GbE1VZ3pVbVIwTVhscVNHNVdaVFJLVkZkb1VUY3JRMnhuYjJZNVlrMDFUVEZ1TW1GTGVubDZTbXhNV1hsSmEySkdOSEV5TUVGV0szTkNZVXd3YzBaMVNGUlJQVDAmVG90YWxQcmljZT05NDMuOTImVG90YWxUYXg9MTA5LjA1JlRvdGFsRmVlPTc5LjczJlRvdGFsU3VyY2hhcmdlPTAmbWN1cj1QSFAifQ%3D%3D&amp;utid=92f40924-b916-e85f-1269-4f0844a90253&amp;tm_stars=1&amp;client_id=skyscanner_app&amp;redirect_delay=1000&amp;price_policy=2&amp;pre_redirect_id=fcc64c49-7973-91ab-9a99-205fe44a150e&amp;tm_city_code&amp;max_price=1652&amp;guests=1&amp;request_id=fcc64c49-7973-91ab-9a99-205fe44a150e&amp;tm_country_code=PH</t>
  </si>
  <si>
    <t>Magnaga Waters Beach Resort</t>
  </si>
  <si>
    <t>www.skyscanner.com.ph/hotel_deeplink/4.0/PH/en-US/PHP/h_ad/212414406/2026-03-02/2026-03-03/hotel/hotel/hotels?legacy_provider_id=22&amp;rooms=1&amp;closed_user_group=general&amp;hb_data=d0yX2wueNtFD-J2GNqwv0IGs-JZIvcadprjXEgLB7Z14vJOjX89CauRYJsXcKD9HOLWsUy2ha8v-1Ymtg0MywbCcPQDsgzywlYTKLN4zL42o0OEfNR7dPbzmYZOa55TlwKHecE4cqKrMpG5TiveLj6cDKqHVjVDe-nU_437q9Ef93aEuPx44BIQftHP6PRmVFWNgwuypTjojHD_2Quo5BGujZ20QzWr38Ep1hgPAWnIre7oFnUmY9dJwH8QG5BG5J1Pj73lJMT6UzvfCBHrSysfIfa451xj9cEHovP_KmaQ0Sp_ZwksIqMlQe4qeeK3tKZAKIRSh26sCx8nNZYcr9YFO6o2PkMz1qGuMk8xcXTNN78zsuw7uR1F1C7PYPobZ5WkEFlsFh_T0VnKOuiKrnRrhAJ2AQgbu71FIzmaUV_w3&amp;q_datetime_utc=2026-03-02T00%3A21%3A01&amp;ticket_price=2932&amp;quote_id=7419741315367020658&amp;utid_state=1&amp;channel=iphone&amp;price_without_closed_user_group=5850&amp;tm_place_name=Pantukan&amp;deeplink_data=eyJmaWVsZHMiOnsic2lnbmF0dXJlIjoiMmM2Yjc4MTE3MDNhZDlmYTQ2OGViMWRjYmZmYjlmNTAifSwidXJsIjoiaHR0cHM6Ly93d3cuYWdvZGEuY29tL3BhcnRuZXJzL3BhcnRuZXJzZWFyY2guYXNweD9jaWQ9MTg0NjM4MyZoaWQ9MzA5NjI5NTcmY3VycmVuY3k9UEhQJmNoZWNraW49MjAyNi0wMy0wMiZjaGVja291dD0yMDI2LTAzLTAzJk51bWJlcm9mQWR1bHRzPTEmTnVtYmVyb2ZDaGlsZHJlbj0wJlJvb21zPTEmbWNpZD0zMzImbWFzdGVyUm9vbUlkPTQ5MTY2OTcyNCZtcHQ9YzNWaWMzUjBMM2RxTlZWR2VUZERjbkU1TVM5bldIZFRObmxzUzJaSVRtRlhTblpRTDFWM0t5dFhORTFsWVZvNFVFRklOamMzZWtsa2JqQnBVMjl6VW5sVFNrMXBkWGQ0Y0hOVk5XaG5iWFkmVG90YWxQcmljZT0yOTMxLjg3JlRvdGFsVGF4PTM0MC42NyZUb3RhbEZlZT0yNDUuNzAmVG90YWxTdXJjaGFyZ2U9MCZtY3VyPVBIUCJ9&amp;utid=7b52bf19-73cc-b764-627a-e90ab0e0c4f7&amp;tm_stars=3&amp;client_id=skyscanner_app&amp;redirect_delay=1000&amp;price_policy=2&amp;pre_redirect_id=db2a3cce-a509-cce4-81c9-b15167683379&amp;tm_city_code&amp;max_price=5637&amp;guests=1&amp;request_id=db2a3cce-a509-cce4-81c9-b15167683379&amp;tm_country_code=PH</t>
  </si>
  <si>
    <t>7.0775318, 125.7003759</t>
  </si>
  <si>
    <t>Surigao-Davao Coastal Road, Malipayon, Santa Cruz, Kingking, Pantukan, Davao de Oro, Davao Region, 8809, Philippines</t>
  </si>
  <si>
    <t>Pantukan</t>
  </si>
  <si>
    <t>Great care is taken to ensure guests experience comfort through top-notch services and amenities. Remain linked during your visit by utilizing the complimentary internet access available.Parking is accessible, supplied by the resort for guests who arrive by car. Need some relaxation? Your room features daily housekeeping to make your stay even more comfortable and enjoyable. Crafted for coziness, every guestroom provides an array of features, guaranteeing a tranquil night's sleep while maintaining the level of comfort. For a more enjoyable stay, select rooms at resort are equipped with linen service and air conditioning.At Magnaga Waters Beach Resort, a selection of rooms can be found that showcase unique design elements such as a balcony or terrace.For certain chosen rooms, guests can enjoy in-room amusement like television and cable TV as a part of their stay. Rest assured that your hydration needs will be met, as some guestrooms are equipped with a refrigerator, bottled water and instant tea. Magnaga Waters Beach Resort offers a hair dryer, toiletries and bathrobes in the restrooms of specific accommodations. Begin your day on a delightful note with a scrumptious complimentary breakfast, consistently served at Magnaga Waters Beach Resort.During your visit, indulge in a range of delightful culinary choices at resort to enhance your experience.Indulge in the numerous pursuits available at Magnaga Waters Beach Resort. During your stay, the resort provides direct access to a beach, ensuring you remain near the sea throughout your visit. At the resort, enjoy a laid-back beverage experience by the poolside bar, sipping on a soothing cocktail.</t>
  </si>
  <si>
    <t>www.skyscanner.com.ph/hotel_deeplink/4.0/PH/en-US/PHP/h_ct/136432315/2026-03-05/2026-03-06/hotel/hotel/hotels?legacy_provider_id=31&amp;rooms=1&amp;hb_data=CmNBzH5nZxUPAhmz65PfQVeBGRbjgwWYDJG--lobSSuyM7mOnHJ77WS7-00VcN9agBblWMJdnZvTk3JSM0LPyqa3FrHSbFZxSZhFrfqLj0YgvUNa8NwsQ6nW5dDuZMeBlNhXnA7E3g_KlZueS0KpZ0OI_frW_5IclPOsr_LY94v7NNUEtozxLcRvFmdd1BLxIWl00n8g9rGxqESxe4zbIdq1pd8m2bw3_a28MUeDZOBXdXoxybCn1oNvOHdiuekCsCnNBlH3YN-jEpH4W5vX69o1ePAWm4KsKXS5YluyiAnL1DAjrA2HA0j6DXyMhcljvqEaS8zOL1_a6f-MtCPpSv22ydFF29KAFu6sFzjsH4UZzB_yhGSJDPkX-NpoMNXMW5D85PekeHjijqhbRdAtMqNS8wP5O69XH2GcUrJJ9w%3D%3D&amp;q_datetime_utc=2026-03-05T14%3A25%3A50&amp;ticket_price=24941&amp;quote_id=-6983749563854870960&amp;utid_state=1&amp;channel=iphone&amp;tm_place_name=Siquijor&amp;deeplink_data=eyJmaWVsZHMiOnsic2lnbmF0dXJlIjoiMWY1ZTcxYjVmYjdhMTU0MWRmNTJiMWFjNjYwZTQyOTgifSwidXJsIjoiaHR0cHM6Ly9waC50cmlwLmNvbS9ob3RlbHMvcmVkaXJlY3Q%2FaG90ZWxpZD0xOTY5MjMzJmNpdHk9OTI3MDYmQWxsaWFuY2VpZD0xMjYwNyZzaWQ9ODg4ODMyJmNoZWNraW49MjAyNi0wMy0wNSZjaGVja291dD0yMDI2LTAzLTA2JnNob3BwaW5naWQ9ZmNkMGExMDZjMmUxNDY5YmI3M2UxMjAzMDI1YmNmYzAmYWR1bHQ9MSZjaGlsZHJlbj0wJmFnZXM9Jmxhbmd1YWdlPWVucGgmbG9jYWxlPWVuX1BIJnJvb21pZD0xMjk3MDg3OTEyJnN3aWQ9MCZwYXk9UFAmZmd0PTEmY3JuPTEmY3Vycj1QSFAmd2twPTEmc3RhbmQ9SDRzSUFBQUFBQUFBX3dEOUFBTF9DbHNLQWhnQkVnUUlBUkFBR2s4SXFQdV82Z1FZQURBQU9KRVNtQUhSbUhpb0FRQzRBUUxBQVFMUkFUTXpNek9EdXRSQTRRR2tjRDBLSjF2WVFPZ0JzWnpJQ29nQ0lJa0VBQUFBQUFBQUFBQ2dCQUNoQllfQzlTaGNLWXBBR2lCbVkyUXdZVEV3Tm1NeVpURTBOamxpWWpjelpURXlNRE13TWpWaVkyWmpNQ0FFS09LZ3BzMEdTQUZTQmpVd1ptTTNPRm9jQ2dOUVNGQVJSd040Q3lRb3ZqOGFBMUJJVUNGSEEzZ0xKQ2ktUDJJRlpXNWZVRWhvdkJSd0FYZ0FpZ0VIU0FGNEFNZ0JBYW9CQndvRE1ESXlFQUx5QVNKbVkyUXdZVEV3Tm1NeVpURTBOamxpWWpjelpURXlNRE13TWpWaVkyWmpNRjh4a2dJQk5Kb0NBQUFBQVBfX0FRQUFfXy15clhNLV9RQUFBQSJ9&amp;utid=0a03efa6-c216-4bbb-f94f-c1fac978c891&amp;tm_stars=5&amp;client_id=skyscanner_app&amp;price_policy=2&amp;pre_redirect_id=b5b855e8-5778-ab37-7473-562e96cc3cd6&amp;tm_city_code&amp;max_price=32480&amp;guests=1&amp;request_id=b5b855e8-5778-ab37-7473-562e96cc3cd6&amp;tm_country_code=PH</t>
  </si>
  <si>
    <t>7.0800534, 125.7011066</t>
  </si>
  <si>
    <t>Villa Amparo Garden Beach Resort</t>
  </si>
  <si>
    <t>www.skyscanner.com.ph/hotel_deeplink/4.0/PH/en-US/PHP/h_ad/213619718/2026-03-05/2026-03-06/hotel/hotel/hotels?legacy_provider_id=22&amp;rooms=1&amp;closed_user_group=general&amp;hb_data=F8NlFbjY_K94qZ9fiDX4AdTZ13S508NNVr2tIcxydYV0inbsFQEOAI06TRMlkjixF04SoyoViCpKl3p1bjuYy_NEjdgzkfPAFAc4fzuk3ZUePMPQy1ANdn83B_4G4_MMQad_wFFKXthdETTScE9Z4nVzH57XaitUiwaVA7FGAhc0WDIAaYkKnVWoPifgOzCWifOjYgp2MZZ9zMrtD1EYWs0iCOweoApqahVoluHqL4yvMC8Qd7FoxogEyqNZZqWLJupLTQAW-iRL28K1g4cV8Inzul4acs-oCHevM2UlHlzDnsWNkYOaExH4QKu82BdwJKmobtBr8bltGeAfet-3btPoVqziLQ1u4X3-EeniGMgg5qU6b3nrshiTQclI0qQX75EvQ0dx4pPJMDyUSzkAVIi44vygRBBUx3LOHbtiC7ZAzW6V5Q%3D%3D&amp;q_datetime_utc=2026-03-05T14%3A25%3A51&amp;ticket_price=10143&amp;quote_id=5648220651401975758&amp;utid_state=1&amp;channel=iphone&amp;price_without_closed_user_group=12164&amp;tm_place_name=Lapu-Lapu+City&amp;deeplink_data=eyJmaWVsZHMiOnsic2lnbmF0dXJlIjoiZjkyOThkOGM1MDk3ZWYwZTQwNzA4MjUzNGZiMDRmMDQifSwidXJsIjoiaHR0cHM6Ly93d3cuYWdvZGEuY29tL3BhcnRuZXJzL3BhcnRuZXJzZWFyY2guYXNweD9jaWQ9MTg0NjM4MyZoaWQ9MzQ0MDU0MDMmY3VycmVuY3k9UEhQJmNoZWNraW49MjAyNi0wMy0wNSZjaGVja291dD0yMDI2LTAzLTA2Jk51bWJlcm9mQWR1bHRzPTEmTnVtYmVyb2ZDaGlsZHJlbj0wJlJvb21zPTEmbWNpZD0yODE5MiZtYXN0ZXJSb29tSWQ9NTY4MDM1OTQzJm1wdD1SMHhWWW14bVVuY3pja0ZuWmtwdVZVSkJNa0ZXUWtOdWFYbG9RemQwUldZeWNIY3ZkSGhoZVZad1YzVmxNWFIwVlROMlJVTldNRGt3YkdoQlYzRnlUREl6V1ROMFprOXRia3gxY1hKNGFHcyZUb3RhbFByaWNlPTEwMTQzLjI5JlRvdGFsVGF4PTEwMDcuOTAmVG90YWxGZWU9ODcyLjAyJlRvdGFsU3VyY2hhcmdlPTAmbWN1cj1QSFAifQ%3D%3D&amp;utid=11f97ef2-8c7a-b3c9-3839-345f3e1302ff&amp;tm_stars=5&amp;client_id=skyscanner_app&amp;price_policy=2&amp;pre_redirect_id=bfdcf844-11fa-16c3-6183-0ba15d4a7c94&amp;tm_city_code&amp;max_price=15840&amp;guests=1&amp;request_id=bfdcf844-11fa-16c3-6183-0ba15d4a7c94&amp;tm_country_code=PH</t>
  </si>
  <si>
    <t>7.1772114, 125.7263454</t>
  </si>
  <si>
    <t>Costa Marina Beach Resort</t>
  </si>
  <si>
    <t>https://www.google.com/maps/place/Cavanico+Il+Mare+Resort/data=!4m11!3m10!1s0x32f969ca7402c6bd:0x75bc5f5f00c8c1bb!5m3!1s2026-03-01!4m1!1i2!8m2!3d7.1758102!4d125.6929279!16s%2Fg%2F11cm47g_80!19sChIJvcYCdMpp-TIRu8HIAF9fvHU?authuser=0&amp;hl=en&amp;rclk=1</t>
  </si>
  <si>
    <t>7.1758102, 125.6929279</t>
  </si>
  <si>
    <t>Cavanico Resort, Circumferential Road, Basao, Camudmud, Babak District, Samal, Davao del Norte, Davao Region, 8119, Philippines</t>
  </si>
  <si>
    <t>Cavanico Il Mare Resort</t>
  </si>
  <si>
    <t>www.skyscanner.com.ph/hotel_deeplink/4.0/PH/en-US/PHP/h_ct/157001958/2026-03-02/2026-03-03/hotel/hotel/hotels?legacy_provider_id=31&amp;rooms=1&amp;hb_data=x9002qNQ9ndmjJeEOqu8o7QIkgnmNRcOoGVcQjfK5FTFYn9tvMIWLR5v0keJ38-VQ0CSD775wL30_3l90-ZZelPcERa6Pl_-R5RCoIAcZgdd440RVL86NKyF0eXF6FZmNNDA6t_X3zFpTacZjonZg2bx3C7zWL_qJAARSae6fyToRKEKtfjzFSBnyRNscBEABgJXUiAZIowqWF8gaSfSIODuFeRQcng8TRokJ95pVuGkSLEgpnpt5t_PmDIcQzutnR9nv9IGxCjuP5fCXKqNUGteBfLLSfoQ68Gn3YrmvpGum6mA5VipVmle5IncfGhzr_tmZ57F9icnayPOUel3EKB40DIwZZTHWtw1DAUKM3gCz3syNrIvsvGmV9ck2N-tXXy82JErjp0vmZssaR7wI_SPXRdrcW07pULgVhL6RA%3D%3D&amp;q_datetime_utc=2026-03-02T00%3A21%3A10&amp;ticket_price=2400&amp;quote_id=673620242299890017&amp;utid_state=1&amp;channel=iphone&amp;tm_place_name=Balabag&amp;deeplink_data=eyJmaWVsZHMiOnsic2lnbmF0dXJlIjoiZDMwN2ZlNzFmYzNlNjgyODM3MWZjZTZlNDFmZTJkZDcifSwidXJsIjoiaHR0cHM6Ly9waC50cmlwLmNvbS9ob3RlbHMvcmVkaXJlY3Q%2FaG90ZWxpZD0xMDE2NDI0MCZjaXR5PTEzOTEmQWxsaWFuY2VpZD0xMjYwNyZzaWQ9ODg4ODMyJmNoZWNraW49MjAyNi0wMy0wMiZjaGVja291dD0yMDI2LTAzLTAzJnNob3BwaW5naWQ9OWVmY2NhZjgwMTY0NGY4ZWFhYjc1YTUxMmIxYWY5Y2MmYWR1bHQ9MSZjaGlsZHJlbj0wJmFnZXM9Jmxhbmd1YWdlPWVucGgmbG9jYWxlPWVuX1BIJnJvb21pZD0xNjMzOTI2OTAzJnN3aWQ9MCZwYXk9UFAmZmd0PTEmY3JuPTEmY3Vycj1QSFAmd2twPTEmc3RhbmQ9SDRzSUFBQUFBQUFBX3dEX0FBRF9DbDBLQWhnQkVnUUlBUkFBR2xFSTlfMk9pd1lZQURBQU9Qc1JtQUdRc093RXFBRUF1QUVDd0FFQTBRR2FtWm1abWVtZlFPRUJjVDBLMTZPX29rRG9BZG51dDRVQmlBSWdpUVFBQUFBQUFBQUFBS0FFQUtFRkZLNUg0WHFvY1VBYUlEbGxabU5qWVdZNE1ERTJORFJtT0dWaFlXSTNOV0UxTVRKaU1XRm1PV05qSUFRb2hLbVR6UVpJQVZJR1lUYzVaRE5rV2h3S0ExQklVQkVRV0RtMHlIYS1QeG9EVUVoUUlSQllPYlRJZHI0X1lnVmxibDlRU0dpNUZIQUJlQUNLQVFkSUFYZ0F5QUVCcWdFSENnTXdNaklRQXZJQklqbGxabU5qWVdZNE1ERTJORFJtT0dWaFlXSTNOV0UxTVRKaU1XRm1PV05qWHpHU0FnRTBtZ0lBQUFBQV9fOEJBQURfX3dmcTlYWF9BQUFBIn0%3D&amp;utid=686e2dd5-280a-a5b1-3e05-72065ca4d262&amp;tm_stars=3&amp;client_id=skyscanner_app&amp;redirect_delay=1000&amp;price_policy=2&amp;pre_redirect_id=6be99d96-bd95-0ab0-56d0-e67c495cfbf5&amp;tm_city_code&amp;max_price=8711&amp;guests=1&amp;request_id=6be99d96-bd95-0ab0-56d0-e67c495cfbf5&amp;tm_country_code=PH</t>
  </si>
  <si>
    <t>6.9324702, 125.7864229</t>
  </si>
  <si>
    <t>D'Mall de Boracay</t>
  </si>
  <si>
    <t>Balabag</t>
  </si>
  <si>
    <t>Casas Con Vistas Beach Resort</t>
  </si>
  <si>
    <t>www.skyscanner.com.ph/hotel_deeplink/4.0/PH/en-US/PHP/h_ad/223613772/2026-03-02/2026-03-03/hotel/hotel/hotels?legacy_provider_id=22&amp;rooms=1&amp;hb_data=H9LPCIqPjwPdh1KvbRk69GtPCT2viwO_wmP_914UbqYL3YadYkDU7vRWxSQlBvnqlhe2nHmbDAaBAx5wV--jfIuJkjyd8L6tVCrnwM-yHksWsvE0mTKuV8ER32qGlQXHgce53Ca3jSOIatOAjBlbCtaQDAcmiDnQqQH4ChRQ8dds9_xN1G-5NC0GCvVEhqABqK_4g_KkW6XIaghSa0lV_Gv677JT-DeAwIzHLgoqJpr4-mbPZ487lqKJhwS9FVaTpZ7tqXAdw8svCiJsS6n8nXsSLm-keYqpWl0GqQLGxbWlQqIa799l3TchqHvdeaIv2QmNaEpvTxuIRw-LrkEpj_q-jcvnvgp4UV55TuOwBHtvdiS-aSMlHCRry0--U1Wyd8wFiT6S2Wxzr3RgCSw3udDn9U3Ckm0DkCe0_z_Oh4gh&amp;q_datetime_utc=2026-03-02T00%3A21%3A13&amp;ticket_price=21227&amp;quote_id=-7940340532113622104&amp;utid_state=1&amp;channel=iphone&amp;tm_place_name=Pangubatan&amp;deeplink_data=eyJmaWVsZHMiOnsic2lnbmF0dXJlIjoiZDczODc2NDZjNzViNjY2YmMwZTViOWI4YTExNzdhMjQifSwidXJsIjoiaHR0cHM6Ly93d3cuYWdvZGEuY29tL3BhcnRuZXJzL3BhcnRuZXJzZWFyY2guYXNweD9jaWQ9MTg0NjM4MyZoaWQ9NzMxMDMwMDUmY3VycmVuY3k9UEhQJmNoZWNraW49MjAyNi0wMy0wMiZjaGVja291dD0yMDI2LTAzLTAzJk51bWJlcm9mQWR1bHRzPTEmTnVtYmVyb2ZDaGlsZHJlbj0wJlJvb21zPTEmbWNpZD0zMDM4Jm1hc3RlclJvb21JZD0xMTQ0NTk2MTE1Jm1wdD1Obmw0VG10elJtb3JVVVJNZW5WeWRXOXZkRVZvZUZOd2MwdDZXbmhyYXprNE1qQnJiR3BtVkZaNk4weHdiVUpLU21ScGNuZ3lVbWRDYkVKYVpqaElaRGxGZG1VdmJGQlpTa0kxYkM5NFVYRSZUb3RhbFByaWNlPTIxMjI2LjU0JlRvdGFsVGF4PTM4MjcuNzQmVG90YWxGZWU9MC4wMCZUb3RhbFN1cmNoYXJnZT0wJm1jdXI9UEhQIn0%3D&amp;utid=d9b7940c-c7cb-0ef1-4f0e-0b76d852eed6&amp;tm_stars=0&amp;client_id=skyscanner_app&amp;redirect_delay=1000&amp;price_policy=2&amp;pre_redirect_id=be23aaea-f7a8-ac1c-699f-a2cda2f12c2c&amp;tm_city_code&amp;max_price=21227&amp;guests=1&amp;request_id=be23aaea-f7a8-ac1c-699f-a2cda2f12c2c&amp;tm_country_code=PH</t>
  </si>
  <si>
    <t>7.0719199, 125.6115748</t>
  </si>
  <si>
    <t>Casas Con Vistas Beach Resort has an outdoor swimming pool, garden, a restaurant and bar in Pangubatan. The resort has both free WiFi and free private parking. All guest rooms at the resort come with a seating area.</t>
  </si>
  <si>
    <t>www.skyscanner.com.ph/hotel_deeplink/4.0/PH/en-US/PHP/h_fd/46968116/2026-03-05/2026-03-06/hotel/hotel/hotels?legacy_provider_id=927050&amp;rooms=1&amp;closed_user_group=mobile&amp;hb_data=dNXDSOltThg-IwFc7y_3l1EQYQTvVHWtSKDdtLBAeCGwmjRVj8EVAW0gAvHUfWz0rKaVMR3_Rr_K7S2oU_4UQCan1js93ra6QHBEqkK5Y_tLM2AoJB20oubS0WbfcJHNvQClfSR4jHdEEyLI72yymD8LxVfrQAdlsEcIwLipJvN6JISOZX5qiDEMAibRgpkm79EXUXHVkEsPknGUXDyfwhq1gVys9vTBJUNau52PKiKSZQhBTmKuXf50NbhCZDGhxBG9EglzuuZ_xcvmH9Zhkfeo2yZXqtdVpJaBvOLo2exQ33T74oM7UgCV4iI874JLWCXX9PzBphC997JtsxzlkkwnIqofr-OCEq4qL8rQqV9vNGMozXDB6bT-LoTrVgICDnpTVBDPom3qvajb4QChDbyqUZlg-vK7IImb-f9X7cg_Tg%3D%3D&amp;q_datetime_utc=2026-03-05T14%3A25%3A52&amp;ticket_price=4751&amp;quote_id=-134915672075547354&amp;utid_state=1&amp;channel=iphone&amp;price_without_closed_user_group=6514&amp;tm_place_name=Cebu&amp;deeplink_data=eyJmaWVsZHMiOnsic2lnbmF0dXJlIjoiODQ0ZjdkMWM0ZjBiZDM4ZGI1MDUzYzA3YTljMTU0Y2MifSwidXJsIjoiaHR0cHM6Ly9kZWFscy52aW8uY29tP3NpZz1hOTRjMjUzYTMwZmM4MTQ1NGRhMDMwZTI2Njg3ZmIzMjFlMGVjZWIwYWNlMzYxMjZmOTZhMjU5YzZmZWQ3ZWY3MmQzNDMxMzMzNDM0MzIzMzM5MzUmc2lnLWlzcz1tZXRhJnR1cmw9aHR0cHMlM0ElMkYlMkZ2aW8uY29tJTJGSG90ZWwlMkZTZWFyY2glM0ZjaGVja0luJTNEMjAyNi0wMy0wNSUyNmNoZWNrT3V0JTNEMjAyNi0wMy0wNiUyNmN1cnJlbmN5JTNEUEhQJTI2ZXB2JTNETVM0eSUyNmVzZCUzRGo0N3lORmRGNlkzUVhhOU4ydm00Sl9NSjgxVFlrU2NVSHZwOFFmYmgta3JGYzcyZFQ3ZlllR2hJQVhPVFhGYi1rM0Y0WXhGZC1ZLWNKU0NGcWYxN05JeDJfWHN1aTNrM0t6TnhGZEt4RVY2S2RTSlBqbEVHJTI2Zm9yY2VDdXJyZW5jeUNoYW5nZSUzRDElMjZmb3JjZUxhbmd1YWdlQ2hhbmdlJTNEMSUyNmhvdGVsSWQlM0QxMDQ2NzA4JTI2bGFiZWwlM0RzcmMlMjUzRHNreXNjYW5uZXIlMjUyNnVjb3VudHJ5JTI1M0RQSCUyNTI2dWRldmljZSUyNTNEbW9iaWxlJTI1MjZob3RlbCUyNTNEMTA0NjcwOCUyNTI2ZGF5JTI1M0Q1JTI1MjZtb250aCUyNTNEMDMlMjUyNnllYXIlMjUzRDIwMjYlMjUyNmxvcyUyNTNEMSUyNTI2b2ZmZXJpZCUyNTNEb1pvQnhXZTlZeXBvJTI1MjZwcmljZSUyNTNENDc1MC44NyUyNTI2Y3VycmVuY3klMjUzRFBIUCUyNTI2dXNlcmxhbmclMjUzRGVuJTI1MjZfdGglMjUzRDZmYjEyMDllZGJlNzVmYTMxNGMyODhlMjZmZWFmYWRjNjZjMTFhYWNiNmUzNzRiYiUyNTI2ZHRzJTI1M0QxNzcyNzIwMjI5JTI1MjZvbHV0JTI1M0QxNzcyNzIwMjI3JTI1MjZjYW5QYXlMYXRlciUyNTNEZmFsc2UlMjUyNnJlcXVlc3RVc2VyR3JvdXAlMjUzRCUyNTI2b2ZmZXJVc2VyR3JvdXAlMjUzRHB1YmxpYyUyNmxhbmclM0RlbiUyNm90aSUzRGNBQVpUa3ZOZGlzJTI2cHJlZmVycmVkUmF0ZSUzRDQ3NTAuODclMjZwcm9maWxlJTNEcjJkMm03M2tuOCUyNnJvb21zJTNEMSUyNnVzZXJDb3VudHJ5JTNEUEglMjZ1dG1fY2FtcGFpZ24lM0Rza3lzY2FubmVyJTI2dXRtX21lZGl1bSUzRGNwYyUyNnV0bV9zb3VyY2UlM0Rza3lzY2FubmVyIn0%3D&amp;utid=509ab782-d74d-a8e9-2a90-26d1e4fc0fd6&amp;tm_stars=5&amp;client_id=skyscanner_app&amp;price_policy=2&amp;pre_redirect_id=30d89344-406a-1c60-9c40-92534fab4d68&amp;tm_city_code=CEBP&amp;max_price=10275&amp;guests=1&amp;request_id=30d89344-406a-1c60-9c40-92534fab4d68&amp;tm_country_code=PH</t>
  </si>
  <si>
    <t>7.0720617, 125.6112344</t>
  </si>
  <si>
    <t>Samal Sands &amp; Shores Beach Resort</t>
  </si>
  <si>
    <t>https://www.google.com/maps/place/Jienos+Garden+Beach+Resort/data=!4m11!3m10!1s0x32f9606acf2d6d17:0x73c66ea4edfc14c5!5m3!1s2026-03-01!4m1!1i2!8m2!3d7.1611907!4d125.8925621!16s%2Fg%2F12lktjv99!19sChIJF20tz2pg-TIRxRT87aRuxnM?authuser=0&amp;hl=en&amp;rclk=1</t>
  </si>
  <si>
    <t>7.1611907, 125.8925621</t>
  </si>
  <si>
    <t>Malinawon, Magnaga, Davao de Oro, Davao Region, 8809, Philippines</t>
  </si>
  <si>
    <t>Kaputian Beach Park</t>
  </si>
  <si>
    <t>https://www.google.com/maps/place/EXTREME+ALOHA+BEACH+Resort/data=!4m11!3m10!1s0x32f96685081046ff:0x9746a4cae0178dc!5m3!1s2026-03-01!4m1!1i2!8m2!3d7.1221753!4d125.7925767!16s%2Fg%2F11f5ly76h8!19sChIJ_0YQCIVm-TIR3HgBrkxqdAk?authuser=0&amp;hl=en&amp;rclk=1</t>
  </si>
  <si>
    <t>7.1221753, 125.7925767</t>
  </si>
  <si>
    <t>Circumferential Road, Kima, Aundanao, Samal District, Samal, Davao del Norte, Davao Region, 8119, Philippines</t>
  </si>
  <si>
    <t>Island Garden Resort in Pangubatan</t>
  </si>
  <si>
    <t>Domsat Shopping Mart</t>
  </si>
  <si>
    <t>Calinan</t>
  </si>
  <si>
    <t>www.skyscanner.com.ph/hotel_deeplink/4.0/PH/en-US/PHP/h_ct/47206982/2026-03-05/2026-03-06/hotel/hotel/hotels?legacy_provider_id=31&amp;rooms=1&amp;hb_data=N7DM2LyEkcGxqfwJ1ua_gTtyGLeODCUujWdBff8Z2L9Z647nQZ_lOmqVZfq8dCL7dqSqpfPNDCpYSZhGZm0wh9MSCzwjYP_QqKhIVH-DaZguqg8hrmlPUp1nKdDPvj_m0VaxOY0wRAYuQajd4kkS5NRM8ikit_eWKt1x1aZQpiEEmhTF7HBYSsJXKreuxXeqGxoY_jmQE-_quJmq4RZ07vlEnsP8lgSR7OvnCHVtmA4Hgi5aLV-TgD7iJIoh1Z0foZgS6u5ihUH_S89ePh02mlZcAS--LT5v5stnIG-_n5CNTezXQDDckGOPTKNLiw2RjXm82Arb3Wa0qKYg9FadGdVT_mQ2YsGHDz6b3acD9g_eM0Ne4DRVLnNjoYo6yBvgPIU5bnc6rFm-pMa3xJ2eYUhzBkoGc9NBH0ghI_dydQ%3D%3D&amp;q_datetime_utc=2026-03-05T14%3A25%3A55&amp;ticket_price=3064&amp;quote_id=-396728185721288296&amp;utid_state=1&amp;channel=iphone&amp;tm_place_name=Davao&amp;deeplink_data=eyJmaWVsZHMiOnsic2lnbmF0dXJlIjoiYjAwZDY0OWQ2ZTdkZjdmYWI4YzYyOWUwMmIzZWZhMzQifSwidXJsIjoiaHR0cHM6Ly9waC50cmlwLmNvbS9ob3RlbHMvcmVkaXJlY3Q%2FaG90ZWxpZD02OTk1NzUmY2l0eT0xNDU4JkFsbGlhbmNlaWQ9MTI2MDcmc2lkPTg4ODgzMiZjaGVja2luPTIwMjYtMDMtMDUmY2hlY2tvdXQ9MjAyNi0wMy0wNiZzaG9wcGluZ2lkPTAyOWVlZmQwZWUzNTRkNjFiY2ZjNjBhOGNhY2NkNzk5JmFkdWx0PTEmY2hpbGRyZW49MCZhZ2VzPSZsYW5ndWFnZT1lbnBoJmxvY2FsZT1lbl9QSCZyb29taWQ9MTcyODg0NTM5OCZzd2lkPTAmcGF5PVBQJmZndD0xJmNybj0xJmN1cnI9UEhQJndrcD0xJnN0YW5kPUg0c0lBQUFBQUFBQV93RC1BQUhfQ2x3S0FoZ0JFZ1FJQVJBQUdsQUkxcXl3dUFZWUFEQUFPUHNSbUFHMzJTcW9BUUM0QVFMQUFRRFJBWHNVcmtkaFg2UkE0UUhEOVNoY0RfQ25RT2dCaEtlUG9BR0lBaUNKQkFBQUFBQUFBQUFBb0FRQW9RVWZoZXRSdUo1OFFCb2dNREk1WldWbVpEQmxaVE0xTkdRMk1XSmpabU0yTUdFNFkyRmpZMlEzT1RrZ0JDamhvS2JOQmtnQlVnWTVaVE5sWmpSYUhBb0RVRWhRRVVjRGVBc2tLTDRfR2dOUVNGQWhSd040Q3lRb3ZqOWlCV1Z1WDFCSWFMd1VjQUY0QUlvQkIwZ0JlQURJQVFHcUFRY0tBekF5TWhBQzhnRWlNREk1WldWbVpEQmxaVE0xTkdRMk1XSmpabU0yTUdFNFkyRmpZMlEzT1RsZk01SUNBVFNhQWdBQUFBRF9fd0VBQVBfX3BfLVdmUDRBQUFBIn0%3D&amp;utid=100fbe8d-a9df-58ff-0b41-f96187f99599&amp;tm_stars=3&amp;client_id=skyscanner_app&amp;price_policy=2&amp;pre_redirect_id=9fc0f806-7c19-2fe2-0268-b10b1215635b&amp;tm_city_code=DVOP&amp;max_price=10254&amp;guests=1&amp;request_id=9fc0f806-7c19-2fe2-0268-b10b1215635b&amp;tm_country_code=PH</t>
  </si>
  <si>
    <t>www.skyscanner.com.ph/hotel_deeplink/4.0/PH/en-US/PHP/h_fd/213127230/2026-03-05/2026-03-06/hotel/hotel/hotels?legacy_provider_id=927050&amp;rooms=1&amp;closed_user_group=apps&amp;hb_data=4QCteuRxsHY7wmqS0AER2_YzOL67i8Oj2gdVcXBha_uuWLfIQyEsPpcpLthPjJW695aqybZhjuhcoIT6uURxhgaWCjcsUSVcDpaaBlkf31RkrkKJZ3PJTcdnGjC9iUu1QSoZT6Fw0kGg_1jRBorDkaOVObt12DvEFejRDHShZNc_TKtbFbtuHOTYsHbI2XfvutwgXEwwCJby35vPJNPQB1MPm8H3gBUw7-DGgL4VjDBnHGDynZwZRHr5she5pENLyI7kViuaxxBgUae-DG6gN9okaa5GQKsPTWaYDZ-9Ewl3Lya4wTibY04FNPvq91oRYgpTlFreB2nglt8ak4sEFK6O4fqWP52iAdc8CcVR8K1Vq7ZVwLILSrYu7iwU1rlHTyI7hDcGy3D6M-3F9s3g6sssjplCtL6ZrP-TfAn55mbGyQ%3D%3D&amp;q_datetime_utc=2026-03-05T14%3A25%3A56&amp;ticket_price=7043&amp;quote_id=2594271761531841801&amp;utid_state=1&amp;channel=iphone&amp;price_without_closed_user_group=13827&amp;tm_place_name=Lanang&amp;deeplink_data=eyJmaWVsZHMiOnsic2lnbmF0dXJlIjoiNjY5MWExNjgwYTQ2ZmViYWIwYjQ2MDk3ZWRkM2M5NjAifSwidXJsIjoiaHR0cHM6Ly9kZWFscy52aW8uY29tP3NpZz1lODNkZDUyMzE3MzgzZDNmNDM1NTJlOThlZDM2NGNiNTU1ZWJkNWJkMzgyN2JhYTVlM2EwNWExMTUyODU5M2EyMzEzNzM4MzUzOTM4MzczMzM4MzQmc2lnLWlzcz1tZXRhJnR1cmw9aHR0cHMlM0ElMkYlMkZ2aW8uY29tJTJGSG90ZWwlMkZTZWFyY2glM0ZjaGVja0luJTNEMjAyNi0wMy0wNSUyNmNoZWNrT3V0JTNEMjAyNi0wMy0wNiUyNmN1cnJlbmN5JTNEUEhQJTI2ZXB2JTNETVM0eSUyNmVzZCUzRFA0Z0ZnOXF0VjBSdHVkdXk5Wlh5czdqS2g0Z0ZwSm9ic2wwZ3hxVDc4ak5jTnpqbkhQUEVScTJJd1phcmMwOGxCQXFKMk5JeG9yQjRqY2ZUS0pGQm90MmFKY2Y3Wm1rVlphNmQydkI5OVhZVHVxSHdGVVFDZWclMjUzRCUyNTNEJTI2Zm9yY2VDdXJyZW5jeUNoYW5nZSUzRDElMjZmb3JjZUxhbmd1YWdlQ2hhbmdlJTNEMSUyNmhvdGVsSWQlM0Q0NjAxNDMwJTI2bGFiZWwlM0RzcmMlMjUzRHNreXNjYW5uZXIlMjUyNnVjb3VudHJ5JTI1M0RQSCUyNTI2dWRldmljZSUyNTNEbW9iaWxlJTI1MjZob3RlbCUyNTNENDYwMTQzMCUyNTI2ZGF5JTI1M0Q1JTI1MjZtb250aCUyNTNEMDMlMjUyNnllYXIlMjUzRDIwMjYlMjUyNmxvcyUyNTNEMSUyNTI2b2ZmZXJpZCUyNTNEb0R1NVFualBaeGUwJTI1MjZwcmljZSUyNTNENzA0Mi44OCUyNTI2Y3VycmVuY3klMjUzRFBIUCUyNTI2dXNlcmxhbmclMjUzRGVuJTI1MjZfdGglMjUzRDg2Y2Y3OWQ1Yzg5ZDM3NDczMjFlOTMxZGViYzk0YTY4ZTVhYTdlODA1YWUzNTk5MSUyNTI2ZHRzJTI1M0QxNzcyNzIwMjI5JTI1MjZvbHV0JTI1M0QxNzcyNzIwMjI5JTI1MjZjYW5QYXlMYXRlciUyNTNEZmFsc2UlMjUyNnJlcXVlc3RVc2VyR3JvdXAlMjUzRCUyNTI2b2ZmZXJVc2VyR3JvdXAlMjUzRHB1YmxpYyUyNmxhbmclM0RlbiUyNm90aSUzRHVOMWdDeXZtMjl3JTI2cHJlZmVycmVkUmF0ZSUzRDcwNDIuODglMjZwcm9maWxlJTNEcjJkMm03M2tuOCUyNnJvb21zJTNEMSUyNnVzZXJDb3VudHJ5JTNEUEglMjZ1dG1fY2FtcGFpZ24lM0Rza3lzY2FubmVyJTI2dXRtX21lZGl1bSUzRGNwYyUyNnV0bV9zb3VyY2UlM0Rza3lzY2FubmVyIn0%3D&amp;utid=eb912b2b-e20b-1557-5f71-c2dcd18ef84a&amp;tm_stars=4&amp;client_id=skyscanner_app&amp;price_policy=2&amp;pre_redirect_id=6e0b4c4c-1e05-e283-8f33-db5a6971420e&amp;tm_city_code&amp;max_price=11528&amp;guests=1&amp;request_id=6e0b4c4c-1e05-e283-8f33-db5a6971420e&amp;tm_country_code=PH</t>
  </si>
  <si>
    <t>www.skyscanner.com.ph/hotel_deeplink/4.0/PH/en-US/PHP/h_h1/114985990/2026-03-05/2026-03-06/hotel/hotel/hotels?legacy_provider_id=927111&amp;rooms=1&amp;closed_user_group=mobile&amp;hb_data=VCg3ZWAFcu0Jnbx-MpFxJ2GfFc78kBjfoIrhzNS6YaMGxcibxDw7MJqu0JeiH4I-Tg2Vf4k2s8f7FXalSjAQKlh0tkTCue2RHEfFljpmCluq1BPb039kXZaMm4opOBj1BuaQFJhmIbd8TJJnhR1aE9pdEgnjl6PMO1xAqwVXLA2vaHmpsjwDNKEZVuhJpCoHA7lG8cg3xN4yiousFt3-WBp7AfWEAdyFbXZBU0OPlmZf-x1EpOHEdor6VGuLxvjh4V9J96rUIRYjoDFVmb4gJ3u63wU%3D&amp;q_datetime_utc=2026-03-05T14%3A25%3A57&amp;ticket_price=4370&amp;quote_id=3293665559541221566&amp;utid_state=1&amp;channel=iphone&amp;price_without_closed_user_group=4679&amp;tm_place_name=Talomo&amp;deeplink_data=eyJmaWVsZHMiOnsic2lnbmF0dXJlIjoiNjRhZmZmZTRkOWE0MWM2YTgwMzY3N2M5MmRhOTIwY2EifSwidXJsIjoiaHR0cHM6Ly9waC5ob3RlbHMuY29tL0hvdGVsLVNlYXJjaD90cGlkPTMyMTQmbXBlPTE3NzI3MjAyMjYmZW5kRGF0ZT0yMDI2LTAzLTA2JmFkdWx0cz0xJmxvY2FsZT1lbl9QSCZjaGlkPTQ1MmIwNTliLTYzNGYtNDI3OS04YWU1LTM0ZGRmOWMzYjJhYiZlYXBpZD00NCZtY3RjPTMmc3RhcnREYXRlPTIwMjYtMDMtMDUmbXBkPVBIUCZtcG49MjAxMzc0MjcyJmN1cnJlbmN5PVBIUCZyYXRlcGxhbmlkPTIwNjc3Njk3NiZtcG09MjQmbXBwPTEmbXBvPUVDJnNlbGVjdGVkPTEwMjU2MDAwJm1wYj03ODguMDQmbXBxPTM5NDAuMTcmbXBhPTM1ODEuOTcifQ%3D%3D&amp;utid=0df7a975-62b5-1d8c-09da-2c91a54665ab&amp;tm_stars=2&amp;client_id=skyscanner_app&amp;price_policy=2&amp;pre_redirect_id=3007dbe2-7bb7-d5d8-c1d4-926a030d7f3a&amp;tm_city_code&amp;max_price=4370&amp;guests=1&amp;request_id=3007dbe2-7bb7-d5d8-c1d4-926a030d7f3a&amp;tm_country_code=PH</t>
  </si>
  <si>
    <t>7.0506731, 125.5915154</t>
  </si>
  <si>
    <t>Ecoland 88 Suites (Formerly Oyo Circle B)</t>
  </si>
  <si>
    <t>www.skyscanner.com.ph/hotel_deeplink/4.0/PH/en-US/PHP/h_ct/130410441/2026-03-02/2026-03-03/hotel/hotel/hotels?legacy_provider_id=31&amp;rooms=1&amp;closed_user_group=general&amp;hb_data=nscRnEIXNjO0F2HeOmCHjn8iRXkKVHQ8OUEYDs5DoZ5A1WRoV39rokM13VKGiZNf3DfU5WIYtH82jfwpm9BmFxWmwqMRZoWjZaL__fGRXkyMq81LP46AylNB7SPHoYRc-rnOx91OVzf5CyfWanoPOiroaSOiJAaLjLy7LZpLwFol_OrUxJCG-1c0EtVcZYqXeMSRV51pOdG7Kzl7uP2yPlsr17Ulr3h1iztBlA7HTUtEoK_tZ2HgUwggEl0a3AHrsxUnD3ALEN60fTLpLu_7qqv0iwMYOShpAC_dhhzw66puT96lLcOV6wjgRqW4yqpAryFqkAV-i6e-3YyrJUKpTqlPi5TCmrdcaosPkRqv6oMwQxRoXK7pV4iJHRYckgkMoDiXkmKmJ7zld-nP4QfplKYGAQRBOsDv9n_xOJdsJQ%3D%3D&amp;q_datetime_utc=2026-03-02T00%3A21%3A33&amp;ticket_price=1800&amp;quote_id=5127518791780240671&amp;utid_state=1&amp;channel=iphone&amp;price_without_closed_user_group=2002&amp;tm_place_name=Pequeno&amp;deeplink_data=eyJmaWVsZHMiOnsic2lnbmF0dXJlIjoiYzBiMDQzYmI0OGY4YjU0YjZhMjkzZmZjMDQwNDNiMGYifSwidXJsIjoiaHR0cHM6Ly9waC50cmlwLmNvbS9ob3RlbHMvcmVkaXJlY3Q%2FaG90ZWxpZD0xNTIyOTk0JmNpdHk9MTQ1OCZBbGxpYW5jZWlkPTEyNjA3JnNpZD04ODg4MzImY2hlY2tpbj0yMDI2LTAzLTAyJmNoZWNrb3V0PTIwMjYtMDMtMDMmc2hvcHBpbmdpZD0wOWE2NTJlNTJiMjI0OTY5OWQ5YTk4ZGRkMjRkZTU5MiZhZHVsdD0xJmNoaWxkcmVuPTAmYWdlcz0mbGFuZ3VhZ2U9ZW5waCZsb2NhbGU9ZW5fUEgmcm9vbWlkPTExNDAzOTI5MDgmc3dpZD0wJnBheT1QUCZmZ3Q9MSZpc19zcD1RMiZjcm49MSZjdXJyPVBIUCZ3a3A9MSZzdGFuZD1INHNJQUFBQUFBQUFfd0FOQWZMLUNtc0tBaGdCRWdRSUFSQUFHbDhJeklma253UVlBREFBT1BzUm1BR3ktbHlvQVFHNEFRSEFBUURSQVhFOUN0ZWo3NWRBNFFFQUFBQUFBQ0NjUU9nQnk3Q1JvQUdJQWlDSkJBQUFBQUFBQUFBQW9BUUdxZ1FNQ05vUEVhNUg0WG9VTm1sQW9RVUFBQUFBQUFCcFFCb2dNRGxoTmpVeVpUVXlZakl5TkRrMk9UbGtPV0U1T0dSa1pESTBaR1UxT1RJZ0JDallxcFBOQmtnQlVnWmtPR0UxT1RoYUhBb0RVRWhRRVJCWU9iVElkcjRfR2dOUVNGQWhFRmc1dE1oMnZqOWlCV1Z1WDFCSWFMa1VjQUY0QUlvQkIwZ0JlQURJQVFHcUFRY0tBekF4TWhBQjhnRWlNRGxoTmpVeVpUVXlZakl5TkRrMk9UbGtPV0U1T0dSa1pESTBaR1UxT1RKZk1KSUNBVFNhQWdBQUFBRF9fd0VBQVBfX0tBdWxsZzBCQUFBIn0%3D&amp;utid=a1c8bd93-b6de-ede9-d7d0-52c4a894c3e2&amp;tm_stars=0&amp;client_id=skyscanner_app&amp;redirect_delay=1000&amp;price_policy=2&amp;pre_redirect_id=d98365ba-3a4c-1e42-ba4a-710662fba3f1&amp;tm_city_code&amp;max_price=2882&amp;guests=1&amp;request_id=d98365ba-3a4c-1e42-ba4a-710662fba3f1&amp;tm_country_code=PH</t>
  </si>
  <si>
    <t>Hotel San Marco, MacArthur Highway, Matina, 74-A Matina Crossing, Talomo District, Davao City, Davao Region, 8021, Philippines</t>
  </si>
  <si>
    <t>www.skyscanner.com.ph/hotel_deeplink/4.0/PH/en-US/PHP/h_ad/213152447/2026-03-02/2026-03-03/hotel/hotel/hotels?legacy_provider_id=22&amp;rooms=1&amp;hb_data=3gGGwUzAJLQfo5XyzZDospRDgtvp2RLTWnDKXeL1X5ggZK-NY7qx2XsU9c0ufnEhL18j4nBTw76B5ygYJgfEkCR2v42DKdZrehrtC6w5kNY6OUnDF3vZpXE3APBTJ2KwcB9c9q3bwtxY0KVHfBaoLwEY8854GZconc-qEeqKXRrl3ds7TbjPCrCeGHWZfrtqncAxnyuDiATaDEU1CFp9EwdnfDQtjHStovKnCDptJXvXR6AWiwsI4hoNp98cXhzBr3PojEGfuWEfqeEei4-4IIkm20vn-A-MKMqumOrop7k4_pw7rcT5elKUoA4t74IX_ChomVT4En0u23FxJ--OnYyM3ShO0v8YqCurzqKLkCLbUsgB05W_2JK7zMp4fkfkD70C2U1nSbMrD8dDfue_2xzLlAOC1iFPZdrBPbDzha8G&amp;q_datetime_utc=2026-03-02T00%3A21%3A33&amp;ticket_price=2046&amp;quote_id=8906913500818623194&amp;utid_state=1&amp;channel=iphone&amp;tm_place_name=Pequeno&amp;deeplink_data=eyJmaWVsZHMiOnsic2lnbmF0dXJlIjoiZjMzODE4NjczMWYzY2NlZTlkNjc5MWNiODcxODA5MzQifSwidXJsIjoiaHR0cHM6Ly93d3cuYWdvZGEuY29tL3BhcnRuZXJzL3BhcnRuZXJzZWFyY2guYXNweD9jaWQ9MTg0NjM4MyZoaWQ9MzUwMzg2NTgmY3VycmVuY3k9UEhQJmNoZWNraW49MjAyNi0wMy0wMiZjaGVja291dD0yMDI2LTAzLTAzJk51bWJlcm9mQWR1bHRzPTEmTnVtYmVyb2ZDaGlsZHJlbj0wJlJvb21zPTEmbWNpZD0zMzImbWFzdGVyUm9vbUlkPTU3NzcxMjYyNyZtcHQ9Y1ZNMWNtNW9OSGcwTDNsTlNqaFJaWE5sYWpSRVZTczJUMU15ZDBkVlowbEdaMjVoWlV3MFdGbHJZMWhQT1VaWksyYzBMMU42VWpSWVVtcHpURmhIVUZCUU55dFhZekpGVDNKS1MwSlpZelkmVG90YWxQcmljZT0yMDQ2LjEwJlRvdGFsVGF4PTIzNi41OCZUb3RhbEZlZT0xNzIuNjQmVG90YWxTdXJjaGFyZ2U9MCZtY3VyPVBIUCJ9&amp;utid=3e09c788-ee8f-3eb3-5a7a-c050acaa19de&amp;tm_stars=4&amp;client_id=skyscanner_app&amp;redirect_delay=1000&amp;price_policy=2&amp;pre_redirect_id=5311f942-6a12-f79c-9333-55e22763565e&amp;tm_city_code&amp;max_price=2046&amp;guests=1&amp;request_id=5311f942-6a12-f79c-9333-55e22763565e&amp;tm_country_code=PH</t>
  </si>
  <si>
    <t>www.skyscanner.com.ph/hotel_deeplink/4.0/PH/en-US/PHP/h_xp/200497234/2026-03-02/2026-03-03/hotel/hotel/hotels?legacy_provider_id=1&amp;rooms=1&amp;closed_user_group=mobile&amp;hb_data=q-dFJlo1Fv1fMMSrTmojo-fWrb7aAdId2bd79_wjSbDNQb1ETNbQ9d-AaE3BDngisl176gfjAC1yXejdUeCDbm9qo4pwpsgC2SEiK-dB7pzSvSlzQXZhaTHfaLDM_06t-hC9LM22HKtKu-fSC2WXqkX-MMDzz_WK0tIRBoy_H_vA4x2q6AuOVZzz5_wsS-fr1AuJg9kseDU2rAnnJ0xvPEvj753Zb0n8LFWJs7Gr-Mdb1c13MYHM31C4qfw3dsjSeVsS11YvlvgPdQiwXfE91YzHG70%3D&amp;q_datetime_utc=2026-03-02T00%3A21%3A37&amp;ticket_price=1711&amp;quote_id=-5523945174703033603&amp;utid_state=1&amp;channel=iphone&amp;price_without_closed_user_group=1901&amp;tm_place_name=Pequeno&amp;deeplink_data=eyJmaWVsZHMiOnsic2lnbmF0dXJlIjoiZGU2ODg0Mzk3ZmJjZTJjYzVhYTg2MTk2NTE1MjMzN2IifSwidXJsIjoiaHR0cHM6Ly93d3cuZXhwZWRpYS5jb20ucGgvSG90ZWwtU2VhcmNoP3RwaWQ9NjgmbXBlPTE3NzI0MTA4MzMmZW5kRGF0ZT0yMDI2LTAzLTAzJmFkdWx0cz0xJmxvY2FsZT1lbl9VUyZjaGlkPWQ3MmU1NjQwLWVlODctNDc2NC1hZGU4LTYwZDU3NDEzN2Y5NyZlYXBpZD00NjIzMCZtY3RjPTMmc3RhcnREYXRlPTIwMjYtMDMtMDImbXBkPUdCUCZtcG49MjE2MzQ3NjgzJmN1cnJlbmN5PUdCUCZyYXRlcGxhbmlkPTI2MjIwODI2NyZtcG09MjQmbXBwPTEmbXBvPUVDJnNlbGVjdGVkPTM3ODg1ODg3Jm1wYj0yLjM2Jm1wcT0xOS42NCZtcGE9MTkuNjQifQ%3D%3D&amp;utid=3397559e-cb56-46a3-c7c8-37986ea8db80&amp;tm_stars=3&amp;client_id=skyscanner_app&amp;redirect_delay=1000&amp;price_policy=2&amp;pre_redirect_id=376d86d0-1700-990a-3e54-23eef04e8b96&amp;tm_city_code&amp;max_price=2700&amp;guests=1&amp;request_id=376d86d0-1700-990a-3e54-23eef04e8b96&amp;tm_country_code=PH</t>
  </si>
  <si>
    <t>7.0591865, 125.5956102</t>
  </si>
  <si>
    <t>Mangga Street, Juna, 74-A Matina Crossing, Talomo District, Davao City, Davao Region, 8000, Philippines</t>
  </si>
  <si>
    <t>Golden Belle Apartelle and Suites</t>
  </si>
  <si>
    <t>www.skyscanner.com.ph/hotel_deeplink/4.0/PH/en-US/PHP/h_ad/130065913/2026-03-05/2026-03-06/hotel/hotel/hotels?legacy_provider_id=22&amp;rooms=1&amp;closed_user_group=general&amp;hb_data=LRMRMTcVjA0h8pYZ2UDske1Avn5p6pLUm3pTnzTWh3axmK88s6CVU5IUWeqskWJAFbQB26W4BPS0snPOtCjOQkuaIdh5VeX9t5zqIWQQ25C6m8t82NjYO5QdI7RRSzOyPFj76kIsTtL5dvbZmFN4OVN34lmeknRVa0aCTIFk1f11Wtd-Lg0hmQbkc-GK-XkDN3CFwhjjW3q4C6_N73ObNGarlSlW11_mS5OM7F0kAivO50vZf9IgcSvTqFuLd5ZEey6bITcgYvn3PYl54S98nMbtieYHZvav_6YPlRrhl7kV3kag4eJnBJq7L4MQU-4r3kVOs356g4YOvPGllC8sAXw-xDGf2_2NNdrZVbefIektfU-e5OjNuJc_RHgkHjRgVD1rXwRyEha3rI7Bp1EuXD0NjVJlLOr0eOfDEfNEORpI&amp;q_datetime_utc=2026-03-05T14%3A25%3A59&amp;ticket_price=1915&amp;quote_id=8693623035606781510&amp;utid_state=1&amp;channel=iphone&amp;price_without_closed_user_group=2162&amp;tm_place_name=Talomo&amp;deeplink_data=eyJmaWVsZHMiOnsic2lnbmF0dXJlIjoiNTQ2YzUxMjNmYjM2MGU4M2Y5ODM4NjU0MjRlYWU5NzUifSwidXJsIjoiaHR0cHM6Ly93d3cuYWdvZGEuY29tL3BhcnRuZXJzL3BhcnRuZXJzZWFyY2guYXNweD9jaWQ9MTg0NjM4MyZoaWQ9MzgxNDIzMTQmY3VycmVuY3k9UEhQJmNoZWNraW49MjAyNi0wMy0wNSZjaGVja291dD0yMDI2LTAzLTA2Jk51bWJlcm9mQWR1bHRzPTEmTnVtYmVyb2ZDaGlsZHJlbj0wJlJvb21zPTEmbWNpZD0zMDM4Jm1hc3RlclJvb21JZD02NTY4NDMyMzAmbXB0PWMyUXdkelZsVTI1NVRUbFVLMHhrVVVoVWJpOVNSbWwyTXpaSlZ6RXlOR1kyZDFoYWR6ZEJkV3c1ZG5WWWIzRlVRMjVYUkhWcE5sZFRTbXBySzNaQmVqTnBXRXc0UXpWV1VGVkdRbkZSUFQwJlRvdGFsUHJpY2U9MTkxNS4yMCZUb3RhbFRheD0yMDUuMjAmVG90YWxGZWU9MC4wMCZUb3RhbFN1cmNoYXJnZT0wJm1jdXI9UEhQIn0%3D&amp;utid=b482f459-52ad-fada-c0fc-de99f482afa5&amp;tm_stars=0&amp;client_id=skyscanner_app&amp;price_policy=2&amp;pre_redirect_id=2ef5c5ee-9ba8-6036-edbc-06883f272c1b&amp;tm_city_code&amp;max_price=4173&amp;guests=1&amp;request_id=2ef5c5ee-9ba8-6036-edbc-06883f272c1b&amp;tm_country_code=PH</t>
  </si>
  <si>
    <t>7.0469073, 125.5893954</t>
  </si>
  <si>
    <t>parking, wifi, air_conditioning, non-smoking, internet_access, 24-hour_front_desk_service, garden, heat, kitchen, airport_shuttle</t>
  </si>
  <si>
    <t>Golden Belle Apartelle and Suites enjoys a location in Davao City, 1.6 miles from People's Park and 3.2 miles from Abreeza Mall. Offering a garden, the property is located within 1.6 miles of SM City Davao.</t>
  </si>
  <si>
    <t>https://www.google.com/maps/place/Lenma+Family+Inn/data=!4m11!3m10!1s0x32f972985a64d59b:0x1b4cb05d69380307!5m3!1s2026-03-01!4m1!1i2!8m2!3d7.0575347!4d125.5885724!16s%2Fg%2F11vc53txc7!19sChIJm9VkWphy-TIRBwM4aV2wTBs?authuser=0&amp;hl=en&amp;rclk=1</t>
  </si>
  <si>
    <t>7.0575347, 125.5885724</t>
  </si>
  <si>
    <t>Lenma Family Inn, Carlos Villa-Abrille Drive, Matina, 74-A Matina Crossing, Talomo District, Davao City, Davao Region, 8000, Philippines</t>
  </si>
  <si>
    <t>Lenma Family Inn</t>
  </si>
  <si>
    <t>www.skyscanner.com.ph/hotel_deeplink/4.0/PH/en-US/PHP/h_bc/194770985/2026-03-02/2026-03-03/hotel/hotel/hotels?legacy_provider_id=13&amp;rooms=1&amp;closed_user_group=apps&amp;hb_data=gd_FEzsJgFuejJgUIYKDJElbuET9ozi3dcP9TUYdQTNbGEOESoSd6SIEsoMJRCrjIy_aD1NTI9OGVjwsqbrbKvDJpmEGuv72O24PCxMFc6ZUZIp9AUAIZyLsnEps-8NophDsUj3Tp-rTwBYm53ecE92ntzt17AjHMlr81qoN37UKbUEcPu5wELg0SZxR3UUU-G2wKa1S09REJIEILarhQsyXDh2OqGblyyAzRGXdIUkLjF9n6Xq-aFACVgk0vg1V1Im-KBquYlDePJozadxb7csHl9_nZK-S8MswFIcZ_5tAtnn_cLPsqQANdZfjy4GeZrfzGpJSqB5AiCieITYO813eteSP4Hv6GX3nT7bcHm4Xfhen6XT6kSLIaXZwJDeo-ARwXNdmMWOeENGj6NeN-B1cImmGUkbpLx0w9oIame6xQkyx&amp;q_datetime_utc=2026-03-02T00%3A22%3A40&amp;ticket_price=3273&amp;quote_id=5903255408613711785&amp;utid_state=1&amp;channel=iphone&amp;price_without_closed_user_group=4378&amp;tm_place_name=Sanghay&amp;deeplink_data=eyJmaWVsZHMiOnsic2lnbmF0dXJlIjoiZjI3M2RjOGJjYTNjYmQwMTA0Y2M5NDVmZTQ1MDFlOTUiLCJibG9ja19pZCI6IjE1MTg2NTQ2MDFfNDIzNjUwNDQwXzBfMF8wIn19&amp;utid=ac420f3c-e4ae-f0ae-1596-a483319b567e&amp;tm_stars=0&amp;client_id=skyscanner_app&amp;redirect_delay=1000&amp;price_policy=2&amp;pre_redirect_id=370f6e65-41cc-79c5-10a5-3fc846c54029&amp;tm_city_code&amp;max_price=3488&amp;guests=1&amp;request_id=370f6e65-41cc-79c5-10a5-3fc846c54029&amp;tm_country_code=PH</t>
  </si>
  <si>
    <t>www.skyscanner.com.ph/hotel_deeplink/4.0/PH/en-US/PHP/h_bc/185172008/2026-03-05/2026-03-06/hotel/hotel/hotels?legacy_provider_id=13&amp;rooms=1&amp;hb_data=4GJP5tejY5CxbQfBV0g7j6IqoIH9UWSRSxSSAdqGSX9EpYeOPlAEmGp257aZgT-w7KU6t4sOiX1NkzdbhytLaZLajTR-txIqBrsefGZmkVX2KM1yFQ45QZIi12iikAf2TTh0AweulOgQ7QdXZ-01wwvpQ3xUGMnBp1jP9mxoKj9N_BEiDhahfU_eriyNkZ0tKk6UuwSHYAhc6ZX1JPw7WGwDtHWkAGk65BkKr_JfZNaD-PDWIe2zkqTLU5t3PDRUg71A7g0PMQl1RvQW-CMiiraThhYaOw8K6yMKfowRuVKahWNexf1JdSliKe4XH-EbzC4RYC9sSZrX7AA5kvb2X_LJTFk-O73iyfNvOJMQ3rx7SlbDj43aNbpVDajyNf1JIJJ0aIn3z3oxmSg9OfKcgdZCAL3k9IM9fWbrigbXCNYfQG_q&amp;q_datetime_utc=2026-03-05T14%3A27%3A11&amp;ticket_price=800&amp;quote_id=2544270871128006901&amp;utid_state=1&amp;channel=iphone&amp;tm_place_name=Talomo&amp;deeplink_data=eyJmaWVsZHMiOnsic2lnbmF0dXJlIjoiNzAwZWZlYWIzNGE2NDk1YWM2OWMyYjJjZmNjMmQ3ZmMiLCJibG9ja19pZCI6IjM3NTE0NzQwMV8xMjAyNzA3OThfMF8wXzAifX0%3D&amp;utid=a81659cc-2db8-018a-b10c-6223b2dc5a41&amp;tm_stars=3&amp;client_id=skyscanner_app&amp;price_policy=2&amp;pre_redirect_id=0283fdbd-5c96-b481-e5f2-02ce0d444eab&amp;tm_city_code&amp;max_price=2200&amp;guests=1&amp;request_id=0283fdbd-5c96-b481-e5f2-02ce0d444eab&amp;tm_country_code=PH</t>
  </si>
  <si>
    <t>7.0551069, 125.5894443</t>
  </si>
  <si>
    <t>Executive Tulip Apartelle</t>
  </si>
  <si>
    <t>https://www.google.com/maps/place/YellowPad+SM-Eco+Hotel/data=!4m11!3m10!1s0x32f973085fff92f9:0x28861b3621b5585c!5m3!1s2026-03-01!4m1!1i2!8m2!3d7.0521972!4d125.5887894!16s%2Fg%2F11y3n0c9cj!19sChIJ-ZL_Xwhz-TIRXFi1ITYbhig?authuser=0&amp;hl=en&amp;rclk=1</t>
  </si>
  <si>
    <t>www.skyscanner.com.ph/hotel_deeplink/4.0/PH/en-US/PHP/h_bc/204046661/2026-03-05/2026-03-06/hotel/hotel/hotels?legacy_provider_id=13&amp;rooms=1&amp;closed_user_group=apps&amp;hb_data=H1MJ9o_eZBjRPwuvOfRCJEH4KuS05TtBFzWcm9pjIg8OFDPXofMgQw1D1cAPuVmcSYw71O03jZbb0QcuWNlvDy2cagfHvFV2F0YnLhBxBt4OtG29hYhbsJSKL7ErMTpLjuTCShfRM-mOYX4TAHh0TyMnLTsW1lYlPH_bULkFoibpwkSFLYerPphxTbjqFZ2kfLPFQM5-bIbsPqx94aYvMCx-DgJVrLPa7O8oJ2iQ8X_aRfrzzhGui-_Xlcp6Wk2AHusy4vvIiDjU6OkPE3XmvsdeOLwVan6I4JIgGDdKYfRcmK6xMvAOY1hM_BJxeaYzJCUVk_LcDUuGCpghTndPW3IHSVAqa-YZJf7lxM-OqX_RV5QJfSI-sEuG-vad4noKwIWR9ks0I2TiVzLDc6Xb07fBQ-kNiGJAjqBZWsfCeHsf_es5wm8%3D&amp;q_datetime_utc=2026-03-05T14%3A26%3A03&amp;ticket_price=1330&amp;quote_id=4556940382414721909&amp;utid_state=1&amp;channel=iphone&amp;price_without_closed_user_group=1779&amp;tm_place_name=Davao&amp;deeplink_data=eyJmaWVsZHMiOnsic2lnbmF0dXJlIjoiZGQ3OGUzOTMxMWIxN2U1MjI5NDdlM2JiYzI1MmQ2ZWIiLCJibG9ja19pZCI6Ijk0MjQ1MzIwMV8zNjc3MjYzNzhfMF8wXzAifX0%3D&amp;utid=6de5f2fd-038e-efa8-8ba3-65368caf139d&amp;tm_stars=2&amp;client_id=skyscanner_app&amp;price_policy=2&amp;pre_redirect_id=5e0ea294-c44c-94db-2ab4-aa71fffeeaa0&amp;tm_city_code=DVOP&amp;max_price=1330&amp;guests=1&amp;request_id=5e0ea294-c44c-94db-2ab4-aa71fffeeaa0&amp;tm_country_code=PH</t>
  </si>
  <si>
    <t>7.0463422, 125.5831729</t>
  </si>
  <si>
    <t>Mailz Haven 7-2BR Apartment</t>
  </si>
  <si>
    <t>www.skyscanner.com.ph/hotel_deeplink/4.0/PH/en-US/PHP/h_bc/203896656/2026-03-02/2026-03-03/hotel/hotel/hotels?legacy_provider_id=13&amp;rooms=1&amp;closed_user_group=apps&amp;hb_data=5u0o-Oy_8jsicnRVsDh08o7Sy9PKK1DxbPFF4buBASmHXB-JzyARJkLe3TiAmJcc0eG8__hOXrLJvV0AFFaWUYh88w_zgqgFZXpt_kKTabBA_L-RnkGW1QxWtIfq0IciIqxMHrcN1E8_GdUEKSxzogtJD9OFUI42fGYX8vAuo4gzAc4OJ-9iWFjrSugqFUhmoVNSXD38Cn4sUC-Xwd317BTfQn1ryosBHOnlN2YO85_lAxtkKBtkVi3Hwz79ilLTkBKfbIRWx_t-PJR1BEpzGpQ1zPvHUW8-EwGKTikQMJK0IFZAiFx1a-71dYNtc0Z5rengQQ_wqI8TYYUgsP98NMMGtb_FwGww71OlxL6BLetRQE5xF1iKA9-11j8vv7lY2bstIPTzvTD_kjtWTG9tf--bVhv13Bqp_26WGwRW36cqVKlnp1A%3D&amp;q_datetime_utc=2026-03-02T00%3A22%3A52&amp;ticket_price=2070&amp;quote_id=2345286523926162700&amp;utid_state=1&amp;channel=iphone&amp;price_without_closed_user_group=2600&amp;tm_place_name=Talomo&amp;deeplink_data=eyJmaWVsZHMiOnsic2lnbmF0dXJlIjoiODE0Mjg4ZWQ5MTE0OGVhYWVmNzhlODkyMzkzN2FkOWUiLCJibG9ja19pZCI6IjM4ODIyOTUwMV8xMjQzODczMjBfMl8yXzAifX0%3D&amp;utid=9fbff6ca-9c00-d45e-7a26-4b5c02135c43&amp;tm_stars=0&amp;client_id=skyscanner_app&amp;redirect_delay=1000&amp;price_policy=2&amp;pre_redirect_id=c6fcf3fa-49ec-3c26-5167-fb936aa70e79&amp;tm_city_code&amp;max_price=2070&amp;guests=1&amp;request_id=c6fcf3fa-49ec-3c26-5167-fb936aa70e79&amp;tm_country_code=PH</t>
  </si>
  <si>
    <t>Scorpio Street, Doña Luisa Village 2, Matina Executive Homes, 75-A Matina Aplaya, Talomo District, Davao City, Davao Region, 8021, Philippines</t>
  </si>
  <si>
    <t>parking, wifi, air_conditioning, non-smoking, internet_access, massage, express_check-in, express_check-out, airport_shuttle, golf_course</t>
  </si>
  <si>
    <t>Mailz Haven 7-2BR Apartment offers accommodations in Davao City, a 12-minute walk from SM City Davao and 2.9 miles from People's Park. The property is around 4.5 miles from Abreeza Mall, 6.</t>
  </si>
  <si>
    <t>https://www.google.com/maps/place/OYO+437+One+Oasis/data=!4m11!3m10!1s0x32f972bdf3875b9b:0xe5c045cf5bc1e00e!5m3!1s2026-03-01!4m1!1i2!8m2!3d7.048222!4d125.587326!16s%2Fg%2F11j08bzfbf!19sChIJm1uH871y-TIRDuDBW89FwOU?authuser=0&amp;hl=en&amp;rclk=1</t>
  </si>
  <si>
    <t>7.048222, 125.587326</t>
  </si>
  <si>
    <t>OYO 437 One Oasis</t>
  </si>
  <si>
    <t>https://www.google.com/maps/place/NF+Suites+-+Apartelle+and+Hotel+in+Davao+City/data=!4m11!3m10!1s0x32f972bc4e7c0d77:0x736579ce596cf9f5!5m3!1s2026-03-01!4m1!1i2!8m2!3d7.0491203!4d125.5845108!16s%2Fg%2F11b6ggqcdh!19sChIJdw18Trxy-TIR9flsWc55ZXM?authuser=0&amp;hl=en&amp;rclk=1</t>
  </si>
  <si>
    <t>7.0491203, 125.5845108</t>
  </si>
  <si>
    <t>Experience an abundance of unparalleled facilities and features at OYO 437 One Oasis. Maintain seamless communication using the complimentary Wi-Fi at hotel.Guests can avail parking facilities at the hotel. During your stay at this fantastic hotel, the attentive front desk personnel can provide you with a range of amenities such as express check-in or check-out and luggage storage.Craving relaxation? Make the most of your stay at the OYO 437 One Oasis with convenient amenities like 24-hour room service and daily housekeeping at your disposal.Kindly note that smoking is prohibited in the hotel to ensure fresher air for all visitors.For visitors wishing to smoke, designated smoking zones can be found.At OYO 437 One Oasis, every guestroom is provided with convenient amenities and fittings to ensure a comfortable stay.Elevate your experience at hotel with the knowledge that certain rooms are equipped with air conditioning, ensuring a more pleasant stay for you. Certain rooms boast in-room amusement features such as television and cable TV, offering guests an enjoyable stay. Essential restroom facilities are equally significant, and at the hotel, some visitor bathrooms offer toiletries to enhance your experience. At the hotel, an assortment of easily accessible and delicious meal choices are available to satisfy your appetite whenever it strikes.</t>
  </si>
  <si>
    <t>www.skyscanner.com.ph/hotel_deeplink/4.0/PH/en-US/PHP/h_h1/204069177/2026-03-02/2026-03-03/hotel/hotel/hotels?legacy_provider_id=927111&amp;rooms=1&amp;closed_user_group=mobile&amp;hb_data=8DvsWLE7IdappNe0PSLQz90eEIRA2xQLDJcLOtLKKwvecl0d2smOb9Mlsf099Osk58gT5PIgGYBjNMBD80tkzC8VHe7MLn66UPDVy00sB_EG16usoMdODPSPIeROvdUqK2-B-Ub0d3EdcV9eoRyW5vcSwxwfLqEQRRFC-WqVeDexO-DnQ3B_3jHgdPsSrIqTVD432YyD9uPoAx_dQnAuV_V7isYF97Ls9ZYE0jwUDS2dRaYthY0Ttz7-MTXFe2N3k17M81lOPdp2HvaF4JZJe7VJvY4%3D&amp;q_datetime_utc=2026-03-02T00%3A21%3A49&amp;ticket_price=6210&amp;quote_id=-2955534303768916971&amp;utid_state=1&amp;channel=iphone&amp;price_without_closed_user_group=9000&amp;tm_place_name=Cabaguio&amp;deeplink_data=eyJmaWVsZHMiOnsic2lnbmF0dXJlIjoiNWZhZTFiOWE2NDNhMjM0Y2JkNGE0YmEzYjA3ZjRkN2QifSwidXJsIjoiaHR0cHM6Ly9waC5ob3RlbHMuY29tL0hvdGVsLVNlYXJjaD9tcGQ9UEhQJnRwaWQ9MzIxNCZtcGU9MTc3MjQwOTc1OSZlbmREYXRlPTIwMjYtMDMtMDMmYWR1bHRzPTEmbXBuPTIzMTkwNzg0NCZtcG09MjQmbXBwPTEmbG9jYWxlPWVuX1BIJm1wbz1FQyZjaGlkPTUzMjg3MmJiLWFiZTktNDhhMy1iYmU2LTYxMTY5ZmM4NTliYiZtcHE9NTU2MS4yMCZlYXBpZD00NCZtY3RjPTMmY3VycmVuY3k9UEhQJnJhdGVwbGFuaWQ9Mjg2MzA5MzY1JnNlbGVjdGVkPTQ1NzQ3NTUzJnN0YXJ0RGF0ZT0yMDI2LTAzLTAyJm1wYj0xMDYwLjc1Jm1wYT01MTQ5LjI2In0%3D&amp;utid=b7052955-2962-c151-5ef7-fc5cc8ae2e2e&amp;tm_stars=4&amp;client_id=skyscanner_app&amp;redirect_delay=1000&amp;price_policy=2&amp;pre_redirect_id=0cf0c742-57b6-9c48-9c50-343a05df412f&amp;tm_city_code&amp;max_price=8980&amp;guests=1&amp;request_id=0cf0c742-57b6-9c48-9c50-343a05df412f&amp;tm_country_code=PH</t>
  </si>
  <si>
    <t>www.skyscanner.com.ph/hotel_deeplink/4.0/PH/en-US/PHP/h_ad/159180602/2026-03-05/2026-03-06/hotel/hotel/hotels?legacy_provider_id=22&amp;rooms=1&amp;closed_user_group=general&amp;hb_data=RYwblyQBpZgXjfo-Am5_y8TRMJeoWok3fuIRMvxI2XuVlNqB53TopbYGztQ8dubP8bx9jEn-8Hfrr_5GayvXVdOq1JYuFRa0ancv6Tfi3XumFU72Gnz2P02tX4IgKp_OvSH0swDWe5k6rKvakcyBoI0fwVmA8eO3dFS8BcU-4ah7HpFGBoLvMvgtXnx_CyPX0eFWXdcyY7ag9nY-ALHfUpBUQwnZtGM7YF7p3IUMqxjNUQrTbGPXYgOKj4k_VuzVJi6E3ZD_ePvXAFmi8-YSSLkqmDYliBpt5D_1u88hjvDuYPgndYu_hOSOMfY492lXaRVZ8PHiNb2DDEilfIW8tXo8ffcshl883eWb2Bdx3J2Xg7XIJTyirRHDHocb8Gr8-qv9Ayw3GimSdSLv9TlnOlCwYNSwvYghU6ywor7rA39i&amp;q_datetime_utc=2026-03-05T14%3A26%3A05&amp;ticket_price=1004&amp;quote_id=-2636475588673541005&amp;utid_state=1&amp;channel=iphone&amp;price_without_closed_user_group=2451&amp;tm_place_name=Obrero&amp;deeplink_data=eyJmaWVsZHMiOnsic2lnbmF0dXJlIjoiM2I3NDQ1MDM2N2ZjOWM3OWE3MzkyNmViNjVmYmQyYzIifSwidXJsIjoiaHR0cHM6Ly93d3cuYWdvZGEuY29tL3BhcnRuZXJzL3BhcnRuZXJzZWFyY2guYXNweD9jaWQ9MTg0NjM4MyZoaWQ9Mjk4MjYwNiZjdXJyZW5jeT1QSFAmY2hlY2tpbj0yMDI2LTAzLTA1JmNoZWNrb3V0PTIwMjYtMDMtMDYmTnVtYmVyb2ZBZHVsdHM9MSZOdW1iZXJvZkNoaWxkcmVuPTAmUm9vbXM9MSZtY2lkPTMzMiZtYXN0ZXJSb29tSWQ9MTgxNTM1NDAmbXB0PVJFSTVMMDgzVUdOQ2RVdzBXR2d6WTJ0NWVsWnZjMVlyTTIxRE9EWkxhWEpHUm1KSFJYUXlXSEpHVkd3NGNEbE1TakJRS3pkelJ6bG5lSGczUjBFM2RqUTVWVnBUTUZkdVZ6QldNQSZUb3RhbFByaWNlPTEwMDMuNTQmVG90YWxUYXg9MTE1LjkzJlRvdGFsRmVlPTg0Ljc4JlRvdGFsU3VyY2hhcmdlPTAmbWN1cj1QSFAifQ%3D%3D&amp;utid=db2aaaf2-1430-d3f2-18b9-af8768a46b06&amp;tm_stars=2&amp;client_id=skyscanner_app&amp;price_policy=2&amp;pre_redirect_id=12882d8f-77b8-54c2-95db-3662543bb384&amp;tm_city_code&amp;max_price=1879&amp;guests=1&amp;request_id=12882d8f-77b8-54c2-95db-3662543bb384&amp;tm_country_code=PH</t>
  </si>
  <si>
    <t>8.482753, 124.645042</t>
  </si>
  <si>
    <t>Demiren Hotel and Restaurant</t>
  </si>
  <si>
    <t>www.skyscanner.com.ph/hotel_deeplink/4.0/PH/en-US/PHP/h_ad/154679217/2026-03-02/2026-03-03/hotel/hotel/hotels?legacy_provider_id=22&amp;rooms=1&amp;hb_data=tXBrlYJih2__c3I_JOrDcnThkFx6dlmnD-LYJqd4rlBdTvju0i2Vk2Gwf0-4PmaZMZ8CJFtTsx_45XH0Zumeqitkdp820fM4WdOrTvxezaOfjNw5FzPp29Oorpe2kmXWJ69ncCFQc8w9u5gr1Asow8VGZkop-PyiXUpWqeCDsCrFLECjGkkk5xP5I3glAFZxdElvwa4ibWMaMIfjpZbavRw1xHkiWEVmgLEA-Oj1UsLKsGVfLDxwyvgE15HpIYlSsGX9gUZ-1g9DncJ-2jbsIE1Z0gIb49FMBFKNrAUb210CXsClWhqR7ZeHBGkrADQDGI2V6YTMLNdgvvlqAmlLoYaLGmkiT1cJS8LGVZTaMVOg-aa6QAO7SLg5FC9N4vYsdX25nrtMBSXDqx2vGJ0AKeWZ6BWGWPOaD1eCBybULqmM&amp;q_datetime_utc=2026-03-02T00%3A21%3A51&amp;ticket_price=3467&amp;quote_id=3777707117835150821&amp;utid_state=1&amp;channel=iphone&amp;tm_place_name=Baguio&amp;deeplink_data=eyJmaWVsZHMiOnsic2lnbmF0dXJlIjoiYzdlOGVlZDVhM2I2ZTRhNjc3MGYxZDJkYTk1OThlNDAifSwidXJsIjoiaHR0cHM6Ly93d3cuYWdvZGEuY29tL3BhcnRuZXJzL3BhcnRuZXJzZWFyY2guYXNweD9jaWQ9MTg0NjM4MyZoaWQ9Mjg3NzE4JmN1cnJlbmN5PVBIUCZjaGVja2luPTIwMjYtMDMtMDImY2hlY2tvdXQ9MjAyNi0wMy0wMyZOdW1iZXJvZkFkdWx0cz0xJk51bWJlcm9mQ2hpbGRyZW49MCZSb29tcz0xJm1jaWQ9MzMyJm1hc3RlclJvb21JZD0zMzQ2NDQwJm1wdD1RV1pWV205bmFEUldSR0owZFRrM09XOUphbkpqYWxkTFIwdHhZbFZXVjNSWE5FRnhTRTExWjJkdWRIUldiM012ZUhwdUwyRXlVVUZMYzFjeEszZE5hR1Z1YWsxRE1HeGpOWEZxTHcmVG90YWxQcmljZT0zNDY2Ljc4JlRvdGFsVGF4PTM3MS40NCZUb3RhbEZlZT0wLjAwJlRvdGFsU3VyY2hhcmdlPTAmbWN1cj1QSFAifQ%3D%3D&amp;utid=ad3672f6-ee2c-8fb4-e0da-5c98278fc3b5&amp;tm_stars=2&amp;client_id=skyscanner_app&amp;redirect_delay=1000&amp;price_policy=2&amp;pre_redirect_id=51642fdc-371a-0c98-1343-d4094f6f1a17&amp;tm_city_code=BAGP&amp;max_price=6091&amp;guests=1&amp;request_id=51642fdc-371a-0c98-1343-d4094f6f1a17&amp;tm_country_code=PH</t>
  </si>
  <si>
    <t>8.444828, 124.621837</t>
  </si>
  <si>
    <t>Masterson Avenue, Zone 1, Pueblo de Oro, Balulang, Cagayan de Oro, Northern Mindanao, 9000, Philippines</t>
  </si>
  <si>
    <t>Uptown Condotel</t>
  </si>
  <si>
    <t>www.skyscanner.com.ph/hotel_deeplink/4.0/PH/en-US/PHP/h_ad/47222346/2026-03-02/2026-03-03/hotel/hotel/hotels?legacy_provider_id=22&amp;rooms=1&amp;hb_data=bNDSZEfe8Jd0TK_u30GR2iENCVWQUvmZLKMxiT4o0SFDGCEBBxyliltpYCn1ldx1d68XygCT7MrJFodtyDJhmhv4sWTsGTRGUGtKRd4E0bX7IQN3xXpg0CprhiGUnUUeCNf5tKsGFIfMHNtHUe5o95ow-N7PssTTkkWm6MzmQ0E5tm3GR_EnKgXbVMUdVFCptXEXJwDDmsTeQ9uTokrD-PKj2kK2oYjYMAasV68j4ba44hMuNgWw-OwL4dZKVa6VruLw2XCP8ijuRis25qv0-YbcuLPGmmmB5n_SA-3di7O5fosMXBy5DBZ1ROkTPwFmSjFfF69gegnrpZQ9L-vykR-S9ua3U1Byq6nIiH-zmzYQWPUu_TRl9BHDIYImAUzRta8f9ufkIDesAIQxjh9yIQMVWsD2TeMD2Ud4phwevMh8&amp;q_datetime_utc=2026-03-02T00%3A21%3A56&amp;ticket_price=4879&amp;quote_id=2537599301574848329&amp;utid_state=1&amp;channel=iphone&amp;tm_place_name=Cagayan+De+Oro&amp;deeplink_data=eyJmaWVsZHMiOnsic2lnbmF0dXJlIjoiNjFjMGUwZGRhNzZhY2QzYTI5YzEwZWQ4YjAzMmMxNGQifSwidXJsIjoiaHR0cHM6Ly93d3cuYWdvZGEuY29tL3BhcnRuZXJzL3BhcnRuZXJzZWFyY2guYXNweD9jaWQ9MTg0NjM4MyZoaWQ9Mjk1MzM3JmN1cnJlbmN5PVBIUCZjaGVja2luPTIwMjYtMDMtMDImY2hlY2tvdXQ9MjAyNi0wMy0wMyZOdW1iZXJvZkFkdWx0cz0xJk51bWJlcm9mQ2hpbGRyZW49MCZSb29tcz0xJm1jaWQ9MzMyJm1hc3RlclJvb21JZD0zMzA0NTgyJm1wdD1RazQ1ZDBRdlZIazRUazh5Vm5VelJVdHRjRkJSTlRSVVVVWTRiMUE1WjIwM2JXUXphVk5zV2xJMk0yMVlOR1ZhWWtaVlNVdHVibXAxVm5sa09HdFNZa0YyTmxOSGNIWTJWMUZ0YUhkSFRUMCZUb3RhbFByaWNlPTQ4NzkuMjgmVG90YWxUYXg9NDk0LjAyJlRvdGFsRmVlPTQxOC4zNyZUb3RhbFN1cmNoYXJnZT0wJm1jdXI9UEhQIn0%3D&amp;utid=ab4b019c-c558-2fda-70dd-e8bf1ee8aba6&amp;tm_stars=0&amp;client_id=skyscanner_app&amp;redirect_delay=1000&amp;price_policy=2&amp;pre_redirect_id=a2f75c62-34ae-07f8-93c6-a4d32d0988a4&amp;tm_city_code=CGYP&amp;max_price=5117&amp;guests=1&amp;request_id=a2f75c62-34ae-07f8-93c6-a4d32d0988a4&amp;tm_country_code=PH</t>
  </si>
  <si>
    <t>8.4799408, 124.6529757</t>
  </si>
  <si>
    <t>Located in Cagayan de Oro, Uptown Condotel is in a rural location, within a 5-minute drive of Plaza de los Heroes and Pueblo de Oro Golf Course. This aparthotel is 0.9 mi (1.4 km) from SM City Cagayan de Oro and 3.2 mi (5.2 km) from Gaston Park.
Take in the views from a terrace and make use of amenities such as complimentary wireless internet access and a television in a common area.
Enjoy a meal at the restaurant, or stay in and take advantage of the aparthotel's 24-hour room service. Wrap up your day with a drink at the bar/lounge. A complimentary breakfast is included.
Featured amenities include complimentary newspapers in the lobby, dry cleaning/laundry services, and a 24-hour front desk. Free self parking is available onsite.
Make yourself at home in one of the 34 air-conditioned rooms featuring kitchenettes with full-sized refrigerators/freezers and microwaves. Your Tempur-Pedic bed comes with down comforters and premium bedding, and all rooms are furnished with double sofa beds. Rooms have private balconies. 32-inch LCD televisions with digital programming provide entertainment, while complimentary wireless internet access keeps you connected. Private bathrooms with shower/tub combinations feature deep soaking bathtubs and rainfall showerheads.</t>
  </si>
  <si>
    <t>Primeluxe Hotel</t>
  </si>
  <si>
    <t>https://www.google.com/maps/place/Country+Village+Hotel/data=!4m11!3m10!1s0x32fff324967c746b:0x5a0b0175d0279c1c!5m3!1s2026-03-01!4m1!1i2!8m2!3d8.4845069!4d124.6322392!16s%2Fg%2F1tx12xb9!19sChIJa3R8liTz_zIRHJwn0HUBC1o?authuser=0&amp;hl=en&amp;rclk=1</t>
  </si>
  <si>
    <t>8.4845069, 124.6322392</t>
  </si>
  <si>
    <t>Security Bank, Sergio Osmeña Street, Barangay 33, Poblacion, Cagayan de Oro, Northern Mindanao, 9000, Philippines</t>
  </si>
  <si>
    <t>Great care is taken to ensure guests experience comfort through top-notch services and amenities. Remain linked during your visit by utilizing the complimentary internet access available. The hotel offers complimentary parking for guests who arrive with their own mode of transport. Need some relaxation? Your room features daily housekeeping to make your stay even more comfortable and enjoyable. Crafted for coziness, every guestroom provides an array of features, guaranteeing a tranquil night's sleep while maintaining the level of comfort.For a more enjoyable stay, select rooms at hotel are equipped with linen service and air conditioning. Expand your in-room entertainment choices with various amenities, such as television offered in certain accommodations. Maintain your cleanliness and feel revitalized using toiletries available in select guest restrooms. Begin your day on a delightful note with a scrumptious complimentary breakfast, consistently served at PRIMELUXE HOTEL. During your visit, indulge in a range of delightful culinary choices at hotel to enhance your experience.</t>
  </si>
  <si>
    <t>Country Village Hotel</t>
  </si>
  <si>
    <t>www.skyscanner.com.ph/hotel_deeplink/4.0/PH/en-US/PHP/h_ad/56672008/2026-03-05/2026-03-06/hotel/hotel/hotels?legacy_provider_id=22&amp;rooms=1&amp;closed_user_group=general&amp;hb_data=ST6ZYhZ4VGwmohOOIS2f5GoFafGQXre-WC1Vt1RIG_c_oJJgaenmt7Aj9-A3LXUCjSCW_ULLW9x1ZzzUkDfgyerUygyY6cFpP9OtDFVpNQhG70hDRjTTXs_g4rgGQ1htonTZ20nAV2nYF9eCdNC3A7JWrTeOcFv3e954-tYPKYWCotMF2HgwvhkllpxThBCv4urasa04QAmQNjfe6RfoPBmGVOOdc-UA4o5OmTWM6FjI2d8b6AfjAWTvaVVUtjR9UyPmn7Kw08hkS_O1KmfVra6_mX__uyQFBIpYfdxIyxGyAABdamEvrpxj5WWM3ZaZe5Yb7ZKn7bTj07il-WmGt0x02rWs3TmBk_CaE2rn97vxKHKstvezkX4hTEi8d5bomzcjgri4qYU85U8hMj9sBUE3TE5pVKqzgjw83k67MC58&amp;q_datetime_utc=2026-03-05T14%3A26%3A06&amp;ticket_price=2115&amp;quote_id=-5385293684887452531&amp;utid_state=1&amp;channel=iphone&amp;price_without_closed_user_group=3722&amp;tm_place_name=Cagayan+De+Oro&amp;deeplink_data=eyJmaWVsZHMiOnsic2lnbmF0dXJlIjoiYjczN2RiNDQzMGFkYWYxYmI0OWI5MGEwYTU2NmZmYTAifSwidXJsIjoiaHR0cHM6Ly93d3cuYWdvZGEuY29tL3BhcnRuZXJzL3BhcnRuZXJzZWFyY2guYXNweD9jaWQ9MTg0NjM4MyZoaWQ9MjM3MzgwJmN1cnJlbmN5PVBIUCZjaGVja2luPTIwMjYtMDMtMDUmY2hlY2tvdXQ9MjAyNi0wMy0wNiZOdW1iZXJvZkFkdWx0cz0xJk51bWJlcm9mQ2hpbGRyZW49MCZSb29tcz0xJm1jaWQ9MzMyJm1hc3RlclJvb21JZD0zMDc0MjAzJm1wdD1OMjh6T0ZRNVMweEJNbEJJU1dkUWJGQjFjbHBJTTIxeFpFcHdSVlZJUkcxRVVXcFNTVGg1V2xOM2VuVXlkVXhyYUhocVJHSnBOalp5ZVRkNVFXTm9ValJUUW1oUE1HbE1LMDVYUkEmVG90YWxQcmljZT0yMTE1LjQ3JlRvdGFsVGF4PTE5OC42MiZUb3RhbEZlZT0xODIuODYmVG90YWxTdXJjaGFyZ2U9MCZtY3VyPVBIUCJ9&amp;utid=337b51cf-3985-849e-d49e-72439c4727a6&amp;tm_stars=3&amp;client_id=skyscanner_app&amp;price_policy=2&amp;pre_redirect_id=5d0b0b3c-8d1e-e72d-58da-a889994adc49&amp;tm_city_code=CGYP&amp;max_price=10400&amp;guests=1&amp;request_id=5d0b0b3c-8d1e-e72d-58da-a889994adc49&amp;tm_country_code=PH</t>
  </si>
  <si>
    <t>8.4436569, 124.619344</t>
  </si>
  <si>
    <t>Villarin Street, Coop Village, Patag, Cagayan de Oro, Northern Mindanao, 9000, Philippines</t>
  </si>
  <si>
    <t>Located 1.3 miles from City Museum of Cagayan de Oro and Heritage Studies Center, Country Village Hotel offers 3-star accommodations in Carmen and features a garden, a restaurant and a bar.</t>
  </si>
  <si>
    <t>KL Pads Apartments &amp; Clubhouse (Formerly Kingston Lodge Hotel)</t>
  </si>
  <si>
    <t>https://www.google.com/maps/place/Mallberry+Suites+Business+Hotel/data=!4m11!3m10!1s0x32fff2c4c0fac893:0xd50e3a3d93e50fad!5m3!1s2026-03-01!4m1!1i2!8m2!3d8.4818085!4d124.6540181!16s%2Fg%2F1tdn65t2!19sChIJk8j6wMTy_zIRrQ_lkz06DtU?authuser=0&amp;hl=en&amp;rclk=1</t>
  </si>
  <si>
    <t>8.4818085, 124.6540181</t>
  </si>
  <si>
    <t>Mallberry Suites, Florentino Street, Limketkai Center, Barangay 24, Poblacion, Cagayan de Oro, Northern Mindanao, 9000, Philippines</t>
  </si>
  <si>
    <t>Mallberry Suites Business Hotel</t>
  </si>
  <si>
    <t>www.skyscanner.com.ph/hotel_deeplink/4.0/PH/en-US/PHP/h_h1/157043190/2026-03-02/2026-03-03/hotel/hotel/hotels?legacy_provider_id=927111&amp;rooms=1&amp;closed_user_group=mobile&amp;hb_data=3hfhifu3lQPo5xD9mCpqDmaRiBQXw05s2Y8hfkEQ6yQ9pODKKhMhQ1FbPErH9uAsD-iwBSj3JdfojXga1IuqBswfOt1F3O_ZCeabk_8BFGOGrjdIkzHslE0i4Gqx7HdSL-DynVamnnFSQ6rltaLjqI86wG1klEbOso9IhUaMqg3uJFjleWxBTanubq3cKIwdUZItOL4vqtLNzp-li6yR-zHGlvl9gGWFJUtNiGR8a3jXg8maY_UzyrYIbqqCHRuHtzrBDmhT71FWMPTeTYdj1BVhAfo%3D&amp;q_datetime_utc=2026-03-02T00%3A22%3A00&amp;ticket_price=3393&amp;quote_id=3701657391975222033&amp;utid_state=1&amp;channel=iphone&amp;price_without_closed_user_group=3770&amp;tm_place_name=Cagayan+De+Oro&amp;deeplink_data=eyJmaWVsZHMiOnsic2lnbmF0dXJlIjoiYjgwMzY0Y2VjNzBlYzJkYzhiZjJjMjkzNTE1ZGFiOWYifSwidXJsIjoiaHR0cHM6Ly9waC5ob3RlbHMuY29tL0hvdGVsLVNlYXJjaD9tcGQ9UEhQJnRwaWQ9MzIxNCZtcGU9MTc3MjQxMDkxOSZlbmREYXRlPTIwMjYtMDMtMDMmYWR1bHRzPTEmbXBuPTIwMTY1NDE5NyZtcG09MjQmbXBwPTEmbG9jYWxlPWVuX1BIJm1wbz1FQyZjaGlkPTc5MDgzNzkyLWY4YzItNGFiZi1hYzZmLWU0YzY0MzdjY2Q1YyZtcHE9MzAyOS40NiZlYXBpZD00NCZtY3RjPTMmY3VycmVuY3k9UEhQJnJhdGVwbGFuaWQ9MjA4MjU4MDY5JnNlbGVjdGVkPTE2MDA5NjQ4JnN0YXJ0RGF0ZT0yMDI2LTAzLTAyJm1wYj0zNjMuNTQmbXBhPTMwMjkuNDYifQ%3D%3D&amp;utid=f955a456-c212-3e2f-81f6-73697a158b8c&amp;tm_stars=3&amp;client_id=skyscanner_app&amp;redirect_delay=1000&amp;price_policy=2&amp;pre_redirect_id=c9d23382-b47b-cc42-bffe-227b51825cd9&amp;tm_city_code=CGYP&amp;max_price=5855&amp;guests=1&amp;request_id=c9d23382-b47b-cc42-bffe-227b51825cd9&amp;tm_country_code=PH</t>
  </si>
  <si>
    <t>8.4783345, 124.6422778</t>
  </si>
  <si>
    <t>With a stay at Mallberry Suites Business Hotel in Cagayan de Oro, you'll be just steps from Limketkai Center and SM CDO Downtown Premier. This spa hotel is 0.4 mi (0.6 km) from Centrio Mall and 0.5 mi (0.7 km) from Gaisano City Mall.
Relax at the full-service spa, where you can enjoy massages and facials.
Enjoy a meal at the restaurant or snacks in the coffee shop/cafe. The hotel also offers room service (during limited hours). Wrap up your day with a drink at the bar/lounge. Buffet breakfasts are available daily from 7:00 AM to 9:00 AM for a fee.
Featured amenities include a business center, complimentary newspapers in the lobby, and dry cleaning/laundry services. Free self parking is available onsite.
Make yourself at home in one of the 295 air-conditioned rooms featuring flat-screen televisions. Complimentary wireless internet access keeps you connected, and cable programming is available for your entertainment. Conveniences include desks and coffee/tea makers, and housekeeping is provided daily.</t>
  </si>
  <si>
    <t>Parkview Hotel</t>
  </si>
  <si>
    <t>www.skyscanner.com.ph/hotel_deeplink/4.0/PH/en-US/PHP/h_ct/212601918/2026-03-02/2026-03-03/hotel/hotel/hotels?legacy_provider_id=31&amp;rooms=1&amp;closed_user_group=apps&amp;hb_data=IoUoO5e8w5CAkbccLSu-WiQNIFyHJvdhnsw1r8eljcu5qWZi2WQxF1y0OI25M8d7cS3haSpaIDT_EJ_wD_EJ5Gh9AEzdpXpo4tmfUJ4fjjYyBkoYVPzurqmnkJpcV3EtF0SqX0h07yA8b4OApzDQJjlHWtx49n2fIojYjYe9nuvgolO5dcuislF8iCGp-gEYDAlt_gSSIhXq5k7D_c9asu9shemYWzRBK2WMtxDZSRErJSDZ1qucojNhN369aN_soJp4gE80K1z0fKrfqp2KopJ8m3aAQ-twBNQk-Y-4U2eJi4brTIQX9H2FsJvdJG_9ny_QPeBGil9akq8vCPj157OVrT3_SSLXAWHSsI9llWFGFQx_RbvrPK4-ZX-jwodwkOGm3lmP_SD29m5FzkL-BiBd_Sl2QYE3Xp8pCZ15Dg%3D%3D&amp;q_datetime_utc=2026-03-02T00%3A22%3A01&amp;ticket_price=1255&amp;quote_id=4764669681632322082&amp;utid_state=1&amp;channel=iphone&amp;price_without_closed_user_group=2256&amp;tm_place_name=Cagayan+De+Oro&amp;deeplink_data=eyJmaWVsZHMiOnsic2lnbmF0dXJlIjoiMDY5YmVjYWIxMjUwMTFhOGQzYzBhNjk1Y2Q4NjEyMmEifSwidXJsIjoiaHR0cHM6Ly9waC50cmlwLmNvbS9ob3RlbHMvcmVkaXJlY3Q%2FaG90ZWxpZD0yMzIwMzU5OSZjaXR5PTUwNTAmQWxsaWFuY2VpZD0xMjYwNyZzaWQ9ODg4ODMyJmNoZWNraW49MjAyNi0wMy0wMiZjaGVja291dD0yMDI2LTAzLTAzJnNob3BwaW5naWQ9MDZiMGM5NDhmY2Q5NDkyMGE5YWZlODQ5MDUwYzY3NjMmYWR1bHQ9MSZjaGlsZHJlbj0wJmFnZXM9Jmxhbmd1YWdlPWVucGgmbG9jYWxlPWVuX1BIJnJvb21pZD0xMjM1MjAxODU3JnN3aWQ9MCZwYXk9UFAmZmd0PTEmY3JuPTEmY3Vycj1QSFAmd2twPTEmc3RhbmQ9SDRzSUFBQUFBQUFBX3dBREFmei1DbUVLQWhnQkVnUUlBUkFBR2xVSXdkNy16QVFTQVRNWUFEQzREemlPYTVnQmo1NklDNmdCQUxnQkE4QUJBTkVCRks1SDRYcXhrRURoQWJnZWhldFJuWk5BNkFITG9jYTBBWWdDSUlrRUFBQUFBQUFBQUFDZ0JBQ2hCUUFBQUFBQUFBQUFHaUF3Tm1Jd1l6azBPR1pqWkRrME9USXdZVGxoWm1VNE5Ea3dOVEJqTmpjMk15QUVLS213azgwR1NBRlNCakl5Wm1FME4xb2NDZ05WVTBRUndvYW5WOHB5RzBBYUExQklVQ0VRV0RtMHlIYS1QMklGWlc1ZlVFaG91UlJ3QVhnQWlnRUhTQUY0QU1nQkFhb0JCd29ETURNeEVBUHlBU0l3Tm1Jd1l6azBPR1pqWkRrME9USXdZVGxoWm1VNE5Ea3dOVEJqTmpjMk0xOHdrZ0lCTkpvQ0FBQUFBUF9fQVFBQV9fOVRfUUVaQXdFQUFBIn0%3D&amp;utid=8f61c83f-f7e1-a995-f3f5-88313e052e27&amp;tm_stars=0&amp;client_id=skyscanner_app&amp;redirect_delay=1000&amp;price_policy=2&amp;pre_redirect_id=80ef04bf-631d-ef0a-77cd-00f5f69135e6&amp;tm_city_code=CGYP&amp;max_price=2037&amp;guests=1&amp;request_id=80ef04bf-631d-ef0a-77cd-00f5f69135e6&amp;tm_country_code=PH</t>
  </si>
  <si>
    <t>8.4600865, 124.6500421</t>
  </si>
  <si>
    <t>Sandugo, Tirso Neri Street, Barangay 7, Carmen, Cagayan de Oro, Northern Mindanao, 9000, Philippines</t>
  </si>
  <si>
    <t>parking, wifi, air_conditioning, non-smoking, smoking_areas, multilingual_staff, room_service, business_center, airport_shuttle, photocopier, fax, security</t>
  </si>
  <si>
    <t>Parkview Hotel is located in Cagayan de Oro, within 1.3 miles of Limketkai Center and 2.7 miles of SM City Cagayan De Oro. The property is close to Centrio Mall, Capitol University Museum of Three Cultures and The Atrium.</t>
  </si>
  <si>
    <t>Casa Monte</t>
  </si>
  <si>
    <t>www.skyscanner.com.ph/hotel_deeplink/4.0/PH/en-US/PHP/h_ad/222045510/2026-03-02/2026-03-03/hotel/hotel/hotels?legacy_provider_id=22&amp;rooms=1&amp;closed_user_group=general&amp;hb_data=VxovQOw-BQ_RF9EnDhlpQGFtDPIdHnxh2oGf1kS7na_XouRkbXJhcmLv3qsp8QKlLK2-2duY43JAX7ySA_y1Yg9ZBv79d5niN_9bVHNPkIt3QJaGga9N9TmfqhpynIlncSxmUps4oO-zquf0CmjxizixOB7LLaR-lNp8gM21tynfbetbrqKYrAftyDZfzycvaqvXIJA1yY9oXQ0bSjEF5L5WH-pd1tz9n27e3IQQcJ0MjqrGgGljIGg1B3d8T-FbK2mryO2zwrqSTrIEur6c65Ecr8qKw2mUod6LWwWhQrsAlEbslvbiqLjB3dPRjCXqfst7rQnqHVBw6Fsmk3iKCBdq_3D_s1EkzNa_FL1vzqm5fbWwVeou5vQ_trN6NBHSKcqZBzxXN9kAPl39ZilI-ZT6VHrTnqEb2O-EfrJMz2gY&amp;q_datetime_utc=2026-03-02T00%3A22%3A05&amp;ticket_price=3528&amp;quote_id=8974067736924597783&amp;utid_state=1&amp;channel=iphone&amp;price_without_closed_user_group=3922&amp;tm_place_name=Cagayan+De+Oro&amp;deeplink_data=eyJmaWVsZHMiOnsic2lnbmF0dXJlIjoiM2I3YmUwMTczOTcxYzU1YjY5ZjhmMGJjNzA3OThlYjkifSwidXJsIjoiaHR0cHM6Ly93d3cuYWdvZGEuY29tL3BhcnRuZXJzL3BhcnRuZXJzZWFyY2guYXNweD9jaWQ9MTg0NjM4MyZoaWQ9NTk3MzM1MTAmY3VycmVuY3k9UEhQJmNoZWNraW49MjAyNi0wMy0wMiZjaGVja291dD0yMDI2LTAzLTAzJk51bWJlcm9mQWR1bHRzPTEmTnVtYmVyb2ZDaGlsZHJlbj0wJlJvb21zPTEmbWNpZD0zMDM4Jm1hc3RlclJvb21JZD04OTg3NTg4OTQmbXB0PVRtbG1TMnhsYjJKcVNXa3pkRnBtZVhOUmRUaDBSMmh0YjJST1dEZGtUakJ4S3pOdFVXZGxUVnAwY0V4M2VYcG9ZVXhEV2pWVlNHaGlVRVJpTWxFNVMxbFFXazUyWlRoRlQwcHROa1YzUFQwJlRvdGFsUHJpY2U9MzUyOC4wMCZUb3RhbFRheD0zNzguMDAmVG90YWxGZWU9MC4wMCZUb3RhbFN1cmNoYXJnZT0wJm1jdXI9UEhQIn0%3D&amp;utid=b3f51723-e1b9-0dc0-0552-2cdfbe29a84e&amp;tm_stars=0&amp;client_id=skyscanner_app&amp;redirect_delay=1000&amp;price_policy=2&amp;pre_redirect_id=6d897eb8-577e-eabd-8190-c9535014c948&amp;tm_city_code=CGYP&amp;max_price=4838&amp;guests=1&amp;request_id=6d897eb8-577e-eabd-8190-c9535014c948&amp;tm_country_code=PH</t>
  </si>
  <si>
    <t>8.4836144, 124.6567362</t>
  </si>
  <si>
    <t>Oro Heaven, Macasandig, Cagayan de Oro, Northern Mindanao, 9000, Philippines</t>
  </si>
  <si>
    <t>Offering garden views, Casa Monte in Cagayan de Oro features accommodations, a garden, and a shared lounge. With pool views, this accommodation provides a balcony and a swimming pool.</t>
  </si>
  <si>
    <t>Limketkai Luxe Hotel</t>
  </si>
  <si>
    <t>www.skyscanner.com.ph/hotel_deeplink/4.0/PH/en-US/PHP/h_ad/126066978/2026-03-02/2026-03-03/hotel/hotel/hotels?legacy_provider_id=22&amp;rooms=1&amp;hb_data=TexaShnZkYcYtYn7xKS8T6Tp0ijnQnyrzhN2yO9bWsOs0dRACobwd3Hs_vB7MQhIQuliwD987zp8FZ3Z5TmsbpKGelexI6OxQkPzbZnMIDqBQxrEUrX3NR8uXZ6kuN970gSvgCu0TAaivT1WYMuPB9D5nxLcx4I9Xus2KtnTUP9-8Z-RcFJRDYsrE3mc9q1DAm4eUS1QZsNQ2gcqINHSupc2_noB6Xd_cZe44Sqbqlh38JSutdXzuD2B3MssfIyHywnHj_kWAsFI5NJWNMTHd2Eci0PdBpwvg53i8C-Y730WjBKveire7jlUmE_lFF1S6cEx8JQFIOyFWR5I1RJoXO0opB8DDeMy8HEx7CjwNo6BdkoQ6lFRYsYdcaRU2kSAB8pk3AXgN31U0KdTuFPAxRBigVQYyX4sfg9GABwEMMo7SuU%3D&amp;q_datetime_utc=2026-03-02T00%3A22%3A00&amp;ticket_price=4814&amp;quote_id=4713035725558071682&amp;utid_state=1&amp;channel=iphone&amp;tm_place_name=Cagayan+De+Oro&amp;deeplink_data=eyJmaWVsZHMiOnsic2lnbmF0dXJlIjoiZjllMTBkNmNhMDk2MzFkNzQ2ZDlhMzdlODYxMDc0ZmUifSwidXJsIjoiaHR0cHM6Ly93d3cuYWdvZGEuY29tL3BhcnRuZXJzL3BhcnRuZXJzZWFyY2guYXNweD9jaWQ9MTg0NjM4MyZoaWQ9NTQ3NDgxJmN1cnJlbmN5PVBIUCZjaGVja2luPTIwMjYtMDMtMDImY2hlY2tvdXQ9MjAyNi0wMy0wMyZOdW1iZXJvZkFkdWx0cz0xJk51bWJlcm9mQ2hpbGRyZW49MCZSb29tcz0xJm1jaWQ9Mjc5ODMmbWFzdGVyUm9vbUlkPTMxMjAxNzUmbXB0PVIwNXZhbFYxTDFWaWVGaEZXa0pUU1V0Sk1FbzRORVU1UzFweFlrNUNVbEp4UkZCR1JXaE5hbXhNTjJGRVUyMUtkWFk1Tm00ME1WcDRibUV3UW5veVMzVnNXRkJRVlZGR1dDdGFZbnBrZHowJlRvdGFsUHJpY2U9NDgxMy44OCZUb3RhbFRheD00NTEuNzImVG90YWxGZWU9NDE2LjM2JlRvdGFsU3VyY2hhcmdlPTAmbWN1cj1QSFAifQ%3D%3D&amp;utid=1c6408df-01d8-9025-295a-fa4fb15ffd05&amp;tm_stars=5&amp;client_id=skyscanner_app&amp;redirect_delay=1000&amp;price_policy=2&amp;pre_redirect_id=6e79c2a7-4097-3d04-9392-38d4056266c4&amp;tm_city_code=CGYP&amp;max_price=6323&amp;guests=1&amp;request_id=6e79c2a7-4097-3d04-9392-38d4056266c4&amp;tm_country_code=PH</t>
  </si>
  <si>
    <t>8.48544, 124.6640781</t>
  </si>
  <si>
    <t>The Feast Cagayan De Oro, Limketkai Drive, Mambato, Barangay 26, Lapasan, Cagayan de Oro, Northern Mindanao, 9000, Philippines</t>
  </si>
  <si>
    <t>With a stay at Limketkai Luxe Hotel, you'll be centrally located in Cagayan de Oro, just a 3-minute walk from Limketkai Center and 11 minutes by foot from SM CDO Downtown Premier. This luxury hotel is 0.8 mi (1.3 km) from Gaisano City Mall and 0.9 mi (1.5 km) from Centrio Mall.
Enjoy a range of recreational amenities, including an outdoor pool, a sauna, and a fitness center. Additional features at this hotel include complimentary wireless internet access, concierge services, and a banquet hall.
Grab a bite to eat at KaVe Restaurant and Bar, a restaurant which features a bar/lounge, or stay in and take advantage of the room service (during limited hours). Quench your thirst with your favorite drink at the poolside bar. Buffet breakfasts are available daily from 6:00 AM to 10:00 AM for a fee.
Featured amenities include a business center, limo/town car service, and complimentary newspapers in the lobby. Planning an event in Cagayan de Oro? This hotel has 14467 square feet (1344 square meters) of space consisting of a conference center and meeting rooms. Free valet parking is available onsite.
Make yourself at home in one of the 213 air-conditioned rooms featuring minibars and LED televisions. Complimentary wireless internet access keeps you connected, and cable programming is available for your entertainment. Bathrooms have complimentary toiletries and slippers. Conveniences include safes and desks, as well as phones with free local calls.</t>
  </si>
  <si>
    <t>RedDoorz Plus Near Lapasan Plaza Cagayan de Oro</t>
  </si>
  <si>
    <t>www.skyscanner.com.ph/hotel_deeplink/4.0/PH/en-US/PHP/h_ad/204271247/2026-03-05/2026-03-06/hotel/hotel/hotels?legacy_provider_id=22&amp;rooms=1&amp;closed_user_group=general&amp;hb_data=zCgTKRHLMacxWOKPV-dH4jI_3DNuilOBUSC-K1dGUyZ5C-32Eh6hmwndFxF3FAcs8DCZbAEL6iQ3C1OaBe7ecW7K-DMS_94f3duuV96BhxvXm3uBCW4GKnaywJL_UO1asFCjWS9_phxA9Mf2aEaxLmYvNo2VW4TrJbblAUFN0UJNU8Kqw7W0np_tAAnxEhjBiVaPpKyHEfrcGJDqRC-6gV1zigPQAz94-4a-T63FYwYnzxHQIfMJTnAChlSdY3rTkXsY7oC5XQo6TKHig0J_sXZVCyjBT7koCupoYxvnDW55oIFT11T_Seut_xbuZ-CVSNyK6q4vouDVBnTUmgKy3hnVdf03U3tDlyDFmQtjOyzoQBlORXi7NSNP0noAllSSLK25KqwUFyUYJCaE2REMdCw27ZiAM0gIvljDKxxQjbMI&amp;q_datetime_utc=2026-03-05T14%3A26%3A09&amp;ticket_price=697&amp;quote_id=5588914348345641398&amp;utid_state=1&amp;channel=iphone&amp;price_without_closed_user_group=1208&amp;tm_place_name=Cagayan+De+Oro&amp;deeplink_data=eyJmaWVsZHMiOnsic2lnbmF0dXJlIjoiMTc2YmY4ZDBlYTY5YzkzOWI1MmRlNDQyZDg5ZGRhNmUifSwidXJsIjoiaHR0cHM6Ly93d3cuYWdvZGEuY29tL3BhcnRuZXJzL3BhcnRuZXJzZWFyY2guYXNweD9jaWQ9MTg0NjM4MyZoaWQ9MTI1MDA2ODMmY3VycmVuY3k9UEhQJmNoZWNraW49MjAyNi0wMy0wNSZjaGVja291dD0yMDI2LTAzLTA2Jk51bWJlcm9mQWR1bHRzPTEmTnVtYmVyb2ZDaGlsZHJlbj0wJlJvb21zPTEmbWNpZD0zMzImbWFzdGVyUm9vbUlkPTE0NjI2MzY3MSZtcHQ9WXpKWFdreHpTVTkwZUVOeWIxUm9kVGg1WVc5RmVETkJWMlUxTDJWdk1raGtSU3RuTW1kc2FXbFFURzlNVkhsMFprWm5PVTlUTWtKRVZFUjBkMEowYVRKcVpWZHNaR3hLYURjdlR3JlRvdGFsUHJpY2U9Njk3LjA5JlRvdGFsVGF4PTgwLjY4JlRvdGFsRmVlPTU4Ljc0JlRvdGFsU3VyY2hhcmdlPTAmbWN1cj1QSFAifQ%3D%3D&amp;utid=f01a67ae-f208-fa96-0499-59d6d0bc024f&amp;tm_stars=1&amp;client_id=skyscanner_app&amp;price_policy=2&amp;pre_redirect_id=867aa21e-d40a-38e8-5dcb-dcedc2a90da4&amp;tm_city_code=CGYP&amp;max_price=2352&amp;guests=1&amp;request_id=867aa21e-d40a-38e8-5dcb-dcedc2a90da4&amp;tm_country_code=PH</t>
  </si>
  <si>
    <t>8.4744049, 124.6444145</t>
  </si>
  <si>
    <t>San Juan II, Agora, Lapasan, Cagayan de Oro, Northern Mindanao, 9000, Philippines</t>
  </si>
  <si>
    <t>wifi, air_conditioning, non-smoking, internet_access, 24-hour_front_desk_service, television, shower, complimentary_bottled_water</t>
  </si>
  <si>
    <t>RedDoorz Plus near Lapasan Plaza Cagayan de Oro is located in Cagayan de Oro, 30 miles from Dahilayan Adventure Park and a 13-minute walk from Centrio Mall. This 2-star hotel offers a 24-hour front desk.</t>
  </si>
  <si>
    <t>Hamersons Hotel CDO</t>
  </si>
  <si>
    <t>www.skyscanner.com.ph/hotel_deeplink/4.0/PH/en-US/PHP/h_ad/220170503/2026-03-02/2026-03-03/hotel/hotel/hotels?legacy_provider_id=22&amp;rooms=1&amp;hb_data=ENnw1Un2wY_mkHZumU8694oZX7Udpee9pQdJWwPMFf4qcy6xqIxATeZLjZcfpgXFEKEWINTRy9vBpJz1BRMFW4zqCEOpyDH56nKviMVYxfO9gEBsQWGumAH0drxz69j7ui-mYWe-ORtM-gSCEppvqOBNCreL5ooiEsiA0Euf0_WMvDkvoxmFbXQsqZIrWsuqY_GFLsnnwNQh8p_PrN3yWB8G-eZDB2hFAcMu_SCu-jRQ2jduYefLt4ksy3YZb0mB9RrI5Bf5fHMpEG8SiNiNYOil4coXXlyUM5ubFkDfPBumfw8sh6cx1DjRzcTx-5KKykKX4GTg67zRqadb5tNRhWCc8ZSNGWeHe-YDrciujyOkPdVV2WIlF74KdwtyeOkpNElk2QvP2bAkV5VLS8ho-b1DaU7rV73UShR7ZFohvvjR&amp;q_datetime_utc=2026-03-02T00%3A22%3A05&amp;ticket_price=2202&amp;quote_id=-2972736559944158618&amp;utid_state=1&amp;channel=iphone&amp;tm_place_name=Cagayan+De+Oro&amp;deeplink_data=eyJmaWVsZHMiOnsic2lnbmF0dXJlIjoiOGI3OGFjYTg5NWRlZmQzNjM3ZjliYTVmODg2MWJmYTYifSwidXJsIjoiaHR0cHM6Ly93d3cuYWdvZGEuY29tL3BhcnRuZXJzL3BhcnRuZXJzZWFyY2guYXNweD9jaWQ9MTg0NjM4MyZoaWQ9NTg2ODYyMTAmY3VycmVuY3k9UEhQJmNoZWNraW49MjAyNi0wMy0wMiZjaGVja291dD0yMDI2LTAzLTAzJk51bWJlcm9mQWR1bHRzPTEmTnVtYmVyb2ZDaGlsZHJlbj0wJlJvb21zPTEmbWNpZD0zMzImbWFzdGVyUm9vbUlkPTg4NDM5NjQ1MSZtcHQ9YlRaTFNWZHdZMlI0UVdkclNsSnlaVkk1VHpnemEwOUlWWFoxVUdGTU1YVTJkRmN3YjJsNGRsVm5Ta3AzT0ZoemJreGhNVU5yYlZjck0xRXlSVkpLT1ZBMlpuWTNXSEpFWkVWNGNVNVVVekUmVG90YWxQcmljZT0yMjAxLjg0JlRvdGFsVGF4PTIzNS45MSZUb3RhbEZlZT0wLjAwJlRvdGFsU3VyY2hhcmdlPTAmbWN1cj1QSFAifQ%3D%3D&amp;utid=aa34bf94-b43f-9192-5881-21cd367b1ae4&amp;tm_stars=3&amp;client_id=skyscanner_app&amp;redirect_delay=1000&amp;price_policy=2&amp;pre_redirect_id=71d37c42-a25b-f080-98fd-d1ebb717942c&amp;tm_city_code=CGYP&amp;max_price=3067&amp;guests=1&amp;request_id=71d37c42-a25b-f080-98fd-d1ebb717942c&amp;tm_country_code=PH</t>
  </si>
  <si>
    <t>8.4773668, 124.643502</t>
  </si>
  <si>
    <t>Tomas Saco Street, Paseo del Rio, Barangay 40, Nazareth, Cagayan de Oro, Northern Mindanao, 9000, Philippines</t>
  </si>
  <si>
    <t>Located in Cagayan de Oro, a 3-minute walk from Museo de Oro, Hamersons Hotel CDO provides accommodations with a fitness center, free private parking, a restaurant and a bar.</t>
  </si>
  <si>
    <t>Benrose Hotel</t>
  </si>
  <si>
    <t>www.skyscanner.com.ph/hotel_deeplink/4.0/PH/en-US/PHP/h_ad/213618989/2026-03-02/2026-03-03/hotel/hotel/hotels?legacy_provider_id=22&amp;rooms=1&amp;closed_user_group=general&amp;hb_data=48C9HKZ6haGvjzosltC6yZJztIx6hV8hKMpm5HN-anq_5si6H7yunt49lgS3sgKbqebzcibEGr6Xr6SDpOytJkgriH9h24jJtdbhYqx1UekqKnU1yluGSjhU0ngsHq9JyMpoogRV7mvY_d7Pu8n3MT9OU07nAuYs_Y1nzfE3SP_OBRvxPuEVdkDbyz4SUmUiStg6a8jxT-CbwNUSqlODN30hyEKxvpF-wBmdUle7GItfHVQedE06Jt7y_BmD0lrBN5BiqxIt6gTUPLGgAMNcuXGMnEOyl5SO2IWWhRUSMgJuP14SenHwFOASLMK16OZKX_Ax59FEugjIikCT4flM9CNgNOgq96neDZrIn59hCBzwYKvIO6vC-LXwTvcr2oX88l4lAKao_sNLCUnfa3KejiCM4lA_ISzDV9VpPCdng0Is&amp;q_datetime_utc=2026-03-02T00%3A22%3A06&amp;ticket_price=1067&amp;quote_id=-4607064210995667164&amp;utid_state=1&amp;channel=iphone&amp;price_without_closed_user_group=1866&amp;tm_place_name=Cagayan+De+Oro&amp;deeplink_data=eyJmaWVsZHMiOnsic2lnbmF0dXJlIjoiM2E0MjViZDBiZWY5MzkzYjkxNmFjNWFmODU1MTA5MWUifSwidXJsIjoiaHR0cHM6Ly93d3cuYWdvZGEuY29tL3BhcnRuZXJzL3BhcnRuZXJzZWFyY2guYXNweD9jaWQ9MTg0NjM4MyZoaWQ9MzUxNzg5MjgmY3VycmVuY3k9UEhQJmNoZWNraW49MjAyNi0wMy0wMiZjaGVja291dD0yMDI2LTAzLTAzJk51bWJlcm9mQWR1bHRzPTEmTnVtYmVyb2ZDaGlsZHJlbj0wJlJvb21zPTEmbWNpZD0zMzImbWFzdGVyUm9vbUlkPTU4NjMxNDk1NCZtcHQ9YlZZM1NFWTVSVXRoZDJsTll6TlpORGRSYkhkRU56RTNabEo0UjNaUlpHUXhMM3BNVFRFNVdrMXdZVTVxTUVVcmVFdDFhRkZWUWs4d1prNXRZV1puSzIxcWRtOWpiVFZVV21OeVpGb3JhVE0mVG90YWxQcmljZT0xMDY3LjM2JlRvdGFsVGF4PTEyMy4zMSZUb3RhbEZlZT05MC4xNiZUb3RhbFN1cmNoYXJnZT0wJm1jdXI9UEhQIn0%3D&amp;utid=1bdb0803-0b22-3a8a-3529-3623ac4d4919&amp;tm_stars=3&amp;client_id=skyscanner_app&amp;redirect_delay=1000&amp;price_policy=2&amp;pre_redirect_id=204016f5-dcf5-9dc7-e0e3-5f634b4739d2&amp;tm_city_code=CGYP&amp;max_price=3313&amp;guests=1&amp;request_id=204016f5-dcf5-9dc7-e0e3-5f634b4739d2&amp;tm_country_code=PH</t>
  </si>
  <si>
    <t>8.4848142, 124.6548479</t>
  </si>
  <si>
    <t>Tiano Brothers Street, Barangay 5, Poblacion, Cagayan de Oro, Northern Mindanao, 9000, Philippines</t>
  </si>
  <si>
    <t>Located in Cagayan de Oro, a 4-minute walk from Museo de Oro, Benrose Hotel has accommodations with a shared lounge, free private parking, a restaurant and a bar. The property is around 1.1 miles from Capitol University Museum of Three Cultures, 1.</t>
  </si>
  <si>
    <t>Red Planet Cagayan de Oro</t>
  </si>
  <si>
    <t>www.skyscanner.com.ph/hotel_deeplink/4.0/PH/en-US/PHP/h_ct/134507605/2026-03-02/2026-03-03/hotel/hotel/hotels?legacy_provider_id=31&amp;rooms=1&amp;hb_data=YTgG6PPiDUSkR8Um1skhnmTbTo24AV6Pm0gB7TIs2rTNkzk1CIlh23dPDHgUFAZMBlgXScU-5I_KX2qFBwpXBPzu1uDoCPqIZlxV1XIplkqv6gBqJr3Ff3336O9QzZtRmwK9ULyfmyMbzgbL2xdTL5PSwW8nKh_LKvDpxJAztlfBb0pMd8jx-3z6k-9k5G_6CeeZXEr_XuKiwmSXpjp1pcodE0EgX0TVFVVBqR0L8Hzb8p8HgK465ImrG5imjlEupkGPafxDKT5cUUQQj2VXxD1NKxpY6UgO8n_l2fjd0ioRy6kcmWvSYKah5wv53kjdImEj67Rk_OWByedFdUxcRNkP8Jxn82vVyu-gClSwk0TIynKtChRrslcymgFzzOTnasAIC7cqEBjqvjfu24e0Q7jweF3dELHbAYUXMjgnqQ%3D%3D&amp;q_datetime_utc=2026-03-02T00%3A22%3A04&amp;ticket_price=1895&amp;quote_id=1767813677026266879&amp;utid_state=1&amp;channel=iphone&amp;tm_place_name=Cagayan+De+Oro&amp;deeplink_data=eyJmaWVsZHMiOnsic2lnbmF0dXJlIjoiZThmOWE1ZDE5MDNjNmJiMDk0ZWE1YTYwMWUyOTRjZDYifSwidXJsIjoiaHR0cHM6Ly9waC50cmlwLmNvbS9ob3RlbHMvcmVkaXJlY3Q%2FaG90ZWxpZD02OTQ4NDMmY2l0eT01MDUwJkFsbGlhbmNlaWQ9MTI2MDcmc2lkPTg4ODgzMiZjaGVja2luPTIwMjYtMDMtMDImY2hlY2tvdXQ9MjAyNi0wMy0wMyZzaG9wcGluZ2lkPTRkOGU1NjhkODE1YTQzNzJhYzg1MTAxZGEwZTkxOWI3JmFkdWx0PTEmY2hpbGRyZW49MCZhZ2VzPSZsYW5ndWFnZT1lbnBoJmxvY2FsZT1lbl9QSCZyb29taWQ9NDE1MzMyNTczJnN3aWQ9MCZwYXk9UFAmZmd0PTEmY3JuPTEmY3Vycj1QSFAmd2twPTEmc3RhbmQ9SDRzSUFBQUFBQUFBX3dEMkFBbl9DbHNLQWhnQkVnUUlBUkFBR2s4STNmR0Z4Z0VZQURBQU9Qc1JtQUc3dENxb0FRQzRBUUxBQVFEUkFlRjZGSzVIYjVwQTRRR1B3dlVvWEp1ZFFPZ0IzZEdXQ0lnQ0lJa0VBQUFBQUFBQUFBQ2dCQUNoQlJTdVItRjZQSXRBR2lBMFpEaGxOVFk0WkRneE5XRTBNemN5WVdNNE5URXdNV1JoTUdVNU1UbGlOeUFFS0t1d2s4MEdTQUZTQmpJME1UVTROMW9jQ2dOUVNGQVJFRmc1dE1oMnZqOGFBMUJJVUNFUVdEbTB5SGEtUDJJRlpXNWZVRWhvdVJSd0FYZ0FpZ0VIU0FGNEFNZ0JBYW9CQVBJQklqUmtPR1UxTmpoa09ERTFZVFF6TnpKaFl6ZzFNVEF4WkdFd1pUa3hPV0kzWHpHU0FnRTBtZ0lBQUFBQV9fOEJBQURfX3pIWlg2YjJBQUFBIn0%3D&amp;utid=130f5adc-2b31-cb0f-dded-5617624b454c&amp;tm_stars=3&amp;client_id=skyscanner_app&amp;redirect_delay=1000&amp;price_policy=2&amp;pre_redirect_id=41b61beb-8b0f-89fb-9d3d-ecda92a46cee&amp;tm_city_code=CGYP&amp;max_price=2076&amp;guests=1&amp;request_id=41b61beb-8b0f-89fb-9d3d-ecda92a46cee&amp;tm_country_code=PH</t>
  </si>
  <si>
    <t>8.4887303, 124.6580682</t>
  </si>
  <si>
    <t>Red Planet Cagayan de Oro, C. M. Recto Avenue, Barangay 26, Poblacion, Cagayan de Oro, Northern Mindanao, 9000, Philippines</t>
  </si>
  <si>
    <t>parking, wifi, elevator, air_conditioning, non-smoking, internet_access, 24-hour_front_desk_service, multilingual_staff, room_service, restaurant, safe_deposit_box, car_rental, meeting_facilities, banquet_service, television, desk, shower, shuttle_service, luggage_storage, airport_shuttle, accessible, wheelchair_accessible, satellite_tv, hairdryer</t>
  </si>
  <si>
    <t>Red Planet Cagayan De Oro is located within a 10-minute walk of Gaisano Mall, Limketkai Center and Centrio Mall. It features a 24-hour front desk, nonsmoking rooms and a luggage storage service.</t>
  </si>
  <si>
    <t>Win Min Transient Inn</t>
  </si>
  <si>
    <t>www.skyscanner.com.ph/hotel_deeplink/4.0/PH/en-US/PHP/h_xp/134160306/2026-03-05/2026-03-06/hotel/hotel/hotels?legacy_provider_id=1&amp;rooms=1&amp;closed_user_group=mobile&amp;hb_data=1Nk3GQ3zwhet9FKskzuVXlsBxv9x5RhhGczITQN1I-IMPyvgJ9eAJkgt5t-KfWV6GYdw-PVpWxSkx7hlcb2dYakoHw5DjRPpXWMxYn_ev5lyjLD27P2dEkyp1l2mNyi7p43opp2VNh29NpW0TSrG_cok3Q5dMaiqE6FBL15x73QUU1euflEJ5PuIWi89mdBwdnSmc9RVtfhAQfXfvP1qQwwapX0fhi81m42vD8xYVesG2SoTQ66bSQRQ9lU0R3VZlYkllP1UyspWZvxtHp58sefJKmU%3D&amp;q_datetime_utc=2026-03-05T14%3A26%3A12&amp;ticket_price=1216&amp;quote_id=-3935850730400496369&amp;utid_state=1&amp;channel=iphone&amp;price_without_closed_user_group=1280&amp;tm_place_name=Cagayan+De+Oro&amp;deeplink_data=eyJmaWVsZHMiOnsic2lnbmF0dXJlIjoiZDIzYzk5MmM2MmYyY2JlYmRhZTExYTc3N2JkMzQyNGQifSwidXJsIjoiaHR0cHM6Ly93d3cuZXhwZWRpYS5jb20ucGgvSG90ZWwtU2VhcmNoP3RwaWQ9NjgmbXBlPTE3NzI3MjAyMjYmZW5kRGF0ZT0yMDI2LTAzLTA2JmFkdWx0cz0xJmxvY2FsZT1lbl9VUyZjaGlkPTkwM2Q1NDEwLTMyZmMtNDI0OS04OGI0LTRlZTVjZTRiMzI5MiZlYXBpZD00NjIzMCZtY3RjPTMmc3RhcnREYXRlPTIwMjYtMDMtMDUmbXBkPUdCUCZtcG49MjAxNjU0NjM3JmN1cnJlbmN5PUdCUCZyYXRlcGxhbmlkPTIwODI1OTY0NyZtcG09MjQmbXBwPTEmbXBvPUVDJnNlbGVjdGVkPTE2MDExNzA5Jm1wYj0yLjgxJm1wcT0xMi43OCZtcGE9MTIuNzgifQ%3D%3D&amp;utid=97bf10c9-4457-a19a-9e81-2a9ee061dd90&amp;tm_stars=0&amp;client_id=skyscanner_app&amp;price_policy=2&amp;pre_redirect_id=e4c28dc5-e708-d161-fb0c-0ee99167831a&amp;tm_city_code=CGYP&amp;max_price=1221&amp;guests=1&amp;request_id=e4c28dc5-e708-d161-fb0c-0ee99167831a&amp;tm_country_code=PH</t>
  </si>
  <si>
    <t>8.476697, 124.6451119</t>
  </si>
  <si>
    <t>Win Min Transient Inn, Agora, Lapasan, Cagayan de Oro, Northern Mindanao, 9000, Philippines</t>
  </si>
  <si>
    <t>wifi, air_conditioning, non-smoking, smoking_areas, massage, currency_exchange, multilingual_staff, room_service, garden, safe_deposit_box, television, shower, luggage_storage, airport_shuttle, golf_course</t>
  </si>
  <si>
    <t>With a stay at Win Min Transient Inn in Cagayan de Oro, you'll be within a 15-minute walk of SM CDO Downtown Premier and Limketkai Center. This guesthouse is 0.8 mi (1.3 km) from Gaisano City Mall and 0.9 mi (1.5 km) from Centrio Mall.
Take in the views from a garden and make use of amenities such as complimentary wireless internet access.
Featured amenities include complimentary newspapers in the lobby, a 24-hour front desk, and luggage storage. A roundtrip airport shuttle is provided for a surcharge (available 24 hours), and free self parking is available onsite.
Make yourself at home in one of the 22 air-conditioned guestrooms. Complimentary wireless internet access keeps you connected, and cable programming is available for your entertainment. Bathrooms have showers and complimentary toiletries. Housekeeping is provided daily, and rollaway/extra beds (surcharge) can be requested.</t>
  </si>
  <si>
    <t>Bridge Hotel Express</t>
  </si>
  <si>
    <t>www.skyscanner.com.ph/hotel_deeplink/4.0/PH/en-US/PHP/h_xp/212669221/2026-03-02/2026-03-03/hotel/hotel/hotels?legacy_provider_id=1&amp;rooms=1&amp;closed_user_group=mobile&amp;hb_data=pTkxFpvJVO-nJ8ga0YtrzqS-iBgG-RvDMIKTaXsMOsacg6AEV3JtKRarHA9TBXtpl7e5CUPsRpVv38MiBkM6AIw6xvo57_8ECGmkXUDCt1jtBTnEFFs5t11vMUyQmA4ACBUTNPi6FiGwhd_is531vpuQjKYJ7CH9W8kGRpx7JMMFraLiE2JJ6Gt1TozHv7Z67-jHAbwZW9yRyIbRlE5Z66qy5ymIKDGPYqzvmXeBI3GcRWVmfjP3oXmjrgiBArEujb7u2rlSCcWKSt7zL-vuzLG_7jA%3D&amp;q_datetime_utc=2026-03-02T00%3A22%3A08&amp;ticket_price=1878&amp;quote_id=-5963075307234810164&amp;utid_state=1&amp;channel=iphone&amp;price_without_closed_user_group=2087&amp;tm_place_name=Cagayan+De+Oro&amp;deeplink_data=eyJmaWVsZHMiOnsic2lnbmF0dXJlIjoiNDUxNmJmZGVlOGViM2JlNjhmY2I5ZDllNjFkZjZiOWUifSwidXJsIjoiaHR0cHM6Ly93d3cuZXhwZWRpYS5jb20ucGgvSG90ZWwtU2VhcmNoP3RwaWQ9NjgmbXBlPTE3NzI0MTA5MjImZW5kRGF0ZT0yMDI2LTAzLTAzJmFkdWx0cz0xJmxvY2FsZT1lbl9VUyZjaGlkPTkxZjQ1ZDI5LTI2ZjctNGI1MS05YTQ4LWFjMjNmNjhmMjE2YSZlYXBpZD00NjIzMCZtY3RjPTMmc3RhcnREYXRlPTIwMjYtMDMtMDImbXBkPUdCUCZtcG49MjI4OTA0NTc1JmN1cnJlbmN5PUdCUCZyYXRlcGxhbmlkPTQwMTE2MDIxMyZtcG09MjQmbXBwPTEmbXBvPUVDJnNlbGVjdGVkPTQ2NTE4NjA5Jm1wYj0yLjU5Jm1wcT0yMS41NiZtcGE9MjEuNTYifQ%3D%3D&amp;utid=b308c28d-45e6-b0e9-a822-25ebad2b88c4&amp;tm_stars=2&amp;client_id=skyscanner_app&amp;redirect_delay=1000&amp;price_policy=2&amp;pre_redirect_id=35fbbe17-7514-514a-2171-0928ec0cd127&amp;tm_city_code=CGYP&amp;max_price=3320&amp;guests=1&amp;request_id=35fbbe17-7514-514a-2171-0928ec0cd127&amp;tm_country_code=PH</t>
  </si>
  <si>
    <t>8.484761, 124.6529368</t>
  </si>
  <si>
    <t>Toribio Chaves Street, Barangay 5, Nazareth, Cagayan de Oro, Northern Mindanao, 9000, Philippines</t>
  </si>
  <si>
    <t>wifi, air_conditioning, non-smoking, internet_access, 24-hour_front_desk_service, multilingual_staff, room_service, lounge, shower, telephone</t>
  </si>
  <si>
    <t>Located within a 19-minute walk of Centrio Mall and 1.2 miles of Capitol University Museum of Three Cultures, Bridge Hotel Express provides rooms in Cagayan de Oro.</t>
  </si>
  <si>
    <t>Emerald Suites CDO</t>
  </si>
  <si>
    <t>www.skyscanner.com.ph/hotel_deeplink/4.0/PH/en-US/PHP/h_ad/136302697/2026-03-02/2026-03-03/hotel/hotel/hotels?legacy_provider_id=22&amp;rooms=1&amp;hb_data=rrXSB9G5jogJzrd4DBV1lebGk1eWlso4NrncnwdoLJgy-E0eSJ1ixQXxnu45cjTuNQDxBdJHMAcHB-aFxtL65pYkcy3VwiReAZTjBFKyWSsZI0vSLHARzGYt9dutJsfbhkOcNEdI5TYzhgdnv2Yio9duPRBVdi4XYe4pEHkVvKuCHSJlOoBo1K-Pm-NyO6GCYmOsa_54pvQ4YWf5DoarBp7Dz6wGLE7KshHSgzJUlrjqhO_Xuh_HkDM9vUy6kZfruAUn90IlwuCkH79iXd4ZhYZPgxDUOOPMkxyQnIQ-clkoc7Fs30uPp0WDGG553R11ZgCKLlf1jv7asjxhOwKqwbVqn_A1yxpZm8KaF9tLhTQiynHpiKMF7zM8_RCszOULSvsXPpc4Q3VouzDDbtzDO-hgf-uZvqLp5f6Xk_Sv7ugm&amp;q_datetime_utc=2026-03-02T00%3A22%3A09&amp;ticket_price=1850&amp;quote_id=-1475941057411009814&amp;utid_state=1&amp;channel=iphone&amp;tm_place_name=Cagayan+De+Oro&amp;deeplink_data=eyJmaWVsZHMiOnsic2lnbmF0dXJlIjoiYjk3M2Q3YWQzZmY1NDU0YTA1YTU0ODFmNmIzZjk3MWQifSwidXJsIjoiaHR0cHM6Ly93d3cuYWdvZGEuY29tL3BhcnRuZXJzL3BhcnRuZXJzZWFyY2guYXNweD9jaWQ9MTg0NjM4MyZoaWQ9NjQ4Njk5NjQmY3VycmVuY3k9UEhQJmNoZWNraW49MjAyNi0wMy0wMiZjaGVja291dD0yMDI2LTAzLTAzJk51bWJlcm9mQWR1bHRzPTEmTnVtYmVyb2ZDaGlsZHJlbj0wJlJvb21zPTEmbWNpZD0zMDM4Jm1hc3RlclJvb21JZD0xMDExODQyOTg2Jm1wdD1XVlpIVjFSeVdYUnJNRXBvWmtweFYzTTFXU3QzU0ZaTlRHOURaREJRTlc5bVExUnBSM0JTV1VoaVdHbDZTRTk0V0dSV1JrNWtkVmx4VVRKb1VFcEpNRzE1TDNoQk9URXdhMVpWY2xScVpUTSZUb3RhbFByaWNlPTE4NTAuMDAmVG90YWxUYXg9MTY4LjE4JlRvdGFsRmVlPTAuMDAmVG90YWxTdXJjaGFyZ2U9MCZtY3VyPVBIUCJ9&amp;utid=d4be7755-3406-a2bb-c2be-cc71d556e211&amp;tm_stars=2&amp;client_id=skyscanner_app&amp;redirect_delay=1000&amp;price_policy=2&amp;pre_redirect_id=6f434c02-4596-94e1-010c-4c1d6c921011&amp;tm_city_code=CGYP&amp;max_price=1850&amp;guests=1&amp;request_id=6f434c02-4596-94e1-010c-4c1d6c921011&amp;tm_country_code=PH</t>
  </si>
  <si>
    <t>8.4849958, 124.6344549</t>
  </si>
  <si>
    <t>Jose Calo Agudo Street, Barangay 24, Poblacion, Cagayan de Oro, Northern Mindanao, 9000, Philippines</t>
  </si>
  <si>
    <t>31 miles from Dahilayan Adventure Park, Emerald Suites CDO is located in Cagayan de Oro and has free WiFi, concierge services and a tour desk. Featuring a shared lounge, the 2-star hotel has air-conditioned rooms with a private bathroom.</t>
  </si>
  <si>
    <t>RedDoorz Near Liceo de Cagayan University Highschool</t>
  </si>
  <si>
    <t>www.skyscanner.com.ph/hotel_deeplink/4.0/PH/en-US/PHP/h_h1/204077537/2026-03-05/2026-03-06/hotel/hotel/hotels?legacy_provider_id=927111&amp;rooms=1&amp;closed_user_group=mobile&amp;hb_data=y8kbqQZsSeGXnCiQimdLr5Scklll7LCScThJ0lNnyh0273fZZqd6Of9kHqgN69mJqqBZ_37UVNs2BXO-lqtjHKI3DTW2tbyvnLL_HtUg7uo6ZdMxrQggM7zjNLvq2sEnyuK9kuvFSr69rjC8RVQ1_92igkxUsKObvk449UsovG-J8EM4zyLPBTpS2b_W_thjp0YlgCqlb3jM5j3wkPAaEeEa6lORYx7LM-Z2fH9H-kKdF8oQ2nJOZ-hRokcP6YD9kBQ0Xbd6NJInMNJIC0aiXOeIZeA%3D&amp;q_datetime_utc=2026-03-05T14%3A26%3A17&amp;ticket_price=1526&amp;quote_id=9036398166779580552&amp;utid_state=1&amp;channel=iphone&amp;price_without_closed_user_group=2864&amp;tm_place_name=Cagayan+De+Oro&amp;deeplink_data=eyJmaWVsZHMiOnsic2lnbmF0dXJlIjoiMDUyNzY2NzhhZmI5N2RlN2ZhMjJkMjZkZGViMGMyYjYifSwidXJsIjoiaHR0cHM6Ly9waC5ob3RlbHMuY29tL0hvdGVsLVNlYXJjaD90cGlkPTMyMTQmbXBlPTE3NzI3MjAyMjYmZW5kRGF0ZT0yMDI2LTAzLTA2JmFkdWx0cz0xJmxvY2FsZT1lbl9QSCZjaGlkPWI1ZGNlY2IwLWNiNjQtNGJmZi04MjRkLTMwYTM0MmY2ZjM4YiZlYXBpZD00NCZtY3RjPTMmc3RhcnREYXRlPTIwMjYtMDMtMDUmbXBkPVBIUCZtcG49MjE0MDAyMzU2JmN1cnJlbmN5PVBIUCZyYXRlcGxhbmlkPTM4MTc4MjE4NiZtcG09MjQmbXBwPTEmbXBvPUVDJnNlbGVjdGVkPTQ1MDA5MDc1Jm1wYj0yNzUuMDkmbXBxPTEzNzUuNDUmbXBhPTEyNTAuNDEifQ%3D%3D&amp;utid=1795535b-cc1b-70ac-6c29-e5c8466a46f7&amp;tm_stars=0&amp;client_id=skyscanner_app&amp;price_policy=2&amp;pre_redirect_id=2d8bd34a-9314-2b4c-650d-48a290d93d10&amp;tm_city_code=CGYP&amp;max_price=3178&amp;guests=1&amp;request_id=2d8bd34a-9314-2b4c-650d-48a290d93d10&amp;tm_country_code=PH</t>
  </si>
  <si>
    <t>8.488042, 124.6517322</t>
  </si>
  <si>
    <t>Gemelina Street, Carmen, Cagayan de Oro, Northern Mindanao, 9000, Philippines</t>
  </si>
  <si>
    <t>parking, wifi, air_conditioning, non-smoking, internet_access, multilingual_staff, room_service, television, complimentary_bottled_water</t>
  </si>
  <si>
    <t>Located in Cagayan de Oro, RedDoorz near Liceo De Cagayan University Highschool is within a 5-minute drive of Plaza Divisoria and Gaston Park. This hotel is 1.2 mi (1.9 km) from City Museum of Cagayan de Oro and Heritage Studies Center and 1.3 mi (2 km) from Xavier University â€“ Ateneo de Cagayan.
Free self parking is available onsite.
Make yourself at home in one of the 5 air-conditioned guestrooms. Complimentary wireless internet access is available to keep you connected. Bathrooms have showers and complimentary toiletries. Conveniences include desks and complimentary bottled water.</t>
  </si>
  <si>
    <t>GV Hotel - Cagayan de Oro</t>
  </si>
  <si>
    <t>https://www.google.com/maps/place/FB+DORMITEL+SUITES/data=!4m11!3m10!1s0x32fff2d41cf20261:0x80391467ba5b248f!5m3!1s2026-03-01!4m1!1i2!8m2!3d8.4742516!4d124.6457903!16s%2Fg%2F11sgmywl8q!19sChIJYQLyHNTy_zIRjyRbumcUOYA?authuser=0&amp;hl=en&amp;rclk=1</t>
  </si>
  <si>
    <t>8.4742516, 124.6457903</t>
  </si>
  <si>
    <t>Equilibrium Gym, Corrales Extension, Purok 3, Barangay 25, Poblacion, Cagayan de Oro, Northern Mindanao, 9000, Philippines</t>
  </si>
  <si>
    <t>Located in Cagayan de Oro, a few steps from Capitol University Museum of Three Cultures, GV Hotel - Cagayan de Oro provides accommodations with free WiFi and free private parking. This 1-star hotel has air-conditioned rooms with a private bathroom.</t>
  </si>
  <si>
    <t>FB Dormitel Suites</t>
  </si>
  <si>
    <t>www.skyscanner.com.ph/hotel_deeplink/4.0/PH/en-US/PHP/h_ad/212397824/2026-03-05/2026-03-06/hotel/hotel/hotels?legacy_provider_id=22&amp;rooms=1&amp;closed_user_group=general&amp;hb_data=eKxNCNbB0B0asyHhTME7oNkcbtzlARRdLHjTTtDVewPE-HZBJDaUYsHo_zUaTebug6aaPRjIjKHzOj0EKjaH6gPmBTtOeLD4VX3AFHew1MHgP2oDgFLzRAifzNKN-7amr_MNm5In0tLXWbFIxbIhVVECmIH9dN3RruUIC2He0AEEkXcFvR9pgALqIKhYfIf3JPffR3jMMIi5nP6QsVtsUTiiggIbA1EDzD4vLqeij14Uc3IFaXWR-JCgS4k2Y8xzeInZIz79I5RKThgY13oIfL7GJRPKGdFsKThyEQMZ0zT1X8qQkwlNLDin0QXwjLc1oat8uulddpFwhhIiWGz-G3QBXkyj89mE9luDRAjsT6vaDNUEyw4VWcv1I7LSKkzmstOTuKlKt3VDgqHKTdVyp1Zk1d7iunf0neS9FxyUS6TV&amp;q_datetime_utc=2026-03-05T14%3A26%3A18&amp;ticket_price=2994&amp;quote_id=-2063779408318216378&amp;utid_state=1&amp;channel=iphone&amp;price_without_closed_user_group=3579&amp;tm_place_name=Cagayan+De+Oro&amp;deeplink_data=eyJmaWVsZHMiOnsic2lnbmF0dXJlIjoiZmYzNzczMjkwZjJiY2UyNTdiM2FlNDE0MDdlNjMyMjQifSwidXJsIjoiaHR0cHM6Ly93d3cuYWdvZGEuY29tL3BhcnRuZXJzL3BhcnRuZXJzZWFyY2guYXNweD9jaWQ9MTg0NjM4MyZoaWQ9MzQ1MjU5NTgmY3VycmVuY3k9UEhQJmNoZWNraW49MjAyNi0wMy0wNSZjaGVja291dD0yMDI2LTAzLTA2Jk51bWJlcm9mQWR1bHRzPTEmTnVtYmVyb2ZDaGlsZHJlbj0wJlJvb21zPTEmbWNpZD0yODE4OCZtYXN0ZXJSb29tSWQ9NTcxODk4MzkyJm1wdD1TVXh1UzFKSk9FdE9NVmxCY3pNd2EzRnlaa3BvY1RGUlJUVmxaRE5EVm5RMFptdExha2RzV1ZWbVMwNDBkbkJzTDBaRllVYzRVbVV5VW5CTlpGTXpRblpWTVdSS2IwbHFkekJDWW5ablBUMCZUb3RhbFByaWNlPTI5OTMuNzUmVG90YWxUYXg9Mzg3Ljk5JlRvdGFsRmVlPTIxMC43NiZUb3RhbFN1cmNoYXJnZT0wJm1jdXI9UEhQIn0%3D&amp;utid=82b2b6d9-2e64-0f54-1181-9cb15b935ba0&amp;tm_stars=3&amp;client_id=skyscanner_app&amp;price_policy=2&amp;pre_redirect_id=ddc370cb-5838-378f-ff88-d99e640f3ea6&amp;tm_city_code=CGYP&amp;max_price=5754&amp;guests=1&amp;request_id=ddc370cb-5838-378f-ff88-d99e640f3ea6&amp;tm_country_code=PH</t>
  </si>
  <si>
    <t>8.4792579, 124.6562766</t>
  </si>
  <si>
    <t>17th Street, Barangay 40, Nazareth, Cagayan de Oro, Northern Mindanao, 9000, Philippines</t>
  </si>
  <si>
    <t>parking, wifi, elevator, air_conditioning, non-smoking, internet_access, 24-hour_front_desk_service, smoking_areas, room_service, restaurant, television, shower</t>
  </si>
  <si>
    <t>FB Dormitel Suites provides accommodations in Cagayan de Oro near Centrio Mall and Capitol University Museum of Three Cultures. With a restaurant, the 3-star hotel has air-conditioned rooms with free WiFi, each with a private bathroom.</t>
  </si>
  <si>
    <t>Studio With Balcony at The Loop Tower With Free Parking Within Limketkai Center</t>
  </si>
  <si>
    <t>https://www.google.com/maps/place/Nature%27s+Pensionne+House/data=!4m11!3m10!1s0x32fff3600656355d:0xd469b16c80ab7750!5m3!1s2026-03-01!4m1!1i2!8m2!3d8.4769895!4d124.6445453!16s%2Fg%2F1tc_y_pr!19sChIJXTVWBmDz_zIRUHergGyxadQ?authuser=0&amp;hl=en&amp;rclk=1</t>
  </si>
  <si>
    <t>8.4769895, 124.6445453</t>
  </si>
  <si>
    <t>Limketkai Avenue, Limketkai Center, Barangay 35, Lapasan, Cagayan de Oro, Northern Mindanao, 9000, Philippines</t>
  </si>
  <si>
    <t>Just a 13-minute walk from Centrio Mall and one mile from Capitol University Museum of Three Cultures, Studio with Balcony at The Loop Tower with Free Parking within Limketkai Center features accommodations in Cagayan de Oro with a terrace.</t>
  </si>
  <si>
    <t>Nature's Pensionne House</t>
  </si>
  <si>
    <t>www.skyscanner.com.ph/hotel_deeplink/4.0/PH/en-US/PHP/h_bc/130397750/2026-03-05/2026-03-06/hotel/hotel/hotels?legacy_provider_id=13&amp;rooms=1&amp;closed_user_group=apps&amp;hb_data=L5LwzBeFqxDoA_uag1fT5L8yxO0e0iPG0dImMcrr5FyDslMAO0urIxZHl3i1pSUsYOzsq0IrpVkEoj2gnrUqbcqs8lO1zmOqdDPIDX__J3wslmI_ytvug_e9NBC_IgRnDl4zD4bR5fqQc9lYSKA3D8nXIHgCQxxBKOOoOBO_QtX-_PGKmm6Zi0AGGxC9q-yqtogYmnhF1kBkY4WJJ7hR45_bH77SIlKVoQSAxpFKBveTsdTOWUaX4KUGoXwaml7x2MXvwyMiPvEMoWxUOhIQW9Wd1c8Sm6PKMgyUgwxwGh5Egs82-IYSOdtZoAH_H7EaOY8DK9BYHUj2WIWV4cdS6NaPfBD5lzsXEO1lENWn-VvUAmmCw9nBbP4AKZ6hrzEq35_7iBKIQFF6EHfy1MGTQapSsBTC2lypU-fxM0nYmP3VSUdX-Fg%3D&amp;q_datetime_utc=2026-03-05T14%3A26%3A20&amp;ticket_price=1361&amp;quote_id=-6273837671219934742&amp;utid_state=1&amp;channel=iphone&amp;price_without_closed_user_group=1779&amp;tm_place_name=Cagayan+De+Oro&amp;deeplink_data=eyJmaWVsZHMiOnsic2lnbmF0dXJlIjoiZDhhYzc1OTkyMTljNjYxZjM3MGYxNTA4ZWY2NzUzZTciLCJibG9ja19pZCI6IjEyNDYwMDMwMV8zODEyNjcyODBfMF8yXzAifX0%3D&amp;utid=1d2f5180-8d0a-c95e-3803-0b1e472bb86c&amp;tm_stars=1&amp;client_id=skyscanner_app&amp;price_policy=2&amp;pre_redirect_id=5eefc34f-f4c3-a7c6-c0ff-2ef5223dc567&amp;tm_city_code=CGYP&amp;max_price=1562&amp;guests=1&amp;request_id=5eefc34f-f4c3-a7c6-c0ff-2ef5223dc567&amp;tm_country_code=PH</t>
  </si>
  <si>
    <t>8.4966446, 124.629438</t>
  </si>
  <si>
    <t>parking, wifi, air_conditioning, non-smoking, internet_access, 24-hour_front_desk_service, smoking_areas, massage, currency_exchange, multilingual_staff, room_service, garden, restaurant, beauty_salon, bar, safe_deposit_box, car_rental, fitness_center, luggage_storage, airport_shuttle, photocopier, accessible, fax, golf_course</t>
  </si>
  <si>
    <t>With a stay at Nature's Pensionne House, you'll be centrally located in Cagayan de Oro, steps from Xavier University â€“ Ateneo de Cagayan and within a 5-minute walk of Museo de Oro. This pension is 0.3 mi (0.5 km) from Plaza Divisoria and 0.3 mi (0.5 km) from Gaston Park.
Pamper yourself with onsite massages or take in the view from a garden. Additional amenities at this pension include complimentary wireless internet access and a hair salon.
Take advantage of the pension's 24-hour room service. Breakfast is available daily for a fee.
Featured amenities include a business center, complimentary newspapers in the lobby, and dry cleaning/laundry services. This pension has 3 meeting rooms available for events. A roundtrip airport shuttle is provided for a surcharge (available 24 hours), and free self parking is available onsite.
Make yourself at home in one of the 25 individually furnished guestrooms. Complimentary wireless internet access keeps you connected, and cable programming is available for your entertainment. Bathrooms with showers are provided. Conveniences include phones, and housekeeping is provided daily.</t>
  </si>
  <si>
    <t>N Hotel</t>
  </si>
  <si>
    <t>www.skyscanner.com.ph/hotel_deeplink/4.0/PH/en-US/PHP/h_xp/128779589/2026-03-02/2026-03-03/hotel/hotel/hotels?legacy_provider_id=1&amp;rooms=1&amp;closed_user_group=mobile&amp;hb_data=845k5UPkLYVKcNk7oDKp4cGde3zukitEk0fid2hl0HnDdiVcAom3H6_rUBzZ1qh0Hr4YsvFd88LPF7Cg__8JYEtXAVKS7_mwYeIJPR1JHKvI5iWzDi8G15QFewDiGA1FJGPCoTLZaX2X8wCH2A87dcEVnmV102YCgR6YS-FKogNaUI-oFvC6OvhXvDL8gC_OT7MdNAE2kC9dtd-A1KL8KfecYFEKBcCzACUgJ0sG7JokqSZQcNULKnLqNzftnRJFE-EajQlThKbpKUVb_icGkfiCrfA%3D&amp;q_datetime_utc=2026-03-02T00%3A22%3A18&amp;ticket_price=4443&amp;quote_id=-5945475026365906652&amp;utid_state=1&amp;channel=iphone&amp;price_without_closed_user_group=4260&amp;tm_place_name=Cagayan+De+Oro&amp;deeplink_data=eyJmaWVsZHMiOnsic2lnbmF0dXJlIjoiN2EzZWZkNTY1ZTVmMDBlMjA2MTAwZTY5ZDc3MTJkOGYifSwidXJsIjoiaHR0cHM6Ly93d3cuZXhwZWRpYS5jb20ucGgvSG90ZWwtU2VhcmNoP3RwaWQ9NjgmbXBlPTE3NzI0MTA0NDUmZW5kRGF0ZT0yMDI2LTAzLTAzJmFkdWx0cz0xJmxvY2FsZT1lbl9VUyZjaGlkPTZhNGNjYmRkLWMwYmUtNDlkZC1hNGQyLWIyZWE1NTE2YmI2YiZlYXBpZD00NjIzMCZtY3RjPTMmc3RhcnREYXRlPTIwMjYtMDMtMDImbXBkPUdCUCZtcG49MjAxNDY1NjM3JmN1cnJlbmN5PUdCUCZyYXRlcGxhbmlkPTIwNzM2NzY1NyZtcG09MjQmbXBwPTEmbXBvPUVDJnNlbGVjdGVkPTE0Nzk5OTA2Jm1wYj02LjEyJm1wcT01MS4wMSZtcGE9NTEuMDEifQ%3D%3D&amp;utid=227eff4d-52f0-8d00-571f-d1559223806d&amp;tm_stars=2&amp;client_id=skyscanner_app&amp;redirect_delay=1000&amp;price_policy=2&amp;pre_redirect_id=bd68f648-fe69-4b38-36f4-9ed0a8f2a83a&amp;tm_city_code=CGYP&amp;max_price=12734&amp;guests=1&amp;request_id=bd68f648-fe69-4b38-36f4-9ed0a8f2a83a&amp;tm_country_code=PH</t>
  </si>
  <si>
    <t>N Hotel, L. Gabua Street, Tejero Village, NHA, Patag, Cagayan de Oro, Northern Mindanao, 9000, Philippines</t>
  </si>
  <si>
    <t>Located 1.8 miles from Centrio Mall, N Hotel offers 2-star accommodations in Cagayan de Oro and has a garden, a restaurant and a bar.</t>
  </si>
  <si>
    <t>www.skyscanner.com.ph/hotel_deeplink/4.0/PH/en-US/PHP/h_xp/46968116/2026-03-05/2026-03-06/hotel/hotel/hotels?legacy_provider_id=1&amp;rooms=1&amp;closed_user_group=mobile&amp;hb_data=5X4jwTJBvxpALve4-UVvgvX2e-qq10CVKrrundsME9hPHv1CZbVe3jxt01wYyqoUDlzmm07ajlAAIcIFQ2oFRpAj03kovlq2jOlLrclGgdgA056fhrhrozEORjHT-PZ3OcH_7-4xe8jGjU4iYgUldlyYr2JdRrTT7VIUCAatxoHcw-2wWVKKJXkfu5yS39huEqsnhXGOgnB86ftD3M3XdZpI5Eol3-jYgU7-OISXb19GBgZtcXIQxcZYoTVgz82bKfA9cNHw-KFxp75-SidXQuxIeFU%3D&amp;q_datetime_utc=2026-03-05T14%3A26%3A23&amp;ticket_price=5054&amp;quote_id=-230873272174735090&amp;utid_state=1&amp;channel=iphone&amp;price_without_closed_user_group=5615&amp;tm_place_name=Cebu&amp;deeplink_data=eyJmaWVsZHMiOnsic2lnbmF0dXJlIjoiMzM5NTJkMjg2MDU2MTRiYjVkYTUyY2Y2ZmU2ZDkxYTcifSwidXJsIjoiaHR0cHM6Ly93d3cuZXhwZWRpYS5jb20ucGgvSG90ZWwtU2VhcmNoP3RwaWQ9NjgmbXBlPTE3NzI3MTczOTcmZW5kRGF0ZT0yMDI2LTAzLTA2JmFkdWx0cz0xJmxvY2FsZT1lbl9VUyZjaGlkPTlhMjIzZTkwLTVmMjAtNGQwZS04ZjUyLWNlNTA4NzQ0MWE2YSZlYXBpZD00NjIzMCZtY3RjPTMmc3RhcnREYXRlPTIwMjYtMDMtMDUmbXBkPUdCUCZtcG49MjkyNjA5JmN1cnJlbmN5PUdCUCZyYXRlcGxhbmlkPTIwMTA3MTY2NiZtcG09MjQmbXBwPTEmbXBvPUVDJnNlbGVjdGVkPTE0NTUwMTcmbXBiPTYuOTQmbXBxPTU3Ljg1Jm1wYT01Ny44NSJ9&amp;utid=f62fb7a4-c657-7636-802b-45b4e0722687&amp;tm_stars=5&amp;client_id=skyscanner_app&amp;price_policy=2&amp;pre_redirect_id=a37d85ab-45c2-4564-9969-838376d65010&amp;tm_city_code=CEBP&amp;max_price=10275&amp;guests=1&amp;request_id=a37d85ab-45c2-4564-9969-838376d65010&amp;tm_country_code=PH</t>
  </si>
  <si>
    <t>www.skyscanner.com.ph/hotel_deeplink/4.0/PH/en-US/PHP/h_ct/114985648/2026-03-05/2026-03-06/hotel/hotel/hotels?legacy_provider_id=31&amp;rooms=1&amp;hb_data=jFZTGuAHfPQrLEdzoFLJrcBpMtEQ8QTIJYAjAzFd88IEfuUypNqMjGGjAB3B2yANrVVOvPHKfPa_QYNu5qTp2m4aVKxvXWZ5apOEk02FBazjB-s5NZP5cOCPwvHY6JElkj99Klna_6QGkL7JdCpxgWTiDhAoLk-dsoQjL_PpQlMlXbz9eAWLS5lEfjApkb-MXneUm7NXBgG8_V1-QzEefRtkr38aAwzsRJOkTG4s0Yqkk4-ZlT_cP4nV6s7IyNnagjpMTaWkelEMwFF72CDu0WpAtmWRktxRdNQdtvuqEjm8_3kbLr_klFnKzlD7TYUEtnMYh6rjLinVj4GAWIg4rEbbiTEXEOSfbwRubXgKaBrEb5wnMGqb9wFsKVq6wKfpph1bZyvtqJ6rlwF6sXw7CIsof2qdkC_x6ZiAjxxsvA%3D%3D&amp;q_datetime_utc=2026-03-05T14%3A26%3A23&amp;ticket_price=1502&amp;quote_id=-7505659541564746451&amp;utid_state=1&amp;channel=iphone&amp;tm_place_name=Davao&amp;deeplink_data=eyJmaWVsZHMiOnsic2lnbmF0dXJlIjoiMDFkMTY1NTZiYzNkMDRmMjc4MDMzOTM1NzEwMTJkNmQifSwidXJsIjoiaHR0cHM6Ly9waC50cmlwLmNvbS9ob3RlbHMvcmVkaXJlY3Q%2FaG90ZWxpZD03MDA3NjMmY2l0eT0xNDU4JkFsbGlhbmNlaWQ9MTI2MDcmc2lkPTg4ODgzMiZjaGVja2luPTIwMjYtMDMtMDUmY2hlY2tvdXQ9MjAyNi0wMy0wNiZzaG9wcGluZ2lkPTg5OTI3MWU2YTJmNTRlMGI4YjMwZWQ3YmVkNTNjMWVjJmFkdWx0PTEmY2hpbGRyZW49MCZhZ2VzPSZsYW5ndWFnZT1lbnBoJmxvY2FsZT1lbl9QSCZyb29taWQ9MTMzOTA4NzUzMyZzd2lkPTAmcGF5PVBQJmZndD0xJmNybj0xJmN1cnI9UEhQJndrcD0xJnN0YW5kPUg0c0lBQUFBQUFBQV93QUNBZjMtQ21BS0FoZ0JFZ1FJQVJBQUdsUUlyYlhEX2dRU0FURVlBRERmQVRpMUg1Z0IyLUlxcUFFQXVBRUJ3QUVCMFFHa2NEMEsxX2FVUU9FQlVyZ2VoZXQybDBEb0FhdU52NG9DaUFJZ2lRUUFBQUFBQUFBQUFLQUVBS0VGQUFBQUFBQUFBQUFhSURnNU9USTNNV1UyWVRKbU5UUmxNR0k0WWpNd1pXUTNZbVZrTlROak1XVmpJQVFvNHFDbXpRWklBVklHTlRFMU56RTBXaHdLQTFWVFJCRlU0NldieEtBYlFCb0RVRWhRSVVjRGVBc2tLTDRfWWdWbGJsOVFTR2k4RkhBQmVBQ0tBUWRJQVhnQXlBRUJxZ0VIQ2dNd01URVFBZklCSWpnNU9USTNNV1UyWVRKbU5UUmxNR0k0WWpNd1pXUTNZbVZrTlROak1XVmpYekdTQWdFMG1nSUFBQUFBX184QkFBRF9fNWt1S0pvQ0FRQUEifQ%3D%3D&amp;utid=8aa0f599-6b3c-6cf4-35cf-ea9974f9729a&amp;tm_stars=3&amp;client_id=skyscanner_app&amp;price_policy=2&amp;pre_redirect_id=241df209-b3de-3983-c85a-c76ca3c6c41b&amp;tm_city_code=DVOP&amp;max_price=1502&amp;guests=1&amp;request_id=241df209-b3de-3983-c85a-c76ca3c6c41b&amp;tm_country_code=PH</t>
  </si>
  <si>
    <t>8.218479, 124.240858</t>
  </si>
  <si>
    <t>Go Hotels Iligan</t>
  </si>
  <si>
    <t>www.skyscanner.com.ph/hotel_deeplink/4.0/PH/en-US/PHP/h_ad/199273207/2026-03-02/2026-03-03/hotel/hotel/hotels?legacy_provider_id=22&amp;rooms=1&amp;closed_user_group=general&amp;hb_data=wv--mnhn0_fTDQ7RGu-yQSE3j0u8fI7v2S6VE19ZZWXSQIlgrmhDD7Wh2hAm7NW1yCfDNfEFfkZ5k_1_kd-e8ospAjXnRi_D_b3sdWhHK2yBfIkXpggDnFd6okLWgWVS2lM1ZgBBLrpNJtraS4HKG2qOUNO6c1laUwXLs8SE963JID43JFhdLi19Xf-bb6xus9Pvb2hVpELnL9hDLUtMRaRCwPIRsoBeOFEX3nRzE6_VcTtTChBKCXCd8AAV7gNeA9qZNMYwu3N7czdUDVPgpSCz9HYmfZDCClK_FX_KrWiDYDRomHGYKwjnkcHh8uh5xcA3gNqzj-Jpr95ZuX2GNnWmnTB5gZCC4p3X6F0dtPCw3m-t7BOonM6l_ZkWn8NmPJ73ElT7ORSe9MfQqgYACk69Qt9w0jqkAseq81xWa2fD&amp;q_datetime_utc=2026-03-02T00%3A23%3A35&amp;ticket_price=2354&amp;quote_id=5160148666739915480&amp;utid_state=1&amp;channel=iphone&amp;price_without_closed_user_group=3741&amp;tm_place_name=Iligan&amp;deeplink_data=eyJmaWVsZHMiOnsic2lnbmF0dXJlIjoiNDQwNGI0NzNkNzE5NGJkMGJhNmEyNzFkYzBiYWVkNmUifSwidXJsIjoiaHR0cHM6Ly93d3cuYWdvZGEuY29tL3BhcnRuZXJzL3BhcnRuZXJzZWFyY2guYXNweD9jaWQ9MTg0NjM4MyZoaWQ9NjkwNjQxMyZjdXJyZW5jeT1QSFAmY2hlY2tpbj0yMDI2LTAzLTAyJmNoZWNrb3V0PTIwMjYtMDMtMDMmTnVtYmVyb2ZBZHVsdHM9MSZOdW1iZXJvZkNoaWxkcmVuPTAmUm9vbXM9MSZtY2lkPTMzMiZtYXN0ZXJSb29tSWQ9ODUzODA5NTgmbXB0PWJVUktTR1UyVjFCUGEwRnhlakIyWVROdFVtUjFaMDR5U1VSbVVIVlJRa0kyV0VkNVVsbG5lblYwVERKVFZ6Tm9aSGw0VjBsWmNrRkRkVGRsVVRoQ1ZYRmhRM0JQV0dkVVFUQTJWUSZUb3RhbFByaWNlPTIzNTMuNzMmVG90YWxUYXg9MjM1LjgyJlRvdGFsRmVlPTEwNi4xNyZUb3RhbFN1cmNoYXJnZT0wJm1jdXI9UEhQIn0%3D&amp;utid=742bebb4-3487-61ef-8d83-0cc70844420e&amp;tm_stars=3&amp;client_id=skyscanner_app&amp;redirect_delay=1000&amp;price_policy=2&amp;pre_redirect_id=164baf39-af63-c46b-c8c1-28ac37c8aa8b&amp;tm_city_code=IGNP&amp;max_price=3347&amp;guests=1&amp;request_id=164baf39-af63-c46b-c8c1-28ac37c8aa8b&amp;tm_country_code=PH</t>
  </si>
  <si>
    <t>8.232944, 124.241773</t>
  </si>
  <si>
    <t>Kingsway Hotel, Andres Bonifacio Avenue, Rosal, Villa Verde, Iligan, Northern Mindanao, 9200, Philippines</t>
  </si>
  <si>
    <t>Region X</t>
  </si>
  <si>
    <t>Robinsons Place Iligan</t>
  </si>
  <si>
    <t>Iligan</t>
  </si>
  <si>
    <t>Lanao del Norte</t>
  </si>
  <si>
    <t>parking, wifi, elevator, air_conditioning, non-smoking, internet_access, 24-hour_front_desk_service, smoking_areas, safe_deposit_box, meeting_facilities, lounge, banquet_service, luggage_storage, accessible, wheelchair_accessible</t>
  </si>
  <si>
    <t>Kingsway Inn</t>
  </si>
  <si>
    <t>https://www.google.com/maps/place/RedDoorz+@+Socor+Pension+House+Iligan+City/data=!4m11!3m10!1s0x3255770a237908d3:0xb59f7ca23cad1379!5m3!1s2026-03-01!4m1!1i2!8m2!3d8.2278864!4d124.2549422!16s%2Fg%2F11y47sd18g!19sChIJ0wh5Iwp3VTIReROtPKJ8n7U?authuser=0&amp;hl=en&amp;rclk=1</t>
  </si>
  <si>
    <t>8.2278864, 124.2549422</t>
  </si>
  <si>
    <t>Zone 1-A, Pala-o, Iligan, Northern Mindanao, 9200, Philippines</t>
  </si>
  <si>
    <t>RedDoorz @ Socor Pension House Iligan City</t>
  </si>
  <si>
    <t>www.skyscanner.com.ph/hotel_deeplink/4.0/PH/en-US/PHP/h_fd/219162612/2026-03-02/2026-03-03/hotel/hotel/hotels?legacy_provider_id=927050&amp;rooms=1&amp;closed_user_group=general&amp;hb_data=ZSw89fTxEa5xrsvbhBihIMhI7J9x_UQdj52Hoe1T9_ZX0w-r_tFuHnEjsD_lSTVdFPfyWSvSWGYGDwq5n1lQThDJtTuhzNai8bMPdfBqTtcLRiH2dMfc5QACm7vAaqL20FSx6nPrkvyfDX2NTMAqnj3rLLT3NbrjjF_QvJTLXo7kQiy3fopon4lkIUYRIphGl7rDeuZ7NARtXUcs0ypIyPASRXppP7edD88LL40k9utqoFZmz0p38NuwOoM2EAQnn-hir_xuV2PrkAbNhvWiFobUUurDDwUPqID8SFuwkqFh4SzFmT-Vh6Cv-w8eTWnA3a1RiQVVZmPVtaIvgS_fk2C6wi3zeRTYTfOKB8UUC8bg1XMut_eI3gGitNThQDQ1gUolFl3G459R55Tn3nJmnaa2F1vu1avG1WzoRe19L3jCcQ%3D%3D&amp;q_datetime_utc=2026-03-02T00%3A22%3A23&amp;ticket_price=1161&amp;quote_id=5494932870215125964&amp;utid_state=1&amp;channel=iphone&amp;price_without_closed_user_group=2010&amp;tm_place_name=Iligan&amp;deeplink_data=eyJmaWVsZHMiOnsic2lnbmF0dXJlIjoiMjE2NWEyNzM4ZDQzNmI2ZDk5MzY2NzIwZTA2NDdiZTUifSwidXJsIjoiaHR0cHM6Ly9kZWFscy52aW8uY29tP3NpZz05NDNjOTAxZDEyZGU3MjZiMjlhYzUyMzNmNmUwNTE4ZWYzMTBiZTQ3OGJhOWJjNjEyNGQ0OTIwODU0YmY2YWIxMzEzODM5MzQzNjMyMzkzMzM4MzMmc2lnLWlzcz1tZXRhJnR1cmw9aHR0cHMlM0ElMkYlMkZ2aW8uY29tJTJGSG90ZWwlMkZTZWFyY2glM0ZjaGVja0luJTNEMjAyNi0wMy0wMiUyNmNoZWNrT3V0JTNEMjAyNi0wMy0wMyUyNmN1cnJlbmN5JTNEUEhQJTI2ZXB2JTNETVM0eSUyNmVzZCUzRHltT3F0LVY1ekJHT2xEc0xZdTZWMjJtRkZXSFFHVk9uTmk4QllKTkpjNW5kY0NzbEkySUpfdXNXdHo2X3pyNVo5VW8xcE44NnhvQzNHem5jbGY1S3dOeGFnbVNuWDVYQVM0MmlXck1vT1QybXNaSVRNWDQlMjUzRCUyNmZvcmNlQ3VycmVuY3lDaGFuZ2UlM0QxJTI2Zm9yY2VMYW5ndWFnZUNoYW5nZSUzRDElMjZob3RlbElkJTNEMTE4ODU4Mjc2JTI2bGFiZWwlM0RzcmMlMjUzRHNreXNjYW5uZXIlMjUyNnVjb3VudHJ5JTI1M0RQSCUyNTI2dWRldmljZSUyNTNEbW9iaWxlJTI1MjZob3RlbCUyNTNEMTE4ODU4Mjc2JTI1MjZkYXklMjUzRDIlMjUyNm1vbnRoJTI1M0QwMyUyNTI2eWVhciUyNTNEMjAyNiUyNTI2bG9zJTI1M0QxJTI1MjZvZmZlcmlkJTI1M0RvNWI2WG1jc3hoLVElMjUyNnByaWNlJTI1M0QxMTYwLjU5JTI1MjZjdXJyZW5jeSUyNTNEUEhQJTI1MjZ1c2VybGFuZyUyNTNEZW4lMjUyNl90aCUyNTNEYTJiODYxOTJiNmQ1Zjc4MjEyMmE3YWQxN2QyNzQxNmQzMGM5ZGE2ZmM5ZGUxMWI0JTI1MjZkdHMlMjUzRDE3NzI0MTA5NDMlMjUyNm9sdXQlMjUzRDE3NzI0MTA5NDIlMjUyNmNhblBheUxhdGVyJTI1M0RmYWxzZSUyNTI2cmVxdWVzdFVzZXJHcm91cCUyNTNEJTI1MjZvZmZlclVzZXJHcm91cCUyNTNEcHVibGljJTI2bGFuZyUzRGVuJTI2b3RpJTNEVHQ4bTNXT2hDOU0lMjZwcmVmZXJyZWRSYXRlJTNEMTE2MC41OSUyNnByb2ZpbGUlM0RyMmQybTcza244JTI2cm9vbXMlM0QxJTI2dXNlckNvdW50cnklM0RQSCUyNnV0bV9jYW1wYWlnbiUzRHNreXNjYW5uZXIlMjZ1dG1fbWVkaXVtJTNEY3BjJTI2dXRtX3NvdXJjZSUzRHNreXNjYW5uZXIifQ%3D%3D&amp;utid=2e3c1daf-f104-6b42-30d3-8700ae7631d9&amp;tm_stars=1&amp;client_id=skyscanner_app&amp;redirect_delay=1000&amp;price_policy=2&amp;pre_redirect_id=55ee200e-0b5d-0cad-0a26-764940c44860&amp;tm_city_code=IGNP&amp;max_price=1371&amp;guests=1&amp;request_id=55ee200e-0b5d-0cad-0a26-764940c44860&amp;tm_country_code=PH</t>
  </si>
  <si>
    <t>8.2184794, 124.2408581</t>
  </si>
  <si>
    <t>Go Hotels Iligan, President Diosdado Macapagal Avenue, Tubod, Iligan, Northern Mindanao, 9200, Philippines</t>
  </si>
  <si>
    <t>www.skyscanner.com.ph/hotel_deeplink/4.0/PH/en-US/PHP/h_bc/199273207/2026-03-02/2026-03-03/hotel/hotel/hotels?legacy_provider_id=13&amp;rooms=1&amp;closed_user_group=general&amp;hb_data=XvrXZgiZRdl2TtlDzzjKNE5APMiC-8Qav0ifYP-fJxCPXFGDj5eju-Lsc2faoWtEkPzIJWRLP3hL-qFKib7qm8ElegmfWOuqG3H7YxhFrNcY0v3Ce03OB4nea1nNtkYlursODSWmLwz2TI9_28vLoDe75LC3QEP9Yc_YOoEuEEe1Z_x4bv3OZkl1y49XVYly6tVjTyG44n0kI6MceROWLTCdGraQU0B_IEZCdMsjkeNfwA64FJqsmD3zgV3KLip3jsCi6fkcXqPY_b9eRA74YMtcKWdfOkF4GHDONZs3fN7vj6Kx8Nl1yQnR5NmnlDreFbydN6gzaLMNRNr1IgBPmFhmeUaKnjTqy2bD2KZ2onE_TXSvYUkK-g_5AK7jwMjZLmoq3de6D9IbSO7pFuGxz3wVX5XkIlsOlcPqHlmZx06m2q97AKM%3D&amp;q_datetime_utc=2026-03-02T00%3A23%3A30&amp;ticket_price=2677&amp;quote_id=-1417676358637628925&amp;utid_state=1&amp;channel=iphone&amp;price_without_closed_user_group=3665&amp;tm_place_name=Iligan&amp;deeplink_data=eyJmaWVsZHMiOnsic2lnbmF0dXJlIjoiMzBjNzA1YTY0YTc2ZDE3NDY2ODE2MjA5ZDM5OWM0MjAiLCJibG9ja19pZCI6InYxX0NnRXRFTXdDR2lnS0hUSXdNall0TURNdE1ESlVNREE2TURBNk1EQXVNREF3S3pBM09qQXdFQUVZM3dFb0FUZ0JJZ0lJQVE9PV9DaWdJdkwyMlVSQUNHTXFDeWNRQklBUW9sTVhHQWpBQ1NnMHpOalZFTVRBd1VGOHhNREJRVUpnRkVnSUlBUm9HR0FFb0FqQUJJZ1FJQWhnQyJ9fQ%3D%3D&amp;utid=e0d94aea-9092-5fa6-78a8-77277943051c&amp;tm_stars=3&amp;client_id=skyscanner_app&amp;redirect_delay=1000&amp;price_policy=2&amp;pre_redirect_id=848db9f2-898c-662f-65c0-834aa19fe368&amp;tm_city_code=IGNP&amp;max_price=3347&amp;guests=1&amp;request_id=848db9f2-898c-662f-65c0-834aa19fe368&amp;tm_country_code=PH</t>
  </si>
  <si>
    <t>8.2286277, 124.2452785</t>
  </si>
  <si>
    <t>Rovans Foodhaus, Brother Raymund Jeffrey Road, Orchids, Villa Verde, Iligan, Northern Mindanao, 9200, Philippines</t>
  </si>
  <si>
    <t>MEL SUITES Bed and Breakfast / Hotel</t>
  </si>
  <si>
    <t>https://www.google.com/maps/place/The+Loft+Hotel+Iligan/data=!4m11!3m10!1s0x3255771f9ba15cfb:0x319f41d46684093!5m3!1s2026-03-01!4m1!1i2!8m2!3d8.2260378!4d124.2493515!16s%2Fg%2F11h396q1zz!19sChIJ-1yhmx93VTIRk0BoRh30GQM?authuser=0&amp;hl=en&amp;rclk=1</t>
  </si>
  <si>
    <t>8.2260378, 124.2493515</t>
  </si>
  <si>
    <t>The Loft Hotel Iligan, Ubaldo Laya Avenue, Green Valley, Ubaldo D. Laya, Iligan, Northern Mindanao, 9200, Philippines</t>
  </si>
  <si>
    <t>The Loft Hotel Iligan</t>
  </si>
  <si>
    <t>www.skyscanner.com.ph/hotel_deeplink/4.0/PH/en-US/PHP/h_xp/200470436/2026-03-02/2026-03-03/hotel/hotel/hotels?legacy_provider_id=1&amp;rooms=1&amp;closed_user_group=mobile&amp;hb_data=dcavHKYe6BKQ59t2KcDFrVYWgzjB3Da5JhzWkO1sFpYwGA2aicpyg44lU4KgALxp1B9MseymrXQtzgwsEayjhCdDO_-pY3M1Ij-IS1b7I3ByELr1rrAN0CkSt4ladFu-Piqt2ttFsaXU7Cab_42514J-LEdAa5wwjk9Wn-99TYoIPHp5kRBAU1OGjWrFzaIlSDoPXGkasq99Fzm86dBSqpHgEt-JbkAsibl63oLifxXYWVZYjmtCQrITvMJBt1uadUEzVvBSHsOocgojWIbailL5Ixk%3D&amp;q_datetime_utc=2026-03-02T00%3A22%3A35&amp;ticket_price=3302&amp;quote_id=-3260845667105673601&amp;utid_state=1&amp;channel=iphone&amp;price_without_closed_user_group=4401&amp;tm_place_name=Iligan&amp;deeplink_data=eyJmaWVsZHMiOnsic2lnbmF0dXJlIjoiN2Y3N2ZiNTQ5OWJlMDU5Njk3OTA4ZDJlODEzNTA3NzEifSwidXJsIjoiaHR0cHM6Ly93d3cuZXhwZWRpYS5jb20ucGgvSG90ZWwtU2VhcmNoP21wZD1HQlAmdHBpZD02OCZtcGU9MTc3MjQxMDk1NCZlbmREYXRlPTIwMjYtMDMtMDMmYWR1bHRzPTEmbXBuPTIxMzkyMTE0OCZtcG09MjQmbXBwPTEmbG9jYWxlPWVuX1VTJm1wbz1FQyZjaGlkPWUwZTI5ZTJjLTU4ZGYtNGE4ZC04YWVlLTNkNDAxYzUxYTk3ZiZtcHE9MzcuOTAmZWFwaWQ9NDYyMzAmbWN0Yz0zJmN1cnJlbmN5PUdCUCZyYXRlcGxhbmlkPTM5MDg3MDgzOCZzZWxlY3RlZD0zNjEzNTY4OCZzdGFydERhdGU9MjAyNi0wMy0wMiZtcGI9NC41NSZtcGE9MzcuOTAifQ%3D%3D&amp;utid=282ff338-23ef-4bed-e874-bbceab167fe2&amp;tm_stars=3&amp;client_id=skyscanner_app&amp;redirect_delay=1000&amp;price_policy=2&amp;pre_redirect_id=0d723d28-ff17-3cac-5b0f-bcc57e85ba1f&amp;tm_city_code=IGNP&amp;max_price=6153&amp;guests=1&amp;request_id=0d723d28-ff17-3cac-5b0f-bcc57e85ba1f&amp;tm_country_code=PH</t>
  </si>
  <si>
    <t>8.2329444, 124.2417734</t>
  </si>
  <si>
    <t>https://www.google.com/maps/place/Amar+Residences/data=!4m11!3m10!1s0x32557700268b5ae1:0x7cf614fd3b14355c!5m3!1s2026-03-01!4m1!1i2!8m2!3d8.2358671!4d124.2466599!16s%2Fg%2F11w322tb5b!19sChIJ4VqLJgB3VTIRXDUUO_0U9nw?authuser=0&amp;hl=en&amp;rclk=1</t>
  </si>
  <si>
    <t>8.2358671, 124.2466599</t>
  </si>
  <si>
    <t>Jorge Sheker Street, Orchids, San Miguel, Iligan, Northern Mindanao, 9200, Philippines</t>
  </si>
  <si>
    <t>Amar Residences</t>
  </si>
  <si>
    <t>www.skyscanner.com.ph/hotel_deeplink/4.0/PH/en-US/PHP/h_fd/218660264/2026-03-02/2026-03-03/hotel/hotel/hotels?legacy_provider_id=927050&amp;rooms=1&amp;closed_user_group=mobile&amp;hb_data=KyG_jku8CEhgHMe9BOf-ZtSY8wvamj53f-o1YXdqPl2ze1OkBHGvIKDiYN1nMyL5JisMbtPt6h6XJCcDAMi7Yky1kKIQTNICByRnhM6gGE9D0kb9SXmm7rSS30zGdW89neHMb7AzxsgfsXwogW1IuIhpNaRnMLUjrkyth1otKLSzmR_qgaI0BkKxa-xVHWCQO7KMKuuvDr_2DBCSBwOhCK4XwI54GMxokS7xP3_k7NpCMYT_UNgFvl2dIRbNv4ZBw6GgNAFlThR4RTxLIMoKBNtitUqnAo6nq85eVEn38evVtSB1HfoUNKElLWdXKHULXvVOL4LsuMpAbjLSIYxu_Et3qQX4R71pex5BLOevBcN4s7AIwRmnhJCU_z_a4rFGnveyB22ZNXBVnw0mRLJFvlu-CoZAjPgZpWMf07qovoWldA%3D%3D&amp;q_datetime_utc=2026-03-02T00%3A22%3A38&amp;ticket_price=1792&amp;quote_id=-5601444200032162913&amp;utid_state=1&amp;channel=iphone&amp;price_without_closed_user_group=2678&amp;tm_place_name=Iligan&amp;deeplink_data=eyJmaWVsZHMiOnsic2lnbmF0dXJlIjoiOTljMTQ2MDEyM2NlNDE0MGRmNzE0YWQzZjkxYWU3MjYifSwidXJsIjoiaHR0cHM6Ly9kZWFscy52aW8uY29tP3NpZz03OWFkZGNjOWRiNjI3OGJjYjNkM2NhOWMzYmZiMWNmYzk4MDViOWI2NTUxZjViOTFjZmU1ODdhOGRlY2YzOWEzMmQzNTM5MzczOTMzMzMzNjM2MzAmc2lnLWlzcz1tZXRhJnR1cmw9aHR0cHMlM0ElMkYlMkZ2aW8uY29tJTJGSG90ZWwlMkZTZWFyY2glM0ZjaGVja0luJTNEMjAyNi0wMy0wMiUyNmNoZWNrT3V0JTNEMjAyNi0wMy0wMyUyNmN1cnJlbmN5JTNEUEhQJTI2ZXB2JTNETVM0eSUyNmVzZCUzRFcyZ3NjMkhDcThZQWRxZEQxV1VCRXZIMzZITUtuWmhiNmFaemtfWXM2TFJGXzZaaVdrRGhfU0dTbHJRVkxtdnJzdm5fZjdqZkNaTFVPMndtaWFMREFucHo4MEZaUmU2TmtkNDNWZlcyWkswdkR3OVZ3YnhBUVBJJTI1M0QlMjZmb3JjZUN1cnJlbmN5Q2hhbmdlJTNEMSUyNmZvcmNlTGFuZ3VhZ2VDaGFuZ2UlM0QxJTI2aG90ZWxJZCUzRDExODIxMzM1MCUyNmxhYmVsJTNEc3JjJTI1M0Rza3lzY2FubmVyJTI1MjZ1Y291bnRyeSUyNTNEUEglMjUyNnVkZXZpY2UlMjUzRG1vYmlsZSUyNTI2aG90ZWwlMjUzRDExODIxMzM1MCUyNTI2ZGF5JTI1M0QyJTI1MjZtb250aCUyNTNEMDMlMjUyNnllYXIlMjUzRDIwMjYlMjUyNmxvcyUyNTNEMSUyNTI2b2ZmZXJpZCUyNTNEb0tTdTdDaWhHaDd3JTI1MjZwcmljZSUyNTNEMTc5MS42MSUyNTI2Y3VycmVuY3klMjUzRFBIUCUyNTI2dXNlcmxhbmclMjUzRGVuJTI1MjZfdGglMjUzRGEyYjg2MWVlYjY1YmY3ODI3YzJhN2FkMTdkZTg0MTZkMzBjOWRhNmZjOWRlMTFiNCUyNTI2ZHRzJTI1M0QxNzcyNDEwOTU2JTI1MjZvbHV0JTI1M0QxNzcyNDEwOTU2JTI1MjZjYW5QYXlMYXRlciUyNTNEZmFsc2UlMjUyNnJlcXVlc3RVc2VyR3JvdXAlMjUzRCUyNTI2b2ZmZXJVc2VyR3JvdXAlMjUzRHB1YmxpYyUyNmxhbmclM0RlbiUyNm90aSUzRE5yMWtNUHRONVBRJTI2cHJlZmVycmVkUmF0ZSUzRDE3OTEuNjElMjZwcm9maWxlJTNEcjJkMm03M2tuOCUyNnJvb21zJTNEMSUyNnVzZXJDb3VudHJ5JTNEUEglMjZ1dG1fY2FtcGFpZ24lM0Rza3lzY2FubmVyJTI2dXRtX21lZGl1bSUzRGNwYyUyNnV0bV9zb3VyY2UlM0Rza3lzY2FubmVyIn0%3D&amp;utid=05c30cde-9b74-94d9-23dd-260a9abc0e5e&amp;tm_stars=3&amp;client_id=skyscanner_app&amp;redirect_delay=1000&amp;price_policy=2&amp;pre_redirect_id=d3ce0b56-c81c-195a-7ff1-d2c403a9ecef&amp;tm_city_code=IGNP&amp;max_price=4118&amp;guests=1&amp;request_id=d3ce0b56-c81c-195a-7ff1-d2c403a9ecef&amp;tm_country_code=PH</t>
  </si>
  <si>
    <t>8.2276274, 124.249122</t>
  </si>
  <si>
    <t>Ubaldo Laya Avenue, Green Valley, Ubaldo D. Laya, Iligan, Northern Mindanao, 9200, Philippines</t>
  </si>
  <si>
    <t>parking, wifi, air_conditioning, non-smoking, internet_access, multilingual_staff, room_service, restaurant</t>
  </si>
  <si>
    <t>The Residence by Ivory</t>
  </si>
  <si>
    <t>https://www.google.com/maps/place/Sea+La+Vie/data=!4m11!3m10!1s0x325577613ea06b29:0x33ca9904580e8165!5m3!1s2026-03-01!4m1!1i2!8m2!3d8.2684355!4d124.2568156!16s%2Fg%2F11gnppn_y7!19sChIJKWugPmF3VTIRZYEOWASZyjM?authuser=0&amp;hl=en&amp;rclk=1</t>
  </si>
  <si>
    <t>8.2684355, 124.2568156</t>
  </si>
  <si>
    <t>San Juan, San Roque, Santa Filomena, Iligan, Northern Mindanao, 9200, Philippines</t>
  </si>
  <si>
    <t>Sea La Vie</t>
  </si>
  <si>
    <t>https://www.google.com/maps/place/Plaza+Alemania+Hotel/data=!4m11!3m10!1s0x3255760a9068a233:0x107d1008589487b7!5m3!1s2026-03-01!4m1!1i2!8m2!3d8.2281877!4d124.2428538!16s%2Fg%2F1ptz53yvr!19sChIJM6JokAp2VTIRt4eUWAgQfRA?authuser=0&amp;hl=en&amp;rclk=1</t>
  </si>
  <si>
    <t>8.2281877, 124.2428538</t>
  </si>
  <si>
    <t>Plaza Alemania, Quezon Avenue, Mahayahay, Iligan, Northern Mindanao, 9200, Philippines</t>
  </si>
  <si>
    <t>Plaza Alemania Hotel</t>
  </si>
  <si>
    <t>https://www.google.com/maps/place/Fortune+Suite/data=!4m11!3m10!1s0x3255760cdc5bc43f:0x6ebeac0ac312f8b8!5m3!1s2026-03-01!4m1!1i2!8m2!3d8.2282121!4d124.2500001!16s%2Fg%2F11fx7v1jdc!19sChIJP8Rb3Ax2VTIRuPgSwwqsvm4?authuser=0&amp;hl=en&amp;rclk=1</t>
  </si>
  <si>
    <t>8.2282121, 124.2500001</t>
  </si>
  <si>
    <t>Gregorio T. Lluch Sr. Avenue, Ubaldo D. Laya, Iligan, Northern Mindanao, 9200, Philippines</t>
  </si>
  <si>
    <t>The Plaza Alemania Hotel provides a great place for travelers to relax after a busy day. The Plaza Alemania Hotel offers a pleasant stay in Iligan for those traveling for business or leisure. From the hotel, Labo Airport is approximately 63km away. The nearest airport is Labo Airport, approximately 63km away. There's plenty to do nearby, with Iligan City Seventh Day Adventist Central Church, Rabago Villa Verde Park, Iligan City and Iligan City Public Plaza all within a short distance. In their spare time, guests can explore the hotel's surroundings.</t>
  </si>
  <si>
    <t>Fortune Suite</t>
  </si>
  <si>
    <t>https://www.google.com/maps/place/Red+C+Residences/data=!4m11!3m10!1s0x32557662441f496b:0x34cc57a3e25c574c!5m3!1s2026-03-01!4m1!1i2!8m2!3d8.2456234!4d124.2570743!16s%2Fg%2F11c6cqmfw6!19sChIJa0kfRGJ2VTIRTFdc4qNXzDQ?authuser=0&amp;hl=en&amp;rclk=1</t>
  </si>
  <si>
    <t>8.2456234, 124.2570743</t>
  </si>
  <si>
    <t>Red-C Residences, Andres Bonifacio Avenue, Purok 4A, Tambo, Hinaplanon, Iligan, Northern Mindanao, 9200, Philippines</t>
  </si>
  <si>
    <t>Red C Residences</t>
  </si>
  <si>
    <t>www.skyscanner.com.ph/hotel_deeplink/4.0/PH/en-US/PHP/h_ad/143490805/2026-03-02/2026-03-03/hotel/hotel/hotels?legacy_provider_id=22&amp;rooms=1&amp;hb_data=svj5Y0HK-woqshAUmpWuOeRQJGcYAE6meLDoX8fHaT0VFRyQw8vqy05LU14ZucGt0ynf1KZfmEwB8j8vYSQ60DH-gtZ6qy-TsvfxLzBF6pSU1_enmqwwzlsZCWpDDPpPZxaaB5u7uOhlVUtNeTM1m622i30Iq59Nn25E6vV3ghyLMUBZdXFO6x8Yv3rU2tZtC9I28-5Tk2bf3YYJXcjUKWiVkYQvIykw_QlvNcBAlvbfp15w0K3LtzaeWkf0d-4m4oXr9oUgVhHPNiJw5CwT8CrPiAIxcSmvM_Li5AG1zgyTcYqiU0wGTuhxG0RkGZXp0DWwdA7wk8fE8-og7On97HZ3lKIz6MOYp_AwQ2DHdJdWcF8Krv6_DTHkf__sBA0_jqfWbz-tdXXnhgFyoodJmkz_LIe0WdsnOO5TC2zY9lQG&amp;q_datetime_utc=2026-03-02T00%3A22%3A40&amp;ticket_price=946&amp;quote_id=8702977258503478124&amp;utid_state=1&amp;channel=iphone&amp;tm_place_name=Iligan&amp;deeplink_data=eyJmaWVsZHMiOnsic2lnbmF0dXJlIjoiM2JkMDNlMzA2ODU2NDA2ZTRlYTM3NzRhNmUyNDQ2ZGIifSwidXJsIjoiaHR0cHM6Ly93d3cuYWdvZGEuY29tL3BhcnRuZXJzL3BhcnRuZXJzZWFyY2guYXNweD9jaWQ9MTg0NjM4MyZoaWQ9NjExNDgyJmN1cnJlbmN5PVBIUCZjaGVja2luPTIwMjYtMDMtMDImY2hlY2tvdXQ9MjAyNi0wMy0wMyZOdW1iZXJvZkFkdWx0cz0xJk51bWJlcm9mQ2hpbGRyZW49MCZSb29tcz0xJm1jaWQ9MzMyJm1hc3RlclJvb21JZD0zMjg0MTk3Jm1wdD1ja1pKTjFRNFJFSjBNek5YWTI1ck5sSTNXVmxUUVhBMU9HSXZNMFJ5UlhKRU9EZDBWalJ3Tkd0cWVXbFNLMUpsVFhCVlptaFRLMnh1WTJGaldXTnVUR3QwWlZSc2JYaE9laXNyZEEmVG90YWxQcmljZT05NDYuMDEmVG90YWxUYXg9ODkuMTEmVG90YWxGZWU9ODEuNDgmVG90YWxTdXJjaGFyZ2U9MCZtY3VyPVBIUCJ9&amp;utid=5a450921-8400-72ef-44e7-d87dcb5f1050&amp;tm_stars=0&amp;client_id=skyscanner_app&amp;redirect_delay=1000&amp;price_policy=2&amp;pre_redirect_id=23eef49f-c8bd-1c96-752d-a4ba6f915f28&amp;tm_city_code=IGNP&amp;max_price=946&amp;guests=1&amp;request_id=23eef49f-c8bd-1c96-752d-a4ba6f915f28&amp;tm_country_code=PH</t>
  </si>
  <si>
    <t>8.2456053, 124.2570861</t>
  </si>
  <si>
    <t>wifi, air_conditioning, non-smoking, 24-hour_front_desk_service, smoking_areas, room_service, car_rental, luggage_storage, complimentary_bottled_water, telephone</t>
  </si>
  <si>
    <t>Celadon Pensionne House</t>
  </si>
  <si>
    <t>https://www.google.com/maps/place/The+Bleu+Mansion+and+Bleu+Lagoon+Resort/data=!4m11!3m10!1s0x32559ff39a9bad39:0x156373be27980f5d!5m3!1s2026-03-01!4m1!1i2!8m2!3d8.1638547!4d124.182865!16s%2Fg%2F11k3zfy8xk!19sChIJOa2bmvOfVTIRXQ-YJ75zYxU?authuser=0&amp;hl=en&amp;rclk=1</t>
  </si>
  <si>
    <t>8.1638547, 124.182865</t>
  </si>
  <si>
    <t>Purok 1C, Mimbalot, Ditucalan, Iligan, Northern Mindanao, 9200, Philippines</t>
  </si>
  <si>
    <t>The Bleu Mansion and Bleu Lagoon Resort</t>
  </si>
  <si>
    <t>https://www.google.com/maps/place/StayLite+Suites/data=!4m11!3m10!1s0x3255760ca4adb0c7:0xa2db838dd05bf710!5m3!1s2026-03-01!4m1!1i2!8m2!3d8.2284443!4d124.2484161!16s%2Fg%2F1vgw651y!19sChIJx7CtpAx2VTIREPdb0I2D26I?authuser=0&amp;hl=en&amp;rclk=1</t>
  </si>
  <si>
    <t>8.2284443, 124.2484161</t>
  </si>
  <si>
    <t>Champaca Street, Orchids, Villa Verde, Iligan, Northern Mindanao, 9200, Philippines</t>
  </si>
  <si>
    <t>StayLite Suites</t>
  </si>
  <si>
    <t>https://www.google.com/maps/place/Alan+Sr.+Caprice+Residences/data=!4m11!3m10!1s0x32557674dabc88bf:0x20f657be37727abb!5m3!1s2026-03-01!4m1!1i2!8m2!3d8.230149!4d124.2454956!16s%2Fg%2F11bz0nnqg9!19sChIJv4i82nR2VTIRu3pyN75X9iA?authuser=0&amp;hl=en&amp;rclk=1</t>
  </si>
  <si>
    <t>8.230149, 124.2454956</t>
  </si>
  <si>
    <t>Rabago, Villa Verde, Iligan, Northern Mindanao, 9200, Philippines</t>
  </si>
  <si>
    <t>www.skyscanner.com.ph/hotel_deeplink/4.0/PH/en-US/PHP/h_ad/131197749/2026-03-05/2026-03-06/hotel/hotel/hotels?legacy_provider_id=22&amp;rooms=1&amp;closed_user_group=general&amp;hb_data=mOpie2g32MTiO7Ko4VQpTluvRzpJjiJAwjFpbatbv-IUIL9zRd8MIkpkvKUtApmTJv4biAfErebV4po4NhG8uz-oZhDLGoDXkQfy_WnjCY33LardDScRySqj9zaA-7b2mS3WvXVjyOh6GfUFEdd3Vff3wb44nQ7KmLEEEN95B7F_c8g-HvWMPp_x8fYG6ul_hzrKHBDwtS7uU5qjsX3YJzcABhV_1kKtL_RtRw1kl2Ph6_O3YCb_dK3bIlOQLXRbpd4i24oQ5Qc_92VaM6VuC5x-ew9gaa3w1vWuFIv7TxiMevP5spA22DmrKkoHM6jT_YlzZb8zfErEDPt8yi_anqH3X13xWflY0Fj9L0zwuz2fZbuZ_zqrO_YqHXbOb5jWFkrkQTQa8jCcNiu45uODC1kAiQeZUbyMCG9kupiqHTPM&amp;q_datetime_utc=2026-03-05T14%3A26%3A25&amp;ticket_price=6924&amp;quote_id=-4912164328349118707&amp;utid_state=1&amp;channel=iphone&amp;price_without_closed_user_group=19639&amp;tm_place_name=Makati&amp;deeplink_data=eyJmaWVsZHMiOnsic2lnbmF0dXJlIjoiYjhiYThhN2VlOGJmMGYyNzNhODYyNmUzYWY5NzkwMGIifSwidXJsIjoiaHR0cHM6Ly93d3cuYWdvZGEuY29tL3BhcnRuZXJzL3BhcnRuZXJzZWFyY2guYXNweD9jaWQ9MTg0NjM4MyZoaWQ9NzcyMzYyJmN1cnJlbmN5PVBIUCZjaGVja2luPTIwMjYtMDMtMDUmY2hlY2tvdXQ9MjAyNi0wMy0wNiZOdW1iZXJvZkFkdWx0cz0xJk51bWJlcm9mQ2hpbGRyZW49MCZSb29tcz0xJm1jaWQ9MzMyJm1hc3RlclJvb21JZD0zNTc3MzI1Jm1wdD1jMDVvV2k5SllXaERkMmxZV0RVd2FqaHlTV1kwYlM5cWVUWk1OVzFuSzJWbVZITXdTazVDTDBwVmQyWkNjbmRKVTA0MFJuWlFXVTFIZEhRdmFUaFJVa1l6YUUxcllWWjJWazlSYWcmVG90YWxQcmljZT02OTI0LjM3JlRvdGFsVGF4PTc0MS45MCZUb3RhbEZlZT0wLjAwJlRvdGFsU3VyY2hhcmdlPTAmbWN1cj1QSFAifQ%3D%3D&amp;utid=f5e5619e-630f-0241-92be-74cb8fa7ff29&amp;tm_stars=0&amp;client_id=skyscanner_app&amp;price_policy=2&amp;pre_redirect_id=9d026c2d-0430-e94e-cc76-3f3342716a2f&amp;tm_city_code&amp;max_price=13703&amp;guests=1&amp;request_id=9d026c2d-0430-e94e-cc76-3f3342716a2f&amp;tm_country_code=PH</t>
  </si>
  <si>
    <t>8.2341171, 124.2426146</t>
  </si>
  <si>
    <t>With a stay at Makati Diamond Residences in Makati (Makati Central Business District), you'll be steps from Greenbelt Shopping Mall and 5 minutes by foot from Legazpi Active Park. This 5-star hotel is 0.4 mi (0.6 km) from Ayala Center and 3.7 mi (6 km) from SM Mall of Asia.
Relax and unwind with massages, body treatments, and facials. If you're looking for recreational opportunities, you'll find a health club, an indoor pool, and a steam room. Additional amenities at this hotel include complimentary wireless Internet access, concierge services, and wedding services.
Enjoy a meal at Alfred or snacks in the coffee shop/cafe. The hotel also offers room service (during limited hours). Relax with a refreshing drink from the poolside bar or one of the 2 bars/lounges. Continental breakfasts are available daily from 6 AM to 10 AM for a fee.
Featured amenities include a business center, complimentary newspapers in the lobby, and dry cleaning/laundry services. Planning an event in Makati? This hotel has facilities measuring 5726 square feet (532 square meters), including a conference center. A roundtrip airport shuttle is provided for a surcharge (available 24 hours), and free self parking is available onsite.
Make yourself at home in one of the 410 air-conditioned rooms featuring LED televisions. Your bed comes with down comforters and premium bedding. Complimentary wireless Internet access keeps you connected, and cable programming is available for your entertainment. Private bathrooms with showers feature rainfall showerheads and complimentary toiletries.
The Hotel is just 7 km to Ninoy Aquino International Airport â€“ Terminal 1</t>
  </si>
  <si>
    <t>Vacueto's Place Homestay</t>
  </si>
  <si>
    <t>https://www.google.com/maps/place/Elena+Tower+Inn/data=!4m11!3m10!1s0x32557678418a86df:0xb227750a2a0a1960!5m3!1s2026-03-01!4m1!1i2!8m2!3d8.239024!4d124.2442366!16s%2Fg%2F1tftbvrv!19sChIJ34aKQXh2VTIRYBkKKgp1J7I?authuser=0&amp;hl=en&amp;rclk=1</t>
  </si>
  <si>
    <t>8.239024, 124.2442366</t>
  </si>
  <si>
    <t>Mindanao State University - Iligan Institute of Technology, Andres Bonifacio Avenue, San Miguel, Iligan, Northern Mindanao, 9200, Philippines</t>
  </si>
  <si>
    <t>Elena Tower Inn</t>
  </si>
  <si>
    <t>https://www.google.com/maps/place/Crystal+Inn/data=!4m11!3m10!1s0x3255760d97b0e691:0x5a40be6b4027a11f!5m3!1s2026-03-01!4m1!1i2!8m2!3d8.2354094!4d124.246519!16s%2Fg%2F1v8y1kvb!19sChIJkeawlw12VTIRH6EnQGu-QFo?authuser=0&amp;hl=en&amp;rclk=1</t>
  </si>
  <si>
    <t>8.2354094, 124.246519</t>
  </si>
  <si>
    <t>Crystal Inn</t>
  </si>
  <si>
    <t>https://www.google.com/maps/place/Gaius+Inn/data=!4m11!3m10!1s0x3397c9001d2896fd:0xc9a19bef3acd19b4!5m3!1s2026-03-01!4m1!1i2!8m2!3d14.575658!4d120.9905189!16s%2Fg%2F11vpt34yrt!19sChIJ_ZYoHQDJlzMRtBnNOu-bock?authuser=0&amp;hl=en&amp;rclk=1</t>
  </si>
  <si>
    <t>14.575658, 120.9905189</t>
  </si>
  <si>
    <t>Gaius Pension Inn, 957, General Malvar Street, Barangay 678, Barangay 694, Malate, Fifth District, Manila, Capital District, Metro Manila, 1004, Philippines</t>
  </si>
  <si>
    <t>Gaius Inn</t>
  </si>
  <si>
    <t>www.skyscanner.com.ph/hotel_deeplink/4.0/PH/en-US/PHP/h_bc/116838840/2026-03-05/2026-03-06/hotel/hotel/hotels?legacy_provider_id=13&amp;rooms=1&amp;closed_user_group=apps&amp;hb_data=LHpG7LFmTZNmQNScuniVQLMeAn9VrGDGx-7XO-ijBxJ9GMskPk_ZVMUcDhZ8hEob2thAd1m-54Vfwey1CcitSkl5Ssvz0a3Oamf5igZ8aiqf4l2vd_8hjsEfk1QppHKiTTp2Sb8GhU-4UXbXDwin87qJmqfoQh6rV3rN-Jq-gGzb4eX7CFwJYlougtLEIF-wrB0ZLXeGx5gQUQGAJm1PglDYhnARQZAM9q9ENvQQp691voXR2DfxkwQ23LwLjyllG9yq50RyWV52PYlKLEoW26qL767AuXRu9AI7N6F3obrR1Gz0R7MltMxxK_hLKNZd70PhTjTzo6E255eTTMoTVAhbxUJRMhSV3aA-zijbMTSH1MG4gAZYtooEddbsTfMvhSVDA0kgI_t7GKok6KxS8dDcT8I5J-SOb1qo3HKqK8zI-rJq7wQ%3D&amp;q_datetime_utc=2026-03-05T14%3A26%3A28&amp;ticket_price=1193&amp;quote_id=437952410757208161&amp;utid_state=1&amp;channel=iphone&amp;price_without_closed_user_group=1451&amp;tm_place_name=Manila&amp;deeplink_data=eyJmaWVsZHMiOnsic2lnbmF0dXJlIjoiYTlhOGFiYzk0NzZiODg3N2U5ODBmNTliNDc0MDY2ZDYiLCJibG9ja19pZCI6IjEwNDU4MTAxMDJfMzc2OTAxMzg2XzJfMF8wIn19&amp;utid=f77ca583-5c28-df81-1c75-97b7249d0646&amp;tm_stars=0&amp;client_id=skyscanner_app&amp;price_policy=2&amp;pre_redirect_id=95151d8a-5e87-3d6f-a8f6-b32958c001bb&amp;tm_city_code=MNLP&amp;max_price=1310&amp;guests=1&amp;request_id=95151d8a-5e87-3d6f-a8f6-b32958c001bb&amp;tm_country_code=PH</t>
  </si>
  <si>
    <t>8.227033, 124.2567745</t>
  </si>
  <si>
    <t>wifi, non-smoking, internet_access, smoking_areas</t>
  </si>
  <si>
    <t>Gaius Inn enjoys a location in Manila, 1.8 miles from Rizal Park and 2.1 miles from Intramuros. The property is around 2.2 miles from World Trade Center Metro Manila, 2.7 miles from Manila Cathedral, and 2.7 miles from Fort Santiago.</t>
  </si>
  <si>
    <t>Corporate Inn</t>
  </si>
  <si>
    <t>www.skyscanner.com.ph/hotel_deeplink/4.0/PH/en-US/PHP/h_xp/71785814/2026-03-02/2026-03-03/hotel/hotel/hotels?legacy_provider_id=1&amp;rooms=1&amp;closed_user_group=mobile&amp;hb_data=pM5qb0w8hMvTUXpmFcWVms-OS6VEsGq2rjnz0tyNjtoedS4DF_oD_OdW8me56Ch6gGwPcLf2MqOQLPGF1aGXn3_gN3w9GWo_lw-X2bu0dZHVxEWQwYrsI7-lxnR3RWzn9Xtx1YfRG8Lv2uO3vh4_c9LFfquPPN_2DCuxgyvdnQZqsOD4_Am3TnmUnyQ6fo6VWJkzA-0yxGszwpk_qrPIuj75Osg99rkGRKM2JxsVrc568ObPY9tiLD18AUJMUVr44TJncBOgXYR39XkTgDcKozjEsuo%3D&amp;q_datetime_utc=2026-03-02T00%3A22%3A52&amp;ticket_price=1173&amp;quote_id=-6613622937032427377&amp;utid_state=1&amp;channel=iphone&amp;tm_place_name=Iloilo&amp;deeplink_data=eyJmaWVsZHMiOnsic2lnbmF0dXJlIjoiNjU1ZmEwYmYyMDIwZTEzNmViZjllMWIwYjRiYWMzMDMifSwidXJsIjoiaHR0cHM6Ly93d3cuZXhwZWRpYS5jb20ucGgvSG90ZWwtU2VhcmNoP21wZD1HQlAmdHBpZD02OCZtcGU9MTc3MjQwOTYxMSZlbmREYXRlPTIwMjYtMDMtMDMmYWR1bHRzPTEmbXBuPTIwMTIzNTc5MyZtcG09MjQmbXBwPTEmbG9jYWxlPWVuX1VTJm1wbz1FQyZjaGlkPTY1YzNlMzA5LWFkZDMtNGMwZS04ZTMwLTVkNzIxN2JjNWEzZCZtcHE9MTMuNDYmZWFwaWQ9NDYyMzAmbWN0Yz0zJmN1cnJlbmN5PUdCUCZyYXRlcGxhbmlkPTIwNTg1Mzc2MiZzZWxlY3RlZD0xMjAyODg1NSZzdGFydERhdGU9MjAyNi0wMy0wMiZtcGI9MS42MiZtcGE9MTMuNDYifQ%3D%3D&amp;utid=c88a9ab6-d501-76c1-34bd-1ea6ea82674a&amp;tm_stars=3&amp;client_id=skyscanner_app&amp;redirect_delay=1000&amp;price_policy=2&amp;pre_redirect_id=b8c96bef-c273-8d15-c2ac-eb1916ef52f7&amp;tm_city_code=ILOP&amp;max_price=2001&amp;guests=1&amp;request_id=b8c96bef-c273-8d15-c2ac-eb1916ef52f7&amp;tm_country_code=PH</t>
  </si>
  <si>
    <t>8.2292374, 124.2587919</t>
  </si>
  <si>
    <t>Mountain Blue Bird Street, Del Carmen, Iligan, Northern Mindanao, 9200, Philippines</t>
  </si>
  <si>
    <t>Cozy Inn</t>
  </si>
  <si>
    <t>https://www.google.com/maps/place/Maria+Cristina+Hotel/data=!4m11!3m10!1s0x325575e0d83e6d31:0xb021d924917a5f3c!5m3!1s2026-03-01!4m1!1i2!8m2!3d8.2281397!4d124.2372798!16s%2Fg%2F1td4rtbx!19sChIJMW0-2OB1VTIRPF96kSTZIbA?authuser=0&amp;hl=en&amp;rclk=1</t>
  </si>
  <si>
    <t>8.2281397, 124.2372798</t>
  </si>
  <si>
    <t>Maria Cristina Hotel, San Miguel Street, Poblacion, Iligan, Northern Mindanao, 9200, Philippines</t>
  </si>
  <si>
    <t>Maria Cristina Hotel</t>
  </si>
  <si>
    <t>https://www.google.com/maps/place/Makati+Poblacion+Hotel/data=!4m11!3m10!1s0x3397c90765fee57d:0x6524a2ccaf22f5c9!5m3!1s2026-03-01!4m1!1i2!8m2!3d14.5700135!4d121.0282643!16s%2Fg%2F11v5k8s748!19sChIJfeX-ZQfJlzMRyfUir8yiJGU?authuser=0&amp;hl=en&amp;rclk=1</t>
  </si>
  <si>
    <t>14.5700135, 121.0282643</t>
  </si>
  <si>
    <t>Buencamino Street, Poblacion, District I, Makati, Southern Manila District, Metro Manila, 1210, Philippines</t>
  </si>
  <si>
    <t>Makati Poblacion Hotel</t>
  </si>
  <si>
    <t>www.skyscanner.com.ph/hotel_deeplink/4.0/PH/en-US/PHP/h_ad/216404498/2026-03-02/2026-03-03/hotel/hotel/hotels?legacy_provider_id=22&amp;rooms=1&amp;hb_data=9f6CZgqTBfS868Jq9Fxnv4jlqJZoWbNp9iV05UZWfcgJJevjCATM5MyY_4R7IDdIUajplqifJ5gzsaDMiagb4FqHmV2MilQCt_3DGQ5pFLzeWXOnwSCt2fmso13G5z-Kvs6dxrbVZGWQkuW5si7vnTTLxcE99F0YVGjakzVhE9QQxahRVZNCn3Ls1_yNuw1V_G8DD9n3dfmBf8R1sxSvOlO9UefkWQvhGTyEy19tgvICgbBOGWBpGRwuBFuZGthx71QLLUYZc3GDclpBL-v8EsDqzJGExgTm7C7q13NPcglvGSzO45aJ9iyAkX_Voe0fTzEW57FE6yqUlHh6nNCP_mRCavethHTPTpkW0vu6weKhT_CPVvu8o1vwggD1twlTonfaQscxvzjvmGHOLo7w-Y6PswZkKjttC1xJpvAAiffF&amp;q_datetime_utc=2026-03-02T00%3A22%3A57&amp;ticket_price=1110&amp;quote_id=8348840916870900846&amp;utid_state=1&amp;channel=iphone&amp;tm_place_name=Makati&amp;deeplink_data=eyJmaWVsZHMiOnsic2lnbmF0dXJlIjoiMGVjY2IxYjI3ZmE3ZWE0ZjU0ZjRkYWZkNDEzNWQwMWQifSwidXJsIjoiaHR0cHM6Ly93d3cuYWdvZGEuY29tL3BhcnRuZXJzL3BhcnRuZXJzZWFyY2guYXNweD9jaWQ9MTg0NjM4MyZoaWQ9NDE3MTcyNjUmY3VycmVuY3k9UEhQJmNoZWNraW49MjAyNi0wMy0wMiZjaGVja291dD0yMDI2LTAzLTAzJk51bWJlcm9mQWR1bHRzPTEmTnVtYmVyb2ZDaGlsZHJlbj0wJlJvb21zPTEmbWNpZD0yODE4OCZtYXN0ZXJSb29tSWQ9Njg2NTcwODEyJm1wdD1kMVY1VUN0WWFVOXFZWEpHV0ZKRlRWWkNiM1ZyWTA5UmEzbFZLeTlZSzBSalZFMTNXR3BXTXpJclVVaFhSWEJhZEUxWVduRlFObmhhUzNwaVUydHhUWGRIUVVoTWQySXZkblZwWkRSQlBUMCZUb3RhbFByaWNlPTExMTAuNDEmVG90YWxUYXg9MTQzLjkxJlRvdGFsRmVlPTc4LjE3JlRvdGFsU3VyY2hhcmdlPTAmbWN1cj1QSFAifQ%3D%3D&amp;utid=23ac32dc-c5d9-b790-ab89-3bc547b4d5fc&amp;tm_stars=0&amp;client_id=skyscanner_app&amp;redirect_delay=1000&amp;price_policy=2&amp;pre_redirect_id=88677f0d-4bc3-9e6c-611e-c60640cbe9a4&amp;tm_city_code&amp;max_price=1730&amp;guests=1&amp;request_id=88677f0d-4bc3-9e6c-611e-c60640cbe9a4&amp;tm_country_code=PH</t>
  </si>
  <si>
    <t>14.5700376, 121.0284497</t>
  </si>
  <si>
    <t>parking, wifi, elevator, air_conditioning, non-smoking, internet_access, 24-hour_front_desk_service, multilingual_staff, room_service, safe_deposit_box, kitchen, television, desk, shower, luggage_storage, telephone, wake-up_call</t>
  </si>
  <si>
    <t>ALYA VISTA Lodge</t>
  </si>
  <si>
    <t>https://www.google.com/maps/place/Fersal+Hotel+Manila/data=!4m11!3m10!1s0x3397b5ffb8ad5b4f:0x78f04d6750ca029f!5m3!1s2026-03-01!4m1!1i2!8m2!3d14.6116149!4d120.9860224!16s%2Fg%2F1tdr0v6w!19sChIJT1utuP-1lzMRnwLKUGdN8Hg?authuser=0&amp;hl=en&amp;rclk=1</t>
  </si>
  <si>
    <t>14.6116149, 120.9860224</t>
  </si>
  <si>
    <t>Fersal Hotel, Mendoza Boulevard, Barangay 317, Santa Cruz, Third District, Manila, Capital District, Metro Manila, 1015, Philippines</t>
  </si>
  <si>
    <t>Fersal Hotel - Manila</t>
  </si>
  <si>
    <t>www.skyscanner.com.ph/hotel_deeplink/4.0/PH/en-US/PHP/h_ad/128470681/2026-03-05/2026-03-06/hotel/hotel/hotels?legacy_provider_id=22&amp;rooms=1&amp;closed_user_group=general&amp;hb_data=vUqocxy4d1g3IPGF8f84l0-5Z-KAXo3TezF0b5vMBiiUKgVEmXXL3P_vbFe0TThH9IA3gVzBWU4EU6cCJ1AzNRYpRens9Lx2E5XpaNpDGlnnR_gd283kjIXkAg6zBHulY76XTmDSbtSq2k70u5zLDaV-U4xGwrbBmm_CZYyjTcNLSRNdpEBL6vhr4jUi80c4Hco7NA1fvmvgSjbSSJwJDKNGqWub4QcqyK4l4na5x99xs87ouIj7vfGIducdtPzbPlVNqJLx25k-Or0YJ20AA9k4Pc84m8c2TWx9jJBFRR2LnUf1fwmgrF6Vbt3jWSIK3B5TYTWDYh2kCGr6-jnGfVpuDF7hDDvfIOGopBakHoLvBrsFWm9y631f0QCVhd-xLiR68aolM0cwwKUJ3ta-pzmMTB8Ux2nSsTjzVbE2Fy4j&amp;q_datetime_utc=2026-03-05T14%3A26%3A29&amp;ticket_price=1072&amp;quote_id=8487845985316292530&amp;utid_state=1&amp;channel=iphone&amp;price_without_closed_user_group=1696&amp;tm_place_name=Manila&amp;deeplink_data=eyJmaWVsZHMiOnsic2lnbmF0dXJlIjoiZTdkNzY1ZWI0MmJlOGZmOTU0MWY4MzlkYzE3ZjQ3N2UifSwidXJsIjoiaHR0cHM6Ly93d3cuYWdvZGEuY29tL3BhcnRuZXJzL3BhcnRuZXJzZWFyY2guYXNweD9jaWQ9MTg0NjM4MyZoaWQ9MTYxODg5JmN1cnJlbmN5PVBIUCZjaGVja2luPTIwMjYtMDMtMDUmY2hlY2tvdXQ9MjAyNi0wMy0wNiZOdW1iZXJvZkFkdWx0cz0xJk51bWJlcm9mQ2hpbGRyZW49MCZSb29tcz0xJm1jaWQ9MjgxMDkmbWFzdGVyUm9vbUlkPTMyMTI3NTcmbXB0PWNGSjNUMGhQT1VwS1NsZFdSR00xWjBaMFNIZ3hRblk1VkVodU9YRmhjRTFHVUhZdk5FUkpaSHB3WkdsdU1UbHhTMGxLVG5aNk0ySjNTRWhGVFVFMFUzaFZhMWxuWVRCUWJFTm9kQSZUb3RhbFByaWNlPTEwNzIuMTUmVG90YWxUYXg9MTA4LjI5JlRvdGFsRmVlPTkyLjE5JlRvdGFsU3VyY2hhcmdlPTAmbWN1cj1QSFAifQ%3D%3D&amp;utid=9f1e07bf-1be5-f328-a53c-c73ac594b5e8&amp;tm_stars=3&amp;client_id=skyscanner_app&amp;price_policy=2&amp;pre_redirect_id=03c6fd20-e5b0-9e7f-170e-c798734f1a11&amp;tm_city_code=MNLP&amp;max_price=2195&amp;guests=1&amp;request_id=03c6fd20-e5b0-9e7f-170e-c798734f1a11&amp;tm_country_code=PH</t>
  </si>
  <si>
    <t>8.240055, 124.2478535</t>
  </si>
  <si>
    <t>Fersal Hotel is located a 20-minute drive from attractions, SM Manila and Intramuros. It offers free parking facilities for guests. Rooms are equipped with a flat-screen TV with cable channels.</t>
  </si>
  <si>
    <t>www.skyscanner.com.ph/hotel_deeplink/4.0/PH/en-US/PHP/h_bc/130076436/2026-03-02/2026-03-03/hotel/hotel/hotels?legacy_provider_id=13&amp;rooms=1&amp;closed_user_group=apps&amp;hb_data=9EIO48RJWBHVUyMjq6D-313_O-XijPzB1lZJAGo2DqP13wJAc_aabxJg5qIEgT36l-e-ApfSh7qr3BoUdTawwx8rQqDWUEksbCX370NNSycVydaqeeoBUjylWIIP2GoeAjZbWyLprGVm2zTQvmckms_g6v3o__6a6Gh36IPT6u3wbxguAjk-DBIPpdI3EFEaI1qi_f_1dDv-KEYH9OEd6XJ7p_brk9Ss2SHRajzf1jxx6W0Ql6gJKmipiU_nvFcx0Za0NOBOhk6TP-fnWhk7d42MGyo1iEEZ5L_soJ0srfma457ZcZSDq4E3PHlLMBzoh6HSk1HAfLqMyP1PVvW7qt7E673FsZuMx12keGQtf2NghgWVY1H_clKlyN76yrbH2q6oD6vEmmpVF3OybsyC0mClj6zIajS1GMawFNwCZnVqHQowACw%3D&amp;q_datetime_utc=2026-03-02T00%3A22%3A59&amp;ticket_price=1665&amp;quote_id=7686647858546686126&amp;utid_state=1&amp;channel=iphone&amp;price_without_closed_user_group=1850&amp;tm_place_name=Oslob&amp;deeplink_data=eyJmaWVsZHMiOnsic2lnbmF0dXJlIjoiZGFmOTQ2NGI0ZjhmNTQxMDhkNmE2YTRlODljZmU2YzIiLCJibG9ja19pZCI6IjEwOTQ2NDkwM18yMDMxODg0NzVfM18wXzAifX0%3D&amp;utid=67a5953c-82b7-4b90-1fbd-0bca1cb4ef39&amp;tm_stars=0&amp;client_id=skyscanner_app&amp;redirect_delay=1000&amp;price_policy=2&amp;pre_redirect_id=c27e7332-6f5b-b8c0-69d9-2e4910d5aa05&amp;tm_city_code&amp;max_price=1890&amp;guests=1&amp;request_id=c27e7332-6f5b-b8c0-69d9-2e4910d5aa05&amp;tm_country_code=PH</t>
  </si>
  <si>
    <t>8.2400817, 124.2479097</t>
  </si>
  <si>
    <t>Home Stay Iligan</t>
  </si>
  <si>
    <t>www.skyscanner.com.ph/hotel_deeplink/4.0/PH/en-US/PHP/h_xp/199273207/2026-03-02/2026-03-03/hotel/hotel/hotels?legacy_provider_id=1&amp;rooms=1&amp;closed_user_group=mobile&amp;hb_data=fS7xaYPU5RT6RvK2kCtgreXAQMahSEQVn84B_9v2Pp4CmCfcoU0hdpmS1vtsuBdjMgk61jRKTmxjNqPQPO9BZIkpTQipmjTyWJQsh_GyIAsxphg1b9cpbBGKpdRMcvajLrvtCcvW6_PPHJtZPp-OjYQAU-v32UIhSy-lMCoOou3WgpvTYig2VzJdInev36fuJYPE4DCmwuV22dPk5qqFcHM0vn6ptyFYUVJ2GM4_zTcTb7xQ8zyZXGifomR86oadLwnCFF5DIHedILnUpXp2wm6ojnA%3D&amp;q_datetime_utc=2026-03-02T00%3A23%3A02&amp;ticket_price=3119&amp;quote_id=495852026449283322&amp;utid_state=1&amp;channel=iphone&amp;price_without_closed_user_group=4158&amp;tm_place_name=Iligan&amp;deeplink_data=eyJmaWVsZHMiOnsic2lnbmF0dXJlIjoiYjkwNDFjNzI2ZTQ5ZGYzNzk5ZDAwNjU3ZTg0NzFhZDkifSwidXJsIjoiaHR0cHM6Ly93d3cuZXhwZWRpYS5jb20ucGgvSG90ZWwtU2VhcmNoP21wZD1HQlAmdHBpZD02OCZtcGU9MTc3MjQxMDk1NiZlbmREYXRlPTIwMjYtMDMtMDMmYWR1bHRzPTEmbXBuPTIxNjAzMjQ1MiZtcG09MjQmbXBwPTEmbG9jYWxlPWVuX1VTJm1wbz1FQyZjaGlkPTgwYjQxZmYwLWNjNzEtNDJmNi1hNDk2LWUzNzdiZmRhNzk4YiZtcHE9MzUuOTkmZWFwaWQ9NDYyMzAmbWN0Yz0zJmN1cnJlbmN5PUdCUCZyYXRlcGxhbmlkPTM4ODMzNjg5NSZzZWxlY3RlZD0zNDA3MjczNCZzdGFydERhdGU9MjAyNi0wMy0wMiZtcGI9NS44MiZtcGE9MzQuMjgifQ%3D%3D&amp;utid=0e9ca182-109a-2b17-76aa-a6c41d5bf448&amp;tm_stars=3&amp;client_id=skyscanner_app&amp;redirect_delay=1000&amp;price_policy=2&amp;pre_redirect_id=98b6da8c-33df-a815-02e4-32e719dd6d4f&amp;tm_city_code=IGNP&amp;max_price=3347&amp;guests=1&amp;request_id=98b6da8c-33df-a815-02e4-32e719dd6d4f&amp;tm_country_code=PH</t>
  </si>
  <si>
    <t>www.skyscanner.com.ph/hotel_deeplink/4.0/PH/en-US/PHP/h_xp/213865346/2026-03-02/2026-03-03/hotel/hotel/hotels?legacy_provider_id=1&amp;rooms=1&amp;closed_user_group=mobile&amp;hb_data=6HM9CCaIn6KyT8ijmSJJdzTjSnV2uJxq5PvEM_ajZ-KuaZXHMsYQC7bj8IPPbNxHmkX_JLYWrhe0MOfV1XrdbNRp_mYb4gvlbuyKQJ1TBoGhphOauwnsUUN1oCRoxJykY0yMchHZFYIgT1pzJBjaAGf_4gmiwYI32dVWDJI-WQERNRbqYptIHg_nwgyMG-i37PEOjlkfV8Bm0AXsOLH7vzitKpSfZqxqq9FtBajC3bX1rjWW30TqwDJavBpZ_50Dp6xUPra8rUPu_qVbF0_TSw7CHWU%3D&amp;q_datetime_utc=2026-03-02T00%3A23%3A06&amp;ticket_price=2245&amp;quote_id=4281160417280157609&amp;utid_state=1&amp;channel=iphone&amp;price_without_closed_user_group=2494&amp;tm_place_name=Pasay&amp;deeplink_data=eyJmaWVsZHMiOnsic2lnbmF0dXJlIjoiNTkyZTRkZGU2NTFjNDhlMzY3ZDU3MjkzYjc2NTRhYTcifSwidXJsIjoiaHR0cHM6Ly93d3cuZXhwZWRpYS5jb20ucGgvSG90ZWwtU2VhcmNoP3RwaWQ9NjgmbXBlPTE3NzI0MDk5MDMmZW5kRGF0ZT0yMDI2LTAzLTAzJmFkdWx0cz0xJmxvY2FsZT1lbl9VUyZjaGlkPWNlNGI4YTRiLWQxOTgtNDQ2MC04NmFlLTFlMmRkMWQ4NjZhMSZlYXBpZD00NjIzMCZtY3RjPTMmc3RhcnREYXRlPTIwMjYtMDMtMDImbXBkPUdCUCZtcG49MzI2MzUyMzUwJmN1cnJlbmN5PUdCUCZyYXRlcGxhbmlkPTQwMDg4NzM0MyZtcG09MjQmbXBwPTEmbXBvPUVDJnNlbGVjdGVkPTExNDI3ODg5MCZtcGI9Mi44MiZtcHE9MjguNjUmbXBhPTI2LjA1In0%3D&amp;utid=b866a5f8-a8ab-7c2a-45f7-81433e631207&amp;tm_stars=5&amp;client_id=skyscanner_app&amp;redirect_delay=1000&amp;price_policy=2&amp;pre_redirect_id=22428e09-634e-7733-f355-61db757ee053&amp;tm_city_code&amp;max_price=2245&amp;guests=1&amp;request_id=22428e09-634e-7733-f355-61db757ee053&amp;tm_country_code=PH</t>
  </si>
  <si>
    <t>14.5729924, 121.0630492</t>
  </si>
  <si>
    <t>Privato Hotel, 706, Shaw Boulevard, Kapitolyo, Pasig First District, Pasig, Eastern Manila District, Metro Manila, 1603, Philippines</t>
  </si>
  <si>
    <t>Privato Hotel Ortigas</t>
  </si>
  <si>
    <t>www.skyscanner.com.ph/hotel_deeplink/4.0/PH/en-US/PHP/h_h1/126110800/2026-03-02/2026-03-03/hotel/hotel/hotels?legacy_provider_id=927111&amp;rooms=1&amp;closed_user_group=mobile&amp;hb_data=nF9zgdZxuqFooO9z-b3KHWmSFQ35h3Oo2OWsxETqS7eP_iSvAABb0TLPpj6ZeFLTL5uBRdy2vAgVDd-IgMqdcziPFoz5JjUpP1r0UyquZQmSX1w-SLdU_p9q7L3QWaM5GP3Dcg5FqXXx8ROqVwIGy_DwfQ16B4VXKH3Uqk81zrxK3PyO-QRkfEiZI1hCMBC7f44wFKe902HdzUl9-7Ud9ujtYXqzQHAMKkDaZ1omK0KFh9dtNrmiq1PyJJUxYaJ9qu6V7WxDVmrpIcl1Ld8QRonNEQY%3D&amp;q_datetime_utc=2026-03-02T00%3A23%3A09&amp;ticket_price=2041&amp;quote_id=7954474935078362874&amp;utid_state=1&amp;channel=iphone&amp;price_without_closed_user_group=2268&amp;tm_place_name=Pasig&amp;deeplink_data=eyJmaWVsZHMiOnsic2lnbmF0dXJlIjoiZTYxMjkzYzdkNTk2NjUwNjE4ZDJmNTRiZTA4MDNkOTcifSwidXJsIjoiaHR0cHM6Ly9waC5ob3RlbHMuY29tL0hvdGVsLVNlYXJjaD9tcGQ9UEhQJnRwaWQ9MzIxNCZtcGU9MTc3MjQxMDk4NSZlbmREYXRlPTIwMjYtMDMtMDMmYWR1bHRzPTEmbXBuPTIwMDc0NTYwMiZtcG09MjQmbXBwPTEmbG9jYWxlPWVuX1BIJm1wbz1FQyZjaGlkPTQyMjQ1YWEyLWU5Y2MtNDAyOS1iMWM1LWQ5NmZjZTU2NGFiZSZtcHE9MTgxMS4xOCZlYXBpZD00NCZtY3RjPTMmY3VycmVuY3k9UEhQJnJhdGVwbGFuaWQ9MjA0ODg5MTY5JnNlbGVjdGVkPTg3MzgzNTkmc3RhcnREYXRlPTIwMjYtMDMtMDImbXBiPTIzMC4wMiZtcGE9MTgxMS4xOCJ9&amp;utid=f026d542-5bd0-812d-a308-01911f6d18a4&amp;tm_stars=3&amp;client_id=skyscanner_app&amp;redirect_delay=1000&amp;price_policy=2&amp;pre_redirect_id=aa334daf-a348-30bc-946e-15f8c391e816&amp;tm_city_code&amp;max_price=3451&amp;guests=1&amp;request_id=aa334daf-a348-30bc-946e-15f8c391e816&amp;tm_country_code=PH</t>
  </si>
  <si>
    <t>14.573656, 120.983375</t>
  </si>
  <si>
    <t>Las Palmas Hotel, A. Mabini Street, Barangay 699, Malate, Fifth District, Manila, Capital District, Metro Manila, 1004, Philippines</t>
  </si>
  <si>
    <t>Pasig</t>
  </si>
  <si>
    <t>Pateros</t>
  </si>
  <si>
    <t>Las Palmas Hotel de Manila</t>
  </si>
  <si>
    <t>www.skyscanner.com.ph/hotel_deeplink/4.0/PH/en-US/PHP/h_xp/46941427/2026-03-05/2026-03-06/hotel/hotel/hotels?legacy_provider_id=1&amp;rooms=1&amp;closed_user_group=mobile&amp;hb_data=W0M8I_UWTomgBbV0fuEE0rqfOaf3doir8SjTbHZrDnJZixh6obGoQFJyR41aSw8-7QKE6DMWaIPHd2s_ohwxltUaSzwHDu4QM4UQoMkooMIoYJvcRXcx-7AQcl9um94koj8xTtVnlZIquXkOxazNK8WBDS9w7JToVdJ1jyI1qTd4DrX400Otz4aR-j-aul7Ug9hdDfPgDAA8vkInDm3GIiVd_pWoLmzQEJWSBicJ-sd778Pbvr7wwkKQO8YF1Lg6wAta5wWH6WZAR_f3Pjh3lgTnalE%3D&amp;q_datetime_utc=2026-03-05T14%3A26%3A31&amp;ticket_price=3587&amp;quote_id=-647325329212917675&amp;utid_state=1&amp;channel=iphone&amp;price_without_closed_user_group=5977&amp;tm_place_name=Manila&amp;deeplink_data=eyJmaWVsZHMiOnsic2lnbmF0dXJlIjoiMTQ3MDJiYWUzMWE3MjQ5MzY3MDQ3YTY1YzY4ODRhNGMifSwidXJsIjoiaHR0cHM6Ly93d3cuZXhwZWRpYS5jb20ucGgvSG90ZWwtU2VhcmNoP3RwaWQ9NjgmbXBlPTE3NzI3MTcyODcmZW5kRGF0ZT0yMDI2LTAzLTA2JmFkdWx0cz0xJmxvY2FsZT1lbl9VUyZjaGlkPTlkMjRlMjgxLWNiOTItNGM1Ny04OWE1LWE5YTg5MDY1YjQ4MCZlYXBpZD00NjIzMCZtY3RjPTMmc3RhcnREYXRlPTIwMjYtMDMtMDUmbXBkPUdCUCZtcG49MzE1ODAwMTIxJmN1cnJlbmN5PUdCUCZyYXRlcGxhbmlkPTM4NjIwNzU0MiZtcG09MjQmbXBwPTEmbXBvPUVDJnNlbGVjdGVkPTE3ODczNCZtcGI9NC45MyZtcHE9NDEuMDUmbXBhPTQxLjA1In0%3D&amp;utid=cd46a21b-c1b2-6843-8739-14982998cd34&amp;tm_stars=3&amp;client_id=skyscanner_app&amp;price_policy=2&amp;pre_redirect_id=4e466a44-7370-ef85-2f13-6ae0ae787a14&amp;tm_city_code=MNLP&amp;max_price=3600&amp;guests=1&amp;request_id=4e466a44-7370-ef85-2f13-6ae0ae787a14&amp;tm_country_code=PH</t>
  </si>
  <si>
    <t>14.5736824, 120.9833401</t>
  </si>
  <si>
    <t>A stay at Las Palmas Hotel de Manila places you in the heart of Manila, within a 15-minute walk of Rizal Park and U.S. Embassy. This hotel is 3.5 mi (5.7 km) from SM Mall of Asia and 1.1 mi (1.8 km) from Manila Ocean Park.
Make use of convenient amenities such as complimentary wireless internet access, wedding services, and tour/ticket assistance.
Stop by the hotel's restaurant, Lilli, for lunch or dinner. Dining is also available at the coffee shop/cafe, and room service (during limited hours) is provided.
Featured amenities include a computer station, dry cleaning/laundry services, and a 24-hour front desk.
Make yourself at home in one of the 102 air-conditioned rooms featuring refrigerators and LED televisions. Complimentary wireless internet access keeps you connected, and satellite programming is available for your entertainment. Bathrooms have showers and complimentary toiletries. Conveniences include phones, as well as complimentary bottled water and portable fans.</t>
  </si>
  <si>
    <t>Casa Royale II</t>
  </si>
  <si>
    <t>https://www.google.com/maps/place/Privato+Hotel+Makati/data=!4m11!3m10!1s0x3397c9fb09213295:0x3464bdccc3c4c445!5m3!1s2026-03-01!4m1!1i2!8m2!3d14.5664199!4d121.0093667!16s%2Fg%2F11h7g4s_dd!19sChIJlTIhCfvJlzMRRcTEw8y9ZDQ?authuser=0&amp;hl=en&amp;rclk=1</t>
  </si>
  <si>
    <t>14.5664199, 121.0093667</t>
  </si>
  <si>
    <t>Privato, Kamagong Street, San Antonio, District I, Makati, Southern Manila District, Metro Manila, 1203, Philippines</t>
  </si>
  <si>
    <t>Privato Hotel Makati</t>
  </si>
  <si>
    <t>www.skyscanner.com.ph/hotel_deeplink/4.0/PH/en-US/PHP/h_bc/201164223/2026-03-02/2026-03-03/hotel/hotel/hotels?legacy_provider_id=13&amp;rooms=1&amp;closed_user_group=apps&amp;hb_data=chNPRN7crrCrFXSgd457kWKfZuSPRg8nRBLFDiwTVhLzCuvbQxOvmvccRQAnff3Far4IkCHT_UnfxmPiJJsuENOXu9vB5V0iXpQk9pI-6vaS_pQjUmaJEGZRp0qpiwqaz-8t9Hx22Eqs_4Cu7C_HBVk2zwZHq08KZuiDs6Xqe36i26Klq59F6BdREpIQYaXiXrprRTNfnUSsAyRZTKypx1ydbqx57HUGIlf1uWBuuWxu2YgYZ1in2BNzM63QGA4ZWZPnsJ5l6MsSL9z99KdOgHefr7z4Cl2MZJKpd45s1NTOOQcmh76o8dGz0VgBgakAbM2J4Or9VtFXSSX5WyHJdeofXZN6kZP4ws14X_GL6SuyycGOYuyurciwW-NYbV60PHnRf2mIinw2eLPimHtTG0VabF7ziXN4wYAkDY0g5v0qIhM4-MI%3D&amp;q_datetime_utc=2026-03-02T00%3A24%3A10&amp;ticket_price=2011&amp;quote_id=8480229780616461410&amp;utid_state=1&amp;channel=iphone&amp;price_without_closed_user_group=3017&amp;tm_place_name=Makati&amp;deeplink_data=eyJmaWVsZHMiOnsic2lnbmF0dXJlIjoiODVmZTVkYWQzMzZhYjU2OTMwNGVkM2M1NWY4YTFkZmQiLCJibG9ja19pZCI6IjU1NjE0NTEwMV8yODQ5ODYxNTVfMl8yXzAifX0%3D&amp;utid=f39bc599-3616-2533-f76a-357bf2e7aa99&amp;tm_stars=3&amp;client_id=skyscanner_app&amp;redirect_delay=1000&amp;price_policy=2&amp;pre_redirect_id=8ba2a038-fbe4-e62a-5df4-904b6f7196b0&amp;tm_city_code&amp;max_price=3153&amp;guests=1&amp;request_id=8ba2a038-fbe4-e62a-5df4-904b6f7196b0&amp;tm_country_code=PH</t>
  </si>
  <si>
    <t>14.5801454, 120.9812089</t>
  </si>
  <si>
    <t>Puregold, Jorge Bocobo Street, Barangay 667, Ermita, Fifth District, Manila, Capital District, Metro Manila, 1000, Philippines</t>
  </si>
  <si>
    <t>Hotel Soriente</t>
  </si>
  <si>
    <t>www.skyscanner.com.ph/hotel_deeplink/4.0/PH/en-US/PHP/h_ct/105500236/2026-03-02/2026-03-03/hotel/hotel/hotels?legacy_provider_id=31&amp;rooms=1&amp;hb_data=fq-uSsiI5-qHkmHQ08I2WhwJkSx9_hXGX8PHFavzjFWWpr4IOCcuhUfEBHivdYL0HSu0lyozJpcJc2bIKJ-lcYLUStTuWlAvxfBYU-Yplsasr6lpDb3SlD0tiayZMYOlARCzFXV9fWjQiZovMGpLI181Rg0htif-WrlqQE5JIt60XBK5o6YTmrPasCQtAKIY3sKG-G0u0FEuq8ZfeKKzYSWLjeKHO6iUc1FzXwlQ6PulO2mQfqESMVyZoDER85NX6uCRJ2NF3nQ3KQfDmZXBd6jmMpu2Raxzeb-x27rrjG35QxWMmW6vM0LgZTeFYr1yfpk2NemsIkSgc4rDOZlsZvmTLl_vca0dLobKCQI0jkR8VuzJQYZUTJ-uiTThEFKObSuThZfnBwsm2dNYwqjlhGndnXRzAroiQu0CpHD_yw%3D%3D&amp;q_datetime_utc=2026-03-02T00%3A23%3A13&amp;ticket_price=2130&amp;quote_id=-3481134058623091372&amp;utid_state=1&amp;channel=iphone&amp;tm_place_name=Manila&amp;deeplink_data=eyJmaWVsZHMiOnsic2lnbmF0dXJlIjoiNDUzNDFhZDk1NGU5YmQxYmNlOGYwYTBkNWQ4ODllYWQifSwidXJsIjoiaHR0cHM6Ly9waC50cmlwLmNvbS9ob3RlbHMvcmVkaXJlY3Q%2FaG90ZWxpZD0xMjg0MDM4JmNpdHk9MzY0JkFsbGlhbmNlaWQ9MTI2MDcmc2lkPTg4ODgzMiZjaGVja2luPTIwMjYtMDMtMDImY2hlY2tvdXQ9MjAyNi0wMy0wMyZzaG9wcGluZ2lkPTFiMDM3NzVlMTE2OTQzZDhiNmZlNTE1YTQ2MzdlNWM0JmFkdWx0PTEmY2hpbGRyZW49MCZhZ2VzPSZsYW5ndWFnZT1lbnBoJmxvY2FsZT1lbl9QSCZyb29taWQ9MTI5NTY4NzQzNSZzd2lkPTAmcGF5PVBQJmZndD0xJmNybj0xJmN1cnI9UEhQJndrcD0xJnN0YW5kPUg0c0lBQUFBQUFBQV93QUNBZjMtQ21BS0FoZ0JFZ1FJQVJBQUdsUUlpNzdxNlFRU0FUSVlBREM0RHppT2E1Z0J4cTlPcUFFQXVBRUN3QUVBMFFITnpNek16RktjUU9FQnBIQTlDdGVqb0VEb0FZTGxrNG9DaUFJZ2lRUWZoZXRSdUI0aVFLQUVBS0VGQUFBQUFBQUFBQUFhSURGaU1ETTNOelZsTVRFMk9UUXpaRGhpTm1abE5URTFZVFEyTXpkbE5XTTBJQVFvOTZXVHpRWklBVklHWXpFMk4yTTRXaHdLQTFWVFJCSENocWRYeW5JYlFCb0RVRWhRSVJCWU9iVElkcjRfWWdWbGJsOVFTR2k1RkhBQmVBQ0tBUWRJQVhnQXlBRUJxZ0VIQ2dNd01qRVFBdklCSWpGaU1ETTNOelZsTVRFMk9UUXpaRGhpTm1abE5URTFZVFEyTXpkbE5XTTBYekdTQWdFMG1nSUFBQUFBX184QkFBRF9fOE83RGNNQ0FRQUEifQ%3D%3D&amp;utid=7c31a73b-961f-4dc3-d0a7-350788de4b6b&amp;tm_stars=2&amp;client_id=skyscanner_app&amp;redirect_delay=1000&amp;price_policy=2&amp;pre_redirect_id=5a921fad-b8c4-d3e4-aa4e-e2f40596512d&amp;tm_city_code=MNLP&amp;max_price=2352&amp;guests=1&amp;request_id=5a921fad-b8c4-d3e4-aa4e-e2f40596512d&amp;tm_country_code=PH</t>
  </si>
  <si>
    <t>parking, wifi, elevator, air_conditioning, non-smoking, internet_access, 24-hour_front_desk_service, smoking_areas, multilingual_staff, atm, safe_deposit_box, business_center, wake-up_call</t>
  </si>
  <si>
    <t>Hotel Soriente provides flawless service and all the necessary facilities for visitors.When arriving by car, you'll be grateful for the on-site complimentary parking at hotel. The hotel offers reception amenities including luggage storage and safety deposit boxes to ensure a comfortable stay for guests.Your stay will be comfortable with the presence of 24-hour room service and room service as an in-room amenity for your relaxation and enjoyment.Smoking is permitted solely in the specified smoking zones allocated by hotel. In order to ensure the utmost level of relaxation, the guestrooms feature an inviting design and are equipped with all basic necessities, creating a delightful stay experience. To ensure your satisfaction, certain rooms in the hotel come fitted with air conditioning for a more pleasant stay. In select rooms, visitors can enjoy a touch of amusement with the availability of television and cable TV for their entertainment needs. You'll be pleased to know that select guest bathrooms offer bathroom amenities such as toiletries, ensuring a comfortable stay.</t>
  </si>
  <si>
    <t>www.skyscanner.com.ph/hotel_deeplink/4.0/PH/en-US/PHP/h_xp/136426470/2026-03-02/2026-03-03/hotel/hotel/hotels?legacy_provider_id=1&amp;rooms=1&amp;closed_user_group=mobile&amp;hb_data=OFJmoX_UcYfQiuQOUjtBjK6wmmMGfQmHbC4LEcZcaj6EH-g_tFMI4oFa4FsTC1sY8AzwzqigeyDj98Khx08ANzzQnlzjqdH-QGRy-QBa3hnVKtdHgdu1l0wVq4QOL6fsQuSvL6AUx-SR2LGM8O_quertm4oNr36I6peO6eZOfViADJjsV99UOqCUymyWET6-W-W34xWhMeG9Uzqs1YPTd2rkkhlM8cJPAmmARs_pRwZTeEFBs_pyxVk5FV8zQzqEf2_64rduVzxbQ1dWNFsvlDFR8tE%3D&amp;q_datetime_utc=2026-03-02T00%3A23%3A13&amp;ticket_price=2697&amp;quote_id=3090495399886112725&amp;utid_state=1&amp;channel=iphone&amp;price_without_closed_user_group=2998&amp;tm_place_name=Quezon+City&amp;deeplink_data=eyJmaWVsZHMiOnsic2lnbmF0dXJlIjoiZmY1M2Y5ZDYxYTkzOTZmMThmNTA2NjBiMzdkNzlmMzYifSwidXJsIjoiaHR0cHM6Ly93d3cuZXhwZWRpYS5jb20ucGgvSG90ZWwtU2VhcmNoP3RwaWQ9NjgmbXBlPTE3NzI0MDk2NjUmZW5kRGF0ZT0yMDI2LTAzLTAzJmFkdWx0cz0xJmxvY2FsZT1lbl9VUyZjaGlkPWI0OTU4M2IyLWNlYjktNGZhMS1iZDlhLTliMzljNGExYTAzNyZlYXBpZD00NjIzMCZtY3RjPTMmc3RhcnREYXRlPTIwMjYtMDMtMDImbXBkPUdCUCZtcG49MjAxMTQ2ODQzJmN1cnJlbmN5PUdCUCZyYXRlcGxhbmlkPTI3MDE2ODE5NSZtcG09MjQmbXBwPTEmbXBvPUVDJnNlbGVjdGVkPTExMDY3MzU2Jm1wYj0zLjczJm1wcT0zMC45NCZtcGE9MzAuOTQifQ%3D%3D&amp;utid=dc398546-944e-412d-a290-87b0ccb8d3ae&amp;tm_stars=3&amp;client_id=skyscanner_app&amp;redirect_delay=1000&amp;price_policy=2&amp;pre_redirect_id=47ab4018-1ec4-bb56-bbc1-a5696c1fd486&amp;tm_city_code&amp;max_price=5106&amp;guests=1&amp;request_id=47ab4018-1ec4-bb56-bbc1-a5696c1fd486&amp;tm_country_code=PH</t>
  </si>
  <si>
    <t>14.5646725, 121.0295904</t>
  </si>
  <si>
    <t>I’M Hotel, Makati Avenue, Poblacion, District I, Makati, Southern Manila District, Metro Manila, 1210, Philippines</t>
  </si>
  <si>
    <t>I'M Hotel</t>
  </si>
  <si>
    <t>www.skyscanner.com.ph/hotel_deeplink/4.0/PH/en-US/PHP/h_xp/205653898/2026-03-02/2026-03-03/hotel/hotel/hotels?legacy_provider_id=1&amp;rooms=1&amp;closed_user_group=mobile&amp;hb_data=bxjrc5EoXxtikiKqKz6hFYpU21nbjVywVBjPv1uEeOZ8zDaOQIG8V47HLqGLD6L_JG1nskNJR4sSSszghtDuCRlS_mEIVe62PR4m79DbgJ9p-tqINQq9JTbQ4QNV_WEbzVhNappUS4ebwGGybkdvXXBNXVFU8pKrn4s7iFcWyhAh1fjmjTmBraSL7U2vc1Vkx8t8T1AEgx9WLBdvSU6asTdVc7qkdk2gDy-gWCzx73jC8GAJ5U7jmEGYJkJwInuvdEsDIZi0XOZg8SUTEH5f2WsuubQ%3D&amp;q_datetime_utc=2026-03-02T00%3A23%3A11&amp;ticket_price=6264&amp;quote_id=-6590512810221527601&amp;utid_state=1&amp;channel=iphone&amp;price_without_closed_user_group=8948&amp;tm_place_name=Makati&amp;deeplink_data=eyJmaWVsZHMiOnsic2lnbmF0dXJlIjoiYWYzZTJkMTJjNmFiNzQxZjJkODQ1Yzc4ZTY5ZjM3ZmMifSwidXJsIjoiaHR0cHM6Ly93d3cuZXhwZWRpYS5jb20ucGgvSG90ZWwtU2VhcmNoP3RwaWQ9NjgmbXBlPTE3NzI0MDk5ODAmZW5kRGF0ZT0yMDI2LTAzLTAzJmFkdWx0cz0xJmxvY2FsZT1lbl9VUyZjaGlkPWQzOGM3ZDU5LWE0NzctNGY0ZS1iMjdiLTY2ZjM4NDg4YWIwNSZlYXBpZD00NjIzMCZtY3RjPTMmc3RhcnREYXRlPTIwMjYtMDMtMDImbXBkPUdCUCZtcG49MjAxNTc4OTQ1JmN1cnJlbmN5PUdCUCZyYXRlcGxhbmlkPTI5NDE5ODI1OSZtcG09MjQmbXBwPTEmbXBvPUVDJnNlbGVjdGVkPTE1NTk0NDMwJm1wYj05LjAxJm1wcT03MS41MyZtcGE9NzEuNTMifQ%3D%3D&amp;utid=36ba93e2-d4aa-8566-0fa7-154756819cef&amp;tm_stars=5&amp;client_id=skyscanner_app&amp;redirect_delay=1000&amp;price_policy=2&amp;pre_redirect_id=9d90a12f-8336-06d5-be92-bdbdaabdfe61&amp;tm_city_code&amp;max_price=9023&amp;guests=1&amp;request_id=9d90a12f-8336-06d5-be92-bdbdaabdfe61&amp;tm_country_code=PH</t>
  </si>
  <si>
    <t>14.498915, 121.0087835</t>
  </si>
  <si>
    <t>Saturn Street, Bricktown Phase 3, Moonwalk, Parañaque District 2, Parañaque, Southern Manila District, Metro Manila, 1705, Philippines</t>
  </si>
  <si>
    <t>Lourdes Inn</t>
  </si>
  <si>
    <t>www.skyscanner.com.ph/hotel_deeplink/4.0/PH/en-US/PHP/h_bc/179136227/2026-03-02/2026-03-03/hotel/hotel/hotels?legacy_provider_id=13&amp;rooms=1&amp;closed_user_group=apps&amp;hb_data=2aG6lxqGOBqcWV2RjRGqTcVMwLBJ6IH3yPtpwcymQdruDpp0cLIMr30vl3DGD7Xx4RaQRWHb0Ag2IReUrmon_oDmZC7ObsUrb6plr8X8a9LNRI4WgFuN5qOlJ6QDKsQN-AZ2v2oT1VoDYmTzvdhls9VNdm1gRtT9EwmbqGHOOV39o8Fj1ijdppUS0gDPA7VIUqkgz-XYN6yLKzBCDJS-wLiq3BnFkdGRj_lJ0hTEKUo4ddLZ-oX8FkZYvNh2uyasQfSlRRwz2EaWmZbU6ByoX-OuCQJGS-_87UXiHvX3ZhKzmi4gM-yZ-5pwc8JGp0I5rwhrBVl_4iGOykMGgCSWX-pue8EaqXwT4BSO4VKP9JpUmEJMdWsM0ExDj1fdhh4LAereQz97y1n8oRe7_YlPcNVlS4Nwl8xAOyCHoulbjQos8QYdyY8%3D&amp;q_datetime_utc=2026-03-02T00%3A23%3A11&amp;ticket_price=1863&amp;quote_id=-6159414971146250833&amp;utid_state=1&amp;channel=iphone&amp;price_without_closed_user_group=2300&amp;tm_place_name=Para%C3%B1aque+City&amp;deeplink_data=eyJmaWVsZHMiOnsic2lnbmF0dXJlIjoiMjMyZmI1ZTljYTFkOGJjZWE3MzUzMTExZTg3MGU5OWYiLCJibG9ja19pZCI6IjMzODQyNTYwMV8yNzI4NjcyNjhfMl8xXzAifX0%3D&amp;utid=f231cc82-a284-9427-8b6c-f3d629bb8147&amp;tm_stars=0&amp;client_id=skyscanner_app&amp;redirect_delay=1000&amp;price_policy=2&amp;pre_redirect_id=e195269e-e73c-1410-1527-11b4d5b73ead&amp;tm_city_code&amp;max_price=1956&amp;guests=1&amp;request_id=e195269e-e73c-1410-1527-11b4d5b73ead&amp;tm_country_code=PH</t>
  </si>
  <si>
    <t>14.5366076, 120.9871564</t>
  </si>
  <si>
    <t>parking, wifi, air_conditioning, non-smoking, internet_access, 24-hour_front_desk_service, room_service</t>
  </si>
  <si>
    <t>Located conveniently in the ParaÃ±aque district of Manila, Lourdes Inn is located 4 miles from Newport Mall, 4.5 miles from Mall of Asia Arena and 4.6 miles from SMX Convention Center.</t>
  </si>
  <si>
    <t>Shell Residences Lobby C &amp; D</t>
  </si>
  <si>
    <t>www.skyscanner.com.ph/hotel_deeplink/4.0/PH/en-US/PHP/h_bc/222454535/2026-03-02/2026-03-03/hotel/hotel/hotels?legacy_provider_id=13&amp;rooms=1&amp;closed_user_group=apps&amp;hb_data=fNnyuWcvdiM3VX8Ldrwqb5ijMjvejLnzloegRl63xmpe2K-Q8p3hruEGxpfFyy0e7RkSgG-WPCldIteeyP5O9QuCSF4Tv57_KM_j1JDRS38kvdHmk5yrTskZn5GxRKtcV6mQCC6oc_FR32MUqmqBImt6ps7MlXlGLkQOaecn7WwyWA44xM6yAFfKh29FFxwLyMnLxMiJ97N5vv9Ku8Jdtux4SoNx9ObW_YEoOouUbrvCjcJRGOfWt_rGdFbfWGPZBNT2Jstj5cKfwBC6Vh3XUzopK4pQwUamuJxXQWvDJhM2Df2zIE3JIkD3XwcD6YO9B-IY_eGjzjhlfDg4aIbzRAwVl2WnTifTiX4Rj6jKtoBBJZe7e8gcOXg6AEr2yE46MyQDClGpuNVWnkdv-5SNb1vOVuYP5NCnm7LIHV8btLebPNMtKfg%3D&amp;q_datetime_utc=2026-03-02T00%3A23%3A14&amp;ticket_price=2615&amp;quote_id=-7150985440308621562&amp;utid_state=1&amp;channel=iphone&amp;price_without_closed_user_group=3499&amp;tm_place_name=Pasay&amp;deeplink_data=eyJmaWVsZHMiOnsic2lnbmF0dXJlIjoiNmNiNzI4MjA0Njc4Y2RmNGY1ODgzOGFlZjVlZTc3MjEiLCJibG9ja19pZCI6IjExNTM1MDM0MDFfMzg4MTQ0NDUzXzRfMF8wIn19&amp;utid=01aadb95-33ec-32c8-e8eb-0a2c382d7eb5&amp;tm_stars=0&amp;client_id=skyscanner_app&amp;redirect_delay=1000&amp;price_policy=2&amp;pre_redirect_id=c20e4279-1441-acde-b596-7fc989606676&amp;tm_city_code&amp;max_price=2615&amp;guests=1&amp;request_id=c20e4279-1441-acde-b596-7fc989606676&amp;tm_country_code=PH</t>
  </si>
  <si>
    <t>14.5832729, 120.9739395</t>
  </si>
  <si>
    <t>Red Jade, 25th Street, Port Area, Fifth District, Manila, Capital District, Metro Manila, 1018, Philippines</t>
  </si>
  <si>
    <t>Ben Char Crystal Boarding House</t>
  </si>
  <si>
    <t>www.skyscanner.com.ph/hotel_deeplink/4.0/PH/en-US/PHP/h_ad/157094538/2026-03-03/2026-03-04/hotel/hotel/hotels?legacy_provider_id=22&amp;rooms=1&amp;closed_user_group=general&amp;hb_data=DlTZWgFqHkFUBzx74j3ZbRq8IJavXfV-gpcWyB5Wxf5lBGFnmNq8Rm0twGZi2JHGpL2AFYgppvW9wyi0c4QAJP5xMkgq-qhIShscFmUXJ9Icy6LS9ZDkLRi4mr1ZLkM3oUd2C8Hn3uJifZSOKheNlyAKxL1scXhYougPCT2sdtGlabnDanyYeroUxNkAU3pBZ72VQRBXWhfO3w7Vqx1mIQqAx8yMjvf9Zx4ICzpPYlE29auDvP4FCMvByDKrsm8ugkLbFxEwH2vEsxfYpJgq3BLTydMNOvOTvTSvy42p0vtVIzubdsrQ68pkH8VI6UO1lyt2Q1Im1F7Ec-slBasfDRH6DBuAKwzavh1pCe45Leyk740SXtJfRfDzszi8w7Ib7A6j6NFnQlPMppPSY9Kk08GhjL8kjsDWFtHhxai5WW0Z&amp;q_datetime_utc=2026-03-03T08%3A55%3A34&amp;ticket_price=10596&amp;quote_id=-8819902687523602970&amp;utid_state=1&amp;channel=iphone&amp;price_without_closed_user_group=26114&amp;tm_place_name=Balabag&amp;deeplink_data=eyJmaWVsZHMiOnsic2lnbmF0dXJlIjoiZThjYjA0ZTA4NTVlYWE0MTlkNWIxYzEzOTk4MmVmMjQifSwidXJsIjoiaHR0cHM6Ly93d3cuYWdvZGEuY29tL3BhcnRuZXJzL3BhcnRuZXJzZWFyY2guYXNweD9jaWQ9MTg0NjM4MyZoaWQ9MjU3NzIxMSZjdXJyZW5jeT1QSFAmY2hlY2tpbj0yMDI2LTAzLTAzJmNoZWNrb3V0PTIwMjYtMDMtMDQmTnVtYmVyb2ZBZHVsdHM9MSZOdW1iZXJvZkNoaWxkcmVuPTAmUm9vbXM9MSZtY2lkPTMwMzgmbWFzdGVyUm9vbUlkPTE1MDcwNjUxJm1wdD1kbXBoVlc0eVdFNUdOSFl2Y2pjNWVtOWlUVzVWTkZkRE5GQlNLMmMwVFZGck5tZEZaM0V5Tms1VlZVWm5VWHBqU21aUk1uUkdNVlJvTUdGcFdXVnNRbTV0V0ZWallUTlhaWFpSV0daU2N6MCZUb3RhbFByaWNlPTEwNTk1LjUxJlRvdGFsVGF4PTExMzUuMjMmVG90YWxGZWU9MC4wMCZUb3RhbFN1cmNoYXJnZT0wJm1jdXI9UEhQIn0%3D&amp;utid=e4c7c618-398e-3e08-a2c1-642bbdaf7521&amp;tm_stars=5&amp;client_id=skyscanner_app&amp;redirect_delay=1000&amp;price_policy=2&amp;pre_redirect_id=83ca569e-2155-d4a7-adab-c06991e0a630&amp;tm_city_code&amp;max_price=10596&amp;guests=1&amp;request_id=83ca569e-2155-d4a7-adab-c06991e0a630&amp;tm_country_code=PH</t>
  </si>
  <si>
    <t>8.2360854, 124.2468341</t>
  </si>
  <si>
    <t>Balay Sa Uma</t>
  </si>
  <si>
    <t>www.skyscanner.com.ph/hotel_deeplink/4.0/PH/en-US/PHP/h_bc/223316492/2026-03-02/2026-03-03/hotel/hotel/hotels?legacy_provider_id=13&amp;rooms=1&amp;closed_user_group=apps&amp;hb_data=H56Zrdp5Bodlyn5tfJPjk_7NOoPrrRPQLQS6_IcLZRFsbQ6nFxENXEyCJlu-zK9yE8hV_haLtZq9EiqPpWdho8gCgpxC3udfL2J3XOTrywUJYpgMlaYcWyPIpflyG_nlJJGu7XQmLvTwCsyXMFFL5ML5kiXp-sOFu6909lsnqLsMK6Zl-L8_nAqoFPniZBnhFNqbE2HCyy4BCBuO0HkYH1ryFaCHsgmYlsbHJ1EEnaFrzNAphGlwhpmGVc0btTbBbpZJ728fMq44eErWc9g5VbrJHDY8nmtWmS3CuarMFddn90tEVssoD0evvEG7XdOOIAK7wfUXSOSGJHuitxVC9cnTV3vMVZ_w1wXnDmf-DGHB1J7rjGx9LT-pWQKfzKYO0sgoBDM9GxewHCrMv-VZ6o3icGOQDmvobpevisYpyigPacDF&amp;q_datetime_utc=2026-03-02T00%3A23%3A24&amp;ticket_price=7280&amp;quote_id=-8359975323209855964&amp;utid_state=1&amp;channel=iphone&amp;price_without_closed_user_group=8850&amp;tm_place_name=Santa+Barbara&amp;deeplink_data=eyJmaWVsZHMiOnsic2lnbmF0dXJlIjoiZGJiZDUzYTI2ZDlkMWY0NTA1M2QzNzg1NjY3YzBjZmMiLCJibG9ja19pZCI6IjE0MDIyODIxMDFfNDEyMDU2ODYxXzEwXzFfMCJ9fQ%3D%3D&amp;utid=5d199543-4d11-dca3-fda4-9d048795369f&amp;tm_stars=0&amp;client_id=skyscanner_app&amp;redirect_delay=1000&amp;price_policy=2&amp;pre_redirect_id=6d19d4a5-dc4b-2937-d264-c41f8b447f66&amp;tm_city_code&amp;max_price=7280&amp;guests=1&amp;request_id=6d19d4a5-dc4b-2937-d264-c41f8b447f66&amp;tm_country_code=PH</t>
  </si>
  <si>
    <t>8.2417767, 124.2408472</t>
  </si>
  <si>
    <t>Lacadon, Iloilo, Western Visayas, 6108, Philippines</t>
  </si>
  <si>
    <t>Santa Barbara</t>
  </si>
  <si>
    <t>Providing an outdoor swimming pool, Balay Sa Uma provides accommodations in Iloilo City. With free private parking, the property is 11 miles from Jaro Metropolitan Cathedral and 11 miles from Smallville Complex.</t>
  </si>
  <si>
    <t>Chelina Beach Resort</t>
  </si>
  <si>
    <t>https://www.google.com/maps/place/Auntie+Manis+Place/data=!4m11!3m10!1s0x325575f8d4bcca5d:0x1f9eba7a86e7e4ff!5m3!1s2026-03-01!4m1!1i2!8m2!3d8.213911!4d124.236531!16s%2Fg%2F1pzys1pj7!19sChIJXcq81Ph1VTIR_-Tnhnq6nh8?authuser=0&amp;hl=en&amp;rclk=1</t>
  </si>
  <si>
    <t>8.213911, 124.236531</t>
  </si>
  <si>
    <t>President Diosdado Macapagal Avenue, Camague, Tubod, Iligan, Northern Mindanao, 9200, Philippines</t>
  </si>
  <si>
    <t>www.skyscanner.com.ph/hotel_deeplink/4.0/PH/en-US/PHP/h_ad/203883712/2026-03-05/2026-03-06/hotel/hotel/hotels?legacy_provider_id=22&amp;rooms=1&amp;closed_user_group=general&amp;hb_data=KzgcQbf7nXrIrPEHr-7i_3hbGCwnYoZvEvqeA158W7HsI-zwtWfSX-3BaBh0k2Ktf3leMkuNKI9GVmejE4nXqoMNH2nn7UAfErYXDRQj1N175miClBXloVvXjUZfQrg1fBe6R9ZodXLb9bQ6wFCTGPsYrW5yL3uQ21UH1oKcv46P_PDVkMtk5YGRpmBL33SXVx8Pu2vLL4-NgazBe1JPLD9g3XJNV80j4SDJ03RpRPWsWWzHnyW7TulvWaX0zfYwdx3Vqiq7ungQ_exMDq5lahcesHnJ0Uo4mgazXTEtyS9S3fCuzE7r1d7VR-6GT1SwBjAJTWj12lpQf9q8YrwBnAjk1LVLlvZkvVUvhjuyiv30q2_U7r-QoEHyjnWu-tT7pwob_6p-iX2eZsrrGrJ9_AGq7xN9CICgvitKVtoYY0Xb&amp;q_datetime_utc=2026-03-05T14%3A26%3A33&amp;ticket_price=1814&amp;quote_id=9190470856969843595&amp;utid_state=1&amp;channel=iphone&amp;price_without_closed_user_group=2048&amp;tm_place_name=Tagaytay&amp;deeplink_data=eyJmaWVsZHMiOnsic2lnbmF0dXJlIjoiM2YxNDJhMzFmOTRlYTFlNjBiY2M0M2MwNmM5ZjY4MTQifSwidXJsIjoiaHR0cHM6Ly93d3cuYWdvZGEuY29tL3BhcnRuZXJzL3BhcnRuZXJzZWFyY2guYXNweD9jaWQ9MTg0NjM4MyZoaWQ9NDc5NzY0MzkmY3VycmVuY3k9UEhQJmNoZWNraW49MjAyNi0wMy0wNSZjaGVja291dD0yMDI2LTAzLTA2Jk51bWJlcm9mQWR1bHRzPTEmTnVtYmVyb2ZDaGlsZHJlbj0wJlJvb21zPTEmbWNpZD0zMDM4Jm1hc3RlclJvb21JZD02NDQ2MjQxMzUmbXB0PU0ybHZjVFl6UjI1UU1sWnNhVWRNWXpSQlFVZFNjemx5VFZKWlluZEVZMjFQTW5wVlJDODVOVGxuZVRWVk9FcEJTM1F6TW5wd1UzRXhVemhXVlZwYU4zSnNLM2g2UWtacWMzUlJVbmRSUFQwJlRvdGFsUHJpY2U9MTgxNC40MCZUb3RhbFRheD0xOTQuNDAmVG90YWxGZWU9MC4wMCZUb3RhbFN1cmNoYXJnZT0wJm1jdXI9UEhQIn0%3D&amp;utid=8468fd5c-2859-674d-d7a9-a91be1a37323&amp;tm_stars=0&amp;client_id=skyscanner_app&amp;price_policy=2&amp;pre_redirect_id=da940fed-f7e5-8d9b-e186-aa9fc2f50b99&amp;tm_city_code&amp;max_price=1814&amp;guests=1&amp;request_id=da940fed-f7e5-8d9b-e186-aa9fc2f50b99&amp;tm_country_code=PH</t>
  </si>
  <si>
    <t>8.2140035, 124.2360082</t>
  </si>
  <si>
    <t>Ohana Pool and Pension House</t>
  </si>
  <si>
    <t>https://www.google.com/maps/place/Maze+Parks+and+Resort/data=!4m11!3m10!1s0x32559fa7331937db:0x1cb92bea54492120!5m3!1s2026-03-01!4m1!1i2!8m2!3d8.180829!4d124.1803512!16s%2Fg%2F1tkmk1vh!19sChIJ2zcZM6efVTIRICFJVOoruRw?authuser=0&amp;hl=en&amp;rclk=1</t>
  </si>
  <si>
    <t>8.180829, 124.1803512</t>
  </si>
  <si>
    <t>Maze Park, Saint Michael Heights Street, Saint Michael Heights, Timoga, Tonggo, Buru-un, Iligan, Northern Mindanao, 9200, Philippines</t>
  </si>
  <si>
    <t>Dangay Suites</t>
  </si>
  <si>
    <t>https://www.google.com/maps/place/GuangDong+Hotel/data=!4m11!3m10!1s0x3397c98b5303ec91:0x701aabad92e0cae4!5m3!1s2026-03-01!4m1!1i2!8m2!3d14.5342271!4d120.9884264!16s%2Fg%2F11nn2_93j6!19sChIJkewDU4vJlzMR5Mrgkq2rGnA?authuser=0&amp;hl=en&amp;rclk=1</t>
  </si>
  <si>
    <t>14.5342271, 120.9884264</t>
  </si>
  <si>
    <t>Burger King, President Diosdado Macapagal Boulevard, Barangay 76, Zone 10, District 1, Pasay, Southern Manila District, Metro Manila, 1308, Philippines</t>
  </si>
  <si>
    <t>GuangDong Hotel</t>
  </si>
  <si>
    <t>www.skyscanner.com.ph/hotel_deeplink/4.0/PH/en-US/PHP/h_xp/225351380/2026-03-02/2026-03-03/hotel/hotel/hotels?legacy_provider_id=1&amp;rooms=1&amp;closed_user_group=mobile&amp;hb_data=UaYXKdgRFcj_KH_zHQRd19ZCWix_8zgcLOiPEPV3AUn9WJt72Rq51Mxf26-t8KW9xub5mnHJjeG--6iGSZRFDpAhY6ECi0ki7axdM5mXlYGqHsMNlETsLeCTFOtmHiDFa61vOsH4upKoWiXPoTVDM8u5acau4B3m6iAtgapYLAQGBgAofcdOKRC_4yWfPTAjwlCHvl_qGh-dvac-NE6zhS_2T5dCVMMlHEikyW63OfAAhkrwybWhzsIL0OlhLKeRRdyW37YGQyM7522zehF1-X7PoS0%3D&amp;q_datetime_utc=2026-03-02T00%3A23%3A45&amp;ticket_price=2219&amp;quote_id=-807475546869847710&amp;utid_state=1&amp;channel=iphone&amp;price_without_closed_user_group=2466&amp;tm_place_name=Pasay&amp;deeplink_data=eyJmaWVsZHMiOnsic2lnbmF0dXJlIjoiYWRiMDRjNGVlMzBkMGMyZDkzNjA3YzIyMTBiMjVlNmEifSwidXJsIjoiaHR0cHM6Ly93d3cuZXhwZWRpYS5jb20ucGgvSG90ZWwtU2VhcmNoP3RwaWQ9NjgmbXBlPTE3NzI0MDk5MDMmZW5kRGF0ZT0yMDI2LTAzLTAzJmFkdWx0cz0xJmxvY2FsZT1lbl9VUyZjaGlkPWNlNGI4YTRiLWQxOTgtNDQ2MC04NmFlLTFlMmRkMWQ4NjZhMSZlYXBpZD00NjIzMCZtY3RjPTMmc3RhcnREYXRlPTIwMjYtMDMtMDImbXBkPUdCUCZtcG49MzI3ODY3NDM0JmN1cnJlbmN5PUdCUCZyYXRlcGxhbmlkPTQwNjYyMTQ0MiZtcG09MjQmbXBwPTEmbXBvPUVDJnNlbGVjdGVkPTEyNDAzNTAwMiZtcGI9My4wNiZtcHE9MjUuNDcmbXBhPTI1LjQ3In0%3D&amp;utid=774d1972-6f3c-3d8b-7a2c-fed00fa33224&amp;tm_stars=3&amp;client_id=skyscanner_app&amp;redirect_delay=1000&amp;price_policy=2&amp;pre_redirect_id=43650b20-4342-c04c-1179-4753c8699d3a&amp;tm_city_code&amp;max_price=3612&amp;guests=1&amp;request_id=43650b20-4342-c04c-1179-4753c8699d3a&amp;tm_country_code=PH</t>
  </si>
  <si>
    <t>14.5785942, 120.9789445</t>
  </si>
  <si>
    <t>LKY Group Of Companies, Alhambra Street, Barangay 667, Ermita, Fifth District, Manila, Capital District, Metro Manila, 1000, Philippines</t>
  </si>
  <si>
    <t>Airo Hotel Manila</t>
  </si>
  <si>
    <t>www.skyscanner.com.ph/hotel_deeplink/4.0/PH/en-US/PHP/h_ct/203715584/2026-03-02/2026-03-03/hotel/hotel/hotels?legacy_provider_id=31&amp;rooms=1&amp;closed_user_group=general&amp;hb_data=6peecbyaN_IeAw8hzq7YqcGPp0X718VcQxR6SL8tpchcPaG5vp-6zNTt0b5Y2CAn_c5LRiMk5x7f8FwCXnn7vwM5TKOuL9_uuQX8FE1G9u6ZvRD0V0YhluVwj2sAOpmrZFT9_Yrz3BWUiutdjiVz8xCXH8oTgD21OuPAYC0dIXcdV6ySFwsivQWqF08zbSQj6zdvglMbktm9O0LhjzfO21w4doKoDYmEPcLM219KYJGmxwKuyvyolV6nRgzfIu6thL7ki9Z0xGqGsM2Y1T3gpjJRhDml_3QLU7POmBf1Cjv4F_qicqhsHvXxOshtnTgOWt2mJ30WUhPq47Xc0tU9o0L5_elRYt6Wa-9kZLjugDjoRpKkGm6JPzSkpMNXgDRZRTMtWb94I4bL5DP6D2AYeui8pcoBMw5VJHQVAxO5eg%3D%3D&amp;q_datetime_utc=2026-03-02T00%3A23%3A47&amp;ticket_price=1995&amp;quote_id=-5317083667797085902&amp;utid_state=1&amp;channel=iphone&amp;price_without_closed_user_group=5200&amp;tm_place_name=Manila&amp;deeplink_data=eyJmaWVsZHMiOnsic2lnbmF0dXJlIjoiY2RhNDE5YTBhOGFiYWM2NzgzNzQzZGM1MzMzN2Y2YjkifSwidXJsIjoiaHR0cHM6Ly9waC50cmlwLmNvbS9ob3RlbHMvcmVkaXJlY3Q%2FaG90ZWxpZD03ODE0MTgzNyZjaXR5PTM2NCZBbGxpYW5jZWlkPTEyNjA3JnNpZD04ODg4MzImY2hlY2tpbj0yMDI2LTAzLTAyJmNoZWNrb3V0PTIwMjYtMDMtMDMmc2hvcHBpbmdpZD0yNTNkOGQ1YWNiYzY0YTA1OWFlODE1MWFlNmQ3YTI4ZSZhZHVsdD0xJmNoaWxkcmVuPTAmYWdlcz0mbGFuZ3VhZ2U9ZW5waCZsb2NhbGU9ZW5fUEgmcm9vbWlkPTE1MjU1ODU2MTcmc3dpZD0wJnBheT1QUCZmZ3Q9MSZjcm49MSZjdXJyPVBIUCZ3a3A9MSZzdGFuZD1INHNJQUFBQUFBQUFfd0RfQUFEX0NsMEtBaGdCRWdRSUFSQUFHbEVJMGEyNjF3VVlBREFBT1BzUm1BR05zNkVscUFFQXVBRUN3QUVBMFFGbVptWm1adFNiUU9FQnVCNkY2MUVybjBEb0FmcWQ2OXdCaUFJZ2lRUUFBQUFBQUFBQUFLQUVBS0VGdUI2RjYxRlVjRUFhSURJMU0yUTRaRFZoWTJKak5qUmhNRFU1WVdVNE1UVXhZV1UyWkRkaE1qaGxJQVFvOTZXVHpRWklBVklHTkRBeFptTTRXaHdLQTFCSVVCRVFXRG0weUhhLVB4b0RVRWhRSVJCWU9iVElkcjRfWWdWbGJsOVFTR2k1RkhBQmVBQ0tBUWRJQVhnQXlBRUJxZ0VIQ2dNd01qSVFBdklCSWpJMU0yUTRaRFZoWTJKak5qUmhNRFU1WVdVNE1UVXhZV1UyWkRkaE1qaGxYekNTQWdFMG1nSUFBQUFBX184QkFBRF9fNklxaUlIX0FBQUEifQ%3D%3D&amp;utid=f44d8d37-c353-3c25-09f9-0453ba66dc7f&amp;tm_stars=3&amp;client_id=skyscanner_app&amp;redirect_delay=1000&amp;price_policy=2&amp;pre_redirect_id=e4112773-9f6a-c594-0d79-5ab523ea743d&amp;tm_city_code=MNLP&amp;max_price=4224&amp;guests=1&amp;request_id=e4112773-9f6a-c594-0d79-5ab523ea743d&amp;tm_country_code=PH</t>
  </si>
  <si>
    <t>14.442836, 121.0457555</t>
  </si>
  <si>
    <t>Caroline Building, 415, Plaza Nuestra Señora de Guia, Barangay 667, Ermita, Fifth District, Manila, Capital District, Metro Manila, 1000, Philippines</t>
  </si>
  <si>
    <t>With a stay at Airo Hotel-Manila in Manila (Ermita), you'll be within a 5-minute walk of Rizal Park and U.S. Embassy. This hotel is 0.5 mi (0.9 km) from Manila Ocean Park and 3.8 mi (6.1 km) from SM Mall of Asia.
Make use of convenient amenities such as complimentary wireless internet access, concierge services, and a banquet hall.
Enjoy a meal at the restaurant or snacks in the hotel's coffee shop/cafe. Wrap up your day with a drink at the bar/lounge. Buffet breakfasts are available daily from 6:00 AM to 10:00 AM for a fee.
Featured amenities include dry cleaning/laundry services, a 24-hour front desk, and luggage storage. Self parking (subject to charges) is available onsite.
Make yourself at home in one of the 57 air-conditioned rooms featuring LED televisions. Complimentary wireless internet access keeps you connected, and cable programming is available for your entertainment. Private bathrooms with showers feature bidets and hair dryers.</t>
  </si>
  <si>
    <t>Staycation in Alabang</t>
  </si>
  <si>
    <t>www.skyscanner.com.ph/hotel_deeplink/4.0/PH/en-US/PHP/h_bc/222176167/2026-03-02/2026-03-03/hotel/hotel/hotels?legacy_provider_id=13&amp;rooms=1&amp;closed_user_group=apps&amp;hb_data=xGS6WPpeXadvdP_wZc7ISjMFsVAnofN0m_H2Jf6jj-LG9AuJEaIs0f73iAjlL235uE4A_Glk04N8ifT3YPf4og_6aqOEccRpwojJ6RicommZL1_SMpqL4J74qe6fFFRxqyG-AOqE56IYKbdvqtLdv1heXiyK_bXAXggEx1xh8ZS2GlVazk1cMspm9u2yE7O3oACnTnb8jOdObkRpvHqgy0HOGQJlYtfEi7dy4h2_iWgxHs6yftAahHzKaTx6In0GfWyJQoyfdlhGK0Xonq0sJdz9Dmov_kqqN1k1MpEIUyEphgkHg-0oaTQ6dTYxvUXRXYgU1GycoltGmyS1_5Dh8Tc7X9m7draK2RAPlvVoqYfv31rS_mwqJ8nW1xcSl3lC5X73LHwO44Ya7acdB-yYnaYXHRcvmHqRzVz5vs2aVxzZAQoA&amp;q_datetime_utc=2026-03-02T00%3A23%3A45&amp;ticket_price=1835&amp;quote_id=-7015059503026590487&amp;utid_state=1&amp;channel=iphone&amp;price_without_closed_user_group=2231&amp;tm_place_name=Muntinlupa&amp;deeplink_data=eyJmaWVsZHMiOnsic2lnbmF0dXJlIjoiNDkzZjI3YjE3ZDY3MzljNzdhOTdkMmRmYTVjNzU1ZmQiLCJibG9ja19pZCI6IjE0OTAzMTAyMDFfNDIwNzAwMDQxXzZfMF8wIn19&amp;utid=06b5d915-957c-feec-c736-7e289a2e69bb&amp;tm_stars=0&amp;client_id=skyscanner_app&amp;redirect_delay=1000&amp;price_policy=2&amp;pre_redirect_id=4b0da8ef-0d16-417c-9191-067207b14436&amp;tm_city_code&amp;max_price=1835&amp;guests=1&amp;request_id=4b0da8ef-0d16-417c-9191-067207b14436&amp;tm_country_code=PH</t>
  </si>
  <si>
    <t>8.588294, 123.339578</t>
  </si>
  <si>
    <t>Bonifacio Street, Barra, Dipolog, Zamboanga del Norte, Zamboanga Peninsula, 7100, Philippines</t>
  </si>
  <si>
    <t>Bamboo Garden Business Inn</t>
  </si>
  <si>
    <t>www.skyscanner.com.ph/hotel_deeplink/4.0/PH/en-US/PHP/h_bc/128819954/2026-03-02/2026-03-03/hotel/hotel/hotels?legacy_provider_id=13&amp;rooms=1&amp;closed_user_group=apps&amp;hb_data=SKZiFD5_7I4QCOsrVtlLpEI3XE0cUIqNcmcbSZn_Wf4OTgSUoRrzhAYa8_KkEpnW5jbNrfKyn0HguYgxKPjZtMy34GDYLzInlQ-xhGn5cfp6QYYR5Ml3cDMC9avKc67Ct48Yp-wKQHgjqmV5tDp9xdzQJV3O_iY5jMhC-SVQLAHrDTixZ500pALJJeeGAZQflA5WDYg8FCW3s7cf_7ZtOj5SpuARa0sC-9J3je6IttMBDGd71J3ck2vyBVGnD28e5b90uetYQY3n9Foa62BfxBsDFFMIu18E6qnFMt3jYLE4bVMHS9Cvr7VFYYgEM-mlWv3ttsLulsHe-7dNKhw_5nploQJglEcfDA9RTSLwakRGzJjrZiH_SOKLQcnYjq2ZkGMyn558fvdWYiG573lkabrQJ49RlY0huU3jhcPzFt6_41-5Au0%3D&amp;q_datetime_utc=2026-03-02T00%3A23%3A49&amp;ticket_price=1188&amp;quote_id=3533400020636271736&amp;utid_state=1&amp;channel=iphone&amp;price_without_closed_user_group=1350&amp;tm_place_name=Dipolog&amp;deeplink_data=eyJmaWVsZHMiOnsic2lnbmF0dXJlIjoiNWY5ZTVmMDU5ODBlZjg0NTFkNzVkOGNiOTU4NjYwZTkiLCJibG9ja19pZCI6IjQxODA3NDcwOV8zMzU0NTI4OTFfMl8wXzAifX0%3D&amp;utid=795a5cfa-74b5-f0ec-42da-902336042ac1&amp;tm_stars=2&amp;client_id=skyscanner_app&amp;redirect_delay=1000&amp;price_policy=2&amp;pre_redirect_id=5a2fefdb-c914-de09-3671-8c95acda1d5e&amp;tm_city_code=DPLP&amp;max_price=2700&amp;guests=1&amp;request_id=5a2fefdb-c914-de09-3671-8c95acda1d5e&amp;tm_country_code=PH</t>
  </si>
  <si>
    <t>8.581976, 123.352301</t>
  </si>
  <si>
    <t>Dipolog-Polanco Road, Estaka, Dipolog, Zamboanga del Norte, Zamboanga Peninsula, 7100, Philippines</t>
  </si>
  <si>
    <t>Region IX</t>
  </si>
  <si>
    <t>The MGM Square</t>
  </si>
  <si>
    <t>Dipolog</t>
  </si>
  <si>
    <t>Zamboanga del Norte</t>
  </si>
  <si>
    <t>parking, wifi, air_conditioning, non-smoking, internet_access, 24-hour_front_desk_service, smoking_areas, iron, multilingual_staff, room_service, express_check-in, express_check-out, car_rental, business_center, meeting_facilities, lounge, banquet_service, heat, shower, luggage_storage, airport_shuttle, photocopier, fax, concierge, pants_press, bicycle_rental</t>
  </si>
  <si>
    <t>Gwandalan House</t>
  </si>
  <si>
    <t>www.skyscanner.com.ph/hotel_deeplink/4.0/PH/en-US/PHP/h_bc/199287006/2026-03-02/2026-03-03/hotel/hotel/hotels?legacy_provider_id=13&amp;rooms=1&amp;closed_user_group=general&amp;hb_data=pOCC0PGLi7v0KzHdRX4yd4JckCDhdAQwGpUpQ6BaiMleftyoOXPGmVb0cN72jQLnAsSL7jC5QXCohyG7xI6PANu-SJY4T0VM-JIzGpa_Pc4AB32HskvoeK4QBbzDrIk5JWPwz3v0Ua26koQIlWI3c78zkHP3O_Yye6UzUqhHxpjUCROc3WKd-s6mN4ZSs95S5URRFvq19bg7UeqBBo7_vJONRU3aPBDvRtR2F9i69LAnJt9gQ3WnbYw1B3nix2N2VzbnLbEdWfCzC-zBfsB-YxCyYmF_mKeiU9KA6y2IoB6UKksBtgtE2JHsRb7EXthxw28PdQhQVPefkGCXssPIcGjmtllfzt4caMbvbhpTiZCeBz_TErzMCktaGYd_LvlVJk_cCyaIA5ZMFXk42B7bpX2GU4TwWH6cJKesggHwltRwJ3dPhgw%3D&amp;q_datetime_utc=2026-03-02T00%3A23%3A48&amp;ticket_price=3234&amp;quote_id=5690349240709299187&amp;utid_state=1&amp;channel=iphone&amp;price_without_closed_user_group=5457&amp;tm_place_name=Dipolog&amp;deeplink_data=eyJmaWVsZHMiOnsic2lnbmF0dXJlIjoiYjYyY2Q3ZWU5ZTE3MGViNWQ4MTk5YzEzNmFkOTNmMzgiLCJibG9ja19pZCI6InYxX0NnRXRFTXdDR2lnS0hUSXdNall0TURNdE1ESlVNREE2TURBNk1EQXVNREF3S3pBM09qQXdFQUVZM3dFb0FUZ0JJZ0lJQVE9PV9DaUFJa01hc1N4QUNJQUlvM3RhNkFqQUNRQUZLQ1RkRU1VNWZNVEF3VUZDWUJSSUNDQUVhQkNnQ01BRWlCQWdDR0FJPSJ9fQ%3D%3D&amp;utid=311d02a5-4625-c259-4a3a-def064937f69&amp;tm_stars=4&amp;client_id=skyscanner_app&amp;redirect_delay=1000&amp;price_policy=2&amp;pre_redirect_id=c0e1f3a8-e7a6-f7e7-1e42-f9e08318ba30&amp;tm_city_code=DPLP&amp;max_price=5250&amp;guests=1&amp;request_id=c0e1f3a8-e7a6-f7e7-1e42-f9e08318ba30&amp;tm_country_code=PH</t>
  </si>
  <si>
    <t>8.6033415, 123.3479852</t>
  </si>
  <si>
    <t>Dipolog-Oroquieta Road, Mangga, Barra, Sicayab, Zamboanga del Norte, Zamboanga Peninsula, 7100, Philippines</t>
  </si>
  <si>
    <t>B&amp;S Orchids Suites Hotel</t>
  </si>
  <si>
    <t>https://www.google.com/maps/place/Bethany+Suites/data=!4m11!3m10!1s0x3254be000f31b101:0x7b2f2de1254b5f06!5m3!1s2026-03-01!4m1!1i2!8m2!3d8.5992484!4d123.3489445!16s%2Fg%2F11csb32z03!19sChIJAbExDwC-VDIRBl9LJeEtL3s?authuser=0&amp;hl=en&amp;rclk=1</t>
  </si>
  <si>
    <t>8.5992484, 123.3489445</t>
  </si>
  <si>
    <t>M Lhuillier, Dipolog-Oroquieta Road, Mangga, Barra, Sicayab, Zamboanga del Norte, Zamboanga Peninsula, 7100, Philippines</t>
  </si>
  <si>
    <t>Bethany Suites</t>
  </si>
  <si>
    <t>www.skyscanner.com.ph/hotel_deeplink/4.0/PH/en-US/PHP/h_ad/218754956/2026-03-02/2026-03-03/hotel/hotel/hotels?legacy_provider_id=22&amp;rooms=1&amp;closed_user_group=general&amp;hb_data=YiteE3HKno3OtSe350Vy3VvfnvSp5UQZExTQ84ZbTp94kFiLjLxoMzGmmbJM6BTcRiMp5RvLra_TJkPZokeHIQMcZ9inYkM9Ptpks-d3N5GSo8qzxFIa87Rn_ZzHXmC70y7iT8YWHxWafrrn8x7QTxMCm9zr7hSGz9cO4MtWai053S22B0cEN_tzxHWBMHfN2ucEeQFdHLa5vLuSZxwPqaktkTPDtQNRoXxfY4vNijmo51u6sNXOVCK0XB5IFPVBd1CQB5-LMyY88aa-tYdUGiDhq-L69pzBn7uQihM4R8K6uFgJbNgDFHn-GWNtWM5x9tbD2W1ZvV-H5-VEAVkVtrA4S-Qf2LX4XEY9IWYHE-jRNgOSs0BdIomrGVaNJxYtvNfru4VUooaA53SvU6aL8c1zpQlwqyidNspPlbTbztN9&amp;q_datetime_utc=2026-03-02T00%3A23%3A53&amp;ticket_price=1260&amp;quote_id=-6776568900009933364&amp;utid_state=1&amp;channel=iphone&amp;price_without_closed_user_group=1625&amp;tm_place_name=Dipolog&amp;deeplink_data=eyJmaWVsZHMiOnsic2lnbmF0dXJlIjoiODlkY2QwNWEyZjUyYmI5NzY3NTIzYjMzODQ1NGYxN2EifSwidXJsIjoiaHR0cHM6Ly93d3cuYWdvZGEuY29tL3BhcnRuZXJzL3BhcnRuZXJzZWFyY2guYXNweD9jaWQ9MTg0NjM4MyZoaWQ9NjM4MzkyMTUmY3VycmVuY3k9UEhQJmNoZWNraW49MjAyNi0wMy0wMiZjaGVja291dD0yMDI2LTAzLTAzJk51bWJlcm9mQWR1bHRzPTEmTnVtYmVyb2ZDaGlsZHJlbj0wJlJvb21zPTEmbWNpZD0zMDM4Jm1hc3RlclJvb21JZD05OTA5NzU1MjEmbXB0PVRVZ3lMelJVYjFOWWRGQTBObVI0ZWxkeWEyWTFOMDVMUzNwelRXSnNURzlhVWpRMU5qQXlhU3R1WkdJMGRtSlFNVVkwZEhSVFZYUlFSMlVyZFZkWkwyRjRUVUZQZFV0SWVqQkxSbU5uUFQwJlRvdGFsUHJpY2U9MTI2MC4wMCZUb3RhbFRheD0xMzUuMDAmVG90YWxGZWU9MC4wMCZUb3RhbFN1cmNoYXJnZT0wJm1jdXI9UEhQIn0%3D&amp;utid=38d136e3-c9bb-717c-eaf0-a7fa983d204a&amp;tm_stars=0&amp;client_id=skyscanner_app&amp;redirect_delay=1000&amp;price_policy=2&amp;pre_redirect_id=c28095be-2159-bfcc-117b-8eae77b4b218&amp;tm_city_code=DPLP&amp;max_price=1260&amp;guests=1&amp;request_id=c28095be-2159-bfcc-117b-8eae77b4b218&amp;tm_country_code=PH</t>
  </si>
  <si>
    <t>8.5865866, 123.3374206</t>
  </si>
  <si>
    <t>General Luna Street, Central, Dipolog, Zamboanga del Norte, Zamboanga Peninsula, 7100, Philippines</t>
  </si>
  <si>
    <t>parking, wifi, air_conditioning, non-smoking, internet_access, 24-hour_front_desk_service, smoking_areas, room_service, luggage_storage, concierge</t>
  </si>
  <si>
    <t>Antonio's Pension House</t>
  </si>
  <si>
    <t>www.skyscanner.com.ph/hotel_deeplink/4.0/PH/en-US/PHP/h_xp/130079529/2026-03-02/2026-03-03/hotel/hotel/hotels?legacy_provider_id=1&amp;rooms=1&amp;closed_user_group=mobile&amp;hb_data=jqratVPOKD5J87cszjXf_3pBukgmeIbxgIHj5NCquQHZ1xc1rOdudEBeCyzQgiVqG7W-VSZzLXLsBadWLixEoNRr8UUYBmHukeBfwJFp_UU_qc_3fK3joMYiAgwkMGiDqToaFlKHhXvawoA90fpFfb7fZ4nh-QcXv2PX0Ab0_Dt9pJeLy1vljXBSv3gw3nelWfen1eba99lMFyhY1gAA61jGBSjikpX4SldQZy11Ex5ltTMq5epKU0LgHjUaXdc3ZYp9J3CDv3DVJdmllVLDpnJsQPw%3D&amp;q_datetime_utc=2026-03-02T00%3A23%3A53&amp;ticket_price=1101&amp;quote_id=1828160800171741855&amp;utid_state=1&amp;channel=iphone&amp;price_without_closed_user_group=2088&amp;tm_place_name=Dipolog&amp;deeplink_data=eyJmaWVsZHMiOnsic2lnbmF0dXJlIjoiYjlhZWRmNDE1NGJkMjYzNWYxZjJlMmQ2NTBjMTljZWUifSwidXJsIjoiaHR0cHM6Ly93d3cuZXhwZWRpYS5jb20ucGgvSG90ZWwtU2VhcmNoP21wZD1HQlAmdHBpZD02OCZtcGU9MTc3MjQxMTAzMiZlbmREYXRlPTIwMjYtMDMtMDMmYWR1bHRzPTEmbXBuPTIwMTY4OTczOSZtcG09MjQmbXBwPTEmbG9jYWxlPWVuX1VTJm1wbz1FQyZjaGlkPTgxYWUzOGRiLWIwZWItNGFkZC1iNDdiLWI0N2I3MTk5NzgyOCZtcHE9MTIuNjMmZWFwaWQ9NDYyMzAmbWN0Yz0zJmN1cnJlbmN5PUdCUCZyYXRlcGxhbmlkPTM4MzMyNjgzNyZzZWxlY3RlZD0xNjE1NTExMCZzdGFydERhdGU9MjAyNi0wMy0wMiZtcGI9MS41MiZtcGE9MTIuNjMifQ%3D%3D&amp;utid=9ccc553d-42b5-3c2f-cba6-b91a0a12f9c9&amp;tm_stars=0&amp;client_id=skyscanner_app&amp;redirect_delay=1000&amp;price_policy=2&amp;pre_redirect_id=d0228135-ded0-dbe4-08d2-a58785fbacca&amp;tm_city_code=DPLP&amp;max_price=2301&amp;guests=1&amp;request_id=d0228135-ded0-dbe4-08d2-a58785fbacca&amp;tm_country_code=PH</t>
  </si>
  <si>
    <t>8.5852574, 123.3508381</t>
  </si>
  <si>
    <t>Estaka, Dipolog, Zamboanga del Norte, Zamboanga Peninsula, 7100, Philippines</t>
  </si>
  <si>
    <t>B&amp;S Pension House</t>
  </si>
  <si>
    <t>https://www.google.com/maps/place/Happy+Inn+Capitol/data=!4m11!3m10!1s0x3254978802305ce5:0x79879f2ddca29390!5m3!1s2026-03-01!4m1!1i2!8m2!3d8.5823014!4d123.3456582!16s%2Fg%2F11wj3qxfgz!19sChIJ5VwwAoiXVDIRkJOi3C2fh3k?authuser=0&amp;hl=en&amp;rclk=1</t>
  </si>
  <si>
    <t>8.5823014, 123.3456582</t>
  </si>
  <si>
    <t>Happy Inn Capitol</t>
  </si>
  <si>
    <t>www.skyscanner.com.ph/hotel_deeplink/4.0/PH/en-US/PHP/h_fd/223876226/2026-03-02/2026-03-03/hotel/hotel/hotels?legacy_provider_id=927050&amp;rooms=1&amp;closed_user_group=mobile&amp;hb_data=CAbkp-g01NUG2E4HG-tLXameNN_T6Is1FeJTRs-LJjBafUrRfTVAnDcnV2brbXhjSqD7FOTuWtc4u4vzgFiOhdeY-OJUWtuDC6QNLAYTeW0ozisAFDLq_KZi69-bNSEANZVVhMh18kvJCSki48QOc7lkr2bqff2j9VnyEtmABNWuY5iuYBo4BFPHOpsdJ4lk4cx3KLXnTsERrMr53yY4-ssvmJj7pTqFu1rnWJmgYGGM4D82RkHq98ga_jsevS_Lon94Pq54xM1Sw5cFvoLixZ-R3I_9Ai2siywILxQX64V4zqwPSLLLeh1eY4HGqlBVUkj9poO-P5F2USR1hr7gfBTBSbdahtXAftVuivGQbgxzVm8M3qOQB2GmK_kfICQ7fdgrpt0NFEsKAH2MiqjxLWExBHqh969vwGr1VY46gPmSkg%3D%3D&amp;q_datetime_utc=2026-03-02T00%3A23%3A58&amp;ticket_price=1098&amp;quote_id=4857441029235331607&amp;utid_state=1&amp;channel=iphone&amp;price_without_closed_user_group=1220&amp;tm_place_name=Dipolog&amp;deeplink_data=eyJmaWVsZHMiOnsic2lnbmF0dXJlIjoiYjhhMjI5NGNmOGI5ODE4ZTdkYzMyNzRmMzRkZDk1NzIifSwidXJsIjoiaHR0cHM6Ly9kZWFscy52aW8uY29tP3NpZz02ZTlhYTM2MTJmNjNmOTRkZTA1MWM0M2U2MGRjMGQyYTU2ODRiMTZiY2U2OGIzM2JlNDkzMDVhNTEwNTcwOTA0MmQzMTMwMzYzNjMyMzUzMDMwMzMzMCZzaWctaXNzPW1ldGEmdHVybD1odHRwcyUzQSUyRiUyRnZpby5jb20lMkZIb3RlbCUyRlNlYXJjaCUzRmNoZWNrSW4lM0QyMDI2LTAzLTAyJTI2Y2hlY2tPdXQlM0QyMDI2LTAzLTAzJTI2Y3VycmVuY3klM0RQSFAlMjZlcHYlM0RNUzR5JTI2ZXNkJTNEN21WM19Xd2Y5YjdTMmJjaHd5SjVabG8wcVBlbTBrejlPTVNKcVk0VmFGdWlMakV2V3I5VjRvV1FUd0xhdk5MbVl4THhlRUJqVzZqU3Y4X3I5dTVlQkowc2pncFVCY0N0X2NqYjhXd3l2ZGoyMzg5ekhRJTI1M0QlMjUzRCUyNmZvcmNlQ3VycmVuY3lDaGFuZ2UlM0QxJTI2Zm9yY2VMYW5ndWFnZUNoYW5nZSUzRDElMjZob3RlbElkJTNEMTIyODkzNTc0JTI2bGFiZWwlM0RzcmMlMjUzRHNreXNjYW5uZXIlMjUyNnVjb3VudHJ5JTI1M0RQSCUyNTI2dWRldmljZSUyNTNEbW9iaWxlJTI1MjZob3RlbCUyNTNEMTIyODkzNTc0JTI1MjZkYXklMjUzRDIlMjUyNm1vbnRoJTI1M0QwMyUyNTI2eWVhciUyNTNEMjAyNiUyNTI2bG9zJTI1M0QxJTI1MjZvZmZlcmlkJTI1M0RvSzlnT18wOVVuMVUlMjUyNnByaWNlJTI1M0QxMDk4LjAwJTI1MjZjdXJyZW5jeSUyNTNEUEhQJTI1MjZ1c2VybGFuZyUyNTNEZW4lMjUyNl90aCUyNTNENjM1NjJiMTc4NzhlNjhiYWQ1MTBjZDc4NTA5ZjYxMjY1MjNiYWE0NDIwMmUzZWRiJTI1MjZkdHMlMjUzRDE3NzI0MTEwMzglMjUyNm9sdXQlMjUzRDE3NzI0MTEwMzclMjUyNmNhblBheUxhdGVyJTI1M0RmYWxzZSUyNTI2cmVxdWVzdFVzZXJHcm91cCUyNTNEJTI1MjZvZmZlclVzZXJHcm91cCUyNTNEcHVibGljJTI2bGFuZyUzRGVuJTI2b3RpJTNEZV9vcVVCS3FxZ3clMjZwcmVmZXJyZWRSYXRlJTNEMTA5OC4wMCUyNnByb2ZpbGUlM0RyMmQybTcza244JTI2cm9vbXMlM0QxJTI2dXNlckNvdW50cnklM0RQSCUyNnV0bV9jYW1wYWlnbiUzRHNreXNjYW5uZXIlMjZ1dG1fbWVkaXVtJTNEY3BjJTI2dXRtX3NvdXJjZSUzRHNreXNjYW5uZXIifQ%3D%3D&amp;utid=3d0fe470-5ca6-22ab-15ac-7821f5e40236&amp;tm_stars=0&amp;client_id=skyscanner_app&amp;redirect_delay=1000&amp;price_policy=2&amp;pre_redirect_id=25ccd36c-392c-495b-a086-ddbf8b01e79f&amp;tm_city_code=DPLP&amp;max_price=1098&amp;guests=1&amp;request_id=25ccd36c-392c-495b-a086-ddbf8b01e79f&amp;tm_country_code=PH</t>
  </si>
  <si>
    <t>8.5857739, 123.3379537</t>
  </si>
  <si>
    <t>Happytelle, Magsaysay Street, Mauswagon, Miputak, Dipolog, Zamboanga del Norte, Zamboanga Peninsula, 7100, Philippines</t>
  </si>
  <si>
    <t>Happytelle</t>
  </si>
  <si>
    <t>www.skyscanner.com.ph/hotel_deeplink/4.0/PH/en-US/PHP/h_ad/216201689/2026-03-02/2026-03-03/hotel/hotel/hotels?legacy_provider_id=22&amp;rooms=1&amp;closed_user_group=general&amp;hb_data=dkqDNZYM1DqO8WZQhYxEwc8ob5KMA3wNGQhTInCXA5APM0nQLSG3rJA-t0fl22LOhZTD95VdzXEEy_gFmbmKQmDDs0uIST2W6je9YXWl3PUHswyFjxons76hf3-n_GevzxTp42OfjRH6aa7gHYsUyJcaj1Z7Ya2pRct38RLv9lKtTLCpcg3gY5ZI8HJAaxsZmGbFu6X0RjV9lmvYtpgO9d3sLCzCtgd3Pq7AvfHGwr2d9BSbyUS3GWbD-i81pYc3fyzvDeUrWNZVaSNMhTVX9VGaqRT8Ybv5snU9mexp7Jow9RdUYNP1E2e88Pzu1qhsY6ZcJ9UfAmXFBtEo6z2EewhUAxFwPSLUXfim0fl1f6QnDp9vyKb3AXjKuOENE7qtlqC441Wc2YpL_IyIMkg_d2CwUzhr2WbG2-_H8_lZz5c3&amp;q_datetime_utc=2026-03-02T00%3A23%3A56&amp;ticket_price=649&amp;quote_id=-6179007965588220767&amp;utid_state=1&amp;channel=iphone&amp;price_without_closed_user_group=1400&amp;tm_place_name=Dipolog&amp;deeplink_data=eyJmaWVsZHMiOnsic2lnbmF0dXJlIjoiNDhhN2JkYWJmMDFiNTkyYWEyNzY0M2ZjYTU0MjNmNmIifSwidXJsIjoiaHR0cHM6Ly93d3cuYWdvZGEuY29tL3BhcnRuZXJzL3BhcnRuZXJzZWFyY2guYXNweD9jaWQ9MTg0NjM4MyZoaWQ9NDIwNjIyOTcmY3VycmVuY3k9UEhQJmNoZWNraW49MjAyNi0wMy0wMiZjaGVja291dD0yMDI2LTAzLTAzJk51bWJlcm9mQWR1bHRzPTEmTnVtYmVyb2ZDaGlsZHJlbj0wJlJvb21zPTEmbWNpZD0zMzImbWFzdGVyUm9vbUlkPTY4OTg0NDUzOCZtcHQ9VEdoT1dYbHpUbWxuVGpNclVUVXdZekZ1YjJFMEsxVjRRbUUzYTJSamRIcHpTakZKYms0dmJtcHVNSFJMWVVobmIzaHdlWGc1VkUweUx6RXZLMlpJTkVGYU5FVkhUWG95UWtSWVNUTm5QVDAmVG90YWxQcmljZT02NDkuNDAmVG90YWxUYXg9NzUuMTgmVG90YWxGZWU9NTQuNzAmVG90YWxTdXJjaGFyZ2U9MCZtY3VyPVBIUCJ9&amp;utid=193a7ad5-c364-f101-639f-0cfc2a50a567&amp;tm_stars=0&amp;client_id=skyscanner_app&amp;redirect_delay=1000&amp;price_policy=2&amp;pre_redirect_id=6a331eb2-cda9-66f7-cdf1-e42cb4919551&amp;tm_city_code=DPLP&amp;max_price=1094&amp;guests=1&amp;request_id=6a331eb2-cda9-66f7-cdf1-e42cb4919551&amp;tm_country_code=PH</t>
  </si>
  <si>
    <t>8.5768407, 123.3577189</t>
  </si>
  <si>
    <t>Turno, Zamboanga del Norte, Zamboanga Peninsula, 7100, Philippines</t>
  </si>
  <si>
    <t>parking, wifi, air_conditioning, non-smoking, internet_access, 24-hour_front_desk_service, smoking_areas, multilingual_staff, room_service, luggage_storage, security</t>
  </si>
  <si>
    <t>928 Caxa Juan</t>
  </si>
  <si>
    <t>www.skyscanner.com.ph/hotel_deeplink/4.0/PH/en-US/PHP/h_bc/222021157/2026-03-02/2026-03-03/hotel/hotel/hotels?legacy_provider_id=13&amp;rooms=1&amp;closed_user_group=apps&amp;hb_data=lllyMMxIuBrTTmRYpfksvnJ_FXGg9UpbVhFITidocaQ4Qhdy6929BOOfSST5moxjvfJKHoO2uuv-qVTszvYs2IXJFIGSoHzpKBEObZH1OcjpDsNX9W446mP9GzicgszDR59-h0kTTcmDtRgoRRH7BKaNcjRUHV9ohBRinYDJi9b3o9MHxd6KszEltMjXuzILAKe6mCeF_MOkDJ-sa0yKY0Wdtlja6aoltiJMTPNz0AFiSOLPs7zugQbyGtwL-dSNqUK-7yq_y5R7bWImrms73e551s9NJdarUmcl_X_E-KsuyCBuSQmdDbkjDki4RoIUpMJDgs7Ud523JFS_t1zmO8RG0abGL3WgN9K9U-ky5sZ-twdJrDj6_BkNbYLg6r8hJY-Vh7F4Trr6kxd_CfH3ecqfC-B2ymchn7VnPzsmkMc6CyhL1HQ%3D&amp;q_datetime_utc=2026-03-02T00%3A23%3A58&amp;ticket_price=2600&amp;quote_id=7071772114778510817&amp;utid_state=1&amp;channel=iphone&amp;price_without_closed_user_group=3100&amp;tm_place_name=Dipolog&amp;deeplink_data=eyJmaWVsZHMiOnsic2lnbmF0dXJlIjoiMTBjNTVhYTY5ZDYwYWNlNjFkYmFiMzlmZTliM2JiZmEiLCJibG9ja19pZCI6IjEyNTA0NTc3MDFfNDAxMTMzNTExXzJfMF8wIn19&amp;utid=ec1a4a42-7bb1-649f-ace4-bb04a5312e43&amp;tm_stars=0&amp;client_id=skyscanner_app&amp;redirect_delay=1000&amp;price_policy=2&amp;pre_redirect_id=0e4af971-a06e-b2fc-97e9-d31e2b46534f&amp;tm_city_code=DPLP&amp;max_price=7280&amp;guests=1&amp;request_id=0e4af971-a06e-b2fc-97e9-d31e2b46534f&amp;tm_country_code=PH</t>
  </si>
  <si>
    <t>8.5817192, 123.3528466</t>
  </si>
  <si>
    <t>Hotel Camila 2, Dipolog-Polanco Road, Estaka, Dipolog, Zamboanga del Norte, Zamboanga Peninsula, 7100, Philippines</t>
  </si>
  <si>
    <t>parking, wifi, air_conditioning, non-smoking, internet_access, 24-hour_front_desk_service, smoking_areas, room_service, garden</t>
  </si>
  <si>
    <t>Hotel Camila 2</t>
  </si>
  <si>
    <t>https://www.google.com/maps/place/GV+Hotel+Dipolog/data=!4m11!3m10!1s0x3254960da69391bf:0xb2727c9b5781de06!5m3!1s2026-03-01!4m1!1i2!8m2!3d8.582868!4d123.339258!16s%2Fg%2F12qfm3lgy!19sChIJv5GTpg2WVDIRBt6BV5t8crI?authuser=0&amp;hl=en&amp;rclk=1</t>
  </si>
  <si>
    <t>8.582868, 123.339258</t>
  </si>
  <si>
    <t>GV Hotel, Quezon Avenue, Mauswagon, Miputak, Dipolog, Zamboanga del Norte, Zamboanga Peninsula, 7100, Philippines</t>
  </si>
  <si>
    <t>GV Hotel Dipolog</t>
  </si>
  <si>
    <t>https://www.google.com/maps/place/Rendon+Place+and+Suites/data=!4m11!3m10!1s0x3254954fb0abb789:0x88103d4b2e808e78!5m3!1s2026-03-01!4m1!1i2!8m2!3d8.5768117!4d123.36011!16s%2Fg%2F11kb7gzq3f!19sChIJibersE-VVDIReI6ALks9EIg?authuser=0&amp;hl=en&amp;rclk=1</t>
  </si>
  <si>
    <t>8.5768117, 123.36011</t>
  </si>
  <si>
    <t>Rendon Place and Suites</t>
  </si>
  <si>
    <t>https://www.google.com/maps/place/Sapayag+Backpackers+Inn/data=!4m11!3m10!1s0x3254953b43add8c7:0x4da76bc3f6bdd6fc!5m3!1s2026-03-01!4m1!1i2!8m2!3d8.5721133!4d123.3525929!16s%2Fg%2F11kqhbgrpn!19sChIJx9itQzuVVDIR_Na99sNrp00?authuser=0&amp;hl=en&amp;rclk=1</t>
  </si>
  <si>
    <t>8.5721133, 123.3525929</t>
  </si>
  <si>
    <t>Dipolog, Zamboanga del Norte, Zamboanga Peninsula, 7100, Philippines</t>
  </si>
  <si>
    <t>Mandaluyong</t>
  </si>
  <si>
    <t>Marikina</t>
  </si>
  <si>
    <t>Sapayag Backpackers Inn</t>
  </si>
  <si>
    <t>www.skyscanner.com.ph/hotel_deeplink/4.0/PH/en-US/PHP/h_ad/223032770/2026-03-02/2026-03-03/hotel/hotel/hotels?legacy_provider_id=22&amp;rooms=1&amp;closed_user_group=general&amp;hb_data=STca3lyaWp4x226OFZt289wkxqkVloVLRjYJZvK3eisWuLLWr3TTHPDyFsIHgNxtAoW8LCbBGFYZ8UXtROKAXOWGpuP5AfJmg_HAHzIVPn1vUvEHXf6Nq30qMURXQ9wzxCYEYVnhTnDrJorPxa8M63vdRyD6BtHI4X0ZSkMlhzHion1UaZyMnghG5vmx2lIPEqPzVsIDrIhPmsG59r69Oaz5yt08bQ2-yNRJJ9o8KbInreyzQFninjhVGy0gds2J6Ywx1I75YEAfswnJtPmkl2lSoiJ2nyZm2vykNYbc17cUlph1gu3p-cDN35SG35UfROrgtZHJ22vsCYiosNbcur4sQrS1d3txEwCe5mbzhruill9VHCEbbXpjtIraArlzpTCxhhnZ4Pv4F7XHQ8ZK5LTP3Zox-lG72Znr0Wo2XtpJ&amp;q_datetime_utc=2026-03-02T00%3A24%3A06&amp;ticket_price=2927&amp;quote_id=-1232597677793171451&amp;utid_state=1&amp;channel=iphone&amp;price_without_closed_user_group=13280&amp;tm_place_name=Dipolog&amp;deeplink_data=eyJmaWVsZHMiOnsic2lnbmF0dXJlIjoiNGU2ZTNjYzI1ZmI4NjUwMWRlNzZhMWQ5MjZmOGY0YzkifSwidXJsIjoiaHR0cHM6Ly93d3cuYWdvZGEuY29tL3BhcnRuZXJzL3BhcnRuZXJzZWFyY2guYXNweD9jaWQ9MTg0NjM4MyZoaWQ9NjQzNTA1NTcmY3VycmVuY3k9UEhQJmNoZWNraW49MjAyNi0wMy0wMiZjaGVja291dD0yMDI2LTAzLTAzJk51bWJlcm9mQWR1bHRzPTEmTnVtYmVyb2ZDaGlsZHJlbj0wJlJvb21zPTEmbWNpZD0zMDM4Jm1hc3RlclJvb21JZD05OTk0NTgyOTcmbXB0PVEzVm1SV2wyUXpkclVtRXlPRzlqYldrcmIycEdhQzlZTWxWS1JVbG5kRGhvZW5Vd2VEazNaMjVrYldFclR6ZFFWRWR0VlVjMk5VcHZjbFIxUjFkSU4wSjNja1pWU0c1QmRtSk1XblZSUFQwJlRvdGFsUHJpY2U9MjkyNy4yMyZUb3RhbFRheD0zMTMuNjMmVG90YWxGZWU9MC4wMCZUb3RhbFN1cmNoYXJnZT0wJm1jdXI9UEhQIn0%3D&amp;utid=eb7de0cd-939c-ea8b-390c-feca057d71c2&amp;tm_stars=0&amp;client_id=skyscanner_app&amp;redirect_delay=1000&amp;price_policy=2&amp;pre_redirect_id=e5d06f4d-4c01-a401-3aae-0ea3355b3a89&amp;tm_city_code=DPLP&amp;max_price=2927&amp;guests=1&amp;request_id=e5d06f4d-4c01-a401-3aae-0ea3355b3a89&amp;tm_country_code=PH</t>
  </si>
  <si>
    <t>8.5850923, 123.3418187</t>
  </si>
  <si>
    <t>Osmeña Street, Central, Dipolog, Zamboanga del Norte, Zamboanga Peninsula, 7100, Philippines</t>
  </si>
  <si>
    <t>Green Mellow Court 2 (GMC2)</t>
  </si>
  <si>
    <t>www.skyscanner.com.ph/hotel_deeplink/4.0/PH/en-US/PHP/h_bc/224862053/2026-03-02/2026-03-03/hotel/hotel/hotels?legacy_provider_id=13&amp;rooms=1&amp;hb_data=RQ-hLZ14s-ssH5AJ7OEmj8_Xici6ei-carWPmyEzhL6CvIdbRq4uFpX_x1GznBtcsDfyWJN2Yf88ry8W4ZkbF78tbESxMrLyV6bNnvLKKzlNg_RlkAYObKNCchatEI9y_kGtTfwAPsr65aWLzIe_AN3pzJTB5VmV5s_71efi8B5_18v-mxnNw-2qVz0zM3xLRfR6Bx_iumYQ_pQWtzl4mOgyyso71EAcFy0HLn834r8aRulCeBEUtUQDsFoYb0u7I6YNHkPGFZEVzPIDMROi_1ioLLGOi451P0_a_NGj1PIo_-CnE69N2GrmwcjUB09JNfRwojzC0BV8tpu75-tWZtroKeOhnV_wfVeXcMG-Z0zBFjG6q52AI80--10BdsY4Zwa3GCuLJR1NLqPnJ782qnEqs2qxid_UXIPXmivdH9-Fr0rN&amp;q_datetime_utc=2026-03-02T00%3A24%3A05&amp;ticket_price=631&amp;quote_id=-8050648787128811574&amp;utid_state=1&amp;channel=iphone&amp;tm_place_name=Dipolog&amp;deeplink_data=eyJmaWVsZHMiOnsic2lnbmF0dXJlIjoiNTYwZjgwYmNkMDYxNmUyNGUzYmUyNDM3ZWM5MjZiNzAiLCJibG9ja19pZCI6InYxX0NnRXRFTXdDR2lnS0hUSXdNall0TURNdE1ESlVNREE2TURBNk1EQXVNREF3S3pBM09qQXdFQUVZM3dFb0FUZ0JJZ0lJQVE9PV9DaUVJdE95S2hRa1FBaUFFS015YnZSUXdBa29MTVVReE1EQlFYekV3TUZCUW1BVVNBZ2dCR2dRb0FqQUJJZ1FJQWhnQyJ9fQ%3D%3D&amp;utid=d4904566-78e7-dc20-c681-f88f8c49d83e&amp;tm_stars=3&amp;client_id=skyscanner_app&amp;redirect_delay=1000&amp;price_policy=2&amp;pre_redirect_id=41f93e27-bac6-32c2-75d8-ff522b110f94&amp;tm_city_code=DPLP&amp;max_price=1368&amp;guests=1&amp;request_id=41f93e27-bac6-32c2-75d8-ff522b110f94&amp;tm_country_code=PH</t>
  </si>
  <si>
    <t>8.5819761, 123.3523014</t>
  </si>
  <si>
    <t>parking, wifi, elevator, air_conditioning, non-smoking, multilingual_staff, meeting_facilities, lounge, banquet_service, television, desk, shower, games_room, luggage_storage, concierge</t>
  </si>
  <si>
    <t>www.skyscanner.com.ph/hotel_deeplink/4.0/PH/en-US/PHP/h_h1/199287006/2026-03-02/2026-03-03/hotel/hotel/hotels?legacy_provider_id=927111&amp;rooms=1&amp;closed_user_group=mobile&amp;hb_data=7Lh6UlOJo9QWx90ya_HQVSeavSgR7Qr0OHKMJfrTa7ckjKw0uxhZIllc_Y_4xAWdqGvKMhjmC2VdzpqeKRXvny2SY8_iivLCWEsmHX2E_Q_H94q5WkySvfqiRb-iscsnNgnl59X89thYiMxwSUVBTdupHM8cEMWqTB4iUlJaD4rOQh1zzwoeyxE1sb37DEAfgGmRUvf7hcrlGOnBSZy_3hVfoRhcZGdk5elVftTY7MdbL8p1ubmbBRh7acGWMg71d1c8J53XBcVGEmeraiViUO29BlE%3D&amp;q_datetime_utc=2026-03-02T00%3A24%3A07&amp;ticket_price=3285&amp;quote_id=7769439610474164648&amp;utid_state=1&amp;channel=iphone&amp;price_without_closed_user_group=3650&amp;tm_place_name=Dipolog&amp;deeplink_data=eyJmaWVsZHMiOnsic2lnbmF0dXJlIjoiYjY1ZjE3OTY0ZDkxNmYyOWYxNDZiZTRhZWQxYTU5YjEifSwidXJsIjoiaHR0cHM6Ly9waC5ob3RlbHMuY29tL0hvdGVsLVNlYXJjaD9tcGQ9UEhQJnRwaWQ9MzIxNCZtcGU9MTc3MjQxMTAyNyZlbmREYXRlPTIwMjYtMDMtMDMmYWR1bHRzPTEmbXBuPTIyMDg1OTQ3MSZtcG09MjQmbXBwPTEmbG9jYWxlPWVuX1BIJm1wbz1FQyZjaGlkPTFhMWQyOGI5LWYyNGQtNDAwMC1hNWYyLWY2OWVjOWQ5MzZiYSZtcHE9MjkzMy4wNCZlYXBpZD00NCZtY3RjPTMmY3VycmVuY3k9UEhQJnJhdGVwbGFuaWQ9MjkyMjQzNjA0JnNlbGVjdGVkPTM5MDg1MDQ0JnN0YXJ0RGF0ZT0yMDI2LTAzLTAyJm1wYj0zNTEuOTYmbXBhPTI5MzMuMDQifQ%3D%3D&amp;utid=f3e797ae-ccc5-8ff6-9ba9-4dc163b3c312&amp;tm_stars=4&amp;client_id=skyscanner_app&amp;redirect_delay=1000&amp;price_policy=2&amp;pre_redirect_id=900f2509-7de5-1708-4020-1f2f6f026cbe&amp;tm_city_code=DPLP&amp;max_price=5250&amp;guests=1&amp;request_id=900f2509-7de5-1708-4020-1f2f6f026cbe&amp;tm_country_code=PH</t>
  </si>
  <si>
    <t>8.5882938, 123.3395781</t>
  </si>
  <si>
    <t>www.skyscanner.com.ph/hotel_deeplink/4.0/PH/en-US/PHP/h_bc/128819954/2026-03-02/2026-03-03/hotel/hotel/hotels?legacy_provider_id=13&amp;rooms=1&amp;closed_user_group=apps&amp;hb_data=uo97zp7knoRrvMFQFwO72HI3iZQUItsd1E0FRpYoil1MVJQO1gq-QrIKA_RTq5D09GSALlxAWohartYAGunpDse1skvYE_tR_yAZkk4v2O3gjdEpAqUJKBpLspZs_RruNhxz0jLk_KeqBsyXzm893SBbcjPZFHJHUGH22e0HuYEFqthtfRozGZY3xCJ_1IFv0AdkZCZwOpp0J6-l8rS-tCNOwbI8WXauL5FaY7688vq8di2D8u9R9-8c6QUGQJKhC8PInf32qi6bmmRPf_x6txyeNQlFgK78Kvd3qYjzWctN9WQvtHufEl-nTamH4qQC3gCeBAehUH-bBF-PB8UopSgU0CmCSLrvMURcjr8ndkKdkKTEkVJ0UWwwbSvjha5ZBtGe1bnzXsv_o3iYxwCB1VaCYiNaegYpcO259F8jIRC2qCLLeSU%3D&amp;q_datetime_utc=2026-03-02T00%3A24%3A08&amp;ticket_price=1188&amp;quote_id=3533400020636271736&amp;utid_state=1&amp;channel=iphone&amp;price_without_closed_user_group=1350&amp;tm_place_name=Dipolog&amp;deeplink_data=eyJmaWVsZHMiOnsic2lnbmF0dXJlIjoiNWY5ZTVmMDU5ODBlZjg0NTFkNzVkOGNiOTU4NjYwZTkiLCJibG9ja19pZCI6IjQxODA3NDcwOV8zMzU0NTI4OTFfMl8wXzAifX0%3D&amp;utid=e8f41d48-18ab-6f10-9931-022ab364cd68&amp;tm_stars=2&amp;client_id=skyscanner_app&amp;redirect_delay=1000&amp;price_policy=2&amp;pre_redirect_id=043ad2ba-b25e-92c4-f7dc-da42792e2d6d&amp;tm_city_code=DPLP&amp;max_price=2700&amp;guests=1&amp;request_id=043ad2ba-b25e-92c4-f7dc-da42792e2d6d&amp;tm_country_code=PH</t>
  </si>
  <si>
    <t>8.5766476, 123.3576372</t>
  </si>
  <si>
    <t>JSB SUITES</t>
  </si>
  <si>
    <t>www.skyscanner.com.ph/hotel_deeplink/4.0/PH/en-US/PHP/h_bc/205220652/2026-03-02/2026-03-03/hotel/hotel/hotels?legacy_provider_id=13&amp;rooms=1&amp;closed_user_group=apps&amp;hb_data=CsERVRNEFnFyEftVq4aOnvjzrcbRL27vkoahsN4ukMjg1C6TxaOxJVFkjWDwsCIi821ya67oEaJVABJktNlsx0bK8C4LDCkOJPweliI4BgAq-Z8SQMUHGuPctIX51L5fnff5fDIGA2BnRmiiKr_-7L1MNPBIl4qfLYTDYdOwhhN98V4-q3dz7mF73NQKBAyo7iO2T6orgksar9YF3eZ_ohhKa-9Sz2yBx5Sfqt9nIrUwV7YMShVVZLDfGHhsmh58yELeqQb3q0rWFGmg6_hDMIwjfia2PmsYZqEQh_OmafIpBM3buIl_Wclu-INQr316Q00tDdD8ISGKBFF9-Ro58hRy8Z6o6h5GIdZB6jvdbOiWYncXEhZpuCt7DrphLfroQazKeygkVbiUJkeHGw_GNyTUGkFavWux0PW82JUKFkSUgL2AGfg%3D&amp;q_datetime_utc=2026-03-02T00%3A24%3A08&amp;ticket_price=2332&amp;quote_id=-5740303906054580379&amp;utid_state=1&amp;channel=iphone&amp;price_without_closed_user_group=3182&amp;tm_place_name=Dipolog&amp;deeplink_data=eyJmaWVsZHMiOnsic2lnbmF0dXJlIjoiNzZmZmQ0MzA2NGEwYTA2ZGMyZTcxYjdjNjk3ZTExNWMiLCJibG9ja19pZCI6IjczODAxODEwMV8zMjgyNDYyOTlfMV8wXzAifX0%3D&amp;utid=58bbd165-bfb5-1482-add8-7218266c3a31&amp;tm_stars=0&amp;client_id=skyscanner_app&amp;redirect_delay=1000&amp;price_policy=2&amp;pre_redirect_id=816578ec-99ec-474f-4186-16d485a319c1&amp;tm_city_code=DPLP&amp;max_price=2612&amp;guests=1&amp;request_id=816578ec-99ec-474f-4186-16d485a319c1&amp;tm_country_code=PH</t>
  </si>
  <si>
    <t>8.5866256, 123.3425284</t>
  </si>
  <si>
    <t>Producers Bank, Rizal Avenue, Central, Dipolog, Zamboanga del Norte, Zamboanga Peninsula, 7100, Philippines</t>
  </si>
  <si>
    <t>parking, wifi, air_conditioning, non-smoking, internet_access, 24-hour_front_desk_service, multilingual_staff, luggage_storage</t>
  </si>
  <si>
    <t>TopStar Hotel Dipolog</t>
  </si>
  <si>
    <t>https://www.google.com/maps/place/Ariana+Hotel/data=!4m11!3m10!1s0x3254bdff2b2947bb:0xbd9d419fe945de3a!5m3!1s2026-03-01!4m1!1i2!8m2!3d8.5991792!4d123.3453958!16s%2Fg%2F12vtkfkpg!19sChIJu0cpK_-9VDIROt5F6Z9Bnb0?authuser=0&amp;hl=en&amp;rclk=1</t>
  </si>
  <si>
    <t>8.5991792, 123.3453958</t>
  </si>
  <si>
    <t>RUI, Dipolog Airport Drive, Minaog, Zamboanga del Norte, Zamboanga Peninsula, 7100, Philippines</t>
  </si>
  <si>
    <t>Ariana Hotel</t>
  </si>
  <si>
    <t>https://www.google.com/maps/place/Khrysby+Pension+House/data=!4m11!3m10!1s0x3254970d2d210d7f:0x70c6cd47d62cb3b2!5m3!1s2026-03-01!4m1!1i2!8m2!3d8.5650113!4d123.3350321!16s%2Fg%2F11fct153_j!19sChIJfw0hLQ2XVDIRsrMs1kfNxnA?authuser=0&amp;hl=en&amp;rclk=1</t>
  </si>
  <si>
    <t>8.5650113, 123.3350321</t>
  </si>
  <si>
    <t>Ramos Village Road, Fisherman's Village, Dipolog, Zamboanga del Norte, Zamboanga Peninsula, 7100, Philippines</t>
  </si>
  <si>
    <t>Khrysby Pension House</t>
  </si>
  <si>
    <t>https://www.google.com/maps/place/Filipinas+Hostel/data=!4m11!3m10!1s0x3254970025adf171:0x6f88d758b7165fa5!5m3!1s2026-03-01!4m1!1i2!8m2!3d8.5873314!4d123.3454265!16s%2Fg%2F11w3f50m4b!19sChIJcfGtJQCXVDIRpV8Wt1jXiG8?authuser=0&amp;hl=en&amp;rclk=1</t>
  </si>
  <si>
    <t>8.5873314, 123.3454265</t>
  </si>
  <si>
    <t>Padre Jose A. Ramon Street, Biasong, Dipolog, Zamboanga del Norte, Zamboanga Peninsula, 7100, Philippines</t>
  </si>
  <si>
    <t>Filipinas Hostel</t>
  </si>
  <si>
    <t>www.skyscanner.com.ph/hotel_deeplink/4.0/PH/en-US/PHP/h_bc/225286410/2026-03-02/2026-03-03/hotel/hotel/hotels?legacy_provider_id=13&amp;rooms=1&amp;closed_user_group=apps&amp;hb_data=7X5Jx7CHxBInXpkf2S3axg1n6K83SRkKNuxXhGVd9Q8CzTimKxb6x61HVBv7dwpKJxCGukd8DbEU79CkQfgPs229T86hTer-j7U2sYl6lwVap2-c6zqk4kmD70fOS1Ad_RngnS9lPAA0-dNY5Ta0NzIfI_iFdcIDjP3ddnNh6WTI7SOxJdb3fSBXrWory2D4-dshW_IDHFRAD_pqjDUm1f1VgkqW3Apw-VKIPuTfVf-snd2zi6dOicEexqT8SPpWr7RE_IJryrioieqC9nHX3eo8M2s-xhMUYWZa-GtunJCpbq44o-_xQfVw6KtpI7P8YsX3W8NgVzueeW6zmwEfA2IGCLdsIrJvgiYYI-6iFHWbnQwFEDGDTBXHTh63c22Ioh6XA5T0VGxpcWjFf09dz0dXGCVlRgb2wVe7SAkBS3W2U4f6&amp;q_datetime_utc=2026-03-02T00%3A24%3A12&amp;ticket_price=1364&amp;quote_id=-2606039361823853204&amp;utid_state=1&amp;channel=iphone&amp;price_without_closed_user_group=1674&amp;tm_place_name=Dipolog&amp;deeplink_data=eyJmaWVsZHMiOnsic2lnbmF0dXJlIjoiZTMwNDliYzY2YWI0NmY0MjJhZDY0ODQ5ZTNmYmIwZDUiLCJibG9ja19pZCI6IjE1MDgyMTkwMDFfNDIyNTcxMTE2XzJfMV8wIn19&amp;utid=c1605dad-b515-ffc9-03c3-662a9eeae077&amp;tm_stars=0&amp;client_id=skyscanner_app&amp;redirect_delay=1000&amp;price_policy=2&amp;pre_redirect_id=ca59dc93-79d9-b750-e7bb-66b7c4d1f1e1&amp;tm_city_code=DPLP&amp;max_price=1364&amp;guests=1&amp;request_id=ca59dc93-79d9-b750-e7bb-66b7c4d1f1e1&amp;tm_country_code=PH</t>
  </si>
  <si>
    <t>8.5861571, 123.3382536</t>
  </si>
  <si>
    <t>Baking and beyond, General Luna Street, Central, Dipolog, Zamboanga del Norte, Zamboanga Peninsula, 7100, Philippines</t>
  </si>
  <si>
    <t>parking, wifi, non-smoking, internet_access, smoking_areas</t>
  </si>
  <si>
    <t>Walk Inn Dipolog</t>
  </si>
  <si>
    <t>www.skyscanner.com.ph/hotel_deeplink/4.0/PH/en-US/PHP/h_bc/213640668/2026-03-02/2026-03-03/hotel/hotel/hotels?legacy_provider_id=13&amp;rooms=1&amp;closed_user_group=apps&amp;hb_data=fUDXpF8MroGZ7QMwMwXGWmZVFuGyGeeal1cRLVxvMktYWQ2C5YddUFUuRvRQ_wYma0zPUARyO4tV83jvs2nZ72BL0xYjJm7eyCLCuND-YB6AQdZUGLgMsVlbfePWs7NG94RV5Xie0xhY0jSnGcuQktuHgnhN-EBbwQLEOdng3aP6hUbqWlmjf_MlnQzLxy-c72X9UWbr1Z-CYBo5LCex_sM-p6CXqNci2xW9XPA7xdeY8pJMM2HRoBu3UqWeN6JoTIYqW6YqJLkn_85ZvWhjdDS0_Ge5Y-R001JcTTT_LnwSnQL8CMljcjh9UUBIqo6PtXqAR9NnvW9ECVjgzrkngr65Qnmf9VbyH9tPk1eq4au2kvHGTdvdcy1Nx0GAXQOvxAE2avZ7Wm8RQBbGDc5QCnu8RYhUgrVclsxVS104KyNHo4Ql&amp;q_datetime_utc=2026-03-02T00%3A24%3A18&amp;ticket_price=954&amp;quote_id=-37531103201237027&amp;utid_state=1&amp;channel=iphone&amp;price_without_closed_user_group=1172&amp;tm_place_name=Dipolog&amp;deeplink_data=eyJmaWVsZHMiOnsic2lnbmF0dXJlIjoiNDFmY2ZmMzUwYzBiMWY5ZTlhMDE2NzZhNzRlNDNmZWYiLCJibG9ja19pZCI6IjEzNzU2MDUwMDFfNDA5NzA1MTQ2XzJfMF8wIn19&amp;utid=7e5c312e-0205-c562-09bc-460775e66d94&amp;tm_stars=0&amp;client_id=skyscanner_app&amp;redirect_delay=1000&amp;price_policy=2&amp;pre_redirect_id=bf6c380e-49c9-cc18-6767-50d513d8e718&amp;tm_city_code=DPLP&amp;max_price=1058&amp;guests=1&amp;request_id=bf6c380e-49c9-cc18-6767-50d513d8e718&amp;tm_country_code=PH</t>
  </si>
  <si>
    <t>8.587854, 123.337902</t>
  </si>
  <si>
    <t>Meaco Royal Hotel, Rizal Avenue, Central, Dipolog, Zamboanga del Norte, Zamboanga Peninsula, 7100, Philippines</t>
  </si>
  <si>
    <t>Meaco Royal Hotel - Dipolog</t>
  </si>
  <si>
    <t>www.skyscanner.com.ph/hotel_deeplink/4.0/PH/en-US/PHP/h_xp/187760840/2026-03-02/2026-03-03/hotel/hotel/hotels?legacy_provider_id=1&amp;rooms=1&amp;closed_user_group=mobile&amp;hb_data=YICt3_nt3W0_LJmbxCCgpR6MBrS2Hs_S1oNctW5ZVvs4LBnwo4bwO1635uNQQfFdVVqJ8TJjGudec2ae9-zmjKa8nwcnJdhCTlY-Wv-BmWCuuAGKqhztZKstaR00aloGBPo6_C-bt7yGUr-ZmwnARz1N4BsjsINF_RFjZOxWBfmlJ1qHG2PqG2SNM4hIi4NgQ1KCZBQ7kYnXC4A_VzpKmF_bqI--KnCCobeMC8idmACn0KHCgwYUzxXO5yaAEFDbMi7MXMJHXHss1xBNi-yWHvvNekE%3D&amp;q_datetime_utc=2026-03-02T00%3A24%3A19&amp;ticket_price=1324&amp;quote_id=2202210163991421510&amp;utid_state=1&amp;channel=iphone&amp;price_without_closed_user_group=1472&amp;tm_place_name=Santo+Cristo&amp;deeplink_data=eyJmaWVsZHMiOnsic2lnbmF0dXJlIjoiNjgyNDY0MTY0MWJmZDY1ZGJiZTg0YmQ5ODVmNzg3MjMifSwidXJsIjoiaHR0cHM6Ly93d3cuZXhwZWRpYS5jb20ucGgvSG90ZWwtU2VhcmNoP3RwaWQ9NjgmbXBlPTE3NzI0MTAwNTgmZW5kRGF0ZT0yMDI2LTAzLTAzJmFkdWx0cz0xJmxvY2FsZT1lbl9VUyZjaGlkPTZiNDAwYWRmLTUyYjMtNGM4Mi1iMWJkLWRjNzEwOGU2YjJkOCZlYXBpZD00NjIzMCZtY3RjPTMmc3RhcnREYXRlPTIwMjYtMDMtMDImbXBkPUdCUCZtcG49MjAxOTE2MDg4JmN1cnJlbmN5PUdCUCZyYXRlcGxhbmlkPTIwOTY2MzA5NCZtcG09MjQmbXBwPTEmbXBvPUVDJnNlbGVjdGVkPTE3OTUwODE0Jm1wYj0xLjgyJm1wcT0xNS4yMCZtcGE9MTUuMjAifQ%3D%3D&amp;utid=ee224d29-64fb-2f45-f162-df40ab14a4b8&amp;tm_stars=1&amp;client_id=skyscanner_app&amp;redirect_delay=1000&amp;price_policy=2&amp;pre_redirect_id=b0aa5a34-a044-11d6-a7a1-c1c7aafd75aa&amp;tm_city_code&amp;max_price=1431&amp;guests=1&amp;request_id=b0aa5a34-a044-11d6-a7a1-c1c7aafd75aa&amp;tm_country_code=PH</t>
  </si>
  <si>
    <t>8.5734985, 123.3498489</t>
  </si>
  <si>
    <t>Governor Felipe Azcuna Road, Mibang, Estaka, Santa Filomena, Zamboanga del Norte, Zamboanga Peninsula, 7100, Philippines</t>
  </si>
  <si>
    <t>The Premises Hotel</t>
  </si>
  <si>
    <t>https://www.google.com/maps/place/D%27Hotel+%26+Suites/data=!4m11!3m10!1s0x3254960eda345a43:0x432ba33d0295b63c!5m3!1s2026-03-01!4m1!1i2!8m2!3d8.5866177!4d123.3422705!16s%2Fg%2F1hg4479ng!19sChIJQ1o02g6WVDIRPLaVAj2jK0M?authuser=0&amp;hl=en&amp;rclk=1</t>
  </si>
  <si>
    <t>8.5866177, 123.3422705</t>
  </si>
  <si>
    <t>Tonino's, Rizal Avenue, Central, Dipolog, Zamboanga del Norte, Zamboanga Peninsula, 7100, Philippines</t>
  </si>
  <si>
    <t>D'Hotel &amp; Suites</t>
  </si>
  <si>
    <t>www.skyscanner.com.ph/hotel_deeplink/4.0/PH/en-US/PHP/h_bc/126076383/2026-03-02/2026-03-03/hotel/hotel/hotels?legacy_provider_id=13&amp;rooms=1&amp;closed_user_group=apps&amp;hb_data=BwQsNYLxSW_hhA8oyN-Je9NJP2Q62SvlfjdQ9qoY2U-YqCEQh0OGDdM6v-DeOHpdZf8mwKNGHzMeXdknjD5f9vm7jF-p4g45pdlzCXsSqByDcQqqQiOhxRiWMXGuGKgnP95qDxW6IVwMHKwRvEyA3FdAvH7Pfxl_7a2lwBqxffv5yc8D9WWbcVst41Jz0-fBLKaWnT8ooDzeSmC_ox1BFSco0kP_Np1O9QAvmkc2mCZKkgzpuaCHYc1yhn96glj2_M_ZBfV9Uf_Ii82RiMRGRPvYwoNrIJjLLI7APN7z4IxY3sNd9RAyCRthYmWX5k54JGeq8pfbGJAhdChXsVVMjZYcq9PO2tue4pTu8k6j6Fp3JIy1f9TRT6PBr1yEmS7IdMXmOwHO2wY_sy2imZIz4VxxcfTw6sAZGeoiyFJsw8GVWV7ht3U%3D&amp;q_datetime_utc=2026-03-02T00%3A24%3A21&amp;ticket_price=5720&amp;quote_id=4952691461214798628&amp;utid_state=1&amp;channel=iphone&amp;price_without_closed_user_group=7139&amp;tm_place_name=Dipolog&amp;deeplink_data=eyJmaWVsZHMiOnsic2lnbmF0dXJlIjoiMWJiYzA3MjI0ZmIyZjJhYjQwZDcwYmFmNGFiOTZhZTQiLCJibG9ja19pZCI6IjY4NDAxNzA1XzIzNDI1ODQ1MV8wXzFfMCJ9fQ%3D%3D&amp;utid=6b921568-f846-d995-c1a6-d39101abdfe7&amp;tm_stars=3&amp;client_id=skyscanner_app&amp;redirect_delay=1000&amp;price_policy=2&amp;pre_redirect_id=9cff3800-2dcf-1443-eb79-fd9cc980f13b&amp;tm_city_code=DPLP&amp;max_price=5720&amp;guests=1&amp;request_id=9cff3800-2dcf-1443-eb79-fd9cc980f13b&amp;tm_country_code=PH</t>
  </si>
  <si>
    <t>8.5866402, 123.3399561</t>
  </si>
  <si>
    <t>Metrobank, Quezon Avenue, Central, Dipolog, Zamboanga del Norte, Zamboanga Peninsula, 7100, Philippines</t>
  </si>
  <si>
    <t>Top Plaza Hotel</t>
  </si>
  <si>
    <t>www.skyscanner.com.ph/hotel_deeplink/4.0/PH/en-US/PHP/h_ad/130077986/2026-03-02/2026-03-03/hotel/hotel/hotels?legacy_provider_id=22&amp;rooms=1&amp;hb_data=R-9bk9TE7wAQmpUzYTbStuEMKHVYpD_8qFaOleGfGLbwP7r-JCeIlC9-GtOnaymm40_OsaCvG1xUETbBM79vACfQQPOXXX6dn4vV-YSgkWU-OpGugQsatKZfHvsw3g1unJKIzo51Vw-ugfoz1rH9S7u8aAhJ3cYZAduFErhLaXekCoV7HV0NL8EjrjnvPufpXn4OC6mqhWRzZg687xp29gzt06TfaLLL-pel2zU7QWWOud6VI1lpy8I05AkbZarvIRsS4Pan5yvEItLnFg9sPLGzGG1bd1t5tkq3xp1xqKMZQ69Mb3MFVPueJvkKW2Fz2AtG_T747wvAfByDNuPRGndcqUkyNwYbZ-vi3_c1RSLFCTzeJyaPyRPRe_-L7g5gjwzaxBcCVE0D3CdZptvrro8blOfa8v1ruNlEI9u2IlEN&amp;q_datetime_utc=2026-03-02T00%3A24%3A21&amp;ticket_price=1125&amp;quote_id=-4522511703376203871&amp;utid_state=1&amp;channel=iphone&amp;tm_place_name=Dipolog&amp;deeplink_data=eyJmaWVsZHMiOnsic2lnbmF0dXJlIjoiYmYxNmY2MDVhZmQ3NjNkMGNkM2NjYjMzMTRjY2NiNGEifSwidXJsIjoiaHR0cHM6Ly93d3cuYWdvZGEuY29tL3BhcnRuZXJzL3BhcnRuZXJzZWFyY2guYXNweD9jaWQ9MTg0NjM4MyZoaWQ9NTEyMjc0NDAmY3VycmVuY3k9UEhQJmNoZWNraW49MjAyNi0wMy0wMiZjaGVja291dD0yMDI2LTAzLTAzJk51bWJlcm9mQWR1bHRzPTEmTnVtYmVyb2ZDaGlsZHJlbj0wJlJvb21zPTEmbWNpZD0zMzImbWFzdGVyUm9vbUlkPTc5NzU0NTA4MSZtcHQ9VmtwWk9XOUNjMDlsUnpsVGN6QlZWM0pyU1hkQlJHTnVSSGRLZVVOVVpXY3hZMHRGWkRSVVNuTjZUMk5PSzBjdmRVc3laREpaVWxkQlNVSjJVbFpRV0djNWRXcExSbnBGZDJzNWEzcDNQVDAmVG90YWxQcmljZT0xMTI1LjMzJlRvdGFsVGF4PTEyOS43OSZUb3RhbEZlZT05NS4yOCZUb3RhbFN1cmNoYXJnZT0wJm1jdXI9UEhQIn0%3D&amp;utid=5b305676-ada6-1802-0325-05bf7a880eee&amp;tm_stars=2&amp;client_id=skyscanner_app&amp;redirect_delay=1000&amp;price_policy=2&amp;pre_redirect_id=1b3ce690-61af-2176-538f-ee5593bf1937&amp;tm_city_code=DPLP&amp;max_price=2032&amp;guests=1&amp;request_id=1b3ce690-61af-2176-538f-ee5593bf1937&amp;tm_country_code=PH</t>
  </si>
  <si>
    <t>8.5834118, 123.3376397</t>
  </si>
  <si>
    <t>Jacobo Amatong Street, Miputak, Dipolog, Zamboanga del Norte, Zamboanga Peninsula, 7100, Philippines</t>
  </si>
  <si>
    <t>Irabella Travellers Inn</t>
  </si>
  <si>
    <t>www.skyscanner.com.ph/hotel_deeplink/4.0/PH/en-US/PHP/h_fd/222145925/2026-03-02/2026-03-03/hotel/hotel/hotels?legacy_provider_id=927050&amp;rooms=1&amp;closed_user_group=apps&amp;hb_data=eOqePC5CFkFJ0hTu0jKOOVSe3Yg_ZlP0cqGhLMJyQV-cRHnNaBGNzAB5RajW-gh_v59v1m9QHZ3DbNWUgCiidIKBa8Cwzuw5yMT8m7csb5M2Yz-u3mwLPJQ39yUtZbiX0S1up-p0lkdDXLLKmsmbZbjYLDfONINsNN2hUXrynMF2o3q3kdXnN8yzVohG54xR9LtLVO7iSPHeT0hvVdFyFlcrFOXagIbnFhOoPuCIODqmaaPh5hMVB7dJL3d5VZg4ZBzS--fWGpJjxaqYpjBvGobLSWmlxjiCAgqdVA1xMhmciT2BO3sYYU9HsjaQwabAH-Mghyd6_u_UwstEk8LejEO6vN4W6Utd-XEd_nW4ykFGLv4kLl0t1PXaLTG3a4tXdsKfWjmfQH92uYgvd0pqtV_DGxMLgJnnbm6zC2Vyf3pQEw%3D%3D&amp;q_datetime_utc=2026-03-02T00%3A24%3A23&amp;ticket_price=1947&amp;quote_id=-518035768496801548&amp;utid_state=1&amp;channel=iphone&amp;price_without_closed_user_group=2985&amp;tm_place_name=Dipolog&amp;deeplink_data=eyJmaWVsZHMiOnsic2lnbmF0dXJlIjoiYjE3Njc0NDJlYzRkYzI2ODRjYzA3YWJkNjQ1NjA1YjQifSwidXJsIjoiaHR0cHM6Ly9kZWFscy52aW8uY29tP3NpZz1hZDllMjQwNjY0YjM5MWFiMTg4MDU4MDVkNzIzYjg0ZGVhMGY4ZDcxMjViMzkzZTVlY2RhMDRjNjkzNGIxZDQ4MzEzMDM4MzEzODMyMzUzMDM0MzMmc2lnLWlzcz1tZXRhJnR1cmw9aHR0cHMlM0ElMkYlMkZ2aW8uY29tJTJGSG90ZWwlMkZTZWFyY2glM0ZjaGVja0luJTNEMjAyNi0wMy0wMiUyNmNoZWNrT3V0JTNEMjAyNi0wMy0wMyUyNmN1cnJlbmN5JTNEUEhQJTI2ZXB2JTNETVM0eSUyNmVzZCUzRE03b0JBaGw1QmxfMDhBRW9NRG1vajZsYl9uMXQ3a3F4X01vYXZ1b2s2YklMOE5UakdyMlYxS3NIcjU4cWRXNUVjOHd4WElmR3FNdFkteUY1X3BwLWp3Zk5FV0dyUkZra01kQTJYR1d0SHFfenNObms0bjRyJTI2Zm9yY2VDdXJyZW5jeUNoYW5nZSUzRDElMjZmb3JjZUxhbmd1YWdlQ2hhbmdlJTNEMSUyNmhvdGVsSWQlM0QxMTgwNTgzODUlMjZsYWJlbCUzRHNyYyUyNTNEc2t5c2Nhbm5lciUyNTI2dWNvdW50cnklMjUzRFBIJTI1MjZ1ZGV2aWNlJTI1M0Rtb2JpbGUlMjUyNmhvdGVsJTI1M0QxMTgwNTgzODUlMjUyNmRheSUyNTNEMiUyNTI2bW9udGglMjUzRDAzJTI1MjZ5ZWFyJTI1M0QyMDI2JTI1MjZsb3MlMjUzRDElMjUyNm9mZmVyaWQlMjUzRG9kTTRMMG9UYS0xdyUyNTI2cHJpY2UlMjUzRDE5NDcuMDklMjUyNmN1cnJlbmN5JTI1M0RQSFAlMjUyNnVzZXJsYW5nJTI1M0RlbiUyNTI2X3RoJTI1M0RiMzMzZTljOWM3ZmIzMTFjNmQ2N2NjMTA3YWNiOGE3OGFjNWUxNzBlM2IyNGM2MDUlMjUyNmR0cyUyNTNEMTc3MjQxMTA0MiUyNTI2b2x1dCUyNTNEMTc3MjQxMTA0MSUyNTI2Y2FuUGF5TGF0ZXIlMjUzRGZhbHNlJTI1MjZyZXF1ZXN0VXNlckdyb3VwJTI1M0QlMjUyNm9mZmVyVXNlckdyb3VwJTI1M0RwdWJsaWMlMjZsYW5nJTNEZW4lMjZvdGklM0RUZW1XZ0ZQNjV1VSUyNnByZWZlcnJlZFJhdGUlM0QxOTQ3LjA5JTI2cHJvZmlsZSUzRHIyZDJtNzNrbjglMjZyb29tcyUzRDElMjZ1c2VyQ291bnRyeSUzRFBIJTI2dXRtX2NhbXBhaWduJTNEc2t5c2Nhbm5lciUyNnV0bV9tZWRpdW0lM0RjcGMlMjZ1dG1fc291cmNlJTNEc2t5c2Nhbm5lciJ9&amp;utid=84a1b6e1-9fb1-081b-95fa-a665c61dffdc&amp;tm_stars=0&amp;client_id=skyscanner_app&amp;redirect_delay=1000&amp;price_policy=2&amp;pre_redirect_id=abd5c2fb-ae86-059b-cb54-1b189ebd1215&amp;tm_city_code=DPLP&amp;max_price=2407&amp;guests=1&amp;request_id=abd5c2fb-ae86-059b-cb54-1b189ebd1215&amp;tm_country_code=PH</t>
  </si>
  <si>
    <t>8.5460828, 123.3392254</t>
  </si>
  <si>
    <t>Lobing Ogis Road, Lobing Ogis, Santa Filomena, Zamboanga del Norte, Zamboanga Peninsula, 7100, Philippines</t>
  </si>
  <si>
    <t>parking, wifi, air_conditioning, non-smoking, internet_access, 24-hour_front_desk_service, room_service, express_check-in, express_check-out, lounge, games_room, luggage_storage, concierge</t>
  </si>
  <si>
    <t>powers guesthouse /holiday vacations</t>
  </si>
  <si>
    <t>www.skyscanner.com.ph/hotel_deeplink/4.0/PH/en-US/PHP/h_ad/162610986/2026-03-02/2026-03-03/hotel/hotel/hotels?legacy_provider_id=22&amp;rooms=1&amp;closed_user_group=general&amp;hb_data=q5SboHxUJUwALgC2E0KZTltM9poBx_8eIm4unM5EgaxFRep_u07EAr4gtJIy1EHOrQ2Yp8nbermqqAFH2j8eQqFSsbBgoYuJRwmz9blpaKHNJKryDOYi516pvY04rIJayxMGSJq1_L1zy9hn7PVNleqGvTARs9O_bse7mxl4PF330zVLOq5RGG136rLxxhNwKR4zbxxP1gnwuxHe3-CV9YaZa7EI6Bl2x1CTmW0IXr2WgP_RBpdlzgszm_ywwh_OpMIrlx4anMCFgxHxBKu-Oy9WPcDpCOvOiP1vEJuRhJlzRy5a1rJ5-PUTCvgybsNUyRiBt_8eXJhZ2B7rdG3EkNpCIgDkEvR-DZwKyIQEhTy-Tryn9oKPT0eMGez2BoVlboC-yi6mz0tUhHsKIOffG6EkoCH9YlIJ-nQIEt5JSMqW&amp;q_datetime_utc=2026-03-02T00%3A24%3A22&amp;ticket_price=1233&amp;quote_id=8432077553880720233&amp;utid_state=1&amp;channel=iphone&amp;price_without_closed_user_group=4934&amp;tm_place_name=Dipolog&amp;deeplink_data=eyJmaWVsZHMiOnsic2lnbmF0dXJlIjoiZGJiMjk0YjZkMjI5NGRlYTExNWJkY2Q2MGE3MTMxYzYifSwidXJsIjoiaHR0cHM6Ly93d3cuYWdvZGEuY29tL3BhcnRuZXJzL3BhcnRuZXJzZWFyY2guYXNweD9jaWQ9MTg0NjM4MyZoaWQ9NTkzNTY2NyZjdXJyZW5jeT1QSFAmY2hlY2tpbj0yMDI2LTAzLTAyJmNoZWNrb3V0PTIwMjYtMDMtMDMmTnVtYmVyb2ZBZHVsdHM9MSZOdW1iZXJvZkNoaWxkcmVuPTAmUm9vbXM9MSZtY2lkPTMzMiZtYXN0ZXJSb29tSWQ9NzMzMjYzNTUmbXB0PWRHc3ZiWGh4YW5OVk1FbHZaVEZhU0RSTWFXSlBhMFp2TjFWSGNIbEdTbUZwYTJsdlJXOVJlbk5uWlhWcmVuZE5OMnRLTmsxS01tZG5jazgxYzJwbVYwdFRUWFpUY2s4dlkwOVNUM1JPY3owJlRvdGFsUHJpY2U9MTIzMy40NCZUb3RhbFRheD0xNDMuMDkmVG90YWxGZWU9MTAzLjYwJlRvdGFsU3VyY2hhcmdlPTAmbWN1cj1QSFAifQ%3D%3D&amp;utid=6b1c8ccb-6492-a661-61b9-a4a41f34dde4&amp;tm_stars=0&amp;client_id=skyscanner_app&amp;redirect_delay=1000&amp;price_policy=2&amp;pre_redirect_id=a380e12c-25ef-656b-3f53-94f1b68032b4&amp;tm_city_code=DPLP&amp;max_price=1233&amp;guests=1&amp;request_id=a380e12c-25ef-656b-3f53-94f1b68032b4&amp;tm_country_code=PH</t>
  </si>
  <si>
    <t>8.5543256, 123.3424053</t>
  </si>
  <si>
    <t>Anahaw's Inn, Sitio Lobing-Ogis, Lobing Ogis, Galas, Zamboanga del Norte, Zamboanga Peninsula, 7100, Philippines</t>
  </si>
  <si>
    <t>Anahaw's Inn</t>
  </si>
  <si>
    <t>www.skyscanner.com.ph/hotel_deeplink/4.0/PH/en-US/PHP/h_bc/222005145/2026-03-02/2026-03-03/hotel/hotel/hotels?legacy_provider_id=13&amp;rooms=1&amp;closed_user_group=apps&amp;hb_data=j87RAxvlidNnDn4bBKSRmKbRHYfD_g6pdXDwHpDYaCwqNBhufA13m0XAw4m-jUNxL3ANT-qLda3MDYtlWYQoc8U5YuEFRfD7zkXvH4XpPh_4F78bg1SoKVH1pJYfOaJBg68JaVwUf463it9Rgl1pYOEuyLfbnaFgcYbL5IDJQDnFS9KboDa8oyASGyEX7E2rqXfW_r4snHrk4LV-pEkdwWwgmM7WCG8niCUvcX5n-d5_ynds96NTYOWy7_43eVD4tw3Qjgb1Q9WbZ80Al6wOjBtIHxIeROBVN4J_Us4gGwP6apVmJgvWxij3mieCPvzr7xplKku3321GcY737XnQlA07frIXkkbQtpK0dKSGOxU_7ZKH6sK_Z26PhJPiB5EWWe2We9nDhgLsf7Ec3WlZaxrcn8QLzUvjmZ1fegGD5lRfEWp4&amp;q_datetime_utc=2026-03-02T00%3A24%3A25&amp;ticket_price=1364&amp;quote_id=-2368503401603121347&amp;utid_state=1&amp;channel=iphone&amp;price_without_closed_user_group=1674&amp;tm_place_name=Dipolog&amp;deeplink_data=eyJmaWVsZHMiOnsic2lnbmF0dXJlIjoiMDYzOWRiM2E3MGM5NzA3NDdhMzEyYjhkMGY4YzA2YjIiLCJibG9ja19pZCI6IjEyNDgxMTg0MDFfMzk3MTYzMjQxXzJfMF8wIn19&amp;utid=a4561c40-5a39-ec82-10d4-57cc3115fba0&amp;tm_stars=0&amp;client_id=skyscanner_app&amp;redirect_delay=1000&amp;price_policy=2&amp;pre_redirect_id=4267fecb-68ef-3844-d95c-4c6e1d821d18&amp;tm_city_code=DPLP&amp;max_price=1512&amp;guests=1&amp;request_id=4267fecb-68ef-3844-d95c-4c6e1d821d18&amp;tm_country_code=PH</t>
  </si>
  <si>
    <t>8.6417515, 123.4128516</t>
  </si>
  <si>
    <t>Sunset Boulevard, Banonong, Dawo, Zamboanga del Norte, Zamboanga Peninsula, 7101, Philippines</t>
  </si>
  <si>
    <t>parking, air_conditioning, non-smoking, 24-hour_front_desk_service, smoking_areas, room_service, security</t>
  </si>
  <si>
    <t>Dapitan Resort Hotel</t>
  </si>
  <si>
    <t>https://www.google.com/maps/place/Travelbee+Heritage+Inn/data=!4m11!3m10!1s0x3254bf4374c7d3d1:0xe691f6ea1c42d90e!5m3!1s2026-03-01!4m1!1i2!8m2!3d8.6512211!4d123.4245856!16s%2Fg%2F11btv66_0v!19sChIJ0dPHdEO_VDIRDtlCHOr2keY?authuser=0&amp;hl=en&amp;rclk=1</t>
  </si>
  <si>
    <t>8.6512211, 123.4245856</t>
  </si>
  <si>
    <t>Travelbee, Maria Clara Street, Potol, Dapitan, Zamboanga del Norte, Zamboanga Peninsula, 7101, Philippines</t>
  </si>
  <si>
    <t>Travelbee Heritage Inn</t>
  </si>
  <si>
    <t>www.skyscanner.com.ph/hotel_deeplink/4.0/PH/en-US/PHP/h_h1/130080969/2026-03-05/2026-03-06/hotel/hotel/hotels?legacy_provider_id=927111&amp;rooms=1&amp;closed_user_group=mobile&amp;hb_data=pRFdqt7L1tYPelGfV5ppwDFkrtbuu-mTNuwXbleOyQvDjsGaBaCvfwXKhcbrWIhbNEX-MQ9zp0ObKkXkjJvLMJqO3A24N2Y1HwuEc5fxXrXlimcvV7KB9y0FRs2da228nBK7kcNHVpvH-xx_E9Ovs9c8RzmWvKlXNxImkhXdvavYHKFafIpYMlATEfaC2Fi-cekpaVo_uH9iltr_-EmY588BuPgZFMLzc2ovl-lGLdETNvHaDBGqM5yMYLESHAWpJSRKSRWU6Uj4v3f3TVcHlfVHKSw%3D&amp;q_datetime_utc=2026-03-05T14%3A26%3A42&amp;ticket_price=1327&amp;quote_id=7280850877946560572&amp;utid_state=1&amp;channel=iphone&amp;price_without_closed_user_group=1980&amp;tm_place_name=Dapitan&amp;deeplink_data=eyJmaWVsZHMiOnsic2lnbmF0dXJlIjoiNDE5ZjJmNjcyN2EyZjFiZmM5MTFlMDljOGRlZTlmYzgifSwidXJsIjoiaHR0cHM6Ly9waC5ob3RlbHMuY29tL0hvdGVsLVNlYXJjaD90cGlkPTMyMTQmbXBlPTE3NzI3MjAyMjYmZW5kRGF0ZT0yMDI2LTAzLTA2JmFkdWx0cz0xJmxvY2FsZT1lbl9QSCZjaGlkPWI1ZGNlY2IwLWNiNjQtNGJmZi04MjRkLTMwYTM0MmY2ZjM4YiZlYXBpZD00NCZtY3RjPTMmc3RhcnREYXRlPTIwMjYtMDMtMDUmbXBkPVBIUCZtcG49MjAxMDQ1NTIyJmN1cnJlbmN5PVBIUCZyYXRlcGxhbmlkPTIxMDU0OTM1MCZtcG09MjQmbXBwPTEmbXBvPUVDJnNlbGVjdGVkPTExMDQxMTE2Jm1wYj0xNDIuMTQmbXBxPTExODQuNDcmbXBhPTExODQuNDcifQ%3D%3D&amp;utid=7dc5a601-f54f-21d2-c1ff-ef1515205407&amp;tm_stars=0&amp;client_id=skyscanner_app&amp;price_policy=2&amp;pre_redirect_id=8ed60222-057c-85f6-c1cf-9f695805f60e&amp;tm_city_code&amp;max_price=2000&amp;guests=1&amp;request_id=8ed60222-057c-85f6-c1cf-9f695805f60e&amp;tm_country_code=PH</t>
  </si>
  <si>
    <t>8.5411656, 123.328941</t>
  </si>
  <si>
    <t>Dapitan</t>
  </si>
  <si>
    <t>With a stay at Travelbee Heritage Inn in Dapitan, you'll be a 5-minute walk from Dapitan City Plaza and within a 5-minute drive of Gloria Fantasyland. This hotel is 1.5 mi (2.4 km) from The Rizal Shrine and 8.8 mi (14.2 km) from Dipolog Center Mall.
Take advantage of recreation opportunities such as bicycles to rent, or other amenities including complimentary wireless internet access and concierge services.
Enjoy a meal at Buzz Cafe, or stay in and take advantage of the hotel's room service. Local cuisine breakfasts are available daily from 6:00 AM to 10:00 AM for a fee.
Featured amenities include dry cleaning/laundry services, a 24-hour front desk, and luggage storage. Free self parking is available onsite.
Make yourself at home in one of the 28 air-conditioned rooms featuring flat-screen televisions. Complimentary wireless internet access keeps you connected, and cable programming is available for your entertainment. Bathrooms have showers and complimentary toiletries. Conveniences include phones with free local calls, and housekeeping is provided on request.</t>
  </si>
  <si>
    <t>Villa Marii - Dipolog City "Hotel-like Guesthouse and Event Venue Center""</t>
  </si>
  <si>
    <t>https://www.google.com/maps/place/Blue+Gates+Paradise/data=!4m11!3m10!1s0x3254970013a1a4f9:0x680d9e2559a3ed93!5m3!1s2026-03-01!4m1!1i2!8m2!3d8.5465668!4d123.3388193!16s%2Fg%2F11vr4f3lc8!19sChIJ-aShEwCXVDIRk-2jWSWeDWg?authuser=0&amp;hl=en&amp;rclk=1</t>
  </si>
  <si>
    <t>8.5465668, 123.3388193</t>
  </si>
  <si>
    <t>Blue Gates Paradise</t>
  </si>
  <si>
    <t>www.skyscanner.com.ph/hotel_deeplink/4.0/PH/en-US/PHP/h_bc/212591675/2026-03-02/2026-03-03/hotel/hotel/hotels?legacy_provider_id=13&amp;rooms=1&amp;closed_user_group=apps&amp;hb_data=O2VClwr9ksxu9pBtYtv4ZUK6GlGG32K1ExeQ2i8JPrZOw5HfEX3D-aQoD3oTX2PrCJvUhADfchkV8xIrsWnF3mR3_Hh5Co5Tz80cGO74uN19ghm1npd-Fw8KReb8IuTonyb_tHcTGz5vePPilHTYsIEspjB5lQipjHP8EVme9YW-Uud8GODTo4w7jXQYo0a0lMd0iBBSHk66YyvP4Kxi5n6Av_Tk5tbltDBJHg1xWLQAh23vfRttCCrgWlZHeloR-o_Dbgv0OIX6qXNTMjjjv-MC71KJxPOdb1hnYXb81NKwmFkRGxmRWSbXUSgQ0NMP1ZwNBJHUuXM5ymb2jBhgEpbrubuu7sXi5J95Xbfyb5cidqA4E4mL7lYqisWnQuQqo21UNj3_UtJepDJC_jC_4QOh_eJXHMOq8pwtqmsP60niWIOF1lg%3D&amp;q_datetime_utc=2026-03-02T00%3A24%3A31&amp;ticket_price=4338&amp;quote_id=4283042362338288131&amp;utid_state=1&amp;channel=iphone&amp;price_without_closed_user_group=5637&amp;tm_place_name=Dipolog&amp;deeplink_data=eyJmaWVsZHMiOnsic2lnbmF0dXJlIjoiZmZkZDEyMjdjOTI1NGI4ZGExNzEyNzg2MTg4ZTk1YzUiLCJibG9ja19pZCI6IjEyNzM5ODU5MDFfNDAwMjEzOTg5XzJfMF8wIn19&amp;utid=15197838-ea88-c0aa-d5ca-0159fc847e88&amp;tm_stars=0&amp;client_id=skyscanner_app&amp;redirect_delay=1000&amp;price_policy=2&amp;pre_redirect_id=5b460da5-959b-a599-2715-c0a4e0f71f69&amp;tm_city_code=DPLP&amp;max_price=4338&amp;guests=1&amp;request_id=5b460da5-959b-a599-2715-c0a4e0f71f69&amp;tm_country_code=PH</t>
  </si>
  <si>
    <t>8.6385669, 123.4125198</t>
  </si>
  <si>
    <t>Dapitan Travellers Inn</t>
  </si>
  <si>
    <t>www.skyscanner.com.ph/hotel_deeplink/4.0/PH/en-US/PHP/h_bc/204112802/2026-03-05/2026-03-06/hotel/hotel/hotels?legacy_provider_id=13&amp;rooms=1&amp;closed_user_group=apps&amp;hb_data=LhsciTy6eY0pfRV8zZcqQh9tnsgl4wmLLzNNEnyMdv2XujQVvbUpMW9zEeeuHgORbbdJSFUkI2DhabtJX0XOJq-gXmI5GfkSpxlOZi8X7sgeOsrgpiD6dIWPT11yO7jteiud0rtAAbHLV1r_JDSpvubON-dGOXeaqWrqFIMu3m4bKLBQSaO5JuAExGovlN15mj6sYA0ex8RWiRkVDvBxz21wTEgJc_jhesVNxre5PvCBC2H-vgzxOuA0Uw2DyUo2FTLCMDhx1tx4utTHgc0caBoabVQRXfrpeHzze80vxfAmU9k-QrMGw5KWlmVihMcGMspW6m30YVZV0x1WsJBBDgynCg0j1sOxMqsdIrxFauX7hDujWm8RmgtaUxxQbluWQq9Oi6-Msdk9GLAfp0JdJcOJO-JOWgtFjl18Swm3dAYCp69AmfY%3D&amp;q_datetime_utc=2026-03-05T14%3A26%3A43&amp;ticket_price=2352&amp;quote_id=-1765769220781080840&amp;utid_state=1&amp;channel=iphone&amp;price_without_closed_user_group=2814&amp;tm_place_name=Dapitan&amp;deeplink_data=eyJmaWVsZHMiOnsic2lnbmF0dXJlIjoiNzJlODEwZThiNjMzNTU5ZDk3ZTkzNGEyNWQ1YmM1N2IiLCJibG9ja19pZCI6IjU4NjM1NjkwNV8yMjk4NjgxNTVfNF8wXzAifX0%3D&amp;utid=37c7e182-b8a6-644c-9a7a-5ff5c74fa1b7&amp;tm_stars=0&amp;client_id=skyscanner_app&amp;price_policy=2&amp;pre_redirect_id=23eed5bb-4bef-8d39-7eca-52fbf949a0e2&amp;tm_city_code&amp;max_price=2352&amp;guests=1&amp;request_id=23eed5bb-4bef-8d39-7eca-52fbf949a0e2&amp;tm_country_code=PH</t>
  </si>
  <si>
    <t>8.6428522, 123.4140194</t>
  </si>
  <si>
    <t>Dapitan City Fire Station, Sunset Boulevard, Banonong, Dawo, Zamboanga del Norte, Zamboanga Peninsula, 7101, Philippines</t>
  </si>
  <si>
    <t>wifi, air_conditioning, non-smoking, internet_access, 24-hour_front_desk_service, room_service</t>
  </si>
  <si>
    <t>Dapitan Travellers Inn is offering accommodations in Dapitan. The property has a 24-hour front desk and free WiFi. Dipolog Airport is 5.6 miles from the property.</t>
  </si>
  <si>
    <t>Camila 1 Hotel</t>
  </si>
  <si>
    <t>https://www.google.com/maps/place/Winzelle+Suites/data=!4m11!3m10!1s0x325041ccdeed59eb:0x9d9796194b19eaa7!5m3!1s2026-03-01!4m1!1i2!8m2!3d6.906497!4d122.0776355!16s%2Fg%2F11cmyc8xng!19sChIJ61nt3sxBUDIRp-oZSxmWl50?authuser=0&amp;hl=en&amp;rclk=1</t>
  </si>
  <si>
    <t>6.906497, 122.0776355</t>
  </si>
  <si>
    <t>Winzelle Suites, Governor Lim Avenue, Zone IV, Santa Catalina, Zamboanga City, Zamboanga Peninsula, 7000, Philippines</t>
  </si>
  <si>
    <t>Winzelle Suites</t>
  </si>
  <si>
    <t>www.skyscanner.com.ph/hotel_deeplink/4.0/PH/en-US/PHP/h_h1/136270103/2026-03-05/2026-03-06/hotel/hotel/hotels?legacy_provider_id=927111&amp;rooms=1&amp;closed_user_group=mobile&amp;hb_data=ER1OGwPKOTBSqNAWSc9YyjWplZDalfoejNz3xeWU-LwgAOZZ3K5YSDkjN8I3Iqw4f_D4amhWKWTebDg_LlA8G9Vcu6b6iae1j-TPJLMUANENZRb2IrppG7ROdB9cVZCKae1T4__mEEdnY5boFQ-yt0DfoQT927KYYtLV6JeNYVkptwfn51IJXesRkye06oLTB6WrMxOcmavdQPoGD7XdFoz5MhesJXa1kU3FpbOgvybKJJPXi2wvzlQD5EGsMXZhszMtltziRAUv0fKuZIC1un6_hF0%3D&amp;q_datetime_utc=2026-03-05T14%3A26%3A44&amp;ticket_price=2000&amp;quote_id=6358429995287801520&amp;utid_state=1&amp;channel=iphone&amp;price_without_closed_user_group=3500&amp;tm_place_name=Zamboanga&amp;deeplink_data=eyJmaWVsZHMiOnsic2lnbmF0dXJlIjoiN2JkNTcxNzkzZDhlMmZmZjBlOWMwZjJiZjViMTI4YWUifSwidXJsIjoiaHR0cHM6Ly9waC5ob3RlbHMuY29tL0hvdGVsLVNlYXJjaD90cGlkPTMyMTQmbXBlPTE3NzI3MjAyMjYmZW5kRGF0ZT0yMDI2LTAzLTA2JmFkdWx0cz0xJmxvY2FsZT1lbl9QSCZjaGlkPWFjZGUxMGIyLTI5MTMtNGU0Mi05MjM5LWU0NDNmMzdlYTJlNSZlYXBpZD00NCZtY3RjPTMmc3RhcnREYXRlPTIwMjYtMDMtMDUmbXBkPVBIUCZtcG49MjAxNjYzNDExJmN1cnJlbmN5PVBIUCZyYXRlcGxhbmlkPTIwODMwMjQ4OCZtcG09MjQmbXBwPTEmbXBvPUVDJnNlbGVjdGVkPTE2MDY1NjI3Jm1wYj0yNjAuODcmbXBxPTE3MzkuMTMmbXBhPTE3MzkuMTMifQ%3D%3D&amp;utid=b2b66385-32c8-2f56-c775-449a50b6b0bf&amp;tm_stars=2&amp;client_id=skyscanner_app&amp;price_policy=2&amp;pre_redirect_id=90d139da-ed0d-8c5e-54da-03cf7a80dd69&amp;tm_city_code=PZAM&amp;max_price=3530&amp;guests=1&amp;request_id=90d139da-ed0d-8c5e-54da-03cf7a80dd69&amp;tm_country_code=PH</t>
  </si>
  <si>
    <t>6.9069371, 122.076556</t>
  </si>
  <si>
    <t>Zamboanga</t>
  </si>
  <si>
    <t>Zamboanga del Sur</t>
  </si>
  <si>
    <t>wifi, elevator, air_conditioning, non-smoking, internet_access, 24-hour_front_desk_service, massage, multilingual_staff, room_service, express_check-in, express_check-out, restaurant, beauty_salon, bar, safe_deposit_box, car_rental, lounge, television, desk, shower, luggage_storage, airport_shuttle, photocopier, accessible, fax, concierge, wheelchair_accessible, satellite_tv, telephone</t>
  </si>
  <si>
    <t>Located a 13-minute walk from Fort Pilar, Winzelle Suites offers 2-star accommodations in Zamboanga and features a shared lounge, a restaurant and a bar.</t>
  </si>
  <si>
    <t>Ever O Business Hotel</t>
  </si>
  <si>
    <t>www.skyscanner.com.ph/hotel_deeplink/4.0/PH/en-US/PHP/h_xp/136284242/2026-03-05/2026-03-06/hotel/hotel/hotels?legacy_provider_id=1&amp;rooms=1&amp;closed_user_group=mobile&amp;hb_data=vpb5Y8Uy8aBroQosOQru_TToB2BCMv1WqeiuYgl6P8JvNWqLfSMIp3S3gDMie1Rb58nSVGu71Ge6sA6NSGz7bgzAQG1_RML23GEeT6sLZx5UvRD_PVOLyLo3QOg2vUOSg_NBC1-ri_W_UUhJvn9zaFpBjag4wgi0Rq_RJrV2bWbczh6xIqQaDctZ7rQgOPIkZn_jGCTLylNqRuJ3cushCLpZjjdnITDVswIXgDFy2hKK1s2Enbqfuqt09FnKkLSHMBL-yw6GBQXJG2Hwd3l7KCvjvkI%3D&amp;q_datetime_utc=2026-03-05T14%3A26%3A45&amp;ticket_price=2490&amp;quote_id=5376984206936990110&amp;utid_state=1&amp;channel=iphone&amp;price_without_closed_user_group=2852&amp;tm_place_name=Zamboanga&amp;deeplink_data=eyJmaWVsZHMiOnsic2lnbmF0dXJlIjoiMGZiMGMwZmFhODljYTZiOGVhYzcyYmNjYTIzYmJjN2MifSwidXJsIjoiaHR0cHM6Ly93d3cuZXhwZWRpYS5jb20ucGgvSG90ZWwtU2VhcmNoP3RwaWQ9NjgmbXBlPTE3NzI3MjAyMjUmZW5kRGF0ZT0yMDI2LTAzLTA2JmFkdWx0cz0xJmxvY2FsZT1lbl9VUyZjaGlkPWMxNWJhNjJjLTVmMjMtNDlmMC1iMGU3LWNhMTcyODllNTdiNSZlYXBpZD00NjIzMCZtY3RjPTMmc3RhcnREYXRlPTIwMjYtMDMtMDUmbXBkPUdCUCZtcG49MjAxNDAxMDE2JmN1cnJlbmN5PUdCUCZyYXRlcGxhbmlkPTIwNjkzMDA4MSZtcG09MjQmbXBwPTEmbXBvPUVDJnNlbGVjdGVkPTEzMjk3MjU0Jm1wYj00LjE2Jm1wcT0yNy43NiZtcGE9MjcuNzYifQ%3D%3D&amp;utid=2e465eb6-cf96-63e6-aff8-57f32cef0c6b&amp;tm_stars=3&amp;client_id=skyscanner_app&amp;price_policy=2&amp;pre_redirect_id=7e7e2180-f595-37eb-928f-b1217968fbbd&amp;tm_city_code=PZAM&amp;max_price=5264&amp;guests=1&amp;request_id=7e7e2180-f595-37eb-928f-b1217968fbbd&amp;tm_country_code=PH</t>
  </si>
  <si>
    <t>8.581812, 123.3473434</t>
  </si>
  <si>
    <t>Uni City, La Purisima Street, Zone III, Santa Catalina, Zamboanga City, Zamboanga Peninsula, 7000, Philippines</t>
  </si>
  <si>
    <t>With a stay at Ever O Business Hotel in Zamboanga, you'll be within a 5-minute walk of Metropolitan Cathedral of Immaculate Conception and Plaza Pershing. This hotel is 0.2 mi (0.4 km) from Zamboanga City Hall and 0.6 mi (1 km) from Paseo del Mar.
Make use of convenient amenities, which include complimentary wireless internet access and a banquet hall.
Enjoy a meal at the restaurant or snacks in the coffee shop/cafe. The hotel also offers room service (during limited hours). Local cuisine breakfasts are available daily from 6:30 AM to 9:30 AM for a fee.
Featured amenities include a 24-hour front desk, luggage storage, and laundry facilities. This hotel has 5 meeting rooms available for events. A roundtrip airport shuttle is provided for a surcharge (available on request).
Make yourself at home in one of the 55 air-conditioned rooms featuring LED televisions. Complimentary wireless internet access keeps you connected, and cable programming is available for your entertainment. Private bathrooms have complimentary toiletries and bidets. Conveniences include safes and desks, as well as phones with free local calls.</t>
  </si>
  <si>
    <t>Green Mellow Court</t>
  </si>
  <si>
    <t>www.skyscanner.com.ph/hotel_deeplink/4.0/PH/en-US/PHP/h_ad/220179815/2026-03-02/2026-03-03/hotel/hotel/hotels?legacy_provider_id=22&amp;rooms=1&amp;hb_data=JjwW8wX2WzYv-alvAU24SlCVJ54eerD8x5lEFv_OMlmzcDQHQUke-3v0OCJ3d8WplqTbJRjZO-AbWgIv441GCXKHnebZvtYlhHM7TsuNGtHJFkVs0_E_lpmtZlsab3FV_5WmhVJIWUyqfsPB6136crVyajSazNjjy_2RtHHU97hZ-1Ds2oBMwIKPcX2E-9L4NRZAYb45HWaAlO4Iqt-JD-tkL78Cg9pIMxzeTKImcBgH_XP550G3xSBmSMnvDTz7qqvdwjwVG5G39l_mgMUyrJ3YkZz_jJXLuCNrS8mwmjI2ZF9jJceGer6u5qa_lFb3JrM8EQKdd4EYYQWaJcNqwWRcjptZAzRHKprTT-5MtmSmVi-W7a-Qn6mqtQF7ot2BoCAjyQRfl9lNEG74OuqkDWoWJVNXqcGpwxrS3XQucnsZ&amp;q_datetime_utc=2026-03-02T00%3A24%3A41&amp;ticket_price=453&amp;quote_id=-8963522370113160102&amp;utid_state=1&amp;channel=iphone&amp;tm_place_name=Dipolog&amp;deeplink_data=eyJmaWVsZHMiOnsic2lnbmF0dXJlIjoiNmFhY2MwMTFhNTA4Nzc0OWNiZWNhYTk2OTY0MThhZmQifSwidXJsIjoiaHR0cHM6Ly93d3cuYWdvZGEuY29tL3BhcnRuZXJzL3BhcnRuZXJzZWFyY2guYXNweD9jaWQ9MTg0NjM4MyZoaWQ9NDI1MzE5NTgmY3VycmVuY3k9UEhQJmNoZWNraW49MjAyNi0wMy0wMiZjaGVja291dD0yMDI2LTAzLTAzJk51bWJlcm9mQWR1bHRzPTEmTnVtYmVyb2ZDaGlsZHJlbj0wJlJvb21zPTEmbWNpZD0zMzImbWFzdGVyUm9vbUlkPTY5Mzc4NTUwNyZtcHQ9U0RCamFHUTRUekJEVm5CMFdWRkJUbFpqV0RsV0sySjNWMmMxZEZCblJEQm5TWEk0VkdKWlIyWTFTbTlLUzFFMU1GcG9NVXd3WkVkNmFGVmxkV3N5UVVkSlVIYzJkMnBZVG1OWFNVWlJQVDAmVG90YWxQcmljZT00NTMuMTImVG90YWxUYXg9NTIuNTQmVG90YWxGZWU9MzguMDgmVG90YWxTdXJjaGFyZ2U9MCZtY3VyPVBIUCJ9&amp;utid=cd358535-c4b4-da70-6395-f918d1bfa152&amp;tm_stars=3&amp;client_id=skyscanner_app&amp;redirect_delay=1000&amp;price_policy=2&amp;pre_redirect_id=2919eabd-59c4-bfce-7764-ab87e3975983&amp;tm_city_code=DPLP&amp;max_price=453&amp;guests=1&amp;request_id=2919eabd-59c4-bfce-7764-ab87e3975983&amp;tm_country_code=PH</t>
  </si>
  <si>
    <t>8.5817685, 123.3472934</t>
  </si>
  <si>
    <t>Green Mellow Court, Capitol Avenue, Estaka, Dipolog, Zamboanga del Norte, Zamboanga Peninsula, 7100, Philippines</t>
  </si>
  <si>
    <t>Rehan Grand Suites</t>
  </si>
  <si>
    <t>https://www.google.com/maps/place/Rainbow+Pension+House/data=!4m11!3m10!1s0x3254959f6c8ca535:0x6c1f25dde489a34c!5m3!1s2026-03-01!4m1!1i2!8m2!3d8.5706056!4d123.3656297!16s%2Fg%2F11p07c80tk!19sChIJNaWMbJ-VVDIRTKOJ5N0lH2w?authuser=0&amp;hl=en&amp;rclk=1</t>
  </si>
  <si>
    <t>8.5706056, 123.3656297</t>
  </si>
  <si>
    <t>Geronimo Gonzales Street, Central, Dipolog, Zamboanga del Norte, Zamboanga Peninsula, 7100, Philippines</t>
  </si>
  <si>
    <t>A very nice place to stay for a reasonable price - hotel Â«Rehan Grand SuitesÂ» is located in Dipolog. This hotel is located in the city center. In the morning, have a cup of coffee while looking at the city from the window.</t>
  </si>
  <si>
    <t>Rainbow Pension House</t>
  </si>
  <si>
    <t>https://www.google.com/maps/place/Chicco%27s+Private+Home/data=!4m11!3m10!1s0x3250412840b9cf59:0x80a5fec05a36c560!5m3!1s2026-03-01!4m1!1i2!8m2!3d6.9477168!4d122.0701555!16s%2Fg%2F11vq2cbm4l!19sChIJWc-5QChBUDIRYMU2WsD-pYA?authuser=0&amp;hl=en&amp;rclk=1</t>
  </si>
  <si>
    <t>6.9477168, 122.0701555</t>
  </si>
  <si>
    <t>Lantawan Drive, Lantawan, Pasonanca, Zamboanga City, Zamboanga Peninsula, 7000, Philippines</t>
  </si>
  <si>
    <t>Chicco's Private Home</t>
  </si>
  <si>
    <t>www.skyscanner.com.ph/hotel_deeplink/4.0/PH/en-US/PHP/h_bc/218499348/2026-03-02/2026-03-03/hotel/hotel/hotels?legacy_provider_id=13&amp;rooms=1&amp;closed_user_group=apps&amp;hb_data=ruyAzDIH-h8mndmTTyOeZtVorfXShNX8SVEnZUd2qtE5Tq4hXIRQ1hbM8NK7U6pjb9QjHQxcfV4kQBi-xffF0fLyr7RVZIemK4C_kKNyeRHOxaMoO_9j-dE5Dz1Lti3ur0i_-cQzrGVFyJGuqOIZZlUyHLBg9Fs14LnNoY-DKUDT6qH5C2uCbu48yYscuMMtEyGZUJ2gh878uBhpac8fcWOt72gOAy-AFdm6bkOk1tNtnOQ6xOYo_kw2u5yVUGy7AbzlymMCJlr3H7dyP_gqOP6qNKDStyPuFQVbVbxqgkjzKSBiEzssgyirJfpgEj-CeD_BzdvJwyz-U-fTtrHYqkhh6CfDgnbeq03ut20mH2c9x41a1ZIkv2YNo_gnBKReXSzhWrjtJ775kRVhGv_VWJF_-shTgaQqqpUgsS1o84PbsjeH&amp;q_datetime_utc=2026-03-02T00%3A24%3A44&amp;ticket_price=2002&amp;quote_id=719415097868454732&amp;utid_state=1&amp;channel=iphone&amp;price_without_closed_user_group=2411&amp;tm_place_name=Zamboanga&amp;deeplink_data=eyJmaWVsZHMiOnsic2lnbmF0dXJlIjoiNDc4OWE3M2FiYjAxMWJhZDViYTk5MTBhZjljMmZkZTMiLCJibG9ja19pZCI6IjExNTUwODY1MDFfMzkzOTYzNzY2XzJfMF8wIn19&amp;utid=97bd4b78-0e22-8ae7-51aa-ae5266c24138&amp;tm_stars=0&amp;client_id=skyscanner_app&amp;redirect_delay=1000&amp;price_policy=2&amp;pre_redirect_id=9b271d7b-f4d2-e0a6-d50b-c2029e824b97&amp;tm_city_code=PZAM&amp;max_price=2002&amp;guests=1&amp;request_id=9b271d7b-f4d2-e0a6-d50b-c2029e824b97&amp;tm_country_code=PH</t>
  </si>
  <si>
    <t>6.9066307, 122.076685</t>
  </si>
  <si>
    <t>Providing a garden, Chicco's Private Home provides accommodations in Zamboanga. During your time at this recently renovated guest house, which dates back to 2020, you'll have access to free Wifi. Guests can use a terrace.</t>
  </si>
  <si>
    <t>Winselle Suites 2</t>
  </si>
  <si>
    <t>https://www.google.com/maps/place/Grand+Astoria+Hotel/data=!4m11!3m10!1s0x325041fcb8bdf4b9:0x47588fdd00c00faf!5m3!1s2026-03-01!4m1!1i2!8m2!3d6.9089789!4d122.0737457!16s%2Fg%2F1tcxm5p4!19sChIJufS9uPxBUDIRrw_AAN2PWEc?authuser=0&amp;hl=en&amp;rclk=1</t>
  </si>
  <si>
    <t>6.9089789, 122.0737457</t>
  </si>
  <si>
    <t>Mayor Cesar C. Climaco Avenue, Zone IV, Santa Catalina, Zamboanga City, Zamboanga Peninsula, 7000, Philippines</t>
  </si>
  <si>
    <t>Grand Astoria Hotel</t>
  </si>
  <si>
    <t>www.skyscanner.com.ph/hotel_deeplink/4.0/PH/en-US/PHP/h_ad/130399668/2026-03-02/2026-03-03/hotel/hotel/hotels?legacy_provider_id=22&amp;rooms=1&amp;hb_data=wnSTJCp8gDPY0LJxvjV57oLoKmborQZX1lEvVkzNy4VDJAKtHxyR98xPRVIYyYQl8rxStKx8kyeKGvCM8wo5HfKq5-iBRALgCLNoNHt-KKhLZAqh_iPeeIE1YfImnG3nq1DZujHgh_hMouC73HsyQCSOdtbsI5YsNPJR9ZcOpgXpDn9tyu6Q3Oo0VEBnLyHk6afvypNiPJKeDIHm-0zsxwfklZ4_Qo95_mWetinMkBz0uCNkSlAb1mUUpI1szLBr2JEKxqYXS4sly_Ik0IVocjxsDixPqUhj1PCykN8xOA-yb9JPfYiGYR7-4CPL_Zrf-Aa3ufkspQXU5Us6YtetYJVPet0C2TlgWb1AFIAo6qNAZ1hUGlJbQZmnh2yqt-Secjp2-jcp4qKcMuBH1D2p6rNCuE2DpT-R0RFx3qnRVO1W&amp;q_datetime_utc=2026-03-02T00%3A24%3A46&amp;ticket_price=1404&amp;quote_id=-6769010417023209846&amp;utid_state=1&amp;channel=iphone&amp;tm_place_name=Zamboanga&amp;deeplink_data=eyJmaWVsZHMiOnsic2lnbmF0dXJlIjoiOWYzY2VkNmVlNjMxMDMyYTM4ZTgyZGUxMzEwOGE3M2IifSwidXJsIjoiaHR0cHM6Ly93d3cuYWdvZGEuY29tL3BhcnRuZXJzL3BhcnRuZXJzZWFyY2guYXNweD9jaWQ9MTg0NjM4MyZoaWQ9NTY5NjI3JmN1cnJlbmN5PVBIUCZjaGVja2luPTIwMjYtMDMtMDImY2hlY2tvdXQ9MjAyNi0wMy0wMyZOdW1iZXJvZkFkdWx0cz0xJk51bWJlcm9mQ2hpbGRyZW49MCZSb29tcz0xJm1jaWQ9MzMyJm1hc3RlclJvb21JZD0xMTMzNjUwMjY0Jm1wdD1PVU5XUzNBMVN6TlFZak5yVWk5T1NEUldNMVZ4V1hrNVkybE1WeTlaUkRjd2VuUlBOMU5XTkVkd1RFMVlRWEY2VkVkeFJIZHpTamxOTjJKd1lqbG5aWFJKVW5WbVFYaEtUMkZuVEhoSWVEZEtUV2M5JlRvdGFsUHJpY2U9MTQwNC4yMSZUb3RhbFRheD0xMzEuNzkmVG90YWxGZWU9MTIxLjQzJlRvdGFsU3VyY2hhcmdlPTAmbWN1cj1QSFAifQ%3D%3D&amp;utid=cd944b29-f874-f878-5b43-0578b0d9e25c&amp;tm_stars=3&amp;client_id=skyscanner_app&amp;redirect_delay=1000&amp;price_policy=2&amp;pre_redirect_id=c9abddda-04f6-b42c-e796-1d3e39e0f8fd&amp;tm_city_code=PZAM&amp;max_price=4081&amp;guests=1&amp;request_id=c9abddda-04f6-b42c-e796-1d3e39e0f8fd&amp;tm_country_code=PH</t>
  </si>
  <si>
    <t>8.5771878, 123.3594128</t>
  </si>
  <si>
    <t>With a stay at Grand Astoria Hotel in Zamboanga, you'll be a 5-minute walk from KCC Mall De Zamboanga and 13 minutes by foot from Metropolitan Cathedral of Immaculate Conception. This hotel is 0.9 mi (1.4 km) from Zamboanga City Hall and 0.9 mi (1.5 km) from Plaza Pershing.
Make use of convenient amenities such as complimentary wireless internet access, concierge services, and wedding services. Guests can catch a ride on the shuttle (surcharge), which operates within 10 km.
Satisfy your appetite for lunch or dinner at Lotus Restaurant, a restaurant which specializes in local and international cuisine, or stay in and take advantage of the 24-hour room service. Full breakfasts are available daily from 6:00 AM to 10:00 AM for a fee.
Featured amenities include a business center, complimentary newspapers in the lobby, and dry cleaning/laundry services. A roundtrip airport shuttle is provided for a surcharge (available on request), and free self parking is available onsite.
Make yourself at home in one of the 145 air-conditioned rooms featuring LED televisions. Complimentary wireless internet access keeps you connected, and cable programming is available for your entertainment. Bathrooms have showers and complimentary toiletries. Conveniences include desks and complimentary newspapers, and housekeeping is provided daily.</t>
  </si>
  <si>
    <t>Happy Inn Turno</t>
  </si>
  <si>
    <t>https://www.google.com/maps/place/Rb%27s+Apartelle/data=!4m11!3m10!1s0x325043a16e8ff78f:0xa8078aeaf1141233!5m3!1s2026-03-01!4m1!1i2!8m2!3d6.9336398!4d122.0903086!16s%2Fg%2F11rgrz8k9c!19sChIJj_ePbqFDUDIRMxIU8eqKB6g?authuser=0&amp;hl=en&amp;rclk=1</t>
  </si>
  <si>
    <t>6.9336398, 122.0903086</t>
  </si>
  <si>
    <t>Gregorio Drive, RCDAO Village, Guiwan, Zamboanga City, Zamboanga Peninsula, 7000, Philippines</t>
  </si>
  <si>
    <t>www.skyscanner.com.ph/hotel_deeplink/4.0/PH/en-US/PHP/h_bc/140199808/2026-03-05/2026-03-06/hotel/hotel/hotels?legacy_provider_id=13&amp;rooms=1&amp;closed_user_group=apps&amp;hb_data=zlnE7KvoLg0oYPfNQwAbArjy1CsBhdc43m_ixO0CIfGpGSXXqR2ClPLvNCive11jlGhwv6PLnFAcNZ-TK5iDpfG9L9YmkNz6bXYt7G22TOnQYLdh2LgRlh7cfzIzUgKoAZQdWSm_SvBqfLhqUmEGYbnyMSrHQjW-pU2j-11QryYFvYIvovRkF6KeYQMwp0z-iTrgBfKNdaBBMDiXmz-uEELr6Q_1EC7IFRddMJd-A_jEKh44XAIH1t-hnnQ3ASm62YtJ1O6q8SNZBKK5o8Ply_BCXrXpRsSLxrsoK6lC45KxNXVaUs1oQoARrUGp-REOUEiw_442DzVwKm9DfYFGMppPV63djycmMCbx4ZOQ5NxqnxYLao9W6BRYspLzEHx44hPR-xPbXFkVtjXI6ONT6S-HvgL8s7h5mLlbkAb_Pg1LzkQWMpU%3D&amp;q_datetime_utc=2026-03-05T14%3A26%3A47&amp;ticket_price=1017&amp;quote_id=2472265169147893200&amp;utid_state=1&amp;channel=iphone&amp;price_without_closed_user_group=1358&amp;tm_place_name=Lapu-Lapu+City&amp;deeplink_data=eyJmaWVsZHMiOnsic2lnbmF0dXJlIjoiMWFmN2NkNzBiYTUyNDZlNDE1NDk4MDIxMGRiN2FmZjciLCJibG9ja19pZCI6IjE5MDA1OTUwN18zMzU1MDkxNDBfMV8wXzAifX0%3D&amp;utid=7adac9e3-caf9-a933-0744-e48bf1bcfc47&amp;tm_stars=2&amp;client_id=skyscanner_app&amp;price_policy=2&amp;pre_redirect_id=b2e7a43b-f606-5da4-6bbb-bba8362330b7&amp;tm_city_code&amp;max_price=1433&amp;guests=1&amp;request_id=b2e7a43b-f606-5da4-6bbb-bba8362330b7&amp;tm_country_code=PH</t>
  </si>
  <si>
    <t>6.9076289, 122.0784185</t>
  </si>
  <si>
    <t>GC Hotel</t>
  </si>
  <si>
    <t>www.skyscanner.com.ph/hotel_deeplink/4.0/PH/en-US/PHP/h_ad/218505942/2026-03-05/2026-03-06/hotel/hotel/hotels?legacy_provider_id=22&amp;rooms=1&amp;closed_user_group=general&amp;hb_data=oR6wQLJ0Y810CK49YS77IFX0E6B5gdj2HuiBv9K6WspVvKtFCPXPkVLi2ZLEMu1KyCCWB9QQV9qU7C8SZCiJTI9LtfomxN1fs6Vh04-GsIueQ4I7AoJZlnvvnmmprodTkXw59ixsxRiTsGN-8Z9X3Jcn3QeRs-7f4_NS7C8pFUuBbPUKS77iEfGdMhrl2Wx0UuFYZfq0LAtxkfGu2VuOFddnOaMb8V2pAPO98fqj-hytmtu5I9DiXNIUKsRKxR3aeDqBV6UfQwzc0KoBhLloJnBw6bapzox7aWOCpWTLs2BBKFtLyaoeewNBQjOiIHb3QCemVydDLbMAhknybFWBrRkQ9n28ejj_xRWyNLfJr8pSsjnq8wo6GnD1N-3CCw5NuWSRdFPSN2bHB5yh2L5JElzma3e16Sr5WMvbUjj4_P4x&amp;q_datetime_utc=2026-03-05T14%3A26%3A47&amp;ticket_price=1685&amp;quote_id=-259041934775252619&amp;utid_state=1&amp;channel=iphone&amp;price_without_closed_user_group=2967&amp;tm_place_name=Zamboanga&amp;deeplink_data=eyJmaWVsZHMiOnsic2lnbmF0dXJlIjoiYjQ4Mzc4YzhhN2U1NDYzYjUwM2E2MjhhZTM0ODc1ZTMifSwidXJsIjoiaHR0cHM6Ly93d3cuYWdvZGEuY29tL3BhcnRuZXJzL3BhcnRuZXJzZWFyY2guYXNweD9jaWQ9MTg0NjM4MyZoaWQ9NTEwOTg1MTgmY3VycmVuY3k9UEhQJmNoZWNraW49MjAyNi0wMy0wNSZjaGVja291dD0yMDI2LTAzLTA2Jk51bWJlcm9mQWR1bHRzPTEmTnVtYmVyb2ZDaGlsZHJlbj0wJlJvb21zPTEmbWNpZD0zMDM4Jm1hc3RlclJvb21JZD03OTU5ODA2OTcmbXB0PVJEbEhjREl3V1d4U1l6Rk5ibkZrWlVGUWJubE5TemcxU2t0S2R6WnFiVkpJYm5NMWVYVk1jV3c1TjJWcVIyVmFOMUY2VUVOSlowVTBkR1p6U1VocWFVcHZaR2szZUhZd1JXbDVaa3hSUFQwJlRvdGFsUHJpY2U9MTY4NS4zOCZUb3RhbFRheD0xODAuNTgmVG90YWxGZWU9MC4wMCZUb3RhbFN1cmNoYXJnZT0wJm1jdXI9UEhQIn0%3D&amp;utid=885b9461-76de-7970-a6ff-df3a31c55148&amp;tm_stars=2&amp;client_id=skyscanner_app&amp;price_policy=2&amp;pre_redirect_id=5be4e4a1-571d-7cbc-9c99-d25c5d1e42f0&amp;tm_city_code=PZAM&amp;max_price=2520&amp;guests=1&amp;request_id=5be4e4a1-571d-7cbc-9c99-d25c5d1e42f0&amp;tm_country_code=PH</t>
  </si>
  <si>
    <t>6.9151042, 122.0793816</t>
  </si>
  <si>
    <t>GC Hotel, Tomas Claudio Street, Zone IV, Santa Catalina, Zamboanga City, Zamboanga Peninsula, 7000, Philippines</t>
  </si>
  <si>
    <t>parking, wifi, air_conditioning, non-smoking, internet_access, 24-hour_front_desk_service, smoking_areas, multilingual_staff, room_service, restaurant, luggage_storage, airport_shuttle</t>
  </si>
  <si>
    <t>GC Hotel is located in Zamboanga, a 15-minute walk from Fort Pilar. Featuring a restaurant, the 2-star hotel has air-conditioned rooms with free WiFi, each with a private bathroom. The property has room service and a 24-hour front desk for guests.</t>
  </si>
  <si>
    <t>W Hotel</t>
  </si>
  <si>
    <t>www.skyscanner.com.ph/hotel_deeplink/4.0/PH/en-US/PHP/h_ad/162664732/2026-03-05/2026-03-06/hotel/hotel/hotels?legacy_provider_id=22&amp;rooms=1&amp;closed_user_group=general&amp;hb_data=a5wijDwshn7a2Q_35G_6_T_A4VTrkWRVAsOTc8tQO6Amb9RvsfP7Xh10nrZuklb0GlqlgbE09I6dTvfTJsdb1ygnzprzrYayrMrEjYVDsAwHUSkmdeRzg69H8XRfYZnTUPsTSL6-SHdZ6APeD3ltbDfi95tkVfRRZ8sLR4THBsR0X9_kafCNvMH4AIqN3qWg_SF8Vau1sO30neYL18qSRTjdA48wAOGWCpJKRhqrduwcGjWbPgOD8mKnX2raP1UJ-PYOg5CW2XFVw00D82ZJyF0hj2a--m2JPOvqYqv6GIBM8Pqkj8NVp0pSBGbsutd03HfcbE_mgLOne9nY6DuF7LNat6Ye4ci8cEHguJpFgCsaXXIxWwEtdgPUD6hSSeDLedD-HuZdnQMofeXrz_PepUKXkjPmMv6OAkbMNta0g5j6&amp;q_datetime_utc=2026-03-05T14%3A26%3A49&amp;ticket_price=2648&amp;quote_id=-5003627178229491755&amp;utid_state=1&amp;channel=iphone&amp;price_without_closed_user_group=3227&amp;tm_place_name=Zamboanga&amp;deeplink_data=eyJmaWVsZHMiOnsic2lnbmF0dXJlIjoiNDg1YWNhODM2YWU0NDdmNTMyOGRhZGYwYTlhMWI1MGEifSwidXJsIjoiaHR0cHM6Ly93d3cuYWdvZGEuY29tL3BhcnRuZXJzL3BhcnRuZXJzZWFyY2guYXNweD9jaWQ9MTg0NjM4MyZoaWQ9MTU5NDgxNjUmY3VycmVuY3k9UEhQJmNoZWNraW49MjAyNi0wMy0wNSZjaGVja291dD0yMDI2LTAzLTA2Jk51bWJlcm9mQWR1bHRzPTEmTnVtYmVyb2ZDaGlsZHJlbj0wJlJvb21zPTEmbWNpZD0zMDM4Jm1hc3RlclJvb21JZD0zMDE5ODA3NyZtcHQ9TDFsU1JsSmtlR2c1Ym1RNFJHc3diRVo2V21veVprcExRalVyVHpZclNtZFlRamM1ZGpaUmRsaENRbUZsUlZoaVkzbEVXR05CVnpOS1ozQm5kRFZ2Y2pZM1NVMXdaQzlRU0ZrclV6QTNRVDAmVG90YWxQcmljZT0yNjQ3LjY4JlRvdGFsVGF4PTI4My42OCZUb3RhbEZlZT0wLjAwJlRvdGFsU3VyY2hhcmdlPTAmbWN1cj1QSFAifQ%3D%3D&amp;utid=6b2f7db8-718a-0a56-48db-a0c80587ca82&amp;tm_stars=0&amp;client_id=skyscanner_app&amp;price_policy=2&amp;pre_redirect_id=df26be6f-e1bb-2d4d-5c8d-d4e33a08b766&amp;tm_city_code=PZAM&amp;max_price=4894&amp;guests=1&amp;request_id=df26be6f-e1bb-2d4d-5c8d-d4e33a08b766&amp;tm_country_code=PH</t>
  </si>
  <si>
    <t>6.915073, 122.0793536</t>
  </si>
  <si>
    <t>DOLE Canteen, Veterans Avenue, Zone III, Santa Catalina, Zamboanga City, Zamboanga Peninsula, 7000, Philippines</t>
  </si>
  <si>
    <t>W Hotel is located in Zamboanga, 1.1 miles from Fort Pilar. Featuring an ATM, this property also provides guests with a restaurant. The property has room service, a 24-hour front desk and luggage storage for guests.</t>
  </si>
  <si>
    <t>Eustacia's Pension House Br. 2 - Gonzales St.</t>
  </si>
  <si>
    <t>https://www.google.com/maps/place/TenEighteen+Family+Vacation+Home/data=!4m11!3m10!1s0x325495005eca0a27:0xd4597cbcba610143!5m3!1s2026-03-01!4m1!1i2!8m2!3d8.585081!4d123.3624081!16s%2Fg%2F11y7dylgsq!19sChIJJwrKXgCVVDIRQwFhurx8WdQ?authuser=0&amp;hl=en&amp;rclk=1</t>
  </si>
  <si>
    <t>8.585081, 123.3624081</t>
  </si>
  <si>
    <t>Pangadlaw Road, Lalawan, Dipolog, Zamboanga del Norte, Zamboanga Peninsula, 7100, Philippines</t>
  </si>
  <si>
    <t>TenEighteen Family Vacation Home</t>
  </si>
  <si>
    <t>www.skyscanner.com.ph/hotel_deeplink/4.0/PH/en-US/PHP/h_bc/219571936/2026-03-02/2026-03-03/hotel/hotel/hotels?legacy_provider_id=13&amp;rooms=1&amp;closed_user_group=apps&amp;hb_data=3TalKt7vcqrdQe4Wb-DzAgIZ3Ck2XdZth6wDRMjEIAYD8AW1IKvrqYUYjYdL8_vpxUIAwO0vpDJuWwAHaNNVUVc3k9eumYpiEgxRJ6U3GWkRTOPaXbT5s17hLblvQPi9BDWkvbyFRznLUqT9c8ObgzITMlsqw1CgItG1ib6Aq4UutGFaJ6rJ9dAqC6D7YZwTf6Ean_O6OFRnnmBMYDjQR57or80HVV5L-NFYaOA9Tp3Q8T3gRcyOBzESTsAzmCXFFb-R_pQcJvWcKSZCqusdAe7aNuPA0tmsuX4-Vc70UbxKs9qy6ONrt3ZlvJ5psvOst-OlDoWsEh-xrWba7-Ah7n7DMV5K1MDrHvbTO_jwpcdMaG7bGWqX3jiE_KmW3qb249cXR7foD06oHkNbnWwYwhZl9FJguE5ijRMyQ7MCZG7D0gyIJws%3D&amp;q_datetime_utc=2026-03-02T00%3A24%3A54&amp;ticket_price=4055&amp;quote_id=2830213370899745258&amp;utid_state=1&amp;channel=iphone&amp;price_without_closed_user_group=5120&amp;tm_place_name=Dipolog&amp;deeplink_data=eyJmaWVsZHMiOnsic2lnbmF0dXJlIjoiYWE4ZDJlODM3YzFkNmE0Y2RjZGU2ZDRlMmQ0YjQ2YmYiLCJibG9ja19pZCI6IjExOTgzNjc0MDFfMzkyMTI1MTU4XzVfMF8wIn19&amp;utid=3a12ef0a-1407-3ae0-581a-4baf80a2106c&amp;tm_stars=0&amp;client_id=skyscanner_app&amp;redirect_delay=1000&amp;price_policy=2&amp;pre_redirect_id=caa3b35e-c4d1-edb5-b901-11c6b582317f&amp;tm_city_code=DPLP&amp;max_price=4055&amp;guests=1&amp;request_id=caa3b35e-c4d1-edb5-b901-11c6b582317f&amp;tm_country_code=PH</t>
  </si>
  <si>
    <t>8.5854054, 123.3755531</t>
  </si>
  <si>
    <t>parking, wifi, air_conditioning, non-smoking, internet_access, car_rental, bicycle_rental</t>
  </si>
  <si>
    <t>Missio Dei Hotel</t>
  </si>
  <si>
    <t>https://www.google.com/maps/place/Royal+Farm+Resort/data=!4m11!3m10!1s0x3254943491801553:0xdc1663a0835f9aed!5m3!1s2026-03-01!4m1!1i2!8m2!3d8.5614165!4d123.3682871!16s%2Fg%2F11cmccns49!19sChIJUxWAkTSUVDIR7Zpfg6BjFtw?authuser=0&amp;hl=en&amp;rclk=1</t>
  </si>
  <si>
    <t>8.5614165, 123.3682871</t>
  </si>
  <si>
    <t>Royal Farm Resort, Polanco - Piñan Road, San Antonio, Gulayon, Zamboanga del Norte, Zamboanga Peninsula, 7100, Philippines</t>
  </si>
  <si>
    <t>Royal Farm Resort</t>
  </si>
  <si>
    <t>https://www.google.com/maps/place/The+West+End+Court+Hotel/data=!4m11!3m10!1s0x3254960e362a2e9f:0x5fb2ae43bd87abb6!5m3!1s2026-03-01!4m1!1i2!8m2!3d8.5863607!4d123.3411345!16s%2Fg%2F1tf6zglh!19sChIJny4qNg6WVDIRtquHvUOusl8?authuser=0&amp;hl=en&amp;rclk=1</t>
  </si>
  <si>
    <t>8.5863607, 123.3411345</t>
  </si>
  <si>
    <t>429, Felipe Lacaya Street, Central, Dipolog, Zamboanga del Norte, Zamboanga Peninsula, 7100, Philippines</t>
  </si>
  <si>
    <t>jCONFARM</t>
  </si>
  <si>
    <t>https://www.google.com/maps/place/Golden+Royal+Pension+House/data=!4m11!3m10!1s0x325496095e058413:0x39267d6fb4ac87ed!5m3!1s2026-03-01!4m1!1i2!8m2!3d8.5847865!4d123.3444222!16s%2Fg%2F1v16mv5l!19sChIJE4QFXgmWVDIR7YestG99Jjk?authuser=0&amp;hl=en&amp;rclk=1</t>
  </si>
  <si>
    <t>8.5847865, 123.3444222</t>
  </si>
  <si>
    <t>Pepic Pension House, Felicisimo Herrera Street, Pakigdait, Central, Dipolog, Zamboanga del Norte, Zamboanga Peninsula, 7100, Philippines</t>
  </si>
  <si>
    <t>Golden Royal Pension House</t>
  </si>
  <si>
    <t>www.skyscanner.com.ph/hotel_deeplink/4.0/PH/en-US/PHP/h_bc/193070596/2026-03-02/2026-03-03/hotel/hotel/hotels?legacy_provider_id=13&amp;rooms=1&amp;closed_user_group=apps&amp;hb_data=3igiRroDju8HRo_oa81gyIX3Bjdt0f_Lq1XJdSC8ekAMTTtPxab10JKhiqeiQ-hSip1tt4UMcCRysNnySWJkoQ4elr7rtnsd6obsMmjX-anQWVwvBqJ-guLZwKZQ5qmp4cXnN93Emu6g3EN_GnxU5uzzA6ZRl9-ONFcLBbsk6loqc5HqfXr2WOh9reySHWr0t8DIse9PhG7MN4dsTcV8lHckPbuRIffsqmTHzehTOJQ9Xc8nbge9XAinpYY0j2Bhlj0OpaGuPWnJg1UMdwo-ZCPTkIfEd2zOmwcsM8do32mSm2O5gkENlOarezbF8Ch76Uvoo6FXLast14_vtnZxIRdxITCiwYQNy7petJVw8wTNNkvPejdZabq6Pd7AYN95dTkfUpQYR2EG3QA2Dl_R34n3kX_lYqLj8G6FaTWiqtsPCIkndt8%3D&amp;q_datetime_utc=2026-03-02T00%3A25%3A05&amp;ticket_price=1980&amp;quote_id=-4359187544408389969&amp;utid_state=1&amp;channel=iphone&amp;price_without_closed_user_group=2455&amp;tm_place_name=Puerto+Princesa&amp;deeplink_data=eyJmaWVsZHMiOnsic2lnbmF0dXJlIjoiMDkzODRjN2M5NjVlNzZmYTJkZTUwMTBjMDNhYzI2OWEiLCJibG9ja19pZCI6IjM1NjYyMDAwNl8yMDc3ODI1OTJfMF8wXzAifX0%3D&amp;utid=d8568573-f417-4dda-684a-e39996a8e278&amp;tm_stars=0&amp;client_id=skyscanner_app&amp;redirect_delay=1000&amp;price_policy=2&amp;pre_redirect_id=d18c5ffa-7cf6-93bd-576f-e301df65984c&amp;tm_city_code=PPSP&amp;max_price=2218&amp;guests=1&amp;request_id=d18c5ffa-7cf6-93bd-576f-e301df65984c&amp;tm_country_code=PH</t>
  </si>
  <si>
    <t>8.5873559, 123.3437557</t>
  </si>
  <si>
    <t>076, Bonifacio Street, Estaka, Dipolog, Zamboanga del Norte, Zamboanga Peninsula, 7100, Philippines</t>
  </si>
  <si>
    <t>parking, wifi, air_conditioning, non-smoking, internet_access, 24-hour_front_desk_service, smoking_areas, multilingual_staff, garden, desk, shower</t>
  </si>
  <si>
    <t>Ranillo Pension House</t>
  </si>
  <si>
    <t>https://www.google.com/maps/place/Sea+Breeze+Inn/data=!4m11!3m10!1s0x3254bde05b14cc6b:0x5009981c8851a369!5m3!1s2026-03-01!4m1!1i2!8m2!3d8.6159706!4d123.3463669!16s%2Fg%2F1hm27qzq3!19sChIJa8wUW-C9VDIRaaNRiByYCVA?authuser=0&amp;hl=en&amp;rclk=1</t>
  </si>
  <si>
    <t>8.6159706, 123.3463669</t>
  </si>
  <si>
    <t>Seabreeze Inn, D'Beach, Sicayab, Zamboanga del Norte, Zamboanga Peninsula, 7100, Philippines</t>
  </si>
  <si>
    <t>Casa dela Playa</t>
  </si>
  <si>
    <t>www.skyscanner.com.ph/hotel_deeplink/4.0/PH/en-US/PHP/h_bc/203925703/2026-03-02/2026-03-03/hotel/hotel/hotels?legacy_provider_id=13&amp;rooms=1&amp;closed_user_group=apps&amp;hb_data=vbeRZTkWsmCuaUpYxUWOa0GvfsMB2nRO5hHegPfAEVw_F4SlAlOFgY6wa9YyTQo6HzqWasgl51CgCcBGTmP5IPEzWxpuqDp-rqA-8HvnKvZ23zqmigTw1EsYzASoCEVCm2lFA3lEozlBT2CC7bYT2XtuTZf1UM9vRFSQRPSdH-mS_2vfXdS0eI58nazsneKJjVGAMr8Fz2KSjbSg2tRAhqQtEdyhFYHRg1wyyTMrKUqrPOFPQPJHidNZ1UjmISbnhfNLLRV2YEBWJ1rlgs7VDD9kxpwM9BJ56Kb5MZ98mEiXzC8lyX1L6aifRz5mJCS5_G6LRkNYV4Jf9cC0P0KgorK6YQ7-pndEVhqXJyDLbtPokyRwF4r6jgkELvi8khjJf_zoy07pllZGgUls4raOUgfB-iBKIaRAZq_XnNAMQfDnVtXcIMA%3D&amp;q_datetime_utc=2026-03-02T00%3A26%3A22&amp;ticket_price=5775&amp;quote_id=162344542227942685&amp;utid_state=1&amp;channel=iphone&amp;price_without_closed_user_group=6820&amp;tm_place_name=Dipolog&amp;deeplink_data=eyJmaWVsZHMiOnsic2lnbmF0dXJlIjoiMjZmM2NiZGM0YWY3MjY5MThiN2I0NzRlOTFkOTkyYjgiLCJibG9ja19pZCI6IjU0NDEzNjAwMV8yMTcwNTgyMDVfNF8wXzAifX0%3D&amp;utid=967c1b6b-b95e-26ba-b14a-e7568d31e706&amp;tm_stars=0&amp;client_id=skyscanner_app&amp;redirect_delay=1000&amp;price_policy=2&amp;pre_redirect_id=f1a6b7db-92a5-4201-80a6-4bea1f7d9380&amp;tm_city_code=DPLP&amp;max_price=5775&amp;guests=1&amp;request_id=f1a6b7db-92a5-4201-80a6-4bea1f7d9380&amp;tm_country_code=PH</t>
  </si>
  <si>
    <t>8.6218947, 123.3483117</t>
  </si>
  <si>
    <t>Sicayab Circumferential Road, D'Beach, Sicayab-Bucana, Zamboanga del Norte, Zamboanga Peninsula, 7100, Philippines</t>
  </si>
  <si>
    <t>CASA DARCERA</t>
  </si>
  <si>
    <t>https://www.google.com/maps/place/Residencia+Suites+Hotel/data=!4m11!3m10!1s0x3250412cfd66a123:0x3e6354737a8fe5df!5m3!1s2026-03-01!4m1!1i2!8m2!3d6.9280651!4d122.0708579!16s%2Fg%2F11nl5hvnrt!19sChIJI6Fm_SxBUDIR3-WPenNUYz4?authuser=0&amp;hl=en&amp;rclk=1</t>
  </si>
  <si>
    <t>6.9280651, 122.0708579</t>
  </si>
  <si>
    <t>Maestra Vicenta Street, Camino Nuevo, Santa Maria, Zamboanga City, Zamboanga Peninsula, 7000, Philippines</t>
  </si>
  <si>
    <t>Villa Pilar Pensione</t>
  </si>
  <si>
    <t>https://www.google.com/maps/place/Hotel+Marcelina/data=!4m11!3m10!1s0x325041b30f520c77:0xeb4021a01c7cb9f!5m3!1s2026-03-01!4m1!1i2!8m2!3d6.9206575!4d122.0750101!16s%2Fg%2F11tck8hkvn!19sChIJdwxSD7NBUDIRn8vHARoCtA4?authuser=0&amp;hl=en&amp;rclk=1</t>
  </si>
  <si>
    <t>6.9206575, 122.0750101</t>
  </si>
  <si>
    <t>Sunset Boulevard, Santa Cruz, Dapitan, Zamboanga del Norte, Zamboanga Peninsula, 7101, Philippines</t>
  </si>
  <si>
    <t>The Villa Pilar Pensione is an ideal spot for travelers wanting to discover the city. Visitors to Dapitan will find that the Villa Pilar Pensione is a fantastic accommodation choice. The hotel offers easy access to Dipolog Airport, just 12km away. Seeing Dapitan's sights from this hotel is easy with Rizal Park and Shrine Dapitan, GFL: Super-Dee Duper Winterworld! (snow world). and Dr. Jose Rizal Memorial Hospital Historical Marker all close by. After a long day of sightseeing, guests can retire to the comfort of the hotel.</t>
  </si>
  <si>
    <t>Hotel Marcelina</t>
  </si>
  <si>
    <t>www.skyscanner.com.ph/hotel_deeplink/4.0/PH/en-US/PHP/h_h1/218570149/2026-03-05/2026-03-06/hotel/hotel/hotels?legacy_provider_id=927111&amp;rooms=1&amp;closed_user_group=mobile&amp;hb_data=TyOvHVJJGcLO9wEdg5U6nEwIQw5KZtPGfEuNRGo-N1lGlWhOhnwPz6wMzROq-c7vCx3lPjm2f7yvL7-ExMMs2eOpHHscW0Yk69Yz6j6KwxNl7rgKA8wU555nwCmwxqklBIhlEOncrjOMwNUIw3SOJx3aAEZnXuKb3xTwwct4lvbWiJhxM666R-VjLSCsKgmLG01UYrC3NcnA-UJftdpcR862eHzGTsL8zz4JTDJ2U3_hMu7B48m4FboQE-J6iiywmP0m_mC1D73XjrCh_xr2xx9kVyA%3D&amp;q_datetime_utc=2026-03-05T14%3A26%3A53&amp;ticket_price=3420&amp;quote_id=-2702214199296345487&amp;utid_state=1&amp;channel=iphone&amp;price_without_closed_user_group=3800&amp;tm_place_name=Zamboanga&amp;deeplink_data=eyJmaWVsZHMiOnsic2lnbmF0dXJlIjoiMjU0MmMzNDBkNGJkMGY1ZjFkM2VmNGYxYmU2OTAyZWEifSwidXJsIjoiaHR0cHM6Ly9waC5ob3RlbHMuY29tL0hvdGVsLVNlYXJjaD90cGlkPTMyMTQmbXBlPTE3NzI3MjAyMjYmZW5kRGF0ZT0yMDI2LTAzLTA2JmFkdWx0cz0xJmxvY2FsZT1lbl9QSCZjaGlkPWFjZGUxMGIyLTI5MTMtNGU0Mi05MjM5LWU0NDNmMzdlYTJlNSZlYXBpZD00NCZtY3RjPTMmc3RhcnREYXRlPTIwMjYtMDMtMDUmbXBkPVBIUCZtcG49MzI0MjQyMzg0JmN1cnJlbmN5PVBIUCZyYXRlcGxhbmlkPTM5NDAwNzM4MiZtcG09MjQmbXBwPTEmbXBvPUVDJnNlbGVjdGVkPTEwMjQyMzk2NSZtcGI9NjE2LjcyJm1wcT0zMDgzLjYwJm1wYT0yODAzLjI3In0%3D&amp;utid=95bdaa88-c292-3dbb-046b-29acb8762b4e&amp;tm_stars=3&amp;client_id=skyscanner_app&amp;price_policy=2&amp;pre_redirect_id=e90c4af6-41ea-6bed-8726-5f465bdd4def&amp;tm_city_code=PZAM&amp;max_price=3870&amp;guests=1&amp;request_id=e90c4af6-41ea-6bed-8726-5f465bdd4def&amp;tm_country_code=PH</t>
  </si>
  <si>
    <t>6.9207006, 122.0750273</t>
  </si>
  <si>
    <t>Lock-N-Load Firearms and Sporting Goods, Mayor Vitaliano D. Agan Avenue, Zone Ⅱ, Santa Maria, Zamboanga City, Zamboanga Peninsula, 7000, Philippines</t>
  </si>
  <si>
    <t>parking, wifi, air_conditioning, non-smoking, internet_access, 24-hour_front_desk_service, smoking_areas, multilingual_staff, room_service, restaurant, safe_deposit_box, television, shower, airport_shuttle, concierge, hairdryer, wake-up_call</t>
  </si>
  <si>
    <t>Located in Zamboanga, Hotel Marcelina is in a shopping district, within a 5-minute drive of KCC Mall De Zamboanga and Metropolitan Cathedral of Immaculate Conception. This hotel is 1.4 mi (2.3 km) from Zamboanga City Hall and 1.5 mi (2.4 km) from Plaza Pershing.
Make use of convenient amenities, which include complimentary wireless internet access and concierge services.
Enjoy a meal at the restaurant, or stay in and take advantage of the hotel's room service (during limited hours). A complimentary continental breakfast is served daily from 6:00 AM to 10:00 AM.
Featured amenities include a 24-hour front desk, a safe deposit box at the front desk, and a water dispenser. Free self parking is available onsite.
Make yourself at home in one of the 71 air-conditioned guestrooms. Complimentary wireless internet access is available to keep you connected. Private bathrooms have hair dryers and slippers. Conveniences include safes and in-room massages, and housekeeping is provided on request.</t>
  </si>
  <si>
    <t>Hampton Place Dapitan</t>
  </si>
  <si>
    <t>https://www.google.com/maps/place/Two+Seasons+Hotel/data=!4m11!3m10!1s0x325041dfc1803833:0x6b8a0b65dffef601!5m3!1s2026-03-01!4m1!1i2!8m2!3d6.9264215!4d122.078739!16s%2Fg%2F11fjzhrk_4!19sChIJMziAwd9BUDIRAfb-32ULims?authuser=0&amp;hl=en&amp;rclk=1</t>
  </si>
  <si>
    <t>6.9264215, 122.078739</t>
  </si>
  <si>
    <t>Veterans Avenue Extension, Tetuan, Santa Maria, Zamboanga City, Zamboanga Peninsula, 7000, Philippines</t>
  </si>
  <si>
    <t>Two Seasons Coron Bayside Hotel</t>
  </si>
  <si>
    <t>www.skyscanner.com.ph/hotel_deeplink/4.0/PH/en-US/PHP/h_fd/147391100/2026-03-05/2026-03-06/hotel/hotel/hotels?legacy_provider_id=927050&amp;rooms=1&amp;closed_user_group=mobile&amp;hb_data=vcz-IERuIfIIyd8Dilo7YnyA-ZdvzLaVxhAmcbwTs8nbZ72AB5EGTmm1kwgR3o8SfffH9q6eQuUFj6RO4gPyg0tktbY9x0YAZ6pzAuwFqCUUFBb8jqqqOwMp6k22aS7v_GMPS39kP_S1X_BNSu6m2zPx3dl1wX_0eohotwH1yjRtkoQdbxeCxLiPutKD-ID8Y2biReWf-9pwyeg7uzehc5suDvpKzM3bpD9NlEXdt4HKWMyV254snC4Xv52kgskm0SJaWjZujKRlThx-mGWaN6M6ATa0NJ1_qWlE2HrlXCos4_8x4w5Lj2Ggt-KdNArG8QCOzkZ6-3WjK1lI4aBREIrCPxRlc1HVV9aZsWWBbxyCL63qmfrcWQlZKN5A5u28XHOVprVuC2M7cluy5skjGDwwnZwGaFyhVG-oI0sb4R4V4A%3D%3D&amp;q_datetime_utc=2026-03-05T14%3A26%3A54&amp;ticket_price=19636&amp;quote_id=-3799752542874858464&amp;utid_state=1&amp;channel=iphone&amp;price_without_closed_user_group=26130&amp;tm_place_name=Coron&amp;deeplink_data=eyJmaWVsZHMiOnsic2lnbmF0dXJlIjoiNzk4ODNiODEwNWNlYTczYWQxMDAyYjBiYzAxMDRhN2UifSwidXJsIjoiaHR0cHM6Ly9kZWFscy52aW8uY29tP3NpZz0zODNkNWRkYjA4ODU5YzdhMGQwYzE5YjA5YjJlMzY2NjgyZThlYThmYmJjNDQ4ZGZjZDBjNDMwN2MyNjY2MzQ0MzQzMDMyMzgzNTM2MzgzNDMzJnNpZy1pc3M9bWV0YSZ0dXJsPWh0dHBzJTNBJTJGJTJGdmlvLmNvbSUyRkhvdGVsJTJGU2VhcmNoJTNGY2hlY2tJbiUzRDIwMjYtMDMtMDUlMjZjaGVja091dCUzRDIwMjYtMDMtMDYlMjZjdXJyZW5jeSUzRFBIUCUyNmVwdiUzRE1TNHklMjZlc2QlM0RWMElKTksxSUhWUHV4Qm1DZE5GOGVzRGw3VmlOY3RUNWpJS1R0SkI5UVNtNFNQdkpNcUx6RzlRTjNkbjZ3aGZDT0FMSWhMbVdBWVlTSEU3M0tiY1ItSUk1NTBzMVJ1YnZHLTZ1b0JLVG81cWhHcnE1N2dkbnE5UVJUdyUyNTNEJTI1M0QlMjZmb3JjZUN1cnJlbmN5Q2hhbmdlJTNEMSUyNmZvcmNlTGFuZ3VhZ2VDaGFuZ2UlM0QxJTI2aG90ZWxJZCUzRDMwMzk1NjAlMjZsYWJlbCUzRHNyYyUyNTNEc2t5c2Nhbm5lciUyNTI2dWNvdW50cnklMjUzRFBIJTI1MjZ1ZGV2aWNlJTI1M0Rtb2JpbGUlMjUyNmhvdGVsJTI1M0QzMDM5NTYwJTI1MjZkYXklMjUzRDUlMjUyNm1vbnRoJTI1M0QwMyUyNTI2eWVhciUyNTNEMjAyNiUyNTI2bG9zJTI1M0QxJTI1MjZvZmZlcmlkJTI1M0RvY2FWQlEwOVJkQWMlMjUyNnByaWNlJTI1M0QxOTYzNi4yNyUyNTI2Y3VycmVuY3klMjUzRFBIUCUyNTI2dXNlcmxhbmclMjUzRGVuJTI1MjZfdGglMjUzRDU5YzBmZjBhMTU2OTBkYjNmYjk1NTI4YTZkMDEwMTgzNzYwNDllZGEzMGFlYWM5YyUyNTI2ZHRzJTI1M0QxNzcyNzIwMjI5JTI1MjZvbHV0JTI1M0QxNzcyNzIwMjI2JTI1MjZjYW5QYXlMYXRlciUyNTNEZmFsc2UlMjUyNnJlcXVlc3RVc2VyR3JvdXAlMjUzRCUyNTI2b2ZmZXJVc2VyR3JvdXAlMjUzRHB1YmxpYyUyNmxhbmclM0RlbiUyNm90aSUzRHpyWHlkU0xIcVhvJTI2cHJlZmVycmVkUmF0ZSUzRDE5NjM2LjI3JTI2cHJvZmlsZSUzRHIyZDJtNzNrbjglMjZyb29tcyUzRDElMjZ1c2VyQ291bnRyeSUzRFBIJTI2dXRtX2NhbXBhaWduJTNEc2t5c2Nhbm5lciUyNnV0bV9tZWRpdW0lM0RjcGMlMjZ1dG1fc291cmNlJTNEc2t5c2Nhbm5lciJ9&amp;utid=00831751-e3e2-657a-7998-75a3318c0406&amp;tm_stars=4&amp;client_id=skyscanner_app&amp;price_policy=2&amp;pre_redirect_id=06713a10-582d-14ff-dfb9-68e19088d986&amp;tm_city_code=PXCN&amp;max_price=23790&amp;guests=1&amp;request_id=06713a10-582d-14ff-dfb9-68e19088d986&amp;tm_country_code=PH</t>
  </si>
  <si>
    <t>6.9275994, 122.078886</t>
  </si>
  <si>
    <t>Coron-Busuanga Road, Sinamay, Tagumpay, Coron, Palawan, Mimaropa, 5316, Philippines</t>
  </si>
  <si>
    <t>Located along the Coron-Busanga Road, Two Seasons Coron Bayside Hotel offers accommodations with views of the sea, 3.1 mi from Kayangan Lake. Guests can enjoy meals at the in-house restaurant. Free WiFi is provided throughout the property.</t>
  </si>
  <si>
    <t>Prince Econotel</t>
  </si>
  <si>
    <t>https://www.google.com/maps/place/Imperial+Hotel/data=!4m11!3m10!1s0x325041fea629d249:0xb323c88fe9bfe2d3!5m3!1s2026-03-01!4m1!1i2!8m2!3d6.9071539!4d122.0752421!16s%2Fg%2F1hc4s4zfv!19sChIJSdIppv5BUDIR0-K_6Y_II7M?authuser=0&amp;hl=en&amp;rclk=1</t>
  </si>
  <si>
    <t>6.9071539, 122.0752421</t>
  </si>
  <si>
    <t>Manuel L. Quezon Avenue, Bagting, Santa Cruz, Dapitan, Zamboanga del Norte, Zamboanga Peninsula, 7101, Philippines</t>
  </si>
  <si>
    <t>Great care is taken to ensure guests experience comfort through top-notch services and amenities. Remain linked during your visit by utilizing the complimentary internet access available. The inn offers complimentary parking for guests who arrive with their own mode of transport. Need some relaxation? Your room features daily housekeeping to make your stay even more comfortable and enjoyable.The inn is completely smoke-free. Crafted for coziness, every guestroom provides an array of features, guaranteeing a tranquil night's sleep while maintaining the level of comfort.Expand your in-room entertainment choices with various amenities, such as cable TV offered in certain accommodations. Maintain your cleanliness and feel revitalized using toiletries available in select guest restrooms.</t>
  </si>
  <si>
    <t>Imperial Hotel</t>
  </si>
  <si>
    <t>https://www.facebook.com/photo?fbid=897204943229067&amp;set=a.114662274816675</t>
  </si>
  <si>
    <t>8.6468172, 123.4162561</t>
  </si>
  <si>
    <t>Monina's Pension, Sunset Boulevard, Banonong, Dawo, Zamboanga del Norte, Zamboanga Peninsula, 7101, Philippines</t>
  </si>
  <si>
    <t>Atilano Guest House</t>
  </si>
  <si>
    <t>https://www.google.com/maps/place/Vallejo+Suites/data=!4m11!3m10!1s0x325387e51334d4e3:0xcb8a4d8dc67c2e08!5m3!1s2026-03-01!4m1!1i2!8m2!3d8.2376116!4d122.9972076!16s%2Fg%2F11ssf6v2kk!19sChIJ49Q0E-WHUzIRCC58xo1Niss?authuser=0&amp;hl=en&amp;rclk=1</t>
  </si>
  <si>
    <t>8.2376116, 122.9972076</t>
  </si>
  <si>
    <t>Bantayan, Sindangan, Zamboanga del Norte, Zamboanga Peninsula, 7112, Philippines</t>
  </si>
  <si>
    <t>RedDoorz @ Zalo's Boutique Hotel Zamboanga</t>
  </si>
  <si>
    <t>https://www.google.com/maps/place/Bayview+Beach+Resort/data=!4m11!3m10!1s0x3254bf00456c127d:0xa9415a3d2963ecad!5m3!1s2026-03-01!4m1!1i2!8m2!3d8.6412061!4d123.4124893!16s%2Fg%2F11y3rzfbwq!19sChIJfRJsRQC_VDIRrexjKT1aQak?authuser=0&amp;hl=en&amp;rclk=1</t>
  </si>
  <si>
    <t>8.6412061, 123.4124893</t>
  </si>
  <si>
    <t>Jardin De La ViÃƒÆ’Ã†â€™Ãƒâ€ Ã¢â‚¬â„¢ÃƒÆ’Ã¢â‚¬Å¡Ãƒâ€šÃ‚Â±a Hotel and Restaurant</t>
  </si>
  <si>
    <t>https://www.google.com/maps/place/Sky+Park+Hotel/data=!4m11!3m10!1s0x325041fd849aa57d:0xda442004effa5ecb!5m3!1s2026-03-01!4m1!1i2!8m2!3d6.9064643!4d122.0757158!16zL20vMGJiOHg2!19sChIJfaWahP1BUDIRy1767wQgRNo?authuser=0&amp;hl=en&amp;rclk=1</t>
  </si>
  <si>
    <t>6.9064643, 122.0757158</t>
  </si>
  <si>
    <t>Mandarin Gate 10th High, Tomas Claudio Street, Zone IV, Santa Catalina, Zamboanga City, Zamboanga Peninsula, 7000, Philippines</t>
  </si>
  <si>
    <t>Bajamunde Farm Hall</t>
  </si>
  <si>
    <t>www.skyscanner.com.ph/hotel_deeplink/4.0/PH/en-US/PHP/h_xp/46948981/2026-03-02/2026-03-03/hotel/hotel/hotels?legacy_provider_id=1&amp;rooms=1&amp;closed_user_group=mobile&amp;hb_data=bc0Dh61K0s7mlwffWVzSFFns9-ITtmiihK4CM78ozcezikANa9g_rXsYKTN9ohYMpQPyA5VaxXergJdKv2PL4NImX5MWCudbsnIResMZv2R3Nq4zlIUBo-cUDTsAQyivhBs5Is6W-uNTHERHwN3Z9bd4DwTj_ZMdhfpmlO9eAh9TuJXNaapXcF7eGdXiOEYAAdVW5O_J46vljZ4M9EJvyUNI5K5wJnaRjLjJ4WDCp7RT41P-2UZOvtjPWMIaRybkjP7V1JkTGyfSHnsDv4wKq15B6GE%3D&amp;q_datetime_utc=2026-03-02T00%3A25%3A38&amp;ticket_price=26410&amp;quote_id=-4605611427887214888&amp;utid_state=1&amp;channel=iphone&amp;price_without_closed_user_group=28996&amp;tm_place_name=Malipano&amp;deeplink_data=eyJmaWVsZHMiOnsic2lnbmF0dXJlIjoiNTBiZjQ4NDYwODliM2IwMDg4NGI4Yzk2YTE2N2U5ZTcifSwidXJsIjoiaHR0cHM6Ly93d3cuZXhwZWRpYS5jb20ucGgvSG90ZWwtU2VhcmNoP3RwaWQ9NjgmbXBlPTE3NzI0MDk4NjkmZW5kRGF0ZT0yMDI2LTAzLTAzJmFkdWx0cz0xJmxvY2FsZT1lbl9VUyZjaGlkPTdhMzc0Y2FmLTc1OTgtNDRhYi05ZjVlLWZmMTc3NDM5MmUyMiZlYXBpZD00NjIzMCZtY3RjPTMmc3RhcnREYXRlPTIwMjYtMDMtMDImbXBkPUdCUCZtcG49MjAwNzM5OTMyJmN1cnJlbmN5PUdCUCZyYXRlcGxhbmlkPTIzODIxMzY0MyZtcG09MjQmbXBwPTEmbXBvPUVDJnNlbGVjdGVkPTkwMjA4MyZtcGI9NjEuMjMmbXBxPTMwNi4xNiZtcGE9Mjc4LjMzIn0%3D&amp;utid=da56db4c-3d7b-9763-89c6-c07fa94603be&amp;tm_stars=5&amp;client_id=skyscanner_app&amp;redirect_delay=1000&amp;price_policy=2&amp;pre_redirect_id=a2653ec9-4fd4-e739-3ceb-8a9df9d37557&amp;tm_city_code&amp;max_price=26410&amp;guests=1&amp;request_id=a2653ec9-4fd4-e739-3ceb-8a9df9d37557&amp;tm_country_code=PH</t>
  </si>
  <si>
    <t>8.643544, 123.4196001</t>
  </si>
  <si>
    <t>Lawa-an, Banonong, Dapitan, Zamboanga del Norte, Zamboanga Peninsula, 7101, Philippines</t>
  </si>
  <si>
    <t>Jose Rizal Memorial State College Guesthouse</t>
  </si>
  <si>
    <t>https://www.google.com/maps/place/Marcian+Garden+Hotel/data=!4m11!3m10!1s0x325041e9468d20dd:0xf3751b33ef1c4d6d!5m3!1s2026-03-01!4m1!1i2!8m2!3d6.919015!4d122.065778!16s%2Fg%2F1tdvxf9b!19sChIJ3SCNRulBUDIRbU0c7zMbdfM?authuser=0&amp;hl=en&amp;rclk=1</t>
  </si>
  <si>
    <t>6.919015, 122.065778</t>
  </si>
  <si>
    <t>Marcian Garden Hotel, Governor Camins Avenue, Zone Ⅱ, Santa Maria, Zamboanga City, Zamboanga Peninsula, 7000, Philippines</t>
  </si>
  <si>
    <t>Marcian Garden Hotel</t>
  </si>
  <si>
    <t>www.skyscanner.com.ph/hotel_deeplink/4.0/PH/en-US/PHP/h_ad/130079051/2026-03-05/2026-03-06/hotel/hotel/hotels?legacy_provider_id=22&amp;rooms=1&amp;closed_user_group=general&amp;hb_data=pDwDXzsDgoOcLncEj-RLizOjap3QUftCxO7h0AeAuducF3GgvqYD4FgA17xzONXMOaV7g2OKZruxoBThTlsNMeea314jq1gk1ijT6i_M38YQyRzQT9zPimpMDKW0ulVCoiuGi_oQdMzoBG1-WoANOLgrVlkZzbzSWbYNTw74spmUsvDKcq8lnagpJ1VVMwwtc8NZdERA3Gfb0o-ru1yYdQQrGpYQo9ivDNFNt_0EJ4xmOUmnbGFAGrzMoMzYXBS0k9ZIdSs_ttccAnoX1a2NrCzeLET1u5FBVy0DaQQc4b7ICODOJzGlecBryoYjPnopmTHztTB8x9oPtZiJAawlDEFRyTkIiZ1KqQCBTbGzT318tcf3NOp7DYtFeIrSI3FE4P0MCfzELdPzcpd73vIDspNBAW_vDAd9PC4jqDIimmKS&amp;q_datetime_utc=2026-03-05T14%3A27%3A01&amp;ticket_price=5409&amp;quote_id=-1558338613372440543&amp;utid_state=1&amp;channel=iphone&amp;price_without_closed_user_group=8127&amp;tm_place_name=Zamboanga&amp;deeplink_data=eyJmaWVsZHMiOnsic2lnbmF0dXJlIjoiMWIzYzMyNDY3YjE0NTY3YTg0Mjg1NjQyNjU0OWFmYzUifSwidXJsIjoiaHR0cHM6Ly93d3cuYWdvZGEuY29tL3BhcnRuZXJzL3BhcnRuZXJzZWFyY2guYXNweD9jaWQ9MTg0NjM4MyZoaWQ9NTY5MTMyJmN1cnJlbmN5PVBIUCZjaGVja2luPTIwMjYtMDMtMDUmY2hlY2tvdXQ9MjAyNi0wMy0wNiZOdW1iZXJvZkFkdWx0cz0xJk51bWJlcm9mQ2hpbGRyZW49MCZSb29tcz0xJm1jaWQ9MzMyJm1hc3RlclJvb21JZD0xMjc0Njg0ODAmbXB0PWRHVlFNMVJpWW05amJEbGtObGhOUlVWM1FuVXZNMjl0V0dkT2VqWmFWVlZYWkhsaGMxVlFRbTlaUTBoTlUyWTROMkl6V0ZscU9EWk9jR3BNYTBnNVduWnROVXByU0daT00wdFFVbk5PVUhkMWR6MDkmVG90YWxQcmljZT01NDA5LjM2JlRvdGFsVGF4PTUwNy40MiZUb3RhbEZlZT00NjguMDQmVG90YWxTdXJjaGFyZ2U9MCZtY3VyPVBIUCJ9&amp;utid=6cc7e5ff-fec1-c9d0-ca08-9169210e5926&amp;tm_stars=3&amp;client_id=skyscanner_app&amp;price_policy=2&amp;pre_redirect_id=1a15d0d9-8b93-b055-afa6-e45ccb66d2d4&amp;tm_city_code=PZAM&amp;max_price=9976&amp;guests=1&amp;request_id=1a15d0d9-8b93-b055-afa6-e45ccb66d2d4&amp;tm_country_code=PH</t>
  </si>
  <si>
    <t>6.906497, 122.077635</t>
  </si>
  <si>
    <t>Located in Zamboanga, 2.2 miles from Fort Pilar, Marcian Garden Hotel provides accommodations with an outdoor swimming pool, free private parking, a garden and a restaurant. This 4-star hotel offers an ATM and a concierge service.</t>
  </si>
  <si>
    <t>www.skyscanner.com.ph/hotel_deeplink/4.0/PH/en-US/PHP/h_xp/136270103/2026-03-05/2026-03-06/hotel/hotel/hotels?legacy_provider_id=1&amp;rooms=1&amp;closed_user_group=mobile&amp;hb_data=ZE01jN_WiIhvaQ3jKSZXLSEvFq6ppN2ameMWTR7SIctQqmpP8at9KNfdvLIErU29jGOeQwhwuTDlWrTtI02R9maVOWzW_mAos6GLD8Fd5_iWkefTSkE4vpNL6ML6ZcEhmeZiAYhZ9MvHR5dLuUcG5qVkU21vebjlSlQ9GBEJHjK20Ak4nLAImcVRqm90vRKgNzLaxx25Lzn5ShVxsS_Zl4q-FUt4x_4VvJEs5j0t_Nghp73qBuWdaxOHsV4j7lL7GswmX5GyEB3w_4ZugbL1ZMEdCuw%3D&amp;q_datetime_utc=2026-03-05T14%3A27%3A01&amp;ticket_price=1993&amp;quote_id=6358429995287801520&amp;utid_state=1&amp;channel=iphone&amp;price_without_closed_user_group=3500&amp;tm_place_name=Zamboanga&amp;deeplink_data=eyJmaWVsZHMiOnsic2lnbmF0dXJlIjoiZTliYWYyYWIwNTg4ZmEyMzU4MTVhM2RmOGVhOGNjNjEifSwidXJsIjoiaHR0cHM6Ly93d3cuZXhwZWRpYS5jb20ucGgvSG90ZWwtU2VhcmNoP3RwaWQ9NjgmbXBlPTE3NzI3MjAyMjYmZW5kRGF0ZT0yMDI2LTAzLTA2JmFkdWx0cz0xJmxvY2FsZT1lbl9VUyZjaGlkPWU0ZGY0YjMxLTg3NjgtNDQ5My04NThmLTYxZjA2MTkxZjdkMiZlYXBpZD00NjIzMCZtY3RjPTMmc3RhcnREYXRlPTIwMjYtMDMtMDUmbXBkPUdCUCZtcG49MjAxNjYzNDExJmN1cnJlbmN5PUdCUCZyYXRlcGxhbmlkPTIwODMwMjQ4OCZtcG09MjQmbXBwPTEmbXBvPUVDJnNlbGVjdGVkPTE2MDY1NjI3Jm1wYj0zLjM0Jm1wcT0yMi4yMSZtcGE9MjIuMjEifQ%3D%3D&amp;utid=a9e322d8-2bc9-613e-13f6-2a8a09c944b6&amp;tm_stars=2&amp;client_id=skyscanner_app&amp;price_policy=2&amp;pre_redirect_id=326c55ae-748b-8627-4762-e65eeed348b5&amp;tm_city_code=PZAM&amp;max_price=3530&amp;guests=1&amp;request_id=326c55ae-748b-8627-4762-e65eeed348b5&amp;tm_country_code=PH</t>
  </si>
  <si>
    <t>6.9199333, 122.0923322</t>
  </si>
  <si>
    <t>LM Metro Hotel</t>
  </si>
  <si>
    <t>www.skyscanner.com.ph/hotel_deeplink/4.0/PH/en-US/PHP/h_ad/218569379/2026-03-05/2026-03-06/hotel/hotel/hotels?legacy_provider_id=22&amp;rooms=1&amp;closed_user_group=apps&amp;hb_data=IqL0NabsM61Csbao7adnxLt7qrfYzjJSRb2U2UU7R02UKMgmqrBSLkEEubjK0tRz4ObJsfgms7WK6pzYRsVsiIDlVeWasqfDbkxm2TSQFUj_3ULAZHWBTvrvBLddHAqbB0yW5bjo5YLwfzTnpeI9TEfVdDZgc-DGOnAtcrMzQ-_SXyMklZlWpH3oET49HK6K0ej-55ZFozotP2ofDw6Ggj1ExJTjjMUaHCIkbHQq_2T4XOONDoP47b2Jpacqxeuh2WEZaLbaAe1Fx_Mu7wU7e9OR7O89DBZB6vCACUMS-iD7IuUMkU8n6yq3msnFOJ_6MxTNRw8hMpSoo4Hldn-phdvGwrXDelxxm2VNk44__eRa3CffcLVuy4IkeCwOkjP14lIvFYXdEie6_CJ0YQgOnIdk0em52BFdUCUaXjV0cOaR&amp;q_datetime_utc=2026-03-05T14%3A27%3A01&amp;ticket_price=2810&amp;quote_id=3803027827169229831&amp;utid_state=1&amp;channel=iphone&amp;price_without_closed_user_group=6925&amp;tm_place_name=Zamboanga&amp;deeplink_data=eyJmaWVsZHMiOnsic2lnbmF0dXJlIjoiZjZiYWUzNTJjODBhODY0ODQ0NWVmOGY1YzczY2YyNGIifSwidXJsIjoiaHR0cHM6Ly93d3cuYWdvZGEuY29tL3BhcnRuZXJzL3BhcnRuZXJzZWFyY2guYXNweD9jaWQ9MTg0NjM4MyZoaWQ9NTY5Mzk3JmN1cnJlbmN5PVBIUCZjaGVja2luPTIwMjYtMDMtMDUmY2hlY2tvdXQ9MjAyNi0wMy0wNiZOdW1iZXJvZkFkdWx0cz0xJk51bWJlcm9mQ2hpbGRyZW49MCZSb29tcz0xJm1jaWQ9MzAzOCZtYXN0ZXJSb29tSWQ9MzIxOTI2NiZtcHQ9UldOWlRXaElkVTFEUlRkVk9HdEZNMjU2V0doQmJrSmlkek0yYURoa1ZUSkViRVkwTjI1NmVVSllabmxSYlhObVIzRnJkSEJEUlVFMlRtMXFlVWRSTm5kQ1J5dHlUR0ZtVTBGRGRWQkZXVDAmVG90YWxQcmljZT0yODEwLjE1JlRvdGFsVGF4PTMwMS4wOSZUb3RhbEZlZT0wLjAwJlRvdGFsU3VyY2hhcmdlPTAmbWN1cj1QSFAifQ%3D%3D&amp;utid=61bcb6b0-1f3d-bbd9-e1b3-63e5b1b8fe7c&amp;tm_stars=3&amp;client_id=skyscanner_app&amp;price_policy=2&amp;pre_redirect_id=bc1f81f5-be2e-2b48-484d-fbd73575d88a&amp;tm_city_code=PZAM&amp;max_price=4533&amp;guests=1&amp;request_id=bc1f81f5-be2e-2b48-484d-fbd73575d88a&amp;tm_country_code=PH</t>
  </si>
  <si>
    <t>6.9163182, 122.0864945</t>
  </si>
  <si>
    <t>LM Metro Hotel, Don A. V. Toribio Street, Tetuan, Guiwan, Zamboanga City, Zamboanga Peninsula, 7000, Philippines</t>
  </si>
  <si>
    <t>Located in Zamboanga, 2.1 miles from Fort Pilar, LM METRO HOTEL provides accommodations with a restaurant, free private parking, a bar and a spa &amp; wellness center. The 3-star hotel has air-conditioned rooms with a private bathroom and free WiFi.</t>
  </si>
  <si>
    <t>Isteraha Haven&amp;Suites</t>
  </si>
  <si>
    <t>www.skyscanner.com.ph/hotel_deeplink/4.0/PH/en-US/PHP/h_bc/204175288/2026-03-05/2026-03-06/hotel/hotel/hotels?legacy_provider_id=13&amp;rooms=1&amp;hb_data=KgPzxP0mz28UptPhg7AFPjpLsVckMhWdK98boUP3Ho7RPFgDGz17mfe1xpJDZKxaDEJFjqjN_Ca6HQIAaRXnbnH7PXQtOyoJm9uNAEBxnqdaUGbEoeXh6t9QHS8C4FrzRRq4pLBxhQVWeUSeIF21HdxM9xidsA4xVWMjCamUIQHX0q9gMNB-PWjejXRcOgRtyeaiFkLVG9e5v4s5qFYJwgjznq4ATroTkTdqwZzhGzRu4keHKGBddMY1lKpVahuzp7hwQ-ThD7ZWhkDM5hSfomwOcw-nNG_zWvDAGiJtuO7mMcFxYssk5HkuoRi3D_wEc2k6A5gkrkt2wFpQF-qrxcT2prskOkQW105Ap_So5a-rXS7mlLEDSvvqXn34wqQH5BYaoB6HHTBv0zOLD-O9WMVBBZ-axC5aCyCnvorMVvTGbsJ4qF4%3D&amp;q_datetime_utc=2026-03-05T14%3A27%3A01&amp;ticket_price=1400&amp;quote_id=-1509988905228674829&amp;utid_state=1&amp;channel=iphone&amp;tm_place_name=Zamboanga&amp;deeplink_data=eyJmaWVsZHMiOnsic2lnbmF0dXJlIjoiMDcwOTg5ZjllODE2ZTQyYzU2YWEzMWVlYzFlZGVkOGUiLCJibG9ja19pZCI6IjYwNzgwMjgwNF8zODQ3MTIwMDRfMF8wXzAifX0%3D&amp;utid=6978d67f-fd64-c2d4-62d2-7252373db4c9&amp;tm_stars=0&amp;client_id=skyscanner_app&amp;price_policy=2&amp;pre_redirect_id=dc31476d-8b78-68a3-6f60-3ce9f7d3fd39&amp;tm_city_code=PZAM&amp;max_price=1736&amp;guests=1&amp;request_id=dc31476d-8b78-68a3-6f60-3ce9f7d3fd39&amp;tm_country_code=PH</t>
  </si>
  <si>
    <t>6.916603, 122.0704758</t>
  </si>
  <si>
    <t>Tetuan, Santa Catalina, Zamboanga City, Zamboanga Peninsula, 7000, Philippines</t>
  </si>
  <si>
    <t>Located in Zamboanga, 1.5 miles from Fort Pilar, Isteraha Haven&amp;Suites has accommodations with a garden, free private parking, a shared lounge and a terrace.</t>
  </si>
  <si>
    <t>Hotel Primera</t>
  </si>
  <si>
    <t>www.skyscanner.com.ph/hotel_deeplink/4.0/PH/en-US/PHP/h_ad/200640791/2026-03-05/2026-03-06/hotel/hotel/hotels?legacy_provider_id=22&amp;rooms=1&amp;closed_user_group=general&amp;hb_data=LuYqnKvovHd4lX8qWPswP4c69UuPVL3BUdnfX1uXJmZHZDhAFeCGCrtZhJzzouXFt8BWhiqOxl3H7ySNwXVtVlTRuRuVy0zOoGizPXEHImWOzPdykXyt1ROI21Fi80d4QTn8qAbQeHa9682LwU5uHkTMh4hVALoX_4Q0tUYAY8UWJl2E058sOdkWsAqO3xIcep2S5fxNAzgBmsSNAxcgHxafLCideatCzQ3X2IhEDgOLXi3_NZmAtH0_ps1Gj3-xMRQ3RS0ObEO5E-y6bFFoxd8q1gOwqVXB7HlUx7eD2CEz8Gwvh-4QiHwlcRUauwWr1-RlzZ0Fn_Hua9Hr8CkQrcOODkUW0rp0QBzxRaVaU79jMlKfR-Wtk_bAnVnNs8LyDfYnAPjQS2xCErf13XkAQdbXTWsPCcqoHwFPM1Wn6N5f&amp;q_datetime_utc=2026-03-05T14%3A27%3A01&amp;ticket_price=1508&amp;quote_id=8443845725638390000&amp;utid_state=1&amp;channel=iphone&amp;price_without_closed_user_group=3019&amp;tm_place_name=Zamboanga&amp;deeplink_data=eyJmaWVsZHMiOnsic2lnbmF0dXJlIjoiNmZiNDg2YmE3ODM0NTA5YTZlYWQ1OGEwYjdkMjczMjcifSwidXJsIjoiaHR0cHM6Ly93d3cuYWdvZGEuY29tL3BhcnRuZXJzL3BhcnRuZXJzZWFyY2guYXNweD9jaWQ9MTg0NjM4MyZoaWQ9NzQ2OTczNiZjdXJyZW5jeT1QSFAmY2hlY2tpbj0yMDI2LTAzLTA1JmNoZWNrb3V0PTIwMjYtMDMtMDYmTnVtYmVyb2ZBZHVsdHM9MSZOdW1iZXJvZkNoaWxkcmVuPTAmUm9vbXM9MSZtY2lkPTMzMiZtYXN0ZXJSb29tSWQ9MTExNTk5OTAzJm1wdD1TVm9yZUhWSWVsWlFZblZMY0d0VFlUWklkeXN3VEVkQlZIaFNkek5NY0hsU1EwbzRSVFp5UjFRME9VOW5VbFpUVGtKWlNtNHhVbUkzWVZGaGMwaDVabVJNWWxSNVlrOUZaVUpPTlcwMk9EMCZUb3RhbFByaWNlPTE1MDguMjYmVG90YWxUYXg9MTc0LjkyJlRvdGFsRmVlPTEyNi43MyZUb3RhbFN1cmNoYXJnZT0wJm1jdXI9UEhQIn0%3D&amp;utid=7fa63ba3-1b07-422e-e0e6-9316c18a3d12&amp;tm_stars=0&amp;client_id=skyscanner_app&amp;price_policy=2&amp;pre_redirect_id=b8d35144-c2b0-de88-ced6-7df7b0bc26f1&amp;tm_city_code=PZAM&amp;max_price=4568&amp;guests=1&amp;request_id=b8d35144-c2b0-de88-ced6-7df7b0bc26f1&amp;tm_country_code=PH</t>
  </si>
  <si>
    <t>6.920271, 122.07212</t>
  </si>
  <si>
    <t>Moret Road, Zone Ⅱ, Santa Maria, Zamboanga City, Zamboanga Peninsula, 7000, Philippines</t>
  </si>
  <si>
    <t>Featuring massage services, Hotel Primera is located in Canelar in the Mindanao region, 1.7 miles from Fort Pilar.</t>
  </si>
  <si>
    <t>Home Stay Hotel</t>
  </si>
  <si>
    <t>www.skyscanner.com.ph/hotel_deeplink/4.0/PH/en-US/PHP/h_bc/224785179/2026-03-02/2026-03-03/hotel/hotel/hotels?legacy_provider_id=13&amp;rooms=1&amp;closed_user_group=apps&amp;hb_data=wO0iFFez5DBNhGvJIgekeR9laPJKchaWSJbMEVtDfCch7hhov1eX7l1fCzCBvOD4MZ1qmj82jiDpF0z_dLHfOQPogyva2DbKsGyaA73IDg8uGoI43OX5sZHw6pc0SI7-0DC58avRtz_MMMyWs4tmQx_ykafYzZlS5ydE21scogUkapn7sQEMvLroeP72SocN3-bl9bWBh04r94AinJia5YolC1bP6dZeereSKrp6L7ANp_oNzeyIKVDQ7J_yW5Wpe6ZCnN7Yaq0_g94rvO8x_1SSFg3G4o57dBqRVuYelTg2nt2h5KIigGUyg11o9RWXw0psvB36LCDEWUT-UsB1Rl_HFtu15k4NrvWgbWy55TKvRfAfkBFbefdrNc1uEmmiv7DVkEK5HCHv8rOiN8NO8YWCpA7zGH5rewNObW5ybqcbKKwzND8%3D&amp;q_datetime_utc=2026-03-02T00%3A26%3A48&amp;ticket_price=1568&amp;quote_id=-954091147560299513&amp;utid_state=1&amp;channel=iphone&amp;price_without_closed_user_group=2016&amp;tm_place_name=Zamboanga&amp;deeplink_data=eyJmaWVsZHMiOnsic2lnbmF0dXJlIjoiZTEwNTM4NDkwNWU2ZjA5NzAxZjc3YzhmMGMwZjM2MTIiLCJibG9ja19pZCI6IjE0NzE3NDA0MDJfNDE4NTE1MjQxXzJfMF8wIn19&amp;utid=2661729a-1d9d-3d36-ad5e-c73cca5e7126&amp;tm_stars=0&amp;client_id=skyscanner_app&amp;redirect_delay=1000&amp;price_policy=2&amp;pre_redirect_id=2138cf0d-559f-e242-b84f-a2c09228a0c0&amp;tm_city_code=PZAM&amp;max_price=1568&amp;guests=1&amp;request_id=2138cf0d-559f-e242-b84f-a2c09228a0c0&amp;tm_country_code=PH</t>
  </si>
  <si>
    <t>6.9341836, 122.091204</t>
  </si>
  <si>
    <t>Mayor M. S. Jaldon Street, Zone Ⅱ, Santa Maria, Zamboanga City, Zamboanga Peninsula, 7000, Philippines</t>
  </si>
  <si>
    <t>Located in Canelar, 1.9 miles from Fort Pilar, Home Stay Hotel provides accommodations with free WiFi and free private parking.</t>
  </si>
  <si>
    <t>www.skyscanner.com.ph/hotel_deeplink/4.0/PH/en-US/PHP/h_bc/140199808/2026-03-05/2026-03-06/hotel/hotel/hotels?legacy_provider_id=13&amp;rooms=1&amp;closed_user_group=apps&amp;hb_data=W3j9YRTGFkyRz8zkINiZ7Zrk5Oy7IbgZx7uLqPgqiu9TISOlifGIlpGw7RfB2ZDtHG3O6HT8YZP1D5vimwI5o4kVDCnPLF9sg3xXRTbL-lhnhT8lYWgfstpCpmzZwe4LBmvBytJjdT-38gEoCve88FJBFVgLkFGqYULJW5nTVrpWoeCxTcLiqCJRZ-GAAQi13QtD5Vb8Hqj0quNEYD7qEGOoQy95rc4F0gTBe7XJ1fDIBstRJ5HhDS90dS1NX99GZjG-xuBHCwCFeJZeRUEQBeilfisVfWx250rlXz37CefopVXaxGiOugyABuK9Cy-2xBWIf0UiV-XxGjdHC4wAy4OpPjXzFC1tGIgvDjE1xZ_qSR8_WyNhWE8sElY8vOQyLi050q2tTMfA25nl1Mb0ZlceMAN_ns6qd7NH9HAB_06KEI9JvBA%3D&amp;q_datetime_utc=2026-03-05T14%3A27%3A01&amp;ticket_price=1017&amp;quote_id=2472265169147893200&amp;utid_state=1&amp;channel=iphone&amp;price_without_closed_user_group=1358&amp;tm_place_name=Lapu-Lapu+City&amp;deeplink_data=eyJmaWVsZHMiOnsic2lnbmF0dXJlIjoiMWFmN2NkNzBiYTUyNDZlNDE1NDk4MDIxMGRiN2FmZjciLCJibG9ja19pZCI6IjE5MDA1OTUwN18zMzU1MDkxNDBfMV8wXzAifX0%3D&amp;utid=5e44f36a-0bb3-a0d8-a554-f18b688eea54&amp;tm_stars=2&amp;client_id=skyscanner_app&amp;price_policy=2&amp;pre_redirect_id=dbff1e07-450c-577b-953c-bca0e40a4eb2&amp;tm_city_code&amp;max_price=1433&amp;guests=1&amp;request_id=dbff1e07-450c-577b-953c-bca0e40a4eb2&amp;tm_country_code=PH</t>
  </si>
  <si>
    <t>6.9178025, 122.0640446</t>
  </si>
  <si>
    <t>Garden Orchid Hotel</t>
  </si>
  <si>
    <t>https://www.google.com/maps/place/Marcian+Business+Hotel/data=!4m11!3m10!1s0x3250415c48d621c1:0x5209f8ba157b47f3!5m3!1s2026-03-01!4m1!1i2!8m2!3d6.9070844!4d122.0748622!16s%2Fg%2F11fm3pw53b!19sChIJwSHWSFxBUDIR80d7Fbr4CVI?authuser=0&amp;hl=en&amp;rclk=1</t>
  </si>
  <si>
    <t>6.9070844, 122.0748622</t>
  </si>
  <si>
    <t>Imelda, Zamboanga City, Zamboanga Peninsula, 7000, Philippines</t>
  </si>
  <si>
    <t>Garden Orchid Hotel has a garden, shared lounge, a restaurant and bar in Dulian. With free WiFi, this 3-star hotel offers a concierge service. The hotel features an outdoor swimming pool, sauna and a 24-hour front desk.</t>
  </si>
  <si>
    <t>Marcian Business Hotel</t>
  </si>
  <si>
    <t>www.skyscanner.com.ph/hotel_deeplink/4.0/PH/en-US/PHP/h_h1/134126990/2026-03-05/2026-03-06/hotel/hotel/hotels?legacy_provider_id=927111&amp;rooms=1&amp;closed_user_group=mobile&amp;hb_data=qUEY1Qbq4x21j9qP1ou6soGlmEJDHyy9MkTu6O_JRNDhSjoMWqN-IXwD7Wil99yDR9Tcn5hxHLt1tZ_6ta6GJ7g9u9CXIFylHpSTEDd-V99goy5mfJRQiE-M05dD-ARZTz8TybJrLDUo8yO0F4SBeIoOOR5GmjyN3da-I1-45rTktsW8PkWSPm7W_OTAg4Vt5yum6Vz82CMWYdEi5bGbLqmojNiKUf-wQgz87OTLBrCUm9QVCNsusdbyKKqcL7DCCFK9wWdVTPOf_m1PZsirE_TQ62U%3D&amp;q_datetime_utc=2026-03-05T14%3A27%3A03&amp;ticket_price=2184&amp;quote_id=-911247370402955336&amp;utid_state=1&amp;channel=iphone&amp;price_without_closed_user_group=2730&amp;tm_place_name=Zamboanga&amp;deeplink_data=eyJmaWVsZHMiOnsic2lnbmF0dXJlIjoiYjQxYzg0NWEzNTM4ZmQ3ZTQ4YzBkNjA1NDc5Yzk0Y2YifSwidXJsIjoiaHR0cHM6Ly9waC5ob3RlbHMuY29tL0hvdGVsLVNlYXJjaD90cGlkPTMyMTQmbXBlPTE3NzI3MjAyMjYmZW5kRGF0ZT0yMDI2LTAzLTA2JmFkdWx0cz0xJmxvY2FsZT1lbl9QSCZjaGlkPWFjZGUxMGIyLTI5MTMtNGU0Mi05MjM5LWU0NDNmMzdlYTJlNSZlYXBpZD00NCZtY3RjPTMmc3RhcnREYXRlPTIwMjYtMDMtMDUmbXBkPVBIUCZtcG49MjMwNDY5NTkyJmN1cnJlbmN5PVBIUCZyYXRlcGxhbmlkPTI3NjQwMTA4MCZtcG09MjQmbXBwPTEmbXBvPUVDJnNlbGVjdGVkPTYwNjMxMzcxJm1wYj0zOTMuODQmbXBxPTE5NjkuMTgmbXBhPTE3OTAuMTYifQ%3D%3D&amp;utid=341c673e-30a6-5937-ae80-2a2f21ddc9bd&amp;tm_stars=3&amp;client_id=skyscanner_app&amp;price_policy=2&amp;pre_redirect_id=ebe60e86-6be5-5b09-d34e-de95845742c6&amp;tm_city_code=PZAM&amp;max_price=2184&amp;guests=1&amp;request_id=ebe60e86-6be5-5b09-d34e-de95845742c6&amp;tm_country_code=PH</t>
  </si>
  <si>
    <t>6.919015, 122.0657778</t>
  </si>
  <si>
    <t>P. Brillantes Street, Zone IV, Santa Catalina, Zamboanga City, Zamboanga Peninsula, 7000, Philippines</t>
  </si>
  <si>
    <t>parking, wifi, elevator, air_conditioning, non-smoking, internet_access, smoking_areas, multilingual_staff, restaurant, meeting_facilities, banquet_service, shower, airport_shuttle</t>
  </si>
  <si>
    <t>Located in Zamboanga and within a 15-minute walk of Fort Pilar, Marcian Business Hotel features a restaurant, non-smoking rooms, and free WiFi throughout the property. This 3-star hotel offers free shuttle service. The hotel has family rooms.</t>
  </si>
  <si>
    <t>www.skyscanner.com.ph/hotel_deeplink/4.0/PH/en-US/PHP/h_xp/130079051/2026-03-05/2026-03-06/hotel/hotel/hotels?legacy_provider_id=1&amp;rooms=1&amp;closed_user_group=mobile&amp;hb_data=Qx2Zneu8T760TzAW-Ln7R8OcBJ15mCEf3CcWo4UZWgi4zb0qvAC6CUHb4WwPf0AQzjr_qobsSp0CspzqByeStdN9RUaxfPz2ZBBnRALhQvtE4roWE6185OEWgF33TxAeJNi_TPa8gN_Ed7rbxB2VJR1pX7v6YMbt1gFH7fUVwdV8wUHcw5Yw6KsoxqGN8LpG6agDNuLu8JO7kdWKFu8Db3sjPAV0pSg3QtDCL30tt1llthnbB8KopqzhtF4R3fT9dDeHeyAxjfeKR7HZryxG79lRDAY%3D&amp;q_datetime_utc=2026-03-05T14%3A27%3A02&amp;ticket_price=7477&amp;quote_id=-5131934745374757454&amp;utid_state=1&amp;channel=iphone&amp;price_without_closed_user_group=9427&amp;tm_place_name=Zamboanga&amp;deeplink_data=eyJmaWVsZHMiOnsic2lnbmF0dXJlIjoiMmM3NzA2ZmI3ZjZhNWIxYzRkNTJjYTUxZGU0MDk3ZTEifSwidXJsIjoiaHR0cHM6Ly93d3cuZXhwZWRpYS5jb20ucGgvSG90ZWwtU2VhcmNoP3RwaWQ9NjgmbXBlPTE3NzI3MjAyMjYmZW5kRGF0ZT0yMDI2LTAzLTA2JmFkdWx0cz0xJmxvY2FsZT1lbl9VUyZjaGlkPTNkNzVkZmVjLTU2Y2MtNDg1YS05NDg5LTI5YTgzZDZkNDEzZCZlYXBpZD00NjIzMCZtY3RjPTMmc3RhcnREYXRlPTIwMjYtMDMtMDUmbXBkPUdCUCZtcG49MjIwNTExNDIyJmN1cnJlbmN5PUdCUCZyYXRlcGxhbmlkPTI5MDAzNzc4OCZtcG09MjQmbXBwPTEmbXBvPUVDJnNlbGVjdGVkPTI0MTMxMjkxJm1wYj0xMC4yNyZtcHE9ODUuNTgmbXBhPTg1LjU4In0%3D&amp;utid=d1555887-c4f2-8f5b-496d-e6d376dc1dae&amp;tm_stars=3&amp;client_id=skyscanner_app&amp;price_policy=2&amp;pre_redirect_id=94c39fb6-8c71-f1b1-9292-91b750cf1e88&amp;tm_city_code=PZAM&amp;max_price=9976&amp;guests=1&amp;request_id=94c39fb6-8c71-f1b1-9292-91b750cf1e88&amp;tm_country_code=PH</t>
  </si>
  <si>
    <t>6.9391299, 122.0624458</t>
  </si>
  <si>
    <t>La Casa Maria</t>
  </si>
  <si>
    <t>https://www.google.com/maps/place/Winn+Hotel/data=!4m11!3m10!1s0x32504189a5a42107:0x8904c7c6552a2d77!5m3!1s2026-03-01!4m1!1i2!8m2!3d6.9151984!4d122.0729532!16s%2Fg%2F11jvnngg7h!19sChIJByGkpYlBUDIRdy0qVcbHBIk?authuser=0&amp;hl=en&amp;rclk=1</t>
  </si>
  <si>
    <t>6.9151984, 122.0729532</t>
  </si>
  <si>
    <t>Island Girl Bed and Breakfast, Panagsama Road, Dream Land, Poblacion West, Moalboal, Cebu, Central Visayas, 6032, Philippines</t>
  </si>
  <si>
    <t>At La Casa Maria, exceptional service and top-notch amenities create a memorable experience for guests.Complimentary parking is available for guests.Accommodations come equipped with all the conveniences required for a restful night's slumber.A selection of rooms at La Casa Maria come furnished with air conditioning to cater to your needs and comfort. At La Casa Maria, each day commences with a scrumptious breakfast offered at no additional cost.</t>
  </si>
  <si>
    <t>Yubenco Global Ecotel</t>
  </si>
  <si>
    <t>https://www.google.com/maps/place/Cityinn+Hotel/data=!4m11!3m10!1s0x325041fb7a3b29d1:0xdc3caaae399e6c5c!5m3!1s2026-03-01!4m1!1i2!8m2!3d6.9105022!4d122.0748025!16s%2Fg%2F1q662f4lb!19sChIJ0Sk7evtBUDIRXGyeOa6qPNw?authuser=0&amp;hl=en&amp;rclk=1</t>
  </si>
  <si>
    <t>6.9105022, 122.0748025</t>
  </si>
  <si>
    <t>Jollibee, Maria Clara L. Lobregat Highway, A &amp; W Subdivision, Putik, Guiwan, Zamboanga City, Zamboanga Peninsula, 7000, Philippines</t>
  </si>
  <si>
    <t>The Yubenco Global Ecotel is an ideal spot for travelers wanting to discover the city. The Yubenco Global Ecotel is an ideal choice for travelers who want to take in the sights and sounds of Zamboanga. Zamboanga International Airport is located approximately 5km away from this hotel. This hotel is located near many of Zamboanga's attractions including Masjid Al-Istiqlal, Faith Fundamental Baptist Church and Forest Lake Memorial Parks - Zamboanga Office (Phase II). At the end of a busy day, travelers can unwind and relax in the hotel or go out and enjoy the city. This Zamboanga hotel provides parking on site.</t>
  </si>
  <si>
    <t>Cityinn Hotel</t>
  </si>
  <si>
    <t>www.skyscanner.com.ph/hotel_deeplink/4.0/PH/en-US/PHP/h_ad/130421812/2026-03-02/2026-03-03/hotel/hotel/hotels?legacy_provider_id=22&amp;rooms=1&amp;closed_user_group=general&amp;hb_data=l1nPd2usuRZAH3Lb7lxGO1VzFT8mwORX5iGfdrBp-ii7wZp1acWBXLMlDdRGyAXYUFMsVIQ6aRw0OEyaBBqE0DHxSnWoo99q9zI7UtsQ6jRZPL2tl2li2HgJ7s359dQ-er8Rcrs1WqYWwRKhi0W49Kaw054lBsXKU08J97OvyxJlzDxb2Yy2MURaZ7zigP4m3GAF2MrVHqKtwDfkP5J33f0_5y8uBkEbHPE__CGRWeBweVoNeaKjl69uB070GlIPtWSLJJ1k3NR8TQCAhY54bDMtA9c5zWLgfehMwtIKu99iks8LAdhX68HFniNH0-xOaYtRFObcBx8FIl9kLWHDdI3CTpcvCueSKlhLvDlCL6eQnCmQz8pcQpEfi1GjusfLpPYexGkcxWxJxAVhYPcXWxDAp_3pZTyE8dQfToGWmnha&amp;q_datetime_utc=2026-03-02T12%3A47%3A24&amp;ticket_price=1077&amp;quote_id=-8042863201821030270&amp;utid_state=1&amp;channel=iphone&amp;price_without_closed_user_group=2300&amp;tm_place_name=Zamboanga&amp;deeplink_data=eyJmaWVsZHMiOnsic2lnbmF0dXJlIjoiZjM3OWE2OTliZmIyNzY1ZGUyNGIzNWFlMTIxMzUyMjEifSwidXJsIjoiaHR0cHM6Ly93d3cuYWdvZGEuY29tL3BhcnRuZXJzL3BhcnRuZXJzZWFyY2guYXNweD9jaWQ9MTg0NjM4MyZoaWQ9NjI1MDMwJmN1cnJlbmN5PVBIUCZjaGVja2luPTIwMjYtMDMtMDImY2hlY2tvdXQ9MjAyNi0wMy0wMyZOdW1iZXJvZkFkdWx0cz0xJk51bWJlcm9mQ2hpbGRyZW49MCZSb29tcz0xJm1jaWQ9MzMyJm1hc3RlclJvb21JZD0zMzQwOTAwJm1wdD1NbmRaTDNOaE9XbzRNWEJLUkZSSFNHWmxlWGR2ZHpWRmFXTTNhemhOZWtKd09UZzJlRzlSSzAxTU1HNUhlak16ZUdwaWVTODBVQzlxWjJSbFFtVkdRbmMyUTIxVFJXRlBUMDVuUlEmVG90YWxQcmljZT0xMDc2LjkyJlRvdGFsVGF4PTEwMS42OSZUb3RhbEZlZT05Mi41MSZUb3RhbFN1cmNoYXJnZT0wJm1jdXI9UEhQIn0%3D&amp;utid=320f7b5c-ed7c-4ad1-9874-75130438b645&amp;tm_stars=2&amp;client_id=skyscanner_app&amp;redirect_delay=1000&amp;price_policy=2&amp;pre_redirect_id=0ca32050-e1c3-fc3e-4b82-8761341fff2f&amp;tm_city_code=PZAM&amp;max_price=1145&amp;guests=1&amp;request_id=0ca32050-e1c3-fc3e-4b82-8761341fff2f&amp;tm_country_code=PH</t>
  </si>
  <si>
    <t>6.909493, 122.0752982</t>
  </si>
  <si>
    <t>La Purisima Street, Zone IV, Santa Catalina, Zamboanga City, Zamboanga Peninsula, 7000, Philippines</t>
  </si>
  <si>
    <t>Located one mile from Fort Pilar, Cityinn Hotel offers 2-star accommodations in Zamboanga and has a spa &amp; wellness center.</t>
  </si>
  <si>
    <t>Woodland Resort and Restaurant</t>
  </si>
  <si>
    <t>www.skyscanner.com.ph/hotel_deeplink/4.0/PH/en-US/PHP/h_ad/130069235/2026-03-02/2026-03-03/hotel/hotel/hotels?legacy_provider_id=22&amp;rooms=1&amp;hb_data=WfC-eB4a2jhfTMKWCsjFIKIrhCdbonCp8GRvqwel8CzoM--PqvhSt1d9yD-hcM7mW9QISYN7fXr6VIGuYPH3Jpdq4cDazRvZoFaklEQ9V0_ZHv965983GLsC7mEZQK7awGTH9flf8SwOPX_FdAei9IHrMGrWwIcx-58Y-ZZJRRI0X4UiH4lSqosgaryb3NSQC89SiL6OpyodnfRD-qj_cDV-JM9-apaxM1JPJmu3B89wDD_Q-uHTocOb5glAUZYkeCgLk9OiBX2gQATDLIkAu5U_OC_mA2o4aFMtoo8-zjnCzkUHx5LJJCPHXfqhT2IoeHOm8YTeyrfVKXvEnA39iJFD5xz6TgrB7hJZzcLS0OiaJLA7cGltYmj4T8qVNM8dMzyzQSFH2oQHqcu2Bg6gLxOa0YHrTB8mq_O8iLzW99nd&amp;q_datetime_utc=2026-03-02T00%3A26%3A05&amp;ticket_price=8738&amp;quote_id=7610704369716824519&amp;utid_state=1&amp;channel=iphone&amp;tm_place_name=El+Nido&amp;deeplink_data=eyJmaWVsZHMiOnsic2lnbmF0dXJlIjoiMGVmMjU1MDRjNzAwYzQxNzQwMTJmZjFlZTgyYmFmM2IifSwidXJsIjoiaHR0cHM6Ly93d3cuYWdvZGEuY29tL3BhcnRuZXJzL3BhcnRuZXJzZWFyY2guYXNweD9jaWQ9MTg0NjM4MyZoaWQ9MTU5NDc4OTUmY3VycmVuY3k9UEhQJmNoZWNraW49MjAyNi0wMy0wMiZjaGVja291dD0yMDI2LTAzLTAzJk51bWJlcm9mQWR1bHRzPTEmTnVtYmVyb2ZDaGlsZHJlbj0wJlJvb21zPTEmbWNpZD0zMDM4Jm1hc3RlclJvb21JZD04NjYyMzQ5MjkmbXB0PU5YazFia3RXUWpWUFVreERlamxFZWxCeWFUaGxLME5OTjB4aWFHaGFNRTlNV1M4MVRYaHNRelJKVVZOeVJWUnVNa3RvWTJSbmRUTmFZMnB2V1VwaU4yMTVXVnBPT0dnMllXZExRelJSUFQwJlRvdGFsUHJpY2U9ODczNy44MyZUb3RhbFRheD04NTkuNDYmVG90YWxGZWU9NzE2LjIyJlRvdGFsU3VyY2hhcmdlPTAmbWN1cj1QSFAifQ%3D%3D&amp;utid=1e949796-15c9-38e5-b214-48a7ff487b39&amp;tm_stars=3&amp;client_id=skyscanner_app&amp;redirect_delay=1000&amp;price_policy=2&amp;pre_redirect_id=3dc3c207-ee95-049c-09a2-15a9efe25dfe&amp;tm_city_code=ENIP&amp;max_price=10438&amp;guests=1&amp;request_id=3dc3c207-ee95-049c-09a2-15a9efe25dfe&amp;tm_country_code=PH</t>
  </si>
  <si>
    <t>6.9434237, 122.1340689</t>
  </si>
  <si>
    <t>Woodland Resort, Santa Filomena Street, Habitat Village, Zambowood, Zamboanga City, Zamboanga Peninsula, 7000, Philippines</t>
  </si>
  <si>
    <t>Terra Cotta Hotel</t>
  </si>
  <si>
    <t>https://www.google.com/maps/place/Astoria+Regency/data=!4m11!3m10!1s0x3250417a8a42b905:0x23aeaccb53ebefe4!5m3!1s2026-03-01!4m1!1i2!8m2!3d6.9498151!4d122.0735726!16s%2Fg%2F1tf_dyq3!19sChIJBblCinpBUDIR5O_rU8usriM?authuser=0&amp;hl=en&amp;rclk=1</t>
  </si>
  <si>
    <t>6.9498151, 122.0735726</t>
  </si>
  <si>
    <t>Astoria Regency Convention Center, Pasonanca Road, CCC Villa Hermosa, Luyahan, Pasonanca, Zamboanga City, Zamboanga Peninsula, 7000, Philippines</t>
  </si>
  <si>
    <t>Astoria Regency</t>
  </si>
  <si>
    <t>www.skyscanner.com.ph/hotel_deeplink/4.0/PH/en-US/PHP/h_h1/139434557/2026-03-02/2026-03-03/hotel/hotel/hotels?legacy_provider_id=927111&amp;rooms=1&amp;closed_user_group=mobile&amp;hb_data=3Vji3QY9AtRTP9f6d3qVdXFEMRUS44rbxJCdbrHK7nN2UtRCKdkTUDEBItk1byw3Gd1zoi902Fd34ICEkTzcdmcp8dI_k6kYzZSeYsuOOdy0CCiG0PUfqzrUPhK3nk_uRw4Y3r8UZHHNM213XqTLXR__bc8dxV5k_--xOhpZPlkfbLL-4p30cC-t3dIk37bPxDhQ8-w1pwlX9WKcjF2yjrTwxv-QtZoMrgMSksylZ2JVUni1J0NahF1WewtYhRPp1oREbBQSGAvF9b4q_BfpBoyQWSU%3D&amp;q_datetime_utc=2026-03-02T00%3A26%3A07&amp;ticket_price=7700&amp;quote_id=402788512240738066&amp;utid_state=1&amp;channel=iphone&amp;price_without_closed_user_group=8544&amp;tm_place_name=Balabag&amp;deeplink_data=eyJmaWVsZHMiOnsic2lnbmF0dXJlIjoiZWUyYmY5YzVlMzQxMjU4MjRjMTQzMmM2MWFlNzk4YTAifSwidXJsIjoiaHR0cHM6Ly9waC5ob3RlbHMuY29tL0hvdGVsLVNlYXJjaD90cGlkPTMyMTQmbXBlPTE3NzI0MDk5OTcmZW5kRGF0ZT0yMDI2LTAzLTAzJmFkdWx0cz0xJmxvY2FsZT1lbl9QSCZjaGlkPTVlM2FjOGNkLThmZTYtNGIzZC04MmU5LWU4NWM5YjFkNDk0OCZlYXBpZD00NCZtY3RjPTMmc3RhcnREYXRlPTIwMjYtMDMtMDImbXBkPVBIUCZtcG49MjAwMjkzNDQwJmN1cnJlbmN5PVBIUCZyYXRlcGxhbmlkPTIwMTc1NzAwOCZtcG09MjQmbXBwPTEmbXBvPUVDJnNlbGVjdGVkPTIzNTg1NjcmbXBiPTg1Ny45OSZtcHE9Njg0Mi4wMSZtcGE9Njg0Mi4wMSJ9&amp;utid=495c57ae-c4f9-8f8d-c2c8-8f257f387d0f&amp;tm_stars=4&amp;client_id=skyscanner_app&amp;redirect_delay=1000&amp;price_policy=2&amp;pre_redirect_id=a321a122-f634-d6ba-c388-bbfbb27a5b61&amp;tm_city_code&amp;max_price=17706&amp;guests=1&amp;request_id=a321a122-f634-d6ba-c388-bbfbb27a5b61&amp;tm_country_code=PH</t>
  </si>
  <si>
    <t>6.951275, 122.073042</t>
  </si>
  <si>
    <t>Pasonanca Road, CCC Villa Hermosa, Luyahan, Pasonanca, Zamboanga City, Zamboanga Peninsula, 7000, Philippines</t>
  </si>
  <si>
    <t>Travelbee Business Inn</t>
  </si>
  <si>
    <t>www.skyscanner.com.ph/hotel_deeplink/4.0/PH/en-US/PHP/h_xp/133231815/2026-03-05/2026-03-06/hotel/hotel/hotels?legacy_provider_id=1&amp;rooms=1&amp;closed_user_group=mobile&amp;hb_data=xJd5OfD2U2YkBXjtDYyyrv0f--ROVF8osck696bmocRZpFu5b7K0FI6W40B7_tNShXQM7GB0Kekv_yS4S1dah5cz_cZK4wpHHNuGB1x58zQ6fbpRaghOCZ4peiUfkNpStT-xx52LYLnJIZLcgDjVosgG6_g6ccZSk4k_u81bG9iDilSfz8KxqB2NZvK6y4nOXs0NVebz5SXUH32uvjQExvXMedXVgAkj7S8dKrkOl74B7LJJql_oBi6_0GNBrfRzGQroCIpvwIbrDgyvHQ3n63WKl1Q%3D&amp;q_datetime_utc=2026-03-05T14%3A27%3A15&amp;ticket_price=1672&amp;quote_id=-2273270818996886390&amp;utid_state=1&amp;channel=iphone&amp;price_without_closed_user_group=2570&amp;tm_place_name=Cebu&amp;deeplink_data=eyJmaWVsZHMiOnsic2lnbmF0dXJlIjoiMjkwMzRmMWFiZGU4Mzk4ZjlmMzk0NzA5MDJhMDU0NTEifSwidXJsIjoiaHR0cHM6Ly93d3cuZXhwZWRpYS5jb20ucGgvSG90ZWwtU2VhcmNoP3RwaWQ9NjgmbXBlPTE3NzI3MjAyMjUmZW5kRGF0ZT0yMDI2LTAzLTA2JmFkdWx0cz0xJmxvY2FsZT1lbl9VUyZjaGlkPWMxNWJhNjJjLTVmMjMtNDlmMC1iMGU3LWNhMTcyODllNTdiNSZlYXBpZD00NjIzMCZtY3RjPTMmc3RhcnREYXRlPTIwMjYtMDMtMDUmbXBkPUdCUCZtcG49MjAxMDM2Mjc1JmN1cnJlbmN5PUdCUCZyYXRlcGxhbmlkPTIwNTA1MzUzNyZtcG09MjQmbXBwPTAmbXBvPUVDJnNlbGVjdGVkPTEwOTgyMTY3Jm1wYj0zLjg3Jm1wcT0xNy41NiZtcGE9MTcuNTYifQ%3D%3D&amp;utid=dd8f77f8-6a93-e991-947c-7c02b78bf31a&amp;tm_stars=2&amp;client_id=skyscanner_app&amp;price_policy=2&amp;pre_redirect_id=a5382e65-26f1-2da5-fdb2-789e3fb51e63&amp;tm_city_code=CEBP&amp;max_price=2217&amp;guests=1&amp;request_id=a5382e65-26f1-2da5-fdb2-789e3fb51e63&amp;tm_country_code=PH</t>
  </si>
  <si>
    <t>6.9198161, 122.0719939</t>
  </si>
  <si>
    <t>Travelbee Business Inn, Dionisio Jakosalem Street, Zapatera, Camputhaw, Cebu City, Central Visayas, 6000, Philippines</t>
  </si>
  <si>
    <t>With a stay at Travelbee Business Inn in Cebu City (Cogon Ramos), you'll be within a 5-minute drive of SM City Cebu and Ayala Center. This hotel is 1.9 mi (3.1 km) from Waterfront Cebu City Casino and 2.8 mi (4.5 km) from SM Seaside City Cebu.
Take in the views from a terrace and make use of amenities such as complimentary wireless internet access and a banquet hall.
Enjoy a satisfying meal at Buzz Cafe serving guests of Travelbee Business Inn. Cooked-to-order breakfasts are available daily from 6:00 AM to 10:00 AM for a fee.
Featured amenities include a business center, a 24-hour front desk, and luggage storage. Free self parking is available onsite.
Make yourself at home in one of the 48 air-conditioned rooms featuring flat-screen televisions. Complimentary wireless internet access keeps you connected, and cable programming is available for your entertainment. Private bathrooms with showers feature complimentary toiletries and bidets. Conveniences include desks, as well as phones with free local calls.</t>
  </si>
  <si>
    <t>Lazy Dog Bed &amp; Breakfast</t>
  </si>
  <si>
    <t>www.skyscanner.com.ph/hotel_deeplink/4.0/PH/en-US/PHP/h_ad/90766629/2026-03-02/2026-03-03/hotel/hotel/hotels?legacy_provider_id=22&amp;rooms=1&amp;closed_user_group=general&amp;hb_data=EPak4F0Ko4E2V5LKwj-HuXABMqmOftvmAXWdaOXtku1QtojvK_t6qNoGpzewOtwW12z2qG8nUnj7eMNK4hFn_EynWvvjzasB-h6cX5gvTVtZbb2cV78oKoAkn88dgPO9N9FcLy_hawyiCwW7KIbGKhmt7leKJXxiYbBIfoY4QQPpVVPKxU7yafjzt06RqdHR4Pn0K59GT3_zOvh75rTBf-XFgz0iuXP9259B8ek1dnn8S_BNmBJkSRzbta1RaehdQulzXLTpK3HqttC_S3KYUSIjkz1DH-vprRvS55RX3bJlvTCpBPIlCqxs34IosahXakZcYKEunon9U4-FJlhEKVbIzOmEQBXOwlFE2mkyw-M35HaxQxQNqvZxfxY2cuF2EF_hOXzn8H-8_tcGPkfEkTETwANFpFUDDP-XDquDbkI2&amp;q_datetime_utc=2026-03-02T00%3A26%3A13&amp;ticket_price=4016&amp;quote_id=2848236368418059776&amp;utid_state=1&amp;channel=iphone&amp;price_without_closed_user_group=6826&amp;tm_place_name=Malay&amp;deeplink_data=eyJmaWVsZHMiOnsic2lnbmF0dXJlIjoiZDExMzA5OGJjNjc1YTRjMGVlZDQzMWZhYzYxOTZhMzEifSwidXJsIjoiaHR0cHM6Ly93d3cuYWdvZGEuY29tL3BhcnRuZXJzL3BhcnRuZXJzZWFyY2guYXNweD9jaWQ9MTg0NjM4MyZoaWQ9MjM3ODI0JmN1cnJlbmN5PVBIUCZjaGVja2luPTIwMjYtMDMtMDImY2hlY2tvdXQ9MjAyNi0wMy0wMyZOdW1iZXJvZkFkdWx0cz0xJk51bWJlcm9mQ2hpbGRyZW49MCZSb29tcz0xJm1jaWQ9MzAzOCZtYXN0ZXJSb29tSWQ9Mjg1ODEwNiZtcHQ9TldwNmVVUmFjaXRxT1U5Q1FtRkdiaThyWldoeVJ5dEJORll3V1VKTFJVNXlhVUZQVUVkdk5uQXlWMjlzVjJkcWIxRndkSFJRVjJSS2VVWkpXREo1YVZCM1pWQXpaVzVKVmxGdmRBJlRvdGFsUHJpY2U9NDAxNi4yNCZUb3RhbFRheD0zOTUuMDQmVG90YWxGZWU9MzI5LjIwJlRvdGFsU3VyY2hhcmdlPTAmbWN1cj1QSFAifQ%3D%3D&amp;utid=40eb9672-a4fd-a175-43ab-5c6d8fd5dba1&amp;tm_stars=3&amp;client_id=skyscanner_app&amp;redirect_delay=1000&amp;price_policy=2&amp;pre_redirect_id=679f95c2-12ef-1a7c-cfa7-8c5aceca91fa&amp;tm_city_code&amp;max_price=4016&amp;guests=1&amp;request_id=679f95c2-12ef-1a7c-cfa7-8c5aceca91fa&amp;tm_country_code=PH</t>
  </si>
  <si>
    <t>6.9186901, 122.0710639</t>
  </si>
  <si>
    <t>Lazy Dog resturaunt, Road 1-A, Wetland № 3, Balabag, Malay, Aklan, Western Visayas, 5608, Philippines</t>
  </si>
  <si>
    <t>The Lazy Dog is a pet friendly guest house on Bulabog Beach, offering charming accommodations with private terraces, and some with bamboo furniture. It has easy access to water activities and free Wi-Fi.</t>
  </si>
  <si>
    <t>Casa Don Atilano Pension House</t>
  </si>
  <si>
    <t>https://www.google.com/maps/place/V-Star+Pension+House/data=!4m11!3m10!1s0x32504100422343d7:0x1e0a383b724da62c!5m3!1s2026-03-01!4m1!1i2!8m2!3d6.906439!4d122.0755718!16s%2Fg%2F11ltgvn4r2!19sChIJ10MjQgBBUDIRLKZNcjs4Ch4?authuser=0&amp;hl=en&amp;rclk=1</t>
  </si>
  <si>
    <t>6.906439, 122.0755718</t>
  </si>
  <si>
    <t>Canelar, Zamboanga City, Zamboanga Peninsula, 7000, Philippines</t>
  </si>
  <si>
    <t>The Chang V Atilano Pension House is an ideal spot for travelers wanting to discover the city. The Chang V Atilano Pension House offers a pleasant stay in Zamboanga for those traveling for business or leisure. The hotel is just 1km away from Zamboanga International Airport. The nearby area boasts an abundance of attractions including Palacio del Sur by Marcian Group, Parque de Sta. Maria and Iglesia Ni Cristo - Lokal ng Canelar. When guests have some time on their hands they can make use of the onsite facilities.</t>
  </si>
  <si>
    <t>V-Star Pension House</t>
  </si>
  <si>
    <t>www.skyscanner.com.ph/hotel_deeplink/4.0/PH/en-US/PHP/h_ad/130080064/2026-03-02/2026-03-03/hotel/hotel/hotels?legacy_provider_id=22&amp;rooms=1&amp;closed_user_group=general&amp;hb_data=VsQ9K4BXMqh4UnwrrdaelUbrSYLxLmvh3WRHyWy19CJVsFChf6k0nHWqcuoJNNppwKEB2ZyT8wcEQObRXmC2omkIlQLlrpGvZ9qBuMasBrG19BQZtM2esiFcLyYRU8jYNtI792GFF0aZgBP2KE3IEOdBsEErVbvInZlvsRNH5eMDQrby8RLkrNYcpkjLCNx8KF7wyrv86oAXTAWA1kgaP6rgAtizlMwgrlZbP8AVvzgQrr-CHHJsrzk2H9LtjjnSvjhX5QQ_Uv2VZ04Iz-iWiYbgJAeU-OLTXAMEWgPgkEKn12TnrmoyvL3UgXYvXZ5DTdcwlfP5x8Lf1aX1k697zY8__nmeXJt3CQLlQTmZdNMpraZ6ySs5z50tBGzXnUV0KhTOEwyXowKERNqIigYdSfrtdPaT-mz_fcl7za_qLFfL&amp;q_datetime_utc=2026-03-02T00%3A26%3A17&amp;ticket_price=1521&amp;quote_id=1879530087562898310&amp;utid_state=1&amp;channel=iphone&amp;price_without_closed_user_group=1800&amp;tm_place_name=Bacolod&amp;deeplink_data=eyJmaWVsZHMiOnsic2lnbmF0dXJlIjoiODZlNGE5MDE3NWEzNWUyODg3NzU2ZWI5NWEyMDFiZTgifSwidXJsIjoiaHR0cHM6Ly93d3cuYWdvZGEuY29tL3BhcnRuZXJzL3BhcnRuZXJzZWFyY2guYXNweD9jaWQ9MTg0NjM4MyZoaWQ9Nzc2OTM1NzgmY3VycmVuY3k9UEhQJmNoZWNraW49MjAyNi0wMy0wMiZjaGVja291dD0yMDI2LTAzLTAzJk51bWJlcm9mQWR1bHRzPTEmTnVtYmVyb2ZDaGlsZHJlbj0wJlJvb21zPTEmbWNpZD0zMzImbWFzdGVyUm9vbUlkPTEyMDI1NTk0MjEmbXB0PVVEUmtlVE4xZDFoblRWUjRkU3RvVml0elZpOUZNVFU1YmpGd1lrOTZkbkpyUkVSM1JtbGFkMWQwT1dGSFdrTTVSbXhITjFSUGVDOUJNblJ1U201NWRWTTBiRTFDUnpsSFR6YzFaaXRSUFQwJlRvdGFsUHJpY2U9MTUyMS4yMCZUb3RhbFRheD0xNzUuNzYmVG90YWxGZWU9MTI4LjQ4JlRvdGFsU3VyY2hhcmdlPTAmbWN1cj1QSFAifQ%3D%3D&amp;utid=e375334e-4ce3-7cb9-29cc-0e97cf6e2274&amp;tm_stars=0&amp;client_id=skyscanner_app&amp;redirect_delay=1000&amp;price_policy=2&amp;pre_redirect_id=dfb7e1b4-c219-1065-5e70-e2d1ccf8596e&amp;tm_city_code=BCDP&amp;max_price=1596&amp;guests=1&amp;request_id=dfb7e1b4-c219-1065-5e70-e2d1ccf8596e&amp;tm_country_code=PH</t>
  </si>
  <si>
    <t>6.9072704, 122.0778442</t>
  </si>
  <si>
    <t>Tomas Claudio Street, Zone IV, Santa Catalina, Zamboanga City, Zamboanga Peninsula, 7000, Philippines</t>
  </si>
  <si>
    <t>wifi, 24-hour_front_desk_service</t>
  </si>
  <si>
    <t>Zamboanga Town Home</t>
  </si>
  <si>
    <t>https://www.google.com/maps/place/Mactan+Newtown+Residences/data=!4m11!3m10!1s0x33a9971bfe6d805d:0x8f3d8c741fc81d0b!5m3!1s2026-03-01!4m1!1i2!8m2!3d10.307672!4d124.013707!16s%2Fg%2F11g1q17g58!19sChIJXYBt_huXqTMRCx3IH3SMPY8?authuser=0&amp;hl=en&amp;rclk=1</t>
  </si>
  <si>
    <t>10.307672, 124.013707</t>
  </si>
  <si>
    <t>Starbucks, Newtown Boulevard, Dapdap, Mactan, Lapu-Lapu, Central Visayas, 6015, Philippines</t>
  </si>
  <si>
    <t>One Pacific Residence Mactan Newtown SDC</t>
  </si>
  <si>
    <t>https://www.google.com/maps/place/Cebu+White+Sands+Resort+and+Spa/data=!4m11!3m10!1s0x33a997351780398f:0x80eaec9db3a21f8c!5m3!1s2026-03-01!4m1!1i2!8m2!3d10.286552!4d123.999377!16s%2Fg%2F1tftnmjm!19sChIJjzmAFzWXqTMRjB-is53s6oA?authuser=0&amp;hl=en&amp;rclk=1</t>
  </si>
  <si>
    <t>10.286552, 123.999377</t>
  </si>
  <si>
    <t>Peninsula Drive, Mactan Newtown, Mactan, Lapu-Lapu, Central Visayas, 6015, Philippines</t>
  </si>
  <si>
    <t>With a stay at One Pacific Residences in Lapu-Lapu, you'll be a 3-minute walk from The Mactan Newtown and 7 minutes by foot from Mactan Expo Center. This condo is 9.2 mi (14.8 km) from SM City Cebu and 10.9 mi (17.6 km) from Ayala Center.
Spend the day on the private beach or dip into one of the 3 outdoor pools.
A roundtrip airport shuttle is provided for a surcharge (available 24 hours).
Make yourself at home in one of the 6 individually furnished guestrooms, featuring kitchens with full-sized refrigerators/freezers and stovetops. Rooms have private balconies. 32-inch flat-screen televisions with cable programming provide entertainment, while complimentary wireless internet access keeps you connected. Conveniences include microwaves and rice cookers, and housekeeping is provided on request.</t>
  </si>
  <si>
    <t>Cebu White Sands Resort and Spa</t>
  </si>
  <si>
    <t>www.skyscanner.com.ph/hotel_deeplink/4.0/PH/en-US/PHP/h_ct/130067993/2026-03-05/2026-03-06/hotel/hotel/hotels?legacy_provider_id=31&amp;rooms=1&amp;closed_user_group=general&amp;hb_data=KgvaOmCxWsThoUERAdkx7X_uBoNJdviGbn-FLiq5giN1K9dW9Boew86eHwPnJmL_AsJwTXBgJdMXCwNK9FdOKyP4TeTIdwR8iwjrAnqNW5c3APyhYwR-wdOBp2yXHP6wYIeqBCTl49QiLE04RJiBj2q13Mlh7zjpDZN3G1uq-4r2DemDokutMECTnPkg7l4eWqdhUJ598ZNI8SE18OZPKKwITuEF116OraRqYfvV9zMEXEXHpfkNqcGNw3oXLnOcIKB6BRJCg6lf6O7Dcj69ajauISnrnvFIPxy1P4oqMAOdpjYHOWAvrGTvwNtBUyDLbeFoGeSX9It0XsvSMAbHHGSbKIHAqCibOuTcJbB2z_bSYbbZFnN0MG_OuVORi2NkKAtEJMSSBZfreDSIH4R2s1ObkwaFjDuYy-bh3twvGA%3D%3D&amp;q_datetime_utc=2026-03-05T14%3A27%3A19&amp;ticket_price=5867&amp;quote_id=-1446475648199853486&amp;utid_state=1&amp;channel=iphone&amp;price_without_closed_user_group=15000&amp;tm_place_name=Cebu&amp;deeplink_data=eyJmaWVsZHMiOnsic2lnbmF0dXJlIjoiM2ZmMzBjZjJmZTk2Y2UzYjg2MTg4OTcwNDc3MTVhYmYifSwidXJsIjoiaHR0cHM6Ly9waC50cmlwLmNvbS9ob3RlbHMvcmVkaXJlY3Q%2FaG90ZWxpZD05OTI3MzImY2l0eT03MjMxMSZBbGxpYW5jZWlkPTEyNjA3JnNpZD04ODg4MzImY2hlY2tpbj0yMDI2LTAzLTA1JmNoZWNrb3V0PTIwMjYtMDMtMDYmc2hvcHBpbmdpZD1mODBjMTQ5NGUxNjI0ZDliOWE2ZDQzOTdiNTNjZWQ1YiZhZHVsdD0xJmNoaWxkcmVuPTAmYWdlcz0mbGFuZ3VhZ2U9ZW5waCZsb2NhbGU9ZW5fUEgmcm9vbWlkPTIzMTkxNTI4MyZzd2lkPTAmcGF5PVBQJmZndD0xJmNybj0xJmN1cnI9UEhQJndrcD0xJnN0YW5kPUg0c0lBQUFBQUFBQV93RDhBQVBfQ2xvS0FoZ0JFZ1FJQVJBQUdrNElrXzdLYmhnQU1BQTRrUktZQWR6TFBLZ0JBTGdCQXNBQkF0RUJGSzVINGZxcnNrRGhBVWpoZWhSdTY3WkE2QUhKdmQxOWlBSWdpUVFBQUFBQUFBQUFBS0FFQUtFRmhldFJ1QjdwZmtBYUlHWTRNR014TkRrMFpURTJNalJrT1dJNVlUWmtORE01TjJJMU0yTmxaRFZpSUFRbzQ2Q216UVpJQVZJR09XVXpPR1UxV2h3S0ExQklVQkZIQTNnTEpDaS1QeG9EVUVoUUlVY0RlQXNrS0w0X1lnVmxibDlRU0dpOEZIQUJlQUNLQVFkSUFYZ0F5QUVCcWdFSENnTXdNaklRQXZJQkltWTRNR014TkRrMFpURTJNalJrT1dJNVlUWmtORE01TjJJMU0yTmxaRFZpWHpPU0FnRTBtZ0lBQUFBQV9fOEJBQURfXzFLNFhzYjhBQUFBIn0%3D&amp;utid=7bb8513b-e35d-8611-c5fa-495a588b1cc3&amp;tm_stars=4&amp;client_id=skyscanner_app&amp;price_policy=2&amp;pre_redirect_id=b4b9fec9-078d-0d4b-4c42-c71abfd1da75&amp;tm_city_code=CEBP&amp;max_price=13500&amp;guests=1&amp;request_id=b4b9fec9-078d-0d4b-4c42-c71abfd1da75&amp;tm_country_code=PH</t>
  </si>
  <si>
    <t>10.3059942, 123.9603242</t>
  </si>
  <si>
    <t>Patio Gavino, Mactan Circumferential Road, Looc, Maribago, Lapu-Lapu, Central Visayas, 6015, Philippines</t>
  </si>
  <si>
    <t>With a stay at Cebu White Sands Resort and Spa in Lapu-Lapu, you'll be 5.6 mi (9 km) from Cebu Yacht Club and 8.6 mi (13.9 km) from SM City Cebu. This beach hotel is 10.3 mi (16.5 km) from Cebu Business Park and 10.4 mi (16.7 km) from Cebu Metropolitan Cathedral.
Pamper yourself with a visit to the spa, which offers body treatments and facials. You're sure to appreciate the recreational amenities, which include 2 outdoor pools and a sauna. This hotel also features complimentary wireless internet access, concierge services, and a banquet hall.
At Cebu White Sands Resort and Spa, enjoy a satisfying meal at the restaurant. Wrap up your day with a drink at the bar/lounge. A complimentary buffet breakfast is served daily from 6:30 AM to 10:00 AM.
Featured amenities include dry cleaning/laundry services, a 24-hour front desk, and luggage storage. Planning an event in Lapu-Lapu? This hotel has 3229 square feet (300 square meters) of space consisting of conference space and 2 meeting rooms. A roundtrip airport shuttle is provided for a surcharge (available 24 hours), and free self parking is available onsite.
Make yourself at home in one of the 86 air-conditioned rooms featuring LED televisions. Cable television is provided for your entertainment. Private bathrooms have complimentary toiletries and bidets. Conveniences include safes and desks, and housekeeping is provided daily.</t>
  </si>
  <si>
    <t>Crown Regency Suites Mactan</t>
  </si>
  <si>
    <t>www.skyscanner.com.ph/hotel_deeplink/4.0/PH/en-US/PHP/h_h1/116168432/2026-03-05/2026-03-06/hotel/hotel/hotels?legacy_provider_id=927111&amp;rooms=1&amp;closed_user_group=mobile&amp;hb_data=eZcWOlqN87DDizcRpIFtP0Ej-lptNBB5sRNRQTyMbt_GRiJ2fysU50PlRPHbaDfRcPzcTayG6hPnktvV7yTPu8ai_Zb-0QfTA24uGg847wLV_BOzQ6Uqg3ZzNIxt8h43tlpomF0h5Vghg0tm4G76oKjvzWZxpSXyEvLIdmmVOnFnaG2fqhU45OM96cApZySrx2GqTsbfFipH_95cynfr3gvc9WQaDUYEnM77SrWxoHyrCOgXdtt78766vDv4kND7eAUBA7TUGZCYHd4awFKvZGA_5GI%3D&amp;q_datetime_utc=2026-03-05T14%3A27%3A19&amp;ticket_price=6000&amp;quote_id=2862867388413150251&amp;utid_state=1&amp;channel=iphone&amp;price_without_closed_user_group=9300&amp;tm_place_name=Cebu&amp;deeplink_data=eyJmaWVsZHMiOnsic2lnbmF0dXJlIjoiY2E1MTY4NGE0ZGY5MzE0YWVjZDFiMDY3Nzk0NmY1ZmQifSwidXJsIjoiaHR0cHM6Ly9waC5ob3RlbHMuY29tL0hvdGVsLVNlYXJjaD90cGlkPTMyMTQmbXBlPTE3NzI3MjAyMjYmZW5kRGF0ZT0yMDI2LTAzLTA2JmFkdWx0cz0xJmxvY2FsZT1lbl9QSCZjaGlkPWRlY2U3ZjFkLTE0ODAtNDRiMy1hZGI3LTYxMDYzOGI3Y2VkZCZlYXBpZD00NCZtY3RjPTMmc3RhcnREYXRlPTIwMjYtMDMtMDUmbXBkPVBIUCZtcG49MjAwNDMzJmN1cnJlbmN5PVBIUCZyYXRlcGxhbmlkPTIwNDEyOTQxOSZtcG09MjQmbXBwPTEmbXBvPUVDJnNlbGVjdGVkPTE3NjM1MzEmbXBiPTY0Mi44NiZtcHE9NTM1Ny4xNCZtcGE9NTM1Ny4xNCJ9&amp;utid=cd42a8d0-a8b2-93cb-dd6c-bf13099f2fe1&amp;tm_stars=4&amp;client_id=skyscanner_app&amp;price_policy=2&amp;pre_redirect_id=7f6c7f1e-0f58-7dd4-a231-c51f717ef82a&amp;tm_city_code=CEBP&amp;max_price=7650&amp;guests=1&amp;request_id=7f6c7f1e-0f58-7dd4-a231-c51f717ef82a&amp;tm_country_code=PH</t>
  </si>
  <si>
    <t>10.3253814, 123.977083</t>
  </si>
  <si>
    <t>Maximo V. Patalinjug Jr. Avenue, Pacific Grande 2, Pajo, Lapu-Lapu, Central Visayas, 6015, Philippines</t>
  </si>
  <si>
    <t>Featuring a spa retreat, the Crown Regency Suites Mactan also has 2 pools and indoor badminton courts. Guests receive free parking privileges. The hotel has accommodations with kitchenettes and free Wi-Fi access at all public areas.</t>
  </si>
  <si>
    <t>Travelbee Airport Inn</t>
  </si>
  <si>
    <t>www.skyscanner.com.ph/hotel_deeplink/4.0/PH/en-US/PHP/h_ad/215555758/2026-03-05/2026-03-06/hotel/hotel/hotels?legacy_provider_id=22&amp;rooms=1&amp;closed_user_group=general&amp;hb_data=BSTXJrCpDpE8gD0jopl4aNaRMmE3mQ1eDf1hiAbsUtDXbrA8zrUbBBZOKzPuYE2tS17W0HGie0KD457Z5IfM7W448ij_QDwtQ3UsJwnQ2Mvz712Z5VwFCsgwLttQf4s75umMP_wxO7BhSZIuKuVTX2ALzwFYkj_9hdvwqYSY0wE_w6F74N8_gFOmyAazy24yfHG3TyR81wTaGVbd3gTG-2C8rCewotGbufBVgT-NQbgOP0IjNHVzaSmKAMeuLFALSvZfjI4erPZNiluNolF08wuBK2BI1Vun1pLdE4AibovigEQ7AusKlpMIYhMK_2Z6whj6FlcnIDIiWACvBuWXGgOuOkzNRBXudQMTLH7Rxj3bv3SoUBiom60wtUV6aGb5PoCW9Bk0-XdntGFfnaWU2QFcToceCrfC07tmbupI8pGG&amp;q_datetime_utc=2026-03-05T14%3A27%3A20&amp;ticket_price=2845&amp;quote_id=-1215053895735942881&amp;utid_state=1&amp;channel=iphone&amp;price_without_closed_user_group=4100&amp;tm_place_name=Lapu-Lapu+City&amp;deeplink_data=eyJmaWVsZHMiOnsic2lnbmF0dXJlIjoiZmQ5MWEwZGM2ZDBhZGEzNTRkNzFlYTg0YjNmZGZhYmYifSwidXJsIjoiaHR0cHM6Ly93d3cuYWdvZGEuY29tL3BhcnRuZXJzL3BhcnRuZXJzZWFyY2guYXNweD9jaWQ9MTg0NjM4MyZoaWQ9MzM4MTI5NTgmY3VycmVuY3k9UEhQJmNoZWNraW49MjAyNi0wMy0wNSZjaGVja291dD0yMDI2LTAzLTA2Jk51bWJlcm9mQWR1bHRzPTEmTnVtYmVyb2ZDaGlsZHJlbj0wJlJvb21zPTEmbWNpZD0zMzImbWFzdGVyUm9vbUlkPTYxMTA4NTA3OCZtcHQ9YWpaT1R6Uk5ka2xtV0VaWWRtMUhSMk56UW05UE0zVkhTVTVITHpOd2JrZFlXWEV4Y214S01sRklkVVUzU25Vck9XbEJWMUZZTUhOWWFVVTNWMVJNTmpoVmEzWXZjbUZDV2xSSmJVZFBWbW8mVG90YWxQcmljZT0yODQ0Ljg4JlRvdGFsVGF4PTMwNC44MSZUb3RhbEZlZT0wLjAwJlRvdGFsU3VyY2hhcmdlPTAmbWN1cj1QSFAifQ%3D%3D&amp;utid=49236b1d-78ed-33ca-d142-149621ba60f9&amp;tm_stars=0&amp;client_id=skyscanner_app&amp;price_policy=2&amp;pre_redirect_id=e2ff59ce-f708-ec64-84ca-4878448e7e31&amp;tm_city_code&amp;max_price=2845&amp;guests=1&amp;request_id=e2ff59ce-f708-ec64-84ca-4878448e7e31&amp;tm_country_code=PH</t>
  </si>
  <si>
    <t>10.3335578, 124.0447391</t>
  </si>
  <si>
    <t>Travelbee, Airport Road, Pusok, Lapu-Lapu, Central Visayas, 6015, Philippines</t>
  </si>
  <si>
    <t>With a stay at Travelbee Airport Inn in Lapu-Lapu, you'll be within a 15-minute drive of SM City Cebu and Ayala Center. This hotel is 7.4 mi (11.9 km) from Waterfront Cebu City Casino and 9.3 mi (15 km) from SM Seaside City Cebu.
Pamper yourself with onsite massages or make use of the other amenities, which include complimentary wireless internet access and a banquet hall.
At Travelbee Airport Inn, enjoy a satisfying meal at the restaurant. A complimentary buffet breakfast is served daily from 6:00 AM to 10:00 AM.
Featured amenities include dry cleaning/laundry services, a 24-hour front desk, and luggage storage. Free self parking is available onsite.
Make yourself at home in one of the 60 air-conditioned rooms featuring LED televisions. Complimentary wireless internet access keeps you connected, and cable programming is available for your entertainment. Private bathrooms with showers feature bidets and hair dryers. Conveniences include desks and desk chairs, as well as phones with free local calls.</t>
  </si>
  <si>
    <t>Arterra Hotel and Resort</t>
  </si>
  <si>
    <t>www.skyscanner.com.ph/hotel_deeplink/4.0/PH/en-US/PHP/h_xp/159202237/2026-03-05/2026-03-06/hotel/hotel/hotels?legacy_provider_id=1&amp;rooms=1&amp;closed_user_group=mobile&amp;hb_data=3o-o8kEAw6vq975Ec3Le3t2HR5-rsaxg7WC9Ryyqtb0IaOQjAJTZmpSwLHIfoPpatju2Y46c1iLJh1JBHhlkE0otee_LgP6B-tQV5OedqPOG5OwC669UGX_Eyfyz0a-o_0R5v-S6SjqZVzvgolTjQbgBA60EzvA_mIHkGq6bzVgX5z0_qT2CBz7hBvL2WipHe_ZawZP2AmJzJtVy6msWsoDAEQtUkdpaS0xUeWSEHP9-vIaCihtTreoEX4-oVXKUZYAVKLxo0HRpKKi7YWixGr_dFVU%3D&amp;q_datetime_utc=2026-03-05T14%3A27%3A21&amp;ticket_price=4034&amp;quote_id=7612843271685299966&amp;utid_state=1&amp;channel=iphone&amp;price_without_closed_user_group=4483&amp;tm_place_name=Cebu&amp;deeplink_data=eyJmaWVsZHMiOnsic2lnbmF0dXJlIjoiNDM5NmM1YjQyNjEzNTRjM2RjMjkzZmJhOGJiNmY4OTYifSwidXJsIjoiaHR0cHM6Ly93d3cuZXhwZWRpYS5jb20ucGgvSG90ZWwtU2VhcmNoP3RwaWQ9NjgmbXBlPTE3NzI3MTczOTcmZW5kRGF0ZT0yMDI2LTAzLTA2JmFkdWx0cz0xJmxvY2FsZT1lbl9VUyZjaGlkPTlhMjIzZTkwLTVmMjAtNGQwZS04ZjUyLWNlNTA4NzQ0MWE2YSZlYXBpZD00NjIzMCZtY3RjPTMmc3RhcnREYXRlPTIwMjYtMDMtMDUmbXBkPUdCUCZtcG49MjIxNDI3ODc4JmN1cnJlbmN5PUdCUCZyYXRlcGxhbmlkPTI5NjEwMDI3OSZtcG09MjQmbXBwPTAmbXBvPUVDJnNlbGVjdGVkPTIwMDE0MTYxJm1wYj01LjU0Jm1wcT00Ni4xOCZtcGE9NDYuMTgifQ%3D%3D&amp;utid=7e81ff69-f40c-2f21-48bd-fd9b58c5d9ed&amp;tm_stars=3&amp;client_id=skyscanner_app&amp;price_policy=2&amp;pre_redirect_id=219a2b78-b15b-9882-82e0-881df0d4f189&amp;tm_city_code=CEBP&amp;max_price=14160&amp;guests=1&amp;request_id=219a2b78-b15b-9882-82e0-881df0d4f189&amp;tm_country_code=PH</t>
  </si>
  <si>
    <t>10.325556, 123.975513</t>
  </si>
  <si>
    <t>Arterra Hotel and Resort, Newport Street, Punta Engaño, Lapu-Lapu, Central Visayas, 6015, Philippines</t>
  </si>
  <si>
    <t>Located in Mactan Island in Cebu, Arterra Hotel and Resort is 12 mi from SM City Cebu and 14 mi from Magellan's Cross, this 4-star property features of 2 outdoor swimming pools, a restaurant, and a fitness center.</t>
  </si>
  <si>
    <t>Islands Stay Hotels Mactan</t>
  </si>
  <si>
    <t>www.skyscanner.com.ph/hotel_deeplink/4.0/PH/en-US/PHP/h_fd/118691622/2026-03-02/2026-03-03/hotel/hotel/hotels?legacy_provider_id=927050&amp;rooms=1&amp;closed_user_group=mobile&amp;hb_data=a_ikBrsv5ZJlTj7E82calC0QlwSspgZ65tcJ3pM0Zk802j4O5oYyryxfXizLIipzHi7ik2H21gOxuouej2RYuRoSF2vwDHv8Zlg9KiBGwDQzPWNejqxEeNjjuV6wi6tar1OXHFRea3m4NhheC_aiNt56fKo7y7uZA6-_hYtvdapylM1NHIMYgyFHhUTmvFMd4t0D884_soYUZvTHNHB8iBqNW10z9w6RCuhuYHsGNPwVqYtj0xHd2b4Vs9g668-zZal9Y49qC0qNqFPZqtd8qEOWeMqScsNvxJkKuBlz0NtXKE9e1fw-NTNm8iq1FGOkYNKsuEHMfrK0BauD59fcTECor0dKLKqrfhhah8IFA1ZMvqqkTV_4PjbPTQH7NNUVQNUSpKEWcmvdPlCFgqgXamwxQ_CakUMCD8a5FeF-ZMZqYw%3D%3D&amp;q_datetime_utc=2026-03-02T00%3A26%3A28&amp;ticket_price=2032&amp;quote_id=7473938705327702486&amp;utid_state=1&amp;channel=iphone&amp;price_without_closed_user_group=2595&amp;tm_place_name=Cebu&amp;deeplink_data=eyJmaWVsZHMiOnsic2lnbmF0dXJlIjoiYWMzYjgyOGM0YmU1ODM1ODczMDQ3NmJhMzcwYjllYzYifSwidXJsIjoiaHR0cHM6Ly9kZWFscy52aW8uY29tP3NpZz0xMTJkYWNiMWNmNzk0Yzg0OTcwZDE5NTEwZjdkODU0OGMzYmIyYjY2MGMyZmMyNWU0YzIxOTNmOGQ4NWQwMjQ4MmQzMTMxMzkzOTMzMzYzNzM5MzYzOSZzaWctaXNzPW1ldGEmdHVybD1odHRwcyUzQSUyRiUyRnZpby5jb20lMkZIb3RlbCUyRlNlYXJjaCUzRmNoZWNrSW4lM0QyMDI2LTAzLTAyJTI2Y2hlY2tPdXQlM0QyMDI2LTAzLTAzJTI2Y3VycmVuY3klM0RQSFAlMjZlcHYlM0RNUzR5JTI2ZXNkJTNELVFNN2NNeG5lbVphaUVwMGR4UExlcDVaT0o4SXI1VHl2cVh4RzRnYkpvSDcwbW1qOFhabDdYTVZVUW0yQXQyTFBEbU5oWkNYRHNFVjBfTVVnWkFWSDZxM1hFLURDTFhhZlVxcmpKS0JaajVfUlgxY3RERSUyNTNEJTI2Zm9yY2VDdXJyZW5jeUNoYW5nZSUzRDElMjZmb3JjZUxhbmd1YWdlQ2hhbmdlJTNEMSUyNmhvdGVsSWQlM0QxODA3NzA1JTI2bGFiZWwlM0RzcmMlMjUzRHNreXNjYW5uZXIlMjUyNnVjb3VudHJ5JTI1M0RQSCUyNTI2dWRldmljZSUyNTNEbW9iaWxlJTI1MjZob3RlbCUyNTNEMTgwNzcwNSUyNTI2ZGF5JTI1M0QyJTI1MjZtb250aCUyNTNEMDMlMjUyNnllYXIlMjUzRDIwMjYlMjUyNmxvcyUyNTNEMSUyNTI2b2ZmZXJpZCUyNTNEb2xGQVcxbWJfbGFvJTI1MjZwcmljZSUyNTNEMjAzMS41OSUyNTI2Y3VycmVuY3klMjUzRFBIUCUyNTI2dXNlcmxhbmclMjUzRGVuJTI1MjZfdGglMjUzRGY2MjZlZTFmMDNkM2I4MmJiNWYwZGNiZTExNjE0NTY1MThmZmEzNjliMzM2NDQzZCUyNTI2ZHRzJTI1M0QxNzcyNDA5OTg1JTI1MjZvbHV0JTI1M0QxNzcyNDA5OTgzJTI1MjZjYW5QYXlMYXRlciUyNTNEZmFsc2UlMjUyNnJlcXVlc3RVc2VyR3JvdXAlMjUzRCUyNTI2b2ZmZXJVc2VyR3JvdXAlMjUzRHB1YmxpYyUyNmxhbmclM0RlbiUyNm90aSUzREVvSXNRbnZORm5BJTI2cHJlZmVycmVkUmF0ZSUzRDIwMzEuNTklMjZwcm9maWxlJTNEcjJkMm03M2tuOCUyNnJvb21zJTNEMSUyNnVzZXJDb3VudHJ5JTNEUEglMjZ1dG1fY2FtcGFpZ24lM0Rza3lzY2FubmVyJTI2dXRtX21lZGl1bSUzRGNwYyUyNnV0bV9zb3VyY2UlM0Rza3lzY2FubmVyIn0%3D&amp;utid=50158693-56ac-d5c0-1d6a-6311f3929fd3&amp;tm_stars=2&amp;client_id=skyscanner_app&amp;redirect_delay=1000&amp;price_policy=2&amp;pre_redirect_id=ccec34b3-ba6e-df0f-781c-26da52073f3c&amp;tm_city_code=CEBP&amp;max_price=2337&amp;guests=1&amp;request_id=ccec34b3-ba6e-df0f-781c-26da52073f3c&amp;tm_country_code=PH</t>
  </si>
  <si>
    <t>10.2556673, 123.9729694</t>
  </si>
  <si>
    <t>M Lhuillier, Manuel L. Quezon National Highway, Pusok, Lapu-Lapu, Central Visayas, 6015, Philippines</t>
  </si>
  <si>
    <t>parking, wifi, air_conditioning, non-smoking, internet_access, 24-hour_front_desk_service, smoking_areas, multilingual_staff, room_service, express_check-in, car_rental, shower, luggage_storage, fax, concierge</t>
  </si>
  <si>
    <t>Located within 5.6 miles of SM City Cebu and 6.9 miles of Fort San Pedro, Islands Stay Hotels Mactan has rooms with air conditioning and a private bathroom in Mactan. This 2-star hotel offers room service, a 24-hour front desk and free WiFi.</t>
  </si>
  <si>
    <t>Pacific Cebu Resort</t>
  </si>
  <si>
    <t>www.skyscanner.com.ph/hotel_deeplink/4.0/PH/en-US/PHP/h_ad/154137895/2026-03-05/2026-03-06/hotel/hotel/hotels?legacy_provider_id=22&amp;rooms=1&amp;closed_user_group=general&amp;hb_data=S3VTl2Os2jXyMXqq_fGkU5HAEBhUzuTjCUEblxwsGyACVIn71kz2jnyP1X622ylOqjxZrClcThn4Jk0JVjCq0pYyGeUiBgTBSiTW36E7oZksJJIcIEF8gbX_R9SDdUZn3j4FWIfyGkBIoFyOUFp6GAtQgPdsSAsTFSxUX1yrxTQi95JUl3NzhlHlpf4ftoJmOneATxlZmvJEhdeKCX9coW0vbJ-adEiyEUasXNBkdff8pFC0m0UigGGwcn253pEqVS8L3EGKVgOR91weHZMyjvUWVUsOBVgHOHVdiZpBK_xXoTMk_kvRKB9I5D3r7lvmxAE8k_ixvy-zNVEdT8yS4j7V7JsBcd8Udi5uRYpa4AvqUmoI-z0t8G8YdgmZmOGCbLDS9zqfEDrtFvRI5__QBaBig0ozQ-mBAX0lxf5TkXzO&amp;q_datetime_utc=2026-03-05T14%3A27%3A20&amp;ticket_price=3046&amp;quote_id=-6462674382781545386&amp;utid_state=1&amp;channel=iphone&amp;price_without_closed_user_group=6150&amp;tm_place_name=Lapu-Lapu+City&amp;deeplink_data=eyJmaWVsZHMiOnsic2lnbmF0dXJlIjoiM2FmZDAwNjYxN2JmMDNkNzc3YThiOTRiYTA4MjczZWMifSwidXJsIjoiaHR0cHM6Ly93d3cuYWdvZGEuY29tL3BhcnRuZXJzL3BhcnRuZXJzZWFyY2guYXNweD9jaWQ9MTg0NjM4MyZoaWQ9MjcxNjc2JmN1cnJlbmN5PVBIUCZjaGVja2luPTIwMjYtMDMtMDUmY2hlY2tvdXQ9MjAyNi0wMy0wNiZOdW1iZXJvZkFkdWx0cz0xJk51bWJlcm9mQ2hpbGRyZW49MCZSb29tcz0xJm1jaWQ9Mjc5ODMmbWFzdGVyUm9vbUlkPTE0NzY4NTI3MyZtcHQ9YVc4eWJERllZalI1UzNvelpIaHBaaXRVSzNWNE5YWjVVRlZNU1c1SlVYbHJlV1pSVmpKRVkxSTBiamh5WTNCYWFITjRRMHB2SzNGMVNUYzFObXhzVTB3eWVHWkphV0ZvVDB4eVF6bGFXVDAmVG90YWxQcmljZT0zMDQ1LjY2JlRvdGFsVGF4PTI5Ny45OCZUb3RhbEZlZT0yNjIuNDQmVG90YWxTdXJjaGFyZ2U9MCZtY3VyPVBIUCJ9&amp;utid=2fb055cf-5813-9e05-796b-81c9ce5c2baf&amp;tm_stars=3&amp;client_id=skyscanner_app&amp;price_policy=2&amp;pre_redirect_id=b790ec69-b53e-30d6-97c3-416ef8ac2c42&amp;tm_city_code&amp;max_price=3461&amp;guests=1&amp;request_id=b790ec69-b53e-30d6-97c3-416ef8ac2c42&amp;tm_country_code=PH</t>
  </si>
  <si>
    <t>10.3214794, 123.9677576</t>
  </si>
  <si>
    <t>Suba-Basbas, Lapu-Lapu, Central Visayas, 6015, Philippines</t>
  </si>
  <si>
    <t>Pacific Cebu Resort offers a 6.5-hectare property with a private pier, 226-meter beachfront, scuba diving training pools, and pathways to international diving certifications, ideal for adventurous travelers. Located on Mactan Island, Cebu, Pacific Cebu Resort is ideal for two travelers seeking relaxation or adventure in an island paradise. The serene private beach, refreshing pool, and bar with signature cocktails complement the experience. Rooms feature air conditioning, free WiFi, and private balconies or terraces, with select accommodations offering ocean or pool views. Perfect for diving enthusiasts or those looking to unwind, the resort blends energy and tranquility seamlessly.</t>
  </si>
  <si>
    <t>The Bellavista Hotel</t>
  </si>
  <si>
    <t>www.skyscanner.com.ph/hotel_deeplink/4.0/PH/en-US/PHP/h_ct/46994940/2026-03-05/2026-03-06/hotel/hotel/hotels?legacy_provider_id=31&amp;rooms=1&amp;closed_user_group=mobile&amp;hb_data=BbNm_BjcL9S2ohcMjzjDaU_9GzD2MBTH-GtTQlXDRwIftQVpEz4KI5f2hqtdWOiAS8eUGUi8nraDC71hTsATWxFC8HR-iTACD2lipqPuAP003XF2ArmwUM2HAX7iDSMXqRnl1qJPzElEGs30-4ccw-lLPiNQcsoPd9QafejuNJXkFZPxyItZtw3K0fFfWozTVU9sG79Di0yoS8CXIad1-2DUxfw6jUl_BARsR4XC-zlNhU9CAERwdvmP2cLDWmO1rI-SCqvWCiF6YVyDARyqGEjFLtL4Mq2QMwexMdHyl5YdxLu_cx1fSDegcs9LHr961V_NCvOpBTv6hzEeMD0f9PFqEn69SQzJoxqqt8ay68ChOhcW-yD0cNlBaCKP4hSb_WuDkiBcQJeXRr-mfIqwB1MNcz7ZnrxgJIeMPVZPag%3D%3D&amp;q_datetime_utc=2026-03-05T14%3A27%3A20&amp;ticket_price=3942&amp;quote_id=6096202091057584126&amp;utid_state=1&amp;channel=iphone&amp;price_without_closed_user_group=3268&amp;tm_place_name=Cebu&amp;deeplink_data=eyJmaWVsZHMiOnsic2lnbmF0dXJlIjoiNTdmMTVkZWFjN2FiNWUzOTBjZTA0ZGQyODc3ZmVmNjMifSwidXJsIjoiaHR0cHM6Ly9waC50cmlwLmNvbS9ob3RlbHMvcmVkaXJlY3Q%2FaG90ZWxpZD03MDExODMmY2l0eT03MjMxMSZBbGxpYW5jZWlkPTEyNjA3JnNpZD04ODg4MzImY2hlY2tpbj0yMDI2LTAzLTA1JmNoZWNrb3V0PTIwMjYtMDMtMDYmc2hvcHBpbmdpZD01NDVjOWMyZTA5M2U0OTkyYjcxODc2OTFiYzM1NGMzMiZhZHVsdD0xJmNoaWxkcmVuPTAmYWdlcz0mbGFuZ3VhZ2U9ZW5waCZsb2NhbGU9ZW5fUEgmcm9vbWlkPTE2MDU4MjAxNTQmc3dpZD0wJnBheT1QUCZmZ3Q9MSZjcm49MSZjdXJyPVBIUCZ3a3A9MSZzdGFuZD1INHNJQUFBQUFBQUFfd0FDQWYzLUNtQUtBaGdCRWdRSUFSQUFHbFFJLXIzYl9RVVNBVElZQURDNER6aU9hNWdCXy1VcXFBRUF1QUVDd0FFQTBRR1B3dlVvWENlcVFPRUI0WG9VcnNmTHJrRG9BWWF0ajZBQmlBSWdpUVFBQUFBQUFBQUFBS0FFQUtFRkFBQUFBQUFBQUFBYUlEVTBOV001WXpKbE1Ea3paVFE1T1RKaU56RTROelk1TVdKak16VTBZek15SUFRbzM0dW16UVpJQVZJR05HUmlZVEl6V2h3S0ExVlRSQkhUVFdJUVdKa2JRQm9EVUVoUUlUWTh2VktXSWI0X1lnVmxibDlRU0dpOEZIQUJlQUNLQVFkSUFYZ0F5QUVCcWdFSENnTXdNakVRQXZJQklqVTBOV001WXpKbE1Ea3paVFE1T1RKaU56RTROelk1TVdKak16VTBZek15WHpDU0FnRTBtZ0lBQUFBQV9fOEJBQURfXzBJdjZfb0NBUUFBIn0%3D&amp;utid=64350dcc-9ef2-52e8-07e0-5b396636ebad&amp;tm_stars=3&amp;client_id=skyscanner_app&amp;price_policy=2&amp;pre_redirect_id=6ad87d07-9877-943c-464f-6f7661ca55ba&amp;tm_city_code=CEBP&amp;max_price=3942&amp;guests=1&amp;request_id=6ad87d07-9877-943c-464f-6f7661ca55ba&amp;tm_country_code=PH</t>
  </si>
  <si>
    <t>10.3022436, 123.9595197</t>
  </si>
  <si>
    <t>Bellavista Hotel, Manuel L. Quezon National Highway, Matumbo, Pusok, Lapu-Lapu, Central Visayas, 6015, Philippines</t>
  </si>
  <si>
    <t>When you stay at The Bellavista Hotel in Lapu-Lapu, you'll be near the airport, within a 10-minute drive of SM City Cebu and Jpark Island Waterpark. This hotel is 6.4 mi (10.3 km) from Ayala Center and 8.4 mi (13.5 km) from SM Seaside City Cebu.
Take advantage of recreation opportunities such as an outdoor pool, or other amenities including complimentary wireless internet access and concierge services. This hotel also features gift shops/newsstands and a banquet hall.
Grab a bite at Cafe Cesario, one of the hotel's 2 restaurants, or stay in and take advantage of the room service (during limited hours). Snacks are also available at the coffee shop/cafe. Full breakfasts are available daily from 6:00 AM to 10:00 AM for a fee.
Featured amenities include complimentary newspapers in the lobby, a 24-hour front desk, and luggage storage. Event facilities at this hotel consist of a conference center and a meeting room. A roundtrip airport shuttle is complimentary (available 24 hours).
Make yourself at home in one of the 48 air-conditioned rooms featuring refrigerators and minibars. Flat-screen televisions with cable programming provide entertainment, while complimentary wireless internet access keeps you connected. Private bathrooms have hair dryers and slippers. Conveniences include phones, as well as safes and desks.</t>
  </si>
  <si>
    <t>Cebu Courtyard</t>
  </si>
  <si>
    <t>www.skyscanner.com.ph/hotel_deeplink/4.0/PH/en-US/PHP/h_fd/154588438/2026-03-05/2026-03-06/hotel/hotel/hotels?legacy_provider_id=927050&amp;rooms=1&amp;closed_user_group=general&amp;hb_data=T7gF27enazMBwegGRkDymUNov_d6aLACwg5hKMlTgh2-mmtm3H94BhlHuLBxkMB9sjT027kq_jF9-1_gKgtuvbcT-daww0h1nQ9fy7uGtvtrZ3VdmQdXyGerCL3Q9YnDTJaRF81uZzMnZtWR2LMhMl1jNSo64qgzxubGRKHIbyXTiYwPOOyJOEy2wlpVyTdBwOqo9h-dQSwsRqnRre2gkCFxXb_e3ad_YGjHAlI5tKLTbbJWzaX8cOWxdXEbA4mX4VwwNMA05XddjWQ_tHkeQTNlJZsN31foXMBnWxgbEC0SNhN1wekvGkDW8A_sZs_f7uxaraxQ12GCw08o_RccruMINW29CNLgOk5aNzUFkh1f8EdovuhbZfo10-gykyGDWtSmj9F-SyIit-jXBYWNsg_93ze_KOggu9OdzE5B1LLZ9Q%3D%3D&amp;q_datetime_utc=2026-03-05T14%3A27%3A21&amp;ticket_price=776&amp;quote_id=4903307356142960863&amp;utid_state=1&amp;channel=iphone&amp;price_without_closed_user_group=1800&amp;tm_place_name=Lapu-Lapu+City&amp;deeplink_data=eyJmaWVsZHMiOnsic2lnbmF0dXJlIjoiNzNkMzBhMmQzN2RiNDIyNDQzZTIyY2NhMDI3MzE1NjQifSwidXJsIjoiaHR0cHM6Ly9kZWFscy52aW8uY29tP3NpZz1hY2IxMTNhYmI2ZTBlNDhjNGU2ZTRjZTI2OTk3MDEzY2ZiNWQyNmRiZWE5ZDZiZjQ1NWI0OWIyOTU2NmNlMzE5MmQzMTMwMzczMzM4MzczMjM3MzMzMCZzaWctaXNzPW1ldGEmdHVybD1odHRwcyUzQSUyRiUyRnZpby5jb20lMkZIb3RlbCUyRlNlYXJjaCUzRmNoZWNrSW4lM0QyMDI2LTAzLTA1JTI2Y2hlY2tPdXQlM0QyMDI2LTAzLTA2JTI2Y3VycmVuY3klM0RQSFAlMjZlcHYlM0RNUzR5JTI2ZXNkJTNEazR4bjZnbTcxd2dIQXlpOWRwMk1NTG1abmVXUzZ4NmZhZXRaaEl4TElCWVhyNG5MdURWVnRaUXlCQUxlZEl3X3E1WnUzUV9nS2txdENraXphV09Od3o3RjVDZlZyLUFEc2doRmdVMWU0d3hSbVJ3UzdRJTI1M0QlMjUzRCUyNmZvcmNlQ3VycmVuY3lDaGFuZ2UlM0QxJTI2Zm9yY2VMYW5ndWFnZUNoYW5nZSUzRDElMjZob3RlbElkJTNEMzEyMjY3OCUyNmxhYmVsJTNEc3JjJTI1M0Rza3lzY2FubmVyJTI1MjZ1Y291bnRyeSUyNTNEUEglMjUyNnVkZXZpY2UlMjUzRG1vYmlsZSUyNTI2aG90ZWwlMjUzRDMxMjI2NzglMjUyNmRheSUyNTNENSUyNTI2bW9udGglMjUzRDAzJTI1MjZ5ZWFyJTI1M0QyMDI2JTI1MjZsb3MlMjUzRDElMjUyNm9mZmVyaWQlMjUzRG9EYk4yX3BYZ3dpbyUyNTI2cHJpY2UlMjUzRDc3Ni4zNSUyNTI2Y3VycmVuY3klMjUzRFBIUCUyNTI2dXNlcmxhbmclMjUzRGVuJTI1MjZfdGglMjUzRDU5YzBmZmFlMTVkNjBkYjM2Njk1NTI4YTZkNzgwMTgzNzYwNDllZGEzMGFlYWM5YyUyNTI2ZHRzJTI1M0QxNzcyNzIwMjI5JTI1MjZvbHV0JTI1M0QxNzcyNzIwMjI2JTI1MjZjYW5QYXlMYXRlciUyNTNEZmFsc2UlMjUyNnJlcXVlc3RVc2VyR3JvdXAlMjUzRCUyNTI2b2ZmZXJVc2VyR3JvdXAlMjUzRHB1YmxpYyUyNmxhbmclM0RlbiUyNm90aSUzRFV4cTh3b3J2Rm8wJTI2cHJlZmVycmVkUmF0ZSUzRDc3Ni4zNSUyNnByb2ZpbGUlM0RyMmQybTcza244JTI2cm9vbXMlM0QxJTI2dXNlckNvdW50cnklM0RQSCUyNnV0bV9jYW1wYWlnbiUzRHNreXNjYW5uZXIlMjZ1dG1fbWVkaXVtJTNEY3BjJTI2dXRtX3NvdXJjZSUzRHNreXNjYW5uZXIifQ%3D%3D&amp;utid=7c42e7e8-51a4-5360-f116-f99ae5a5898c&amp;tm_stars=2&amp;client_id=skyscanner_app&amp;price_policy=2&amp;pre_redirect_id=cb4277a5-2024-f2f3-991d-b61a7fa7f2ee&amp;tm_city_code&amp;max_price=1215&amp;guests=1&amp;request_id=cb4277a5-2024-f2f3-991d-b61a7fa7f2ee&amp;tm_country_code=PH</t>
  </si>
  <si>
    <t>10.3198335, 123.9654853</t>
  </si>
  <si>
    <t>S. Osmeña Street, Pacific Grande 2, Gun-ob, Lapu-Lapu, Central Visayas, 6015, Philippines</t>
  </si>
  <si>
    <t>With a stay at Cebu Courtyard, you'll be centrally located in Lapu-Lapu, within a 15-minute drive of SM City Cebu and Ayala Center. This hotel is 6.8 mi (11 km) from Waterfront Cebu City Casino and 8.8 mi (14.2 km) from SM Seaside City Cebu.
Take in the views from a rooftop terrace and make use of amenities such as complimentary wireless internet access and gift shops/newsstands. Additional amenities at this hotel include tour/ticket assistance and a picnic area.
Grab a bite from the grocery/convenience store serving guests of Cebu Courtyard. Local cuisine breakfasts are available daily from 7 AM to 10:30 AM for a fee.
Featured amenities include express check-in, a 24-hour front desk, and luggage storage. Planning an event in Lapu-Lapu? This hotel has 1076 square feet (100 square meters) of space consisting of conference space and a meeting room. A roundtrip airport shuttle is provided for a surcharge (available 24 hours), and free self parking is available onsite.
Make yourself at home in one of the 57 air-conditioned rooms featuring Smart televisions. Complimentary wireless internet access is available to keep you connected. Bathrooms have showers and complimentary toiletries. Conveniences include desks and complimentary bottled water, and housekeeping is provided daily.</t>
  </si>
  <si>
    <t>Felicity Island Hotel</t>
  </si>
  <si>
    <t>www.skyscanner.com.ph/hotel_deeplink/4.0/PH/en-US/PHP/h_xp/204069774/2026-03-05/2026-03-06/hotel/hotel/hotels?legacy_provider_id=1&amp;rooms=1&amp;closed_user_group=mobile&amp;hb_data=iY2AQHtq988EvWVJnQXKocWBuUzFUm2g4ghyk9p8lxk1DVlr5VHGMrX8WBWamZ_cN7dz6mfr9rnP578oYfO6VfpkReggBASUeygWULMt2FE8iAcClRpBe5JYEya4fVSWQz1iHAhAY_TCpvlFpAG7i-ccYLv80hud-t8ubnYt4_escUOS6rm28kuN5-ba6IMvY4KjEzalpHElGWD5fyRl8ZVNaga1hndKgxBW7K98dWnZUSYiiE5zULzXcYXMn7RUdh-q_gxZCKYhla66KRnhQLuYf5E%3D&amp;q_datetime_utc=2026-03-05T14%3A27%3A22&amp;ticket_price=3788&amp;quote_id=-1789044499136737635&amp;utid_state=1&amp;channel=iphone&amp;price_without_closed_user_group=5051&amp;tm_place_name=Cebu&amp;deeplink_data=eyJmaWVsZHMiOnsic2lnbmF0dXJlIjoiM2MzOTZiMTUyYjgxZjJhNTgzNDg0NTI5YjdhMzAzZjEifSwidXJsIjoiaHR0cHM6Ly93d3cuZXhwZWRpYS5jb20ucGgvSG90ZWwtU2VhcmNoP3RwaWQ9NjgmbXBlPTE3NzI3MjAzNjEmZW5kRGF0ZT0yMDI2LTAzLTA2JmFkdWx0cz0xJmxvY2FsZT1lbl9VUyZjaGlkPTE2YjFjMTAyLTkyMjAtNGYwMS04MzZkLWM4Y2E1OGE4NzYxZiZlYXBpZD00NjIzMCZtY3RjPTMmc3RhcnREYXRlPTIwMjYtMDMtMDUmbXBkPUdCUCZtcG49MjE5OTY2MDIwJmN1cnJlbmN5PUdCUCZyYXRlcGxhbmlkPTI4NjI2OTg4NCZtcG09MjQmbXBwPTEmbXBvPUVDJnNlbGVjdGVkPTQxNTE2NDI2Jm1wYj04Ljc2Jm1wcT00My43OCZtcGE9MzkuODAifQ%3D%3D&amp;utid=8dbf06ab-5d0c-c6fd-1830-fcad6adacccd&amp;tm_stars=3&amp;client_id=skyscanner_app&amp;price_policy=2&amp;pre_redirect_id=e7b76ba7-1bf1-dfa8-036c-db2e92871d67&amp;tm_city_code=CEBP&amp;max_price=3803&amp;guests=1&amp;request_id=e7b76ba7-1bf1-dfa8-036c-db2e92871d67&amp;tm_country_code=PH</t>
  </si>
  <si>
    <t>10.2977768, 123.9636894</t>
  </si>
  <si>
    <t>Pajo, Lapu-Lapu, Central Visayas, 6015, Philippines</t>
  </si>
  <si>
    <t>parking, wifi, air_conditioning, non-smoking, internet_access, 24-hour_front_desk_service, smoking_areas, iron, multilingual_staff, room_service, atm, restaurant, safe_deposit_box, lounge, luggage_storage, airport_shuttle, photocopier, accessible, fax, concierge</t>
  </si>
  <si>
    <t>A stay at Felicity Island Hotel places you in the heart of Lapu-Lapu, a 4-minute drive from Cebu Yacht Club and 8 minutes from SM City Cebu. This hotel is 4.5 mi (7.3 km) from Cebu-Cordova Link Expressway and 6.1 mi (9.8 km) from Heritage of Cebu Monument.
Make use of convenient amenities such as complimentary wireless internet access, concierge services, and gift shops/newsstands.
Satisfy your appetite for lunch or dinner at the hotel's restaurant, or stay in and take advantage of the room service (during limited hours). Quench your thirst with your favorite drink at the bar/lounge. A complimentary full breakfast is served daily from 6:00 AM to 10:00 AM.
Featured amenities include complimentary newspapers in the lobby, dry cleaning/laundry services, and a 24-hour front desk. A roundtrip airport shuttle is complimentary (available 24 hours).
Make yourself at home in one of the 41 individually decorated guestrooms, featuring minibars and flat-screen televisions. Your room comes with a Select Comfort bed. Complimentary wireless internet access keeps you connected, and cable programming is available for your entertainment. Bathrooms feature showers, complimentary toiletries, and bidets.</t>
  </si>
  <si>
    <t>Vivien's Hotel</t>
  </si>
  <si>
    <t>www.skyscanner.com.ph/hotel_deeplink/4.0/PH/en-US/PHP/h_bc/200700914/2026-03-05/2026-03-06/hotel/hotel/hotels?legacy_provider_id=13&amp;rooms=1&amp;closed_user_group=general&amp;hb_data=whz3w_JUN69MSTcTTmr43YD8A4dBxmCF4q5TxbPwj274TOKF5jzsZ9RAsllfjkFCBs7GqnTChk8Apkf8HC-GBCpLqu3M-tZYEaD12UzOVMOHYHMpVCnP3t9oN7TvefGbUsB816QOMTZDh2PTX4v2qpe9aC2ECw_MUSGfIhDJeQlbObXZXpD9gDIJZdFDzz1ymbyQeylFZ_XMG6MDA5dzPwFIi5IlNV0BzSXBs0CrWVm8bBwb5NsY48Ffqf5xPCl-ha6nIR6VzqjeEemaUBR37pdxRVVj2EYg8DrS8w4fONKlbLRf3kScE7OL3Y45P-sFpkHezlUxwe9yzG99n3OR9yl9i08OArVthnKiBEpbFwQr3ET-8OxcGK2hj2Td33B2-rU2fexy-zprL8kDl64xC5o0NjgA_jb3zJYSEglhzZAl_QGaKdY%3D&amp;q_datetime_utc=2026-03-05T14%3A27%3A22&amp;ticket_price=1849&amp;quote_id=8006913196349444928&amp;utid_state=1&amp;channel=iphone&amp;price_without_closed_user_group=4533&amp;tm_place_name=Cebu&amp;deeplink_data=eyJmaWVsZHMiOnsic2lnbmF0dXJlIjoiNzM3M2ZhMjAxMGE1MTUzMzViYzMwZDg2ZjM1YmZmODUiLCJibG9ja19pZCI6InYxX0NnRXRFTXdDR2lnS0hUSXdNall0TURNdE1EVlVNREE2TURBNk1EQXVNREF3S3pBM09qQXdFQUVZM3dFb0FUZ0JJZ0lJQVE9PV9DaUFJaU9qMVV4QUNJR3dvb1B6dEVUQUNTZ3N3UkRFd01GQmZNVEF3VUZDWUJSSUNDQUVhQkNnQ01BRWlCQWdDR0FJPSJ9fQ%3D%3D&amp;utid=68ff8ee1-45c9-2381-7641-74a83725397a&amp;tm_stars=3&amp;client_id=skyscanner_app&amp;price_policy=2&amp;pre_redirect_id=1f06440d-5fc6-15b8-df25-0b4b9ceac1ee&amp;tm_city_code=CEBP&amp;max_price=2880&amp;guests=1&amp;request_id=1f06440d-5fc6-15b8-df25-0b4b9ceac1ee&amp;tm_country_code=PH</t>
  </si>
  <si>
    <t>10.3225552, 123.9773054</t>
  </si>
  <si>
    <t>Maximo V. Patalinjug Jr. Avenue, Santo Niño Village, Basak, Lapu-Lapu, Central Visayas, 6015, Philippines</t>
  </si>
  <si>
    <t>With a stay at Vivien's Hotel in Lapu-Lapu (Basak), you'll be steps from City Times Square and 3 minutes by foot from Mactan Export Processing Zone. This hotel is 0.1 mi (0.2 km) from Mactan Town Center and 0.4 mi (0.6 km) from The Outlets at Pueblo Verde.
Enjoy recreation amenities such as a fitness center or take in the view from a terrace. Additional features at this hotel include complimentary wireless internet access, concierge services, and shopping on site.
Enjoy a meal at the restaurant, or stay in and take advantage of the hotel's room service (during limited hours). Cooked-to-order breakfasts are available daily from 6:00 AM to 10:00 AM for a fee.
Featured amenities include a business center, a 24-hour front desk, and a safe deposit box at the front desk. A roundtrip airport shuttle is complimentary (available 24 hours).
Make yourself at home in one of the 45 individually decorated guestrooms, featuring minibars and flat-screen televisions. Rooms have private balconies. Complimentary wireless internet access keeps you connected, and cable programming is available for your entertainment. Private bathrooms with showers feature rainfall showerheads and complimentary toiletries.</t>
  </si>
  <si>
    <t>Park Hill Hotel</t>
  </si>
  <si>
    <t>https://www.google.com/maps/place/Centro+Mactan+Suites/data=!4m11!3m10!1s0x33a999f91f952105:0xb44655f17866191!5m3!1s2026-03-01!4m1!1i2!8m2!3d10.2913884!4d123.9679416!16s%2Fg%2F11bvvznm6l!19sChIJBSGVH_mZqTMRkWGGF19lRAs?authuser=0&amp;hl=en&amp;rclk=1</t>
  </si>
  <si>
    <t>10.2913884, 123.9679416</t>
  </si>
  <si>
    <t>Matumbo - Pusok Road, Matumbo, Pusok, Lapu-Lapu, Central Visayas, 6015, Philippines</t>
  </si>
  <si>
    <t>The Park Hill Hotel Mactan provides a great place for travelers to relax after a busy day. Visitors to Lapu-Lapu City will find that the Park Hill Hotel Mactan is a fantastic accommodation choice. The hotel is just 2km away from Mactanâ€“Cebu International Airport. There is no shortage of things to see in the area, with the Cebu Yacht Club, Gaisano Island Mall Convention and Events By The Garden all nearby. When guests have some time on their hands they can make use of the onsite facilities.</t>
  </si>
  <si>
    <t>Centro Mactan Suites</t>
  </si>
  <si>
    <t>www.skyscanner.com.ph/hotel_deeplink/4.0/PH/en-US/PHP/h_bc/154703943/2026-03-02/2026-03-03/hotel/hotel/hotels?legacy_provider_id=13&amp;rooms=1&amp;closed_user_group=apps&amp;hb_data=9MikAnl7R-1dplJok0VRJ76NnZbX6EmBcQko2f94QD7GOKe9n48n7Ja_3LaP01GNz-4Ys1CJ8ckfGyp45xWoVQDaFIz-__mTmf-EqsAcJW6QPiHZahuml2m_5EY_JpAKbqSMm1A1f1r4lDw-1CE0zdv1t3no6C5184SG3v6tl8vGBYnG-eYI9GEigYdjc0uCo-Fj8BSORkXMumvFfttZ23dFQx0jWCSNp123EHzwoMdbOxqmh99fwihjU0wyvm8vcyH7gJf8MBMYtopEJIvQvlR6rZx9utnOsvHsuMAoifVo9bpTOWeB0KYz4ww3-clZ3d4stfok-2K4VSs_7RI_TS73Vs8XOq6XvzUmXykZrwXdw3CmsCQf71MjUTZb-QzROSm5Esp_4_CO0jhR2yjzudIcVhVkx8Af5IbbnWf7il0yATv5NDU%3D&amp;q_datetime_utc=2026-03-02T00%3A26%3A41&amp;ticket_price=1271&amp;quote_id=-766960032667205912&amp;utid_state=1&amp;channel=iphone&amp;price_without_closed_user_group=1475&amp;tm_place_name=Cebu&amp;deeplink_data=eyJmaWVsZHMiOnsic2lnbmF0dXJlIjoiMTdhNjA2ZWJlN2ZkZWM5Mjk3MDE3NzlmYThmOTA3ODQiLCJibG9ja19pZCI6IjIxNTg1MzgwMV8yNDY5NjU2NzVfMl8yXzAifX0%3D&amp;utid=a25a34c6-8b47-cd40-d9b4-b65011115d05&amp;tm_stars=1&amp;client_id=skyscanner_app&amp;redirect_delay=1000&amp;price_policy=2&amp;pre_redirect_id=1681ffc9-111f-dd34-8538-59607652278d&amp;tm_city_code=CEBP&amp;max_price=2218&amp;guests=1&amp;request_id=1681ffc9-111f-dd34-8538-59607652278d&amp;tm_country_code=PH</t>
  </si>
  <si>
    <t>10.3063102, 124.0160701</t>
  </si>
  <si>
    <t>Kagudoy Road, Vista Bella, Basak, Lapu-Lapu, Central Visayas, 6015, Philippines</t>
  </si>
  <si>
    <t>parking, wifi, air_conditioning, non-smoking, internet_access, 24-hour_front_desk_service, smoking_areas, multilingual_staff, room_service, restaurant, desk, shower</t>
  </si>
  <si>
    <t>Located in Mactan, 6.3 miles from SM City Cebu, Centro Mactan Suites provides accommodations with free WiFi and free private parking. This 1-star inn has air-conditioned rooms with a private bathroom. Colon Street is 8.</t>
  </si>
  <si>
    <t>BELMONT HOTEL MACTAN</t>
  </si>
  <si>
    <t>www.skyscanner.com.ph/hotel_deeplink/4.0/PH/en-US/PHP/h_fd/136381596/2026-03-02/2026-03-03/hotel/hotel/hotels?legacy_provider_id=927050&amp;rooms=1&amp;closed_user_group=general&amp;hb_data=16FmKrgjsDry1krTEPi8-elaISEnM52ptvlGlCS2KdMCL1dFQbzbBWumH-F1yFXdWf2fD11v-FdNc_Nx43F-lwDRU_rSyfXHUOETehC6jVPFaQDs-hQmPfAxIRmQb9MIdz1-Nxdcv7mSGOkVbypK5N9y_NizVfP_UjGfnbFFmiBxgwEZoEBdAqEaWB1Ez4TNw0OJ05hptRCh9jF_JsTM3M2weqvY7FhNbHOnamSvSbyHAlPmc0NEasySTBjW7q1iqSKrUCo-yBf7EG2ZqEpGKeZi0xUoCDoBqSBxkSEB22qXDjRBZICn1jUk9nVPN9QqxtfwRGU2HcqWg0zu1ME74Oj53zKrRs2D_Q0UXOSOm9n5sZgnFVHgYRMnukrkG532Ea5b6aeG1zLdjOSEgIeJaEI7pxdlWxxPh1y3z8fDiU4QGg%3D%3D&amp;q_datetime_utc=2026-03-02T00%3A26%3A35&amp;ticket_price=5213&amp;quote_id=3664650422436855485&amp;utid_state=1&amp;channel=iphone&amp;price_without_closed_user_group=6937&amp;tm_place_name=Pasay&amp;deeplink_data=eyJmaWVsZHMiOnsic2lnbmF0dXJlIjoiYzkyNTI1MzliMTM3MDc1M2Y0YWNjMWRjYjk5NTk5YmYifSwidXJsIjoiaHR0cHM6Ly9kZWFscy52aW8uY29tP3NpZz1lMTgxMmExOGQ4OTc5MGQzNTQyOWVkZTEyN2MwMmUzMzEwODRmZWY4NTVmODBiYzBlYzQ5ZDdkZDRmZGExNTdjMzEzMzMxMzYzNzM0MzkzOTM2Mzgmc2lnLWlzcz1tZXRhJnR1cmw9aHR0cHMlM0ElMkYlMkZ2aW8uY29tJTJGSG90ZWwlMkZTZWFyY2glM0ZjaGVja0luJTNEMjAyNi0wMy0wMiUyNmNoZWNrT3V0JTNEMjAyNi0wMy0wMyUyNmN1cnJlbmN5JTNEUEhQJTI2ZXB2JTNETVM0eSUyNmVzZCUzREJycGlCQXVpOU5QbWgtbnpyU2RyS1NnX2lrRnFFM3R5YkxmaVdHNXBNQlBraThJTG1HbnNZUFlaeW90elc1Rk56MjFheU85WjJfNURFcEZkTzFqa3NTckJ6QlplaUtJOHJUZXp6dkV5enFoT05QUnVWd0klMjUzRCUyNmZvcmNlQ3VycmVuY3lDaGFuZ2UlM0QxJTI2Zm9yY2VMYW5ndWFnZUNoYW5nZSUzRDElMjZob3RlbElkJTNEMjg0OTgwOSUyNmxhYmVsJTNEc3JjJTI1M0Rza3lzY2FubmVyJTI1MjZ1Y291bnRyeSUyNTNEUEglMjUyNnVkZXZpY2UlMjUzRG1vYmlsZSUyNTI2aG90ZWwlMjUzRDI4NDk4MDklMjUyNmRheSUyNTNEMiUyNTI2bW9udGglMjUzRDAzJTI1MjZ5ZWFyJTI1M0QyMDI2JTI1MjZsb3MlMjUzRDElMjUyNm9mZmVyaWQlMjUzRG93bnpXdV9fWElTRSUyNTI2cHJpY2UlMjUzRDUyMTMuNDklMjUyNmN1cnJlbmN5JTI1M0RQSFAlMjUyNnVzZXJsYW5nJTI1M0RlbiUyNTI2X3RoJTI1M0RlNmJhNmRjOTNlZTAyMWQ4YTJkYTE5MTFjODViNDkyMmNiYmFiYzRmZDJhMDE2YmUlMjUyNmR0cyUyNTNEMTc3MjQwOTkwNiUyNTI2b2x1dCUyNTNEMTc3MjQwOTkwNiUyNTI2Y2FuUGF5TGF0ZXIlMjUzRGZhbHNlJTI1MjZyZXF1ZXN0VXNlckdyb3VwJTI1M0QlMjUyNm9mZmVyVXNlckdyb3VwJTI1M0RwdWJsaWMlMjZsYW5nJTNEZW4lMjZvdGklM0RNTk83UlhxbjF4byUyNnByZWZlcnJlZFJhdGUlM0Q1MjEzLjQ5JTI2cHJvZmlsZSUzRHIyZDJtNzNrbjglMjZyb29tcyUzRDElMjZ1c2VyQ291bnRyeSUzRFBIJTI2dXRtX2NhbXBhaWduJTNEc2t5c2Nhbm5lciUyNnV0bV9tZWRpdW0lM0RjcGMlMjZ1dG1fc291cmNlJTNEc2t5c2Nhbm5lciJ9&amp;utid=3fcb5121-cc0a-17fe-6428-ae0e61989238&amp;tm_stars=4&amp;client_id=skyscanner_app&amp;redirect_delay=1000&amp;price_policy=2&amp;pre_redirect_id=36fcfd06-db4b-ba8d-530f-13932ab2301a&amp;tm_city_code&amp;max_price=6188&amp;guests=1&amp;request_id=36fcfd06-db4b-ba8d-530f-13932ab2301a&amp;tm_country_code=PH</t>
  </si>
  <si>
    <t>10.3141, 124.026354</t>
  </si>
  <si>
    <t>BE Resorts Mactan, Punta Engaño Road, Punta Engaño, Lapu-Lapu, Central Visayas, 6015, Philippines</t>
  </si>
  <si>
    <t>BE Resort Mactan</t>
  </si>
  <si>
    <t>www.skyscanner.com.ph/hotel_deeplink/4.0/PH/en-US/PHP/h_bc/95826426/2026-03-05/2026-03-06/hotel/hotel/hotels?legacy_provider_id=13&amp;rooms=1&amp;closed_user_group=general&amp;hb_data=ILZovfVcCDdNFky4GGsyXk4PYxMABbIpzlb2QLOalDNcW_cHSYZhlYebuz_UkfjQJdXzYBDovicjWKcYZ1q4rQ57XBnakJ_5qxpcORP2XOgq5QmWYxW6mJ8TVrxH-A55HeodX8UHC1d1Mj9UiLc0wOGwEsvwINCOQsWsG4wvt_TIln6baKXcoLb0s5lu1RcpRHdPQ5Qp1VCS0E25Ao4J-wn8mYwTboEzwbH7ekvuF0ddHCu3TJiVZxOYWqWDK13G8JRFvfWCiUmFvl7L-WbOeiJqRNw49nU6-9Ec6CUyQT6Q8WAuYDC96d0RbF0PubLomQRj6kiqMZQOEZLJbadK8ky43GWM1HRa2Z0-wJjOPVPjHs0x1Tk51r3jhVFZhd8IdMS1MUI_chTOikRJ1qnw3afZPaDHTWDofRqn8VOll3oTnM_cOog%3D&amp;q_datetime_utc=2026-03-05T14%3A27%3A24&amp;ticket_price=4659&amp;quote_id=8590479585909943806&amp;utid_state=1&amp;channel=iphone&amp;price_without_closed_user_group=10175&amp;tm_place_name=Cebu&amp;deeplink_data=eyJmaWVsZHMiOnsic2lnbmF0dXJlIjoiN2EzYzBkMTg4MDU5YjQ4YzI5NzQ4Y2I2ZmNhYzJjNzMiLCJibG9ja19pZCI6InYxX0NnRXRFTTdhQVJvb0NoMHlNREkyTFRBekxUQTFWREF3T2pBd09qQXdMakF3TUNzd056b3dNQkFCR044QktBRTRBU0lDQ0FFPV9Da2NJOXFQWDd3VVFBaUFDTUFKQUFVb05NelkxUkRFd01GQmZNVEF3VUZDY3RRTjZKRGszT0dNd056bGhMVGhpTW1FdE16TTFZUzAxT0dOakxUVTBOek14TUdWa1pUaGhZaElDQ0FFYUJDZ0NNQUVpQkFnQ0dBST0ifX0%3D&amp;utid=fa3ba748-ec2f-f5c9-342d-ee5f7d66adb0&amp;tm_stars=4&amp;client_id=skyscanner_app&amp;price_policy=2&amp;pre_redirect_id=a025798d-046b-12d1-e3dc-e8a2fb3dea61&amp;tm_city_code=CEBP&amp;max_price=6750&amp;guests=1&amp;request_id=a025798d-046b-12d1-e3dc-e8a2fb3dea61&amp;tm_country_code=PH</t>
  </si>
  <si>
    <t>10.3070141, 124.0100627</t>
  </si>
  <si>
    <t>BE Resort Mactan is a beachfront hotel that offers an outdoor pool and free WiFi in public areas. The resort is located in Mactan, 10 mi from SM City Cebu and 11 mi from Ayala Mall.</t>
  </si>
  <si>
    <t>Mactan-Cebu Airport Budget Hotel</t>
  </si>
  <si>
    <t>www.skyscanner.com.ph/hotel_deeplink/4.0/PH/en-US/PHP/h_bc/116167977/2026-03-02/2026-03-03/hotel/hotel/hotels?legacy_provider_id=13&amp;rooms=1&amp;closed_user_group=mobile&amp;hb_data=dgiTgmGIJPX6JQ_71PSJzjRVl0uTNYI97q_YYYXRGDLy7m5fVB0g2_uRFmV3bu69jKQBGZGYb0BIBU5U4Z4dLEFKRQD5vRtITod02fBayd553UU7_G0semMZkiLgqsWbMAMzIgrr4YGNEgNBpcgWi-gXd9edBBlDm-W6EEYcMZ-YQJsDQjKX37iQBalERKARaPK0UM7N7sTEFwWh5nTOOSmbvB5zazzpCS_BpC2T56v0D205NkGgYGZwEbHQHGHyfx8SJpZD-fkkMsCFr3rymTOVySZptj3E1faSazyoxp7hdcUAfzz0QBHMTzeWQax4IHcolihXU6-21kt4OU-YXxPALdMQUAIUJdJYBoPG1bZLsZRcGWR9rRQ2ir4lt5N2zrRio-ZSrjvyQSaSSs8Px3snVssHq06tvPshFj1ce0mqzTAXVkM%3D&amp;q_datetime_utc=2026-03-02T00%3A26%3A41&amp;ticket_price=19640&amp;quote_id=-3372836128064668392&amp;utid_state=1&amp;channel=iphone&amp;price_without_closed_user_group=19640&amp;tm_place_name=Cebu&amp;deeplink_data=eyJmaWVsZHMiOnsic2lnbmF0dXJlIjoiMzUwZDNiNWRiMjMwODBiYzZmOWQ1NTU5YjYzNzEwZmUiLCJibG9ja19pZCI6IjE3NTc0NTExXzE4OTczMjU5Ml8yXzQxXzAifX0%3D&amp;utid=57eae86c-2ac5-e705-d982-5d8b6ea65c3a&amp;tm_stars=5&amp;client_id=skyscanner_app&amp;redirect_delay=1000&amp;price_policy=2&amp;pre_redirect_id=6080679b-ce6f-4ebd-9d8a-25bacce5119f&amp;tm_city_code=CEBP&amp;max_price=54010&amp;guests=1&amp;request_id=6080679b-ce6f-4ebd-9d8a-25bacce5119f&amp;tm_country_code=PH</t>
  </si>
  <si>
    <t>10.312912, 123.9579762</t>
  </si>
  <si>
    <t>Manuel L. Quezon National Highway, Pasancepajo, Pajo, Lapu-Lapu, Central Visayas, 6015, Philippines</t>
  </si>
  <si>
    <t>With a stay at Mactan-Cebu Airport Budget Hotel in Lapu-Lapu, you'll be within a 15-minute drive of SM City Cebu and Ayala Center. This hotel is 5.8 mi (9.3 km) from Waterfront Cebu City Casino and 7.7 mi (12.4 km) from SM Seaside City Cebu.
Make use of convenient amenities such as complimentary wireless internet access, shopping on site, and barbecue grills.
Featured amenities include a 24-hour front desk, a safe deposit box at the front desk, and refrigerator in a common area. Free self parking is available onsite.
Make yourself at home in one of the 10 air-conditioned guestrooms. Complimentary wireless internet access is available to keep you connected. Shared bathrooms with bidets are provided. Conveniences include desks, and housekeeping is provided daily.</t>
  </si>
  <si>
    <t>Chambre Hotel Mactan</t>
  </si>
  <si>
    <t>www.skyscanner.com.ph/hotel_deeplink/4.0/PH/en-US/PHP/h_xp/157109456/2026-03-05/2026-03-06/hotel/hotel/hotels?legacy_provider_id=1&amp;rooms=1&amp;closed_user_group=mobile&amp;hb_data=USbIlC-CnReEHsI5dYPtjy0bncIvbVG9Pl0WgYFLublSWwn325tpWbFvoeJtT-grGMxNFGeHH5vRHm8DcNuwYqi3QswWkkOYT-FS-DOkE-S20PMlaFvLGS7gOJIgu7zHXaxkiQcYE4FkpCnrf53GAZoaK4l2DybpEsvGfIV0P8ngEIxugjvzUcro9Unc6jtvPZ0F421ao4pVF8kWDEuEQI5OegqGgafxPrQcjjqz2Dim-9-IvckOWSN7Lfez58GwNwV_jHaCRUnQC7kkFCedVOvsidQ%3D&amp;q_datetime_utc=2026-03-05T14%3A27%3A26&amp;ticket_price=2072&amp;quote_id=3290920770376944101&amp;utid_state=1&amp;channel=iphone&amp;price_without_closed_user_group=2590&amp;tm_place_name=Lapu-Lapu+City&amp;deeplink_data=eyJmaWVsZHMiOnsic2lnbmF0dXJlIjoiZDNmNjNkM2MyOTYzZmQyYzVjMzg4MTU5OTBhODNlNTgifSwidXJsIjoiaHR0cHM6Ly93d3cuZXhwZWRpYS5jb20ucGgvSG90ZWwtU2VhcmNoP21wZD1HQlAmdHBpZD02OCZtcGU9MTc3MjcxNzM4NyZlbmREYXRlPTIwMjYtMDMtMDYmYWR1bHRzPTEmbXBuPTMxOTUxMDA4NCZtcG09MjQmbXBwPTEmbG9jYWxlPWVuX1VTJm1wbz1FQyZjaGlkPThiYTAwYzMxLTgzNTUtNDhjZC05NjJiLTllZjUyMTljODI4NSZtcHE9MjMuOTUmZWFwaWQ9NDYyMzAmbWN0Yz0zJmN1cnJlbmN5PUdCUCZyYXRlcGxhbmlkPTM4NzAwNTY5OSZzZWxlY3RlZD04MzExOTcxOSZzdGFydERhdGU9MjAyNi0wMy0wNSZtcGI9NC43OSZtcGE9MjEuNzcifQ%3D%3D&amp;utid=b6e5dcdf-241d-0a88-c118-d9e88050d5fe&amp;tm_stars=2&amp;client_id=skyscanner_app&amp;price_policy=2&amp;pre_redirect_id=f9114562-783a-14fe-708b-6e1686181fa8&amp;tm_city_code&amp;max_price=2778&amp;guests=1&amp;request_id=f9114562-783a-14fe-708b-6e1686181fa8&amp;tm_country_code=PH</t>
  </si>
  <si>
    <t>10.2787703, 123.9864092</t>
  </si>
  <si>
    <t>WinZir, U. A. Ybañez Street, Pasancepajo, Pajo, Lapu-Lapu, Central Visayas, 6016, Philippines</t>
  </si>
  <si>
    <t>Located in Lapu-Lapu, Chambre Hotel Mactan is within a 15-minute drive of SM City Cebu and Waterfront Cebu City Casino. This bed &amp; breakfast is 5.9 mi (9.5 km) from Ayala Center and 7.9 mi (12.7 km) from SM Seaside City Cebu.
This bed &amp; breakfast offers designated smoking areas.
Cooked-to-order breakfasts are available daily from 7:00 AM to 10:00 AM for a fee.
Featured amenities include a 24-hour front desk, luggage storage, and a safe deposit box at the front desk. Free self parking is available onsite.
Make yourself at home in one of the 34 air-conditioned guestrooms. Complimentary wireless internet access keeps you connected, and digital programming is available for your entertainment. Bathrooms feature showers, bidets, and hair dryers. Conveniences include blackout drapes/curtains and in-room massages, and housekeeping is provided daily.</t>
  </si>
  <si>
    <t>Aosmec Square Hotel</t>
  </si>
  <si>
    <t>www.skyscanner.com.ph/hotel_deeplink/4.0/PH/en-US/PHP/h_h1/154722328/2026-03-05/2026-03-06/hotel/hotel/hotels?legacy_provider_id=927111&amp;rooms=1&amp;closed_user_group=mobile&amp;hb_data=ZuyVitCm-RSXmh3FIYT1g9NVk_VLPNqQcmViLW1fm1H54-tf2QcMIA276oy-jrw6PAIhGpfxxLpQm83bbCi6RU62GAfI056o7Y--dZp5pXspKKUR26ZTp2T4kjvusRFjqAXDqXa2KdCwXi5IWwWx8u5cHRG_r9S-xpE5tSUwTHPLncUUMh8tEt1hxOGSNw4JSU0leIPTCIayYz1hAiwhxmxfvPfKUHeWK-R61wSyp6afxOi74aNWb6u-191zjloEZh7xRNTOQc10spWVluprUlJOpOU%3D&amp;q_datetime_utc=2026-03-05T14%3A27%3A27&amp;ticket_price=700&amp;quote_id=5838155958738692307&amp;utid_state=1&amp;channel=iphone&amp;price_without_closed_user_group=1400&amp;tm_place_name=Lapu-Lapu+City&amp;deeplink_data=eyJmaWVsZHMiOnsic2lnbmF0dXJlIjoiYzc4ZmVhZWE0NWEzMDM2OWViMjFiZjQwYTlmMTQwOGIifSwidXJsIjoiaHR0cHM6Ly9waC5ob3RlbHMuY29tL0hvdGVsLVNlYXJjaD90cGlkPTMyMTQmbXBlPTE3NzI3MjAyMjYmZW5kRGF0ZT0yMDI2LTAzLTA2JmFkdWx0cz0xJmxvY2FsZT1lbl9QSCZjaGlkPWRlY2U3ZjFkLTE0ODAtNDRiMy1hZGI3LTYxMDYzOGI3Y2VkZCZlYXBpZD00NCZtY3RjPTMmc3RhcnREYXRlPTIwMjYtMDMtMDUmbXBkPVBIUCZtcG49MzIwODMxMTAyJmN1cnJlbmN5PVBIUCZyYXRlcGxhbmlkPTM4NzMxNTU4OCZtcG09MjQmbXBwPTEmbXBvPUVDJnNlbGVjdGVkPTE5ODAxODk0Jm1wcT03MDAuMDAmbXBhPTcwMC4wMCJ9&amp;utid=b53414e7-3b85-859a-16be-4eceda5cbeff&amp;tm_stars=2&amp;client_id=skyscanner_app&amp;price_policy=2&amp;pre_redirect_id=43daef16-3d68-3ba9-d016-ca546009e1ca&amp;tm_city_code&amp;max_price=1390&amp;guests=1&amp;request_id=43daef16-3d68-3ba9-d016-ca546009e1ca&amp;tm_country_code=PH</t>
  </si>
  <si>
    <t>10.267509, 123.9440885</t>
  </si>
  <si>
    <t>Basak-Sisi-Agus Road, Agus, Lapu-Lapu, Central Visayas, 6015, Philippines</t>
  </si>
  <si>
    <t>Located in Mactan, within a 15-minute walk of Hadsan Beach and 8 miles of SM City Cebu, Aosmec Square Hotel has barbecue facilities. With a shared lounge, the 1-star inn has air-conditioned rooms with free WiFi, each with a private bathroom.</t>
  </si>
  <si>
    <t>Sheraton Cebu Mactan Resort</t>
  </si>
  <si>
    <t>www.skyscanner.com.ph/hotel_deeplink/4.0/PH/en-US/PHP/h_ct/212959531/2026-03-05/2026-03-06/hotel/hotel/hotels?legacy_provider_id=31&amp;rooms=1&amp;closed_user_group=general&amp;hb_data=mhVtSu_VQQVdqVLuyIBvOArpluystU3ngOEzMkNGCvSRkIXceg-xYbsOfSK8ehnr6jpKr6lpS50MDY9afzPsQhY7VxGAMDYw4tccPmqa5GLqn3KGK8E1RX55kPklIHmLHW9SqNJEM3Te-nM13MtO5v9nNt7ciCBZrf--NPxqFjLXdduL2JbvUo-KL8w6bygWRTipyU34sLSqpqD-pJX-YNvt5D82YGP6JH15T5QfCSBL9RMykTdmApf6KmMoKr67GR8hp_P2F6SC96gCdjyQij4qXCGH6eAY3VaJrye91Efblxwx02jrtC3Sq0FLINcXh7K-R-ShFs1OgC0iq-AHMUvXbzX6C6fpYce3Eh5tD43DUdrkgjpR6yYAsZnyZ8xsheP1A1e8gGgOELEqlsnWPV4QkgSXXcP1Z6d4fht7AA%3D%3D&amp;q_datetime_utc=2026-03-05T14%3A27%3A32&amp;ticket_price=15503&amp;quote_id=-6300104278526030369&amp;utid_state=1&amp;channel=iphone&amp;price_without_closed_user_group=18604&amp;tm_place_name=Cebu&amp;deeplink_data=eyJmaWVsZHMiOnsic2lnbmF0dXJlIjoiYjBlZjM5NjhkZGEwNTNjMTY1ODU0ZTE0YWFjNTFhMWUifSwidXJsIjoiaHR0cHM6Ly9waC50cmlwLmNvbS9ob3RlbHMvcmVkaXJlY3Q%2FaG90ZWxpZD05ODA2MjIzNiZjaXR5PTcyMzExJkFsbGlhbmNlaWQ9MTI2MDcmc2lkPTg4ODgzMiZjaGVja2luPTIwMjYtMDMtMDUmY2hlY2tvdXQ9MjAyNi0wMy0wNiZzaG9wcGluZ2lkPTk4NTIyNWI0MWJkZTRmYjE4MzlkNWJiZDMwNTQ3NGIxJmFkdWx0PTEmY2hpbGRyZW49MCZhZ2VzPSZsYW5ndWFnZT1lbnBoJmxvY2FsZT1lbl9QSCZyb29taWQ9MTYwNjIxNDM5NSZzd2lkPTAmcGF5PVBQJmZndD0xJmlzX3NwPVExJmNybj0xJmN1cnI9UEhQJndrcD0xJnN0YW5kPUg0c0lBQUFBQUFBQV93QVJBZTctQ204S0FoZ0JFZ1FJQVJBQUdtTUktOFh6X1FVU0FURVlBREE4T1BJUm1BR2NuLUV1cUFFQXVBRUJ3QUVCMFFFQUFBQUFBR3JJUU9FQndfVW9YSTlIemtEb0FabUF2clFCaUFJZ2lRUUFBQUFBQUFBQUFLQUVCcW9FREFqYkR4RXpNek16TXptb1FLRUZBQUFBQUFBQUFBQWFJRGs0TlRJeU5XSTBNV0prWlRSbVlqRTRNemxrTldKaVpETXdOVFEzTkdJeElBUW80cUNtelFaSUFWSUdaalEyWVRBeFdod0tBMUJJVUJGSEEzZ0xKQ2ktUHhvRFVFaFFJVWNEZUFza0tMNF9ZZ1ZsYmw5UVNHaThGSEFCZUFDS0FRZElBWGdBeUFFQnFnRUhDZ013TVRFUUFmSUJJams0TlRJeU5XSTBNV0prWlRSbVlqRTRNemxrTldKaVpETXdOVFEzTkdJeFh6S1NBZ0UwbWdJQUFBQUFfXzhCQUFEX185YjBlOThSQVFBQSJ9&amp;utid=96793860-ce38-b414-a8a2-53ea317526ee&amp;tm_stars=5&amp;client_id=skyscanner_app&amp;price_policy=2&amp;pre_redirect_id=55834f65-1f4c-bcc3-5c13-3b7925553206&amp;tm_city_code=CEBP&amp;max_price=203401&amp;guests=1&amp;request_id=55834f65-1f4c-bcc3-5c13-3b7925553206&amp;tm_country_code=PH</t>
  </si>
  <si>
    <t>10.3112325, 123.9517543</t>
  </si>
  <si>
    <t>Punta Engaño Road, Punta Engaño, Lapu-Lapu, Central Visayas, 6015, Philippines</t>
  </si>
  <si>
    <t>Sheraton Cebu Mactan Resort is your oasis in the Philippines. Youâ€™ll find us nestled along the sea next to a whiteÂ­Â­-sand beach, moments from the islandâ€™s most popular cultural attractions. Arrive at the airport and reach our Cebu beachfront family resort in only 30 minutes. Savor delicious dining options; Buhi Cave Bar serves Mediterranean, while Dip restaurant serves Nikkei cuisine, one of the first restaurants to offer it on Mactan Island. For those hosting a meeting in the Philippines, our Cebu beachfront luxury resort boasts versatile spaces with LED screens. Relax at the Sheraton Spa, with six treatment rooms and a range of soothing services. Families have plenty of options too, from a kids' club and on-site outdoor pool to easy access to beach watersports. When itâ€™s time to recharge, unwind in some of the largest accommodations offered on Mactan Island. Our 261 rooms and suites include views of the sea, premium amenities, and more. Take your getaway to the next level at Sheraton Cebu Mactan Resort.</t>
  </si>
  <si>
    <t>GV Tower Hotel</t>
  </si>
  <si>
    <t>https://www.google.com/maps/place/The+Pocket+Hotel/data=!4m11!3m10!1s0x33a999bfb14715f1:0xfcc9a400a23414bd!5m3!1s2026-03-01!4m1!1i2!8m2!3d10.3119564!4d123.9587616!16s%2Fg%2F11h7v6dxc0!19sChIJ8RVHsb-ZqTMRvRQ0ogCkyfw?authuser=0&amp;hl=en&amp;rclk=1</t>
  </si>
  <si>
    <t>10.3119564, 123.9587616</t>
  </si>
  <si>
    <t>Citi Appliance, Osmeña Boulevard, Kalubihan, Calamba, Cebu City, Central Visayas, 6000, Philippines</t>
  </si>
  <si>
    <t>Located in Cebu City, a 2-minute walk from Colon Street, GV Tower Hotel provides accommodations with a terrace, free private parking, a restaurant and a bar. With free WiFi, this 1-star hotel offers room service and a 24-hour front desk.</t>
  </si>
  <si>
    <t>The Pocket Hotel</t>
  </si>
  <si>
    <t>www.skyscanner.com.ph/hotel_deeplink/4.0/PH/en-US/PHP/h_bc/203991020/2026-03-05/2026-03-06/hotel/hotel/hotels?legacy_provider_id=13&amp;rooms=1&amp;closed_user_group=apps&amp;hb_data=1Fan8HeabzOtSpJvXF1zSwDAWaYQti1HNdVa1kLWe-V4DVQELO1VIq0IZ_wUPj81XdtFeLkXlan3I3yrf4mXSjDqjJRVhZtF4ufYQdUZrKzunRPXnTLVknitlnOv339X_XVwyyehEsjgpuo_KV5FKe4yr19k3LcdnG6_PVhlnMgi5WKw3VpcpO25F5Yo6Ci_Wxtfjvl2de8R8ubvKCM6p60OzNUwJtjywvAhO55NYcB4ehwbIRZclTbTFjUCivDpRaV3gHLiGcsTu_6u2Ljcy6WrdBPPCU4Rbs2uxm7WHo_t170R-JztUKN7kfRwfnJUkiRRWERlPCccc07hIs9-z2pbWQj9gBbSIK2w3UFGAGeV39_mebtEhz-ixzXZtq5sRAJ7YEDDR0WYRzVr-RpqNKeg0bnY36wjI9ow0QlItSD6aay8U3k%3D&amp;q_datetime_utc=2026-03-05T14%3A27%3A32&amp;ticket_price=949&amp;quote_id=-6835858532859770974&amp;utid_state=1&amp;channel=iphone&amp;price_without_closed_user_group=1971&amp;tm_place_name=Lapu-Lapu+City&amp;deeplink_data=eyJmaWVsZHMiOnsic2lnbmF0dXJlIjoiMjg0YjZhZjU4ZTRlNWJmZTJmZTFjNzMwZjU0YmZmNmMiLCJibG9ja19pZCI6IjU3NzUxMDUwNV8zNzI4NTQwNjNfMl8wXzAifX0%3D&amp;utid=bcdfdd53-9f87-aa1a-b24a-3de7efd6fef1&amp;tm_stars=2&amp;client_id=skyscanner_app&amp;price_policy=2&amp;pre_redirect_id=d151bef3-dcc8-d16d-c7c6-c4a65e9f3020&amp;tm_city_code&amp;max_price=949&amp;guests=1&amp;request_id=d151bef3-dcc8-d16d-c7c6-c4a65e9f3020&amp;tm_country_code=PH</t>
  </si>
  <si>
    <t>10.2998733, 124.0161361</t>
  </si>
  <si>
    <t>Pasancepajo, Pajo, Lapu-Lapu, Central Visayas, 6015, Philippines</t>
  </si>
  <si>
    <t>The Pocket Hotel is located in Mactan, within 4.3 miles of SM City Cebu and 5.4 miles of Ayala Center Cebu. With a shared lounge, the 3-star hotel has air-conditioned rooms with free WiFi, each with a private bathroom.</t>
  </si>
  <si>
    <t>Vista Mar Beach Resort &amp; Country Club</t>
  </si>
  <si>
    <t>www.skyscanner.com.ph/hotel_deeplink/4.0/PH/en-US/PHP/h_ct/81986849/2026-03-02/2026-03-03/hotel/hotel/hotels?legacy_provider_id=31&amp;rooms=1&amp;closed_user_group=general&amp;hb_data=7GyvFtkJkEE8OHXDl0hspimFrneC3zl5gWo39GNZ57gBwGJj81CZ7N8E_L3upUcR_L_NJZOa3QzS65Os2TWSAXhGNyUYkXnj_AhZYvpgsNuBbeEjvSwjiWnRgt04hALtVgLYgwvLq6xuqyYix2fWy2s9QWpVSAOXd10J8eVvJSPKMv47z-46QD293upeKNfYNT48CtDzQrmxfdAMMeZqxdaPEBDyhkBLYIZIjyvYL4sR1O7Y6DNnIULmLKUCcM9PYeJ8UlVF_qj005prTA50WVMIFNOgAmX9S43wVHF7eJybBEzC4OJNur_SEknQBBhifYZzBWuQtM0zHdCwZtEhuKVSUDJLmAxeEi23bGegjbGSKKNrGGz8_dJi0UVkIJ67h4VAqBJLPI6cCjHOWQ4_DyAHO2PDvWC0SDq9Ul3aNQ%3D%3D&amp;q_datetime_utc=2026-03-02T00%3A26%3A56&amp;ticket_price=3667&amp;quote_id=-9093648609881413376&amp;utid_state=1&amp;channel=iphone&amp;price_without_closed_user_group=7702&amp;tm_place_name=Lapu-Lapu+City&amp;deeplink_data=eyJmaWVsZHMiOnsic2lnbmF0dXJlIjoiOTY0YTU3MTI5OGE5ZjNlZjM5NDY4MDEwZTE1YWMzYjgifSwidXJsIjoiaHR0cHM6Ly9waC50cmlwLmNvbS9ob3RlbHMvcmVkaXJlY3Q%2FaG90ZWxpZD02OTk3MjkmY2l0eT03MjMxMSZBbGxpYW5jZWlkPTEyNjA3JnNpZD04ODg4MzImY2hlY2tpbj0yMDI2LTAzLTAyJmNoZWNrb3V0PTIwMjYtMDMtMDMmc2hvcHBpbmdpZD1hNmQwY2RjNDQ0ZTA0YzgyOGM3ODM0NjlkZTk0MTAwZCZhZHVsdD0xJmNoaWxkcmVuPTAmYWdlcz0mbGFuZ3VhZ2U9ZW5waCZsb2NhbGU9ZW5fUEgmcm9vbWlkPTE1MjUxOTE2ODcmc3dpZD0wJnBheT1QUCZmZ3Q9MSZjcm49MSZjdXJyPVBIUCZ3a3A9MSZzdGFuZD1INHNJQUFBQUFBQUFfd0QzQUFqX0Nsd0tBaGdCRWdRSUFSQUFHbEFJaDZpaTF3VVlBREFBT0pFU21BSFIyaXFvQVFDNEFRTEFBUURSQVdabVptYm1VNmhBNFFHa2NEMEtWNldzUU9nQjJyYUE0UUdJQWlDSkJBQUFBQUFBQUFBQW9BUUFvUVVBQUFBQUFBQUFBQm9nWVRaa01HTmtZelEwTkdVd05HTTRNamhqTnpnek5EWTVaR1U1TkRFd01HUWdCQ2pNckpQTkJrZ0JVZ1l4TUdOa1pqRmFIQW9EVUVoUUVSQllPYlRJZHI0X0dnTlFTRkFoRUZnNXRNaDJ2ajlpQldWdVgxQklhTGtVY0FGNEFJb0JCMGdCZUFESUFRR3FBUUR5QVNKaE5tUXdZMlJqTkRRMFpUQTBZemd5T0dNM09ETTBOamxrWlRrME1UQXdaRjh4a2dJQk5Kb0NBQUFBQVBfX0FRQUFfXzl0SmFXQTl3QUFBQSJ9&amp;utid=fa2bdb2f-619e-d702-fb8d-c79fd03d0b1d&amp;tm_stars=3&amp;client_id=skyscanner_app&amp;redirect_delay=1000&amp;price_policy=2&amp;pre_redirect_id=bed0c315-72ec-ad97-bc39-5fdd828370c6&amp;tm_city_code&amp;max_price=5941&amp;guests=1&amp;request_id=bed0c315-72ec-ad97-bc39-5fdd828370c6&amp;tm_country_code=PH</t>
  </si>
  <si>
    <t>10.313828, 124.025533</t>
  </si>
  <si>
    <t>Red Raven, Vistamar Beach &amp; Residential Estates, Mactan, Lapu-Lapu, Central Visayas, 6015, Philippines</t>
  </si>
  <si>
    <t>With a stay at Vista Mar Beach Resort and Country Club in Lapu-Lapu, you'll be near the airport, within a 10-minute drive of Jpark Island Waterpark and The Mactan Newtown Beach. This beach resort is 9.6 mi (15.4 km) from SM City Cebu and 11.4 mi (18.4 km) from Ayala Center.
Spend the day on the private beach or dip into one of the 3 outdoor pools. Additional amenities at this resort include complimentary wireless internet access and lifeguards on site.
Enjoy Filipino cuisine at Cafe Veranda, a restaurant where you can take in the pool view, or stay in and take advantage of the room service (during limited hours).
The front desk is staffed during limited hours. This resort has 3 meeting rooms available for events. Free self parking is available onsite.
Make yourself at home in one of the 14 air-conditioned rooms featuring LED televisions. Complimentary wireless internet access keeps you connected, and cable programming is available for your entertainment. Private bathrooms with showers feature bidets and hair dryers. Conveniences include phones, as well as safes and complimentary bottled water.</t>
  </si>
  <si>
    <t>Aozora Seaside Mactan</t>
  </si>
  <si>
    <t>www.skyscanner.com.ph/hotel_deeplink/4.0/PH/en-US/PHP/h_h1/153322102/2026-03-02/2026-03-03/hotel/hotel/hotels?legacy_provider_id=927111&amp;rooms=1&amp;closed_user_group=mobile&amp;hb_data=1b38FEYV4qdQ72MQ4BJoSlNr3GJ-vUyvQflb9Mf2b7qwBb6QZmf1KKx08Nsnr44ogVrg8ffxZPcBBSW2WopT6Z0MOw7-d-qYiUYw218FR9gPi2jlgPs96U4Gv4kmVzryoPkxEXeqrvWonwXugFFKBNU7xgj-7FMaES7hOQhu68XTkyrZRYBFKNIed1YzYfMVeSEhTjbRXq4FnjgDTkSvFaccuKjiOy0dBUNalFaG-NNcIE4nIextXwTrObMsIM62MdETNFrN2wrnMp4zyHSmavt25YY%3D&amp;q_datetime_utc=2026-03-02T00%3A26%3A57&amp;ticket_price=3400&amp;quote_id=6253242923605848988&amp;utid_state=1&amp;channel=iphone&amp;price_without_closed_user_group=4000&amp;tm_place_name=Lapu-Lapu+City&amp;deeplink_data=eyJmaWVsZHMiOnsic2lnbmF0dXJlIjoiMzBiNmUyYzhjNWEzYjA3N2M4YWYzZGFhNjcwZjRjOTYifSwidXJsIjoiaHR0cHM6Ly9waC5ob3RlbHMuY29tL0hvdGVsLVNlYXJjaD90cGlkPTMyMTQmbXBlPTE3NzI0MTAwNzEmZW5kRGF0ZT0yMDI2LTAzLTAzJmFkdWx0cz0xJmxvY2FsZT1lbl9QSCZjaGlkPWYwOWI5NDZkLWIxNjctNGVjYy04YmJhLTQwMGUyYTBjYTMzZiZlYXBpZD00NCZtY3RjPTMmc3RhcnREYXRlPTIwMjYtMDMtMDImbXBkPVBIUCZtcG49MzIxNjI1MzM5JmN1cnJlbmN5PVBIUCZyYXRlcGxhbmlkPTQwNjU2ODE3OCZtcG09MjQmbXBwPTEmbXBvPUVDJnNlbGVjdGVkPTE1MDQyODk3Jm1wYj02MTMuMTImbXBxPTMwNjUuNTgmbXBhPTI3ODYuODkifQ%3D%3D&amp;utid=b484e729-452f-f308-6351-395ddf6108d6&amp;tm_stars=0&amp;client_id=skyscanner_app&amp;redirect_delay=1000&amp;price_policy=2&amp;pre_redirect_id=9e35ed02-9311-89ca-1508-47d63e7dd63b&amp;tm_city_code&amp;max_price=3400&amp;guests=1&amp;request_id=9e35ed02-9311-89ca-1508-47d63e7dd63b&amp;tm_country_code=PH</t>
  </si>
  <si>
    <t>10.3021506, 123.9611831</t>
  </si>
  <si>
    <t>Located in Lapu-Lapu (Punta EngaÃ±o), Aozora Seaside Mactan is within a 5-minute drive of Magellan Monument and Lapu-Lapu Monument. This resort is 9.7 mi (15.5 km) from SM City Cebu and 11.5 mi (18.5 km) from Ayala Center.
Pamper yourself with onsite massages or enjoy recreation amenities such as an outdoor pool. Additional features at this resort include complimentary wireless internet access, tour/ticket assistance, and barbecue grills.
Enjoy a meal at Aozora Seaside Restaurant, or stay in and take advantage of the resort's room service (during limited hours). Cooked-to-order breakfasts are available daily from 7:00 AM to 10:00 AM for a fee.
Featured amenities include dry cleaning/laundry services, luggage storage, and laundry facilities. Limited parking is available onsite.
Make yourself at home in one of the 17 individually decorated guestrooms. Complimentary wireless internet access is available to keep you connected. Private bathrooms with shower/tub combinations feature complimentary toiletries and hair dryers. Conveniences include safes and electric kettles, and housekeeping is provided on request.</t>
  </si>
  <si>
    <t>Madison Suites Mactan Cebu</t>
  </si>
  <si>
    <t>www.skyscanner.com.ph/hotel_deeplink/4.0/PH/en-US/PHP/h_fd/221999188/2026-03-05/2026-03-06/hotel/hotel/hotels?legacy_provider_id=927050&amp;rooms=1&amp;closed_user_group=mobile&amp;hb_data=Y1nE3BJESuCdcgVs1EjNjNhcxctYMsMtESBY0J80XPEW_WvAbGtM-8EJEyWGCFvVRHM417z2Hh8PQP9qtVTb6KLVAUqvAC4yHFXLDRpvLLPkkGYLyZ36c2RHgFqsNu5iv-FXoX_xnNhFUxFPWericXiJq1HZS2woLqtUsUIYWbIL6tzjMTlqktQBhqOhKzcDTQcdZl5YCo1bUmS2gKPXcnL_4PSq_fnnOszvjbtSyP88VnTQ5XeM0S5Segi1c-nInhB5ekxvM7A0cS2YmG3UkK7PQE3Za_n2r13RLPVGtSmKieDBvW5Ny5BSLLVbRjN-9KuifxL7PTFSCxrYxmJUk5cZm2dHbZBhwpPzz8DbQRH0zVsLwNWI3xW7lmeREiF42rFsrnmCIxL5LNSp-iVNQsS-RbyoQfaOohu7ensKmr0qYg%3D%3D&amp;q_datetime_utc=2026-03-05T14%3A27%3A36&amp;ticket_price=2063&amp;quote_id=4880150555742370608&amp;utid_state=1&amp;channel=iphone&amp;price_without_closed_user_group=6066&amp;tm_place_name=Cebu&amp;deeplink_data=eyJmaWVsZHMiOnsic2lnbmF0dXJlIjoiMDliMjA5ODRmY2M5ZmZiMzlkOWI2NjExYmI3ZDQ2ZTUifSwidXJsIjoiaHR0cHM6Ly9kZWFscy52aW8uY29tP3NpZz01Y2I4NTc0N2Q2YzE3ZTcyZDdiZGI4YzM1OTMxOWQ0MDhiYzYzZDk4NDkyMWFkNTU2MTJhMThiY2Q0MmQzYzQ3MmQzMTMyMzgzMDM1MzYzMDM4MzkzOSZzaWctaXNzPW1ldGEmdHVybD1odHRwcyUzQSUyRiUyRnZpby5jb20lMkZIb3RlbCUyRlNlYXJjaCUzRmNoZWNrSW4lM0QyMDI2LTAzLTA1JTI2Y2hlY2tPdXQlM0QyMDI2LTAzLTA2JTI2Y3VycmVuY3klM0RQSFAlMjZlcHYlM0RNUzR5JTI2ZXNkJTNEQ0JLZ2VJSzRDdzg5OFVOS250UkdYMTItNm1LcHdRbHRiTUd6aXdRV1otaWFqbGMtQjZIR0JETHUyWGhsQ19Hdzl2Q0FkZjVxRzJSTEZjbnBYNTRfRE9XckY0Q0FtOGR2eWN6NVBKS2QxUXhYQjkzaE5OOFJwVVklMjUzRCUyNmZvcmNlQ3VycmVuY3lDaGFuZ2UlM0QxJTI2Zm9yY2VMYW5ndWFnZUNoYW5nZSUzRDElMjZob3RlbElkJTNEMTIxMDI0NTY5JTI2bGFiZWwlM0RzcmMlMjUzRHNreXNjYW5uZXIlMjUyNnVjb3VudHJ5JTI1M0RQSCUyNTI2dWRldmljZSUyNTNEbW9iaWxlJTI1MjZob3RlbCUyNTNEMTIxMDI0NTY5JTI1MjZkYXklMjUzRDUlMjUyNm1vbnRoJTI1M0QwMyUyNTI2eWVhciUyNTNEMjAyNiUyNTI2bG9zJTI1M0QxJTI1MjZvZmZlcmlkJTI1M0RvLTJWUHZJOC0zRHMlMjUyNnByaWNlJTI1M0QyMDYyLjgwJTI1MjZjdXJyZW5jeSUyNTNEUEhQJTI1MjZ1c2VybGFuZyUyNTNEZW4lMjUyNl90aCUyNTNEMGU2MDc2MWYxZWJlNWNmMTg5OTE5MzlkMGVkNWI1ZDU3NTllMzRiYjM2MTJiZDYxJTI1MjZkdHMlMjUzRDE3NzI3MjAzNjMlMjUyNm9sdXQlMjUzRDE3NzI3MjAzNjIlMjUyNmNhblBheUxhdGVyJTI1M0RmYWxzZSUyNTI2cmVxdWVzdFVzZXJHcm91cCUyNTNEJTI1MjZvZmZlclVzZXJHcm91cCUyNTNEcHVibGljJTI2bGFuZyUzRGVuJTI2b3RpJTNETkNkZDlKWm5jQnclMjZwcmVmZXJyZWRSYXRlJTNEMjA2Mi44MCUyNnByb2ZpbGUlM0RyMmQybTcza244JTI2cm9vbXMlM0QxJTI2dG9rZW4lM0Q3ZmUyNzYlMjZ1c2VyQ291bnRyeSUzRFBIJTI2dXRtX2NhbXBhaWduJTNEc2t5c2Nhbm5lciUyNnV0bV9tZWRpdW0lM0RjcGMlMjZ1dG1fc291cmNlJTNEc2t5c2Nhbm5lciJ9&amp;utid=c6960f4a-15d7-6141-9587-50ebca4a8ddf&amp;tm_stars=1&amp;client_id=skyscanner_app&amp;price_policy=2&amp;pre_redirect_id=13ce7fc6-0342-76b6-611c-207c9fa5480d&amp;tm_city_code=CEBP&amp;max_price=5790&amp;guests=1&amp;request_id=13ce7fc6-0342-76b6-611c-207c9fa5480d&amp;tm_country_code=PH</t>
  </si>
  <si>
    <t>10.2912804, 123.9721685</t>
  </si>
  <si>
    <t>parking, wifi, elevator, air_conditioning, non-smoking, internet_access, 24-hour_front_desk_service, smoking_areas, spa, multilingual_staff, room_service, restaurant, safe_deposit_box, meeting_facilities, banquet_service, television, desk, shower, luggage_storage, airport_shuttle, accessible, complimentary_bottled_water, telephone</t>
  </si>
  <si>
    <t>Madison Suites Mactan Cebu is located in Lapu Lapu City, 5.2 miles from SM City Cebu and 6.5 miles from Fort San Pedro. Featuring a restaurant, the 1-star hotel has air-conditioned rooms with free WiFi, each with a private bathroom.</t>
  </si>
  <si>
    <t>Mactan Grand Golden Hotel Near Airport</t>
  </si>
  <si>
    <t>www.skyscanner.com.ph/hotel_deeplink/4.0/PH/en-US/PHP/h_bc/130070810/2026-03-05/2026-03-06/hotel/hotel/hotels?legacy_provider_id=13&amp;rooms=1&amp;closed_user_group=general&amp;hb_data=pUuExo366k-vzTlex70PU_RZfdkkkY_I3aPAe-KWMViGoQmtwsLi6QLPP3UNjODeTQ9gNzteFyaAfWe3tCGdQtec3Eq35NP84yEPGcenLmtuJVJBIqLbg0K1N2VJPRK_w4ZTS40N9T9jUonRsCtXHDC4qLSVK5QlTiFuJkuEs7uEaPVeT2Xn3WoVnTlbT8U9NT-rnC8K7sT3e_c1wAWx7zhIXPO69_sMn0OlxHuz3jaFoEZFT9zcva6jVndiDSrXbnb6pUaOVFLDnL53PbJI-2PnbTiJRXufxhNTa8GnvDhlnPtpiywrvZEK_CGvXHEv4A_rSPDB5hJUzc4PqHGNBj7rGXRXQ6XZ8enyU31Ly1E9t0_QvniOFsJuHadenqfNB9M3Sw7N4j3TVaPJ4V35-G0XFcppEJpnpP-WDbbiRdgCEJERw88%3D&amp;q_datetime_utc=2026-03-05T14%3A27%3A38&amp;ticket_price=3163&amp;quote_id=-2174026839177487872&amp;utid_state=1&amp;channel=iphone&amp;price_without_closed_user_group=7661&amp;tm_place_name=Cebu&amp;deeplink_data=eyJmaWVsZHMiOnsic2lnbmF0dXJlIjoiZDJhZTY4YTc3YmUyMTUxYzVmZDdiYTE5ZDMyNDgxMjMiLCJibG9ja19pZCI6InYxX0NnRXRFTXdDR2lnS0hUSXdNall0TURNdE1EVlVNREE2TURBNk1EQXVNREF3S3pBM09qQXdFQUVZM3dFb0FUZ0JJZ0lJQVE9PV9DaW9JMU5IZHpBY1FBaGpVZ1l2R0FTRG1JQ2lBNE93U01BSktEVE0yTlVReE1EQlFYekV3TUZCUW1BVVNCd2dCSWdNRURqWWFCaGdCS0FJd0FTSUVDQUlZQWc9PSJ9fQ%3D%3D&amp;utid=01362ac3-a995-5d56-fafa-3431beb750db&amp;tm_stars=2&amp;client_id=skyscanner_app&amp;price_policy=2&amp;pre_redirect_id=3541a379-fc52-3390-c109-5b8f0cb93a15&amp;tm_city_code=CEBP&amp;max_price=7241&amp;guests=1&amp;request_id=3541a379-fc52-3390-c109-5b8f0cb93a15&amp;tm_country_code=PH</t>
  </si>
  <si>
    <t>10.300395, 123.962185</t>
  </si>
  <si>
    <t>Vista Bella, Basak, Lapu-Lapu, Central Visayas, 6015, Philippines</t>
  </si>
  <si>
    <t>Great care is taken to ensure guests experience comfort through top-notch services and amenities.Remain linked during your visit by utilizing the complimentary internet access available. The hotel offers complimentary parking for guests who arrive with their own mode of transport. Reception services featuring luggage storage are available to cater to your requirements. During leisurely days and evenings, in-room amenities such as room service and daily housekeeping enable you to maximize your stay in the room. In limited designated zones, smoking is exclusively permitted.Crafted for coziness, every guestroom provides an array of features, guaranteeing a tranquil night's sleep while maintaining the level of comfort.For a more enjoyable stay, select rooms at hotel are equipped with linen service and air conditioning.Rest assured that your hydration needs will be met, as some guestrooms are equipped with bottled water and instant coffee.Mactan Grand Golden Hotel near Airport offers toiletries and towels in the restrooms of specific accommodations. During your visit, indulge in a range of delightful culinary choices at hotel to enhance your experience.Experience a fantastic evening effortlessly! Relish an entertaining night without venturing beyond the confines of the bar.</t>
  </si>
  <si>
    <t>Appleton Boutique Hotel Mactan Cebu</t>
  </si>
  <si>
    <t>www.skyscanner.com.ph/hotel_deeplink/4.0/PH/en-US/PHP/h_ct/179136120/2026-03-02/2026-03-03/hotel/hotel/hotels?legacy_provider_id=31&amp;rooms=1&amp;closed_user_group=general&amp;hb_data=YdlYxW0CR1bIW9uogxwWbmIlQn2yxnpG-N2CBM_ZWqXYv0O3kHtWYwXbJNJmt0_DjiXNbhjYVWpi3XfeAkvf8VkwxBFvnqxGco3-o5WZGlv1WxO4dR3od1sadmONOPXfFXLiVS9ednIhIokU3J5c-KZB7mTy-_dC2V8KTk66PB21WhghUuEBNG-juXMDqhfEJL9gtEhyGLjnG9n9oqe3ur8SuE9ZtVUgFeK8UrtVmCuZBEG16IY2Nq8yipv-dovwV14L2Zsqyq3vphjqouAubsm7A-yENDdixzA06g9ZFOYomU-0ZuC4ORnf1CusuLtSg6dvIM-OTE7aW21KX26HiyPoE8hWqYbaU9GflbJJ6OdU8X9Qu-0PUstGPvZI_PoJr0tIW3ASEdLcjTTvlUHs7AUlc_iMXbJQBBNffUmYdg%3D%3D&amp;q_datetime_utc=2026-03-02T00%3A27%3A02&amp;ticket_price=2829&amp;quote_id=-6439773813264779011&amp;utid_state=1&amp;channel=iphone&amp;price_without_closed_user_group=3190&amp;tm_place_name=Cebu&amp;deeplink_data=eyJmaWVsZHMiOnsic2lnbmF0dXJlIjoiYzdlOTE0YzcxZGJjZDdhYjM2NjljMjNkMzdhYzE5YjUifSwidXJsIjoiaHR0cHM6Ly9waC50cmlwLmNvbS9ob3RlbHMvcmVkaXJlY3Q%2FaG90ZWxpZD0yMTg2MDE0NCZjaXR5PTcyMzExJkFsbGlhbmNlaWQ9MTI2MDcmc2lkPTg4ODgzMiZjaGVja2luPTIwMjYtMDMtMDImY2hlY2tvdXQ9MjAyNi0wMy0wMyZzaG9wcGluZ2lkPTU5MGZhOTBjYjY0ZjRiNWNiNmNkMTYwODRlNTNlNWIzJmFkdWx0PTEmY2hpbGRyZW49MCZhZ2VzPSZsYW5ndWFnZT1lbnBoJmxvY2FsZT1lbl9QSCZyb29taWQ9MzEzOTY1MDUzJnN3aWQ9MCZwYXk9UFAmZmd0PTEmaXNfc3A9UTImY3JuPTEmY3Vycj1QSFAmd2twPTEmc3RhbmQ9SDRzSUFBQUFBQUFBX3dBR0Fmbi1DbXNLQWhnQkVnUUlBUkFBR2w4SV9mUGFsUUVZQURBQU9KRVNtQUd3bnJZS3FBRUF1QUVDd0FFQTBRRUFBQUFBZ0IyaVFPRUI5aWhjajhJWnBrRG9BYV92a1RLSUFpQ0pCQUFBQUFBQUFBQUFvQVFHcWdRTUNOb1BFWnFabVptWmxYWkFvUVVwWElfQzlZaUdRQm9nTlRrd1ptRTVNR05pTmpSbU5HSTFZMkkyWTJReE5qQTROR1UxTTJVMVlqTWdCQ2o5cUpQTkJrZ0JVZ1ppWmpZeVlURmFIQW9EVUVoUUVSQllPYlRJZHI0X0dnTlFTRkFoRUZnNXRNaDJ2ajlpQldWdVgxQklhTGtVY0FGNEFJb0JCMGdCZUFESUFRR3FBUUR5QVNJMU9UQm1ZVGt3WTJJMk5HWTBZalZqWWpaalpERTJNRGcwWlRVelpUVmlNMTh5a2dJQk5Kb0NBQUFBQVBfX0FRQUFfXzlfXzRiTEJnRUFBQSJ9&amp;utid=35d387bf-1276-d77a-6638-6d3ead19c03b&amp;tm_stars=3&amp;client_id=skyscanner_app&amp;redirect_delay=1000&amp;price_policy=2&amp;pre_redirect_id=94a6ca84-177a-069b-d983-43c955839047&amp;tm_city_code=CEBP&amp;max_price=4629&amp;guests=1&amp;request_id=94a6ca84-177a-069b-d983-43c955839047&amp;tm_country_code=PH</t>
  </si>
  <si>
    <t>10.3159324, 123.960184</t>
  </si>
  <si>
    <t>Appleton Boutique Hotel Cebu, Maximo V. Patalinjug Jr. Avenue, Santo Niño Village, Basak, Lapu-Lapu, Central Visayas, 6015, Philippines</t>
  </si>
  <si>
    <t>parking, wifi, elevator, air_conditioning, non-smoking, internet_access, 24-hour_front_desk_service, smoking_areas, massage, currency_exchange, iron, room_service, express_check-in, express_check-out, restaurant, bar, safe_deposit_box, car_rental, business_center, lounge, television, desk, shower, shuttle_service, luggage_storage, airport_shuttle, photocopier, accessible, fax, concierge, pants_press, complimentary_bottled_water, telephone, ticket_office, minibar, hairdryer, valet_parking, wake-up_call</t>
  </si>
  <si>
    <t>With a stay at Appleton Hotel in Lapu-Lapu (Basak), you'll be within a 5-minute drive of Gaisano Grand Mall Mactan and Gaisano Island Mall Mactan. This hotel is 2.7 mi (4.3 km) from Mactan Marina Mall and 5 mi (8 km) from SM City Cebu.
Make use of convenient amenities such as complimentary wireless Internet access, concierge services, and a television in a common area.
Enjoy local and international cuisine at Bite All Day Dining, a restaurant which features a bar/lounge, or stay in and take advantage of the room service (during limited hours). Local cuisine breakfasts are available daily from 6:30 AM to 10 AM for a fee.
Featured amenities include a business center, complimentary newspapers in the lobby, and dry cleaning/laundry services. A roundtrip airport shuttle is complimentary (available 24 hours).
Make yourself at home in one of the 58 air-conditioned rooms featuring minibars and flat-screen televisions. Complimentary wireless Internet access keeps you connected, and cable programming is available for your entertainment. Private bathrooms with showers feature complimentary toiletries and hair dryers. Conveniences include safes and desks, as well as phones with free local calls.</t>
  </si>
  <si>
    <t>www.skyscanner.com.ph/hotel_deeplink/4.0/PH/en-US/PHP/h_ad/200629695/2026-03-02/2026-03-03/hotel/hotel/hotels?legacy_provider_id=22&amp;rooms=1&amp;closed_user_group=general&amp;hb_data=_zZ7YiUb-RUbcBJlnwqb_xwd0Vg7fwtWFMtuohHH9pt_7tdOBxphhHLeTCCpnpFB8w4DZY_FcrrkZO81WgeOrPHTlA0-U-5C8lXTu0qvTtjVHYqdYVZhYMdH-cX9sGFi0NQGdF-0JHGjruXiCC6EdVrcr1ZDc6rqN9JAYe0EHE7Ng6PI79JClMleJL8iS9D2SxQexwFI3TH1ZGeI7cpSr9tq4la-3jH9j8KFDFptgFRe5d5Cb7nqdZS8CelyiHSeSTKyp6EujzXqPosQcbdNMjwATSshrKyqlMB4qlkC-9Mt7mNPPNyqEijQDZl3eDO22nzXhyfL2jKbQMD1a2Atm7xOm3B-pm2i8pPRJL6aheFmMnM7hhzK6MKH1-L46mrq-_BV9HWMCtwmYXRre65EZ-3rczpToQLUuZsrf5fxlMMA&amp;q_datetime_utc=2026-03-02T00%3A27%3A03&amp;ticket_price=527&amp;quote_id=5849632019118011153&amp;utid_state=1&amp;channel=iphone&amp;price_without_closed_user_group=805&amp;tm_place_name=Lapu-Lapu+City&amp;deeplink_data=eyJmaWVsZHMiOnsic2lnbmF0dXJlIjoiNDVmNDkwZmI4YjQzYWQ3Y2JmNmFhOTQ0NWM2MTM3MjIifSwidXJsIjoiaHR0cHM6Ly93d3cuYWdvZGEuY29tL3BhcnRuZXJzL3BhcnRuZXJzZWFyY2guYXNweD9jaWQ9MTg0NjM4MyZoaWQ9MjIzODcyNCZjdXJyZW5jeT1QSFAmY2hlY2tpbj0yMDI2LTAzLTAyJmNoZWNrb3V0PTIwMjYtMDMtMDMmTnVtYmVyb2ZBZHVsdHM9MSZOdW1iZXJvZkNoaWxkcmVuPTAmUm9vbXM9MSZtY2lkPTMzMiZtYXN0ZXJSb29tSWQ9MTI5NTI3MzQmbXB0PWVXeEtSVXB0ZWpSWFJVcHJWMGhUZW5CR1UwRm1lRmQwYzFCcGFFeHRlV1pXV2pVeGNFMW9WMFF4WTNRME5uVnNkeXRqV1VWSmJEQlVVVlp0VlVkWFkzaFlhVmRaYkdsalZWUlFTQSZUb3RhbFByaWNlPTQ5Ni4wMCZUb3RhbFRheD0xMjcuNjQmVG90YWxGZWU9NTIuNDQmVG90YWxTdXJjaGFyZ2U9MCZtY3VyPVBIUCJ9&amp;utid=3552bd3b-2c8c-b85f-e8ca-ed3252b5a0e1&amp;tm_stars=0&amp;client_id=skyscanner_app&amp;redirect_delay=1000&amp;price_policy=2&amp;pre_redirect_id=b2d48d5f-80d9-a18b-8f9a-501d29391a12&amp;tm_city_code&amp;max_price=2329&amp;guests=1&amp;request_id=b2d48d5f-80d9-a18b-8f9a-501d29391a12&amp;tm_country_code=PH</t>
  </si>
  <si>
    <t>10.3165141, 123.9668838</t>
  </si>
  <si>
    <t>parking, wifi, air_conditioning, non-smoking, internet_access, 24-hour_front_desk_service, multilingual_staff, room_service, safe_deposit_box</t>
  </si>
  <si>
    <t>HalfWay House Hostel Mactan Cebu Airport</t>
  </si>
  <si>
    <t>www.skyscanner.com.ph/hotel_deeplink/4.0/PH/en-US/PHP/h_bc/186854166/2026-03-05/2026-03-06/hotel/hotel/hotels?legacy_provider_id=13&amp;rooms=1&amp;closed_user_group=apps&amp;hb_data=EWJu9lZNc1j7mzSom3J0m7OTF91C1cMMLs70A3CRqlJA3rcS6wodc9vvek9dXvVLIdlPvor-erXYvCRkLiyID8kj1XpL5FCQfaga4jlc3V8aCxcWrAdsglXAGySw6KIRdXeqlkSScBIFkQNuiwee5O_2qbuoiYTeeG6wiO80EVPf1hf5uUWO4pfjSnmAIyuoRqPuc3fEzYKxF1nvw-sZOA9QrM_lkZapQfRsDJht_ojtnQwg5xDBqFiHUOw5PuJL2MM6DLqrm8ZzJ6WoakyzIrPD2a6vrxvfaWoFdbsqFrg4gX1rpdO2L1KgVjpR85ILDMoRJpDeSE_BmDblPt9MGx-2MNtuM2rF0fbO7k4abDeUWocJY90D-Du1i5vfMdmJPt0um4VtED18x0oSuVMJ-06t6vyAHqqwaurGAbJUelXQ81nbQjk%3D&amp;q_datetime_utc=2026-03-05T14%3A27%3A38&amp;ticket_price=397&amp;quote_id=2965963140977616498&amp;utid_state=1&amp;channel=iphone&amp;price_without_closed_user_group=1368&amp;tm_place_name=Cebu&amp;deeplink_data=eyJmaWVsZHMiOnsic2lnbmF0dXJlIjoiYjhlOWNiZGZhZWViZDFkOGZhZGEwZmU4NTU4MDk2NjMiLCJibG9ja19pZCI6IjM4MjkwNTg5Nl80MDgwNjU0NzBfMF8wXzAifX0%3D&amp;utid=e62a226b-36e4-daf9-f41a-c139bebb7a43&amp;tm_stars=0&amp;client_id=skyscanner_app&amp;price_policy=2&amp;pre_redirect_id=a56dad23-2aa7-4a6a-d2d0-8dd4da3bedc4&amp;tm_city_code=CEBP&amp;max_price=1575&amp;guests=1&amp;request_id=a56dad23-2aa7-4a6a-d2d0-8dd4da3bedc4&amp;tm_country_code=PH</t>
  </si>
  <si>
    <t>10.3153926, 123.9673679</t>
  </si>
  <si>
    <t>Sangi New Road, Matumbo, Pajo, Lapu-Lapu, Central Visayas, 6015, Philippines</t>
  </si>
  <si>
    <t>Located in Mactan and with Mactan Island Convention Center reachable within 2297 feet, HalfWay House Hostel Mactan Cebu Airport provides a shared lounge, nonsmoking rooms, free WiFi throughout the property and a garden.</t>
  </si>
  <si>
    <t>Little Norway Guest House</t>
  </si>
  <si>
    <t>https://www.google.com/maps/place/Savoy+Hotel+Mactan+Newtown/data=!4m11!3m10!1s0x33a9971e966fa42d:0x372e4839ab42474b!5m3!1s2026-03-01!4m1!1i2!8m2!3d10.3066973!4d124.0157309!16s%2Fg%2F11c1tz47mg!19sChIJLaRvlh6XqTMRS0dCqzlILjc?authuser=0&amp;hl=en&amp;rclk=1</t>
  </si>
  <si>
    <t>10.3066973, 124.0157309</t>
  </si>
  <si>
    <t>Newtown Boulevard, Dapdap, Mactan, Lapu-Lapu, Central Visayas, 6015, Philippines</t>
  </si>
  <si>
    <t>Savoy Hotel Mactan Cebu Near Newtown Beach</t>
  </si>
  <si>
    <t>www.skyscanner.com.ph/hotel_deeplink/4.0/PH/en-US/PHP/h_ad/205316528/2026-03-05/2026-03-06/hotel/hotel/hotels?legacy_provider_id=22&amp;rooms=1&amp;closed_user_group=general&amp;hb_data=5SAg1lWLlZm6LxPbZ2W-IQa9Zm4l_NxnWZnKPKby2W-0dWRk62qMSTzNkd3M0tFlKNEA6JYwzvar_99vEr0wRG8kV_g1nB0zKCCabUom7Q8HXZ_z-5ry4kQFvLKqJx_SaPgNd47yUynXUk8L9IeR4J-YJmmFwJktNy1dLk2xDKu_4rofA1DKoXyzATeCPYMuf-JOvpnzOXp-uF0XAhR_omYRcOpVozyQf8ygCbwIo7nXHafxRKW1Txn2VpuzrEWUvQWQhn7tgIer0YauCzfMkDYQg2vwwdr-CqFtA2DrcEWRSsBoYqq7z4JMLrc7uT5raEPoUuKduSHncUi5Jp1LJkFv07TnDuGPwjuon-aqvKR3GS0zHyq_4oOZb-InD_bQOQxWLEzbVMkuXQeUjI8p_yiQT3cr4xRkd0NMz0G952Im&amp;q_datetime_utc=2026-03-05T14%3A27%3A40&amp;ticket_price=3404&amp;quote_id=3207159573891978292&amp;utid_state=1&amp;channel=iphone&amp;price_without_closed_user_group=7942&amp;tm_place_name=Cebu&amp;deeplink_data=eyJmaWVsZHMiOnsic2lnbmF0dXJlIjoiNmRhMDNjNGY5MmZhNTNlN2Q1YzBjZjA0YTE2MWZhMWEifSwidXJsIjoiaHR0cHM6Ly93d3cuYWdvZGEuY29tL3BhcnRuZXJzL3BhcnRuZXJzZWFyY2guYXNweD9jaWQ9MTg0NjM4MyZoaWQ9MTI0ODgzNTkmY3VycmVuY3k9UEhQJmNoZWNraW49MjAyNi0wMy0wNSZjaGVja291dD0yMDI2LTAzLTA2Jk51bWJlcm9mQWR1bHRzPTEmTnVtYmVyb2ZDaGlsZHJlbj0wJlJvb21zPTEmbWNpZD0yNzk5NiZtYXN0ZXJSb29tSWQ9OTI2NjM0MTk1Jm1wdD1hWE5JYzIxdGJtZ3ZNazFSV1UwMksxWjNiU3N3U1hBd1VUWklhalF3VFhWcWNYQlplV0pTY25wMmJqWmxPSE41UTBSa1RFWjVhM1J1U2taVVluQXJhMnhRWTB0VFZXRTBNVGRUU1VwUlBUMCZUb3RhbFByaWNlPTM0MDMuNjYmVG90YWxUYXg9MzkyLjgyJlRvdGFsRmVlPTI4Ny45MSZUb3RhbFN1cmNoYXJnZT0wJm1jdXI9UEhQIn0%3D&amp;utid=23832a23-6fc5-4fba-4597-e7cbea9b1d2c&amp;tm_stars=4&amp;client_id=skyscanner_app&amp;price_policy=2&amp;pre_redirect_id=45c04194-219a-78cf-80dc-b56de1d3f42c&amp;tm_city_code=CEBP&amp;max_price=12025&amp;guests=1&amp;request_id=45c04194-219a-78cf-80dc-b56de1d3f42c&amp;tm_country_code=PH</t>
  </si>
  <si>
    <t>10.300484, 124.0156843</t>
  </si>
  <si>
    <t>Peninsula Drive, Mactan, Lapu-Lapu, Central Visayas, 6015, Philippines</t>
  </si>
  <si>
    <t>Located in Mactan and with Mactan Newtown Beach reachable within a 14-minute walk, Savoy Hotel Mactan Cebu near Newtown Beach provides concierge services, non-smoking rooms, a restaurant, free WiFi and a bar.</t>
  </si>
  <si>
    <t>Sotogrande Hotel &amp; Resort</t>
  </si>
  <si>
    <t>www.skyscanner.com.ph/hotel_deeplink/4.0/PH/en-US/PHP/h_ct/216996248/2026-03-02/2026-03-03/hotel/hotel/hotels?legacy_provider_id=31&amp;rooms=1&amp;hb_data=rFMsmywLHluS2G56NHk6HzxMOWuR1L3FVtrZDOc36PTqqmH6FIeWXGWi7ITPwUICnXRCD3YSSnx19Bpe7JdjLTlYpo9zUY4r_yicXIFxNsn146dqc3CLJZnyuKHlrrZyqRkiIoDMxWsSdjgsitxfhKSLokXk2ffl1rSQFAfhxjZuicKOSotabxV95kJ_qsDkNjktgjn0bQp_OJdStNRbFWMmx1e8JjMbcc1VCsNIko-KiryVYfPLB-qiayu1ntOezJybhfc4UxEpgF_gjOsbupwybhZcTwNPAta754-DQogDEd7C9rNIBJ94DffL1odzrFK-8UjIjSbjNMXv1ekiGMf0nCM-bOhKYv1xYQw8w8hfRjeaAZXGN1I1SQZBImyqFR8JnRFDofvqnyy_bBm3i4PhO0wGP1t-mS8oSpZViw%3D%3D&amp;q_datetime_utc=2026-03-02T00%3A27%3A08&amp;ticket_price=4435&amp;quote_id=17168106360133289&amp;utid_state=1&amp;channel=iphone&amp;tm_place_name=Baguio&amp;deeplink_data=eyJmaWVsZHMiOnsic2lnbmF0dXJlIjoiOTg2NDgzOTAxMDc4Y2VjY2IzZTJiMjc5MDkwNDNjMTkifSwidXJsIjoiaHR0cHM6Ly9waC50cmlwLmNvbS9ob3RlbHMvcmVkaXJlY3Q%2FaG90ZWxpZD0xMTQwNjYyMTcmY2l0eT00NTEwJkFsbGlhbmNlaWQ9MTI2MDcmc2lkPTg4ODgzMiZjaGVja2luPTIwMjYtMDMtMDImY2hlY2tvdXQ9MjAyNi0wMy0wMyZzaG9wcGluZ2lkPTYyMWYyZDM1NzQ1ZjRiMTFhODY4MTJlNWY1ZThkMDNmJmFkdWx0PTEmY2hpbGRyZW49MCZhZ2VzPSZsYW5ndWFnZT1lbnBoJmxvY2FsZT1lbl9QSCZyb29taWQ9MTYyNDkzMzU1MCZzd2lkPTAmcGF5PVBQJmZndD0xJmNybj0xJmN1cnI9UEhQJndrcD0xJnN0YW5kPUg0c0lBQUFBQUFBQV93RF9BQURfQ2wwS0FoZ0JFZ1FJQVJBQUdsRUlyb25xaGdZWUFEQUFPUHNSbUFHcGhySTJxQUVBdUFFQ3dBRUMwUUVmaGV0Uk9IMnRRT0VCWElfQzlTaFRzVURvQWZXNThOMEJpQUlnaVFRQUFBQUFBQUFBQUtBRUFLRUZDdGVqY0QydWUwQWFJRFl5TVdZeVpETTFOelExWmpSaU1URmhPRFk0TVRKbE5XWTFaVGhrTURObUlBUW84S2lUelFaSUFWSUdObVU0TkRZeVdod0tBMUJJVUJFUVdEbTB5SGEtUHhvRFVFaFFJUkJZT2JUSWRyNF9ZZ1ZsYmw5UVNHaTVGSEFCZUFDS0FRZElBWGdBeUFFQnFnRUhDZ013TWpJUUF2SUJJall5TVdZeVpETTFOelExWmpSaU1URmhPRFk0TVRKbE5XWTFaVGhrTURObVh6Q1NBZ0UwbWdJQUFBQUFfXzhCQUFEX185S3Zsa1hfQUFBQSJ9&amp;utid=0c243583-6a65-f78b-f6ae-e71aed04964c&amp;tm_stars=3&amp;client_id=skyscanner_app&amp;redirect_delay=1000&amp;price_policy=2&amp;pre_redirect_id=e2d6c5be-78e0-d859-8775-55f3597568b2&amp;tm_city_code=BAGP&amp;max_price=11418&amp;guests=1&amp;request_id=e2d6c5be-78e0-d859-8775-55f3597568b2&amp;tm_country_code=PH</t>
  </si>
  <si>
    <t>10.3211145, 123.9679031</t>
  </si>
  <si>
    <t>Manuel L. Quezon National Highway, Matumbo, Pajo, Lapu-Lapu, Central Visayas, 6015, Philippines</t>
  </si>
  <si>
    <t>Goldberry Suites and Hotel Cebu</t>
  </si>
  <si>
    <t>www.skyscanner.com.ph/hotel_deeplink/4.0/PH/en-US/PHP/h_ad/95803031/2026-03-05/2026-03-06/hotel/hotel/hotels?legacy_provider_id=22&amp;rooms=1&amp;closed_user_group=general&amp;hb_data=L3IrsHZerQVu4RWUiLyPfRkVypSZofFDpigJgnwLv5G-SM_I37ZiqlE9W5WiGJkkoAHurXgW9di14opvFBeMKxe1zKnmOcTKE2xkeHM0L-3g0dj2ECt_mspbYUck_Zj7nThNo9bM2SJTSIB6peUBwc7yOP3B8T2y-iSpwr8tOBxX1sHbQ5qaJwf10K_R6lRpIw368yuGvYJMRkQdtKo6CdmYRUo8irMNshU1sU-YF0qyQSGUpd4zhapjJi7pMuQ9e4Pr9WhmVncnEJKG0qbzfow9L-JORVLaPFBU_MdWJ2ST4a25DHLIEWFcRAROxZ4lXII8FcPy8JEYya9DbYuRKf_yQQi6emVobnNJvH36ML4bZ7gDRZHl3ox53pn9CuIGa5SAe-pay2RHz2ZLks7uSJGM2AOnLKVJkFymtWPQ4XgH&amp;q_datetime_utc=2026-03-05T14%3A28%3A42&amp;ticket_price=2247&amp;quote_id=8043237671476410361&amp;utid_state=1&amp;channel=iphone&amp;price_without_closed_user_group=4090&amp;tm_place_name=Cebu&amp;deeplink_data=eyJmaWVsZHMiOnsic2lnbmF0dXJlIjoiZGEwOTdmNmIwMWE1NDQxODMwNzE2YmQ3YzJhMjliYjQifSwidXJsIjoiaHR0cHM6Ly93d3cuYWdvZGEuY29tL3BhcnRuZXJzL3BhcnRuZXJzZWFyY2guYXNweD9jaWQ9MTg0NjM4MyZoaWQ9MzAzNTMyMjQmY3VycmVuY3k9UEhQJmNoZWNraW49MjAyNi0wMy0wNSZjaGVja291dD0yMDI2LTAzLTA2Jk51bWJlcm9mQWR1bHRzPTEmTnVtYmVyb2ZDaGlsZHJlbj0wJlJvb21zPTEmbWNpZD0yODA1MyZtYXN0ZXJSb29tSWQ9NDc2MzczNjEyJm1wdD1NelpIU2pkcmFWWnVXRnBXTlVWRVNGQjJSVlJ1VlN0TlJWQlZVRTUxWjNoc2QwZE1kbFF2YTBsRVdHd3pNRnBFUmpOd1ZXTlBRU3M1YlRSSlYyUXJha3hNUzFwRVIyMHhSWGRPUTJSUlBUMCZUb3RhbFByaWNlPTIyNDYuODkmVG90YWxUYXg9MjU5LjkzJlRvdGFsRmVlPTE4OS40NSZUb3RhbFN1cmNoYXJnZT0wJm1jdXI9UEhQIn0%3D&amp;utid=e8e65c88-5105-9aae-ae53-c06bdcc53e3a&amp;tm_stars=3&amp;client_id=skyscanner_app&amp;price_policy=2&amp;pre_redirect_id=9712b140-b378-17c5-f1db-bc7986a5da98&amp;tm_city_code=CEBP&amp;max_price=4812&amp;guests=1&amp;request_id=9712b140-b378-17c5-f1db-bc7986a5da98&amp;tm_country_code=PH</t>
  </si>
  <si>
    <t>10.3217422, 123.9760222</t>
  </si>
  <si>
    <t>Gonzales Compound, Camputhaw, Cebu City, Central Visayas, 6000, Philippines</t>
  </si>
  <si>
    <t>Located in Cebu City and with Ayala Center Cebu reachable within a 9-minute walk, Goldberry Suites and Hotel Cebu has concierge services, non-smoking rooms, a restaurant, free WiFi and a bar.</t>
  </si>
  <si>
    <t>Bmax Spacepods</t>
  </si>
  <si>
    <t>www.skyscanner.com.ph/hotel_deeplink/4.0/PH/en-US/PHP/h_h1/213618994/2026-03-02/2026-03-03/hotel/hotel/hotels?legacy_provider_id=927111&amp;rooms=1&amp;closed_user_group=mobile&amp;hb_data=XWf9wM9nsFNLAaAn-ZNi2JxQlaQtli1D8Xh2DqUzqYhYmRt8YS_tliCzC4TBxAz04l6x3kNqdq-PAyHyxfQR3vaNd4ZyarbX3Pb-9k3NKB2kkt9eZvmWByYoys5BPwdL4N78z7wpv8Q2p-_Yg58Qh3SnaYvDL-vGZ85S8sJ5wkpWYcmWnFtC7EXRPkPq7IPu4jB7Qf6wHQtEQoyAzLVfPrC7OA-8z3LezKz4kS6BtYATmeascyzZ6OIV6Fp2IrVYKndlHoq8cJ38W4kzPtTQHTHYbeM%3D&amp;q_datetime_utc=2026-03-02T00%3A27%3A10&amp;ticket_price=1036&amp;quote_id=-4506286572806335963&amp;utid_state=1&amp;channel=iphone&amp;price_without_closed_user_group=1219&amp;tm_place_name=Cebu&amp;deeplink_data=eyJmaWVsZHMiOnsic2lnbmF0dXJlIjoiMjQ5MGZhOWNmNGRkYjVhYTQ3ODBiNzk4NTM2NDM2ODEifSwidXJsIjoiaHR0cHM6Ly9waC5ob3RlbHMuY29tL0hvdGVsLVNlYXJjaD90cGlkPTMyMTQmbXBlPTE3NzI0MDk5ODEmZW5kRGF0ZT0yMDI2LTAzLTAzJmFkdWx0cz0xJmxvY2FsZT1lbl9QSCZjaGlkPTdjNzk0Yzg2LTdmMmEtNGI2Mi1iY2YyLTBiYzhmNDhhODNiNSZlYXBpZD00NCZtY3RjPTMmc3RhcnREYXRlPTIwMjYtMDMtMDImbXBkPVBIUCZtcG49MzIxMDM4NzM5JmN1cnJlbmN5PVBIUCZyYXRlcGxhbmlkPTM4NzYyMzQ3MyZtcG09MjQmbXBwPTEmbXBvPUVDJnNlbGVjdGVkPTg3NjE3NzI0Jm1wYj0xODYuODImbXBxPTkzNC4wNyZtcGE9ODQ5LjE1In0%3D&amp;utid=2ac95997-63e7-9395-9929-f542d4996d4b&amp;tm_stars=0&amp;client_id=skyscanner_app&amp;redirect_delay=1000&amp;price_policy=2&amp;pre_redirect_id=eedac6a6-4050-30bb-776f-8a9d969ea64e&amp;tm_city_code=CEBP&amp;max_price=1970&amp;guests=1&amp;request_id=eedac6a6-4050-30bb-776f-8a9d969ea64e&amp;tm_country_code=PH</t>
  </si>
  <si>
    <t>10.3146972, 123.9647601</t>
  </si>
  <si>
    <t>With a stay at BMAX SPACEPODS, you'll be centrally located in Lapu-Lapu, within a 15-minute drive of SM City Cebu and Ayala Center. This capsule hotel is 6.2 mi (10 km) from Waterfront Cebu City Casino and 8.2 mi (13.1 km) from SM Seaside City Cebu.
This smoke-free capsule hotel was built in 2022.
English breakfasts are available daily from 7:30 AM to 10:30 AM for a fee.
Featured amenities include a 24-hour front desk, an elevator, and refrigerator in a common area. A roundtrip airport shuttle is provided for a surcharge (available on request), and free self parking is available onsite.
Make yourself at home in one of the air-conditioned rooms featuring Smart televisions. Complimentary wireless internet access keeps you connected, and digital programming is available for your entertainment. Bathrooms feature showers with rainfall showerheads and complimentary toiletries. Conveniences include safes and desks.</t>
  </si>
  <si>
    <t>BEDS &amp; FRIENDS Hostel Mactan</t>
  </si>
  <si>
    <t>https://www.google.com/maps/place/C+Suites+at+8+Newtown+Mactan/data=!4m11!3m10!1s0x33a997195831b641:0xe7405b63be2a1e00!5m3!1s2026-03-01!4m1!1i2!8m2!3d10.3075905!4d124.0135496!16s%2Fg%2F11g8bbgc9y!19sChIJQbYxWBmXqTMRAB4qvmNbQOc?authuser=0&amp;hl=en&amp;rclk=1</t>
  </si>
  <si>
    <t>10.3075905, 124.0135496</t>
  </si>
  <si>
    <t>C Suites at Mactan Newtown</t>
  </si>
  <si>
    <t>www.skyscanner.com.ph/hotel_deeplink/4.0/PH/en-US/PHP/h_ad/153314264/2026-03-02/2026-03-03/hotel/hotel/hotels?legacy_provider_id=22&amp;rooms=1&amp;closed_user_group=general&amp;hb_data=OsOWpKCrkPbTWj4hoKnGCOV6JzwFgN4KK0TimSlBGBs7xrpjLoJTErrFaDkVWUU65MtJmavjkrwjMYCdUJ3zdxxXsJ-ObLKqE6xCyRNQDabNm__oKIBqVmV_GtXrz_8Kk4oLB3CzkDznaMSsQhiAqmS6ad6-hcEXT-5H6cP7_0yqyXRTNR-BiiWjC4aJ32s1Hr-t4_a0R9kuzbS8wBGCGml6vEz_aXVVBc7nMrUntPRYZmHuKSE4oEK_YXTuu8sVZP-XQ-VPcnvsZ6ClsNhBwtJe_OZqhHm8W4iFbhx7uf3zbjFvgG6-sU7rO5V8IaBGpWVNK2d6c0D1kCMV4I0oQJP73HYa96f9pO5E4LGdPO5yRMz3H1EsyrlhWBSBq5FgEoSQx0WEcTS_hO-7-kFU4JWZXopaFPYRNeEUn_IPmyLg&amp;q_datetime_utc=2026-03-02T00%3A27%3A19&amp;ticket_price=3285&amp;quote_id=-3003706242385923166&amp;utid_state=1&amp;channel=iphone&amp;price_without_closed_user_group=8644&amp;tm_place_name=Cebu&amp;deeplink_data=eyJmaWVsZHMiOnsic2lnbmF0dXJlIjoiMTc4NTQ2YzE0ZDExZGE0ZjQxZGI5NjVkMTVjNTg4MWMifSwidXJsIjoiaHR0cHM6Ly93d3cuYWdvZGEuY29tL3BhcnRuZXJzL3BhcnRuZXJzZWFyY2guYXNweD9jaWQ9MTg0NjM4MyZoaWQ9MTI2NTIyMiZjdXJyZW5jeT1QSFAmY2hlY2tpbj0yMDI2LTAzLTAyJmNoZWNrb3V0PTIwMjYtMDMtMDMmTnVtYmVyb2ZBZHVsdHM9MSZOdW1iZXJvZkNoaWxkcmVuPTAmUm9vbXM9MSZtY2lkPTI4MDI1Jm1hc3RlclJvb21JZD04NDcyODc4Jm1wdD1UM1JzYjJOR1R6Uk9VazlsZEhOSGNFdG1VRTlOTlhrdk9WaEdhMlJKUmxsUWRqUmFiMHhLVEZkcWFHWlVWblJtUTBodmR5dDRTbTF3Wm05WlJIbzJlV042YjBKQ1YwRnJXVWgwS3cmVG90YWxQcmljZT0zMjg0Ljg3JlRvdGFsVGF4PTM3OS4xMiZUb3RhbEZlZT0yNzcuODUmVG90YWxTdXJjaGFyZ2U9MCZtY3VyPVBIUCJ9&amp;utid=2815ff38-7ca5-de5c-7f46-e70aee618466&amp;tm_stars=2&amp;client_id=skyscanner_app&amp;redirect_delay=1000&amp;price_policy=2&amp;pre_redirect_id=95bd28f7-8dec-6445-c681-a5900c788019&amp;tm_city_code=CEBP&amp;max_price=3285&amp;guests=1&amp;request_id=95bd28f7-8dec-6445-c681-a5900c788019&amp;tm_country_code=PH</t>
  </si>
  <si>
    <t>10.2848125, 123.9954375</t>
  </si>
  <si>
    <t>Newtown Boulevard, Mactan, Lapu-Lapu, Central Visayas, 6015, Philippines</t>
  </si>
  <si>
    <t>C Suites at Mactan Newtown is located in Mactan, 9.3 mi from SM City Cebu and 10 mi from Ayala Mall, featuring air-conditioned accommodations with free WiFi.</t>
  </si>
  <si>
    <t>RedDoorz Near Maribago Barangay Hall</t>
  </si>
  <si>
    <t>www.skyscanner.com.ph/hotel_deeplink/4.0/PH/en-US/PHP/h_xp/203943399/2026-03-05/2026-03-06/hotel/hotel/hotels?legacy_provider_id=1&amp;rooms=1&amp;closed_user_group=mobile&amp;hb_data=xFf_fHAMbpROJu0-oDmXDP5NQiCRZwe-uuz8_1RXImyLOb_A4I56mI6wnn4hlrUpVxqLV1UceqPlU40jlanNxPDPipeW9zq4rB1wgv2Co7GUhWUYa1sNJ0WYGzUcu3ZySm8BlRD7WTZ-ClDukA_N0sUUBamuNqTgP6f6BP-CoCUruyY2W9Y3UNWOpH4aQtPzr5Iu4XH5F8FGips7krVG6_hIhwv4gOYaPCyEH5yFHYjZnCo3ZTOc8h68kAaLh0KS8qZCBuiL_KuJZxc-i2YeYdwLjtE%3D&amp;q_datetime_utc=2026-03-05T14%3A27%3A41&amp;ticket_price=1392&amp;quote_id=504254262434613488&amp;utid_state=1&amp;channel=iphone&amp;price_without_closed_user_group=2817&amp;tm_place_name=Lapu-Lapu+City&amp;deeplink_data=eyJmaWVsZHMiOnsic2lnbmF0dXJlIjoiMTUwNTM3NWI5ZWIwYjg3MjFmNzljZGVmMmY5NjMxY2EifSwidXJsIjoiaHR0cHM6Ly93d3cuZXhwZWRpYS5jb20ucGgvSG90ZWwtU2VhcmNoP21wZD1HQlAmdHBpZD02OCZtcGU9MTc3MjcyMDg0NSZlbmREYXRlPTIwMjYtMDMtMDYmYWR1bHRzPTEmbXBuPTIxNjQ0MTk5NiZtcG09MjQmbXBwPTEmbG9jYWxlPWVuX1VTJm1wbz1FQyZjaGlkPTA3ODM4YmYwLWYyZTktNGMwZC04Mzk4LWNlYWRjODYyYmQxYSZtcHE9MTUuOTQmZWFwaWQ9NDYyMzAmbWN0Yz0zJmN1cnJlbmN5PUdCUCZyYXRlcGxhbmlkPTI2MjI3MzQ3OSZzZWxlY3RlZD00NTAwOTA2NCZzdGFydERhdGU9MjAyNi0wMy0wNSZtcGI9MS45MSZtcGE9MTUuOTQifQ%3D%3D&amp;utid=8d8e442c-cdc1-92ed-500d-3ba94d33e2a3&amp;tm_stars=1&amp;client_id=skyscanner_app&amp;price_policy=2&amp;pre_redirect_id=f9957e8c-6086-ac38-6868-6180ac5c2496&amp;tm_city_code&amp;max_price=1653&amp;guests=1&amp;request_id=f9957e8c-6086-ac38-6868-6180ac5c2496&amp;tm_country_code=PH</t>
  </si>
  <si>
    <t>10.291835, 123.9695462</t>
  </si>
  <si>
    <t>Mactan Circumferential Road, Looc, Maribago, Lapu-Lapu, Central Visayas, 6015, Philippines</t>
  </si>
  <si>
    <t>wifi, air_conditioning, non-smoking, 24-hour_front_desk_service, room_service, restaurant, television, shower</t>
  </si>
  <si>
    <t>RedDoorz near Maribago Barangay Hall is located in Mactan, a 7-minute walk from Bluewater Beach and 9.2 miles from SM City Cebu. This 2-star hotel has air-conditioned rooms with a private bathroom. The hotel features family rooms.</t>
  </si>
  <si>
    <t>Murals Mactan</t>
  </si>
  <si>
    <t>www.skyscanner.com.ph/hotel_deeplink/4.0/PH/en-US/PHP/h_ad/203911420/2026-03-05/2026-03-06/hotel/hotel/hotels?legacy_provider_id=22&amp;rooms=1&amp;closed_user_group=general&amp;hb_data=q5sVjnpbXllKScQbcJKKatJL-g4wteGFXDyCE941e9ST65tjJF6x-WEwfjxGjG5enLSyWpJa9DzXGn0jB--t0RkqX2qcSb8jfAr5ICTD57xv9SHuE4YTD75fBxUnf0GtBBF7VjhgFXPqZGsgKMc7YzGezVq8Tf0LZ5mD8QX9b6QgCCabF580CSzaAAahVPMZk1pVmtUQj4-wavbRz9C-gcMreH9Y32MzVnB6HJ0wZT1Drqqy_sRAN0Rdp1ATuOHF3WTlbwCsGy-7gfOWBl2imViuukKUzt2Z569Q9lwrVBDMzkCsDct9YADeoOMZcpdxJyHRKomwO8FaP3dqZny8VDHvGBO_ogZgrfYc8X26Uaheast8RqpA9YItTkW3boU4q6xF4qgkxMoseSSGJxzxBLvginWnS3_Zsu0qHeyCMKgP&amp;q_datetime_utc=2026-03-05T14%3A27%3A42&amp;ticket_price=582&amp;quote_id=-8263508256291473127&amp;utid_state=1&amp;channel=iphone&amp;price_without_closed_user_group=648&amp;tm_place_name=Cebu&amp;deeplink_data=eyJmaWVsZHMiOnsic2lnbmF0dXJlIjoiZWI3ZWU5OWIxNWQ5YzI0NDNhYmMyNWVlYzJjM2Y5ZGUifSwidXJsIjoiaHR0cHM6Ly93d3cuYWdvZGEuY29tL3BhcnRuZXJzL3BhcnRuZXJzZWFyY2guYXNweD9jaWQ9MTg0NjM4MyZoaWQ9Nzg4NjU3NSZjdXJyZW5jeT1QSFAmY2hlY2tpbj0yMDI2LTAzLTA1JmNoZWNrb3V0PTIwMjYtMDMtMDYmTnVtYmVyb2ZBZHVsdHM9MSZOdW1iZXJvZkNoaWxkcmVuPTAmUm9vbXM9MSZtY2lkPTMwMzgmbWFzdGVyUm9vbUlkPTkwMDg2MzIwJm1wdD1VVFphVmxCRFltNDRVMjg0WTNGR1YxRXhSRmgxVjB4RlZWRXZUbEExU2l0bVlsSkdiVGhPT0Zsa2JHeEZTVlZNWkRoWlVqTkxlUzlEWnpJelRraG5iREJsVld0eVJXZEdabmh6ZFEmVG90YWxQcmljZT01ODIuNDAmVG90YWxUYXg9NjIuNDAmVG90YWxGZWU9MC4wMCZUb3RhbFN1cmNoYXJnZT0wJm1jdXI9UEhQIn0%3D&amp;utid=a2c2e291-16e9-c06a-eb5f-139eb3a914e9&amp;tm_stars=0&amp;client_id=skyscanner_app&amp;price_policy=2&amp;pre_redirect_id=78afdb1f-4b7f-0992-d8a4-1d5f6ad59114&amp;tm_city_code=CEBP&amp;max_price=3264&amp;guests=1&amp;request_id=78afdb1f-4b7f-0992-d8a4-1d5f6ad59114&amp;tm_country_code=PH</t>
  </si>
  <si>
    <t>10.328326, 123.9515706</t>
  </si>
  <si>
    <t>parking, wifi, air_conditioning, non-smoking, internet_access, 24-hour_front_desk_service, smoking_areas, room_service, garden, restaurant, bar, car_rental, lounge, luggage_storage, tours, airport_shuttle, photocopier, fax, concierge, ticket_office</t>
  </si>
  <si>
    <t>Located in Mactan and with SM City Cebu reachable within 6.3 miles, Murals Mactan provides concierge services, non-smoking rooms, a shared lounge, free WiFi throughout the property and a terrace.</t>
  </si>
  <si>
    <t>Copenhagen East Residences</t>
  </si>
  <si>
    <t>www.skyscanner.com.ph/hotel_deeplink/4.0/PH/en-US/PHP/h_h1/130397789/2026-03-05/2026-03-06/hotel/hotel/hotels?legacy_provider_id=927111&amp;rooms=1&amp;closed_user_group=mobile&amp;hb_data=5NTMD78PKhY862akzS7Yaoiyo7YZe3nPxu5VV_GNbjUI5QbsBgsfDHCi6awdVVf85TQO-QK8dbWYuqG0WJjEpQJqqRhRm9vDplD8TDjNadsDvM53qjsrZx36M4RYU5CXgMJmCG9R_3gGV8mHGZhBQhNH6mHTXIPZJ1JDxD0FhOqK5NvW1WpC-1gEqV6EgiRDVTamWk69YjQbnsrIDfQONK8Lv6TgoRcKUHZJvms4_QF5ZpZUht-2GVkIZ0qz5qbpHqDOkTZq__JGm619kqPq1BCa-Dc%3D&amp;q_datetime_utc=2026-03-05T14%3A27%3A42&amp;ticket_price=1530&amp;quote_id=-7400323423554900254&amp;utid_state=1&amp;channel=iphone&amp;price_without_closed_user_group=1700&amp;tm_place_name=Cebu&amp;deeplink_data=eyJmaWVsZHMiOnsic2lnbmF0dXJlIjoiMTUyYjYyN2JlMzE4MTIwZTljMTY3MjlkYzUxY2EzMDQifSwidXJsIjoiaHR0cHM6Ly9waC5ob3RlbHMuY29tL0hvdGVsLVNlYXJjaD9tcGQ9UEhQJnRwaWQ9MzIxNCZtcGU9MTc3MjcxNzM5MCZlbmREYXRlPTIwMjYtMDMtMDYmYWR1bHRzPTEmbXBuPTIxOTkwNjk1NSZtcG09MjQmbXBwPTEmbG9jYWxlPWVuX1BIJm1wbz1FQyZjaGlkPWVhMGZhYjkwLTEyMTAtNDA2NC05NjRhLTg4ZTc5Zjg1Y2ZlMCZtcHE9MTM2Ni4wNyZlYXBpZD00NCZtY3RjPTMmY3VycmVuY3k9UEhQJnJhdGVwbGFuaWQ9Mzk4MDgzMDQwJnNlbGVjdGVkPTIwMzQ5NzQ0JnN0YXJ0RGF0ZT0yMDI2LTAzLTA1Jm1wYj0xNjMuOTMmbXBhPTEzNjYuMDcifQ%3D%3D&amp;utid=d963a022-2bd9-0fbc-8dea-98af3770e279&amp;tm_stars=0&amp;client_id=skyscanner_app&amp;price_policy=2&amp;pre_redirect_id=8da03bc4-e7f6-40d2-2887-8476b24cdfec&amp;tm_city_code=CEBP&amp;max_price=1530&amp;guests=1&amp;request_id=8da03bc4-e7f6-40d2-2887-8476b24cdfec&amp;tm_country_code=PH</t>
  </si>
  <si>
    <t>10.3196479, 123.9651475</t>
  </si>
  <si>
    <t>A.C. Cortes Avenue, Cambaro, Mandaue, Central Visayas, 6014, Philippines</t>
  </si>
  <si>
    <t>Located in Mandaue, Copenhagen East Residences is a 5-minute drive from SM City Cebu and 8 minutes from Magellan's Cross. This apartment is 4.3 mi (7 km) from Heritage of Cebu Monument and 4.5 mi (7.2 km) from Waterfront Cebu City Casino.
This apartment offers designated smoking areas.
The front desk is staffed during limited hours.
Make yourself at home in one of the 42 air-conditioned rooms featuring kitchenettes with refrigerators and microwaves. Rooms have private balconies. 32-inch LED televisions with cable programming provide entertainment, while complimentary wireless internet access keeps you connected. Conveniences include phones, as well as desks and complimentary bottled water.</t>
  </si>
  <si>
    <t>Amaris Bed &amp; Breakfast</t>
  </si>
  <si>
    <t>www.skyscanner.com.ph/hotel_deeplink/4.0/PH/en-US/PHP/h_ad/154561471/2026-03-05/2026-03-06/hotel/hotel/hotels?legacy_provider_id=22&amp;rooms=1&amp;closed_user_group=general&amp;hb_data=HEbqx6b75hKffIZUb_hJeraJmKqglfvM5ieQwmm4CC5-yDsfXxhJJbkSQ92Q4Y-nVwf5mQ-phVF5ANa7xpQPC8lLg2qHGq-_PXlE9ptvNHj-potaYJ_9cLKap78yZYt5MP1eoAVPcmSdfhYgq4H6_scgSqYgDkA54POcNKxqZ8zAUKTaQsVoz1y5jlGX9PdpspwpSvZwaiU02eW4bmbfzsxU2HxpsMM1idvmpCbuFyHXlAb9ROM05UHB84C1KKpHlg33e1gtjOodxe9i0pPNu2FVrmQwG1sn-FBwTKE5n1PPMHRAedXhrIa-7NACCciHunDw9q4RKZkPvEajmW_VgkEmUGufqZTP-G4CF6Mp2S9A9bn9eX_nBFgeJU2czlwSX6gB0K6KcLkA29fFfyGKwOjaNyR3V3sRJ5dQnznpUlIa&amp;q_datetime_utc=2026-03-05T14%3A27%3A43&amp;ticket_price=2614&amp;quote_id=-4921583802042158473&amp;utid_state=1&amp;channel=iphone&amp;price_without_closed_user_group=6233&amp;tm_place_name=Cebu&amp;deeplink_data=eyJmaWVsZHMiOnsic2lnbmF0dXJlIjoiYTBjMTI3ZDI0OGNlNjE3ODMyOTkyYTNlMTQxYWQ5ZTYifSwidXJsIjoiaHR0cHM6Ly93d3cuYWdvZGEuY29tL3BhcnRuZXJzL3BhcnRuZXJzZWFyY2guYXNweD9jaWQ9MTg0NjM4MyZoaWQ9NTg3MzQ0MiZjdXJyZW5jeT1QSFAmY2hlY2tpbj0yMDI2LTAzLTA1JmNoZWNrb3V0PTIwMjYtMDMtMDYmTnVtYmVyb2ZBZHVsdHM9MSZOdW1iZXJvZkNoaWxkcmVuPTAmUm9vbXM9MSZtY2lkPTMzMiZtYXN0ZXJSb29tSWQ9NjU5ODUzMzUmbXB0PWVGTnlNblZzU1dGb2FqVkJVSFZEYUZBd2VVNHpaSFkwT1hCaWQxbHZZbEV3U0dObFR6TlBhME5YVjFSWVdrSm9RMUp0VERGMFlXOTNVaTlFUlVjMGVIVldTMlJ1ZUV4M09HTjFURFZQYkVjNFp6MDkmVG90YWxQcmljZT0yNjE0LjE1JlRvdGFsVGF4PTI4MC4wOSZUb3RhbEZlZT0wLjAwJlRvdGFsU3VyY2hhcmdlPTAmbWN1cj1QSFAifQ%3D%3D&amp;utid=3510556e-d131-1c00-529b-3a635af3388a&amp;tm_stars=3&amp;client_id=skyscanner_app&amp;price_policy=2&amp;pre_redirect_id=98f99342-d9c9-9e9b-651c-6af9eda22e1b&amp;tm_city_code=CEBP&amp;max_price=3285&amp;guests=1&amp;request_id=98f99342-d9c9-9e9b-651c-6af9eda22e1b&amp;tm_country_code=PH</t>
  </si>
  <si>
    <t>10.3249379, 123.9743514</t>
  </si>
  <si>
    <t>Manuel L. Quezon National Highway, Pajo, Lapu-Lapu, Central Visayas, 6015, Philippines</t>
  </si>
  <si>
    <t>With a stay at Amaris Bed &amp; Breakfast in Lapu-Lapu, you'll be within a 15-minute drive of SM City Cebu and Ayala Center. This bed &amp; breakfast is 6.2 mi (10 km) from Waterfront Cebu City Casino and 8.2 mi (13.1 km) from SM Seaside City Cebu.
This bed &amp; breakfast offers designated smoking areas.
Enjoy a meal at the restaurant, or stay in and take advantage of the bed &amp; breakfast's 24-hour room service. Local cuisine breakfasts are available daily from 6:00 AM to 10:00 AM for a fee.
Featured amenities include a 24-hour front desk, luggage storage, and laundry facilities. Free self parking is available onsite.
Make yourself at home in one of the 11 air-conditioned rooms featuring flat-screen televisions. Complimentary wireless internet access keeps you connected, and cable programming is available for your entertainment. Private bathrooms with showers feature rainfall showerheads and complimentary toiletries. Conveniences include desks and complimentary bottled water, and housekeeping is provided daily.</t>
  </si>
  <si>
    <t>Travelbee Mactan Airport</t>
  </si>
  <si>
    <t>https://www.google.com/maps/place/EGI+Resort+and+Hotel/data=!4m11!3m10!1s0x33a999d4006c1b27:0xe8f6227d002883c1!5m3!1s2026-03-01!4m1!1i2!8m2!3d10.2853159!4d123.9966391!16s%2Fg%2F1tj93z5f!19sChIJJxtsANSZqTMRwYMoAH0i9ug?authuser=0&amp;hl=en&amp;rclk=1</t>
  </si>
  <si>
    <t>10.2853159, 123.9966391</t>
  </si>
  <si>
    <t>EastWest Unibank, Manuel L. Quezon National Highway, Pusok, Lapu-Lapu, Central Visayas, 6015, Philippines</t>
  </si>
  <si>
    <t>Located in Lapu-Lapu, Travelbee Mactan Airport is within a 15-minute drive of SM City Cebu and Jpark Island Waterpark. This hotel is 7 mi (11.3 km) from Ayala Center and 6.9 mi (11.2 km) from Colon Street.
Pamper yourself with onsite massages or make use of the other amenities, which include complimentary wireless internet access.
At Travelbee Mactan Airport, enjoy a satisfying meal at the restaurant. Buffet breakfasts are available daily from 6:00 AM to 10:00 AM for a fee.
Featured amenities include a 24-hour front desk, luggage storage, and an elevator. A roundtrip airport shuttle is complimentary (available 24 hours).
Make yourself at home in one of the 30 air-conditioned rooms featuring LED televisions. Complimentary wireless internet access keeps you connected, and cable programming is available for your entertainment. Bathrooms with showers are provided. Conveniences include phones with free local calls, and housekeeping is provided daily.</t>
  </si>
  <si>
    <t>EGI Resort and Hotel</t>
  </si>
  <si>
    <t>www.skyscanner.com.ph/hotel_deeplink/4.0/PH/en-US/PHP/h_ad/46999165/2026-03-05/2026-03-06/hotel/hotel/hotels?legacy_provider_id=22&amp;rooms=1&amp;closed_user_group=general&amp;hb_data=DrZTz1WAIm3k7CK7cIErstNdZ1dm1m1r9w9DW6ZeqJE8Z36PQGbxFcAqzEatfx5IxzU3-qRxsM0ksUFNLgeJCwqZI9NiT-yEXsjTLZRdLUZ3PymavmMcA0gG3j7vxxeiWU8KvkA6MMnGU6vAu55_edOCcWKbTGIBZawtyEuBn7IvbtOiTLHWYI-fh7x2kwTzVrYCsfG85QwVhdmg7A_jo0CSVkH0JTc1teJsKmwFAuULKryCz6uMHouwz8RuWRtG6dxFijEQ5as-YCCDayCGyCu_CffpBRSp0XL9xs_AXJ1Bctge4y5ktSescjpWmUrlSvvg_475jMsyp4m_EVNJl3bya-fL6DvxAK0KTN6-Mn831vknsxlzURpeFVHMI6Ou3BIfEQmjsVXSJhJETdBs3v5vsNNDC-BZw9IlVuAdqj9C&amp;q_datetime_utc=2026-03-05T14%3A27%3A48&amp;ticket_price=3411&amp;quote_id=-5787710546413219851&amp;utid_state=1&amp;channel=iphone&amp;price_without_closed_user_group=5600&amp;tm_place_name=Lapu-Lapu+City&amp;deeplink_data=eyJmaWVsZHMiOnsic2lnbmF0dXJlIjoiMGIyZTJiMDc2MTFlNTQ3NmU2YTQ2ZTA1ZjVjNDZmOGEifSwidXJsIjoiaHR0cHM6Ly93d3cuYWdvZGEuY29tL3BhcnRuZXJzL3BhcnRuZXJzZWFyY2guYXNweD9jaWQ9MTg0NjM4MyZoaWQ9MTY0MjM1JmN1cnJlbmN5PVBIUCZjaGVja2luPTIwMjYtMDMtMDUmY2hlY2tvdXQ9MjAyNi0wMy0wNiZOdW1iZXJvZkFkdWx0cz0xJk51bWJlcm9mQ2hpbGRyZW49MCZSb29tcz0xJm1jaWQ9MzMyJm1hc3RlclJvb21JZD0xMjM4MzA1NzI0Jm1wdD1LM1JaZDNoTVNWTkpVa3MyYTBOTFRrMUtUMEUzU1hFdmJVTkpkVmRaY0U5aE9FTXphemxoZVVseWVXVm1kUzlwV21keVNWaFVUWEphTUVsUmJIQnBNVGROTWk5RGJub3hOMmhaVW1wQlBUMCZUb3RhbFByaWNlPTM0MTAuNzImVG90YWxUYXg9MzQ1LjEwJlRvdGFsRmVlPTI5Mi42OCZUb3RhbFN1cmNoYXJnZT0wJm1jdXI9UEhQIn0%3D&amp;utid=e0bedb1b-3368-e1d8-1bd0-164627efd9a0&amp;tm_stars=3&amp;client_id=skyscanner_app&amp;price_policy=2&amp;pre_redirect_id=7e5b24d1-78de-2d29-588b-84c0f57dd195&amp;tm_city_code&amp;max_price=6006&amp;guests=1&amp;request_id=7e5b24d1-78de-2d29-588b-84c0f57dd195&amp;tm_country_code=PH</t>
  </si>
  <si>
    <t>10.3024964, 123.9608592</t>
  </si>
  <si>
    <t>With a stay at EGI Resort and Hotel in Lapu-Lapu (Maribago), you'll be within a 5-minute drive of Jpark Island Waterpark and Gaisano Grand Mall Mactan. This hotel is 8.7 mi (13.9 km) from SM City Cebu and 10.3 mi (16.6 km) from Ayala Center.
Take in the views from a terrace and a garden and make use of amenities such as complimentary wireless internet access. Guests can catch a ride to nearby destinations on the area shuttle (surcharge).
Enjoy a meal at the restaurant, or stay in and take advantage of the hotel's room service. Wrap up your day with a drink at the poolside bar. A complimentary cooked-to-order breakfast is served daily from 7:00 AM to 10:00 AM.
Featured amenities include a 24-hour front desk, luggage storage, and a safe deposit box at the front desk. Free self parking is available onsite.
Make yourself at home in one of the 104 individually furnished guestrooms, featuring refrigerators and microwaves. Cable television is provided for your entertainment. Private bathrooms with showers feature rainfall showerheads and complimentary toiletries. Conveniences include desks and coffee/tea makers, and housekeeping is provided daily.</t>
  </si>
  <si>
    <t>Eloisa Royal Suites</t>
  </si>
  <si>
    <t>www.skyscanner.com.ph/hotel_deeplink/4.0/PH/en-US/PHP/h_bc/129236734/2026-03-05/2026-03-06/hotel/hotel/hotels?legacy_provider_id=13&amp;rooms=1&amp;closed_user_group=general&amp;hb_data=Z0Tw70PSJtAnNw7LF8CLEM2CVgJ0fAwJK3EHFGQ-Sb8a5apIIIXtXl0l5Emqbbu1xIAHGB-CZYCRVxvKWRQ3FRJuR_iB_laCeH6OCURu1CVyfsa7cNkGkN3BEHzXZrBrHuzKirNKYmSMaA9JKl5ASetmNBNStOZqL3ZRx6kJ3jBuVV7DOhAa89HCCRz1kMSkTRaZS386k1fjftQreVGz3fbzzs3SisL4N3YgjxP36dJw4IdbH__2OjW2aE_WEbgH9nvSJ7HUtFIiHCIY2SWslniuCKK5k0gczzDoKEYvjJ-oFN17b3eA57GN8xEFX2DjEhbAj4NjF-d0XIAriS9VoTPcy0nOLXTLKVcXDC2_bPU8TYAYUOatcT_-9mkZ7_DeymybBzbsKQ7k2SDP1zGRwFVtubPRmUMJ0IE2xOcmGX0xZ2D2rrQ%3D&amp;q_datetime_utc=2026-03-05T14%3A28%3A49&amp;ticket_price=2192&amp;quote_id=-7947778119881467371&amp;utid_state=1&amp;channel=iphone&amp;price_without_closed_user_group=4900&amp;tm_place_name=Cebu&amp;deeplink_data=eyJmaWVsZHMiOnsic2lnbmF0dXJlIjoiZWI1NWJlNGVhZWU5MDNjNjQ5OGNiMmRjYzBhNDU4MmYiLCJibG9ja19pZCI6InYxX0NnRXRFTXdDR2lnS0hUSXdNall0TURNdE1EVlVNREE2TURBNk1EQXVNREF3S3pBM09qQXdFQUVZM3dFb0FUZ0JJZ0lJQVE9PV9DaUlJN3EyQkJ4QUNJR3dvZ0lPTUZEQUNTZzB6TmpWRU1UQXdVRjh4TURCUVVKZ0ZFZ0lJQVJvRUtBSXdBU0lFQ0FJWUFnPT0ifX0%3D&amp;utid=cb5c8ace-2a71-b055-b07a-ae03a8564723&amp;tm_stars=3&amp;client_id=skyscanner_app&amp;price_policy=2&amp;pre_redirect_id=53f60fdc-f160-8765-a548-9353ad777608&amp;tm_city_code=CEBP&amp;max_price=3752&amp;guests=1&amp;request_id=53f60fdc-f160-8765-a548-9353ad777608&amp;tm_country_code=PH</t>
  </si>
  <si>
    <t>10.2951061, 123.9774299</t>
  </si>
  <si>
    <t>Pueblo Verde, Gun-ob, Lapu-Lapu, Central Visayas, 6015, Philippines</t>
  </si>
  <si>
    <t>When you stay at Eloisa Royal Suites in Lapu-Lapu, you'll be in the business district, within a 10-minute drive of Jpark Island Waterpark and SM City Cebu. This hotel is 6.6 mi (10.5 km) from Ayala Center and 8.7 mi (14 km) from SM Seaside City Cebu.
Be sure to enjoy recreational amenities, including an outdoor pool, a sauna, and a fitness center. Additional features at this hotel include complimentary wireless internet access, concierge services, and gift shops/newsstands.
Enjoy a meal at the restaurant, or stay in and take advantage of the hotel's 24-hour room service. Quench your thirst with your favorite drink at the bar/lounge.
Featured amenities include a business center, dry cleaning/laundry services, and a 24-hour front desk. Event facilities at this hotel consist of a conference center and a meeting room. A roundtrip airport shuttle is complimentary (available 24 hours).
Make yourself at home in one of the 66 individually decorated guestrooms. Your room comes with a memory foam bed. Complimentary wireless internet access is available to keep you connected. Bathrooms feature showers with rainfall showerheads and complimentary toiletries.</t>
  </si>
  <si>
    <t>JTropics Plumera Mactan Near Airports, Beaches and Malls</t>
  </si>
  <si>
    <t>https://www.google.com/maps/place/Clockwork+Orange+Luxury+Suites/data=!4m11!3m10!1s0x33a999d63449ac39:0x52b927bf4462322d!5m3!1s2026-03-01!4m1!1i2!8m2!3d10.3217538!4d123.9760131!16s%2Fg%2F11f1gcf6zm!19sChIJOaxJNNaZqTMRLTJiRL8nuVI?authuser=0&amp;hl=en&amp;rclk=1</t>
  </si>
  <si>
    <t>10.3217538, 123.9760131</t>
  </si>
  <si>
    <t>Basak - Cagodoy - Bankal - Buaya Road, Camella Homes - Phase 1, Bankal, Lapu-Lapu, Central Visayas, 6015, Philippines</t>
  </si>
  <si>
    <t>JTropics Plumera Mactan Near Airports, Beaches and Malls offers accommodations in Lapu Lapu City, 7.5 miles from SM City Cebu and 8.8 miles from Ayala Center Cebu. This apartment provides air-conditioned accommodations with a balcony.</t>
  </si>
  <si>
    <t>Clockwork Orange Luxury Suites</t>
  </si>
  <si>
    <t>https://www.google.com/maps/place/Kaimito+House/data=!4m11!3m10!1s0x33a999ea8bf9db6f:0x7a561f3567d246b7!5m3!1s2026-03-01!4m1!1i2!8m2!3d10.3163392!4d123.96709!16s%2Fg%2F11w3n8mv1j!19sChIJb9v5i-qZqTMRt0bSZzUfVno?authuser=0&amp;hl=en&amp;rclk=1</t>
  </si>
  <si>
    <t>10.3163392, 123.96709</t>
  </si>
  <si>
    <t>Kaimito House - Guest House Near Mactan-Cebu Airport</t>
  </si>
  <si>
    <t>https://www.google.com/maps/place/Feelgood+Dive+Resort/data=!4m11!3m10!1s0x33a9909b2eb29e61:0xda9622adb8f19be4!5m3!1s2026-03-01!4m1!1i2!8m2!3d10.2594543!4d123.9836411!16s%2Fg%2F11c1xpvdzb!19sChIJYZ6yLpuQqTMR5JvxuK0ilto?authuser=0&amp;hl=en&amp;rclk=1</t>
  </si>
  <si>
    <t>10.2594543, 123.9836411</t>
  </si>
  <si>
    <t>Kaimito House - Guest House near Mactan-Cebu Airport in Lapu Lapu City provides accommodations with a garden and a shared lounge.</t>
  </si>
  <si>
    <t>www.skyscanner.com.ph/hotel_deeplink/4.0/PH/en-US/PHP/h_bc/130422036/2026-03-02/2026-03-03/hotel/hotel/hotels?legacy_provider_id=13&amp;rooms=1&amp;closed_user_group=general&amp;hb_data=kpPhvKgLrNUp2xUAuzG56mtG82ACYwSHIPKGbTS5ddjDwMgkGbPD7aorTy7Ws46qfgtM8o-7bxSuFPsJe_sCo5k4yC8dvzsdlOytJ-A1rayV-AH9oJH0GsoyymRb6HvbLdPGhMQW1gX0WlaBzZsERLMPoAitt7NMF_dl6yHisfTf-9Pn-ATGqs_SL0TPHFGp2P1Amu8j114y3ejIyca555Dw3GVC4KUcMkAsrawgJY4fP_bB3NlOcYglyrWANMBw_ZgLb580Ut8ac8y8p7y1Y1qNlPgorHXScehFxlZibCkqWuJcy_gIfdbzNyL3XSypEN069gyw7nwxOmfp5GARgNzbNBKsqNXi9UxsqYVl8IPey_b7JE8nCPsmB0380e9wNXdSkDGRS05RngWmzHV_e67owJ60NygANIU0Yxs02lpaQXUzSnA%3D&amp;q_datetime_utc=2026-03-02T00%3A27%3A29&amp;ticket_price=3963&amp;quote_id=-4173326755081703732&amp;utid_state=1&amp;channel=iphone&amp;price_without_closed_user_group=4987&amp;tm_place_name=Dauin&amp;deeplink_data=eyJmaWVsZHMiOnsic2lnbmF0dXJlIjoiYmVhZTk1NDk3NGVkNzFlMDQ5YjMwZDY4ZWUxMWFlZmUiLCJibG9ja19pZCI6InYxX0NnRXRFTXdDR2lnS0hUSXdNall0TURNdE1ESlVNREE2TURBNk1EQXVNREF3S3pBM09qQXdFQUVZM3dFb0FUZ0JJZ0lJQVE9PV9DaUVJbHBPdHd3RVFBaUEyS016Y2lnWXdBa29MTUVReE1EQlFYekV3TUZCUW1BVVNBZ2dCR2dRb0FqQUJJZ1FJQWhnQyJ9fQ%3D%3D&amp;utid=0e8a344b-6e16-d30b-2001-254093733a2a&amp;tm_stars=3&amp;client_id=skyscanner_app&amp;redirect_delay=1000&amp;price_policy=2&amp;pre_redirect_id=6f47502a-1bcf-b599-dd09-34f70c3deeef&amp;tm_city_code&amp;max_price=4450&amp;guests=1&amp;request_id=6f47502a-1bcf-b599-dd09-34f70c3deeef&amp;tm_country_code=PH</t>
  </si>
  <si>
    <t>10.2899621, 123.9987069</t>
  </si>
  <si>
    <t>HOTEL THE MIR</t>
  </si>
  <si>
    <t>www.skyscanner.com.ph/hotel_deeplink/4.0/PH/en-US/PHP/h_ad/222190030/2026-03-05/2026-03-06/hotel/hotel/hotels?legacy_provider_id=22&amp;rooms=1&amp;closed_user_group=general&amp;hb_data=m7tSlFHkZ4_WNsA1bPdLtkkh0vGD5FztHzwaY_sGzRl4bu62lnoQpSIWTVIYZoH-5v4y-yzsR1j1rtFLRSCtXGoYhYRxfxla4sOisZPpJBKlSZNRJXbmKeeHzA-Yrffja5M15p6p3RHmcy_p5YoDGKsbe5b3SozbiQjv3u6e8CPNZ_wRUp0TIbBvyL1q0z57Xg88WWvqzLEr576lgjTDF0OUy7GNV_vyRqC-bawmZaDR9v4uhaIiOIghtyQTNmiYzidtgLc5wRxixp2TEdRG54YrtjMHQXr1436dQencANFq0_jPH_wuzdJbLCvrpIiSWYu8uJysLHjmYzHtW-N_FxS5oVofyyaTGjpOw2PgmY9uXeH-Dyj4bnARPzq0PFAH25dYJ3sEO6VvDE63xP_5p1kRTDFEw_WUcJXDyRhhQOtJ&amp;q_datetime_utc=2026-03-05T14%3A28%3A52&amp;ticket_price=1639&amp;quote_id=8918695576311309198&amp;utid_state=1&amp;channel=iphone&amp;price_without_closed_user_group=6556&amp;tm_place_name=Lapu-Lapu+City&amp;deeplink_data=eyJmaWVsZHMiOnsic2lnbmF0dXJlIjoiMTRhYjEzNWE3OGU0ZGQ0MDRkYzkzMDBmMjg4ZDMwZWEifSwidXJsIjoiaHR0cHM6Ly93d3cuYWdvZGEuY29tL3BhcnRuZXJzL3BhcnRuZXJzZWFyY2guYXNweD9jaWQ9MTg0NjM4MyZoaWQ9NTk3OTY2ODYmY3VycmVuY3k9UEhQJmNoZWNraW49MjAyNi0wMy0wNSZjaGVja291dD0yMDI2LTAzLTA2Jk51bWJlcm9mQWR1bHRzPTEmTnVtYmVyb2ZDaGlsZHJlbj0wJlJvb21zPTEmbWNpZD0zMzImbWFzdGVyUm9vbUlkPTkxMzgwNDMxMiZtcHQ9T1dWNE0xUjNiMDkzVmxWWFJrRXdja2xIY0ZJNVpuQTJVbGRVU2pCcU4yRjFhMjFUUm1KSVpsbDNRVnBrYkZsd1MwaDJVRk5JTVdKclMwOUhZVkI1ZFc1MmRIWmhSMFkwZUV0cVkzcFJQVDAmVG90YWxQcmljZT0xNjM4Ljk0JlRvdGFsVGF4PTE5MC4wNSZUb3RhbEZlZT0xMzcuNzQmVG90YWxTdXJjaGFyZ2U9MCZtY3VyPVBIUCJ9&amp;utid=e9916c39-4e7f-75ff-5f36-8001003c952a&amp;tm_stars=0&amp;client_id=skyscanner_app&amp;price_policy=2&amp;pre_redirect_id=af409bb4-dc46-7818-44ac-fb347dc4458f&amp;tm_city_code&amp;max_price=4096&amp;guests=1&amp;request_id=af409bb4-dc46-7818-44ac-fb347dc4458f&amp;tm_country_code=PH</t>
  </si>
  <si>
    <t>10.2974375, 123.9485625</t>
  </si>
  <si>
    <t>Mactan Circumferential Road, Buyong, Soong 1, Maribago, Lapu-Lapu, Central Visayas, 6015, Philippines</t>
  </si>
  <si>
    <t>Located in Lapu Lapu City, a 6-minute walk from Bluewater Beach, HOTEL the MIR provides accommodations with an outdoor swimming pool, free private parking and a terrace. The property is around 9.</t>
  </si>
  <si>
    <t>Reddoorz Hostel @ St. Paul Village Lapulapu</t>
  </si>
  <si>
    <t>www.skyscanner.com.ph/hotel_deeplink/4.0/PH/en-US/PHP/h_fd/205325041/2026-03-05/2026-03-06/hotel/hotel/hotels?legacy_provider_id=927050&amp;rooms=1&amp;closed_user_group=general&amp;hb_data=mvT5xt5Y276Ppk_HtF5nG8wQPtOjSG5An4BeN8uDYy8JSV0bcFFt0pRkFBgpiggmcCGu8rfrDCUUHcXoKvzMTkq-Fqqr1YCzC2UqpFTi-jqfr40m8Q20Hibk2xlJ9kK_QIKrGrJfZb7X_QRW0Zfw4GW1hIxN8wu49xauByrR5X3F4FMwN_10FlBP3h1rVJ6VZy2AniK-nLXzBxztA1iBeLGgvWRMkFD4JkoD_0ftO2JkWF8-4SeEvq--zfghP_Dggq4BR092siZV8oCflyaAb-RDS-zNWqsFMbviOF_E73olAUflIMTRP4D7rksQfNvV4lMK6qeGasKGQdZ49qUCotdwX7JRvMptG33_128WyGqBabvb8X15U29DwFhho0wCPl-IrlTerUb3NRAcZlTucADc-D2N1n4CgbWcGAe685F8Tw%3D%3D&amp;q_datetime_utc=2026-03-05T14%3A27%3A53&amp;ticket_price=658&amp;quote_id=-8325207263963074031&amp;utid_state=1&amp;channel=iphone&amp;price_without_closed_user_group=1621&amp;tm_place_name=Lapu-Lapu+City&amp;deeplink_data=eyJmaWVsZHMiOnsic2lnbmF0dXJlIjoiODdlZDAxMjUxZDFiZGQyYzMyZmFjYzNkMjBlNTRiNjUifSwidXJsIjoiaHR0cHM6Ly9kZWFscy52aW8uY29tP3NpZz1kMTFlNzJkZTQ0ZWJhNWZkYTEwY2NjYTY0NjU0YmY4OWNjM2YyNGY3MWE5MmI4MTA4ODc1MzRiNzJjOGRmYzFkMmQzMTMxMzAzOTMyMzQzOTM2MzgzOSZzaWctaXNzPW1ldGEmdHVybD1odHRwcyUzQSUyRiUyRnZpby5jb20lMkZIb3RlbCUyRlNlYXJjaCUzRmNoZWNrSW4lM0QyMDI2LTAzLTA1JTI2Y2hlY2tPdXQlM0QyMDI2LTAzLTA2JTI2Y3VycmVuY3klM0RQSFAlMjZlcHYlM0RNUzR5JTI2ZXNkJTNEa3FrOUFIMGwyOTgxdGd2c283RzBTRkRiSHNmZzVXZS1acDBpYnUxYzRKNmhYNVk1cjRFQnc5akd4a1FOTTNEMXctQUUzcmZjNTZnWlJ6ZFpEUFVRNWltVnZnNUpDNTRwdmNONm5WODlObEV0Y3FBRktBJTI1M0QlMjUzRCUyNmZvcmNlQ3VycmVuY3lDaGFuZ2UlM0QxJTI2Zm9yY2VMYW5ndWFnZUNoYW5nZSUzRDElMjZob3RlbElkJTNEMTY0Nzk2MDQlMjZsYWJlbCUzRHNyYyUyNTNEc2t5c2Nhbm5lciUyNTI2dWNvdW50cnklMjUzRFBIJTI1MjZ1ZGV2aWNlJTI1M0Rtb2JpbGUlMjUyNmhvdGVsJTI1M0QxNjQ3OTYwNCUyNTI2ZGF5JTI1M0Q1JTI1MjZtb250aCUyNTNEMDMlMjUyNnllYXIlMjUzRDIwMjYlMjUyNmxvcyUyNTNEMSUyNTI2b2ZmZXJpZCUyNTNEb3dmRDdjeWM0ZXhjJTI1MjZwcmljZSUyNTNENjU3LjU0JTI1MjZjdXJyZW5jeSUyNTNEUEhQJTI1MjZ1c2VybGFuZyUyNTNEZW4lMjUyNl90aCUyNTNENTljMGZmOWExNTcwMGRiM2EzOTU1MjhhNmRjMjAxODM3NjA0OWVkYTMwYWVhYzljJTI1MjZkdHMlMjUzRDE3NzI3MjAyMjklMjUyNm9sdXQlMjUzRDE3NzI3MjAyMjYlMjUyNmNhblBheUxhdGVyJTI1M0RmYWxzZSUyNTI2cmVxdWVzdFVzZXJHcm91cCUyNTNEJTI1MjZvZmZlclVzZXJHcm91cCUyNTNEcHVibGljJTI2bGFuZyUzRGVuJTI2b3RpJTNEVHd0QThvV2k5YWslMjZwcmVmZXJyZWRSYXRlJTNENjU3LjU0JTI2cHJvZmlsZSUzRHIyZDJtNzNrbjglMjZyb29tcyUzRDElMjZ1c2VyQ291bnRyeSUzRFBIJTI2dXRtX2NhbXBhaWduJTNEc2t5c2Nhbm5lciUyNnV0bV9tZWRpdW0lM0RjcGMlMjZ1dG1fc291cmNlJTNEc2t5c2Nhbm5lciJ9&amp;utid=5ee023fd-5902-f3a1-1f25-ec1badaee598&amp;tm_stars=2&amp;client_id=skyscanner_app&amp;price_policy=2&amp;pre_redirect_id=d1d50831-9aa3-6cb3-192e-61650c9aaea3&amp;tm_city_code&amp;max_price=936&amp;guests=1&amp;request_id=d1d50831-9aa3-6cb3-192e-61650c9aaea3&amp;tm_country_code=PH</t>
  </si>
  <si>
    <t>10.3096988, 123.992142</t>
  </si>
  <si>
    <t>Saging, Canjulao, Lapu-Lapu, Central Visayas, 6015, Philippines</t>
  </si>
  <si>
    <t>RedDoorz Hostel @ St. Paul Village LapuLapu offers top-notch services and amenities, ensuring guests experience utmost comfort.Share your photos and respond to emails at your convenience, thanks to the free Wi-Fi internet access offered by hotel. Room amenities feature daily housekeeping, allowing you to unwind and make the most of your visit.The hotel maintains a completely smoke-free zone, providing a breathable atmosphere. Each accommodation at RedDoorz Hostel @ St. Paul Village LapuLapu is thoughtfully created and adorned to provide visitors with a comfortable, home-like atmosphere. In certain rooms, the hotel offers linen service and air conditioning for guest convenience and satisfaction.In select rooms, guests at the hotel can enjoy top-notch in-room entertainment with television and cable TV available for their convenience.Rest assured, in a few chosen rooms, the presence of bottled water can be found.Understanding the significance of bathroom amenities in enhancing guest contentment, the hotel offers toiletries within certain chosen rooms.</t>
  </si>
  <si>
    <t>RedDoorz @ Bankal Lapulapu</t>
  </si>
  <si>
    <t>www.skyscanner.com.ph/hotel_deeplink/4.0/PH/en-US/PHP/h_ad/203891810/2026-03-05/2026-03-06/hotel/hotel/hotels?legacy_provider_id=22&amp;rooms=1&amp;closed_user_group=general&amp;hb_data=CJZs0cnAkAnlLkdwGM_X2HS_gvUPKBjPYSyDtcbo5rWywzeDPX0-d3MLEH8jToVLb_UytNMBvnSwyvmgyivQ8cdA9USsipyhdPtu6Nwwu4lkU5_4bluOmN2Wjzc9tbZJQ1OcvGVOwtp2DcJY1FJSr873GU8B00rAijKd2bPALUNlbJHfgAtfET6HwbuAwMEOhBAQT4wWKeHtNw2apm46i3hfJV05HT41sLL1C_ohmdssyxhLA7Gd-pdzNoEO3Hm31sgehpPHvC0bdBVeAShZiicJHQRrzWO5wgujyOqQFahFMkHX1rxr6ora8jtjSu54lMAAkyGiCqs6QDteM4sHUIJzbH0cLplPQF0KAJbsjEUuzfUInwnTFx6iUK91UdfHLYUQ1nshJhzVgplAdt5Q4H0uTtMuW9710neomzrd4r5v&amp;q_datetime_utc=2026-03-05T14%3A27%3A51&amp;ticket_price=514&amp;quote_id=7907964620773277134&amp;utid_state=1&amp;channel=iphone&amp;price_without_closed_user_group=1672&amp;tm_place_name=Cebu&amp;deeplink_data=eyJmaWVsZHMiOnsic2lnbmF0dXJlIjoiMjBlNzVhNzM2N2VlNDJlZTcwYzAwZWEyOWIwZjYwZGMifSwidXJsIjoiaHR0cHM6Ly93d3cuYWdvZGEuY29tL3BhcnRuZXJzL3BhcnRuZXJzZWFyY2guYXNweD9jaWQ9MTg0NjM4MyZoaWQ9OTc4ODE0OSZjdXJyZW5jeT1QSFAmY2hlY2tpbj0yMDI2LTAzLTA1JmNoZWNrb3V0PTIwMjYtMDMtMDYmTnVtYmVyb2ZBZHVsdHM9MSZOdW1iZXJvZkNoaWxkcmVuPTAmUm9vbXM9MSZtY2lkPTMzMiZtYXN0ZXJSb29tSWQ9MTIyMjEwODE1Jm1wdD1WMWREVkV0NWFsRkpjbU5SZG1rM1VUWnJVakJtZDB0SlpHNURhR3hSYkhNMldEVkxUMVV2TVV3d1JrZFlTblpYYXpWVGRUZzRkazE1VGtOTWRXVXJlV3c1YkZsTGMwMUdTMnBzTlEmVG90YWxQcmljZT01MTQuMzEmVG90YWxUYXg9NTkuNTYmVG90YWxGZWU9NDMuMzAmVG90YWxTdXJjaGFyZ2U9MCZtY3VyPVBIUCJ9&amp;utid=a0956704-e6f5-8121-e171-7401ddc49019&amp;tm_stars=1&amp;client_id=skyscanner_app&amp;price_policy=2&amp;pre_redirect_id=030663d5-9a8f-e50c-ab15-1263eedb4058&amp;tm_city_code=CEBP&amp;max_price=662&amp;guests=1&amp;request_id=030663d5-9a8f-e50c-ab15-1263eedb4058&amp;tm_country_code=PH</t>
  </si>
  <si>
    <t>10.3080177, 124.0005007</t>
  </si>
  <si>
    <t>Mactan Airport Road, Bayanihan Village, Bankal, Lapu-Lapu, Central Visayas, 6015, Philippines</t>
  </si>
  <si>
    <t>Located in Mactan, within 8.3 miles of SM City Cebu and 9.3 miles of Ayala Center Cebu, RedDoorz @ Bankal Lapulapu provides free WiFi. This 2-star hotel has air-conditioned rooms with a private bathroom.</t>
  </si>
  <si>
    <t>Mactan Hostel</t>
  </si>
  <si>
    <t>www.skyscanner.com.ph/hotel_deeplink/4.0/PH/en-US/PHP/h_h1/218040439/2026-03-02/2026-03-03/hotel/hotel/hotels?legacy_provider_id=927111&amp;rooms=1&amp;closed_user_group=mobile&amp;hb_data=VYl_MvgYeG_jCMmEw8SWZJyiWyksypg1I7xCbqN9HBTXXfzeMbnW3fO3VUss9KTxsisU45LU--_qSLXViendKTENP3SJ26ZFrGDt_I09O7sr1_YVu82izZ7xCrK7pXEe06ZA-bY0HdqBDxPxy3wpxd-BTBV4JJsjJ4JPm4Z3GdOHl_YnbEmDIWturgx3oAfswQMw1LWvF1AWMFC2QN6S9QxczS7qXfEVpBDBBLIpCRIT_osdrRzfKy2d1lMlrNgg_8_no9XZ13vmpAlnk8i5v4Vn_c8%3D&amp;q_datetime_utc=2026-03-02T00%3A27%3A37&amp;ticket_price=1144&amp;quote_id=5428990649846121569&amp;utid_state=1&amp;channel=iphone&amp;price_without_closed_user_group=1153&amp;tm_place_name=Cebu&amp;deeplink_data=eyJmaWVsZHMiOnsic2lnbmF0dXJlIjoiMGNhN2FiYjBiZTAwOWNkN2FmOWM3ZmVhOTZlNjA4MmEifSwidXJsIjoiaHR0cHM6Ly9waC5ob3RlbHMuY29tL0hvdGVsLVNlYXJjaD90cGlkPTMyMTQmbXBlPTE3NzI0MDk5ODEmZW5kRGF0ZT0yMDI2LTAzLTAzJmFkdWx0cz0xJmxvY2FsZT1lbl9QSCZjaGlkPTdjNzk0Yzg2LTdmMmEtNGI2Mi1iY2YyLTBiYzhmNDhhODNiNSZlYXBpZD00NCZtY3RjPTMmc3RhcnREYXRlPTIwMjYtMDMtMDImbXBkPVBIUCZtcG49MzI1MjA0MzI0JmN1cnJlbmN5PVBIUCZyYXRlcGxhbmlkPTM5Njk0MTc5MCZtcG09MjQmbXBwPTEmbXBvPUVDJnNlbGVjdGVkPTEwNzUwMzgwMSZtcGI9MTA0LjAwJm1wcT0xMTQ0LjAwJm1wYT0xMDQwLjAwIn0%3D&amp;utid=c6bfca3b-bfc3-1039-00a6-2bb021e3d08b&amp;tm_stars=0&amp;client_id=skyscanner_app&amp;redirect_delay=1000&amp;price_policy=2&amp;pre_redirect_id=f27a9bb5-f5d6-92b8-fdaa-2167b5d4395d&amp;tm_city_code=CEBP&amp;max_price=1145&amp;guests=1&amp;request_id=f27a9bb5-f5d6-92b8-fdaa-2167b5d4395d&amp;tm_country_code=PH</t>
  </si>
  <si>
    <t>10.3173501, 123.9620725</t>
  </si>
  <si>
    <t>G-Shock Street, Bankal, Lapu-Lapu, Central Visayas, 6015, Philippines</t>
  </si>
  <si>
    <t>Offering free WiFi, Mactan Hostel offers accommodations in Lapu Lapu City, 10 miles from Ayala Center Cebu and 11 miles from Magellan's Cross.</t>
  </si>
  <si>
    <t>Mactan Pension House</t>
  </si>
  <si>
    <t>www.skyscanner.com.ph/hotel_deeplink/4.0/PH/en-US/PHP/h_ad/71787465/2026-03-05/2026-03-06/hotel/hotel/hotels?legacy_provider_id=22&amp;rooms=1&amp;closed_user_group=general&amp;hb_data=hHa4UMO1PIoTlcnjzaP2-GEnXBFHvgJrULgo_NBcscylo2Gcf6vxU0jGW0YkM1sNxW0NWC4WJX67qFZasHBDZdqOrhNh6RkC3solc3F5wR8nOWJ-rqZXnHBXOyBCsrwlfLts25O8gaTFPs4-Uz1anTEX4ZAqWTCz4_CKFsLGgpabBNTH8_9V6vZlo6mvgrHsp89knnCA0n6Q5pkrtYt2c3vRlvDEeIUzXTGa7KxfETuj-hoMwljOBTwEyN5eihJ5beWt6r9lgKmVNiMRGDl-FhUiaBUg619XG8Oqja7mYmMlwbIZilnUMYbxsJn-WFV14bz-P0hcI5v64ncjbWwmeB_l75NDEEEmoxvPuMT7HqWFwVHRVir5bgGpESAGi6VcNWsvUdu-qz_5eSAKNvuIgceJH9FX1A9x64neSGoruGZI&amp;q_datetime_utc=2026-03-05T14%3A27%3A54&amp;ticket_price=1037&amp;quote_id=-9024251859810826232&amp;utid_state=1&amp;channel=iphone&amp;price_without_closed_user_group=1457&amp;tm_place_name=Cebu&amp;deeplink_data=eyJmaWVsZHMiOnsic2lnbmF0dXJlIjoiZTE2MDYyMzU2MGExNWFhYWRjMzljNmViZDFjZGIxZmIifSwidXJsIjoiaHR0cHM6Ly93d3cuYWdvZGEuY29tL3BhcnRuZXJzL3BhcnRuZXJzZWFyY2guYXNweD9jaWQ9MTg0NjM4MyZoaWQ9MjcwOTU4JmN1cnJlbmN5PVBIUCZjaGVja2luPTIwMjYtMDMtMDUmY2hlY2tvdXQ9MjAyNi0wMy0wNiZOdW1iZXJvZkFkdWx0cz0xJk51bWJlcm9mQ2hpbGRyZW49MCZSb29tcz0xJm1jaWQ9MzMyJm1hc3RlclJvb21JZD0zMzU0NDUzJm1wdD1TMEZOY0hKUFJqQlZZMUl4TDBWbFZHTkRhVkF5VGpGRlpUWkxabEI2YWpJNU1WZE5Oblo1VEdzemRXRk9Ra2hPTW1oMFoyaFVUR1YyUjB0VFpWZFVSbEJFYVd0cVUxbE9VRk5rYkEmVG90YWxQcmljZT0xMDM2LjYyJlRvdGFsVGF4PTk3LjA5JlRvdGFsRmVlPTg5Ljg0JlRvdGFsU3VyY2hhcmdlPTAmbWN1cj1QSFAifQ%3D%3D&amp;utid=8e5e64a3-3491-0d10-a758-2f71c0bc7d39&amp;tm_stars=2&amp;client_id=skyscanner_app&amp;price_policy=2&amp;pre_redirect_id=df77045d-d699-178f-b7bd-e39e66dc1beb&amp;tm_city_code=CEBP&amp;max_price=1251&amp;guests=1&amp;request_id=df77045d-d699-178f-b7bd-e39e66dc1beb&amp;tm_country_code=PH</t>
  </si>
  <si>
    <t>10.3050914, 124.0066253</t>
  </si>
  <si>
    <t>Mactan Pension House, Manuel L. Quezon National Highway, Pajo, Lapu-Lapu, Central Visayas, 6015, Philippines</t>
  </si>
  <si>
    <t>With a stay at Mactan Pension House in Lapu-Lapu, you'll be within a 10-minute drive of SM City Cebu and Jpark Island Waterpark. This hotel is 5.9 mi (9.5 km) from Ayala Center and 5.8 mi (9.3 km) from Colon Street.
Pamper yourself with onsite massages or take in the view from a rooftop terrace. This hotel also features complimentary wireless internet access and concierge services.
Enjoy Filipino cuisine at Sulanders Sports Pub, a restaurant which features a bar/lounge, or stay in and take advantage of the room service (during limited hours). Cooked-to-order breakfasts are available daily from 7 AM to 10 AM for a fee.
Featured amenities include dry cleaning/laundry services, a 24-hour front desk, and laundry facilities. Free self parking is available onsite.
Make yourself at home in one of the 36 air-conditioned rooms featuring LED televisions. Complimentary wireless internet access keeps you connected, and cable programming is available for your entertainment. Private bathrooms with showers feature complimentary toiletries and hair dryers. Conveniences include phones and in-room massages, and housekeeping is provided daily.</t>
  </si>
  <si>
    <t>Summer by Verovino Suites</t>
  </si>
  <si>
    <t>https://www.google.com/maps/place/PAPABO+Backpackers+Mactan/data=!4m11!3m10!1s0x33a991a03bb3a2bf:0xbb007f14e37d3ec3!5m3!1s2026-03-01!4m1!1i2!8m2!3d10.2746939!4d123.9755164!16s%2Fg%2F11yd72bl48!19sChIJv6KzO6CRqTMRwz594xR_ALs?authuser=0&amp;hl=en&amp;rclk=1</t>
  </si>
  <si>
    <t>10.2746939, 123.9755164</t>
  </si>
  <si>
    <t>Simean Amodia, Marigondon, Lapu-Lapu, Central Visayas, 6015, Philippines</t>
  </si>
  <si>
    <t>Papabo Backpackers Mactan</t>
  </si>
  <si>
    <t>www.skyscanner.com.ph/hotel_deeplink/4.0/PH/en-US/PHP/h_bc/224732507/2026-03-05/2026-03-06/hotel/hotel/hotels?legacy_provider_id=13&amp;rooms=1&amp;hb_data=0KG54e_G1dX9RU-NIDTJJiEN4XZRK4TTnjQJatij6NDGi17UU15jVdsdUuyDOSaOjXucxA00VfQLL1QVb1B8zwkZ3ECnTkvODHX1ylagVcEfpSPx7XO8TK2YfLTXECcig-2l07crnaFzuzCrXo6dFQo3jr9KdXwz0ikRkryPy9qtuHsPh5feVS7f3DPaensXlUfIMhEjpVRVAGtrRE760uQvi7vocvGql-WDQ8Kcz0Lch9z97JKsjtKAG6S95hKvGoB8kJIgk_ojmBGcKvc5cpC0Bjp5cxRnieL72_Fg4di_dnJOCaryAQpFG76IYIcC2MYOhpZvZuRPiv6siY2eHKliGnvdjDXl5_ay8mG4PE5nPbIqNpdrjdApcMQlCspSVeGi1TQnOAacNwUwg2KgD202PV0AaYIhyqQcZMtke89qm2RIBdM%3D&amp;q_datetime_utc=2026-03-05T14%3A27%3A56&amp;ticket_price=1008&amp;quote_id=5076007354098132933&amp;utid_state=1&amp;channel=iphone&amp;tm_place_name=Cebu&amp;deeplink_data=eyJmaWVsZHMiOnsic2lnbmF0dXJlIjoiMDAyNjc5NWU4NThmMDZmMjhkOTI3YzdmNWNiYzNhYmYiLCJibG9ja19pZCI6IjE0MzY1OTE1MDJfNDE1MTU0ODY2XzBfMF8wIn19&amp;utid=fed0023d-4fc0-4ec7-4e8a-b3bf48949147&amp;tm_stars=0&amp;client_id=skyscanner_app&amp;price_policy=2&amp;pre_redirect_id=ffa7d326-d44a-a41b-01fa-b6b4dd778b78&amp;tm_city_code=CEBP&amp;max_price=1008&amp;guests=1&amp;request_id=ffa7d326-d44a-a41b-01fa-b6b4dd778b78&amp;tm_country_code=PH</t>
  </si>
  <si>
    <t>10.2696237, 123.9660223</t>
  </si>
  <si>
    <t>Papabo Backpackers Mactan has an outdoor swimming pool, garden, a restaurant and bar in Lapu Lapu City. Located around 1.2 miles from Tonggo Beach, the capsule hotel with free WiFi is also 7.8 miles away from SM City Cebu. Fort San Pedro is 9.</t>
  </si>
  <si>
    <t>Gem's Paradise Resort</t>
  </si>
  <si>
    <t>www.skyscanner.com.ph/hotel_deeplink/4.0/PH/en-US/PHP/h_ad/213619085/2026-03-05/2026-03-06/hotel/hotel/hotels?legacy_provider_id=22&amp;rooms=1&amp;closed_user_group=general&amp;hb_data=tIqmijQkR-Dg8yWzmXlCCGCifhtAl483jiHObBb373RcbBqrXHIJnJMn9c4JhfOCRxVH2doZj63xbQKOnmPLQypQ0pzIxBJaKA_CAS2QGwg0aMvHFYD4YQQ3729RHsUMgeX-dDw7is6Ai1VWpvduy1--13k8A3GZ6WisOsepk6gN7Foa5wneMpOyFkIA7jtH7TVMeYUUDTA3CwsvDkR3xWcyvtRT8e0azxGOG3JMvPVucls1HNU6d6vVYlBKqq3daKlZuJitQ6wp9L97f7MSN3-AOHh8wc6Fp_EWDel7-XXvp7FyLsMWYcPBe5ANE6WsYq5UdtOyp7iFku-fnxvJ7i3zOESm_KFVckZEuWloA1FWKuGzPY18Hdj-DNsf3WnlXUGKyY7E2-FvzIKEEAzjFdyZyu1EJg8zxjAu3-xX4XY6&amp;q_datetime_utc=2026-03-05T14%3A27%3A55&amp;ticket_price=3141&amp;quote_id=-4383990334156016270&amp;utid_state=1&amp;channel=iphone&amp;price_without_closed_user_group=7500&amp;tm_place_name=Cebu&amp;deeplink_data=eyJmaWVsZHMiOnsic2lnbmF0dXJlIjoiYmI2ZjA1N2E2NjA0NmZlNTBjZmJmOWQ2OTBiN2M0ZWEifSwidXJsIjoiaHR0cHM6Ly93d3cuYWdvZGEuY29tL3BhcnRuZXJzL3BhcnRuZXJzZWFyY2guYXNweD9jaWQ9MTg0NjM4MyZoaWQ9MzUzNTMyNzUmY3VycmVuY3k9UEhQJmNoZWNraW49MjAyNi0wMy0wNSZjaGVja291dD0yMDI2LTAzLTA2Jk51bWJlcm9mQWR1bHRzPTEmTnVtYmVyb2ZDaGlsZHJlbj0wJlJvb21zPTEmbWNpZD0zMzImbWFzdGVyUm9vbUlkPTU4MzgzMjcxMCZtcHQ9SzNvd2RYZ3JVV3h2YlVnNE5UVlhTa05wZGpSNGJIVlZOVXhHYzJ4bGQyeDNVV0pDWlc5T1EwUkhTM2wyYjNFdmVtRkhlR2xTSzNJeGRFZFRPVWgxU21wblVraENkVlZRU2xOeE5WbEJQVDAmVG90YWxQcmljZT0zMTQwLjU3JlRvdGFsVGF4PTM2Mi41NiZUb3RhbEZlZT0yNjUuNTUmVG90YWxTdXJjaGFyZ2U9MCZtY3VyPVBIUCJ9&amp;utid=d2ff63ec-0f0b-2e59-78b2-416f41637ec5&amp;tm_stars=0&amp;client_id=skyscanner_app&amp;price_policy=2&amp;pre_redirect_id=a81b5681-a11c-dd04-ce71-241895a58268&amp;tm_city_code=CEBP&amp;max_price=3769&amp;guests=1&amp;request_id=a81b5681-a11c-dd04-ce71-241895a58268&amp;tm_country_code=PH</t>
  </si>
  <si>
    <t>10.3159485, 124.028205</t>
  </si>
  <si>
    <t>Nuñez Street, Grant Ville 2 Subdivision, Suba-Basbas, Lapu-Lapu, Central Visayas, 6015, Philippines</t>
  </si>
  <si>
    <t>Gem's Paradise Resort features an outdoor swimming pool, garden, a terrace and restaurant in Cebu City. Located around 1.2 miles from Suba-Basbas Public Beach, the hotel with free WiFi is also 8.1 miles away from SM City Cebu.</t>
  </si>
  <si>
    <t>Palmbeach Resort Mactan Cebu Powered by Cocotel</t>
  </si>
  <si>
    <t>www.skyscanner.com.ph/hotel_deeplink/4.0/PH/en-US/PHP/h_ad/145068455/2026-03-05/2026-03-06/hotel/hotel/hotels?legacy_provider_id=22&amp;rooms=1&amp;closed_user_group=general&amp;hb_data=qbYDXbu7hyde6haHiReobJOttwt8NiQNbpYPY_cKD6giU-4XEVLi7Elvx1brxS9xXsNox67z--qVWFtoUFYlONqEMmovmEXCeP3N5mx8fM94A3tPDXLdiWFxOQtz5ncOUrbWRq86_kSxDyeun4FhautIjP7-TDZs1YW8au2Joe_lEhkrmZWPDeYzJRs6-ubDShacZif439Ee75rQCGhU1kAKjYSKMVcDnJrRmrncm8zkbBBGlFWk0pYGjCMcJ9zRYWHMU_CPICrHaWjzeoYzLb2GUzKUUKXtdOryciZ_gUbctAxo5mBuNeD0iSbnEkaty_lkvm2XSZk3x-_z97Bzsvc3_c5PhxsfETyrXTDPtv63QB11uApThi6R9ILQKaFKGrzVy1YVNOTWZ7_CoX6wGPULdgrDbqLX0LLQmmtZ3KzZ&amp;q_datetime_utc=2026-03-05T14%3A27%3A57&amp;ticket_price=3011&amp;quote_id=-4884613507508376680&amp;utid_state=1&amp;channel=iphone&amp;price_without_closed_user_group=3737&amp;tm_place_name=Cebu&amp;deeplink_data=eyJmaWVsZHMiOnsic2lnbmF0dXJlIjoiNGNjZDg1NWY2M2VjMWE1MzBmYjc3NDkzMDhlMDQ0N2UifSwidXJsIjoiaHR0cHM6Ly93d3cuYWdvZGEuY29tL3BhcnRuZXJzL3BhcnRuZXJzZWFyY2guYXNweD9jaWQ9MTg0NjM4MyZoaWQ9Mjk3MzIyJmN1cnJlbmN5PVBIUCZjaGVja2luPTIwMjYtMDMtMDUmY2hlY2tvdXQ9MjAyNi0wMy0wNiZOdW1iZXJvZkFkdWx0cz0xJk51bWJlcm9mQ2hpbGRyZW49MCZSb29tcz0xJm1jaWQ9MjgwMjUmbWFzdGVyUm9vbUlkPTEyNjQwNDQyOTEmbXB0PVRtdHJSRUpFU1d0V2JFUkJaMFpPVjJObmJXZEdOMU5rZVhwaE9GWlpSRkJWWm1ka1RVaFJVMEZXYjJZM2IzUjNSRkpMYjNOYVQzVmhha1ptV2t4dU5GaE9kekZVUWtkUlJrdEpkSE4zUFQwJlRvdGFsUHJpY2U9MzAxMS4xNSZUb3RhbFRheD0zMDQuODImVG90YWxGZWU9MjU4LjI0JlRvdGFsU3VyY2hhcmdlPTAmbWN1cj1QSFAifQ%3D%3D&amp;utid=7c36f061-6f45-9301-d83a-d7c2edefcacd&amp;tm_stars=3&amp;client_id=skyscanner_app&amp;price_policy=2&amp;pre_redirect_id=00f18053-02f0-d6fc-1181-6f6ef82360a6&amp;tm_city_code=CEBP&amp;max_price=7861&amp;guests=1&amp;request_id=00f18053-02f0-d6fc-1181-6f6ef82360a6&amp;tm_country_code=PH</t>
  </si>
  <si>
    <t>10.2752649, 123.9843852</t>
  </si>
  <si>
    <t>Palmbeach Resort &amp; Spa, Punta Engaño Road, Punta Engaño, Lapu-Lapu, Central Visayas, 6015, Philippines</t>
  </si>
  <si>
    <t>With a stay at Palmbeach Resort Mactan Cebu powered by Cocotel in Lapu-Lapu (Punta EngaÃ±o), you'll be within a 10-minute drive of Jpark Island Waterpark and Magellan Monument. This hotel is 10.1 mi (16.2 km) from SM City Cebu and 11.8 mi (19 km) from Ayala Center.
Enjoy the recreation opportunities such as an outdoor pool or make use of other amenities including complimentary wireless internet access.
At Palmbeach Resort Mactan Cebu powered by Cocotel, enjoy a satisfying meal at the restaurant. Local cuisine breakfasts are available daily from 7:00 AM to 10:00 AM for a fee.
Featured amenities include a 24-hour front desk and an elevator. Free self parking is available onsite.
Make yourself at home in one of the 52 air-conditioned rooms featuring refrigerators. Rooms have private balconies. Complimentary wireless internet access keeps you connected, and cable programming is available for your entertainment. Private bathrooms with showers feature rainfall showerheads and complimentary toiletries.</t>
  </si>
  <si>
    <t>www.skyscanner.com.ph/hotel_deeplink/4.0/PH/en-US/PHP/h_bc/154722328/2026-03-05/2026-03-06/hotel/hotel/hotels?legacy_provider_id=13&amp;rooms=1&amp;closed_user_group=general&amp;hb_data=ZH2FoHgE_QyeSDUokVa4aCJo5EL-LUfvIsfaUHSwmlSo0cbDc62-PUhccgAAv79GIWGzwu7SQQaNvw64P3uXOSAo8C-QzEi42p9hoeIIauhK4bHsyCMH821OO7JpBhQAdNUaNNLqQDkHo6q2rvru7iO6vRPFOdxq5JiBRBVB3BT2ePJ9HQvG8nEpifWuOjOGhDaCxf5l4J4R4sndDfnE2b2csxSl1wGWQHPwwZbMdkiHG0KuA2lhjNQZYK7_a6vXz5F_kqP52NnIhsv4GXm_7UsIgLUbV1sPPbguySxVTzFVW7JRnWE6xbsDt3ZdITeY9Jl6UxBs7md_mMEqlGih2wRF0vPa43l3gXZXmRLdgM3bakjMs6Idm5ZT3LFf_Nf-Wqqjzxdrix-f33LXWpu0zVCtmNTF1WdQwvaBdBiJ1s7vpBFwlXw%3D&amp;q_datetime_utc=2026-03-05T14%3A27%3A57&amp;ticket_price=667&amp;quote_id=2064703352293766043&amp;utid_state=1&amp;channel=iphone&amp;price_without_closed_user_group=3226&amp;tm_place_name=Lapu-Lapu+City&amp;deeplink_data=eyJmaWVsZHMiOnsic2lnbmF0dXJlIjoiYTUxYzczMzE4YWQ5ODFlNmMzNjVlYmYwNDJiYjc0OTIiLCJibG9ja19pZCI6InYxX0NnRXRFTXdDR2lnS0hUSXdNall0TURNdE1EVlVNREE2TURBNk1EQXVNREF3S3pBM09qQXdFQUVZM3dFb0FUZ0JJZ0lJQVE9PV9DaUlJNU1qU0NoQUNJR3dvMEl2WUN6QUNTZzB6TmpWRU1UQXdVRjh4TURCUVVKZ0ZFZ0lJQVJvRUtBSXdBU0lFQ0FJWUFnPT0ifX0%3D&amp;utid=c2ec64f4-78b9-8feb-fa99-bcca3bdfc5b3&amp;tm_stars=2&amp;client_id=skyscanner_app&amp;price_policy=2&amp;pre_redirect_id=617d4712-2f93-4b30-3a47-419a404b2921&amp;tm_city_code&amp;max_price=1390&amp;guests=1&amp;request_id=617d4712-2f93-4b30-3a47-419a404b2921&amp;tm_country_code=PH</t>
  </si>
  <si>
    <t>10.3222265, 123.9759339</t>
  </si>
  <si>
    <t>Tower B, 517 Grand Amani Residence</t>
  </si>
  <si>
    <t>https://www.google.com/maps/place/Sempre+Premier+Inn+-+Premier+Airport+Business+Hotel/data=!4m11!3m10!1s0x33a999429db6e6dd:0x186e62dfddb909c1!5m3!1s2026-03-01!4m1!1i2!8m2!3d10.3182772!4d123.9629083!16s%2Fg%2F11t5ds54l2!19sChIJ3ea2nUKZqTMRwQm53d9ibhg?authuser=0&amp;hl=en&amp;rclk=1</t>
  </si>
  <si>
    <t>10.3182772, 123.9629083</t>
  </si>
  <si>
    <t>BF Better Living - Sudtungan, Basak, Lapu-Lapu, Central Visayas, 6015, Philippines</t>
  </si>
  <si>
    <t>SEMPRE Premier INN Mactan Airport Hotel</t>
  </si>
  <si>
    <t>www.skyscanner.com.ph/hotel_deeplink/4.0/PH/en-US/PHP/h_ct/222983572/2026-03-05/2026-03-06/hotel/hotel/hotels?legacy_provider_id=31&amp;rooms=1&amp;closed_user_group=general&amp;hb_data=_geKifpPOzaQ_vgBwjWwevTBJIIKOE3qjHblxLUTDnjdqb73U_BuPNx0DIZo9rcTNfesN_Z_mrdNVdDs4MN6BglHBzOE1krvxntqLmGpcG3uxQJnUvJYrMSqTILHCv7rbNCIssTBBUu0CIBXLZhjDPBm6JBjZEeohW5_AYAVBp7lcGuZxyW-SAVl5iQt3AbY0FL-fas9iGc1w8qYSgJ1uJWeEDNL4q3AaamOXhNRcV9bXj8DDqZzxbxf98sCa5-zxiFF6wDuQbhNu5dk0jlK69Pv3bfr_k3svPHAh0uw1XI9nTz0brrCBM00GakKJ9Jery1zGyvT2-qpUtXcOZJ0w3AUhsUGZM-BReZpT-nSkyplJgYXPX18q0Tr81OvmxIy64PEz7ojAMoFy5KGUqRA88jVCFVfTQm71lxzpw3HkQ%3D%3D&amp;q_datetime_utc=2026-03-05T14%3A27%3A59&amp;ticket_price=2585&amp;quote_id=3541074215827493623&amp;utid_state=1&amp;channel=iphone&amp;price_without_closed_user_group=3060&amp;tm_place_name=Lapu-Lapu+City&amp;deeplink_data=eyJmaWVsZHMiOnsic2lnbmF0dXJlIjoiNDkwOTYyNGEzZTU5ODg2MjlmM2NjNjE5ZGU4MzRiOGMifSwidXJsIjoiaHR0cHM6Ly9waC50cmlwLmNvbS9ob3RlbHMvcmVkaXJlY3Q%2FaG90ZWxpZD05OTM4NjQ3NSZjaXR5PTcyMzExJkFsbGlhbmNlaWQ9MTI2MDcmc2lkPTg4ODgzMiZjaGVja2luPTIwMjYtMDMtMDUmY2hlY2tvdXQ9MjAyNi0wMy0wNiZzaG9wcGluZ2lkPWEzZWEzMWIzODYzMjRmNjI4MzUwN2Y3ZTQ4MWY4ZGM5JmFkdWx0PTEmY2hpbGRyZW49MCZhZ2VzPSZsYW5ndWFnZT1lbnBoJmxvY2FsZT1lbl9QSCZyb29taWQ9MTQ4NzQ3MTkxMyZzd2lkPTAmcGF5PVBQJmZndD0xJmlzX3NwPVEyJmNybj0xJmN1cnI9UEhQJndrcD0xJnN0YW5kPUg0c0lBQUFBQUFBQV93QU9BZkgtQ213S0FoZ0JFZ1FJQVJBQUdtQUlxWXFreFFVWUFEQUFPSkVTbUFIcmlMSXZxQUVBdUFFQ3dBRUEwUUZjajhMMXFDYWhRT0VCQUFBQUFBQXlwRURvQVlDeWhiVUJpQUlnaVFRQUFBQUFBQUFBQUtBRUJxb0VEQWphRHhFSzE2TndQYlo5UUtFRkFBQUFBQUNHb0VBYUlHRXpaV0V6TVdJek9EWXpNalJtTmpJNE16VXdOMlkzWlRRNE1XWTRaR001SUFRb3Y2T216UVpJQVZJR05tSXdPVFExV2h3S0ExQklVQkZIQTNnTEpDaS1QeG9EVUVoUUlVY0RlQXNrS0w0X1lnVmxibDlRU0dpOEZIQUJlQUNLQVFkSUFYZ0F5QUVCcWdFSENnTXdNaklRQXZJQkltRXpaV0V6TVdJek9EWXpNalJtTmpJNE16VXdOMlkzWlRRNE1XWTRaR001WHpDU0FnRTBtZ0lBQUFBQV9fOEJBQURfX3hJNWN6NE9BUUFBIn0%3D&amp;utid=2badaa24-0bf0-da08-8b61-a831ebc2ce55&amp;tm_stars=3&amp;client_id=skyscanner_app&amp;price_policy=2&amp;pre_redirect_id=4733d2fd-ea66-bc7d-a457-22f1fe1c13be&amp;tm_city_code&amp;max_price=4750&amp;guests=1&amp;request_id=4733d2fd-ea66-bc7d-a457-22f1fe1c13be&amp;tm_country_code=PH</t>
  </si>
  <si>
    <t>10.330691, 123.9470458</t>
  </si>
  <si>
    <t>Featuring a bar and views of sea, Sempre Premier Inn - MACTAN AIRPORT HOTEL is located in Lapu Lapu City, 4.6 miles from SM City Cebu. With a restaurant, the 3-star hotel has air-conditioned rooms with free WiFi, each with a private bathroom.</t>
  </si>
  <si>
    <t>Copenhagen Main Residences</t>
  </si>
  <si>
    <t>www.skyscanner.com.ph/hotel_deeplink/4.0/PH/en-US/PHP/h_ad/140211653/2026-03-05/2026-03-06/hotel/hotel/hotels?legacy_provider_id=22&amp;rooms=1&amp;closed_user_group=general&amp;hb_data=5eBXBKkxxUfj7XfgpI8UMaDf1rvmcla5Yw9IZwIXFqVgKSZgEMzyXl-vZyZannp4EnVH1mjYcsaLMy3XuXQSjLwmKCi3eGktwrhpNOxqtGgaS3M79kUtEN6h7MwUefblzTkS0TNumS3BZHPqJmL7KAVJrv4Q7lP-CCPjpkWLOsDsqmyusxPBVoEcys1sLBkMLC3hQWqllIt3HVqoSUKKtxjqR1feIP2JP7Z43t_zFOHor0ESI_bpdUqLOvBUxc0ylMi7X730WxDXO-hFvS1URFLA_H3TJEhdkuJ0gJNH1YAOcUYoqjZiO6emLNmSYRmsYwh-dVFCee7dNpFbu2gg7gc10Ie5WP818QM8VsUDGcCEIJch7H52AtKYqsgJ9rtNpIFBXhr8PROWLdCzrzF2GmqrxwxLEkCJ5EZPPoJzXj8Q&amp;q_datetime_utc=2026-03-05T14%3A29%3A01&amp;ticket_price=5214&amp;quote_id=3011199052753165162&amp;utid_state=1&amp;channel=iphone&amp;price_without_closed_user_group=8881&amp;tm_place_name=Cebu&amp;deeplink_data=eyJmaWVsZHMiOnsic2lnbmF0dXJlIjoiYzEyZGVhMjM4ZjA4NWYxNmIzNzM4YjhmOThhMGVjZjEifSwidXJsIjoiaHR0cHM6Ly93d3cuYWdvZGEuY29tL3BhcnRuZXJzL3BhcnRuZXJzZWFyY2guYXNweD9jaWQ9MTg0NjM4MyZoaWQ9MTAzODcxNSZjdXJyZW5jeT1QSFAmY2hlY2tpbj0yMDI2LTAzLTA1JmNoZWNrb3V0PTIwMjYtMDMtMDYmTnVtYmVyb2ZBZHVsdHM9MSZOdW1iZXJvZkNoaWxkcmVuPTAmUm9vbXM9MSZtY2lkPTMzMiZtYXN0ZXJSb29tSWQ9NjE0NjE4MyZtcHQ9WkRVM1dWbHBNbUl4U0RaemQyeENWR0Z5VjBsdk9DdHpWbXRvWmpWWFRUSXlTVE42ZGpoV2JtSkJaVTFUYUdwV01teGFSVWx3VVVGelMwcGFTR0Z5VkRkclFXNVBWMmhJTkZwdFZIRndaejAmVG90YWxQcmljZT01MjE0LjI3JlRvdGFsVGF4PTYwMi44NiZUb3RhbEZlZT00NDAuMDAmVG90YWxTdXJjaGFyZ2U9MCZtY3VyPVBIUCJ9&amp;utid=2f267402-3e4e-7861-3def-7328d44e46e3&amp;tm_stars=0&amp;client_id=skyscanner_app&amp;price_policy=2&amp;pre_redirect_id=48b50867-ca71-5ef2-ce5d-8b5bdb88fe90&amp;tm_city_code=CEBP&amp;max_price=6385&amp;guests=1&amp;request_id=48b50867-ca71-5ef2-ce5d-8b5bdb88fe90&amp;tm_country_code=PH</t>
  </si>
  <si>
    <t>10.2857717, 123.9712457</t>
  </si>
  <si>
    <t>A.C. Cortes Avenue, Alang-alang, Mandaue, Central Visayas, 6014, Philippines</t>
  </si>
  <si>
    <t>COPENHAGEN MAIN RESIDENCES enjoys a location in Cebu City, 2.9 miles from SM City Cebu and 3.7 miles from Ayala Center Cebu. The property is around 4.5 miles from Magellan's Cross, 4.6 miles from Fuente Osmena Circle, and 4.7 miles from Colon Street.</t>
  </si>
  <si>
    <t>Max Travellers Inn by RedDoorz</t>
  </si>
  <si>
    <t>www.skyscanner.com.ph/hotel_deeplink/4.0/PH/en-US/PHP/h_bc/218619411/2026-03-05/2026-03-06/hotel/hotel/hotels?legacy_provider_id=13&amp;rooms=1&amp;closed_user_group=apps&amp;hb_data=64GCxSmz88NaFhgEN8lxHdkq2bDhI7euE1CfOSUmT6hRzfgJfh5ff4UVACIWOBLZgoiQUIRVL83QlFzNOMTlfgHPpjBy8wz4X0Xgl7IMZ00tXm9_DfU1ZTTJZz2ZykOX6wPT7oFziCY2sxxjxmOMdfvb8V2i2D8xM0g9BITJhe1S33Y-4c-E_PU8F1Cla7WF92mp_FH7sSm-14zD1mKDECQZhQj8WxkQO4gZyTeqmVbu9kIWpfWjkaBz9IcS83f18YyQs0lDvz2VXxEqTJcTS-icX2X5gLxZke4wDZR5gHVi70ZVo1QINtyPrRtBa69DJrgBL2oMuHEgVR2JB5CWItqULgPUsVi7LMrxZWjx2UYoNItDEtss7zAqksWLcIpZ4GkMsvR8zyGvah-WEqW119BPz1MIvdHTxchTc0BNULK1z_wVreI%3D&amp;q_datetime_utc=2026-03-05T14%3A28%3A00&amp;ticket_price=681&amp;quote_id=-1258565773573228308&amp;utid_state=1&amp;channel=iphone&amp;price_without_closed_user_group=1608&amp;tm_place_name=Cebu&amp;deeplink_data=eyJmaWVsZHMiOnsic2lnbmF0dXJlIjoiZTFmODM4NDlhMTg3ZDcyYzgzNTU5N2RiMDk2NDE2YTAiLCJibG9ja19pZCI6IjExNzIwNTE4MDFfMzg5NzM5MDcwXzBfMF8wIn19&amp;utid=ac8719a0-b7cb-4b46-ab09-cb58726f5a70&amp;tm_stars=0&amp;client_id=skyscanner_app&amp;price_policy=2&amp;pre_redirect_id=1893620f-0123-f751-ecd0-f98d9b5f0b8b&amp;tm_city_code=CEBP&amp;max_price=3750&amp;guests=1&amp;request_id=1893620f-0123-f751-ecd0-f98d9b5f0b8b&amp;tm_country_code=PH</t>
  </si>
  <si>
    <t>10.3023035, 124.0014995</t>
  </si>
  <si>
    <t>Providing free WiFi, Max Travellers Inn by RedDoorz offers rooms in Lapu Lapu City, 1.3 miles from Hadsan Beach and 7.7 miles from SM City Cebu. The property is located 8.9 miles from Ayala Center Cebu, 9 miles from Fort San Pedro and 9.</t>
  </si>
  <si>
    <t>Hometel Barrio House Mactan</t>
  </si>
  <si>
    <t>www.skyscanner.com.ph/hotel_deeplink/4.0/PH/en-US/PHP/h_ad/200703494/2026-03-05/2026-03-06/hotel/hotel/hotels?legacy_provider_id=22&amp;rooms=1&amp;closed_user_group=general&amp;hb_data=EsuEH4VYGCUxO-ZE9z9apUFl6-VkVXG643f1z0OEvWAW58NyRLrHBe3yCtGC7_iItCGqcNWoQkJn9cCKNHU96kiGmraYVylEVGXJ0QIPi-DqfW55wSbotE1jUOjrhw6An3rcp9j1cMLw0B4su0lil_10ltsmWoRyb3hJutLB1ZlWu_fbSeD_UOL085u8u8z_Mu8okByO1LuUZQEiT17vwTMo0DMPAg6qtOfuAqTJCVgLx3lQFrEGPsFhFHYp-6BEIrGNBxFmlrDryNgVYguGWMVkrFHXrlhT8qAusn8zrP6KsU0DleCHafys1PObcKtd1z3iC_31S8_ET7sSzosNT9L6vQhXIyyVYcMxImuEP9cZsRI3fun_GZrizAMfjPzvzU27hYZryWuvceuLyNzaU-7n2z78mgvXNujoy9P8L_dm&amp;q_datetime_utc=2026-03-05T14%3A28%3A00&amp;ticket_price=378&amp;quote_id=-2467323883884814814&amp;utid_state=1&amp;channel=iphone&amp;price_without_closed_user_group=884&amp;tm_place_name=Cebu&amp;deeplink_data=eyJmaWVsZHMiOnsic2lnbmF0dXJlIjoiM2VmY2U0MmE4NGQ0NjIxMzlmYzhjNzk4ZDZjOGFhYTEifSwidXJsIjoiaHR0cHM6Ly93d3cuYWdvZGEuY29tL3BhcnRuZXJzL3BhcnRuZXJzZWFyY2guYXNweD9jaWQ9MTg0NjM4MyZoaWQ9MTQ0NTQyNzImY3VycmVuY3k9UEhQJmNoZWNraW49MjAyNi0wMy0wNSZjaGVja291dD0yMDI2LTAzLTA2Jk51bWJlcm9mQWR1bHRzPTEmTnVtYmVyb2ZDaGlsZHJlbj0wJlJvb21zPTEmbWNpZD0zMzImbWFzdGVyUm9vbUlkPTkyODU5Nzc5MSZtcHQ9VVRFd1F5dExUa0pCZW10S1FXTlRTV1owT0dsaFZXeFpNWGxyU1ZsNWJraHBZMUU1ZUhnMU1tMHhjMEl4TlcxU05GWklSWFZvWVZRclFteFZZMmhrUmxWS01EZzBZbXBFUldRek0zTkJQVDAmVG90YWxQcmljZT0zNzguMTkmVG90YWxUYXg9NDAuNTImVG90YWxGZWU9MC4wMCZUb3RhbFN1cmNoYXJnZT0wJm1jdXI9UEhQIn0%3D&amp;utid=096266f4-b3e4-254b-9eb7-88aa9a22a48c&amp;tm_stars=2&amp;client_id=skyscanner_app&amp;price_policy=2&amp;pre_redirect_id=215d1a37-57dc-e043-3770-eda614e627f4&amp;tm_city_code=CEBP&amp;max_price=1203&amp;guests=1&amp;request_id=215d1a37-57dc-e043-3770-eda614e627f4&amp;tm_country_code=PH</t>
  </si>
  <si>
    <t>10.3107998, 124.0043185</t>
  </si>
  <si>
    <t>Soong Elementary School, Casia-Soong Road, Soong Center, Soong 1, Bankal, Lapu-Lapu, Central Visayas, 6015, Philippines</t>
  </si>
  <si>
    <t>parking, wifi, air_conditioning, non-smoking, internet_access, smoking_areas, iron, room_service, restaurant, television, desk, shower, luggage_storage, complimentary_bottled_water</t>
  </si>
  <si>
    <t>Hometel Barrio House Mactan is located in Mactan, 1.3 miles from Crimson Beach and 9.1 miles from SM City Cebu. With a restaurant, the 2-star hotel has air-conditioned rooms with free WiFi, each with a private bathroom.</t>
  </si>
  <si>
    <t>Abihon HoferHaus Mactan Guesthouse</t>
  </si>
  <si>
    <t>www.skyscanner.com.ph/hotel_deeplink/4.0/PH/en-US/PHP/h_fd/218760509/2026-03-05/2026-03-06/hotel/hotel/hotels?legacy_provider_id=927050&amp;rooms=1&amp;closed_user_group=apps&amp;hb_data=M3t5nmgLMelCgAaHP49BjZpcQB9U6JWnXAcslzTxiPMxf-LDuC2wxaD88ChLuNyTbLKKqvOP0_9I9BsCnOnP1BLWbNe6MS8MZ1FgE0UF0l4U45W1VsFKPQ3oDtJOcqrb_XsanFsSUb_s8yaMoY8kqEfxHmx_x-j31bXUB3JDv1njfihZNetT-7V9m0S-MYUymza0I_AXdWhjDH3pAeGRaC5ggVIH6aYn0NsfyvypBRlFQn8ngmbfnlsY6sQ8LT42ft9JcFvSL5FkDfG7GBNVtAZETMCIIUOLNtCteR0_3wpqAjbhTmkjKw6WyshQjaGvAl5oMHF74ie_aKfFulb66Z9yJbtUL5-WrLjrKeP3SeJ0PL5zWc394gIqvmoS19jBo_J6Y5SLjRaSguZlY2GU-sP1tX3-MnysWFwjKbtAgtoINQ%3D%3D&amp;q_datetime_utc=2026-03-05T14%3A28%3A00&amp;ticket_price=1612&amp;quote_id=8440245231904847505&amp;utid_state=1&amp;channel=iphone&amp;price_without_closed_user_group=2028&amp;tm_place_name=Lapu-Lapu+City&amp;deeplink_data=eyJmaWVsZHMiOnsic2lnbmF0dXJlIjoiZmNjZGM4YmVjMTBiZDFlZGQ2MGQ3ODQxMTY2ZmRmMDEifSwidXJsIjoiaHR0cHM6Ly9kZWFscy52aW8uY29tP3NpZz1iMWFiOWM5OTQzYTI5NmUzN2UzZjIwMzBmNDRlZjAzMTJhYTcxNjRlOGMxMzQyNGVmMWNiYWUwZDVhYzhhMDRkMmQzMzM1MzkzOTM4MzIzMjM3MzAmc2lnLWlzcz1tZXRhJnR1cmw9aHR0cHMlM0ElMkYlMkZ2aW8uY29tJTJGSG90ZWwlMkZTZWFyY2glM0ZjaGVja0luJTNEMjAyNi0wMy0wNSUyNmNoZWNrT3V0JTNEMjAyNi0wMy0wNiUyNmN1cnJlbmN5JTNEUEhQJTI2ZXB2JTNETVM0eSUyNmVzZCUzREg0VGpXWFZUcWJ5a3pKYmhTd0Z3TlZEOVB5ZTItVkpOOFdYbkdUTlB5OFAxMEcwQWpDbnhrcGJPaFNkczRUaU9RM1JlRlh1eE84emdRRjhUOENGZkJibkdDVUxwcnc5TVlUYzZIcXdqSktDbnBDUExmelpRWmclMjUzRCUyNTNEJTI2Zm9yY2VDdXJyZW5jeUNoYW5nZSUzRDElMjZmb3JjZUxhbmd1YWdlQ2hhbmdlJTNEMSUyNmhvdGVsSWQlM0QxMTg3Nzk1NTMlMjZsYWJlbCUzRHNyYyUyNTNEc2t5c2Nhbm5lciUyNTI2dWNvdW50cnklMjUzRFBIJTI1MjZ1ZGV2aWNlJTI1M0Rtb2JpbGUlMjUyNmhvdGVsJTI1M0QxMTg3Nzk1NTMlMjUyNmRheSUyNTNENSUyNTI2bW9udGglMjUzRDAzJTI1MjZ5ZWFyJTI1M0QyMDI2JTI1MjZsb3MlMjUzRDElMjUyNm9mZmVyaWQlMjUzRG9yTy1XdFVjVHFrYyUyNTI2cHJpY2UlMjUzRDE2MTEuNjAlMjUyNmN1cnJlbmN5JTI1M0RQSFAlMjUyNnVzZXJsYW5nJTI1M0RlbiUyNTI2X3RoJTI1M0QwZTYwNzY3NTFlMzA1Y2YxZGQ5MTkzOWQwZWFlYjVkNTc1OWUzNGJiMzYxMmJkNjElMjUyNmR0cyUyNTNEMTc3MjcyMDM2MSUyNTI2b2x1dCUyNTNEMTc3MjcyMDM2MSUyNTI2Y2FuUGF5TGF0ZXIlMjUzRGZhbHNlJTI1MjZyZXF1ZXN0VXNlckdyb3VwJTI1M0QlMjUyNm9mZmVyVXNlckdyb3VwJTI1M0RwdWJsaWMlMjZsYW5nJTNEZW4lMjZvdGklM0RneXNVTXhzeDdzOCUyNnByZWZlcnJlZFJhdGUlM0QxNjExLjYwJTI2cHJvZmlsZSUzRHIyZDJtNzNrbjglMjZyb29tcyUzRDElMjZ0b2tlbiUzRDdmZTI3NiUyNnVzZXJDb3VudHJ5JTNEUEglMjZ1dG1fY2FtcGFpZ24lM0Rza3lzY2FubmVyJTI2dXRtX21lZGl1bSUzRGNwYyUyNnV0bV9zb3VyY2UlM0Rza3lzY2FubmVyIn0%3D&amp;utid=8b738072-aa40-29dc-a05e-84ab5d5c72d4&amp;tm_stars=0&amp;client_id=skyscanner_app&amp;price_policy=2&amp;pre_redirect_id=81dbe6ee-1c27-f74e-ccd0-d7def0cd8a57&amp;tm_city_code&amp;max_price=1691&amp;guests=1&amp;request_id=81dbe6ee-1c27-f74e-ccd0-d7def0cd8a57&amp;tm_country_code=PH</t>
  </si>
  <si>
    <t>10.3200177, 123.9657188</t>
  </si>
  <si>
    <t>Seabreeze Homes, Mactan, Lapu-Lapu, Central Visayas, 6015, Philippines</t>
  </si>
  <si>
    <t>Abihon HoferHaus Mactan Guesthouse offers accommodations in Lapu Lapu City, 10 miles from Ayala Center Cebu and 10 miles from Fort San Pedro. 1.5 miles from Mactan Newtown Beach and 9.</t>
  </si>
  <si>
    <t>Wjv Inn Pusok</t>
  </si>
  <si>
    <t>www.skyscanner.com.ph/hotel_deeplink/4.0/PH/en-US/PHP/h_bc/216223857/2026-03-05/2026-03-06/hotel/hotel/hotels?legacy_provider_id=13&amp;rooms=1&amp;closed_user_group=apps&amp;hb_data=XdTqHef65G2tflHRWhVfLXnwmBMcKCdWw9IBYpEqh1LiuE5vnplZXVZxDSnL7di2boK8_Z3GSg2vVOfpsIHQKruV-pVRW0_1d2IO_x6p-Kwq0U5WxXwzoT1anZ_oGexBOVMHipjBFnu4Z7_5HunIR7piRq4ED_hQBScn0xn5keurVIxdhd5U4WsCAHvqfmIH_Jijej2jnDTruBpbjVuZAk0MJpHZajTnjNj3mTaSuMz6pF7XrCuv_yr1gRXHAAczjNKqqMMFiZWN08BHQG4cs07yUWVaz1D82d4dyH5pKyn7YmNuhsjSO9VAvB3RzvXVu4vcFN3dhcZyhXvHF1fwHWx5nd-oJ0LJElutYJwW3qaI-Yj8QR4pGU1WHdsFUh3vedBEO1o8FQetvrWGm_0v5CFKrzkh9Ju8g5HUmBGkMCMiS7Ku&amp;q_datetime_utc=2026-03-05T14%3A29%3A01&amp;ticket_price=1507&amp;quote_id=-8921236623460059883&amp;utid_state=1&amp;channel=iphone&amp;price_without_closed_user_group=1803&amp;tm_place_name=Lapu-Lapu+City&amp;deeplink_data=eyJmaWVsZHMiOnsic2lnbmF0dXJlIjoiYTRhMzUzMmE2MjUwNzkzNTM0ZTFmNTY0ODljYWI2NTEiLCJibG9ja19pZCI6IjEwMDgwMDEwMDJfMzczNTMxNzA0XzBfMF8wIn19&amp;utid=a5324614-10f1-aa9c-d61d-c5da5256ec00&amp;tm_stars=0&amp;client_id=skyscanner_app&amp;price_policy=2&amp;pre_redirect_id=522b21d0-2e28-8f53-21ff-6ddbd879d036&amp;tm_city_code&amp;max_price=1507&amp;guests=1&amp;request_id=522b21d0-2e28-8f53-21ff-6ddbd879d036&amp;tm_country_code=PH</t>
  </si>
  <si>
    <t>10.3107823, 124.0100584</t>
  </si>
  <si>
    <t>parking, 24-hour_front_desk_service, multilingual_staff</t>
  </si>
  <si>
    <t>With a stay at Wjv Inn Pusok, you'll be centrally located in Lapu-Lapu, within a 15-minute drive of SM City Cebu and Waterfront Cebu City Casino. This inn is 6.3 mi (10.2 km) from Ayala Center and 8.3 mi (13.4 km) from SM Seaside City Cebu.
This inn offers designated smoking areas.
Featured amenities include complimentary wired internet access, a 24-hour front desk, and refrigerator in a common area. Limited parking is available onsite.
Make yourself at home in one of the 3 air-conditioned guestrooms.</t>
  </si>
  <si>
    <t>Mangrove Place and Residences by HiveRooms</t>
  </si>
  <si>
    <t>https://www.google.com/maps/place/A%27s+Guest+House/data=!4m11!3m10!1s0x33a99768cf83f45d:0x3229e47829831a11!5m3!1s2026-03-01!4m1!1i2!8m2!3d10.310049!4d123.9880988!16s%2Fg%2F11c6sr6pj4!19sChIJXfSDz2iXqTMRERqDKXjkKTI?authuser=0&amp;hl=en&amp;rclk=1</t>
  </si>
  <si>
    <t>10.310049, 123.9880988</t>
  </si>
  <si>
    <t>Manuel L. Quezon National Highway, Mactan, Lapu-Lapu, Central Visayas, 6015, Philippines</t>
  </si>
  <si>
    <t>Facilities and services include 24-hour reception, air conditioning, Wi-Fi, and a parking area.
The room amenities include air conditioning, TV, telephone, Wi-Fi, safe, desk, towels, toiletries, and a private bathroom.
Address: ML Quezon National Highway Mactan, 6015 Lapu-Lapu, Philippines.</t>
  </si>
  <si>
    <t>A's Guest House</t>
  </si>
  <si>
    <t>https://www.google.com/maps/place/%EC%86%94%ED%83%80%EB%82%98%EB%A6%AC%EC%A1%B0%ED%8A%B8/data=!4m11!3m10!1s0x33a99b6e37663893:0x96f9da0579d84caa!5m3!1s2026-03-01!4m1!1i2!8m2!3d10.2795031!4d123.971867!16s%2Fg%2F11h8ffdkgp!19sChIJkzhmN26bqTMRqkzYeQXa-ZY?authuser=0&amp;hl=en&amp;rclk=1</t>
  </si>
  <si>
    <t>10.2795031, 123.971867</t>
  </si>
  <si>
    <t>Deca Homes 2, Bankal, Lapu-Lapu, Central Visayas, 6015, Philippines</t>
  </si>
  <si>
    <t>Offering garden views, A's Guest House in Buaya features accommodations and a garden. This property offers access to a balcony, free private parking, and free Wifi. The property offers a 24-hour front desk.</t>
  </si>
  <si>
    <t>ÃƒÆ’Ã†â€™Ãƒâ€šÃ‚Â¬ÃƒÆ’Ã‚Â¢ÃƒÂ¢Ã¢â‚¬Å¡Ã‚Â¬Ãƒâ€šÃ‚Â ÃƒÆ’Ã‚Â¢ÃƒÂ¢Ã¢â‚¬Å¡Ã‚Â¬Ãƒâ€šÃ‚ÂÃƒÆ’Ã†â€™Ãƒâ€šÃ‚Â­ÃƒÆ’Ã¢â‚¬Â ÃƒÂ¢Ã¢â€šÂ¬Ã¢â€žÂ¢ÃƒÆ’Ã‚Â¢ÃƒÂ¢Ã¢â€šÂ¬Ã…Â¡Ãƒâ€šÃ‚Â¬ÃƒÆ’Ã†â€™Ãƒâ€šÃ‚Â«ÃƒÆ’Ã‚Â¢ÃƒÂ¢Ã¢â‚¬Å¡Ã‚Â¬Ãƒâ€¦Ã‚Â¡ÃƒÆ’Ã¢â‚¬Â¹Ãƒâ€¦Ã¢â‚¬Å“ÃƒÆ’Ã†â€™Ãƒâ€šÃ‚Â«ÃƒÆ’Ã¢â‚¬Å¡Ãƒâ€šÃ‚Â¦ÃƒÆ’Ã¢â‚¬Å¡Ãƒâ€šÃ‚Â¬ÃƒÆ’Ã†â€™Ãƒâ€šÃ‚Â¬ÃƒÆ’Ã¢â‚¬Å¡Ãƒâ€šÃ‚Â¡ÃƒÆ’Ã¢â‚¬Å¡Ãƒâ€šÃ‚Â°ÃƒÆ’Ã†â€™Ãƒâ€šÃ‚Â­ÃƒÆ’Ã¢â‚¬Â¦Ãƒâ€šÃ‚Â ÃƒÆ’Ã¢â‚¬Å¡Ãƒâ€šÃ‚Â¸</t>
  </si>
  <si>
    <t>https://www.google.com/maps/place/Residenz+Inn/data=!4m11!3m10!1s0x33a9984a19267349:0x8c4dc495edd4d491!5m3!1s2026-03-01!4m1!1i2!8m2!3d10.3338654!4d123.9515012!16s%2Fg%2F11b7hmzmfc!19sChIJSXMmGUqYqTMRkdTU7ZXETYw?authuser=0&amp;hl=en&amp;rclk=1</t>
  </si>
  <si>
    <t>10.3338654, 123.9515012</t>
  </si>
  <si>
    <t>Residenz Guesthouse, Camino Vicinal Street, Umapad, Mandaue, Central Visayas, 6014, Philippines</t>
  </si>
  <si>
    <t>Residenz Inn</t>
  </si>
  <si>
    <t>www.skyscanner.com.ph/hotel_deeplink/4.0/PH/en-US/PHP/h_ad/135785705/2026-03-02/2026-03-03/hotel/hotel/hotels?legacy_provider_id=22&amp;rooms=1&amp;closed_user_group=general&amp;hb_data=X2VjM_3PKsFNA5adFE7gzU16DGz50ps6kKOKA5suabLjQZctHBdk83N4gOLlFxsM_Pp5DQgwwqDNmuncp6RH6cgzu0pfPnCPjOueiOC1-C5Dw9GmD-eq2iAf0vbxZmrQSHkmryS_8LHQGWloLMK1F0B08fZ5IRVVebZjCBVbS4nHpUOfE1cK4hepdtHfxWHdYM3W5JwAUnv6v2Nz_7_lBnpxlLvD8zUyY4urrRkE-T4_luiqdq4yrhqKpelwHLy3PXOla0RhOJ91Ylex_dn5E2nvBKqlI_CBf2axyyh-UmsIcC_07e29tcXXUDrEQDoyLTdDUzVJRJMTxjscAo4BEd7tbiWYAoiEgN1ipQvezqrbg7apMo4o3DP0IYmAIFr9ZI-gZb0Q1LYSzIMoHJXk3ov_VwT0aLxapkDFhUbLXVww&amp;q_datetime_utc=2026-03-02T00%3A27%3A58&amp;ticket_price=550&amp;quote_id=8445634494232360769&amp;utid_state=1&amp;channel=iphone&amp;price_without_closed_user_group=1236&amp;tm_place_name=Mandaue+City&amp;deeplink_data=eyJmaWVsZHMiOnsic2lnbmF0dXJlIjoiMDhjMzk0ZDJlZDZjM2NkMjEzNzdlMDM3ZmY0ZWU4NTgifSwidXJsIjoiaHR0cHM6Ly93d3cuYWdvZGEuY29tL3BhcnRuZXJzL3BhcnRuZXJzZWFyY2guYXNweD9jaWQ9MTg0NjM4MyZoaWQ9NzIwNTA1JmN1cnJlbmN5PVBIUCZjaGVja2luPTIwMjYtMDMtMDImY2hlY2tvdXQ9MjAyNi0wMy0wMyZOdW1iZXJvZkFkdWx0cz0xJk51bWJlcm9mQ2hpbGRyZW49MCZSb29tcz0xJm1jaWQ9MzMyJm1hc3RlclJvb21JZD03NjAxOTMzMCZtcHQ9VmtkbmJtbGphRlIxVEhaUGFVZEVZVTl3ZWxwR2JteGxhVmdyTjNKWGIyVXdXV1J0S3k5M2FFRkdOMk42VUdwc1dXdEpOMGhTZUU1SlRrZzFXVEExTkVwcE4weFJiVUpFZWpkTU9BJlRvdGFsUHJpY2U9NTUwLjI2JlRvdGFsVGF4PTU1LjY2JlRvdGFsRmVlPTQ3LjI0JlRvdGFsU3VyY2hhcmdlPTAmbWN1cj1QSFAifQ%3D%3D&amp;utid=d8e9e279-1869-f778-7fec-4c9a7f3ef56d&amp;tm_stars=0&amp;client_id=skyscanner_app&amp;redirect_delay=1000&amp;price_policy=2&amp;pre_redirect_id=fff9dea3-2463-ac15-7ea3-ed899a90341b&amp;tm_city_code&amp;max_price=550&amp;guests=1&amp;request_id=fff9dea3-2463-ac15-7ea3-ed899a90341b&amp;tm_country_code=PH</t>
  </si>
  <si>
    <t>10.3189757, 123.9651724</t>
  </si>
  <si>
    <t>Tri-J - Bridgestone, Manuel L. Quezon National Highway, Pajo, Lapu-Lapu, Central Visayas, 6015, Philippines</t>
  </si>
  <si>
    <t>City Time Square</t>
  </si>
  <si>
    <t>Mandaue City</t>
  </si>
  <si>
    <t>parking, wifi, smoking_areas, multilingual_staff, lounge, security</t>
  </si>
  <si>
    <t>The Public Hostel</t>
  </si>
  <si>
    <t>https://www.google.com/maps/place/Hotel+California+Suite/data=!4m11!3m10!1s0x33a99b4915ac3913:0xdb7f30a5bf0d69c4!5m3!1s2026-03-01!4m1!1i2!8m2!3d10.285674!4d123.9696617!16s%2Fg%2F11r9cvzhh9!19sChIJEzmsFUmbqTMRxGkNv6Uwf9s?authuser=0&amp;hl=en&amp;rclk=1</t>
  </si>
  <si>
    <t>10.285674, 123.9696617</t>
  </si>
  <si>
    <t>ThreeSixty Pharmacy, Basak-Sisi-Agus Road, Colinwood Subdivision, Agus, Lapu-Lapu, Central Visayas, 6015, Philippines</t>
  </si>
  <si>
    <t>Hotel California Suite</t>
  </si>
  <si>
    <t>www.skyscanner.com.ph/hotel_deeplink/4.0/PH/en-US/PHP/h_ad/130417298/2026-03-05/2026-03-06/hotel/hotel/hotels?legacy_provider_id=22&amp;rooms=1&amp;closed_user_group=general&amp;hb_data=06yG_lFzUuPttLCmwRXPTVmVwok79Q8oCjARBOS_axq1WM0yIdrVS92vzaTeg5MTGAgERx4Gpc5oZ1ObeFeaNZuTGAEwPg6itqaAhu5puj8CS-63k47LuWNCmXiKBtUbP8NcuzM49C4c6DM5FzNpg7nVdIrNKQtXTPX4nKVahDn1xi2ARg80f6DklQgKPONLsNgYwsfL5wBY-LHPBIJAv2Rwdoo-9W71t5wcE3z1n7G07vgTDs58hkGhchm_G8e7ImILrM_yloBbsoIfzofwktYhGwdh2sxPpEB9qsP8O6oQJTio1-bNIRxmtUuCdnaI4v-aPtRriuU9ZAqVVeqbcBvEu62ylbjuGs96_PmTTIzqf6lMGD1EyeKkjQ4Tv8JI5ZDgV7fB_4fbjSMIt-22TrTEuC8odv6VrqJZ337E4fOe&amp;q_datetime_utc=2026-03-05T14%3A28%3A07&amp;ticket_price=1021&amp;quote_id=-8313548412096620712&amp;utid_state=1&amp;channel=iphone&amp;price_without_closed_user_group=1300&amp;tm_place_name=Cebu&amp;deeplink_data=eyJmaWVsZHMiOnsic2lnbmF0dXJlIjoiMzY2Y2Y2MDJkYjEzMmRjZDAxNjEzMTc5YmY4MzY0ZTcifSwidXJsIjoiaHR0cHM6Ly93d3cuYWdvZGEuY29tL3BhcnRuZXJzL3BhcnRuZXJzZWFyY2guYXNweD9jaWQ9MTg0NjM4MyZoaWQ9MzIyODY2NDAmY3VycmVuY3k9UEhQJmNoZWNraW49MjAyNi0wMy0wNSZjaGVja291dD0yMDI2LTAzLTA2Jk51bWJlcm9mQWR1bHRzPTEmTnVtYmVyb2ZDaGlsZHJlbj0wJlJvb21zPTEmbWNpZD0zMzImbWFzdGVyUm9vbUlkPTUxNzMzNDYzNCZtcHQ9Vm1aUlFVTnRSaXRPTnpkemQxbzFaVUp1YW1zeU5IUlJaM1ZOWm1SVGFERjBheXN3VG01RFNWaDFSME5KZGt4VU5qQjRUakZvWkRBeFFYVklhMnhZY0ZReVVFZEliVTk2VnpOaFprVjNQVDAmVG90YWxQcmljZT0xMDIxLjI3JlRvdGFsVGF4PTExNy45NCZUb3RhbEZlZT04Ni4zMiZUb3RhbFN1cmNoYXJnZT0wJm1jdXI9UEhQIn0%3D&amp;utid=8c8d6ee4-19ca-8d8a-03f5-e152dbec301f&amp;tm_stars=3&amp;client_id=skyscanner_app&amp;price_policy=2&amp;pre_redirect_id=eeea0974-05ca-baa2-fd69-f5d7eb9efd10&amp;tm_city_code=CEBP&amp;max_price=1512&amp;guests=1&amp;request_id=eeea0974-05ca-baa2-fd69-f5d7eb9efd10&amp;tm_country_code=PH</t>
  </si>
  <si>
    <t>10.3222111, 123.975611</t>
  </si>
  <si>
    <t>Basak-Sisi-Agus Road, Colinwood Subdivision, Agus, Lapu-Lapu, Central Visayas, 6015, Philippines</t>
  </si>
  <si>
    <t>parking, air_conditioning, non-smoking, 24-hour_front_desk_service, smoking_areas, massage, spa, multilingual_staff, room_service, express_check-in, atm, express_check-out, restaurant, beauty_salon, wake-up_call</t>
  </si>
  <si>
    <t>At Hotel California Suite, exceptional service and top-notch amenities create a memorable experience for guests. Complimentary internet access is available in the hotel to ensure you stay connected during your visit.For guests with their own vehicle, parking facilities are provided.Desire to unwind? Make the most of your visit at Hotel California Suite with accessible amenities such as daily housekeeping.Additionally, you can obtain minor travel essentials and miscellaneous items at the convenience stores without departing from the Hotel California Suite. Accommodations come equipped with all the conveniences required for a restful night's slumber. A selection of rooms feature linen service and air conditioning to ensure your comfort and convenience. A number of rooms feature television for guest amusement and enjoyment. In certain rooms, the hotel offers visitors access to a refrigerator and bottled water. At Hotel California Suite, guests can take pleasure in the delightful recreational amenities provided for their entertainment.Conclude your days in complete tranquility by visiting the salon situated precisely at the hotel.</t>
  </si>
  <si>
    <t>Jiji's Hostel</t>
  </si>
  <si>
    <t>https://www.google.com/maps/place/PrimeRose+Residences/data=!4m11!3m10!1s0x33a9990058e26089:0x47513bd8c78b3f5a!5m3!1s2026-03-01!4m1!1i2!8m2!3d10.3229987!4d123.9714609!16s%2Fg%2F11vwlrt76d!19sChIJiWDiWACZqTMRWj-Lx9g7UUc?authuser=0&amp;hl=en&amp;rclk=1</t>
  </si>
  <si>
    <t>10.3229987, 123.9714609</t>
  </si>
  <si>
    <t>Jiji's Hostel offers top-notch services and amenities, ensuring guests experience utmost comfort.Share your photos and respond to emails at your convenience, thanks to the free Wi-Fi internet access offered by hostel.The accommodating team at the reception will aid you with amenities such as luggage storage.The hostel maintains a completely smoke-free zone, providing a breathable atmosphere. Smoking is limited to specified smoking zones.Each accommodation at Jiji's Hostel is thoughtfully created and adorned to provide visitors with a comfortable, home-like atmosphere. In certain rooms, the hostel offers linen service and air conditioning for guest convenience and satisfaction. Understanding the significance of bathroom amenities in enhancing guest contentment, the hostel offers toiletries within certain chosen rooms.</t>
  </si>
  <si>
    <t>PrimeRose Residences - Near Mactan-Cebu International Airport</t>
  </si>
  <si>
    <t>https://www.google.com/maps/place/THE+MARK+RESORT/data=!4m11!3m10!1s0x33a996e33d3267ed:0x8be903e4c2726d10!5m3!1s2026-03-01!4m1!1i2!8m2!3d10.3102726!4d124.0231906!16s%2Fg%2F11gdsvtlpl!19sChIJ7WcyPeOWqTMREG1ywuQD6Ys?authuser=0&amp;hl=en&amp;rclk=1</t>
  </si>
  <si>
    <t>10.3102726, 124.0231906</t>
  </si>
  <si>
    <t>Manuel L. Quezon National Highway, Pusok, Lapu-Lapu, Central Visayas, 6015, Philippines</t>
  </si>
  <si>
    <t>Featuring free Wifi, private parking, and a terrace, the recently renovated property PrimeRose Residences - Near Mactan-Cebu International Airport offers accommodations in Lapu Lapu City, 5.7 miles from SM City Cebu and 6.</t>
  </si>
  <si>
    <t>The Mark Resort Cebu</t>
  </si>
  <si>
    <t>www.skyscanner.com.ph/hotel_deeplink/4.0/PH/en-US/PHP/h_ad/223297747/2026-03-05/2026-03-06/hotel/hotel/hotels?legacy_provider_id=22&amp;rooms=1&amp;closed_user_group=general&amp;hb_data=UtODQtsSU9oCJkL2MlusvMuPuC1xFJAIxsIFJk-DFM5JNhuZ5-vgd07FtX4UYZWzLotbss3HH6Gnoje28uj3Xd050o7T1SioSDBx1_3xwWDFRgqb4HFX4X6uhmq6ocvhSG3lV8BTLhywI6B60BrVckT5uEhgzjOxe6VJrjyMiIPLoWLGMJSf4kdUcU0JR_UQ4rYi4pJXRm-qJd56WPeUvs4gZCHXn8BeUswgbZMUlbKE8RuBpKO6eM8sHTntDX2HFcEKixS7KVchXNCHy_xmJrCP9nu2wWMzmiPb3uHHInMNv6odV3grPJ4_aGbmXRzYh9YVfLBCKkpNx34WhFZOa-HyY5fIvUnbS5rFB1NmLf6fShZQZb6nPEAzfzXP_E4JzZjCME10gvU6aaQ8ifmIIyaLxZhF2XINhdqQbUdEftU5&amp;q_datetime_utc=2026-03-05T14%3A28%3A08&amp;ticket_price=1723&amp;quote_id=2866223564859917470&amp;utid_state=1&amp;channel=iphone&amp;price_without_closed_user_group=6892&amp;tm_place_name=Lapu-Lapu+City&amp;deeplink_data=eyJmaWVsZHMiOnsic2lnbmF0dXJlIjoiYWEzYTY5NTJjZTRlNGY4ZmIzMTM5YzBhOWRiMzM3YmUifSwidXJsIjoiaHR0cHM6Ly93d3cuYWdvZGEuY29tL3BhcnRuZXJzL3BhcnRuZXJzZWFyY2guYXNweD9jaWQ9MTg0NjM4MyZoaWQ9NjMwMjY4MTcmY3VycmVuY3k9UEhQJmNoZWNraW49MjAyNi0wMy0wNSZjaGVja291dD0yMDI2LTAzLTA2Jk51bWJlcm9mQWR1bHRzPTEmTnVtYmVyb2ZDaGlsZHJlbj0wJlJvb21zPTEmbWNpZD0zMzImbWFzdGVyUm9vbUlkPTExMjg1MjM4NTgmbXB0PVkxTldXbTlJY2xkbmJEaFZjV3BDWXpWb1NURlVZVFJFYnpSeGFVVjRNVTRyZFcxd04yb3hURVp1VEVSa1JFOURNMHN4V1ZCNmJrVlNaR3QyT1RaTFdHbFphVlZUVUZCeE1HdFBVMnhSUFQwJlRvdGFsUHJpY2U9MTcyMy4xMCZUb3RhbFRheD0xODQuNjEmVG90YWxGZWU9MC4wMCZUb3RhbFN1cmNoYXJnZT0wJm1jdXI9UEhQIn0%3D&amp;utid=1af7a7e8-9202-c3f9-3f15-1ebb2f3486d3&amp;tm_stars=5&amp;client_id=skyscanner_app&amp;price_policy=2&amp;pre_redirect_id=2141e7dd-f6ce-12e3-0e29-15343ec1dafb&amp;tm_city_code&amp;max_price=12024&amp;guests=1&amp;request_id=2141e7dd-f6ce-12e3-0e29-15343ec1dafb&amp;tm_country_code=PH</t>
  </si>
  <si>
    <t>10.2630283, 123.9753634</t>
  </si>
  <si>
    <t>Movenpick Hotel and Resort, Punta Engaño Road, Punta Engaño, Lapu-Lapu, Central Visayas, 6015, Philippines</t>
  </si>
  <si>
    <t>Located in Lapu Lapu City, a 8-minute walk from Shangri-La Beach, The Mark Resort Cebu has accommodations with an outdoor swimming pool, free private parking, a private beach area and a restaurant.</t>
  </si>
  <si>
    <t>RedDoorz Plus Near Camella La Brisa Lapulapu</t>
  </si>
  <si>
    <t>www.skyscanner.com.ph/hotel_deeplink/4.0/PH/en-US/PHP/h_bc/193083619/2026-03-05/2026-03-06/hotel/hotel/hotels?legacy_provider_id=13&amp;rooms=1&amp;closed_user_group=apps&amp;hb_data=VpIfo37TYjYzCz0yDkBBlH1nqq1pLk59C65_d8B2MOiLCDQ5Uj3Aw85H2CssUwRjbPxf0ENmiC3tmxOJ9jFOjefjH6e5X-rWYsj3I8pYLjntNl8ejYPlUyssga6uzqrkGBdUa-VR6T1Awf6VJCyHCG-ri3SKdVslMcaXaXBDi76Q8oi9cF9GYhjT7C3qCckYXjIrFplOeibeZAPd5BAYPprUauCWz2RW9ma9yuCC4UM10XBuBV0m-Kh4BlgDsdXR3qmZsVMKTz5NRzHbq2u_aewm9lT3-WEbWVXrcM45rsULlwc7g2y5NFgFk_fGT6tyFGZUBlV62gnAPbeCiGCW7pcgGIuootklFqmz3pqD3CJ3gIqPhyQYO4wtphtXs11D-mLAQWuru6BpL06QXyIvk6qltlC__JjmH7c89dRFiJ6RIXhLCSc%3D&amp;q_datetime_utc=2026-03-05T14%3A28%3A09&amp;ticket_price=1029&amp;quote_id=-986811330901375713&amp;utid_state=1&amp;channel=iphone&amp;price_without_closed_user_group=2004&amp;tm_place_name=Cebu&amp;deeplink_data=eyJmaWVsZHMiOnsic2lnbmF0dXJlIjoiOThmMmUwNTZjZjBlYTRmYzBlMmU5NTA3M2M1ODYxMjIiLCJibG9ja19pZCI6IjMxNjUyNDUwOV8zMTA4NTU5NDZfMF8wXzBfODQzODExIn19&amp;utid=12781801-d78c-5030-d2e3-dc5a8aa878d5&amp;tm_stars=2&amp;client_id=skyscanner_app&amp;price_policy=2&amp;pre_redirect_id=b3e8d5b2-f854-3bae-f9dc-902021d5b023&amp;tm_city_code=CEBP&amp;max_price=1101&amp;guests=1&amp;request_id=b3e8d5b2-f854-3bae-f9dc-902021d5b023&amp;tm_country_code=PH</t>
  </si>
  <si>
    <t>10.3175115, 123.962255</t>
  </si>
  <si>
    <t>Suba-Basbas Road, Simplex Subdivision, Suba-Basbas, Lapu-Lapu, Central Visayas, 6015, Philippines</t>
  </si>
  <si>
    <t>wifi, air_conditioning, non-smoking, internet_access, 24-hour_front_desk_service, smoking_areas, room_service, television</t>
  </si>
  <si>
    <t>Located within a 11-minute walk of Marigondon Public Beach and 8.7 miles of SM City Cebu, RedDoorz Plus near Camella La Brisa Lapulapu provides rooms with air conditioning and a private bathroom in Cebu City.</t>
  </si>
  <si>
    <t>Ace Penzionne</t>
  </si>
  <si>
    <t>www.skyscanner.com.ph/hotel_deeplink/4.0/PH/en-US/PHP/h_ad/126068119/2026-03-05/2026-03-06/hotel/hotel/hotels?legacy_provider_id=22&amp;rooms=1&amp;closed_user_group=general&amp;hb_data=vnIarJ5hN-MMLmMp9DnWhJWw6uGxxuKfg8Mul8c27DPWoXcNeJHBnWCgM4wn9ulEpWadUO9oGeT_OfMVC6KIvxjA88pq0wmD01lVMBwKevLWjE0lGrYUZG4U18UPo_WxHCLsw7JhBGmulOUUUPVbx_Ce2fSOJ-_8HCt4Ib3wGGuLSHKp3xN2FtJlCfCXXPTPbBLIISVFyGy3ik2l0LbK-RGMFNavbpAtYHacYqTy52njX6G43oRV_bex8H62Rf7Hn9Yl-WC6JLMSe5JRVkkc2ARlOSEPI2lxUbQQXngv_q5dQ4fOoNq1YeMfgIrYPy_BZcXJafqV14cb39kg5-ZhMhLYcGkCAZ2SU0t-oJlPkLo6Mmilojiu-K1ILE3PqXGwG7VORyXPTODd-WFRe1byATDwVhqCUKzhFNtQOkfAGjbf&amp;q_datetime_utc=2026-03-05T14%3A28%3A11&amp;ticket_price=1671&amp;quote_id=-3318507339506078108&amp;utid_state=1&amp;channel=iphone&amp;price_without_closed_user_group=3357&amp;tm_place_name=Lapu-Lapu+City&amp;deeplink_data=eyJmaWVsZHMiOnsic2lnbmF0dXJlIjoiZGRhODNkYzI4YTAxZDdlMjQyNDg4YTNjMmZhYjg2ODIifSwidXJsIjoiaHR0cHM6Ly93d3cuYWdvZGEuY29tL3BhcnRuZXJzL3BhcnRuZXJzZWFyY2guYXNweD9jaWQ9MTg0NjM4MyZoaWQ9NTQ3MTM1JmN1cnJlbmN5PVBIUCZjaGVja2luPTIwMjYtMDMtMDUmY2hlY2tvdXQ9MjAyNi0wMy0wNiZOdW1iZXJvZkFkdWx0cz0xJk51bWJlcm9mQ2hpbGRyZW49MCZSb29tcz0xJm1jaWQ9MzMyJm1hc3RlclJvb21JZD0zMjQ4NjQwJm1wdD1NVGhuVlRRek9EZHhjVzh5ZDJWMVUyeFpja1pVSzBkU1VWWlhPVE5LYkZwbFdtWlpUR28yUW5Oa1RqSkJXVVZRTlZkVFpEUTFZVE5rYTI5bmFYRnJTRXBpT0hSa01VbzJUVVpMUXcmVG90YWxQcmljZT0xNjcwLjc0JlRvdGFsVGF4PTE2Ni45MiZUb3RhbEZlZT0xNDIuNzMmVG90YWxTdXJjaGFyZ2U9MCZtY3VyPVBIUCJ9&amp;utid=b40183a2-ad0e-12d7-f3dd-60839f0bf15b&amp;tm_stars=2&amp;client_id=skyscanner_app&amp;price_policy=2&amp;pre_redirect_id=3ca4cfe8-f229-b4b1-6fbd-d47b2cdfec5c&amp;tm_city_code&amp;max_price=2841&amp;guests=1&amp;request_id=3ca4cfe8-f229-b4b1-6fbd-d47b2cdfec5c&amp;tm_country_code=PH</t>
  </si>
  <si>
    <t>10.3255397, 123.9328515</t>
  </si>
  <si>
    <t>Oishi Cebu, Manuel L. Quezon National Highway, Pajo, Lapu-Lapu, Central Visayas, 6015, Philippines</t>
  </si>
  <si>
    <t>Located in Lapu-Lapu, Ace Penzionne is within a 15-minute drive of SM City Cebu and Waterfront Cebu City Casino. This hotel is 6 mi (9.7 km) from Ayala Center and 8 mi (13 km) from SM Seaside City Cebu.
Pamper yourself with onsite massages or take in the view from a rooftop terrace. This hotel also features complimentary wireless internet access and concierge services.
For lunch or dinner, stop by Cafe Antonio, a restaurant that specializes in Filipino cuisine. Dining is also available at the coffee shop/cafe, and room service (during limited hours) is provided. Cooked-to-order breakfasts are available daily from 6 AM to 10 AM for a fee.
Featured amenities include luggage storage, a safe deposit box at the front desk, and an elevator. Free self parking is available onsite.
Make yourself at home in one of the 54 air-conditioned rooms featuring refrigerators. Complimentary wireless internet access keeps you connected, and cable programming is available for your entertainment. Conveniences include desks, as well as phones with free local calls.</t>
  </si>
  <si>
    <t>RedDoorz Plus New Era Budget Hotel Mandaue Former RedDoorz Plus Near UV Mandaue Cebu</t>
  </si>
  <si>
    <t>www.skyscanner.com.ph/hotel_deeplink/4.0/PH/en-US/PHP/h_bc/154148456/2026-03-05/2026-03-06/hotel/hotel/hotels?legacy_provider_id=13&amp;rooms=1&amp;closed_user_group=general&amp;hb_data=JNXi30tWm7jkxfZna3Nn6yXyxIFOOjEzNYAM0FV-toYovgoZbNLwsqOM-5We13BoSXgV_XHEz6a1a9XRNVSw20Cq27vQdHnSJoMLAYHSB4EvLb1RvBXL51WXwEX53A4r2RK88uQ-4lvLtHK92_TKLrRFlP4xA_tqaalLQQ7zOKSNId152amtwWxIf58zfonEb8fSoykcxJxV1jXPzJ9id1j2hXBQbL26PrrRuNoRLJc9J8pZ50pPzBzZ6USQZ8RA7JfvRmUWRn-SSeVLfNq65uljHYssF-3YCIPxMhhKguoZryN7BfaZSP9Z5xC3_OYnxC6ohcLn3S30P-mUjOhBDMAEiCdSQ1A5IO9BK5U0-4XPTjLJBAZKMMoNPjT6XYv-dEKUuvpA4G3f2OAupaFiAUYx095BQ-Dujr1JiyS8Ll36egqeO3I%3D&amp;q_datetime_utc=2026-03-05T14%3A28%3A11&amp;ticket_price=1002&amp;quote_id=322510513066818791&amp;utid_state=1&amp;channel=iphone&amp;price_without_closed_user_group=2321&amp;tm_place_name=Cebu&amp;deeplink_data=eyJmaWVsZHMiOnsic2lnbmF0dXJlIjoiYWU3M2NmZjA1NjgzZjVjZTE0ZGM1MDIwZjBlNDAzM2MiLCJibG9ja19pZCI6InYxX0NnRXRFTXdDR2lnS0hUSXdNall0TURNdE1EVlVNREE2TURBNk1EQXVNREF3S3pBM09qQXdFQUVZM3dFb0FUZ0JJZ0lJQVE9PV9DaWtJck9XTVFoQUNHT2lxZ2MwQklNNEJLUGJobkFzd0Frb05NelkxUkRFd01GQmZNVEF3VUZDWUJSSUNDQUVhQmhnQktBSXdBU0lFQ0FJWUFnPT0ifX0%3D&amp;utid=61730732-fd91-3059-2dec-4c371beb8f00&amp;tm_stars=3&amp;client_id=skyscanner_app&amp;price_policy=2&amp;pre_redirect_id=91f7a16e-cd9d-94e2-1365-ec7a485fb886&amp;tm_city_code=CEBP&amp;max_price=1177&amp;guests=1&amp;request_id=91f7a16e-cd9d-94e2-1365-ec7a485fb886&amp;tm_country_code=PH</t>
  </si>
  <si>
    <t>10.2635927, 123.9738307</t>
  </si>
  <si>
    <t>New Era, D.M. Cortes Avenue, Cambaro, Mandaue, Central Visayas, 6014, Philippines</t>
  </si>
  <si>
    <t>Providing free WiFi, RedDoorz Plus New Era Budget Hotel Mandaue former RedDoorz Plus near UV Mandaue Cebu offers rooms in Cebu City, 2.9 miles from SM City Cebu and 4.2 miles from Fort San Pedro.</t>
  </si>
  <si>
    <t>Von Vonn Residenz Inn</t>
  </si>
  <si>
    <t>www.skyscanner.com.ph/hotel_deeplink/4.0/PH/en-US/PHP/h_ad/222851120/2026-03-05/2026-03-06/hotel/hotel/hotels?legacy_provider_id=22&amp;rooms=1&amp;closed_user_group=general&amp;hb_data=_uFShLWbafIt_s5kGKfT7tDwdrv3rvRxHDwbKDM-AjrXnbRzHLRdTqZo-PvPt0UR0mAG_JxEliA_4TLrVLx9edYdV-TS7ZVEj0jFdgNsfS8M4NMzGt6_s3ztAj6T2rfL7AeaZ7qvXXPgGZVJfsKT6nsV3xfYevzICOjU7fRNYgZGQ7rKJGb65_VlntQlN0yyET2uCUnXgVHu16u07J8IgtQzo19y6EaBnzlm77bGzYNcHKzdxU3WP21iHWiK_BYIU9P45erVSvR04eLuM8qmhLXdfs0DvyHGaz8Q9H80bAx4ZJ3H2e3iWONdlbsiHekZjsGfHQCAAVBScIbfba3cOxE6Krt2hz2JHnKGgi3C1dP6-UqXeVwWEUXKG8rDsRuJfyqfNiOgjfM6xDWguqnXonSLbH2OKxLYkIykOXmnW8-E&amp;q_datetime_utc=2026-03-05T14%3A28%3A13&amp;ticket_price=1411&amp;quote_id=2426735794339684159&amp;utid_state=1&amp;channel=iphone&amp;price_without_closed_user_group=1593&amp;tm_place_name=Lapu-Lapu+City&amp;deeplink_data=eyJmaWVsZHMiOnsic2lnbmF0dXJlIjoiNjdiNmE2YzY1ZmYxMDczZDJiMTdlZjcxZWUyNGZmNzMifSwidXJsIjoiaHR0cHM6Ly93d3cuYWdvZGEuY29tL3BhcnRuZXJzL3BhcnRuZXJzZWFyY2guYXNweD9jaWQ9MTg0NjM4MyZoaWQ9NjYwNjQ2MDAmY3VycmVuY3k9UEhQJmNoZWNraW49MjAyNi0wMy0wNSZjaGVja291dD0yMDI2LTAzLTA2Jk51bWJlcm9mQWR1bHRzPTEmTnVtYmVyb2ZDaGlsZHJlbj0wJlJvb21zPTEmbWNpZD0zMDM4Jm1hc3RlclJvb21JZD0xMDIxNTY4MzE1Jm1wdD1UR0pYVGtkTmFWaEVUbFJtYzJKRlJ6QkpZVzVVY0ZvM1RXOWxhVlpCYVZOTE0zbzVMM2w0WWxGeVZFWk5PREpRYzA5eWNIaEliV1JvWjI5TU1IVlNOWFZFTTBoNE1VUXlia0ZJYm5KM1BUMCZUb3RhbFByaWNlPTE0MTEuMjAmVG90YWxUYXg9MTUxLjIwJlRvdGFsRmVlPTAuMDAmVG90YWxTdXJjaGFyZ2U9MCZtY3VyPVBIUCJ9&amp;utid=31d0cb71-c96a-5fed-e449-e3381c999a6b&amp;tm_stars=0&amp;client_id=skyscanner_app&amp;price_policy=2&amp;pre_redirect_id=e34c30f3-e7ef-1b6c-8275-614e28f6b3d7&amp;tm_city_code&amp;max_price=1545&amp;guests=1&amp;request_id=e34c30f3-e7ef-1b6c-8275-614e28f6b3d7&amp;tm_country_code=PH</t>
  </si>
  <si>
    <t>10.3108462, 124.0042319</t>
  </si>
  <si>
    <t>Von Vonn Residenz Inn offers accommodations in Lapu Lapu City, 10 miles from Ayala Center Cebu and 10 miles from Fort San Pedro. With free private parking, the property is a 13-minute walk from Marigondon Public Beach and 8.7 miles from SM City Cebu.</t>
  </si>
  <si>
    <t>www.skyscanner.com.ph/hotel_deeplink/4.0/PH/en-US/PHP/h_fd/218760509/2026-03-05/2026-03-06/hotel/hotel/hotels?legacy_provider_id=927050&amp;rooms=1&amp;closed_user_group=apps&amp;hb_data=7ahR_xKRNGlmqyKx6tLkVGGejHsYiT8mPek7qZy8GzYqupcAdzXxKtG_vFbd9hFaReJnqQyBFC_R_gDfJryS5MSbFpLJduty8aMJ_NZq0uKvA3Q8riT6tF6gH7FHyPAQsP8AXvjgEWSHK5g3fcdP6MzPAM1-6Wk38PGhxqplwZNBhblBoDcjiVpDd-71cx9x9dL18wKXMCuAOuugE1uqtCQauMQn7H3vwolAtxg7CArwS7PuGB0WgSs18s3NzUgw9P9ndVokz3oQ3E6m-KcMzSAnr8Q_UQaqOwGf5ZQODCfxv5efMI21EeH2xI2g2Rhrk-NGmd92OxApZXCcMX7yWjMSZVHZh9xd1UdHmrq_tk_bNeA-IkDIiq-wzBPC0vU8xRTLR_DsPoeY1O-Myw7-ojKlHuAMvkGn6qgomXDm_9MXvg%3D%3D&amp;q_datetime_utc=2026-03-05T14%3A28%3A13&amp;ticket_price=1612&amp;quote_id=8440245231904847505&amp;utid_state=1&amp;channel=iphone&amp;price_without_closed_user_group=2028&amp;tm_place_name=Lapu-Lapu+City&amp;deeplink_data=eyJmaWVsZHMiOnsic2lnbmF0dXJlIjoiZmNjZGM4YmVjMTBiZDFlZGQ2MGQ3ODQxMTY2ZmRmMDEifSwidXJsIjoiaHR0cHM6Ly9kZWFscy52aW8uY29tP3NpZz1iMWFiOWM5OTQzYTI5NmUzN2UzZjIwMzBmNDRlZjAzMTJhYTcxNjRlOGMxMzQyNGVmMWNiYWUwZDVhYzhhMDRkMmQzMzM1MzkzOTM4MzIzMjM3MzAmc2lnLWlzcz1tZXRhJnR1cmw9aHR0cHMlM0ElMkYlMkZ2aW8uY29tJTJGSG90ZWwlMkZTZWFyY2glM0ZjaGVja0luJTNEMjAyNi0wMy0wNSUyNmNoZWNrT3V0JTNEMjAyNi0wMy0wNiUyNmN1cnJlbmN5JTNEUEhQJTI2ZXB2JTNETVM0eSUyNmVzZCUzREg0VGpXWFZUcWJ5a3pKYmhTd0Z3TlZEOVB5ZTItVkpOOFdYbkdUTlB5OFAxMEcwQWpDbnhrcGJPaFNkczRUaU9RM1JlRlh1eE84emdRRjhUOENGZkJibkdDVUxwcnc5TVlUYzZIcXdqSktDbnBDUExmelpRWmclMjUzRCUyNTNEJTI2Zm9yY2VDdXJyZW5jeUNoYW5nZSUzRDElMjZmb3JjZUxhbmd1YWdlQ2hhbmdlJTNEMSUyNmhvdGVsSWQlM0QxMTg3Nzk1NTMlMjZsYWJlbCUzRHNyYyUyNTNEc2t5c2Nhbm5lciUyNTI2dWNvdW50cnklMjUzRFBIJTI1MjZ1ZGV2aWNlJTI1M0Rtb2JpbGUlMjUyNmhvdGVsJTI1M0QxMTg3Nzk1NTMlMjUyNmRheSUyNTNENSUyNTI2bW9udGglMjUzRDAzJTI1MjZ5ZWFyJTI1M0QyMDI2JTI1MjZsb3MlMjUzRDElMjUyNm9mZmVyaWQlMjUzRG9yTy1XdFVjVHFrYyUyNTI2cHJpY2UlMjUzRDE2MTEuNjAlMjUyNmN1cnJlbmN5JTI1M0RQSFAlMjUyNnVzZXJsYW5nJTI1M0RlbiUyNTI2X3RoJTI1M0QwZTYwNzY3NTFlMzA1Y2YxZGQ5MTkzOWQwZWFlYjVkNTc1OWUzNGJiMzYxMmJkNjElMjUyNmR0cyUyNTNEMTc3MjcyMDM2MSUyNTI2b2x1dCUyNTNEMTc3MjcyMDM2MSUyNTI2Y2FuUGF5TGF0ZXIlMjUzRGZhbHNlJTI1MjZyZXF1ZXN0VXNlckdyb3VwJTI1M0QlMjUyNm9mZmVyVXNlckdyb3VwJTI1M0RwdWJsaWMlMjZsYW5nJTNEZW4lMjZvdGklM0RneXNVTXhzeDdzOCUyNnByZWZlcnJlZFJhdGUlM0QxNjExLjYwJTI2cHJvZmlsZSUzRHIyZDJtNzNrbjglMjZyb29tcyUzRDElMjZ0b2tlbiUzRDdmZTI3NiUyNnVzZXJDb3VudHJ5JTNEUEglMjZ1dG1fY2FtcGFpZ24lM0Rza3lzY2FubmVyJTI2dXRtX21lZGl1bSUzRGNwYyUyNnV0bV9zb3VyY2UlM0Rza3lzY2FubmVyIn0%3D&amp;utid=b9892ba2-5190-573b-b60c-d5c90002b4fb&amp;tm_stars=0&amp;client_id=skyscanner_app&amp;price_policy=2&amp;pre_redirect_id=80e205f4-ac7e-10ea-6ac4-7f2bc791aa7d&amp;tm_city_code&amp;max_price=1691&amp;guests=1&amp;request_id=80e205f4-ac7e-10ea-6ac4-7f2bc791aa7d&amp;tm_country_code=PH</t>
  </si>
  <si>
    <t>10.2886384, 123.9682054</t>
  </si>
  <si>
    <t>WJV Inn Basak Lapu-Lapu</t>
  </si>
  <si>
    <t>www.skyscanner.com.ph/hotel_deeplink/4.0/PH/en-US/PHP/h_ad/223103430/2026-03-05/2026-03-06/hotel/hotel/hotels?legacy_provider_id=22&amp;rooms=1&amp;closed_user_group=general&amp;hb_data=ZAAX4e2Rq7TzUXIF1OOV2ulzhPdDLBrTEowdXuimeJxI8hJLv0Vk6hDRpklrJO7J9T6Tm0sYPdJZxkAhcbWvZ6kGs9n_oETEwj92y_sOYNYCDU-4qzr0dt9UCfjZiTPB8Fx_wHpPE70zzyGo4AX8sRxim36TGjjyvY-_T5BUCfAnbyCOrR9NvYi5cId8PfC73BWqc_HynyaQMXoIHGEqt3HnRjCpCDmxJKRzCKpuLSo_3X8qoyRvl9CUUbNlOEA9apACKANZn7VwuIox1kzRKyrkU0OBK-8uhur_K1_2LZl1skPYf-IJyMR1NXjIeIcbucxj9BZCEI5TzleMJ14aEa167V53p8JMqRKTBimBOflUOBJ9-VX_c1iNDf3hhC6Iaf2SOkCQcNrozTbadue11idOYZng-lId8zywUX4sKUux&amp;q_datetime_utc=2026-03-05T14%3A28%3A13&amp;ticket_price=1002&amp;quote_id=2298779865264866340&amp;utid_state=1&amp;channel=iphone&amp;price_without_closed_user_group=1532&amp;tm_place_name=Lapu-Lapu+City&amp;deeplink_data=eyJmaWVsZHMiOnsic2lnbmF0dXJlIjoiZDhhNWU1ZDQzNTU1MGIwOWZlNzQwOTQ1ZWI1NTQ1ZGUifSwidXJsIjoiaHR0cHM6Ly93d3cuYWdvZGEuY29tL3BhcnRuZXJzL3BhcnRuZXJzZWFyY2guYXNweD9jaWQ9MTg0NjM4MyZoaWQ9NjgyMjg5NDEmY3VycmVuY3k9UEhQJmNoZWNraW49MjAyNi0wMy0wNSZjaGVja291dD0yMDI2LTAzLTA2Jk51bWJlcm9mQWR1bHRzPTEmTnVtYmVyb2ZDaGlsZHJlbj0wJlJvb21zPTEmbWNpZD0zMDM4Jm1hc3RlclJvb21JZD0xMDc0MTAxMjA0Jm1wdD1WVVpwY1hkallsZEdiRVZqS3prME0ydElaa1pOVEZsRGIyZEVOVzB5VjNWVFNHSldXbVl4VjB4UFRub3hNMnN3UkRCVE0yTm9PREkzT1dsS1YySkRTRXB1VWt0TlQwZHpUVFV4TW1OUlBUMCZUb3RhbFByaWNlPTEwMDIuNDYmVG90YWxUYXg9MTA3LjQxJlRvdGFsRmVlPTAuMDAmVG90YWxTdXJjaGFyZ2U9MCZtY3VyPVBIUCJ9&amp;utid=63a8b56c-7a2d-feee-be71-ef2c0c0dae20&amp;tm_stars=0&amp;client_id=skyscanner_app&amp;price_policy=2&amp;pre_redirect_id=baf26794-e72c-0382-82d4-03065b4a3fce&amp;tm_city_code&amp;max_price=1376&amp;guests=1&amp;request_id=baf26794-e72c-0382-82d4-03065b4a3fce&amp;tm_country_code=PH</t>
  </si>
  <si>
    <t>10.3102181, 123.9958151</t>
  </si>
  <si>
    <t>Located in Lapu Lapu City, within 5.8 miles of SM City Cebu and 7.1 miles of Fort San Pedro, WJV Inn Basak Lapu-Lapu has accommodations with a terrace and free WiFi throughout the property as well as free private parking for guests who drive.</t>
  </si>
  <si>
    <t>Anthurium Inn</t>
  </si>
  <si>
    <t>www.skyscanner.com.ph/hotel_deeplink/4.0/PH/en-US/PHP/h_ct/129287592/2026-03-05/2026-03-06/hotel/hotel/hotels?legacy_provider_id=31&amp;rooms=1&amp;closed_user_group=general&amp;hb_data=EOnTqvNTvetYxwORtwnPsiNSaobksiNyD73mtp93_jAt5tooBcDXVoW3fMNW_zWYntwErQIzlaIaYkFoYu7B7lh18URJ4RQJry5NdAZ4nLh2axMT4nzWo3-QPV18jvtWX6ZtvHtvqBbCGlwyBlHPJd1PGuX_Z6WUchi9UoRNhVoDYcpSlNARpHG3GVdkM4x0voxgILGGHiIdAIs6XuMoEIxATYtXgR6qZIa1FPX02HBTuS7IkES_Ke3OZraMptKe-nc3LG33IafLi5_NTjPuA_k7P_1sBpj3dP7eVxn8ccEfbMkKqUxMXOoSPgdCGKmJRTs1Aa53Or8ug257bV8o1enDe676mnwzHL-TFIKJIv4DnFquphcJQkN01_kS9pcjOzytK5MzAnsEU72HFZIC0A_Nl4zN82_TEzy3yCEplA%3D%3D&amp;q_datetime_utc=2026-03-05T14%3A28%3A13&amp;ticket_price=1012&amp;quote_id=-5808715370297389413&amp;utid_state=1&amp;channel=iphone&amp;price_without_closed_user_group=898&amp;tm_place_name=Cebu&amp;deeplink_data=eyJmaWVsZHMiOnsic2lnbmF0dXJlIjoiYmNlNzE5YjRkYWQwN2FhZmM2ZDM5NGRmMjBkOWQwOTYifSwidXJsIjoiaHR0cHM6Ly9waC50cmlwLmNvbS9ob3RlbHMvcmVkaXJlY3Q%2FaG90ZWxpZD0xMTcxMzkxJmNpdHk9NzIzMTEmQWxsaWFuY2VpZD0xMjYwNyZzaWQ9ODg4ODMyJmNoZWNraW49MjAyNi0wMy0wNSZjaGVja291dD0yMDI2LTAzLTA2JnNob3BwaW5naWQ9Y2QzYjU3YTUxNzU4NDkxM2JhMzg3YTU3YTg1NDMzYjkmYWR1bHQ9MSZjaGlsZHJlbj0wJmFnZXM9Jmxhbmd1YWdlPWVucGgmbG9jYWxlPWVuX1BIJnJvb21pZD0xMjE4MTI3NTAzJnN3aWQ9MCZwYXk9UFAmZmd0PTEmY3JuPTEmY3Vycj1QSFAmd2twPTEmc3RhbmQ9SDRzSUFBQUFBQUFBX3dBQkFmNy1DbDhLQWhnQkVnUUlBUkFBR2xNSWo4M3N4QVFTQVRJWUFEQzREemlPYTVnQnY3OUhxQUVBdUFFQ3dBRUEwUUdhbVptWm1kMktRT0VCdUI2RjYxR2lqMERvQVotYy1nS0lBaUNKQk0zTXpNek16QmxBb0FRQW9RVUFBQUFBQUFBQUFCb2dZMlF6WWpVM1lUVXhOelU0TkRreE0ySmhNemczWVRVM1lUZzFORE16WWprZ0JDamlvS2JOQmtnQlVnWXpaV1prTVdKYUhBb0RWVk5FRVZUanBadkVvQnRBR2dOUVNGQWhSd040Q3lRb3ZqOWlCV1Z1WDFCSWFMd1VjQUY0QUlvQkIwZ0JlQURJQVFHcUFRY0tBekF5TVJBQzhnRWlZMlF6WWpVM1lUVXhOelU0TkRreE0ySmhNemczWVRVM1lUZzFORE16WWpsZk01SUNBVFNhQWdBQUFBRF9fd0VBQVBfX2h3MVdyd0VCQUFBIn0%3D&amp;utid=051164f9-4245-703a-192c-bb68f4a9cbd9&amp;tm_stars=2&amp;client_id=skyscanner_app&amp;price_policy=2&amp;pre_redirect_id=268d0bce-7ec4-b89c-5882-970d32f23332&amp;tm_city_code=CEBP&amp;max_price=1116&amp;guests=1&amp;request_id=268d0bce-7ec4-b89c-5882-970d32f23332&amp;tm_country_code=PH</t>
  </si>
  <si>
    <t>10.2927247, 123.9716685</t>
  </si>
  <si>
    <t>Anthurium Inn, Mactan Airport Road, Bayanihan Village, Bankal, Lapu-Lapu, Central Visayas, 6015, Philippines</t>
  </si>
  <si>
    <t>parking, wifi, internet_access, 24-hour_front_desk_service, smoking_areas, multilingual_staff, room_service, restaurant, desk, shower, luggage_storage</t>
  </si>
  <si>
    <t>With a stay at Anthurium Inn in Lapu-Lapu, you'll be within a 15-minute drive of Jpark Island Waterpark and SM City Cebu. This hotel is 9.9 mi (16 km) from Ayala Center and 11.9 mi (19.1 km) from SM Seaside City Cebu.
Take in the views from a rooftop terrace and make use of amenities such as complimentary wireless internet access.
Enjoy a meal at the restaurant, or stay in and take advantage of the hotel's room service (during limited hours). Cooked-to-order breakfasts are available daily for a fee.
Featured amenities include dry cleaning/laundry services, a 24-hour front desk, and luggage storage. Free self parking is available onsite.
Make yourself at home in one of the 12 guestrooms. Private bathrooms with showers feature complimentary toiletries and hair dryers. Conveniences include desks and ceiling fans, and housekeeping is provided daily.</t>
  </si>
  <si>
    <t>Cozy Inn Mactan</t>
  </si>
  <si>
    <t>www.skyscanner.com.ph/hotel_deeplink/4.0/PH/en-US/PHP/h_bc/203866424/2026-03-05/2026-03-06/hotel/hotel/hotels?legacy_provider_id=13&amp;rooms=1&amp;closed_user_group=apps&amp;hb_data=TJEZDatbX7r7ssg3uxlicB8xgczepAvJ0TL7buBA-q0zn6L6U7-BCNN0U76vB4uApLOfzBPpFmN8kunb3iHJhqoqURWST4Kso9YpNgOjWeroE_UgbHA4eWUX-coALqXuWBUiKo9OnHY-U5c04nx09MCOumSRoZYXmA1fl8_SQ72wt4DsdzshgVcklnZcaooYEZHmtpzsrHjFhpOZe3e_Hfm_3bHxyPx5hnVDgrLQG5GFWyQL8QfFN62CRckx6aaIkDqWWgjByEDNM-TjMRwMklOGQwdw5o70LxXd6uq27QlyBsoFYj1Z_MQbgQDk-ELfx9_cYBo8zcOUR3_z_KMEdpMI81apJg-_3OTHxUFsAkjpr2z9KwSyPaAT5ZdP9YNmTYtwdNh_QguGSQgQRqReBOkJYllZyERydCQvfvNjeSP0Q3jhmvU%3D&amp;q_datetime_utc=2026-03-05T14%3A28%3A14&amp;ticket_price=648&amp;quote_id=-1698843634574832756&amp;utid_state=1&amp;channel=iphone&amp;price_without_closed_user_group=800&amp;tm_place_name=Lapu-Lapu+City&amp;deeplink_data=eyJmaWVsZHMiOnsic2lnbmF0dXJlIjoiOGExN2E3YTFmMDNiNjc4ZGI1NjYxNGRlMjAzNjNlYzEiLCJibG9ja19pZCI6IjQ0NTQwOTEwMl80MTQ0MjY2NzFfMV8yXzAifX0%3D&amp;utid=beaf0be4-12da-e97f-1251-e8395cf633d6&amp;tm_stars=0&amp;client_id=skyscanner_app&amp;price_policy=2&amp;pre_redirect_id=e7a5c98d-10c3-523f-5cb3-5575a29d632d&amp;tm_city_code&amp;max_price=1260&amp;guests=1&amp;request_id=e7a5c98d-10c3-523f-5cb3-5575a29d632d&amp;tm_country_code=PH</t>
  </si>
  <si>
    <t>10.3008615, 124.0152259</t>
  </si>
  <si>
    <t>parking, wifi, air_conditioning, non-smoking, internet_access, 24-hour_front_desk_service, smoking_areas, room_service, express_check-in, express_check-out, restaurant, beauty_salon, bar, car_rental, business_center, lounge, shuttle_service, luggage_storage, tours, airport_shuttle, photocopier, accessible, fax, concierge, wheelchair_accessible, bicycle_rental</t>
  </si>
  <si>
    <t>Cozy Inn Mactan offers air-conditioned accommodations in Mactan. Among the facilities of this property are a restaurant, a 24-hour front desk, and full-day security, along with free Wifi throughout the property.</t>
  </si>
  <si>
    <t>La Mirada Hotel and Serviced Apartments</t>
  </si>
  <si>
    <t>www.skyscanner.com.ph/hotel_deeplink/4.0/PH/en-US/PHP/h_bc/219984265/2026-03-05/2026-03-06/hotel/hotel/hotels?legacy_provider_id=13&amp;rooms=1&amp;closed_user_group=apps&amp;hb_data=WUhivEmIE7H2FmleBdqCsWyeEmGDQjUya14vQQQapDEl0TN-Xtl7QbIdJvkfJZVGd8NibNWV5bQ89j2Xq_p_elHoVcEw0QY5xKKLM-EvbEuqACvWe6SGqMOEL7C8NGPpfMCBXkXY_PATjy0_IXprzisN3MZ3IlZf3ZT_M2DAMuBROMvu8mqCcaFbXiLEGPgcpm1-dImpJg_1TAEpWZVS9PHifVVH1_AlbjY1AMhPpCnwBTycW_QZY92yg1CKwHOvbyrbb8coH52Ha0E0r2gMDElp881c9OuBju7YAH-Y9d3CYfHdxtuWeJhZgVBf5BBUCYB77Y4y9DvN4ESYSou8gdUSiRkqEbTZ6vUkchyIXqMhKK5EYz5_F0tSwzwnUT5Y0-_bAjlKcMMEX9Hl4jK2SCgoStshS0j6qOLYnku41THjJziuRNY%3D&amp;q_datetime_utc=2026-03-05T14%3A28%3A15&amp;ticket_price=3123&amp;quote_id=-6922027236826699855&amp;utid_state=1&amp;channel=iphone&amp;price_without_closed_user_group=5418&amp;tm_place_name=Cebu&amp;deeplink_data=eyJmaWVsZHMiOnsic2lnbmF0dXJlIjoiZWFlNmQyZTI0MzllZjAwYTc0ZjliNjRkYmQyZjJiMjciLCJibG9ja19pZCI6IjMxNjM5NDAxXzQyNzAxMTE1MF8wXzBfMCJ9fQ%3D%3D&amp;utid=a2a6264b-d794-f722-910b-7fcb0b4cec60&amp;tm_stars=3&amp;client_id=skyscanner_app&amp;price_policy=2&amp;pre_redirect_id=6b5af59b-eaf1-cd93-87c7-1b9f51eadc27&amp;tm_city_code=CEBP&amp;max_price=4333&amp;guests=1&amp;request_id=6b5af59b-eaf1-cd93-87c7-1b9f51eadc27&amp;tm_country_code=PH</t>
  </si>
  <si>
    <t>10.2866916, 123.99157</t>
  </si>
  <si>
    <t>Vistamar Beach &amp; Residential Estates, Dapdap, Mactan, Lapu-Lapu, Central Visayas, 6015, Philippines</t>
  </si>
  <si>
    <t>La Mirada features a private beach area located a 3-minute walk from the hotel. A 15-minute drive from Mactan International Airport, the hotel features an outdoor pool and fitness center. Free parking is available.</t>
  </si>
  <si>
    <t>Casa Blu Hotel &amp; Resort</t>
  </si>
  <si>
    <t>https://www.google.com/maps/place/Waterfront+Airport+Hotel+%26+Casino+Mactan/data=!4m11!3m10!1s0x33a998c555467c43:0x479624d9d6022ccd!5m3!1s2026-03-01!4m1!1i2!8m2!3d10.3168295!4d123.9779633!16s%2Fg%2F1v9txfgp!19sChIJQ3xGVcWYqTMRzSwC1tkklkc?authuser=0&amp;hl=en&amp;rclk=1</t>
  </si>
  <si>
    <t>10.3168295, 123.9779633</t>
  </si>
  <si>
    <t>Pajac - Maribago Road, Cogon, Maribago, Lapu-Lapu, Central Visayas, 6015, Philippines</t>
  </si>
  <si>
    <t>Located in Maribago, a 12-minute walk from JPark Beach, Casa Blu Hotel &amp; Resort provides accommodations with an outdoor swimming pool, free private parking, a garden and a terrace.</t>
  </si>
  <si>
    <t>Waterfront Airport Hotel and Casino</t>
  </si>
  <si>
    <t>www.skyscanner.com.ph/hotel_deeplink/4.0/PH/en-US/PHP/h_fd/205315800/2026-03-05/2026-03-06/hotel/hotel/hotels?legacy_provider_id=927050&amp;rooms=1&amp;closed_user_group=general&amp;hb_data=1i2owBlFMkt9N7N09Bt5voPl9pkPVpenb2W0AnLfx5sgWPMG5rh1fuHSAVMAa-icYezM_y-lwi76l3Un-NlPa0oFQsjzRMdaYz4eCrGS43Xz4lDlaSy_2v6srx7bnHWwpwzvYdBfFOW3Y08f112upmS78QCkvpvx8bHqSN5icjcpOmLznYTKP71xh8fFXq-RPH-pEf0Qz0wMAM-IAj1ChcyjxZZh-Hy9-wzESk0clbMXExOEhqYKDt6RMe6E8BTut9kuRvC4jggNZ64OgbwuMJmyhcJ-4WkqhtmWRQbfCyimI0gwPPJrvqwWWzFh7ttbg-hUvpQ3HUFqOiccZ75sXnlO-u2Rr9H56S7kV0ToBIzzd24EAISpLeRewSvWpAfOn_HvCJKCHPqOJtA5QsUsvzQrIK7XcW1uVSZiDf-CgK2n1g%3D%3D&amp;q_datetime_utc=2026-03-05T14%3A28%3A17&amp;ticket_price=5549&amp;quote_id=-360580868733035245&amp;utid_state=1&amp;channel=iphone&amp;price_without_closed_user_group=13679&amp;tm_place_name=Cebu&amp;deeplink_data=eyJmaWVsZHMiOnsic2lnbmF0dXJlIjoiNTIwMjIwNzEzYTcwNTM0OTQ2YmNhOTIwOGNmNWRmZWQifSwidXJsIjoiaHR0cHM6Ly9kZWFscy52aW8uY29tP3NpZz1kMDEwNDg0NGJjMjU4YTk1ZTVhMDZmOTBlNjhjYzM3OGUyYjllYzZiY2E1YWM5ZDU2YzU1MmE1YWU4ZDc4ODE2MmQzMTM2MzczMzMyMzMzNzM1MzczNiZzaWctaXNzPW1ldGEmdHVybD1odHRwcyUzQSUyRiUyRnZpby5jb20lMkZIb3RlbCUyRlNlYXJjaCUzRmNoZWNrSW4lM0QyMDI2LTAzLTA1JTI2Y2hlY2tPdXQlM0QyMDI2LTAzLTA2JTI2Y3VycmVuY3klM0RQSFAlMjZlcHYlM0RNUzR5JTI2ZXNkJTNEakRCRDd1VWE3YXd4VmdwbGc3Tk8zVmpsaDFfdnlOUDVkNWlqVF9mZjBuMnFxRmRacTdPa1Y5OUxTRXJtRS1kSC03SkNfYVAzYkhjNDlyclJDRzdVOFdZRkx4SmxpeFY5a0xVNGZDRE45S3p0cVFSZ1RjcyUyNTNEJTI2Zm9yY2VDdXJyZW5jeUNoYW5nZSUzRDElMjZmb3JjZUxhbmd1YWdlQ2hhbmdlJTNEMSUyNmhvdGVsSWQlM0QxMTU2ODc2JTI2bGFiZWwlM0RzcmMlMjUzRHNreXNjYW5uZXIlMjUyNnVjb3VudHJ5JTI1M0RQSCUyNTI2dWRldmljZSUyNTNEbW9iaWxlJTI1MjZob3RlbCUyNTNEMTE1Njg3NiUyNTI2ZGF5JTI1M0Q1JTI1MjZtb250aCUyNTNEMDMlMjUyNnllYXIlMjUzRDIwMjYlMjUyNmxvcyUyNTNEMSUyNTI2b2ZmZXJpZCUyNTNEbzhUdlBBZ1FYRUQ4JTI1MjZwcmljZSUyNTNENTU0OS4zOCUyNTI2Y3VycmVuY3klMjUzRFBIUCUyNTI2dXNlcmxhbmclMjUzRGVuJTI1MjZfdGglMjUzRDMxMDQ0MjJkOWRhMjg3NmViYTc4NzdlZjdhOTc0MWFhNDgxNzMwMWQxMDYyZGY0MSUyNTI2ZHRzJTI1M0QxNzcyNzIwMjI5JTI1MjZvbHV0JTI1M0QxNzcyNzE2MDgyJTI1MjZjYW5QYXlMYXRlciUyNTNEZmFsc2UlMjUyNnJlcXVlc3RVc2VyR3JvdXAlMjUzRCUyNTI2b2ZmZXJVc2VyR3JvdXAlMjUzRHB1YmxpYyUyNmxhbmclM0RlbiUyNm90aSUzRDRiNWx6ZS1iYzk4JTI2cHJlZmVycmVkUmF0ZSUzRDU1NDkuMzglMjZwcm9maWxlJTNEcjJkMm03M2tuOCUyNnJvb21zJTNEMSUyNnVzZXJDb3VudHJ5JTNEUEglMjZ1dG1fY2FtcGFpZ24lM0Rza3lzY2FubmVyJTI2dXRtX21lZGl1bSUzRGNwYyUyNnV0bV9zb3VyY2UlM0Rza3lzY2FubmVyIn0%3D&amp;utid=3d76de2d-9d0f-b3ee-fe67-466a91e887a6&amp;tm_stars=4&amp;client_id=skyscanner_app&amp;price_policy=2&amp;pre_redirect_id=5df305de-77b2-6c2b-3a10-4c6357608ccd&amp;tm_city_code=CEBP&amp;max_price=21962&amp;guests=1&amp;request_id=5df305de-77b2-6c2b-3a10-4c6357608ccd&amp;tm_country_code=PH</t>
  </si>
  <si>
    <t>10.2753534, 123.9819725</t>
  </si>
  <si>
    <t>Terminal 1 Road, Pusok, Lapu-Lapu, Central Visayas, 6015, Philippines</t>
  </si>
  <si>
    <t>With a stay at Waterfront Airport Hotel &amp; Casino in Lapu-Lapu, you'll be in the historical district, within a 15-minute drive of SM City Cebu and Mactan Marina Mall. This casino hotel is 9.7 mi (15.6 km) from SM Seaside City Cebu and 7.6 mi (12.2 km) from Cebu Business Park.
Try your luck at the casino and enjoy other recreational amenities including a nightclub and a health club. This hotel also features complimentary wireless Internet access, concierge services, and gift shops/newsstands.
Enjoy international cuisine at UNO (under renovation), one of the hotel's 3 restaurants, or stay in and take advantage of the 24-hour room service. Snacks are also available at the coffee shop/cafe. Wrap up your day with a drink at the bar/lounge. Buffet breakfasts are available daily from 6:00 AM to 10:00 AM for a fee.
Featured amenities include a business center, limo/town car service, and express check-out. A roundtrip airport shuttle is complimentary (available 24 hours).
Make yourself at home in one of the 164 air-conditioned rooms featuring refrigerators and LCD televisions. Complimentary wired and wireless Internet access keeps you connected, and cable programming provides entertainment. Private bathrooms with shower/tub combinations feature complimentary toiletries and hair dryers. Conveniences include phones, as well as safes and desks.</t>
  </si>
  <si>
    <t>Dexter John's Guesthouse</t>
  </si>
  <si>
    <t>www.skyscanner.com.ph/hotel_deeplink/4.0/PH/en-US/PHP/h_bc/225159769/2026-03-02/2026-03-03/hotel/hotel/hotels?legacy_provider_id=13&amp;rooms=1&amp;closed_user_group=apps&amp;hb_data=HXyhSCyw8-kr1l1pBBBwtZ83dRKzWSLPaupDEv8JetlxTkTdCV35Av-EzidFZJSRb4xSXt8SKofY8SNTixGvaoqmh9zK9F7nFHnhhTpSO0nne5dliSOlVC93vuOHoVOLgPzAGt_ImJoFL4c_Gc7hzu5L-WQ4RkmbjEcUyQ4bzms46OFBsLbPyLkORfeUZk0ggcqD5O7CcObER_SUUSJYNnePmydjlJP1AIkLn5aIV_4D0tkDDqiygqJ_eGw4zLSZTk5EbnyKfeK6jEaqlDraXSpIUu11_tRYc2jB7Tuj3he7OAxe-zY8ECT6G0dPpc8rmAeyG1XxxZ45GWxO6bPx1fAsuebz94_78Ieu6LrZ5sqsUx80qjmmePFQrPFkEsPpYwTKJEtHOqSX1ITJZbckBQNMHtsjsCJ7aUDKQvtQn3keRXFdpUY%3D&amp;q_datetime_utc=2026-03-02T00%3A28%3A16&amp;ticket_price=890&amp;quote_id=1331805773583467440&amp;utid_state=1&amp;channel=iphone&amp;price_without_closed_user_group=1174&amp;tm_place_name=Lapu-Lapu+City&amp;deeplink_data=eyJmaWVsZHMiOnsic2lnbmF0dXJlIjoiNzk3ZGI4NDI1ZDg1NjNkMTFkYWQ0MGQyNGY4YmY4N2UiLCJibG9ja19pZCI6IjE0NzM4ODY4MDJfNDE4NzQ0MzQ2XzJfMl8wIn19&amp;utid=c1d9a0d2-8497-4a6b-4eb9-7ae3c5e6d7ae&amp;tm_stars=0&amp;client_id=skyscanner_app&amp;redirect_delay=1000&amp;price_policy=2&amp;pre_redirect_id=e8726118-68cd-f403-49a9-e04ea974a2cd&amp;tm_city_code&amp;max_price=890&amp;guests=1&amp;request_id=e8726118-68cd-f403-49a9-e04ea974a2cd&amp;tm_country_code=PH</t>
  </si>
  <si>
    <t>10.3302073, 123.9632321</t>
  </si>
  <si>
    <t>Agus, Lapu-Lapu, Central Visayas, 6015, Philippines</t>
  </si>
  <si>
    <t>air_conditioning, non-smoking, smoking_areas, iron, room_service, games_room, luggage_storage, bicycle_rental</t>
  </si>
  <si>
    <t>Dexter John's Guesthouse enjoys a location in Agus, 1.2 miles from Tonggo Beach and 8.1 miles from SM City Cebu. The property is around 9 miles from Ayala Center Cebu, 9.4 miles from Fort San Pedro, and 10 miles from Magellan's Cross.</t>
  </si>
  <si>
    <t>WaterWorld Cebu</t>
  </si>
  <si>
    <t>https://www.google.com/maps/place/Axis+Pension+Hotel/data=!4m11!3m10!1s0x33a999c0245a3347:0x311af61f64932c04!5m3!1s2026-03-01!4m1!1i2!8m2!3d10.3101507!4d123.9544579!16s%2Fg%2F1hhj0pcp1!19sChIJRzNaJMCZqTMRBCyTZB_2GjE?authuser=0&amp;hl=en&amp;rclk=1</t>
  </si>
  <si>
    <t>10.3101507, 123.9544579</t>
  </si>
  <si>
    <t>Our Lady of the Rule Maternity and General Hospital, Humay Humay Road, Langob, Pajo, Lapu-Lapu, Central Visayas, 6015, Philippines</t>
  </si>
  <si>
    <t>Axis Pension Hotel</t>
  </si>
  <si>
    <t>www.skyscanner.com.ph/hotel_deeplink/4.0/PH/en-US/PHP/h_ad/187720560/2026-03-05/2026-03-06/hotel/hotel/hotels?legacy_provider_id=22&amp;rooms=1&amp;closed_user_group=general&amp;hb_data=_WCZC1YLfCnDkRM04KyJjh6Os0bJtIqffIDrh-R2kxht85BAHGswpEsF0wbRtrVrkm36JoiQuHZlc6BN0XQNLLdvVQ8BeYabtjDnMhVTAxc6Ooy6jIzUG8Hq6agl5rVMQHWjLIuWbLbjQYkr49JXp7QzoP-JMoF9LNFFK9mS37WTf8Jvlst6_Ttc_DXIjwIk6bMY3JYTBHt6uCNG2ppmV-j1U5dGoY2QXebTYopJoUbQUfhZ2rGwcqnnaWiaT9ssUx6KCi7dpfF2j2LPDsCR7VBWuOtHw2pL2zoW94Wt1rKYFWPwhYEtpNNy3PKivPlw4fjRqr231jDidH4kdCAWdj2eZmv3hGP0VmkLlsqfjdisyVtNFH2vuYQtYYLDmrGRan2X6-hSsKLKjSm-f4iV1XYMQmK4aGpx7dZ4ohM_P_4Q&amp;q_datetime_utc=2026-03-05T14%3A28%3A21&amp;ticket_price=1025&amp;quote_id=-1418436687180437252&amp;utid_state=1&amp;channel=iphone&amp;price_without_closed_user_group=1591&amp;tm_place_name=Cebu&amp;deeplink_data=eyJmaWVsZHMiOnsic2lnbmF0dXJlIjoiZTZmNjExMjI4MzcxZTlkYzVmZDg3N2IwZmVjMDE4YTgifSwidXJsIjoiaHR0cHM6Ly93d3cuYWdvZGEuY29tL3BhcnRuZXJzL3BhcnRuZXJzZWFyY2guYXNweD9jaWQ9MTg0NjM4MyZoaWQ9NzgyODMwNCZjdXJyZW5jeT1QSFAmY2hlY2tpbj0yMDI2LTAzLTA1JmNoZWNrb3V0PTIwMjYtMDMtMDYmTnVtYmVyb2ZBZHVsdHM9MSZOdW1iZXJvZkNoaWxkcmVuPTAmUm9vbXM9MSZtY2lkPTMwMzgmbWFzdGVyUm9vbUlkPTg5ODk3NzY3Jm1wdD1LMjVXTm1Gbll6UmFha3BaY213eFJXMXpWamhzTW5GemFrRnhkbmNyUjBkU1FWQnpSVmQwU1VoemFtNXBPRmMyVFVsVmVHTnVXRGd4TUc5V1RqVkZMM2h5UlU5U1JIQnBVRTFpZWcmVG90YWxQcmljZT0xMDI1LjE1JlRvdGFsVGF4PTAuMDAmVG90YWxGZWU9MC4wMCZUb3RhbFN1cmNoYXJnZT0wJm1jdXI9UEhQIn0%3D&amp;utid=d4f910cb-89f0-f28c-013c-1794e8e64680&amp;tm_stars=2&amp;client_id=skyscanner_app&amp;price_policy=2&amp;pre_redirect_id=3e91b893-9929-ff67-573d-867ba023b4df&amp;tm_city_code=CEBP&amp;max_price=3848&amp;guests=1&amp;request_id=3e91b893-9929-ff67-573d-867ba023b4df&amp;tm_country_code=PH</t>
  </si>
  <si>
    <t>10.2925909, 123.9716713</t>
  </si>
  <si>
    <t>parking, wifi, air_conditioning, non-smoking, internet_access, 24-hour_front_desk_service, smoking_areas, room_service, restaurant, safe_deposit_box, lounge, accessible, concierge, bicycle_rental</t>
  </si>
  <si>
    <t>Axis Pension Hotel is located in Mactan, 4.9 miles from SM City Cebu and 5.8 miles from Ayala Center Cebu. With a shared lounge, the 2-star hotel has air-conditioned rooms with free WiFi, each with a private bathroom.</t>
  </si>
  <si>
    <t>MB's Garden Inn</t>
  </si>
  <si>
    <t>www.skyscanner.com.ph/hotel_deeplink/4.0/PH/en-US/PHP/h_bc/140158160/2026-03-05/2026-03-06/hotel/hotel/hotels?legacy_provider_id=13&amp;rooms=1&amp;closed_user_group=apps&amp;hb_data=F1VXh4p5ZbYkIL6gS86Sb8riPvSVCVo7Cx1UyaqiNpvFsZPMtG3Jtqq1LK5cCE4t4T6LdrWUyjqPqKoHDEk67OAbnyeqXuw4RMWWML58VctflXxxTunD-mRVNqQGIuiw1IXNMnQB8j0Cif7iomGewB4FaWnCUVIJO84hcBjbm3tbBIZgWvIXoyeyooYem0FSjYZVv3yvFD36EOz3JznEu1M_kdVHsmqW5N3NDMXS0b2cMBpj0nlfi7S6p0ANQ_LzPQ7p5-U5GiVz_Ykr5VKkS9cbn81fWOQkcGGFAoIBuPEs5vxYPyJ0eeZRGDvrbEYAaSM55WotF2WoLokEXqa26oh_H18FkyWoiFDHErZAK30rK1xO3O2ayb-xhcFjJQfdT2AE72c7c_4wTnJZyMT5Wl1h-rO9oIDdBUj9xawiO7DLoWmPkKg%3D&amp;q_datetime_utc=2026-03-05T14%3A28%3A20&amp;ticket_price=1530&amp;quote_id=67001740898649951&amp;utid_state=1&amp;channel=iphone&amp;price_without_closed_user_group=2420&amp;tm_place_name=Cebu&amp;deeplink_data=eyJmaWVsZHMiOnsic2lnbmF0dXJlIjoiNjYzNDk1YmU0MGE4YzBiNzRhM2E2OGMzZjUxMzBlZGUiLCJibG9ja19pZCI6IjE5MjIxMTYwM185MzA5OTQ4OF8yXzJfMCJ9fQ%3D%3D&amp;utid=f0752bea-4a12-bf34-533d-ba306bdde38b&amp;tm_stars=3&amp;client_id=skyscanner_app&amp;price_policy=2&amp;pre_redirect_id=6203c752-02f2-63b1-adcd-826ad8274af2&amp;tm_city_code=CEBP&amp;max_price=1987&amp;guests=1&amp;request_id=6203c752-02f2-63b1-adcd-826ad8274af2&amp;tm_country_code=PH</t>
  </si>
  <si>
    <t>10.2636525, 123.972855</t>
  </si>
  <si>
    <t>Located in Mactan, 6.4 miles from SM City Cebu, MB's Garden Inn provides accommodations with an outdoor swimming pool, free private parking, a shared lounge and a restaurant.</t>
  </si>
  <si>
    <t>Little Rock Cebu</t>
  </si>
  <si>
    <t>www.skyscanner.com.ph/hotel_deeplink/4.0/PH/en-US/PHP/h_bc/200688913/2026-03-05/2026-03-06/hotel/hotel/hotels?legacy_provider_id=13&amp;rooms=1&amp;closed_user_group=apps&amp;hb_data=tTIwHpvLwKEaraQG-OvV46KW3z2yBlV26UhuMSEMvd2a3ai1J2N2mppsQVFIRoTnXPyU8Qz5XTVA74uMWuiMSgvDzcl4fePzx6-Mvb1-X1B5hl0QgPLCtwYcrmso8gLkGJVKlNIshMlwE6_uFIweC0cDbvAgm79uJ7nNCGAAn1Ihnl4ik5bEtPIUCGj0f8l7nuiqsCXaJQOg-YpVxF86ZMRkfbPQkWLX6MAJ1dhlbIriKtW9wGCca_V1GzTdA9Lzy4I9-U8xU6ASNn3YCusT0yEFAGObIE0c-hXoYxfAqBbBVySgtavHuLKI7ZIt_tlM05OlBZwP_96bP9Vw4oSuPC7qiZS-f9uKC2tsBeA8rM9CvDlIPidOMEZeATFif7fYR5YBJ-AtQHO7R5g2B5jTLRjf8Jczgo8QQc72WHWF3q0IWHko36Y%3D&amp;q_datetime_utc=2026-03-05T14%3A28%3A22&amp;ticket_price=2268&amp;quote_id=9046870969776813393&amp;utid_state=1&amp;channel=iphone&amp;price_without_closed_user_group=2966&amp;tm_place_name=Cebu&amp;deeplink_data=eyJmaWVsZHMiOnsic2lnbmF0dXJlIjoiZjM5NGYxZWFjYTBkYzBmNmZhYWE3YTE2ODZjMjQ4OGEiLCJibG9ja19pZCI6IjUxNjM4MzAxM18zNjcxODMxODNfMl80Ml8wIn19&amp;utid=c17cbd4c-7e47-6394-9573-ec14bf323784&amp;tm_stars=3&amp;client_id=skyscanner_app&amp;price_policy=2&amp;pre_redirect_id=518418a2-dce4-28f2-6e40-1b8bd1635317&amp;tm_city_code=CEBP&amp;max_price=3239&amp;guests=1&amp;request_id=518418a2-dce4-28f2-6e40-1b8bd1635317&amp;tm_country_code=PH</t>
  </si>
  <si>
    <t>10.3381384, 123.9540299</t>
  </si>
  <si>
    <t>With a stay at Little Rock Cebu in Lapu-Lapu (Suba Basbas), you'll be a 3-minute drive from Gaisano Grand Mall Mactan and 15 minutes from SM City Cebu. This hotel is 9.9 mi (15.9 km) from Heritage of Cebu Monument and 10.1 mi (16.3 km) from Magellan's Cross.
Dip into one of the 2 outdoor pools or enjoy other recreational amenities, which include karaoke. This hotel also features complimentary wireless internet access, a television in a common area, and a picnic area. If you'd like to spend the day shopping, you can hop on the complimentary shuttle.
Enjoy a meal at the restaurant, or stay in and take advantage of the hotel's 24-hour room service. Unwind at the end of the day with a drink at the bar/lounge or the poolside bar. Cooked-to-order breakfasts are available daily from 7:00 AM to 10:00 AM for a fee.
Featured amenities include luggage storage and laundry facilities. Planning an event in Lapu-Lapu? This hotel has 1292 square feet (120 square meters) of space consisting of conference space and meeting rooms. For a surcharge, guests may use a roundtrip airport shuttle (available on request) and a ferry terminal shuttle.
Make yourself at home in one of the 15 air-conditioned guestrooms. Complimentary wireless internet access is available to keep you connected. Bathrooms have showers and bidets.</t>
  </si>
  <si>
    <t>Maayo Hotel</t>
  </si>
  <si>
    <t>www.skyscanner.com.ph/hotel_deeplink/4.0/PH/en-US/PHP/h_ad/157006617/2026-03-05/2026-03-06/hotel/hotel/hotels?legacy_provider_id=22&amp;rooms=1&amp;closed_user_group=general&amp;hb_data=GkHL27XZHHaqVwjHav4RkuYySKbNojPDwLEEhdoyZOIw9N-ZYViLnd_p9RzxpE1x3Sw95v9h4bY4B9N1JapWiF4WNElIO8_ekEKZ7E0j4OzShQzpeEplCQBKnRLh_CQ50qShnRbN-W3Tm-ekYKdZ8e8lLmNbkySZWNIXbTbB5t8agqjd-1W6jiQjAcKOA-kjmFQxJIeI8VOqWvQ_GruI3gCS_TSHvgkqLLDHq9yrE1AqQnZKD2xqiLths2mO-kSUHC-Yfna9-n80EBpfipQBKFUjrjf53CGFE9Q2cHzyGlYjDS3KBmGlqSPB1B6DSmx0fxtjHGreqTKeca3D_HRdcwZ2FxFZrt7jt5CtWDmtzymBd6B8Jin1fkz2KcWGKsFm8OLWL7vnqlkVY2pTmwuFcgO8gWHwBSh18tdrpPhj_uosL0CWqQ%3D%3D&amp;q_datetime_utc=2026-03-05T14%3A28%3A24&amp;ticket_price=3176&amp;quote_id=-121239941881891600&amp;utid_state=1&amp;channel=iphone&amp;price_without_closed_user_group=10500&amp;tm_place_name=Mandaue+City&amp;deeplink_data=eyJmaWVsZHMiOnsic2lnbmF0dXJlIjoiNTM3YWVjN2NlZmQ5ZWJhM2E5MDhlYzhhMjU2NWM4ZjEifSwidXJsIjoiaHR0cHM6Ly93d3cuYWdvZGEuY29tL3BhcnRuZXJzL3BhcnRuZXJzZWFyY2guYXNweD9jaWQ9MTg0NjM4MyZoaWQ9MjgxNjc4MSZjdXJyZW5jeT1QSFAmY2hlY2tpbj0yMDI2LTAzLTA1JmNoZWNrb3V0PTIwMjYtMDMtMDYmTnVtYmVyb2ZBZHVsdHM9MSZOdW1iZXJvZkNoaWxkcmVuPTAmUm9vbXM9MSZtY2lkPTMzMiZtYXN0ZXJSb29tSWQ9MTcwOTcwMjImbXB0PWIySnRheTlrVXpkaE55dG9LemRUY3pWMGEzWjJkR1FyYTNSWE4xZDRiR1F6VTFJNFZESnJLMlZYWVM5Q04zRlFkemRqWWtseVoxVnJhV1p6Um1KR1VWZG1UbmxFYWxwVFRXdDRSZyZUb3RhbFByaWNlPTMxNzUuODgmVG90YWxUYXg9MzU5LjEzJlRvdGFsRmVlPTAuMDAmVG90YWxTdXJjaGFyZ2U9MCZtY3VyPVBIUCJ9&amp;utid=d5f3bd64-2e5b-638d-8cee-f695525d84bc&amp;tm_stars=4&amp;client_id=skyscanner_app&amp;price_policy=2&amp;pre_redirect_id=2aa74f11-2b72-942b-3b3c-b13eb52ce069&amp;tm_city_code&amp;max_price=17813&amp;guests=1&amp;request_id=2aa74f11-2b72-942b-3b3c-b13eb52ce069&amp;tm_country_code=PH</t>
  </si>
  <si>
    <t>10.3227355, 123.9771497</t>
  </si>
  <si>
    <t>D.M. Cortes Avenue, Alang-alang, Mandaue, Central Visayas, 6014, Philippines</t>
  </si>
  <si>
    <t>When you stay at Maayo Hotel in Mandaue, you'll be in the business district, within a 10-minute drive of SM City Cebu and Ayala Center. This hotel is 5.2 mi (8.3 km) from Waterfront Cebu City Casino and 7.1 mi (11.5 km) from SM Seaside City Cebu.
Enjoy recreation amenities such as an outdoor pool or take in the view from a garden. Additional amenities at this hotel include complimentary wireless internet access, concierge services, and a ballroom.
Satisfy your appetite for lunch or dinner at the hotel's restaurant, Uma Restaurant, or stay in and take advantage of the room service (during limited hours). Quench your thirst with your favorite drink at the bar/lounge. Local cuisine breakfasts are available daily from 6:00 AM to 10:00 AM for a fee.
Featured amenities include a business center, dry cleaning/laundry services, and a 24-hour front desk. Event facilities at this hotel consist of a conference center and meeting rooms. Guests may use a roundtrip airport shuttle for a surcharge, and self parking (subject to charges) is available onsite.
Make yourself at home in one of the 164 air-conditioned rooms featuring LED televisions. Complimentary wireless internet access keeps you connected, and cable programming is available for your entertainment. Private bathrooms with showers feature rainfall showerheads and complimentary toiletries. Conveniences include phones, as well as safes and desks.</t>
  </si>
  <si>
    <t>Hidden Hill Hotel</t>
  </si>
  <si>
    <t>https://www.google.com/maps/place/Cordova+Cebu+Home+Village+Resort/data=!4m11!3m10!1s0x33a99af6912e697d:0x1e1f2f25b7a760ae!5m3!1s2026-03-01!4m1!1i2!8m2!3d10.24965!4d123.9462088!16s%2Fg%2F1tj4w76g!19sChIJfWkukfaaqTMRrmCntyUvHx4?authuser=0&amp;hl=en&amp;rclk=1</t>
  </si>
  <si>
    <t>10.24965, 123.9462088</t>
  </si>
  <si>
    <t>Park Hill Hotel, Matumbo - Pusok Road, Matumbo, Pusok, Lapu-Lapu, Central Visayas, 6015, Philippines</t>
  </si>
  <si>
    <t>Located in Mactan, within 6 miles of SM City Cebu and 7.3 miles of Fort San Pedro, Hidden Hill Hotel provides accommodations with a restaurant and free WiFi as well as free private parking for guests who drive.</t>
  </si>
  <si>
    <t>Cordova Home Village Resort</t>
  </si>
  <si>
    <t>www.skyscanner.com.ph/hotel_deeplink/4.0/PH/en-US/PHP/h_ad/46967290/2026-03-05/2026-03-06/hotel/hotel/hotels?legacy_provider_id=22&amp;rooms=1&amp;closed_user_group=general&amp;hb_data=JpMOhgQx8mltGR1Rudv3pSa_KqddWoMGrImS9XY3J7yxupW5ivEhg-CzlXa6NjSqeUmCrY-omhkEvoUueqbipmhUkGJMKD236TRYdLSI_2txChKOu1DKfdSMBFGvofi7h_hYLRdi4Ts8QdpEgRbLssWgkn2ZrQxPsLmF_v8XczoQ-5GQWxL-_vK6j6zIiv0J0yPWHSlIU89xrYDA1tD-priUlEbJ1O5JSnSGzv9WEmFk1fqqDdps7Y366IZBnB0kQpud3Btko-esADZg1U8f0nVZWFQTvOc1Wg3bnAe9VB3fdiWXO5T7V8hoO_t2uzJ9ySX_6iBINv0SQ4q7uaB0tRk7r-yVFn5nJLbPJtGkH0N5oQyHi0PlVzPFw3GHQHoC9Or_CRKHVvtWRBr1DmWr4PDys_8XWrlf0p4exCDbDCkl&amp;q_datetime_utc=2026-03-05T14%3A28%3A27&amp;ticket_price=2302&amp;quote_id=-1754003418688487920&amp;utid_state=1&amp;channel=iphone&amp;price_without_closed_user_group=2580&amp;tm_place_name=Cordova&amp;deeplink_data=eyJmaWVsZHMiOnsic2lnbmF0dXJlIjoiM2Y1NjUzYmJkNDA5NzIwYzMyNWFiYzAyODFlZWM2ZTUifSwidXJsIjoiaHR0cHM6Ly93d3cuYWdvZGEuY29tL3BhcnRuZXJzL3BhcnRuZXJzZWFyY2guYXNweD9jaWQ9MTg0NjM4MyZoaWQ9NzM4NjI5JmN1cnJlbmN5PVBIUCZjaGVja2luPTIwMjYtMDMtMDUmY2hlY2tvdXQ9MjAyNi0wMy0wNiZOdW1iZXJvZkFkdWx0cz0xJk51bWJlcm9mQ2hpbGRyZW49MCZSb29tcz0xJm1jaWQ9MjgwMzMmbWFzdGVyUm9vbUlkPTM0MDAxODImbXB0PWFWRklXakZ0VERWaFR5dFVkM2xDV1RoVWNtSlBiVGRpYTJKdk0yWkxORFpUZUhkV1NWZG9RV1JaWkRSUVMySTVNRkZzZEU0dk9IZE1ZMnhLTTNsUFMwdHZabFZPUXk5dGJscERhQSZUb3RhbFByaWNlPTIzMDEuNjUmVG90YWxUYXg9MjE1LjYwJlRvdGFsRmVlPTE5OS40NiZUb3RhbFN1cmNoYXJnZT0wJm1jdXI9UEhQIn0%3D&amp;utid=c0ad1b07-12f9-9442-b702-bce6c1bace1e&amp;tm_stars=2&amp;client_id=skyscanner_app&amp;price_policy=2&amp;pre_redirect_id=13d655ec-f544-31b8-b4aa-012744c28de6&amp;tm_city_code&amp;max_price=2302&amp;guests=1&amp;request_id=13d655ec-f544-31b8-b4aa-012744c28de6&amp;tm_country_code=PH</t>
  </si>
  <si>
    <t>10.3149505, 123.9654941</t>
  </si>
  <si>
    <t>Bantayan, Poblacion, Cordova, Cebu, Central Visayas, 6017, Philippines</t>
  </si>
  <si>
    <t>Cordova</t>
  </si>
  <si>
    <t>The Cordova Reef Village Resort provides a great place for travelers to relax after a busy day. The Cordova Reef Village Resort is an ideal choice for travelers who want to take in the sights and sounds of Cordova. The hotel offers easy access to Mactanâ€“Cebu International Airport, just 10km away. With multiple attractions nearby including Diventure Philippines, Roro and Cordova Coastal Area, guests will find plenty to keep themselves occupied. In their spare time, guests can explore the hotel's surroundings. Guests of this Cordova hotel can make use of the parking facilities.</t>
  </si>
  <si>
    <t>Kugii Hostel - Self Check-in Capsule Hostel Near Cebu Airport</t>
  </si>
  <si>
    <t>www.skyscanner.com.ph/hotel_deeplink/4.0/PH/en-US/PHP/h_bc/225564386/2026-03-05/2026-03-06/hotel/hotel/hotels?legacy_provider_id=13&amp;rooms=1&amp;closed_user_group=apps&amp;hb_data=MRNpHz3OVR0Kri_1LUyuIuhPNTQ0bph5oPxs2xl_Ousp5DEHKcxSSOs_DB63S45ND9O4DDYVRCvyKLXW6S4J1MKqYOBqv0b5iR3w2ITpajFA_Z9Zci1Yf-1e7X7K2_6TyL2eTwtSClzkKSbeKvy8PbJjY1pAAyN7YQ7pxwFVKBMitq7pfyS_FZANEsw-qQRFdEg9Yq8XLlUblE5LONDQbD82tlaBUQO9Nwa3WISfrzYOn17USs1SmEZMBrRnJx6LhA85yq-eNv1GZcRwhEzRj0xvVoxeG--ka8ElLge9fZQlkAvY6wc6Rz4Mvx77wp4VpFj7_W0Yj5CYrl1CstuRc9CmBj7UcnK4jp18cpkSofxDzvxwR7xYgysRUCBgetlEps9usVE85e_wgG_RP6_l3OYFz1l0dqnMaAjCc0BRaud7aCqF-TU%3D&amp;q_datetime_utc=2026-03-05T14%3A29%3A27&amp;ticket_price=4032&amp;quote_id=-5932950700792500204&amp;utid_state=1&amp;channel=iphone&amp;price_without_closed_user_group=5272&amp;tm_place_name=Cebu&amp;deeplink_data=eyJmaWVsZHMiOnsic2lnbmF0dXJlIjoiMDRhYjA3YzZiMTI3NzZjNDIzMDlkMTdlMjA4MjVlYjIiLCJibG9ja19pZCI6IjE1NDUxMDc0MDRfNDI1ODEzMTUwXzdfMF8wIn19&amp;utid=31b6a29e-8558-b56f-2a5e-63ea281aadab&amp;tm_stars=0&amp;client_id=skyscanner_app&amp;price_policy=2&amp;pre_redirect_id=360be0c4-55d6-f765-b1b9-98557f469f1a&amp;tm_city_code=CEBP&amp;max_price=4032&amp;guests=1&amp;request_id=360be0c4-55d6-f765-b1b9-98557f469f1a&amp;tm_country_code=PH</t>
  </si>
  <si>
    <t>10.261981, 123.963718</t>
  </si>
  <si>
    <t>Located in Cogon, within 4.9 miles of SM City Cebu and 5.7 miles of Ayala Center Cebu, Kugii Hostel - Self Check-in Capsule Hostel near Cebu Airport has accommodations with a shared lounge and free WiFi throughout the property as well as free private...</t>
  </si>
  <si>
    <t>Stay Inn Mactan</t>
  </si>
  <si>
    <t>www.skyscanner.com.ph/hotel_deeplink/4.0/PH/en-US/PHP/h_bc/205558540/2026-03-05/2026-03-06/hotel/hotel/hotels?legacy_provider_id=13&amp;rooms=1&amp;closed_user_group=apps&amp;hb_data=1kB4g0Dy3HJiQ2GTPu4MPbHDZPYNJLZJRbmg889H4ovamG6120rfR89VeD9kncWuXSvgxdwu_Pndkzrz-CBRl9OEGbRDEKEdoZ5P0z9FIkPphycOA_QRdHq_RigDCwDz85WiZYcx0VceFRuI8DhyDMoQMB0YLasHlAZMl3qZhauyZhyJcC5VaRdRVxyE8JInxCenWVbokiFR5sNbxj_Yv93hRthAxCSCSpc7wWDWr-ZAw6UqROX6cyWrMKMw6InM8KAmHp5fMK0Q-0qS9FORiWBX4CmDe3xeWYK_lMCsTDaOaUShG3im-NkGVsy_IAjDVayh_tgxjTTvkAEBXjqFu0txw404YBb5KRCRptg7joUBE7f6C_MR2rhBTjN8MjVjVc6hhUvMGR26lr1VtjFz-v2hTyxVSXAaF_bMM8UF9B_6z0NRodk%3D&amp;q_datetime_utc=2026-03-05T14%3A28%3A28&amp;ticket_price=1089&amp;quote_id=-8291904035079106304&amp;utid_state=1&amp;channel=iphone&amp;price_without_closed_user_group=1855&amp;tm_place_name=Cordova&amp;deeplink_data=eyJmaWVsZHMiOnsic2lnbmF0dXJlIjoiMTk0ZmQ0NjBkMTZhMTQ4N2NjNTRjOTVhYjllMmMzYjgiLCJibG9ja19pZCI6Ijc3OTQzNDAwMl80MTA1Mjc4MDRfMl8wXzAifX0%3D&amp;utid=e59b2b4f-74e2-9a0c-e076-87f2223b3480&amp;tm_stars=2&amp;client_id=skyscanner_app&amp;price_policy=2&amp;pre_redirect_id=ee542b3e-4308-637d-fe2c-cb86656bc525&amp;tm_city_code&amp;max_price=1209&amp;guests=1&amp;request_id=ee542b3e-4308-637d-fe2c-cb86656bc525&amp;tm_country_code=PH</t>
  </si>
  <si>
    <t>10.2476469, 123.9514798</t>
  </si>
  <si>
    <t>Victor Wahing Street, Gabi, Cordova, Cebu, Central Visayas, 6017, Philippines</t>
  </si>
  <si>
    <t>parking, wifi, air_conditioning, non-smoking, internet_access, 24-hour_front_desk_service, smoking_areas, room_service, express_check-in, express_check-out</t>
  </si>
  <si>
    <t>Stay Inn Mactan is located in Mactan, 1.8 miles from Suba-Basbas Public Beach and 8.8 miles from SM City Cebu. The 2-star hotel has air-conditioned rooms with a private bathroom and free WiFi.</t>
  </si>
  <si>
    <t>www.skyscanner.com.ph/hotel_deeplink/4.0/PH/en-US/PHP/h_ad/46967290/2026-03-05/2026-03-06/hotel/hotel/hotels?legacy_provider_id=22&amp;rooms=1&amp;closed_user_group=general&amp;hb_data=egouANgFbp8lT1zOP4hgOUjyXnjCW6PBuHufxLjHYNKJc2ErZBg8sqp8OVUxs6Su8E-sftcBFrK2auLlB8yBkjgCS2XQVn9-VAIjAaSo-mpd82QAN2IHyO8dGJjk66yoTgH1lchccGAke9fO6FXSJ0KPCI7wcrboN50qhtAMKmUNY8lJOA2bQcSwFi9vvIUAPr9esAD72-LEFjJrZTWoWDepW2qWtH-pFCtKNTOo26-MhNogSi_iNz_EgtYghmFPPrAa2Ue2aVtufQF3vwDnhW2Td9S2DmYv12vvvXiV9u0JjIbe81SJV1WAl7-ZMxqnN1N2NgvTcECE6EYL2xN7oNFak_OdSKG3ozMlvo-O57Z2olw0gFfmAx2ocrlXBzOq7RDS6ylXs9XlQM0iaIt-n2RjMf8XUtSKjjBiThEPlZMv&amp;q_datetime_utc=2026-03-05T14%3A28%3A28&amp;ticket_price=2302&amp;quote_id=-1754003418688487920&amp;utid_state=1&amp;channel=iphone&amp;price_without_closed_user_group=2580&amp;tm_place_name=Cordova&amp;deeplink_data=eyJmaWVsZHMiOnsic2lnbmF0dXJlIjoiM2Y1NjUzYmJkNDA5NzIwYzMyNWFiYzAyODFlZWM2ZTUifSwidXJsIjoiaHR0cHM6Ly93d3cuYWdvZGEuY29tL3BhcnRuZXJzL3BhcnRuZXJzZWFyY2guYXNweD9jaWQ9MTg0NjM4MyZoaWQ9NzM4NjI5JmN1cnJlbmN5PVBIUCZjaGVja2luPTIwMjYtMDMtMDUmY2hlY2tvdXQ9MjAyNi0wMy0wNiZOdW1iZXJvZkFkdWx0cz0xJk51bWJlcm9mQ2hpbGRyZW49MCZSb29tcz0xJm1jaWQ9MjgwMzMmbWFzdGVyUm9vbUlkPTM0MDAxODImbXB0PWFWRklXakZ0VERWaFR5dFVkM2xDV1RoVWNtSlBiVGRpYTJKdk0yWkxORFpUZUhkV1NWZG9RV1JaWkRSUVMySTVNRkZzZEU0dk9IZE1ZMnhLTTNsUFMwdHZabFZPUXk5dGJscERhQSZUb3RhbFByaWNlPTIzMDEuNjUmVG90YWxUYXg9MjE1LjYwJlRvdGFsRmVlPTE5OS40NiZUb3RhbFN1cmNoYXJnZT0wJm1jdXI9UEhQIn0%3D&amp;utid=a7854021-948d-e821-d76c-ff7518b6ca29&amp;tm_stars=2&amp;client_id=skyscanner_app&amp;price_policy=2&amp;pre_redirect_id=8c577029-1995-f980-b348-ec1fc6bae2a1&amp;tm_city_code&amp;max_price=2302&amp;guests=1&amp;request_id=8c577029-1995-f980-b348-ec1fc6bae2a1&amp;tm_country_code=PH</t>
  </si>
  <si>
    <t>10.286228, 123.9981474</t>
  </si>
  <si>
    <t>Karancho Beach House</t>
  </si>
  <si>
    <t>www.skyscanner.com.ph/hotel_deeplink/4.0/PH/en-US/PHP/h_xp/139440220/2026-03-02/2026-03-03/hotel/hotel/hotels?legacy_provider_id=1&amp;rooms=1&amp;closed_user_group=mobile&amp;hb_data=cKgvBJgs2ICoZPheaSlQGEUWNQAR2kVsIJ1J8lXmcz9HHujPmGGkqJTYeeWqouGOvjLwfITPi-rK3sUutNTmPozXplkvOpzLIEXmIo0Wn_WJPDUr4QY5n5dZ-0idkmgRfzRs8i-w2hexpToP0RPBCBXJmWm3dDp-HfaTG4IwQd66V2r94TcMlHvVeBwhcwGLT3Mqkn-bWBHo0vbZSVbRuHgmZhpc-Op-7PEYOo7M1y0YnSXm7J87oUV4v4TicChcenRk-VMXVvOiM-hpKEqzSgSZsQg%3D&amp;q_datetime_utc=2026-03-02T00%3A28%3A35&amp;ticket_price=3227&amp;quote_id=3198958534488902194&amp;utid_state=1&amp;channel=iphone&amp;price_without_closed_user_group=5940&amp;tm_place_name=Lapu-Lapu+City&amp;deeplink_data=eyJmaWVsZHMiOnsic2lnbmF0dXJlIjoiZGJjYTdmNTExOGVkMjk4ZmE0YjM4ZDFkNTg5Y2U1MjYifSwidXJsIjoiaHR0cHM6Ly93d3cuZXhwZWRpYS5jb20ucGgvSG90ZWwtU2VhcmNoP3RwaWQ9NjgmbXBlPTE3NzI0MTAwNzAmZW5kRGF0ZT0yMDI2LTAzLTAzJmFkdWx0cz0xJmxvY2FsZT1lbl9VUyZjaGlkPWUzNjU3ZTgxLWVlMTktNDdiNi1iNWNhLWVkMjUxNmQ5M2IyNiZlYXBpZD00NjIzMCZtY3RjPTMmc3RhcnREYXRlPTIwMjYtMDMtMDImbXBkPUdCUCZtcG49MjAxNjI3NjI1JmN1cnJlbmN5PUdCUCZyYXRlcGxhbmlkPTIwODE0MjMzNCZtcG09MjQmbXBwPTEmbXBvPUVDJnNlbGVjdGVkPTE1ODEwNzg4Jm1wYj01LjQxJm1wcT0zNi4wOCZtcGE9MzYuMDgifQ%3D%3D&amp;utid=4f9ac169-f002-e38c-33ab-7c811f6e4168&amp;tm_stars=2&amp;client_id=skyscanner_app&amp;redirect_delay=1000&amp;price_policy=2&amp;pre_redirect_id=2feee6bd-2e71-23ee-ab71-c50c3995a649&amp;tm_city_code&amp;max_price=4602&amp;guests=1&amp;request_id=2feee6bd-2e71-23ee-ab71-c50c3995a649&amp;tm_country_code=PH</t>
  </si>
  <si>
    <t>10.2864714, 123.9659656</t>
  </si>
  <si>
    <t>Korean Restuarant, Mactan Circumferential Road, Looc, Maribago, Lapu-Lapu, Central Visayas, 6015, Philippines</t>
  </si>
  <si>
    <t>With a stay at Karancho Beach House in Lapu-Lapu (Maribago), you'll be within a 5-minute drive of Jpark Island Waterpark and The Mactan Newtown. This beach guesthouse is 8.7 mi (14.1 km) from SM City Cebu and 10.4 mi (16.7 km) from Ayala Center.
Pamper yourself with onsite massages or take in the view from a terrace and a garden. Additional amenities at this guesthouse include concierge services, an arcade/game room, and a picnic area.
You can enjoy a meal at La Bella serving the guests of Karancho Beach House, or stop in at the snack bar/deli. Continental breakfasts are available daily from 6 AM to 10 AM for a fee.
Featured amenities include a 24-hour front desk, luggage storage, and a safe deposit box at the front desk. A roundtrip airport shuttle is provided for a surcharge (available 24 hours), and free self parking is available onsite.
Stay in one of 8 guestrooms featuring LED televisions. Cable television is provided for your entertainment. Private bathrooms with showers feature complimentary toiletries and slippers. Conveniences include safes and desks, and housekeeping is provided daily.</t>
  </si>
  <si>
    <t>Lapu-Lapu Cottages &amp; Restaurant</t>
  </si>
  <si>
    <t>www.skyscanner.com.ph/hotel_deeplink/4.0/PH/en-US/PHP/h_bc/130419390/2026-03-05/2026-03-06/hotel/hotel/hotels?legacy_provider_id=13&amp;rooms=1&amp;closed_user_group=general&amp;hb_data=LwngCJLWMgDp1ht6FGxcGTE9aWbY1vUm2-AqVMbUgOPlRSG8Kq0AVdVUOz-aJg-I9MGq1aneGj2TF4EZx2zTtyPWNMeai3ZesnqnSKLzjOlt9N-eCaAnsMmZN7Kh4kHBevyS_GwPIS_87wu17_jkKdA56O6PZ3Idt4rfkGc7g2OPifDC6K_WdHy3_qVGaKxkdrDLVbKOLG48fvlAcRGOw5Dv69Tz2qbN4fodA8yZIO26iE20uSCLDJ7xT_tdQACjvmxSxR9N0Gvgkdlx8WCK8f1JbeFt5kh98-0NVbqt5VhIIA2jje-7BoCqSmfCxHBy34I_zw_aVSlKfoIp_Pxtr29sEnkHcwgNZqcmMJp9O3f1oQIRlNBIIT7sl56gO1c2XozhO0I1u2GgZu_kTgus1VEYHu18auD4fx8c708YXCQNQnQiU7w%3D&amp;q_datetime_utc=2026-03-05T14%3A28%3A29&amp;ticket_price=1600&amp;quote_id=-1797041032017287141&amp;utid_state=1&amp;channel=iphone&amp;price_without_closed_user_group=2159&amp;tm_place_name=Lapu-Lapu+City&amp;deeplink_data=eyJmaWVsZHMiOnsic2lnbmF0dXJlIjoiNDg2NWRjNDcyY2Q0MTZiMjE0NDAxMjIyODNmYWM3ZTAiLCJibG9ja19pZCI6IjExMjg0NjkwMl8yNzIwNDcwNThfMl8wXzAifX0%3D&amp;utid=4012d190-e84b-29b7-f3b7-37875b4bea78&amp;tm_stars=1&amp;client_id=skyscanner_app&amp;price_policy=2&amp;pre_redirect_id=cd2361d4-7b9d-e3f9-64f6-ea52b5abaa1b&amp;tm_city_code&amp;max_price=1600&amp;guests=1&amp;request_id=cd2361d4-7b9d-e3f9-64f6-ea52b5abaa1b&amp;tm_country_code=PH</t>
  </si>
  <si>
    <t>10.2903964, 123.9986569</t>
  </si>
  <si>
    <t>With a stay at Lapu Lapu Cottages and Restaurant in Lapu-Lapu (Basak), you'll be within a 15-minute drive of Jpark Island Waterpark and SM City Cebu. This guesthouse is 7.9 mi (12.6 km) from Ayala Center and 7.7 mi (12.4 km) from Colon Street.
Don't miss out on recreational opportunities including an outdoor pool and a hot tub. This guesthouse also features complimentary wireless internet access and barbecue grills. Getting to nearby attractions is a breeze with the area shuttle (surcharge).
Grab a bite to eat at the guesthouse's restaurant, which features a bar/lounge, or stay in and take advantage of the room service (during limited hours). Cooked-to-order breakfasts are available daily from 6 AM to 9 AM for a fee.
Featured amenities include a 24-hour front desk, laundry facilities, and a library. Guests may use a roundtrip airport shuttle for a surcharge, and free self parking is available onsite.
Make yourself at home in one of the 10 air-conditioned guestrooms. Rooms have private patios. Cable television is provided for your entertainment. Bathrooms have showers and hair dryers.</t>
  </si>
  <si>
    <t>Coconut Pension House</t>
  </si>
  <si>
    <t>https://www.google.com/maps/place/WJV+Inn+Hangar/data=!4m11!3m10!1s0x33a9975c948deb57:0x6489bb452c2ca3d3!5m3!1s2026-03-01!4m1!1i2!8m2!3d10.3061957!4d123.9827708!16s%2Fg%2F11jpgk9yb1!19sChIJV-uNlFyXqTMR06MsLEW7iWQ?authuser=0&amp;hl=en&amp;rclk=1</t>
  </si>
  <si>
    <t>10.3061957, 123.9827708</t>
  </si>
  <si>
    <t>Maribago, a neighborhood in Lapu-Lapu, is home to Coconut Pension House. Travelers who have shopping on the agenda can visit SM City Cebu and Ayala Center. Jpark Island Waterpark and Jose R. Gullas Halad Museum are also worth visiting. 
While you're here, you can enjoy all the comforts of home and more, including free WiFi and a flat-screen TV, as well as a minibar and a garden. Other amenities include a hair dryer, towels, an electric kettle, and a phone.</t>
  </si>
  <si>
    <t>Wjv Inn Hangar</t>
  </si>
  <si>
    <t>www.skyscanner.com.ph/hotel_deeplink/4.0/PH/en-US/PHP/h_bc/224698230/2026-03-05/2026-03-06/hotel/hotel/hotels?legacy_provider_id=13&amp;rooms=1&amp;closed_user_group=apps&amp;hb_data=oXNySkICsVzHJ0BwH6bi5TiYgL6aSJgKidTnAkkTI0xeFONTYcAXGiF3XmBMFLPkOrhQyVmA_5RpCBZv3FaarMT4RDbtZA-0EEK2FEbssZl-ofymRqPnMzA3gZsjW7DOLn3-O3EmEIseIUuvi8ZSspoebR9bN70nCOcaK4FQaWBgl5SvYcWDb5BY5ZX1NXdDwCwXBPVjfBElkqMjJDpzd1ztnwv7c121ZtWZsaXYZBNxvdhHruK74fIZ-vJfPKTGrBB2WBBSEOwqGhCUQZpNWKJlZR3rqJzJDoDC1NYiPnhJaAU2Eh-klxsX6-_LYF4Hoq7-nbLUUlZpjSgRsPyCWvFKQsJLL5neCJg_DpDdqv1S3EvPGAU00qBeNBJNsfJZH0no__jxqt4UyGxdk7LxGjh5Cq5vHjWko75gJygbWn-k63tq&amp;q_datetime_utc=2026-03-05T14%3A28%3A31&amp;ticket_price=1168&amp;quote_id=3588495431593502780&amp;utid_state=1&amp;channel=iphone&amp;price_without_closed_user_group=1410&amp;tm_place_name=Cebu&amp;deeplink_data=eyJmaWVsZHMiOnsic2lnbmF0dXJlIjoiYmEyN2ZiMmJhOTExNTEwYzAxMjljNTYwNjA4NWM4NTUiLCJibG9ja19pZCI6IjE0NjYxNDU1MDFfNDE3OTM4MTM5XzFfMF8wIn19&amp;utid=a487ae3e-1799-c5cb-d656-1301f608bc50&amp;tm_stars=0&amp;client_id=skyscanner_app&amp;price_policy=2&amp;pre_redirect_id=3c8684ac-2e46-4776-7d84-e9e2579c36b7&amp;tm_city_code=CEBP&amp;max_price=1168&amp;guests=1&amp;request_id=3c8684ac-2e46-4776-7d84-e9e2579c36b7&amp;tm_country_code=PH</t>
  </si>
  <si>
    <t>10.3074459, 124.015483</t>
  </si>
  <si>
    <t>Bankal, Lapu-Lapu, Central Visayas, 6015, Philippines</t>
  </si>
  <si>
    <t>parking, air_conditioning, non-smoking, 24-hour_front_desk_service, smoking_areas</t>
  </si>
  <si>
    <t>Wjv Inn Hangar is offering accommodations in Bankal. The property is located 7.6 miles from SM City Cebu, 8.9 miles from Fort San Pedro and 8.9 miles from Ayala Center Cebu.</t>
  </si>
  <si>
    <t>One Manchester Place</t>
  </si>
  <si>
    <t>www.skyscanner.com.ph/hotel_deeplink/4.0/PH/en-US/PHP/h_bc/224742400/2026-03-02/2026-03-03/hotel/hotel/hotels?legacy_provider_id=13&amp;rooms=1&amp;closed_user_group=apps&amp;hb_data=E3G72psrpIvJWHC8A47c_APZkPIvtzuagRaT1qsMwiett497t13NY3iq9akxABo7gyH8UnUg9a6AIeP1NLlpUhWIJY5YlaH-FvMoqY3pKzlqpFfaSt88Hc65One5xHFA88q0h9BqIPDZHEVekXtwXl5AVGpavxOYx7hAerO6ubkPH9XkvzTDcU7rxRXDiPc8cwAwgghozyvQEU3H9ZANz2lZWW2bdjKQvEjYIVehxlp7DtXfv8DZ_TFqR8IB5SirSsVsPSr0z35deVDn_eRsRUwWYAFgUM6MeXjQpOX_BngT0mBNrckWhM0yQOxzYMaU1L8NfdQYkfq7vt0c_iVq8--8hV8USpAZ0e9aHL58trpQaw8mvqJDtEeEZXB47CrlMRKAescbIHH323SQTOQBeIOBSiH7iQFK6AxQiC17VkPFFjs0&amp;q_datetime_utc=2026-03-02T00%3A28%3A40&amp;ticket_price=6624&amp;quote_id=1103169897096159043&amp;utid_state=1&amp;channel=iphone&amp;price_without_closed_user_group=8435&amp;tm_place_name&amp;deeplink_data=eyJmaWVsZHMiOnsic2lnbmF0dXJlIjoiYzUxNTM2YzFkYjU4MWE0NzYwOWUxN2M0N2I4MmE1MTIiLCJibG9ja19pZCI6IjE0NTM0MTYyMDFfNDE2Njc5OTMyXzJfMF8wIn19&amp;utid=31446059-e587-31e4-260a-e2187269393a&amp;tm_stars=0&amp;client_id=skyscanner_app&amp;redirect_delay=1000&amp;price_policy=2&amp;pre_redirect_id=867ea3bc-bc0f-a810-fd07-83b2ab22e188&amp;tm_city_code&amp;max_price=6624&amp;guests=1&amp;request_id=867ea3bc-bc0f-a810-fd07-83b2ab22e188&amp;tm_country_code=PH</t>
  </si>
  <si>
    <t>10.2842549, 123.9944277</t>
  </si>
  <si>
    <t>With sea views, this accommodation offers a terrace. Private parking can be arranged at an extra charge. This air-conditioned 2-bedroom condo hotel comes with a seating area, a cable flat-screen TV, and a fully equipped kitchen with a dishwasher.</t>
  </si>
  <si>
    <t>Mia Hotel</t>
  </si>
  <si>
    <t>https://www.google.com/maps/place/Solea+Mactan+Resort/data=!4m11!3m10!1s0x33a99a63ea4ae43d:0x81f32c6fdd2047d!5m3!1s2026-03-01!4m1!1i2!8m2!3d10.2551056!4d123.9594059!16s%2Fg%2F11crz2xxvf!19sChIJPeRK6mOaqTMRfQTS_cYyHwg?authuser=0&amp;hl=en&amp;rclk=1</t>
  </si>
  <si>
    <t>10.2551056, 123.9594059</t>
  </si>
  <si>
    <t>Solea Mactan Hotel, Victor Wahing Street, Alegria, Cordova, Cebu, Central Visayas, 6017, Philippines</t>
  </si>
  <si>
    <t>Solea Mactan Resort</t>
  </si>
  <si>
    <t>www.skyscanner.com.ph/hotel_deeplink/4.0/PH/en-US/PHP/h_bc/139434690/2026-03-05/2026-03-06/hotel/hotel/hotels?legacy_provider_id=13&amp;rooms=1&amp;closed_user_group=general&amp;hb_data=nMJsYl1cBxXFDoU063MV01xhLXxzV6HiE9KfansWwfNKlEenwK6VdK9vrqCjEhC1Td_90jrw_d3d36hD2zkkQ-DOY0dYmBBGiUFGBHIyq2697FaHK0Cu9ofuWTqqM5790iwJIZVTnKkWFCHFjx3lhF25R3gWUJUe8bK941DK9mLDkAhO5W10SDUjfk8q8-ULshTJCmuXNnwCaS68bmsnsRtX2TW62d-JIWg6Isv3yNT4Ex_0RBE67TZJuvTCYQnuDjyZc__VrtHH7XElyGIPO_dbyyRUO38vBONUhEdbJOBB946vpXFZY9q18gy6hbqtHQ1ZvL42U1O1qUG8zGe_FIVp0eSywLWkiChJpqlspuHuoKDNb60oLNN6lMbeRoV2iPlEy-ofVs2-g8oBXbQyaEUwIGKffAbC85MkNfTb5Rd3lWQ141E%3D&amp;q_datetime_utc=2026-03-05T14%3A28%3A32&amp;ticket_price=4504&amp;quote_id=-822752596238142320&amp;utid_state=1&amp;channel=iphone&amp;price_without_closed_user_group=4504&amp;tm_place_name=Cordova&amp;deeplink_data=eyJmaWVsZHMiOnsic2lnbmF0dXJlIjoiMjI0MWEyZDkxNTM3ZDZhNTY3MTlhMGVhZGM4ZjljMGQiLCJibG9ja19pZCI6InYxX0NnRXRFTnphQVJvb0NoMHlNREkyTFRBekxUQTFWREF3T2pBd09qQXdMakF3TUNzd056b3dNQkFCR044QktBRTRBU0lDQ0FFPV9Da1VJOXB1LzRnWVFBaUFDTUFKS0RUTTJOVVF4TURCUVh6RXdNRkJRdUxVRGVpUTVNamhrWXpFeVpDMWlOVFl4TFRJM09UZ3RNVGRoTlMxbU1ERmhNekZoWXpBM00yWVNBZ2dCR2dZWUFTZ0NNQUVpQkFnQ0dBST0ifX0%3D&amp;utid=145fd775-53f4-9a1b-3e4a-a29626cec122&amp;tm_stars=4&amp;client_id=skyscanner_app&amp;price_policy=2&amp;pre_redirect_id=968809c9-5860-8e0e-9a42-e43beeba2df9&amp;tm_city_code&amp;max_price=26899&amp;guests=1&amp;request_id=968809c9-5860-8e0e-9a42-e43beeba2df9&amp;tm_country_code=PH</t>
  </si>
  <si>
    <t>10.2551217, 124.0554298</t>
  </si>
  <si>
    <t>With a stay at Solea Mactan Resort, you'll be centrally located in Cordova, within a 10-minute drive of Cebu-Cordova Link Expressway and Gaisano Grand Mall Mactan. This beach hotel is 9.4 mi (15.1 km) from SM City Cebu and 13 mi (20.9 km) from SM Seaside City Cebu.
Pamper yourself with a visit to the spa, which offers massages. You're sure to appreciate the recreational amenities, which include 7 outdoor swimming pools, a complimentary water park, and a fitness center. This hotel also features complimentary wireless Internet access, concierge services, and an arcade/game room. Getting to nearby attractions is a breeze with the area shuttle (surcharge).
Enjoy a meal at the restaurant, or stay in and take advantage of the hotel's room service (during limited hours). Unwind at the end of the day with a drink at the bar/lounge or the poolside bar. Cooked-to-order breakfasts are available daily from 6 AM to 10 AM for a fee.
Featured amenities include a business center, dry cleaning/laundry services, and a 24-hour front desk. A roundtrip airport shuttle is provided for a surcharge (available 24 hours), and free valet parking is available onsite.
Make yourself at home in one of the 239 air-conditioned rooms featuring refrigerators and LCD televisions. Rooms have private balconies. Complimentary wireless Internet access keeps you connected, and cable programming is available for your entertainment. Private bathrooms with showers feature rainfall showerheads and complimentary toiletries.</t>
  </si>
  <si>
    <t>S&amp;E Tiny Guest House - Olango Island</t>
  </si>
  <si>
    <t>https://www.google.com/maps/place/Plantation+Bay,+a+Real+Resort+with+a+Real+Spa/data=!4m11!3m10!1s0x33a9909b062b564f:0x3111ac5bd41461a3!5m3!1s2026-03-01!4m1!1i2!8m2!3d10.2605254!4d123.9828074!16s%2Fg%2F1td7wm1q!19sChIJT1YrBpuQqTMRo2EU1FusETE?authuser=0&amp;hl=en&amp;rclk=1</t>
  </si>
  <si>
    <t>10.2605254, 123.9828074</t>
  </si>
  <si>
    <t>Reception, Quantum Loop, Suba-Basbas, Lapu-Lapu, Central Visayas, 6015, Philippines</t>
  </si>
  <si>
    <t>Plantation Bay a Real Resort With a Real Spa</t>
  </si>
  <si>
    <t>www.skyscanner.com.ph/hotel_deeplink/4.0/PH/en-US/PHP/h_fd/46979262/2026-03-05/2026-03-06/hotel/hotel/hotels?legacy_provider_id=927050&amp;rooms=1&amp;closed_user_group=general&amp;hb_data=9rXyzehi8XKMbIMw9wA709p41WbyNz_XsERFjPznoHEtJVdGWqSnjak3SWIfF9ZoDV4y6xbvzNgPLd1JSi-GV5CuM6TcG6VckHCY1jfmunZd7xrP-6oaQ9da0Dl2vyRoa4-0uSehm48dRRNhKJIIlru4MAZQJXOx3ZgMOhcHPC5HR3BkNbuiUErYsBWj7SKduh_xPG5CryUNmn3QjjN1X9w62209SsWq-FIPoGO_Ny0GoGVENiIifJo37PGWJd35_5EmUqJ5fkOE6ohtm1jmL4tSiOH2ZyGusuwPte5KGbfM3VGhH4RRQOMvvpKJ-zAD0zvhf8n20EMgQGD4281gUCcGtF8I0ktj--LuUlrq_ah_-J_7J8YgJKF9hZx_h0bO2mVNLqSkgCZD3CxLsRtu-zW8DCYG-brkMUXTsKb9n2DtEw%3D%3D&amp;q_datetime_utc=2026-03-05T14%3A28%3A36&amp;ticket_price=17544&amp;quote_id=-4543752017878586814&amp;utid_state=1&amp;channel=iphone&amp;price_without_closed_user_group=29469&amp;tm_place_name=Lapu-Lapu+City&amp;deeplink_data=eyJmaWVsZHMiOnsic2lnbmF0dXJlIjoiMzExYTFiMjg0NWE1MGFjZWViNWVlYTExZThkZjdlM2IifSwidXJsIjoiaHR0cHM6Ly9kZWFscy52aW8uY29tP3NpZz0wMDRkMDg2N2I2ZmZkMWIxNGUwZjY2OWFiMmFmMGUyZjBiYWM5ZTA5NWVhYjQ0NGNiMGU5NTM2ZjIxNTRiN2UzMzgzNjMxMzEzNzM2MzgzOTM4JnNpZy1pc3M9bWV0YSZ0dXJsPWh0dHBzJTNBJTJGJTJGdmlvLmNvbSUyRkhvdGVsJTJGU2VhcmNoJTNGY2hlY2tJbiUzRDIwMjYtMDMtMDUlMjZjaGVja091dCUzRDIwMjYtMDMtMDYlMjZjdXJyZW5jeSUzRFBIUCUyNmVwdiUzRE1TNHklMjZlc2QlM0RIZ24zM1g1MVU3cmhzdW1zNG01b01Vc1Q4bDNZbEdsdjRiU0pIcEZLWnl6c1lUbmstR3VzTUw1YjBqekJ5ZWl0TkZMV3BydDhpTy1xTXE4MjNOc2hWeWotZVJvOUI5cVg4VVFYQlczUDFoSXItcFdRSXg4QXRwMkFOZyUyNTNEJTI1M0QlMjZmb3JjZUN1cnJlbmN5Q2hhbmdlJTNEMSUyNmZvcmNlTGFuZ3VhZ2VDaGFuZ2UlM0QxJTI2aG90ZWxJZCUzRDEyNDE5NTIlMjZsYWJlbCUzRHNyYyUyNTNEc2t5c2Nhbm5lciUyNTI2dWNvdW50cnklMjUzRFBIJTI1MjZ1ZGV2aWNlJTI1M0Rtb2JpbGUlMjUyNmhvdGVsJTI1M0QxMjQxOTUyJTI1MjZkYXklMjUzRDUlMjUyNm1vbnRoJTI1M0QwMyUyNTI2eWVhciUyNTNEMjAyNiUyNTI2bG9zJTI1M0QxJTI1MjZvZmZlcmlkJTI1M0Rvd0xabXU0M1dFNjAlMjUyNnByaWNlJTI1M0QxNzU0My41MSUyNTI2Y3VycmVuY3klMjUzRFBIUCUyNTI2dXNlcmxhbmclMjUzRGVuJTI1MjZfdGglMjUzRDQxMWVjMDFiYTg1MDBiNjQ0NTQxMDAwMGEyMmFhNzZkMmNkNjZlMjUzNGNmYTE5YyUyNTI2ZHRzJTI1M0QxNzcyNzIwMjI5JTI1MjZvbHV0JTI1M0QxNzcyNzE1OTQ4JTI1MjZjYW5QYXlMYXRlciUyNTNEZmFsc2UlMjUyNnJlcXVlc3RVc2VyR3JvdXAlMjUzRCUyNTI2b2ZmZXJVc2VyR3JvdXAlMjUzRHB1YmxpYyUyNmxhbmclM0RlbiUyNm90aSUzRDIxcDVOeTU3TGVrJTI2cHJlZmVycmVkUmF0ZSUzRDE3NTQzLjUxJTI2cHJvZmlsZSUzRHIyZDJtNzNrbjglMjZyb29tcyUzRDElMjZ1c2VyQ291bnRyeSUzRFBIJTI2dXRtX2NhbXBhaWduJTNEc2t5c2Nhbm5lciUyNnV0bV9tZWRpdW0lM0RjcGMlMjZ1dG1fc291cmNlJTNEc2t5c2Nhbm5lciJ9&amp;utid=1e0499a8-c4cb-4ac8-48e4-571cbcd97c7e&amp;tm_stars=5&amp;client_id=skyscanner_app&amp;price_policy=2&amp;pre_redirect_id=7d361cb0-efe0-4992-e52a-5bf297fd6bc7&amp;tm_city_code&amp;max_price=25528&amp;guests=1&amp;request_id=7d361cb0-efe0-4992-e52a-5bf297fd6bc7&amp;tm_country_code=PH</t>
  </si>
  <si>
    <t>10.2974714, 123.9073251</t>
  </si>
  <si>
    <t>Plantation Day Bazaar, Simean Amodia, Suba-Basbas, Lapu-Lapu, Central Visayas, 6015, Philippines</t>
  </si>
  <si>
    <t>Immersive, One-of-a-Kind Resort 
Tired of resorts that look just like city hotels in your hometown? Plantation Bay is built like a village, with most rooms directly fronting an extensive private lagoon and artificial beaches. Eye-soothing low-rise architecture. Comfortable, well-appointed, spacious (46 square meters, 490 square feet) rooms with elegant bathrooms (separate tub and shower, large counter area). Romantic King 4-Posters in some rooms, practical two Queens in others.
Just 30 minutes to the airport or the center of Cebu City, yet MORE leisure activities than any other resort in the country, possibly the world. Most of the usual marine activities, plus scuba (dive sites just offshore or in 15 minutes by boat), island cruises and picnics, wall-climbing, archery, tennis, pickleball, badminton, Arcade Game Room, Gym, Childrenâ€™s Boot Camp and daily activities, Botanical Tour, Bird-watching guide, golf (nearby), mall/shopping/gaming (about 20 minutes), whale-shark watching and other excursions (whole day).
MORE space per guest than any other resort in the world anywhere near this price range. 11 has. (28 acres) for 255 rooms. Four large freshwater swimming pools and 2.3 has. (6 acres) of saltwater lagoon. No fights over pool loungers, and everyone is always front-line. Yet, unlike any of our competition in Mactan, safe for responsible older children to be left to themselves; our layout explains why.
But wait, thereâ€™s more!
A superb Japanese-inspired Spa, a resort within the Resort. Hot, cold, and saltwater pools, needle-shower, waterfall, sauna, steam-bath, manicure, hair-trim, and full range of therapies.
Four distinctive restaurants â€” Asian-Seafood by the sea, with indoor or under-the-stars dining; elegant Mediterranean-Steak in a stunning Art Nouveau setting; an authentic American Diner; and a fresh-air International coffee shop surrounded by the main swimming pool and the saltwater lagoon. All serve superb dishes, some of which we proudly say are the best of their kind. Come discover how we can claim that.
Peace and quiet assured for all. Toward that goal, telephone conversations and audible electronics are strictly prohibited in the gym, Spa, and most dining venues. Parents are enjoined to ensure their children do not bother others with repeated screaming or crying tantrums, which also endangers guest safety as it desensitizes staff, who might therefore fail to respond to a genuine emergency, as happens regularly in many other resorts around the world. Note: Unlike most hotels, Plantation Bay actually enforces its rules and policies. Ill-behaved guests and people addicted to their phones will thus not be happy at Plantation Bay and should book elsewhere. But if you want peace and quiet, a relaxing break from your high-stress life, weâ€™re the resort for you.
And, finally, that rarest hotel quality: Honesty and Integrity. If upon arrival you donâ€™t like what you see or experience, say so in 4 hours and YOUâ€™RE OFF THE HOOK. Weâ€™ll give you your money back, help you book elsewhere in Metro Cebu, and take you there for free. (Not applicable to special offers explicitly described as non-refundable.) And if you need to cut your stay short for any reason, weâ€™ll refund your balance (peak periods excluded). Hardly any other hotel in the world will do either of these, because theyâ€™d rather have your money than your trust.
Book now! See you soon!</t>
  </si>
  <si>
    <t>Pierside Inn</t>
  </si>
  <si>
    <t>www.skyscanner.com.ph/hotel_deeplink/4.0/PH/en-US/PHP/h_bc/224993324/2026-03-02/2026-03-03/hotel/hotel/hotels?legacy_provider_id=13&amp;rooms=1&amp;closed_user_group=apps&amp;hb_data=x8RduYpcgLPS4u7mPLdrneb2u1M4MloGNBeOSiK6FbdOBTXyItYzy_5S0h8ecojmzftx8irlfzJy4WOT2m2xQOpKxAZoANpwAeUDzjI-y6BHBQFVJfvK_OX4Gr2lcmergHy8HOX7ZXsKNdNFtiy1c0-T4MVp41GhxIlQ8YYVnOBNv_HizQIhq17fxZzW-B0zpqnAg1w98vQRoPqaD1gMvgT6k8cRBmOrK0E6jzEjQnjJQy8ZeBkVFFk8SHXvYoilV-wTaom6ZEgk8TJq8OT1C625b8vXjAtoP3Ob5Qja7MAFOJKY44rw-0XEKTZKKrSmbq220xYetivKSAugMaeXK3pShdO_-QoxQl_3TjBJvF1505FI-xzQ_v-ZyLIfpG62TUUYtD36frJSbuhWkGlZxcKHwVioMp__QteToXXqVSHufEjE&amp;q_datetime_utc=2026-03-02T00%3A28%3A46&amp;ticket_price=1100&amp;quote_id=1055914945974865918&amp;utid_state=1&amp;channel=iphone&amp;price_without_closed_user_group=1337&amp;tm_place_name=Cebu&amp;deeplink_data=eyJmaWVsZHMiOnsic2lnbmF0dXJlIjoiMGEzYzdkNWI1OGI3NGI3ZjFkOWY0MzhjYTZmOTliMTkiLCJibG9ja19pZCI6IjE1MTQzMzMwMDFfNDIzMTY0NzY4XzJfMF8wIn19&amp;utid=16416c59-1180-c537-4096-ea9d365022ed&amp;tm_stars=0&amp;client_id=skyscanner_app&amp;redirect_delay=1000&amp;price_policy=2&amp;pre_redirect_id=e20a3208-150f-3223-4b61-4f96e0dac672&amp;tm_city_code=CEBP&amp;max_price=2345&amp;guests=1&amp;request_id=e20a3208-150f-3223-4b61-4f96e0dac672&amp;tm_country_code=PH</t>
  </si>
  <si>
    <t>10.3067994, 124.012748</t>
  </si>
  <si>
    <t>VG Pension and Residences, Palma Street, Tinago, Carreta, Cebu City, Central Visayas, 6000, Philippines</t>
  </si>
  <si>
    <t>wifi, air_conditioning, non-smoking, internet_access, 24-hour_front_desk_service, smoking_areas, iron, room_service, car_rental, luggage_storage, photocopier, fax</t>
  </si>
  <si>
    <t>Located within a 7-minute walk of Fort San Pedro and 0.6 miles of Magellan's Cross, Pierside Inn has rooms with air conditioning and a private bathroom in Cebu City. The property is around 1.4 miles from SM City Cebu, 1.</t>
  </si>
  <si>
    <t>Villa Del Mar / Villa Tigula</t>
  </si>
  <si>
    <t>www.skyscanner.com.ph/hotel_deeplink/4.0/PH/en-US/PHP/h_bc/134632986/2026-03-02/2026-03-03/hotel/hotel/hotels?legacy_provider_id=13&amp;rooms=1&amp;closed_user_group=apps&amp;hb_data=ZRYJ22g4_DmtbYoRyfuBgVPSah_WSNsDQamXHfpVmnuIbySeuqLsMeZbkXB_STqVyTTY73m0NjRKThgX74CwHbbZkpNwMEXdEOTdLMO8GBdz10Pc0mfxpcXA1xuy8BSMB4uqC46NE3mLYV208xccu9sVi7-vAhHLq9BKXPCKvzG01Xa-qL8julrjro2u5KgaWzS7j8pbEEUPv5mgiN985aHd6Fa_qZiI85uNjf19GGrrJLIdwUwy6_rtD2I6ZRaVCw2_qHoMZ3qdQEDVdb8-FTjL_Xz7yUc_ljbHjaP7uDkPLlsYY-RzVSb5wLEbAe6UGc7ov98lQTKyUj3SkW0qEj8tGEbhakY2cObUHxw6bC6CcY6Gkwzo-mBByrNm3WkR2MFi7MU7Vocy2AfDMLSIjrMVRI9fDDysCo8FafxntX8BCn3CgUc%3D&amp;q_datetime_utc=2026-03-02T00%3A28%3A51&amp;ticket_price=2822&amp;quote_id=-427344753203383646&amp;utid_state=1&amp;channel=iphone&amp;price_without_closed_user_group=3438&amp;tm_place_name=Lapu-Lapu+City&amp;deeplink_data=eyJmaWVsZHMiOnsic2lnbmF0dXJlIjoiN2I2ODgzMGI3Mzc2MjgzYTQ5ZDIzOWVmNTBiZmNiMGYiLCJibG9ja19pZCI6IjEzMjQwNDIwMV84NTY4Mjc2MF8wXzBfMCJ9fQ%3D%3D&amp;utid=8ef9d142-e916-4c4c-3dd8-60b640c2b5b5&amp;tm_stars=0&amp;client_id=skyscanner_app&amp;redirect_delay=1000&amp;price_policy=2&amp;pre_redirect_id=ab50caa4-91d8-24d7-48a8-35e94df54396&amp;tm_city_code&amp;max_price=2822&amp;guests=1&amp;request_id=ab50caa4-91d8-24d7-48a8-35e94df54396&amp;tm_country_code=PH</t>
  </si>
  <si>
    <t>10.3284012, 124.0413367</t>
  </si>
  <si>
    <t>Coral Point, Punta Engaño, Lapu-Lapu, Central Visayas, Philippines</t>
  </si>
  <si>
    <t>Coral Point Gardens Resort</t>
  </si>
  <si>
    <t>https://www.google.com/maps/place/Coralpoint+Gardens+Suites+and+Residences/data=!4m11!3m10!1s0x33a996683a6ef051:0xfb3ae44162e577c2!5m3!1s2026-03-01!4m1!1i2!8m2!3d10.3285622!4d124.0412646!16s%2Fg%2F12qgtzxc5!19sChIJUfBuOmiWqTMRwnflYkHkOvs?authuser=0&amp;hl=en&amp;rclk=1</t>
  </si>
  <si>
    <t>10.3285622, 124.0412646</t>
  </si>
  <si>
    <t>Coral Point Garden Suites and Residences, Punta Engaño Road, Punta Engaño, Lapu-Lapu, Central Visayas, Philippines</t>
  </si>
  <si>
    <t>Coralpoint Gardens Suites &amp; Residences</t>
  </si>
  <si>
    <t>www.skyscanner.com.ph/hotel_deeplink/4.0/PH/en-US/PHP/h_bc/159201870/2026-03-05/2026-03-06/hotel/hotel/hotels?legacy_provider_id=13&amp;rooms=1&amp;closed_user_group=general&amp;hb_data=GK8vw_Paa9_I7FaQOH9sPSk93HGi1w1ml4VxpOUi3HNyeE-lQ7fuVO75XoqVeWU_3PFfBMiTE_sGLyUIuNxRQC8F9STlSZRw2TqnaCudJ3ueNoz7dPGI1K1FQbKDyZJL6xuSiLcHqzXQzi0a25upGIwGRsO0WefiHdWXnKKo5WJJpSEf1rrYphQGLVLhZDSpxlkuJxWJiCZvINKksADMm4uwEfmTEt0bvZv6qzRo7VLrpbXORg05x4VxmuLn5pLl7_NbZki_A8sulb2pwm4ePrEFTnSNtBIzXvYOXkk27zRQh81US9nHjsUhH31FPiBtSfu4W3DaSJ9T6e7L7-GxKuYKAg2bMTXk_lhE430LSLwZaT9xw4bMQH1VyHxlnEBiVtIEQTFJf25ZCj1R7CWNTHbL36wfjRTT6N31s-jzALKzeESPlxY%3D&amp;q_datetime_utc=2026-03-05T14%3A28%3A37&amp;ticket_price=3916&amp;quote_id=4867392285523992542&amp;utid_state=1&amp;channel=iphone&amp;price_without_closed_user_group=6268&amp;tm_place_name=Cebu&amp;deeplink_data=eyJmaWVsZHMiOnsic2lnbmF0dXJlIjoiMThlNjIwNDYxNjQ3Zjc2ZDFmNTI0NGViMzUyOWU1NDYiLCJibG9ja19pZCI6InYxX0NnRXRFTXdDR2lnS0hUSXdNall0TURNdE1EVlVNREE2TURBNk1EQXVNREF3S3pBM09qQXdFQUVZM3dFb0FUZ0JJZ0lJQVE9PV9DaWdJNXEyWUF4QUNJSUFPS1Bqd254RXdBa29TTVRSRU5UQlFYemRFTVRBd1VGOHhNREJRVUpnRkVnY0lBU0lEOGcwY0dnWVlBU2dDTUFFaUJBZ0NHQUk9In19&amp;utid=e33da4ba-ff37-4f12-aa2c-00b4c46fd57a&amp;tm_stars=3&amp;client_id=skyscanner_app&amp;price_policy=2&amp;pre_redirect_id=805c18b4-6dab-5dca-fce4-ed1d849ca195&amp;tm_city_code=CEBP&amp;max_price=3924&amp;guests=1&amp;request_id=805c18b4-6dab-5dca-fce4-ed1d849ca195&amp;tm_country_code=PH</t>
  </si>
  <si>
    <t>10.3015127, 123.9933321</t>
  </si>
  <si>
    <t>With a stay at Coralpoint Gardens in Lapu-Lapu (Punta EngaÃ±o), you'll be within a 10-minute drive of Magellan Monument and CHI, The Spa. This hotel is 11.5 mi (18.4 km) from SM City Cebu and 13.3 mi (21.4 km) from Ayala Center.
Relax on the private beach or enjoy other recreational amenities such as an outdoor pool. This hotel also features complimentary wireless internet access and concierge services. Guests can catch a ride on the shuttle (surcharge), which operates within 15 km.
Enjoy a meal at the restaurant, or stay in and take advantage of the hotel's room service.
Featured amenities include dry cleaning/laundry services, laundry facilities, and a safe deposit box at the front desk. Guests may use a roundtrip airport shuttle for a surcharge, and free self parking is available onsite.
Make yourself at home in one of the 30 air-conditioned rooms featuring refrigerators and LCD televisions. Rooms have private balconies. Complimentary wireless internet access keeps you connected, and cable programming is available for your entertainment. Bathrooms feature showers, bidets, and hair dryers.</t>
  </si>
  <si>
    <t>Wjv Inn Mahayahay Bankal</t>
  </si>
  <si>
    <t>www.skyscanner.com.ph/hotel_deeplink/4.0/PH/en-US/PHP/h_ad/222370783/2026-03-05/2026-03-06/hotel/hotel/hotels?legacy_provider_id=22&amp;rooms=1&amp;closed_user_group=apps&amp;hb_data=BV-5EgHcHzh7eq1x-cFEemPXOD0tO398kwK-U-cUSpdCtHJbfIPqrBusguECxKxodThRYSLk4z-J6e1GHko1j8G8ee13W7ai9rPS9Iv9HuytAWnX4rWGxs7sz8kz4flfLGcOI_AELz-ZuiEQ0uTcLmeaUNl1TWJhlzXFii1_tZlmmEFvHAZEAdR08eg6bIjZnvAiPnjESKpzpvKMBCwc694gRCAz49M8yyLCMe58R9U_6HTXQL8S32I_LeLsTpRcH8WhQliLPMh0PfHj-gFWu_2zakVYBJorKWAq2uE7Uh6MkQ5Tpznptvh1Pz1JZ8t1yCs1zk3dHymHCKfN-95YcOIrFz1NgVprKNtjV34XbkuVPPUY0oWiY8bwfKkqL-SZUYZCG82pP2s_cF0Mu0M4Eddcc8h_QJ9qewscSXWj1QX1&amp;q_datetime_utc=2026-03-05T14%3A28%3A38&amp;ticket_price=902&amp;quote_id=-4401852525543494647&amp;utid_state=1&amp;channel=iphone&amp;price_without_closed_user_group=999&amp;tm_place_name=Cebu&amp;deeplink_data=eyJmaWVsZHMiOnsic2lnbmF0dXJlIjoiMTkzZTQ4MGJlYjBkNGZhYzkzZTQyZmNhNGYyMjhjMzIifSwidXJsIjoiaHR0cHM6Ly93d3cuYWdvZGEuY29tL3BhcnRuZXJzL3BhcnRuZXJzZWFyY2guYXNweD9jaWQ9MTg0NjM4MyZoaWQ9NjIxMTY2NzgmY3VycmVuY3k9UEhQJmNoZWNraW49MjAyNi0wMy0wNSZjaGVja291dD0yMDI2LTAzLTA2Jk51bWJlcm9mQWR1bHRzPTEmTnVtYmVyb2ZDaGlsZHJlbj0wJlJvb21zPTEmbWNpZD0zMDM4Jm1hc3RlclJvb21JZD05Njc3MjU1NjQmbXB0PUsxWmpNRzgxVld0dmEyZzNjVlpYY1Vka1Mxa3ZaVGMyVTFoM05TdFdRVTF4VVZod2RtRkVZbFJHTmpjd2RUQnpOWGx2WVZVME5VeHBVWFZ4UmxJM1Rrd3lPVU5KVjJrNFEzcHNRbk5CUFQwJlRvdGFsUHJpY2U9OTAyLjIyJlRvdGFsVGF4PTk2LjY3JlRvdGFsRmVlPTAuMDAmVG90YWxTdXJjaGFyZ2U9MCZtY3VyPVBIUCJ9&amp;utid=b949a588-0fab-b134-ef0e-420da6fa7955&amp;tm_stars=0&amp;client_id=skyscanner_app&amp;price_policy=2&amp;pre_redirect_id=873fed56-3efe-1ddc-8d14-4f0a4f677755&amp;tm_city_code=CEBP&amp;max_price=902&amp;guests=1&amp;request_id=873fed56-3efe-1ddc-8d14-4f0a4f677755&amp;tm_country_code=PH</t>
  </si>
  <si>
    <t>10.3148694, 124.0275161</t>
  </si>
  <si>
    <t>Mahayahay Road, Soong 1, Bankal, Lapu-Lapu, Central Visayas, 6015, Philippines</t>
  </si>
  <si>
    <t>wifi, air_conditioning, non-smoking, internet_access, 24-hour_front_desk_service, multilingual_staff, desk, shower</t>
  </si>
  <si>
    <t>Located within 1.4 miles of Bluewater Beach and 8.4 miles of SM City Cebu, Wjv Inn Mahayahay Bankal has rooms with air conditioning and a private bathroom in Lapu Lapu City.</t>
  </si>
  <si>
    <t>Lola's Guest House</t>
  </si>
  <si>
    <t>www.skyscanner.com.ph/hotel_deeplink/4.0/PH/en-US/PHP/h_ad/212908296/2026-03-05/2026-03-06/hotel/hotel/hotels?legacy_provider_id=22&amp;rooms=1&amp;closed_user_group=general&amp;hb_data=_aPgD0e_Jtq6rf29_VcleCpK3zJJL-uha8nW7zIYgmHp9naCA6dviC9SqQ3XPPLZk6PW6AbTJ2FcRjjuTtA7292zlLGWyfCNHNRv_fH8Fha1fDTVM2x_Ky9N_e5ZrIy5Bjjlbv14XJWD8noqAfAM9MTiSR9UMXJlf_5AKhIla2chT2eeYWVjhULMvKWegcPvcKZHrWofeLqocOxvWkcBVYpiqYiLh0zG7Wbo0-tBND39r0vjU9y4--4pH0qK20MpZgPcnjvwyFfe7R-bpOO1c0ztPXxX4vk8kzdRTnMldUiy4aiV81MrbqtlIQYlvJ0yj3dl4dwXTlrNuQ6A2SuV3vbyVbfs6nnU9FalBcUtiW1rQ32OeIqib4mJOqEtqhsozuVk4wWyKiheVg-nCqNjQ4B16PCGoRxqn4i9ObfTTRNX&amp;q_datetime_utc=2026-03-05T14%3A28%3A39&amp;ticket_price=2054&amp;quote_id=-212141011117404002&amp;utid_state=1&amp;channel=iphone&amp;price_without_closed_user_group=4368&amp;tm_place_name=Cebu&amp;deeplink_data=eyJmaWVsZHMiOnsic2lnbmF0dXJlIjoiYWFjZWJhYzFiMWQxNTVmMjQ2YTAxZTNmNmYyODc0NGIifSwidXJsIjoiaHR0cHM6Ly93d3cuYWdvZGEuY29tL3BhcnRuZXJzL3BhcnRuZXJzZWFyY2guYXNweD9jaWQ9MTg0NjM4MyZoaWQ9MzQxNjM2MzgmY3VycmVuY3k9UEhQJmNoZWNraW49MjAyNi0wMy0wNSZjaGVja291dD0yMDI2LTAzLTA2Jk51bWJlcm9mQWR1bHRzPTEmTnVtYmVyb2ZDaGlsZHJlbj0wJlJvb21zPTEmbWNpZD0zMzImbWFzdGVyUm9vbUlkPTU2MjY2MjkyNiZtcHQ9Y1daT1JVNU9ka0ZJYUVNdlRGSXdkM1ZwUmxkYVZHSTVZbnBvYlZFcmFXUnpWVXB3YURaclVtTlRPRGRZV2tOVWQwUndXblpMZFZkaE5sVkVTVnBzTWxoelJVUjJSbnByZEM5NFEzZFJQVDAmVG90YWxQcmljZT0yMDU0LjI4JlRvdGFsVGF4PTIzOC4wNiZUb3RhbEZlZT0xNzIuODAmVG90YWxTdXJjaGFyZ2U9MCZtY3VyPVBIUCJ9&amp;utid=ec09444e-27c5-e3ad-a7fa-9975eeaa498c&amp;tm_stars=0&amp;client_id=skyscanner_app&amp;price_policy=2&amp;pre_redirect_id=0cfb9ca0-f6a4-5a18-84c5-97b9e7b441c5&amp;tm_city_code=CEBP&amp;max_price=2161&amp;guests=1&amp;request_id=0cfb9ca0-f6a4-5a18-84c5-97b9e7b441c5&amp;tm_country_code=PH</t>
  </si>
  <si>
    <t>10.3035254, 124.0193458</t>
  </si>
  <si>
    <t>Chateau By The Sea, Punta Engaño Road, Punta Engaño, Lapu-Lapu, Central Visayas, 6015, Philippines</t>
  </si>
  <si>
    <t>Lola's Guest House offers top-notch services and amenities, ensuring guests experience utmost comfort. Share your photos and respond to emails at your convenience, thanks to the free Wi-Fi internet access offered by hotel. Should you require transportation to or from the airport, hotel is able to organize it prior to your arrival date. Taxi offerings at the hotel enhance the ease of discovering Cebu. Visitors can take advantage of complimentary parking directly at the hotel.The accommodating team at the reception will aid you with amenities such as luggage storage. Traveling with minimal luggage is achievable at Lola's Guest House due to the hotel's laundry service ensuring your garments stay fresh. Room amenities feature daily housekeeping, allowing you to unwind and make the most of your visit. Minor items you neglected to bring won't cause major issues! Simply visit convenience stores to acquire what's necessary. Smoking is limited to specified smoking zones. Each accommodation at Lola's Guest House is thoughtfully created and adorned to provide visitors with a comfortable, home-like atmosphere. In certain rooms, the hotel offers linen service and air conditioning for guest convenience and satisfaction. At Lola's Guest House, the uniquely tailored rooms provide a configuration choice resembling a balcony or terrace. Rest assured, in a few chosen rooms, the presence of a refrigerator can be found. Understanding the significance of bathroom amenities in enhancing guest contentment, the hotel offers toiletries within certain chosen rooms. Begin your holiday on a high note. At Lola's Guest House, your mornings are greeted with a delightful, free breakfast.Visitors who enjoy preparing their own culinary delights will appreciate the presence of an on-site BBQ facilities and shared kitchen at this location.Lola's Guest House provides a superb assortment of leisure amenities for guests to enjoy. Each day at hotel, immerse yourself in the invigorating waters of the pool, perfect for a rejuvenating plunge or a series of revitalizing laps.</t>
  </si>
  <si>
    <t>The Mactan Newtown Beach Condo</t>
  </si>
  <si>
    <t>www.skyscanner.com.ph/hotel_deeplink/4.0/PH/en-US/PHP/h_xp/223000421/2026-03-05/2026-03-06/hotel/hotel/hotels?legacy_provider_id=1&amp;rooms=1&amp;closed_user_group=mobile&amp;hb_data=Ai8AeiomEP2MpeqVj26YJmYsj7CmYioVjjdK-W7Zkx8DIF85OweCKWWAFq5mC7dVk1u_r8RYQ82S6Al3jPiCkUIAiDnW4xenmcjaLJjaKT3He0FcCmwwYtgDXhl4-nz9Uc6tRvJjv4rN0oe3dbmDW4UV0epOFLRiyeaQ26bSXImZ2rAvDdnCrjIuZP-7FZkG-C6w6Jmby0TExQw-Pa8Hzo8dPZEWmPcVxXYFgSTpVgV4tyUCrzor0IIuFk4uZR_o74S5xU1CHcDNR5dAfl-v169C36k%3D&amp;q_datetime_utc=2026-03-05T14%3A28%3A38&amp;ticket_price=3486&amp;quote_id=-1167854356547554977&amp;utid_state=1&amp;channel=iphone&amp;price_without_closed_user_group=4980&amp;tm_place_name=Cebu&amp;deeplink_data=eyJmaWVsZHMiOnsic2lnbmF0dXJlIjoiOGQzNzRkOTA3NDhjZjNjNWQwMDYyM2ZjYzJmOGQyNDgifSwidXJsIjoiaHR0cHM6Ly93d3cuZXhwZWRpYS5jb20ucGgvSG90ZWwtU2VhcmNoP3RwaWQ9NjgmbXBlPTE3NzI3MjAzNjEmZW5kRGF0ZT0yMDI2LTAzLTA2JmFkdWx0cz0xJmxvY2FsZT1lbl9VUyZjaGlkPTkyYjRmMWUyLTM4N2UtNDk3OC04MDhkLWFiMDRjZmJjN2Q2MCZlYXBpZD00NjIzMCZtY3RjPTMmc3RhcnREYXRlPTIwMjYtMDMtMDUmbXBkPUdCUCZtcG49MjE0ODExMTk0JmN1cnJlbmN5PUdCUCZyYXRlcGxhbmlkPTI1MjEwMjM4OCZtcG09MjQmbXBwPTEmbXBvPUVDJnNlbGVjdGVkPTM1NzM4NjgzJm1wYj00Ljc5Jm1wcT0zOS45MCZtcGE9MzkuOTAifQ%3D%3D&amp;utid=e8b8a007-a28b-8d01-60c6-eaf54ba76068&amp;tm_stars=0&amp;client_id=skyscanner_app&amp;price_policy=2&amp;pre_redirect_id=169e9a40-6dd3-6ddf-b599-f7c3f1dd0eba&amp;tm_city_code=CEBP&amp;max_price=3486&amp;guests=1&amp;request_id=169e9a40-6dd3-6ddf-b599-f7c3f1dd0eba&amp;tm_country_code=PH</t>
  </si>
  <si>
    <t>10.3057261, 123.9524188</t>
  </si>
  <si>
    <t>Mactan, Lapu-Lapu, Central Visayas, 6015, Philippines</t>
  </si>
  <si>
    <t>The Mactan Newtown Beach Condo enjoys a location in Lapu Lapu City, 11 miles from Fort San Pedro and 11 miles from Magellan's Cross.</t>
  </si>
  <si>
    <t>OYO 685 K Fortune Apartelle</t>
  </si>
  <si>
    <t>www.skyscanner.com.ph/hotel_deeplink/4.0/PH/en-US/PHP/h_fd/204447808/2026-03-05/2026-03-06/hotel/hotel/hotels?legacy_provider_id=927050&amp;rooms=1&amp;closed_user_group=apps&amp;hb_data=chP9fnfTysAFnqbDhe8xIRxBanoNEmkNY5zN47PdoXq2DQnOsDqdoYRh45TlPQas5Nj7CRwZu5x4orREnORkL8ILcHVZPRAQ45Izd8OTJOljhdWL3xR_G_MwRZVDMBghIdiEMto-HURuNLsbVOuwhDJPnXu4oUjvwKZIQLBqZsya9p0Aqd-uJVyOiy5EOAZrODpfEYM1gICzuDaHiIbTCjhI2yjU89xSZoAY_HH0QQdAnLtgTT4Fu_gXbf4Vot_Mwb51goq-FiAZmJQriAgexs9OQ7Pj0r6E35x5Yvw7pLkd4o_SaWS5qvbQ2dX9QhmCou9R1f-tuWg_yioAFXY_Oa0fWzwDMtzGGWTZUMQ26JkQjmIwrioZfB2DCEjSGp_DooFDvKfNXjszGN0YhkLyZL3wWOm5HNJwUDKfdURFqRbTJA%3D%3D&amp;q_datetime_utc=2026-03-05T14%3A28%3A40&amp;ticket_price=1042&amp;quote_id=5938119695229741314&amp;utid_state=1&amp;channel=iphone&amp;price_without_closed_user_group=3751&amp;tm_place_name=Cebu&amp;deeplink_data=eyJmaWVsZHMiOnsic2lnbmF0dXJlIjoiZTcyODc3N2QyMDg4ZTlhOTFiY2MxYmNmNWEzN2Q4YzgifSwidXJsIjoiaHR0cHM6Ly9kZWFscy52aW8uY29tP3NpZz00MTAzMDFlYTJjYzcyNzI0ZWFmY2YxYzI0OWM3NmU5OGRmNjRlYjdlN2U2OTBlYTU5OTk3ZjhjODFjYzYwNmU0MzEzMjM0MzAzMjM4MzQzNDMxMzcmc2lnLWlzcz1tZXRhJnR1cmw9aHR0cHMlM0ElMkYlMkZ2aW8uY29tJTJGSG90ZWwlMkZTZWFyY2glM0ZjaGVja0luJTNEMjAyNi0wMy0wNSUyNmNoZWNrT3V0JTNEMjAyNi0wMy0wNiUyNmN1cnJlbmN5JTNEUEhQJTI2ZXB2JTNETVM0eSUyNmVzZCUzREFlbzVKeGtZakVXa0pfSnpGWWdkZmJEYTZ4UDRINmQyTXF6VF92ek03ZWlYcEozWENxeDktRm8xZmNZbnNCdlF0ZG1oUzA4MmIwZkpyaUVRbHlmek1JNHBhaWswZDdJem12SHhyckktSllRSzR1VFZycmMlMjUzRCUyNmZvcmNlQ3VycmVuY3lDaGFuZ2UlM0QxJTI2Zm9yY2VMYW5ndWFnZUNoYW5nZSUzRDElMjZob3RlbElkJTNEODI3MDM5MCUyNmxhYmVsJTNEc3JjJTI1M0Rza3lzY2FubmVyJTI1MjZ1Y291bnRyeSUyNTNEUEglMjUyNnVkZXZpY2UlMjUzRG1vYmlsZSUyNTI2aG90ZWwlMjUzRDgyNzAzOTAlMjUyNmRheSUyNTNENSUyNTI2bW9udGglMjUzRDAzJTI1MjZ5ZWFyJTI1M0QyMDI2JTI1MjZsb3MlMjUzRDElMjUyNm9mZmVyaWQlMjUzRG9hNGk5SGtyVjQtWSUyNTI2cHJpY2UlMjUzRDEwNDEuOTMlMjUyNmN1cnJlbmN5JTI1M0RQSFAlMjUyNnVzZXJsYW5nJTI1M0RlbiUyNTI2X3RoJTI1M0Q1OTRhZjc0MzMyMzRmYTkyZTcxZDJlYzdhMDRkMzM3YjhlMGNkM2E0NDIwM2UwMTQlMjUyNmR0cyUyNTNEMTc3MjcyMDIyOSUyNTI2b2x1dCUyNTNEMTc3MjcyMDIyNiUyNTI2Y2FuUGF5TGF0ZXIlMjUzRGZhbHNlJTI1MjZyZXF1ZXN0VXNlckdyb3VwJTI1M0QlMjUyNm9mZmVyVXNlckdyb3VwJTI1M0RwdWJsaWMlMjZsYW5nJTNEZW4lMjZvdGklM0RyT0ZXMkVLNlUyayUyNnByZWZlcnJlZFJhdGUlM0QxMDQxLjkzJTI2cHJvZmlsZSUzRHIyZDJtNzNrbjglMjZyb29tcyUzRDElMjZ0b2tlbiUzRDdmZTI3NiUyNnVzZXJDb3VudHJ5JTNEUEglMjZ1dG1fY2FtcGFpZ24lM0Rza3lzY2FubmVyJTI2dXRtX21lZGl1bSUzRGNwYyUyNnV0bV9zb3VyY2UlM0Rza3lzY2FubmVyIn0%3D&amp;utid=a556e279-4fbf-aaf9-d10f-b394c437731f&amp;tm_stars=2&amp;client_id=skyscanner_app&amp;price_policy=2&amp;pre_redirect_id=283bbf38-41fe-f939-8547-e280625dd519&amp;tm_city_code=CEBP&amp;max_price=1787&amp;guests=1&amp;request_id=283bbf38-41fe-f939-8547-e280625dd519&amp;tm_country_code=PH</t>
  </si>
  <si>
    <t>10.3158836, 123.9601139</t>
  </si>
  <si>
    <t>A. Tumulak Street, Sunrise Village, Gun-ob, Lapu-Lapu, Central Visayas, 6015, Philippines</t>
  </si>
  <si>
    <t>parking, wifi, non-smoking, internet_access, 24-hour_front_desk_service, smoking_areas, room_service, restaurant, luggage_storage</t>
  </si>
  <si>
    <t>OYO 685 K Fortune Apartelle is located in Mactan, 5.1 miles from SM City Cebu and 6.2 miles from Ayala Center Cebu. With free WiFi, this 3-star hotel offers room service and a 24-hour front desk. Magellan's Cross is 6.</t>
  </si>
  <si>
    <t>The Stopover Hostel - Mactan</t>
  </si>
  <si>
    <t>www.skyscanner.com.ph/hotel_deeplink/4.0/PH/en-US/PHP/h_fd/139435964/2026-03-05/2026-03-06/hotel/hotel/hotels?legacy_provider_id=927050&amp;rooms=1&amp;hb_data=4hQk7MbguAhnbGzCrqQaXdNERNamQ4LXImmwhzKxa1_q-xH9iHGTqFoWWDTaGVfiMUaEDIVKBznkZFGvhsEkCbv-HeopaDvKVu41QaaloYl2K42EOh-tBtqSHAr_i_eLl7lyOV8nd9z397A31YkYTTf5mZE5sr_tOoW7aTCaWyaMTeFRtWwhlaf9IkhJLQkdXCMn4i2qaeTGfNtTPg0d3HYfUen60PyZWIr5sZ4zad-tn3xFGbO-xBPvZIIFlR_j8zKP8ZA5Yk7Ijou6kNtxm9h2mYAFT-0eObnl2hGPL8y5Ja1VEr-cQQ6EySrwx5PqZWL9EA8dSy2O6G3BrX5nmBlDNpSA4YNOhrnwBDHZ590C9314Ytgk-ZidZhZHj5TFk8Sb5OUu1s7Y8izo-n_e5rD3xbKfR0lTe6LUBAGojG19RQ%3D%3D&amp;q_datetime_utc=2026-03-05T14%3A28%3A41&amp;ticket_price=1453&amp;quote_id=-4298432204779171480&amp;utid_state=1&amp;channel=iphone&amp;tm_place_name=Lapu-Lapu+City&amp;deeplink_data=eyJmaWVsZHMiOnsic2lnbmF0dXJlIjoiMTk0MmQ1ODc5MDYzMzQ2MTg3YTQ0YWIxMjdhYWY3MTUifSwidXJsIjoiaHR0cHM6Ly9kZWFscy52aW8uY29tP3NpZz05ODdkMDYyN2U5NDI1NWFkN2ZiOGM5NDg0NzBkYzBkMGRjYWI4YTkwMjM5ZDM3MjJjM2IwYWQyYWFiZDZiY2IwMzEzNDM4MzMzNTMzMzczNjMwMzAmc2lnLWlzcz1tZXRhJnR1cmw9aHR0cHMlM0ElMkYlMkZ2aW8uY29tJTJGSG90ZWwlMkZTZWFyY2glM0ZjaGVja0luJTNEMjAyNi0wMy0wNSUyNmNoZWNrT3V0JTNEMjAyNi0wMy0wNiUyNmN1cnJlbmN5JTNEUEhQJTI2ZXB2JTNETVM0eSUyNmVzZCUzRF90bDZ5cnhzc1c3VU5nZG5SblB4cWNjTDFDcGpYWmRfam5adEpJOFM0ZDhsY3MyOU5oWU9vSTlldTBfR0JNNzFrTElRbWZ5U3BaRW1kcU9FcmJ1dHdVdXh6d281eEtWMHg3RTFQNnUxV1NFZXd3bENkb1ElMjUzRCUyNmZvcmNlQ3VycmVuY3lDaGFuZ2UlM0QxJTI2Zm9yY2VMYW5ndWFnZUNoYW5nZSUzRDElMjZob3RlbElkJTNEMTAyNDA3NDg5JTI2bGFiZWwlM0RzcmMlMjUzRHNreXNjYW5uZXIlMjUyNnVjb3VudHJ5JTI1M0RQSCUyNTI2dWRldmljZSUyNTNEbW9iaWxlJTI1MjZob3RlbCUyNTNEMTAyNDA3NDg5JTI1MjZkYXklMjUzRDUlMjUyNm1vbnRoJTI1M0QwMyUyNTI2eWVhciUyNTNEMjAyNiUyNTI2bG9zJTI1M0QxJTI1MjZvZmZlcmlkJTI1M0Rva25xUFFyWUNVSUElMjUyNnByaWNlJTI1M0QxNDUyLjc3JTI1MjZjdXJyZW5jeSUyNTNEUEhQJTI1MjZ1c2VybGFuZyUyNTNEZW4lMjUyNl90aCUyNTNEZmZiNTI5MmFhMWY5ZGU1NWNiOWRhNmY0NzY4ZTNhYmQ5MDVjOTZjYjMzYjZmMWIzJTI1MjZkdHMlMjUzRDE3NzI3MjAyMjklMjUyNm9sdXQlMjUzRDE3NzI3MTU0OTQlMjUyNmNhblBheUxhdGVyJTI1M0RmYWxzZSUyNTI2cmVxdWVzdFVzZXJHcm91cCUyNTNEJTI1MjZvZmZlclVzZXJHcm91cCUyNTNEcHVibGljJTI2bGFuZyUzRGVuJTI2b3RpJTNESmpSd085S2VGcW8lMjZwcmVmZXJyZWRSYXRlJTNEMTQ1Mi43NyUyNnByb2ZpbGUlM0RyMmQybTcza244JTI2cm9vbXMlM0QxJTI2dXNlckNvdW50cnklM0RQSCUyNnV0bV9jYW1wYWlnbiUzRHNreXNjYW5uZXIlMjZ1dG1fbWVkaXVtJTNEY3BjJTI2dXRtX3NvdXJjZSUzRHNreXNjYW5uZXIifQ%3D%3D&amp;utid=e2aeb3bc-95a9-79b4-4b2f-69b443e84370&amp;tm_stars=0&amp;client_id=skyscanner_app&amp;price_policy=2&amp;pre_redirect_id=e9f55966-4e9e-c063-9d0e-ed6ed628e76f&amp;tm_city_code&amp;max_price=1453&amp;guests=1&amp;request_id=e9f55966-4e9e-c063-9d0e-ed6ed628e76f&amp;tm_country_code=PH</t>
  </si>
  <si>
    <t>10.3221658, 123.9762002</t>
  </si>
  <si>
    <t>parking, wifi, air_conditioning, non-smoking, internet_access, 24-hour_front_desk_service, entertainment_rooms, multilingual_staff, room_service, garden, beauty_salon, accessible</t>
  </si>
  <si>
    <t>The Stopover Hostel - Mactan is located in Mactan, 4.2 miles from SM City Cebu and 5.3 miles from Ayala Center Cebu. With a terrace, the 2-star hostel has air-conditioned rooms with free WiFi, each with a private bathroom.</t>
  </si>
  <si>
    <t>Mactan Airport Hostel at Aashvi Cozy Cabin</t>
  </si>
  <si>
    <t>www.skyscanner.com.ph/hotel_deeplink/4.0/PH/en-US/PHP/h_fd/219253471/2026-03-02/2026-03-03/hotel/hotel/hotels?legacy_provider_id=927050&amp;rooms=1&amp;closed_user_group=apps&amp;hb_data=haSuxNWeQy1Xyx0tR3o3KVHlT3XeF0yhIpOupjxNC9H441F1wzfzFjf8wibbexoMKxtXfnVbqTeV_OBOWr4H8S2yu5a_1iyYPadchpFRyzhce1D23xshFvwfFiE608P9mpr66RIJf4uQsoAh3PXGbJnXbhhDQTZ5NvtHNCEfWoGnFiBvxFLgfva1cV9a8YCisvANpqgz8iS39LxwV8R0ldr7netjQGMWLcwnjzCGaPUI7MC0kavWcSz6MDyse86TcgCns0_TtZUfDCH0JmbCEy2zVRR8xmP3n-TIxcC8j6Bg75vdXpFnver1D1S-i1DfphUd1C7Q-aFRQhg4Tm1lcyul4_3WPqDQJn2VM4m04H9IfGhW4DzRB5HeDnW9iKPOdGFz284tAgyPHBmtYZBxXRT1bbQ8asP-tOTn6cvFMtveCQ%3D%3D&amp;q_datetime_utc=2026-03-02T00%3A28%3A55&amp;ticket_price=568&amp;quote_id=-3357679664786155041&amp;utid_state=1&amp;channel=iphone&amp;price_without_closed_user_group=921&amp;tm_place_name=Lapu-Lapu+City&amp;deeplink_data=eyJmaWVsZHMiOnsic2lnbmF0dXJlIjoiMTA4YmQxYjY5ODgzMzQxYjhjYzIzYjY3OTUwMDc5ZDUifSwidXJsIjoiaHR0cHM6Ly9kZWFscy52aW8uY29tP3NpZz05YWY5Mzk1OWNiNmY2MWJkZTBiMDAyMWY5Nzc2NjBlMDYxMTUyZWUyZWVhYjEwZTE2MGE3YTljNmQ0YjE1Y2RmMmQzNTM0MzUzNDM1MzMzNDM1MzImc2lnLWlzcz1tZXRhJnR1cmw9aHR0cHMlM0ElMkYlMkZ2aW8uY29tJTJGSG90ZWwlMkZTZWFyY2glM0ZjaGVja0luJTNEMjAyNi0wMy0wMiUyNmNoZWNrT3V0JTNEMjAyNi0wMy0wMyUyNmN1cnJlbmN5JTNEUEhQJTI2ZXB2JTNETVM0eSUyNmVzZCUzRDA3TXZMeUJGNkxMV3lmWV82emR4SE92d3VlUzhSV2RiaTlFOHNOcDN1QnR1N0xJS0F4VlBoSFhrWlY0UkdraVM3d2tVVVZ1Uk4yVzljUWVGSWpFWERpcnpWNk1ydHR0RW5GVjYxZnhyeVk4Q3VQc2h0UGtOREpqeG5BJTI1M0QlMjUzRCUyNmZvcmNlQ3VycmVuY3lDaGFuZ2UlM0QxJTI2Zm9yY2VMYW5ndWFnZUNoYW5nZSUzRDElMjZob3RlbElkJTNEMTE5MTQ0MTgxJTI2bGFiZWwlM0RzcmMlMjUzRHNreXNjYW5uZXIlMjUyNnVjb3VudHJ5JTI1M0RQSCUyNTI2dWRldmljZSUyNTNEbW9iaWxlJTI1MjZob3RlbCUyNTNEMTE5MTQ0MTgxJTI1MjZkYXklMjUzRDIlMjUyNm1vbnRoJTI1M0QwMyUyNTI2eWVhciUyNTNEMjAyNiUyNTI2bG9zJTI1M0QxJTI1MjZvZmZlcmlkJTI1M0RvSHhtcFFRbnlKMHclMjUyNnByaWNlJTI1M0Q1NjcuNTklMjUyNmN1cnJlbmN5JTI1M0RQSFAlMjUyNnVzZXJsYW5nJTI1M0RlbiUyNTI2X3RoJTI1M0Q3MWQ2NzY2Y2IxMTkyMTRhZjgzYzE5NDk2ZTAxZjkxYWJiMGE4NjUzMjI5MTc5MjYlMjUyNmR0cyUyNTNEMTc3MjQxMDA3NCUyNTI2b2x1dCUyNTNEMTc3MjQxMDA3MSUyNTI2Y2FuUGF5TGF0ZXIlMjUzRGZhbHNlJTI1MjZyZXF1ZXN0VXNlckdyb3VwJTI1M0QlMjUyNm9mZmVyVXNlckdyb3VwJTI1M0RwdWJsaWMlMjZsYW5nJTNEZW4lMjZvdGklM0RvMkVQdkxhWG40ZyUyNnByZWZlcnJlZFJhdGUlM0Q1NjcuNTklMjZwcm9maWxlJTNEcjJkMm03M2tuOCUyNnJvb21zJTNEMSUyNnVzZXJDb3VudHJ5JTNEUEglMjZ1dG1fY2FtcGFpZ24lM0Rza3lzY2FubmVyJTI2dXRtX21lZGl1bSUzRGNwYyUyNnV0bV9zb3VyY2UlM0Rza3lzY2FubmVyIn0%3D&amp;utid=9e2edf33-c1ca-ce4a-e5d3-0aaeccb8720f&amp;tm_stars=0&amp;client_id=skyscanner_app&amp;redirect_delay=1000&amp;price_policy=2&amp;pre_redirect_id=2a7ac926-6882-e415-3f09-7a73bda1b3f5&amp;tm_city_code&amp;max_price=768&amp;guests=1&amp;request_id=2a7ac926-6882-e415-3f09-7a73bda1b3f5&amp;tm_country_code=PH</t>
  </si>
  <si>
    <t>10.3094737, 123.959291</t>
  </si>
  <si>
    <t>Located in Pusok and with SM City Cebu reachable within 6 miles, Mactan Airport HOSTEL at Aashvi Cozy Cabin provides concierge services, allergy-free rooms, an outdoor swimming pool, free WiFi throughout the property and a shared lounge.</t>
  </si>
  <si>
    <t>Wjv Mia Hotel Maribago</t>
  </si>
  <si>
    <t>www.skyscanner.com.ph/hotel_deeplink/4.0/PH/en-US/PHP/h_bc/225215669/2026-03-05/2026-03-06/hotel/hotel/hotels?legacy_provider_id=13&amp;rooms=1&amp;closed_user_group=apps&amp;hb_data=jtDKeZRvzBloC0toArFrMAsF1lpSxtPaagLJoDtQ6XYkZ7KHKI6dZzW9jkTze9XmUgT3SLtl5Jsv8WEACCj5sqrWkP1VeAJ3QbWh6q-1jWLqTxKuNEA8cDHVG2WHH-lROCDM0JyxRC4DZj7DGDTlo2bdc58Tjmj1HtwMngNtCYr57v79qGWBzr2-Dr7fI6_GRkqCK3DfoOponnb8g-LFzVSEi4utVc3-0TZMkLdU6Spv_4mRJDpSFu69a8A0mx9lPzyCT2mD26Eb8qQl7gnZo6RASmuj6dTMiSpLHQa71SSZJAWUBL3O3lSnKeFbPouxEUmxTZ7K7g72fFVkx37c5sOlU0kzoYGgcgBlQkdjLekn40ogMccEr1yuqHtVp9oCsEzlhWMF3l7z8QK8luTnWiS4TszKZWhl9kvvGffhmEfikrIxV6s%3D&amp;q_datetime_utc=2026-03-05T14%3A28%3A43&amp;ticket_price=2490&amp;quote_id=-5289804301892724667&amp;utid_state=1&amp;channel=iphone&amp;price_without_closed_user_group=2979&amp;tm_place_name=Cebu&amp;deeplink_data=eyJmaWVsZHMiOnsic2lnbmF0dXJlIjoiNjQ0MmUyYmU5MjQwM2JhNTAzMTQ3OWE1NGUwMzQwOGIiLCJibG9ja19pZCI6IjE1MDQxMDM3MDZfNDIyMTMzNjM0XzFfMV8wIn19&amp;utid=ea29196c-f743-01aa-401a-b9bcb5d9f5ce&amp;tm_stars=2&amp;client_id=skyscanner_app&amp;price_policy=2&amp;pre_redirect_id=c3abc71c-2a0e-84bd-5b50-ee2bd52e2806&amp;tm_city_code=CEBP&amp;max_price=3014&amp;guests=1&amp;request_id=c3abc71c-2a0e-84bd-5b50-ee2bd52e2806&amp;tm_country_code=PH</t>
  </si>
  <si>
    <t>10.2706686, 123.9781107</t>
  </si>
  <si>
    <t>Located in Maribago, a 7-minute walk from JPark Beach, Wjv Mia Hotel Maribago provides accommodations with a restaurant, free private parking and a bar. This 2-star hotel offers room service, a 24-hour front desk and free WiFi.</t>
  </si>
  <si>
    <t>Wjv Inn Marigondon</t>
  </si>
  <si>
    <t>www.skyscanner.com.ph/hotel_deeplink/4.0/PH/en-US/PHP/h_bc/213619245/2026-03-05/2026-03-06/hotel/hotel/hotels?legacy_provider_id=13&amp;rooms=1&amp;closed_user_group=apps&amp;hb_data=GDDT17Juso2RKH15TiToCCySaD77zZGGLS7BaCtZBbBJiZOnPcBLgDm-G_ZhfYR7PgKac3vTDSE0vyNagSJXvM5lYf0XOCWcJsZcpFwiO1_PaIJalNwiHBlRgmit5s481suqIWSzW64eTI9pFkJG1ptBtF7FbBV8u774o5S7nJG8MqxxnMTZhcETeRaJaQ5rVncoAnJvzlEkRjfra6Ux3HxDDx-mfXLqaQfYe098VSJEpMmS7hbzi2NCxsQ6uhMfCQCahCzfhUeMuHlFLvPfvviyo2bQOpEPZZSFgt2OdfF3BGZtekYaUnli6a2I9Wa0FFyZPzOBZBQlMukaDdCSX0tYQlSS2_9cVm6_AGhRhoKWFbtZe_2PJWKKFtApuN0ep7CFFVlHQ_uIsymRCuVPsWg9AJbzFQpbVQkx7uWNdvGJ2IuY&amp;q_datetime_utc=2026-03-05T14%3A28%3A44&amp;ticket_price=917&amp;quote_id=196614733680957402&amp;utid_state=1&amp;channel=iphone&amp;price_without_closed_user_group=1117&amp;tm_place_name=Cebu&amp;deeplink_data=eyJmaWVsZHMiOnsic2lnbmF0dXJlIjoiNGI2YmM2MTdkYTYyYzQwYzUxODVjYTJiNjdmOTZmYWQiLCJibG9ja19pZCI6Ijg5NTI4MzEwMl8zNjAwNzA5MDJfMF8wXzAifX0%3D&amp;utid=a8e7945b-af67-9beb-141a-23dc7a2eb709&amp;tm_stars=0&amp;client_id=skyscanner_app&amp;price_policy=2&amp;pre_redirect_id=af3fb3e7-0e1b-4a0f-c02e-b86413aaa7ca&amp;tm_city_code=CEBP&amp;max_price=1927&amp;guests=1&amp;request_id=af3fb3e7-0e1b-4a0f-c02e-b86413aaa7ca&amp;tm_country_code=PH</t>
  </si>
  <si>
    <t>10.3077634, 123.9608336</t>
  </si>
  <si>
    <t>parking, wifi, air_conditioning, non-smoking, internet_access, 24-hour_front_desk_service, room_service, express_check-in, express_check-out, safe_deposit_box</t>
  </si>
  <si>
    <t>Located in Agus, 1.6 miles from Tonggo Beach, WJV INN Marigondon has accommodations with free WiFi and free private parking. The property is around 7.9 miles from SM City Cebu, 9.2 miles from Fort San Pedro and 9.3 miles from Ayala Center Cebu.</t>
  </si>
  <si>
    <t>WJV INN Humay-humay</t>
  </si>
  <si>
    <t>www.skyscanner.com.ph/hotel_deeplink/4.0/PH/en-US/PHP/h_ad/213619650/2026-03-05/2026-03-06/hotel/hotel/hotels?legacy_provider_id=22&amp;rooms=1&amp;closed_user_group=apps&amp;hb_data=yajOgYQ9y_tYEo8P7mGWrSHpZKMe9D_n34eRQTp-F6ZsIdP-sIlPIaJW8IJ3oxhCX7xi7jzi8va4Auvn0LQAvykWCRvJEXDQrkb_P6bhiopZuRsGsjUbyFDCGY6QWMiIw3crXWyQTQcLCBJKzcYL95GDtT14Mt4383s-zacAvieZ5nW0Wl-RHkRzQ1QLtglpXFQHyczFNMWFZTr87hiKkr_30mTXgdlwu9AaehXoykpxe0EudITC2Uk4xQmjs_HC9__dEt-pTAULj0svC03RotG4YSxOAx9-Dg42_E_-TyFmOLgd_zf8VR9hrI1sYSAEftccYckWlpZBi6ydbba1C7Bq_2di_ipuIVlQHH6K_7nfYaLudCYlp59X0kGeF_m3TrxbiNFi9f9Q2RBZ2RoKnXuQCL74aNSh6XeTofpNbeaY&amp;q_datetime_utc=2026-03-05T14%3A28%3A43&amp;ticket_price=928&amp;quote_id=6242362436619713429&amp;utid_state=1&amp;channel=iphone&amp;price_without_closed_user_group=1019&amp;tm_place_name=Cebu&amp;deeplink_data=eyJmaWVsZHMiOnsic2lnbmF0dXJlIjoiOGMyNWNhNzM1NmE2MTUyZTEzNWNmOTBkYjBlMzMwNjQifSwidXJsIjoiaHR0cHM6Ly93d3cuYWdvZGEuY29tL3BhcnRuZXJzL3BhcnRuZXJzZWFyY2guYXNweD9jaWQ9MTg0NjM4MyZoaWQ9MzQxNDg0OTImY3VycmVuY3k9UEhQJmNoZWNraW49MjAyNi0wMy0wNSZjaGVja291dD0yMDI2LTAzLTA2Jk51bWJlcm9mQWR1bHRzPTEmTnVtYmVyb2ZDaGlsZHJlbj0wJlJvb21zPTEmbWNpZD0zMDM4Jm1hc3RlclJvb21JZD01Njc5Nzg2NDgmbXB0PVFsQnZlVTl2ZVhWa00ydHlVbUpKYkZGNmEwMU1iR0pEVldwTlRHMUVkRzlhYUVwb2VDOUhTMnQzTnpOdVZuWkhRWEp0T1ZoT2RUaDFaR2RNY2l0TU0wWlFMMk41ZEdST1YwVnZhMDVCUFQwJlRvdGFsUHJpY2U9OTI3LjgxJlRvdGFsVGF4PTE2Ny4zMSZUb3RhbEZlZT0wLjAwJlRvdGFsU3VyY2hhcmdlPTAmbWN1cj1QSFAifQ%3D%3D&amp;utid=f3bee303-197d-767a-5935-aa83ca792a0f&amp;tm_stars=0&amp;client_id=skyscanner_app&amp;price_policy=2&amp;pre_redirect_id=506c6b91-eae4-e86e-ad62-9808c1fefef6&amp;tm_city_code=CEBP&amp;max_price=928&amp;guests=1&amp;request_id=506c6b91-eae4-e86e-ad62-9808c1fefef6&amp;tm_country_code=PH</t>
  </si>
  <si>
    <t>10.2726057, 123.9770697</t>
  </si>
  <si>
    <t>Humay Humay Road, Langob, Looc, Lapu-Lapu, Central Visayas, 6015, Philippines</t>
  </si>
  <si>
    <t>parking, wifi, air_conditioning, non-smoking, internet_access, 24-hour_front_desk_service, room_service, airport_shuttle, security</t>
  </si>
  <si>
    <t>Located in Gun-ob, 5.1 miles from SM City Cebu, WJV INN Humay-humay has accommodations with free WiFi and free private parking. The property is around 6.4 miles from Fort San Pedro, 6.4 miles from Ayala Center Cebu and 6.7 miles from Magellan's...</t>
  </si>
  <si>
    <t>3j's And K Apartment</t>
  </si>
  <si>
    <t>www.skyscanner.com.ph/hotel_deeplink/4.0/PH/en-US/PHP/h_xp/204050957/2026-03-05/2026-03-06/hotel/hotel/hotels?legacy_provider_id=1&amp;rooms=1&amp;closed_user_group=mobile&amp;hb_data=oAjyNJwY_P_zXYbgz5qFrK9wOyLoZKOBubyGRwlfvzJ6RgMHlR9EdK895B2JEX6LnY9FnTTZy5jpNMKEcR0lQnBedGRxmZaO7cyjcbxD7_BUXtwgxK5EK1WFRDNjzjjbqeeCEjfEHDnUmgmUov_dhFumpN-9yp_IdJ4ejeAItaxxexgNUdeMcQm2-dHk5R10Nh5jYvZbafAA7ozDPvHlUjcUFQCTaqtXhg2Z9-CzqhU_UsN-K570pAIX5zP8-COHac8KgUp5enRNpyUxRunWWeHwn5o%3D&amp;q_datetime_utc=2026-03-05T14%3A28%3A43&amp;ticket_price=1083&amp;quote_id=3355384967762553279&amp;utid_state=1&amp;channel=iphone&amp;price_without_closed_user_group=2166&amp;tm_place_name=Cebu&amp;deeplink_data=eyJmaWVsZHMiOnsic2lnbmF0dXJlIjoiODc5ZGE2YmNjMGE3NDdjMTExMGM0YWQyOWY4Y2FhYmEifSwidXJsIjoiaHR0cHM6Ly93d3cuZXhwZWRpYS5jb20ucGgvSG90ZWwtU2VhcmNoP3RwaWQ9NjgmbXBlPTE3NzI3MjAyMjYmZW5kRGF0ZT0yMDI2LTAzLTA2JmFkdWx0cz0xJmxvY2FsZT1lbl9VUyZjaGlkPTNlNGQxN2RmLTk1OTgtNGYwZi04YTIwLTBiMWQyYjgzZDQzNyZlYXBpZD00NjIzMCZtY3RjPTMmc3RhcnREYXRlPTIwMjYtMDMtMDUmbXBkPUdCUCZtcG49MjI5ODE2MjU0JmN1cnJlbmN5PUdCUCZyYXRlcGxhbmlkPTI3MjMwNjc3OCZtcG09MjQmbXBwPTEmbXBvPUVDJnNlbGVjdGVkPTQ2MjgwODEzJm1wYj0yLjExJm1wcT0xMi4xMiZtcGE9MTEuNzcifQ%3D%3D&amp;utid=91ac4c93-d6cf-3add-f5b7-89c5914825f4&amp;tm_stars=2&amp;client_id=skyscanner_app&amp;price_policy=2&amp;pre_redirect_id=a84640fa-9670-27f2-4b94-da0b45b4c6dc&amp;tm_city_code=CEBP&amp;max_price=2468&amp;guests=1&amp;request_id=a84640fa-9670-27f2-4b94-da0b45b4c6dc&amp;tm_country_code=PH</t>
  </si>
  <si>
    <t>10.307672, 124.0137072</t>
  </si>
  <si>
    <t>parking, wifi, non-smoking, internet_access, 24-hour_front_desk_service, room_service, express_check-in, express_check-out</t>
  </si>
  <si>
    <t>3j's And K Apartment is located in Cebu City, within one mile of Tonggo Beach and 7.9 miles of SM City Cebu. With free WiFi, this 3-star hotel offers room service and a 24-hour front desk. Fort San Pedro is 9.</t>
  </si>
  <si>
    <t>https://www.google.com/maps/place/CABIN916+CONDOTEL/data=!4m11!3m10!1s0x33a991007880fd63:0x4d85632dbed41937!5m3!1s2026-03-01!4m1!1i2!8m2!3d10.2713685!4d123.9802341!16s%2Fg%2F11ypnky84t!19sChIJY_2AeACRqTMRNxnUvi1jhU0?authuser=0&amp;hl=en&amp;rclk=1</t>
  </si>
  <si>
    <t>10.2713685, 123.9802341</t>
  </si>
  <si>
    <t>Cabin916 Condotel</t>
  </si>
  <si>
    <t>www.skyscanner.com.ph/hotel_deeplink/4.0/PH/en-US/PHP/h_bc/225026177/2026-03-02/2026-03-03/hotel/hotel/hotels?legacy_provider_id=13&amp;rooms=1&amp;closed_user_group=apps&amp;hb_data=hcDiaA4MqFm7u_92Gn10GUTSXi8-RdKKn59MXl53jgLP85aP5neEn08LYQqKRuOOZbQN0MVj9_VNJAvrQQHg4wl48u0z_WgnobM5cFMCX0JkZy980vxzjWRrgrLV0iciaNUCpQVzM5ZX61gZqxOrHRc5bs0MRIkBsuWpP0vnOlcYuDgT7Ct_4bzXNCearPWF97gdfVmhM8kc0miyw76LxQv4fbpuwCpff6esTrgx_-iVscFr7TsjOAe5meRhMaTvYDrppRNDhX-QdFtfnbTV9oPia5FpQ47BqutosZq8ACEnciELgeq-P9lJkAtw26AoVZjgjzFNaverS7SM_49U7nt5-U_qIZiUME7LP10ruKssF35QhnQOBAHHfCdepCLErxEX6xoj7XWhlPcoc1mpc6_76QqH8-Zoht22GtJjoH3wxypV&amp;q_datetime_utc=2026-03-02T00%3A29%3A03&amp;ticket_price=1583&amp;quote_id=524570235284615431&amp;utid_state=1&amp;channel=iphone&amp;price_without_closed_user_group=1928&amp;tm_place_name=Lapu-Lapu+City&amp;deeplink_data=eyJmaWVsZHMiOnsic2lnbmF0dXJlIjoiMjc0M2RmYWJkY2JlY2U2YTZhZTBhNmJmNGU3Zjk3ZDAiLCJibG9ja19pZCI6IjE1MjE2OTgzMDFfNDIzODI5NzY2XzJfMF8wIn19&amp;utid=b33db1bf-5cda-3191-fd05-09a29d0a60b8&amp;tm_stars=0&amp;client_id=skyscanner_app&amp;redirect_delay=1000&amp;price_policy=2&amp;pre_redirect_id=487b7fab-648a-cccd-a065-cacbc202a7ae&amp;tm_city_code&amp;max_price=1583&amp;guests=1&amp;request_id=487b7fab-648a-cccd-a065-cacbc202a7ae&amp;tm_country_code=PH</t>
  </si>
  <si>
    <t>10.3149645, 124.0266944</t>
  </si>
  <si>
    <t>Cabin916 condotel is located in Suba, a 15-minute walk from Tonggo Beach and 8.1 miles from SM City Cebu. The property is around 9 miles from Ayala Center Cebu, 9.4 miles from Fort San Pedro and 10 miles from Magellan's Cross.</t>
  </si>
  <si>
    <t>Chateau by the Sea</t>
  </si>
  <si>
    <t>www.skyscanner.com.ph/hotel_deeplink/4.0/PH/en-US/PHP/h_h1/139440287/2026-03-05/2026-03-06/hotel/hotel/hotels?legacy_provider_id=927111&amp;rooms=1&amp;closed_user_group=mobile&amp;hb_data=wvqHwsNdo_C_afNzAZ59KbHN7UDBoFwF2U8XCAUdgxa0wSQ2cQa5eTGiAQQQ_7i1pYgNcTLCxCn2ELu6FznY6ADIHr2hLv3EkLFFuAY7s6BHcmI_cMlSndIncGdRJMtjpbFl2fG6a_2Fw0xDD-fdYAf6dD_CWoIqnQu8ryae9RAlnRQa7E-rEmhYTdKhmf0c7R0VDsuUtOR6J8087mmQI7POVdVKCTWZB08gXyVFdHK9ZR3KpYf9CghS77-JaEuH1qK3DJWGg_oUQUWK-ZNFFsMCMXM%3D&amp;q_datetime_utc=2026-03-05T14%3A28%3A45&amp;ticket_price=6705&amp;quote_id=-664233440670569120&amp;utid_state=1&amp;channel=iphone&amp;price_without_closed_user_group=7888&amp;tm_place_name=Lapu-Lapu+City&amp;deeplink_data=eyJmaWVsZHMiOnsic2lnbmF0dXJlIjoiNjdiZDExMjEwYWM0ZTZhODNhNWViZmJiY2UyMDc5NWEifSwidXJsIjoiaHR0cHM6Ly9waC5ob3RlbHMuY29tL0hvdGVsLVNlYXJjaD90cGlkPTMyMTQmbXBlPTE3NzI3MjAyMjUmZW5kRGF0ZT0yMDI2LTAzLTA2JmFkdWx0cz0xJmxvY2FsZT1lbl9QSCZjaGlkPTExMzJiNGZiLTEwNDYtNDcwMi1iOTUwLWY2ZWU4M2EwY2M1NiZlYXBpZD00NCZtY3RjPTMmc3RhcnREYXRlPTIwMjYtMDMtMDUmbXBkPVBIUCZtcG49MjAxMTU1NzM3JmN1cnJlbmN5PVBIUCZyYXRlcGxhbmlkPTIwNTQ4Mjc3MiZtcG09MjQmbXBwPTEmbXBvPUVDJnNlbGVjdGVkPTExNTUwOTExJm1wYj03MTguMzcmbXBxPTU5ODYuNDMmbXBhPTU5ODYuNDMifQ%3D%3D&amp;utid=337dc378-32b9-58ca-96d3-6467617cb471&amp;tm_stars=4&amp;client_id=skyscanner_app&amp;price_policy=2&amp;pre_redirect_id=027577b7-e549-7c46-4c62-d776a773c531&amp;tm_city_code&amp;max_price=6705&amp;guests=1&amp;request_id=027577b7-e549-7c46-4c62-d776a773c531&amp;tm_country_code=PH</t>
  </si>
  <si>
    <t>10.3164957, 123.9599254</t>
  </si>
  <si>
    <t>With a stay at Chateau By The Sea in Lapu-Lapu, you'll be on the beach, within a 10-minute drive of Jpark Island Waterpark and Mactan Shrine. This beach resort is 9.3 mi (15 km) from SM City Cebu and 11 mi (17.7 km) from Ayala Center.
Take advantage of recreation opportunities such as an outdoor pool or take in the view from a terrace and a garden. Additional amenities at this resort include complimentary wireless internet access, concierge services, and wedding services.
Satisfy your appetite for lunch or dinner at the resort's restaurant, or stay in and take advantage of the room service (during limited hours). Buffet breakfasts are available daily from 7:00 AM to 10:00 AM for a fee.
Featured amenities include dry cleaning/laundry services, a 24-hour front desk, and a safe deposit box at the front desk. Event facilities at this resort consist of a conference center and a meeting room. Free self parking is available onsite.
Make yourself at home in one of the 8 air-conditioned rooms featuring refrigerators and minibars. Complimentary wireless internet access is available to keep you connected. Private bathrooms with showers feature rainfall showerheads and designer toiletries. Conveniences include laptop-compatible safes and desks, as well as phones with free local calls.</t>
  </si>
  <si>
    <t>Transit Point Hostel Mactan Cebu</t>
  </si>
  <si>
    <t>www.skyscanner.com.ph/hotel_deeplink/4.0/PH/en-US/PHP/h_h1/154718593/2026-03-02/2026-03-03/hotel/hotel/hotels?legacy_provider_id=927111&amp;rooms=1&amp;closed_user_group=mobile&amp;hb_data=qMHvB9nrloUeq5bih3odAxPjynb1pESijuPgE9oI05VHg-RP90_x4GvxVjC1iH-87IcSizM5Ac1B5s1q2mgDCWO6MxKZaUU6w8dDeU3KDbrvtJRa_LTOfNSI4YPL6s6UCo3pI14n0lhGXnoSoHT7LmIw8WUDwKWAVmR7gxurh3tzFxpKASnYY44HDNgFwVTTavy66cqFiJJyNxoa8R3oIiaBJk9vIlGaUbM5aRnNYkYgZmBNn9S7H54X9ug_P_0vH34pD1mpKNTZfMn-EfYRglbUOjM%3D&amp;q_datetime_utc=2026-03-02T00%3A29%3A04&amp;ticket_price=720&amp;quote_id=426784516941438397&amp;utid_state=1&amp;channel=iphone&amp;price_without_closed_user_group=800&amp;tm_place_name=Cebu&amp;deeplink_data=eyJmaWVsZHMiOnsic2lnbmF0dXJlIjoiN2RhMWNmMzIzMjFjNTY1MGYwM2NjNDJjNzZjYmRkZWQifSwidXJsIjoiaHR0cHM6Ly9waC5ob3RlbHMuY29tL0hvdGVsLVNlYXJjaD90cGlkPTMyMTQmbXBlPTE3NzI0MDk5ODEmZW5kRGF0ZT0yMDI2LTAzLTAzJmFkdWx0cz0xJmxvY2FsZT1lbl9QSCZjaGlkPTdjNzk0Yzg2LTdmMmEtNGI2Mi1iY2YyLTBiYzhmNDhhODNiNSZlYXBpZD00NCZtY3RjPTMmc3RhcnREYXRlPTIwMjYtMDMtMDImbXBkPVBIUCZtcG49MjAyMzA1ODcyJmN1cnJlbmN5PVBIUCZyYXRlcGxhbmlkPTIxMTkyNzA1NiZtcG09MjQmbXBwPTEmbXBvPUVDJnNlbGVjdGVkPTIxMjE0ODM3Jm1wYj03Ny4xNCZtcHE9NjQyLjg2Jm1wYT02NDIuODYifQ%3D%3D&amp;utid=66dd58ba-9629-e3bf-20ea-25b5c69e8ce4&amp;tm_stars=0&amp;client_id=skyscanner_app&amp;redirect_delay=1000&amp;price_policy=2&amp;pre_redirect_id=3d689347-8e4a-079c-03da-c44a67340e41&amp;tm_city_code=CEBP&amp;max_price=2816&amp;guests=1&amp;request_id=3d689347-8e4a-079c-03da-c44a67340e41&amp;tm_country_code=PH</t>
  </si>
  <si>
    <t>10.2710476, 123.9807591</t>
  </si>
  <si>
    <t>parking, wifi, air_conditioning, non-smoking, internet_access, 24-hour_front_desk_service, smoking_areas, multilingual_staff, room_service</t>
  </si>
  <si>
    <t>With a stay at Transit Point Hostel Mactan Cebu in Lapu-Lapu, you'll be within a 15-minute drive of SM City Cebu and Ayala Center. This hostel is 5.8 mi (9.3 km) from Waterfront Cebu City Casino and 7.7 mi (12.4 km) from SM Seaside City Cebu.
Featured amenities include a 24-hour front desk, luggage storage, and a safe deposit box at the front desk. Free self parking is available onsite.
Make yourself at home in one of the 10 air-conditioned guestrooms. Complimentary wireless internet access is available to keep you connected. Bathrooms with showers are provided. Conveniences include desks, and housekeeping is provided daily.</t>
  </si>
  <si>
    <t>XYZ Condotel</t>
  </si>
  <si>
    <t>www.skyscanner.com.ph/hotel_deeplink/4.0/PH/en-US/PHP/h_bc/126068434/2026-03-02/2026-03-03/hotel/hotel/hotels?legacy_provider_id=13&amp;rooms=1&amp;closed_user_group=apps&amp;hb_data=xsaKofzi2dSZVnngXq7Y_X8vsT7_P6vnkcC1ZFRC_5_Z-fW-I2j5Bv56RneszLyP8sDSP5VQWLx2yJ7a1kozKq8mT48bTMj_7MsEbh3hB0F_PVwTdzQImGpTjry2CDU4awkQ0LQFPirOc67Z60VyhKYBrRKSEqfHKgWDJUkxbF-mVbdZ43MtdAsqnikpFL6tze3-Py4EJqffHxeuoFI81tIoXCex5ssznWYa3dDIduBVX6bGYVS6KlhcY8_2wzEIhfVBChstzikw3mRTZolp7BSInpBuL1hBdAUgPJj3ETGCDIGOlUtYGPvthyBSBBcEhyu_GjR9JpuGrKwL3p7-noa4nZkucTUgrGBaYIRFamdJjnYKyqIS0Li9bGsPRS6cXKkkk_VffZFaJmgW9nxAHi1S5sJ8Fwh6yGwP6cU_TUXIBEeOxP8%3D&amp;q_datetime_utc=2026-03-02T00%3A29%3A04&amp;ticket_price=3690&amp;quote_id=7642303432159764742&amp;utid_state=1&amp;channel=iphone&amp;price_without_closed_user_group=5035&amp;tm_place_name=Tacloban&amp;deeplink_data=eyJmaWVsZHMiOnsic2lnbmF0dXJlIjoiODg0YTQ2OTI3ZTQ3ZmM3NWY0NjUyNDYyMmYwYmU5YmUiLCJibG9ja19pZCI6IjU2ODkyMTA1XzQxOTMzOTYyOV8yXzFfMF80MzQzNzUifX0%3D&amp;utid=66f7cd60-d224-5b9b-ff28-e8f111480312&amp;tm_stars=4&amp;client_id=skyscanner_app&amp;redirect_delay=1000&amp;price_policy=2&amp;pre_redirect_id=39235d43-2894-ddde-6f3b-7c7ad0be87c1&amp;tm_city_code=TACP&amp;max_price=3993&amp;guests=1&amp;request_id=39235d43-2894-ddde-6f3b-7c7ad0be87c1&amp;tm_country_code=PH</t>
  </si>
  <si>
    <t>10.2788644, 123.9948348</t>
  </si>
  <si>
    <t>Maribago, Lapu-Lapu, Central Visayas, 6015, Philippines</t>
  </si>
  <si>
    <t>The Beach Park Hadsan</t>
  </si>
  <si>
    <t>www.skyscanner.com.ph/hotel_deeplink/4.0/PH/en-US/PHP/h_bc/218518663/2026-03-05/2026-03-06/hotel/hotel/hotels?legacy_provider_id=13&amp;rooms=1&amp;hb_data=p9L8eKfzTgUuMglwa5VfxPzdFM6q4sEIPK0oL83-Lv0K1UzZj3mMBaWG6S_8KznHdw-2txRlNjKCnH9uSZXI7XkSvUQdmBdb4_7uZnQEvX0WTEadtfa6YI9iEnENboJK4IzZVncBu012-dda4myuVa33I81NGR7KI3INmah2b9z_xsuYFdYkM9HWmJIngv_nFTiAuyMT3_wGOyzMQrJWEbJy-kSuVw3xgUq0Y06ZSLAiBQbLNX_lWLPedfhgaAqqtuxwMSkBXEl_7A05VXnNH103UBYLHL3NWGx4eGzDeD7bUxgtovtisvRC4tTi4Lwy1K1cfOooSuD90aVfdD8KPwDJWz6eGSd3pa2VQuLOtAT1jKlqoHF5iuHby56JFuXwvDQtjTm-I-zp63eMejEyG9Z7MmifHS1xOFnflUIvQvIt13cGBqU%3D&amp;q_datetime_utc=2026-03-05T14%3A28%3A49&amp;ticket_price=3584&amp;quote_id=9209670924749303280&amp;utid_state=1&amp;channel=iphone&amp;tm_place_name=Cebu&amp;deeplink_data=eyJmaWVsZHMiOnsic2lnbmF0dXJlIjoiODkyNzIzNTZiZDYyMjdmNjA2Y2Q2NGQ2YTE4NjE4NmEiLCJibG9ja19pZCI6IjExNTcxNjczMDVfNDIyNTIyMDMzXzRfMF8wIn19&amp;utid=72332ae9-5266-6bff-45fb-e6bb742772ac&amp;tm_stars=0&amp;client_id=skyscanner_app&amp;price_policy=2&amp;pre_redirect_id=050e2bb7-22e3-7f7f-610a-188b39a791d3&amp;tm_city_code=CEBP&amp;max_price=3584&amp;guests=1&amp;request_id=050e2bb7-22e3-7f7f-610a-188b39a791d3&amp;tm_country_code=PH</t>
  </si>
  <si>
    <t>9.189743, 123.270706</t>
  </si>
  <si>
    <t>The Beach Park Hadsan in Lapu Lapu City provides accommodations with a garden, a terrace, and a bar. Featuring barbecue facilities, the property is located within a 10-minute walk of Hadsan Beach.</t>
  </si>
  <si>
    <t>Mike's Dauin Dive Resort</t>
  </si>
  <si>
    <t>https://www.google.com/maps/place/Vida+Homes+Condo+Resort+Philippines/data=!4m11!3m10!1s0x33ab42c63bba85c5:0x9a362bb64aabbc5b!5m3!1s2026-03-01!4m1!1i2!8m2!3d9.192326!4d123.270956!16s%2Fg%2F11b7l2z_5_!19sChIJxYW6O8ZCqzMRW7yrSrYrNpo?authuser=0&amp;hl=en&amp;rclk=1</t>
  </si>
  <si>
    <t>9.192326, 123.270956</t>
  </si>
  <si>
    <t>Pura Vida Beach &amp; Dive Resort, Washington Street, Poblacion District III, Lipayo, Dauin, Negros Oriental, Negros Island Region, 6217, Philippines</t>
  </si>
  <si>
    <t>Located in Dauin, a few steps from Dauin Beach, Mike's Dauin Dive Resort has accommodations with an outdoor swimming pool, free private parking, a garden and a terrace. This 3-star resort offers water sports facilities, room service and free WiFi.</t>
  </si>
  <si>
    <t>Vida Homes Condo Resort</t>
  </si>
  <si>
    <t>www.skyscanner.com.ph/hotel_deeplink/4.0/PH/en-US/PHP/h_ad/134564277/2026-03-05/2026-03-06/hotel/hotel/hotels?legacy_provider_id=22&amp;rooms=1&amp;closed_user_group=general&amp;hb_data=0yo5o6UFz5lhUsFoAxN1Or0dDg9Dy5NZy2LEgyK3EHxk5_Yzt23vUIdWLwZL3lQOtfibWyQQOH-vd54njex38IqrMb-B1wT0qOxyCoVj7ZaB-QdCqqj59jC5Ph2IAMS_ckv6Dye3SMNFyhH4A4XdL0imfZMbTexr0800-gEr_GVoPqfam9XY9qY2dfuepSn5aO5bBWgXXvXnrmaPLUt4DfdxkGDgnCg6ObHN4Ek3HK-tuB2Q0IhKTztYdzbrVROUGMZwae7CmLoDVasCStEZJ-fDT_koU780nXIbVrXMJCkmP4dxVvmTidNKC8y6LnvLD1iDF809FVOEFuLnA8OIKSb4bYb4-Uu_vaS-qnOI95eP92fSicFxjgbuwt1RedO0dY33J_v1dZXI0rCA_B9x6ZLHo8GG8aCK24BAceCwaHM4&amp;q_datetime_utc=2026-03-05T14%3A28%3A53&amp;ticket_price=10281&amp;quote_id=6543488190785048071&amp;utid_state=1&amp;channel=iphone&amp;price_without_closed_user_group=17248&amp;tm_place_name=Dauin&amp;deeplink_data=eyJmaWVsZHMiOnsic2lnbmF0dXJlIjoiMzQyZTg3MTcxYzg4ZjkxY2RhNmZiNjExZTlkODQzNmEifSwidXJsIjoiaHR0cHM6Ly93d3cuYWdvZGEuY29tL3BhcnRuZXJzL3BhcnRuZXJzZWFyY2guYXNweD9jaWQ9MTg0NjM4MyZoaWQ9NjYxMjA3JmN1cnJlbmN5PVBIUCZjaGVja2luPTIwMjYtMDMtMDUmY2hlY2tvdXQ9MjAyNi0wMy0wNiZOdW1iZXJvZkFkdWx0cz0xJk51bWJlcm9mQ2hpbGRyZW49MCZSb29tcz0xJm1jaWQ9MzMyJm1hc3RlclJvb21JZD0zMjEzNDE1Jm1wdD1jV1J5YTA1blpIaEpkbTl4UlRRMU5uZ3lTV2QyV0hCRVdYRmliRk1yU0hwTFpsZFpVazFSZEVoVGRuazJOMjVuUVZRNFJHUmlURWxzYUU5MU9WWk1jbTVuVjNSYU1GbGFUVGhHTlZaRE1EMCZUb3RhbFByaWNlPTEwMjgxLjQ0JlRvdGFsVGF4PTk2Ni4yMCZUb3RhbEZlZT04ODcuODMmVG90YWxTdXJjaGFyZ2U9MCZtY3VyPVBIUCJ9&amp;utid=e001e09e-a3a7-9989-82b5-668076347a1c&amp;tm_stars=0&amp;client_id=skyscanner_app&amp;price_policy=2&amp;pre_redirect_id=6c52f438-8663-5339-29a8-de3220c7e7db&amp;tm_city_code&amp;max_price=10877&amp;guests=1&amp;request_id=6c52f438-8663-5339-29a8-de3220c7e7db&amp;tm_country_code=PH</t>
  </si>
  <si>
    <t>9.1849181, 123.2619068</t>
  </si>
  <si>
    <t>Offering a year-round outdoor pool and views of the sea, Vida Homes Condo Resort is located in Dauin in the Visayas Region, 9.3 mi from Dumaguete. Siquijor is 17 mi away. Free WiFi is featured and free private parking is available on site.</t>
  </si>
  <si>
    <t>La Tortue Diving Center &amp; Beach Resort Dauin</t>
  </si>
  <si>
    <t>https://www.google.com/maps/place/Dumaguete+Divers/data=!4m11!3m10!1s0x33ab42ce645995fb:0xd62b700de68d81b8!5m3!1s2026-03-01!4m1!1i2!8m2!3d9.1883895!4d123.2647022!16s%2Fg%2F1q67kt1y6!19sChIJ-5VZZM5CqzMRuIGN5g1wK9Y?authuser=0&amp;hl=en&amp;rclk=1</t>
  </si>
  <si>
    <t>9.1883895, 123.2647022</t>
  </si>
  <si>
    <t>Bonifacio Street, Poblacion District I, Dauin, Negros Oriental, Negros Island Region, 6217, Philippines</t>
  </si>
  <si>
    <t>Dumaguete Divers</t>
  </si>
  <si>
    <t>www.skyscanner.com.ph/hotel_deeplink/4.0/PH/en-US/PHP/h_bc/225182005/2026-03-02/2026-03-03/hotel/hotel/hotels?legacy_provider_id=13&amp;rooms=1&amp;closed_user_group=apps&amp;hb_data=alR2VXQVDegxLpAH4J91B02xN103dPkp3rFBXu-CvmFDTi2GP8liAIeWmHcn32pHjtQQBDRzfI8KdofT_OFXvW4xDfZMejol1Yz1goTaz-Ubin7oh2hhz-ul3IM9LT6gltGY8Lp5MFZd8YxjPMsRq32hujjAfDsH2ofBnLCxc4kbUyzG890WjLFIEc17NsBWUL-vMI0Uhm5mxqIEbNqi9HoNZBa5hc7m1poZCI7Naecvrp81VU_9DV3p0uLD_ix8E_lwx4zE1t4NZe-u_g7FQgaM0nc35i3e0XW9qPG6JeO2mAKpQNX3jw9LPGNKOBinLaimZzXwy2foKpzAt5ktzCurQGTAwMVM5Wl-VgsVd98ox66oqzKiQ3E8_28UkAtFfjVIJX5Ep0A1e5ZOiY1j1hQ3NhGNIMdblrm55hG8M2EpMHHZ&amp;q_datetime_utc=2026-03-02T00%3A29%3A26&amp;ticket_price=808&amp;quote_id=5141154374108146148&amp;utid_state=1&amp;channel=iphone&amp;price_without_closed_user_group=992&amp;tm_place_name=Dauin&amp;deeplink_data=eyJmaWVsZHMiOnsic2lnbmF0dXJlIjoiYzJhZmI0MmI5NmI2OTI5ZGQyZGUxY2ZiMzFjMTQ1ZmMiLCJibG9ja19pZCI6IjE1MDg2OTMzMDFfNDIyNjMwODE1XzJfMF8wIn19&amp;utid=11a54b0b-b492-ef40-dc67-0850e8d958f3&amp;tm_stars=0&amp;client_id=skyscanner_app&amp;redirect_delay=1000&amp;price_policy=2&amp;pre_redirect_id=d1236541-f886-7434-1bf5-edece517b487&amp;tm_city_code&amp;max_price=808&amp;guests=1&amp;request_id=d1236541-f886-7434-1bf5-edece517b487&amp;tm_country_code=PH</t>
  </si>
  <si>
    <t>9.1665961, 123.2467546</t>
  </si>
  <si>
    <t>Dumaguete Divers is located in Dauin, just 9.2 miles from Dumaguete Cathedral and 9.2 miles from Quezon Park. The property is around a 1-minute walk from Dauin Beach, 8.6 miles from Robinsons Place Dumaguete, and 9.2 miles from Dumaguete Belfry.</t>
  </si>
  <si>
    <t>Critter Republic Dive Resort</t>
  </si>
  <si>
    <t>www.skyscanner.com.ph/hotel_deeplink/4.0/PH/en-US/PHP/h_bc/225246520/2026-03-05/2026-03-06/hotel/hotel/hotels?legacy_provider_id=13&amp;rooms=1&amp;closed_user_group=apps&amp;hb_data=5I0c5UTFjxfSyPOkp_psxAYEqOxf7JjtVb-4TNd28n4mPT2IzQA5_SymEjSpSmQ0-DIF1iFF18QppfY27CimrM8yLIAU21BvjAl4oiJXai7_lQIulVoTRmVDR-l171Wn5fqwMQAeSEbIHDIaa9UKJLVTrUr9FKX0Uft7KLyky4yOGBebcx9sBImuy1jWBuwPpXGtdud2f7ukUc-YAh8aWszctSPHljt0TTiRwpQCNvUOJIR6d2ujmDZKIAszvyteGgOdZtZJsODR4PaB4QZ1uTk3tm8jioMOIgAbPFtIAsHy3R7UV4DStWdoisB4JHrrQKXrb8SvGav47UFbp9CxIc9-2t7WQIHHkZT8CRfcTlThqpJZK0UKpNCiN-kEgoCcx1UKanhFFvFntqRi4ccspNcCOEryimypAym5hxPlP_x-y7_DPC8%3D&amp;q_datetime_utc=2026-03-05T14%3A28%3A56&amp;ticket_price=2625&amp;quote_id=-6910501749837437648&amp;utid_state=1&amp;channel=iphone&amp;price_without_closed_user_group=3100&amp;tm_place_name=Dauin&amp;deeplink_data=eyJmaWVsZHMiOnsic2lnbmF0dXJlIjoiODljMGVkZjc0ZTFhN2E0MTRiYTFlOGQ0ZWZmYjc3NGIiLCJibG9ja19pZCI6IjE0OTc2NzYyMDNfNDIxNjc4NzQ2XzJfMF8wIn19&amp;utid=0f9a2cd0-472d-3106-e144-e90724f27982&amp;tm_stars=5&amp;client_id=skyscanner_app&amp;price_policy=2&amp;pre_redirect_id=46a481e2-34dd-8db2-7807-54f486ca9ae6&amp;tm_city_code&amp;max_price=2625&amp;guests=1&amp;request_id=46a481e2-34dd-8db2-7807-54f486ca9ae6&amp;tm_country_code=PH</t>
  </si>
  <si>
    <t>9.1975801, 123.2739465</t>
  </si>
  <si>
    <t>Masaplod Sur, Dauin, Negros Oriental, Negros Island Region, 6217, Philippines</t>
  </si>
  <si>
    <t>Located in Dauin, 10 miles from Robinsons Place Dumaguete, Critter Republic Dive Resort has accommodations with an outdoor swimming pool, free private parking, a garden and a terrace.</t>
  </si>
  <si>
    <t>Sierra Resort</t>
  </si>
  <si>
    <t>www.skyscanner.com.ph/hotel_deeplink/4.0/PH/en-US/PHP/h_ad/135649925/2026-03-02/2026-03-03/hotel/hotel/hotels?legacy_provider_id=22&amp;rooms=1&amp;hb_data=PPgHnTnwm8pI_CyCH0lRD3_apRFHDAJNN2stWpgLhox3z0bn7RN8QoPzBkxv0SpwIKe-QIPPoWdbuIyOIESDQq4Z5lRPRw1PDzi-1bWCJRr664md8ASJSu_KCyWACySlULflbjDwGQtbj-l4dXxZvGGb6wLKWazzCL16vRVCV1-dOxBlgFaj0eGRR0f9IXQ1GmVVn5XydIcoZKHl7ZM32-iIVRCsb7ZR6BlX4ysCZSy6FE6NFqZtYW0UVtqXZAuZH1ahWP2adQZcTbWuORJ05aftQtJRC7KabIgQB26eQBmcXtjjlRWeepjhmvDjEyrwxalKmjzgXKFl7Ue3ljx_xKIgaXwoTw3Kz_uu3tJRpoVsqJNJzS6Y7nIiRwA-L9wF1ZkkZZVnfQDMoIAerBSCljx2jhC4Ki0fLnXcH-MwOUtY&amp;q_datetime_utc=2026-03-02T00%3A30%3A24&amp;ticket_price=1729&amp;quote_id=-2134662204106782001&amp;utid_state=1&amp;channel=iphone&amp;tm_place_name=Dauin&amp;deeplink_data=eyJmaWVsZHMiOnsic2lnbmF0dXJlIjoiYjI0MmIwNWYxZjhlZTk0ZTNiNjZkOWExZmVjOTM0ODgifSwidXJsIjoiaHR0cHM6Ly93d3cuYWdvZGEuY29tL3BhcnRuZXJzL3BhcnRuZXJzZWFyY2guYXNweD9jaWQ9MTg0NjM4MyZoaWQ9Mzk0NDAzJmN1cnJlbmN5PVBIUCZjaGVja2luPTIwMjYtMDMtMDImY2hlY2tvdXQ9MjAyNi0wMy0wMyZOdW1iZXJvZkFkdWx0cz0xJk51bWJlcm9mQ2hpbGRyZW49MCZSb29tcz0xJm1jaWQ9MjgwODgmbWFzdGVyUm9vbUlkPTc1MDQwODExNyZtcHQ9VldjM2NtNTZkbWRhYkhSMk9FMTNZbmc1V1RadVdqSm5OVFppUzBaWGNIaFpSWGh6UkVJNFZXOUdha3d2U0VNeFdqTk1OMGxyUkU1UFQwcGFhMWRLTTFOQmNuUlBSVmNyUTA5TU1GcG5QVDAmVG90YWxQcmljZT0xNzI5LjIyJlRvdGFsVGF4PTE2MS45MSZUb3RhbEZlZT0xNDkuOTEmVG90YWxTdXJjaGFyZ2U9MCZtY3VyPVBIUCJ9&amp;utid=ea7f629e-49ce-0df9-164b-abc0bf50585a&amp;tm_stars=3&amp;client_id=skyscanner_app&amp;redirect_delay=1000&amp;price_policy=2&amp;pre_redirect_id=5d55809c-3520-02b7-2f88-3d66cd156b65&amp;tm_city_code&amp;max_price=3771&amp;guests=1&amp;request_id=5d55809c-3520-02b7-2f88-3d66cd156b65&amp;tm_country_code=PH</t>
  </si>
  <si>
    <t>9.1843585, 123.2616464</t>
  </si>
  <si>
    <t>Dumaguete South Road, Poblacion District II, Lipayo, Tugawe, Dauin, Negros Oriental, Negros Island Region, 6217, Philippines</t>
  </si>
  <si>
    <t>When you stay at Sierra Resort powered by Cocotel in Dauin, you'll be on the beach and within a 5-minute drive of Dauin Church. This hotel is 7.3 mi (11.7 km) from Mount Talinis and 7.9 mi (12.7 km) from Robinsons Dumaguete Shopping Center.
Take in the views from a terrace and a garden and make use of amenities such as complimentary wireless internet access. This hotel also features tour/ticket assistance, a picnic area, and a banquet hall.
Enjoy local and international cuisine at Santiago, a restaurant which features a bar/lounge and an ocean view. You can also stay in and take advantage of the room service (during limited hours).
Featured amenities include a business center, dry cleaning/laundry services, and luggage storage. Event facilities at this hotel consist of a conference center and meeting rooms. A roundtrip airport shuttle is provided for a surcharge (available 24 hours), and free self parking is available onsite.
Make yourself at home in one of the 32 individually decorated guestrooms. Complimentary wireless internet access keeps you connected, and satellite programming is available for your entertainment. Private bathrooms with showers feature rainfall showerheads and complimentary toiletries. Conveniences include safes and desks, and housekeeping is provided daily.</t>
  </si>
  <si>
    <t>Beach Resort Family Glamping Dome Dauin</t>
  </si>
  <si>
    <t>https://www.google.com/maps/place/AivyMaes+Divers+Resort/data=!4m11!3m10!1s0x33ab42ce1582cc07:0x91100ced0220b4f4!5m3!1s2026-03-01!4m1!1i2!8m2!3d9.1870586!4d123.265956!16s%2Fg%2F11ggz8hlj_!19sChIJB8yCFc5CqzMR9LQgAu0MEJE?authuser=0&amp;hl=en&amp;rclk=1</t>
  </si>
  <si>
    <t>9.1870586, 123.265956</t>
  </si>
  <si>
    <t>Glumping Dome Resort, Bonifacio Street, Poblacion District I, Masaplod Norte, Dauin, Negros Oriental, Negros Island Region, 6217, Philippines</t>
  </si>
  <si>
    <t>Beach Resort Family Glamping Dome Dauin offers accommodations in Dauin, 8.9 miles from Robinsons Place Dumaguete and 9.5 miles from Dumaguete Belfry.</t>
  </si>
  <si>
    <t>AivyMaes Divers Resort</t>
  </si>
  <si>
    <t>www.skyscanner.com.ph/hotel_deeplink/4.0/PH/en-US/PHP/h_bc/179119053/2026-03-02/2026-03-03/hotel/hotel/hotels?legacy_provider_id=13&amp;rooms=1&amp;closed_user_group=apps&amp;hb_data=BrDl5dDXqG4U6MJ6FmdyiEWUbOUjQF7T4M4gjHnWJC2muVpRx8pZZXmeDixM7Q201rz9unHVJMq1rC4AGfMD20eSkQIm0oyYQaSG17dAy2GavrxxvN134nmrXJPmE7tbPBo1f5JnVWiKg9OOTz9FbZem9dZRMPP8bAlhHJm1UGvrbj7-T863XRNKSYwQ48WylVbU3_TXzUDg2-cgvDHckw1KgvPk-9EOi-kCzilT15cV0IHYAn3yVvcN7COD0jdCJxQblLlJ8ZLkPGoRCTxpH1emhX4a3QaNvScpuGRwx43HXD0ZVZ82uagSokC4hSgdLWle48ROrR4_tLXE_MFWJbXopgj0V9gL3lG0hTa2DCAIbegAP50_kbBSkBWu7NbxmglMQuaJB9SIgsltc1fQVpbtdAjcN5hjWrUw0Lobtlk9BXzsI4E%3D&amp;q_datetime_utc=2026-03-02T00%3A29%3A26&amp;ticket_price=807&amp;quote_id=9049618048332746775&amp;utid_state=1&amp;channel=iphone&amp;price_without_closed_user_group=1059&amp;tm_place_name=Dauin&amp;deeplink_data=eyJmaWVsZHMiOnsic2lnbmF0dXJlIjoiN2FkY2RlMDAxNDNhMWIyNTQ0NTRiYzczNTFjYmNhNjciLCJibG9ja19pZCI6IjMyNjI1MjcwOF8yMDg0MjgxNjJfMV8wXzAifX0%3D&amp;utid=fcc909bf-458f-0d17-d8d5-76bca5338c28&amp;tm_stars=0&amp;client_id=skyscanner_app&amp;redirect_delay=1000&amp;price_policy=2&amp;pre_redirect_id=af8e800d-1b12-23bf-eccf-0a5907df52d4&amp;tm_city_code&amp;max_price=807&amp;guests=1&amp;request_id=af8e800d-1b12-23bf-eccf-0a5907df52d4&amp;tm_country_code=PH</t>
  </si>
  <si>
    <t>9.1870434, 123.2680912</t>
  </si>
  <si>
    <t>J. Basa Street, Poblacion District I, Dauin, Negros Oriental, Negros Island Region, 6217, Philippines</t>
  </si>
  <si>
    <t>parking, wifi, air_conditioning, non-smoking, internet_access, room_service, garden, bar, lounge, tanning_beds, shuttle_service, games_room, luggage_storage, airport_shuttle, private_beach, beach_umbrellas, diving</t>
  </si>
  <si>
    <t>Located in Dauin, a few steps from Dauin Beach, AivyMaes Divers Resort has accommodations with a garden, free private parking, a private beach area and a shared lounge. Featuring a shared kitchen, this property also provides guests with a terrace.</t>
  </si>
  <si>
    <t>Ceazar's Place By The Beach</t>
  </si>
  <si>
    <t>https://www.google.com/maps/place/Dive+Camp/data=!4m11!3m10!1s0x33ab43a35c9fc91b:0x3ab1ac187e06464c!5m3!1s2026-03-01!4m1!1i2!8m2!3d9.1939427!4d123.2702692!16s%2Fg%2F11vkzpvjxy!19sChIJG8mfXKNDqzMRTEYGfhissTo?authuser=0&amp;hl=en&amp;rclk=1</t>
  </si>
  <si>
    <t>9.1939427, 123.2702692</t>
  </si>
  <si>
    <t>Lipayo, Dauin, Negros Oriental, Negros Island Region, 6217, Philippines</t>
  </si>
  <si>
    <t>Dive Camp</t>
  </si>
  <si>
    <t>www.skyscanner.com.ph/hotel_deeplink/4.0/PH/en-US/PHP/h_ad/222789753/2026-03-05/2026-03-06/hotel/hotel/hotels?legacy_provider_id=22&amp;rooms=1&amp;hb_data=u05V359XaQTqkVIVXh-E_0c6Hxzg9pSWbr56D-V6JilBfmBJ-D4Dwlof3s9i-nobBsWFKOWPYcANxI1t9iXLA9tNB4GveYT_On7K5ZbBoWe8soM7FddyO8x-QekgqoS6cr1xwvLwkvhdpIZ7ZY_dhraOjkNUzdl_SmE5rWpnuU1bQzWmRBgMZEwCKYndIQngFY-Xr0HyjCY-EzDbFFto7rG_z_vkzkH-u_bc8Mk1cW9BcECL0JvVdCHlQmZdu5EuhYMqFJo8lAUddzTTaRxCTwuf0rh6uldWTPakMqlkvAgpEo70e7X2VzIUfZoq-OeP9JTzZ-ijlwIDy0W2XvEDldkTlvDtsrf6L5UEyCKmCGkxZyq9BZ9mUjfQ0kCk1Bf998Nc7gTtjnfwkHDb-Ebn9o-wmTP01kgr_JO2MCKhgta0&amp;q_datetime_utc=2026-03-05T14%3A28%3A59&amp;ticket_price=1760&amp;quote_id=-8455193606211635502&amp;utid_state=1&amp;channel=iphone&amp;tm_place_name=Dauin&amp;deeplink_data=eyJmaWVsZHMiOnsic2lnbmF0dXJlIjoiNWI5MDNhNGU4OWNiYzJmMjcxZGI1MDgwNDMyNTA2NTEifSwidXJsIjoiaHR0cHM6Ly93d3cuYWdvZGEuY29tL3BhcnRuZXJzL3BhcnRuZXJzZWFyY2guYXNweD9jaWQ9MTg0NjM4MyZoaWQ9Njg1MDk1NTImY3VycmVuY3k9UEhQJmNoZWNraW49MjAyNi0wMy0wNSZjaGVja291dD0yMDI2LTAzLTA2Jk51bWJlcm9mQWR1bHRzPTEmTnVtYmVyb2ZDaGlsZHJlbj0wJlJvb21zPTEmbWNpZD0zMzImbWFzdGVyUm9vbUlkPTEwNzY4MTQ2NDQmbXB0PVIwbFpLMmxRWjNwbVdXRlBSSFppY0hNMWMzaFNjVXgwSzFVMFRuRjNWbVZKZFc0MVdFa3ZWM0ZpZGtocWJESk1Ra2R4WlhSdVIxZGpOVlI2TUdGdFVuVkNkMVJNU1d4U2JFOTVlRzFSUFQwJlRvdGFsUHJpY2U9MTc1OS44OCZUb3RhbFRheD0yMDMuMjQmVG90YWxGZWU9MTQ4Ljc0JlRvdGFsU3VyY2hhcmdlPTAmbWN1cj1QSFAifQ%3D%3D&amp;utid=612bc2e7-dc67-520b-58e8-a618cc5672ab&amp;tm_stars=0&amp;client_id=skyscanner_app&amp;price_policy=2&amp;pre_redirect_id=10c37f9c-a019-9837-9058-852d1b5a8061&amp;tm_city_code&amp;max_price=2421&amp;guests=1&amp;request_id=10c37f9c-a019-9837-9058-852d1b5a8061&amp;tm_country_code=PH</t>
  </si>
  <si>
    <t>9.1925624, 123.2658154</t>
  </si>
  <si>
    <t>Dive Camp provides flawless service and all the necessary facilities for visitors. Remain linked during your visit by utilizing the complimentary internet access available.Experience the wonders of Dumaguete with ease by utilizing the services provided at taxi.The resort offers complimentary parking for guests who arrive with their own mode of transport.Reception services featuring luggage storage are available to cater to your requirements.Securing top-notch tickets and reserving prime dining spots become effortless through assistance from the resort's tours.Need some relaxation? Your room features room service to make your stay even more comfortable and enjoyable.The resort is completely smoke-free.Crafted for coziness, every guestroom provides an array of features, guaranteeing a tranquil night's sleep while maintaining the level of comfort. For an elevated experience at resort, select rooms are equipped with linen service to improve your stay. In select rooms, the resort offers visitors access to bottled water. Each morning at Dive Camp, a scrumptious, homemade breakfast kick-starts the day.During your visit, indulge in a range of delightful culinary choices at resort to enhance your experience. Experience a fantastic evening effortlessly! Relish an entertaining night without venturing beyond the confines of the bar. During your stay at resort, an array of engaging activities and amenities guarantees a delightful experience.During your stay, the resort provides direct access to a beach, ensuring you remain near the sea throughout your visit.Treat and spoil yourself by taking a trip to massage.</t>
  </si>
  <si>
    <t>PASSAGEPOINT GUEST HOUSE AND MINIMART</t>
  </si>
  <si>
    <t>https://www.google.com/maps/place/Mike%27s+Dauin+Beach+Resort/data=!4m11!3m10!1s0x33ab42c5e61234cd:0xfcb4af5467cee782!5m3!1s2026-03-01!4m1!1i2!8m2!3d9.189743!4d123.2707061!16s%2Fg%2F12qfv265f!19sChIJzTQS5sVCqzMRgufOZ1SvtPw?authuser=0&amp;hl=en&amp;rclk=1</t>
  </si>
  <si>
    <t>9.189743, 123.2707061</t>
  </si>
  <si>
    <t>Mike's Dauin Beach Resort, Taft Street, Poblacion District III, Dauin, Negros Oriental, Negros Island Region, 6217, Philippines</t>
  </si>
  <si>
    <t>https://www.google.com/maps/place/Darpins+Guesthouse/data=!4m11!3m10!1s0x33ab4347cfc341c5:0x5ff52c1ad52f1b9f!5m3!1s2026-03-01!4m1!1i2!8m2!3d9.1879776!4d123.2616792!16s%2Fg%2F11h0hq06rd!19sChIJxUHDz0dDqzMRnxsv1Ros9V8?authuser=0&amp;hl=en&amp;rclk=1</t>
  </si>
  <si>
    <t>9.1879776, 123.2616792</t>
  </si>
  <si>
    <t>Darpins Guesthouse</t>
  </si>
  <si>
    <t>www.skyscanner.com.ph/hotel_deeplink/4.0/PH/en-US/PHP/h_bc/199279891/2026-03-05/2026-03-06/hotel/hotel/hotels?legacy_provider_id=13&amp;rooms=1&amp;closed_user_group=apps&amp;hb_data=hVST7T6F4v_Si2w7P2DpP5dcZEgHwlzEWASBH9tO7Apt89_uGoNlkA9tqQc_X-ghxsP_DNTuqBWcys3MzYSyLHUNf-dldBMezsenVFDWYQMbWrah-5zfJGfH0hdAF5U9FU5B6jq1BQXAs02UdY2atvnxjGUvlG9qjC8HxKbm-NhOd0vcbkiEnDHOjyiWzNNh3hHWLCWEu2IVAlKMlPbBamjHY-yq3HQhrkN4J5vXP8Iem9xGDOJbRVaFbgzKd7MEmFN906XYaT_7SHizjTKdO-l-dt4dzZwVjYyq9QGhflFYPaSXdrToLQuHBLH9z90wupF-VH-FZjxQWMtLq6HUOB8lC-KQGX6UQxyUFCjPzo8KSU5xwqjxPCxBQIaHWnd8ZweK2HETszBFHyezB4GkkLibLbvndCsU28kUnKjlbWDAD2yy_tE%3D&amp;q_datetime_utc=2026-03-05T14%3A30%3A04&amp;ticket_price=655&amp;quote_id=-921999822676216052&amp;utid_state=1&amp;channel=iphone&amp;price_without_closed_user_group=860&amp;tm_place_name=Dauin&amp;deeplink_data=eyJmaWVsZHMiOnsic2lnbmF0dXJlIjoiMTQ1YjU5NDc0MjIxMTJiODJmYWRmOTc0OTQ5M2Q2NzIiLCJibG9ja19pZCI6IjQ0ODAzMjkwM18zMzUzNTIyNDBfMl8wXzAifX0%3D&amp;utid=b37546c6-1168-9dbb-328a-80909c43c1ad&amp;tm_stars=0&amp;client_id=skyscanner_app&amp;price_policy=2&amp;pre_redirect_id=ce297ac6-3ec9-2a6e-3485-762bc74c7544&amp;tm_city_code&amp;max_price=706&amp;guests=1&amp;request_id=ce297ac6-3ec9-2a6e-3485-762bc74c7544&amp;tm_country_code=PH</t>
  </si>
  <si>
    <t>9.1843602, 123.2616619</t>
  </si>
  <si>
    <t>Dumaguete South Road, Poblacion District I, Masaplod Norte, Dauin, Negros Oriental, Negros Island Region, 6217, Philippines</t>
  </si>
  <si>
    <t>wifi, air_conditioning, internet_access, garden, lounge, shuttle_service, games_room, tours, airport_shuttle, diving</t>
  </si>
  <si>
    <t>Featuring a garden, shared lounge and free WiFi, Darpins Guesthouse is located in Dauin, a 7-minute walk from Dauin Beach and 8.6 miles from Robinsons Place Dumaguete. The property is around 9.4 miles from Dumaguete Belfry, 9.</t>
  </si>
  <si>
    <t>E-FUN Dive Resort</t>
  </si>
  <si>
    <t>www.skyscanner.com.ph/hotel_deeplink/4.0/PH/en-US/PHP/h_ct/221977217/2026-03-05/2026-03-06/hotel/hotel/hotels?legacy_provider_id=31&amp;rooms=1&amp;closed_user_group=general&amp;hb_data=p1HsnlfPeRYtD7pJdZnsepI6Qco97FwSIrQ71PGu58Kb5JMW762JMPbZGh_HsOEzefWz8hQsaQbpVVON875GnB9l_zfIBXqhjl850ukAWslNOWpUNjEMuVabb99STW6iawhtmsoksyLirhiMnl2Qj4rHKDojQSLoqKoTq9FNlt1UkYGSx2sKpsxox6wnhKWlm7iQ18FpplF2sKALMuixJ_ZongS98dXQhtvI9LvrocioAnMwJDn_9yAtaB7ei-dqcBjgSn638SEV2SnciTeTEfPsvt4hg10u-hy7OsI7qu2cKLfm6av8aUsX-yKsi5m0Qo1710Q9mtavkXFXhDKMfuo7zNaC0jUCpaWRVP2ei2keqasfjPrdL5uxU5TTPCKIhXxQ8rSIm83VSw1KotGPlEzKy4CH98OFaNDW-lhzZA%3D%3D&amp;q_datetime_utc=2026-03-05T14%3A29%3A01&amp;ticket_price=4577&amp;quote_id=-322409114652072213&amp;utid_state=1&amp;channel=iphone&amp;price_without_closed_user_group=5782&amp;tm_place_name=Dauin&amp;deeplink_data=eyJmaWVsZHMiOnsic2lnbmF0dXJlIjoiMDRlMTQ4NjFmNWNiMWU5YmMwNjZkM2MyOTg5ZTQ2OGQifSwidXJsIjoiaHR0cHM6Ly9waC50cmlwLmNvbS9ob3RlbHMvcmVkaXJlY3Q%2FaG90ZWxpZD0xMjI0NTYyMTQmY2l0eT05MzYzNCZBbGxpYW5jZWlkPTEyNjA3JnNpZD04ODg4MzImY2hlY2tpbj0yMDI2LTAzLTA1JmNoZWNrb3V0PTIwMjYtMDMtMDYmc2hvcHBpbmdpZD0xZTQyYjExNzI3OWI0YTU4YmIwYmJiOTE0YTgwOGJjNSZhZHVsdD0xJmNoaWxkcmVuPTAmYWdlcz0mbGFuZ3VhZ2U9ZW5waCZsb2NhbGU9ZW5fUEgmcm9vbWlkPTE1NzQ2NjYxODUmc3dpZD0wJnBheT1QUCZmZ3Q9MSZpc19zcD1RMiZjcm49MSZjdXJyPVBIUCZ3a3A9MSZzdGFuZD1INHNJQUFBQUFBQUFfd0FIQWZqLUNtd0tBaGdCRWdRSUFSQUFHbUFJeWZfdDdnVVlBREFBT1BzUm1BR1drYkk2cUFFQXVBRUN3QUVBMFFIMktGeVBRbTZ1UU9FQjE2TndQY3Jnc1VEb0FZZjZzTzBCaUFJZ2lRUUFBQUFBQUFBQUFLQUVCcW9FREFqYUR4SDJLRnlQd3RXU1FLRUZwSEE5Q3RjOGxrQWFJREZsTkRKaU1URTNNamM1WWpSaE5UaGlZakJpWW1JNU1UUmhPREE0WW1NMUlBUW9xcWFtelFaSUFWSUdOak5qWkRSaFdod0tBMUJJVUJGSEEzZ0xKQ2ktUHhvRFVFaFFJVWNEZUFza0tMNF9ZZ1ZsYmw5UVNHaThGSEFCZUFDS0FRZElBWGdBeUFFQnFnRUE4Z0VpTVdVME1tSXhNVGN5TnpsaU5HRTFPR0ppTUdKaVlqa3hOR0U0TURoaVl6VmZNSklDQVRTYUFnQUFBQURfX3dFQUFQX19qRHFDaWdjQkFBQSJ9&amp;utid=008cbed1-4c96-ebb1-82ba-49e48f457bf2&amp;tm_stars=5&amp;client_id=skyscanner_app&amp;price_policy=2&amp;pre_redirect_id=0382ed56-4105-d915-1fd3-5da348ffc5fc&amp;tm_city_code&amp;max_price=6565&amp;guests=1&amp;request_id=0382ed56-4105-d915-1fd3-5da348ffc5fc&amp;tm_country_code=PH</t>
  </si>
  <si>
    <t>9.1804305, 123.2576438</t>
  </si>
  <si>
    <t>Located in Dauin, a few steps from Dauin Beach, E-Fun Dive Resort has accommodations with an outdoor swimming pool, free private parking, a garden and a terrace.</t>
  </si>
  <si>
    <t>B Ternate Resort (Dive and Wellness)</t>
  </si>
  <si>
    <t>https://www.google.com/maps/place/Baki+Divers+and+Beach+Resort/data=!4m11!3m10!1s0x33ab5d35a601abc1:0xaf4f2563f1545e4c!5m3!1s2026-03-01!4m1!1i2!8m2!3d9.1846355!4d123.261844!16s%2Fg%2F11h6v4l6dm!19sChIJwasBpjVdqzMRTF5U8WMlT68?authuser=0&amp;hl=en&amp;rclk=1</t>
  </si>
  <si>
    <t>9.1846355, 123.261844</t>
  </si>
  <si>
    <t>Baki Divers and Beach Resort</t>
  </si>
  <si>
    <t>www.skyscanner.com.ph/hotel_deeplink/4.0/PH/en-US/PHP/h_bc/216611290/2026-03-02/2026-03-03/hotel/hotel/hotels?legacy_provider_id=13&amp;rooms=1&amp;closed_user_group=apps&amp;hb_data=QglUeFtT9njTMzdtrQ9Ji9Oyuhc7AzlJI07qRrShbZC0-5CnLfMFEhMccMr7WwQ3o-TEv2Vdh9by51XA1CK6xHe1Np6fMEIYFv5mh5E6lVfZwQQvRtcSUP02j8m5GzRw_C45LPGnOzY2ec4pQIF0DW4Mbos2FKGubTaRENPxSXpU0X9n-7ZGXdHN3j6zmiEeD2LZ-AfbL2uBggpGMqZkC4MWTYY3b_OT9wjWd85C3BNuN5FkL9C1xoXOwBDjgDGiQGw0CsJWXC7IX-V3VGhKDAmGxK6sLnZrzrFiHyIKc3JGk_dPQZenZIjkBMs9UttHPcuKUPLRuidt95BxWfTa7TmewflQXUYxc7myG0eEt2t2Ue-DTD1sqkH70acHWlsjJcNpW9YEgUxc7Cvnvshm77wyMtLOvbrQURavWF9JJGSeZTsi&amp;q_datetime_utc=2026-03-02T00%3A29%3A30&amp;ticket_price=3016&amp;quote_id=5440519365123774139&amp;utid_state=1&amp;channel=iphone&amp;price_without_closed_user_group=3596&amp;tm_place_name=Dumaguete&amp;deeplink_data=eyJmaWVsZHMiOnsic2lnbmF0dXJlIjoiNDVmOWU2ZGVhY2UxOGYyM2FkOWM4YjhmMmEzNDY0ZGIiLCJibG9ja19pZCI6IjEwNTMyOTU2MDNfNDI3MjE4MzU0XzJfMl8wIn19&amp;utid=dc85384c-81ac-6d4c-e37f-eed965e056f7&amp;tm_stars=0&amp;client_id=skyscanner_app&amp;redirect_delay=1000&amp;price_policy=2&amp;pre_redirect_id=28d66830-ff2f-37b5-8f3a-d982ae62e61a&amp;tm_city_code=DGTP&amp;max_price=3068&amp;guests=1&amp;request_id=28d66830-ff2f-37b5-8f3a-d982ae62e61a&amp;tm_country_code=PH</t>
  </si>
  <si>
    <t>9.1499213, 123.2392338</t>
  </si>
  <si>
    <t>Located in Dauin, a few steps from Dauin Beach, Baki Divers and Beach Resort provides accommodations with an outdoor swimming pool, free private parking, a garden and a terrace. The property is around 8.</t>
  </si>
  <si>
    <t>Private Residence VIP Resort</t>
  </si>
  <si>
    <t>https://www.google.com/maps/place/Munting+Paraiso+by+Bravo+Hotels/data=!4m11!3m10!1s0x33ab42d11ade0601:0xde169a69e2c63069!5m3!1s2026-03-01!4m1!1i2!8m2!3d9.2078678!4d123.2831008!16s%2Fg%2F11c562jm52!19sChIJAQbeGtFCqzMRaTDG4mmaFt4?authuser=0&amp;hl=en&amp;rclk=1</t>
  </si>
  <si>
    <t>9.2078678, 123.2831008</t>
  </si>
  <si>
    <t>Munting Paraiso, Dumaguete South Road, Poblacion District II, Bulak, Dauin, Negros Oriental, Negros Island Region, 6217, Philippines</t>
  </si>
  <si>
    <t>Munting Paraiso by Bravo Hotel</t>
  </si>
  <si>
    <t>www.skyscanner.com.ph/hotel_deeplink/4.0/PH/en-US/PHP/h_ct/222364127/2026-03-02/2026-03-03/hotel/hotel/hotels?legacy_provider_id=31&amp;rooms=1&amp;hb_data=cEJBYiF90R6l25z7LtH6-W8oZVb7DhI1qyDpIqduYKinPdo96S3hT8qrASSA-D6s9Hbewjqtnd7jpcLQxBzx15QOjEoQ7_CLEbVlqY8vxA9kFq_t96TLWnDNdGTJoWLA-rEzA8ohqRAjN4VM2-X3aAai7J7v-2bekFRUJ3QoLQwCu-2bzmWiZ79CK9munT6Q3VjJos2t1y_wes3WlShLubfMFLtKLgBjbDHDyAh6etkCC_3qlA2zep6AvDgefJnca05YMWjcsQs7TW7weG1QmI_BVnZGsoU7mVWyB7m8kOhQ87vbjbhTj9s_erRzR0NPmrfpx4vRNAJZ7uxBbfLdwOP2doI6Nf-VyEGsJigN18taUtK-4pVImyzv0v26xA-5wP0fYw5oicYozSslGYUDqR274K4KoMUPpbyzk8BRBQ%3D%3D&amp;q_datetime_utc=2026-03-02T00%3A29%3A32&amp;ticket_price=3296&amp;quote_id=-166555680929782413&amp;utid_state=1&amp;channel=iphone&amp;tm_place_name=Dauin&amp;deeplink_data=eyJmaWVsZHMiOnsic2lnbmF0dXJlIjoiYjc1MmFiN2YzMmRhYzUwNjU2MDA1ZWRkNzBjZGNiNDYifSwidXJsIjoiaHR0cHM6Ly9waC50cmlwLmNvbS9ob3RlbHMvcmVkaXJlY3Q%2FaG90ZWxpZD01NzA1MDMxJmNpdHk9OTM2MzQmQWxsaWFuY2VpZD0xMjYwNyZzaWQ9ODg4ODMyJmNoZWNraW49MjAyNi0wMy0wMiZjaGVja291dD0yMDI2LTAzLTAzJnNob3BwaW5naWQ9YjY4YWZlZDZhZWQ2NDc0YjkyZmQ4MTA3YjY5Mzg1NGMmYWR1bHQ9MSZjaGlsZHJlbj0wJmFnZXM9Jmxhbmd1YWdlPWVucGgmbG9jYWxlPWVuX1BIJnJvb21pZD0xNTIwOTcwNDgzJnN3aWQ9MCZwYXk9UFAmZmd0PTEmY3JuPTEmY3Vycj1QSFAmd2twPTEmc3RhbmQ9SDRzSUFBQUFBQUFBX3dEX0FBRF9DbDBLQWhnQkVnUUlBUkFBR2xFSTg5V2cxUVVZQURBQU9Qc1JtQUhIbXR3Q3FBRUF1QUVDd0FFQzBRSHNVYmdlQmVxbFFPRUI0WG9VcnNlX3FVRG9BWW5fMmJNQmlBSWdpUVFBQUFBQUFBQUFBS0FFQUtFRkFBQUFBQUJRY2tBYUlHSTJPR0ZtWldRMllXVmtOalEzTkdJNU1tWmtPREV3TjJJMk9UTTROVFJqSUFRb2dyT1R6UVpJQVZJR09HSTFORGcyV2h3S0ExQklVQkVRV0RtMHlIYS1QeG9EVUVoUUlSQllPYlRJZHI0X1lnVmxibDlRU0dpNUZIQUJlQUNLQVFkSUFYZ0F5QUVCcWdFSENnTXdNaklRQXZJQkltSTJPR0ZtWldRMllXVmtOalEzTkdJNU1tWmtPREV3TjJJMk9UTTROVFJqWHpDU0FnRTBtZ0lBQUFBQV9fOEJBQURfXzY0YkIwel9BQUFBIn0%3D&amp;utid=ce17c974-ea3b-277d-ffb8-844679ff3f94&amp;tm_stars=3&amp;client_id=skyscanner_app&amp;redirect_delay=1000&amp;price_policy=2&amp;pre_redirect_id=23b72bab-8d09-22ba-3c11-25c5b1309e88&amp;tm_city_code&amp;max_price=3296&amp;guests=1&amp;request_id=23b72bab-8d09-22ba-3c11-25c5b1309e88&amp;tm_country_code=PH</t>
  </si>
  <si>
    <t>9.1480455, 123.2374038</t>
  </si>
  <si>
    <t>Located in Dauin, Bravo Resorts - Munting Paraiso is within a 15-minute drive of Dauin Church and Robinsons Dumaguete Shopping Center. This beach resort is 7.2 mi (11.6 km) from Belfry and 7.2 mi (11.6 km) from St Catherine of Alexandria Cathedral.
Relax on the private beach or enjoy other recreational amenities such as hot springs and an outdoor pool. Additional amenities at this resort include complimentary wireless internet access and concierge services.
Satisfy your appetite for lunch or dinner at the resort's restaurant, or stay in and take advantage of the room service (during limited hours). Wrap up your day with a drink at the bar/lounge.
The front desk is staffed during limited hours. A roundtrip airport shuttle is provided for a surcharge during limited hours, and free self parking is available onsite.
Make yourself at home in one of the 24 air-conditioned rooms featuring refrigerators and flat-screen televisions. Cable television is provided for your entertainment. Conveniences include desks and coffee/tea makers, and housekeeping is provided daily.</t>
  </si>
  <si>
    <t>Silver Reef Dive Resort</t>
  </si>
  <si>
    <t>https://www.google.com/maps/place/Azure+Dive+Resort/data=!4m11!3m10!1s0x33ab42ce8fbaaaab:0x9b143c41134534b6!5m3!1s2026-03-01!4m1!1i2!8m2!3d9.1749252!4d123.2531036!16s%2Fg%2F11btltnvd8!19sChIJq6q6j85CqzMRtjRFE0E8FJs?authuser=0&amp;hl=en&amp;rclk=1</t>
  </si>
  <si>
    <t>9.1749252, 123.2531036</t>
  </si>
  <si>
    <t>Maayongtubig, Bagacay, Dauin, Negros Oriental, Negros Island Region, 6217, Philippines</t>
  </si>
  <si>
    <t>Experience an abundance of unparalleled facilities and features at Silver Reef Dive Resort. Maintain seamless communication using the complimentary Wi-Fi at resort.Guests can avail parking facilities at the resort. Reception assistance is offered at the resort featuring safety deposit boxes. Craving relaxation? Make the most of your stay at the Silver Reef Dive Resort with convenient amenities like 24-hour room service, room service and daily housekeeping at your disposal. For all your minor, last-minute requirements, the convenience stores can promptly cater to them, eliminating the need to venture out.For visitors wishing to smoke, designated smoking zones can be found. At Silver Reef Dive Resort, every guestroom is provided with convenient amenities and fittings to ensure a comfortable stay.Enhance your experience at resort with the knowledge that certain rooms are equipped with linen service and air conditioning for your convenience.A few accommodations within Silver Reef Dive Resort offer unique design elements such as a balcony or terrace.Certain rooms offer in-room amusement features such as the television for your enjoyment. Essential restroom facilities are equally significant, and at the resort, some visitor bathrooms offer toiletries to enhance your experience. Begin your day carefree at Silver Reef Dive Resort, as complimentary breakfast is offered for your convenience.Begin your day feeling refreshed and invigorated as you enjoy a delightful cup of quality coffee available at the cafe situated within the resort.At the resort, an assortment of easily accessible and delicious meal choices are available to satisfy your appetite whenever it strikes.Enjoy an entertaining evening with your fellow travelers at the resort's bar.During your stay at resort, an array of engaging activities and amenities guarantees a delightful experience.Conclude your holiday experience perfectly by visiting massage before you depart. Be sure to drop by the pool at resort at least once during your stay.</t>
  </si>
  <si>
    <t>Azure Dive Resort</t>
  </si>
  <si>
    <t>www.skyscanner.com.ph/hotel_deeplink/4.0/PH/en-US/PHP/h_ad/140089774/2026-03-05/2026-03-06/hotel/hotel/hotels?legacy_provider_id=22&amp;rooms=1&amp;closed_user_group=general&amp;hb_data=KUkhqfhLDlZWXHu7oyCTH35RoTZQNUNqlBRB9UFQ868k5xRwld0OFVQwUaZpf9pHnFaTv4fnBV_g10uI6wClQmlU1nUdYX4l3nTs89plY01XOOkIxsirav3sXBbb7RZLEUBmE4sVYZ47w1P70LgoffCJWespwgFS8w_wVm80YAAV9_7Qkh36ysOhzKgWFKbkDfhRIEiW5teMqqJqeDFkivH4hB6_m97e2IEZOw0EJ-e-wNKre6eIRE8zjQdtRiOJINhXEFDQ4QEQCLt4yPvAPljh-zk0i96HhmC5o7_jndWO3_O0Mv7c-rTziS0hVX541m_CP4P05_zylY8mInUPirqlyXJiW0G-BwhggJuXlntWrIu2xfdLXDktOO-CU8oxWc62dg-kC8K177RlBcdZE1Yl4y-MHrUJX8GTWt3Pj2en&amp;q_datetime_utc=2026-03-05T14%3A29%3A03&amp;ticket_price=4254&amp;quote_id=-7761378752114952829&amp;utid_state=1&amp;channel=iphone&amp;price_without_closed_user_group=6000&amp;tm_place_name=Dauin&amp;deeplink_data=eyJmaWVsZHMiOnsic2lnbmF0dXJlIjoiYTc4ZGI1MjE5NDU3ODk4NjFiZTRkMjMyNzA1ZDQwY2YifSwidXJsIjoiaHR0cHM6Ly93d3cuYWdvZGEuY29tL3BhcnRuZXJzL3BhcnRuZXJzZWFyY2guYXNweD9jaWQ9MTg0NjM4MyZoaWQ9NzM0ODAyJmN1cnJlbmN5PVBIUCZjaGVja2luPTIwMjYtMDMtMDUmY2hlY2tvdXQ9MjAyNi0wMy0wNiZOdW1iZXJvZkFkdWx0cz0xJk51bWJlcm9mQ2hpbGRyZW49MCZSb29tcz0xJm1jaWQ9MzMyJm1hc3RlclJvb21JZD0zNDk4NDQ1Jm1wdD1RbFpXTXpONFNsQTBRamxqZHpNd2VYQnVVVVZsVmt4Uk9IcEpkR0ZVZEc1dmNVTmFPR1ExVkdablRsWTJVSEZ0ZVZaWmJFZDVkRTl6Y0VGS2FuaE9OaXROU0V0UWJuaERhekIxU0RkVFNUMCZUb3RhbFByaWNlPTQyNTQuMzkmVG90YWxUYXg9Mzk5LjgxJlRvdGFsRmVlPTM2Ny4zOCZUb3RhbFN1cmNoYXJnZT0wJm1jdXI9UEhQIn0%3D&amp;utid=ab657b70-f15d-ae74-a64d-0ab3b3472d06&amp;tm_stars=3&amp;client_id=skyscanner_app&amp;price_policy=2&amp;pre_redirect_id=c8f1d5fe-f47b-cb5a-2b33-af4db63ddf99&amp;tm_city_code&amp;max_price=6914&amp;guests=1&amp;request_id=c8f1d5fe-f47b-cb5a-2b33-af4db63ddf99&amp;tm_country_code=PH</t>
  </si>
  <si>
    <t>9.1985383, 123.2757219</t>
  </si>
  <si>
    <t>Azure Dive &amp; Yoga Resort, Dumaguete South Road, Poblacion District II, Masaplod Norte, Dauin, Negros Oriental, Negros Island Region, 6217, Philippines</t>
  </si>
  <si>
    <t>Located in Dauin, 1.6 miles from Dauin Beach, Azure Dive Resort provides accommodations with an outdoor swimming pool, free private parking, a fitness center and a garden.</t>
  </si>
  <si>
    <t>Salaya Beach Houses</t>
  </si>
  <si>
    <t>www.skyscanner.com.ph/hotel_deeplink/4.0/PH/en-US/PHP/h_ad/139440873/2026-03-02/2026-03-03/hotel/hotel/hotels?legacy_provider_id=22&amp;rooms=1&amp;closed_user_group=general&amp;hb_data=bq17ijFmlvlpbPbPDDWTZJhQWVjZVUic3K8HJxmhRky4AM-7YKi-aZe7C7wMWj1iCvQHw2SEfcP6V9J62uh0yGsxz7-Nmgs0VVqcf0MWjSxRWJ8d3YYhBhuB9pD9LqQBerjfkqSUyu2pRPXT_7P89jyViMjfD3dvdqgmYRem2tsshT7moXL9DOEcNt3LK-VMJcq9K5QvsZGptCEw2o_HWqKHrGi1tnQQ8txASYgzD3ErGEk10t1TtichEdWB1O0A4WhYhuGAk_zbeXgZHYelM2L9XVkjk_c0i9_mBZPSMAkdX5FX-gAIADk7vAebu-Pd1vJYv2HK1cAWi1giKbCjcjqyF4k9pfTvRU7mb0MUZXrXXdRUHBKxhS5jdUuAZhDnfejLKqb34GhFDl7XUoPLmvvYeHey9zkDahxLv2l5S9O7&amp;q_datetime_utc=2026-03-02T00%3A29%3A38&amp;ticket_price=17427&amp;quote_id=7925728560790667008&amp;utid_state=1&amp;channel=iphone&amp;price_without_closed_user_group=19894&amp;tm_place_name=Dauin&amp;deeplink_data=eyJmaWVsZHMiOnsic2lnbmF0dXJlIjoiN2RhZGVmOWUwNWQxNWM1OWU1ZTdhMzg5M2UwYTQ2OGYifSwidXJsIjoiaHR0cHM6Ly93d3cuYWdvZGEuY29tL3BhcnRuZXJzL3BhcnRuZXJzZWFyY2guYXNweD9jaWQ9MTg0NjM4MyZoaWQ9MTEzNTQ2MCZjdXJyZW5jeT1QSFAmY2hlY2tpbj0yMDI2LTAzLTAyJmNoZWNrb3V0PTIwMjYtMDMtMDMmTnVtYmVyb2ZBZHVsdHM9MSZOdW1iZXJvZkNoaWxkcmVuPTAmUm9vbXM9MSZtY2lkPTMzMiZtYXN0ZXJSb29tSWQ9NjY5MDU4MyZtcHQ9V0c0emRDdFNTMDl4Vm5kTk5ucHRLM1J1V210V1pYbG9RWEZPTUU5Wk1VaDVRalFyTTNkMFYzQm9OVWxDUlU1T05HWXljMk01Ulc1dVFWQjZZakJPYVdoR01XcEZOMUoxV0RaTk5EZEpUVDAmVG90YWxQcmljZT0xNzQyNy4xMiZUb3RhbFRheD0yMDE3LjA1JlRvdGFsRmVlPTE0NjguMzcmVG90YWxTdXJjaGFyZ2U9MCZtY3VyPVBIUCJ9&amp;utid=7c9afcd3-c993-c298-9e44-579484f782c2&amp;tm_stars=5&amp;client_id=skyscanner_app&amp;redirect_delay=1000&amp;price_policy=2&amp;pre_redirect_id=1df33152-3b6e-9eb5-6d53-230e91f030a2&amp;tm_city_code&amp;max_price=20488&amp;guests=1&amp;request_id=1df33152-3b6e-9eb5-6d53-230e91f030a2&amp;tm_country_code=PH</t>
  </si>
  <si>
    <t>9.1694198, 123.2484032</t>
  </si>
  <si>
    <t>Located in Dauin, Salaya Beach Houses is by the ocean, within a 15-minute drive of Dauin Church and Malatapay Market. This beach resort is 7.6 mi (12.2 km) from Robinsons Dumaguete Shopping Center and 7.8 mi (12.6 km) from Belfry.
Enjoy recreational amenities such as a nightclub and an outdoor pool. Additional features at this resort include complimentary wireless internet access, concierge services, and babysitting (surcharge).
Enjoy Asian cuisine at Dahon, a restaurant which features a bar/lounge and a garden view. You can also stay in and take advantage of the room service (during limited hours). Quench your thirst with your favorite drink at the poolside bar. Continental breakfasts are available daily from 7:00 AM to 10:00 AM for a fee.
Featured amenities include a business center, dry cleaning/laundry services, and multilingual staff. Planning an event in Dauin? This resort has 732 square feet (68 square meters) of space consisting of a conference center and a meeting room. A roundtrip airport shuttle is provided for a surcharge (available on request).
Make yourself at home in one of the 9 air-conditioned rooms featuring minibars and DVD players. Your bed comes with down comforters and premium bedding. 32-inch flat-screen televisions with cable programming provide entertainment, while complimentary wireless internet access keeps you connected. Bathrooms feature showers with rainfall showerheads and complimentary toiletries.</t>
  </si>
  <si>
    <t>Sea Dream Resorts</t>
  </si>
  <si>
    <t>www.skyscanner.com.ph/hotel_deeplink/4.0/PH/en-US/PHP/h_h1/130069550/2026-03-02/2026-03-03/hotel/hotel/hotels?legacy_provider_id=927111&amp;rooms=1&amp;closed_user_group=mobile&amp;hb_data=y4umG2AexRBMK8vCq_DF7pxsZNUnXMw34u4Nj8MkOpCTZ0JuFCMaO_M8OSbYVZZj53_MqfYFiCJjF_ELxzwyK7g7jRUK4bDJoyGUK7o72gV_EmkPyr6eSnB_gOAbCn7c0dtZtc3DHdq9w8WAGZlobe9iAVQOuY3jf9JLqRrgNuIyJYNwoYZSMWOBzPqcIQXbkBMFM5QLIfFtvqgIjqQM0ZDGE_qgrm7rQ7_l7u0ptj31i6QFRmvBDyABWAEsApDzH3G55ZLxAsS7To8ozYRu_tOu5DI%3D&amp;q_datetime_utc=2026-03-02T00%3A29%3A40&amp;ticket_price=5300&amp;quote_id=3546103401398269066&amp;utid_state=1&amp;channel=iphone&amp;price_without_closed_user_group=10495&amp;tm_place_name=Dauin&amp;deeplink_data=eyJmaWVsZHMiOnsic2lnbmF0dXJlIjoiZDM5ZDIxZmI1NzhjNTdhYTliNGFlZjZkNmM0NGVhNGYifSwidXJsIjoiaHR0cHM6Ly9waC5ob3RlbHMuY29tL0hvdGVsLVNlYXJjaD90cGlkPTMyMTQmbXBlPTE3NzI0MTEyNjYmZW5kRGF0ZT0yMDI2LTAzLTAzJmFkdWx0cz0xJmxvY2FsZT1lbl9QSCZjaGlkPTAwNmU1MmE4LTRkMDctNGQxYi1hMGU2LWI1MWEyMjM1MWY3NSZlYXBpZD00NCZtY3RjPTMmc3RhcnREYXRlPTIwMjYtMDMtMDImbXBkPVBIUCZtcG49MjAxMjAxMjM4JmN1cnJlbmN5PVBIUCZyYXRlcGxhbmlkPTIwNTY5MzQwOSZtcG09MjQmbXBwPTEmbXBvPUVDJnNlbGVjdGVkPTEwMjU2OTQ5Jm1wYj05NTUuNzQmbXBxPTQ3NzguNjkmbXBhPTQzNDQuMjYifQ%3D%3D&amp;utid=fcfca0ac-9932-2d60-cb24-0373e3bdf016&amp;tm_stars=4&amp;client_id=skyscanner_app&amp;redirect_delay=1000&amp;price_policy=2&amp;pre_redirect_id=ea61ae3c-7f01-1deb-de54-ddc6541bafe6&amp;tm_city_code&amp;max_price=8746&amp;guests=1&amp;request_id=ea61ae3c-7f01-1deb-de54-ddc6541bafe6&amp;tm_country_code=PH</t>
  </si>
  <si>
    <t>9.1660668, 123.2456419</t>
  </si>
  <si>
    <t>Sea Dreams Resort, Dumaguete South Road, Masaplod Sur, Dauin, Negros Oriental, Negros Island Region, 6217, Philippines</t>
  </si>
  <si>
    <t>With a stay at Sea Dream Resorts in Dauin, you'll be 14.3 mi (23 km) from Casaroro Falls and 24.7 mi (39.7 km) from Sumilon Island. This beach resort is 26.1 mi (42 km) from Sumilon Island Beach and 26.3 mi (42.3 km) from Lake Balanan Park.
Enjoy recreational amenities such as an outdoor pool and a fitness center. Additional features at this resort include complimentary wireless internet access, babysitting (surcharge), and tour/ticket assistance. Getting to nearby attractions is a breeze with the area shuttle (surcharge).
Grab a bite to eat at the resort's beachfront restaurant, which features a bar/lounge and a pool view. You can also stay in and take advantage of the room service (during limited hours). Cooked-to-order breakfasts are available daily from 6:30 AM to 10 AM for a fee.
Featured amenities include a business center, dry cleaning/laundry services, and multilingual staff. For a surcharge, guests may use a roundtrip airport shuttle (available 24 hours) and a ferry terminal shuttle.
Make yourself at home in one of the 25 air-conditioned rooms featuring refrigerators and flat-screen televisions. Rooms have private furnished balconies or patios. Complimentary wireless internet access keeps you connected, and cable programming is available for your entertainment. Private bathrooms with showers feature complimentary toiletries and bathrobes.</t>
  </si>
  <si>
    <t>Infinity Diving Resort and Residences</t>
  </si>
  <si>
    <t>www.skyscanner.com.ph/hotel_deeplink/4.0/PH/en-US/PHP/h_fd/186852453/2026-03-05/2026-03-06/hotel/hotel/hotels?legacy_provider_id=927050&amp;rooms=1&amp;closed_user_group=general&amp;hb_data=aEoW-qC1nP0h9BCrt5ku7AgvxG95LjAVcY72qY8Zdlw0iYYn-625-ymc8-XuA97EiRuj_N-3MNxiXDke-8LIWlHN8QpFRcrPeliZQ7cU1IfTYKNwJFS_O_rCFR8dSIOHo_BnE1Y_J69jS3UfdsaxtIWVAsB_qVd0aiC-S_kKajivluN0GoH3qxHUzn_3CTXIiqCc1hClfpVnhvjviRN1Yhka1jKFFDDlxodAixeu1ic_1YT3XKhg01OwXUryuAOtpyL6WNZyhn5AE-Xzd-FTFDKDPBrZ8ZnrXKUM6YdpYcRSLPRdNwHfJkcCk5698Y9Nswo4Vw_yiCLexL3m5fgUf7pc0Ggda4CGRWChuwB65wdDSZsWS-EAco6a81mEZw04oBaWuyOVjOK0PcTl_yUFaEGt-FQW_D-wLXNz1xj2a2qutQ%3D%3D&amp;q_datetime_utc=2026-03-05T14%3A29%3A05&amp;ticket_price=3363&amp;quote_id=-7935657804310132113&amp;utid_state=1&amp;channel=iphone&amp;price_without_closed_user_group=9008&amp;tm_place_name=Dauin&amp;deeplink_data=eyJmaWVsZHMiOnsic2lnbmF0dXJlIjoiYTAwMzJmMDQwZGY4NzIxN2YxZTFmODJjYjhjMDhiMTQifSwidXJsIjoiaHR0cHM6Ly9kZWFscy52aW8uY29tP3NpZz05YjRkNzhjNjI3OTAwZWI5YjVmYTc0ZTBmYjM1YmI5NmM2MDFmMWNiZTQyODNiYWUxOTVjMzNjNWRmNWE2OGQzMzEzMjM3MzEzMjM2MzgzNjMwMzkmc2lnLWlzcz1tZXRhJnR1cmw9aHR0cHMlM0ElMkYlMkZ2aW8uY29tJTJGSG90ZWwlMkZTZWFyY2glM0ZjaGVja0luJTNEMjAyNi0wMy0wNSUyNmNoZWNrT3V0JTNEMjAyNi0wMy0wNiUyNmN1cnJlbmN5JTNEUEhQJTI2ZXB2JTNETVM0eSUyNmVzZCUzRF82S1pPTXp0c0E4TGxkSktXYlhSZC1odVJtNHNZUnQzc1BLWW1GdEtibGpScmdGd2dVeFVWaEZ1cVdsZ2UzYjFjaHNHTi1ZaUc4UTFlcHFNM2RHaDl3cjB6Yy15YWRuQUZpY3c1TU5hSnZvSFNGMFU5RzQ2JTI2Zm9yY2VDdXJyZW5jeUNoYW5nZSUzRDElMjZmb3JjZUxhbmd1YWdlQ2hhbmdlJTNEMSUyNmhvdGVsSWQlM0Q0MjUzMTU5JTI2bGFiZWwlM0RzcmMlMjUzRHNreXNjYW5uZXIlMjUyNnVjb3VudHJ5JTI1M0RQSCUyNTI2dWRldmljZSUyNTNEbW9iaWxlJTI1MjZob3RlbCUyNTNENDI1MzE1OSUyNTI2ZGF5JTI1M0Q1JTI1MjZtb250aCUyNTNEMDMlMjUyNnllYXIlMjUzRDIwMjYlMjUyNmxvcyUyNTNEMSUyNTI2b2ZmZXJpZCUyNTNEb3ItQm9RUjZETUdvJTI1MjZwcmljZSUyNTNEMzM2Mi45MiUyNTI2Y3VycmVuY3klMjUzRFBIUCUyNTI2dXNlcmxhbmclMjUzRGVuJTI1MjZfdGglMjUzRGUxOGZmMDZiOTBiZjEzYWYzNTUzYjVmMGNlOGQ4NjRmYjc4MjYwZDVhNGJiZDk3MyUyNTI2ZHRzJTI1M0QxNzcyNzIwOTM0JTI1MjZvbHV0JTI1M0QxNzcyNzIwOTMzJTI1MjZjYW5QYXlMYXRlciUyNTNEZmFsc2UlMjUyNnJlcXVlc3RVc2VyR3JvdXAlMjUzRCUyNTI2b2ZmZXJVc2VyR3JvdXAlMjUzRHB1YmxpYyUyNmxhbmclM0RlbiUyNm90aSUzRFpzOWpPU29YWmZBJTI2cHJlZmVycmVkUmF0ZSUzRDMzNjIuOTIlMjZwcm9maWxlJTNEcjJkMm03M2tuOCUyNnJvb21zJTNEMSUyNnVzZXJDb3VudHJ5JTNEUEglMjZ1dG1fY2FtcGFpZ24lM0Rza3lzY2FubmVyJTI2dXRtX21lZGl1bSUzRGNwYyUyNnV0bV9zb3VyY2UlM0Rza3lzY2FubmVyIn0%3D&amp;utid=a0479920-671e-c6ed-4678-7ab31d09d18b&amp;tm_stars=3&amp;client_id=skyscanner_app&amp;price_policy=2&amp;pre_redirect_id=2a2b4df5-ae77-5e0e-e015-55ae035db9ec&amp;tm_city_code&amp;max_price=8085&amp;guests=1&amp;request_id=2a2b4df5-ae77-5e0e-e015-55ae035db9ec&amp;tm_country_code=PH</t>
  </si>
  <si>
    <t>9.2122642, 123.2204759</t>
  </si>
  <si>
    <t>Dumaguete South Road, Masaplod Sur, Dauin, Negros Oriental, Negros Island Region, 6217, Philippines</t>
  </si>
  <si>
    <t>Located in Dauin, 10 miles from Robinsons Place Dumaguete, Infinity Diving Resort and Residences has accommodations with an outdoor swimming pool, free private parking, a garden and a private beach area.</t>
  </si>
  <si>
    <t>Green Turtle Highland Resort</t>
  </si>
  <si>
    <t>www.skyscanner.com.ph/hotel_deeplink/4.0/PH/en-US/PHP/h_bc/224678529/2026-03-02/2026-03-03/hotel/hotel/hotels?legacy_provider_id=13&amp;rooms=1&amp;closed_user_group=apps&amp;hb_data=J00rCEsM9NCl4j30Aw4_jlJyQ1kmd897pzhAByG0R8vomj2DNsyxq_w8XpsshS3Ip_VKzrMPAWVpdotaKlUHRKgteA-imtB-zA9ecm0uHO127x_jZa9GNUdsN-jYJ8lxz-OUhAaAf9LgUwk83dlh1EFWDHhrXWonFOgA1wFe5l59SXnx934rxkeXgiIh7_ipCQ_oG7FrZnHNS62rKXGhXHBbb3i6ZhV5rQTeyleQoSErorBHkSfwurhMEiLTFomIfPLTdOercbUluhaDoJr85-zXl3svEY9PKOVKWQ1DnDV3NVjciJJJFR_Q0gBfQ7CVTRPK6J-DuwkroKdR35zXGW_q0E55T_3P9JmoCTSDznUJegIS3Uslo5yrEyqSJgpMDU00gVj0PdM3h-36QqDiJNNSGj0h0cxaGoFqVVHLlJ8rf8KQ&amp;q_datetime_utc=2026-03-02T00%3A29%3A40&amp;ticket_price=826&amp;quote_id=-8780657589939982565&amp;utid_state=1&amp;channel=iphone&amp;price_without_closed_user_group=1004&amp;tm_place_name=Dauin&amp;deeplink_data=eyJmaWVsZHMiOnsic2lnbmF0dXJlIjoiNjY5MjYyMzJhYjA5ZjlhNmRmMTNhZGMwZjg3ZTEzYWYiLCJibG9ja19pZCI6IjE0NTc0MjQ1MDJfNDE3MDg0MDUzXzFfMl8wIn19&amp;utid=2d830407-a8b3-2035-ffac-b716ea0e987e&amp;tm_stars=3&amp;client_id=skyscanner_app&amp;redirect_delay=1000&amp;price_policy=2&amp;pre_redirect_id=d2b3b93a-b19e-784c-db80-c9d5a72d0ffb&amp;tm_city_code&amp;max_price=1855&amp;guests=1&amp;request_id=d2b3b93a-b19e-784c-db80-c9d5a72d0ffb&amp;tm_country_code=PH</t>
  </si>
  <si>
    <t>9.1693073, 123.2490933</t>
  </si>
  <si>
    <t>Kayam, Casile, Dauin, Negros Oriental, Negros Island Region, 6217, Philippines</t>
  </si>
  <si>
    <t>Located in Dauin, 12 miles from Robinsons Place Dumaguete, Green Turtle Highland Resort has accommodations with an outdoor swimming pool, free private parking, a garden and a restaurant.</t>
  </si>
  <si>
    <t>Villa in Blue</t>
  </si>
  <si>
    <t>www.skyscanner.com.ph/hotel_deeplink/4.0/PH/en-US/PHP/h_xp/153332145/2026-03-02/2026-03-03/hotel/hotel/hotels?legacy_provider_id=1&amp;rooms=1&amp;closed_user_group=mobile&amp;hb_data=f13kbQ-ACYRYhZXkm5tcujfyWb2dKw-XB7N8RA2cU4lG3Q2QBvDqQZevPW2fJN9bDB5cIdCsEM-Zpgf8kqJs47K7mF0bn8WSsGxNGgDdXN4pFLjHWSdXvefUpYSlC-vsST-v7cX-OMQxgsff0MMomkcC4UUbnJqWGnCRF58DPSVlTA37OjQPkEkY1ZVqwxjaTLYG3BMVsrxFhfDltPhMTmmk4TIfMMkBJectF8eaoP5oKDWISK2P3veEj6X-hEysZYaJMyesyFMUCik2-VMO3D8I8-I%3D&amp;q_datetime_utc=2026-03-02T00%3A29%3A40&amp;ticket_price=4771&amp;quote_id=5317849439331642545&amp;utid_state=1&amp;channel=iphone&amp;price_without_closed_user_group=5301&amp;tm_place_name=Dauin&amp;deeplink_data=eyJmaWVsZHMiOnsic2lnbmF0dXJlIjoiYzhkNTFjZGVkMGU3YWI0ZTkzMGI3ZGMyODYxYzMwYTAifSwidXJsIjoiaHR0cHM6Ly93d3cuZXhwZWRpYS5jb20ucGgvSG90ZWwtU2VhcmNoP3RwaWQ9NjgmbXBlPTE3NzI0MTEyNjYmZW5kRGF0ZT0yMDI2LTAzLTAzJmFkdWx0cz0xJmxvY2FsZT1lbl9VUyZjaGlkPTJmYTFlNDIyLTFlNzItNDY4Mi05NDdhLTMwNWYyODhjMGZmYiZlYXBpZD00NjIzMCZtY3RjPTMmc3RhcnREYXRlPTIwMjYtMDMtMDImbXBkPUdCUCZtcG49MjAxNzY2NzE3JmN1cnJlbmN5PUdCUCZyYXRlcGxhbmlkPTIwODgxNTE1NCZtcG09MjQmbXBwPTEmbXBvPUVDJnNlbGVjdGVkPTE2NzU3MjI1Jm1wYj02LjU3Jm1wcT01NC43NyZtcGE9NTQuNzcifQ%3D%3D&amp;utid=43b518f5-1af9-a249-915f-d4630fca11a3&amp;tm_stars=3&amp;client_id=skyscanner_app&amp;redirect_delay=1000&amp;price_policy=2&amp;pre_redirect_id=ec5f3298-4947-b63b-6ef9-540a594f99c7&amp;tm_city_code&amp;max_price=4953&amp;guests=1&amp;request_id=ec5f3298-4947-b63b-6ef9-540a594f99c7&amp;tm_country_code=PH</t>
  </si>
  <si>
    <t>9.211231, 123.2846069</t>
  </si>
  <si>
    <t>Masaplod - Bagacay Road, Masaplod Sur, Dauin, Negros Oriental, Negros Island Region, 6217, Philippines</t>
  </si>
  <si>
    <t>Facing the beachfront, Villa in Blue offers 3-star accommodations in Dauin and features a garden, terrace and restaurant. Providing a bar, the property is located within 10 miles of Robinsons Place Dumaguete.</t>
  </si>
  <si>
    <t>Calypso Beach and Dive Resort</t>
  </si>
  <si>
    <t>www.skyscanner.com.ph/hotel_deeplink/4.0/PH/en-US/PHP/h_bc/136280268/2026-03-02/2026-03-03/hotel/hotel/hotels?legacy_provider_id=13&amp;rooms=1&amp;closed_user_group=apps&amp;hb_data=vBYhN_PR-oH8P5KJuAY7HcMa0iVufqexojOhKzkaa3Zq-GRDsqKZ17pMbxh6oizWgNEn52rmf4Ssi7yDE8NRJSG-Gdz6d8tYJIYdIraMqKGzH-wNDeNViSsK-XigBot9Pz1PDYYKsXWtuBNcmxmkRzvLAbxFCYnAaWdH1-tMX4kNFMdtA4WB3x0lcnODb6Q7Z7wja-ETjNA0fK44CgoZIEjO55jm3HqwaHGMoTT3SuyHJUnZ8IoTZI7rzbo8V8XTSEQ7efwRex5F9tvMyeMPFAlBU7rRvcokJ7eWc2PEMPXxcohhdEnqdQxumKKiefJzvYNRGCY6Ik0SJcrf7AL2QcEP9IAIWDXhrEAWHW_5wFh7YhoXLJMFfemcwpan8PzB1WXLmU4LRId_pGiVCP9KTnwGjqp6SOxEeivmDCJDw7LT-VBvd7U%3D&amp;q_datetime_utc=2026-03-02T00%3A29%3A41&amp;ticket_price=4332&amp;quote_id=-97908539600770701&amp;utid_state=1&amp;channel=iphone&amp;price_without_closed_user_group=6087&amp;tm_place_name=Malay&amp;deeplink_data=eyJmaWVsZHMiOnsic2lnbmF0dXJlIjoiYTJjODYyNWY0OTQ2YTQ3ZWU4YWVhZDU1NDU1OTdmNWMiLCJibG9ja19pZCI6IjE0MjU0MTExMV8yNTg3NTc2NzhfMl8xXzAifX0%3D&amp;utid=35a15d75-aa5f-4bf9-e271-aa1f2d1bfee5&amp;tm_stars=3&amp;client_id=skyscanner_app&amp;redirect_delay=1000&amp;price_policy=2&amp;pre_redirect_id=ed588dc4-7c5d-4b9f-b8b1-fcc4615eef00&amp;tm_city_code&amp;max_price=5388&amp;guests=1&amp;request_id=ed588dc4-7c5d-4b9f-b8b1-fcc4615eef00&amp;tm_country_code=PH</t>
  </si>
  <si>
    <t>9.2092771, 123.2841982</t>
  </si>
  <si>
    <t>Sensi, Boracay Beachfront Path, Station 3, Manoc-Manoc, Malay, Aklan, Western Visayas, 5608, Philippines</t>
  </si>
  <si>
    <t>Located along the iconic White Beach of Boracay Island, Calypso Beach and Dove Resort offers sweeping views of the turquoise ocean, facing the sunset.</t>
  </si>
  <si>
    <t>El SueÃƒÆ’Ã†â€™Ãƒâ€ Ã¢â‚¬â„¢ÃƒÆ’Ã¢â‚¬Å¡Ãƒâ€šÃ‚Â±o Resort</t>
  </si>
  <si>
    <t>www.skyscanner.com.ph/hotel_deeplink/4.0/PH/en-US/PHP/h_bc/213621231/2026-03-02/2026-03-03/hotel/hotel/hotels?legacy_provider_id=13&amp;rooms=1&amp;hb_data=TMrQ7POf7pYD1qKUiTpFy8dymaHEjadB1twR-iZt_sGuN-kWNkFbIcswZA1jet0z9LGZP8jbzyZC7YmQliJ95Km-NnbJf4nYVbUXajp-r37l-TZ7eJYPnk36w2RcharZEcm7s1VM41kR7eE55yhdT2ODrugPnu_Ki2vp69xWt-Bq5u3iyuLt2CzO4C-KIsJFDBZH2e9KUzf-40olaUytXRBGS5aYoJvf2BBv8xbt2O-MX_96HOX5XS-U3YXn6Ibf94vO_wu83_txMx0E_NTNLVbUn3XiWUmsIvJCYUTGrOQobe-nv0bcyCd-3R3AXbJjaBTIu4bfNX-KjrBBgfi1bR2Qt7V1EFsSWwd1ZuaISCchqqlo7Nf0FP_0EfHvvy1daDIO0wLlUanVs2ae1HZDtN8OI-wSVNyTX5KyZjaSsXqJtO_w&amp;q_datetime_utc=2026-03-02T00%3A29%3A42&amp;ticket_price=4256&amp;quote_id=1353696923054882731&amp;utid_state=1&amp;channel=iphone&amp;tm_place_name=Zamboanguita&amp;deeplink_data=eyJmaWVsZHMiOnsic2lnbmF0dXJlIjoiYTAwYmE2N2MxOTQyYTk3ZDgwN2Y2YmRiOWM4YzhkMzMiLCJibG9ja19pZCI6IjkxMjg0NDIwOV80MjIyNzcwOTVfM18xXzAifX0%3D&amp;utid=81574056-7c7d-06cf-5ba0-dc13e3ca6d36&amp;tm_stars=0&amp;client_id=skyscanner_app&amp;redirect_delay=1000&amp;price_policy=2&amp;pre_redirect_id=5540cbb5-1c0b-7f72-2e72-0f85553295c9&amp;tm_city_code&amp;max_price=9296&amp;guests=1&amp;request_id=5540cbb5-1c0b-7f72-2e72-0f85553295c9&amp;tm_country_code=PH</t>
  </si>
  <si>
    <t>9.2162043, 123.28591</t>
  </si>
  <si>
    <t>Dumaguete Springs Beach Resort, Dumaguete South Road, San Miguel, Bacong, Negros Oriental, Negros Island Region, 6216, Philippines</t>
  </si>
  <si>
    <t>Zamboanguita</t>
  </si>
  <si>
    <t>Dumaguete Springs Beach Resort</t>
  </si>
  <si>
    <t>https://www.google.com/maps/place/AoJing+Diving+Resort/data=!4m11!3m10!1s0x33ab429ee08a198d:0x61d620f59bf740fe!5m3!1s2026-03-01!4m1!1i2!8m2!3d9.2096754!4d123.284233!16s%2Fg%2F11ddxwkxkn!19sChIJjRmK4J5CqzMR_kD3m_Ug1mE?authuser=0&amp;hl=en&amp;rclk=1</t>
  </si>
  <si>
    <t>9.2096754, 123.284233</t>
  </si>
  <si>
    <t>The Dumaguete Springs Beach Resort is an ideal spot for travelers wanting to discover the city. The Dumaguete Springs Beach Resort offers a pleasant stay in Dauin for those traveling for business or leisure. Sibulan Airport is the closest major transportation option, approximately 18km away. Sibulan Airport is approximately 18km away by road. With multiple attractions nearby including MabuhayDumaguete Dive Center, Pura Vida House Reef and Low Land Resort, guests will find plenty to keep themselves occupied. When guests have some time on their hands they can make use of the onsite facilities. This Dauin hotel provides parking on site.</t>
  </si>
  <si>
    <t>AoJing Diving Resortæ¾³é²¸æ½œæ°´æ¸©æ³‰åº—</t>
  </si>
  <si>
    <t>www.skyscanner.com.ph/hotel_deeplink/4.0/PH/en-US/PHP/h_bc/212657637/2026-03-02/2026-03-03/hotel/hotel/hotels?legacy_provider_id=13&amp;rooms=1&amp;closed_user_group=apps&amp;hb_data=kOzjDDt3XVXpGXO97VKDRKszZzn4MilO0Qd-FPJ14DyEHUIRIrELUkzNiReOEleuwMZ1nFuV_YkT2eWHfV_IOyy6BnWn-qcSRPszYVnI38RGuzUs1rJ_KdooPNea8v1AdErErEH5VktzLbiN0QHrdlr8mnD0i3CKnaD6B4caFaF4zJFCJ95zhTiMlpynnabTChr1fGvWnkx_-A6Rho8rD-aDQRzpy7J_Jn0FW3SfZwm1zrt25tWc0i_1h08UvQS0FMoxR9IgMJpZema04lBdcF8LCviEFYmdf-D5EIW2mxlzCljyaDDxNRdyd0NRlp1dhFKVZGMnFZz-2jz4jUc-3YyWNDLh3apKtspIIPIMY9Ln58AhAb_ejkBL2VioUTyD8l0kadQWKtPSPai_ql3XYdH1Y7b_GVA_Jj7BB0xn0atpmzau7Rk%3D&amp;q_datetime_utc=2026-03-02T00%3A29%3A44&amp;ticket_price=2645&amp;quote_id=-1960027182895379528&amp;utid_state=1&amp;channel=iphone&amp;price_without_closed_user_group=3124&amp;tm_place_name=Dauin&amp;deeplink_data=eyJmaWVsZHMiOnsic2lnbmF0dXJlIjoiNGVmYWJiNzU4OTM4OTQ2NmU4NWQ3NThlMmUxNmFkNTQiLCJibG9ja19pZCI6IjExMDY4MjczMDZfMzgzNDY5Njk3XzFfMl8wIn19&amp;utid=8069d6ae-832c-22d2-c1a3-e7149a839c2f&amp;tm_stars=0&amp;client_id=skyscanner_app&amp;redirect_delay=1000&amp;price_policy=2&amp;pre_redirect_id=8683e8af-9cc3-06aa-d241-bf24e3d79650&amp;tm_city_code&amp;max_price=2645&amp;guests=1&amp;request_id=8683e8af-9cc3-06aa-d241-bf24e3d79650&amp;tm_country_code=PH</t>
  </si>
  <si>
    <t>9.1441109, 123.2341287</t>
  </si>
  <si>
    <t>Fish Unlimited, Dumaguete South Road, Poblacion District II, Bulak, Dauin, Negros Oriental, Negros Island Region, 6217, Philippines</t>
  </si>
  <si>
    <t>7 miles from Robinsons Place Dumaguete in Dauin, AoJing Diving Resortæ¾³é²¸æ½œæ°´æ¸©æ³‰åº— features accommodations with access to a hot spring bath. This beachfront property offers access to free Wifi and free private parking.</t>
  </si>
  <si>
    <t>TLT Guesthouses - Dauin</t>
  </si>
  <si>
    <t>www.skyscanner.com.ph/hotel_deeplink/4.0/PH/en-US/PHP/h_ad/222102035/2026-03-05/2026-03-06/hotel/hotel/hotels?legacy_provider_id=22&amp;rooms=1&amp;hb_data=gebCoix1QkFVbhIiE6eBznzbrLDKkq-55VBmLYjhdmQz8_ucvesyN457YrVzmilJaC2Gjvrjn0HIl4jWw-vptOzDrMfYsb_5al8AEOFXetStOpV6N19-YaG1_sYeueY4gwpkFYUqXr7PS0eAF3fAVFXxU-VuIj1S-iwChm509SGmAKVgCs4kSGH53CMJNr6VXGDn1-pRnWMxtrE2m_DNUl4Dcdpwr-8KRwksAnUSK3ZO6JPaYTtRgrAKQBDnbnpx_Aj45amjHOKzwrNI8HzSEgySwDkZqakoJP0Be6NmNGP5aG9AYKXDzByo8w6f6_mHnaMIIWgH5JhJf-g4XbBNLOpEwIOCIKr3hu4PatmliVV-IDQjIsOOn-QmcT3pqDang3eZ_3gnvY3JU0a06eQG5MsblAnZhrj8fL4ZYYrjHIXT&amp;q_datetime_utc=2026-03-05T14%3A29%3A13&amp;ticket_price=2262&amp;quote_id=1592533388215250482&amp;utid_state=1&amp;channel=iphone&amp;tm_place_name=Zamboanguita&amp;deeplink_data=eyJmaWVsZHMiOnsic2lnbmF0dXJlIjoiOTgyOGJlMjExZDg2NDNjM2YyZDljMTlkZWVjNWQ2ZDEifSwidXJsIjoiaHR0cHM6Ly93d3cuYWdvZGEuY29tL3BhcnRuZXJzL3BhcnRuZXJzZWFyY2guYXNweD9jaWQ9MTg0NjM4MyZoaWQ9NTk3NTA2MDUmY3VycmVuY3k9UEhQJmNoZWNraW49MjAyNi0wMy0wNSZjaGVja291dD0yMDI2LTAzLTA2Jk51bWJlcm9mQWR1bHRzPTEmTnVtYmVyb2ZDaGlsZHJlbj0wJlJvb21zPTEmbWNpZD0zMDM4Jm1hc3RlclJvb21JZD05MDYwOTk5ODYmbXB0PVQzRmhTMVJyZWxaTEwySmpaWHBIZUZsU1FWa3plR2t6T1RNdk4wUkVXakZIYVROdE1HMTZOamhuWm05TlR6a3lPVzAyZVhwdGNYbDBaRGR4VGxaU1JsaG1PVXBTT0M4clJGSjFOMlpRWWxrJlRvdGFsUHJpY2U9MjI2MS44NSZUb3RhbFRheD0yMTYuNjAmVG90YWxGZWU9OTAuMjUmVG90YWxTdXJjaGFyZ2U9MCZtY3VyPVBIUCJ9&amp;utid=582e87c0-3540-2637-0ac2-f16263dd419d&amp;tm_stars=0&amp;client_id=skyscanner_app&amp;price_policy=2&amp;pre_redirect_id=6c1c7214-1faa-eac3-c3f3-6f37bfa6da81&amp;tm_city_code&amp;max_price=4330&amp;guests=1&amp;request_id=6c1c7214-1faa-eac3-c3f3-6f37bfa6da81&amp;tm_country_code=PH</t>
  </si>
  <si>
    <t>9.1075252, 123.2043109</t>
  </si>
  <si>
    <t>Maayongtubig, Dauin, Negros Oriental, Negros Island Region, 6217, Philippines</t>
  </si>
  <si>
    <t>TLT Guesthouses - Dauin in Dauin provides accommodations with pool with a view, a garden, and a terrace. This beachfront property offers access to free Wifi and free private parking. Guests can make use of the outdoor fireplace or the picnic area, or enjoy views of the garden and quiet street.
At the homestay, the units are equipped with a desk. Some units are air conditioned and include a balcony and a a dressing room. At the homestay, each unit comes with bed linen and towels.
The breakfast offers continental, Asian options and local specialities and fruit are being served.
For guests with children, the homestay offers an indoor play area and an outdoor play equipment. Snorkeling, fishing, and canoeing are possible within the area, and TLT Guesthouses - Dauin offers a private beach area.
Zamboanguita Beach is a 11-minute walk from the accommodation, while Robinsons Place Dumaguete is 12 miles from the property. Sibulan Airport is 15 miles away, and the property offers a paid airport shuttle service.</t>
  </si>
  <si>
    <t>Sweet Water Resort</t>
  </si>
  <si>
    <t>www.skyscanner.com.ph/hotel_deeplink/4.0/PH/en-US/PHP/h_ad/200601055/2026-03-05/2026-03-06/hotel/hotel/hotels?legacy_provider_id=22&amp;rooms=1&amp;closed_user_group=general&amp;hb_data=Ma--WiUl-Ctah9kAk9UD1JQibLz_qxkEQ7lG4Jt2PTwz4gEcJuy_28w_IGw1lsUwKxKOC8DUXh3GdapbeDfRmXTEPSotlIWrUnvHcASxlQViNSy-zhIQgXFglSXt7iK3EJx1rEPb78G0hHKJRnvhLUNlzx9Ia_twQsuQwkbMkRTn4BMZhdrMNITH6OL-6LpvR7zxTWE4FS4SlYylNjCyNATSzuwS_HAtE47hM1ckLLuBaLX10Mt2qZlnnr1VgOSymmgpZTKkB7v9t4KT_bKOOfQ7kuq1vDJqs509mC7FYrtZLKOWWjqNENviuDL9UdFwgD7tpfu16BQ5ykxrcN9GvFAhKObC--UUqM2NQW1FWlXaSrYqLWQ1CE6pgy40V_Wd7y_eu2MJ8dHNBKuRo5eV-GRYttcSrNy91TQe2rxujakj&amp;q_datetime_utc=2026-03-05T14%3A29%3A14&amp;ticket_price=1376&amp;quote_id=-3925418127199187582&amp;utid_state=1&amp;channel=iphone&amp;price_without_closed_user_group=1702&amp;tm_place_name=Zamboanguita&amp;deeplink_data=eyJmaWVsZHMiOnsic2lnbmF0dXJlIjoiZDRmMTA5ZDMwZDY4NjY2OTBkMTU0MTJjZTg1OWE3ZjcifSwidXJsIjoiaHR0cHM6Ly93d3cuYWdvZGEuY29tL3BhcnRuZXJzL3BhcnRuZXJzZWFyY2guYXNweD9jaWQ9MTg0NjM4MyZoaWQ9NDY3NzgyNTgmY3VycmVuY3k9UEhQJmNoZWNraW49MjAyNi0wMy0wNSZjaGVja291dD0yMDI2LTAzLTA2Jk51bWJlcm9mQWR1bHRzPTEmTnVtYmVyb2ZDaGlsZHJlbj0wJlJvb21zPTEmbWNpZD0zMDM4Jm1hc3RlclJvb21JZD03NDYzNDU4NDcmbXB0PVRVOUdjMlZ1Vm1SYVJYWTVia2Q0Yld3M1VpOW1jVGhJYzJSQ05uQlBlV1YyYmxVMWNraFBabVpxVTNoeWJteExSSG94VDJka1ZHazJPVWRyTkVkT1FVeFplR3BUU1dGd1dWRjRSVmxuUFQwJlRvdGFsUHJpY2U9MTM3Ni4xOSZUb3RhbFRheD0wLjAwJlRvdGFsRmVlPTAuMDAmVG90YWxTdXJjaGFyZ2U9MCZtY3VyPVBIUCJ9&amp;utid=5578cb19-56b2-6361-7642-61fc6fb35ec0&amp;tm_stars=0&amp;client_id=skyscanner_app&amp;price_policy=2&amp;pre_redirect_id=820da6ad-548b-1730-4d53-33b62f1e94d4&amp;tm_city_code&amp;max_price=2250&amp;guests=1&amp;request_id=820da6ad-548b-1730-4d53-33b62f1e94d4&amp;tm_country_code=PH</t>
  </si>
  <si>
    <t>9.1923261, 123.2709559</t>
  </si>
  <si>
    <t>Magsaysay Street, Poblacion, Basak, Zamboanguita, Negros Oriental, Negros Island Region, 6218, Philippines</t>
  </si>
  <si>
    <t>With a stay at Sweet Water Resort in Zamboanguita, you'll be within a 15-minute drive of Malatapay Market and Dauin Church. This hotel is 14.3 mi (23 km) from Siaton Plaza and 15.9 mi (25.6 km) from Robinsons Dumaguete Shopping Center.
Take advantage of recreation opportunities such as an outdoor pool or take in the view from a terrace and a garden. Additional features at this hotel include complimentary wireless internet access, a picnic area, and barbecue grills.
Grab a bite from the snack bar/deli serving guests of Sweet Water Resort. Quench your thirst with your favorite drink at the bar/lounge. Cooked-to-order breakfasts are available daily from 7:00 AM to 10:00 AM for a fee.
Featured amenities include complimentary newspapers in the lobby and a 24-hour front desk. Free self parking is available onsite.
Make yourself at home in one of the 9 air-conditioned rooms featuring flat-screen televisions. Complimentary wireless internet access keeps you connected, and cable programming is available for your entertainment. Private bathrooms with showers feature rainfall showerheads and complimentary toiletries. Conveniences include desks, and housekeeping is provided daily.</t>
  </si>
  <si>
    <t>www.skyscanner.com.ph/hotel_deeplink/4.0/PH/en-US/PHP/h_bc/134564277/2026-03-05/2026-03-06/hotel/hotel/hotels?legacy_provider_id=13&amp;rooms=1&amp;closed_user_group=general&amp;hb_data=W9lxFle346OX7oL7yngoqAcRmtHQUBxH7RAL4_ddyAVvUfx4kL3Iw2JB6DnxJK80QSshxO89ri58jda43Y-tnhorSS-EwcrUgPY_rF4HkGtn_F8EUsihWkmD27ZjiFGRRr6lqi69AVUl3pSXRCKVBLX-b6Ubn2idKripXw4O6Dc1bqpsHMov83qJIMPiqGbfzyOpe2C57BAjXQIU2mqQmHZA_hcvtp17JFm_n1uiTg5raEQwOgtQVZo3Tp0yOt8ZrodkR_yqZVA4Lw9Ds2SwwT28QRa0JXgtBdMArntBSXGt9d9xW0C8hFtYcCD2xZJrSMjxYCE2YyyBeiZmfRGiV9PSSBR8u0oCsw5LhgETSc-ycPrCUaDJf4grEMJxdwK6myv7PX_vEofGTondVKpJ9PeGmh0PNvOeVW9xNAVi8PU75HQDVcKySQ%3D%3D&amp;q_datetime_utc=2026-03-05T14%3A29%3A15&amp;ticket_price=10877&amp;quote_id=9103682748032151030&amp;utid_state=1&amp;channel=iphone&amp;price_without_closed_user_group=17248&amp;tm_place_name=Dauin&amp;deeplink_data=eyJmaWVsZHMiOnsic2lnbmF0dXJlIjoiMzNiZjhjODdkMzBiODk1ZWRmZTI5MzhkMzE1YzYwNmUiLCJibG9ja19pZCI6InYxX0NnRXRFTXdDR2lnS0hUSXdNall0TURNdE1EVlVNREE2TURBNk1EQXVNREF3S3pBM09qQXdFQUVZM3dFb0FUZ0JJZ0lJQVE9PV9DaW9JenFHSUF4QUNJTVFFS0pDVER6QUNRQUZLRXpNeFJEVXdVRjh4TkVReE1EQlFYekV3TUZCUW1BVVNCZ2dCSWdJcURob0VLQUl3QVNJRUNBSVlBZz09In19&amp;utid=ec23837d-1863-1707-c092-0f25956ea253&amp;tm_stars=0&amp;client_id=skyscanner_app&amp;price_policy=2&amp;pre_redirect_id=13655727-f332-f122-4682-a44910b7f826&amp;tm_city_code&amp;max_price=10877&amp;guests=1&amp;request_id=13655727-f332-f122-4682-a44910b7f826&amp;tm_country_code=PH</t>
  </si>
  <si>
    <t>9.2109961, 123.2315736</t>
  </si>
  <si>
    <t>NoMa Mountain Getaway - Family Package</t>
  </si>
  <si>
    <t>https://www.google.com/maps/place/Mario%27s+Scuba+Diving+and+Homestay/data=!4m11!3m10!1s0x33ab4548bf36bfb7:0xb788d6f383f240d1!5m3!1s2026-03-01!4m1!1i2!8m2!3d9.077697!4d123.2690225!16s%2Fg%2F1hhhvlp5d!19sChIJt782v0hFqzMR0UDyg_PWiLc?authuser=0&amp;hl=en&amp;rclk=1</t>
  </si>
  <si>
    <t>9.077697, 123.2690225</t>
  </si>
  <si>
    <t>NoMa Mountain Getaway, Kayam, Casile, Dauin, Negros Oriental, Negros Island Region, 6217, Philippines</t>
  </si>
  <si>
    <t>NoMa Mountain Getaway - Family Package is a recently renovated vacation home in Dauin where guests can make the most of the garden and barbecue facilities.</t>
  </si>
  <si>
    <t>Mario's Scuba Diving and Homestay</t>
  </si>
  <si>
    <t>www.skyscanner.com.ph/hotel_deeplink/4.0/PH/en-US/PHP/h_bc/223750789/2026-03-02/2026-03-03/hotel/hotel/hotels?legacy_provider_id=13&amp;rooms=1&amp;closed_user_group=apps&amp;hb_data=cgbwz8S5SuWGyur8EI9UmvreYmfLf1mhz2_h1JcGbG1Hfo2DIWsCoGINSzyJ2VaXDprj0hz0WoXV5T8pjgtij4r19eg5h_Y2sITSTA9uDwHWnFBwe8lm3wN_N8ComE48Dbd3C4gla4EvLL7Pa3UUcTj5TmbfxgQGStNm0s_OsjzNLDJsw5v_cKGxPj7TDDCi4qUIzW3P6kWocE8prU7afouLmtl_4f01gQZOTrwjPCscKDoQzHctS1qr9i_osFtiH2HwdHEpZUe3q5CjoUPwLiwD3Ps6gpA2dNU4R7_MWh5TjPhvFjEzbq9QYsEjI30Vd72-NpX7rLohWyb8d_K8tXIClep47dLDi3IJ_m4ZmseNJujKH0_mLpKXb2xLMpGfZaJBnLtqWtak021ac540T2ShrFkfjpT2aGa5nQQ0x9ndfQVj&amp;q_datetime_utc=2026-03-02T00%3A29%3A53&amp;ticket_price=616&amp;quote_id=8652189436948832405&amp;utid_state=1&amp;channel=iphone&amp;price_without_closed_user_group=737&amp;tm_place_name=Dauin&amp;deeplink_data=eyJmaWVsZHMiOnsic2lnbmF0dXJlIjoiZTA3NGQ1NjNmOTBhYWY0NWEyZmQ4N2E4OGViMWZmY2UiLCJibG9ja19pZCI6IjExMDg1MTAzMDJfMzgzNjA4Mzg4XzFfNDJfMCJ9fQ%3D%3D&amp;utid=de05a799-3135-0288-8f8d-a235701deff2&amp;tm_stars=0&amp;client_id=skyscanner_app&amp;redirect_delay=1000&amp;price_policy=2&amp;pre_redirect_id=96904103-4495-9b59-59ce-f87de21aaf9f&amp;tm_city_code&amp;max_price=671&amp;guests=1&amp;request_id=96904103-4495-9b59-59ce-f87de21aaf9f&amp;tm_country_code=PH</t>
  </si>
  <si>
    <t>9.1613423, 123.2423852</t>
  </si>
  <si>
    <t>Maria Home stay, Cogon, Apo Island, Dauin, Negros Oriental, Negros Island Region, Philippines</t>
  </si>
  <si>
    <t>Mario's Scuba Diving and Homestay offers accommodations in Apo Island near Apo Island Beach and Apo Island. The property has a garden and a restaurant that serves local cuisine.</t>
  </si>
  <si>
    <t>Salum Dive Resort</t>
  </si>
  <si>
    <t>www.skyscanner.com.ph/hotel_deeplink/4.0/PH/en-US/PHP/h_fd/216904975/2026-03-05/2026-03-06/hotel/hotel/hotels?legacy_provider_id=927050&amp;rooms=1&amp;closed_user_group=general&amp;hb_data=BkMH6HHVmWebEojxajCb0StqO2pK5Myl03gwnYfrGKizsbgQ4Tp0X8EI6spzS4M93Pgv3SnaNqUTBAFsfEal-ldAHiudgJjCDL0zo5sEIWBD0k88LlUbT3Tc-NAkfo7-Jl143Y53L7EaUwFnVn9Qv3tMmdp92UfAKIewlJuOxffC0Y6QEdEZDi8rJLWAXDQq2VqXIriNmkN0-KpQUr2GchMF7oiRI5EU79GdcMO-EbuZfRSYauPr-E5rN7aYpmYVC0zw8P2jKVUuLF_Ijz1TPIdqiFStxnzKZ6HDZ9PF6hXw5YwMPdnLz7n9V2c_OzgewUIVTbSzalXQGoPpUCQk8SYrQEUH3V2qzEmwiR91_wYS9bTQYc4xEMQ2uFVIH77sHj_cgMU5WjhJSThrMPsj3HwrXpupKAviBOxtg_Ve-wqnrw%3D%3D&amp;q_datetime_utc=2026-03-05T14%3A29%3A22&amp;ticket_price=8500&amp;quote_id=-1332116602445701131&amp;utid_state=1&amp;channel=iphone&amp;price_without_closed_user_group=14334&amp;tm_place_name=Dauin&amp;deeplink_data=eyJmaWVsZHMiOnsic2lnbmF0dXJlIjoiNGUyYjUzNDAwNGQ0NWQ3NzQwODk1MDhmZWFhZTI3ZjUifSwidXJsIjoiaHR0cHM6Ly9kZWFscy52aW8uY29tP3NpZz1jNjFlNzgwOTc1NTlmNDZkOTI0MzFlMWRiMmQ2NzBhNzBiMGNmODkyOWIyNmYyNjA3Y2E4ZDg2NzQ3YzU1MGJiMzEzNzMwMzYzNjMxMzUzMTMyMzkmc2lnLWlzcz1tZXRhJnR1cmw9aHR0cHMlM0ElMkYlMkZ2aW8uY29tJTJGSG90ZWwlMkZTZWFyY2glM0ZjaGVja0luJTNEMjAyNi0wMy0wNSUyNmNoZWNrT3V0JTNEMjAyNi0wMy0wNiUyNmN1cnJlbmN5JTNEUEhQJTI2ZXB2JTNETVM0eSUyNmVzZCUzRHdFM24yeW82c1Q3VkprM205NzZ5WUNlWlJ2RHBIYnpGUGxkXzFmc1NXZGdRMzdfdGJtTElkRF9sa3U1anFMbGpORExaN2h4RjBiZU1ZRWx2YW5SbUdVcWt2Y3JVZE1mcGxUS0w1VDZYYjRjV3pUTm5iZlUyaHd2bCUyNmZvcmNlQ3VycmVuY3lDaGFuZ2UlM0QxJTI2Zm9yY2VMYW5ndWFnZUNoYW5nZSUzRDElMjZob3RlbElkJTNEMTE1NTQwODIwJTI2bGFiZWwlM0RzcmMlMjUzRHNreXNjYW5uZXIlMjUyNnVjb3VudHJ5JTI1M0RQSCUyNTI2dWRldmljZSUyNTNEbW9iaWxlJTI1MjZob3RlbCUyNTNEMTE1NTQwODIwJTI1MjZkYXklMjUzRDUlMjUyNm1vbnRoJTI1M0QwMyUyNTI2eWVhciUyNTNEMjAyNiUyNTI2bG9zJTI1M0QxJTI1MjZvZmZlcmlkJTI1M0RvcHp3bXpoa25paFUlMjUyNnByaWNlJTI1M0Q4NTAwLjI4JTI1MjZjdXJyZW5jeSUyNTNEUEhQJTI1MjZ1c2VybGFuZyUyNTNEZW4lMjUyNl90aCUyNTNENTk0YWY3M2UzMmEwZmE5MjcwMWQyZWM3YTA1ODMzN2I4ZTBjZDNhNDQyMDNlMDE0JTI1MjZkdHMlMjUzRDE3NzI3MjAyMjklMjUyNm9sdXQlMjUzRDE3NzI3MjAyMjYlMjUyNmNhblBheUxhdGVyJTI1M0RmYWxzZSUyNTI2cmVxdWVzdFVzZXJHcm91cCUyNTNEJTI1MjZvZmZlclVzZXJHcm91cCUyNTNEcHVibGljJTI2bGFuZyUzRGVuJTI2b3RpJTNESU9XTkJ2TmJmd00lMjZwcmVmZXJyZWRSYXRlJTNEODUwMC4yOCUyNnByb2ZpbGUlM0RyMmQybTcza244JTI2cm9vbXMlM0QxJTI2dG9rZW4lM0Q3ZmUyNzYlMjZ1c2VyQ291bnRyeSUzRFBIJTI2dXRtX2NhbXBhaWduJTNEc2t5c2Nhbm5lciUyNnV0bV9tZWRpdW0lM0RjcGMlMjZ1dG1fc291cmNlJTNEc2t5c2Nhbm5lciJ9&amp;utid=bf67b900-c117-3502-0867-d47c5c6daa85&amp;tm_stars=0&amp;client_id=skyscanner_app&amp;price_policy=2&amp;pre_redirect_id=de6cb10d-d095-f92b-b20a-948098838538&amp;tm_city_code&amp;max_price=11536&amp;guests=1&amp;request_id=de6cb10d-d095-f92b-b20a-948098838538&amp;tm_country_code=PH</t>
  </si>
  <si>
    <t>9.1192934, 123.2112181</t>
  </si>
  <si>
    <t>Located in Dauin, 13 miles from Robinsons Place Dumaguete, Salum Dive Resort provides accommodations with an outdoor swimming pool, free private parking, a garden and a shared lounge.</t>
  </si>
  <si>
    <t>Allura Resort Dive and Spa</t>
  </si>
  <si>
    <t>www.skyscanner.com.ph/hotel_deeplink/4.0/PH/en-US/PHP/h_h1/189836476/2026-03-05/2026-03-06/hotel/hotel/hotels?legacy_provider_id=927111&amp;rooms=1&amp;closed_user_group=mobile&amp;hb_data=ZCp9DqiFyFhYeYfTtNQwqetZLPKYE5B-0jK30opwyPjSXbmGV8IJFh3IL_xGAItuIIM6aEhJ1QukFihAKzeQ2UlNthwgC02Vfw--4N8yZaL6yslf1f9tE0iQ-PBOhsTjq48XyjByO6bJJD-miFI-IzE4Z3A7ozfaPss0nghUt2drv6VLsUh1yLJ8H0D-WQCvBUJxmyTp0C7DIe35sEWY2LHENvXrrz9wYQn7p_jSuSaHHbe_JQMWDwALAalubAd2IlCr_P2aq2EuVVolURMeqYFPHEU%3D&amp;q_datetime_utc=2026-03-05T14%3A29%3A26&amp;ticket_price=4095&amp;quote_id=-5776623970412644938&amp;utid_state=1&amp;channel=iphone&amp;price_without_closed_user_group=4550&amp;tm_place_name=Zamboanguita&amp;deeplink_data=eyJmaWVsZHMiOnsic2lnbmF0dXJlIjoiZWU3NWIxMmYxYWRjYmE5OTQ2MzczZmM3YjZhY2RmOWEifSwidXJsIjoiaHR0cHM6Ly9waC5ob3RlbHMuY29tL0hvdGVsLVNlYXJjaD90cGlkPTMyMTQmbXBlPTE3NzI3MjA5MzMmZW5kRGF0ZT0yMDI2LTAzLTA2JmFkdWx0cz0xJmxvY2FsZT1lbl9QSCZjaGlkPWQyZjdhZTA1LWE3ZTgtNDhjNi1iM2I1LTM4YTI4YjU2NGRkNyZlYXBpZD00NCZtY3RjPTMmc3RhcnREYXRlPTIwMjYtMDMtMDUmbXBkPVBIUCZtcG49MjE3MjA4NzQ1JmN1cnJlbmN5PVBIUCZyYXRlcGxhbmlkPTI2ODAzMzgxMCZtcG09MjQmbXBwPTEmbXBvPUVDJnNlbGVjdGVkPTI0OTk0NTgxJm1wcT00MDk1LjAwJm1wYT00MDk1LjAwIn0%3D&amp;utid=4e39267e-917b-d899-40ec-6d5785233597&amp;tm_stars=2&amp;client_id=skyscanner_app&amp;price_policy=2&amp;pre_redirect_id=029f5b9f-025c-d2fd-0405-7680c5bce1d4&amp;tm_city_code&amp;max_price=4095&amp;guests=1&amp;request_id=029f5b9f-025c-d2fd-0405-7680c5bce1d4&amp;tm_country_code=PH</t>
  </si>
  <si>
    <t>9.0782071, 123.2687044</t>
  </si>
  <si>
    <t>Allura Resort Dive and Spa, Dumaguete South Road, Malatapay, Basak, Zamboanguita, Negros Oriental, Negros Island Region, 6218, Philippines</t>
  </si>
  <si>
    <t>Experience an abundance of unparalleled facilities and features at Allura Resort Dive &amp; Spa.Share your photos and respond to emails at your convenience, thanks to the free Wi-Fi internet access offered by resort.Should you require transportation to or from the airport, resort is able to organize it prior to your arrival date.Experience the wonders of Dumaguete with ease by utilizing the services provided at car hire. Visitors can take advantage of complimentary parking directly at the resort. Reception services such as luggage storage and safety deposit boxes are available to accommodate your requirements. Securing top-notch tickets and snagging sought-after dining reservations become effortless, thanks to the resort's ticket service and tours.Traveling with minimal luggage is achievable at Allura Resort Dive &amp; Spa due to the resort's laundry service ensuring your garments stay fresh.Room amenities like room service and daily housekeeping contribute to making a perfect selection for your stay.Smoking is limited to specified smoking zones. Each accommodation at Allura Resort Dive &amp; Spa is thoughtfully created and adorned to provide visitors with a comfortable, home-like atmosphere.In certain rooms, the resort offers linen service and air conditioning for guest convenience and satisfaction. At Allura Resort Dive &amp; Spa, the uniquely tailored rooms provide a configuration choice resembling a balcony or terrace.In select rooms, guests at the resort can enjoy top-notch in-room entertainment with television and cable TV available for their convenience. Rest assured, in a few chosen rooms, you will find the convenience of a refrigerator, bottled water, a coffee or tea maker and mini bar at your disposal. Maintain your cleanliness and comfort using a hair dryer and toiletries available in select guest restrooms. Begin your holiday on a high note. At Allura Resort Dive &amp; Spa, your mornings are greeted with a delightful, free breakfast.Should you prefer not to venture out for a meal, the enticing culinary choices at resort are always available for your satisfaction. Experience an unforgettable evening with your fellow travelers just a short distance away, at resort's bar. Indulge in the numerous pursuits available at Allura Resort Dive &amp; Spa.Experience the unique private beach at resort, offering exceptional direct access to the ocean just for you.Unwind after your day by exploring the massage and find warmth and relaxation.Each day at resort, immerse yourself in the invigorating waters of the pool, perfect for a rejuvenating plunge or a series of revitalizing laps.</t>
  </si>
  <si>
    <t>www.skyscanner.com.ph/hotel_deeplink/4.0/PH/en-US/PHP/h_bc/136280268/2026-03-02/2026-03-03/hotel/hotel/hotels?legacy_provider_id=13&amp;rooms=1&amp;closed_user_group=apps&amp;hb_data=o6_vb-pYEPEZCN6ZelrzPRbVTWZHrykC9cKZ6QvYpTeHa-ArDvG3D3ukWQm8rmYq35-b1cJk2Ws5985i0D_8XZveeq70E0e6VnnNcrZXhN3xLfannIlZY7qIeEwUqDOniZzpjFMcggdElchqxKGCLt_683otuIxEkl7IgZwDConjMk0k5zQTD-2v1kQUMzMNyJYbdHp57r2721PZuBXyGoIyp3zm1_ui6aODcsfbSQkOUsMu7pwHre24xkyFJRhZ_kLmbfkISZpOc1hK-6qG_jpX0HR4iZpEz6Yv-aP64R1MezoMTJhus9vUnBGhAjJ8P_t4dMQ-tUkfVVDXzNWWqAbPM9mNeFHc1y-770cLSx7CZ2raFjdbBK8A1CTMigIdAUOBLdC7ZD-nxjJZZ0tDi1cZxbcR-b7GbdKIzI3F3WOM2MKbyI0%3D&amp;q_datetime_utc=2026-03-02T00%3A31%3A03&amp;ticket_price=4332&amp;quote_id=-97908539600770701&amp;utid_state=1&amp;channel=iphone&amp;price_without_closed_user_group=6087&amp;tm_place_name=Malay&amp;deeplink_data=eyJmaWVsZHMiOnsic2lnbmF0dXJlIjoiYTJjODYyNWY0OTQ2YTQ3ZWU4YWVhZDU1NDU1OTdmNWMiLCJibG9ja19pZCI6IjE0MjU0MTExMV8yNTg3NTc2NzhfMl8xXzAifX0%3D&amp;utid=734563fd-13a5-515f-293b-cb3c0373f6e7&amp;tm_stars=3&amp;client_id=skyscanner_app&amp;redirect_delay=1000&amp;price_policy=2&amp;pre_redirect_id=8c999f88-6b96-4406-2a1e-0ba4527d1857&amp;tm_city_code&amp;max_price=5388&amp;guests=1&amp;request_id=8c999f88-6b96-4406-2a1e-0ba4527d1857&amp;tm_country_code=PH</t>
  </si>
  <si>
    <t>9.1402927, 123.2296414</t>
  </si>
  <si>
    <t>Wellbeach Dive Resort</t>
  </si>
  <si>
    <t>www.skyscanner.com.ph/hotel_deeplink/4.0/PH/en-US/PHP/h_fd/47041235/2026-03-05/2026-03-06/hotel/hotel/hotels?legacy_provider_id=927050&amp;rooms=1&amp;closed_user_group=apps&amp;hb_data=F2wWW3fNaIxn3-QTioRrFdhIq4rX26Wu7S6E0MYYWsOOldTng4ffziWF7WfY65qe16flgf76Q5dDZxhKqQxk8vmtFthoT_tLgC6_RnvlPSZfla9gSTaL2RtH33RfUzxLzNYGy5uTf4TKvdYfGGhpoxguHSx9Ytno0ygf-aMhtCJzpMhHDyhuwgyi0AAfAy8MZGVB6b4opxGGCgnwAqmHC8Z18d_CXdwEIxhcfBKCnuTemsy3cRhdGXQH5qnnZan5wKZs7eVUtEu7gQV5ktsB71sszdtmtcw_9Wy3YuuVIextxQcIoW-20lPKc75iG-WFX_S7dIOgAfiZhTUuPkRi6kKyJxtGuMb-10EkhJTbUWEJNc9YucwHm9KCBqAyO4Cbi639apwQ3ANdvROMHevysl6bTRLBNfxBZ_n0ZAis0v1ekw%3D%3D&amp;q_datetime_utc=2026-03-05T14%3A29%3A27&amp;ticket_price=3526&amp;quote_id=-3445971504773108051&amp;utid_state=1&amp;channel=iphone&amp;price_without_closed_user_group=7785&amp;tm_place_name=Zamboanguita&amp;deeplink_data=eyJmaWVsZHMiOnsic2lnbmF0dXJlIjoiZjlkODZiZTQ0NzYyNDdlYjFlNmNkN2RmMjJkZmEyMjkifSwidXJsIjoiaHR0cHM6Ly9kZWFscy52aW8uY29tP3NpZz0xMTVkM2Y2ZGI2N2IzNzNlMTM3M2I5Zjc0ODZiMGI2MTRhMjFhNjhjMjg5NmRhZTM3YWRiNzI2OTIxMzk5NjZmMmQzMTMzMzczNDMzMzczNDMzMzYzNCZzaWctaXNzPW1ldGEmdHVybD1odHRwcyUzQSUyRiUyRnZpby5jb20lMkZIb3RlbCUyRlNlYXJjaCUzRmNoZWNrSW4lM0QyMDI2LTAzLTA1JTI2Y2hlY2tPdXQlM0QyMDI2LTAzLTA2JTI2Y3VycmVuY3klM0RQSFAlMjZlcHYlM0RNUzR5JTI2ZXNkJTNEeWNGbGFsR2ZSUmNZenpFd1ozZDhDeTZ6RnRXZWhyd3lCOTl1VWl1N2hqbnNwOTJpTmdONFFZakgtY2tWbjRSUDVra0FvbUdEcGVESmZLZi1Ld1BsRlEzSTdlblgzVDFOaUJTNGhHVXpHQzBQN2Q3b0JRJTI1M0QlMjUzRCUyNmZvcmNlQ3VycmVuY3lDaGFuZ2UlM0QxJTI2Zm9yY2VMYW5ndWFnZUNoYW5nZSUzRDElMjZob3RlbElkJTNEMTU1MjYzMyUyNmxhYmVsJTNEc3JjJTI1M0Rza3lzY2FubmVyJTI1MjZ1Y291bnRyeSUyNTNEUEglMjUyNnVkZXZpY2UlMjUzRG1vYmlsZSUyNTI2aG90ZWwlMjUzRDE1NTI2MzMlMjUyNmRheSUyNTNENSUyNTI2bW9udGglMjUzRDAzJTI1MjZ5ZWFyJTI1M0QyMDI2JTI1MjZsb3MlMjUzRDElMjUyNm9mZmVyaWQlMjUzRG96UmwtSUlOYVIxbyUyNTI2cHJpY2UlMjUzRDM1MjYuMzUlMjUyNmN1cnJlbmN5JTI1M0RQSFAlMjUyNnVzZXJsYW5nJTI1M0RlbiUyNTI2X3RoJTI1M0Q0MzE5MmVkOWUwNGE5OTQ1ZTI0NjFmYjJiNmM0MTkwNzMwZDkxZDY2ODIwMGIxYTElMjUyNmR0cyUyNTNEMTc3MjcyMDIyOSUyNTI2b2x1dCUyNTNEMTc3MjcyMDIyNiUyNTI2Y2FuUGF5TGF0ZXIlMjUzRGZhbHNlJTI1MjZyZXF1ZXN0VXNlckdyb3VwJTI1M0QlMjUyNm9mZmVyVXNlckdyb3VwJTI1M0RwdWJsaWMlMjZsYW5nJTNEZW4lMjZvdGklM0RCTkY2RlBQOTRvSSUyNnByZWZlcnJlZFJhdGUlM0QzNTI2LjM1JTI2cHJvZmlsZSUzRHIyZDJtNzNrbjglMjZyb29tcyUzRDElMjZ1c2VyQ291bnRyeSUzRFBIJTI2dXRtX2NhbXBhaWduJTNEc2t5c2Nhbm5lciUyNnV0bV9tZWRpdW0lM0RjcGMlMjZ1dG1fc291cmNlJTNEc2t5c2Nhbm5lciJ9&amp;utid=e8e1c3cf-d5d6-7117-9d32-56599384079e&amp;tm_stars=3&amp;client_id=skyscanner_app&amp;price_policy=2&amp;pre_redirect_id=f418b495-ca2c-2afd-e4d6-754484b51f13&amp;tm_city_code&amp;max_price=6390&amp;guests=1&amp;request_id=f418b495-ca2c-2afd-e4d6-754484b51f13&amp;tm_country_code=PH</t>
  </si>
  <si>
    <t>9.1222588, 123.2143396</t>
  </si>
  <si>
    <t>Wellbeach Dive Resort, Dumaguete South Road, Maayongtubig, Zamboanguita, Negros Oriental, Negros Island Region, 6218, Philippines</t>
  </si>
  <si>
    <t>With a stay at Wellbeach Dive Resort in Zamboanguita, you'll be 3.6 mi (5.9 km) from Malatapay Market and 12 mi (19.4 km) from Mount Talinis. This beach resort is 16.8 mi (27.1 km) from Casaroro Falls.
Relax on the private beach or enjoy other recreational amenities such as an outdoor pool. This resort also features complimentary wireless internet access and concierge services.
Grab a bite to eat at the resort's restaurant, where you can enjoy drinks at the bar/lounge and dine alfresco. Or stay in and take advantage of the room service (during limited hours). A complimentary local cuisine breakfast is served daily from 7 AM to 10 AM.
Featured amenities include express check-in, express check-out, and dry cleaning/laundry services. A roundtrip airport shuttle is provided for a surcharge (available 24 hours), and free valet parking is available onsite.
Make yourself at home in one of the 11 air-conditioned rooms featuring refrigerators and minibars. Rooms have private furnished balconies. Flat-screen televisions with cable programming provide entertainment, while complimentary wireless internet access keeps you connected. Bathrooms have showers and complimentary toiletries.</t>
  </si>
  <si>
    <t>The Beach Lounge</t>
  </si>
  <si>
    <t>https://www.google.com/maps/place/A+Villas+Resort+%26+Restaurant/data=!4m11!3m10!1s0x33ab5b3f07d3c783:0xb40ea9a663b117a!5m3!1s2026-03-01!4m1!1i2!8m2!3d9.0959339!4d123.1848971!16s%2Fg%2F11hymrgcs6!19sChIJg8fTBz9bqzMRehE7ZprqQAs?authuser=0&amp;hl=en&amp;rclk=1</t>
  </si>
  <si>
    <t>9.0959339, 123.1848971</t>
  </si>
  <si>
    <t>Dumaguete South Road, Malatapay, Basak, Zamboanguita, Negros Oriental, Negros Island Region, 6218, Philippines</t>
  </si>
  <si>
    <t>The Beach Lounge features a garden, private beach area, a shared lounge and terrace in Zamboanguita. A few steps from Zamboanguita Beach and 14 miles from Robinsons Place Dumaguete, the property has a restaurant and a bar.</t>
  </si>
  <si>
    <t>A Villas Resort &amp; Restaurant</t>
  </si>
  <si>
    <t>www.skyscanner.com.ph/hotel_deeplink/4.0/PH/en-US/PHP/h_ad/195339539/2026-03-05/2026-03-06/hotel/hotel/hotels?legacy_provider_id=22&amp;rooms=1&amp;closed_user_group=general&amp;hb_data=r1cKa-FXhZ98MFRxBeWgZ-S37ur6Wb-OzRMSvWWXqF9j__omRJt5BTpb1lWh1jW4wKmwpMt5QHjeIeCfFcGcwX3fSCo0ItMKLmbWfNAesLKqJQqVe3BloKJ1GmqJx_lefYT6_a86ft4zGxPB9Ha5CNwasU7CEpzBUgX0tsVvqnSYbO3V5b0VDrKQ9cw0l4CLxJSJk8JPNsVAgJ3_gB45ymclTEbxudPNPvNQL0R8S5MXFqxtMFS8QN-CAL8xXF7tkbl9T2S8FNbUp1gBtW6VUukOV-gQxYVOMe6U--t8ihTtE8w3no0ikaSxI0Zc0xhFKPE8ngnCj9SbQTHoSPVaAjF5hxBu902609EGpsO4554nV4frkYaDkaay0GvDR-yxKskl6TEMi7LrxADiuUvk6-oyLYRKAdP44oWbZxPhOumQ&amp;q_datetime_utc=2026-03-05T14%3A29%3A28&amp;ticket_price=1887&amp;quote_id=-6704046918456509877&amp;utid_state=1&amp;channel=iphone&amp;price_without_closed_user_group=4806&amp;tm_place_name=Zamboanguita&amp;deeplink_data=eyJmaWVsZHMiOnsic2lnbmF0dXJlIjoiNjc2YWM4NzZlOGY1MDhlNjJiOWNiMmNlZmNjM2Q5NjUifSwidXJsIjoiaHR0cHM6Ly93d3cuYWdvZGEuY29tL3BhcnRuZXJzL3BhcnRuZXJzZWFyY2guYXNweD9jaWQ9MTg0NjM4MyZoaWQ9NjkxMjUyMiZjdXJyZW5jeT1QSFAmY2hlY2tpbj0yMDI2LTAzLTA1JmNoZWNrb3V0PTIwMjYtMDMtMDYmTnVtYmVyb2ZBZHVsdHM9MSZOdW1iZXJvZkNoaWxkcmVuPTAmUm9vbXM9MSZtY2lkPTMzMiZtYXN0ZXJSb29tSWQ9MTIwNjE5ODA2Jm1wdD1Oa0U1Y1dwelJYRkxUUzl1UWxKRE1FOHJaRmhhYmpKemRWUkRSM2d2WjBSVFZXWnFRV2h4VFdwdmFFRm5SMG8yWkhSVWNXVndPV1ZQVjNKM01ubEtlamRrVGxSWmVXOVJaVkZFUlVrNVdUMCZUb3RhbFByaWNlPTE4ODYuOTMmVG90YWxUYXg9MjE4LjExJlRvdGFsRmVlPTE1OS4yOCZUb3RhbFN1cmNoYXJnZT0wJm1jdXI9UEhQIn0%3D&amp;utid=22fe6657-e547-d37e-340f-4116809e74ee&amp;tm_stars=3&amp;client_id=skyscanner_app&amp;price_policy=2&amp;pre_redirect_id=a37d1b66-8470-f321-b1fa-d4edaacca86f&amp;tm_city_code&amp;max_price=2280&amp;guests=1&amp;request_id=a37d1b66-8470-f321-b1fa-d4edaacca86f&amp;tm_country_code=PH</t>
  </si>
  <si>
    <t>9.0760683, 123.2693351</t>
  </si>
  <si>
    <t>Dumaguete South Road, Bangcolotan, Mayabon, Zamboanguita, Negros Oriental, Negros Island Region, 6218, Philippines</t>
  </si>
  <si>
    <t>At A Villas Resort and Restaurant, exceptional service and top-notch amenities create a memorable experience for guests. Remain linked during your visit by utilizing the complimentary internet access available. Prior to your check-in date, you can arrange airport transportation services, guaranteeing a seamless and efficient experience for both arrival and departure. The resort offers complimentary parking for guests who arrive with their own mode of transport. Reception services featuring luggage storage are available to cater to your requirements. Securing top-notch tickets and reserving prime dining spots become effortless through assistance from the resort's tours.Repeatedly enjoy your best-loved attire with the aid of the laundry service available at A Villas Resort and Restaurant.During leisurely days and evenings, in-room amenities such as room service and daily housekeeping enable you to maximize your stay in the room.The resort is completely smoke-free.In limited designated zones, smoking is exclusively permitted. Crafted for coziness, every guestroom provides an array of features, guaranteeing a tranquil night's sleep while maintaining the level of comfort.For a more enjoyable stay, select rooms at resort are equipped with linen service and air conditioning.At A Villas Resort and Restaurant, a selection of rooms can be found that showcase unique design elements such as a balcony or terrace.For certain chosen rooms, guests can enjoy in-room amusement like television and cable TV as a part of their stay. Rest assured that your hydration needs will be met, as some guestrooms are equipped with a refrigerator, a coffee or tea maker, bottled water, instant coffee and mini bar.It is worth noting that certain guest bathrooms feature a hair dryer and toiletries for your convenience. Begin your day on a delightful note with a scrumptious complimentary breakfast, consistently served at A Villas Resort and Restaurant. Begin your holiday mornings right with your essential cup of coffee, offered daily at the cafe on-site.During your visit, indulge in a range of delightful culinary choices at resort to enhance your experience.Experience a fantastic evening effortlessly! Relish an entertaining night without venturing beyond the confines of the bar.Do you possess exceptional culinary skills? Prepare your meals personally within the resort at its shared kitchen.During your stay at resort, an array of engaging activities and amenities guarantees a delightful experience.Treat and spoil yourself by taking a trip to massage. Begin your holiday perfectly by taking a plunge into the swimming pool.</t>
  </si>
  <si>
    <t>ElnorÃƒÆ’Ã†â€™Ãƒâ€šÃ‚Â¢ÃƒÆ’Ã‚Â¢ÃƒÂ¢Ã¢â€šÂ¬Ã…Â¡Ãƒâ€šÃ‚Â¬ÃƒÆ’Ã‚Â¢ÃƒÂ¢Ã¢â€šÂ¬Ã…Â¾Ãƒâ€šÃ‚Â¢s Homestay</t>
  </si>
  <si>
    <t>https://www.google.com/maps/place/Mary%27s+Homestay/data=!4m11!3m10!1s0x33ab45e3c0efd5f1:0xed67e74f723e4480!5m3!1s2026-03-01!4m1!1i2!8m2!3d9.0768948!4d123.2685149!16s%2Fg%2F11h04p094n!19sChIJ8dXvwONFqzMRgEQ-ck_nZ-0?authuser=0&amp;hl=en&amp;rclk=1</t>
  </si>
  <si>
    <t>9.0768948, 123.2685149</t>
  </si>
  <si>
    <t>Bukana Coffee &amp; Cocktails, Cogon, Apo Island, Dauin, Negros Oriental, Negros Island Region, Philippines</t>
  </si>
  <si>
    <t>Mary's Homestay Apo Island</t>
  </si>
  <si>
    <t>www.skyscanner.com.ph/hotel_deeplink/4.0/PH/en-US/PHP/h_bc/225691313/2026-03-02/2026-03-03/hotel/hotel/hotels?legacy_provider_id=13&amp;rooms=1&amp;closed_user_group=apps&amp;hb_data=mWqHZpxFlapv-O0Bbdoyy7UZUiBvaDOjS6SpIkmaN4Lk6KBrqDU7h9JI2tFKNwVaay5gT9UNll-4qGynkvWYIn2meaHk312CovVir9EalpAk0pZy0c23qQG6nwFSY8XZd-MJ2wiuLKj9tlQaXXYg9gCz3R29UU-g60XhcvhMxaElyqByV-9Rl7ah8zMeSVR4IBT8MqExrX15r7i31K-f1hl8uOXOdRscQTt0IB_uQ6hJ5yeGdgPJHMCi59WDMyLhJ_GdHIEuRCDr9EBt-Y9g6WVJ7ek6XoJmTwjD7IqRwmQ9Yy4GoQadWnqTB9EAGPIU-ZwwgPzxrdyqKoRWdHsKk4yHKb260PrX8W6VOTvxJjOe7VyTAyI6YXSGDV4bUZZ2BAmReGLMEyoOPlyzugIT2OXFwBP8CEwxXj7dO5ytWy27iU0E&amp;q_datetime_utc=2026-03-02T00%3A30%3A02&amp;ticket_price=842&amp;quote_id=2773068828571524624&amp;utid_state=1&amp;channel=iphone&amp;price_without_closed_user_group=1004&amp;tm_place_name=Dauin&amp;deeplink_data=eyJmaWVsZHMiOnsic2lnbmF0dXJlIjoiMGRiODZlYzIyYTgxNjk3MjAxNzZjNTEzNjk1MThmMzAiLCJibG9ja19pZCI6IjEzMzg4NTIyMDFfNDA2Mzg4NDkwXzFfMl8wIn19&amp;utid=408a6132-12eb-d23e-6069-113778d4b274&amp;tm_stars=0&amp;client_id=skyscanner_app&amp;redirect_delay=1000&amp;price_policy=2&amp;pre_redirect_id=f2793ee5-4d8f-1a00-0c2b-119b93bcbc8f&amp;tm_city_code&amp;max_price=842&amp;guests=1&amp;request_id=f2793ee5-4d8f-1a00-0c2b-119b93bcbc8f&amp;tm_country_code=PH</t>
  </si>
  <si>
    <t>9.0950591, 123.1915453</t>
  </si>
  <si>
    <t>Just a few steps from Apo Island Beach and a 0-minute walk from Apo Island, Mary's Homestay Apo island features accommodations in Dumaguete with a bar. With mountain views, this accommodation provides a terrace.</t>
  </si>
  <si>
    <t>Lavanya Beach And Dive Resort</t>
  </si>
  <si>
    <t>www.skyscanner.com.ph/hotel_deeplink/4.0/PH/en-US/PHP/h_ad/185213594/2026-03-02/2026-03-03/hotel/hotel/hotels?legacy_provider_id=22&amp;rooms=1&amp;hb_data=wkGHx9SnReOJYKT3lK1N-yERa0f5dX6UGklPrACFIadYfriq6lPiLSGM0vrkF8ZCdDC9WhqAoFW1dSMqalXty6gUqxMPrOW_bz01r81YcjOs94fVoGVrHhHb_wzqTF5qbn50YiA5IYec6Tzu75S29RQXZ30HGNhAkqeItP48sh0WcDe8rW5aX1FzBoEv003RSoOK4Rio0U2AXR5EpfbfjUZyLcyVGF5WHhJEHp_c0us0OQVentE_zt97qyStEOCRuGRb1wqdN_LwoBuOX2xGH5RPbZ_0WpNj51W0ucsg0EuOvVlRm_16K4KrbTpj8CX7PTJ2QjfizyshlLnEU11_QCL7-71au74Z9ekZ9iNQVuQDTMzCBCSiDF5nsow0RhHqJaTVCUjPt86Ut0UQjzVWcBhPsq6xMyCVOJEPVNrRqsKt&amp;q_datetime_utc=2026-03-02T00%3A30%3A05&amp;ticket_price=3248&amp;quote_id=-3412989883158853871&amp;utid_state=1&amp;channel=iphone&amp;tm_place_name=Zamboanguita&amp;deeplink_data=eyJmaWVsZHMiOnsic2lnbmF0dXJlIjoiYWM2NjRjNzJmZDc0Y2Y3ZTUxM2NkMDc3NDA5YmFmN2MifSwidXJsIjoiaHR0cHM6Ly93d3cuYWdvZGEuY29tL3BhcnRuZXJzL3BhcnRuZXJzZWFyY2guYXNweD9jaWQ9MTg0NjM4MyZoaWQ9NTg4MzUwNSZjdXJyZW5jeT1QSFAmY2hlY2tpbj0yMDI2LTAzLTAyJmNoZWNrb3V0PTIwMjYtMDMtMDMmTnVtYmVyb2ZBZHVsdHM9MSZOdW1iZXJvZkNoaWxkcmVuPTAmUm9vbXM9MSZtY2lkPTMwMzgmbWFzdGVyUm9vbUlkPTY2NDAyMzE4Jm1wdD1ablJ3ZVd0Q2ExbG5WMHRyTm14UFRGVjRheTl1Y20xQ2VteDZiWGhhUkVWSVkzVlZXRE5OZG5SellrRXlUbFJFVXpncmRtNXhUWHB3ZVZaeVptcFFNRWR4YUVSTU15OWpWMDlsWXcmVG90YWxQcmljZT0zMjQ4LjAwJlRvdGFsVGF4PTM0OC4wMCZUb3RhbEZlZT0wLjAwJlRvdGFsU3VyY2hhcmdlPTAmbWN1cj1QSFAifQ%3D%3D&amp;utid=5d76b815-f2de-e8a0-fd4c-8d7baee6101f&amp;tm_stars=0&amp;client_id=skyscanner_app&amp;redirect_delay=1000&amp;price_policy=2&amp;pre_redirect_id=7b6aa090-eb51-61c2-6fb9-f8109acacda1&amp;tm_city_code&amp;max_price=5376&amp;guests=1&amp;request_id=7b6aa090-eb51-61c2-6fb9-f8109acacda1&amp;tm_country_code=PH</t>
  </si>
  <si>
    <t>9.1528086, 123.2322123</t>
  </si>
  <si>
    <t>Poblacion, Bangcolotan, Zamboanguita, Negros Oriental, Negros Island Region, 6218, Philippines</t>
  </si>
  <si>
    <t>Located in Zamboanguita, Lavanya Beach and Dive Resort is within a 15-minute drive of Malatapay Market and Dauin Church. This beach hotel is 13.5 mi (21.7 km) from Siaton Plaza and 16.1 mi (25.9 km) from Mount Talinis.
Pamper yourself with onsite massages or enjoy recreation amenities such as an outdoor pool. This hotel also features complimentary wireless internet access, tour/ticket assistance, and a picnic area.
Enjoy a meal at the restaurant, or stay in and take advantage of the hotel's room service (during limited hours). Quench your thirst with your favorite drink at the bar/lounge. Cooked-to-order breakfasts are available daily for a fee.
Featured amenities include express check-in, express check-out, and dry cleaning/laundry services. A roundtrip airport shuttle is provided for a surcharge (available on request), and free self parking is available onsite.
Make yourself at home in one of the 8 air-conditioned rooms featuring minibars. Complimentary wireless internet access is available to keep you connected. Bathrooms have showers and complimentary toiletries. Conveniences include electric kettles and complimentary bottled water, and housekeeping is provided daily.</t>
  </si>
  <si>
    <t>TLV Bamboo Camp</t>
  </si>
  <si>
    <t>https://www.google.com/maps/place/Sea+Horizon+Resort/data=!4m11!3m10!1s0x33ab5b3993ff3eb9:0xd661a60dc1904015!5m3!1s2026-03-01!4m1!1i2!8m2!3d9.0947306!4d123.1825248!16s%2Fg%2F11nnqbml0p!19sChIJuT7_kzlbqzMRFUCQwQ2mYdY?authuser=0&amp;hl=en&amp;rclk=1</t>
  </si>
  <si>
    <t>9.0947306, 123.1825248</t>
  </si>
  <si>
    <t>Sea Horizon Resort</t>
  </si>
  <si>
    <t>www.skyscanner.com.ph/hotel_deeplink/4.0/PH/en-US/PHP/h_ad/216655649/2026-03-05/2026-03-06/hotel/hotel/hotels?legacy_provider_id=22&amp;rooms=1&amp;closed_user_group=general&amp;hb_data=oFOnJ_UWceDcSI2NxQ3xEMchUjWoV2Mi8LNzeg1he40tj69Mz8nyYA6wooxnxsLSz7_N0H3c5Kcivpl2VnhIt10_OKRlN8mkTAckr-hWgerqY7IiszoxFV0msEyBcmQnI9hhNVkloDnZOBNJ_MKck4Zp3Hu4gPQfS_Ywbwk1hYSIeKmtuVOpcnFzZWsNjnJvqp1jsbLxxCbNvMvzzYd6DY8UxihbCtudkgtU0PfOu32mbo6MffX9_0G2jdy7I_665TOdpBeTrYTMETbmB32xxYT1Gczl3uWLF1dpJoXl_qBjkk7We0r6d6F10S5dxtGsrQRK29r53leyKwcsx6fNrTO2lmcs9BX7w7sFABvZ2bL5Zs40QYwx_JAOhoeayeDLxoGmyOvRejjv99l9eC51rq3aZTBkiyrbIShaYafl8la0&amp;q_datetime_utc=2026-03-05T14%3A29%3A29&amp;ticket_price=2268&amp;quote_id=-8372964359768431708&amp;utid_state=1&amp;channel=iphone&amp;price_without_closed_user_group=4200&amp;tm_place_name=Zamboanguita&amp;deeplink_data=eyJmaWVsZHMiOnsic2lnbmF0dXJlIjoiYjYxMWEyOGNjZDk1ZDA3MTVjYjQ3NTUwMGE4OGEyODUifSwidXJsIjoiaHR0cHM6Ly93d3cuYWdvZGEuY29tL3BhcnRuZXJzL3BhcnRuZXJzZWFyY2guYXNweD9jaWQ9MTg0NjM4MyZoaWQ9NDQzODQxNDYmY3VycmVuY3k9UEhQJmNoZWNraW49MjAyNi0wMy0wNSZjaGVja291dD0yMDI2LTAzLTA2Jk51bWJlcm9mQWR1bHRzPTEmTnVtYmVyb2ZDaGlsZHJlbj0wJlJvb21zPTEmbWNpZD0zMzImbWFzdGVyUm9vbUlkPTcwODA0NTU4MSZtcHQ9Ym5CUGFVaEZjMXBQY1cxSloyRnlSSFpSTmxkSU5HVldjbFZPUmxsRlNFWkRhWEV3WlhCVU1WVnNlbGRoYVZsRmFUY3phRE01UVhnMmJVNUZUMDFTYjBZeldFZHRRVTFDYmtSdGF6Um9jRlEmVG90YWxQcmljZT0yMjY4LjEwJlRvdGFsVGF4PTI2Mi43NyZUb3RhbEZlZT0xOTAuODUmVG90YWxTdXJjaGFyZ2U9MCZtY3VyPVBIUCJ9&amp;utid=c2795107-79ce-da28-a68f-dfb6c6b646e1&amp;tm_stars=0&amp;client_id=skyscanner_app&amp;price_policy=2&amp;pre_redirect_id=fab46212-4153-f567-5717-cacdbb21be89&amp;tm_city_code&amp;max_price=5398&amp;guests=1&amp;request_id=fab46212-4153-f567-5717-cacdbb21be89&amp;tm_country_code=PH</t>
  </si>
  <si>
    <t>9.0951451, 123.1911649</t>
  </si>
  <si>
    <t>Sea Horizon Resort in Zamboanguita provides accommodations with a private beach area, an infinity pool, and a bar. This bed and breakfast features free private parking and room service.</t>
  </si>
  <si>
    <t>Kav's Beach Resort</t>
  </si>
  <si>
    <t>www.skyscanner.com.ph/hotel_deeplink/4.0/PH/en-US/PHP/h_ad/134669426/2026-03-05/2026-03-06/hotel/hotel/hotels?legacy_provider_id=22&amp;rooms=1&amp;closed_user_group=general&amp;hb_data=7ksxgA3jSenhonuF4xE4v3DMdg5KkIUnDDp3nET-hRuAX6dVvaUiKYKqJyoLe-QYVvYlvN5BxdCSwskBPonAmptjomUUIAxmgnJ67VTQhCh9wTNiVGkQEi3lvzrwel-qYCoOXjaSdNVCoQntqqSy06GmAAPCgooOKNxAVQy_qrK1kl3eafMivUA1aorm-Peml_ajWzA1weHWAOptcS5NlB6GFJl469qIisjx0gd959fm1J0Pjb0GFY6Dj-ChJ08VkZNwcEe-svdfI51VHRA0Vjcc6q7CXuMjPXR2MZaDyS6e0VUOsQV_7r-43misGmFZCXiqKRT0jKkv2PoA0za77ng85rl6x8qJWSAjZ9-AoCUt_iATQd3B5lug2W30AqyjnYaKamY0Sbv4BWS4ArQ8GUMeZIm5K0x59LQjjlqR008G&amp;q_datetime_utc=2026-03-05T14%3A29%3A31&amp;ticket_price=2091&amp;quote_id=1506863596412286600&amp;utid_state=1&amp;channel=iphone&amp;price_without_closed_user_group=2600&amp;tm_place_name=Zamboanguita&amp;deeplink_data=eyJmaWVsZHMiOnsic2lnbmF0dXJlIjoiM2QzNjVjY2M3NzNkYmE5NTBlMzJmZjllNGE4MjI0OTgifSwidXJsIjoiaHR0cHM6Ly93d3cuYWdvZGEuY29tL3BhcnRuZXJzL3BhcnRuZXJzZWFyY2guYXNweD9jaWQ9MTg0NjM4MyZoaWQ9ODYzMTQ1JmN1cnJlbmN5PVBIUCZjaGVja2luPTIwMjYtMDMtMDUmY2hlY2tvdXQ9MjAyNi0wMy0wNiZOdW1iZXJvZkFkdWx0cz0xJk51bWJlcm9mQ2hpbGRyZW49MCZSb29tcz0xJm1jaWQ9MzMyJm1hc3RlclJvb21JZD00MjQ3NDc2Jm1wdD1OR3hJYkdSNVQwNXlVbTVhTmxwUmJGZDJiRkJ6YlVOaVRXdE9UakJIVWxSWlZtcE5iVVprYVc1bU5HaHFjbGRsV1hkQldEbE9MMkYwVXpWa05FcGxlVmxQTkVSMGJUQjNVRkZKTUEmVG90YWxQcmljZT0yMDkxLjQ4JlRvdGFsVGF4PTE5Ni4xOCZUb3RhbEZlZT0xODAuOTcmVG90YWxTdXJjaGFyZ2U9MCZtY3VyPVBIUCJ9&amp;utid=e612d01a-e088-34cb-d445-fbf23137a1ff&amp;tm_stars=3&amp;client_id=skyscanner_app&amp;price_policy=2&amp;pre_redirect_id=30f178e5-9f5f-e5d1-16b4-a771298ae1a4&amp;tm_city_code&amp;max_price=3884&amp;guests=1&amp;request_id=30f178e5-9f5f-e5d1-16b4-a771298ae1a4&amp;tm_country_code=PH</t>
  </si>
  <si>
    <t>9.0774366, 123.2690457</t>
  </si>
  <si>
    <t>When you stay at Kav's Beach Resort in Zamboanguita, you'll be on the beach and within a 5-minute drive of Malatapay Market. This beach resort is 8.6 mi (13.8 km) from Dauin Church and 13.5 mi (21.7 km) from Siaton Plaza.
Pamper yourself with a visit to the spa, which offers massages. If you're looking for recreational opportunities, you'll find an outdoor pool, a waterslide, and a fitness center. This resort also features complimentary wireless internet access and tour/ticket assistance.
Enjoy international cuisine at Kav's, a restaurant which features a bar/lounge, or stay in and take advantage of the room service (during limited hours). Cooked-to-order breakfasts are available daily from 7:00 AM to noon for a fee.
Featured amenities include express check-out, dry cleaning/laundry services, and laundry facilities. A roundtrip airport shuttle is provided for a surcharge (available 24 hours), and free self parking is available onsite.
Make yourself at home in one of the 9 air-conditioned rooms featuring flat-screen televisions. Rooms have private balconies or patios. Complimentary wireless internet access keeps you connected, and cable programming is available for your entertainment. Private bathrooms with showers feature complimentary toiletries and hair dryers.</t>
  </si>
  <si>
    <t>Ling Ling Homestay</t>
  </si>
  <si>
    <t>https://www.google.com/maps/place/Casa+Celine/data=!4m11!3m10!1s0x33ab6949da4b7993:0x2dbfd4c9f55a6522!5m3!1s2026-03-01!4m1!1i2!8m2!3d9.2841003!4d123.2741293!16s%2Fg%2F11l5wk9ksq!19sChIJk3lL2klpqzMRImVa9cnUvy0?authuser=0&amp;hl=en&amp;rclk=1</t>
  </si>
  <si>
    <t>9.2841003, 123.2741293</t>
  </si>
  <si>
    <t>View over Apo, Cogon, Apo Island, Dauin, Negros Oriental, Negros Island Region, Philippines</t>
  </si>
  <si>
    <t>Ling Ling Homestay offers accommodations in Apo Island, a 4-minute walk from Apo Island Beach and a few steps from Apo Island. With sea views, this accommodation offers a terrace. The accommodation is non-smoking.</t>
  </si>
  <si>
    <t>Casa Celine Dumaguete</t>
  </si>
  <si>
    <t>https://www.google.com/maps/place/Atmosphere+Resorts+%26+Spa/data=!4m11!3m10!1s0x33ab5cbf487cb825:0x6fcacc9f32e1cfb6!5m3!1s2026-03-01!4m1!1i2!8m2!3d9.1597781!4d123.2442837!16s%2Fg%2F12hk1k780!19sChIJJbh8SL9cqzMRts_hMp_Mym8?authuser=0&amp;hl=en&amp;rclk=1</t>
  </si>
  <si>
    <t>9.1597781, 123.2442837</t>
  </si>
  <si>
    <t>Cantil-e, Dumaguete, Negros Oriental, Negros Island Region, 6261, Philippines</t>
  </si>
  <si>
    <t>Casa Celine Dumaguete enjoys a location in Dumaguete, 2.8 miles from Robinsons Place Dumaguete and 3.4 miles from Dumaguete Belfry. This property offers access to a patio, free private parking, and free Wifi.</t>
  </si>
  <si>
    <t>Atmosphere Resorts &amp; Spa</t>
  </si>
  <si>
    <t>www.skyscanner.com.ph/hotel_deeplink/4.0/PH/en-US/PHP/h_h1/47166917/2026-03-05/2026-03-06/hotel/hotel/hotels?legacy_provider_id=927111&amp;rooms=1&amp;closed_user_group=mobile&amp;hb_data=725gEHTQzr5TAV8T5_-9Ud3_dwmtVOqwvDsgHXBZGlZI_8Bf32Un2rcxbsVmiK_wSuX5Th2AFStg7OOKJEu4Ugul3RsPcuGOTEwBISEBUxExFy5mBxMZ2AJv48TlGWDvHgBxZm_OyEZTIIhDQsesGKksQeYh10i2oFDP8xx9e2Q4l8IykxDX5xnXANe6TxmhxArp_eOtUaR0sD4nSyW2UaUei83xb9q0chNHl3GNYnjhj4VglT0ASh02nKGNWxc_k0iGGJ_fQhhvvy-zy-H5mDXeF8M%3D&amp;q_datetime_utc=2026-03-05T14%3A29%3A34&amp;ticket_price=22275&amp;quote_id=9120826852143172230&amp;utid_state=1&amp;channel=iphone&amp;price_without_closed_user_group=24750&amp;tm_place_name=Dauin&amp;deeplink_data=eyJmaWVsZHMiOnsic2lnbmF0dXJlIjoiNDAwNTlmYWViZTFmNTgxNGZlYzRjZDY4Njg0ZTJiYWIifSwidXJsIjoiaHR0cHM6Ly9waC5ob3RlbHMuY29tL0hvdGVsLVNlYXJjaD90cGlkPTMyMTQmbXBlPTE3NzI3MjAyMjYmZW5kRGF0ZT0yMDI2LTAzLTA2JmFkdWx0cz0xJmxvY2FsZT1lbl9QSCZjaGlkPTQ1MmIwNTliLTYzNGYtNDI3OS04YWU1LTM0ZGRmOWMzYjJhYiZlYXBpZD00NCZtY3RjPTMmc3RhcnREYXRlPTIwMjYtMDMtMDUmbXBkPVBIUCZtcG49MzI3MDM4NDE3JmN1cnJlbmN5PVBIUCZyYXRlcGxhbmlkPTQwMzU3Nzk3MyZtcG09MjQmbXBwPTEmbXBvPUVDJnNlbGVjdGVkPTMxNTc2ODImbXBiPTIzODYuNjEmbXBxPTE5ODg4LjM5Jm1wYT0xOTg4OC4zOSJ9&amp;utid=c3c75745-808a-4438-3f66-b2a4abedf6a5&amp;tm_stars=4&amp;client_id=skyscanner_app&amp;price_policy=2&amp;pre_redirect_id=1a403b5e-a63c-6885-ea26-68740d900d28&amp;tm_city_code&amp;max_price=29700&amp;guests=1&amp;request_id=1a403b5e-a63c-6885-ea26-68740d900d28&amp;tm_country_code=PH</t>
  </si>
  <si>
    <t>9.30657, 123.308405</t>
  </si>
  <si>
    <t>Atmosphere Resort, Dumaguete South Road, Maayongtubig, Dauin, Negros Oriental, Negros Island Region, 6217, Philippines</t>
  </si>
  <si>
    <t>Located in Dauin, 1.8 miles from Zamboanguita Beach, Atmosphere Resorts &amp; Spa provides accommodations with an outdoor swimming pool, free private parking, a garden and a private beach area. This 4-star hotel offers a bar.</t>
  </si>
  <si>
    <t>Plaza Maria Luisa Suites Inn</t>
  </si>
  <si>
    <t>www.skyscanner.com.ph/hotel_deeplink/4.0/PH/en-US/PHP/h_ad/130073430/2026-03-05/2026-03-06/hotel/hotel/hotels?legacy_provider_id=22&amp;rooms=1&amp;closed_user_group=general&amp;hb_data=h9loWWEI4QKMgLxwWb6kmV2Y4uVt79dCL6WCukPh2J6j7DUkMCQ72HFeDJ-KBhp9iPreZF9BOoSrURNn976-fFUNP_Ddrr1jJEElUEBqWIJJ9dRu7rpzEGG-HQHe2OCMvJjTyzZaWBRLGTy0DP46Xn1JsvTDGMHFYbskzRwo4p6oExct05w5izsEag5crhvtap4R_H7P-0rIQG9W4US6Y_cms_QrRSzslE24VWmTm9K6N7YJsMf9AO381eCfChvwNvYWm5OxjR_uPilKcedUh4Nfu3Vyv6HLEngqI8PBi6f1-idPc7uC-teB0_Ht2sbGtzSbGLNqcZijkTWa96Q0eS8dmiAlsIa5gDR2fxCftpjAy1m0QfjokU6vgYVsbPU5BkT2l43zBsB3HxiHCfoC8C54gbkhncEUtyuXs5VlRLQF&amp;q_datetime_utc=2026-03-05T14%3A29%3A33&amp;ticket_price=2046&amp;quote_id=-1822005785359582177&amp;utid_state=1&amp;channel=iphone&amp;price_without_closed_user_group=3250&amp;tm_place_name=Dumaguete&amp;deeplink_data=eyJmaWVsZHMiOnsic2lnbmF0dXJlIjoiMDM1OGY3MGI4MjA3NjhlYjZhMDUzMGE0YjUzNjAxOGYifSwidXJsIjoiaHR0cHM6Ly93d3cuYWdvZGEuY29tL3BhcnRuZXJzL3BhcnRuZXJzZWFyY2guYXNweD9jaWQ9MTg0NjM4MyZoaWQ9NDQ1MDg3JmN1cnJlbmN5PVBIUCZjaGVja2luPTIwMjYtMDMtMDUmY2hlY2tvdXQ9MjAyNi0wMy0wNiZOdW1iZXJvZkFkdWx0cz0xJk51bWJlcm9mQ2hpbGRyZW49MCZSb29tcz0xJm1jaWQ9MzMyJm1hc3RlclJvb21JZD0zMzc0NDkyJm1wdD1SVFV3UTFsdkwwdHlOaXRpTldORGN6WlFWazRyYkZsUFNXczJhMVl2U0RRd2RrUXdUM1JWV2xsVWMyNHpVelI0ZVVKaWNsUm5kMUl2UzNGSE4xRklUREZFVG5CaFFUZHZhbE4wYUEmVG90YWxQcmljZT0yMDQ1Ljg0JlRvdGFsVGF4PTE5Mi4wNCZUb3RhbEZlZT0xNzYuODkmVG90YWxTdXJjaGFyZ2U9MCZtY3VyPVBIUCJ9&amp;utid=36749344-f788-b65f-5425-3864cb1bae24&amp;tm_stars=0&amp;client_id=skyscanner_app&amp;price_policy=2&amp;pre_redirect_id=825cd4a1-2382-fcff-a62e-6fa18a69ffa5&amp;tm_city_code=DGTP&amp;max_price=2046&amp;guests=1&amp;request_id=825cd4a1-2382-fcff-a62e-6fa18a69ffa5&amp;tm_country_code=PH</t>
  </si>
  <si>
    <t>9.3146046, 123.3040789</t>
  </si>
  <si>
    <t>Plaza Maria Luisa Suites Inn, Bishop Epifanio B. Surban Street, Poblacion 3, Dumaguete, Negros Oriental, Negros Island Region, 6200, Philippines</t>
  </si>
  <si>
    <t>wifi, air_conditioning, 24-hour_front_desk_service, smoking_areas, iron, multilingual_staff, room_service, safe_deposit_box, business_center, television, desk, shower, shuttle_service, luggage_storage, airport_shuttle, concierge, bicycle_rental</t>
  </si>
  <si>
    <t>With a stay at Plaza Maria Luisa Suites Inn in Dumaguete, you'll be within a 5-minute walk of Rizal Boulevard and Bell Tower. This hotel is 0.5 mi (0.7 km) from Silliman University Main Campus and 0.5 mi (0.8 km) from Silliman University Anthropology Museum.
Make use of convenient amenities such as complimentary wireless internet access, concierge services, and a banquet hall.
Enjoy a meal at Bubbles or snacks in the coffee shop/cafe. The hotel also offers 24-hour room service. Wrap up your day with a drink at the bar/lounge. Breakfast is available for a fee.
Featured amenities include a business center, dry cleaning/laundry services, and a 24-hour front desk. This hotel has 6 meeting rooms available for events. A ferry terminal shuttle is provided at no charge (available on request), and free self parking is available onsite.
Make yourself at home in one of the 28 air-conditioned guestrooms. Complimentary wireless internet access keeps you connected, and cable programming is available for your entertainment. Bathrooms with showers are provided. Conveniences include desks, housekeeping is provided daily, and rollaway/extra beds (surcharge) can be requested.</t>
  </si>
  <si>
    <t>Optimum Pension House</t>
  </si>
  <si>
    <t>https://www.google.com/maps/place/Pulangbato+Falls+Mountain+Resort/data=!4m11!3m10!1s0x33ab65cf83001795:0x8c86fcaf8fe24b95!5m3!1s2026-03-01!4m1!1i2!8m2!3d9.3209185!4d123.1938928!16s%2Fg%2F11c544hvvh!19sChIJlRcAg89lqzMRlUvij6_8how?authuser=0&amp;hl=en&amp;rclk=1</t>
  </si>
  <si>
    <t>9.3209185, 123.1938928</t>
  </si>
  <si>
    <t>Optimum Pension House, Veterans Avenue, Claytown, Daro, Dumaguete, Negros Oriental, Negros Island Region, 6200, Philippines</t>
  </si>
  <si>
    <t>Great care is taken to ensure guests experience comfort through top-notch services and amenities. Remain linked during your visit by utilizing the complimentary internet access available.Reception services featuring luggage storage are available to cater to your requirements. During leisurely days and evenings, in-room amenities such as room service and daily housekeeping enable you to maximize your stay in the room.The hotel is completely smoke-free.In limited designated zones, smoking is exclusively permitted.Crafted for coziness, every guestroom provides an array of features, guaranteeing a tranquil night's sleep while maintaining the level of comfort.For an elevated experience at hotel, select rooms are equipped with air conditioning to improve your stay. Expand your in-room entertainment choices with various amenities, such as television offered in certain accommodations. Maintain your cleanliness and feel revitalized using toiletries available in select guest restrooms.</t>
  </si>
  <si>
    <t>Pulangbato Falls Mountain Resort</t>
  </si>
  <si>
    <t>www.skyscanner.com.ph/hotel_deeplink/4.0/PH/en-US/PHP/h_bc/204157890/2026-03-02/2026-03-03/hotel/hotel/hotels?legacy_provider_id=13&amp;rooms=1&amp;closed_user_group=apps&amp;hb_data=dXEbNTtN27Q7fJvlBkjru5Buimm4_HA2Lt2utDrKKTeQx6wC4jkcjZXjLHa2gQCK_6HYLnxPT7NAUT6wbGdwsJ3VYxW5fWFw8q8Sfa0OEsideFXHbCkpn_T1SWbGPtkEgAw9On2KqcWvmLfgEkoP5KNl5MBx4duMnoTNUnt9A3uuEc_dwTinXGrJICob6EdOBme2054USeErPssJA-IQN2IF9lIkDO9iaO2BRHyB7J_KkZVG9UGmADnmlAa_av3qbhAdITV4Kyg-udzpUUthF2PqjTXAH9XWmezhY8wcyDqun-sKKVgmLfT4W_QSrZeae82CtPnnq5vNNvC81hmM2Jb_Rdcms4PgNjARtgp9A94Tz3wE_6TZ3zPHJcHbYN3as-zWPcZ3L4ocTsUneBpAUvPewvlNpg8Og6vTwohEEYLLP73XhTI%3D&amp;q_datetime_utc=2026-03-02T00%3A30%3A15&amp;ticket_price=2980&amp;quote_id=-2169566838868148419&amp;utid_state=1&amp;channel=iphone&amp;price_without_closed_user_group=3658&amp;tm_place_name=Magaso&amp;deeplink_data=eyJmaWVsZHMiOnsic2lnbmF0dXJlIjoiMWE4NmNkMGQwOGU2ZTQ5NzlhYTc2YWY3YzZkN2U2NTYiLCJibG9ja19pZCI6IjYwMDkzMjUwM18zMzU0MTczNTFfMV8xXzAifX0%3D&amp;utid=06f18828-498d-e3b7-aa32-edde8284af8a&amp;tm_stars=0&amp;client_id=skyscanner_app&amp;redirect_delay=1000&amp;price_policy=2&amp;pre_redirect_id=6881b348-ad0c-14bd-de5c-b2f748d9cb85&amp;tm_city_code&amp;max_price=3360&amp;guests=1&amp;request_id=6881b348-ad0c-14bd-de5c-b2f748d9cb85&amp;tm_country_code=PH</t>
  </si>
  <si>
    <t>9.3194567, 123.3108215</t>
  </si>
  <si>
    <t>Malabo, Valencia, Negros Oriental, Negros Island Region, 6215, Philippines</t>
  </si>
  <si>
    <t>Magaso</t>
  </si>
  <si>
    <t>Located in Dumaguete, 10 miles from Robinsons Place Dumaguete, Pulangbato Falls Mountain Resort provides accommodations with an outdoor swimming pool, free private parking, a garden and a terrace.</t>
  </si>
  <si>
    <t>Mad Monkey Dumaguete</t>
  </si>
  <si>
    <t>www.skyscanner.com.ph/hotel_deeplink/4.0/PH/en-US/PHP/h_bc/213958269/2026-03-05/2026-03-06/hotel/hotel/hotels?legacy_provider_id=13&amp;rooms=1&amp;closed_user_group=apps&amp;hb_data=AwbyoA9lLkbgtQgK2f7letzX08JbXb3jvy_zPrlgDy6tvi24n0raE37IUyqM5cskbWRUWI48qNbgHcwArJa96u-GDG6sQNqhMCTdPZGlaulo4HqfzhG6nvsIFr6ckPWej4DvPVxXpUTadE3CUY6N8l8QmUdFJAqhhJGij1GbzsEfHvDN49zXlV_LrG_6WyREwbm0W1p29lNbCjJyx7KbPrpUfvKpiwuyiHox9qcaGo9E_ec4x8bSM-VD-yyWzLaTyxx2INU8ZRMBB54SQsnIVGj6nTBileeYzhcy59m-mhSwruTkGbmuutUIdFYo3fucPI-Wn6E2FrIL_QwxmOISTOTGneBHUlmxReA_o6FLoonpuc5W_UslWrLcvJXV8NsMaqWpKeccSyClBxfH8fgUtHCji3nmokP1O9W424WzIJ8vfxfa&amp;q_datetime_utc=2026-03-05T14%3A29%3A39&amp;ticket_price=518&amp;quote_id=912145371095149178&amp;utid_state=1&amp;channel=iphone&amp;price_without_closed_user_group=776&amp;tm_place_name=Dumaguete&amp;deeplink_data=eyJmaWVsZHMiOnsic2lnbmF0dXJlIjoiZjdjMDBhMTZhYjRkODkyMDc5OGY0MTc0YTM5NWEwZTgiLCJibG9ja19pZCI6Ijk3MjEyNzgwMl80MDI0MTg1NzVfMV8wXzBfMTE4MzE0NCJ9fQ%3D%3D&amp;utid=3ec09340-c0c9-cf23-e809-28769ee16353&amp;tm_stars=0&amp;client_id=skyscanner_app&amp;price_policy=2&amp;pre_redirect_id=7bb74bca-2fb9-4f05-ef53-53bca16d1157&amp;tm_city_code=DGTP&amp;max_price=518&amp;guests=1&amp;request_id=7bb74bca-2fb9-4f05-ef53-53bca16d1157&amp;tm_country_code=PH</t>
  </si>
  <si>
    <t>9.1267767, 123.2172518</t>
  </si>
  <si>
    <t>Amigo Street, Amigo, Piapi, Dumaguete, Negros Oriental, Negros Island Region, 6200, Philippines</t>
  </si>
  <si>
    <t>Located in Dumaguete, a 3-minute walk from Escano Beach, Mad Monkey Dumaguete has accommodations with free bikes, free private parking, an outdoor swimming pool and a restaurant.</t>
  </si>
  <si>
    <t>Greenland Residence House</t>
  </si>
  <si>
    <t>www.skyscanner.com.ph/hotel_deeplink/4.0/PH/en-US/PHP/h_bc/213619712/2026-03-02/2026-03-03/hotel/hotel/hotels?legacy_provider_id=13&amp;rooms=1&amp;closed_user_group=apps&amp;hb_data=B7k9s2HibV-ey3Z0yCIzfrjOaQuBy30e_jr33fW5-VF0EwQrmOTN-sxlPf8uJEUawM9f7r6VAzg6MpEpGH5fwNUcfcdn-hZYhyKAVFDEfolYtwqe7hxmv1Z0B4K94ilfzoLSGhiIDS2-nEmdy7nFBoA7kXUxJ-ASHH3YbL3SqctZS0vcwktLm2rQUCaiJppsTGEln3sfugWgew7bERReDqitkEL77sWT49-6C1WD121lNyyGwlk-nweztBo-CH6D0gYn5OKKb2u4uExiZ9c9G3L0ljNlwlUVQZD2TQ48RzB0tq3SgVAVcAD1SUxJPVR_q0-grtHE9HMMvO3XItxUFuSekP2kBX0crVrmjr2ipXisCaCKK8JkfUeNwmV2IOgmoRCR7pKZwCN8xIWDE0pgikM4i_GLF_NvNv2v3-f_Gqd60T5oQNI%3D&amp;q_datetime_utc=2026-03-02T00%3A30%3A15&amp;ticket_price=3030&amp;quote_id=7766519865401969148&amp;utid_state=1&amp;channel=iphone&amp;price_without_closed_user_group=3720&amp;tm_place_name=Zamboanguita&amp;deeplink_data=eyJmaWVsZHMiOnsic2lnbmF0dXJlIjoiYjZmZWM4NTBiODZkMDI5YWU5ZDEwNDYzODNmMjY2ZTgiLCJibG9ja19pZCI6IjEzOTQ4OTkwMl8zMzU0MzI5MDhfMl8wXzAifX0%3D&amp;utid=89ab520f-70c0-ec18-bc3b-be8c90f3d255&amp;tm_stars=0&amp;client_id=skyscanner_app&amp;redirect_delay=1000&amp;price_policy=2&amp;pre_redirect_id=74c959d4-3c1f-5d82-0e93-aa9b1957be6f&amp;tm_city_code&amp;max_price=3030&amp;guests=1&amp;request_id=74c959d4-3c1f-5d82-0e93-aa9b1957be6f&amp;tm_country_code=PH</t>
  </si>
  <si>
    <t>9.2672283, 123.2997346</t>
  </si>
  <si>
    <t>Mahi Mahi Dive Resort, Dumaguete South Road, Malatapay, Maluay, Zamboanguita, Negros Oriental, Negros Island Region, 6218, Philippines</t>
  </si>
  <si>
    <t>Greenland Residence House provides beachfront accommodations in Zamboanguita. With a garden, the 1-star guest house has air-conditioned rooms with free Wifi, each with a private bathroom.</t>
  </si>
  <si>
    <t>umiao's Beach House</t>
  </si>
  <si>
    <t>www.skyscanner.com.ph/hotel_deeplink/4.0/PH/en-US/PHP/h_bc/223166893/2026-03-05/2026-03-06/hotel/hotel/hotels?legacy_provider_id=13&amp;rooms=1&amp;hb_data=USe9B0ZURAiMB5hcHTtBS81VLoDNweKsHg3TTeVYv4Kh9EeZ-mPgKN7w17EonmwLSEJZ6vmi4r-gaR4Vw-MSow1132x5hZWepFIQslVycVu2URYQuPMfzj77X_8v5K36aTfxU1nD762LY1Yp6MbZ2DarTdooJX6aAzKGdDmmEpu8h4Y_q9AY8krZqj3fNM97UfqoQorD932bs0PTrtCnFc0r48-q0DQQR64XfA4alFouO9bZsPOjwz2Kz-4bTDZVhw0iT14w_1e_I1urHwwYiwEL5uPW_xv3afvT3JmO7QXYx89A22E_x6P4GN6Rdv_6jfOcerad2TR9njCcoPUc0tqJplJL-CSAlfFg34r1J2aSinodf_2QgFdafQKQgfOaAKXRlZC2-xc_wffVgJtVe6UMqzgcGKvc-076yeewOoD41ZrW&amp;q_datetime_utc=2026-03-05T14%3A29%3A38&amp;ticket_price=1452&amp;quote_id=-3063931868376567117&amp;utid_state=1&amp;channel=iphone&amp;tm_place_name=Dumaguete&amp;deeplink_data=eyJmaWVsZHMiOnsic2lnbmF0dXJlIjoiNTkzM2I1NTYzN2FhMTk1YWNhM2ZmNzA5OWFmNTQ1NmEiLCJibG9ja19pZCI6IjEzOTE4MjUyMDFfNDExMTUwNjA3XzFfMF8wIn19&amp;utid=8b04a737-85e9-d443-497a-72fa4a56f83d&amp;tm_stars=0&amp;client_id=skyscanner_app&amp;price_policy=2&amp;pre_redirect_id=52d5d383-3e53-27df-1ecc-53d9833c483e&amp;tm_city_code=DGTP&amp;max_price=1452&amp;guests=1&amp;request_id=52d5d383-3e53-27df-1ecc-53d9833c483e&amp;tm_country_code=PH</t>
  </si>
  <si>
    <t>9.3261111, 123.2980556</t>
  </si>
  <si>
    <t>Banilad, Bacong, Negros Oriental, Negros Island Region, 6261, Philippines</t>
  </si>
  <si>
    <t>Umiao's beach house is located in Dumaguete, just 3.1 miles from Robinsons Place Dumaguete and 3.8 miles from Dumaguete Belfry. This country house provides free private parking and a shared kitchen. Rizal Boulevard is 3.</t>
  </si>
  <si>
    <t>RM Guest House</t>
  </si>
  <si>
    <t>www.skyscanner.com.ph/hotel_deeplink/4.0/PH/en-US/PHP/h_bc/129250243/2026-03-05/2026-03-06/hotel/hotel/hotels?legacy_provider_id=13&amp;rooms=1&amp;closed_user_group=general&amp;hb_data=a0F_C8tLkvEnMF3kZEjlN3IH0x5SHkRBU7iTXaKauMhoffuWFZ4Kep5Z6fzw-7LUkZ8_zadpoCPIwcX5Kg43XxJutbNlZIfRdDqqvz8RS1BKzT2MxRXLjzEzILA9FC2O0HDDllTFGddBjrXMZyEP1DLCdf_r8u2_wXkG2X4Tl7UVTryrRn-2tYksb4rAiDBe37BPnBhXPhm5Dg5nUGswZSxqAUoneuviudoB36pG6ODZmrJ-mHYHIhgzNEzG4twGs4PbO2Vxdc5m0TJlLRIpqMnIodTncdnRBIDDvF-e1g3K9mBjVE89ldeaNCWzv9xLdh0WYEj_pGeNxgV58aKQpRczhPyqYtbdOgJyeyw0VpwT0qoGv_yhlpWHmF3AQCcK52JNVcpTMO2BZy2hczhrPh2qOei_yAj4F_j36e9fV8g0qhxf&amp;q_datetime_utc=2026-03-05T14%3A29%3A39&amp;ticket_price=1159&amp;quote_id=-1299891832393367380&amp;utid_state=1&amp;channel=iphone&amp;price_without_closed_user_group=1550&amp;tm_place_name=Dumaguete&amp;deeplink_data=eyJmaWVsZHMiOnsic2lnbmF0dXJlIjoiYjVlMjcwNzAwZjdlZTVlZDc3YmM2ZmZmY2Y0MDViNDciLCJibG9ja19pZCI6InYxX0NnRXRFTXdDR2lnS0hUSXdNall0TURNdE1EVlVNREE2TURBNk1EQXVNREF3S3pBM09qQXdFQUVZM3dFb0FUZ0JJZ0lJQVE9PV9DaUFJNktuY0NoQUNJT0lES09hWEJ6QUNTZ3N3UkRFd01GQmZNVEF3VUZDWUJSSUdDQUVpQWdSc0dnUW9BakFCSWdRSUFoZ0MifX0%3D&amp;utid=4c140c1d-3ef0-3eef-ceb9-87ee2074ceb3&amp;tm_stars=0&amp;client_id=skyscanner_app&amp;price_policy=2&amp;pre_redirect_id=fc56d0ce-9c3e-c7a4-0f13-82dd3de97ad2&amp;tm_city_code=DGTP&amp;max_price=1736&amp;guests=1&amp;request_id=fc56d0ce-9c3e-c7a4-0f13-82dd3de97ad2&amp;tm_country_code=PH</t>
  </si>
  <si>
    <t>9.3272387, 123.3041703</t>
  </si>
  <si>
    <t>Grand Royal Spa, L. Rovira East Road, Bantayan, Dumaguete, Negros Oriental, Negros Island Region, 6200, Philippines</t>
  </si>
  <si>
    <t>Located in Dumaguete, RM Guest House is within a 5-minute drive of Ninoy Aquino Freedom Park and Negros Convention Center. This spa hotel is 1.2 mi (1.9 km) from Silliman University Main Campus and 1.5 mi (2.4 km) from Rizal Boulevard.
Relax at the full-service spa, where you can enjoy massages.
For lunch or dinner, stop by JK Coffee Shop, a restaurant that specializes in Filipino cuisine. Dining is also available at the coffee shop/cafe, and room service (during limited hours) is provided. Cooked-to-order breakfasts are available daily from 6:30 AM to 10:00 AM for a fee.
Featured amenities include complimentary newspapers in the lobby, a 24-hour front desk, and laundry facilities. Free self parking is available onsite.
Make yourself at home in one of the 19 air-conditioned guestrooms. Complimentary wireless internet access keeps you connected, and cable programming is available for your entertainment. Bathrooms have showers and complimentary toiletries.</t>
  </si>
  <si>
    <t>Florentina Homes</t>
  </si>
  <si>
    <t>www.skyscanner.com.ph/hotel_deeplink/4.0/PH/en-US/PHP/h_bc/47199920/2026-03-05/2026-03-06/hotel/hotel/hotels?legacy_provider_id=13&amp;rooms=1&amp;closed_user_group=apps&amp;hb_data=Ctn9Q_TV35W-J4XgFETFz9r6VDV6si9MdgFPkfIgADVZwFZo2Xe94765TUsog11svpcO5pyX7YvKf6QWs1TjoMq5-P_8_ItWQ27q35n0ffd1KfG8V0hejgn7uYokMbdFw7g1TWa9ty2Dlp8E301XM_aPNxtTC71rVHFCvcXDCT1UHRLuIMeh1ThXE51P0fLiVGGnedtXPxO0s8w0xbQRXl0K1Cn8i-VXnp03ctIhN0A_w7AvvD87toZQNXbrnYNpTLsx9N-hOpMz3KOTykKcjARO0NMzQabjwaD6ekHu2erOT-ntoE7U-gRlxmpeNBC6fx4s0gNpq-cE97Su6w6r5s8V2hYnrL8-CviItLmv30rNi36gEHsHZdRxZ9gASLhDH2N05XJV2fJHkD_u4oShLLDSqedInvmOxdEjCcbz9JEhdO67vxM%3D&amp;q_datetime_utc=2026-03-05T14%3A29%3A39&amp;ticket_price=3960&amp;quote_id=8332509185959185892&amp;utid_state=1&amp;channel=iphone&amp;price_without_closed_user_group=4824&amp;tm_place_name=Dumaguete&amp;deeplink_data=eyJmaWVsZHMiOnsic2lnbmF0dXJlIjoiMDAxNmZmMWFlZWQ2ZTdlMTQ5NDM5M2JiZmNmNTc2Y2QiLCJibG9ja19pZCI6IjM5NjQ2MDAyXzI2NTAwODAwN180XzBfMCJ9fQ%3D%3D&amp;utid=5bc512d1-880c-ebe8-bdc0-05535f5c1d6f&amp;tm_stars=0&amp;client_id=skyscanner_app&amp;price_policy=2&amp;pre_redirect_id=64f44854-2c9e-3b2e-d9de-d70a8220653c&amp;tm_city_code=DGTP&amp;max_price=4444&amp;guests=1&amp;request_id=64f44854-2c9e-3b2e-d9de-d70a8220653c&amp;tm_country_code=PH</t>
  </si>
  <si>
    <t>9.058103, 123.1357162</t>
  </si>
  <si>
    <t>Rana Verde Ice Cream Station, L. Rovira East Road, Bantayan, Dumaguete, Negros Oriental, Negros Island Region, 6200, Philippines</t>
  </si>
  <si>
    <t>Centrally located in the heart of Dumaguete City, Florentina Homes is a convenient 5-minute drive from Dumaguete Airport. It offers an outdoor swimming pool, free Wi-Fi and free parking. Rooms are tastefully decorated with vibrant wall colours and unique wall paintings. Included in all units are a private balcony, flat-screen TV and an attached bathroom.</t>
  </si>
  <si>
    <t>Grandview Cottages Resort</t>
  </si>
  <si>
    <t>www.skyscanner.com.ph/hotel_deeplink/4.0/PH/en-US/PHP/h_bc/140195047/2026-03-02/2026-03-03/hotel/hotel/hotels?legacy_provider_id=13&amp;rooms=1&amp;closed_user_group=apps&amp;hb_data=Cnay1xoMhhcjn3oCr5U1P-oRT7ZZdxeZfSRSilSDM5To36ic7zNoXHub5YV2h_slwE_91_yjLk2DMteu3V9cH_M-sSHtdC4D4a0PSFlOoSXVoyRYGWuDdjigULPtS5KzYb81N7THg5DFQff_y9oc7fcSQdivd3iUpI6KiR4NS6vwmEx-zNqpjRR2OMdt8grlOwMF2mo7t_fr95FP7bZqaC1-PasWStqhe6JNCcOdNoxu0otvGucOqDPVnc2wDH91MlKZFqwJDe7FNZvx8siXJip8CJE5-Rp47wecQFxsP6qCjg2HT74GgtdkTUF85dhcs7wwR0samKZe-Cn8mge7HL5hzRD07_qcc4Oj0l624f16igGbbyPAMWKbx8Hq74gWAk2GU8f6A6ZSIDr-6iXNfmPmXt0doKK645W-6fqIEJht0tqYoV8%3D&amp;q_datetime_utc=2026-03-02T00%3A30%3A24&amp;ticket_price=1835&amp;quote_id=-3837801096794397016&amp;utid_state=1&amp;channel=iphone&amp;price_without_closed_user_group=2734&amp;tm_place_name=Zamboanguita&amp;deeplink_data=eyJmaWVsZHMiOnsic2lnbmF0dXJlIjoiYTBlZmMxNGVmNjJlNGQ2ZDQ5ODcxZWExN2ExMWIzZGQiLCJibG9ja19pZCI6IjE4OTIzMjYwN185MjYyNTU1MV8wXzJfMCJ9fQ%3D%3D&amp;utid=ca141e07-db60-3172-fbd8-d30312b17494&amp;tm_stars=0&amp;client_id=skyscanner_app&amp;redirect_delay=1000&amp;price_policy=2&amp;pre_redirect_id=29f4a051-f3ec-49f7-7c52-f561783d45c3&amp;tm_city_code&amp;max_price=1835&amp;guests=1&amp;request_id=29f4a051-f3ec-49f7-7c52-f561783d45c3&amp;tm_country_code=PH</t>
  </si>
  <si>
    <t>9.1307154, 123.2217732</t>
  </si>
  <si>
    <t>Si-it, Siaton, Negros Oriental, Negros Island Region, Philippines</t>
  </si>
  <si>
    <t>Grandview Cottages Resort in Siaton provides accommodations with a garden, a bar, and a shared lounge. This property offers access to a terrace, darts, free private parking, and free Wifi.</t>
  </si>
  <si>
    <t>Solaj Dive and Beach Resort Zamboanguita</t>
  </si>
  <si>
    <t>www.skyscanner.com.ph/hotel_deeplink/4.0/PH/en-US/PHP/h_bc/222408127/2026-03-02/2026-03-03/hotel/hotel/hotels?legacy_provider_id=13&amp;rooms=1&amp;closed_user_group=apps&amp;hb_data=lM2xWqedrsX9KcYz9dq16XMcW1J_f3PSEuMyp-UWQVTtW7W0j6ig2Xm8qr8rQZFw1o70X_T0vvsGfMP-PyLOFrnmI-qQ9Nzhmj9xghfDIzAp9hjyJeLbqcywiPrclHJnPQ3TNiuUXsx2wKCR0LGuqHe8rQpLgHNvb2e7-c7BxWg2TfP2X0T_nNFgwdZIfLMY-NtrrBuKD2gLYJBJmGUclt5MVMLaTcORdpQvFJEXD85vdN4SYEMXLup7mnaa_Sy5ePxjfnDcRJ5BsaHiOEZtJJxdLdZCG8ubJ0Suq-bRJy-sIrjpvJ8gD6pD6ZX4igqPKsWidwSJ2wodh31vtcxh7NPOov0_zemAHZ_G1utP33m-PDa2LmeXNcP6L8fTJZ8Vf0ky-ukENV3-ndEt5oKnfq2UOxgj1zvUsY1WtRDCnH4MULsOfLE%3D&amp;q_datetime_utc=2026-03-02T00%3A30%3A26&amp;ticket_price=3999&amp;quote_id=1531115042085870836&amp;utid_state=1&amp;channel=iphone&amp;price_without_closed_user_group=5197&amp;tm_place_name=Zamboanguita&amp;deeplink_data=eyJmaWVsZHMiOnsic2lnbmF0dXJlIjoiNTU2MTBjMDc0NDJlNmY3MDRlMWUwMzRiYmNkN2Y4NGMiLCJibG9ja19pZCI6IjEzMDM2MzExMDFfNDAzMjIxOTM2XzFfMV8wIn19&amp;utid=e48f2f8b-ae89-4463-3ec6-810c24ce3b94&amp;tm_stars=0&amp;client_id=skyscanner_app&amp;redirect_delay=1000&amp;price_policy=2&amp;pre_redirect_id=3775fce1-8709-7ea8-73ac-96078f1bb0be&amp;tm_city_code&amp;max_price=8379&amp;guests=1&amp;request_id=3775fce1-8709-7ea8-73ac-96078f1bb0be&amp;tm_country_code=PH</t>
  </si>
  <si>
    <t>9.3017439, 123.2937249</t>
  </si>
  <si>
    <t>Maluay, Zamboanguita, Negros Oriental, Negros Island Region, 6218, Philippines</t>
  </si>
  <si>
    <t>Solaj Dive and Beach Resort Zamboanguita features an outdoor swimming pool, garden, a terrace and restaurant in Zamboanguita.
Providing a bar, the property is located within a few steps of Zamboanguita Beach.</t>
  </si>
  <si>
    <t>Kingswick's Residences and Lodge</t>
  </si>
  <si>
    <t>https://www.google.com/maps/place/Claytown+Pension+House/data=!4m11!3m10!1s0x33ab6fc5e8d75b23:0xf06f1f1b1aabf556!5m3!1s2026-03-01!4m1!1i2!8m2!3d9.3167649!4d123.2961673!16s%2Fg%2F11rwr5pdfq!19sChIJI1vX6MVvqzMRVvWrGhsfb_A?authuser=0&amp;hl=en&amp;rclk=1</t>
  </si>
  <si>
    <t>9.3167649, 123.2961673</t>
  </si>
  <si>
    <t>Claytown Road, Claytown, Daro, Dumaguete, Negros Oriental, Negros Island Region, 6200, Philippines</t>
  </si>
  <si>
    <t>Claytown Pension House</t>
  </si>
  <si>
    <t>www.skyscanner.com.ph/hotel_deeplink/4.0/PH/en-US/PHP/h_xp/213039872/2026-03-02/2026-03-03/hotel/hotel/hotels?legacy_provider_id=1&amp;rooms=1&amp;closed_user_group=mobile&amp;hb_data=sk3QykAMxo4kIUxBqLbTKVUqrFf9yrDLP8fL7pRhS4Ia2BqoEw7-8DRN0xJiOahcdEie9flSnp0VByeV6Mp3sHvwfOxGzpGkoj5wqXDNId-jGGy6-nLCUfsSgHPnZahn1xh6BTvfsvJVSiTie1Hbrzhgub6Np541dZIwlmOyCMzFaGYQ5FM_BqVAuwqwmHhfcn9r1H6NGGgqbmeuuK_GOZIHZ-pZDMfW8B-oS3tom32I89_xFFijAZi5fXKLy26ytX8sOpaf8ho7piR3oqXDZepN61Q%3D&amp;q_datetime_utc=2026-03-02T00%3A30%3A30&amp;ticket_price=973&amp;quote_id=195520695481639242&amp;utid_state=1&amp;channel=iphone&amp;price_without_closed_user_group=1080&amp;tm_place_name=Dumaguete&amp;deeplink_data=eyJmaWVsZHMiOnsic2lnbmF0dXJlIjoiNDAwYjgyYzI3ZjE5MmQyZDNiYmRjMTg5OTI1ODE0NTEifSwidXJsIjoiaHR0cHM6Ly93d3cuZXhwZWRpYS5jb20ucGgvSG90ZWwtU2VhcmNoP3RwaWQ9NjgmbXBlPTE3NzI0MTAyOTgmZW5kRGF0ZT0yMDI2LTAzLTAzJmFkdWx0cz0xJmxvY2FsZT1lbl9VUyZjaGlkPWJlMzY1NjA0LTI0ZjUtNGYxMy04MmRlLWNmZmM4NThjNjRkMiZlYXBpZD00NjIzMCZtY3RjPTMmc3RhcnREYXRlPTIwMjYtMDMtMDImbXBkPUdCUCZtcG49MzI1MDI5MDE2JmN1cnJlbmN5PUdCUCZyYXRlcGxhbmlkPTM5NjQ2MjY3MyZtcG09MjQmbXBwPTEmbXBvPUVDJnNlbGVjdGVkPTEwNjQ5NzE0NSZtcGI9MS4xNCZtcHE9MTIuNTEmbXBhPTExLjM3In0%3D&amp;utid=ed66606a-31b6-413e-dacf-f3b0aaab723b&amp;tm_stars=0&amp;client_id=skyscanner_app&amp;redirect_delay=1000&amp;price_policy=2&amp;pre_redirect_id=27799198-f06d-a5ac-5fa8-aa703aa215bf&amp;tm_city_code=DGTP&amp;max_price=2917&amp;guests=1&amp;request_id=27799198-f06d-a5ac-5fa8-aa703aa215bf&amp;tm_country_code=PH</t>
  </si>
  <si>
    <t>9.2815458, 123.2696881</t>
  </si>
  <si>
    <t>parking, wifi, air_conditioning, non-smoking, internet_access, smoking_areas, multilingual_staff, room_service, car_rental, shower, shuttle_service, airport_shuttle, concierge, wedding_facilities</t>
  </si>
  <si>
    <t>Located in Dumaguete, Claytown Pension House is within a 15-minute walk of Negros Convention Center and Ninoy Aquino Freedom Park. This hostel is 1 mi (1.5 km) from Silliman University Main Campus and 1.3 mi (2.1 km) from Bell Tower.
Make use of convenient amenities such as complimentary wireless internet access, concierge services, and gift shops/newsstands.
Cooked-to-order breakfasts are available daily from 6:00 AM to noon for a fee.
Featured amenities include luggage storage, microwave in a common area, and refrigerator in a common area. Free self parking is available onsite.
Make yourself at home in one of the 17 air-conditioned rooms featuring LED televisions. Complimentary wireless internet access keeps you connected, and digital programming is available for your entertainment. Private bathrooms with showers feature rainfall showerheads and complimentary toiletries. Conveniences include desks, and housekeeping is provided on request.</t>
  </si>
  <si>
    <t>GIARDINO Romantico</t>
  </si>
  <si>
    <t>www.skyscanner.com.ph/hotel_deeplink/4.0/PH/en-US/PHP/h_bc/213105940/2026-03-05/2026-03-06/hotel/hotel/hotels?legacy_provider_id=13&amp;rooms=1&amp;closed_user_group=apps&amp;hb_data=WR8TfFhcoT6CkbhmaUvH7MpfIDLG_0uGeIYj0s-k9YbRKEIvTwBvp9FYdXsEnEmJ_8_eo-THe0ZJ-Ny7haU_HFMjR-UnbRklclmdC8IjWsgZGaAe2WeYTpLHUi8JJCj3YsjmyvG13x_spJJ1veY-R4koabxCS8abiWWLB1qAtVyol4jX23N_P_yRoCqpww4OwoHUB_G67yUT1D78JK018kNsXEwGFssYYAaXZ9M1bD5D0slvJRtdaPh20w-lE11UUbybNwiViL_P1E96R4uYC90fae3KB1-eamHMCzpWgxOm9JtBdrsSuI_P6J99lfbvZnhvt7KmM5EboGqPzBXlA4yWcjFVFfoVZ0P_R8iS4woOsTmwwergBRYnkhTS1TOzg8_sigSzncA-DRXNTGWH7x_Uhmc3BVo0Of74l8Tp5vYkRJBwbNU%3D&amp;q_datetime_utc=2026-03-05T14%3A29%3A49&amp;ticket_price=2271&amp;quote_id=-9159622533060291463&amp;utid_state=1&amp;channel=iphone&amp;price_without_closed_user_group=3009&amp;tm_place_name=Dumaguete&amp;deeplink_data=eyJmaWVsZHMiOnsic2lnbmF0dXJlIjoiMmE0ZGRkNmFhNTBiNzk3MzFmOWY2MmM1N2E1OWVkMGQiLCJibG9ja19pZCI6IjkwNDQwODIwMV8zNjE0MjAzMjJfMl8xXzAifX0%3D&amp;utid=bb8a658a-f752-faf4-e3b1-338eaf25dd3e&amp;tm_stars=0&amp;client_id=skyscanner_app&amp;price_policy=2&amp;pre_redirect_id=10505b08-4b06-3299-8083-29fc552fb8ef&amp;tm_city_code=DGTP&amp;max_price=8366&amp;guests=1&amp;request_id=10505b08-4b06-3299-8083-29fc552fb8ef&amp;tm_country_code=PH</t>
  </si>
  <si>
    <t>9.3534799, 123.298479</t>
  </si>
  <si>
    <t>Cantil-e Elementary School, Q. Gomez Street, Cantil-e, Dumaguete, Negros Oriental, Negros Island Region, 6200, Philippines</t>
  </si>
  <si>
    <t>Located in Dumaguete, 3 miles from Robinsons Place Dumaguete, GIARDINO ROMANTICO has accommodations with an outdoor swimming pool, free private parking, a garden and a shared lounge. 3.5 miles from Dumaguete Belfry and 3.</t>
  </si>
  <si>
    <t>Seaview Beach Resort</t>
  </si>
  <si>
    <t>https://www.google.com/maps/place/DCCCO+Hotel/data=!4m11!3m10!1s0x33ab6f84e268c063:0x3c6e0df8906fb2a6!5m3!1s2026-03-01!4m1!1i2!8m2!3d9.3028049!4d123.3073511!16s%2Fg%2F11mv_4czf6!19sChIJY8Bo4oRvqzMRprJvkPgNbjw?authuser=0&amp;hl=en&amp;rclk=1</t>
  </si>
  <si>
    <t>9.3028049, 123.3073511</t>
  </si>
  <si>
    <t>Johnny Drive, Candabong, Anda, Bohol, Central Visayas, 6311, Philippines</t>
  </si>
  <si>
    <t>Located in Anda, Seaview Beach Resort is within a 5-minute drive of Combento Cave and Bituon Beach. This hotel is 3.6 mi (5.7 km) from Santo Nino de Anda Parish Church and 3.6 mi (5.8 km) from Anda Beach.
Enjoy recreational amenities such as an outdoor pool and an indoor pool.
Enjoy a meal at the restaurant, or stay in and take advantage of the hotel's room service (during limited hours). Mingle with other guests at the complimentary reception, held daily. Local cuisine breakfasts are available daily from 7:30 AM to 9:00 AM for a fee.
Featured amenities include a business center, laundry facilities, and a water dispenser. This hotel has 2 meeting rooms available for events. Free self parking is available onsite.
Make yourself at home in one of the 8 air-conditioned rooms featuring flat-screen televisions. Cable television is provided for your entertainment. Bathrooms have showers and complimentary toiletries. Housekeeping is provided on request, and irons/ironing boards can be requested.</t>
  </si>
  <si>
    <t>DCCCO Hotel</t>
  </si>
  <si>
    <t>www.skyscanner.com.ph/hotel_deeplink/4.0/PH/en-US/PHP/h_ad/220191947/2026-03-05/2026-03-06/hotel/hotel/hotels?legacy_provider_id=22&amp;rooms=1&amp;closed_user_group=general&amp;hb_data=WS-FW09fSxZbIC9JOkeiDKHP-wNf6lsIo2lZpl23WWDhmAj9YrX-l4WHfvbYIvBCwk8kDlSadN2CCSBCp4rdmT2iqKxJk1xbQ0ONt61ilMsS_pgow3EZyJV718hTV3nvJ6g-OLpkrpxw_5WgbJkUMWz39EYRW8z6GNMKm5N66fiqWI84uS19mMC6QqkRYdR3306IRCQgFNb426Wsu9Uf4Erw1pi5JKJFuKIvBxXeJiOYECIYiRZa3joAT_snuRxUB7MQ2OIC8reAB5SwEfLpjOpLsO750wNhSm5RFjObOuInp8Yswh5FMStNgpLvKf1IEJnR77pKXO65tl9DxqIfTBMT1JBivgxX2gSQjcUA2fp3jyS2cvDtuwcVdCjuPmwD7WXizEJg8Uu6fRynXDDbzX4ZuQnC5_YOWZgXM5GOnUmh&amp;q_datetime_utc=2026-03-05T14%3A29%3A43&amp;ticket_price=2043&amp;quote_id=9140083892198978146&amp;utid_state=1&amp;channel=iphone&amp;price_without_closed_user_group=2775&amp;tm_place_name=Dumaguete&amp;deeplink_data=eyJmaWVsZHMiOnsic2lnbmF0dXJlIjoiNjAyNGEzZWZlNDhhM2U4YWQ2N2ZmMjUyZDVhMTMyMjcifSwidXJsIjoiaHR0cHM6Ly93d3cuYWdvZGEuY29tL3BhcnRuZXJzL3BhcnRuZXJzZWFyY2guYXNweD9jaWQ9MTg0NjM4MyZoaWQ9NTQxNzMzMjkmY3VycmVuY3k9UEhQJmNoZWNraW49MjAyNi0wMy0wNSZjaGVja291dD0yMDI2LTAzLTA2Jk51bWJlcm9mQWR1bHRzPTEmTnVtYmVyb2ZDaGlsZHJlbj0wJlJvb21zPTEmbWNpZD0zMzImbWFzdGVyUm9vbUlkPTg0MTE2NTA2NCZtcHQ9YUc0d1RXUjJaRFpJTUVoUldEbGtibkV6UkhwNFJHUmtWV0Z0WWpWS1JsQlpRMUo1WkRWclNHSnJhRFJOTUZGdlQybFhiME41ZDNjemQyWndlRTVUU2s4ME5HMTVlbTl6T1dOUWMwNUpNM2cmVG90YWxQcmljZT0yMDQzLjI5JlRvdGFsVGF4PTIzNi4wMiZUb3RhbEZlZT0xNzIuNjQmVG90YWxTdXJjaGFyZ2U9MCZtY3VyPVBIUCJ9&amp;utid=950f65d7-f6fe-b6ce-c4b3-6163f472d18d&amp;tm_stars=3&amp;client_id=skyscanner_app&amp;price_policy=2&amp;pre_redirect_id=ea33d8eb-735a-af38-c694-5eef924b8ccb&amp;tm_city_code=DGTP&amp;max_price=2626&amp;guests=1&amp;request_id=ea33d8eb-735a-af38-c694-5eef924b8ccb&amp;tm_country_code=PH</t>
  </si>
  <si>
    <t>9.3215881, 123.3083126</t>
  </si>
  <si>
    <t>Luke E. Wright Street, Poblacion 1, Dumaguete, Negros Oriental, Negros Island Region, 6200, Philippines</t>
  </si>
  <si>
    <t>Great care is taken to ensure guests experience comfort through top-notch services and amenities.Stay connected with your associates, as complimentary Wi-Fi is available during your entire visit. To facilitate your arrival and departure, you can pre-book airport transfer services prior to checking in.The hotel offers car hire amenities to assist you in discovering your desired offerings in Dumaguete.When arriving by car, you'll be grateful for the on-site complimentary parking at hotel.The hotel offers reception amenities including luggage storage and safety deposit boxes to ensure a comfortable stay for guests. Should you require it, the tours can even assist you in booking tickets and securing reservations for the finest shows and events in the vicinity.Whether it's an extended stay or simply needing fresh attire, laundromat, dry cleaning service and laundry service provided by hotel ensures your cherished travel garments stay spotless and accessible.Your stay will be comfortable with the presence of room service and daily housekeeping as an in-room amenity for your relaxation and enjoyment. In order to ensure the utmost level of relaxation, the guestrooms feature an inviting design and are equipped with all basic necessities, creating a delightful stay experience. To ensure a pleasant stay, a selection of rooms at hotel come furnished with linen service, blackout curtains and air conditioning, all designed with your ease in mind. Selected rooms offer in-room amusement like television as a source of entertainment for guests to enjoy.Within specific rooms, a refrigerator, bottled water, instant coffee, instant tea and mini bar is conveniently available for your use. Understanding the significance of bathroom facilities in enhancing visitor contentment, hotel offers a hair dryer, toiletries, bathrobes and towels within a few chosen chambers. Each day, arise to a delightful complimentary morning meal at DCCCO Hotel.Various excellent meal offerings at hotel ensure that enticing and easily accessible options are constantly available. Throughout the day, engage in the entertaining activities available at DCCCO Hotel.Unwind by the pool at hotel and cherish a leisurely moment.</t>
  </si>
  <si>
    <t>Sierra Hotel</t>
  </si>
  <si>
    <t>www.skyscanner.com.ph/hotel_deeplink/4.0/PH/en-US/PHP/h_ct/156267333/2026-03-05/2026-03-06/hotel/hotel/hotels?legacy_provider_id=31&amp;rooms=1&amp;closed_user_group=apps&amp;hb_data=-XBxao5QUSv5xGdL_7Fca-Q43p2jKiXctRc0n6RkNCF7efSMt-ZDKWJ1bQl9cGpTbYKRIYrCb0mM-8sj7rycycHallSrcLctbslZ3j9Unjg8uPcks7dQltIvgRLvfBpPj3zenIxEnHhKRXfvFZRcInxWYcmTjfJm9UPJbE4OXC1gIao-vWyndNjGDfBlBRoCZkqTY-WpqvEUPrDO9dzOPMXFlVh5iiecYTOK1ayzFk4X6PSnqLtaxjg3lw7K3mm1NjT4Daep9t2ltO2A-oBpgmplwdzzzV0vnAdq7MeUAoq2AbeKjGACDiNxPIoVenCng-X2fyWY1aZqbL68V499bWi2yX4bMYsw49dNhqnyLT4PnsAXgIWEgcBVACBK9mQNL-GyOYAPUtGdGKDq27bVjs3BI7kLssvR-HBhBGm7mQ%3D%3D&amp;q_datetime_utc=2026-03-05T14%3A29%3A55&amp;ticket_price=9052&amp;quote_id=-8892086003391722906&amp;utid_state=1&amp;channel=iphone&amp;price_without_closed_user_group=28553&amp;tm_place_name=Dumaguete&amp;deeplink_data=eyJmaWVsZHMiOnsic2lnbmF0dXJlIjoiNTY3YWNjMTY5YzU4Zjg4MjU1M2RmN2YzOGE2ODliYjEifSwidXJsIjoiaHR0cHM6Ly9waC50cmlwLmNvbS9ob3RlbHMvcmVkaXJlY3Q%2FaG90ZWxpZD03MjUzNjczJmNpdHk9NTE4NCZBbGxpYW5jZWlkPTEyNjA3JnNpZD04ODg4MzImY2hlY2tpbj0yMDI2LTAzLTA1JmNoZWNrb3V0PTIwMjYtMDMtMDYmc2hvcHBpbmdpZD1lYzgzYjlmOWUyOTU0YmM5YTkyOTU1MDUzYWVkYmRkZCZhZHVsdD0xJmNoaWxkcmVuPTAmYWdlcz0mbGFuZ3VhZ2U9ZW5waCZsb2NhbGU9ZW5fUEgmcm9vbWlkPTE1ODU2MDA1OTYmc3dpZD0wJnBheT1QUCZmZ3Q9MSZjcm49MSZjdXJyPVBIUCZ3a3A9MSZzdGFuZD1INHNJQUFBQUFBQUFfd0RfQUFEX0NsMEtBaGdCRWdRSUFSQUFHbEVJMUxDSjlBVVlBREFBT1BzUm1BR3AzYm9EcUFFQXVBRUR3QUVEMFFHdVItRjYxSkdfUU9FQk16TXpNOU90d1VEb0FkMkdyZWtCaUFJZ2lRUUFBQUFBQUFBQUFLQUVBS0VGWElfQzlTaFloa0FhSUdWak9ETmlPV1k1WlRJNU5UUmlZemxoT1RJNU5UVXdOVE5oWldSaVpHUmtJQVFvNHFDbXpRWklBVklHTXpSaVpUbGlXaHdLQTFCSVVCRkhBM2dMSkNpLVB4b0RVRWhRSVVjRGVBc2tLTDRfWWdWbGJsOVFTR2k4RkhBQmVBQ0tBUWRJQVhnQXlBRUJxZ0VIQ2dNd016SVFBX0lCSW1Wak9ETmlPV1k1WlRJNU5UUmlZemxoT1RJNU5UVXdOVE5oWldSaVpHUmtYek9TQWdFMG1nSUFBQUFBX184QkFBRF9fOUJOeENUX0FBQUEifQ%3D%3D&amp;utid=4832c6d0-13bf-99c6-0ac6-0f5b24e7ca85&amp;tm_stars=3&amp;client_id=skyscanner_app&amp;price_policy=2&amp;pre_redirect_id=471ace83-2c9e-3fc0-e6ba-71c12ec1a777&amp;tm_city_code=DGTP&amp;max_price=23400&amp;guests=1&amp;request_id=471ace83-2c9e-3fc0-e6ba-71c12ec1a777&amp;tm_country_code=PH</t>
  </si>
  <si>
    <t>9.2913284, 123.3063982</t>
  </si>
  <si>
    <t>Sierra Hotel, Eduardo J. Blanco Drive, ECCA Homes, Piapi, Dumaguete, Negros Oriental, Negros Island Region, 6200, Philippines</t>
  </si>
  <si>
    <t>Located in Dumaguete, Sierra Hotel is within a 5-minute drive of Silliman University Main Campus and Ninoy Aquino Freedom Park. This spa hotel is 0.9 mi (1.5 km) from Silliman University Anthropology Museum and 1.1 mi (1.8 km) from Rizal Boulevard.
Take time to pamper yourself with a visit to the full-service spa. Additional features at this hotel include complimentary wireless internet access, concierge services, and a banquet hall.
Grab a bite to eat at the hotel's restaurant, which features a bar/lounge, or stay in and take advantage of the 24-hour room service. Wrap up your day with a drink at the poolside bar. A complimentary buffet breakfast is served daily from 6:00 AM to 10:00 AM.
Featured amenities include a business center, a 24-hour front desk, and luggage storage. This hotel has 3 meeting rooms available for events. A roundtrip airport shuttle is provided for a surcharge during limited hours, and free self parking is available onsite.
Make yourself at home in one of the 73 air-conditioned rooms featuring LCD televisions. Complimentary wireless internet access keeps you connected, and cable programming is available for your entertainment. Private bathrooms with showers feature complimentary toiletries and bidets. Conveniences include safes and desks, and housekeeping is provided daily.</t>
  </si>
  <si>
    <t>Port Royale WaterPark Resort</t>
  </si>
  <si>
    <t>www.skyscanner.com.ph/hotel_deeplink/4.0/PH/en-US/PHP/h_fd/222270852/2026-03-02/2026-03-03/hotel/hotel/hotels?legacy_provider_id=927050&amp;rooms=1&amp;closed_user_group=general&amp;hb_data=t2Q3SIQKRbh3uf3kW-jbvheLjL5r8vHa04y6Yc2uCQ0YcNOzcU7jtupZO-tnrqaKbFGFjEwMXVXuOhIDaaNgyjZ85TcThpkD3zMlilGKSvHzMA9kEYpHu7ppdsp1TKceK5ETOYqaG7KqrTnHiu33jVSF8ygLf_6eC0d-QWeDjT4DSatQOYKKWXtZSLGAVx7MmE7NmvskQH4s0MPw0BDc3SawgE4f7wfAxo-Eya8SwL48_WVBSX4xJT9Y8nX04ODX-7T9105lCfBKBkVxyzdm1mNMk0D5tPCR5WazR7Zyuy-QwJW2-RKjLmiHj9n5orBvntN-07snhAieJ3kxQe0AJDf2EzZOjxKqkLCBi9JZ678E2m_xyjP9nLtJF4KtGnRV4Ut_II52BEfzjj8B7DUVwLjkM8fo95w7J_on2jhmwKLGzQ%3D%3D&amp;q_datetime_utc=2026-03-02T00%3A30%3A40&amp;ticket_price=2904&amp;quote_id=4844972613585039258&amp;utid_state=1&amp;channel=iphone&amp;price_without_closed_user_group=8400&amp;tm_place_name=Tacloban&amp;deeplink_data=eyJmaWVsZHMiOnsic2lnbmF0dXJlIjoiMWU3MmQxMzI1OTllOGJmYzNjOGEwZTZlY2U2ZDhhYTcifSwidXJsIjoiaHR0cHM6Ly9kZWFscy52aW8uY29tP3NpZz1iMzgyY2QzYTEzMGVmYTNjNmViYzQyNjFhZTgyODA5OGM1MzJlZTNkYjVhZjAzZWY2NmVmMDBlNDBmODk3YjdlMzUzMDMzMzAzOTM3MzMzMzM5JnNpZy1pc3M9bWV0YSZ0dXJsPWh0dHBzJTNBJTJGJTJGdmlvLmNvbSUyRkhvdGVsJTJGU2VhcmNoJTNGY2hlY2tJbiUzRDIwMjYtMDMtMDIlMjZjaGVja091dCUzRDIwMjYtMDMtMDMlMjZjdXJyZW5jeSUzRFBIUCUyNmVwdiUzRE1TNHklMjZlc2QlM0R1Z2pHeHFiN3JUckx4d21uclc3LXl2TW44c0d1SThrUUhLc1RSR3BRd1VNMi05c3JPcEozMkZ5cjNGUUNDSFN4WmVyeG5DVkFobndfcjNUSVZCMXV0aklOd1RtRjN3X3B5TEttRkFRdnJIRGtUMkI5TEFFU05nJTI1M0QlMjUzRCUyNmZvcmNlQ3VycmVuY3lDaGFuZ2UlM0QxJTI2Zm9yY2VMYW5ndWFnZUNoYW5nZSUzRDElMjZob3RlbElkJTNEMTIyMzQ0MzY5JTI2bGFiZWwlM0RzcmMlMjUzRHNreXNjYW5uZXIlMjUyNnVjb3VudHJ5JTI1M0RQSCUyNTI2dWRldmljZSUyNTNEbW9iaWxlJTI1MjZob3RlbCUyNTNEMTIyMzQ0MzY5JTI1MjZkYXklMjUzRDIlMjUyNm1vbnRoJTI1M0QwMyUyNTI2eWVhciUyNTNEMjAyNiUyNTI2bG9zJTI1M0QxJTI1MjZvZmZlcmlkJTI1M0RvRnA1eFpyZVctME0lMjUyNnByaWNlJTI1M0QyOTA0LjIxJTI1MjZjdXJyZW5jeSUyNTNEUEhQJTI1MjZ1c2VybGFuZyUyNTNEZW4lMjUyNl90aCUyNTNEMWI2N2M0YzJlMjI3NDg4OWZkZjM4M2I2YzViNGE4YjFjOGMzOTViZWNjNzA2YjM1JTI1MjZkdHMlMjUzRDE3NzI0MTA1NTMlMjUyNm9sdXQlMjUzRDE3NzI0MTA1NDYlMjUyNmNhblBheUxhdGVyJTI1M0RmYWxzZSUyNTI2cmVxdWVzdFVzZXJHcm91cCUyNTNEJTI1MjZvZmZlclVzZXJHcm91cCUyNTNEcHVibGljJTI2bGFuZyUzRGVuJTI2b3RpJTNETzFQMVFPNUdYZGslMjZwcmVmZXJyZWRSYXRlJTNEMjkwNC4yMSUyNnByb2ZpbGUlM0RyMmQybTcza244JTI2cm9vbXMlM0QxJTI2dXNlckNvdW50cnklM0RQSCUyNnV0bV9jYW1wYWlnbiUzRHNreXNjYW5uZXIlMjZ1dG1fbWVkaXVtJTNEY3BjJTI2dXRtX3NvdXJjZSUzRHNreXNjYW5uZXIifQ%3D%3D&amp;utid=f975ed63-aa94-f013-2a00-ac7cdd205835&amp;tm_stars=3&amp;client_id=skyscanner_app&amp;redirect_delay=1000&amp;price_policy=2&amp;pre_redirect_id=7be16cd8-2f62-07b1-5a15-406ea7798b6e&amp;tm_city_code=TACP&amp;max_price=2904&amp;guests=1&amp;request_id=7be16cd8-2f62-07b1-5a15-406ea7798b6e&amp;tm_country_code=PH</t>
  </si>
  <si>
    <t>9.307031, 123.3050765</t>
  </si>
  <si>
    <t>7-Eleven, Doctor Vicente Locsin Street, Poblacion 7, Dumaguete, Negros Oriental, Negros Island Region, 6200, Philippines</t>
  </si>
  <si>
    <t>Golden Gate Suites</t>
  </si>
  <si>
    <t>www.skyscanner.com.ph/hotel_deeplink/4.0/PH/en-US/PHP/h_ct/140148115/2026-03-02/2026-03-03/hotel/hotel/hotels?legacy_provider_id=31&amp;rooms=1&amp;closed_user_group=general&amp;hb_data=bd14UFI2c-A56iJXJSbU0xMbROeMy2YLsRAqkQcigm7UmR9NC-rsrspSV9Jjcb5Vs2d9VAX4xHjpq2lt2BDGfAgUvmVr2Vq_IchSWol9psv5_JiqzpAGPSnZUw0B3J5q3qk5CNybqqh0fBBOMDAAGh882UITLALHiBrVNNF9WjL7rtvTUE8r4_19xayUsudZtw89IVfNSJr9vFTzu0hfB72OVnkeD0I-or5OdG6AbLhrqSA4LySLc_zaI0N4rZIK4QhAmxK5A0SopXW2sOAfKfbZdTC7vlz1nisaOn1lg8DTpOqdJdcHow8qyFfLsM-hOWez39ZF27qf15hOCMjhlxmADyQSA_YKLjIrC2ogqBu_TBpvOhAgditMyEpx4F3s7WE08gaj9wiJjrWdQH4govAWnxhxHfvBWGRzci2xWg%3D%3D&amp;q_datetime_utc=2026-03-02T00%3A30%3A45&amp;ticket_price=1295&amp;quote_id=-4598004348476465491&amp;utid_state=1&amp;channel=iphone&amp;price_without_closed_user_group=2300&amp;tm_place_name=Dumaguete&amp;deeplink_data=eyJmaWVsZHMiOnsic2lnbmF0dXJlIjoiYWJiMTY4MWQ5YzMzNDNjYzZkODY0YmNjMTY2YTI4MTUifSwidXJsIjoiaHR0cHM6Ly9waC50cmlwLmNvbS9ob3RlbHMvcmVkaXJlY3Q%2FaG90ZWxpZD02MDU1MTc3JmNpdHk9NTE4NCZBbGxpYW5jZWlkPTEyNjA3JnNpZD04ODg4MzImY2hlY2tpbj0yMDI2LTAzLTAyJmNoZWNrb3V0PTIwMjYtMDMtMDMmc2hvcHBpbmdpZD05YjdiNzYxZThjNWQ0ZDQzYTNhZmU4ZTYyNjM4YTI1OSZhZHVsdD0xJmNoaWxkcmVuPTAmYWdlcz0mbGFuZ3VhZ2U9ZW5waCZsb2NhbGU9ZW5fUEgmcm9vbWlkPTE3MTMyNjEyMzImc3dpZD0wJnBheT1QUCZmZ3Q9MSZjcm49MSZjdXJyPVBIUCZ3a3A9MSZzdGFuZD1INHNJQUFBQUFBQUFfd0Q0QUFmX0NsMEtBaGdCRWdRSUFSQUFHbEVJc0pYNXNBWVlBREFBT1BzUm1BR0p5dkVDcUFFQXVBRUN3QUVBMFFFek16TXpNemlSUU9FQmNUMEsxNk03bEVEb0FiVHFrcUFCaUFJZ2lRUUFBQUFBQUFBQUFLQUVBS0VGWm1abVptWkdSMEFhSURsaU4ySTNOakZsT0dNMVpEUmtORE5oTTJGbVpUaGxOakkyTXpoaE1qVTVJQVFvZzdPVHpRWklBVklHWkRabE9XTTFXaHdLQTFCSVVCRVFXRG0weUhhLVB4b0RVRWhRSVJCWU9iVElkcjRfWWdWbGJsOVFTR2k1RkhBQmVBQ0tBUWRJQVhnQXlBRUJxZ0VBOGdFaU9XSTNZamMyTVdVNFl6VmtOR1EwTTJFellXWmxPR1UyTWpZek9HRXlOVGxmTVpJQ0FUU2FBZ0FBQUFEX193RUFBUF9fVVZSN2h2Z0FBQUEifQ%3D%3D&amp;utid=00d550f0-f27f-96e0-13dc-bd6f502da7c8&amp;tm_stars=0&amp;client_id=skyscanner_app&amp;redirect_delay=1000&amp;price_policy=2&amp;pre_redirect_id=5546fda9-c89f-43ab-af14-66f367dd349b&amp;tm_city_code=DGTP&amp;max_price=2653&amp;guests=1&amp;request_id=5546fda9-c89f-43ab-af14-66f367dd349b&amp;tm_country_code=PH</t>
  </si>
  <si>
    <t>9.3245237, 123.2976882</t>
  </si>
  <si>
    <t>parking, wifi, air_conditioning, non-smoking, internet_access, 24-hour_front_desk_service, smoking_areas, massage, currency_exchange, iron, multilingual_staff, room_service, express_check-in, atm, express_check-out, beauty_salon, safe_deposit_box, car_rental, lounge, desk, shower, shuttle_service, luggage_storage, tours, airport_shuttle, photocopier, fax, concierge, hairdressers, golf_course, telephone, ticket_office, wake-up_call, diving</t>
  </si>
  <si>
    <t>With a stay at Golden Gate Suites in Dumaguete, you'll be near the beach, just a 5-minute walk from Silliman University Main Campus and 6 minutes by foot from Bell Tower. This hotel is 0.4 mi (0.6 km) from Rizal Boulevard and 0.6 mi (1 km) from Silliman University Anthropology Museum.
Pamper yourself with onsite massages or take in the view from a terrace. Additional amenities at this hotel include complimentary wireless internet access, concierge services, and a hair salon.
Grab a bite from the grocery/convenience store serving guests of Golden Gate Suites.
Featured amenities include dry cleaning/laundry services, a 24-hour front desk, and luggage storage. A roundtrip airport shuttle is provided for a surcharge (available on request), and free self parking is available onsite.
Make yourself at home in one of the 15 air-conditioned rooms featuring flat-screen televisions. Complimentary wireless internet access keeps you connected, and cable programming is available for your entertainment. Private bathrooms with showers feature complimentary toiletries and hair dryers. Conveniences include desks and in-room massages, as well as phones with free local calls.</t>
  </si>
  <si>
    <t>E and C Tourist inn</t>
  </si>
  <si>
    <t>www.skyscanner.com.ph/hotel_deeplink/4.0/PH/en-US/PHP/h_fd/222990549/2026-03-02/2026-03-03/hotel/hotel/hotels?legacy_provider_id=927050&amp;rooms=1&amp;hb_data=G_drBbuZJVE3CODUippNs2SSpwTRsmle6EKhVQK5il0XiAg0oCvJ9WfBuFLXt_eelJ0lK7QLDmyRhI2GSbNdQTbI1fcmjHMdvZ4oOz2pZNYBHSCvBL6DyXnxTV64briVNrULygK5udTvDwTT2s92GHHmWjxaTzOGt_24I-Z2xwH0ltZEofOkt0asxdZi4YhCfuPZvop6IuLbkYVblW2mxGuOlask5xh9i8R7ESiWCVr8fh4gt3xPd7uIATlbE953JKj28v9Ow8UXfQd6LIjCF7sG5Fo-Fyn9IbVFLagWqeQf0gkdRla6ohKAdC-Dl81wrSrIOTy49SUyO51O7F-Rr_Eb3F8mSvztz2fJ40mTmpsXaMFWx2_JqxetcHIyJ-jdN-4N3-kIyyXK_CCnJwrBSJ33g0c2d4yrFa7OdD08Jem-XQ%3D%3D&amp;q_datetime_utc=2026-03-02T00%3A30%3A45&amp;ticket_price=1452&amp;quote_id=-2862617743241686217&amp;utid_state=1&amp;channel=iphone&amp;tm_place_name=Dumaguete&amp;deeplink_data=eyJmaWVsZHMiOnsic2lnbmF0dXJlIjoiYzRhYmEzZjU0ZjhlODU0MTIyYjI1MzU4NDI2YjIyYjMifSwidXJsIjoiaHR0cHM6Ly9kZWFscy52aW8uY29tP3NpZz1kZjEyYTQ0ZjYwZDhhNzRhZjNlNjY3NDE5MWYxOTE1YzNiYWY4MTdkNDYwNDQ1OTNiN2ViMTNmMDdiNzcxNGUzMzYzMzMzMzAzOTM1MzEzMjMyJnNpZy1pc3M9bWV0YSZ0dXJsPWh0dHBzJTNBJTJGJTJGdmlvLmNvbSUyRkhvdGVsJTJGU2VhcmNoJTNGY2hlY2tJbiUzRDIwMjYtMDMtMDIlMjZjaGVja091dCUzRDIwMjYtMDMtMDMlMjZjdXJyZW5jeSUzRFBIUCUyNmVwdiUzRE1TNHklMjZlc2QlM0RpQjdSdER4T3F1VURHdll6UW1leG5yaHo1Mk9mNDl2MzhLODFOT2d2R0oxbTV3d3dYbVNSajNyelpYVTh4SHFVUVktSHdtMEVZeXNyajB4QzJaWC1TSy11MVROb2ZiN0FJaFhqZ0J1R2VIbXYwc1UxbFE5SSUyNmZvcmNlQ3VycmVuY3lDaGFuZ2UlM0QxJTI2Zm9yY2VMYW5ndWFnZUNoYW5nZSUzRDElMjZob3RlbElkJTNEMTE1NTcwNjAyJTI2bGFiZWwlM0RzcmMlMjUzRHNreXNjYW5uZXIlMjUyNnVjb3VudHJ5JTI1M0RQSCUyNTI2dWRldmljZSUyNTNEbW9iaWxlJTI1MjZob3RlbCUyNTNEMTE1NTcwNjAyJTI1MjZkYXklMjUzRDIlMjUyNm1vbnRoJTI1M0QwMyUyNTI2eWVhciUyNTNEMjAyNiUyNTI2bG9zJTI1M0QxJTI1MjZvZmZlcmlkJTI1M0RvNDg3RlE4TXNtcVElMjUyNnByaWNlJTI1M0QxNDUxLjUyJTI1MjZjdXJyZW5jeSUyNTNEUEhQJTI1MjZ1c2VybGFuZyUyNTNEZW4lMjUyNl90aCUyNTNEZGUzZWNjNDJmZDRkOTUwZjRlMGZjOGNjZWYyY2ViMTQzMTRkMDVlZGNmOGEyNmY1JTI1MjZkdHMlMjUzRDE3NzI0MTAzMDAlMjUyNm9sdXQlMjUzRDE3NzI0MTAyOTglMjUyNmNhblBheUxhdGVyJTI1M0RmYWxzZSUyNTI2cmVxdWVzdFVzZXJHcm91cCUyNTNEJTI1MjZvZmZlclVzZXJHcm91cCUyNTNEcHVibGljJTI2bGFuZyUzRGVuJTI2b3RpJTNEb1RPcTg3amRqbHclMjZwcmVmZXJyZWRSYXRlJTNEMTQ1MS41MiUyNnByb2ZpbGUlM0RyMmQybTcza244JTI2cm9vbXMlM0QxJTI2dXNlckNvdW50cnklM0RQSCUyNnV0bV9jYW1wYWlnbiUzRHNreXNjYW5uZXIlMjZ1dG1fbWVkaXVtJTNEY3BjJTI2dXRtX3NvdXJjZSUzRHNreXNjYW5uZXIifQ%3D%3D&amp;utid=8efc2c2e-568a-f513-712a-69198d393d86&amp;tm_stars=0&amp;client_id=skyscanner_app&amp;redirect_delay=1000&amp;price_policy=2&amp;pre_redirect_id=5adb2390-7f91-b6bb-806e-3bb085e60b9d&amp;tm_city_code=DGTP&amp;max_price=1452&amp;guests=1&amp;request_id=5adb2390-7f91-b6bb-806e-3bb085e60b9d&amp;tm_country_code=PH</t>
  </si>
  <si>
    <t>9.3036098, 123.3076701</t>
  </si>
  <si>
    <t>Veterans Avenue, Pulantubig, Dumaguete, Negros Oriental, Negros Island Region, 6200, Philippines</t>
  </si>
  <si>
    <t>E &amp; C TOURIST INN offers accommodations in Dumaguete, 2.6 miles from Robinsons Place Dumaguete and 1.6 miles from Dumaguete Belfry.</t>
  </si>
  <si>
    <t>Kayong's Inn</t>
  </si>
  <si>
    <t>www.skyscanner.com.ph/hotel_deeplink/4.0/PH/en-US/PHP/h_bc/213619797/2026-03-02/2026-03-03/hotel/hotel/hotels?legacy_provider_id=13&amp;rooms=1&amp;closed_user_group=apps&amp;hb_data=3xq1ZgqWI7ByTz1yBANTEc4xx2vfqrPoNa_tuPlUicYVWlRD9H3LQR7hUhv6mpSqGxjvzRw_JuAepg7ftL_JLgG2D4pxtQP-mr-R2CQXdlSLnokDxmsdUGyPlxLwrf385tAXuGS82N_PJwrJDOfygSqqKAuqaWOGh9xIL-gIMjDaQPSR89OeAmQPz6SV-9MZQ7m2fAI8YhMeQogOcxEZuUN0bMWlrRdWJvyVpnYfjgL1vwRfM3PJVh8HaH379oSetjiw9chIoDToN6oTxkEmg4-kRJrzRcqxydgMRzQa-2LgRcB_uBc5dZ0tF-cb3R3g0P4h8BIzaB7UdzfLrJMpcl5M-lJ2Jf7n5T9tjRf99n0IYW2dE1jxqLfpx8c8zkiqhcy3JtBEtc2v3AJOyrCV0jwu8ViT15g5olS-rvrG6BdyI9-TwB8%3D&amp;q_datetime_utc=2026-03-02T00%3A30%3A43&amp;ticket_price=1591&amp;quote_id=-6929414357504148105&amp;utid_state=1&amp;channel=iphone&amp;price_without_closed_user_group=2149&amp;tm_place_name=Dumaguete&amp;deeplink_data=eyJmaWVsZHMiOnsic2lnbmF0dXJlIjoiNTlmYzMwN2Y3NTFiZjA0NmJjMzIxMzdlNjdiOWQzOWQiLCJibG9ja19pZCI6IjkxODE1NzEwNF8zOTQ3MDQxODZfMl80MF8wXzg4ODA1MSJ9fQ%3D%3D&amp;utid=57ad068b-14b4-b03f-e405-dcc94668b43a&amp;tm_stars=0&amp;client_id=skyscanner_app&amp;redirect_delay=1000&amp;price_policy=2&amp;pre_redirect_id=79246022-a39e-b233-e73b-0f5d2056150b&amp;tm_city_code=DGTP&amp;max_price=1750&amp;guests=1&amp;request_id=79246022-a39e-b233-e73b-0f5d2056150b&amp;tm_country_code=PH</t>
  </si>
  <si>
    <t>9.3026732, 123.3079793</t>
  </si>
  <si>
    <t>Santa Rosa Street, Poblacion 2, Dumaguete, Negros Oriental, Negros Island Region, 6200, Philippines</t>
  </si>
  <si>
    <t>1.1 miles from Escano Beach, Kayong's Inn is located in Dumaguete and provides free WiFi, concierge services and express check-in and check-out. Popular points of interest nearby include Quezon Park, Dumaguete Cathedral and Silliman University.</t>
  </si>
  <si>
    <t>Heart Hotel and Services</t>
  </si>
  <si>
    <t>www.skyscanner.com.ph/hotel_deeplink/4.0/PH/en-US/PHP/h_xp/154634330/2026-03-02/2026-03-03/hotel/hotel/hotels?legacy_provider_id=1&amp;rooms=1&amp;closed_user_group=mobile&amp;hb_data=r-7Qihdk10h4xuX790ooY548zdEhh3KePo-wsxii47upuvdoPQz-4gERFKQEOb2kBpv7iTb6Q7FABUljVxnOdHFshot0TGF6FzVPbfhka3QyTmRV5cD7zVKY_abPwTpl-dw6B-GSpsQU6gKOTOw4HMUBp7f-f2UfuMfOwNiflkr1jaSWkyuEWh16Ojx7PkygRA-4xTU1Xqgu9tgT8Db2NFlOdxunUJHNTLU6twqOr-iW1FhlGhxrUSzPqxzm-cmjxHoF62zue_yrieHBU_fhmGT0xP0%3D&amp;q_datetime_utc=2026-03-02T00%3A30%3A42&amp;ticket_price=1212&amp;quote_id=-1119656770017932937&amp;utid_state=1&amp;channel=iphone&amp;price_without_closed_user_group=1346&amp;tm_place_name=Dumaguete&amp;deeplink_data=eyJmaWVsZHMiOnsic2lnbmF0dXJlIjoiNDM4ZjY4YzIzZWU5Zjc4Y2RhOTQ0ZGM5NTk4N2UzYTkifSwidXJsIjoiaHR0cHM6Ly93d3cuZXhwZWRpYS5jb20ucGgvSG90ZWwtU2VhcmNoP3RwaWQ9NjgmbXBlPTE3NzI0MTAyOTgmZW5kRGF0ZT0yMDI2LTAzLTAzJmFkdWx0cz0xJmxvY2FsZT1lbl9VUyZjaGlkPWJlMzY1NjA0LTI0ZjUtNGYxMy04MmRlLWNmZmM4NThjNjRkMiZlYXBpZD00NjIzMCZtY3RjPTMmc3RhcnREYXRlPTIwMjYtMDMtMDImbXBkPUdCUCZtcG49MjE5MzE0NTE2JmN1cnJlbmN5PUdCUCZyYXRlcGxhbmlkPTI4MjA1MTIxOCZtcG09MjQmbXBwPTEmbXBvPUVDJnNlbGVjdGVkPTI1MTE3OTcwJm1wYj0xLjY3Jm1wcT0xMy45MSZtcGE9MTMuOTEifQ%3D%3D&amp;utid=86a4d0ce-97ba-6ce5-698a-1454814d856b&amp;tm_stars=0&amp;client_id=skyscanner_app&amp;redirect_delay=1000&amp;price_policy=2&amp;pre_redirect_id=47747460-6996-34cb-fe7e-33487b94a409&amp;tm_city_code=DGTP&amp;max_price=1603&amp;guests=1&amp;request_id=47747460-6996-34cb-fe7e-33487b94a409&amp;tm_country_code=PH</t>
  </si>
  <si>
    <t>9.4208978, 123.2400193</t>
  </si>
  <si>
    <t>Governor Mariano F. Perdices Street, Poblacion 2, Dumaguete, Negros Oriental, Negros Island Region, 6200, Philippines</t>
  </si>
  <si>
    <t>Heart Hotel and Services has rooms in Dumaguete near Silliman University and Negros Convention Center.</t>
  </si>
  <si>
    <t>1888 Beach Resort</t>
  </si>
  <si>
    <t>www.skyscanner.com.ph/hotel_deeplink/4.0/PH/en-US/PHP/h_xp/187718083/2026-03-02/2026-03-03/hotel/hotel/hotels?legacy_provider_id=1&amp;rooms=1&amp;closed_user_group=mobile&amp;hb_data=S-xZTn2bAOxjfXvuZj0p968P99CRfbdai_bnNvydIBAusxvgzzpdCqy_56_DEERIMCm3nD1hPdLmVKzd5-R0Di1VXyOYD4vj61Fag0JBZkGfcnWZ9iy2sLQaN0hZsBjfDFVCUrzVPG9rV-UY-RHWChZsRSGDGP2G4cBbThU7XaqvaFXDw6TB7eMfuCeyiilgIGIDYTWlvi-uQ28liKUbtKyNUmwnKWeaWaYU6nZE_za3Y_xnuFvkX60qXe9YWuaJm6C5szvlvYj60SKIymaczEj0x28%3D&amp;q_datetime_utc=2026-03-02T00%3A30%3A48&amp;ticket_price=2053&amp;quote_id=7382971633335649811&amp;utid_state=1&amp;channel=iphone&amp;price_without_closed_user_group=2566&amp;tm_place_name=San+Jose&amp;deeplink_data=eyJmaWVsZHMiOnsic2lnbmF0dXJlIjoiNzNmNGZmNDAyYWM4ZDYxM2NiN2RjYjhhNTNjZWE0MjkifSwidXJsIjoiaHR0cHM6Ly93d3cuZXhwZWRpYS5jb20ucGgvSG90ZWwtU2VhcmNoP3RwaWQ9NjgmbXBlPTE3NzI0MTEzMzUmZW5kRGF0ZT0yMDI2LTAzLTAzJmFkdWx0cz0xJmxvY2FsZT1lbl9VUyZjaGlkPWJkMDM1NTk5LTE1MWQtNGNjOC05OTUxLWQ1ZDgyYjExZTkwZCZlYXBpZD00NjIzMCZtY3RjPTMmc3RhcnREYXRlPTIwMjYtMDMtMDImbXBkPUdCUCZtcG49MjE2MDUxNDI1JmN1cnJlbmN5PUdCUCZyYXRlcGxhbmlkPTI2MDIyODk4NiZtcG09MjQmbXBwPTEmbXBvPUVDJnNlbGVjdGVkPTM5NzY1NzIzJm1wcT0yNi4zOSZtcGE9MjYuMzkifQ%3D%3D&amp;utid=dc476b9a-3221-5341-8e19-0252ed8cbfff&amp;tm_stars=0&amp;client_id=skyscanner_app&amp;redirect_delay=1000&amp;price_policy=2&amp;pre_redirect_id=83a1e574-4935-2392-33f2-7641bf7524d5&amp;tm_city_code&amp;max_price=2791&amp;guests=1&amp;request_id=83a1e574-4935-2392-33f2-7641bf7524d5&amp;tm_country_code=PH</t>
  </si>
  <si>
    <t>9.3089489, 123.3056497</t>
  </si>
  <si>
    <t>Hotel Essencia, Mayor Ramon T. Pastor Sr. Street, Poblacion 6, Dumaguete, Negros Oriental, Negros Island Region, 6200, Philippines</t>
  </si>
  <si>
    <t>MARIBON Gen. Mdse.</t>
  </si>
  <si>
    <t>Hotel Essencia</t>
  </si>
  <si>
    <t>www.skyscanner.com.ph/hotel_deeplink/4.0/PH/en-US/PHP/h_bc/126081725/2026-03-02/2026-03-03/hotel/hotel/hotels?legacy_provider_id=13&amp;rooms=1&amp;closed_user_group=apps&amp;hb_data=z3AfZDrMcJWMY-QwDfLumFBIFT301nTuhxfmi-2HySFq4CwavEyDiAlheaofOTPmcYy7sJIrMuB4EBBBXDvdu76l59eITQyDLx5LdcVx_kUDgHvvj7fEAsR0fYUICha-2h2xBJGS5kd5O0ULtSz-ImxWs8KElmM5z18iB_blQTH-p5B9f3OM19apk4dqAcnSBrC5wTInKI18SCuMUQC1vLYQXCcg9E1c1lkCdmELnhBL7OytKZLOo-7hfDY3kVUuwfmqgLyNnHj3ULHUGPYzUzGXGptSJU3USbMvJ7hzQuDTZ0JPNhAyd9MWrcvZLGYB6xhrXP7NNrLS1BWExS37UIHeryEftSM7u9qxbS6FTnzgBl4gBSagWepBi0l_CGEucbjIa8avdrAI-BdlTk339BvZ6M8Knawv_eWXu_j87c_VduGapVI%3D&amp;q_datetime_utc=2026-03-02T00%3A31%3A49&amp;ticket_price=2049&amp;quote_id=-1956239754794402505&amp;utid_state=1&amp;channel=iphone&amp;price_without_closed_user_group=3114&amp;tm_place_name=Dumaguete&amp;deeplink_data=eyJmaWVsZHMiOnsic2lnbmF0dXJlIjoiZDE4OTllYTg1YTBkZTk2OTA0ZDk3MTI1OGIxMWI3YzYiLCJibG9ja19pZCI6IjY5OTI2NjAxXzExMzQzMjI3MF8wXzFfMCJ9fQ%3D%3D&amp;utid=3629eb20-2016-1e31-f554-a7fcfe3d35ff&amp;tm_stars=3&amp;client_id=skyscanner_app&amp;redirect_delay=1000&amp;price_policy=2&amp;pre_redirect_id=be2fbb63-8349-bf2e-f6e4-b9bb8facf513&amp;tm_city_code=DGTP&amp;max_price=3094&amp;guests=1&amp;request_id=be2fbb63-8349-bf2e-f6e4-b9bb8facf513&amp;tm_country_code=PH</t>
  </si>
  <si>
    <t>9.3006625, 123.3074705</t>
  </si>
  <si>
    <t>Mayor Ramon T. Pastor Sr. Street, Poblacion 6, Dumaguete, Negros Oriental, Negros Island Region, 6200, Philippines</t>
  </si>
  <si>
    <t>Hotel Essencia is perfectly situated in the heart of Dumaguete City, Negros Oriental, offering guests a convenient blend of urban energy and coastal charm. The surrounding environment is lively yet relaxing, with cafÃ©s, restaurants, and local shops just steps away, allowing visitors to experience authentic Filipino hospitality. Guests can take a short stroll to the scenic Rizal Boulevard, a popular seaside promenade ideal for sunset walks and ocean views. For cultural exploration, the Silliman University Campus and its Anthropology Museum are nearby, showcasing rich local history and heritage. Nature lovers can enjoy a day trip to the breathtaking Casaroro Falls or the tranquil Twin Lakes of Balinsasayao, both just a drive away. The vibrant Dumaguete Public Market offers a taste of local delicacies and handcrafted souvenirs. Adventure seekers can head to Apo Island, one of the worldâ€™s best diving spots, easily accessible from the city. The area around the hotel is also well-connected, with transport hubs and the airport located within a short distance. Surrounded by natural beauty and cultural treasures, Hotel Essencia is an ideal choice for travelers seeking both comfort and exploration.</t>
  </si>
  <si>
    <t>Casa Rubin/Cocina Teria</t>
  </si>
  <si>
    <t>www.skyscanner.com.ph/hotel_deeplink/4.0/PH/en-US/PHP/h_fd/160109508/2026-03-02/2026-03-03/hotel/hotel/hotels?legacy_provider_id=927050&amp;rooms=1&amp;closed_user_group=general&amp;hb_data=eO4FkabDHIkTEwTmcdnDBOxse8AQmEACrQ5i390aw9APM_4Pjzl_t2xzjsGpAQpNila0EnT5_57c-qfvLlXHcPMy26jM-NHrN36GPr6sbYtkyN79QWsr-mvgf5doT_ldjjwNxD15HfaFAzkHnqmIjXttD2uYy9TuxAEc_e0ePeHfStrC5ebKEYlwEQedwUW1Vqm2NRjlpZPek8TvdR7GuMC-ELAFvggG3H74HpzPb6XQFwqLQwucLJyyCsK0DMmU3eunM9cqYy7Eali29GHlMvoxO2IiOsxmr98MgXOOC51lf2kkNA1z-NdUCOVr4kJPJNFc-K2_c9v3tOGATKboa5oDM8ek_TUzQgOxMhefpr-v7ra3Uk906pWTtjvoVpTNCTUEkx_-fIWDRiP6leY8w0W7gZ92bBuZloybWRBSyIbyZQ%3D%3D&amp;q_datetime_utc=2026-03-02T00%3A30%3A48&amp;ticket_price=2401&amp;quote_id=886033533567102566&amp;utid_state=1&amp;channel=iphone&amp;price_without_closed_user_group=3633&amp;tm_place_name=Dumaguete&amp;deeplink_data=eyJmaWVsZHMiOnsic2lnbmF0dXJlIjoiMWE1NjczZjAxZmExMmFlMTRlNTY1NzU2OWI2N2IyNmEifSwidXJsIjoiaHR0cHM6Ly9kZWFscy52aW8uY29tP3NpZz1hMTViM2IwZTU2MDUxYjAzNmNhNTBkNTJjNThjOTg2NTY1YmVlOGVmZjhmN2NiZTcwNWViZmJkZTJjYjIwZDYwMzEzNzM2MzczMDMwMzkzNjMxMzQmc2lnLWlzcz1tZXRhJnR1cmw9aHR0cHMlM0ElMkYlMkZ2aW8uY29tJTJGSG90ZWwlMkZTZWFyY2glM0ZjaGVja0luJTNEMjAyNi0wMy0wMiUyNmNoZWNrT3V0JTNEMjAyNi0wMy0wMyUyNmN1cnJlbmN5JTNEUEhQJTI2ZXB2JTNETVM0eSUyNmVzZCUzRHB0UUZWSXhZSlpQbVdYdEt6V0xGd1ctdHk0Ykl6ZXhqRVdzSG12QlVXYTVmUVFKbndWdHJQaEJ3QzE2QmRFdTFjbjRRWjlzSDJFb1IyOWFGaFRPX0ZVWXFQMzloQ1hWRU1VVDBNSEt1UHpTVzVSOVdXbEJGN284JTI1M0QlMjZmb3JjZUN1cnJlbmN5Q2hhbmdlJTNEMSUyNmZvcmNlTGFuZ3VhZ2VDaGFuZ2UlM0QxJTI2aG90ZWxJZCUzRDQ1MDQyNjglMjZsYWJlbCUzRHNyYyUyNTNEc2t5c2Nhbm5lciUyNTI2dWNvdW50cnklMjUzRFBIJTI1MjZ1ZGV2aWNlJTI1M0Rtb2JpbGUlMjUyNmhvdGVsJTI1M0Q0NTA0MjY4JTI1MjZkYXklMjUzRDIlMjUyNm1vbnRoJTI1M0QwMyUyNTI2eWVhciUyNTNEMjAyNiUyNTI2bG9zJTI1M0QxJTI1MjZvZmZlcmlkJTI1M0RvejFtNVpjUUNRZ0UlMjUyNnByaWNlJTI1M0QyNDAwLjg5JTI1MjZjdXJyZW5jeSUyNTNEUEhQJTI1MjZ1c2VybGFuZyUyNTNEZW4lMjUyNl90aCUyNTNENGY2OGEyY2ZlMzlmMzcyNDA3ODEwZTliOTc5NzMwYWU4NDQ5ODcxYWJhNDkyZjU3JTI1MjZkdHMlMjUzRDE3NzI0MTAzMDAlMjUyNm9sdXQlMjUzRDE3NzI0MTAyOTglMjUyNmNhblBheUxhdGVyJTI1M0RmYWxzZSUyNTI2cmVxdWVzdFVzZXJHcm91cCUyNTNEJTI1MjZvZmZlclVzZXJHcm91cCUyNTNEcHVibGljJTI2bGFuZyUzRGVuJTI2b3RpJTNETTQ0dWFqMm4xRkklMjZwcmVmZXJyZWRSYXRlJTNEMjQwMC44OSUyNnByb2ZpbGUlM0RyMmQybTcza244JTI2cm9vbXMlM0QxJTI2dG9rZW4lM0Q3ZmUyNzYlMjZ1c2VyQ291bnRyeSUzRFBIJTI2dXRtX2NhbXBhaWduJTNEc2t5c2Nhbm5lciUyNnV0bV9tZWRpdW0lM0RjcGMlMjZ1dG1fc291cmNlJTNEc2t5c2Nhbm5lciJ9&amp;utid=7209b6f5-d0b8-d34e-cc1a-7041aa100d96&amp;tm_stars=2&amp;client_id=skyscanner_app&amp;redirect_delay=1000&amp;price_policy=2&amp;pre_redirect_id=0d9fc8d7-59f0-0ad2-0175-374430c7a482&amp;tm_city_code=DGTP&amp;max_price=2444&amp;guests=1&amp;request_id=0d9fc8d7-59f0-0ad2-0175-374430c7a482&amp;tm_country_code=PH</t>
  </si>
  <si>
    <t>9.3129661, 123.2782309</t>
  </si>
  <si>
    <t>Hai Inn, Metro Dumaguete Diversion Road, Maisan, Batinguel, Dumaguete, Negros Oriental, Negros Island Region, 6200, Philippines</t>
  </si>
  <si>
    <t>Hai Inn</t>
  </si>
  <si>
    <t>www.skyscanner.com.ph/hotel_deeplink/4.0/PH/en-US/PHP/h_bc/216165101/2026-03-05/2026-03-06/hotel/hotel/hotels?legacy_provider_id=13&amp;rooms=1&amp;closed_user_group=apps&amp;hb_data=NHa-5-xWwRVcFlLZhueyj6bfN9hVsZ638_zCAwatJgBukwKUkKJvyIq2sL3YYnihD1JLob6EcknIXZTwIIF8v6NSGwWBvv6fI_VfHPxckQEh9SKqxW_CARywbZ0SUVZ6h90LrPNYIYY2mlzowjpE9SHbRCnCpndCHz1eT1gcJ7jZ_2GW6Achv1yw6LZM9Jf0GlvzzSzaJ-i46CxUFpmTrdyT7Oz9nKyunCPNHrNLBG-BqMg4PeCL5oI82CXjJY4Mta6zNtJt-CxLqmDOlZl7RZJIKKha02eD0mhWD4WuQ7m3699hLEbqL8gqvPn9eWji-cRMVpdqqyrEH6Hsep7O0WFdBW7V1T5yR_W3Zi52UrLDZHKGpJaXvges-_XFvuXglAXmGBAqtFmrlWC_uYKeM-8gF0ZDPSh8Fv2vUbYpWm-cFBWavq8%3D&amp;q_datetime_utc=2026-03-05T14%3A30%3A50&amp;ticket_price=1458&amp;quote_id=2704858679789179729&amp;utid_state=1&amp;channel=iphone&amp;price_without_closed_user_group=1989&amp;tm_place_name=Dumaguete&amp;deeplink_data=eyJmaWVsZHMiOnsic2lnbmF0dXJlIjoiM2MzYWNkYzljY2I0MjRmZDMzZDlmM2Y0NDJlZWY3Y2MiLCJibG9ja19pZCI6Ijk5ODIwNjAwMV8zNzI2NjUxNzlfMl8wXzAifX0%3D&amp;utid=0910029f-286f-c24f-aa10-ebcab646b1b7&amp;tm_stars=0&amp;client_id=skyscanner_app&amp;price_policy=2&amp;pre_redirect_id=f509e890-6b8f-9e1a-7d7b-de6198d66e9c&amp;tm_city_code=DGTP&amp;max_price=2822&amp;guests=1&amp;request_id=f509e890-6b8f-9e1a-7d7b-de6198d66e9c&amp;tm_country_code=PH</t>
  </si>
  <si>
    <t>9.2864432, 123.2544024</t>
  </si>
  <si>
    <t>parking, wifi, air_conditioning, non-smoking, internet_access, 24-hour_front_desk_service, smoking_areas, multilingual_staff, garden, shower, bathrobe</t>
  </si>
  <si>
    <t>Offering mountain views, Hai Inn in Dumaguete provides accommodations and a garden. This guest house offers free private parking and free Wifi. The guest house has private entrance.</t>
  </si>
  <si>
    <t>Belfort House B&amp;B</t>
  </si>
  <si>
    <t>https://www.google.com/maps/place/Sea+Forest+Resort/data=!4m11!3m10!1s0x33ab7005cd001075:0x8cd69261aa55c60e!5m3!1s2026-03-01!4m1!1i2!8m2!3d9.3757041!4d123.2650151!16s%2Fg%2F1tflvf43!19sChIJdRAAzQVwqzMRDsZVqmGS1ow?authuser=0&amp;hl=en&amp;rclk=1</t>
  </si>
  <si>
    <t>9.3757041, 123.2650151</t>
  </si>
  <si>
    <t>Jose Romero Road, Bong-ao, Valencia, Negros Oriental, Negros Island Region, 6215, Philippines</t>
  </si>
  <si>
    <t>Belfort House B&amp;B offers accommodations in Valencia, 3.7 miles from Robinsons Place Dumaguete and 4.2 miles from Dumaguete Belfry. The property is around 4.1 miles from Quezon Park, 4.2 miles from Dumaguete Cathedral, and 4.</t>
  </si>
  <si>
    <t>Sea Forest Resort</t>
  </si>
  <si>
    <t>www.skyscanner.com.ph/hotel_deeplink/4.0/PH/en-US/PHP/h_ad/200455323/2026-03-02/2026-03-03/hotel/hotel/hotels?legacy_provider_id=22&amp;rooms=1&amp;hb_data=9e-gbaC12VeRkzymr_sAZVl9V2qA2NBM-RxQLPHiSTEmGjlUUL7f9JZTolmifAVgIUxmTUE8_oeXKtH8uLISG8QjlwP2nYfvNOt7rT-nTjAtGsEFRAiwnghI-_72pLrSkWdU-ucGWGquYLhPEvmoijUHD0BjdsdKNLve913TK6SWXhuvP7kEH-9cNLtlRu46dXfExMlxZnoj6Tg959JCHA4-5u-ZpG7Ciy18ELme-oBOqabT5jGn2wVWpJ5jyBqJ0U0aL-LA9AoR_FbEfWzR37dGoGg1gC_043mZi9zUCwDGj2TmMXKTrP3yUt6h3joupAMa_evHKeP3PW2vmp4TVBBgg0JPzrWQ2bNLfNKtz3ApQ74VFVATJWi-7Iu_TyBU83ZTAnoLVKmV265na1PQ9NiJlt4e5FzanEsleuRwLptb&amp;q_datetime_utc=2026-03-02T00%3A30%3A55&amp;ticket_price=3416&amp;quote_id=3098063993116699777&amp;utid_state=1&amp;channel=iphone&amp;tm_place_name&amp;deeplink_data=eyJmaWVsZHMiOnsic2lnbmF0dXJlIjoiOWI5ZWNiN2ExYmI0Yjc4M2RmYWM1ZDk2Y2IyMGY3YmYifSwidXJsIjoiaHR0cHM6Ly93d3cuYWdvZGEuY29tL3BhcnRuZXJzL3BhcnRuZXJzZWFyY2guYXNweD9jaWQ9MTg0NjM4MyZoaWQ9MzczNTE3NTkmY3VycmVuY3k9UEhQJmNoZWNraW49MjAyNi0wMy0wMiZjaGVja291dD0yMDI2LTAzLTAzJk51bWJlcm9mQWR1bHRzPTEmTnVtYmVyb2ZDaGlsZHJlbj0wJlJvb21zPTEmbWNpZD0zMDM4Jm1hc3RlclJvb21JZD0xMTc0NDk5NTIxJm1wdD1WR1Z0UkRGWVFVMXpMMFJ3Ykc5UFdFVjJlVkZPY0RkQ1dqRmlibko2YVdsVFowZG9PVGhWTlVkRlMxZExNVW8wTW5OdGN6STRiMjAxTjJKeVNHdGhVMDFpZVZwNGNtczRWazUwYkdWeVRtZyZUb3RhbFByaWNlPTM0MTYuMDAmVG90YWxUYXg9NjE2LjAwJlRvdGFsRmVlPTAuMDAmVG90YWxTdXJjaGFyZ2U9MCZtY3VyPVBIUCJ9&amp;utid=7c6f3c0e-3518-91e1-8466-6589a9d2065b&amp;tm_stars=0&amp;client_id=skyscanner_app&amp;redirect_delay=1000&amp;price_policy=2&amp;pre_redirect_id=730d437f-118f-15c6-b8c9-50e4d2050385&amp;tm_city_code&amp;max_price=3416&amp;guests=1&amp;request_id=730d437f-118f-15c6-b8c9-50e4d2050385&amp;tm_country_code=PH</t>
  </si>
  <si>
    <t>9.3262062, 123.3068087</t>
  </si>
  <si>
    <t>Sibulan, Negros Oriental, Negros Island Region, 6201, Philippines</t>
  </si>
  <si>
    <t>Sea Forest Resort has an outdoor swimming pool, garden, a private beach area and terrace in Sibulan. Featuring room service, this property also provides guests with a restaurant. The hotel also has free WiFi as well as a paid airport shuttle service.</t>
  </si>
  <si>
    <t>Lighthouse Point Hotel</t>
  </si>
  <si>
    <t>www.skyscanner.com.ph/hotel_deeplink/4.0/PH/en-US/PHP/h_ad/213959985/2026-03-02/2026-03-03/hotel/hotel/hotels?legacy_provider_id=22&amp;rooms=1&amp;hb_data=oT7X82vh03ZcYrpYRcasjtzZl0mVWdAWfvT9OwYR7aXLl-SZ2CM8sE-ONg276VU0cQi3S_dTsUqWNmIR7VyQZqiULHvJdvrgaBdpe_t9mj4eYyrREBtzPpC8l9rNjAjyPh2nM7oDOKKqp6OB2o4jhTvM-R49LWx3kNFCXgKozsnb2cnfwHai78TDGtQn0aL0B7kisjTsk4Ky70TaPek-hwJxX1DAOzitVHbwSndy3IW2r3wm7_YdrNNdBqQNzfMNamgMQWDVGoRbPcziiTGZgtVHe0MAj0KqX7pwdvbvvZHZBll-WrvPBndLNqEKP7vWFugyGlaA-bCu_RTnidTk396ssqIOP4dRSBAibm_f0vyCFyiMyTpKnkw5iFbgM3MA1NG0uMhK0YsDvKeSePMlTUd7ZVmFsyvuI-0_Q00S2ZSO&amp;q_datetime_utc=2026-03-02T00%3A30%3A55&amp;ticket_price=1943&amp;quote_id=-7583043239642045453&amp;utid_state=1&amp;channel=iphone&amp;tm_place_name=Dumaguete&amp;deeplink_data=eyJmaWVsZHMiOnsic2lnbmF0dXJlIjoiYjIyZjUwYjQzMDA2MDY2YmVlMTU2YWNmN2Y3MzU0MzMifSwidXJsIjoiaHR0cHM6Ly93d3cuYWdvZGEuY29tL3BhcnRuZXJzL3BhcnRuZXJzZWFyY2guYXNweD9jaWQ9MTg0NjM4MyZoaWQ9Mzg1Njk5MzImY3VycmVuY3k9UEhQJmNoZWNraW49MjAyNi0wMy0wMiZjaGVja291dD0yMDI2LTAzLTAzJk51bWJlcm9mQWR1bHRzPTEmTnVtYmVyb2ZDaGlsZHJlbj0wJlJvb21zPTEmbWNpZD0yODAyNSZtYXN0ZXJSb29tSWQ9Njc3MzA1NjAwJm1wdD1Ra2R2V0ZOcmJYWnlPR1IyUjIxd2RuVllaMVUwY0dreFVFd3ZTak5RV1VSdGRqUlhWRXR6SzNsU1ZYcFNRVkZVWjBoME5YZFRaVmRJYWtzMlJTOXdWRmhUVFU1amRqUm9iMEZOZUZwQlBUMCZUb3RhbFByaWNlPTE5NDMuMzgmVG90YWxUYXg9MjI0LjI3JlRvdGFsRmVlPTE2NC40MSZUb3RhbFN1cmNoYXJnZT0wJm1jdXI9UEhQIn0%3D&amp;utid=b5f7185b-84c2-5c98-ae83-36320913d16a&amp;tm_stars=0&amp;client_id=skyscanner_app&amp;redirect_delay=1000&amp;price_policy=2&amp;pre_redirect_id=a0685a34-f32a-7e36-abce-978339cbb893&amp;tm_city_code=DGTP&amp;max_price=4446&amp;guests=1&amp;request_id=a0685a34-f32a-7e36-abce-978339cbb893&amp;tm_country_code=PH</t>
  </si>
  <si>
    <t>9.309442, 123.3092947</t>
  </si>
  <si>
    <t>Lighthouse Point Hotel, Hibbard Avenue, ECCA Homes, Bantayan, Dumaguete, Negros Oriental, Negros Island Region, 6200, Philippines</t>
  </si>
  <si>
    <t>Located in Dumaguete, a 8-minute walk from Escano Beach, Lighthouse Point Hotel has accommodations with a garden, free private parking, a shared lounge and a terrace. Offering a restaurant, the property also has a bar, as well as an indoor pool.</t>
  </si>
  <si>
    <t>Dumaguete Seafront Hotel</t>
  </si>
  <si>
    <t>www.skyscanner.com.ph/hotel_deeplink/4.0/PH/en-US/PHP/h_bc/216143748/2026-03-05/2026-03-06/hotel/hotel/hotels?legacy_provider_id=13&amp;rooms=1&amp;closed_user_group=apps&amp;hb_data=SM6AvX1FDzlg0XI9LPW57Yld-3dNiMuWYmsp2RIjPbkwn0aBO8g7E9JE17OlZ8Zl0ApLYBWQoa10ml5N_vHX2Uyx2tqIjAP7TtYUFDh0J-5xMD5J9z34J_J9o_uz2X3zaxpFdPAEzSgeVHlSVQhUQC_rryJ8og0havkmddD9YB8jiYiU9byZWgV0ZJA4MFiqz3VUnR96_PtObhWGWDpuCsJWKayaqgPozDU-DYfd3oUgTk-qeXqBZ6NEs6bIMusxaHGshoC_T_2WDVKbIB5yWf4SHLJVpNtaSUPXa_4GOjfGrnyTRVtAwevOLWOL8lWDU6cSNQgLc2g28ipFXeAcgiEqvE5ahdxAiWgwyg1ApQSI0GJtEkaV4OeaiioH1KqU02WS4QOHiQK-i8uEHbD1dAsFniPxhQYNANfi_2rH1t94Gs9bdRg%3D&amp;q_datetime_utc=2026-03-05T14%3A29%3A52&amp;ticket_price=4010&amp;quote_id=3661757237295382614&amp;utid_state=1&amp;channel=iphone&amp;price_without_closed_user_group=5471&amp;tm_place_name=Dumaguete&amp;deeplink_data=eyJmaWVsZHMiOnsic2lnbmF0dXJlIjoiZjQwMmQ4OGUwYTBlOTgzNzUyMWMyYTZmMzkyMjg2MjAiLCJibG9ja19pZCI6Ijk4NDEyMjkwOF8zNzA4MzMwNThfM18wXzAifX0%3D&amp;utid=4117b581-1a49-9f5c-1f1e-0ea2ac96c926&amp;tm_stars=0&amp;client_id=skyscanner_app&amp;price_policy=2&amp;pre_redirect_id=4a8b3936-0a86-0d76-eb25-ea79e6f65e5b&amp;tm_city_code=DGTP&amp;max_price=4491&amp;guests=1&amp;request_id=4a8b3936-0a86-0d76-eb25-ea79e6f65e5b&amp;tm_country_code=PH</t>
  </si>
  <si>
    <t>9.3245149, 123.2988023</t>
  </si>
  <si>
    <t>Sintral, Rizal Avenue, Poblacion 5, Dumaguete, Negros Oriental, Negros Island Region, 6200, Philippines</t>
  </si>
  <si>
    <t>Located in Dumaguete, a 10-minute walk from Escano Beach, Dumaguete Seafront Hotel has accommodations with a terrace, free private parking, a restaurant and a bar.</t>
  </si>
  <si>
    <t>Dino Residences/Self-service Laudry</t>
  </si>
  <si>
    <t>www.skyscanner.com.ph/hotel_deeplink/4.0/PH/en-US/PHP/h_ad/160944729/2026-03-02/2026-03-03/hotel/hotel/hotels?legacy_provider_id=22&amp;rooms=1&amp;hb_data=8QEdD01XWq7Gob8bg2J6FSSBg8wYUEhgioLlYAjwNiOA0kqxPqtMjI29NtfVqj3WYldL4502RZN74ey47PymCHnTq8D6taY1SChIAQ4yEtV9ZzNZb_Z353nAlsHr-j-Ib3mZq93-nliwRribb6rLqxzjroVDtFfJ7-JqcsA3s47z_AK6ljOkQkwK1pGTBWN3n7yUtKWde2Nl56WellF2KA4_uK6hakdOLKnPDmoW-q28EZuVLDaq2xM2Ra7o8aCRS42E3Rw89m5f7wSTySnxYBBQRaKeNoQPScmFvAZE_oLNL6ny7fz8JDSi7YpbYF9i5kHWfXUXLrqkCn3zu5_ABfn6JIi02h04ev6sJMQy0cAACRGQ_aE37-fLljGGCLNG7zV_GZq2mJ1qMoz2YcIEOomh1roElqB-jm_9g8D_1_tP&amp;q_datetime_utc=2026-03-02T00%3A30%3A59&amp;ticket_price=1108&amp;quote_id=-1173411982119911825&amp;utid_state=1&amp;channel=iphone&amp;tm_place_name=Dumaguete&amp;deeplink_data=eyJmaWVsZHMiOnsic2lnbmF0dXJlIjoiMmU3NmEzODViMzRmNDQwZTlmMTYzM2UzNjZjYTk3Y2EifSwidXJsIjoiaHR0cHM6Ly93d3cuYWdvZGEuY29tL3BhcnRuZXJzL3BhcnRuZXJzZWFyY2guYXNweD9jaWQ9MTg0NjM4MyZoaWQ9MzMxNzk1MCZjdXJyZW5jeT1QSFAmY2hlY2tpbj0yMDI2LTAzLTAyJmNoZWNrb3V0PTIwMjYtMDMtMDMmTnVtYmVyb2ZBZHVsdHM9MSZOdW1iZXJvZkNoaWxkcmVuPTAmUm9vbXM9MSZtY2lkPTMzMiZtYXN0ZXJSb29tSWQ9MTk1MDAwMTcmbXB0PVExRjVRWEpYWkRnMWNtbzRURXA1VjNabFkxY3ZWM05NUWpOU1QzWlplVTlyTUhSb1ltbGpkRXM0V1dOQmFWcE5RWEZWTUhsSlEydzNkVFk1VW5aTVZGYzNLMDFRVDFSMWVXTnhlZyZUb3RhbFByaWNlPTExMDguMTgmVG90YWxUYXg9MTI4LjE1JlRvdGFsRmVlPTkzLjQ5JlRvdGFsU3VyY2hhcmdlPTAmbWN1cj1QSFAifQ%3D%3D&amp;utid=3f05a195-2a47-3638-aacd-59a320626e75&amp;tm_stars=2&amp;client_id=skyscanner_app&amp;redirect_delay=1000&amp;price_policy=2&amp;pre_redirect_id=327f17ec-32af-528f-94c0-a24486960d55&amp;tm_city_code=DGTP&amp;max_price=1108&amp;guests=1&amp;request_id=327f17ec-32af-528f-94c0-a24486960d55&amp;tm_country_code=PH</t>
  </si>
  <si>
    <t>9.2875928, 123.2306976</t>
  </si>
  <si>
    <t>Forest Camp Canteen, Palmey Way, West Balabag, Apolong, Valencia, Negros Oriental, Negros Island Region, 6215, Philippines</t>
  </si>
  <si>
    <t>Forest Camp Resort</t>
  </si>
  <si>
    <t>https://www.google.com/maps/place/UNWND+Boutique+Hotel+-+Dumaguete/data=!4m11!3m10!1s0x33ab6faff0cb5f79:0xa2e2236d47314daf!5m3!1s2026-03-01!4m1!1i2!8m2!3d9.3290338!4d123.2907852!16s%2Fg%2F11t6jw_wkr!19sChIJeV_L8K9vqzMRr00xR20j4qI?authuser=0&amp;hl=en&amp;rclk=1</t>
  </si>
  <si>
    <t>9.3290338, 123.2907852</t>
  </si>
  <si>
    <t>Wyp, Capitan De Leon Drive, Buñao, Dumaguete, Negros Oriental, Negros Island Region, 6200, Philippines</t>
  </si>
  <si>
    <t>Unwnd Boutique Hotel Dumaguete</t>
  </si>
  <si>
    <t>www.skyscanner.com.ph/hotel_deeplink/4.0/PH/en-US/PHP/h_ad/212842445/2026-03-05/2026-03-06/hotel/hotel/hotels?legacy_provider_id=22&amp;rooms=1&amp;closed_user_group=general&amp;hb_data=gNSRhK9iLP3TrNMijk-qVSnZ04fafwxeiz9F9-LLI5mWUgrCVWx3jf9xaF3226cwwvs4Z7yYkjdSMfX1o4r6VzpgpYPaXVxwDcpIIWYhQgK8vaODHgbiMIsRJy0nUyRqw2j64FGHbSnomOmn1IfaPAiWaBJvh49FoVRv4KOtFxr2NVxely7FE9lCHPbaGKwb6rm_jg1AtFXNDF8c8prxfI9bsC9b-hUC9mOIrCvsbivfdUTpvzPGC7InbK37GAslstEld1mQHRvrXE6ciDkHPt-NJ2aXFevq6-JrOGMu1CZ2l9qA5j0ZyMLrrbZXy0Qy8EPIqKUZ4mkm1DrrKLno5BsxNgi0dWfr-4E9PLTR0UZkvNdmfikx_tIDYB2NL_zMh4RsVbKJfiVn3SBjqHDCIEI1Dlij-bGfNJYjGNIUk6s2&amp;q_datetime_utc=2026-03-05T14%3A29%3A58&amp;ticket_price=4797&amp;quote_id=-4615442977886103859&amp;utid_state=1&amp;channel=iphone&amp;price_without_closed_user_group=15082&amp;tm_place_name=Dumaguete&amp;deeplink_data=eyJmaWVsZHMiOnsic2lnbmF0dXJlIjoiZGFjNDgzYTliNmE2ZTk4NDFlZTM4Yzc4MDhjZmVhMGEifSwidXJsIjoiaHR0cHM6Ly93d3cuYWdvZGEuY29tL3BhcnRuZXJzL3BhcnRuZXJzZWFyY2guYXNweD9jaWQ9MTg0NjM4MyZoaWQ9MzM2NTM3NDgmY3VycmVuY3k9UEhQJmNoZWNraW49MjAyNi0wMy0wNSZjaGVja291dD0yMDI2LTAzLTA2Jk51bWJlcm9mQWR1bHRzPTEmTnVtYmVyb2ZDaGlsZHJlbj0wJlJvb21zPTEmbWNpZD0yNzk4MyZtYXN0ZXJSb29tSWQ9NTY2MjU2NzcwJm1wdD1MMjQyVTFsRGRYWnRWMHcwTHpaUU1uWkhha1ZoTjFST2NYWnFXbXgyYjIxM1JETkRjMVF3ZHpWblIwNVpaSEIwZG1Sb2R5OUtURTlqUWpZclRFUkNlVk5EZERGMlNrbE1hbE5XUTBWVlZsSSZUb3RhbFByaWNlPTQ3OTcuNDEmVG90YWxUYXg9NTE0LjAxJlRvdGFsRmVlPTAuMDAmVG90YWxTdXJjaGFyZ2U9MCZtY3VyPVBIUCJ9&amp;utid=45b8a763-d7c5-e51d-5966-baa383871f4b&amp;tm_stars=3&amp;client_id=skyscanner_app&amp;price_policy=2&amp;pre_redirect_id=8ef33e18-e969-a6c8-cfc0-921d2ee90c00&amp;tm_city_code=DGTP&amp;max_price=12048&amp;guests=1&amp;request_id=8ef33e18-e969-a6c8-cfc0-921d2ee90c00&amp;tm_country_code=PH</t>
  </si>
  <si>
    <t>9.3256756, 123.3068293</t>
  </si>
  <si>
    <t>Located in Sibulan, UNWND Boutique Hotel Dumaguete is within a 5-minute drive of Ninoy Aquino Freedom Park and Negros Convention Center. This hotel is 1.8 mi (2.9 km) from Silliman University Main Campus and 2.2 mi (3.5 km) from Rizal Boulevard.
Take advantage of recreational opportunities offered, including an outdoor pool, a sauna, and a fitness center. Additional features at this hotel include complimentary wireless internet access, concierge services, and gift shops/newsstands.
At UNWND Boutique Hotel Dumaguete, enjoy a satisfying meal at the restaurant. Wrap up your day with a drink at the bar/lounge. A complimentary cooked-to-order breakfast is served daily from 7:00 AM to 10:00 AM.
The front desk is staffed during limited hours. Free self parking is available onsite.
Make yourself at home in one of the 18 air-conditioned rooms featuring Smart televisions. Complimentary wireless internet access keeps you connected, and satellite programming is available for your entertainment. Bathrooms feature showers with rainfall showerheads and complimentary toiletries. Conveniences include desks and separate sitting areas, and housekeeping is provided on request.</t>
  </si>
  <si>
    <t>SOLA Guesthouse</t>
  </si>
  <si>
    <t>www.skyscanner.com.ph/hotel_deeplink/4.0/PH/en-US/PHP/h_ad/154714046/2026-03-05/2026-03-06/hotel/hotel/hotels?legacy_provider_id=22&amp;rooms=1&amp;closed_user_group=general&amp;hb_data=Juid-i935jSNWQGZsKMJZxwchfvyPyJIn8XBq2jwQFYUiLPBuVrw_jpmN-mSXE07B0-GJfXrYV1m0dCykxUcvsdNuRrTXCwbrgNsq611gmnObCi2Ux7hpBi8Szyjsckq6a1dOQO2uVEcidVKhdz7FtFItc3U4hCBDchknbp3QrltNvPEIp5wlmO3z7jrYyGm_cBXAZgcu8YeofLmW03c966NOA1dVUh4TlX4x2KLBfojGL6ATMiHB7-JE8oZmY_FZGM7LNZ67pMFUfNP5k5o-lQ71VejY0spO-sWLOtbTF1f43suvb_qWjcBHya89Yqrnn2SgawKjWSZJflgx6mIxsKRAeD4mjBN_qK_ZA0cJPHyNZKJdIEyww5R_5XevnULgIq76jGFf6t1LKgS0eBOcLyESX7bsIQVhNSbpZpITI-b&amp;q_datetime_utc=2026-03-05T14%3A29%3A59&amp;ticket_price=1301&amp;quote_id=607717258697295689&amp;utid_state=1&amp;channel=iphone&amp;price_without_closed_user_group=2070&amp;tm_place_name=Dumaguete&amp;deeplink_data=eyJmaWVsZHMiOnsic2lnbmF0dXJlIjoiYjgyMWI0YzljNWVlMzU1MTYxN2UxODk0MzMxOTU1NWQifSwidXJsIjoiaHR0cHM6Ly93d3cuYWdvZGEuY29tL3BhcnRuZXJzL3BhcnRuZXJzZWFyY2guYXNweD9jaWQ9MTg0NjM4MyZoaWQ9NzU3MjgyNDkmY3VycmVuY3k9UEhQJmNoZWNraW49MjAyNi0wMy0wNSZjaGVja291dD0yMDI2LTAzLTA2Jk51bWJlcm9mQWR1bHRzPTEmTnVtYmVyb2ZDaGlsZHJlbj0wJlJvb21zPTEmbWNpZD0zMzImbWFzdGVyUm9vbUlkPTExNzcwNzE1MDQmbXB0PU1VUnNhMlIyTTAwelprNUViMEV2YUU1cmQwWmxiRFZvT0hkdVluZDBkWEJMY210RVZFWTRibTVNZG1kYWQzbEVieXR2YkVSUGMxbFhNVkZoTm5ZNGMwRm1jbEpJT0dSWVIwOWthV3huUFQwJlRvdGFsUHJpY2U9MTMwMC45NCZUb3RhbFRheD0xNTAuMjMmVG90YWxGZWU9MTA5Ljk2JlRvdGFsU3VyY2hhcmdlPTAmbWN1cj1QSFAifQ%3D%3D&amp;utid=ed198224-19d2-9a65-dd07-5115c0f7fb80&amp;tm_stars=0&amp;client_id=skyscanner_app&amp;price_policy=2&amp;pre_redirect_id=038748d2-0a54-b53f-1add-aab9d3c90da8&amp;tm_city_code=DGTP&amp;max_price=4546&amp;guests=1&amp;request_id=038748d2-0a54-b53f-1add-aab9d3c90da8&amp;tm_country_code=PH</t>
  </si>
  <si>
    <t>9.3267777, 123.3026707</t>
  </si>
  <si>
    <t>SOLA GUESTHOUSE provides flawless service and all the necessary facilities for visitors. Stay connected with your associates, as complimentary Wi-Fi is available during your entire visit. When arriving by car, you'll be grateful for the on-site complimentary parking at hotel.To ensure the well-being and convenience of all visitors, smoking is strictly prohibited throughout the entire hotel.In order to ensure the utmost level of relaxation, the guestrooms feature an inviting design and are equipped with all basic necessities, creating a delightful stay experience.To ensure a pleasant stay, a selection of rooms at hotel come furnished with linen service and air conditioning, all designed with your ease in mind. Understanding the significance of bathroom facilities in enhancing visitor contentment, hotel offers toiletries and towels within a few chosen chambers. Various excellent meal offerings at hotel ensure that enticing and easily accessible options are constantly available.Throughout the day, engage in the entertaining activities available at SOLA GUESTHOUSE.Unwind by the pool at hotel and cherish a leisurely moment.</t>
  </si>
  <si>
    <t>Koze Suites</t>
  </si>
  <si>
    <t>www.skyscanner.com.ph/hotel_deeplink/4.0/PH/en-US/PHP/h_bc/216918045/2026-03-05/2026-03-06/hotel/hotel/hotels?legacy_provider_id=13&amp;rooms=1&amp;closed_user_group=apps&amp;hb_data=Tm-0aOYMbEsdW4tN3OFqTctdLPiu8BQ-0fLu7uoMI8jBqO6A864eyB8myBSoElrSxS5IhCM843nyrXNseCvfZPO61WEdGK7hQfNtdCiWh3V0AiKe-MYOcZa6ItVI7evQX-Z_BRqgTCq9xtjf2PHv5JNLErusu_6FVF0zpNKmC2gT5iQMg1B7wn1YJPkcT2JMhXsDTgBy_T-2DWpVOK2ku0IbLxXic3CaGlaY1VWhn_TzWlQ9WCmvF_yj7vc1Onu60CLPCwPhxn10AeZ__zcYJQ3R689y5jEP6zsF0rsGIY-1ncOciKUxUmGOd2TMbvz46vb7tuWX0oZCPjaMeF7OpcyhlD60tPI3GgyVsKfqgsD2XoJkxz_t5x1-mFa_A-wqFHZA3oyqg02UMIb7RdO-Ccx8iGVdcZrecgo5IQQw_LnV_tHBypc%3D&amp;q_datetime_utc=2026-03-05T14%3A30%3A00&amp;ticket_price=2268&amp;quote_id=1404293688305005223&amp;utid_state=1&amp;channel=iphone&amp;price_without_closed_user_group=3095&amp;tm_place_name=Dumaguete&amp;deeplink_data=eyJmaWVsZHMiOnsic2lnbmF0dXJlIjoiYTZjZjQ3ODEyM2JlZDk0YmRiZjgwZjM5NDNmZmRmMTAiLCJibG9ja19pZCI6IjEwMDUyOTMwMDNfMzczMjc0MDM2XzJfMF8wIn19&amp;utid=884ad068-ac88-21ba-2ce6-d5f376fda318&amp;tm_stars=0&amp;client_id=skyscanner_app&amp;price_policy=2&amp;pre_redirect_id=9e9f0c4e-b892-3b6e-e12c-3b2bf5d70504&amp;tm_city_code=DGTP&amp;max_price=2268&amp;guests=1&amp;request_id=9e9f0c4e-b892-3b6e-e12c-3b2bf5d70504&amp;tm_country_code=PH</t>
  </si>
  <si>
    <t>9.3261458, 123.3013707</t>
  </si>
  <si>
    <t>Señor Juan, L. Rovira East Road, Bantayan, Dumaguete, Negros Oriental, Negros Island Region, 6200, Philippines</t>
  </si>
  <si>
    <t>parking, elevator, air_conditioning, non-smoking, 24-hour_front_desk_service, multilingual_staff, room_service, restaurant, accessible, concierge, wake-up_call</t>
  </si>
  <si>
    <t>Koze Suites is located in Dumaguete, 2.7 miles from Robinsons Place Dumaguete and 1.8 miles from Dumaguete Belfry. The property is around 1.6 miles from Negros Convention Center, 1.8 miles from Quezon Park and 1.8 miles from Dumaguete Cathedral.</t>
  </si>
  <si>
    <t>Sulit Budget Hotel Near Dgte Airport Citimall</t>
  </si>
  <si>
    <t>www.skyscanner.com.ph/hotel_deeplink/4.0/PH/en-US/PHP/h_bc/162641425/2026-03-05/2026-03-06/hotel/hotel/hotels?legacy_provider_id=13&amp;rooms=1&amp;closed_user_group=apps&amp;hb_data=zYuk-XToEzeELw35JeI1LG1Yth2DVz4hRJMgS58JtT9KSD_CONanFjGSwCK07QO0mjwhUfpe715WQHLUrrLH2fwlY5K7BWwT1CqPi45sU60zfwYksrnvhGEQJaRLDQ5flpaNzF99zGa2H6CUQzUUUx3uwdpCHJ4k_uhWl2gI82TV0S3N8A0rlAC38j58YjP_lustR4vDZk_UwtdcBIBkj1sFX_1xq88vr6mPHgxNeUAOFtormt_UB2F2S_lupGNnZMZyYLqo1qtOPZlg72ok37T3gGnYiQhkDi5QvNLekn210B_7KlGcQRMfGB30_gWIYZ2smU65LvCHH44-V3EzqiCpY1AQwN0ILEZFs78ahmTpR3DP5vE1WigvAq3Ad10GmB3FQcVCTpJLO3DdKA4ZxxgrgODd7B0SQhjgJQVl1OGeFjswkgo%3D&amp;q_datetime_utc=2026-03-05T14%3A29%3A59&amp;ticket_price=990&amp;quote_id=7567036015601196469&amp;utid_state=1&amp;channel=iphone&amp;price_without_closed_user_group=1351&amp;tm_place_name=Dumaguete&amp;deeplink_data=eyJmaWVsZHMiOnsic2lnbmF0dXJlIjoiNDU1MDhkOTc1Mzg2OWZkMmVjM2ZjOWE1MGM1MmE2ODciLCJibG9ja19pZCI6IjMwMzM3NTUwMV8yNjU3MjcwNTNfMF8wXzAifX0%3D&amp;utid=fd4687b4-0be1-7fa8-5fcb-3e4af1dfedd1&amp;tm_stars=0&amp;client_id=skyscanner_app&amp;price_policy=2&amp;pre_redirect_id=e39d7e68-87a3-0c70-c1c3-88ab2b3aa0b8&amp;tm_city_code=DGTP&amp;max_price=990&amp;guests=1&amp;request_id=e39d7e68-87a3-0c70-c1c3-88ab2b3aa0b8&amp;tm_country_code=PH</t>
  </si>
  <si>
    <t>9.2832427, 123.2447806</t>
  </si>
  <si>
    <t>Rovira Suites, L. Rovira East Road, Bantayan, Dumaguete, Negros Oriental, Negros Island Region, 6200, Philippines</t>
  </si>
  <si>
    <t>parking, wifi, air_conditioning, non-smoking, internet_access, 24-hour_front_desk_service, smoking_areas, massage, room_service, garden, safe_deposit_box, car_rental, lounge, heat, shuttle_service, tours, photocopier, fax, bicycle_rental</t>
  </si>
  <si>
    <t>Located in Dumaguete, a 14-minute walk from Silliman Beach, Sulit Budget Hotel near Dgte Airport Citimall has accommodations with a garden, free private parking, a shared lounge and a terrace.</t>
  </si>
  <si>
    <t>Valencia Cozy Suites</t>
  </si>
  <si>
    <t>www.skyscanner.com.ph/hotel_deeplink/4.0/PH/en-US/PHP/h_bc/223273808/2026-03-02/2026-03-03/hotel/hotel/hotels?legacy_provider_id=13&amp;rooms=1&amp;closed_user_group=apps&amp;hb_data=FaPUs34Av5v8vhJRn46kDcc0wJsjtB11qIJ5DUDqXqHz88U0DAb49TRsWNnx31pnfDqcmxkJuweKLoP5jrOzZKUPqRRQ4mQIPdq4XBq4eo-2O5o9MRDB3ST-WncVfZvd6pP6VuEoSYfrWQxJsHlM18MDPy8FEuebEjmL7cYeuRLOa9bsmi-GLlizQHSrGQalDEO0jV1rFEHw2ioVoAk3nzbBEtlcQ5IgAPCmoXlk2tDPTBHTbwnv3cv4zMgL3E80y9kgorrMfDxzfkAaKodqTZA0p6IAHAxUp2_oFX6Ab_9r6MFOYr4hrFGn2XMFIxj8rKILATkBC63bCuBEO1lPsTgbg0CxyHUCFKT1bPmATwRwyxG_oQDWmX3Wj3B3w9RC92-5bqXUaAY3NPKNo0HHmFV-iHp5tUQxsEc_sIR-VuOLKIgqpjE%3D&amp;q_datetime_utc=2026-03-02T00%3A31%3A04&amp;ticket_price=1863&amp;quote_id=3422185295865600661&amp;utid_state=1&amp;channel=iphone&amp;price_without_closed_user_group=2250&amp;tm_place_name=Liptong&amp;deeplink_data=eyJmaWVsZHMiOnsic2lnbmF0dXJlIjoiYTc0ZGUzNjQ4OGI3M2JjODM2NzE1NTZlNWQ1OGU1MTYiLCJibG9ja19pZCI6IjEzMTUzMzI1MDFfNDA0MzAyODYxXzJfMF8wIn19&amp;utid=7c131e4b-3e1d-c7cc-6fd6-4af044ba66f9&amp;tm_stars=0&amp;client_id=skyscanner_app&amp;redirect_delay=1000&amp;price_policy=2&amp;pre_redirect_id=e400c5b8-6851-bf37-d54c-31a9a7a60037&amp;tm_city_code&amp;max_price=2268&amp;guests=1&amp;request_id=e400c5b8-6851-bf37-d54c-31a9a7a60037&amp;tm_country_code=PH</t>
  </si>
  <si>
    <t>9.0966975, 123.1961729</t>
  </si>
  <si>
    <t>Apeke Garden, Luzuriaga Street, North Poblacion, Bongbong, Valencia, Negros Oriental, Negros Island Region, 6215, Philippines</t>
  </si>
  <si>
    <t>Liptong</t>
  </si>
  <si>
    <t>Valencia Cozy Suites is located in Valencia, just 4.9 miles from Quezon Park and 4.9 miles from Dumaguete Cathedral. With free private parking, the property is 4.4 miles from Robinsons Place Dumaguete and 5 miles from Dumaguete Belfry.</t>
  </si>
  <si>
    <t>White Chocolate Hills Resort</t>
  </si>
  <si>
    <t>www.skyscanner.com.ph/hotel_deeplink/4.0/PH/en-US/PHP/h_bc/134131571/2026-03-05/2026-03-06/hotel/hotel/hotels?legacy_provider_id=13&amp;rooms=1&amp;closed_user_group=apps&amp;hb_data=GYxH4zH_ojK37VtXJFJy2DGYE9htr6NGC_jqNSEswQo-_lwoLF8A4SNI2bFqpqIX-PFnyI9zrFoE7JzFb3sdLXuVmaaelba6I29YGwYRikes4SdVdAt63Zvr9v5ZJRKBZzeOBXHIabtsQ2LZTrfgeTOLkFM6bvlMJV1yTwZPDWAMSRbdqOrX2uG94XkMS25RNn5HGAgew4-rEF4VgNxcD6s2OG2eMycq-vS2pMgFwSwVmJZp1R_1LkWsWL7Sp5tnCCfo5_x6Ahcj-H0KntlInW4m4RiTr_yLVolihFlQLcB1urH-BwKV8a-hFCyvuEYCBDVkLgsUaXbf-M52QhKSMRVjWdAI2mqxl_steAvK_gF6ulMvr1gHrzUvMB1-OvtOe0U9nI7ELp2YLxSP6owrDiOtJDnZY7NZSDGIYDCBtn68EqYYzQE%3D&amp;q_datetime_utc=2026-03-05T14%3A30%3A02&amp;ticket_price=2336&amp;quote_id=-6750610627329249090&amp;utid_state=1&amp;channel=iphone&amp;price_without_closed_user_group=2939&amp;tm_place_name=Zamboanguita&amp;deeplink_data=eyJmaWVsZHMiOnsic2lnbmF0dXJlIjoiNWUxNzdkMWZjN2FhYmJjNWY2ZWNkNTRmZjRiMzk1NzQiLCJibG9ja19pZCI6IjEwMDEwMjQxN18zMzU0MDUzNzNfMl8wXzAifX0%3D&amp;utid=8168ad58-ac28-e83e-fc30-97e2402617f7&amp;tm_stars=3&amp;client_id=skyscanner_app&amp;price_policy=2&amp;pre_redirect_id=52d8d470-5835-47ce-f762-0b0cb93e1e17&amp;tm_city_code&amp;max_price=6688&amp;guests=1&amp;request_id=52d8d470-5835-47ce-f762-0b0cb93e1e17&amp;tm_country_code=PH</t>
  </si>
  <si>
    <t>9.313809, 123.3045464</t>
  </si>
  <si>
    <t>White Chocolate Hills, Acupanda Street, Poblacion, Zamboanguita, Negros Oriental, Negros Island Region, 6218, Philippines</t>
  </si>
  <si>
    <t>When you stay at White Chocolate Hills Resort in Zamboanguita, you'll be on the beach and within a 5-minute drive of Malatapay Market. This beach resort is 8.4 mi (13.5 km) from Dauin Church and 13.6 mi (21.9 km) from Siaton Plaza.
Take advantage of recreation opportunities such as an outdoor pool or take in the view from a terrace and a garden. Additional amenities at this resort include complimentary wireless internet access, concierge services, and an arcade/game room.
Satisfy your appetite for lunch or dinner at the resort's restaurant, or stay in and take advantage of the room service (during limited hours). Unwind at the end of the day with a drink at the bar/lounge or the poolside bar. A complimentary local cuisine breakfast is served daily from 7:00 AM to 11:00 AM.
Featured amenities include multilingual staff, luggage storage, and laundry facilities. A roundtrip airport shuttle is provided for a surcharge (available 24 hours), and free self parking is available onsite.
Make yourself at home in one of the 15 air-conditioned rooms featuring LED televisions. Satellite television is provided for your entertainment. Private bathrooms with showers feature rainfall showerheads and complimentary toiletries. Conveniences include complimentary bottled water and ceiling fans, and housekeeping is provided daily.</t>
  </si>
  <si>
    <t>Antwet Backpackers Hostel and Rooftop Bar</t>
  </si>
  <si>
    <t>https://www.google.com/maps/place/U+Pension/data=!4m11!3m10!1s0x33ab6ee1698404dd:0xaa200357c45a0364!5m3!1s2026-03-01!4m1!1i2!8m2!3d9.3102771!4d123.3078227!16s%2Fg%2F1hg4t3x0y!19sChIJ3QSEaeFuqzMRZANaxFcDIKo?authuser=0&amp;hl=en&amp;rclk=1</t>
  </si>
  <si>
    <t>9.3102771, 123.3078227</t>
  </si>
  <si>
    <t>Shao Bao, Silliman Avenue, Poblacion 5, Dumaguete, Negros Oriental, Negros Island Region, 6200, Philippines</t>
  </si>
  <si>
    <t>The U Pension</t>
  </si>
  <si>
    <t>www.skyscanner.com.ph/hotel_deeplink/4.0/PH/en-US/PHP/h_ad/142299212/2026-03-02/2026-03-03/hotel/hotel/hotels?legacy_provider_id=22&amp;rooms=1&amp;hb_data=h2DlYGqbCvbjQM8jbsYS9o5KEgwlwQzjcq4_arwxfBf-Um4edOIxNWoUIMwuvqO-tfhIzZIt01gTKrJeM8gGx7KYwnLurzMMn3pMqCSmDm-vziqJUoHrPQwuszJQDuYmfDGa_YgCcnLNRE733AzcW-k11tFNcddz3sxyOShv1FqMh65Ty1yy1DF3WKp7dL6Gt9YkFRaIj7BDdUhYBEPv5pzVvL0TXTOQac76xhnLqyPvYyC_jhI_5Ejq9DAr1yQEmAQNEETQDp02JiQPTDzn5SXT92mQQEW870vCzd26qyAc3eRHG4VsqEK1p3JnwR_DMFItIKwV5iNFhCLbPB1bpQsi6tE_B6_54XdMrXLAKA3yZK5yjDxX0pTMTFhxJdMNshbaVgpSG7Cs-5eb9_WrGA5GTs9eCWwe3xg3loakiYDC&amp;q_datetime_utc=2026-03-02T00%3A31%3A09&amp;ticket_price=1476&amp;quote_id=-5893005277951931765&amp;utid_state=1&amp;channel=iphone&amp;tm_place_name=Dumaguete&amp;deeplink_data=eyJmaWVsZHMiOnsic2lnbmF0dXJlIjoiMzdkZjJiMWNhOWYyOTI4M2I5Y2ExNGE0NWZlZjQ0OTkifSwidXJsIjoiaHR0cHM6Ly93d3cuYWdvZGEuY29tL3BhcnRuZXJzL3BhcnRuZXJzZWFyY2guYXNweD9jaWQ9MTg0NjM4MyZoaWQ9NzQ0NTU2JmN1cnJlbmN5PVBIUCZjaGVja2luPTIwMjYtMDMtMDImY2hlY2tvdXQ9MjAyNi0wMy0wMyZOdW1iZXJvZkFkdWx0cz0xJk51bWJlcm9mQ2hpbGRyZW49MCZSb29tcz0xJm1jaWQ9MzMyJm1hc3RlclJvb21JZD0zMzk5NDk3Jm1wdD1kbVpWTkUwNEt5OUdjR2x5TWxkbFpVcFRjSGhWVVZBck16UjRialI1Y1ZoSWFGbExibE5xY25KU1IyNHljRXRCZUc5TVFYaHlTazRyVTBsMFUwc3ljVGRVVVZSRlMwcEVTakJ1YmcmVG90YWxQcmljZT0xNDc2LjIxJlRvdGFsVGF4PTEzOC4zMCZUb3RhbEZlZT0xMjcuOTAmVG90YWxTdXJjaGFyZ2U9MCZtY3VyPVBIUCJ9&amp;utid=fcbbd8c0-d92c-191e-4dca-f2663c4e8c48&amp;tm_stars=0&amp;client_id=skyscanner_app&amp;redirect_delay=1000&amp;price_policy=2&amp;pre_redirect_id=27245dfb-ddc4-6ae4-3756-ee0df1061478&amp;tm_city_code=DGTP&amp;max_price=1551&amp;guests=1&amp;request_id=27245dfb-ddc4-6ae4-3756-ee0df1061478&amp;tm_country_code=PH</t>
  </si>
  <si>
    <t>9.3192447, 123.2931309</t>
  </si>
  <si>
    <t>Experience an abundance of unparalleled facilities and features at The U Pension.Maintain seamless communication using the complimentary Wi-Fi at hostel.Guests can avail parking facilities at the hostel.Reception assistance is offered at the hostel featuring luggage storage. During leisurely days and evenings, on-site amenities such as daily housekeeping enable you to fully enjoy your accommodation.For visitors wishing to smoke, designated smoking zones can be found. At The U Pension, every guestroom is provided with convenient amenities and fittings to ensure a comfortable stay.Elevate your experience at hostel with the knowledge that certain rooms are equipped with air conditioning, ensuring a more pleasant stay for you. Certain rooms offer in-room amusement features such as the cable TV for your enjoyment.Essential restroom facilities are equally significant, and at the hostel, some visitor bathrooms offer toiletries to enhance your experience. During your stay at hostel, an array of engaging activities and amenities guarantees a delightful experience.Conclude your holiday experience perfectly by visiting massage before you depart.</t>
  </si>
  <si>
    <t>www.skyscanner.com.ph/hotel_deeplink/4.0/PH/en-US/PHP/h_xp/134512434/2026-03-05/2026-03-06/hotel/hotel/hotels?legacy_provider_id=1&amp;rooms=1&amp;closed_user_group=mobile&amp;hb_data=pzHCUX3jD_wImn_PDMWsO44Xcj1xf0OGa6AY6STegKolYxpSZTjFa6_sQ8eMyFqoKiA-1tYw2fxiILzyr3itymNVy1ED-OfEWQMJBzzI2kGwzCYJgMUH1XvKnVIsVCXCzNwvAqPkpa1G2BI4fhDYeyQb8nGQSBFlT-Xe5BJ1Sl8MbxoeXEIoQwAYCzHJuhJojIA6bMBRbIhxjwNshejrPSLW8oep92xloc_2t_v47sPuuY0x5z10MDKvliWTU5UqG_Vm2hDT-kqxZilf8viq8F1Y-n0%3D&amp;q_datetime_utc=2026-03-05T14%3A30%3A03&amp;ticket_price=1693&amp;quote_id=-6883564680501247753&amp;utid_state=1&amp;channel=iphone&amp;price_without_closed_user_group=1882&amp;tm_place_name=Dumaguete&amp;deeplink_data=eyJmaWVsZHMiOnsic2lnbmF0dXJlIjoiYjJmNmY0YjUxODI3ZTRiNDE0Yzk3ZWExNDViZWZhYzYifSwidXJsIjoiaHR0cHM6Ly93d3cuZXhwZWRpYS5jb20ucGgvSG90ZWwtU2VhcmNoP3RwaWQ9NjgmbXBlPTE3NzI3MjAyMjYmZW5kRGF0ZT0yMDI2LTAzLTA2JmFkdWx0cz0xJmxvY2FsZT1lbl9VUyZjaGlkPWU0ZGY0YjMxLTg3NjgtNDQ5My04NThmLTYxZjA2MTkxZjdkMiZlYXBpZD00NjIzMCZtY3RjPTMmc3RhcnREYXRlPTIwMjYtMDMtMDUmbXBkPUdCUCZtcG49MjE3ODU5MjY5JmN1cnJlbmN5PUdCUCZyYXRlcGxhbmlkPTI3MjIyNTUyNSZtcG09MjQmbXBwPTEmbXBvPUVDJnNlbGVjdGVkPTI1ODI0Nzg2Jm1wcT0yMS43MSZtcGE9MjEuNzEifQ%3D%3D&amp;utid=365283f9-7ecd-a446-b033-7022ec5fd49d&amp;tm_stars=2&amp;client_id=skyscanner_app&amp;price_policy=2&amp;pre_redirect_id=d518dacd-237c-cb25-b049-07df6b34b0da&amp;tm_city_code=DGTP&amp;max_price=1700&amp;guests=1&amp;request_id=d518dacd-237c-cb25-b049-07df6b34b0da&amp;tm_country_code=PH</t>
  </si>
  <si>
    <t>9.3216529, 123.3072308</t>
  </si>
  <si>
    <t>The Baly Oriental Hotel</t>
  </si>
  <si>
    <t>https://www.google.com/maps/place/Elaine%E2%80%99s+Homestay/data=!4m11!3m10!1s0x33ab6f380fb6dbff:0xcfaf481e1dc2852b!5m3!1s2026-03-01!4m1!1i2!8m2!3d9.3165246!4d123.3064837!16s%2Fg%2F11h1kly5ym!19sChIJ_9u2DzhvqzMRK4XCHR5Ir88?authuser=0&amp;hl=en&amp;rclk=1</t>
  </si>
  <si>
    <t>9.3165246, 123.3064837</t>
  </si>
  <si>
    <t>Elaine's Abode, 17, Doctor Venancio I. Aldecoa Sr. Drive, Laguna, Lo-oc, Dumaguete, Negros Oriental, Negros Island Region, 6200, Philippines</t>
  </si>
  <si>
    <t>ElaineÃƒÆ’Ã†â€™Ãƒâ€šÃ‚Â¢ÃƒÆ’Ã‚Â¢ÃƒÂ¢Ã¢â€šÂ¬Ã…Â¡Ãƒâ€šÃ‚Â¬ÃƒÆ’Ã‚Â¢ÃƒÂ¢Ã¢â€šÂ¬Ã…Â¾Ãƒâ€šÃ‚Â¢s Homestay</t>
  </si>
  <si>
    <t>https://www.google.com/maps/place/Luis+Miguel%E2%80%99s+Place/data=!4m11!3m10!1s0x33ab6efc37eaf7c1:0x7e3efdb3483a7440!5m3!1s2026-03-01!4m1!1i2!8m2!3d9.3179924!4d123.3071094!16s%2Fg%2F11rtcrb55k!19sChIJwffqN_xuqzMRQHQ6SLP9Pn4?authuser=0&amp;hl=en&amp;rclk=1</t>
  </si>
  <si>
    <t>9.3179924, 123.3071094</t>
  </si>
  <si>
    <t>Flamin Grill, Hibbard Avenue, ECCA Homes, Lo-oc, Dumaguete, Negros Oriental, Negros Island Region, 6200, Philippines</t>
  </si>
  <si>
    <t>Luis MiguelÃƒÆ’Ã†â€™Ãƒâ€šÃ‚Â¢ÃƒÆ’Ã‚Â¢ÃƒÂ¢Ã¢â€šÂ¬Ã…Â¡Ãƒâ€šÃ‚Â¬ÃƒÆ’Ã‚Â¢ÃƒÂ¢Ã¢â€šÂ¬Ã…Â¾Ãƒâ€šÃ‚Â¢s Place</t>
  </si>
  <si>
    <t>https://www.google.com/maps/place/Manhattan+Suites+Inn/data=!4m11!3m10!1s0x33ab6f2780e69391:0xd8bae6d775c86c10!5m3!1s2026-03-01!4m1!1i2!8m2!3d9.299373!4d123.303861!16s%2Fg%2F12cp5hd60!19sChIJkZPmgCdvqzMREGzIddfmutg?authuser=0&amp;hl=en&amp;rclk=1</t>
  </si>
  <si>
    <t>9.299373, 123.303861</t>
  </si>
  <si>
    <t>Governor Mariano F. Perdices Street, Canday-ong, Calindagan, Dumaguete, Negros Oriental, Negros Island Region, 6200, Philippines</t>
  </si>
  <si>
    <t>Manhattan Suites Inn</t>
  </si>
  <si>
    <t>www.skyscanner.com.ph/hotel_deeplink/4.0/PH/en-US/PHP/h_ad/134165856/2026-03-05/2026-03-06/hotel/hotel/hotels?legacy_provider_id=22&amp;rooms=1&amp;closed_user_group=general&amp;hb_data=Sgqtfy1pRDNDo-OOVOm5Wbjfx12Sj3bSsaxk7dJAzki0Jy7wpCP-JhSM8qn74GZziFgCRZXQOkfqFs5bYDdhFlVoiUhgtJB-nDLJbMOmfnDEQPfFuwuipsq5z9E3vjLJqIPiuAGs4N3kDc8n4s2o79V8Buzjk5sWNeLXcougHnVpz0uLJou_wOrr65WRYIWMZ6hpvkxEOIxJpbcR2bGVxwfHcuTFzd1koeGDzorawY1Yf2zf3ORjLG9kvgEgdgaZqi-ROgMmL3a6diBH_y9ZyCaoBbtPbgxJDKX4BcfhNDE8kmYtTNgxlvKTsRAEVInT7IcHU35HWBuqTuAU-mRnjouqcfn849wIY0E6auVoFOAMUbdqprg_XDkulCfNWaMakz9baQkNfvRudOCl92s9VD3dMFMvVoDYr2wLh25356X1&amp;q_datetime_utc=2026-03-05T14%3A30%3A04&amp;ticket_price=2065&amp;quote_id=5228452580356902682&amp;utid_state=1&amp;channel=iphone&amp;price_without_closed_user_group=2205&amp;tm_place_name=Dumaguete&amp;deeplink_data=eyJmaWVsZHMiOnsic2lnbmF0dXJlIjoiM2VlYjczNWQ0Y2UyMDQxYmJjYWEwNjQzZDEwZjQ1MDMifSwidXJsIjoiaHR0cHM6Ly93d3cuYWdvZGEuY29tL3BhcnRuZXJzL3BhcnRuZXJzZWFyY2guYXNweD9jaWQ9MTg0NjM4MyZoaWQ9NDYyMTMwJmN1cnJlbmN5PVBIUCZjaGVja2luPTIwMjYtMDMtMDUmY2hlY2tvdXQ9MjAyNi0wMy0wNiZOdW1iZXJvZkFkdWx0cz0xJk51bWJlcm9mQ2hpbGRyZW49MCZSb29tcz0xJm1jaWQ9MzMyJm1hc3RlclJvb21JZD0xMTQzMzE5NyZtcHQ9U2taUU1FUk1Wazg1VkdscVNWRXJNREJoVDAwd1l5OXhSMlpuTVhjMlN6ZG1VbVY0TkdwRk1qSnBhU3RKWVUxUGNtWjBZV0Z4TURCQlIwY3hSalpHUkZseVJXSnVVR2xGWjFOeVNnJlRvdGFsUHJpY2U9MjA2NC43MiZUb3RhbFRheD0xOTMuODEmVG90YWxGZWU9MTc4LjUyJlRvdGFsU3VyY2hhcmdlPTAmbWN1cj1QSFAifQ%3D%3D&amp;utid=6a5a09dd-1438-9319-7210-381532c63eac&amp;tm_stars=3&amp;client_id=skyscanner_app&amp;price_policy=2&amp;pre_redirect_id=164d3f19-428f-eef7-1834-4618e15afa59&amp;tm_city_code=DGTP&amp;max_price=2165&amp;guests=1&amp;request_id=164d3f19-428f-eef7-1834-4618e15afa59&amp;tm_country_code=PH</t>
  </si>
  <si>
    <t>9.278487, 123.3015366</t>
  </si>
  <si>
    <t>Mercury Drug, Governor Mariano F. Perdices Street, Canday-ong, Calindagan, Dumaguete, Negros Oriental, Negros Island Region, 6200, Philippines</t>
  </si>
  <si>
    <t>At Manhattan Suites Inn, exceptional service and top-notch amenities create a memorable experience for guests.Complimentary internet access is available in the hotel to ensure you stay connected during your visit.Arrange your trips to and from the airport using the hotel's convenient transportation services booking.Amenities at shuttle offered by Manhattan Suites Inn simplify the organization of your excursions, tourist activities, and other adventures in Dumaguete.Complimentary parking is available for guests. Continuously receive the support you require through front desk amenities such as concierge service, express check-in or check-out, luggage storage and safety deposit boxes. At the hotel, utilize the convenient laundry service to maintain your preferred travel attire fresh, allowing you to pack lighter. Desire to unwind? Make the most of your visit at Manhattan Suites Inn with accessible amenities such as daily housekeeping. Additionally, you can obtain minor travel essentials and miscellaneous items at the convenience stores without departing from the Manhattan Suites Inn.Due to health concerns, smoking is strictly prohibited within the entire premises of hotel. Accommodations come equipped with all the conveniences required for a restful night's slumber. A selection of rooms at Manhattan Suites Inn come furnished with air conditioning to cater to your needs and comfort. A few chosen rooms are equipped with daily newspaper, television and cable TV to ensure guest amusement. In certain rooms, the hotel offers visitors access to a refrigerator, bottled water and mini bar. At Manhattan Suites Inn, select bathrooms are equipped with toiletries to enhance your comfort during your stay. At Manhattan Suites Inn, guests can take pleasure in the delightful recreational amenities provided for their entertainment.Conclude your days in complete tranquility by visiting the massage situated precisely at the hotel.</t>
  </si>
  <si>
    <t>ÃƒÆ’Ã†â€™Ãƒâ€šÃ‚Â¦ÃƒÆ’Ã¢â‚¬Å¡Ãƒâ€šÃ‚ÂµÃƒÆ’Ã¢â‚¬Å¡Ãƒâ€šÃ‚Â·ÃƒÆ’Ã†â€™Ãƒâ€šÃ‚Â¦ÃƒÆ’Ã¢â‚¬Å¡Ãƒâ€šÃ‚Â´ÃƒÆ’Ã‚Â¢ÃƒÂ¢Ã¢â‚¬Å¡Ã‚Â¬Ãƒâ€šÃ‚Â¹ÃƒÆ’Ã†â€™Ãƒâ€šÃ‚Â¤ÃƒÆ’Ã¢â‚¬Å¡Ãƒâ€šÃ‚Â¸ÃƒÆ’Ã¢â‚¬Å¡Ãƒâ€šÃ‚Â»ÃƒÆ’Ã†â€™Ãƒâ€šÃ‚Â¤ÃƒÆ’Ã¢â‚¬Å¡Ãƒâ€šÃ‚Â¹ÃƒÆ’Ã‚Â¢ÃƒÂ¢Ã¢â‚¬Å¡Ã‚Â¬Ãƒâ€šÃ‚Â°ÃƒÆ’Ã†â€™Ãƒâ€šÃ‚Â¦ÃƒÆ’Ã¢â‚¬Å¡Ãƒâ€šÃ‚Â½ÃƒÆ’Ã¢â‚¬Â¦ÃƒÂ¢Ã¢â€šÂ¬Ã…â€œÃƒÆ’Ã†â€™Ãƒâ€šÃ‚Â¦ÃƒÆ’Ã¢â‚¬Å¡Ãƒâ€šÃ‚Â°ÃƒÆ’Ã¢â‚¬Å¡Ãƒâ€šÃ‚Â´ÃƒÆ’Ã†â€™Ãƒâ€šÃ‚Â¥ÃƒÆ’Ã¢â‚¬Å¡Ãƒâ€šÃ‚ÂºÃƒÆ’Ã¢â‚¬Å¡Ãƒâ€šÃ‚Â¦ÃƒÆ’Ã†â€™Ãƒâ€šÃ‚Â¥ÃƒÆ’Ã¢â‚¬Å¡Ãƒâ€šÃ‚ÂÃƒÆ’Ã‚Â¢ÃƒÂ¢Ã¢â‚¬Å¡Ã‚Â¬Ãƒâ€šÃ‚Â¡ÃƒÆ’Ã†â€™Ãƒâ€šÃ‚Â¦ÃƒÆ’Ã¢â‚¬Å¡Ãƒâ€šÃ‚ÂÃƒÆ’Ã‚Â¢ÃƒÂ¢Ã¢â‚¬Å¡Ã‚Â¬Ãƒâ€¹Ã…â€œOceanism Diving Resort</t>
  </si>
  <si>
    <t>https://www.google.com/maps/place/Southview+Hotel+Dumaguete/data=!4m11!3m10!1s0x33ab6f2cd6eaa755:0xa703f589773c96!5m3!1s2026-03-01!4m1!1i2!8m2!3d9.2889054!4d123.2954908!16s%2Fg%2F11c2kggr88!19sChIJVafq1ixvqzMRljx3ifUDpwA?authuser=0&amp;hl=en&amp;rclk=1</t>
  </si>
  <si>
    <t>9.2889054, 123.2954908</t>
  </si>
  <si>
    <t>Lamberto Macias Avenue, Mangnao-Canal, Banilad, Dumaguete, Negros Oriental, Negros Island Region, 6200, Philippines</t>
  </si>
  <si>
    <t>Southview Hotel</t>
  </si>
  <si>
    <t>www.skyscanner.com.ph/hotel_deeplink/4.0/PH/en-US/PHP/h_bc/160143272/2026-03-05/2026-03-06/hotel/hotel/hotels?legacy_provider_id=13&amp;rooms=1&amp;closed_user_group=apps&amp;hb_data=wt2uIN0uqCnC8AbYBZYPhLAr5ALRgx09fKnd-eg1iKHdOF4JyzOEyH7Fucu_nkE8DqH1R-K_R6zi3PKBjr550rmLnug4T-buACMXaLHhy7K4wGFTseoDY9dKiRZ3ASFnWpdOQa8zWKht1GZCwzdt2kNFAIMWadRACg6hMNoyIztXyKHLICDpKjvlz98WvCJik2CudhVoZdIJQFuG6Do9fla_UBvAnVTAs1L4UjVWJWe1Fq1x4nD-e6dkImBU9Z6iWkOji_xSmADFw9lAcfieNi_teaHh5hjVXXo0rQDUrjlXTll0OpXCuWDuaYaxZn4Gpnfu6G5oyaZTDA_rHjsxYYBSII_L_z_NR-7_Ie3WRlOfkq-CnFOhFxPpN3ebJm374xOV37OsWBSKMp6fOZwV2HI-PmWpE68iQfetcK6r34A7omSV0ZA%3D&amp;q_datetime_utc=2026-03-05T14%3A30%3A05&amp;ticket_price=1841&amp;quote_id=4219737569482122387&amp;utid_state=1&amp;channel=iphone&amp;price_without_closed_user_group=2512&amp;tm_place_name=Dumaguete&amp;deeplink_data=eyJmaWVsZHMiOnsic2lnbmF0dXJlIjoiM2YzOWMyYzRlMmJiYWYxMGU1MjliMmRkY2ZkNWFjZjgiLCJibG9ja19pZCI6IjI4MTM4NjMwM18yOTg3NDY2MTNfMl8xXzAifX0%3D&amp;utid=4cdb6e2f-b8a2-9f71-9f4b-4618da1504c0&amp;tm_stars=2&amp;client_id=skyscanner_app&amp;price_policy=2&amp;pre_redirect_id=f307baea-ff08-9843-f11d-9bea62037b78&amp;tm_city_code=DGTP&amp;max_price=3683&amp;guests=1&amp;request_id=f307baea-ff08-9843-f11d-9bea62037b78&amp;tm_country_code=PH</t>
  </si>
  <si>
    <t>9.316401, 123.3074309</t>
  </si>
  <si>
    <t>At Southview Hotel, exceptional service and top-notch amenities create a memorable experience for guests.Complimentary internet access is available in the hotel to ensure you stay connected during your visit. Arrange your trips to and from the airport using the hotel's convenient transportation services booking.Complimentary parking is available for guests. Continuously receive the support you require through front desk amenities such as concierge service and safety deposit boxes. At the hotel, their ticket service and tours is also capable of assisting with booking tickets and securing reservations for entertainment and adventures. Always look your best in your preferred attire with the dry cleaning service and laundry service provided at Southview Hotel.Desire to unwind? Make the most of your visit at Southview Hotel with accessible amenities such as room service.Due to health concerns, smoking is strictly prohibited within the entire premises of hotel. For the health and well-being of all guests and staff, smoking is restricted exclusively to assigned zones. Accommodations come equipped with all the conveniences required for a restful night's slumber.A selection of rooms feature linen service, blackout curtains and air conditioning to ensure your comfort and convenience.A number of rooms feature cable TV for guest amusement and enjoyment. In certain rooms, the hotel offers visitors access to a refrigerator and bottled water.In the hotel, certain guest bathrooms come equipped with essential bathroom amenities, such as a hair dryer and toiletries, ensuring a comfortable stay for guests. Allow your journey to be free from the pangs of hunger! On-site eateries offer delicious and accessible meal choices.Are you inclined to prepare your own dishes? You will surely appreciate having the on-site shared kitchen available.</t>
  </si>
  <si>
    <t>Harolds Hotel Cebu</t>
  </si>
  <si>
    <t>www.skyscanner.com.ph/hotel_deeplink/4.0/PH/en-US/PHP/h_bc/47220625/2026-03-05/2026-03-06/hotel/hotel/hotels?legacy_provider_id=13&amp;rooms=1&amp;closed_user_group=apps&amp;hb_data=WZl4OCzxBCWmS8GDEf49BWOvy1jSnRKAbMcf5i0DNFz8PiTjHhZG-NOtpfS9oSzznpTzzljVthMesGB4pqj7bsNwtOl04w8bQssyshR28R5OFgDuC9js_As_6jb36-VglmfQGZrKC3enri-UIdaHciClgv5N6hgzYgRmpJQ7kl5g9AwCdI5RVD2VoehH5YGLWq9mpnZ_AF6J18qS4mqR5Fsel0NJ1YHZFO7dT6MJgEeh9H2Ahb0ZF5Qptspch1eTfuEP29-L11Q20th2rrDriONYzkIpgVuRWmYiSMVZrLHZNbAgCs-JYEmbnHV1rwfrDG31I8U0Tim_eP6-M81U69wU7kNxbujNJMK8RKrZzImtUHbMUAkV5SdisELMwvQCaze6Xy2yt7tXfvVH_-qd94KUX7HQEAGMmMvflzb_HIbLAiRc16c%3D&amp;q_datetime_utc=2026-03-05T14%3A30%3A06&amp;ticket_price=6307&amp;quote_id=-7622570981290691285&amp;utid_state=1&amp;channel=iphone&amp;price_without_closed_user_group=9304&amp;tm_place_name=Cebu&amp;deeplink_data=eyJmaWVsZHMiOnsic2lnbmF0dXJlIjoiMThhM2ZhZmI0YWQzZjFkM2M1MDAzYTJjMmQ3NjkxNDgiLCJibG9ja19pZCI6IjQwNzQyNjAzXzQxMzc1NDQ2MF8wXzFfMF80OTk1MDYifX0%3D&amp;utid=5503da34-a1c2-5252-c0d6-3e893a8bad4e&amp;tm_stars=3&amp;client_id=skyscanner_app&amp;price_policy=2&amp;pre_redirect_id=64a4d379-4237-42e3-7ae3-474070bd1804&amp;tm_city_code=CEBP&amp;max_price=6484&amp;guests=1&amp;request_id=64a4d379-4237-42e3-7ae3-474070bd1804&amp;tm_country_code=PH</t>
  </si>
  <si>
    <t>9.304573, 123.307602</t>
  </si>
  <si>
    <t>Roof Deck - Harolds Hotel, Gorordo Avenue, Gonzales Compound, Camputhaw, Cebu City, Central Visayas, 6000, Philippines</t>
  </si>
  <si>
    <t>Harolds Hotel offers spacious and modern rooms just a 10-minute drive from Cebu Business Park and Ayala Center Cebu. It features a fitness center and 3 dining options offers international dishes.</t>
  </si>
  <si>
    <t>www.skyscanner.com.ph/hotel_deeplink/4.0/PH/en-US/PHP/h_ct/133231815/2026-03-05/2026-03-06/hotel/hotel/hotels?legacy_provider_id=31&amp;rooms=1&amp;closed_user_group=general&amp;hb_data=cQt_jbeqWOcZGKKjPbgnOWYGraI6_c2E9IqOujf9EjNVd_ue5LIhJhy8XAp90zy-4qURxdyBJZRW6HtfvowtBZWCZEoZ_-cwlc__H00fncTBQjkqGlYqHp94W4aIFnGAuKv0axd7J-MA4PEL4DTVi1rwZ0MFrCRQGEL-qw4SNnIa8t0w8tIW1rhXAuQPIkMPb31Dap2h-rWOWSydkgkRTuz1TZ6Z8JCilsVcUJCx237FnQ5J0-BuIYSdY7Rx_lEWAYJdBgkYqu_cTvLmhQdpor0-9zs-wikhoNHLU7BYkeMkYZAKMfAxDseFBtf4aN3So8PKonJRFHefyGuHsvcRSEVt6Q86oBjjrpNgmGPMa_M4qC_mQcZtm8od1F2nxHuyYdCarqj1IhiH3xnjLOOHZC25vxFqDrNX9YH2mopYlg%3D%3D&amp;q_datetime_utc=2026-03-05T14%3A31%3A16&amp;ticket_price=1428&amp;quote_id=372532700332861429&amp;utid_state=1&amp;channel=iphone&amp;price_without_closed_user_group=1665&amp;tm_place_name=Cebu&amp;deeplink_data=eyJmaWVsZHMiOnsic2lnbmF0dXJlIjoiYzZkYzhmZjg2ZGY3MzMxYmMzZmJkOTE0MmUyMGU1ODgifSwidXJsIjoiaHR0cHM6Ly9waC50cmlwLmNvbS9ob3RlbHMvcmVkaXJlY3Q%2FaG90ZWxpZD0yODU3OTk3JmNpdHk9MzU4MzEmQWxsaWFuY2VpZD0xMjYwNyZzaWQ9ODg4ODMyJmNoZWNraW49MjAyNi0wMy0wNSZjaGVja291dD0yMDI2LTAzLTA2JnNob3BwaW5naWQ9NzIzNWVlZjM2MmZmNGNmMGFjZWEwODliNGIzMDU2MGQmYWR1bHQ9MSZjaGlsZHJlbj0wJmFnZXM9Jmxhbmd1YWdlPWVucGgmbG9jYWxlPWVuX1BIJnJvb21pZD0xNzQ2ODAzMzY1JnN3aWQ9MCZwYXk9UFAmZmd0PTEmaXNfc3A9UTImY3JuPTEmY3Vycj1QSFAmd2twPTEmc3RhbmQ9SDRzSUFBQUFBQUFBX3dBT0FmSC1DbXdLQWhnQkVnUUlBUkFBR21BSXBiWDR3QVlZQURBQU9Qc1JtQUdOdUs0QnFBRUF1QUVDd0FFQzBRSFhvM0E5Q3Z5U1FPRUJ3X1VvWEk5T2xrRG9BYWZCbklRQ2lBSWdpUVFBQUFBQUFBQUFBS0FFQnFvRURBamFEeEZtWm1abVpyWnRRS0VGZXhTdVItSHlpMEFhSURjeU16VmxaV1l6TmpKbVpqUmpaakJoWTJWaE1EZzVZalJpTXpBMU5qQmtJQVFvNHFDbXpRWklBVklHT0RObFl6UTJXaHdLQTFCSVVCRkhBM2dMSkNpLVB4b0RVRWhRSVVjRGVBc2tLTDRfWWdWbGJsOVFTR2k4RkhBQmVBQ0tBUWRJQVhnQXlBRUJxZ0VIQ2dNd01qSVFBdklCSWpjeU16VmxaV1l6TmpKbVpqUmpaakJoWTJWaE1EZzVZalJpTXpBMU5qQmtYekdTQWdFMG1nSUFBQUFBX184QkFBRF9fMXMxenhBT0FRQUEifQ%3D%3D&amp;utid=aabbd867-81ac-feb7-9622-829cf228abd7&amp;tm_stars=2&amp;client_id=skyscanner_app&amp;price_policy=2&amp;pre_redirect_id=ce602368-ca1e-04c4-0ac3-0d613c2ab9f8&amp;tm_city_code=CEBP&amp;max_price=2217&amp;guests=1&amp;request_id=ce602368-ca1e-04c4-0ac3-0d613c2ab9f8&amp;tm_country_code=PH</t>
  </si>
  <si>
    <t>9.317417, 123.3033572</t>
  </si>
  <si>
    <t>Pvl Suites</t>
  </si>
  <si>
    <t>www.skyscanner.com.ph/hotel_deeplink/4.0/PH/en-US/PHP/h_ct/185211142/2026-03-05/2026-03-06/hotel/hotel/hotels?legacy_provider_id=31&amp;rooms=1&amp;closed_user_group=general&amp;hb_data=_8gwIRPLomsuzgr83HrUpXsdpmdzFAs1C6t7XrcpmRDpe2iQTndaaWkZaqffNjpWa7O2-Djj_eOX_8IFCS7qEaV3LlOldCgLAgBoKUqDOmaUe83f33B-2oLO-T43EyGTid7ffOO2fw62B5jkDFVI57yG8MDPbAgGjCKDRr1f2OqLNNTV79z4scJAoDgSG01kCEXo5f25GebuGGSrrPuWczUu7c_DKqx7v-_bHgxUDT6R3FXosB1QtiP8P8EOASNrGdauuifZZ1GBIPztG4S6MIFafx8izxs8EtUlqpzuUiiJkBE1QQXCyandkOh-xwAaWl8Bl9dFAjRE1dkH7AoX2Iu4z775CL4uT9nMEWq_ilJeKXjI6ww4yJpK75q5qOK-V4bdP9bnBivOfOoWQrZMqcoCtVucDz95u86FG-D-DA%3D%3D&amp;q_datetime_utc=2026-03-05T14%3A30%3A05&amp;ticket_price=4162&amp;quote_id=-2075554392645381450&amp;utid_state=1&amp;channel=iphone&amp;price_without_closed_user_group=4319&amp;tm_place_name=Dumaguete&amp;deeplink_data=eyJmaWVsZHMiOnsic2lnbmF0dXJlIjoiZmIwZDU0NTE3MjM0YmFlZjkxMGE1OTQ4NDk1ZGIzZWUifSwidXJsIjoiaHR0cHM6Ly9waC50cmlwLmNvbS9ob3RlbHMvcmVkaXJlY3Q%2FaG90ZWxpZD0yMTg1NzQwMyZjaXR5PTUxODQmQWxsaWFuY2VpZD0xMjYwNyZzaWQ9ODg4ODMyJmNoZWNraW49MjAyNi0wMy0wNSZjaGVja291dD0yMDI2LTAzLTA2JnNob3BwaW5naWQ9NWNjZDk5Yjg4M2I2NDFjNTliNWVhMTdlOTRjZDE1OWEmYWR1bHQ9MSZjaGlsZHJlbj0wJmFnZXM9Jmxhbmd1YWdlPWVucGgmbG9jYWxlPWVuX1BIJnJvb21pZD0xMjE4MjMzNDU3JnN3aWQ9MCZwYXk9UFAmZmd0PTEmY3JuPTEmY3Vycj1QSFAmd2twPTEmc3RhbmQ9SDRzSUFBQUFBQUFBX3dBQ0FmMy1DbUFLQWhnQkVnUUlBUkFBR2xRSThZanp4QVFTQVRJWUFEQzREemlPYTVnQi00aTJDcWdCQUxnQkFzQUJBTkVCS1Z5UHd2V3JxMERoQWE1SDRYclVRYkJBNkFHWDRxNHFpQUlnaVFUMktGeVB3clV4UUtBRUFLRUZBQUFBQUFBQUFBQWFJRFZqWTJRNU9XSTRPRE5pTmpReFl6VTVZalZsWVRFM1pUazBZMlF4TlRsaElBUW81S2FtelFaSUFWSUdabUkyT1RZeldod0tBMVZUUkJGVTQ2V2J4S0FiUUJvRFVFaFFJVWNEZUFza0tMNF9ZZ1ZsYmw5UVNHaThGSEFCZUFDS0FRZElBWGdBeUFFQnFnRUhDZ013TWpFUUF2SUJJalZqWTJRNU9XSTRPRE5pTmpReFl6VTVZalZsWVRFM1pUazBZMlF4TlRsaFh6T1NBZ0UwbWdJQUFBQUFfXzhCQUFEX183NFJZNkFDQVFBQSJ9&amp;utid=7c7939b6-c12d-7293-82bc-ac44a9561e83&amp;tm_stars=3&amp;client_id=skyscanner_app&amp;price_policy=2&amp;pre_redirect_id=792b3b1d-e0c4-fd6d-c81e-c92df17bd320&amp;tm_city_code=DGTP&amp;max_price=4162&amp;guests=1&amp;request_id=792b3b1d-e0c4-fd6d-c81e-c92df17bd320&amp;tm_country_code=PH</t>
  </si>
  <si>
    <t>9.0956751, 123.1796652</t>
  </si>
  <si>
    <t>PVL suites, Ipil Street, Claytown, Daro, Dumaguete, Negros Oriental, Negros Island Region, 6200, Philippines</t>
  </si>
  <si>
    <t>parking, wifi, elevator, air_conditioning, non-smoking, internet_access, 24-hour_front_desk_service, multilingual_staff, express_check-in, express_check-out, car_rental, desk, luggage_storage, accessible, complimentary_bottled_water, wake-up_call</t>
  </si>
  <si>
    <t>With a stay at PVL Suites in Dumaguete, you'll be a 3-minute walk from Silliman University Main Campus and 6 minutes by foot from Ninoy Aquino Freedom Park. This hotel is 0.5 mi (0.8 km) from Negros Convention Center and 0.8 mi (1.3 km) from Silliman University Anthropology Museum.
Featured amenities include a 24-hour front desk, luggage storage, and an elevator. Free self parking is available onsite.
Make yourself at home in one of the 20 air-conditioned rooms featuring flat-screen televisions. Complimentary wireless internet access keeps you connected, and cable programming is available for your entertainment. Bathrooms feature showers, complimentary toiletries, and bidets. Conveniences include desks and complimentary bottled water, and housekeeping is provided daily.</t>
  </si>
  <si>
    <t>MATTEO'S HUS VILLA RENTAL</t>
  </si>
  <si>
    <t>https://www.google.com/maps/place/Hotel+Palwa/data=!4m11!3m10!1s0x33ab6ee0b934298b:0x7c33f6ef43957a7b!5m3!1s2026-03-01!4m1!1i2!8m2!3d9.3071847!4d123.305943!16s%2Fg%2F1td30l2w!19sChIJiyk0ueBuqzMRe3qVQ-_2M3w?authuser=0&amp;hl=en&amp;rclk=1</t>
  </si>
  <si>
    <t>9.3071847, 123.305943</t>
  </si>
  <si>
    <t>Hotel Palwa, Doctor Vicente Locsin Street, Poblacion 3, Dumaguete, Negros Oriental, Negros Island Region, 6200, Philippines</t>
  </si>
  <si>
    <t>Hotel Palwa</t>
  </si>
  <si>
    <t>www.skyscanner.com.ph/hotel_deeplink/4.0/PH/en-US/PHP/h_ad/222997105/2026-03-05/2026-03-06/hotel/hotel/hotels?legacy_provider_id=22&amp;rooms=1&amp;closed_user_group=general&amp;hb_data=rLXLkxVfnNC7I7tx8gqZlGSSn2lTPC8Eil5MMafuL_8GbIm9sHup34C-mAotAdWjSF5HG0JpGj_b1yLuVEqlcW9hN2HVH-hmTz3uIJ1p9Tl9gkcY-wX-tmj7FkpFCBXdLb-HTCl51bV8DjMUb1FTQkuwW2oedyS9Z5OevfqkdrCpwnWmkjPwAsAgVtWuWfTdfxljCKawG57BlWdJCusGUiLXWu7x0ouOiKpxpHj9GzzLZl3GRWSptYt_pNDzsTMsNvusf7AUgR2-t9ytRdeMckzsvD-51WwpiZdbTWbLaZCtKVK0TeUlZIMHqf_3SeV9v_R6dV1VWgvXVTpKq-yarwBnWMuDTTgQG52FxDlP6egXYKKrRQQC-jprQL9cmgOc9rknIPskd5ANTTNuRzJWH2PYWFG3NdgRUXIZJOSqNWxP&amp;q_datetime_utc=2026-03-05T14%3A30%3A06&amp;ticket_price=1681&amp;quote_id=2986610974784133920&amp;utid_state=1&amp;channel=iphone&amp;price_without_closed_user_group=3065&amp;tm_place_name=Dumaguete&amp;deeplink_data=eyJmaWVsZHMiOnsic2lnbmF0dXJlIjoiNTllYmNhYjY4ZmVhM2Y2OWY3YmM2YjEwZjg5MWRkYWUifSwidXJsIjoiaHR0cHM6Ly93d3cuYWdvZGEuY29tL3BhcnRuZXJzL3BhcnRuZXJzZWFyY2guYXNweD9jaWQ9MTg0NjM4MyZoaWQ9NDQ2MTE5JmN1cnJlbmN5PVBIUCZjaGVja2luPTIwMjYtMDMtMDUmY2hlY2tvdXQ9MjAyNi0wMy0wNiZOdW1iZXJvZkFkdWx0cz0xJk51bWJlcm9mQ2hpbGRyZW49MCZSb29tcz0xJm1jaWQ9MjgwMDImbWFzdGVyUm9vbUlkPTMxNjEzMzAmbXB0PVYza3JSV2hzY0dkSmFXZDJXV3BQUW1RNWFFWjRZbTVRTldVd1kzaGhaMUo0UzJ4Q1lsTnFZM05ETURFck1XVmlOVkpDU21kbVVHNWllRTgzTUdkNVpVRndjak5CVFhGa056aDBUU3RVUlQwJlRvdGFsUHJpY2U9MTY4MS4zOSZUb3RhbFRheD0xNTcuNjkmVG90YWxGZWU9MTQ1LjUxJlRvdGFsU3VyY2hhcmdlPTAmbWN1cj1QSFAifQ%3D%3D&amp;utid=a37edede-493b-be31-3002-3ecaba8d6c8d&amp;tm_stars=3&amp;client_id=skyscanner_app&amp;price_policy=2&amp;pre_redirect_id=672a646c-26e0-c6fa-353e-0080493451fe&amp;tm_city_code=DGTP&amp;max_price=2570&amp;guests=1&amp;request_id=672a646c-26e0-c6fa-353e-0080493451fe&amp;tm_country_code=PH</t>
  </si>
  <si>
    <t>9.3064864, 123.3057521</t>
  </si>
  <si>
    <t>Doctor Vicente Locsin Street, Santan, Taclobo, Dumaguete, Negros Oriental, Negros Island Region, 6200, Philippines</t>
  </si>
  <si>
    <t>With a stay at Hotel Palwa in Dumaguete, you'll be a 4-minute walk from Silliman University Main Campus and 6 minutes by foot from Bell Tower. This hotel is 0.3 mi (0.5 km) from Rizal Boulevard and 0.6 mi (0.9 km) from Silliman University Anthropology Museum.
Make use of convenient amenities, which include complimentary wireless internet access and concierge services.
For lunch or dinner, stop by Sylvias Cafe, a restaurant that specializes in Filipino cuisine. You can also grab snacks at the coffee shop/cafe. Cooked-to-order breakfasts are available daily for a fee.
Featured amenities include dry cleaning/laundry services, a 24-hour front desk, and luggage storage. A shuttle from the airport to the hotel is complimentary (available on request).
Make yourself at home in one of the 38 air-conditioned rooms featuring flat-screen televisions. Complimentary wireless internet access keeps you connected, and cable programming is available for your entertainment. Bathrooms with showers are provided. Conveniences include desks and blackout drapes/curtains, as well as phones with free local calls.</t>
  </si>
  <si>
    <t>Henia Hotel</t>
  </si>
  <si>
    <t>www.skyscanner.com.ph/hotel_deeplink/4.0/PH/en-US/PHP/h_fd/190611568/2026-03-05/2026-03-06/hotel/hotel/hotels?legacy_provider_id=927050&amp;rooms=1&amp;closed_user_group=apps&amp;hb_data=8d85bZ5suupYxpQo2W7pZFBIooUF9ChtILyDVAAadlwQxR5aKJbcwqsi-dcnFfSyxF3CGtcmdY3DaApXN_NCJp3CzQES2rKf89hHJF9DTcgusyo8zu6ePw_okD2dRbDptb_hbQ4Y1V9aqsEDRDVYHPK_BmNugXPbcoWxK6GUDYrODYnEn1VA99lyeuiXkZ_yFuMWw0OnJeRnBlPLiOOAqsC49FiHsc4TmpHnALKOz5YanSXwRrl5MNIgBZL2P1V8mk766CYLAK1a48w3sWsOWU2648aRRpciJfSOHtbXrVwCoIU23MEIlDuhMEZi3vrBww8x1UpRWD8efzaBFRgeMVwy3jT-cQ-50R-KtwvGgoPAKiUvH_LnXEjSM2mDAp_gx217qbOuXeBI2WWrCW8UXHVnuGT6P1Yj3NPH2fNrSCUwCA%3D%3D&amp;q_datetime_utc=2026-03-05T14%3A30%3A08&amp;ticket_price=2800&amp;quote_id=3272662081084255171&amp;utid_state=1&amp;channel=iphone&amp;price_without_closed_user_group=5269&amp;tm_place_name=Dumaguete&amp;deeplink_data=eyJmaWVsZHMiOnsic2lnbmF0dXJlIjoiODhiNDY3YTc0ZGVjZGRiNDlmMzEwMTRmM2YzOGQ1YzAifSwidXJsIjoiaHR0cHM6Ly9kZWFscy52aW8uY29tP3NpZz1iMGQ1NGViYWI2ZGQ0NWIzMGMzNzc4ZmFmOTBjNzkzNmUwYTM1NTMyOWQyZGI1YzBmZDQ1YTg3ZTBiYWFiYjZiMmQzNDM0MzEzMDMwMzczMTM0Mzkmc2lnLWlzcz1tZXRhJnR1cmw9aHR0cHMlM0ElMkYlMkZ2aW8uY29tJTJGSG90ZWwlMkZTZWFyY2glM0ZjaGVja0luJTNEMjAyNi0wMy0wNSUyNmNoZWNrT3V0JTNEMjAyNi0wMy0wNiUyNmN1cnJlbmN5JTNEUEhQJTI2ZXB2JTNETVM0eSUyNmVzZCUzREsyV3pOb3dXZmptb19TN1VvazdhLUlBeE9RcVRWSmJfRy1pY1otRkN0MlJocUs3OXcybFRZdkJVZkUyRHhjNGRzckpELUN4VlpFNm1ZVzZvRXVYdWtYWHBOeWpDY25MdkVWOGxNUXliS3hGaW5abTRVeFpiJTI2Zm9yY2VDdXJyZW5jeUNoYW5nZSUzRDElMjZmb3JjZUxhbmd1YWdlQ2hhbmdlJTNEMSUyNmhvdGVsSWQlM0Q0NTA0MjUxJTI2bGFiZWwlM0RzcmMlMjUzRHNreXNjYW5uZXIlMjUyNnVjb3VudHJ5JTI1M0RQSCUyNTI2dWRldmljZSUyNTNEbW9iaWxlJTI1MjZob3RlbCUyNTNENDUwNDI1MSUyNTI2ZGF5JTI1M0Q1JTI1MjZtb250aCUyNTNEMDMlMjUyNnllYXIlMjUzRDIwMjYlMjUyNmxvcyUyNTNEMSUyNTI2b2ZmZXJpZCUyNTNEb3hYZ3puYURiRWQwJTI1MjZwcmljZSUyNTNEMjc5OS42NyUyNTI2Y3VycmVuY3klMjUzRFBIUCUyNTI2dXNlcmxhbmclMjUzRGVuJTI1MjZfdGglMjUzRDg4ODY3M2E0MzdlMDQ0ZWVmOWM3ZjM4YTZkYjdhZmU4ZTQ2ZDE1MTE2YmYwZjg1OCUyNTI2ZHRzJTI1M0QxNzcyNzIwMjI5JTI1MjZvbHV0JTI1M0QxNzcyNzE2MTIwJTI1MjZjYW5QYXlMYXRlciUyNTNEZmFsc2UlMjUyNnJlcXVlc3RVc2VyR3JvdXAlMjUzRCUyNTI2b2ZmZXJVc2VyR3JvdXAlMjUzRHB1YmxpYyUyNmxhbmclM0RlbiUyNm90aSUzRFE5QlZwcWg5RmVrJTI2cHJlZmVycmVkUmF0ZSUzRDI3OTkuNjclMjZwcm9maWxlJTNEcjJkMm03M2tuOCUyNnJvb21zJTNEMSUyNnVzZXJDb3VudHJ5JTNEUEglMjZ1dG1fY2FtcGFpZ24lM0Rza3lzY2FubmVyJTI2dXRtX21lZGl1bSUzRGNwYyUyNnV0bV9zb3VyY2UlM0Rza3lzY2FubmVyIn0%3D&amp;utid=789f257e-b9d3-eddf-3788-bcb4e5200ab6&amp;tm_stars=2&amp;client_id=skyscanner_app&amp;price_policy=2&amp;pre_redirect_id=f1448c1e-e81d-f793-de82-f5133bd66ca5&amp;tm_city_code=DGTP&amp;max_price=4057&amp;guests=1&amp;request_id=f1448c1e-e81d-f793-de82-f5133bd66ca5&amp;tm_country_code=PH</t>
  </si>
  <si>
    <t>9.3184054, 123.3120907</t>
  </si>
  <si>
    <t>Mayor Ramon T. Pastor Sr. Street, Villa Suerte, Poblacion 3, Dumaguete, Negros Oriental, Negros Island Region, 6200, Philippines</t>
  </si>
  <si>
    <t>With a stay at Henia Hotel in Dumaguete, you'll be a 5-minute walk from Silliman University Main Campus and 5 minutes by foot from Bell Tower. This hotel is 0.4 mi (0.6 km) from Rizal Boulevard and 0.6 mi (1 km) from Silliman University Anthropology Museum.
Pamper yourself with onsite massages or make use of the other amenities, which include complimentary wireless internet access and concierge services.
Local cuisine breakfasts are available daily from 7:00 AM to 10:00 AM for a fee.
Featured amenities include a 24-hour front desk, luggage storage, and ATM/banking services. Event facilities at this hotel consist of a conference center and a meeting room. Guests may use a roundtrip airport shuttle for a surcharge, and free self parking is available onsite.
Make yourself at home in one of the 31 air-conditioned rooms featuring flat-screen televisions. Complimentary wireless internet access keeps you connected, and cable programming is available for your entertainment. Bathrooms feature showers, complimentary toiletries, and bidets. Conveniences include phones, as well as safes and desks.</t>
  </si>
  <si>
    <t>CrisFil's Lodge Incorporated</t>
  </si>
  <si>
    <t>www.skyscanner.com.ph/hotel_deeplink/4.0/PH/en-US/PHP/h_bc/203983700/2026-03-05/2026-03-06/hotel/hotel/hotels?legacy_provider_id=13&amp;rooms=1&amp;closed_user_group=apps&amp;hb_data=xac5Dz2CPlDvJV2sxfZNZpDhn20zmm7CvjYsmYAs4g2gLNbo6QqM5vsxZ8HeK_lLcWloeB8vB3fdFg3IVxEYO34gGpFpFWrG-yUyrWjHE5QmZEcTzG2-Ifp5Lb2BTU4N91e4toXwFObJH9Sk5xDDst4VwtQQXod2KJS0Gk35z1hnkXbh8RTwlKlxrPOpPJqCP0xn1nPz2csNZemmYt7xZkl_kaDfGw4jfT-rP1-jtL4_RwU2iXho2yc3Wcs5y8ycd8FNLKSG9PSQAoVpwPz66jooJvfsTDrv87DcWpuvzwTF-HO_fvKCWLpmGOSTIUMGXVFFVN9t1Z1jNUDoJMA0OL7HS1zmJwChwNBx1M_JoKaEj_XkjWppbwyHDuCLxatFiMYV80z-Ax7VcvBWZbh3MW0-GCaCHXQ_6K_oYtSn1DhsnBAj4Pw%3D&amp;q_datetime_utc=2026-03-05T14%3A30%3A07&amp;ticket_price=1208&amp;quote_id=6341142939302053263&amp;utid_state=1&amp;channel=iphone&amp;price_without_closed_user_group=1450&amp;tm_place_name=Dumaguete&amp;deeplink_data=eyJmaWVsZHMiOnsic2lnbmF0dXJlIjoiNGE5MTMxNTUyZjc4MmRjMDRiYjVhMjRmNmQ3ZmVhYzUiLCJibG9ja19pZCI6IjU2ODc3NzkwMV8zNjk1MDg0MTdfMF8wXzAifX0%3D&amp;utid=7e49badb-912c-6873-0b18-3e7d314e7701&amp;tm_stars=1&amp;client_id=skyscanner_app&amp;price_policy=2&amp;pre_redirect_id=fb6ae9c6-7a55-590e-2584-78e73e353256&amp;tm_city_code=DGTP&amp;max_price=1895&amp;guests=1&amp;request_id=fb6ae9c6-7a55-590e-2584-78e73e353256&amp;tm_country_code=PH</t>
  </si>
  <si>
    <t>9.320217, 123.3069817</t>
  </si>
  <si>
    <t>Flores Avenue, Laguna, Piapi, Dumaguete, Negros Oriental, Negros Island Region, 6200, Philippines</t>
  </si>
  <si>
    <t>With a stay at CRISFILS LODGE INCORPORATED in Dumaguete, you'll be within a 15-minute walk of Rizal Boulevard and Silliman University Main Campus. This hostel is 0.7 mi (1.2 km) from Silliman University Anthropology Museum and 1 mi (1.6 km) from Bell Tower.
The front desk is staffed during limited hours. Free self parking is available onsite.
Make yourself at home in one of the 21 guestrooms. Complimentary wireless internet access keeps you connected, and cable programming is available for your entertainment.</t>
  </si>
  <si>
    <t>Casa Arrieta Hostel</t>
  </si>
  <si>
    <t>www.skyscanner.com.ph/hotel_deeplink/4.0/PH/en-US/PHP/h_ad/187768019/2026-03-02/2026-03-03/hotel/hotel/hotels?legacy_provider_id=22&amp;rooms=1&amp;closed_user_group=general&amp;hb_data=JnQUVINApHq-lcAsr4MTP4SQOSKjuFeFvi60b7bvYO1iY7P52Jd4NLbfpM4MeAlg_PfjLmn_TvZijoH2yw91qFhjx1iL_OJln2ztWkOF9ZHwq1bFnJN08XgsvavjEiV1rYxKX2gUqc-6niMwUNVHKOcKXkUYYg1WcKfleQ11uEtHAQdJk_CQFNSUtiTP5bbjwOdhzf8fq1J0jm_lLDsp0Dxqdc8apyOKoQHL278BhRVlGLfzRSjL9nEcjf6kcdlb4fxZwL_ZanVyirogDLg-NHlmj5pF7aHuTQVQ9Xh3ND8ZIdjX5Lh9Y8Pa7pJp8k5tXUsZXHyzoDRo6vcl7XHJNKNFQxLItoiehSd_GQb9lj51yQMACDRyuMOmrsb27L_gqM-b4g5PVu4sez8ChnCHFJqguksDA39mJFnVG-IU2hqi&amp;q_datetime_utc=2026-03-02T00%3A31%3A29&amp;ticket_price=585&amp;quote_id=-9166053844261683786&amp;utid_state=1&amp;channel=iphone&amp;price_without_closed_user_group=765&amp;tm_place_name=Dumaguete&amp;deeplink_data=eyJmaWVsZHMiOnsic2lnbmF0dXJlIjoiNzBjODk2MDQyOTI0M2QwMDc2ZmM3MTViMjgwMDllZDgifSwidXJsIjoiaHR0cHM6Ly93d3cuYWdvZGEuY29tL3BhcnRuZXJzL3BhcnRuZXJzZWFyY2guYXNweD9jaWQ9MTg0NjM4MyZoaWQ9NzgyNTE5MCZjdXJyZW5jeT1QSFAmY2hlY2tpbj0yMDI2LTAzLTAyJmNoZWNrb3V0PTIwMjYtMDMtMDMmTnVtYmVyb2ZBZHVsdHM9MSZOdW1iZXJvZkNoaWxkcmVuPTAmUm9vbXM9MSZtY2lkPTMwMzgmbWFzdGVyUm9vbUlkPTg5ODkxNTIxJm1wdD1RM1JNTkVNNU5XWXpVRlZwVXpsSFdHeEdhbWd4YmxBNWVuQTBlSHBWUmxCbFNsWm9iemRVU0dzeGRHY3dXWGhCTjNOT2VXVkhNRmswWlROTFVFUldaVEJTV0d0aFVIbFllbE5IWXcmVG90YWxQcmljZT01ODUuMDAmVG90YWxUYXg9MC4wMCZUb3RhbEZlZT0wLjAwJlRvdGFsU3VyY2hhcmdlPTAmbWN1cj1QSFAifQ%3D%3D&amp;utid=3a765228-b269-3d3e-a1c2-b063c4913f20&amp;tm_stars=0&amp;client_id=skyscanner_app&amp;redirect_delay=1000&amp;price_policy=2&amp;pre_redirect_id=62168cd5-a421-bffc-e550-464db54823cc&amp;tm_city_code=DGTP&amp;max_price=1166&amp;guests=1&amp;request_id=62168cd5-a421-bffc-e550-464db54823cc&amp;tm_country_code=PH</t>
  </si>
  <si>
    <t>9.3264143, 123.3003191</t>
  </si>
  <si>
    <t>Food Span, Hibbard Avenue, ECCA Homes, Piapi, Dumaguete, Negros Oriental, Negros Island Region, 6200, Philippines</t>
  </si>
  <si>
    <t>wifi, air_conditioning, non-smoking, internet_access, smoking_areas, multilingual_staff, room_service, lounge, watersports, shuttle_service, games_room, luggage_storage, tours, photocopier, accessible, fax, golf_course, grill, ticket_office, diving</t>
  </si>
  <si>
    <t>Located in Dumaguete and with Escano Beach reachable within a 10-minute walk, Casa Arrieta Hostel provides a tour desk, non-smoking rooms, a shared lounge, free WiFi throughout the property and a terrace.</t>
  </si>
  <si>
    <t>Dumaguete Royal Suite Inn</t>
  </si>
  <si>
    <t>www.skyscanner.com.ph/hotel_deeplink/4.0/PH/en-US/PHP/h_ad/130076872/2026-03-05/2026-03-06/hotel/hotel/hotels?legacy_provider_id=22&amp;rooms=1&amp;closed_user_group=general&amp;hb_data=GYAMA91adB1AtTErOXUrnB543NQsCKaCnL3VfFwSsPK6eh1jzdk2tBUwvAWDWtBSHQaaPBzJLhMUvHv8em8NC7-G4j_5NghJinDVSiVEp3UIUlUz-L5MTNhVEUQijobYQkEDfwpLTx1CkZfcsmnEq0D57wPtfnsA5Zi8KslGPi5oEtx_vhM949kuGXyKyhHRKA4Sc-eBZ-wGiJjudRP3bry2-_CwkPsDOScPo2qOxNXfOJIFdWje32T2EBE2eRXa9LFUc5jWdN0T7Tl1NdvTj0X369AiuK4VX7jZ0fMtU6ywsLaaHuiusWQHc0WLxa7ZLFO-qvPePwss7hTYQnIr_M6LxBwajViEfKnyzxx6ggp_VQe2hahrhthBYB3lMYtnnJvYnB8GluMdKKr7HWimsBk3qSTC0dFPAPD0wjSUThsh&amp;q_datetime_utc=2026-03-05T14%3A31%3A09&amp;ticket_price=1925&amp;quote_id=2122179681514327595&amp;utid_state=1&amp;channel=iphone&amp;price_without_closed_user_group=1986&amp;tm_place_name=Dumaguete&amp;deeplink_data=eyJmaWVsZHMiOnsic2lnbmF0dXJlIjoiZjRmMmNkZDVmZDMyYjc4OTc3NzI0OWY1YzExYjc1NTEifSwidXJsIjoiaHR0cHM6Ly93d3cuYWdvZGEuY29tL3BhcnRuZXJzL3BhcnRuZXJzZWFyY2guYXNweD9jaWQ9MTg0NjM4MyZoaWQ9Mzk5MDE2JmN1cnJlbmN5PVBIUCZjaGVja2luPTIwMjYtMDMtMDUmY2hlY2tvdXQ9MjAyNi0wMy0wNiZOdW1iZXJvZkFkdWx0cz0xJk51bWJlcm9mQ2hpbGRyZW49MCZSb29tcz0xJm1jaWQ9MzMyJm1hc3RlclJvb21JZD0zMzY2ODc2Jm1wdD1ZVWREYlhFM2NVUTFOR0ZKYjNsRVEwUmpSRGxWZW1GVlRFaFFWVEpTU0V3MlNVZFJSVGRwYTBnelFYZHNNbms1UVUxblUxcEZXWHAwTWpKa04wbHdhelZOY1N0TldVOHZUUzlFUmcmVG90YWxQcmljZT0xOTI1LjAxJlRvdGFsVGF4PTE4MC40NSZUb3RhbEZlZT0xNjYuNjgmVG90YWxTdXJjaGFyZ2U9MCZtY3VyPVBIUCJ9&amp;utid=8269ebe1-a5d5-7146-2b33-21d32c1f1536&amp;tm_stars=2&amp;client_id=skyscanner_app&amp;price_policy=2&amp;pre_redirect_id=a1c8a8b0-658d-2343-4a92-fb3805402e2b&amp;tm_city_code=DGTP&amp;max_price=1925&amp;guests=1&amp;request_id=a1c8a8b0-658d-2343-4a92-fb3805402e2b&amp;tm_country_code=PH</t>
  </si>
  <si>
    <t>9.3017292, 123.298294</t>
  </si>
  <si>
    <t>Dumaguete Royal Suite, L. Rovira East Road, Bantayan, Dumaguete, Negros Oriental, Negros Island Region, 6200, Philippines</t>
  </si>
  <si>
    <t>When you stay at Dumaguete Royal Suite Inn in Dumaguete, you'll be near the airport, within a 5-minute drive of Ninoy Aquino Freedom Park and Negros Convention Center. This hotel is 1.4 mi (2.2 km) from Silliman University Main Campus and 1.7 mi (2.7 km) from Rizal Boulevard.
Make use of convenient amenities such as complimentary wireless internet access, concierge services, and a banquet hall.
Satisfy your appetite for lunch or dinner at the hotel's restaurant, or stay in and take advantage of the room service (during limited hours). Cooked-to-order breakfasts are available daily from 6 AM to 10 AM for a fee.
Featured amenities include a business center, complimentary newspapers in the lobby, and dry cleaning/laundry services. Event facilities at this hotel consist of a conference center and 3 meeting rooms. A shuttle from the airport to the hotel is complimentary (available 24 hours).
Make yourself at home in one of the 24 air-conditioned rooms featuring flat-screen televisions. Complimentary wireless internet access keeps you connected, and cable programming is available for your entertainment. Bathrooms with showers are provided. Conveniences include phones and desks, and housekeeping is provided daily.</t>
  </si>
  <si>
    <t>2020 Travelers Inn</t>
  </si>
  <si>
    <t>www.skyscanner.com.ph/hotel_deeplink/4.0/PH/en-US/PHP/h_ad/205271317/2026-03-05/2026-03-06/hotel/hotel/hotels?legacy_provider_id=22&amp;rooms=1&amp;closed_user_group=general&amp;hb_data=dceSsdfiBP4BN4pcUZqpX5jIMuNdLpdcYG1sCY-0fNHkclBY8IcCp3EssAtbE3OFKNtBf5OEqTO75Ilsg3or0fhpUOohhkADbHc6bJIZ_0LgKY36ks1gNPXmVAduHj6elnidyXSK_UUUz13y1ekk03wxmkIo7QlKWdkkl1X39uFcjGZpX__8229HMkWPPSfqByTcG5ojIdjB4hZqQfrhmgvU7_XNd_gx-8YuNa9_bQD9tSQmmVohKPyUTxJJ_Wb5l98KOURt82fpvorf7mgGEc3AaFA-ELVN1Ur0d18yjrCMHaSCWnVaMvZaoEaktyaAwT76hvDlaLCEH9MGNqtoWJqj2ljDKkAotC1gY5L-uLhWwbTPlXPGPFkwmiEf8P-4TruEdSeXsAc1qZJUyzF4Z-nhdKZcrubNLWU6pd-7V6JY&amp;q_datetime_utc=2026-03-05T14%3A30%3A09&amp;ticket_price=1272&amp;quote_id=-6846873325175011033&amp;utid_state=1&amp;channel=iphone&amp;price_without_closed_user_group=1800&amp;tm_place_name=Dumaguete&amp;deeplink_data=eyJmaWVsZHMiOnsic2lnbmF0dXJlIjoiY2M3NTBhZmVkNTcxMWJkOTI5ZmUxMTM4N2EzZmY3ZGYifSwidXJsIjoiaHR0cHM6Ly93d3cuYWdvZGEuY29tL3BhcnRuZXJzL3BhcnRuZXJzZWFyY2guYXNweD9jaWQ9MTg0NjM4MyZoaWQ9MzIzMDE4NjcmY3VycmVuY3k9UEhQJmNoZWNraW49MjAyNi0wMy0wNSZjaGVja291dD0yMDI2LTAzLTA2Jk51bWJlcm9mQWR1bHRzPTEmTnVtYmVyb2ZDaGlsZHJlbj0wJlJvb21zPTEmbWNpZD0zMzImbWFzdGVyUm9vbUlkPTUxOTc4MDg1NyZtcHQ9ZWpZNVJqRktWV1p4UVhjclptczFNMFJ4YjNCMFNUUnRjSFZ1YVVaeWFYVk5jbTVRZEhKSWNHUTJTamszTkd0MVZscG5lbmhoV2tkS05sVlBVVGhaVGpjMVNtZzJkSGRwUWk5TWFUWjNQVDAmVG90YWxQcmljZT0xMjcyLjMwJlRvdGFsVGF4PTE0Ni45NCZUb3RhbEZlZT0xMDcuNTImVG90YWxTdXJjaGFyZ2U9MCZtY3VyPVBIUCJ9&amp;utid=4f316bea-6279-0975-89a9-c9cf21e8987e&amp;tm_stars=0&amp;client_id=skyscanner_app&amp;price_policy=2&amp;pre_redirect_id=28d2fa91-7242-6372-578f-07c1536312df&amp;tm_city_code=DGTP&amp;max_price=3830&amp;guests=1&amp;request_id=28d2fa91-7242-6372-578f-07c1536312df&amp;tm_country_code=PH</t>
  </si>
  <si>
    <t>9.3080482, 123.3082275</t>
  </si>
  <si>
    <t>Bagacay, Dumaguete, Negros Oriental, Negros Island Region, 6200, Philippines</t>
  </si>
  <si>
    <t>Located in Dumaguete, 1.8 miles from Escano Beach, 2020 Travelers Inn provides accommodations with a terrace, free private parking, a restaurant and a spa &amp; wellness center.</t>
  </si>
  <si>
    <t>Hotel Nicanor</t>
  </si>
  <si>
    <t>www.skyscanner.com.ph/hotel_deeplink/4.0/PH/en-US/PHP/h_bc/130069506/2026-03-05/2026-03-06/hotel/hotel/hotels?legacy_provider_id=13&amp;rooms=1&amp;closed_user_group=general&amp;hb_data=bTmwiDwr29L2WarLacYfm97hj5KDVwr_E9tIRkVdhcGjSPoOeICBuZId8oTkTHiOrpAASIksdsYn8TZwXWRhvcqloV-OdFGt4QTZUg8mWDnpGJdN62xROYSSm9pLTBze8K-sesD10i9o0w2UbKUVLasz_s1kRj9azyy2gQ3ubrLCeEsl2V97xdNhOtb6QvtnbeUf1457WQmXzdnTj2ojTMTJdIx2Z3gX-sAmD4gjYX-Bv8RyX11jmby40_5lV0pEvsufHWH1y1jR-ponT4evYnx5yv7Gaz9BtXrT_rJU5QSL9dUQRV0B5Va7pU6hhibtu2GwuTLge4_REWdGKTfF-AXNFLthtraOX0rTnfVi_wsr2FodDLnX3ewVSbLh2e7H8LFC0pDcIwDXEY0EAVwILHSzSKPZK6__8fEi0ypaFVwCgWBPaaE%3D&amp;q_datetime_utc=2026-03-05T14%3A30%3A10&amp;ticket_price=2133&amp;quote_id=-2173365081254614466&amp;utid_state=1&amp;channel=iphone&amp;price_without_closed_user_group=2800&amp;tm_place_name=Dumaguete&amp;deeplink_data=eyJmaWVsZHMiOnsic2lnbmF0dXJlIjoiYmU4MDc1ZDJhNDI3MGUxZDc2MTQxZmNlZGFjZDQ0NjUiLCJibG9ja19pZCI6InYxX0NnRXRFTXdDR2lnS0hUSXdNall0TURNdE1EVlVNREE2TURBNk1EQXVNREF3S3pBM09qQXdFQUVZM3dFb0FUZ0JJZ0lJQVE9PV9DaDhJM0lDYkF4QUNJQTRvNnVzR01BSktDekJFTVRBd1VGOHhNREJRVUpnRkVnSUlBUm9HR0FFb0FqQUJJZ1FJQWhnQyJ9fQ%3D%3D&amp;utid=2d3d2a66-f046-be8b-0a51-4bc978b457c9&amp;tm_stars=3&amp;client_id=skyscanner_app&amp;price_policy=2&amp;pre_redirect_id=fc9a0f37-e5e4-63fd-0ef9-e12c0bb2c42d&amp;tm_city_code=DGTP&amp;max_price=2234&amp;guests=1&amp;request_id=fc9a0f37-e5e4-63fd-0ef9-e12c0bb2c42d&amp;tm_country_code=PH</t>
  </si>
  <si>
    <t>9.303515, 123.306702</t>
  </si>
  <si>
    <t>Cafe Laguna, San Jose Street, Poblacion 3, Dumaguete, Negros Oriental, Negros Island Region, 6200, Philippines</t>
  </si>
  <si>
    <t>parking, wifi, air_conditioning, non-smoking, internet_access, 24-hour_front_desk_service, smoking_areas, massage, iron, multilingual_staff, room_service, express_check-in, atm, restaurant, safe_deposit_box, car_rental, meeting_facilities, banquet_service, shuttle_service, luggage_storage, airport_shuttle, photocopier, fax, wake-up_call</t>
  </si>
  <si>
    <t>With a stay at Hotel Nicanor in Dumaguete, you'll be within a 5-minute walk of Rizal Boulevard and Silliman University Main Campus. This hotel is 0.3 mi (0.5 km) from Bell Tower and 0.5 mi (0.8 km) from Silliman University Anthropology Museum.
Make use of convenient amenities, which include complimentary wireless internet access and a banquet hall.
Take advantage of the hotel's room service.
Featured amenities include a 24-hour front desk, luggage storage, and laundry facilities. A roundtrip airport shuttle is provided for a surcharge during limited hours, and free self parking is available onsite.
Make yourself at home in one of the 43 air-conditioned guestrooms. Complimentary wireless internet access is available to keep you connected. Conveniences include desks, and housekeeping is provided on request.</t>
  </si>
  <si>
    <t>Z Pension</t>
  </si>
  <si>
    <t>www.skyscanner.com.ph/hotel_deeplink/4.0/PH/en-US/PHP/h_ad/199285116/2026-03-05/2026-03-06/hotel/hotel/hotels?legacy_provider_id=22&amp;rooms=1&amp;closed_user_group=general&amp;hb_data=cpIgvTBd-atsqEvckElPImQT3T_EDwZqzLMnVhemhnUTVp6d4aXZ8pfDcSqMN_dSsqk3TaJX3ERFBVa4HjLw98kbHmMIwpmREpZHl0BcI2skdneSGIk5JRY4tsZy4vt_FdD0acI9LfpW0466G9d4f1keq2O-Rd3cNjxyN6zpJeX0wf-YXw4zTM3kTjy_OkBxW0Dk8tJv8A84w5QYu5Uu95XKO_XdeYaaEUXEgeSqEUy0H53BqImAM7244TCOz3fedEEp0ZHPffNN4kmVQ1qQTNmK6L6cHd0LNsnyckDnxLsnEaXLZT3Xw6QFxLv9tYET42jKwS1k1463f9dMK5gLIktdKYwc2j4zyyGiTgrwkttY7wATUQP-fx7OrxumCa711FoZsL0wp3qKOp4QK6IDEtJdgymx23BeFzEpFRw0slSm&amp;q_datetime_utc=2026-03-05T14%3A30%3A12&amp;ticket_price=1550&amp;quote_id=57345377117512742&amp;utid_state=1&amp;channel=iphone&amp;price_without_closed_user_group=1739&amp;tm_place_name=Dumaguete&amp;deeplink_data=eyJmaWVsZHMiOnsic2lnbmF0dXJlIjoiNjYzMTBlYzBlOWU5YWZhZDc4ZDJkYTc3Nzg4NzhjNTEifSwidXJsIjoiaHR0cHM6Ly93d3cuYWdvZGEuY29tL3BhcnRuZXJzL3BhcnRuZXJzZWFyY2guYXNweD9jaWQ9MTg0NjM4MyZoaWQ9MzAxOTAyNjUmY3VycmVuY3k9UEhQJmNoZWNraW49MjAyNi0wMy0wNSZjaGVja291dD0yMDI2LTAzLTA2Jk51bWJlcm9mQWR1bHRzPTEmTnVtYmVyb2ZDaGlsZHJlbj0wJlJvb21zPTEmbWNpZD0zMDM4Jm1hc3RlclJvb21JZD00NzM5ODU4NTMmbXB0PWVqVjVVRTVSUkZCNFNHZGhkMjFCTkdsR1JXcG1OWHA2V0hOT01ubHliemx2ZEdSUFZFOUdWREUxUlVadGRIbGFaV2xQVFNzMmNHZFJObFFyU1dwWlIyTkNZalEwV0RaUFFuSndUbTVuUFQwJlRvdGFsUHJpY2U9MTU1MC4zMCZUb3RhbFRheD0xNjYuMTAmVG90YWxGZWU9MC4wMCZUb3RhbFN1cmNoYXJnZT0wJm1jdXI9UEhQIn0%3D&amp;utid=6a7ec1dc-8434-84fa-a1ea-9371a4debbb5&amp;tm_stars=0&amp;client_id=skyscanner_app&amp;price_policy=2&amp;pre_redirect_id=9f9829b9-3cb4-c8f9-8483-28bf12f5b446&amp;tm_city_code=DGTP&amp;max_price=2197&amp;guests=1&amp;request_id=9f9829b9-3cb4-c8f9-8483-28bf12f5b446&amp;tm_country_code=PH</t>
  </si>
  <si>
    <t>9.3975091, 123.2547746</t>
  </si>
  <si>
    <t>Mabini Street, Poblacion 3, Dumaguete, Negros Oriental, Negros Island Region, 6200, Philippines</t>
  </si>
  <si>
    <t>parking, wifi, air_conditioning, non-smoking, internet_access, 24-hour_front_desk_service, room_service, express_check-in, express_check-out, safe_deposit_box, heat, photocopier, fax</t>
  </si>
  <si>
    <t>Z Pension is located in Dumaguete, within 1312 feet of Quezon Park and 1640 feet of Dumaguete Public Market. Among the facilities at this property are a 24-hour front desk and room service, along with free WiFi throughout the property.</t>
  </si>
  <si>
    <t>STAR VIEW Boutique Resort</t>
  </si>
  <si>
    <t>www.skyscanner.com.ph/hotel_deeplink/4.0/PH/en-US/PHP/h_h1/212754517/2026-03-02/2026-03-03/hotel/hotel/hotels?legacy_provider_id=927111&amp;rooms=1&amp;closed_user_group=mobile&amp;hb_data=szdDomVZJnhA3EA75UtpXeuGQGFK2F4bEc2t1i5UipHcc4v0MXZlOypqcdCO0etqtb3xuso0E39lQftxy7-Kl_y2VbNLoQ6hNliY615gHBVIwbaCdmneOTNZTyTEprr6peNMOXpSP0zDPKfJjWYHPIr2_e18XGWwr4GI_YibDjRZcJx7jPPyawXF-_6RnaLsIWeR75Xkr0QjNbqlBtI1oedd1gNx7KeXgW1XPDELUN5i6P4Ghvypzdso6qMaa5ctgfColJmHZ9g5Js8kAtL6pgCzzuA%3D&amp;q_datetime_utc=2026-03-02T00%3A31%3A38&amp;ticket_price=6500&amp;quote_id=-1319576636993407560&amp;utid_state=1&amp;channel=iphone&amp;price_without_closed_user_group=5945&amp;tm_place_name=San+Jose&amp;deeplink_data=eyJmaWVsZHMiOnsic2lnbmF0dXJlIjoiZjBlNDMyMGU1NmYzNjUzOWMzZGZhN2IyNTUyZWIwZTQifSwidXJsIjoiaHR0cHM6Ly9waC5ob3RlbHMuY29tL0hvdGVsLVNlYXJjaD9tcGQ9UEhQJnRwaWQ9MzIxNCZtcGU9MTc3MjQxMTQzMyZlbmREYXRlPTIwMjYtMDMtMDMmYWR1bHRzPTEmbXBuPTIwMDc1NTAzNCZtcG09MjQmbXBwPTEmbG9jYWxlPWVuX1BIJm1wbz1FQyZjaGlkPTQ5NWZjNDI0LTMzYjQtNDg4Yi1iYzhjLWMxMDRjZjg1NGJiYyZtcHE9NTI0MS45NCZlYXBpZD00NCZtY3RjPTMmY3VycmVuY3k9UEhQJnJhdGVwbGFuaWQ9MjAzNzUxMTQzJnNlbGVjdGVkPTg3OTY5NDEmc3RhcnREYXRlPTIwMjYtMDMtMDImbXBiPTEyNTguMDYmbXBhPTUyNDEuOTQifQ%3D%3D&amp;utid=3ae20248-b4b8-e202-8ccb-1adcdc420e50&amp;tm_stars=3&amp;client_id=skyscanner_app&amp;redirect_delay=1000&amp;price_policy=2&amp;pre_redirect_id=270ae3be-d034-9063-09fc-176dfed1afdc&amp;tm_city_code&amp;max_price=7202&amp;guests=1&amp;request_id=270ae3be-d034-9063-09fc-176dfed1afdc&amp;tm_country_code=PH</t>
  </si>
  <si>
    <t>9.3178449, 123.2971618</t>
  </si>
  <si>
    <t>Gabby's Bed &amp; Breakfast, Claytown Road, Claytown, Daro, Dumaguete, Negros Oriental, Negros Island Region, 6200, Philippines</t>
  </si>
  <si>
    <t>Gabby's Bed &amp; Breakfast</t>
  </si>
  <si>
    <t>www.skyscanner.com.ph/hotel_deeplink/4.0/PH/en-US/PHP/h_h1/135990390/2026-03-02/2026-03-03/hotel/hotel/hotels?legacy_provider_id=927111&amp;rooms=1&amp;closed_user_group=mobile&amp;hb_data=6uhj6qI_5_fajlihdlyfxxf3cPE2IXAImWaxFQbjKPHd6rvXBnxvGS7CmzAKEYGk-4q3KidrzuhjIyEhLdYmwIdGFKM7ptgg87Cp5RLbprA0_yzPA0ZtZRAcbnFZuoSSeVLaLn9URNsFj9q3STG8Z2QV8Jwn36dQarcGFVPoyvjBaigdsKRtsx4FSXGI-eDAF-c07w3cM4vt2sg9XgZ9snfYAHADvt8IDj1iAl7yh_VOVUHvGgbmu0Ranm1G9eW7A5lBxZVfIjI2kB0tS3ijOsTea3c%3D&amp;q_datetime_utc=2026-03-02T00%3A31%3A39&amp;ticket_price=1650&amp;quote_id=5569193550974854644&amp;utid_state=1&amp;channel=iphone&amp;price_without_closed_user_group=2026&amp;tm_place_name=Dumaguete&amp;deeplink_data=eyJmaWVsZHMiOnsic2lnbmF0dXJlIjoiZTAxNGFjNGNhNjFlYTQ0MTMzNDIzOGQwMDcyYjQ2ZmYifSwidXJsIjoiaHR0cHM6Ly9waC5ob3RlbHMuY29tL0hvdGVsLVNlYXJjaD9tcGQ9UEhQJnRwaWQ9MzIxNCZtcGU9MTc3MjQxMDI5OCZlbmREYXRlPTIwMjYtMDMtMDMmYWR1bHRzPTEmbXBuPTMyNzQ2ODcxNyZtcG09MjQmbXBwPTEmbG9jYWxlPWVuX1BIJm1wbz1FQyZjaGlkPTgzMzNmNTVkLTJjMzItNGNiMy1hYjFmLTUwNjhlZjNmOTg1ZCZtcHE9MTQ3My4yMSZlYXBpZD00NCZtY3RjPTMmY3VycmVuY3k9UEhQJnJhdGVwbGFuaWQ9NDA0OTMwMzkxJnNlbGVjdGVkPTEyMjkxMjU5JnN0YXJ0RGF0ZT0yMDI2LTAzLTAyJm1wYj0xNzYuNzkmbXBhPTE0NzMuMjEifQ%3D%3D&amp;utid=7c5110d2-475d-6ed1-c7f8-66b15a68e83b&amp;tm_stars=0&amp;client_id=skyscanner_app&amp;redirect_delay=1000&amp;price_policy=2&amp;pre_redirect_id=a3e9ab91-23bd-341c-15a4-07d84401b560&amp;tm_city_code=DGTP&amp;max_price=1650&amp;guests=1&amp;request_id=a3e9ab91-23bd-341c-15a4-07d84401b560&amp;tm_country_code=PH</t>
  </si>
  <si>
    <t>9.4162657, 123.339874</t>
  </si>
  <si>
    <t>Claytown, Daro, Dumaguete, Negros Oriental, Negros Island Region, 6200, Philippines</t>
  </si>
  <si>
    <t>Set in Dumaguete, within 3.5 km of Robinsons Place Dumaguete and 2.2 km of Dumaguete Belfry, Gabby's Bed &amp; Breakfast offers accommodation with a restaurant and free WiFi throughout the property as well as free private parking for guests who drive. All rooms feature a TV with cable channels and a private bathroom. The accommodation provides a 24-hour front desk and luggage storage space for guests.</t>
  </si>
  <si>
    <t>Southseas Beach Resort and Dive Center</t>
  </si>
  <si>
    <t>https://www.google.com/maps/place/Summer+apartment/data=!4m11!3m10!1s0x33ab6f13b36af2c7:0xd2276ab7861f223b!5m3!1s2026-03-01!4m1!1i2!8m2!3d9.3248597!4d123.2981575!16s%2Fg%2F11shsv9898!19sChIJx_JqsxNvqzMROyIfhrdqJ9I?authuser=0&amp;hl=en&amp;rclk=1</t>
  </si>
  <si>
    <t>9.3248597, 123.2981575</t>
  </si>
  <si>
    <t>Poblacion, Pasil, Santander, Cebu, Central Visayas, 6026, Philippines</t>
  </si>
  <si>
    <t>Santander</t>
  </si>
  <si>
    <t>Located in Santander, 1.8 miles from Mainit Port Beach, Southseas Beach Resort and Dive Center has accommodations with a terrace, free private parking and a restaurant.</t>
  </si>
  <si>
    <t>Summer apartment</t>
  </si>
  <si>
    <t>https://www.google.com/maps/place/ecoco.rocks/data=!4m11!3m10!1s0x33ab650015a81c05:0xc25cffb289a7a9e8!5m3!1s2026-03-01!4m1!1i2!8m2!3d9.343465!4d123.232902!16s%2Fg%2F11wx23vphc!19sChIJBRyoFQBlqzMR6KmnibL_XMI?authuser=0&amp;hl=en&amp;rclk=1</t>
  </si>
  <si>
    <t>9.343465, 123.232902</t>
  </si>
  <si>
    <t>Cambajao, San Antonio, Sibulan, Negros Oriental, Negros Island Region, 6201, Philippines</t>
  </si>
  <si>
    <t>Ecoco Rocks</t>
  </si>
  <si>
    <t>www.skyscanner.com.ph/hotel_deeplink/4.0/PH/en-US/PHP/h_bc/222754349/2026-03-02/2026-03-03/hotel/hotel/hotels?legacy_provider_id=13&amp;rooms=1&amp;closed_user_group=apps&amp;hb_data=FFRAkDWM27ESP9dbZUNnP4BuNE-qKmcWwbxJpMdvb1j9c29fGL8lpBl0pJYD-CpINIXlLE8P6Xv9ia5zl9a6k2U-3INLvS_r9deA5NZ5QiaqDh3gBfXxUo1ZP0PH8CocIY6G77n_rpIY6DYAzAODQ-b-nbfpJhPmzFV726YWVywGtn1ZVfm40w5bctLWgI8WO-ozLu8lQ3LaBip0NtZjJ2mzph67nnlAmWBQqmRB4SxDUH_kWPtaE_lMAXH0ntvHPin_q9jQ9tSFntYTJnY1gplSOa8mfK_6TtRYdCTfEXurQdwJXy5xwWgTJlNebLR5Io5vjJC-3clDqez4BRC--U8ek7g6rgjSkkO5KnZLCKIiBQH_SxTZZ7MqsRMqQOqtguuX84cmpdYPCU_VhN9k5vL0Yuaigdo6JvshT9aUByUeThtv&amp;q_datetime_utc=2026-03-02T00%3A31%3A42&amp;ticket_price=1176&amp;quote_id=-816978625029836021&amp;utid_state=1&amp;channel=iphone&amp;price_without_closed_user_group=1407&amp;tm_place_name=Cangipus&amp;deeplink_data=eyJmaWVsZHMiOnsic2lnbmF0dXJlIjoiMGY5OWI4M2UwMmU2YzgxYTBhM2Y5NTEyYTZjYTA4N2EiLCJibG9ja19pZCI6IjEzMzA1MTYxMDJfNDA1NTk1MTU2XzJfMF8wIn19&amp;utid=080d2400-64b0-043d-4a4c-f4de9333cb37&amp;tm_stars=0&amp;client_id=skyscanner_app&amp;redirect_delay=1000&amp;price_policy=2&amp;pre_redirect_id=549d5dfa-337a-99bb-c92a-404a7f296a4d&amp;tm_city_code&amp;max_price=1176&amp;guests=1&amp;request_id=549d5dfa-337a-99bb-c92a-404a7f296a4d&amp;tm_country_code=PH</t>
  </si>
  <si>
    <t>9.3091257, 123.3052177</t>
  </si>
  <si>
    <t>Cangipus</t>
  </si>
  <si>
    <t>Located 17 km from Robinsons Place Dumaguete, 15 km from Dumaguete Belfry and 14 km from The Christmas House, ecoco rocks provides accommodation set in Sibulan. There is an on-site restaurant, plus free private parking and free WiFi are available.</t>
  </si>
  <si>
    <t>Y&amp;M Hotel Inn Altavas Aklan</t>
  </si>
  <si>
    <t>www.skyscanner.com.ph/hotel_deeplink/4.0/PH/en-US/PHP/h_bc/223760835/2026-03-02/2026-03-03/hotel/hotel/hotels?legacy_provider_id=13&amp;rooms=1&amp;closed_user_group=apps&amp;hb_data=X8Plyts5kD7V77eruKSrzy748AVXIcX_dMFetEaezQJFDTRX3vwc4MRIWf7U8RC12FUBJrY_VF_YnArt9kQZ6GUL9eJdmG_5pjeIKyINa5ogAvjaaZ3f_pfU81pgQbXKKvf-fRoh2ErZxylOgM4lW1ixND1IeVayCrD824G8SDgOt2Ja1qocY6_wpMZciVFupBmqH0MZdzAMm47fyN9EkmGGofpmGwgydDk8vYhM4PbWwjVGyoI_enVOYo1HKCFN_jOK-tLIDW-VLyuOF-3gaVgcmKavJFbqnFI1LDSYsABMH20qYi6ixKNLc0TUGeCflakYy78ftyntp-MXNZPU-RV2FfSQHGXvqYOA-NxNcnDyRsEd29XAAUT3FzRQnJLew8rAw7jJ_cq76ZQdXVxtDPCmPQjuNZL5ck0b_GUapG--x6_O&amp;q_datetime_utc=2026-03-02T00%3A32%3A43&amp;ticket_price=1724&amp;quote_id=6530097936142504793&amp;utid_state=1&amp;channel=iphone&amp;price_without_closed_user_group=2062&amp;tm_place_name=Altavas&amp;deeplink_data=eyJmaWVsZHMiOnsic2lnbmF0dXJlIjoiMzU3ZWYwZWE4YjkxOWFkYzM3YTliZGFmMmNmZTAxZjMiLCJibG9ja19pZCI6IjEzMTg4MTg5MDFfNDA0NTk3NzQ0XzFfMF8wIn19&amp;utid=0190b3df-8457-2d8c-5b8f-ce094f2777b6&amp;tm_stars=0&amp;client_id=skyscanner_app&amp;redirect_delay=1000&amp;price_policy=2&amp;pre_redirect_id=0a8b5ba7-1bd2-155e-648d-f2b275db1bbc&amp;tm_city_code&amp;max_price=1878&amp;guests=1&amp;request_id=0a8b5ba7-1bd2-155e-648d-f2b275db1bbc&amp;tm_country_code=PH</t>
  </si>
  <si>
    <t>9.2720233, 123.2461882</t>
  </si>
  <si>
    <t>Capiz – Aklan Road, Pupos, Poblacion, Odiong, Altavas, Aklan, Western Visayas, Philippines</t>
  </si>
  <si>
    <t>Altavas</t>
  </si>
  <si>
    <t>air_conditioning, non-smoking, smoking_areas, room_service, garden, atm</t>
  </si>
  <si>
    <t>Y&amp;M Hotel Inn ALTAVAS AKLAN has a garden and a terrace in Altavas. The inn features family rooms. All rooms in the inn are equipped with an electric tea pot.</t>
  </si>
  <si>
    <t>Yuke's Bed &amp; Breakfast</t>
  </si>
  <si>
    <t>www.skyscanner.com.ph/hotel_deeplink/4.0/PH/en-US/PHP/h_ad/213815235/2026-03-05/2026-03-06/hotel/hotel/hotels?legacy_provider_id=22&amp;rooms=1&amp;closed_user_group=general&amp;hb_data=qqeJOSYwei3QMmTZhLqlAWFsW1rwseupgm2xvLxHf86vZJOMWztJtusTD65JRXO_EXVybHF0MrrD1lLYf4STKGjlY4DJYy5VmAvXP8vALZbtK2jGMVfVQy_BNc2nVtBtrDIHtmNMylyGJqQa4zvAuYh2T1Td3TRHKnk7QM34MWbRMFfw92TfVd8iskKGSoI2fND_qqcX97RM4Ioe5oSc0IDVuxmI4pmua6z1by_MBsBZqAKkyBvaV7DJnv_WRscDS71AtZlNSS2zMPHd6cpvo0QuDxpEpuSulBaURPuS6RDM0ye0OfxSI7g9RRPjNOtVhBGoGaAi2xfhJ1RU-1T1yD15rzCZ1fYWvqpmPx01-rVuYXJBpd5E1TRGwog3iQjKQ43DITQsbS1CeP2Y33W1ODRiWlh9_fNHldtUoQ12wsMt&amp;q_datetime_utc=2026-03-05T14%3A30%3A20&amp;ticket_price=3045&amp;quote_id=7871587677522787813&amp;utid_state=1&amp;channel=iphone&amp;price_without_closed_user_group=4000&amp;tm_place_name=Manila&amp;deeplink_data=eyJmaWVsZHMiOnsic2lnbmF0dXJlIjoiZjUwMWQ3MDQ1YzBkNmJiMTFjYWIzNWNkNTFhMmYxOWUifSwidXJsIjoiaHR0cHM6Ly93d3cuYWdvZGEuY29tL3BhcnRuZXJzL3BhcnRuZXJzZWFyY2guYXNweD9jaWQ9MTg0NjM4MyZoaWQ9NDc5NzU4NDkmY3VycmVuY3k9UEhQJmNoZWNraW49MjAyNi0wMy0wNSZjaGVja291dD0yMDI2LTAzLTA2Jk51bWJlcm9mQWR1bHRzPTEmTnVtYmVyb2ZDaGlsZHJlbj0wJlJvb21zPTEmbWNpZD0zMzImbWFzdGVyUm9vbUlkPTc2NDQwMzgyOCZtcHQ9WjNWUFVXTnNRMk5OYTNORVUyVktiVlJTTjNwbWJFMUxhbFp1UVV4dldtNXhPSGQ0V0RjMk5YbHFWVGMwT0VSV1lVaG5WR0o2Wm1oNlNIQjJUMDUwSzB0WmEweEtNVTlyUjJOMU0yMTNQVDAmVG90YWxQcmljZT0zMDQ1LjE1JlRvdGFsVGF4PTM1Mi4wNiZUb3RhbEZlZT0yNTYuOTcmVG90YWxTdXJjaGFyZ2U9MCZtY3VyPVBIUCJ9&amp;utid=1b9866bb-a7dd-9643-5650-ab91535f0afb&amp;tm_stars=0&amp;client_id=skyscanner_app&amp;price_policy=2&amp;pre_redirect_id=563b164e-b58b-989c-9351-3bab74b546b8&amp;tm_city_code=MNLP&amp;max_price=4091&amp;guests=1&amp;request_id=563b164e-b58b-989c-9351-3bab74b546b8&amp;tm_country_code=PH</t>
  </si>
  <si>
    <t>9.3266214, 123.3013978</t>
  </si>
  <si>
    <t>Apolong Trail, Campisaw, Valencia, Negros Oriental, Negros Island Region, 6215, Philippines</t>
  </si>
  <si>
    <t>Yuke's Bed &amp; Breakfast enjoys a location in Valencia, 8.5 miles from Quezon Park and 8.5 miles from Dumaguete Cathedral. 8 miles from Robinsons Place Dumaguete and 8.5 miles from Dumaguete Belfry, the property features a garden and a terrace.</t>
  </si>
  <si>
    <t>Rovira Suites</t>
  </si>
  <si>
    <t>https://www.google.com/maps/place/Worldview+Pension+Plaza/data=!4m11!3m10!1s0x33ab6ee11307aea7:0x2030258988f309e7!5m3!1s2026-03-01!4m1!1i2!8m2!3d9.3098812!4d123.3074417!16s%2Fg%2F1pt_1pn5m!19sChIJp64HE-FuqzMR5wnziIklMCA?authuser=0&amp;hl=en&amp;rclk=1</t>
  </si>
  <si>
    <t>9.3098812, 123.3074417</t>
  </si>
  <si>
    <t>Located in Dumaguete, a 14-minute walk from Silliman Beach, Rovira Suites has accommodations with an outdoor swimming pool, free private parking, a garden and a restaurant.</t>
  </si>
  <si>
    <t>Worldview Pension Plaza</t>
  </si>
  <si>
    <t>https://www.google.com/maps/place/Check+Inn+Hotel+Dumaguete+City+by+RedDoorz/data=!4m11!3m10!1s0x33ab6ee0905efe19:0x6c6671043aa7621a!5m3!1s2026-03-01!4m1!1i2!8m2!3d9.3070205!4d123.3073007!16s%2Fg%2F1vljcwhn!19sChIJGf5ekOBuqzMRGmKnOgRxZmw?authuser=0&amp;hl=en&amp;rclk=1</t>
  </si>
  <si>
    <t>9.3070205, 123.3073007</t>
  </si>
  <si>
    <t>Check Inn Dumaguete, Doctor Vicente Locsin Street, Poblacion 3, Dumaguete, Negros Oriental, Negros Island Region, 6200, Philippines</t>
  </si>
  <si>
    <t>Check Inn Hotel Dumaguete City by RedDoorz</t>
  </si>
  <si>
    <t>www.skyscanner.com.ph/hotel_deeplink/4.0/PH/en-US/PHP/h_bc/130163532/2026-03-05/2026-03-06/hotel/hotel/hotels?legacy_provider_id=13&amp;rooms=1&amp;closed_user_group=apps&amp;hb_data=Ms7owUVfadjuJDs5B0MvtG4NI14--JDfKHLxsNAO9PkqdeT_FPFsbQuFZ7ub1GLM1__HexON0v5pYtZM98-P0RpQd1rzYB26hg_VBksU0D3C2qdTGqZ_3XuG9Ew-GuRc2-RYuAwdVe1qwYv7B9t8MtsHP67jIrVlqOPNxpM6816BOPy6FU6jBrERyIP70ThaMFT4Ztj1xhHBTGv-3I3DfQ0Rqi02q2j2fOinWWJkLwx4pJ9IgHDrHtTTsbZslZublHFfKbs27TWzEAAWReO6aa_FYsG3v4cb7fPU2_osRmao5J0VulD3NZKtLwi2wwUUmgUNgS1fUFV3n2XZumACcUIgWAIcUWWozncKI6XpaCjwjEJMbV5eov5__u668mfdkmiJmnxD1N_HXTUCUovehPF__eQgdIMNZCqmSa1EgOBG_T5XgPM%3D&amp;q_datetime_utc=2026-03-05T14%3A30%3A20&amp;ticket_price=2171&amp;quote_id=-470788706693299808&amp;utid_state=1&amp;channel=iphone&amp;price_without_closed_user_group=5124&amp;tm_place_name=Dumaguete&amp;deeplink_data=eyJmaWVsZHMiOnsic2lnbmF0dXJlIjoiODJhNzgyYzRhMDRlZDdiZDQ5YjU0MTQyNmU0OWJiNDMiLCJibG9ja19pZCI6IjU2NzUxMTEwM18yMTU5NDM0NzdfMF8wXzBfODQzNzQyIn19&amp;utid=49d65a50-d8ea-a744-f3cc-0e23f5337e6b&amp;tm_stars=1&amp;client_id=skyscanner_app&amp;price_policy=2&amp;pre_redirect_id=fc20674b-a896-0f89-838d-681edd9a2735&amp;tm_city_code=DGTP&amp;max_price=2432&amp;guests=1&amp;request_id=fc20674b-a896-0f89-838d-681edd9a2735&amp;tm_country_code=PH</t>
  </si>
  <si>
    <t>9.325452, 123.2946618</t>
  </si>
  <si>
    <t>wifi, air_conditioning, non-smoking, internet_access, room_service, restaurant, meeting_facilities, television, desk, shower, airport_shuttle, accessible</t>
  </si>
  <si>
    <t>At Check Inn Hotel Dumaguete City by RedDoorz, exceptional service and top-notch amenities create a memorable experience for guests. Complimentary internet access is available in the hotel to ensure you stay connected during your visit. Desire to unwind? Make the most of your visit at Check Inn Hotel Dumaguete City by RedDoorz with accessible amenities such as daily housekeeping.Accommodations come equipped with all the conveniences required for a restful night's slumber.A selection of rooms at Check Inn Hotel Dumaguete City by RedDoorz come furnished with air conditioning to cater to your needs and comfort.A number of rooms feature television for guest amusement and enjoyment.At Check Inn Hotel Dumaguete City by RedDoorz, select bathrooms are equipped with toiletries to enhance your comfort during your stay.</t>
  </si>
  <si>
    <t>Residencia Orlina</t>
  </si>
  <si>
    <t>www.skyscanner.com.ph/hotel_deeplink/4.0/PH/en-US/PHP/h_h1/214038826/2026-03-02/2026-03-03/hotel/hotel/hotels?legacy_provider_id=927111&amp;rooms=1&amp;closed_user_group=mobile&amp;hb_data=mc4rfRs36rK-kSBkVWnqCebpwHvZZs1iGKtW-wGQIivkcM4Plfelyun-WVMog9ornueVnHwtWgRcNglk__Y0wtIqn8ZrCO_OWUlIsOphar3NhTVsDd1RdRgcure02iofpELpZDqkcUHbmpUcjVc9cK2v3vTfhInZ4Gp5w0L23Oz9SEpir-mc2Bds67qbjViKaUyCCPz7ChnWZJWJsG3MWcnB8JwNUIxZWum5juB1LIWmn3nyHx4pR6ubGm0y8Mg3LvaPg1wQemNKcWQRue3Fjdt7Yh4%3D&amp;q_datetime_utc=2026-03-02T00%3A31%3A48&amp;ticket_price=2167&amp;quote_id=982587316546957866&amp;utid_state=1&amp;channel=iphone&amp;price_without_closed_user_group=3612&amp;tm_place_name=Dumaguete&amp;deeplink_data=eyJmaWVsZHMiOnsic2lnbmF0dXJlIjoiODNiY2I5ODlhZDA4N2MyNzdlZWU5NGVkYmU4OGZmZDcifSwidXJsIjoiaHR0cHM6Ly9waC5ob3RlbHMuY29tL0hvdGVsLVNlYXJjaD90cGlkPTMyMTQmbXBlPTE3NzI0MTAyOTgmZW5kRGF0ZT0yMDI2LTAzLTAzJmFkdWx0cz0xJmxvY2FsZT1lbl9QSCZjaGlkPTgzMzNmNTVkLTJjMzItNGNiMy1hYjFmLTUwNjhlZjNmOTg1ZCZlYXBpZD00NCZtY3RjPTMmc3RhcnREYXRlPTIwMjYtMDMtMDImbXBkPVBIUCZtcG49MzI0NjAyMzMyJmN1cnJlbmN5PVBIUCZyYXRlcGxhbmlkPTM5NTAyOTU3NCZtcG09MjQmbXBwPTEmbXBvPUVDJnNlbGVjdGVkPTEwNDA4MTI1MyZtcGI9MTk3LjAyJm1wcT0yMTY3LjIwJm1wYT0xOTcwLjE4In0%3D&amp;utid=aa2f180e-b47d-5a2f-d205-20ef1348f67d&amp;tm_stars=3&amp;client_id=skyscanner_app&amp;redirect_delay=1000&amp;price_policy=2&amp;pre_redirect_id=f9c99428-7636-35b6-2fd7-dd9cba8e7d4d&amp;tm_city_code=DGTP&amp;max_price=5428&amp;guests=1&amp;request_id=f9c99428-7636-35b6-2fd7-dd9cba8e7d4d&amp;tm_country_code=PH</t>
  </si>
  <si>
    <t>9.3274737, 123.3066536</t>
  </si>
  <si>
    <t>L. Rovira West Road, Pulantubig, Dumaguete, Negros Oriental, Negros Island Region, 6200, Philippines</t>
  </si>
  <si>
    <t>Located in Dumaguete, Residencia Orlina is within a 5-minute drive of Ninoy Aquino Freedom Park and Negros Convention Center. This guesthouse is 1.4 mi (2.2 km) from Silliman University Main Campus and 1.7 mi (2.7 km) from Rizal Boulevard.
Enjoy a meal at the restaurant or snacks in the guesthouse's coffee shop/cafe. Cooked-to-order breakfasts are available daily from 7:00 AM to 10:00 AM for a fee.
The front desk is staffed during limited hours. Free self parking is available onsite.
Make yourself at home in one of the 7 air-conditioned rooms featuring LCD televisions. Complimentary wireless internet access is available to keep you connected. Private bathrooms with showers feature complimentary toiletries and slippers. Conveniences include desks, and housekeeping is provided daily.</t>
  </si>
  <si>
    <t>The Flying Fish Hostel</t>
  </si>
  <si>
    <t>www.skyscanner.com.ph/hotel_deeplink/4.0/PH/en-US/PHP/h_bc/146213779/2026-03-05/2026-03-06/hotel/hotel/hotels?legacy_provider_id=13&amp;rooms=1&amp;closed_user_group=apps&amp;hb_data=7Trp7lTovxikwFbs1xv15panotXyA3QEO0U_QmNtcWcKZYd107NS1BD7LWnSk0koTURF4ClTLRp3AvHeCperdtyY43xXsOOj2t46rSsfDJjEDmbI3NpQ6kWprdGldSriUifQ4MVdVx0bqlUiScyEZMw8XR6Ls_JmQ9tUycOV3BKUxcFl1977icjI9VZ3JkGVZQ5QfE8FKUYcbK5-N6WGBxDxKrCf5B1jXX7gTWct3PJyuD01bJ8cRAjSrZp76AIRIdML9j4FaNwyOtwxN8WC7_4ARTLJINCpKKW2UZURq4jZe__-L3Hu1SNvoRDNayuZ0jyXFjeuzdRwsfscl2nDKbi05Y-fskoaC8ltBbrHLLqG7nMxjiLNmjE1eUxGPbZZdZ25JkfTtkT_B6pY7EYRXhM4N99RYRYmo6b-MdErblC6S1V1_QA%3D&amp;q_datetime_utc=2026-03-05T14%3A30%3A22&amp;ticket_price=551&amp;quote_id=5773480539637280391&amp;utid_state=1&amp;channel=iphone&amp;price_without_closed_user_group=873&amp;tm_place_name=Dumaguete&amp;deeplink_data=eyJmaWVsZHMiOnsic2lnbmF0dXJlIjoiODgyYjFhMjJjZmVhZTdlM2VlYjIyNjNmYmJhYzFmYjEiLCJibG9ja19pZCI6IjE5MjgwNjMwNV8xMjAxODQzNTFfMV8wXzAifX0%3D&amp;utid=54c521a2-8ea9-531a-6b3b-4a2561cd2ca8&amp;tm_stars=0&amp;client_id=skyscanner_app&amp;price_policy=2&amp;pre_redirect_id=a98c3377-505b-45d9-aa24-7f50d397c5df&amp;tm_city_code=DGTP&amp;max_price=617&amp;guests=1&amp;request_id=a98c3377-505b-45d9-aa24-7f50d397c5df&amp;tm_country_code=PH</t>
  </si>
  <si>
    <t>9.3275737, 123.2958984</t>
  </si>
  <si>
    <t>The Flying Fish Hostel, Hibbard Avenue, ECCA Homes, Bantayan, Dumaguete, Negros Oriental, Negros Island Region, 6200, Philippines</t>
  </si>
  <si>
    <t>Surrounded by mango and bamboo trees, The Flying Fish Hostel offers peaceful accommodations in Dumaguete, 0.7 mi from Negros Convention Center. Guests can enjoy drinks at the on-site bar.</t>
  </si>
  <si>
    <t>Harimariz Dormitory Hotel Official</t>
  </si>
  <si>
    <t>www.skyscanner.com.ph/hotel_deeplink/4.0/PH/en-US/PHP/h_ad/160972640/2026-03-02/2026-03-03/hotel/hotel/hotels?legacy_provider_id=22&amp;rooms=1&amp;hb_data=dCHqWgDzBWyMIiAzAv743g8MIknV8--LgDA_PG0b2h6QZH7PgBWMrcokCgqPAKaTdpJQhY-TlB0bJzBLOjkV4Iwo1mp3DtEMbz0aJnp4D1o4Kl22WI1mP8AoE8gMoTzc4-1rxQkwx0tsS07tLskEqBWTfDYVB2dX0Z7qrq6BeL-ADsxf3_Zo6jQmW0VlPpjTO2UreAFqks1jleJt_oP_VCffjNE8kcb41WolF2e_njQoGNiQWk6h92BeIO6hwfA9rVnPbwBqO8kS1siVJ5Dkhdy64RDa39h9Ggqu5BLUYK0kaYPvbNQU74Vx_D07qJrlFI1HLI6izRNOJyDfVggTS6720xvTeGZhwmXbMcFLkzqab77qxuqEgiRxrT2-OPUML4iTetaAbYRRXgug_EDOd66GWvCD4uNkRMQ1XMDxYvk6&amp;q_datetime_utc=2026-03-02T00%3A31%3A59&amp;ticket_price=448&amp;quote_id=-5208731571105959213&amp;utid_state=1&amp;channel=iphone&amp;tm_place_name=Dumaguete&amp;deeplink_data=eyJmaWVsZHMiOnsic2lnbmF0dXJlIjoiZDQ4NjNjZTcwN2IwMmY3NWRkOTI0ZTM4OWIwNDFlMDMifSwidXJsIjoiaHR0cHM6Ly93d3cuYWdvZGEuY29tL3BhcnRuZXJzL3BhcnRuZXJzZWFyY2guYXNweD9jaWQ9MTg0NjM4MyZoaWQ9MTYzMDQ1NzMmY3VycmVuY3k9UEhQJmNoZWNraW49MjAyNi0wMy0wMiZjaGVja291dD0yMDI2LTAzLTAzJk51bWJlcm9mQWR1bHRzPTEmTnVtYmVyb2ZDaGlsZHJlbj0wJlJvb21zPTEmbWNpZD0zMDM4Jm1hc3RlclJvb21JZD03NTc1OTIxNjYmbXB0PWVIbzFNM0ZQTUZGcmNYbEJTMnRRWjBWT1NETTBObXA1YldaU09XSjBkWE50Tkc5cVUwWTNjVTFrZVRGNk5GbDFOa1p0TjBWT0wzZEtWbm95VTB0TmJWSlJkRmN3UzFWalZWVlJXVUZCUFQwJlRvdGFsUHJpY2U9NDQ4LjAwJlRvdGFsVGF4PTQ4LjAwJlRvdGFsRmVlPTAuMDAmVG90YWxTdXJjaGFyZ2U9MCZtY3VyPVBIUCJ9&amp;utid=1fce5cdb-c7ba-86be-7377-d8713b1f1aad&amp;tm_stars=0&amp;client_id=skyscanner_app&amp;redirect_delay=1000&amp;price_policy=2&amp;pre_redirect_id=5fbcea61-cd42-a6c0-40a7-bb4a429a66f8&amp;tm_city_code=DGTP&amp;max_price=1075&amp;guests=1&amp;request_id=5fbcea61-cd42-a6c0-40a7-bb4a429a66f8&amp;tm_country_code=PH</t>
  </si>
  <si>
    <t>9.2907847, 123.3059764</t>
  </si>
  <si>
    <t>Harimariz Dormitory Hotel, Ponce de Leon Subdivision Road, Buñao, Dumaguete, Negros Oriental, Negros Island Region, 6200, Philippines</t>
  </si>
  <si>
    <t>parking, wifi, air_conditioning, non-smoking, internet_access, 24-hour_front_desk_service, smoking_areas, room_service, express_check-in, express_check-out, restaurant, bar, car_rental, lounge, heat, shuttle_service, luggage_storage, airport_shuttle, concierge</t>
  </si>
  <si>
    <t>Located in Dumaguete, within 1.2 miles of Silliman Beach and 2.9 miles of Robinsons Place Dumaguete, Harimariz Dormitory Hotel Official provides accommodations with a shared lounge and free WiFi throughout the property as well as free private parking...</t>
  </si>
  <si>
    <t>Felipa Beach and Guesthouse - Gumamela</t>
  </si>
  <si>
    <t>https://www.google.com/maps/place/Yuke%27s+Bed+%26+Breakfast/data=!4m11!3m10!1s0x33ab67005454078b:0x2be43c0b9d04f001!5m3!1s2026-03-01!4m1!1i2!8m2!3d9.2802603!4d123.1913722!16s%2Fg%2F11x8cmk2xs!19sChIJiwdUVABnqzMRAfAEnQs85Cs?authuser=0&amp;hl=en&amp;rclk=1</t>
  </si>
  <si>
    <t>9.2802603, 123.1913722</t>
  </si>
  <si>
    <t>Port Royale Waterpark Resort, Santo Niño Drive, Mangnao-Canal, Dumaguete, Negros Oriental, Negros Island Region, 6200, Philippines</t>
  </si>
  <si>
    <t>Felipa Beach and Guesthouse - Gumamela is located in Dumaguete, just a 18-minute walk from Robinsons Place Dumaguete and 1.8 miles from Dumaguete Belfry. This beachfront property offers access to free Wifi and free private parking.</t>
  </si>
  <si>
    <t>www.skyscanner.com.ph/hotel_deeplink/4.0/PH/en-US/PHP/h_ad/213815235/2026-03-05/2026-03-06/hotel/hotel/hotels?legacy_provider_id=22&amp;rooms=1&amp;closed_user_group=general&amp;hb_data=7nxjY_gZxUqH-mLF0kka-zKdpJpJ0OmuEdb-KFppg0dKr1KhqJQxjqmz1D1UD0M9tszOa8M1w-85a3ccHHIFXSZnL3ea7ThLQ58FhzCxHr-G6OlZI_d0yGNtYVhk7t20bJYogsfkDPAIZxo1wskCp1VLC41soQ6BLdFwpVVLoscrllXy86ZJXNMtZHqagfhOJBbgp8owgjwdzGtgV3rP1OUnKcZtCZJ1qk_g2Krg85sljV315ur1MHvFSzrRqGwUcIxoMeAoD7y4_P6dGCHFfe6ta3IqKmgieK-3ZCAqF_uJ-7lZI753KqON08DpqD-0XUjyycVz32zUzp0kqNoructFa8SLh7OoPamrHybGzF0MP3rKpSeMT1cK9I01szzN745WtibeTIzsUet6ryYUNWhJKxNB-FkfiNEXzwWLq1vD&amp;q_datetime_utc=2026-03-05T14%3A30%3A23&amp;ticket_price=3045&amp;quote_id=7871587677522787813&amp;utid_state=1&amp;channel=iphone&amp;price_without_closed_user_group=4000&amp;tm_place_name=Manila&amp;deeplink_data=eyJmaWVsZHMiOnsic2lnbmF0dXJlIjoiZjUwMWQ3MDQ1YzBkNmJiMTFjYWIzNWNkNTFhMmYxOWUifSwidXJsIjoiaHR0cHM6Ly93d3cuYWdvZGEuY29tL3BhcnRuZXJzL3BhcnRuZXJzZWFyY2guYXNweD9jaWQ9MTg0NjM4MyZoaWQ9NDc5NzU4NDkmY3VycmVuY3k9UEhQJmNoZWNraW49MjAyNi0wMy0wNSZjaGVja291dD0yMDI2LTAzLTA2Jk51bWJlcm9mQWR1bHRzPTEmTnVtYmVyb2ZDaGlsZHJlbj0wJlJvb21zPTEmbWNpZD0zMzImbWFzdGVyUm9vbUlkPTc2NDQwMzgyOCZtcHQ9WjNWUFVXTnNRMk5OYTNORVUyVktiVlJTTjNwbWJFMUxhbFp1UVV4dldtNXhPSGQ0V0RjMk5YbHFWVGMwT0VSV1lVaG5WR0o2Wm1oNlNIQjJUMDUwSzB0WmEweEtNVTlyUjJOMU0yMTNQVDAmVG90YWxQcmljZT0zMDQ1LjE1JlRvdGFsVGF4PTM1Mi4wNiZUb3RhbEZlZT0yNTYuOTcmVG90YWxTdXJjaGFyZ2U9MCZtY3VyPVBIUCJ9&amp;utid=93518fb2-e0e7-8d8a-a1bc-56835ae2fe9a&amp;tm_stars=0&amp;client_id=skyscanner_app&amp;price_policy=2&amp;pre_redirect_id=6527050b-d975-8946-a760-df6dffe303f4&amp;tm_city_code=MNLP&amp;max_price=4091&amp;guests=1&amp;request_id=6527050b-d975-8946-a760-df6dffe303f4&amp;tm_country_code=PH</t>
  </si>
  <si>
    <t>Pangulasian, El Nido</t>
  </si>
  <si>
    <t>www.skyscanner.com.ph/hotel_deeplink/4.0/PH/en-US/PHP/h_ct/187685069/2026-03-02/2026-03-03/hotel/hotel/hotels?legacy_provider_id=31&amp;rooms=1&amp;closed_user_group=general&amp;hb_data=lqc_ofUcqdmi3fK4Cydf9c83fdA1fzkVPYr9ptDM9rB-gPrFsLhOOI28BjutmkXUJALFHCCSINCrsR787Un-igYewwYLmHWMXaQKFXvXiS6g7IkkmrPwvMPvRO7kJHYVNkOc-tQe-l-CzpNzD1u60J4G7AWSfPS4lGKSc_0mFfURYMuXjstlIRpnKWuh04AoSGJEmzST3dgtbBxuLVM8bJDqpIrkvb_SyR_C3ZJF16wrA5xzKBlbNtIPuo_HISKQZP9rO3TF2AOZAm4n-VrZ9dZRO0F2v-MzqgE-C2WrS2zQQ0T5A8VW5fUW0HmaPxmVL4y3BKwAd9xWA0XZB7LMOtYtqk7J_j6xkxh7vxaYCVC7qAo8fu9v9Re_oE4E78wg83AMN2YgYdtmecjx5_FzL_llgdUAM-pC3Eb94I_oTQ%3D%3D&amp;q_datetime_utc=2026-03-02T00%3A32%3A01&amp;ticket_price=65033&amp;quote_id=-7178519446838588169&amp;utid_state=1&amp;channel=iphone&amp;price_without_closed_user_group=188153&amp;tm_place_name=El+Nido&amp;deeplink_data=eyJmaWVsZHMiOnsic2lnbmF0dXJlIjoiNTI4NmE2YzM0Nzk1MDVmMDMwYzdkYjEzOGY4NTcxYzYifSwidXJsIjoiaHR0cHM6Ly9waC50cmlwLmNvbS9ob3RlbHMvcmVkaXJlY3Q%2FaG90ZWxpZD02MzE2MDE2JmNpdHk9NDAyNyZBbGxpYW5jZWlkPTEyNjA3JnNpZD04ODg4MzImY2hlY2tpbj0yMDI2LTAzLTAyJmNoZWNrb3V0PTIwMjYtMDMtMDMmc2hvcHBpbmdpZD0yMzJhYWVjNzc5ZmY0MTQxOTZiZTkzZTlhZDAyNzEwZCZhZHVsdD0xJmNoaWxkcmVuPTAmYWdlcz0mbGFuZ3VhZ2U9ZW5waCZsb2NhbGU9ZW5fUEgmcm9vbWlkPTE3ODkzNjkzODImc3dpZD0wJnBheT1QUCZmZ3Q9MSZjcm49MSZjdXJyPVBIUCZ3a3A9MSZzdGFuZD1INHNJQUFBQUFBQUFfd0RfQUFEX0NsMEtBaGdCRWdRSUFSQUFHbEVJcHJpZTFRWVlBREFBT1BzUm1BSHd2NEVEcUFFQXVBRUN3QUVDMFFIWG8zQTlJczdyUU9FQjdGRzRIaFhCNzBEb0Fjamg2ZGdCaUFJZ2lRUUFBQUFBQUFCNVFLQUVBS0VGTXpNek0zT3d4a0FhSURJek1tRmhaV00zTnpsbVpqUXhOREU1Tm1KbE9UTmxPV0ZrTURJM01UQmtJQVFvZ2FlVHpRWklBVklHTlRCa05XSmpXaHdLQTFCSVVCRVFXRG0weUhhLVB4b0RVRWhRSVJCWU9iVElkcjRfWWdWbGJsOVFTR2k1RkhBQmVBQ0tBUWRJQVhnQXlBRUJxZ0VIQ2dNd01qSVFBdklCSWpJek1tRmhaV00zTnpsbVpqUXhOREU1Tm1KbE9UTmxPV0ZrTURJM01UQmtYekNTQWdFMG1nSUFBQUFBX184QkFBRF9feWlsbUtqX0FBQUEifQ%3D%3D&amp;utid=f6a71ce0-2de2-a61b-2633-ad3be9cca824&amp;tm_stars=4&amp;client_id=skyscanner_app&amp;redirect_delay=1000&amp;price_policy=2&amp;pre_redirect_id=a2612613-10e7-c845-8b6e-74338acef48d&amp;tm_city_code=ENIP&amp;max_price=65033&amp;guests=1&amp;request_id=a2612613-10e7-c845-8b6e-74338acef48d&amp;tm_country_code=PH</t>
  </si>
  <si>
    <t>Astoria Palawan, Bagong Silang, San Rafael, Puerto Princesa, Mimaropa, 5300, Philippines</t>
  </si>
  <si>
    <t>www.skyscanner.com.ph/hotel_deeplink/4.0/PH/en-US/PHP/h_xp/127024708/2026-03-02/2026-03-03/hotel/hotel/hotels?legacy_provider_id=1&amp;rooms=1&amp;closed_user_group=mobile&amp;hb_data=kx2lRSwPtJs8mRAopb-Ytnl4prH8pCvd9qR-aoczcS5shjS09YPinXZN5woDS_Yv6HDVU2Qev9zLEr7coso5spvzTbUtqUkdQ1NHa5R-ze-ZQuJVqG5xJPOCFrzNqLoz8VtAfWDhWRvd4pSaxZYvgK2T7L7_x4FK1CFU9N8pVUnmCKQpBN7k4xfRybLvaXbEg5nybczkMezWyqMJz_zkRAQ174oO_DT1NYYko4U1gkXRJhM6S8UNjsTGaIO69oG3ZzTCbuN12bKO99dBKrIxOoiNOu8%3D&amp;q_datetime_utc=2026-03-02T00%3A32%3A01&amp;ticket_price=6122&amp;quote_id=-681061988802620642&amp;utid_state=1&amp;channel=iphone&amp;price_without_closed_user_group=6802&amp;tm_place_name&amp;deeplink_data=eyJmaWVsZHMiOnsic2lnbmF0dXJlIjoiNGY5MDlmY2QyZTE0MThiNzk5NjMwZGJiZTVjMDg2YjcifSwidXJsIjoiaHR0cHM6Ly93d3cuZXhwZWRpYS5jb20ucGgvSG90ZWwtU2VhcmNoP3RwaWQ9NjgmbXBlPTE3NzI0MTEzMzUmZW5kRGF0ZT0yMDI2LTAzLTAzJmFkdWx0cz0xJmxvY2FsZT1lbl9VUyZjaGlkPWZhNTM2MTgzLWYwNDUtNGFiOC05ZGMxLTFiOGE2ZGRmYzExZiZlYXBpZD00NjIzMCZtY3RjPTMmc3RhcnREYXRlPTIwMjYtMDMtMDImbXBkPUdCUCZtcG49MjAwNjQ2ODU1JmN1cnJlbmN5PUdCUCZyYXRlcGxhbmlkPTIwMzEzMjM4NSZtcG09MjQmbXBwPTEmbXBvPUVDJnNlbGVjdGVkPTc4NjMwMjQmbXBiPTguNDMmbXBxPTcwLjI4Jm1wYT03MC4yOCJ9&amp;utid=a04790d5-9c76-8db7-307d-737deded8052&amp;tm_stars=4&amp;client_id=skyscanner_app&amp;redirect_delay=1000&amp;price_policy=2&amp;pre_redirect_id=90595be9-7927-b972-002d-ea65a388d40b&amp;tm_city_code&amp;max_price=6122&amp;guests=1&amp;request_id=90595be9-7927-b972-002d-ea65a388d40b&amp;tm_country_code=PH</t>
  </si>
  <si>
    <t>Astoria Palawan is a beautiful resort located in Puerto Princesa. It features a private beach area, a 115 foot infinity pool and a childrenâ€™s playground. Free WiFi access is available in this resort.</t>
  </si>
  <si>
    <t>www.skyscanner.com.ph/hotel_deeplink/4.0/PH/en-US/PHP/h_ct/156972486/2026-03-05/2026-03-06/hotel/hotel/hotels?legacy_provider_id=31&amp;rooms=1&amp;closed_user_group=general&amp;hb_data=VJ1CKnodMlMHf3HOR7DykLiqBAuwY4uGKD6lOLPommX3xFHhe1-oCr56WXWiDdb_GftHq3X5SJU5S5RrXdyZKwCbsOVhKSFXgObeMtNe2Nuh0XXU3j5L_cavUANMdaHWDXzThI9LvvMsR153GY_VaWcTxAYTOrgaHq2k3nucjfK5_BxgAC1-kAWWif1P54n-rjYnMx-Stw6Zc2hFeNIn3sAyzmy7EFs7Mfcp7r8bs7hhahqPzEIJEmx7YHoXfeEM8cvoYEGYwRBJ4JDMSgAyt1wUZaX41hQ4U0AvXRXeQU8mfYhqKoC08Bf-_JVw6DPofMQstUbjSj11FHfaA2RSuW8cZFJAB1nY5ES1jpj8ouOdIatTVVuaJGIjUqOnRVPR6vl-_iO0_DML-06UlWTk77DUgt30cKgmRBbVOwZpAQ%3D%3D&amp;q_datetime_utc=2026-03-05T14%3A30%3A24&amp;ticket_price=7094&amp;quote_id=832567786068325882&amp;utid_state=1&amp;channel=iphone&amp;price_without_closed_user_group=8012&amp;tm_place_name=Canigaran&amp;deeplink_data=eyJmaWVsZHMiOnsic2lnbmF0dXJlIjoiMWNkZTJjMWY2NGM2MTI5MmQ0NDk2ZGI4Zjg3ZTkwZDcifSwidXJsIjoiaHR0cHM6Ly9waC50cmlwLmNvbS9ob3RlbHMvcmVkaXJlY3Q%2FaG90ZWxpZD0xMDIwNzk3NCZjaXR5PTc1MTUmQWxsaWFuY2VpZD0xMjYwNyZzaWQ9ODg4ODMyJmNoZWNraW49MjAyNi0wMy0wNSZjaGVja291dD0yMDI2LTAzLTA2JnNob3BwaW5naWQ9ZmNkMGExMDZjMmUxNDY5YmI3M2UxMjAzMDI1YmNmYzAmYWR1bHQ9MSZjaGlsZHJlbj0wJmFnZXM9Jmxhbmd1YWdlPWVucGgmbG9jYWxlPWVuX1BIJnJvb21pZD0xNjg1OTQyNjUyJnN3aWQ9MCZwYXk9UFAmZmd0PTEmY3JuPTEmY3Vycj1QSFAmd2twPTEmc3RhbmQ9SDRzSUFBQUFBQUFBX3dEX0FBRF9DbDBLQWhnQkVnUUlBUkFBR2xFSV9PTDFvd1lZQURBQU9KRVNtQUhtaGU4RXFBRUF1QUVFd0FFRTBRRVVya2ZoZXBXM1FPRUIxNk53UFFxMnUwRG9BYWpvcXYwQmlBSWdpUVFBQUFBQUFBQUFBS0FFQUtFRktWeVB3dlhodmtBYUlHWmpaREJoTVRBMll6SmxNVFEyT1dKaU56TmxNVEl3TXpBeU5XSmpabU13SUFRbzRxQ216UVpJQVZJR01UTXhZbUUwV2h3S0ExQklVQkZIQTNnTEpDaS1QeG9EVUVoUUlVY0RlQXNrS0w0X1lnVmxibDlRU0dpOEZIQUJlQUNLQVFkSUFYZ0F5QUVCcWdFSENnTXdORElRQlBJQkltWmpaREJoTVRBMll6SmxNVFEyT1dKaU56TmxNVEl3TXpBeU5XSmpabU13WHpHU0FnRTBtZ0lBQUFBQV9fOEJBQURfXzFEV3dudl9BQUFBIn0%3D&amp;utid=623b2a53-2a53-aeab-9ea7-ed5c1270c6ba&amp;tm_stars=3&amp;client_id=skyscanner_app&amp;price_policy=2&amp;pre_redirect_id=ed6a4232-e430-2563-d06d-05b26dc48e13&amp;tm_city_code&amp;max_price=12000&amp;guests=1&amp;request_id=ed6a4232-e430-2563-d06d-05b26dc48e13&amp;tm_country_code=PH</t>
  </si>
  <si>
    <t>Puerto Princesa, Mimaropa, 5300, Philippines</t>
  </si>
  <si>
    <t>Costa Palawan Resort, situated on the stunning east coast of Palawan, features a sleek modern design with 115 spacious rooms.  Catering to both leisure and business travelers, the resort offers exceptional value and 24-hour personalized service.
Designed for comfort and elegance, Costa Palawan provides a serene environment ideal for families, business guests, and couples.  Our versatile event venues are equipped with modern amenities and customizable dÃ©cor, making them perfect for any occasion. With its proximity to the renowned Puerto Princesa Underground River, Costa Palawan ensures a memorable stay with outstanding facilities and attentive service.</t>
  </si>
  <si>
    <t>www.skyscanner.com.ph/hotel_deeplink/4.0/PH/en-US/PHP/h_ad/131201166/2026-03-05/2026-03-06/hotel/hotel/hotels?legacy_provider_id=22&amp;rooms=1&amp;closed_user_group=general&amp;hb_data=iNta-B65ixJEQBtMUfxwu46qgEJmGWeFxgKzAFZ4IYuJmxmtU6EEyAoscJlOby361AOwudnMz1sF1BTZu4Ua08J8SqRMKhN1U0rOFj5D2C2pP5vOqtNVNaWzTIc4-6VaiTYcaP0ajm_rfqElWviAi1eBXjbX9T3TCUwoCwYHn7DSbpPujGFJ9Qc5IXhlepM-OXzs9cKI1HtnlxBOx11NPjmqrCZ9BEF2u68I9tbYgoMqlwfnxqyLyLpqLYvmYG-e9C2OQUMl1ziAHw7aUaiNrNHl8GgqZUN1Xg5LLMg6ELTfqP71PIJu6zFcCWExuUzIv4hP_0VHxRaYQ6VkYVZbUs_XzIYDrBRJdl6WSi4CR8cztUWFBd4ikasTfX1oOZvi5QnwQsVdtkVOTU2JkLLilUMvpOY9-CG1d2ixfJw8V3bV&amp;q_datetime_utc=2026-03-05T14%3A30%3A25&amp;ticket_price=8803&amp;quote_id=5220692054386012551&amp;utid_state=1&amp;channel=iphone&amp;price_without_closed_user_group=10350&amp;tm_place_name=Bancaobancao&amp;deeplink_data=eyJmaWVsZHMiOnsic2lnbmF0dXJlIjoiY2JlNmQ4YTdhNmFmNDdhZTFmOThmNGI4YzFkYTA0MGIifSwidXJsIjoiaHR0cHM6Ly93d3cuYWdvZGEuY29tL3BhcnRuZXJzL3BhcnRuZXJzZWFyY2guYXNweD9jaWQ9MTg0NjM4MyZoaWQ9NTQ0MzYxJmN1cnJlbmN5PVBIUCZjaGVja2luPTIwMjYtMDMtMDUmY2hlY2tvdXQ9MjAyNi0wMy0wNiZOdW1iZXJvZkFkdWx0cz0xJk51bWJlcm9mQ2hpbGRyZW49MCZSb29tcz0xJm1jaWQ9Mjc5OTYmbWFzdGVyUm9vbUlkPTExODMzNzE0MzImbXB0PVVHOTVVMG8wZUZKVmFVeGFjMDVCUW5kVGQyRjVia0ZQWVUxVGJXOXBRVmhzU1RaQ2IwUTRNbWt2Y2t0MU4yb3pWR3RDTDNka1RtUlZLMHRPZURscVJYazJWM0F5UlhSME4xZElTVkZOUWxnJlRvdGFsUHJpY2U9ODgwMy4zMyZUb3RhbFRheD05NDMuMjImVG90YWxGZWU9MC4wMCZUb3RhbFN1cmNoYXJnZT0wJm1jdXI9UEhQIn0%3D&amp;utid=e3958d96-7a0e-f93a-a771-a92545ae8408&amp;tm_stars=5&amp;client_id=skyscanner_app&amp;price_policy=2&amp;pre_redirect_id=3e8b2888-e871-7e98-a47d-40b3858d30be&amp;tm_city_code&amp;max_price=41162&amp;guests=1&amp;request_id=3e8b2888-e871-7e98-a47d-40b3858d30be&amp;tm_country_code=PH</t>
  </si>
  <si>
    <t>Princesa Garden Island Resort &amp; Spa is a tropical sanctuary just 3.4 kilometers or a 10-15 minute drive from Puerto Princesa International Airport. The resort features Palawan's largest pool at 1,640 square meters and its longest pool at 200 meters, offering stunning views of lush gardens, the sea, or the pool from thoughtfully designed accommodations. Guests enjoy complimentary Wi-Fi, airport transfers, and on-site parking, along with diverse dining options like Rice Coffee Shop, Tomato and Basil, Sala Lobby Lounge, Aling Elena, Pool Bar, and Yama, a Japanese Cave Bar overlooking the Sulu Sea.
Facilities and amenities include a state-of-the-art gym, multiple pools, sandbar access, non-motorized water sports, spa, chapel, karaoke lounge, and a Fishing Village experience, along with family-friendly features like a mini waterpark, arcade lounge, mini golf and lawn games.  Additional conveniences feature a gift shop, tour desk, banquet lounge, and versatile indoor and outdoor function halls, perfect for a variety of events and gatherings.
The resortâ€™s pillarless, award-winning ballroom and on-site chapel make it an exceptional venue for weddings, corporate events, and special occasions. Princesa Garden Island Resort &amp; Spa has been recognized with the prestigious ASEAN MICE Venue Award in the meeting room category (2020-2022, 2024-2026) and the event category (2024-2026).
Dedicated to sustainability, the resort implements eco-friendly initiatives such as mangrove conservation, birdwatching for endangered species, solar panel installations, and reducing single-use plastics. Whether for relaxation, adventure, or celebrations, Princesa Garden Island Resort &amp; Spa offers an unforgettable tropical escape.</t>
  </si>
  <si>
    <t>Hue Hotels and Resorts Puerto Princesa</t>
  </si>
  <si>
    <t>www.skyscanner.com.ph/hotel_deeplink/4.0/PH/en-US/PHP/h_xp/200631994/2026-03-02/2026-03-03/hotel/hotel/hotels?legacy_provider_id=1&amp;rooms=1&amp;closed_user_group=mobile&amp;hb_data=bAwAe2AgiYm3PVUFNYcdeybehl8sUKN2ALh4CCOjBpf5J3X-mdjDT1cb0aQejrsUh8qbvJO4L_jksijbmPkmOLLJDm83sco44UGlQ84UBxp-qvNiVIiCa5pNwk-lubKtUW75rfLArqF0DDq6BGGz2XsQDu2RtUWxG_jT3490voJdOT3dm4-w5VM5DG0Ham2n4Urw05iUChr0eUGEr1lh2FH-a0T3kU8JrFKho4HFBfaZ-g3E8xTwQQndp9cnBAe8M50hsc63VpWGt9-K7ecHgOVpIz8%3D&amp;q_datetime_utc=2026-03-02T00%3A32%3A03&amp;ticket_price=4933&amp;quote_id=-2636689893215122902&amp;utid_state=1&amp;channel=iphone&amp;price_without_closed_user_group=8087&amp;tm_place_name=San+Miguel&amp;deeplink_data=eyJmaWVsZHMiOnsic2lnbmF0dXJlIjoiODQyMWUyYmY5MWRmYWM0Zjk5OGEwMjljNzBmNTFjN2EifSwidXJsIjoiaHR0cHM6Ly93d3cuZXhwZWRpYS5jb20ucGgvSG90ZWwtU2VhcmNoP21wZD1HQlAmdHBpZD02OCZtcGU9MTc3MjQxMDk2OSZlbmREYXRlPTIwMjYtMDMtMDMmYWR1bHRzPTEmbXBuPTMyNjcwMjI2NiZtcG09MjQmbXBwPTEmbG9jYWxlPWVuX1VTJm1wbz1FQyZjaGlkPTE0MzNlYTE4LWFiNzItNGVkMi05Y2MwLWEwMTFiN2I1MDE5OSZtcHE9NTcuMTQmZWFwaWQ9NDYyMzAmbWN0Yz0zJmN1cnJlbmN5PUdCUCZyYXRlcGxhbmlkPTQwMzczMTE3NyZzZWxlY3RlZD0xNjYzMzI2OSZzdGFydERhdGU9MjAyNi0wMy0wMiZtcGI9MTAuOTkmbXBhPTUyLjQ0In0%3D&amp;utid=58a5bd59-4e58-d9da-c103-a64b9794f842&amp;tm_stars=4&amp;client_id=skyscanner_app&amp;redirect_delay=1000&amp;price_policy=2&amp;pre_redirect_id=064d3f4c-767c-5de0-e7dd-d2ded04925b3&amp;tm_city_code&amp;max_price=5655&amp;guests=1&amp;request_id=064d3f4c-767c-5de0-e7dd-d2ded04925b3&amp;tm_country_code=PH</t>
  </si>
  <si>
    <t>Microtel, Langka Road, San Manuel, Puerto Princesa, Mimaropa, 5300, Philippines</t>
  </si>
  <si>
    <t>www.skyscanner.com.ph/hotel_deeplink/4.0/PH/en-US/PHP/h_ad/46982949/2026-03-05/2026-03-06/hotel/hotel/hotels?legacy_provider_id=22&amp;rooms=1&amp;closed_user_group=general&amp;hb_data=Tgs31yAy2U8UcM91XXGiKHNuXPilejBM-YXI76B5CgoVgCadrhrXziPMP7AgJeePIDes0x2Rveqn9jTVeGP4NPKJSxLF81hL38OsEkHH58of2AdeC6_QwyIcUwidrAdTFE8oCuYYtCMaMdcEGr19j7Bo0W8BypZqsN2tzE40NcYSowg_oorGINfFFa_kSUuWOCNAbjqhg05zIU6cvv6Ojc4-pfTXS_709_N59KM9IRdYYB2t8LgVbQDTDrJnn3DPu62iAZylBb01hIsj3i0p_5wh_Z5CBmTaK3miNdULnOydgYn5YeSuImzy8OlxJOdxeDHUcpzZyl7ID_xstNPiubA_-uMwiTDlyyP2zjeyMz7Qiq_TP06M7cDS1rIixxix74X-aE155DYVxexuIjvwdy4u9QTG7uCUBXx3Ps-v95MU&amp;q_datetime_utc=2026-03-05T14%3A30%3A25&amp;ticket_price=3764&amp;quote_id=3185319146156877190&amp;utid_state=1&amp;channel=iphone&amp;price_without_closed_user_group=5603&amp;tm_place_name=San+Jose&amp;deeplink_data=eyJmaWVsZHMiOnsic2lnbmF0dXJlIjoiZGM4ZTE4NDk5YzU0YTkwNTE3ZTg5ODY4NGNkODU4NDIifSwidXJsIjoiaHR0cHM6Ly93d3cuYWdvZGEuY29tL3BhcnRuZXJzL3BhcnRuZXJzZWFyY2guYXNweD9jaWQ9MTg0NjM4MyZoaWQ9MTQ4NzAxJmN1cnJlbmN5PVBIUCZjaGVja2luPTIwMjYtMDMtMDUmY2hlY2tvdXQ9MjAyNi0wMy0wNiZOdW1iZXJvZkFkdWx0cz0xJk51bWJlcm9mQ2hpbGRyZW49MCZSb29tcz0xJm1jaWQ9Mjc5MTQmbWFzdGVyUm9vbUlkPTExNjMwMDI5NTImbXB0PWFESm9iRzVCUTNCR1UyRlBRMXBhTHpKSGVESkJRalpST0VGbVUyOHdNblJYWWtZMlEyTXJaMUprZWpnMFlWVkJRbEpWTTNsQlRtWkdSMlpIV1U5amNtRkJPVkEzU0dKNVNUVk1lVmxCUFQwJlRvdGFsUHJpY2U9Mzc1NC4xOCZUb3RhbFRheD0wJlRvdGFsRmVlPTE3OC43NyZUb3RhbFN1cmNoYXJnZT0wJm1jdXI9UEhQIn0%3D&amp;utid=10665923-40d9-769d-deac-c9ea207eba33&amp;tm_stars=3&amp;client_id=skyscanner_app&amp;price_policy=2&amp;pre_redirect_id=55ee7509-dbeb-550b-f399-35ac99b38039&amp;tm_city_code&amp;max_price=5516&amp;guests=1&amp;request_id=55ee7509-dbeb-550b-f399-35ac99b38039&amp;tm_country_code=PH</t>
  </si>
  <si>
    <t>Microtel by Wyndham Puerto Princesa, Langka Road, San Manuel, Puerto Princesa, Mimaropa, 5300, Philippines</t>
  </si>
  <si>
    <t>Microtel Puerto Princesa offers beachfront accommodations with balconies on Emerald Beach. It features an outdoor pool, restaurant and bar. Free Wi-Fi and parking are available.</t>
  </si>
  <si>
    <t>www.skyscanner.com.ph/hotel_deeplink/4.0/PH/en-US/PHP/h_bc/213501244/2026-03-05/2026-03-06/hotel/hotel/hotels?legacy_provider_id=13&amp;rooms=1&amp;closed_user_group=apps&amp;hb_data=EHhZck3FIyr4G-rJSxdgX5TyqGFsB_hFvoDjpvs63K_GlOX9myRA-2olqNZJUsQdfuL77nrYQZMXyP3-Pi0n_GQPSU1N9Xt62oXGAmFmcJmhK7qAKggDvwlTpJmrM2cmzQdHT9sTM4GQuyjKFUXDAMA6EoF0JLawx-x3yZDnbWe_fdvqBlELNeC6JCMmxVBAbtr8Q4bm6qAOePYhY8udi76v5wI-Fo_W1yk4rsKVXxShyJ4ry5P1ITFvR1FJqqRW_otozTvkqvqwjbmOU78uRtWuzPU13e-FLHEJ4fgERCVj47p0kwKJY39Tr44yBcqA1mVMu2NBcKdguJxwlG2fGkeAwq-jPjRZqCNel8ibbLiqwMvoafe1pTlhxa-Nd0kfK-9VwcPWnmzYXZP62RD0POWzlZTrj2rV5Y8iC_3L5wkkBiVo7oY%3D&amp;q_datetime_utc=2026-03-05T14%3A30%3A27&amp;ticket_price=4014&amp;quote_id=6171571819230612968&amp;utid_state=1&amp;channel=iphone&amp;price_without_closed_user_group=5732&amp;tm_place_name=Tagburos&amp;deeplink_data=eyJmaWVsZHMiOnsic2lnbmF0dXJlIjoiYzUxMGEwYzhkNzY1NzkwYjYwYTYwOTI1MWJjZDU5ZGEiLCJibG9ja19pZCI6IjUyMjk5NzkwNV8yMTExNDg3MDdfMV8xXzAifX0%3D&amp;utid=6d589d9d-71f5-0899-c80e-fc4891fc68b3&amp;tm_stars=0&amp;client_id=skyscanner_app&amp;price_policy=2&amp;pre_redirect_id=b42f9fb4-bb34-52f4-9faa-6a4dfa679747&amp;tm_city_code&amp;max_price=6027&amp;guests=1&amp;request_id=b42f9fb4-bb34-52f4-9faa-6a4dfa679747&amp;tm_country_code=PH</t>
  </si>
  <si>
    <t>www.skyscanner.com.ph/hotel_deeplink/4.0/PH/en-US/PHP/h_bc/216940874/2026-03-05/2026-03-06/hotel/hotel/hotels?legacy_provider_id=13&amp;rooms=1&amp;closed_user_group=general&amp;hb_data=NlEajb0zbxiGZEPyqcBYn_3JnwzEtr_3mD-nzoREwosJfKsj9wl-UuvuIpO5fyS8PiiizrXmb2aGd-JWZL8PS7IaX0nVTnSwMVx-BMViiOSmhB98EyTkKlm5mNIJ8OCf2OsLnqpF18lcVsSfurAX1fsdy-0m9wBRJbY0LcyCJER0WMopKoWs0Nr4RWOy3JY49XQpSzC8A0yYHZblRWo7BUkfHfsgJ5OrC9__DRbTYkMan0KflUiAgkVclTBogXaeI9alUWo4ikwLDnu5BQoVwzL2rGNi5BXL-4B9R_jDC8AdHluxPAu_AUgqFXXMGPuBsnUCSJMnQsOERmGOq9N3pMzli64MvluQYR49A62piMVNotVZbSvtP1zAjlgkjGGy-BxNnRwtrvd47z7DpjjQBBR6571eJ8_T0K-mRzCLvOJfzeVfk50%3D&amp;q_datetime_utc=2026-03-05T14%3A30%3A26&amp;ticket_price=7532&amp;quote_id=-3934711532768127631&amp;utid_state=1&amp;channel=iphone&amp;price_without_closed_user_group=15000&amp;tm_place_name=Canigaran&amp;deeplink_data=eyJmaWVsZHMiOnsic2lnbmF0dXJlIjoiYTQ1NjI0YjY1Mjg1ZDFkNjVjMWJjM2ZmNzVlZGQ5NTciLCJibG9ja19pZCI6InYxX0NnRXRFTnphQVJvb0NoMHlNREkyTFRBekxUQTFWREF3T2pBd09qQXdMakF3TUNzd056b3dNQkFCR044QktBRTRBU0lDQ0FFPV9Da2NJa0l6bDRRWVFBaUFDTUFKQUFVb05NelkxUkRFd01GQmZNVEF3VUZDNHRRTjZKREkzWWpSbE5XTXdMV05oTVRFdFlqZGtNQzAwT1RGakxXUTVNVEkyTTJNNVkyUTBOaElDQ0FFYUJoZ0JLQUl3QVNJRUNBSVlBZz09In19&amp;utid=d318273e-6d11-1557-50fc-51bb5e32e184&amp;tm_stars=0&amp;client_id=skyscanner_app&amp;price_policy=2&amp;pre_redirect_id=70e9bf30-b16b-5210-a561-ed45f1532e1c&amp;tm_city_code&amp;max_price=11824&amp;guests=1&amp;request_id=70e9bf30-b16b-5210-a561-ed45f1532e1c&amp;tm_country_code=PH</t>
  </si>
  <si>
    <t>F. Ponce de Leon Road, San Pedro, Puerto Princesa, Mimaropa, 5300, Philippines</t>
  </si>
  <si>
    <t>Located in Puerto Princesa, 3.3 miles from Honda Bay, The Funny Lion - Puerto Princesa has accommodations with free bikes, free private parking, an outdoor swimming pool and a restaurant. The property is around a 17-minute walk from City Coliseum, 2.</t>
  </si>
  <si>
    <t>www.skyscanner.com.ph/hotel_deeplink/4.0/PH/en-US/PHP/h_ad/213364847/2026-03-05/2026-03-06/hotel/hotel/hotels?legacy_provider_id=22&amp;rooms=1&amp;closed_user_group=general&amp;hb_data=XZR3AWfi1J7e7AWG0SEAYF3Xktetoj40uPgwDkyeJBXthArRQQ2g9IXEP0KMaU_PYDim4ba6AIF_UwFlulhn3AdOwmqH0Al2MIKMd6TCWTwcvJM4NGVEo-skAKkDVl3WqtmK7qYyh9_ThH7j2GODEEQlsENHb2GA-vK8XvJeJuEQwStu58hZemjnJ7jLs54QTE8D_SrQozxy3cuB0v5t4bXwQcZxW45SFg-mJQbB66zquVuRnaU6JVoFPym8haNN8fILU5BLVX5gfpjr1alT03TJy3zmHkOqwoWzA2kI3r3JFLLeHSp0Ar16zaKYQOFt1DHslcsWMJpUhgWpjgGmeYNEH7rQ1VbM4D46vWtzEREJUh66vuRgZt6cTrWfdK6wbzEj_kJXT9siAfxxcnWeJawjuNsN5vvrrEu-o0shghl4&amp;q_datetime_utc=2026-03-05T14%3A30%3A30&amp;ticket_price=2807&amp;quote_id=-4961754435543047021&amp;utid_state=1&amp;channel=iphone&amp;price_without_closed_user_group=3335&amp;tm_place_name=Manila&amp;deeplink_data=eyJmaWVsZHMiOnsic2lnbmF0dXJlIjoiMTQyNzhhZWUxYjQxYmJjODQ3N2NmMTFlZGMzZWRjZmEifSwidXJsIjoiaHR0cHM6Ly93d3cuYWdvZGEuY29tL3BhcnRuZXJzL3BhcnRuZXJzZWFyY2guYXNweD9jaWQ9MTg0NjM4MyZoaWQ9MzYzODE3ODAmY3VycmVuY3k9UEhQJmNoZWNraW49MjAyNi0wMy0wNSZjaGVja291dD0yMDI2LTAzLTA2Jk51bWJlcm9mQWR1bHRzPTEmTnVtYmVyb2ZDaGlsZHJlbj0wJlJvb21zPTEmbWNpZD0zMDM4Jm1hc3RlclJvb21JZD05MzIyNzExMzMmbXB0PWRIUTRXR1J2VldwaVQwWTVaRkpGYmxVemFVWk1iRUowT1hCRE5HWjZSMkV3WWtvMlVVWXlOa2xsUmpOcGQwWnpka05HT0VKVlQxQnNZa0p2WTFaT1ptRXJUVkUwVlZCT2IwRllRMlpCUFQwJlRvdGFsUHJpY2U9MjgwNi45OSZUb3RhbFRheD01MDYuMTgmVG90YWxGZWU9MC4wMCZUb3RhbFN1cmNoYXJnZT0wJm1jdXI9UEhQIn0%3D&amp;utid=8581168c-e9fb-aaeb-aa28-9c92e4a93c33&amp;tm_stars=3&amp;client_id=skyscanner_app&amp;price_policy=2&amp;pre_redirect_id=70eb8e3b-e50a-5dc6-ff5e-fa4a0a9ed053&amp;tm_city_code=MNLP&amp;max_price=2807&amp;guests=1&amp;request_id=70eb8e3b-e50a-5dc6-ff5e-fa4a0a9ed053&amp;tm_country_code=PH</t>
  </si>
  <si>
    <t>www.skyscanner.com.ph/hotel_deeplink/4.0/PH/en-US/PHP/h_bc/203947537/2026-03-05/2026-03-06/hotel/hotel/hotels?legacy_provider_id=13&amp;rooms=1&amp;closed_user_group=apps&amp;hb_data=go1SMFd05EQvpqUFQQnNpKXXZGpVuZp7gl1NtkclpC34AlB-qFb04AUYHluYgq-d0arNGuKAzArG9R_-f0JHnnBMpNcSVaCnftvkUtFak41uw1RNzjTU4gQzFXls31bV7S49gHAEgjRjBXsV0Mf5F8xTeuTU0K1O1iFYDrTJSR04swUU2hA_hsf4SukrEzRQslZjROOKCAbORr4Z9te49IhHdJtZOrG60wQxtX2A5mLsG7HUyGSPGFR9ZS_Pts9hrAvZc_HFK764l_m01Hhj8E5eicsZarVccPA3hmcSFL_KYa6MJgeUBwrjtITXrmJ9wXhDxlWAiYJGeI9c3XdKsa5jYNcjI95YF2oyDjRTYhkoenLMGTQLiNgLCVKqz5R_E8sQd-sr_MKFKB9C5eK5NzGOX7HX_cNiK4q5rRo5vc8wye648no%3D&amp;q_datetime_utc=2026-03-05T14%3A30%3A31&amp;ticket_price=859&amp;quote_id=-6552714782084711154&amp;utid_state=1&amp;channel=iphone&amp;price_without_closed_user_group=1266&amp;tm_place_name=Busuanga&amp;deeplink_data=eyJmaWVsZHMiOnsic2lnbmF0dXJlIjoiNzY5NmQ0MzIzYWMxYzEzM2U2Y2Y4NTMxNzkyZGIxNzciLCJibG9ja19pZCI6IjU3NzQ4OTAwNV8yMzI0NjQ2NzNfMF8yXzAifX0%3D&amp;utid=fdd4c243-6d95-2f3c-e0a0-c03c437b1c1e&amp;tm_stars=3&amp;client_id=skyscanner_app&amp;price_policy=2&amp;pre_redirect_id=bd8c2d32-c039-0f52-5f66-a344eacf940c&amp;tm_city_code=USUP&amp;max_price=859&amp;guests=1&amp;request_id=bd8c2d32-c039-0f52-5f66-a344eacf940c&amp;tm_country_code=PH</t>
  </si>
  <si>
    <t>www.skyscanner.com.ph/hotel_deeplink/4.0/PH/en-US/PHP/h_ct/131920425/2026-03-02/2026-03-03/hotel/hotel/hotels?legacy_provider_id=31&amp;rooms=1&amp;hb_data=CcYw5sjz0fM_hE21pE_Abu5Y19TmCtwVKZMUI47ArJkhrGH7ITnXt5heFccSRdtPi4MM7PbYSBETD-7xwiFPE3eyibFdDNvQQPwshxVT_a9_RdqIjo30-SlLd9gWVmLKgG8mD3SIXLluqWfAnuq9PCggTL6Z6-ALm-UHcWBJnmqTKrB6ZHZGURRm3iGSPmenAqo3WYnFsEgy4K_dHDweGuFnUdRpeGwp9TL0-TXj5n0_qL9EVWi8CIfkbKfa6CTqAzLsEM8FJHTjaH57KzAUOv53UjTAn_HKzfZ2Rie00eBrpyrgA5qjfgX0m0HJT8Si00oh4LDpfTluT8djxXqx-UFvxeZfknU9YFEz_7UFvGF9TioI5UaLxtvOZXP2uiX0ksGpmjO9Z1EGYOXW2JmSryA0qb4t1dSVknyI-qAkOg%3D%3D&amp;q_datetime_utc=2026-03-02T00%3A32%3A11&amp;ticket_price=12070&amp;quote_id=6961931278947395830&amp;utid_state=1&amp;channel=iphone&amp;tm_place_name=El+Nido&amp;deeplink_data=eyJmaWVsZHMiOnsic2lnbmF0dXJlIjoiY2I0ZDZhNjI0MWVmYjQ3MDhlMjY4YzFmZGNhZGRiY2UifSwidXJsIjoiaHR0cHM6Ly9waC50cmlwLmNvbS9ob3RlbHMvcmVkaXJlY3Q%2FaG90ZWxpZD05ODg1NTA0JmNpdHk9NDAyNyZBbGxpYW5jZWlkPTEyNjA3JnNpZD04ODg4MzImY2hlY2tpbj0yMDI2LTAzLTAyJmNoZWNrb3V0PTIwMjYtMDMtMDMmc2hvcHBpbmdpZD1jMzdlZmQ0MDM4OWI0MTA1YTI2YmFhNmY0MzZkNzQwZCZhZHVsdD0xJmNoaWxkcmVuPTAmYWdlcz0mbGFuZ3VhZ2U9ZW5waCZsb2NhbGU9ZW5fUEgmcm9vbWlkPTEyMTc0NDMzMTkmc3dpZD0wJnBheT1QUCZmZ3Q9MSZjcm49MSZjdXJyPVBIUCZ3a3A9MSZzdGFuZD1INHNJQUFBQUFBQUFfd0FEQWZ6LUNtRUtBaGdCRWdRSUFSQUFHbFVJOS12Q3hBUVNBVElZQURDNER6aU9hNWdCd0s3YkJLZ0JBTGdCQXNBQkF0RUJDdGVqY0QwUXhFRGhBYTVINFhvVWs4ZEE2QUhqaE0zbkFZZ0NJSWtFcmtmaGVoU3VTVUNnQkFDaEJRQUFBQUFBQUFBQUdpQmpNemRsWm1RME1ETTRPV0kwTVRBMVlUSTJZbUZoTm1ZME16WmtOelF3WkNBRUtJQ25rODBHU0FGU0JqTTFOek15WVZvY0NnTlZVMFFSd29hblY4cHlHMEFhQTFCSVVDRVFXRG0weUhhLVAySUZaVzVmVUVob3VSUndBWGdBaWdFSFNBRjRBTWdCQWFvQkJ3b0RNREl4RUFMeUFTSmpNemRsWm1RME1ETTRPV0kwTVRBMVlUSTJZbUZoTm1ZME16WmtOelF3WkY4eWtnSUJOSm9DQUFBQUFQX19BUUFBX185UzloSXpBd0VBQUEifQ%3D%3D&amp;utid=cdc72729-bafc-b8cb-1ea5-8f37888c0470&amp;tm_stars=3&amp;client_id=skyscanner_app&amp;redirect_delay=1000&amp;price_policy=2&amp;pre_redirect_id=52d89884-2b71-dc6a-7d4f-509241e3a6a3&amp;tm_city_code=ENIP&amp;max_price=12070&amp;guests=1&amp;request_id=52d89884-2b71-dc6a-7d4f-509241e3a6a3&amp;tm_country_code=PH</t>
  </si>
  <si>
    <t>Nacpan Beach Resort (H Hotel Group)</t>
  </si>
  <si>
    <t>https://www.google.com/maps/place/Four+Points+by+Sheraton+Palawan+Puerto+Princesa/data=!4m11!3m10!1s0x33b5918f40ba0863:0xdb6a3222fe027893!5m3!1s2026-03-01!4m1!1i2!8m2!3d10.1944482!4d118.8955119!16s%2Fg%2F11l6lpj3s7!19sChIJYwi6QI-RtTMRk3gC_iIyats?authuser=0&amp;hl=en&amp;rclk=1</t>
  </si>
  <si>
    <t>www.skyscanner.com.ph/hotel_deeplink/4.0/PH/en-US/PHP/h_bc/217041863/2026-03-05/2026-03-06/hotel/hotel/hotels?legacy_provider_id=13&amp;rooms=1&amp;closed_user_group=general&amp;hb_data=KKgsT_S_4viBJviAxgsvaJMCm96QknUxEl5URXjeDs9svm2nidz_1AWZ9Kfq1RQKYli--6AW_yEFmB_gDWPTPfkzGhzIi14K3dJSPwGLGslsXQPAnxIYsh-4A7M6G_T6tDIp4xmM_ia-QY9-PHwRmVK2pU0Sd06cjP9XCiZtuby8JQnZYA3_6592eVcM21d6nvRPtPjx1o95-K1y3OIkkGqgnIegKe7QbBHhW_1uebUYxUthSyuiOywAdY79P4KEN2dWFa5qcWel9-D1kkcxTjCN-uvASzzSRxKYlRBp7-x8dOlIHXeijJ4NuoG7dYXQufkwDDYNSHUcrgYzkPiqw7Z-xsfd61ANFL6M_6fmZ20E_h3DFaioD3Z31tBHDQOi-FLRUS-QPmx3BFAbv8p5EgnqnCKjicR9UZFRQjujMtMJ8GgaskE%3D&amp;q_datetime_utc=2026-03-05T14%3A30%3A33&amp;ticket_price=11088&amp;quote_id=4771306809715313669&amp;utid_state=1&amp;channel=iphone&amp;price_without_closed_user_group=11888&amp;tm_place_name&amp;deeplink_data=eyJmaWVsZHMiOnsic2lnbmF0dXJlIjoiNjg4MWJkYzBiNmI5NjUwYTdiNjY4OGQ4YTg5NTAyYTUiLCJibG9ja19pZCI6IjM4OTY0NDU5XzM5MjEzMjcwM18yXzFfMCJ9fQ%3D%3D&amp;utid=5425ab26-3e6c-df40-4f90-269477b1bba6&amp;tm_stars=4&amp;client_id=skyscanner_app&amp;price_policy=2&amp;pre_redirect_id=a77966a7-83d5-a3e9-e585-fcad9d4791b1&amp;tm_city_code&amp;max_price=14168&amp;guests=1&amp;request_id=a77966a7-83d5-a3e9-e585-fcad9d4791b1&amp;tm_country_code=PH</t>
  </si>
  <si>
    <t>11.1799526, 119.3893385</t>
  </si>
  <si>
    <t>H Hotel El Nido - Vegetarian Vegan Hotel</t>
  </si>
  <si>
    <t>www.skyscanner.com.ph/hotel_deeplink/4.0/PH/en-US/PHP/h_fd/213620803/2026-03-02/2026-03-03/hotel/hotel/hotels?legacy_provider_id=927050&amp;rooms=1&amp;closed_user_group=general&amp;hb_data=jz8SkHr6LFIA_pk9uiOVPe4O50X419d_za40l3n03gF_ZvYeXykERTwX0juvzFpthv5FvTYqT_G81YhBvESFHmtglr3jik8p7vTTMMvTXqGGSErQQNJN-wohg1wTTenL2RvgngAuxZeG9IWUV10KtG45uKS-ruPtfmS-Yf3SHLYz-j2pB_pIEpEUIrsvpKpdtedrSp4BJIZgoH_pU3wxtWNoLISLxom1FYwGTeTniapPRXtR7v3izIctLz-3E6_r6x9DDZ_d4O04WevrPPkBtaYCFL8Q6VvYhFovfrZNkcgyEm4JA4VtojA5qDUKa94RcikJf4yRfBB0Hqkx7_Am4g2Hnle0f3D4Cfv-ILV59FJWk5JNO8Zx8yQKbKNguOgziqs-f8XY-f1Zp0D7VcCuABph6GHm-GSn8IGgRxwMTmZmcA%3D%3D&amp;q_datetime_utc=2026-03-02T00%3A32%3A17&amp;ticket_price=14121&amp;quote_id=-7982657799331014753&amp;utid_state=1&amp;channel=iphone&amp;price_without_closed_user_group=23193&amp;tm_place_name=El+Nido&amp;deeplink_data=eyJmaWVsZHMiOnsic2lnbmF0dXJlIjoiMDgzMmUwNmZlMGM5YjU1YTI4NmNlZjMyZDhiYWJmMGMifSwidXJsIjoiaHR0cHM6Ly9kZWFscy52aW8uY29tP3NpZz1kNjJhMDEwYjc1NWRjZGFhN2M1NWY0ODA4NGQ5ZjczZGMyZTQxZDNlMmZmZDJhOGNlZDdjYzljMWU0MGZjNjcwMzEzMjM5MzQzNDM5MzgzNDM3MzYmc2lnLWlzcz1tZXRhJnR1cmw9aHR0cHMlM0ElMkYlMkZ2aW8uY29tJTJGSG90ZWwlMkZTZWFyY2glM0ZjaGVja0luJTNEMjAyNi0wMy0wMiUyNmNoZWNrT3V0JTNEMjAyNi0wMy0wMyUyNmN1cnJlbmN5JTNEUEhQJTI2ZXB2JTNETVM0eSUyNmVzZCUzRFhwQXg2aWgwWlVPLVJTQjlXYVo3YXpjcWhPSzI3YzZNRHFSOFB1eGtkdE5zaXN2WElXam5WNDZKVjZSWmlyU2dyNzFzbnhXd0dmVE1yakdwdkxiOENUSmxBNjdfdHFocGtJdU1ET256SmtnZDRiMFBzMlFjZ1JyYSUyNmZvcmNlQ3VycmVuY3lDaGFuZ2UlM0QxJTI2Zm9yY2VMYW5ndWFnZUNoYW5nZSUzRDElMjZob3RlbElkJTNENDc4MzM4MzMlMjZsYWJlbCUzRHNyYyUyNTNEc2t5c2Nhbm5lciUyNTI2dWNvdW50cnklMjUzRFBIJTI1MjZ1ZGV2aWNlJTI1M0Rtb2JpbGUlMjUyNmhvdGVsJTI1M0Q0NzgzMzgzMyUyNTI2ZGF5JTI1M0QyJTI1MjZtb250aCUyNTNEMDMlMjUyNnllYXIlMjUzRDIwMjYlMjUyNmxvcyUyNTNEMSUyNTI2b2ZmZXJpZCUyNTNEb3QzQ1loQkpNdWVzJTI1MjZwcmljZSUyNTNEMTQxMjEuMjYlMjUyNmN1cnJlbmN5JTI1M0RQSFAlMjUyNnVzZXJsYW5nJTI1M0RlbiUyNTI2X3RoJTI1M0RlYzM1MmQ1NjQzMmU4MTQ0ODQ1NzM0MzM4MThkYmJlMzE4NWUxMWI0NmY2NWY4YjclMjUyNmR0cyUyNTNEMTc3MjQwOTczMyUyNTI2b2x1dCUyNTNEMTc3MjQwOTcyOSUyNTI2Y2FuUGF5TGF0ZXIlMjUzRGZhbHNlJTI1MjZyZXF1ZXN0VXNlckdyb3VwJTI1M0QlMjUyNm9mZmVyVXNlckdyb3VwJTI1M0RwdWJsaWMlMjZsYW5nJTNEZW4lMjZvdGklM0R2VWw2UWV0eEU4RSUyNnByZWZlcnJlZFJhdGUlM0QxNDEyMS4yNiUyNnByb2ZpbGUlM0RyMmQybTcza244JTI2cm9vbXMlM0QxJTI2dG9rZW4lM0Q3ZmUyNzYlMjZ1c2VyQ291bnRyeSUzRFBIJTI2dXRtX2NhbXBhaWduJTNEc2t5c2Nhbm5lciUyNnV0bV9tZWRpdW0lM0RjcGMlMjZ1dG1fc291cmNlJTNEc2t5c2Nhbm5lciJ9&amp;utid=b92ec036-313e-5423-e5c8-156858e4579f&amp;tm_stars=4&amp;client_id=skyscanner_app&amp;redirect_delay=1000&amp;price_policy=2&amp;pre_redirect_id=54c607ed-2650-cb8b-2fcc-d82c2328bf81&amp;tm_city_code=ENIP&amp;max_price=26054&amp;guests=1&amp;request_id=54c607ed-2650-cb8b-2fcc-d82c2328bf81&amp;tm_country_code=PH</t>
  </si>
  <si>
    <t>https://www.google.com/maps/place/Citystate+Asturias+Hotel+Palawan/data=!4m11!3m10!1s0x33b563982e86ffed:0x45d1901a7d4247ca!5m3!1s2026-03-01!4m1!1i2!8m2!3d9.7656791!4d118.7454604!16s%2Fg%2F1tgqfyzw!19sChIJ7f-GLphjtTMRykdCfRqQ0UU?authuser=0&amp;hl=en&amp;rclk=1</t>
  </si>
  <si>
    <t>www.skyscanner.com.ph/hotel_deeplink/4.0/PH/en-US/PHP/h_bc/71817401/2026-03-02/2026-03-03/hotel/hotel/hotels?legacy_provider_id=13&amp;rooms=1&amp;closed_user_group=apps&amp;hb_data=UZ7TD-Z_M3GlC2tLVTi3sat7MrEOt7wjqcSXNO1sbXzvyd-oaFg4b8VvESnQHQ87jQGKPx4dmhxhrJezTyq5OrChdVZcTnFLjdfwIo4ogTAPyFe-mwDrFuWLwmRcA1hFM0kZ_8iq4A5aD_vBYfdOvoypKs4grRk3mfRiRXZ-nmLtY6wSYdWwAu3W0BJuJP6nKetGO-LCh-gFpQH0G8hWSD72jeDnVxNuT1tNTjjJoOv_sc6CouNtXfIyW63jGfr_vHCXXIVb8KhfDupdX5bADv5btaMpoVhoNvy3a24DKt4WQ_P3NeVVlFcfn9K4Jm-zLIio7BUl4oY_HGVLqtjCHj1HEeFrWKTC5CRcMANDJzTM0tRPQZLi_lcRprC6SvDaHctDyymcvLoAhZ_eFPutpl7GBTANl14sBFM63nxs0pTZ3e17CUA%3D&amp;q_datetime_utc=2026-03-02T00%3A32%3A18&amp;ticket_price=3024&amp;quote_id=4142510302457991098&amp;utid_state=1&amp;channel=iphone&amp;price_without_closed_user_group=3684&amp;tm_place_name=San+Miguel&amp;deeplink_data=eyJmaWVsZHMiOnsic2lnbmF0dXJlIjoiODBkODA4NjU2ZTAyMWRiY2ZmODkxM2Q1MDE0MzAzOTAiLCJibG9ja19pZCI6IjI3NjM1MDA1XzIyNjA3NjM0Nl8wXzMzXzAifX0%3D&amp;utid=56d834c3-4e40-6f14-9a0f-7bd715239027&amp;tm_stars=3&amp;client_id=skyscanner_app&amp;redirect_delay=1000&amp;price_policy=2&amp;pre_redirect_id=7207d2b1-1b1a-f05d-c0b1-20dc7902af58&amp;tm_city_code&amp;max_price=3024&amp;guests=1&amp;request_id=7207d2b1-1b1a-f05d-c0b1-20dc7902af58&amp;tm_country_code=PH</t>
  </si>
  <si>
    <t>Coconut Garden, Roxas, Palawan, Mimaropa, Philippines</t>
  </si>
  <si>
    <t>https://www.google.com/maps/place/The+Funny+Lion+-+El+Nido/data=!4m11!3m10!1s0x33b65543a5513bc5:0x9eb518f321e6d0db!5m3!1s2026-03-01!4m1!1i2!8m2!3d11.1829821!4d119.3932366!16s%2Fg%2F11thfr809l!19sChIJxTtRpUNVtjMR29DmIfMYtZ4?authuser=0&amp;hl=en&amp;rclk=1</t>
  </si>
  <si>
    <t>Coconut Garden Island Resort features a garden, shared lounge, a terrace and restaurant in San Vicente. Well set in the Port Barton district, this resort provides a bar. Every room includes a balcony with garden views and free WiFi.</t>
  </si>
  <si>
    <t>www.skyscanner.com.ph/hotel_deeplink/4.0/PH/en-US/PHP/h_ad/213619757/2026-03-02/2026-03-03/hotel/hotel/hotels?legacy_provider_id=22&amp;rooms=1&amp;hb_data=d8EUpOCVt1dGjg5NsJizQaHqWvOnW7xxP_niDt7r_E6uOcjIpNkjf6lEXVn9bpoaqhkxG_ft8GAaFfkQ285VSEHF0YXoqQBGGfxJtjjV4FV1A-O8lQi_tYdqLbl1f1semhpFxLPWeS0e_poNrD45RcURd8Dp8s-mEwUbPU5ga79lcUwErK0eBvQPLZjSMdE_nFQX3YcbpKmkBDUTt8zfRmOwlUBvetlOZ0nGRhpZsIoWlV5l6jHFxowUxCTLUvH2FWFsCku7Yx8tCk5rXlQirRPg4j8dI8D5jO7jvcEfAcp9zjM4GduP1nf21XLA6GophyRh4d20C4bIw8ZDHwb2KhiCgWSlah_iqJUl941YQYlvh9yxU9amUxMl2kkocrgI8EJiKT7JBEsAe3eOp0JHD2bQE8tcBYs0NZW9V2flssdz&amp;q_datetime_utc=2026-03-02T00%3A32%3A20&amp;ticket_price=16066&amp;quote_id=-3290525925520528210&amp;utid_state=1&amp;channel=iphone&amp;tm_place_name=El+Nido&amp;deeplink_data=eyJmaWVsZHMiOnsic2lnbmF0dXJlIjoiOGFhMWM3OWJhMjczODUyOWQ3Y2QwZDhiNzExOGRiZWEifSwidXJsIjoiaHR0cHM6Ly93d3cuYWdvZGEuY29tL3BhcnRuZXJzL3BhcnRuZXJzZWFyY2guYXNweD9jaWQ9MTg0NjM4MyZoaWQ9MzU3MDMyMjQmY3VycmVuY3k9UEhQJmNoZWNraW49MjAyNi0wMy0wMiZjaGVja291dD0yMDI2LTAzLTAzJk51bWJlcm9mQWR1bHRzPTEmTnVtYmVyb2ZDaGlsZHJlbj0wJlJvb21zPTEmbWNpZD0yODAzNyZtYXN0ZXJSb29tSWQ9OTc2NTk0NzgxJm1wdD1kWEE0VlRsbE1WZHBWRmQyVkZwM0szWjZOMFZMZGpGUmRpOTFXak5TV25OWGVuQmlaMnd3YUU5WlRTOWFOblpyT1ZGQ1lrTlJWbk5PWVc1aFFXbDZkVll5ZUZsQ2JITkdXWFJ1TkhReVUyOCZUb3RhbFByaWNlPTE2MDY2LjExJlRvdGFsVGF4PTE1MDUuOTYmVG90YWxGZWU9MTM5MS4yMSZUb3RhbFN1cmNoYXJnZT0wJm1jdXI9UEhQIn0%3D&amp;utid=51bde6b4-6ed7-e06e-c4af-a4e2f6f2803c&amp;tm_stars=0&amp;client_id=skyscanner_app&amp;redirect_delay=1000&amp;price_policy=2&amp;pre_redirect_id=45feaffb-901a-dce7-8596-fd6d08dc2fe6&amp;tm_city_code=ENIP&amp;max_price=16066&amp;guests=1&amp;request_id=45feaffb-901a-dce7-8596-fd6d08dc2fe6&amp;tm_country_code=PH</t>
  </si>
  <si>
    <t>www.skyscanner.com.ph/hotel_deeplink/4.0/PH/en-US/PHP/h_h1/179086701/2026-03-05/2026-03-06/hotel/hotel/hotels?legacy_provider_id=927111&amp;rooms=1&amp;closed_user_group=mobile&amp;hb_data=HtfrWTwvQzNkl25NY6CernIyv_8u6pjRMatX_1bmC31IW7d3Q747wUzbDJxSsX51N2PtSYbAOHQWmkttpAj0IHN4WRm3_Hg1oyG4Wz3vqVTJX44GadflNnjNTmAf77wvIDtQ4ZjsPIQRxN_1dJ0-twqAHVEI_qw1kQq8dkSKR6dyAgOR8rS8sLPYeKllPxMRLf1fgMuEMggOekiZsYo6skqbW5Z1BBqKHn0ClTX0I9VqOdnnZtEWYkZoUR6erMwHqTvgBUCSexIEhlHCrst6TRvkflA%3D&amp;q_datetime_utc=2026-03-05T14%3A30%3A34&amp;ticket_price=22055&amp;quote_id=-2947690329400608771&amp;utid_state=1&amp;channel=iphone&amp;price_without_closed_user_group=24061&amp;tm_place_name=Culion&amp;deeplink_data=eyJmaWVsZHMiOnsic2lnbmF0dXJlIjoiMDQ3ZmNlZWM4ZWRmZTBmYmQ5MTU4Mjk2OWYwZDQ3N2YifSwidXJsIjoiaHR0cHM6Ly9waC5ob3RlbHMuY29tL0hvdGVsLVNlYXJjaD9tcGQ9UEhQJnRwaWQ9MzIxNCZtcGM9NDAwMC4wMCZtcGU9MTc3MjcxNzI5MCZlbmREYXRlPTIwMjYtMDMtMDYmYWR1bHRzPTEmbXBuPTIyMTczNjg5NSZtcG09MjQmbXBwPTEmbG9jYWxlPWVuX1BIJm1wbz1FQyZjaGlkPTQ0ZGU5MjYzLTY4MDgtNDY1NS05Y2I3LTA0ODYzMzNiMmI1MyZtcHE9MTk2OTEuODgmZWFwaWQ9NDQmbWN0Yz0zJmN1cnJlbmN5PVBIUCZyYXRlcGxhbmlkPTI5ODE1OTY2MCZzZWxlY3RlZD0zMjU2NTUzNiZzdGFydERhdGU9MjAyNi0wMy0wNSZtcGI9MTkzNC40NSZtcGE9MTYxMjAuNDUifQ%3D%3D&amp;utid=71bb36de-c037-1358-d672-7e0fdf2dc2af&amp;tm_stars=4&amp;client_id=skyscanner_app&amp;price_policy=2&amp;pre_redirect_id=fd09f603-95d4-2aa4-b653-c9e74cfdbcfa&amp;tm_city_code=CUJP&amp;max_price=33429&amp;guests=1&amp;request_id=fd09f603-95d4-2aa4-b653-c9e74cfdbcfa&amp;tm_country_code=PH</t>
  </si>
  <si>
    <t>www.skyscanner.com.ph/hotel_deeplink/4.0/PH/en-US/PHP/h_h1/139434777/2026-03-02/2026-03-03/hotel/hotel/hotels?legacy_provider_id=927111&amp;rooms=1&amp;closed_user_group=mobile&amp;hb_data=7bxyL5IU_0W5bl_OocYJ_r7I1Z_YKptNr9zzEa-G944AmMlv-Zll3wFz1TuAFbbYDqxUSgCZ8u2UEtVNSDTh6HTYJyhUdmNXtyGrP8cP4vnJOz1V-I6zizPu5nVWjwVWmp_77jgIggEgVUFhkN-sO2DP4vtjO9r7Ouc5B2BZOxtpogpWhRy-RCq6rb8EERe5pMLueuLrXtkhBcTceyqy6EhPrDW0MsyLiWOGb7P3x2pZFiqhVwRku_nKWRuo4at4qcnZ0g8GqpSie9TQdVM11wpR8Ow%3D&amp;q_datetime_utc=2026-03-02T00%3A32%3A26&amp;ticket_price=25731&amp;quote_id=-1639146948591347042&amp;utid_state=1&amp;channel=iphone&amp;price_without_closed_user_group=34308&amp;tm_place_name=El+Nido&amp;deeplink_data=eyJmaWVsZHMiOnsic2lnbmF0dXJlIjoiY2ZkOTM3Nzc0MTdiMmVhNWQ4OWRiYTBjNGQzNjExYmIifSwidXJsIjoiaHR0cHM6Ly9waC5ob3RlbHMuY29tL0hvdGVsLVNlYXJjaD90cGlkPTMyMTQmbXBlPTE3NzI0MDk3MjkmZW5kRGF0ZT0yMDI2LTAzLTAzJmFkdWx0cz0xJmxvY2FsZT1lbl9QSCZjaGlkPTg0MDg3ZDVmLWVhOWEtNDM1Zi04ODlmLWYwNTVkMDQwZjUyNiZlYXBpZD00NCZtY3RjPTMmc3RhcnREYXRlPTIwMjYtMDMtMDImbXBkPVBIUCZtcG49MzI0MDA3ODYyJmN1cnJlbmN5PVBIUCZyYXRlcGxhbmlkPTM5Njg5MzA4MiZtcG09MjQmbXBwPTEmbXBvPUVDJnNlbGVjdGVkPTEyODc3OTE0Jm1wYj00NjM5Ljk3Jm1wcT0yMzE5OS44MyZtcGE9MjEwOTAuNzUifQ%3D%3D&amp;utid=03850de3-368c-85b8-9d15-4ecf36e26c8b&amp;tm_stars=4&amp;client_id=skyscanner_app&amp;redirect_delay=1000&amp;price_policy=2&amp;pre_redirect_id=78560c26-cbf3-bbdc-e70f-579101e87edd&amp;tm_city_code=ENIP&amp;max_price=76556&amp;guests=1&amp;request_id=78560c26-cbf3-bbdc-e70f-579101e87edd&amp;tm_country_code=PH</t>
  </si>
  <si>
    <t>www.skyscanner.com.ph/hotel_deeplink/4.0/PH/en-US/PHP/h_ad/205633891/2026-03-02/2026-03-03/hotel/hotel/hotels?legacy_provider_id=22&amp;rooms=1&amp;closed_user_group=mobile&amp;hb_data=mB_w4CrN7DGgbbFTkPfIoMySfKAZPCudqtQem7Qzmm3kzLWImZQfMTcOzOImZFXCJlqWZw1vt9RNUYPczX1m4W90wglsirASbQdEqy-8ce_LSgCIP9YuFuHM220pQUVny9XDmcFgsT1QG-uTHUhg5Jju5o1lsJ3amknH2KOJ0xSNZBfoRrcZci3JzCg36B1ZlmQ-MEvYpnQzCP4tDZFYVkIGAI7yMlZ7lc2uksOQVzp7jYgkcfDvocXn35kL5WXxhkXE64PobEMdNl4aSQ1hfllOSORtJOqTzS45BNpcStTh-3tCMwxdOmkSFqwhVNOkOKq30BSYn6Dy5Ok588Ckod-6NMWgGM3eh2OgO-HRIw1AnSUcdWUzvkks9xEFTEZqbG7YNwQqOq9-EYOidUAeDlB7H6pkBw90N1nmL1fwsKX2&amp;q_datetime_utc=2026-03-02T00%3A32%3A27&amp;ticket_price=38363&amp;quote_id=3316911245873478352&amp;utid_state=1&amp;channel=iphone&amp;price_without_closed_user_group=65471&amp;tm_place_name=El+Nido&amp;deeplink_data=eyJmaWVsZHMiOnsic2lnbmF0dXJlIjoiYmNmYTEzNzZjOGQ2OGE1NDU5ODc0YTcwZjk4ZGQ0MzEifSwidXJsIjoiaHR0cHM6Ly93d3cuYWdvZGEuY29tL3BhcnRuZXJzL3BhcnRuZXJzZWFyY2guYXNweD9jaWQ9MTg0NjM4MyZoaWQ9Mjc4MjY4NTUmY3VycmVuY3k9UEhQJmNoZWNraW49MjAyNi0wMy0wMiZjaGVja291dD0yMDI2LTAzLTAzJk51bWJlcm9mQWR1bHRzPTEmTnVtYmVyb2ZDaGlsZHJlbj0wJlJvb21zPTEmbWNpZD0yODA5OCZtYXN0ZXJSb29tSWQ9MTAwMDExMzg5NCZtcHQ9YlN0cE0xQnhaMUJMVEdWRk9VZDJaRU5vWkVoeVFqRTBXRkZUTm5ZeU1VcExTMUI0YVN0SFYyeEhibmdyVTJRMVRWRkRaakpqWW5KcFRWTXlUMjFaVTIweFFUVkhkRmswYW1wc04xTjJkazgmVG90YWxQcmljZT0zODM2My40NCZUb3RhbFRheD0zMDM4Ljk0JlRvdGFsRmVlPTAuMDAmVG90YWxTdXJjaGFyZ2U9MTAwMDAuMDAmbWN1cj1QSFAifQ%3D%3D&amp;utid=9c65aca2-a6f6-590a-8f2c-2f9386e83875&amp;tm_stars=5&amp;client_id=skyscanner_app&amp;redirect_delay=1000&amp;price_policy=2&amp;pre_redirect_id=9d53b5d1-e635-46c1-e293-12fb352aac61&amp;tm_city_code=ENIP&amp;max_price=46187&amp;guests=1&amp;request_id=9d53b5d1-e635-46c1-e293-12fb352aac61&amp;tm_country_code=PH</t>
  </si>
  <si>
    <t>Cauayan Boutique Private Island - Formerly Cauayan Island Resort</t>
  </si>
  <si>
    <t>www.skyscanner.com.ph/hotel_deeplink/4.0/PH/en-US/PHP/h_ad/225747661/2026-03-05/2026-03-06/hotel/hotel/hotels?legacy_provider_id=22&amp;rooms=1&amp;hb_data=9-q1TQwE_z1X7mPlHssUN6Q8UwML_giv4eZuPflCYUC599gGayCmFtqr_4fWf0EOmJlgpJQMerwGGkimb4PJP80V1APd2gkc06GtJB4aFgCFhZa3c4gYtWMocrdAEm_GED5INmJb3RIziWGL6lcRNTIfRA2OMVbQ3cXH7LY2gdfc6iqZH36ljZ6f6srx87WPhlHHw9Nhk2vRpNOGHcPCcmOcEs72JVSdmMpgZ8ZdwNbZ23gOxW1kZ2Bg92bWqrDfe1cUScRIDZ4hCjRmCqqdUDBEeqZ_YiI698GKhodm5N8yuhqxtL2GxRejFo1D-GaxfzU3Ys0CrUmhaZV_o5DavFsrGvZUm5CoTqZ6Q9jhfSfDgjpCjzR60tCwCJ8mff5ILLN90RtxJ77mB2xTBAexofD6nxVdQzVxep423xddfADK&amp;q_datetime_utc=2026-03-05T14%3A30%3A33&amp;ticket_price=89108&amp;quote_id=4798250115793809410&amp;utid_state=1&amp;channel=iphone&amp;tm_place_name=El+Nido&amp;deeplink_data=eyJmaWVsZHMiOnsic2lnbmF0dXJlIjoiZGU4MmVjOTg3ZWVjNDQ1MzgzNDcxYjIxY2ZhMDYwZGYifSwidXJsIjoiaHR0cHM6Ly93d3cuYWdvZGEuY29tL3BhcnRuZXJzL3BhcnRuZXJzZWFyY2guYXNweD9jaWQ9MTg0NjM4MyZoaWQ9MTE5Nzg5MyZjdXJyZW5jeT1QSFAmY2hlY2tpbj0yMDI2LTAzLTA1JmNoZWNrb3V0PTIwMjYtMDMtMDYmTnVtYmVyb2ZBZHVsdHM9MSZOdW1iZXJvZkNoaWxkcmVuPTAmUm9vbXM9MSZtY2lkPTI4MDM3Jm1hc3RlclJvb21JZD03NDMzMDc1Jm1wdD1UamxsZFN0ak1rcHhURUpPU2xoTE5Ia3liMWdyVTBWS1MwUnBkREl2YWtKVU1ESmxZeXQyYWxadlUzUTNOMFJzTjBJNWNEaDRSbEF4WmxKUlkxY3pTMGt6ZUdsU1oxbzRNa2RMVkRrclVUMCZUb3RhbFByaWNlPTg5MTA4LjM0JlRvdGFsVGF4PTEwMjE2LjIxJlRvdGFsRmVlPTcyNjEuNjMmVG90YWxTdXJjaGFyZ2U9MCZtY3VyPVBIUCJ9&amp;utid=f7e31e71-f36e-fe25-01f1-a049b6303772&amp;tm_stars=5&amp;client_id=skyscanner_app&amp;price_policy=2&amp;pre_redirect_id=8d5fa676-896e-2f22-523b-1d09431ca7c5&amp;tm_city_code=ENIP&amp;max_price=89108&amp;guests=1&amp;request_id=8d5fa676-896e-2f22-523b-1d09431ca7c5&amp;tm_country_code=PH</t>
  </si>
  <si>
    <t>Set amid lush greenery, Cauayan Island Resort offers luxurious and peaceful accommodations in El Nido. The resort features an outdoor infinity pool, and a restaurant on site.</t>
  </si>
  <si>
    <t>Seda Lio</t>
  </si>
  <si>
    <t>www.skyscanner.com.ph/hotel_deeplink/4.0/PH/en-US/PHP/h_xp/134532777/2026-03-02/2026-03-03/hotel/hotel/hotels?legacy_provider_id=1&amp;rooms=1&amp;closed_user_group=mobile&amp;hb_data=IxDePajIS4y7vIzNhBjt5dsSinHzsUyTRp-R-axGASxk6XCFZRfoj5pYMQySY7DnAwIdX9hHa8lBfM8d7JHuNOUzieCAxygctATCg05_PiD61j_fQkRFtAzrwsIbvf0FujJ19sNaRWv-SbRoJim4yn3aTt48eI1YgPjlYueui4ROw6UTrQSsbrApKiXckCfjs2ZdBgUWbEr83_z3l0s1bMXE7MXqrpgt0heIKOFe0Ps6vUsNFqvCGpHAlRNYnOhC0FrlDQIeqZ3I9698GTgstI5uyHc%3D&amp;q_datetime_utc=2026-03-02T00%3A32%3A32&amp;ticket_price=20528&amp;quote_id=5960520323613231014&amp;utid_state=1&amp;channel=iphone&amp;price_without_closed_user_group=22809&amp;tm_place_name=El+Nido&amp;deeplink_data=eyJmaWVsZHMiOnsic2lnbmF0dXJlIjoiODZiZmM3ODg1NDQ4MzcwMWRlMDg5YTQ3ZDEyZTgyNjMifSwidXJsIjoiaHR0cHM6Ly93d3cuZXhwZWRpYS5jb20ucGgvSG90ZWwtU2VhcmNoP3RwaWQ9NjgmbXBlPTE3NzI0MDk3MjkmZW5kRGF0ZT0yMDI2LTAzLTAzJmFkdWx0cz0xJmxvY2FsZT1lbl9VUyZjaGlkPTg1MjE0NTlhLWYxM2EtNDUzMC04MDk2LTNmZjE5MmRjODk2MCZlYXBpZD00NjIzMCZtY3RjPTMmc3RhcnREYXRlPTIwMjYtMDMtMDImbXBkPUdCUCZtcG49MjE2MDEzOTc2JmN1cnJlbmN5PUdCUCZyYXRlcGxhbmlkPTI2MDA0ODM1MCZtcG09MjQmbXBwPTEmbXBvPUVDJnNlbGVjdGVkPTI0MDYzMjk2Jm1wYj0zNS4yMiZtcHE9MjMxLjAwJm1wYT0yMjguNzEifQ%3D%3D&amp;utid=bf937f13-a34d-c962-adef-6292d2fbd89c&amp;tm_stars=5&amp;client_id=skyscanner_app&amp;redirect_delay=1000&amp;price_policy=2&amp;pre_redirect_id=52347cf1-e708-f76b-049c-ef1485bbf6ae&amp;tm_city_code=ENIP&amp;max_price=20528&amp;guests=1&amp;request_id=52347cf1-e708-f76b-049c-ef1485bbf6ae&amp;tm_country_code=PH</t>
  </si>
  <si>
    <t>www.skyscanner.com.ph/hotel_deeplink/4.0/PH/en-US/PHP/h_ct/212354676/2026-03-02/2026-03-03/hotel/hotel/hotels?legacy_provider_id=31&amp;rooms=1&amp;closed_user_group=general&amp;hb_data=9YcJI0Mj9d8KiTkryNbKwUMqCHxcooPR_CuXAo6XIXBjFjjOC8BfTqveWzEhuctMsGQdmUCWeQ10Ho3Rb4YrO-b3bnFugko5Z2v5FCfVpWIfYpy_9J9Wc7SAf3cDMfby9Dz2b7NLFy627q1GVDIxSflvPrIf6ipnWtJKOyaiTR3v_WFp6gZTyuX0OuRYFX9WSl_JqzRP8Gl57AqnEUvEMIyd-hV1Zc5aFccqLlCxaJNUgnvMPQ-zKZYZ59J8ziFCz4OWlR-MUXiVWmUg98ttZcWcVuBSQfQGMyN-_EGhxFL4BUIQS-op1mWWrFuQP52m3BQTxkcb7tHZLeSfH-feVeLZF1TGHvYFGSwGwqOwPX01hwQiLkNttL1jrE-41VRp0p1C_OFs0kNbFc2I1qKfpbaMeYmrgElTebDTS9RAFw%3D%3D&amp;q_datetime_utc=2026-03-02T00%3A32%3A33&amp;ticket_price=11004&amp;quote_id=3881387296265617711&amp;utid_state=1&amp;channel=iphone&amp;price_without_closed_user_group=15831&amp;tm_place_name=El+Nido&amp;deeplink_data=eyJmaWVsZHMiOnsic2lnbmF0dXJlIjoiMjFiYTZlMmY2MTBkN2E1ZDgwYzQ4N2NhMDEyNGZkOGEifSwidXJsIjoiaHR0cHM6Ly9waC50cmlwLmNvbS9ob3RlbHMvcmVkaXJlY3Q%2FaG90ZWxpZD04NDk1NjUxOCZjaXR5PTQwMjcmQWxsaWFuY2VpZD0xMjYwNyZzaWQ9ODg4ODMyJmNoZWNraW49MjAyNi0wMy0wMiZjaGVja291dD0yMDI2LTAzLTAzJnNob3BwaW5naWQ9YzM3ZWZkNDAzODliNDEwNWEyNmJhYTZmNDM2ZDc0MGQmYWR1bHQ9MSZjaGlsZHJlbj0wJmFnZXM9Jmxhbmd1YWdlPWVucGgmbG9jYWxlPWVuX1BIJnJvb21pZD0xNzU2NjIwNzgzJnN3aWQ9MCZwYXk9UFAmZmd0PTEmY3JuPTEmY3Vycj1QSFAmd2twPTEmc3RhbmQ9SDRzSUFBQUFBQUFBX3dEOEFBUF9DbUVLQWhnQkVnUUlBUkFBR2xVSTc4X1B4UVlTQVRRWUFEREJFampIZFpnQjVxckJLS2dCQUxnQkJNQUJCTkVCY1QwSzEyTkt3a0RoQVVqaGVoVE9mY1ZBNkFHeHRhSFdBWWdDSUlrRUFBQUFBQUFBQUFDZ0JBQ2hCU2xjajhMMWNJQkFHaUJqTXpkbFptUTBNRE00T1dJME1UQTFZVEkyWW1GaE5tWTBNelprTnpRd1pDQUVLSUNuazgwR1NBRlNCbUZqWm1RMU1Gb2NDZ05KUkZJUjg3ODVmQUxET2o4YUExQklVQ0VRV0RtMHlIYS1QMklGWlc1ZlVFaG91UlJ3QVhnQWlnRUhTQUY0QU1nQkFhb0JBUElCSW1Nek4yVm1aRFF3TXpnNVlqUXhNRFZoTWpaaVlXRTJaalF6Tm1RM05EQmtYekNTQWdFMG1nSUFBQUFBX184QkFBRF9feDUzbnREOEFBQUEifQ%3D%3D&amp;utid=bcd66253-33f7-01bd-e409-3407121f29c3&amp;tm_stars=3&amp;client_id=skyscanner_app&amp;redirect_delay=1000&amp;price_policy=2&amp;pre_redirect_id=c8dd36df-98f8-cbca-ea33-1630b79ee250&amp;tm_city_code=ENIP&amp;max_price=14585&amp;guests=1&amp;request_id=c8dd36df-98f8-cbca-ea33-1630b79ee250&amp;tm_country_code=PH</t>
  </si>
  <si>
    <t>11.1811342, 119.3918765</t>
  </si>
  <si>
    <t>Cuna, Osmeña Street, Poblacion, El Nido, Palawan, Mimaropa, 5313, Philippines</t>
  </si>
  <si>
    <t>https://www.google.com/maps/place/Hotel+Centro+Puerto+Princesa,+Palawan/data=!4m11!3m10!1s0x33b56390d4c84f93:0xeb6a5bd663f463ce!5m3!1s2026-03-01!4m1!1i2!8m2!3d9.7620762!4d118.747445!16s%2Fg%2F1vm77_53!19sChIJk0_I1JBjtTMRzmP0Y9Zbaus?authuser=0&amp;hl=en&amp;rclk=1</t>
  </si>
  <si>
    <t>www.skyscanner.com.ph/hotel_deeplink/4.0/PH/en-US/PHP/h_xp/222195754/2026-03-02/2026-03-03/hotel/hotel/hotels?legacy_provider_id=1&amp;rooms=1&amp;closed_user_group=mobile&amp;hb_data=cLD39XIfXBdhSnPAiiBn_u3YO5NIlQJ1r4OPIah88kPRxHl3A9Je47W5ykvO9iSjJNdWOw_Vr_rydz3hn9zbwepDt7ze48xaQkXkWD4oVkfTJCvUJQ3zwzf8i2n_JqkqtNy2QRWg-jxnp2YocTcy3Vw8GDwpCXWxvBGO1q0KYHd2KBIVmm10AvfV7G6U27-776BdBaFAZXaAYNcHTJGPByztDoSdyIACdXgACxRTg0MFMZic-_fzWfT44DKldGlAc-18Sj5yAubQ_clbbYp-TRDMWNQ%3D&amp;q_datetime_utc=2026-03-02T00%3A32%3A35&amp;ticket_price=4075&amp;quote_id=6934414471074942694&amp;utid_state=1&amp;channel=iphone&amp;price_without_closed_user_group=7546&amp;tm_place_name=San+Miguel&amp;deeplink_data=eyJmaWVsZHMiOnsic2lnbmF0dXJlIjoiMTg1Zjg4OGM4ZmZkMTFiM2M2M2IwNjk1YTFmMWIwNWMifSwidXJsIjoiaHR0cHM6Ly93d3cuZXhwZWRpYS5jb20ucGgvSG90ZWwtU2VhcmNoP3RwaWQ9NjgmbXBlPTE3NzI0MTA5NjkmZW5kRGF0ZT0yMDI2LTAzLTAzJmFkdWx0cz0xJmxvY2FsZT1lbl9VUyZjaGlkPTE0MzNlYTE4LWFiNzItNGVkMi05Y2MwLWEwMTFiN2I1MDE5OSZlYXBpZD00NjIzMCZtY3RjPTMmc3RhcnREYXRlPTIwMjYtMDMtMDImbXBkPUdCUCZtcG49MzI1Mzk0OTQ5JmN1cnJlbmN5PUdCUCZyYXRlcGxhbmlkPTM5Nzk2OTU3NyZtcG09MjQmbXBwPTEmbXBvPUVDJnNlbGVjdGVkPTU0MDk0MDYmbXBiPTkuNDUmbXBxPTQ3LjIzJm1wYT00Mi45NCJ9&amp;utid=d998bc82-7438-fdb0-4cd9-540fa50b7009&amp;tm_stars=3&amp;client_id=skyscanner_app&amp;redirect_delay=1000&amp;price_policy=2&amp;pre_redirect_id=61408cda-1702-9760-bb71-3a99a578b33b&amp;tm_city_code&amp;max_price=11229&amp;guests=1&amp;request_id=61408cda-1702-9760-bb71-3a99a578b33b&amp;tm_country_code=PH</t>
  </si>
  <si>
    <t>https://www.google.com/maps/place/Lagen,+El+Nido/data=!4m11!3m10!1s0x33b65637aaaaaaab:0x398fe92a03ff191!5m3!1s2026-03-01!4m1!1i2!8m2!3d11.0938872!4d119.3887363!16s%2Fg%2F1v3_0654!19sChIJq6qqqjdWtjMRkfE_oJL-mAM?authuser=0&amp;hl=en&amp;rclk=1</t>
  </si>
  <si>
    <t>www.skyscanner.com.ph/hotel_deeplink/4.0/PH/en-US/PHP/h_ad/145080279/2026-03-02/2026-03-03/hotel/hotel/hotels?legacy_provider_id=22&amp;rooms=1&amp;closed_user_group=general&amp;hb_data=abTWGkPsj_ogg7FWDdKMbQSw3EuMnYESEUWsXd8gOjB0-a7ACUOIcjgkcDqNY40vmL3jfkNqgl22Cf4uO2tH8Tlt2dJcSfQKlXuTSmeuwGjjD9FE2RS1WlOgPij26LbH4jPAFo5cz620wYSCBRuysLCKCrO9WVmhPxzbcLsZE2dR9_st4m3mCNcf1ObkwCaxQaBQz9-ptr3PO1rbqwZKs1W_Xi46UZp_Lpip3ArU16R8g3A0WEIH0HpzVRPtSZERtM5v04qP9zRAFDRdUVp1nvcfPAImQ7fOQrAPwYgrexA0Wou-rmUz_oDsCvDOtGwJ5EIZzUdrWV008GwUCPlQS9chdyARzlDjwoMFOMuXcCggHYHYrdoNmTkT9tPie2-_iLRICcm2oz8-zWFp1hQJApMKXoHzRy37ELuvdOOOpehT&amp;q_datetime_utc=2026-03-02T00%3A32%3A37&amp;ticket_price=71218&amp;quote_id=-6760202242635784022&amp;utid_state=1&amp;channel=iphone&amp;price_without_closed_user_group=82260&amp;tm_place_name=El+Nido&amp;deeplink_data=eyJmaWVsZHMiOnsic2lnbmF0dXJlIjoiZmJmZDdjOTU2ZTUzNDMzZGRiM2IwZWNlNTgwNjNmM2QifSwidXJsIjoiaHR0cHM6Ly93d3cuYWdvZGEuY29tL3BhcnRuZXJzL3BhcnRuZXJzZWFyY2guYXNweD9jaWQ9MTg0NjM4MyZoaWQ9OTcxMyZjdXJyZW5jeT1QSFAmY2hlY2tpbj0yMDI2LTAzLTAyJmNoZWNrb3V0PTIwMjYtMDMtMDMmTnVtYmVyb2ZBZHVsdHM9MSZOdW1iZXJvZkNoaWxkcmVuPTAmUm9vbXM9MSZtY2lkPTI3OTgzJm1hc3RlclJvb21JZD0zMzk0NTg2ODEmbXB0PWNsUm5PRkJHZFROckx5dGlkRTF1TDBkUGRGQnhPRGh3TjJaWlkyWnZVRFZMYVhOSWVUQjRRVVJMVFhsNFJXWmlhbWd6UjIxVFZYcG5VRVZGWlRkaGVFUXZURUpUU0RWS1pXRk9jMVZMWlU4JlRvdGFsUHJpY2U9NzEyMTcuNjQmVG90YWxUYXg9NzU1Mi41NyZUb3RhbEZlZT02NDAuNjEmVG90YWxTdXJjaGFyZ2U9MCZtY3VyPVBIUCJ9&amp;utid=36221adc-2243-9bd7-b2f6-fe74cb6756dd&amp;tm_stars=5&amp;client_id=skyscanner_app&amp;redirect_delay=1000&amp;price_policy=2&amp;pre_redirect_id=541ecfac-009c-2599-89f7-7e861782a11f&amp;tm_city_code=ENIP&amp;max_price=71218&amp;guests=1&amp;request_id=541ecfac-009c-2599-89f7-7e861782a11f&amp;tm_country_code=PH</t>
  </si>
  <si>
    <t>Busuanga, Palawan, Mimaropa, Philippines</t>
  </si>
  <si>
    <t>www.skyscanner.com.ph/hotel_deeplink/4.0/PH/en-US/PHP/h_bc/203876439/2026-03-05/2026-03-06/hotel/hotel/hotels?legacy_provider_id=13&amp;rooms=1&amp;closed_user_group=apps&amp;hb_data=1NU8zKe1AsrstE1D_1d0XxICsp8KE3R5lF75nQAgOqiG2dv8aPAYzxZVYrIYnV3fw2QaWD6RLB_hQsJmeeG-7rKPl3ljmHgw8_eei3f9EBV-0iXVil7-PQ3kU6-ZLAPofmXasSyHv-1vP7H6p8PhGgQmIS7Kn8AfaAWymuezdQUjV5FMrBM0_bV6vTPgddDklGCvfnTM1N2Pc5S4iLlrBw3BOzEP4Xd-CeWvVDSRcI0cubJD3H5jl4x9NKTs4c6vI5zkSH-NXkBOLLeictGyEGv_AIDO0HtY3W1tzftjyYHax86NeBTeDjySyqgBkwwxP72QQlPaEPI0lcLx3BuJO4HuWNdw4XeFvIhOrqIfqcvy2Bwcza2jRMfPvjCqzElKm5vdQ5LsNW27TqMx-LDG3DMzIMjUMJY6qfSoN4W-sG4jA7IDwQg%3D&amp;q_datetime_utc=2026-03-05T14%3A30%3A38&amp;ticket_price=6500&amp;quote_id=586581445909226552&amp;utid_state=1&amp;channel=iphone&amp;price_without_closed_user_group=7223&amp;tm_place_name=Busuanga&amp;deeplink_data=eyJmaWVsZHMiOnsic2lnbmF0dXJlIjoiNzJiOGM1NDEwNzQzZjYxZWVlNjYxN2RmMzA5YmQ4ZjIiLCJibG9ja19pZCI6IjEwODY1MjIwNl8zMzI5ODk4MzdfMl8xXzAifX0%3D&amp;utid=2b6b4fd6-6a76-757a-2073-a470ba48d389&amp;tm_stars=3&amp;client_id=skyscanner_app&amp;price_policy=2&amp;pre_redirect_id=f0de3646-b512-da9e-e78e-0131efa8ec89&amp;tm_city_code=USUP&amp;max_price=16979&amp;guests=1&amp;request_id=f0de3646-b512-da9e-e78e-0131efa8ec89&amp;tm_country_code=PH</t>
  </si>
  <si>
    <t>Busuanga Loop, Concepcion, Busuanga, Palawan, Mimaropa, Philippines</t>
  </si>
  <si>
    <t>With a stay at Marina del Sol Resort &amp; Yacht Club in Busuanga, you'll be within a 5-minute drive of Concepcion Pier and Concepcion Falls. This hotel is 1.7 mi (2.7 km) from South Cay Island and 2.2 mi (3.6 km) from Okikawa Maru Shipwreck.
Take advantage of recreation opportunities such as an outdoor pool or take in the view from a terrace and a garden. Additional features at this hotel include complimentary wireless internet access and tour/ticket assistance.
Enjoy a meal at the restaurant, or stay in and take advantage of the hotel's room service (during limited hours). Wrap up your day with a drink at the bar/lounge.
Featured amenities include luggage storage and laundry facilities. A roundtrip airport shuttle is provided for a surcharge (available 24 hours), and free self parking is available onsite.
Make yourself at home in one of the 9 air-conditioned guestrooms. Bathrooms have showers and complimentary toiletries. Conveniences include separate sitting areas, and housekeeping is provided daily.</t>
  </si>
  <si>
    <t>www.skyscanner.com.ph/hotel_deeplink/4.0/PH/en-US/PHP/h_ad/128808703/2026-03-02/2026-03-03/hotel/hotel/hotels?legacy_provider_id=22&amp;rooms=1&amp;closed_user_group=general&amp;hb_data=nmFbBskUsUcfshmqSqFw6djboHBrc-5lPqHxZRgHQOvFnAdiBiKY4lNoz1KJIGq-jp3rUkj1K5mCMpWiPwKLX29-px0xnLScrP7fC-w7koxSG8Tq1JACtbQIOyrvLETJm4d_V5nYLL7tzbPu7g3QPTuSAjfNeTXnp7t-CT-Xi1-K3AoZLOOQj3SRD8dddBmj98b_i6m-QAeppLPmuN96qW53nY6c6oixqkMWp7VS3zY06vMepCkgGxwBesM67l4GuBSTuaiax-ahJtYC2GxLNGcZ5XlbKgU1i0EK1OXCQWZ8iBZupJ82NkGsCHYhpWXz46irQJZogmiUJy4h8Kph70tlmKsDiPIMMxPEt1e6ZvqtiJWpj9jWCYPiwW4L7SaVRYxOscXDLmUpJZb8K49g3yFa1Qo28w_vHdDCia0epGW0&amp;q_datetime_utc=2026-03-02T00%3A32%3A40&amp;ticket_price=2694&amp;quote_id=3917979402432645045&amp;utid_state=1&amp;channel=iphone&amp;price_without_closed_user_group=5000&amp;tm_place_name=San+Miguel&amp;deeplink_data=eyJmaWVsZHMiOnsic2lnbmF0dXJlIjoiNTE4MGIyZjc4YjNiN2UxYzE5MDFiZTA0YTYwMTkxOWIifSwidXJsIjoiaHR0cHM6Ly93d3cuYWdvZGEuY29tL3BhcnRuZXJzL3BhcnRuZXJzZWFyY2guYXNweD9jaWQ9MTg0NjM4MyZoaWQ9NDA5OTgxJmN1cnJlbmN5PVBIUCZjaGVja2luPTIwMjYtMDMtMDImY2hlY2tvdXQ9MjAyNi0wMy0wMyZOdW1iZXJvZkFkdWx0cz0xJk51bWJlcm9mQ2hpbGRyZW49MCZSb29tcz0xJm1jaWQ9MzMyJm1hc3RlclJvb21JZD0zMDg0ODU2Jm1wdD1aelpNZWtoWlNtcDRhV1JvVUZKc09XcE5WVUZLWVRsMVltNTRjSE5GWW1FdmQzaExSU3N4YjA4MVRYRkNNMmcyTkZGWFpVcE1jSHBFWVhFM1MwTjRORkZzWjFKYWJXNVhaVUU0VERaYWIzVldaejA5JlRvdGFsUHJpY2U9MjY5My45MiZUb3RhbFRheD0yNTIuNDMmVG90YWxGZWU9MjMzLjM2JlRvdGFsU3VyY2hhcmdlPTAmbWN1cj1QSFAifQ%3D%3D&amp;utid=04970f21-f937-a608-cf1e-e436785da891&amp;tm_stars=4&amp;client_id=skyscanner_app&amp;redirect_delay=1000&amp;price_policy=2&amp;pre_redirect_id=64700bb5-bc4a-bea4-c103-cdb40c6fce99&amp;tm_city_code&amp;max_price=5853&amp;guests=1&amp;request_id=64700bb5-bc4a-bea4-c103-cdb40c6fce99&amp;tm_country_code=PH</t>
  </si>
  <si>
    <t>www.skyscanner.com.ph/hotel_deeplink/4.0/PH/en-US/PHP/h_bc/114292600/2026-03-02/2026-03-03/hotel/hotel/hotels?legacy_provider_id=13&amp;rooms=1&amp;closed_user_group=general&amp;hb_data=gWyWAsdVZHlIVJLUoOizufJnPPR6J0HH4Y2zSRTF_lXzjCfGEWosQkzCM9vsASLkD15k_xYYTThH3WPzcXH0M6cQn9GHIk-8f6YCs-1fgqiUPfJ_k7TPlHAoFTeO9JsyHT-zNFB54fJ5xxwiaMvq7SsKFA1RvFUsHlFyB07dEb9uKU92vCuUjn3-UkTT-CzZW31Yqu3QE4iBoV8eiYlByKUUjAhpoU2u2wjQlVCQagegpDCWNndWhvPpkcD9JQfwUyhPqksA5-p-onZB3PlWqcxod_1-Yrc7a9ku63QAIGsSwj98n0b-oZD3qqWbAIbeduf4W024AG9FM5o49wgdiqHsBEUm-ja6tQb2dbWEY_znAwXD31e2ellWl4QNbIdloKClec3XOfRykjRFjHseiNTEZ6cnPHodf7vVSHltNr1AVPsiiJo%3D&amp;q_datetime_utc=2026-03-02T00%3A32%3A43&amp;ticket_price=1243&amp;quote_id=-3777134435657189600&amp;utid_state=1&amp;channel=iphone&amp;price_without_closed_user_group=3272&amp;tm_place_name=Puerto+Princesa&amp;deeplink_data=eyJmaWVsZHMiOnsic2lnbmF0dXJlIjoiNTE0ZWJkMmVmNWRhNmFlNGYzMTljODliMGM0MDdiOWUiLCJibG9ja19pZCI6InYxX0NnRXRFTXdDR2lnS0hUSXdNall0TURNdE1ESlVNREE2TURBNk1EQXVNREF3S3pBM09qQXdFQUVZM3dFb0FUZ0JJZ0lJQVE9PV9DaUFJN3ZqOEFoQUNJR3dvb1BlUUVEQUNTZ3N3UkRFd01GQmZNVEF3VUZDWUJSSUNDQUVhQkNnQ01BRWlCQWdDR0FJPSJ9fQ%3D%3D&amp;utid=d4718b91-51d7-4b48-c0ca-6eac36985509&amp;tm_stars=3&amp;client_id=skyscanner_app&amp;redirect_delay=1000&amp;price_policy=2&amp;pre_redirect_id=a3f346b9-3f49-0693-af1d-ec9ee754862f&amp;tm_city_code=PPSP&amp;max_price=2178&amp;guests=1&amp;request_id=a3f346b9-3f49-0693-af1d-ec9ee754862f&amp;tm_country_code=PH</t>
  </si>
  <si>
    <t>Napsan-Apurawan Road, Man-udoc, Puerto Princesa, Palawan, Mimaropa, 5300, Philippines</t>
  </si>
  <si>
    <t>https://www.google.com/maps/place/Best+Western+Plus+The+Ivywall+Hotel/data=!4m11!3m10!1s0x33b563e6cd96e5cd:0x1e1e8017917c59e3!5m3!1s2026-03-01!4m1!1i2!8m2!3d9.7396325!4d118.7467486!16s%2Fg%2F11c3_b612d!19sChIJzeWWzeZjtTMR41l8kReAHh4?authuser=0&amp;hl=en&amp;rclk=1</t>
  </si>
  <si>
    <t>Best Western Plus The Ivywall Hotel</t>
  </si>
  <si>
    <t>www.skyscanner.com.ph/hotel_deeplink/4.0/PH/en-US/PHP/h_ct/139740304/2026-03-02/2026-03-03/hotel/hotel/hotels?legacy_provider_id=31&amp;rooms=1&amp;hb_data=ydt4OGc2FMCqlCyeUi3KU56qSeeBXPi-CyF_5YNgahNy1qBvlzG-ZccNBhk7PAK-gOHPH8Hxf_4St06W9t1uEbw4bDj1tlYm-nBzbm7UU35szHAz0bdVWQMmku-WP6aFCO-LgR6cbVUWuZJmDxTlitkjhj-8drp1i5A7WQgfJVVkAEzHLnvFw0qR5RSpyibiDvFYsa62rkD4HcXh07EStG329Oa6qdCAjKE_JLBFrIj-mYCIME8WHm-iEXfmTAXxBfBltcBWysSL7IVadaLSwJCoCFDpI0oRnCA812YB2orviq-M7yzdJuaxOUFBQfjqNoglNOc53cF9cH2YJi87tKNj6OX40wZQaU6FhjUoWWq0WSA5Zqzw8B4mp7N4QfpXi8RlFNFohENLPAdiYaFEMd-qQFFATrEkLU3bPs7rCQ%3D%3D&amp;q_datetime_utc=2026-03-02T00%3A32%3A44&amp;ticket_price=4739&amp;quote_id=1805600477087007826&amp;utid_state=1&amp;channel=iphone&amp;tm_place_name=Puerto+Princesa&amp;deeplink_data=eyJmaWVsZHMiOnsic2lnbmF0dXJlIjoiYTM3NGVkZGJhYzdmY2NhM2E4NThmMmUyMGNjYzg4M2EifSwidXJsIjoiaHR0cHM6Ly9waC50cmlwLmNvbS9ob3RlbHMvcmVkaXJlY3Q%2FaG90ZWxpZD01NzMxNjc2JmNpdHk9NzUxNSZBbGxpYW5jZWlkPTEyNjA3JnNpZD04ODg4MzImY2hlY2tpbj0yMDI2LTAzLTAyJmNoZWNrb3V0PTIwMjYtMDMtMDMmc2hvcHBpbmdpZD1hNWEyZGUwZWY3NTM0N2RlOTU0NGUzODgwYzIyYTJlZiZhZHVsdD0xJmNoaWxkcmVuPTAmYWdlcz0mbGFuZ3VhZ2U9ZW5waCZsb2NhbGU9ZW5fUEgmcm9vbWlkPTE3ODkzOTM2NDcmc3dpZD0wJnBheT1QUCZmZ3Q9MSZjcm49MSZjdXJyPVBIUCZ3a3A9MSZzdGFuZD1INHNJQUFBQUFBQUFfd0Q0QUFmX0NsMEtBaGdCRWdRSUFSQUFHbEVJN19XZjFRWVlBREFBT01WQ21BSGM2dDBDcUFFQXVBRUN3QUVBMFFHYW1abVptVm11UU9FQktWeVB3bldEc2tEb0FZZW5wWU1CaUFJZ2lRUUFBQUFBQUFBQUFLQUVBS0VGQUFBQUFBQUFBQUFhSUdFMVlUSmtaVEJsWmpjMU16UTNaR1U1TlRRMFpUTTRPREJqTWpKaE1tVm1JQVFvMmJDVHpRWklBVklHWlRreVlqWmxXaHdLQTBOT1dSRUFBQUFBQUFEd1B4b0RVRWhRSVJCWU9iVElkcjRfWWdWbGJsOVFTR2k1RkhBQmVBQ0tBUWRJQVhnQXlBRUJxZ0VBOGdFaVlUVmhNbVJsTUdWbU56VXpORGRrWlRrMU5EUmxNemc0TUdNeU1tRXlaV1pmTTVJQ0FUU2FBZ0FBQUFEX193RUFBUF9fUldqR2pfZ0FBQUEifQ%3D%3D&amp;utid=83295aa7-6e02-037a-9a05-5f9bc039918c&amp;tm_stars=4&amp;client_id=skyscanner_app&amp;redirect_delay=1000&amp;price_policy=2&amp;pre_redirect_id=65d4db9b-8bf2-fda4-cccb-a1703bc4a6e2&amp;tm_city_code=PPSP&amp;max_price=12705&amp;guests=1&amp;request_id=65d4db9b-8bf2-fda4-cccb-a1703bc4a6e2&amp;tm_country_code=PH</t>
  </si>
  <si>
    <t>www.skyscanner.com.ph/hotel_deeplink/4.0/PH/en-US/PHP/h_ad/181538030/2026-03-02/2026-03-03/hotel/hotel/hotels?legacy_provider_id=22&amp;rooms=1&amp;hb_data=t-wfvja3gz398OcC2NbirAiaVJyDPcyS5vpuhhvSo-JCG-d60WBM-P6AmIASkebheUxzAQn4iTVPGkt-JLgVgNL2_RfQsYCayMdF15kej_P6XLvr5dfU0mIgVYGSaBjk9TwqiODN1AnuXO2C0Uy7Yw1z4Ggh-O5gZEyZLiMqCwTKQRWFnpPt8YvCWFQIzR0IjH2yDvbgTTwO6MIhmfc4Ycmetk9o_yQnrZeS-mgGhlaSTLzFdm6Edeb2TWpZzBEZPTpJaXMGTKFe0RMYHEbUTXLxn9qlg5SUKrHARq9xRujA6RjZmzA3HWcc1NIbjNQ6sxqm8yQg6kM7obsojqnu1sB7RDdG356Wc_MFce6AzRpPMS_Gw7rgONV7b3TVQMP8RKyTMapIPoOkW6y4wGbIcHbJWRotdRRPsDxSvqmZk1QB&amp;q_datetime_utc=2026-03-02T00%3A32%3A43&amp;ticket_price=11187&amp;quote_id=5497859265740183274&amp;utid_state=1&amp;channel=iphone&amp;tm_place_name=El+Nido&amp;deeplink_data=eyJmaWVsZHMiOnsic2lnbmF0dXJlIjoiY2RiMjEyNWRiYTFmMGQ4NzhkODI4NTU0YzQxNWMzNTUifSwidXJsIjoiaHR0cHM6Ly93d3cuYWdvZGEuY29tL3BhcnRuZXJzL3BhcnRuZXJzZWFyY2guYXNweD9jaWQ9MTg0NjM4MyZoaWQ9NDk5OTU2OSZjdXJyZW5jeT1QSFAmY2hlY2tpbj0yMDI2LTAzLTAyJmNoZWNrb3V0PTIwMjYtMDMtMDMmTnVtYmVyb2ZBZHVsdHM9MSZOdW1iZXJvZkNoaWxkcmVuPTAmUm9vbXM9MSZtY2lkPTI4MDgyJm1hc3RlclJvb21JZD0xMjk5NjA4MjI1Jm1wdD1ORTkwUkdNeGFqaHhZbTByYTJWRVdIVkVlSGRhWjNwbmRGcDViMUpJVEZvMWFTdHFWR0pWWWtnM2NtMTFaRU0yTUVGSGIyTmFiRTVZVEVkUWR6VjZXVFJEWTBwblpXRnFNSGQ2YkVGcVpubyZUb3RhbFByaWNlPTExMTg3LjA0JlRvdGFsVGF4PTExOTguNjEmVG90YWxGZWU9MC4wMCZUb3RhbFN1cmNoYXJnZT0wJm1jdXI9UEhQIn0%3D&amp;utid=77461ddf-c288-42f1-1417-adcef528d6b6&amp;tm_stars=4&amp;client_id=skyscanner_app&amp;redirect_delay=1000&amp;price_policy=2&amp;pre_redirect_id=3e5b8616-458b-e292-a3b5-1d2798450bf7&amp;tm_city_code=ENIP&amp;max_price=18745&amp;guests=1&amp;request_id=3e5b8616-458b-e292-a3b5-1d2798450bf7&amp;tm_country_code=PH</t>
  </si>
  <si>
    <t>White Breeze Palawan Hotel</t>
  </si>
  <si>
    <t>www.skyscanner.com.ph/hotel_deeplink/4.0/PH/en-US/PHP/h_h1/189837029/2026-03-02/2026-03-03/hotel/hotel/hotels?legacy_provider_id=927111&amp;rooms=1&amp;closed_user_group=mobile&amp;hb_data=kIMsQhVqmTKbImJASd5twkAbtrFwr9NEm3o5d3cWiTi1gCWHy7IrWpmLceh_LiYm72h06MOcsnjX3xY8FGlSOee96sAURSzoMgb7mevKbgOy7Mk2HdtSLHEG-ziMKB67dYoVjVY7TAiAqJXTnnHwsBTJ1ZIClnZZ_DWuIb2z9qRFMsFSGiG8xw1Jn3i9rVS3MgrQ9Adz92NVrev2JF1TRMAPLZBeyP9Wjx7sa-LUpup5xwKXyJgQUcOk5uS5Xju-a5g0oGNyqnXPtfH5vKVVFoZGl4E%3D&amp;q_datetime_utc=2026-03-02T00%3A32%3A45&amp;ticket_price=3060&amp;quote_id=2865253884868659985&amp;utid_state=1&amp;channel=iphone&amp;price_without_closed_user_group=3400&amp;tm_place_name=San+Miguel&amp;deeplink_data=eyJmaWVsZHMiOnsic2lnbmF0dXJlIjoiYzAyOThkZTkwN2UzMTNmMjNmZDdhYzY3NjhlZDVkNGQifSwidXJsIjoiaHR0cHM6Ly9waC5ob3RlbHMuY29tL0hvdGVsLVNlYXJjaD90cGlkPTMyMTQmbXBlPTE3NzI0MTA5NjkmZW5kRGF0ZT0yMDI2LTAzLTAzJmFkdWx0cz0xJmxvY2FsZT1lbl9QSCZjaGlkPWNjYmMzNjRhLTQ3OGQtNDE3Yi1iMGY2LTY1ZDFkNTkzYjdkZCZlYXBpZD00NCZtY3RjPTMmc3RhcnREYXRlPTIwMjYtMDMtMDImbXBkPVBIUCZtcG49MjE1NzExNzEyJmN1cnJlbmN5PVBIUCZyYXRlcGxhbmlkPTM5MzQ1MTI5NSZtcG09MjQmbXBwPTEmbXBvPUVDJnNlbGVjdGVkPTI2ODEyNzQ2Jm1wYj01NTEuODAmbXBxPTI3NTkuMDImbXBhPTI1MDguMjAifQ%3D%3D&amp;utid=fa5ae06a-346a-f7c6-73d0-8ca4f056e83f&amp;tm_stars=3&amp;client_id=skyscanner_app&amp;redirect_delay=1000&amp;price_policy=2&amp;pre_redirect_id=07147dec-139e-9e83-332e-dc7a3fab3f73&amp;tm_city_code&amp;max_price=4907&amp;guests=1&amp;request_id=07147dec-139e-9e83-332e-dc7a3fab3f73&amp;tm_country_code=PH</t>
  </si>
  <si>
    <t>www.skyscanner.com.ph/hotel_deeplink/4.0/PH/en-US/PHP/h_ad/47002923/2026-03-02/2026-03-03/hotel/hotel/hotels?legacy_provider_id=22&amp;rooms=1&amp;closed_user_group=general&amp;hb_data=_QlUNV2iw61-tmWwPOBGodgaxyH3qN3bnp8atDdH1Mwj8m6CNn9rTG4BIHWWAEX6--no_J0HAfK0--HXLkBMiZjiSyyzg4FOZWSBXMUd0IDlVc7UEZNNF_B9edsde_vz7sqwCN3UqJe24j2ZaUzYc6BqdjlKrhyPeYly2cqDSsemZhJVi_wQQ5f17MSF-5l1jVw7VpJtrv4NJok40fQg4dDU1qMfYBV3UAHXhjpBMOTkuszE_7f49VhY91aXcdAc8nNerUpCbed5zCjuobIrJJ1RtqgYHh2CBTHs73bd9t07byNAljaOJ1WW-KT_8B5LIygzmay4zHEQiQqFTKJLygMGCUChCxCJoREw1WcFXdxqXXAwcrXiO1XWinhkgHPWaR3WmjSrgLLnkiVHv3LQhtBmU5u14LcfVKb8075GuclW&amp;q_datetime_utc=2026-03-02T00%3A33%3A50&amp;ticket_price=2833&amp;quote_id=-5347327632786177719&amp;utid_state=1&amp;channel=iphone&amp;price_without_closed_user_group=5300&amp;tm_place_name=Puerto+Princesa&amp;deeplink_data=eyJmaWVsZHMiOnsic2lnbmF0dXJlIjoiZmZjZWFkMjUzMjc3ZDZhMzE2YmQ1MmQ4MWRlYzRlMDYifSwidXJsIjoiaHR0cHM6Ly93d3cuYWdvZGEuY29tL3BhcnRuZXJzL3BhcnRuZXJzZWFyY2guYXNweD9jaWQ9MTg0NjM4MyZoaWQ9MjkzNzk2JmN1cnJlbmN5PVBIUCZjaGVja2luPTIwMjYtMDMtMDImY2hlY2tvdXQ9MjAyNi0wMy0wMyZOdW1iZXJvZkFkdWx0cz0xJk51bWJlcm9mQ2hpbGRyZW49MCZSb29tcz0xJm1jaWQ9MzMyJm1hc3RlclJvb21JZD0zMTIwNDAyJm1wdD1URnBTZHpsWGRrdDVNRGswUkVKck1WbHFkWEpEVWs1RWFqSnlWRkpIUkdoeFRuTldlR0pHTWxWaFRWaEVXUzgxZVVGdU4zQk1iVW8zU2sxdGFVcG9Wa3hJZVhaWU9VSm9OemRQVFRCMFdUMCZUb3RhbFByaWNlPTI4MzMuMDYmVG90YWxUYXg9MjQ5LjQwJlRvdGFsRmVlPTM1Mi45MSZUb3RhbFN1cmNoYXJnZT0wJm1jdXI9UEhQIn0%3D&amp;utid=17458300-9294-0430-999a-c2d815074068&amp;tm_stars=3&amp;client_id=skyscanner_app&amp;redirect_delay=1000&amp;price_policy=2&amp;pre_redirect_id=8bfd705f-7a62-29dd-4083-8075a44bf668&amp;tm_city_code=PPSP&amp;max_price=3984&amp;guests=1&amp;request_id=8bfd705f-7a62-29dd-4083-8075a44bf668&amp;tm_country_code=PH</t>
  </si>
  <si>
    <t>https://www.google.com/maps/place/Jims+Castle+Inn/data=!4m11!3m10!1s0x33ba1dd61b0a9bf5:0xd6357d042b29ee4f!5m3!1s2026-03-01!4m1!1i2!8m2!3d12.0038689!4d120.1983589!16s%2Fg%2F11cnb6qyr1!19sChIJ9ZsKG9YdujMRT-4pKwR9NdY?authuser=0&amp;hl=en&amp;rclk=1</t>
  </si>
  <si>
    <t>www.skyscanner.com.ph/hotel_deeplink/4.0/PH/en-US/PHP/h_xp/140078024/2026-03-02/2026-03-03/hotel/hotel/hotels?legacy_provider_id=1&amp;rooms=1&amp;closed_user_group=mobile&amp;hb_data=mM_NXezh3t8vlr2zqaqAjRwf34-zN03ATMbbBqWDnehq20cKWvoJhiFbmM3xxLjolxYPlvYlBAr5z5Cv14tkc-_ysiZgw_NcX3VTKMvtOqTzvk4EXqV2P-AxXSTSwt35DxTCmHap1Xqvyv0LRaidw-26t0afeP21xFRuROuVj7yZU1VxctNL4lF5CKYq0KeCKuir5z0qOVxNDhB35-5mVToRBD6B-orR-aT8npdTSUtunX9BNBpPHKWsnGZaQnmvlSYq-wJBgOaiFTazAD7L8JaYBOo%3D&amp;q_datetime_utc=2026-03-02T00%3A32%3A55&amp;ticket_price=702&amp;quote_id=8799760321817649353&amp;utid_state=1&amp;channel=iphone&amp;price_without_closed_user_group=780&amp;tm_place_name=Coron&amp;deeplink_data=eyJmaWVsZHMiOnsic2lnbmF0dXJlIjoiOWQzOWY4YTY0MzZmZGI2M2U5MTAyM2ZiMWE1MjI2MGUifSwidXJsIjoiaHR0cHM6Ly93d3cuZXhwZWRpYS5jb20ucGgvSG90ZWwtU2VhcmNoP3RwaWQ9NjgmbXBlPTE3NzI0MDk5ODcmZW5kRGF0ZT0yMDI2LTAzLTAzJmFkdWx0cz0xJmxvY2FsZT1lbl9VUyZjaGlkPTE2OTA0YTZmLTMzZGItNDg0OS1iNDQzLWFlNmExYjZlYTZiNCZlYXBpZD00NjIzMCZtY3RjPTMmc3RhcnREYXRlPTIwMjYtMDMtMDImbXBkPUdCUCZtcG49MjIwMjIwODExJmN1cnJlbmN5PUdCUCZyYXRlcGxhbmlkPTI4ODA2ODIzNyZtcG09MjQmbXBwPTEmbXBvPUVDJnNlbGVjdGVkPTI3NjMyMzg2Jm1wcT05LjAzJm1wYT05LjAzIn0%3D&amp;utid=30dad28c-4973-f66d-4b04-392ef1916f61&amp;tm_stars=2&amp;client_id=skyscanner_app&amp;redirect_delay=1000&amp;price_policy=2&amp;pre_redirect_id=7391aa78-4f0f-1fe0-5a1e-07895396f61e&amp;tm_city_code=PXCN&amp;max_price=2287&amp;guests=1&amp;request_id=7391aa78-4f0f-1fe0-5a1e-07895396f61e&amp;tm_country_code=PH</t>
  </si>
  <si>
    <t>www.skyscanner.com.ph/hotel_deeplink/4.0/PH/en-US/PHP/h_h1/136297213/2026-03-02/2026-03-03/hotel/hotel/hotels?legacy_provider_id=927111&amp;rooms=1&amp;closed_user_group=mobile&amp;hb_data=KxAeXvzttg_InCMwhz6NkeAR43f3U7vYEfOGUCyOLmTAX6ELJcieap86SfoUc-hJwJqKE1Mw4-gYhSVWMiOhsJwx-CgAT7b4cWbgpF58lIicjRX_8mA-kINy-Wkx8wYMMLveVuVixHRDWKVzBK9pkIUCHr0B8Ib-Ytxl6LAxFJbbovVq-qJ1KlpigJWTzaWeEroPp-EqgALeocsF_vOwd0G89JL9u_y48mszy9BBGNyG-oGSEdZUs2vlaWqA4sbmo2lRZWDL8z5uArbBvwUANm9QDlg%3D&amp;q_datetime_utc=2026-03-02T00%3A33%3A00&amp;ticket_price=4988&amp;quote_id=4390847761787775028&amp;utid_state=1&amp;channel=iphone&amp;price_without_closed_user_group=6650&amp;tm_place_name=San+Miguel&amp;deeplink_data=eyJmaWVsZHMiOnsic2lnbmF0dXJlIjoiNjczZGE0YTljNjA0NGZiNGRkYjY0NzNkYjUyN2JhMWQifSwidXJsIjoiaHR0cHM6Ly9waC5ob3RlbHMuY29tL0hvdGVsLVNlYXJjaD90cGlkPTMyMTQmbXBlPTE3NzI0MDk5NjUmZW5kRGF0ZT0yMDI2LTAzLTAzJmFkdWx0cz0xJmxvY2FsZT1lbl9QSCZjaGlkPTBmZDkyM2I5LTdjN2YtNGFkNy04ODU2LTljNjg5N2Y4MzhkOCZlYXBpZD00NCZtY3RjPTMmc3RhcnREYXRlPTIwMjYtMDMtMDImbXBkPVBIUCZtcG49MjAxNDE1MDA2JmN1cnJlbmN5PVBIUCZyYXRlcGxhbmlkPTM5NjI2NzY1MCZtcG09MjQmbXBwPTEmbXBvPUVDJnNlbGVjdGVkPTEyNjM4NTMxJm1wYj03MjQuNjgmbXBxPTQ0NzUuOTYmbXBhPTQyNjIuODIifQ%3D%3D&amp;utid=e0e763cd-7649-c58c-6fee-fb72850c2ada&amp;tm_stars=3&amp;client_id=skyscanner_app&amp;redirect_delay=1000&amp;price_policy=2&amp;pre_redirect_id=eb2e677d-00f7-1f10-4114-9ea5227572b6&amp;tm_city_code&amp;max_price=5950&amp;guests=1&amp;request_id=eb2e677d-00f7-1f10-4114-9ea5227572b6&amp;tm_country_code=PH</t>
  </si>
  <si>
    <t>www.skyscanner.com.ph/hotel_deeplink/4.0/PH/en-US/PHP/h_ad/215468318/2026-03-02/2026-03-03/hotel/hotel/hotels?legacy_provider_id=22&amp;rooms=1&amp;closed_user_group=general&amp;hb_data=3fFNqXdEoUfcxUuG4Fwqc3L0omLtFXbqy2sAOMO5V5HAN5Ujj6cA0MctOSiPcaX0ZNCL61av2cJqiWxDbibEPjV_uqiteXYuhN94QBTPWeNJnuwCLxvvxCnLcXO-XgTMQpj4RPYOnpnaK5SED3XRSWWR-vcmajW8RXFVkdMsGcQUHQGjhx6UN9xHsmOcOCD7kqRolZBPqFJqdIvqMys5ZWADNozHMyAI94uBSNfLn1AlDiAuQPgH1Gn30tz3m4j3hn1YeB1M3pw5HsUPRDwCPMJit6leMtdnn0ABCTewEvadjjE_kjNWSXnATJzJLTqRz1ymbuFLGLA2Xq0nv4iHG8d6IXKpkcNW7dlhTJOfBUC-wXjIHM09KrekS_xPEunBpWV5x0kRA40EWk2eTRig-3EUSLjaWJasjwCSDjVQZ5b4&amp;q_datetime_utc=2026-03-02T00%3A33%3A00&amp;ticket_price=16357&amp;quote_id=6393768013382110201&amp;utid_state=1&amp;channel=iphone&amp;price_without_closed_user_group=18790&amp;tm_place_name=San+Vicente&amp;deeplink_data=eyJmaWVsZHMiOnsic2lnbmF0dXJlIjoiNDk2MDc1MzhhOTcxMDkyNWRkNmE2NTljMjA4YzI2NjkifSwidXJsIjoiaHR0cHM6Ly93d3cuYWdvZGEuY29tL3BhcnRuZXJzL3BhcnRuZXJzZWFyY2guYXNweD9jaWQ9MTg0NjM4MyZoaWQ9NzE1NTMwMTMmY3VycmVuY3k9UEhQJmNoZWNraW49MjAyNi0wMy0wMiZjaGVja291dD0yMDI2LTAzLTAzJk51bWJlcm9mQWR1bHRzPTEmTnVtYmVyb2ZDaGlsZHJlbj0wJlJvb21zPTEmbWNpZD0zMDM4Jm1hc3RlclJvb21JZD0xMTMxNzE0Njc4Jm1wdD1XbXRvU201dU5XVnlVRzUwSzFaVWQxVjFkRWRuYlZwbWREZGhZa1U0UlRSQ1ZYUmFPSGxxY1V4NE5sSXZkRE5OUkRkcWFVNWtObTRyVTJZeFZYRlFZVWhRUmxKSVdrMVNXVEJuTURkVGEyOCZUb3RhbFByaWNlPTE2MzU2LjgyJlRvdGFsVGF4PTE3NTIuNTImVG90YWxGZWU9MC4wMCZUb3RhbFN1cmNoYXJnZT0wJm1jdXI9UEhQIn0%3D&amp;utid=135f5597-285b-0fd0-5136-91b141580a73&amp;tm_stars=0&amp;client_id=skyscanner_app&amp;redirect_delay=1000&amp;price_policy=2&amp;pre_redirect_id=e40e6dec-f002-c21a-81ae-4bb282bda6fb&amp;tm_city_code=SWLP&amp;max_price=20707&amp;guests=1&amp;request_id=e40e6dec-f002-c21a-81ae-4bb282bda6fb&amp;tm_country_code=PH</t>
  </si>
  <si>
    <t>www.skyscanner.com.ph/hotel_deeplink/4.0/PH/en-US/PHP/h_bc/215468318/2026-03-02/2026-03-03/hotel/hotel/hotels?legacy_provider_id=13&amp;rooms=1&amp;closed_user_group=apps&amp;hb_data=OO67voo-m0uYfFu2M1gWemn4aCLrU-5zglIERf3W4ESlKMDUkAOp7t3ZMzHryP9rz2PGAG0lwtN-mNzeWU_5r0PNdgXbyvYkRl4B4Yh-OjFx8m_1LxiY2SN3mmsgCgQHBdhWdXDlQLb4JcIhldNIrE_8Bx54SWbW4luoQ4-giRq2Z4Yp6zWbx7sJ1hUCrTlesfgr0FCuXVEqoiI6dFbr14qAY-qj0vA1em8FdJCslMaUGUhO-xFwFL6q0-TdvoXrjU4C5LHaBKodJ6ZISYze8E2J5YTLRvwRA8EgPzYL_ypm9UVGf7nQAlqo7qP2rjsONzBQZczOB54KE-DcN5sUxZkxtufqRN8cYor29Rj5CHZmB4Uch1xGtEs4QTHD52wBywtaYuTsfevCEuJpEAChl1itcKos4UbmeoabtUYjCc5f3g5UfQA%3D&amp;q_datetime_utc=2026-03-02T00%3A33%3A00&amp;ticket_price=14750&amp;quote_id=-340400604963992077&amp;utid_state=1&amp;channel=iphone&amp;price_without_closed_user_group=21946&amp;tm_place_name=San+Vicente&amp;deeplink_data=eyJmaWVsZHMiOnsic2lnbmF0dXJlIjoiM2Y5M2YxNTJlM2M4ZDE3YTEyYzVkYTFmMWYwMjNlZTUiLCJibG9ja19pZCI6Ijk4MjkzMTUwMV80MDc4Mjg3NjlfMV80MV8wIn19&amp;utid=879ce3b2-ff6f-a4e9-d141-4237a11e2c65&amp;tm_stars=0&amp;client_id=skyscanner_app&amp;redirect_delay=1000&amp;price_policy=2&amp;pre_redirect_id=2ed1802f-5781-ddbb-3830-b00115143833&amp;tm_city_code=SWLP&amp;max_price=20707&amp;guests=1&amp;request_id=2ed1802f-5781-ddbb-3830-b00115143833&amp;tm_country_code=PH</t>
  </si>
  <si>
    <t>www.skyscanner.com.ph/hotel_deeplink/4.0/PH/en-US/PHP/h_fd/219842514/2026-03-02/2026-03-03/hotel/hotel/hotels?legacy_provider_id=927050&amp;rooms=1&amp;closed_user_group=apps&amp;hb_data=w3Cr0UtGQj9GT-4vYoYhPnYIVfB4PjIKg_hE1y0jKA5Vz_NivZhp6gLbeE2wVqGTYry_WEVKSBnkH-ZCYeR5OkfqaNCIy6gsL_m51FhiagJf5oPcT-SOgl3j4NsETc--RpUpGGqZVbacpLX2yVX1yHSNTlp_e_CsJ39wwkx9ghnlJBrOxPpbf8c5j1wF61C1_9AN212l4nD8Yoiv5cR--qpqpAogWWXMaV6XDauw-yrqdpQMe28SiDk8x76fvWRrZi-K3s-gTMsxtX8cyyVWfbgR4XDF-AdnFhtSHQUWkmIsGZC476FDFuMEpQatZWo4o_tPiGmjzobItsMBq9YWNU1O0n5nvvv3JbTdh0CMHxHMJ2MJgLQgnpxXbxzTyoXjZHRnG7C6FxnjTKQ3DXCJx7xHsAlp--xjNUYOVAbkY-gElg%3D%3D&amp;q_datetime_utc=2026-03-02T00%3A33%3A03&amp;ticket_price=4269&amp;quote_id=-3660052859958676444&amp;utid_state=1&amp;channel=iphone&amp;price_without_closed_user_group=5124&amp;tm_place_name=San+Vicente&amp;deeplink_data=eyJmaWVsZHMiOnsic2lnbmF0dXJlIjoiZWZlNDkzNjEzZDI5ZmIyNTA0ZDFmMjM2MTE5MjlkZGIifSwidXJsIjoiaHR0cHM6Ly9kZWFscy52aW8uY29tP3NpZz1iMjc3NmE4MDAwN2E4NTJiMDk4MzE4NDQ3OTRiN2U1ZDgxNjhjYzhmZWIyZjYwNzVmZWRlYTk5YjBkN2VkOGI1MzIzMDM2MzAzNTMyMzMzMjM4MzImc2lnLWlzcz1tZXRhJnR1cmw9aHR0cHMlM0ElMkYlMkZ2aW8uY29tJTJGSG90ZWwlMkZTZWFyY2glM0ZjaGVja0luJTNEMjAyNi0wMy0wMiUyNmNoZWNrT3V0JTNEMjAyNi0wMy0wMyUyNmN1cnJlbmN5JTNEUEhQJTI2ZXB2JTNETVM0eSUyNmVzZCUzRHItYjJkTHF6NFdTN0VSUjgzMTdLWlZZN25XSUdyZTU0c09WYklzQ29hOEw4elIteFEtN2pIYnNMeVMzbWdxckw4X0FwUnc1NTdxbkhhWE5wa1VrbnFYWUlicnFTaDAyWTF2bHJGU0tYUldTS3NOWU0tT09YJTI2Zm9yY2VDdXJyZW5jeUNoYW5nZSUzRDElMjZmb3JjZUxhbmd1YWdlQ2hhbmdlJTNEMSUyNmhvdGVsSWQlM0QxMTk1Nzc2NTglMjZsYWJlbCUzRHNyYyUyNTNEc2t5c2Nhbm5lciUyNTI2dWNvdW50cnklMjUzRFBIJTI1MjZ1ZGV2aWNlJTI1M0Rtb2JpbGUlMjUyNmhvdGVsJTI1M0QxMTk1Nzc2NTglMjUyNmRheSUyNTNEMiUyNTI2bW9udGglMjUzRDAzJTI1MjZ5ZWFyJTI1M0QyMDI2JTI1MjZsb3MlMjUzRDElMjUyNm9mZmVyaWQlMjUzRG91Q1JtUWNGVE1NUSUyNTI2cHJpY2UlMjUzRDQyNjkuMDIlMjUyNmN1cnJlbmN5JTI1M0RQSFAlMjUyNnVzZXJsYW5nJTI1M0RlbiUyNTI2X3RoJTI1M0QzMmNmZTZkMTRlMjI0NjlkNWEzZmRmMDNjYTdiMWZiZmRiZjAyZmQ4YzY2Yjk5NmMlMjUyNmR0cyUyNTNEMTc3MjQxMTUzOSUyNTI2b2x1dCUyNTNEMTc3MjQxMTUzNiUyNTI2Y2FuUGF5TGF0ZXIlMjUzRGZhbHNlJTI1MjZyZXF1ZXN0VXNlckdyb3VwJTI1M0QlMjUyNm9mZmVyVXNlckdyb3VwJTI1M0RwdWJsaWMlMjZsYW5nJTNEZW4lMjZvdGklM0Q5LUxFQlhVOGlwWSUyNnByZWZlcnJlZFJhdGUlM0Q0MjY5LjAyJTI2cHJvZmlsZSUzRHIyZDJtNzNrbjglMjZyb29tcyUzRDElMjZ1c2VyQ291bnRyeSUzRFBIJTI2dXRtX2NhbXBhaWduJTNEc2t5c2Nhbm5lciUyNnV0bV9tZWRpdW0lM0RjcGMlMjZ1dG1fc291cmNlJTNEc2t5c2Nhbm5lciJ9&amp;utid=496ec82a-1f25-df5f-adb9-872c638e92f9&amp;tm_stars=0&amp;client_id=skyscanner_app&amp;redirect_delay=1000&amp;price_policy=2&amp;pre_redirect_id=e0056883-bd74-62a2-654d-9ebafb1d2e72&amp;tm_city_code=SWLP&amp;max_price=8539&amp;guests=1&amp;request_id=e0056883-bd74-62a2-654d-9ebafb1d2e72&amp;tm_country_code=PH</t>
  </si>
  <si>
    <t>11.1564278, 119.3982137</t>
  </si>
  <si>
    <t>El Nido Four SeasonÃƒÆ’Ã†â€™Ãƒâ€šÃ‚Â¢ÃƒÆ’Ã‚Â¢ÃƒÂ¢Ã¢â€šÂ¬Ã…Â¡Ãƒâ€šÃ‚Â¬ÃƒÆ’Ã‚Â¢ÃƒÂ¢Ã¢â€šÂ¬Ã…Â¾Ãƒâ€šÃ‚Â¢s Beach Resort</t>
  </si>
  <si>
    <t>https://www.google.com/maps/place/SotoGrande+Hotel+Palawan/data=!4m11!3m10!1s0x33b57ddcc6791a41:0x75a1e1a1442c07b8!5m3!1s2026-03-01!4m1!1i2!8m2!3d9.8317725!4d118.7402914!16s%2Fg%2F11vb0y3pyq!19sChIJQRp5xtx9tTMRuAcsRKHhoXU?authuser=0&amp;hl=en&amp;rclk=1</t>
  </si>
  <si>
    <t>Sotogrande Hotel Palawan</t>
  </si>
  <si>
    <t>www.skyscanner.com.ph/hotel_deeplink/4.0/PH/en-US/PHP/h_ad/216758127/2026-03-05/2026-03-06/hotel/hotel/hotels?legacy_provider_id=22&amp;rooms=1&amp;closed_user_group=general&amp;hb_data=wgLgFJfw4VQdv5v8SfVVsBzz4lv_-re4VGuV3i7xROnXgy6TugwECuOpdvedPKqp273phD7U4CDBVvXkTuHf6ZyomHJV5T1fnJjBzfMH3LOvdHLYRkYNNW2iVPTzqe9oHewIb8V3JgrVh-d1lOk0mXkYP6f7fhNE7ofX2eM9_8yWtjWoI10br46mOm26ddmylg1HPbFWCiRBrI3bHHEOZ9fL9UDjRjpg7ITdWNgPscnVLKjrY-r8E17a_3UJqOSUIy1YSiBSrvhgmGZEhCrAJsyGV8F5MVwFeELxLOyy_idcltoHMi7Y2LnEbc83V4Vgs4a9EtEEstu6lSN_SjSxh1t2aSXmC1am8JDTvx37BrjOJgKnVnBsiVFP1wVeI5gT9KpSAfCwkmAJKVNVbJkXv_A6q7WELnxmt4MyogFz18zx&amp;q_datetime_utc=2026-03-05T14%3A30%3A40&amp;ticket_price=2691&amp;quote_id=-1306109517281971366&amp;utid_state=1&amp;channel=iphone&amp;price_without_closed_user_group=4600&amp;tm_place_name=Tagburos&amp;deeplink_data=eyJmaWVsZHMiOnsic2lnbmF0dXJlIjoiZDMwMzdiNWE4NTZlYzUzNWRlMzE3MzVlMTJhOTE0ZDYifSwidXJsIjoiaHR0cHM6Ly93d3cuYWdvZGEuY29tL3BhcnRuZXJzL3BhcnRuZXJzZWFyY2guYXNweD9jaWQ9MTg0NjM4MyZoaWQ9NDUxNjAwNzgmY3VycmVuY3k9UEhQJmNoZWNraW49MjAyNi0wMy0wNSZjaGVja291dD0yMDI2LTAzLTA2Jk51bWJlcm9mQWR1bHRzPTEmTnVtYmVyb2ZDaGlsZHJlbj0wJlJvb21zPTEmbWNpZD0yODIwMCZtYXN0ZXJSb29tSWQ9NzEzOTk5MjkyJm1wdD1SVXhGTUZwRE4wZHdabFpGUVZkd1YzaGxibEoxVkc1R2VXSTNkR1pETTBkd2MzRXJkREphUTFWaWJrZFdSRVpGUjJkV1ZVWjZVVFV5Y1VGNVEwUlRZM3AwVWpWbmN6UmlVbGt6ZUdSblBUMCZUb3RhbFByaWNlPTI2OTAuNTgmVG90YWxUYXg9MzIzLjkxJlRvdGFsRmVlPTIxNC4yMCZUb3RhbFN1cmNoYXJnZT0wJm1jdXI9UEhQIn0%3D&amp;utid=9f129825-afb4-9e9d-31ae-c65a9173eade&amp;tm_stars=4&amp;client_id=skyscanner_app&amp;price_policy=2&amp;pre_redirect_id=9056e292-9875-ad72-68f0-e59daa94783c&amp;tm_city_code&amp;max_price=6073&amp;guests=1&amp;request_id=9056e292-9875-ad72-68f0-e59daa94783c&amp;tm_country_code=PH</t>
  </si>
  <si>
    <t>Located in Puerto Princesa, 3.8 miles from Honda Bay, Sotogrande Hotel Palawan provides accommodations with an outdoor swimming pool, free private parking, a restaurant and a bar. The property is around 5.</t>
  </si>
  <si>
    <t>www.skyscanner.com.ph/hotel_deeplink/4.0/PH/en-US/PHP/h_ad/129836225/2026-03-05/2026-03-06/hotel/hotel/hotels?legacy_provider_id=22&amp;rooms=1&amp;closed_user_group=general&amp;hb_data=hOaasCl8hofruHSqC_5InuS_unpQ1VZOFNiXe1kRkmDx-MjDLN4Sfb3MU55JFBVL_mzT7gHWdVPEaRWxEF0dA1KOi5j-a83V5M8kHlNMCLmqX_qnwsod-07-RxzE7fJd7YwR3xyaS1hzI5oIxWo81B1UVwu5x4btyS-K986YAcX-sa1amkJHP2L2KqM9d4nGcQkSG1re6EumpztyV1lP7QSoNDwPWGXfqpSkHh9uqeWtP19B6_jSMKV_P_p15frSdae7xzd9CZj2Pk4i2WvllsoDD8okYhPwjFSNhXV6aqKJVFVRg_2yqkKbsEfcz6TdUIpsJxP5d6KIYik89Wg08VH9PGggf9DEt-ULqzR1kU2wWblXcro3TJJbb684ySVeZBvlr9YSoP0skB6VeO3Ov__cZ-AaDV1yIkEDIcxW-nXH&amp;q_datetime_utc=2026-03-05T14%3A30%3A43&amp;ticket_price=1402&amp;quote_id=-3200828378014658154&amp;utid_state=1&amp;channel=iphone&amp;price_without_closed_user_group=3500&amp;tm_place_name=Bancaobancao&amp;deeplink_data=eyJmaWVsZHMiOnsic2lnbmF0dXJlIjoiOTFiNjlhZTgxYTdlNmMzMTFkYTY5ZDIzNzY2ZGI0YmQifSwidXJsIjoiaHR0cHM6Ly93d3cuYWdvZGEuY29tL3BhcnRuZXJzL3BhcnRuZXJzZWFyY2guYXNweD9jaWQ9MTg0NjM4MyZoaWQ9NjY1OTQ4JmN1cnJlbmN5PVBIUCZjaGVja2luPTIwMjYtMDMtMDUmY2hlY2tvdXQ9MjAyNi0wMy0wNiZOdW1iZXJvZkFkdWx0cz0xJk51bWJlcm9mQ2hpbGRyZW49MCZSb29tcz0xJm1jaWQ9MzMyJm1hc3RlclJvb21JZD0zMzYyMjA4Jm1wdD1kRmtyVDNKWGQxWktWMHBCYUM5QlJrUllMMGxCWTI4MlZXbExOMkZrYkhaRVJuZFBOMjlaVXk4MVZWRmlSbUZTUWpKS0wxTTBaMlZXTjNVMk1HZE9WVVppWkRWUFRHcDVPRUpDTm0xRmR6MCZUb3RhbFByaWNlPTE0MDEuNjcmVG90YWxUYXg9MTMxLjUyJlRvdGFsRmVlPTEyMS4yNCZUb3RhbFN1cmNoYXJnZT0wJm1jdXI9UEhQIn0%3D&amp;utid=01bc76e1-3af7-da6c-fd85-2e2c482b3d3e&amp;tm_stars=3&amp;client_id=skyscanner_app&amp;price_policy=2&amp;pre_redirect_id=1efe026c-7aff-2595-eeab-abd11f6cceca&amp;tm_city_code&amp;max_price=1713&amp;guests=1&amp;request_id=1efe026c-7aff-2595-eeab-abd11f6cceca&amp;tm_country_code=PH</t>
  </si>
  <si>
    <t>Marianne Hotel offers top-notch services and amenities, ensuring guests experience utmost comfort.Share your photos and respond to emails at your convenience, thanks to the free Wi-Fi internet access offered by hotel.Should you require transportation to or from the airport, hotel is able to organize it prior to your arrival date. Experience the wonders of Palawan with ease by utilizing the services provided at car hire.Visitors can take advantage of complimentary parking directly at the hotel. Reception services such as luggage storage and safety deposit boxes are available to accommodate your requirements.Should you desire access to the top entertainment in the city, assistance can be provided by the hotel's tours. Traveling with minimal luggage is achievable at Marianne Hotel due to the hotel's laundry service ensuring your garments stay fresh.Room amenities feature daily housekeeping, allowing you to unwind and make the most of your visit. Smoking is limited to specified smoking zones. Each accommodation at Marianne Hotel is thoughtfully created and adorned to provide visitors with a comfortable, home-like atmosphere.In certain rooms, the hotel offers linen service and air conditioning for guest convenience and satisfaction.At Marianne Hotel, the uniquely tailored rooms provide a configuration choice resembling a balcony or terrace. In select rooms, guests at the hotel can enjoy top-notch in-room entertainment with television and cable TV available for their convenience.Marianne Hotel offers a hair dryer and toiletries in the restrooms of specific accommodations. Embark on your holiday experience in the most ideal manner. Commence each morning of your visit with an on-site breakfast.Marianne Hotel provides a superb assortment of leisure amenities for guests to enjoy.Unwind after your day by exploring the massage and find warmth and relaxation. Each day at hotel, immerse yourself in the invigorating waters of the pool, perfect for a rejuvenating plunge or a series of revitalizing laps.</t>
  </si>
  <si>
    <t>Greenspace Palawan Hotel</t>
  </si>
  <si>
    <t>https://www.google.com/maps/place/Palawan+Uno+Hotel/data=!4m11!3m10!1s0x33b56394c85a795f:0x53d44338492e33ca!5m3!1s2026-03-01!4m1!1i2!8m2!3d9.7550354!4d118.7471588!16s%2Fg%2F11b63vx2s1!19sChIJX3layJRjtTMRyjMuSThD1FM?authuser=0&amp;hl=en&amp;rclk=1</t>
  </si>
  <si>
    <t>www.skyscanner.com.ph/hotel_deeplink/4.0/PH/en-US/PHP/h_xp/129838423/2026-03-02/2026-03-03/hotel/hotel/hotels?legacy_provider_id=1&amp;rooms=1&amp;closed_user_group=mobile&amp;hb_data=-wX4yFGaifgNZFfJc7fr-zZjccN_FYOCI8Z0o-JQCta1uNsYKUibeEkEu2BDKmA1nda4nA4od_wvTSnrzGXbewRgdEujWmDtkU8Xl7jl1weYFOY-1ReJscpg7uG4D2eXpidDWLX_j1GQoxfuk6XPiCFQ5V5zf5oIUhFrZzQ0JW2z9vy98UMNxFpaL9IU5kDv7SiEPJ6KcOz9VKxrl8bbZtuHlSTjoEkkXDAUHcuq2cOak5vis-pPba9TO0HkZKimyWkFvsL0tNcRFDLxtLLJ1EJyTDI%3D&amp;q_datetime_utc=2026-03-02T00%3A34%3A09&amp;ticket_price=2616&amp;quote_id=1971560745623515882&amp;utid_state=1&amp;channel=iphone&amp;price_without_closed_user_group=4002&amp;tm_place_name=San+Miguel&amp;deeplink_data=eyJmaWVsZHMiOnsic2lnbmF0dXJlIjoiNzhkMjAzMjM1YTg5NjAyMzg1OTA4ZGU2MjZjNmY2MmUifSwidXJsIjoiaHR0cHM6Ly93d3cuZXhwZWRpYS5jb20ucGgvSG90ZWwtU2VhcmNoP3RwaWQ9NjgmbXBlPTE3NzI0MTA5NjkmZW5kRGF0ZT0yMDI2LTAzLTAzJmFkdWx0cz0xJmxvY2FsZT1lbl9VUyZjaGlkPTE0MzNlYTE4LWFiNzItNGVkMi05Y2MwLWEwMTFiN2I1MDE5OSZlYXBpZD00NjIzMCZtY3RjPTMmc3RhcnREYXRlPTIwMjYtMDMtMDImbXBkPUdCUCZtcG49MjAwNzY1Njg5JmN1cnJlbmN5PUdCUCZyYXRlcGxhbmlkPTIwODI3MTUxMSZtcG09MjQmbXBwPTEmbXBvPUVDJnNlbGVjdGVkPTg5NTYyNjEmbXBiPTMuNjAmbXBxPTMwLjAzJm1wYT0zMC4wMyJ9&amp;utid=8a4abe2a-fb8a-a09c-9968-315d31e6bbfa&amp;tm_stars=3&amp;client_id=skyscanner_app&amp;redirect_delay=1000&amp;price_policy=2&amp;pre_redirect_id=cd5899d3-509e-05a4-8691-0afbc9717668&amp;tm_city_code&amp;max_price=4051&amp;guests=1&amp;request_id=cd5899d3-509e-05a4-8691-0afbc9717668&amp;tm_country_code=PH</t>
  </si>
  <si>
    <t>Victoria Beach House, Puerto Princesa North Road, Roxas, Palawan, Mimaropa, Philippines</t>
  </si>
  <si>
    <t>www.skyscanner.com.ph/hotel_deeplink/4.0/PH/en-US/PHP/h_bc/136407359/2026-03-05/2026-03-06/hotel/hotel/hotels?legacy_provider_id=13&amp;rooms=1&amp;hb_data=Z7erl8ByhvDyFKpop7qx4qaoLrzSI5pn8TbN4UayIJ2K6X9w4IPUwUH39AZBItTxIKPjcP8jHB7I9J6nBfp3tv_1BuepMJAJekIt8PI4KkIYFfTfrgWCh4Zmdk0Eg2atfyfszWoyib1zKtzDc9t_WpBVkVT01RbB5Pa4se8pM4e9IpG28XJ-9XnJhmKJnTXTtIGm52os_AvRkA2ouTg-zM-By0UxZY2lMB10CsxeNVs7wN1yExUAadWuz_aDaHIxX4dFAXmPkQumTn5Ca0Soj7faXWMA7KCXyJLTiyRGZcTw1iwDcCuONPikN7eJwk_d3OvS0owMx0wOo1vNb4qZCrBg-cy40DEPWkv-pSftad8hc1I3jToRH5PhHx_igtMlw1gIJZF-rEzLDtMTivY7QwVJ4dVG3YyEyfC0bJQouuZt_YKzv14%3D&amp;q_datetime_utc=2026-03-05T14%3A30%3A42&amp;ticket_price=2400&amp;quote_id=3021276478428998374&amp;utid_state=1&amp;channel=iphone&amp;tm_place_name=San+Vicente&amp;deeplink_data=eyJmaWVsZHMiOnsic2lnbmF0dXJlIjoiMDk2MDA3OWMxNWZhYzY3ZDVkZjAxMjgyMmY5YmRjYTUiLCJibG9ja19pZCI6IjE0NTU1MzkxMV8yNzkyNTQ0MjdfMl8xXzAifX0%3D&amp;utid=1d831858-bbef-3033-c215-e93a5011a2d4&amp;tm_stars=2&amp;client_id=skyscanner_app&amp;price_policy=2&amp;pre_redirect_id=bdfa6637-eace-a3e4-c686-631e43769326&amp;tm_city_code=SWLP&amp;max_price=3335&amp;guests=1&amp;request_id=bdfa6637-eace-a3e4-c686-631e43769326&amp;tm_country_code=PH</t>
  </si>
  <si>
    <t>www.skyscanner.com.ph/hotel_deeplink/4.0/PH/en-US/PHP/h_ct/136269690/2026-03-05/2026-03-06/hotel/hotel/hotels?legacy_provider_id=31&amp;rooms=1&amp;closed_user_group=general&amp;hb_data=Ud8I7J8Ag3nrSHKHQRrfCXEKX5X2Ktg8pUNL71ezV8vXz7aJ1GasokuKhXQbyY-NxyF9l_K3C-PUzx2MuJw2wZtWhue5417N51Kw6CVDQN9mUlSprimyZEOg_YuXr8gJeW0W8EHIQjxTsfgM8vB43AHaRqyfnPGy-VONNJNMVGi1ao-yyze1OE3NX1kf4ccwsoPzFb6dJaU6ase8E4Kzbe_eAaQJXMw4Uf3bugduNbe5upXa05NIwgmeNfs9zoN4QYbdZuohSqkhyctRksWNGu32frOJyxkQRvg_NcwK5UWKu--d7RZdMBLNEf_JfmklqK6VqLDkFSGQVXiJKZuENLglXlOYd1jkdALTN7UiZ9BJ6CA9VtVKaoobfH7FGSUzwyBdL6pgpp5-exjGaDuqCDImGlpPTkv5yG0JnKr8Hw%3D%3D&amp;q_datetime_utc=2026-03-05T14%3A30%3A45&amp;ticket_price=9833&amp;quote_id=-6665163135364848504&amp;utid_state=1&amp;channel=iphone&amp;price_without_closed_user_group=11013&amp;tm_place_name=San+Vicente&amp;deeplink_data=eyJmaWVsZHMiOnsic2lnbmF0dXJlIjoiZGM3ZDVjYjg5N2RhNTI4YzY1MDBmNTc3NTQzMmNmYWMifSwidXJsIjoiaHR0cHM6Ly9waC50cmlwLmNvbS9ob3RlbHMvcmVkaXJlY3Q%2FaG90ZWxpZD03MDM3OTM1JmNpdHk9OTI3MjcmQWxsaWFuY2VpZD0xMjYwNyZzaWQ9ODg4ODMyJmNoZWNraW49MjAyNi0wMy0wNSZjaGVja291dD0yMDI2LTAzLTA2JnNob3BwaW5naWQ9YWVlMDQ4MzlhN2RiNDBlOWJiMTRjMDk5ZWM0ZGUyNmQmYWR1bHQ9MSZjaGlsZHJlbj0wJmFnZXM9Jmxhbmd1YWdlPWVucGgmbG9jYWxlPWVuX1BIJnJvb21pZD0xNzM0MzkzNzg0JnN3aWQ9MCZwYXk9UFAmZmd0PTEmaXNfc3A9UTImY3JuPTEmY3Vycj1QSFAmd2twPTEmc3RhbmQ9SDRzSUFBQUFBQUFBX3dBT0FmSC1DbXdLQWhnQkVnUUlBUkFBR21BSXVQLUN1d1lZQURBQU9Qc1JtQUh2eDYwRHFBRUF1QUVDd0FFQzBRSEQ5U2hjTDFqQVFPRUIxNk53UFdvMHcwRG9BYlhta3FBQmlBSWdpUVFBQUFBQUFBQUFBS0FFQnFvRURBamFEeEY3Rks1SDRXLVNRS0VGemN6TXpNeGpua0FhSUdGbFpUQTBPRE01WVRka1lqUXdaVGxpWWpFMFl6QTVPV1ZqTkdSbE1qWmtJQVFvbXFLbXpRWklBVklHTW1KaFpXUm1XaHdLQTFCSVVCRkhBM2dMSkNpLVB4b0RVRWhRSVVjRGVBc2tLTDRfWWdWbGJsOVFTR2k4RkhBQmVBQ0tBUWRJQVhnQXlBRUJxZ0VIQ2dNd01qSVFBdklCSW1GbFpUQTBPRE01WVRka1lqUXdaVGxpWWpFMFl6QTVPV1ZqTkdSbE1qWmtYekNTQWdFMG1nSUFBQUFBX184QkFBRF9fMk1sUzhZT0FRQUEifQ%3D%3D&amp;utid=d9a3b003-5a9b-ffac-45b6-faf39a729edb&amp;tm_stars=4&amp;client_id=skyscanner_app&amp;price_policy=2&amp;pre_redirect_id=474f79b8-aaf4-c29c-c378-55b39ce0088b&amp;tm_city_code=SWLP&amp;max_price=15544&amp;guests=1&amp;request_id=474f79b8-aaf4-c29c-c378-55b39ce0088b&amp;tm_country_code=PH</t>
  </si>
  <si>
    <t>https://www.google.com/maps/place/Barco+El+Nido+Hotel/data=!4m11!3m10!1s0x33b655c28f45f457:0x3f72ec06949cfd11!5m3!1s2026-03-01!4m1!1i2!8m2!3d11.1837866!4d119.3944594!16s%2Fg%2F11vm8qhc1z!19sChIJV_RFj8JVtjMREf2clAbscj8?authuser=0&amp;hl=en&amp;rclk=1</t>
  </si>
  <si>
    <t>11.1837866, 119.3944594</t>
  </si>
  <si>
    <t>www.skyscanner.com.ph/hotel_deeplink/4.0/PH/en-US/PHP/h_ad/222539489/2026-03-02/2026-03-03/hotel/hotel/hotels?legacy_provider_id=22&amp;rooms=1&amp;closed_user_group=general&amp;hb_data=MXYefDZa7BcieQtrPhWM0_H-ejy81D7eCzmsMvJhGHEJAPCpErE4g2ph72K4ZPEb4HW4MqIwdp5D3e-A21N0SSvBbf0WzIaBP4OKbkkwO8i9z7yMVxReOSLdxqw7CXLGM0Q04NZ35dLWILhHXoA6GVvabwhhb2HXNFxAg0KzJM2N9YYv30nCX50FiQ6CbGcCqQL5isDWhg8OR21TnIeB2klioluAQZ636xwQQgdrQp_Ij5qvwS87K_GgWksjoU2pr0baBb3Q6STKd9kW6ovidabHJNVkeBIrBhNkG_S6NE_mQbB6eBWxcImIWnAUVCXQkFGb4zYDqpDlvAhAf29VMqf95T_ihbbRUlIFykqGC-nqbUzPCxRI8jZDoZGbZnse8AAbFyjjgrVAStOrS9aB4fXZUl3ph5WtnkRO0Ed-rX9a&amp;q_datetime_utc=2026-03-02T00%3A33%3A15&amp;ticket_price=3798&amp;quote_id=-2816167079551750576&amp;utid_state=1&amp;channel=iphone&amp;price_without_closed_user_group=6000&amp;tm_place_name=El+Nido&amp;deeplink_data=eyJmaWVsZHMiOnsic2lnbmF0dXJlIjoiNjU3YzRkOWU4YTgzMmNiMTlhZmNjYzM0Yjg0ZGU3YWQifSwidXJsIjoiaHR0cHM6Ly93d3cuYWdvZGEuY29tL3BhcnRuZXJzL3BhcnRuZXJzZWFyY2guYXNweD9jaWQ9MTg0NjM4MyZoaWQ9NDkzNTE0ODcmY3VycmVuY3k9UEhQJmNoZWNraW49MjAyNi0wMy0wMiZjaGVja291dD0yMDI2LTAzLTAzJk51bWJlcm9mQWR1bHRzPTEmTnVtYmVyb2ZDaGlsZHJlbj0wJlJvb21zPTEmbWNpZD0zMzImbWFzdGVyUm9vbUlkPTk5NjUzMjA5NyZtcHQ9YlZOdmJVOUhSa1ZFTnpNck5qaHlVVVJMTjNRelVXSmFVVFV3YnpscUwxZDRWV3hEYTA1RGF6WllhUzlRYkVaVFluaE5abWRxZG1GcFkyODBjMHBwYWxNMVowOW9jR1pHUTFaSWEwRjNQVDAmVG90YWxQcmljZT0zNzk3Ljc3JlRvdGFsVGF4PTQzOS41MCZUb3RhbEZlZT0zMjAuMDUmVG90YWxTdXJjaGFyZ2U9MCZtY3VyPVBIUCJ9&amp;utid=ca2cd487-e56a-e50c-b9b1-48370d3a2630&amp;tm_stars=3&amp;client_id=skyscanner_app&amp;redirect_delay=1000&amp;price_policy=2&amp;pre_redirect_id=1b9df749-2f83-0c16-9c00-2498da81c65a&amp;tm_city_code=ENIP&amp;max_price=5563&amp;guests=1&amp;request_id=1b9df749-2f83-0c16-9c00-2498da81c65a&amp;tm_country_code=PH</t>
  </si>
  <si>
    <t>Nacpan Beach Glamping (H Hospitality Group)</t>
  </si>
  <si>
    <t>https://www.google.com/maps/place/Panja+Resort+Palawan/data=!4m11!3m10!1s0x33b563331320089f:0x523bfd3045bf209!5m3!1s2026-03-01!4m1!1i2!8m2!3d9.8141062!4d118.7357489!16s%2Fg%2F11c44fs3xy!19sChIJnwggEzNjtTMRCfJbBNO_IwU?authuser=0&amp;hl=en&amp;rclk=1</t>
  </si>
  <si>
    <t>www.skyscanner.com.ph/hotel_deeplink/4.0/PH/en-US/PHP/h_ad/139435104/2026-03-02/2026-03-03/hotel/hotel/hotels?legacy_provider_id=22&amp;rooms=1&amp;closed_user_group=general&amp;hb_data=SK4_tCctGa7xTIqrMNpgV0wi3aLiTXEO16wAnCfGjXGONZm7amTGLdg6D_B9QEu-h_jTZ_a9xX0vf8oBCll7NfvrgAY2MCtcGf35rA-qVrDg66rKYFPT8frB8S4ZwCcv-6v6pttvyFwyzQ6voqEpsej6EEgRYZYd07_c9VJEJx0REsNMmEkwzawXypLGoV4n4ed51CxFhz7P0wdjYQ7wWV6YgAKoh4i2-tkfQiRS_MaUbpTehBPfdTezl9DjnbHMwmgdCBp240oHDB695MhaXKLzNS9RNTbbVTK1J99J_hua1CepOSuu_gJ0koTFcMGzkW4OJJlv-qf9SOF7hGOoZJiubl-brCxrxs3PpriIJiFiIbke3jH0MSvAHBT0n8phkvRtZ02L_aSIs7IwLYbVF2B7W0sMKWVj_fnmnv96Ppn2&amp;q_datetime_utc=2026-03-02T00%3A33%3A19&amp;ticket_price=2821&amp;quote_id=2736823502533810154&amp;utid_state=1&amp;channel=iphone&amp;price_without_closed_user_group=3384&amp;tm_place_name=Tagburos&amp;deeplink_data=eyJmaWVsZHMiOnsic2lnbmF0dXJlIjoiZTZkOTY3MGRhZGNhZDIwY2MzYWFmZjQ5NGI1MDcyMjIifSwidXJsIjoiaHR0cHM6Ly93d3cuYWdvZGEuY29tL3BhcnRuZXJzL3BhcnRuZXJzZWFyY2guYXNweD9jaWQ9MTg0NjM4MyZoaWQ9MTE5NTM4MCZjdXJyZW5jeT1QSFAmY2hlY2tpbj0yMDI2LTAzLTAyJmNoZWNrb3V0PTIwMjYtMDMtMDMmTnVtYmVyb2ZBZHVsdHM9MSZOdW1iZXJvZkNoaWxkcmVuPTAmUm9vbXM9MSZtY2lkPTI4MTkyJm1hc3RlclJvb21JZD03NTY0NzQzMzAmbXB0PVFtMDNNM05RZFdWR1puQm1Ra3RDU2pOVGJGZ3hiSEpCWkZOTFJrMUJWVGROTlN0RE1XcDBUelZzT1VaSmRqWlJjWGM0WjBSSlNETjNTM2xQV210TU5XUklNa3R5YkU0M2MzSmtkMnBYUlU0JlRvdGFsUHJpY2U9MjgyMS4xNSZUb3RhbFRheD0zNjcuOTgmVG90YWxGZWU9MC4wMCZUb3RhbFN1cmNoYXJnZT0wJm1jdXI9UEhQIn0%3D&amp;utid=9083a22a-295d-fbc2-dbec-fc9d12de19d7&amp;tm_stars=0&amp;client_id=skyscanner_app&amp;redirect_delay=1000&amp;price_policy=2&amp;pre_redirect_id=a6427f65-491a-7223-0c79-ec4d22f60b61&amp;tm_city_code&amp;max_price=2950&amp;guests=1&amp;request_id=a6427f65-491a-7223-0c79-ec4d22f60b61&amp;tm_country_code=PH</t>
  </si>
  <si>
    <t>https://www.google.com/maps/place/Corto+Del+Mar+Hotel/data=!4m11!3m10!1s0x33ba1c2c900d3321:0x5c8e9c6de3cc283d!5m3!1s2026-03-01!4m1!1i2!8m2!3d11.9972531!4d120.2066838!16s%2Fg%2F12hnz58h5!19sChIJITMNkCwcujMRPSjM422cjlw?authuser=0&amp;hl=en&amp;rclk=1</t>
  </si>
  <si>
    <t>Corto del Mar, Comesaria Street, Poblacion 2, Poblacion 1, Coron, Palawan, Mimaropa, 5316, Philippines</t>
  </si>
  <si>
    <t>Corto del Mar Hotel</t>
  </si>
  <si>
    <t>www.skyscanner.com.ph/hotel_deeplink/4.0/PH/en-US/PHP/h_ct/134158526/2026-03-02/2026-03-03/hotel/hotel/hotels?legacy_provider_id=31&amp;rooms=1&amp;closed_user_group=general&amp;hb_data=tywLUy8Tufk3GLiu_fRd9pdhdfs-L2S_sVu1OVfU4M85tsV7BaYTslFzdmxvZRedNyT_ezUYYHu0W8VWrvUAIz5SI9HP66JYKNNTzvjMyh2mlnZL4dL2bu2d3NzDH3rcRBE2joMzlfnTxfrLPhYhn9uKeLnpKj0Xx71k5LgcRvkMRnHh88vvs_3-zHU2_u7oUJHXClnRKoILri1bdwpxp2laFK63DV0wDWd271rOw45gzpz4c2XfsjYxWaCGUfXZwO_moVdwSEyZjNrqFcHEDGaDhvyCIoGEtXG4_b35kqUyAxXvnCb6RiZ7uHZPZrCLRh92YD1YTGde32nS6CQ8YgmJKv2cVtyewOyy-LVyeMyjMWsU5RoJok0TPyepZ_qFxCaySZyQcT1VoZM4V6VN8lYdGqWYYjtj081R_HxiGQ%3D%3D&amp;q_datetime_utc=2026-03-02T00%3A33%3A20&amp;ticket_price=6879&amp;quote_id=2660061165104852902&amp;utid_state=1&amp;channel=iphone&amp;price_without_closed_user_group=8479&amp;tm_place_name=Coron&amp;deeplink_data=eyJmaWVsZHMiOnsic2lnbmF0dXJlIjoiN2IzM2VmYzkxNDg3NTQwNGE3NWEzODVhNjhjNjc0NjkifSwidXJsIjoiaHR0cHM6Ly9waC50cmlwLmNvbS9ob3RlbHMvcmVkaXJlY3Q%2FaG90ZWxpZD03MDA5MTUmY2l0eT04NjEzNCZBbGxpYW5jZWlkPTEyNjA3JnNpZD04ODg4MzImY2hlY2tpbj0yMDI2LTAzLTAyJmNoZWNrb3V0PTIwMjYtMDMtMDMmc2hvcHBpbmdpZD0wMWU1OGJhNjVjMTE0YWFiYTYyMTNkNmQxODYwYjZkOSZhZHVsdD0xJmNoaWxkcmVuPTAmYWdlcz0mbGFuZ3VhZ2U9ZW5waCZsb2NhbGU9ZW5fUEgmcm9vbWlkPTE2MDgwNDAxMzEmc3dpZD0wJnBheT1QUCZmZ3Q9MSZjcm49MSZjdXJyPVBIUCZ3a3A9MSZzdGFuZD1INHNJQUFBQUFBQUFfd0QtQUFIX0Nsd0tBaGdCRWdRSUFSQUFHbEFJd18zaV9nVVlBREFBT1BzUm1BSHo0eXFvQVFDNEFRTEFBUUxSQVNsY2o4STFfcmRBNFFIaGVoU3VSOS02UU9nQnBZYms4QUdJQWlDSkJBQUFBQUFBQUFBQW9BUUFvUVdGNjFHNEhrdUpRQm9nTURGbE5UaGlZVFkxWXpFeE5HRmhZbUUyTWpFelpEWmtNVGcyTUdJMlpEa2dCQ2lFc3BQTkJrZ0JVZ1psWkdKak9USmFIQW9EVUVoUUVSQllPYlRJZHI0X0dnTlFTRkFoRUZnNXRNaDJ2ajlpQldWdVgxQklhTGtVY0FGNEFJb0JCMGdCZUFESUFRR3FBUWNLQXpBeU1oQUM4Z0VpTURGbE5UaGlZVFkxWXpFeE5HRmhZbUUyTWpFelpEWmtNVGcyTUdJMlpEbGZNcElDQVRTYUFnQUFBQURfX3dFQUFQX19uQlBsOF80QUFBQSJ9&amp;utid=70f06606-8f64-132c-de85-55456675cce5&amp;tm_stars=4&amp;client_id=skyscanner_app&amp;redirect_delay=1000&amp;price_policy=2&amp;pre_redirect_id=d119e489-3e76-2d3f-1d52-e3718230f5a0&amp;tm_city_code=PXCN&amp;max_price=7384&amp;guests=1&amp;request_id=d119e489-3e76-2d3f-1d52-e3718230f5a0&amp;tm_country_code=PH</t>
  </si>
  <si>
    <t>Poblacion 2, Poblacion 1, Coron, Palawan, Mimaropa, 5316, Philippines</t>
  </si>
  <si>
    <t>With a stay at Corto del Mar Hotel in Coron (Coron Town Proper), you'll be a 5-minute walk from San Agustin Parish Church and 6 minutes by foot from Coron Central Plaza.
This family-friendly hotel is 0.4 mi (0.6 km) from Iglesia ni Cristo and 0.4 mi (0.7 km) from CYC Beach.
Take advantage of recreation opportunities such as an outdoor pool or take in the view from a terrace and a garden.
This hotel also features complimentary wireless internet access, concierge services, and babysitting (surcharge).
Satisfy your appetite for lunch or dinner at the hotel's restaurant, or stay in and take advantage of the room service (during limited hours).
Unwind at the end of the day with a drink at the bar/lounge or the poolside bar. Buffet breakfasts are available daily from 6:00 AM to 10:00 AM for a fee.
Featured amenities include dry cleaning/laundry services, a 24-hour front desk, and luggage storage.
Free self parking is available onsite.
Make yourself at home in one of the 32 air-conditioned rooms featuring flat-screen televisions.
Cable television is provided for your entertainment. Bathrooms feature showers, complimentary toiletries, and bidets.
Conveniences include safes and desks, and housekeeping is provided daily.</t>
  </si>
  <si>
    <t>www.skyscanner.com.ph/hotel_deeplink/4.0/PH/en-US/PHP/h_ad/158837898/2026-03-05/2026-03-06/hotel/hotel/hotels?legacy_provider_id=22&amp;rooms=1&amp;closed_user_group=general&amp;hb_data=fmwG0Mmeyi1xMvRzgmc1H6priWsYMaMENJw6guWmDq-aYnqkBSnxJvryb1R4fHvEWMVuQ5sFgFmwA02fq7knLPLJwNl0yvGXXA1LHgzcfa3F78mW2mnhfJvCsC2EkFC8KPV7Tpz4BX2fbtou1wbJ9BkC_96iOegqHX2_hPQseieJsgrh5PGH2Ci_aYIYji4yXQwnr69-5gJwHhvqoxOQ_0GhKiVwMf-kobesPYxmWYO43tjmn3PQR2qcDaWC4DjAw2-P6AVmKH3bp2GfvJK6CF6SymDx6hcQmqHyglJlSzc1SSSvshAvj6VtKvG9aUW8epP4ofbdeXvjyo3CvhsttfRmj8QHVytZw-APk1i54OI-iyOFuEsNC_maYlN4wM27FIP0G8HFEbFBFOWvwi2DHEgYxSHImpvPnLR8NfXMo-zZ&amp;q_datetime_utc=2026-03-05T14%3A30%3A47&amp;ticket_price=1473&amp;quote_id=-8506439216655541364&amp;utid_state=1&amp;channel=iphone&amp;price_without_closed_user_group=1831&amp;tm_place_name=Minuit&amp;deeplink_data=eyJmaWVsZHMiOnsic2lnbmF0dXJlIjoiMzBiMDQ0NzYwNTg5Mzg2ZDIyNWE4OWE4NmNhYzg4ZGYifSwidXJsIjoiaHR0cHM6Ly93d3cuYWdvZGEuY29tL3BhcnRuZXJzL3BhcnRuZXJzZWFyY2guYXNweD9jaWQ9MTg0NjM4MyZoaWQ9NDAwMDQ0JmN1cnJlbmN5PVBIUCZjaGVja2luPTIwMjYtMDMtMDUmY2hlY2tvdXQ9MjAyNi0wMy0wNiZOdW1iZXJvZkFkdWx0cz0xJk51bWJlcm9mQ2hpbGRyZW49MCZSb29tcz0xJm1jaWQ9MjgwMjUmbWFzdGVyUm9vbUlkPTExMTA0NTE0MDgmbXB0PWRWQnVZa1JHUVdoVk1XUTFRbWd3VG5CVmVITkZRVEkxTUVwR1RGRk5hMnhVWnl0T2VUQllLMDlFU2pCTWMwMW9jRGcyV1ZWQ1NWTm5kbHBOZHpSellYTXJNMms1TnpkT2Jrb3pkRUpSUFQwJlRvdGFsUHJpY2U9MTQ3Mi45OSZUb3RhbFRheD0xMzguMDUmVG90YWxGZWU9MTI3LjU3JlRvdGFsU3VyY2hhcmdlPTAmbWN1cj1QSFAifQ%3D%3D&amp;utid=01e8a24c-1278-3195-50cd-fda6a1bc48df&amp;tm_stars=2&amp;client_id=skyscanner_app&amp;price_policy=2&amp;pre_redirect_id=958c2610-3e8f-7397-8b4b-f35fdfcde4d5&amp;tm_city_code&amp;max_price=1473&amp;guests=1&amp;request_id=958c2610-3e8f-7397-8b4b-f35fdfcde4d5&amp;tm_country_code=PH</t>
  </si>
  <si>
    <t>9.7689943, 118.7270303</t>
  </si>
  <si>
    <t>Marina Palawan Boutique Nature Resort</t>
  </si>
  <si>
    <t>www.skyscanner.com.ph/hotel_deeplink/4.0/PH/en-US/PHP/h_bc/218783310/2026-03-05/2026-03-06/hotel/hotel/hotels?legacy_provider_id=13&amp;rooms=1&amp;closed_user_group=apps&amp;hb_data=z3-_Ck4xKg81qm-H8wiIdYNcdttCxdDRVZkWx0JgKs5S861rUkfmbqo-Ze5iAPaFVVdivy_xQHnlQtJvMDzjpDpPN46xSUiTEq5iwtbLpWfakwU4S8_DEiYeIVxmZwh47jNgL5enQ1w_pCx2CkJfZtcGakmUVJOXo38FGJxTzP7rc9S0yAQv4X2-YeXdr4tgGzaD9pQU4sQKgs4eclFIETD2fKNlqOvWsnAIsOqakrpk8k4CW2bmYlUnPNyV1VUWDila5lQL4w28-fR4TWcGf8ErHkTLtWCd7Ae-paoBnWmK373DqXes6dtN257JoIvPGLsxOxXe-TiBMV22J5tsU9WkmHpICKQwc0o92jB1r6oKep9MKbmZAMJYxKdTyKH7fC6J3tYs6iypmNDbMaDZvlQxCFq1w-c9qp6ga5Tr3qS7sGwqtIA%3D&amp;q_datetime_utc=2026-03-05T14%3A30%3A47&amp;ticket_price=903&amp;quote_id=-8141516775200544751&amp;utid_state=1&amp;channel=iphone&amp;price_without_closed_user_group=1160&amp;tm_place_name=Tiniguiban&amp;deeplink_data=eyJmaWVsZHMiOnsic2lnbmF0dXJlIjoiMGEyM2U2NGRiZGNhNzZhZTkwMzU0OTQxNzU4YmQzMGUiLCJibG9ja19pZCI6IjE1NjEwODkyM18xMTI0NzE0MjVfMF80Ml8wIn19&amp;utid=b1133a3b-1283-78ef-d3aa-d3dee10cfe0b&amp;tm_stars=3&amp;client_id=skyscanner_app&amp;price_policy=2&amp;pre_redirect_id=f984745c-9a7a-a342-d37c-d3e68ea1c4f9&amp;tm_city_code&amp;max_price=6732&amp;guests=1&amp;request_id=f984745c-9a7a-a342-d37c-d3e68ea1c4f9&amp;tm_country_code=PH</t>
  </si>
  <si>
    <t>Marina Del Bay, Colonel R. Gabuco Road, Sandiwa, Tiniguiban, Puerto Princesa, Mimaropa, 5300, Philippines</t>
  </si>
  <si>
    <t>Located in Puerto Princesa City and with Honda Bay reachable within 3.1 mi, Marina Palawan Boutique Nature Resort offers an outdoor swimming pool, nonsmoking rooms, free WiFi and a garden. The property is set 5.</t>
  </si>
  <si>
    <t>https://www.google.com/maps/place/Club+Paradise+Palawan+Power+House,+Coron/data=!4m11!3m10!1s0x33b98904623dcc19:0x8dc9348b7d5d2182!5m3!1s2026-03-01!4m1!1i2!8m2!3d12.2344149!4d120.0889092!16s%2Fg%2F11rqjcdh0j!19sChIJGcw9YgSJuTMRgiFdfYs0yY0?authuser=0&amp;hl=en&amp;rclk=1</t>
  </si>
  <si>
    <t>www.skyscanner.com.ph/hotel_deeplink/4.0/PH/en-US/PHP/h_xp/157122062/2026-03-05/2026-03-06/hotel/hotel/hotels?legacy_provider_id=1&amp;rooms=1&amp;closed_user_group=mobile&amp;hb_data=9coT_Y5lrXjOQq72HXZmVZpRtaLX9blIltqXAD4nVAEIKAm2uwKmyf8WVGR6u-hdEGRKIV5LrVh0kWBZwKnFQoDjIsFbOWrlGgajwd1sUDZiVxXL-gHwOgxBmdoSEYwiI_YwGF3czM5wYfM9eaHA66lFr6oZlw1xn4X1LSExXndmMKuKgk786wSVfRxY8Y6knpQlM2kqyGDSX-wf4PN_joEy5a5mZe1OoDd47U7N6ZC-Rfluhj_fUH0tWM5jXeO1-K8k5cZ7zvSSpeL2uUHpD2NWkHg%3D&amp;q_datetime_utc=2026-03-05T14%3A30%3A50&amp;ticket_price=27855&amp;quote_id=-210091004637597382&amp;utid_state=1&amp;channel=iphone&amp;price_without_closed_user_group=32771&amp;tm_place_name=Coron&amp;deeplink_data=eyJmaWVsZHMiOnsic2lnbmF0dXJlIjoiZDc3ZjAzZDQ2Yzk4MGYxNzcyMjBiNWE4NDExZjU4NmYifSwidXJsIjoiaHR0cHM6Ly93d3cuZXhwZWRpYS5jb20ucGgvSG90ZWwtU2VhcmNoP3RwaWQ9NjgmbXBlPTE3NzI3MjAyMjYmZW5kRGF0ZT0yMDI2LTAzLTA2JmFkdWx0cz0xJmxvY2FsZT1lbl9VUyZjaGlkPTNkNzVkZmVjLTU2Y2MtNDg1YS05NDg5LTI5YTgzZDZkNDEzZCZlYXBpZD00NjIzMCZtY3RjPTMmc3RhcnREYXRlPTIwMjYtMDMtMDUmbXBkPUdCUCZtcG49MzI1NjU0NTE5JmN1cnJlbmN5PUdCUCZyYXRlcGxhbmlkPTM5ODg1NTU4MyZtcG09MjQmbXBwPTEmbXBvPUVDJnNlbGVjdGVkPTU1NDYzMiZtcGI9NTQuNDgmbXBxPTMyMC43OSZtcGE9MzAyLjYzIn0%3D&amp;utid=a3bddd79-5630-2092-bf7e-54a42d1a85d6&amp;tm_stars=5&amp;client_id=skyscanner_app&amp;price_policy=2&amp;pre_redirect_id=dbbdc866-013f-0379-7c16-494d686d5597&amp;tm_city_code=PXCN&amp;max_price=32640&amp;guests=1&amp;request_id=dbbdc866-013f-0379-7c16-494d686d5597&amp;tm_country_code=PH</t>
  </si>
  <si>
    <t>www.skyscanner.com.ph/hotel_deeplink/4.0/PH/en-US/PHP/h_bc/130422036/2026-03-02/2026-03-03/hotel/hotel/hotels?legacy_provider_id=13&amp;rooms=1&amp;closed_user_group=general&amp;hb_data=2n-1J7hfvkXjbHibeV_LLhEhdf4ddUr_kx1MyygeaJn-74uH2D6AEwIxUbC3CpCPAWI9fDDAkhQhekHfqz9aBoLxKCwJfEIP-riQX8bHO3C0GaQ703yJuAlcwa7Z_bN3mRrrGlbAh-VaN3Lg8nAFavLFrpuiVPNf78Rh2FTIeKCnQp_CtVe8Bobz2OtQppuQ_FUC6tFSBAdXk1P3jWxGKcv3po3gtYz2iEKrIf-366FfY27eRQ_Qb1TmiXuw2AJ6PAPLY92bqSVf6rN3a85GlvXo5I5zePn6FqVjqCMUUqgMAX4IIlkH3vak2f4zvS-d2_f_iduusZPm72Ayhn-e0Q_YPiar6QOxPfFVnuFuI3mP7bft3u0LasvoxkeadlTQEV8-vDNPc3cjBj3dmraxu_bP6sWwactupKy2-V_jqvVvvXHUblU%3D&amp;q_datetime_utc=2026-03-02T00%3A33%3A31&amp;ticket_price=3963&amp;quote_id=-4173326755081703732&amp;utid_state=1&amp;channel=iphone&amp;price_without_closed_user_group=4987&amp;tm_place_name=Dauin&amp;deeplink_data=eyJmaWVsZHMiOnsic2lnbmF0dXJlIjoiYmVhZTk1NDk3NGVkNzFlMDQ5YjMwZDY4ZWUxMWFlZmUiLCJibG9ja19pZCI6InYxX0NnRXRFTXdDR2lnS0hUSXdNall0TURNdE1ESlVNREE2TURBNk1EQXVNREF3S3pBM09qQXdFQUVZM3dFb0FUZ0JJZ0lJQVE9PV9DaUVJbHBPdHd3RVFBaUEyS016Y2lnWXdBa29MTUVReE1EQlFYekV3TUZCUW1BVVNBZ2dCR2dRb0FqQUJJZ1FJQWhnQyJ9fQ%3D%3D&amp;utid=0ebc3400-a0b3-fd0a-2bd9-e061a747c326&amp;tm_stars=3&amp;client_id=skyscanner_app&amp;redirect_delay=1000&amp;price_policy=2&amp;pre_redirect_id=6365f74c-d82e-cece-4dd5-3eb42d8a6522&amp;tm_city_code&amp;max_price=4450&amp;guests=1&amp;request_id=6365f74c-d82e-cece-4dd5-3eb42d8a6522&amp;tm_country_code=PH</t>
  </si>
  <si>
    <t>www.skyscanner.com.ph/hotel_deeplink/4.0/PH/en-US/PHP/h_xp/200471114/2026-03-02/2026-03-03/hotel/hotel/hotels?legacy_provider_id=1&amp;rooms=1&amp;closed_user_group=mobile&amp;hb_data=3zy5yuj9RdYQcNHGQzJ2EenR2eB3JlT_xTNvGAz4XdQ_QraZ84TJSKhY2cUfz6puIeNxz96AlUgeQQrGfIwASyTKjxLDR4MNZxWK_Z0Slv9o2Sjr6TXQ0_6EnsvAHlFZzLT8M7snY_slAPeRhdo1Z4ZG1Fd8oSNEC4J_iJCpcnOpb6aZ38dpjMSnxpPsbrhVaXWhTrIOYT1o3QwQf4A16tUk_V6Xdny6O6vrufa5hmwsjoGyJ6iv_jyjbeE7l7LsU2R0e6qCXzNCvOoc8ZVK5aEdvBY%3D&amp;q_datetime_utc=2026-03-02T00%3A34%3A32&amp;ticket_price=4502&amp;quote_id=8435058888826474965&amp;utid_state=1&amp;channel=iphone&amp;price_without_closed_user_group=5002&amp;tm_place_name=El+Nido&amp;deeplink_data=eyJmaWVsZHMiOnsic2lnbmF0dXJlIjoiOWEwOWVjM2UzYmZiNGM4MTAzNGZhNTgyNTM1NzBiZWEifSwidXJsIjoiaHR0cHM6Ly93d3cuZXhwZWRpYS5jb20ucGgvSG90ZWwtU2VhcmNoP3RwaWQ9NjgmbXBlPTE3NzI0MDk3MjkmZW5kRGF0ZT0yMDI2LTAzLTAzJmFkdWx0cz0xJmxvY2FsZT1lbl9VUyZjaGlkPTg1MjE0NTlhLWYxM2EtNDUzMC04MDk2LTNmZjE5MmRjODk2MCZlYXBpZD00NjIzMCZtY3RjPTMmc3RhcnREYXRlPTIwMjYtMDMtMDImbXBkPUdCUCZtcG49MzI4MTk1MTQxJmN1cnJlbmN5PUdCUCZyYXRlcGxhbmlkPTQwODA2NDk2MCZtcG09MjQmbXBwPTEmbXBvPUhDJnNlbGVjdGVkPTk3NTgyNTMwJm1wYj01LjI2Jm1wcT01Ny44OCZtcGE9NTIuNjIifQ%3D%3D&amp;utid=daf7d023-3725-c578-0400-6f073266a63f&amp;tm_stars=3&amp;client_id=skyscanner_app&amp;redirect_delay=1000&amp;price_policy=2&amp;pre_redirect_id=12845ec2-2422-de24-b486-dfc4dbe3f919&amp;tm_city_code=ENIP&amp;max_price=8849&amp;guests=1&amp;request_id=12845ec2-2422-de24-b486-dfc4dbe3f919&amp;tm_country_code=PH</t>
  </si>
  <si>
    <t>Ocam-ocam, New Busuanga, Busuanga, Palawan, Mimaropa, Philippines</t>
  </si>
  <si>
    <t>Ocam Ocam Casadyan Inn</t>
  </si>
  <si>
    <t>www.skyscanner.com.ph/hotel_deeplink/4.0/PH/en-US/PHP/h_ad/218282195/2026-03-05/2026-03-06/hotel/hotel/hotels?legacy_provider_id=22&amp;rooms=1&amp;closed_user_group=general&amp;hb_data=ZnvZftEbF47r6Fop4DrdUchyUiUMG8MONVSP6_H_pVcTD3p2usuIz0inDCmCXNjk9Zc9ZqNCswzRfUgTMo4RNaAU9CDgi080HW8q5jj39UjJl8qpzJ9yFBgf-tV9ACW5-EuUxxdYpLN6xg8LM8g6FjvCk_pq51bRnjl62Id6G_KhgDjrUjBypgJfx6-e4GmPc9ugFJFRukJrlxs90JH7r0tme1tol8UEobKurKbhWpmoVRGPo1a5KFa9nrFAOHaRQzDEbqQlTOwFDOZGzeOtiKiChMj-OzEVAJDSadUwmhQeSaZC-nYWMQS3MrrIH59hgHrkru13mZJsQvPkrsdFH7y1vfL-6DnCk6wQH5IZUt-y8V1GeDTNHaoPuHN1gHtY_qnbhKIkkqcoQH9GP0WfW7215gXoOfzusEftLsHjxngs&amp;q_datetime_utc=2026-03-05T14%3A30%3A50&amp;ticket_price=1134&amp;quote_id=8869282936668961556&amp;utid_state=1&amp;channel=iphone&amp;price_without_closed_user_group=1375&amp;tm_place_name=Busuanga&amp;deeplink_data=eyJmaWVsZHMiOnsic2lnbmF0dXJlIjoiNTY1MWQyZDAwODdjNjg0ZWM1MDlhOGFlZmIwNzJiYjUifSwidXJsIjoiaHR0cHM6Ly93d3cuYWdvZGEuY29tL3BhcnRuZXJzL3BhcnRuZXJzZWFyY2guYXNweD9jaWQ9MTg0NjM4MyZoaWQ9NTkzMzg1MzImY3VycmVuY3k9UEhQJmNoZWNraW49MjAyNi0wMy0wNSZjaGVja291dD0yMDI2LTAzLTA2Jk51bWJlcm9mQWR1bHRzPTEmTnVtYmVyb2ZDaGlsZHJlbj0wJlJvb21zPTEmbWNpZD0zMDM4Jm1hc3RlclJvb21JZD04OTMyMjg2MDMmbXB0PWRVZElXWHBKZW5ZNFYzUnhVMk0yVVVvdmRtWlRjbFU1U213dk5FVXdNRlZsVlRCTGVHbHVkelJLSzJwaWR6VlRlbWRyYmlzMk1HbzNWSHBzVDJneEx6SXJiVmx4YkZOd1UzSXJSbVpSUFQwJlRvdGFsUHJpY2U9MTEzMy42MiZUb3RhbFRheD0yMDQuNDImVG90YWxGZWU9MC4wMCZUb3RhbFN1cmNoYXJnZT0wJm1jdXI9UEhQIn0%3D&amp;utid=26d447f9-7f48-c5f8-a270-3b9ea49acda4&amp;tm_stars=0&amp;client_id=skyscanner_app&amp;price_policy=2&amp;pre_redirect_id=572281e8-6394-fcd2-a8e1-a5c718a97171&amp;tm_city_code=USUP&amp;max_price=1134&amp;guests=1&amp;request_id=572281e8-6394-fcd2-a8e1-a5c718a97171&amp;tm_country_code=PH</t>
  </si>
  <si>
    <t>Located in New Busuanga, a few steps from Ocam Ocam Beach, Ocam Ocam Casadyan Inn has accommodations with a private beach area, private parking, a restaurant and a bar. At the inn, rooms come with a balcony.</t>
  </si>
  <si>
    <t>Huni Lio, El Nido</t>
  </si>
  <si>
    <t>www.skyscanner.com.ph/hotel_deeplink/4.0/PH/en-US/PHP/h_xp/200671926/2026-03-02/2026-03-03/hotel/hotel/hotels?legacy_provider_id=1&amp;rooms=1&amp;closed_user_group=mobile&amp;hb_data=aX640CT_R3Kv_6lzHI4ElnzcjZbJ3zyfOTLBGf6jHjiml3EB7m34TQPO8RviERW-uIhC-aCpX3Hdpzyyt3RJPRITZGhTgU_L0_2xxPAT_5ms0A0pBNVt_0l5vGkUCSBBu3Q4dE-resYXVOzzcVlTzsB6WDi6FfjLsX9uczndrwGEdNtWF6fT0bPGDLPK2VdGvO667pihekamjnYknoas2L3icza3qmeSBZok7OPchj-3tBHd-0jlvNemRwMFSOlFgcw-Xc3zRLIqHGMEoi8L-oY2hDU%3D&amp;q_datetime_utc=2026-03-02T00%3A33%3A33&amp;ticket_price=14117&amp;quote_id=-6881433100826828467&amp;utid_state=1&amp;channel=iphone&amp;price_without_closed_user_group=15685&amp;tm_place_name=El+Nido&amp;deeplink_data=eyJmaWVsZHMiOnsic2lnbmF0dXJlIjoiYzk5MzQ2ZDExZjVmYTM4MGM0MDcxNzNkNGMzMDgwNjYifSwidXJsIjoiaHR0cHM6Ly93d3cuZXhwZWRpYS5jb20ucGgvSG90ZWwtU2VhcmNoP3RwaWQ9NjgmbXBlPTE3NzI0MDk3MjkmZW5kRGF0ZT0yMDI2LTAzLTAzJmFkdWx0cz0xJmxvY2FsZT1lbl9VUyZjaGlkPTg1MjE0NTlhLWYxM2EtNDUzMC04MDk2LTNmZjE5MmRjODk2MCZlYXBpZD00NjIzMCZtY3RjPTMmc3RhcnREYXRlPTIwMjYtMDMtMDImbXBkPUdCUCZtcG49MjE3MjQxMzY2JmN1cnJlbmN5PUdCUCZyYXRlcGxhbmlkPTI2ODE3ODQxMyZtcG09MjQmbXBwPTEmbXBvPUVDJnNlbGVjdGVkPTM2NzAxMjA5Jm1wYj0xOS40NSZtcHE9MTYyLjA2Jm1wYT0xNjIuMDYifQ%3D%3D&amp;utid=d10fc440-551e-6fbf-c41b-1fe11638afc6&amp;tm_stars=4&amp;client_id=skyscanner_app&amp;redirect_delay=1000&amp;price_policy=2&amp;pre_redirect_id=a1b9ef09-421e-8765-91c0-daddd78bb7cc&amp;tm_city_code=ENIP&amp;max_price=14420&amp;guests=1&amp;request_id=a1b9ef09-421e-8765-91c0-daddd78bb7cc&amp;tm_country_code=PH</t>
  </si>
  <si>
    <t>Meu hostel, Puerto Princesa North Road, Lugdia, Bulbulungan, El Nido, Palawan, Mimaropa, 5313, Philippines</t>
  </si>
  <si>
    <t>Outpost Beach Hostel</t>
  </si>
  <si>
    <t>www.skyscanner.com.ph/hotel_deeplink/4.0/PH/en-US/PHP/h_xp/153319936/2026-03-02/2026-03-03/hotel/hotel/hotels?legacy_provider_id=1&amp;rooms=1&amp;closed_user_group=mobile&amp;hb_data=GCyioN6kn3ehi2uBFOt_Iz98Z1G8BiaFBC3dr0fWaN83KIPwd6QhHjkGi9dLpcZuwkN-80pgmAdrAMoAN6Hf4ZVso2umEgxr348REyny0iIEGeoM2LuwGp2eY_iy3OwmibpYLxXFDyax_LS_x9AlqwL2Qt5wmOE94gub7HL3k10Kh3TE_cEL15BYmWuKl5YslVIpitqPamNAXw7-pxNCL3xiz2mjYDBBkHgGGihd70_wTxiOl6xoYTiB0xvWAGeI2s5rp1LZtCyCN8QLEF1JT3N4Pbo%3D&amp;q_datetime_utc=2026-03-02T00%3A33%3A34&amp;ticket_price=5855&amp;quote_id=6443244395241935453&amp;utid_state=1&amp;channel=iphone&amp;price_without_closed_user_group=6505&amp;tm_place_name=El+Nido&amp;deeplink_data=eyJmaWVsZHMiOnsic2lnbmF0dXJlIjoiOWM5MzVmMTI2MTcwZDA2NmVkM2IzZDNkOGRlYjVmMzgifSwidXJsIjoiaHR0cHM6Ly93d3cuZXhwZWRpYS5jb20ucGgvSG90ZWwtU2VhcmNoP3RwaWQ9NjgmbXBlPTE3NzI0MDk3MjkmZW5kRGF0ZT0yMDI2LTAzLTAzJmFkdWx0cz0xJmxvY2FsZT1lbl9VUyZjaGlkPTg1MjE0NTlhLWYxM2EtNDUzMC04MDk2LTNmZjE5MmRjODk2MCZlYXBpZD00NjIzMCZtY3RjPTMmc3RhcnREYXRlPTIwMjYtMDMtMDImbXBkPUdCUCZtcG49MjAxOTIyNjI3JmN1cnJlbmN5PUdCUCZyYXRlcGxhbmlkPTIwOTc0MDkwNyZtcG09MjQmbXBwPTEmbXBvPUVDJnNlbGVjdGVkPTE4MDMwODA4Jm1wYj04LjA3Jm1wcT02Ny4yMSZtcGE9NjcuMjEifQ%3D%3D&amp;utid=43c1cdb5-ed97-4939-16e4-cffab70ae084&amp;tm_stars=0&amp;client_id=skyscanner_app&amp;redirect_delay=1000&amp;price_policy=2&amp;pre_redirect_id=c323262a-07a3-7802-36ec-50bc7b210222&amp;tm_city_code=ENIP&amp;max_price=10331&amp;guests=1&amp;request_id=c323262a-07a3-7802-36ec-50bc7b210222&amp;tm_country_code=PH</t>
  </si>
  <si>
    <t>parking, wifi, air_conditioning, non-smoking, internet_access, smoking_areas, entertainment_rooms, multilingual_staff, room_service, atm, restaurant, bar, safe_deposit_box, lounge, tanning_beds, shower, fitness_center, shuttle_service, games_room, luggage_storage, tours, airport_shuttle, photocopier, fax, concierge, private_beach, grill, ticket_office, hairdryer, fireplace, library, nightclub, diving</t>
  </si>
  <si>
    <t>Holiday Suites Palawan</t>
  </si>
  <si>
    <t>www.skyscanner.com.ph/hotel_deeplink/4.0/PH/en-US/PHP/h_bc/114164420/2026-03-02/2026-03-03/hotel/hotel/hotels?legacy_provider_id=13&amp;rooms=1&amp;closed_user_group=apps&amp;hb_data=0yyVLKONQgrdcs2UsNIn5ofNWgWyRaeclurxELWAsXlJxHkf2NR2v1lc7O5X-Qi80Req6kw8TwcitkK1goCE6ed-V3iQoBVnV4kDgDqfgRUvpJYBqpCaI9H_pn3BX64XyPj3wtRUMPA1kgEMhUFMVEPAGT3uccbrxaSwQMrtZVgPwZZ7hdGiEBmpjVsZe-pljAOPZsPCMgDn-w-5Hf8HwNtqKIuSxP8SuCgos3IQTX-G09u1cjRKZbrXSaWJmVlg5PXmvFPRSGGIpi_ESVnTpBQLQhOPYxKc2dooPq9PfhQHl8DT9nYPVLGZcn1_5omgrQbzzYQE9Jaoj7oqHtTeicGPl_HyqOLmORp79QCa6Jewp26JxQfDOQNRLL4CK-CzmOfHThSJYH2AQVMVLmCwG3mjZPUCxlyUb4_BIMZXuSCYe3Ay_eg%3D&amp;q_datetime_utc=2026-03-02T00%3A33%3A34&amp;ticket_price=1750&amp;quote_id=950388300599091937&amp;utid_state=1&amp;channel=iphone&amp;price_without_closed_user_group=3988&amp;tm_place_name=Puerto+Princesa&amp;deeplink_data=eyJmaWVsZHMiOnsic2lnbmF0dXJlIjoiMDI5ZjgyMmYwMzNlZGY2OGIxNGVlM2U1YTJlOTM1YjQiLCJibG9ja19pZCI6InYxX0NnRXRFTXdDR2lnS0hUSXdNall0TURNdE1ESlVNREE2TURBNk1EQXVNREF3S3pBM09qQXdFQUVZM3dFb0FUZ0JJZ0lJQVE9PV9DaWNJbHFTMFRSQUNHTXEwMXNzQklHd28vczlCTUFKS0RUTTJOVVF4TURCUVh6RXdNRkJRbUFVU0FnZ0JHZ1FvQWpBQklnUUlBaGdDIn19&amp;utid=3d4db8e9-df81-768c-1aa5-ca725644c8fe&amp;tm_stars=3&amp;client_id=skyscanner_app&amp;redirect_delay=1000&amp;price_policy=2&amp;pre_redirect_id=c35ca463-0ae6-c86c-3c42-ec17f985bb1d&amp;tm_city_code=PPSP&amp;max_price=9090&amp;guests=1&amp;request_id=c35ca463-0ae6-c86c-3c42-ec17f985bb1d&amp;tm_country_code=PH</t>
  </si>
  <si>
    <t>Liminangcong Road, Liminangcong, Palawan, Mimaropa, Philippines</t>
  </si>
  <si>
    <t>NATUA'S Beach Resort</t>
  </si>
  <si>
    <t>www.skyscanner.com.ph/hotel_deeplink/4.0/PH/en-US/PHP/h_bc/216344754/2026-03-05/2026-03-06/hotel/hotel/hotels?legacy_provider_id=13&amp;rooms=1&amp;hb_data=NAn2gz5-U9zlbzy8eKDYQ3cCZz_sdUfaml6xDHtq3ipb89CoWvfL7bIKdrGafyTSYKaN2DYnac5Icix_sghemv9eoIl9gLARFUUymYMXAeDswWuipzVCmK6hAkHtQf26b-GVIFGU7E_HS1RTw0ez3c2Vq_yh2k0WPTRwPwguN2oEohr7NLDgTMTxwvHH-hoi4PW0bnL6A7cDox_0DvJqfMjNy6X2xryQhE8dpVBjaO0wKOH053V3T9-r9HFOqA2AK4Rwjwu6dTXgdOuyRTi3CDdJNr9UrM2Fo9EUyzJfm58Ar8fCUsXkjTJzwpn-x4U8LVSIyHiJJ3HDkHmPb8ld2J5UgxJ7qxaouLn-AdKV3Nt5vu96pFLQbOuB7LFW_Kqt1FGG4qYT1vRPHaJgiGuVIGR8inQM4fv-OYbBYLjfQCEd_uWy&amp;q_datetime_utc=2026-03-05T14%3A31%3A50&amp;ticket_price=1830&amp;quote_id=5389679498639071078&amp;utid_state=1&amp;channel=iphone&amp;tm_place_name=Taytay&amp;deeplink_data=eyJmaWVsZHMiOnsic2lnbmF0dXJlIjoiMzhlYjdjMmFlOGUzM2MyMTQxNjY5MTNjODg1OTAyNTYiLCJibG9ja19pZCI6IjEwMDIyMDM0MDdfMzczMDEzMzE0XzJfNDFfMCJ9fQ%3D%3D&amp;utid=1c67b7e4-d52d-061e-9973-da8ea835dfe9&amp;tm_stars=2&amp;client_id=skyscanner_app&amp;price_policy=2&amp;pre_redirect_id=0d059ec0-d6f4-1d0c-6cc8-06fdc3704d1f&amp;tm_city_code&amp;max_price=6710&amp;guests=1&amp;request_id=0d059ec0-d6f4-1d0c-6cc8-06fdc3704d1f&amp;tm_country_code=PH</t>
  </si>
  <si>
    <t>DK2 Resort - Restaurante, Liminangcong Road, Liminangcong, Palawan, Mimaropa, 5312, Philippines</t>
  </si>
  <si>
    <t>NATUA'S BEACH RESORT features a garden, restaurant and bar in Liminangcong. Certain units at the property include a balcony with a sea view. El Nido Airport is 34 miles away.</t>
  </si>
  <si>
    <t>www.skyscanner.com.ph/hotel_deeplink/4.0/PH/en-US/PHP/h_xp/212701804/2026-03-02/2026-03-03/hotel/hotel/hotels?legacy_provider_id=1&amp;rooms=1&amp;closed_user_group=mobile&amp;hb_data=_x7kP4m14XGclgk8VBKflpKii_xLP6CctPTqnAjpWtHbrLrv4bc4Z-_WR0FQSGojXjrpPFHCLUJkqRjsaQDZbpXe0ANMD3WIecnsRfKYOo0M0GSCVukKmvnLoA1FkAgoSXdDD2Ss2v-Ox4P12BOBkinBdXSJNYhkl3B12nuXyR2y7rrzat6E-1tpZbFxGdZ1yppdR5aOkXkobreBbJW57bdhleQADTXAHYWam7UyMOgqRv4XDsAhf9o1PK7fYDIEUmjCmhJWC0D5baVQFaW1ZQyfMhY%3D&amp;q_datetime_utc=2026-03-02T00%3A33%3A36&amp;ticket_price=15035&amp;quote_id=5684626595482221770&amp;utid_state=1&amp;channel=iphone&amp;price_without_closed_user_group=16706&amp;tm_place_name=El+Nido&amp;deeplink_data=eyJmaWVsZHMiOnsic2lnbmF0dXJlIjoiOGY1MWE5NDBkMmU1NWMwMjFmNWUwNzI5ODYyZTY1ZGUifSwidXJsIjoiaHR0cHM6Ly93d3cuZXhwZWRpYS5jb20ucGgvSG90ZWwtU2VhcmNoP3RwaWQ9NjgmbXBlPTE3NzI0MDk3MjkmZW5kRGF0ZT0yMDI2LTAzLTAzJmFkdWx0cz0xJmxvY2FsZT1lbl9VUyZjaGlkPTg1MjE0NTlhLWYxM2EtNDUzMC04MDk2LTNmZjE5MmRjODk2MCZlYXBpZD00NjIzMCZtY3RjPTMmc3RhcnREYXRlPTIwMjYtMDMtMDImbXBkPUdCUCZtcG49MjE0ODE3MjU3JmN1cnJlbmN5PUdCUCZyYXRlcGxhbmlkPTM4MTkxODE1MyZtcG09MjQmbXBwPTEmbXBvPUVDJnNlbGVjdGVkPTM3MTUxOTU0Jm1wYj0yMC43MSZtcHE9MTcyLjYwJm1wYT0xNzIuNjAifQ%3D%3D&amp;utid=38e8ba9c-68d2-e374-5acb-04ba74d496a4&amp;tm_stars=4&amp;client_id=skyscanner_app&amp;redirect_delay=1000&amp;price_policy=2&amp;pre_redirect_id=1c2a9ac2-0b3a-89d8-b43b-c31125fcb3ec&amp;tm_city_code=ENIP&amp;max_price=15035&amp;guests=1&amp;request_id=1c2a9ac2-0b3a-89d8-b43b-c31125fcb3ec&amp;tm_country_code=PH</t>
  </si>
  <si>
    <t>www.skyscanner.com.ph/hotel_deeplink/4.0/PH/en-US/PHP/h_h1/212607763/2026-03-02/2026-03-03/hotel/hotel/hotels?legacy_provider_id=927111&amp;rooms=1&amp;closed_user_group=mobile&amp;hb_data=otJnAIjhpWGpgLef5A4ncJ0EJAYOLiYj0k8gMqNT5eJBpzDDLsKBWhBIw-iG4ckv8EVMuvDUdgrWq9yQMrb21Qpi18eZBSv_QF8XQ-t8YsIF-KedFWXbUE6RtLRAyzD1Kj_nALJkLDFKvOylMRhkAZ4v7mU_PkAfD93iI5clQAGB-67GCjLBUbnSMK5E7mO5rN0ttBxiZVGMoQ1fgl08_V6LHl9BdZj8W6wiOAI9hxwbY835jV6xvX2GA4ql9rxVORwTWjHipZ8c41GSHINz-4K_CUo%3D&amp;q_datetime_utc=2026-03-02T00%3A33%3A39&amp;ticket_price=2684&amp;quote_id=4044109010295675025&amp;utid_state=1&amp;channel=iphone&amp;price_without_closed_user_group=3050&amp;tm_place_name=Puerto+Princesa&amp;deeplink_data=eyJmaWVsZHMiOnsic2lnbmF0dXJlIjoiODk5YTNkZDAzMTJjYmNkNzk2ODlmNDdkOTg1MDljMDkifSwidXJsIjoiaHR0cHM6Ly9waC5ob3RlbHMuY29tL0hvdGVsLVNlYXJjaD90cGlkPTMyMTQmbXBlPTE3NzI0MDk5NjUmZW5kRGF0ZT0yMDI2LTAzLTAzJmFkdWx0cz0xJmxvY2FsZT1lbl9QSCZjaGlkPTI2Zjk5YmI2LTJjMDItNDg2OC05YWY2LWRmYmEzZjU2ZWVlMyZlYXBpZD00NCZtY3RjPTMmc3RhcnREYXRlPTIwMjYtMDMtMDImbXBkPVBIUCZtcG49MzE2NjE4NjI3JmN1cnJlbmN5PVBIUCZyYXRlcGxhbmlkPTM4NjQyNzUxMiZtcG09MjQmbXBwPTEmbXBvPUVDJnNlbGVjdGVkPTc4MzEzMTg3Jm1wYj00ODQuMDAmbXBxPTI0MjAuMDAmbXBhPTIyMDAuMDAifQ%3D%3D&amp;utid=ac70f2e0-67cd-64c8-85df-c77385b745fc&amp;tm_stars=0&amp;client_id=skyscanner_app&amp;redirect_delay=1000&amp;price_policy=2&amp;pre_redirect_id=c35f4230-eb4e-2596-4e91-b52b1bdfe43f&amp;tm_city_code=PPSP&amp;max_price=5333&amp;guests=1&amp;request_id=c35f4230-eb4e-2596-4e91-b52b1bdfe43f&amp;tm_country_code=PH</t>
  </si>
  <si>
    <t>Nueva Street, Barangay Ⅳ, Poblacion 1, Coron, Palawan, Mimaropa, 5316, Philippines</t>
  </si>
  <si>
    <t>www.skyscanner.com.ph/hotel_deeplink/4.0/PH/en-US/PHP/h_fd/223297467/2026-03-05/2026-03-06/hotel/hotel/hotels?legacy_provider_id=927050&amp;rooms=1&amp;hb_data=lMXntSHy2Y8J2bu-eRV0v0F9pUuwoccU0K6MAAsBN--SY30kq4za2UxO1ccC7HAKaOOWGVMW7MOXRgdK0-jXUlVscZWZ0ry9M8BzEbvhnmsAgQmt_WnUTzx1cPdaQDq1ZpOvgZCIQ-KmSyhZhoQ_CyppZEc8nsCCa9NWvpJTNCMum5yIe_4fmx5LNEm9pmlaS1iY1WWitSJH7dDu67OpBHjR8AQDHdJFnjf9z6Kz_KZzdRlQM59PS8WOEBUL_Qfxfdk9-zQB9pBrHOprNr_DfVg10md6npQcYy1XDTgwChHs6bz_lholPbD1Iaambsbm3eyuqs7DPyUr6N7Ey7loexF-FIIFsMt1ESXCURTdIt5CUEwWGwGhoTlmbwzrnKVn9031FALjY9ke3IcT67xnA0su-fjmsPg950aBnrj1CmCCZw%3D%3D&amp;q_datetime_utc=2026-03-05T14%3A30%3A50&amp;ticket_price=3224&amp;quote_id=-3030235459276663735&amp;utid_state=1&amp;channel=iphone&amp;tm_place_name=Coron&amp;deeplink_data=eyJmaWVsZHMiOnsic2lnbmF0dXJlIjoiYzllOGRmODg5NmQ1OTg3YjhiOTc0ZjI5Yjc1OGVmMDAifSwidXJsIjoiaHR0cHM6Ly9kZWFscy52aW8uY29tP3NpZz1mYjM0ODExOTM5MWU4OGVhMjI1MzNiM2UxZDg0OTQ1YzQzNzkwMGI4NmQxY2U5MjQ4NTQ4MzM0OTkyMTVmNmZkMmQzMTM1MzczNDM2MzczMjM2MzMzNCZzaWctaXNzPW1ldGEmdHVybD1odHRwcyUzQSUyRiUyRnZpby5jb20lMkZIb3RlbCUyRlNlYXJjaCUzRmNoZWNrSW4lM0QyMDI2LTAzLTA1JTI2Y2hlY2tPdXQlM0QyMDI2LTAzLTA2JTI2Y3VycmVuY3klM0RQSFAlMjZlcHYlM0RNUzR5JTI2ZXNkJTNERS1EZFJLSHZhaGU5SGlQVE5kUm1hZElUandqZDVSdk9oYlUxS2Z6TFlyZ25weEozbmxIRGtKTWpRdTJZOXhMaFU4Z3Z6UkF3QlJVSVBVSW9veDVtVkYyaFlRdHNCMGN6ZkZHMWR1RWJXZzFxTkN1eXlMZyUyNTNEJTI2Zm9yY2VDdXJyZW5jeUNoYW5nZSUzRDElMjZmb3JjZUxhbmd1YWdlQ2hhbmdlJTNEMSUyNmhvdGVsSWQlM0QzMjYwMzA4JTI2bGFiZWwlM0RzcmMlMjUzRHNreXNjYW5uZXIlMjUyNnVjb3VudHJ5JTI1M0RQSCUyNTI2dWRldmljZSUyNTNEbW9iaWxlJTI1MjZob3RlbCUyNTNEMzI2MDMwOCUyNTI2ZGF5JTI1M0Q1JTI1MjZtb250aCUyNTNEMDMlMjUyNnllYXIlMjUzRDIwMjYlMjUyNmxvcyUyNTNEMSUyNTI2b2ZmZXJpZCUyNTNEb2JyRFhwUTUtUlRjJTI1MjZwcmljZSUyNTNEMzIyMy45NiUyNTI2Y3VycmVuY3klMjUzRFBIUCUyNTI2dXNlcmxhbmclMjUzRGVuJTI1MjZfdGglMjUzRDQxMjI5Y2ZkZjMyMWU3ODlmNDNhZjZkZWU3ODI5MmIxMGE3ZTA0NWI4MTY4MmMyMCUyNTI2ZHRzJTI1M0QxNzcyNzIwNDExJTI1MjZvbHV0JTI1M0QxNzcyNzEzMzE4JTI1MjZjYW5QYXlMYXRlciUyNTNEZmFsc2UlMjUyNnJlcXVlc3RVc2VyR3JvdXAlMjUzRCUyNTI2b2ZmZXJVc2VyR3JvdXAlMjUzRHB1YmxpYyUyNmxhbmclM0RlbiUyNm90aSUzRGUxblpVbVdhX2w4JTI2cHJlZmVycmVkUmF0ZSUzRDMyMjMuOTYlMjZwcm9maWxlJTNEcjJkMm03M2tuOCUyNnJvb21zJTNEMSUyNnVzZXJDb3VudHJ5JTNEUEglMjZ1dG1fY2FtcGFpZ24lM0Rza3lzY2FubmVyJTI2dXRtX21lZGl1bSUzRGNwYyUyNnV0bV9zb3VyY2UlM0Rza3lzY2FubmVyIn0%3D&amp;utid=aee41907-b69e-4a7d-7294-d75e01ee7337&amp;tm_stars=3&amp;client_id=skyscanner_app&amp;price_policy=2&amp;pre_redirect_id=d6a82c48-e2dc-944a-02d8-1d6a10c07969&amp;tm_city_code=PXCN&amp;max_price=3224&amp;guests=1&amp;request_id=d6a82c48-e2dc-944a-02d8-1d6a10c07969&amp;tm_country_code=PH</t>
  </si>
  <si>
    <t>9.7527584, 118.7723039</t>
  </si>
  <si>
    <t>www.skyscanner.com.ph/hotel_deeplink/4.0/PH/en-US/PHP/h_h1/200706134/2026-03-02/2026-03-03/hotel/hotel/hotels?legacy_provider_id=927111&amp;rooms=1&amp;closed_user_group=mobile&amp;hb_data=KBk1-U4FTjGg1nQtmTUcblKBjzU2Li7kCfCIr7st2ccM16LcIuET5brg-oybVQNA_-p0injqkfAsjwy7JxPECuPTw9ew8p22Q5gdgqnVTshLOZXvIE1MF9Uchc7eYmTJhy5_Fd3Adx-coWSgreag_XCnJHZq3Owv0mzfOaSfJHf_bJY6pbPhyELEQRY5r8P6wstORMI1-Cax-waTbue3qks9Q_KJwfWBDoNMaEF9No_sa_4fyGhQi5TDJYP1ydjBuVDCQ73bwIm29L_kU6DwEi-Sa2E%3D&amp;q_datetime_utc=2026-03-02T00%3A33%3A44&amp;ticket_price=8800&amp;quote_id=-7091516128419262986&amp;utid_state=1&amp;channel=iphone&amp;price_without_closed_user_group=11000&amp;tm_place_name=Canigaran&amp;deeplink_data=eyJmaWVsZHMiOnsic2lnbmF0dXJlIjoiZWM0MjgyYTU5M2MyOWZjZWM1ZTM2ZmQ2OWVkODliMzcifSwidXJsIjoiaHR0cHM6Ly9waC5ob3RlbHMuY29tL0hvdGVsLVNlYXJjaD90cGlkPTMyMTQmbXBlPTE3NzI0MDk5NjUmZW5kRGF0ZT0yMDI2LTAzLTAzJmFkdWx0cz0xJmxvY2FsZT1lbl9QSCZjaGlkPTBmZDkyM2I5LTdjN2YtNGFkNy04ODU2LTljNjg5N2Y4MzhkOCZlYXBpZD00NCZtY3RjPTMmc3RhcnREYXRlPTIwMjYtMDMtMDImbXBkPVBIUCZtcG49MzI1OTEwNTk0JmN1cnJlbmN5PVBIUCZyYXRlcGxhbmlkPTM5OTU5OTY1OSZtcG09MjQmbXBwPTEmbXBvPUVDJnNlbGVjdGVkPTExMTkzNzY1NSZtcGI9MTU4Ni44OCZtcHE9NzkzNC40MiZtcGE9NzIxMy4xMSJ9&amp;utid=03d70ce6-2547-991f-4fbc-c541cfdee95d&amp;tm_stars=0&amp;client_id=skyscanner_app&amp;redirect_delay=1000&amp;price_policy=2&amp;pre_redirect_id=b5348ca1-a7e6-d8e8-3f72-d5e0b980e502&amp;tm_city_code&amp;max_price=8804&amp;guests=1&amp;request_id=b5348ca1-a7e6-d8e8-3f72-d5e0b980e502&amp;tm_country_code=PH</t>
  </si>
  <si>
    <t>DRYFT Darocotan Island</t>
  </si>
  <si>
    <t>www.skyscanner.com.ph/hotel_deeplink/4.0/PH/en-US/PHP/h_bc/193086550/2026-03-02/2026-03-03/hotel/hotel/hotels?legacy_provider_id=13&amp;rooms=1&amp;closed_user_group=apps&amp;hb_data=_cp9Pd81xhU2OpDl6tRsTwL3PL8YHYadcbl_3haGwikFBDNhRthgFIi85VLQLqR67zLNWwh0cMjMElgNPb2-Qa96TXY_wfCQfM49gVsXoOa7qDtbjwhWeh8JpteUWjb7jL_87Ke-FzlQ9vtRLa082KqT81sCE3R4C2KDSG6-8sUeCagjFqHxUgK1RvzmjmhCNQWCrvLyBGjB5cpxljWc4LAwxglSlKY-mYfElOqjhxJBnPhoNwTL2qa78EEy48VObDcQptyhwY1-YpSeExOWH4X_e9m4GcMv2k_BL_i5dSs-dU-2rX-GvcNJNXBemsUkc2HspbjlN8l-h7p2mFGDBpcFrWqocmlw2z8noSXrdnFS4JRUmnl8BDSTdRdlsH-IPTPk2RB-HzSfjo-JFSCpJ_nDyJxnkund6eVCUhj-aTtwJKXwuw8%3D&amp;q_datetime_utc=2026-03-02T00%3A33%3A43&amp;ticket_price=11688&amp;quote_id=5868787858623436206&amp;utid_state=1&amp;channel=iphone&amp;price_without_closed_user_group=15564&amp;tm_place_name=El+Nido&amp;deeplink_data=eyJmaWVsZHMiOnsic2lnbmF0dXJlIjoiMGUyMzAzMTQ1NDQ5ZTI2ZTQ0M2UxMGUxZTY0N2E0NjkiLCJibG9ja19pZCI6IjQyMDcxNTAxM18xNTY0MzQxMDJfMF8xXzAifX0%3D&amp;utid=0ee8ffef-440a-fb00-c06a-991ee5b1fa16&amp;tm_stars=0&amp;client_id=skyscanner_app&amp;redirect_delay=1000&amp;price_policy=2&amp;pre_redirect_id=f5d13963-858a-d7c2-9829-040bccb847e5&amp;tm_city_code=ENIP&amp;max_price=11688&amp;guests=1&amp;request_id=f5d13963-858a-d7c2-9829-040bccb847e5&amp;tm_country_code=PH</t>
  </si>
  <si>
    <t>www.skyscanner.com.ph/hotel_deeplink/4.0/PH/en-US/PHP/h_ad/187547600/2026-03-05/2026-03-06/hotel/hotel/hotels?legacy_provider_id=22&amp;rooms=1&amp;closed_user_group=general&amp;hb_data=w6MolcqWFYNiyxxv5joy2FM7f-AEmmkfgf3ID5zG8hnZbtpp18bJNK5r-cSDY4xwyr_ZIeFmQ5hZ3mqVu59WNrIeSAMZKXWQ-1SCpxzvljilZkjEJ4GbX61wPNKCdJy2jzX-d-qn_vgbhDwoBAfUQBhvnPWXSPQuSNtEFNX5j0F8GHwGP502arQJPjq7zX5J-P6O5xEmnVX1rEDDeYGmZsaRCB4MobVg9XL83KgscKAg7lPOkEDVoaFglq2xG3T7z88g-l6wicQIINkUAqjs42DEiZC-CRu3xxzCEUIxBYAoMds4gGT3V_LhVf8NVtccZLxy5nVavW32TfNicbgmrCfEBLsQCNy6dbN1I2MyyG2aI72a54rsSCOe-SDZjY_sR6em-hmnvTM3WXsd7tKszxSCzEc-TgicM8FSWdrUSZA0&amp;q_datetime_utc=2026-03-05T14%3A30%3A54&amp;ticket_price=1430&amp;quote_id=706226680548081576&amp;utid_state=1&amp;channel=iphone&amp;price_without_closed_user_group=2465&amp;tm_place_name=Bancaobancao&amp;deeplink_data=eyJmaWVsZHMiOnsic2lnbmF0dXJlIjoiYTFlMGFjYzc4ZGQ2ODdiYzY2NWUyOGVhN2ZlMmUyOTIifSwidXJsIjoiaHR0cHM6Ly93d3cuYWdvZGEuY29tL3BhcnRuZXJzL3BhcnRuZXJzZWFyY2guYXNweD9jaWQ9MTg0NjM4MyZoaWQ9NDk3MjY1OCZjdXJyZW5jeT1QSFAmY2hlY2tpbj0yMDI2LTAzLTA1JmNoZWNrb3V0PTIwMjYtMDMtMDYmTnVtYmVyb2ZBZHVsdHM9MSZOdW1iZXJvZkNoaWxkcmVuPTAmUm9vbXM9MSZtY2lkPTI4MDMzJm1hc3RlclJvb21JZD0zNTM4NDAxMyZtcHQ9TDBrd1YwUjFPVXRNVVZveWFsUjJRMVYzYW5kcU1HYzVhbXhaZDBOVlFtdFNUU3RFTVRKdmFYaExWVms0Y2pkMk4ySkVOVEJ5VTFWQlZFWTFZMHBSY0VnMmVFVldlWGhFWWtGUVZWTjFPRDAmVG90YWxQcmljZT0xNDMwLjQ0JlRvdGFsVGF4PTE2NS4wNSZUb3RhbEZlZT0xMjEuMDQmVG90YWxTdXJjaGFyZ2U9MCZtY3VyPVBIUCJ9&amp;utid=e973af8e-c80f-5ccd-711c-88cf3ce598c9&amp;tm_stars=3&amp;client_id=skyscanner_app&amp;price_policy=2&amp;pre_redirect_id=dcb0b942-4952-2129-2846-6d67fde7cfe7&amp;tm_city_code&amp;max_price=2707&amp;guests=1&amp;request_id=dcb0b942-4952-2129-2846-6d67fde7cfe7&amp;tm_country_code=PH</t>
  </si>
  <si>
    <t>https://www.google.com/maps/place/Oasis+Port+Barton/data=!4m11!3m10!1s0x33b5c5eb36d5d2e1:0x9d3b7de105efd9b5!5m3!1s2026-03-01!4m1!1i2!8m2!3d10.4133868!4d119.1797549!16s%2Fg%2F11h2bp9739!19sChIJ4dLVNuvFtTMRtdnvBeF9O50?authuser=0&amp;hl=en&amp;rclk=1</t>
  </si>
  <si>
    <t>Oasis, Roxas Street, Masigla, Port Barton, Roxas, Palawan, Mimaropa, 5309, Philippines</t>
  </si>
  <si>
    <t>Hotel Oasis Port Barton</t>
  </si>
  <si>
    <t>www.skyscanner.com.ph/hotel_deeplink/4.0/PH/en-US/PHP/h_ct/179050856/2026-03-05/2026-03-06/hotel/hotel/hotels?legacy_provider_id=31&amp;rooms=1&amp;closed_user_group=general&amp;hb_data=oEkQ2ZPRjkp5pIOmrQFNV6T0YEy4gMIrt0lzKUYqBiAWzdCCJpwo8sQURge0ya6UAlEmnkb9Z9SJ3V17eDUfdaLR377nddKtqklTb4sly1gn5M20OucXxqJHbaAc2SHo7oTq7MEujndNQTyID9x0cJFnOKXS-mu0z3MZFiPIME2RV37x12NKAirt14Ob5DIp3LJLNn95zqTE6lEZO3ulPTx4DOqAkCjEuvb7iRbqVoaGJQk3LmIuIe-FIsi76iB9SX5W_E36hXzGOaEcTILDzBwF61kXirtdYki8fGow4eNg2gO-ysKH_hSlFw7d7cDZXWVQ3iWR_wz6EV3RCfbeQZq4krLItihZcs7SM9eWYF0rvYqQT7FP0sYqQbRy59SsYA0VpJ07yZHs5QLat-qHQ-pZdcXaWBARFfi7vmlsqA%3D%3D&amp;q_datetime_utc=2026-03-05T14%3A30%3A54&amp;ticket_price=6042&amp;quote_id=-6656440355206111209&amp;utid_state=1&amp;channel=iphone&amp;price_without_closed_user_group=14733&amp;tm_place_name=San+Vicente&amp;deeplink_data=eyJmaWVsZHMiOnsic2lnbmF0dXJlIjoiM2M4ZTQ0NTk5NDVlOWY2ODJlOTM2MGUzZTI4YzU5NzcifSwidXJsIjoiaHR0cHM6Ly9waC50cmlwLmNvbS9ob3RlbHMvcmVkaXJlY3Q%2FaG90ZWxpZD0xMDAzNDE5NzYmY2l0eT05MjcyNyZBbGxpYW5jZWlkPTEyNjA3JnNpZD04ODg4MzImY2hlY2tpbj0yMDI2LTAzLTA1JmNoZWNrb3V0PTIwMjYtMDMtMDYmc2hvcHBpbmdpZD05ZTlhNzdhMTI0ZDE0NmI2YTA2OGM1ODM5N2U5YWU3MCZhZHVsdD0xJmNoaWxkcmVuPTAmYWdlcz0mbGFuZ3VhZ2U9ZW5waCZsb2NhbGU9ZW5fUEgmcm9vbWlkPTEzMjA1NTg2MDEmc3dpZD0wJnBheT1QUCZmZ3Q9MSZjcm49MSZjdXJyPVBIUCZ3a3A9MSZzdGFuZD1INHNJQUFBQUFBQUFfd0RfQUFEX0NsMEtBaGdCRWdRSUFSQUFHbEVJaWNEWTlRUVlBREFBT1BzUm1BSFlzZXd2cUFFQXVBRUN3QUVDMFFFZmhldFJ1QlcwUU9FQjRYb1Vyb2VadDBEb0FkaXppcmNCaUFJZ2lRUUFBQUFBQUFBQUFLQUVBS0VGY1QwSzE2TXdqVUFhSURsbE9XRTNOMkV4TWpSa01UUTJZalpoTURZNFl6VTRNemszWlRsaFpUY3dJQVFvbXFLbXpRWklBVklHTkRoaE9URmxXaHdLQTFCSVVCRkhBM2dMSkNpLVB4b0RVRWhRSVVjRGVBc2tLTDRfWWdWbGJsOVFTR2k4RkhBQmVBQ0tBUWRJQVhnQXlBRUJxZ0VIQ2dNd01qSVFBdklCSWpsbE9XRTNOMkV4TWpSa01UUTJZalpoTURZNFl6VTRNemszWlRsaFpUY3dYekNTQWdFMG1nSUFBQUFBX184QkFBRF9fNGxZS2NEX0FBQUEifQ%3D%3D&amp;utid=75151f1e-e685-68cc-7e16-e2d0c78b8e9f&amp;tm_stars=3&amp;client_id=skyscanner_app&amp;price_policy=2&amp;pre_redirect_id=71e7a91c-219e-07d8-4268-72839b88b3c0&amp;tm_city_code=SWLP&amp;max_price=12950&amp;guests=1&amp;request_id=71e7a91c-219e-07d8-4268-72839b88b3c0&amp;tm_country_code=PH</t>
  </si>
  <si>
    <t>Located in San Vicente, a 3-minute walk from Port Barton Beach, Hotel Oasis Port Barton provides accommodations with an outdoor swimming pool, free private parking, a garden and a shared lounge.</t>
  </si>
  <si>
    <t>www.skyscanner.com.ph/hotel_deeplink/4.0/PH/en-US/PHP/h_bc/114292868/2026-03-02/2026-03-03/hotel/hotel/hotels?legacy_provider_id=13&amp;rooms=1&amp;closed_user_group=general&amp;hb_data=zh-nMdYho49aRW9hzJa8zo5HV93GD8B3H6esKcqyHWGBzr3uv7VyEUlQ9L1oM6k4Xv4h6lw7t9elX-Z_Axzs9Ano3WdXfiMk9EoJHrBLYWANfwhy5R-OXaBafvfGAx_GnfsvuWjaPM0-zqg2jFdMAYyBRPJygmleMLVtuy8HmNrnSlw1-JvDe7JCBDi-Bc7uDpZHsFCIjnMYAblY0OHQIQs4FK7bv_MEMufifmRRMkdLGr8GU6Nx2-sYxZOVv4GJtobAtAtzfNzVIiwXmuv9WAWalbghrr6Wr10esYaVGHI02IaPLi_ctrrtkN_rFnZfix9OAnj3GxzcCDLOrgtJSVCO9yZz8Top-9-Ldw9vZtpO2l_lEuuQ8-y6KP8o6PAK0_dFNvnHtHI6xck52joTWeiYyjIu-BxYd7pQiqDVq0d5zeaFpoc%3D&amp;q_datetime_utc=2026-03-02T00%3A34%3A45&amp;ticket_price=1829&amp;quote_id=-7780648582683569083&amp;utid_state=1&amp;channel=iphone&amp;price_without_closed_user_group=2096&amp;tm_place_name=San+Miguel&amp;deeplink_data=eyJmaWVsZHMiOnsic2lnbmF0dXJlIjoiZWMyNmQxOTU3YTMxMDE0YjE4MWQ0NGNjODk2Mzg3M2IiLCJibG9ja19pZCI6InYxX0NnRXRFTXdDR2lnS0hUSXdNall0TURNdE1ESlVNREE2TURBNk1EQXVNREF3S3pBM09qQXdFQUVZM3dFb0FUZ0JJZ0lJQVE9PV9DaWNJd3Z6eUFoQUNHTWoveU1RQklBUW9vT3czTUFKS0RUTTJOVVF4TURCUVh6RXdNRkJRbUFVU0FnZ0JHZ1lZQVNnQ01BRWlCQWdDR0FJPSJ9fQ%3D%3D&amp;utid=2b42d32f-ca1e-d545-1a90-28462968c619&amp;tm_stars=3&amp;client_id=skyscanner_app&amp;redirect_delay=1000&amp;price_policy=2&amp;pre_redirect_id=d626e552-10f4-cb1b-c763-365b9634b2a7&amp;tm_city_code&amp;max_price=2464&amp;guests=1&amp;request_id=d626e552-10f4-cb1b-c763-365b9634b2a7&amp;tm_country_code=PH</t>
  </si>
  <si>
    <t>parking, wifi, air_conditioning, non-smoking, internet_access, 24-hour_front_desk_service, smoking_areas, massage, multilingual_staff, room_service, garden, express_check-in, express_check-out, restaurant, safe_deposit_box, car_rental, meeting_facilities, lounge, desk, shower, luggage_storage, tours, accessible, connecting_rooms, telephone, ticket_office</t>
  </si>
  <si>
    <t>Bucana beachfront guesthouse</t>
  </si>
  <si>
    <t>www.skyscanner.com.ph/hotel_deeplink/4.0/PH/en-US/PHP/h_bc/162690429/2026-03-02/2026-03-03/hotel/hotel/hotels?legacy_provider_id=13&amp;rooms=1&amp;closed_user_group=apps&amp;hb_data=B_bForPQikMxtzvbyQRwtrOApBLCEYaZ3N0KEDdURXEn3qA8XwpQSF1EY_Jpy7_GF2vMq6atv5cxC0Sxkexm-bZ7RJIe-MNc-_KqKcDoeK1u4wQKIsHoesjjK6COQryETh_uRPzGVXp0j7vBQOSLR8KsWyuXuhuEWZmTCn_3gBuH3-1S1X5oMF4KcH8WrH0KzqTzfWX9WGp1bTuw0LbpxtMcZg_24D84El5h7Is10dvqYVIIp8xFrUvJ_LWCDHekap5XE5uKDaQ-_IgwiaI8vxRMv1gTa7oiwWMU2YlsNQ2w7-cggHQM7J5DANEt8pLeKO3peJ8D8XgsZJjKjUYmnI86nITWKabe-e_GCgXrXUcHH-XK01mFVmchZg2BjgNgQoLqoWaBvQhbQO1_VAP8XJtJOnoyeaqa2PkfE8w81zquaO_fsaU%3D&amp;q_datetime_utc=2026-03-02T00%3A33%3A47&amp;ticket_price=714&amp;quote_id=-934778803107459094&amp;utid_state=1&amp;channel=iphone&amp;price_without_closed_user_group=868&amp;tm_place_name=El+Nido&amp;deeplink_data=eyJmaWVsZHMiOnsic2lnbmF0dXJlIjoiMDVhZDhhMTE1YzU3NDEyMmNjYTc3NmQxNWM2ODNlZTIiLCJibG9ja19pZCI6IjMxNDU0OTEwM18zMzU0MTM5MTNfMl80Ml8wIn19&amp;utid=ec07640f-4cb6-b94b-6411-3c68db6545b9&amp;tm_stars=0&amp;client_id=skyscanner_app&amp;redirect_delay=1000&amp;price_policy=2&amp;pre_redirect_id=5e8fed89-1eed-138d-efeb-dab41f21a3e3&amp;tm_city_code=ENIP&amp;max_price=784&amp;guests=1&amp;request_id=5e8fed89-1eed-138d-efeb-dab41f21a3e3&amp;tm_country_code=PH</t>
  </si>
  <si>
    <t>El Nido Greenwoods Beach Resort, El Nido</t>
  </si>
  <si>
    <t>https://www.google.com/maps/place/Mayumi+Lodge/data=!4m11!3m10!1s0x33b5631643b55595:0xbd9222f4905b7151!5m3!1s2026-03-01!4m1!1i2!8m2!3d9.7378381!4d118.7526184!16s%2Fg%2F11fjz72900!19sChIJlVW1QxZjtTMRUXFbkPQikr0?authuser=0&amp;hl=en&amp;rclk=1</t>
  </si>
  <si>
    <t>www.skyscanner.com.ph/hotel_deeplink/4.0/PH/en-US/PHP/h_bc/187768662/2026-03-05/2026-03-06/hotel/hotel/hotels?legacy_provider_id=13&amp;rooms=1&amp;closed_user_group=apps&amp;hb_data=RBx8B7ZZ_NHK8N-6o3ns4zSivFsOJdBo8DNnb7gK_iv43MlrfzZ63iZKGNh8RXS_AAGaf8M1tn4s7A9tpAX0Yg80Cj2pg1DqmZ3l3rWUy7Uw0hIdV7E9BOj2TN8dvQmVoF17oYsetOqr_t44xAFa--KpeAXrJdnoC5ghrmUGAUZbDJVNuPK52zSHAZ2O30L009mfs8pkWzrqqTtOVJs2_U0edytojwaSxKqdrxcmk571EPgNBqLgwoSxxv6CP02crHdX1Dwardov0XUysIYphm3r1xe9TYPvdldwmLBVmgO44r3Upr5IxbfXGjMoKuyYpr9codJiswBi9m2HZA8VF-LDG8vAj5wcQIvzwxmtH6YYbDKXy43RtpOaO5h3zNgBeQYlna_3boe7_cuYix9qLu_9HbkZAtr7JBgYiI1q2ORu-YZThNI%3D&amp;q_datetime_utc=2026-03-05T14%3A30%3A54&amp;ticket_price=2250&amp;quote_id=-5816624823312544163&amp;utid_state=1&amp;channel=iphone&amp;price_without_closed_user_group=3070&amp;tm_place_name=Bancaobancao&amp;deeplink_data=eyJmaWVsZHMiOnsic2lnbmF0dXJlIjoiMmQ3N2ExOTJmOTcxNGI5OTYxMjdiOGI1MDc1ZWVmN2UiLCJibG9ja19pZCI6IjM5NTkxODMwNl8zMzU0NDQxMjVfMl8yXzAifX0%3D&amp;utid=2aaf51da-946d-e02d-a1c8-076c573dd619&amp;tm_stars=2&amp;client_id=skyscanner_app&amp;price_policy=2&amp;pre_redirect_id=2a281d26-801f-c304-3fb3-9bb8d300250f&amp;tm_city_code&amp;max_price=2363&amp;guests=1&amp;request_id=2a281d26-801f-c304-3fb3-9bb8d300250f&amp;tm_country_code=PH</t>
  </si>
  <si>
    <t>parking, wifi, air_conditioning, non-smoking, internet_access, 24-hour_front_desk_service, smoking_areas, multilingual_staff, room_service, garden, express_check-in, express_check-out, concierge, grill</t>
  </si>
  <si>
    <t>www.skyscanner.com.ph/hotel_deeplink/4.0/PH/en-US/PHP/h_ad/218048997/2026-03-02/2026-03-03/hotel/hotel/hotels?legacy_provider_id=22&amp;rooms=1&amp;closed_user_group=general&amp;hb_data=scLC3B9bOYxmqGkC4Odm8Fh6uVolksXTuk__PrMCynRujZGBNuj4BcZs7qwCw-Pz0YD5k3btY6NcivEZjpwJwu4j9yhrTE-RatmXYwVtiMyGp9VYd9pIMTajieSEwk1SQjXat-DhcKU4vx9rG1Ck_DcgHLoxe3EjscA9bdxZtLG7mihOzygROzq7h_b35xg1ZRs8zEYMbmrXHA3Okqiki1L74hWC8PTZ5lJXM_2mfnF-FV3ThhYwTvLTOQsYfeKCk2wWaiPjjYP-KFC0vxQnXiBBNGRVy8lS99R3C6Z0qO7PCwqopWmaj2fU9OFjZfrARtEzoyDsQ-OejQUOolPSoqcv5M1h6mlkBFiVeOpO6CiEPhHCrWhd1tMPhUsGhRKWt9X4zZY6PyK2C5ZEdPGzWMeDnMxnLmGEkm0Bb4YpKZoV&amp;q_datetime_utc=2026-03-02T00%3A33%3A48&amp;ticket_price=7137&amp;quote_id=-6865880711135948957&amp;utid_state=1&amp;channel=iphone&amp;price_without_closed_user_group=7701&amp;tm_place_name&amp;deeplink_data=eyJmaWVsZHMiOnsic2lnbmF0dXJlIjoiMThhZjc1ODhjZjg4YjMxOWMyZjE3NDk4MDMzYWYxOWQifSwidXJsIjoiaHR0cHM6Ly93d3cuYWdvZGEuY29tL3BhcnRuZXJzL3BhcnRuZXJzZWFyY2guYXNweD9jaWQ9MTg0NjM4MyZoaWQ9NTkwMjU2NzEmY3VycmVuY3k9UEhQJmNoZWNraW49MjAyNi0wMy0wMiZjaGVja291dD0yMDI2LTAzLTAzJk51bWJlcm9mQWR1bHRzPTEmTnVtYmVyb2ZDaGlsZHJlbj0wJlJvb21zPTEmbWNpZD0zMDM4Jm1hc3RlclJvb21JZD04ODYzMDY4MDAmbXB0PVZGVmpjRE5WVm5KU2FUZGtSM1YwWkdWeFpIcHFPR1k1ZUdFNVRuUm5aSFpGYkVoamJqbFpiMnhyTjFoWE5qbFFTbUV6UWtWcWJqZ3ljRU51ZFdVNFUyaExRU3RDVTFkcWFVbzVjalpuUFQwJlRvdGFsUHJpY2U9NzEzNi42NCZUb3RhbFRheD03NjQuNjQmVG90YWxGZWU9MC4wMCZUb3RhbFN1cmNoYXJnZT0wJm1jdXI9UEhQIn0%3D&amp;utid=0db9ef7f-da77-6f37-5ddc-fafe89860e07&amp;tm_stars=0&amp;client_id=skyscanner_app&amp;redirect_delay=1000&amp;price_policy=2&amp;pre_redirect_id=e5ee7472-2cbc-f2e7-6045-dfe0d03d54c1&amp;tm_city_code&amp;max_price=7697&amp;guests=1&amp;request_id=e5ee7472-2cbc-f2e7-6045-dfe0d03d54c1&amp;tm_country_code=PH</t>
  </si>
  <si>
    <t>9.7675225, 118.7432567</t>
  </si>
  <si>
    <t>Surya Beach Palawan, Puerto Princesa South Road, Sandoval, Palawan, Mimaropa, Philippines</t>
  </si>
  <si>
    <t>Providing sea views, Surya Beach Resort Palawan in Aborlan provides accommodations, a private beach area, a garden, a terrace, a bar, and barbecue facilities. This beachfront property offers access to a balcony, free private parking, and free Wifi.</t>
  </si>
  <si>
    <t>Southwind Resort Palawan</t>
  </si>
  <si>
    <t>www.skyscanner.com.ph/hotel_deeplink/4.0/PH/en-US/PHP/h_ct/153325925/2026-03-02/2026-03-03/hotel/hotel/hotels?legacy_provider_id=31&amp;rooms=1&amp;closed_user_group=general&amp;hb_data=yS2Jes0YxehBs6ozt0ihSNlhiViceuo9j6W72iMng5Lscw0hSGyyWIN9Y0bUDYp1Ws5tdUbCB7ew-TxTtlhwpmBnIawrBgAjsSwAIR4cY-AevUwfE0RZOZaViTE3keJyHxfXqFLqp4eTTa80oLFwP35zIedA66DHMG3h1zVQzqtV4h8Oh8ak4s_V_YMi6hwy81pWsXG2U2zWsGTR9x6jmTNcm0wrMVlbbKmBCc0RlqqsGMQqSVG36z_SlgM8MI5D4zj54cH1KqT3PFzxjVODPusJ5xIUws7xzw3iFQVO5az254-lYo_xuSkHuN7Y8QVZ3-KgT_ikgCawpCr9vxG3jdyaRVaXds0F1n_e8VZPqUEpM0RQErBPsdUvzVRKanYy3ztYI7Hlnf9IDeIzET4518-1JlONyCHzaUwJga-LEA%3D%3D&amp;q_datetime_utc=2026-03-02T00%3A33%3A51&amp;ticket_price=2467&amp;quote_id=-1566372759825062289&amp;utid_state=1&amp;channel=iphone&amp;price_without_closed_user_group=2996&amp;tm_place_name=San+Miguel&amp;deeplink_data=eyJmaWVsZHMiOnsic2lnbmF0dXJlIjoiNDFmZjJjZGE5ODY1NzQ4OWFmNWZkODM0NjM2OGNlYzEifSwidXJsIjoiaHR0cHM6Ly9waC50cmlwLmNvbS9ob3RlbHMvcmVkaXJlY3Q%2FaG90ZWxpZD04MTEyMjM0JmNpdHk9NzUxNSZBbGxpYW5jZWlkPTEyNjA3JnNpZD04ODg4MzImY2hlY2tpbj0yMDI2LTAzLTAyJmNoZWNrb3V0PTIwMjYtMDMtMDMmc2hvcHBpbmdpZD0wOGU1Y2QxOWY2ZmI0M2IyOWJmOTM5YTRlYmVhZjc3OSZhZHVsdD0xJmNoaWxkcmVuPTAmYWdlcz0mbGFuZ3VhZ2U9ZW5waCZsb2NhbGU9ZW5fUEgmcm9vbWlkPTE1MTM0MzIxNTAmc3dpZD0wJnBheT1QUCZmZ3Q9MSZpc19zcD1RMiZjcm49MSZjdXJyPVBIUCZ3a3A9MSZzdGFuZD1INHNJQUFBQUFBQUFfd0FPQWZILUNtd0tBaGdCRWdRSUFSQUFHbUFJMXNqVTBRVVlBREFBT1BzUm1BSHFrTzhEcUFFQXVBRUN3QUVDMFFFSzE2TndQV2VnUU9FQmhldFJ1QjVHbzBEb0FleXV6b0VCaUFJZ2lRUUFBQUFBQUFBQUFLQUVCcW9FREFqYUR4R1B3dlVvWEl1QVFLRUY5aWhjajhJamtFQWFJREE0WlRWalpERTVaalptWWpRellqSTVZbVk1TXpsaE5HVmlaV0ZtTnpjNUlBUW8yckNUelFaSUFWSUdNMlZtT0RaaFdod0tBMUJJVUJFUVdEbTB5SGEtUHhvRFVFaFFJUkJZT2JUSWRyNF9ZZ1ZsYmw5UVNHaTVGSEFCZUFDS0FRZElBWGdBeUFFQnFnRUhDZ013TWpJUUF2SUJJakE0WlRWalpERTVaalptWWpRellqSTVZbVk1TXpsaE5HVmlaV0ZtTnpjNVh6R1NBZ0UwbWdJQUFBQUFfXzhCQUFEX18yemRfVlFPQVFBQSJ9&amp;utid=31ae0c79-5376-ec4c-8678-ba2a60f90012&amp;tm_stars=3&amp;client_id=skyscanner_app&amp;redirect_delay=1000&amp;price_policy=2&amp;pre_redirect_id=ceb20c08-06b1-0aa6-7a5e-8e52d063cabe&amp;tm_city_code&amp;max_price=5566&amp;guests=1&amp;request_id=ceb20c08-06b1-0aa6-7a5e-8e52d063cabe&amp;tm_country_code=PH</t>
  </si>
  <si>
    <t>www.skyscanner.com.ph/hotel_deeplink/4.0/PH/en-US/PHP/h_ct/142305440/2026-03-02/2026-03-03/hotel/hotel/hotels?legacy_provider_id=31&amp;rooms=1&amp;hb_data=fx-6nrnanaragqZULnHPgPDd_T0KXBSR4Hv9QWjVfK36ZWV67ZcbxvPJPlJRvqOMXI6ysHmBxpw_iUA_t45ML2RY8NYN4-bRrF7Zpw033MtewxRwN2-WaNig8Df7kiNpKMesTNSwmx1ksGaBHk9tfHx_ZaFlg29iLgxV9EIaEBMbT8UOLasU9iPNLFENta1lJY7eWiAgcDH3Qw2I1jD8gpIRnI85BT6uIsYybQfxbF-8mi44xsrmkM_cMeelTwQTr5ug6Ya_iW2nP8vPzKrPnsTRj_q7M808vohye0T_eLshNWjtLk_4joJsqO8ozIbNC1gIF9fZvbmlTQVKfh1F6KxKrTtGRx691h5RVPBNJ-efxyQryI3d8ZSD6MYrzRaLI4M8EqYGo5za5sTM7If343xC35TPzeeOYBNmNwrkIg%3D%3D&amp;q_datetime_utc=2026-03-02T00%3A34%3A54&amp;ticket_price=13774&amp;quote_id=-7507599711110118428&amp;utid_state=1&amp;channel=iphone&amp;tm_place_name=El+Nido&amp;deeplink_data=eyJmaWVsZHMiOnsic2lnbmF0dXJlIjoiYjMyNjI1ODYxMDU1YTRiZDM4MDc5NTllY2U2NDlhMzEifSwidXJsIjoiaHR0cHM6Ly9waC50cmlwLmNvbS9ob3RlbHMvcmVkaXJlY3Q%2FaG90ZWxpZD0yODA4MjAwOCZjaXR5PTQwMjcmQWxsaWFuY2VpZD0xMjYwNyZzaWQ9ODg4ODMyJmNoZWNraW49MjAyNi0wMy0wMiZjaGVja291dD0yMDI2LTAzLTAzJnNob3BwaW5naWQ9YzM3ZWZkNDAzODliNDEwNWEyNmJhYTZmNDM2ZDc0MGQmYWR1bHQ9MSZjaGlsZHJlbj0wJmFnZXM9Jmxhbmd1YWdlPWVucGgmbG9jYWxlPWVuX1BIJnJvb21pZD0xMjE3MTc4OTg2JnN3aWQ9MCZwYXk9UFAmZmd0PTEmY3JuPTEmY3Vycj1QSFAmd2twPTEmc3RhbmQ9SDRzSUFBQUFBQUFBX3dBREFmei1DbUVLQWhnQkVnUUlBUkFBR2xVSTZ0cXl4QVFTQVRJWUFEQzREemlPYTVnQjJQNnhEYWdCQUxnQkFzQUJBTkVCSDRYclVYamx4a0RoQVpxWm1aazU1OHBBNkFHQi1KS2dBWWdDSUlrRXJrZmhlaFJPVFVDZ0JBQ2hCUUFBQUFBQUFBQUFHaUJqTXpkbFptUTBNRE00T1dJME1UQTFZVEkyWW1GaE5tWTBNelprTnpRd1pDQUVLSUNuazgwR1NBRlNCalF3TXpNMk5Wb2NDZ05WVTBRUndvYW5WOHB5RzBBYUExQklVQ0VRV0RtMHlIYS1QMklGWlc1ZlVFaG91UlJ3QVhnQWlnRUhTQUY0QU1nQkFhb0JCd29ETURJeEVBTHlBU0pqTXpkbFptUTBNRE00T1dJME1UQTFZVEkyWW1GaE5tWTBNelprTnpRd1pGOHhrZ0lCTkpvQ0FBQUFBUF9fQVFBQV9fX0VBd3lWQXdFQUFBIn0%3D&amp;utid=ff5b6a98-4a34-fb9f-62c6-0c094b6ad4ac&amp;tm_stars=3&amp;client_id=skyscanner_app&amp;redirect_delay=1000&amp;price_policy=2&amp;pre_redirect_id=2f423142-fdf2-d2ea-8754-f96db5643b62&amp;tm_city_code=ENIP&amp;max_price=14414&amp;guests=1&amp;request_id=2f423142-fdf2-d2ea-8754-f96db5643b62&amp;tm_country_code=PH</t>
  </si>
  <si>
    <t>https://www.google.com/maps/place/Vellago+Resort/data=!4m11!3m10!1s0x33b6551b5de8a365:0x63dbd155814ef7fd!5m3!1s2026-03-01!4m1!1i2!8m2!3d11.1743006!4d119.3782025!16s%2Fg%2F11b76tx43s!19sChIJZaPoXRtVtjMR_fdOgVXR22M?authuser=0&amp;hl=en&amp;rclk=1</t>
  </si>
  <si>
    <t>www.skyscanner.com.ph/hotel_deeplink/4.0/PH/en-US/PHP/h_xp/134628457/2026-03-02/2026-03-03/hotel/hotel/hotels?legacy_provider_id=1&amp;rooms=1&amp;closed_user_group=mobile&amp;hb_data=tezwKwV1lOWY8LwB5UlGHk-e_GjJNXh5_3YoBZ4o9eX614spiQbEkRCQEbEzvFDjE_OW5gHvY5XmDUWq4-IJgvUo1LfiYIn7qzuC5Qgyt_KK2CsCgiIBlGGR2M79xYpMxlDV5CzzdL2r7X79SPOA0Dbsg9EP8Pk0xF47AHHaQOW09oC0qth2XylE2vyX5rXyTcWO-7VARFL7KD3wsIctIDdHVzYNmb-gFyaoBiUv45sqIJHmEPgzv_tWWY7dieYSZC8NcM2P2uI0bY8g8qEYpP0OJfM%3D&amp;q_datetime_utc=2026-03-02T00%3A33%3A54&amp;ticket_price=48018&amp;quote_id=-1484555908503188039&amp;utid_state=1&amp;channel=iphone&amp;tm_place_name=El+Nido&amp;deeplink_data=eyJmaWVsZHMiOnsic2lnbmF0dXJlIjoiMWM2NTY3OTUxMGUwNmIzMmM3NjQ5OTc5NTZkOWE5MmUifSwidXJsIjoiaHR0cHM6Ly93d3cuZXhwZWRpYS5jb20ucGgvSG90ZWwtU2VhcmNoP21wZD1HQlAmdHBpZD02OCZtcGU9MTc3MjQwOTcxMiZlbmREYXRlPTIwMjYtMDMtMDMmYWR1bHRzPTEmbXBuPTIwMTE0MTU3MSZtcG09MjQmbXBwPTEmbG9jYWxlPWVuX1VTJm1wbz1FQyZjaGlkPTVkNDQyMTBhLTgxMTAtNGRmYy1iMWM4LTg1YmVlNzMzZTgzMyZtcHE9NTUxLjIzJmVhcGlkPTQ2MjMwJm1jdGM9MyZjdXJyZW5jeT1HQlAmcmF0ZXBsYW5pZD0yMDU0MTU3ODgmc2VsZWN0ZWQ9MTE0NTc4MDYmc3RhcnREYXRlPTIwMjYtMDMtMDImbXBiPTY2LjE1Jm1wYT01NTEuMjMifQ%3D%3D&amp;utid=d3f44d23-685f-5c5e-8abc-334079f835ee&amp;tm_stars=4&amp;client_id=skyscanner_app&amp;redirect_delay=1000&amp;price_policy=2&amp;pre_redirect_id=ee6d150c-8700-34a1-b9d0-1541e3853871&amp;tm_city_code=ENIP&amp;max_price=48018&amp;guests=1&amp;request_id=ee6d150c-8700-34a1-b9d0-1541e3853871&amp;tm_country_code=PH</t>
  </si>
  <si>
    <t>https://www.google.com/maps/place/Micasa+Lodge+Palawan/data=!4m11!3m10!1s0x33ba1c2b0da64b99:0x793daf0882dfa898!5m3!1s2026-03-01!4m1!1i2!8m2!3d11.9996265!4d120.2074024!16s%2Fg%2F1hfr126n3!19sChIJmUumDSscujMRmKjfggivPXk?authuser=0&amp;hl=en&amp;rclk=1</t>
  </si>
  <si>
    <t>www.skyscanner.com.ph/hotel_deeplink/4.0/PH/en-US/PHP/h_xp/134123883/2026-03-05/2026-03-06/hotel/hotel/hotels?legacy_provider_id=1&amp;rooms=1&amp;closed_user_group=mobile&amp;hb_data=rbRsjUKkVOi0MaMBYZ2KaEtnGtkUztJzzNlW_KVD-JcWFliv3g8tAT_YJTeazzWjm9JNSHlmfEL0BqtU_RcVbqbgTlO3ihaZWBc1_k5XT3sfDCQ2suw-yq4dklyZLzU54SG7Jw5zoI_fmBxwuypVO2q74kgviASNPfaC7kHNoDjQK7JkHkz6zPxXe_LPJHWjGbohVgZvWKR1rsJOcJa3Y-1vAKrXuUbr-um13csX4QvOKRUInRQauB6R9GCmpMkzrIFn-xCjDhEMRRBKVaf7fFtjiQ0%3D&amp;q_datetime_utc=2026-03-05T14%3A30%3A53&amp;ticket_price=3931&amp;quote_id=803735745715681075&amp;utid_state=1&amp;channel=iphone&amp;price_without_closed_user_group=6551&amp;tm_place_name=Coron&amp;deeplink_data=eyJmaWVsZHMiOnsic2lnbmF0dXJlIjoiNDE0ZTVmZGM3MmU4NmI1OWYyMjA3MjQzMjM1MTk3MzUifSwidXJsIjoiaHR0cHM6Ly93d3cuZXhwZWRpYS5jb20ucGgvSG90ZWwtU2VhcmNoP3RwaWQ9NjgmbXBlPTE3NzI3MTcxNjAmZW5kRGF0ZT0yMDI2LTAzLTA2JmFkdWx0cz0xJmxvY2FsZT1lbl9VUyZjaGlkPWU5OTVkMzIxLWEzNzktNDZlMC1iYzBmLWYyNDU3NTIxMWFkNyZlYXBpZD00NjIzMCZtY3RjPTMmc3RhcnREYXRlPTIwMjYtMDMtMDUmbXBkPUdCUCZtcG49MzIzNzAyMjQwJmN1cnJlbmN5PUdCUCZyYXRlcGxhbmlkPTM5NDE3NTA5NCZtcG09MjQmbXBwPTEmbXBvPUVDJnNlbGVjdGVkPTk4NDc5MDgmbXBiPTUuNDAmbXBxPTQ0Ljk5Jm1wYT00NC45OSJ9&amp;utid=1b649131-f3cc-deca-e602-f30477b0d93d&amp;tm_stars=0&amp;client_id=skyscanner_app&amp;price_policy=2&amp;pre_redirect_id=86e16489-afc1-d9df-a564-506c5dbac395&amp;tm_city_code=PXCN&amp;max_price=13557&amp;guests=1&amp;request_id=86e16489-afc1-d9df-a564-506c5dbac395&amp;tm_country_code=PH</t>
  </si>
  <si>
    <t>Ora Beach Resort El Nido</t>
  </si>
  <si>
    <t>https://www.google.com/maps/place/El+Nido+Reef+Strand+Resort/data=!4m11!3m10!1s0x33b65547bfd6eb0b:0x8d8fc4011098acce!5m3!1s2026-03-01!4m1!1i2!8m2!3d11.1900104!4d119.3960978!16s%2Fg%2F11b6q4srvl!19sChIJC-vWv0dVtjMRzqyYEAHEj40?authuser=0&amp;hl=en&amp;rclk=1</t>
  </si>
  <si>
    <t>www.skyscanner.com.ph/hotel_deeplink/4.0/PH/en-US/PHP/h_xp/137555368/2026-03-02/2026-03-03/hotel/hotel/hotels?legacy_provider_id=1&amp;rooms=1&amp;closed_user_group=mobile&amp;hb_data=TAqa2WPtuh-l3vkfoNqcPJ8d8g29Jio2iiclNIXJGUEFPFaSRGXv-AdffBZW9028eEMbGcrIeIzEQbUGlpSwNCsxL_VrUOYvKbsWBhCKuip0aUHjnxaCLFfmtr7uakGLPXCVz1HcvcCTRNqb4tihOvN7BI1WjsBa_npJ-6KZRsXJZDPix1QiLNznP2hpHnNCU_EuEW0R1bRpFqEkdxw1J3XbRxvSP6sqg6t8q48EJB12cEj_vKuBsjoN8yCGFKa6QOCIdM-ItA5FKR6Btqe9-tTmxLU%3D&amp;q_datetime_utc=2026-03-02T00%3A34%3A01&amp;ticket_price=6032&amp;quote_id=-8968141785457154741&amp;utid_state=1&amp;channel=iphone&amp;price_without_closed_user_group=12065&amp;tm_place_name=El+Nido&amp;deeplink_data=eyJmaWVsZHMiOnsic2lnbmF0dXJlIjoiNWJhZGRkN2ExZjU1OGUzNTc0NGQ0ZDg0OTU0ODIxYzcifSwidXJsIjoiaHR0cHM6Ly93d3cuZXhwZWRpYS5jb20ucGgvSG90ZWwtU2VhcmNoP3RwaWQ9NjgmbXBlPTE3NzI0MDk3MjkmZW5kRGF0ZT0yMDI2LTAzLTAzJmFkdWx0cz0xJmxvY2FsZT1lbl9VUyZjaGlkPTg1MjE0NTlhLWYxM2EtNDUzMC04MDk2LTNmZjE5MmRjODk2MCZlYXBpZD00NjIzMCZtY3RjPTMmc3RhcnREYXRlPTIwMjYtMDMtMDImbXBkPUdCUCZtcG49MjAxOTMzNDk0JmN1cnJlbmN5PUdCUCZyYXRlcGxhbmlkPTIwOTgwMTc5NSZtcG09MjQmbXBwPTEmbXBvPUVDJnNlbGVjdGVkPTE4MDQ5MTQ2Jm1wYj04LjMxJm1wcT02OS4yNSZtcGE9NjkuMjUifQ%3D%3D&amp;utid=5808d39c-ec5d-db58-79db-f22aeedcfe0e&amp;tm_stars=3&amp;client_id=skyscanner_app&amp;redirect_delay=1000&amp;price_policy=2&amp;pre_redirect_id=e376b5f8-44d3-ea6e-8b15-a720ae638bd2&amp;tm_city_code=ENIP&amp;max_price=6032&amp;guests=1&amp;request_id=e376b5f8-44d3-ea6e-8b15-a720ae638bd2&amp;tm_country_code=PH</t>
  </si>
  <si>
    <t>Royale Parc Hotel, A. Abueg Sr. Circumferential Road, Jacana, Bancao-Bancao, Puerto Princesa, Mimaropa, 5300, Philippines</t>
  </si>
  <si>
    <t>www.skyscanner.com.ph/hotel_deeplink/4.0/PH/en-US/PHP/h_ad/160172914/2026-03-05/2026-03-06/hotel/hotel/hotels?legacy_provider_id=22&amp;rooms=1&amp;closed_user_group=general&amp;hb_data=V5CWyPr7T70spA297oFK2uBXcR1yQEQ_Zu3BOYR6B6oSNToBy5i9mMcS_3M9MyNHRcZw5ABdyc-gqIPTctpkm4bcesxQ60yJKFCwxDSjlidvHerp8qxj9OHlpo68SJKHtJpHcwS6iJeGZnBhnVRZtwG98Zx1wOa34xhedLioG6_LdIPERjukdIEJK6AOoK5m_sdUCuX5B3dyPaVKvJPkpaomgW6_NfWlwM4X1fiDbfooDYly6BRPb_JQq8h61enNhdecnk59nJzFV7hbKgnMWHbPoq6q8dZ6QqgCgXedsGKQv2Lf8astu0-Pr7HTRVfW5COw25ynwzrsZU_gHbq8DZKZSMjlNAg3utjot0pxSIBnoy6LHo11GNE8gRTaXteXbRBIZ5NlT9d8WJa94dDQC-dvUXrZvsuUpPBVJxjmobkM&amp;q_datetime_utc=2026-03-05T14%3A30%3A56&amp;ticket_price=762&amp;quote_id=4118931467172200848&amp;utid_state=1&amp;channel=iphone&amp;price_without_closed_user_group=2226&amp;tm_place_name=Bancaobancao&amp;deeplink_data=eyJmaWVsZHMiOnsic2lnbmF0dXJlIjoiMmM4NTg0YjRiMjhiYTExMzNiY2NkZDc3OTU5ZTA1MzQifSwidXJsIjoiaHR0cHM6Ly93d3cuYWdvZGEuY29tL3BhcnRuZXJzL3BhcnRuZXJzZWFyY2guYXNweD9jaWQ9MTg0NjM4MyZoaWQ9NDYxMjM0NDEmY3VycmVuY3k9UEhQJmNoZWNraW49MjAyNi0wMy0wNSZjaGVja291dD0yMDI2LTAzLTA2Jk51bWJlcm9mQWR1bHRzPTEmTnVtYmVyb2ZDaGlsZHJlbj0wJlJvb21zPTEmbWNpZD0zMzImbWFzdGVyUm9vbUlkPTczNzAzMzkzMyZtcHQ9TTA1RWFIbHRUV2xhTDJWcmFVTjNLMDh3TjFZd2JUZ3pWM1F3WnpaSldrRnRUbUpuWkRrelZVMXdSMVJMWVVkRFdGVk1XbFJ4YjNkWWNWaEdVMk5CWTFwNlQwOWFPVzlGUlZKTE4yeDNQVDAmVG90YWxQcmljZT03NjIuMDImVG90YWxUYXg9ODcuOTkmVG90YWxGZWU9NjQuNDEmVG90YWxTdXJjaGFyZ2U9MCZtY3VyPVBIUCJ9&amp;utid=cbbd57bc-e0fb-efc1-a5fd-6e765f31ae1b&amp;tm_stars=3&amp;client_id=skyscanner_app&amp;price_policy=2&amp;pre_redirect_id=079d5460-d97b-1df2-735d-d876be5f7425&amp;tm_city_code&amp;max_price=3000&amp;guests=1&amp;request_id=079d5460-d97b-1df2-735d-d876be5f7425&amp;tm_country_code=PH</t>
  </si>
  <si>
    <t>www.skyscanner.com.ph/hotel_deeplink/4.0/PH/en-US/PHP/h_ad/134142761/2026-03-02/2026-03-03/hotel/hotel/hotels?legacy_provider_id=22&amp;rooms=1&amp;closed_user_group=general&amp;hb_data=F0jV-OzX0gZF5l4XSkA_11L10a7qjabj4nIzOCnHtzxuD_B7Te1WMUAMbQBy0rBybf-mBe6LWxzEGyqc_J3tUiLYL8wlIby4RW7CCPOU2NFWjL7VIvARMe1wHUJaO0wStdBE8y7jwfIUZ3gkoSNjeXhiWosmGgOzwLpo0qM37fK2gjj0LVBMz7MDGFSPS9WDfnmxodeel6GDeaqovfv-AuZuPoFVKWMmWVc9ELx8nL09tc_1aQArYPfQ_IALJJh5Ty4jYYxaVIpiCD3cMa4Ha19jRUTvojEqLINJRt5_n-UX_UF0CDzA_flc4oTYjbgU9NoiNMs0JmumDdDn1BCgPtOfHrP_dGpjluBITfxxCwNQhpMLc2p66TPFPoeMOabBLiD-cY_PDU07dagLEmYqxhzz6Q5Eyf3JnrWfcquEiI4y&amp;q_datetime_utc=2026-03-02T00%3A35%3A07&amp;ticket_price=3138&amp;quote_id=-738922645716145001&amp;utid_state=1&amp;channel=iphone&amp;price_without_closed_user_group=7767&amp;tm_place_name=Coron&amp;deeplink_data=eyJmaWVsZHMiOnsic2lnbmF0dXJlIjoiNTFlNzAwZGVlZTg2ZTE3OWNiMjU0MmQyNmE2ODhhYjIifSwidXJsIjoiaHR0cHM6Ly93d3cuYWdvZGEuY29tL3BhcnRuZXJzL3BhcnRuZXJzZWFyY2guYXNweD9jaWQ9MTg0NjM4MyZoaWQ9NDQ0MTAwJmN1cnJlbmN5PVBIUCZjaGVja2luPTIwMjYtMDMtMDImY2hlY2tvdXQ9MjAyNi0wMy0wMyZOdW1iZXJvZkFkdWx0cz0xJk51bWJlcm9mQ2hpbGRyZW49MCZSb29tcz0xJm1jaWQ9MjgwMjUmbWFzdGVyUm9vbUlkPTMxMTk2NDAmbXB0PWNrOXBMM05KWWxWQ1MyZEVPVzQxUmtVd1FreFFZbFZ0S3l0VlZIRm1lRzR3TDJ0TFJXZzBWSEJrZFRRMmVWRnJabXB5Y1c1aVIwcFRVMlp1VTNCRGVqTndUaTgzWldGa1dYQnNXZyZUb3RhbFByaWNlPTMxMzguMjcmVG90YWxUYXg9MzYzLjA0JlRvdGFsRmVlPTI2NC42MSZUb3RhbFN1cmNoYXJnZT0wJm1jdXI9UEhQIn0%3D&amp;utid=2dbfcb87-a64e-60d9-39e1-249440ca9b86&amp;tm_stars=4&amp;client_id=skyscanner_app&amp;redirect_delay=1000&amp;price_policy=2&amp;pre_redirect_id=40a3b8e8-20bf-f32a-3282-d23699f4f8a9&amp;tm_city_code=PXCN&amp;max_price=7867&amp;guests=1&amp;request_id=40a3b8e8-20bf-f32a-3282-d23699f4f8a9&amp;tm_country_code=PH</t>
  </si>
  <si>
    <t>www.skyscanner.com.ph/hotel_deeplink/4.0/PH/en-US/PHP/h_ad/225466734/2026-03-02/2026-03-03/hotel/hotel/hotels?legacy_provider_id=22&amp;rooms=1&amp;closed_user_group=general&amp;hb_data=hqqq7xLqWWU20ZQHHyoLfKIyTgBQ0l3RqaIODk1yJi9l_X9ldlipzdnNBsfKgIabN9WI8lGvrG10SXfiA-LxxjTklvrfViaIOewURYExaLTHTae55g8v9pQC-dNiUgzBFNnyNT34Oiy_h6BSKi2Iiz6kUs3zFsin-tJ5KmNSBd0ouwqgfGqU-QXU1gJfY-VZFwr6c413anv35_U8wPyvYMpDDLFuSotPHbyTS0AMqXXeEIhoYW3dyR0fzl14fywnxce8ZCjJM2TrXpSmtWHHBEwga-k1Mp4n3pnyXGt_065-aW7LZXf0vTWj11SgWjfP1y1YTTvFzsmtXI7RpfQ0xaCMVmDRVKdpp8BkMVzxhE8mdLfG76I4xSyqf8cZQkhMa0cN5TE0tJgF_GgDEG06e6w5PonIyDYtjs-detGK-483&amp;q_datetime_utc=2026-03-02T00%3A34%3A05&amp;ticket_price=2460&amp;quote_id=-8020058898754115576&amp;utid_state=1&amp;channel=iphone&amp;price_without_closed_user_group=2957&amp;tm_place_name=El+Nido&amp;deeplink_data=eyJmaWVsZHMiOnsic2lnbmF0dXJlIjoiZGUyOGJlNDJiZGQzMzYwM2VlMTJjOGI4YjM1ZDYwN2YifSwidXJsIjoiaHR0cHM6Ly93d3cuYWdvZGEuY29tL3BhcnRuZXJzL3BhcnRuZXJzZWFyY2guYXNweD9jaWQ9MTg0NjM4MyZoaWQ9NTkzOTA0ODAmY3VycmVuY3k9UEhQJmNoZWNraW49MjAyNi0wMy0wMiZjaGVja291dD0yMDI2LTAzLTAzJk51bWJlcm9mQWR1bHRzPTEmTnVtYmVyb2ZDaGlsZHJlbj0wJlJvb21zPTEmbWNpZD0yODcwMiZtYXN0ZXJSb29tSWQ9OTA2Mzg3MTA0Jm1wdD1VMkprTVZwQ1FuTlplVzFEY1ZWd1lqRkhZalV5VmtwWVVUaENlR05JZFVOclRrd3dUVzVZUmsxRmJqZ3ZVMjlOUTJadFptUnVTV05ES3l0WmF6QllRMWwxU3k5Uk1XWmhUbVpMYjJkUlBUMCZUb3RhbFByaWNlPTI0NjAuMzEmVG90YWxUYXg9MjgzLjkyJlRvdGFsRmVlPTIwOC4xNSZUb3RhbFN1cmNoYXJnZT0wJm1jdXI9UEhQIn0%3D&amp;utid=6cc47af6-3b9b-8ebc-959a-071ac16f9679&amp;tm_stars=0&amp;client_id=skyscanner_app&amp;redirect_delay=1000&amp;price_policy=2&amp;pre_redirect_id=f3bc02c9-b0c1-8b6f-1288-f44867663fc1&amp;tm_city_code=ENIP&amp;max_price=6552&amp;guests=1&amp;request_id=f3bc02c9-b0c1-8b6f-1288-f44867663fc1&amp;tm_country_code=PH</t>
  </si>
  <si>
    <t>Zhaya's Beach Cottages &amp; Restobar</t>
  </si>
  <si>
    <t>www.skyscanner.com.ph/hotel_deeplink/4.0/PH/en-US/PHP/h_ad/204004562/2026-03-02/2026-03-03/hotel/hotel/hotels?legacy_provider_id=22&amp;rooms=1&amp;hb_data=3k9wGbeu9zWvp_zVwJfVXu0gGTtqsCAgVI78FVHbuvGE47efZ7bdkozvsLK6l04C7Aoy0eBpED_wwXCCYSVY9zTbJjME3Z190SDCSZ0OJcezTWIP5sDURa4hdOKvBAF-mhRljsl8hqfAbz5KTOEhVDYa-gqIRP13A4NyoD7HGvxQrWDDMmVYiEWUZKrhSB6-02EA3hIgmm7jjvg1Yn9uWL1RTDx2m3lcVXPBvX29uL40H0228RGkgjtja41yc3ItFuPTdtKS0kt0zUZ9Yl5Z3g3RoX8WnOKUFJOf_6QTr0D4G-Wn9l1m4l8yoQQz6xUVrvV1OZN4vtvgXsN2qjlQ8YXjNrBIrk9zO_Ay0rFmC4Rz1wftHIED9fwAOT0wpBDTsEK0-TtBSLMdDKac92wKQU1JJeKnbcJ2wcp5UNKop1j7&amp;q_datetime_utc=2026-03-02T00%3A34%3A05&amp;ticket_price=2700&amp;quote_id=-5406197934989024392&amp;utid_state=1&amp;channel=iphone&amp;tm_place_name=El+Nido&amp;deeplink_data=eyJmaWVsZHMiOnsic2lnbmF0dXJlIjoiYzIzODBiOWMyZDhiYjgyZjJhMmI3NjNiMmRiODgwYTEifSwidXJsIjoiaHR0cHM6Ly93d3cuYWdvZGEuY29tL3BhcnRuZXJzL3BhcnRuZXJzZWFyY2guYXNweD9jaWQ9MTg0NjM4MyZoaWQ9NDY3NzgyNjMmY3VycmVuY3k9UEhQJmNoZWNraW49MjAyNi0wMy0wMiZjaGVja291dD0yMDI2LTAzLTAzJk51bWJlcm9mQWR1bHRzPTEmTnVtYmVyb2ZDaGlsZHJlbj0wJlJvb21zPTEmbWNpZD0zMDM4Jm1hc3RlclJvb21JZD0xMzAxNTM1NDkmbXB0PVEyUmtZV1pLYVVGTmFsRjZRVXB3WlVKbFZWUnVkRkJ1THpaMlRUTmtSa0U0YkM5bWNUaHBaR3M0ZWtWSVptSmhXWGdyU0RCVFpHcDNRbWhrTms1cFRGVmliR2wzVGxvdlFVOVJRUSZUb3RhbFByaWNlPTI3MDAuMDAmVG90YWxUYXg9MC4wMCZUb3RhbEZlZT0wLjAwJlRvdGFsU3VyY2hhcmdlPTAmbWN1cj1QSFAifQ%3D%3D&amp;utid=21693d5f-7eb8-2f1c-2be1-b06bb1f3087e&amp;tm_stars=1&amp;client_id=skyscanner_app&amp;redirect_delay=1000&amp;price_policy=2&amp;pre_redirect_id=ce52dd3a-8a8f-d9b5-364d-251230f4d757&amp;tm_city_code=ENIP&amp;max_price=3420&amp;guests=1&amp;request_id=ce52dd3a-8a8f-d9b5-364d-251230f4d757&amp;tm_country_code=PH</t>
  </si>
  <si>
    <t>www.skyscanner.com.ph/hotel_deeplink/4.0/PH/en-US/PHP/h_bc/116838858/2026-03-05/2026-03-06/hotel/hotel/hotels?legacy_provider_id=13&amp;rooms=1&amp;closed_user_group=apps&amp;hb_data=MYg5oKR_E0o1CBHxQai5OeGI3MohuJgl2jR6RpzsM2aPkUq9UZYl3FFSPNDvZdRTSck83amjFqCQiA5iTIo9EeFxddhPhuKRXf7e5FeeOrDAufx42aiJP9CZ_RnFRWkdSLny2UqcPeJGcJWhnslALRDb7og2GBC_GTklCgmYsap1DX7v-Be5TZXF304U0J5FZ2ximBenukxb5o2XHzAKkbBLcCycrVj73AwpJg-vs5F4dlg1k89p4ik13WmczMMAZYPX1VSD6GLKA0qX3GkWoCcTFcT1egJm8FYDKcEoADAu9E2kmWZOMNdO8VLVK_LrJYLlCSJ_7CqMJQ71Zff5H6BNKE79hUFkmZzqITDc71TE8ScqW3S0SUn940iLfVdPT3JgiW-fgI-ySetvxR_mZ2uJkEhYYFxDJggO2IAjs6xNVOkktAw%3D&amp;q_datetime_utc=2026-03-05T14%3A31%3A00&amp;ticket_price=2824&amp;quote_id=4079705985664205239&amp;utid_state=1&amp;channel=iphone&amp;price_without_closed_user_group=5004&amp;tm_place_name=Bancaobancao&amp;deeplink_data=eyJmaWVsZHMiOnsic2lnbmF0dXJlIjoiYjY5YWRlYjFmZGZlNDkyN2Y2M2U2NGY3ZTIxOWUwNjkiLCJibG9ja19pZCI6IjU3ODc3NTAxXzg5MDI5NDgwXzBfNDJfMF83MDkzNDkifX0%3D&amp;utid=fa073e54-0420-d341-f4b8-7ee4e2014f18&amp;tm_stars=3&amp;client_id=skyscanner_app&amp;price_policy=2&amp;pre_redirect_id=0388232e-50df-9878-15f0-51c955941b01&amp;tm_city_code&amp;max_price=3717&amp;guests=1&amp;request_id=0388232e-50df-9878-15f0-51c955941b01&amp;tm_country_code=PH</t>
  </si>
  <si>
    <t>www.skyscanner.com.ph/hotel_deeplink/4.0/PH/en-US/PHP/h_ad/159180796/2026-03-05/2026-03-06/hotel/hotel/hotels?legacy_provider_id=22&amp;rooms=1&amp;hb_data=VpHKPITZ5pSOpQ_0d8Dec22kGZSK4J4x6wcsnzr3CHjZKwCevV5WBiqbrLNqHS0HQb8dXlTrBDM7l65qk-nIH-yptpWixO1djHXl2OMyB8vVyartk-IOLFg3vNuwpC1lGjg8RzVs-H-8UjIGpzV5G98qlfVcBlNP9cPSOgx2JgqkdUnmeGcoNEdhLFci1wFqphZSqi1tUWMCAMPiLSJJ_euBSaSlz8SVdFL1323E1uZhGOwVBIZXOvuW95oRgI165562zQMTkJmzEKbAd2x_3cw9BeJlkXPbevm1rYGF8745vi76CCXk7zmMTmmInFAeZJTnf0_Q43E8e1flJ02zEN7PR9OoOKJtde63HlxBiad-rUfsQwhOzt3Yek6p9kRvLZ9f6nEd7Lzynz1KfVoOj6Gp6Mo8QsA_Nhy5nyo0gko3&amp;q_datetime_utc=2026-03-05T14%3A30%3A59&amp;ticket_price=655&amp;quote_id=874095642349782589&amp;utid_state=1&amp;channel=iphone&amp;tm_place_name=Canigaran&amp;deeplink_data=eyJmaWVsZHMiOnsic2lnbmF0dXJlIjoiYWFkNmZhNjcyZDQ2Y2FhNzJhYjY2MjcwNTY3YzM0MjgifSwidXJsIjoiaHR0cHM6Ly93d3cuYWdvZGEuY29tL3BhcnRuZXJzL3BhcnRuZXJzZWFyY2guYXNweD9jaWQ9MTg0NjM4MyZoaWQ9NTAwODcxMDQmY3VycmVuY3k9UEhQJmNoZWNraW49MjAyNi0wMy0wNSZjaGVja291dD0yMDI2LTAzLTA2Jk51bWJlcm9mQWR1bHRzPTEmTnVtYmVyb2ZDaGlsZHJlbj0wJlJvb21zPTEmbWNpZD0zMDM4Jm1hc3RlclJvb21JZD0xMDgwNzE2NzQ4Jm1wdD1MMUZsTXpWa1ZXVkJLME51U1dwRFJDOHpiSEEwV0RnMGVYQnVWRWhUV1hGcE9XZ3llVmRrVm1GWE9YQkJSbmxYVlRWWmJVRnNXWFIyY1U1SVFUUnlOekJoVkVwVWN5OVpUaXRXV2xoUlBUMCZUb3RhbFByaWNlPTY1NS4yMCZUb3RhbFRheD03MC4yMCZUb3RhbEZlZT0wLjAwJlRvdGFsU3VyY2hhcmdlPTAmbWN1cj1QSFAifQ%3D%3D&amp;utid=84e0730b-d1ff-69d7-c870-02e6b5735e9a&amp;tm_stars=0&amp;client_id=skyscanner_app&amp;price_policy=2&amp;pre_redirect_id=f9b8b8ed-13cd-ba08-abc4-32b99888909a&amp;tm_city_code&amp;max_price=1714&amp;guests=1&amp;request_id=f9b8b8ed-13cd-ba08-abc4-32b99888909a&amp;tm_country_code=PH</t>
  </si>
  <si>
    <t>Situated in Puerto Princesa City, just 7.6 km from Honda Bay, Bamboo Nest Beachfront features beachfront accommodation with a bar and free WiFi. It is located 3.1 km from City Coliseum and offers a shared kitchen.</t>
  </si>
  <si>
    <t>Balai Adlao El Nido</t>
  </si>
  <si>
    <t>https://www.google.com/maps/place/Ruhe+Suites+Coron/data=!4m11!3m10!1s0x33ba1d333e8533c9:0x1e793d0e58915bf4!5m3!1s2026-03-01!4m1!1i2!8m2!3d12.0105712!4d120.1967402!16s%2Fg%2F11p02rtxy0!19sChIJyTOFPjMdujMR9FuRWA49eR4?authuser=0&amp;hl=en&amp;rclk=1</t>
  </si>
  <si>
    <t>12.0105712, 120.1967402</t>
  </si>
  <si>
    <t>St. Louis Terraces and Lodging House, Busuanga Loop, Bancuang Baba, Poblacion 1, Coron, Palawan, Mimaropa, 5316, Philippines</t>
  </si>
  <si>
    <t>Ruhe Suites Coron</t>
  </si>
  <si>
    <t>www.skyscanner.com.ph/hotel_deeplink/4.0/PH/en-US/PHP/h_bc/213620483/2026-03-05/2026-03-06/hotel/hotel/hotels?legacy_provider_id=13&amp;rooms=1&amp;closed_user_group=apps&amp;hb_data=mJK5LsBkvGYtCWeYywP361Bv15K3nYg8Vj5fO8smBiU0p6A8_xHqYE84AwidFYjfPEnDg4sZuEXx_XVgZXK9viZCdxHQqiPQK5-crb28qcK1ujeCY-R8WVUNSvfOUxvK00GmeUo14TZo2x6Z7ZCP4ipvC558nDejSkHWVJ8QJT9k7Qa-iVwMihTX6bFwMoS7nAce1CuuVxLyLOT4D0QkJQSllCcUvnS7fOjP80Y1fU0c-y5zC80wIfPU-P46xQDBtdXEEl757ZlJkUod-hpTPcjBi02uMu2jTBbrWBzfJbMjOC5Akt5cdW5B28os6GTZmSE6njxYFf490OQvhLKdfItfNHsVgLQokSAM5hsNK9NyHvaEBmZRCq3nQehRaIAgrBvdUF1WpmwK8VgT8oxcl6BMzDEx9OZtE_9pJkWTEj13U_iaryI%3D&amp;q_datetime_utc=2026-03-05T14%3A31%3A01&amp;ticket_price=2813&amp;quote_id=9193321119600374714&amp;utid_state=1&amp;channel=iphone&amp;price_without_closed_user_group=3838&amp;tm_place_name=Coron&amp;deeplink_data=eyJmaWVsZHMiOnsic2lnbmF0dXJlIjoiNmVhY2ZkMTAxYjJhZGE5ZmM4ZGU3MGI4ZjA2Yjg0NDEiLCJibG9ja19pZCI6IjkyNDI3NTEwMl8zNjQyMTM0NjNfMl8xXzAifX0%3D&amp;utid=a3e7d1d7-1ebf-490d-e034-2070170483de&amp;tm_stars=5&amp;client_id=skyscanner_app&amp;price_policy=2&amp;pre_redirect_id=babf17dc-fbbd-1873-984b-5ca2d7a50bd7&amp;tm_city_code=PXCN&amp;max_price=2813&amp;guests=1&amp;request_id=babf17dc-fbbd-1873-984b-5ca2d7a50bd7&amp;tm_country_code=PH</t>
  </si>
  <si>
    <t>Located in Coron, 1.3 miles from Dicanituan Beach, Ruhe Suites Coron has accommodations with a restaurant, free private parking and a bar. Featuring family rooms, this property also provides guests with an outdoor pool.</t>
  </si>
  <si>
    <t>https://www.google.com/maps/place/Cozy+Stop+Inn+-+Puerto+Princesa,+Palawan/data=!4m11!3m10!1s0x33b5636557b9d561:0x94a418a7fc74974b!5m3!1s2026-03-01!4m1!1i2!8m2!3d9.7367661!4d118.7644158!16s%2Fg%2F11x78lslbp!19sChIJYdW5V2VjtTMRS5d0_KcYpJQ?authuser=0&amp;hl=en&amp;rclk=1</t>
  </si>
  <si>
    <t>www.skyscanner.com.ph/hotel_deeplink/4.0/PH/en-US/PHP/h_bc/223297164/2026-03-05/2026-03-06/hotel/hotel/hotels?legacy_provider_id=13&amp;rooms=1&amp;closed_user_group=apps&amp;hb_data=vksd8gu3IjjrQ3pkBUGbuTXhflyVN7dXI4hrw6jgNI1X9m1oOZCVAOUw1D2nWnSDc93007AQ_VkUQl0Zhhm-zHuDJB2B0LFd9hFCzTtCMZB5VNW4zhrJ8sahfaHpGd0jQVKkUlJ5tLVGQeeM-yHN5dDXQyPSVMQ-bNzUAoRnaVJgG5IogCDjd_zFb96FvV55vCwDM6o6VBsn5v-KyOkTzdmmizkPHzCm9P3uaQ97OaUqkTWLUy9VIDH7Pz7HF1T_pDupElcoeJloj2782ks0bBEwrVsLVxZqAFh1l7E_-KvDpaOaCTsCjj8XP2OsgvDm7a1eZK48lKCYfGq0qsjRCD8cLoQthPfRSkrzBPX-bd6BzsTTox-vcBJGX9THgUJnYDO542bpqas97rAnFeTZGrny6HLSwE0p-cUStDyxL_eqwCwK3xg%3D&amp;q_datetime_utc=2026-03-05T14%3A31%3A01&amp;ticket_price=2448&amp;quote_id=-5985990529103837349&amp;utid_state=1&amp;channel=iphone&amp;price_without_closed_user_group=3878&amp;tm_place_name=Bancaobancao&amp;deeplink_data=eyJmaWVsZHMiOnsic2lnbmF0dXJlIjoiYmE0MzBmYTNmNGEyMDM4ODBhMzQyYWRjYWQ4YWE3N2IiLCJibG9ja19pZCI6IjEzODU4OTA3MDZfNDI0NDYwNzI3XzRfMV8wIn19&amp;utid=26f07ab4-bd46-1254-e7b3-8c797406b708&amp;tm_stars=0&amp;client_id=skyscanner_app&amp;price_policy=2&amp;pre_redirect_id=fa690d46-d95a-8f6c-54e9-176dc923477e&amp;tm_city_code&amp;max_price=2742&amp;guests=1&amp;request_id=fa690d46-d95a-8f6c-54e9-176dc923477e&amp;tm_country_code=PH</t>
  </si>
  <si>
    <t>www.skyscanner.com.ph/hotel_deeplink/4.0/PH/en-US/PHP/h_ad/123711776/2026-03-02/2026-03-03/hotel/hotel/hotels?legacy_provider_id=22&amp;rooms=1&amp;closed_user_group=general&amp;hb_data=u_8Qj3BxuTPjCQxTFio7GpSBsmoffvGJZ3N6qkSgjbyltH3fKdYFp-D8MJs_NxFd-t01zaZl9aAyL8ISNmn_DxkwWWNiE2PcvReF-lSPqlPfT1AQO9NveJ6yggPw-71Hisps8ERj3J_hVDkSxXMhUumSfgq-vowQ2zzHorwIUYTWG9ENIH1OuQ8zH8ynQpALFgsZL3dtfRXqhgA41cPFZdnU5jnxy-SZ0Az7vMzqYRkWsdThpPtzkH2jM8eHRMX028HRRE_w0b3u0odIyyDxzm0t8cBNREU33OHIpFo3YL7SJavXsg7UGcQnM-a5z-wMm-hEFrxTeMBItBX1DG4Bi-iG-B6qT03Ez-FnxvFdcxHF94WVt_jRKEJS6UHMs9H_Pi4GrX1Tafs5QtgU8gQrsFdxBbsoI0V59jqRQvGbBmH5&amp;q_datetime_utc=2026-03-02T00%3A34%3A15&amp;ticket_price=2512&amp;quote_id=-58404948627064707&amp;utid_state=1&amp;channel=iphone&amp;price_without_closed_user_group=4500&amp;tm_place_name=Puerto+Princesa&amp;deeplink_data=eyJmaWVsZHMiOnsic2lnbmF0dXJlIjoiOTQ0YTMyMDljNjE2N2UyNTJjOWMwNDg2ZDlkZmVlZTQifSwidXJsIjoiaHR0cHM6Ly93d3cuYWdvZGEuY29tL3BhcnRuZXJzL3BhcnRuZXJzZWFyY2guYXNweD9jaWQ9MTg0NjM4MyZoaWQ9MzAwOTQ5JmN1cnJlbmN5PVBIUCZjaGVja2luPTIwMjYtMDMtMDImY2hlY2tvdXQ9MjAyNi0wMy0wMyZOdW1iZXJvZkFkdWx0cz0xJk51bWJlcm9mQ2hpbGRyZW49MCZSb29tcz0xJm1jaWQ9MjgwODAmbWFzdGVyUm9vbUlkPTMzNTEzMzImbXB0PVlWQkpVVkpGUXpoSFJGUm5ObU5ZZUZsRVYyOXFOR0o1YTNsaWMwaGtSMWgyTlcxWlJERXZUbE5IUzJ0dlZrVm1VbWxNWjJNNVNpdDZRWEZhS3pKWFJrVkhOMGRXUmpocmNtdFJSdyZUb3RhbFByaWNlPTI1MTIuNDImVG90YWxUYXg9MjQ3Ljg0JlRvdGFsRmVlPTI1NC42NCZUb3RhbFN1cmNoYXJnZT0wJm1jdXI9UEhQIn0%3D&amp;utid=73c78f78-33ae-d908-f7da-a6a6520bdf3b&amp;tm_stars=3&amp;client_id=skyscanner_app&amp;redirect_delay=1000&amp;price_policy=2&amp;pre_redirect_id=82287330-02a8-dea5-fdb1-d88a663de51c&amp;tm_city_code=PPSP&amp;max_price=2882&amp;guests=1&amp;request_id=82287330-02a8-dea5-fdb1-d88a663de51c&amp;tm_country_code=PH</t>
  </si>
  <si>
    <t>10.4067544, 119.1759783</t>
  </si>
  <si>
    <t>Port Barton, Roxas, Palawan, Mimaropa, 5309, Philippines</t>
  </si>
  <si>
    <t>Royal Suites Port Barton</t>
  </si>
  <si>
    <t>www.skyscanner.com.ph/hotel_deeplink/4.0/PH/en-US/PHP/h_ad/216418646/2026-03-05/2026-03-06/hotel/hotel/hotels?legacy_provider_id=22&amp;rooms=1&amp;closed_user_group=general&amp;hb_data=Pqe8oZYxxZUfEyg4zBz8addNWuh1OFo3Me1yK5FNZ6rx0MvFFxC1ol1btEZniRMQQQXPrPXqf6wFNL6U5J5vTv4FkW_-aI-iA1g7nJpojS3ZIFXGbHnNjYrte8i7Aw5ekMiCShAQJsWYIsU-63dXiO_13d00rroyyek7Jxc7k-P_1i11jqkQC3EJCxzJDBMNO0P3Jke5pzGIqSVq9Ie2j9vr4Do16leeLQwPtP6xWf3Iz0M1jki1ZND9eDafHaUR_SkFXibIqB9mdhfSOtEIKfSjbIxFN6ehiP5nQLSsT1znBjJLHjhFkmH3iDyF50YGZymWey4puV52Eb6qVkePrSaMwBtZpRMEFzJlwaa0G7yasZqGMzmHhQricwl5iRaU69HZ28IkBPvMdiIXUn0w4fyjVgqml8BWV3YH0DM8MADT&amp;q_datetime_utc=2026-03-05T14%3A31%3A00&amp;ticket_price=6899&amp;quote_id=-2785677842480593260&amp;utid_state=1&amp;channel=iphone&amp;price_without_closed_user_group=8290&amp;tm_place_name=San+Vicente&amp;deeplink_data=eyJmaWVsZHMiOnsic2lnbmF0dXJlIjoiZGJhMDAxNzUzMjM4MzZmZDJjZjc5NmIwZDU1MTIzYjAifSwidXJsIjoiaHR0cHM6Ly93d3cuYWdvZGEuY29tL3BhcnRuZXJzL3BhcnRuZXJzZWFyY2guYXNweD9jaWQ9MTg0NjM4MyZoaWQ9MzMyMjYyNjEmY3VycmVuY3k9UEhQJmNoZWNraW49MjAyNi0wMy0wNSZjaGVja291dD0yMDI2LTAzLTA2Jk51bWJlcm9mQWR1bHRzPTEmTnVtYmVyb2ZDaGlsZHJlbj0wJlJvb21zPTEmbWNpZD0yODMzMyZtYXN0ZXJSb29tSWQ9NjY2MjQ4MjQ2Jm1wdD1la3hxUlZkNFVqazBPRU55Ums1RVRqTkNaM1J0WlVGYWJreEVRVTl5TW0xTFozZE1kemhoVUV0WGNUQkdOVEEzUjBOMFJFRlJPRTlqTkd4M1MxTm1kM1ZaYkRBekwwZFRXVWQ1WldGQmFtMCZUb3RhbFByaWNlPTY4OTguODAmVG90YWxUYXg9Nzk2LjE1JlRvdGFsRmVlPTU4My42MSZUb3RhbFN1cmNoYXJnZT0wJm1jdXI9UEhQIn0%3D&amp;utid=e41278e2-5ed6-e7ef-f86d-4a09b069a0c9&amp;tm_stars=0&amp;client_id=skyscanner_app&amp;price_policy=2&amp;pre_redirect_id=a667d50f-7dbf-4dd2-3486-9c99175ab7cc&amp;tm_city_code=SWLP&amp;max_price=7722&amp;guests=1&amp;request_id=a667d50f-7dbf-4dd2-3486-9c99175ab7cc&amp;tm_country_code=PH</t>
  </si>
  <si>
    <t>With a stay at Royal Suites Port Barton in San Vicente (Port Barton), you'll be within a 15-minute drive of Port Barton Beach and Pamuayan Waterfalls. This hotel is 3.1 mi (5.1 km) from Pamaoyan Beach and 4.5 mi (7.2 km) from Pamoayan Falls.
Enjoy recreation amenities such as an outdoor pool or take in the view from a garden. Additional amenities at this hotel include complimentary wireless internet access and tour/ticket assistance.
Local cuisine breakfasts are available daily from 8:00 AM to 10:30 AM for a fee.
Featured amenities include dry cleaning/laundry services and luggage storage. Free self parking is available onsite.
Make yourself at home in one of the 10 air-conditioned guestrooms. Complimentary wireless internet access is available to keep you connected. Conveniences include desks and separate sitting areas, and housekeeping is provided daily.</t>
  </si>
  <si>
    <t>https://www.google.com/maps/place/Shing+Spa+Resort/data=!4m11!3m10!1s0x3234f92d781bc525:0x55aa4051cb100313!5m3!1s2026-03-01!4m1!1i2!8m2!3d8.7949897!4d117.8240253!16s%2Fg%2F11v9lgx9qt!19sChIJJcUbeC35NDIREwMQy1FAqlU?authuser=0&amp;hl=en&amp;rclk=1</t>
  </si>
  <si>
    <t>8.7949897, 117.8240253</t>
  </si>
  <si>
    <t>Pangobilian, Palawan, Mimaropa, Philippines</t>
  </si>
  <si>
    <t>Shing Spa Resort</t>
  </si>
  <si>
    <t>www.skyscanner.com.ph/hotel_deeplink/4.0/PH/en-US/PHP/h_bc/219868684/2026-03-05/2026-03-06/hotel/hotel/hotels?legacy_provider_id=13&amp;rooms=1&amp;closed_user_group=apps&amp;hb_data=rWIHDRxZMNJDOHYT4v6NE00O2FIxowOoZEd3CHDHsWBIqvalSqBQGWnnkJrU7-baIOHP_s5O5UliADn4-vY_YHGrF7_XRCMXjZyKSzwR64gCwzd3vMn2rbO1ZepJ08iDm8eGBoYTOBaKhttZDY8YWQiQhbJFKw7wad0AQbvBia2IIbyqdiQ7yJhmURV98OthHVEgFYYaz9PkJNnspZn5RmhOMgZVKAD1ExIcoGgr5DXRD7XP2W84o47hlHM4dtudWwDsRlQ5shppEOMcw3hF5SEUuSj0kO_XeqOoEUkgqdoxfMFXwdlCQFtCRoZ0BPEJwbNCOZG82kyIlbLdlhXkS0aiiONrtsCqHIOkRVIAFePtDURg-ySp3_lYeRlR3XazWWLILThQMb4OzOaKmkDuuVRW3psqGTLfwjwpwjHnEsTM9-lCzJg%3D&amp;q_datetime_utc=2026-03-05T14%3A31%3A03&amp;ticket_price=2576&amp;quote_id=8372230613550791953&amp;utid_state=1&amp;channel=iphone&amp;price_without_closed_user_group=5959&amp;tm_place_name=Brooke%27s+Point&amp;deeplink_data=eyJmaWVsZHMiOnsic2lnbmF0dXJlIjoiNTQ3NmRlMmIzMDFhN2IyYmU3MDkwNjgzNWEyNGQyZTciLCJibG9ja19pZCI6IjExNjA3MjgzMDZfMzk0NzU4MzIxXzJfMV8wIn19&amp;utid=ec0bd0ad-d389-3c1f-efb8-29f5054de732&amp;tm_stars=0&amp;client_id=skyscanner_app&amp;price_policy=2&amp;pre_redirect_id=a24891dc-1303-0f54-ab63-1bc2e8092f82&amp;tm_city_code&amp;max_price=4900&amp;guests=1&amp;request_id=a24891dc-1303-0f54-ab63-1bc2e8092f82&amp;tm_country_code=PH</t>
  </si>
  <si>
    <t>Brooke's Point</t>
  </si>
  <si>
    <t>Located in Brooke's Point, Shing Spa Resort has a garden, spa and wellness center and free WiFi throughout the property. The resort features family rooms.</t>
  </si>
  <si>
    <t>www.skyscanner.com.ph/hotel_deeplink/4.0/PH/en-US/PHP/h_ad/222731481/2026-03-02/2026-03-03/hotel/hotel/hotels?legacy_provider_id=22&amp;rooms=1&amp;closed_user_group=general&amp;hb_data=UpJvEefKZDzPcrMO1SGmXWWOQIW6ASCgYpSpkhTc_kQwmf2jY-CGKIwrVvrVqeTlmQTVUtZfJy1RsOiGPe2VcItCqwW1l_RWJ6pGTu--Jf52tSv4vL_6fqJeZP_dvp1VzmCwiv410okXHKsT9_0UNgd-fcj1LT4FwBbh4io1R7mXNIS_U0SmBbaRnJK2WzekdSxO0ISg73OUGhtp8r-6Qurc7DBqvVIzsqSVcJ5yYxieYWdO5D2EK-vfA1hVdNthGNAjByCsOIFuXE83kLyphqCrDsuCHvEePED7plMM6yc4QXYfLUZ7_oHDZ5MTtm4AmXmpzCL5K2bOTKEb-ZEXDN0O4B-vrsLn9E6FIuY1MTd3_3z7fd8p05vHThEglWHpLIiRBzTEjA1OZ3sZz3bAD5D8ZqHM7pgcFMYv6Z2kV0Yq&amp;q_datetime_utc=2026-03-02T00%3A34%3A20&amp;ticket_price=726&amp;quote_id=-9124422902076621679&amp;utid_state=1&amp;channel=iphone&amp;price_without_closed_user_group=886&amp;tm_place_name=Busuanga&amp;deeplink_data=eyJmaWVsZHMiOnsic2lnbmF0dXJlIjoiZjhjZDE3ZDYyM2QxNWUzYTQzYjU3NzI4ZjlhMWM2MGIifSwidXJsIjoiaHR0cHM6Ly93d3cuYWdvZGEuY29tL3BhcnRuZXJzL3BhcnRuZXJzZWFyY2guYXNweD9jaWQ9MTg0NjM4MyZoaWQ9NjQwODE2MDkmY3VycmVuY3k9UEhQJmNoZWNraW49MjAyNi0wMy0wMiZjaGVja291dD0yMDI2LTAzLTAzJk51bWJlcm9mQWR1bHRzPTEmTnVtYmVyb2ZDaGlsZHJlbj0wJlJvb21zPTEmbWNpZD0zMDM4Jm1hc3RlclJvb21JZD05OTUxNzQ3NDQmbXB0PVRGUTBWVWRVVEhGWVJGUkpSM05sZFdabU9WZzVOelVyU0dGNVRWZGtSVkJST1cxdkwyaDFjVkJCTkc1R1dteFpVbFJHYzJ0dlRXZGhZbUZOTmk4cmEyVkxUSFp3VW04NGRIZEtOR0YzUFQwJlRvdGFsUHJpY2U9NzI1Ljc2JlRvdGFsVGF4PTc3Ljc2JlRvdGFsRmVlPTAuMDAmVG90YWxTdXJjaGFyZ2U9MCZtY3VyPVBIUCJ9&amp;utid=5b48f7f9-ecca-fe10-4713-f802eacc970c&amp;tm_stars=0&amp;client_id=skyscanner_app&amp;redirect_delay=1000&amp;price_policy=2&amp;pre_redirect_id=666b502d-fa7d-0179-c5c4-1fd4778dbf75&amp;tm_city_code=USUP&amp;max_price=726&amp;guests=1&amp;request_id=666b502d-fa7d-0179-c5c4-1fd4778dbf75&amp;tm_country_code=PH</t>
  </si>
  <si>
    <t>Grande Vista Hotel Palawan</t>
  </si>
  <si>
    <t>www.skyscanner.com.ph/hotel_deeplink/4.0/PH/en-US/PHP/h_bc/47195072/2026-03-02/2026-03-03/hotel/hotel/hotels?legacy_provider_id=13&amp;rooms=1&amp;closed_user_group=general&amp;hb_data=yVYcMjWtsMJOyj_fzc_L8rx10NdBZIFA2uKhkbtPGKY8cyiwFA-Al0SteST8CitXHWIpMTz99fUL54UsaJCGGmQYT7ZkXQaDj2wGsleZe7GTwfzw7U6Y0LtzYg7URxv-F9Y26dwkeJmD-eBOIWO7x2GbDDEQarvWqLjNiNy9pynzpGt77XXZDryeYStLhHqPVDZp_lYHXyDDM0e9Voi85tvWluw_AUkSguroC-2m42Fy0S91sMKjso14xZJ7XvutWDHbe3FBcZyNA0MMdWAjnWcReZKggs-7gHjw6sjAhHUZe5r_PgBRE6FLSp6KbrrnzySsFD4L8P1c0VJCNcI9b2HUUwVI6FmL7CglzKWgUKjMkiMA_7eX8rhVIRBhHWYqLaXjHMlkS-KHn44ypoVgQpz1MjPSKWvR78eeggZR4ejjN6Hh6qM%3D&amp;q_datetime_utc=2026-03-02T00%3A34%3A19&amp;ticket_price=1216&amp;quote_id=-6395759308936060603&amp;utid_state=1&amp;channel=iphone&amp;price_without_closed_user_group=3328&amp;tm_place_name=San+Miguel&amp;deeplink_data=eyJmaWVsZHMiOnsic2lnbmF0dXJlIjoiNjliN2Y0YjNjN2U1ZDVjOTkwZGRkNzY1ZDA0NTk3YzYiLCJibG9ja19pZCI6InYxX0NnRXRFTXdDR2lnS0hUSXdNall0TURNdE1ESlVNREE2TURBNk1EQXVNREF3S3pBM09qQXdFQUVZM3dFb0FUZ0JJZ0lJQVE9PV9DaUFJeHFERkpSQUNJTG9tS0lpZ1REQUNTZ3N3UkRFd01GQmZNVEF3VUZDWUJSSUhDQUVpQXd3Y2JCb0VLQUl3QVNJRUNBSVlBZz09In19&amp;utid=ca9fdea6-5078-5ee7-c223-3b9d61d999b6&amp;tm_stars=3&amp;client_id=skyscanner_app&amp;redirect_delay=1000&amp;price_policy=2&amp;pre_redirect_id=42f06393-db61-6275-56eb-99ed763e88b2&amp;tm_city_code&amp;max_price=2683&amp;guests=1&amp;request_id=42f06393-db61-6275-56eb-99ed763e88b2&amp;tm_country_code=PH</t>
  </si>
  <si>
    <t>www.skyscanner.com.ph/hotel_deeplink/4.0/PH/en-US/PHP/h_ct/161540583/2026-03-02/2026-03-03/hotel/hotel/hotels?legacy_provider_id=31&amp;rooms=1&amp;closed_user_group=apps&amp;hb_data=3mAS_lOTdzz1R5_EmzIMOkq6ztd0465XsE9celoGjW4rw_tygDpTvISuxrXhBPTdp8hXHxQD3tE1fBlHKfkokFuqqXR9j7s3d6ypyOS9G8sHy4Jdd2TDqRgbPZtav4H6WbFVElPE35y8PUokvWMb0M-cZPm15Plm-6ZqwAruS9m7PQCKXshQ8sL5EOXvtz8Op3m_pCi_AULI05KvYAR2wKGZwpHCORKeochZfNzFVhpFRnvNVAcOhxJ-jfKd9xCOAifQyBp3iVzlStNdR-4TI93J2KR6VZED32MT1R7mXK7CfMbroedythuPi1QMfaMOFJTIRZ-A0LXCSqBoHSGOa7YBfJi122ogW6d0Cp0aufYlHtzBtHfojG4aSA9GuX60O-v0w06FuSA4IMqvG-rHS2zJbZvdJqneEUfDUpJ5lw%3D%3D&amp;q_datetime_utc=2026-03-02T00%3A34%3A21&amp;ticket_price=23230&amp;quote_id=2948150960646400277&amp;utid_state=1&amp;channel=iphone&amp;price_without_closed_user_group=16228&amp;tm_place_name=El+Nido&amp;deeplink_data=eyJmaWVsZHMiOnsic2lnbmF0dXJlIjoiZjVkYTlkNjc0ZTdmMjIwZGEyYjdlZjJkZjNiYzgwNWMifSwidXJsIjoiaHR0cHM6Ly9waC50cmlwLmNvbS9ob3RlbHMvcmVkaXJlY3Q%2FaG90ZWxpZD03NjEzMzYzJmNpdHk9NDAyNyZBbGxpYW5jZWlkPTEyNjA3JnNpZD04ODg4MzImY2hlY2tpbj0yMDI2LTAzLTAyJmNoZWNrb3V0PTIwMjYtMDMtMDMmc2hvcHBpbmdpZD1jMzdlZmQ0MDM4OWI0MTA1YTI2YmFhNmY0MzZkNzQwZCZhZHVsdD0xJmNoaWxkcmVuPTAmYWdlcz0mbGFuZ3VhZ2U9ZW5waCZsb2NhbGU9ZW5fUEgmcm9vbWlkPTE0NzQ2NzExODAmc3dpZD0wJnBheT1QUCZmZ3Q9MSZjcm49MSZjdXJyPVBIUCZ3a3A9MSZzdGFuZD1INHNJQUFBQUFBQUFfd0FEQWZ6LUNtRUtBaGdCRWdRSUFSQUFHbFVJek9TV3Z3VVNBVElZQURDNER6aU9hNWdCczlmUUE2Z0JBTGdCQXNBQkF0RUJ3X1VvWEo5TzAwRGhBYTVINFhxVXI5WkE2QUdYcnAzZEFZZ0NJSWtFQUFBQUFBQUFBQUNnQkFDaEJRQUFBQUFBQUFBQUdpQmpNemRsWm1RME1ETTRPV0kwTVRBMVlUSTJZbUZoTm1ZME16WmtOelF3WkNBRUtJQ25rODBHU0FGU0JqaGlNR016WkZvY0NnTlZVMFFSd29hblY4cHlHMEFhQTFCSVVDRVFXRG0weUhhLVAySUZaVzVmVUVob3VSUndBWGdBaWdFSFNBRjRBTWdCQWFvQkJ3b0RNREl4RUFMeUFTSmpNemRsWm1RME1ETTRPV0kwTVRBMVlUSTJZbUZoTm1ZME16WmtOelF3WkY4eGtnSUJOSm9DQUFBQUFQX19BUUFBX19fem95bzBBd0VBQUEifQ%3D%3D&amp;utid=366e34ed-7494-54a4-1b2c-6804e0a0fc2a&amp;tm_stars=3&amp;client_id=skyscanner_app&amp;redirect_delay=1000&amp;price_policy=2&amp;pre_redirect_id=271b6048-470d-a868-0a7e-bc907d610798&amp;tm_city_code=ENIP&amp;max_price=23230&amp;guests=1&amp;request_id=271b6048-470d-a868-0a7e-bc907d610798&amp;tm_country_code=PH</t>
  </si>
  <si>
    <t>11.180335, 119.3909765</t>
  </si>
  <si>
    <t>Real Street, Poblacion, El Nido, Palawan, Mimaropa, 5313, Philippines</t>
  </si>
  <si>
    <t>https://www.google.com/maps/place/Arkadia+Beach+Resort+by+RedDoorz/data=!4m11!3m10!1s0x33b593841f146fcd:0x401868d9bfb498ba!5m3!1s2026-03-01!4m1!1i2!8m2!3d10.2322362!4d118.9473998!16s%2Fg%2F11f4wt3q1s!19sChIJzW8UH4STtTMRupi0v9loGEA?authuser=0&amp;hl=en&amp;rclk=1</t>
  </si>
  <si>
    <t>www.skyscanner.com.ph/hotel_deeplink/4.0/PH/en-US/PHP/h_ad/218531366/2026-03-05/2026-03-06/hotel/hotel/hotels?legacy_provider_id=22&amp;rooms=1&amp;closed_user_group=general&amp;hb_data=MQlvv2PVUa0UPza2iSi4tufrs5Bg-l1ANLU1RKDURTdaY-ggWLN-Yzf4pLjZlgFUVx_srAxEF-L-YQEWWOan3FFlP21BK2YFqua3U0cQGERjuhOJ3Xpyu7Xdd31JOsGpWphEy4qU-blHROwZKFUBadOcMOh1jCysNJkUYDXGku6X9yhB53X8ESXx6IEnXCpEVndWYA9egryKRiLATd4p351oKdsOBWV3GyPwIMH9VJUc2A_sl3ELmh9_jRwd9z4G1oVfdlEjTpAmSy5rPtYC6nKRVpi43gFRQfB1xGQu2SzUqgv0V-9zpQR-CDc2bbky9nCfT3-rZ4K3TQ7GzcGv6PWDs1FCeu4rqBo3EBYDQ3ZFDq_LFwFlldwrAQtOjx47SyxvdPybPqHD8IUAXKiuOnELnzjk3L0KOjd_NT417Xtc&amp;q_datetime_utc=2026-03-05T14%3A31%3A04&amp;ticket_price=769&amp;quote_id=7135048935347118802&amp;utid_state=1&amp;channel=iphone&amp;price_without_closed_user_group=1019&amp;tm_place_name=Marapinas&amp;deeplink_data=eyJmaWVsZHMiOnsic2lnbmF0dXJlIjoiYjU4YWZiMzZiOGNmMjcxZjczNzBhY2YwNzVmMDU4MGQifSwidXJsIjoiaHR0cHM6Ly93d3cuYWdvZGEuY29tL3BhcnRuZXJzL3BhcnRuZXJzZWFyY2guYXNweD9jaWQ9MTg0NjM4MyZoaWQ9MjgxOTQ5OTMmY3VycmVuY3k9UEhQJmNoZWNraW49MjAyNi0wMy0wNSZjaGVja291dD0yMDI2LTAzLTA2Jk51bWJlcm9mQWR1bHRzPTEmTnVtYmVyb2ZDaGlsZHJlbj0wJlJvb21zPTEmbWNpZD0zMzImbWFzdGVyUm9vbUlkPTQzMTkyMDA1OCZtcHQ9VkRCMVYwMTBjbk5CU2sxcWQwTlJiM05vT1RsUlFtVXpVMDVsVkVONmIzbHFZMkpGUmxZMlMydFFNbmd4VVZSVFltZFRMMHd4VFV0UWJYVTRTVmRhWWt3eWR5OVJOMlowUzB0R1ZIWlJQVDAmVG90YWxQcmljZT03NjkuNDkmVG90YWxUYXg9ODguOTAmVG90YWxGZWU9NjUuMDAmVG90YWxTdXJjaGFyZ2U9MCZtY3VyPVBIUCJ9&amp;utid=17720952-31e3-3c0c-f234-827c0d667966&amp;tm_stars=2&amp;client_id=skyscanner_app&amp;price_policy=2&amp;pre_redirect_id=9c097439-c594-72d4-e1f1-5c35fb8a40d4&amp;tm_city_code&amp;max_price=808&amp;guests=1&amp;request_id=9c097439-c594-72d4-e1f1-5c35fb8a40d4&amp;tm_country_code=PH</t>
  </si>
  <si>
    <t>www.skyscanner.com.ph/hotel_deeplink/4.0/PH/en-US/PHP/h_bc/158837208/2026-03-05/2026-03-06/hotel/hotel/hotels?legacy_provider_id=13&amp;rooms=1&amp;closed_user_group=apps&amp;hb_data=f1ujlzt83UE5eogGYu0dNEn63p0bbhfPEPuNQlBnDHtP4mN2-90-YOL7djEySDPu4QKh2hIv0Chwdn9eP_2gSmLUoBdK9QoC4q-RWZW_gvvBOS1zNrUcAMkQIXsawZwISoZOzu404UbuXMkm9uLvEHHE-Tije8bMQCZ67Wuh3tVsjidJ0-Vy4l7zBXNsHPMgpNbrM1o83Sl09zcq4Pri58Rn8Z0ynGPxloEP2IfmamBtpghMU1oekE12zh219Y8kgkWnmkHT4u08o12v4VJdaw7EjU5YbcJJX_vDxew1HFKvLxLjs5O-luCE5w2mdJw-B6HnfgOAyIYCFgsgxFYFDYLVuymgDrHYvFjLpA5XWH99tFFwZRSIhXV048LO2_txIOeUIL1d-Y7h4V_9M8JewpD60R0Pi1Ft6UbIQLJkKrWNccTEAzs%3D&amp;q_datetime_utc=2026-03-05T14%3A31%3A04&amp;ticket_price=4132&amp;quote_id=-1528778708469724833&amp;utid_state=1&amp;channel=iphone&amp;price_without_closed_user_group=6138&amp;tm_place_name&amp;deeplink_data=eyJmaWVsZHMiOnsic2lnbmF0dXJlIjoiNjUyZjBkOWQxYjZhMzUxZWQyOGViNTA3NTM2ODM2ZDUiLCJibG9ja19pZCI6IjM4ODQ1MzkxMV8xNzE1NzA4ODNfMV8yXzAifX0%3D&amp;utid=10c7bb0c-29ec-d611-341a-b63525487491&amp;tm_stars=4&amp;client_id=skyscanner_app&amp;price_policy=2&amp;pre_redirect_id=6eb74ee7-5f13-7fbb-f60b-650ba59b2e25&amp;tm_city_code&amp;max_price=5217&amp;guests=1&amp;request_id=6eb74ee7-5f13-7fbb-f60b-650ba59b2e25&amp;tm_country_code=PH</t>
  </si>
  <si>
    <t>https://www.google.com/maps/place/MG+CHATEAU+RESORT/data=!4m11!3m10!1s0x33b7072515ac701d:0x4157d5a797e9e8f7!5m3!1s2026-03-01!4m1!1i2!8m2!3d11.3067885!4d119.4188391!16s%2Fg%2F11hz2lsh_y!19sChIJHXCsFSUHtzMR9-jpl6fVV0E?authuser=0&amp;hl=en&amp;rclk=1</t>
  </si>
  <si>
    <t>11.3067885, 119.4188391</t>
  </si>
  <si>
    <t>FRANSWA INN MG CHATEAU HOTEL, El Nido - New Ibajay Road, Purok B, Barotuan, El Nido, Palawan, Mimaropa, Philippines</t>
  </si>
  <si>
    <t>MG CHATEAU RESORT</t>
  </si>
  <si>
    <t>www.skyscanner.com.ph/hotel_deeplink/4.0/PH/en-US/PHP/h_ad/203711888/2026-03-02/2026-03-03/hotel/hotel/hotels?legacy_provider_id=22&amp;rooms=1&amp;closed_user_group=general&amp;hb_data=8gH3wsiNJndUnCP41UkAI_8yOoTpjBrLGBU7JHRMBdeWVfCG2tU7LHz8zXMjkzSP6VSMOrqf-3HcUN8JqKX6P40kBe8wEu2wJxdTplVhnhqMR0zumnDzo9j_QJ2UohSaxg1oNQOC6-1OrVfBFOrnxUy8i9AGtqhX71EmXlpgm7BIMWdofXN7-UdKNiz0Adu1TXCawX8XgJagvD5xV0dzYnaJ8d2xrY98HNSI5y_jYGpsJKCA5-B0RmsvfGq0llxEVC4XO4U4ndnLr-plyIpu_1eBQDCSqKZdvMxCvLfYUDCxfUZEkIrtu1Hdbveu-Kzg6QOCK6v-QInifDNzbUVHIaiFKD0Fq-HIKGlcoXLZ1Kl8Bkl9nDi_N9mewWj91goPkfLTMcpE6ZacV8dQhZUhk-u34erkiyA5g03LvvHhM-a7&amp;q_datetime_utc=2026-03-02T00%3A34%3A33&amp;ticket_price=5119&amp;quote_id=-5989485189179897029&amp;utid_state=1&amp;channel=iphone&amp;price_without_closed_user_group=12500&amp;tm_place_name=El+Nido&amp;deeplink_data=eyJmaWVsZHMiOnsic2lnbmF0dXJlIjoiOGRhNDYxN2UxMzdmZDhjZjI3NDgxNzdhNWI0Y2YyMWYifSwidXJsIjoiaHR0cHM6Ly93d3cuYWdvZGEuY29tL3BhcnRuZXJzL3BhcnRuZXJzZWFyY2guYXNweD9jaWQ9MTg0NjM4MyZoaWQ9MzMxMzg2NzEmY3VycmVuY3k9UEhQJmNoZWNraW49MjAyNi0wMy0wMiZjaGVja291dD0yMDI2LTAzLTAzJk51bWJlcm9mQWR1bHRzPTEmTnVtYmVyb2ZDaGlsZHJlbj0wJlJvb21zPTEmbWNpZD0zMzImbWFzdGVyUm9vbUlkPTk5MTM1NTU0MyZtcHQ9UVhsdlEwSlFVMWxNVVM5RGMxWXZSM0kwWVVWUWEwWndZMlIzTkc1dVNuZHVSMkpzYURoM2VVdFlPSGRUWVVGNlNGRkVaVlJzWjNKeWFXZGphbU5PZFd4TVRFdHFUbkJEYVdWWU1VUlJQVDAmVG90YWxQcmljZT01MTE4LjY0JlRvdGFsVGF4PTU5Mi43NSZUb3RhbEZlZT00MzAuOTgmVG90YWxTdXJjaGFyZ2U9MCZtY3VyPVBIUCJ9&amp;utid=7b198991-b3da-610f-3f45-eb9c63eb3df7&amp;tm_stars=5&amp;client_id=skyscanner_app&amp;redirect_delay=1000&amp;price_policy=2&amp;pre_redirect_id=dab9e1f7-d3a8-25b2-4b05-311f5a5405a1&amp;tm_city_code=ENIP&amp;max_price=9049&amp;guests=1&amp;request_id=dab9e1f7-d3a8-25b2-4b05-311f5a5405a1&amp;tm_country_code=PH</t>
  </si>
  <si>
    <t>parking, wifi, air_conditioning, 24-hour_front_desk_service, smoking_areas, massage, room_service, garden, atm, restaurant, bar, safe_deposit_box, car_rental, luggage_storage, tours, airport_shuttle, security, private_beach, ticket_office</t>
  </si>
  <si>
    <t>www.skyscanner.com.ph/hotel_deeplink/4.0/PH/en-US/PHP/h_ad/216688513/2026-03-05/2026-03-06/hotel/hotel/hotels?legacy_provider_id=22&amp;rooms=1&amp;closed_user_group=general&amp;hb_data=WyNOA7nv0v7EM1A3rACK6FRTTJqXFGrRp8fwKqSaMo6R1cHhJLhoOA42-wHT4whNWfPtJHayv7bjdcM_nKIcfzBqoS4iGPDqduiEem_qmWC2m467hEn4L5Gj4KUmO5jjJa3egAycOzhpA6wWtfxwyFbM3hfW1f9iNcUixW8PaPGGAzJkgZA1rgKCThp6cBk8M2OSpQqRWybnKUf5MdFa7VGaJOMkNF-Mk0R7xhWZW1FUIOJHlRMC5ltJcCTF0bBCb1bamexK7pq_el16epCFqvz9pwGtp8FI2m1SaEFjJ0GgQscEvR34ZnvgIWqZRcQNf-987BfCfRAJ9fFV4mTJbRFvz2KxG_YpIcIZlstVWU_WPNe-TyyOQ3-hRl2CIT9enUj8IaUr0IWIBdl0FNX1jETIkvDhczoes2K8lUJwxXos&amp;q_datetime_utc=2026-03-05T14%3A31%3A07&amp;ticket_price=3469&amp;quote_id=4763475688124121545&amp;utid_state=1&amp;channel=iphone&amp;price_without_closed_user_group=5740&amp;tm_place_name=Coron&amp;deeplink_data=eyJmaWVsZHMiOnsic2lnbmF0dXJlIjoiNDQ3MmM5ZGViMDg4ZmQ1MjIyODI5NDE3M2UxMzBkODYifSwidXJsIjoiaHR0cHM6Ly93d3cuYWdvZGEuY29tL3BhcnRuZXJzL3BhcnRuZXJzZWFyY2guYXNweD9jaWQ9MTg0NjM4MyZoaWQ9NDQzNjE1NDAmY3VycmVuY3k9UEhQJmNoZWNraW49MjAyNi0wMy0wNSZjaGVja291dD0yMDI2LTAzLTA2Jk51bWJlcm9mQWR1bHRzPTEmTnVtYmVyb2ZDaGlsZHJlbj0wJlJvb21zPTEmbWNpZD0yODE4OSZtYXN0ZXJSb29tSWQ9NzAzMzc2NDYzJm1wdD1PVlV2TWxBNWNGUldXa3BHYmtsd09FZDZOemhTYkhwVFowRkNWMmhvWlVKdlRHZERXV2RIU2xaS2RVbzJOM1JGTW0xQ2FVODFURzVUWjJaWVFYZHhjVVZUYVZwdmVHOTFjeXRPTm1sM1BUMCZUb3RhbFByaWNlPTM0NjguODQmVG90YWxUYXg9NDAwLjA3JlRvdGFsRmVlPTI5My43MCZUb3RhbFN1cmNoYXJnZT0wJm1jdXI9UEhQIn0%3D&amp;utid=f7d8788d-1e1e-9ce9-3a48-cf7b11cb291a&amp;tm_stars=3&amp;client_id=skyscanner_app&amp;price_policy=2&amp;pre_redirect_id=9baa3d4d-cb11-8887-1158-b2fe2a916462&amp;tm_city_code=PXCN&amp;max_price=4472&amp;guests=1&amp;request_id=9baa3d4d-cb11-8887-1158-b2fe2a916462&amp;tm_country_code=PH</t>
  </si>
  <si>
    <t>9.7426237, 118.7347269</t>
  </si>
  <si>
    <t>Jeamco Royal Hotel - Baybay</t>
  </si>
  <si>
    <t>https://www.google.com/maps/place/Bambua+Nature+Cottages,+Puerto+Princesa/data=!4m11!3m10!1s0x33b5919ab5e01eff:0xaba27a248529f63e!5m3!1s2026-03-01!4m1!1i2!8m2!3d10.1901413!4d118.8976127!16s%2Fg%2F1pp2vk63x!19sChIJ_x7gtZqRtTMRPvYphSR6oqs?authuser=0&amp;hl=en&amp;rclk=1</t>
  </si>
  <si>
    <t>Rizal Boulevard, Santo Rosario, Cogon, Baybay, 5th District, Leyte, Eastern Visayas, 6521, Philippines</t>
  </si>
  <si>
    <t>Baybay</t>
  </si>
  <si>
    <t>Jeamco Royal Hotel - Baybay is offering accommodations in Baybay. With free WiFi, this 1-star hotel offers a 24-hour front desk. The hotel has family rooms. Daniel Z. Romualdez Airport is 63 miles from the property.</t>
  </si>
  <si>
    <t>Bambua Nature Cottages</t>
  </si>
  <si>
    <t>www.skyscanner.com.ph/hotel_deeplink/4.0/PH/en-US/PHP/h_ad/130071834/2026-03-02/2026-03-03/hotel/hotel/hotels?legacy_provider_id=22&amp;rooms=1&amp;hb_data=rmn3haT7pE7IxCAUbk7WHZGWiKbKyoyVOo8vcvkjWEWht7WCsPqyBaT6L3B3sHWo2bGmJQzFIZC-qx5RcpPy47PaeKXvVl21B2_Jzywr86craZUokBCzBdXwJHAi1AP8z128R0_Khk5hymNxv1xBYQtH_-WN21XQmnM8HCr6AiCEBG_UqjgVtkS3AhH_LldeegaWvrICf8WuE_osTKdG4CLkvcnRUAa_IacsYpX6OzZBzpDg9P7WC-nFlPRpsOtZ0msJMQ73yq8wF3M26JROsGxC9HWoQ-WI61RrSYXZCuBps-mc2MOmh8WYeAI1bDRYNQ0LIfk96R6ysA2W-NF8PaIS9tGzIxM8cgjoUSS-6KU4OvN_jsB4X86scdZalXNjtshY3Zz00yzjleDPYYZSAf6WAgxejMvfPqhQsw6FaLv3&amp;q_datetime_utc=2026-03-02T00%3A34%3A35&amp;ticket_price=1008&amp;quote_id=-395337362640378406&amp;utid_state=1&amp;channel=iphone&amp;tm_place_name&amp;deeplink_data=eyJmaWVsZHMiOnsic2lnbmF0dXJlIjoiNmE2MTE3NjY0ZmY0ZWRkNDhhYTgxMTBhMGE2M2Q4MTYifSwidXJsIjoiaHR0cHM6Ly93d3cuYWdvZGEuY29tL3BhcnRuZXJzL3BhcnRuZXJzZWFyY2guYXNweD9jaWQ9MTg0NjM4MyZoaWQ9MjcyNTg5JmN1cnJlbmN5PVBIUCZjaGVja2luPTIwMjYtMDMtMDImY2hlY2tvdXQ9MjAyNi0wMy0wMyZOdW1iZXJvZkFkdWx0cz0xJk51bWJlcm9mQ2hpbGRyZW49MCZSb29tcz0xJm1jaWQ9MzAzOCZtYXN0ZXJSb29tSWQ9ODk4ODk0ODImbXB0PVVtMHhhV1FySzFKdmVXaG9hRFYzTUhwMldtVm5kRk0yWkRaRVZsaHlhQzk2ZHl0MVNFWlJWREJqUjJWeVFsTkVUSGhQU1hvNU1uRnVVeXR3Um5ONU5XTlNNMEZHYXpaSFYzUm1MdyZUb3RhbFByaWNlPTEwMDguMDAmVG90YWxUYXg9MTA4LjAwJlRvdGFsRmVlPTAuMDAmVG90YWxTdXJjaGFyZ2U9MCZtY3VyPVBIUCJ9&amp;utid=bd143a07-70ec-5248-cfb0-a139cf4eaab4&amp;tm_stars=0&amp;client_id=skyscanner_app&amp;redirect_delay=1000&amp;price_policy=2&amp;pre_redirect_id=3767e4b3-4700-44d7-3631-8d342506d6a3&amp;tm_city_code&amp;max_price=3360&amp;guests=1&amp;request_id=3767e4b3-4700-44d7-3631-8d342506d6a3&amp;tm_country_code=PH</t>
  </si>
  <si>
    <t>Bambua Nature Park Resort, Monkey Road, Sabang, Puerto Princesa, Mimaropa, 5300, Philippines</t>
  </si>
  <si>
    <t>Offering garden views, Bambua Nature Cottages in Puerto Princesa features accommodations and a garden. Featuring free private parking, the 1-star guest house is a 11-minute walk from Sabang Beach.</t>
  </si>
  <si>
    <t>www.skyscanner.com.ph/hotel_deeplink/4.0/PH/en-US/PHP/h_bc/222192416/2026-03-02/2026-03-03/hotel/hotel/hotels?legacy_provider_id=13&amp;rooms=1&amp;closed_user_group=apps&amp;hb_data=TXCsDnXT5hGtCRF3ROLIqIemI46GjCYNSQyqaI2O1tkE1nDzayjebbuzPdpRzEE-E6lRJJy5KdkyWiNd_VCQpA9Cgwd5lV5V7WuSS7jdKDMVI_GWHIMbLAtIV9qs5mTUDerad45OQKPp7XYuARNGoTFKMTCNIfl4iRdhw-Mu0hiUklfxUWmJoPm19u_Uw1Pxp2E5GSuIt-gBLrullmAbyjJ34h621u-z2PjdRn2_hqTJduDZV9byN1SEiBTpya9z_n6RjIEHWivwOyOId2B7HkMPCq0cdaL3UlhXuCPK3PF9FyUSMMW1tzMRgQ5RjScfIcWsAQib8k1F7_5JdE4OeJuHQnOA6bNqkcxIlbE4KsGniMVV6iRrEgIzUNgGAOXpGIKEvKV4BFxhsEAEv_aczLyjm9QUXGu49F4CTbvtg8LCWeaw&amp;q_datetime_utc=2026-03-02T00%3A34%3A34&amp;ticket_price=1581&amp;quote_id=-1742294829693208985&amp;utid_state=1&amp;channel=iphone&amp;price_without_closed_user_group=3658&amp;tm_place_name=El+Nido&amp;deeplink_data=eyJmaWVsZHMiOnsic2lnbmF0dXJlIjoiMmYwNmY3N2FmMWVlODRiZDY0MjNjZmM1MzNmZDZmMGQiLCJibG9ja19pZCI6IjE0OTkzNTgwM180MTEzNDEyNTNfMF8yXzAifX0%3D&amp;utid=18270961-1ab8-4b9e-566e-e04926abcef0&amp;tm_stars=0&amp;client_id=skyscanner_app&amp;redirect_delay=1000&amp;price_policy=2&amp;pre_redirect_id=d7ed57c1-bef4-8e8f-7760-33b3e083dbd1&amp;tm_city_code=ENIP&amp;max_price=1581&amp;guests=1&amp;request_id=d7ed57c1-bef4-8e8f-7760-33b3e083dbd1&amp;tm_country_code=PH</t>
  </si>
  <si>
    <t>15.018513, 120.064799</t>
  </si>
  <si>
    <t>San Rafael, La Paz, Zambales, Central Luzon, 2205, Philippines</t>
  </si>
  <si>
    <t>The Palms Resort &amp; Bar</t>
  </si>
  <si>
    <t>www.skyscanner.com.ph/hotel_deeplink/4.0/PH/en-US/PHP/h_h1/179185863/2026-03-05/2026-03-06/hotel/hotel/hotels?legacy_provider_id=927111&amp;rooms=1&amp;closed_user_group=mobile&amp;hb_data=HLJ7xCj1cRrt2CzdEICeeSzagEeOk1ExdX6dajVF1j_tJ2XKvfiTHReW46dO8xuNa06ON9uFinZak1GHOB4NYB3adnlSoUKLO-TTgBMYwCIhSsWapKBjyV4V1Bh7a2fR6yTMcfKXkFEvaXa6yysxvmj5eflReHB5CCoMQTGufAFWTIm5a4sKNJKXzQIOEk9tnvvB1WRgNBqdxi-hx9B1ECS-Sa0wzjbIXAIEM7mWFOlRT2zOoRL_4twUfgNUvLQBb32dpp1BBhLlN1ypHn2eAH8raXU%3D&amp;q_datetime_utc=2026-03-05T14%3A31%3A11&amp;ticket_price=2400&amp;quote_id=-1222681710213445384&amp;utid_state=1&amp;channel=iphone&amp;price_without_closed_user_group=3200&amp;tm_place_name=San+Narciso&amp;deeplink_data=eyJmaWVsZHMiOnsic2lnbmF0dXJlIjoiMWI0M2NiYTRhOWViZmQ4NzAwOTUxYjk5ZGEzZWM4MzAifSwidXJsIjoiaHR0cHM6Ly9waC5ob3RlbHMuY29tL0hvdGVsLVNlYXJjaD9tcGQ9UEhQJnRwaWQ9MzIxNCZtcGU9MTc3MjcyMTA3MCZlbmREYXRlPTIwMjYtMDMtMDYmYWR1bHRzPTEmbXBuPTMyMDY2OTU5NSZtcG09MjQmbXBwPTEmbG9jYWxlPWVuX1BIJm1wbz1FQyZjaGlkPWU2ZDQ4MTEwLTEwNmQtNGJlOS1iYzU2LTgxODRiNDVlY2VhMyZtcHE9MjE0Mi44NSZlYXBpZD00NCZtY3RjPTMmY3VycmVuY3k9UEhQJnJhdGVwbGFuaWQ9Mzg3MTQ1OTY5JnNlbGVjdGVkPTIyNzc3ODIzJnN0YXJ0RGF0ZT0yMDI2LTAzLTA1Jm1wYj0yNTcuMTQmbXBhPTIxNDIuODUifQ%3D%3D&amp;utid=d092b66e-6202-1b7c-70e3-f1646b2a6584&amp;tm_stars=0&amp;client_id=skyscanner_app&amp;price_policy=2&amp;pre_redirect_id=dbc26088-dc11-cc3d-51ab-e0cf7329c909&amp;tm_city_code&amp;max_price=5400&amp;guests=1&amp;request_id=dbc26088-dc11-cc3d-51ab-e0cf7329c909&amp;tm_country_code=PH</t>
  </si>
  <si>
    <t>15.353837, 119.959633</t>
  </si>
  <si>
    <t>San Narciso</t>
  </si>
  <si>
    <t>Zambales</t>
  </si>
  <si>
    <t>With a stay at The Palms Resort &amp; Bar in San Narciso, you'll be within a 15-minute drive of Church of Christ and Lubong-Nangoloan Falls. This beach hotel is 18.4 mi (29.6 km) from Subic Bay and 7 mi (11.2 km) from Pundaquit Falls.
Take advantage of recreation opportunities such as a hot tub or take in the view from a rooftop terrace and a garden. This hotel also features complimentary wireless internet access, a television in a common area, and tour/ticket assistance.
Satisfy your appetite for lunch, dinner, or brunch at Rooftop Bar, a bar/lounge which specializes in local cuisine, or stay in and take advantage of the room service (during limited hours). Local cuisine breakfasts are available daily from 7:30 AM to noon for a fee.
Featured amenities include dry cleaning/laundry services, a 24-hour front desk, and laundry facilities. A roundtrip airport shuttle is provided for a surcharge (available 24 hours), and free self parking is available onsite.
Make yourself at home in one of the 7 air-conditioned rooms featuring Smart televisions. Digital television is provided for your entertainment. Conveniences include in-room massages, and housekeeping is provided daily.</t>
  </si>
  <si>
    <t>Bakasyunan Resort and Conference Center - Tanay</t>
  </si>
  <si>
    <t>www.skyscanner.com.ph/hotel_deeplink/4.0/PH/en-US/PHP/h_bc/134643368/2026-03-05/2026-03-06/hotel/hotel/hotels?legacy_provider_id=13&amp;rooms=1&amp;closed_user_group=apps&amp;hb_data=nJo3KBuG1hS6DytoeYTOUG7nkXHiIYEml1tRCBDiNPjMqhTMPMtsIrZMryOE9_0JxQuaM-ZgBdL-qs7KKYXc56ElHi6W8ni6e41AK69NBYN3Sq8TeUAzor9pwLVhwI7dBOyMqKdl-CLtGqoSvmGZ-vNCKa9JMfTzpkjUx5pl9WBJcq_OcfsbpmJGjqVWFEtrasFdc4gJmErBlAuLHXXTpkVE5hinPrimdAfdZo6xw1T3ex7lezmlrUod4bTvGk0vBH7p1FtTFkpr3oVV0ahlz_zsM-cffjOYV30gxobuei0g-JgEE9JAC6fPRdHmhUfNOOx67Yo6cSouPkSMTreQ5MZgvUvYS60mg1VWjVbyUAZpNYH84QYmfjY9bMgMximQQHeCi-E2zfGOcU4TimY0ZuJIboXVTDCiqYU6b8gweOHK7_6V&amp;q_datetime_utc=2026-03-05T14%3A31%3A08&amp;ticket_price=2295&amp;quote_id=-86799213802251761&amp;utid_state=1&amp;channel=iphone&amp;price_without_closed_user_group=2790&amp;tm_place_name=Tanay&amp;deeplink_data=eyJmaWVsZHMiOnsic2lnbmF0dXJlIjoiMDQyZjRhOTY5MDQ3ZjYwNjU0NGFmNzQzMjIxM2RkMDkiLCJibG9ja19pZCI6IjEzMTQ4MTUwMl84ODgyNzYwNl8wXzBfMCJ9fQ%3D%3D&amp;utid=e336632c-3212-4121-7376-bfc5facb84ea&amp;tm_stars=2&amp;client_id=skyscanner_app&amp;price_policy=2&amp;pre_redirect_id=dd433735-f184-1a79-5c82-f298b6879446&amp;tm_city_code&amp;max_price=2438&amp;guests=1&amp;request_id=dd433735-f184-1a79-5c82-f298b6879446&amp;tm_country_code=PH</t>
  </si>
  <si>
    <t>15.1727742, 120.5892007</t>
  </si>
  <si>
    <t>Bakasyunan Resort &amp; Conference Center, Sampaloc Road, Balimbing, Tanay, Rizal, Calabarzon, 1980, Philippines</t>
  </si>
  <si>
    <t>Tanay</t>
  </si>
  <si>
    <t>Offering an outdoor pool and a restaurant, Bakasyunan Resort and Conference Center - Tanay is located in Tanay. Free WiFi access is available in this resort. The accommodations will provide you with air conditioning and a seating area.</t>
  </si>
  <si>
    <t>999 Hotel</t>
  </si>
  <si>
    <t>www.skyscanner.com.ph/hotel_deeplink/4.0/PH/en-US/PHP/h_bc/136379471/2026-03-05/2026-03-06/hotel/hotel/hotels?legacy_provider_id=13&amp;rooms=1&amp;closed_user_group=apps&amp;hb_data=ptYUqwx1_BAC6lZoikZYud_tBVmyQcfskA8heCv9DuTNUccCaIyYdb1OCU98ByFM5p9LhHja-K7HWn8I3MA9briIsH_x5UBx_p8-o-r18j8GQkvywzvO8NEnvo75qXtMOT9f_uVeq-KLruQ9xZ80YWL1xLBJwiO--uClxItVIjm6vpKRQY7l01E8GUUnQB_AMp9YDj3M8c9bf3UHIA93TQ02TlGS6fG_S0NFMPWBcz832B1Afw6hY_oS-ES76xUvf3J89WM1g7OTnyaYq6HvfOL7S-4qfiq7jtfN6dlM-10p8SezmCQBMlTQbkB4Vx2reN_uyLAYEf_cmNpwmVPwAEhmK-ZvV9ZEhgbU-O7gE9t5AQDOCSGoPzbA_50GAOVtYydJglokv0NgKnr4Y1ff01kx3xs2PuFOZEpp0QGUseiCr7qCuOs%3D&amp;q_datetime_utc=2026-03-05T14%3A31%3A10&amp;ticket_price=1005&amp;quote_id=-5350635412979975520&amp;utid_state=1&amp;channel=iphone&amp;price_without_closed_user_group=1284&amp;tm_place_name=Mabalacat&amp;deeplink_data=eyJmaWVsZHMiOnsic2lnbmF0dXJlIjoiM2RjOTU1ODJkZDIyZjlmMDA2ZmQ0MDY0MDZiMjQ2NTQiLCJibG9ja19pZCI6IjE1MTcxODQwNF8yOTU4MDI4ODNfMF8wXzAifX0%3D&amp;utid=04ac7a02-cad2-8ae2-2dc2-3154032d4d11&amp;tm_stars=3&amp;client_id=skyscanner_app&amp;price_policy=2&amp;pre_redirect_id=07f98f91-d2b5-4702-996d-81c3e6bfca90&amp;tm_city_code&amp;max_price=2429&amp;guests=1&amp;request_id=07f98f91-d2b5-4702-996d-81c3e6bfca90&amp;tm_country_code=PH</t>
  </si>
  <si>
    <t>New Balibago, Balibago, Angeles, Central Luzon, 2024, Philippines</t>
  </si>
  <si>
    <t>wifi, air_conditioning, non-smoking, internet_access, 24-hour_front_desk_service, smoking_areas, multilingual_staff, room_service, express_check-in, express_check-out, airport_shuttle, photocopier, fax, wake-up_call, nightclub</t>
  </si>
  <si>
    <t>With a stay at 999 Hotel, you'll be centrally located in Angeles City, within a 5-minute drive of Walking Street and Clark Freeport Zone. This hotel is 1 mi (1.6 km) from SM City Clark and 0.6 mi (1 km) from Bayanihan Park.
Enjoy recreation amenities such as a nightclub or take in the view from a garden. This hotel also features complimentary wireless internet access, concierge services, and a picnic area. The complimentary shuttle will take you to the nearby casino or shopping center.
Take advantage of the hotel's 24-hour room service.
Featured amenities include a computer station, express check-in, and express check-out. A roundtrip airport shuttle is provided for a surcharge (available 24 hours), and free self parking is available onsite.
Make yourself at home in one of the 25 air-conditioned guestrooms. Complimentary wireless internet access keeps you connected, and satellite programming is available for your entertainment. Bathrooms feature showers with rainfall showerheads and complimentary toiletries. Conveniences include complimentary bottled water, and housekeeping is provided on request.</t>
  </si>
  <si>
    <t>www.skyscanner.com.ph/hotel_deeplink/4.0/PH/en-US/PHP/h_ct/204070049/2026-03-02/2026-03-03/hotel/hotel/hotels?legacy_provider_id=31&amp;rooms=1&amp;closed_user_group=general&amp;hb_data=jwB3vx0xjYKNKbiE-3e8CDFs-iin1URQS7zaGmKTTXJJJJRuXMMXkxDmnrFIWRMzGTFis4r3sQJKgE0_YudCMHG13W43ho8n4dPt4HtpP6a1-ZLrJiMg3lwA7f9XcmT7nNY6e_6_llV3AKYPImeyoNSd1KmOwssgccPEhxCiFUVWQmUulSDN93qYKu3xE5avIKqveO4z_uDEZAeIoPxrt-f4YXd9-cJHYAHWSlYho3keC5Kxl-1c-O5WOKQ8aXuXKBNI8LCFzBebaFFnGFwHS6llvViPnGMHo5X16nsPYsEgQ_SwSzQCppxsXZZsg7QEbX1Cd_9zvw-dvBa5Vzf3xYwDvMM7kRVKw-COi8yKiiq0MNhg3tYvEPGIzFobvwk4V3F_X7k772b9vINCTkCStwfJtn-WPd_6a2_Ew8AXlw%3D%3D&amp;q_datetime_utc=2026-03-02T00%3A34%3A40&amp;ticket_price=1919&amp;quote_id=-8334756468240919017&amp;utid_state=1&amp;channel=iphone&amp;price_without_closed_user_group=5999&amp;tm_place_name=Angeles&amp;deeplink_data=eyJmaWVsZHMiOnsic2lnbmF0dXJlIjoiZmFiMDc2YzA3YTk1NjQwM2E5ZmVmMmM3NTI0OTVlOWMifSwidXJsIjoiaHR0cHM6Ly9waC50cmlwLmNvbS9ob3RlbHMvcmVkaXJlY3Q%2FaG90ZWxpZD0yOTk5NTA1MCZjaXR5PTM1Nzk5JkFsbGlhbmNlaWQ9MTI2MDcmc2lkPTg4ODgzMiZjaGVja2luPTIwMjYtMDMtMDImY2hlY2tvdXQ9MjAyNi0wMy0wMyZzaG9wcGluZ2lkPTJkZWU1NTI2MGExYzRhMTdhNmI3NGY2Yjk5MzczZmUyJmFkdWx0PTEmY2hpbGRyZW49MCZhZ2VzPSZsYW5ndWFnZT1lbnBoJmxvY2FsZT1lbl9QSCZyb29taWQ9MTUwOTM3MzcyMyZzd2lkPTAmcGF5PVBQJmZndD0xJmNybj0xJmN1cnI9UEhQJndrcD0xJnN0YW5kPUg0c0lBQUFBQUFBQV93RDRBQWZfQ2wwS0FoZ0JFZ1FJQVJBQUdsRUltLTdjendVWUFEQUFPUHNSbUFHcTRLWU9xQUVBdUFFQ3dBRUEwUUgyS0Z5UHdvU1pRT0VCQUFBQUFBRDhuVURvQWQtcWo2QUJpQUlnaVFRQUFBQUFBQUFBQUtBRUFLRUZBQUFBQUFBQUFBQWFJREprWldVMU5USTJNR0V4WXpSaE1UZGhObUkzTkdZMllqazVNemN6Wm1VeUlBUW9tYW1UelFaSUFWSUdZak0yTXpreFdod0tBMUJJVUJFUVdEbTB5SGEtUHhvRFVFaFFJUkJZT2JUSWRyNF9ZZ1ZsYmw5UVNHaTVGSEFCZUFDS0FRZElBWGdBeUFFQnFnRUE4Z0VpTW1SbFpUVTFNall3WVRGak5HRXhOMkUyWWpjMFpqWmlPVGt6TnpObVpUSmZNSklDQVRTYUFnQUFBQURfX3dFQUFQX18xUVJ6T1BnQUFBQSJ9&amp;utid=373df571-539d-227a-4fcd-5fa4bd79f24f&amp;tm_stars=3&amp;client_id=skyscanner_app&amp;redirect_delay=1000&amp;price_policy=2&amp;pre_redirect_id=1c49b846-7e0a-0652-7a28-9e4bd05b9446&amp;tm_city_code=CRKP&amp;max_price=3151&amp;guests=1&amp;request_id=1c49b846-7e0a-0652-7a28-9e4bd05b9446&amp;tm_country_code=PH</t>
  </si>
  <si>
    <t>15.165889, 120.582375</t>
  </si>
  <si>
    <t>Clark Imperial, 22nd Street, Josefa Subdivision, Amsic, Angeles, Central Luzon, 2009, Philippines</t>
  </si>
  <si>
    <t>Clark Imperial Hotel</t>
  </si>
  <si>
    <t>www.skyscanner.com.ph/hotel_deeplink/4.0/PH/en-US/PHP/h_h1/116698339/2026-03-02/2026-03-03/hotel/hotel/hotels?legacy_provider_id=927111&amp;rooms=1&amp;closed_user_group=mobile&amp;hb_data=h2bleWmUoKANop4Mj3mWU9qjQtffQiHpd-o8QnznDjmtAjGCbfms0yxkEwexakPTIZwODNSWVIaFES4zJ1jv50vQr-QnpWE8e-TYoPskPpvR_yQCetVfK8AOP8nMNLIzkoV_qUVdfp94s2JDi9rgoc2PwIxwL-euhAFc4o3M3iv8S3LXVSQhZd_Xxu5Vgbj4f1bbbdMYTlsaFE_WsGjsSB0AHa6U6iMCaErc6fFzPTuoXA2svLY7N0kYQK3KbYJwVJ2hSmfaKOHqZmtxhwjpGUJpzUk%3D&amp;q_datetime_utc=2026-03-02T00%3A34%3A45&amp;ticket_price=2024&amp;quote_id=5777680887788966663&amp;utid_state=1&amp;channel=iphone&amp;price_without_closed_user_group=3114&amp;tm_place_name=Angeles&amp;deeplink_data=eyJmaWVsZHMiOnsic2lnbmF0dXJlIjoiMDFlZjFlYThjZjUyZGNhZGZlNTEyNzc1MTQ0N2Y0MDEifSwidXJsIjoiaHR0cHM6Ly9waC5ob3RlbHMuY29tL0hvdGVsLVNlYXJjaD90cGlkPTMyMTQmbXBlPTE3NzI0MTAwMTEmZW5kRGF0ZT0yMDI2LTAzLTAzJmFkdWx0cz0xJmxvY2FsZT1lbl9QSCZjaGlkPTM3ODBhM2FmLWJlYzktNDI4Ni1hOTE3LThjOWNlYTNiOGNhNCZlYXBpZD00NCZtY3RjPTMmc3RhcnREYXRlPTIwMjYtMDMtMDImbXBkPVBIUCZtcG49MjAwMzcyNjE0JmN1cnJlbmN5PVBIUCZyYXRlcGxhbmlkPTIwMjI2MTk5MCZtcG09MjQmbXBwPTEmbXBvPUVDJnNlbGVjdGVkPTY3MzU1MzkmbXBiPTIxNi44NyZtcHE9MTgwNy4yMyZtcGE9MTgwNy4yMyJ9&amp;utid=6de218bd-ccca-2b5f-095c-12a25c195f1d&amp;tm_stars=3&amp;client_id=skyscanner_app&amp;redirect_delay=1000&amp;price_policy=2&amp;pre_redirect_id=4b987f03-c812-c0db-4f2b-8aaefafb07b4&amp;tm_city_code=CRKP&amp;max_price=5905&amp;guests=1&amp;request_id=4b987f03-c812-c0db-4f2b-8aaefafb07b4&amp;tm_country_code=PH</t>
  </si>
  <si>
    <t>15.1765451, 120.5895431</t>
  </si>
  <si>
    <t>Bliss Hotel, 1, Hill Street, Samsonville Subdivision, Dau, Mabalacat, Pampanga, Central Luzon, 2010, Philippines</t>
  </si>
  <si>
    <t>parking, wifi, elevator, air_conditioning, non-smoking, internet_access, 24-hour_front_desk_service, smoking_areas, massage, currency_exchange, iron, room_service, restaurant, safe_deposit_box, heat, shuttle_service, luggage_storage, airport_shuttle, accessible, fax, golf_course, ticket_office, wake-up_call, smoking_rooms</t>
  </si>
  <si>
    <t>Bliss Hotel Dau</t>
  </si>
  <si>
    <t>www.skyscanner.com.ph/hotel_deeplink/4.0/PH/en-US/PHP/h_bc/157047619/2026-03-05/2026-03-06/hotel/hotel/hotels?legacy_provider_id=13&amp;rooms=1&amp;closed_user_group=apps&amp;hb_data=hF7Zccs1m8cPypI8d0YWklKzt9rRGgWRUnQkUYWK6PrCsjI70omBP-xahg8gl4wUGOGgZYvtfaGLXaRbij1ALziQX0eaZkbKB-fqJFq54ZPie4dZZsR_Yu42vqn-f0kSII1tXjeYfxuOi0XyfGceqHEo5MHBdnC0es_LUcRKKBUe5t-28q2zOja7Rp2DQ-V9nl3umvevSMVpoGAKoBrNc3bcuubdqnQOa-gZPqJe6S_s3WWEoa2mKZJLxUEu2ikv1pKPDif6Oyu77NKxE4cQFSiZQ2Rhgep3-mI8AKoJOlHG6X5LKaP-_WmYRW7SpE8RbxDkea3gAzKyR0A_SdfA4jg-F9PovzX6O1hess-6yOUZlh4EUVvjCoQR8fB6TMSmriGtC4n4CR3FdegXJp46Wz-msn6ZIg4Ga_wIyam5x1XOPO39PS4%3D&amp;q_datetime_utc=2026-03-05T14%3A32%3A12&amp;ticket_price=1679&amp;quote_id=6215614433613551170&amp;utid_state=1&amp;channel=iphone&amp;price_without_closed_user_group=3271&amp;tm_place_name=Mabalacat&amp;deeplink_data=eyJmaWVsZHMiOnsic2lnbmF0dXJlIjoiNjlhYjEwMWI0NzVmOTYwNjk3YThlNDI2NjA4NTVlNjAiLCJibG9ja19pZCI6IjI1OTQ2NjcwMV8xMDQ2NTU5MjVfMF8wXzAifX0%3D&amp;utid=d0e32b63-b377-e04f-0e85-c46e1db00cd1&amp;tm_stars=3&amp;client_id=skyscanner_app&amp;price_policy=2&amp;pre_redirect_id=f077b340-86e1-a388-e0db-870566319153&amp;tm_city_code&amp;max_price=1844&amp;guests=1&amp;request_id=f077b340-86e1-a388-e0db-870566319153&amp;tm_country_code=PH</t>
  </si>
  <si>
    <t>15.176994, 120.5876769</t>
  </si>
  <si>
    <t>non-smoking, 24-hour_front_desk_service, smoking_areas, room_service, luggage_storage, security</t>
  </si>
  <si>
    <t>Bliss Hotel Dau is located in Mabalacat, 12 miles from SandBox - Alviera and 13 miles from Kingsborough International Convention Center.
This 3-star hotel has air-conditioned rooms with a private bathroom.</t>
  </si>
  <si>
    <t>Hotel Sogo - Dau</t>
  </si>
  <si>
    <t>www.skyscanner.com.ph/hotel_deeplink/4.0/PH/en-US/PHP/h_bc/134139086/2026-03-02/2026-03-03/hotel/hotel/hotels?legacy_provider_id=13&amp;rooms=1&amp;closed_user_group=general&amp;hb_data=r-YHMblj3HchygcR8Wdr2G2QwzT8DfvauRWIDCM3JsTNDPc8Kh_X1T8LGG_DLyho3jmCaXTky-RK1qO9AURyXlMVmUqTqFIGHJBELa8XIndV-vwCi_riNYY46M6W_iOv5CHGkPaZ1o1z0SO3rmLSNmULhU3g8zpw4YqRaoqw_pc3vLa0fbL0dvqRrY4v2ZLERc29RM6R_7G0DJPUjUHYWTGu2PBmPLIwwaKiNMQTrnlKG6Yb74y4FCGDgyrOOYGQWzElwPGLfye0-weCYIO69AgL4HkVODSNU9dQ_MGFmLU-Wwilojw1Z5UiaII3gex4vYYD-EMLBOM2F8-USIg-A4YcmRTcq7eeZpcZUnAac0nyry-bDVsJuxJoRZBoFk0BOucjXvIkEeaubyyUZAFDPaCG2BuEGx8N5TSJlBX5sPiC5UsN&amp;q_datetime_utc=2026-03-02T00%3A34%3A46&amp;ticket_price=1030&amp;quote_id=8625157685203431126&amp;utid_state=1&amp;channel=iphone&amp;price_without_closed_user_group=1268&amp;tm_place_name=Tarlac&amp;deeplink_data=eyJmaWVsZHMiOnsic2lnbmF0dXJlIjoiNmI1Nzc1MzVhYTYwZjY5MmM2NTU4YjdjZWYxNjE1ZTIiLCJibG9ja19pZCI6InYxX0NnRXRFTXdDR2lnS0hUSXdNall0TURNdE1ESlVNREE2TURBNk1EQXVNREF3S3pBM09qQXdFQUVZM3dFb0FUZ0JJZ0lJQVE9PV9DaWdJMklLWkF4QUNHTUMzN3NRQklOZ0VLS0N3QlRBQ1NnMHpOalZFTVRBd1VGOHhNREJRVUpnRkVnWUlBU0lDYkE0YUJDZ0NNQUVpQkFnQ0dBST0ifX0%3D&amp;utid=fc3399b2-9b5f-1032-9b6e-267166efa001&amp;tm_stars=2&amp;client_id=skyscanner_app&amp;redirect_delay=1000&amp;price_policy=2&amp;pre_redirect_id=b7dcd42d-2071-f55a-cb58-001a953f329e&amp;tm_city_code&amp;max_price=1818&amp;guests=1&amp;request_id=b7dcd42d-2071-f55a-cb58-001a953f329e&amp;tm_country_code=PH</t>
  </si>
  <si>
    <t>15.1662437, 120.5826223</t>
  </si>
  <si>
    <t>Eurotel, Fields Avenue, New Balibago, Amsic, Angeles, Central Luzon, 2009, Philippines</t>
  </si>
  <si>
    <t>Eurotel Angeles</t>
  </si>
  <si>
    <t>www.skyscanner.com.ph/hotel_deeplink/4.0/PH/en-US/PHP/h_ad/116739402/2026-03-02/2026-03-03/hotel/hotel/hotels?legacy_provider_id=22&amp;rooms=1&amp;hb_data=dllBXRr204YsuNpqgSXCK2kITkWDGY-bMw_QDUET_GCz2BF6PfXEUFZCSB7daW2Ju7X9KTKC0mTura4j6yl1twzAVKD6NxpRTfqREgUvpCxqcfxn2pOtZpHL3KOkSeT6PmWWH9Dh7IChV86Mcn-kKlCh1RgjR6CNH1mnjSaisAP1AONyDCYpbBJ1zPoA3X-JNuVfha1GhpjdjsTw85DucoH-rOFrsCbgnNOBAZXijd1VPZkKsgVN7lRIowb1uQU5T_ftSzxbrZPF8KKxv6jLJzVa1yCK9AoLAJbS1xETRgrn-MRa-LIjbWCj43UgVdsCEgGejrhqkQ1ZjHghYV-sq0q7TWPZwIPmmP-OjgOM1QYPFxL8aG0G0ryzMl2OWTGqDFOng7fbvkkRSzUvoZcnSDNpn0MYd_nShmB1xAD8crcy&amp;q_datetime_utc=2026-03-02T00%3A35%3A50&amp;ticket_price=1111&amp;quote_id=-3104019261908720635&amp;utid_state=1&amp;channel=iphone&amp;tm_place_name=Angeles&amp;deeplink_data=eyJmaWVsZHMiOnsic2lnbmF0dXJlIjoiODJhNWUxNWQxM2JhMTA4MjM1MWQzMzdjMDI0MjZkZTkifSwidXJsIjoiaHR0cHM6Ly93d3cuYWdvZGEuY29tL3BhcnRuZXJzL3BhcnRuZXJzZWFyY2guYXNweD9jaWQ9MTg0NjM4MyZoaWQ9NDQ0NTE3JmN1cnJlbmN5PVBIUCZjaGVja2luPTIwMjYtMDMtMDImY2hlY2tvdXQ9MjAyNi0wMy0wMyZOdW1iZXJvZkFkdWx0cz0xJk51bWJlcm9mQ2hpbGRyZW49MCZSb29tcz0xJm1jaWQ9MzMyJm1hc3RlclJvb21JZD0zMjg0Mjc0Jm1wdD1OMngzWWpKNFUwOWljWFowVEhreFJVSkdNRFJ1VTBKbVZFVmFWMGwzVjNGQ1NsRk9abU4xUTJ4cU9FUk9iM1p6YkhadFNIRnhVbkJVVG5wdmRVZEhVV1pVTjI1SldURmxNVGRYUkEmVG90YWxQcmljZT0xMTExLjA5JlRvdGFsVGF4PTExOS4wNCZUb3RhbEZlZT0wLjAwJlRvdGFsU3VyY2hhcmdlPTAmbWN1cj1QSFAifQ%3D%3D&amp;utid=b858b440-4e7a-2e2f-1229-878b6a86a3f4&amp;tm_stars=3&amp;client_id=skyscanner_app&amp;redirect_delay=1000&amp;price_policy=2&amp;pre_redirect_id=5c1a2662-18bc-964c-1462-1cab35038109&amp;tm_city_code=CRKP&amp;max_price=1661&amp;guests=1&amp;request_id=5c1a2662-18bc-964c-1462-1cab35038109&amp;tm_country_code=PH</t>
  </si>
  <si>
    <t>15.2018088, 120.580756</t>
  </si>
  <si>
    <t>Golden Victory Hotel, MacArthur Highway, Lemens Village, Camachiles, Mawaque, Mabalacat, Pampanga, Central Luzon, 2010, Philippines</t>
  </si>
  <si>
    <t>parking, wifi, elevator, air_conditioning, non-smoking, internet_access, 24-hour_front_desk_service, smoking_areas, multilingual_staff, room_service, atm, restaurant, safe_deposit_box, car_rental, meeting_facilities, banquet_service, television, desk, shuttle_service, luggage_storage, airport_shuttle, accessible, concierge, complimentary_bottled_water, telephone, hairdryer, valet_parking</t>
  </si>
  <si>
    <t>RedDoorz @ Golden Victory Hotel Mabalacat Pampanga</t>
  </si>
  <si>
    <t>www.skyscanner.com.ph/hotel_deeplink/4.0/PH/en-US/PHP/h_bc/212752951/2026-03-05/2026-03-06/hotel/hotel/hotels?legacy_provider_id=13&amp;rooms=1&amp;closed_user_group=apps&amp;hb_data=uOM3HJWJLM_ed44PzEocbOIJdngn09nXpJFdID4r1COHu1SksDsv9S6vE7DHTRuBLrAEpEVHxqo-OdcY7Pqi-gx0e_TxQvBQrtELVPJQME8Lg8Meo7inC4cFxc9zHqO5p6DmTxn1COTWr2kzaETbJDLo_fbBuE7ui3LVcWYzWsjFO7CUSIbUHeXzP___Y9KQoGODsWt1kH2U_fY4NEc1HqMLyY1ufWkF7e8soAt9EacvYLqm-lPf7P9wCMtQX2BFlUv04hstl4sd1wcDEMUghQEcJFA9UhL_3XTgF_pR1xg42GdnNBlqlzB0Scwen5Y2jhP-ZmFLFZMxJBbKrVu0RRWHloBzAWdR8fmSYNQsyoOeV8ffW93Wcdr9wI9Q6CxqZWGFs85qnlDxuGUsOD_AcyKS2xppuKKOfn7HyTY2qKAit6v2_DI%3D&amp;q_datetime_utc=2026-03-05T14%3A31%3A11&amp;ticket_price=1204&amp;quote_id=-8602856587840549674&amp;utid_state=1&amp;channel=iphone&amp;price_without_closed_user_group=2786&amp;tm_place_name=Mabalacat&amp;deeplink_data=eyJmaWVsZHMiOnsic2lnbmF0dXJlIjoiZWRiYmVjZjUzNjIyM2JjNDYxMTJmYmEwNWQ0YjQ4YzIiLCJibG9ja19pZCI6Ijg3MzUzMzYwMV8zNTYxNjkwMTBfMF8wXzAifX0%3D&amp;utid=f318e322-478f-c82c-a434-af3f654aed2f&amp;tm_stars=2&amp;client_id=skyscanner_app&amp;price_policy=2&amp;pre_redirect_id=c60eea60-44ba-92b8-6250-057071f577a2&amp;tm_city_code&amp;max_price=1204&amp;guests=1&amp;request_id=c60eea60-44ba-92b8-6250-057071f577a2&amp;tm_country_code=PH</t>
  </si>
  <si>
    <t>Opened in 2023, the RedDoorz @ Golden Victory Hotel Mabalacat Pampanga is a great accommodation choice in Mabalacat. Boasting a convenient location, the hotel is just 8km from Clark International Airport and 40km from Calumpit Railway Terminal. This hotel is located near many of Mabalacat's attractions including Fernando Coliseum, Purok Maligaya Basket Ball Court and The Church of Jesus Christ of Latter-day Saints. In their spare time, guests can explore the hotel's surroundings.</t>
  </si>
  <si>
    <t>www.skyscanner.com.ph/hotel_deeplink/4.0/PH/en-US/PHP/h_bc/127023290/2026-03-02/2026-03-03/hotel/hotel/hotels?legacy_provider_id=13&amp;rooms=1&amp;closed_user_group=apps&amp;hb_data=zVb3C9uot71DbY55rQUXxfUHAqnP6MpVDimhTUprID6uHTTPNotd7o00-XUtUkW8f6gZyxVf2o_w8R_N0ajk64BesacGE7R7VOXE24QHzjaR8Jn_5trJWO4XR2ZZtdEXuBg2In3sxeMALOYkU27oluYBVZDZ1UNk8mNlLuVErHJF5zwoPJF57YTHEigqZhJb2k8NSwz7qZn7xJN0Q-kM5_n8qu8WjsDpd8_ZF_HDISs3x__mUDcqiH0JDe3421IKg_o0JxhD3ei1hJLZdOaCrTU0Fd3iIxUGZKm2DC731q2e9hI9cCmVW6DCboHIhxXVS46kUCnGpmGU8rVpWBEx0t9-1jYEhKixElee93kQgRQAx-LTSg5BI2VVbYQL6jXX0DhEbgqbbiiRtmBO18gQSsyq_ZKiFoPUIc57EanUXQPrYO4pxAo%3D&amp;q_datetime_utc=2026-03-02T00%3A34%3A50&amp;ticket_price=4505&amp;quote_id=-8698139354783058124&amp;utid_state=1&amp;channel=iphone&amp;price_without_closed_user_group=8121&amp;tm_place_name=Angeles&amp;deeplink_data=eyJmaWVsZHMiOnsic2lnbmF0dXJlIjoiMWE1OWQ3Yzg1Y2Y5NjIzYTkzMDA4NGI3YTM3Nzc1MDgiLCJibG9ja19pZCI6Ijc0ODc0OTEyXzM0NDYzMzAxNF8xXzBfMCJ9fQ%3D%3D&amp;utid=d29ea422-5c6b-013b-c430-4c9daf44c466&amp;tm_stars=3&amp;client_id=skyscanner_app&amp;redirect_delay=1000&amp;price_policy=2&amp;pre_redirect_id=4f1239fe-4250-8546-b837-288a82d0f1e1&amp;tm_city_code=CRKP&amp;max_price=7673&amp;guests=1&amp;request_id=4f1239fe-4250-8546-b837-288a82d0f1e1&amp;tm_country_code=PH</t>
  </si>
  <si>
    <t>15.1655791, 120.5788414</t>
  </si>
  <si>
    <t>Hotel Euroasia, 22nd Street, Josefa Subdivision, Amsic, Angeles, Central Luzon, 2009, Philippines</t>
  </si>
  <si>
    <t>Hotel Euroasia By Bluebookers</t>
  </si>
  <si>
    <t>www.skyscanner.com.ph/hotel_deeplink/4.0/PH/en-US/PHP/h_ct/212755661/2026-03-02/2026-03-03/hotel/hotel/hotels?legacy_provider_id=31&amp;rooms=1&amp;closed_user_group=apps&amp;hb_data=jz-UEZHK-7mAurEfJcy2Zfv3aJkUI-kETuHf2-6eKz43gcAHBvstrwj9pGViZA1abQP5YcUclbqM1x7s6oxOSh6_47BmtSp8lshxJdiGFqvlL8KtFoPpgh4PtT1f9UzZvWv8otfkZ3e4NfJWCc5Yilmb4degZeRewEbyh-5AbyCKYbTIQKD5HdI0ogTEoD4Fv8KdCOxnzR380oL8rB5VPeNOQgVjJIV9oKo_hNAq9Ft2Ua-upbhnKKeTD21uQXeIBwAJWLhjLfNvp2-QhJaLL4P4W7_DV3HRAkIQSScdlGWCwLF8plzFvJ8kQGdpgja13oqghHRN6Yh9kCFFUX_xACm2PuEva3_KF0GtjCTLn2jg7WPPsDri_CSRX12Sq8ct48qAFc-KVYWyabVicLm6pF06iEj8DhSlLOzTL6ZSaA%3D%3D&amp;q_datetime_utc=2026-03-02T00%3A35%3A53&amp;ticket_price=2925&amp;quote_id=-6544389418621563292&amp;utid_state=1&amp;channel=iphone&amp;price_without_closed_user_group=3793&amp;tm_place_name=Angeles&amp;deeplink_data=eyJmaWVsZHMiOnsic2lnbmF0dXJlIjoiNjJjODVhZGU4Njk0ZGE4YTdlNzNjNmYzMWQ2NTE1ZDEifSwidXJsIjoiaHR0cHM6Ly9waC50cmlwLmNvbS9ob3RlbHMvcmVkaXJlY3Q%2FaG90ZWxpZD0xMDYxNDIxMDUmY2l0eT0zNTc5OSZBbGxpYW5jZWlkPTEyNjA3JnNpZD04ODg4MzImY2hlY2tpbj0yMDI2LTAzLTAyJmNoZWNrb3V0PTIwMjYtMDMtMDMmc2hvcHBpbmdpZD0yMmQ4MjU1YTIyODg0YjBkODc0NzU4NjU5OTczYjY5ZSZhZHVsdD0xJmNoaWxkcmVuPTAmYWdlcz0mbGFuZ3VhZ2U9ZW5waCZsb2NhbGU9ZW5fUEgmcm9vbWlkPTE1Mjc1MTU2MzAmc3dpZD0wJnBheT1QUCZmZ3Q9MSZjcm49MSZjdXJyPVBIUCZ3a3A9MSZzdGFuZD1INHNJQUFBQUFBQUFfd0Q0QUFmX0NsMEtBaGdCRWdRSUFSQUFHbEVJN3BPdzJBVVlBREFBT1BzUm1BR1pzODR5cUFFQXVBRUR3QUVBMFFFZmhldFJ1SEtqUU9FQkFBQUFBQURhcGtEb0FmTEVtYzBCaUFJZ2lRUUFBQUFBQUFBQUFLQUVBS0VGQUFBQUFBQ2NtRUFhSURJeVpEZ3lOVFZoTWpJNE9EUmlNR1E0TnpRM05UZzJOVGs1TnpOaU5qbGxJQVFvbkttVHpRWklBVklHTVdJME1tRmxXaHdLQTFCSVVCRVFXRG0weUhhLVB4b0RVRWhRSVJCWU9iVElkcjRfWWdWbGJsOVFTR2k1RkhBQmVBQ0tBUWRJQVhnQXlBRUJxZ0VBOGdFaU1qSmtPREkxTldFeU1qZzROR0l3WkRnM05EYzFPRFkxT1RrM00ySTJPV1ZmTUpJQ0FUU2FBZ0FBQUFEX193RUFBUF9fYzdQUEx2Z0FBQUEifQ%3D%3D&amp;utid=8878db8e-139e-f50e-676d-af06547fa76b&amp;tm_stars=3&amp;client_id=skyscanner_app&amp;redirect_delay=1000&amp;price_policy=2&amp;pre_redirect_id=5d4e7920-51ff-3453-9eea-1293050bc9c0&amp;tm_city_code=CRKP&amp;max_price=3662&amp;guests=1&amp;request_id=5d4e7920-51ff-3453-9eea-1293050bc9c0&amp;tm_country_code=PH</t>
  </si>
  <si>
    <t>15.2460759, 120.5607889</t>
  </si>
  <si>
    <t>Ginger Street, Xevera, Mabalacat, Pampanga, Central Luzon, 2317, Philippines</t>
  </si>
  <si>
    <t>Orilla Transient 1</t>
  </si>
  <si>
    <t>www.skyscanner.com.ph/hotel_deeplink/4.0/PH/en-US/PHP/h_ad/223184749/2026-03-02/2026-03-03/hotel/hotel/hotels?legacy_provider_id=22&amp;rooms=1&amp;hb_data=-xOJtG3lhM3G473wxEhq2al8X-JHyR0hxPVTvD0H1aHpjUE03ktTTZQIvc348Y-c1DBKbPLBlkh7c8xH0BDm2Im_lDHXM5cSpFHH2ZN0i_wUC_LLT7vyeBSdbbCuPramrkT179rUVi0kL01sZnJEhVAOUlrWkTsGTVLCuUteTgWjM_atlt9CULbCR2Mu6NAWcydunwk9RlYC03MD_mtpvZCTLhyvssfHREzwh3AbA98_8y7vf3MM-3710ymglFljVee86spqejODBQBeXQccnXdU3xf95MhmGyOmXjwmx1v57iWPzz3eO-5n3xPXmFEvBHqnk2rtyTR7IzoNrJNZdHBP_sgKBahpKw07hndhRm5kp6atPBf1Y6qLNIQJYG8RDmU2ImzvoaxlCHLxYSHksf809ENtfvVELQ90oOjGJtGj&amp;q_datetime_utc=2026-03-02T00%3A34%3A54&amp;ticket_price=2114&amp;quote_id=-3172727763177514517&amp;utid_state=1&amp;channel=iphone&amp;tm_place_name=Mabalacat&amp;deeplink_data=eyJmaWVsZHMiOnsic2lnbmF0dXJlIjoiNzBlOTQzYjQ1ZGQ3YmQwMGUxNmYxODlmYWUzZTI5NWYifSwidXJsIjoiaHR0cHM6Ly93d3cuYWdvZGEuY29tL3BhcnRuZXJzL3BhcnRuZXJzZWFyY2guYXNweD9jaWQ9MTg0NjM4MyZoaWQ9NzA1ODM0NTQmY3VycmVuY3k9UEhQJmNoZWNraW49MjAyNi0wMy0wMiZjaGVja291dD0yMDI2LTAzLTAzJk51bWJlcm9mQWR1bHRzPTEmTnVtYmVyb2ZDaGlsZHJlbj0wJlJvb21zPTEmbWNpZD0zMDM4Jm1hc3RlclJvb21JZD0xMTE3NzI5OTMwJm1wdD1ZMVZqUnpkNVlXTmxUM1l5TWt4SFJFdzBVa0pCWTFOdFl6WmhMelJIYlcxd2NFWktVblE1Y205cU1uWktOMFp1TkhkNWNVMDJhR295UWxoU1NUZHhVV1I0Vmk5SU5rVnFVRGQ0ZVZKQlBUMCZUb3RhbFByaWNlPTIxMTQuNDAmVG90YWxUYXg9MTk0LjQwJlRvdGFsRmVlPTAuMDAmVG90YWxTdXJjaGFyZ2U9MCZtY3VyPVBIUCJ9&amp;utid=f68866ad-49f8-5fb7-8871-0b2138943014&amp;tm_stars=0&amp;client_id=skyscanner_app&amp;redirect_delay=1000&amp;price_policy=2&amp;pre_redirect_id=f270fb49-87e4-f66d-c6e1-3fd4122c9b12&amp;tm_city_code&amp;max_price=2114&amp;guests=1&amp;request_id=f270fb49-87e4-f66d-c6e1-3fd4122c9b12&amp;tm_country_code=PH</t>
  </si>
  <si>
    <t>15.2061365, 120.577895</t>
  </si>
  <si>
    <t>Gil Puyat Avenue, Aguso, Poblacion, San Francisco, Mabalacat, Pampanga, Central Luzon, 2010, Philippines</t>
  </si>
  <si>
    <t>Orilla Transient 1 is located in Mabalacat, just 11 miles from SandBox - Alviera and 15 miles from Kingsborough International Convention Center. This property offers access to a terrace, free private parking, and free Wifi.</t>
  </si>
  <si>
    <t>https://www.google.com/maps/place/950+Condotel/data=!4m11!3m10!1s0x3396f278476f2f0d:0x5f3b1e93a599358e!5m3!1s2026-03-01!4m1!1i2!8m2!3d15.1664057!4d120.5837998!16s%2Fg%2F1tqfyw0k!19sChIJDS9vR3jyljMRjjWZpZMeO18?authuser=0&amp;hl=en&amp;rclk=1</t>
  </si>
  <si>
    <t>15.1664057, 120.5837998</t>
  </si>
  <si>
    <t>Mr. JJ Supermart, Fields Avenue, New Balibago, Don Pepe Village, Amsic, Angeles, Central Luzon, 2024, Philippines</t>
  </si>
  <si>
    <t>950 Condotel</t>
  </si>
  <si>
    <t>www.skyscanner.com.ph/hotel_deeplink/4.0/PH/en-US/PHP/h_bc/117734067/2026-03-02/2026-03-03/hotel/hotel/hotels?legacy_provider_id=13&amp;rooms=1&amp;hb_data=q5t6wTDi2OTTlnhXX4nR8Z0jWvPGlad-IyrUvTmyX-Dx-LVAfKpPP6qa6rqLe26_PgyY3e8zldGhc55QwFk80wkurk32pwGD2CRj_ZYaPdL2Ry_qYftV5zoVBggRMVpC2VLFhH-woVIyPI5NPNbQcskWEc2LNXLNvjYt0qQJ80_Qaed_5Epx8YVRAzOA69RsgKtM9mzTK7exiY5UK_5o5Bz0dwg8ib0dV7qmVtbGudviy_P4o34mIUsJ3-A5fIegpi7z4z-a3_XGyUwNqOTGPCMNXCoP_U2mIRF99xVk15g-irVXTmE0YEeuUdvIg3PID4F8O9BL0rZqolGMUGTfl7z7QRogVUDyLPx4hKehxRzaEgX-EuYIEM-PIlyVpkf29DujBNjk7GPv0f8vIk4K-Ge_XltGE64S0v-X3rWFHXmB2Bg_rkU%3D&amp;q_datetime_utc=2026-03-02T00%3A34%3A57&amp;ticket_price=1908&amp;quote_id=1228058858850697080&amp;utid_state=1&amp;channel=iphone&amp;tm_place_name=Angeles&amp;deeplink_data=eyJmaWVsZHMiOnsic2lnbmF0dXJlIjoiMzVmYTEzNzA5YTk5NWU4YmVkMTRiYzY1OGViZTlmNDgiLCJibG9ja19pZCI6InYxX0NnRXRFTXdDR2lnS0hUSXdNall0TURNdE1ESlVNREE2TURBNk1EQXVNREF3S3pBM09qQXdFQUVZM3dFb0FUZ0JJZ0lJQVE9PV9DaVlJbHVxUUF4QUNJQXdvaUk4Z01BSkFBVW9RTjBReVRsOHpSREV3TUZCZk1UQXdVRkNZQlJJQ0NBRWFCQ2dDTUFFaUJBZ0NHQUk9In19&amp;utid=f4ddbde4-47cf-f865-196c-7f7215f6c5d0&amp;tm_stars=0&amp;client_id=skyscanner_app&amp;redirect_delay=1000&amp;price_policy=2&amp;pre_redirect_id=f630a961-99c5-72a1-a38f-f87a3632cbb1&amp;tm_city_code=CRKP&amp;max_price=2636&amp;guests=1&amp;request_id=f630a961-99c5-72a1-a38f-f87a3632cbb1&amp;tm_country_code=PH</t>
  </si>
  <si>
    <t>15.1651037, 120.6005677</t>
  </si>
  <si>
    <t>1385, Marlim Avenue, Airwolf, Ninoy Aquino, Pandan, Angeles, Central Luzon, 2009, Philippines</t>
  </si>
  <si>
    <t>Honey Hotel</t>
  </si>
  <si>
    <t>https://www.google.com/maps/place/Vera+Hotel/data=!4m11!3m10!1s0x3396f29a53d6a405:0x866cfb4c13e34415!5m3!1s2026-03-01!4m1!1i2!8m2!3d15.1639312!4d120.5593162!16s%2Fg%2F1pw3y2w2d!19sChIJBaTWU5ryljMRFUTjE0z7bIY?authuser=0&amp;hl=en&amp;rclk=1</t>
  </si>
  <si>
    <t>15.1639312, 120.5593162</t>
  </si>
  <si>
    <t>New York Street, Villasol Subdivision, Amsic, Angeles, Central Luzon, 2009, Philippines</t>
  </si>
  <si>
    <t>Vera Hotel</t>
  </si>
  <si>
    <t>https://www.google.com/maps/place/RedDoorz+near+Walking+Street+Angeles+City/data=!4m11!3m10!1s0x3396f395eda3ba1b:0x3569e4c5b3012b36!5m3!1s2026-03-01!4m1!1i2!8m2!3d15.1655625!4d120.5818125!16s%2Fg%2F11fhlczjcy!19sChIJG7qj7ZXzljMRNisBs8XkaTU?authuser=0&amp;hl=en&amp;rclk=1</t>
  </si>
  <si>
    <t>15.1655625, 120.5818125</t>
  </si>
  <si>
    <t>22nd Street, Josefa Subdivision, Amsic, Angeles, Central Luzon, 2009, Philippines</t>
  </si>
  <si>
    <t>RedDoorz near Walking Street Angeles City</t>
  </si>
  <si>
    <t>www.skyscanner.com.ph/hotel_deeplink/4.0/PH/en-US/PHP/h_bc/193685995/2026-03-02/2026-03-03/hotel/hotel/hotels?legacy_provider_id=13&amp;rooms=1&amp;closed_user_group=apps&amp;hb_data=DnJ17_mmfiJJP0K6xt5GZ6V_35d7wVkm41HkuNnii06aZBm1y9JjJzCxLkNiCKEtdHBZlKdnpG1FTo2Y6prjOXJZUIehS_9g33Xzuz_zSkzSLNkp6PdZgsxffr_AV2bXk24I6wEb4ANFACgv-gzb7YNNHAfl3xmaJsJ40V5bSnpl8tG4OkepqjTW1v4QM6Da8jzKn5iHY-8Zotn-EUwz0ZbzvhEdhjfwzvP0c3u8O3dj04bnwcf1aHHR16wsEBRYecpd1RVubfDKYIUqneTtmH1Vgrxn1SJ-vWw2F_LvxgX4hIf7c-41GXpTWE5PIBDx1I1lkwzxXxfM-H2IiUN0oSpGcOC9PirEKse-4Ub5l5YEeqNI7EjT3l0gKfl-9IWfTXKZvD2Pgh9NGhZNCDTJt28ViKeRx8vEzIGh0fWxHL7fap_KEcE%3D&amp;q_datetime_utc=2026-03-02T00%3A35%3A07&amp;ticket_price=925&amp;quote_id=5795725731261436573&amp;utid_state=1&amp;channel=iphone&amp;price_without_closed_user_group=2314&amp;tm_place_name=Angeles&amp;deeplink_data=eyJmaWVsZHMiOnsic2lnbmF0dXJlIjoiZGMwMjVjM2JmZjI0NzkwYTdkOWVhNjFlZDM5MDZlMzMiLCJibG9ja19pZCI6IjQyOTQ4ODgwMV8zMTA4NTU4MjZfMl8wXzAifX0%3D&amp;utid=d1a86308-b4df-ec8c-43d5-0106079a47c4&amp;tm_stars=1&amp;client_id=skyscanner_app&amp;redirect_delay=1000&amp;price_policy=2&amp;pre_redirect_id=ac004cc3-b542-e7e9-8e92-06a001aed83e&amp;tm_city_code=CRKP&amp;max_price=1532&amp;guests=1&amp;request_id=ac004cc3-b542-e7e9-8e92-06a001aed83e&amp;tm_country_code=PH</t>
  </si>
  <si>
    <t>15.2017738, 120.5807702</t>
  </si>
  <si>
    <t>www.skyscanner.com.ph/hotel_deeplink/4.0/PH/en-US/PHP/h_bc/212752951/2026-03-05/2026-03-06/hotel/hotel/hotels?legacy_provider_id=13&amp;rooms=1&amp;closed_user_group=apps&amp;hb_data=MBufdz9JywcFRFkXWFCEQGXyFmp9fJ8T2m_Q9yh7Aw8j4nNcq2APIxPkx1gKg06toH1tJey6v9u8-ocj_gNVpIr9c64i4v0bvpnMn_jzSn_oFH-odwpBcBicY0gLfY5Mibm6miPoej1XvjO0K1qMnM96I6snB5DIwPRZwkCTgzVkn8nbQx1M3xUpDsCleco7db6AfVwGx5ilx-2Y8ZpogToryNxYj2CjT_b3JQosMpSQWIhSAFYG14YLBbnzAfy-IV1ZKovmwjbopRvfQ0y5quWb2s3fTXcRBrlyLa-a8dYYB1spPmZAzZWgpMLhLVUxTvTPGdfLZEFxSgQb8YzEEQ9Sns4NXR6XqBZPEQCK5r4DDL5TM1SVEEV_ntNuKnTzi1CJzuiJ9uJm7cSQE3baFZ4i_1KSRVHQJKYbKaf1B_vemlY0P30%3D&amp;q_datetime_utc=2026-03-05T14%3A31%3A17&amp;ticket_price=1204&amp;quote_id=-8602856587840549674&amp;utid_state=1&amp;channel=iphone&amp;price_without_closed_user_group=2786&amp;tm_place_name=Mabalacat&amp;deeplink_data=eyJmaWVsZHMiOnsic2lnbmF0dXJlIjoiZWRiYmVjZjUzNjIyM2JjNDYxMTJmYmEwNWQ0YjQ4YzIiLCJibG9ja19pZCI6Ijg3MzUzMzYwMV8zNTYxNjkwMTBfMF8wXzAifX0%3D&amp;utid=ab06fe0e-1a92-a197-270c-29ea4fe80696&amp;tm_stars=2&amp;client_id=skyscanner_app&amp;price_policy=2&amp;pre_redirect_id=1c8916a1-6fb2-4c25-681d-b81679e70b07&amp;tm_city_code&amp;max_price=1204&amp;guests=1&amp;request_id=1c8916a1-6fb2-4c25-681d-b81679e70b07&amp;tm_country_code=PH</t>
  </si>
  <si>
    <t>15.1658125, 120.5796875</t>
  </si>
  <si>
    <t>RedDoorz @ Clarkview 21st Street Angeles City</t>
  </si>
  <si>
    <t>www.skyscanner.com.ph/hotel_deeplink/4.0/PH/en-US/PHP/h_bc/114985853/2026-03-02/2026-03-03/hotel/hotel/hotels?legacy_provider_id=13&amp;rooms=1&amp;closed_user_group=general&amp;hb_data=ar5WI2sf-aUhQ15EmEW8LCSN67ortdxfm_dKKRtlN29Wsqr4xCtDdkO945IXVfu_z0H96ZJDB1Uu_daO4ZeC_5wuZTyATmA14cUx3HiyZ0XIaid79biCZsGiXFT6_EFkDiXqeQfGoHXZ6mdGBn3gQo8p2lLaBl9cESyqFwLQSYkWix2H_K5J7UCuuodn1sroru2CjgLE_pmwFUu3VXezFu3V4qRQTf8mEX9HVEqiC2qg3XhkZpkq4UXYvtCffLh6tDa6aPgsXjY6cDtFz7SmtXyMte-706Rhb7jm0NqSemlFpM67JsZTMiOciC0kxNl8kC95z5ciD50RlP32HQQW4r_E53tq_1tZHimH6v-w8Mr_lzbb_HCs7hVRjf9y1Kp8Fp54xNmGd5GytBtfe1gV2SMxi7CEhlkzASMifzu-I-TmhPHX&amp;q_datetime_utc=2026-03-02T00%3A35%3A06&amp;ticket_price=1030&amp;quote_id=1687099033858098255&amp;utid_state=1&amp;channel=iphone&amp;price_without_closed_user_group=1142&amp;tm_place_name=Angeles&amp;deeplink_data=eyJmaWVsZHMiOnsic2lnbmF0dXJlIjoiYjc4MTc5NWNhNDE3YmUyNzY5MzcxMmE1ZmRjYmUzNjciLCJibG9ja19pZCI6InYxX0NnRXRFTXdDR2lnS0hUSXdNall0TURNdE1ESlVNREE2TURBNk1EQXVNREF3S3pBM09qQXdFQUVZM3dFb0FUZ0JJZ0lJQVE9PV9DaWtJbnB1Z2JSQUNHUHJlZ2MwQklKNEVLTWpFdHdvd0Frb05NelkxUkRFd01GQmZNVEF3VUZDWUJSSUdDQUVpQWd4c0dnUW9BakFCSWdRSUFoZ0MifX0%3D&amp;utid=70db463f-8def-774e-feda-e5c990758ac5&amp;tm_stars=1&amp;client_id=skyscanner_app&amp;redirect_delay=1000&amp;price_policy=2&amp;pre_redirect_id=a232ba05-601a-7dfe-791d-e69edce88d24&amp;tm_city_code=CRKP&amp;max_price=1127&amp;guests=1&amp;request_id=a232ba05-601a-7dfe-791d-e69edce88d24&amp;tm_country_code=PH</t>
  </si>
  <si>
    <t>15.1640887, 120.5849078</t>
  </si>
  <si>
    <t>Juanita's, Teodoro Street, San Miguel, Balibago, Ninoy Aquino, Angeles, Central Luzon, 2009, Philippines</t>
  </si>
  <si>
    <t>wifi, air_conditioning, non-smoking, internet_access, 24-hour_front_desk_service, multilingual_staff, restaurant, television, shower, complimentary_bottled_water</t>
  </si>
  <si>
    <t>Juanita's Guesthouse</t>
  </si>
  <si>
    <t>www.skyscanner.com.ph/hotel_deeplink/4.0/PH/en-US/PHP/h_ad/205077429/2026-03-02/2026-03-03/hotel/hotel/hotels?legacy_provider_id=22&amp;rooms=1&amp;hb_data=TNFENrxJr-w-2ElVU8n5eC6958_0-ubk-PR0mH9yyGbDKU0iYxZ6guuzW1GX0bXC7BRiJOs1uw6H1uC-fLbasMjJDa8vUNhULk94hKzsTgFJ9FPsvlHFOLrnU1amw1aJW2M9BxO7Uc7nlC9zkwd4xGVIWxeuv06Pu30YiKaf-nQDC0JAuHK_3tfTTjBG0ozX6XAoLFbVTg5Fv7W1BUNg2348_aQS4-A6y19NTintFaYqqc94rF-HCRDt5zGbrYRRQan7rVv3G9fvaJpUcH4zZDiBK23GXYE2psFSNkSO3ki5LT-XeIcfXg3m4g7fmKWNCCSAWkB-RwNpW8HuS-Fl23BxYtv2f195vyaa_Urd5RPkCiNjQc1ZiOgSO4PVSbZhPxgV7dplPsfW4FyRwze276fyc-USdRkVoHFIK8lFb9QS&amp;q_datetime_utc=2026-03-02T00%3A35%3A06&amp;ticket_price=1541&amp;quote_id=7444588371481470524&amp;utid_state=1&amp;channel=iphone&amp;tm_place_name=Angeles&amp;deeplink_data=eyJmaWVsZHMiOnsic2lnbmF0dXJlIjoiYjAzNGMzYjM0YWZmMGFmNDNlMzIyOTQzYTNhNDk0N2MifSwidXJsIjoiaHR0cHM6Ly93d3cuYWdvZGEuY29tL3BhcnRuZXJzL3BhcnRuZXJzZWFyY2guYXNweD9jaWQ9MTg0NjM4MyZoaWQ9MjI1ODkzODEmY3VycmVuY3k9UEhQJmNoZWNraW49MjAyNi0wMy0wMiZjaGVja291dD0yMDI2LTAzLTAzJk51bWJlcm9mQWR1bHRzPTEmTnVtYmVyb2ZDaGlsZHJlbj0wJlJvb21zPTEmbWNpZD0zMzImbWFzdGVyUm9vbUlkPTMxMzU2MDk5NSZtcHQ9VmxwVGNURlNkSE50TW5oSWJuaEphVlJsVERGRU5qUnlWR3BCZUU0M1NrZ3lUMlpET1VVMFN6WlljVWRVY1ZreFpXcEJkV3d6ZUd4cGRITnBWVEpETjFSaFluWTBlV2g1UzFJMlQwdG5QVDAmVG90YWxQcmljZT0xNTQxLjEyJlRvdGFsVGF4PTE3Ny44NiZUb3RhbEZlZT0xMzAuMzcmVG90YWxTdXJjaGFyZ2U9MCZtY3VyPVBIUCJ9&amp;utid=c79cc596-edc5-86fe-c4d5-cfafe9dff0c9&amp;tm_stars=0&amp;client_id=skyscanner_app&amp;redirect_delay=1000&amp;price_policy=2&amp;pre_redirect_id=98d18d04-1d53-7a3e-71bb-3728d8e11a4f&amp;tm_city_code=CRKP&amp;max_price=5761&amp;guests=1&amp;request_id=98d18d04-1d53-7a3e-71bb-3728d8e11a4f&amp;tm_country_code=PH</t>
  </si>
  <si>
    <t>15.1623309, 120.5921913</t>
  </si>
  <si>
    <t>Aladdin's Palace, 43, Arayat Street, Don Pepe Village, Ninoy Aquino, Angeles, Central Luzon, 2009, Philippines</t>
  </si>
  <si>
    <t>wifi, air_conditioning, non-smoking, smoking_areas, massage, room_service, garden, restaurant, luggage_storage, fax, telephone</t>
  </si>
  <si>
    <t>Ritz Hotel Angeles</t>
  </si>
  <si>
    <t>www.skyscanner.com.ph/hotel_deeplink/4.0/PH/en-US/PHP/h_ct/136363252/2026-03-02/2026-03-03/hotel/hotel/hotels?legacy_provider_id=31&amp;rooms=1&amp;closed_user_group=apps&amp;hb_data=rnJBgYnAjbuNheVjnqGKPx17NTs9eaT-Gw6KFfkstE8I3oss6cu_rkyn5-wwo0w4vk30w60fYW6oKo5pfLkyyBZ0sFnWvdMpNJjSRtyp5N9RzBi_5iGKCrTdqUEdixUNVnjEaF82H9WyPqIF7H9qB89f8hFJnjhuUAU7VCEamwOGeTrlUjb9R1ZzmhFfHaKMU3XzLgwsv3lYIWamxCiOXGxqkN9vc453I2PtZbXexMsQ2VZAVgvG4TwQAsgbwWHB5ZsHB49G39A3MWzUlYdSD1PLUCBYMIbCb5LM055d8bJCbyvvxl3PvFEUbJp2w6U-8JdMkVOalQ8KoIbCuVjK_kfBar5iy56MSFvWxHgG_arEtE4KeD2GWMcxMvwQ322nL3EY9lCRd4I5EMH_VGCmLFy8LTcmMvGVuk--GxFIfg%3D%3D&amp;q_datetime_utc=2026-03-02T00%3A35%3A07&amp;ticket_price=2527&amp;quote_id=1958481862727079178&amp;utid_state=1&amp;channel=iphone&amp;price_without_closed_user_group=1800&amp;tm_place_name=Angeles&amp;deeplink_data=eyJmaWVsZHMiOnsic2lnbmF0dXJlIjoiZjk0NTYyYTRlOTQ0NDc2MGU4MWQ1YzQxZmM1YWYwMjgifSwidXJsIjoiaHR0cHM6Ly9waC50cmlwLmNvbS9ob3RlbHMvcmVkaXJlY3Q%2FaG90ZWxpZD02MTM1NzkzJmNpdHk9MzU3OTkmQWxsaWFuY2VpZD0xMjYwNyZzaWQ9ODg4ODMyJmNoZWNraW49MjAyNi0wMy0wMiZjaGVja291dD0yMDI2LTAzLTAzJnNob3BwaW5naWQ9MDZjMGZmODllYjI2NDNhNzhmODczNGU0YmZhYWZiMTYmYWR1bHQ9MSZjaGlsZHJlbj0wJmFnZXM9Jmxhbmd1YWdlPWVucGgmbG9jYWxlPWVuX1BIJnJvb21pZD0xMjE3ODE5NDMwJnN3aWQ9MCZwYXk9UFAmZmd0PTEmY3JuPTEmY3Vycj1QSFAmd2twPTEmc3RhbmQ9SDRzSUFBQUFBQUFBX3dBREFmei1DbUVLQWhnQkVnUUlBUkFBR2xVSXB1Ylp4QVFTQVRJWUFEQzREemlPYTVnQjhiXzJBcWdCQUxnQkFzQUJBdEVCbXBtWm1abk1vRURoQVItRjYxRTR2YU5BNkFIZ2laS2dBWWdDSUlrRUFBQUFBQUNBSlVDZ0JBQ2hCUUFBQUFBQUFBQUFHaUF3Tm1Nd1ptWTRPV1ZpTWpZME0yRTNPR1k0TnpNMFpUUmlabUZoWm1JeE5pQUVLSnlwazgwR1NBRlNCamN5WVdVeVpWb2NDZ05WVTBRUndvYW5WOHB5RzBBYUExQklVQ0VRV0RtMHlIYS1QMklGWlc1ZlVFaG91UlJ3QVhnQWlnRUhTQUY0QU1nQkFhb0JCd29ETURJeEVBTHlBU0l3Tm1Nd1ptWTRPV1ZpTWpZME0yRTNPR1k0TnpNMFpUUmlabUZoWm1JeE5sOHhrZ0lCTkpvQ0FBQUFBUF9fQVFBQV9fOEpoaFNSQXdFQUFBIn0%3D&amp;utid=a294e8c3-f9f1-5c7d-8f18-8d450ac54d05&amp;tm_stars=3&amp;client_id=skyscanner_app&amp;redirect_delay=1000&amp;price_policy=2&amp;pre_redirect_id=da326441-c550-432a-54c7-ead8b101926e&amp;tm_city_code=CRKP&amp;max_price=4320&amp;guests=1&amp;request_id=da326441-c550-432a-54c7-ead8b101926e&amp;tm_country_code=PH</t>
  </si>
  <si>
    <t>15.1631278, 120.5750756</t>
  </si>
  <si>
    <t>Sarmiento Street, Amsic, Angeles, Central Luzon, 2009, Philippines</t>
  </si>
  <si>
    <t>At The Pad- Hotel and Resort</t>
  </si>
  <si>
    <t>www.skyscanner.com.ph/hotel_deeplink/4.0/PH/en-US/PHP/h_bc/222226400/2026-03-02/2026-03-03/hotel/hotel/hotels?legacy_provider_id=13&amp;rooms=1&amp;closed_user_group=apps&amp;hb_data=84VLNFoViEh7N0E24JQJmsd55y8oeBUdu1DtjYrylDLX7sSgO2O0dHm3GP4CE3m0josDJdMpiiZ176v0Q1Iqn-WTAEghO61e5pnTKlpVPa97uGUaCa-A6B_RpGf53mLZ6yaYQwuzk5t9sz7dklOwppFgRRtB_W1w0w3_ruUZCgAL2b5ddsZ3xiW0qQMYhZVknwB_r1gyR4nnIc2x7hLgvLeLFyKAuWOMLWD6Zxk81nWFk1cKhMqmSor18MlbaktDIrEZH2vw3EUKHjKZlsgHdBNH_hL00EsHveG7hXEArsAEkYvh4JnLBSQBLPuGZhnFHjhbhke_U-E8cEMuTWQwHSzvFB6xQOU2IIkPZ0iTJ45fOS3Mkv_Ui9r2ZafW9kT7QrJyikB0TV1e4_xiqP9JZA_eZwTNtVPpZWIQMs7x_tnKlN6BUNg%3D&amp;q_datetime_utc=2026-03-02T00%3A35%3A09&amp;ticket_price=2062&amp;quote_id=-3839808087873603537&amp;utid_state=1&amp;channel=iphone&amp;price_without_closed_user_group=4934&amp;tm_place_name=Angeles&amp;deeplink_data=eyJmaWVsZHMiOnsic2lnbmF0dXJlIjoiZjgwMjhlMGE5NmNjNjM5YzE4YjFhMWE5MzQ1N2JkOTEiLCJibG9ja19pZCI6IjEzNTExMTg1MDFfNDA3NDQ1NjMxXzBfNDJfMCJ9fQ%3D%3D&amp;utid=2f0a33ff-d02d-35af-4675-9274aea40698&amp;tm_stars=3&amp;client_id=skyscanner_app&amp;redirect_delay=1000&amp;price_policy=2&amp;pre_redirect_id=d7d06c41-50dd-c4be-736e-9cf5c409cfc6&amp;tm_city_code=CRKP&amp;max_price=4894&amp;guests=1&amp;request_id=d7d06c41-50dd-c4be-736e-9cf5c409cfc6&amp;tm_country_code=PH</t>
  </si>
  <si>
    <t>15.1655778, 120.5789142</t>
  </si>
  <si>
    <t>Capital O 252 Hotel Euroasia</t>
  </si>
  <si>
    <t>https://www.google.com/maps/place/Rishan+Village+Residences/data=!4m11!3m10!1s0x3396f277815dae77:0x7e0e87c927724a88!5m3!1s2026-03-01!4m1!1i2!8m2!3d15.1655696!4d120.5857382!16s%2Fg%2F11c5b3kjf4!19sChIJd65dgXfyljMRiEpyJ8mHDn4?authuser=0&amp;hl=en&amp;rclk=1</t>
  </si>
  <si>
    <t>15.1655696, 120.5857382</t>
  </si>
  <si>
    <t>Rishan Village, 16, Elisa Street, San Miguel, Balibago, Ninoy Aquino, Angeles, Central Luzon, 2009, Philippines</t>
  </si>
  <si>
    <t>Rishan Village Residences</t>
  </si>
  <si>
    <t>www.skyscanner.com.ph/hotel_deeplink/4.0/PH/en-US/PHP/h_ad/153322636/2026-03-02/2026-03-03/hotel/hotel/hotels?legacy_provider_id=22&amp;rooms=1&amp;closed_user_group=general&amp;hb_data=Rhybz10iWu3JR3IuM_aHXS__nRLm8DMTq1msG9OmGdZzQh7QWW0BJF40UNQr1ljCZ8gO-TL8eyJy2RyEEk0SAzzu3YGv3a-GNi1fabxIog1UQbap6-16mNL10dd6UmUiJTFM54jROeTdLc48RPlzmsnmwL-HXuhiS12_6vbbs8WuAYrRltNUt5ZInZhMNSWl9R50Va-1qbDXSoiSTU3s85SEB1icAAd7o75n7Ro8ylNxL46rr6xqOJUIkhCvMNyGLsaNRtRw0USaswXfwQxc7EsIUMqY5pUmc6y7rbKAfGTUIoLOVyjZescDQwXyO0hLrZyZVOhI_ob9V8wCfmpEvB-q6VU-bx6bY5KrqHuSn-FZAZyrSeC7PgBHY9qyqxyQPs3OFOYGHG-EjgUKpCyQiCasidKcpdK2MTYSlIOhWDQZ&amp;q_datetime_utc=2026-03-02T00%3A35%3A12&amp;ticket_price=1496&amp;quote_id=2392759700879953819&amp;utid_state=1&amp;channel=iphone&amp;price_without_closed_user_group=2915&amp;tm_place_name=Angeles&amp;deeplink_data=eyJmaWVsZHMiOnsic2lnbmF0dXJlIjoiZmIzOTNmNmYzYjQwMzQ2YjkwYTJmY2IwMmQ1OWU1YjUifSwidXJsIjoiaHR0cHM6Ly93d3cuYWdvZGEuY29tL3BhcnRuZXJzL3BhcnRuZXJzZWFyY2guYXNweD9jaWQ9MTg0NjM4MyZoaWQ9MjE5MDkxNyZjdXJyZW5jeT1QSFAmY2hlY2tpbj0yMDI2LTAzLTAyJmNoZWNrb3V0PTIwMjYtMDMtMDMmTnVtYmVyb2ZBZHVsdHM9MSZOdW1iZXJvZkNoaWxkcmVuPTAmUm9vbXM9MSZtY2lkPTMzMiZtYXN0ZXJSb29tSWQ9MTI1NDU5NzkmbXB0PWNsWlhhbkZVT0hkRE1FWXJXVmh5UjBZcmFIVkVPRTRyV0dKaldYaHZSSHBsUVVWMU9XNVNOakI1TmxnMGN5OWxUbEp2ZVVwcGVFZEthblJSUjFCVFdGVkdVbThyU0dWelpsUklWZyZUb3RhbFByaWNlPTE0OTUuNTUmVG90YWxUYXg9MTcyLjk1JlRvdGFsRmVlPTEyNi4xNiZUb3RhbFN1cmNoYXJnZT0wJm1jdXI9UEhQIn0%3D&amp;utid=34a0e379-ea12-e264-d3d3-68d4c05d352a&amp;tm_stars=0&amp;client_id=skyscanner_app&amp;redirect_delay=1000&amp;price_policy=2&amp;pre_redirect_id=674d0c5b-fcd7-e459-91a6-2138d1ede2bc&amp;tm_city_code=CRKP&amp;max_price=1585&amp;guests=1&amp;request_id=674d0c5b-fcd7-e459-91a6-2138d1ede2bc&amp;tm_country_code=PH</t>
  </si>
  <si>
    <t>15.171453, 120.5903937</t>
  </si>
  <si>
    <t>The Dennison Hotel, 361, Pampanga Street, San Miguel, Balibago, Angeles, Central Luzon, 2024, Philippines</t>
  </si>
  <si>
    <t>parking, wifi, air_conditioning, non-smoking, internet_access, 24-hour_front_desk_service, smoking_areas, massage, multilingual_staff, room_service, safe_deposit_box, car_rental, kitchen, television, desk, balcony, shower, watersports, fitness_center, luggage_storage, airport_shuttle, tennis_court, golf_course, bowling_alley, complimentary_bottled_water, satellite_tv, minigolf, horseback_riding</t>
  </si>
  <si>
    <t>Clark Pad Inn "Overnights, Long and Short Term Stays"</t>
  </si>
  <si>
    <t>www.skyscanner.com.ph/hotel_deeplink/4.0/PH/en-US/PHP/h_bc/223041531/2026-03-02/2026-03-03/hotel/hotel/hotels?legacy_provider_id=13&amp;rooms=1&amp;closed_user_group=apps&amp;hb_data=vMlXAaY_HvSp_g0xgne71gkBUX0QVwWc2WW9zG56R3XqWlh2t8swoP20x7rLjbOW57f-IanDrwYkapLShGyiHmErJHyLwlAI1EALd9CxSfnlipMO1IOpA19ahHbbdtfXhEp8508ey33FufdwH9V0kXQXNR6u4Rj6ingj_EyOdMwPAeYPsn2q15gTLxr6NAQmJrp0_VfyI8WWZUK_1G_M3HtJ4r9-eKxYSFMyNQ7qvtahEOQBtBe_ov9H7EKsdF8PRmxEge8Kwgiu07xdpPvuxBxgAjnh3QtFKn_C_zUrWaRX2pskeV6rwkvXgh1KWdBIazed2LykPM_tK8PStUAOHkJ4GaKLMDbu7cmHynnBPw00b-bfYm9bAPt-eiFkwST70irgx1u5VqAvHqGeVdH6Aeyq6DUz3ANKoECNsepoOaCV0oNd&amp;q_datetime_utc=2026-03-02T00%3A35%3A14&amp;ticket_price=1322&amp;quote_id=-7192899848639648343&amp;utid_state=1&amp;channel=iphone&amp;price_without_closed_user_group=1607&amp;tm_place_name=Mandaluyong&amp;deeplink_data=eyJmaWVsZHMiOnsic2lnbmF0dXJlIjoiMzE2NDlhNjcxNDFiODIyZmEzN2VjYmVhZmNiMDhmYTgiLCJibG9ja19pZCI6IjEzNjQ3NDIzMDFfNDA4NzcxNDY5XzFfMF8wIn19&amp;utid=12f478cb-2986-dcb7-c998-5af6c08067f6&amp;tm_stars=0&amp;client_id=skyscanner_app&amp;redirect_delay=1000&amp;price_policy=2&amp;pre_redirect_id=8a2fe0b6-7ce7-b2bd-09ea-2a947f449c47&amp;tm_city_code&amp;max_price=1322&amp;guests=1&amp;request_id=8a2fe0b6-7ce7-b2bd-09ea-2a947f449c47&amp;tm_country_code=PH</t>
  </si>
  <si>
    <t>15.1991862, 120.522041</t>
  </si>
  <si>
    <t>Mabalacat, Pampanga, Central Luzon, 2023, Philippines</t>
  </si>
  <si>
    <t>parking, wifi, elevator, air_conditioning, non-smoking, internet_access, 24-hour_front_desk_service, smoking_areas, garden, express_check-in, business_center, accessible, wheelchair_accessible, security, shops, golf_course</t>
  </si>
  <si>
    <t>M Stay Hotel - Clark</t>
  </si>
  <si>
    <t>www.skyscanner.com.ph/hotel_deeplink/4.0/PH/en-US/PHP/h_fd/213922400/2026-03-02/2026-03-03/hotel/hotel/hotels?legacy_provider_id=927050&amp;rooms=1&amp;hb_data=KeGfVCsgYzlXbOLeTRRKm4-tHnXA491owDpf7fBVbaulhl5r7l_zAsHGvd57Rl0KW2aTwoQTDipgu-4fP9MM-S8JKuZzQ7kQWzQwMupnCfmnhGPBPP9cAVztIG3kzZGr9HmmqPZrv8foZcZGyUZHDstdPJUUAN0e7q2L97B5EtLAhvdr8XM176XB6b1a0x_Bo3XOPFDGPKPn6khjdiPYYaevRb8Dw1g0EsdxHtJgicuPHaQ44VwAZxkIneGvkcQgfkgpesxwASIB64wzWCbc-41YP1RledDtcAK5QKHOx7glGyu5QZiLMbIvD78Y5xoXOs0MXsQ2_5xeloOBtBnvBTvPfLJKVH-d1APX4y21jNO4YqEHGC1-KDMd3TrRD9fSkicc1Yt0y2gh1VJmsG0tQTfrVyIJ-HYTCkckeiL96GS3TA%3D%3D&amp;q_datetime_utc=2026-03-02T00%3A35%3A15&amp;ticket_price=5572&amp;quote_id=3539020396705351681&amp;utid_state=1&amp;channel=iphone&amp;tm_place_name=Mabalacat&amp;deeplink_data=eyJmaWVsZHMiOnsic2lnbmF0dXJlIjoiYTUzZTJlN2RhNWVhMmJkMzU1NzM4MDNhMzU0YjE2MGUifSwidXJsIjoiaHR0cHM6Ly9kZWFscy52aW8uY29tP3NpZz1hZjJjNzk5ZDM0MjU0ZjhlNDE4YTgxNWY5NzdiMGRiNGVjNDBlMzk0ZTg5NDBhZGFmZGI2OWEzMmM0ZjQ2ODY0MmQzMTM4MzYzODM5MzIzMzM1MzQzOSZzaWctaXNzPW1ldGEmdHVybD1odHRwcyUzQSUyRiUyRnZpby5jb20lMkZIb3RlbCUyRlNlYXJjaCUzRmNoZWNrSW4lM0QyMDI2LTAzLTAyJTI2Y2hlY2tPdXQlM0QyMDI2LTAzLTAzJTI2Y3VycmVuY3klM0RQSFAlMjZlcHYlM0RNUzR5JTI2ZXNkJTNESzl6NDMwdEFWNExTbEpKamd3QXRwM0ZYLW1mNHI4dGtkaURONElNd2RnWmhLZDZJRlZLSzdPYXpqQWE2cXNsWVBUXzVndWh1SlllSDh2bFVYWmdCVjc1MkJOWEwyZmNZQTN1UW83M19ZY1V2Z1dkdVRJVmclMjZmb3JjZUN1cnJlbmN5Q2hhbmdlJTNEMSUyNmZvcmNlTGFuZ3VhZ2VDaGFuZ2UlM0QxJTI2aG90ZWxJZCUzRDQ4NzI4MjI0JTI2bGFiZWwlM0RzcmMlMjUzRHNreXNjYW5uZXIlMjUyNnVjb3VudHJ5JTI1M0RQSCUyNTI2dWRldmljZSUyNTNEbW9iaWxlJTI1MjZob3RlbCUyNTNENDg3MjgyMjQlMjUyNmRheSUyNTNEMiUyNTI2bW9udGglMjUzRDAzJTI1MjZ5ZWFyJTI1M0QyMDI2JTI1MjZsb3MlMjUzRDElMjUyNm9mZmVyaWQlMjUzRG9lS05YaE9UTEdfYyUyNTI2cHJpY2UlMjUzRDU1NzEuNTglMjUyNmN1cnJlbmN5JTI1M0RQSFAlMjUyNnVzZXJsYW5nJTI1M0RlbiUyNTI2X3RoJTI1M0QwNmRkMjQ4YTc0ODFjNzNhYzM3ZGRiOWMxZWQ2MGJkMWViNGEzNWM3MzI4MDk0NTAlMjUyNmR0cyUyNTNEMTc3MjQxMDAxNSUyNTI2b2x1dCUyNTNEMTc3MjQwMzM2NiUyNTI2Y2FuUGF5TGF0ZXIlMjUzRGZhbHNlJTI1MjZyZXF1ZXN0VXNlckdyb3VwJTI1M0QlMjUyNm9mZmVyVXNlckdyb3VwJTI1M0RwdWJsaWMlMjZsYW5nJTNEZW4lMjZvdGklM0RVdmJ5c2NLRjJwQSUyNnByZWZlcnJlZFJhdGUlM0Q1NTcxLjU4JTI2cHJvZmlsZSUzRHIyZDJtNzNrbjglMjZyb29tcyUzRDElMjZ1c2VyQ291bnRyeSUzRFBIJTI2dXRtX2NhbXBhaWduJTNEc2t5c2Nhbm5lciUyNnV0bV9tZWRpdW0lM0RjcGMlMjZ1dG1fc291cmNlJTNEc2t5c2Nhbm5lciJ9&amp;utid=b6c57418-0d4c-0b72-5c89-997846544f72&amp;tm_stars=5&amp;client_id=skyscanner_app&amp;redirect_delay=1000&amp;price_policy=2&amp;pre_redirect_id=179ac31c-042e-f614-505c-e3567286d735&amp;tm_city_code&amp;max_price=5572&amp;guests=1&amp;request_id=179ac31c-042e-f614-505c-e3567286d735&amp;tm_country_code=PH</t>
  </si>
  <si>
    <t>Located in Dolores, 17 miles from SandBox - Alviera, Private Room in M Stay Hotel - Inside Clark, near Midori, Swissotel, and Marriott has accommodations with an outdoor swimming pool, free private parking, a terrace and a restaurant.</t>
  </si>
  <si>
    <t>www.skyscanner.com.ph/hotel_deeplink/4.0/PH/en-US/PHP/h_ad/212232846/2026-03-02/2026-03-03/hotel/hotel/hotels?legacy_provider_id=22&amp;rooms=1&amp;hb_data=CSw8fJn-SjQPfPnMu6aVXvfbFdFKuXHWP8-WCfrJX4_1qNjX-VgDVLaKHTsQaRnrfevKOwZt5VqkcB_-SKvKZdZ51d6kSqU0v0Dv-pGzYJFyxnDm1I7lC7L_fqIf1j2aK5qhHw-LfEqVgX7XdgeqFs5B_lpVQPRtOed8kByU3n5Geavzawt7v2lGt2JZVCzzT0eFyfF0bLD0CzQiSQxeBrePCghE5Lsj25-EMzbCjcd4J4Zr5lk9z9rKruvqGwGJN5hza6WV4JZh8SCDz8_5o-YkXTQNtcp6Mq4a1a2R4k8MkNA_oPWZ6VCFeymQ7oBJCBSEOWNluTHrlBxnPm0D7Qnag-QFrUhkVGCtDm4JQtoFgFLIeX_Ui49pC0YlCVT3vQPNbvkG7JR2PpE-zp0mO051IibJnxbxstfnFdKkfMLw&amp;q_datetime_utc=2026-03-02T00%3A35%3A13&amp;ticket_price=796&amp;quote_id=2076986641413213435&amp;utid_state=1&amp;channel=iphone&amp;tm_place_name=Angeles&amp;deeplink_data=eyJmaWVsZHMiOnsic2lnbmF0dXJlIjoiZjhmMTcwZGFlMTQ0NmE1ZjI1ZTRiMmI1NGRkMWNiOGUifSwidXJsIjoiaHR0cHM6Ly93d3cuYWdvZGEuY29tL3BhcnRuZXJzL3BhcnRuZXJzZWFyY2guYXNweD9jaWQ9MTg0NjM4MyZoaWQ9Mjg5Mjk2NTAmY3VycmVuY3k9UEhQJmNoZWNraW49MjAyNi0wMy0wMiZjaGVja291dD0yMDI2LTAzLTAzJk51bWJlcm9mQWR1bHRzPTEmTnVtYmVyb2ZDaGlsZHJlbj0wJlJvb21zPTEmbWNpZD0zMzImbWFzdGVyUm9vbUlkPTQ2NDM1Njk3OSZtcHQ9VlZFeGN6SnpSbmQyT1ZObWVFeERia1ZVU3l0VldWQjBVWFZEV1RsTVpteFBTWEprVFVGMGVta3pWRGRKVUVsaFNrcEJRbXNyYVUweE5sVk5SWE5SU3k4MFJ6VlpZbEJSWmxwNE5qWm5QVDAmVG90YWxQcmljZT03OTUuODImVG90YWxUYXg9OTIuMTcmVG90YWxGZWU9NjcuMDAmVG90YWxTdXJjaGFyZ2U9MCZtY3VyPVBIUCJ9&amp;utid=86d5d8fd-70f2-135c-8b6a-22a71873d107&amp;tm_stars=2&amp;client_id=skyscanner_app&amp;redirect_delay=1000&amp;price_policy=2&amp;pre_redirect_id=d3da520b-a1a3-8402-a389-dca5ad89a0c2&amp;tm_city_code=CRKP&amp;max_price=984&amp;guests=1&amp;request_id=d3da520b-a1a3-8402-a389-dca5ad89a0c2&amp;tm_country_code=PH</t>
  </si>
  <si>
    <t>15.1634574, 120.574665</t>
  </si>
  <si>
    <t>Bonifacio Street, Amsic, Angeles, Central Luzon, 2009, Philippines</t>
  </si>
  <si>
    <t>Andeo Suites</t>
  </si>
  <si>
    <t>www.skyscanner.com.ph/hotel_deeplink/4.0/PH/en-US/PHP/h_bc/203926437/2026-03-02/2026-03-03/hotel/hotel/hotels?legacy_provider_id=13&amp;rooms=1&amp;hb_data=d8VqEePk0BhHGHZJ1reFNTFKRZIJ1p0pcWvktDQ6MZwRTukpALu6p3oy_1arLq8HxckyKemnhEf5ZqwEDv-u_su_KoLqvQ0WrKfWTnj1sOCiu6Vj6BoOEX4-y2OWEQcgulLfQaYd3Oa2lYFSL-Z6UdlzNMuPq4D85WbYpBJ6wOYZhcAyr_GDERQW0MgO5tqsik59fSy1Z_kthJaoEvCZlk2x8c66shZviUvAIcyAStKy5zu2ye33WkfP269Tu5xKo_dGCLm-Tang7sdLuoxYn_atYFdXLfp7ssGVLixr53fmf2SR-Ucx1x4X67wGI4LeKh1PQTu8lFIcGuKseOCSjeZuRzv4iqeQxseToYz8sfwDFLdrDgPiqbjPrvDPLtTaH9wTdVhxgxc_N9LgpfQ8I_IQJygmEipOzPQt69GN4-uWvP2GD5s%3D&amp;q_datetime_utc=2026-03-02T00%3A35%3A17&amp;ticket_price=2245&amp;quote_id=-1665080844645535426&amp;utid_state=1&amp;channel=iphone&amp;tm_place_name=Angeles&amp;deeplink_data=eyJmaWVsZHMiOnsic2lnbmF0dXJlIjoiOTFlNTFlMmI2YmVlNWQ5NGUyNjVkM2MwZDRlYzk4ZTYiLCJibG9ja19pZCI6InYxX0NnRXRFTXdDR2lnS0hUSXdNall0TURNdE1ESlVNREE2TURBNk1EQXVNREF3S3pBM09qQXdFQUVZM3dFb0FUZ0JJZ0lJQVE9PV9DaU1JdklXTVpoQUNJTmdFS0lMdDVBSXdBa29OTXpZMVJERXdNRkJmTVRBd1VGQ1lCUklHQ0FFaUFtd09HZ1lZQVNnQ01BRWlCQWdDR0FJPSJ9fQ%3D%3D&amp;utid=cc1cf79d-f170-46cb-d61b-e3951716406d&amp;tm_stars=0&amp;client_id=skyscanner_app&amp;redirect_delay=1000&amp;price_policy=2&amp;pre_redirect_id=bbc2c456-80f8-375b-30b2-13d45612c2e9&amp;tm_city_code=CRKP&amp;max_price=3956&amp;guests=1&amp;request_id=bbc2c456-80f8-375b-30b2-13d45612c2e9&amp;tm_country_code=PH</t>
  </si>
  <si>
    <t>15.16456, 120.584207</t>
  </si>
  <si>
    <t>Apollonia Royale, Felicitas Street, San Miguel, Balibago, Ninoy Aquino, Angeles, Central Luzon, 2009, Philippines</t>
  </si>
  <si>
    <t>Apollonia Royale Hotel</t>
  </si>
  <si>
    <t>www.skyscanner.com.ph/hotel_deeplink/4.0/PH/en-US/PHP/h_ad/129853669/2026-03-02/2026-03-03/hotel/hotel/hotels?legacy_provider_id=22&amp;rooms=1&amp;hb_data=sjw-5laD1MWXm2caUJBeTNmqQXZBnGOZRhpdh8zF10hsdCfppr1NcRmy36kgjtDbYW04VgD1b1h8vmM07XCeKXdXT7v31Umhk3UhwtYcFAgHNrW5t-cjV2dPSTTgt3bLEMMq3B5V0eJDH1dD2yLzhhUJutXfumoeHSb74BeXD7D8bhJ84xkFsTUHGPSuI2m9PT5UNzmVpR-Fq8hm1oEL_pVUeBQQe9g2dz0y9FWopqPwJCRV1HuRQDzZDu9sEUPlRo65jM7U_WrSI_mDGqG_EYrlhMBALkvcaSwG5awEZ-jH8HSdT1S3kwlEqruKx7SGjJ7wy2U70QQwM2LSJ8RhRx4-MlNUhERLOobWLmBeXUCZKF_wYswilTygcltXp1VdfVUiF6TW3psB-SReNGTYXZs3qGSpAVrzXTEZz-JD128-&amp;q_datetime_utc=2026-03-02T00%3A35%3A16&amp;ticket_price=2930&amp;quote_id=2356779094655251963&amp;utid_state=1&amp;channel=iphone&amp;tm_place_name=Angeles&amp;deeplink_data=eyJmaWVsZHMiOnsic2lnbmF0dXJlIjoiOTYwZmQyYjQ4MzhhN2I3ZjkzOWIzNzMwYjEyZTFjYjAifSwidXJsIjoiaHR0cHM6Ly93d3cuYWdvZGEuY29tL3BhcnRuZXJzL3BhcnRuZXJzZWFyY2guYXNweD9jaWQ9MTg0NjM4MyZoaWQ9NjExNTAxJmN1cnJlbmN5PVBIUCZjaGVja2luPTIwMjYtMDMtMDImY2hlY2tvdXQ9MjAyNi0wMy0wMyZOdW1iZXJvZkFkdWx0cz0xJk51bWJlcm9mQ2hpbGRyZW49MCZSb29tcz0xJm1jaWQ9MjgwMjUmbWFzdGVyUm9vbUlkPTMyODM3NzQmbXB0PU5VbEJlbEpvVlhkcmNtVlNLelpTWlZBNFJsZDBla3Q1VEUxTmNWRXJUMmhsYkZsSmVIYzRaM2w0VTJaQ1NuZHBUV1ZYUVM5T056UkJjREoxTUZrMVpTdGxkVTUwUkZWV1pVRlljUSZUb3RhbFByaWNlPTI5MjkuODYmVG90YWxUYXg9Mjc1LjAzJlRvdGFsRmVlPTI1My4zMCZUb3RhbFN1cmNoYXJnZT0wJm1jdXI9UEhQIn0%3D&amp;utid=3773ce0c-5924-c5d7-b8d2-53f19823a808&amp;tm_stars=3&amp;client_id=skyscanner_app&amp;redirect_delay=1000&amp;price_policy=2&amp;pre_redirect_id=2a55e761-c1ae-3015-5740-df7c5fc090df&amp;tm_city_code=CRKP&amp;max_price=2930&amp;guests=1&amp;request_id=2a55e761-c1ae-3015-5740-df7c5fc090df&amp;tm_country_code=PH</t>
  </si>
  <si>
    <t>15.1661458, 120.5824405</t>
  </si>
  <si>
    <t>Devera Hotel, Fields Avenue, New Balibago, Amsic, Angeles, Central Luzon, 2009, Philippines</t>
  </si>
  <si>
    <t>Devera Hotel</t>
  </si>
  <si>
    <t>www.skyscanner.com.ph/hotel_deeplink/4.0/PH/en-US/PHP/h_xp/114985317/2026-03-02/2026-03-03/hotel/hotel/hotels?legacy_provider_id=1&amp;rooms=1&amp;closed_user_group=mobile&amp;hb_data=2F1GPq_P61ZcPDgDl_-TV3Ai8Dfe28zFNLo2WY6DEQ_mPt0lazMw8mibDM1uYcWKxXIYA2PFxfReOafvaPWsgOIq4Ceo4pcm3sdhQd6HQXdBuKfIvYjSS4Eg6S8PBDzRTZueYiEI_immxYwAGDdiqym60M4sPMe-1fEypWU8Id9fA2xPnKJyRA2kIckoKPzpnB6ROSHR4Gv2FGTMM30TmyTeEdvnTdRddQNrUk_4C5jKpUfMCMrwOw_PaBD9hUhLITNnTzeqglsgPG4uVYZfFD5w584%3D&amp;q_datetime_utc=2026-03-02T00%3A35%3A16&amp;ticket_price=2200&amp;quote_id=-4104425400521847538&amp;utid_state=1&amp;channel=iphone&amp;price_without_closed_user_group=2800&amp;tm_place_name=Angeles&amp;deeplink_data=eyJmaWVsZHMiOnsic2lnbmF0dXJlIjoiMjdlMjUwOTkyNDRiYzBiOGFjOGRlYWI1YTY1ODNlZjkifSwidXJsIjoiaHR0cHM6Ly93d3cuZXhwZWRpYS5jb20ucGgvSG90ZWwtU2VhcmNoP3RwaWQ9NjgmbXBlPTE3NzI0MTAwMTEmZW5kRGF0ZT0yMDI2LTAzLTAzJmFkdWx0cz0xJmxvY2FsZT1lbl9VUyZjaGlkPTY2ZjM5NjNhLTNkMWYtNGJhYS1hMjc0LTYxYTdiOWJjMDM0ZSZlYXBpZD00NjIzMCZtY3RjPTMmc3RhcnREYXRlPTIwMjYtMDMtMDImbXBkPUdCUCZtcG49MjAwMjcxNDEzJmN1cnJlbmN5PUdCUCZyYXRlcGxhbmlkPTIwMTYwNTM3NiZtcG09MjQmbXBwPTEmbXBvPUVDJnNlbGVjdGVkPTU5MzI5ODQmbXBiPTMuMDMmbXBxPTI1LjI2Jm1wYT0yNS4yNiJ9&amp;utid=16576a4f-1efe-471d-6e3e-a35c4115a088&amp;tm_stars=3&amp;client_id=skyscanner_app&amp;redirect_delay=1000&amp;price_policy=2&amp;pre_redirect_id=fa6e6f5b-5d2c-57b4-cd94-1511f8b29573&amp;tm_city_code=CRKP&amp;max_price=2200&amp;guests=1&amp;request_id=fa6e6f5b-5d2c-57b4-cd94-1511f8b29573&amp;tm_country_code=PH</t>
  </si>
  <si>
    <t>15.1738012, 120.5858322</t>
  </si>
  <si>
    <t>Dianne Gardens Hotel, Anastacia Street, Samsonville Subdivision, Lakandula, Mabalacat, Pampanga, Central Luzon, 2010, Philippines</t>
  </si>
  <si>
    <t>parking, wifi, elevator, air_conditioning, non-smoking, internet_access, 24-hour_front_desk_service, smoking_areas, multilingual_staff, room_service, restaurant, safe_deposit_box, shuttle_service, luggage_storage, airport_shuttle, accessible, wheelchair_accessible, complimentary_bottled_water, telephone, hairdryer, wake-up_call</t>
  </si>
  <si>
    <t>Dianne Gardens Hotel</t>
  </si>
  <si>
    <t>www.skyscanner.com.ph/hotel_deeplink/4.0/PH/en-US/PHP/h_xp/160017061/2026-03-05/2026-03-06/hotel/hotel/hotels?legacy_provider_id=1&amp;rooms=1&amp;closed_user_group=mobile&amp;hb_data=0y-qP85lTnvWVgQwOt_amHTkNJLFpdyn2neI0M0f8rOWrgZd6k-Ye3y38NhLLrTrkrSul9DjQAYgleSMmj6O7N-nll_rafXqiJhtBnxN7JYG74c80BIpiK8t5Fj5x2D4zd2r4DA4QgDcfMS84zKmmzBLgjaFTMoG9frH-KQKW-Kg_ihwjsTxbm1KHlVvLMjhoLjfK1cV9lKwOykFxq6YIp0t5YFKTa6ObcgaS1LKG3ATRXTFAKPsTZl5Le1ZbvrV9uSnTy6sBB23fvtNGx66RV8IGmA%3D&amp;q_datetime_utc=2026-03-05T14%3A31%3A19&amp;ticket_price=1972&amp;quote_id=6902878010089539182&amp;utid_state=1&amp;channel=iphone&amp;price_without_closed_user_group=2191&amp;tm_place_name=Mabalacat&amp;deeplink_data=eyJmaWVsZHMiOnsic2lnbmF0dXJlIjoiN2UzYjk1YmZkZGE0MzVhZDBlNzRhZDcyZjlkMzlhZDYifSwidXJsIjoiaHR0cHM6Ly93d3cuZXhwZWRpYS5jb20ucGgvSG90ZWwtU2VhcmNoP3RwaWQ9NjgmbXBlPTE3NzI3MjAyMjYmZW5kRGF0ZT0yMDI2LTAzLTA2JmFkdWx0cz0xJmxvY2FsZT1lbl9VUyZjaGlkPTFhMGQ2NWUyLWRjNDgtNDljMi05NDE5LTgzNGY5NjAxOWRmMSZlYXBpZD00NjIzMCZtY3RjPTMmc3RhcnREYXRlPTIwMjYtMDMtMDUmbXBkPUdCUCZtcG49MjAyNDQ1MDA1JmN1cnJlbmN5PUdCUCZyYXRlcGxhbmlkPTIxMjQyOTQxMSZtcG09MjQmbXBwPTEmbXBvPUVDJnNlbGVjdGVkPTIyMjg3OTcyJm1wYj0yLjcxJm1wcT0yMi41NyZtcGE9MjIuNTcifQ%3D%3D&amp;utid=aff73053-dbcf-392c-b11f-59e69a6a93fe&amp;tm_stars=2&amp;client_id=skyscanner_app&amp;price_policy=2&amp;pre_redirect_id=5d23ff59-7e55-19c8-0985-6d6029585e3d&amp;tm_city_code&amp;max_price=1980&amp;guests=1&amp;request_id=5d23ff59-7e55-19c8-0985-6d6029585e3d&amp;tm_country_code=PH</t>
  </si>
  <si>
    <t>15.167323, 120.588992</t>
  </si>
  <si>
    <t>With a stay at Dianne Gardens Hotel in Mabalacat City (Dau), you'll be within a 5-minute drive of Walking Street and SM City Clark. This hotel is 2.2 mi (3.6 km) from Clark Freeport Zone and 0.8 mi (1.3 km) from Stotsenberg Park.
Take in the views from a garden and make use of amenities such as complimentary wireless internet access.
Take advantage of the hotel's 24-hour room service. Cooked-to-order breakfasts are available daily for a fee.
Featured amenities include dry cleaning/laundry services, a 24-hour front desk, and luggage storage. Free self parking is available onsite.
Make yourself at home in one of the 10 air-conditioned rooms featuring LED televisions. Complimentary wireless internet access keeps you connected, and cable programming is available for your entertainment. Private bathrooms with showers feature complimentary toiletries and slippers. Conveniences include desks and complimentary bottled water, and housekeeping is provided daily.</t>
  </si>
  <si>
    <t>OYO 667 Walk About Hotel</t>
  </si>
  <si>
    <t>https://www.google.com/maps/place/Elyseah+Condotel/data=!4m11!3m10!1s0x3396f27991bcb2b1:0x5be414cce5415fd4!5m3!1s2026-03-01!4m1!1i2!8m2!3d15.1629368!4d120.5839433!16s%2Fg%2F12hpg36sb!19sChIJsbK8kXnyljMR1F9B5cwU5Fs?authuser=0&amp;hl=en&amp;rclk=1</t>
  </si>
  <si>
    <t>15.1629368, 120.5839433</t>
  </si>
  <si>
    <t>Narciso Street, Josefa Subdivision, Balibago, Amsic, Angeles, Central Luzon, 2009, Philippines</t>
  </si>
  <si>
    <t>Elyseah Condotel</t>
  </si>
  <si>
    <t>www.skyscanner.com.ph/hotel_deeplink/4.0/PH/en-US/PHP/h_bc/130074515/2026-03-02/2026-03-03/hotel/hotel/hotels?legacy_provider_id=13&amp;rooms=1&amp;closed_user_group=apps&amp;hb_data=ggNfi5Xw9hryQkAk-ZLMjBLyTt4MC-bcMefCru4XkunprBmU_h6Og88gIjlv_N9D64GrtiYtATVyF7wKBameqa4T214_2QwZoshBrHpFOFIVaBbXoVF1f9gC4Su0gJqHbKpkRj7cNBFp76Hd6Ju9HB_voeGuTAX-Z7d-0RG2dv2az5VHFYIE8iO0l-D8DKuNwBOXHZKKuaWYHkqJYYSII9w8aiIsHDpi9TIGZzDkT2Q39gwRxHy19v-DHxz6waIqID_YK0ZE_LkrctoxYGU9yQ1Ikmf6kHUe8KuZBlbIOGF-KHS8DvNFBeeyYpwFuL1Fym9x_EuILEup5JTlsaXTD8wqGm5XKJYzuL-cVxFcrbkGJCjfqjRW5DIG95_LlENmTRDeYgJ7BdIaAtu812ruX4-n8kj4iq9ob-w0K27k0qogtF8_&amp;q_datetime_utc=2026-03-02T00%3A35%3A21&amp;ticket_price=2430&amp;quote_id=1578303527795728186&amp;utid_state=1&amp;channel=iphone&amp;price_without_closed_user_group=3013&amp;tm_place_name=Angeles&amp;deeplink_data=eyJmaWVsZHMiOnsic2lnbmF0dXJlIjoiZWYwNTJkMzA4NjZkN2M5ZjcxNmMxMzA5M2NmMTU4NjIiLCJibG9ja19pZCI6IjEzMzg1OTg2MDFfNDA2MjkzNDkzXzFfMF8wIn19&amp;utid=b351934c-603e-eeb5-33a1-bba7f3f771c4&amp;tm_stars=0&amp;client_id=skyscanner_app&amp;redirect_delay=1000&amp;price_policy=2&amp;pre_redirect_id=e715a581-0e40-2e28-b623-a59e15c36d83&amp;tm_city_code=CRKP&amp;max_price=2700&amp;guests=1&amp;request_id=e715a581-0e40-2e28-b623-a59e15c36d83&amp;tm_country_code=PH</t>
  </si>
  <si>
    <t>15.1643624, 120.583398</t>
  </si>
  <si>
    <t>117, Narciso Street, Josefa Subdivision, Balibago, Amsic, Angeles, Central Luzon, 2009, Philippines</t>
  </si>
  <si>
    <t>EL VISTRA HOTEL</t>
  </si>
  <si>
    <t>https://www.google.com/maps/place/ON+Hotel/data=!4m11!3m10!1s0x33968d59c34a3ea7:0x5077ea10da16a395!5m3!1s2026-03-01!4m1!1i2!8m2!3d15.1746471!4d120.515674!16s%2Fg%2F11hbsxk7vg!19sChIJpz5Kw1mNljMRlaMW2hDqd1A?authuser=0&amp;hl=en&amp;rclk=1</t>
  </si>
  <si>
    <t>15.1746471, 120.515674</t>
  </si>
  <si>
    <t>ON Chicken, Abacan Street, Mabalacat, Pampanga, Central Luzon, 2023, Philippines</t>
  </si>
  <si>
    <t>On Hotel</t>
  </si>
  <si>
    <t>www.skyscanner.com.ph/hotel_deeplink/4.0/PH/en-US/PHP/h_ad/213655806/2026-03-05/2026-03-06/hotel/hotel/hotels?legacy_provider_id=22&amp;rooms=1&amp;closed_user_group=general&amp;hb_data=aw3cxTknbDpSpmoI8GU6bvxbGyAFlUlmdquHiQckleB7pHMYQnIQG5FFT5wiSbkjeTE0A2r6cu2sPMpU_p1OhTesahz7xBpFzNDOzU2viNgs-sB4WlmyHcbzP8UHCZf4I67i2bP_ccg9dtP9nS6PgFGPTD971l7I4BwH7urSTkKxG1eu_LgeKYov-J1QJudbkgYCVhTJ4nc-7V9PiwiCM2QjP9VHe201XScf1QjRzN_NhFtCuCjSnMu2YN5g_BZFYgGVzdjzWib1XgySQcD5IOhcmzpg_4upAocFuDOOZtvcDfZAE68Elbmv5DBs4ILTY9tUkNTf1hHtgWGD4DD-BHYqi0fHncx4AW1OM6KtavI2wVohqOcDkUELtR3atZHE7z5ntzvSY4r5puBto6NnXl-iqWgsEeFb1_NLMOzP9wMq&amp;q_datetime_utc=2026-03-05T14%3A31%3A20&amp;ticket_price=2990&amp;quote_id=-6625489085057419621&amp;utid_state=1&amp;channel=iphone&amp;price_without_closed_user_group=4500&amp;tm_place_name=Mabalacat&amp;deeplink_data=eyJmaWVsZHMiOnsic2lnbmF0dXJlIjoiZDJhOWMzNzIzNGMzNGUxZTRlMDcwYjdiODgxNTc5NjcifSwidXJsIjoiaHR0cHM6Ly93d3cuYWdvZGEuY29tL3BhcnRuZXJzL3BhcnRuZXJzZWFyY2guYXNweD9jaWQ9MTg0NjM4MyZoaWQ9MzcyODA2MjkmY3VycmVuY3k9UEhQJmNoZWNraW49MjAyNi0wMy0wNSZjaGVja291dD0yMDI2LTAzLTA2Jk51bWJlcm9mQWR1bHRzPTEmTnVtYmVyb2ZDaGlsZHJlbj0wJlJvb21zPTEmbWNpZD0zMzImbWFzdGVyUm9vbUlkPTYxNTQwMTQwOSZtcHQ9ZWxkQk0wOXJVR2RtTlZSUFdXcDRjMjE1YUdSRU5WUjBRM1pPVEVoSmFEWnJUME5wWVROTlYxaGlOelpZYnk5aFR6VjZTV1pIVVRKclFuQkRLelpwUW5sMmNqbDBUSEJUUTNnd01sbHJOak0mVG90YWxQcmljZT0yOTkwLjA3JlRvdGFsVGF4PTM0NS43MCZUb3RhbEZlZT0yNTIuMzImVG90YWxTdXJjaGFyZ2U9MCZtY3VyPVBIUCJ9&amp;utid=9620c375-fedd-966f-908e-f3bc92c48d4a&amp;tm_stars=3&amp;client_id=skyscanner_app&amp;price_policy=2&amp;pre_redirect_id=9269634a-0f49-fb69-a0ad-74b4dd1a50b3&amp;tm_city_code&amp;max_price=3541&amp;guests=1&amp;request_id=9269634a-0f49-fb69-a0ad-74b4dd1a50b3&amp;tm_country_code=PH</t>
  </si>
  <si>
    <t>15.1673731, 120.5877953</t>
  </si>
  <si>
    <t>Located within 14 miles of SandBox - Alviera and 19 miles of Kingsborough International Convention Center, On Hotel has rooms in Fort Stotsenburg.
This 3-star hotel features free WiFi and a restaurant. The hotel has family rooms.</t>
  </si>
  <si>
    <t>Hotel Royal Amsterdam</t>
  </si>
  <si>
    <t>https://www.google.com/maps/place/SureStay+Plus+Hotel+by+Best+Western+AC+LUXE+Angeles+City/data=!4m11!3m10!1s0x3396f30e0f539c7d:0xb8b65a7bee1076eb!5m3!1s2026-03-01!4m1!1i2!8m2!3d15.1649458!4d120.5887618!16s%2Fg%2F11h70sg1r4!19sChIJfZxTDw7zljMR63YQ7ntatrg?authuser=0&amp;hl=en&amp;rclk=1</t>
  </si>
  <si>
    <t>15.1649458, 120.5887618</t>
  </si>
  <si>
    <t>Surla Street, San Miguel, Don Pepe Village, Ninoy Aquino, Angeles, Central Luzon, 2009, Philippines</t>
  </si>
  <si>
    <t>SureStay Plus Hotel by Best Western AC LUXE Angeles City</t>
  </si>
  <si>
    <t>www.skyscanner.com.ph/hotel_deeplink/4.0/PH/en-US/PHP/h_ad/203867725/2026-03-02/2026-03-03/hotel/hotel/hotels?legacy_provider_id=22&amp;rooms=1&amp;closed_user_group=general&amp;hb_data=pyvLq1XN4_fMmhnU3g1f2Gsv5U89xn27BRiAGCIWdFyvTD96tbALWHjyXsWDlUhtlR9fswI8Ot95TqLm3EUrpPIIumrmi-ieOpAUadnJPzLL56BBHmt26UUhP8l_LtCN8__-kLpa2GqEsSn0HVTkIXBhA0tOIIVV3i8HG_BhfLQtMqdGWmY_y-x49uz0TwYnZKRctxUi8Qfeo8wvwTYACzK6XPu10PHAAtiw2KLv9tSHsM_5cwvsGSHxajcnGQz3btmydZvJNqiyVvCQYdwzwbl28V6Miep8YPsoI7NDtIhS_rdngiwLEmm5OY_8zKirvR8HNJ0_PoJLDu8rBuilFRDPyV8N5HRT4BsrZAAvAYs_BeD3lTiKNWZeWslH1hf8NmHLBVjDGbjZqECJvkZY9hKZABMc8GKbM4sJB1JufvPf&amp;q_datetime_utc=2026-03-02T00%3A35%3A25&amp;ticket_price=3300&amp;quote_id=1220296587835394255&amp;utid_state=1&amp;channel=iphone&amp;price_without_closed_user_group=5781&amp;tm_place_name=Angeles&amp;deeplink_data=eyJmaWVsZHMiOnsic2lnbmF0dXJlIjoiNTMzMjNkOGRiY2I3ZmEwNTJlMGFkODkxMzE4M2ZjNGYifSwidXJsIjoiaHR0cHM6Ly93d3cuYWdvZGEuY29tL3BhcnRuZXJzL3BhcnRuZXJzZWFyY2guYXNweD9jaWQ9MTg0NjM4MyZoaWQ9NzQ5MDk4NiZjdXJyZW5jeT1QSFAmY2hlY2tpbj0yMDI2LTAzLTAyJmNoZWNrb3V0PTIwMjYtMDMtMDMmTnVtYmVyb2ZBZHVsdHM9MSZOdW1iZXJvZkNoaWxkcmVuPTAmUm9vbXM9MSZtY2lkPTI5MDIyJm1hc3RlclJvb21JZD04OTY3MDU4NyZtcHQ9YkN0YVpFaDZUbU5OUlRWMlZtTjZSamxJT1doRmIwUTNWVzR5WlVod2RXaGlOVk5EVGprMWJqRktXRXBTV2xrclVHOTRWV0psS3pGUkx6Qk9TWFJzWTJOak4ycEpXbGhqYUVVdmRBJlRvdGFsUHJpY2U9MzMwMC4wMCZUb3RhbFRheD0zNTMuNTcmVG90YWxGZWU9MC4wMCZUb3RhbFN1cmNoYXJnZT0wJm1jdXI9UEhQIn0%3D&amp;utid=8155524b-7ca6-04c0-d93b-7613edc5d4a9&amp;tm_stars=3&amp;client_id=skyscanner_app&amp;redirect_delay=1000&amp;price_policy=2&amp;pre_redirect_id=a3d60e1d-a828-123c-b07d-589284d5dfc6&amp;tm_city_code=CRKP&amp;max_price=3622&amp;guests=1&amp;request_id=a3d60e1d-a828-123c-b07d-589284d5dfc6&amp;tm_country_code=PH</t>
  </si>
  <si>
    <t>15.1671988, 120.5872681</t>
  </si>
  <si>
    <t>Voodoo, Walking Street, New Balibago, Balibago, Angeles, Central Luzon, 2024, Philippines</t>
  </si>
  <si>
    <t>Kokomo's Hotel &amp; Restaurant</t>
  </si>
  <si>
    <t>www.skyscanner.com.ph/hotel_deeplink/4.0/PH/en-US/PHP/h_bc/47001318/2026-03-02/2026-03-03/hotel/hotel/hotels?legacy_provider_id=13&amp;rooms=1&amp;closed_user_group=apps&amp;hb_data=9Icq7JBuGOlD5kEFK6TV0CWhEdTbetrLrqNp-ppnhPcMR-9y-7tp5c6878fmIly7fSpt4hvfgB-LFJXfn7oOO3DC4jVvqynjnVvWJxT54B9ll4NuqqLa-tWzr3QTz5SpokLH0N-mJFr8Xbw824piSPrYxB_d1iShrP8zci9T7FNOyg37KhtB4FsuqaQ6TmPMYMvV2Lz9Hz2AGlAV9SePRAg2c1tuaNk0ZsSxi7k7oAqWGCOdKGwo-bIYbdBPUlQmOuSQBwizC594drSPfZFIZgbK9IBwqS3euE8lOl6UvjC68ZjU35VdnK9c0i6uhiVcBRdmHOW6tMJw4aLb3kwUDqEeJknDXmoZ82s8P0lHuAVqNH3I4nmLO0-RooQzLphzMZPTQuHLiXzVX3xB-sYRqtP3cRQGjP3Gh0gqxgoaYUsKN7EC0s8%3D&amp;q_datetime_utc=2026-03-02T00%3A35%3A27&amp;ticket_price=2106&amp;quote_id=2730296152058160793&amp;utid_state=1&amp;channel=iphone&amp;price_without_closed_user_group=2566&amp;tm_place_name=Angeles&amp;deeplink_data=eyJmaWVsZHMiOnsic2lnbmF0dXJlIjoiZjVmNGIyZjQyMWNhM2U5M2I2MzBjZjY1NWY0OGZmYWIiLCJibG9ja19pZCI6IjM3MzYzMzAxXzM2NzIyMDk4NV8yXzJfMCJ9fQ%3D%3D&amp;utid=b5566a7d-6db6-65cb-680c-3a3757f81290&amp;tm_stars=3&amp;client_id=skyscanner_app&amp;redirect_delay=1000&amp;price_policy=2&amp;pre_redirect_id=86c8964e-433f-81c6-2a71-5a600041a629&amp;tm_city_code=CRKP&amp;max_price=2106&amp;guests=1&amp;request_id=86c8964e-433f-81c6-2a71-5a600041a629&amp;tm_country_code=PH</t>
  </si>
  <si>
    <t>Myrnaki, Sierra Madre Street, Purok 3, Amsic, Angeles, Central Luzon, 2009, Philippines</t>
  </si>
  <si>
    <t>www.skyscanner.com.ph/hotel_deeplink/4.0/PH/en-US/PHP/h_h1/95807318/2026-03-02/2026-03-03/hotel/hotel/hotels?legacy_provider_id=927111&amp;rooms=1&amp;closed_user_group=mobile&amp;hb_data=AHIvBOsB0Y5ESmlDLduNEDWt6Y8GXvqYMhaIv100UD_MUljZZao_usq-YHwL1mi8ua9MIb642vlmc6hFRCeYV6HM0a60jrJFYOFucsRT3LZMVHLr2aAiBhmCfJqhfdRsa8nLpyRFEkTLzf66goUB_BQyu5n0YYimeo03UmYulBPIGtTzMEGxAvPYb-nFmkFvDHJ3LUiqdxVExRkdAPUPyLzkJ8DWiOuJD1VJAEjmAZEiAXzbjJTWAGd1dlisKkInPhXP-0q8ML4IAUV7D9JwJaDiv4E%3D&amp;q_datetime_utc=2026-03-02T00%3A35%3A30&amp;ticket_price=1700&amp;quote_id=-2599879999787168304&amp;utid_state=1&amp;channel=iphone&amp;price_without_closed_user_group=2000&amp;tm_place_name=Angeles&amp;deeplink_data=eyJmaWVsZHMiOnsic2lnbmF0dXJlIjoiNjU0M2JlMTg3ZDIzNTg2ZjgxZTliN2Q0ODYzMTI4YWEifSwidXJsIjoiaHR0cHM6Ly9waC5ob3RlbHMuY29tL0hvdGVsLVNlYXJjaD90cGlkPTMyMTQmbXBlPTE3NzI0MTAwMTEmZW5kRGF0ZT0yMDI2LTAzLTAzJmFkdWx0cz0xJmxvY2FsZT1lbl9QSCZjaGlkPTM3ODBhM2FmLWJlYzktNDI4Ni1hOTE3LThjOWNlYTNiOGNhNCZlYXBpZD00NCZtY3RjPTMmc3RhcnREYXRlPTIwMjYtMDMtMDImbXBkPVBIUCZtcG49MjAwMjUyODEyJmN1cnJlbmN5PVBIUCZyYXRlcGxhbmlkPTM4MTMxMzQ5NiZtcG09MjQmbXBwPTEmbXBvPUVDJnNlbGVjdGVkPTU3NzI5MTYmbXBxPTE3MDAuMDAmbXBhPTE3MDAuMDAifQ%3D%3D&amp;utid=8b078c1d-474a-efe6-a045-9eb0661104f9&amp;tm_stars=2&amp;client_id=skyscanner_app&amp;redirect_delay=1000&amp;price_policy=2&amp;pre_redirect_id=bafa198d-4670-8ced-4e3c-3892d7d400e8&amp;tm_city_code=CRKP&amp;max_price=1700&amp;guests=1&amp;request_id=bafa198d-4670-8ced-4e3c-3892d7d400e8&amp;tm_country_code=PH</t>
  </si>
  <si>
    <t>15.1644842, 120.589684</t>
  </si>
  <si>
    <t>Conching Road, San Miguel, Don Pepe Village, Ninoy Aquino, Angeles, Central Luzon, 2009, Philippines</t>
  </si>
  <si>
    <t>RedDoorz @ The V'Jour Hotel Angeles</t>
  </si>
  <si>
    <t>www.skyscanner.com.ph/hotel_deeplink/4.0/PH/en-US/PHP/h_bc/212766666/2026-03-02/2026-03-03/hotel/hotel/hotels?legacy_provider_id=13&amp;rooms=1&amp;closed_user_group=apps&amp;hb_data=Arnc1eT2ICX0R1ajRpiKMZ5-bCzmNwCppg5jcDmdMp1rNM6KFOZ7-cWK6kmcvF_dzTSSfhQQc6iy3Gw55c7Cl7YUJoeObrSY09FKAIMZQTlYomCTn8Lwq9Ax-JqqzhFMYjunaICIX_2O9FtD-fqKlXebWAwuDxXIKiZs-73D3wiVF5jSC555Wb1VQf204hI3a8aChJHAFXrIe2Pv7Ez-uOGxf4reu5uLDtBVX4tbgT6ZhoG7FadmDHT1MphS5ACuTMlxOhOjLyWXGXih4vbH3eGa8gqVl4Xv6WR1TcqZEsbiC_Pge15J4K2ZBOiwD1A-8hrIdzwRF2diID66Kb1V5n976TkkNzVgpfE1l5-nCiEKTnyAprcLVnNA-iQeSnVx-_0tJShiVwQRqPQEQO1T0aj0EmYwRF3UynnSF8ZO4M6xmLWhY0I%3D&amp;q_datetime_utc=2026-03-02T00%3A35%3A35&amp;ticket_price=1090&amp;quote_id=-8807029449897363137&amp;utid_state=1&amp;channel=iphone&amp;price_without_closed_user_group=2571&amp;tm_place_name=Angeles&amp;deeplink_data=eyJmaWVsZHMiOnsic2lnbmF0dXJlIjoiODRjZmNlODNhNDExMTU4YzkzY2MzZmRlOGFiMjc1ZjkiLCJibG9ja19pZCI6IjgyMjczMzMwM18zNDY1NDIwMzBfMF8wXzAifX0%3D&amp;utid=44804843-87da-e8b2-57aa-1b6af336636e&amp;tm_stars=1&amp;client_id=skyscanner_app&amp;redirect_delay=1000&amp;price_policy=2&amp;pre_redirect_id=75101ed5-a5be-dc08-0510-60746988c1e3&amp;tm_city_code=CRKP&amp;max_price=1090&amp;guests=1&amp;request_id=75101ed5-a5be-dc08-0510-60746988c1e3&amp;tm_country_code=PH</t>
  </si>
  <si>
    <t>15.16522, 120.574747</t>
  </si>
  <si>
    <t>Margarita Station Restaurant &amp; Bar, Don Juico Avenue, Villasol Subdivision, Amsic, Angeles, Central Luzon, 2009, Philippines</t>
  </si>
  <si>
    <t>OYO 1138 Grey Hotel</t>
  </si>
  <si>
    <t>https://www.google.com/maps/place/iOtel+Luxury+Kiosk+Hotel/data=!4m11!3m10!1s0x3396f39be08e140f:0x24849e83ab8b1eed!5m3!1s2026-03-01!4m1!1i2!8m2!3d15.1668489!4d120.5858495!16s%2Fg%2F11q23skvxc!19sChIJDxSO4JvzljMR7R6Lq4OehCQ?authuser=0&amp;hl=en&amp;rclk=1</t>
  </si>
  <si>
    <t>15.1668489, 120.5858495</t>
  </si>
  <si>
    <t>H2K, Constine Street, New Balibago, Balibago, Ninoy Aquino, Angeles, Central Luzon, 2024, Philippines</t>
  </si>
  <si>
    <t>iOtel Luxury Kiosk Hotel</t>
  </si>
  <si>
    <t>www.skyscanner.com.ph/hotel_deeplink/4.0/PH/en-US/PHP/h_fd/217325698/2026-03-02/2026-03-03/hotel/hotel/hotels?legacy_provider_id=927050&amp;rooms=1&amp;hb_data=2y5jWixb303K4zE-BUGuJY8PP6ixjBrxu_ZyH_29fyG4otYKvpZ0XJ-NBMTlyF1rsvKAabh0E2uzpyMTz5k6XDHt54hWc_WMSUCwqOAVXhKyuleYnEy4iHFoIN-EMe2OTPZXc1cJOOgfPVHHMEMxHH6IpJ9WmAgh86G9ZAJdK7Bx8X66V3sfZO42ZyehAx-kQwLi1PlAt5fCuaz8ohj1O4GT5TmOlY8bkd9nLVbgnc8Cgiu34Ald8NxO8OOCOaiOJ2NI_7IyO-fzHaNCBm_rnkKNFJ1FxWC8BbJEBN2OE5sOYtPI4Rer1MQGI8QX7i3keyW_3OCa5cKTYZawnZ3BOMcVdaoq9sj1XzmfrP1zLtABuJRCPN9L7WFb142hLnBO1mkEmGljThl1wW4ZZWh3pPQUIwWY72I1k3-AqtD-j1FPCw%3D%3D&amp;q_datetime_utc=2026-03-02T00%3A35%3A39&amp;ticket_price=1467&amp;quote_id=6171444311490461554&amp;utid_state=1&amp;channel=iphone&amp;tm_place_name=Angeles&amp;deeplink_data=eyJmaWVsZHMiOnsic2lnbmF0dXJlIjoiNjljZTE4ZjYyNmU2MGE1YjY2Y2Q2MDEwMzcyYzE5MmUifSwidXJsIjoiaHR0cHM6Ly9kZWFscy52aW8uY29tP3NpZz01YmViNjI1MjJjOGZmOWNkNmE4NmZiOTVmYzA0OWNmYTQ4MzhmNmQwNmU0ODc0YWM1NTQ4YTZkYzNlYjYwNTM2MmQzMTM5MzAzNjM4MzYzNzM5MzAzMyZzaWctaXNzPW1ldGEmdHVybD1odHRwcyUzQSUyRiUyRnZpby5jb20lMkZIb3RlbCUyRlNlYXJjaCUzRmNoZWNrSW4lM0QyMDI2LTAzLTAyJTI2Y2hlY2tPdXQlM0QyMDI2LTAzLTAzJTI2Y3VycmVuY3klM0RQSFAlMjZlcHYlM0RNUzR5JTI2ZXNkJTNEMEZ6R2F1bndRbzVoUml3VFZFZ2ZyRkp0OUlPYjhNSmlGejBjZHhTY2pxblBETkI1ZHByM2JUanBpZFRIZWxaMlZ0RE4yeUtsTkJ5c0ppTlduU0tlSm5qZ0E3eGk2bEE1R0VXS2RvQ0ZoSWxwdWx4aWJfQmMyUSUyNTNEJTI1M0QlMjZmb3JjZUN1cnJlbmN5Q2hhbmdlJTNEMSUyNmZvcmNlTGFuZ3VhZ2VDaGFuZ2UlM0QxJTI2aG90ZWxJZCUzRDk2NjE5NDUlMjZsYWJlbCUzRHNyYyUyNTNEc2t5c2Nhbm5lciUyNTI2dWNvdW50cnklMjUzRFBIJTI1MjZ1ZGV2aWNlJTI1M0Rtb2JpbGUlMjUyNmhvdGVsJTI1M0Q5NjYxOTQ1JTI1MjZkYXklMjUzRDIlMjUyNm1vbnRoJTI1M0QwMyUyNTI2eWVhciUyNTNEMjAyNiUyNTI2bG9zJTI1M0QxJTI1MjZvZmZlcmlkJTI1M0RvYTlaQnJjS1ZzTVUlMjUyNnByaWNlJTI1M0QxNDY2LjU0JTI1MjZjdXJyZW5jeSUyNTNEUEhQJTI1MjZ1c2VybGFuZyUyNTNEZW4lMjUyNl90aCUyNTNENDIxOGViODE5MTE3ZTljYmI2MTIwMDhlMzNlNmZmMzBjYWE1ZTI1NGJjNmVjMmQ3JTI1MjZkdHMlMjUzRDE3NzI0MTAwMTUlMjUyNm9sdXQlMjUzRDE3NzI0MTAwMTElMjUyNmNhblBheUxhdGVyJTI1M0RmYWxzZSUyNTI2cmVxdWVzdFVzZXJHcm91cCUyNTNEJTI1MjZvZmZlclVzZXJHcm91cCUyNTNEcHVibGljJTI2bGFuZyUzRGVuJTI2b3RpJTNEUEdrWlpZTXp6T1UlMjZwcmVmZXJyZWRSYXRlJTNEMTQ2Ni41NCUyNnByb2ZpbGUlM0RyMmQybTcza244JTI2cm9vbXMlM0QxJTI2dG9rZW4lM0Q3ZmUyNzYlMjZ1c2VyQ291bnRyeSUzRFBIJTI2dXRtX2NhbXBhaWduJTNEc2t5c2Nhbm5lciUyNnV0bV9tZWRpdW0lM0RjcGMlMjZ1dG1fc291cmNlJTNEc2t5c2Nhbm5lciJ9&amp;utid=c740de26-af90-23cc-8912-75f9bab7272e&amp;tm_stars=0&amp;client_id=skyscanner_app&amp;redirect_delay=1000&amp;price_policy=2&amp;pre_redirect_id=ded4f573-4cd1-c3d0-10cd-fb56e18ac494&amp;tm_city_code=CRKP&amp;max_price=1467&amp;guests=1&amp;request_id=ded4f573-4cd1-c3d0-10cd-fb56e18ac494&amp;tm_country_code=PH</t>
  </si>
  <si>
    <t>15.1626837, 120.5741638</t>
  </si>
  <si>
    <t>wifi, air_conditioning, non-smoking, internet_access, 24-hour_front_desk_service, massage, multilingual_staff, room_service, safe_deposit_box, desk, airport_shuttle, telephone, hairdryer, nightclub</t>
  </si>
  <si>
    <t>La Grande Residence</t>
  </si>
  <si>
    <t>https://www.google.com/maps/place/Clarkton+Hotel/data=!4m11!3m10!1s0x3397ba5ff801a9a9:0x7dad68f81e6d89a1!5m3!1s2026-03-01!4m1!1i2!8m2!3d15.1664181!4d120.5635512!16s%2Fg%2F1tgyz37s!19sChIJqakB-F-6lzMRoYltHvhorX0?authuser=0&amp;hl=en&amp;rclk=1</t>
  </si>
  <si>
    <t>www.skyscanner.com.ph/hotel_deeplink/4.0/PH/en-US/PHP/h_bc/212415144/2026-03-02/2026-03-03/hotel/hotel/hotels?legacy_provider_id=13&amp;rooms=1&amp;closed_user_group=apps&amp;hb_data=rGWlqu4ZLmu3TrIMN4ckrWC2ch7rqANCt0nTXBy8sEyiyzNnCMxgSv3KPrcp2J13pkupqh_-ku2lfkrYpqVes0sb0Os35yUWZUrt6Pq_ei-qjtwA0YW6RQi2u6MEC8YYw1lPcDx_mj0s6CY2CzW9wbw44TOq73waS7lrHAUELtkUH4NTXy_VBbWOWVZ7O1t-9kBfZI-D5UGZuY3PZR6OjTlcMDZJl7GIUt8NTXN4E2DNyYROudeD5WU4CXEcCepfdh5QvfLVjPD2ab6mrtCxfFmncGDNmSKZT2yoHW3EnBH0h-VMDs6ytOsgBoLzR1hSEhnn12m6GtzHs77g2wBMC7z0Diey53LD64DNFB7MqJFW1XY17pqhYM3UxxKfXeB6GsFlfmp_Yv_0nF12pu142VpdyekCeqhS0RNaZSPS79Ra7osmlqw%3D&amp;q_datetime_utc=2026-03-02T00%3A35%3A40&amp;ticket_price=2480&amp;quote_id=-2861650792543301389&amp;utid_state=1&amp;channel=iphone&amp;price_without_closed_user_group=3770&amp;tm_place_name=Angeles&amp;deeplink_data=eyJmaWVsZHMiOnsic2lnbmF0dXJlIjoiYjQ1YzYzZTNkNzVmY2RkNWUwZWY3MzVmOTJiZmE2MjMiLCJibG9ja19pZCI6IjI0OTA1MDE0OV8yNjI4MzMyMzZfMl8wXzAifX0%3D&amp;utid=ee2b8247-2448-f8d3-b03e-7a81a2269f5a&amp;tm_stars=4&amp;client_id=skyscanner_app&amp;redirect_delay=1000&amp;price_policy=2&amp;pre_redirect_id=e9b34061-a5a3-d373-2347-d3ca94c133c2&amp;tm_city_code=CRKP&amp;max_price=4504&amp;guests=1&amp;request_id=e9b34061-a5a3-d373-2347-d3ca94c133c2&amp;tm_country_code=PH</t>
  </si>
  <si>
    <t>15.16633, 120.5863459</t>
  </si>
  <si>
    <t>Chocolate resto bar, Raymond Street, New Balibago, Balibago, Ninoy Aquino, Angeles, Central Luzon, 2024, Philippines</t>
  </si>
  <si>
    <t>Orchid Inn Resort</t>
  </si>
  <si>
    <t>www.skyscanner.com.ph/hotel_deeplink/4.0/PH/en-US/PHP/h_xp/116940936/2026-03-02/2026-03-03/hotel/hotel/hotels?legacy_provider_id=1&amp;rooms=1&amp;closed_user_group=mobile&amp;hb_data=YmGItBl_7yejZ2QKj7ksH3xQJroleYv90o1a9iqf7rXfv6IwuraT8tdNPBbZ2ioDaPb-Sg9DdrcZymko3vsoCTmqeBGekY4tCJzB4VlcyX_hSSr2U9meCyjXTMFGrHxRISlWMi-5dp3RrG3KX6YPorp-wphPfELPKkoUx2ee8uuopjEeJ490wd41rtV55Kh1IHnA3Xc0pRH5XEmu1-CzbbxFPsuTa2ikY0Jjm0s36VP3aeC8dcaQYx0JjOS2OWEbICid8UEe-74ltTFH6Mpd1hKTNH8%3D&amp;q_datetime_utc=2026-03-02T00%3A35%3A41&amp;ticket_price=3701&amp;quote_id=7938576002463943777&amp;utid_state=1&amp;channel=iphone&amp;price_without_closed_user_group=3700&amp;tm_place_name=Angeles&amp;deeplink_data=eyJmaWVsZHMiOnsic2lnbmF0dXJlIjoiMjQ5NjNkYmMxYjY2NmI0YjUzOWFiOTNmNjgwYmYwOTgifSwidXJsIjoiaHR0cHM6Ly93d3cuZXhwZWRpYS5jb20ucGgvSG90ZWwtU2VhcmNoP3RwaWQ9NjgmbXBlPTE3NzI0MTAwMTEmZW5kRGF0ZT0yMDI2LTAzLTAzJmFkdWx0cz0xJmxvY2FsZT1lbl9VUyZjaGlkPTY2ZjM5NjNhLTNkMWYtNGJhYS1hMjc0LTYxYTdiOWJjMDM0ZSZlYXBpZD00NjIzMCZtY3RjPTMmc3RhcnREYXRlPTIwMjYtMDMtMDImbXBkPUdCUCZtcG49MjAwMzAwNTYxJmN1cnJlbmN5PUdCUCZyYXRlcGxhbmlkPTIwMTgwMDU0NSZtcG09MjQmbXBwPTEmbXBvPUVDJnNlbGVjdGVkPTYxMjY3NzEmbXBiPTUuMTAmbXBxPTQyLjQ5Jm1wYT00Mi40OSJ9&amp;utid=4ef84911-0d26-6980-6e93-e83dcfbf9615&amp;tm_stars=3&amp;client_id=skyscanner_app&amp;redirect_delay=1000&amp;price_policy=2&amp;pre_redirect_id=249cce07-9f36-c3dc-ad7a-f3fe02538d6a&amp;tm_city_code=CRKP&amp;max_price=4602&amp;guests=1&amp;request_id=249cce07-9f36-c3dc-ad7a-f3fe02538d6a&amp;tm_country_code=PH</t>
  </si>
  <si>
    <t>15.1644854, 120.5840485</t>
  </si>
  <si>
    <t>Federico Street, San Miguel, Balibago, Angeles, Central Luzon, 2009, Philippines</t>
  </si>
  <si>
    <t>DM Residente</t>
  </si>
  <si>
    <t>www.skyscanner.com.ph/hotel_deeplink/4.0/PH/en-US/PHP/h_bc/212911457/2026-03-02/2026-03-03/hotel/hotel/hotels?legacy_provider_id=13&amp;rooms=1&amp;closed_user_group=apps&amp;hb_data=l5CuOOVcJNmPkgt_ZIUX9cT-XV3VPmLtqd5dAqAE79BVXp0IESQXWnkIKjKU-LoRIRJJdM_V-TJp6-Hkk3RDUD5PADU6MId25A4Z_tMZtHfJ081MJ1ufWYyETdm1SjEM6FCZndt2OCvGck_wo2YvvOsHMQLTuPjfXe5E3wP0_GCj8fzp0Jeqo6k1a-G2RWAmuEHiWlA9__YVDsx1XktUS1_P-r74NzkqExR6RqfNJnuenBaJGwiqYSWG9eXv5kbMd8hFFDpDzc0LnVMMoUBPHev94AvK1ocJdIgNRg3nvmao6IC-6nxiXdIEiExubzGdRb12Lrbb-g7P7I00_3aMhoa5kw71ZrQqTrVduZWgFV1oxp_Zv9P7GkItc65phvEN9wL_kqiGCkvsPBLw5JBQ0fTqg7iIXQvtxxPuGIaz_BDpzgAHbho%3D&amp;q_datetime_utc=2026-03-02T00%3A35%3A45&amp;ticket_price=4862&amp;quote_id=-8011744998313977199&amp;utid_state=1&amp;channel=iphone&amp;price_without_closed_user_group=5836&amp;tm_place_name=Angeles&amp;deeplink_data=eyJmaWVsZHMiOnsic2lnbmF0dXJlIjoiNDZmNzc3YTYyMjJiNDVjNWZhYzg3YTk0MjM0MTdkYzQiLCJibG9ja19pZCI6IjcyNjE2OTAyXzM5OTM2MTQ0NV8wXzBfMCJ9fQ%3D%3D&amp;utid=0884990c-97d7-9702-5930-50b989dfc0f2&amp;tm_stars=0&amp;client_id=skyscanner_app&amp;redirect_delay=1000&amp;price_policy=2&amp;pre_redirect_id=b323d6c2-819f-7451-d252-6ea05e85581b&amp;tm_city_code=CRKP&amp;max_price=5284&amp;guests=1&amp;request_id=b323d6c2-819f-7451-d252-6ea05e85581b&amp;tm_country_code=PH</t>
  </si>
  <si>
    <t>15.1657144, 120.5795727</t>
  </si>
  <si>
    <t>Emotions Touch of Class, Don Juico Avenue, Villasol Subdivision, Amsic, Angeles, Central Luzon, 2009, Philippines</t>
  </si>
  <si>
    <t>Fave Hotel Angeles City formerly Hotel America</t>
  </si>
  <si>
    <t>www.skyscanner.com.ph/hotel_deeplink/4.0/PH/en-US/PHP/h_bc/213862661/2026-03-02/2026-03-03/hotel/hotel/hotels?legacy_provider_id=13&amp;rooms=1&amp;closed_user_group=apps&amp;hb_data=bt-aACo4yf4r499vh0QN0whR2tukota0ZRt1KFpvse7yvtl8EAr_L3SRXi1BpOkchtXBhh017Yd9RCtu-Q2t_LjpPQp5bptDk2t2PenSzwarrJcNI8JnrY8WQJMkRiSNQ3uLnIFHgS7fNNh6Aum7mXwQFBQYsAYh25wHoavhcTVlOmIiR3ifBJq_JtpfhAvtK8RhzT-7H283npiS9TQ4hvr0IIo81GH3-mujaAsCQdk9Mn8JRWFtFUOY0b0etpOjoAEcYa5hmvhWGD3egtEsyHM1Bblg4lSlIs7P6BPz5Q1fMkIjG6I___3HfHsl0EuYsr0NBpagsWD_puoqPr3MMvsFHAFaD3DeZxn53Ehugs-5O6R8cr7_CC89j0k75yHfhUZjsekGg8CVY0N44XiTnZmMbBa3wy3J7C-mNn--3GLoi3C9&amp;q_datetime_utc=2026-03-02T00%3A35%3A48&amp;ticket_price=1398&amp;quote_id=-7118891178190013957&amp;utid_state=1&amp;channel=iphone&amp;price_without_closed_user_group=2867&amp;tm_place_name=Angeles&amp;deeplink_data=eyJmaWVsZHMiOnsic2lnbmF0dXJlIjoiY2UxYzM0ZDZkZTIwYjFmYzdkNWFjOWY2MDU5ZTU2NGQiLCJibG9ja19pZCI6IjE0MzY3MTgyMDNfNDE1MTY2MTgwXzJfMl8wIn19&amp;utid=f678392d-349a-050a-ab01-8b54ee978072&amp;tm_stars=3&amp;client_id=skyscanner_app&amp;redirect_delay=1000&amp;price_policy=2&amp;pre_redirect_id=a68c0c5f-4194-2dda-37d5-08f77c283acc&amp;tm_city_code=CRKP&amp;max_price=3085&amp;guests=1&amp;request_id=a68c0c5f-4194-2dda-37d5-08f77c283acc&amp;tm_country_code=PH</t>
  </si>
  <si>
    <t>15.1607688, 120.5822194</t>
  </si>
  <si>
    <t>Malabanias Road, Saudi, Amsic, Angeles, Central Luzon, 2009, Philippines</t>
  </si>
  <si>
    <t>Dancenter Airport Hotel - Grey Hotel</t>
  </si>
  <si>
    <t>www.skyscanner.com.ph/hotel_deeplink/4.0/PH/en-US/PHP/h_bc/225311310/2026-03-02/2026-03-03/hotel/hotel/hotels?legacy_provider_id=13&amp;rooms=1&amp;hb_data=p7AeyD1YFdpb834Lz-4IfruasQB5GoNw8kmvmPRHvQUURQ5SrKsv5mvOa_sft1SDyFswTwkl3DydWvFjPCBhzGSn0G6JxPqC-mwAOtcVaobuXertjeEB0fp7egcgKbX4wLpNd8d1XjihSQWv2sS5bd4evEFEAgMFke0XrcSwMh72WmL_2vawz1Oz8tOF-mVWQYkHtjI-0f94tYvGWvxIp5tK2n8G2YYkP3rztKAQaiMvOp-eblnOhMSlBcZgFphZBNgmaQu3eueO25GLBTAbEiQcnpYyZxt2vh0v9_kk-ng_CA7QJE8F-QpN0GdyngSJefds3UoEsBg3sa5naBI9GzefdZmqQJ43BJ6D1mi3hpMHadEQU9VlQPYu_nj5p0x5UkCDXLwuTmGq-FGh3iU0YAZEk3sG6i3u0TNdORY12KHix64YzXY%3D&amp;q_datetime_utc=2026-03-02T00%3A35%3A48&amp;ticket_price=1178&amp;quote_id=3586601229586144261&amp;utid_state=1&amp;channel=iphone&amp;tm_place_name=Angeles&amp;deeplink_data=eyJmaWVsZHMiOnsic2lnbmF0dXJlIjoiZDQxNTU3NTVhMmY5MmJjZGQ0ODlmMjUzNmIwMDU5Y2UiLCJibG9ja19pZCI6InYxX0NnRXRFTXdDR2lnS0hUSXdNall0TURNdE1ESlVNREE2TURBNk1EQXVNREF3S3pBM09qQXdFQUVZM3dFb0FUZ0JJZ0lJQVE9PV9DaVlJcHFPcHN3a1FBaGorMmNRSklHd281cGIzRkRBQ1Nnc3hSREV3TUZCZk1UQXdVRkNZQlJJQ0NBRWFCQ2dDTUFFaUJBZ0NHQUk9In19&amp;utid=b4f41781-5d37-e4f5-afc5-b5fdf016beec&amp;tm_stars=2&amp;client_id=skyscanner_app&amp;redirect_delay=1000&amp;price_policy=2&amp;pre_redirect_id=89ab1a09-3b23-6a51-9573-3496f097a43a&amp;tm_city_code=CRKP&amp;max_price=1455&amp;guests=1&amp;request_id=89ab1a09-3b23-6a51-9573-3496f097a43a&amp;tm_country_code=PH</t>
  </si>
  <si>
    <t>15.1683824, 120.5924995</t>
  </si>
  <si>
    <t>325, Mindoro Street, New Balibago, Don Pepe Village, Angeles, Central Luzon, 2009, Philippines</t>
  </si>
  <si>
    <t>parking, wifi, air_conditioning, non-smoking, internet_access, 24-hour_front_desk_service, room_service, express_check-in, express_check-out, restaurant, lounge, luggage_storage</t>
  </si>
  <si>
    <t>Enamorado Studios</t>
  </si>
  <si>
    <t>www.skyscanner.com.ph/hotel_deeplink/4.0/PH/en-US/PHP/h_bc/219877478/2026-03-02/2026-03-03/hotel/hotel/hotels?legacy_provider_id=13&amp;rooms=1&amp;closed_user_group=apps&amp;hb_data=cWZLzDJ6Q3kYtfgQAiL50ksnlcJTVPcsii6xmiEvFKdrrsDyM1pl-5lRaUS58uQq4HqJ3_e3BsqZXLTEYAU7O1tAXznvJjkSZYEy7TwI6Sd0EK0MNBqliL_VjwuG0_NmIw2tFJbKD-JIYN_ymRKfqZlMDjOp0mC6FxVVju4_vt9tGiOZUPG548pTEYn9FDJn9PucJM5O4wo9OXz_OAOWY4nRHCrrAsde3mAMw2KA2msxaZCW_4TQH7BnVndh5PQV72eMB0SU2VUEVSUHNWvfoT89EWtuQZ-0i8oulQ7iPoEy-uhIztMcD95Q3kWCgMuGAOyWTIC271bnp70ZQY2RRFdiQ8mQe0660qviWdkQplPi5whW5jUaar902f1-KkZEFTl1srtgPts5pB2oUHAwQtduPnawD2-vYmEYi6KUG226PrZZA3Q%3D&amp;q_datetime_utc=2026-03-02T00%3A35%3A47&amp;ticket_price=1004&amp;quote_id=8584792288464772692&amp;utid_state=1&amp;channel=iphone&amp;price_without_closed_user_group=1233&amp;tm_place_name=Angeles&amp;deeplink_data=eyJmaWVsZHMiOnsic2lnbmF0dXJlIjoiYjg1YjRhNjVhYTliZTlhZjhmNjA3YzJmMTYwYzc1YjAiLCJibG9ja19pZCI6IjEyMTI5MDUzMDJfNDE4NTM0NjM1XzFfMF8wIn19&amp;utid=24cc0c0f-2e46-9040-7055-ff34fd481ba1&amp;tm_stars=0&amp;client_id=skyscanner_app&amp;redirect_delay=1000&amp;price_policy=2&amp;pre_redirect_id=630c101d-0dac-a03e-6469-08db5cea279b&amp;tm_city_code=CRKP&amp;max_price=1004&amp;guests=1&amp;request_id=630c101d-0dac-a03e-6469-08db5cea279b&amp;tm_country_code=PH</t>
  </si>
  <si>
    <t>15.166053, 120.587702</t>
  </si>
  <si>
    <t>Wild Orchid Resort, A. Santos Road, San Miguel, Balibago, Ninoy Aquino, Angeles, Central Luzon, 2009, Philippines</t>
  </si>
  <si>
    <t>parking, wifi, air_conditioning, non-smoking, internet_access, room_service, safe_deposit_box</t>
  </si>
  <si>
    <t>Wild Orchid Resort</t>
  </si>
  <si>
    <t>www.skyscanner.com.ph/hotel_deeplink/4.0/PH/en-US/PHP/h_bc/116940936/2026-03-02/2026-03-03/hotel/hotel/hotels?legacy_provider_id=13&amp;rooms=1&amp;closed_user_group=apps&amp;hb_data=JsWPabAES3pOsDR2xhkePTLSR-VbdfN7t0tK7S5vxTsKQ-_CeeM-UQcavqpg0Cdp1ZQH9FZJvdwPt24x-KxoFU4RggjIuUQVscUuZNzSNmOEzECcn9s-ardgR2OOi1uZy1vj8c0XY5kjrkcvRG-PptzTw795DF-wVF6455PW2oebmCe5ZNYYsV7zqq_VwpHo_J5_8NRV8uIlxfk7e9RsP1In-p1yqEVAtAQ8y9hAYF2nAF0UDnIg83RzwYQpwT0kMICQwu4n_0IGgv0rbWt_rUI2yMd0AzPzKwpr1PMkgpEel21Dh7LMiwGy8SR0kR5Rc22wdUfFYbYAKAGRAA4Sza0-MM1Qw6s7HSL0mbfHt3EGh7XwzJ1kD8mHWxd0MPt20Jt1Lgqw3teGRZ1Aw-u4KmZ0xUHpLgympQps-mpd3VEaY_h_TuM%3D&amp;q_datetime_utc=2026-03-02T00%3A35%3A47&amp;ticket_price=3256&amp;quote_id=714768308447498981&amp;utid_state=1&amp;channel=iphone&amp;price_without_closed_user_group=3700&amp;tm_place_name=Angeles&amp;deeplink_data=eyJmaWVsZHMiOnsic2lnbmF0dXJlIjoiYzNhZmEwZWM0ZGIyYjZmNTI3OTkxMDVmZTgwNzBkNWQiLCJibG9ja19pZCI6IjczMjY3MTAxXzI3ODU2NTk1M18wXzQyXzAifX0%3D&amp;utid=fe11fcdc-522d-a68a-385c-72b17e1fecb1&amp;tm_stars=3&amp;client_id=skyscanner_app&amp;redirect_delay=1000&amp;price_policy=2&amp;pre_redirect_id=3cdd74ec-e6fb-aa63-ac99-028862d55621&amp;tm_city_code=CRKP&amp;max_price=4602&amp;guests=1&amp;request_id=3cdd74ec-e6fb-aa63-ac99-028862d55621&amp;tm_country_code=PH</t>
  </si>
  <si>
    <t>15.16411, 120.583299</t>
  </si>
  <si>
    <t>PJ Hotel, Narciso Street, Josefa Subdivision, Balibago, Amsic, Angeles, Central Luzon, 2009, Philippines</t>
  </si>
  <si>
    <t>PJ Inn Hotel</t>
  </si>
  <si>
    <t>https://www.google.com/maps/place/The+Glory+Hotel/data=!4m11!3m10!1s0x3396edbf4c6a5b99:0x15bc7b8fad721011!5m3!1s2026-03-01!4m1!1i2!8m2!3d15.1903232!4d120.5399123!16s%2Fg%2F11vc1kkfzt!19sChIJmVtqTL_tljMRERByrY97vBU?authuser=0&amp;hl=en&amp;rclk=1</t>
  </si>
  <si>
    <t>15.1903232, 120.5399123</t>
  </si>
  <si>
    <t>Hotel Stotsenberg, Gil Puyat Avenue, Air Force City, Mabalacat, Pampanga, Central Luzon, 2023, Philippines</t>
  </si>
  <si>
    <t>The Glory Hotel and Residence Clark Pampanga</t>
  </si>
  <si>
    <t>www.skyscanner.com.ph/hotel_deeplink/4.0/PH/en-US/PHP/h_ad/218721806/2026-03-05/2026-03-06/hotel/hotel/hotels?legacy_provider_id=22&amp;rooms=1&amp;closed_user_group=general&amp;hb_data=L-WvwiPqhIc13z9rwy3ZPGFQ3Z6qHnkCGQVujkSZ-m68H8yDVfr6McYtboa5-qgTGMXAKS67dKdc-I1JHpOrPw51ytr3nm72g-ZSVQqttAlEn4UMmXlUVHNRATJwans0cZpQWNxYJ0Fr0k8pWS8hdrRlpsYVGuoNArig7SZIkQW48FN38BzRLzpAGHu5LyfWuv1r0UNjNS_EW9QWvYme9FFz5jd6xItWtoHDVfomI8hljwSjmmD6jUBZftzcwJ0DcpFWzETcx8gh-lRQAf7HxIbsDeDj4cTnfFugNBNChTBIY_glL4GMQ6Ekh51SlN7zWGk-HVdyntQ_ZLdq-vSnIU703ljTlZXqdND3CIRde80HBkLMxyugRSWopNjRXn3EqCmU1oiNzIeFGqCEu-ss_WTfoZ3Mim7DpPUzc9IeK1JR&amp;q_datetime_utc=2026-03-05T14%3A31%3A19&amp;ticket_price=3803&amp;quote_id=-4607699419443712022&amp;utid_state=1&amp;channel=iphone&amp;price_without_closed_user_group=8484&amp;tm_place_name=Mabalacat&amp;deeplink_data=eyJmaWVsZHMiOnsic2lnbmF0dXJlIjoiOTMxNmFhMWMxYWIwNDYwNTIzZWNiN2JlMTg3YzFjMjAifSwidXJsIjoiaHR0cHM6Ly93d3cuYWdvZGEuY29tL3BhcnRuZXJzL3BhcnRuZXJzZWFyY2guYXNweD9jaWQ9MTg0NjM4MyZoaWQ9NTI1MzA4MTUmY3VycmVuY3k9UEhQJmNoZWNraW49MjAyNi0wMy0wNSZjaGVja291dD0yMDI2LTAzLTA2Jk51bWJlcm9mQWR1bHRzPTEmTnVtYmVyb2ZDaGlsZHJlbj0wJlJvb21zPTEmbWNpZD0zMzImbWFzdGVyUm9vbUlkPTEwODA3NjI3MTkmbXB0PVVsQllWM1l5TmtsUlNYcFlNMk12UmpsTE1sWlNNMEoxVnk4eVZteHVNa3BVS3pNNWFqRlpXSGxpUmxOVldrTjVTRzFuWTJjMlVqWmFla2g1VnpKb2REWm1TbEJXV1dSNGIwOHpPRmgzUFQwJlRvdGFsUHJpY2U9MzgwMi42MiZUb3RhbFRheD00NDIuMjkmVG90YWxGZWU9MzE4LjI0JlRvdGFsU3VyY2hhcmdlPTAmbWN1cj1QSFAifQ%3D%3D&amp;utid=d29bb643-67f1-20a9-3257-7825ba68103f&amp;tm_stars=4&amp;client_id=skyscanner_app&amp;price_policy=2&amp;pre_redirect_id=3bbb6608-cbb1-7d74-e06f-ec8b0bc28f76&amp;tm_city_code&amp;max_price=8400&amp;guests=1&amp;request_id=3bbb6608-cbb1-7d74-e06f-ec8b0bc28f76&amp;tm_country_code=PH</t>
  </si>
  <si>
    <t>15.1639742, 120.5759215</t>
  </si>
  <si>
    <t>At The Glory Hotel and Residence Clark Pampanga, exceptional service and top-notch amenities create a memorable experience for guests.Complimentary internet access is available in the hotel to ensure you stay connected during your visit.Complimentary parking is available for guests. At the hotel, utilize the convenient laundry service to maintain your preferred travel attire fresh, allowing you to pack lighter.Desire to unwind? Make the most of your visit at The Glory Hotel and Residence Clark Pampanga with accessible amenities such as daily housekeeping. Accommodations come equipped with all the conveniences required for a restful night's slumber.A selection of rooms feature linen service and air conditioning to ensure your comfort and convenience.A few accommodations at The Glory Hotel and Residence Clark Pampanga also include unique design elements like a balcony or terrace. A number of rooms feature television for guest amusement and enjoyment.In certain rooms, the hotel offers visitors access to a refrigerator, bottled water, a coffee or tea maker and instant coffee. In the hotel, certain guest bathrooms come equipped with essential bathroom amenities, such as a hair dryer and toiletries, ensuring a comfortable stay for guests. A delightful breakfast is the perfect way to begin your day, and at The Glory Hotel and Residence Clark Pampanga, you can always indulge in a scrumptious meal on-site.Allow your journey to be free from the pangs of hunger! On-site eateries offer delicious and accessible meal choices.At The Glory Hotel and Residence Clark Pampanga, guests can take pleasure in the delightful recreational amenities provided for their entertainment. Conclude your days in complete tranquility by visiting the massage situated precisely at the hotel.</t>
  </si>
  <si>
    <t>Bavarian Guest House</t>
  </si>
  <si>
    <t>https://www.google.com/maps/place/Swiss+Chalet+Hotel/data=!4m11!3m10!1s0x3396f277c06f0527:0x8d520827f46cd5f8!5m3!1s2026-03-01!4m1!1i2!8m2!3d15.1666705!4d120.5871753!16s%2Fg%2F1tctzz43!19sChIJJwVvwHfyljMR-NVs9CcIUo0?authuser=0&amp;hl=en&amp;rclk=1</t>
  </si>
  <si>
    <t>15.1666705, 120.5871753</t>
  </si>
  <si>
    <t>Swiss Chalet Hotel, Gloria Street, New Balibago, Balibago, Ninoy Aquino, Angeles, Central Luzon, 2009, Philippines</t>
  </si>
  <si>
    <t>Swiss Chalet Hotel</t>
  </si>
  <si>
    <t>https://www.google.com/maps/place/Emmaus+Condotel%28%EC%97%A0%EB%A7%88%EC%98%A4+%ED%98%B8%ED%85%94%29/data=!4m11!3m10!1s0x3396edabddbd670f:0x93baa95ac639611!5m3!1s2026-03-01!4m1!1i2!8m2!3d15.1700813!4d120.5861521!16s%2Fg%2F11sw6_7h9g!19sChIJD2e93avtljMREZZjrJWqOwk?authuser=0&amp;hl=en&amp;rclk=1</t>
  </si>
  <si>
    <t>15.1700813, 120.5861521</t>
  </si>
  <si>
    <t>3757, 3rd Street, New Balibago, Balibago, Angeles, Central Luzon, 2009, Philippines</t>
  </si>
  <si>
    <t>Emmaus Condotel(ÃƒÆ’Ã†â€™Ãƒâ€šÃ‚Â¬ÃƒÆ’Ã‚Â¢ÃƒÂ¢Ã¢â‚¬Å¡Ã‚Â¬ÃƒÂ¢Ã¢â€šÂ¬Ã‚ÂÃƒÆ’Ã¢â‚¬Å¡Ãƒâ€šÃ‚Â ÃƒÆ’Ã†â€™Ãƒâ€šÃ‚Â«ÃƒÆ’Ã¢â‚¬Å¡Ãƒâ€šÃ‚Â§ÃƒÆ’Ã¢â‚¬Â¹ÃƒÂ¢Ã¢â€šÂ¬Ã‚Â ÃƒÆ’Ã†â€™Ãƒâ€šÃ‚Â¬ÃƒÆ’Ã¢â‚¬Â¹Ãƒâ€¦Ã¢â‚¬Å“ÃƒÆ’Ã¢â‚¬Å¡Ãƒâ€šÃ‚Â¤ ÃƒÆ’Ã†â€™Ãƒâ€šÃ‚Â­ÃƒÆ’Ã¢â‚¬Â¹Ãƒâ€¦Ã¢â‚¬Å“ÃƒÆ’Ã¢â‚¬Å¡Ãƒâ€šÃ‚Â¸ÃƒÆ’Ã†â€™Ãƒâ€šÃ‚Â­ÃƒÆ’Ã‚Â¢ÃƒÂ¢Ã¢â‚¬Å¡Ã‚Â¬Ãƒâ€šÃ‚Â¦ÃƒÆ’Ã‚Â¢ÃƒÂ¢Ã¢â‚¬Å¡Ã‚Â¬Ãƒâ€šÃ‚Â)</t>
  </si>
  <si>
    <t>https://www.google.com/maps/place/Boomerang+Hotel/data=!4m11!3m10!1s0x3396f280adcf20e1:0xbde4285336728124!5m3!1s2026-03-01!4m1!1i2!8m2!3d15.1648984!4d120.57345!16s%2Fg%2F1hfc19msk!19sChIJ4SDPrYDyljMRJIFyNlMo5L0?authuser=0&amp;hl=en&amp;rclk=1</t>
  </si>
  <si>
    <t>15.1648984, 120.57345</t>
  </si>
  <si>
    <t>Sierra Madre Street, Purok 3, Amsic, Angeles, Central Luzon, 2009, Philippines</t>
  </si>
  <si>
    <t>Boomerang Hotel</t>
  </si>
  <si>
    <t>www.skyscanner.com.ph/hotel_deeplink/4.0/PH/en-US/PHP/h_ad/139441564/2026-03-02/2026-03-03/hotel/hotel/hotels?legacy_provider_id=22&amp;rooms=1&amp;hb_data=KnlgoQx9WuqlcQpxmuKBGUjUfOJ5mwwTaef-urw9weoNTDjQCZILl6jRnIYWZUhwQP6JFTAT5DNqcOlYaHU5aohbV2v66j6yb5lfntqyvTxm_Rej9I8sqsMpAjpx8j3mE8dOVWq7WF1ubhAQs9aldUyYaZINNTcX5KxWfFNWQUVJkbcjXcpZXXvfXrdVqeqrqoYBDQERTh2923geRN9rU5feH02GNvT7CI_qaBxcParwZ5qKEjtCxxJdWtz0ITLRzLQTthB7uhtbnMZeaFMtj4ANQlx9f0LcyQbfawrtGllYYoxxQEp6HcOb4NqBMjlenZL8HEypxRdMfso3vxaOCpFhTbFTGJoTCIxUGCP9jRZIqXgh99ZTPSfJ5PqOfO9RV1acTOcEbrnrBo5V1XbpassR5hQ2Uk-Zll5xTPHDf-vF&amp;q_datetime_utc=2026-03-02T00%3A35%3A57&amp;ticket_price=1312&amp;quote_id=-4481409026887287335&amp;utid_state=1&amp;channel=iphone&amp;tm_place_name=Angeles&amp;deeplink_data=eyJmaWVsZHMiOnsic2lnbmF0dXJlIjoiZDc1MmVkODk2M2M2ZmViY2JlOGQ4NTc4M2JhNmRkZWQifSwidXJsIjoiaHR0cHM6Ly93d3cuYWdvZGEuY29tL3BhcnRuZXJzL3BhcnRuZXJzZWFyY2guYXNweD9jaWQ9MTg0NjM4MyZoaWQ9NzYxNjAwJmN1cnJlbmN5PVBIUCZjaGVja2luPTIwMjYtMDMtMDImY2hlY2tvdXQ9MjAyNi0wMy0wMyZOdW1iZXJvZkFkdWx0cz0xJk51bWJlcm9mQ2hpbGRyZW49MCZSb29tcz0xJm1jaWQ9MzMyJm1hc3RlclJvb21JZD0zNTI0ODc0Jm1wdD1UWGxhTVVSdVNFVk5PVzVPTm1scmNGUmliR2hhTVcxT1RVTTFUa3h6ZDNaWmJpOUtTbVZPZUZkMVVDOTNiMUpIUkZKd1QwdDJjV1IwZEdGaFlreFJZaTlHYVc1NmJFRkVhbFJqY0EmVG90YWxQcmljZT0xMzExLjc1JlRvdGFsVGF4PTE0MC41NCZUb3RhbEZlZT0wLjAwJlRvdGFsU3VyY2hhcmdlPTAmbWN1cj1QSFAifQ%3D%3D&amp;utid=b00cea4d-6e92-b2cb-7ac4-bf6a826d1367&amp;tm_stars=3&amp;client_id=skyscanner_app&amp;redirect_delay=1000&amp;price_policy=2&amp;pre_redirect_id=ab693246-4076-eeb4-9a3f-c944788d1e16&amp;tm_city_code=CRKP&amp;max_price=2318&amp;guests=1&amp;request_id=ab693246-4076-eeb4-9a3f-c944788d1e16&amp;tm_country_code=PH</t>
  </si>
  <si>
    <t>15.20512, 120.6483267</t>
  </si>
  <si>
    <t>Purok 5, San Pedro II, Camias, Magalang, Pampanga, Central Luzon, 2011, Philippines</t>
  </si>
  <si>
    <t>Le Verde Lodge</t>
  </si>
  <si>
    <t>www.skyscanner.com.ph/hotel_deeplink/4.0/PH/en-US/PHP/h_fd/218352297/2026-03-05/2026-03-06/hotel/hotel/hotels?legacy_provider_id=927050&amp;rooms=1&amp;closed_user_group=general&amp;hb_data=0lMQuhloihwt3UZ7C_rV1asSmH39AfXnFNcty5y7YHb-eBxXp727ktleMXN-hj1rdOHJH1GDOi0axHzTwiHxol3njq8SnoLoAdzvsq_HqM2bBlU-xHeCFMkSwfg5i6lfurnEVzpixO26w0TFIwk8-Qt2hbLR8X7SOHbA267u2PkH6NUgWQHVJNNgqGcHr03Ih3jWLzzt9wCTr0WcahoVhEYY0cMrWZFUb8DJXg3cssXAmDBXkCyjYW7O8_SXgPjWmjAqSKoRldrJ1fX7h25MLW1Gkwt6MoGxzHDwJhYKgx5MPAaV1XzOmbSjYNEi8VLShu3ihhR3jxLqPFrBnf1ElZmid-eDXTukEBId1bUV1c54x2E8FEmz1oXnnsIgd7sdynhkq-wTwoG41BpSsyje6lwVNcFnhzJxOOrS12YwLlGIRQ%3D%3D&amp;q_datetime_utc=2026-03-05T14%3A31%3A23&amp;ticket_price=1647&amp;quote_id=3703190189690161288&amp;utid_state=1&amp;channel=iphone&amp;price_without_closed_user_group=2419&amp;tm_place_name=Magalang&amp;deeplink_data=eyJmaWVsZHMiOnsic2lnbmF0dXJlIjoiNjI4MjBkODJiN2RkNzY1NDBhYzUzOTRjZDJhNjE1YWYifSwidXJsIjoiaHR0cHM6Ly9kZWFscy52aW8uY29tP3NpZz04ZDMwNDg1MmQzZjkxM2ZlYmE2MWYxOTM2ODg4MTk1MzMzMTU2ZDFkOWMzNTk2MWZlMTlhNjFjM2Y5NjczOWZjMmQzMTMwMzgzODMzMzQzMzM5MzkzOCZzaWctaXNzPW1ldGEmdHVybD1odHRwcyUzQSUyRiUyRnZpby5jb20lMkZIb3RlbCUyRlNlYXJjaCUzRmNoZWNrSW4lM0QyMDI2LTAzLTA1JTI2Y2hlY2tPdXQlM0QyMDI2LTAzLTA2JTI2Y3VycmVuY3klM0RQSFAlMjZlcHYlM0RNUzR5JTI2ZXNkJTNEbzZtd2RGVWlyeHNMT0dtOVVxT0duNUR6bGl0MnZsMHZjTXk3UFRXdm1hTWxTOXZLUUVXM21VUUhiOFhzSVNvZklvMXo4RkRsdG5ZUlhuMmY3QXRabFA0VDE0SkVJbWtzTnMyem1xMTgtU21GX040ZFYxd2lKOFklMjUzRCUyNmZvcmNlQ3VycmVuY3lDaGFuZ2UlM0QxJTI2Zm9yY2VMYW5ndWFnZUNoYW5nZSUzRDElMjZob3RlbElkJTNEMjA2ODY4MjglMjZsYWJlbCUzRHNyYyUyNTNEc2t5c2Nhbm5lciUyNTI2dWNvdW50cnklMjUzRFBIJTI1MjZ1ZGV2aWNlJTI1M0Rtb2JpbGUlMjUyNmhvdGVsJTI1M0QyMDY4NjgyOCUyNTI2ZGF5JTI1M0Q1JTI1MjZtb250aCUyNTNEMDMlMjUyNnllYXIlMjUzRDIwMjYlMjUyNmxvcyUyNTNEMSUyNTI2b2ZmZXJpZCUyNTNEb0lENWtVRDNIUzEwJTI1MjZwcmljZSUyNTNEMTY0Ni41NyUyNTI2Y3VycmVuY3klMjUzRFBIUCUyNTI2dXNlcmxhbmclMjUzRGVuJTI1MjZfdGglMjUzRGZmY2E1ODc2NDIyMGM0OTZjMzE3MDIzMGZjYmQwZDBmMTg4MDA4Yzk2Mzk1OTMyMyUyNTI2ZHRzJTI1M0QxNzcyNzIwNTE1JTI1MjZvbHV0JTI1M0QxNzcyNzIwNTEyJTI1MjZjYW5QYXlMYXRlciUyNTNEZmFsc2UlMjUyNnJlcXVlc3RVc2VyR3JvdXAlMjUzRCUyNTI2b2ZmZXJVc2VyR3JvdXAlMjUzRHB1YmxpYyUyNmxhbmclM0RlbiUyNm90aSUzRGJhblg2MzhzMlNnJTI2cHJlZmVycmVkUmF0ZSUzRDE2NDYuNTclMjZwcm9maWxlJTNEcjJkMm03M2tuOCUyNnJvb21zJTNEMSUyNnVzZXJDb3VudHJ5JTNEUEglMjZ1dG1fY2FtcGFpZ24lM0Rza3lzY2FubmVyJTI2dXRtX21lZGl1bSUzRGNwYyUyNnV0bV9zb3VyY2UlM0Rza3lzY2FubmVyIn0%3D&amp;utid=0fb86e88-b4ee-98b8-c1a9-f5ced9ce6435&amp;tm_stars=0&amp;client_id=skyscanner_app&amp;price_policy=2&amp;pre_redirect_id=93638dd9-b678-db86-160d-f32c1ed8fe25&amp;tm_city_code&amp;max_price=1647&amp;guests=1&amp;request_id=93638dd9-b678-db86-160d-f32c1ed8fe25&amp;tm_country_code=PH</t>
  </si>
  <si>
    <t>15.1650954, 120.5774887</t>
  </si>
  <si>
    <t>Magalang</t>
  </si>
  <si>
    <t>parking, wifi, air_conditioning, non-smoking, internet_access, express_check-in, express_check-out, games_room, luggage_storage, airport_shuttle</t>
  </si>
  <si>
    <t>Located within 15 miles of Kingsborough International Convention Center and 15 miles of LausGroup Event Center, Le Verde Lodge provides rooms with air conditioning and a private bathroom in Magalang.</t>
  </si>
  <si>
    <t>Madison Crown Hotel</t>
  </si>
  <si>
    <t>www.skyscanner.com.ph/hotel_deeplink/4.0/PH/en-US/PHP/h_bc/225416530/2026-03-02/2026-03-03/hotel/hotel/hotels?legacy_provider_id=13&amp;rooms=1&amp;closed_user_group=mobile&amp;hb_data=FeDCMmpGKa1igHd7Uy-KHCJ5gnGzsX7h8A2srlZlLvf7H-NYj5YXfaD3K-1UnY0T0UTKZ1xY54JWtl2VAET8N9vNdATxqCdtHZDPFem76FD6_QIYEZn1570n3MRtZQ8qb39FS07XE2h9Y8POf9Z_4daAHYnhrPJBhzHDd53g7U675k1jnD49abL8fkxZeslEG3ka6_StA7ThYMZS8hMKSNUmHoAhwd5ggJlLDD0XNUd07tdQF2SmuKGRmqjLqTiyKox3UOm2mdks21ORlSy_FqlqYnZ80tUHheeU9qEOkjUObu77ks9sKe9-qKwRdRO2M0MIS2kS1BrQtWm1ALosdXAdRP5UtDHN_IQk2IJi9S-UiOc2NDdz-qOKGLDBb1GbmHAXYMB_3bmeA2XUuZJ2AFCXqxWMsIperrOtVYosjudKPqI5a2s%3D&amp;q_datetime_utc=2026-03-02T00%3A36%3A03&amp;ticket_price=4899&amp;quote_id=2923457301872452772&amp;utid_state=1&amp;channel=iphone&amp;price_without_closed_user_group=6299&amp;tm_place_name=Angeles&amp;deeplink_data=eyJmaWVsZHMiOnsic2lnbmF0dXJlIjoiMjQyZTczOWRmZjQxNzYzYWYxM2U0ZGEzNDNhMzc3MDYiLCJibG9ja19pZCI6InYxX0NnRXRFSnpjQVJvb0NoMHlNREkyTFRBekxUQXlWREF3T2pBd09qQXdMakF3TUNzd056b3dNQkFCR044QktBRTRBU0lDQ0FFPV9Da2NJMHQzVHpRa1FBaUFDTUFKQUFVb05NelkxUkRFd01GQmZNVEF3VUZDNHVBTjZKR1ppT1RNM04yWmpMV1kzT0RZdE5HUTFNaTFpWmpjNUxUTTJNemszT1RkallXUTRPUklDQ0FFYUJDZ0NNQUVpQkFnQ0dBST0ifX0%3D&amp;utid=7fdd4071-be8d-6e2d-aad3-4be9b5ed278e&amp;tm_stars=4&amp;client_id=skyscanner_app&amp;redirect_delay=1000&amp;price_policy=2&amp;pre_redirect_id=a670c36e-4956-e0e1-5041-ac961ba1fc1d&amp;tm_city_code=CRKP&amp;max_price=6999&amp;guests=1&amp;request_id=a670c36e-4956-e0e1-5041-ac961ba1fc1d&amp;tm_country_code=PH</t>
  </si>
  <si>
    <t>15.1671304, 120.5943135</t>
  </si>
  <si>
    <t>San Pablo Street, Airwolf, Ninoy Aquino, Angeles, Central Luzon, 2009, Philippines</t>
  </si>
  <si>
    <t>Vincent Resort Hotel</t>
  </si>
  <si>
    <t>www.skyscanner.com.ph/hotel_deeplink/4.0/PH/en-US/PHP/h_xp/222986723/2026-03-02/2026-03-03/hotel/hotel/hotels?legacy_provider_id=1&amp;rooms=1&amp;closed_user_group=mobile&amp;hb_data=jo1EV9CUSDrCVhAJScDFeGpACMP6LFEpfxYvfgxHRAPctWECCh06NtSF8Si35LxxYqILDGZ6V7phk4HQxHgKpW-WB8HQPJLF16zLf8ggGLZ3DpQzw60hx30HlV6x4-RxX4Gmu6oQ9-10CXyvOhnEl4ReCtPjGAP-ov-JTM9prgoarwGHvi0jNWj2edZ-lZjZ-daWV7vdA6bCe5DMzpiH7Mtq6NI4pOD1Kh3282pRWrb69AF9TSBeBX1dJXFUUpCDwKyzQLFA9nxTfmrlTdYZWWEcHME%3D&amp;q_datetime_utc=2026-03-02T00%3A36%3A02&amp;ticket_price=1640&amp;quote_id=5172993915959193982&amp;utid_state=1&amp;channel=iphone&amp;price_without_closed_user_group=2134&amp;tm_place_name=Angeles&amp;deeplink_data=eyJmaWVsZHMiOnsic2lnbmF0dXJlIjoiMGQ5OTdhYTliYTE5N2ZkYzAyZTM0MDJlYTE4ZDdhMTgifSwidXJsIjoiaHR0cHM6Ly93d3cuZXhwZWRpYS5jb20ucGgvSG90ZWwtU2VhcmNoP3RwaWQ9NjgmbXBlPTE3NzI0MTAwMTEmZW5kRGF0ZT0yMDI2LTAzLTAzJmFkdWx0cz0xJmxvY2FsZT1lbl9VUyZjaGlkPTY2ZjM5NjNhLTNkMWYtNGJhYS1hMjc0LTYxYTdiOWJjMDM0ZSZlYXBpZD00NjIzMCZtY3RjPTMmc3RhcnREYXRlPTIwMjYtMDMtMDImbXBkPUdCUCZtcG49MzI1MTMxMDQyJmN1cnJlbmN5PUdCUCZyYXRlcGxhbmlkPTM5Njg2MjI0NCZtcG09MjQmbXBwPTEmbXBvPUVDJnNlbGVjdGVkPTEwNzIxNDE3OCZtcGI9My44MCZtcHE9MTkuMDEmbXBhPTE3LjI4In0%3D&amp;utid=45c25bcd-7101-6ec3-1aa2-adaf3baa54db&amp;tm_stars=0&amp;client_id=skyscanner_app&amp;redirect_delay=1000&amp;price_policy=2&amp;pre_redirect_id=9a8142b6-35d7-6291-189b-7b9f8aa1098b&amp;tm_city_code=CRKP&amp;max_price=4101&amp;guests=1&amp;request_id=9a8142b6-35d7-6291-189b-7b9f8aa1098b&amp;tm_country_code=PH</t>
  </si>
  <si>
    <t>15.162786, 120.5840016</t>
  </si>
  <si>
    <t>Janus, Narciso Street, Josefa Subdivision, Balibago, Amsic, Angeles, Central Luzon, 2009, Philippines</t>
  </si>
  <si>
    <t>Hidden Pearl Hotel Janus</t>
  </si>
  <si>
    <t>www.skyscanner.com.ph/hotel_deeplink/4.0/PH/en-US/PHP/h_xp/140102180/2026-03-02/2026-03-03/hotel/hotel/hotels?legacy_provider_id=1&amp;rooms=1&amp;closed_user_group=mobile&amp;hb_data=nW9BmPiECuJT0wGckQRGDPOQwicyaDl6mEBEgGinf54aYmKP5gcFHSd6H0yUowSWn7kL8128am8rj8wrSugQbheB976rlwIA75xNnXw3ZLhV1XdJxhXEwlyVawaPtaEj8rC8nRS5xAdLa85bucWT_aGkAdMECBp6C3MIfTcw2nJfj_2hFL4r3fQ-uGuGgwb5LF-HAgmvwnzDSYIyhnDQwgOQecVKaElyL_Su7Yr_HqGDh_JMJMtfc1oQ55hCypZ9kfqWRedGOPJnMfI4UeLMl1dvhP0%3D&amp;q_datetime_utc=2026-03-02T00%3A36%3A03&amp;ticket_price=964&amp;quote_id=-8412824929847084891&amp;utid_state=1&amp;channel=iphone&amp;price_without_closed_user_group=1070&amp;tm_place_name=Angeles&amp;deeplink_data=eyJmaWVsZHMiOnsic2lnbmF0dXJlIjoiZmJkYWQ3ZWMzOWYxYTIwZjE5MDVlZjNmOGZkZTc0YjIifSwidXJsIjoiaHR0cHM6Ly93d3cuZXhwZWRpYS5jb20ucGgvSG90ZWwtU2VhcmNoP3RwaWQ9NjgmbXBlPTE3NzI0MTAwMTEmZW5kRGF0ZT0yMDI2LTAzLTAzJmFkdWx0cz0xJmxvY2FsZT1lbl9VUyZjaGlkPTY2ZjM5NjNhLTNkMWYtNGJhYS1hMjc0LTYxYTdiOWJjMDM0ZSZlYXBpZD00NjIzMCZtY3RjPTMmc3RhcnREYXRlPTIwMjYtMDMtMDImbXBkPUdCUCZtcG49MjIwMjAwNTU3JmN1cnJlbmN5PUdCUCZyYXRlcGxhbmlkPTM4NjEyODM4MCZtcG09MjQmbXBwPTEmbXBvPUVDJnNlbGVjdGVkPTIyNjUzNTg0Jm1wYj0xLjMzJm1wcT0xMS4wNiZtcGE9MTEuMDYifQ%3D%3D&amp;utid=33b06cf7-23f7-d2a6-8f8b-0e9c1b046f79&amp;tm_stars=3&amp;client_id=skyscanner_app&amp;redirect_delay=1000&amp;price_policy=2&amp;pre_redirect_id=0639dd1a-e708-f043-f33c-26e52b57f4d3&amp;tm_city_code=CRKP&amp;max_price=1022&amp;guests=1&amp;request_id=0639dd1a-e708-f043-f33c-26e52b57f4d3&amp;tm_country_code=PH</t>
  </si>
  <si>
    <t>15.1674899, 120.5885842</t>
  </si>
  <si>
    <t>Balibago Hotel, 151, Walking Street, New Balibago, Balibago, Angeles, Central Luzon, 2009, Philippines</t>
  </si>
  <si>
    <t>Balibago Hotel</t>
  </si>
  <si>
    <t>www.skyscanner.com.ph/hotel_deeplink/4.0/PH/en-US/PHP/h_bc/179054052/2026-03-02/2026-03-03/hotel/hotel/hotels?legacy_provider_id=13&amp;rooms=1&amp;hb_data=3Mwcrf2hGgJqQ8MZ3m1eTUeg7F1WIZGcws5HGFxjfApabNDYZAeBwahKPigPt22tAz3j7SV67XXkJaNUKYsuIcBOSq6WqYDQuWp2d-lpxGeT5atGT5F_v1BDRIcXYueetEhsU49rT47RLOJl-nrWL7-ktozP6rxSs254cc-aRC6Oo1yWK9ACeQPTkwzBKnhXA2M3mEUrMpafkyiG2dURivUHkIOmCAY1uqZBGO7HjjalM65LSENa6P0JJaRVg9LGYOEB52Rdh07yVEN_xH-njkuOyRtm9WtwnpzLp6jgM4Lc2VzVJgHpp-1HZmDTnLo-xIZAI674q0stpWm_tIFJL0L2QkBffpBnoRjnPzBQqKdHZNIwiWAdFkWtTYOOm9wjVrxomN1S9xAO5xZxXQQXguh_qwHccQZp9OmSR6XdmYPLCpUw&amp;q_datetime_utc=2026-03-02T00%3A36%3A06&amp;ticket_price=2356&amp;quote_id=828086979552849345&amp;utid_state=1&amp;channel=iphone&amp;tm_place_name=Angeles&amp;deeplink_data=eyJmaWVsZHMiOnsic2lnbmF0dXJlIjoiZjYxZTQ5NmI0YjQ2NDZlM2FkNzAxZTdiZjA0NWZhZTMiLCJibG9ja19pZCI6InYxX0NnRXRFTXdDR2lnS0hUSXdNall0TURNdE1ESlVNREE2TURBNk1EQXVNREF3S3pBM09qQXdFQUVZM3dFb0FUZ0JJZ0lJQVE9PV9DaU1JaXQ2QjV3TVFBaUJzS1BUZHRSVXdBa29OTXpZMVJERXdNRkJmTVRBd1VGQ1lCUklDQ0FFYUJDZ0NNQUVpQkFnQ0dBST0ifX0%3D&amp;utid=712b7378-0b96-f002-9f23-8f03272aac15&amp;tm_stars=0&amp;client_id=skyscanner_app&amp;redirect_delay=1000&amp;price_policy=2&amp;pre_redirect_id=cdd238c0-96ae-db98-b8c8-62ef9c475678&amp;tm_city_code=CRKP&amp;max_price=2800&amp;guests=1&amp;request_id=cdd238c0-96ae-db98-b8c8-62ef9c475678&amp;tm_country_code=PH</t>
  </si>
  <si>
    <t>15.1650476, 120.5914535</t>
  </si>
  <si>
    <t>Balibago Waterworks System Inc., Arayat Street, San Miguel, Subic, Ninoy Aquino, Angeles, Central Luzon, 2009, Philippines</t>
  </si>
  <si>
    <t>wifi, air_conditioning, non-smoking, internet_access, 24-hour_front_desk_service, smoking_areas, multilingual_staff, room_service, restaurant, bar, television, desk, shower, airport_shuttle</t>
  </si>
  <si>
    <t>The Colonial Residences - Angeles</t>
  </si>
  <si>
    <t>https://www.google.com/maps/place/Queens+Hotel+Angeles+City/data=!4m11!3m10!1s0x3396f2778bc2d073:0xf145f35ac5bd22a9!5m3!1s2026-03-01!4m1!1i2!8m2!3d15.166334!4d120.585712!16s%2Fg%2F1v82zmd6!19sChIJc9DCi3fyljMRqSK9xVrzRfE?authuser=0&amp;hl=en&amp;rclk=1</t>
  </si>
  <si>
    <t>15.166334, 120.585712</t>
  </si>
  <si>
    <t>RBI Steak House, Constine Street, New Balibago, Balibago, Ninoy Aquino, Angeles, Central Luzon, 2024, Philippines</t>
  </si>
  <si>
    <t>Queens Hotel Angeles City</t>
  </si>
  <si>
    <t>www.skyscanner.com.ph/hotel_deeplink/4.0/PH/en-US/PHP/h_ad/134601563/2026-03-02/2026-03-03/hotel/hotel/hotels?legacy_provider_id=22&amp;rooms=1&amp;hb_data=h8Evo1mfVXZGojgSpYgEF6G_tOzz1dlwxOYxc0LCvWF1B1WWlwp9tEOthhBr9DaX8nxeL92FoSnOoiWm04TBUiqUyNQrt3XUjUWrilqMdQQ-Z5EcpTkxrEsyXsV2exocqXCLvlZwaXcs-zkdvzha1rHV0s5aBmU91Kk9KsBMSjMkgve9ucbAlCEFkUFWW2HbNFsbAK7zwqnKnjUg9DPdcYpdUulmahmsLKifeasV35ihKmiLLPKfJzPFR1j6lVokGs5s3uRT6N2Z89q39j1t2gbhq2j7L1BnRuA2oVCqhu9Ybxrae_yBTC5fNwhfFAWi3eTRmzIG4ekjMpmYOMEW5wk_HNM_BEJlJUzzGCz1umKcA7_HnMZ7uzIwab2-luN6io6T263kE1nFg_xcJdE9SsS0wCv5E4kb-7BbfzK-DjE3&amp;q_datetime_utc=2026-03-02T00%3A36%3A07&amp;ticket_price=2747&amp;quote_id=3491606549255705166&amp;utid_state=1&amp;channel=iphone&amp;tm_place_name=Angeles&amp;deeplink_data=eyJmaWVsZHMiOnsic2lnbmF0dXJlIjoiY2IxNTk4NTExNWFkYWYzODc0MTU5MzY3YmE5ODA4MWYifSwidXJsIjoiaHR0cHM6Ly93d3cuYWdvZGEuY29tL3BhcnRuZXJzL3BhcnRuZXJzZWFyY2guYXNweD9jaWQ9MTg0NjM4MyZoaWQ9NzA2NDYwJmN1cnJlbmN5PVBIUCZjaGVja2luPTIwMjYtMDMtMDImY2hlY2tvdXQ9MjAyNi0wMy0wMyZOdW1iZXJvZkFkdWx0cz0xJk51bWJlcm9mQ2hpbGRyZW49MCZSb29tcz0xJm1jaWQ9MzMyJm1hc3RlclJvb21JZD0zMjUyNjQxJm1wdD1jRE5KUlhkWFZYWTBWSHB0U2pacGNXRlJMekF4UkVoV1ZtTkxkbEJ2WW5sUVJsSkJSRUpLWmtsUlkxcEVUV0pFSzJrdmIwOHpRamRDVTBsbVEyNXZlSEZYWW1sTVMyMDBVemg0WXcmVG90YWxQcmljZT0yNzQ2LjYzJlRvdGFsVGF4PTI5NC4yOCZUb3RhbEZlZT0wLjAwJlRvdGFsU3VyY2hhcmdlPTAmbWN1cj1QSFAifQ%3D%3D&amp;utid=1ec883fd-8446-a22b-9d3a-3b5267be910d&amp;tm_stars=4&amp;client_id=skyscanner_app&amp;redirect_delay=1000&amp;price_policy=2&amp;pre_redirect_id=bb0450e4-edc0-0bc3-20c3-77ecf1416922&amp;tm_city_code=CRKP&amp;max_price=3491&amp;guests=1&amp;request_id=bb0450e4-edc0-0bc3-20c3-77ecf1416922&amp;tm_country_code=PH</t>
  </si>
  <si>
    <t>15.1650966, 120.5842132</t>
  </si>
  <si>
    <t>1362, Elisa Street, San Miguel, Balibago, Ninoy Aquino, Angeles, Central Luzon, 2009, Philippines</t>
  </si>
  <si>
    <t>Casa Del Roque</t>
  </si>
  <si>
    <t>https://www.google.com/maps/place/Bluewing+Hotel+Angeles+powered+by+Cocotel/data=!4m11!3m10!1s0x3396f27afe5577fd:0xcd44e57c32df1684!5m3!1s2026-03-01!4m1!1i2!8m2!3d15.1635786!4d120.5757888!16s%2Fg%2F11ltxr9ln0!19sChIJ_XdV_nryljMRhBbfMnzlRM0?authuser=0&amp;hl=en&amp;rclk=1</t>
  </si>
  <si>
    <t>15.1635786, 120.5757888</t>
  </si>
  <si>
    <t>Halo hotel, Bonifacio Street, Amsic, Angeles, Central Luzon, 2009, Philippines</t>
  </si>
  <si>
    <t>Bluewing Hotel Angeles powered by Cocotel</t>
  </si>
  <si>
    <t>www.skyscanner.com.ph/hotel_deeplink/4.0/PH/en-US/PHP/h_xp/213695599/2026-03-02/2026-03-03/hotel/hotel/hotels?legacy_provider_id=1&amp;rooms=1&amp;closed_user_group=mobile&amp;hb_data=s5AHbcEG4-4uyIZu_BMR4_-sBVim_jn5iDiuC2y358UpDZmoQi_Dw663xc-NnU3FbssCiKdlPKgVCLinX5u0RmUFelfH5I-L5g9m15wdllc97OSAB9pWwXISS5G2zKz2IBZDZ_zc195cbkui-5DEOnqjfkAYyLRLr_ujbWo54QdmJ7EhxdvL7uFCQCxzrW6dcuT8RFxQOarHyLvlONw2JieSMddb_EQDBU0Y3rK6RCLab4jwhwgPLHtbhYh1b1gWNr1cR0jh3pQY6wBPZ52KAGEk4gs%3D&amp;q_datetime_utc=2026-03-02T00%3A36%3A13&amp;ticket_price=1515&amp;quote_id=-6005946403870131196&amp;utid_state=1&amp;channel=iphone&amp;price_without_closed_user_group=2368&amp;tm_place_name=Angeles&amp;deeplink_data=eyJmaWVsZHMiOnsic2lnbmF0dXJlIjoiODYyNmVlYzRiNTNiNzE4OTMxY2Y0OTIyOWRmMmJkYmIifSwidXJsIjoiaHR0cHM6Ly93d3cuZXhwZWRpYS5jb20ucGgvSG90ZWwtU2VhcmNoP3RwaWQ9NjgmbXBlPTE3NzI0MTAwMTEmZW5kRGF0ZT0yMDI2LTAzLTAzJmFkdWx0cz0xJmxvY2FsZT1lbl9VUyZjaGlkPTY2ZjM5NjNhLTNkMWYtNGJhYS1hMjc0LTYxYTdiOWJjMDM0ZSZlYXBpZD00NjIzMCZtY3RjPTMmc3RhcnREYXRlPTIwMjYtMDMtMDImbXBkPUdCUCZtcG49MzI1NDU3MTYyJmN1cnJlbmN5PUdCUCZyYXRlcGxhbmlkPTM5ODExNDQ3OCZtcG09MjQmbXBwPTEmbXBvPUVDJnNlbGVjdGVkPTEwOTMyODQwNiZtcGI9Mi4wOSZtcHE9MTcuMzkmbXBhPTE3LjM5In0%3D&amp;utid=276c8da3-0f19-c5dc-c9e9-802e72405b09&amp;tm_stars=2&amp;client_id=skyscanner_app&amp;redirect_delay=1000&amp;price_policy=2&amp;pre_redirect_id=a7908497-2021-6d6a-5d9f-33b570f0c757&amp;tm_city_code=CRKP&amp;max_price=5357&amp;guests=1&amp;request_id=a7908497-2021-6d6a-5d9f-33b570f0c757&amp;tm_country_code=PH</t>
  </si>
  <si>
    <t>15.1665705, 120.5879751</t>
  </si>
  <si>
    <t>1888, Vian Street, New Balibago, Balibago, Angeles, Central Luzon, 2009, Philippines</t>
  </si>
  <si>
    <t>parking, wifi, air_conditioning, non-smoking, internet_access, 24-hour_front_desk_service, smoking_areas, massage, room_service, television, desk, shower</t>
  </si>
  <si>
    <t>Pacific Breeze Hotel &amp; Resort</t>
  </si>
  <si>
    <t>www.skyscanner.com.ph/hotel_deeplink/4.0/PH/en-US/PHP/h_bc/134613592/2026-03-02/2026-03-03/hotel/hotel/hotels?legacy_provider_id=13&amp;rooms=1&amp;closed_user_group=general&amp;hb_data=9Dzx8HhpaxAwAu54pHmFYFGpsC3soKN1lRIg0KUG6hHf9LqeyReOJn0tAAiSYQ1r0sBoNKxv5ltQAfnrtCg1DfjbH06Qt4VgVZo7stmJseWQFhDjNqq812YzWD1JJW8y75ZeNwnFxbxovIYf-U3trT6OBGRtknE-zggrUhoKwcKcjqgF-ODLneN_jjPIIcXyUQa-D7OVBsRoauetAj2W084d0Nxt54ZO1-BNBVuNF9kJ-SGRDy94ZRz3nk5aZA6Vu7BeiG6Db3OZQ4kpJdKYOIobJPrDOaM9V5ele4ZBx6xDaZ9tOVAnEYub0uL7ggOH10IKzu9OxPluxouNNGKc7MDwqxEfPzPAPGX86tIrEc6rxeNAn_zXAMA1WN1foj3_vKp_vCktfpitBT7IwZe_yGkRQFk8LyFm6E2BQarmjWHKRYUZKq4%3D&amp;q_datetime_utc=2026-03-02T00%3A36%3A13&amp;ticket_price=3201&amp;quote_id=-2475084276277322758&amp;utid_state=1&amp;channel=iphone&amp;price_without_closed_user_group=3000&amp;tm_place_name=Angeles&amp;deeplink_data=eyJmaWVsZHMiOnsic2lnbmF0dXJlIjoiZWFkMjNkMzBlNjAzODUzZTRjODMxNTAxM2Y3NzUyNGIiLCJibG9ja19pZCI6InYxX0NnRXRFTXdDR2lnS0hUSXdNall0TURNdE1ESlVNREE2TURBNk1EQXVNREF3S3pBM09qQXdFQUVZM3dFb0FUZ0JJZ0lJQVE9PV9DaDRJMXZQaEF4QUNJQUlvL011Q0REQUNTZ2t6UkRGT1h6RXdNRkJRbUFVU0FnZ0JHZ1FvQWpBQklnUUlBaGdDIn19&amp;utid=6d65d848-350e-3164-0ffc-a9fdd5d99523&amp;tm_stars=3&amp;client_id=skyscanner_app&amp;redirect_delay=1000&amp;price_policy=2&amp;pre_redirect_id=c973f09c-8f24-c6cf-3e7d-05eabce53aeb&amp;tm_city_code=CRKP&amp;max_price=5500&amp;guests=1&amp;request_id=c973f09c-8f24-c6cf-3e7d-05eabce53aeb&amp;tm_country_code=PH</t>
  </si>
  <si>
    <t>15.1659889, 120.5702209</t>
  </si>
  <si>
    <t>Mount Makulot Street, Amsic, Angeles, Central Luzon, 2009, Philippines</t>
  </si>
  <si>
    <t>Red Planet Clark Angeles City</t>
  </si>
  <si>
    <t>www.skyscanner.com.ph/hotel_deeplink/4.0/PH/en-US/PHP/h_xp/134505509/2026-03-02/2026-03-03/hotel/hotel/hotels?legacy_provider_id=1&amp;rooms=1&amp;closed_user_group=mobile&amp;hb_data=u25DM2nS-yOu3UJMNXW4bGrGXsEyH0u10YZ42Tp8xOTv9I4jtquI54Xp0n2Zuf-hq-Y507MHAQpARc1xHDtC7vlnEnrSfn1iZNvoW50zqIeNkhnERS3Nx0ScblW7g8jgRpW-4R0etk6XL7BeWSZDVXqy8v4BtCfE_oCwqirWqFK9ddb1VaA9hbskDIgByWZ4-EN-VxcdONILIxdZeNXfT-bPnJ2LLLWZ6Ha4rb90n_xQsaqr-6vJ6C4U27dFM4UsbkfJKK0LWh2Zwex2E0lwqhDc-Nk%3D&amp;q_datetime_utc=2026-03-02T00%3A36%3A13&amp;ticket_price=1756&amp;quote_id=1660842682814149805&amp;utid_state=1&amp;channel=iphone&amp;price_without_closed_user_group=2342&amp;tm_place_name=Angeles&amp;deeplink_data=eyJmaWVsZHMiOnsic2lnbmF0dXJlIjoiYWYxNzVmMjcwMTU3MGYyZGNlMmI4MTA4ZjdmNDBlZmIifSwidXJsIjoiaHR0cHM6Ly93d3cuZXhwZWRpYS5jb20ucGgvSG90ZWwtU2VhcmNoP3RwaWQ9NjgmbXBlPTE3NzI0MTAwMTEmZW5kRGF0ZT0yMDI2LTAzLTAzJmFkdWx0cz0xJmxvY2FsZT1lbl9VUyZjaGlkPTY2ZjM5NjNhLTNkMWYtNGJhYS1hMjc0LTYxYTdiOWJjMDM0ZSZlYXBpZD00NjIzMCZtY3RjPTMmc3RhcnREYXRlPTIwMjYtMDMtMDImbXBkPUdCUCZtcG49MjAwMjQ1NDc1JmN1cnJlbmN5PUdCUCZyYXRlcGxhbmlkPTIyODEzOTM2OSZtcG09MjQmbXBwPTEmbXBvPUVDJnNlbGVjdGVkPTQ2OTE5NzQmbXBiPTIuNDImbXBxPTIwLjE2Jm1wYT0yMC4xNiJ9&amp;utid=536aa206-4094-e3de-e3f2-c5a6aa4c8e0e&amp;tm_stars=3&amp;client_id=skyscanner_app&amp;redirect_delay=1000&amp;price_policy=2&amp;pre_redirect_id=bdc22d45-7ffd-e425-3fbc-89252166d7b7&amp;tm_city_code=CRKP&amp;max_price=1756&amp;guests=1&amp;request_id=bdc22d45-7ffd-e425-3fbc-89252166d7b7&amp;tm_country_code=PH</t>
  </si>
  <si>
    <t>15.1662656, 120.5869877</t>
  </si>
  <si>
    <t>Central Park Tower Resort, Lourdes Street, New Balibago, Balibago, Ninoy Aquino, Angeles, Central Luzon, 2024, Philippines</t>
  </si>
  <si>
    <t>Central Park Tower</t>
  </si>
  <si>
    <t>www.skyscanner.com.ph/hotel_deeplink/4.0/PH/en-US/PHP/h_h1/134541507/2026-03-02/2026-03-03/hotel/hotel/hotels?legacy_provider_id=927111&amp;rooms=1&amp;closed_user_group=mobile&amp;hb_data=zxEXz37P3smubXbNeP9tI_Dl28rxKdDg2VrXr_TvFpv83eEAUCwKpiQthYUZ2NAVexT79DvAFwyvhf7W4SgM0-iF-q8_AjweWuHhvH-2f8Xi4WHSRkUdvPL0DO9_z-Ov-sOVmXXKpz5r9xMEkyK485OBa781eEiAQA1Z3udULKAVSfs7DwPIua47OCxjalrPqN7jkXBAXf1DGGaHl_J_jPEGl699Glw16cWk5djF9tknimLSSN91e9F7seL8kVcQS9qGLQfbXSncV0L2URIzKL1y7gs%3D&amp;q_datetime_utc=2026-03-02T00%3A36%3A14&amp;ticket_price=4700&amp;quote_id=8819622081951566952&amp;utid_state=1&amp;channel=iphone&amp;price_without_closed_user_group=7639&amp;tm_place_name=Angeles&amp;deeplink_data=eyJmaWVsZHMiOnsic2lnbmF0dXJlIjoiNGIxYTJiOWUyNTI1NjU1OWQ5NmUyNzlhNjgxMDkzODMifSwidXJsIjoiaHR0cHM6Ly9waC5ob3RlbHMuY29tL0hvdGVsLVNlYXJjaD90cGlkPTMyMTQmbXBlPTE3NzI0MTAwMTEmZW5kRGF0ZT0yMDI2LTAzLTAzJmFkdWx0cz0xJmxvY2FsZT1lbl9QSCZjaGlkPTM3ODBhM2FmLWJlYzktNDI4Ni1hOTE3LThjOWNlYTNiOGNhNCZlYXBpZD00NCZtY3RjPTMmc3RhcnREYXRlPTIwMjYtMDMtMDImbXBkPVBIUCZtcG49MjAxMjM4OTMwJmN1cnJlbmN5PVBIUCZyYXRlcGxhbmlkPTIwNTg5MjU0NiZtcG09MjQmbXBwPTEmbXBvPUVDJnNlbGVjdGVkPTEyMDczNzA5Jm1wYj01MDMuNTcmbXBxPTQxOTYuNDMmbXBhPTQxOTYuNDMifQ%3D%3D&amp;utid=ff174367-f81a-78b8-ad6d-5508b45b4f0b&amp;tm_stars=4&amp;client_id=skyscanner_app&amp;redirect_delay=1000&amp;price_policy=2&amp;pre_redirect_id=856aed06-5c37-3c08-07ff-55f5423e2f67&amp;tm_city_code=CRKP&amp;max_price=6903&amp;guests=1&amp;request_id=856aed06-5c37-3c08-07ff-55f5423e2f67&amp;tm_country_code=PH</t>
  </si>
  <si>
    <t>15.1688068, 120.6008228</t>
  </si>
  <si>
    <t>Cruz Avenue, Don Bonifacio Subdivision, Angeles, Central Luzon, 2024, Philippines</t>
  </si>
  <si>
    <t>B Hotels Angeles City</t>
  </si>
  <si>
    <t>www.skyscanner.com.ph/hotel_deeplink/4.0/PH/en-US/PHP/h_h1/162606616/2026-03-02/2026-03-03/hotel/hotel/hotels?legacy_provider_id=927111&amp;rooms=1&amp;closed_user_group=mobile&amp;hb_data=p14b3t3JCvNB4eaRzR2SLc_nwiDcYLRkUxj60CTWh7QgseQuPTi8Z6BM4BDGMV69fISGnBzO6ihFX5z97DF9LkfLo348ar0wkpOCdNTADVTZZ_7YrxrGnPP7EragmsnUIQWUFcVtoAIBZBkykxXVtrC6pKmJkJR5okkmDwVRzq_PkKI8mbn2E-7WpJ0pxBOHv9cnDL-VpWm8umaM_PkmQFTw4sBtmRd1rYIbSHvaKsrtJL9DXsPgd1nyn9nJli2MTmgegyYH2mfy5pc36Fz6W4xBi30%3D&amp;q_datetime_utc=2026-03-02T00%3A36%3A14&amp;ticket_price=2764&amp;quote_id=7765893095425496541&amp;utid_state=1&amp;channel=iphone&amp;price_without_closed_user_group=4319&amp;tm_place_name=Angeles&amp;deeplink_data=eyJmaWVsZHMiOnsic2lnbmF0dXJlIjoiY2EwYWE1NjQzMzc1ZTRjOTJiYjFmYjE3YWMwYjA5OWMifSwidXJsIjoiaHR0cHM6Ly9waC5ob3RlbHMuY29tL0hvdGVsLVNlYXJjaD90cGlkPTMyMTQmbXBlPTE3NzI0MTAwMTEmZW5kRGF0ZT0yMDI2LTAzLTAzJmFkdWx0cz0xJmxvY2FsZT1lbl9QSCZjaGlkPTM3ODBhM2FmLWJlYzktNDI4Ni1hOTE3LThjOWNlYTNiOGNhNCZlYXBpZD00NCZtY3RjPTMmc3RhcnREYXRlPTIwMjYtMDMtMDImbXBkPVBIUCZtcG49MzI2ODUwMDc2JmN1cnJlbmN5PVBIUCZyYXRlcGxhbmlkPTQwMzAxNTI2MSZtcG09MjQmbXBwPTEmbXBvPUVDJnNlbGVjdGVkPTExNzQ3MzQzMSZtcGI9NDk4LjQ1Jm1wcT0yNDkyLjI3Jm1wYT0yMjY1LjcwIn0%3D&amp;utid=c3a416a8-3e1d-ee0a-9f29-bcc9318daba7&amp;tm_stars=3&amp;client_id=skyscanner_app&amp;redirect_delay=1000&amp;price_policy=2&amp;pre_redirect_id=49c68434-df38-504d-b634-c452dacd34ab&amp;tm_city_code=CRKP&amp;max_price=4158&amp;guests=1&amp;request_id=49c68434-df38-504d-b634-c452dacd34ab&amp;tm_country_code=PH</t>
  </si>
  <si>
    <t>15.2257005, 120.6050456</t>
  </si>
  <si>
    <t>SMDC Cheerful Homes, Madapdap Resettlement, Paralayunan, Mabalacat, Pampanga, Central Luzon, 2010, Philippines</t>
  </si>
  <si>
    <t>parking, wifi, air_conditioning, non-smoking, internet_access, 24-hour_front_desk_service, smoking_areas, room_service, restaurant, meeting_facilities, television, desk, shower</t>
  </si>
  <si>
    <t>The Pink Place Pampanga</t>
  </si>
  <si>
    <t>https://www.google.com/maps/place/SureStay+Studio+by+Best+Western+Clarkview/data=!4m11!3m10!1s0x3396f381f4209573:0x457112c3a7cb101c!5m3!1s2026-03-01!4m1!1i2!8m2!3d15.1655505!4d120.5675203!16s%2Fg%2F11t7gxjg0f!19sChIJc5Ug9IHzljMRHBDLp8MScUU?authuser=0&amp;hl=en&amp;rclk=1</t>
  </si>
  <si>
    <t>15.1655505, 120.5675203</t>
  </si>
  <si>
    <t>Pinatubo Street, JosefaVille Subdivision II, Amsic, Angeles, Central Luzon, 2009, Philippines</t>
  </si>
  <si>
    <t>SureStay Studio by Best Western Clarkview</t>
  </si>
  <si>
    <t>www.skyscanner.com.ph/hotel_deeplink/4.0/PH/en-US/PHP/h_h1/213619831/2026-03-02/2026-03-03/hotel/hotel/hotels?legacy_provider_id=927111&amp;rooms=1&amp;closed_user_group=mobile&amp;hb_data=y1clv5hnrfGiWo4F7LGLuA7YHuCsQgApO_X9-y9tbbX_ajKTqZ1YbyOmNfvTjjjBg8Kgnu05nnGyoUw9W8cA5hMGpJ5IbFtgOxnBp_m5RhVuSlb1mwf7RkJJlBqmpGLmWNerrcO2SQ2JIpOTVVu5Cmh3HNhPrjQTBTHbUZPy6ugEPBWi0H5RSwq85EEZWMcMnNyD5U8aKJYhdmkqIdA_4botIwJZXKDkjD5m66NFbKkCF7THbR4Jssn3Z6ymuSfVfuUupupf8ypnsEw2V1O_aU3cRbs%3D&amp;q_datetime_utc=2026-03-02T00%3A36%3A16&amp;ticket_price=2745&amp;quote_id=-6615227600771833952&amp;utid_state=1&amp;channel=iphone&amp;price_without_closed_user_group=4500&amp;tm_place_name=Angeles&amp;deeplink_data=eyJmaWVsZHMiOnsic2lnbmF0dXJlIjoiNDdhZGFhYjk0OGEzYjFlYjZhMWU0OTE5M2NhZmVkM2YifSwidXJsIjoiaHR0cHM6Ly9waC5ob3RlbHMuY29tL0hvdGVsLVNlYXJjaD90cGlkPTMyMTQmbXBlPTE3NzI0MTAwMTEmZW5kRGF0ZT0yMDI2LTAzLTAzJmFkdWx0cz0xJmxvY2FsZT1lbl9QSCZjaGlkPTM3ODBhM2FmLWJlYzktNDI4Ni1hOTE3LThjOWNlYTNiOGNhNCZlYXBpZD00NCZtY3RjPTMmc3RhcnREYXRlPTIwMjYtMDMtMDImbXBkPVBIUCZtcG49MzIxMTc0ODMxJmN1cnJlbmN5PVBIUCZyYXRlcGxhbmlkPTM4Nzk3NDYzNSZtcG09MjQmbXBwPTEmbXBvPUVDJnNlbGVjdGVkPTg4NDkyNjExJm1wcT0yNzQ1LjAwJm1wYT0yNzQ1LjAwIn0%3D&amp;utid=c0f18635-0ca0-2be8-0161-f3ee0fc34691&amp;tm_stars=3&amp;client_id=skyscanner_app&amp;redirect_delay=1000&amp;price_policy=2&amp;pre_redirect_id=97581190-70d4-f32b-7a85-acccdaf8424b&amp;tm_city_code=CRKP&amp;max_price=4089&amp;guests=1&amp;request_id=97581190-70d4-f32b-7a85-acccdaf8424b&amp;tm_country_code=PH</t>
  </si>
  <si>
    <t>15.1698527, 120.5901921</t>
  </si>
  <si>
    <t>352, Batangas Street, New Balibago, Balibago, Angeles, Central Luzon, 2009, Philippines</t>
  </si>
  <si>
    <t>JM LODGE</t>
  </si>
  <si>
    <t>https://www.google.com/maps/place/VALENTINO%27S+HOTEL/data=!4m11!3m10!1s0x3396f277bc4a4c21:0xa302d49a758593cf!5m3!1s2026-03-01!4m1!1i2!8m2!3d15.1660049!4d120.5870271!16s%2Fg%2F1thg7zpl!19sChIJIUxKvHfyljMRz5OFdZrUAqM?authuser=0&amp;hl=en&amp;rclk=1</t>
  </si>
  <si>
    <t>15.1660049, 120.5870271</t>
  </si>
  <si>
    <t>Valentino's, Rosario Street, New Balibago, Balibago, Ninoy Aquino, Angeles, Central Luzon, 2024, Philippines</t>
  </si>
  <si>
    <t>VALENTINO'S HOTEL</t>
  </si>
  <si>
    <t>www.skyscanner.com.ph/hotel_deeplink/4.0/PH/en-US/PHP/h_ad/127792372/2026-03-02/2026-03-03/hotel/hotel/hotels?legacy_provider_id=22&amp;rooms=1&amp;hb_data=PfQ3MSp9izv4gDTcUTxYD_Yd2kkvYV_COQFXNkCSh0y3hPdeobmGS3lMXEJMuaAs20m-uIoxbQfaOgA8qT8nhcuOV3jNWy8rcJs-83bnZh5FVtf-CFsWI-FjS_YN_Wfk-oqYe1-bMrzhU67STtcE-FHFi6m3vNfLoIVC5w6uX3GCMmG812xGErYAfE8CcXzQwsgeEoSs6ScXvb_CGUOOz1bPdlLhm7fZnsh321_6EdSCvCGDj25xblTKvxj54eVkQt55q8v76b0msZBxsDCk3sKLsk9dzzxFrnwCacQ7Y-Fd3GJXTiIPxob3gErHA-v-723Mv0IFTrHKu9_PDmnLj594fEDgS8eud5WsbOGZiMAvYoXCjAmkjqLkDUWcajyZNtNF7vzpm7yQB-BDMzw581SjgX-JGsObgEhhdsVrFgr5&amp;q_datetime_utc=2026-03-02T00%3A36%3A20&amp;ticket_price=2146&amp;quote_id=8771586919058308140&amp;utid_state=1&amp;channel=iphone&amp;tm_place_name=Angeles&amp;deeplink_data=eyJmaWVsZHMiOnsic2lnbmF0dXJlIjoiNTI1MmY4Y2YwN2M4MWM0ZDdiMjU4NzdiMjkwMTc5NTQifSwidXJsIjoiaHR0cHM6Ly93d3cuYWdvZGEuY29tL3BhcnRuZXJzL3BhcnRuZXJzZWFyY2guYXNweD9jaWQ9MTg0NjM4MyZoaWQ9NTIyNDM2JmN1cnJlbmN5PVBIUCZjaGVja2luPTIwMjYtMDMtMDImY2hlY2tvdXQ9MjAyNi0wMy0wMyZOdW1iZXJvZkFkdWx0cz0xJk51bWJlcm9mQ2hpbGRyZW49MCZSb29tcz0xJm1jaWQ9MzMyJm1hc3RlclJvb21JZD0xMjkzOTIzMyZtcHQ9TVVkblFtOVJNRTlTYm5nNVpubzNhVUpoU1N0SlNWVTRTVWhHZEZZeU1uSnVUemhhTjNRNVRtSldPWG8xVlRsVVZuZHZheXRVUzFwSlVTOHhUMWxIYVhOVmEzUTFlVFk1YVdVeFlnJlRvdGFsUHJpY2U9MjE4My40OCZUb3RhbFRheD0zODUuMjAmVG90YWxGZWU9MzEyLjkyJlRvdGFsU3VyY2hhcmdlPTAmbWN1cj1QSFAifQ%3D%3D&amp;utid=99bf96ba-e4b5-2b11-106e-272a55a57213&amp;tm_stars=3&amp;client_id=skyscanner_app&amp;redirect_delay=1000&amp;price_policy=2&amp;pre_redirect_id=f020f229-cf16-514c-5244-bdd20599ee29&amp;tm_city_code=CRKP&amp;max_price=3530&amp;guests=1&amp;request_id=f020f229-cf16-514c-5244-bdd20599ee29&amp;tm_country_code=PH</t>
  </si>
  <si>
    <t>15.1736081, 120.5124194</t>
  </si>
  <si>
    <t>Hotel Seoul, Abacan Street, Clarks Hills Village, Mabalacat, Pampanga, Central Luzon, 2023, Philippines</t>
  </si>
  <si>
    <t>SwissÃ´tel Clark Philippines</t>
  </si>
  <si>
    <t>www.skyscanner.com.ph/hotel_deeplink/4.0/PH/en-US/PHP/h_ad/212396799/2026-03-05/2026-03-06/hotel/hotel/hotels?legacy_provider_id=22&amp;rooms=1&amp;closed_user_group=general&amp;hb_data=RKVGnMYyFM2wnp4gu3moT0FwzWao3Iy7C7orLm8t42Mm_rTIoDA0aN9iuKN0SyEooVCUcGdSdRmUFOYinuR1moH0sgiYf4Xkm0yHtuHE0-6GF5ux5hy2cKikN6QUtj-DxmqvCwGg39qJ4XuHeSFu3fdjlfkRYYxadPu_BowzCQ7MO5-YfCypXuvT6jxk29X4JYzwyBQS9PSrj1lhms3PMuKcVr5K1uF7mYuoFHXYovy4f_FSWZGcG3TA-S35LDT2MUHA63coGfqMknFKtFvV1mw9u4R392o-CGAdcfddBAHUIG8DkliWAYG7dNoSjyNA_BDCclVN-z37uCOuwzvrhu941p1Gp0_kBbSquvKlOV78X9AMZXdcDlkx43ziOSRp0oYTTE7q2LZLFaFr_ql2Zhs-5GreKAmGjJxmKC3m_T6M&amp;q_datetime_utc=2026-03-05T14%3A31%3A24&amp;ticket_price=11424&amp;quote_id=3204487285326777029&amp;utid_state=1&amp;channel=iphone&amp;price_without_closed_user_group=20553&amp;tm_place_name=Mabalacat&amp;deeplink_data=eyJmaWVsZHMiOnsic2lnbmF0dXJlIjoiM2NhZTMyZTZmNmY2OTNkNTZkM2RjOTFkODY3YzdkY2MifSwidXJsIjoiaHR0cHM6Ly93d3cuYWdvZGEuY29tL3BhcnRuZXJzL3BhcnRuZXJzZWFyY2guYXNweD9jaWQ9MTg0NjM4MyZoaWQ9MzAxOTUyNDcmY3VycmVuY3k9UEhQJmNoZWNraW49MjAyNi0wMy0wNSZjaGVja291dD0yMDI2LTAzLTA2Jk51bWJlcm9mQWR1bHRzPTEmTnVtYmVyb2ZDaGlsZHJlbj0wJlJvb21zPTEmbWNpZD0zMDM4Jm1hc3RlclJvb21JZD00NzQ0MjM5NzQmbXB0PU4yUm1lWEZvY1hVdlJqRXhlV3hvWlROc1JqbHZRWEp5TWk4cmRFWkpUV1JzSzFCTVVYSlpORFZTUjFGWWRIQnBLemh0Y0VWMk5VNDBVemN5Y2xwRmNEVjVlWFJ4YWpSS2RuQnFLMVYzUFQwJlRvdGFsUHJpY2U9MTE0MjQuMDAmVG90YWxUYXg9MTIyNC4wMCZUb3RhbEZlZT0wLjAwJlRvdGFsU3VyY2hhcmdlPTAmbWN1cj1QSFAifQ%3D%3D&amp;utid=11df1429-edb8-2010-2efe-d463eb2b85b1&amp;tm_stars=5&amp;client_id=skyscanner_app&amp;price_policy=2&amp;pre_redirect_id=4b23cb0f-2f43-0de3-8c2d-2556fa2e0db5&amp;tm_city_code&amp;max_price=16002&amp;guests=1&amp;request_id=4b23cb0f-2f43-0de3-8c2d-2556fa2e0db5&amp;tm_country_code=PH</t>
  </si>
  <si>
    <t>15.2043716, 120.5227643</t>
  </si>
  <si>
    <t>Swissotel Clark is a contemporary hotel located in Clark Freeport Zone in Pampanga. The impressive 22-storey building offers 372 elegant rooms and suites with contemporary Swiss style design that complements to the needs of the discerning leisure and business travelers. This international hotel will also offer an array of specialty restaurants, bars and cafes. The hotel includes a Casino, ten restaurants and bars, 5 meeting rooms, gym, spa, and a Swiss Executive Lounge.</t>
  </si>
  <si>
    <t>The Mansion</t>
  </si>
  <si>
    <t>https://www.google.com/maps/place/YES+GUEST+HOUSE/data=!4m11!3m10!1s0x3396ed0024b7c049:0xf9bac2f88832a8c5!5m3!1s2026-03-01!4m1!1i2!8m2!3d15.1693726!4d120.585789!16s%2Fg%2F11x7phhys8!19sChIJScC3JADtljMRxagyiPjCuvk?authuser=0&amp;hl=en&amp;rclk=1</t>
  </si>
  <si>
    <t>15.1693726, 120.585789</t>
  </si>
  <si>
    <t>3700, 2nd Street, New Balibago, Balibago, Angeles, Central Luzon, 2009, Philippines</t>
  </si>
  <si>
    <t>YES GUEST HOUSE</t>
  </si>
  <si>
    <t>https://www.google.com/maps/place/Score+Birds+Hotel/data=!4m11!3m10!1s0x3396f2762d035983:0x91ee924f12a706ef!5m3!1s2026-03-01!4m1!1i2!8m2!3d15.166987!4d120.588483!16s%2Fg%2F11btm7t9zb!19sChIJg1kDLXbyljMR7wanEk-S7pE?authuser=0&amp;hl=en&amp;rclk=1</t>
  </si>
  <si>
    <t>www.skyscanner.com.ph/hotel_deeplink/4.0/PH/en-US/PHP/h_ad/129296622/2026-03-02/2026-03-03/hotel/hotel/hotels?legacy_provider_id=22&amp;rooms=1&amp;hb_data=hHhuokARSn_1jXOlEVC0OHrygv3k0O6RKdqUx5bQMRbqyHfRIcoZJ4XGtdxvvIDEAt1z9gYJDiSwo_hrzDq5blTdSHwMBowEG4bEr66eqFfSyp4UcDlojWg9HUCvhR3NajdZMMzTtCHeifNGaGKdT3ag-S6K5l6GB9ByhAawjtYkIkd6B6Yn1655L2LZ6kkRey39D4o7EjKopR8tpdsoJxTvsBwJS2h0PfgNlevkjXBUe5ltRc-brt5a-cNy58wsGQOQYOdvhM9mHuysnxbpu0tHU9SgmkRdfiP333vheCZpKrZapw_jBT2Hlxph0kotQSusVXY5LOucagaGlmhs2jp2Xqqz94ZGv_ic9ksUBrysSxaoq2UKiescpXiuUYzmXRma43muPWkwuzoNlMoW4eEtp00-y-zTO_Kx7f08SsYj&amp;q_datetime_utc=2026-03-02T00%3A36%3A24&amp;ticket_price=2518&amp;quote_id=417624526336539838&amp;utid_state=1&amp;channel=iphone&amp;tm_place_name=Angeles&amp;deeplink_data=eyJmaWVsZHMiOnsic2lnbmF0dXJlIjoiOWZmNjBlMTUwMTQ2MTBhNTMwZWZlY2ZiODExOTFlNGMifSwidXJsIjoiaHR0cHM6Ly93d3cuYWdvZGEuY29tL3BhcnRuZXJzL3BhcnRuZXJzZWFyY2guYXNweD9jaWQ9MTg0NjM4MyZoaWQ9NjI1MDY3JmN1cnJlbmN5PVBIUCZjaGVja2luPTIwMjYtMDMtMDImY2hlY2tvdXQ9MjAyNi0wMy0wMyZOdW1iZXJvZkFkdWx0cz0xJk51bWJlcm9mQ2hpbGRyZW49MCZSb29tcz0xJm1jaWQ9MzMyJm1hc3RlclJvb21JZD02Njg5Mjg2Jm1wdD1LMk56UzBkUGEyZG5aMlE0YUc5cFJUVTFOa2gwVlhFNVFWVjFRMGhGY0VsbVlWTnNZMGxCY1ROcE4wRnFiemw0VW1oaVQzZFljbFp1VWtsaWRsZzFOMmQ2VnpnMGJGbGpiRU5ET0EmVG90YWxQcmljZT0yNTE4LjI3JlRvdGFsVGF4PTMyNi4yNSZUb3RhbEZlZT0yMDkuMTMmVG90YWxTdXJjaGFyZ2U9MCZtY3VyPVBIUCJ9&amp;utid=0b02d1c1-e770-d7bb-bcd1-cb66b9c2b414&amp;tm_stars=3&amp;client_id=skyscanner_app&amp;redirect_delay=1000&amp;price_policy=2&amp;pre_redirect_id=82308cb6-b630-321f-f151-f6235e6b6f8f&amp;tm_city_code=CRKP&amp;max_price=3234&amp;guests=1&amp;request_id=82308cb6-b630-321f-f151-f6235e6b6f8f&amp;tm_country_code=PH</t>
  </si>
  <si>
    <t>15.1642449, 120.5835583</t>
  </si>
  <si>
    <t>Kokomo's Suites Hotel</t>
  </si>
  <si>
    <t>www.skyscanner.com.ph/hotel_deeplink/4.0/PH/en-US/PHP/h_h1/136429342/2026-03-02/2026-03-03/hotel/hotel/hotels?legacy_provider_id=927111&amp;rooms=1&amp;closed_user_group=mobile&amp;hb_data=z6XAHv5JSJ8lb2Hvacc4PP6KY2YZH4M0aDvK2ehxH6ceogPcoLAkY-mZDFR1XkjWzlEa7RcjHpdYkOGKSVUNZSFiyKU9Wl9tj8jO_AtHG9Wxf_bJQzeBDeq0lDbV1Ba0t8XLLCEFHNS35N13CI4kg9jqz_7u2RfVKJK8yF2yvRRN9eHw8sxJixNWAIG66zjrU1fEmpx2ifmGyT4WwZKZivMjJyhDZCv0l_SUZdpPzvLef9FnwSYMpEpFImoRWa5pkkJHef_YYa2VAcGSBNNUHOQZiT0%3D&amp;q_datetime_utc=2026-03-02T00%3A36%3A28&amp;ticket_price=1778&amp;quote_id=-7224589240337237307&amp;utid_state=1&amp;channel=iphone&amp;price_without_closed_user_group=2280&amp;tm_place_name=Angeles&amp;deeplink_data=eyJmaWVsZHMiOnsic2lnbmF0dXJlIjoiNTYzMTVmMWZiYzE3MjRjZDJmYWUwN2JkMzA3ZmFiYzMifSwidXJsIjoiaHR0cHM6Ly9waC5ob3RlbHMuY29tL0hvdGVsLVNlYXJjaD90cGlkPTMyMTQmbXBlPTE3NzI0MTAwMTEmZW5kRGF0ZT0yMDI2LTAzLTAzJmFkdWx0cz0xJmxvY2FsZT1lbl9QSCZjaGlkPTM3ODBhM2FmLWJlYzktNDI4Ni1hOTE3LThjOWNlYTNiOGNhNCZlYXBpZD00NCZtY3RjPTMmc3RhcnREYXRlPTIwMjYtMDMtMDImbXBkPVBIUCZtcG49MjAxMTkxNzA4JmN1cnJlbmN5PVBIUCZyYXRlcGxhbmlkPTM4NjUyODE0MSZtcG09MjQmbXBwPTEmbXBvPUVDJnNlbGVjdGVkPTExNzQ3ODk2Jm1wYj0xOTAuNTAmbXBxPTE1ODcuNDkmbXBhPTE1ODcuNDkifQ%3D%3D&amp;utid=e68eaa36-27a4-8b24-6319-8d3a6cf19590&amp;tm_stars=3&amp;client_id=skyscanner_app&amp;redirect_delay=1000&amp;price_policy=2&amp;pre_redirect_id=9375c24f-24ac-d2ae-dbfa-ee2cc1425671&amp;tm_city_code=CRKP&amp;max_price=1797&amp;guests=1&amp;request_id=9375c24f-24ac-d2ae-dbfa-ee2cc1425671&amp;tm_country_code=PH</t>
  </si>
  <si>
    <t>15.1600741, 120.5826058</t>
  </si>
  <si>
    <t>Amor Condotel, Malabanias Road, Saudi, Santa Teresita, Ninoy Aquino, Amsic, Angeles, Central Luzon, 2009, Philippines</t>
  </si>
  <si>
    <t>parking, wifi, air_conditioning, 24-hour_front_desk_service, smoking_areas, multilingual_staff, room_service, restaurant, bar, safe_deposit_box, car_rental, kitchen, television, microwave, desk, shower, luggage_storage, airport_shuttle, accessible, golf_course, minibar, wake-up_call</t>
  </si>
  <si>
    <t>Amor Hotel</t>
  </si>
  <si>
    <t>https://www.google.com/maps/place/Mango+Suites+Angeles/data=!4m11!3m10!1s0x3396f3007a97238b:0x7d452e971f1d7f99!5m3!1s2026-03-01!4m1!1i2!8m2!3d15.1603897!4d120.5559111!16s%2Fg%2F11msf7866p!19sChIJiyOXegDzljMRmX8dH5cuRX0?authuser=0&amp;hl=en&amp;rclk=1</t>
  </si>
  <si>
    <t>15.1603897, 120.5559111</t>
  </si>
  <si>
    <t>아지트/부댖ㅉㅣ게, Friendship Highway, Friendship, Amsic, Angeles, Central Luzon, 2009, Philippines</t>
  </si>
  <si>
    <t>Mango Suites Angeles</t>
  </si>
  <si>
    <t>www.skyscanner.com.ph/hotel_deeplink/4.0/PH/en-US/PHP/h_h1/225423062/2026-03-02/2026-03-03/hotel/hotel/hotels?legacy_provider_id=927111&amp;rooms=1&amp;closed_user_group=mobile&amp;hb_data=4jdzQa4V3fxKIi83fy1RNPjNzed05jmTtaFdrxa8IIpGGChvBjlLdElCFY9e-a_WliRg9mw_zsOXSOFJ18GjnPWVj8UGjsEx-j2IaoWMMfMDCJxIpJO8-veVAp6H7Tkcv31i_yFsg4pE2iaqvcR4tMVo3OKxXdziDcDA_MOS6LFrjGkLdUAqPlWrLm_PQpQ4AAtjA-wwCu9keGTQWUKorWToTZvN9ZWDmtgwHhJGYJqK1pc8Lxwp8Vyu9TXYhOTD0DOnccKpKI2hwtmunOns_BYOj0Q%3D&amp;q_datetime_utc=2026-03-02T00%3A36%3A35&amp;ticket_price=1663&amp;quote_id=-2946369844759465231&amp;utid_state=1&amp;channel=iphone&amp;price_without_closed_user_group=1848&amp;tm_place_name=Angeles&amp;deeplink_data=eyJmaWVsZHMiOnsic2lnbmF0dXJlIjoiMDIxYTJhNmNlYzhkM2FmY2QxMzcyNzJkYmEyNTBiNjMifSwidXJsIjoiaHR0cHM6Ly9waC5ob3RlbHMuY29tL0hvdGVsLVNlYXJjaD90cGlkPTMyMTQmbXBlPTE3NzI0MTAwMTEmZW5kRGF0ZT0yMDI2LTAzLTAzJmFkdWx0cz0xJmxvY2FsZT1lbl9QSCZjaGlkPTM3ODBhM2FmLWJlYzktNDI4Ni1hOTE3LThjOWNlYTNiOGNhNCZlYXBpZD00NCZtY3RjPTMmc3RhcnREYXRlPTIwMjYtMDMtMDImbXBkPVBIUCZtcG49MzI3ODY0NzE1JmN1cnJlbmN5PVBIUCZyYXRlcGxhbmlkPTQwNjYxMjI2NCZtcG09MjQmbXBwPTEmbXBvPUVDJnNlbGVjdGVkPTEyNDAyMjIzNyZtcGI9MTUxLjIwJm1wcT0xNjYzLjIwJm1wYT0xNTEyLjAwIn0%3D&amp;utid=e675b980-792b-60d0-77af-bd8a97684f30&amp;tm_stars=0&amp;client_id=skyscanner_app&amp;redirect_delay=1000&amp;price_policy=2&amp;pre_redirect_id=5d09968e-2a34-1cfd-931c-9fd757fbf16e&amp;tm_city_code=CRKP&amp;max_price=2330&amp;guests=1&amp;request_id=5d09968e-2a34-1cfd-931c-9fd757fbf16e&amp;tm_country_code=PH</t>
  </si>
  <si>
    <t>15.1907611, 120.5230736</t>
  </si>
  <si>
    <t>Punta Hotel, Manuel A. Roxas Highway, Mabalacat, Pampanga, Central Luzon, 2023, Philippines</t>
  </si>
  <si>
    <t>parking, wifi, elevator, air_conditioning, non-smoking, internet_access, 24-hour_front_desk_service, smoking_areas, multilingual_staff, luggage_storage</t>
  </si>
  <si>
    <t>Punta Clark Hotel</t>
  </si>
  <si>
    <t>www.skyscanner.com.ph/hotel_deeplink/4.0/PH/en-US/PHP/h_bc/213884317/2026-03-05/2026-03-06/hotel/hotel/hotels?legacy_provider_id=13&amp;rooms=1&amp;closed_user_group=apps&amp;hb_data=cSJB-YtmuzsYi1-6XUt42BmgXvy6ma8fduNcPHkIjrv1A3vd5JOGj-V-h-Qp9uUnxUOCr6k4IB8-kV5e-A10ZT99KH6162jERicO6T2XLN2q7iKktYzGRz6V5KI9OgJvmfIKRBCVLX8i9NWgDrFrYbDOvH-aF9UD6QdjU8gOzdXdIwwYCqF-zMTEwIIVywjsHfXRBw_1EhVFkb2nu7Kb1e8dbAjt9jI_ZL65UX7s9vdyUNNyBKaiVsGGYriNqQUkAX0t5P5alCf0tJ-xp70QdsmI5mlTAScjCSvGYA3E_fPkaKQBPkNKNNd4yufX_u9kp7ojBhunnjRGPcRiClTROWHqxsXPW2fYnIR9LdC8ypQJymlFwetwIDZcVqIqSnfi9oba_xE6SnVfbGl37OwDDYJCgvT9a8PbVAgh0f1C2SS2M0OCfH4%3D&amp;q_datetime_utc=2026-03-05T14%3A31%3A28&amp;ticket_price=6000&amp;quote_id=-2348804451885169525&amp;utid_state=1&amp;channel=iphone&amp;price_without_closed_user_group=7440&amp;tm_place_name=Mabalacat&amp;deeplink_data=eyJmaWVsZHMiOnsic2lnbmF0dXJlIjoiYjU0YjkyNTZjNWFjNDdiZGU3NmVhZTViMWRjMWU1YzkiLCJibG9ja19pZCI6Ijk2NDQ3NTgwMl8zNjg5ODY3NTJfMV8xMF8wIn19&amp;utid=497865b8-04a4-34b9-eece-3bb7ba4a7bb4&amp;tm_stars=3&amp;client_id=skyscanner_app&amp;price_policy=2&amp;pre_redirect_id=68ff8311-7274-9387-3f81-1b904b960112&amp;tm_city_code&amp;max_price=7137&amp;guests=1&amp;request_id=68ff8311-7274-9387-3f81-1b904b960112&amp;tm_country_code=PH</t>
  </si>
  <si>
    <t>15.1775464, 120.5231352</t>
  </si>
  <si>
    <t>Located in Clark, 16 miles from SandBox - Alviera, PUNTA CLARK HOTEL provides accommodations with an outdoor swimming pool, free private parking, a garden and a shared lounge.</t>
  </si>
  <si>
    <t>Clark Stay</t>
  </si>
  <si>
    <t>https://www.google.com/maps/place/GELOXEL+Angeles+City+Guesthouse/data=!4m11!3m10!1s0x3396f27c5758b6a1:0xef7cd377bc6b9bdc!5m3!1s2026-03-01!4m1!1i2!8m2!3d15.161649!4d120.5775813!16s%2Fg%2F11f4wv4828!19sChIJobZYV3zyljMR3JtrvHfTfO8?authuser=0&amp;hl=en&amp;rclk=1</t>
  </si>
  <si>
    <t>15.161649, 120.5775813</t>
  </si>
  <si>
    <t>Pinatubo Street, Clark Center Townhomes, Mabalacat, Pampanga, Central Luzon, 2023, Philippines</t>
  </si>
  <si>
    <t>Clark stay is a recently renovated guest house in Fort Stotsenburg where guests can make the most of its outdoor swimming pool, bar, and shared lounge.</t>
  </si>
  <si>
    <t>GELOXEL Angeles City Guesthouse</t>
  </si>
  <si>
    <t>www.skyscanner.com.ph/hotel_deeplink/4.0/PH/en-US/PHP/h_bc/213677712/2026-03-02/2026-03-03/hotel/hotel/hotels?legacy_provider_id=13&amp;rooms=1&amp;closed_user_group=apps&amp;hb_data=5OENNsj1cbb8S_QP9cpkgdSkxIgQPJkPauQnGYK0O9c2DvgVaU_73oLnzCidpmV1FJNcz2o8HLlD5vm4Kx4aQJJ3FB7eFQybsM0k7MlLBylQ0a4qVr1dlkBkh8TwREfR6X4PudAAA0R-OKd2cpQwbO5y6FPPeOTym9j24g73xbfYrUh0Lf9k27n9E3QLl8j9n5QVXVsbywVBcNtN8ykOto8x-uWKLPcoRldmbl-4LMY6CX1NisInPoZ3gIL9YW0hoab8zbs7kTcgiQ3Gro4fbGn6gLf_wubBueNxdDdxiO1_N6eh1oBCNc26NZIuhLxGx_blvTZEWuic6MvYZusBlFq0XlaaMCF_eB-sd0L3VWsCZP4tdCwf35LzQwF4lZmHGWHwI2IoXN40q65C6dEMwr2JMiyfMHZ15U9ojT3XHj6JSYpMdOE%3D&amp;q_datetime_utc=2026-03-02T00%3A36%3A38&amp;ticket_price=561&amp;quote_id=-5320715675200369666&amp;utid_state=1&amp;channel=iphone&amp;price_without_closed_user_group=668&amp;tm_place_name=Angeles&amp;deeplink_data=eyJmaWVsZHMiOnsic2lnbmF0dXJlIjoiZjIwMzJhMmQ5YzBiMWUwZmUyZTkzY2MyNGY5MTViNWIiLCJibG9ja19pZCI6Ijk1NTkyNDMwMV8zNjgyNDY5NTFfMl8wXzAifX0%3D&amp;utid=0eaeed69-2815-e6c3-c16f-06ecd6d6fc24&amp;tm_stars=0&amp;client_id=skyscanner_app&amp;redirect_delay=1000&amp;price_policy=2&amp;pre_redirect_id=4b4e40b3-53ab-f83e-fd27-2b416a04a912&amp;tm_city_code=CRKP&amp;max_price=715&amp;guests=1&amp;request_id=4b4e40b3-53ab-f83e-fd27-2b416a04a912&amp;tm_country_code=PH</t>
  </si>
  <si>
    <t>15.1634229, 120.57547</t>
  </si>
  <si>
    <t>JW Apartments "Hotel Alternative" Great Rates for long and short stay!</t>
  </si>
  <si>
    <t>https://www.google.com/maps/place/Natalia+Hotel/data=!4m11!3m10!1s0x3396f27822b6605f:0x3b283060d8ee9ac5!5m3!1s2026-03-01!4m1!1i2!8m2!3d15.1666724!4d120.5847758!16s%2Fg%2F11bxjj_j9k!19sChIJX2C2InjyljMRxZru2GAwKDs?authuser=0&amp;hl=en&amp;rclk=1</t>
  </si>
  <si>
    <t>15.1666724, 120.5847758</t>
  </si>
  <si>
    <t>Natalia Hotel, Fields Avenue, New Balibago, Don Pepe Village, Amsic, Angeles, Central Luzon, 2024, Philippines</t>
  </si>
  <si>
    <t>Natalia Hotel</t>
  </si>
  <si>
    <t>www.skyscanner.com.ph/hotel_deeplink/4.0/PH/en-US/PHP/h_xp/187738565/2026-03-02/2026-03-03/hotel/hotel/hotels?legacy_provider_id=1&amp;rooms=1&amp;closed_user_group=mobile&amp;hb_data=53ydby39lzT6g0QPDVaxjF29B_uI0f0h3-7jG_t3A7Jk0wCfAk0kD1s_VXCOLLkSeoytTaexvPwCU-_mW8dwbLw39qt-PTPuEVETBwyy05p0ktvn0bQy3LU0VKBaaUIwgyr7aL0vVs40C7_fmAKfKCh7OlyoYaj7Rugb5foCWyq7lWvaKzzz_g6UBqTVsyxkEQ_xnBLIYm1zxSQwqgGD9-pWbUWkZaHOAYKXQ-EpgULhBpVLkRwyzkNv-UBnnjZh7f_sreBc7TPlAalYGtDIKEANiow%3D&amp;q_datetime_utc=2026-03-02T00%3A36%3A43&amp;ticket_price=1980&amp;quote_id=-5177371816656615687&amp;utid_state=1&amp;channel=iphone&amp;price_without_closed_user_group=2200&amp;tm_place_name=Angeles&amp;deeplink_data=eyJmaWVsZHMiOnsic2lnbmF0dXJlIjoiODg3NDg3NDg4NDNlMGVlZDQ1MDA5Y2Y5NTEzNjlhMGQifSwidXJsIjoiaHR0cHM6Ly93d3cuZXhwZWRpYS5jb20ucGgvSG90ZWwtU2VhcmNoP3RwaWQ9NjgmbXBlPTE3NzI0MTAwMTEmZW5kRGF0ZT0yMDI2LTAzLTAzJmFkdWx0cz0xJmxvY2FsZT1lbl9VUyZjaGlkPTY2ZjM5NjNhLTNkMWYtNGJhYS1hMjc0LTYxYTdiOWJjMDM0ZSZlYXBpZD00NjIzMCZtY3RjPTMmc3RhcnREYXRlPTIwMjYtMDMtMDImbXBkPUdCUCZtcG49MjIwODI1MjUyJmN1cnJlbmN5PUdCUCZyYXRlcGxhbmlkPTI5MjA4NjQwMSZtcG09MjQmbXBwPTEmbXBvPUVDJnNlbGVjdGVkPTI5NDk2ODQ5Jm1wYj0yLjczJm1wcT0yMi43MyZtcGE9MjIuNzMifQ%3D%3D&amp;utid=cbbce3a8-7b80-7966-8826-f942ebbdd0fd&amp;tm_stars=3&amp;client_id=skyscanner_app&amp;redirect_delay=1000&amp;price_policy=2&amp;pre_redirect_id=bf0f709c-a2f9-36c4-ba26-c6a3b25d43bc&amp;tm_city_code=CRKP&amp;max_price=1980&amp;guests=1&amp;request_id=bf0f709c-a2f9-36c4-ba26-c6a3b25d43bc&amp;tm_country_code=PH</t>
  </si>
  <si>
    <t>15.1651387, 120.6006463</t>
  </si>
  <si>
    <t>Maganda Hotel-Balibago</t>
  </si>
  <si>
    <t>www.skyscanner.com.ph/hotel_deeplink/4.0/PH/en-US/PHP/h_h1/216947559/2026-03-02/2026-03-03/hotel/hotel/hotels?legacy_provider_id=927111&amp;rooms=1&amp;closed_user_group=mobile&amp;hb_data=XcNPpEZTDkZPwQZ23arFR2Yx0We14XEFw9WMXN2IqGYawu_rkEc44mCgUiyLkKQBdG96jvIDZNVCpfd18KkpOXdr-sWS76TPXsNwzXdaqr_sNLmq2j0HFqGRzQzIUw0rN1YbOCdtH1qNnU7WtXUjOcxfWAjDBlg9TSm23lj7G_5PKwPwGsiFEE_vk9yAgWrfevxFJC__e2A5ul3mxV2H3dmdPmQl9kkQLxbQv2ejWwC24sFh7u3CFSpPFqdwHef3gFO-3rP8jBYfthlAH0oPDjEfxas%3D&amp;q_datetime_utc=2026-03-02T00%3A36%3A42&amp;ticket_price=2432&amp;quote_id=-2569328101867329695&amp;utid_state=1&amp;channel=iphone&amp;price_without_closed_user_group=2702&amp;tm_place_name=Angeles&amp;deeplink_data=eyJmaWVsZHMiOnsic2lnbmF0dXJlIjoiYjE0M2E4NzUwMWMwMWIwOTZiNGJkMDA4YmM3ODg3YjkifSwidXJsIjoiaHR0cHM6Ly9waC5ob3RlbHMuY29tL0hvdGVsLVNlYXJjaD90cGlkPTMyMTQmbXBlPTE3NzI0MTAwMTEmZW5kRGF0ZT0yMDI2LTAzLTAzJmFkdWx0cz0xJmxvY2FsZT1lbl9QSCZjaGlkPTM3ODBhM2FmLWJlYzktNDI4Ni1hOTE3LThjOWNlYTNiOGNhNCZlYXBpZD00NCZtY3RjPTMmc3RhcnREYXRlPTIwMjYtMDMtMDImbXBkPVBIUCZtcG49MzI1NTY0ODMwJmN1cnJlbmN5PVBIUCZyYXRlcGxhbmlkPTQwMDgzMTYxNCZtcG09MjQmbXBwPTEmbXBvPUVDJnNlbGVjdGVkPTEwMDM3MzIxNCZtcGI9NDM4LjU3Jm1wcT0yMTkyLjg1Jm1wYT0xOTkzLjUwIn0%3D&amp;utid=16c1508d-2c4f-43cb-9122-801ca918791c&amp;tm_stars=5&amp;client_id=skyscanner_app&amp;redirect_delay=1000&amp;price_policy=2&amp;pre_redirect_id=67fa384a-7f5b-b802-6fc6-6fbda8c5f2aa&amp;tm_city_code=CRKP&amp;max_price=2433&amp;guests=1&amp;request_id=67fa384a-7f5b-b802-6fc6-6fbda8c5f2aa&amp;tm_country_code=PH</t>
  </si>
  <si>
    <t>15.1652095, 120.5747473</t>
  </si>
  <si>
    <t>Townhouse Oak Grey Hotel Near Clark International Airport</t>
  </si>
  <si>
    <t>www.skyscanner.com.ph/hotel_deeplink/4.0/PH/en-US/PHP/h_ad/222835705/2026-03-02/2026-03-03/hotel/hotel/hotels?legacy_provider_id=22&amp;rooms=1&amp;closed_user_group=general&amp;hb_data=wyEIQ2hYgirCwAzfipbRk1v7Qz_52ZmuPVXwCuQA7YOEILomV-JIzp2dSZm5q9e0E45hbcz2YyUY_WJIPZt_2N71-bkWL63vkdcD3gUJbbbkg6Fr83vdYK89sjKgwMvE7LKMCTG-FPDzMy-ghO_WHS_2FfWZgb3tM8pG9aMN6A4e8rGVEfxnGVyW9U5C3F1HVSRPSqMrQFsG39BzBtv9lBXYe4Jnmn-IcTsP-EuX8buM8QSYN2YSjqXFJ0Y0l-0IWwthD6VkT7gXLYoI_-IgIuahubFCzelLa_FzGcaKtp-SLJu8XimTBbUaHkYGc7Emonw-aGbT4_an7jh2T50ahBMDLPXk288I1dl-CyTqFKqFrNgyVXca4wfF00Zwu_RGmaseZxxeN2QI00aTg6Vwo2sDmqRc0SR5y7duGszTo3CI&amp;q_datetime_utc=2026-03-02T00%3A36%3A43&amp;ticket_price=911&amp;quote_id=3695912857249658217&amp;utid_state=1&amp;channel=iphone&amp;price_without_closed_user_group=2354&amp;tm_place_name=Angeles&amp;deeplink_data=eyJmaWVsZHMiOnsic2lnbmF0dXJlIjoiYmJiMDliMWE5YTRjOWYzYTUzOWFmMGZmOTE0MWNlMGYifSwidXJsIjoiaHR0cHM6Ly93d3cuYWdvZGEuY29tL3BhcnRuZXJzL3BhcnRuZXJzZWFyY2guYXNweD9jaWQ9MTg0NjM4MyZoaWQ9NjU2MzIxODMmY3VycmVuY3k9UEhQJmNoZWNraW49MjAyNi0wMy0wMiZjaGVja291dD0yMDI2LTAzLTAzJk51bWJlcm9mQWR1bHRzPTEmTnVtYmVyb2ZDaGlsZHJlbj0wJlJvb21zPTEmbWNpZD0zMzImbWFzdGVyUm9vbUlkPTExMzc2MDMxNjAmbXB0PVdIbHFURTQyWjBWRGEyUkJlV2x6WTNaV1VuUnNObFJuUVdOTGRWbDBVM1ozYjBNMmFtOHlObE5UU25aUVQxWllhVzU1VURKU1FtaGtUVFV4UTA4M05EQktjSFJuZG1rMVVXWXdWblpCUFQwJlRvdGFsUHJpY2U9OTEwLjg2JlRvdGFsVGF4PTEwNS41OSZUb3RhbEZlZT03Ni41OSZUb3RhbFN1cmNoYXJnZT0wJm1jdXI9UEhQIn0%3D&amp;utid=96c648ee-ecb1-d8d4-6962-1216949c63ef&amp;tm_stars=3&amp;client_id=skyscanner_app&amp;redirect_delay=1000&amp;price_policy=2&amp;pre_redirect_id=dbb2cd8e-b01a-062b-82c1-93175256d629&amp;tm_city_code=CRKP&amp;max_price=2238&amp;guests=1&amp;request_id=dbb2cd8e-b01a-062b-82c1-93175256d629&amp;tm_country_code=PH</t>
  </si>
  <si>
    <t>15.1622058, 120.5835475</t>
  </si>
  <si>
    <t>Nuat Thai Foot &amp; Body Massage, Elvira Street, Josefa Subdivision, Balibago, Amsic, Angeles, Central Luzon, 2009, Philippines</t>
  </si>
  <si>
    <t>parking, wifi, air_conditioning, non-smoking, internet_access, 24-hour_front_desk_service, smoking_areas, iron, room_service, restaurant, lounge, television, desk, shower, luggage_storage, complimentary_bottled_water, satellite_tv, telephone, wake-up_call</t>
  </si>
  <si>
    <t>Goodnews Inn</t>
  </si>
  <si>
    <t>https://www.google.com/maps/place/Quest+Plus+Conference+Center+Clark/data=!4m11!3m10!1s0x3396ed5d4e82fcc9:0x8f32a03b5239890!5m3!1s2026-03-01!4m1!1i2!8m2!3d15.1831264!4d120.5236816!16s%2Fg%2F11c0qlx1b7!19sChIJyfyCTl3tljMRkJgjtQMq8wg?authuser=0&amp;hl=en&amp;rclk=1</t>
  </si>
  <si>
    <t>15.1831264, 120.5236816</t>
  </si>
  <si>
    <t>Mimosa Drive, Mabalacat, Pampanga, Central Luzon, 2023, Philippines</t>
  </si>
  <si>
    <t>Quest Plus Conference Center, Clark</t>
  </si>
  <si>
    <t>www.skyscanner.com.ph/hotel_deeplink/4.0/PH/en-US/PHP/h_ct/130752529/2026-03-02/2026-03-03/hotel/hotel/hotels?legacy_provider_id=31&amp;rooms=1&amp;closed_user_group=general&amp;hb_data=p67w3A-0K4iJmAkd8zLF9QWvw0JsmMkyT9WGlKAJqzl5Ib6G66D1m82ca2iYn-7rvz4OQTDE8VJfwp7NTnzOeH1fTY3TdUVTpZLRmelU8Ak0XyRRMupiGSHmw9HLvyomTGgbwU5UsgiQ1PUb1fsQsByzHnhrL1-YhXulNOTPdQltRDsp3D1leu7qeLfFSI_LdzGk3mMtMFy6LVKbomLD0F6hN8CGlbbIOJ5mKkof9DdN2ye8knxGglCJk65QaJ91l3yagrGxWajeMu60PYK-cy7dDmTEM07ncVV7B58sybNh5UxT1G08wo6pKjJlTRXsggz-xdm3jTBhbJKc04rLYs4crU0hNu--sYpOA749lhHNbSz8EZUaMiFlrwPNWSkZsKzzJXJALOh_nNMRYJJ4JoEYpOLcekNPuhvn_lymNA%3D%3D&amp;q_datetime_utc=2026-03-02T00%3A36%3A45&amp;ticket_price=4820&amp;quote_id=-5638756039625445305&amp;utid_state=1&amp;channel=iphone&amp;price_without_closed_user_group=12155&amp;tm_place_name=Mabalacat&amp;deeplink_data=eyJmaWVsZHMiOnsic2lnbmF0dXJlIjoiZTlmYTI5ZGUzYzNkN2QzZmRmMmY2Y2U0OWZmMzA4N2EifSwidXJsIjoiaHR0cHM6Ly9waC50cmlwLmNvbS9ob3RlbHMvcmVkaXJlY3Q%2FaG90ZWxpZD01NjE1MzU0JmNpdHk9Nzc3ODcmQWxsaWFuY2VpZD0xMjYwNyZzaWQ9ODg4ODMyJmNoZWNraW49MjAyNi0wMy0wMiZjaGVja291dD0yMDI2LTAzLTAzJnNob3BwaW5naWQ9MDZjMGZmODllYjI2NDNhNzhmODczNGU0YmZhYWZiMTYmYWR1bHQ9MSZjaGlsZHJlbj0wJmFnZXM9Jmxhbmd1YWdlPWVucGgmbG9jYWxlPWVuX1BIJnJvb21pZD0zODE3Nzg0NjQmc3dpZD0wJnBheT1QUCZmZ3Q9MSZjcm49MSZjdXJyPVBIUCZ3a3A9MSZzdGFuZD1INHNJQUFBQUFBQUFfd0FMQWZULUNta0tBaGdCRWdRSUFSQUFHbDBJb1BTRnRnRVNDakUwT1RjNE9ERTBNRElZQURDc0FUaXBHSmdCLXQzV0FxZ0JBTGdCQXNBQkFORUJVcmdlaGV2ZHJrRGhBVnlQd3ZVbzFMSkE2QUhfdmJZS2lBSWdpUVFBQUFBQUFBQUFBS0FFQUtFRlptWm1abVl5ZWtBYUlEQTJZekJtWmpnNVpXSXlOalF6WVRjNFpqZzNNelJsTkdKbVlXRm1ZakUySUFRb25LbVR6UVpJQVZJR1pUQTFZbU0yV2h3S0ExVlRSQkhDaHFkWHluSWJRQm9EVUVoUUlSQllPYlRJZHI0X1lnVmxibDlRU0dpNUZIQUJlQUNLQVFkSUFYZ0F5QUVCcWdFSENnTXdNakVRQXZJQklqQTJZekJtWmpnNVpXSXlOalF6WVRjNFpqZzNNelJsTkdKbVlXRm1ZakUyWHpPU0FnRTBtZ0lBQUFBQV9fOEJBQURfXzRtTU1DZ0xBUUFBIn0%3D&amp;utid=8904ab61-633a-00ce-1ccd-c6da64710650&amp;tm_stars=4&amp;client_id=skyscanner_app&amp;redirect_delay=1000&amp;price_policy=2&amp;pre_redirect_id=f9560877-db62-b0f2-a51c-87a0ba632c5e&amp;tm_city_code&amp;max_price=18134&amp;guests=1&amp;request_id=f9560877-db62-b0f2-a51c-87a0ba632c5e&amp;tm_country_code=PH</t>
  </si>
  <si>
    <t>15.1622654, 120.5790013</t>
  </si>
  <si>
    <t>With a stay at Quest Plus Conference Center, Clark in Mabalacat City (Clark), you'll be a 1-minute drive from Clark Freeport Zone and 9 minutes from Walking Street. This family-friendly hotel is 5.3 mi (8.6 km) from SM City Clark and 0.2 mi (0.4 km) from Clark Parade Grounds.
Practice your swing on the golf course and enjoy other recreational amenities, such as an outdoor pool and a fitness center. Additional features at this hotel include complimentary wireless internet access, concierge services, and a banquet hall.
Enjoy a meal at the restaurant or snacks in the coffee shop/cafe. The hotel also offers 24-hour room service. Unwind at the end of the day with a drink at the bar/lounge or the poolside bar. Buffet breakfasts are available daily from 6:00 AM to 10:00 AM for a fee.
Featured amenities include dry cleaning/laundry services, a 24-hour front desk, and luggage storage. Event facilities at this hotel consist of a conference center and a meeting room. A roundtrip airport shuttle is provided for a surcharge (available 24 hours), and free valet parking is available onsite.
Make yourself at home in one of the 303 air-conditioned rooms featuring flat-screen televisions. Complimentary wireless internet access keeps you connected, and cable programming is available for your entertainment. Private bathrooms have complimentary toiletries and bathrobes. Conveniences include phones, as well as safes and desks.</t>
  </si>
  <si>
    <t>OYO 721 Silks Inn</t>
  </si>
  <si>
    <t>https://www.google.com/maps/place/Baoly+Clark+Residence/data=!4m11!3m10!1s0x3396f1ef31e59e61:0x47e28076c10e8e19!5m3!1s2026-03-01!4m1!1i2!8m2!3d15.1613465!4d120.57462!16s%2Fg%2F11y0z98wyd!19sChIJYZ7lMe_xljMRGY4OwXaA4kc?authuser=0&amp;hl=en&amp;rclk=1</t>
  </si>
  <si>
    <t>15.1613465, 120.57462</t>
  </si>
  <si>
    <t>Mount Mayon Street, Pulu Amsic, Amsic, Angeles, Central Luzon, 2009, Philippines</t>
  </si>
  <si>
    <t>Baoly Clark Residence</t>
  </si>
  <si>
    <t>https://www.google.com/maps/place/Swiss+Chalet+Restaurant/data=!4m11!3m10!1s0x3396f24185fea177:0x77878550de18430e!5m3!1s2026-03-01!4m1!1i2!8m2!3d15.1665969!4d120.587198!16s%2Fg%2F1tmqj9sz!19sChIJd6H-hUHyljMRDkMY3lCFh3c?authuser=0&amp;hl=en&amp;rclk=1</t>
  </si>
  <si>
    <t>15.1665969, 120.587198</t>
  </si>
  <si>
    <t>Swiss Chalet Restaurant</t>
  </si>
  <si>
    <t>www.skyscanner.com.ph/hotel_deeplink/4.0/PH/en-US/PHP/h_ad/130421715/2026-03-02/2026-03-03/hotel/hotel/hotels?legacy_provider_id=22&amp;rooms=1&amp;hb_data=SveOmBi9wH2vOB6dkOHAlysqy9L6IpdY5kpPZXxBzkenndG9P8zZBhu6A7Za8WevIIC3kQqnItI9oNp70KTEa9jhYbmk6wO-tZGETXO2cQ2S-wdE1fbVX4YvSuqu-jgNMLnMOBdr5sO2WiwkkhyxdFUTh2WyyvDYXaY8Ehzk-NiHmFr1Nd-6wIQKcSWyPer_LLP_L4oaNVXVnJteDUcHkctmSP9wtLWNcAAQEBKi2PW0AM0WqiTvG2VIMAlFyQV75QYdovt5dP3cw76XGP67jDynGf7dgIBkrEUBa_PIJ5n9We3ezTE5T1MkhrGAn4PIXpvnQ3FDqR9KpXSHuPoGvwAZ_h24rj0L08GT7xHePznyJmXlkM7Vwkt_01ROaon1H40qeDVkUL8x6bvYQ2VFMn8p4SM6HwfknoWMQv-UR_Vr&amp;q_datetime_utc=2026-03-02T00%3A36%3A45&amp;ticket_price=1533&amp;quote_id=-607765335278045417&amp;utid_state=1&amp;channel=iphone&amp;tm_place_name=Angeles&amp;deeplink_data=eyJmaWVsZHMiOnsic2lnbmF0dXJlIjoiMGE3OGE2YmEwYmU5MDBhOGYzODIyMzlhNWViNTliYTQifSwidXJsIjoiaHR0cHM6Ly93d3cuYWdvZGEuY29tL3BhcnRuZXJzL3BhcnRuZXJzZWFyY2guYXNweD9jaWQ9MTg0NjM4MyZoaWQ9NjIxNDQwJmN1cnJlbmN5PVBIUCZjaGVja2luPTIwMjYtMDMtMDImY2hlY2tvdXQ9MjAyNi0wMy0wMyZOdW1iZXJvZkFkdWx0cz0xJk51bWJlcm9mQ2hpbGRyZW49MCZSb29tcz0xJm1jaWQ9MzMyJm1hc3RlclJvb21JZD0zMzA1OTIyJm1wdD1kRWRLTnl0MGVqWkZTWEZHU0ZGc1pGZFhNVUZKVTFsU1YwdDNlWE5CTURCR2FrNURLMnByY1dGYVN6RmlTR3RLYkhSNE9YVlNUVW93TlU5VWVtZHlOa2xXUjJ3dmRIVnBXRU5vZWcmVG90YWxQcmljZT0xNTMyLjk5JlRvdGFsVGF4PTE0My43OCZUb3RhbEZlZT0xMzIuNjYmVG90YWxTdXJjaGFyZ2U9MCZtY3VyPVBIUCJ9&amp;utid=010079f4-6d91-41d8-81a1-2adef12ffe02&amp;tm_stars=3&amp;client_id=skyscanner_app&amp;redirect_delay=1000&amp;price_policy=2&amp;pre_redirect_id=a77ea1ea-7187-1478-8d5a-01f0cdfa3e26&amp;tm_city_code=CRKP&amp;max_price=2556&amp;guests=1&amp;request_id=a77ea1ea-7187-1478-8d5a-01f0cdfa3e26&amp;tm_country_code=PH</t>
  </si>
  <si>
    <t>15.174591, 120.5194586</t>
  </si>
  <si>
    <t>parking, wifi, air_conditioning, internet_access, 24-hour_front_desk_service, smoking_areas, multilingual_staff, restaurant, safe_deposit_box, car_rental, desk, luggage_storage, airport_shuttle, concierge, golf_course, telephone, smoking_rooms</t>
  </si>
  <si>
    <t>Olle Hotel</t>
  </si>
  <si>
    <t>www.skyscanner.com.ph/hotel_deeplink/4.0/PH/en-US/PHP/h_h1/136265939/2026-03-05/2026-03-06/hotel/hotel/hotels?legacy_provider_id=927111&amp;rooms=1&amp;closed_user_group=mobile&amp;hb_data=MLr5UaaJSnx08ISXCQBemIIqC8LyiCs_oGu3zWsXmlbDtwJMhQaOpB32ripZBixiRGG9RTAakiaEDlpqUeOkyDwmP7MKMnsSOkaVxk5VPYkk_vnkDkYKTM01KFXeOwvXZbKRqOZaKrVQPEulzUFU7wVbEsBwgUNq8yc6i9Rh4IMsXCvQ9vRNYnHgz1ZcnXinEPn8kGlZ6n_FnkidIwum7Wcsi6Y7hfDM9L19ZU5lR2RK1Bph0oUm4-NXltr8QUnUOjUUFa1qxYAYjUOBMHC1niLKI8Q%3D&amp;q_datetime_utc=2026-03-05T14%3A31%3A27&amp;ticket_price=4217&amp;quote_id=8199313793882356026&amp;utid_state=1&amp;channel=iphone&amp;price_without_closed_user_group=6487&amp;tm_place_name=Mabalacat&amp;deeplink_data=eyJmaWVsZHMiOnsic2lnbmF0dXJlIjoiYjZmZTQ3OTI0NTU5NmZlNmUxOTMxNTkxZTdhYTY1YTkifSwidXJsIjoiaHR0cHM6Ly9waC5ob3RlbHMuY29tL0hvdGVsLVNlYXJjaD90cGlkPTMyMTQmbXBlPTE3NzI3MjA1MTEmZW5kRGF0ZT0yMDI2LTAzLTA2JmFkdWx0cz0xJmxvY2FsZT1lbl9QSCZjaGlkPWY0ZTM2MzEzLTM2NTctNDRlZi1iNjBjLWJlOWRhZTZmYzczYiZlYXBpZD00NCZtY3RjPTMmc3RhcnREYXRlPTIwMjYtMDMtMDUmbXBkPVBIUCZtcG49MjAxNTE0OTAxJmN1cnJlbmN5PVBIUCZyYXRlcGxhbmlkPTQwNjEwMDMyOSZtcG09MjQmbXBwPTEmbXBvPUVDJnNlbGVjdGVkPTE1MTQ3OTU5Jm1wYj01NDkuOTkmbXBxPTM2NjYuNTcmbXBhPTM2NjYuNTcifQ%3D%3D&amp;utid=e4c043dd-9c95-e4bd-ec3c-08ba6aff8752&amp;tm_stars=3&amp;client_id=skyscanner_app&amp;price_policy=2&amp;pre_redirect_id=5b1fbaa5-f5c1-b323-ef0d-4e4591913dd9&amp;tm_city_code&amp;max_price=8433&amp;guests=1&amp;request_id=5b1fbaa5-f5c1-b323-ef0d-4e4591913dd9&amp;tm_country_code=PH</t>
  </si>
  <si>
    <t>15.1689399, 120.5855375</t>
  </si>
  <si>
    <t>E. Aguinaldo Avenue, Clarks Hills Village, Mabalacat, Pampanga, Central Luzon, 2023, Philippines</t>
  </si>
  <si>
    <t>Olle Hotel Clark City powered by Cocotel is located in Clark, within 13 miles of SandBox - Alviera and 17 miles of Kingsborough International Convention Center.</t>
  </si>
  <si>
    <t>1st street park Apartelle</t>
  </si>
  <si>
    <t>www.skyscanner.com.ph/hotel_deeplink/4.0/PH/en-US/PHP/h_h1/146219195/2026-03-02/2026-03-03/hotel/hotel/hotels?legacy_provider_id=927111&amp;rooms=1&amp;closed_user_group=mobile&amp;hb_data=EINVkIxv9hO-eiLluzXAktElFJ3mEB1mNpSEIvDYt4RzpAhPT9_0F4rjcROa6WA9-gp-Kkn15GIknlFF1yjhbdWET4KuFueFIkFHVyeOksK-6eW2zzq9A3TCv58t2l9m_mfap08DMIzZ8E4TPoenFNx0nK6rQrniKdzNJZsCkaSDxGXLR9V1zR9t7xVyCm0VpN6Ke-NrGPFaC2Isam21QiqVAU_vHbc6d7HBXQTO0NVYGuxW6h0ypMS_8NJzBr9jYC1-2MBWe9yIO4vbHOGIszfTitA%3D&amp;q_datetime_utc=2026-03-02T00%3A36%3A47&amp;ticket_price=1080&amp;quote_id=3523217298612863745&amp;utid_state=1&amp;channel=iphone&amp;price_without_closed_user_group=1200&amp;tm_place_name=Angeles&amp;deeplink_data=eyJmaWVsZHMiOnsic2lnbmF0dXJlIjoiZGI2M2ZhNTcyNWQxYjNjNDJjZWVkYzU1NmJjMDNjNmUifSwidXJsIjoiaHR0cHM6Ly9waC5ob3RlbHMuY29tL0hvdGVsLVNlYXJjaD90cGlkPTMyMTQmbXBlPTE3NzI0MTAwMTEmZW5kRGF0ZT0yMDI2LTAzLTAzJmFkdWx0cz0xJmxvY2FsZT1lbl9QSCZjaGlkPTM3ODBhM2FmLWJlYzktNDI4Ni1hOTE3LThjOWNlYTNiOGNhNCZlYXBpZD00NCZtY3RjPTMmc3RhcnREYXRlPTIwMjYtMDMtMDImbXBkPVBIUCZtcG49MzI3NTg4NTg0JmN1cnJlbmN5PVBIUCZyYXRlcGxhbmlkPTQwNTU1NDI2OCZtcG09MjQmbXBwPTEmbXBvPUVDJnNlbGVjdGVkPTIyNTE4NDM4Jm1wYj0xNTYuOTImbXBxPTkyMy4wOCZtcGE9OTIzLjA4In0%3D&amp;utid=c297eef1-94e4-962e-7014-4601486befdc&amp;tm_stars=3&amp;client_id=skyscanner_app&amp;redirect_delay=1000&amp;price_policy=2&amp;pre_redirect_id=8d5aca00-90ad-d75f-9263-c97f52f5b7a2&amp;tm_city_code=CRKP&amp;max_price=1621&amp;guests=1&amp;request_id=8d5aca00-90ad-d75f-9263-c97f52f5b7a2&amp;tm_country_code=PH</t>
  </si>
  <si>
    <t>15.1474929, 120.5720904</t>
  </si>
  <si>
    <t>Maganda Drive-In Hotel, Poinsettia Avenue, Purok 4, Pampang, Amsic, Angeles, Central Luzon, 2009, Philippines</t>
  </si>
  <si>
    <t>parking, wifi, air_conditioning, 24-hour_front_desk_service, smoking_areas, iron, multilingual_staff, room_service, garden, restaurant, bar, safe_deposit_box, meeting_facilities, television, luggage_storage, airport_shuttle, accessible, golf_course, complimentary_bottled_water, ticket_office</t>
  </si>
  <si>
    <t>Maganda Hotel</t>
  </si>
  <si>
    <t>www.skyscanner.com.ph/hotel_deeplink/4.0/PH/en-US/PHP/h_h1/216947559/2026-03-02/2026-03-03/hotel/hotel/hotels?legacy_provider_id=927111&amp;rooms=1&amp;closed_user_group=mobile&amp;hb_data=1c7lt1ux2AXPzv7R0bWilRB96Kunzt6g-ZiBRPGWWQC3YkSzN_WCTOKVhye9hq11IGwZ5KchIl2QOSbvScTea4B5EyDjtGKJ_xBlHRJQaT8xeCDhV1Istngs4_ZUkOEC3XS_7fyDbq5koY0OancHyODqc-_xCUfwd6euUS2QllicRDiteIO9X9vP-1YBCtgYYwoTPDSJvDCKICpTuy8ybcKoP0dwC76ltSOqqEVstfRNXRoawmEa-qlYwdyzSEXmuAgIRZ-IpsaW8LMI4fa8vYpuq7g%3D&amp;q_datetime_utc=2026-03-02T00%3A36%3A55&amp;ticket_price=2432&amp;quote_id=-2569328101867329695&amp;utid_state=1&amp;channel=iphone&amp;price_without_closed_user_group=2702&amp;tm_place_name=Angeles&amp;deeplink_data=eyJmaWVsZHMiOnsic2lnbmF0dXJlIjoiYjE0M2E4NzUwMWMwMWIwOTZiNGJkMDA4YmM3ODg3YjkifSwidXJsIjoiaHR0cHM6Ly9waC5ob3RlbHMuY29tL0hvdGVsLVNlYXJjaD90cGlkPTMyMTQmbXBlPTE3NzI0MTAwMTEmZW5kRGF0ZT0yMDI2LTAzLTAzJmFkdWx0cz0xJmxvY2FsZT1lbl9QSCZjaGlkPTM3ODBhM2FmLWJlYzktNDI4Ni1hOTE3LThjOWNlYTNiOGNhNCZlYXBpZD00NCZtY3RjPTMmc3RhcnREYXRlPTIwMjYtMDMtMDImbXBkPVBIUCZtcG49MzI1NTY0ODMwJmN1cnJlbmN5PVBIUCZyYXRlcGxhbmlkPTQwMDgzMTYxNCZtcG09MjQmbXBwPTEmbXBvPUVDJnNlbGVjdGVkPTEwMDM3MzIxNCZtcGI9NDM4LjU3Jm1wcT0yMTkyLjg1Jm1wYT0xOTkzLjUwIn0%3D&amp;utid=076b6133-49f6-e45d-5780-d1f06892c50a&amp;tm_stars=5&amp;client_id=skyscanner_app&amp;redirect_delay=1000&amp;price_policy=2&amp;pre_redirect_id=2bbacfcf-3eda-70d3-3b69-57b42eaf36f9&amp;tm_city_code=CRKP&amp;max_price=2433&amp;guests=1&amp;request_id=2bbacfcf-3eda-70d3-3b69-57b42eaf36f9&amp;tm_country_code=PH</t>
  </si>
  <si>
    <t>15.1600533, 120.5826248</t>
  </si>
  <si>
    <t>Aimor Condotel Hotel and Restaurant in Angeles City</t>
  </si>
  <si>
    <t>www.skyscanner.com.ph/hotel_deeplink/4.0/PH/en-US/PHP/h_bc/130074515/2026-03-02/2026-03-03/hotel/hotel/hotels?legacy_provider_id=13&amp;rooms=1&amp;closed_user_group=apps&amp;hb_data=n3q1SrG-Od_ZditKBWdqQxgpZbXK7lQBNJAQxNd7GJ_9aE7_XWBDAAV4ZjyGH6T73jBAvxYsexKcuaCapkui9EgCiZZlaDgEr5RcltIYXl7gc_ZlqFT1TmAWuchT0yCONRz_yVKh9A5Q7zWztj4FBSDmCpv5PJRS8lTNv4uidLXD-4urqUIkCLNBFYFc2wo-NHWzwvQ_4Bltn4KsnJBuZUwGeF2WJAMBldhPdNIG2AsMlSgyaYIfSaMwufZUIhiuHIvcQgWmdGFn-qDCQCNtpLPnqxTO29ve6s2yPtwg4Bun_ykJD-K2WzWwya9mlu8l3f08GvjwKAdp7AV09DnkRw7ozBJOsl8KToyomxPKkpEw7kQkbD04S_jkmBOII6xxdeJZNlXQFBZMjKJHYaAy6mz0tpkT7A4_whRW0y0Fb3cWpGAb&amp;q_datetime_utc=2026-03-02T00%3A36%3A52&amp;ticket_price=2430&amp;quote_id=1578303527795728186&amp;utid_state=1&amp;channel=iphone&amp;price_without_closed_user_group=3013&amp;tm_place_name=Angeles&amp;deeplink_data=eyJmaWVsZHMiOnsic2lnbmF0dXJlIjoiZWYwNTJkMzA4NjZkN2M5ZjcxNmMxMzA5M2NmMTU4NjIiLCJibG9ja19pZCI6IjEzMzg1OTg2MDFfNDA2MjkzNDkzXzFfMF8wIn19&amp;utid=5491ceb0-a0da-bcb2-66e3-d04c1827f837&amp;tm_stars=0&amp;client_id=skyscanner_app&amp;redirect_delay=1000&amp;price_policy=2&amp;pre_redirect_id=ef629d4c-b49c-73fd-61cd-5215921d72d4&amp;tm_city_code=CRKP&amp;max_price=2700&amp;guests=1&amp;request_id=ef629d4c-b49c-73fd-61cd-5215921d72d4&amp;tm_country_code=PH</t>
  </si>
  <si>
    <t>15.1894652, 120.5250336</t>
  </si>
  <si>
    <t>Bobbit Theater, Manuel A. Roxas Highway, Mabalacat, Pampanga, Central Luzon, 2023, Philippines</t>
  </si>
  <si>
    <t>Widus Hotel Clark</t>
  </si>
  <si>
    <t>www.skyscanner.com.ph/hotel_deeplink/4.0/PH/en-US/PHP/h_xp/130397395/2026-03-05/2026-03-06/hotel/hotel/hotels?legacy_provider_id=1&amp;rooms=1&amp;closed_user_group=mobile&amp;hb_data=kEk2HnsA1MbYdnJOqYNGuOn5KPsB86bX86QUtjqkmHZ5iSMYkuirNk6DhD4xWSyB1IgyeuJ2YbVTQPNNRz4196TKWQBeJVnt0m2mSXIlG2Xc2YB8fyTPX_-cxJ81zYlSZPpEE3-HSSJPlcpwDpn0nWjwLDVZNdumgTatidYkJNo9mSPoQy7eLng58WtGIHs-6bvO26n_sVeZOHva6uWKAvjeXMO6HQyqvAv6czLpa2DQ-n4keO7WpOMaDQcKGBs0eP2Byuh97SdKZbo35uqDR_yOluU%3D&amp;q_datetime_utc=2026-03-05T14%3A31%3A29&amp;ticket_price=5500&amp;quote_id=-8895637894338417567&amp;utid_state=1&amp;channel=iphone&amp;price_without_closed_user_group=6773&amp;tm_place_name=Mabalacat&amp;deeplink_data=eyJmaWVsZHMiOnsic2lnbmF0dXJlIjoiNDQwZmZkZGEyMjRlZTQ2MjA4NzJhMzlkYzIwZWQ4ZDQifSwidXJsIjoiaHR0cHM6Ly93d3cuZXhwZWRpYS5jb20ucGgvSG90ZWwtU2VhcmNoP3RwaWQ9NjgmbXBlPTE3NzI3MjA1MTMmZW5kRGF0ZT0yMDI2LTAzLTA2JmFkdWx0cz0xJmxvY2FsZT1lbl9VUyZjaGlkPWVhNmUyYmFlLWIzMDEtNGI2ZC1hMzM4LTcxOGY1NDIzOGVmZSZlYXBpZD00NjIzMCZtY3RjPTMmc3RhcnREYXRlPTIwMjYtMDMtMDUmbXBkPUdCUCZtcG49MjAwODgyOTI0JmN1cnJlbmN5PUdCUCZyYXRlcGxhbmlkPTM4Nzk3MTAxOSZtcG09MjQmbXBwPTEmbXBvPUVDJnNlbGVjdGVkPTY1NTkxNjQmbXBiPTcuNTUmbXBxPTYyLjk2Jm1wYT02Mi45NiJ9&amp;utid=fd435772-2f4d-7abc-8cd6-0af108bbb5e2&amp;tm_stars=4&amp;client_id=skyscanner_app&amp;price_policy=2&amp;pre_redirect_id=e2f9ef93-7da0-173b-869e-78876e16fa1f&amp;tm_city_code&amp;max_price=5840&amp;guests=1&amp;request_id=e2f9ef93-7da0-173b-869e-78876e16fa1f&amp;tm_country_code=PH</t>
  </si>
  <si>
    <t>15.1774068, 120.5297574</t>
  </si>
  <si>
    <t>Manuel A. Roxas Highway, Mabalacat, Pampanga, Central Luzon, 2023, Philippines</t>
  </si>
  <si>
    <t>Located just a 7-minute drive from Clark International Airport, Widus Hotel Clark is located within Clark Freeport Zone. It features an outdoor pool, fitness center and spa. Complimentary parking is provided on site.</t>
  </si>
  <si>
    <t>Kingsley's Hotel</t>
  </si>
  <si>
    <t>https://www.google.com/maps/place/%EC%83%98%EC%8A%A4+%EB%A6%AC%EC%BD%94+%ED%92%80%EB%B9%8C%EB%9D%BC/data=!4m11!3m10!1s0x339693007ca90ac1:0xec4486f5ef8ec327!5m3!1s2026-03-01!4m1!1i2!8m2!3d15.177301!4d120.522976!16s%2Fg%2F11w3fx1vj3!19sChIJwQqpfACTljMRJ8OO7_WGROw?authuser=0&amp;hl=en&amp;rclk=1</t>
  </si>
  <si>
    <t>15.177301, 120.522976</t>
  </si>
  <si>
    <t>ÃƒÆ’Ã†â€™Ãƒâ€šÃ‚Â¬ÃƒÆ’Ã¢â‚¬Â ÃƒÂ¢Ã¢â€šÂ¬Ã¢â€žÂ¢ÃƒÆ’Ã¢â‚¬Â¹Ãƒâ€¦Ã¢â‚¬Å“ÃƒÆ’Ã†â€™Ãƒâ€šÃ‚Â¬ÃƒÆ’Ã¢â‚¬Â¦Ãƒâ€šÃ‚Â ÃƒÆ’Ã¢â‚¬Å¡Ãƒâ€šÃ‚Â¤ ÃƒÆ’Ã†â€™Ãƒâ€šÃ‚Â«ÃƒÆ’Ã¢â‚¬Å¡Ãƒâ€šÃ‚Â¦ÃƒÆ’Ã¢â‚¬Å¡Ãƒâ€šÃ‚Â¬ÃƒÆ’Ã†â€™Ãƒâ€šÃ‚Â¬ÃƒÆ’Ã¢â‚¬Å¡Ãƒâ€šÃ‚Â½ÃƒÆ’Ã‚Â¢ÃƒÂ¢Ã¢â‚¬Å¡Ã‚Â¬Ãƒâ€šÃ‚Â ÃƒÆ’Ã†â€™Ãƒâ€šÃ‚Â­ÃƒÆ’Ã‚Â¢ÃƒÂ¢Ã¢â‚¬Å¡Ã‚Â¬ÃƒÂ¢Ã¢â‚¬Å¾Ã‚Â¢ÃƒÆ’Ã‚Â¢ÃƒÂ¢Ã¢â€šÂ¬Ã…Â¡Ãƒâ€šÃ‚Â¬ÃƒÆ’Ã†â€™Ãƒâ€šÃ‚Â«ÃƒÆ’Ã¢â‚¬Å¡Ãƒâ€šÃ‚Â¹ÃƒÆ’Ã¢â‚¬Â¦ÃƒÂ¢Ã¢â€šÂ¬Ã¢â€žÂ¢ÃƒÆ’Ã†â€™Ãƒâ€šÃ‚Â«ÃƒÆ’Ã¢â‚¬Å¡Ãƒâ€šÃ‚ÂÃƒÆ’Ã¢â‚¬Å¡Ãƒâ€šÃ‚Â¼</t>
  </si>
  <si>
    <t>https://www.google.com/maps/place/One+Euphoria+Luxe+Hotel/data=!4m11!3m10!1s0x3396f277a7f4ab79:0x93968250e878530b!5m3!1s2026-03-01!4m1!1i2!8m2!3d15.1651082!4d120.5875225!16s%2Fg%2F11l34r2ys7!19sChIJeav0p3fyljMRC1N46FCClpM?authuser=0&amp;hl=en&amp;rclk=1</t>
  </si>
  <si>
    <t>15.1651082, 120.5875225</t>
  </si>
  <si>
    <t>One Euphoria Residences, A. Santos Road, San Miguel, Balibago, Ninoy Aquino, Angeles, Central Luzon, 2009, Philippines</t>
  </si>
  <si>
    <t>One Euphoria Luxe Hotel</t>
  </si>
  <si>
    <t>www.skyscanner.com.ph/hotel_deeplink/4.0/PH/en-US/PHP/h_xp/213002441/2026-03-02/2026-03-03/hotel/hotel/hotels?legacy_provider_id=1&amp;rooms=1&amp;closed_user_group=mobile&amp;hb_data=oSFKAqTyAQUCEnVRoDfR72H5MJ5BVX-TNoKyehBFxlOnH2bKZZ4Orlnua_PnrONPakXTCSSPA_928Xw-a2mvU3JmTpzRVwof0N-aRI5jZ2uPR_acnTG24Mf699-OU-uaVD6ngmxLSFjLYXLxbpqMIDXPfBsLTyAeuQsU-THdULCty75bH0m0MCpNzcJk11yiohtqmgo4xZzlMndpSO7XJtUBdkSs1VCv7ElRACDElXgOnu9VWm_dEsWcvabouSVQgwzq5GDNjZT8_hxqdX9Cx3sUs5Y%3D&amp;q_datetime_utc=2026-03-02T00%3A36%3A55&amp;ticket_price=7202&amp;quote_id=-4277161641987414457&amp;utid_state=1&amp;channel=iphone&amp;price_without_closed_user_group=9003&amp;tm_place_name=Angeles&amp;deeplink_data=eyJmaWVsZHMiOnsic2lnbmF0dXJlIjoiNGEwNmJmNDZmZDg0NDY1ZjAyZjk2ZTQ0ZjA0ZTNlMmMifSwidXJsIjoiaHR0cHM6Ly93d3cuZXhwZWRpYS5jb20ucGgvSG90ZWwtU2VhcmNoP3RwaWQ9NjgmbXBlPTE3NzI0MTAwMTEmZW5kRGF0ZT0yMDI2LTAzLTAzJmFkdWx0cz0xJmxvY2FsZT1lbl9VUyZjaGlkPTY2ZjM5NjNhLTNkMWYtNGJhYS1hMjc0LTYxYTdiOWJjMDM0ZSZlYXBpZD00NjIzMCZtY3RjPTMmc3RhcnREYXRlPTIwMjYtMDMtMDImbXBkPUdCUCZtcG49MzIzNTk0ODI4JmN1cnJlbmN5PUdCUCZyYXRlcGxhbmlkPTM5MjI5MjU3NyZtcG09MjQmbXBwPTEmbXBvPUVDJnNlbGVjdGVkPTkxODg0OTE4Jm1wYj0xNi43MCZtcHE9ODMuNDkmbXBhPTc1LjkwIn0%3D&amp;utid=bdf6e5f4-2a34-d5cc-6d0d-c98e09432158&amp;tm_stars=5&amp;client_id=skyscanner_app&amp;redirect_delay=1000&amp;price_policy=2&amp;pre_redirect_id=a0f1fbb4-04be-1e61-c376-d9de4f260189&amp;tm_city_code=CRKP&amp;max_price=7202&amp;guests=1&amp;request_id=a0f1fbb4-04be-1e61-c376-d9de4f260189&amp;tm_country_code=PH</t>
  </si>
  <si>
    <t>15.1814855, 120.5765868</t>
  </si>
  <si>
    <t>Udenna Avenue, Maharlika, Clark Global City, Mabalacat, Pampanga, Central Luzon, 2010, Philippines</t>
  </si>
  <si>
    <t>The First Clark Hotel &amp; Residence</t>
  </si>
  <si>
    <t>www.skyscanner.com.ph/hotel_deeplink/4.0/PH/en-US/PHP/h_xp/224982711/2026-03-02/2026-03-03/hotel/hotel/hotels?legacy_provider_id=1&amp;rooms=1&amp;closed_user_group=mobile&amp;hb_data=jQmyZGFsP0TtKWGbwLIfs0aIxctNczuRJ1YHL9K95z5c_5ZUYURY42PjzDq9DaMJx_Lyd6AaR9Dg3mdPHWyZ-3zDHVNOG5qGqPl_URjpqh9R_mbtDwu_AA1GfM1D7GvA6b6i4Y5jt7VFoAzJMBr9ppX5_yCvucA3rsW45BEcZQ8ucp9FuSAER1Q66zgwp1uQ7kAFUHt2vu_CjBj6JHpBW2LUB_fzt6RcaQc1hvsLsuJMNUGSAvKPnVcMmoM6_aoikK08Kxzo6r31tILei6rugqEO--Y%3D&amp;q_datetime_utc=2026-03-02T00%3A36%3A56&amp;ticket_price=6161&amp;quote_id=-5592873882852930412&amp;utid_state=1&amp;channel=iphone&amp;price_without_closed_user_group=7452&amp;tm_place_name=Angeles&amp;deeplink_data=eyJmaWVsZHMiOnsic2lnbmF0dXJlIjoiODFlYjRhZGM1Yjg4NGIwNDI3ODI1NzExOGUwOWY0ZTYifSwidXJsIjoiaHR0cHM6Ly93d3cuZXhwZWRpYS5jb20ucGgvSG90ZWwtU2VhcmNoP21wZD1HQlAmdHBpZD02OCZtcGU9MTc3MjQxMDAxMSZlbmREYXRlPTIwMjYtMDMtMDMmYWR1bHRzPTEmbXBuPTMyNzQwMTYyNSZtcG09MjQmbXBwPTEmbG9jYWxlPWVuX1VTJm1wbz1FQyZjaGlkPTY2ZjM5NjNhLTNkMWYtNGJhYS1hMjc0LTYxYTdiOWJjMDM0ZSZtcHE9NzEuNDMmZWFwaWQ9NDYyMzAmbWN0Yz0zJmN1cnJlbmN5PUdCUCZyYXRlcGxhbmlkPTQwNDU1ODIyNyZzZWxlY3RlZD0xMjA3OTEyMTkmc3RhcnREYXRlPTIwMjYtMDMtMDImbXBiPTE0LjI4Jm1wYT02NC45NCJ9&amp;utid=edeca53c-8907-cacc-dce5-b9830874220c&amp;tm_stars=0&amp;client_id=skyscanner_app&amp;redirect_delay=1000&amp;price_policy=2&amp;pre_redirect_id=e3178d6f-ae3d-7488-6316-9957149f57ba&amp;tm_city_code=CRKP&amp;max_price=8507&amp;guests=1&amp;request_id=e3178d6f-ae3d-7488-6316-9957149f57ba&amp;tm_country_code=PH</t>
  </si>
  <si>
    <t>15.1835078, 120.5268792</t>
  </si>
  <si>
    <t>parking, wifi, elevator, air_conditioning, non-smoking, internet_access, 24-hour_front_desk_service, smoking_areas, massage, spa, multilingual_staff, room_service, garden, restaurant, safe_deposit_box, meeting_facilities, banquet_service, fitness_center, shuttle_service, luggage_storage, airport_shuttle, photocopier, fax, concierge</t>
  </si>
  <si>
    <t>The Henry Glass House Clark</t>
  </si>
  <si>
    <t>https://www.google.com/maps/place/Maharajah+Hotel/data=!4m11!3m10!1s0x3396f29b101304f5:0xb7043aad5b08b655!5m3!1s2026-03-01!4m1!1i2!8m2!3d15.164625!4d120.5601991!16s%2Fg%2F1tmcjrv8!19sChIJ9QQTEJvyljMRVbYIW606BLc?authuser=0&amp;hl=en&amp;rclk=1</t>
  </si>
  <si>
    <t>15.164625, 120.5601991</t>
  </si>
  <si>
    <t>Texas Avenue, Villasol Subdivision, Amsic, Angeles, Central Luzon, 2009, Philippines</t>
  </si>
  <si>
    <t>Maharajah Hotel</t>
  </si>
  <si>
    <t>www.skyscanner.com.ph/hotel_deeplink/4.0/PH/en-US/PHP/h_h1/47038858/2026-03-02/2026-03-03/hotel/hotel/hotels?legacy_provider_id=927111&amp;rooms=1&amp;closed_user_group=mobile&amp;hb_data=074Dx3MWZPAWdlM7DweF5_zAp8-d1t7WA_zNiZd5HAIDwPtCu10L3PXpiCySmbn4U5B-_HWq2R5T6nE931VDaEXlZbL-R4wNCzTNvS021qnT2Vql-5h2b9OmJ-UNapxehlsz-uR05Qj5QsbwLbfYbr9Hlwm4vDKy3VUPUMyWUfE70Eym-a-vg9N3UrmDt9UUrUTunO60jZ1ql2ZzK11HNxzX9TFwJABigAwooUoPdWz4nXQEK6mNu_TcRCakkmWbcvKwK_v335aXpcW1qoOsh9Ai6Ws%3D&amp;q_datetime_utc=2026-03-02T00%3A37%3A01&amp;ticket_price=2366&amp;quote_id=3964362640690203793&amp;utid_state=1&amp;channel=iphone&amp;price_without_closed_user_group=2850&amp;tm_place_name=Angeles&amp;deeplink_data=eyJmaWVsZHMiOnsic2lnbmF0dXJlIjoiYzVlOGEyZjE4YmEzYWIxZWZiYjdkMTFhNTUzYTEzMjUifSwidXJsIjoiaHR0cHM6Ly9waC5ob3RlbHMuY29tL0hvdGVsLVNlYXJjaD90cGlkPTMyMTQmbXBlPTE3NzI0MTAwMTEmZW5kRGF0ZT0yMDI2LTAzLTAzJmFkdWx0cz0xJmxvY2FsZT1lbl9QSCZjaGlkPTM3ODBhM2FmLWJlYzktNDI4Ni1hOTE3LThjOWNlYTNiOGNhNCZlYXBpZD00NCZtY3RjPTMmc3RhcnREYXRlPTIwMjYtMDMtMDImbXBkPVBIUCZtcG49MjE2MzM0MDk0JmN1cnJlbmN5PVBIUCZyYXRlcGxhbmlkPTI2MjE1MzIyNiZtcG09MjQmbXBwPTEmbXBvPUVDJnNlbGVjdGVkPTg0MTM1ODYmbXBiPTI1My40NSZtcHE9MjExMi4wNSZtcGE9MjExMi4wNSJ9&amp;utid=55104bc8-c614-6270-edf5-b0f73718503e&amp;tm_stars=3&amp;client_id=skyscanner_app&amp;redirect_delay=1000&amp;price_policy=2&amp;pre_redirect_id=df5a9d01-a177-1867-fd32-96aa8c4b5769&amp;tm_city_code=CRKP&amp;max_price=2993&amp;guests=1&amp;request_id=df5a9d01-a177-1867-fd32-96aa8c4b5769&amp;tm_country_code=PH</t>
  </si>
  <si>
    <t>15.1649091, 120.5726277</t>
  </si>
  <si>
    <t>Capitol Hill, Sierra Madre Street, Purok 3, Amsic, Angeles, Central Luzon, 2009, Philippines</t>
  </si>
  <si>
    <t>Capitol Hill Hotel &amp; Suites</t>
  </si>
  <si>
    <t>www.skyscanner.com.ph/hotel_deeplink/4.0/PH/en-US/PHP/h_fd/204049449/2026-03-02/2026-03-03/hotel/hotel/hotels?legacy_provider_id=927050&amp;rooms=1&amp;closed_user_group=general&amp;hb_data=bzni9DnTWh4_bQf4u50mo2cHpU3LWYGgExlr9GFv1IkbQW58YL7TsxrJ3cWxZdp-zA1oTuSeksKpi286XMmt6l-D5ZAtSE2yx0jybVVWBCW_JpRhPN__HoD9OxdFFERIttbfBb4hbjtwQWbvqEpeAwKhc2vG5zSAPD4xeJ5lKE1rlgZ-AlVqxkY4MzBv7s8-qyfMFjtj8BQ-DrXGwEvzHPWmLOv2RmKnKlGSDa0EgGGXju11UFG7R1hu2lLwIv-2Ap2DEoM36YXFKt4d5-b8iHpk2GRwRSbH_ATpgvFaxDZ75fR8Xb8TUIx4usvpg-hIyMBd7XMtO-UMi8iZ_jS3ey7c6kErKPXFAOEPztNKWUpRd4Xp_W_rv_g-2B4K4ZnU-HEHRcsvH-3z6nDfaJHaUfKTPvxdXMI8r-OmiyP_6R4Zhw%3D%3D&amp;q_datetime_utc=2026-03-02T00%3A37%3A01&amp;ticket_price=4604&amp;quote_id=-1130861904991956014&amp;utid_state=1&amp;channel=iphone&amp;price_without_closed_user_group=5613&amp;tm_place_name=Angeles&amp;deeplink_data=eyJmaWVsZHMiOnsic2lnbmF0dXJlIjoiMTllMDZhZDQ2MjczODcyMjc4MWYyMjY2NzEzMjk5NGIifSwidXJsIjoiaHR0cHM6Ly9kZWFscy52aW8uY29tP3NpZz1lNTVjYjNmZjY3NGI5MWQ5ZDExMjEwZTc1YzJhMjU0NTkzYmQ2YjYxNWVhNDExODVlZjYyYzc2YjI4MmQ3ZjJjMmQzNzM1MzczOTM4MzAzNjMzMzkmc2lnLWlzcz1tZXRhJnR1cmw9aHR0cHMlM0ElMkYlMkZ2aW8uY29tJTJGSG90ZWwlMkZTZWFyY2glM0ZjaGVja0luJTNEMjAyNi0wMy0wMiUyNmNoZWNrT3V0JTNEMjAyNi0wMy0wMyUyNmN1cnJlbmN5JTNEUEhQJTI2ZXB2JTNETVM0eSUyNmVzZCUzRENWVTJTTnNUbnB2NDZMdzJ0UGpvRTlpYTJMNkx6c29VcHdLX28wRURpd00zcllRdy1DdV8wWldwdWpNSzRaUnFPTU9QOWZQODJwbGJGRFZMdS1vbGpjRVVMX1BsZm1nanpMOGNvcXJLSkxIWm1zaUkxMDhwQ3clMjUzRCUyNTNEJTI2Zm9yY2VDdXJyZW5jeUNoYW5nZSUzRDElMjZmb3JjZUxhbmd1YWdlQ2hhbmdlJTNEMSUyNmhvdGVsSWQlM0Q1MDc4ODQxJTI2bGFiZWwlM0RzcmMlMjUzRHNreXNjYW5uZXIlMjUyNnVjb3VudHJ5JTI1M0RQSCUyNTI2dWRldmljZSUyNTNEbW9iaWxlJTI1MjZob3RlbCUyNTNENTA3ODg0MSUyNTI2ZGF5JTI1M0QyJTI1MjZtb250aCUyNTNEMDMlMjUyNnllYXIlMjUzRDIwMjYlMjUyNmxvcyUyNTNEMSUyNTI2b2ZmZXJpZCUyNTNEb3hHREZMRjBObW9rJTI1MjZwcmljZSUyNTNENDYwNC4xMSUyNTI2Y3VycmVuY3klMjUzRFBIUCUyNTI2dXNlcmxhbmclMjUzRGVuJTI1MjZfdGglMjUzRDQyMThlYmI3OTFlZmU5Y2I4OTEyMDA4ZTMzMzBmZjMwY2FhNWUyNTRiYzZlYzJkNyUyNTI2ZHRzJTI1M0QxNzcyNDEwMDE1JTI1MjZvbHV0JTI1M0QxNzcyNDEwMDExJTI1MjZjYW5QYXlMYXRlciUyNTNEZmFsc2UlMjUyNnJlcXVlc3RVc2VyR3JvdXAlMjUzRCUyNTI2b2ZmZXJVc2VyR3JvdXAlMjUzRHB1YmxpYyUyNmxhbmclM0RlbiUyNm90aSUzRFZmNDF0UmQ4Qzk4JTI2cHJlZmVycmVkUmF0ZSUzRDQ2MDQuMTElMjZwcm9maWxlJTNEcjJkMm03M2tuOCUyNnJvb21zJTNEMSUyNnRva2VuJTNEN2ZlMjc2JTI2dXNlckNvdW50cnklM0RQSCUyNnV0bV9jYW1wYWlnbiUzRHNreXNjYW5uZXIlMjZ1dG1fbWVkaXVtJTNEY3BjJTI2dXRtX3NvdXJjZSUzRHNreXNjYW5uZXIifQ%3D%3D&amp;utid=39931ed2-1eb3-8b05-e629-28cd53209959&amp;tm_stars=5&amp;client_id=skyscanner_app&amp;redirect_delay=1000&amp;price_policy=2&amp;pre_redirect_id=dd152eed-5aff-2984-79df-b1e4a716d70a&amp;tm_city_code=CRKP&amp;max_price=16178&amp;guests=1&amp;request_id=dd152eed-5aff-2984-79df-b1e4a716d70a&amp;tm_country_code=PH</t>
  </si>
  <si>
    <t>15.164094, 120.588044</t>
  </si>
  <si>
    <t>A. Santos Road, San Miguel, Don Pepe Village, Ninoy Aquino, Angeles, Central Luzon, 2009, Philippines</t>
  </si>
  <si>
    <t>Winds Boutique Hotel</t>
  </si>
  <si>
    <t>www.skyscanner.com.ph/hotel_deeplink/4.0/PH/en-US/PHP/h_ad/134544126/2026-03-02/2026-03-03/hotel/hotel/hotels?legacy_provider_id=22&amp;rooms=1&amp;hb_data=NvvscQ9x-ga-BSk3hqQMkrIKSa9agItNo0EcMyRcOJQ2prdvSRYlSEA4GkoQ63FPIQgzgcmY1ZdFfB_C_me-fYgv6hc9TTaecjFM_xZLmgB45mDjrmFJiMLbo-cQRZ5CMXwD1RRDxiGYuef22hEO0SEBh4bJNP0-sMipsa_sKbrE097IGjLEDYfpzob_UHx-ozLoDElnNqJBn7RHsR2vzwhYjVYGiE3aHrdyjD6AGUghrKN_XQhMPPwj-x7deJA5bElyAe4E1RfpSr12NV74phBZTZxQyFd3oBUSZxT50ELcGZaOa7XbF38piIGipEg9nWg7jZcFx_ZcA4q5eFpLLJPWGqiX7opT-ynyju8lW00zcjldOcCOo3qll621p7Sj-1U46SxGRC8wMNJU5yltZs4KNnHlgNP8CdT0vcCC6kKk&amp;q_datetime_utc=2026-03-02T00%3A37%3A04&amp;ticket_price=3448&amp;quote_id=5018125658272619161&amp;utid_state=1&amp;channel=iphone&amp;tm_place_name=Angeles&amp;deeplink_data=eyJmaWVsZHMiOnsic2lnbmF0dXJlIjoiMjRjNTFjNWUwMzc2ZThmODA3NDU1NGU3NGM0ODlhZTcifSwidXJsIjoiaHR0cHM6Ly93d3cuYWdvZGEuY29tL3BhcnRuZXJzL3BhcnRuZXJzZWFyY2guYXNweD9jaWQ9MTg0NjM4MyZoaWQ9Njc1NDcwJmN1cnJlbmN5PVBIUCZjaGVja2luPTIwMjYtMDMtMDImY2hlY2tvdXQ9MjAyNi0wMy0wMyZOdW1iZXJvZkFkdWx0cz0xJk51bWJlcm9mQ2hpbGRyZW49MCZSb29tcz0xJm1jaWQ9MjgwMzMmbWFzdGVyUm9vbUlkPTUwODU2NzM4NiZtcHQ9T1ZKS09EUnZNRTlKY2t4SVQyOUpSalU0ZFVsWkwyWmlVSFJoVVdadlYwdE5ZVzR2WmxKalRHZzNVbFppSzJGUlJWSlFWbEUxTkhCVlRYSmtNRU5KWW1aMVpVMHplbmd2YURGVFpFWlJQVDAmVG90YWxQcmljZT0zNDQ4LjAwJlRvdGFsVGF4PTM2OS40MyZUb3RhbEZlZT0wLjAwJlRvdGFsU3VyY2hhcmdlPTAmbWN1cj1QSFAifQ%3D%3D&amp;utid=da93c702-bf5c-1284-5057-1b9f9ae952dc&amp;tm_stars=4&amp;client_id=skyscanner_app&amp;redirect_delay=1000&amp;price_policy=2&amp;pre_redirect_id=d7c499f0-dad6-c94d-6ab9-0f0105950ffd&amp;tm_city_code=CRKP&amp;max_price=6353&amp;guests=1&amp;request_id=d7c499f0-dad6-c94d-6ab9-0f0105950ffd&amp;tm_country_code=PH</t>
  </si>
  <si>
    <t>15.1606272, 120.555154</t>
  </si>
  <si>
    <t>Nile Street, Friendship, Cuayan, Angeles, Central Luzon, 2009, Philippines</t>
  </si>
  <si>
    <t>Shine Hotel</t>
  </si>
  <si>
    <t>www.skyscanner.com.ph/hotel_deeplink/4.0/PH/en-US/PHP/h_bc/225537527/2026-03-05/2026-03-06/hotel/hotel/hotels?legacy_provider_id=13&amp;rooms=1&amp;closed_user_group=apps&amp;hb_data=hhq6_FVSe4EwCiBio49ykw0ugc_-SHPQsfwZGQDFKAIfDYXWIUxLIU5m5_ap59jO-mcS47RA1LPZmLuIbE2lxV1WnIHapxDfvUNcxXFLVzuAtx0YnsZ2CjhvRblHgQtVQqbIJ0smoUy8_7AMd-41RPUoOSUVhrr3uQ2SS0G2cG79ukrKYVpZ3Uxx14YLk8lhmTQemkiyo33J9UVM466zSEkWKH5fKBMD8JcIiuHZLpoFuJhumfNKWhzGumsWsA-kCXtnty5ue6RZB523DFcvFSNzK7oXPmSuaWQ2tv4hro9BhK-lpMf91g4CISbZ9rxmzwJz8lB94kfI-AgNvg9vy17IBk5j-AjB0-8UWjnis9JpJIkDt9qlojGzUctiHv8wbOuML1ua0-nDmWArpiugpxpf4yC4okUu-DDtN-6FP8iAm2Mm&amp;q_datetime_utc=2026-03-05T14%3A31%3A29&amp;ticket_price=1980&amp;quote_id=-8113734585676894022&amp;utid_state=1&amp;channel=iphone&amp;price_without_closed_user_group=2412&amp;tm_place_name&amp;deeplink_data=eyJmaWVsZHMiOnsic2lnbmF0dXJlIjoiNWM1NzE5ZmMzMDcyNjIxNmJhMTIxOWU1MDU0NTg3NGMiLCJibG9ja19pZCI6IjE1NTAxNDc4MDFfNDI2MjI0OTQ4XzJfMF8wIn19&amp;utid=a5de3d84-853d-909a-24e4-e41adf528999&amp;tm_stars=5&amp;client_id=skyscanner_app&amp;price_policy=2&amp;pre_redirect_id=173ed6d5-55e5-c5de-b490-683176ba7c3d&amp;tm_city_code&amp;max_price=1980&amp;guests=1&amp;request_id=173ed6d5-55e5-c5de-b490-683176ba7c3d&amp;tm_country_code=PH</t>
  </si>
  <si>
    <t>15.1660024, 120.5816362</t>
  </si>
  <si>
    <t>parking, wifi, air_conditioning, non-smoking, internet_access, 24-hour_front_desk_service, smoking_areas, room_service</t>
  </si>
  <si>
    <t>Shine Hotel is offering accommodations in Sampong. This 5-star hotel offers room service. The hotel provides city views, a terrace, a 24-hour front desk, and free WiFi is available throughout the property.</t>
  </si>
  <si>
    <t>ABC Hotel</t>
  </si>
  <si>
    <t>https://www.google.com/maps/place/DANIELAS+PLACE/data=!4m11!3m10!1s0x3396f286ab4da121:0xdd59dbc522e7d833!5m3!1s2026-03-01!4m1!1i2!8m2!3d15.165249!4d120.5685108!16s%2Fg%2F11q8s9gmvg!19sChIJIaFNq4byljMRM9jnIsXbWd0?authuser=0&amp;hl=en&amp;rclk=1</t>
  </si>
  <si>
    <t>15.165249, 120.5685108</t>
  </si>
  <si>
    <t>Montalban Street, Purok 3, Amsic, Angeles, Central Luzon, 2009, Philippines</t>
  </si>
  <si>
    <t>DANIELAS PLACE</t>
  </si>
  <si>
    <t>www.skyscanner.com.ph/hotel_deeplink/4.0/PH/en-US/PHP/h_xp/116169400/2026-03-02/2026-03-03/hotel/hotel/hotels?legacy_provider_id=1&amp;rooms=1&amp;closed_user_group=mobile&amp;hb_data=Kyt5URvrZbRgCKeOZaUxBGrPEr_0-2KeSbm3nQJCgg8bzcGYHnmSPedeHYKG6OsZbo7JEqGIUQtBwKb9NlznIQCYwl3bd24DCRyiF95BAXFGftNADEqpXuXdeMVkL6l8IVih-ATa5znpnYQD2WjSgpNlgtSz8B4IaVydiEU2oVbp7IduPqPlxk0OlgZLn5o52y4fnfhtZcEEz-JWyCFeJF5jEWFLca7VVQMnmTaisNcXqeWBKLu1OEkjKQB9VKRF2pz6571qP2mvwSQTdgYLiwzaP44%3D&amp;q_datetime_utc=2026-03-02T00%3A37%3A09&amp;ticket_price=946&amp;quote_id=-8918622939414024045&amp;utid_state=1&amp;channel=iphone&amp;price_without_closed_user_group=1051&amp;tm_place_name=Angeles&amp;deeplink_data=eyJmaWVsZHMiOnsic2lnbmF0dXJlIjoiZjc3NTcxZTEyZjgyMmQ5NWQ5ZTQzMzI4YzliN2E1NmQifSwidXJsIjoiaHR0cHM6Ly93d3cuZXhwZWRpYS5jb20ucGgvSG90ZWwtU2VhcmNoP3RwaWQ9NjgmbXBlPTE3NzI0MTAwMTEmZW5kRGF0ZT0yMDI2LTAzLTAzJmFkdWx0cz0xJmxvY2FsZT1lbl9VUyZjaGlkPTY2ZjM5NjNhLTNkMWYtNGJhYS1hMjc0LTYxYTdiOWJjMDM0ZSZlYXBpZD00NjIzMCZtY3RjPTMmc3RhcnREYXRlPTIwMjYtMDMtMDImbXBkPUdCUCZtcG49MzIxMjE2ODYyJmN1cnJlbmN5PUdCUCZyYXRlcGxhbmlkPTM4ODI0Nzk3MCZtcG09MjQmbXBwPTEmbXBvPUVDJnNlbGVjdGVkPTgzODEyNzgyJm1wYj0yLjIwJm1wcT0xMC45NiZtcGE9OS45NiJ9&amp;utid=fea6c238-d9e1-69ad-57b4-ae756be82a8c&amp;tm_stars=2&amp;client_id=skyscanner_app&amp;redirect_delay=1000&amp;price_policy=2&amp;pre_redirect_id=9c55f025-a6f3-f200-077f-70a42fd5559c&amp;tm_city_code=CRKP&amp;max_price=4523&amp;guests=1&amp;request_id=9c55f025-a6f3-f200-077f-70a42fd5559c&amp;tm_country_code=PH</t>
  </si>
  <si>
    <t>15.1638528, 120.5880749</t>
  </si>
  <si>
    <t>Red Doorz, A. Santos Road, San Miguel, Don Pepe Village, Ninoy Aquino, Angeles, Central Luzon, 2009, Philippines</t>
  </si>
  <si>
    <t>Rapid Rise</t>
  </si>
  <si>
    <t>www.skyscanner.com.ph/hotel_deeplink/4.0/PH/en-US/PHP/h_bc/213616328/2026-03-02/2026-03-03/hotel/hotel/hotels?legacy_provider_id=13&amp;rooms=1&amp;closed_user_group=apps&amp;hb_data=s1egbFFFA3DEJ8OeocoQNP2aJ7SmIi73oiMqfuAGnwoiCyE5Z1sP5ueyQtN8dUs9Rr27eCedZj6_W5kCA0Et8JVeoO2aPjEnS494JPlcHmP9P5-TaSIXkymmOL4tYPv52hYuYzvjgNfyiotxR9v2tJnu3HS6LHabDC9lmIzvU9KaPioV_DULe_VufkXEkfjm6XHANEeVAwtzUCmCBofT1iLChYa6nf7W9iPymdBNXJXuy4afVy-z7oC-MH1O2jso2HJN1RipZsmLAiCAZnza2xsECgfByBI1LT94YeYSaPcbKgIjmlPlxIuxFddfLJYocXT7e6aAIMWaX1VR8C4WjadT9n5qYVPw8xg0vypARAwKvNxMZtdt_7hdhe1cZxuOhEZlhcDMX_e3E1RLCMmTWU5XvlD_iXYvvXDGwdZFfj-Zi9mt5Kg%3D&amp;q_datetime_utc=2026-03-02T00%3A37%3A09&amp;ticket_price=1600&amp;quote_id=3501668390470585612&amp;utid_state=1&amp;channel=iphone&amp;price_without_closed_user_group=1984&amp;tm_place_name=Angeles&amp;deeplink_data=eyJmaWVsZHMiOnsic2lnbmF0dXJlIjoiYTRlY2RkOTA3ZThlOGEzNTc3ZGUyMWNlZjUzZDkwMGUiLCJibG9ja19pZCI6Ijk0MTQzMzYwM180MDkyODA5MDRfMF8wXzAifX0%3D&amp;utid=373a2914-074c-110e-faa5-744bdc7ddc41&amp;tm_stars=0&amp;client_id=skyscanner_app&amp;redirect_delay=1000&amp;price_policy=2&amp;pre_redirect_id=4ab2ff22-d5a9-a9d0-7db3-f876bc0278a5&amp;tm_city_code=CRKP&amp;max_price=3920&amp;guests=1&amp;request_id=4ab2ff22-d5a9-a9d0-7db3-f876bc0278a5&amp;tm_country_code=PH</t>
  </si>
  <si>
    <t>15.1927693, 120.52154</t>
  </si>
  <si>
    <t>Toscana Dining, Claro M. Recto Avenue, Mabalacat, Pampanga, Central Luzon, 2023, Philippines</t>
  </si>
  <si>
    <t>Midori Clark Hotel and Casino</t>
  </si>
  <si>
    <t>www.skyscanner.com.ph/hotel_deeplink/4.0/PH/en-US/PHP/h_h1/139438750/2026-03-05/2026-03-06/hotel/hotel/hotels?legacy_provider_id=927111&amp;rooms=1&amp;closed_user_group=mobile&amp;hb_data=RS8dG--aG-v5YTZlz2iq9lvOhExIxctgT4LRxE7ef5VWD_jAF-dRKfo-hWB-Z9kqBxG4HGKBtG5GHj_1w9LN4VkhOK4btMEu-tW8SLurIPiN83STMlpD-e7N-u_Uhbpi4JDpHQ7nTApBP6gUkm50jaMn1CkyS6bQmHzVwmty1lwZKW_DHSu2Vn1k3o_PsuVmQKZP6k30t-GGmXSa6eP9FyXM3sYgv8t-DuXHSYe9SwL7nsPBMKofTEa-4TdqUp1eP9cxyy3wKeo5ARStYZZ4LqzXbU8%3D&amp;q_datetime_utc=2026-03-05T14%3A31%3A30&amp;ticket_price=8880&amp;quote_id=-2058500690179205237&amp;utid_state=1&amp;channel=iphone&amp;price_without_closed_user_group=14800&amp;tm_place_name=Mabalacat&amp;deeplink_data=eyJmaWVsZHMiOnsic2lnbmF0dXJlIjoiMDk5MjIyMGM0ZWFkNmNiY2M0YjQ3ZTU1YTA5MDhhNTUifSwidXJsIjoiaHR0cHM6Ly9waC5ob3RlbHMuY29tL0hvdGVsLVNlYXJjaD90cGlkPTMyMTQmbXBlPTE3NzI3MTcyMTEmZW5kRGF0ZT0yMDI2LTAzLTA2JmFkdWx0cz0xJmxvY2FsZT1lbl9QSCZjaGlkPTA1MDdkMTM3LWY4NGQtNDI5Ny05NWZhLWQ4MTZmMjdkM2U1MSZlYXBpZD00NCZtY3RjPTMmc3RhcnREYXRlPTIwMjYtMDMtMDUmbXBkPVBIUCZtcG49MzI0NDA2MTU5JmN1cnJlbmN5PVBIUCZyYXRlcGxhbmlkPTM5NDUxMjUzMCZtcG09MjQmbXBwPTEmbXBvPUVDJnNlbGVjdGVkPTEyNzY2NzQ3Jm1wYj0xNjAxLjMxJm1wcT04MDA2LjU2Jm1wYT03Mjc4LjY5In0%3D&amp;utid=dfcaa511-e6db-b65e-2880-e0e826d18ca3&amp;tm_stars=5&amp;client_id=skyscanner_app&amp;price_policy=2&amp;pre_redirect_id=c8589f21-5fb3-2003-dcf9-8943488f549d&amp;tm_city_code&amp;max_price=15480&amp;guests=1&amp;request_id=c8589f21-5fb3-2003-dcf9-8943488f549d&amp;tm_country_code=PH</t>
  </si>
  <si>
    <t>15.1671748, 120.586639</t>
  </si>
  <si>
    <t>Midori Clark Hotel and Casino offers luxurious accommodations in Clark Freeport Zone, Pampanga. The rooms at the hotel are air-conditioned, and furnished with modern and sleek wooden furniture.</t>
  </si>
  <si>
    <t>Carouselle Walking Street Hotel</t>
  </si>
  <si>
    <t>www.skyscanner.com.ph/hotel_deeplink/4.0/PH/en-US/PHP/h_fd/136364428/2026-03-02/2026-03-03/hotel/hotel/hotels?legacy_provider_id=927050&amp;rooms=1&amp;closed_user_group=mobile&amp;hb_data=mHXqbcFSa1dMzD5J_4kjhHePAXFu6718KdBFzZ38l-F-N74FWFMpI-ObIcwakda4ZnYTGA5rKFQfYDUlnkdzsuQWpb_6y4MepBM5bOCW-gLyfvwO5r4viaJmyK0inKgN_GvwHHN0nj_FifpKn-UKhxpRuYff-1DJovHHPH19amIvQxBvWlwhnypU3HOh0qzL-EctRoK3vDZZbaIhQSEekbt3eMj_KnMbvZtSihgG3xioWmjU15IBwwn7wSJNB02M648T8fCQY3fie9j2xggQ8e-JRCUQlRhPDXuh8HU0PTUdeyzmFfiuCFSkGjVhGKeU8fTrmtCZ6ORqnaOcGr1QZTZJh0fClO1FzcYz9Pb9cX40iL7dzrcLxZmKW83vdAMrVuz2brsEA0yF6UAnPnrVNDzTpfaIawtMoNWkplyf3VclDA%3D%3D&amp;q_datetime_utc=2026-03-02T00%3A37%3A14&amp;ticket_price=4374&amp;quote_id=6045835871859393760&amp;utid_state=1&amp;channel=iphone&amp;price_without_closed_user_group=6000&amp;tm_place_name=Angeles&amp;deeplink_data=eyJmaWVsZHMiOnsic2lnbmF0dXJlIjoiMTdhMzc1MGZmZmZmYzNhMGRjZmQ5YTdmOWI4NmZhYTEifSwidXJsIjoiaHR0cHM6Ly9kZWFscy52aW8uY29tP3NpZz1jMDE5NWY1MDI1Y2E3YmQ2ODg1YjRkZDU0OWJiYzk3YTEzNjRkZDc2MTQyN2RlMjAzYjFkNWMzNDE3MDA2NzFiMzQzMTM2MzMzMzMxMzUzOTMzJnNpZy1pc3M9bWV0YSZ0dXJsPWh0dHBzJTNBJTJGJTJGdmlvLmNvbSUyRkhvdGVsJTJGU2VhcmNoJTNGY2hlY2tJbiUzRDIwMjYtMDMtMDIlMjZjaGVja091dCUzRDIwMjYtMDMtMDMlMjZjdXJyZW5jeSUzRFBIUCUyNmVwdiUzRE1TNHklMjZlc2QlM0RfZWtfNVJncmcyVUk5bW5OaWRPNnl0ZzFsVmNxcVJBNkhWeUFYQ0tpMllaTjh4cnlDT2hoaEJ3MmdnTnRaR00zS0VlLWVoVFVPZ1lRY1o2d1ZVd29yTkVja3lWTE96NXdfb0FwdjJpQWVWaU12NzZmdGhucVRRJTI1M0QlMjUzRCUyNmZvcmNlQ3VycmVuY3lDaGFuZ2UlM0QxJTI2Zm9yY2VMYW5ndWFnZUNoYW5nZSUzRDElMjZob3RlbElkJTNEMTgwMzA0NiUyNmxhYmVsJTNEc3JjJTI1M0Rza3lzY2FubmVyJTI1MjZ1Y291bnRyeSUyNTNEUEglMjUyNnVkZXZpY2UlMjUzRG1vYmlsZSUyNTI2aG90ZWwlMjUzRDE4MDMwNDYlMjUyNmRheSUyNTNEMiUyNTI2bW9udGglMjUzRDAzJTI1MjZ5ZWFyJTI1M0QyMDI2JTI1MjZsb3MlMjUzRDElMjUyNm9mZmVyaWQlMjUzRG9SWUU4OU1ad0xXOCUyNTI2cHJpY2UlMjUzRDQzNzQuNDElMjUyNmN1cnJlbmN5JTI1M0RQSFAlMjUyNnVzZXJsYW5nJTI1M0RlbiUyNTI2X3RoJTI1M0Q0MjE4ZWI0NjkxZGJlOWNiYmQxMjAwOGUzM2YzZmYzMGNhYTVlMjU0YmM2ZWMyZDclMjUyNmR0cyUyNTNEMTc3MjQxMDAxNSUyNTI2b2x1dCUyNTNEMTc3MjQxMDAxMSUyNTI2Y2FuUGF5TGF0ZXIlMjUzRGZhbHNlJTI1MjZyZXF1ZXN0VXNlckdyb3VwJTI1M0QlMjUyNm9mZmVyVXNlckdyb3VwJTI1M0RwdWJsaWMlMjZsYW5nJTNEZW4lMjZvdGklM0Q1MG1FT1pTZTFSQSUyNnByZWZlcnJlZFJhdGUlM0Q0Mzc0LjQxJTI2cHJvZmlsZSUzRHIyZDJtNzNrbjglMjZyb29tcyUzRDElMjZ0b2tlbiUzRDdmZTI3NiUyNnVzZXJDb3VudHJ5JTNEUEglMjZ1dG1fY2FtcGFpZ24lM0Rza3lzY2FubmVyJTI2dXRtX21lZGl1bSUzRGNwYyUyNnV0bV9zb3VyY2UlM0Rza3lzY2FubmVyIn0%3D&amp;utid=afcf2a64-9448-2798-2bb8-f2a9f56840ff&amp;tm_stars=3&amp;client_id=skyscanner_app&amp;redirect_delay=1000&amp;price_policy=2&amp;pre_redirect_id=750ff628-40ad-5a9c-f310-696c0f132bc5&amp;tm_city_code=CRKP&amp;max_price=13505&amp;guests=1&amp;request_id=750ff628-40ad-5a9c-f310-696c0f132bc5&amp;tm_country_code=PH</t>
  </si>
  <si>
    <t>15.1660625, 120.5691875</t>
  </si>
  <si>
    <t>Lea Robert Hotel, Don Juico Avenue, Villasol Subdivision, Amsic, Angeles, Central Luzon, 2009, Philippines</t>
  </si>
  <si>
    <t>Lea Robert Hotel</t>
  </si>
  <si>
    <t>www.skyscanner.com.ph/hotel_deeplink/4.0/PH/en-US/PHP/h_ad/216230080/2026-03-02/2026-03-03/hotel/hotel/hotels?legacy_provider_id=22&amp;rooms=1&amp;hb_data=3abGcuhYcTEx8KbSgzVcoJVgVzN_bN9xGQOT7nld6PcDh9bk4AKaq3HbSMVG8cqFe5BeU83K-zVCGDlnq0Hb5igbiS9ELvxpVj-m37j1QypoTzPmTfwXyZ44GKDXUMsZb0ufpkwXSpNQicUKcQKjFmcUYdiDfsbIJIZtIROLAjJkvGIndvj1wX5_c3klv6xLvZTjOwr5MgzPax_EDqPqlmF1BmZzo1bccE0sPj-7BqteDe5sNrko5VEC84eGzf-L7OQMDUPXBIvwWXyokmULLUvDZQk6uyrDgjtEkI6ZtZ9CPaESbK0Kqau3RONdMZXXcozxMqqALdy_u90aYT77FphKC5K5u3pGmZlzlWXUoTAJaIZka2caeuBL9jiYAxDb3_mgoI7gdGvWD6APr070myVhw6O0iaUDbn9-dNh0Jt2x&amp;q_datetime_utc=2026-03-02T00%3A37%3A14&amp;ticket_price=1674&amp;quote_id=2946445198951932704&amp;utid_state=1&amp;channel=iphone&amp;tm_place_name=Angeles&amp;deeplink_data=eyJmaWVsZHMiOnsic2lnbmF0dXJlIjoiZTEzMDAyZDA0YWU4MjdmY2JkZjM4ZGY0NGQyYjBlNTAifSwidXJsIjoiaHR0cHM6Ly93d3cuYWdvZGEuY29tL3BhcnRuZXJzL3BhcnRuZXJzZWFyY2guYXNweD9jaWQ9MTg0NjM4MyZoaWQ9Mzk2MzE5NDcmY3VycmVuY3k9UEhQJmNoZWNraW49MjAyNi0wMy0wMiZjaGVja291dD0yMDI2LTAzLTAzJk51bWJlcm9mQWR1bHRzPTEmTnVtYmVyb2ZDaGlsZHJlbj0wJlJvb21zPTEmbWNpZD0yODA0NyZtYXN0ZXJSb29tSWQ9NzUwMTY4MjUxJm1wdD1keTh2Y2t0dlRIUmFhMWwyWjFCdWRrdGlkamwwWkhOM09EaHVLMVoxZEhGbWNURnlZV1JtVVd0UldraHVVbU5JYjJSVlp6VlJTV3cxTlRZck0wWkVlRVF3TW0xNVJFZDZWWE5FVEZoM1BUMCZUb3RhbFByaWNlPTE2NzMuOTQmVG90YWxUYXg9MjE0LjI3JlRvdGFsRmVlPTEyMC41MiZUb3RhbFN1cmNoYXJnZT0wJm1jdXI9UEhQIn0%3D&amp;utid=b7faa138-8959-62ea-9667-f9fb03ae1941&amp;tm_stars=1&amp;client_id=skyscanner_app&amp;redirect_delay=1000&amp;price_policy=2&amp;pre_redirect_id=2b75daa6-f28b-16ee-cc86-42a24165894f&amp;tm_city_code=CRKP&amp;max_price=2879&amp;guests=1&amp;request_id=2b75daa6-f28b-16ee-cc86-42a24165894f&amp;tm_country_code=PH</t>
  </si>
  <si>
    <t>15.1808482, 120.5301076</t>
  </si>
  <si>
    <t>Royce Hotel and Casino, Ninoy Aquino Avenue, Clark Center Townhomes, Mabalacat, Pampanga, Central Luzon, 2023, Philippines</t>
  </si>
  <si>
    <t>wifi, 24-hour_front_desk_service, smoking_areas, security</t>
  </si>
  <si>
    <t>www.skyscanner.com.ph/hotel_deeplink/4.0/PH/en-US/PHP/h_ct/139440123/2026-03-02/2026-03-03/hotel/hotel/hotels?legacy_provider_id=31&amp;rooms=1&amp;closed_user_group=general&amp;hb_data=HKwpzUc02fjrdRkc-WQfcTZdYWDXnWvKGF6UMvUJJIAD7G7A4Fr2ypZ5z91xCmwAepz8_hi5ghp0Qz-qxXSL5Gr7X9oMVlsMjqlpoxq09FOqtCh0HoB0sovp8UzU_r0ulUxYRIHSYGlqr51S1J1NOwxwsL-Rm3LTeH9UUndKIWDqOTwa5zPiBl-mrEuM6RyqJjx_jkqKuhFP-of374vbUdrY8NWbYRdqB1feIwMer6pOPfFRwyXRkOeW05T9y4W-Kwb3B7HQI2IM6TOO4Dhwwwo0tHQXeq78O5l1G6lM77SP52nx-zzSXm82CfFo8TgZQXhs74zuEosiQR_o2F60GgJ9GSQYT5hAgAvfNq9D87RZwHmAmtOtn1Hmo6kRsbg74GkA24xPx32QtjsQW07W0nUwUidsV5bSdCVjisxggA%3D%3D&amp;q_datetime_utc=2026-03-02T00%3A37%3A20&amp;ticket_price=6715&amp;quote_id=-9071944096492851896&amp;utid_state=1&amp;channel=iphone&amp;price_without_closed_user_group=8500&amp;tm_place_name=Angeles&amp;deeplink_data=eyJmaWVsZHMiOnsic2lnbmF0dXJlIjoiYzkzN2UyMTg4M2E1MDBhOGJhMjQ4ZjBmYzMwOWRjMDYifSwidXJsIjoiaHR0cHM6Ly9waC50cmlwLmNvbS9ob3RlbHMvcmVkaXJlY3Q%2FaG90ZWxpZD0zNjg4ODM0JmNpdHk9Nzc3ODcmQWxsaWFuY2VpZD0xMjYwNyZzaWQ9ODg4ODMyJmNoZWNraW49MjAyNi0wMy0wMiZjaGVja291dD0yMDI2LTAzLTAzJnNob3BwaW5naWQ9YjkxYjlkMjkzZDYwNGU3MjhjNjhhNzE3YTM3N2MxODcmYWR1bHQ9MSZjaGlsZHJlbj0wJmFnZXM9Jmxhbmd1YWdlPWVucGgmbG9jYWxlPWVuX1BIJnJvb21pZD0xNzIwMDYwMjYxJnN3aWQ9MCZwYXk9UFAmZmd0PTEmY3JuPTEmY3Vycj1QSFAmd2twPTEmc3RhbmQ9SDRzSUFBQUFBQUFBX3dELUFBSF9DbHdLQWhnQkVnUUlBUkFBR2xBSTVaS1l0QVlZQURBQU9Qc1JtQUdDay1FQnFBRUF1QUVDd0FFQzBRRkk0WG9VN2xLMlFPRUIxNk53UFFvN3VrRG9BZFhFN2kySUFpQ0pCQUFBQUFBQUFBQUFvQVFBb1FVQUFBQUFBREJkUUJvZ1lqa3hZamxrTWprelpEWXdOR1UzTWpoak5qaGhOekUzWVRNM04yTXhPRGNnQkNpWXFaUE5Ca2dCVWdaaE1HRmlNamhhSEFvRFVFaFFFUkJZT2JUSWRyNF9HZ05RU0ZBaEVGZzV0TWgydmo5aUJXVnVYMUJJYUxrVWNBRjRBSW9CQjBnQmVBRElBUUdxQVFjS0F6QXlNaEFDOGdFaVlqa3hZamxrTWprelpEWXdOR1UzTWpoak5qaGhOekUzWVRNM04yTXhPRGRmTUpJQ0FUU2FBZ0FBQUFEX193RUFBUF9fdEJZR1JfNEFBQUEifQ%3D%3D&amp;utid=be5c42a3-6df9-abe0-d68b-0b1629214012&amp;tm_stars=3&amp;client_id=skyscanner_app&amp;redirect_delay=1000&amp;price_policy=2&amp;pre_redirect_id=cb009b52-625c-ae7b-1612-4331a8c776af&amp;tm_city_code=CRKP&amp;max_price=8621&amp;guests=1&amp;request_id=cb009b52-625c-ae7b-1612-4331a8c776af&amp;tm_country_code=PH</t>
  </si>
  <si>
    <t>15.1631938, 120.5839013</t>
  </si>
  <si>
    <t>Kandi Palace, Narciso Street, Josefa Subdivision, Balibago, Amsic, Angeles, Central Luzon, 2009, Philippines</t>
  </si>
  <si>
    <t>Kandi Palace (Kandi Realty)</t>
  </si>
  <si>
    <t>https://www.google.com/maps/place/Closed/data=!4m11!3m10!1s0x3396f309f1f3bbcd:0x804e23f7c7e88f9a!5m3!1s2026-03-01!4m1!1i2!8m2!3d15.163379!4d120.5801035!16s%2Fg%2F11whhnbf3s!19sChIJzbvz8QnzljMRmo_ox_cjToA?authuser=0&amp;hl=en&amp;rclk=1</t>
  </si>
  <si>
    <t>15.163379, 120.5801035</t>
  </si>
  <si>
    <t>24th Street, Josefa Subdivision, Amsic, Angeles, Central Luzon, 2009, Philippines</t>
  </si>
  <si>
    <t>Closed</t>
  </si>
  <si>
    <t>https://www.google.com/maps/place/RedDoorz+@+La+Casa+Guesthouse+former+RedDoorz+at+Tamarind+Street+Angeles+City/data=!4m11!3m10!1s0x3396f35bc198ad29:0x762fc7c807c35b93!5m3!1s2026-03-01!4m1!1i2!8m2!3d15.165816!4d120.568375!16s%2Fg%2F11fl09hxz2!19sChIJKa2YwVvzljMRk1vDB8jHL3Y?authuser=0&amp;hl=en&amp;rclk=1</t>
  </si>
  <si>
    <t>15.165816, 120.568375</t>
  </si>
  <si>
    <t>Tamarind Street, Purok 3, Amsic, Angeles, Central Luzon, 2009, Philippines</t>
  </si>
  <si>
    <t>RedDoorz @ La Casa Guesthouse former RedDoorz at Tamarind Street Angeles City</t>
  </si>
  <si>
    <t>www.skyscanner.com.ph/hotel_deeplink/4.0/PH/en-US/PHP/h_bc/200530600/2026-03-02/2026-03-03/hotel/hotel/hotels?legacy_provider_id=13&amp;rooms=1&amp;closed_user_group=general&amp;hb_data=rjBZIvx01UZgZ-suMyNTUBkNGOjycni8od3hVxwqgbv6BjPPP9ECzRuWZYgqbVbtZq9cfkgvClkTwnQswt2eIHtCUN_4oTScwSKcmkuxevwZ6mThWDQQBf6POQRF67svvw5lfcf2ygiELuOXjVg7PJQlezlHBN1f9IhsvcGGxQKTkS6J2v2Azkh0Hd4FMsdEiBi21QLuCIIG1yHhjp-aA5MzorTSbwmyrV2dP1tqZx3xpgXOlnYXTC1bqdDi6vy9nTCwOmuJIwkOS6Bo0kLqLkS-SaKdfKC11AO3IEHaYwj8P6mme32dxnxs_HDNiRRULIpZy8_HAm7QxzvRDrgYIRc8UBv3DJg-2bLdyc9yA1un3SPmUD0rqTw86UXxAWXy8sMAaIbuiLN5UxrzkqiaphpEfbZAAtAS4X_-2-FVh5I3t9EsTxA%3D&amp;q_datetime_utc=2026-03-02T00%3A37%3A20&amp;ticket_price=1372&amp;quote_id=7614777890576300693&amp;utid_state=1&amp;channel=iphone&amp;price_without_closed_user_group=3113&amp;tm_place_name=Angeles&amp;deeplink_data=eyJmaWVsZHMiOnsic2lnbmF0dXJlIjoiYzM2MWFkZDZiYWQxZDAwOTM1MmJiZWY5MDQ4MWZiZDgiLCJibG9ja19pZCI6InYxX0NnRXRFTXdDR2lnS0hUSXdNall0TURNdE1ESlVNREE2TURBNk1EQXVNREF3S3pBM09qQXdFQUVZM3dFb0FUZ0JJZ0lJQVE9PV9DaWtJeUsvRFRSQUNHTGJkZ2MwQklMZ1FLT3JEdHdvd0Frb05NelkxUkRFd01GQmZNVEF3VUZDWUJSSUNDQUVhQkNnQ01BRWlCQWdDR0FJPSJ9fQ%3D%3D&amp;utid=350b10e9-e5cc-cbfd-031b-d97f88d6da17&amp;tm_stars=1&amp;client_id=skyscanner_app&amp;redirect_delay=1000&amp;price_policy=2&amp;pre_redirect_id=e9bab5e1-b116-734a-cbe0-09d84ffc9d9e&amp;tm_city_code=CRKP&amp;max_price=1506&amp;guests=1&amp;request_id=e9bab5e1-b116-734a-cbe0-09d84ffc9d9e&amp;tm_country_code=PH</t>
  </si>
  <si>
    <t>15.1651344, 120.5687121</t>
  </si>
  <si>
    <t>wifi, air_conditioning, non-smoking, internet_access, 24-hour_front_desk_service, smoking_areas, television, shower, complimentary_bottled_water</t>
  </si>
  <si>
    <t>La Galleon Suites Hotel</t>
  </si>
  <si>
    <t>www.skyscanner.com.ph/hotel_deeplink/4.0/PH/en-US/PHP/h_ad/146188142/2026-03-02/2026-03-03/hotel/hotel/hotels?legacy_provider_id=22&amp;rooms=1&amp;closed_user_group=general&amp;hb_data=UTDDWwd4Loc48VK8rB-Lk_kNIBXNvnt9OkjVzxWzispw2QaA_QBXLUfJrgsWpsBBlqYsgnXO-ciXfkFGNmqfUix-qrbK18fTFiLN5jD4kRjNb3SKcqPT6GRbkQksIytk7yWGWIZtMVr87R--PLUOLUbjqa_ugHfAlphIjpXc3ek-X5EU1JtRCLj1RcFH6KKLa0JOiyhU9ilVoVpHMiSZztHl7jQNbRyeUGNo1jZ3Vtt0jtJ-nznBBwIhk84XFE2nitD02taPx80HkdR2kLLe1BCtUBLUssuYhHZn2HLbJ78bT2eCogl9C0cRBqThV_W-kXsvJOJUhgfySFmrFPaNNapeCjrgwBXdxTOOejzSn9jLEKeH_aBJeaxeHoCEzX_efW1rvyDwBbgbegtIwV0_WM43OMDQ0rQbe1LpGW77OjxC&amp;q_datetime_utc=2026-03-02T00%3A37%3A23&amp;ticket_price=1375&amp;quote_id=-3666301961813267399&amp;utid_state=1&amp;channel=iphone&amp;price_without_closed_user_group=5000&amp;tm_place_name=Angeles&amp;deeplink_data=eyJmaWVsZHMiOnsic2lnbmF0dXJlIjoiMTQ0OTc4YzE4MTBhYWVmMmM5YzMyNDAzZDc0ZDY2NWYifSwidXJsIjoiaHR0cHM6Ly93d3cuYWdvZGEuY29tL3BhcnRuZXJzL3BhcnRuZXJzZWFyY2guYXNweD9jaWQ9MTg0NjM4MyZoaWQ9MTI1NTQzNyZjdXJyZW5jeT1QSFAmY2hlY2tpbj0yMDI2LTAzLTAyJmNoZWNrb3V0PTIwMjYtMDMtMDMmTnVtYmVyb2ZBZHVsdHM9MSZOdW1iZXJvZkNoaWxkcmVuPTAmUm9vbXM9MSZtY2lkPTMzMiZtYXN0ZXJSb29tSWQ9MTA3NjgzNjQxNiZtcHQ9T1hwRE1sTkJlVlI2VW5SQk5HcHFWMGxrVkdRMVZ6Sk9RekJNUkN0SWMzRXhVVmhSZVdOdU9HeGxSVzlUSzNFclpIaDNSRFJWWkUxdVRFVjRXakZNWTNKM1EzWm9aaTlTYVUwd0x5OW5QVDAmVG90YWxQcmljZT0xMzc1LjE4JlRvdGFsVGF4PTQwLjA2JlRvdGFsRmVlPTAuMDAmVG90YWxTdXJjaGFyZ2U9MCZtY3VyPVBIUCJ9&amp;utid=0eb0cc33-2b37-4f3e-d2ac-bb72298be0cb&amp;tm_stars=2&amp;client_id=skyscanner_app&amp;redirect_delay=1000&amp;price_policy=2&amp;pre_redirect_id=295a11a4-05b7-e4e0-a07e-45c0317e0b24&amp;tm_city_code=CRKP&amp;max_price=2310&amp;guests=1&amp;request_id=295a11a4-05b7-e4e0-a07e-45c0317e0b24&amp;tm_country_code=PH</t>
  </si>
  <si>
    <t>15.1782363, 120.5142368</t>
  </si>
  <si>
    <t>Clarks Hills Village, Mabalacat, Pampanga, Central Luzon, 2023, Philippines</t>
  </si>
  <si>
    <t>Koregon Hotel &amp; Pool Villas</t>
  </si>
  <si>
    <t>https://www.google.com/maps/place/Park+Inn+by+Radisson+Clark/data=!4m11!3m10!1s0x3396ed8094d71413:0x34e3ba1ce2f39fe!5m3!1s2026-03-01!4m1!1i2!8m2!3d15.1703476!4d120.5778412!16s%2Fg%2F11b6hwdf7c!19sChIJExTXlIDtljMR_jkvzqE7TgM?authuser=0&amp;hl=en&amp;rclk=1</t>
  </si>
  <si>
    <t>15.1703476, 120.5778412</t>
  </si>
  <si>
    <t>Hues, West Drive, SM City Clark, Angeles, Central Luzon, 2024, Philippines</t>
  </si>
  <si>
    <t>Park Inn By Radisson Clark</t>
  </si>
  <si>
    <t>www.skyscanner.com.ph/hotel_deeplink/4.0/PH/en-US/PHP/h_xp/136290715/2026-03-05/2026-03-06/hotel/hotel/hotels?legacy_provider_id=1&amp;rooms=1&amp;closed_user_group=mobile&amp;hb_data=f6x5IZD_AxM6sm15UDwP7icgdLEVs40cnFIs-KopRYL2COtF3CjOt9stQn2A8tD_z7Luo8hisZ0Vq9mwWlFVjfjSBQfSjp2FhyqKuM5htHxjl-6MiGYRFv8swLs1WROUkV0WrTlMeq-q5m7yc3bP9LdJoq6CH7_3Gue7bGtAz2qW0Agqe6Je3K-eRAfah8gCLdwMhru4kn6f90GKWEKixRR-0mZddYxRER64fO6LTq1IxFfNm8tJ8nAifTIIZEYiApsFy3FtJ1UzTED525jojfCmnHk%3D&amp;q_datetime_utc=2026-03-05T14%3A31%3A31&amp;ticket_price=12354&amp;quote_id=7623692600184849942&amp;utid_state=1&amp;channel=iphone&amp;tm_place_name=Mabalacat&amp;deeplink_data=eyJmaWVsZHMiOnsic2lnbmF0dXJlIjoiNmRhZTY3YTg3MTRjZjgwMjhiYTRjMDhjZDRjZjQ4NTYifSwidXJsIjoiaHR0cHM6Ly93d3cuZXhwZWRpYS5jb20ucGgvSG90ZWwtU2VhcmNoP3RwaWQ9NjgmbXBlPTE3NzI3MjAyMjUmZW5kRGF0ZT0yMDI2LTAzLTA2JmFkdWx0cz0xJmxvY2FsZT1lbl9VUyZjaGlkPWQ5NTBhNDE5LTliOTEtNGMxMy04Yjg0LTRhYmNiNzFmNzQ2ZSZlYXBpZD00NjIzMCZtY3RjPTMmc3RhcnREYXRlPTIwMjYtMDMtMDUmbXBkPUdCUCZtcG49MzE1ODQ0ODQwJmN1cnJlbmN5PUdCUCZyYXRlcGxhbmlkPTM4NDgzMTY2NyZtcG09MjQmbXBwPTEmbXBvPUVDJnNlbGVjdGVkPTEyNzAzODIwJm1wYj0xNy45MSZtcHE9MTQwLjQ3Jm1wYT0xNDAuNDcifQ%3D%3D&amp;utid=b6dcb094-7b5b-01fc-c7a2-6515f8ab9712&amp;tm_stars=4&amp;client_id=skyscanner_app&amp;price_policy=2&amp;pre_redirect_id=7c245834-4a3c-1b7e-4f18-f27d9699cf67&amp;tm_city_code&amp;max_price=12403&amp;guests=1&amp;request_id=7c245834-4a3c-1b7e-4f18-f27d9699cf67&amp;tm_country_code=PH</t>
  </si>
  <si>
    <t>Offering an outdoor pool and fitness center, Park Inn By Radisson Clark is set in Angeles in the Luzon Region, 2.4 mi from Grand Palazzo Royale. There is a bowling alley on site and guests can enjoy the on-site restaurant.</t>
  </si>
  <si>
    <t>www.skyscanner.com.ph/hotel_deeplink/4.0/PH/en-US/PHP/h_fd/212396799/2026-03-02/2026-03-03/hotel/hotel/hotels?legacy_provider_id=927050&amp;rooms=1&amp;closed_user_group=mobile&amp;hb_data=jXQKlq0SdcJgyGje98ols0X78KDfh3RxTC-Aq59pEZc3ZkF6bJpYjyfUXvE5OzHQ8sdENjSOqmHX94J1OgXW9iCMM0NqhnlZDayHsfcDKYWTTjYQOLxaqm25Kr54VMNjjx6scHr4dkPtXOrRKZHGOIkghmddRyoIN9VsiQ6sw7AOXxWFeReHbtzYdJTr56D1bLWXxaNqRuguDIC2trCRxCF1xQuqzWN5tXdMeVTT1JWC4kzU0UcCxXIQ9zWLPb5CvmjsaOKyDYupv3snAqfD6q_gp77b4KWLKQirjHMWtaFH0HxETMbApGzMVNmDGz3NyXkYNqDrYFYuxNj5niD02iHWljo119kPs49kp9iuMku4rYYPPDkXNbgwJt4Zwf6PrbStKHCGjTUbXrnacpuFHaaQB13nv27fhGlLJJUkPOZXkw%3D%3D&amp;q_datetime_utc=2026-03-02T00%3A37%3A24&amp;ticket_price=10819&amp;quote_id=-5484344485012193556&amp;utid_state=1&amp;channel=iphone&amp;price_without_closed_user_group=20016&amp;tm_place_name=Mabalacat&amp;deeplink_data=eyJmaWVsZHMiOnsic2lnbmF0dXJlIjoiMWI4M2MzMDQyZDExNzI4ODQ4YTAwNDcxNDcxMmM4YTQifSwidXJsIjoiaHR0cHM6Ly9kZWFscy52aW8uY29tP3NpZz1kM2E2NGZkYzdlYmNjNzMwZDRlZGNhYjdhYjcyOWJlYjkxOTc0NGUxYThmNGNmMDNjYzE1NDQ4MDI5ODEwOGFmMmQzMjMxMzIzMDMwMzgzMDM2MzMzOSZzaWctaXNzPW1ldGEmdHVybD1odHRwcyUzQSUyRiUyRnZpby5jb20lMkZIb3RlbCUyRlNlYXJjaCUzRmNoZWNrSW4lM0QyMDI2LTAzLTAyJTI2Y2hlY2tPdXQlM0QyMDI2LTAzLTAzJTI2Y3VycmVuY3klM0RQSFAlMjZlcHYlM0RNUzR5JTI2ZXNkJTNESXdJWFNRbzR5VGhqUHhIQWU2STFRZ1AwNlFlalR3NDJIemVtQnFoY1ZJb3FObE5qcERhbURlSW5TZjVlNm9QSHRCSUc0VkFWVXIxY2QxVjNQTGVSRUstNVpRdFNDZVhzTnVlNlhrSU5ST0M2a2pRalgxYyUyNTNEJTI2Zm9yY2VDdXJyZW5jeUNoYW5nZSUzRDElMjZmb3JjZUxhbmd1YWdlQ2hhbmdlJTNEMSUyNmhvdGVsSWQlM0QyMTY0ODUyMyUyNmxhYmVsJTNEc3JjJTI1M0Rza3lzY2FubmVyJTI1MjZ1Y291bnRyeSUyNTNEUEglMjUyNnVkZXZpY2UlMjUzRG1vYmlsZSUyNTI2aG90ZWwlMjUzRDIxNjQ4NTIzJTI1MjZkYXklMjUzRDIlMjUyNm1vbnRoJTI1M0QwMyUyNTI2eWVhciUyNTNEMjAyNiUyNTI2bG9zJTI1M0QxJTI1MjZvZmZlcmlkJTI1M0RvNlNTQjJ0a2RMNkUlMjUyNnByaWNlJTI1M0QxMDgxOS4yMCUyNTI2Y3VycmVuY3klMjUzRFBIUCUyNTI2dXNlcmxhbmclMjUzRGVuJTI1MjZfdGglMjUzRDY4N2QzNjlhNzFlNTI0MDZmOGY1ODQzMGY2OTU1ZDhjNjgwZTkwZjc4YWU5MjM0ZSUyNTI2ZHRzJTI1M0QxNzcyNDEwMDE1JTI1MjZvbHV0JTI1M0QxNzcyNDA2Mzk0JTI1MjZjYW5QYXlMYXRlciUyNTNEZmFsc2UlMjUyNnJlcXVlc3RVc2VyR3JvdXAlMjUzRCUyNTI2b2ZmZXJVc2VyR3JvdXAlMjUzRHB1YmxpYyUyNmxhbmclM0RlbiUyNm90aSUzRHVKVExOWE5vSGJzJTI2cHJlZmVycmVkUmF0ZSUzRDEwODE5LjIwJTI2cHJvZmlsZSUzRHIyZDJtNzNrbjglMjZyb29tcyUzRDElMjZ1c2VyQ291bnRyeSUzRFBIJTI2dXRtX2NhbXBhaWduJTNEc2t5c2Nhbm5lciUyNnV0bV9tZWRpdW0lM0RjcGMlMjZ1dG1fc291cmNlJTNEc2t5c2Nhbm5lciJ9&amp;utid=485c2921-0c83-779a-3148-586f8d304b49&amp;tm_stars=5&amp;client_id=skyscanner_app&amp;redirect_delay=1000&amp;price_policy=2&amp;pre_redirect_id=e88117fa-3004-cc59-22ab-1d635c513cd5&amp;tm_city_code&amp;max_price=16344&amp;guests=1&amp;request_id=e88117fa-3004-cc59-22ab-1d635c513cd5&amp;tm_country_code=PH</t>
  </si>
  <si>
    <t>15.1624095, 120.5834588</t>
  </si>
  <si>
    <t>Sofia Street, Josefa Subdivision, Amsic, Angeles, Central Luzon, 2009, Philippines</t>
  </si>
  <si>
    <t>Elti Suites</t>
  </si>
  <si>
    <t>www.skyscanner.com.ph/hotel_deeplink/4.0/PH/en-US/PHP/h_h1/212842556/2026-03-02/2026-03-03/hotel/hotel/hotels?legacy_provider_id=927111&amp;rooms=1&amp;closed_user_group=mobile&amp;hb_data=jtyndkNw5HBa3n2bfkZ1QJjAS28WPAZVYiBDVNerbYiQA7I8lvN_jpg1mjXVo1Jdx3dsJS5q315fA43mxXKN_p_Wf81ATj2yi697sHXXwQsaFYOLQVMQcmiwAepRJqzqxVXPWl8j9j1VCorqBbvczCUq31pYXXrNl6RzqfAAiKtB7KTIuQAtiogTXsjy_OMWLyXwepYQG_58_DESh1sGN0ANsxJH5MdqpQAcg1q8ARcpBZNZuzJjO_89ptkm9w3KrR4M6mMWmHd_Z5MeQQRwVXVdlz8%3D&amp;q_datetime_utc=2026-03-02T00%3A37%3A28&amp;ticket_price=2147&amp;quote_id=-5127687263192609074&amp;utid_state=1&amp;channel=iphone&amp;price_without_closed_user_group=2684&amp;tm_place_name=Angeles&amp;deeplink_data=eyJmaWVsZHMiOnsic2lnbmF0dXJlIjoiZjlmMjgxZWQ4Yjk4N2IzNGMxNDgxN2RmOTY4NjI0YzMifSwidXJsIjoiaHR0cHM6Ly9waC5ob3RlbHMuY29tL0hvdGVsLVNlYXJjaD90cGlkPTMyMTQmbXBlPTE3NzI0MTAwMTEmZW5kRGF0ZT0yMDI2LTAzLTAzJmFkdWx0cz0xJmxvY2FsZT1lbl9QSCZjaGlkPTM3ODBhM2FmLWJlYzktNDI4Ni1hOTE3LThjOWNlYTNiOGNhNCZlYXBpZD00NCZtY3RjPTMmc3RhcnREYXRlPTIwMjYtMDMtMDImbXBkPVBIUCZtcG49MzIxNTU1OTM4JmN1cnJlbmN5PVBIUCZyYXRlcGxhbmlkPTM4OTA0NjI5NyZtcG09MjQmbXBwPTEmbXBvPUVDJnNlbGVjdGVkPTkwNTc5NjcxJm1wYj0zODcuMjAmbXBxPTE5MzYuMDAmbXBhPTE3NjAuMDAifQ%3D%3D&amp;utid=27ca37a9-efce-e6b1-de55-21fc19769c67&amp;tm_stars=4&amp;client_id=skyscanner_app&amp;redirect_delay=1000&amp;price_policy=2&amp;pre_redirect_id=491ce7ac-2352-a03b-ee25-a4ed0ad67a29&amp;tm_city_code=CRKP&amp;max_price=2168&amp;guests=1&amp;request_id=491ce7ac-2352-a03b-ee25-a4ed0ad67a29&amp;tm_country_code=PH</t>
  </si>
  <si>
    <t>14.919312, 120.063562</t>
  </si>
  <si>
    <t>Pundaquit - Anawangin Trail, Purok 7, Pundaquit, Zambales, Central Luzon, 2206, Philippines</t>
  </si>
  <si>
    <t>wifi, elevator, air_conditioning, 24-hour_front_desk_service, smoking_areas, multilingual_staff, restaurant, television, shower, luggage_storage, airport_shuttle, complimentary_bottled_water</t>
  </si>
  <si>
    <t>RedDoorz Hostel @ Megans Paradisio Beach Resort</t>
  </si>
  <si>
    <t>www.skyscanner.com.ph/hotel_deeplink/4.0/PH/en-US/PHP/h_ad/189830010/2026-03-05/2026-03-06/hotel/hotel/hotels?legacy_provider_id=22&amp;rooms=1&amp;closed_user_group=general&amp;hb_data=y0RoNrpyfC1X00mcaKonXqPXR0LwWftpzv00ghvglfmLDmJ-vadB_YLTvsyGCFHd9FlWQTEHeYAgFqxSxKgRsZ5Tq8MNfz0NWlUKWBskTsDdL7gqbeHxYvPSiuKRtjF9f3gDUFSd7f8ntpwvpJ1hHkUrMZKP45kd5zlUM9sNuPMO7H2HB3N6-omSIn9D0Blg66IA7G5JSxCHw7b-c2qTTcd95VMZckzVAEGz6EWBNb8GTzuZkH5NLH0YXVXT2ZtZkCUS5KzoyfppR9uRhbRB5Gq6EP4HnClnskUnK50sHk9kEixVd_zcUbu9D_WTvvXLd5f6igLgVkOqWDl2p32T78Nnxlv-z6poAvkfx59v8o7n4duSZxPCPsiXYrG-ynUm-4w8yCWDjdtXvxBZyLB31xd413yZsqHkwf7Qu2zwKl2T&amp;q_datetime_utc=2026-03-05T14%3A31%3A31&amp;ticket_price=1155&amp;quote_id=-2087927035253464151&amp;utid_state=1&amp;channel=iphone&amp;price_without_closed_user_group=2941&amp;tm_place_name=San+Antonio&amp;deeplink_data=eyJmaWVsZHMiOnsic2lnbmF0dXJlIjoiZDExNjBkMmNhNmNlMjYyMjYzOGI1YTE5MGVkMWExNDgifSwidXJsIjoiaHR0cHM6Ly93d3cuYWdvZGEuY29tL3BhcnRuZXJzL3BhcnRuZXJzZWFyY2guYXNweD9jaWQ9MTg0NjM4MyZoaWQ9MjMxMzU3MzMmY3VycmVuY3k9UEhQJmNoZWNraW49MjAyNi0wMy0wNSZjaGVja291dD0yMDI2LTAzLTA2Jk51bWJlcm9mQWR1bHRzPTEmTnVtYmVyb2ZDaGlsZHJlbj0wJlJvb21zPTEmbWNpZD0zMzImbWFzdGVyUm9vbUlkPTMyNDAyODgyNCZtcHQ9VUN0TFdWcFlRazl1V2pZd2FtRlBTVFp4ZVhsWFFTOWhZVmRWYUVZME5uQmtaM0p2ZUZneVNWWmtZVlJoWnlzM1VGWkZkV2hVVW5sbFVVaHRZV00wV2xodlMwMTBaMkZPT0doRFozVlJQVDAmVG90YWxQcmljZT0xMTU1LjEwJlRvdGFsVGF4PTEzMy41MSZUb3RhbEZlZT05Ny41MSZUb3RhbFN1cmNoYXJnZT0wJm1jdXI9UEhQIn0%3D&amp;utid=b56c7139-ecd0-352b-1987-30a44e092de5&amp;tm_stars=1&amp;client_id=skyscanner_app&amp;price_policy=2&amp;pre_redirect_id=3a47dd15-3b3c-ddba-7757-69f7eab2a3a4&amp;tm_city_code&amp;max_price=3634&amp;guests=1&amp;request_id=3a47dd15-3b3c-ddba-7757-69f7eab2a3a4&amp;tm_country_code=PH</t>
  </si>
  <si>
    <t>San Antonio</t>
  </si>
  <si>
    <t>wifi, air_conditioning, non-smoking, internet_access, room_service, garden, television, shower</t>
  </si>
  <si>
    <t>Located in Zambales, within a few steps of Pundaquit Beach and 24 miles of Harbor Point, RedDoorz Hostel at Megans Paradisio Beach Resort provides accommodations with free WiFi.</t>
  </si>
  <si>
    <t>www.skyscanner.com.ph/hotel_deeplink/4.0/PH/en-US/PHP/h_ad/179185863/2026-03-05/2026-03-06/hotel/hotel/hotels?legacy_provider_id=22&amp;rooms=1&amp;closed_user_group=general&amp;hb_data=EOqR-wDLMgZY8lAdmY4fQ5ziQRfT7gigqnjF1F7j3puTGau_MeEVmVyLZQGdVE_XCTjFYbx7dtKhDDcgZX7GFHMafKa19voYValiMXTlKW7wFyZcqbmxF2hZbPtAy7cJIed25B6Ldquh89K4XZRPuNK_AdMrynFK5q05pxJO18DgySNv-d5U0l7vH_JWCTJEIKacJdM9ePftlargxBpk3_fGF0J0Pz3DLUk9_UEnCMCMhvz0V0bz-1qPX0l9qUssbCX6kEKsQF-wFZIUXlZ0UsSnOO1fd6ObQCyARAAo6khLbqUL80F8JQjgm7M3z5zQTzB1hZ2sHxl8prFZqxmkiclpd9jTYCocpPjInIB28q6MZJgRHT00bieIxi5dtV9_FJLMVlwT8IUwSPXOGaiQcD_ySVUnmn9f-xN-6YQz8Gq-&amp;q_datetime_utc=2026-03-05T14%3A31%3A32&amp;ticket_price=2038&amp;quote_id=-6366585540567968768&amp;utid_state=1&amp;channel=iphone&amp;price_without_closed_user_group=3500&amp;tm_place_name=San+Narciso&amp;deeplink_data=eyJmaWVsZHMiOnsic2lnbmF0dXJlIjoiNjdjZjJjM2UxZjdiZGE4MWY1ZmZjMmViNjZiYWUzNGQifSwidXJsIjoiaHR0cHM6Ly93d3cuYWdvZGEuY29tL3BhcnRuZXJzL3BhcnRuZXJzZWFyY2guYXNweD9jaWQ9MTg0NjM4MyZoaWQ9MzA4OTY4MTcmY3VycmVuY3k9UEhQJmNoZWNraW49MjAyNi0wMy0wNSZjaGVja291dD0yMDI2LTAzLTA2Jk51bWJlcm9mQWR1bHRzPTEmTnVtYmVyb2ZDaGlsZHJlbj0wJlJvb21zPTEmbWNpZD0zMzImbWFzdGVyUm9vbUlkPTkzMjI2OTQ1MSZtcHQ9ZEhaTGNFazJaelp3Vlc0MGRFbEJWWFZ6ZVhVelIwdE5hMGRNWVZGT00wTnBSRkkyYTJKdU5tTnhXbFJYZDFFMWFuVjJWRWhQTHpsYVQzRlBUREUwVVhwb09HMXBUMjFOVFdSblZIWlJQVDAmVG90YWxQcmljZT0yMDM4LjAxJlRvdGFsVGF4PTIzNS4yOCZUb3RhbEZlZT0xNzIuMzImVG90YWxTdXJjaGFyZ2U9MCZtY3VyPVBIUCJ9&amp;utid=92cf738e-2dfc-f4dc-1442-2aadbaca6bac&amp;tm_stars=0&amp;client_id=skyscanner_app&amp;price_policy=2&amp;pre_redirect_id=b01d36ae-f212-dda7-21ba-51dfb02a4b92&amp;tm_city_code&amp;max_price=5400&amp;guests=1&amp;request_id=b01d36ae-f212-dda7-21ba-51dfb02a4b92&amp;tm_country_code=PH</t>
  </si>
  <si>
    <t>15.0495453, 120.0599794</t>
  </si>
  <si>
    <t>Kwentong Dagat</t>
  </si>
  <si>
    <t>https://www.google.com/maps/place/Casa+Angelina+Resorts/data=!4m11!3m10!1s0x33942c604ba650df:0xf91482dd08ad7981!5m3!1s2026-03-01!4m1!1i2!8m2!3d15.1236723!4d120.04613!16s%2Fg%2F11c7pb90r4!19sChIJ31CmS2AslDMRgXmtCN2CFPk?authuser=0&amp;hl=en&amp;rclk=1</t>
  </si>
  <si>
    <t>15.1236723, 120.04613</t>
  </si>
  <si>
    <t>Laoag, Zambales, Central Luzon, Philippines</t>
  </si>
  <si>
    <t>Casa Angelina Resorts</t>
  </si>
  <si>
    <t>www.skyscanner.com.ph/hotel_deeplink/4.0/PH/en-US/PHP/h_ad/216710861/2026-03-05/2026-03-06/hotel/hotel/hotels?legacy_provider_id=22&amp;rooms=1&amp;closed_user_group=general&amp;hb_data=J2jqQQZegNlxCyPM3rrxBCPajgG_ClxTcsUUnNVjMAPYQXbqD5pDL489WBRbyCMczrel4m5_YWG4EHCgyieTofR1w8sXgz0gmK5W9deIESDbamb_aR_Kg9tvsnAvXhS1st5buLLTxypZnZKNR8gImuN-3VhJosQZHoCfxozgzUl_OLiU_mg3Q-5NSjfDAjiULz834rRATDeDUBG8OUaMIqqUpGdU2GwMcbqxo9PJA-ryoG4HV6ee5U7D1gaFRWkti4pKnHs5aJEmPGm8TVNoTf4carlYAIm76bjoZqzLrFIXioql3lmmN6DsHSFtbrfRKJbABWAcwFAEipcbW43iDJMMsDy54sOKUzv6-Kal8RF2mrOrUflkORjdiKdsth071OZBc0_QriVEyRBidzBvKxN8TiiEwK7FR3XNorNpXM07&amp;q_datetime_utc=2026-03-05T14%3A31%3A34&amp;ticket_price=6747&amp;quote_id=-2768555247187709104&amp;utid_state=1&amp;channel=iphone&amp;price_without_closed_user_group=13324&amp;tm_place_name=Cabangan&amp;deeplink_data=eyJmaWVsZHMiOnsic2lnbmF0dXJlIjoiYTBiYWY5NThiNDkyYTVlZDhhZTg0NjFlM2QzNWE4NjYifSwidXJsIjoiaHR0cHM6Ly93d3cuYWdvZGEuY29tL3BhcnRuZXJzL3BhcnRuZXJzZWFyY2guYXNweD9jaWQ9MTg0NjM4MyZoaWQ9NDQ3MTYxNDMmY3VycmVuY3k9UEhQJmNoZWNraW49MjAyNi0wMy0wNSZjaGVja291dD0yMDI2LTAzLTA2Jk51bWJlcm9mQWR1bHRzPTEmTnVtYmVyb2ZDaGlsZHJlbj0wJlJvb21zPTEmbWNpZD0zMzImbWFzdGVyUm9vbUlkPTcwODA5MjczOSZtcHQ9TlVwcU0wbGxMMGhYTkM5alRXa3hkRWRPVW5FeFluaEljMkZyYjJST1pYWlNXR0ppYTBzM1EzcFRUbEpzUmxoak9EUm1VaXRzV2twclZIRkNRemxIWVZBeFIzRm5WRXNyVnpaT1QxWkdPRXcmVG90YWxQcmljZT02NzQ3LjMzJlRvdGFsVGF4PTEwMTEuNjMmVG90YWxGZWU9NTM3Ljg0JlRvdGFsU3VyY2hhcmdlPTAmbWN1cj1QSFAifQ%3D%3D&amp;utid=40d7c262-cb21-bad2-1b95-d00651103779&amp;tm_stars=5&amp;client_id=skyscanner_app&amp;price_policy=2&amp;pre_redirect_id=56af83ed-bd6a-e58f-cb3d-8079eefe3468&amp;tm_city_code&amp;max_price=7111&amp;guests=1&amp;request_id=56af83ed-bd6a-e58f-cb3d-8079eefe3468&amp;tm_country_code=PH</t>
  </si>
  <si>
    <t>15.1862743, 120.0312075</t>
  </si>
  <si>
    <t>Cabangan</t>
  </si>
  <si>
    <t>Experience an abundance of unparalleled facilities and features at Casa Angelina Resorts. Share your photos and respond to emails at your convenience, thanks to the free Wi-Fi internet access offered by resort. Visitors can take advantage of the accessible parking options directly at the resort.Each accommodation at Casa Angelina Resorts is thoughtfully created and adorned to provide visitors with a comfortable, home-like atmosphere.In select rooms of the resort, guests can enjoy the advantage of having air conditioning available for their convenience.Rest assured, in a few chosen rooms, the presence of a refrigerator can be found. Should you be particularly discerning in your dining choices, you will surely appreciate having access to the on-site shared kitchen provided at this location.</t>
  </si>
  <si>
    <t>Club Monet Beachfront Resort by Cocotel</t>
  </si>
  <si>
    <t>www.skyscanner.com.ph/hotel_deeplink/4.0/PH/en-US/PHP/h_fd/157053215/2026-03-05/2026-03-06/hotel/hotel/hotels?legacy_provider_id=927050&amp;rooms=1&amp;closed_user_group=mobile&amp;hb_data=6AEzDJjFNC2qGbv4inlvhmMD3rMvKS3YW21yoRU0aR1zG5EPbldh1E3peG3VGF3Y2gjqfkJoQZMJBq-0_TmrHoXSbqgoL8DnQR-pB86mxkBQXsdOUWan0edkviMQ_NRB9tUJ7pepQF3cDXHiFwjk_aaDN40PJbtV0jhqCmw6scZHTR3xK4V4xymCMeGhE3AXGIvtnhKpZc5toeqH0_aXRwh_VbW81w-JW3I1dIrSoaINFtV54GIhY29Wwk-kRDRWzIy_aI4SnR72nUFWZEpCmTg92-eJb_pSn-N5LhXY68IqRy9XLJoxlVmFqJx9wvhEVc9B8XJL2lXZEnNbijWTZHiIrpmr363td1e47LOxvvVavcbldmRw10cnJRvgPB1_0B2EtmNWpr8TQqUEULSJXpmBwaIaCaIYbbUNMhE5O2tGUQ%3D%3D&amp;q_datetime_utc=2026-03-05T14%3A31%3A37&amp;ticket_price=4127&amp;quote_id=3549297402533326290&amp;utid_state=1&amp;channel=iphone&amp;price_without_closed_user_group=11356&amp;tm_place_name=Cabangan&amp;deeplink_data=eyJmaWVsZHMiOnsic2lnbmF0dXJlIjoiNzJlNDc0YzEzZWZlMDQ4NjE5MzQ4MzkzMjViNWNhOTMifSwidXJsIjoiaHR0cHM6Ly9kZWFscy52aW8uY29tP3NpZz0xNmI2MjNlOTVkYzY0OGEwNzg3MjNlODI4NjI1Yzc5ZDczYTVhNTY1MTllYjdiZWVmNzc1MzdlZDYyYTJiYzVmMzEzNzM5MzUzODM4MzQzNDM1MzMmc2lnLWlzcz1tZXRhJnR1cmw9aHR0cHMlM0ElMkYlMkZ2aW8uY29tJTJGSG90ZWwlMkZTZWFyY2glM0ZjaGVja0luJTNEMjAyNi0wMy0wNSUyNmNoZWNrT3V0JTNEMjAyNi0wMy0wNiUyNmN1cnJlbmN5JTNEUEhQJTI2ZXB2JTNETVM0eSUyNmVzZCUzRFk4Nl90RURsMHBUOUFFc1UzRVFnQXdfM2JQdTZOYUUzcnJiWVUwbnlnR0pNelZDMGdqX0laVnktX2JLelJvQjRHNUhxVklfUnBmOGgwcGNkakRfVGFILXFNNjNuVHAzc3Y3TnFvaXBvRm45aXlZcG5lZFAzd040JTI1M0QlMjZmb3JjZUN1cnJlbmN5Q2hhbmdlJTNEMSUyNmZvcmNlTGFuZ3VhZ2VDaGFuZ2UlM0QxJTI2aG90ZWxJZCUzRDE1NDE2NDA4JTI2bGFiZWwlM0RzcmMlMjUzRHNreXNjYW5uZXIlMjUyNnVjb3VudHJ5JTI1M0RQSCUyNTI2dWRldmljZSUyNTNEbW9iaWxlJTI1MjZob3RlbCUyNTNEMTU0MTY0MDglMjUyNmRheSUyNTNENSUyNTI2bW9udGglMjUzRDAzJTI1MjZ5ZWFyJTI1M0QyMDI2JTI1MjZsb3MlMjUzRDElMjUyNm9mZmVyaWQlMjUzRG9uRENGSUdEbDdsayUyNTI2cHJpY2UlMjUzRDQxMjYuOTclMjUyNmN1cnJlbmN5JTI1M0RQSFAlMjUyNnVzZXJsYW5nJTI1M0RlbiUyNTI2X3RoJTI1M0Q1OTRhZjc0MDMyNWJmYTkyZDYxZDJlYzdhMDU4MzM3YjhlMGNkM2E0NDIwM2UwMTQlMjUyNmR0cyUyNTNEMTc3MjcyMDIyOSUyNTI2b2x1dCUyNTNEMTc3MjcyMDIyNiUyNTI2Y2FuUGF5TGF0ZXIlMjUzRGZhbHNlJTI1MjZyZXF1ZXN0VXNlckdyb3VwJTI1M0QlMjUyNm9mZmVyVXNlckdyb3VwJTI1M0RwdWJsaWMlMjZsYW5nJTNEZW4lMjZvdGklM0ROaWstdUwtbFpWOCUyNnByZWZlcnJlZFJhdGUlM0Q0MTI2Ljk3JTI2cHJvZmlsZSUzRHIyZDJtNzNrbjglMjZyb29tcyUzRDElMjZ0b2tlbiUzRDdmZTI3NiUyNnVzZXJDb3VudHJ5JTNEUEglMjZ1dG1fY2FtcGFpZ24lM0Rza3lzY2FubmVyJTI2dXRtX21lZGl1bSUzRGNwYyUyNnV0bV9zb3VyY2UlM0Rza3lzY2FubmVyIn0%3D&amp;utid=4cec11fd-0155-7f7b-c80d-7717c20bf3d1&amp;tm_stars=2&amp;client_id=skyscanner_app&amp;price_policy=2&amp;pre_redirect_id=f918f51d-093b-55f5-ac3d-e00a25f63788&amp;tm_city_code&amp;max_price=7068&amp;guests=1&amp;request_id=f918f51d-093b-55f5-ac3d-e00a25f63788&amp;tm_country_code=PH</t>
  </si>
  <si>
    <t>15.0185127, 120.0647993</t>
  </si>
  <si>
    <t>Felmida Road, Arew, Zambales, Central Luzon, 2203, Philippines</t>
  </si>
  <si>
    <t>When you stay at Club Monet Beach Resort By Cocotel in Cabangan, you'll be on the beach and 10 minutes by car from Western Luzon Agricultural College. This beach hotel is 30.6 mi (49.3 km) from Subic Bay and 13.6 mi (21.8 km) from Ramon Magsaysay Technological University.
Take in the views from a garden and make use of amenities such as a picnic area and a banquet hall.
Enjoy a meal at the restaurant or snacks in the hotel's coffee shop/cafe.
Free self parking is available onsite.
Make yourself at home in one of the 10 air-conditioned guestrooms. Conveniences include free tea bags/instant coffee and complimentary bottled water, and housekeeping is provided on request.</t>
  </si>
  <si>
    <t>www.skyscanner.com.ph/hotel_deeplink/4.0/PH/en-US/PHP/h_ad/179185863/2026-03-05/2026-03-06/hotel/hotel/hotels?legacy_provider_id=22&amp;rooms=1&amp;closed_user_group=general&amp;hb_data=wr5jtrU-f18V_XClR-fcpUsrdCOG27_b7erP6-9ylSQq8niksgcTbPyi7BXqCv99tpHnMmX76xXzwvz-HZweyI-VDP5edKKBJRHpRxSlhKCS8HPDP9yb6mvVi6925ZysrRu8MJ1BnndSu2lNdYoCWK8SEPuik6Gj0YfxYkoZg26_K8_0F3qM5RhWoVkkOjlzsNgDjWd-24zYmPERb__cDQ1mIwymKZM2wk5uqKZSMF41FWToIpVlOBkLEUO0-WfKvs4_CrC_zeCbi44pct5n0Zu8YwW_GKz6D9O-PNG4hof94u1wtKb4nfqIy6gjGu0jY1SH1hOKt4OLI9JAsOnza1vD2I2iL3m4nkpwM_dMmXroRxgoeApXgCurLqzhgYd_6zAVHlEDPYhP-6nC1pay4oCUvB0OKaTPKrdGbukzo0Fn&amp;q_datetime_utc=2026-03-05T14%3A31%3A37&amp;ticket_price=2038&amp;quote_id=-6366585540567968768&amp;utid_state=1&amp;channel=iphone&amp;price_without_closed_user_group=3500&amp;tm_place_name=San+Narciso&amp;deeplink_data=eyJmaWVsZHMiOnsic2lnbmF0dXJlIjoiNjdjZjJjM2UxZjdiZGE4MWY1ZmZjMmViNjZiYWUzNGQifSwidXJsIjoiaHR0cHM6Ly93d3cuYWdvZGEuY29tL3BhcnRuZXJzL3BhcnRuZXJzZWFyY2guYXNweD9jaWQ9MTg0NjM4MyZoaWQ9MzA4OTY4MTcmY3VycmVuY3k9UEhQJmNoZWNraW49MjAyNi0wMy0wNSZjaGVja291dD0yMDI2LTAzLTA2Jk51bWJlcm9mQWR1bHRzPTEmTnVtYmVyb2ZDaGlsZHJlbj0wJlJvb21zPTEmbWNpZD0zMzImbWFzdGVyUm9vbUlkPTkzMjI2OTQ1MSZtcHQ9ZEhaTGNFazJaelp3Vlc0MGRFbEJWWFZ6ZVhVelIwdE5hMGRNWVZGT00wTnBSRkkyYTJKdU5tTnhXbFJYZDFFMWFuVjJWRWhQTHpsYVQzRlBUREUwVVhwb09HMXBUMjFOVFdSblZIWlJQVDAmVG90YWxQcmljZT0yMDM4LjAxJlRvdGFsVGF4PTIzNS4yOCZUb3RhbEZlZT0xNzIuMzImVG90YWxTdXJjaGFyZ2U9MCZtY3VyPVBIUCJ9&amp;utid=90440506-abb2-fb4d-9e3a-dfb6bda7d375&amp;tm_stars=0&amp;client_id=skyscanner_app&amp;price_policy=2&amp;pre_redirect_id=25fd61e4-5fc9-3e41-aa11-56bd7dd5cb2b&amp;tm_city_code&amp;max_price=5400&amp;guests=1&amp;request_id=25fd61e4-5fc9-3e41-aa11-56bd7dd5cb2b&amp;tm_country_code=PH</t>
  </si>
  <si>
    <t>15.1180937, 120.0478901</t>
  </si>
  <si>
    <t>Villa Maria Luisa Beach Resort</t>
  </si>
  <si>
    <t>https://www.google.com/maps/place/GOOD+GUYS+BEACH+RESORT/data=!4m11!3m10!1s0x3394256a974a52b1:0x88783ac3f48b5a11!5m3!1s2026-03-01!4m1!1i2!8m2!3d15.2891391!4d119.9975742!16s%2Fg%2F11n7dg41d0!19sChIJsVJKl2ollDMREVqL9MM6eIg?authuser=0&amp;hl=en&amp;rclk=1</t>
  </si>
  <si>
    <t>15.2891391, 119.9975742</t>
  </si>
  <si>
    <t>Datag, Casala-an, Siaton, Negros Oriental, Negros Island Region, Philippines</t>
  </si>
  <si>
    <t>Siaton</t>
  </si>
  <si>
    <t>The Villa Maria Luisa Beach Resort provides a great place for travelers to relax after a busy day. The Villa Maria Luisa Beach Resort is an ideal choice for travelers who want to take in the sights and sounds of Siaton. The hotel is approximately 63km away from Sibulan Airport. The nearest airport is Sibulan Airport, approximately 63km from the hotel. In their spare time, guests can explore the hotel's surroundings.</t>
  </si>
  <si>
    <t>Good Guys Beach Resort</t>
  </si>
  <si>
    <t>https://www.google.com/maps/place/Eden+Beach+Resort+Zambales/data=!4m11!3m10!1s0x33942f882f1f7af9:0x4deaf23122c6a1b0!5m3!1s2026-03-01!4m1!1i2!8m2!3d15.1875677!4d120.0306279!16s%2Fg%2F11fmpb3rpv!19sChIJ-XofL4gvlDMRsKHGIjHy6k0?authuser=0&amp;hl=en&amp;rclk=1</t>
  </si>
  <si>
    <t>15.1875677, 120.0306279</t>
  </si>
  <si>
    <t>Baba Panayunan Road, Danacbunga, Zambales, Central Luzon, Philippines</t>
  </si>
  <si>
    <t>Botolan</t>
  </si>
  <si>
    <t>At Good Guys Beach Resort, exceptional service and top-notch amenities create a memorable experience for guests.Complimentary internet access is available in the hotel to ensure you stay connected during your visit.Complimentary parking is available for guests.Chilly nights become more delightful than balmy ones, as you snuggle near the hotel's inviting hearth.At the hotel, utilize the convenient laundromat to maintain your preferred travel attire fresh, allowing you to pack lighter. For the health and well-being of all guests and staff, smoking is restricted exclusively to assigned zones. Accommodations come equipped with all the conveniences required for a restful night's slumber.A selection of rooms feature linen service and air conditioning to ensure your comfort and convenience. A few accommodations at Good Guys Beach Resort also include unique design elements like a balcony or terrace.A few chosen rooms are equipped with television and cable TV to ensure guest amusement.In certain rooms, the hotel offers visitors access to a refrigerator and bottled water.At Good Guys Beach Resort, select bathrooms are equipped with towels to enhance your comfort during your stay. Allow your journey to be free from the pangs of hunger! On-site eateries offer delicious and accessible meal choices. At Good Guys Beach Resort, guests can take pleasure in the delightful recreational amenities provided for their entertainment. At the hotel, a wide range of enjoyable activities ensures that there's never a dull moment during your visit. Don't miss out on the easily reachable beach in the vicinity. At Good Guys Beach Resort, a wide array of amenities guarantees a fulfilling experience throughout your visit. Make your holiday truly memorable by taking a rejuvenating plunge into the pool.At the hotel fitness center, you have the option to engage in your daily exercise routine or simply alleviate your jet lag by breaking a sweat.</t>
  </si>
  <si>
    <t>Eden Beach Resort Zambales</t>
  </si>
  <si>
    <t>www.skyscanner.com.ph/hotel_deeplink/4.0/PH/en-US/PHP/h_ad/223205853/2026-03-05/2026-03-06/hotel/hotel/hotels?legacy_provider_id=22&amp;rooms=1&amp;closed_user_group=general&amp;hb_data=O6ZgJ0wXWJZ_rycyf-1mfXDs7wKdf2OG-KDEbN9ZJ24WAi8cFqBeZ85paL6E1-TWr5jdMdYQQ0Tw8deS2d0bs4gZyhU50VoM_SnFS1LbpImUN9XhXBFyoN0G8hCuuuc_kmaG0Q-6dMfecGZpFVVSm-KAvmQaEzJCN0_ov53BdyMZZ5L4VqWi6r4f9VqHGt0JazxGRCmD1m04mK1Y-wogxNoIf_lCXgqSDvkd8pq1b7YGEDtEgDXaRadE2ZTlwzkTed2_3MFiFBpqMvW0yRT2p1c6jR9AVdp90GaYQA-4qvNSh6XTTTl4Y07KLq3EEdBAWrQw1O2d_MupkC2ZP4eh2EEf-ziIBqewAW5MdUQ5wf4T7coagR52iiKIAqVrMVZXn6A8DTPY0-q2-75uI3UhgQK38aTy3wPa7AyE1VtiRRf3&amp;q_datetime_utc=2026-03-05T14%3A31%3A39&amp;ticket_price=3088&amp;quote_id=2412002529803340489&amp;utid_state=1&amp;channel=iphone&amp;price_without_closed_user_group=11675&amp;tm_place_name=Cabangan&amp;deeplink_data=eyJmaWVsZHMiOnsic2lnbmF0dXJlIjoiMjMwNzhhYTc3Y2Y4NjE2ZWY5ZjQ4ZjMyYTQ1MGM0NzYifSwidXJsIjoiaHR0cHM6Ly93d3cuYWdvZGEuY29tL3BhcnRuZXJzL3BhcnRuZXJzZWFyY2guYXNweD9jaWQ9MTg0NjM4MyZoaWQ9NjQ2Mjk0NjgmY3VycmVuY3k9UEhQJmNoZWNraW49MjAyNi0wMy0wNSZjaGVja291dD0yMDI2LTAzLTA2Jk51bWJlcm9mQWR1bHRzPTEmTnVtYmVyb2ZDaGlsZHJlbj0wJlJvb21zPTEmbWNpZD0zMzImbWFzdGVyUm9vbUlkPTEwMDE1ODIxMTgmbXB0PWRuTkthVEp1U3pSbk4zSjBORmhhZDB0cGFtOUtTakZQVGs1dWNXOWpObkEwYUdGNFlUTXZjV0ZFY1U1dVlrMVFiR2x0U0Rac2JVNHJhbE5WTm1WaE16RlJiMFJsYzNKaWJ6QmFRM3BCUFQwJlRvdGFsUHJpY2U9MzA4OC4zNyZUb3RhbFRheD0zNTcuMzgmVG90YWxGZWU9MjYwLjI5JlRvdGFsU3VyY2hhcmdlPTAmbWN1cj1QSFAifQ%3D%3D&amp;utid=da20eb81-e77c-717c-1737-60662ea538ca&amp;tm_stars=0&amp;client_id=skyscanner_app&amp;price_policy=2&amp;pre_redirect_id=7b856a50-a39d-e7bd-be48-2d8debacb32f&amp;tm_city_code&amp;max_price=4412&amp;guests=1&amp;request_id=7b856a50-a39d-e7bd-be48-2d8debacb32f&amp;tm_country_code=PH</t>
  </si>
  <si>
    <t>15.190676, 120.0297312</t>
  </si>
  <si>
    <t>Location
Plans for the journey: have a rest and enjoy! Resort Â«Eden Beach Resort ZambalesÂ» is located in Cabangan. This resort is located in 4 km from the city center.At the resort
Taste the local cuisine and have a rest in the restaurant. Accessibility: there is an elevator/lift.</t>
  </si>
  <si>
    <t>Waikoloa Hotel and Resorts</t>
  </si>
  <si>
    <t>https://www.google.com/maps/place/Sunset+Water+Sports+Retreat/data=!4m11!3m10!1s0x33942d27419356c1:0xc2e3654ce75a842b!5m3!1s2026-03-01!4m1!1i2!8m2!3d15.1514874!4d120.0390358!16s%2Fg%2F11h_0vg9sy!19sChIJwVaTQSctlDMRK4Ra50xl48I?authuser=0&amp;hl=en&amp;rclk=1</t>
  </si>
  <si>
    <t>15.1514874, 120.0390358</t>
  </si>
  <si>
    <t>Waikoloa Hotel and Resort provides flawless service and all the necessary facilities for visitors.Stay connected with your associates, as complimentary Wi-Fi is available during your entire visit. When arriving by car, you'll be grateful for the on-site complimentary parking at hotel.The hotel's daily housekeeping ensures an excellent option for your stay.In order to ensure the utmost level of relaxation, the guestrooms feature an inviting design and are equipped with all basic necessities, creating a delightful stay experience.To ensure your satisfaction, certain rooms in the hotel come fitted with air conditioning for a more pleasant stay. Several chosen accommodations at Waikoloa Hotel and Resort have a balcony or terrace incorporated into the room design.Selected rooms offer in-room amusement like television as a source of entertainment for guests to enjoy.Waikoloa Hotel and Resort offers a hair dryer and toiletries in the restrooms of specific accommodations.To experience refined leisure, do not miss the opportunity to drop by the executive lounge. Each day, arise to a delightful complimentary morning meal at Waikoloa Hotel and Resort.Waikoloa Hotel and Resort provides a superb assortment of leisure amenities for guests to enjoy. Make sure to discover the readily available beach at hotel. Unwind and conclude each day delightfully by stopping by massage and sauna, ensuring a soothing experience. Unwind by the pool at hotel and cherish a leisurely moment. Guests who enjoy maintaining their fitness regimen while on holiday can visit the fitness center provided by hotel.</t>
  </si>
  <si>
    <t>Sunset Water Sports Retreat</t>
  </si>
  <si>
    <t>https://www.google.com/maps/place/Paraiso+De+Bernal+Beach+Resort/data=!4m11!3m10!1s0x33942d9cb76c6737:0x10606fa6fc763fe6!5m3!1s2026-03-01!4m1!1i2!8m2!3d15.1222299!4d120.0463114!16s%2Fg%2F11khx_v80w!19sChIJN2dst5wtlDMR5j92_KZvYBA?authuser=0&amp;hl=en&amp;rclk=1</t>
  </si>
  <si>
    <t>15.1222299, 120.0463114</t>
  </si>
  <si>
    <t>Cabangan, Zambales, Central Luzon, Philippines</t>
  </si>
  <si>
    <t>A family oriented, pet friendly getaway, offering comfortable rooms, featuring a beachfront and riverside views.</t>
  </si>
  <si>
    <t>Paraiso De Bernal Beach Resort</t>
  </si>
  <si>
    <t>www.skyscanner.com.ph/hotel_deeplink/4.0/PH/en-US/PHP/h_bc/225547657/2026-03-02/2026-03-03/hotel/hotel/hotels?legacy_provider_id=13&amp;rooms=1&amp;closed_user_group=apps&amp;hb_data=7np7T8dvZ9QGKrbqGhP55PA_o-6qamvQ4tz2t2XbNSMmee4BxIQPQLTDOQ1rIPUGoxru3KzPZf8smn5jdQcAmG47mDB9LtTV1cUU7_pDaLpW_DgiGqGGcImXdn3_x7JQnJPK-qz5lVLQvS4ivxAMWlcOif_de9jpdEosnNBNubgRRzGweJ8wr_isJEwbuk6pCuW-xPlkXO7df1WymlVJ2WROgc-qkHGdmFVOqfDs1KbX3eO9m0yhcqsB1qhfWN2pWDMk7YVQNpCinYa0b0MKZre_640LYTmeeOabnvfcnEoAamd_fAp30uLuxfFcut6V_MVFF9HdAjZAgrgkrNIHgmS9MUi0WbR9irgxggYvykApom1a-H114F2B2YSpm60Vapl9hM0Txhz2f2q0ctH2_UJFW8QN_-ffDOaQ18SC0l7lN8Tr&amp;q_datetime_utc=2026-03-02T00%3A37%3A44&amp;ticket_price=6008&amp;quote_id=8596773378527628347&amp;utid_state=1&amp;channel=iphone&amp;price_without_closed_user_group=7188&amp;tm_place_name=Masinloc&amp;deeplink_data=eyJmaWVsZHMiOnsic2lnbmF0dXJlIjoiOTJmOTEwZWVkMjYxNWZiZDU0YzI5ODM2NmY3Y2IwOWIiLCJibG9ja19pZCI6IjEzNTU2NjExMDFfNDA3ODc1MzI5XzFfMF8wIn19&amp;utid=f0299a63-8feb-80c6-9dac-ec117e040021&amp;tm_stars=0&amp;client_id=skyscanner_app&amp;redirect_delay=1000&amp;price_policy=2&amp;pre_redirect_id=3d32bfa2-0ea8-5549-c377-2f27f95fd9b8&amp;tm_city_code&amp;max_price=6675&amp;guests=1&amp;request_id=3d32bfa2-0ea8-5549-c377-2f27f95fd9b8&amp;tm_country_code=PH</t>
  </si>
  <si>
    <t>15.0185258, 120.0645012</t>
  </si>
  <si>
    <t>Masinloc Mall</t>
  </si>
  <si>
    <t>Masinloc</t>
  </si>
  <si>
    <t>www.skyscanner.com.ph/hotel_deeplink/4.0/PH/en-US/PHP/h_xp/126070361/2026-03-02/2026-03-03/hotel/hotel/hotels?legacy_provider_id=1&amp;rooms=1&amp;closed_user_group=mobile&amp;hb_data=wTKIbQ4bf8UVUFssMOD0vJZPw4dSHWd5jxW01pz9j7WZ2gypgfYUPav4gjGs1lW6S8C04DPqL_Ccz0NS93bDzI5bnDS61pQ_-wPYjg276ZDDa54iv1TxiowNimeAZN3s0GbDNfUppCRmbLHJb4aoOj8l6qzG0O7t_4_mRgPmNrlstJeOwVnCsZGNpShXAAheJYgNSrCHfKzTNS69DwFKAK-DDmM2HS9i_j398UB2RHja_llKGHRDA9NPneS1LbL-tLbwavaMhnQCXSHzZP1NUVcQqJM%3D&amp;q_datetime_utc=2026-03-02T00%3A37%3A47&amp;ticket_price=5284&amp;quote_id=8388614529652227906&amp;utid_state=1&amp;channel=iphone&amp;price_without_closed_user_group=5562&amp;tm_place_name=Bolinao&amp;deeplink_data=eyJmaWVsZHMiOnsic2lnbmF0dXJlIjoiNTAzNjk4OThhZGRmYzlkMmZmYjM0OGE0YWMyM2JmMzMifSwidXJsIjoiaHR0cHM6Ly93d3cuZXhwZWRpYS5jb20ucGgvSG90ZWwtU2VhcmNoP3RwaWQ9NjgmbXBlPTE3NzI0MTEzMzUmZW5kRGF0ZT0yMDI2LTAzLTAzJmFkdWx0cz0xJmxvY2FsZT1lbl9VUyZjaGlkPWZhNTM2MTgzLWYwNDUtNGFiOC05ZGMxLTFiOGE2ZGRmYzExZiZlYXBpZD00NjIzMCZtY3RjPTMmc3RhcnREYXRlPTIwMjYtMDMtMDImbXBkPUdCUCZtcG49MjAwODI1MDgwJmN1cnJlbmN5PUdCUCZyYXRlcGxhbmlkPTIwNDE1NTA4NiZtcG09MjQmbXBwPTEmbXBvPUVDJnNlbGVjdGVkPTk0MDQ5MTYmbXBiPTcuMjgmbXBxPTYwLjY2Jm1wYT02MC42NiJ9&amp;utid=d50ee1ba-d1c0-0534-df59-d55a922045d4&amp;tm_stars=3&amp;client_id=skyscanner_app&amp;redirect_delay=1000&amp;price_policy=2&amp;pre_redirect_id=65d2369b-fab2-c444-ba2a-4e37b06743ef&amp;tm_city_code&amp;max_price=30016&amp;guests=1&amp;request_id=65d2369b-fab2-c444-ba2a-4e37b06743ef&amp;tm_country_code=PH</t>
  </si>
  <si>
    <t>15.0453447, 120.058419</t>
  </si>
  <si>
    <t>Costas De Liwa Bar &amp; Beach Resort</t>
  </si>
  <si>
    <t>www.skyscanner.com.ph/hotel_deeplink/4.0/PH/en-US/PHP/h_ad/218568277/2026-03-05/2026-03-06/hotel/hotel/hotels?legacy_provider_id=22&amp;rooms=1&amp;closed_user_group=general&amp;hb_data=4DPgD1qZFYs0sM5mk6J0CpcviJX3-yvPoWmcZ1k7Xh6xzEbOClpT59IW75sBK5m2-cP9kyo-ht-gZo-LDa-VydUvxmOZWjzL3VVU-V45QJlawQZXBSE9Zw5odQaDhOW0kqU5H889Hw60OdJrCRvRSJQd-1yVg0V7AVuOUryiH1umd-i7vUlthrPodY-6Jnsm4uLqkvu4QeK1JPRVEq49yM7m2Vh4fJJzokdndzf1patZrrzJJTUMWEO4x4NRXauP3yAMHus7OOaB2czMdiflyh711q1KmuIZ2KYhmqKdgNj4kBVkCxVn-KdcsvIQ3gejvQbWegUA7PC7-ck_Kf12K96MorlKZowOGsAq-nJZUzayyQwZvoX29ZEgQEdxb5lOBDLrDthVB1_KkrqVszd-FFV6UHZ3JV8CM7019JPhGQYC&amp;q_datetime_utc=2026-03-05T14%3A31%3A43&amp;ticket_price=2168&amp;quote_id=-2054055958522724379&amp;utid_state=1&amp;channel=iphone&amp;price_without_closed_user_group=4289&amp;tm_place_name=Mindoro&amp;deeplink_data=eyJmaWVsZHMiOnsic2lnbmF0dXJlIjoiOTU1YjA0NGQ0MmMzNTc0NmVhODA0ZTQ3M2FiYjRjMTcifSwidXJsIjoiaHR0cHM6Ly93d3cuYWdvZGEuY29tL3BhcnRuZXJzL3BhcnRuZXJzZWFyY2guYXNweD9jaWQ9MTg0NjM4MyZoaWQ9NTA2MDkwMDImY3VycmVuY3k9UEhQJmNoZWNraW49MjAyNi0wMy0wNSZjaGVja291dD0yMDI2LTAzLTA2Jk51bWJlcm9mQWR1bHRzPTEmTnVtYmVyb2ZDaGlsZHJlbj0wJlJvb21zPTEmbWNpZD0zMzImbWFzdGVyUm9vbUlkPTc5NjI1OTE0MCZtcHQ9U1VkQ1RtbG9XR2xvZUUxNVJFRnJiVlZ2V2s4elFpdE1XRk5zVjJOaVV6azFZVUZITjBGVVVWQnROVE5KYWtScVFrcGpUMUZ5VG5Cd2RWb3lRVWNyYm1OT1ZVZENlR1ZVYjBjeVYwVkJQVDAmVG90YWxQcmljZT0yMTY4LjI0JlRvdGFsVGF4PTIzMi4zMSZUb3RhbEZlZT0wLjAwJlRvdGFsU3VyY2hhcmdlPTAmbWN1cj1QSFAifQ%3D%3D&amp;utid=b570ff6b-0bbf-207b-8083-c68f0cf2fa31&amp;tm_stars=0&amp;client_id=skyscanner_app&amp;price_policy=2&amp;pre_redirect_id=84650119-310e-7a7e-2b91-ef981134fa43&amp;tm_city_code&amp;max_price=8022&amp;guests=1&amp;request_id=84650119-310e-7a7e-2b91-ef981134fa43&amp;tm_country_code=PH</t>
  </si>
  <si>
    <t>15.185558, 120.0312753</t>
  </si>
  <si>
    <t>San Felipe, Zambales, Central Luzon, 2204, Philippines</t>
  </si>
  <si>
    <t>Mindoro</t>
  </si>
  <si>
    <t>Located in Zambales, 41 km from Harbor Point, Costas De Liwa Bar &amp; Beach Resort provides accommodation with an outdoor swimming pool, free private parking, a restaurant and a bar. Guests can have a drink at the snack bar. At the hotel each room is fitted with bed linen and towels. Guests at Costas De Liwa Bar &amp; Beach Resort can enjoy an Ã  la carte breakfast. Subic Bay Convention Center is 44 km from the accommodation. Costas De Liwa is not a beachfront resort. We appreciate your understanding and hope that you will enjoy the many other amenities and services our resort has to offer.</t>
  </si>
  <si>
    <t>Mommy Linda Beach Resort</t>
  </si>
  <si>
    <t>www.skyscanner.com.ph/hotel_deeplink/4.0/PH/en-US/PHP/h_ad/162622362/2026-03-05/2026-03-06/hotel/hotel/hotels?legacy_provider_id=22&amp;rooms=1&amp;hb_data=XQo4IeUG4dYwEkbzpeF7_gSNxgNPa1wiskrdXv-G01pEmI71aPTf6bx2ihR20-MsTOuMtzMSYjD28z0PgvboVx3Zs5dHiu41qqvB8-_7p47VW3IC0Dew94IOjG6fIe9DofVxkM4mxjJdpbBgqhaeBRDwcqP2ccFRdS_lKrB14CCtjGFUO7_it2SlbgimmTBX5S8FaBcY6Ojxfx__6CrCOo3I_fteIjSE8nPQz5yAT3ZxIyMVazsdfMUx8FORE09IuKSH3M6Hz_wOlVftkGqiXj9IJfK0fqJwpzoey8WsNN834_0a9JxdQ8no1tFdMW7al4slrslUQ_wcXxRYN2DQOpgagMQw8O6iYUkJ-GFMqixXCIJw3MFaZjMamYtNoL29LtA1QzBv1j4ppo7xJl_nGYV5MW--E1DtQSG6tnbf9qaL&amp;q_datetime_utc=2026-03-05T14%3A31%3A43&amp;ticket_price=4990&amp;quote_id=-8602944510070131539&amp;utid_state=1&amp;channel=iphone&amp;tm_place_name=Cabangan&amp;deeplink_data=eyJmaWVsZHMiOnsic2lnbmF0dXJlIjoiMGQwODUzY2FhMmQyMzEzMjQzMjExNTc1NjY3M2I4NmQifSwidXJsIjoiaHR0cHM6Ly93d3cuYWdvZGEuY29tL3BhcnRuZXJzL3BhcnRuZXJzZWFyY2guYXNweD9jaWQ9MTg0NjM4MyZoaWQ9NDcyNDIyNTEmY3VycmVuY3k9UEhQJmNoZWNraW49MjAyNi0wMy0wNSZjaGVja291dD0yMDI2LTAzLTA2Jk51bWJlcm9mQWR1bHRzPTEmTnVtYmVyb2ZDaGlsZHJlbj0wJlJvb21zPTEmbWNpZD0zMDM4Jm1hc3RlclJvb21JZD03NjE1ODk4NjImbXB0PU5rbFZTVTQ1U0cxVWNIcHZkSGhqUWswd01rdGphbXBQUkZCUE9WUklhR1Z2T1Rrd1NGTnpUMHgzVEZZeE1uRnhaMnhTWlM5dVlqbHhObFZaT1hSa1NEUTRkalpGUm00elUyaDRSQzlCUFQwJlRvdGFsUHJpY2U9NDk4OS42MCZUb3RhbFRheD01MzQuNjAmVG90YWxGZWU9MC4wMCZUb3RhbFN1cmNoYXJnZT0wJm1jdXI9UEhQIn0%3D&amp;utid=17b5c1d3-e221-ee00-27e5-8c54d77f8645&amp;tm_stars=3&amp;client_id=skyscanner_app&amp;price_policy=2&amp;pre_redirect_id=76bfc3fd-53a9-739c-ec6b-966f24b72813&amp;tm_city_code&amp;max_price=4990&amp;guests=1&amp;request_id=76bfc3fd-53a9-739c-ec6b-966f24b72813&amp;tm_country_code=PH</t>
  </si>
  <si>
    <t>15.1350051, 120.0429291</t>
  </si>
  <si>
    <t>Facing the beachfront in Cabangan, Mommy Linda Beach Resort features a year-round outdoor pool and barbecue facilities. This 3-star hotel offers room service and a 24-hour front desk. Some units at the property feature a balcony with a sea view.</t>
  </si>
  <si>
    <t>A&amp;A of the North Beach Resort</t>
  </si>
  <si>
    <t>https://www.google.com/maps/place/Balai+Pahuwayan+Resort+-+Zambales/data=!4m11!3m10!1s0x33942f84756a1ec7:0x23a9dea03f41ba37!5m3!1s2026-03-01!4m1!1i2!8m2!3d15.1675802!4d120.039305!16s%2Fg%2F11pzs51kq2!19sChIJxx5qdYQvlDMRN7pBP6DeqSM?authuser=0&amp;hl=en&amp;rclk=1</t>
  </si>
  <si>
    <t>15.1675802, 120.039305</t>
  </si>
  <si>
    <t>San Isidro, Zambales, Central Luzon, 2203, Philippines</t>
  </si>
  <si>
    <t>Balai Pahuwayan Leisure Farm</t>
  </si>
  <si>
    <t>https://www.google.com/maps/place/La+Casa+Blanca/data=!4m11!3m10!1s0x3394258121d1afb7:0xcfd0224472399bc3!5m3!1s2026-03-01!4m1!1i2!8m2!3d15.2390451!4d120.0116534!16s%2Fg%2F11g6qzgg_6!19sChIJt6_RIYEllDMRw5s5ckQi0M8?authuser=0&amp;hl=en&amp;rclk=1</t>
  </si>
  <si>
    <t>15.2390451, 120.0116534</t>
  </si>
  <si>
    <t>Balai Pahuwayan Leisure Farm is a recently renovated farm stay in Cabangan where guests can make the most of its pool with a view, garden, and barbecue facilities.</t>
  </si>
  <si>
    <t>www.skyscanner.com.ph/hotel_deeplink/4.0/PH/en-US/PHP/h_xp/213517741/2026-03-05/2026-03-06/hotel/hotel/hotels?legacy_provider_id=1&amp;rooms=1&amp;closed_user_group=mobile&amp;hb_data=pI03BDfOgSpa9nsXFNDJAhpR-K_0mQGhQ2Molc-Qd15QeGF8vXR5Ap05NS0kYg6hfDsuBvOBLFzhm56knCEY3q35oXuMa0ZwmlrQb1TUbBOoD4plY0gS63WOydzXyHTl9zvU5L43E2i4xF7AnIet1uLdnvSF6ogGCK_eMARDHDgY-Qnde5eXuCMq8zWIberCH-8zizynvy5Y296RJLRQYMwfgWr68KDv17WoTDuTDE06dSzKh4xOj7mwN2dWoAI769T2lBnRHiX20-Z5qSeaeCo9POU%3D&amp;q_datetime_utc=2026-03-05T14%3A31%3A45&amp;ticket_price=6275&amp;quote_id=-451857332135989600&amp;utid_state=1&amp;channel=iphone&amp;price_without_closed_user_group=6973&amp;tm_place_name=Vigan&amp;deeplink_data=eyJmaWVsZHMiOnsic2lnbmF0dXJlIjoiYzRjNmQzNjMyMzdlNjJhYzlkYTYyNmEzMmI5ZmUyMWQifSwidXJsIjoiaHR0cHM6Ly93d3cuZXhwZWRpYS5jb20ucGgvSG90ZWwtU2VhcmNoP3RwaWQ9NjgmbXBlPTE3NzI3MjAyMzkmZW5kRGF0ZT0yMDI2LTAzLTA2JmFkdWx0cz0xJmxvY2FsZT1lbl9VUyZjaGlkPTVhY2FjYzZhLWY1MjUtNGQ1ZC04YTU1LTAxZDA2NTU0YTgwOSZlYXBpZD00NjIzMCZtY3RjPTMmc3RhcnREYXRlPTIwMjYtMDMtMDUmbXBkPUdCUCZtcG49MzIxNDYwNTQyJmN1cnJlbmN5PUdCUCZyYXRlcGxhbmlkPTM4ODg5NDA3NSZtcG09MjQmbXBwPTEmbXBvPUVDJnNlbGVjdGVkPTkwMDkyMDk5Jm1wYj0xNC41MCZtcHE9NzIuNTMmbXBhPTY1Ljk0In0%3D&amp;utid=7bb618da-fae6-c4c6-c3fd-19eff46fbf25&amp;tm_stars=4&amp;client_id=skyscanner_app&amp;price_policy=2&amp;pre_redirect_id=257ced01-20a2-17e6-dd37-9c5965004221&amp;tm_city_code=VGNP&amp;max_price=6336&amp;guests=1&amp;request_id=257ced01-20a2-17e6-dd37-9c5965004221&amp;tm_country_code=PH</t>
  </si>
  <si>
    <t>15.0501889, 120.0600244</t>
  </si>
  <si>
    <t>Liwliwa Beach Resort in Zambales Liwas Secret Spot 1</t>
  </si>
  <si>
    <t>https://www.google.com/maps/place/Binoclutan+Beach+Resort/data=!4m11!3m10!1s0x33942f89e42345ef:0xdfcf654f14390172!5m3!1s2026-03-01!4m1!1i2!8m2!3d15.2389247!4d120.0121078!16s%2Fg%2F11sqq7qf94!19sChIJ70Uj5IkvlDMRcgE5FE9lz98?authuser=0&amp;hl=en&amp;rclk=1</t>
  </si>
  <si>
    <t>15.2389247, 120.0121078</t>
  </si>
  <si>
    <t>Liwliwa, Manglicmot, San Felipe, Zambales, Central Luzon, 2204, Philippines</t>
  </si>
  <si>
    <t>Escape to a tropical paradise at Beach Resort in Zambales S1, just steps away from San Felipe Beach. Indoor Pool for Relaxation, Scenic Garden Views, and Private Balconies in every room provide the perfect setting for a tranquil getaway. Experience luxury and comfort with air conditioning, flat-screen TVs, and modern amenities in each accommodation. Explore nearby attractions like Harbor Point and Subic Bay Convention Center before returning to unwind at our serene resort. Your dream vacation awaits at Beach Resort in Zambales S1 - book now for an unforgettable experience!</t>
  </si>
  <si>
    <t>Binoclutan Beach Resort</t>
  </si>
  <si>
    <t>https://www.google.com/maps/place/Playa+Las+Flores/data=!4m11!3m10!1s0x33942dde1b2e37bf:0xa94b1a3c536d1d40!5m3!1s2026-03-01!4m1!1i2!8m2!3d15.1145307!4d120.0491305!16s%2Fg%2F11mbt57pqf!19sChIJvzcuG94tlDMRQB1tUzwaS6k?authuser=0&amp;hl=en&amp;rclk=1</t>
  </si>
  <si>
    <t>15.1145307, 120.0491305</t>
  </si>
  <si>
    <t>Playa las Flores</t>
  </si>
  <si>
    <t>www.skyscanner.com.ph/hotel_deeplink/4.0/PH/en-US/PHP/h_ad/222462182/2026-03-05/2026-03-06/hotel/hotel/hotels?legacy_provider_id=22&amp;rooms=1&amp;closed_user_group=general&amp;hb_data=U-_Q8_WXFqYB4eWcWCg3w4xURerY5-Px8hog56868Lw17WzvzQSGCmt5R1FY5clGIp1A-JW33qRwvGs9-CmsFH0SP2FU1j14G7Y371WTGbTC4Bad8Wps4Rlz7AyvbluZ2C8lqwNX8d23SKOfuAV1SE86a6nvyOf1oxPkYRcg_vNa3YkNxXoJCJIHce6jDKj-t-q0b5nWHfMr8H3QcA4ZXGdhH00BOK9lodAAuoo-zWU2xuuhXNqNfMvnq0yKid5rGoP8u9hc6umcVJkFvPApzyr6fytfIO1qjA8vkwiDixp_NoPiVIulq9Vng5MeFEcU4kAxm0JU3jRD4iDeV7UPE_v46me2kGESdSEwJZctSKue70oowvMi-SkVKVaVdP6YDJd3-kGF505ZNLlWftJFS3uhOHCxx5e14g-LHky8k7X4&amp;q_datetime_utc=2026-03-05T14%3A31%3A46&amp;ticket_price=7320&amp;quote_id=1923335102819963883&amp;utid_state=1&amp;channel=iphone&amp;price_without_closed_user_group=10222&amp;tm_place_name=Cabangan&amp;deeplink_data=eyJmaWVsZHMiOnsic2lnbmF0dXJlIjoiODRhOGE0MDNjOGI4ZDBjZTZhYTQyNjY3YzJkMjYzZGMifSwidXJsIjoiaHR0cHM6Ly93d3cuYWdvZGEuY29tL3BhcnRuZXJzL3BhcnRuZXJzZWFyY2guYXNweD9jaWQ9MTg0NjM4MyZoaWQ9NjQ2ODU3NjgmY3VycmVuY3k9UEhQJmNoZWNraW49MjAyNi0wMy0wNSZjaGVja291dD0yMDI2LTAzLTA2Jk51bWJlcm9mQWR1bHRzPTEmTnVtYmVyb2ZDaGlsZHJlbj0wJlJvb21zPTEmbWNpZD0zMDM4Jm1hc3RlclJvb21JZD0xMDA1OTA0NTkyJm1wdD1WMGM1UTBwWVdGbGhOelpPVnpNd1VFMTRRMlZTVVhWRFUyczViRUpSYWpkaFQyZHpkazlsYzJ4QmFGZ3lkVWN2UjNaRWFsVnBjbTVYUTFvMlpXbHpjVkpOT1ZCNk9Fb3ZRbE5HTHpVNVlsTSZUb3RhbFByaWNlPTczMjAuMDAmVG90YWxUYXg9MTMyMC4wMCZUb3RhbEZlZT0wLjAwJlRvdGFsU3VyY2hhcmdlPTAmbWN1cj1QSFAifQ%3D%3D&amp;utid=c438ad7d-9bc7-cfeb-627e-21ed1d4486ca&amp;tm_stars=0&amp;client_id=skyscanner_app&amp;price_policy=2&amp;pre_redirect_id=bd49f5e3-245c-c6cc-d057-bc1474e8285d&amp;tm_city_code&amp;max_price=9882&amp;guests=1&amp;request_id=bd49f5e3-245c-c6cc-d057-bc1474e8285d&amp;tm_country_code=PH</t>
  </si>
  <si>
    <t>15.046043, 120.0586094</t>
  </si>
  <si>
    <t>Located in Zambales, 31 miles from Harbor Point, Playa las Flores provides accommodations with an outdoor swimming pool, free private parking, a garden and a restaurant. Among the various facilities are a bar and barbecue facilities.</t>
  </si>
  <si>
    <t>Ruca Liwa</t>
  </si>
  <si>
    <t>www.skyscanner.com.ph/hotel_deeplink/4.0/PH/en-US/PHP/h_bc/225510259/2026-03-02/2026-03-03/hotel/hotel/hotels?legacy_provider_id=13&amp;rooms=1&amp;closed_user_group=apps&amp;hb_data=K2nCTXSh5VkNb-0aUi9CSCN2f4zImR9N_ZbJC_Ee9zZzraoL92pKyIINdSRNP-O4u13iTOK2ecm32Sg2E5V2Gif1J0gpdsmdt6v3xcvLJ7K9S6n_O5ejywO-3JtKzfAYnMOW59tvjB-OsoaST0bsOg-x6DS1hAF6_VtMG24n9GpfM9pq5h26Ft4l4ok6TLo6qF2xY52Yh_ELL56xSh1qE8xXXTFff_mPqIW-L5EbVa9kUZoiuYDNflzvFzPOYQfYbX80sUr5t8AKXn4L92M2ZTvKC0eC7rZ9sYy8hOCB_TFRVclfnxIHhw4dESWKGy0nC3jUd3WFVAVnQ9NMFspD_lUryx9ST16Q45J0GpBE06YueNZSOHW31t5blmhxkAySJM3wRTm55haeWYkqRwf2FSkWUu0AJmCmRgj_Cu5GTYxa7KQU&amp;q_datetime_utc=2026-03-02T00%3A37%3A53&amp;ticket_price=10611&amp;quote_id=2910571175895707721&amp;utid_state=1&amp;channel=iphone&amp;price_without_closed_user_group=12696&amp;tm_place_name=Mindoro&amp;deeplink_data=eyJmaWVsZHMiOnsic2lnbmF0dXJlIjoiNjM0NzgzZDA3YjVlMTViM2E5M2Q3NDQ0ZjA1YzA2OTUiLCJibG9ja19pZCI6IjE1NDQ1NjI3MDFfNDI1NzY0MTkyXzZfMV8wIn19&amp;utid=597774ac-50e5-bf97-4c39-88480207a672&amp;tm_stars=0&amp;client_id=skyscanner_app&amp;redirect_delay=1000&amp;price_policy=2&amp;pre_redirect_id=e735fe40-d5cc-696e-c1ed-54bdeb163c97&amp;tm_city_code&amp;max_price=10718&amp;guests=1&amp;request_id=e735fe40-d5cc-696e-c1ed-54bdeb163c97&amp;tm_country_code=PH</t>
  </si>
  <si>
    <t>15.2192109, 120.0188361</t>
  </si>
  <si>
    <t>Ruca Liwa, Mangosing Street, Manglicmot, San Rafael, Zambales, Central Luzon, 2204, Philippines</t>
  </si>
  <si>
    <t>Located in San Felipe, a 7-minute walk from San Felipe Beach, Ruca Liwa provides accommodations with a restaurant, free private parking and a bar. The resort features family rooms.</t>
  </si>
  <si>
    <t>Diwata Nature Resort</t>
  </si>
  <si>
    <t>https://www.google.com/maps/place/C%26J+Sunset+View+Resort/data=!4m11!3m10!1s0x33942f9b5b889d2f:0xee93579c40889e47!5m3!1s2026-03-01!4m1!1i2!8m2!3d15.2410342!4d120.0140208!16s%2Fg%2F11bw8jyh70!19sChIJL52IW5svlDMRR56IQJxXk-4?authuser=0&amp;hl=en&amp;rclk=1</t>
  </si>
  <si>
    <t>15.2410342, 120.0140208</t>
  </si>
  <si>
    <t>Santo Angel, San Pablo, Laguna, Calabarzon, 4000, Philippines</t>
  </si>
  <si>
    <t>San Pablo City</t>
  </si>
  <si>
    <t>Located in San Pablo, Diwata Nature Resort is in the mountains, a 5-minute drive from Lake Bunot and 5 minutes from Lakes Pandin. This resort is 3 mi (4.9 km) from Sampaloc Lake and 4 mi (6.5 km) from Museo ng San Pablo.
Take in the views from a garden and make use of amenities such as complimentary wireless internet access.
Enjoy a meal at the restaurant or snacks in the coffee shop/cafe. The resort also offers room service (during limited hours). A complimentary full breakfast is served daily from 7:00 AM to 9:00 AM.
Free self parking is available onsite.
Make yourself at home in one of the 3 air-conditioned rooms featuring private pools. Complimentary wireless internet access is available to keep you connected. Conveniences include minibars and electric kettles, and housekeeping is provided daily.</t>
  </si>
  <si>
    <t>C&amp;J Sunset View Resort</t>
  </si>
  <si>
    <t>https://www.google.com/maps/place/Arirang+Bay+Resort+and+Hotel/data=!4m11!3m10!1s0x3395d0d6d75cefd3:0xd01c1d5961a3af0c!5m3!1s2026-03-01!4m1!1i2!8m2!3d14.9483494!4d120.0581428!16s%2Fg%2F11dxq4kj2t!19sChIJ0-9c19bQlTMRDK-jYVkdHNA?authuser=0&amp;hl=en&amp;rclk=1</t>
  </si>
  <si>
    <t>14.9483494, 120.0581428</t>
  </si>
  <si>
    <t>Purok 5, San Miguel, Zambales, Central Luzon, 2206, Philippines</t>
  </si>
  <si>
    <t>Borac Bay Bungalows Hotel and Resort</t>
  </si>
  <si>
    <t>www.skyscanner.com.ph/hotel_deeplink/4.0/PH/en-US/PHP/h_xp/179084876/2026-03-05/2026-03-06/hotel/hotel/hotels?legacy_provider_id=1&amp;rooms=1&amp;closed_user_group=mobile&amp;hb_data=a9QnKSanSIH1PZE2LqNaXJa5LPYdZULG3_qpcV-wbd5dU8Y6v-LlZvtGl8tgMNS03DhP5lozNbSqjp8toLTigKq-kHmDzVQF7PhcbUz-F7WhCAZsSiO3OiNxeu6TLd8VQlzCmCHTP4UgLVsNT3gDQy_Fx5aPmWNTdRpFXPXSkim5sNHmvCPj27O_ovIGrpKrUPDsD_XBcNF-Q9qsfmt60Yk5v9bItwOUhf9sdXc5-WSFZDn6TCZeQW0RGv0BbZ-FJ9rRBik-aiv5y65gtC4CV72uH_Y%3D&amp;q_datetime_utc=2026-03-05T14%3A33%3A56&amp;ticket_price=2690&amp;quote_id=4890692910693443003&amp;utid_state=1&amp;channel=iphone&amp;price_without_closed_user_group=2988&amp;tm_place_name=Coron&amp;deeplink_data=eyJmaWVsZHMiOnsic2lnbmF0dXJlIjoiZjQzMDE2NDc2ZGE1ZjVlNTk0ZTJkNTNlOTZiNmUzYmMifSwidXJsIjoiaHR0cHM6Ly93d3cuZXhwZWRpYS5jb20ucGgvSG90ZWwtU2VhcmNoP3RwaWQ9NjgmbXBlPTE3NzI3MjAyMjYmZW5kRGF0ZT0yMDI2LTAzLTA2JmFkdWx0cz0xJmxvY2FsZT1lbl9VUyZjaGlkPWQ1MTY2YzcyLTRhOWQtNGUxOS04YzIyLTlkN2FkYjY2ZmRhZCZlYXBpZD00NjIzMCZtY3RjPTMmc3RhcnREYXRlPTIwMjYtMDMtMDUmbXBkPUdCUCZtcG49MjE1MTQzMjc3JmN1cnJlbmN5PUdCUCZyYXRlcGxhbmlkPTI1NDIwMzgzMyZtcG09MjQmbXBwPTEmbXBvPUVDJnNlbGVjdGVkPTM3MDM1MTM1Jm1wYj0zLjY5Jm1wcT0zMC43OSZtcGE9MzAuNzkifQ%3D%3D&amp;utid=4e4f9c2e-de9a-1505-629a-a0ba3907d848&amp;tm_stars=2&amp;client_id=skyscanner_app&amp;price_policy=2&amp;pre_redirect_id=99e89c77-9022-5a4f-bb59-49e2c34d7a25&amp;tm_city_code=PXCN&amp;max_price=5265&amp;guests=1&amp;request_id=99e89c77-9022-5a4f-bb59-49e2c34d7a25&amp;tm_country_code=PH</t>
  </si>
  <si>
    <t>14.9875109, 120.1392361</t>
  </si>
  <si>
    <t>Napyetan, Coron, Palawan, Mimaropa, Philippines</t>
  </si>
  <si>
    <t>With a stay at Borac Bay Bungalows Resort and Spa in Coron, you'll be within a 15-minute drive of Twin Lagoon and Mt Tapyas. This hotel is 5.8 mi (9.4 km) from Sunken Japanese Wrecks and 9.6 mi (15.5 km) from Maquinit Hot Spring.
Take in the views from a terrace and a garden and make use of amenities such as complimentary wireless internet access. This hotel also features tour/ticket assistance and a banquet hall.
At Borac Bay Bungalows Resort and Spa, enjoy a satisfying meal at the restaurant. Wrap up your day with a drink at the bar/lounge. A complimentary local cuisine breakfast is served daily from 6:30 AM to 8:30 AM.
Featured amenities include a 24-hour front desk, luggage storage, and laundry facilities. A roundtrip airport shuttle is provided for a surcharge (available 24 hours), and free self parking is available onsite.
Stay in one of 8 guestrooms featuring flat-screen televisions. Cable television is provided for your entertainment. Bathrooms have showers and complimentary toiletries. Conveniences include desks and complimentary bottled water, and housekeeping is provided daily.</t>
  </si>
  <si>
    <t>Casa Virginia Resort</t>
  </si>
  <si>
    <t>www.skyscanner.com.ph/hotel_deeplink/4.0/PH/en-US/PHP/h_h1/140199602/2026-03-05/2026-03-06/hotel/hotel/hotels?legacy_provider_id=927111&amp;rooms=1&amp;closed_user_group=mobile&amp;hb_data=wmm1oCp1U0dV8u8TDB5f5w8nBcWTjlXv2Us0KJS_chHxcopJx3ZO1S1wZxX49MQrHiGmF1VN7JhMwfAes3UmRZxFbMIvQla4esq8EzT5vaySdP5sTwBZLikwqKfvT6NNcqQwaLgPBhI-iezyPXueNbLXRzyXZe6gDwFhhxzGm8RXLmqvDKul-UhVc83mvjUS019RF8ukIwqRyJBmBgM7prIPjpBx2ZQo3a4MrIgeIr85ZsAjbuxqO_3Py8ICqRozNfbmimdOg3xuqLHgGlv0tuIlAYk%3D&amp;q_datetime_utc=2026-03-05T14%3A31%3A52&amp;ticket_price=1040&amp;quote_id=5217838323723777848&amp;utid_state=1&amp;channel=iphone&amp;price_without_closed_user_group=1300&amp;tm_place_name=San+Narciso&amp;deeplink_data=eyJmaWVsZHMiOnsic2lnbmF0dXJlIjoiMjM4ZWMwMDM4Yjg1ZDMxYmJmYjY4ZmZjNzdmNDZjN2IifSwidXJsIjoiaHR0cHM6Ly9waC5ob3RlbHMuY29tL0hvdGVsLVNlYXJjaD90cGlkPTMyMTQmbXBlPTE3NzI3MjEwNzcmZW5kRGF0ZT0yMDI2LTAzLTA2JmFkdWx0cz0xJmxvY2FsZT1lbl9QSCZjaGlkPTVmNWEyYzVkLTZlYWItNDNjZS05YjJjLWQzMGU0Y2U0MWVjNSZlYXBpZD00NCZtY3RjPTMmc3RhcnREYXRlPTIwMjYtMDMtMDUmbXBkPVBIUCZtcG49MjMzMTM0MDY4JmN1cnJlbmN5PVBIUCZyYXRlcGxhbmlkPTI5NDM0MDc1MCZtcG09MjQmbXBwPTEmbXBvPUVDJnNlbGVjdGVkPTQ5MTI3OTcxJm1wYj0xMTEuNDMmbXBxPTkyOC41NyZtcGE9OTI4LjU3In0%3D&amp;utid=1b2b79b7-224d-f249-7d5a-0cd481cc87be&amp;tm_stars=2&amp;client_id=skyscanner_app&amp;price_policy=2&amp;pre_redirect_id=475579d5-5284-6a81-a0ee-eeb85fc7280a&amp;tm_city_code&amp;max_price=3200&amp;guests=1&amp;request_id=475579d5-5284-6a81-a0ee-eeb85fc7280a&amp;tm_country_code=PH</t>
  </si>
  <si>
    <t>14.9488917, 120.0584829</t>
  </si>
  <si>
    <t>Zambales Highway, Simminublan, Zambales, Central Luzon, 2205, Philippines</t>
  </si>
  <si>
    <t>With a stay at Casa Virginia Resort in San Narciso, you'll be within a 15-minute drive of Church of Christ and Pundaquit Falls. This hotel is 13.7 mi (22.1 km) from Subic Bay and 8.3 mi (13.4 km) from Lubong-Nangoloan Falls.
Take advantage of recreation opportunities such as an outdoor pool or take in the view from a terrace and a garden. This hotel also features concierge services, a picnic area, and barbecue grills.
Free self parking is available onsite.
Make yourself at home in one of the 18 air-conditioned guestrooms. Bathrooms feature showers with rainfall showerheads and complimentary toiletries.</t>
  </si>
  <si>
    <t>Youhan Beach Resort by Cocotel</t>
  </si>
  <si>
    <t>https://www.google.com/maps/place/Villa+Bella+3+Private+Beach+Resort/data=!4m11!3m10!1s0x33942f32166825f1:0xb97c3c61021ddc16!5m3!1s2026-03-01!4m1!1i2!8m2!3d15.2173244!4d120.0195515!16s%2Fg%2F11sw14w2ct!19sChIJ8SVoFjIvlDMRFtwdAmE8fLk?authuser=0&amp;hl=en&amp;rclk=1</t>
  </si>
  <si>
    <t>15.2173244, 120.0195515</t>
  </si>
  <si>
    <t>Purok 1, Panan, Zambales, Central Luzon, 2203, Philippines</t>
  </si>
  <si>
    <t>Villa Bella 3 Private Beach Resort</t>
  </si>
  <si>
    <t>https://www.google.com/maps/place/MOPE+Beach+Resort/data=!4m11!3m10!1s0x3395d3f60c8a1f3d:0x2b397e2f72ebf2b9!5m3!1s2026-03-01!4m1!1i2!8m2!3d15.0090513!4d120.0651702!16s%2Fg%2F11gf97p2hz!19sChIJPR-KDPbTlTMRufLrci9-OSs?authuser=0&amp;hl=en&amp;rclk=1</t>
  </si>
  <si>
    <t>15.0090513, 120.0651702</t>
  </si>
  <si>
    <t>Fernandez Estates, La Paz, Zambales, Central Luzon, 2205, Philippines</t>
  </si>
  <si>
    <t>Mope Beach Resort</t>
  </si>
  <si>
    <t>www.skyscanner.com.ph/hotel_deeplink/4.0/PH/en-US/PHP/h_bc/140136296/2026-03-05/2026-03-06/hotel/hotel/hotels?legacy_provider_id=13&amp;rooms=1&amp;closed_user_group=apps&amp;hb_data=QamqOxC5ukjc8qBGBuR_8HCuFpPupgc8pLeWfjOdiUsV3UtYNOxrDkXPX8-ig6MAFeblA1tx9Liq6G0zSiHu7wLxD7fpIM3mhfUSThWjn37mDV-F5zhMK_BcT72xPe4YY8LpT9Rh5RYBqfmTqAyqEz-0gpNWJsp7BQsx9g2tEiqpzRssZ7iyvkX_QHRqQ6_uymBL_jT9M5uS4JcFPGeYeUcZo3vFkUfhjdy2AhbWr9nDGj-3fT1c1SHw5hP5t5Nv3JaN2BjpEdNckicmu39BR4SoyyVrRd7Fdhk5-5BDQYdgm5NWlwAiZOJB8VdZwF9qdr4nI75StR7zs3_HkiD7_GbqJOqchHSCcQhfw-AxLtoA0Ev_0A8Zq5rIaEroPXHv8qERJi6EqgEX8leAHXYmgnU0PUnyjwhhFK40nMWZ20yydFkevX4%3D&amp;q_datetime_utc=2026-03-05T14%3A31%3A54&amp;ticket_price=2198&amp;quote_id=-2897214664919545908&amp;utid_state=1&amp;channel=iphone&amp;price_without_closed_user_group=2900&amp;tm_place_name=San+Narciso&amp;deeplink_data=eyJmaWVsZHMiOnsic2lnbmF0dXJlIjoiNDI5ODRhOGE1Mjc5MjZiZjgyZGMyYjRiN2ZlOWM3NWUiLCJibG9ja19pZCI6IjM5MTk1MTIxN18zNjkxMjcxMDFfMl8wXzAifX0%3D&amp;utid=18e0e7d5-4df6-186e-6826-00ed6e4daa4c&amp;tm_stars=0&amp;client_id=skyscanner_app&amp;price_policy=2&amp;pre_redirect_id=37fc7805-afab-f468-065f-22ddeadc4d16&amp;tm_city_code&amp;max_price=4695&amp;guests=1&amp;request_id=37fc7805-afab-f468-065f-22ddeadc4d16&amp;tm_country_code=PH</t>
  </si>
  <si>
    <t>15.3544375, 119.9618125</t>
  </si>
  <si>
    <t>Located in San Narciso, a 6-minute walk from La Paz Beach, Mope Beach Resort has accommodations with a private beach area, free private parking, a shared lounge and a restaurant. Offering a bar, the property is located within 24 miles of Harbor...</t>
  </si>
  <si>
    <t>En Gedi Beach Resort by RedDoorz</t>
  </si>
  <si>
    <t>https://www.google.com/maps/place/Balihay+Resort+Zambales/data=!4m11!3m10!1s0x33942fa22c077f01:0xd37f45ca431a1595!5m3!1s2026-03-01!4m1!1i2!8m2!3d15.2291751!4d120.0141317!16s%2Fg%2F1v4k40zq!19sChIJAX8HLKIvlDMRlRUaQ8pFf9M?authuser=0&amp;hl=en&amp;rclk=1</t>
  </si>
  <si>
    <t>15.2291751, 120.0141317</t>
  </si>
  <si>
    <t>Zambales Highway, Zone 6, Masigasig, Iba, Zambales, Central Luzon, 2201, Philippines</t>
  </si>
  <si>
    <t>Iba</t>
  </si>
  <si>
    <t>Experience an abundance of unparalleled facilities and features at En Gedi Beach Resort by RedDoorz. Room amenities feature daily housekeeping, allowing you to unwind and make the most of your visit. The resort maintains a completely smoke-free zone, providing a breathable atmosphere. Each accommodation at En Gedi Beach Resort by RedDoorz is thoughtfully created and adorned to provide visitors with a comfortable, home-like atmosphere.In certain rooms, the resort offers linen service and air conditioning for guest convenience and satisfaction.Understanding the significance of bathroom amenities in enhancing guest contentment, the resort offers toiletries within certain chosen rooms.</t>
  </si>
  <si>
    <t>Balihay Resort Zambales</t>
  </si>
  <si>
    <t>https://www.google.com/maps/place/Botolan+Beach+Manor/data=!4m11!3m10!1s0x33942f1813cc5ffb:0x24dcee280c2a9a42!5m3!1s2026-03-01!4m1!1i2!8m2!3d15.2292118!4d120.0138234!16s%2Fg%2F11sj1sl4cs!19sChIJ-1_MExgvlDMRQpoqDCju3CQ?authuser=0&amp;hl=en&amp;rclk=1</t>
  </si>
  <si>
    <t>15.2292118, 120.0138234</t>
  </si>
  <si>
    <t>Binoclutan, Zambales, Central Luzon, 2203, Philippines</t>
  </si>
  <si>
    <t>Botolan Beach Manor</t>
  </si>
  <si>
    <t>https://www.google.com/maps/place/AmanDagat+Beach+Resort/data=!4m11!3m10!1s0x33942dbd4a48d495:0x1108bc10c894a641!5m3!1s2026-03-01!4m1!1i2!8m2!3d15.0785902!4d120.0591217!16s%2Fg%2F11kqhqjtwg!19sChIJldRISr0tlDMRQaaUyBC8CBE?authuser=0&amp;hl=en&amp;rclk=1</t>
  </si>
  <si>
    <t>15.0785902, 120.0591217</t>
  </si>
  <si>
    <t>A'Züla, Future Coastal Road ( under construction), San Felipe, Zambales, Central Luzon, 2204, Philippines</t>
  </si>
  <si>
    <t>AmanDagat Beach Resort</t>
  </si>
  <si>
    <t>www.skyscanner.com.ph/hotel_deeplink/4.0/PH/en-US/PHP/h_ad/220012911/2026-03-02/2026-03-03/hotel/hotel/hotels?legacy_provider_id=22&amp;rooms=1&amp;closed_user_group=general&amp;hb_data=uDN3gpWP18x_bzRNnJd2h2a11M5i7XwAoiMX88n1gbhSpFAxtDuWEsIl6OkKQ-Va901ACcfQXXEs1BPcStZ9x3KTcFvtseCNP5VWZFGrFEO8ZHCoULMWEiRAKzuEF0qlvytotLgly7d9aG483UIvceE_ggtjfB-QzTbknyBEEr-Nz9pvybe3fpEyhCDxL624zbmEhLu6p8kFjZy0s36l0-G3rP5au8FxP0Q5xyeMGx23oKPGVZOs5EuOR7zQt9WVSDRoNOFssEmaL0AEoGgC0YPkU8lJp0dJmKnSWvrRcyxGZNJtEvPa6vd6pRGUBmgp46jyNF93agvshxKTyZ0qYJShjIGaSLFSh0BjZOmTxqhyzJoptS0qzDbpI5SzRBuhesRKx7SVIs7h-uuAV88AWiyLGIsOIHJJJOiKRzk_axls&amp;q_datetime_utc=2026-03-02T00%3A38%3A10&amp;ticket_price=6478&amp;quote_id=-8365368195788305347&amp;utid_state=1&amp;channel=iphone&amp;price_without_closed_user_group=7202&amp;tm_place_name=Sindol&amp;deeplink_data=eyJmaWVsZHMiOnsic2lnbmF0dXJlIjoiMmRmNTFjMTExODM2NTJjYTcwY2Y1MjQ0M2FmNDNjZTEifSwidXJsIjoiaHR0cHM6Ly93d3cuYWdvZGEuY29tL3BhcnRuZXJzL3BhcnRuZXJzZWFyY2guYXNweD9jaWQ9MTg0NjM4MyZoaWQ9Njg0MTUzNzYmY3VycmVuY3k9UEhQJmNoZWNraW49MjAyNi0wMy0wMiZjaGVja291dD0yMDI2LTAzLTAzJk51bWJlcm9mQWR1bHRzPTEmTnVtYmVyb2ZDaGlsZHJlbj0wJlJvb21zPTEmbWNpZD0zMDM4Jm1hc3RlclJvb21JZD0xMDc3NjMzOTM3Jm1wdD1TbWt3UVRGcWEwTlFTaXRCUXpWVWRrZzBZMFJCYW5CWFZFZ3lSbUYxVTFvd1FVcFZSRmxOVmpsU2RWZFBTM3BVTDNKalRrTkxlSFUyTTBVeFQwcFZjMWhIV1RjMVEwcFdaa2xWTW1KQlBUMCZUb3RhbFByaWNlPTY0NzguMjAmVG90YWxUYXg9MTE2OC4yMCZUb3RhbEZlZT0wLjAwJlRvdGFsU3VyY2hhcmdlPTAmbWN1cj1QSFAifQ%3D%3D&amp;utid=18731bcc-87fb-8e4d-9bc5-aeeaf0602928&amp;tm_stars=0&amp;client_id=skyscanner_app&amp;redirect_delay=1000&amp;price_policy=2&amp;pre_redirect_id=cf3a7896-9624-d8ba-8cff-c5d29e918877&amp;tm_city_code&amp;max_price=6478&amp;guests=1&amp;request_id=cf3a7896-9624-d8ba-8cff-c5d29e918877&amp;tm_country_code=PH</t>
  </si>
  <si>
    <t>15.3224666, 119.9693774</t>
  </si>
  <si>
    <t>AmanDagat Beach Resort, Future Coastal Road ( under construction), San Felipe, Zambales, Central Luzon, 2204, Philippines</t>
  </si>
  <si>
    <t>Sindol</t>
  </si>
  <si>
    <t>With a stay at AmanDagat Beach Resort in San Felipe, you'll be on the beach, and 22.2 mi (35.7 km) from Subic Bay and 9.9 mi (15.9 km) from Church of Christ. This beach resort is 10.7 mi (17.3 km) from Pundaquit Falls and 11.1 mi (17.9 km) from San Miguel Beach.
Practice your swing on the golf course and enjoy other recreational amenities, such as an outdoor pool. Additional amenities at this resort include complimentary wireless internet access, wedding services, and a picnic area.
Enjoy a meal at the restaurant or snacks in the coffee shop/cafe. The resort also offers room service (during limited hours). Quench your thirst with your favorite drink at the bar/lounge. Cooked-to-order breakfasts are available daily from 8:00 AM to 10:00 AM for a fee.
Featured amenities include a business center and a water dispenser. Free self parking is available onsite.
Treat yourself to a stay in one of the 8 guestrooms, featuring private pools. Your Select Comfort bed comes with Egyptian cotton sheets. Rooms have private patios. Kitchens are outfitted with full-sized refrigerators/freezers and stovetops. Complimentary wireless internet access is available to keep you connected.</t>
  </si>
  <si>
    <t>RedDoorz @ White Castle Beach Resort Iba Zambales</t>
  </si>
  <si>
    <t>https://www.google.com/maps/place/LaZerena+Lodge/data=!4m11!3m10!1s0x3395d30ef0ab9159:0x9af3f16f6c09dabf!5m3!1s2026-03-01!4m1!1i2!8m2!3d15.0474654!4d120.0586401!16s%2Fg%2F11qm3c069n!19sChIJWZGr8A7TlTMRv9oJbG_x85o?authuser=0&amp;hl=en&amp;rclk=1</t>
  </si>
  <si>
    <t>15.0474654, 120.0586401</t>
  </si>
  <si>
    <t>Liwliwa, San Felipe, Zambales, Central Luzon, 2204, Philippines</t>
  </si>
  <si>
    <t>Ataw Marketing</t>
  </si>
  <si>
    <t>Subic Bay</t>
  </si>
  <si>
    <t>LaZerena Lodge</t>
  </si>
  <si>
    <t>www.skyscanner.com.ph/hotel_deeplink/4.0/PH/en-US/PHP/h_ad/185209028/2026-03-02/2026-03-03/hotel/hotel/hotels?legacy_provider_id=22&amp;rooms=1&amp;closed_user_group=general&amp;hb_data=9ReT5-RVcFip2YHqQ5aLb3xID0l9GXXaeegZBcD6c_nNKT4gAkzG936GavxO5-0zf0wGLjxH3pUosaD8q_83BdC5C4M3XbLIXi5Kkduu8ARD5g11A-7fNuwItg6_s61flvB-HHbfIzA8-N4KKtUknuaTqrF4hLuPmjM8JomdmvJPDE68EMAGWFWf3IXP7xO2LRgxSUIuVv7r-3KGBNxLLkYgMOK6HbpXN4DKEPyWJ-wwTMR0Ps9ntdpAsnUnwVc1pyymmykPr4bY8dEli_3Xa0bJJJoX1PClCsT3RQaouXksflL1_0ZAbyADtZU1FWHW-WX5TTc1pdHFXa7sX9CAtnHptheq6Kirrj8viIRLbK6RMXvNk6BxtI2A6UuKRSGq0Oe7hnGE2ODpbCBs-E-cx2zFZ7wln0qXkWNBpssW_vS3&amp;q_datetime_utc=2026-03-02T00%3A38%3A12&amp;ticket_price=7189&amp;quote_id=-3450043208435762262&amp;utid_state=1&amp;channel=iphone&amp;price_without_closed_user_group=8392&amp;tm_place_name=Santo+Ni%C3%B1o&amp;deeplink_data=eyJmaWVsZHMiOnsic2lnbmF0dXJlIjoiYjdkMDYxMDAwYmZhNjZmMmZhODBlMDM4Y2QwODU2MTgifSwidXJsIjoiaHR0cHM6Ly93d3cuYWdvZGEuY29tL3BhcnRuZXJzL3BhcnRuZXJzZWFyY2guYXNweD9jaWQ9MTg0NjM4MyZoaWQ9MzI5ODIzNDQmY3VycmVuY3k9UEhQJmNoZWNraW49MjAyNi0wMy0wMiZjaGVja291dD0yMDI2LTAzLTAzJk51bWJlcm9mQWR1bHRzPTEmTnVtYmVyb2ZDaGlsZHJlbj0wJlJvb21zPTEmbWNpZD0zMDM4Jm1hc3RlclJvb21JZD0xMDIyMTQwNDI3Jm1wdD1TM2hHVWpsTk1EQjBOWHB2YkVOS1IxRXhWa016TldkU2RFVktaVmhHYVV3emVqZEtkR3M0Vm5WdlVqTXpjRzQyUmpVck1XbFZURXR6VmtkUVVHTlpaSEIzVDJwTWJHeGFUV2syUlRsQlBUMCZUb3RhbFByaWNlPTcxODkuMjkmVG90YWxUYXg9MTI5Ni40MyZUb3RhbEZlZT0wLjAwJlRvdGFsU3VyY2hhcmdlPTAmbWN1cj1QSFAifQ%3D%3D&amp;utid=6c1eaae6-623c-9e27-13fd-137fc9872ac8&amp;tm_stars=0&amp;client_id=skyscanner_app&amp;redirect_delay=1000&amp;price_policy=2&amp;pre_redirect_id=28380464-3fff-5715-566f-0959b9001fee&amp;tm_city_code&amp;max_price=7189&amp;guests=1&amp;request_id=28380464-3fff-5715-566f-0959b9001fee&amp;tm_country_code=PH</t>
  </si>
  <si>
    <t>15.1860731, 120.0309781</t>
  </si>
  <si>
    <t>Bungalows and Surf Camping, Mangosing Street, Manglicmot, San Rafael, Zambales, Central Luzon, 2204, Philippines</t>
  </si>
  <si>
    <t>Santo NiÃƒÆ’Ã†â€™Ãƒâ€ Ã¢â‚¬â„¢ÃƒÆ’Ã¢â‚¬Â ÃƒÂ¢Ã¢â€šÂ¬Ã¢â€žÂ¢ÃƒÆ’Ã†â€™ÃƒÂ¢Ã¢â€šÂ¬Ã…Â¡ÃƒÆ’Ã¢â‚¬Å¡Ãƒâ€šÃ‚Â±o</t>
  </si>
  <si>
    <t>Located in Zambales, a 4-minute walk from San Felipe Beach, LaZerena Lodge has accommodations with a shared lounge, free private parking, a terrace and a restaurant. Offering a bar, the property is located within 27 miles of Harbor Point.</t>
  </si>
  <si>
    <t>The Sandbar Villa at Sunset Stays</t>
  </si>
  <si>
    <t>https://www.google.com/maps/place/BALI+OF+LIWA+LAGOON+BAR+%26+BEACH+RESORT/data=!4m11!3m10!1s0x3395d3107adc945f:0xa930f6c353fe0b0f!5m3!1s2026-03-01!4m1!1i2!8m2!3d15.0448263!4d120.0579201!16s%2Fg%2F11qp07p46h!19sChIJX5TcehDTlTMRDwv-U8P2MKk?authuser=0&amp;hl=en&amp;rclk=1</t>
  </si>
  <si>
    <t>15.0448263, 120.0579201</t>
  </si>
  <si>
    <t>Featuring a garden, The Sandbar Villa at Sunset Stays features accommodations in Cabangan. This property offers a private pool, free Wifi, and free private parking.
The villa has a terrace and a hot tub.</t>
  </si>
  <si>
    <t>BALI OF Liwa Lagoon BAR &amp; Beach Resort</t>
  </si>
  <si>
    <t>www.skyscanner.com.ph/hotel_deeplink/4.0/PH/en-US/PHP/h_ad/218338065/2026-03-05/2026-03-06/hotel/hotel/hotels?legacy_provider_id=22&amp;rooms=1&amp;closed_user_group=apps&amp;hb_data=PzzP2PqUCkoPJzzZaYSwmRHFcf2iTKL6PAVN6CMnZONGYu7HS2UHZUdsE1b7xm6Q_L5tGSZ97-hKheuZIwK8NgAVs-d5jBqzXEJ8e1-_e3EM_5qEU7u1xIGKZn2VG79TEfO8R-1U3Geco2nFOvAF0htoIwA5d7ipRLJOVcIoGXIoJGQo-pF0HkhJKwN7ZP36GsIDn6rtRJ-nG4eMBdbh_5TxDChHS_djgJ5pv5K7-CoPaSp1mLzuNcUPR_UxS_DsUNlv5VbO8zTVx6W0usWhTki1jpO2aK6UKkLYbTN-jSjuQJoCJt2AKV-P74SwCnhN7j8K-Y4ZHw-2WxXBRJ9DA5uvNG6o44YkxxFEYYV5ONEIJl5TcSG7PaS-KyYQl2nq4ya5u5jb3mJIUK9OUckzLsp7s3rbWLoUr7kqGrfmQLsf&amp;q_datetime_utc=2026-03-05T14%3A31%3A55&amp;ticket_price=3689&amp;quote_id=-2847662097224171438&amp;utid_state=1&amp;channel=iphone&amp;price_without_closed_user_group=3835&amp;tm_place_name=Mindoro&amp;deeplink_data=eyJmaWVsZHMiOnsic2lnbmF0dXJlIjoiOWRmMjdlOWMzODI2MmQ0OWQxYmQ3MTAxMDY2ZTM1NmUifSwidXJsIjoiaHR0cHM6Ly93d3cuYWdvZGEuY29tL3BhcnRuZXJzL3BhcnRuZXJzZWFyY2guYXNweD9jaWQ9MTg0NjM4MyZoaWQ9MzI3NzM3MDYmY3VycmVuY3k9UEhQJmNoZWNraW49MjAyNi0wMy0wNSZjaGVja291dD0yMDI2LTAzLTA2Jk51bWJlcm9mQWR1bHRzPTEmTnVtYmVyb2ZDaGlsZHJlbj0wJlJvb21zPTEmbWNpZD0zMDM4Jm1hc3RlclJvb21JZD03ODExMjM0NzgmbXB0PVJVOUthVUZKWnpORFJEZHRXRE5KUTNoWVlpdFJjM1ZyWkU1dVZVOTFlakZLUzFKeFZscFhaRlZ2ZUVOT1ZWbENVblZUV1doVWMwbzRkWFZYVUZwMVVrNU1PVkExY0ZCcVJ6ZzJlV2RSUFQwJlRvdGFsUHJpY2U9MzY4OS4yOCZUb3RhbFRheD02NjUuMjgmVG90YWxGZWU9MC4wMCZUb3RhbFN1cmNoYXJnZT0wJm1jdXI9UEhQIn0%3D&amp;utid=847f7d3f-2bb0-9b8d-9e13-2479ad8bed48&amp;tm_stars=0&amp;client_id=skyscanner_app&amp;price_policy=2&amp;pre_redirect_id=292ccffa-d75b-e2b2-98f7-7bd34ca4ed2e&amp;tm_city_code&amp;max_price=9193&amp;guests=1&amp;request_id=292ccffa-d75b-e2b2-98f7-7bd34ca4ed2e&amp;tm_country_code=PH</t>
  </si>
  <si>
    <t>15.290142, 120.0257814</t>
  </si>
  <si>
    <t>Bali of Liwa, Mangosing Street, Manglicmot, San Rafael, Zambales, Central Luzon, 2204, Philippines</t>
  </si>
  <si>
    <t>Featuring free Wifi, private parking, and water sports facilities, the recently renovated property BALI OF LIWA LAGOON BAR &amp; BEACH RESORT offers accommodations in San Felipe, 27 miles from Harbor Point and 28 miles from Subic Bay Convention Center.</t>
  </si>
  <si>
    <t>Villa Vita Grata</t>
  </si>
  <si>
    <t>https://www.google.com/maps/place/Sand+Castles+Beachfront+Resort/data=!4m11!3m10!1s0x3395d3004d29d535:0xb6cca3074832abbd!5m3!1s2026-03-01!4m1!1i2!8m2!3d15.0505447!4d120.0585848!16s%2Fg%2F11vwy2w4jw!19sChIJNdUpTQDTlTMRvasySAejzLY?authuser=0&amp;hl=en&amp;rclk=1</t>
  </si>
  <si>
    <t>15.0505447, 120.0585848</t>
  </si>
  <si>
    <t>Liwliwa, Amagna, San Rafael, Zambales, Central Luzon, 2204, Philippines</t>
  </si>
  <si>
    <t>Sand Castles Beachfront Resort</t>
  </si>
  <si>
    <t>www.skyscanner.com.ph/hotel_deeplink/4.0/PH/en-US/PHP/h_bc/222997370/2026-03-05/2026-03-06/hotel/hotel/hotels?legacy_provider_id=13&amp;rooms=1&amp;closed_user_group=apps&amp;hb_data=6pxuePN42hPVOYy9PqTL-kPtjbJGszegYPiZOyfw_szPHf7JDcLtnf7NBhxT-36jKH6dv8gWJqxekhQpv4B3rtlFXGHkr5OhL-TT0ABesqGJ5o-Ck6byombccpCrGRge1ZPPGtJ5wGOyadPTvdYeW_F9TUF9d7sm1kT4dDFjwa8gEnslU2OfqrWjycETZ1elOf4RvNLqhuluVOZvJeeXEcZUc1F6NrOgwSXsbgfpIh4B7cyJ2G-qRx5nEsKMF4hMjlxn_BNNADjLE9xyOc6665WngvbKXnHp9dtnOA6Ra_0DYnC558jWGr0OxuJVLh_PPsuzLDlM9PsEWbnAKFVOQ7U_NRG6UEKNjo18G3FIHP2f0hO6PhkPp8LXQ_ifni3eLr-IqCIjfKtw170zsACtrnBTPzVg2_cfGL9_DziEriZMoZrp4bI%3D&amp;q_datetime_utc=2026-03-05T14%3A32%3A03&amp;ticket_price=4273&amp;quote_id=4564042433052591319&amp;utid_state=1&amp;channel=iphone&amp;price_without_closed_user_group=5112&amp;tm_place_name=Mindoro&amp;deeplink_data=eyJmaWVsZHMiOnsic2lnbmF0dXJlIjoiMDVmZTMxZDczMzgyOWExMmExN2VhOWMyZDYxNWM2NDIiLCJibG9ja19pZCI6IjEzMjk5MjY2MDFfNDA1NTM4Nzc5XzFfMF8wXzc1MDk5NyJ9fQ%3D%3D&amp;utid=d42ea052-9350-329c-220e-4a24c007dca3&amp;tm_stars=0&amp;client_id=skyscanner_app&amp;price_policy=2&amp;pre_redirect_id=949918dd-f345-8954-27c3-3b98130d4f0f&amp;tm_city_code&amp;max_price=4273&amp;guests=1&amp;request_id=949918dd-f345-8954-27c3-3b98130d4f0f&amp;tm_country_code=PH</t>
  </si>
  <si>
    <t>15.0432622, 120.0580844</t>
  </si>
  <si>
    <t>Featuring a private beach area, Sand Castles Beachfront Resort features accommodations in Zambales. This beachfront property offers access to free Wifi and free private parking.</t>
  </si>
  <si>
    <t>Malaya Beach Resort</t>
  </si>
  <si>
    <t>https://www.google.com/maps/place/MI+FAMILIA/data=!4m11!3m10!1s0x3395d30885b8909f:0xb37717381384b4fe!5m3!1s2026-03-01!4m1!1i2!8m2!3d15.0406289!4d120.062195!16s%2Fg%2F11vwkptq2y!19sChIJn5C4hQjTlTMR_rSEEzgXd7M?authuser=0&amp;hl=en&amp;rclk=1</t>
  </si>
  <si>
    <t>15.0406289, 120.062195</t>
  </si>
  <si>
    <t>Dingalan</t>
  </si>
  <si>
    <t>Aurora</t>
  </si>
  <si>
    <t>Mi Familia Mi Madre Fan Room</t>
  </si>
  <si>
    <t>https://www.google.com/maps/place/Funtasea+Hotel+and+Beach+Resort/data=!4m11!3m10!1s0x3394250a9041cb79:0x4d6ab8a3859ded0!5m3!1s2026-03-01!4m1!1i2!8m2!3d15.3256209!4d119.9666302!16s%2Fg%2F11hds0_mtb!19sChIJectBkAollDMR0N5ZOIqr1gQ?authuser=0&amp;hl=en&amp;rclk=1</t>
  </si>
  <si>
    <t>15.3256209, 119.9666302</t>
  </si>
  <si>
    <t>Providing barbecue facilities, Mi Familia Mi Madre Fan room features accommodations in San Felipe. 25 miles from Harbor Point and 27 miles from Subic Bay Convention Center, the property offers a garden and a terrace.</t>
  </si>
  <si>
    <t>Funtasea Hotel and Beach Resort</t>
  </si>
  <si>
    <t>www.skyscanner.com.ph/hotel_deeplink/4.0/PH/en-US/PHP/h_bc/218276702/2026-03-05/2026-03-06/hotel/hotel/hotels?legacy_provider_id=13&amp;rooms=1&amp;closed_user_group=general&amp;hb_data=HWgPzl2P0sdqxS7ncNTqvFWyPxEXkMi-1wAgMKRUYSjhWnKyXl-dGlvIAesVnDB4hcYJegymT1PyJAvPqCcrKIRNAT2eGC8kUNXczgyu4UYe7e_5G_1BVxD47Mmw6LtM3pbt1q8PLyvWXpB6LT4f4EPRnFeN-MGjtxNGvXAMyxwRVDuXIJFvxNhtzDfGPv_9JNBOcFnNYPeLz7p9t7JfJSMJUOrvl6RcFXQ9yEySsgLostt_AOOGmep5ea0OWFgv8cAo23_g-tHK2srCtU4Y4ba1TE66lmsBXMyN6YbeuiGo2kHBC_svypNvYTqCpuNwfY7va8fubOWti2ptaZewza_U93TuYib5fO-vopFxc4nxc6i-MlmGmtdIRM6Ij8DeTNLmgV0DcksS9JtdYQmfG_bIET3gi-DC_0OTBpIzqyUdReMujqw%3D&amp;q_datetime_utc=2026-03-05T14%3A32%3A02&amp;ticket_price=5738&amp;quote_id=2326887112613952750&amp;utid_state=1&amp;channel=iphone&amp;price_without_closed_user_group=24941&amp;tm_place_name=Iba&amp;deeplink_data=eyJmaWVsZHMiOnsic2lnbmF0dXJlIjoiNGQ0Nzc2YzRmYWMxNTdlMDMxNDljZGU3YmZhN2RkZjkiLCJibG9ja19pZCI6InYxX0NnRXRFTXdDR2lnS0hUSXdNall0TURNdE1EVlVNREE2TURBNk1EQXVNREF3S3pBM09qQXdFQUVZM3dFb0FUZ0JJZ0lJQVE9PV9DaXNJbUxYaDRRa1FBaGlZOXRmTEFTQUVLTmlQd3hVd0FrQUJTZzB6TmpWRU1UQXdVRjh4TURCUVVKZ0ZFZ0lJQVJvRUtBSXdBU0lFQ0FJWUFnPT0ifX0%3D&amp;utid=660b0f4f-52f4-254b-0753-d1ae95f591b8&amp;tm_stars=4&amp;client_id=skyscanner_app&amp;price_policy=2&amp;pre_redirect_id=8002f075-82e2-1a50-257e-f0b6641da577&amp;tm_city_code&amp;max_price=21993&amp;guests=1&amp;request_id=8002f075-82e2-1a50-257e-f0b6641da577&amp;tm_country_code=PH</t>
  </si>
  <si>
    <t>15.0530353, 120.0621905</t>
  </si>
  <si>
    <t>Funtasea Hotel and Beach Resort, Beach Road, Zone 4, Iba, Zambales, Central Luzon, 2201, Philippines</t>
  </si>
  <si>
    <t>Located in Iba, Funtasea Hotel and Beach Resort has a bar. Featuring an outdoor swimming pool, the 4-star hotel has air-conditioned rooms with free WiFi, each with a private bathroom.</t>
  </si>
  <si>
    <t>RedDoorz @ Dolce Cabanas Beach Resort</t>
  </si>
  <si>
    <t>www.skyscanner.com.ph/hotel_deeplink/4.0/PH/en-US/PHP/h_ad/213837762/2026-03-05/2026-03-06/hotel/hotel/hotels?legacy_provider_id=22&amp;rooms=1&amp;closed_user_group=general&amp;hb_data=I4ypHsdTpZf0JSUz14BbM4Y3Roeo5MsmR6WXn552EAtFgbb9PQ6YPHued_JUZnuZipoGlioTdsRIWZoBCa4BxlqmUIRXqk6lSf0TW0JHic3qEKpXrsdmaZYVGxJxk514ZxoBosXmV2Qn3csVch6-8YKD3_HC-ipq4o0NpZA2MpXG3X2pxlKb24Ykexhvha3vZGBF07SIQHB7X0L825MSObAXQdry5677N4lJ0gKLghwJDpXXoAJylD1F7HBNHBPAhTTDH-RZ2p3BcG82netBkRBq2LUUuugYx5v50jPpGBwKWWIdi6Rs5pMXWmIfo0TtXbcDHLGPc6bQD8pKO1brGTAGf0Y_ZW_txD6_jVx2oRbJ2ANmRGj6wfi2JJN-SWz4SuOI8orXLsy2-fMLvhA0KhvY8thFDCxDFPQVhWlqmQIC&amp;q_datetime_utc=2026-03-05T14%3A32%3A03&amp;ticket_price=2570&amp;quote_id=5981408806269622474&amp;utid_state=1&amp;channel=iphone&amp;price_without_closed_user_group=4449&amp;tm_place_name=Amagna&amp;deeplink_data=eyJmaWVsZHMiOnsic2lnbmF0dXJlIjoiM2Q0ZjE1YmI1NDM4NWJhYjZmODI2YzQ2YzNhNTNjMzYifSwidXJsIjoiaHR0cHM6Ly93d3cuYWdvZGEuY29tL3BhcnRuZXJzL3BhcnRuZXJzZWFyY2guYXNweD9jaWQ9MTg0NjM4MyZoaWQ9Mzc3ODg3MzkmY3VycmVuY3k9UEhQJmNoZWNraW49MjAyNi0wMy0wNSZjaGVja291dD0yMDI2LTAzLTA2Jk51bWJlcm9mQWR1bHRzPTEmTnVtYmVyb2ZDaGlsZHJlbj0wJlJvb21zPTEmbWNpZD0zMzImbWFzdGVyUm9vbUlkPTYyMTExMzQ3OSZtcHQ9UjBVMGVrRmhRM3A2Y0Rab1dtWjRlVzloWWs5c1pqTnZZVkZGWWt0SmNqSllhVU56V2xRcmJtOVJXazl3ZFd4MldqTjVSbUoyYkVoTVpGVmtUR0UwY2xneWVtSmFkakU1VGtaUlVYcDNQVDAmVG90YWxQcmljZT0yNTY5LjY0JlRvdGFsVGF4PTI5Ny41MiZUb3RhbEZlZT0yMTYuNDEmVG90YWxTdXJjaGFyZ2U9MCZtY3VyPVBIUCJ9&amp;utid=6c29146d-901c-5eeb-94be-ba0dc1a72a6c&amp;tm_stars=1&amp;client_id=skyscanner_app&amp;price_policy=2&amp;pre_redirect_id=cb23837b-8ae2-5a10-dcbe-12698084093c&amp;tm_city_code&amp;max_price=4038&amp;guests=1&amp;request_id=cb23837b-8ae2-5a10-dcbe-12698084093c&amp;tm_country_code=PH</t>
  </si>
  <si>
    <t>15.367806, 119.948823</t>
  </si>
  <si>
    <t>Borja Street, Purok 5, Farañal, San Felipe, Zambales, Central Luzon, 2204, Philippines</t>
  </si>
  <si>
    <t>Amagna</t>
  </si>
  <si>
    <t>Located within 1.1 miles of San Felipe Beach and 26 miles of Harbor Point, RedDoorz @ Dolce Cabanas Beach Resort provides rooms with air conditioning and a private bathroom in Zambales.</t>
  </si>
  <si>
    <t>Isla Enriqueta - Private Beach Resort</t>
  </si>
  <si>
    <t>https://www.google.com/maps/place/Binoclutan+Campsite/data=!4m11!3m10!1s0x33942fc13d65618d:0x8bed73ea186b1678!5m3!1s2026-03-01!4m1!1i2!8m2!3d15.2369905!4d120.0123103!16s%2Fg%2F11sdz_3lh0!19sChIJjWFlPcEvlDMReBZrGOpz7Ys?authuser=0&amp;hl=en&amp;rclk=1</t>
  </si>
  <si>
    <t>15.2369905, 120.0123103</t>
  </si>
  <si>
    <t>Purok 3, San Agustin, Zambales, Central Luzon, 2201, Philippines</t>
  </si>
  <si>
    <t>Isla Enriqueta - Private Beach Resort provides beachfront accommodations in Iba. Featuring a shared kitchen, this property also provides guests with a grill. Free WiFi is available and private parking can be arranged at an extra charge.</t>
  </si>
  <si>
    <t>Binoclutan Campsite</t>
  </si>
  <si>
    <t>www.skyscanner.com.ph/hotel_deeplink/4.0/PH/en-US/PHP/h_bc/213029220/2026-03-05/2026-03-06/hotel/hotel/hotels?legacy_provider_id=13&amp;rooms=1&amp;closed_user_group=apps&amp;hb_data=NFoVUaqJwLCjBq6mkKkE6GfRugYzHJHS5xRLWz8znY2V6HXcJ-UVO4rfDil0OxMsTJ4G7fedufmmL8WPNDtUOYKsG-XJ35PJwT7z8_7Xy4w_bIL72RZWSfgvPS276qH0-0u9mxAzWgrSQmP0-TtlTvJcd2ujHFyPj9SNoaTkDQNG20TLfS_uL1e3hWfeKYjq6i-SWaH0l0vLK1OEWuxB8azUSYK3gKs7uC8a6epqppF1SQ_DLWLDBIntk2DKovUQGa3a6fY70ZEWECYM_Llid6z8gK1E-XR5Ab5sa_dtbrSxbU3nsjuSMvOmD3ICrzhLUqVoiUfVFVct4CvNizEuA1kokA9SmXg4VI0uGbVf6hufHkJ1iVZXQiuZKEi3oNUO5JaWK3tcN5JnvfRG0NGU1nUUhau6NAYk6-yhXhsQt6a775mtX1M%3D&amp;q_datetime_utc=2026-03-05T14%3A32%3A02&amp;ticket_price=571&amp;quote_id=757174762684228373&amp;utid_state=1&amp;channel=iphone&amp;price_without_closed_user_group=851&amp;tm_place_name=Botolan&amp;deeplink_data=eyJmaWVsZHMiOnsic2lnbmF0dXJlIjoiMWFkZGViM2Y5ZTY3ZTkwNWIwYWRjZGU5MjQ2NjFmYmIiLCJibG9ja19pZCI6IjgxNTUxMjQyOF8zNDQwMDIzNDNfM18wXzAifX0%3D&amp;utid=7038a826-bee2-be30-a7c8-052004c37843&amp;tm_stars=0&amp;client_id=skyscanner_app&amp;price_policy=2&amp;pre_redirect_id=987f09bf-d352-35a1-6438-58c4c03dfd97&amp;tm_city_code&amp;max_price=816&amp;guests=1&amp;request_id=987f09bf-d352-35a1-6438-58c4c03dfd97&amp;tm_country_code=PH</t>
  </si>
  <si>
    <t>15.0186942, 120.0655482</t>
  </si>
  <si>
    <t>Binoclutan, Zambales, Central Luzon, 2202, Philippines</t>
  </si>
  <si>
    <t>Binoclutan Campsite and Kubotel in Botolan provides accommodations with an open-air bath and barbecue facilities. Private parking is available on site at this recently renovated property.</t>
  </si>
  <si>
    <t>Selah Kampsite and Beach Resort</t>
  </si>
  <si>
    <t>https://www.google.com/maps/place/La+Zeblin+Beach+House/data=!4m11!3m10!1s0x3395d30015b11583:0x18c123f1fddcf029!5m3!1s2026-03-01!4m1!1i2!8m2!3d15.0433294!4d120.0599135!16s%2Fg%2F11vq2bj40d!19sChIJgxWxFQDTlTMRKfDc_fEjwRg?authuser=0&amp;hl=en&amp;rclk=1</t>
  </si>
  <si>
    <t>15.0433294, 120.0599135</t>
  </si>
  <si>
    <t>La Zeblin Beach House</t>
  </si>
  <si>
    <t>www.skyscanner.com.ph/hotel_deeplink/4.0/PH/en-US/PHP/h_ad/222709674/2026-03-05/2026-03-06/hotel/hotel/hotels?legacy_provider_id=22&amp;rooms=1&amp;closed_user_group=general&amp;hb_data=szysllzCAgbEZGTipkQ2aCsS8DndhlCoO7Vj5JlscRdgmweqLlNZSPhVvhcoE8LBkdOKkYR6QMZu3KjNnsUVBm9U5ad2HVec2oJacQBfIzK7SxcHWOLFnXHgae3WTh4iGVMsKWm94qh0iw7ETj-jDIOT1kIi9AblM0Cz0EPyqLv701_VYRC9wY4_71EGo18WP0HpbDMwV13y7earvXxb4xfn77JYPA3iBguq64kEPTbTaicB9DlygmTmlvnI10DAgg-2xY77uZGnMXHx4O3M2y56kssJkC-MzE_nlO8d0bIURMslKuju7pHl_U6RVpiQu2Uda7ZP0XuJCaAC2I_tz0JqpHZhrYHgmh_ub1pOF04zazasl51zgDfNRZqOaoEUkv9JwrM24liZ0BZJSoDk-oihPh3DUs6CR7zuW5Kfdke3&amp;q_datetime_utc=2026-03-05T14%3A32%3A03&amp;ticket_price=2471&amp;quote_id=7318763820783502644&amp;utid_state=1&amp;channel=iphone&amp;price_without_closed_user_group=6983&amp;tm_place_name=Mindoro&amp;deeplink_data=eyJmaWVsZHMiOnsic2lnbmF0dXJlIjoiNGZmNzllNDlkYjEwNWUxODQ3YjYwNmRiYzBhNTRiYzUifSwidXJsIjoiaHR0cHM6Ly93d3cuYWdvZGEuY29tL3BhcnRuZXJzL3BhcnRuZXJzZWFyY2guYXNweD9jaWQ9MTg0NjM4MyZoaWQ9NjMzMDgyNDkmY3VycmVuY3k9UEhQJmNoZWNraW49MjAyNi0wMy0wNSZjaGVja291dD0yMDI2LTAzLTA2Jk51bWJlcm9mQWR1bHRzPTEmTnVtYmVyb2ZDaGlsZHJlbj0wJlJvb21zPTEmbWNpZD0zMDM4Jm1hc3RlclJvb21JZD05ODcyMTEzODAmbXB0PVVESkRZMGx6YjJkR2FYSlVaVlJtVW05eU5uZHBWelExTTJobldIaG9LMHB3UVdoUlpIVjBOWFJhT0hveWJGSldjbTQxUkcxcVRXRlROMjlxUVcxSlpWSlJOMWhJZDJWRE16UlVXbkYzUFQwJlRvdGFsUHJpY2U9MjQ3MC41MCZUb3RhbFRheD00NDUuNTAmVG90YWxGZWU9MC4wMCZUb3RhbFN1cmNoYXJnZT0wJm1jdXI9UEhQIn0%3D&amp;utid=65032645-b68f-f8fe-b032-a82bce833a49&amp;tm_stars=0&amp;client_id=skyscanner_app&amp;price_policy=2&amp;pre_redirect_id=d6014d14-48d7-786e-9d6a-31b43706f040&amp;tm_city_code&amp;max_price=6382&amp;guests=1&amp;request_id=d6014d14-48d7-786e-9d6a-31b43706f040&amp;tm_country_code=PH</t>
  </si>
  <si>
    <t>15.0481481, 120.0587491</t>
  </si>
  <si>
    <t>Located a 4-minute walk from San Felipe Beach, La Zeblin Beach House offers a private beach area, a shared lounge and air-conditioned accommodations with a terrace and free WiFi. There's a fully equipped private bathroom with bidet and slippers.</t>
  </si>
  <si>
    <t>Mosaic Liwliwa Hotel Near Beach</t>
  </si>
  <si>
    <t>www.skyscanner.com.ph/hotel_deeplink/4.0/PH/en-US/PHP/h_ct/219962920/2026-03-05/2026-03-06/hotel/hotel/hotels?legacy_provider_id=31&amp;rooms=1&amp;closed_user_group=general&amp;hb_data=j0Xqi0ejYMkgv3pl4Sbc0VQyGsZSNk7cQ09RnjNg_zD2Y1AdCnZnV9feCjLE7imLXvD8DooLhLB3MRUvYHOiyjAgyX_nVxN9DsrL02ahwgqixznrrOClSpAfE1QMlNUoO8AdNYAePFR2JyeJSdox5jSm4ArI1F2bIdsRcBtsb9Ybv8losajk65RsgrD5sGBdfkTYHFziDcU8FpNZOK2jYhQbKT608gHW0s2p6FAIm05sW2iCDAxB97wRX_4xFXtEFEnu4rWlkJkXOVIhjuRmLAoFB3Xp0PeXo6ENep8WeaN4TT1cZwUNBu8_x9PR3g0iC_7zFk_0Lp1pJ4xCcfN4_8e1ARLUWkGcANqNrnJ8P6An7PWxRHOgWEaCxZR1tgln5UI7jKTUz1NqWH3y0OFIEg6O4klMEAoK5EPycr3jTA%3D%3D&amp;q_datetime_utc=2026-03-05T14%3A33%3A06&amp;ticket_price=4376&amp;quote_id=-2093213121221088303&amp;utid_state=1&amp;channel=iphone&amp;price_without_closed_user_group=5379&amp;tm_place_name=Mindoro&amp;deeplink_data=eyJmaWVsZHMiOnsic2lnbmF0dXJlIjoiMjczNzViODU2ZmFiMjJjZDhjYzE2ODNlODNmOTgwMGMifSwidXJsIjoiaHR0cHM6Ly9waC50cmlwLmNvbS9ob3RlbHMvcmVkaXJlY3Q%2FaG90ZWxpZD0xMTkwMTEyODcmY2l0eT0zMDY2ODImQWxsaWFuY2VpZD0xMjYwNyZzaWQ9ODg4ODMyJmNoZWNraW49MjAyNi0wMy0wNSZjaGVja291dD0yMDI2LTAzLTA2JnNob3BwaW5naWQ9MzZmZWNmMGIxMTE0NGRkYzhkN2RhNzFmZjE1Zjc4ZGUmYWR1bHQ9MSZjaGlsZHJlbj0wJmFnZXM9Jmxhbmd1YWdlPWVucGgmbG9jYWxlPWVuX1BIJnJvb21pZD0xNTM5NDM0OTQxJnN3aWQ9MCZwYXk9UFAmZmd0PTEmaXNfc3A9UTImY3JuPTEmY3Vycj1QSFAmd2twPTEmc3RhbmQ9SDRzSUFBQUFBQUFBX3dBSEFmai1DbXdLQWhnQkVnUUlBUkFBR21BSXZkT0gzZ1VZQURBQU9Qc1JtQUhYNzk4NHFBRUF1QUVFd0FFQTBRRnhQUXJYSXhtdFFPRUJoZXRSdUY0WXNVRG9BZTY2cHVjQmlBSWdpUVFBQUFBQUFBQUFBS0FFQnFvRURBamFEeEZtWm1abVpsU1BRS0VGemN6TXpFei10VUFhSURNMlptVmpaakJpTVRFeE5EUmtaR000WkRka1lUY3habVl4TldZM09HUmxJQVFvMll1bXpRWklBVklHT1RaaU5XUmhXaHdLQTFCSVVCRTJQTDFTbGlHLVB4b0RVRWhRSVRZOHZWS1dJYjRfWWdWbGJsOVFTR2k4RkhBQmVBQ0tBUWRJQVhnQXlBRUJxZ0VBOGdFaU16Wm1aV05tTUdJeE1URTBOR1JrWXpoa04yUmhOekZtWmpFMVpqYzRaR1ZmTUpJQ0FUU2FBZ0FBQUFEX193RUFBUF9fSjhwelB3Y0JBQUEifQ%3D%3D&amp;utid=ff0d7ca8-7642-54bd-3fd8-d3d426444fdb&amp;tm_stars=3&amp;client_id=skyscanner_app&amp;price_policy=2&amp;pre_redirect_id=d606de07-c811-543e-9e8e-73fa6b8f25ff&amp;tm_city_code&amp;max_price=7246&amp;guests=1&amp;request_id=d606de07-c811-543e-9e8e-73fa6b8f25ff&amp;tm_country_code=PH</t>
  </si>
  <si>
    <t>15.3538369, 119.9596329</t>
  </si>
  <si>
    <t>Great care is taken to ensure guests experience comfort through top-notch services and amenities.Remain linked during your visit by utilizing the complimentary internet access available.Prior to your check-in date, you can arrange airport transportation services, guaranteeing a seamless and efficient experience for both arrival and departure.Parking is accessible, supplied by the hotel for guests who arrive by car. Reception services featuring luggage storage are available to cater to your requirements. During leisurely days and evenings, in-room amenities such as room service and daily housekeeping enable you to maximize your stay in the room.In limited designated zones, smoking is exclusively permitted. Crafted for coziness, every guestroom provides an array of features, guaranteeing a tranquil night's sleep while maintaining the level of comfort. For an elevated experience at hotel, select rooms are equipped with linen service to improve your stay.Expand your in-room entertainment choices with various amenities, such as television offered in certain accommodations. In select rooms, the hotel offers visitors access to bottled water. Maintain your cleanliness and feel revitalized using toiletries available in select guest restrooms. During your visit, indulge in a range of delightful culinary choices at hotel to enhance your experience. Experience a fantastic evening effortlessly! Relish an entertaining night without venturing beyond the confines of the bar. Indulge in the numerous pursuits available at Mosaic Liwliwa Hotel Near Beach. Begin your holiday perfectly by taking a plunge into the swimming pool.</t>
  </si>
  <si>
    <t>www.skyscanner.com.ph/hotel_deeplink/4.0/PH/en-US/PHP/h_ad/134643368/2026-03-05/2026-03-06/hotel/hotel/hotels?legacy_provider_id=22&amp;rooms=1&amp;closed_user_group=general&amp;hb_data=ik2w4L65HOcUBe-Y66btu_LcwvS9AEOeVqaFHtirwwfID6gdC-CB9y4aCjYkq5mBOskRevaklWhMOCkKWAdSqYt2LsUO0iCXQwYJIXAd9Mv0hPnY0IJPgtJcE6yDADyq7GnZteXwXy4yot-OEBvzarPdX9ci5djhtbsf-v3BjBHF8Yu0Ra2epPWxpDwI020WQdgT8BMLE5mMr8oSdYrFqwjRrYCf78nalTTvwxK_eYk1pmNIZwtQCPQKfHGnmCZl7rvce4nCH8qhAcTnZZ3Cq2J7b5NRPGSGQEbwOMtHgvSPWXn-m4Cx0gfcovR-EYi-8TtkWjtZ8vFukInfvOSfURvHriuKwzTqLB2C84_yldeYY4zC6VZ1hHrwLHW5qypHSmv93vtX9nxiBL9IFueLMUdj2O4yXoQJzC6KAe6p7Nd1&amp;q_datetime_utc=2026-03-05T14%3A32%3A04&amp;ticket_price=1741&amp;quote_id=-3347661898312688390&amp;utid_state=1&amp;channel=iphone&amp;price_without_closed_user_group=2091&amp;tm_place_name=Tanay&amp;deeplink_data=eyJmaWVsZHMiOnsic2lnbmF0dXJlIjoiM2M0NTc0ZWQxODNiZDk0OWVmOWRjYjMzMGE0ZDk0MDMifSwidXJsIjoiaHR0cHM6Ly93d3cuYWdvZGEuY29tL3BhcnRuZXJzL3BhcnRuZXJzZWFyY2guYXNweD9jaWQ9MTg0NjM4MyZoaWQ9NzQ1MTgxJmN1cnJlbmN5PVBIUCZjaGVja2luPTIwMjYtMDMtMDUmY2hlY2tvdXQ9MjAyNi0wMy0wNiZOdW1iZXJvZkFkdWx0cz0xJk51bWJlcm9mQ2hpbGRyZW49MCZSb29tcz0xJm1jaWQ9MjgwMjImbWFzdGVyUm9vbUlkPTU2OTYwODcmbXB0PVZESlNkMjVyZEV4Qkt6SkVlRWN4VTNJeVFrUjFiMjVrV0hsemJWVjJNVGMxYm5Ga09WbE5OekpTWjNSbldrMUxTVXgxTlRoM1ZqaEhVMWN2ZFhwbU1Wa3hVSE5GVW5sMU1VNUVVUSZUb3RhbFByaWNlPTE3NDEuMDcmVG90YWxUYXg9MjAxLjAzJlRvdGFsRmVlPTE0Ny4xOCZUb3RhbFN1cmNoYXJnZT0wJm1jdXI9UEhQIn0%3D&amp;utid=20f1fa8c-3673-b7b9-a33c-628308f8da90&amp;tm_stars=2&amp;client_id=skyscanner_app&amp;price_policy=2&amp;pre_redirect_id=15d37f57-3f2b-4e33-fbd9-d9c5a2b3b454&amp;tm_city_code&amp;max_price=2438&amp;guests=1&amp;request_id=15d37f57-3f2b-4e33-fbd9-d9c5a2b3b454&amp;tm_country_code=PH</t>
  </si>
  <si>
    <t>15.229084, 120.0150781</t>
  </si>
  <si>
    <t>Faith Sanctuary</t>
  </si>
  <si>
    <t>https://www.google.com/maps/place/Nova+Scotia+Resort/data=!4m11!3m10!1s0x33942fdf1f0a0985:0xf2112914485a6361!5m3!1s2026-03-01!4m1!1i2!8m2!3d15.2373273!4d120.0110075!16s%2Fg%2F11j1cqz_p3!19sChIJhQkKH98vlDMRYWNaSBQpEfI?authuser=0&amp;hl=en&amp;rclk=1</t>
  </si>
  <si>
    <t>15.2373273, 120.0110075</t>
  </si>
  <si>
    <t>The Nova Scotia Resort Botolan</t>
  </si>
  <si>
    <t>www.skyscanner.com.ph/hotel_deeplink/4.0/PH/en-US/PHP/h_bc/187780487/2026-03-05/2026-03-06/hotel/hotel/hotels?legacy_provider_id=13&amp;rooms=1&amp;closed_user_group=apps&amp;hb_data=zvNUFDVMeZ6aQ9qUgKJxZK9jslWyKYO6WmZtLR9MbTdRqa_6sPaeBmrwnw9vp357sxngOiIDqdjhGAfkJo_UPZABq1gRrDIoNmmjkIxeGypo0GXKL8p8DTQM-u1Em5sQetOmTbCmbqFbbLfYaD9YSegBlO6iWLD7iab_PWTH3_HM61TqLUq2yMRefVoykI7OL0_JzjA3jFGcurFohCJoBeAlCprJCKiuc8YdxhmErv_f9GeWa6KZ87tJTDP_T96FHymB_lN6HbHTXHIEgk-lCnZTCW4IviqkTvG_5CpUoOQ_RYkIHbsl-d-4QMol7jsvWj0d8rGDwsGGhB5p1bSUvJudEC5DA8KbgcCez0liKGzKJ0Hn_LvTYCm_FtxPfF2za9NWqOg1ra2o_13t6tkEp2uCZUcX7eQKwUV2K0WasaMnOeaaCd4%3D&amp;q_datetime_utc=2026-03-05T14%3A32%3A05&amp;ticket_price=10584&amp;quote_id=1205377399474883597&amp;utid_state=1&amp;channel=iphone&amp;price_without_closed_user_group=12663&amp;tm_place_name=Botolan&amp;deeplink_data=eyJmaWVsZHMiOnsic2lnbmF0dXJlIjoiMjU2NTA1OTc5NmFmNDkzNjJkMTBkMDcyMGU1Mjg3YTEiLCJibG9ja19pZCI6IjQwMzYzODcwMV8xMjQwODAyMzZfMV8wXzBfMTY5NTk4In19&amp;utid=b65e75ae-226b-12e0-449a-b2b142235b65&amp;tm_stars=0&amp;client_id=skyscanner_app&amp;price_policy=2&amp;pre_redirect_id=8ccee433-86be-e518-017c-584b09e85ee8&amp;tm_city_code&amp;max_price=10584&amp;guests=1&amp;request_id=8ccee433-86be-e518-017c-584b09e85ee8&amp;tm_country_code=PH</t>
  </si>
  <si>
    <t>15.0427064, 120.0569576</t>
  </si>
  <si>
    <t>The Nova Scotia Resort Botolan is a recently renovated villa in Binuclutan where guests can make the most of the private beach area and garden. This beachfront property offers access to a balcony, a pool table, free private parking, and free Wifi.</t>
  </si>
  <si>
    <t>Casa Maniego Resort</t>
  </si>
  <si>
    <t>https://www.google.com/maps/place/The+Penta+Beach+Resort/data=!4m11!3m10!1s0x3395d3148e2cbce3:0x444740c682dd13db!5m3!1s2026-03-01!4m1!1i2!8m2!3d15.0158999!4d120.0650046!16s%2Fg%2F11ssyyzrtk!19sChIJ47wsjhTTlTMR2xPdgsZAR0Q?authuser=0&amp;hl=en&amp;rclk=1</t>
  </si>
  <si>
    <t>15.0158999, 120.0650046</t>
  </si>
  <si>
    <t>The Penta Beach Resort</t>
  </si>
  <si>
    <t>www.skyscanner.com.ph/hotel_deeplink/4.0/PH/en-US/PHP/h_ad/216693610/2026-03-05/2026-03-06/hotel/hotel/hotels?legacy_provider_id=22&amp;rooms=1&amp;closed_user_group=general&amp;hb_data=u-pZeVMjENDos7qgu4Jt9nY_a9l36yHdALGN6Lg3GnE3XE1skziYfcBmWnarOMdcc3roh56A0Hn4YvCWy7DU_UO2-FI9TwqAfjkLvlYjsqiEzBL2OAeBD2X5ra5IYWbzZQe_qH20PXovppfAvwSSSvqtfyFUB0UQgF-lqfNEmkBFoHY9FFC7yKsL4VdpV1Xk4A3QlDNLSFUkrwVVHrVy7yEZi0AdwcoZiq9voyJsIRLN8E9IWKOqI4VNhlr2iQJEK9AKG8LT8f61IyEetOQxXMg0s0B7CPkWnLToZd95b-RCXvmGEa5FRewbl8QEAv2HTAsVEnfAqzz3AkQOFVTLzlX_J33MIJDlceE4GJK5w6XB65RhnWFlDSpf0pWK9CFNm67bQeBzhTPRIf5m5D076NP8OwwS2W8X9d-g0RSo3SiN&amp;q_datetime_utc=2026-03-05T14%3A32%3A08&amp;ticket_price=3541&amp;quote_id=-6918758369105076687&amp;utid_state=1&amp;channel=iphone&amp;price_without_closed_user_group=6800&amp;tm_place_name=San+Narciso&amp;deeplink_data=eyJmaWVsZHMiOnsic2lnbmF0dXJlIjoiNTViZmZlNWJlY2FkODg3ZTQyYmMyODY3NDNmN2FiN2IifSwidXJsIjoiaHR0cHM6Ly93d3cuYWdvZGEuY29tL3BhcnRuZXJzL3BhcnRuZXJzZWFyY2guYXNweD9jaWQ9MTg0NjM4MyZoaWQ9Mzk5MTU2MTkmY3VycmVuY3k9UEhQJmNoZWNraW49MjAyNi0wMy0wNSZjaGVja291dD0yMDI2LTAzLTA2Jk51bWJlcm9mQWR1bHRzPTEmTnVtYmVyb2ZDaGlsZHJlbj0wJlJvb21zPTEmbWNpZD0zMzImbWFzdGVyUm9vbUlkPTY2MzUwNjgzNyZtcHQ9YjJOamVUbDRVRWhxYVhKNWRVNVNVbGh4VUROdFREbHJlVzU2ZW0xblluSlBXRmwyZGtaaWFscFNNM00yVTFGVkwwNXhTSEI2V2tScWRqWmtTVmxtTDIxWE5tNUxUa2N2TW1STFJGcFJQVDAmVG90YWxQcmljZT0zNTQxLjEwJlRvdGFsVGF4PTQwOS40MiZUb3RhbEZlZT0yOTguODAmVG90YWxTdXJjaGFyZ2U9MCZtY3VyPVBIUCJ9&amp;utid=2712a1b0-e0f0-8709-f834-edc745651105&amp;tm_stars=5&amp;client_id=skyscanner_app&amp;price_policy=2&amp;pre_redirect_id=c1d12e42-4c86-aac4-bba3-61f8ed69e92d&amp;tm_city_code&amp;max_price=6368&amp;guests=1&amp;request_id=c1d12e42-4c86-aac4-bba3-61f8ed69e92d&amp;tm_country_code=PH</t>
  </si>
  <si>
    <t>15.0088353, 120.0651804</t>
  </si>
  <si>
    <t>The Penta Beach Resort provides flawless service and all the necessary facilities for visitors.Stay connected with your associates, as complimentary Wi-Fi is available during your entire visit. When arriving by car, you'll be grateful for the on-site complimentary parking at hotel. The hotel offers reception assistance, including safety deposit boxes, to ensure guest satisfaction. Should you require it, the tours can even assist you in booking tickets and securing reservations for the finest shows and events in the vicinity. The hotel's daily housekeeping ensures an excellent option for your stay.Smoking is permitted solely in the specified smoking zones allocated by hotel.In order to ensure the utmost level of relaxation, the guestrooms feature an inviting design and are equipped with all basic necessities, creating a delightful stay experience.To ensure a pleasant stay, a selection of rooms at hotel come furnished with linen service, blackout curtains and air conditioning, all designed with your ease in mind. Several chosen accommodations at The Penta Beach Resort have a balcony or terrace incorporated into the room design. In select rooms, visitors can enjoy a touch of amusement with the availability of television and in-room video streaming for their entertainment needs.Within specific rooms, a refrigerator, bottled water, a coffee or tea maker, instant tea and mini bar is conveniently available for your use. Understanding the significance of bathroom facilities in enhancing visitor contentment, hotel offers a hair dryer, toiletries, bathrobes and towels within a few chosen chambers. Various excellent meal offerings at hotel ensure that enticing and easily accessible options are constantly available. Upon arrival, make sure to explore karaoke rooms and bar to experience enjoyable evening entertainment within the premises.Throughout the day, engage in the entertaining activities available at The Penta Beach Resort.Make sure to discover the readily available beach at hotel. Unwind and conclude each day delightfully by stopping by massage, steam room, spa and sauna, ensuring a soothing experience.Unwind by the pool at hotel and cherish a leisurely moment. Guests who enjoy maintaining their fitness regimen while on holiday can visit the fitness center provided by hotel.</t>
  </si>
  <si>
    <t>Mula De La Paz</t>
  </si>
  <si>
    <t>www.skyscanner.com.ph/hotel_deeplink/4.0/PH/en-US/PHP/h_fd/218280867/2026-03-05/2026-03-06/hotel/hotel/hotels?legacy_provider_id=927050&amp;rooms=1&amp;closed_user_group=general&amp;hb_data=rz4As7cSrp8q1V0h1PAzM7iP3s75BC6Tqp7HF3dfdVk2e10_36lL5CggwFa6-j5VICcixRmgg56H9C4d54TQY4THJEl93dG_fXAg4Z3na-E4xnnxWMsap2B24jYlTuDOmZEuMahTa377-N4VPgsUYVyqbroHA_5Vov43oK5YMuxGHK6vvvkbHdm5C6OCxZ0uMSwj_7zVdxpMgTmOnzih-el_38n6GM-MsvnY-UU0-VgX-8uJD9WkYPqhczM9Tg6cEQGKw8YYnogICqzsJYSyHV0CMky7qviH3uwMBa7-bqHG9APRBM2J6gESflMc7VnsQ5v_Yd7q8wzuA8pCeork2Av4kCTwFjQLFzOVIplS-Jy3wmTpRzzJoEd7wuVy63jm74CD3cn49f47tGZk4xyzJFzkogqdE5CFjsKEOJNQALg3QQ%3D%3D&amp;q_datetime_utc=2026-03-05T14%3A32%3A08&amp;ticket_price=5199&amp;quote_id=-1625113376550065593&amp;utid_state=1&amp;channel=iphone&amp;price_without_closed_user_group=8908&amp;tm_place_name=La+Paz&amp;deeplink_data=eyJmaWVsZHMiOnsic2lnbmF0dXJlIjoiNGY5ZWU3ZWNmYTVhZDI5MzJlMjM0ZDQ0ZjVjMjk1NjIifSwidXJsIjoiaHR0cHM6Ly9kZWFscy52aW8uY29tP3NpZz0xZGZkZTQ2MDdhY2IyYWQwNDk1ZTM4Y2EyYjE1YmUxOWQxNmQ4NjdiMjUyYmY5MmNjMTA5YjcxNWZkMzI4YWYyMzIzNzM0MzMzNjMyMzYzODMyJnNpZy1pc3M9bWV0YSZ0dXJsPWh0dHBzJTNBJTJGJTJGdmlvLmNvbSUyRkhvdGVsJTJGU2VhcmNoJTNGY2hlY2tJbiUzRDIwMjYtMDMtMDUlMjZjaGVja091dCUzRDIwMjYtMDMtMDYlMjZjdXJyZW5jeSUzRFBIUCUyNmVwdiUzRE1TNHklMjZlc2QlM0RjSU9BVThxR2VTeFJSYjYtdFRxMEM4REYwUjIybkZ0M09lUnphRFBGeDRLdzhtM0wwd2FCNnhZNGRxdjFta01lWUhTQ3otbllaTG1hbW1nVE1VY0F2Sm9hSUROWEVwNU9VTThUVThJUWR6MEIwd24yaVlpV01ESSUyNTNEJTI2Zm9yY2VDdXJyZW5jeUNoYW5nZSUzRDElMjZmb3JjZUxhbmd1YWdlQ2hhbmdlJTNEMSUyNmhvdGVsSWQlM0QxMTYwNzUwNDYlMjZsYWJlbCUzRHNyYyUyNTNEc2t5c2Nhbm5lciUyNTI2dWNvdW50cnklMjUzRFBIJTI1MjZ1ZGV2aWNlJTI1M0Rtb2JpbGUlMjUyNmhvdGVsJTI1M0QxMTYwNzUwNDYlMjUyNmRheSUyNTNENSUyNTI2bW9udGglMjUzRDAzJTI1MjZ5ZWFyJTI1M0QyMDI2JTI1MjZsb3MlMjUzRDElMjUyNm9mZmVyaWQlMjUzRG8zQUxrb1N2SEdESSUyNTI2cHJpY2UlMjUzRDUxOTguODIlMjUyNmN1cnJlbmN5JTI1M0RQSFAlMjUyNnVzZXJsYW5nJTI1M0RlbiUyNTI2X3RoJTI1M0RhNDYxMTE3MTc5ZWZlYmI1OWRhZTE4MmRjMDY2OTU1ZTVjODQwN2NiNjY3YjA2YmIlMjUyNmR0cyUyNTNEMTc3MjcyMTA4MCUyNTI2b2x1dCUyNTNEMTc3MjcyMTA3NyUyNTI2Y2FuUGF5TGF0ZXIlMjUzRGZhbHNlJTI1MjZyZXF1ZXN0VXNlckdyb3VwJTI1M0QlMjUyNm9mZmVyVXNlckdyb3VwJTI1M0RwdWJsaWMlMjZsYW5nJTNEZW4lMjZvdGklM0RPc0tGWnJEaTBKUSUyNnByZWZlcnJlZFJhdGUlM0Q1MTk4LjgyJTI2cHJvZmlsZSUzRHIyZDJtNzNrbjglMjZyb29tcyUzRDElMjZ1c2VyQ291bnRyeSUzRFBIJTI2dXRtX2NhbXBhaWduJTNEc2t5c2Nhbm5lciUyNnV0bV9tZWRpdW0lM0RjcGMlMjZ1dG1fc291cmNlJTNEc2t5c2Nhbm5lciJ9&amp;utid=ec93dfa6-b1bf-ac69-58b3-b271f904ab43&amp;tm_stars=0&amp;client_id=skyscanner_app&amp;price_policy=2&amp;pre_redirect_id=2e1c2fc8-9294-0e0a-821e-d1675e1e29e9&amp;tm_city_code&amp;max_price=6949&amp;guests=1&amp;request_id=2e1c2fc8-9294-0e0a-821e-d1675e1e29e9&amp;tm_country_code=PH</t>
  </si>
  <si>
    <t>15.053221, 120.0587423</t>
  </si>
  <si>
    <t>Mula De La Paz, Cayaban Street, San Rafael, San Narciso, Zambales, Central Luzon, 2205, Philippines</t>
  </si>
  <si>
    <t>La Paz</t>
  </si>
  <si>
    <t>Located in Zambales, a 5-minute walk from La Paz Beach, Mula De La Paz has accommodations with an outdoor swimming pool, free private parking, a garden and a terrace. Featuring room service, this property also provides guests with a grill.</t>
  </si>
  <si>
    <t>Breeze Resort Liwliwa Zambales</t>
  </si>
  <si>
    <t>www.skyscanner.com.ph/hotel_deeplink/4.0/PH/en-US/PHP/h_bc/222711694/2026-03-02/2026-03-03/hotel/hotel/hotels?legacy_provider_id=13&amp;rooms=1&amp;closed_user_group=apps&amp;hb_data=Q4rl-JhbuCEDgp6c8Ddl11AWZn1Qyz0iI92z4CxnKcXxtMVYLpNnywvB1s1vX2P5evFvGMA7-WnshqSXsdB-TTGuZAtR4yX3Uz3Z4DlXmMsiyPoZMTE-MSXM13lSRFyWn3oQpjdvvTv_0apbtpAuKwsR7qIUbkXkbQz8NADEFXYZfzB47ufqgnNLWs1D_3O5YvR30G1HKUqMRTS__uLvrbUeN-i8mdFgEoA7FPB-EvMtz8jQorEB_WJaoH70q8NxXVqqdCDslYUJnunFchgTa3cTh-cKJvqc89tcIzI4u1CXi4vF8Ewnub-gZ7c_TPtjXMfinetpp7094oHQ6tyQKRRiXXVXcBoHz3Lq1vSy0ZE4AXRbM6lManMsFv5Nwu10lZRpXSHpZyyuTX-8rRboX6I8P2fwm3F5G8ZW2RQxKzc4xf5X&amp;q_datetime_utc=2026-03-02T00%3A38%3A32&amp;ticket_price=10342&amp;quote_id=-2135738161151481937&amp;utid_state=1&amp;channel=iphone&amp;price_without_closed_user_group=12374&amp;tm_place_name=Mindoro&amp;deeplink_data=eyJmaWVsZHMiOnsic2lnbmF0dXJlIjoiYzc3NmYxN2UwNDVhODBkMGQzMWI2NDg1ZjU0ZDIyMmIiLCJibG9ja19pZCI6IjEzMTUxNzk5MDFfNDA0Mjg4NjkwXzFfMF8wIn19&amp;utid=80b3f66e-3da0-6e69-82e2-6058f359c885&amp;tm_stars=0&amp;client_id=skyscanner_app&amp;redirect_delay=1000&amp;price_policy=2&amp;pre_redirect_id=338cbc92-e5f2-2569-d3c6-a74538ee99ec&amp;tm_city_code&amp;max_price=10447&amp;guests=1&amp;request_id=338cbc92-e5f2-2569-d3c6-a74538ee99ec&amp;tm_country_code=PH</t>
  </si>
  <si>
    <t>15.0178702, 120.0652144</t>
  </si>
  <si>
    <t>Manglicmot, San Rafael, Zambales, Central Luzon, 2204, Philippines</t>
  </si>
  <si>
    <t>Breeze Resort Liwliwa Zambales is located in San Felipe, within a few steps of San Felipe Beach and 26 miles of Harbor Point. At the resort, every room includes a desk.</t>
  </si>
  <si>
    <t>Pip Avenue Beach House</t>
  </si>
  <si>
    <t>https://www.google.com/maps/place/Andersson+Resort/data=!4m11!3m10!1s0x3395d7d31f36cfbd:0xc24f7e7192fa7acd!5m3!1s2026-03-01!4m1!1i2!8m2!3d14.9612701!4d120.1143422!16s%2Fg%2F11yq3z7nj5!19sChIJvc82H9PXlTMRzXr6knF-T8I?authuser=0&amp;hl=en&amp;rclk=1</t>
  </si>
  <si>
    <t>14.9612701, 120.1143422</t>
  </si>
  <si>
    <t>Loong Road, Luna, Loong, San Antonio, Zambales, Central Luzon, 2206, Philippines</t>
  </si>
  <si>
    <t>Andersson Resort</t>
  </si>
  <si>
    <t>https://www.google.com/maps/place/Monty%27s+Riverside+View+Resort/data=!4m11!3m10!1s0x3395d72d89182633:0x4c7dd1a8c1dd428e!5m3!1s2026-03-01!4m1!1i2!8m2!3d14.9407044!4d120.070172!16s%2Fg%2F11c5zxq0lr!19sChIJMyYYiS3XlTMRjkLdwajRfUw?authuser=0&amp;hl=en&amp;rclk=1</t>
  </si>
  <si>
    <t>14.9407044, 120.070172</t>
  </si>
  <si>
    <t>Located in San Antonio, within 19 miles of Harbor Point and 21 miles of Subic Bay Convention Center, Andersson resort provides accommodations with an outdoor swimming pool and free WiFi throughout the property as well as free private parking for guests who drive. The property has room service and a 24-hour front desk for guests.
At the resort, each room has a terrace. Featuring a private bathroom with a bidet and free toiletries, rooms at Andersson resort also offer a mountain view. Guest rooms at the accommodation include air conditioning and a closet.
Guests at Andersson resort can enjoy an Asian breakfast.
Clark International Airport is 61 miles away.</t>
  </si>
  <si>
    <t>Monty's Riverside View Resort</t>
  </si>
  <si>
    <t>www.skyscanner.com.ph/hotel_deeplink/4.0/PH/en-US/PHP/h_ad/200648593/2026-03-05/2026-03-06/hotel/hotel/hotels?legacy_provider_id=22&amp;rooms=1&amp;closed_user_group=apps&amp;hb_data=GFYLMBuDM0joKGc1vf81Gmmo6h0rZRjkCp_2fb642cZezGlhVOvEjYLtLGsso3HGsVu276uGQtnYWS0Pqz50_jPQNxNL7lkpUolq58R8iPNEqi7yvhaaNXTsj_TIFzdtPEv0m3qaGtJzFK9643akfv36WZylQE_pTJSyy3lokz2jU4UpiJhLPay8tDxVgeVdLU-pP-AO-4X-m5Xew64uGpQKPiIdIT-pReK2eMLcREOHkBlAns-j7ZiHI-bYtcSUTnxQkWUZ42Zzz3rzfy8alIPvgD95euAnTRSxWmIawRuXh6wi-JhjkvVaIX9Xh4ghqUfKB4xv3aDUVF6n6RuPF1nZ2icRkbpGw3jLaJ_hNbfRMoz6pe1gc-j0-DemUJ5s-LSKcZBk1THtWUj5Dym_N2pfvBvoSL7Px8SL65q-5T6d&amp;q_datetime_utc=2026-03-05T14%3A32%3A10&amp;ticket_price=3605&amp;quote_id=-7506006621787024774&amp;utid_state=1&amp;channel=iphone&amp;price_without_closed_user_group=3710&amp;tm_place_name=San+Antonio&amp;deeplink_data=eyJmaWVsZHMiOnsic2lnbmF0dXJlIjoiMWY4MTFhN2ZhMGFiYTA3NTRiNTIxODVlZmZhNGFiNTEifSwidXJsIjoiaHR0cHM6Ly93d3cuYWdvZGEuY29tL3BhcnRuZXJzL3BhcnRuZXJzZWFyY2guYXNweD9jaWQ9MTg0NjM4MyZoaWQ9MzAwNDUwNDImY3VycmVuY3k9UEhQJmNoZWNraW49MjAyNi0wMy0wNSZjaGVja291dD0yMDI2LTAzLTA2Jk51bWJlcm9mQWR1bHRzPTEmTnVtYmVyb2ZDaGlsZHJlbj0wJlJvb21zPTEmbWNpZD0zMDM4Jm1hc3RlclJvb21JZD00NzEwMDA4OTUmbXB0PWNUUnhiVFpTYkhWT1pFd3dibFpKTkVSc2RXd3hVMUpsT0V4Q09UZEhSMUpXVTJjNGMydHhiR3BHY0ZnNVdIUmFTeXR3ZVc1NmMwUnpSeXMyVDA5M09ETllkMHRCWWxaTWVqbElhemhuUFQwJlRvdGFsUHJpY2U9MzYwNS4wMCZUb3RhbFRheD0xMDUuMDAmVG90YWxGZWU9MC4wMCZUb3RhbFN1cmNoYXJnZT0wJm1jdXI9UEhQIn0%3D&amp;utid=eec7c657-d9ae-00de-57a3-c7697b641a84&amp;tm_stars=0&amp;client_id=skyscanner_app&amp;price_policy=2&amp;pre_redirect_id=f3cb9269-b4c2-4144-dcdf-15da8a7f937a&amp;tm_city_code&amp;max_price=5145&amp;guests=1&amp;request_id=f3cb9269-b4c2-4144-dcdf-15da8a7f937a&amp;tm_country_code=PH</t>
  </si>
  <si>
    <t>15.3289455, 119.9729096</t>
  </si>
  <si>
    <t>San Antonio, Zambales, Central Luzon, 2206, Philippines</t>
  </si>
  <si>
    <t>Located in San Antonio, 22 miles from Harbor Point, Monty's Riverside View Resort provides accommodations with an outdoor swimming pool, free private parking, a garden and a shared lounge.</t>
  </si>
  <si>
    <t>Clover by the Roof</t>
  </si>
  <si>
    <t>https://www.google.com/maps/place/SimplySweetMalibu/data=!4m11!3m10!1s0x3395d3b99c8dd253:0x76bfaa19a60357f2!5m3!1s2026-03-01!4m1!1i2!8m2!3d15.0606912!4d120.0597635!16s%2Fg%2F11t_s3g511!19sChIJU9KNnLnTlTMR8lcDphmqv3Y?authuser=0&amp;hl=en&amp;rclk=1</t>
  </si>
  <si>
    <t>15.0606912, 120.0597635</t>
  </si>
  <si>
    <t>Amagna, San Felipe, Zambales, Central Luzon, 2204, Philippines</t>
  </si>
  <si>
    <t>SimplySweetMalibu</t>
  </si>
  <si>
    <t>https://www.google.com/maps/place/White+Castle+Beach+Resort/data=!4m11!3m10!1s0x33943b4a129489b5:0xa26c3d162bdc5dfd!5m3!1s2026-03-01!4m1!1i2!8m2!3d15.3227232!4d119.9696957!16s%2Fg%2F1thgdjy4!19sChIJtYmUEko7lDMR_V3cKxY9bKI?authuser=0&amp;hl=en&amp;rclk=1</t>
  </si>
  <si>
    <t>15.3227232, 119.9696957</t>
  </si>
  <si>
    <t>Red doorz White Castle Resort, Beach Road, Zone 4, Iba, Zambales, Central Luzon, 2201, Philippines</t>
  </si>
  <si>
    <t>White Castle Beach Resort</t>
  </si>
  <si>
    <t>www.skyscanner.com.ph/hotel_deeplink/4.0/PH/en-US/PHP/h_fd/222125479/2026-03-05/2026-03-06/hotel/hotel/hotels?legacy_provider_id=927050&amp;rooms=1&amp;closed_user_group=general&amp;hb_data=Q0pfpomGSVRQRfeMyhMrwX5gQLODLReu_792jhM0uDVDAPtEUkpcTvsRXloQlvIzvPby1Y2k0zwqSboIidG5AaJJMO1kJ4DIp-DoYSZc65OKX-TpN44kKnfz_1Tz-UCb6G8KNaMca1ZHYgQQ2a2y8sCETS_QzDaPOucPNeXfji2OmXzTJPP-EwjLjBassKOgyP_r9ctLA42fjBf_swYC6oHVcGznpdzcSIrV36tMJDHyTOa-jB_MhSKhVXq-nVtFP08AN7q9lWrSppvjbUei8YKWkjnqmx7oyc-lbN07jx8r_wudWbE1A2OC74I7fsMv1YZk9P2ov39Av_xrReM4lBoPC-r9TlsYrVzwafNHoqk4CTIpW2lrYZK1KAsIUN8nsxl6Wf8zkGPmNboVTNk5kzxsA0b4A_DbXnqcvTCHtK5C5A%3D%3D&amp;q_datetime_utc=2026-03-05T14%3A33%3A13&amp;ticket_price=1650&amp;quote_id=2373210627597560369&amp;utid_state=1&amp;channel=iphone&amp;price_without_closed_user_group=2186&amp;tm_place_name=Iba&amp;deeplink_data=eyJmaWVsZHMiOnsic2lnbmF0dXJlIjoiMmVmMzhmNjQ5NDM1MTIwMGIyMjhkYTlhNjlmNmNjNTYifSwidXJsIjoiaHR0cHM6Ly9kZWFscy52aW8uY29tP3NpZz1kNDRmZWUwOWRkMzZkMWVkMTVmNmE5NTgwOTk5NDBlNzJlOTUwOGVlODk4YTg3MGRiY2IwMDU5OWM0NzhkZjk5MzEzMDMzMzEzMTMxMzUzOTM0MzImc2lnLWlzcz1tZXRhJnR1cmw9aHR0cHMlM0ElMkYlMkZ2aW8uY29tJTJGSG90ZWwlMkZTZWFyY2glM0ZjaGVja0luJTNEMjAyNi0wMy0wNSUyNmNoZWNrT3V0JTNEMjAyNi0wMy0wNiUyNmN1cnJlbmN5JTNEUEhQJTI2ZXB2JTNETVM0eSUyNmVzZCUzRHJYWXlZOFhub0EyOEFpWWhmYjdWZ1k2V3B0LXFmaW55SERGckdsdENCV1d5WURhLWFVdDBRWlc0VGxqN3NNMC1nYnFaN0hPZmdBbkMzeUdiTkhYRWYyeERWR2duR2FIbE4tX3NTa3d2aDlHalNocjVpSDdwcGY4JTI1M0QlMjZmb3JjZUN1cnJlbmN5Q2hhbmdlJTNEMSUyNmZvcmNlTGFuZ3VhZ2VDaGFuZ2UlM0QxJTI2aG90ZWxJZCUzRDQ0NTM3OTAzJTI2bGFiZWwlM0RzcmMlMjUzRHNreXNjYW5uZXIlMjUyNnVjb3VudHJ5JTI1M0RQSCUyNTI2dWRldmljZSUyNTNEbW9iaWxlJTI1MjZob3RlbCUyNTNENDQ1Mzc5MDMlMjUyNmRheSUyNTNENSUyNTI2bW9udGglMjUzRDAzJTI1MjZ5ZWFyJTI1M0QyMDI2JTI1MjZsb3MlMjUzRDElMjUyNm9mZmVyaWQlMjUzRG94OFF4d3gwOTluUSUyNTI2cHJpY2UlMjUzRDE2NDkuNjElMjUyNmN1cnJlbmN5JTI1M0RQSFAlMjUyNnVzZXJsYW5nJTI1M0RlbiUyNTI2X3RoJTI1M0Q2ODA2NzUwNDQxY2Y5Y2MzYTUwOThlZjFlZTQ1YmQ2ZjBmMGIzMWNhZTEyM2M5MmYlMjUyNmR0cyUyNTNEMTc3MjcyMTEwMCUyNTI2b2x1dCUyNTNEMTc3MjcyMTEwMCUyNTI2Y2FuUGF5TGF0ZXIlMjUzRGZhbHNlJTI1MjZyZXF1ZXN0VXNlckdyb3VwJTI1M0QlMjUyNm9mZmVyVXNlckdyb3VwJTI1M0RwdWJsaWMlMjZsYW5nJTNEZW4lMjZvdGklM0RPcjFDQm1oZ0JvWSUyNnByZWZlcnJlZFJhdGUlM0QxNjQ5LjYxJTI2cHJvZmlsZSUzRHIyZDJtNzNrbjglMjZyb29tcyUzRDElMjZ1c2VyQ291bnRyeSUzRFBIJTI2dXRtX2NhbXBhaWduJTNEc2t5c2Nhbm5lciUyNnV0bV9tZWRpdW0lM0RjcGMlMjZ1dG1fc291cmNlJTNEc2t5c2Nhbm5lciJ9&amp;utid=d9840ad8-15a9-e826-179a-3a3b24e63db2&amp;tm_stars=1&amp;client_id=skyscanner_app&amp;price_policy=2&amp;pre_redirect_id=722eac77-4a88-9824-20fc-04b24b9cd9ba&amp;tm_city_code&amp;max_price=3235&amp;guests=1&amp;request_id=722eac77-4a88-9824-20fc-04b24b9cd9ba&amp;tm_country_code=PH</t>
  </si>
  <si>
    <t>14.9467009, 120.0831651</t>
  </si>
  <si>
    <t>Featuring a bar, White Castle Beach Resort is located in Iba. With a restaurant, the 3-star hotel has air-conditioned rooms with free WiFi, each with a private bathroom. The hotel features family rooms. At the hotel, each room includes a desk.</t>
  </si>
  <si>
    <t>Villa Carlina Resort</t>
  </si>
  <si>
    <t>https://www.google.com/maps/place/La%C5%A1+Colmena+kubo+rentals%26camp+site%2F+San+Felipe/data=!4m11!3m10!1s0x33942dc655de22ab:0xe6dc71ce1db20aaf!5m3!1s2026-03-01!4m1!1i2!8m2!3d15.096096!4d120.0536323!16s%2Fg%2F11st_1b046!19sChIJqyLeVcYtlDMRrwqyHc5x3OY?authuser=0&amp;hl=en&amp;rclk=1</t>
  </si>
  <si>
    <t>15.096096, 120.0536323</t>
  </si>
  <si>
    <t>San Nicolas Street, Santiago, Poblacion, San Antonio, Zambales, Central Luzon, 2206, Philippines</t>
  </si>
  <si>
    <t>Experience an abundance of unparalleled facilities and features at Villa Carlina Resort. Maintain seamless communication using the complimentary Wi-Fi at resort.For visitors traveling by automobile, complimentary parking is available. During leisurely days and evenings, on-site amenities such as daily housekeeping enable you to fully enjoy your accommodation. For all your minor, last-minute requirements, the convenience stores can promptly cater to them, eliminating the need to venture out. For visitors wishing to smoke, designated smoking zones can be found. At Villa Carlina Resort, every guestroom is provided with convenient amenities and fittings to ensure a comfortable stay.Enhance your experience at resort with the knowledge that certain rooms are equipped with linen service and air conditioning for your convenience. At Villa Carlina Resort, each visit offers an array of intriguing room configurations, featuring accommodations with separate living room and balcony or terrace, ensuring a distinct experience every time.Certain rooms offer in-room amusement features such as the television for your enjoyment.Essential restroom facilities are equally significant, and at the resort, some visitor bathrooms offer toiletries to enhance your experience. Begin your day carefree at Villa Carlina Resort, as complimentary breakfast is offered for your convenience. Begin your day feeling refreshed and invigorated as you enjoy a delightful cup of quality coffee available at the cafe situated within the resort. At the resort, an assortment of easily accessible and delicious meal choices are available to satisfy your appetite whenever it strikes.Enjoy an entertaining evening with your fellow travelers at the resort's karaoke rooms.Do you excel in cooking? Prepare your personal dishes on-site at resort's BBQ facilities and shared kitchen. During your stay at resort, an array of engaging activities and amenities guarantees a delightful experience.Be sure to drop by the pool at resort at least once during your stay.</t>
  </si>
  <si>
    <t>LaÃƒÆ’Ã†â€™ÃƒÂ¢Ã¢â€šÂ¬Ã‚Â¦ÃƒÆ’Ã¢â‚¬Å¡Ãƒâ€šÃ‚Â¡ Colmena kubo rentals&amp;camp site/ San Felipe</t>
  </si>
  <si>
    <t>https://www.google.com/maps/place/Mana+de+Qasa+-+Beach+House+%28San+Narciso,+Zambales%29/data=!4m11!3m10!1s0x3395d35c45589711:0xb4e600f49ea8842e!5m3!1s2026-03-01!4m1!1i2!8m2!3d15.0252923!4d120.0643834!16s%2Fg%2F11rk9phcb9!19sChIJEZdYRVzTlTMRLoSonvQA5rQ?authuser=0&amp;hl=en&amp;rclk=1</t>
  </si>
  <si>
    <t>15.0252923, 120.0643834</t>
  </si>
  <si>
    <t>Fernandez Estates, San Narciso, Zambales, Central Luzon, 2205, Philippines</t>
  </si>
  <si>
    <t>Mana de Qasa - Beach House (San Narciso, Zambales)</t>
  </si>
  <si>
    <t>https://www.google.com/maps/place/The+Mango+Park/data=!4m11!3m10!1s0x3395d5ba5656c84d:0x2f00ab55f2f7d7f9!5m3!1s2026-03-01!4m1!1i2!8m2!3d14.9916199!4d120.1409342!16s%2Fg%2F11rg7prk4b!19sChIJTchWVrrVlTMR-df38lWrAC8?authuser=0&amp;hl=en&amp;rclk=1</t>
  </si>
  <si>
    <t>14.9916199, 120.1409342</t>
  </si>
  <si>
    <t>Consuelo Norte, Zambales, Central Luzon, 2207, Philippines</t>
  </si>
  <si>
    <t>The Mango Park</t>
  </si>
  <si>
    <t>www.skyscanner.com.ph/hotel_deeplink/4.0/PH/en-US/PHP/h_bc/224696931/2026-03-05/2026-03-06/hotel/hotel/hotels?legacy_provider_id=13&amp;rooms=1&amp;closed_user_group=apps&amp;hb_data=NPIPZ8iWurnzbI0JnIpNQXK-s03ahtofwowbAZ0LmQlAa3_hpy-ZWBypDQhqhZQlCjelycnJUlwaz59-Ld5OCBjLnEK_4EQ8NUfjx_F2FTcf2eYkEugAVbr1CM4MH77x2pzS0WPR38M4TlWEj9HI4yNnnUHSEEccgk9ZjyzhConbGicV4-RYizBQTMt9dxwlk0YkrSK1sRU1yKVSgIuSHxFs9MHdikRGY1ZB7yRgCVmnBoM9frgXqfBzEhVOTnV5tQ6vbTWo2BVJhV-VY-IDKfNbHYoGtn2WJRk3XMYTFPtYwAldIz5qQaYyX2l_EDBpszWkqLFqCU9Q4hII_YvOS8w6_pnAqQlp3wyUu8MbXYOOJ-Rz51CGvSgGqh2Rmvg4_B908mzPKjnPFekyPzlXYCTXcOikzPbagdhOnUXqUq3k5S-woiA%3D&amp;q_datetime_utc=2026-03-05T14%3A32%3A14&amp;ticket_price=6240&amp;quote_id=-4132937692944284334&amp;utid_state=1&amp;channel=iphone&amp;price_without_closed_user_group=7232&amp;tm_place_name=Nagsabong&amp;deeplink_data=eyJmaWVsZHMiOnsic2lnbmF0dXJlIjoiYmNkYjcyNzRjMDE4MzE1ZmQ4Njc5MWRmMjc1NjQ0NDUiLCJibG9ja19pZCI6IjE0Nzc3MDY2MDJfNDE5MjMwOTY5XzJfNDFfMCJ9fQ%3D%3D&amp;utid=4c446164-b586-5b31-cfaa-1215836bbfe7&amp;tm_stars=3&amp;client_id=skyscanner_app&amp;price_policy=2&amp;pre_redirect_id=90b3d4e2-2faf-2e89-c264-ae2758a2c1e5&amp;tm_city_code&amp;max_price=14744&amp;guests=1&amp;request_id=90b3d4e2-2faf-2e89-c264-ae2758a2c1e5&amp;tm_country_code=PH</t>
  </si>
  <si>
    <t>15.0635176, 120.0602823</t>
  </si>
  <si>
    <t>Nagsabong</t>
  </si>
  <si>
    <t>Located in San Narciso, 18 miles from Harbor Point, The Mango Park has accommodations with an outdoor swimming pool, free private parking, a garden and a terrace.</t>
  </si>
  <si>
    <t>Ivan's Bed &amp; Breakfast Homestay</t>
  </si>
  <si>
    <t>https://www.google.com/maps/place/The+Roof+Bed+and+Breakfast/data=!4m11!3m10!1s0x33942543a26a9431:0xbbd086833f6851c5!5m3!1s2026-03-01!4m1!1i2!8m2!3d15.3217081!4d119.9853916!16s%2Fg%2F11fqndqt82!19sChIJMZRqokMllDMRxVFoP4OG0Ls?authuser=0&amp;hl=en&amp;rclk=1</t>
  </si>
  <si>
    <t>15.3217081, 119.9853916</t>
  </si>
  <si>
    <t>J. P. Rizal Street, Zone 6, Iba, Zambales, Central Luzon, 2201, Philippines</t>
  </si>
  <si>
    <t>The Roof Bed and Breakfast</t>
  </si>
  <si>
    <t>https://www.google.com/maps/place/Club+Morocco+Beach+Resort+%26+Country+Club/data=!4m11!3m10!1s0x3396777592b4e8bf:0x357a4c0d3e0679e0!5m3!1s2026-03-01!4m1!1i2!8m2!3d14.8828156!4d120.2111836!16s%2Fg%2F12vttdn9h!19sChIJv-i0knV3ljMR4HkGPg1MejU?authuser=0&amp;hl=en&amp;rclk=1</t>
  </si>
  <si>
    <t>14.8828156, 120.2111836</t>
  </si>
  <si>
    <t>Club Morocco, Subic, Zambales, Central Luzon, 2209, Philippines</t>
  </si>
  <si>
    <t>Club Morocco Beach Resort &amp; Country Club</t>
  </si>
  <si>
    <t>www.skyscanner.com.ph/hotel_deeplink/4.0/PH/en-US/PHP/h_bc/129230171/2026-03-02/2026-03-03/hotel/hotel/hotels?legacy_provider_id=13&amp;rooms=1&amp;closed_user_group=apps&amp;hb_data=GDTLneR2cnejkWET-eaN--4GwSA9rAmQIUgzuPXNEJ57kPMpscVrmnV--myA8-e12CBxUIhK7JpA1pgMWZtOrK62apEqPFcmQ8ygVMVrxa7xOJGDhZEAYamhEWZhPQaeJYRyB2Enc9POIut2juF9jwUEvKTZb4LfEjEpswzUdWJ9Js5hRD8I1fzUr2LLHUF27bRi_QF68rTOaX4IPABiVJ2AoYh6nK5kSSvzACqWM6tY0vUZPrV0ZxpmDFIIjoE-LJ4UTWW7jxIa0pXWIfp1xIFbK3QI0PYbXjE0lhRrTAq8Q7NatwSKB0K75-7UA7-j8ybbtlkXAicG33cc0xa-mVbNJtHUACTkmb1ri7XO7esnvqGfEKg46thkZSuCgA4j_gsv3uQ9dfllzbAGK_fzklic3VlPYzTxz2UFShv2tHfJOwx3&amp;q_datetime_utc=2026-03-02T00%3A38%3A48&amp;ticket_price=2633&amp;quote_id=-8700527769833492335&amp;utid_state=1&amp;channel=iphone&amp;price_without_closed_user_group=3743&amp;tm_place_name=Subic+Bay&amp;deeplink_data=eyJmaWVsZHMiOnsic2lnbmF0dXJlIjoiMzdjODBkNjdlMzMyZmE0OWFkN2QzYjY4NDI0Y2ZhMjEiLCJibG9ja19pZCI6IjYzNjEyNzAxXzIyNjEzMTc4OV8wXzBfMCJ9fQ%3D%3D&amp;utid=74d59624-ad59-a2df-8f0b-6257d6da9b88&amp;tm_stars=3&amp;client_id=skyscanner_app&amp;redirect_delay=1000&amp;price_policy=2&amp;pre_redirect_id=72a22484-38a9-43a1-a150-541e82281f9b&amp;tm_city_code=SFSP&amp;max_price=4826&amp;guests=1&amp;request_id=72a22484-38a9-43a1-a150-541e82281f9b&amp;tm_country_code=PH</t>
  </si>
  <si>
    <t>15.3154394, 119.9754382</t>
  </si>
  <si>
    <t>Beach Road, Zone 4, Iba, Zambales, Central Luzon, 2201, Philippines</t>
  </si>
  <si>
    <t>Lagman Beach House</t>
  </si>
  <si>
    <t>https://www.google.com/maps/place/Subic+Bay+Yatch+Club/data=!4m11!3m10!1s0x339424b39ca38245:0xe044009efe0886bd!5m3!1s2026-03-01!4m1!1i2!8m2!3d15.3267565!4d119.977272!16s%2Fg%2F11y7w35n5!19sChIJRYKjnLMklDMRvYYI_p4AROA?authuser=0&amp;hl=en&amp;rclk=1</t>
  </si>
  <si>
    <t>15.3267565, 119.977272</t>
  </si>
  <si>
    <t>P. Zamora Street, Zone 4, Iba, Zambales, Central Luzon, 2201, Philippines</t>
  </si>
  <si>
    <t>Subic Bay Yatch Club</t>
  </si>
  <si>
    <t>www.skyscanner.com.ph/hotel_deeplink/4.0/PH/en-US/PHP/h_ad/128806300/2026-03-02/2026-03-03/hotel/hotel/hotels?legacy_provider_id=22&amp;rooms=1&amp;hb_data=rPMzEt7HMJEY2l4IAfb1dZ6_60vvfWJBB8zDM-FqizZdWypsk6M9z5NpFYpms1to1WUZLxx_uvaX4DLP5pSrBNpOF5SE3VVVdrjI4WXC3pomV3AqHxNxhAzF9MYiqNnOUYIx6a9AuA_OB_KOPtnDJeS2-nft5kMdDKauCwrR5--g_YpkE26PFxaj8HZvc-cstgPnSGJM7hcpztG5UV_8Uxcu2yh9tKX3gUjkjNrNzW6LbPyTFxXuh0mMGYx9NeyI0FFxL5lLS5PYT5WthtP-QAfonaO0TTH1xHCt6p66RTsb1GLFi6RImeZtLHLNmNRw68-bCqQ1ZeEoMGcIlbeDrOQ4bE5Srjdr1HixyHdJnyjoMIEZ4QlTIYwh6ew2m15fna8vxThVxf-lm_oNWptQMYwwMgagFnYRhmXFp7Di2rPN&amp;q_datetime_utc=2026-03-02T00%3A38%3A49&amp;ticket_price=7372&amp;quote_id=-4504450504834100220&amp;utid_state=1&amp;channel=iphone&amp;tm_place_name=Olongapo+City&amp;deeplink_data=eyJmaWVsZHMiOnsic2lnbmF0dXJlIjoiMjg5OGNhNDc3N2NmZjg0NWUzMWQ4MWE0OTkwYTBhNWEifSwidXJsIjoiaHR0cHM6Ly93d3cuYWdvZGEuY29tL3BhcnRuZXJzL3BhcnRuZXJzZWFyY2guYXNweD9jaWQ9MTg0NjM4MyZoaWQ9NTY3OTI3JmN1cnJlbmN5PVBIUCZjaGVja2luPTIwMjYtMDMtMDImY2hlY2tvdXQ9MjAyNi0wMy0wMyZOdW1iZXJvZkFkdWx0cz0xJk51bWJlcm9mQ2hpbGRyZW49MCZSb29tcz0xJm1jaWQ9MzMyJm1hc3RlclJvb21JZD01MTE5NzAxMSZtcHQ9TDIxdmFGaEpXWFJOTldGdk0wWkdXVkIzVkZZNFVWSXdUMng1WTNaS1UzWkRkRmRNZDB4MVJEVjVXSEpXV2xSWVdrdEhkamh2TVU5a1UwUkhUbnBOSzFaRFlqTndhRlIxVWtreU9WbFZVVDAmVG90YWxQcmljZT03MzcyLjQ4JlRvdGFsVGF4PTY5My43MSZUb3RhbEZlZT02MzUuNzYmVG90YWxTdXJjaGFyZ2U9MCZtY3VyPVBIUCJ9&amp;utid=4986893b-4b73-0d6c-9266-098ffd7045c2&amp;tm_stars=4&amp;client_id=skyscanner_app&amp;redirect_delay=1000&amp;price_policy=2&amp;pre_redirect_id=d047b371-f1a3-958d-cbbe-6de6d1982f30&amp;tm_city_code&amp;max_price=7372&amp;guests=1&amp;request_id=d047b371-f1a3-958d-cbbe-6de6d1982f30&amp;tm_country_code=PH</t>
  </si>
  <si>
    <t>15.1708133, 120.0353768</t>
  </si>
  <si>
    <t>Gin Queen Corporation</t>
  </si>
  <si>
    <t>Olongapo City</t>
  </si>
  <si>
    <t>https://www.google.com/maps/place/RedDoorz+@+Mommy+Linda+Beach+Resort+Zambales/data=!4m11!3m10!1s0x33942f3e2865e205:0x34c6c94b0f1e8baa!5m3!1s2026-03-01!4m1!1i2!8m2!3d15.1854097!4d120.0313594!16s%2Fg%2F11j4xlwv9x!19sChIJBeJlKD4vlDMRqoseD0vJxjQ?authuser=0&amp;hl=en&amp;rclk=1</t>
  </si>
  <si>
    <t>15.1854097, 120.0313594</t>
  </si>
  <si>
    <t>www.skyscanner.com.ph/hotel_deeplink/4.0/PH/en-US/PHP/h_bc/162622362/2026-03-05/2026-03-06/hotel/hotel/hotels?legacy_provider_id=13&amp;rooms=1&amp;closed_user_group=apps&amp;hb_data=TFpgMFQ2_pp1kd0WvnqM0qgUWehjPmibDZ2NbytAJzLmZ81IYosHZmegvGkOPnzUlu2fULuB8yMxIg0cjKcovGPylxM80ERRT1zh1L6jslrmKXgbPHkstMNW0ZtTLAHtqGGh6Kc5mTH5PhaYztY1X2sPQpi5_LP0vZK9gtR8eURKXN3mlNsfJHydd_PQG6KxH-_D2vryyY2adBsyyD5R6MQiH24hzRNapwN1YsZiCzvrGlvMJxc5O0Y6S7UkaDQ7PLgqRz4hskMMnF-77GYm_64Y7aSaBGDbzZEUHnWb5FBDN2oDOXk-cIC9jqIBM1scEUKbjpF7Exg5hbeAchE3mdl6xYXwOQFXG5f5GM-KOscdhVnvaRNSnXvr7ctxwb2vcgK1H2vA5mh0MAVycqHDS6EfETJXTQxyteEbPHZkCng9riqzCuU%3D&amp;q_datetime_utc=2026-03-05T14%3A32%3A17&amp;ticket_price=4990&amp;quote_id=-3728233260015188812&amp;utid_state=1&amp;channel=iphone&amp;price_without_closed_user_group=6079&amp;tm_place_name=Cabangan&amp;deeplink_data=eyJmaWVsZHMiOnsic2lnbmF0dXJlIjoiNTFiOTI1ODUxMzNiNTg2ZWUxZGJkNzJiMWRkZDIxNjQiLCJibG9ja19pZCI6IjExMDc0MjM2MDFfMzgzNTI3NjIyXzVfMF8wIn19&amp;utid=f607a397-6152-3688-1d1e-3325fa87064c&amp;tm_stars=3&amp;client_id=skyscanner_app&amp;price_policy=2&amp;pre_redirect_id=62c2712e-a0f0-2915-da49-0fa941a77e74&amp;tm_city_code&amp;max_price=4990&amp;guests=1&amp;request_id=62c2712e-a0f0-2915-da49-0fa941a77e74&amp;tm_country_code=PH</t>
  </si>
  <si>
    <t>15.1872396, 120.030755</t>
  </si>
  <si>
    <t>O'Connor Beach Resort</t>
  </si>
  <si>
    <t>https://www.google.com/maps/place/Golden+Sunset+Beach+Resort/data=!4m11!3m10!1s0x33942dfea5e6a0e7:0xb9e4f3a529b25c4c!5m3!1s2026-03-01!4m1!1i2!8m2!3d15.1235326!4d120.0467525!16s%2Fg%2F11r2jwx0hv!19sChIJ56Dmpf4tlDMRTFyyKaXz5Lk?authuser=0&amp;hl=en&amp;rclk=1</t>
  </si>
  <si>
    <t>15.1235326, 120.0467525</t>
  </si>
  <si>
    <t>Sunset Beach Resort</t>
  </si>
  <si>
    <t>www.skyscanner.com.ph/hotel_deeplink/4.0/PH/en-US/PHP/h_bc/205154200/2026-03-03/2026-03-04/hotel/hotel/hotels?legacy_provider_id=13&amp;rooms=1&amp;closed_user_group=apps&amp;hb_data=tjl9o9kuyJwoOr3bG-qC9kawS5E3tzWjsrm76LDvdUyJl6c8u_u-1ajeRbbAavWVdeyAg1qt4Vhena3jkrJGJ0tptcWzJJyV6IHuoHYng_l-cQF-jAWrk2Li5aMg9U4gxvcGPex99Wwc8jpaZUlJKaCbr-ZreC7azyYMA2ffneGxtkN9HkmE5iKQCPsZJOpsz9ZegBGxbU2nYbfGkRcBjn95RhHL5PsTcY8i6wYziPtLJ5mXwj5Y51HopcpxQWnZOe9BfqYLRlQC0_4gc2kC1GNSVqllreKd74NRgTm2eVkLka64fzM9W-G78j3l9wutNgPOxDL6pupqH-Z-KIP-bZcW4qMswT4Agxf2b8mU3uonB8ZcNwRscfe8Qu8j_o3xTXCEsgl8rC3ydtaw6BihQG4qOe67NIHHe4X5Q0CXPZBRaV1VUA%3D%3D&amp;q_datetime_utc=2026-03-03T08%3A57%3A23&amp;ticket_price=4829&amp;quote_id=5691574265231550506&amp;utid_state=1&amp;channel=iphone&amp;price_without_closed_user_group=5871&amp;tm_place_name=Cebu&amp;deeplink_data=eyJmaWVsZHMiOnsic2lnbmF0dXJlIjoiMTQ4N2MxZWMzZTMwYzM2ZDhiMzRmMzRmYmM5N2E4YjgiLCJibG9ja19pZCI6IjEwNzA1OTM0MDJfMzk0MjgxMzgzXzNfMF8wIn19&amp;utid=5b778009-8ad4-7023-8bb6-227c3f9d9cd0&amp;tm_stars=3&amp;client_id=skyscanner_app&amp;redirect_delay=1000&amp;price_policy=2&amp;pre_redirect_id=264241d4-4955-e1b7-2726-9c2ee1776280&amp;tm_city_code=CEBP&amp;max_price=5303&amp;guests=1&amp;request_id=264241d4-4955-e1b7-2726-9c2ee1776280&amp;tm_country_code=PH</t>
  </si>
  <si>
    <t>14.9757557, 120.1672435</t>
  </si>
  <si>
    <t>Reini's Tourist Inn, Panagsama Road, Panagsama Beach, Basdiot, Cebu, Central Visayas, 6032, Philippines</t>
  </si>
  <si>
    <t>Sunset Beach Resort is located on the beachfront in Moalboal, a few steps from Basdiot Beach and a 2-minute walk from Panagsama Beach.</t>
  </si>
  <si>
    <t>Azul Zambales Beachfront House &amp; River Cottages Exclusive</t>
  </si>
  <si>
    <t>www.skyscanner.com.ph/hotel_deeplink/4.0/PH/en-US/PHP/h_bc/179058611/2026-03-05/2026-03-06/hotel/hotel/hotels?legacy_provider_id=13&amp;rooms=1&amp;closed_user_group=apps&amp;hb_data=hVJoamwBpUhkoDalBZqbTDd6D8_bxuOAO108mNKUEBi-heGKUSI4_Es7r2VAdcWWZL6Egkw6Q6_8Z31XnJaFsnn1X0Ljgbnt_o-N_wNbprGjBdAIngO82LVQ8rDsOXjmdg_VCZTE3dpffa_vHQa_SzWvHGQaBiNgSl3E2yGdeBTpgCQRzT1aFGCf-8wb2Tn1ujhzBIcvtYqf1gKxo9pDGr1PwbZHsr40_L5DG2b26quRw3qZQagJoj84e_Sy2TVNs1WpNrHu4rolB1HGKkEdZU1QWGffrGymBOUKytEDppt0rEMWMXcSKjLBB65vwPEZRif4U1UJ_IRd6IhA-w09b7GwSbC-jJPATHx6McWO8CtwueXrQFYu-5oFt28YBK8HO-V1rGYNR15RIoaR2x3LD0kzZrGUCCngEOil9yuXgxxpFPXR6UE%3D&amp;q_datetime_utc=2026-03-05T14%3A32%3A21&amp;ticket_price=21150&amp;quote_id=-8544732464092336108&amp;utid_state=1&amp;channel=iphone&amp;price_without_closed_user_group=25000&amp;tm_place_name=Cabangan&amp;deeplink_data=eyJmaWVsZHMiOnsic2lnbmF0dXJlIjoiZWJjNjU4ODU3ZDE0OWJmZjQ4MjgzMDRlNjgzMWE0YWMiLCJibG9ja19pZCI6IjIyMDk0MTIwMV8zMzUzNjAzNzhfMTVfMF8wIn19&amp;utid=9b0cb1db-a3e9-873e-6eac-c98b9a27f0d4&amp;tm_stars=0&amp;client_id=skyscanner_app&amp;price_policy=2&amp;pre_redirect_id=72b00f1e-086b-797d-e35c-9a08727c4e9c&amp;tm_city_code&amp;max_price=21150&amp;guests=1&amp;request_id=72b00f1e-086b-797d-e35c-9a08727c4e9c&amp;tm_country_code=PH</t>
  </si>
  <si>
    <t>This beachfront property offers access to a balcony, free private parking, and free Wifi.</t>
  </si>
  <si>
    <t>Tropic Oriental Beach Resort</t>
  </si>
  <si>
    <t>https://www.google.com/maps/place/Basilisa/data=!4m11!3m10!1s0x33942d001ce6bb8d:0x405446b534fea419!5m3!1s2026-03-01!4m1!1i2!8m2!3d15.1357427!4d120.0429856!16s%2Fg%2F11ldwh13fh!19sChIJjbvmHAAtlDMRGaT-NLVGVEA?authuser=0&amp;hl=en&amp;rclk=1</t>
  </si>
  <si>
    <t>15.1357427, 120.0429856</t>
  </si>
  <si>
    <t>Zambales Highway, Purok 2, San Antonio, Longos, Zambales, Central Luzon, 2203, Philippines</t>
  </si>
  <si>
    <t>Haven Beach Resort</t>
  </si>
  <si>
    <t>www.skyscanner.com.ph/hotel_deeplink/4.0/PH/en-US/PHP/h_bc/224696931/2026-03-05/2026-03-06/hotel/hotel/hotels?legacy_provider_id=13&amp;rooms=1&amp;closed_user_group=apps&amp;hb_data=Z-gyCDLfM1CkqlXUJB-jTJ0Nl4xrk1JQnxEhWD2vAhcAJm1BqT5whUvrmVI7XI83M56YapCPoJ3h-mehBjRGpspG8YIls2qi-cRuosZqKkcvX_GBnE4MNtFYWu971wwTiheY1BauewUbPykwfmnYLd8hIQL2uLPuvVxHxvUdSP1NhaahldmHIahhGso3baSHfU9N9ETEQn7I11yMHFhX1DdWmBBkKc0ujhT1nZsCwFAInmg0tUR-KaITPpQs5qrd7_hbXEJvTA_Kc6JkxCyHZ5WTYFJ-NDUq_0BgKhigDdp6SAaSISad7lhgFkQ04IHFYgB57NOEJ_6ERyFo0TZfR-4IWmAaTnTHfsuGGWSGf1VyLhPGq4Dd-m04GUR3PFMcyGwEzh0TK6jzR3o7aK44qpNNksXfLcs1m4dsJoYb7A-0a9N1euY%3D&amp;q_datetime_utc=2026-03-05T14%3A32%3A22&amp;ticket_price=6240&amp;quote_id=-4132937692944284334&amp;utid_state=1&amp;channel=iphone&amp;price_without_closed_user_group=7232&amp;tm_place_name=Nagsabong&amp;deeplink_data=eyJmaWVsZHMiOnsic2lnbmF0dXJlIjoiYmNkYjcyNzRjMDE4MzE1ZmQ4Njc5MWRmMjc1NjQ0NDUiLCJibG9ja19pZCI6IjE0Nzc3MDY2MDJfNDE5MjMwOTY5XzJfNDFfMCJ9fQ%3D%3D&amp;utid=ba80e5ad-e273-2277-041d-351c31e75cf1&amp;tm_stars=3&amp;client_id=skyscanner_app&amp;price_policy=2&amp;pre_redirect_id=8ee3cc84-6806-a00d-a372-800c2b705868&amp;tm_city_code&amp;max_price=14744&amp;guests=1&amp;request_id=8ee3cc84-6806-a00d-a372-800c2b705868&amp;tm_country_code=PH</t>
  </si>
  <si>
    <t>www.skyscanner.com.ph/hotel_deeplink/4.0/PH/en-US/PHP/h_ad/162622362/2026-03-05/2026-03-06/hotel/hotel/hotels?legacy_provider_id=22&amp;rooms=1&amp;hb_data=tb6CjDCVtxGdyTTAzX4x-BRQVqWu1Qlqc3YR33qtB6j0GBZ1X7iu3hfvY96MHawGOjgeuhsIUcaoaVhVCrGlVEinqVNlfQprz4FJEKYK4fTY2aPcsi39TmmBoxd1Cb4NcjpMYe4L9ah0YzkyWJ6tzh39b8soxU-uQelZ33CnwAS7u4ogzjx0c5Mpg5B_n7Qob5maYFfqMKI-TQj6CSvZaLkRDs-ccKKpKhGFMnR7HvCXtRIfdtKrjeUaBi7IxpFUVThX0J7Ut7nOSCNdIBFKEd8sPgldgMOJXK2U9tqe8N6ysh7wUVYeJca_dNG4gMmPnGFC-ybsu4udkWi5au0CTAlUSMH-gPWe-kEnHOetdDrH_t_T4amL981KUvIkQFOl_mmlB6_W6DfZyjdRRiCFht0NJhXadJsLn1e9J3WPwpfE&amp;q_datetime_utc=2026-03-05T14%3A32%3A23&amp;ticket_price=4990&amp;quote_id=-8602944510070131539&amp;utid_state=1&amp;channel=iphone&amp;tm_place_name=Cabangan&amp;deeplink_data=eyJmaWVsZHMiOnsic2lnbmF0dXJlIjoiMGQwODUzY2FhMmQyMzEzMjQzMjExNTc1NjY3M2I4NmQifSwidXJsIjoiaHR0cHM6Ly93d3cuYWdvZGEuY29tL3BhcnRuZXJzL3BhcnRuZXJzZWFyY2guYXNweD9jaWQ9MTg0NjM4MyZoaWQ9NDcyNDIyNTEmY3VycmVuY3k9UEhQJmNoZWNraW49MjAyNi0wMy0wNSZjaGVja291dD0yMDI2LTAzLTA2Jk51bWJlcm9mQWR1bHRzPTEmTnVtYmVyb2ZDaGlsZHJlbj0wJlJvb21zPTEmbWNpZD0zMDM4Jm1hc3RlclJvb21JZD03NjE1ODk4NjImbXB0PU5rbFZTVTQ1U0cxVWNIcHZkSGhqUWswd01rdGphbXBQUkZCUE9WUklhR1Z2T1Rrd1NGTnpUMHgzVEZZeE1uRnhaMnhTWlM5dVlqbHhObFZaT1hSa1NEUTRkalpGUm00elUyaDRSQzlCUFQwJlRvdGFsUHJpY2U9NDk4OS42MCZUb3RhbFRheD01MzQuNjAmVG90YWxGZWU9MC4wMCZUb3RhbFN1cmNoYXJnZT0wJm1jdXI9UEhQIn0%3D&amp;utid=f8532aa9-6cb8-45d0-64c5-cb490845b40b&amp;tm_stars=3&amp;client_id=skyscanner_app&amp;price_policy=2&amp;pre_redirect_id=7340abc3-a141-0629-f99c-6c9789f4c4da&amp;tm_city_code&amp;max_price=4990&amp;guests=1&amp;request_id=7340abc3-a141-0629-f99c-6c9789f4c4da&amp;tm_country_code=PH</t>
  </si>
  <si>
    <t>www.skyscanner.com.ph/hotel_deeplink/4.0/PH/en-US/PHP/h_bc/205154200/2026-03-03/2026-03-04/hotel/hotel/hotels?legacy_provider_id=13&amp;rooms=1&amp;closed_user_group=apps&amp;hb_data=3l-Pna8P-jkZvoWP5GfaHixw6uY5ak3hV6n-qGvVQKHDttj7G8-m-9rkJbJiw1Cqt4Nfs2V6S_BnWHYkEW9w_d7JIrUYfIHcd7_A3wwwp-7-JKNFkG8pAB0LY4UYRNFoJGtLbrqf_6IAo--lP_gft_zWhLYIas9srZ4SoseQZFGmb__-wZfKrr5MtG14JSDRzIKR50b0HxYlpO8BMBjixHI9dZlYdBxyMLGAFAUBdM_eIrFmnhtqUAC3FCEM91gmrNZpb0nZtB6stngFaBxum1WsS5zP0h3E7a9I1ktjjobt7MFTPPrvMrwaYt_kxE9V2WQh4aZIG1C4gkD5_CVs9UfCuZd6WITrrrJnA5mfzYXGSmO87Z6M9KG6Ida4RxHYU4aIBiEE5EvVLoiLObzCklN60MbIAx78jSbtla-vyK7pHW3Q9g%3D%3D&amp;q_datetime_utc=2026-03-03T08%3A58%3A53&amp;ticket_price=4829&amp;quote_id=5691574265231550506&amp;utid_state=1&amp;channel=iphone&amp;price_without_closed_user_group=5871&amp;tm_place_name=Cebu&amp;deeplink_data=eyJmaWVsZHMiOnsic2lnbmF0dXJlIjoiMTQ4N2MxZWMzZTMwYzM2ZDhiMzRmMzRmYmM5N2E4YjgiLCJibG9ja19pZCI6IjEwNzA1OTM0MDJfMzk0MjgxMzgzXzNfMF8wIn19&amp;utid=cfd1ef60-cd5e-35c9-6523-8b2a99134eb4&amp;tm_stars=3&amp;client_id=skyscanner_app&amp;redirect_delay=1000&amp;price_policy=2&amp;pre_redirect_id=12b35f76-b29d-ffbc-368c-b8349933d7b0&amp;tm_city_code=CEBP&amp;max_price=5303&amp;guests=1&amp;request_id=12b35f76-b29d-ffbc-368c-b8349933d7b0&amp;tm_country_code=PH</t>
  </si>
  <si>
    <t>www.skyscanner.com.ph/hotel_deeplink/4.0/PH/en-US/PHP/h_bc/179058611/2026-03-05/2026-03-06/hotel/hotel/hotels?legacy_provider_id=13&amp;rooms=1&amp;closed_user_group=apps&amp;hb_data=6WrxmKusNaS_7aTwl_nfSQU1cI4Bz4Y_AvTbBBr6SCPBHgVyMgTPTZs-VIQ6Ok18fLOcYL6tdyeMhsPt2_bxYnpTGNz8IO3JDQxsT7RUEjjcm1bnAF4yQ_Rmf-FaM-XrxFrJmC8lT61Bz4vxEQccsO1Tl32EMvK_0x8yRZOgTfvStYNkHotYPYlsAdo6JVMt078bklvuIQWXlDtLSKGXSVECS8LG0-66hWJ9y7GDOXO1yVQYqzonNEPhF1VWnakAMUFFTlq6uvdJTWbi0-QfBWfep_n0xM9O_Sab-xsAEODFyKPnh_TpLbUbIycR5T0vw8hlBEqw4eh35-ZHlcVDqi-N1rYgJze2UPYmDhKdUxPowm6JBOZOZkC6gg1EdlWXHsn4OyeMZQirc1-9tCgKmsryYbszRTUAd-trTIRkoib84Eo_Op0%3D&amp;q_datetime_utc=2026-03-05T14%3A32%3A24&amp;ticket_price=21150&amp;quote_id=-8544732464092336108&amp;utid_state=1&amp;channel=iphone&amp;price_without_closed_user_group=25000&amp;tm_place_name=Cabangan&amp;deeplink_data=eyJmaWVsZHMiOnsic2lnbmF0dXJlIjoiZWJjNjU4ODU3ZDE0OWJmZjQ4MjgzMDRlNjgzMWE0YWMiLCJibG9ja19pZCI6IjIyMDk0MTIwMV8zMzUzNjAzNzhfMTVfMF8wIn19&amp;utid=f89877b2-99aa-0af3-3260-76604fc60d6e&amp;tm_stars=0&amp;client_id=skyscanner_app&amp;price_policy=2&amp;pre_redirect_id=bcded2f0-fc5a-d954-6d2d-9bb13da915fa&amp;tm_city_code&amp;max_price=21150&amp;guests=1&amp;request_id=bcded2f0-fc5a-d954-6d2d-9bb13da915fa&amp;tm_country_code=PH</t>
  </si>
  <si>
    <t>https://www.google.com/maps/place/YSLA+Cabins/data=!4m11!3m10!1s0x33942fec088fe743:0x86ef39db3ab2dcc7!5m3!1s2026-03-01!4m1!1i2!8m2!3d15.1671906!4d120.0361756!16s%2Fg%2F11vjp1g4_j!19sChIJQ-ePCOwvlDMRx9yyOts574Y?authuser=0&amp;hl=en&amp;rclk=1</t>
  </si>
  <si>
    <t>15.1671906, 120.0361756</t>
  </si>
  <si>
    <t>Ysla Cabins</t>
  </si>
  <si>
    <t>www.skyscanner.com.ph/hotel_deeplink/4.0/PH/en-US/PHP/h_bc/218320305/2026-03-02/2026-03-03/hotel/hotel/hotels?legacy_provider_id=13&amp;rooms=1&amp;closed_user_group=apps&amp;hb_data=wDexknvdgfarHhihw8OeAB9W1GIgcMXVZUKA9LCFED3a-OVPVcuw-uyBPCrN1fbwjjKMq1BoFATqt1NidSKKOore58lfjeBjS-6nwOmLz_Wfd7C3gy3fIOYtBM29eMVY-js_tABXzGIw7x2tWACDGbSekKMtfYZSOpPvE5h0uLjdlKNYGVhkMtqlkbaB0A3LAaqzJHiMkLxIURePJRCQFxAcVR-GWS2Y40LBM-x4h7NXUTQh1fXMoKkG07gnIJ1q6YpMDVBogcddNT_C2ezVTqLvzK1JJhO5fiMx81wVZrpaUEnem1sl29vinGdndvcG8biPDITfjU7b2gYS0ESikD0QDYsq-W4pXu_9MOuSNDRRMe51eePwTakHizB98IRXkjML9AEygkeaqStUKrjvRQfWjPBJCcV3uf6_cI1udmdXT6uZrPU%3D&amp;q_datetime_utc=2026-03-02T00%3A39%3A18&amp;ticket_price=32025&amp;quote_id=-1961015146243003250&amp;utid_state=1&amp;channel=iphone&amp;price_without_closed_user_group=37820&amp;tm_place_name=Cabangan&amp;deeplink_data=eyJmaWVsZHMiOnsic2lnbmF0dXJlIjoiZTQ3MjQwMzQyMGI5MjA4NDM5OTg3YzJjZjUzZGE2ZTEiLCJibG9ja19pZCI6IjExMTg2NTk0MDFfMzg0Njk4OTExXzE5XzBfMCJ9fQ%3D%3D&amp;utid=7d163c39-116c-3df1-cee5-822629c97be2&amp;tm_stars=0&amp;client_id=skyscanner_app&amp;redirect_delay=1000&amp;price_policy=2&amp;pre_redirect_id=91b965ea-329b-4d91-f0ed-02d2a7f8c77b&amp;tm_city_code&amp;max_price=32025&amp;guests=1&amp;request_id=91b965ea-329b-4d91-f0ed-02d2a7f8c77b&amp;tm_country_code=PH</t>
  </si>
  <si>
    <t>15.1589463, 120.0554631</t>
  </si>
  <si>
    <t>Featuring barbecue facilities, Ysla Cabins features accommodations in Cabangan. This property offers a private pool and free private parking. Outdoor seating is also available at the vacation home.</t>
  </si>
  <si>
    <t>SWSR Beach resort</t>
  </si>
  <si>
    <t>https://www.google.com/maps/place/Natasha-Rey+Beach+Resort/data=!4m11!3m10!1s0x33942dc3f834ddef:0xd641060f10dba6a2!5m3!1s2026-03-01!4m1!1i2!8m2!3d15.0961693!4d120.0516572!16s%2Fg%2F11svrm0x2q!19sChIJ7900-MMtlDMRoqbbEA8GQdY?authuser=0&amp;hl=en&amp;rclk=1</t>
  </si>
  <si>
    <t>15.0961693, 120.0516572</t>
  </si>
  <si>
    <t>Future Coastal Road ( under construction), San Felipe, Zambales, Central Luzon, 2204, Philippines</t>
  </si>
  <si>
    <t>Natasha-Rey Beach Resort</t>
  </si>
  <si>
    <t>www.skyscanner.com.ph/hotel_deeplink/4.0/PH/en-US/PHP/h_fd/216403199/2026-03-05/2026-03-06/hotel/hotel/hotels?legacy_provider_id=927050&amp;rooms=1&amp;closed_user_group=mobile&amp;hb_data=ekuHBWz2S1kAvqbcRvL905MlZ_3784sNvEcFYhr76tIacmjH9OUKyCENSQlKSWGCu3BVDo-t2yppXMBz9wP6p-g3zR0Di1Fv6wNel4WMwjJEu-2o1FBvm9ZsjGBeATBBWqcyBu6EHjLgu90eyPSQF9KV1sksM_qdMd5wM5nxlzde4UClaG5NpI3-th1nK8iZVY-XkHRDHWU7SwoJrsqcNc9sKb9CzuyOokRJsEpuvDslk9ruh1VRaN_NTn7KV4zHNtvI71nsZ0b7iEffflIzQjqSE2EozPfKswaxB7c8iqr2prz0tkkfvqcqzbyXGVH2G6CbVBU92WRzO-RIsyOD7F3dgpakI2zYpisRfOZeNOMVGMSUlOd4YfdiKXrOwQyqBEBjU1gzp6GECrqVOESH5obVlixThOlz4oiqD7tjrgnWFg%3D%3D&amp;q_datetime_utc=2026-03-05T14%3A32%3A29&amp;ticket_price=7776&amp;quote_id=-730750964048037081&amp;utid_state=1&amp;channel=iphone&amp;price_without_closed_user_group=8640&amp;tm_place_name&amp;deeplink_data=eyJmaWVsZHMiOnsic2lnbmF0dXJlIjoiZjk2YThiNjc5ZDg5YmFkOGNmOTk0NDBmODA5ZGRhNDUifSwidXJsIjoiaHR0cHM6Ly9kZWFscy52aW8uY29tP3NpZz1hN2MxOThjNWQwYWUwNTFmNjdmODA3MDMwYmYzMDE2ODZhZjcyODc3ZDZhYTBkM2RjNWE0ZThhNDdiMDRiYmM5MmQzMTM4MzMzMzMxMzMzNzMwMzkzNCZzaWctaXNzPW1ldGEmdHVybD1odHRwcyUzQSUyRiUyRnZpby5jb20lMkZIb3RlbCUyRlNlYXJjaCUzRmNoZWNrSW4lM0QyMDI2LTAzLTA1JTI2Y2hlY2tPdXQlM0QyMDI2LTAzLTA2JTI2Y3VycmVuY3klM0RQSFAlMjZlcHYlM0RNUzR5JTI2ZXNkJTNEMGJNQ1VYVkYzem03SjBuTWtmdS1qX0ZwUnFuRTZDZmM4UGJ4S0NTbmNUQi1ScXlyU2RObi1oVllNMmJBeGhnMWl1VkRQUnBVaUlUYUZoWUtycjczX3VOdWJiVkp4WlBLT01nMkhRbWZNUFM3Q2RUX3A4NU0lMjZmb3JjZUN1cnJlbmN5Q2hhbmdlJTNEMSUyNmZvcmNlTGFuZ3VhZ2VDaGFuZ2UlM0QxJTI2aG90ZWxJZCUzRDg5MjQ5NTA3JTI2bGFiZWwlM0RzcmMlMjUzRHNreXNjYW5uZXIlMjUyNnVjb3VudHJ5JTI1M0RQSCUyNTI2dWRldmljZSUyNTNEbW9iaWxlJTI1MjZob3RlbCUyNTNEODkyNDk1MDclMjUyNmRheSUyNTNENSUyNTI2bW9udGglMjUzRDAzJTI1MjZ5ZWFyJTI1M0QyMDI2JTI1MjZsb3MlMjUzRDElMjUyNm9mZmVyaWQlMjUzRG9PeFIyRVROVDhzQSUyNTI2cHJpY2UlMjUzRDc3NzYuMDElMjUyNmN1cnJlbmN5JTI1M0RQSFAlMjUyNnVzZXJsYW5nJTI1M0RlbiUyNTI2X3RoJTI1M0QxMTc0YmJlMGIwNWUyZWNhMmM5YjA5MWRjZjY4ZjM1MmRjODNkMjExMjlkNTM4ZDElMjUyNmR0cyUyNTNEMTc3MjcyMDIyOSUyNTI2b2x1dCUyNTNEMTc3MjcyMDIyNiUyNTI2Y2FuUGF5TGF0ZXIlMjUzRGZhbHNlJTI1MjZyZXF1ZXN0VXNlckdyb3VwJTI1M0QlMjUyNm9mZmVyVXNlckdyb3VwJTI1M0RwdWJsaWMlMjZsYW5nJTNEZW4lMjZvdGklM0RRM2xDTHBrZWZvbyUyNnByZWZlcnJlZFJhdGUlM0Q3Nzc2LjAxJTI2cHJvZmlsZSUzRHIyZDJtNzNrbjglMjZyb29tcyUzRDElMjZ1c2VyQ291bnRyeSUzRFBIJTI2dXRtX2NhbXBhaWduJTNEc2t5c2Nhbm5lciUyNnV0bV9tZWRpdW0lM0RjcGMlMjZ1dG1fc291cmNlJTNEc2t5c2Nhbm5lciJ9&amp;utid=c5f75e80-47dc-7115-eed8-e49388a84ad1&amp;tm_stars=0&amp;client_id=skyscanner_app&amp;price_policy=2&amp;pre_redirect_id=cc1ca793-a764-2dab-2bd4-ba695e5631f1&amp;tm_city_code&amp;max_price=7776&amp;guests=1&amp;request_id=cc1ca793-a764-2dab-2bd4-ba695e5631f1&amp;tm_country_code=PH</t>
  </si>
  <si>
    <t>15.0889646, 120.0539222</t>
  </si>
  <si>
    <t>Zambales Highway, Purok 5, Farañal, San Felipe, Zambales, Central Luzon, 2204, Philippines</t>
  </si>
  <si>
    <t>wifi, smoking_areas, multilingual_staff, television, grill</t>
  </si>
  <si>
    <t>Located in San Felipe, Natasha-Rey Beach Resort is near the beach. Ramon Magsaysay Ancestral House is a local landmark, and the area's natural beauty can be seen at Lubong-Nangoloan Falls and Pundaquit Falls. 
While you're here, you can enjoy all the comforts of home and more, including free WiFi and a Smart TV, as well as an outdoor entertainment area and a rooftop terrace. Other amenities include premium bedding, towels, a mini-fridge, and kitchenware and utensils.</t>
  </si>
  <si>
    <t>Jardim Da Praia</t>
  </si>
  <si>
    <t>https://www.google.com/maps/place/Hidden+Paradise/data=!4m11!3m10!1s0x33942f798b8a498d:0x402dc95f73d0c4b4!5m3!1s2026-03-01!4m1!1i2!8m2!3d15.2492187!4d120.0160404!16s%2Fg%2F11fs7z7wjr!19sChIJjUmKi3kvlDMRtMTQc1_JLUA?authuser=0&amp;hl=en&amp;rclk=1</t>
  </si>
  <si>
    <t>15.2492187, 120.0160404</t>
  </si>
  <si>
    <t>Porac, Zambales, Central Luzon, 2202, Philippines</t>
  </si>
  <si>
    <t>Hidden Paradise</t>
  </si>
  <si>
    <t>https://www.google.com/maps/place/Rama+International+Beach+Resort/data=!4m11!3m10!1s0x33942f9860ba5521:0x16030d2e5dc58295!5m3!1s2026-03-01!4m1!1i2!8m2!3d15.23355!4d120.0118103!16s%2Fg%2F1tc_1m9g!19sChIJIVW6YJgvlDMRlYLFXS4NAxY?authuser=0&amp;hl=en&amp;rclk=1</t>
  </si>
  <si>
    <t>15.23355, 120.0118103</t>
  </si>
  <si>
    <t>Zambales Highway, Purok 6, Binoclutan, Zambales, Central Luzon, 2203, Philippines</t>
  </si>
  <si>
    <t>Liwa-Liw Beach Villas &amp; Dome Glamping</t>
  </si>
  <si>
    <t>https://www.google.com/maps/place/Le+Quvoh+Beachfront+Resort/data=!4m11!3m10!1s0x3395d37ac600dbfd:0xcfd54de7af78d5cb!5m3!1s2026-03-01!4m1!1i2!8m2!3d15.0466221!4d120.0566507!16s%2Fg%2F11d_wzwzqq!19sChIJ_dsAxnrTlTMRy9V4r-dN1c8?authuser=0&amp;hl=en&amp;rclk=1</t>
  </si>
  <si>
    <t>15.0466221, 120.0566507</t>
  </si>
  <si>
    <t>amenities - This smoke-free guesthouse was built in 2022. dining - Satisfy your appetite at one of the guesthouse's 2 restaurants. business_amenities - The front desk is staffed during limited hours. Free self parking is available onsite. rooms - Make yourself at home in one of the 10 air-conditioned guestrooms. Complimentary wireless internet access is available to keep you connected. Bathrooms feature showers with rainfall showerheads and toothbrushes and toothpaste. attractions - Distances are displayed to the nearest 0.1 mile and kilometer. Church of Christ - 12.6 km / 7.8 mi Pundaquit Falls - 14 km / 8.7 mi San Miguel Beach - 14.6 km / 9 mi Agnain Cove - 17.6 km / 10.9 mi Ramon Magsaysay Ancestral House - 24.2 km / 15 mi Western Luzon Agricultural College - 27.5 km / 17.1 mi Subic Bay - 32.3 km / 20.1 mi Baloy Beach - 35.8 km / 22.3 mi Inflatable Island - 38 km / 23.6 mi Ramon Magsaysay Technological University - 40.1 km / 24.9 mi ACE Medical Center Baypointe - 40.2 km / 25 mi Zambales Provincial Capitol - 40.3 km / 25 mi Boardwalk - 40.4 km / 25.1 mi SBMA Park - 40.8 km / 25.3 mi Harbor Point Mall - 41.1 km / 25.5 mi The nearest major airport is Olongapo (SFS-Subic Bay) - 50 km / 31.1 mi location - With a stay at Liwa-Liw Beach Villas &amp; Dome Glamping in San Felipe, you'll be 20.1 mi (32.3 km) from Subic Bay and 7.8 mi (12.6 km) from Church of Christ. This guesthouse is 8.7 mi (14 km) from Pundaquit Falls and 9 mi (14.6 km) from San Miguel Beach. headline - In San Felipe</t>
  </si>
  <si>
    <t>Le Quvoh Beachfront Resort</t>
  </si>
  <si>
    <t>https://www.google.com/maps/place/Brandenburg+Resort/data=!4m11!3m10!1s0x3395d4a834914b39:0x172121ea0b91ab4a!5m3!1s2026-03-01!4m1!1i2!8m2!3d15.0816534!4d120.0599667!16s%2Fg%2F12hlbp4l4!19sChIJOUuRNKjUlTMRSquRC-ohIRc?authuser=0&amp;hl=en&amp;rclk=1</t>
  </si>
  <si>
    <t>15.0816534, 120.0599667</t>
  </si>
  <si>
    <t>Luna and Sol Beach Resort</t>
  </si>
  <si>
    <t>https://www.google.com/maps/place/Ambay+Botolan+Beach+Resort/data=!4m11!3m10!1s0x33942f996aaaaaab:0x1926aabc2f2521c1!5m3!1s2026-03-01!4m1!1i2!8m2!3d15.2368245!4d120.0111837!16s%2Fg%2F1hc49d7fm!19sChIJq6qqapkvlDMRwSElL7yqJhk?authuser=0&amp;hl=en&amp;rclk=1</t>
  </si>
  <si>
    <t>15.2368245, 120.0111837</t>
  </si>
  <si>
    <t>Located in Zambales, a few steps from San Felipe Beach, Luna and Sol Beach Resort provides accommodations with free bikes, free private parking, a garden and a restaurant. Providing a bar, the property is located within 26 miles of Harbor Point.</t>
  </si>
  <si>
    <t>Kenjul Beach Resort Zambales Botolan</t>
  </si>
  <si>
    <t>www.skyscanner.com.ph/hotel_deeplink/4.0/PH/en-US/PHP/h_h1/223872881/2026-03-02/2026-03-03/hotel/hotel/hotels?legacy_provider_id=927111&amp;rooms=1&amp;closed_user_group=mobile&amp;hb_data=evU3aaP3SXW1TRv-3S7_kx5BDoYMczAXu_UchorL7b7T1n0JorBwQqdmPgIO-wZs64Iojh9YldYT3jw2vZOZ0yfpb_stC9i_E7TN_caV1zebbct4voQw5rnNJZh_tgSG0qayk3RPd7HeZhkulmJkS6GoTrkttOubkShuKrItmMakFa0YFW6I81AzGHXDXBzbMx8SIJ_b70vIUlMQICGIZo3WvMp8H0y8h_0NMRdf-7qMRWL5-6a1IK8-RMaS3hSW_-WkNP2HphV-Lk59ka_yArHC9gE%3D&amp;q_datetime_utc=2026-03-02T00%3A39%3A33&amp;ticket_price=19800&amp;quote_id=-6321366646021328566&amp;utid_state=1&amp;channel=iphone&amp;price_without_closed_user_group=22000&amp;tm_place_name=Botolan&amp;deeplink_data=eyJmaWVsZHMiOnsic2lnbmF0dXJlIjoiZDAxZGZlNmVhN2RiYWVjMWUxNTRjNjVmZDhlYTlmNGUifSwidXJsIjoiaHR0cHM6Ly9waC5ob3RlbHMuY29tL0hvdGVsLVNlYXJjaD9tcGQ9UEhQJnRwaWQ9MzIxNCZtcGU9MTc3MjQxMTg2NiZlbmREYXRlPTIwMjYtMDMtMDMmYWR1bHRzPTEmbXBuPTMyNDkwNzAyMCZtcG09MjQmbXBwPTEmbG9jYWxlPWVuX1BIJm1wbz1FQyZjaGlkPWIzOGRiYjEyLWY3Y2MtNGMwYS1iZjM0LTZiODI4N2ZmOTI3YiZtcHE9MTk4MDAuMDAmZWFwaWQ9NDQmbWN0Yz0zJmN1cnJlbmN5PVBIUCZyYXRlcGxhbmlkPTM5NjE0ODQ3MCZzZWxlY3RlZD0xMDYwNjIyOTQmc3RhcnREYXRlPTIwMjYtMDMtMDImbXBiPTE4MDAuMDAmbXBhPTE4MDAwLjAwIn0%3D&amp;utid=b1b2991b-34c0-2e99-18ad-bb0a57f8fb00&amp;tm_stars=0&amp;client_id=skyscanner_app&amp;redirect_delay=1000&amp;price_policy=2&amp;pre_redirect_id=85043d86-8269-5657-9dbf-388843698154&amp;tm_city_code&amp;max_price=19807&amp;guests=1&amp;request_id=85043d86-8269-5657-9dbf-388843698154&amp;tm_country_code=PH</t>
  </si>
  <si>
    <t>15.045698, 120.058984</t>
  </si>
  <si>
    <t>Beneg, Zambales, Central Luzon, Philippines</t>
  </si>
  <si>
    <t>Located in Botolan, this vacation home is in the historical district and on a private beach. The area's natural beauty can be seen at Masinloc Oyon Bay Marine Reserve and Lubong-Nangoloan Falls. 
Just a short distance from the boardwalk/promenade, this beach vacation home lets you experience it all. With convenient onsite parking, you'll be ready to make the 7-minute drive to Zambales Provincial Capitol or the 31-minute drive to Coto Waterfalls. Spend some time at the private beach (enjoy the free cabanas!), relax by the outdoor pool, or sip a drink in the outdoor entertainment area of this vacation home, which also features a garden. For a change of scenery, come inside and enjoy the free WiFi. As you settle into this 2-bedroom rental, you'll find a charcoal grill, firewood,and coworking spaces. The kitchen is equipped with a stovetop, a refrigerator, and a dishwasher, as well as a rice cooker.</t>
  </si>
  <si>
    <t>Enzo's Hideaway Resort</t>
  </si>
  <si>
    <t>https://www.google.com/maps/place/Kenjul+Beach+Resort+Zambales+Botolan/data=!4m11!3m10!1s0x33942510518864dd:0x608e7dedfc2f3c2b!5m3!1s2026-03-01!4m1!1i2!8m2!3d15.2839358!4d120.0013125!16s%2Fg%2F11vsymr3zl!19sChIJ3WSIURAllDMRKzwv_O19jmA?authuser=0&amp;hl=en&amp;rclk=1</t>
  </si>
  <si>
    <t>15.2839358, 120.0013125</t>
  </si>
  <si>
    <t>www.skyscanner.com.ph/hotel_deeplink/4.0/PH/en-US/PHP/h_h1/223872881/2026-03-02/2026-03-03/hotel/hotel/hotels?legacy_provider_id=927111&amp;rooms=1&amp;closed_user_group=mobile&amp;hb_data=2-bufVhzVpGE4U343SDdop8JAj-TKru6hxI2D5ZjxFjlDV7K0Sg_G1QnVoGpltozK0p0bnSvLamVDYXLp0kv8f7w_cqEoegK4cdn_18LZ75jH3cO79rr6VGTbjOIxQ7FPXLyvpmnb3IAvNCkqe73AkWj4k_ajK1lqbgTv3D81IYc-mIJIIYyjiIasGDRtE46_vMfLAHatUnhO4GhugoaMWEHdNPgSizUicedy9uCqBNDlG83KtYMguRhffh0n7mxcmTaiKSUcGWn2sJi9aI8B4Gm880%3D&amp;q_datetime_utc=2026-03-02T00%3A39%3A40&amp;ticket_price=19800&amp;quote_id=-6321366646021328566&amp;utid_state=1&amp;channel=iphone&amp;price_without_closed_user_group=22000&amp;tm_place_name=Botolan&amp;deeplink_data=eyJmaWVsZHMiOnsic2lnbmF0dXJlIjoiZDAxZGZlNmVhN2RiYWVjMWUxNTRjNjVmZDhlYTlmNGUifSwidXJsIjoiaHR0cHM6Ly9waC5ob3RlbHMuY29tL0hvdGVsLVNlYXJjaD9tcGQ9UEhQJnRwaWQ9MzIxNCZtcGU9MTc3MjQxMTg2NiZlbmREYXRlPTIwMjYtMDMtMDMmYWR1bHRzPTEmbXBuPTMyNDkwNzAyMCZtcG09MjQmbXBwPTEmbG9jYWxlPWVuX1BIJm1wbz1FQyZjaGlkPWIzOGRiYjEyLWY3Y2MtNGMwYS1iZjM0LTZiODI4N2ZmOTI3YiZtcHE9MTk4MDAuMDAmZWFwaWQ9NDQmbWN0Yz0zJmN1cnJlbmN5PVBIUCZyYXRlcGxhbmlkPTM5NjE0ODQ3MCZzZWxlY3RlZD0xMDYwNjIyOTQmc3RhcnREYXRlPTIwMjYtMDMtMDImbXBiPTE4MDAuMDAmbXBhPTE4MDAwLjAwIn0%3D&amp;utid=1b0d96a2-f684-4a9a-be46-74a28c512c6b&amp;tm_stars=0&amp;client_id=skyscanner_app&amp;redirect_delay=1000&amp;price_policy=2&amp;pre_redirect_id=8d9baee9-a0a1-dab4-1ce6-74418c9e8c42&amp;tm_city_code&amp;max_price=19807&amp;guests=1&amp;request_id=8d9baee9-a0a1-dab4-1ce6-74418c9e8c42&amp;tm_country_code=PH</t>
  </si>
  <si>
    <t>15.2838373, 120.0060073</t>
  </si>
  <si>
    <t>Montecruz Beach Resort</t>
  </si>
  <si>
    <t>https://www.google.com/maps/place/Odyssea+Beach+Resort/data=!4m11!3m10!1s0x3395d329c996f9b3:0x4a66fe1962bcdc3f!5m3!1s2026-03-01!4m1!1i2!8m2!3d15.049734!4d120.0598453!16s%2Fg%2F11p_6ggzbx!19sChIJs_mWySnTlTMRP9y8Yhn-Zko?authuser=0&amp;hl=en&amp;rclk=1</t>
  </si>
  <si>
    <t>15.049734, 120.0598453</t>
  </si>
  <si>
    <t>Odyssea Beach Resort</t>
  </si>
  <si>
    <t>www.skyscanner.com.ph/hotel_deeplink/4.0/PH/en-US/PHP/h_bc/222206622/2026-03-05/2026-03-06/hotel/hotel/hotels?legacy_provider_id=13&amp;rooms=1&amp;closed_user_group=apps&amp;hb_data=x23BvYLLus-a1KDyN5Pnslc2-0BbMzTjZ_3crdwo0olD--zGATbIqbIORr4l94AMe69u-RE8V6gwHVt1G2E7MIutc9zmEaSq8vfxlym1Ilf2igTAEiQ2PnGaKsSAmlIQUe6rrLHUWJH7zsXIvZJHFa7ipYGwtGzuT_FqXA4-EUKNVko8YNZG8k8ZAIPueaxA7_SQUK0BK_0o1O0Xp95eH4ptnWfwoYSi0veOyu_3msqNHnzOnQLLLAde1ivKOZ64XQ5SC-ennTVutzmku--khoeEE8Wq6oOpZr0bQsNrEaW0hszlAP7JTc1lSDTUNNtx39h2peTYt1IuugarlnPEfsq9yZxInj5IwptUJ3i2Slyim2oXQR-JkK7qzRAKTlwkVwCmqphYKzxWrlHbuOAJFN4C3OLlb7Ne2MIGIPOYfzE4UTIy&amp;q_datetime_utc=2026-03-05T14%3A32%3A35&amp;ticket_price=12600&amp;quote_id=-6619002102459927726&amp;utid_state=1&amp;channel=iphone&amp;price_without_closed_user_group=15075&amp;tm_place_name=Mindoro&amp;deeplink_data=eyJmaWVsZHMiOnsic2lnbmF0dXJlIjoiNjU2YzkwNmVkZDkyMTAyZjA2MjRmNDIzYWQxZDkxMmEiLCJibG9ja19pZCI6IjEzNzYyMTQ5MDFfNDA5NzUzOTQ2XzEyXzBfMCJ9fQ%3D%3D&amp;utid=711be602-014d-c4ca-dc32-bcde13ad323d&amp;tm_stars=0&amp;client_id=skyscanner_app&amp;price_policy=2&amp;pre_redirect_id=f6eadda3-02ef-8089-978c-8739e6a7df2e&amp;tm_city_code&amp;max_price=12600&amp;guests=1&amp;request_id=f6eadda3-02ef-8089-978c-8739e6a7df2e&amp;tm_country_code=PH</t>
  </si>
  <si>
    <t>15.0227246, 120.078161</t>
  </si>
  <si>
    <t>Located in San Felipe, a 8-minute walk from San Felipe Beach, Odyssea Beach Resort has accommodations with an outdoor swimming pool, free private parking and a bar.</t>
  </si>
  <si>
    <t>Camp Rofelio Surfing Beach Resort</t>
  </si>
  <si>
    <t>https://www.google.com/maps/place/15+Degrees+North+Commune/data=!4m11!3m10!1s0x3395d35479b2343b:0x35f6adb1edf2401a!5m3!1s2026-03-01!4m1!1i2!8m2!3d15.0528834!4d120.0594773!16s%2Fg%2F11j4nch4jk!19sChIJOzSyeVTTlTMRGkDy7bGt9jU?authuser=0&amp;hl=en&amp;rclk=1</t>
  </si>
  <si>
    <t>15.0528834, 120.0594773</t>
  </si>
  <si>
    <t>When you stay at Camp Rofelio Surfing Beach Resort in San Felipe, you'll be on the beach and 8 minutes by car from Lubong-Nangoloan Falls. This beach hotel is 21 mi (33.9 km) from Subic Bay and 8.8 mi (14.2 km) from Church of Christ.
Pamper yourself with onsite massages or take in the view from a terrace. Additional features at this hotel include complimentary wireless internet access, concierge services, and a television in a common area.
You can enjoy a meal at the restaurant serving the guests of Camp Rofelio Surfing Beach Resort, or stop in at the snack bar/deli. Mingle with other guests at the complimentary reception, held daily. Unwind at the end of the day with a drink at the bar/lounge or the beach bar. Local cuisine breakfasts are available daily from 6:00 AM to 9:00 AM for a fee.
Featured amenities include a 24-hour front desk, a safe deposit box at the front desk, and refrigerator in a common area. Free self parking is available onsite.
Make yourself at home in one of the 25 air-conditioned guestrooms. Bathrooms with showers are provided.</t>
  </si>
  <si>
    <t>House of Espito</t>
  </si>
  <si>
    <t>https://www.google.com/maps/place/Samu+Beach+Resort/data=!4m11!3m10!1s0x3395d32eb6bc742b:0x86c1e2ef5b1a95bc!5m3!1s2026-03-01!4m1!1i2!8m2!3d15.0078571!4d120.0655402!16s%2Fg%2F11ghfv2pzz!19sChIJK3S8ti7TlTMRvJUaW-_iwYY?authuser=0&amp;hl=en&amp;rclk=1</t>
  </si>
  <si>
    <t>15.0078571, 120.0655402</t>
  </si>
  <si>
    <t>Ragsak Kamp Beach Resort</t>
  </si>
  <si>
    <t>https://www.google.com/maps/place/NSCC+Casa+De+Vigan/data=!4m11!3m10!1s0x338e6575c100bac3:0x1bd9fea9112705ee!5m3!1s2026-03-01!4m1!1i2!8m2!3d17.572394!4d120.388041!16s%2Fg%2F11wwmkyyry!19sChIJw7oAwXVljjMR7gUnEan-2Rs?authuser=0&amp;hl=en&amp;rclk=1</t>
  </si>
  <si>
    <t>www.skyscanner.com.ph/hotel_deeplink/4.0/PH/en-US/PHP/h_ad/218529661/2026-03-05/2026-03-06/hotel/hotel/hotels?legacy_provider_id=22&amp;rooms=1&amp;closed_user_group=general&amp;hb_data=Vnfw07BFmuqluXNDlvMqva_nWzJDaPAR1TnNCzrJcePkdn20ZVnJX1mFu5bNLdqoLAcvcH3FIKqhGWV4H6JnrdUwDBzLPV70_T3ZE8vN4wv6jbv8e_fuFjBQVmTbrzZ3jJBekWQXfVtd3s2Gf9BQHEfelgqgE5EsEFr7cbAmo03XRPSz3ob6mWvoFmZppN-Ez8LXCgPxabASjB-wFL3rCaAgZThmO7a7oe3IWJticw0SlmVQWDfyLpWlfFSjEI2GqO7tlfIC1aR8WTvLX37fVA68rhU6UxIJJCipYg6TFiemktNy9kIh_3KZTGkrXqcR0UOm_mWjccWe6cvZyaImlAtIVsxmedL38qfBo8h2uU2vc8T4Ze5yhU02q0zwoyxFwBYQNdMKsv9-zgvROehPW6qIvWr1DU4YPJvM7Cpgol3j&amp;q_datetime_utc=2026-03-05T14%3A32%3A42&amp;ticket_price=3931&amp;quote_id=-405100428335343659&amp;utid_state=1&amp;channel=iphone&amp;price_without_closed_user_group=8218&amp;tm_place_name=Vigan&amp;deeplink_data=eyJmaWVsZHMiOnsic2lnbmF0dXJlIjoiMTU1MDAyNmIwOGRhOWE0ZDc2MDc1OWVlMTlkYWU4MDkifSwidXJsIjoiaHR0cHM6Ly93d3cuYWdvZGEuY29tL3BhcnRuZXJzL3BhcnRuZXJzZWFyY2guYXNweD9jaWQ9MTg0NjM4MyZoaWQ9NTA1NTA0ODMmY3VycmVuY3k9UEhQJmNoZWNraW49MjAyNi0wMy0wNSZjaGVja291dD0yMDI2LTAzLTA2Jk51bWJlcm9mQWR1bHRzPTEmTnVtYmVyb2ZDaGlsZHJlbj0wJlJvb21zPTEmbWNpZD0zMzImbWFzdGVyUm9vbUlkPTc5NTA5Mjk1OSZtcHQ9V0hOblkzVlJUbmREU0hadFJFWkxTbkIzYUdSbE9FaHRRa05FVkhCblozaFljRFIxYlZZeGVFaENPR2REVG0xUk9HZFRTMk54TmxjeWNGVXlSbTh5WkUxelVraE9hV2hqWVZZd2EycEJQVDAmVG90YWxQcmljZT0zOTMxLjA4JlRvdGFsVGF4PTQ1NC40NyZUb3RhbEZlZT0zMzEuNzUmVG90YWxTdXJjaGFyZ2U9MCZtY3VyPVBIUCJ9&amp;utid=502671a1-e1ce-9660-9574-9ab0da6baa12&amp;tm_stars=3&amp;client_id=skyscanner_app&amp;price_policy=2&amp;pre_redirect_id=72e6d481-a17c-bfcb-e657-4018e4ad1c8c&amp;tm_city_code=VGNP&amp;max_price=7423&amp;guests=1&amp;request_id=72e6d481-a17c-bfcb-e657-4018e4ad1c8c&amp;tm_country_code=PH</t>
  </si>
  <si>
    <t>www.skyscanner.com.ph/hotel_deeplink/4.0/PH/en-US/PHP/h_fd/143497598/2026-03-05/2026-03-06/hotel/hotel/hotels?legacy_provider_id=927050&amp;rooms=1&amp;closed_user_group=general&amp;hb_data=pEtMX7e6mQqFORKwbQXD6UT359vSq6-zJoX8Fz1r-ze-gv7nFbBfwAq5wKYABDl4wGGUWbRC4MGc6ZneEnRVPw7G-ShTmsLo2qrcZ4hwgrE2D5UynG9Uyg1JgmAQSMZp6lStb4UtFnv0zfY7u0QFpic1lGm5gq3bWPRTYryAkzc0u2-nSRI1mr56GehE1Fg17ywa1g5Xgy-9ZrYfOjL7XX_-BkoqHBNySxHGANnAoOz-J09p2Przk2kcUFyEnQLd909nGN-qa0v19mMzXxbFt6ErhoVg8Imly7YDt4URkesHnGxHTy5xsCZIP0UDs5rJC43ga9Ub9ecGCEnKX6nadEqSFWlnePSNsmlQEUT5vsPYcuScsPch9ijSpWs886e8G-UX6M2fGpVQRfPXKxeJWwupntQDZFEuus1skxGwxOqL1A%3D%3D&amp;q_datetime_utc=2026-03-05T14%3A32%3A42&amp;ticket_price=1702&amp;quote_id=-1387118374267756323&amp;utid_state=1&amp;channel=iphone&amp;price_without_closed_user_group=6550&amp;tm_place_name=Vigan&amp;deeplink_data=eyJmaWVsZHMiOnsic2lnbmF0dXJlIjoiYjRiMzQwMWU4NGFiMDEzNzRiZTAzOTMyYzMxOTQ4MDUifSwidXJsIjoiaHR0cHM6Ly9kZWFscy52aW8uY29tP3NpZz01ZGNiNGNhN2ViMWNiMjE5ZmU2MzZkZmQxZjQxZjJlMzhhYTI0NGExZDJjZjAyNDI1MzE3M2JhZDA0NzkzNTc5MzYzOTM1MzAzOTM1MzkzMTM1JnNpZy1pc3M9bWV0YSZ0dXJsPWh0dHBzJTNBJTJGJTJGdmlvLmNvbSUyRkhvdGVsJTJGU2VhcmNoJTNGY2hlY2tJbiUzRDIwMjYtMDMtMDUlMjZjaGVja091dCUzRDIwMjYtMDMtMDYlMjZjdXJyZW5jeSUzRFBIUCUyNmVwdiUzRE1TNHklMjZlc2QlM0RpMkdMVjVGckhvNEQwdURqRGR5UVN4cFBmeUlnZmF1MEFaTDJQVHJxaUFsbXdZRFhwS1VCbWI3RHJQSVE0MUJJWkM4VFdDNC1YMmRVMjYxTDhUZUlRNEx2dEo4VUplOV9NM0E4bHdBTE1yOXhxOFdPTW11b2J3JTI1M0QlMjUzRCUyNmZvcmNlQ3VycmVuY3lDaGFuZ2UlM0QxJTI2Zm9yY2VMYW5ndWFnZUNoYW5nZSUzRDElMjZob3RlbElkJTNEMjAxNTk3MiUyNmxhYmVsJTNEc3JjJTI1M0Rza3lzY2FubmVyJTI1MjZ1Y291bnRyeSUyNTNEUEglMjUyNnVkZXZpY2UlMjUzRG1vYmlsZSUyNTI2aG90ZWwlMjUzRDIwMTU5NzIlMjUyNmRheSUyNTNENSUyNTI2bW9udGglMjUzRDAzJTI1MjZ5ZWFyJTI1M0QyMDI2JTI1MjZsb3MlMjUzRDElMjUyNm9mZmVyaWQlMjUzRG9aTmZnTjJpWVNPQSUyNTI2cHJpY2UlMjUzRDE3MDEuODklMjUyNmN1cnJlbmN5JTI1M0RQSFAlMjUyNnVzZXJsYW5nJTI1M0RlbiUyNTI2X3RoJTI1M0Q1OWMwZmYyNTE1NjUwZGIzYTM5NTUyOGE2ZDFiMDE4Mzc2MDQ5ZWRhMzBhZWFjOWMlMjUyNmR0cyUyNTNEMTc3MjcyMDIyOSUyNTI2b2x1dCUyNTNEMTc3MjcyMDIyNiUyNTI2Y2FuUGF5TGF0ZXIlMjUzRGZhbHNlJTI1MjZyZXF1ZXN0VXNlckdyb3VwJTI1M0QlMjUyNm9mZmVyVXNlckdyb3VwJTI1M0RwdWJsaWMlMjZsYW5nJTNEZW4lMjZvdGklM0RBNWpsN25VRXVhbyUyNnByZWZlcnJlZFJhdGUlM0QxNzAxLjg5JTI2cHJvZmlsZSUzRHIyZDJtNzNrbjglMjZyb29tcyUzRDElMjZ1c2VyQ291bnRyeSUzRFBIJTI2dXRtX2NhbXBhaWduJTNEc2t5c2Nhbm5lciUyNnV0bV9tZWRpdW0lM0RjcGMlMjZ1dG1fc291cmNlJTNEc2t5c2Nhbm5lciJ9&amp;utid=7f094a5a-3105-5ce1-2775-cd65a8efc27a&amp;tm_stars=3&amp;client_id=skyscanner_app&amp;price_policy=2&amp;pre_redirect_id=08c0bcd1-0781-1e8a-276c-6e873348bff5&amp;tm_city_code=VGNP&amp;max_price=5025&amp;guests=1&amp;request_id=08c0bcd1-0781-1e8a-276c-6e873348bff5&amp;tm_country_code=PH</t>
  </si>
  <si>
    <t>www.skyscanner.com.ph/hotel_deeplink/4.0/PH/en-US/PHP/h_ad/160161139/2026-03-02/2026-03-03/hotel/hotel/hotels?legacy_provider_id=22&amp;rooms=1&amp;closed_user_group=general&amp;hb_data=ZYsoEiBV5o8fsvfa33uXCuY7osQHMWoPi-v_HfsRFEdanqFYDc0Wggv5pXUY_MKoirIewhYklZ7YYu3uHHos2KBZCv7jbTsZzGgevBZ-QRKLyvr_bdZbb-zu1R5t_m0pYJrW1NZtDCThaPEDU44-zC2-Q-2aw1d7AsXyQzoFX2aOvM7MKHqH81iq2mZKKCUeZ1sLQ78Prtyvvn16Hplg7jf-971G7Uxiq8CXN1Il0yoIotLintJHE3zK0ssNG1Nvi3oTJVz_EGjx3UHQH3nkx8Ew1v0rdrOIlC2Sd4cRB5mbTIlCN8CcMTosylrJhKbrb8TqFUKUv_Zzfc-RSoJLeJe009Cjmcc1xmKdLZQwwKulx5V_LW0EGwuQg-h_Y3eufTNEfMnykA7OfZDn0c2_Q1NffuAKx7zwry0VTCwT6KKJ&amp;q_datetime_utc=2026-03-02T00%3A40%3A01&amp;ticket_price=990&amp;quote_id=-5442005147725382648&amp;utid_state=1&amp;channel=iphone&amp;price_without_closed_user_group=1189&amp;tm_place_name=Bantay&amp;deeplink_data=eyJmaWVsZHMiOnsic2lnbmF0dXJlIjoiZTEzMmUyM2JhYjI4ZDIwMDlmZTE5NGFiZTIwZmQ4YjgifSwidXJsIjoiaHR0cHM6Ly93d3cuYWdvZGEuY29tL3BhcnRuZXJzL3BhcnRuZXJzZWFyY2guYXNweD9jaWQ9MTg0NjM4MyZoaWQ9MTUzNjc2ODcmY3VycmVuY3k9UEhQJmNoZWNraW49MjAyNi0wMy0wMiZjaGVja291dD0yMDI2LTAzLTAzJk51bWJlcm9mQWR1bHRzPTEmTnVtYmVyb2ZDaGlsZHJlbj0wJlJvb21zPTEmbWNpZD0yNzk4MiZtYXN0ZXJSb29tSWQ9NDY2MjY2MDg5Jm1wdD1WMjR3VEZCV1NsWjVRbWRpUVVsR2NIVm9ZbE41T0VWS2JqWnFOR1paUmtOYVdqazBZMVFyYzBsWVdqQXdkVk0wZFU5dFEwYzBjMXBVVm5WS2JXcGthRFZFY2tjeGREVjFjV3BhUTBaM1BUMCZUb3RhbFByaWNlPTk4OS44MiZUb3RhbFRheD0xMTQuMjgmVG90YWxGZWU9ODMuNjkmVG90YWxTdXJjaGFyZ2U9MCZtY3VyPVBIUCJ9&amp;utid=c681b2d1-b07f-dff1-02a0-b5d84ae51130&amp;tm_stars=2&amp;client_id=skyscanner_app&amp;redirect_delay=1000&amp;price_policy=2&amp;pre_redirect_id=e3d1700d-2f4a-4c46-42bc-498975b71af7&amp;tm_city_code&amp;max_price=2802&amp;guests=1&amp;request_id=e3d1700d-2f4a-4c46-42bc-498975b71af7&amp;tm_country_code=PH</t>
  </si>
  <si>
    <t>www.skyscanner.com.ph/hotel_deeplink/4.0/PH/en-US/PHP/h_h1/130071026/2026-03-05/2026-03-06/hotel/hotel/hotels?legacy_provider_id=927111&amp;rooms=1&amp;closed_user_group=mobile&amp;hb_data=gO0X0SnWx3YHy3IWjMVJo9UCS2jH6JycozB6cdLgop_iwp9QzDkJaBAQFmHmW9bdAK0Fi91x-vaYPBv7RJiEKcs3wtSMf1TddEhMlFnBQwPBbgXQhNwhYoOL_MVsoOdu2vllQRlDK3IOZo8lBfd5g-ViN8ckqOULZj5vaW_QOnrmVI6sxZqJNobgqqwNmXTM6VZrOYZX3Y2m-piM2pkHg-mYD8WDPzLqH4bq6Gts0KvVgKBCBsEC1ZTt3dMreCvMiM0cetHeAu8e4pfRKKeJunBhbAo%3D&amp;q_datetime_utc=2026-03-05T14%3A32%3A43&amp;ticket_price=3690&amp;quote_id=-1829539360180921367&amp;utid_state=1&amp;channel=iphone&amp;price_without_closed_user_group=4100&amp;tm_place_name=Vigan&amp;deeplink_data=eyJmaWVsZHMiOnsic2lnbmF0dXJlIjoiNmVlYmY5YmMyYzVlNWQ1OTI0MGFiYzBjODE2M2VkYWUifSwidXJsIjoiaHR0cHM6Ly9waC5ob3RlbHMuY29tL0hvdGVsLVNlYXJjaD90cGlkPTMyMTQmbXBlPTE3NzI3MjAyMjYmZW5kRGF0ZT0yMDI2LTAzLTA2JmFkdWx0cz0xJmxvY2FsZT1lbl9QSCZjaGlkPWFjZGUxMGIyLTI5MTMtNGU0Mi05MjM5LWU0NDNmMzdlYTJlNSZlYXBpZD00NCZtY3RjPTMmc3RhcnREYXRlPTIwMjYtMDMtMDUmbXBkPVBIUCZtcG49MjAyMzQ0OTk0JmN1cnJlbmN5PVBIUCZyYXRlcGxhbmlkPTIxMjA3ODg2NiZtcG09MjQmbXBwPTEmbXBvPUVDJnNlbGVjdGVkPTIxNTUzNTg4Jm1wYj0zOTUuMzYmbXBxPTMyOTQuNjQmbXBhPTMyOTQuNjQifQ%3D%3D&amp;utid=355b7679-ebf5-35d0-6ebb-bc2799e978ed&amp;tm_stars=3&amp;client_id=skyscanner_app&amp;price_policy=2&amp;pre_redirect_id=852ce491-a38d-be5e-c47b-796dcb564e6f&amp;tm_city_code=VGNP&amp;max_price=5207&amp;guests=1&amp;request_id=852ce491-a38d-be5e-c47b-796dcb564e6f&amp;tm_country_code=PH</t>
  </si>
  <si>
    <t>www.skyscanner.com.ph/hotel_deeplink/4.0/PH/en-US/PHP/h_ct/200674158/2026-03-05/2026-03-06/hotel/hotel/hotels?legacy_provider_id=31&amp;rooms=1&amp;closed_user_group=general&amp;hb_data=7140N5tPwIAktWlvKGyyx14DSlG-SA9tdnn5ezbNPC3RioflRddG9XvZkYXeaJzQEJmhbi-BGa-WsjaEzWba4QVvj1FYfNQOQR9cyqYtlFzfWhoIdn7KUog1X5FEzYmBV03lvWUwylkcCYBWCFh4tWKrawtvmYKY3lkEQAi190saO0-PQ2gWW5oh2IfkvvErj9_trocMg6tCfOoBrbB8pUCHlnX7lWlP9oul48S51Mzx1Q8LLKVCzi7wA8djxYmPT2imRCbWNY7lSgo9cTXndWuOpnqtWpEfbPbxfTz3jciKOJ8StNp4dIp5xKrDoJMpkViP0Fksgw3rUmRzr_1g-2J7iuFqRHlncD_NyQXit0thMVRPTc-uQrU5pjn7xgwP0tC8OSX-6OdGTEtO_0YBmD-EmAa55fGrc-M3PQz5qQ%3D%3D&amp;q_datetime_utc=2026-03-05T14%3A32%3A42&amp;ticket_price=1682&amp;quote_id=-3865738425171644991&amp;utid_state=1&amp;channel=iphone&amp;price_without_closed_user_group=4890&amp;tm_place_name=Vigan&amp;deeplink_data=eyJmaWVsZHMiOnsic2lnbmF0dXJlIjoiNTkwNTg1NTg3ZTI4N2FhZGU2Y2YzYWU3ODM0ZWZjMTgifSwidXJsIjoiaHR0cHM6Ly9waC50cmlwLmNvbS9ob3RlbHMvcmVkaXJlY3Q%2FaG90ZWxpZD00ODA3MzAyOSZjaXR5PTU5NzU3JkFsbGlhbmNlaWQ9MTI2MDcmc2lkPTg4ODgzMiZjaGVja2luPTIwMjYtMDMtMDUmY2hlY2tvdXQ9MjAyNi0wMy0wNiZzaG9wcGluZ2lkPTFmNWJhMzM2OTZlMzQ4MGU4YzBiNjExOGRiMTVlMDE3JmFkdWx0PTEmY2hpbGRyZW49MCZhZ2VzPSZsYW5ndWFnZT1lbnBoJmxvY2FsZT1lbl9QSCZyb29taWQ9MTcyNjUxNjE3NyZzd2lkPTAmcGF5PVBQJmZndD0xJmNybj0xJmN1cnI9UEhQJndrcD0xJnN0YW5kPUg0c0lBQUFBQUFBQV93RDRBQWZfQ2wwS0FoZ0JFZ1FJQVJBQUdsRUkwWmVpdHdZWUFEQUFPUHNSbUFIRmt2WVdxQUVBdUFFRHdBRUEwUUdGNjFHNEhscVdRT0VCU09GNkZLNUlta0RvQWR6MXJvSUNpQUlnaVFSbVptWm1adVlnUUtBRUFLRUYxNk53UFlxc29VQWFJREZtTldKaE16TTJPVFpsTXpRNE1HVTRZekJpTmpFeE9HUmlNVFZsTURFM0lBUW80cUNtelFaSUFWSUdNR0kyWVRnM1dod0tBMUJJVUJGSEEzZ0xKQ2ktUHhvRFVFaFFJVWNEZUFza0tMNF9ZZ1ZsYmw5UVNHaThGSEFCZUFDS0FRZElBWGdBeUFFQnFnRUE4Z0VpTVdZMVltRXpNelk1Tm1Vek5EZ3daVGhqTUdJMk1URTRaR0l4TldVd01UZGZNcElDQVRTYUFnQUFBQURfX3dFQUFQX19uVjA2MHZnQUFBQSJ9&amp;utid=9862a53f-975c-4713-5bee-909be038930b&amp;tm_stars=1&amp;client_id=skyscanner_app&amp;price_policy=2&amp;pre_redirect_id=00f89806-fc07-f1d8-85cc-f0a34807d90e&amp;tm_city_code=VGNP&amp;max_price=2965&amp;guests=1&amp;request_id=00f89806-fc07-f1d8-85cc-f0a34807d90e&amp;tm_country_code=PH</t>
  </si>
  <si>
    <t>www.skyscanner.com.ph/hotel_deeplink/4.0/PH/en-US/PHP/h_ad/143497598/2026-03-05/2026-03-06/hotel/hotel/hotels?legacy_provider_id=22&amp;rooms=1&amp;closed_user_group=general&amp;hb_data=nWeeohbppnHuQYwWTg7i6daF8ptmdOMyLvTBP6VPkOmIklvAoeSq2WXAZfwKDB92_UZJ4NO1R_MabE0iEGTXRJMe3CwTBy-dHP42JzYOrcCSTJb3LnOO8xITfI5RmjJNRLCJhqy3UQdWa26ggfwKfbMeGg46eeQOxxVegPxeymqCtD_o4VvDw4nGVLUZqzi2Q-ybF1ixOGXzIcxMHTVGLoXJF_smdszfHsFqVkoGjJffLuuDIm8Ca_-wa0GP6QwVEKYMQ_kt5cbqor0qEA3mGFlanPkVPTY00mg62JhwhC09Xaa--ROEKHBJzhPjTEMxzZO0ns1s9--CoSuKZ-lTtE9CCyc8q7gu9jGuidGv5i2LDyk6AtnQMDq1enf6GtcwsQzUTfUWn3sQ4hU9b4xyeyWOpY8WrAx1UJQpiXsqRPmm&amp;q_datetime_utc=2026-03-05T14%3A33%3A54&amp;ticket_price=1628&amp;quote_id=-161144430302957539&amp;utid_state=1&amp;channel=iphone&amp;price_without_closed_user_group=3250&amp;tm_place_name=Vigan&amp;deeplink_data=eyJmaWVsZHMiOnsic2lnbmF0dXJlIjoiZmVmZTFiMzI3MDkxOTEwM2EwOGQ1ZmI5M2NiNmUzOTcifSwidXJsIjoiaHR0cHM6Ly93d3cuYWdvZGEuY29tL3BhcnRuZXJzL3BhcnRuZXJzZWFyY2guYXNweD9jaWQ9MTg0NjM4MyZoaWQ9NDA5MzgzJmN1cnJlbmN5PVBIUCZjaGVja2luPTIwMjYtMDMtMDUmY2hlY2tvdXQ9MjAyNi0wMy0wNiZOdW1iZXJvZkFkdWx0cz0xJk51bWJlcm9mQ2hpbGRyZW49MCZSb29tcz0xJm1jaWQ9MzMyJm1hc3RlclJvb21JZD0zMzQ2NTgzJm1wdD1Wak5rZDJwMGJrdElkME16YjNCdWRsWkxWVGRoZVV4U1QweEphRmQyUm1GVU1ubGxUaTlpVUZGeFYyazBUemxWZEZNd1FtSlFZVGt4ZGk5Sloya3pkR3RhVDBOMU0wOVZVbTF4WWpGcVRUMCZUb3RhbFByaWNlPTE2MjguMzImVG90YWxUYXg9MTUyLjgwJlRvdGFsRmVlPTE0MC44MyZUb3RhbFN1cmNoYXJnZT0wJm1jdXI9UEhQIn0%3D&amp;utid=df0d0af7-41a4-ec46-8116-e4087ef8ab5e&amp;tm_stars=3&amp;client_id=skyscanner_app&amp;price_policy=2&amp;pre_redirect_id=2348ef13-eca2-774c-90c4-133aba32bed5&amp;tm_city_code=VGNP&amp;max_price=5025&amp;guests=1&amp;request_id=2348ef13-eca2-774c-90c4-133aba32bed5&amp;tm_country_code=PH</t>
  </si>
  <si>
    <t>www.skyscanner.com.ph/hotel_deeplink/4.0/PH/en-US/PHP/h_bc/129294570/2026-03-05/2026-03-06/hotel/hotel/hotels?legacy_provider_id=13&amp;rooms=1&amp;closed_user_group=apps&amp;hb_data=8fyk-cX3YowAHU-qfpt_YGBIXh8d3T9purV7_vpQPI35PDGrhB81bL1srkRl88lpjC6ryU6sRZYJyNTbabriLWP66AcWr-GcwlkHaZavzAV4mOxCVq_iGse8d4GVEr41S4PQwcst5nAxNzvVYu66Xip8W_wXZiVwh7qmUfWUd8IInvZMFaz6j5Hu2cm8Ht5Honx31X7hAW9ukKvGY0ZqRAZGbsRx9J9bU8zE-QGcng1pcc-MsJFPgu3tKPFGVuc-vGTx3Jdeq1p2PzBJy6F8nmkMuGcZZOIzzzKyV7Qrvi4BEJl86sSbbbxkPCnj0u0bN8SUUVhm3h6rIItDS9jziSoFbaMqEv47WbiYXD8DfuEmfjjDRAnQjF2LpKwWRvgT6XumzF_KdnxkCaQQROnc6NBkONSFv6Gg3vFJAca5h0acRuxs8AGz8Q%3D%3D&amp;q_datetime_utc=2026-03-05T14%3A32%3A43&amp;ticket_price=2679&amp;quote_id=-2387828523671327719&amp;utid_state=1&amp;channel=iphone&amp;price_without_closed_user_group=3321&amp;tm_place_name=Vigan&amp;deeplink_data=eyJmaWVsZHMiOnsic2lnbmF0dXJlIjoiNDVkOWU3ZGFmNzY2MDBmN2QyNjE3YWI0NGVlOWE1YTAiLCJibG9ja19pZCI6IjEwNjEyNjkwMV8zNjU3NjA5NDdfMl8xXzBfMzcyODEzIn19&amp;utid=8cd68a38-b14a-37f0-e5b5-6420a4b26c92&amp;tm_stars=3&amp;client_id=skyscanner_app&amp;price_policy=2&amp;pre_redirect_id=6be8be97-9303-5ca6-4d6f-322f24b96f33&amp;tm_city_code=VGNP&amp;max_price=4639&amp;guests=1&amp;request_id=6be8be97-9303-5ca6-4d6f-322f24b96f33&amp;tm_country_code=PH</t>
  </si>
  <si>
    <t>www.skyscanner.com.ph/hotel_deeplink/4.0/PH/en-US/PHP/h_bc/129850710/2026-03-05/2026-03-06/hotel/hotel/hotels?legacy_provider_id=13&amp;rooms=1&amp;closed_user_group=apps&amp;hb_data=LkSperS6_oTGFKTcSFc4EZlLsVEbcrR_HYLypORXtxyIByTVCeDEwqW0CuppSMQ80gRvvGRP1C80BVslM5Km8oPHb5Rbtk0lHP7EGwkvBvTbvi8T5bhE4gGEKD0-SXUQg4kvNxRU54pihnNj1Dyi3SIdVrqi0L6gu5ScFtbHnnJWu2fVtGCbGoPYc8PzHNwbCy_aV21rGaTlwvSnGMpdPnJZwp7A8P0aFewtOuBMP1mAvU-61aRfvq8aQR3Aj3G4S13DjZF-PEjPAWCLpWp8_8H2GzKeoT_67zPegcX0SHbM7Ybh8ruM8cHNI8wIjCOt_FaA0lK4txAaTTsj88o_qeN6L9O-wP8-8xLfxFN_hXBCetekhDFm9WUIRoKfEXp9XHXeh3YxuXG_aHBjyd_chFhpt-uAIR9M4m1rX9xlGYKNE-S5oFY%3D&amp;q_datetime_utc=2026-03-05T14%3A33%3A56&amp;ticket_price=3633&amp;quote_id=629945102390062102&amp;utid_state=1&amp;channel=iphone&amp;price_without_closed_user_group=4908&amp;tm_place_name=Vigan&amp;deeplink_data=eyJmaWVsZHMiOnsic2lnbmF0dXJlIjoiMDRiMmI3OWVlYjJkY2ExNzFkZDAyOGE3MzgyNjNmOTciLCJibG9ja19pZCI6IjExMDE3MTYwNV8yMDE5NjU2OThfMF8xXzBfNDQyNDA3In19&amp;utid=7b0eeda2-be44-32cf-faa5-0ea3cc17cdec&amp;tm_stars=3&amp;client_id=skyscanner_app&amp;price_policy=2&amp;pre_redirect_id=36e84da8-fe38-2f98-913a-e8f9aea1e6e6&amp;tm_city_code=VGNP&amp;max_price=12928&amp;guests=1&amp;request_id=36e84da8-fe38-2f98-913a-e8f9aea1e6e6&amp;tm_country_code=PH</t>
  </si>
  <si>
    <t>www.skyscanner.com.ph/hotel_deeplink/4.0/PH/en-US/PHP/h_bc/128819925/2026-03-05/2026-03-06/hotel/hotel/hotels?legacy_provider_id=13&amp;rooms=1&amp;closed_user_group=general&amp;hb_data=RYVcBWwJLagH9loIXcaJiLmLRUx_gQdT3JlFB3eYnfgWbnocRK3Ks6Jpza2xZ50AqwKLthJXChh8U9DQRwdHgtch0QKHW9MgvwvsBm2osA4UcebXIpBgQYHK72aN299oUM3WUQYVO7wAhgurKndNy_HNdXq1h4H5MEzGRoQABHRT_4Xcx2SvYkquhSItuXRMink0z0xQ4GHoork2pDXPYPNXlTkkLzrTTH2qyZol7_IRN03PZee_92UVu_dWdTts7UnGgCW4Jdv5o4XvIIHw33mm_Q4Hacm9NymfOgu9-squkVrB_lSu4NwIJFGMzRs7NV8ZcWKFNJlJ0R7jfVDWV2ttd35tVsKUljNS2_gdiyUuIl5KUGg8iM7jLFczw3MXzN-HsGS6rUt8JOWHbj6R75dq5F56lHot3g79ZQVTU7KZFhxdZOI%3D&amp;q_datetime_utc=2026-03-05T14%3A32%3A44&amp;ticket_price=2087&amp;quote_id=-4568099323937982580&amp;utid_state=1&amp;channel=iphone&amp;price_without_closed_user_group=6000&amp;tm_place_name=Vigan&amp;deeplink_data=eyJmaWVsZHMiOnsic2lnbmF0dXJlIjoiMzc1MDIyY2Y1Y2UxMDg5YTM0ODZlZWQ2M2M2MTcxYWUiLCJibG9ja19pZCI6InYxX0NnRXRFTXdDR2lnS0hUSXdNall0TURNdE1EVlVNREE2TURBNk1EQXVNREF3S3pBM09qQXdFQUVZM3dFb0FUZ0JJZ0lJQVE9PV9DaWtJcHBtZnlnUVFBaGp3bHJySUFTQzBKaWlTN2dZd0FrQUJTZ3N4UkRFd01GQmZNVEF3VUZDWUJSSUhDQUVpQTJ3TURob0VLQUl3QVNJRUNBSVlBZz09In19&amp;utid=b30a448f-8b18-b837-2515-4d37f0c8c624&amp;tm_stars=0&amp;client_id=skyscanner_app&amp;price_policy=2&amp;pre_redirect_id=6545b30d-142d-993f-b4c1-1e6960e5994c&amp;tm_city_code=VGNP&amp;max_price=6390&amp;guests=1&amp;request_id=6545b30d-142d-993f-b4c1-1e6960e5994c&amp;tm_country_code=PH</t>
  </si>
  <si>
    <t>www.skyscanner.com.ph/hotel_deeplink/4.0/PH/en-US/PHP/h_fd/129235965/2026-03-02/2026-03-03/hotel/hotel/hotels?legacy_provider_id=927050&amp;rooms=1&amp;closed_user_group=general&amp;hb_data=7XPCElQ-zw8aYTfrylU-8MGawR_c4E7h7h5IsRdxoPcd-RE0IUKPlbUI2eNVt5lfY5yGccbAYkrPiDIUc0R2wLPULrhYP9vWwyo971altw5bS25Ts699I9kulISAFJI_PgX_C4zys1Hb-h8kwDeSS2ZRRMtCOcR8bpc6U46Ynfr4ih7mHyvXuCW-xg9Rmd8MNz0s_Fz6o4II5HYkRWCp_RvWKFsHwDD1RVNnxTn6Es76N9mbSLWJeFg_hakXVd_zCq3ycw2cqzpcG8htgEK5YloSZuE1eibv8MEumAnWHNN5oa1hbIt561sSHQStHi1mBNiU6x8aq4xS2aolszVzKNDTehfKPGttmwdeSZQkckmb31qh0lJn0qBpafPOdlGClqNBP16fgNfSzjM2tWddbrRMTabtYVShgcdfzMyoVqSEqg%3D%3D&amp;q_datetime_utc=2026-03-02T00%3A40%3A12&amp;ticket_price=5803&amp;quote_id=3794183431222380983&amp;utid_state=1&amp;channel=iphone&amp;price_without_closed_user_group=11000&amp;tm_place_name=Vigan&amp;deeplink_data=eyJmaWVsZHMiOnsic2lnbmF0dXJlIjoiMzg5MTg4MWMxYjE5OWZmYTgxOTU1MTliNTZmMTFjMzcifSwidXJsIjoiaHR0cHM6Ly9kZWFscy52aW8uY29tP3NpZz0wOTUwOWI4OGM2MzE1ZmFmMzc4OGZmODM1OWZjYzdjYzNmNjJkMjMzMTM0YzlhMzdkYWIwMTQxZGE4ZWJlZWJkMzgzMzM2MzgzMDMxMzczNjM4JnNpZy1pc3M9bWV0YSZ0dXJsPWh0dHBzJTNBJTJGJTJGdmlvLmNvbSUyRkhvdGVsJTJGU2VhcmNoJTNGY2hlY2tJbiUzRDIwMjYtMDMtMDIlMjZjaGVja091dCUzRDIwMjYtMDMtMDMlMjZjdXJyZW5jeSUzRFBIUCUyNmVwdiUzRE1TNHklMjZlc2QlM0R1amV0WVBleV91NGFQTWJqcXJCUjRBRXlXQVhFaGx3Nl84blFERjFuNmNXYktQRHl3ajJETDl3NkZsLV9pOGtoQVVtSF9OdkdNbHNGTE55WEF0VFBOMlNNeFE1R0JGa0d4RzI2eDFOb1ZXcVBKNGJ6Y0FER0x3JTI1M0QlMjUzRCUyNmZvcmNlQ3VycmVuY3lDaGFuZ2UlM0QxJTI2Zm9yY2VMYW5ndWFnZUNoYW5nZSUzRDElMjZob3RlbElkJTNEMzEzOTY4OTMlMjZsYWJlbCUzRHNyYyUyNTNEc2t5c2Nhbm5lciUyNTI2dWNvdW50cnklMjUzRFBIJTI1MjZ1ZGV2aWNlJTI1M0Rtb2JpbGUlMjUyNmhvdGVsJTI1M0QzMTM5Njg5MyUyNTI2ZGF5JTI1M0QyJTI1MjZtb250aCUyNTNEMDMlMjUyNnllYXIlMjUzRDIwMjYlMjUyNmxvcyUyNTNEMSUyNTI2b2ZmZXJpZCUyNTNEb2NuQmxBdFkxcXBJJTI1MjZwcmljZSUyNTNENTgwMy4xNCUyNTI2Y3VycmVuY3klMjUzRFBIUCUyNTI2dXNlcmxhbmclMjUzRGVuJTI1MjZfdGglMjUzRDNkY2VhN2QzZTQ1MDlhMzVjZGE0ODhlYzJkZWY3YTdkNjcwZThmYWYyNmJiZDllMSUyNTI2ZHRzJTI1M0QxNzcyNDEwMzYwJTI1MjZvbHV0JTI1M0QxNzcyNDEwMzU5JTI1MjZjYW5QYXlMYXRlciUyNTNEZmFsc2UlMjUyNnJlcXVlc3RVc2VyR3JvdXAlMjUzRCUyNTI2b2ZmZXJVc2VyR3JvdXAlMjUzRHB1YmxpYyUyNmxhbmclM0RlbiUyNm90aSUzRDdBaUhjY041N2JJJTI2cHJlZmVycmVkUmF0ZSUzRDU4MDMuMTQlMjZwcm9maWxlJTNEcjJkMm03M2tuOCUyNnJvb21zJTNEMSUyNnVzZXJDb3VudHJ5JTNEUEglMjZ1dG1fY2FtcGFpZ24lM0Rza3lzY2FubmVyJTI2dXRtX21lZGl1bSUzRGNwYyUyNnV0bV9zb3VyY2UlM0Rza3lzY2FubmVyIn0%3D&amp;utid=c30919e5-c99c-fc1a-e918-8e141a10e90e&amp;tm_stars=4&amp;client_id=skyscanner_app&amp;redirect_delay=1000&amp;price_policy=2&amp;pre_redirect_id=35631837-26f9-fba4-5417-bf6866b4a9a0&amp;tm_city_code=VGNP&amp;max_price=7476&amp;guests=1&amp;request_id=35631837-26f9-fba4-5417-bf6866b4a9a0&amp;tm_country_code=PH</t>
  </si>
  <si>
    <t>17.5758262, 120.3876398</t>
  </si>
  <si>
    <t>www.skyscanner.com.ph/hotel_deeplink/4.0/PH/en-US/PHP/h_ad/218273504/2026-03-05/2026-03-06/hotel/hotel/hotels?legacy_provider_id=22&amp;rooms=1&amp;closed_user_group=general&amp;hb_data=3fdLvSmUi2jd1ZNFlM72xbTu5SUVOmpxBrACDtFhpp4CKjoa-q9VgCxVVZnw1FlWWUD2e40EFid5BJrkcIvNajvIbzrP2L9_JI4UCmRw8qxv5TkN6jb4v5zeAw4tkzUOt5L0MTk3L0C1tvbHyQpI_dXJXIf7hOfPifow3N7tR18w6CW6rrixOFXx0orA0XbuQje-zvNIFsflTBQkX1DpwQs22Ix9X5eEOmNHngy0EWgZ5vrrHKfYBXvQIO87uFUcFerpxL_eom2H1dpA9PE7gWk2SL46hyeKKNU9-dzn9eadOv8-kH6qZGAc-AVE2crsRaABaGVwSe5V2C9OagVsCcEJQYYHIqyNgfziSec2p8_nfQoBAnC37kv1iIuWWPQva_u2vzqc6vR4cjjLvZrFDCMmTSQZ0IxGTmmRNNrLU4vN&amp;q_datetime_utc=2026-03-05T14%3A32%3A46&amp;ticket_price=1878&amp;quote_id=-8197045288417041912&amp;utid_state=1&amp;channel=iphone&amp;price_without_closed_user_group=7514&amp;tm_place_name=Vigan&amp;deeplink_data=eyJmaWVsZHMiOnsic2lnbmF0dXJlIjoiMTczMzljM2VjMDZiMWMxNTQzODljNzVkYmM2ODc0NjAifSwidXJsIjoiaHR0cHM6Ly93d3cuYWdvZGEuY29tL3BhcnRuZXJzL3BhcnRuZXJzZWFyY2guYXNweD9jaWQ9MTg0NjM4MyZoaWQ9NDk0MzkxNzYmY3VycmVuY3k9UEhQJmNoZWNraW49MjAyNi0wMy0wNSZjaGVja291dD0yMDI2LTAzLTA2Jk51bWJlcm9mQWR1bHRzPTEmTnVtYmVyb2ZDaGlsZHJlbj0wJlJvb21zPTEmbWNpZD0zMzImbWFzdGVyUm9vbUlkPTg0OTUwNzQ2NyZtcHQ9ZURWSVNETkNWMGhyWm5ndmQzVXdXR1V2YVhNeFkwdFNkRTlMZUVOdEswRkpUU3Q1ZWtSS1NrdzVSa3hZYVZjelEwbzRZbEJYU1RFeFkwWnZTbkpTZDJaRlRVZDRORWR5ZFRsNldHaDNQVDAmVG90YWxQcmljZT0xODc4LjQ3JlRvdGFsVGF4PTIxNy4wMSZUb3RhbEZlZT0xNTguNjgmVG90YWxTdXJjaGFyZ2U9MCZtY3VyPVBIUCJ9&amp;utid=1d6786db-ffe6-1257-68a1-3cccf18a9a8e&amp;tm_stars=5&amp;client_id=skyscanner_app&amp;price_policy=2&amp;pre_redirect_id=4659b965-92c8-2b63-21e1-54f6aa7881dc&amp;tm_city_code=VGNP&amp;max_price=5192&amp;guests=1&amp;request_id=4659b965-92c8-2b63-21e1-54f6aa7881dc&amp;tm_country_code=PH</t>
  </si>
  <si>
    <t>www.skyscanner.com.ph/hotel_deeplink/4.0/PH/en-US/PHP/h_ad/204124372/2026-03-05/2026-03-06/hotel/hotel/hotels?legacy_provider_id=22&amp;rooms=1&amp;closed_user_group=general&amp;hb_data=htrndNJhp7FxRnMKS3HBaGUuCEz1i4V1A6ek5X-LqZ5YRQP7ewecZIgtotfBVTQOKQPFu6aoGAZD2GScvZq9ZBnzni9H60dV0O0HyfomkyMb7Zv7QyvxUvIBIrSc8aYcV5VQgI4m7YXXHj03eZp_M4rNNuxYz5v4PdTc4mQbUQ-wZ6NUpQdGpNaYLLmnFslz_o_95Ddz-QqZb95Ajs3k5iI2B0cx28gT-d3_pXhhlC4yAK64z545WSBtsXC99pUWPQ2TwabWJM8IhTN2loPqO5Vkpqx_hyIvHwqoBIjWZmfIbuhGSNntvUP3IgRiMlLB5QbdrLuTdVgWb8pv0pe3GMWKo8l2wHpEhbJC6aw2bvnpj0bPbuIOIUCYgehHWcb_oLMXirLuZRBbGpArKPmEhHzfyysb16an-0_SByo9DbPT&amp;q_datetime_utc=2026-03-05T14%3A32%3A46&amp;ticket_price=830&amp;quote_id=-8837672659818461823&amp;utid_state=1&amp;channel=iphone&amp;price_without_closed_user_group=3161&amp;tm_place_name=Vigan&amp;deeplink_data=eyJmaWVsZHMiOnsic2lnbmF0dXJlIjoiZjRmNWQ3N2MzMDE0Zjg0MjQ5YjMyNTJkMGFkZDNlYTUifSwidXJsIjoiaHR0cHM6Ly93d3cuYWdvZGEuY29tL3BhcnRuZXJzL3BhcnRuZXJzZWFyY2guYXNweD9jaWQ9MTg0NjM4MyZoaWQ9MTEwMTYyMTgmY3VycmVuY3k9UEhQJmNoZWNraW49MjAyNi0wMy0wNSZjaGVja291dD0yMDI2LTAzLTA2Jk51bWJlcm9mQWR1bHRzPTEmTnVtYmVyb2ZDaGlsZHJlbj0wJlJvb21zPTEmbWNpZD0zMzImbWFzdGVyUm9vbUlkPTEzMDkwOTQ5MiZtcHQ9T0dGbWRFeGlaVWRtZWxwbU5HaGlUMjVFYW05UFowNWpTbUZHVVdWSmJGcFNOVk41VTBSdEwwbE9jMjQ1UTFCeE5sVjBWMVJIUTBsdVJGTktSRlZ4YUVaU09YaDZORE5vY2toSEt3JlRvdGFsUHJpY2U9ODMwLjQ2JlRvdGFsVGF4PTk1Ljk4JlRvdGFsRmVlPTcwLjExJlRvdGFsU3VyY2hhcmdlPTAmbWN1cj1QSFAifQ%3D%3D&amp;utid=82c6895a-edae-e34a-52c1-0a03b8bff8fb&amp;tm_stars=1&amp;client_id=skyscanner_app&amp;price_policy=2&amp;pre_redirect_id=8d4625ed-dccb-3125-5812-7fe85c2f1a0b&amp;tm_city_code=VGNP&amp;max_price=3178&amp;guests=1&amp;request_id=8d4625ed-dccb-3125-5812-7fe85c2f1a0b&amp;tm_country_code=PH</t>
  </si>
  <si>
    <t>www.skyscanner.com.ph/hotel_deeplink/4.0/PH/en-US/PHP/h_bc/162673231/2026-03-02/2026-03-03/hotel/hotel/hotels?legacy_provider_id=13&amp;rooms=1&amp;closed_user_group=apps&amp;hb_data=n7DCOBqqyYM5r8YCdxGfJFFIdoljLSpdsULxp6R55rmCCOHB4hwiTcmxyAdfDbN11eLNJ8BhaGx1VQLnpwFG2EfUWNVkeVccKAPR6EDQY8Uckn8boBVe-DPXBzD729FBHdP1OoQtJZfU09xKYoIxDh54xcpGSBgctaGgDUtdcxN3nRPuDLFf1naPKTXrtrOsZhzYNKfdcoCKzwcpO7kn-QggMQsWTCBldXIXRiVc4MTaKP8KgF4KrBvPRzIJJoCwRN_Be7hoeV_BG8OufcPqxamYiE7OQ5QwNPnmVQPlkp4foPyr9RNpr653zdyYOowwxfHGppiCEASxKgFur8Y39YjRYQTiB5I-2CpzH42fe9VRwiusXYFQUyO9Stz8VTM-wkKKIPsY2ODDSvVQmBat9JFJ8nmepdeu4DhCkvMde23osvw4&amp;q_datetime_utc=2026-03-02T00%3A40%3A13&amp;ticket_price=926&amp;quote_id=3304929940881422859&amp;utid_state=1&amp;channel=iphone&amp;price_without_closed_user_group=1804&amp;tm_place_name=San+Vicente&amp;deeplink_data=eyJmaWVsZHMiOnsic2lnbmF0dXJlIjoiNzFhZjFhNTE3MGI1MDViNGVlNzc5ZWM3NDg1ZWEyZDQiLCJibG9ja19pZCI6Ijc5ODU2NTYwNF8zNDAwNTIxMDZfMF8wXzAifX0%3D&amp;utid=dcfdd355-b583-46c3-7c09-3d22554c7072&amp;tm_stars=1&amp;client_id=skyscanner_app&amp;redirect_delay=1000&amp;price_policy=2&amp;pre_redirect_id=311ee357-3353-3ad5-973a-336919014ce9&amp;tm_city_code&amp;max_price=3087&amp;guests=1&amp;request_id=311ee357-3353-3ad5-973a-336919014ce9&amp;tm_country_code=PH</t>
  </si>
  <si>
    <t>www.skyscanner.com.ph/hotel_deeplink/4.0/PH/en-US/PHP/h_bc/146217586/2026-03-05/2026-03-06/hotel/hotel/hotels?legacy_provider_id=13&amp;rooms=1&amp;closed_user_group=general&amp;hb_data=8XEq4gOugLJTfQllI5DfKqpTzEehvYjd__u6b8vOwO_CwpANWYGpS1mvJK31TgXDRi0MTkK_yd7Ku4TENbocLmUP_ta1NX9wSD2TVoMVoYf8JQQ6QJShj3Rmjf9xIniJI8A4DC8qnKpr_M_oq0bc_NE3xWN_J7BWqu9rg9CKsLGanh3WmPX-fphzgqGlJQ1cuE6DYZzER0eexvAyzc4LY33Xl9BES362nZwnnDvJrdVy1-n-gvcP1A7MjzPHAxhaJeL3Di8Mv7rzTKHuZ65E6bZQgzLRM9NrD3k2j762uIe_YSS1bhTpq4wOM7negUpsAKPc2ytyWICF7JIfKgYZYgmVVkJCxCvLrvHhdG2WuuMkrX7CLk0mvLPPCdlAS8sSvaju6det4Uz5OGCyJJkSICyZDgHkkh7i99JVvdlch2lchgaoJEw%3D&amp;q_datetime_utc=2026-03-05T14%3A32%3A46&amp;ticket_price=1445&amp;quote_id=-1821231087496038461&amp;utid_state=1&amp;channel=iphone&amp;price_without_closed_user_group=5075&amp;tm_place_name=Vigan&amp;deeplink_data=eyJmaWVsZHMiOnsic2lnbmF0dXJlIjoiMDBjYTlmMzI2YTZjMjU1ZjkxMTkzNDBlNWMzMDEyYzAiLCJibG9ja19pZCI6InYxX0NnRXRFTXdDR2lnS0hUSXdNall0TURNdE1EVlVNREE2TURBNk1EQXVNREF3S3pBM09qQXdFQUVZM3dFb0FUZ0JJZ0lJQVE9PV9DaUVJbEl1Q0NSQUNJTm9kS05UL21RMHdBa29MTUVReE1EQlFYekV3TUZCUW1BVVNCd2dCSWdNTURqWWFCQ2dDTUFFaUJBZ0NHQUk9In19&amp;utid=6e7ccc63-4c66-33ff-65b9-80e9396c655f&amp;tm_stars=0&amp;client_id=skyscanner_app&amp;price_policy=2&amp;pre_redirect_id=8747ce3c-d593-6d8a-ccc6-a5ba86c0c03b&amp;tm_city_code=VGNP&amp;max_price=6700&amp;guests=1&amp;request_id=8747ce3c-d593-6d8a-ccc6-a5ba86c0c03b&amp;tm_country_code=PH</t>
  </si>
  <si>
    <t>www.skyscanner.com.ph/hotel_deeplink/4.0/PH/en-US/PHP/h_ad/216501536/2026-03-05/2026-03-06/hotel/hotel/hotels?legacy_provider_id=22&amp;rooms=1&amp;closed_user_group=general&amp;hb_data=jhKZGGRyzV9BxKWJ8K-j83qIXTOud9bAOqbAAKdnNyC8QHmJ3G7IVv5rnCH5TDqeNqm4zGCkBfrzZTwJ9xYMD1mvUiRF-jSoGg4MGEwvHxcW80CA-_U_169sAwJVyg-FFtzHeKdL2zx_pOITnZxhelHXibDUGBb6I_tj0cCnAJpbvfvD8jyFcwKKR2C_sfvztms8uWej_bvevGXV2nBio5pKeR6WXhIkEA74695j25XGS4WAMiIR6N3cedZfYeacNgyrgnjp7f1A8QwY-SReUGAwcJdPlkucPIT6Q6xKc65hTYuUi4GzVNrS3LkapY8RSdXT8RndDgEl35kdIh4MuYPVS3grjGcmJcqdNbHybU_A3vGlwSYFqCtLWBIpS6qmDRQsDBqhmNU_TuC4p4MtyqlN8dz6jhS9B-GoE20KPdp4&amp;q_datetime_utc=2026-03-05T14%3A32%3A47&amp;ticket_price=1596&amp;quote_id=-5124461842847339234&amp;utid_state=1&amp;channel=iphone&amp;price_without_closed_user_group=3217&amp;tm_place_name=Vigan&amp;deeplink_data=eyJmaWVsZHMiOnsic2lnbmF0dXJlIjoiMjA0ZjU0NjY4NjI0NGY3OWJiOGE2NjkwMmJlMGI3ZjQifSwidXJsIjoiaHR0cHM6Ly93d3cuYWdvZGEuY29tL3BhcnRuZXJzL3BhcnRuZXJzZWFyY2guYXNweD9jaWQ9MTg0NjM4MyZoaWQ9NjA4MjA2MzcmY3VycmVuY3k9UEhQJmNoZWNraW49MjAyNi0wMy0wNSZjaGVja291dD0yMDI2LTAzLTA2Jk51bWJlcm9mQWR1bHRzPTEmTnVtYmVyb2ZDaGlsZHJlbj0wJlJvb21zPTEmbWNpZD0zMzImbWFzdGVyUm9vbUlkPTkyODk3Mzg2MiZtcHQ9YW01Rk1XMTVZMU50VG5oRFNXSlNkU3RGV0ZaWVNuSnpSemwzUmxoVVMxWm9VREZIVEhvcmNFTXJlVk5yS3psbGFGbG1ZMWxCY0N0RGNXOWtkWE4zV1ZjMFNucDFPWEo2VjJaWFUwZHVVVGsmVG90YWxQcmljZT0xNTk1LjgyJlRvdGFsVGF4PTE4NC43MCZUb3RhbEZlZT0xMzQuNDYmVG90YWxTdXJjaGFyZ2U9MCZtY3VyPVBIUCJ9&amp;utid=5559067a-84fd-c895-6882-fd6f4b8c3ab4&amp;tm_stars=0&amp;client_id=skyscanner_app&amp;price_policy=2&amp;pre_redirect_id=0279cb60-f2dc-abed-cd01-08ccfeec4df1&amp;tm_city_code=VGNP&amp;max_price=2166&amp;guests=1&amp;request_id=0279cb60-f2dc-abed-cd01-08ccfeec4df1&amp;tm_country_code=PH</t>
  </si>
  <si>
    <t>www.skyscanner.com.ph/hotel_deeplink/4.0/PH/en-US/PHP/h_h1/162648169/2026-03-02/2026-03-03/hotel/hotel/hotels?legacy_provider_id=927111&amp;rooms=1&amp;closed_user_group=mobile&amp;hb_data=qwt-TVWg5qb2atgyDeEKyPYpnSrdIO5OdvIXIgjb-KNOH0bYHp4qHcMBHQ9dtjoId3ioDA1IvTYgStjgfJszBKDc0W_tqLUCBmcVCQ9irTyGtz18jUW2xPHGpN5JJS5Y9RjUnhfk4zbtiLjr1JzU-gANYYMfvG_XCkKFDrVo5Y7ckC_u4M2_7yLExVDXzR1TzIUmxLPTBAJctA0KHvMA5JXacm-2qq6-87G8TjivJ8lG_gzBu8LYV9gi3ZaowsD8WrbLHwbSiKjYzxLC5pTLg50o61g%3D&amp;q_datetime_utc=2026-03-02T00%3A40%3A15&amp;ticket_price=1656&amp;quote_id=-1525826333733956958&amp;utid_state=1&amp;channel=iphone&amp;price_without_closed_user_group=2070&amp;tm_place_name=San+Vicente&amp;deeplink_data=eyJmaWVsZHMiOnsic2lnbmF0dXJlIjoiYTdkMDg4Y2I1OWVjMzVkYmU0N2VjOTRkZGVkOTgxOGIifSwidXJsIjoiaHR0cHM6Ly9waC5ob3RlbHMuY29tL0hvdGVsLVNlYXJjaD90cGlkPTMyMTQmbXBlPTE3NzI0MTAzNzAmZW5kRGF0ZT0yMDI2LTAzLTAzJmFkdWx0cz0xJmxvY2FsZT1lbl9QSCZjaGlkPTRhZmI3ODdjLTUwZDctNDQwZS1iYTIxLWI4YTA2YTVjYTIyNiZlYXBpZD00NCZtY3RjPTMmc3RhcnREYXRlPTIwMjYtMDMtMDImbXBkPVBIUCZtcG49MzIxMTAxNzgwJmN1cnJlbmN5PVBIUCZyYXRlcGxhbmlkPTM4NzcyNDQwNCZtcG09MjQmbXBwPTEmbXBvPUVDJnNlbGVjdGVkPTg3NzQwODEyJm1wYj0yOTguNjMmbXBxPTE0OTMuMTImbXBhPTEzNTcuMzgifQ%3D%3D&amp;utid=6fd38399-ca6f-5129-1c13-84c8134022b2&amp;tm_stars=0&amp;client_id=skyscanner_app&amp;redirect_delay=1000&amp;price_policy=2&amp;pre_redirect_id=848d891d-0fd4-13c7-1c8e-a38458af5856&amp;tm_city_code&amp;max_price=2853&amp;guests=1&amp;request_id=848d891d-0fd4-13c7-1c8e-a38458af5856&amp;tm_country_code=PH</t>
  </si>
  <si>
    <t>17.5688495, 120.3877205</t>
  </si>
  <si>
    <t>17.5688495, 120.3877206</t>
  </si>
  <si>
    <t>17.5688495, 120.3877207</t>
  </si>
  <si>
    <t>www.skyscanner.com.ph/hotel_deeplink/4.0/PH/en-US/PHP/h_ct/224917207/2026-03-05/2026-03-06/hotel/hotel/hotels?legacy_provider_id=31&amp;rooms=1&amp;hb_data=gVCmuF6y0Fqzlews2jEH5u5TUpY5fuvyqDDwg44hUSen5llMxeDSpoIgO0Y8zg0GguPu4ghREZLIxhfpkQhvUMY8bN3Swyv_qjFmA1-uLVNxmyXyVeRfocqxfRvjQamgRFoiAz4B7tI0zXJU4GVXO-AHsFHR-S0UytB7JrXe-hz0l5hIAxK1DVw3cEu0lWH07xJHvpJlqaIb5V3M3cEBdLqRm56-OCc1ZHHtscZ61TGwV-yHAaKsJPRtUC0U5Ohew-5eRjL1lO3BwM1T6v6n9W7Auu1uie4DL_1_vP_i5ou7O929rpf_2StND-Isk5q1XcnglV5JAUBLr5kmx84bxe-aCmJYI5zzEWydkUtPZh-Zq1mZXJBAHxlgYkXTbEx2Et7P2f2FWt6Zl1yMEYbChvtJLy6A5DTIjAa2l2M1Cg%3D%3D&amp;q_datetime_utc=2026-03-05T14%3A32%3A47&amp;ticket_price=3182&amp;quote_id=3292532497110855206&amp;utid_state=1&amp;channel=iphone&amp;tm_place_name=Vigan&amp;deeplink_data=eyJmaWVsZHMiOnsic2lnbmF0dXJlIjoiMmU4ZWY2MzFiMDcxZmM4ZmE4MTE1MWY3NTAzMDY0M2YifSwidXJsIjoiaHR0cHM6Ly9waC50cmlwLmNvbS9ob3RlbHMvcmVkaXJlY3Q%2FaG90ZWxpZD0zMDMzMzAzJmNpdHk9NTk3NTcmQWxsaWFuY2VpZD0xMjYwNyZzaWQ9ODg4ODMyJmNoZWNraW49MjAyNi0wMy0wNSZjaGVja291dD0yMDI2LTAzLTA2JnNob3BwaW5naWQ9NzQxYjcxMjBjOGU4NDJhNTg4MmFiZGVlMTY1NTEyZGMmYWR1bHQ9MSZjaGlsZHJlbj0wJmFnZXM9Jmxhbmd1YWdlPWVucGgmbG9jYWxlPWVuX1BIJnJvb21pZD0xMzQzMjgxMDcxJnN3aWQ9MCZwYXk9UFAmZmd0PTEmY3JuPTEmY3Vycj1QSFAmd2twPTEmc3RhbmQ9SDRzSUFBQUFBQUFBX3dBREFmei1DbUVLQWhnQkVnUUlBUkFBR2xVSXI2X0RnQVVTQVRJWUFEQzREemlPYTVnQjE1RzVBYWdCQUxnQkFzQUJBdEVCU09GNkZLNG5wVURoQVZLNEhvVnIyNmhBNkFIWTJzcnhBWWdDSUlrRUZLNUg0WG9VSzBDZ0JBQ2hCUUFBQUFBQUFBQUFHaUEzTkRGaU56RXlNR000WlRnME1tRTFPRGd5WVdKa1pXVXhOalUxTVRKa1l5QUVLUG1ncHMwR1NBRlNCamhsWkRRd1lsb2NDZ05WVTBRUlZPT2xtOFNnRzBBYUExQklVQ0ZIQTNnTEpDaS1QMklGWlc1ZlVFaG92QlJ3QVhnQWlnRUhTQUY0QU1nQkFhb0JCd29ETURJeEVBTHlBU0kzTkRGaU56RXlNR000WlRnME1tRTFPRGd5WVdKa1pXVXhOalUxTVRKa1kxOHdrZ0lCTkpvQ0FBQUFBUF9fQVFBQV9fOGYxVDJjQXdFQUFBIn0%3D&amp;utid=6d68d84a-c1ac-41fc-2bb1-2d16bb696c76&amp;tm_stars=0&amp;client_id=skyscanner_app&amp;price_policy=2&amp;pre_redirect_id=0540f4a3-bd3a-3db3-dafb-5139ee1bd2b0&amp;tm_city_code=VGNP&amp;max_price=3182&amp;guests=1&amp;request_id=0540f4a3-bd3a-3db3-dafb-5139ee1bd2b0&amp;tm_country_code=PH</t>
  </si>
  <si>
    <t>www.skyscanner.com.ph/hotel_deeplink/4.0/PH/en-US/PHP/h_xp/212403516/2026-03-05/2026-03-06/hotel/hotel/hotels?legacy_provider_id=1&amp;rooms=1&amp;closed_user_group=mobile&amp;hb_data=HzlqAfYXHGSzricY1StMEv_akgEmwNDKjAYDzt-Y85zuzFXu6qCtex8A92ljGzpmV9UJQwp-pEZrUwW41JYEj7Syjy_3-Deo18OxOXcWm6WsQt5YZNHxk2JuTl5jW0D89qqcuDzpP-9KZkUe6QkS7CqOQiURdtwmqiYL7Cyj_U0JQEU0SNvZ9JPVOejWrwOWTxzO6OqvegyUB8Q5FoXmwAn-5zYmRUGLZ4FLopY2Wo5pAkIqGD4NPJ0msXvwAdrI7DUbyjRogYCnpYyQmboRckxtBbk%3D&amp;q_datetime_utc=2026-03-05T14%3A32%3A50&amp;ticket_price=6454&amp;quote_id=8770935802093672841&amp;utid_state=1&amp;channel=iphone&amp;price_without_closed_user_group=7172&amp;tm_place_name=Vigan&amp;deeplink_data=eyJmaWVsZHMiOnsic2lnbmF0dXJlIjoiMGMwMjdjZDRkYmEwYmUzYmM5YTE4MjkwMjY2MGZjMjYifSwidXJsIjoiaHR0cHM6Ly93d3cuZXhwZWRpYS5jb20ucGgvSG90ZWwtU2VhcmNoP3RwaWQ9NjgmbXBlPTE3NzI3MTcyMTEmZW5kRGF0ZT0yMDI2LTAzLTA2JmFkdWx0cz0xJmxvY2FsZT1lbl9VUyZjaGlkPTYyMmM5ZmIwLWRmNDAtNDk4My05NWZmLWFiNDg4ZWQ0YjIyYSZlYXBpZD00NjIzMCZtY3RjPTMmc3RhcnREYXRlPTIwMjYtMDMtMDUmbXBkPUdCUCZtcG49MzIwODY3ODc1JmN1cnJlbmN5PUdCUCZyYXRlcGxhbmlkPTM4NzM3MjY1MyZtcG09MjQmbXBwPTEmbXBvPUVDJnNlbGVjdGVkPTg0MDI3NDY0Jm1wYj0xNC45MiZtcHE9NzQuNjAmbXBhPTY3LjgyIn0%3D&amp;utid=334ede2f-f071-58c0-bf9c-19dc73705bff&amp;tm_stars=3&amp;client_id=skyscanner_app&amp;price_policy=2&amp;pre_redirect_id=b8fbc9b6-1ba0-17f0-3564-5de04d3917ce&amp;tm_city_code=VGNP&amp;max_price=8568&amp;guests=1&amp;request_id=b8fbc9b6-1ba0-17f0-3564-5de04d3917ce&amp;tm_country_code=PH</t>
  </si>
  <si>
    <t>www.skyscanner.com.ph/hotel_deeplink/4.0/PH/en-US/PHP/h_ad/153317141/2026-03-05/2026-03-06/hotel/hotel/hotels?legacy_provider_id=22&amp;rooms=1&amp;closed_user_group=general&amp;hb_data=c7T-mo3Mi2i5id3sBLoHjjmYMeMdafJMXvn-HH7IJKYLbrYoBp5wX1-2F2FNtfg8FaHfEQSogYwp5RuJ7AbD7umxJfChpLEPeSkydx1Wlk-K2CPCJdTriLx2Md97Ny5KgkJu0ax7jfYihIkXeRycWgL5gbY4oOx3Lp8NZX2rrZwUorjgGFF6mqWPETuMvqC1FdguCO1VpWHS_DLjWBoZZmcGA4gaS2wnkGMdICjC1Y7RgZu34aEnvxjc0Bbf2Q_-_mkuEy3YgkBFOVqUhPUMKfTb0OGiG8o8d2uo5XIFQa4zJAD0sRGaUGcV2lhZkoTrFuAXXcFLth7t2KjF8kXsHQnEqSSqcN2mLJ6ocg7Tv4isYaUR2_08nfh_7wKo14kXu0cagqEAvG832Aqxhp8ss57QaSXtJoXXJ9Q50JaA2t_i&amp;q_datetime_utc=2026-03-05T14%3A32%3A51&amp;ticket_price=1642&amp;quote_id=-810342755943470439&amp;utid_state=1&amp;channel=iphone&amp;price_without_closed_user_group=6569&amp;tm_place_name=Vigan&amp;deeplink_data=eyJmaWVsZHMiOnsic2lnbmF0dXJlIjoiMjBmMDdkYTE4MGY5NmM1OTc5YmI5ZmM1MGQ0MDBjYTQifSwidXJsIjoiaHR0cHM6Ly93d3cuYWdvZGEuY29tL3BhcnRuZXJzL3BhcnRuZXJzZWFyY2guYXNweD9jaWQ9MTg0NjM4MyZoaWQ9MjA2MDE3MyZjdXJyZW5jeT1QSFAmY2hlY2tpbj0yMDI2LTAzLTA1JmNoZWNrb3V0PTIwMjYtMDMtMDYmTnVtYmVyb2ZBZHVsdHM9MSZOdW1iZXJvZkNoaWxkcmVuPTAmUm9vbXM9MSZtY2lkPTMzMiZtYXN0ZXJSb29tSWQ9MTE3NzAxMDg4NSZtcHQ9UzJodk4xcFZjRnB2V0VwSVJUVnBLMHhVVlhkaFNVNXJlRTR6VlhSYU5WUjNja2hEWjFWVGNWbDZkVnBUWlVka1JrMUtTbGxRVkhOSk0wbEtjRTVXY1ZNM1FqRnZLMHhQVUcwd2RUVm5QVDAmVG90YWxQcmljZT0xNjQyLjIzJlRvdGFsVGF4PTE3NS45NSZUb3RhbEZlZT0wLjAwJlRvdGFsU3VyY2hhcmdlPTAmbWN1cj1QSFAifQ%3D%3D&amp;utid=9b17e559-2d2a-0d82-e7da-718217189571&amp;tm_stars=3&amp;client_id=skyscanner_app&amp;price_policy=2&amp;pre_redirect_id=1ca4245e-5985-dcdd-af00-6626952235b4&amp;tm_city_code=VGNP&amp;max_price=4221&amp;guests=1&amp;request_id=1ca4245e-5985-dcdd-af00-6626952235b4&amp;tm_country_code=PH</t>
  </si>
  <si>
    <t>www.skyscanner.com.ph/hotel_deeplink/4.0/PH/en-US/PHP/h_fd/213318222/2026-03-05/2026-03-06/hotel/hotel/hotels?legacy_provider_id=927050&amp;rooms=1&amp;closed_user_group=general&amp;hb_data=7Wu1uP1QUfsZaKqdq6wkU-eFAcGVe1JlFKz1BvhsJ378j5sKTJbUmSZzGZKuNzNmmQMPhtkoP4tKPr9ZtC7So7gv1qfYKzrYoNYWbsWPrJ1jzT4po-Go3djTBU1hheVJxQ0d9TLpTvzpufLCK29z1G8mfTAObFaC1T-gwjGQ1BUw3w435H0BpeSGgySfUtIv7bnJ_hwTgs-CnrUlEGxf9z57TYJy82FeBggmWIQ9Xugy6jzzhGbZHaDr4CVhQngk-Y3lZm--PMwsvg3Gv_UzmXaKJUFfkquDz8TCEdhIdwZRjkM_FHLd5OR2i2zkLf-b2PCNv9E4Sy62vxZWib4EVGrYfblutCh0d9daPTgGhTZ2ns_xu_txcqddujqwEWgQowa5gENzH-PGw-J37Ak2U5amzY8beSIQkMXIjr-z9bemew%3D%3D&amp;q_datetime_utc=2026-03-05T14%3A32%3A51&amp;ticket_price=2450&amp;quote_id=2214794497134645656&amp;utid_state=1&amp;channel=iphone&amp;price_without_closed_user_group=5251&amp;tm_place_name=Vigan&amp;deeplink_data=eyJmaWVsZHMiOnsic2lnbmF0dXJlIjoiOTA5YWJjZTFiMzM1Yjg4ODkzYjBlMTE3YTIyM2FkNjMifSwidXJsIjoiaHR0cHM6Ly9kZWFscy52aW8uY29tP3NpZz00NzE4YjE0YTBiNTE0OTE5MGE3ZGQyNTM1ODAxZDhjYjdjMTA0NDFlNjI5NDJkNGMxNTgxNDg2YjM4ZjdkM2VjMzIzMTMwMzkzODMzMzQzNyZzaWctaXNzPW1ldGEmdHVybD1odHRwcyUzQSUyRiUyRnZpby5jb20lMkZIb3RlbCUyRlNlYXJjaCUzRmNoZWNrSW4lM0QyMDI2LTAzLTA1JTI2Y2hlY2tPdXQlM0QyMDI2LTAzLTA2JTI2Y3VycmVuY3klM0RQSFAlMjZlcHYlM0RNUzR5JTI2ZXNkJTNEblpqSWNfdnNjSmpqcFJEdjVncFZGSmMxOGQ3aHM0M1BHbURseDktOVVQMUh6OE5pVHppSnlETG02Ylp2VGUwWjlyOEpmX3Bhd1VFMUJYVnNpaWREOUxjbUh6MU1BQ1lmRXowSFVBUmtqdGpsSjF2YllHQkNHRFElMjUzRCUyNmZvcmNlQ3VycmVuY3lDaGFuZ2UlM0QxJTI2Zm9yY2VMYW5ndWFnZUNoYW5nZSUzRDElMjZob3RlbElkJTNENDMwNjY0MjElMjZsYWJlbCUzRHNyYyUyNTNEc2t5c2Nhbm5lciUyNTI2dWNvdW50cnklMjUzRFBIJTI1MjZ1ZGV2aWNlJTI1M0Rtb2JpbGUlMjUyNmhvdGVsJTI1M0Q0MzA2NjQyMSUyNTI2ZGF5JTI1M0Q1JTI1MjZtb250aCUyNTNEMDMlMjUyNnllYXIlMjUzRDIwMjYlMjUyNmxvcyUyNTNEMSUyNTI2b2ZmZXJpZCUyNTNEbzMxX081eDQ5OENFJTI1MjZwcmljZSUyNTNEMjQ0OS42MSUyNTI2Y3VycmVuY3klMjUzRFBIUCUyNTI2dXNlcmxhbmclMjUzRGVuJTI1MjZfdGglMjUzRDU5YzBmZmU0MTVhYjBkYjNmYzk1NTI4YTZkYjMwMTgzNzYwNDllZGEzMGFlYWM5YyUyNTI2ZHRzJTI1M0QxNzcyNzIwMjQyJTI1MjZvbHV0JTI1M0QxNzcyNzIwMjM4JTI1MjZjYW5QYXlMYXRlciUyNTNEZmFsc2UlMjUyNnJlcXVlc3RVc2VyR3JvdXAlMjUzRCUyNTI2b2ZmZXJVc2VyR3JvdXAlMjUzRHB1YmxpYyUyNmxhbmclM0RlbiUyNm90aSUzRGItQ1RIT2dmSW9nJTI2cHJlZmVycmVkUmF0ZSUzRDI0NDkuNjElMjZwcm9maWxlJTNEcjJkMm03M2tuOCUyNnJvb21zJTNEMSUyNnVzZXJDb3VudHJ5JTNEUEglMjZ1dG1fY2FtcGFpZ24lM0Rza3lzY2FubmVyJTI2dXRtX21lZGl1bSUzRGNwYyUyNnV0bV9zb3VyY2UlM0Rza3lzY2FubmVyIn0%3D&amp;utid=933516c6-0ec7-65f7-e00b-bfe365d39d10&amp;tm_stars=0&amp;client_id=skyscanner_app&amp;price_policy=2&amp;pre_redirect_id=cf67253d-f5c1-be14-8cc5-8c59e1955cef&amp;tm_city_code=VGNP&amp;max_price=5955&amp;guests=1&amp;request_id=cf67253d-f5c1-be14-8cc5-8c59e1955cef&amp;tm_country_code=PH</t>
  </si>
  <si>
    <t>17.5694884, 120.3894493</t>
  </si>
  <si>
    <t>www.skyscanner.com.ph/hotel_deeplink/4.0/PH/en-US/PHP/h_bc/205206644/2026-03-05/2026-03-06/hotel/hotel/hotels?legacy_provider_id=13&amp;rooms=1&amp;closed_user_group=apps&amp;hb_data=ZdR1_hQNTOiiI8X4srXBFBCh35iU5l63qK7znUJmOuY4JmtMsK21Yx5mqrgdnbGsUH8wSpCvvt4jCmSNNlYIU6Wlu_j-ou2xRqYZPW1nbQV_UTCBrlLNRboi40ayUdKCexsOL5dgMiviKBnHHGdtWRf5hiq5bDpoYgtao6gPYKyf686fbuhrNNq1TVlOzlzT02IWP05kI7HFONnXa4tIXvkr4FD8MG0-03yT5w5oq5gzIm4Il9Swr3fshliKZr_5x_K8whWG03uM_cDFfC8bYAOvWWRc-NQmNrqjGB4-L37GzfuuqpscKq4mtLlspRmj_wy-LErPCVu6-rOv1Sk2yQZZNU5rZqDvtpF1jm_BIYnHGHODFcThfUhf9sFjg_YZh_xkqUJIcn7f3McFw5AXi_166I0tc-blDbohzi_6EHqZg_BherM%3D&amp;q_datetime_utc=2026-03-05T14%3A32%3A53&amp;ticket_price=1389&amp;quote_id=-4024697168174812939&amp;utid_state=1&amp;channel=iphone&amp;price_without_closed_user_group=3278&amp;tm_place_name=Vigan&amp;deeplink_data=eyJmaWVsZHMiOnsic2lnbmF0dXJlIjoiNWE1MGY2N2E3NGE1MGViYjc4NWMxNWQxNTk4ZjYzZGIiLCJibG9ja19pZCI6IjczNDA0NjgwMV8zMjcxODY4ODRfMF8wXzAifX0%3D&amp;utid=4783c3e1-ef08-bedc-a734-354fd4aa0962&amp;tm_stars=1&amp;client_id=skyscanner_app&amp;price_policy=2&amp;pre_redirect_id=f10f0faa-db66-c7bd-4cdc-9cfa0d7eafb3&amp;tm_city_code=VGNP&amp;max_price=3087&amp;guests=1&amp;request_id=f10f0faa-db66-c7bd-4cdc-9cfa0d7eafb3&amp;tm_country_code=PH</t>
  </si>
  <si>
    <t>www.skyscanner.com.ph/hotel_deeplink/4.0/PH/en-US/PHP/h_bc/203936886/2026-03-05/2026-03-06/hotel/hotel/hotels?legacy_provider_id=13&amp;rooms=1&amp;closed_user_group=apps&amp;hb_data=SWrbqpevH_qNDfww_47yUELFubmL25eUh-bCPxYUi9DkFRf90lef8HstUHcxvUQHcYj_1H4_HwRrvJAVy8gub5ZpCqhU8QUwMopPaSJdSDuz1lwqaNcKWZxc8H5NzoYn8aCwGhdl6p9aacgLJDcsHDkO-QBa5pCS8xBuLMZZZ6Tr3USPTsNF0nl7JWZtsqPZkV-h2Yy3H5MXskapjFJX3-XTkwDJReRB_nVvpW8xU7zi7yDe9tLSlLFywBOTMscQ3nQ2732AZy-7346H7lQCXIQvQ6sBY5ug56BVwLwdGzRslkj8BXsHFgqJ7RJ3O8yVRmtsNslp4NkPyhiqllrvbVZiq1Y5UUuoxTast67ITdJCaamnyHto-0619opXxkQ8VrEPQXKGFMQlIEWI1chopmLQ-bkwAu1zG5wys5qPD-JpN-qntZw%3D&amp;q_datetime_utc=2026-03-05T14%3A32%3A55&amp;ticket_price=2921&amp;quote_id=5666456764240436664&amp;utid_state=1&amp;channel=iphone&amp;price_without_closed_user_group=3796&amp;tm_place_name=Vigan&amp;deeplink_data=eyJmaWVsZHMiOnsic2lnbmF0dXJlIjoiYWE0YTA0MzllNjViMDNjOTQwZmI4ZDdkMDIzYzJhYjIiLCJibG9ja19pZCI6IjU2NDU1MzcwMV8yMTM1Mjg5NjlfMV8yXzAifX0%3D&amp;utid=ea880a48-72d0-1b30-cd8f-af0cab10cd15&amp;tm_stars=3&amp;client_id=skyscanner_app&amp;price_policy=2&amp;pre_redirect_id=9b3f75be-1c15-f394-55b8-626cfab0a93c&amp;tm_city_code=VGNP&amp;max_price=2921&amp;guests=1&amp;request_id=9b3f75be-1c15-f394-55b8-626cfab0a93c&amp;tm_country_code=PH</t>
  </si>
  <si>
    <t>www.skyscanner.com.ph/hotel_deeplink/4.0/PH/en-US/PHP/h_bc/146213082/2026-03-05/2026-03-06/hotel/hotel/hotels?legacy_provider_id=13&amp;rooms=1&amp;closed_user_group=general&amp;hb_data=8hFH28ZQl2NeBQxDgol4SOYnyZfoNs04WW6LQIASixjalD6sPEoloZog55vJkejSbn25BPkGraaVNP5BQub6QeYZrwkdo8voidQgRJq7aPdgOVkC54qR0s7_p1d7SogtPr4Pg1ry9TxQ6PW6UArZgh_6uTDxo8CFbYu7biC34dmT0O41OysYj2J8XlGhw8FeFDwA100Iy7bbnNz2VVqqYEOej0cEmT2R9-RT-H7pwMJJDuyHChW7Y2G92203UqdP-CuuSQNikQE9haApWpdXZzbOCDcl71ONiZRByAMXRb7YrKGNGsK44Blj8nM2uaUWI_xmcFYFPTQLCtU_knivSgjvGtPdup-dpIpv5bDbn7aueSQEewGhHp4zf_VrO3MeX1NLqq9AdnW5WY0tZRz0jsxvWhOyhz6PCQseycqbfkGi-FPmSu8%3D&amp;q_datetime_utc=2026-03-05T14%3A32%3A58&amp;ticket_price=2127&amp;quote_id=-5805475247844033609&amp;utid_state=1&amp;channel=iphone&amp;price_without_closed_user_group=9933&amp;tm_place_name=Vigan&amp;deeplink_data=eyJmaWVsZHMiOnsic2lnbmF0dXJlIjoiMzIyM2VlZWM5NzY2NGFkYzExMzhiNTA2NjA5ZGM0ODgiLCJibG9ja19pZCI6InYxX0NnRXRFTXdDR2lnS0hUSXdNall0TURNdE1EVlVNREE2TURBNk1EQXVNREF3S3pBM09qQXdFQUVZM3dFb0FUZ0JJZ0lJQVE9PV9DaW9JekxHV3VRWVFBaGpPNjZ2QkFTRGNLQ2lDd2E4Uk1BSktEVE0yTlVReE1EQlFYekV3TUZCUW1BVVNCd2dCSWdOc0JBNGFCQ2dDTUFFaUJBZ0NHQUk9In19&amp;utid=35e132ad-9f12-9684-26b0-a4a6b8fc5406&amp;tm_stars=3&amp;client_id=skyscanner_app&amp;price_policy=2&amp;pre_redirect_id=4541e0ad-48c7-57b6-b7df-012533417a6a&amp;tm_city_code=VGNP&amp;max_price=2891&amp;guests=1&amp;request_id=4541e0ad-48c7-57b6-b7df-012533417a6a&amp;tm_country_code=PH</t>
  </si>
  <si>
    <t>www.skyscanner.com.ph/hotel_deeplink/4.0/PH/en-US/PHP/h_bc/203859220/2026-03-05/2026-03-06/hotel/hotel/hotels?legacy_provider_id=13&amp;rooms=1&amp;closed_user_group=apps&amp;hb_data=tPeztOOdrGYHliZkjzYgUzQDx-KExRhILPpVgZRQEKbKkz9zbLzY4YWxQQOj0BLgs_LfMRDU_apY4mxvjUCtWUNlGV_EUoSx914XwNbyuOFeTJ_fn4yOPOC1o3qx7vm-rbw8Ovob1RhzLGwFsaJSODZP5ehkg1o9TUfv6n7oCq-EQjyQUfI6xfHbBJ9vYF5OYSfVTtWm4_-7iyFjUye2dSa1klO_40PF_XMC2r1u5gsUUd2QiaKaNTdAt_25UH2UCXANVfKHlUnC_-0r5CMp3YxOKdg3eYUqtbM1dULhGk5DC3G5pOWaPguIEyAlmZpJHN5z7s6qfZLEqSslxqDmKqX-jcVWeE0VZnqoGDYm743OW5mGyVWQMJlv5PGee2m8YRjXjS2kHaA0S4DQtHTxf4m0KDoE3-PG4NtSQfBO8a6hsnBSVW4%3D&amp;q_datetime_utc=2026-03-05T14%3A32%3A59&amp;ticket_price=3053&amp;quote_id=1703745730126292867&amp;utid_state=1&amp;channel=iphone&amp;price_without_closed_user_group=3685&amp;tm_place_name=Vigan&amp;deeplink_data=eyJmaWVsZHMiOnsic2lnbmF0dXJlIjoiYTdkMGIxODRiMjE0MjAyYmUzOTQ4ZGU0MDYwMmIyODgiLCJibG9ja19pZCI6IjU3NDM5NDEwMl8zNzQzNTI0MDNfMl8xXzBfMzcxMDI3In19&amp;utid=246030ef-b43c-d539-858a-4ea9b19f6bbe&amp;tm_stars=2&amp;client_id=skyscanner_app&amp;price_policy=2&amp;pre_redirect_id=3b5a26df-713f-6539-f932-a039a51b3286&amp;tm_city_code=VGNP&amp;max_price=5368&amp;guests=1&amp;request_id=3b5a26df-713f-6539-f932-a039a51b3286&amp;tm_country_code=PH</t>
  </si>
  <si>
    <t>www.skyscanner.com.ph/hotel_deeplink/4.0/PH/en-US/PHP/h_ad/116169403/2026-03-05/2026-03-06/hotel/hotel/hotels?legacy_provider_id=22&amp;rooms=1&amp;closed_user_group=general&amp;hb_data=Cz_z22i1TOHSxJQ5QDiBNAE07XYz4rzFiCZu-4Sh58MszS7x_u4qaP5KnJu2sxAF5ifrq-fyhFNpioRgxArbLxqp0QOnxVh2J8PLdrpML2zzOfKNNFAFX8XBgclTjOJt9jfBaYXkm6EEnTaZ75vPkfeMdNftBZIJ1rOrT5pj0KxbX7gpwKU_1VBf-iaUsmXt7hWvU9hTkLE9EqsXGQ8yfPiL7qe0bwgWsve7ecumOpeKFoFV2kcGPO_0JiHoyYLIKiMD9NoqSUsutYJJbK0JYW9SrgsmHrPl3xbvONtSheBZuP9oD6C5lFz9tBwxzojQTJEHquAE_Y-dLLK8ao0zjZMJVy8yuLKYlzukoJlfKPbD9KEmBWS-4uKk2ixaBdlR-nHoElWmp0x7nSdiHJW67WAW9FWPirgBhlTBh4hTpr9o&amp;q_datetime_utc=2026-03-05T14%3A32%3A58&amp;ticket_price=1172&amp;quote_id=8236660536743532281&amp;utid_state=1&amp;channel=iphone&amp;price_without_closed_user_group=4687&amp;tm_place_name=Santa+Catalina&amp;deeplink_data=eyJmaWVsZHMiOnsic2lnbmF0dXJlIjoiNTU2MWM4NjgzMWQ0N2Y4YmM0MjJmNDQyYWU2N2I1MzEifSwidXJsIjoiaHR0cHM6Ly93d3cuYWdvZGEuY29tL3BhcnRuZXJzL3BhcnRuZXJzZWFyY2guYXNweD9jaWQ9MTg0NjM4MyZoaWQ9NDA5NDc3JmN1cnJlbmN5PVBIUCZjaGVja2luPTIwMjYtMDMtMDUmY2hlY2tvdXQ9MjAyNi0wMy0wNiZOdW1iZXJvZkFkdWx0cz0xJk51bWJlcm9mQ2hpbGRyZW49MCZSb29tcz0xJm1jaWQ9MzMyJm1hc3RlclJvb21JZD0xMzkzNzE0NTEmbXB0PWRtNTJaMmMzT1RGSmQzZHdObnBGUW1KNE0zWkdVa3BNZFZWcVprWk9WbTk1Y1dkQlJXOHhUR1JJY2tKbVlqTXJNa2hyYm5obFYzQlBiR1E1VTFSc1puUmhaRXN5UmpseWMxcExZUSZUb3RhbFByaWNlPTExNzEuNjcmVG90YWxUYXg9MTA5Ljg2JlRvdGFsRmVlPTEwMS40MiZUb3RhbFN1cmNoYXJnZT0wJm1jdXI9UEhQIn0%3D&amp;utid=4f3d52c7-811f-a86f-b2f7-64601923880f&amp;tm_stars=3&amp;client_id=skyscanner_app&amp;price_policy=2&amp;pre_redirect_id=cf0c10fd-878c-ad00-fd2b-f935310d13e3&amp;tm_city_code&amp;max_price=2151&amp;guests=1&amp;request_id=cf0c10fd-878c-ad00-fd2b-f935310d13e3&amp;tm_country_code=PH</t>
  </si>
  <si>
    <t>www.skyscanner.com.ph/hotel_deeplink/4.0/PH/en-US/PHP/h_bc/213844544/2026-03-05/2026-03-06/hotel/hotel/hotels?legacy_provider_id=13&amp;rooms=1&amp;closed_user_group=apps&amp;hb_data=HvjZz6sLRZnrV0Wkyk2jupkPFCzz4FVrRoySDvJgkBRVebAHmM4ExYaNHYX2chKhumkYyTtrJqeyr5ga2_8sj4P8P2dcrEuCG_3BdAyVkEK1j_yFyvM21JkmJ6bfOduN0wY-1q_U6EdKvczQgEKmoTAd2PGRW6VqK-3IE97DAiLTfAoKu4wYWqEwUfO-6ThZuXO-9-jfjMOnuRxXFXI-Q7Agh0-iPhB2-69rR99Q9aGgL1qVakBFEVpicqbMMNUzYgdqVBjjEwISaetlRMmZ54uprbXHE-NS43KSCKfEBQ1sbdYfyk0GLmzobF23VDGNLSbx8LhIky1wUgBYPBYFPCIz1nOatQEVqn0w59ZexfmMIjW_Wz-DjK-HaZr40qrYzYUPLQ15UJ201OtQutsFVWeCd0AHzMQqfOBsoVyEapk3eQmhZeI%3D&amp;q_datetime_utc=2026-03-05T14%3A34%3A01&amp;ticket_price=2825&amp;quote_id=7680069873109043664&amp;utid_state=1&amp;channel=iphone&amp;price_without_closed_user_group=5612&amp;tm_place_name=Vigan&amp;deeplink_data=eyJmaWVsZHMiOnsic2lnbmF0dXJlIjoiYjc3MjhlNDc1MWUxMjhmZWM3NTkyYjA5Zjg5ZWVhNzEiLCJibG9ja19pZCI6Ijk2OTY4ODUwMV8zNjkzNzUyMTdfMF8wXzAifX0%3D&amp;utid=8e2a2244-061f-1ba7-dccc-af3e26702e59&amp;tm_stars=2&amp;client_id=skyscanner_app&amp;price_policy=2&amp;pre_redirect_id=702ca9e3-95f2-139b-ab7d-e622ef9ecde8&amp;tm_city_code=VGNP&amp;max_price=2976&amp;guests=1&amp;request_id=702ca9e3-95f2-139b-ab7d-e622ef9ecde8&amp;tm_country_code=PH</t>
  </si>
  <si>
    <t>17.5707172, 120.3873363</t>
  </si>
  <si>
    <t>www.skyscanner.com.ph/hotel_deeplink/4.0/PH/en-US/PHP/h_ct/216665601/2026-03-02/2026-03-03/hotel/hotel/hotels?legacy_provider_id=31&amp;rooms=1&amp;closed_user_group=general&amp;hb_data=pG-IseH0aBta_qJfQHLHIRSgRJd6w4OUzkCBgQd20ZQMLVlLJ54SczEo3qIDqx56e8d46uhhyxP-e4s88PZn95qQN_VXofyV8xNP_jTApHfXuiA0oqit4TwwhYVzO5iPA4riKfFMpAeeT-7wJuZhZ3rVJDGYdQCxMi9nDSQQEBMMSVRHtD6yOCWqxQjbUwy54bfn4JhM3Be7SH1wROY6edBjAjb6nCtZztXdFXHjmwBi-cJBKX5-qZT7P6V6ss4xSWFCFVuXYfyM7LO--BQgeCWwzFi0ILBjRCqpLtQ33e4Tr3Nx1ohui17Yo-W_zI8gJ6a8me1dY3H2D21XmwlippbXTEFgkj1RDLTwaaI4bDnteyDqMzvG4uhjqhudLuHeavK0xX5INAP9RPN43dR75S5xdYoxe_544vqK6UwnJg%3D%3D&amp;q_datetime_utc=2026-03-02T00%3A40%3A39&amp;ticket_price=1059&amp;quote_id=8824589188700888840&amp;utid_state=1&amp;channel=iphone&amp;price_without_closed_user_group=1636&amp;tm_place_name=San+Vicente&amp;deeplink_data=eyJmaWVsZHMiOnsic2lnbmF0dXJlIjoiNTdmOTMzNDE2NTQ1ZTJlZjY5NjA0NDAyMmUyMWQ0NDgifSwidXJsIjoiaHR0cHM6Ly9waC50cmlwLmNvbS9ob3RlbHMvcmVkaXJlY3Q%2FaG90ZWxpZD0xMTMwNzMzNzQmY2l0eT0zMDcxMDYmQWxsaWFuY2VpZD0xMjYwNyZzaWQ9ODg4ODMyJmNoZWNraW49MjAyNi0wMy0wMiZjaGVja291dD0yMDI2LTAzLTAzJnNob3BwaW5naWQ9M2YxZTkyNGVkMjRjNDliNGJhMWM3OTI2OWZlMjJmYzAmYWR1bHQ9MSZjaGlsZHJlbj0wJmFnZXM9Jmxhbmd1YWdlPWVucGgmbG9jYWxlPWVuX1BIJnJvb21pZD0xNDU3NDcxODk2JnN3aWQ9MCZwYXk9UFAmZmd0PTEmY3JuPTEmY3Vycj1QSFAmd2twPTEmc3RhbmQ9SDRzSUFBQUFBQUFBX3dENEFBZl9DbDBLQWhnQkVnUUlBUkFBR2xFSW1JUDl0Z1VZQURBQU9Qc1JtQUhldWZVMXFBRUF1QUVDd0FFQTBRRjdGSzVINFNhTVFPRUJBQUFBQUFDS2tFRG9BWTczaHRzQmlBSWdpUVFBQUFBQUFBQUFBS0FFQUtFRkFBQUFBQUFpbjBBYUlETm1NV1U1TWpSbFpESTBZelE1WWpSaVlURmpOemt5TmpsbVpUSXlabU13SUFRb2hLeVR6UVpJQVZJR1lXRTRNalkxV2h3S0ExQklVQkVRV0RtMHlIYS1QeG9EVUVoUUlSQllPYlRJZHI0X1lnVmxibDlRU0dpNUZIQUJlQUNLQVFkSUFYZ0F5QUVCcWdFQThnRWlNMll4WlRreU5HVmtNalJqTkRsaU5HSmhNV00zT1RJMk9XWmxNakptWXpCZk1KSUNBVFNhQWdBQUFBRF9fd0VBQVBfX28tNG1jdmdBQUFBIn0%3D&amp;utid=50407354-2972-4b09-fd95-6c57a3a5678a&amp;tm_stars=1&amp;client_id=skyscanner_app&amp;redirect_delay=1000&amp;price_policy=2&amp;pre_redirect_id=855fb41e-efd5-f6e5-5bb7-8a7432144249&amp;tm_city_code&amp;max_price=1059&amp;guests=1&amp;request_id=855fb41e-efd5-f6e5-5bb7-8a7432144249&amp;tm_country_code=PH</t>
  </si>
  <si>
    <t>www.skyscanner.com.ph/hotel_deeplink/4.0/PH/en-US/PHP/h_ad/130083123/2026-03-02/2026-03-03/hotel/hotel/hotels?legacy_provider_id=22&amp;rooms=1&amp;closed_user_group=general&amp;hb_data=23JRoKUWyLrpe0K8HfblDRUTUcPDOd9lk7MDRg4i-OMSFq2HE3DGsdTMRbM38ith0zW3r4d02N6yt1OtuopxuvhmpC626dvjPxR0VEAmBj0zV_ALDpFH4FldDPchvuDt0D0pcABTOu_IZUXqo04sx6dZQ7YqqXGNC7dUJPh39MRx2rJPSgiQs7HXRL7bsxQyF086aO3TUkGamL1BBZ6oCUFaWjidg11_hEdagdcnD1RT2JW4VSSOAMpu0WTqZ-8JL6n4VaEddo1ZpKmPLHLfZG5Zm0KRReKp9AXJRrVpxFWmFNKWpcEkYrfcqQqEAYhoT1bllLyJll47ca1CfhiBlHaJMClBM9fYx8POiqZ1FHT6MJ7FTon_oRX7me4IMEV6DRDWuFi4Tafnpi2_gAQ1zMMMZhCLoLq5DuxT8T1nSBBu&amp;q_datetime_utc=2026-03-02T00%3A40%3A40&amp;ticket_price=756&amp;quote_id=-8632564368795334370&amp;utid_state=1&amp;channel=iphone&amp;price_without_closed_user_group=1200&amp;tm_place_name=Bantay&amp;deeplink_data=eyJmaWVsZHMiOnsic2lnbmF0dXJlIjoiY2FhNDlmOWM1ZDdkNjY3NjFlODk2ZTg4ZDZlZGMwNGQifSwidXJsIjoiaHR0cHM6Ly93d3cuYWdvZGEuY29tL3BhcnRuZXJzL3BhcnRuZXJzZWFyY2guYXNweD9jaWQ9MTg0NjM4MyZoaWQ9NDg4NDc3JmN1cnJlbmN5PVBIUCZjaGVja2luPTIwMjYtMDMtMDImY2hlY2tvdXQ9MjAyNi0wMy0wMyZOdW1iZXJvZkFkdWx0cz0xJk51bWJlcm9mQ2hpbGRyZW49MCZSb29tcz0xJm1jaWQ9MzMyJm1hc3RlclJvb21JZD0zMzY2MzQwJm1wdD1XWFpUZFZReFNGQlhRbEZXY0dSSlpUWnVkWFJtVFVkdlVtMTRaMDF3YVVKcFNHeHdhVEZGVVZSMVFsaEpTV0ZhWVM5WU9GUmFNbkpEV0hCQmFtcEhNMUU1UTJsSFYwcEZXbmd6VVEmVG90YWxQcmljZT03NTYuMTUmVG90YWxUYXg9ODEuMDEmVG90YWxGZWU9MC4wMCZUb3RhbFN1cmNoYXJnZT0wJm1jdXI9UEhQIn0%3D&amp;utid=d26f71e2-7e0c-bf78-5cc8-accf5feb0dee&amp;tm_stars=2&amp;client_id=skyscanner_app&amp;redirect_delay=1000&amp;price_policy=2&amp;pre_redirect_id=c41a3159-e6d0-ebb4-ef74-445ec2b1beda&amp;tm_city_code&amp;max_price=1134&amp;guests=1&amp;request_id=c41a3159-e6d0-ebb4-ef74-445ec2b1beda&amp;tm_country_code=PH</t>
  </si>
  <si>
    <t>www.skyscanner.com.ph/hotel_deeplink/4.0/PH/en-US/PHP/h_xp/136269492/2026-03-02/2026-03-03/hotel/hotel/hotels?legacy_provider_id=1&amp;rooms=1&amp;closed_user_group=mobile&amp;hb_data=3-2wT4WJ3dL3GfsxhkmNpSpPvn13qJVJZxpNP5AP-p1mDvlFHXzkWst1TPLQMrQhgrnCKLhjGdaNyVMumUEoZfS3V_j_rY1M6G1jNRPnVVpQTrXSfsT319vltz_069Zd09ApGar4eh8ONRrzLR3Rwmj2TTJsMlHoDDY6OSPqnn8WUfhkBKBqwb1ITJyovqc9whjcEHgYXr-88MVElKnHmKRKfLYROK06oxWoWVCAQbQmRkaWAl4K6RnCOZVtAm-MVdM8Uy9J0yf3H8lK8_3yRMULrZA%3D&amp;q_datetime_utc=2026-03-02T00%3A40%3A43&amp;ticket_price=2690&amp;quote_id=8457377632230188654&amp;utid_state=1&amp;channel=iphone&amp;price_without_closed_user_group=4637&amp;tm_place_name=Bantay&amp;deeplink_data=eyJmaWVsZHMiOnsic2lnbmF0dXJlIjoiMGZiZDNlNjU2MzY1NGE1MWNlMzc2MTY1MGE1ODU2MTYifSwidXJsIjoiaHR0cHM6Ly93d3cuZXhwZWRpYS5jb20ucGgvSG90ZWwtU2VhcmNoP3RwaWQ9NjgmbXBlPTE3NzI0MTAzNzAmZW5kRGF0ZT0yMDI2LTAzLTAzJmFkdWx0cz0xJmxvY2FsZT1lbl9VUyZjaGlkPWJkYTU2ZmUzLWZkNzItNDYwMS04MzNiLTRiNGFhMjczNDQ2NSZlYXBpZD00NjIzMCZtY3RjPTMmc3RhcnREYXRlPTIwMjYtMDMtMDImbXBkPUdCUCZtcG49MzIxNjg5NzQxJmN1cnJlbmN5PUdCUCZyYXRlcGxhbmlkPTM4OTI4NjM0MSZtcG09MjQmbXBwPTEmbXBvPUhDJnNlbGVjdGVkPTkxMjAzODYzJm1wYj02LjI0Jm1wcT0zMS4xNyZtcGE9MjguMzQifQ%3D%3D&amp;utid=6d037762-b390-a0fe-09d3-f750b2280f63&amp;tm_stars=4&amp;client_id=skyscanner_app&amp;redirect_delay=1000&amp;price_policy=2&amp;pre_redirect_id=8fb0901a-fe7a-a54c-2883-3340ca424a9b&amp;tm_city_code&amp;max_price=5859&amp;guests=1&amp;request_id=8fb0901a-fe7a-a54c-2883-3340ca424a9b&amp;tm_country_code=PH</t>
  </si>
  <si>
    <t>www.skyscanner.com.ph/hotel_deeplink/4.0/PH/en-US/PHP/h_h1/222056583/2026-03-05/2026-03-06/hotel/hotel/hotels?legacy_provider_id=927111&amp;rooms=1&amp;closed_user_group=mobile&amp;hb_data=92G4XA59E6tV0zUYdzXFeRktwb6EOWTrLn_GS9csn8hp9NYjskCT4xcfUpe1utNYMgvUpImVbNKZ0rUyIdyk-7dErFhn05Ec5mDarnzVTfSB5UN2VEyKLQpCrZbKVrXWp4k7AKwVcZkTUqomRbaqlaWz7kJWaXP8FMCPboZWAWZDUL3-3gNqoWol7LezdCTxjKJjVaBpTopJNGbtoT_tuTPUH3R6L7_So08ruGHt7xLrYDtcZI_RZpIaaPOx5u4zuO7yYpV12Xkb6srWhQnNCNh2nrc%3D&amp;q_datetime_utc=2026-03-05T14%3A33%3A01&amp;ticket_price=1845&amp;quote_id=3661235707981554206&amp;utid_state=1&amp;channel=iphone&amp;price_without_closed_user_group=3416&amp;tm_place_name=Vigan&amp;deeplink_data=eyJmaWVsZHMiOnsic2lnbmF0dXJlIjoiN2U1NTg3MDk2MjlmNmY5OWI2MDU3YmFmNTJiZDE4MjAifSwidXJsIjoiaHR0cHM6Ly9waC5ob3RlbHMuY29tL0hvdGVsLVNlYXJjaD90cGlkPTMyMTQmbXBlPTE3NzI3MTcyMTEmZW5kRGF0ZT0yMDI2LTAzLTA2JmFkdWx0cz0xJmxvY2FsZT1lbl9QSCZjaGlkPThjZGY0ZmQ0LTM5Y2EtNDFhNS1hMzU2LWY0Y2Y5NDllNmFkOCZlYXBpZD00NCZtY3RjPTMmc3RhcnREYXRlPTIwMjYtMDMtMDUmbXBkPVBIUCZtcG49MzI2NTU4MTk4JmN1cnJlbmN5PVBIUCZyYXRlcGxhbmlkPTQwMjE1MzUyNCZtcG09MjQmbXBwPTEmbXBvPUVDJnNlbGVjdGVkPTExNTYyOTcyMCZtcGI9MzMyLjYzJm1wcT0xNjYzLjE1Jm1wYT0xNTExLjk1In0%3D&amp;utid=38efa933-d053-f36c-2c84-dd73339cb65f&amp;tm_stars=2&amp;client_id=skyscanner_app&amp;price_policy=2&amp;pre_redirect_id=b9680211-4cdc-c7f3-b9b4-91bf9bf44d79&amp;tm_city_code=VGNP&amp;max_price=4058&amp;guests=1&amp;request_id=b9680211-4cdc-c7f3-b9b4-91bf9bf44d79&amp;tm_country_code=PH</t>
  </si>
  <si>
    <t>www.skyscanner.com.ph/hotel_deeplink/4.0/PH/en-US/PHP/h_h1/128820173/2026-03-05/2026-03-06/hotel/hotel/hotels?legacy_provider_id=927111&amp;rooms=1&amp;closed_user_group=mobile&amp;hb_data=x84bfUfnAa_yIKwYIYqQ6whDfh5PUsm5-AqnWl3GDiateemrM_4ZG41mHV-_2GZwLVZiAXv93iurUu9W1_hNTSXAt70d0vpfLdCThTSdumoyKq9InNJuEZnFmuI4bB9puVG9vDZJuMVrsH9GLw3SsPbsNxfxFdJD7Och2-SCDpN5ncnGAVlehdp6BNPZOOu_U20gcQpxOtUtmlOkM0LM3KnobjooAPSJTFcpspToEa5ODbqjj2_LRaIS7OXHgPj_V1i-X1lfsYJeEN0XVUT28SQUxBE%3D&amp;q_datetime_utc=2026-03-05T14%3A33%3A03&amp;ticket_price=2394&amp;quote_id=-8334758487774657498&amp;utid_state=1&amp;channel=iphone&amp;price_without_closed_user_group=2660&amp;tm_place_name=Vigan&amp;deeplink_data=eyJmaWVsZHMiOnsic2lnbmF0dXJlIjoiOTRlZjdkMWI2ZWFlZjQ1YmIzOGJiYWJlNDk3NjM4NmQifSwidXJsIjoiaHR0cHM6Ly9waC5ob3RlbHMuY29tL0hvdGVsLVNlYXJjaD90cGlkPTMyMTQmbXBlPTE3NzI3MTcyMTEmZW5kRGF0ZT0yMDI2LTAzLTA2JmFkdWx0cz0xJmxvY2FsZT1lbl9QSCZjaGlkPThjZGY0ZmQ0LTM5Y2EtNDFhNS1hMzU2LWY0Y2Y5NDllNmFkOCZlYXBpZD00NCZtY3RjPTMmc3RhcnREYXRlPTIwMjYtMDMtMDUmbXBkPVBIUCZtcG49MjAxOTM1NTUyJmN1cnJlbmN5PVBIUCZyYXRlcGxhbmlkPTIwOTgxNDA5MiZtcG09MjQmbXBwPTEmbXBvPUVDJnNlbGVjdGVkPTE4MDU4OTkxJm1wYj0yNTYuNTAmbXBxPTIxMzcuNTAmbXBhPTIxMzcuNTAifQ%3D%3D&amp;utid=e650fd83-0b97-de61-62f0-999e2e0adb95&amp;tm_stars=2&amp;client_id=skyscanner_app&amp;price_policy=2&amp;pre_redirect_id=190a3916-6515-c769-79d0-7922cc8d9a45&amp;tm_city_code=VGNP&amp;max_price=5388&amp;guests=1&amp;request_id=190a3916-6515-c769-79d0-7922cc8d9a45&amp;tm_country_code=PH</t>
  </si>
  <si>
    <t>www.skyscanner.com.ph/hotel_deeplink/4.0/PH/en-US/PHP/h_bc/213583635/2026-03-02/2026-03-03/hotel/hotel/hotels?legacy_provider_id=13&amp;rooms=1&amp;closed_user_group=apps&amp;hb_data=NtmR3wbSuq-WPhG7gJoKzawLde5E-uHmGpFAaaTl7jFrZJInhFt4aWqKPfeUiyya7i7_MwwXokryujU2QdPdxV4maMalVqxORZMYTRxW09vB-hainXnQLKJCEjoqHL4nFZjAG7T4ZrLMYjLLpUA15_a1lPr0p_e_IUGBM0SC-PQKgBaMUvr1hfaITK7fD52I_Xrxkp3cfKdUivwxQ2hyfjT8XMwJX1vmJcr4WYLdIdogPz6OtUdLq4rAyT-iz6IA0S6mDz8471Ke1m1fyy5myPvfcMaMztHJMAExGm-RooKarMtPCrn6FzYV6VC6AS-Z2rnn_w1ZX8h20COEnJAH-Lh73fFMfYSMIDiphfMCbahCbbJ-u55T6RCXHdbEXHSnlJMdRNO9xg16YjKDz5eX0XtEsvVPl92is_pa1sAPDW9Em1X-zmI%3D&amp;q_datetime_utc=2026-03-02T00%3A40%3A43&amp;ticket_price=1971&amp;quote_id=6396381227473143831&amp;utid_state=1&amp;channel=iphone&amp;price_without_closed_user_group=2358&amp;tm_place_name=Santa+Catalina&amp;deeplink_data=eyJmaWVsZHMiOnsic2lnbmF0dXJlIjoiYWMyNmIzZDA5ZTI1NGQ2YWE0M2M5ODZjZGM3MWRlYmEiLCJibG9ja19pZCI6Ijk0ODMwMDExMF8zNzg3NzY4OTlfMV8xXzAifX0%3D&amp;utid=34fd242b-8788-8e43-35b2-8c722b14a614&amp;tm_stars=0&amp;client_id=skyscanner_app&amp;redirect_delay=1000&amp;price_policy=2&amp;pre_redirect_id=3b1298d1-d98f-59a4-bd8c-5485e6c507bb&amp;tm_city_code&amp;max_price=8193&amp;guests=1&amp;request_id=3b1298d1-d98f-59a4-bd8c-5485e6c507bb&amp;tm_country_code=PH</t>
  </si>
  <si>
    <t>www.skyscanner.com.ph/hotel_deeplink/4.0/PH/en-US/PHP/h_xp/213517741/2026-03-05/2026-03-06/hotel/hotel/hotels?legacy_provider_id=1&amp;rooms=1&amp;closed_user_group=mobile&amp;hb_data=kkComJWBwyk1unyXVd4I8vymFkW9B9XySn0Sh897QxJQtbTfJS2scHpiiUAX5un6uReGmsAmsbb1GGvDSi4K3Q_tEwEfhlmg-FcqXOurH10R6qwXg1rEMO4HR-Bw5fv5Ywu7NN2I_GOiwKpxry8y3SDLl1T1729SH-DG9m8-pRrAVVVaSldd8Iqk7jyfrd_vHmdRwLYEZYONCcfLwozCW4G_BDVmEGlQFB_gHi-N0y-41FK43Ndeh76wT1CrSZdSEPKTuiMU_JHaRt7MAY1u0IvD_bY%3D&amp;q_datetime_utc=2026-03-05T14%3A34%3A03&amp;ticket_price=6275&amp;quote_id=-451857332135989600&amp;utid_state=1&amp;channel=iphone&amp;price_without_closed_user_group=6973&amp;tm_place_name=Vigan&amp;deeplink_data=eyJmaWVsZHMiOnsic2lnbmF0dXJlIjoiYzRjNmQzNjMyMzdlNjJhYzlkYTYyNmEzMmI5ZmUyMWQifSwidXJsIjoiaHR0cHM6Ly93d3cuZXhwZWRpYS5jb20ucGgvSG90ZWwtU2VhcmNoP3RwaWQ9NjgmbXBlPTE3NzI3MjAyMzkmZW5kRGF0ZT0yMDI2LTAzLTA2JmFkdWx0cz0xJmxvY2FsZT1lbl9VUyZjaGlkPTVhY2FjYzZhLWY1MjUtNGQ1ZC04YTU1LTAxZDA2NTU0YTgwOSZlYXBpZD00NjIzMCZtY3RjPTMmc3RhcnREYXRlPTIwMjYtMDMtMDUmbXBkPUdCUCZtcG49MzIxNDYwNTQyJmN1cnJlbmN5PUdCUCZyYXRlcGxhbmlkPTM4ODg5NDA3NSZtcG09MjQmbXBwPTEmbXBvPUVDJnNlbGVjdGVkPTkwMDkyMDk5Jm1wYj0xNC41MCZtcHE9NzIuNTMmbXBhPTY1Ljk0In0%3D&amp;utid=76e712d9-6ad1-5f81-a1f7-05abeb0a7137&amp;tm_stars=4&amp;client_id=skyscanner_app&amp;price_policy=2&amp;pre_redirect_id=74c7295c-4f3b-8bf2-add7-c3b155c47b27&amp;tm_city_code=VGNP&amp;max_price=6336&amp;guests=1&amp;request_id=74c7295c-4f3b-8bf2-add7-c3b155c47b27&amp;tm_country_code=PH</t>
  </si>
  <si>
    <t>www.skyscanner.com.ph/hotel_deeplink/4.0/PH/en-US/PHP/h_ad/189830597/2026-03-05/2026-03-06/hotel/hotel/hotels?legacy_provider_id=22&amp;rooms=1&amp;closed_user_group=general&amp;hb_data=WJyNTrM0eQSWfrDcUsKqXXSKuIt_BC8n_jIKIF7nFtbLn9mdc5fQZYk-V2qyus8VivVHvsEe1Q2qi-gl8ZvpyAemmpsOvRY3BjcbTDxa0FUSOP0ACPo-8HZRUJppSHj-PoHlPH1j_xxDijOQkIXt0j0maM1axVEgz5OziNjnOY4Kxh-w8akhxsFQYmNHaSgXibwj--i18Dx3kdGFuV77qmDrqjXGyEVEg_dEqXdkNqXPCFAhYF25vdAHLU0HAnE90jGxvIqjlYgahN06lbPQlU6G3is_BXVU5wPBJ6i-TWHXhXR2IJkHrMaLZtyyTP6BrGXDbWBdYE8MqssqnqdzQJrzaxTDusyB2JIh5U0X27u-4evTnGbpAnvlmtlJNWUxVNDBg-q-3Qi-WT-byfN5LUx5YB3WoDWUpSEM_9ayrGcz&amp;q_datetime_utc=2026-03-05T14%3A33%3A02&amp;ticket_price=2126&amp;quote_id=-121103833255006618&amp;utid_state=1&amp;channel=iphone&amp;price_without_closed_user_group=2553&amp;tm_place_name=Vigan&amp;deeplink_data=eyJmaWVsZHMiOnsic2lnbmF0dXJlIjoiNGJkZDM2YTQ2ZTAxZDRmOTIxNjZiOWFlYWM2MTAxNzIifSwidXJsIjoiaHR0cHM6Ly93d3cuYWdvZGEuY29tL3BhcnRuZXJzL3BhcnRuZXJzZWFyY2guYXNweD9jaWQ9MTg0NjM4MyZoaWQ9NTE5NjgyMjImY3VycmVuY3k9UEhQJmNoZWNraW49MjAyNi0wMy0wNSZjaGVja291dD0yMDI2LTAzLTA2Jk51bWJlcm9mQWR1bHRzPTEmTnVtYmVyb2ZDaGlsZHJlbj0wJlJvb21zPTEmbWNpZD0yODAyMiZtYXN0ZXJSb29tSWQ9NDY2NTE1MTE4Jm1wdD1aVUpRUWs5aGJYRlhNSE5JWm1SNGFsbEZlVlJGYVhSNFpXTXZVVXRZYW14Wk5raDZRVWQ0Ums0MlIwNWFNMUpuUkdObVpuSXlSMUp3TTBGUGVrUjRabk52UzBKa1UwZEVPVTFLYTFSeUwyUSZUb3RhbFByaWNlPTIxMjYuMTQmVG90YWxUYXg9MjQ1LjUzJlRvdGFsRmVlPTE3OS43MCZUb3RhbFN1cmNoYXJnZT0wJm1jdXI9UEhQIn0%3D&amp;utid=75acf558-26ac-33d4-a919-fccfb8b058e7&amp;tm_stars=0&amp;client_id=skyscanner_app&amp;price_policy=2&amp;pre_redirect_id=03fcd0fd-08ce-00fc-167b-a277c13a0f86&amp;tm_city_code=VGNP&amp;max_price=2520&amp;guests=1&amp;request_id=03fcd0fd-08ce-00fc-167b-a277c13a0f86&amp;tm_country_code=PH</t>
  </si>
  <si>
    <t>www.skyscanner.com.ph/hotel_deeplink/4.0/PH/en-US/PHP/h_ad/140001100/2026-03-05/2026-03-06/hotel/hotel/hotels?legacy_provider_id=22&amp;rooms=1&amp;closed_user_group=general&amp;hb_data=8ni7NnXva9ymjTByvDYu4lCqh5OvOdf2iOkuPzpDjQ0zpvUd3-Je5wLJBr0BvgVkq7OXrolVXR518hMnDyNfJtuks0uQ0K8_BVoGZYaCqIMbZdvlwmTYVpyU1ZrCmpopGXqxqxNqjWoJea-isu4TF7WfvrshItU52i568gQMjUZQHnmzPW9rWNIH4ixXbXZGuA0qkyb3g29Yu-dxvmLVwG3IvRr_HQmRmwbCJmJLxGanf6T56UWob9d8xp9PZ61OoVTjjJNycdyIjx44oKtYNrMqBpzkSyXn1ZynrzFymENBscDKyT2oRTYDnoes4Z0JmiDd0N_Rz9KK-yViPKKctXRiBsZYRBFYTdBhp0t2Fry0eCnc9NDs1qUzRvNzwJ4m7-VbNU5o216pR_j5c0qSTOa5LYv-lQUo86FCHlNsOr8m&amp;q_datetime_utc=2026-03-05T14%3A33%3A05&amp;ticket_price=1766&amp;quote_id=-3472620539367287276&amp;utid_state=1&amp;channel=iphone&amp;price_without_closed_user_group=2878&amp;tm_place_name=Vigan&amp;deeplink_data=eyJmaWVsZHMiOnsic2lnbmF0dXJlIjoiNGYyYTNhZDM3Mzk1OTcyOGFmYmRiZjAxMmNmMGFkMTMifSwidXJsIjoiaHR0cHM6Ly93d3cuYWdvZGEuY29tL3BhcnRuZXJzL3BhcnRuZXJzZWFyY2guYXNweD9jaWQ9MTg0NjM4MyZoaWQ9MTM3MzE1NCZjdXJyZW5jeT1QSFAmY2hlY2tpbj0yMDI2LTAzLTA1JmNoZWNrb3V0PTIwMjYtMDMtMDYmTnVtYmVyb2ZBZHVsdHM9MSZOdW1iZXJvZkNoaWxkcmVuPTAmUm9vbXM9MSZtY2lkPTMzMiZtYXN0ZXJSb29tSWQ9OTM3MDc5ODYmbXB0PWRsZFZjVFl5VjFKdlJUWXZOelJVTW1kaGRIQTVWVWR1U2pWT01FZG5ORkp6YVRoUU0zUldObElyVjFKck1VTjBaVTFRWjBSblRGRnViVzVESzJkdVJXcDBSV1ozVkRsNk1FUTVMdyZUb3RhbFByaWNlPTE3NjYuNDMmVG90YWxUYXg9MjAzLjg5JlRvdGFsRmVlPTE0OS40MCZUb3RhbFN1cmNoYXJnZT0wJm1jdXI9UEhQIn0%3D&amp;utid=c7732206-d20d-ddef-f068-baf131ca0ae0&amp;tm_stars=0&amp;client_id=skyscanner_app&amp;price_policy=2&amp;pre_redirect_id=3369a769-4b9b-2e87-a4cd-82bec836f63d&amp;tm_city_code=VGNP&amp;max_price=2589&amp;guests=1&amp;request_id=3369a769-4b9b-2e87-a4cd-82bec836f63d&amp;tm_country_code=PH</t>
  </si>
  <si>
    <t>www.skyscanner.com.ph/hotel_deeplink/4.0/PH/en-US/PHP/h_ct/136392258/2026-03-05/2026-03-06/hotel/hotel/hotels?legacy_provider_id=31&amp;rooms=1&amp;closed_user_group=general&amp;hb_data=IXHdQD2pHmIrS77dt2zZUCHZa4_mZmhebjSOsvm7vs0XdeqBRLIx69cyWxqbbJ_cS22HWviqtzhSu3ZaR0UmSFlX06m2XwaCoY8jKk-rCKKYE00MM-lVwlPYOut2hnOli1Gymvo2y3edgbVX1xN2temixn0ApGaThBGMcrbNJvSiH20pUug58NQ89JACDfLsrBorpuEesB35Jb4YR4twxl9kGBzwT5E0WehE1-V-iIIA0t-or16Px9c_hBDCqUnaRRp3gxhqXeId7fbQh756dcL4KtOEnU-r-g1FcubGIVPV0r_BCg7uyNSkASjXSu8wlDJLFLqP7Ms19fyokXGH5i1ojG9nbasJKAFRP9MBsCFyt_aFNmY1xjEGb_MNVGQMP7kfo4xVpSmwPrB_S_2XHG52TRtEonXZ6Q2oEMkFLQ%3D%3D&amp;q_datetime_utc=2026-03-05T14%3A33%3A04&amp;ticket_price=4771&amp;quote_id=1963388008295735060&amp;utid_state=1&amp;channel=iphone&amp;price_without_closed_user_group=7000&amp;tm_place_name=Vigan&amp;deeplink_data=eyJmaWVsZHMiOnsic2lnbmF0dXJlIjoiODkwMjhmZGE0NzRmY2FmNmM1YTgxY2M1MDQzZTVlMmMifSwidXJsIjoiaHR0cHM6Ly9waC50cmlwLmNvbS9ob3RlbHMvcmVkaXJlY3Q%2FaG90ZWxpZD00MzM5Mjg0JmNpdHk9NTk3NTcmQWxsaWFuY2VpZD0xMjYwNyZzaWQ9ODg4ODMyJmNoZWNraW49MjAyNi0wMy0wNSZjaGVja291dD0yMDI2LTAzLTA2JnNob3BwaW5naWQ9NzQxYjcxMjBjOGU4NDJhNTg4MmFiZGVlMTY1NTEyZGMmYWR1bHQ9MSZjaGlsZHJlbj0wJmFnZXM9Jmxhbmd1YWdlPWVucGgmbG9jYWxlPWVuX1BIJnJvb21pZD0xMzcxMDMyNDk0JnN3aWQ9MCZwYXk9UFAmZmd0PTEmY3JuPTEmY3Vycj1QSFAmd2twPTEmc3RhbmQ9SDRzSUFBQUFBQUFBX3dBQ0FmMy1DbUFLQWhnQkVnUUlBUkFBR2xRSXJwZmhqUVVTQVRJWUFEQzREemlPYTVnQjFPeUlBcWdCQUxnQkFzQUJBTkVCQUFBQUFBQzRyMERoQVFBQUFBQ0FvckpBNkFHX3Z2c0lpQUlnaVFUTnpNek16RXcwUUtBRUFLRUZBQUFBQUFBQUFBQWFJRGMwTVdJM01USXdZemhsT0RReVlUVTRPREpoWW1SbFpURTJOVFV4TW1SaklBUW8tYUNtelFaSUFWSUdOakpsTVRjM1dod0tBMVZUUkJGVTQ2V2J4S0FiUUJvRFVFaFFJVWNEZUFza0tMNF9ZZ1ZsYmw5UVNHaThGSEFCZUFDS0FRZElBWGdBeUFFQnFnRUhDZ013TWpFUUF2SUJJamMwTVdJM01USXdZemhsT0RReVlUVTRPREpoWW1SbFpURTJOVFV4TW1Salh6R1NBZ0UwbWdJQUFBQUFfXzhCQUFEX18zLWk5a01DQVFBQSJ9&amp;utid=26f84847-c2a7-e4eb-75a5-baab281457f5&amp;tm_stars=3&amp;client_id=skyscanner_app&amp;price_policy=2&amp;pre_redirect_id=9062cf6a-9b5b-8888-f9b1-dbc315e41e36&amp;tm_city_code=VGNP&amp;max_price=6513&amp;guests=1&amp;request_id=9062cf6a-9b5b-8888-f9b1-dbc315e41e36&amp;tm_country_code=PH</t>
  </si>
  <si>
    <t>17.5735588, 120.3897399</t>
  </si>
  <si>
    <t>www.skyscanner.com.ph/hotel_deeplink/4.0/PH/en-US/PHP/h_ad/128819927/2026-03-05/2026-03-06/hotel/hotel/hotels?legacy_provider_id=22&amp;rooms=1&amp;closed_user_group=general&amp;hb_data=p9VrUimCX3I0oTSqgwir3ZUgQ7gIMHPGYtpUnF6na_9BxlBt1kV-pMjie8cjGShIHNvugLjURx_8GhSf45RuuS-BMYEY2r5ZbVrkWvT4DYDZaK9RH5_rMdW5cJDZ0k5muDkT8ch5EszxrccvkWopcgadu9G6bgOreGcEhz-asSbdmXbfaEsPnx9J9LFUtBe8A_c4-gXTMsUYOAn2tFRz2BXoF3cQ4f3__F5FXcNjzGG6hiVZNybqOeQKnRxRIr07mY1X6AhpLluTjmG-Is6AP8W3G395HWCspd-ncGNPggJWPUefC1yQ94sfuliDMttI8uUG2YfWITW-E5Hr1HNczzolb_0j_84v2kJLhrAZmZbj1N5SaveaXR026uHbDTyHVoLfK3TyxQ16Y3ygVfYwVCptFVWHwf9gNaPKpACXGThc&amp;q_datetime_utc=2026-03-05T14%3A33%3A05&amp;ticket_price=2465&amp;quote_id=7738677441431772736&amp;utid_state=1&amp;channel=iphone&amp;price_without_closed_user_group=3267&amp;tm_place_name=Vigan&amp;deeplink_data=eyJmaWVsZHMiOnsic2lnbmF0dXJlIjoiNmQzMzQ1OGRhNmRiMTgyMDA1MWU5MDMyZWJjOTY1NzYifSwidXJsIjoiaHR0cHM6Ly93d3cuYWdvZGEuY29tL3BhcnRuZXJzL3BhcnRuZXJzZWFyY2guYXNweD9jaWQ9MTg0NjM4MyZoaWQ9NDAyODIxJmN1cnJlbmN5PVBIUCZjaGVja2luPTIwMjYtMDMtMDUmY2hlY2tvdXQ9MjAyNi0wMy0wNiZOdW1iZXJvZkFkdWx0cz0xJk51bWJlcm9mQ2hpbGRyZW49MCZSb29tcz0xJm1jaWQ9MjgwMjUmbWFzdGVyUm9vbUlkPTMzNjYzODcmbXB0PVJ6UnNRekZGZWxaTmJWZFlTSEZKVm1KQ1oxZHFMMkV5ZUVrMFVsQm9TMmMwV21oemQwWjZMMjFqZHpaM2NGSTJSREZwU1VaTGNtczJVM0Z3WVZvM1VHdzFkWFJGZFU1V1oxQkNiekZyYnowJlRvdGFsUHJpY2U9MjQ2NC43OCZUb3RhbFRheD0yODQuOTYmVG90YWxGZWU9MjA4LjAwJlRvdGFsU3VyY2hhcmdlPTAmbWN1cj1QSFAifQ%3D%3D&amp;utid=be246588-8dbf-edda-78e7-2dfe511a8032&amp;tm_stars=3&amp;client_id=skyscanner_app&amp;price_policy=2&amp;pre_redirect_id=5c44bd86-14bb-9c3b-c839-b12290281f31&amp;tm_city_code=VGNP&amp;max_price=2850&amp;guests=1&amp;request_id=5c44bd86-14bb-9c3b-c839-b12290281f31&amp;tm_country_code=PH</t>
  </si>
  <si>
    <t>www.skyscanner.com.ph/hotel_deeplink/4.0/PH/en-US/PHP/h_ad/130083123/2026-03-02/2026-03-03/hotel/hotel/hotels?legacy_provider_id=22&amp;rooms=1&amp;closed_user_group=general&amp;hb_data=Xa-hJdsyLEpTzr5zKlShg9EfYtAQRh7msBXd4oJy_7VqjPpPBHfi26D5qBhxK4n5AV9SRQcgNVU13Oc9CZKK0E6rbZ_TRlQqjmUzp9Z04HiGjugLzv7IMJO4gTSsyyCdSFNlaGc7FHv1tLwYKn6UOiU1Bl0EEDGsQkQZ5yTE88lhbbPtCbUvI2pTAmMdz9GwiNj0qyxkEApdnd41fGpe_yx18WxmgzQSreLVDqegSFDkFI3denhYF4MmrvpImX037NPe3Dk7jlhUVU2leTnO4T9JN61090Q4negOAYte1DWwifZyYt7TAyImbdbj1HinNkJcLDgf_sR43IgLv4Ir08uz5hE5P49iN9uGwup7bXMr025vA4-79XYNEBm9mJ0ESSdBHvj1-j_fw2ftCpWZIEAEpduJFMjeMRTDtbfogBR1&amp;q_datetime_utc=2026-03-02T00%3A40%3A51&amp;ticket_price=756&amp;quote_id=-8632564368795334370&amp;utid_state=1&amp;channel=iphone&amp;price_without_closed_user_group=1200&amp;tm_place_name=Bantay&amp;deeplink_data=eyJmaWVsZHMiOnsic2lnbmF0dXJlIjoiY2FhNDlmOWM1ZDdkNjY3NjFlODk2ZTg4ZDZlZGMwNGQifSwidXJsIjoiaHR0cHM6Ly93d3cuYWdvZGEuY29tL3BhcnRuZXJzL3BhcnRuZXJzZWFyY2guYXNweD9jaWQ9MTg0NjM4MyZoaWQ9NDg4NDc3JmN1cnJlbmN5PVBIUCZjaGVja2luPTIwMjYtMDMtMDImY2hlY2tvdXQ9MjAyNi0wMy0wMyZOdW1iZXJvZkFkdWx0cz0xJk51bWJlcm9mQ2hpbGRyZW49MCZSb29tcz0xJm1jaWQ9MzMyJm1hc3RlclJvb21JZD0zMzY2MzQwJm1wdD1XWFpUZFZReFNGQlhRbEZXY0dSSlpUWnVkWFJtVFVkdlVtMTRaMDF3YVVKcFNHeHdhVEZGVVZSMVFsaEpTV0ZhWVM5WU9GUmFNbkpEV0hCQmFtcEhNMUU1UTJsSFYwcEZXbmd6VVEmVG90YWxQcmljZT03NTYuMTUmVG90YWxUYXg9ODEuMDEmVG90YWxGZWU9MC4wMCZUb3RhbFN1cmNoYXJnZT0wJm1jdXI9UEhQIn0%3D&amp;utid=48f9c4b8-1ec5-e171-6f1e-64533b9863e8&amp;tm_stars=2&amp;client_id=skyscanner_app&amp;redirect_delay=1000&amp;price_policy=2&amp;pre_redirect_id=d4e9d30a-ebd3-f721-24b1-3b75a770e673&amp;tm_city_code&amp;max_price=1134&amp;guests=1&amp;request_id=d4e9d30a-ebd3-f721-24b1-3b75a770e673&amp;tm_country_code=PH</t>
  </si>
  <si>
    <t>www.skyscanner.com.ph/hotel_deeplink/4.0/PH/en-US/PHP/h_ad/160820780/2026-03-05/2026-03-06/hotel/hotel/hotels?legacy_provider_id=22&amp;rooms=1&amp;closed_user_group=general&amp;hb_data=8EQnnfsH89xgX3DhpFfCdhbNxt_nxJRoy-mmUneaZY3ZzRWLYtqiBTcFgtsSNQeO_Za1-Rs7pVZpVftXyZ2uRLfvYmbBabiLgeDuu3xO8ujz5Hget2py-ZrSaV_Uuls-cesFNpb_-oD4Uu7Q3_wS1FOvE4hPfmjB09d5MnA3W1k7oIw807TPLADfnZQ4C63KIb1XIUhoct_LuASwLEZ88MROoozD29pdV5d64-hx9TlVPsHAPh5QZz6G1Uy7zBgrBif1c5bSt6afsdyh9ZI-Cz8MLzF-TFE8K6wRQBmDTBmwxzv7BAeijEGONvsybPNREnnWpJjYA9iZwZe2mF3bkZH3OnjYWe6oCImg4feZ5pFOYLgynxyoLa5IHWMHVk74MDvI1RB6WrJgfC_aBys68ZDwEwva87_Xiu8AsAed-4IC&amp;q_datetime_utc=2026-03-05T14%3A33%3A04&amp;ticket_price=1460&amp;quote_id=2021019655844923901&amp;utid_state=1&amp;channel=iphone&amp;price_without_closed_user_group=2187&amp;tm_place_name=Vigan&amp;deeplink_data=eyJmaWVsZHMiOnsic2lnbmF0dXJlIjoiMjE3ODAxNWNmNmQ4MGIwZDVhM2FhMTc0NDhhNjdiYTgifSwidXJsIjoiaHR0cHM6Ly93d3cuYWdvZGEuY29tL3BhcnRuZXJzL3BhcnRuZXJzZWFyY2guYXNweD9jaWQ9MTg0NjM4MyZoaWQ9MzU0MzIwNyZjdXJyZW5jeT1QSFAmY2hlY2tpbj0yMDI2LTAzLTA1JmNoZWNrb3V0PTIwMjYtMDMtMDYmTnVtYmVyb2ZBZHVsdHM9MSZOdW1iZXJvZkNoaWxkcmVuPTAmUm9vbXM9MSZtY2lkPTMwMzgmbWFzdGVyUm9vbUlkPTQ4NDg5MzkzOCZtcHQ9Y0d4U2NHTnZWME5KWldjM2FXVk1SM1ZsVEV3dmFURkZkbEJJYnpSQlEwTk5Uak56YzFCNmRsaERXRzlzYVRkamJuSXdXVmhYTUdKWFlsYzFjbnBrVG5RcloySnVXRkp6UzNRdlIwMUJQVDAmVG90YWxQcmljZT0xNDYwLjM0JlRvdGFsVGF4PTI2My4zNCZUb3RhbEZlZT0wLjAwJlRvdGFsU3VyY2hhcmdlPTAmbWN1cj1QSFAifQ%3D%3D&amp;utid=b2d73b61-1d8a-2ee7-a832-e59a059ef04f&amp;tm_stars=2&amp;client_id=skyscanner_app&amp;price_policy=2&amp;pre_redirect_id=22673dcb-120c-fb68-4d78-ad70b984bcff&amp;tm_city_code=VGNP&amp;max_price=1460&amp;guests=1&amp;request_id=22673dcb-120c-fb68-4d78-ad70b984bcff&amp;tm_country_code=PH</t>
  </si>
  <si>
    <t>17.5708456, 120.3873669</t>
  </si>
  <si>
    <t>www.skyscanner.com.ph/hotel_deeplink/4.0/PH/en-US/PHP/h_ad/160016291/2026-03-05/2026-03-06/hotel/hotel/hotels?legacy_provider_id=22&amp;rooms=1&amp;closed_user_group=general&amp;hb_data=BUdNtUhvnMEH8OnY41djT63bT33nUcbqS9JToJxbQAIqCnu078jncl03nCZhUYEqDNJFEbyH8219WWM8x4ixo0zOOFA1usQYiQGeAMsaFTvCwehKcCjq2Fg5Vpw7Fl_TGLDKYmNpBwtHGmq2vn8Dtqj4ulEas801pagCdX3rEOvuQ1Oxx6gmx59M4bOQkJBs0p9XZKMApAzZuCvD2gkTWwkTvNi3mn-SS4_bqlAf8chgX_ylNW5qjXE37VAk-fsQfVzrEwg6syolTSxCmDCMDErMFJoRDjRtWgcHaQHrsOzIXeyFNRh_cPlGg0zFUnAh_4HVC9tma7hY8ZIVPJcWiWNfUiSeMHeLSwixZAmbEhWoWks3zWo32nzcnp3CffMsGiP9OQ90uhsF03eWgSPQVtYtAsy0sh0vqcIn5-eKzGo3&amp;q_datetime_utc=2026-03-05T14%3A33%3A07&amp;ticket_price=3106&amp;quote_id=1565187539283553511&amp;utid_state=1&amp;channel=iphone&amp;price_without_closed_user_group=5450&amp;tm_place_name=Vigan&amp;deeplink_data=eyJmaWVsZHMiOnsic2lnbmF0dXJlIjoiMzZmNTgyYzhjMmVjYjZhYjU2ZGJiN2I2YTg2ZDU3NDgifSwidXJsIjoiaHR0cHM6Ly93d3cuYWdvZGEuY29tL3BhcnRuZXJzL3BhcnRuZXJzZWFyY2guYXNweD9jaWQ9MTg0NjM4MyZoaWQ9MjY0MjU1MiZjdXJyZW5jeT1QSFAmY2hlY2tpbj0yMDI2LTAzLTA1JmNoZWNrb3V0PTIwMjYtMDMtMDYmTnVtYmVyb2ZBZHVsdHM9MSZOdW1iZXJvZkNoaWxkcmVuPTAmUm9vbXM9MSZtY2lkPTMzMiZtYXN0ZXJSb29tSWQ9MTU5Mzc4MjMmbXB0PU5qZzVVSFJHZW1KNU5VcGxUVFV5ZG1SMkwzRlJkbXRtTlU1d1QybDBhRmxwUVRkNWFqRXJhRVZxVkd4TWEwZ3pURFl4ZFV0Sk1FOWxZakJqZEhCU1psTkVLMmxsZUZOd1dXUlFPRUY0WnowJlRvdGFsUHJpY2U9MzEwNS43NyZUb3RhbFRheD0wLjAwJlRvdGFsRmVlPTAuMDAmVG90YWxTdXJjaGFyZ2U9MCZtY3VyPVBIUCJ9&amp;utid=a8c7428e-4d25-a88a-2603-56116d68bbeb&amp;tm_stars=3&amp;client_id=skyscanner_app&amp;price_policy=2&amp;pre_redirect_id=82775897-60cf-7aae-f749-f526c3a248b4&amp;tm_city_code=VGNP&amp;max_price=8984&amp;guests=1&amp;request_id=82775897-60cf-7aae-f749-f526c3a248b4&amp;tm_country_code=PH</t>
  </si>
  <si>
    <t>www.skyscanner.com.ph/hotel_deeplink/4.0/PH/en-US/PHP/h_ad/130071026/2026-03-05/2026-03-06/hotel/hotel/hotels?legacy_provider_id=22&amp;rooms=1&amp;closed_user_group=general&amp;hb_data=mWnPTxtWCaZHDVi-ApnFjLIEYWU_3F-imzoyRnWq0UjOuzHFYW663dEVRmHZVULD2YsfjK69m-6K0SjSEBsRViYc6EGn-L-v3J9V60sWrYl8qOOHGOK9S9_I5zFsd-fbq24uusyzB8c7x6Cekb6uY0bLgAYbYVo7tDt0ogJp_alDoWlP85wPJjR_M5ekAQ3fUmeo_vX2bjOKYbCKlnN2hyuPXrXzruoHhorH7XydNE1xgUjiXNgEU_qqheSJ37tANHzT2Vm9fwxJDALyqx5d7Y31fHK7L9S1u8yojMQd3DSjlGC2WzJ_-aWfDOd3h3nIKbK5peYPvQ-nYfQSU-h-TcriTeNi72RNFwTna0wXCUUM9sXtflCqZomSjdgAAJyDR8Qh9pRQql5jPnWn7AbklJGSAm3RoBPpNIHasOFhHJxR&amp;q_datetime_utc=2026-03-05T14%3A33%3A10&amp;ticket_price=2191&amp;quote_id=7049620015762560672&amp;utid_state=1&amp;channel=iphone&amp;price_without_closed_user_group=5081&amp;tm_place_name=Vigan&amp;deeplink_data=eyJmaWVsZHMiOnsic2lnbmF0dXJlIjoiM2JlZWYwNzJjZjVjY2RkNjNhNzZmZTAwMDc1ZWFlZjIifSwidXJsIjoiaHR0cHM6Ly93d3cuYWdvZGEuY29tL3BhcnRuZXJzL3BhcnRuZXJzZWFyY2guYXNweD9jaWQ9MTg0NjM4MyZoaWQ9NDAwMTAwJmN1cnJlbmN5PVBIUCZjaGVja2luPTIwMjYtMDMtMDUmY2hlY2tvdXQ9MjAyNi0wMy0wNiZOdW1iZXJvZkFkdWx0cz0xJk51bWJlcm9mQ2hpbGRyZW49MCZSb29tcz0xJm1jaWQ9MzMyJm1hc3RlclJvb21JZD0zMzU5NTk3Jm1wdD1RVUpqY2xGcVRTOXNaRmxxSzFBeE1tZFVUMGgxUm5oVlkySXJOMUEyUnpWNGRqUnpiVFkyTm5SUk1VWXhXRVZtVkZSdFpUQndiVUV6YVd4VlJIZFBTVk5KV2pWUFprTnNiMlJQTlEmVG90YWxQcmljZT0yMTkxLjM1JlRvdGFsVGF4PTIwNS45MiZUb3RhbEZlZT0xODkuMjQmVG90YWxTdXJjaGFyZ2U9MCZtY3VyPVBIUCJ9&amp;utid=3e1a0120-0bfd-f87a-111d-16452762cb38&amp;tm_stars=3&amp;client_id=skyscanner_app&amp;price_policy=2&amp;pre_redirect_id=744c4936-ae12-f529-aeb1-17802c5f6f48&amp;tm_city_code=VGNP&amp;max_price=5207&amp;guests=1&amp;request_id=744c4936-ae12-f529-aeb1-17802c5f6f48&amp;tm_country_code=PH</t>
  </si>
  <si>
    <t>www.skyscanner.com.ph/hotel_deeplink/4.0/PH/en-US/PHP/h_bc/185190943/2026-03-02/2026-03-03/hotel/hotel/hotels?legacy_provider_id=13&amp;rooms=1&amp;closed_user_group=apps&amp;hb_data=DCy6cmWIBdU7HpH4b1uP4HByzwLke9jHDpThqbQmBUgHVdEBfKCJDmdKZkEw10bu1PUYwqgC7TtAgamEWtzyp90D5JXbahw7aYyPYg0punVBpuF6g21lU4G-bzonTpTM56xya-Gi2sOnj2DehOycZ-VBSd64AHrtiSjxUCHae3xYgGmK2fAy6td3S47c1AZPpiNALMPWUISq2WsaSrxxUEa5Q9VLkmoHwcB6EE0tfwngS3zi3Lyis85AD6XWb8B5QF91hcZi78YqoNzjVdOvP74L_T0fzIFUOh_YrbVCsLZ-h7p1unEIYGL05fuvokReF5chSZt1s7CYn2ujoemE2WkkRxEBCKRtD-NMstuDW98CJ8qrtuZ_SOCiJbS_OdEHcdXsCwbG7rpQIsXz5qe_vQnfRCZdRHWKuuGPh_eU-Dk65mvuNUE%3D&amp;q_datetime_utc=2026-03-02T00%3A41%3A00&amp;ticket_price=4321&amp;quote_id=-7685091230423848309&amp;utid_state=1&amp;channel=iphone&amp;price_without_closed_user_group=5456&amp;tm_place_name=Pagsanjan&amp;deeplink_data=eyJmaWVsZHMiOnsic2lnbmF0dXJlIjoiNWUxZTEzYzBkYjc3NTBhN2Q2Y2Y2OWM4N2FlZjEzNzkiLCJibG9ja19pZCI6IjM3MzY4NDcwNV8yODUyMzkyOTFfMF80MV8wIn19&amp;utid=2149047f-7f96-fc5c-b25b-44c24a17d9f5&amp;tm_stars=0&amp;client_id=skyscanner_app&amp;redirect_delay=1000&amp;price_policy=2&amp;pre_redirect_id=f4349738-9f4e-ee91-772a-3294fb9eff47&amp;tm_city_code&amp;max_price=9374&amp;guests=1&amp;request_id=f4349738-9f4e-ee91-772a-3294fb9eff47&amp;tm_country_code=PH</t>
  </si>
  <si>
    <t>www.skyscanner.com.ph/hotel_deeplink/4.0/PH/en-US/PHP/h_ad/139435669/2026-03-02/2026-03-03/hotel/hotel/hotels?legacy_provider_id=22&amp;rooms=1&amp;hb_data=zwKBBeoK1GyD9kkD948OrfphUJqr--bkA9r4zio3bg-kMEdqHNOjfkElnVpNQmGSBrxnPMjdNH4xdV4Ccm-qovyi-jByI7OhDNj5sgU25bvtZX_gkTQAIE-HNmtQi-B6Qns9bim4Ycpq1XJYW-nprxm1XKsQM0312b2mb8D7f-vriOCB8S3Ou8mBT_PYgscmrkOe-0AG7yd8jNf5ta46Swm3eNsIPvXy-zcIqWlV1qIVUGAmAzZBI5LwOzRVcVwpjHlw3CL-HuBE73En0Klf3j16Dq9qamuyhACI4Gfgg8gVeu39-n0s87X7m3WV9ElHWXV_eW8oCq4YjGm-K8csptihbTv87gcUzfn6t-_RUYyvBcdDSeoZp4RRhK4rC2cVLJ--u0INwGfyd-MjdvOHR0F9fRyhJFKXS-yJ2SnJLopD&amp;q_datetime_utc=2026-03-02T00%3A41%3A03&amp;ticket_price=3080&amp;quote_id=-8975158246484039842&amp;utid_state=1&amp;channel=iphone&amp;tm_place_name=Laguindingan&amp;deeplink_data=eyJmaWVsZHMiOnsic2lnbmF0dXJlIjoiNmUzZmVjMTZjNWQwYjJmODY5ZmI1NGQ4ZGYyOWFiNTYifSwidXJsIjoiaHR0cHM6Ly93d3cuYWdvZGEuY29tL3BhcnRuZXJzL3BhcnRuZXJzZWFyY2guYXNweD9jaWQ9MTg0NjM4MyZoaWQ9OTMxNDA4JmN1cnJlbmN5PVBIUCZjaGVja2luPTIwMjYtMDMtMDImY2hlY2tvdXQ9MjAyNi0wMy0wMyZOdW1iZXJvZkFkdWx0cz0xJk51bWJlcm9mQ2hpbGRyZW49MCZSb29tcz0xJm1jaWQ9MzAzOCZtYXN0ZXJSb29tSWQ9OTU4MTc4MTYwJm1wdD1jMkUzTWxaV1MzVTBWMnMzWldwc2VsWXZVakZYTkN0NGRXaDBUSEZsY1dKMmNUWkVhWE4wWm0xM1UxcEJXamdyYURNMFVVMXlOekUyYVZFd2FGQmhNMUI1YzFNNVoxWnhaR0ZrVjJkQlBUMCZUb3RhbFByaWNlPTMwODAuMDAmVG90YWxUYXg9MzMwLjAwJlRvdGFsRmVlPTAuMDAmVG90YWxTdXJjaGFyZ2U9MCZtY3VyPVBIUCJ9&amp;utid=c382031f-d8c8-7125-fc1c-2e86d6a8c18e&amp;tm_stars=3&amp;client_id=skyscanner_app&amp;redirect_delay=1000&amp;price_policy=2&amp;pre_redirect_id=2fb3bd26-9d1e-ddb3-33c8-b6d8f6a839dd&amp;tm_city_code&amp;max_price=3920&amp;guests=1&amp;request_id=2fb3bd26-9d1e-ddb3-33c8-b6d8f6a839dd&amp;tm_country_code=PH</t>
  </si>
  <si>
    <t>www.skyscanner.com.ph/hotel_deeplink/4.0/PH/en-US/PHP/h_ad/204479092/2026-03-02/2026-03-03/hotel/hotel/hotels?legacy_provider_id=22&amp;rooms=1&amp;closed_user_group=general&amp;hb_data=46OSCiEI-M5eU3hHVTti9HRMUFzPh5MMKPfJ34qYsU9mEzWslcdnxu-IYFq3q5nJVX-6p9Vf4j2NCM3G46X-oqYaaXG9oNMXgWHd78a1uYXDK9yFb15Mehy-6ih2FMDOO7wJ_2jU-ZDKEZbadUQA8hcu445VQm3SGWG8WcQVNzhrsTxpOfNwnVR_ZFm3aveHWDaw5f24prFVyWeovC1h5LlRCN4-xLDdTuodZyF3ItE8smgt988cqzp1FDwEf0dhSfFRpMgReQVG6_UFFNgAk9nX6zSN1L9dhsirZCibqrKRIVKew7aurX9UHchlLPM3Ok4-2xZtRuUqDVG2o-ss8-O3Cpv8iHT51AQkvark0uzCh3McmswcIfRLM6CdGitXSMCKwBInPSzf0T_Ds1rN0rL0I-MHy-qqHK9j8d_zeSZF&amp;q_datetime_utc=2026-03-02T00%3A41%3A08&amp;ticket_price=1487&amp;quote_id=-23253834356159017&amp;utid_state=1&amp;channel=iphone&amp;price_without_closed_user_group=3791&amp;tm_place_name=Bantay&amp;deeplink_data=eyJmaWVsZHMiOnsic2lnbmF0dXJlIjoiMTNlOTI5Nzk1MmYwMWQ4ZGRlZWE2NmNkZDc2MWM1YzAifSwidXJsIjoiaHR0cHM6Ly93d3cuYWdvZGEuY29tL3BhcnRuZXJzL3BhcnRuZXJzZWFyY2guYXNweD9jaWQ9MTg0NjM4MyZoaWQ9MTY5MjA0NjYmY3VycmVuY3k9UEhQJmNoZWNraW49MjAyNi0wMy0wMiZjaGVja291dD0yMDI2LTAzLTAzJk51bWJlcm9mQWR1bHRzPTEmTnVtYmVyb2ZDaGlsZHJlbj0wJlJvb21zPTEmbWNpZD0zMzImbWFzdGVyUm9vbUlkPTIyNzM1MTE2MSZtcHQ9Wmt4clUxRXdiVkV2WjJ3d05WcHVkalUxYzB0c1IwUmpTREJ6VlU5M05VbEdTWGc0YUd0VkszaG1TRkpZWms1eE1IaHRVM1JIT0dKWVQxRnlRbloyV2l0d1pIcGhLMmhQVFV0d1ZRJlRvdGFsUHJpY2U9MTQ4Ny4yNCZUb3RhbFRheD0xNTkuMzUmVG90YWxGZWU9MC4wMCZUb3RhbFN1cmNoYXJnZT0wJm1jdXI9UEhQIn0%3D&amp;utid=6a51d046-9bef-813d-88b1-afd86492576b&amp;tm_stars=3&amp;client_id=skyscanner_app&amp;redirect_delay=1000&amp;price_policy=2&amp;pre_redirect_id=7236875e-32e5-c418-34cd-b5481c743671&amp;tm_city_code&amp;max_price=9735&amp;guests=1&amp;request_id=7236875e-32e5-c418-34cd-b5481c743671&amp;tm_country_code=PH</t>
  </si>
  <si>
    <t>www.skyscanner.com.ph/hotel_deeplink/4.0/PH/en-US/PHP/h_bc/222203182/2026-03-05/2026-03-06/hotel/hotel/hotels?legacy_provider_id=13&amp;rooms=1&amp;closed_user_group=apps&amp;hb_data=fptmZmLBRuOylNWup80f_7tNkrDwDJuiJB6sW-XRFXuhAfNHviO7rzY3TaWF0311bUn34PaLa638d-pcPKn7Fwgvh9e-0637qNSUidRqbqZh5od2GjtyFvmo9HqQFe-dKi8OquEOKYJKIFMoYoBQHCdd58Qtp78sHYfuMlC6uqpBUGWOaRSZu9fVaJDIEiSHnI7qwhsLplE485V42RW6p-cRJ94y-h9lAUKzDHxOHwcpk-IHG3m-6LTyRo456ns-EYYV7wqaFMIX-C2POrA9N-7Goro9TqfakTzdiBDcz-VDms1D_vonGB-Bm6vNtCaIKNsY5i-5DBupIWAvL1VI89c_xb6D0beQpQeSJtlR22JBVbmNTNosmEQc1Szggjz0bAyAly8M_xCkn16SI3Zjbdn6T54biwEL6fdR6LtAV7_32L7dl_0%3D&amp;q_datetime_utc=2026-03-05T14%3A33%3A15&amp;ticket_price=1469&amp;quote_id=-7745950428452826229&amp;utid_state=1&amp;channel=iphone&amp;price_without_closed_user_group=1786&amp;tm_place_name=Vigan&amp;deeplink_data=eyJmaWVsZHMiOnsic2lnbmF0dXJlIjoiZWQwODZhOGY1NTQ5MThjNTBiNzdkMzUxYWQxMmUyNWIiLCJibG9ja19pZCI6IjEyNzc4ODI5MDFfNDAwNjk3NTg1XzFfMV8wIn19&amp;utid=6b118a64-0f04-de34-2a95-b122dc0148fb&amp;tm_stars=0&amp;client_id=skyscanner_app&amp;price_policy=2&amp;pre_redirect_id=2fbc5013-5a1c-0850-ae58-91140733aeec&amp;tm_city_code=VGNP&amp;max_price=4111&amp;guests=1&amp;request_id=2fbc5013-5a1c-0850-ae58-91140733aeec&amp;tm_country_code=PH</t>
  </si>
  <si>
    <t>17.5842579, 120.3812132</t>
  </si>
  <si>
    <t>www.skyscanner.com.ph/hotel_deeplink/4.0/PH/en-US/PHP/h_bc/140233102/2026-03-05/2026-03-06/hotel/hotel/hotels?legacy_provider_id=13&amp;rooms=1&amp;closed_user_group=apps&amp;hb_data=WpFBIldhbfMgSo_NKXD0XbcSyZm2KCxD8qqFEqmP5dnSBpR4zps_6BpEGeh1NmnaJJs2iKh14bCXRxaaF2ifAZYnwYc45O7FaRxRY9pm8g_RG6DEETUjiiA8z_AfEpPwXznSlIQVE64c1lgeWDMu3wcw6RJiA6XD6lhOV4RVK0WCTk39xa0H7sZImliBpv16ozdqv5-fdtxqlubuEXEDW_M8vqdtw7ON-_D0Ygm3kzyWD3WZkIgqr_o6EU1tDxdTe1iYWo6AuFwz9BafAx03OqmxEnlvLB7LvrTHugRflQlJKKHrGEMrLNH2zMVkM7-5pqCvdqrFIfQe7Lp-ob3XtORUNOOEVUohch4BJGJZHLYn-rLSQArakFTPWq1bH5gW5cjtrzpif1PYFRevZJ6yKPaqx1lM2aai-7g8LSGLJZay-_6ZabQ%3D&amp;q_datetime_utc=2026-03-05T14%3A33%3A18&amp;ticket_price=3477&amp;quote_id=-1796469323181332812&amp;utid_state=1&amp;channel=iphone&amp;price_without_closed_user_group=4719&amp;tm_place_name=Vigan&amp;deeplink_data=eyJmaWVsZHMiOnsic2lnbmF0dXJlIjoiYjNhMWY4MGFhN2Y1YzQ1ZTlhNTJiOGE0MzM5NjU2NTAiLCJibG9ja19pZCI6Ijk0MjM1MDAwMV8zNjY0NDc3MDBfMV8xXzAifX0%3D&amp;utid=d4037529-01b9-073b-114c-0b0f6cebf6b6&amp;tm_stars=3&amp;client_id=skyscanner_app&amp;price_policy=2&amp;pre_redirect_id=e93f009a-244a-cb52-8759-c4c5ce5fa06f&amp;tm_city_code=VGNP&amp;max_price=6300&amp;guests=1&amp;request_id=e93f009a-244a-cb52-8759-c4c5ce5fa06f&amp;tm_country_code=PH</t>
  </si>
  <si>
    <t>www.skyscanner.com.ph/hotel_deeplink/4.0/PH/en-US/PHP/h_fd/224790049/2026-03-02/2026-03-03/hotel/hotel/hotels?legacy_provider_id=927050&amp;rooms=1&amp;hb_data=PNlySiYze8QPHaEkrN8tr4gDUegMjkGuir8aE2xXIvrLZ6YGGneWf7Hk3-Vxyfy4UgJxi8B0Loz7DJVHuzz2MG5yPaG3fsdXlH5KXlLAfz6313xJoZYlgq-yiZZGfjKIPEUKLuXfGDPszPzSHCaA5-G9azLLi_Q8NFUH50akMm-wcrkThjYeT-S04UQ07clJX9vHIH2hHP2bXH5QiB62wDiiSR7zVGkZSMZQXE6TP4EvYnIx-koFAeTq1yvltkF86iUn1WAcTJU3WEWuKmgFjCfQpTwoUNhrX0OzcnLnEiFmrKLmrybw3lURMob5Kv0wYHKO4hHNMTuMyGMFztLFGOwMfyP8YjJPYHZplPdLHNexUHtj9tCkigB3yEHKQH3XUxlCOG-4f_VqI5UYg-kcWEAWU_KsuRCpwKffwJGHdSqOiA%3D%3D&amp;q_datetime_utc=2026-03-02T00%3A41%3A17&amp;ticket_price=1724&amp;quote_id=-7092115407126111505&amp;utid_state=1&amp;channel=iphone&amp;tm_place_name=San+Emilio&amp;deeplink_data=eyJmaWVsZHMiOnsic2lnbmF0dXJlIjoiY2U5NzFkN2FkOTU0Y2QzMjdjNDEzMjgzYzA4YTdmMTUifSwidXJsIjoiaHR0cHM6Ly9kZWFscy52aW8uY29tP3NpZz02ZTEzYThiZmYzYzBkOGRhOWRjZjkwZWUyMGU2NjY3OTdkMmFkNTQ1YjI5MzQ3M2FmY2UzYjZlYmE0ZDQyOTQ1MmQzMTMxMzczNzM3MzIzNzM4MzUmc2lnLWlzcz1tZXRhJnR1cmw9aHR0cHMlM0ElMkYlMkZ2aW8uY29tJTJGSG90ZWwlMkZTZWFyY2glM0ZjaGVja0luJTNEMjAyNi0wMy0wMiUyNmNoZWNrT3V0JTNEMjAyNi0wMy0wMyUyNmN1cnJlbmN5JTNEUEhQJTI2ZXB2JTNETVM0eSUyNmVzZCUzRFRzSTJRUlVaZlV3eVJISmw3d29OZnJKUTZ5aFp2YlJXaDFOR0NnM3pfQ0N1cUpHX2o5bEpmQ0NmV0ZBSVVfLTlWeVdqWi1PNVo3WXlNa09sakxuRFB3eFRQakE1MUFpOVdrS1d1bkJ5WGdMS1lDMnprbjAlMjUzRCUyNmZvcmNlQ3VycmVuY3lDaGFuZ2UlM0QxJTI2Zm9yY2VMYW5ndWFnZUNoYW5nZSUzRDElMjZob3RlbElkJTNEMjQ2MDQyNzQlMjZsYWJlbCUzRHNyYyUyNTNEc2t5c2Nhbm5lciUyNTI2dWNvdW50cnklMjUzRFBIJTI1MjZ1ZGV2aWNlJTI1M0Rtb2JpbGUlMjUyNmhvdGVsJTI1M0QyNDYwNDI3NCUyNTI2ZGF5JTI1M0QyJTI1MjZtb250aCUyNTNEMDMlMjUyNnllYXIlMjUzRDIwMjYlMjUyNmxvcyUyNTNEMSUyNTI2b2ZmZXJpZCUyNTNEb3Q3Tm43bHhTcnpJJTI1MjZwcmljZSUyNTNEMTcyMy42OCUyNTI2Y3VycmVuY3klMjUzRFBIUCUyNTI2dXNlcmxhbmclMjUzRGVuJTI1MjZfdGglMjUzRDQ4ZGE5ODUzZGMyNzNiMDZiNWRhNWU1YThjNjI2ZTA2Mjg2YjMwODM2MDAzNGVhMiUyNTI2ZHRzJTI1M0QxNzcyNDEwNDM3JTI1MjZvbHV0JTI1M0QxNzcyNDEwNDM3JTI1MjZjYW5QYXlMYXRlciUyNTNEZmFsc2UlMjUyNnJlcXVlc3RVc2VyR3JvdXAlMjUzRCUyNTI2b2ZmZXJVc2VyR3JvdXAlMjUzRHB1YmxpYyUyNmxhbmclM0RlbiUyNm90aSUzRHprcGtiN1VmWFlBJTI2cHJlZmVycmVkUmF0ZSUzRDE3MjMuNjglMjZwcm9maWxlJTNEcjJkMm03M2tuOCUyNnJvb21zJTNEMSUyNnVzZXJDb3VudHJ5JTNEUEglMjZ1dG1fY2FtcGFpZ24lM0Rza3lzY2FubmVyJTI2dXRtX21lZGl1bSUzRGNwYyUyNnV0bV9zb3VyY2UlM0Rza3lzY2FubmVyIn0%3D&amp;utid=b571b86e-0819-8c33-5003-4e76324790fc&amp;tm_stars=0&amp;client_id=skyscanner_app&amp;redirect_delay=1000&amp;price_policy=2&amp;pre_redirect_id=bba56b4c-32e1-84b4-8e76-f06cc123205d&amp;tm_city_code&amp;max_price=1724&amp;guests=1&amp;request_id=bba56b4c-32e1-84b4-8e76-f06cc123205d&amp;tm_country_code=PH</t>
  </si>
  <si>
    <t>www.skyscanner.com.ph/hotel_deeplink/4.0/PH/en-US/PHP/h_ad/218529661/2026-03-05/2026-03-06/hotel/hotel/hotels?legacy_provider_id=22&amp;rooms=1&amp;closed_user_group=general&amp;hb_data=OwSGfpyyvns34dlayIDdoB0vjAQ2Klp59pmuhfEL-9iBCzRkQMA9LwE57EU9LUcOAcbATmCdln-BGt9guiePlYHtdb7gRkUCFuCoS8IrVsEp1Q2YdLVdEZXlINW8rOYKKK2xApKaNe8vJDDSYcvSyLA7h2WR7QBV-60kbeNbDMZuJhXpBRhZEzlr-4TxRWuzdzq8cDfJiFPCuN2dhzmoKYS_PrxAgM-lbHCXam6OApfuTCYWdZvA3A_-3UtOMHnfsQ8lTeQk4vaEQDGjVYojTNXWirc6dvPylydRCHBY1vkNN32quvMaSNe0Lp33bqqomtWw0-UFcBLs3DT2PGfVI3qm2QqcPGCW7Ta8vQk8r899mskbd0Up5KSszT83BZxnwbl_iSA_puv2jS9ilxdH0WCYMorqSl5ZSAlseqk-yDw0&amp;q_datetime_utc=2026-03-05T14%3A33%3A19&amp;ticket_price=3931&amp;quote_id=-405100428335343659&amp;utid_state=1&amp;channel=iphone&amp;price_without_closed_user_group=8218&amp;tm_place_name=Vigan&amp;deeplink_data=eyJmaWVsZHMiOnsic2lnbmF0dXJlIjoiMTU1MDAyNmIwOGRhOWE0ZDc2MDc1OWVlMTlkYWU4MDkifSwidXJsIjoiaHR0cHM6Ly93d3cuYWdvZGEuY29tL3BhcnRuZXJzL3BhcnRuZXJzZWFyY2guYXNweD9jaWQ9MTg0NjM4MyZoaWQ9NTA1NTA0ODMmY3VycmVuY3k9UEhQJmNoZWNraW49MjAyNi0wMy0wNSZjaGVja291dD0yMDI2LTAzLTA2Jk51bWJlcm9mQWR1bHRzPTEmTnVtYmVyb2ZDaGlsZHJlbj0wJlJvb21zPTEmbWNpZD0zMzImbWFzdGVyUm9vbUlkPTc5NTA5Mjk1OSZtcHQ9V0hOblkzVlJUbmREU0hadFJFWkxTbkIzYUdSbE9FaHRRa05FVkhCblozaFljRFIxYlZZeGVFaENPR2REVG0xUk9HZFRTMk54TmxjeWNGVXlSbTh5WkUxelVraE9hV2hqWVZZd2EycEJQVDAmVG90YWxQcmljZT0zOTMxLjA4JlRvdGFsVGF4PTQ1NC40NyZUb3RhbEZlZT0zMzEuNzUmVG90YWxTdXJjaGFyZ2U9MCZtY3VyPVBIUCJ9&amp;utid=57213f0a-a96f-8700-21e1-3a7f30b310be&amp;tm_stars=3&amp;client_id=skyscanner_app&amp;price_policy=2&amp;pre_redirect_id=0bdc1161-899d-a92f-00ae-5e8b1b1bac7b&amp;tm_city_code=VGNP&amp;max_price=7423&amp;guests=1&amp;request_id=0bdc1161-899d-a92f-00ae-5e8b1b1bac7b&amp;tm_country_code=PH</t>
  </si>
  <si>
    <t>www.skyscanner.com.ph/hotel_deeplink/4.0/PH/en-US/PHP/h_h1/154583761/2026-03-02/2026-03-03/hotel/hotel/hotels?legacy_provider_id=927111&amp;rooms=1&amp;closed_user_group=mobile&amp;hb_data=6D3kwFOSWfppewS174SaEo8H3KCzXL29808l-ZXpUQVrMPys0qkuxk2h3ZRIMHHmF3vBNcyI2fdvST0B0Pwkc9aHe7C1lbG1LSUBkLi78T7F9u0Kg0xUU7B_c-ZvKZeuIEpYaIBMpg6eeyP6aWHnMGlt7hZuz5GXFC5yjFV7yjqtWg7NhYGPTAi45fgi8IKrFG6Lh0G_DmbiCHY-i3SVrL335G2uunnzwsa5FSVaK2sz45VEuse7nIN1QLKAaJCOjxBAfoZp9ITCX6IgX2lm0oOXjOs%3D&amp;q_datetime_utc=2026-03-02T00%3A41%3A16&amp;ticket_price=1800&amp;quote_id=6769138983286682276&amp;utid_state=1&amp;channel=iphone&amp;price_without_closed_user_group=2000&amp;tm_place_name=San+Vicente&amp;deeplink_data=eyJmaWVsZHMiOnsic2lnbmF0dXJlIjoiNTRkMDhlMjAwMWVhN2QzZmRjYzAwNGM2YWQ2YmY3MjcifSwidXJsIjoiaHR0cHM6Ly9waC5ob3RlbHMuY29tL0hvdGVsLVNlYXJjaD90cGlkPTMyMTQmbXBlPTE3NzI0MTAzNzAmZW5kRGF0ZT0yMDI2LTAzLTAzJmFkdWx0cz0xJmxvY2FsZT1lbl9QSCZjaGlkPTRhZmI3ODdjLTUwZDctNDQwZS1iYTIxLWI4YTA2YTVjYTIyNiZlYXBpZD00NCZtY3RjPTMmc3RhcnREYXRlPTIwMjYtMDMtMDImbXBkPVBIUCZtcG49MjAxOTM2NjE0JmN1cnJlbmN5PVBIUCZyYXRlcGxhbmlkPTIwOTgxOTgwNCZtcG09MjQmbXBwPTEmbXBvPUVDJnNlbGVjdGVkPTE4MDU5NDMxJm1wYj0xOTIuODYmbXBxPTE2MDcuMTQmbXBhPTE2MDcuMTQifQ%3D%3D&amp;utid=ae2be0c6-3569-5bff-68d8-f4c9d3badda7&amp;tm_stars=0&amp;client_id=skyscanner_app&amp;redirect_delay=1000&amp;price_policy=2&amp;pre_redirect_id=4bde5f25-d59a-15cd-fc9c-b6413f40187d&amp;tm_city_code&amp;max_price=4536&amp;guests=1&amp;request_id=4bde5f25-d59a-15cd-fc9c-b6413f40187d&amp;tm_country_code=PH</t>
  </si>
  <si>
    <t>www.skyscanner.com.ph/hotel_deeplink/4.0/PH/en-US/PHP/h_ct/162673231/2026-03-02/2026-03-03/hotel/hotel/hotels?legacy_provider_id=31&amp;rooms=1&amp;closed_user_group=general&amp;hb_data=3I9hVyeSgSHMAMu-8QLvsLZllxMJCSGRR4r3n3Vtc9MNY1jl4TzK_jJeKRxP8zlLoroh7Cy8CjKi-sjF4nlY0q7irBmA90jAHrJp74HLBLgNsw6hRBD4t1L0AU5gXKDf_-EQAAJ7L198DAewMDUCHO8XcrN3BS6rIOopEi00MEoKQoJ70G780-kwOpolLW9uDvlUxF9ylAaKQ0O8FSI353uiYzga5Su-z-ySIRbsctu681RpYwsHkP_RfFYjZsAu-RoWIy9Lc4l1vPLPTJt7ntde079HhR_s63_PUB_MwoUQuReR_US-9CMTo2-Lyyi_CYPEPWTGTGE6w_iNH-3DYrhhnkKvtioDkG8eJ99bZAj2UW84m31cVFyXJScw537n6FOersyZJ_zXIJOrV0R79_HZXk2iqy-IFftP9A3FQw%3D%3D&amp;q_datetime_utc=2026-03-02T00%3A41%3A20&amp;ticket_price=1855&amp;quote_id=9005650381606872482&amp;utid_state=1&amp;channel=iphone&amp;price_without_closed_user_group=3814&amp;tm_place_name=San+Vicente&amp;deeplink_data=eyJmaWVsZHMiOnsic2lnbmF0dXJlIjoiYzY5MjYzYzJhZTI3Yjg3OGE2ZDgzZjA1YzRlMjNiYzAifSwidXJsIjoiaHR0cHM6Ly9waC50cmlwLmNvbS9ob3RlbHMvcmVkaXJlY3Q%2FaG90ZWxpZD0xNTkwODQ0NSZjaXR5PTMwNzEwNiZBbGxpYW5jZWlkPTEyNjA3JnNpZD04ODg4MzImY2hlY2tpbj0yMDI2LTAzLTAyJmNoZWNrb3V0PTIwMjYtMDMtMDMmc2hvcHBpbmdpZD00YjZiMDEwZGQ4YzI0NDU5OTgyYWU4M2Q3ZTRiOGUyNyZhZHVsdD0xJmNoaWxkcmVuPTAmYWdlcz0mbGFuZ3VhZ2U9ZW5waCZsb2NhbGU9ZW5fUEgmcm9vbWlkPTEyMjA1NDA3MDQmc3dpZD0wJnBheT1QUCZmZ3Q9MSZjcm49MSZjdXJyPVBIUCZ3a3A9MSZzdGFuZD1INHNJQUFBQUFBQUFfd0Q0QUFmX0NsMEtBaGdCRWdRSUFSQUFHbEVJb1BMX3hRUVlBREFBT1BzUm1BSGRfTW9IcUFFQXVBRUV3QUVBMFFHa2NEMEsxNnFZUU9FQmV4U3VSLUg3bkVEb0FjbmxrcUVCaUFJZ2lRUUFBQUFBQUFBQUFLQUVBS0VGaGV0UnVCNmRaRUFhSURSaU5tSXdNVEJrWkRoak1qUTBOVGs1T0RKaFpUZ3paRGRsTkdJNFpUSTNJQVFvMjZXVHpRWklBVklHTnpBeVltRTJXaHdLQTFCSVVCRVFXRG0weUhhLVB4b0RVRWhRSVJCWU9iVElkcjRfWWdWbGJsOVFTR2k1RkhBQmVBQ0tBUWRJQVhnQXlBRUJxZ0VBOGdFaU5HSTJZakF4TUdSa09HTXlORFExT1RrNE1tRmxPRE5rTjJVMFlqaGxNamRmTUpJQ0FUU2FBZ0FBQUFEX193RUFBUF9fT3pEUnlmZ0FBQUEifQ%3D%3D&amp;utid=b92dcfaf-2594-7d30-2caa-91f1ca7ed19b&amp;tm_stars=1&amp;client_id=skyscanner_app&amp;redirect_delay=1000&amp;price_policy=2&amp;pre_redirect_id=03076753-a6b9-ebe8-8fc0-ead6b832b863&amp;tm_city_code&amp;max_price=3087&amp;guests=1&amp;request_id=03076753-a6b9-ebe8-8fc0-ead6b832b863&amp;tm_country_code=PH</t>
  </si>
  <si>
    <t>www.skyscanner.com.ph/hotel_deeplink/4.0/PH/en-US/PHP/h_bc/224691257/2026-03-02/2026-03-03/hotel/hotel/hotels?legacy_provider_id=13&amp;rooms=1&amp;closed_user_group=apps&amp;hb_data=Ik0UhcVEZ13AIlYZnOuiFtLvnR919_UhONuDYsjMbjUzH6fOou_rCSFklhGtFdzXcl5lKqWzgsbiNmFbYfTbS9Ts7dtB_eoPQD201FylXjrSq3xAeUQZ6aSZJFUq31j_u6z70-Ycj84EGeHoh6PwOFWt-8B-4Pj0nm0FFOpGHZ2bONLnjN52gMP5E8gisudYJ0IXXsbAxb7RCBWkrnqkENrztyoNabbkmswBKroy7x8hblFxLPT4Zh-6CED3htFLZz8kRuDqqFvDaKzXufy8yJ0RlXcSqLkFSU1GjBNcH1fRECbRs2spFHbOdIfL7ix8zcy73mztmj-2fYhnpt2nLWCvx5kmaNYw7oLIjtUhdgjFjfqaS4M2wK0jjQdF4PIAladWsw57gIDpaKnv6Uzwc6L1EQ9haO9LX2P8TvSQwZpkOZY5B6M%3D&amp;q_datetime_utc=2026-03-02T00%3A41%3A21&amp;ticket_price=1895&amp;quote_id=3873825759384152734&amp;utid_state=1&amp;channel=iphone&amp;price_without_closed_user_group=2478&amp;tm_place_name=Bantay&amp;deeplink_data=eyJmaWVsZHMiOnsic2lnbmF0dXJlIjoiMmZhY2FmZmYyZjFkNDQxNzE3OTY2NzlmYWMzNWM2NjEiLCJibG9ja19pZCI6IjE0NjY4NzgzMDFfNDE3OTk5MTk5XzFfMl8wIn19&amp;utid=7e987083-950f-02e6-226f-ff99747c3abe&amp;tm_stars=0&amp;client_id=skyscanner_app&amp;redirect_delay=1000&amp;price_policy=2&amp;pre_redirect_id=c8083994-17ee-f7c2-8109-9ca084086d06&amp;tm_city_code&amp;max_price=2434&amp;guests=1&amp;request_id=c8083994-17ee-f7c2-8109-9ca084086d06&amp;tm_country_code=PH</t>
  </si>
  <si>
    <t>www.skyscanner.com.ph/hotel_deeplink/4.0/PH/en-US/PHP/h_xp/203930195/2026-03-05/2026-03-06/hotel/hotel/hotels?legacy_provider_id=1&amp;rooms=1&amp;closed_user_group=mobile&amp;hb_data=o5BnMcMDkZEajajD2WCvguK3RaJ21-Qyx0_3evESSHG2kBnRHLC2xvMVNSQ-Pxy8Diz73ZNnMNXo6Gd5mFwMOxfd03mkC58kXjhAl71AmXng5xcK5ZQh20cIIWKt2WX_gDu29zGkfVxOLmR-GKtBGxDdwRlFrd0w2PAzad6V6gynniJSaja1phfOZamYcwYJOuvueH81jWl1ZCeAB3Rnj4JpvRZsHo3o1sGlfeOq_OXp7pURT5nfsvi1t8hlBKJnb-LuM_hbHultHvWBvIXpjVXp8Xk%3D&amp;q_datetime_utc=2026-03-05T14%3A33%3A21&amp;ticket_price=6713&amp;quote_id=-7615344111715789142&amp;utid_state=1&amp;channel=iphone&amp;price_without_closed_user_group=10828&amp;tm_place_name=Vigan&amp;deeplink_data=eyJmaWVsZHMiOnsic2lnbmF0dXJlIjoiMzkxYjEyYTM4ZmM0MDQ4MTk2ZjkxNGE1YzQ3MDljNDgifSwidXJsIjoiaHR0cHM6Ly93d3cuZXhwZWRpYS5jb20ucGgvSG90ZWwtU2VhcmNoP3RwaWQ9NjgmbXBlPTE3NzI3MjAyMzkmZW5kRGF0ZT0yMDI2LTAzLTA2JmFkdWx0cz0xJmxvY2FsZT1lbl9VUyZjaGlkPTVhY2FjYzZhLWY1MjUtNGQ1ZC04YTU1LTAxZDA2NTU0YTgwOSZlYXBpZD00NjIzMCZtY3RjPTMmc3RhcnREYXRlPTIwMjYtMDMtMDUmbXBkPUdCUCZtcG49MzE4NTUzMjE1JmN1cnJlbmN5PUdCUCZyYXRlcGxhbmlkPTQwMDM1MDg1NCZtcG09MjQmbXBwPTEmbXBvPUVDJnNlbGVjdGVkPTgyODUxNDY1Jm1wYj0xNS41MiZtcHE9NzcuNTkmbXBhPTcwLjU0In0%3D&amp;utid=5489f27b-3e97-bb53-8aff-e36139672be9&amp;tm_stars=3&amp;client_id=skyscanner_app&amp;price_policy=2&amp;pre_redirect_id=1bdcb116-a7a0-ee72-173f-906ac5fbfa6f&amp;tm_city_code=VGNP&amp;max_price=8480&amp;guests=1&amp;request_id=1bdcb116-a7a0-ee72-173f-906ac5fbfa6f&amp;tm_country_code=PH</t>
  </si>
  <si>
    <t>www.skyscanner.com.ph/hotel_deeplink/4.0/PH/en-US/PHP/h_ad/213629074/2026-03-05/2026-03-06/hotel/hotel/hotels?legacy_provider_id=22&amp;rooms=1&amp;closed_user_group=general&amp;hb_data=hD0OUvrmQSDuHtfrdcTJCj6MHGcTRl0COJnEU7ETiw2sCun0Xp858yduOmNVIb0Tb-p-HXRyu5SB5zC2z-1bKMyLMAVHNCnPaP5zp5QewM0cKYgmts3gOCbpm6mtVqya533YL4FZx_91EkaHLPbgB0tw-QxKTP9PUJeuG8FQvhM_hK_KFGvMUy-hIqNf48X9sUtg46G1qPDFslGRWTZ_HMPLQzUIdoaB6rfcD7hQ_BHoS7y581qZMnCFNZ3IFCzOlbM0WWm0NOg7IlZXITTajr_IzZBwFfe9uub_5U-G4R8mBVlc3VNBi99NYOI0-7EqJjXTWB4Xiw96sdrEgA-wPTZDuNSk9zLFDxpe9lfSyLjp9GKbyswCQxQ53Qlbrn-ow2yKg9fLXTLd2aTIUwBqgN_UZmD9Lo-ruicLqmcAPP0F&amp;q_datetime_utc=2026-03-05T14%3A33%3A19&amp;ticket_price=1969&amp;quote_id=-4892180324377111883&amp;utid_state=1&amp;channel=iphone&amp;price_without_closed_user_group=3000&amp;tm_place_name=Vigan&amp;deeplink_data=eyJmaWVsZHMiOnsic2lnbmF0dXJlIjoiOGY5NjkwZmQxMDJjNWU2ZTdmZjliZjJmY2FhMGJkY2EifSwidXJsIjoiaHR0cHM6Ly93d3cuYWdvZGEuY29tL3BhcnRuZXJzL3BhcnRuZXJzZWFyY2guYXNweD9jaWQ9MTg0NjM4MyZoaWQ9MzY3NTM4MDkmY3VycmVuY3k9UEhQJmNoZWNraW49MjAyNi0wMy0wNSZjaGVja291dD0yMDI2LTAzLTA2Jk51bWJlcm9mQWR1bHRzPTEmTnVtYmVyb2ZDaGlsZHJlbj0wJlJvb21zPTEmbWNpZD0zMzImbWFzdGVyUm9vbUlkPTgxODgwNDMxNyZtcHQ9ZGk5TVkyTnlTelppVTI5Q0wyWjJPRWtyYUdaR04xUlhSVEZZWm5JeVRtdG5iMUlyY1daVVozVnVTMnBGVUhCbFNUZHhWRVpPWjBONlpVWmlUbUpRTlVZd01Ha3hkM0JoYTBwV1VsTjNQVDAmVG90YWxQcmljZT0xOTY5LjMwJlRvdGFsVGF4PTIyNy44NiZUb3RhbEZlZT0xNjYuMDAmVG90YWxTdXJjaGFyZ2U9MCZtY3VyPVBIUCJ9&amp;utid=52c7c0c7-9f02-d4b1-2a73-7163ba663792&amp;tm_stars=5&amp;client_id=skyscanner_app&amp;price_policy=2&amp;pre_redirect_id=1f287aa6-ce59-8a31-2191-79c41cba164a&amp;tm_city_code=VGNP&amp;max_price=4333&amp;guests=1&amp;request_id=1f287aa6-ce59-8a31-2191-79c41cba164a&amp;tm_country_code=PH</t>
  </si>
  <si>
    <t>17.5377617, 120.3680815</t>
  </si>
  <si>
    <t>www.skyscanner.com.ph/hotel_deeplink/4.0/PH/en-US/PHP/h_ad/218738923/2026-03-05/2026-03-06/hotel/hotel/hotels?legacy_provider_id=22&amp;rooms=1&amp;closed_user_group=general&amp;hb_data=NYEtu2HzxiP_XLn534wzLzVixBwmsDkWNSrZ2lr9XJPqGaOpRMwaega4vMrlKZm56MyUusDVgGCkadqmDUESVMjgNcg3Y0rjZxk5oKD5b-UMgPW82-_hMIEQKxcuC0NFbfZqeKp_g6TByKY4Vo3PsieudKUluRjXJ_Dy8QCOXwGttW-JQScA-LYj7kt3nsV52L_8lM2fXiT83kT--XzLmgVl7S9I06Drbv7ExwkmPRyIwZh4AeKLj-RR1CcRq2G0ziUOmfm4LRbo01eg9ZFTESzubNBfHfbZYD_Wq25OweFCZpm4GLiRbEaZBFGpg4fX5H-3D6FoBBhFjL_Ew86tMA-g6-CNNMO17tEODdFu7SMbBJCkl_SZaCh5yrzqW0xUBNoGky4TEXi1aFoRmquAcLB4Vz-QAqEOG-UGb-ffXCsF&amp;q_datetime_utc=2026-03-05T14%3A33%3A20&amp;ticket_price=2711&amp;quote_id=-1107750641568441045&amp;utid_state=1&amp;channel=iphone&amp;price_without_closed_user_group=7977&amp;tm_place_name=Vigan&amp;deeplink_data=eyJmaWVsZHMiOnsic2lnbmF0dXJlIjoiOTM2MDQwZDVlYTczOWQyMDkzMTNhYzlhNDViOThhMjAifSwidXJsIjoiaHR0cHM6Ly93d3cuYWdvZGEuY29tL3BhcnRuZXJzL3BhcnRuZXJzZWFyY2guYXNweD9jaWQ9MTg0NjM4MyZoaWQ9NTI1OTMxNzgmY3VycmVuY3k9UEhQJmNoZWNraW49MjAyNi0wMy0wNSZjaGVja291dD0yMDI2LTAzLTA2Jk51bWJlcm9mQWR1bHRzPTEmTnVtYmVyb2ZDaGlsZHJlbj0wJlJvb21zPTEmbWNpZD0zMzImbWFzdGVyUm9vbUlkPTgxNDQ4MjM0OCZtcHQ9VUVOSEszazFZemRSYTJWWlNDOURSV1F3WW1KeFdFVlJORXQ1TW5GcmFsQnZkMGxGTm5wNVUyaGxVVFZJYm5sRE5scFBjMEUyYWtSVGJGZFNjemszU0ZKWFJuSkxiRlJYZDFWa2VHdDJXR28mVG90YWxQcmljZT0yNzExLjI5JlRvdGFsVGF4PTMxMy4xOCZUb3RhbEZlZT0yMjkuMDgmVG90YWxTdXJjaGFyZ2U9MCZtY3VyPVBIUCJ9&amp;utid=56f2e39c-8610-82d3-8f59-22ed853d020c&amp;tm_stars=0&amp;client_id=skyscanner_app&amp;price_policy=2&amp;pre_redirect_id=51f4d677-7cca-2d4a-539e-e08331e72966&amp;tm_city_code=VGNP&amp;max_price=3929&amp;guests=1&amp;request_id=51f4d677-7cca-2d4a-539e-e08331e72966&amp;tm_country_code=PH</t>
  </si>
  <si>
    <t>17.5864059, 120.4091507</t>
  </si>
  <si>
    <t>www.skyscanner.com.ph/hotel_deeplink/4.0/PH/en-US/PHP/h_bc/225665561/2026-03-02/2026-03-03/hotel/hotel/hotels?legacy_provider_id=13&amp;rooms=1&amp;closed_user_group=apps&amp;hb_data=TiLVYQctRnLXwbJ58O71G4guJR0jb18TPKqn3b5L74iOE0pUtBcdE024IXBQTPQPf-36Z_l3Ab75jXOkLakU4vS9O0sqK4OX0q4HPV2r8u24jYAmmA5Ivm4oiDu5VEb3NWHHZEpUVUJxV6p1aQslBMCu9DgUlZ7gtvI63GWidl9hGq1BWabScsO1xZ1vCvr9lNLOYLaK2XEmr-dz-O0x-QZRXqSzhWgQ7L1rMmD4l2JKiB3Y5zOvDoJzN9kg3P82u90s1fBa45mSmj9QpOM39IZEL-pse257WwIugIo-hkCSuqN2m2ReGmBcTfTDlF8IyHR-ynSxX_F8PXdDVyFxyVjIrn1O1SYlxcpF8drw3Dstd4Q95UbgH1aNlXYj1loGfJv6G18w154wKup5SrJ4rcGApQgfBisI4dmn7F6NS047RrYF&amp;q_datetime_utc=2026-03-02T00%3A42%3A30&amp;ticket_price=1996&amp;quote_id=7229435753276449349&amp;utid_state=1&amp;channel=iphone&amp;price_without_closed_user_group=2610&amp;tm_place_name=San+Vicente&amp;deeplink_data=eyJmaWVsZHMiOnsic2lnbmF0dXJlIjoiMDc0YTBjZWM5N2Y3ZDI5MzZlNWYxMGEyNTA0YmYzOTIiLCJibG9ja19pZCI6IjE1NzM3NzA3MDFfNDI4NDI4NDUyXzJfMV8wIn19&amp;utid=2498789b-ddcb-16ea-a489-5ad788a9bdbe&amp;tm_stars=0&amp;client_id=skyscanner_app&amp;redirect_delay=1000&amp;price_policy=2&amp;pre_redirect_id=0b2b69e0-3417-c87c-bf76-43b3750033f1&amp;tm_city_code&amp;max_price=2218&amp;guests=1&amp;request_id=0b2b69e0-3417-c87c-bf76-43b3750033f1&amp;tm_country_code=PH</t>
  </si>
  <si>
    <t>www.skyscanner.com.ph/hotel_deeplink/4.0/PH/en-US/PHP/h_ad/130070936/2026-03-05/2026-03-06/hotel/hotel/hotels?legacy_provider_id=22&amp;rooms=1&amp;closed_user_group=general&amp;hb_data=JIS9yHrGeP7rYvVCqlOXpnhXs2wpQosq7e9lYjEGngiIaWt2K1jtVo4Pqp-YmLDlOZBKCZku01HPPhlQ_cUod6-ooJSx_sYrXs5no-MnET_ax-qyuaA6QAjC_yhspWKw9eV0xlzy8YK6DiimJvvmCHPqsFb3WLyGkodeYbedGkZ7N8ZM_zgjcc26RHVjaxPIIOrwsQvn74X3UttisfnBkp0CsGogHAtWFZKrEBfciILOWiCA6FKtZCEMtAJGY0r4y-uHuBhth-YOC42D5lLyceBNS3TrJaiU669FF4OxW09RGHkcyN3RwXdHrOPJtne18vS6S2gVVH31zqNoJYwyHaGaVkjmLQXX7sa2wQLzuRCX8tdDSpLSb6BBdUWkCnx0A1Umf5QUY1mk_anbgL-VXPefjsZzjKr2wn-HjDeccw4Q&amp;q_datetime_utc=2026-03-05T14%3A33%3A20&amp;ticket_price=2521&amp;quote_id=7783242560180815793&amp;utid_state=1&amp;channel=iphone&amp;price_without_closed_user_group=6000&amp;tm_place_name=Vigan&amp;deeplink_data=eyJmaWVsZHMiOnsic2lnbmF0dXJlIjoiOTg1ZTRhOGUxNTg2ODVjYTc3MjQ2Mzk2NjljNGE3MjkifSwidXJsIjoiaHR0cHM6Ly93d3cuYWdvZGEuY29tL3BhcnRuZXJzL3BhcnRuZXJzZWFyY2guYXNweD9jaWQ9MTg0NjM4MyZoaWQ9Mzk5OTc4JmN1cnJlbmN5PVBIUCZjaGVja2luPTIwMjYtMDMtMDUmY2hlY2tvdXQ9MjAyNi0wMy0wNiZOdW1iZXJvZkFkdWx0cz0xJk51bWJlcm9mQ2hpbGRyZW49MCZSb29tcz0xJm1jaWQ9MzMyJm1hc3RlclJvb21JZD0xMjY5NTg5MjQmbXB0PU1qQndSSGxCU2xBMVowUkNSMmd5ZURadFFXOTVOVmh0VTAxbllpOHJPRkYzYlZGSVpUaFllakZXUTBWRU5WRnNiMnBvWmtONFpGVlBZelJJU1dnM1NHWkRlV0ZHV0ZSc04zQldhZyZUb3RhbFByaWNlPTI1MjEuMTImVG90YWxUYXg9MjM2LjkzJlRvdGFsRmVlPTIxNy43MCZUb3RhbFN1cmNoYXJnZT0wJm1jdXI9UEhQIn0%3D&amp;utid=3897d516-b9b9-4ea7-29d9-4e7dac584778&amp;tm_stars=0&amp;client_id=skyscanner_app&amp;price_policy=2&amp;pre_redirect_id=eb001394-c9bd-3821-e204-cbe6516c40f3&amp;tm_city_code=VGNP&amp;max_price=4040&amp;guests=1&amp;request_id=eb001394-c9bd-3821-e204-cbe6516c40f3&amp;tm_country_code=PH</t>
  </si>
  <si>
    <t>www.skyscanner.com.ph/hotel_deeplink/4.0/PH/en-US/PHP/h_bc/218286934/2026-03-02/2026-03-03/hotel/hotel/hotels?legacy_provider_id=13&amp;rooms=1&amp;closed_user_group=apps&amp;hb_data=Vl7j64ZFI8tfmt9r38tDX-Prm6cGUE3-GDrCO74mteb8fblf5gnNF_Ypz3lEmHFQRuZrKPL1Ju4aT76LYs9Ez7BiZbDj9r7gwgU5rFIHS4CgIC6nQM_T5iqM8V992eYlI0jPVtyAj4yxBkzwfLcrjlvdAIIxceza5-yTK5X4Bz4qulwfGZYiWVokV453GAZQisgEP8h2kt3vGgpaBiUVQR6yzzTV6Rsl83gRxp5_pz6pvMkOzpF3J4C8rlzC-sppdRiF84KEcid6-dykY4GFaKXSnX_7cFIcwaHKIz3raYemHEvrz2vpbcB0P55Z0cJDunAZneVZ5oOfFtdV4pN44swFAed7mjlmbrNe2wWZDQZZbgXT8Wq2UmjAuuSsu1qJcUFmAuoh1Y3UoeXmXMFfj6IOsx3DDD477IPQY3S8B1IWS8QY&amp;q_datetime_utc=2026-03-02T00%3A41%3A29&amp;ticket_price=3027&amp;quote_id=-6812101427565906073&amp;utid_state=1&amp;channel=iphone&amp;price_without_closed_user_group=7332&amp;tm_place_name=Caoayan&amp;deeplink_data=eyJmaWVsZHMiOnsic2lnbmF0dXJlIjoiM2YzODZhNGMyYzcwZTgwNjdjZTYxZjdkOTNiZDI4NTQiLCJibG9ja19pZCI6IjExMzU0NjI2MDVfMzg2MTk0MDE1XzBfMF8wIn19&amp;utid=b7ed21bb-6921-10b8-1944-6db2fa698c5f&amp;tm_stars=3&amp;client_id=skyscanner_app&amp;redirect_delay=1000&amp;price_policy=2&amp;pre_redirect_id=330b6462-5949-a10b-8195-883342518dfa&amp;tm_city_code&amp;max_price=7858&amp;guests=1&amp;request_id=330b6462-5949-a10b-8195-883342518dfa&amp;tm_country_code=PH</t>
  </si>
  <si>
    <t>www.skyscanner.com.ph/hotel_deeplink/4.0/PH/en-US/PHP/h_fd/212481602/2026-03-02/2026-03-03/hotel/hotel/hotels?legacy_provider_id=927050&amp;rooms=1&amp;hb_data=lGcEQxA3N5c_bXZVrrO83zqZWqWwitXaU2uI_cesRVUpFRFB7aOICXcd3WE4QZCQOkmxKvyK-7sQRb6ukBmFbo6GaAH9hAVyyuiSt-x8xy5mlelIN4XmFjJvkuBv6VYs4b8c4j3u-aL_u200RVabjvzzw9EHyvvad24C69Bz3rLspBQpYrj-8yJEJrcWKcgjIv5L16PrnADf2EULygoAS01EDSlNUv6d45gBO22p0QJ9lYf23tn6YEHQgBUgMTXyJJ5I8BZVBKlzZlPePRFHX4GBjEros9mmDoM26hNdL1oA8zdXU-ujYt1d0D0wbqrrA6-txRewS6HZ2wing-e6dwIg9UH7nRnoTVslXyTho03QHnr56R28dimXG1MTIQryBziRNg_qLP6p6qEuaVagL9fk0LQLIxEKDZHvfuAovdneUw%3D%3D&amp;q_datetime_utc=2026-03-02T00%3A41%3A30&amp;ticket_price=2240&amp;quote_id=-6297736213887625743&amp;utid_state=1&amp;channel=iphone&amp;tm_place_name=Vigan&amp;deeplink_data=eyJmaWVsZHMiOnsic2lnbmF0dXJlIjoiODBkYWY4NDg0NTI3MzZkNGQ2Mjg2YTVjMWFmMjBhNmYifSwidXJsIjoiaHR0cHM6Ly9kZWFscy52aW8uY29tP3NpZz00N2VmODIzMDFiYTkyZGRmOGYxZDUyNzY0MzlmM2NkNzg0OWI5YWU4M2M2MTliYWQwZDcwNmY5NWQ2NmJkOWUxMmQzOTM3MzMzODMzMzkzOTM3MzUmc2lnLWlzcz1tZXRhJnR1cmw9aHR0cHMlM0ElMkYlMkZ2aW8uY29tJTJGSG90ZWwlMkZTZWFyY2glM0ZjaGVja0luJTNEMjAyNi0wMy0wMiUyNmNoZWNrT3V0JTNEMjAyNi0wMy0wMyUyNmN1cnJlbmN5JTNEUEhQJTI2ZXB2JTNETVM0eSUyNmVzZCUzRHJTc0g2ZmhQNnYzcUszcG1sa0tPdmVTNFRHY1hrMmEtS2JYSVV3THA2SkVZeHpHMjFFVHlqek51bUplTXNYZlJnOXNoTVcyTjBUNVdjMEhPdWRYd3JIaVVvRXkyY04ycVpXbEdnU0Jjc0otMENGYmYyMUklMjUzRCUyNmZvcmNlQ3VycmVuY3lDaGFuZ2UlM0QxJTI2Zm9yY2VMYW5ndWFnZUNoYW5nZSUzRDElMjZob3RlbElkJTNEMjIyMzA0NjQlMjZsYWJlbCUzRHNyYyUyNTNEc2t5c2Nhbm5lciUyNTI2dWNvdW50cnklMjUzRFBIJTI1MjZ1ZGV2aWNlJTI1M0Rtb2JpbGUlMjUyNmhvdGVsJTI1M0QyMjIzMDQ2NCUyNTI2ZGF5JTI1M0QyJTI1MjZtb250aCUyNTNEMDMlMjUyNnllYXIlMjUzRDIwMjYlMjUyNmxvcyUyNTNEMSUyNTI2b2ZmZXJpZCUyNTNEb0dnWEhmbElRVnFVJTI1MjZwcmljZSUyNTNEMjI0MC4wMCUyNTI2Y3VycmVuY3klMjUzRFBIUCUyNTI2dXNlcmxhbmclMjUzRGVuJTI1MjZfdGglMjUzRDNkY2VhNzVmZTQxZDlhMzVjNWE0ODhlYzJkOTg3YTdkNjcwZThmYWYyNmJiZDllMSUyNTI2ZHRzJTI1M0QxNzcyNDEwMzcyJTI1MjZvbHV0JTI1M0QxNzcyNDEwMzcwJTI1MjZjYW5QYXlMYXRlciUyNTNEZmFsc2UlMjUyNnJlcXVlc3RVc2VyR3JvdXAlMjUzRCUyNTI2b2ZmZXJVc2VyR3JvdXAlMjUzRHB1YmxpYyUyNmxhbmclM0RlbiUyNm90aSUzRC1Qb2hzandWTUFFJTI2cHJlZmVycmVkUmF0ZSUzRDIyNDAuMDAlMjZwcm9maWxlJTNEcjJkMm03M2tuOCUyNnJvb21zJTNEMSUyNnVzZXJDb3VudHJ5JTNEUEglMjZ1dG1fY2FtcGFpZ24lM0Rza3lzY2FubmVyJTI2dXRtX21lZGl1bSUzRGNwYyUyNnV0bV9zb3VyY2UlM0Rza3lzY2FubmVyIn0%3D&amp;utid=3f626272-fe52-3da9-ff8d-9b451101ff76&amp;tm_stars=0&amp;client_id=skyscanner_app&amp;redirect_delay=1000&amp;price_policy=2&amp;pre_redirect_id=da62f106-3b95-bf1c-a5f5-03eed41de79d&amp;tm_city_code=VGNP&amp;max_price=2240&amp;guests=1&amp;request_id=da62f106-3b95-bf1c-a5f5-03eed41de79d&amp;tm_country_code=PH</t>
  </si>
  <si>
    <t>17.581497, 120.3800089</t>
  </si>
  <si>
    <t>www.skyscanner.com.ph/hotel_deeplink/4.0/PH/en-US/PHP/h_ad/216665601/2026-03-02/2026-03-03/hotel/hotel/hotels?legacy_provider_id=22&amp;rooms=1&amp;closed_user_group=general&amp;hb_data=BeUDZu0kM_gTRBBUVVM3mOIhJ2AGMKiLfj2XXrKMiATWPneQ-_02-qrjceetLvtoJKIWEheyohLfoChOuItFi8Lgoi-qMfJ8GGP6y085kNxPxYVxjVRYGWYji8VXBo-1plMciRMIDqo5gGa2t_TSSv3oaXjUSbiMCvKgoW0yRwhmHSrmGSI9wA5kVX_PWA3znTcAoudFFPnV_sODHFHPnCkHi0rRAENqePbVvm2waCRzsQU4GqiF7DtEvVe9s8ZOAECy4NTI3zYBZoawf2Yg1sxB4KtH3rP4bXzxihytnSG38QkBrRwDwdmlPSxjJ5fXr7h3z4FFpH4TZGzY3cHVQe0OWOFfNUzwpRNfQEp6h_YpJuRFBeeE3f002R7LwyK5sq3rD2uUsMn50fBCiT12aCoZSlpmmXuv4J3Wdod6m6cQ&amp;q_datetime_utc=2026-03-02T00%3A41%3A31&amp;ticket_price=867&amp;quote_id=-8391512610785421120&amp;utid_state=1&amp;channel=iphone&amp;price_without_closed_user_group=1636&amp;tm_place_name=San+Vicente&amp;deeplink_data=eyJmaWVsZHMiOnsic2lnbmF0dXJlIjoiNDBlM2E2YTFkYmM2ODc4YzM1ZWExMWUyNDJlMjI2OTYifSwidXJsIjoiaHR0cHM6Ly93d3cuYWdvZGEuY29tL3BhcnRuZXJzL3BhcnRuZXJzZWFyY2guYXNweD9jaWQ9MTg0NjM4MyZoaWQ9NDYzOTg3MjAmY3VycmVuY3k9UEhQJmNoZWNraW49MjAyNi0wMy0wMiZjaGVja291dD0yMDI2LTAzLTAzJk51bWJlcm9mQWR1bHRzPTEmTnVtYmVyb2ZDaGlsZHJlbj0wJlJvb21zPTEmbWNpZD0zMzImbWFzdGVyUm9vbUlkPTc0MzI3MzA0NSZtcHQ9YUM4dlIzWXJNVkJKYlVoNEszaHRaVlJVUzJKeE5WWXdTWGgzVmpoWFVWTkVVa2hMZDBoMWFIRkxSRmcyVTNkU1UwSlNVMUJLY0hGcmQwOUhhVmxtVG14WVQyWlJOVEZvUzJad2VreEJQVDAmVG90YWxQcmljZT04NjcuMTEmVG90YWxUYXg9MTAwLjQ2JlRvdGFsRmVlPTcyLjk2JlRvdGFsU3VyY2hhcmdlPTAmbWN1cj1QSFAifQ%3D%3D&amp;utid=29fe3d2f-68ab-975f-858e-8a489fce637a&amp;tm_stars=1&amp;client_id=skyscanner_app&amp;redirect_delay=1000&amp;price_policy=2&amp;pre_redirect_id=e229c573-cca1-469e-977b-42d893926f5b&amp;tm_city_code&amp;max_price=1059&amp;guests=1&amp;request_id=e229c573-cca1-469e-977b-42d893926f5b&amp;tm_country_code=PH</t>
  </si>
  <si>
    <t>www.skyscanner.com.ph/hotel_deeplink/4.0/PH/en-US/PHP/h_bc/213957799/2026-03-05/2026-03-06/hotel/hotel/hotels?legacy_provider_id=13&amp;rooms=1&amp;closed_user_group=apps&amp;hb_data=IjQideeLNvoUGABFgJA1KbeZa_8IBupkyXAVMKixY3V32GPh9T7l5yU18-_I-x3ojngZPE8e-BKxwQdK81fJyQnWNeFk7r5wjRCDT8creI1kBuBDbNdiYuWcwW3tteJX8V7th356JSSvmwZWaI0C3z7FsmKuqzUHAC9mcrnvVA3rgU2M7-NamNBKivEVJoTdo0exKVjIMo3QQ29jlNm5kPwKJgJDKwA6uhE7tVj721kjDhKbXWISE3Y6fkiW_Ix-bL7MQcfx1XXpzBv9WMI7XsnQfBHffBQThFbioRCa--sHIyqSJF48yfMKwnvCPl3LqdbuQvki6tiC3ppOYE7FuljIcvUUHYotRTS9Jt6wEv0jGhjvsGfgDFUnyDklP9rdxomSByefg6orIP5bT1VZDdxLZjB-tTlE2z-dWb7G3PtNilRNYP4%3D&amp;q_datetime_utc=2026-03-05T14%3A33%3A22&amp;ticket_price=2522&amp;quote_id=1186983881086089281&amp;utid_state=1&amp;channel=iphone&amp;price_without_closed_user_group=5011&amp;tm_place_name=Santa+Catalina&amp;deeplink_data=eyJmaWVsZHMiOnsic2lnbmF0dXJlIjoiNmUxZTJhMTcwYTUwOTMzY2E2NDFiZTA0Nzg2MzhiYjIiLCJibG9ja19pZCI6Ijk4MjUxNjAwM18zNzA1MDUzOTZfMF8wXzAifX0%3D&amp;utid=640fc76c-92ab-eafa-799f-3fb1c08476ee&amp;tm_stars=1&amp;client_id=skyscanner_app&amp;price_policy=2&amp;pre_redirect_id=676d515f-df98-c36e-3a2b-23086d59b493&amp;tm_city_code&amp;max_price=2522&amp;guests=1&amp;request_id=676d515f-df98-c36e-3a2b-23086d59b493&amp;tm_country_code=PH</t>
  </si>
  <si>
    <t>www.skyscanner.com.ph/hotel_deeplink/4.0/PH/en-US/PHP/h_bc/223831678/2026-03-02/2026-03-03/hotel/hotel/hotels?legacy_provider_id=13&amp;rooms=1&amp;closed_user_group=apps&amp;hb_data=WgYC9szIvVlGAVGrB1tdhhCp4_z9eRDFVcaqi5xmjore8blUwEj4FoZzGIqDTeY7EVyAXy5JcBCv7HSxPdUnmMtadLvaakFGg7B8iv75zufNJ4DhF9aRXlcwt6nE4DkI_27UWe2NxtD6eQNBNLWUpgxoW3OMONZUaDJZNlBMYWdbRpksfjueszwF1YkheHlxOpmgj_5ed4eI-0-LNup6nssaXbuQVImY1Vq1FgFtifvaSo-8nPpcuaWZ2MgHX4eZIHElgSuMgHd9x6Ie19H5CFt-Q77FpGeBoA_8jqX_LfX_irw9juroVFiuxvKOgYdJPGt9RzR6-LrC3_A1lGVry8_Bwes9E_dXypRsw4jLSXG94xKKaFROcvf8etRCzHJ23bc5ozsGOnRtormil1oI0mQqEkqDHPcv-bpI_CTJPjGXf1r2&amp;q_datetime_utc=2026-03-02T00%3A41%3A38&amp;ticket_price=1552&amp;quote_id=316253973965808592&amp;utid_state=1&amp;channel=iphone&amp;price_without_closed_user_group=2321&amp;tm_place_name=Bantay&amp;deeplink_data=eyJmaWVsZHMiOnsic2lnbmF0dXJlIjoiMzI3NGNkOTY3MTliODhmMzlhNGI3YTJkZDFhMzYyZDYiLCJibG9ja19pZCI6IjE0Mjg4NzE5MDRfNDE0NDY5OTc5XzJfMF8wIn19&amp;utid=b141ceff-4392-763f-6042-05740d2f79e5&amp;tm_stars=0&amp;client_id=skyscanner_app&amp;redirect_delay=1000&amp;price_policy=2&amp;pre_redirect_id=95424c49-ddb6-8f4a-acf4-49c52849bc72&amp;tm_city_code&amp;max_price=1552&amp;guests=1&amp;request_id=95424c49-ddb6-8f4a-acf4-49c52849bc72&amp;tm_country_code=PH</t>
  </si>
  <si>
    <t>17.5393182, 120.3649835</t>
  </si>
  <si>
    <t>Fuerte, Caparacadan, Pantay-Quitiquit, Vigan, Ilocos Sur, Ilocos Region, 2700, Philippines</t>
  </si>
  <si>
    <t>www.skyscanner.com.ph/hotel_deeplink/4.0/PH/en-US/PHP/h_ad/212752375/2026-03-02/2026-03-03/hotel/hotel/hotels?legacy_provider_id=22&amp;rooms=1&amp;closed_user_group=general&amp;hb_data=-IodRtjr7ib2oO0eVqV4eTS5A1O7Ue0rfVRpf8PiGEly71W0cDbamNBoT_hVaQHr80J_EmBcei3QyJXN7hB9CuDi64pAVsf9SGIUk6Kr2xzxjrLLzOWjdltG_Ch1fFT7d-228oTdiVYCC1JjsLVlDgBeQ1gL-a4JkqNpOduZFYx63COsgSJ6SnNma99qzgV7yKgP9MorkcJ7hy9YFmCX1_L1JiH7NOFOyz0RdGkF5N0Pc1ktJRZKAyvNObkOyny3J0HYhhMKN9ubNJnAgXfCCmGKPztigyiJWyz30U4b6y-8yb8vAGtU7QZBvebIzCENGVndGI9CK1huPaVs84DblrYBnUO3WVZ4vnswzPZHIDuf1WuoxtOR67lgpm_hzU4muWxCgDDIQzZHGrSjvVEMz6APOBxFbFvNE_KdpVLoyPLi&amp;q_datetime_utc=2026-03-02T00%3A41%3A39&amp;ticket_price=3267&amp;quote_id=1232532841295287430&amp;utid_state=1&amp;channel=iphone&amp;price_without_closed_user_group=3632&amp;tm_place_name=Bantay&amp;deeplink_data=eyJmaWVsZHMiOnsic2lnbmF0dXJlIjoiZGEyNjdlZGUyMmQ4MmQ3Mzg0ODA0MjhmNzQxYzU1ZjkifSwidXJsIjoiaHR0cHM6Ly93d3cuYWdvZGEuY29tL3BhcnRuZXJzL3BhcnRuZXJzZWFyY2guYXNweD9jaWQ9MTg0NjM4MyZoaWQ9MzIwMDcyMDMmY3VycmVuY3k9UEhQJmNoZWNraW49MjAyNi0wMy0wMiZjaGVja291dD0yMDI2LTAzLTAzJk51bWJlcm9mQWR1bHRzPTEmTnVtYmVyb2ZDaGlsZHJlbj0wJlJvb21zPTEmbWNpZD0zMDM4Jm1hc3RlclJvb21JZD05NzcyMjk4NjcmbXB0PU1UaFVRa2RrTTB4UVZpdFpNVFZvTkhremJYUllNMFJwYUhaRWRrNUhjVmd6Wkd0Wk4yWlhPSFowZW5CMVptYzVVR3hzU2tsR1RGUjFUSHBPWTJoWE5HdDVlV2RyYjNsdlpFVlBUbmRoUWpjJlRvdGFsUHJpY2U9MzI2Ni41NSZUb3RhbFRheD01ODkuMDUmVG90YWxGZWU9MC4wMCZUb3RhbFN1cmNoYXJnZT0wJm1jdXI9UEhQIn0%3D&amp;utid=73b6264e-540b-c56c-0770-d60f872730e6&amp;tm_stars=5&amp;client_id=skyscanner_app&amp;redirect_delay=1000&amp;price_policy=2&amp;pre_redirect_id=3f2ce4d3-4e7c-3cca-a780-246f77796478&amp;tm_city_code&amp;max_price=6320&amp;guests=1&amp;request_id=3f2ce4d3-4e7c-3cca-a780-246f77796478&amp;tm_country_code=PH</t>
  </si>
  <si>
    <t>www.skyscanner.com.ph/hotel_deeplink/4.0/PH/en-US/PHP/h_bc/212902549/2026-03-02/2026-03-03/hotel/hotel/hotels?legacy_provider_id=13&amp;rooms=1&amp;closed_user_group=apps&amp;hb_data=niQbd0UXjlT6yulNAj9APCMTvD1jnH5qrfoLCt2vHBiHA4bYvE1Jx9MUoO_5vp69IfPXT2I9Lu0HeIcDAlnGnCtqIGXZUR6fm6UefN3HmdvZ4Qg8wk16d6xYPLt_hfDaV1nXQ5Bl-s5Q8Zsbm0pNHzZSpKfzqEmpa9MlWmTC920pEBnWINT38WVJCnbxMmxPKbWoIu_U_3ssyVTneuoHJbowkwdRDil4cTjG5qHxeK7vUSIxa_J9p84JTPpJgIftq5V_B5UTED7i3uS1D2TDjNP2RIUDDzEcayw24EDKkvUfKu6tD32IwhNi6MaBJO_PykkIJVfOMA99ctB5AKaLDZZx_o9d836DcK_MNfEtgLrq_5k8jmWUkCNFGUreb9M2vgMk5H1g3eC8Ar-NG7BgIkP46ztafC4F_oe1rcTeHeo5kKD8nY8%3D&amp;q_datetime_utc=2026-03-02T00%3A41%3A39&amp;ticket_price=5341&amp;quote_id=-9024435174382952893&amp;utid_state=1&amp;channel=iphone&amp;price_without_closed_user_group=6391&amp;tm_place_name=Bantay&amp;deeplink_data=eyJmaWVsZHMiOnsic2lnbmF0dXJlIjoiNmVlYmRkMWZmNTNlNTNkZDQ2YTQ5ZjE3ZDNmNDE3NGUiLCJibG9ja19pZCI6IjgzMTIzMzAwMV8zNDgyOTI1MjNfMTVfMl8wIn19&amp;utid=1c41cb14-f120-7d1b-b8c0-c9338e44484f&amp;tm_stars=0&amp;client_id=skyscanner_app&amp;redirect_delay=1000&amp;price_policy=2&amp;pre_redirect_id=7d1cc882-4969-414b-96b0-0efbe786798f&amp;tm_city_code&amp;max_price=5818&amp;guests=1&amp;request_id=7d1cc882-4969-414b-96b0-0efbe786798f&amp;tm_country_code=PH</t>
  </si>
  <si>
    <t>www.skyscanner.com.ph/hotel_deeplink/4.0/PH/en-US/PHP/h_h1/46940909/2026-03-02/2026-03-03/hotel/hotel/hotels?legacy_provider_id=927111&amp;rooms=1&amp;closed_user_group=mobile&amp;hb_data=ZvYgl5x2BN2XGWo_aLbYfd2yld7-PK1ODJcY8KYGM6GEdZvwMM34M0qEoceklBCzdJbh5uyoRMeJVRz8sMk-rVOaNvvMIMtae5Z5uvrHPL-AMpXDR6D9PyW2JrNaP2dy3C4VlxaLoq0SPwVIR36T4n9uigr0IiS682NHVtjQumE53gcAkQ2eMMQQ99kEARsilrpQ6v-95q0wUBpujifWTDz_yz0HUUeymAeRfyequjG71PkuA3KniTbDqSq2UVWmaLiwsowjmSNGDBE-plq2dRF64VY%3D&amp;q_datetime_utc=2026-03-02T00%3A41%3A49&amp;ticket_price=4397&amp;quote_id=-1441292698840927636&amp;utid_state=1&amp;channel=iphone&amp;price_without_closed_user_group=6075&amp;tm_place_name=Pasay&amp;deeplink_data=eyJmaWVsZHMiOnsic2lnbmF0dXJlIjoiYzkzMzZmZWFlYjMxZGU2OTdhNTIxMGQzZTg4YWM0ZDIifSwidXJsIjoiaHR0cHM6Ly9waC5ob3RlbHMuY29tL0hvdGVsLVNlYXJjaD90cGlkPTMyMTQmbXBlPTE3NzI0MDk5MDMmZW5kRGF0ZT0yMDI2LTAzLTAzJmFkdWx0cz0xJmxvY2FsZT1lbl9QSCZjaGlkPTk5YTE5N2RmLWUyOGUtNDAxNS05ODhkLTI0NDA5ZTIzMmU4NiZlYXBpZD00NCZtY3RjPTMmc3RhcnREYXRlPTIwMjYtMDMtMDImbXBkPVBIUCZtcG49MjEwMzAxOTYwJmN1cnJlbmN5PVBIUCZyYXRlcGxhbmlkPTIyMjA0NTMzMCZtcG09MjQmbXBwPTEmbXBvPUVDJnNlbGVjdGVkPTE3OTk5Jm1wYj04MTcuMTAmbXBxPTM5MzcuODUmbXBhPTM1NzkuODYifQ%3D%3D&amp;utid=eef41d26-0ea0-85c8-2b64-a16abab95aab&amp;tm_stars=4&amp;client_id=skyscanner_app&amp;redirect_delay=1000&amp;price_policy=2&amp;pre_redirect_id=e4412d83-5930-aba8-b919-b1a024a0756e&amp;tm_city_code&amp;max_price=11881&amp;guests=1&amp;request_id=e4412d83-5930-aba8-b919-b1a024a0756e&amp;tm_country_code=PH</t>
  </si>
  <si>
    <t>www.skyscanner.com.ph/hotel_deeplink/4.0/PH/en-US/PHP/h_ad/224592448/2026-03-02/2026-03-03/hotel/hotel/hotels?legacy_provider_id=22&amp;rooms=1&amp;hb_data=4O_1OJHvS--YRLEE_qnH1O-Nb7J9SBCaWcPRpSNgurRRaoSBNq6uLbQuVROlt2q-uz6f90Dr7C9nf28EBOBlsLem8IuKEmRfLjXj0EY0zlulO-cnvWRV_1HVHeKCclfk3v8VzdqpSywtChQdKX93DXj8OHiQ5UqZbkbIs3g7PpWc9xxp-9gmk_UTn3N3Y3WRmJDHkAFAk5DMyQDQ4JIAbN28N7Ev9hDeKtbMrvGCaoCITM13ebg2MoLTFEcUIzlLSKdM1fcVzYQ5E8gXzP7Sg0HPqEAJCumcnDe2evQClzvQPMd6A9PDCazpWJrU5Ie7CX4Q7KwiJ2uix65oLx9BoEipiDvagJUGIYB-R5jFqv2H5r2wekllGbozRQ5h3SwaYOLyDvrT6VCH6zdQhNXZzBjBBBsF-66ACG4cpdRjZRO_&amp;q_datetime_utc=2026-03-02T00%3A41%3A55&amp;ticket_price=1757&amp;quote_id=1125684129357365217&amp;utid_state=1&amp;channel=iphone&amp;tm_place_name=Vigan&amp;deeplink_data=eyJmaWVsZHMiOnsic2lnbmF0dXJlIjoiNzk5M2FlNDJmNjMwMTg1ZTQ4NzBiOTY1MjJlMmZiMmYifSwidXJsIjoiaHR0cHM6Ly93d3cuYWdvZGEuY29tL3BhcnRuZXJzL3BhcnRuZXJzZWFyY2guYXNweD9jaWQ9MTg0NjM4MyZoaWQ9NzYwNzY4NDYmY3VycmVuY3k9UEhQJmNoZWNraW49MjAyNi0wMy0wMiZjaGVja291dD0yMDI2LTAzLTAzJk51bWJlcm9mQWR1bHRzPTEmTnVtYmVyb2ZDaGlsZHJlbj0wJlJvb21zPTEmbWNpZD0zMDM4Jm1hc3RlclJvb21JZD0xMTgxNzE4ODQ4Jm1wdD1kbWd3YkZoT0syMWFiMVVyTTFZdlVVcGxWMnhOVEZaUWRqWjZVV1owV1UxVVRqUkNkMFZxVDBaU1JVd3paeXRqYkhVeGNIZFpjQzh3YW1SU2IzaHZVMlZvZEhwSFkwZzFOMDl6VFhVeU9VcyZUb3RhbFByaWNlPTE3NTYuODAmVG90YWxUYXg9MzE2LjgwJlRvdGFsRmVlPTAuMDAmVG90YWxTdXJjaGFyZ2U9MCZtY3VyPVBIUCJ9&amp;utid=da1de7bc-0a95-0663-b4f8-da1d5bc95a3b&amp;tm_stars=0&amp;client_id=skyscanner_app&amp;redirect_delay=1000&amp;price_policy=2&amp;pre_redirect_id=e2adac71-7262-56f4-bda0-4c68af173f93&amp;tm_city_code=VGNP&amp;max_price=2928&amp;guests=1&amp;request_id=e2adac71-7262-56f4-bda0-4c68af173f93&amp;tm_country_code=PH</t>
  </si>
  <si>
    <t>www.skyscanner.com.ph/hotel_deeplink/4.0/PH/en-US/PHP/h_ad/216145854/2026-03-05/2026-03-06/hotel/hotel/hotels?legacy_provider_id=22&amp;rooms=1&amp;closed_user_group=general&amp;hb_data=NAhh4WExnC9byNbOrPjCtA9s4CZ1veObF49JyYfr9aHZiiv8_FXvmKN1oQ3t012Pfm4Hq8HOlet4OWxR9BOR6BvIeYDk6SNROVRODkR080hbSiLLfcv4JusLmvtXd-TZJT7xRV1Lhcx9fpt7tm-Mv6ZwGrL7QdfaAmDEfJHE-eYWuPQ2crO5rirRMSRINHptfvWMiqPpBiy_1ddC-Brd9ZZMKzLJ4HwOcUj6hV2WWJASFVmeQApmDrGY51JGA8kESBOe5jMjkfO_BHSCr6yDlRS5aC_f-Zcg7f2ib1fqePqg3lb_gzsqlndu5CCwrPkwTv5vlO7OIG9cBe8mrm_v_RTqh71QUnS8EbBfPa-cVTWnexWuDVlEBQ-Us9JvW361OoerX-__KEhct2RGkrljG1JoCV0cOQVDedBTUUBRLWpt&amp;q_datetime_utc=2026-03-05T14%3A33%3A33&amp;ticket_price=707&amp;quote_id=-3749870125474042697&amp;utid_state=1&amp;channel=iphone&amp;price_without_closed_user_group=1100&amp;tm_place_name=Donsol&amp;deeplink_data=eyJmaWVsZHMiOnsic2lnbmF0dXJlIjoiYTY0ODJkNjZiYjkzOGEyODA1MmM0NGQ3ZTg3NmZmYTAifSwidXJsIjoiaHR0cHM6Ly93d3cuYWdvZGEuY29tL3BhcnRuZXJzL3BhcnRuZXJzZWFyY2guYXNweD9jaWQ9MTg0NjM4MyZoaWQ9NTE5NjgyMTkmY3VycmVuY3k9UEhQJmNoZWNraW49MjAyNi0wMy0wNSZjaGVja291dD0yMDI2LTAzLTA2Jk51bWJlcm9mQWR1bHRzPTEmTnVtYmVyb2ZDaGlsZHJlbj0wJlJvb21zPTEmbWNpZD0zMzImbWFzdGVyUm9vbUlkPTgwNDc3MDQ0OSZtcHQ9VEVvemQybGtkMmg0WkRKT04weEZOVEJaYVdoNU5HZzBkWGd3VW1SUEx6Tk9SMDl1WTFWVU9ITXJjVVEzYTFaYVEyWldSVFZFZUVsdk5sSllPR1ZxT0hObGFVUkViemx6V2k4NWVWZEJQVDAmVG90YWxQcmljZT03MDcuMDMmVG90YWxUYXg9ODEuNjUmVG90YWxGZWU9NTkuNzYmVG90YWxTdXJjaGFyZ2U9MCZtY3VyPVBIUCJ9&amp;utid=b14b5c29-c8de-8272-fdb1-c487c8dd9104&amp;tm_stars=0&amp;client_id=skyscanner_app&amp;price_policy=2&amp;pre_redirect_id=f5918a3e-8197-794d-7217-eb0a3ba32731&amp;tm_city_code&amp;max_price=1571&amp;guests=1&amp;request_id=f5918a3e-8197-794d-7217-eb0a3ba32731&amp;tm_country_code=PH</t>
  </si>
  <si>
    <t>www.skyscanner.com.ph/hotel_deeplink/4.0/PH/en-US/PHP/h_bc/213010242/2026-03-02/2026-03-03/hotel/hotel/hotels?legacy_provider_id=13&amp;rooms=1&amp;closed_user_group=apps&amp;hb_data=IVJwKHc-RhMwY9DRjSN9aiXA90Te-pCg9V5kbs2lkOc_lISXj0wU-STMawllbyjsijWxbA_E7CkoXS4f8yM2uThPyHjlNHZJUSkXO3oe1afthkY8MlETPs9jFBn6S2KmL_aSoy_3TVsS5DIF_W7QTOZfu_gEEavuq2AKqpqz5gLQDcAnX0cEYjgYS8W7_zcl5HFLfYFx_cgRtF3tAK7D6gNPUFcvNjNqSWvczAU4f8Zp6KBPuQmYTrj-ON2086Q_8qNa_k37yP0wIP2Vtvt2BAjye08kEOhEvOetLMude0i2MH7zOFKouWj1kZxwN6UaHqBwCWPOS4-hvx9d2YRZVs5NJgaW9nqLt_VaUXbFQFt4XbDZ7sWILkvr1ll-Bhce36XwJfH_ykbHZMtiTzlXcBRQLbdUs3MD-hAKQjWFgxcUk01u&amp;q_datetime_utc=2026-03-02T00%3A42%3A07&amp;ticket_price=1575&amp;quote_id=-7746355210765953625&amp;utid_state=1&amp;channel=iphone&amp;price_without_closed_user_group=1860&amp;tm_place_name=Baguio&amp;deeplink_data=eyJmaWVsZHMiOnsic2lnbmF0dXJlIjoiZDQzOGJlYWRmOTgyMjI1MzIyMWYzOGNiNDFmMDU5NWMiLCJibG9ja19pZCI6IjE1MzQ5NTE4MDFfNDI1MjIzNjI4XzFfMF8wIn19&amp;utid=457fd7f8-db0d-5641-6e94-a36e18a0847d&amp;tm_stars=0&amp;client_id=skyscanner_app&amp;redirect_delay=1000&amp;price_policy=2&amp;pre_redirect_id=3d56ae0d-c1f0-a447-6300-225827dbe9c0&amp;tm_city_code=BAGP&amp;max_price=1575&amp;guests=1&amp;request_id=3d56ae0d-c1f0-a447-6300-225827dbe9c0&amp;tm_country_code=PH</t>
  </si>
  <si>
    <t>www.skyscanner.com.ph/hotel_deeplink/4.0/PH/en-US/PHP/h_xp/46988239/2026-03-05/2026-03-06/hotel/hotel/hotels?legacy_provider_id=1&amp;rooms=1&amp;closed_user_group=mobile&amp;hb_data=mV_HrkmBdP6Y7oNfqyrYUn9N_OL23Zb6MnKPRksPtmbGNr8Yo6ySMQHXQmWU-2LYZIOCBh90ZINht0ds5mK-1ZBECrKyGr4tuky7eYV_Giowt_VIuG6agOyiF0KhIohi0_v8khYbK2qd13qn7cYSNSum-ViZhgkJbTENs82A0W_jJqlCDjacXHzwxAMyRf5cp-NA1fzZiAzLHXUEzv6SjTrlw_R9r1eMLvxck_xCBTgtFBe4BK1Amk8WmjCT-Vm5BQDbcE9fjRy3hg5xX6ToFy5rKj0%3D&amp;q_datetime_utc=2026-03-05T14%3A33%3A35&amp;ticket_price=6621&amp;quote_id=7087613076293774984&amp;utid_state=1&amp;channel=iphone&amp;price_without_closed_user_group=7789&amp;tm_place_name=Laoag&amp;deeplink_data=eyJmaWVsZHMiOnsic2lnbmF0dXJlIjoiZTczM2U1MmVlOWIyZGE2NGIzNTg3OGVmODMzYWM2OGEifSwidXJsIjoiaHR0cHM6Ly93d3cuZXhwZWRpYS5jb20ucGgvSG90ZWwtU2VhcmNoP3RwaWQ9NjgmbXBlPTE3NzI3MjAyMjYmZW5kRGF0ZT0yMDI2LTAzLTA2JmFkdWx0cz0xJmxvY2FsZT1lbl9VUyZjaGlkPTNlNGQxN2RmLTk1OTgtNGYwZi04YTIwLTBiMWQyYjgzZDQzNyZlYXBpZD00NjIzMCZtY3RjPTMmc3RhcnREYXRlPTIwMjYtMDMtMDUmbXBkPUdCUCZtcG49MjAwMTA4MDQ4JmN1cnJlbmN5PUdCUCZyYXRlcGxhbmlkPTIwMDU5NTc3MiZtcG09MjQmbXBwPTEmbXBvPUVDJnNlbGVjdGVkPTMxNTc2ODYmbXBiPTkuMDkmbXBxPTc1Ljc5Jm1wYT03NS43OSJ9&amp;utid=da60413c-76fc-f26d-a453-15b13755c8d7&amp;tm_stars=5&amp;client_id=skyscanner_app&amp;price_policy=2&amp;pre_redirect_id=c82a3e18-0272-3754-d784-ebccd7df176c&amp;tm_city_code=LAOP&amp;max_price=6719&amp;guests=1&amp;request_id=c82a3e18-0272-3754-d784-ebccd7df176c&amp;tm_country_code=PH</t>
  </si>
  <si>
    <t>www.skyscanner.com.ph/hotel_deeplink/4.0/PH/en-US/PHP/h_ad/223109090/2026-03-02/2026-03-03/hotel/hotel/hotels?legacy_provider_id=22&amp;rooms=1&amp;hb_data=GDCW7dfWBJwgG0B2A3n71wGiE1nzSePeBnu6Nh35SoLg0Aa0kPpImYrC4MPE7MOD6jDwmx_1I-vmrEk1g1XB0bZFIZNzL9radLeAmvHRgl6BaeF-pavu5Z3rXCSZAFIYdEwaezEex9Aj-ClA8g_7uAOcSIqBGMTSS0ejJuBgxdNtDy4sW065A_zjpCCHFARmIf83Pq4uVOdRZN66zsXSZjHkRb9mQCEQFpF2db4D2YvbelxTEvCO6u-cDvz0XPCthmOXJbPiV8kdwdkxtFdU2VdLl-47OGVTCq4d9cC2GKj_VWRJK17oReeBUNdG21Xcp2Dxxay2_W8MLl-zsY2nAZe5jcg__7o_Fr0AlbyxiMAWGCMH8DAGTkDDJKgyKZRWPUHj-ZeyU-RI-_gjG9UOaa2kEBiohH9VnwDcSsYJmLMp&amp;q_datetime_utc=2026-03-02T00%3A42%3A13&amp;ticket_price=2097&amp;quote_id=8846153011295121205&amp;utid_state=1&amp;channel=iphone&amp;tm_place_name=Para%C3%B1aque+City&amp;deeplink_data=eyJmaWVsZHMiOnsic2lnbmF0dXJlIjoiN2M1YzM2YzViNDI2YWEzYTFkMWY2OWZkZTk3ZDFjY2YifSwidXJsIjoiaHR0cHM6Ly93d3cuYWdvZGEuY29tL3BhcnRuZXJzL3BhcnRuZXJzZWFyY2guYXNweD9jaWQ9MTg0NjM4MyZoaWQ9NzMzNTAzMzImY3VycmVuY3k9UEhQJmNoZWNraW49MjAyNi0wMy0wMiZjaGVja291dD0yMDI2LTAzLTAzJk51bWJlcm9mQWR1bHRzPTEmTnVtYmVyb2ZDaGlsZHJlbj0wJlJvb21zPTEmbWNpZD0zMDM4Jm1hc3RlclJvb21JZD0xMzE4NjQ1MDU2Jm1wdD1kVzUwT0dORFpuUjVXSFZyVFhZNFZqSkdRbmxRTmpGbmRsQjRiR2QyYjBoWmNHaG1kRVkwU25jMU9YUkljMjFHTlZsMGEzUjZRbUZDTDFBeE9IUjViVFJwVEhWbFdFWklOa2gyYnpKblBUMCZUb3RhbFByaWNlPTIwOTYuNjQmVG90YWxUYXg9MjI0LjY0JlRvdGFsRmVlPTAuMDAmVG90YWxTdXJjaGFyZ2U9MCZtY3VyPVBIUCJ9&amp;utid=f14d96b6-0e55-6d92-8e71-701a427abf25&amp;tm_stars=4&amp;client_id=skyscanner_app&amp;redirect_delay=1000&amp;price_policy=2&amp;pre_redirect_id=955dc644-137b-ca96-aacb-e8cb2f6c6e3c&amp;tm_city_code&amp;max_price=7638&amp;guests=1&amp;request_id=955dc644-137b-ca96-aacb-e8cb2f6c6e3c&amp;tm_country_code=PH</t>
  </si>
  <si>
    <t>www.skyscanner.com.ph/hotel_deeplink/4.0/PH/en-US/PHP/h_bc/223039581/2026-03-05/2026-03-06/hotel/hotel/hotels?legacy_provider_id=13&amp;rooms=1&amp;closed_user_group=apps&amp;hb_data=rwXmXYuZ8VkRAE4UHf2KA5m8RjFt6_HcnKLUaa6hfz_qqPsFoj8ofHNGafmT3f9gOzgGjKRjs9WT1tZTzvOjBRIPH-iEWUa_om17p-MstJ0_xB9gZ0ZKWglQZQz0vqGVSeNhMxpqg7du6FFcrd1GK5bYV1xDd084mm6uB456YxIFhz0eHyyEjbtrKM0Grwtr3G2gmIscc1y75Lz3AeQCikJSC734U6xutNVsJVdAkMnGp-K0NNu1QxD37udbSlyzRHKR-dcfadjdwqkcDvuw3D6dJV72Eoaj-AuIsigKhvr5IGIS_wvfFOLJodtnERVu9v_OOq2lAdbWHQ0D3jKCyRC-trvUWlRdahA2F-Yg3D91XSQIpUxQog59cXlTPphL3j485ZN6qZiJi33cZhLMiinSnqMO2BaMArqvxd549Gxsr6pm_9E%3D&amp;q_datetime_utc=2026-03-05T14%3A34%3A39&amp;ticket_price=6678&amp;quote_id=2586234049025112726&amp;utid_state=1&amp;channel=iphone&amp;price_without_closed_user_group=7812&amp;tm_place_name=Vigan&amp;deeplink_data=eyJmaWVsZHMiOnsic2lnbmF0dXJlIjoiNGU5NDAzYzQ2OTNmZTJhNDFiMTk3MjVmZDU5ZTE1ZmEiLCJibG9ja19pZCI6IjEzNjQ2NTI5MDFfNDA4NzYxNTY4XzExXzBfMCJ9fQ%3D%3D&amp;utid=ee1d3af3-a477-4b6d-1a57-9d7c9b14bbb7&amp;tm_stars=0&amp;client_id=skyscanner_app&amp;price_policy=2&amp;pre_redirect_id=07f5d8d5-b46f-7452-e53e-d2dd65c3c103&amp;tm_city_code=VGNP&amp;max_price=6678&amp;guests=1&amp;request_id=07f5d8d5-b46f-7452-e53e-d2dd65c3c103&amp;tm_country_code=PH</t>
  </si>
  <si>
    <t>www.skyscanner.com.ph/hotel_deeplink/4.0/PH/en-US/PHP/h_bc/223744023/2026-03-02/2026-03-03/hotel/hotel/hotels?legacy_provider_id=13&amp;rooms=1&amp;closed_user_group=apps&amp;hb_data=dypEGAcuKLYQpHD7ZZVHNfIfkV9wYK0weZ1xm_1R9xw0vB5ChnAe2OdZVpvRX23E9zV64tkupox6mjz5_BKt13HFh_y08v77mpXZNaFlkiMB3vSuVLltMR88lS82TclDdM8Q8cOJByITdzWEcoYaP3ECJiWPNPaC9itcA0P-DY1HyCDa6xlhfS-uxhtD0qcuM7gi4ySfFbZ4aSX0BXbuElkVQrfv7xK2ZkpyGpEPZMRanfFXhC9VtDBz96wIr1U8X1UIeOEVnqccUF_F1tDA7Hldok0bNQj4Ga3cjYYupkm3S77fNNC-7b_EIRmG_HRwGnK0hN8BRqwW4VshvaFeeUyMEbC9ZWBSEMgkoQEfs4Ff7f0pcY3QDooaoTBk7x5bHaXP_PF3Q3KMn_DRnMO_4bWyKpmbTJozp-QcWU6DB3mFWnbUtlM%3D&amp;q_datetime_utc=2026-03-02T00%3A42%3A24&amp;ticket_price=7711&amp;quote_id=5419620009048983297&amp;utid_state=1&amp;channel=iphone&amp;price_without_closed_user_group=10083&amp;tm_place_name=Bantay&amp;deeplink_data=eyJmaWVsZHMiOnsic2lnbmF0dXJlIjoiMGNhNTg1MDZiYjM1OWE5ODZmNWU2NjAwMTk2YWQzOWYiLCJibG9ja19pZCI6IjExMDA4MzUxMDFfMzgyOTIxNjk1XzE1XzBfMCJ9fQ%3D%3D&amp;utid=f4cdf9c6-4aff-d557-ac2d-790fee42469f&amp;tm_stars=0&amp;client_id=skyscanner_app&amp;redirect_delay=1000&amp;price_policy=2&amp;pre_redirect_id=dde3ec4b-f3ba-621a-a716-8b161a55b55a&amp;tm_city_code&amp;max_price=7711&amp;guests=1&amp;request_id=dde3ec4b-f3ba-621a-a716-8b161a55b55a&amp;tm_country_code=PH</t>
  </si>
  <si>
    <t>www.skyscanner.com.ph/hotel_deeplink/4.0/PH/en-US/PHP/h_bc/140199808/2026-03-05/2026-03-06/hotel/hotel/hotels?legacy_provider_id=13&amp;rooms=1&amp;closed_user_group=apps&amp;hb_data=gjw9XtRRjcb-06zbqtxiL177T22SRgh-e-M_sCauzPCTzHxKh3ugIfixpK6iFxyMVvYlbtcTL1nXP6TUsYTxHNY8kT3uv6cD3Bqd-iFWat41Bot_KDXTGBG6hr-U4dnbt5weANVOmNi9AX0T_uC3P5aOH92QfEUoIB9o7QnmyhJmyug-h_Sx-012Al0zlQooIeWXJQfCU4uEpp2SJeEh__ryEz0S6n-ObyCfvTk9Pcs2YlfNR8tj8VnRFrYegka1vY01apgtkaevwRCgivdG8HqfMESO2DDtFHrh0sHLtG1LBh0Pgx9-yumRxk5O1WfEbPql5ekT_TM1bwuICmnDMlmyIbEwlLMh-QY0Q1lwmkXl4r6hexQPlMMfP6j79GY27Qg_Nbk7z2KKtfguvmzSYCuH3g2R8SFKzr-eCyYL9h7Ex6g3MT4%3D&amp;q_datetime_utc=2026-03-05T14%3A33%3A40&amp;ticket_price=1017&amp;quote_id=2472265169147893200&amp;utid_state=1&amp;channel=iphone&amp;price_without_closed_user_group=1358&amp;tm_place_name=Lapu-Lapu+City&amp;deeplink_data=eyJmaWVsZHMiOnsic2lnbmF0dXJlIjoiMWFmN2NkNzBiYTUyNDZlNDE1NDk4MDIxMGRiN2FmZjciLCJibG9ja19pZCI6IjE5MDA1OTUwN18zMzU1MDkxNDBfMV8wXzAifX0%3D&amp;utid=7dd88e8e-ab0f-9e54-834e-17571914ea74&amp;tm_stars=2&amp;client_id=skyscanner_app&amp;price_policy=2&amp;pre_redirect_id=bc83a53a-e92a-85af-93a1-c8c746e0669e&amp;tm_city_code&amp;max_price=1433&amp;guests=1&amp;request_id=bc83a53a-e92a-85af-93a1-c8c746e0669e&amp;tm_country_code=PH</t>
  </si>
  <si>
    <t>Casa De Gabriela</t>
  </si>
  <si>
    <t>https://www.google.com/maps/place/Prosperity+Inn/data=!4m11!3m10!1s0x338e65745e7a8113:0x6e67c7bc1805dd1d!5m3!1s2026-03-01!4m1!1i2!8m2!3d17.5738809!4d120.3854745!16s%2Fg%2F11gf9pf50q!19sChIJE4F6XnRljjMRHd0FGLzHZ24?authuser=0&amp;hl=en&amp;rclk=1</t>
  </si>
  <si>
    <t>17.5738809, 120.3854745</t>
  </si>
  <si>
    <t>Jason's Billiard &amp; Internet Cafe, Calle Bonifacio, Barangay III, Capangpangan, Vigan, Ilocos Sur, Ilocos Region, 2700, Philippines</t>
  </si>
  <si>
    <t>www.skyscanner.com.ph/hotel_deeplink/4.0/PH/en-US/PHP/h_ad/162690595/2026-03-05/2026-03-06/hotel/hotel/hotels?legacy_provider_id=22&amp;rooms=1&amp;closed_user_group=general&amp;hb_data=dLlSO6MTIvISCaKzvH2MTpNqMpzyxGvIXBv9e8WA6wMCCxhgImBFvbRfDaHz2myA8JurHfCFlZ3d0CFjWkTgKiYhuQG5r41xMK5hR83xKTvOApwVBn7bYLePW-5ct-ya43CCMPxOa3t7POoF03AZT0OmnhoVEl1SbcPWUVimqS-HZjtFMaP2v7X8HYCXLyHnvZVrrreOSXVQzBeIXGMNuL7hNK6sLV8na8Yr7WtVrIFziKBgqMdY0Bb-VDSJHd32os1gR0d6iNpEWEmxA9b7zLl3U-OHvIfpS_KBi-boMEBl8521liIm0y0X7Sebh0R-Vbh-z3xzKw80umgX0qpCozHIwNgxTV2NXzgIHZdQv_EUo-_mxVAPAcevD1reofsYcOvZpTTNBbY6dBiBs50foaE2zXUsf3QnmGZWQEe6AhLg&amp;q_datetime_utc=2026-03-05T14%3A33%3A40&amp;ticket_price=1220&amp;quote_id=4470086953582054092&amp;utid_state=1&amp;channel=iphone&amp;price_without_closed_user_group=2188&amp;tm_place_name=Vigan&amp;deeplink_data=eyJmaWVsZHMiOnsic2lnbmF0dXJlIjoiNjJmMWY5MGIyZmNhOTA4MTc3YWZmMDM0OWU2NmI1MjEifSwidXJsIjoiaHR0cHM6Ly93d3cuYWdvZGEuY29tL3BhcnRuZXJzL3BhcnRuZXJzZWFyY2guYXNweD9jaWQ9MTg0NjM4MyZoaWQ9NDQ2NzA3OCZjdXJyZW5jeT1QSFAmY2hlY2tpbj0yMDI2LTAzLTA1JmNoZWNrb3V0PTIwMjYtMDMtMDYmTnVtYmVyb2ZBZHVsdHM9MSZOdW1iZXJvZkNoaWxkcmVuPTAmUm9vbXM9MSZtY2lkPTMwMzgmbWFzdGVyUm9vbUlkPTI5NDk5Mzc2Jm1wdD1VRFZvTWsxMmIwNVhkelJMT0V0V1VsWlVlRkZOV1doTlRrWkZaRFZJVjFOMVRYb3ZVV1JIYjFGa1ZETjVNamx3UlVkeWJtVmxaRkphYVd0Q1dsTlRlRk5VV25kVGEwYzFkaTl2UkEmVG90YWxQcmljZT0xMjIwLjAwJlRvdGFsVGF4PTEyMC4wMCZUb3RhbEZlZT0xMDAuMDAmVG90YWxTdXJjaGFyZ2U9MCZtY3VyPVBIUCJ9&amp;utid=22388cef-2988-5849-b1c5-14004eacac76&amp;tm_stars=0&amp;client_id=skyscanner_app&amp;price_policy=2&amp;pre_redirect_id=32e016cc-d4bd-c82c-a095-00c737a73a2c&amp;tm_city_code=VGNP&amp;max_price=3324&amp;guests=1&amp;request_id=32e016cc-d4bd-c82c-a095-00c737a73a2c&amp;tm_country_code=PH</t>
  </si>
  <si>
    <t>www.skyscanner.com.ph/hotel_deeplink/4.0/PH/en-US/PHP/h_bc/213879707/2026-03-02/2026-03-03/hotel/hotel/hotels?legacy_provider_id=13&amp;rooms=1&amp;closed_user_group=apps&amp;hb_data=waMnWM2ezkfxQZ7ARGfjRAFML6_5DlCjzzb4w5pCeqSeps1l_VEPD2H3Yjp0JyCSfOS6JrqxfuPw4ZOdCj3BCON5RjhlI9IOIwwyX-l8zdCOOeh7QdvVqMODcE5q2NfjnvS8cVIsd7ZyDuAtHaBlIBT-t52ptDx0hdD-QKpe5BQL2_uU-klEvk_RdiuJfg1ATOtywTzBtO6uYcvmibLxr6yQi1cyIpPVwheDlBWTk6PzhP4ITDKUjBjmh3xNLCZz2KxNKIk31UvKKM2QK30kIrILy67--UIZLaeYNLBide5BQ8AFQqqEnNKpctZqFyicYvxNbXNvl_Y2eEfo8DzfPIP8c8xXS60VT2xK5FIDMIowBAOdbs1D_kGBI7lcqYao58hbZ05a-SN_pifa-fC8tIcjxW0wz62z0le5pYK54SK92f8S18c%3D&amp;q_datetime_utc=2026-03-02T00%3A42%3A37&amp;ticket_price=9204&amp;quote_id=2434338449936323811&amp;utid_state=1&amp;channel=iphone&amp;price_without_closed_user_group=11011&amp;tm_place_name=Bantay&amp;deeplink_data=eyJmaWVsZHMiOnsic2lnbmF0dXJlIjoiYmI5ZjA4NmIyN2JkODE5NzkwZTY3ZDAwNjczYmI5NjQiLCJibG9ja19pZCI6Ijk1MjA5MjkwMV8zNjc3OTY5MTFfMjlfNDJfMCJ9fQ%3D%3D&amp;utid=b961c66a-e50a-ba67-e439-e2d317eac4e7&amp;tm_stars=0&amp;client_id=skyscanner_app&amp;redirect_delay=1000&amp;price_policy=2&amp;pre_redirect_id=3c7359ca-1ed2-5e85-959f-65eec548e2d9&amp;tm_city_code&amp;max_price=9204&amp;guests=1&amp;request_id=3c7359ca-1ed2-5e85-959f-65eec548e2d9&amp;tm_country_code=PH</t>
  </si>
  <si>
    <t>Barangay II, Capangpangan, Vigan, Ilocos Sur, Ilocos Region, 2700, Philippines</t>
  </si>
  <si>
    <t>www.skyscanner.com.ph/hotel_deeplink/4.0/PH/en-US/PHP/h_bc/223744023/2026-03-02/2026-03-03/hotel/hotel/hotels?legacy_provider_id=13&amp;rooms=1&amp;closed_user_group=apps&amp;hb_data=UueEqpsxf3JqEqC1WcqM-6Q5-6sRxRS3Q8q_mHw3FynwD5504XQWThX4SWvjw0uapEW00uqOpZpCE5AUeqsckqdIrMsCgqGXbGU19LHk4k1XdVc9SBWNnOQ7ynkB-wN3ePwIVB_Xu-osgmoLLnzmYxZIl_GruqBU1o26rsZI4StHDMAdOgpYESEzh6z3RtCl1EMJ0G2NSgbBb7ZVZVBdIYuRh3Y7dyWc9kNVNapnPUGfy_dfGusHeStOJH3TO1qm7_eq7x2uIYoxyfRnEH9aG8liB8Q-Y4B69SQBntbxW1i1FEOckFTq2NivCrlNjZt3z7vFbgu6ho82etsi6GUuZ58WfQ_SMqo7lBleE8bUzgZd8GUchvaRrhYQ9-uxBGauAuBjFcranRY9sYeX3V_2wYeAwZh_fuc-8V9x__2xm5Yaz71Q2TI%3D&amp;q_datetime_utc=2026-03-02T00%3A42%3A38&amp;ticket_price=7711&amp;quote_id=5419620009048983297&amp;utid_state=1&amp;channel=iphone&amp;price_without_closed_user_group=10083&amp;tm_place_name=Bantay&amp;deeplink_data=eyJmaWVsZHMiOnsic2lnbmF0dXJlIjoiMGNhNTg1MDZiYjM1OWE5ODZmNWU2NjAwMTk2YWQzOWYiLCJibG9ja19pZCI6IjExMDA4MzUxMDFfMzgyOTIxNjk1XzE1XzBfMCJ9fQ%3D%3D&amp;utid=7f89e5f7-7b9b-db4b-8d38-513c067c50c2&amp;tm_stars=0&amp;client_id=skyscanner_app&amp;redirect_delay=1000&amp;price_policy=2&amp;pre_redirect_id=d6bd99fe-da9a-a557-1848-05c9d46f0c0e&amp;tm_city_code&amp;max_price=7711&amp;guests=1&amp;request_id=d6bd99fe-da9a-a557-1848-05c9d46f0c0e&amp;tm_country_code=PH</t>
  </si>
  <si>
    <t>www.skyscanner.com.ph/hotel_deeplink/4.0/PH/en-US/PHP/h_bc/205206644/2026-03-05/2026-03-06/hotel/hotel/hotels?legacy_provider_id=13&amp;rooms=1&amp;closed_user_group=apps&amp;hb_data=u7hit-PViyZwuWaXIRU6-9R2Gpk4MugV2JzHIY_BKFCVeSbduAncCUbCRgAvi-1ErsyeDnmEl7VKl8zhq-cAOMOZBwBvp6JTBjThvefBE4G0jNsJINKxYpMPBF_0poL5ElHTvVanVLbHldYKlPYJj4xH5zmuB7byaHbEAfM6lKrTK1dWVJzqq7F7LddPxv0LNbhKcYtynfR5W3kVk5hOWrHOuLKmBMYtvoaozfnlO6ScAINkXv1dRXooCyrO5y9VMkmyUWUyEP6R-kEtvdlwI__0_y7jzURvvxutfQdOuD1J_Y3D1gRkowVgHHn0ZordeRGsctGSueC3oEJRSprS-xmnUiFobE--JO9q9MWK5Ug_jflmBzT6wd6f3NhgqRfxJckk004aZk5SaExR-nGUnWfF8dkptI1iMhIOLWGGL6xAOHnSBEE%3D&amp;q_datetime_utc=2026-03-05T14%3A33%3A42&amp;ticket_price=1389&amp;quote_id=-4024697168174812939&amp;utid_state=1&amp;channel=iphone&amp;price_without_closed_user_group=3278&amp;tm_place_name=Vigan&amp;deeplink_data=eyJmaWVsZHMiOnsic2lnbmF0dXJlIjoiNWE1MGY2N2E3NGE1MGViYjc4NWMxNWQxNTk4ZjYzZGIiLCJibG9ja19pZCI6IjczNDA0NjgwMV8zMjcxODY4ODRfMF8wXzAifX0%3D&amp;utid=4779858a-62f3-ff52-d88c-44c0cbb2aa3c&amp;tm_stars=1&amp;client_id=skyscanner_app&amp;price_policy=2&amp;pre_redirect_id=05d4fe26-49e5-4212-369f-b1a5d75ffa54&amp;tm_city_code=VGNP&amp;max_price=3087&amp;guests=1&amp;request_id=05d4fe26-49e5-4212-369f-b1a5d75ffa54&amp;tm_country_code=PH</t>
  </si>
  <si>
    <t>www.skyscanner.com.ph/hotel_deeplink/4.0/PH/en-US/PHP/h_bc/224782650/2026-03-02/2026-03-03/hotel/hotel/hotels?legacy_provider_id=13&amp;rooms=1&amp;closed_user_group=apps&amp;hb_data=ZyJL_bUq5w3fNWmyUttsMbh7qE61Jgjkkzhn8tFXfqCNizGdeaJmleWn_kjmdBYaGevRC-rODJQ8XVKgqQzD0hoCJChPqD3HHzRSYgKoYvSPXFUCxMDaelYxVak69Tp3AZq9-Kj_mOP1SJMWbYcsJ983dDKN7T7JbTuAd6As7XNDSua-MzYrX9lq4hGFTwV2gohjbvrHm2-xktI0CduDZIQuQueAE57aisDPUFh0MnCx1uMseQfdI8KeThuXwpxsOPwTYjO11lSkOuWWDa7Ds7aCKWzKahV33f9cmFGYWT1OvLuy1O3G9Pj04knHgVauaVotTfkHvuQvjc7pPfpYR3J2WaGjwM7kY6GtRY4Pfbtac1dCieau9HVqkAcaF1v9b-VBCWk4_J0IHKKcPI8n7svR7po8NNiJw5eh6Oi6QSLVKQYnEFE%3D&amp;q_datetime_utc=2026-03-02T00%3A42%3A46&amp;ticket_price=3120&amp;quote_id=872495592227845201&amp;utid_state=1&amp;channel=iphone&amp;price_without_closed_user_group=3720&amp;tm_place_name=San+Vicente&amp;deeplink_data=eyJmaWVsZHMiOnsic2lnbmF0dXJlIjoiY2EyM2YwN2M4MTc4NmJmMjc0MTViNDg1NGJhODBkNzYiLCJibG9ja19pZCI6IjE0NzEzMDI3MDFfNDE4NDczOTA0XzJfMV8wIn19&amp;utid=94235ff0-c3ff-7590-3a72-43f1430eedb6&amp;tm_stars=0&amp;client_id=skyscanner_app&amp;redirect_delay=1000&amp;price_policy=2&amp;pre_redirect_id=fbd5a3e2-802c-c6f8-5d79-0b633aec52fc&amp;tm_city_code&amp;max_price=3120&amp;guests=1&amp;request_id=fbd5a3e2-802c-c6f8-5d79-0b633aec52fc&amp;tm_country_code=PH</t>
  </si>
  <si>
    <t>https://www.google.com/maps/place/Oasis+Hotel+Clarkville+Compound,+Clark+East+Perimeter+Road,+Balibago,+Angeles,+2009+Pampanga,+Philippines/data=!4m2!3m1!1s0x3396f29b6a78f2c5:0x82826f1ee603c848?sa=X&amp;ved=1t:242&amp;ictx=111</t>
  </si>
  <si>
    <t>15.18, 120.59</t>
  </si>
  <si>
    <t>Burgos Street, Doña Maria Subdivision, San Isidro, Mabalacat, Pampanga, Central Luzon, 2010, Philippines</t>
  </si>
  <si>
    <t>https://www.google.com/maps/place/Dosi+Hotel+Cebu,Consolacion,Philippines/data=!4m2!3m1!1s0x33a99d0eb24ebd19:0x3d770b04f3f01ae9?sa=X&amp;ved=1t:242&amp;ictx=111</t>
  </si>
  <si>
    <t>10.25833, 123.81755</t>
  </si>
  <si>
    <t>Dosi Hotel, Natalio Bacalso Avenue, Linao, Talisay, Cebu, Central Visayas, 6045, Philippines</t>
  </si>
  <si>
    <t>Dosi Hotel PH</t>
  </si>
  <si>
    <t>www.skyscanner.com.ph/hotel_deeplink/4.0/PH/en-US/PHP/h_ad/205223206/2026-03-05/2026-03-06/hotel/hotel/hotels?legacy_provider_id=22&amp;rooms=1&amp;closed_user_group=general&amp;hb_data=Yxq1Cgw0Fe0CXuXHOSSEQbfmBEEwuv4oE7sMWvJ4BMsin1hSWqoB4TVVVL4TMn7Gr-gHn6YaT4GCXlYrUzWZEoqWk5ma59RwMxX0SCcnJM_L5GIJpMJKLD8gx3Xl-0jTXky-aB0KAwid-_SMgpwGY8oq5iaQnz5bnGmT1I3-_wMkOaMn6AKKvCsiwFZczB_E8otklOEn43BFdNZ8p4SH-1-Fn6YxGb_9pPuVj-3a_x6F3qqqwBQVJxKWeTVKjdfApl9067-LXdUMczVxQ3JPNTd6zz7RzD4pbaGQQCYSmwDBVa2Rilj5XAVUxGWwYPgSLJ67MQ5lz1orUNiUGaOJk70WTm5J-75hYhDqS4tAIKuBMZ-PMzibWTEq_1rYRRWNbm0s6MGRVE1oaZ4mU9prWHp8svwVhe6vCIMeopRCYl6u&amp;q_datetime_utc=2026-03-05T14%3A33%3A42&amp;ticket_price=2078&amp;quote_id=6623249128846363202&amp;utid_state=1&amp;channel=iphone&amp;price_without_closed_user_group=3385&amp;tm_place_name=Cebu&amp;deeplink_data=eyJmaWVsZHMiOnsic2lnbmF0dXJlIjoiZWRiZTU1YTVkNDI5YWJiMjU3ZWM3MWRmNDY0NzhlMWMifSwidXJsIjoiaHR0cHM6Ly93d3cuYWdvZGEuY29tL3BhcnRuZXJzL3BhcnRuZXJzZWFyY2guYXNweD9jaWQ9MTg0NjM4MyZoaWQ9MjU5MTc2NTQmY3VycmVuY3k9UEhQJmNoZWNraW49MjAyNi0wMy0wNSZjaGVja291dD0yMDI2LTAzLTA2Jk51bWJlcm9mQWR1bHRzPTEmTnVtYmVyb2ZDaGlsZHJlbj0wJlJvb21zPTEmbWNpZD0zMzImbWFzdGVyUm9vbUlkPTM1NzMxOTA1OSZtcHQ9Y21sMVYyTnplbGRpUW14alEySkZjakkwWjJOU2JrOXdNMGx1TW5aS1dYSkxOekppY3pOcVUydHRjVFJzTTNwb1VVWXpNREJSUmsxbmVqSjVjMUpWZWtVd1F6aERVRTV4TURSMlV5dFJQVDAmVG90YWxQcmljZT0yMDc4LjM0JlRvdGFsVGF4PTI3My4xNSZUb3RhbEZlZT0xOTkuMjAmVG90YWxTdXJjaGFyZ2U9MCZtY3VyPVBIUCJ9&amp;utid=0469f25b-fafe-0d93-0f57-5b0c5086ed4b&amp;tm_stars=0&amp;client_id=skyscanner_app&amp;price_policy=2&amp;pre_redirect_id=633502eb-3940-dd6b-903a-666f7120441b&amp;tm_city_code=CEBP&amp;max_price=3326&amp;guests=1&amp;request_id=633502eb-3940-dd6b-903a-666f7120441b&amp;tm_country_code=PH</t>
  </si>
  <si>
    <t>parking, wifi, elevator, air_conditioning, non-smoking, internet_access, 24-hour_front_desk_service, multilingual_staff, room_service, atm, restaurant, beauty_salon, bar, car_rental, television, photocopier, fax, shops, casino, telephone</t>
  </si>
  <si>
    <t>Featuring a bar and a casino, Dosi Hotel PH is located in Talisay, 6.7 miles from Colon Street and 7.1 miles from Magellan's Cross. Among the facilities of this property are a restaurant, room service and a 24-hour front desk, along with free WiFi.</t>
  </si>
  <si>
    <t>www.skyscanner.com.ph/hotel_deeplink/4.0/PH/en-US/PHP/h_bc/205223206/2026-03-05/2026-03-06/hotel/hotel/hotels?legacy_provider_id=13&amp;rooms=1&amp;closed_user_group=apps&amp;hb_data=a23GfMXMSsve_AiKI5JOXX74SrekrXvWcnJFIk32B7d7rFlo_0tfPE_Sr7bIEo2XgLuMKNeYbqsHA779zyHq-vcvfCilZU2osaBsdfMSTQZ748CMeuZFal9ynHNoxosTYJbDNxv__pPxqfZ8gOhHwiPftS0A6zOBLbLMrgBK1vDDNHpw7k_N0UIBrrhldC3KhboK0XIezNqdUk_0orwd9WUEo-IPmPeZ3fxAoMs3Zz2rJ1KeyMRz-1middqwePXmslc3YX1edqqv8sjOlJRAwmCr9tj-t5u6Z9OrQwvDr1ds7uJGwYbelzYzsQvXhER3DbFDk0YEru8Q4HVA-TDODVn7IE7RconW_6UEwH4lJj1gK9mbnmmsZV0UKhbs1DpPy9E5TpN62zZAD0OnJ7HForWFxr1gWIwoQjVedjOEpppknGhDA8Q%3D&amp;q_datetime_utc=2026-03-05T14%3A33%3A43&amp;ticket_price=2754&amp;quote_id=-9128655581569979455&amp;utid_state=1&amp;channel=iphone&amp;price_without_closed_user_group=3684&amp;tm_place_name=Cebu&amp;deeplink_data=eyJmaWVsZHMiOnsic2lnbmF0dXJlIjoiYjg4NzcyYjczMWE5MGJmNzQxNWI4YWZkZWYwYWMzYzMiLCJibG9ja19pZCI6IjczNDc2NDIwMV80MTg2NDU4NThfMF8wXzAifX0%3D&amp;utid=b74e1429-0757-a1d3-c94e-980c86a70b7d&amp;tm_stars=0&amp;client_id=skyscanner_app&amp;price_policy=2&amp;pre_redirect_id=3704fe28-0eb8-b141-2f49-6ed42d6ff5f2&amp;tm_city_code=CEBP&amp;max_price=3326&amp;guests=1&amp;request_id=3704fe28-0eb8-b141-2f49-6ed42d6ff5f2&amp;tm_country_code=PH</t>
  </si>
  <si>
    <t>14.5804, 121.046898</t>
  </si>
  <si>
    <t>Metro Room Budget Hotel Philippines</t>
  </si>
  <si>
    <t>https://www.google.com/maps/place/Magarra+Hotel+Orani,Bataan,Philippines/data=!4m2!3m1!1s0x33966d764cebb429:0x3aefdb089aa2d0f9?sa=X&amp;ved=1t:242&amp;ictx=111</t>
  </si>
  <si>
    <t>14.755387, 120.4264</t>
  </si>
  <si>
    <t>Tala, Orani, Bataan, Central Luzon, 2112, Philippines</t>
  </si>
  <si>
    <t>Magarra Hotel</t>
  </si>
  <si>
    <t>www.skyscanner.com.ph/hotel_deeplink/4.0/PH/en-US/PHP/h_ad/218575313/2026-03-02/2026-03-03/hotel/hotel/hotels?legacy_provider_id=22&amp;rooms=1&amp;closed_user_group=general&amp;hb_data=TSt5S_OWL8ZumKWOUSoSwtqN6hferPgPNVSm79Irb0u1dBNDVUFyt9giwjK0Bxr4fgyXVsj3Ybdvq-6bwbBjaX8bELjtjXJ-NLSBpu8zPqEq2xoijzDW1e1va1V2cYUQGgo_mAI2EH4FR4kdA-R9FFbqKBs4RryS5IeD4xykOHebM4GF8WGFSaSrtFqEFFHLEZDibCBlrgovccddTh7pjFViA_gh9MyvY_HnuKb43qSr_RZR9ShAGlobyKSkC538yIKSTF5MmQUpi7TscUUf_gb-ixOwgYh2ZTivqZO12BqPSZ5_cc_T9RPhqbUwxrzz-Tol4xqhBNx30q0eOjUzvjZX6cVw7GcRwJI-R6FVLrZMHZ5ZGZQQT09wVBildaOD1AHXm699Rq4uFy__dTuqREzhx6BKbV6ZYuPEX1XsuY_L&amp;q_datetime_utc=2026-03-02T00%3A42%3A58&amp;ticket_price=6227&amp;quote_id=-6300368677920371539&amp;utid_state=1&amp;channel=iphone&amp;price_without_closed_user_group=9463&amp;tm_place_name=Orani&amp;deeplink_data=eyJmaWVsZHMiOnsic2lnbmF0dXJlIjoiZGRkMmY3MTg4MTRiZmE1YWRjZjBiYmIyOWM2ZDQyMjMifSwidXJsIjoiaHR0cHM6Ly93d3cuYWdvZGEuY29tL3BhcnRuZXJzL3BhcnRuZXJzZWFyY2guYXNweD9jaWQ9MTg0NjM4MyZoaWQ9NjMyODM0NTEmY3VycmVuY3k9UEhQJmNoZWNraW49MjAyNi0wMy0wMiZjaGVja291dD0yMDI2LTAzLTAzJk51bWJlcm9mQWR1bHRzPTEmTnVtYmVyb2ZDaGlsZHJlbj0wJlJvb21zPTEmbWNpZD0yODAzNyZtYXN0ZXJSb29tSWQ9OTg3NDc1NDgyJm1wdD1SRmhGY1VKVE9YUTRVRnAzZEdoMGRYWkxaSGRSV25sRE5uQjNTMjl2U0M5RVpXRnhNelJFYWtrdlpFUTRlVlJqTVU1d09XcFVOV0pHWVVNMU0weG9aVlZYZW1oS05tNXRVVmhUYVVkSk1WRSZUb3RhbFByaWNlPTYyMjYuNjcmVG90YWxUYXg9NzIwLjI2JlRvdGFsRmVlPTUyNS4wOCZUb3RhbFN1cmNoYXJnZT0wJm1jdXI9UEhQIn0%3D&amp;utid=5f3d4776-c5ee-a613-bce3-90654a6ab617&amp;tm_stars=5&amp;client_id=skyscanner_app&amp;redirect_delay=1000&amp;price_policy=2&amp;pre_redirect_id=d8b07db1-cf81-75f9-da9a-800f624f98c4&amp;tm_city_code&amp;max_price=7503&amp;guests=1&amp;request_id=d8b07db1-cf81-75f9-da9a-800f624f98c4&amp;tm_country_code=PH</t>
  </si>
  <si>
    <t>14.55031, 121.02214</t>
  </si>
  <si>
    <t>Orani</t>
  </si>
  <si>
    <t>Bataan</t>
  </si>
  <si>
    <t>When you stay at Magarra Hotel in Orani, you'll be steps from Bataan National Park. This hotel is 23.3 mi (37.6 km) from Subic Bay and 15.2 mi (24.4 km) from St. Joseph's Cathedral.
Take in the views from a garden.
A complimentary local cuisine breakfast is served daily from 8:00 AM to 10:00 AM.
Featured amenities include express check-in and express check-out. Free self parking is available onsite.
Make yourself at home in one of the 16 air-conditioned rooms featuring Smart televisions. Complimentary wireless internet access is available to keep you connected. Private bathrooms with showers feature bidets and hair dryers. Conveniences include complimentary bottled water, and housekeeping is provided daily.</t>
  </si>
  <si>
    <t>Hotel Celeste</t>
  </si>
  <si>
    <t>www.skyscanner.com.ph/hotel_deeplink/4.0/PH/en-US/PHP/h_bc/212221115/2026-03-02/2026-03-03/hotel/hotel/hotels?legacy_provider_id=13&amp;rooms=1&amp;closed_user_group=general&amp;hb_data=-jHFBjCGWeV-s0acSwpXbgG3g1mGU_xuiwv5mgKdfcJjYJDUwu6sZqIHpinasyYoU3aCeZriab9t7DZFQaEeWjmmzsxsMSclj3tmsA4a44hnKURhubm0SKZHpO_79cmGihYg3MenO2XXu6mzUcoG6dHK2RzFB7dVWO_NK1WMRhHurfdhiyMAajAKm50Wwga11AOygvEfACXjU8P4crLe66B4dsMsWIRiiKxuX28DGgnanlpQwMwWDyzTwB0AWWJ_ev9ggoa2m3AEHMqeatumWp88p55dJKbD8Fmwn6W3AU6JDoR9z6vxNffvkXQChcqbF1arxt5hBERndsK0zBB-1W9OLl_OstPFzrIYdoqnlnVM9OkOhaCFRin_lylJ7u2J8b54Jkmz9pAA-N1l36bkXSSNn7b0IpJbpoVwqIaWXiZPszLugRE%3D&amp;q_datetime_utc=2026-03-02T00%3A42%3A58&amp;ticket_price=5159&amp;quote_id=-1465314263377323598&amp;utid_state=1&amp;channel=iphone&amp;price_without_closed_user_group=9674&amp;tm_place_name=Makati&amp;deeplink_data=eyJmaWVsZHMiOnsic2lnbmF0dXJlIjoiMjBhM2E1YmU2MzNlNGQwNjE2YzEzNTQxMTQ2ODU1YTYiLCJibG9ja19pZCI6InYxX0NnRXRFTTdhQVJvb0NoMHlNREkyTFRBekxUQXlWREF3T2pBd09qQXdMakF3TUNzd056b3dNQkFCR044QktBRTRBU0lDQ0FFPV9Da1VJa0tmL21RY1FBaUFDTUFKS0RUTTJOVVF4TURCUVh6RXdNRkJRbkxVRGVpUmhaV1k0TmpjMVl5MWtNREprTFRNNU1EZ3RaVFZrTmkwMVlqRTVaamxrTXpZek5tWVNBZ2dCR2dRb0FqQUJJZ1FJQWhnQyJ9fQ%3D%3D&amp;utid=9f03ba73-b085-f564-af6b-c9a3efd483f6&amp;tm_stars=3&amp;client_id=skyscanner_app&amp;redirect_delay=1000&amp;price_policy=2&amp;pre_redirect_id=bcfc6d34-ef72-88f9-9c0f-a6dd51c08c48&amp;tm_city_code&amp;max_price=9125&amp;guests=1&amp;request_id=bcfc6d34-ef72-88f9-9c0f-a6dd51c08c48&amp;tm_country_code=PH</t>
  </si>
  <si>
    <t>12.62442, 122.26431</t>
  </si>
  <si>
    <t>Alad, Romblon, Mimaropa, Philippines</t>
  </si>
  <si>
    <t>Tahanan sa Talisayan Beach House</t>
  </si>
  <si>
    <t>www.skyscanner.com.ph/hotel_deeplink/4.0/PH/en-US/PHP/h_bc/222052880/2026-03-02/2026-03-03/hotel/hotel/hotels?legacy_provider_id=13&amp;rooms=1&amp;closed_user_group=apps&amp;hb_data=JVj4gengsrrxzNF-VHtlntNjfXsqEUajVNEWXE-DtAvgDqymySQy9EWmvIMuIvGOS89SaC_IaitAVAylWCoFAIFD1i1j2ZH5esY-QZTokcvb3pgtJ8tc14kr7oM2JjuGmLPA1q5dOl9BkvTtR01vjEsRDUDChYcTsxRaG0foKQlTnrRvqJ9tcMTyEF65L33knF1vB4Z-xo3ipoqtKuGTBUYre2_z4_LxcpA93C3vmVgRuBtpX5ZaQQGwWANo0B1R0Ioa0mpa3HmQ3qydla1NwMBtO_1qNn-PhsTC-57rR872UHaSJUuSQFStQZ3RWARVKvJ1p4YiOCzLMRkbg6raclDLmW79pYo2kwE0L0-_Omk98paD3yR-M2gQsMeJ74P5_thw4qoe6H1S5LYw-_cnaFnCS8KE1ra9fIgBoqJC-qCJKqMsxrU%3D&amp;q_datetime_utc=2026-03-02T00%3A42%3A57&amp;ticket_price=3384&amp;quote_id=9055679376258269107&amp;utid_state=1&amp;channel=iphone&amp;price_without_closed_user_group=3600&amp;tm_place_name=Talisayan&amp;deeplink_data=eyJmaWVsZHMiOnsic2lnbmF0dXJlIjoiNzNmMjYwNTI0ZjIxZmIyNGU4OTBiYjkwNDAzN2YzZmYiLCJibG9ja19pZCI6IjEyNTcxMzg2MDFfMzk4MjU4NjgwXzJfMV8wIn19&amp;utid=507d470f-9ec7-c458-62f2-4daedaea191f&amp;tm_stars=0&amp;client_id=skyscanner_app&amp;redirect_delay=1000&amp;price_policy=2&amp;pre_redirect_id=7a3e60d8-7fd8-3a11-28c5-8c0343068873&amp;tm_city_code&amp;max_price=5950&amp;guests=1&amp;request_id=7a3e60d8-7fd8-3a11-28c5-8c0343068873&amp;tm_country_code=PH</t>
  </si>
  <si>
    <t>14.09451, 121.36498</t>
  </si>
  <si>
    <t>Talisayan</t>
  </si>
  <si>
    <t>Romblon</t>
  </si>
  <si>
    <t>Offering a terrace, Tahanan sa Talisayan Beach House provides accommodations in Romblon. The accommodation offers a public bath, free Wifi throughout the property, and family rooms.</t>
  </si>
  <si>
    <t>https://www.google.com/maps/place/Villa+Caceres+Hotel+Naga,Camarines+Sur,Philippines/data=!4m2!3m1!1s0x33a1f3332c8b9e77:0xafbfb3a78a18b222?sa=X&amp;ved=1t:242&amp;ictx=111</t>
  </si>
  <si>
    <t>13.62797, 123.19964</t>
  </si>
  <si>
    <t>Villa Caceres Hotel</t>
  </si>
  <si>
    <t>www.skyscanner.com.ph/hotel_deeplink/4.0/PH/en-US/PHP/h_h1/47043080/2026-03-02/2026-03-03/hotel/hotel/hotels?legacy_provider_id=927111&amp;rooms=1&amp;closed_user_group=mobile&amp;hb_data=7WpH3XX-Iqfs6nrTnfJlbq41rTa-taFVc9HG5QG6mLbiX0lQ4kH6K-UGFYU0ajdLoTtrmzKgr1fqsgE09F58o9womibO1FisFlAqvwIegFKmtDwIoEo_qcA_Xsng5h0d4eDjWdBulozi4xbF06VsVRbVm7Uyw9EKhw4uzvUw8E0JvQYgWm7wnZcdKdARtExNkrq4DnrhcLCUSZ4Gf2wJ2C0R9W8KF7PQXaTkvdTxGh9S4UYAvHzhaoGjdF3oB6X743RNpHObD0BUKXTGf1eUNlh08NU%3D&amp;q_datetime_utc=2026-03-02T00%3A42%3A57&amp;ticket_price=4860&amp;quote_id=8501857487092415828&amp;utid_state=1&amp;channel=iphone&amp;price_without_closed_user_group=5400&amp;tm_place_name=Naga&amp;deeplink_data=eyJmaWVsZHMiOnsic2lnbmF0dXJlIjoiNjkwNjJkZWZiNzRiMDUwOTYwNjkxNjg2NTgxNTUzYzAifSwidXJsIjoiaHR0cHM6Ly9waC5ob3RlbHMuY29tL0hvdGVsLVNlYXJjaD9tcGQ9UEhQJnRwaWQ9MzIxNCZtcGU9MTc3MjQxMDAwMCZlbmREYXRlPTIwMjYtMDMtMDMmYWR1bHRzPTEmbXBuPTIwMTE5OTI0OSZtcG09MjQmbXBwPTEmbG9jYWxlPWVuX1BIJm1wbz1FQyZjaGlkPTFlZWU4ZGYxLTk3NmMtNDE2Ni1hYzcxLTdmMmZlZTZlZjlmZiZtcHE9NDMzOS4yOSZlYXBpZD00NCZtY3RjPTMmY3VycmVuY3k9UEhQJnJhdGVwbGFuaWQ9MjA1NjczMDMyJnNlbGVjdGVkPTExNzk3OTg5JnN0YXJ0RGF0ZT0yMDI2LTAzLTAyJm1wYj01MjAuNzEmbXBhPTQzMzkuMjkifQ%3D%3D&amp;utid=6687a236-a169-67be-6ee3-192d8b437aae&amp;tm_stars=3&amp;client_id=skyscanner_app&amp;redirect_delay=1000&amp;price_policy=2&amp;pre_redirect_id=6fb31047-5a96-558a-81e6-01ff36e91c51&amp;tm_city_code=WNPP&amp;max_price=6077&amp;guests=1&amp;request_id=6fb31047-5a96-558a-81e6-01ff36e91c51&amp;tm_country_code=PH</t>
  </si>
  <si>
    <t>14.5612, 121.2104</t>
  </si>
  <si>
    <t>Diversion Road, San Gabriel, Bagumbayan, Teresa, Rizal, Calabarzon, 1670, Philippines</t>
  </si>
  <si>
    <t>Junior Suite</t>
  </si>
  <si>
    <t>Epic Suites Bohol Adults Only</t>
  </si>
  <si>
    <t>www.skyscanner.com.ph/hotel_deeplink/4.0/PH/en-US/PHP/h_ad/212601158/2026-03-05/2026-03-06/hotel/hotel/hotels?legacy_provider_id=22&amp;rooms=1&amp;closed_user_group=general&amp;hb_data=2drZ-KbYni0vAdL9KFkrKEQsq9Gm6gDv_0Bio2gzSckt_8-L7NPAW4-GXpsNrZg4X9TYvbvDU_JljIbZNHWzUOGnfzboUPc4_Pt0urG3Pr8STup5sK9eQXOh9YTHdMNu5pY3QQ_KbR7hy0K2VQhKAGwkqU7ZFNreOX4Q5ilBuzbI7a2dG0hHie4gwgPA1AzhqKJ7sDnHK7gpOFqXzMsWxT-7B2YkGbWRG_-mFuI_eihNlYm1E3La_dYS21ymACt0xDbHcTBkdWRg37EajhMHaI-nZvKcoMmPkjfa2rzd5j1pKM5WU_W-MlUsRx-rG6Idv6hQUTzqXhw6K_dMmkQ365ye58h-wHZYn4qxbFnfmpgJt8JHGi_pwbH-yikX2pQpHovlt2W_yz1u1eYBRxIfWPp9Pot2c9JwxUHidct2ogo9&amp;q_datetime_utc=2026-03-05T14%3A33%3A45&amp;ticket_price=18010&amp;quote_id=6960286437737898299&amp;utid_state=1&amp;channel=iphone&amp;price_without_closed_user_group=28500&amp;tm_place_name=Dauis&amp;deeplink_data=eyJmaWVsZHMiOnsic2lnbmF0dXJlIjoiYTY4YTJmNGE2ZmMxOTAyMjRiM2JiZTk4NGNiYzI3YzUifSwidXJsIjoiaHR0cHM6Ly93d3cuYWdvZGEuY29tL3BhcnRuZXJzL3BhcnRuZXJzZWFyY2guYXNweD9jaWQ9MTg0NjM4MyZoaWQ9MzIyNjY4MDQmY3VycmVuY3k9UEhQJmNoZWNraW49MjAyNi0wMy0wNSZjaGVja291dD0yMDI2LTAzLTA2Jk51bWJlcm9mQWR1bHRzPTEmTnVtYmVyb2ZDaGlsZHJlbj0wJlJvb21zPTEmbWNpZD0zMzImbWFzdGVyUm9vbUlkPTg4NTM5MTUyNyZtcHQ9Umtwd2RtODBkR1pOVkdWWFZYaFBZMHN3ZVN0UWRHUlZOMnhDTmtKbWNIRTRMMDEwZFVGVGVXSllNeTlXWWsxalUxSTRNelpLV0haa2FsbFNVamswZVM5V2VsWlpPR1pGUW1GbFpXMVJQVDAmVG90YWxQcmljZT0xODAwOS45NyZUb3RhbFRheD0yMDgyLjM5JlRvdGFsRmVlPTE1MTkuNjAmVG90YWxTdXJjaGFyZ2U9MCZtY3VyPVBIUCJ9&amp;utid=65697901-f55f-8dc3-fa67-588d868587b3&amp;tm_stars=4&amp;client_id=skyscanner_app&amp;price_policy=2&amp;pre_redirect_id=d87ec5df-afcb-4b24-b917-8fdeaeda6779&amp;tm_city_code&amp;max_price=18010&amp;guests=1&amp;request_id=d87ec5df-afcb-4b24-b917-8fdeaeda6779&amp;tm_country_code=PH</t>
  </si>
  <si>
    <t>14.533869, 121.0515</t>
  </si>
  <si>
    <t>Anos Fonacier Circumferential Road, Catarman, Dauis, Bohol, Central Visayas, 6339, Philippines</t>
  </si>
  <si>
    <t>Located in Dauis, 6.5 miles from Hinagdanan Cave, Epic Suites Bohol ADULTS ONLY provides accommodations with an outdoor swimming pool, free private parking, a fitness center and a terrace.</t>
  </si>
  <si>
    <t>MaxStays-Max Pavilion @ The Venice Residences</t>
  </si>
  <si>
    <t>www.skyscanner.com.ph/hotel_deeplink/4.0/PH/en-US/PHP/h_h1/224883024/2026-03-02/2026-03-03/hotel/hotel/hotels?legacy_provider_id=927111&amp;rooms=1&amp;closed_user_group=mobile&amp;hb_data=O6zNT_U2gLthEjijnNgMZNUlXx9RwmG1NxP2zjzpzYpWPvDh-_P-fjYYq3xldhTHrA7mXnueGuuHvGUf-fAw8a3JZXpaXzV7xuqKSj9AgglKvyv5QQI5EvCzp5iyrAo_p1WKCFDe45pSpI2MbH_lV_0XjMLbteTzBiNTNjCg3smcT_ehTJicVjR7Wgitfx78Z2cOkZYJ1DJK9QeF59wHEfZ2xBgYNdrM9JRzASsqPK_EAtAIgKjVY_LDNcdU2HK2cbs-2i06bkiWoA2X2d91sQioUsQ%3D&amp;q_datetime_utc=2026-03-02T00%3A43%3A02&amp;ticket_price=5631&amp;quote_id=-3330991082575868941&amp;utid_state=1&amp;channel=iphone&amp;price_without_closed_user_group=6625&amp;tm_place_name=Taguig&amp;deeplink_data=eyJmaWVsZHMiOnsic2lnbmF0dXJlIjoiNDgwNzZkNGUwYTEwYTQ4NGU4MzYzZmNkYjJiOWUyYmUifSwidXJsIjoiaHR0cHM6Ly9waC5ob3RlbHMuY29tL0hvdGVsLVNlYXJjaD90cGlkPTMyMTQmbXBlPTE3NzI0MTExMTkmZW5kRGF0ZT0yMDI2LTAzLTAzJmFkdWx0cz0xJmxvY2FsZT1lbl9QSCZjaGlkPTdmMTdhY2UxLTRiMGQtNDcyYS05ODNmLWQzZGY5ODZlMzIyNSZlYXBpZD00NCZtY3RjPTMmc3RhcnREYXRlPTIwMjYtMDMtMDImbXBkPVBIUCZtcG49MjAxMzQzNjI1JmN1cnJlbmN5PVBIUCZyYXRlcGxhbmlkPTM4NzUyODY5NSZtcG09MjQmbXBwPTEmbXBvPUVDJnNlbGVjdGVkPTEyODExODIzJm1wYj0xMDE1LjQ3Jm1wcT01MDc3LjM2Jm1wYT00NjE1Ljc4In0%3D&amp;utid=16778608-a631-bdc9-4650-d011a484e89f&amp;tm_stars=5&amp;client_id=skyscanner_app&amp;redirect_delay=1000&amp;price_policy=2&amp;pre_redirect_id=f8d6f459-d5a1-2d0b-aac1-35527e47632c&amp;tm_city_code&amp;max_price=5633&amp;guests=1&amp;request_id=f8d6f459-d5a1-2d0b-aac1-35527e47632c&amp;tm_country_code=PH</t>
  </si>
  <si>
    <t>14.1153, 120.9618</t>
  </si>
  <si>
    <t>Fora, Aguinaldo Highway, Purok 157, Tagaytay, Cavite, Calabarzon, 4120, Philippines</t>
  </si>
  <si>
    <t>elevator</t>
  </si>
  <si>
    <t>Days Hotel</t>
  </si>
  <si>
    <t>www.skyscanner.com.ph/hotel_deeplink/4.0/PH/en-US/PHP/h_h1/46946500/2026-03-02/2026-03-03/hotel/hotel/hotels?legacy_provider_id=927111&amp;rooms=1&amp;closed_user_group=mobile&amp;hb_data=zNfYx8-Ncu2HXOsw2FeC0O4UF9zgLIu1zdCdRyqXapdk7y-3pHCxAwWzOlecoOSrdYRJRmzyA2t5p6SZCKuHZZU2RleZhLlyekpjU3lZBV_7U4Jzshw0TM0ex1J-EfkDOVxOR5XKR8CKsvhILppuBPyfY__DDJYkIOKiAdU6hcn6co29bg_5uXolp-hzrlUihWYcGVDDZGEkV6w9TAbxze0cL-vU9bNEdPO5ytpSWnaDCWTwEEm37voDe5aUwo3t_x5ybom11XlVwXPwT24kpmH1sns%3D&amp;q_datetime_utc=2026-03-02T00%3A43%3A03&amp;ticket_price=4000&amp;quote_id=-109497377531552664&amp;utid_state=1&amp;channel=iphone&amp;price_without_closed_user_group=7022&amp;tm_place_name=Iloilo&amp;deeplink_data=eyJmaWVsZHMiOnsic2lnbmF0dXJlIjoiNzFlNWVlZGY3YjUxOTg3NjE5ZjAzYTViZjJiMzg2NTEifSwidXJsIjoiaHR0cHM6Ly9waC5ob3RlbHMuY29tL0hvdGVsLVNlYXJjaD90cGlkPTMyMTQmbXBlPTE3NzI0MDk2MTEmZW5kRGF0ZT0yMDI2LTAzLTAzJmFkdWx0cz0xJmxvY2FsZT1lbl9QSCZjaGlkPTFiODllYmEwLTJlYTUtNGU1My1iNGQ0LWFiNTYxNTBhNTJmOCZlYXBpZD00NCZtY3RjPTMmc3RhcnREYXRlPTIwMjYtMDMtMDImbXBkPVBIUCZtcG49MjAxNDQxMTU1JmN1cnJlbmN5PVBIUCZyYXRlcGxhbmlkPTIwNzE1OTAyMiZtcG09MjQmbXBwPTEmbXBvPUVDJnNlbGVjdGVkPTExNDc4NCZtcGI9NzIxLjMxJm1wcT0zNjA2LjU2Jm1wYT0zMjc4LjY5In0%3D&amp;utid=0e67762b-c33a-c35c-c325-5859af57fa88&amp;tm_stars=3&amp;client_id=skyscanner_app&amp;redirect_delay=1000&amp;price_policy=2&amp;pre_redirect_id=994afc8a-290a-ff68-094b-95d6c8e84505&amp;tm_city_code=ILOP&amp;max_price=6502&amp;guests=1&amp;request_id=994afc8a-290a-ff68-094b-95d6c8e84505&amp;tm_country_code=PH</t>
  </si>
  <si>
    <t>11.16431, 119.3952</t>
  </si>
  <si>
    <t>Bella Vita, Corong-corong, Bulbulungan, El Nido, Palawan, Mimaropa, 5313, Philippines</t>
  </si>
  <si>
    <t>www.skyscanner.com.ph/hotel_deeplink/4.0/PH/en-US/PHP/h_ad/213619757/2026-03-02/2026-03-03/hotel/hotel/hotels?legacy_provider_id=22&amp;rooms=1&amp;hb_data=aR7JoU_D-NX5GZVmWxebZZpfEl8cebrrlFaWFAnmgks7kz9_cmw7-54XOThiQz2HIkvsq3TQKfd8ZhBtFUI74ikUY5d6zgAQF-lWnN-BkA5nL4anNChVdZO6nLyw9g9oYJOAKY5bK9OUO46IDpR8tP0jbU8UZF6F44hITVFi0r8AbBMhPaYe8bpREwiV9UVX2Do97NLA4L3jlkqZIFa5O_x4BgluDnFoxGHfgjJwJDYJ84i5HpoGqWvzdUUabL553bLqQjbd6cUrqnTqTyNBnDW7pcwF3aaGXVWc4gW56tdoChVgByD0ZiTULVRYIPK2OkDedEB9p2r-Gel40Ns6bqK8n040JolgGvE7d9n3C2g1DyX1wk3W-_-27iPm1-XDxyWcl-H0repgc2lGWru_X-UDAg4f4RHZ-bsEEMG58-9f&amp;q_datetime_utc=2026-03-02T00%3A43%3A08&amp;ticket_price=16066&amp;quote_id=-3290525925520528210&amp;utid_state=1&amp;channel=iphone&amp;tm_place_name=El+Nido&amp;deeplink_data=eyJmaWVsZHMiOnsic2lnbmF0dXJlIjoiOGFhMWM3OWJhMjczODUyOWQ3Y2QwZDhiNzExOGRiZWEifSwidXJsIjoiaHR0cHM6Ly93d3cuYWdvZGEuY29tL3BhcnRuZXJzL3BhcnRuZXJzZWFyY2guYXNweD9jaWQ9MTg0NjM4MyZoaWQ9MzU3MDMyMjQmY3VycmVuY3k9UEhQJmNoZWNraW49MjAyNi0wMy0wMiZjaGVja291dD0yMDI2LTAzLTAzJk51bWJlcm9mQWR1bHRzPTEmTnVtYmVyb2ZDaGlsZHJlbj0wJlJvb21zPTEmbWNpZD0yODAzNyZtYXN0ZXJSb29tSWQ9OTc2NTk0NzgxJm1wdD1kWEE0VlRsbE1WZHBWRmQyVkZwM0szWjZOMFZMZGpGUmRpOTFXak5TV25OWGVuQmlaMnd3YUU5WlRTOWFOblpyT1ZGQ1lrTlJWbk5PWVc1aFFXbDZkVll5ZUZsQ2JITkdXWFJ1TkhReVUyOCZUb3RhbFByaWNlPTE2MDY2LjExJlRvdGFsVGF4PTE1MDUuOTYmVG90YWxGZWU9MTM5MS4yMSZUb3RhbFN1cmNoYXJnZT0wJm1jdXI9UEhQIn0%3D&amp;utid=4fcb8bcd-78fa-7b7e-7dfa-7f7f9af5edd7&amp;tm_stars=0&amp;client_id=skyscanner_app&amp;redirect_delay=1000&amp;price_policy=2&amp;pre_redirect_id=bcfff2c5-c9f9-9900-a903-712273421e3b&amp;tm_city_code=ENIP&amp;max_price=16066&amp;guests=1&amp;request_id=bcfff2c5-c9f9-9900-a903-712273421e3b&amp;tm_country_code=PH</t>
  </si>
  <si>
    <t>15.79507, 120.68254</t>
  </si>
  <si>
    <t>Cuyapo Talugtog Road, Malineng, Cuyapo, Nueva Ecija, Central Luzon, 3117, Philippines</t>
  </si>
  <si>
    <t>Armando's Garden Resort and Restaurant</t>
  </si>
  <si>
    <t>www.skyscanner.com.ph/hotel_deeplink/4.0/PH/en-US/PHP/h_bc/204152144/2026-03-05/2026-03-06/hotel/hotel/hotels?legacy_provider_id=13&amp;rooms=1&amp;closed_user_group=general&amp;hb_data=v0snhzQ3KoaOGjuK8cqGJSKgc5qbSV8Vp_9o90zP22V0PDOrFjtriBrIM1OCXo0gcKnpLRi-sikO9epZp1tnToAsMU0_ZOCVM6qD4rXPSpVH1lGZ97_EFS-jj85xUiRCpFpx9ActhdQcJ5LeBIFDx6sK54gV3n-NdFnq_1v2wzDOmBIJ9-CkPAV7RMkcBu5rs_MrF7pVKqkAVGPK1R51xD9DS__VHyyzTK8ns1eRPF_AFZXF9F8PaxaENuaiszm1TxoXp3-MqxVIpL37o_kcbmx62h2NhcGWDIT8EV4km6dPupzT7oB5C9UoH8sVg2gDo4uii-P-ECsSoUDo1K8pZZmrKkPHsM4qiHxeKDOTX5kRd8ZYZeKKmry_HSmQORQHD3oG_yhn6zsPKp3-eNOM8nLDfBhrnCZDwIe9HTDTDdgB2rKfRC8%3D&amp;q_datetime_utc=2026-03-05T14%3A33%3A47&amp;ticket_price=2954&amp;quote_id=-2541512390145846104&amp;utid_state=1&amp;channel=iphone&amp;price_without_closed_user_group=5500&amp;tm_place_name=Cuyapo&amp;deeplink_data=eyJmaWVsZHMiOnsic2lnbmF0dXJlIjoiYjE0YWVmZmZmZjA5ZmZlOWI5ZDc4OTI1ZDRiZjFkNGIiLCJibG9ja19pZCI6InYxX0NnRXRFTXdDR2lnS0hUSXdNall0TURNdE1EVlVNREE2TURBNk1EQXVNREF3S3pBM09qQXdFQUVZM3dFb0FUZ0JJZ0lJQVE9PV9DaU1JOE8yZG5RUVFBaUFPS09LY3R3d3dBa29OTXpZMVJERXdNRkJmTVRBd1VGQ1lCUklDQ0FFYUJDZ0NNQUVpQkFnQ0dBST0ifX0%3D&amp;utid=733f38eb-bed2-f803-c523-1947b484a128&amp;tm_stars=0&amp;client_id=skyscanner_app&amp;price_policy=2&amp;pre_redirect_id=576be73c-e9d9-da8f-e8c2-446229668fa3&amp;tm_city_code&amp;max_price=7013&amp;guests=1&amp;request_id=576be73c-e9d9-da8f-e8c2-446229668fa3&amp;tm_country_code=PH</t>
  </si>
  <si>
    <t>11.9587, 121.9272</t>
  </si>
  <si>
    <t>Standard Cottage</t>
  </si>
  <si>
    <t>Cuyapo</t>
  </si>
  <si>
    <t>Nueva Ecija</t>
  </si>
  <si>
    <t>Located in Anao, 20 miles from Sunflower Maze, Armando's Garden Resort and Restaurant provides accommodations with an outdoor swimming pool, free private parking, a garden and a restaurant. The property features a bar, as well as barbecue facilities.</t>
  </si>
  <si>
    <t>Nigi Nigi Nu Noos 'e' Nu Nu Noos</t>
  </si>
  <si>
    <t>https://www.google.com/maps/place/University+Hotel+Guerrero+cor.+Aglipay+St.,+UP+Diliman,+Quezon+City,+1101+Metro+Manila,+Philippines/data=!4m2!3m1!1s0x3397b75ddacc0e03:0xf29161c268d1d08e?sa=X&amp;ved=1t:242&amp;ictx=111</t>
  </si>
  <si>
    <t>14.6543, 121.0664</t>
  </si>
  <si>
    <t>M. Roxas Avenue, Village B, UP Campus, Diliman, 4th District, Quezon City, Eastern Manila District, Metro Manila, 1101, Philippines</t>
  </si>
  <si>
    <t>University Hotel</t>
  </si>
  <si>
    <t>https://www.google.com/maps/place/RedDoorz+@+V+Plaza+Hotel+Manila+Manila,Metro+Manila,Philippines/data=!4m2!3m1!1s0x3397b5080936e1b3:0x6519b8977759490a?sa=X&amp;ved=1t:242&amp;ictx=111</t>
  </si>
  <si>
    <t>14.63547, 120.97517</t>
  </si>
  <si>
    <t>BW Glass Ventures, A. Mabini Street, Barangay 33, Zone 3, Maypajo, Second District, Caloocan, Capital District, Metro Manila, 1410, Philippines</t>
  </si>
  <si>
    <t>RedDoorz at V Plaza Hotel Manila</t>
  </si>
  <si>
    <t>www.skyscanner.com.ph/hotel_deeplink/4.0/PH/en-US/PHP/h_ad/204088960/2026-03-05/2026-03-06/hotel/hotel/hotels?legacy_provider_id=22&amp;rooms=1&amp;closed_user_group=general&amp;hb_data=Q8eaGpxJb5J0B21YEcTkK27pnGJdSt5MWe19mvOWqAzMfZekxz5gE6llJDWkqgmF48V4zPOs4uTPI5QjE9Jc0cxuzKriEWYh6JkYmsAeVKWK-bVCLnVFXUco56PqZPnMe7c2zbGGocfp7mgha__A_Nk5xVrH0H-RECNuc_P7WAhqvb7KlcyF2IoZmfoN6bQ1xXwxqQPBQlppEP7Gf09S5E789ZrMJdf81sfR8lJQNoppvyclS4z0ruRAGRVt6rzI8431_FqOMqXJcEZIOW-AnD0X91QFDkd1mvSWj4t2w3b-oNICdhNm8Scg24HrMirlYsEFHFudA90r0BcNSyhiJtuCJS8EYffsb3pOCzOfcMNG4UrDzvLJDRdo5RBEFblE9F-iwmNGTUKO1sgKpSz-9V6aCDaVmuSSaaLB6nQIFtF6&amp;q_datetime_utc=2026-03-05T14%3A33%3A48&amp;ticket_price=581&amp;quote_id=6839868744254425332&amp;utid_state=1&amp;channel=iphone&amp;price_without_closed_user_group=1562&amp;tm_place_name=Manila&amp;deeplink_data=eyJmaWVsZHMiOnsic2lnbmF0dXJlIjoiOWZiMjEyNmIyNTRlMGQ2ZjgxMTYyZGJlMmYyYWQzNjMifSwidXJsIjoiaHR0cHM6Ly93d3cuYWdvZGEuY29tL3BhcnRuZXJzL3BhcnRuZXJzZWFyY2guYXNweD9jaWQ9MTg0NjM4MyZoaWQ9MTA2ODIxNjUmY3VycmVuY3k9UEhQJmNoZWNraW49MjAyNi0wMy0wNSZjaGVja291dD0yMDI2LTAzLTA2Jk51bWJlcm9mQWR1bHRzPTEmTnVtYmVyb2ZDaGlsZHJlbj0wJlJvb21zPTEmbWNpZD0zMzImbWFzdGVyUm9vbUlkPTEyODkxMTgyNiZtcHQ9VTNsUFlXRTRVbEZFYWpOVWNYcEZaR0kwUmxZeGFEVnBiU3RNT1hacE4xaDRSQzlWYWxBMWQyaGtValp6ZDFCMlpuY3ZhRTFYTTBkWVVsQmpVbmhKWmpCQ1NIRlFhWEF6YzBwQlpnJlRvdGFsUHJpY2U9NTgxLjM0JlRvdGFsVGF4PTY3LjE5JlRvdGFsRmVlPTQ5LjA4JlRvdGFsU3VyY2hhcmdlPTAmbWN1cj1QSFAifQ%3D%3D&amp;utid=bcc517cd-f6bc-eb35-33dd-1f1b2276b011&amp;tm_stars=1&amp;client_id=skyscanner_app&amp;price_policy=2&amp;pre_redirect_id=48f3839a-3161-0ac1-1056-9554f592b2f2&amp;tm_city_code=MNLP&amp;max_price=684&amp;guests=1&amp;request_id=48f3839a-3161-0ac1-1056-9554f592b2f2&amp;tm_country_code=PH</t>
  </si>
  <si>
    <t>14.56194, 121.04936</t>
  </si>
  <si>
    <t>wifi, air_conditioning, non-smoking, internet_access, smoking_areas, room_service, security, complimentary_bottled_water</t>
  </si>
  <si>
    <t>RedDoorz at V Plaza Hotel Manila is located in Manila, within 3.7 miles of Fort Santiago and 3.9 miles of Manila Cathedral. This 1-star hotel offers free WiFi. The hotel features family rooms. At the hotel, every room comes with a desk.</t>
  </si>
  <si>
    <t>Nest Fort BGC</t>
  </si>
  <si>
    <t>www.skyscanner.com.ph/hotel_deeplink/4.0/PH/en-US/PHP/h_bc/217961193/2026-03-02/2026-03-03/hotel/hotel/hotels?legacy_provider_id=13&amp;rooms=1&amp;closed_user_group=apps&amp;hb_data=VZPI5Fwx4zeu1F3tijX2XcfdT-vygJEDeM9zYhG_6Qmg96vM-rJK7ZM1C3Ki-4BmktbnuJUAU5bT2UcaMqQqxJQ2Y39BzX8KLWWFJV0VvRWq_wHTUR5P1qWg0RClv0VJfCCT2GrSiA84x4c967mzE8uJPE1WhfhPmsmRvk5yoif4auTQ65cWktHAnz4FpFHwWEwx6p4RZ97a6kiT-zffE3d6ClhOkAaPZWwc3XeomszxQSo9LyvFj_aTSP3fs7_cdwvVmB98yNwyROkyLysoZP6CKBG-t5bJ77hLNvWQH0sCNRZnf3IzlAECs8eyFNHwtvDHjlLq8TUZGG-45FWnNpGn_jp_hGi8zyFmPNzbbNDemk49F-AwQI6Y9Rjn9hOLfK99SunOKvSBTaaBKAaoUiMXIEuewyxYHhtlvsRt3cYoQA68tlM%3D&amp;q_datetime_utc=2026-03-02T00%3A43%3A17&amp;ticket_price=1137&amp;quote_id=3962431568310875366&amp;utid_state=1&amp;channel=iphone&amp;price_without_closed_user_group=2227&amp;tm_place_name=Makati&amp;deeplink_data=eyJmaWVsZHMiOnsic2lnbmF0dXJlIjoiYTJlNDBhYWExYWM2ZGEzYjJmNDcxZWNjOWQwMjY5NjgiLCJibG9ja19pZCI6IjEwNzkzNjcwMDFfMzk4NTgzMDQzXzJfMF8wIn19&amp;utid=4635ad4a-e0c2-8917-4cf6-4f2bcab39e98&amp;tm_stars=2&amp;client_id=skyscanner_app&amp;redirect_delay=1000&amp;price_policy=2&amp;pre_redirect_id=8b54439e-2ed3-647c-b6d8-5d653496ab3c&amp;tm_city_code&amp;max_price=2025&amp;guests=1&amp;request_id=8b54439e-2ed3-647c-b6d8-5d653496ab3c&amp;tm_country_code=PH</t>
  </si>
  <si>
    <t>13.522147, 120.961679</t>
  </si>
  <si>
    <t>Lelik Strit, Sabang East, Sabang, Puerto Galera, Oriental Mindoro, Mimaropa, 5221, Philippines</t>
  </si>
  <si>
    <t>Casalay Boutique Villas and Dive</t>
  </si>
  <si>
    <t>www.skyscanner.com.ph/hotel_deeplink/4.0/PH/en-US/PHP/h_ct/212927539/2026-03-02/2026-03-03/hotel/hotel/hotels?legacy_provider_id=31&amp;rooms=1&amp;closed_user_group=general&amp;hb_data=KXpHtJ0pqyzk0lMYOrBp1NMbek6DbZZ2Oi3R0t1i6lb8KgGTe8LMD2GELntL4xft35W47tD4wv8a_iAcNhbjcWs1tpj5oaR2GM4ZPYURb60dgwAn1f8a20R7nmWWDWKwRw6528U7ayRkLESrlxv1dTz6-zIR39R140pB2iDva6ZCwPMKXvodUNo4v6HegW0voipvqHXWEspi7bcn9vweMalY-2qBiATl6uXgotOYcP1rpiIFBxe9P0fZqrUzBnkhWUL6HaLmvV0vtD023qqE202_Liq-EaRxvr6aemo_noCKmO6hnZDplQbhyBtfEfRoUF1_Vz_6OSuew_yEJ-L4N4L7eUkTLDretGp40BRz9Ctb8LYQLCs0TELu87JS5SsrdlNbCVkCtv6XhGZZBIR6kDWxA0qUUCtbcQodmG-GdA%3D%3D&amp;q_datetime_utc=2026-03-02T00%3A43%3A17&amp;ticket_price=5726&amp;quote_id=-5118606558525651604&amp;utid_state=1&amp;channel=iphone&amp;price_without_closed_user_group=6947&amp;tm_place_name=Puerto+Galera&amp;deeplink_data=eyJmaWVsZHMiOnsic2lnbmF0dXJlIjoiY2MxZWEyMjE2NGE0NmMxZjdmMzY3ZWU2MTQ0MjJjOWEifSwidXJsIjoiaHR0cHM6Ly9waC50cmlwLmNvbS9ob3RlbHMvcmVkaXJlY3Q%2FaG90ZWxpZD0xMDY3MTAxMDgmY2l0eT0zNTgwNSZBbGxpYW5jZWlkPTEyNjA3JnNpZD04ODg4MzImY2hlY2tpbj0yMDI2LTAzLTAyJmNoZWNrb3V0PTIwMjYtMDMtMDMmc2hvcHBpbmdpZD02YjllMjEwZDZjYTU0N2NiOWQ0NTI2NTcwMWNmZGIwZCZhZHVsdD0xJmNoaWxkcmVuPTAmYWdlcz0mbGFuZ3VhZ2U9ZW5waCZsb2NhbGU9ZW5fUEgmcm9vbWlkPTE2MzM3MDU4Nzkmc3dpZD0wJnBheT1QUCZmZ3Q9MSZjcm49MSZjdXJyPVBIUCZ3a3A9MSZzdGFuZD1INHNJQUFBQUFBQUFfd0RfQUFEX0NsMEtBaGdCRWdRSUFSQUFHbEVJbDctQml3WVlBREFBT1BzUm1BSGNpUEV5cUFFQXVBRUN3QUVDMFFIWG8zQTlTZ216UU9FQmo4TDFLQnhldGtEb0FZNkI4X1lCaUFJZ2lRUUFBQUFBQUFBQUFLQUVBS0VGSDRYclViaklqVUFhSURaaU9XVXlNVEJrTm1OaE5UUTNZMkk1WkRRMU1qWTFOekF4WTJaa1lqQmtJQVFvanJLVHpRWklBVklHWlRjNU5UQTRXaHdLQTFCSVVCRVFXRG0weUhhLVB4b0RVRWhRSVJCWU9iVElkcjRfWWdWbGJsOVFTR2k1RkhBQmVBQ0tBUWRJQVhnQXlBRUJxZ0VIQ2dNd01qSVFBdklCSWpaaU9XVXlNVEJrTm1OaE5UUTNZMkk1WkRRMU1qWTFOekF4WTJaa1lqQmtYek9TQWdFMG1nSUFBQUFBX184QkFBRF9feE9RbkkzX0FBQUEifQ%3D%3D&amp;utid=d96ff984-e444-2249-4cf9-7c387abdf4f0&amp;tm_stars=0&amp;client_id=skyscanner_app&amp;redirect_delay=1000&amp;price_policy=2&amp;pre_redirect_id=b816e635-934e-2392-80b8-d0e9dcf9aa2a&amp;tm_city_code&amp;max_price=11671&amp;guests=1&amp;request_id=b816e635-934e-2392-80b8-d0e9dcf9aa2a&amp;tm_country_code=PH</t>
  </si>
  <si>
    <t>14.61347, 121.1036</t>
  </si>
  <si>
    <t>Puerto Galera</t>
  </si>
  <si>
    <t>Oriental Mindoro</t>
  </si>
  <si>
    <t>Casalay Boutique Villas &amp; Dive provides an open-air bath and air-conditioned accommodations in Puerto Galera, a 2-minute walk from Coco Beach.</t>
  </si>
  <si>
    <t>UrbanEase Living at Charm Residences</t>
  </si>
  <si>
    <t>https://www.google.com/maps/place/MaClare+Resort+Imus,Cavite,Philippines/data=!4m2!3m1!1s0x3397d39dffcdb5e1:0x6f6b3a2d74bd0f37?sa=X&amp;ved=1t:242&amp;ictx=111</t>
  </si>
  <si>
    <t>14.382079, 120.937106</t>
  </si>
  <si>
    <t>MaClare Resort, Beirut Street, Pallas Athena Executive Village Phase 1-A, Anabu II-C, Imus, Cavite, Calabarzon, 4103, Philippines</t>
  </si>
  <si>
    <t>Sta. Lucia East Grand Mall</t>
  </si>
  <si>
    <t>Cainta</t>
  </si>
  <si>
    <t>MaClare Resort</t>
  </si>
  <si>
    <t>www.skyscanner.com.ph/hotel_deeplink/4.0/PH/en-US/PHP/h_ad/217029219/2026-03-02/2026-03-03/hotel/hotel/hotels?legacy_provider_id=22&amp;rooms=1&amp;closed_user_group=general&amp;hb_data=4OZuLWLSwTY5jtTPDwuPb18rg-ppyTzv6SIPaGHJyCLXX-Hw_owIhvdsxFur95SDM2BWKqI7wPvNoBMjiJc56GaA1GseQBfIT69nnmDmoT_hPSqVhDCTlfVK45JOaI9GoKq0KO_Gcs017ovx5yvz6MTFuNe94B0hsIVjvcDf3Paqe8bRWWQcLcjYsiIJ9lAo0XBiNX64Ds_3Awg2mTpHPRriJTafjnY4sRJAXOv239NdocerJT5FXs41cMWM9Ffr4JyhJg1FaIaGnzY24I0VdD4FoEB7r3A2J1blIYZZD1EVCZSieYnP0etV_81uBcMKK4pTTGgC-qqV1YAs_MR5K_3PLSZwRium_tZnZ49lG1VI593LRueWfYYBwf01JbYjDz1gyKVFmel1ErNJEW49512gobFJ9EuldjGtj4-3EeId&amp;q_datetime_utc=2026-03-02T00%3A43%3A21&amp;ticket_price=5686&amp;quote_id=6539005084272030834&amp;utid_state=1&amp;channel=iphone&amp;price_without_closed_user_group=8405&amp;tm_place_name=Imus&amp;deeplink_data=eyJmaWVsZHMiOnsic2lnbmF0dXJlIjoiZWZjYzgwNGU2ODUyNGFmNTcyNTdmODkwZjc5ZWRiZWEifSwidXJsIjoiaHR0cHM6Ly93d3cuYWdvZGEuY29tL3BhcnRuZXJzL3BhcnRuZXJzZWFyY2guYXNweD9jaWQ9MTg0NjM4MyZoaWQ9NDczMzUxODAmY3VycmVuY3k9UEhQJmNoZWNraW49MjAyNi0wMy0wMiZjaGVja291dD0yMDI2LTAzLTAzJk51bWJlcm9mQWR1bHRzPTEmTnVtYmVyb2ZDaGlsZHJlbj0wJlJvb21zPTEmbWNpZD0zMzImbWFzdGVyUm9vbUlkPTc1Njg4NjY4NyZtcHQ9YjJ0eFVtSkZRWFJ0YzJVM2IwcEdXVEJqYlRoamEyaDFiRGhEZGtSWFZrcExXRlE0VGtSRlRsQkhaMHhwV1ZGSlFrSTVRMGhtZG1VeWJITnVVSEJOVWpWVFptMUJjMWxpWW10NlRHWm5QVDAmVG90YWxQcmljZT01Njg1LjUzJlRvdGFsVGF4PTY1Ny4wNCZUb3RhbEZlZT00ODAuMDcmVG90YWxTdXJjaGFyZ2U9MCZtY3VyPVBIUCJ9&amp;utid=45493b0c-98fb-c563-c220-d6afdd2d4e1c&amp;tm_stars=3&amp;client_id=skyscanner_app&amp;redirect_delay=1000&amp;price_policy=2&amp;pre_redirect_id=c184834c-738c-0eff-ce06-d01d5a7eac27&amp;tm_city_code&amp;max_price=6637&amp;guests=1&amp;request_id=c184834c-738c-0eff-ce06-d01d5a7eac27&amp;tm_country_code=PH</t>
  </si>
  <si>
    <t>9.55338, 123.79988</t>
  </si>
  <si>
    <t>South Palms Island Resort, Anos Fonacier Circumferential Road, Bolod, Panglao, Bohol, Central Visayas, 6339, Philippines</t>
  </si>
  <si>
    <t>Lotus Mall</t>
  </si>
  <si>
    <t>Imus</t>
  </si>
  <si>
    <t>www.skyscanner.com.ph/hotel_deeplink/4.0/PH/en-US/PHP/h_bc/133696646/2026-03-02/2026-03-03/hotel/hotel/hotels?legacy_provider_id=13&amp;rooms=1&amp;closed_user_group=apps&amp;hb_data=Q0-3KlSYOvMigCJgzHCS39R-MI4ljFxp2fYaAGda2n-4dgNb-8lTA94BYqbjC1iFJGWKX1GuhSU2CpFC3YkHlYUQSavSIfYmSPNc46nf7WuiLMbc4MJ6vLZyxhSQ8oxWSii57BkqIyKrhUlx7TzGKDekBBVMf2wK0IUamhhYBp7EI2ubgi-vEmc_0SthHrFBuXIDCEgbFMpz0pQuQTyNgOwnsCBhfv_Nze2UpA14uTmG59q2vsigRP_B1WV2kl73PbQm87JgLvN5eFaM_p3Y0KnH8C2uFf-IJzJckyocHGs4728eiZwZUc8HNQrMZWF25HDj1GJ4YY9z2z6O56sxmu4pZCEc5CiZfDnrzV8eUukfdpvsuiT9aGM6jqLincGa5ZvEnIahtGSijVT321UTPkVerDL9jhgG8MGwDieXT5mpT9C52j0%3D&amp;q_datetime_utc=2026-03-02T00%3A43%3A21&amp;ticket_price=12871&amp;quote_id=6379661618641465361&amp;utid_state=1&amp;channel=iphone&amp;price_without_closed_user_group=15647&amp;tm_place_name=Bolod&amp;deeplink_data=eyJmaWVsZHMiOnsic2lnbmF0dXJlIjoiYjAyMGQ0ZTZiNTc3N2EyNGQyMDJjYjg2Y2I0M2M4Y2IiLCJibG9ja19pZCI6Ijg2NDE5NjAxXzM5NDk4NDU4Nl8wXzFfMF8yNTg1OTkifX0%3D&amp;utid=1a54f328-b9f1-b8ab-103d-bbaaff62da13&amp;tm_stars=5&amp;client_id=skyscanner_app&amp;redirect_delay=1000&amp;price_policy=2&amp;pre_redirect_id=6f07f733-5a1b-0347-f6da-27985de29b01&amp;tm_city_code&amp;max_price=14223&amp;guests=1&amp;request_id=6f07f733-5a1b-0347-f6da-27985de29b01&amp;tm_country_code=PH</t>
  </si>
  <si>
    <t>14.8214, 120.2797</t>
  </si>
  <si>
    <t>Subic Enerzone Corporation, Labitan Street, Subic Bay Freeport Zone, Olongapo, Central Luzon, 2200, Philippines</t>
  </si>
  <si>
    <t>Legenda Hotel</t>
  </si>
  <si>
    <t>https://www.agoda.com/en-au/pescador-view-beach-resort-restaurant-h15947845/hotel/cebu-ph.html</t>
  </si>
  <si>
    <t>9.9547, 123.3664</t>
  </si>
  <si>
    <t>Panagsama Beach, Basdiot, Cebu, Central Visayas, 6032, Philippines</t>
  </si>
  <si>
    <t>El Pescador Resort Hotel</t>
  </si>
  <si>
    <t>https://www.google.com/maps/place/Zion+Resort+Nasugbu+Batangas,Philippines/data=!4m2!3m1!1s0x33bd932032b4f635:0x596125ed3afc75e8?sa=X&amp;ved=1t:242&amp;ictx=111</t>
  </si>
  <si>
    <t>14.073889, 120.633611</t>
  </si>
  <si>
    <t>Nasugbu West Central School, Margarita Street, Barangay 4, Nasugbu, Batangas, Calabarzon, 4231, Philippines</t>
  </si>
  <si>
    <t>Zion Resort Nasugbu</t>
  </si>
  <si>
    <t>https://www.google.com/maps/place/The+Ohm+Siargao+Resort+Barangay+St+Ines,+Catangnan,+General+Luna,+8419+Surigao+del+Norte,+Philippines/data=!4m2!3m1!1s0x33040928225ac0a3:0xa86cd7f97cbebabb?sa=X&amp;ved=1t:242&amp;ictx=111</t>
  </si>
  <si>
    <t>9.802081, 126.156244</t>
  </si>
  <si>
    <t>The Ohm Siargao Resort</t>
  </si>
  <si>
    <t>https://www.google.com/maps/place/Stay+Malate+Hostel+Manila,Metro+Manila,Philippines/data=!4m2!3m1!1s0x3397ca2a59bc0001:0x7f08208777b923c2?sa=X&amp;ved=1t:242&amp;ictx=111</t>
  </si>
  <si>
    <t>14.57146, 120.98559</t>
  </si>
  <si>
    <t>Sams Bar, Nakpil Street, Barangay 698, Malate, Fifth District, Manila, Capital District, Metro Manila, 1004, Philippines</t>
  </si>
  <si>
    <t>Stay Malate Hostel by RedDoorz</t>
  </si>
  <si>
    <t>www.skyscanner.com.ph/hotel_deeplink/4.0/PH/en-US/PHP/h_xp/223178554/2026-03-05/2026-03-06/hotel/hotel/hotels?legacy_provider_id=1&amp;rooms=1&amp;closed_user_group=mobile&amp;hb_data=VW9ylsIEDrzm0YBQUMDfHs8-YORal_phdAu_V0AU3JDp7zKYdi6yCAUu3StjyUXK2ftdtaW8MDo92O6hZmt-U9j1qsdnm3G2m4dYSqUjHiBcdmr-mwrxOFjarZTKIC5cFG1TMFWtiJ64DAls9UoGiW14lXckBrgnNKnHjQtWs3hD6WJyEBgJEYntK-UzUA3FPSNh2f5PyQskM_xLQFDMaG7j_sXT9OCN5_Yof7CRBys97bGKQLaZXkT2Y_UNj9U-PlMpg1bNPnwQ87a4S6Nx6a6ydbY%3D&amp;q_datetime_utc=2026-03-05T14%3A33%3A53&amp;ticket_price=1033&amp;quote_id=-5185409635175094426&amp;utid_state=1&amp;channel=iphone&amp;price_without_closed_user_group=1395&amp;tm_place_name=Manila&amp;deeplink_data=eyJmaWVsZHMiOnsic2lnbmF0dXJlIjoiNGU3MjRiZGM1YTRkZTg1MTkzYWVjMTZiNjRiNWUyZWMifSwidXJsIjoiaHR0cHM6Ly93d3cuZXhwZWRpYS5jb20ucGgvSG90ZWwtU2VhcmNoP3RwaWQ9NjgmbXBlPTE3NzI3MTcyODcmZW5kRGF0ZT0yMDI2LTAzLTA2JmFkdWx0cz0xJmxvY2FsZT1lbl9VUyZjaGlkPTlkMjRlMjgxLWNiOTItNGM1Ny04OWE1LWE5YTg5MDY1YjQ4MCZlYXBpZD00NjIzMCZtY3RjPTMmc3RhcnREYXRlPTIwMjYtMDMtMDUmbXBkPUdCUCZtcG49MjIwODA0OTk5JmN1cnJlbmN5PUdCUCZyYXRlcGxhbmlkPTI5MjAxNjgwNCZtcG09MjQmbXBwPTEmbXBvPUVDJnNlbGVjdGVkPTIzMTAyNTY3Jm1wYj0xLjIwJm1wcT0xMy4yNCZtcGE9MTIuMDQifQ%3D%3D&amp;utid=48b78644-8bad-5ab8-f10a-12606844e3be&amp;tm_stars=1&amp;client_id=skyscanner_app&amp;price_policy=2&amp;pre_redirect_id=7cd8eb27-a2ec-0216-6797-f0460cf4b128&amp;tm_city_code=MNLP&amp;max_price=6668&amp;guests=1&amp;request_id=7cd8eb27-a2ec-0216-6797-f0460cf4b128&amp;tm_country_code=PH</t>
  </si>
  <si>
    <t>13.8406, 121.9678</t>
  </si>
  <si>
    <t>wifi, non-smoking, internet_access, 24-hour_front_desk_service, smoking_areas, multilingual_staff, room_service</t>
  </si>
  <si>
    <t>Conveniently located in the Malate district of Manila, Stay Malate Hostel by RedDoorz is located a 9-minute walk from Manila Bay Beach, 1.1 miles from Rizal Park and 1.9 miles from World Trade Center Metro Manila.</t>
  </si>
  <si>
    <t>Calilayan Cove Beach Park and Restaurant</t>
  </si>
  <si>
    <t>https://www.google.com/maps/place/OYO+805+La+Belladoza+Para%C3%B1aque,Metro+Manila,Philippines/data=!4m2!3m1!1s0x3397cf41c01dc541:0xd6c328585580724f?sa=X&amp;ved=1t:242&amp;ictx=111</t>
  </si>
  <si>
    <t>14.459949, 121.015777</t>
  </si>
  <si>
    <t>Road 6-B, United Parañaque Subdivision 5 - Area 2, San Isidro, Parañaque District 1, Parañaque, Southern Manila District, Metro Manila, 1718, Philippines</t>
  </si>
  <si>
    <t>OYO 805 La Belladoza</t>
  </si>
  <si>
    <t>https://www.google.com/maps/place/Solwara+Beach+Resort-+Sablayan+Manila,Metro+Manila,Philippines/data=!4m2!3m1!1s0x33bb9bf735308f1f:0x4573e6fa79ae76b4?sa=X&amp;ved=1t:242&amp;ictx=111</t>
  </si>
  <si>
    <t>12.777, 120.78638</t>
  </si>
  <si>
    <t>Location
Want to save money while travelling? Itâ€™s easy! Hotel Â«OYO 805 La BelladozaÂ» is located in Paranaque. This hotel is located in 5 km from the city center.At the hotel
Want to be always on-line? Wi-Fi is available.</t>
  </si>
  <si>
    <t>Solwara Beach Resort</t>
  </si>
  <si>
    <t>https://www.google.com/maps/place/Nathaniel+Hotel+Daet,Camarines+Norte,Philippines/data=!4m2!3m1!1s0x3398aeef94253bd9:0x2d0d7162ddc67204?sa=X&amp;ved=1t:242&amp;ictx=111</t>
  </si>
  <si>
    <t>14.097663, 122.956611</t>
  </si>
  <si>
    <t>Sablayan, Occidental Mindoro, Mimaropa, 5104, Philippines</t>
  </si>
  <si>
    <t>Offering a garden, Solwara Beach Resort offers accommodations in Balete. This beachfront property offers access to a balcony, a pool table, free private parking, and free Wifi. The pool features a fence and pool views.</t>
  </si>
  <si>
    <t>Nathaniel Hotel</t>
  </si>
  <si>
    <t>www.skyscanner.com.ph/hotel_deeplink/4.0/PH/en-US/PHP/h_fd/146223521/2026-03-02/2026-03-03/hotel/hotel/hotels?legacy_provider_id=927050&amp;rooms=1&amp;hb_data=MxgqlmEwjU_j4_w42hMhtgm-RfuIU_8qctZkSkPY0FOusMf9VfL1RblL1l49RZLHPj1k0wcE8yCF1fHRDFfOYvRkh5UeyUGdTZ9oQCU-gKwksVlKlqMHPW4DpNibUThM9k0gIwfNgxnpg9y7pLAe0Y4owyNA9I9zRPdUsGZbZKahkh84ikwwvf_44MF9TrSt0uk1bUn_2IZ2gkJZ6BRmTNmU6CRELhOcHkBWvejdh9JdaxyYwVmF-zR0rWAlTtv0KiI0DHecoz2nep6-223dgB_f2qa0cR26GJCF0Gpx8qI1XKWXym3TgZbh3oVck3e3lQ_lqFwY7_LMG12S-efUQvB69Z83JpIbvjCXT6FzlI2tLzapfIochDNl6ENXmets3SUnBBT9_MWmkK54AMddj0wqcrG_tKQ0xVJB650OB8S_ew%3D%3D&amp;q_datetime_utc=2026-03-02T00%3A43%3A38&amp;ticket_price=1338&amp;quote_id=-8634071297178030302&amp;utid_state=1&amp;channel=iphone&amp;tm_place_name=Daet&amp;deeplink_data=eyJmaWVsZHMiOnsic2lnbmF0dXJlIjoiMWE0NmEwODA2YTYyMjk5YzdmODhkYTlmZTE4ZThlZTMifSwidXJsIjoiaHR0cHM6Ly9kZWFscy52aW8uY29tP3NpZz04ODJjNTU2ZWRkY2U3ZDMxNDI3NDhkNDk3NGIxYTViZWMwM2U5N2ZiZmY5MjE5MjFjMGNhNDEwMmExMmJmZTI5MmQzMTMyMzczNDM2MzkzNTMyMzAzOCZzaWctaXNzPW1ldGEmdHVybD1odHRwcyUzQSUyRiUyRnZpby5jb20lMkZIb3RlbCUyRlNlYXJjaCUzRmNoZWNrSW4lM0QyMDI2LTAzLTAyJTI2Y2hlY2tPdXQlM0QyMDI2LTAzLTAzJTI2Y3VycmVuY3klM0RQSFAlMjZlcHYlM0RNUzR5JTI2ZXNkJTNESXpSRl9nd3pYTzhDaDZjblYtOGdYRlJaSmlOazVrbVpvMkZib1NJaTA2WXdDZ0hMQ2p4a2MxZ0RXYTFhVDJXYXQ2MjZnTGlBMjdnazV3QlhKOG9GYWRpTUZ0Z20tMTM2UlVCaV9NSzRWaVhJZFh6SDFkMGVIR3MlMjUzRCUyNmZvcmNlQ3VycmVuY3lDaGFuZ2UlM0QxJTI2Zm9yY2VMYW5ndWFnZUNoYW5nZSUzRDElMjZob3RlbElkJTNENDA2OTI0NiUyNmxhYmVsJTNEc3JjJTI1M0Rza3lzY2FubmVyJTI1MjZ1Y291bnRyeSUyNTNEUEglMjUyNnVkZXZpY2UlMjUzRG1vYmlsZSUyNTI2aG90ZWwlMjUzRDQwNjkyNDYlMjUyNmRheSUyNTNEMiUyNTI2bW9udGglMjUzRDAzJTI1MjZ5ZWFyJTI1M0QyMDI2JTI1MjZsb3MlMjUzRDElMjUyNm9mZmVyaWQlMjUzRG9NTGUwVV9mZENLQSUyNTI2cHJpY2UlMjUzRDEzMzguMjAlMjUyNmN1cnJlbmN5JTI1M0RQSFAlMjUyNnVzZXJsYW5nJTI1M0RlbiUyNTI2X3RoJTI1M0QzZDRkNzRhN2M2ZDhlMDJjODc5ZjE3Y2ZmNzI4YzJmMWE3ZWMwZWNiZjA1NjM2NWElMjUyNmR0cyUyNTNEMTc3MjQxMjIxNyUyNTI2b2x1dCUyNTNEMTc3MjQxMjIxNiUyNTI2Y2FuUGF5TGF0ZXIlMjUzRGZhbHNlJTI1MjZyZXF1ZXN0VXNlckdyb3VwJTI1M0QlMjUyNm9mZmVyVXNlckdyb3VwJTI1M0RwdWJsaWMlMjZsYW5nJTNEZW4lMjZvdGklM0Q5ZEV6NjRYVWVTZyUyNnByZWZlcnJlZFJhdGUlM0QxMzM4LjIwJTI2cHJvZmlsZSUzRHIyZDJtNzNrbjglMjZyb29tcyUzRDElMjZ1c2VyQ291bnRyeSUzRFBIJTI2dXRtX2NhbXBhaWduJTNEc2t5c2Nhbm5lciUyNnV0bV9tZWRpdW0lM0RjcGMlMjZ1dG1fc291cmNlJTNEc2t5c2Nhbm5lciJ9&amp;utid=80c9289d-3190-1c99-fa8b-1e55e84a9963&amp;tm_stars=0&amp;client_id=skyscanner_app&amp;redirect_delay=1000&amp;price_policy=2&amp;pre_redirect_id=1869fea8-99f3-f553-929c-319699810b3e&amp;tm_city_code=DTEP&amp;max_price=2021&amp;guests=1&amp;request_id=1869fea8-99f3-f553-929c-319699810b3e&amp;tm_country_code=PH</t>
  </si>
  <si>
    <t>10.31772, 123.90693</t>
  </si>
  <si>
    <t>Seda Ayala Center Cebu, Cardinal Rosales Avenue, Cebu Business Park, Luz, Cebu City, Central Visayas, 6000, Philippines</t>
  </si>
  <si>
    <t>SM</t>
  </si>
  <si>
    <t>Daet</t>
  </si>
  <si>
    <t>Camarines Norte</t>
  </si>
  <si>
    <t>Seda Ayala Center Cebu City</t>
  </si>
  <si>
    <t>www.skyscanner.com.ph/hotel_deeplink/4.0/PH/en-US/PHP/h_ad/47025270/2026-03-05/2026-03-06/hotel/hotel/hotels?legacy_provider_id=22&amp;rooms=1&amp;closed_user_group=general&amp;hb_data=aot5kaE79DDpfNLzB0fLZwqu4ZkyMDlR_cyvV8QH_LmjwMFqJIWo_o0tt48_9HqFZBl5mZOvvkZqLp-H5egdDYWk3bgxgRnVHuNsW6ecUUa3Grp1xHJBBz-rhobOVKqW3DGNYtAxfTVas9ySM5MSdJpbdFslPUSgFBJWz3fj_qoinhK6fb9jfrLqgRuQPrP7n31B8-pYrCLcV0T_dPfISjJv_QeZChE_KudjEnSqOg7c7GJP4JUq59XSIxxYiKI1KAj8mi-g7SGUDLdD0XvDsaK_M0F_qLSbgOk2JbXqoElmvk7E3Gk3XXqI31o54Fp3IlWQFf0-GAkg8nXElGBGOte3xct59l5uneJDQME4VwDMnfL0se9LxeFL5cuc610Rb3G-BuRehwiGnYOA1uKf0SyNF_GQnRXmWaanu8oe5frpG2tF7A%3D%3D&amp;q_datetime_utc=2026-03-05T14%3A33%3A54&amp;ticket_price=4618&amp;quote_id=9008725062066157091&amp;utid_state=1&amp;channel=iphone&amp;price_without_closed_user_group=12600&amp;tm_place_name=Cebu&amp;deeplink_data=eyJmaWVsZHMiOnsic2lnbmF0dXJlIjoiZWQwMzZkMmUyZWExM2Q2ZWQ2MGVhZGU1ZjM2MzhhMzgifSwidXJsIjoiaHR0cHM6Ly93d3cuYWdvZGEuY29tL3BhcnRuZXJzL3BhcnRuZXJzZWFyY2guYXNweD9jaWQ9MTg0NjM4MyZoaWQ9NTI0MDEyNCZjdXJyZW5jeT1QSFAmY2hlY2tpbj0yMDI2LTAzLTA1JmNoZWNrb3V0PTIwMjYtMDMtMDYmTnVtYmVyb2ZBZHVsdHM9MSZOdW1iZXJvZkNoaWxkcmVuPTAmUm9vbXM9MSZtY2lkPTMzMiZtYXN0ZXJSb29tSWQ9NDAwMzExOTYmbXB0PVYySTNLMngzVFdKYWNHNU1ZbE5PVFdkTlMzTklTMUZsY0had1dFWmxTVWQ1ZW01QlYxRktSemx2VERkU1RFWjZOVTFFYTAxM2MyOVdibUppVm5JNVVFOUlUa2RqVG1sUFZGRk5hbEJqWnowJlRvdGFsUHJpY2U9NDYxOC40MCZUb3RhbFRheD01MTUuNDQmVG90YWxGZWU9NDIuODMmVG90YWxTdXJjaGFyZ2U9MCZtY3VyPVBIUCJ9&amp;utid=bea9d519-2a5f-422d-b4c8-577c71c90176&amp;tm_stars=4&amp;client_id=skyscanner_app&amp;price_policy=2&amp;pre_redirect_id=7bab8b94-7e18-182a-32d6-a40d777df62b&amp;tm_city_code=CEBP&amp;max_price=7758&amp;guests=1&amp;request_id=7bab8b94-7e18-182a-32d6-a40d777df62b&amp;tm_country_code=PH</t>
  </si>
  <si>
    <t>11.94802, 121.93158</t>
  </si>
  <si>
    <t>A stay at Seda Ayala Center Cebu City places you in the heart of Cebu City, just a 3-minute walk from Ayala Center and within a 5-minute drive of SM City Cebu. This hotel is 3.8 mi (6.1 km) from SM Seaside City Cebu and 1.4 mi (2.2 km) from Waterfront Cebu City Casino.
Take advantage of recreation opportunities including an outdoor pool and a fitness center. Additional features at this hotel include complimentary wireless internet access, concierge services, and a banquet hall.
Enjoy a satisfying meal at Misto serving guests of Seda Ayala Center Cebu City. Buffet breakfasts are available daily from 6 AM to 10 AM for a fee.
Featured amenities include limo/town car service, complimentary newspapers in the lobby, and dry cleaning/laundry services. A roundtrip airport shuttle is provided for a surcharge (available 24 hours), and free self parking is available onsite.
Make yourself at home in one of the 301 air-conditioned rooms featuring minibars and LED televisions. Complimentary wireless internet access keeps you connected, and cable programming is available for your entertainment. Bathrooms feature showers, complimentary toiletries, and hair dryers. Conveniences include phones, as well as safes and desks.</t>
  </si>
  <si>
    <t>Mabuhay Beach House</t>
  </si>
  <si>
    <t>https://www.booking.com/hotel/ph/the-cliffhouse-samboan-samboan.html?aid=2127708&amp;label=metagha-link-MRPH-hotel-14870113_dev-desktop_los-1_bw-3_dow-Sunday_defdate-0_room-0_gstadt-2_rateid-public_aud-0_gacid-_mcid-50_bc-AOLmYQ_ppa-0_clrid-0_ad-0_gstkid-0_checkin-20260301_ppt-B&amp;sid=911265a0a9dd35a1b7a66ef826f2a25b&amp;all_sr_blocks=1487011301_420185991_2_1_0&amp;checkin=2026-03-01&amp;checkout=2026-03-02&amp;dest_id=14870113&amp;dest_type=hotel&amp;dist=0&amp;group_adults=2&amp;group_children=0&amp;hapos=1&amp;highlighted_blocks=1487011301_420185991_2_1_0&amp;hpos=1&amp;matching_block_id=1487011301_420185991_2_1_0&amp;no_rooms=1&amp;req_adults=2&amp;req_children=0&amp;room1=A%2CA&amp;sb_price_type=total&amp;sr_order=popularity&amp;sr_pri_blocks=1487011301_420185991_2_1_0__521640&amp;srepoch=1772093692&amp;srpvid=9fe239fcddde009a&amp;type=total&amp;ucfs=1&amp;</t>
  </si>
  <si>
    <t>9.486733, 123.297179</t>
  </si>
  <si>
    <t>Sundown Restaurant, Boracay Beachfront Path, Station 3, Manoc-Manoc, Malay, Aklan, Western Visayas, 5608, Philippines</t>
  </si>
  <si>
    <t>Mabuhay Beach House is located in Boracay, just a few steps from White Beach Station 3 and 1.2 miles from D'Mall Boracay. This beachfront property offers access to a balcony and free Wifi. Staff on site can arrange airport transfers.</t>
  </si>
  <si>
    <t>The CLiffhouse Samboan</t>
  </si>
  <si>
    <t>www.skyscanner.com.ph/hotel_deeplink/4.0/PH/en-US/PHP/h_xp/223953445/2026-03-05/2026-03-06/hotel/hotel/hotels?legacy_provider_id=1&amp;rooms=1&amp;closed_user_group=mobile&amp;hb_data=VQiZLIA_K5_l0EcNm5O8-d9D8npY_QrzWJ0lGyZcKR-zP1UOFfpSKRuRRGRk2MR9vLmUlXBuOzgummC-86rhIvRo-eHEzjvHT2ePZVSWA0bg2fVX21H3Bihu9EoOoPdSrFnBlIllDBy6mKdXvNrsp70tx-3fLQdSYS_rqAhZh7pdd705BbKdmZoRAtxFakxs1xcRnOOd0weQGMJz3ZWsyPyvHqM8PNJuhBE2H8NkgmmQxd8RNatZnGy76-TlF4FdcRn9mNSCpwbNN5ILBT7HIQv3wb0%3D&amp;q_datetime_utc=2026-03-05T14%3A33%3A56&amp;ticket_price=8383&amp;quote_id=3856512615707235122&amp;utid_state=1&amp;channel=iphone&amp;price_without_closed_user_group=9313&amp;tm_place_name=Samboan&amp;deeplink_data=eyJmaWVsZHMiOnsic2lnbmF0dXJlIjoiYmI4MGZmZjBjM2Q5Yjc4YzZhNDEzYTczOThjMDU1MGUifSwidXJsIjoiaHR0cHM6Ly93d3cuZXhwZWRpYS5jb20ucGgvSG90ZWwtU2VhcmNoP3RwaWQ9NjgmbXBlPTE3NzI3MjA2MDMmZW5kRGF0ZT0yMDI2LTAzLTA2JmFkdWx0cz0xJmxvY2FsZT1lbl9VUyZjaGlkPTNhNzQyMDAwLTk1NmUtNDdkZS05YThlLTUxYzNmNGI1ZmQ5YiZlYXBpZD00NjIzMCZtY3RjPTMmc3RhcnREYXRlPTIwMjYtMDMtMDUmbXBkPUdCUCZtcG49MzI2ODI5NjU4JmN1cnJlbmN5PUdCUCZyYXRlcGxhbmlkPTQwMjk1MjUxMCZtcG09MjQmbXBwPTEmbXBvPUVDJnNlbGVjdGVkPTExNzE4Njk5NyZtcGI9OS43NyZtcHE9MTA3LjQ3Jm1wYT05Ny43MCJ9&amp;utid=090808d2-b0d2-24b2-8410-dd8a7e2f3970&amp;tm_stars=3&amp;client_id=skyscanner_app&amp;price_policy=2&amp;pre_redirect_id=5807a717-a691-ea67-01fd-2712e960607c&amp;tm_city_code&amp;max_price=8415&amp;guests=1&amp;request_id=5807a717-a691-ea67-01fd-2712e960607c&amp;tm_country_code=PH</t>
  </si>
  <si>
    <t>14.13211, 121.00559</t>
  </si>
  <si>
    <t>Samboan-Barili Road, Dalahikan, Samboan, Cebu, Central Visayas, 6026, Philippines</t>
  </si>
  <si>
    <t>Samboan</t>
  </si>
  <si>
    <t>Located in Samboan, 30 miles from Kawasan Falls, The Cliffhouse Samboan has accommodations with a garden, free private parking, a restaurant and a bar. Some accommodations at the property have a balcony with a sea view.</t>
  </si>
  <si>
    <t>www.skyscanner.com.ph/hotel_deeplink/4.0/PH/en-US/PHP/h_ct/46996547/2026-03-05/2026-03-06/hotel/hotel/hotels?legacy_provider_id=31&amp;rooms=1&amp;closed_user_group=general&amp;hb_data=Vz2ETD8dApE1Jw_IMZ5qD71Ciy4zcVmNOF-CUNudwO9eHvYNtBU6B0rlPtO1nzrXKt3fEZdQ12SxMVHeztIr7BEZwuL0Sa_EzRcL8BlmJ9oCzenNCNaEd1stKBEY38-DYLWuG7zqIZ8mWabjWdS7dSWpCc4h6-yhd32ZIlBqQR2-A0yOQfb69ULOQf1-K2JZXkV6MfPU6GUwBbxIMYThDR-0U6eQSbhh27BbE5JdLeubeteqvLgDlk9czgfJK1smbWibEcPzulgGKu87c4SCP5webgp-VyakI6zbH__KOxvwAE0fy-d21d_nBmp_BZtz4-V8bBz8HPdJCFnuJl6PhaS-DKnbLQdTnmNXw8mXtkLuAIVdwewE-bWqWtdogoOh2FxRlyWXMmjvMUmzLdTuET8AOc7KmbG3F2z-TmeP5Q%3D%3D&amp;q_datetime_utc=2026-03-05T14%3A33%3A57&amp;ticket_price=1558&amp;quote_id=2735767351893946378&amp;utid_state=1&amp;channel=iphone&amp;price_without_closed_user_group=4962&amp;tm_place_name=Tagaytay&amp;deeplink_data=eyJmaWVsZHMiOnsic2lnbmF0dXJlIjoiOTA1OWNhNzVjOWZmNDVmYWIxOGU4MzI0ZDRjODdjMjAifSwidXJsIjoiaHR0cHM6Ly9waC50cmlwLmNvbS9ob3RlbHMvcmVkaXJlY3Q%2FaG90ZWxpZD03MDA4MTAmY2l0eT0zNTgxMSZBbGxpYW5jZWlkPTEyNjA3JnNpZD04ODg4MzImY2hlY2tpbj0yMDI2LTAzLTA1JmNoZWNrb3V0PTIwMjYtMDMtMDYmc2hvcHBpbmdpZD1hODBiYjg5MWRjYWU0OTY5OTBhMmQ3MzYzOTYxMGUxNCZhZHVsdD0xJmNoaWxkcmVuPTAmYWdlcz0mbGFuZ3VhZ2U9ZW5waCZsb2NhbGU9ZW5fUEgmcm9vbWlkPTE3MzYzMjgzMDYmc3dpZD0wJnBheT1QUCZmZ3Q9MSZjcm49MSZjdXJyPVBIUCZ3a3A9MSZzdGFuZD1INHNJQUFBQUFBQUFfd0Q5QUFMX0Nsc0tBaGdCRWdRSUFSQUFHazhJOG9qNXV3WVlBREFBT1BzUm1BR0s0eXFvQVFDNEFRTEFBUURSQVNsY2o4TDF1SlJBNFFHNEhvWHJVVm1ZUU9nQl80WDZBb2dDSUlrRUFBQUFBQUFBQUFDZ0JBQ2hCUUFBQUFBQUFBQUFHaUJoT0RCaVlqZzVNV1JqWVdVME9UWTVPVEJoTW1RM016WXpPVFl4TUdVeE5DQUVLT0tncHMwR1NBRlNCbVk0Tm1RNFlsb2NDZ05RU0ZBUlJ3TjRDeVFvdmo4YUExQklVQ0ZIQTNnTEpDaS1QMklGWlc1ZlVFaG92QlJ3QVhnQWlnRUhTQUY0QU1nQkFhb0JCd29ETURJeUVBTHlBU0poT0RCaVlqZzVNV1JqWVdVME9UWTVPVEJoTW1RM016WXpPVFl4TUdVeE5GOHlrZ0lCTkpvQ0FBQUFBUF9fQVFBQV9fOFdHeW1jX1FBQUFBIn0%3D&amp;utid=385d9815-6ef5-dac2-ab3c-c3feee6736fc&amp;tm_stars=3&amp;client_id=skyscanner_app&amp;price_policy=2&amp;pre_redirect_id=6be75657-9d6c-c3c1-a1df-06b0c7cc86b1&amp;tm_city_code&amp;max_price=21600&amp;guests=1&amp;request_id=6be75657-9d6c-c3c1-a1df-06b0c7cc86b1&amp;tm_country_code=PH</t>
  </si>
  <si>
    <t>14.5542, 120.9951</t>
  </si>
  <si>
    <t>Hotel Ava Gil Puyat (Online)</t>
  </si>
  <si>
    <t>www.skyscanner.com.ph/hotel_deeplink/4.0/PH/en-US/PHP/h_ad/90766574/2026-03-02/2026-03-03/hotel/hotel/hotels?legacy_provider_id=22&amp;rooms=1&amp;closed_user_group=general&amp;hb_data=8rQVw3FtRHXAMQXmKPeU8VaaF5EFJ37lxPd8FzZyLxUjIBk1IEqJtFOt2bfjbiVHO-wRQrSYO2Cp0bNN1WRv_X2O7xU3pm1ha3JMq9TYhHr2R5n_HyuheQyFIwgZf8bNv_r46UTgL5rNqXRteTwYVP2vf4M_sxNKvQcnOoTsqctoTJkdOwZ7kn3q9FMfB0xog-zwpBPtWqA6VBHEp8JVBO8jbELvb6LP0chJqmvFKpi1OVopO6ylK8XDFwM0tvpbQDBs-_dKJkeX_kpC3O9ctwxNma9JYDBvUQT92glKkBfyG4lBaHevWNPfdoC6iAPejuwqGUxzSx1wmzOJBcPc3stoRLsNJnAYs7W5RtGaZt4Yo09orvE7e7YRzFR5q_vOpXuguQClvQYP5izXsxJ-xn-zaqoRVHk-5OCJnHDVUwkH&amp;q_datetime_utc=2026-03-02T00%3A43%3A46&amp;ticket_price=1794&amp;quote_id=497917819543116641&amp;utid_state=1&amp;channel=iphone&amp;price_without_closed_user_group=2228&amp;tm_place_name=Pasay&amp;deeplink_data=eyJmaWVsZHMiOnsic2lnbmF0dXJlIjoiNjJmZmViYzkzZDM0Njg3ODJlZWNiZDE1YTJkNjhiMTIifSwidXJsIjoiaHR0cHM6Ly93d3cuYWdvZGEuY29tL3BhcnRuZXJzL3BhcnRuZXJzZWFyY2guYXNweD9jaWQ9MTg0NjM4MyZoaWQ9MjU1MjQ1JmN1cnJlbmN5PVBIUCZjaGVja2luPTIwMjYtMDMtMDImY2hlY2tvdXQ9MjAyNi0wMy0wMyZOdW1iZXJvZkFkdWx0cz0xJk51bWJlcm9mQ2hpbGRyZW49MCZSb29tcz0xJm1jaWQ9MjgwMjUmbWFzdGVyUm9vbUlkPTEyNzQ3MTczOTEmbXB0PVdUVjJkVGR6VnpGbFltY3ZkM2tyZEVKTlRtaGpjR0YyUVRGc1lYSTFZV2N6YVdOS09YUmlkRFJXVEhsalRGUkxWWFYwVkhWNWNIbHhja2xoT0ZkYU9XeGlWMlJWVmtGQ1JUTTFRMmxuUFQwJlRvdGFsUHJpY2U9MTc5NC4wNCZUb3RhbFRheD0xODEuNTEmVG90YWxGZWU9MTUzLjk2JlRvdGFsU3VyY2hhcmdlPTAmbWN1cj1QSFAifQ%3D%3D&amp;utid=001f2773-944c-4aca-111e-115f06e45784&amp;tm_stars=2&amp;client_id=skyscanner_app&amp;redirect_delay=1000&amp;price_policy=2&amp;pre_redirect_id=4611a788-fd4c-738c-00a7-24f7f9a45f72&amp;tm_city_code&amp;max_price=2874&amp;guests=1&amp;request_id=4611a788-fd4c-738c-00a7-24f7f9a45f72&amp;tm_country_code=PH</t>
  </si>
  <si>
    <t>9.94715, 123.36655</t>
  </si>
  <si>
    <t>Strandhaus, Francisco Road, Dream Land, Panagsama Beach, Basdiot, Cebu, Central Visayas, 6032, Philippines</t>
  </si>
  <si>
    <t>DÂ´Gecko Hotel</t>
  </si>
  <si>
    <t>https://www.google.com/maps/place/Sangat+Island+Dive+Resort+Sangat+Island,+Barangay+Bintuan,+Coron,+Palawan+5316/data=!4m2!3m1!1s0x33b9f7338c755757:0x915e0a00ac08a274?sa=X&amp;ved=1t:242&amp;ictx=111</t>
  </si>
  <si>
    <t>11.96358, 120.07045</t>
  </si>
  <si>
    <t>Located in Moalboal, within a 2-minute walk of Panagsama Beach and 17 miles of Kawasan Falls, DÂ´Gecko Hotel provides accommodations with a terrace and free WiFi throughout the property as well as free private parking for guests who drive.</t>
  </si>
  <si>
    <t>Sangat Island Dive Resort</t>
  </si>
  <si>
    <t>www.skyscanner.com.ph/hotel_deeplink/4.0/PH/en-US/PHP/h_h1/212906649/2026-03-02/2026-03-03/hotel/hotel/hotels?legacy_provider_id=927111&amp;rooms=1&amp;closed_user_group=mobile&amp;hb_data=AdGQXJtIpP4nIcsuTPVfaqEoZ9wZvPuay2AV3O2J4jn1vtiTf6zv0tisN4ILbFteN9eJzUyaVahW3b52QIGz9kVhw8e5eP2ZW6PJfFKNrNNslIAwWaZwnu617kk2rNObyehVUCkNe054F6qhgDn1nx7g4ktv0fQbuDJQBU5IjfcT2-moqQ-fYGxkvBzlkSU6gJzF2vhn2ATu3tNCVWmPcW01NIfGH4BXekmhzgub9N1s_1nE-OBdhxkWL1hujcdr9ExfCSoAUyy0Ar2NMWsCaRzpc40%3D&amp;q_datetime_utc=2026-03-02T00%3A43%3A46&amp;ticket_price=17483&amp;quote_id=9130885208744027046&amp;utid_state=1&amp;channel=iphone&amp;price_without_closed_user_group=19426&amp;tm_place_name=Coron&amp;deeplink_data=eyJmaWVsZHMiOnsic2lnbmF0dXJlIjoiMTY2ZDRmNzQ3ZmY2ZjQ2NTM5NmRkYTgzZGYyMWQ0MWIifSwidXJsIjoiaHR0cHM6Ly9waC5ob3RlbHMuY29tL0hvdGVsLVNlYXJjaD90cGlkPTMyMTQmbXBlPTE3NzI0MDk5ODcmZW5kRGF0ZT0yMDI2LTAzLTAzJmFkdWx0cz0xJmxvY2FsZT1lbl9QSCZjaGlkPWZhNjIxZTYyLWJjZWQtNDlmYi1hN2EyLWYxM2M2YzQ1YTFjMiZlYXBpZD00NCZtY3RjPTMmc3RhcnREYXRlPTIwMjYtMDMtMDImbXBkPVBIUCZtcG49MjMwNDMwMjI5JmN1cnJlbmN5PVBIUCZyYXRlcGxhbmlkPTI3NjMxNDgwNCZtcG09MjQmbXBwPTEmbXBvPUVDJnNlbGVjdGVkPTExNzk4NTM5Jm1wYj0yNDExLjUxJm1wcT0xNTY3NC43NyZtcGE9MTUwNzEuODkifQ%3D%3D&amp;utid=593fb142-8c1e-5204-d7c7-9503cc780995&amp;tm_stars=3&amp;client_id=skyscanner_app&amp;redirect_delay=1000&amp;price_policy=2&amp;pre_redirect_id=48cc4bbf-0c0e-b90b-0e16-22ad9919a57c&amp;tm_city_code=PXCN&amp;max_price=17489&amp;guests=1&amp;request_id=48cc4bbf-0c0e-b90b-0e16-22ad9919a57c&amp;tm_country_code=PH</t>
  </si>
  <si>
    <t>15.1661, 120.5904</t>
  </si>
  <si>
    <t>Jetty, Nature trail, Coron, Palawan, Mimaropa, Philippines</t>
  </si>
  <si>
    <t>Grand Studio Unit</t>
  </si>
  <si>
    <t>With a stay at Sangat Island Dive Resort in Coron, you'll be 3.4 mi (5.5 km) from Lusong Coral Garden and 11.3 mi (18.2 km) from Bayside Plaza. This beach resort is 11.4 mi (18.4 km) from Coron Central Plaza and 11.6 mi (18.7 km) from Iglesia ni Cristo.
Head down to the water and enjoy a day at the private beach, or take advantage of other recreational amenities, which include a fitness center. This resort also features complimentary wireless internet access, gift shops/newsstands, and tour/ticket assistance.
You can enjoy a meal at Sangat serving the guests of Sangat Island Dive Resort, or stop in at the snack bar/deli. Unwind at the end of the day with a drink at the bar/lounge or the beach bar. A complimentary buffet breakfast is served daily from 7:00 AM to 8:30 AM.
Featured amenities include dry cleaning/laundry services, laundry facilities, and a safe deposit box at the front desk. A roundtrip airport shuttle is complimentary (available on request).
Make yourself at home in one of the 30 guestrooms. Rooms have private furnished patios. Private bathrooms with showers feature rainfall showerheads and complimentary toiletries. Conveniences include complimentary bottled water and portable fans, and housekeeping is provided daily.</t>
  </si>
  <si>
    <t>La Grande Residence Brand New Grand Studio unit- 2</t>
  </si>
  <si>
    <t>https://www.google.com/maps/place/Dian+SUITES+1+Makati,Makati,Metro+Manila,Philippines/data=!4m2!3m1!1s0x3397c97194ebd03d:0xf326676086f089c1?sa=X&amp;ved=1t:242&amp;ictx=111</t>
  </si>
  <si>
    <t>14.55696, 121.00392</t>
  </si>
  <si>
    <t>Emilia Street, Palanan, District I, Makati, Southern Manila District, Metro Manila, 1235, Philippines</t>
  </si>
  <si>
    <t>Dian SUITES 1</t>
  </si>
  <si>
    <t>www.skyscanner.com.ph/hotel_deeplink/4.0/PH/en-US/PHP/h_h1/218611021/2026-03-02/2026-03-03/hotel/hotel/hotels?legacy_provider_id=927111&amp;rooms=1&amp;closed_user_group=mobile&amp;hb_data=JNsyBLi27JONy9PbHVId68oqtw4Uwr444TVywsK2sxYiHygs7EJpnwf4up9yRu59YkjiGfqJ6Kqibo5ZRVzQktB99CmP6ieFxFYBKhJvRDaeLPg4U332mvyrKVbeBXwVpieVF7sVwJ3_1zZyh1UF5xcxuOCSuoTffoUJE-vjdg_NcZHhteNa8Nj80FTrFm_ZcnDQe73hIN-M4J3ov5AVcBcI7sy4waTMxia7YW6zfwM93QS-E2sRTm6xX0fRo1ANmPGZAChqfwrLjJ7S7AR80u2Wqho%3D&amp;q_datetime_utc=2026-03-02T00%3A43%3A48&amp;ticket_price=1396&amp;quote_id=-800221811523257338&amp;utid_state=1&amp;channel=iphone&amp;price_without_closed_user_group=1551&amp;tm_place_name=Makati&amp;deeplink_data=eyJmaWVsZHMiOnsic2lnbmF0dXJlIjoiNTcwNGFkYzUxNzA1N2NmM2EyNWVjYjY4YWRkMjMxN2EifSwidXJsIjoiaHR0cHM6Ly9waC5ob3RlbHMuY29tL0hvdGVsLVNlYXJjaD90cGlkPTMyMTQmbXBlPTE3NzI0MDk5ODAmZW5kRGF0ZT0yMDI2LTAzLTAzJmFkdWx0cz0xJmxvY2FsZT1lbl9QSCZjaGlkPWY1NWU0ZjY1LWVjYmEtNDkyYS04ZTNmLTBhZTBhYWYyYWI3YSZlYXBpZD00NCZtY3RjPTMmc3RhcnREYXRlPTIwMjYtMDMtMDImbXBkPVBIUCZtcG49MjAwMzMwMzk0JmN1cnJlbmN5PVBIUCZyYXRlcGxhbmlkPTIyMDI0NTg4NSZtcG09MjQmbXBwPTEmbXBvPUVDJnNlbGVjdGVkPTY0NDg5NDAmbXBiPTM0My4xMiZtcHE9MTI2My4wMSZtcGE9MTA1Mi41MSJ9&amp;utid=fdbd673a-45dc-a34a-1e28-942a28cd73a7&amp;tm_stars=0&amp;client_id=skyscanner_app&amp;redirect_delay=1000&amp;price_policy=2&amp;pre_redirect_id=a44ab8b1-0481-c179-9a8a-8fcd5880c78f&amp;tm_city_code&amp;max_price=1396&amp;guests=1&amp;request_id=a44ab8b1-0481-c179-9a8a-8fcd5880c78f&amp;tm_country_code=PH</t>
  </si>
  <si>
    <t>11.584195, 122.769698</t>
  </si>
  <si>
    <t>Kapis Mansions, Iloilo East Coast - Capiz Road, Inzo Arnaldo Village, Mongpong, Roxas, Capiz, Western Visayas, 5800, Philippines</t>
  </si>
  <si>
    <t>Kapis Mansion</t>
  </si>
  <si>
    <t>www.skyscanner.com.ph/hotel_deeplink/4.0/PH/en-US/PHP/h_ad/200695701/2026-03-02/2026-03-03/hotel/hotel/hotels?legacy_provider_id=22&amp;rooms=1&amp;closed_user_group=general&amp;hb_data=WFPM2fIShXlI3OGgJYifOJAppLRcD7NfPlVkDu7lnHhuYvro6E8r4Wr-Y8dCJoVXdobh6wy0uLVxT_-KVf8x5mnagRPGJEWs-U8YxWs6hcEyjtIidspz9kA3IuAsTSts2XaEP_YSbtVEqX1PflIMwlvr9bNkrPz8ulzodMV5nTNGv-5uWCgV2iX1oqFjOazIAwYADI3-nBtMsM5FgDYD0JUpuaWymsDptldGB1RH-_pjtrvdN5KANM-efi0R61Ls9HwVjpTx64MFEr11fbbXhGE1worZG0oHtBvXe8Ie9PGoz9V_3hRiQDNtkpaSvPLXY7kM9HBr0yHK6CGXf-3JrVNSr9fkTePA-uyl25RfeNbXyrh49dtpOtFuz6x56s5gLwq7ECqLVuMFRejISYoD9n3uIvWBu0zQyBBXsSnlXkjv&amp;q_datetime_utc=2026-03-02T00%3A43%3A47&amp;ticket_price=2104&amp;quote_id=-8343955992734960805&amp;utid_state=1&amp;channel=iphone&amp;price_without_closed_user_group=2526&amp;tm_place_name=Roxas+City&amp;deeplink_data=eyJmaWVsZHMiOnsic2lnbmF0dXJlIjoiYzIwNmI3ZTZjOWE2Mzk0MzNkMjVjMjg4NWI0ZGRmMDQifSwidXJsIjoiaHR0cHM6Ly93d3cuYWdvZGEuY29tL3BhcnRuZXJzL3BhcnRuZXJzZWFyY2guYXNweD9jaWQ9MTg0NjM4MyZoaWQ9MTU2MzcyMTUmY3VycmVuY3k9UEhQJmNoZWNraW49MjAyNi0wMy0wMiZjaGVja291dD0yMDI2LTAzLTAzJk51bWJlcm9mQWR1bHRzPTEmTnVtYmVyb2ZDaGlsZHJlbj0wJlJvb21zPTEmbWNpZD0yNzkwNSZtYXN0ZXJSb29tSWQ9NDY1MjEwNjI1Jm1wdD1NVWxDYkRKM1lVdzNTVGhxV2xseGF6RTBaVVppYjJGclpIWnZWbEYxWjBvMFYxVTFOSFIxUjBOUlZ6TkZabkZTYmpSaVFuSnlSMGx4VTNjNWNWZFVha2MzTVhsNVVHNW9WM0VyTUdOblBUMCZUb3RhbFByaWNlPTIxMDQuMzMmVG90YWxUYXg9MjQzLjAzJlRvdGFsRmVlPTE3Ny44NCZUb3RhbFN1cmNoYXJnZT0wJm1jdXI9UEhQIn0%3D&amp;utid=72c49434-5300-4d37-ad22-109c67e9fdc4&amp;tm_stars=3&amp;client_id=skyscanner_app&amp;redirect_delay=1000&amp;price_policy=2&amp;pre_redirect_id=b4e4351f-fb60-9f03-d6d7-606d1c70730c&amp;tm_city_code=RXSP&amp;max_price=5602&amp;guests=1&amp;request_id=b4e4351f-fb60-9f03-d6d7-606d1c70730c&amp;tm_country_code=PH</t>
  </si>
  <si>
    <t>14.73702, 121.06625</t>
  </si>
  <si>
    <t>Condotel Room</t>
  </si>
  <si>
    <t>SM City Roxas Site Location</t>
  </si>
  <si>
    <t>Roxas City</t>
  </si>
  <si>
    <t>Capiz</t>
  </si>
  <si>
    <t>www.skyscanner.com.ph/hotel_deeplink/4.0/PH/en-US/PHP/h_bc/217059677/2026-03-02/2026-03-03/hotel/hotel/hotels?legacy_provider_id=13&amp;rooms=1&amp;closed_user_group=apps&amp;hb_data=VifSvVeXydO12dcMgJHOKt30qnWmB9gDgkbpEZAPESVl7gKGgxNf65ENMH_33AAMZwKorUciSdblTdRmkv3p2F2j8LTxB1_sfB7MxdAucyJKy2FUmCcawfFUhDu_uENMwYme0afoEc0JRcWKMFzJPvBHU2LaGmwNxiwDurxtT7N0wEDRK4nxEKJ0KVTPL1chqjrXZKwQrkozlGc2zJiV7xQASjhTUPjw3luaGZ6TGRQ-PKxl_hrrhdyUC7EAym6fpVuZMcLFcugaL_enA5h-2ksryqTgOHmN0xbBz78blcxi2Cb8O0CKQGRwdilvOP71zaIMOXD_PCtPiCk90Z9ZOJHj_87mFnYH7jOuKgmNRAnlxIKSRRBKr3V116WtX28DT9YTqlQMveo9j3C5yipdF99I-woNjClkvjV1Gl-mSLOnVW3T&amp;q_datetime_utc=2026-03-02T00%3A43%3A48&amp;ticket_price=2341&amp;quote_id=6397520445971418536&amp;utid_state=1&amp;channel=iphone&amp;price_without_closed_user_group=2846&amp;tm_place_name=Quezon+City&amp;deeplink_data=eyJmaWVsZHMiOnsic2lnbmF0dXJlIjoiYWFkZTQxMTQ1NjRhYjgzNGJmMmZhYWFiOTE1OGE4MDYiLCJibG9ja19pZCI6IjExMDk1MTMyMDFfMzgzNzAzMjUwXzRfMF8wIn19&amp;utid=b4a77c4d-54d0-d9bd-e37d-795a204c34a8&amp;tm_stars=0&amp;client_id=skyscanner_app&amp;redirect_delay=1000&amp;price_policy=2&amp;pre_redirect_id=be0e7bc9-225d-1924-436e-0044bdf3ce69&amp;tm_city_code&amp;max_price=2341&amp;guests=1&amp;request_id=be0e7bc9-225d-1924-436e-0044bdf3ce69&amp;tm_country_code=PH</t>
  </si>
  <si>
    <t>14.17102, 121.20668</t>
  </si>
  <si>
    <t>Lalakay, Los Baños, Laguna, Calabarzon, 4030, Philippines</t>
  </si>
  <si>
    <t>Hot Spring Resort</t>
  </si>
  <si>
    <t>https://www.google.com/maps/place/Panorama+Boutique+hotel+%26+Beach+Club+Sitio+Lugadia,+Barangay+Corong-Corong,+El+Nido,+Palawan+5313/data=!4m2!3m1!1s0x33b6559ef731ea83:0xa3d64ce9fd02d610?sa=X&amp;ved=1t:242&amp;ictx=111</t>
  </si>
  <si>
    <t>11.15737, 119.39791</t>
  </si>
  <si>
    <t>Los BaÃƒÆ’Ã†â€™Ãƒâ€ Ã¢â‚¬â„¢ÃƒÆ’Ã¢â‚¬Â ÃƒÂ¢Ã¢â€šÂ¬Ã¢â€žÂ¢ÃƒÆ’Ã†â€™ÃƒÂ¢Ã¢â€šÂ¬Ã…Â¡ÃƒÆ’Ã¢â‚¬Å¡Ãƒâ€šÃ‚Â±os</t>
  </si>
  <si>
    <t>Hot Spring Resort is located in Los BaÃ±os, just 21 miles from People's Park in the Sky and 22 miles from Villa Escudero Museum. This property offers access to a balcony, free private parking, and free Wifi.</t>
  </si>
  <si>
    <t>Panorama Boutique hotel &amp; Beach Club</t>
  </si>
  <si>
    <t>https://www.google.com/maps/place/Texas+Filipino+Beach+Resort+Block+1+Lot+22,+Las+Conchas+Del+Mar+Subdivision,+Tigbauan,+Iloilo+5021/data=!4m2!3m1!1s0x33aef762110f27d5:0xe633ae1fb6596e28?sa=X&amp;ved=1t:242&amp;ictx=111</t>
  </si>
  <si>
    <t>8.2448687, 122.9960947</t>
  </si>
  <si>
    <t>Sevelleno Beach Resort, Dipolog-Sindangan-Liloy Road, Lawis, Pangalalan, Zamboanga del Norte, Zamboanga Peninsula, 7112, Philippines</t>
  </si>
  <si>
    <t>Texas Filipino Beach Resort</t>
  </si>
  <si>
    <t>https://www.agoda.com/mannra-hotel/hotel/manila-ph.html</t>
  </si>
  <si>
    <t>14.570199, 120.991585</t>
  </si>
  <si>
    <t>Quirino, Quirino Avenue, Barangay 726, Barangay 725, Malate, Fifth District, Manila, Capital District, Metro Manila, 1004, Philippines</t>
  </si>
  <si>
    <t>Mannra Hotel</t>
  </si>
  <si>
    <t>https://www.google.com/maps/place/JK+Staycation+(Ara+Vista)/data=!4m2!3m1!1s0x0:0x2fa7470dfcd89f66?sa=X&amp;ved=1t:2428&amp;ictx=111</t>
  </si>
  <si>
    <t>14.284439, 120.910985</t>
  </si>
  <si>
    <t>Nirain Suites, Quirino Avenue, Barangay 706, Malate, Fifth District, Manila, Capital District, Metro Manila, 1004, Philippines</t>
  </si>
  <si>
    <t>House/Villa</t>
  </si>
  <si>
    <t>With a stay at Mannra Hotel in Manila (Malate), you'll be within a 5-minute drive of Manila Bay and Rizal Park. This hotel is 3 mi (4.8 km) from SM Mall of Asia and 1.8 mi (2.9 km) from U.S. Embassy.
Stop by the hotel's restaurant for lunch or dinner. Dining is also available at the coffee shop/cafe, and room service (during limited hours) is provided. Cooked-to-order breakfasts are available daily from 6:00 AM to 10:30 AM for a fee.
Featured amenities include a 24-hour front desk, luggage storage, and an elevator. Free self parking is available onsite.
Make yourself at home in one of the 44 air-conditioned rooms featuring flat-screen televisions. Complimentary wireless internet access keeps you connected, and cable programming is available for your entertainment. Bathrooms have showers and complimentary toiletries.</t>
  </si>
  <si>
    <t>JK Staycation (Ara Vista)</t>
  </si>
  <si>
    <t>https://www.agoda.com/lagun-hotel-el-nido/hotel/palawan-ph.html</t>
  </si>
  <si>
    <t>11.208888, 119.4188631</t>
  </si>
  <si>
    <t>LagÃƒÆ’Ã†â€™Ãƒâ€šÃ‚Â¹n Hotel: Home Page</t>
  </si>
  <si>
    <t>https://www.google.com/maps/place/LIKHA+-+Bolbok+Lipa+Lot+3231-B+Purok+8,+Barangay+Bolbok,+Lipa+City,+Batangas+4217/data=!4m2!3m1!1s0x33bd1380d724cd25:0xddd28f4062cfc15a?sa=X&amp;ved=1t:242&amp;ictx=111</t>
  </si>
  <si>
    <t>13.85, 120.6833333</t>
  </si>
  <si>
    <t>Encarnacion, Calatagan, Batangas, Calabarzon, Philippines</t>
  </si>
  <si>
    <t>Villa</t>
  </si>
  <si>
    <t>LIKHA - Bolbok Lipa</t>
  </si>
  <si>
    <t>www.skyscanner.com.ph/hotel_deeplink/4.0/PH/en-US/PHP/h_ad/222822471/2026-03-02/2026-03-03/hotel/hotel/hotels?legacy_provider_id=22&amp;rooms=1&amp;closed_user_group=general&amp;hb_data=DvR6F10IwkJ46-QmVFFiZa8dERikDgmuWyibynGdPbd32ldLv93zv_0VR37906lZNc0VPkt0gmbVAhRs8M4QTOc3vGzZLqJBy5jqCuZ1T1I9xz9DLJUTMOxi45ApUVCnJ5YNN5X5Hs6RmMFVa7_sHGoKAnZDE4yuQg1ylVV2UZ4svwiTscACzawQ_fQdDHNCw8XL1cyq6cE6zTmQdJmHmfWsc4dsQvSL2g-865wfjso_JpaUPEryh7cgCwKU-G2pOwLA20fjvb_DP0ELuF6q-HLPaQsy1BSKu-Dwa_D_R4U781uueXvE2ElQOdcCGTo9ifkQ6q9SCKlsMt4yiyDGYoVwX49zGbYyXHflod5xsTu--mSSPyf5BtwsAXArjs9su2TTqqIEIhhu1z1E2HzBoNFtuOSjc8kfU28TseyO0z7_&amp;q_datetime_utc=2026-03-02T00%3A43%3A55&amp;ticket_price=10411&amp;quote_id=6316556329466010619&amp;utid_state=1&amp;channel=iphone&amp;price_without_closed_user_group=32359&amp;tm_place_name=Lipa+City&amp;deeplink_data=eyJmaWVsZHMiOnsic2lnbmF0dXJlIjoiNTEzMWMxMTVlMDIwY2Y2NGI0ZjlhMjFmYWJkZjMwOTUifSwidXJsIjoiaHR0cHM6Ly93d3cuYWdvZGEuY29tL3BhcnRuZXJzL3BhcnRuZXJzZWFyY2guYXNweD9jaWQ9MTg0NjM4MyZoaWQ9NjQ4NDQ4NDcmY3VycmVuY3k9UEhQJmNoZWNraW49MjAyNi0wMy0wMiZjaGVja291dD0yMDI2LTAzLTAzJk51bWJlcm9mQWR1bHRzPTEmTnVtYmVyb2ZDaGlsZHJlbj0wJlJvb21zPTEmbWNpZD0zMzImbWFzdGVyUm9vbUlkPTEwMTE3MzMxOTcmbXB0PUwyZ3ZTMlUyV2xNMU5UZGpZbHBwZW1rMU9WQldVMFZXT0VwbFZXNURiR3RIUlVsMWEyNUVXVWhVYmtSbVJrNHhXRlEyUlZWNVUxSlJSRmh4VEhWa2VUWXpjaTlPWlZndk5rNUllbXNyUld3JlRvdGFsUHJpY2U9MTA0MTEuNDgmVG90YWxUYXg9MTIwMy44MyZUb3RhbEZlZT04NzguNDcmVG90YWxTdXJjaGFyZ2U9MCZtY3VyPVBIUCJ9&amp;utid=76e912d3-0d80-6c18-29be-509536dc59b6&amp;tm_stars=0&amp;client_id=skyscanner_app&amp;redirect_delay=1000&amp;price_policy=2&amp;pre_redirect_id=d5ce9dfc-477f-f0e1-ccb2-009095c6fb94&amp;tm_city_code&amp;max_price=12492&amp;guests=1&amp;request_id=d5ce9dfc-477f-f0e1-ccb2-009095c6fb94&amp;tm_country_code=PH</t>
  </si>
  <si>
    <t>14.38596, 120.97904</t>
  </si>
  <si>
    <t>Daang Hari, Kaunlaran 2 Village, Molino, Bacoor, Cavite, Calabarzon, 4102, Philippines</t>
  </si>
  <si>
    <t>Fiesta World Mall Lipa</t>
  </si>
  <si>
    <t>Lipa City</t>
  </si>
  <si>
    <t>Athlete's House</t>
  </si>
  <si>
    <t>www.skyscanner.com.ph/hotel_deeplink/4.0/PH/en-US/PHP/h_ad/216795293/2026-03-05/2026-03-06/hotel/hotel/hotels?legacy_provider_id=22&amp;rooms=1&amp;hb_data=gbT35pxfTSkEnDTfFTaULCGwqu6NoSnvqxf2MwO23p2517iZM06z1UF6oK9Gj1stqhB9ZpzHZVifRwgRfiOn1l6Pmx2BaU6truqfDKwN2nAg_Xht0bJVqa9ppgMHE_ldvIKddbK4rB810GY4lNHJdexanOoUwNoBOg6qbePDDQKQRcElpECAjtfm-0yE0fYYyr-2MgCmYJWjhpc_LCta-Dq20RSKekRBJIVSYIIraxlWPyAf1wd3cl9o0giBSRvko2xfQByH7cwibEjcy5N5qXMDUf3d45xw4pkWql3foHLASj3MzxxL0z2VSJ7I-Z-YeypnxPHMuTCnMgEv66fT8OefzrS3N2jmg7YJDCzBJCLWy5_YmX1YDihAmcXzjNR529-nCbt2dKJPtKbApgjE8IkFfaI9ivyND59T12eG6LzK&amp;q_datetime_utc=2026-03-05T14%3A34%3A03&amp;ticket_price=5250&amp;quote_id=-2965679000421294724&amp;utid_state=1&amp;channel=iphone&amp;tm_place_name=Bacoor&amp;deeplink_data=eyJmaWVsZHMiOnsic2lnbmF0dXJlIjoiMWY1NDA1NzM5MTM5MDI4ZWRhNjMzZDY1ZWNhYjI2NTEifSwidXJsIjoiaHR0cHM6Ly93d3cuYWdvZGEuY29tL3BhcnRuZXJzL3BhcnRuZXJzZWFyY2guYXNweD9jaWQ9MTg0NjM4MyZoaWQ9NDU1NjQ0OTImY3VycmVuY3k9UEhQJmNoZWNraW49MjAyNi0wMy0wNSZjaGVja291dD0yMDI2LTAzLTA2Jk51bWJlcm9mQWR1bHRzPTEmTnVtYmVyb2ZDaGlsZHJlbj0wJlJvb21zPTEmbWNpZD0zMDM4Jm1hc3RlclJvb21JZD03MTk5MDE1MDgmbXB0PUsxbDVZMnByVkZwUGRXOVpiRFJTVWtkMlVGVkNNRXBOVlVKVldub3ZPVE5SVlhFMVRrOVFjVlJDUVhwdVpFaEtha2hTTVZKelRVWmpkQzlWZW5Kc2N6TnFabmhKTUd4cldFcDJkWEJCUFQwJlRvdGFsUHJpY2U9NTI1MC4wMCZUb3RhbFRheD0wLjAwJlRvdGFsRmVlPTAuMDAmVG90YWxTdXJjaGFyZ2U9MCZtY3VyPVBIUCJ9&amp;utid=e80e9002-eac7-494e-9763-48d78e28b40e&amp;tm_stars=0&amp;client_id=skyscanner_app&amp;price_policy=2&amp;pre_redirect_id=83861ee8-a3a5-9b03-be65-8f1169c1862b&amp;tm_city_code&amp;max_price=5250&amp;guests=1&amp;request_id=83861ee8-a3a5-9b03-be65-8f1169c1862b&amp;tm_country_code=PH</t>
  </si>
  <si>
    <t>13.358389, 123.723841</t>
  </si>
  <si>
    <t>Bacoor</t>
  </si>
  <si>
    <t>Located in Imus, 13 miles from Mall of Asia Arena, Athlete's House has accommodations with an outdoor swimming pool, free private parking and a fitness center.</t>
  </si>
  <si>
    <t>Royal Mansion Hotel</t>
  </si>
  <si>
    <t>www.skyscanner.com.ph/hotel_deeplink/4.0/PH/en-US/PHP/h_xp/160013627/2026-03-05/2026-03-06/hotel/hotel/hotels?legacy_provider_id=1&amp;rooms=1&amp;closed_user_group=mobile&amp;hb_data=fQY8A2pRDbCslgQiBbTz3lEQ0zOO5KKLpKvk-Fso1KBIFbjKe7EVbBwCUA1ZSsaCKJvjAROvwxm_Mb_nu-0lOf4E4e2zDNI19Uj4CtQVW_3IVuvVN8pNJ8Ijg97KleX16YbC_-9VhB2RMrVj6MYMYVy8FcLH0IJNg8lkA0FHVewPnG6uDyJxp9_eNzaHL8B3ZuhwlygLBMPC5JkC7Q5UHllqqCZX1aZWtC9HSI9ZGiTk2VJqFBA4MiOgO3Fx4GN0sWDrCqNvU7BYw_PrgfpIA1QRqzg%3D&amp;q_datetime_utc=2026-03-05T14%3A34%3A05&amp;ticket_price=2420&amp;quote_id=-6990014374652190292&amp;utid_state=1&amp;channel=iphone&amp;price_without_closed_user_group=2689&amp;tm_place_name=Tabaco&amp;deeplink_data=eyJmaWVsZHMiOnsic2lnbmF0dXJlIjoiZTBlOWNlODI3ZTczY2Q5NjhkOGE3YmZjNWJkY2I2MzcifSwidXJsIjoiaHR0cHM6Ly93d3cuZXhwZWRpYS5jb20ucGgvSG90ZWwtU2VhcmNoP21wZD1HQlAmdHBpZD02OCZtcGU9MTc3MjcyMTI0NCZlbmREYXRlPTIwMjYtMDMtMDYmYWR1bHRzPTEmbXBuPTIwMjQyMTU4NCZtcG09MjQmbXBwPTEmbG9jYWxlPWVuX1VTJm1wbz1FQyZjaGlkPWNkNzE0YmZjLWQxNzgtNDEyNC1iMDMwLWQ1YjBlMjcxZWI1MyZtcHE9MjcuNzAmZWFwaWQ9NDYyMzAmbWN0Yz0zJmN1cnJlbmN5PUdCUCZyYXRlcGxhbmlkPTM4NTgxNTgyNCZzZWxlY3RlZD0yMjE1NzY0NCZzdGFydERhdGU9MjAyNi0wMy0wNSZtcGI9My4zMiZtcGE9MjcuNzAifQ%3D%3D&amp;utid=02400dcc-00e3-d040-f93a-32486c8ff2ae&amp;tm_stars=4&amp;client_id=skyscanner_app&amp;price_policy=2&amp;pre_redirect_id=708103ca-3546-1169-7877-9b5a7dba057a&amp;tm_city_code&amp;max_price=4320&amp;guests=1&amp;request_id=708103ca-3546-1169-7877-9b5a7dba057a&amp;tm_country_code=PH</t>
  </si>
  <si>
    <t>15.166418, 120.563551</t>
  </si>
  <si>
    <t>Basud, Panal, Tabaco, Albay, Bicol Region, 4511, Philippines</t>
  </si>
  <si>
    <t>Tabaco</t>
  </si>
  <si>
    <t>Albay</t>
  </si>
  <si>
    <t>With a stay at Royal Mansion Hotel in Tabaco City, you'll be 9.1 mi (14.7 km) from Mayon Volcano and 16.4 mi (26.4 km) from Embarcadero. This hotel is 16.6 mi (26.7 km) from Kapuntukan Hill and 16.7 mi (26.8 km) from SM City Legazpi.
Take advantage of recreation opportunities such as bicycles to rent or take in the view from a terrace and a garden. Additional amenities at this hotel include complimentary wireless internet access, concierge services, and a banquet hall.
Grab a bite to eat at the hotel's restaurant, which features a bar/lounge, or stay in and take advantage of the room service (during limited hours). Local cuisine breakfasts are available daily from 6:00 AM to 10:00 AM for a fee.
Featured amenities include dry cleaning/laundry services, a 24-hour front desk, and luggage storage. Free self parking is available onsite.
Make yourself at home in one of the 19 air-conditioned rooms featuring flat-screen televisions. Complimentary wireless internet access keeps you connected, and cable programming is available for your entertainment. Bathrooms have complimentary toiletries and bidets. Conveniences include desks and complimentary bottled water, and housekeeping is provided daily.</t>
  </si>
  <si>
    <t>Villa Diana Hotel &amp; Cafe</t>
  </si>
  <si>
    <t>https://www.reddoorz.com/en-ph/hotel/philippines/laguna/los-banos/los-banos/reddoorz-aerial-hotel-los-banos</t>
  </si>
  <si>
    <t>14.18013, 121.23519</t>
  </si>
  <si>
    <t>2882, National Highway, San Isidro Village, Anos, Los Baños, Laguna, Calabarzon, 4030, Philippines</t>
  </si>
  <si>
    <t xml:space="preserve">RedDoorz @ Aerial Hotel Los BaÃƒÆ’Ã†â€™Ãƒâ€šÃ‚Â±os </t>
  </si>
  <si>
    <t>www.skyscanner.com.ph/hotel_deeplink/4.0/PH/en-US/PHP/h_ad/219835126/2026-03-02/2026-03-03/hotel/hotel/hotels?legacy_provider_id=22&amp;rooms=1&amp;closed_user_group=general&amp;hb_data=0wKlc9eES1-kchkwBRvi33efTkHeNMJcpf35cSXcdFYkRfz_49lOXmD1-0wkRIWGVriIOVwMRTx2ALHww0gYKH1DogFRZtVMtrjf6MQ_tLwXh4UuKpzBwkBaAap6KSBs5j4aM1Ke210pr_6aQD48_6jES6FGq7FeVZWg-1IFLAIu7bwjGW0fcZLvCF_Qckz5ibVIKtkgEJ1Z4rTveA8eUpOaF0NQIf3KNDbhKpSglvwKbzlypN8r3YH41sof4iWK-G6okKuqWv4VcPTS8o5FFBlWUg_zE6ltWkQISNHUjOnZ-6w4T0W1qUXpQqoxFgmpNKDfKfR4toJhjmMh5d7HwfizbV1giDQmLUp5K3HY2HAW_JFmJtvRiFvM4Gc98iGD3LDHLoznqKdHo5oaWusTZc4v_QUBdMU7Wi60GzC3Ny1K&amp;q_datetime_utc=2026-03-02T00%3A44%3A03&amp;ticket_price=1181&amp;quote_id=7075005954044055701&amp;utid_state=1&amp;channel=iphone&amp;price_without_closed_user_group=1866&amp;tm_place_name=Los+Ba%C3%B1os&amp;deeplink_data=eyJmaWVsZHMiOnsic2lnbmF0dXJlIjoiMWE5YjM1NDBmNzUwYjVhYTgwNTQ3NTEzZjhlZmJkY2IifSwidXJsIjoiaHR0cHM6Ly93d3cuYWdvZGEuY29tL3BhcnRuZXJzL3BhcnRuZXJzZWFyY2guYXNweD9jaWQ9MTg0NjM4MyZoaWQ9NTU1MDA1MDYmY3VycmVuY3k9UEhQJmNoZWNraW49MjAyNi0wMy0wMiZjaGVja291dD0yMDI2LTAzLTAzJk51bWJlcm9mQWR1bHRzPTEmTnVtYmVyb2ZDaGlsZHJlbj0wJlJvb21zPTEmbWNpZD0zMzImbWFzdGVyUm9vbUlkPTg1MjQ2OTc5MCZtcHQ9VFVweVRrTm1aR1JhVERZd1EwaFNWVFppUlZZemNWaEhlWEZCVm0xdllrWkhOVWhKTW5ZclEyOWlOMUZGZFZwVVFqWkdiRVJLV2tkU2JVb3lUR1ZpTkhGRFNFNWpTRE5HYkRGQmFFbEJQVDAmVG90YWxQcmljZT0xMTgwLjc5JlRvdGFsVGF4PTEzNi41MCZUb3RhbEZlZT05OS42NiZUb3RhbFN1cmNoYXJnZT0wJm1jdXI9UEhQIn0%3D&amp;utid=eda49d0e-3c3b-6536-422f-ef23f7bae917&amp;tm_stars=1&amp;client_id=skyscanner_app&amp;redirect_delay=1000&amp;price_policy=2&amp;pre_redirect_id=913a5e26-1e8c-afde-3b64-3fef8460d1b5&amp;tm_city_code&amp;max_price=2756&amp;guests=1&amp;request_id=913a5e26-1e8c-afde-3b64-3fef8460d1b5&amp;tm_country_code=PH</t>
  </si>
  <si>
    <t>9.74007, 118.74271</t>
  </si>
  <si>
    <t>Rizal Avenue, Masikap, Manggahan, San Miguel, Puerto Princesa, Mimaropa, 5300, Philippines</t>
  </si>
  <si>
    <t>www.skyscanner.com.ph/hotel_deeplink/4.0/PH/en-US/PHP/h_ad/140208457/2026-03-02/2026-03-03/hotel/hotel/hotels?legacy_provider_id=22&amp;rooms=1&amp;closed_user_group=general&amp;hb_data=c8WsZHpTrsj4tA6ER7DySL22SXsT-qkkviaeooGf68upU_ybddv99kOX1aOoSyLuo_CWO2UVERPHpHVGSf0MEbFoY9CAfQPO16HC1nmXuEn7JMSLM0kbJWTSsTuEgvFprl0HGs3cacwXCQU2jmuCaIeeFKDFWUbW8Tsyv8DTjcE_WJKzPXhzYI0nX9PGXp7VJqyx_muY9Dc5cAvxiUqnE3PYSEaMzKvOQ39PujQockaGN20hzo6YFMfTqNqntdVy8vmKtuyIgwy5-9XzUNFSpLp3N7qf8yKE2nlLHcDncDGf9oooL3TgTeBJe9P8tfoLPz42B1f-Es82dBVMURLEez2ogYw-MaHPzcUn9P0c9TjzG2MdI5fcZ6cuQX1cS6gfs4CtumEP16rfZzqzHnjyyg1zoyecl7mvbbWVUspAFggl&amp;q_datetime_utc=2026-03-02T00%3A44%3A01&amp;ticket_price=1097&amp;quote_id=-8840673009735367279&amp;utid_state=1&amp;channel=iphone&amp;price_without_closed_user_group=1317&amp;tm_place_name=Puerto+Princesa&amp;deeplink_data=eyJmaWVsZHMiOnsic2lnbmF0dXJlIjoiYTkyMDI5Zjc4YmM5MjVkYWJiYTAyNWZmMWQ2YzcwNGIifSwidXJsIjoiaHR0cHM6Ly93d3cuYWdvZGEuY29tL3BhcnRuZXJzL3BhcnRuZXJzZWFyY2guYXNweD9jaWQ9MTg0NjM4MyZoaWQ9MTUxNzE1MSZjdXJyZW5jeT1QSFAmY2hlY2tpbj0yMDI2LTAzLTAyJmNoZWNrb3V0PTIwMjYtMDMtMDMmTnVtYmVyb2ZBZHVsdHM9MSZOdW1iZXJvZkNoaWxkcmVuPTAmUm9vbXM9MSZtY2lkPTI4MDIyJm1hc3RlclJvb21JZD0zNjI5MDMyODAmbXB0PU1EUlRVRzV0ZGtkRFRHaDZZVVZVYlZSV1QwSklVM0pxVmxCU1dEUTJZMUZHTjNCVmIzRlNPWGg0YlZFck1UVjBhMkZTYVdSbVdFaHBRVlZsYTJVdlR6RnNjbWhKVEcwelMzRXJSa1ZuUFQwJlRvdGFsUHJpY2U9MTA5Ny40NCZUb3RhbFRheD0xMjYuNzcmVG90YWxGZWU9OTIuNzImVG90YWxTdXJjaGFyZ2U9MCZtY3VyPVBIUCJ9&amp;utid=b518babe-1017-c176-e0a7-3054e885f888&amp;tm_stars=3&amp;client_id=skyscanner_app&amp;redirect_delay=1000&amp;price_policy=2&amp;pre_redirect_id=002712b0-a73d-3a64-57fa-36ed9aea38a8&amp;tm_city_code=PPSP&amp;max_price=1097&amp;guests=1&amp;request_id=002712b0-a73d-3a64-57fa-36ed9aea38a8&amp;tm_country_code=PH</t>
  </si>
  <si>
    <t>14.83521, 120.28416</t>
  </si>
  <si>
    <t>Fontaine Street, East Tapinac, Olongapo, Central Luzon, 2200, Philippines</t>
  </si>
  <si>
    <t>CJ Apartments</t>
  </si>
  <si>
    <t>https://www.google.com/maps/place/Boracay+Water+World+Resort+(Gecko+Restobar)+Monaco+Road,+Sitio+Tulubhan,+Brgy.+Manoc-Manoc,+Boracay,+Malay,+Aklan+5608/data=!4m2!3m1!1s0x33a53e840c0d4b89:0x7ca344cc2f0062b0?sa=X&amp;ved=1t:242&amp;ictx=111</t>
  </si>
  <si>
    <t>11.95471, 121.94063</t>
  </si>
  <si>
    <t>Tulubhan, Manoc-Manoc, Malay, Aklan, Western Visayas, 5608, Philippines</t>
  </si>
  <si>
    <t>Boracay Water World Resort</t>
  </si>
  <si>
    <t>www.skyscanner.com.ph/hotel_deeplink/4.0/PH/en-US/PHP/h_h1/126073620/2026-03-05/2026-03-06/hotel/hotel/hotels?legacy_provider_id=927111&amp;rooms=1&amp;closed_user_group=mobile&amp;hb_data=bGqtSc6LwnLpY5Yh8LFz-mFjgvVdSkOgqt0Hv6YSK-PLsvVlajGlKLjaA19fEp3YbQ1zfuGP00FqjGmbqWvW_7ZhnwXK7308H6rVziFqhm1jKWrgeZMvqMO0Cx9CQIQUEARNscyAYGy_HkomY8NxJNWTHFPsbz96hppsoea3z-809-NfmhXuFU42sqJONrYHoVkD55brsTuXhb4Tx4tJl7fzJHpNTKF6IB-0v1fO275FbeRuq5FkveesBJfWLsKntMpkElwp6TZILSj9V5pCi9qaRd8%3D&amp;q_datetime_utc=2026-03-05T14%3A34%3A06&amp;ticket_price=3600&amp;quote_id=-5119509502787653015&amp;utid_state=1&amp;channel=iphone&amp;price_without_closed_user_group=4000&amp;tm_place_name=Malay&amp;deeplink_data=eyJmaWVsZHMiOnsic2lnbmF0dXJlIjoiODJjZjZiNjY4MzViNjI5OGEyOTA4MzlkNmQ4OGQzYjAifSwidXJsIjoiaHR0cHM6Ly9waC5ob3RlbHMuY29tL0hvdGVsLVNlYXJjaD90cGlkPTMyMTQmbXBlPTE3NzI3MjA0OTgmZW5kRGF0ZT0yMDI2LTAzLTA2JmFkdWx0cz0xJmxvY2FsZT1lbl9QSCZjaGlkPTYyMjNhNWZiLWQ1NDUtNDg4OS1hMzE2LTlkYjMwNjRhZmM3ZiZlYXBpZD00NCZtY3RjPTMmc3RhcnREYXRlPTIwMjYtMDMtMDUmbXBkPVBIUCZtcG49MjAxMjIzNjU3JmN1cnJlbmN5PVBIUCZyYXRlcGxhbmlkPTIwNTg0ODI0NCZtcG09MjQmbXBwPTEmbXBvPUVDJnNlbGVjdGVkPTExOTQ2MjI4Jm1wcT0zNjAwLjAwJm1wYT0zNjAwLjAwIn0%3D&amp;utid=c6f9c93e-71d0-0293-8a3c-6c239b32c299&amp;tm_stars=2&amp;client_id=skyscanner_app&amp;price_policy=2&amp;pre_redirect_id=5df8b509-5392-32f5-efeb-22489d067928&amp;tm_city_code&amp;max_price=4500&amp;guests=1&amp;request_id=5df8b509-5392-32f5-efeb-22489d067928&amp;tm_country_code=PH</t>
  </si>
  <si>
    <t>10.3237, 123.91191</t>
  </si>
  <si>
    <t>When you stay at Boracay Water World Resort in Boracay Island, you'll be on the beach, within a 5-minute drive of D'Mall Boracay and White Beach. This resort is 2.2 mi (3.5 km) from Station 1 and 0.9 mi (1.5 km) from Station 3.
Pamper yourself with onsite massages or take in the view from a terrace and a garden. Additional amenities at this resort include complimentary wireless internet access, tour/ticket assistance, and a picnic area. The complimentary beach shuttle makes getting to the surf and sand a breeze.
Enjoy Filipino cuisine at Story House, a restaurant which features a bar/lounge and a pool view. You can also stay in and take advantage of the room service (during limited hours). Breakfast is available for a fee.
Featured amenities include dry cleaning/laundry services and laundry facilities.
Make yourself at home in one of the 19 air-conditioned rooms featuring minibars. Rooms have private balconies. Cable television is provided for your entertainment. Bathrooms with showers are provided.</t>
  </si>
  <si>
    <t>Kasa Boutique Hotel</t>
  </si>
  <si>
    <t>www.skyscanner.com.ph/hotel_deeplink/4.0/PH/en-US/PHP/h_xp/217093287/2026-03-05/2026-03-06/hotel/hotel/hotels?legacy_provider_id=1&amp;rooms=1&amp;closed_user_group=mobile&amp;hb_data=9S_AUrsTeThnNlNPuQk7upk6Ta9ayRdMQunAt_pVnQ-EV0AC3mFrMYu_o6cuzZp58NYTSAdH7tTb3LHFnqdPdGXMh2uu3-PPt257hPIFtLdpXnyns0tSUVTPFdyG2kR_4_9NRh6F6mvQ9yDOUPekaSNFtT6o_GVIPnBaB64AUx5Ga2aP-obJuyGwngifqWR1JZdyqX5Q6i3EFC87lwcSMqp32I3DJzyj4wMrxGINuoVdkSIpl689QKrXJJXQdQshIKZMlDBB2zBoTs-WZ9Rgsd-z-M0%3D&amp;q_datetime_utc=2026-03-05T14%3A34%3A07&amp;ticket_price=2503&amp;quote_id=-4888774735769881766&amp;utid_state=1&amp;channel=iphone&amp;price_without_closed_user_group=3337&amp;tm_place_name=Cebu&amp;deeplink_data=eyJmaWVsZHMiOnsic2lnbmF0dXJlIjoiOWY2MzJhZTg5ZjQ4YTQ5ZmNjYjBhZjQ0NmVjNDA3NjkifSwidXJsIjoiaHR0cHM6Ly93d3cuZXhwZWRpYS5jb20ucGgvSG90ZWwtU2VhcmNoP3RwaWQ9NjgmbXBlPTE3NzI3MjAzNjEmZW5kRGF0ZT0yMDI2LTAzLTA2JmFkdWx0cz0xJmxvY2FsZT1lbl9VUyZjaGlkPTE2YjFjMTAyLTkyMjAtNGYwMS04MzZkLWM4Y2E1OGE4NzYxZiZlYXBpZD00NjIzMCZtY3RjPTMmc3RhcnREYXRlPTIwMjYtMDMtMDUmbXBkPUdCUCZtcG49MzI2MTI3MTI0JmN1cnJlbmN5PUdCUCZyYXRlcGxhbmlkPTQwMDE1OTUyOSZtcG09MjQmbXBwPTEmbXBvPUVDJnNlbGVjdGVkPTExMzAzOTQzMCZtcGI9NS45NSZtcHE9MjguNzUmbXBhPTI2LjE0In0%3D&amp;utid=c660a8c9-d158-d298-47e6-229b284f9e1a&amp;tm_stars=3&amp;client_id=skyscanner_app&amp;price_policy=2&amp;pre_redirect_id=91aa80ca-eec5-d6b7-bb86-ef952cf39a32&amp;tm_city_code=CEBP&amp;max_price=2512&amp;guests=1&amp;request_id=91aa80ca-eec5-d6b7-bb86-ef952cf39a32&amp;tm_country_code=PH</t>
  </si>
  <si>
    <t>11.96447, 121.92898</t>
  </si>
  <si>
    <t>Kasa Boutique Hotel, President Quezon Street, Villa Aurora, Kasambagan, Cebu City, Central Visayas, 6000, Philippines</t>
  </si>
  <si>
    <t>With a stay at Kasa Boutique Hotel in Cebu City (Kasambagan), you'll be within a 5-minute drive of SM City Cebu and Waterfront Cebu City Casino. This hotel is 1 mi (1.6 km) from Ayala Center and 4.4 mi (7.1 km) from SM Seaside City Cebu.
Take in the views from a garden and make use of amenities such as complimentary wireless internet access.
Satisfy your appetite at the hotel's 20 coffee shops/cafes. Cooked-to-order breakfasts are available daily from 6:30 AM to 1:00 PM for a fee.
Free self parking is available onsite.
Stay in one of 15 guestrooms featuring Smart televisions. Complimentary wireless internet access is available to keep you connected. Bathrooms with showers are provided. Conveniences include safes, and housekeeping is provided once per stay.</t>
  </si>
  <si>
    <t>7Stones Boracay</t>
  </si>
  <si>
    <t>www.skyscanner.com.ph/hotel_deeplink/4.0/PH/en-US/PHP/h_ad/47115306/2026-03-05/2026-03-06/hotel/hotel/hotels?legacy_provider_id=22&amp;rooms=1&amp;closed_user_group=general&amp;hb_data=oJaJjD9lRzOQlkPAJp9AM6_M5oz5i8FwUHfkGf4z2xSVT8P0RSHbsAbI7mJJ_hPJKjbZfiNINITnjxCkOEnouJ_wgNddIhls17aYm0Tit_ly6QI_1P7wqc3L0UrevhI5BXZjuhU1zPo4aInEZ1ne17aeekQ0RudKdDo03c4ZYU397mjvwdcAN-DbxkzWIfRrLHsX7cZJYQaPciF3T2YtQP1b8sb3U5o90OV5hZWP7tIWeXL1vWnWwZACISXPQnoMQ9avqynTwqwVpc7z1GwVJ4dwE5uAoICXmWs1sm284aX39d-kmkjwmxuGNtwC98IULI46CLXMu9Y3lvzVzfagkBf9ta7ffbVLc9mY9vKOLM2MP1QZ2BkmOeBk4KV0g6NQlWqayFxTXg_OFxwqfT-4P9sMbVqFVdgw2juiSqZtsSkt&amp;q_datetime_utc=2026-03-05T14%3A34%3A07&amp;ticket_price=7500&amp;quote_id=-4786989366497828829&amp;utid_state=1&amp;channel=iphone&amp;price_without_closed_user_group=15056&amp;tm_place_name=Malay&amp;deeplink_data=eyJmaWVsZHMiOnsic2lnbmF0dXJlIjoiM2U1MTFjYTdlM2ZlNzc2MDc4ZTA4Mjk1NGJjOWJmZDEifSwidXJsIjoiaHR0cHM6Ly93d3cuYWdvZGEuY29tL3BhcnRuZXJzL3BhcnRuZXJzZWFyY2guYXNweD9jaWQ9MTg0NjM4MyZoaWQ9MTYxNTY0JmN1cnJlbmN5PVBIUCZjaGVja2luPTIwMjYtMDMtMDUmY2hlY2tvdXQ9MjAyNi0wMy0wNiZOdW1iZXJvZkFkdWx0cz0xJk51bWJlcm9mQ2hpbGRyZW49MCZSb29tcz0xJm1jaWQ9MzAzOCZtYXN0ZXJSb29tSWQ9Mjg1NzgyOCZtcHQ9UWpodmFGWmhSM3AzWTFoMlYwUlZRVlEwVEdreWExazBibmtyY0dWTU1taFhLMEpOVURaR1FWVlliR2RCUTNOcFNFeDVZVVkwTDNsak5EZEdiV05FY1VoaksyRnVkRkEzV1dvclpBJlRvdGFsUHJpY2U9NzUwMC4zNiZUb3RhbFRheD04MDMuNjEmVG90YWxGZWU9MC4wMCZUb3RhbFN1cmNoYXJnZT0wJm1jdXI9UEhQIn0%3D&amp;utid=e5c40a77-0a2a-01c9-f553-e4939e0ebe54&amp;tm_stars=4&amp;client_id=skyscanner_app&amp;price_policy=2&amp;pre_redirect_id=921be60e-6595-f580-4934-803a7f67c9b8&amp;tm_city_code&amp;max_price=7500&amp;guests=1&amp;request_id=921be60e-6595-f580-4934-803a7f67c9b8&amp;tm_country_code=PH</t>
  </si>
  <si>
    <t>14.6193, 121.05844</t>
  </si>
  <si>
    <t>7-Stones, Bolabog Road Zone 5-A, Station 2, Balabag, Malay, Aklan, Western Visayas, 5608, Philippines</t>
  </si>
  <si>
    <t>Located on the coastline of Bulabog Beach, Boracay, 7Stones Boracay Suites features an outdoor swimming pool and a pool bar. Free WiFi is available in all areas. The resort is only a 5-minute walk to Boracay D'Mall and the main White Beach.</t>
  </si>
  <si>
    <t>Portovita Towers Apartment - 8Q</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</si>
  <si>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SUMyJ0Noa0k0LXphNHFibzBMWUlHZzB2Wnk4eE1XdHFObmhuYWpBNUVBRTgGQgkRLnzZwOUKbB5CCRHZT45VmSz7-0IJEUtyXMogB-xqSABaTTJLqgFIEAEqCSIFaG90ZWwoADIfEAEiGwbg-QvbwGHSlkzHECvTQAgsL-kwWIpS9YHnXjIYEAIiFGhvdGVsIGluIHBoaWxpcHBpbmVz&amp;ap=KigKEgnMVpI7ToEeQBFjVfxe0lRdQBISCZwWDMlVUzJAEbEqfi-DNGBAMAFIAQ&amp;ictx=111&amp;ved=0CB4QyvcEahgKEwiozpux3tuSAxUAAAAAHQAAAAAQrQg</t>
  </si>
  <si>
    <t>10.278568, 123.9919</t>
  </si>
  <si>
    <t>Alfhiem hotel, Maribago, Lapu-Lapu, Central Visayas, 6015, Philippines</t>
  </si>
  <si>
    <t>Cube9 Resort and Spa</t>
  </si>
  <si>
    <t>www.skyscanner.com.ph/hotel_deeplink/4.0/PH/en-US/PHP/h_xp/213870253/2026-03-05/2026-03-06/hotel/hotel/hotels?legacy_provider_id=1&amp;rooms=1&amp;closed_user_group=mobile&amp;hb_data=X3FEmvIXgyey2L8I3dzz8XsYW9jwBni0AWL95ScGMgDtxHmpu6R1BwadAAvsy100BzozDCfNK7ymP2o-B1lzaUBKdcmvEDRCctnN3IaPDmdWyvafDPsUiR-ZnvseLUqUqw-1ssYowIEWaLj0HYPKjaSBXI54rk2nYHnadHZxZUlI_fa8IJtnHFleCLrn4cKjzeVjhSFM57ZCsf5p0F-zyzfk5z_46N9AwURuk0Xx1AfhfmcHmXLMxoUOM-G8qynD54QA4g7095n8xfJvZqo-vdqztvU%3D&amp;q_datetime_utc=2026-03-05T14%3A34%3A09&amp;ticket_price=4750&amp;quote_id=2176270789505391847&amp;utid_state=1&amp;channel=iphone&amp;price_without_closed_user_group=7919&amp;tm_place_name=Cebu&amp;deeplink_data=eyJmaWVsZHMiOnsic2lnbmF0dXJlIjoiNjc1OTI4MGM0NGFkMmViYjE5OTkzNDMzMDJhNDU1YmIifSwidXJsIjoiaHR0cHM6Ly93d3cuZXhwZWRpYS5jb20ucGgvSG90ZWwtU2VhcmNoP3RwaWQ9NjgmbXBlPTE3NzI3MjAzNjEmZW5kRGF0ZT0yMDI2LTAzLTA2JmFkdWx0cz0xJmxvY2FsZT1lbl9VUyZjaGlkPTkyYjRmMWUyLTM4N2UtNDk3OC04MDhkLWFiMDRjZmJjN2Q2MCZlYXBpZD00NjIzMCZtY3RjPTMmc3RhcnREYXRlPTIwMjYtMDMtMDUmbXBkPUdCUCZtcG49MzIxOTY2NDQ4JmN1cnJlbmN5PUdCUCZyYXRlcGxhbmlkPTM4OTkzODQ5OSZtcG09MjQmbXBwPTEmbXBvPUVDJnNlbGVjdGVkPTkyNTA4NzIyJm1wYj0xMC45OCZtcHE9NTQuOTEmbXBhPTQ5LjkyIn0%3D&amp;utid=28dc72c4-ff77-3dc4-e83c-5a6dcc10a914&amp;tm_stars=4&amp;client_id=skyscanner_app&amp;price_policy=2&amp;pre_redirect_id=43961217-914d-2f13-42da-c2d6e7e40628&amp;tm_city_code=CEBP&amp;max_price=19800&amp;guests=1&amp;request_id=43961217-914d-2f13-42da-c2d6e7e40628&amp;tm_country_code=PH</t>
  </si>
  <si>
    <t>10.48454, 123.41962</t>
  </si>
  <si>
    <t>Located in Agus, a 5-minute walk from Hadsan Beach, Cube9 Resort &amp; Spa íë¸Œ9 ë¦¬ì¡°íŠ¸ &amp; ìŠ¤íŒŒ provides accommodations with a garden, free private parking, a terrace and a restaurant. Providing a bar, the property is located within 8.9 miles of SM City Cebu.</t>
  </si>
  <si>
    <t>BELLADAMA Hotel</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</si>
  <si>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SUMyJ0Noa0lwUFNpN29LM3VOQm5HZzB2Wnk4eE1YTTJhRjluZURZeEVBRTgGQgkRLnzZwOUKbB5CCRHZT45VmSz7-0IJEUtyXMogB-xqSABaTTJLqgFIEAEqCSIFaG90ZWwoADIfEAEiGwbg-QvbwGHSlkzHECvTQAgsL-kwWIpS9YHnXjIYEAIiFGhvdGVsIGluIHBoaWxpcHBpbmVz&amp;ap=KigKEgnMVpI7ToEeQBFjVfxe0lRdQBISCZwWDMlVUzJAEbEqfi-DNGBAMAFIAQ&amp;ictx=111&amp;ved=0CF0QyvcEahgKEwiozpux3tuSAxUAAAAAHQAAAAAQrQg</t>
  </si>
  <si>
    <t>13.986312, 121.949688</t>
  </si>
  <si>
    <t>Aqua fit, Broce Street, Barangay Ⅳ, San Carlos, Negros Occidental, Negros Island Region, 6127, Philippines</t>
  </si>
  <si>
    <t>Located in San Carlos, BELLADAMA HOTEL provides a restaurant. Featuring a garden, the 4-star hotel has air-conditioned rooms with free WiFi, each with a private bathroom. The property has room service and a 24-hour front desk for guests.</t>
  </si>
  <si>
    <t>RedDoorz Atimonan La Sefa Hotel and Resort</t>
  </si>
  <si>
    <t>www.skyscanner.com.ph/hotel_deeplink/4.0/PH/en-US/PHP/h_ct/212415675/2026-03-02/2026-03-03/hotel/hotel/hotels?legacy_provider_id=31&amp;rooms=1&amp;closed_user_group=general&amp;hb_data=Z59jFZTE1Fn3GNsHgu3ffQp84Curvv5CYFknyvEvCeAUZNJejqd4_FdHlezmW3qMLaXQcMDFwt2M6RfxyVI3LLE9O9zwaRhIGqdRC6_pkuKoqm0-21iFO6KybSqfyYVlalwFFTKPZk_l750xKlUpmNTsX2G7F0kDysGSqQNR8DvCjR_tf8B-hKQrMQuHZ9h6yUAjM22scUdTxEAMb0F20WrA2pJD0P684kD0RjyBNUwZRwfVUHEIUFtOTSrtyppAfQMdM5CaqnSqw74N2sGDBA5EqQJOn2s_ZiDNJtZhk4ZKdJWByRhLilnQweuL2TVvytOb1AwhnogOynZpH81YLEFw_9MrX6xVYqSrxZ8Lqv9xkMWMtAyDDSTPa_FtdBiuHaiU-KvnyaiMxJGeB7LyoBH297_1wDR7kCtpbwEp1g%3D%3D&amp;q_datetime_utc=2026-03-02T00%3A44%3A14&amp;ticket_price=1219&amp;quote_id=4352597721159269053&amp;utid_state=1&amp;channel=iphone&amp;price_without_closed_user_group=1824&amp;tm_place_name=Atimonan&amp;deeplink_data=eyJmaWVsZHMiOnsic2lnbmF0dXJlIjoiZDFlMTU2NDM5ZTVlMjBmNGI0NDBmYjI3Yzg0NDk5NDIifSwidXJsIjoiaHR0cHM6Ly9waC50cmlwLmNvbS9ob3RlbHMvcmVkaXJlY3Q%2FaG90ZWxpZD04MDM5NzcwNSZjaXR5PTMwNjA0OSZBbGxpYW5jZWlkPTEyNjA3JnNpZD04ODg4MzImY2hlY2tpbj0yMDI2LTAzLTAyJmNoZWNrb3V0PTIwMjYtMDMtMDMmc2hvcHBpbmdpZD1hZmExNzI2ODQ4N2M0Yjk4OTM0NzIxMzhhM2Y5MzlhOCZhZHVsdD0xJmNoaWxkcmVuPTAmYWdlcz0mbGFuZ3VhZ2U9ZW5waCZsb2NhbGU9ZW5fUEgmcm9vbWlkPTExMjcxNjI5MzEmc3dpZD0wJnBheT1QUCZmZ3Q9MSZpc19zcD1RMiZjcm49MSZjdXJyPVBIUCZ3a3A9MSZzdGFuZD1INHNJQUFBQUFBQUFfd0FPQWZILUNtd0tBaGdCRWdRSUFSQUFHbUFJczhpOG1RUVlBREFBT1BzUm1BR0ppNnNtcUFFQXVBRUJ3QUVBMFFITnpNek16RFdRUU9FQkFBQUFBQUFNazBEb0FZbnBzSjBCaUFJZ2lRUUFBQUFBQUFBQUFLQUVCcW9FREFqYUR4Rm1abVptWnVpQ1FLRUZtcG1abVJuWnBVQWFJR0ZtWVRFM01qWTRORGczWXpSaU9UZzVNelEzTWpFek9HRXpaamt6T1dFNElBUW8zYnFUelFaSUFWSUdPVFkxT0RVd1dod0tBMUJJVUJFUVdEbTB5SGEtUHhvRFVFaFFJUkJZT2JUSWRyNF9ZZ1ZsYmw5UVNHaTVGSEFCZUFDS0FRZElBWGdBeUFFQnFnRUhDZ013TVRJUUFmSUJJbUZtWVRFM01qWTRORGczWXpSaU9UZzVNelEzTWpFek9HRXpaamt6T1dFNFh6Q1NBZ0UwbWdJQUFBQUFfXzhCQUFEX183MVhKb2NPQVFBQSJ9&amp;utid=03a7548e-34cc-db9c-0a17-f1e16cd245eb&amp;tm_stars=1&amp;client_id=skyscanner_app&amp;redirect_delay=1000&amp;price_policy=2&amp;pre_redirect_id=9c725cbc-0b02-fde8-9080-8187bde4eec3&amp;tm_city_code&amp;max_price=2368&amp;guests=1&amp;request_id=9c725cbc-0b02-fde8-9080-8187bde4eec3&amp;tm_country_code=PH</t>
  </si>
  <si>
    <t>14.5569443963, 121.0294444276</t>
  </si>
  <si>
    <t>Cruzada Street, Urdaneta, District I, Makati, Southern Manila District, Metro Manila, 1225, Philippines</t>
  </si>
  <si>
    <t>Novo jeans</t>
  </si>
  <si>
    <t>Atimonan</t>
  </si>
  <si>
    <t>Quezon</t>
  </si>
  <si>
    <t>Makati Luxury Apartments by Alexander</t>
  </si>
  <si>
    <t>www.skyscanner.com.ph/hotel_deeplink/4.0/PH/en-US/PHP/h_h1/129259965/2026-03-02/2026-03-03/hotel/hotel/hotels?legacy_provider_id=927111&amp;rooms=1&amp;closed_user_group=mobile&amp;hb_data=sW8C7NltFSSvwaFu5JNE0JtgQBsxKgk-eYZIbf8WX2T-Y8D9CHGs9DFc8NrmyNG-80IvkALxBwbK01ehFSjlaHArKzAfXLe4oucP4rMYeeCDAvsdcgIO6Uq4hBXLfCBC1Vj0E7-lgAr9QoNhiUfN3hDkwJBfC7Ex2GL8t4Ewy_72Re4C407A5a6B2o4wLKi0Qb2PJN5VdUzs8LNS9Ff2aYdwqhoLWXAoQI76GCc9zK3e7LBcb8a55ebXZJNXMaZdDyLJrq7zIbd-c-XTy17KuhLZ0Hs%3D&amp;q_datetime_utc=2026-03-02T00%3A44%3A16&amp;ticket_price=14025&amp;quote_id=6260974619747610118&amp;utid_state=1&amp;channel=iphone&amp;price_without_closed_user_group=18700&amp;tm_place_name=Makati&amp;deeplink_data=eyJmaWVsZHMiOnsic2lnbmF0dXJlIjoiZGYzYjhkMGUwMjlhMDUwNjI0YzVmZWQzNTcwOWFhODEifSwidXJsIjoiaHR0cHM6Ly9waC5ob3RlbHMuY29tL0hvdGVsLVNlYXJjaD90cGlkPTMyMTQmbXBlPTE3NzI0MDk5ODAmZW5kRGF0ZT0yMDI2LTAzLTAzJmFkdWx0cz0xJmxvY2FsZT1lbl9QSCZjaGlkPWY1NWU0ZjY1LWVjYmEtNDkyYS04ZTNmLTBhZTBhYWYyYWI3YSZlYXBpZD00NCZtY3RjPTMmc3RhcnREYXRlPTIwMjYtMDMtMDImbXBkPVBIUCZtcG49MjAwODU3NzQxJmN1cnJlbmN5PVBIUCZyYXRlcGxhbmlkPTIwOTgyODAyNyZtcG09MjQmbXBwPTEmbXBvPUVDJnNlbGVjdGVkPTk2NDk0NzUmbXBiPTE1ODUuOTcmbXBxPTEyNDM5LjAzJm1wYT0xMjQzOS4wMyJ9&amp;utid=a22d58f0-a4de-c9e9-4cc7-6e3433e50f9e&amp;tm_stars=0&amp;client_id=skyscanner_app&amp;redirect_delay=1000&amp;price_policy=2&amp;pre_redirect_id=f8bea87e-17fc-065e-be6f-44d36f70311f&amp;tm_city_code&amp;max_price=23384&amp;guests=1&amp;request_id=f8bea87e-17fc-065e-be6f-44d36f70311f&amp;tm_country_code=PH</t>
  </si>
  <si>
    <t>11.95695, 121.927281</t>
  </si>
  <si>
    <t>Nigi Nigi Nu Noos Nu Nu Noos Sports Bar, Boracay Beachfront Path, Station 2, Manoc-Manoc, Malay, Aklan, Western Visayas, 5608, Philippines</t>
  </si>
  <si>
    <t>Standard Family Room</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</si>
  <si>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SUMyJkNoZ0lxN2JFNk5HM2t5d2FEUzluTHpFeGFqaDJaemx3YW5NUUFROAZCCREufNnA5QpsHkIJEdlPjlWZLPv7QgkRS3JcyiAH7GpIAFpNMkuqAUgQASoJIgVob3RlbCgAMh8QASIbBuD5C9vAYdKWTMcQK9NACCwv6TBYilL1gedeMhgQAiIUaG90ZWwgaW4gcGhpbGlwcGluZXM&amp;ap=KigKEgnMVpI7ToEeQBFjVfxe0lRdQBISCZwWDMlVUzJAEbEqfi-DNGBAMAFIAQ&amp;ictx=111&amp;ved=0CKgBEMr3BGoYChMIqM6bsd7bkgMVAAAAAB0AAAAAEK0I</t>
  </si>
  <si>
    <t>6.9028, 125.69835</t>
  </si>
  <si>
    <t>Cogon, Kaputian District, Samal, Davao del Norte, Davao Region, 8119, Philippines</t>
  </si>
  <si>
    <t>La Isla Bonita Talikud Island Beach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</si>
  <si>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SUMyJENoY0k0YS1hNFl6NHhvOFlHZ3N2Wnk4eGRHcG1aR051T1JBQjgGQgkRLnzZwOUKbB5CCRHZT45VmSz7-0IJEUtyXMogB-xqSABaTTJLqgFIEAEqCSIFaG90ZWwoADIfEAEiGwbg-QvbwGHSlkzHECvTQAgsL-kwWIpS9YHnXjIYEAIiFGhvdGVsIGluIHBoaWxpcHBpbmVz&amp;ap=KigKEgnMVpI7ToEeQBFjVfxe0lRdQBISCZwWDMlVUzJAEbEqfi-DNGBAMAFIAQ&amp;ictx=111&amp;ved=0CL0BEMr3BGoYChMIqM6bsd7bkgMVAAAAAB0AAAAAEK0I</t>
  </si>
  <si>
    <t>14.146993, 121.278613</t>
  </si>
  <si>
    <t>Maglinang</t>
  </si>
  <si>
    <t>The La Isla Bonita Talikud Island Beach Resort is an ideal spot for travelers wanting to discover the city. The La Isla Bonita Talikud Island Beach Resort offers a pleasant stay in Talikud for those traveling for business or leisure. The hotel is approximately 34km away from Francisco Bangoy International Airport. The nearest airport is Francisco Bangoy International Airport, approximately 34km away. The nearby area boasts an abundance of attractions including Lupa Surga, Whean Beach Resort and Camaonan Beach. When guests have some time on their hands they can make use of the onsite facilities.</t>
  </si>
  <si>
    <t>Villa Celine Laguna</t>
  </si>
  <si>
    <t>www.skyscanner.com.ph/hotel_deeplink/4.0/PH/en-US/PHP/h_fd/218566247/2026-03-05/2026-03-06/hotel/hotel/hotels?legacy_provider_id=927050&amp;rooms=1&amp;closed_user_group=general&amp;hb_data=tlzdMfyH60bhinka_4BAHu4Q3pX8D5EkRiiTopNUecYaM79BAYdAefpb7z98dxdES8DAkA-5OlzFgM9pZAwVCAEripb9HV855bUKSGNs1KbIU1l_2W0unjsdWEB2dzYq24EpB0JLHomwE4tTC-eJw0gLcFzn8WFwUD2FRLsywZAgArIfali93gqjY0R8YAROlXv9LwNjh5E5_6FuezQfVd3G1AvByHGVj17YLRUO8UWz5WVJgCrLCabrndaGyOS75iPBrt7Pvj6nRmN2Qhg2lWQOeSl2GgqQGTQTN2HMcdtmCAsrCDCOfsWzl976mQH972nr8T22mQg4iz7sW9hayl-JtUQdVRV-xtJCVJG9N_adgJvyMnXN472qd_7NTSP9FlkhVxDwpxGsS3BQCHHwIC_1b2lJhEE83xn3lEHsTxpWUg%3D%3D&amp;q_datetime_utc=2026-03-05T14%3A35%3A24&amp;ticket_price=12208&amp;quote_id=3921742505903204975&amp;utid_state=1&amp;channel=iphone&amp;price_without_closed_user_group=16727&amp;tm_place_name=Bay&amp;deeplink_data=eyJmaWVsZHMiOnsic2lnbmF0dXJlIjoiZTVkZDhjNmQ5MDE5Y2E0N2ZmNzcyNzRhNGRlMjY0N2QifSwidXJsIjoiaHR0cHM6Ly9kZWFscy52aW8uY29tP3NpZz00OGIwNTk0OWQ2NjU4MTgxYTkwMzJjNDQ3MzUyMzA3MjFlYTY3OWUzYTJmNDBjNTU4Y2JjZDU4MWYwYWZlYTkwMzEzOTMyMzIzNzM1MzkzMDMzMzgmc2lnLWlzcz1tZXRhJnR1cmw9aHR0cHMlM0ElMkYlMkZ2aW8uY29tJTJGSG90ZWwlMkZTZWFyY2glM0ZjaGVja0luJTNEMjAyNi0wMy0wNSUyNmNoZWNrT3V0JTNEMjAyNi0wMy0wNiUyNmN1cnJlbmN5JTNEUEhQJTI2ZXB2JTNETVM0eSUyNmVzZCUzREIyZzRDQlFiZ3hHZDg1MmNFYklzLWdpaDVBTzR2STVLdUtXMU9reHFPX1R1R2RRVl9oRE8xX2IwRTlMRkdRbkFYbll0cERQZ0gyTGFGU3lHUXhrbDdtcVFUY2RMRTlFUzFONjhOQ1E1bXR0QTlWVTdMbkszZkJidSUyNmZvcmNlQ3VycmVuY3lDaGFuZ2UlM0QxJTI2Zm9yY2VMYW5ndWFnZUNoYW5nZSUzRDElMjZob3RlbElkJTNEMTE2MDM3OTc3JTI2bGFiZWwlM0RzcmMlMjUzRHNreXNjYW5uZXIlMjUyNnVjb3VudHJ5JTI1M0RQSCUyNTI2dWRldmljZSUyNTNEbW9iaWxlJTI1MjZob3RlbCUyNTNEMTE2MDM3OTc3JTI1MjZkYXklMjUzRDUlMjUyNm1vbnRoJTI1M0QwMyUyNTI2eWVhciUyNTNEMjAyNiUyNTI2bG9zJTI1M0QxJTI1MjZvZmZlcmlkJTI1M0RvVmZkdWdoMVpneU0lMjUyNnByaWNlJTI1M0QxMjIwNy43OSUyNTI2Y3VycmVuY3klMjUzRFBIUCUyNTI2dXNlcmxhbmclMjUzRGVuJTI1MjZfdGglMjUzRDU5YzBmZjQzMTVkYzBkYjNkODk1NTI4YTZkNTkwMTgzNzYwNDllZGEzMGFlYWM5YyUyNTI2ZHRzJTI1M0QxNzcyNzIwMjI5JTI1MjZvbHV0JTI1M0QxNzcyNzIwMjI2JTI1MjZjYW5QYXlMYXRlciUyNTNEZmFsc2UlMjUyNnJlcXVlc3RVc2VyR3JvdXAlMjUzRCUyNTI2b2ZmZXJVc2VyR3JvdXAlMjUzRHB1YmxpYyUyNmxhbmclM0RlbiUyNm90aSUzRDZoLVUxQnJhMEdFJTI2cHJlZmVycmVkUmF0ZSUzRDEyMjA3Ljc5JTI2cHJvZmlsZSUzRHIyZDJtNzNrbjglMjZyb29tcyUzRDElMjZ1c2VyQ291bnRyeSUzRFBIJTI2dXRtX2NhbXBhaWduJTNEc2t5c2Nhbm5lciUyNnV0bV9tZWRpdW0lM0RjcGMlMjZ1dG1fc291cmNlJTNEc2t5c2Nhbm5lciJ9&amp;utid=0c32b55f-6a5b-1d52-5d52-1152b79107ae&amp;tm_stars=0&amp;client_id=skyscanner_app&amp;price_policy=2&amp;pre_redirect_id=82c6f7d6-3091-65e0-d2fb-31102a721839&amp;tm_city_code&amp;max_price=13519&amp;guests=1&amp;request_id=82c6f7d6-3091-65e0-d2fb-31102a721839&amp;tm_country_code=PH</t>
  </si>
  <si>
    <t>11.14846, 119.39832</t>
  </si>
  <si>
    <t>Villa Celine, R. de Guzman Street, Jubileeville, Masaya, Bay, Laguna, Calabarzon, 4033, Philippines</t>
  </si>
  <si>
    <t>Bay</t>
  </si>
  <si>
    <t>Villa Celine Laguna is located in Masaya, just 17 miles from Villa Escudero Museum and 25 miles from Pagsanjan Falls. This property offers a private pool, free Wifi, and free private parking.</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</si>
  <si>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SUMyKENob0k2cWZEMDczbDlweUJBUm9OTDJjdk1URm1ibk42WW1OM1p4QUI4BkIJES582cDlCmweQgkR2U-OVZks-_tCCRFLclzKIAfsakgAWk0yS6oBSBABKgkiBWhvdGVsKAAyHxABIhsG4PkL28Bh0pZMxxAr00AILC_pMFiKUvWB514yGBACIhRob3RlbCBpbiBwaGlsaXBwaW5lcw&amp;ap=KigKEgnMVpI7ToEeQBFjVfxe0lRdQBISCZwWDMlVUzJAEbEqfi-DNGBAMAFIAQ&amp;ictx=111&amp;ved=0CPEBEMr3BGoYChMIqM6bsd7bkgMVAAAAAB0AAAAAEK0I</t>
  </si>
  <si>
    <t>13.722566, 120.880401</t>
  </si>
  <si>
    <t>Rustique Rue, Mabini Circumferential Road, Bagalangit, Mabini, Batangas, Calabarzon, 4202, Philippines</t>
  </si>
  <si>
    <t>Rustique Rue Mabini - Hostel</t>
  </si>
  <si>
    <t>www.skyscanner.com.ph/hotel_deeplink/4.0/PH/en-US/PHP/h_fd/212994025/2026-03-05/2026-03-06/hotel/hotel/hotels?legacy_provider_id=927050&amp;rooms=1&amp;closed_user_group=general&amp;hb_data=5EHS1Y22G_XMA5RVdQ49P3h4nCeVSc_BaseHMgMxEwKVmsLbXRWcyQDiws6_tdazucei7kASJeBB2dM40hA2EFsToh-7WfChaSVW-m-q5lt7XZU-Pif56PHJzTjzJqIiT0SAuRmXCLva9slnHgCpabItFqHYKZ-JFZsq4HLejOfsysTwCzNlVyYOfggXJUsVJbEOXTy664J5rMJiTSwQufkuXRu8bpew2PmzxmmoH3WkGfMrQKdUs4FzIussUf3JyP1fhhR_Ccmw-w_06Dm4Rat7r-9XRf-t7xCZcD-23zZFzsw44qEIvnR2J5YBs3k1SkJMbrvAhUMZgcvV6hBRU7UXK_JJnuFQihKwU1tt235u2CEO3CyazOcdQ9Dj8tmO6JlL0TiII9L3qvS6s1xd7sEKwSdEx39dDcKj2jr5K0D_xw%3D%3D&amp;q_datetime_utc=2026-03-05T14%3A34%3A13&amp;ticket_price=655&amp;quote_id=3310997078240286681&amp;utid_state=1&amp;channel=iphone&amp;price_without_closed_user_group=1943&amp;tm_place_name=Mabini&amp;deeplink_data=eyJmaWVsZHMiOnsic2lnbmF0dXJlIjoiOWEzZWQ4MjUyM2I5ZmU5MDc2MWQxNWY4ZTIzMzcwZGMifSwidXJsIjoiaHR0cHM6Ly9kZWFscy52aW8uY29tP3NpZz0wOTA2MjkxZDM0NDBmMjE5MDkxNzNkNTc0ZWMwMjdkMzE0NTFlOWY0ZjczOWUwZDM4MzNmY2YwMDJlOThhMWUzMzgzMzMwMzUzOTM5MzQzMjM1JnNpZy1pc3M9bWV0YSZ0dXJsPWh0dHBzJTNBJTJGJTJGdmlvLmNvbSUyRkhvdGVsJTJGU2VhcmNoJTNGY2hlY2tJbiUzRDIwMjYtMDMtMDUlMjZjaGVja091dCUzRDIwMjYtMDMtMDYlMjZjdXJyZW5jeSUzRFBIUCUyNmVwdiUzRE1TNHklMjZlc2QlM0RaUXpMWjlOQXlKSFlsM1ZHTlUtM3dFNmxKNF94MGk4V0xMdWtLdi1FT0RYZGw0UElCTi1uMWRDLUliTHprbUNCaHotTWVlSnFkRXZsNE5aU0tFZV8yaDFWVy1VekVHWVhaT1kxSkhfdURHejFBSnRLJTI2Zm9yY2VDdXJyZW5jeUNoYW5nZSUzRDElMjZmb3JjZUxhbmd1YWdlQ2hhbmdlJTNEMSUyNmhvdGVsSWQlM0QyNjY4OTI1NSUyNmxhYmVsJTNEc3JjJTI1M0Rza3lzY2FubmVyJTI1MjZ1Y291bnRyeSUyNTNEUEglMjUyNnVkZXZpY2UlMjUzRG1vYmlsZSUyNTI2aG90ZWwlMjUzRDI2Njg5MjU1JTI1MjZkYXklMjUzRDUlMjUyNm1vbnRoJTI1M0QwMyUyNTI2eWVhciUyNTNEMjAyNiUyNTI2bG9zJTI1M0QxJTI1MjZvZmZlcmlkJTI1M0RvQ1JiTExoeTU5MGMlMjUyNnByaWNlJTI1M0Q2NTUuMjAlMjUyNmN1cnJlbmN5JTI1M0RQSFAlMjUyNnVzZXJsYW5nJTI1M0RlbiUyNTI2X3RoJTI1M0Q2ZWY3MDRkMmU2N2NmOGI5YjhlNDNkOTIyN2ZhMTFmMDIzNWRmYzJmOTZhZjBjMTIlMjUyNmR0cyUyNTNEMTc3MjcyMTI1MiUyNTI2b2x1dCUyNTNEMTc3MjcyMTI1MiUyNTI2Y2FuUGF5TGF0ZXIlMjUzRGZhbHNlJTI1MjZyZXF1ZXN0VXNlckdyb3VwJTI1M0QlMjUyNm9mZmVyVXNlckdyb3VwJTI1M0RwdWJsaWMlMjZsYW5nJTNEZW4lMjZvdGklM0R6MG9tR0dySmFiayUyNnByZWZlcnJlZFJhdGUlM0Q2NTUuMjAlMjZwcm9maWxlJTNEcjJkMm03M2tuOCUyNnJvb21zJTNEMSUyNnVzZXJDb3VudHJ5JTNEUEglMjZ1dG1fY2FtcGFpZ24lM0Rza3lzY2FubmVyJTI2dXRtX21lZGl1bSUzRGNwYyUyNnV0bV9zb3VyY2UlM0Rza3lzY2FubmVyIn0%3D&amp;utid=5331612e-704e-78f6-9786-e48d1bed10b6&amp;tm_stars=0&amp;client_id=skyscanner_app&amp;price_policy=2&amp;pre_redirect_id=527d199a-c648-130a-dc3a-6ab02ed8eb21&amp;tm_city_code&amp;max_price=655&amp;guests=1&amp;request_id=527d199a-c648-130a-dc3a-6ab02ed8eb21&amp;tm_country_code=PH</t>
  </si>
  <si>
    <t>16.18946, 120.00606</t>
  </si>
  <si>
    <t>Rustique Rue provides flawless service and all the necessary facilities for visitors.Stay connected with your associates, as complimentary Wi-Fi is available during your entire visit. When arriving by car, take advantage of the hostel's convenient on-site parking facilities. Whether you're here for an extended stay or simply require fresh garments, the hostel ensures your cherished travel attire remains spotless and accessible with the convenience of laundry service located on the premises. How about kicking off each day of your getaway with a delicious cup of coffee? At the hostel, relish in the invigorating taste of a freshly brewed, excellent coffee.Various excellent meal offerings at hostel ensure that enticing and easily accessible options are constantly available. Throughout the day, engage in the entertaining activities available at Rustique Rue.Make sure to discover the readily available beach at hostel.Unwind effortlessly each day by exploring the massage, conveniently situated within the hostel.</t>
  </si>
  <si>
    <t>www.skyscanner.com.ph/hotel_deeplink/4.0/PH/en-US/PHP/h_ad/213656974/2026-03-05/2026-03-06/hotel/hotel/hotels?legacy_provider_id=22&amp;rooms=1&amp;closed_user_group=general&amp;hb_data=tOduh2B1oD_qKHjcf_ef8xwE_dU-ByL6jCsUG105JKRV6ueU7L_A826-9qHCErVJEBqnmeeXAvcsnI3FFSpEMk7AkWcAWDZ8fjUwR0kMZ183yAlAgVM_NMvjpjJm8POpCnGBlW9OXf2j_pOyx9PtcVqA5H9SzY6y4_zQNA5Fhgm8ZChxzMK4ZSf2UBMLN7Ytu9x09__IeXEymliWxSnYdUl9HeV2tejLWGCimyJIvYuQDqgfPhhXGdjHSt31APlhR1ZcRqjxVpVzBEd8OelZQ8rDFLc7KrVzHDup7BO0dgsRTRtsbmJ3oCafJPPFsR2KyLjFN1OxeAcwH4_lLVGSWVJNYPwe3wQsY08Ai4gVVqZKtDb8mOFWEcp-JPa85NGt8oqo6OzUxySUcup7Q_E6KN2Y-lwaXbUlklIRX1BPkLZb&amp;q_datetime_utc=2026-03-05T14%3A34%3A12&amp;ticket_price=2540&amp;quote_id=-5956943903127593094&amp;utid_state=1&amp;channel=iphone&amp;price_without_closed_user_group=3026&amp;tm_place_name=Alaminos&amp;deeplink_data=eyJmaWVsZHMiOnsic2lnbmF0dXJlIjoiNDU2ZDY2MDdmNWNmMjIwZTQ1MDhmYTI5Y2U0MzA1NzQifSwidXJsIjoiaHR0cHM6Ly93d3cuYWdvZGEuY29tL3BhcnRuZXJzL3BhcnRuZXJzZWFyY2guYXNweD9jaWQ9MTg0NjM4MyZoaWQ9NjQ1NjMyNTgmY3VycmVuY3k9UEhQJmNoZWNraW49MjAyNi0wMy0wNSZjaGVja291dD0yMDI2LTAzLTA2Jk51bWJlcm9mQWR1bHRzPTEmTnVtYmVyb2ZDaGlsZHJlbj0wJlJvb21zPTEmbWNpZD0zMDM4Jm1hc3RlclJvb21JZD02MTU0Mjc2MzkmbXB0PVRFNXFhRUZRVjJaVU9EZDNRVE00Y0VSSllXbHJTRUUyVWxVeWJISldZbXdyTml0S1IyUjBORFV5WkhNMFRYaEZWMU4wVURkSGFteHlZVnByUW1WTFIwSkpSbXA2TDBwQlVqUmpTSFYzUFQwJlRvdGFsUHJpY2U9MjU0MC4xNiZUb3RhbFRheD0yNzIuMTYmVG90YWxGZWU9MC4wMCZUb3RhbFN1cmNoYXJnZT0wJm1jdXI9UEhQIn0%3D&amp;utid=b09e2089-be74-f5fc-75be-660e718b39f9&amp;tm_stars=0&amp;client_id=skyscanner_app&amp;price_policy=2&amp;pre_redirect_id=28c46786-689a-cf78-d8e9-270fdfa46297&amp;tm_city_code&amp;max_price=3629&amp;guests=1&amp;request_id=28c46786-689a-cf78-d8e9-270fdfa46297&amp;tm_country_code=PH</t>
  </si>
  <si>
    <t>9.57891, 123.81478</t>
  </si>
  <si>
    <t>www.skyscanner.com.ph/hotel_deeplink/4.0/PH/en-US/PHP/h_fd/218767401/2026-03-05/2026-03-06/hotel/hotel/hotels?legacy_provider_id=927050&amp;rooms=1&amp;hb_data=liV-bTiB0jp-sivTv-ujhSJNaFrIt_O1shnNrGTifs-BkGcWK4SxeAzBSjOKWAxZ58kd7rlGsn56gWojfOqT9qv4wmk0lb-wG18hbrG4_2zcaaGCidBSaowm3kWo6CQ14TEAj5fQLJLLQhVV2FK7guK9CaYloGGE-7_X_UCRaKDKow-ZObP0_vuNMj9DAnhfGeGzcRtkpSQ2ll4e5EIt_ccvDVLLvJE2gLFiErHLhmcvGD8YdFGIujkXNLrrWByJhUnLpZFmQ3UvjmC0CTRCUqVgRulxhStVPfEy43MfyMtMKb2Sf-4i-d8ohvOE4lyOmPunSrXX_xZtaY7YuiLfhLsntzksdAh3MVKByVfGJT2duOdDiso2ul_vuj62fCMsNSTU0RohmCvkPFGLD4SLr7WcBSTOPGdjKU0IYlCKDHRkpg%3D%3D&amp;q_datetime_utc=2026-03-05T14%3A34%3A14&amp;ticket_price=5940&amp;quote_id=1680176293713411133&amp;utid_state=1&amp;channel=iphone&amp;tm_place_name=Dauis&amp;deeplink_data=eyJmaWVsZHMiOnsic2lnbmF0dXJlIjoiZDIxMzMyNGJjOWJkMzkxZjQ5MjFmODY4NDBlOWYwYzUifSwidXJsIjoiaHR0cHM6Ly9kZWFscy52aW8uY29tP3NpZz1lOTcxY2ZhMmJhYjBiYmZiYTZhNzdiYjk1ZmU5OTQ4MjAxMDEyZTYxZGZjNTYwZjgzNDBmZTg5ZjIxZGQ0NDFlMzEzNDMwMzEzNDM5MzMzMDM4Mzcmc2lnLWlzcz1tZXRhJnR1cmw9aHR0cHMlM0ElMkYlMkZ2aW8uY29tJTJGSG90ZWwlMkZTZWFyY2glM0ZjaGVja0luJTNEMjAyNi0wMy0wNSUyNmNoZWNrT3V0JTNEMjAyNi0wMy0wNiUyNmN1cnJlbmN5JTNEUEhQJTI2ZXB2JTNETVM0eSUyNmVzZCUzRDl0U3RWd0swa05Dc09ublZTT2I2TVFPRF9vY183QlZwcWgzZ05BWUxXeThFM0lISWVnZXE4aGZHeDlfSkk5NV9jeFpBUTBBM2NNRlViYlExRDVGM2ZFRlRzQXNDTHZ3VXZEZ3h3bERVbHJIZ3VqanVzUSUyNTNEJTI1M0QlMjZmb3JjZUN1cnJlbmN5Q2hhbmdlJTNEMSUyNmZvcmNlTGFuZ3VhZ2VDaGFuZ2UlM0QxJTI2aG90ZWxJZCUzRDExNzkwNDU4NSUyNmxhYmVsJTNEc3JjJTI1M0Rza3lzY2FubmVyJTI1MjZ1Y291bnRyeSUyNTNEUEglMjUyNnVkZXZpY2UlMjUzRG1vYmlsZSUyNTI2aG90ZWwlMjUzRDExNzkwNDU4NSUyNTI2ZGF5JTI1M0Q1JTI1MjZtb250aCUyNTNEMDMlMjUyNnllYXIlMjUzRDIwMjYlMjUyNmxvcyUyNTNEMSUyNTI2b2ZmZXJpZCUyNTNEb25sTEQwYnJOb2M4JTI1MjZwcmljZSUyNTNENTk0MC4wMCUyNTI2Y3VycmVuY3klMjUzRFBIUCUyNTI2dXNlcmxhbmclMjUzRGVuJTI1MjZfdGglMjUzRDJlYWY4NGFjMzhkOWM4YzgxZjg3NjQyNzVjNGUxNDVkMGQzYmI5Y2E5Yzg3YmQ3ZiUyNTI2ZHRzJTI1M0QxNzcyNzIwMzkwJTI1MjZvbHV0JTI1M0QxNzcyNzIwMzkwJTI1MjZjYW5QYXlMYXRlciUyNTNEZmFsc2UlMjUyNnJlcXVlc3RVc2VyR3JvdXAlMjUzRCUyNTI2b2ZmZXJVc2VyR3JvdXAlMjUzRHB1YmxpYyUyNmxhbmclM0RlbiUyNm90aSUzRGE0azc3ZElUR1lNJTI2cHJlZmVycmVkUmF0ZSUzRDU5NDAuMDAlMjZwcm9maWxlJTNEcjJkMm03M2tuOCUyNnJvb21zJTNEMSUyNnVzZXJDb3VudHJ5JTNEUEglMjZ1dG1fY2FtcGFpZ24lM0Rza3lzY2FubmVyJTI2dXRtX21lZGl1bSUzRGNwYyUyNnV0bV9zb3VyY2UlM0Rza3lzY2FubmVyIn0%3D&amp;utid=99afcc1e-d97c-5455-e619-97a6d2047b39&amp;tm_stars=3&amp;client_id=skyscanner_app&amp;price_policy=2&amp;pre_redirect_id=a6a71c9f-7653-d259-d31f-ba49dc2b4a72&amp;tm_city_code&amp;max_price=5940&amp;guests=1&amp;request_id=a6a71c9f-7653-d259-d31f-ba49dc2b4a72&amp;tm_country_code=PH</t>
  </si>
  <si>
    <t>11.970835, 121.918266</t>
  </si>
  <si>
    <t>Fridays Boracay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</si>
  <si>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SUMyJ0Noa0l2WURndHZPS21Qd0NHZzB2Wnk4eE1XSjRZelZxY0dOd0VBRTgGQgkRLnzZwOUKbB5CCRHZT45VmSz7-0IJEUtyXMogB-xqSABaTTJLqgFIEAEqCSIFaG90ZWwoADIfEAEiGwbg-QvbwGHSlkzHECvTQAgsL-kwWIpS9YHnXjIYEAIiFGhvdGVsIGluIHBoaWxpcHBpbmVz&amp;ap=KigKEgnMVpI7ToEeQBFjVfxe0lRdQBISCZwWDMlVUzJAEbEqfi-DNGBAMAFIAQ&amp;ictx=111&amp;ved=0CNQCEMr3BGoYChMIqM6bsd7bkgMVAAAAAB0AAAAAEK0I</t>
  </si>
  <si>
    <t>12.40983, 121.98997</t>
  </si>
  <si>
    <t>Tablas Circumferential Road, Poctoy, Dapawan, Torrel, Odiongan, Romblon, Mimaropa, 5505, Philippines</t>
  </si>
  <si>
    <t>Harbour Chateau</t>
  </si>
  <si>
    <t>www.skyscanner.com.ph/hotel_deeplink/4.0/PH/en-US/PHP/h_bc/219962024/2026-03-02/2026-03-03/hotel/hotel/hotels?legacy_provider_id=13&amp;rooms=1&amp;closed_user_group=apps&amp;hb_data=zM_BNoa3UrWVjXtOUeenBmtVgfZImfvwR42OJP-u7I__myI-FBmmv0CpvLNzqFgJhbigWpy6yx9XXZKlHfrxqi7-JHgB8xEdN0DcIjpgWFxDW6YvxpYqGFVwXlwFLkTITGHBtepcKNAj9ThpEjR5cHWGOJGIGBbSsgnuaoIpu8-CAn2N0a-PtDt2ltrLXa0sItg1cnqEpJpJv04r0uTec5gPcdxSnrBkXO3L7GzL8cHLaYNLiKPEgBHbS4KpyRBQDcLXvLdi-3y9q9uW9bgRTIDIazh1KbDXXJf4OIP7ZHcPVmXS3WYJKg6beE97Zz3inpi2rXrOfqKRAyXgGnp8eN4tGGD8k8QLp5G-O25cP5HeROepe4eFK7lpZi2-yMJWngIdvHUv-zmHUx5GfTEggcFfD68wvrrJOkBTfgYPUzdQlmmqCNw%3D&amp;q_datetime_utc=2026-03-02T00%3A44%3A25&amp;ticket_price=1518&amp;quote_id=4025713270183386159&amp;utid_state=1&amp;channel=iphone&amp;price_without_closed_user_group=1849&amp;tm_place_name=Romblon&amp;deeplink_data=eyJmaWVsZHMiOnsic2lnbmF0dXJlIjoiMDFkODYyZWRhYWUyZTA2NzM2NWUyZmE4MjQ4ZDExNjIiLCJibG9ja19pZCI6IjEyMTczMzIyMDRfMzkzOTAxNTQzXzJfMV8wIn19&amp;utid=69f4ae0e-64c8-5b4b-61c7-581ca099d0ea&amp;tm_stars=0&amp;client_id=skyscanner_app&amp;redirect_delay=1000&amp;price_policy=2&amp;pre_redirect_id=4d376bec-8ec0-5f59-2981-107e56d1c73d&amp;tm_city_code&amp;max_price=2277&amp;guests=1&amp;request_id=4d376bec-8ec0-5f59-2981-107e56d1c73d&amp;tm_country_code=PH</t>
  </si>
  <si>
    <t>11.18127, 119.39092</t>
  </si>
  <si>
    <t>Infinite Square Center</t>
  </si>
  <si>
    <t>The Beach House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</si>
  <si>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SUMyJ0Noa0lfZmVfcWNyaTJfbnlBUm9NTDJjdk1YQjRkMmhqZUdwMEVBRTgGQgkRLnzZwOUKbB5CCRHZT45VmSz7-0IJEUtyXMogB-xqSABaTTJLqgFIEAEqCSIFaG90ZWwoADIfEAEiGwbg-QvbwGHSlkzHECvTQAgsL-kwWIpS9YHnXjIYEAIiFGhvdGVsIGluIHBoaWxpcHBpbmVz&amp;ap=KigKEgnMVpI7ToEeQBFjVfxe0lRdQBISCZwWDMlVUzJAEbEqfi-DNGBAMAFIAQ&amp;ictx=111&amp;ved=0CIgDEMr3BGoYChMIqM6bsd7bkgMVAAAAAB0AAAAAEK0I</t>
  </si>
  <si>
    <t>14.5559, 121.01107</t>
  </si>
  <si>
    <t>Washington Street, Kayamanan A, Pio del Pilar, District I, Makati, Southern Manila District, Metro Manila, 1230, Philippines</t>
  </si>
  <si>
    <t>Washington Transient Capsule Room</t>
  </si>
  <si>
    <t>www.skyscanner.com.ph/hotel_deeplink/4.0/PH/en-US/PHP/h_bc/216390221/2026-03-02/2026-03-03/hotel/hotel/hotels?legacy_provider_id=13&amp;rooms=1&amp;closed_user_group=apps&amp;hb_data=5weKBLB2h-WtVyW5aVbQ_njzxp-bnKhxzye8wOIIJdX_92gE-dnH3aJVM2uMKSCyR0xYxFN47rI9a77v8zhsS-ukYSFd_8J4Eyg3EVO33XObqoZxnh_H4d2Epyqb8E5uCik4_nhPDlKT7zbmKk3wiXrlQU9j-9givilbrHD46hoLMfNy6apbLFUj6SkkFgKhREH8F65BS2uxEt9bdoFELq_lhWiRFBslDcXIZiEBPrs2j0h_Iz8rpUuStSlJd4m12QlLtlbE1g7J9DN0hgUTw62v02ZsDYf6WHEQjj_nH13K7-12Pjfkk_n5N-_0C6Ewp70qbidwGtlXffA45KK78Dm0HjUfKi1U2M2ub7mUOff_KVgZ8F8ft2TMm_Va5uM4ljZTzcJhMu8HANlxXoaSP7km_07PktQ5HCfHmhOZJdXhtNTV&amp;q_datetime_utc=2026-03-02T00%3A45%3A16&amp;ticket_price=634&amp;quote_id=4471224861202880542&amp;utid_state=1&amp;channel=iphone&amp;price_without_closed_user_group=771&amp;tm_place_name=Makati&amp;deeplink_data=eyJmaWVsZHMiOnsic2lnbmF0dXJlIjoiMjAzMWI0ZmQ2ZTU0Zjg1ZTcwOGZlOTRiZTEzYzU4MGEiLCJibG9ja19pZCI6IjEwMjQyNTE5MDJfMzc1NjQyNzI1XzFfMF8wIn19&amp;utid=9ce9e09a-894f-7611-5cfc-9505af7d5432&amp;tm_stars=0&amp;client_id=skyscanner_app&amp;redirect_delay=1000&amp;price_policy=2&amp;pre_redirect_id=81494d22-6452-567d-b1ab-0537ec165260&amp;tm_city_code&amp;max_price=634&amp;guests=1&amp;request_id=81494d22-6452-567d-b1ab-0537ec165260&amp;tm_country_code=PH</t>
  </si>
  <si>
    <t>13.18309, 123.75335</t>
  </si>
  <si>
    <t>Shell Inn, Bicol 630, Arimbay, San Joaquin, Legazpi, Albay, Bicol Region, 4500, Philippines</t>
  </si>
  <si>
    <t>parking, wifi, non-smoking, internet_access, 24-hour_front_desk_service</t>
  </si>
  <si>
    <t>RedDoorz @ Arimbay Legazpi City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</si>
  <si>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SUMyKENob0ktLXZzZ2RHdXN0R0RBUm9OTDJjdk1URmtaak5vWTJKdFpCQUI4BkIJES582cDlCmweQgkR2U-OVZks-_tCCRFLclzKIAfsakgAWk0yS6oBSBABKgkiBWhvdGVsKAAyHxABIhsG4PkL28Bh0pZMxxAr00AILC_pMFiKUvWB514yGBACIhRob3RlbCBpbiBwaGlsaXBwaW5lcw&amp;ap=KigKEgnMVpI7ToEeQBFjVfxe0lRdQBISCZwWDMlVUzJAEbEqfi-DNGBAMAFIAQ&amp;ictx=111&amp;ved=0CLkDEMr3BGoYChMIqM6bsd7bkgMVAAAAAB0AAAAAEK0I</t>
  </si>
  <si>
    <t>10.31124, 124.00661</t>
  </si>
  <si>
    <t>1521 Hotel, Manuel L. Quezon National Highway, Mactan, Lapu-Lapu, Central Visayas, 6015, Philippines</t>
  </si>
  <si>
    <t>SM City</t>
  </si>
  <si>
    <t>Legaspi Port</t>
  </si>
  <si>
    <t>1521 Hotel &amp; Spa</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</si>
  <si>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SUMyKENob1E2OEszN3ZPN3NPQ2dBUm9OTDJjdk1URjViakk0WW5SdE5oQUM4BkIJES582cDlCmweQgkR2U-OVZks-_tCCRFLclzKIAfsakgAWk0yS6oBSBABKgkiBWhvdGVsKAAyHxABIhsG4PkL28Bh0pZMxxAr00AILC_pMFiKUvWB514yGBACIhRob3RlbCBpbiBwaGlsaXBwaW5lcw&amp;ap=KigKEgnMVpI7ToEeQBFjVfxe0lRdQBISCZwWDMlVUzJAEbEqfi-DNGBAMAFIAQ&amp;ictx=111&amp;ved=0CM8DEMr3BGoYChMIqM6bsd7bkgMVAAAAAB0AAAAAEK0I</t>
  </si>
  <si>
    <t>14.07929, 120.84533</t>
  </si>
  <si>
    <t>Located in Lapu-Lapu, 1521 Hotel &amp; Spa is within a 15-minute drive of Cebu Yacht Club and SM City Cebu. This luxury hotel is 9.9 mi (15.9 km) from Cebu Business Park and 9.9 mi (16 km) from Colon Street.
Relax at the full-service spa, where you can enjoy massages. After dipping into one of the 2 outdoor swimming pools, you can spend some time at the private beach. Additional amenities at this hotel include complimentary wireless internet access, concierge services, and a banquet hall. The complimentary beach shuttle makes getting to the surf and sand a breeze.
Grab a bite to eat at Joey's Table, one of the hotel's many dining establishments, which include 3 restaurants and a coffee shop/cafe. Quench your thirst with your favorite drink at the bar/lounge. Continental breakfasts are available daily from 6:00 AM to 10:00 AM for a fee.
Featured amenities include a 24-hour front desk, a safe deposit box at the front desk, and an elevator. Free valet parking is available onsite.
Make yourself at home in one of the 53 air-conditioned rooms featuring minibars and Smart televisions. Complimentary wired and wireless internet access keeps you connected, and digital programming provides entertainment. Private bathrooms with showers feature rainfall showerheads and complimentary toiletries. Conveniences include safes and electric kettles, as well as phones with free local calls.</t>
  </si>
  <si>
    <t>Abagatan ti Manila</t>
  </si>
  <si>
    <t>www.skyscanner.com.ph/hotel_deeplink/4.0/PH/en-US/PHP/h_ad/140145981/2026-03-02/2026-03-03/hotel/hotel/hotels?legacy_provider_id=22&amp;rooms=1&amp;closed_user_group=apps&amp;hb_data=fTlMq8xzbCk5qQzNwFGdmFWYueyj9HMxINvDJwDly_Rdkx0rNGFP_jWSZbMlXXdRK5-Al4X6EFl8bX5iCB-kCoes-d5n4U3TDlouN95bPfZF7JtIURoca7Yi3uUBX56aLLk6W3ruvCTfClnvY6v0nECIkuuZ9Y8Gr3vWWzjw1864k3BZ1eoCD-JMjgmwimk7j2J8-M3HBxilDLVQXxHEDX9_Qj3BQAsGvbzyc6vDgUs1RcseUmDkDnhDwBkpeXxP9fnp_QaoFAzUk_HMZhCy8LLIROKDREKxX2DhltDngUq8yBL2sJJrpC284GWh2xTa1hukxLA-2K0igSxKcQbLnR3QckEL9xior_4tyI_0h6RdUXGLSyp7qSCaxLWNzUhzQlyGu6cVQy268HeUtvIKNAKVjnmq9VJoxe_mTErEuGVS&amp;q_datetime_utc=2026-03-02T00%3A44%3A35&amp;ticket_price=5314&amp;quote_id=6042839362342151361&amp;utid_state=1&amp;channel=iphone&amp;price_without_closed_user_group=6370&amp;tm_place_name=Alfonso&amp;deeplink_data=eyJmaWVsZHMiOnsic2lnbmF0dXJlIjoiYjYwZTc3YWQ3ZmE1NDgzYWJlNmEwNmU3ZDY3ZWIzZTYifSwidXJsIjoiaHR0cHM6Ly93d3cuYWdvZGEuY29tL3BhcnRuZXJzL3BhcnRuZXJzZWFyY2guYXNweD9jaWQ9MTg0NjM4MyZoaWQ9MTU2MDAyMiZjdXJyZW5jeT1QSFAmY2hlY2tpbj0yMDI2LTAzLTAyJmNoZWNrb3V0PTIwMjYtMDMtMDMmTnVtYmVyb2ZBZHVsdHM9MSZOdW1iZXJvZkNoaWxkcmVuPTAmUm9vbXM9MSZtY2lkPTMwMzgmbWFzdGVyUm9vbUlkPTczNzY4NjE1MyZtcHQ9WWtWaWVEWjVLM1ZHVXpoUGNYaHBUWGhzVTJwM1pITkJjMGs0TVZNck5rSnphWFJKVG5wS1pqSjVRakkzWWtkb2VTdGhTRVkyY3paNmJ5OVRVMHhZVjBSNk0yWXdkbVJYZFZwRFVrcFJQVDAmVG90YWxQcmljZT01MzEzLjYwJlRvdGFsVGF4PTU2MS42MCZUb3RhbEZlZT00MzIuMDAmVG90YWxTdXJjaGFyZ2U9MCZtY3VyPVBIUCJ9&amp;utid=05bb85ba-a71e-3776-8101-0b3fe204cf91&amp;tm_stars=3&amp;client_id=skyscanner_app&amp;redirect_delay=1000&amp;price_policy=2&amp;pre_redirect_id=cf529127-f5f7-9908-fa54-d1d426939fba&amp;tm_city_code&amp;max_price=5314&amp;guests=1&amp;request_id=cf529127-f5f7-9908-fa54-d1d426939fba&amp;tm_country_code=PH</t>
  </si>
  <si>
    <t>10.306799, 124.012748</t>
  </si>
  <si>
    <t>Abagan Ti Manila, The Secret Garden, Amuyong, Alfonso, Cavite, Calabarzon, 4123, Philippines</t>
  </si>
  <si>
    <t>Nestled within lush greenery, Abagatan ti Manila offers peaceful accommodations in Alfonso, approximately 8.1 mi from Tagaytay. It features an outdoor swimming pool, a landscaped garden, a restaurant and meeting/banquet facilities.</t>
  </si>
  <si>
    <t>Villa Tigula</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</si>
  <si>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UUMyJkNoZ0k0ZFdrbzVXMTg5UkJHZ3d2Wnk4eGNIcHpjak15TVcwUUFROAZCCREufNnA5QpsHkIJEdlPjlWZLPv7QgkRS3JcyiAH7GpIAFpNMkuqAUgQASoJIgVob3RlbCgAMh8QASIbBuD5C9vAYdKWTMcQK9NACCwv6TBYilL1gedeMhgQAiIUaG90ZWwgaW4gcGhpbGlwcGluZXM&amp;ap=KigKEgnMVpI7ToEeQBFjVfxe0lRdQBISCZwWDMlVUzJAEbEqfi-DNGBAMAFIAQ&amp;ictx=111&amp;ved=0CAQQyvcEahgKEwiozpux3tuSAxUAAAAAHQAAAAAQ0Qg</t>
  </si>
  <si>
    <t>14.176302, 121.214466</t>
  </si>
  <si>
    <t>Angasil Barangay Road, Dapdap, Mactan, Lapu-Lapu, Central Visayas, 6015, Philippines</t>
  </si>
  <si>
    <t>Experience an abundance of unparalleled facilities and features at Villa Tigula.Maintain seamless communication using the complimentary Wi-Fi at serviced apartment.For visitors traveling by automobile, complimentary parking is available. Reception assistance is offered at the serviced apartment featuring luggage storage. Obtaining passes for the town's top entertainments becomes effortless with serviced apartment's tours. For extended visits or whenever required, the laundry service ensures your preferred travel garments remain fresh and accessible. During leisurely days and evenings, on-site amenities such as daily housekeeping enable you to fully enjoy your accommodation. Kindly note that smoking is prohibited in the serviced apartment to ensure fresher air for all visitors. For visitors wishing to smoke, designated smoking zones can be found. At Villa Tigula, every guestroom is provided with convenient amenities and fittings to ensure a comfortable stay.Elevate your experience at serviced apartment with the knowledge that certain rooms are equipped with air conditioning, ensuring a more pleasant stay for you. A few accommodations within Villa Tigula offer unique design elements such as a balcony or terrace. Certain rooms boast in-room amusement features such as television and cable TV, offering guests an enjoyable stay.In select rooms within the serviced apartment, a refrigerator and mini bar is available to cater to your requirements when desired. Essential restroom facilities are equally significant, and at the serviced apartment, some visitor bathrooms offer toiletries to enhance your experience. During your stay at serviced apartment, an array of engaging activities and amenities guarantees a delightful experience.Conclude your holiday experience perfectly by visiting sauna before you depart.Be sure to drop by the pool at serviced apartment at least once during your stay.</t>
  </si>
  <si>
    <t>Tierra de Lago</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</si>
  <si>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UUMyJ0Noa0k3TUwwMmNDZ3dQMzFBUm9NTDJjdk1YQjZjakoyWHpscUVBRTgGQgkRLnzZwOUKbB5CCRHZT45VmSz7-0IJEUtyXMogB-xqSABaTTJLqgFIEAEqCSIFaG90ZWwoADIfEAEiGwbg-QvbwGHSlkzHECvTQAgsL-kwWIpS9YHnXjIYEAIiFGhvdGVsIGluIHBoaWxpcHBpbmVz&amp;ap=KigKEgnMVpI7ToEeQBFjVfxe0lRdQBISCZwWDMlVUzJAEbEqfi-DNGBAMAFIAQ&amp;ictx=111&amp;ved=0CBoQyvcEahgKEwiozpux3tuSAxUAAAAAHQAAAAAQ0Qg</t>
  </si>
  <si>
    <t>14.359566, 120.791604</t>
  </si>
  <si>
    <t>Tierra de Lago, Swan Lake, Lakewood, Lalakay, Los Baños, Laguna, Calabarzon, 4030, Philippines</t>
  </si>
  <si>
    <t>Location
Want to save money while travelling? Itâ€™s easy! Hotel Â«Tierra de LagoÂ» is located in Los Banos. This hotel is located in walking distance from the city center.At the hotel
Free Wi-Fi is available on the territory. Ask for more information when checking in. If you travel by car, thereâ€™s a free parking zone. You will find these entertainment amenities on the premises: a picnic area.</t>
  </si>
  <si>
    <t>Tanza Oasis Hotel and Resort</t>
  </si>
  <si>
    <t>www.skyscanner.com.ph/hotel_deeplink/4.0/PH/en-US/PHP/h_h1/130395789/2026-03-02/2026-03-03/hotel/hotel/hotels?legacy_provider_id=927111&amp;rooms=1&amp;closed_user_group=mobile&amp;hb_data=9Vw3dm6X9Vc-6NdvDOPuUboav2LNx0yoWEw4iZ7bA_roaBCfgzM69MOhM-3l3O4tzPXED9-9aOiVQbJ4OmdopacnPuC2B3QiwY8e7yn2tJlw207nj99sgHcr8egY2hRmRi_Scsx5qUK_IVJlQj4obmtjzO47TtqksQBkG4qMtNisv4jtdiV3gLBN33szmIsbQc5LRYANZn5kZPvHdWO1FII1QH74PxyNuDysiO4KqhEEqHF3mxev4RVrebv2XwyQTYffX7s-l3u8tNNQTuN_9qyRZVA%3D&amp;q_datetime_utc=2026-03-02T00%3A44%3A37&amp;ticket_price=4488&amp;quote_id=5725417086517481020&amp;utid_state=1&amp;channel=iphone&amp;price_without_closed_user_group=5280&amp;tm_place_name=Tanza&amp;deeplink_data=eyJmaWVsZHMiOnsic2lnbmF0dXJlIjoiN2ZlZTMzZjk3MGJjMzRmODJlMTA4MDQ4YmQwNTNhNDUifSwidXJsIjoiaHR0cHM6Ly9waC5ob3RlbHMuY29tL0hvdGVsLVNlYXJjaD90cGlkPTMyMTQmbXBlPTE3NzI0MTEzMzUmZW5kRGF0ZT0yMDI2LTAzLTAzJmFkdWx0cz0xJmxvY2FsZT1lbl9QSCZjaGlkPTlkMzMwMTJkLTYzNTctNGMyMi05ZWUxLWRkZGIzNTY4N2JkZSZlYXBpZD00NCZtY3RjPTMmc3RhcnREYXRlPTIwMjYtMDMtMDImbXBkPVBIUCZtcG49MjAxODc3ODkwJmN1cnJlbmN5PVBIUCZyYXRlcGxhbmlkPTI5MDAwMTIzMSZtcG09MjQmbXBwPTEmbXBvPUVDJnNlbGVjdGVkPTE3NzQwNDE0Jm1wYj00ODAuODYmbXBxPTQwMDcuMTUmbXBhPTQwMDcuMTUifQ%3D%3D&amp;utid=19d5558d-19f0-3dbf-9177-ffa55f7e7491&amp;tm_stars=3&amp;client_id=skyscanner_app&amp;redirect_delay=1000&amp;price_policy=2&amp;pre_redirect_id=517cc68e-043a-c184-c7cc-2d96497017c5&amp;tm_city_code&amp;max_price=4489&amp;guests=1&amp;request_id=517cc68e-043a-c184-c7cc-2d96497017c5&amp;tm_country_code=PH</t>
  </si>
  <si>
    <t>14.54845, 121.05961</t>
  </si>
  <si>
    <t>Capipisa Road, Capipisa, Tanza, Cavite, Calabarzon, 4110, Philippines</t>
  </si>
  <si>
    <t>Tanza</t>
  </si>
  <si>
    <t>With a stay at Tanza Oasis Hotel and Resort in Tanza, you'll be 18 mi (29 km) from Manila Bay and 21.1 mi (33.9 km) from SM Mall of Asia. This beach hotel is 22.1 mi (35.6 km) from Newport World Resorts and 23.6 mi (37.9 km) from Ayala Center.
Be sure to enjoy recreational amenities including an outdoor pool and karaoke. This hotel also features complimentary wireless internet access, concierge services, and gift shops/newsstands.
For lunch or dinner, stop by Sagobe Cafe, a restaurant that specializes in Asian cuisine. Dining is also available at the coffee shop/cafe, and 24-hour room service is provided. Wrap up your day with a drink at the poolside bar. Buffet breakfasts are available daily from 6 AM to 10 AM for a fee.
Featured amenities include a business center, a 24-hour front desk, and luggage storage. Event facilities at this hotel consist of a conference center and meeting rooms. A roundtrip airport shuttle is provided for a surcharge (available 24 hours), and free self parking is available onsite.
Make yourself at home in one of the 122 air-conditioned rooms featuring refrigerators and LCD televisions. Complimentary wireless internet access keeps you connected, and cable programming is available for your entertainment. Bathrooms have complimentary toiletries and hair dryers. Conveniences include safes and desks, as well as phones with free local calls.</t>
  </si>
  <si>
    <t>Mirasol Budget Rooms</t>
  </si>
  <si>
    <t>www.skyscanner.com.ph/hotel_deeplink/4.0/PH/en-US/PHP/h_ad/216791898/2026-03-02/2026-03-03/hotel/hotel/hotels?legacy_provider_id=22&amp;rooms=1&amp;hb_data=yXxCKCNMm08NG6hv-m5FhYBHGHIx5mp7JaXc3yQthmYtOLPx9P_TmjgxgSPjJEsq6ufDN146kG9FbiimaIiYlxHQo3vvpWdeonn1qRBVzyPc066XJJlWf2fy9D_HVqEm0CZ--Pj0_-Cw9oQjmRE2dfyap5gxb2r70bBzX6t0wDN1YN6P80CtZ8tq_5cgAyzXOVUoziJHhTT03sofrmFB5RQiQ-VJdkb4O1nXdbXG2MuQo5CNHrDK0ltA4MwLQ9W7Ttk9VqlmVOd0auEW2WmFGlp1H4eTq7l8MYO68_pPMiXGiXo1nHblRtU24tsUE-fXZ2TeWij-fVkgyyCyjTQoYtfbo-wjqp9ZcWGwq8RtindSQn_Xs1Ne53XBXXmXGk-RhIO4PG7LO91Ox46FF2KITPqLMsKuaWxBI_aAmem16qur&amp;q_datetime_utc=2026-03-02T00%3A44%3A37&amp;ticket_price=418&amp;quote_id=8840252036806662281&amp;utid_state=1&amp;channel=iphone&amp;tm_place_name=Makati&amp;deeplink_data=eyJmaWVsZHMiOnsic2lnbmF0dXJlIjoiNmU3ZTI0ZDg5NmUwNTUzOWMxYTJhODkyM2YzMjMwNDUifSwidXJsIjoiaHR0cHM6Ly93d3cuYWdvZGEuY29tL3BhcnRuZXJzL3BhcnRuZXJzZWFyY2guYXNweD9jaWQ9MTg0NjM4MyZoaWQ9NDYyMTcyMTUmY3VycmVuY3k9UEhQJmNoZWNraW49MjAyNi0wMy0wMiZjaGVja291dD0yMDI2LTAzLTAzJk51bWJlcm9mQWR1bHRzPTEmTnVtYmVyb2ZDaGlsZHJlbj0wJlJvb21zPTEmbWNpZD0zMDM4Jm1hc3RlclJvb21JZD03OTE1NDczNDgmbXB0PVRrSXlSRkV6VW0xSlRUZExiVUZ1Y0RWdU5tcDVka0pSWTIxQlFraGxRMG93VmtZcmVsbHZiamRvVVZoaU5uZGlTekF4VW5NeVEyMXROM0ZNTUc5V1owUm9WRTVqY1RWM2MwNWpaekpuUFQwJlRvdGFsUHJpY2U9NDE3LjcyJlRvdGFsVGF4PTQ0Ljc2JlRvdGFsRmVlPTAuMDAmVG90YWxTdXJjaGFyZ2U9MCZtY3VyPVBIUCJ9&amp;utid=57f67d0c-9cd2-071d-a532-3e620de5d029&amp;tm_stars=0&amp;client_id=skyscanner_app&amp;redirect_delay=1000&amp;price_policy=2&amp;pre_redirect_id=6fe35ee6-56ad-0e4b-4e48-113aeb5d6232&amp;tm_city_code&amp;max_price=696&amp;guests=1&amp;request_id=6fe35ee6-56ad-0e4b-4e48-113aeb5d6232&amp;tm_country_code=PH</t>
  </si>
  <si>
    <t>9.18214, 123.46361</t>
  </si>
  <si>
    <t>Tambisan, San Juan, Siquijor, Negros Island Region, Philippines</t>
  </si>
  <si>
    <t>air_conditioning, 24-hour_front_desk_service, safe_deposit_box, security, fireplace</t>
  </si>
  <si>
    <t>Becano Restobar and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</si>
  <si>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UUMyJ0Noa0lxNHVZa192VDJwaERHZzB2Wnk4eE1YY3lOamhvWDNvekVBRTgGQgkRLnzZwOUKbB5CCRHZT45VmSz7-0IJEUtyXMogB-xqSABaTTJLqgFIEAEqCSIFaG90ZWwoADIfEAEiGwbg-QvbwGHSlkzHECvTQAgsL-kwWIpS9YHnXjIYEAIiFGhvdGVsIGluIHBoaWxpcHBpbmVz&amp;ap=KigKEgnMVpI7ToEeQBFjVfxe0lRdQBISCZwWDMlVUzJAEbEqfi-DNGBAMAFIAQ&amp;ictx=111&amp;ved=0CHEQyvcEahgKEwiozpux3tuSAxUAAAAAHQAAAAAQ0Qg</t>
  </si>
  <si>
    <t>14.562, 121.0092</t>
  </si>
  <si>
    <t>Featuring pool views, Becano Restobar and Resort in Siquijor features accommodations, an open-air bath, free bikes, a garden, and a bar. There's a private entrance at the bed and breakfast for the convenience of those who stay.</t>
  </si>
  <si>
    <t>Cheese Hostel Manila</t>
  </si>
  <si>
    <t>www.skyscanner.com.ph/hotel_deeplink/4.0/PH/en-US/PHP/h_ad/220193267/2026-03-02/2026-03-03/hotel/hotel/hotels?legacy_provider_id=22&amp;rooms=1&amp;closed_user_group=general&amp;hb_data=4i767ixtoCgHx4Gcb5h9p-hXiQOlRncjSEGKtuHO88y2GvlSg7Uf76ORCb5AdUoD-bmjdNfr4_RTROpmIKQsfLwZk7o-b5SpK3TQ_Hj2GLVogBqLjWZhq-4qdBg93Ancp90Bz65fV7KUcTSXVnUVVLYAghxnrMx3VCo1RBmswrLpLzXA4IK7QArj3B-1tKW_3i-ER6w4SmCojDjPhxlam0iPbHMbdrVDtRJK4Ln2PSQ9oUVR28RN5Pl7Qc86lz4n624PQWKtRfvGTj2vKJ_pW58_KEyMfdzMQRJ3HqE6HjBwJ4xH7cQf0QQD9NiSVB32ZCwFE6XZviOHecf4veP3UrF3IR8E8FnpjoI7j19n4-Xl3gxFgGljnVYgiYEhF1UcjqKPdG5BPLJ9LG-IUP8OkF6KweDVyf6g7lE8YNgUrql1&amp;q_datetime_utc=2026-03-02T00%3A44%3A39&amp;ticket_price=437&amp;quote_id=-1094598775753999105&amp;utid_state=1&amp;channel=iphone&amp;price_without_closed_user_group=501&amp;tm_place_name=Makati&amp;deeplink_data=eyJmaWVsZHMiOnsic2lnbmF0dXJlIjoiYjYyZDFmMjkxMDkxZDQ0MmUxYmIxZjA0MDMzMGUxMmMifSwidXJsIjoiaHR0cHM6Ly93d3cuYWdvZGEuY29tL3BhcnRuZXJzL3BhcnRuZXJzZWFyY2guYXNweD9jaWQ9MTg0NjM4MyZoaWQ9NTkxMDY2OTEmY3VycmVuY3k9UEhQJmNoZWNraW49MjAyNi0wMy0wMiZjaGVja291dD0yMDI2LTAzLTAzJk51bWJlcm9mQWR1bHRzPTEmTnVtYmVyb2ZDaGlsZHJlbj0wJlJvb21zPTEmbWNpZD0zMDM4Jm1hc3RlclJvb21JZD04OTAyOTY2MzEmbXB0PU9EQlNja3hxT1M5V2VsRTJVREF4YjBsSlp6SjVTRzB5Ums4eVFsaHJUSE5NV0VadFMyNXdPRlExT0d4TVoxTjBhbVphTnpkYVFYbDBRMDlFY1dWNWJIZzNVbUV6YVhaMWJsaGpkRTEzUFQwJlRvdGFsUHJpY2U9NDM2LjgwJlRvdGFsVGF4PTQ2LjgwJlRvdGFsRmVlPTAuMDAmVG90YWxTdXJjaGFyZ2U9MCZtY3VyPVBIUCJ9&amp;utid=6eddfc92-fdc9-4e0f-111f-d967991a3b5f&amp;tm_stars=0&amp;client_id=skyscanner_app&amp;redirect_delay=1000&amp;price_policy=2&amp;pre_redirect_id=08fed0cc-5c4a-a973-6e78-fd6e6225dead&amp;tm_city_code&amp;max_price=437&amp;guests=1&amp;request_id=08fed0cc-5c4a-a973-6e78-fd6e6225dead&amp;tm_country_code=PH</t>
  </si>
  <si>
    <t>14.603368, 120.97266</t>
  </si>
  <si>
    <t>Dela Chambre Hotel, Meisic Street, Divisoria, Binondo, Third District, Manila, Capital District, Metro Manila, 1006, Philippines</t>
  </si>
  <si>
    <t>wifi, air_conditioning, non-smoking, internet_access, 24-hour_front_desk_service, smoking_areas, entertainment_rooms, room_service, garden, express_check-in, express_check-out, restaurant, bar, lounge, games_room, luggage_storage, tours, photocopier, fax, concierge, grill, nightclub</t>
  </si>
  <si>
    <t>Dela Chambre Hotel</t>
  </si>
  <si>
    <t>www.skyscanner.com.ph/hotel_deeplink/4.0/PH/en-US/PHP/h_ad/118053145/2026-03-05/2026-03-06/hotel/hotel/hotels?legacy_provider_id=22&amp;rooms=1&amp;hb_data=KhA_kcgCTQeCkUiaRNlXZh0ybiABLiRWQx_SDoaXLwvOMFpGLuEjYyg36Pu9deCdwx3E8irFPxxTF25aHzetW6Ox82ff1Av3MnwlshXJCrxYenD7aclEWb4fwFT2FNhZrellGkXy-3UgGuem2Z_AMV1ly7QlvMad6hEY9Tj2b5CDmyAupWxLZpMtamUW_-c4iaiYK9G92Q1fZjLI2wmTZQ3sS82VF9WuvcSa6vw_VgmdGvpN6ulEzgYquREKDmdwYlXhumMxcc2MGT44uy7qo2J6_quYMtQsWhC_YvRSA0CDK17j308xw4MaKaRGpPZlLKpOnlqVCCsz72bovzcxaAe-wpbh4B3vqPTPrcXSZAtO3fcTPMl-g9dXOpvlmXs7T2ZnBUWvg3ay-ykYK3KwMIuC-xoYSThUGtMsvF02Qy-O&amp;q_datetime_utc=2026-03-05T14%3A35%3A26&amp;ticket_price=1724&amp;quote_id=-4076441493298689487&amp;utid_state=1&amp;channel=iphone&amp;tm_place_name=Manila&amp;deeplink_data=eyJmaWVsZHMiOnsic2lnbmF0dXJlIjoiMzJmNzEwZGFjNWU0YzZlMGI5MGMxZGY2MDZiNDQ0NDkifSwidXJsIjoiaHR0cHM6Ly93d3cuYWdvZGEuY29tL3BhcnRuZXJzL3BhcnRuZXJzZWFyY2guYXNweD9jaWQ9MTg0NjM4MyZoaWQ9MTQzODE0NzcmY3VycmVuY3k9UEhQJmNoZWNraW49MjAyNi0wMy0wNSZjaGVja291dD0yMDI2LTAzLTA2Jk51bWJlcm9mQWR1bHRzPTEmTnVtYmVyb2ZDaGlsZHJlbj0wJlJvb21zPTEmbWNpZD0yODE4OCZtYXN0ZXJSb29tSWQ9OTYyNDUwMDkzJm1wdD1la0pVZEdaR1lrODViMHBVUlhobmRUQkNSV1ZvUmpWRVpXeDBUWEZtWW1kM1FuQk1lWHBTU1RoS05rTkVRV2RGTW1KQlMxRjJhV051ZFhwWkswOTBWR3RHVkhNd0swcEZaVEEwWWpkM1BUMCZUb3RhbFByaWNlPTE3MjMuNzEmVG90YWxUYXg9MjIzLjM5JlRvdGFsRmVlPTEyMS4zNSZUb3RhbFN1cmNoYXJnZT0wJm1jdXI9UEhQIn0%3D&amp;utid=a0571994-5027-e4d5-5298-4310e973dc48&amp;tm_stars=3&amp;client_id=skyscanner_app&amp;price_policy=2&amp;pre_redirect_id=72958ee6-03c4-2351-43b4-f6985dee4878&amp;tm_city_code=MNLP&amp;max_price=6885&amp;guests=1&amp;request_id=72958ee6-03c4-2351-43b4-f6985dee4878&amp;tm_country_code=PH</t>
  </si>
  <si>
    <t>9.20877, 123.524431</t>
  </si>
  <si>
    <t>wifi, elevator, air_conditioning, non-smoking, internet_access, 24-hour_front_desk_service, smoking_areas, massage, currency_exchange, chapel, multilingual_staff, room_service, restaurant, safe_deposit_box, meeting_facilities, banquet_service, shuttle_service, luggage_storage, photocopier, accessible, fax, concierge, hairdryer</t>
  </si>
  <si>
    <t>Located in the heart of Binondo, Dela Chambre Hotel is conveniently within a 2-minute walk to Lucky Chinatown Mall and 168 Shopping Mall. Operating a 24-hour front desk, it provides a free Wi-Fi access throughout the property.
Elegantly furnished, air-conditioned rooms are fitted with tiled flooring, a wardrobe, a flat-screen cable TV and seating area. An electric kettle is also provided. The private bathroom comes equipped with a hairdryer, hot/cold shower and free toiletries.
Conveniences at Dela Chambre Hotel include luggage storage, currency exchange and laundry/dry cleaning services. Guests can also enjoy the karaoke facilities available, while shuttle services can be arranged at extra charges.
The hotel houses a restaurant at the ground level serving local delicacies and a variety of beverages. Food and drinks can also be ordered and served in the privacy of guestsâ€™ rooms.
Dela Chambre Hotel is just a 4-minute walk to Chinatown. Binondo Church is within a 5-minute walk away.</t>
  </si>
  <si>
    <t>ThorntonÃƒÆ’Ã†â€™Ãƒâ€šÃ‚Â¢ÃƒÆ’Ã‚Â¢ÃƒÂ¢Ã¢â€šÂ¬Ã…Â¡Ãƒâ€šÃ‚Â¬ÃƒÆ’Ã‚Â¢ÃƒÂ¢Ã¢â€šÂ¬Ã…Â¾Ãƒâ€šÃ‚Â¢s Sea View Cafe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</si>
  <si>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UUMyJ0Noa0k5dFdEaS03WWxiQTVHZzB2Wnk4eE1XMXhjWEIyYm5wdEVBRTgGQgkRLnzZwOUKbB5CCRHZT45VmSz7-0IJEUtyXMogB-xqSABaTTJLqgFIEAEqCSIFaG90ZWwoADIfEAEiGwbg-QvbwGHSlkzHECvTQAgsL-kwWIpS9YHnXjIYEAIiFGhvdGVsIGluIHBoaWxpcHBpbmVz&amp;ap=KigKEgnMVpI7ToEeQBFjVfxe0lRdQBISCZwWDMlVUzJAEbEqfi-DNGBAMAFIAQ&amp;ictx=111&amp;ved=0CL4BEMr3BGoYChMIqM6bsd7bkgMVAAAAAB0AAAAAENEI</t>
  </si>
  <si>
    <t>14.183313, 121.510188</t>
  </si>
  <si>
    <t>Luisiana Travelers Inn, Rizal Street, Zone II, San Isidro, Luisiana, Laguna, Calabarzon, 4032, Philippines</t>
  </si>
  <si>
    <t>Reddoorz Plus Near Municipality of Luisiana Laguna</t>
  </si>
  <si>
    <t>www.skyscanner.com.ph/hotel_deeplink/4.0/PH/en-US/PHP/h_ct/216411672/2026-03-05/2026-03-06/hotel/hotel/hotels?legacy_provider_id=31&amp;rooms=1&amp;closed_user_group=general&amp;hb_data=okKlaO0qgvbvfkiNtkrc7avH8PRBap67jd_yac_DdAd0b7jAXxW6GweyySFRtvLZCh9Ol8Nd1YiPfjBPh83x8siSEFSS09y48IvhHH9J5HKF8vIqws8OQMl6z-mDhrx3KrR1SvhdUZHrZVJNj_pDB56DG8dh8PoeolXYko4wmXREpTwSqsbGckFKazCefxBRqGYKflTU2OadolZIqbG3CKHxc9-EsnRY5kuWsOb7Cefbx0eKOjVsXT2JZc9kYvFVLSfkWTnb0HeixGYmmhl2fUqqX2loTHkyUHhOesrAh021IoMAypzXpH8MmxiANjgSkZSlAjr9DfQP_9LuXK6TtxVnE0LeW0O2FKQZiiQXWjlJyiNw8QUYhPzXwlHljQ8G6-zvAwUHBSyFqUA27qu0ElupgSQ5OQO1uUTDFvlmLw%3D%3D&amp;q_datetime_utc=2026-03-05T14%3A34%3A19&amp;ticket_price=775&amp;quote_id=7628215668379224440&amp;utid_state=1&amp;channel=iphone&amp;price_without_closed_user_group=1115&amp;tm_place_name=Luisiana&amp;deeplink_data=eyJmaWVsZHMiOnsic2lnbmF0dXJlIjoiNmM1MDM1ZTIxZDI4ZTU2NDAwMmIzMWRkZjQ0NWFmOGQifSwidXJsIjoiaHR0cHM6Ly9waC50cmlwLmNvbS9ob3RlbHMvcmVkaXJlY3Q%2FaG90ZWxpZD02NzIwOTAwNiZjaXR5PTMwNjk1OCZBbGxpYW5jZWlkPTEyNjA3JnNpZD04ODg4MzImY2hlY2tpbj0yMDI2LTAzLTA1JmNoZWNrb3V0PTIwMjYtMDMtMDYmc2hvcHBpbmdpZD0wM2I2ZTdmYWE3NTU0NTE1OTc2YjI4YzM5OGNiODBjMiZhZHVsdD0xJmNoaWxkcmVuPTAmYWdlcz0mbGFuZ3VhZ2U9ZW5waCZsb2NhbGU9ZW5fUEgmcm9vbWlkPTk4NzU1MTQxMCZzd2lkPTAmcGF5PVBQJmZndD0xJmlzX3NwPVEyJmNybj0xJmN1cnI9UEhQJndrcD0xJnN0YW5kPUg0c0lBQUFBQUFBQV93QUhBZmotQ213S0FoZ0JFZ1FJQVJBQUdtQUlzcTN6MWdNWUFEQUFPUHNSbUFHdWpvWWdxQUVBdUFFQ3dBRUEwUUgyS0Z5UHdwMkVRT0VCUFFyWG8zQTVpRURvQVlQSTBJOEJpQUlnaVFRQUFBQUFBQUFBQUtBRUJxb0VEQWphRHhFcFhJX0M5VGgxUUtFRkZLNUg0WHAtbGtBYUlEQXpZalpsTjJaaFlUYzFOVFExTVRVNU56WmlNamhqTXprNFkySTRNR015SUFRbzJhZW16UVpJQVZJR1kyTTNZVEF5V2h3S0ExQklVQkZIQTNnTEpDaS1QeG9EVUVoUUlVY0RlQXNrS0w0X1lnVmxibDlRU0dpOEZIQUJlQUNLQVFkSUFYZ0F5QUVCcWdFQThnRWlNRE5pTm1VM1ptRmhOelUxTkRVeE5UazNObUl5T0dNek9UaGpZamd3WXpKZk1KSUNBVFNhQWdBQUFBRF9fd0VBQVBfXzR5TnM2Z2NCQUFBIn0%3D&amp;utid=6f898db6-0ab1-9cec-c025-7853de5d1e98&amp;tm_stars=1&amp;client_id=skyscanner_app&amp;price_policy=2&amp;pre_redirect_id=8ee7ef1e-d29e-af08-5e9b-9235e2faf016&amp;tm_city_code&amp;max_price=775&amp;guests=1&amp;request_id=8ee7ef1e-d29e-af08-5e9b-9235e2faf016&amp;tm_country_code=PH</t>
  </si>
  <si>
    <t>12.06412, 124.600357</t>
  </si>
  <si>
    <t>Luisiana</t>
  </si>
  <si>
    <t>non-smoking, television, shower</t>
  </si>
  <si>
    <t>Experience an abundance of unparalleled facilities and features at RedDoorz Plus near Municipality of Luisiana Laguna. Maintain seamless communication using the complimentary Wi-Fi at hotel. During leisurely days and evenings, on-site amenities such as daily housekeeping enable you to fully enjoy your accommodation.Kindly note that smoking is prohibited in the hotel to ensure fresher air for all visitors.At RedDoorz Plus near Municipality of Luisiana Laguna, every guestroom is provided with convenient amenities and fittings to ensure a comfortable stay. Elevate your experience at hotel with the knowledge that certain rooms are equipped with linen service, ensuring a more pleasant stay for you.Certain rooms offer in-room amusement features such as the television for your enjoyment.In select rooms at the hotel, bottled water is available for those moments when it seems necessary. Essential restroom facilities are equally significant, and at the hotel, some visitor bathrooms offer toiletries to enhance your experience.</t>
  </si>
  <si>
    <t>www.skyscanner.com.ph/hotel_deeplink/4.0/PH/en-US/PHP/h_ad/216894345/2026-03-05/2026-03-06/hotel/hotel/hotels?legacy_provider_id=22&amp;rooms=1&amp;closed_user_group=general&amp;hb_data=TuGO9nSnXL-irl_7IO29TiPqnCGFeLxyGKzqScPlaWRIMkUNdZkwKw-Xtld07omiN2Z_NUE8W0lZeb3sXdopY3UfflSDDFViwzb-gCN9ayO_B1AmRYYGkVKEQhimd3tb1xj2FJKSlJPbNnDQJX5rMW8_KM_u-2KTNey3jpLdx65oI5j6gg5XK9V2dbVethBk37FJCiKV9mHueKbwCGrSaHZdjgbDfW-M8JF8pKWpoK6xzLFnadEWiVT8hGTzec2IlLmrngkjZWOwV_EiIR7qQpxbojzrxiASVbLjoWSvA5jrWIjtoYAdHyWIO8s5e21zJhbnEx5OjKWfeZ6e2Cb6wbeUeJTR0DqoBAlHyBWAN0GkJn5YZy9Q69G6PCewGbkVdtFc5Ii-ObN6h0ujTXm9DiF_I5Xdhg4A1GJ_RNK4UCTh&amp;q_datetime_utc=2026-03-05T14%3A34%3A18&amp;ticket_price=1492&amp;quote_id=7907613918015565519&amp;utid_state=1&amp;channel=iphone&amp;price_without_closed_user_group=2083&amp;tm_place_name=Calbayog&amp;deeplink_data=eyJmaWVsZHMiOnsic2lnbmF0dXJlIjoiYzNjZTFhZTZjMWQzOWRhMTY5MTEyOWYzMjc4MDVjZjIifSwidXJsIjoiaHR0cHM6Ly93d3cuYWdvZGEuY29tL3BhcnRuZXJzL3BhcnRuZXJzZWFyY2guYXNweD9jaWQ9MTg0NjM4MyZoaWQ9NDY1NTcyNzAmY3VycmVuY3k9UEhQJmNoZWNraW49MjAyNi0wMy0wNSZjaGVja291dD0yMDI2LTAzLTA2Jk51bWJlcm9mQWR1bHRzPTEmTnVtYmVyb2ZDaGlsZHJlbj0wJlJvb21zPTEmbWNpZD0zMzImbWFzdGVyUm9vbUlkPTc0MjMwNzQ1NCZtcHQ9VWxoTWRESnNabkJwY2xCMGJtTXZVamhMWVVSVU5rY3lUVXBFZEZOUFNWaENlVmcxYjIwMldXVkRNVU5RWTNwMWFuWjNXbXhoYldaVWIxcHpUWFUwVVVVdmFqbEdSbWh1VFhkR2F6Tm5QVDAmVG90YWxQcmljZT0xNDkxLjY1JlRvdGFsVGF4PTE3Mi4xNyZUb3RhbEZlZT0xMjYuMTYmVG90YWxTdXJjaGFyZ2U9MCZtY3VyPVBIUCJ9&amp;utid=2bfa581d-43f1-aaa5-bf56-c49de65e693d&amp;tm_stars=4&amp;client_id=skyscanner_app&amp;price_policy=2&amp;pre_redirect_id=1ebc5a01-f1da-4d6b-02ed-aea9aece4208&amp;tm_city_code=CYPP&amp;max_price=5400&amp;guests=1&amp;request_id=1ebc5a01-f1da-4d6b-02ed-aea9aece4208&amp;tm_country_code=PH</t>
  </si>
  <si>
    <t>14.6868, 120.9854</t>
  </si>
  <si>
    <t>Queensland Hotel</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</si>
  <si>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UUMyJ0Noa0lxT1M3OF9HTnlfdzhHZzB2Wnk4eE1YTmZlbUo1Wm1ad0VBRTgGQgkRLnzZwOUKbB5CCRHZT45VmSz7-0IJEUtyXMogB-xqSABaTTJLqgFIEAEqCSIFaG90ZWwoADIfEAEiGwbg-QvbwGHSlkzHECvTQAgsL-kwWIpS9YHnXjIYEAIiFGhvdGVsIGluIHBoaWxpcHBpbmVz&amp;ap=KigKEgnMVpI7ToEeQBFjVfxe0lRdQBISCZwWDMlVUzJAEbEqfi-DNGBAMAFIAQ&amp;ictx=111&amp;ved=0CIcCEMr3BGoYChMIqM6bsd7bkgMVAAAAAB0AAAAAENEI</t>
  </si>
  <si>
    <t>11.18009, 119.38925</t>
  </si>
  <si>
    <t>S Resort El Nido</t>
  </si>
  <si>
    <t>www.skyscanner.com.ph/hotel_deeplink/4.0/PH/en-US/PHP/h_fd/203712314/2026-03-02/2026-03-03/hotel/hotel/hotels?legacy_provider_id=927050&amp;rooms=1&amp;hb_data=plDF6vFF4dkKBrXBGzIzvuSW1uH12daMleFql1mbyaBydtsUozdghC0_tNntYRBdqg7kO2Yr0qftdsNNLXQteYQCJU7UjNDdsikzgp6PwclHIjUSrWrnqn4t4wXFGnbaonNJmQCjorrlvLfQAMVcyPvnJikbMnx1rvDNfl35cJ35_NwIiWcIW0BhAYTCQ1LPQCq-2c7cMXvPUFda1_FLFgmf6fh2ynYZ9RxcTuo24UubcifxHYGmTYHXOCeus1b4ZJ-JB7Sk31UM4AuSLnB5rhbi-8S1s5oVXHakmhXcMOoShvJkqtHLbCQ305A_y0cShLLR2TmH0NPLxLiOF_eB0brOESoLbvzOIldMqJ5ESS6r4XoH_4J7PDLh0hdluf1uth3BfeSwS6xuoSIINPo6eBP6qJ15Uw0p1lmUwsqiFs_77Q%3D%3D&amp;q_datetime_utc=2026-03-02T01%3A09%3A15&amp;ticket_price=14274&amp;quote_id=-2683037289335485847&amp;utid_state=1&amp;channel=iphone&amp;tm_place_name=El+Nido&amp;deeplink_data=eyJmaWVsZHMiOnsic2lnbmF0dXJlIjoiOTc3ZTE0MjFkZWI5MmI0OTk1ZDM4OGJjZWNkNGY4ZDUifSwidXJsIjoiaHR0cHM6Ly9kZWFscy52aW8uY29tP3NpZz05NTMxNTM5ZWE0YjViMmYwMDkwYmMzMmIyYmZhOGQ5MWQxZTgyNGI0NmViMDE2MTA4OTA2NDlmYTE0ZmRkOTM3MzEzNzMyMzEzMzM2MzkzMzMxMzEmc2lnLWlzcz1tZXRhJnR1cmw9aHR0cHMlM0ElMkYlMkZ2aW8uY29tJTJGSG90ZWwlMkZTZWFyY2glM0ZjaGVja0luJTNEMjAyNi0wMy0wMiUyNmNoZWNrT3V0JTNEMjAyNi0wMy0wMyUyNmN1cnJlbmN5JTNEUEhQJTI2ZXB2JTNETVM0eSUyNmVzZCUzRHlqdEVJV3FWRk1oVENFbHJDMlM4cV92Z2hXZG9LNEsxQ2xISURMU295Wk1sQWZ1eFp3R0x6NUZXOE9kRTBWR0V5Y092Y21zNk1CT1lneWU1NEZzdFpaUDc4dF8zd09NNTVMR3Q0OTByZElUVG1NTi1YTUk2UnVsOEd3JTI1M0QlMjUzRCUyNmZvcmNlQ3VycmVuY3lDaGFuZ2UlM0QxJTI2Zm9yY2VMYW5ndWFnZUNoYW5nZSUzRDElMjZob3RlbElkJTNEMjMzMTE5OTklMjZsYWJlbCUzRHNyYyUyNTNEc2t5c2Nhbm5lciUyNTI2dWNvdW50cnklMjUzRFBIJTI1MjZ1ZGV2aWNlJTI1M0Rtb2JpbGUlMjUyNmhvdGVsJTI1M0QyMzMxMTk5OSUyNTI2ZGF5JTI1M0QyJTI1MjZtb250aCUyNTNEMDMlMjUyNnllYXIlMjUzRDIwMjYlMjUyNmxvcyUyNTNEMSUyNTI2b2ZmZXJpZCUyNTNEbzNZMXZ0WkhZY0hVJTI1MjZwcmljZSUyNTNEMTQyNzQuMDIlMjUyNmN1cnJlbmN5JTI1M0RQSFAlMjUyNnVzZXJsYW5nJTI1M0RlbiUyNTI2X3RoJTI1M0Q1NzEzZDEyYmZmM2EwNDI4MWNiYjkxODUzOTdiZDJhOGM1NzU2MWQ4ZjcwMmFjZDglMjUyNmR0cyUyNTNEMTc3MjQxMjI0MCUyNTI2b2x1dCUyNTNEMTc3MjQxMjIzOSUyNTI2Y2FuUGF5TGF0ZXIlMjUzRGZhbHNlJTI1MjZyZXF1ZXN0VXNlckdyb3VwJTI1M0QlMjUyNm9mZmVyVXNlckdyb3VwJTI1M0RwdWJsaWMlMjZsYW5nJTNEZW4lMjZvdGklM0RZSGRISEVDZGZITSUyNnByZWZlcnJlZFJhdGUlM0QxNDI3NC4wMiUyNnByb2ZpbGUlM0RyMmQybTcza244JTI2cm9vbXMlM0QxJTI2dXNlckNvdW50cnklM0RQSCUyNnV0bV9jYW1wYWlnbiUzRHNreXNjYW5uZXIlMjZ1dG1fbWVkaXVtJTNEY3BjJTI2dXRtX3NvdXJjZSUzRHNreXNjYW5uZXIifQ%3D%3D&amp;utid=c9b3feaf-0b71-a495-7232-97eec06b23bb&amp;tm_stars=3&amp;client_id=skyscanner_app&amp;redirect_delay=1000&amp;price_policy=2&amp;pre_redirect_id=0e03a517-8657-b72f-f439-527eb10955c5&amp;tm_city_code=ENIP&amp;max_price=16330&amp;guests=1&amp;request_id=0e03a517-8657-b72f-f439-527eb10955c5&amp;tm_country_code=PH</t>
  </si>
  <si>
    <t>14.4842, 121.0267</t>
  </si>
  <si>
    <t>Romania Street, Don Bosco, Parañaque District 2, Parañaque, Southern Manila District, Metro Manila, 1711, Philippines</t>
  </si>
  <si>
    <t>Ritz Suite 6B610 , Chateau Elysee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</si>
  <si>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UUMyJ0Noa0kyN3paNE5tVTB2UURHZzB2Wnk4eE1XSTFkbkY2YlRWc0VBRTgGQgkRLnzZwOUKbB5CCRHZT45VmSz7-0IJEUtyXMogB-xqSABaTTJLqgFIEAEqCSIFaG90ZWwoADIfEAEiGwbg-QvbwGHSlkzHECvTQAgsL-kwWIpS9YHnXjIYEAIiFGhvdGVsIGluIHBoaWxpcHBpbmVz&amp;ap=KigKEgnMVpI7ToEeQBFjVfxe0lRdQBISCZwWDMlVUzJAEbEqfi-DNGBAMAFIAQ&amp;ictx=111&amp;ved=0CLcCEMr3BGoYChMIqM6bsd7bkgMVAAAAAB0AAAAAENEI</t>
  </si>
  <si>
    <t>14.7042, 121.0601</t>
  </si>
  <si>
    <t>Chestnut Street, Bistekville 6, Fairview, 5th District, Quezon City, Eastern Manila District, Metro Manila, 1122, Philippines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</si>
  <si>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UUMyJ0Noa0lqcE8weWE3MXphRmRHZzB2Wnk4eE1XWTBjR3czZVhnNUVBRTgGQgkRLnzZwOUKbB5CCRHZT45VmSz7-0IJEUtyXMogB-xqSABaTTJLqgFIEAEqCSIFaG90ZWwoADIfEAEiGwbg-QvbwGHSlkzHECvTQAgsL-kwWIpS9YHnXjIYEAIiFGhvdGVsIGluIHBoaWxpcHBpbmVz&amp;ap=KigKEgnMVpI7ToEeQBFjVfxe0lRdQBISCZwWDMlVUzJAEbEqfi-DNGBAMAFIAQ&amp;ictx=111&amp;ved=0CNECEMr3BGoYChMIqM6bsd7bkgMVAAAAAB0AAAAAENEI</t>
  </si>
  <si>
    <t>16.91215, 121.07098</t>
  </si>
  <si>
    <t>Banaue Greenfields Inn &amp; Restaurant, Banaue-Mayoyao-Alfonso Lista Road, Poblacion, Pan-ngat, Tam-an, Banaue, Ifugao, Cordillera Administrative Region, 3601, Philippines</t>
  </si>
  <si>
    <t>Banaue Greenfields Inn and Restaurant</t>
  </si>
  <si>
    <t>www.skyscanner.com.ph/hotel_deeplink/4.0/PH/en-US/PHP/h_bc/223757506/2026-03-02/2026-03-03/hotel/hotel/hotels?legacy_provider_id=13&amp;rooms=1&amp;closed_user_group=apps&amp;hb_data=RGkGV9xEJII44duSc1afdlJfCqUAMxK57tiS5sQndAaL85yU1ExPokENjhgFgGIlWUjiefE2P04r-YfaC7KOJGGaw7W1YGVazXQLR3A6_kl6KPXx4VLb5zNerNXu06Ofi8sVqLyy5Si8MO2MZBJIcXYl42SjpeWcf8nOSdIbygUq0gcWsGSRPLSkdEhTviAp_n35XOpoWr_c8NPG6xE9GyWSXEFCVlFD7cztiOKlOlJ77fF4oGm8lrJzwhgvNZ4t4JYp-ve_OkARBHIbB5sMP0GEF-rlptOYBVegQz-te1FiMLvUSi12vdxlo1Od_qPWafML-QK78CjrEoCygRqOpzr_JUtC2W-jxZfmSNpa105mwabDSS5HcM2jb1tC1apVLHzHNqUImTarGaD_aj_4jS7zoguBR6Y3czEUgILRcohlpp1VKCo%3D&amp;q_datetime_utc=2026-03-02T01%3A09%3A17&amp;ticket_price=560&amp;quote_id=-6714354621634807842&amp;utid_state=1&amp;channel=iphone&amp;price_without_closed_user_group=670&amp;tm_place_name=Banawe&amp;deeplink_data=eyJmaWVsZHMiOnsic2lnbmF0dXJlIjoiZWVlYzFmMjk5OTczOTNlZjQ0ZmJiZjc5ZmJmZDRjNTMiLCJibG9ja19pZCI6IjEyNjQ0MjkyMDRfNDE3MzY1NjY0XzFfMl8wIn19&amp;utid=bdb36f14-82d3-1208-d546-33cc73628685&amp;tm_stars=0&amp;client_id=skyscanner_app&amp;redirect_delay=1000&amp;price_policy=2&amp;pre_redirect_id=c3e316c3-89cd-5d3f-bcd5-52ca7eb9f01c&amp;tm_city_code&amp;max_price=1452&amp;guests=1&amp;request_id=c3e316c3-89cd-5d3f-bcd5-52ca7eb9f01c&amp;tm_country_code=PH</t>
  </si>
  <si>
    <t>14.4883215, 121.0425281</t>
  </si>
  <si>
    <t>Banaue Greenfields Inn and Restaurant in Banaue provides accommodations with a garden and a terrace. The country house features both Wifi and private parking free of charge.</t>
  </si>
  <si>
    <t>Ohana Spring Residences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</si>
  <si>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UUMyJ0Noa0l0TTZLejV2Ny01OFRHZzB2Wnk4eE1XTXhibkZvZG1SekVBRTgGQgkRLnzZwOUKbB5CCRHZT45VmSz7-0IJEUtyXMogB-xqSABaTTJLqgFIEAEqCSIFaG90ZWwoADIfEAEiGwbg-QvbwGHSlkzHECvTQAgsL-kwWIpS9YHnXjIYEAIiFGhvdGVsIGluIHBoaWxpcHBpbmVz&amp;ap=KigKEgnMVpI7ToEeQBFjVfxe0lRdQBISCZwWDMlVUzJAEbEqfi-DNGBAMAFIAQ&amp;ictx=111&amp;ved=0CIADEMr3BGoYChMIqM6bsd7bkgMVAAAAAB0AAAAAENEI</t>
  </si>
  <si>
    <t>9.565643, 123.80404</t>
  </si>
  <si>
    <t>Anos Fonacier Circumferential Road, Libaong, Panglao, Bohol, Central Visayas, 6339, Philippines</t>
  </si>
  <si>
    <t>Gaea's Apartments</t>
  </si>
  <si>
    <t>www.skyscanner.com.ph/hotel_deeplink/4.0/PH/en-US/PHP/h_ct/213982245/2026-03-02/2026-03-03/hotel/hotel/hotels?legacy_provider_id=31&amp;rooms=1&amp;closed_user_group=general&amp;hb_data=SSHdOehSlant7Qg-vdd8hkjEM4nzM3TsS5MxIxNVLf1D9cEmriIrXqUhtW5B_Z_UJ4FN4lTAOi7gQ38xUx_oQe9c2M77MS-CjUE8yOl2nyq2_w-ImbWGvPRmPc5K-YSJ5mXpAyvfg1spe98K2mcMbxZCT7vroW4LqXjHxir2VVtDv9b6d_-qVqn1y7zzzjcOCw2wgKGrbVaDA6OOS4iSlpj40ERhXlnbV_NoU_E8XIa8GnYL4oRaQBzriR5YAXlX4_KGx-GviRvsRy8yQm1uQk8vbgWFGpOPAmKmPwgHbBAaTPcc5XQHoXsbDPTwxoi-F7ONxi6udD05zWViEWtYdEzjKHx7AmeYd0XBQbhWBDNkqYcu2WXxKA767KWh0yHePsK8AS4xK8MCAVNIEpUeCrWOsjk2EVEWaw0UWfXkWA%3D%3D&amp;q_datetime_utc=2026-03-02T01%3A09%3A24&amp;ticket_price=495&amp;quote_id=-5612397076739636781&amp;utid_state=1&amp;channel=iphone&amp;price_without_closed_user_group=554&amp;tm_place_name=Bolod&amp;deeplink_data=eyJmaWVsZHMiOnsic2lnbmF0dXJlIjoiNGU1MjY3ZjQwZGFiMjY5OWZkZTQzYWYyMGQwODZlZGIifSwidXJsIjoiaHR0cHM6Ly9waC50cmlwLmNvbS9ob3RlbHMvcmVkaXJlY3Q%2FaG90ZWxpZD02NDQ2MzUxJmNpdHk9MzU4MDQmQWxsaWFuY2VpZD0xMjYwNyZzaWQ9ODg4ODMyJmNoZWNraW49MjAyNi0wMy0wMiZjaGVja291dD0yMDI2LTAzLTAzJnNob3BwaW5naWQ9ZTgwYTg0MDQzNGRkNDFlOTkyYmZhOGQyMGYzNTdkOGImYWR1bHQ9MSZjaGlsZHJlbj0wJmFnZXM9Jmxhbmd1YWdlPWVucGgmbG9jYWxlPWVuX1BIJnJvb21pZD0xNTA5MDAxNjcmc3dpZD0wJnBheT1QUCZmZ3Q9MSZpc19zcD1RMiZjcm49MSZjdXJyPVBIUCZ3a3A9MSZzdGFuZD1INHNJQUFBQUFBQUFfd0FOQWZMLUNtc0tBaGdCRWdRSUFSQUFHbDhJeDV2NlJ4Z0FNQUE0LXhHWUFZLTZpUU9vQVFDNEFRSEFBUURSQVJTdVItRjZWSHBBNFFFQUFBQUFBUEItUU9nQnl2clVqUUdJQWlDSkJBQUFBQUFBQUFBQW9BUUdxZ1FNQ05vUEVRclhvM0E5YWsxQW9RVUFBQUFBQUlCTFFCb2daVGd3WVRnME1EUXpOR1JrTkRGbE9Ua3lZbVpoT0dReU1HWXpOVGRrT0dJZ0JDaVBxWlBOQmtnQlVnWm1NRFV6TkRCYUhBb0RVRWhRRVJCWU9iVElkcjRfR2dOUVNGQWhFRmc1dE1oMnZqOWlCV1Z1WDFCSWFMa1VjQUY0QUlvQkIwZ0JlQURJQVFHcUFRY0tBekF4TWhBQjhnRWlaVGd3WVRnME1EUXpOR1JrTkRGbE9Ua3lZbVpoT0dReU1HWXpOVGRrT0dKZk1aSUNBVFNhQWdBQUFBRF9fd0VBQVBfXzNvUkRKQTBCQUFBIn0%3D&amp;utid=1b803d1e-fb38-889e-f47c-11868a076025&amp;tm_stars=2&amp;client_id=skyscanner_app&amp;redirect_delay=1000&amp;price_policy=2&amp;pre_redirect_id=2cd88a30-dccb-e37e-a160-6e3c03a0b2b6&amp;tm_city_code&amp;max_price=495&amp;guests=1&amp;request_id=2cd88a30-dccb-e37e-a160-6e3c03a0b2b6&amp;tm_country_code=PH</t>
  </si>
  <si>
    <t>12.5778, 122.26915</t>
  </si>
  <si>
    <t>Montenegro Ferry Office and Ticket Sales, Magallanes Street, Poblacion 1, Bagacay, Romblon, Mimaropa, 5500, Philippines</t>
  </si>
  <si>
    <t>parking, wifi, air_conditioning, non-smoking, internet_access, playground, multilingual_staff, garden, heat, shuttle_service, grill, bicycle_rental</t>
  </si>
  <si>
    <t>LCF BB-Hotel and Restaurant</t>
  </si>
  <si>
    <t>www.skyscanner.com.ph/hotel_deeplink/4.0/PH/en-US/PHP/h_ad/185178188/2026-03-02/2026-03-03/hotel/hotel/hotels?legacy_provider_id=22&amp;rooms=1&amp;closed_user_group=general&amp;hb_data=KW2zE6kyW-p8plfRfu4cYoMtlire64LeXWcloK8bpNiuYHAA-05lgbs2DNcBi76TcAAFeSbxCiKwoLw8NhQYOkaVExluB_0NFD74EYhe2BJmWQOltciz-ikWeKLmmJEw0Zxqu0o6wVwRORT0rFtZw_IGeuaL5ISdHu109N_LMe_Vo-9WwZCtaac4wSXU_6R3_s06Z-sknVCgkbRKJdUt5IJCly1iX-EGLntHxyYZE3uRg9EfniXCTq-662WXrgdraBiLWQptDxtmxfbCni2oYgf6-Q1VhSWqvKdBTCr5hZvpKtJjcymlCRrEMlA5UD6Cm_xfoBBfVF4xe_ebg-mdiex2hPk3lEtb_6YLjYBrQU9ExKk-TSKAimXK4cLn_Dpo3bEbu27NXdInzLxhodvkh9i95KUwEYgsBybKHi-vjGSi&amp;q_datetime_utc=2026-03-02T01%3A09%3A23&amp;ticket_price=2016&amp;quote_id=-7965482128096352994&amp;utid_state=1&amp;channel=iphone&amp;price_without_closed_user_group=3500&amp;tm_place_name=Romblon&amp;deeplink_data=eyJmaWVsZHMiOnsic2lnbmF0dXJlIjoiMDUxZTQ0YjNhY2NiMTQwZjJmYTk4NWUzNGZkNWViZmEifSwidXJsIjoiaHR0cHM6Ly93d3cuYWdvZGEuY29tL3BhcnRuZXJzL3BhcnRuZXJzZWFyY2guYXNweD9jaWQ9MTg0NjM4MyZoaWQ9NTMxNTg4MSZjdXJyZW5jeT1QSFAmY2hlY2tpbj0yMDI2LTAzLTAyJmNoZWNrb3V0PTIwMjYtMDMtMDMmTnVtYmVyb2ZBZHVsdHM9MSZOdW1iZXJvZkNoaWxkcmVuPTAmUm9vbXM9MSZtY2lkPTMzMiZtYXN0ZXJSb29tSWQ9NDc0OTE5MzkmbXB0PVQxb3hVRWxuTlZFMFZGSlNZMlUyTmxkUVp6UkZhMU5LTURkRVMwSldWMnhoUTBWUVowTTVZMFVyUWxFM1p6SkpZMFE0VDFKelJIZDFTblJHUjNsMloyaHdaWFp5Y3psb2NVdGtRdyZUb3RhbFByaWNlPTIwMTUuOTcmVG90YWxUYXg9MjM1LjIwJlRvdGFsRmVlPTE2OC4wMCZUb3RhbFN1cmNoYXJnZT0wJm1jdXI9UEhQIn0%3D&amp;utid=9525d555-ff42-410e-9d9d-7e8e43131fa7&amp;tm_stars=2&amp;client_id=skyscanner_app&amp;redirect_delay=1000&amp;price_policy=2&amp;pre_redirect_id=30335cc4-45fb-e5c4-5b45-7df605df1d51&amp;tm_city_code&amp;max_price=4314&amp;guests=1&amp;request_id=30335cc4-45fb-e5c4-5b45-7df605df1d51&amp;tm_country_code=PH</t>
  </si>
  <si>
    <t>14.28102, 121.0925</t>
  </si>
  <si>
    <t>NOW Photography, 511, San Jose Residencias, Santa Rosa, Laguna, Calabarzon, 4026, Philippines</t>
  </si>
  <si>
    <t>parking, wifi, elevator, air_conditioning, non-smoking, internet_access, 24-hour_front_desk_service, smoking_areas, massage, room_service, bar, car_rental, meeting_facilities, banquet_service, accessible</t>
  </si>
  <si>
    <t>Spacious Studio unit beside Enchanted Kingdom at Santa Rosa City Laguna - Apartment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</si>
  <si>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UUMyJ0Noa1E3NURaMHNpbjF2RnBHZzB2Wnk4eE1YWjVYMlF6ZEhnNEVBSTgGQgkRLnzZwOUKbB5CCRHZT45VmSz7-0IJEUtyXMogB-xqSABaTTJLqgFIEAEqCSIFaG90ZWwoADIfEAEiGwbg-QvbwGHSlkzHECvTQAgsL-kwWIpS9YHnXjIYEAIiFGhvdGVsIGluIHBoaWxpcHBpbmVz&amp;ap=KigKEgnMVpI7ToEeQBFjVfxe0lRdQBISCZwWDMlVUzJAEbEqfi-DNGBAMAFIAQ&amp;ictx=111&amp;ved=0CNEDEMr3BGoYChMIqM6bsd7bkgMVAAAAAB0AAAAAENEI</t>
  </si>
  <si>
    <t>14.89093, 120.53219</t>
  </si>
  <si>
    <t>CoG BnB, Luabo, Jose Abad Santos Avenue, Purok 6, Purok 1, Lourdes, Lubao, Pampanga, Central Luzon, 2005, Philippines</t>
  </si>
  <si>
    <t>Jem Mix N Match Stalls</t>
  </si>
  <si>
    <t>Santa Rosa</t>
  </si>
  <si>
    <t>CoG BnB Lubao -100 Mbps WiFi</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</si>
  <si>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Z0MyJ0Noa0k4dERzMnFEbl9kMWRHZzB2Wnk4eE1XWmZZekJtTUd3MEVBRTgGQgkRLnzZwOUKbB5CCRHZT45VmSz7-0IJEUtyXMogB-xqSABaTTJLqgFIEAEqCSIFaG90ZWwoADIfEAEiGwbg-QvbwGHSlkzHECvTQAgsL-kwWIpS9YHnXjIYEAIiFGhvdGVsIGluIHBoaWxpcHBpbmVz&amp;ap=KigKEgnMVpI7ToEeQBFjVfxe0lRdQBISCZwWDMlVUzJAEbEqfi-DNGBAMAFIAQ&amp;ictx=111&amp;ved=0CAQQyvcEahgKEwiozpux3tuSAxUAAAAAHQAAAAAQmQk</t>
  </si>
  <si>
    <t>14.82853, 120.28203</t>
  </si>
  <si>
    <t>Lubao</t>
  </si>
  <si>
    <t>Providing inner courtyard views, CoG BnB Lubao -100 Mbps WiFi in Lubao features accommodations and a garden. Free Wifi is featured throughout the property, and private parking is available on site.</t>
  </si>
  <si>
    <t>Acme Inn Subic</t>
  </si>
  <si>
    <t>www.skyscanner.com.ph/hotel_deeplink/4.0/PH/en-US/PHP/h_xp/157055584/2026-03-02/2026-03-03/hotel/hotel/hotels?legacy_provider_id=1&amp;rooms=1&amp;closed_user_group=mobile&amp;hb_data=MhdZW1ll4UcIg5u-Up5S9_LjebOYFG96LOSLZpuuFMuI9SFyW3MQIYlbyUfkTgRwpxkmif3oA-XvrWR7YJcZogQtUnOtXmFWAdghYOwwEUOk5F41wYpHBiQKUIMe6B_udPSOoRp3A1p4wM6opfLR3oxqZJR8MP0U_efCJ9EYTazcD6J--X4NUaevDlrSrafEQgtUCpkpAF6m31jHXAqrHotD9h7DteIE2Fn_wismYuDHI3jjVJC7m-OIdSvSVhVeULhGo2SLf4vMCsfa6TLE3UIKwps%3D&amp;q_datetime_utc=2026-03-02T01%3A10%3A27&amp;ticket_price=1290&amp;quote_id=-5707396821893593039&amp;utid_state=1&amp;channel=iphone&amp;price_without_closed_user_group=1500&amp;tm_place_name=Olongapo+City&amp;deeplink_data=eyJmaWVsZHMiOnsic2lnbmF0dXJlIjoiYTM2NmQwYTMxZTYyNDc0MWJmNDFlZTc2NDEwNWYzN2QifSwidXJsIjoiaHR0cHM6Ly93d3cuZXhwZWRpYS5jb20ucGgvSG90ZWwtU2VhcmNoP3RwaWQ9NjgmbXBlPTE3NzI0MTE4OTcmZW5kRGF0ZT0yMDI2LTAzLTAzJmFkdWx0cz0xJmxvY2FsZT1lbl9VUyZjaGlkPTQxZjRkNGZjLWQzOWEtNDZhYS1iNDMyLTI5MTMwMDQxMjJlYSZlYXBpZD00NjIzMCZtY3RjPTMmc3RhcnREYXRlPTIwMjYtMDMtMDImbXBkPUdCUCZtcGM9MS4yOSZtcG49MjEzNjIwNDQxJmN1cnJlbmN5PUdCUCZyYXRlcGxhbmlkPTI0NDIyMjYwOCZtcG09MjQmbXBwPTEmbXBvPUVDJnNlbGVjdGVkPTM3NjQ0NzQ1Jm1wYj0xLjY0Jm1wcT0xMy42NiZtcGE9MTMuNjYifQ%3D%3D&amp;utid=6b24ec48-1aef-03e1-4f1b-6bec97e6b6e0&amp;tm_stars=1&amp;client_id=skyscanner_app&amp;redirect_delay=1000&amp;price_policy=2&amp;pre_redirect_id=bea3accf-7e4a-6fc2-8a26-6f3d3994b4aa&amp;tm_city_code&amp;max_price=3119&amp;guests=1&amp;request_id=bea3accf-7e4a-6fc2-8a26-6f3d3994b4aa&amp;tm_country_code=PH</t>
  </si>
  <si>
    <t>14.599841, 120.984568</t>
  </si>
  <si>
    <t>G.C. Cyclist, Quezon Boulevard, Barangay 307, Quiapo, Third District, Manila, Capital District, Metro Manila, 1001, Philippines</t>
  </si>
  <si>
    <t>wifi, air_conditioning, non-smoking, internet_access, 24-hour_front_desk_service, smoking_areas, iron, multilingual_staff, room_service, express_check-in, express_check-out, beauty_salon, bar, car_rental, lounge, television, desk, shower, luggage_storage, tours, shops, golf_course, complimentary_bottled_water, bicycle_rental, horseback_riding, diving</t>
  </si>
  <si>
    <t>RedDoorz Near Quiapo Church Manila</t>
  </si>
  <si>
    <t>www.skyscanner.com.ph/hotel_deeplink/4.0/PH/en-US/PHP/h_ad/204042666/2026-03-02/2026-03-03/hotel/hotel/hotels?legacy_provider_id=22&amp;rooms=1&amp;closed_user_group=general&amp;hb_data=5PQv5-aPLlqA70YopyTY_Qz63RMZHEa8H6qIDxJD8UqWviQ9bcUdsMlaiLX0CXjh0L_XxGYuypCQR15kmsuZcF3JI4QlX5jFjGMd0O2-HDMbpF3DmCn_S7dXSx1HBukW7bZHd-kDx5Ba1RSj-uHTOGWCvIqY_1HOzNx88dlPg9QLZIiTEofViK9_OjHR747IEXBl2KoyvSRGg_wm_fAwzmh1DPc0meu2lisVJGpXva6RDnCxb2S44YBacaXnwYKOaTjC0oJPYH3usOw1GFfdOL6cO_T8C-2D8twMZ1nkIaggic5bF_7eSpxCoYYHIXnDG0nicUmHSlze0KlfZ5QNnvCs4fHR8qvdN5lxvtB71Y5nhiRuboE6XpBqATMfoCaC365_sM9_kwCjkEdL0BqaEcNqOKOFOSbA18ckVYhT4bx7&amp;q_datetime_utc=2026-03-02T01%3A09%3A28&amp;ticket_price=729&amp;quote_id=8239215596176901164&amp;utid_state=1&amp;channel=iphone&amp;price_without_closed_user_group=2258&amp;tm_place_name=Manila&amp;deeplink_data=eyJmaWVsZHMiOnsic2lnbmF0dXJlIjoiNTlhMDFmMjgwNWI0ZTUzNWQyZjM3MWJjYzg5NzIyYjcifSwidXJsIjoiaHR0cHM6Ly93d3cuYWdvZGEuY29tL3BhcnRuZXJzL3BhcnRuZXJzZWFyY2guYXNweD9jaWQ9MTg0NjM4MyZoaWQ9MTI0ODc4NjcmY3VycmVuY3k9UEhQJmNoZWNraW49MjAyNi0wMy0wMiZjaGVja291dD0yMDI2LTAzLTAzJk51bWJlcm9mQWR1bHRzPTEmTnVtYmVyb2ZDaGlsZHJlbj0wJlJvb21zPTEmbWNpZD0zMzImbWFzdGVyUm9vbUlkPTE0NjE4MzI5NSZtcHQ9TjBKbU5YTklPVWx4WjB3M2RFVTJLMlJNUWtWa2VuVjJTRWRCUVVGUFRrMVRhM2hLY25oNE1FSjJiM0F6TTNKRFJtVnZRMmhEUm5oWldWWlFaRGRqVFcxVU5XRm5USGhVVFdkclZBJlRvdGFsUHJpY2U9NzI5LjMzJlRvdGFsVGF4PTg0LjU1JlRvdGFsRmVlPTYxLjMxJlRvdGFsU3VyY2hhcmdlPTAmbWN1cj1QSFAifQ%3D%3D&amp;utid=a7b151a1-a29d-389f-2d0f-73f8b9c5a553&amp;tm_stars=2&amp;client_id=skyscanner_app&amp;redirect_delay=1000&amp;price_policy=2&amp;pre_redirect_id=7d8ecad2-56ff-0881-d724-614b7db9adcd&amp;tm_city_code=MNLP&amp;max_price=1030&amp;guests=1&amp;request_id=7d8ecad2-56ff-0881-d724-614b7db9adcd&amp;tm_country_code=PH</t>
  </si>
  <si>
    <t>12.19435, 119.86441</t>
  </si>
  <si>
    <t>wifi, elevator, air_conditioning, non-smoking, internet_access, 24-hour_front_desk_service, multilingual_staff, room_service, television, complimentary_bottled_water</t>
  </si>
  <si>
    <t>With a stay at RedDoorz near Quiapo Church Manila in Manila (Quiapo), you'll be a 3-minute drive from Rizal Park and 5 minutes from U.S. Embassy. This hotel is 6.2 mi (10 km) from SM Mall of Asia and 6 mi (9.7 km) from SM North EDSA.
Make yourself at home in one of the 45 air-conditioned guestrooms. Complimentary wireless internet access is available to keep you connected. Bathrooms have showers and complimentary toiletries. Conveniences include desks and complimentary bottled water.</t>
  </si>
  <si>
    <t>www.skyscanner.com.ph/hotel_deeplink/4.0/PH/en-US/PHP/h_bc/222731481/2026-03-02/2026-03-03/hotel/hotel/hotels?legacy_provider_id=13&amp;rooms=1&amp;closed_user_group=apps&amp;hb_data=wQOYw2ZTTQFqh61ohrDHwir7EdweLCZ13zNeMMVAQSwE56hL7fOBQ8ftviXtQ0bsJdrMjPN9kEI_hLhr1oJR0eUXDEKHtX5rCSKfgP_XCcTnAMnLk5Nbwj5CiB9kwJ83ooC9TEVmPjKSY66wUqpdfhYl1l2_wyyrR0ipFEYA8e8cUtt_coQYth0pHEAAVrMdXRrS3gLnOQRFfuBOG3CtNkKaJGTWjZJiZNqHVofPhSLeY5BG6AhVDQT_I4GHge_h03mO0evACiwVcSJxhcxKuJ8EGtWozUyux6w6HN13YRC10Hwr2Vqq5mYZ-zJHDxkHtkeaB0qNKhaiVJ-Hb8RATAwau3Dm2kA1o2UPYwbqJZxXHXTPI7mKLE9FPLsuRJ0ZWjZwEQ5XZzwMlWBfpFCKbysFjvNrWr_OqtDsycfVfTyJo8rX&amp;q_datetime_utc=2026-03-02T01%3A09%3A27&amp;ticket_price=661&amp;quote_id=3436887903470896582&amp;utid_state=1&amp;channel=iphone&amp;price_without_closed_user_group=804&amp;tm_place_name=Busuanga&amp;deeplink_data=eyJmaWVsZHMiOnsic2lnbmF0dXJlIjoiYmZlMzcwMjkxZWI5MTYzOTk5YTI1NTVkMjkyNDZiZDIiLCJibG9ja19pZCI6IjEzMjQxMTMzMDFfNDA1MDYxMzg4XzFfNDJfMCJ9fQ%3D%3D&amp;utid=8b92fd94-f6f9-81ea-ce69-b5e75981eee6&amp;tm_stars=0&amp;client_id=skyscanner_app&amp;redirect_delay=1000&amp;price_policy=2&amp;pre_redirect_id=f8da2876-b6a8-e097-c810-51130d130af2&amp;tm_city_code=USUP&amp;max_price=726&amp;guests=1&amp;request_id=f8da2876-b6a8-e097-c810-51130d130af2&amp;tm_country_code=PH</t>
  </si>
  <si>
    <t>14.562701, 121.029818</t>
  </si>
  <si>
    <t>Capital O 460 World Palace Hotel</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</si>
  <si>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Z0MyJ0Noa0k4YzNJMUpLQnFLaDhHZzB2Wnk4eE1YQnRNVEJ4Y1dKbUVBRTgGQgkRLnzZwOUKbB5CCRHZT45VmSz7-0IJEUtyXMogB-xqSABaTTJLqgFIEAEqCSIFaG90ZWwoADIfEAEiGwbg-QvbwGHSlkzHECvTQAgsL-kwWIpS9YHnXjIYEAIiFGhvdGVsIGluIHBoaWxpcHBpbmVz&amp;ap=KigKEgnMVpI7ToEeQBFjVfxe0lRdQBISCZwWDMlVUzJAEbEqfi-DNGBAMAFIAQ&amp;ictx=111&amp;ved=0CG8QyvcEahgKEwiozpux3tuSAxUAAAAAHQAAAAAQmQk</t>
  </si>
  <si>
    <t>14.6692941, 120.2773336</t>
  </si>
  <si>
    <t>Arter Dark, Acacia Street, Robillo Compound, 76-A Bucana, Talomo District, Davao City, Davao Region, 8000, Philippines</t>
  </si>
  <si>
    <t>Capital O 460 World Palace Hotel provides flawless service and all the necessary facilities for visitors. Remain linked during your visit by utilizing the complimentary internet access available.The hotel offers complimentary parking for guests who arrive with their own mode of transport. Effortlessly plan your daily activities and travel requirements with express check-in or check-out, luggage storage and safety deposit boxes provided by the front desk services. During leisurely days and evenings, in-room amenities such as 24-hour room service and daily housekeeping enable you to maximize your stay in the room.The hotel is completely smoke-free. In limited designated zones, smoking is exclusively permitted.Crafted for coziness, every guestroom provides an array of features, guaranteeing a tranquil night's sleep while maintaining the level of comfort.For a more enjoyable stay, select rooms at hotel are equipped with linen service and air conditioning.For certain chosen rooms, guests can enjoy in-room amusement like television and cable TV as a part of their stay. In select rooms, the hotel offers visitors access to a refrigerator. It is worth noting that certain guest bathrooms feature a hair dryer, toiletries and towels for your convenience. During your visit, indulge in a range of delightful culinary choices at hotel to enhance your experience.</t>
  </si>
  <si>
    <t>Gold Coast Beach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</si>
  <si>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Z0MyJkNoZ0k1YVRobUwtVGg0M0tBUm9MTDJjdk1YUmtNVEIwTW5nUUFROAZCCREufNnA5QpsHkIJEdlPjlWZLPv7QgkRS3JcyiAH7GpIAFpNMkuqAUgQASoJIgVob3RlbCgAMh8QASIbBuD5C9vAYdKWTMcQK9NACCwv6TBYilL1gedeMhgQAiIUaG90ZWwgaW4gcGhpbGlwcGluZXM&amp;ap=KigKEgnMVpI7ToEeQBFjVfxe0lRdQBISCZwWDMlVUzJAEbEqfi-DNGBAMAFIAQ&amp;ictx=111&amp;ved=0CIUBEMr3BGoYChMIqM6bsd7bkgMVAAAAAB0AAAAAEJkJ</t>
  </si>
  <si>
    <t>Bonifacio Drive, City Proper, Iloilo City, Western Visayas, 5000, Philippines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</si>
  <si>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Z0MyJ0Noa0lodkRSOWRETXA1TVFHZzB2Wnk4eE1YTjZaSFpxZURBeUVBRTgGQgkRLnzZwOUKbB5CCRHZT45VmSz7-0IJEUtyXMogB-xqSABaTTJLqgFIEAEqCSIFaG90ZWwoADIfEAEiGwbg-QvbwGHSlkzHECvTQAgsL-kwWIpS9YHnXjIYEAIiFGhvdGVsIGluIHBoaWxpcHBpbmVz&amp;ap=KigKEgnMVpI7ToEeQBFjVfxe0lRdQBISCZwWDMlVUzJAEbEqfi-DNGBAMAFIAQ&amp;ictx=111&amp;ved=0CJsBEMr3BGoYChMIqM6bsd7bkgMVAAAAAB0AAAAAEJkJ</t>
  </si>
  <si>
    <t>13.84409, 120.623114</t>
  </si>
  <si>
    <t>Poblacion I, Calatagan, Batangas, Calabarzon, 4215, Philippines</t>
  </si>
  <si>
    <t>Albert's Floating Cottages and Transient Houses</t>
  </si>
  <si>
    <t>www.skyscanner.com.ph/hotel_deeplink/4.0/PH/en-US/PHP/h_xp/216759228/2026-03-02/2026-03-03/hotel/hotel/hotels?legacy_provider_id=1&amp;rooms=1&amp;closed_user_group=mobile&amp;hb_data=S1Rhdx7wjURlkhLBYd-RQqEiDFEL4KXzuZPrgVk6U3deKkM3GXJaqWojI9QEZlOWa0sS_GpGuY1weE1_8eaJW3pzA1yA2jKc-67312JA4Tj8bJWO1cNaGkREzUvSCvHUC0xH7WAotZroyLHQ0zL-Cb_vTqmncqU9ND9yjJ4xKdetCRyxV5SZl22QzjkopMx7SNEsfHWXQONo0FgeZH4SUAYZb9pfeFIy1DLuszx9o8oXecg2aE3LDLdsberuFylNet4vFnYWuG0a4ZVgPsw0yGeMsI4%3D&amp;q_datetime_utc=2026-03-02T01%3A09%3A29&amp;ticket_price=3641&amp;quote_id=-3900273576056370647&amp;utid_state=1&amp;channel=iphone&amp;price_without_closed_user_group=6225&amp;tm_place_name=Batangas&amp;deeplink_data=eyJmaWVsZHMiOnsic2lnbmF0dXJlIjoiZGFhNzYyOGI0N2E0OWQwNzEwMjQ3MWUxODFiMWMwYWIifSwidXJsIjoiaHR0cHM6Ly93d3cuZXhwZWRpYS5jb20ucGgvSG90ZWwtU2VhcmNoP3RwaWQ9NjgmbXBlPTE3NzI0MTAyODcmZW5kRGF0ZT0yMDI2LTAzLTAzJmFkdWx0cz0xJmxvY2FsZT1lbl9VUyZjaGlkPTlhNDg4ODMzLTk3NjctNDM1Yy1hZDk2LTAzZDE4NDMzNTUwMyZlYXBpZD00NjIzMCZtY3RjPTMmc3RhcnREYXRlPTIwMjYtMDMtMDImbXBkPUdCUCZtcG49MzI1MDkzNzExJmN1cnJlbmN5PUdCUCZyYXRlcGxhbmlkPTM5NjY1NzQ4NyZtcG09MjQmbXBwPTEmbXBvPUVDJnNlbGVjdGVkPTk3MDM3MTk4Jm1wYj01LjAxJm1wcT00MS44MCZtcGE9NDEuODAifQ%3D%3D&amp;utid=0d89eeb5-9fdb-1483-ae8d-71bf25e9d716&amp;tm_stars=0&amp;client_id=skyscanner_app&amp;redirect_delay=1000&amp;price_policy=2&amp;pre_redirect_id=93131fe0-c4c2-ec12-cb9d-bba1246602c0&amp;tm_city_code&amp;max_price=3641&amp;guests=1&amp;request_id=93131fe0-c4c2-ec12-cb9d-bba1246602c0&amp;tm_country_code=PH</t>
  </si>
  <si>
    <t>14.60002, 121.00224</t>
  </si>
  <si>
    <t>Quintina Street, Santa Mesa, Sixth District, Manila, Capital District, Metro Manila, 1213, Philippines</t>
  </si>
  <si>
    <t>non-smoking, smoking_areas, multilingual_staff</t>
  </si>
  <si>
    <t>RedDoorz at Qhouzz Near PUP</t>
  </si>
  <si>
    <t>www.skyscanner.com.ph/hotel_deeplink/4.0/PH/en-US/PHP/h_bc/224723158/2026-03-02/2026-03-03/hotel/hotel/hotels?legacy_provider_id=13&amp;rooms=1&amp;closed_user_group=apps&amp;hb_data=iF_zHmy2KKR2iVdGouvVdqxdvPHCeNbAY3mwZzLneRLU3cfxfpq9xDHrCcBoCYNnfjPJVFwwShGzNF96AXrkIyu9KWWvcwVOEP7E-zzFPt8C8EKfMQWD-QmmTAZamyjGGOHmCtWi5w_2rvaD8SP44IGWhvI1sWwjkuk49dPZ63PuOrOMxV7Oolt93IhjVwGq3lDzSirGF9C8FJq35q77noEKAJEnX-z9cg7kHYWni1dz8vAv1OWgK5o7Bcdfq-BazVY4wg0Veo_dUk9jvcda97LMHPiZ4aduq_fYoIFlLBLam1YKzSZJDbbeI79SX0ayfyut1utw9Vpot9qLIdgYKs9qLHr_VCBJH3M60UqjidBywQWC2fC4g-FoALwrDcIGwLXEjiy6xpNuXt0CndlPxUteecxRhbNr5eNi0__FrN0G7msgnX0%3D&amp;q_datetime_utc=2026-03-02T01%3A09%3A30&amp;ticket_price=412&amp;quote_id=-659200505950914643&amp;utid_state=1&amp;channel=iphone&amp;price_without_closed_user_group=802&amp;tm_place_name=Manila&amp;deeplink_data=eyJmaWVsZHMiOnsic2lnbmF0dXJlIjoiMDJmOWRjYjUxYTRmZjJlMzcwZDE5OTMxMzE4NzExMjEiLCJibG9ja19pZCI6IjE0NjA1NTMwMDFfNDE3MzU5MDYwXzBfMF8wIn19&amp;utid=d7d6e97d-17cc-4cf6-27ad-1f5dacfe3fbd&amp;tm_stars=1&amp;client_id=skyscanner_app&amp;redirect_delay=1000&amp;price_policy=2&amp;pre_redirect_id=24f293b8-ee22-7b02-944e-4079ef23131f&amp;tm_city_code=MNLP&amp;max_price=412&amp;guests=1&amp;request_id=24f293b8-ee22-7b02-944e-4079ef23131f&amp;tm_country_code=PH</t>
  </si>
  <si>
    <t>15.019426, 120.859753</t>
  </si>
  <si>
    <t>wifi, non-smoking, internet_access, smoking_areas, room_service, lounge, desk, security</t>
  </si>
  <si>
    <t>RedDoorz at Qhouzz near PUP is located in Manila, 1.5 miles from Malacanang Palace and 3.4 miles from Intramuros. This 1-star hotel offers free WiFi. Fort Santiago is 4 miles away and Smart Araneta Coliseum is 4.1 miles from the hotel.
At the hotel, all rooms are equipped with a desk, a TV and a shared bathroom.
Rizal Park is 3.5 miles from RedDoorz at Qhouzz near PUP, while Manila Cathedral is 3.6 miles away. Ninoy Aquino International Airport is 8.7 miles from the property.</t>
  </si>
  <si>
    <t>www.skyscanner.com.ph/hotel_deeplink/4.0/PH/en-US/PHP/h_ad/225190855/2026-03-05/2026-03-06/hotel/hotel/hotels?legacy_provider_id=22&amp;rooms=1&amp;closed_user_group=general&amp;hb_data=5Jhtae_nqvjWvc2LlmJYsIbm4EHT6HoN2xMW9ObABgJ3lHpx17_fjstCWjq5U7BP7nklpiTv1kIPs1JCuSLM30iJIMK_foWwlLYn_edvU8OBi5BM6rKrCJELO-l4RuJWWNwoejQa5GiACNlIbNoHgpmWf6rVVokDtWUvEkB6BAYPNBjcULOPcDmMmFDkvumzFa-T55Pz6Xi3kKft4sVgTgruLD_1aeRFrdDKlKuxn0kkVbL_AcU2g1GfR7frrkiakezMRaq9LEGUDrESvzNf9J7c2GiuHzahOsmGeXze2CkivsD5OoPrJdxOMqWO_1bAKYefS1owf0r24hqEUi9uTE-F4UtgaKvRoyWFri20-Z38dzHKTElV7GOMq02fbZIiuGoAbVQiAjw-V-uJpGdpakhcX9Gj5_dUg9g4aKyiFQHQ&amp;q_datetime_utc=2026-03-05T14%3A34%3A27&amp;ticket_price=549&amp;quote_id=-4060454285706040731&amp;utid_state=1&amp;channel=iphone&amp;price_without_closed_user_group=726&amp;tm_place_name=Candaba&amp;deeplink_data=eyJmaWVsZHMiOnsic2lnbmF0dXJlIjoiMjQ0NWU0YWIyZjk1ZTAwMTFhMDE4NzM3YjY1NDI2MTIifSwidXJsIjoiaHR0cHM6Ly93d3cuYWdvZGEuY29tL3BhcnRuZXJzL3BhcnRuZXJzZWFyY2guYXNweD9jaWQ9MTg0NjM4MyZoaWQ9Mjg5MjgwMDgmY3VycmVuY3k9UEhQJmNoZWNraW49MjAyNi0wMy0wNSZjaGVja291dD0yMDI2LTAzLTA2Jk51bWJlcm9mQWR1bHRzPTEmTnVtYmVyb2ZDaGlsZHJlbj0wJlJvb21zPTEmbWNpZD0zMzImbWFzdGVyUm9vbUlkPTQ2NDM1NDg5MCZtcHQ9TTBGd2QwRmpNakZUV0ZKS055dElUR3htUmpKWU0zZDVOMUYySzJad1UyVjVZMlp4WkdFelRUTlFVRmczWlRKQ1kzTlhVVEZUYVZOWGRWcE1NRzExWVhkUWFWRnRZamh0ZUc5VVNWTjNQVDAmVG90YWxQcmljZT01NDkuMTYmVG90YWxUYXg9NjMuNTkmVG90YWxGZWU9NDYuMjQmVG90YWxTdXJjaGFyZ2U9MCZtY3VyPVBIUCJ9&amp;utid=d6edd11e-acf0-0a6d-6c20-f66003e9810c&amp;tm_stars=2&amp;client_id=skyscanner_app&amp;price_policy=2&amp;pre_redirect_id=080199c6-02de-f28f-476e-cf3b76c08810&amp;tm_city_code&amp;max_price=549&amp;guests=1&amp;request_id=080199c6-02de-f28f-476e-cf3b76c08810&amp;tm_country_code=PH</t>
  </si>
  <si>
    <t>11.18843, 119.39588</t>
  </si>
  <si>
    <t>Serenity Hotel</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</si>
  <si>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Z0MyJ0Noa0l3SkNTcHU3V3VJbzNHZzB2Wnk4eE1XZG9Yek14TlhwNkVBRTgGQgkRLnzZwOUKbB5CCRHZT45VmSz7-0IJEUtyXMogB-xqSABaTTJLqgFIEAEqCSIFaG90ZWwoADIfEAEiGwbg-QvbwGHSlkzHECvTQAgsL-kwWIpS9YHnXjIYEAIiFGhvdGVsIGluIHBoaWxpcHBpbmVz&amp;ap=KigKEgnMVpI7ToEeQBFjVfxe0lRdQBISCZwWDMlVUzJAEbEqfi-DNGBAMAFIAQ&amp;ictx=111&amp;ved=0CPoBEMr3BGoYChMIqM6bsd7bkgMVAAAAAB0AAAAAEJkJ</t>
  </si>
  <si>
    <t>16.48837, 121.1506</t>
  </si>
  <si>
    <t>Cordillera Resort, Maharlika Highway, Villa Natividad, San Nicolas North, Nueva Vizcaya, Cagayan Valley, 3700, Philippines</t>
  </si>
  <si>
    <t>DISADECO Hotel Resort and Events Center</t>
  </si>
  <si>
    <t>www.skyscanner.com.ph/hotel_deeplink/4.0/PH/en-US/PHP/h_bc/220000457/2026-03-05/2026-03-06/hotel/hotel/hotels?legacy_provider_id=13&amp;rooms=1&amp;closed_user_group=apps&amp;hb_data=Wy6Pxqja8oeaO4SS0tAIbZCn8UAfSi84HFFTdgpcJnQNhtrVWgYsd8q6ORr9bBFHtsyYkRa8laaXkZuFsXvNiOF8LJk203jziXAqCZ8IonbHjN0TUuixwcPQvYimbKjrW2O9jqzRXLvocBfVp2rKX0m5XR85o9SewewsXZnpCeHuXxua4sQi2a-7zlvyGwhUoW0YAebgmPyGdz4G8zqdtgqQ8p91cFSBDNoKQEbvjhVvxU8NHzUWVtjxYLemJfM3Cw6CADVIge1JuAS2ta-YPfE90bdwzh4F1PkaEiaGaUF8ynSDJVXAyxijMqJiUe8yC3u37WVbrfcFs1raeA9I-X4i3xVB2fAudz7W_U3iqfyKVDGXfeV0ZWFogJq-6eR2dHRDVHDVDADCQtzvhbPuqi6blobrNPdDLBNewb6UEcLr9I7wahw%3D&amp;q_datetime_utc=2026-03-05T14%3A34%3A30&amp;ticket_price=5007&amp;quote_id=-910677466296859766&amp;utid_state=1&amp;channel=iphone&amp;price_without_closed_user_group=5991&amp;tm_place_name=Bayombong&amp;deeplink_data=eyJmaWVsZHMiOnsic2lnbmF0dXJlIjoiZTRiY2IyMmUyNmZiY2RmZThjYjMyZWU3NWQ4MzZjZjciLCJibG9ja19pZCI6IjEyMjgzNDEzMDFfMzk0ODY1MjY1XzRfMV8wIn19&amp;utid=dff173d0-8ab5-6de5-b1f4-5e3d38b88fee&amp;tm_stars=0&amp;client_id=skyscanner_app&amp;price_policy=2&amp;pre_redirect_id=e8ee53ab-c206-4a04-3457-49571d8ba4a8&amp;tm_city_code&amp;max_price=5454&amp;guests=1&amp;request_id=e8ee53ab-c206-4a04-3457-49571d8ba4a8&amp;tm_country_code=PH</t>
  </si>
  <si>
    <t>9.85538, 123.36814</t>
  </si>
  <si>
    <t>Bayombong</t>
  </si>
  <si>
    <t>Nueva Vizcaya</t>
  </si>
  <si>
    <t>Located in Bayombong, DISADECO Hotel Resort and Events Center has a garden, terrace, restaurant, and free WiFi throughout the property. The hotel features an indoor pool and room service.</t>
  </si>
  <si>
    <t>Tuyom by Hostel 7</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</si>
  <si>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Z0MyKENob0kxb3ZvanVfYWg4UzNBUm9OTDJjdk1URnJjVEV6WDNscmFCQUI4BkIJES582cDlCmweQgkR2U-OVZks-_tCCRFLclzKIAfsakgAWk0yS6oBSBABKgkiBWhvdGVsKAAyHxABIhsG4PkL28Bh0pZMxxAr00AILC_pMFiKUvWB514yGBACIhRob3RlbCBpbiBwaGlsaXBwaW5lcw&amp;ap=KigKEgnMVpI7ToEeQBFjVfxe0lRdQBISCZwWDMlVUzJAEbEqfi-DNGBAMAFIAQ&amp;ictx=111&amp;ved=0CKoCEMr3BGoYChMIqM6bsd7bkgMVAAAAAB0AAAAAEJkJ</t>
  </si>
  <si>
    <t>14.73622, 121.06404</t>
  </si>
  <si>
    <t>Lambug Beach, Juan Quiñones Street, Lambug, Cebu, Central Visayas, 6031, Philippines</t>
  </si>
  <si>
    <t>Located in Badian, a few steps from Lambug Public Beach, Tuyom by Hostel 7 has air-conditioned accommodations and a restaurant. This pet-friendly hostel also has free WiFi.</t>
  </si>
  <si>
    <t>HOMELY Staycation</t>
  </si>
  <si>
    <t>www.skyscanner.com.ph/hotel_deeplink/4.0/PH/en-US/PHP/h_bc/222709126/2026-03-02/2026-03-03/hotel/hotel/hotels?legacy_provider_id=13&amp;rooms=1&amp;closed_user_group=apps&amp;hb_data=9jdhh0Tg-dD6ovSDroVz111YfRQYIVXbE-iFAau7KE9jnJLdp5FnReg5RBA49UfuD--VZQpPMcNZOYOSdNq8fB0LjCLL5FWGtYuO2hTwR9tjoABOkYyrBwc0qYAgtflZeJ4yZpMgPvaeDA4XFAEpFczZ8kwdXh22xT_Xr0ptNc9wDUXp10xvUkgQ8HWGvbWxCv3oaI4Sko2yOuaqpnuQT4j7hRQZJt28k7WXQ0P7ML1kztXFH4-_L1Abh2D5UloxOoVD9qwfuHuk9uPxTZG58gsVStkytSvItKPkds4IBNW4wgeBUm1mWzf8bbIP1Q_3_ggajfOpjzj4_1x3BaQKt3befnW1iVjQhOLBcxezo0VVN6z7eEamwNyfBpRbkPVIn4vDn_q9eDJds2miUe3Zexa-Rtvcft2JT3HZK56TtSqnVBdI&amp;q_datetime_utc=2026-03-02T01%3A09%3A34&amp;ticket_price=1836&amp;quote_id=-3567490784848903834&amp;utid_state=1&amp;channel=iphone&amp;price_without_closed_user_group=2232&amp;tm_place_name=Quezon+City&amp;deeplink_data=eyJmaWVsZHMiOnsic2lnbmF0dXJlIjoiODQ1ZDQ1M2ViMjE0ZjcyYjYxYzhlYmE3YTAyOTkyMTciLCJibG9ja19pZCI6IjEzMTM3NjI4MDFfNDA0MTQ5MTkxXzJfMF8wIn19&amp;utid=5e546a29-ecea-b7ed-e718-6e671758d5dd&amp;tm_stars=0&amp;client_id=skyscanner_app&amp;redirect_delay=1000&amp;price_policy=2&amp;pre_redirect_id=1da54fdf-44f1-1d38-d654-bca563f50157&amp;tm_city_code&amp;max_price=2040&amp;guests=1&amp;request_id=1da54fdf-44f1-1d38-d654-bca563f50157&amp;tm_country_code=PH</t>
  </si>
  <si>
    <t>14.64197, 121.03278</t>
  </si>
  <si>
    <t>Lola Idang's Bahay Pansitan, Examiner Street, West Triangle, Diliman, 1st District, Quezon City, Eastern Manila District, Metro Manila, 1104, Philippines</t>
  </si>
  <si>
    <t>Park Vil-la Apartelle</t>
  </si>
  <si>
    <t>www.skyscanner.com.ph/hotel_deeplink/4.0/PH/en-US/PHP/h_ad/199272472/2026-03-02/2026-03-03/hotel/hotel/hotels?legacy_provider_id=22&amp;rooms=1&amp;hb_data=wfq3_EDWKl8MxyCTVSMgHtm-5tSyEMeoZJ5YR-H2xvHu0lPYaq2tjZlNtFF4PTO2JkSMAzPvmgwbnGAUsfgaZPGxYPpqn7pdt1e28lNyqo7mJp0piO-7RSJ7EFJK1gII5Hc80nHSwLCChXUoEheYl5pv4ElVuQSi1khul9XFmyaQ6eoy8monzqsAqV0sEERgmuJMXG6oUwVC53K1tFlY7pX2kmSuuW54aG544fha1rRA4k6BdS0P5tOM0hgeDbcYBxUmk5v1-gUjsQ9Z3NioMqqcClUSCp__s0j8zT2snUk7ofqmXHJWaRvij3fM78Kdmodyk5KaoOtquRNsgIWYpk6Dqp-zi7R7VR0uiuiqsE5scZgCvbTNdU4EWfjLfnW3W7-gHQcmYLh6GrymDrEZWnRXsSZhR_JYzevoKZH-moMj&amp;q_datetime_utc=2026-03-02T01%3A09%3A34&amp;ticket_price=1003&amp;quote_id=143367074640233034&amp;utid_state=1&amp;channel=iphone&amp;tm_place_name=Quezon+City&amp;deeplink_data=eyJmaWVsZHMiOnsic2lnbmF0dXJlIjoiMmE2YjQ1ZjBjZGJiYjcxYjI0ZDg4MmMxMDVhY2Q0NTIifSwidXJsIjoiaHR0cHM6Ly93d3cuYWdvZGEuY29tL3BhcnRuZXJzL3BhcnRuZXJzZWFyY2guYXNweD9jaWQ9MTg0NjM4MyZoaWQ9MjgwMjgzNjYmY3VycmVuY3k9UEhQJmNoZWNraW49MjAyNi0wMy0wMiZjaGVja291dD0yMDI2LTAzLTAzJk51bWJlcm9mQWR1bHRzPTEmTnVtYmVyb2ZDaGlsZHJlbj0wJlJvb21zPTEmbWNpZD0zMzImbWFzdGVyUm9vbUlkPTQxMTQ1NDY5MSZtcHQ9Tm5sdWVUUnJXa3MyT1hwUk1IZzJXRzlOV1VsMU1rcEZRM05DWkdwck16QXhSR1JzYUVONVdGZEpUR3B4TVUxS1UwWkphR3BuVEROWmEwbHpOVk5HUzJVek5tWkRkemxtWlZCNVNHZFJQVDAmVG90YWxQcmljZT0xMDAyLjkwJlRvdGFsVGF4PTExNi4yMiZUb3RhbEZlZT04NC4zNiZUb3RhbFN1cmNoYXJnZT0wJm1jdXI9UEhQIn0%3D&amp;utid=8c7d135b-7a7c-7e2f-0913-022d777e819b&amp;tm_stars=0&amp;client_id=skyscanner_app&amp;redirect_delay=1000&amp;price_policy=2&amp;pre_redirect_id=8baa1971-baa5-8a6b-0109-a8ca0335b01d&amp;tm_city_code&amp;max_price=2007&amp;guests=1&amp;request_id=8baa1971-baa5-8a6b-0109-a8ca0335b01d&amp;tm_country_code=PH</t>
  </si>
  <si>
    <t>10.699276, 122.552035</t>
  </si>
  <si>
    <t>parking, wifi, air_conditioning, non-smoking, internet_access, 24-hour_front_desk_service, smoking_areas, multilingual_staff, garden, concierge, wake-up_call</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</si>
  <si>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Z0MyJ0Noa0kwcE9UZzU2MzF1QVBHZzB2Wnk4eE1YZzNhelZxTldZMEVBRTgGQgkRLnzZwOUKbB5CCRHZT45VmSz7-0IJEUtyXMogB-xqSABaTTJLqgFIEAEqCSIFaG90ZWwoADIfEAEiGwbg-QvbwGHSlkzHECvTQAgsL-kwWIpS9YHnXjIYEAIiFGhvdGVsIGluIHBoaWxpcHBpbmVz&amp;ap=KigKEgnMVpI7ToEeQBFjVfxe0lRdQBISCZwWDMlVUzJAEbEqfi-DNGBAMAFIAQ&amp;ictx=111&amp;ved=0CPsCEMr3BGoYChMIqM6bsd7bkgMVAAAAAB0AAAAAEJkJ</t>
  </si>
  <si>
    <t>9.6524, 123.85127</t>
  </si>
  <si>
    <t>Gasanai Subdivision, Poblacion 2, Booy, Tagbilaran, Bohol, Central Visayas, 6390, Philippines</t>
  </si>
  <si>
    <t>Hive capsule hostel</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</si>
  <si>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Z0MyJ0Noa0lxc0Mzc3JmcTM4NFBHZzB2Wnk4eE1XcG5kRzVpZEhGckVBRTgGQgkRLnzZwOUKbB5CCRHZT45VmSz7-0IJEUtyXMogB-xqSABaTTJLqgFIEAEqCSIFaG90ZWwoADIfEAEiGwbg-QvbwGHSlkzHECvTQAgsL-kwWIpS9YHnXjIYEAIiFGhvdGVsIGluIHBoaWxpcHBpbmVz&amp;ap=KigKEgnMVpI7ToEeQBFjVfxe0lRdQBISCZwWDMlVUzJAEbEqfi-DNGBAMAFIAQ&amp;ictx=111&amp;ved=0CJQDEMr3BGoYChMIqM6bsd7bkgMVAAAAAB0AAAAAEJkJ</t>
  </si>
  <si>
    <t>9.7875, 123.34594</t>
  </si>
  <si>
    <t>Nan Hai, Samboan-Barili Road, Buloc-buloc, Cotcoton, Santa Filomena, Cebu, Central Visayas, 6030, Philippines</t>
  </si>
  <si>
    <t>Rio Beach Resort</t>
  </si>
  <si>
    <t>www.skyscanner.com.ph/hotel_deeplink/4.0/PH/en-US/PHP/h_bc/212259918/2026-03-05/2026-03-06/hotel/hotel/hotels?legacy_provider_id=13&amp;rooms=1&amp;closed_user_group=apps&amp;hb_data=y14eRX9KDAzgx8JG9_1xDCVNjISf8zKi1rcgWGFCf44O4t8cu7aTrSXKJXOqJEvic4sl_gumaVP3L4mNyhQEhVzwTrAfYAzMLdBlI8ErLwRhulWuPQAHKjltDKpNFXphXmWrnVqRx4PXjfCRQ-KBueDwVe1pFvAX5ReWYvUrSW1O71ZSGMsHOqakS23Pwq6lpjJLUIplzpfU1wJL_ASWnAFXIK66dfVjuNjEokk5aR0PVUCO_lS_cTAv2nCnP7zh8S8mEeLi0Cm6nnCZAUk4jWHaYKNN34ROEkePiG2doCOQ7hZ5Yw0TTkBaVGpu_38FDe2ik6z-8iW67jUBSTxAqEjaKpv7uHrUTJQQK46y_ftQR59Prik4yzTXmc_eN5c_3-jVVsFx0F0HnzAqz3nxAngCiZcfIwiguyDv5uJ7NLZfq5qw7dg%3D&amp;q_datetime_utc=2026-03-05T14%3A34%3A30&amp;ticket_price=617&amp;quote_id=-1586821126426903845&amp;utid_state=1&amp;channel=iphone&amp;price_without_closed_user_group=807&amp;tm_place_name=Alegria&amp;deeplink_data=eyJmaWVsZHMiOnsic2lnbmF0dXJlIjoiNzI0Y2Q3ZDIzYTFhZTQyNTIxZDdhOGY5MTdhZjYxMzEiLCJibG9ja19pZCI6IjY5MDgyOTgwOF8yODA4MDU2ODdfMl80Ml8wIn19&amp;utid=40d0f915-a94d-47b6-fda6-51b591046144&amp;tm_stars=3&amp;client_id=skyscanner_app&amp;price_policy=2&amp;pre_redirect_id=f94bbf87-85de-00b1-ed53-47231f87945d&amp;tm_city_code&amp;max_price=3575&amp;guests=1&amp;request_id=f94bbf87-85de-00b1-ed53-47231f87945d&amp;tm_country_code=PH</t>
  </si>
  <si>
    <t>10.589359, 124.307518</t>
  </si>
  <si>
    <t>Located in Alegria, 2.9 miles from Kawasan Falls, Rio Beach Resort provides accommodations with a garden, free private parking, a private beach area and a shared lounge.</t>
  </si>
  <si>
    <t>Swisslagoon Hotel &amp; Nipa hut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</si>
  <si>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Z0MyKENob1Foc2FiMjhiY25ablhBUm9OTDJjdk1URjRObVJ3YW5jd1h4QUM4BkIJES582cDlCmweQgkR2U-OVZks-_tCCRFLclzKIAfsakgAWk0yS6oBSBABKgkiBWhvdGVsKAAyHxABIhsG4PkL28Bh0pZMxxAr00AILC_pMFiKUvWB514yGBACIhRob3RlbCBpbiBwaGlsaXBwaW5lcw&amp;ap=KigKEgnMVpI7ToEeQBFjVfxe0lRdQBISCZwWDMlVUzJAEbEqfi-DNGBAMAFIAQ&amp;ictx=111&amp;ved=0CMwDEMr3BGoYChMIqM6bsd7bkgMVAAAAAB0AAAAAEJkJ</t>
  </si>
  <si>
    <t>14.5632, 121.02183</t>
  </si>
  <si>
    <t>The Coffee Bean &amp; Tea Leaf, Jupiter Street, Salcedo Village, Bel-Air, District I, Makati, Southern Manila District, Metro Manila, 1200, Philippines</t>
  </si>
  <si>
    <t>Jazz Residences Makati</t>
  </si>
  <si>
    <t>www.skyscanner.com.ph/hotel_deeplink/4.0/PH/en-US/PHP/h_bc/222401033/2026-03-02/2026-03-03/hotel/hotel/hotels?legacy_provider_id=13&amp;rooms=1&amp;closed_user_group=apps&amp;hb_data=MNhV1MXmm03s63WQeQcyBmhT_CsGdMp8e9YW0QwRsCRtmYltj3l3u7iVKo1VfrP29vmJr2UR8DAdY18Lto5BTkdPiiVTXenV9pOI1QgHnInBpo4oQKygnsiIvOXu46U9sh0XKE5g0cxWlKtoNwx6qxOiLiXMpJSBaWf8Neh_Mn3uoTRn3CaqeFKeR7r5fDQ3DWSIQzq_edmiQY4haPb-DZTmABk8U3fhAm6TK0zprUXwJnsrEXtr2eBs53vIyIv7qnA0CrMxMtOqL_BL-_V5_oVDa62DdHwkWI8NLc7Fl9AiiXvFPKgbATBshVnff-ncrj_rauobOS0TumBFH0Dx9euXdpmSHIAY0W650lxC43rg5bIJYED3N7oYXo3q7_NBAeTJWip7EyttGMY4X6ZKa8OvR9eZMrPHd1tN2J0GTscBMNuepk4%3D&amp;q_datetime_utc=2026-03-02T01%3A09%3A40&amp;ticket_price=3244&amp;quote_id=5176967810387025254&amp;utid_state=1&amp;channel=iphone&amp;price_without_closed_user_group=3981&amp;tm_place_name=Makati&amp;deeplink_data=eyJmaWVsZHMiOnsic2lnbmF0dXJlIjoiZWY5OGI2MGU1NmUxNzU4MWUwMzgzYzc0MWYxNzllNWUiLCJibG9ja19pZCI6Ijk3ODI0ODUwMV8zNzAxMTU5MjBfMl8wXzAifX0%3D&amp;utid=228ec019-9b55-9b1a-aaf9-aa8fabf48124&amp;tm_stars=0&amp;client_id=skyscanner_app&amp;redirect_delay=1000&amp;price_policy=2&amp;pre_redirect_id=34ce4b7a-7d29-cbb3-11fd-a213f6b6fa28&amp;tm_city_code&amp;max_price=3244&amp;guests=1&amp;request_id=34ce4b7a-7d29-cbb3-11fd-a213f6b6fa28&amp;tm_country_code=PH</t>
  </si>
  <si>
    <t>14.53758, 121.05873</t>
  </si>
  <si>
    <t>Blue Eagle Street, Rizal, Taguig District 1, Taguig, Southern Manila District, Metro Manila, 1649, Philippines</t>
  </si>
  <si>
    <t>Bahay ni Ate Rose - Double Room with Private Bathroom</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</si>
  <si>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b0MyJ0Noa0k2S0g3ejVtZzFkNzRBUm9NTDJjdk1XcHJlR2hqTnpGeUVBRTgGQgkRLnzZwOUKbB5CCRHZT45VmSz7-0IJEUtyXMogB-xqSABaTTJLqgFIEAEqCSIFaG90ZWwoADIfEAEiGwbg-QvbwGHSlkzHECvTQAgsL-kwWIpS9YHnXjIYEAIiFGhvdGVsIGluIHBoaWxpcHBpbmVz&amp;ap=KigKEgnMVpI7ToEeQBFjVfxe0lRdQBISCZwWDMlVUzJAEbEqfi-DNGBAMAFIAQ&amp;ictx=111&amp;ved=0CAQQyvcEahgKEwiozpux3tuSAxUAAAAAHQAAAAAQuwk</t>
  </si>
  <si>
    <t>13.598566, 124.060312</t>
  </si>
  <si>
    <t>Agojo, San Andres, Catanduanes, Bicol Region, Philippines</t>
  </si>
  <si>
    <t>Emmalyn's Paradise Resort</t>
  </si>
  <si>
    <t>www.skyscanner.com.ph/hotel_deeplink/4.0/PH/en-US/PHP/h_ad/223866465/2026-03-05/2026-03-06/hotel/hotel/hotels?legacy_provider_id=22&amp;rooms=1&amp;closed_user_group=general&amp;hb_data=Q9h1Dw57NfyGT-nKSExkj5lUWanbiMydW8yWXl6sknksKxTSSUQfQ7Oljdx1mwpYp7ilUOHtqIwxSHqUJX3N8uowLcO_jWrZavObzSqCOpXBrDmCG6P4w4LPw9qPwGq_zyaHqi3rGO6Sg4gSeE97D20hsCZdmx_AAIdRLLbbpSDme_JDMotSoLYVmxHbh2yAFP4xzMQ0u_xvef8_zx4WdMSnGf7mClp3TfwI6LrI7AosasMGKg1IGVbCJGpcSC00UlyBLu01eTqdZukjrsQemVhENH8INfYOeBP8LlFQpxG15SBtEK9f6sagxbxjwjDJWqZgH9GRF86bcvfz_4B5e8V2BB1kyfoUsKgwXa0Ns5QdWrfP_v4K8qoWd_RN7oC-j8u5giLs9XZul1aQ0IVCivBQisoqouaOmv0eygu9iFjr&amp;q_datetime_utc=2026-03-05T14%3A34%3A30&amp;ticket_price=975&amp;quote_id=922657544409767530&amp;utid_state=1&amp;channel=iphone&amp;price_without_closed_user_group=3000&amp;tm_place_name=Agojo&amp;deeplink_data=eyJmaWVsZHMiOnsic2lnbmF0dXJlIjoiMTY5OWNlZGRmODcxMTAyZjYyYzQwZmUyNzU1N2Y2NWEifSwidXJsIjoiaHR0cHM6Ly93d3cuYWdvZGEuY29tL3BhcnRuZXJzL3BhcnRuZXJzZWFyY2guYXNweD9jaWQ9MTg0NjM4MyZoaWQ9MzQ2Mzg2NDgmY3VycmVuY3k9UEhQJmNoZWNraW49MjAyNi0wMy0wNSZjaGVja291dD0yMDI2LTAzLTA2Jk51bWJlcm9mQWR1bHRzPTEmTnVtYmVyb2ZDaGlsZHJlbj0wJlJvb21zPTEmbWNpZD0zMzImbWFzdGVyUm9vbUlkPTExNTIzMjEzMjkmbXB0PVpXSjVjRkJsVEV0cmRVcFpVRlExVkZFM09XRnZTekpPYWpBMldpdDRTbXBrUkdsc2EwZEVZa1Z4YWtjM1luUmFURkJIZW5NNVZHaERibmRSYTFoRFpuUnJWRFJRZEhCcmVtOVRRbkZuUFQwJlRvdGFsUHJpY2U9OTc0LjY1JlRvdGFsVGF4PTExMi43NyZUb3RhbEZlZT04Mi4xNiZUb3RhbFN1cmNoYXJnZT0wJm1jdXI9UEhQIn0%3D&amp;utid=c2956cda-4aaa-b3bb-a810-f26fb429506e&amp;tm_stars=5&amp;client_id=skyscanner_app&amp;price_policy=2&amp;pre_redirect_id=6b500eb5-0d02-8bcd-6867-02e647ea7b31&amp;tm_city_code&amp;max_price=2194&amp;guests=1&amp;request_id=6b500eb5-0d02-8bcd-6867-02e647ea7b31&amp;tm_country_code=PH</t>
  </si>
  <si>
    <t>14.626822, 121.048493</t>
  </si>
  <si>
    <t>Agojo</t>
  </si>
  <si>
    <t>Catanduanes</t>
  </si>
  <si>
    <t>Located in San Andres, Emmalyn's Paradise Resort is on a private beach. Binurong Point is a notable landmark, and the area's natural beauty can be seen at Luyang Cave Park and Maribina Falls. San Andres Port and Our Lady of Sorrows Church are two other places to visit that come recommended. Take an opportunity to explore the area for water adventures such as swimming. 
At Emmalyn's Paradise Resort, relax by an outdoor pool or hit the private sand beach where you can enjoy snorkeling. Change of towels is available on request. Emmalyn's Paradise Resort offers 12 air-conditioned accommodations with complimentary bottled water and coffee/tea makers. Memory foam beds feature down comforters and premium bedding. A pillow menu is available. This San Andres resort provides complimentary wireless Internet access. Bathrooms include slippers, bidets, complimentary toiletries, and toothbrushes and toothpaste. In-room massages, irons/ironing boards, and change of towels can be requested. A nightly turndown service is provided and housekeeping is offered daily. An outdoor pool and a children's pool are on site. Other recreational amenities include a private beach.  The recreational activities listed below are available either on site or nearby; fees may apply.</t>
  </si>
  <si>
    <t>RedDoorz Plus @ Torre De Manuel Residences 1</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</si>
  <si>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b0MyJ0Noa0lwUGprdWN1UHV0dEZHZzB2Wnk4eE1XUm1kSEJuY1RWNUVBRTgGQgkRLnzZwOUKbB5CCRHZT45VmSz7-0IJEUtyXMogB-xqSABaTTJLqgFIEAEqCSIFaG90ZWwoADIfEAEiGwbg-QvbwGHSlkzHECvTQAgsL-kwWIpS9YHnXjIYEAIiFGhvdGVsIGluIHBoaWxpcHBpbmVz&amp;ap=KigKEgnMVpI7ToEeQBFjVfxe0lRdQBISCZwWDMlVUzJAEbEqfi-DNGBAMAFIAQ&amp;ictx=111&amp;ved=0CDQQyvcEahgKEwiozpux3tuSAxUAAAAAHQAAAAAQuwk</t>
  </si>
  <si>
    <t>16.93422, 121.13656</t>
  </si>
  <si>
    <t>Christ The King Catholic Chapel, Batad Trail, Batad, Banaue, Ifugao, Cordillera Administrative Region, 3601, Philippines</t>
  </si>
  <si>
    <t>BATAD CRISTINA'S Main Village INN &amp; Restaurant</t>
  </si>
  <si>
    <t>www.skyscanner.com.ph/hotel_deeplink/4.0/PH/en-US/PHP/h_bc/154598828/2026-03-05/2026-03-06/hotel/hotel/hotels?legacy_provider_id=13&amp;rooms=1&amp;closed_user_group=apps&amp;hb_data=LbD5SIWYXkSMbwiBRGc0_hsZXUQF2xzDa83KXmW-0n_77fhC-jdwVbIpKL5mAwrSyUOGTDXO5knQ28QHkc7Yr9UPkAUZAuIXJ1W2mMMy8i8vv3pCtH32Cp1-SEleC3JfPxjHIEtbwuN4Rmc6OSpsLytbzzuiJC2csD4u5RdqoTSvAVlmB9bUcJsiLHQYZMiPKIzr87RAnKEqLfbKauRDMQJV8Sr0ocUXaj5ViYEWuI_jvh-gz6Pa3tCYi2_BXVT7Cs2iyqUKdJLpkMDDj02BU3Ugf0PLkjKIfU8ZA75KnudD6g7PKcewpBwg2D6aaadKVFKRbrHWib-oILPW13UJ_bXwOFYdnb3PqqC19LNBNG2U43KeScTpbPr8FnOWD6a36MptgYyjBiFw229xUbzfT74M2yyiiFSTkFrtR2uD2ytNJMlhxck%3D&amp;q_datetime_utc=2026-03-05T14%3A34%3A32&amp;ticket_price=315&amp;quote_id=1189725957279876515&amp;utid_state=1&amp;channel=iphone&amp;price_without_closed_user_group=350&amp;tm_place_name=Banawe&amp;deeplink_data=eyJmaWVsZHMiOnsic2lnbmF0dXJlIjoiMWVmMzQyNjE4MmZmMGE2MWY4ZDMwM2QwZDk2MzZlNzgiLCJibG9ja19pZCI6IjI0NjYxMzYwMl8yNDQ2NjAxMjFfMV8wXzAifX0%3D&amp;utid=cb017645-6ec3-2734-380c-01069611516e&amp;tm_stars=0&amp;client_id=skyscanner_app&amp;price_policy=2&amp;pre_redirect_id=c80a0c89-28fd-f0b9-2af2-80fe0d9e2a64&amp;tm_city_code&amp;max_price=1384&amp;guests=1&amp;request_id=c80a0c89-28fd-f0b9-2af2-80fe0d9e2a64&amp;tm_country_code=PH</t>
  </si>
  <si>
    <t>11.955368, 121.928316</t>
  </si>
  <si>
    <t>Located in Banaue, a few steps from Banaue Rice Terraces, BATAD CRISTINA'S Main Village INN &amp; Restaurant has a number of amenities including a garden, a terrace and massage services.</t>
  </si>
  <si>
    <t>www.skyscanner.com.ph/hotel_deeplink/4.0/PH/en-US/PHP/h_xp/136280268/2026-03-02/2026-03-03/hotel/hotel/hotels?legacy_provider_id=1&amp;rooms=1&amp;closed_user_group=mobile&amp;hb_data=qK-epC7QK8JL3RMb6Iqk9OsqG4HQCiezYGqbAuiSu-ktuxtHnsdBOowrap_ynRJGHBtDNKLTgfn0HDwweDry_doWkboPN7_aHxL1nI2hR1eEYfVKpaBQKc-dHc7HcxvxaSTVDp7DM4fxEmeZio9pV4-vW7TCYCGpkaFegiAEcpRgg6ZSv0RwSBVYHJE71ggO9oXqJfEL8Nu_rzQubg-SmLdQRejIwIC3R53I_Dla0LFEieG16R81pRHyTEHT4Zx9y4eBj6QwVQ6Lsn4T_c5_zk8Ckls%3D&amp;q_datetime_utc=2026-03-02T01%3A09%3A45&amp;ticket_price=4436&amp;quote_id=3492734768262793566&amp;utid_state=1&amp;channel=iphone&amp;price_without_closed_user_group=4671&amp;tm_place_name=Malay&amp;deeplink_data=eyJmaWVsZHMiOnsic2lnbmF0dXJlIjoiNGY3M2RmODI5ZTAwNTBjYzJjOWYzZTAwZmE3M2Q1MjEifSwidXJsIjoiaHR0cHM6Ly93d3cuZXhwZWRpYS5jb20ucGgvSG90ZWwtU2VhcmNoP3RwaWQ9NjgmbXBlPTE3NzI0MDk5MTkmZW5kRGF0ZT0yMDI2LTAzLTAzJmFkdWx0cz0xJmxvY2FsZT1lbl9VUyZjaGlkPTBiYWJhN2RiLTM3MzMtNDJiYy1hZGUwLTk5Mjk1ZTUzMTY1NiZlYXBpZD00NjIzMCZtY3RjPTMmc3RhcnREYXRlPTIwMjYtMDMtMDImbXBkPUdCUCZtcG49MjAxMjczNTA0JmN1cnJlbmN5PUdCUCZyYXRlcGxhbmlkPTIwNjE2MzA1OCZtcG09MjQmbXBwPTEmbXBvPUVDJnNlbGVjdGVkPTEyMzkyNDM1Jm1wYj04LjI5Jm1wcT01MS4xOSZtcGE9NDguNzUifQ%3D%3D&amp;utid=b678b260-e309-54ab-dd55-ccd363ec6122&amp;tm_stars=3&amp;client_id=skyscanner_app&amp;redirect_delay=1000&amp;price_policy=2&amp;pre_redirect_id=02e4950c-0fd0-2f6b-c3d6-b9d75ba5c805&amp;tm_city_code&amp;max_price=5388&amp;guests=1&amp;request_id=02e4950c-0fd0-2f6b-c3d6-b9d75ba5c805&amp;tm_country_code=PH</t>
  </si>
  <si>
    <t>14.247173, 120.938866</t>
  </si>
  <si>
    <t>Resort de Hera</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</si>
  <si>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b0MyJ0Noa0lpb1N0MlBUNDR0NVdHZzB2Wnk4eE1XdGljM0owZVdaMkVBRTgGQgkRLnzZwOUKbB5CCRHZT45VmSz7-0IJEUtyXMogB-xqSABaTTJLqgFIEAEqCSIFaG90ZWwoADIfEAEiGwbg-QvbwGHSlkzHECvTQAgsL-kwWIpS9YHnXjIYEAIiFGhvdGVsIGluIHBoaWxpcHBpbmVz&amp;ap=KigKEgnMVpI7ToEeQBFjVfxe0lRdQBISCZwWDMlVUzJAEbEqfi-DNGBAMAFIAQ&amp;ictx=111&amp;ved=0CIIBEMr3BGoYChMIqM6bsd7bkgMVAAAAAB0AAAAAELsJ</t>
  </si>
  <si>
    <t>9.80273, 126.16075</t>
  </si>
  <si>
    <t>Kasuyan, Batas, Silang, Cavite, Calabarzon, 4118, Philippines</t>
  </si>
  <si>
    <t>Silang</t>
  </si>
  <si>
    <t>With a stay at Resort de Hera in Silang, you'll be 16.7 mi (26.8 km) from Enchanted Kingdom and 22 mi (35.4 km) from Manila Bay. This hotel is 5.4 mi (8.7 km) from The Riviera Golf Club and 8.7 mi (14 km) from Balite Falls.
Enjoy recreation amenities such as an outdoor pool or take in the view from a garden. Additional features at this hotel include complimentary wireless internet access and barbecue grills.
Enjoy a meal at the restaurant, or stay in and take advantage of the hotel's room service (during limited hours). A complimentary Korean breakfast is served daily from 6:30 AM to 8:30 AM.
The front desk is staffed during limited hours. Free self parking is available onsite.
Make yourself at home in one of the 42 air-conditioned guestrooms. Complimentary wireless internet access is available to keep you connected. Bathrooms with showers are provided.</t>
  </si>
  <si>
    <t>Woody's Place Siargao</t>
  </si>
  <si>
    <t>www.skyscanner.com.ph/hotel_deeplink/4.0/PH/en-US/PHP/h_fd/213900953/2026-03-02/2026-03-03/hotel/hotel/hotels?legacy_provider_id=927050&amp;rooms=1&amp;closed_user_group=apps&amp;hb_data=OvKXQIAT69WuJShZvXl4_sNBqceGyPKu4Jnkb3XLGXHllUubF7Ite9PzweMKBlJ3VFMhnDavvrQbXMHoMb8_QRjJp-W2DdsZA8OsuX7E1Zg4DBl0oIZQLVHFTuxRrj0BvJadsl0JOH9jK4JJ4-atpw2xpSdf0R6ZIc3W1ibjMIreWu_rDbfW4iNeZx660YzgnbBcslDBSlcdMQuq9Z6dO0uf82vX-rzws4xDdD8DoeBWhw8H87LwOLwX6PdC6ns3FWWCMIf1huPfTmQLAE3Q9LTxwjZb6Azzd2VivVVjcjySUo7JarcO_TQap_C5cQ8xCPh6WkvK2h1qIQGtAu4F8dYmf98G98VlWj_oKDuoLTWOMg1lcXenya98VeLNEZDYQeuBODUlf4R1KmHN6lQAqZToow0N_02F9gpnslpv3LApiw%3D%3D&amp;q_datetime_utc=2026-03-02T01%3A09%3A52&amp;ticket_price=11007&amp;quote_id=3907416807176875862&amp;utid_state=1&amp;channel=iphone&amp;price_without_closed_user_group=15869&amp;tm_place_name=General+Luna&amp;deeplink_data=eyJmaWVsZHMiOnsic2lnbmF0dXJlIjoiZmM5M2IzOWZhZTdmNzkyYzU2MTY1MWU1NjU1YjIwMTUifSwidXJsIjoiaHR0cHM6Ly9kZWFscy52aW8uY29tP3NpZz0zYzczMDcyNjdjZThmYmM2ZTYyZDg2MWFiY2M3M2Y0NTI1YzM3NDg3NzI5MTM5YjAzN2M2YzEzMDJjMGVlMjkxMzUzOTM2MzQzMDMxMzgzNTMxJnNpZy1pc3M9bWV0YSZ0dXJsPWh0dHBzJTNBJTJGJTJGdmlvLmNvbSUyRkhvdGVsJTJGU2VhcmNoJTNGY2hlY2tJbiUzRDIwMjYtMDMtMDIlMjZjaGVja091dCUzRDIwMjYtMDMtMDMlMjZjdXJyZW5jeSUzRFBIUCUyNmVwdiUzRE1TNHklMjZlc2QlM0RlR044RjVuV1JHWnUydlQzVm9QV1dycTFwYjhiaURNNks0ejU2bEU0eDVTbldITFVQRGxMUW1SMFdPZHRYWE00aHp2YVhkS1VHbG1tbkl3MVllbWhyZTVHT2l5WVZ6aVpzUkMtM3E2NlFXVENoZ3V4U01DbiUyNmZvcmNlQ3VycmVuY3lDaGFuZ2UlM0QxJTI2Zm9yY2VMYW5ndWFnZUNoYW5nZSUzRDElMjZob3RlbElkJTNEOTY4NjA5MzElMjZsYWJlbCUzRHNyYyUyNTNEc2t5c2Nhbm5lciUyNTI2dWNvdW50cnklMjUzRFBIJTI1MjZ1ZGV2aWNlJTI1M0Rtb2JpbGUlMjUyNmhvdGVsJTI1M0Q5Njg2MDkzMSUyNTI2ZGF5JTI1M0QyJTI1MjZtb250aCUyNTNEMDMlMjUyNnllYXIlMjUzRDIwMjYlMjUyNmxvcyUyNTNEMSUyNTI2b2ZmZXJpZCUyNTNEb1RjUEtCc1BBSXlnJTI1MjZwcmljZSUyNTNEMTEwMDYuNTElMjUyNmN1cnJlbmN5JTI1M0RQSFAlMjUyNnVzZXJsYW5nJTI1M0RlbiUyNTI2X3RoJTI1M0Q1MjZkY2U0MTFlYTY1MmUyMTVlYWQ3YTcwNDc4ZDE3MTJiZjcyMmMxOTQzODkwOTAlMjUyNmR0cyUyNTNEMTc3MjQwOTc0MCUyNTI2b2x1dCUyNTNEMTc3MjQwOTczOCUyNTI2Y2FuUGF5TGF0ZXIlMjUzRGZhbHNlJTI1MjZyZXF1ZXN0VXNlckdyb3VwJTI1M0QlMjUyNm9mZmVyVXNlckdyb3VwJTI1M0RwdWJsaWMlMjZsYW5nJTNEZW4lMjZvdGklM0RoQmZodUd6cTNYayUyNnByZWZlcnJlZFJhdGUlM0QxMTAwNi41MSUyNnByb2ZpbGUlM0RyMmQybTcza244JTI2cm9vbXMlM0QxJTI2dXNlckNvdW50cnklM0RQSCUyNnV0bV9jYW1wYWlnbiUzRHNreXNjYW5uZXIlMjZ1dG1fbWVkaXVtJTNEY3BjJTI2dXRtX3NvdXJjZSUzRHNreXNjYW5uZXIifQ%3D%3D&amp;utid=3c21db08-05fe-60b0-e189-81602290f355&amp;tm_stars=0&amp;client_id=skyscanner_app&amp;redirect_delay=1000&amp;price_policy=2&amp;pre_redirect_id=48f7c8e7-d759-3791-5796-edfb8fb56c60&amp;tm_city_code&amp;max_price=12229&amp;guests=1&amp;request_id=48f7c8e7-d759-3791-5796-edfb8fb56c60&amp;tm_country_code=PH</t>
  </si>
  <si>
    <t>14.613235, 120.983193</t>
  </si>
  <si>
    <t>Maria Natividad Street, Barangay 339, Santa Cruz, Third District, Manila, Capital District, Metro Manila, 1942, Philippines</t>
  </si>
  <si>
    <t>Reddoorz @ Good 101 Quiricada Manila</t>
  </si>
  <si>
    <t>www.skyscanner.com.ph/hotel_deeplink/4.0/PH/en-US/PHP/h_bc/205594242/2026-03-02/2026-03-03/hotel/hotel/hotels?legacy_provider_id=13&amp;rooms=1&amp;closed_user_group=general&amp;hb_data=PMO42ti4USL-br9ryAq-lMdy5GDTlRRth9bBfWEgEG2wGjSh7XJwSOkVFSWaGAmISGE0TXs3mI37Zvq0rN03FyzIvRp5vgBAFtBYWihroxnnP8A-6-Xb_LVTHEGQQcnJg8jt5wCQBlPPgF4-ZMdyw76CzccAZAawVwyMAiZAUr7EUkEVovllR3EkGp2vtIMrTb6UuEbUEjaYi2jclzB3qinqiGp3t4jwN06MEU31UuKP4IC3CqQo1Yn1yTcfM-D_GvygfhoUXYjcEUvF1s6go2mq0zb9DxudP8hEvlAg6LUXKAG1wpdYZoip0RaHtCmq8763WlwVtbc8d1oxfEfCoMu0EaAzoMRrn_LRYrp3_3mEof7nVhDdN1PE3Afwjd0JKVRCjtyYK2mgakODS9Zo0umQPR3sRkUWDrbrK5jTZfCJfsTq&amp;q_datetime_utc=2026-03-02T01%3A09%3A52&amp;ticket_price=937&amp;quote_id=-8156385022186836446&amp;utid_state=1&amp;channel=iphone&amp;price_without_closed_user_group=1397&amp;tm_place_name=Manila&amp;deeplink_data=eyJmaWVsZHMiOnsic2lnbmF0dXJlIjoiZGQzMDhjZWQ5N2UxNGRiOTNiYzA3NTU2NmY1YjNhMTEiLCJibG9ja19pZCI6InYxX0NnRXRFTXdDR2lnS0hUSXdNall0TURNdE1ESlVNREE2TURBNk1EQXVNREF3S3pBM09qQXdFQUVZM3dFb0FUZ0JJZ0lJQVE9PV9DaW9JcG9pTHBnTVFBaGlFOS9uS0FTQ2VCQ2l5ZzZrS01BSktEVE0yTlVReE1EQlFYekV3TUZCUW1BVVNCZ2dCSWdJTWJCb0VLQUl3QVNJRUNBSVlBZz09In19&amp;utid=a01c70a0-50bf-7dbe-8d23-a6fca8115b5c&amp;tm_stars=2&amp;client_id=skyscanner_app&amp;redirect_delay=1000&amp;price_policy=2&amp;pre_redirect_id=99de730f-8549-49b9-4131-c896a1337595&amp;tm_city_code=MNLP&amp;max_price=983&amp;guests=1&amp;request_id=99de730f-8549-49b9-4131-c896a1337595&amp;tm_country_code=PH</t>
  </si>
  <si>
    <t>10.4578, 119.2311663</t>
  </si>
  <si>
    <t>wifi, air_conditioning, non-smoking, internet_access, smoking_areas, room_service</t>
  </si>
  <si>
    <t>Great care is taken to ensure guests experience comfort through top-notch services and amenities.Remain linked during your visit by utilizing the complimentary internet access available.Need some relaxation? Your room features daily housekeeping to make your stay even more comfortable and enjoyable.The hotel is completely smoke-free. Crafted for coziness, every guestroom provides an array of features, guaranteeing a tranquil night's sleep while maintaining the level of comfort.For a more enjoyable stay, select rooms at hotel are equipped with linen service and air conditioning.Expand your in-room entertainment choices with various amenities, such as television offered in certain accommodations. In select rooms, the hotel offers visitors access to bottled water.Maintain your cleanliness and feel revitalized using toiletries available in select guest restrooms.</t>
  </si>
  <si>
    <t>Prince John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</si>
  <si>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b0MyJ0Noa0l0Tmo4MVp5TGpQQW9HZzB2Wnk4eE1XUm1hSGcyTlRockVBRTgGQgkRLnzZwOUKbB5CCRHZT45VmSz7-0IJEUtyXMogB-xqSABaTTJLqgFIEAEqCSIFaG90ZWwoADIfEAEiGwbg-QvbwGHSlkzHECvTQAgsL-kwWIpS9YHnXjIYEAIiFGhvdGVsIGluIHBoaWxpcHBpbmVz&amp;ap=KigKEgnMVpI7ToEeQBFjVfxe0lRdQBISCZwWDMlVUzJAEbEqfi-DNGBAMAFIAQ&amp;ictx=111&amp;ved=0CNABEMr3BGoYChMIqM6bsd7bkgMVAAAAAB0AAAAAELsJ</t>
  </si>
  <si>
    <t>Puerto Princesa North Road, Bulbulungan, El Nido, Palawan, Mimaropa, 5313, Philippines</t>
  </si>
  <si>
    <t>Bayview Clubhouse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</si>
  <si>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b0MyJ0Noa0lqc1dhMTRTRnZfNVJHZzB2Wnk4eE1XWTBkM1JzTjJNMEVBRTgGQgkRLnzZwOUKbB5CCRHZT45VmSz7-0IJEUtyXMogB-xqSABaTTJLqgFIEAEqCSIFaG90ZWwoADIfEAEiGwbg-QvbwGHSlkzHECvTQAgsL-kwWIpS9YHnXjIYEAIiFGhvdGVsIGluIHBoaWxpcHBpbmVz&amp;ap=KigKEgnMVpI7ToEeQBFjVfxe0lRdQBISCZwWDMlVUzJAEbEqfi-DNGBAMAFIAQ&amp;ictx=111&amp;ved=0COYBEMr3BGoYChMIqM6bsd7bkgMVAAAAAB0AAAAAELsJ</t>
  </si>
  <si>
    <t>11.95918, 121.92972</t>
  </si>
  <si>
    <t>Hàin, Boracay Main Road, Station 2, Balabag, Malay, Aklan, Western Visayas, 5608, Philippines</t>
  </si>
  <si>
    <t>The Henry Resort Boracay</t>
  </si>
  <si>
    <t>www.skyscanner.com.ph/hotel_deeplink/4.0/PH/en-US/PHP/h_bc/47046322/2026-03-05/2026-03-06/hotel/hotel/hotels?legacy_provider_id=13&amp;rooms=1&amp;closed_user_group=apps&amp;hb_data=4wdrk_bUxUNCevNFWsENqy2389HrLipsyPOaIU5yu58bdDi4yTgu2RGPqa6yxqhQryM-WfK1FTOwB8rEIeNdqWH3R_HVPI6BojaizrhVln7vI4aL1YWq_bmGfEbavmBos_lxOVRATUc_mjR2eLwmwOtXXF0s0FH4TQr0PX0s0hYNkPi3iX1r3JoKWHoRSnhoDp4slK1JP3QwwqMjppcSOWpPRU37WedL5KnlxzbV7CUdRHwE_co3xQnMjtDlG-9G-Ah-mxyWY7EyaLfTcfCyaA9ddVtYXtFiUgQHM3C4jSgmRlv1avYOmwRyaNA9vAQYrLq7G_bJCHUxrDygoBeZeZqcBp_CcNslRS60XP0BF6vJqEkb2uh6mvndlTpbv1qh4dNXVChCRm5MjvJ3P7tMX1yG3wrKflJV-cjucjxb4xTdQNyKbXo%3D&amp;q_datetime_utc=2026-03-05T14%3A34%3A33&amp;ticket_price=4641&amp;quote_id=5809607458807613125&amp;utid_state=1&amp;channel=iphone&amp;price_without_closed_user_group=12317&amp;tm_place_name=Malay&amp;deeplink_data=eyJmaWVsZHMiOnsic2lnbmF0dXJlIjoiOGQ4Y2NlMWQxNDU2ZGY1MTRkNzQ3ZjkyOGZjNDRjMDQiLCJibG9ja19pZCI6IjExNDM4ODU4MDVfMzg3MjQyMjQ0XzJfMV8wIn19&amp;utid=15c045b7-09b1-89c1-fbc3-d34be7393696&amp;tm_stars=3&amp;client_id=skyscanner_app&amp;price_policy=2&amp;pre_redirect_id=adf514dc-1f9d-a6fb-08ef-61ff9ec954c0&amp;tm_city_code&amp;max_price=6541&amp;guests=1&amp;request_id=adf514dc-1f9d-a6fb-08ef-61ff9ec954c0&amp;tm_country_code=PH</t>
  </si>
  <si>
    <t>14.604813, 120.990438</t>
  </si>
  <si>
    <t>Located 1.1 miles from Bulabog Beach, The Henry Resort Boracay offers 3-star accommodations in Boracay and features a garden. Featuring a concierge service, this property also provides guests with an outdoor pool.</t>
  </si>
  <si>
    <t>UrbanView @ San Antonio's Place Sampaloc Manila</t>
  </si>
  <si>
    <t>www.skyscanner.com.ph/hotel_deeplink/4.0/PH/en-US/PHP/h_bc/213081421/2026-03-05/2026-03-06/hotel/hotel/hotels?legacy_provider_id=13&amp;rooms=1&amp;closed_user_group=apps&amp;hb_data=lcGmXie4p4Y7SCm9odkkieamSFjPN5WtqauDUIw3VmBTfHNriSbyYp9MYc4ORFJrXc3yD4otH3Szt9teRUxBko2dGscuiitMbl9fiF46ZHbt4r2jSj-HuwSerFNUnWVeahBQVdK9ImuYe8NppWuraBPHAaRN4oPvao81YxpD7_dNNGIO3MvO-imPD7ssROrdr4Je8emvSno_H6kdQGJ9BxO84ZAkMO9ndTPL9K7fMLN2zkysYHitt2HUKFht2t0XEb_z0A2OXKzqTxV4tA23I-uG0Seq99QYZmCMZguut1fiaCH1SDtv1nq3PmWN5qm50hoTGXQhzacFnQadrHe6FuYd3eKb1vkpfyhRwmFeV5rKOYCZSvpI1i0kQoHtYsBFDQeew-mR34w-ahdOphQvK6p8HQ5btCSQjHE0EYmvQUvz63ErXps%3D&amp;q_datetime_utc=2026-03-05T14%3A35%3A34&amp;ticket_price=1502&amp;quote_id=2673670039686605774&amp;utid_state=1&amp;channel=iphone&amp;price_without_closed_user_group=3476&amp;tm_place_name=Manila&amp;deeplink_data=eyJmaWVsZHMiOnsic2lnbmF0dXJlIjoiYWVlYTZiYmU0NzQ2MTRjYWEzODE0MzM2MWM5NzYxMDEiLCJibG9ja19pZCI6Ijg3NzU2NzIwMl8zNTY3NDcxNDVfMF8wXzAifX0%3D&amp;utid=026dbb8f-531f-6569-f3f5-191a079201a5&amp;tm_stars=1&amp;client_id=skyscanner_app&amp;price_policy=2&amp;pre_redirect_id=8948fc7f-2602-1088-0433-c4b5317b42f0&amp;tm_city_code=MNLP&amp;max_price=1528&amp;guests=1&amp;request_id=8948fc7f-2602-1088-0433-c4b5317b42f0&amp;tm_country_code=PH</t>
  </si>
  <si>
    <t>14.07124, 120.63253</t>
  </si>
  <si>
    <t>San Antonio Street, Barangay 410, Sampaloc, Fourth District, Manila, Capital District, Metro Manila, 1008, Philippines</t>
  </si>
  <si>
    <t>Located in Manila, within a 17-minute walk of Malacanang Palace and 2.1 miles of Rizal Park, UrbanView at San Antonio's Place Sampaloc Manila provides accommodations with free WiFi. This 1-star hotel has air-conditioned rooms with a private bathroom.</t>
  </si>
  <si>
    <t>RedDoorz @ Sukitel Budget Hotel Nasugbu</t>
  </si>
  <si>
    <t>www.skyscanner.com.ph/hotel_deeplink/4.0/PH/en-US/PHP/h_bc/154554306/2026-03-05/2026-03-06/hotel/hotel/hotels?legacy_provider_id=13&amp;rooms=1&amp;closed_user_group=apps&amp;hb_data=_Dg7IzSezwF9MuIILHtkmduEU2dDJ-1eHQRmfwuLBJbuTAiyWY75m8jNWu6vILhGJ-Iw6_JQF_8aEmudvJ5Zeowee4SiCVcQPnNnEpXsJJbUqdgpuetdTr8jhmvfQB79UTyqL36sWIh3q3KFmf8igHtSiXRlGHMJqWbX5LCMWX7IOJCJfaZ3dTRNxMB3lApM0iG70iwroSohVH5YAYyDN8jNjT4MIhKbTo8T8OYvGkzaNdxWcW-Joovm7ZBvglTszRO_hPfzx5yhvvVEBz7jz-8zucVdK-GEwE7NYHWINE3f2B9WfNqE8EZ8tWoDioC7_gHBn874EqXxMYaEQDAgyLAzd8xIIuhIbhuJPo25Z2EbGV8cBqk1sWsTS96AklnrpnS_lyqj851OMVBeQ07Cj--_dY_1H__3z2jjpKFsOgks_XAYqdA%3D&amp;q_datetime_utc=2026-03-05T14%3A34%3A33&amp;ticket_price=772&amp;quote_id=-6397305829164523712&amp;utid_state=1&amp;channel=iphone&amp;price_without_closed_user_group=1822&amp;tm_place_name=Nasugbu&amp;deeplink_data=eyJmaWVsZHMiOnsic2lnbmF0dXJlIjoiMDFiMmI2MDcyMDY2ZmQ3MmE5NzUzZDZhODJiMDdjYjYiLCJibG9ja19pZCI6IjgzNTQzOTUwMV8zNDg5NzA3OTVfMF8wXzAifX0%3D&amp;utid=59a9ce09-8b41-5daa-8ed6-82deec85f440&amp;tm_stars=1&amp;client_id=skyscanner_app&amp;price_policy=2&amp;pre_redirect_id=83fc3254-9cbe-7481-855f-4606029b17a9&amp;tm_city_code&amp;max_price=1389&amp;guests=1&amp;request_id=83fc3254-9cbe-7481-855f-4606029b17a9&amp;tm_country_code=PH</t>
  </si>
  <si>
    <t>14.1731, 121.18197</t>
  </si>
  <si>
    <t>Sukitel, J. P. Laurel Street, Barangay 9, Nasugbu, Batangas, Calabarzon, 4231, Philippines</t>
  </si>
  <si>
    <t>Nasugbu</t>
  </si>
  <si>
    <t>wifi, air_conditioning, non-smoking, smoking_areas, room_service, security</t>
  </si>
  <si>
    <t>RedDoorz @ Sukitel Budget Hotel Nasugbu is located in Nasugbu, 15 miles from Pico de Loro Cove and 19 miles from Mount Pico De Loro. This 1-star hotel has air-conditioned rooms with a private bathroom.</t>
  </si>
  <si>
    <t>Villa Paguio Hot Spring Resort</t>
  </si>
  <si>
    <t>www.skyscanner.com.ph/hotel_deeplink/4.0/PH/en-US/PHP/h_bc/213707451/2026-03-02/2026-03-03/hotel/hotel/hotels?legacy_provider_id=13&amp;rooms=1&amp;closed_user_group=apps&amp;hb_data=DNDLNQuNDW9NkE2Isdvr01iROC1HytshbmCTgXv-sz7jJJ0SZoPyU8_xRv1lU8PMQVV3UGtnMJ652xyd5u7eCD8sn2zbgW1788eMJQ8K-1rHivPMZOJoM3zu5E45Mj2SEjpP-BZPLXiFwOBkSC4sACLygO9ZXOED00ktRJAD5eeIkg6Wr_Phw8PNVrd9DALuramhLj-EIh3pAvwK4IjIT2do-0HfxZ7uOAd-mMeary8sJ3Q9MlGeJ0MLobEv8e6CTCSi2wY0KOxxltRIPVY1nu9y0qIK39y78L7Fg7H9YOh9HpWmFkSTXoz_4E-ZuqrTNSz_-VyXfWFJBG6bx0aNwUDCeqfUF4JnjFHcxeW58qHw5ziuCsMge4cE-Xs7WnxENFbGaYPCwGwwOxd5ftdba_TJFJs-cz16IOQ1MjiykGr9HIBLk20%3D&amp;q_datetime_utc=2026-03-02T01%3A10%3A01&amp;ticket_price=13387&amp;quote_id=7786957379982344522&amp;utid_state=1&amp;channel=iphone&amp;price_without_closed_user_group=18329&amp;tm_place_name=Calamba&amp;deeplink_data=eyJmaWVsZHMiOnsic2lnbmF0dXJlIjoiN2YwYjlhNDUwZWZjMWRlZDViOGVmYTdhNTgwMTkwMjciLCJibG9ja19pZCI6Ijk2MDAyNzIwMV8zNjg3MTE0NjFfMTVfMF8wIn19&amp;utid=2559099b-dbc1-db5d-3d28-ebbda715546a&amp;tm_stars=0&amp;client_id=skyscanner_app&amp;redirect_delay=1000&amp;price_policy=2&amp;pre_redirect_id=61cd4123-3a67-fc1d-e100-139a532506e4&amp;tm_city_code&amp;max_price=13387&amp;guests=1&amp;request_id=61cd4123-3a67-fc1d-e100-139a532506e4&amp;tm_country_code=PH</t>
  </si>
  <si>
    <t>14.598258, 120.986409</t>
  </si>
  <si>
    <t>7-Eleven, F. R. Hidalgo Street, Barangay 391, Quiapo, Third District, Manila, Capital District, Metro Manila, 1001, Philippines</t>
  </si>
  <si>
    <t>Paseo Uno</t>
  </si>
  <si>
    <t>Calamba</t>
  </si>
  <si>
    <t>8 Hostel at Quiapo</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</si>
  <si>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b0MyJ0Noa0l5c1B1bWNqR3NiaEZHZzB2Wnk4eE1XWTBkM1EwZDJjNUVBRTgGQgkRLnzZwOUKbB5CCRHZT45VmSz7-0IJEUtyXMogB-xqSABaTTJLqgFIEAEqCSIFaG90ZWwoADIfEAEiGwbg-QvbwGHSlkzHECvTQAgsL-kwWIpS9YHnXjIYEAIiFGhvdGVsIGluIHBoaWxpcHBpbmVz&amp;ap=KigKEgnMVpI7ToEeQBFjVfxe0lRdQBISCZwWDMlVUzJAEbEqfi-DNGBAMAFIAQ&amp;ictx=111&amp;ved=0CN8CEMr3BGoYChMIqM6bsd7bkgMVAAAAAB0AAAAAELsJ</t>
  </si>
  <si>
    <t>18.19744, 120.58935</t>
  </si>
  <si>
    <t>With a stay at 8 Hostel at Quiapo in Manila (Quiapo), you'll be a 4-minute drive from U.S. Embassy and 6 minutes from Manila Bay. This hostel is 5.6 mi (9 km) from SM Mall of Asia and 2 mi (3.2 km) from Manila Ocean Park.
Make use of convenient amenities such as complimentary wireless internet access, a television in a common area, and tour/ticket assistance.
Grab a bite from the grocery/convenience store serving guests of 8 Hostel at Quiapo.
Featured amenities include a 24-hour front desk, luggage storage, and ATM/banking services.
Make yourself at home in one of the 17 individually furnished guestrooms. Complimentary wireless internet access is available to keep you connected. Bathrooms feature showers with rainfall showerheads and complimentary toiletries. Conveniences include desks, and housekeeping is provided daily.</t>
  </si>
  <si>
    <t>Sabel Travelers Inn</t>
  </si>
  <si>
    <t>www.skyscanner.com.ph/hotel_deeplink/4.0/PH/en-US/PHP/h_bc/216351741/2026-03-05/2026-03-06/hotel/hotel/hotels?legacy_provider_id=13&amp;rooms=1&amp;closed_user_group=apps&amp;hb_data=Um6tdAx0E7S8F-xT87IgH_jXMvmf-MPGqtNJfPzSRCW-hJs8Zpi10i21KaITMBdYLjaIWG21plWelxuSl9j_AZvRTMmVQwcAtfjRej8t_ftMLxxV352HFDotX3_ojtNL7b_iPVPnxUZAPWoKejWcxIfLFyt3PlDeKaYjHFcRrT5YcX5N5AcO8_di0TACdXWGosEQYGnawdJJEW3cTJI5qYUEUVpD3KEfEZJYYa_RM7Su-l0lsdWfMpKZ4w7FNXdGLA9VAMG0XjyJpGeV15zkNRqJcuCIamJHmzTxADLlz7uozuFebRm03X4_2CCcBmjm1J45GwQ4owW4T3y9f45vVsuXd-uy9KQiI84FbIwI8VH-ilhRxWRNhR21y2v8aZRXlXNpjrgocSiLTI8_iUEgXCGHq-GUGzZK7_QMMQiEf2kKzH39L4k%3D&amp;q_datetime_utc=2026-03-05T14%3A34%3A33&amp;ticket_price=1518&amp;quote_id=-488034262551730487&amp;utid_state=1&amp;channel=iphone&amp;price_without_closed_user_group=2307&amp;tm_place_name=Laoag&amp;deeplink_data=eyJmaWVsZHMiOnsic2lnbmF0dXJlIjoiZDMwMTc2YTQ2NGZhNGQyMjQ3MjVhM2I4NjlmZmIzNmUiLCJibG9ja19pZCI6IjEwMjE1MjYxMDJfMzc0NjcyNzk3XzNfMF8wIn19&amp;utid=10fe4dc1-decd-a4ad-f152-190dd384c427&amp;tm_stars=0&amp;client_id=skyscanner_app&amp;price_policy=2&amp;pre_redirect_id=d492329b-d73a-8fed-bcfa-9708c6e0dc87&amp;tm_city_code=LAOP&amp;max_price=3040&amp;guests=1&amp;request_id=d492329b-d73a-8fed-bcfa-9708c6e0dc87&amp;tm_country_code=PH</t>
  </si>
  <si>
    <t>14.590801, 120.983544</t>
  </si>
  <si>
    <t>J. P. Rizal Avenue, San Guillermo, Brgy. 7-A, Ilocos Norte, Ilocos Region, 2900, Philippines</t>
  </si>
  <si>
    <t>parking, wifi, air_conditioning, non-smoking, internet_access, 24-hour_front_desk_service, smoking_areas, massage, room_service, express_check-in, express_check-out, beauty_salon, safe_deposit_box, television, shower, airport_shuttle</t>
  </si>
  <si>
    <t>Located in Laoag, 8.7 miles from Paoay Sand Dunes, Sabel Travelers Inn has accommodations with free WiFi and free private parking. The hostel has family rooms.</t>
  </si>
  <si>
    <t>RedDoorz @ BP International Powerhouse Inc Near SM Manila</t>
  </si>
  <si>
    <t>www.skyscanner.com.ph/hotel_deeplink/4.0/PH/en-US/PHP/h_ad/130082654/2026-03-05/2026-03-06/hotel/hotel/hotels?legacy_provider_id=22&amp;rooms=1&amp;closed_user_group=general&amp;hb_data=DCcEArvMiUML2hD23nrYRb3daIe-grb-DRLEBNYOkYOlIaoV7b7hhJeJ3cc0sCXhKewhD8gIJT9Uly1Bz4HSKhYhLtTLauCkEFwAx5iTq4zMYnrxpi7cGBWkyn793em4k02-maQUNPQGcFYbZpsdLxJFYNIBgik0PNyxuOipbiEoENpK2ZcHbhR7fwtl38q88hTLiqvE7wTtxmkRkWd-lcDGw_9TF7ziyXKCoBJ92IFXCnUn0ooXgto1sT2QmOkW4BPSKLtKPNoou0KCdBDe0pk74Xl7tw3_UUtzTuB9gFOVIFUcPg4UbmrWec6FHktxWxbdlFzd-h0hoKajcnselJpWh4QKyQwDLtrfBkIwdSpeNk3S94EVqxFbh560SjFe9e_fR9aNjuJsoJxWUZ6iIKmWZgCdavCOLTmbqQsXXtfk&amp;q_datetime_utc=2026-03-05T14%3A34%3A35&amp;ticket_price=1888&amp;quote_id=-4184285032618973370&amp;utid_state=1&amp;channel=iphone&amp;price_without_closed_user_group=2464&amp;tm_place_name=Manila&amp;deeplink_data=eyJmaWVsZHMiOnsic2lnbmF0dXJlIjoiNDE0ZjdmNGIyZDdiMWJmMzQ5NTJjZDE4YTJjN2UwNjkifSwidXJsIjoiaHR0cHM6Ly93d3cuYWdvZGEuY29tL3BhcnRuZXJzL3BhcnRuZXJzZWFyY2guYXNweD9jaWQ9MTg0NjM4MyZoaWQ9OTQxNTY1NiZjdXJyZW5jeT1QSFAmY2hlY2tpbj0yMDI2LTAzLTA1JmNoZWNrb3V0PTIwMjYtMDMtMDYmTnVtYmVyb2ZBZHVsdHM9MSZOdW1iZXJvZkNoaWxkcmVuPTAmUm9vbXM9MSZtY2lkPTMzMiZtYXN0ZXJSb29tSWQ9MTE2MjQ4MTk4Jm1wdD1aM2xsWlZOdmNtOTNlVGMzU1U1a1RHOUJSa3B3ZW5RMWR6TXpNRTFxY0RSaU0wUnVWMU15V0VrMVdYaDRhWEpQUkdGeEsxUmhlbEZHTDFSNkszVllTR1ZJUWpWQ1IyZEVaVmxzY3cmVG90YWxQcmljZT0xODg3Ljg5JlRvdGFsVGF4PTIxOC4xMiZUb3RhbEZlZT0xNTkuNDYmVG90YWxTdXJjaGFyZ2U9MCZtY3VyPVBIUCJ9&amp;utid=faa7aca4-1ab3-6f95-0075-64720111be7f&amp;tm_stars=1&amp;client_id=skyscanner_app&amp;price_policy=2&amp;pre_redirect_id=e0f12324-d418-83a1-6103-c4d73b933a6b&amp;tm_city_code=MNLP&amp;max_price=1888&amp;guests=1&amp;request_id=e0f12324-d418-83a1-6103-c4d73b933a6b&amp;tm_country_code=PH</t>
  </si>
  <si>
    <t>8.57126, 124.44034</t>
  </si>
  <si>
    <t>Boy Scouts of the Philippines, Natividad Lopez Street, 659, Ermita, Fifth District, Manila, Capital District, Metro Manila, 1000, Philippines</t>
  </si>
  <si>
    <t>wifi, elevator, 24-hour_front_desk_service, smoking_areas</t>
  </si>
  <si>
    <t>The BP International Hotel Manila provides a great place for travelers to relax after a busy day. The BP International Hotel Manila is an ideal choice for travelers who want to take in the sights and sounds of Manila. With Tutuban just 4km away and Ninoy Aquino International Airport only 11km away, transportation is very convenient. The closest major public transportation, Central Terminal Metro Station, is only 600m away. This hotel is located near many of Manila's attractions including QUINTA Market, Chinatown and National Museum of Anthropology. In their spare time, guests can explore the hotel's surroundings.</t>
  </si>
  <si>
    <t>www.skyscanner.com.ph/hotel_deeplink/4.0/PH/en-US/PHP/h_ad/139435669/2026-03-02/2026-03-03/hotel/hotel/hotels?legacy_provider_id=22&amp;rooms=1&amp;hb_data=WZkEVdqU6ttTwrdpuumSebUpHknrxSUO2ra7l-OQtCHPxvRotFSrHLie3XbnsigNCZE6aagu3oiOiwykfd0pWQY8tPI5dQFPsgcFLFHctVB9g6vbuPBtUsCTk2-MM7J4Qj2SvLlgl9FuqCs-0YgdOaNTDK2u1VwU6Cb7XkM-MAON9lM4ni8K6BS7Rk4G4Dn3IQiAjfW9pi3PfdYODMG7PwMC7IQV7bN0Mh3YHg2JlqA4KB4t0F_0U2dSLC3p0iqwmzs3ofm5_PszuLAp8OvaPC_69x_jgs5HWOHNpE-VhLCQqKG65P6s8Y8YyZ6GPTt6pJLl-mOuFE3yAZNScFl4lkrmN9JXuHk-mIWFZVSend0Lp1ovbNCQACLv3oIj3q8VJL2dlYm_XRyQuYk31A2d3tgmSbpUfP0CMb-zUE6jtEkd&amp;q_datetime_utc=2026-03-02T01%3A10%3A09&amp;ticket_price=3080&amp;quote_id=-8975158246484039842&amp;utid_state=1&amp;channel=iphone&amp;tm_place_name=Laguindingan&amp;deeplink_data=eyJmaWVsZHMiOnsic2lnbmF0dXJlIjoiNmUzZmVjMTZjNWQwYjJmODY5ZmI1NGQ4ZGYyOWFiNTYifSwidXJsIjoiaHR0cHM6Ly93d3cuYWdvZGEuY29tL3BhcnRuZXJzL3BhcnRuZXJzZWFyY2guYXNweD9jaWQ9MTg0NjM4MyZoaWQ9OTMxNDA4JmN1cnJlbmN5PVBIUCZjaGVja2luPTIwMjYtMDMtMDImY2hlY2tvdXQ9MjAyNi0wMy0wMyZOdW1iZXJvZkFkdWx0cz0xJk51bWJlcm9mQ2hpbGRyZW49MCZSb29tcz0xJm1jaWQ9MzAzOCZtYXN0ZXJSb29tSWQ9OTU4MTc4MTYwJm1wdD1jMkUzTWxaV1MzVTBWMnMzWldwc2VsWXZVakZYTkN0NGRXaDBUSEZsY1dKMmNUWkVhWE4wWm0xM1UxcEJXamdyYURNMFVVMXlOekUyYVZFd2FGQmhNMUI1YzFNNVoxWnhaR0ZrVjJkQlBUMCZUb3RhbFByaWNlPTMwODAuMDAmVG90YWxUYXg9MzMwLjAwJlRvdGFsRmVlPTAuMDAmVG90YWxTdXJjaGFyZ2U9MCZtY3VyPVBIUCJ9&amp;utid=5f7dcbaa-a43c-3902-5b30-b149eec94b31&amp;tm_stars=3&amp;client_id=skyscanner_app&amp;redirect_delay=1000&amp;price_policy=2&amp;pre_redirect_id=10d9cd3b-52d9-3ba0-d9fb-56eb71884aca&amp;tm_city_code&amp;max_price=3920&amp;guests=1&amp;request_id=10d9cd3b-52d9-3ba0-d9fb-56eb71884aca&amp;tm_country_code=PH</t>
  </si>
  <si>
    <t>14.19204, 120.59873</t>
  </si>
  <si>
    <t>Myna Lagoon Pico de Loro</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</si>
  <si>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b0MyKENob1Fnb19McVl6bWtMcW1BUm9OTDJjdk1URnVNMnRxYm5NMFh4QUM4BkIJES582cDlCmweQgkR2U-OVZks-_tCCRFLclzKIAfsakgAWk0yS6oBSBABKgkiBWhvdGVsKAAyHxABIhsG4PkL28Bh0pZMxxAr00AILC_pMFiKUvWB514yGBACIhRob3RlbCBpbiBwaGlsaXBwaW5lcw&amp;ap=KigKEgnMVpI7ToEeQBFjVfxe0lRdQBISCZwWDMlVUzJAEbEqfi-DNGBAMAFIAQ&amp;ictx=111&amp;ved=0CNoDEMr3BGoYChMIqM6bsd7bkgMVAAAAAB0AAAAAELsJ</t>
  </si>
  <si>
    <t>9.549077, 123.771871</t>
  </si>
  <si>
    <t>Hanging Bridge, Hamilo Coast, Nasugbu, Batangas, Calabarzon, 4231, Philippines</t>
  </si>
  <si>
    <t>A 5-minute walk from Pico de Loro Beach Club in Nasugbu, Myna Lagoon Pico de Loro features accommodations with access to spa facilities, wellness packages, and fitness room.
This 2-star apartment offers a 24-hour front desk and an elevator.</t>
  </si>
  <si>
    <t>Bohol Casa Nino Beach Resort</t>
  </si>
  <si>
    <t>www.skyscanner.com.ph/hotel_deeplink/4.0/PH/en-US/PHP/h_ct/216763259/2026-03-02/2026-03-03/hotel/hotel/hotels?legacy_provider_id=31&amp;rooms=1&amp;hb_data=r4x9pMzx2ZFRmuIBJ33Hiq15UElXbM3xtxrAuE7aaWXfrA8-DINKBYdHh3a1RnRi03EfypjPd3QGOegHeF7j4wVJ3v2MfKGSPCNnmhR0Tlc7V2h6EFz2Neh1i0DWaiV9Q6y3c-DSQkBXNaSDTWBcJGAhFOwFD38wD_bcYrfzGmle_jTrbUylSQ_v5wNF_3qFa6XdzkTDUvjYxpLTs55QTFGekthDJ8bkSNr35q17DTBGFyOkqhaHMMcQwkQerj4UEzsycRrX-thU_2bomijYQsgYvDvWPAoQ5HmDjLUnSHdC_CWx1pc1mIvRXhjcrEdkQ7C-Jv-oYmTq9ZcCF6MuN6sHKNHfC2_JUMnx6gB1shfxXnSnRcU57mpNV904uXuKfVGl_yPLFI4oXMNTeHxuCLbUVd5-a2wTAMotZweD1g%3D%3D&amp;q_datetime_utc=2026-03-02T01%3A10%3A09&amp;ticket_price=1930&amp;quote_id=-2493158572454264833&amp;utid_state=1&amp;channel=iphone&amp;tm_place_name=Taiwala&amp;deeplink_data=eyJmaWVsZHMiOnsic2lnbmF0dXJlIjoiOWFlZWY3OWRlNTdhNjQ4Njg3OGI0NzFmNjY0OWYyMmEifSwidXJsIjoiaHR0cHM6Ly9waC50cmlwLmNvbS9ob3RlbHMvcmVkaXJlY3Q%2FaG90ZWxpZD02NDcyNzI4JmNpdHk9MzU4MDQmQWxsaWFuY2VpZD0xMjYwNyZzaWQ9ODg4ODMyJmNoZWNraW49MjAyNi0wMy0wMiZjaGVja291dD0yMDI2LTAzLTAzJnNob3BwaW5naWQ9ZjgwMThlNjgxYmI2NDVlNjg0ZWRjODBlNmUzNDVkMTcmYWR1bHQ9MSZjaGlsZHJlbj0wJmFnZXM9Jmxhbmd1YWdlPWVucGgmbG9jYWxlPWVuX1BIJnJvb21pZD0xNTgwNzgyNTk3JnN3aWQ9MCZwYXk9UFAmZmd0PTEmY3JuPTEmY3Vycj1QSFAmd2twPTEmc3RhbmQ9SDRzSUFBQUFBQUFBX3dENEFBZl9DbDBLQWhnQkVnUUlBUkFBR2xFSWhhamo4UVVZQURBQU9Qc1JtQUdZaUlzRHFBRUF1QUVDd0FFQTBRR0Y2MUc0SHFtWlFPRUJTT0Y2Rks0bW5rRG9BZjdzbnRrQmlBSWdpUVFBQUFBQUFBQUFBS0FFQUtFRkFBQUFBQUNnYlVBYUlHWTRNREU0WlRZNE1XSmlOalExWlRZNE5HVmtZemd3WlRabE16UTFaREUzSUFRbzA4YVR6UVpJQVZJR01HUTVZemswV2h3S0ExQklVQkVRV0RtMHlIYS1QeG9EVUVoUUlSQllPYlRJZHI0X1lnVmxibDlRU0dpNUZIQUJlQUNLQVFkSUFYZ0F5QUVCcWdFQThnRWlaamd3TVRobE5qZ3hZbUkyTkRWbE5qZzBaV1JqT0RCbE5tVXpORFZrTVRkZk1aSUNBVFNhQWdBQUFBRF9fd0VBQVBfX0VlNTc1UGdBQUFBIn0%3D&amp;utid=90afa75d-6e2c-ae1e-7f50-ae2894d97c96&amp;tm_stars=3&amp;client_id=skyscanner_app&amp;redirect_delay=1000&amp;price_policy=2&amp;pre_redirect_id=72ceae0d-1a7f-c24b-133a-dc567f4f707c&amp;tm_city_code&amp;max_price=1930&amp;guests=1&amp;request_id=72ceae0d-1a7f-c24b-133a-dc567f4f707c&amp;tm_country_code=PH</t>
  </si>
  <si>
    <t>9.94816, 123.370644</t>
  </si>
  <si>
    <t>Hangover Hostel, Stockbridge Road, Dream Land, Panagsama Beach, Basdiot, Cebu, Central Visayas, 6032, Philippines</t>
  </si>
  <si>
    <t>wifi, car_rental, heat, television, shower, luggage_storage, shops, wake-up_call</t>
  </si>
  <si>
    <t>The Hangover Hostel</t>
  </si>
  <si>
    <t>www.skyscanner.com.ph/hotel_deeplink/4.0/PH/en-US/PHP/h_bc/204111804/2026-03-05/2026-03-06/hotel/hotel/hotels?legacy_provider_id=13&amp;rooms=1&amp;closed_user_group=apps&amp;hb_data=SvmYCZX7vaMrYYWvkbMh49NibURxPdNAZIJdM7UQnftYnKcM8TekbvGUYQTOrjbfjJx2thL6DHXLIJxAy1jomHkN0Bey4DfmCAu7QsmbQgohtKh2ddWB7OzvqK--hvHH72dgzJLQrj661VEo8v-orDqL2M84iZG-f7hrR5bhcb4SzpzPiXUuurGYI3EcVo21Ly7uUbQCEPP3O9bk4CXwtIW70x-zc-FEvkjG1_q9QmAIPEoFxb6K10gxJIE5_M7jgb1O6SPApAkh-7FtInb3gLKgfm6MkLJ2KtLA4Sjo4Lw3VTBgOJaOeDHDXC_UhFTPLEtzTwai5FvUZe0tBY7wCBYPsYE88ZyKaY8mTyTYvzTZodb2kYr98tWWl1qv6r_F7Qhzbfnc3W-SFy1WDAVTjS59Rs3fBOfAIPlc67eoIIFpSPGl6WA%3D&amp;q_datetime_utc=2026-03-05T14%3A34%3A39&amp;ticket_price=510&amp;quote_id=5056511849558877972&amp;utid_state=1&amp;channel=iphone&amp;price_without_closed_user_group=620&amp;tm_place_name=Cebu&amp;deeplink_data=eyJmaWVsZHMiOnsic2lnbmF0dXJlIjoiNGJmNDQ4YTRjZWU4YmIzYzZkYjhmNGI4NzcyNmIxMjMiLCJibG9ja19pZCI6Ijg1MDAxNjAwMV8zNTIyMDU0MjdfMV8wXzAifX0%3D&amp;utid=6873a09b-cef3-b6a1-56a2-c84451d074b5&amp;tm_stars=0&amp;client_id=skyscanner_app&amp;price_policy=2&amp;pre_redirect_id=af0fa21b-0f12-7360-5f06-c1f603c63e3f&amp;tm_city_code=CEBP&amp;max_price=510&amp;guests=1&amp;request_id=af0fa21b-0f12-7360-5f06-c1f603c63e3f&amp;tm_country_code=PH</t>
  </si>
  <si>
    <t>15.165563, 120.581813</t>
  </si>
  <si>
    <t>Located in Moalboal, a 8-minute walk from Panagsama Beach, The Hangover Hostel provides accommodations with a garden, free private parking, a shared lounge and a bar. The property has a shared kitchen and a 24-hour front desk for guests.</t>
  </si>
  <si>
    <t>www.skyscanner.com.ph/hotel_deeplink/4.0/PH/en-US/PHP/h_ct/193685995/2026-03-02/2026-03-03/hotel/hotel/hotels?legacy_provider_id=31&amp;rooms=1&amp;closed_user_group=general&amp;hb_data=vy9DIG-oaYw6YMHzE70Ica4gK3BSPOd2Xcaqe-A9NC_0NRyBzemZKtfnuLIJaiep16BI2XC5EQsUGu534E8icWPYuRIfOqLn_ThyJgRMyLE5TAanM20e2HFL5J24xIQ5pJj0VvvPM4uEmNevsDRBguFaNQ-NIidEeEsXo7Y2b5kHNMrI2_su5jrGPz8Dc-VuEMHnNEcDpsDnH_fS7_zr2RyF13K1Xzbz-FR2IwAjZz--OBGl2h4THMBTKkd9MNj2qmXjrAv68dSh2h2aFHV9MGxIAjJA_WKjME7GDrXpFFj36_GFie_Ep9QH-mIi8g4TinmkrX6zlba8mCRIyPGbjF_Jxr4-MG8p5-Ws3weAFju4rzpgwOhNZSX152psP1Gg4Bx5zxRonARaTXVysjkYqFJ2MxfKf98WcAmxbeySeQ%3D%3D&amp;q_datetime_utc=2026-03-02T01%3A10%3A09&amp;ticket_price=971&amp;quote_id=9220822395005714129&amp;utid_state=1&amp;channel=iphone&amp;price_without_closed_user_group=5279&amp;tm_place_name=Angeles&amp;deeplink_data=eyJmaWVsZHMiOnsic2lnbmF0dXJlIjoiNzc3MzRkYTliZmQxMzYxMjM4ZWYwYTliYTk1YTdhMDgifSwidXJsIjoiaHR0cHM6Ly9waC50cmlwLmNvbS9ob3RlbHMvcmVkaXJlY3Q%2FaG90ZWxpZD0zMDgzNDg5OSZjaXR5PTM1Nzk5JkFsbGlhbmNlaWQ9MTI2MDcmc2lkPTg4ODgzMiZjaGVja2luPTIwMjYtMDMtMDImY2hlY2tvdXQ9MjAyNi0wMy0wMyZzaG9wcGluZ2lkPTIyZDgyNTVhMjI4ODRiMGQ4NzQ3NTg2NTk5NzNiNjllJmFkdWx0PTEmY2hpbGRyZW49MCZhZ2VzPSZsYW5ndWFnZT1lbnBoJmxvY2FsZT1lbl9QSCZyb29taWQ9OTU0MTk4MDA0JnN3aWQ9MCZwYXk9UFAmZmd0PTEmY3JuPTEmY3Vycj1QSFAmd2twPTEmc3RhbmQ9SDRzSUFBQUFBQUFBX3dEX0FBRF9DbDBLQWhnQkVnUUlBUkFBR2xFSTlNX194Z01ZQURBQU9Qc1JtQUhUZ2RvT3FBRUF1QUVDd0FFQTBRRzRIb1hyVWRTSlFPRUJQUXJYbzNCWmprRG9BWUNvc1l3QmlBSWdpUVFBQUFBQUFBQUFBS0FFQUtFRnJrZmhlcFEyb0VBYUlESXlaRGd5TlRWaE1qSTRPRFJpTUdRNE56UTNOVGcyTlRrNU56TmlOamxsSUFRb25LbVR6UVpJQVZJR05HTmpNV0V5V2h3S0ExQklVQkVRV0RtMHlIYS1QeG9EVUVoUUlSQllPYlRJZHI0X1lnVmxibDlRU0dpNUZIQUJlQUNLQVFkSUFYZ0F5QUVCcWdFSENnTXdNaklRQXZJQklqSXlaRGd5TlRWaE1qSTRPRFJpTUdRNE56UTNOVGcyTlRrNU56TmlOamxsWHpDU0FnRTBtZ0lBQUFBQV9fOEJBQURfX3ljdU13SF9BQUFBIn0%3D&amp;utid=df5e29e7-6895-e2d1-268a-3744df702c06&amp;tm_stars=1&amp;client_id=skyscanner_app&amp;redirect_delay=1000&amp;price_policy=2&amp;pre_redirect_id=8c976b17-493e-8f8c-8f6d-e0f736ec8d8a&amp;tm_city_code=CRKP&amp;max_price=1532&amp;guests=1&amp;request_id=8c976b17-493e-8f8c-8f6d-e0f736ec8d8a&amp;tm_country_code=PH</t>
  </si>
  <si>
    <t>9.30267, 123.30799</t>
  </si>
  <si>
    <t>www.skyscanner.com.ph/hotel_deeplink/4.0/PH/en-US/PHP/h_h1/154634330/2026-03-02/2026-03-03/hotel/hotel/hotels?legacy_provider_id=927111&amp;rooms=1&amp;closed_user_group=mobile&amp;hb_data=RFW9EuACrD2qK0ErSCA0TIgTJ6Ns2e9wxXlfNsFXZ6DrSkSdT8Txd0NTq13h6GmQng5Uscqk-FDCb7A4ohQD8p9ro3tYHyFHpXoCg3H-CMPis49aMOz9fz_tYtkmpQSKNm65oYlcyOxOnj1Yp2jQn__5N1kcB9h3kV9jAVMhysunfviph47nfrnYuvRmUpv3V9qMTInVnTQGkH-MG_8KVjwT5jgBZwkza7PuvRr9i4wE8USGMzhhS54N6FnonuDv8ifZflOk0tSLOWdEl72M52F73d8%3D&amp;q_datetime_utc=2026-03-02T01%3A10%3A09&amp;ticket_price=1211&amp;quote_id=-1119656770017932937&amp;utid_state=1&amp;channel=iphone&amp;price_without_closed_user_group=1345&amp;tm_place_name=Dumaguete&amp;deeplink_data=eyJmaWVsZHMiOnsic2lnbmF0dXJlIjoiZWI3MTg0ZWY5ZmQ3ZjhhNGQ4YzZiZGQ5ZTBlZDBkMjYifSwidXJsIjoiaHR0cHM6Ly9waC5ob3RlbHMuY29tL0hvdGVsLVNlYXJjaD9tcGQ9UEhQJnRwaWQ9MzIxNCZtcGU9MTc3MjQxMzgwOCZlbmREYXRlPTIwMjYtMDMtMDMmYWR1bHRzPTEmbXBuPTIxOTMxNDUxNiZtcG09MjQmbXBwPTEmbG9jYWxlPWVuX1BIJm1wbz1FQyZjaGlkPWEyYzYyYTI1LTQ4MTQtNGZlMC05NjYxLTU0YTU5NDljN2FmZCZtcHE9MTA4MC44MCZlYXBpZD00NCZtY3RjPTMmY3VycmVuY3k9UEhQJnJhdGVwbGFuaWQ9MjgyMDUxMjE4JnNlbGVjdGVkPTI1MTE3OTcwJnN0YXJ0RGF0ZT0yMDI2LTAzLTAyJm1wYj0xMjkuNzAmbXBhPTEwODAuODAifQ%3D%3D&amp;utid=a4c6e957-76a5-9e1c-eb45-63d4dfc87ec7&amp;tm_stars=0&amp;client_id=skyscanner_app&amp;redirect_delay=1000&amp;price_policy=2&amp;pre_redirect_id=f143f47a-d5f8-0869-a413-7ed30cc5eccb&amp;tm_city_code=DGTP&amp;max_price=1603&amp;guests=1&amp;request_id=f143f47a-d5f8-0869-a413-7ed30cc5eccb&amp;tm_country_code=PH</t>
  </si>
  <si>
    <t>9.3028327, 123.3079015</t>
  </si>
  <si>
    <t>1 Bedroom Condo Unit for 4 With balcony, pool, Wifi at Newport Across Naia T3</t>
  </si>
  <si>
    <t>www.skyscanner.com.ph/hotel_deeplink/4.0/PH/en-US/PHP/h_bc/225019059/2026-03-05/2026-03-06/hotel/hotel/hotels?legacy_provider_id=13&amp;rooms=1&amp;closed_user_group=apps&amp;hb_data=b-gGuv9GYrfeO1iBom3Xc19PnXUPIZZ8whKQhYOmq5G-pWeEuFeZB1octeAwZf4_-LY7PFz0IGV6cEH3FhOtfevXeeT4IygNwpcFNFGJDC0vjvWkvS7IDa5xUDEFVWvP4QZUXdva_WvW2RsrTGYJ8JwS7NcJ6IMDwdlT5bwGvtYEVNCfLPTlFWDDJn6AG2SmXeOGGtrfPHZCWu9KDOYMvLSfz7d4VM6qL0d2py8gqVNdJmGjJ5bdT4kpLnH9J6mlpV0yb3s66aoKiC4-YcXLShNQ5r5Fpa_lRuzGARAQcCiUPK3CFLhV6twbI2fj4dQWkgV15qxBimSp5lvK_aXPxxS0UA0A6gPfCkSFUnbJEvAZo_alwZ2uzrEOSKAvLLsDKIuFAgr-qcTb4AEbNsaV6BQV9hbYqgvU8o1SC2BkH5wTvTQp&amp;q_datetime_utc=2026-03-05T14%3A34%3A45&amp;ticket_price=2203&amp;quote_id=6308526536731609332&amp;utid_state=1&amp;channel=iphone&amp;price_without_closed_user_group=2678&amp;tm_place_name=Pasay&amp;deeplink_data=eyJmaWVsZHMiOnsic2lnbmF0dXJlIjoiOThlNTdjODg3MjY3OTQ3ZDdkODZkYzYxOGMyMzg1YzciLCJibG9ja19pZCI6IjE0OTA2NzYzMDFfNDIwNzMwMjE4XzRfMF8wIn19&amp;utid=560e84d0-8d0e-d3f3-a2d5-8b07d725f12b&amp;tm_stars=0&amp;client_id=skyscanner_app&amp;price_policy=2&amp;pre_redirect_id=18881c90-3d60-bd02-3122-7a7cf0389a3a&amp;tm_city_code&amp;max_price=2203&amp;guests=1&amp;request_id=18881c90-3d60-bd02-3122-7a7cf0389a3a&amp;tm_country_code=PH</t>
  </si>
  <si>
    <t>14.611797, 120.996464</t>
  </si>
  <si>
    <t>Resort Drive, Newport World Resorts, Barangay 183, Zone 20, District 1, Pasay, Southern Manila District, Metro Manila, 1309, Philippines</t>
  </si>
  <si>
    <t>1 bedroom condo unit for 4 with balcony, pool, WIFI at Newport across NAIA T3 offers accommodations in Manila, a 5-minute walk from Newport Mall and 3.1 miles from Mall of Asia Arena.</t>
  </si>
  <si>
    <t>RedDoorz Near PNR Espana Station</t>
  </si>
  <si>
    <t>www.skyscanner.com.ph/hotel_deeplink/4.0/PH/en-US/PHP/h_ad/203919250/2026-03-05/2026-03-06/hotel/hotel/hotels?legacy_provider_id=22&amp;rooms=1&amp;closed_user_group=general&amp;hb_data=UUhCUYgAmXsbXIC8fvKHQpl4V2njRrP9AB_PnBMVZxY4E0ymSNPsj04Wyr5nZOKZFjfBN2FM8OEKp_Jc5ZZA-1uguJD7zK8Rg53XBFnTYxPW9So2IpmPLHSOjUaaQHB8DxsATRlVn6ZzvX6V8_or-wMOdRE5-EtoRCWIfqt52QWld-FJAUaYM595CVxXUhplXRUG8jcXcNWo2R0anYKPAjjVVEy1E9-Lc9xaWrzJHir9rA5rkYtrA3nzlUJkOvKCKgAtVJIuy9x79jWW8JWv4iUh3AhgS52x5uEqIrb9C64Wd5eilcf26ZJ5O0AuwU17ccd9HBfPLHY9fFTQOVdwlOSkYWle1auu5rE_rgKhuAbAVdmthOUkPCM10iZN9rdIp7YxpihLsTLag0GOfwWq1KG9T8SEBtbXPK-cey_65Bwu&amp;q_datetime_utc=2026-03-05T14%3A34%3A44&amp;ticket_price=756&amp;quote_id=-7034209940224290124&amp;utid_state=1&amp;channel=iphone&amp;price_without_closed_user_group=1795&amp;tm_place_name=Manila&amp;deeplink_data=eyJmaWVsZHMiOnsic2lnbmF0dXJlIjoiMTYzNDVmOTJjNzRhNDNjNmJmZWU1MDJhYzAzMzViMzkifSwidXJsIjoiaHR0cHM6Ly93d3cuYWdvZGEuY29tL3BhcnRuZXJzL3BhcnRuZXJzZWFyY2guYXNweD9jaWQ9MTg0NjM4MyZoaWQ9OTU4OTE3MCZjdXJyZW5jeT1QSFAmY2hlY2tpbj0yMDI2LTAzLTA1JmNoZWNrb3V0PTIwMjYtMDMtMDYmTnVtYmVyb2ZBZHVsdHM9MSZOdW1iZXJvZkNoaWxkcmVuPTAmUm9vbXM9MSZtY2lkPTMzMiZtYXN0ZXJSb29tSWQ9MTE4NTE0MTc2Jm1wdD1lakJZY0ZWbGIzTXZLM0ZOVTFsS1JUQXhVMDVHS3psdmRreHBSMmQwVmt3eVprdHNNalJRT1VKeGJTdE9NbXMyTTBkWWNUVXZVR2xuV1RkRU1TOVlVblY0YlV4WmFtUmtUa0ZtTlEmVG90YWxQcmljZT03NTUuNTYmVG90YWxUYXg9ODcuMzImVG90YWxGZWU9NjMuNzkmVG90YWxTdXJjaGFyZ2U9MCZtY3VyPVBIUCJ9&amp;utid=b90ae44e-0469-697e-28ff-edfa05dcc234&amp;tm_stars=2&amp;client_id=skyscanner_app&amp;price_policy=2&amp;pre_redirect_id=a7ae112f-fde5-b70e-c9bc-c1faa549f45d&amp;tm_city_code=MNLP&amp;max_price=1041&amp;guests=1&amp;request_id=a7ae112f-fde5-b70e-c9bc-c1faa549f45d&amp;tm_country_code=PH</t>
  </si>
  <si>
    <t>14.458918, 120.968571</t>
  </si>
  <si>
    <t>Prudencio Street, Sampaloc, Fourth District, Manila, Capital District, Metro Manila, 1008, Philippines</t>
  </si>
  <si>
    <t>wifi, air_conditioning, non-smoking, internet_access, 24-hour_front_desk_service, smoking_areas, shower, complimentary_bottled_water</t>
  </si>
  <si>
    <t>With a stay at RedDoorz near PNR Espana Station in Manila (Sampaloc), you'll be a 5-minute drive from Rizal Park and 7 minutes from U.S. Embassy. This guesthouse is 6.6 mi (10.6 km) from SM Mall of Asia and 3.4 mi (5.4 km) from Manila Ocean Park.
Make yourself at home in one of the air-conditioned guestrooms. Complimentary wireless internet access is available to keep you connected. Bathrooms have showers and complimentary toiletries. Conveniences include desks and complimentary bottled water.</t>
  </si>
  <si>
    <t>RedDoorz Near Christ the King Medical Center</t>
  </si>
  <si>
    <t>www.skyscanner.com.ph/hotel_deeplink/4.0/PH/en-US/PHP/h_ad/204976080/2026-03-02/2026-03-03/hotel/hotel/hotels?legacy_provider_id=22&amp;rooms=1&amp;closed_user_group=general&amp;hb_data=e1v7u8lJulxxgfBDBferO4tS7dpztdOXXpulJkkFuQlaynNWgkj8HqfCob_IVYVqPBTTtIEuH76tCxl25kypxgpDFJz9k0PiTN12D0y2KhqO5XoKl8g06reFe0Pqw_XzrN-p0vSrucV9ArCo5YEkIN1rjr_LSDzqifgbw73BrWcE8m_6JjN1V3CSv5xbRfgF6xnBEWiep3oml_gaZdI1Q34-kNsC_IMr9I-Ec94qTkP2OrnOO9BjbL6aPKEhcRdXdVwGnfk9QERcKotAVqCxK6XmLHF_6BRqDYc4Gx2winO8EdUlU8VoDQVWF8uDyd-XXYwMc3mOsRP6EgmfDk3PdyHJrTuRZK8qaqQHG2lDo6Lr_nqzq8OgjYD8B0BnHDW0rQ53Mj3Vau6ErVa729fkOljlBM_05UfPhaAwVrn3CsbQ&amp;q_datetime_utc=2026-03-02T01%3A10%3A11&amp;ticket_price=752&amp;quote_id=8974497667206314352&amp;utid_state=1&amp;channel=iphone&amp;price_without_closed_user_group=1085&amp;tm_place_name=Zapote&amp;deeplink_data=eyJmaWVsZHMiOnsic2lnbmF0dXJlIjoiMmUzYjNkOTNhMjMyNzc4Yzc5YzM5MDMwZTI3MzFkOGIifSwidXJsIjoiaHR0cHM6Ly93d3cuYWdvZGEuY29tL3BhcnRuZXJzL3BhcnRuZXJzZWFyY2guYXNweD9jaWQ9MTg0NjM4MyZoaWQ9MTk5MjM2NDImY3VycmVuY3k9UEhQJmNoZWNraW49MjAyNi0wMy0wMiZjaGVja291dD0yMDI2LTAzLTAzJk51bWJlcm9mQWR1bHRzPTEmTnVtYmVyb2ZDaGlsZHJlbj0wJlJvb21zPTEmbWNpZD0zMzImbWFzdGVyUm9vbUlkPTI4NTA4Mjg3MSZtcHQ9Wm1WT01reEpXazV5Ym1sS05taEJURVIwTjFSelUxVjVVMGhVTURoWFdFcFdXRloxUmxsMFNuVklZazlLY0hOcEwzTnpjVWxqTlc5RVJrVjNTVTFYWlN0bFRVWTVUR3QyU1d0VVVGZFJQVDAmVG90YWxQcmljZT03NTEuNjgmVG90YWxUYXg9ODYuNzQmVG90YWxGZWU9NjMuNjAmVG90YWxTdXJjaGFyZ2U9MCZtY3VyPVBIUCJ9&amp;utid=e2cc9815-de41-0eee-e447-3610c409de50&amp;tm_stars=1&amp;client_id=skyscanner_app&amp;redirect_delay=1000&amp;price_policy=2&amp;pre_redirect_id=cac39ce3-0c0b-fba1-4ea0-679a05cd19e3&amp;tm_city_code&amp;max_price=1400&amp;guests=1&amp;request_id=cac39ce3-0c0b-fba1-4ea0-679a05cd19e3&amp;tm_country_code=PH</t>
  </si>
  <si>
    <t>14.6146, 121.0371</t>
  </si>
  <si>
    <t>Doña Hemady Street, Garden Island Condoville, Valencia, New Manila, 4th District, Quezon City, Eastern Manila District, Metro Manila, 1112, Philippines</t>
  </si>
  <si>
    <t>Zapote</t>
  </si>
  <si>
    <t>wifi, air_conditioning, non-smoking, internet_access, 24-hour_front_desk_service, smoking_areas, room_service, television, shower</t>
  </si>
  <si>
    <t>OYO 916 Angel's Boardrooms</t>
  </si>
  <si>
    <t>www.skyscanner.com.ph/hotel_deeplink/4.0/PH/en-US/PHP/h_bc/213620486/2026-03-02/2026-03-03/hotel/hotel/hotels?legacy_provider_id=13&amp;rooms=1&amp;closed_user_group=apps&amp;hb_data=LDgZMV7Qp7klH-EVToBIKUI2yWWWlCerF77IipUVDqWJzWLyOqDpPba4pmx9-koxGb_UV86l-xVBH1jQ620sJGQUoKg_rgtrNgdKFKOKrKkd5qoapWkPfrl1h3F-sbTQObngwFeCsOb8TMsza7Ls4Uxjy6pEEeoI37nxJEJitmleIn8d3WFsDDRNcj0V8KX-uWg2QD3M406MlevN0TwrsEgtqZPsQmrtD20Po5o-urcQBRkl__rYAogVax9kCQqfSuZjaxvH-S9mMueRn5Ek0Y8DDzDL1Wh5sDJ7T7W6kTZiw--IXXHRnNrCEN41xIV7j0JbFvhe1NStGMLYkzBClLUhApP9Glw3oCw6v35FdSKLLu0p_C9XjNJZyTwYrNBrPtfnkQKICjd3P4L_Ke148xxC_D_miEarK2K7Z_h2vr5Ro9ypG5A%3D&amp;q_datetime_utc=2026-03-02T01%3A10%3A11&amp;ticket_price=752&amp;quote_id=-6542575737479224084&amp;utid_state=1&amp;channel=iphone&amp;price_without_closed_user_group=1654&amp;tm_place_name=Quezon+City&amp;deeplink_data=eyJmaWVsZHMiOnsic2lnbmF0dXJlIjoiNGZjZTNjNGEwM2M2NmNmZmRmYTRjYzI2NzA5OGI3YmMiLCJibG9ja19pZCI6IjkyODQwMTcwM18zNjQ4MDIwMjVfMl8wXzAifX0%3D&amp;utid=f0ae4262-6922-c5b3-65df-4b5d143b5988&amp;tm_stars=2&amp;client_id=skyscanner_app&amp;redirect_delay=1000&amp;price_policy=2&amp;pre_redirect_id=24a875dc-ef63-11f7-4e02-19bbcccc0fbf&amp;tm_city_code&amp;max_price=1503&amp;guests=1&amp;request_id=24a875dc-ef63-11f7-4e02-19bbcccc0fbf&amp;tm_country_code=PH</t>
  </si>
  <si>
    <t>13.620327, 123.184232</t>
  </si>
  <si>
    <t>Villa Rosita Hotel, Riverside Street, Dinaga, Naga, Bicol Region, 4400, Philippines</t>
  </si>
  <si>
    <t>parking, wifi, internet_access, 24-hour_front_desk_service, luggage_storage</t>
  </si>
  <si>
    <t>Villa Rosita Hotel Naga City</t>
  </si>
  <si>
    <t>www.skyscanner.com.ph/hotel_deeplink/4.0/PH/en-US/PHP/h_h1/204974461/2026-03-02/2026-03-03/hotel/hotel/hotels?legacy_provider_id=927111&amp;rooms=1&amp;closed_user_group=mobile&amp;hb_data=e7NY4jI_90Oe-KhBoiZvLuTjn7CnJPxmSIFDkbyd0EhABdMcmDavJzlOlsxCH-bUFFEG2xzmFFLGVBHwuJ9zsbUEg6zpM37I53x-wnUwcyVrtpXghebirKQQNUzmGv6t5TXmKrrND7MASwThS4_86H3M2hI0ntIEXjfRXbFTSMHDykxWg-6LKGPcpwZZuMpCdJk3a1ba_Xxu3y3VT5VpIOjmK4C4UUHCCXQOg8CF4bjtd3Y0xTO7NRywmy78FzrZG2fZMk3jTH0GJDB2Y_7QyUQaFjM%3D&amp;q_datetime_utc=2026-03-02T01%3A10%3A15&amp;ticket_price=719&amp;quote_id=5453431295793933238&amp;utid_state=1&amp;channel=iphone&amp;price_without_closed_user_group=799&amp;tm_place_name=Naga&amp;deeplink_data=eyJmaWVsZHMiOnsic2lnbmF0dXJlIjoiZjZlM2MwNDBlNGZjYmNhYjcyNjgzZmM2N2VhNWZjMzcifSwidXJsIjoiaHR0cHM6Ly9waC5ob3RlbHMuY29tL0hvdGVsLVNlYXJjaD90cGlkPTMyMTQmbXBlPTE3NzI0MTAwMzEmZW5kRGF0ZT0yMDI2LTAzLTAzJmFkdWx0cz0xJmxvY2FsZT1lbl9QSCZjaGlkPTRhMzliMzI0LTk3ZDQtNDA3ZS1iZmI4LTk2MmUxZGNjNzVhYSZlYXBpZD00NCZtY3RjPTMmc3RhcnREYXRlPTIwMjYtMDMtMDImbXBkPVBIUCZtcG49MzI3ODA1MzE2JmN1cnJlbmN5PVBIUCZyYXRlcGxhbmlkPTQwNjQxMDQ0MyZtcG09MjQmbXBwPTEmbXBvPUVDJnNlbGVjdGVkPTEyMzgxMjQ4NyZtcGI9NjUuMzcmbXBxPTcxOS4wOSZtcGE9NjUzLjcyIn0%3D&amp;utid=9af60bbb-24d1-94e4-384e-06c83eed3963&amp;tm_stars=2&amp;client_id=skyscanner_app&amp;redirect_delay=1000&amp;price_policy=2&amp;pre_redirect_id=18426402-1d33-e1c5-5656-a3a0c8c86486&amp;tm_city_code=WNPP&amp;max_price=969&amp;guests=1&amp;request_id=18426402-1d33-e1c5-5656-a3a0c8c86486&amp;tm_country_code=PH</t>
  </si>
  <si>
    <t>10.33786, 123.90913</t>
  </si>
  <si>
    <t>3rd Street, Baca, Apas, Cebu City, Central Visayas, 6666, Philippines</t>
  </si>
  <si>
    <t>Sophia Suites Residence Hotel</t>
  </si>
  <si>
    <t>www.skyscanner.com.ph/hotel_deeplink/4.0/PH/en-US/PHP/h_h1/154619013/2026-03-05/2026-03-06/hotel/hotel/hotels?legacy_provider_id=927111&amp;rooms=1&amp;closed_user_group=mobile&amp;hb_data=3gC5Wq9ac43gSZZSL5ey42WTXiKG6ArBQcF-F3v4sb_H8vN-zbinEPrqBXrttrQFVaaUyXSw3oOCrQnr1aTP_97mtp4HMLTj1jXp7cw6r9trrPwyTUOBmhLqrJQHNLKYGQ36eRwlvaDVOGl2twraLjs1aKJpKnlUrviu88RtfqtfbxbFG4DbZcjDsRGYp0G2xHkEUIiQLwq-o1FsRcZ7Fer4ejWGxTeC-IgCFquedF6i_lTfW93D60XpOB1jH_CxC2ppCdVX0mKVGf8ycu7Jyf32mKw%3D&amp;q_datetime_utc=2026-03-05T14%3A34%3A44&amp;ticket_price=6405&amp;quote_id=1615551665441361333&amp;utid_state=1&amp;channel=iphone&amp;price_without_closed_user_group=6800&amp;tm_place_name=Cebu&amp;deeplink_data=eyJmaWVsZHMiOnsic2lnbmF0dXJlIjoiZmY3MTc0ZTQxNWI2MjI4YjMxOTZlMjRiMDE2NWUwNDUifSwidXJsIjoiaHR0cHM6Ly9waC5ob3RlbHMuY29tL0hvdGVsLVNlYXJjaD9tcGQ9UEhQJnRwaWQ9MzIxNCZtcGU9MTc3MjcxNzMzOSZlbmREYXRlPTIwMjYtMDMtMDYmYWR1bHRzPTEmbXBuPTMyNTQwNDc0NCZtcG09MjQmbXBwPTEmbG9jYWxlPWVuX1BIJm1wbz1FQyZjaGlkPWI4NDgyMzcyLTBiOWYtNGNhZC1iOWY1LTlkYzljOGI0MDdkMiZtcHE9NTcxOC42MiZlYXBpZD00NCZtY3RjPTMmY3VycmVuY3k9UEhQJnJhdGVwbGFuaWQ9Mzk3OTk1MTAyJnNlbGVjdGVkPTIwMjU0MzQxJnN0YXJ0RGF0ZT0yMDI2LTAzLTA1Jm1wYj02ODYuMjMmbXBhPTU3MTguNjIifQ%3D%3D&amp;utid=f1ca232d-c222-61d5-824d-d93ff897b646&amp;tm_stars=0&amp;client_id=skyscanner_app&amp;price_policy=2&amp;pre_redirect_id=799daff3-e6ea-f329-c8a0-5bc420e1d74e&amp;tm_city_code=CEBP&amp;max_price=6405&amp;guests=1&amp;request_id=799daff3-e6ea-f329-c8a0-5bc420e1d74e&amp;tm_country_code=PH</t>
  </si>
  <si>
    <t>10.6050721, 124.6067098</t>
  </si>
  <si>
    <t>parking, wifi, air_conditioning, non-smoking, internet_access, 24-hour_front_desk_service, smoking_areas, massage, iron, multilingual_staff, room_service, express_check-in, express_check-out, safe_deposit_box, car_rental, lounge, kitchen, television, microwave, desk, balcony, shower, luggage_storage, tours, airport_shuttle, photocopier, accessible, fax, concierge, wheelchair_accessible, pants_press, golf_course, complimentary_bottled_water, ticket_office, fireplace, bathtub</t>
  </si>
  <si>
    <t>Providing city views, Sophia Suites Residence Hotel in Cebu City offers accommodations and a shared lounge. This 3-star condo hotel offers a 24-hour front desk and a shared kitchen.</t>
  </si>
  <si>
    <t>VirlyÃƒÆ’Ã†â€™Ãƒâ€šÃ‚Â¢ÃƒÆ’Ã‚Â¢ÃƒÂ¢Ã¢â€šÂ¬Ã…Â¡Ãƒâ€šÃ‚Â¬ÃƒÆ’Ã‚Â¢ÃƒÂ¢Ã¢â€šÂ¬Ã…Â¾Ãƒâ€šÃ‚Â¢z Top View Beach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</si>
  <si>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d0QyJ0Noa0l3Zk9ucU91Ni1mNGZHZzB2Wnk4eE1XYzJPWGh4YURKM0VBRTgGQgkRLnzZwOUKbB5CCRHZT45VmSz7-0IJEUtyXMogB-xqSABaTTJLqgFIEAEqCSIFaG90ZWwoADIfEAEiGwbg-QvbwGHSlkzHECvTQAgsL-kwWIpS9YHnXjIYEAIiFGhvdGVsIGluIHBoaWxpcHBpbmVz&amp;ap=KigKEgnMVpI7ToEeQBFjVfxe0lRdQBISCZwWDMlVUzJAEbEqfi-DNGBAMAFIAQ&amp;ictx=111&amp;ved=0CLYCEMr3BGoYChMIqM6bsd7bkgMVAAAAAB0AAAAAEOMJ</t>
  </si>
  <si>
    <t>11.90619, 121.92509</t>
  </si>
  <si>
    <t>Chalung, Motag, Malay, Aklan, Western Visayas, 5608, Philippines</t>
  </si>
  <si>
    <t>HangOut Beach &amp;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</si>
  <si>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d0QyKENob0lsWUwteXFuN3pPWFFBUm9OTDJjdk1URm5aMmhrZVhGeU5CQUI4BkIJES582cDlCmweQgkR2U-OVZks-_tCCRFLclzKIAfsakgAWk0yS6oBSBABKgkiBWhvdGVsKAAyHxABIhsG4PkL28Bh0pZMxxAr00AILC_pMFiKUvWB514yGBACIhRob3RlbCBpbiBwaGlsaXBwaW5lcw&amp;ap=KigKEgnMVpI7ToEeQBFjVfxe0lRdQBISCZwWDMlVUzJAEbEqfi-DNGBAMAFIAQ&amp;ictx=111&amp;ved=0CMwCEMr3BGoYChMIqM6bsd7bkgMVAAAAAB0AAAAAEOMJ</t>
  </si>
  <si>
    <t>11.579672, 122.749868</t>
  </si>
  <si>
    <t>Malay is home to HangOut Beach &amp; Resort. D'Mall Boracay and CityMall Boracay are worth checking out if shopping is on the agenda, while those wishing to experience the area's natural beauty can explore White Beach and Bulabog Beach. Caticlan Jetty Port is another place to visit that comes recommended. 
Beach hotel with free parking, in the vicinity of Caticlan Jetty PortGuests at this beach hotel will appreciate convenient onsite amenities such as barbecue grills and a picnic area. Limited housekeeping is available. HangOut Beach &amp; Resort offers 5 air-conditioned accommodations with rice cookers. Kitchenettes offer stovetops and cookware/dishes/utensils. Bathrooms include showers with hydromassage showerheads. This Malay hotel provides complimentary wireless Internet access. Housekeeping is provided daily.</t>
  </si>
  <si>
    <t>Pete's inn</t>
  </si>
  <si>
    <t>www.skyscanner.com.ph/hotel_deeplink/4.0/PH/en-US/PHP/h_bc/160817579/2026-03-02/2026-03-03/hotel/hotel/hotels?legacy_provider_id=13&amp;rooms=1&amp;hb_data=UZ4Gq3-sTzqglMlax1k6T6OmAp-LIH9giwbc6L06C9dmTcTm6IhbVL4_4ujSAXSRrVxryl1XbYHs9GB8j1_gkTud6cbUiZvCZY7dOJKB714VX7kODEMxPJ4-OtNGQ26t-bNKIGK8ciWNitbCkg9y9visqqycuIc3gXccVwfSwzi1Fb3uCf1bYvTdfJ6OCVuqjHBd7NoIil7SnmgFTIXZQR3pMtXhSkxJPe6S9EX0kK_HOUbtt-PfEDnloV920viBCtRTc5ssOFHsHz4yvlaOIeYBdsIxc-mi-wagZTmGW2atlQvtfhLbKj9kroDhk4dae6GnPyCI-5307dAuJ0nLWu2nglPKnbUPnojx5_Xa-s1lLRrea8aLcRK-p8TlXm7t6wFmliMQutsNGjSaWUqOnK3oDi3EEh8hEv1sWntbiT0cVpJL&amp;q_datetime_utc=2026-03-02T01%3A10%3A18&amp;ticket_price=578&amp;quote_id=2144346506673887533&amp;utid_state=1&amp;channel=iphone&amp;tm_place_name=Roxas+City&amp;deeplink_data=eyJmaWVsZHMiOnsic2lnbmF0dXJlIjoiNGMzYWM0NWUxZTdiODRlZmQyMGRmMjEyNWFmYWU2ZmUiLCJibG9ja19pZCI6InYxX0NnRXRFTXdDR2lnS0hUSXdNall0TURNdE1ESlVNREE2TURBNk1EQXVNREF3S3pBM09qQXdFQUVZM3dFb0FUZ0JJZ0lJQVE9PV9DaVFJaUxucnJnTVFBaURXS0NpbXFyOEtNQUpLRFRNMk5VUXhNREJRWHpFd01GQlFtQVVTQndnQklnTXFCR3dhQmhnQktBSXdBU0lFQ0FJWUFnPT0ifX0%3D&amp;utid=6ed6d85b-7f36-3f64-e688-287929f35264&amp;tm_stars=0&amp;client_id=skyscanner_app&amp;redirect_delay=1000&amp;price_policy=2&amp;pre_redirect_id=8aefbfde-f947-913d-f66d-a19f7b62623d&amp;tm_city_code=RXSP&amp;max_price=3340&amp;guests=1&amp;request_id=8aefbfde-f947-913d-f66d-a19f7b62623d&amp;tm_country_code=PH</t>
  </si>
  <si>
    <t>9.73846, 118.7448</t>
  </si>
  <si>
    <t>Lagan Street, Maningning, Milagrosa, San Miguel, Puerto Princesa, Mimaropa, 5300, Philippines</t>
  </si>
  <si>
    <t>parking, wifi, air_conditioning, internet_access, multilingual_staff, room_service, garden, lounge, airport_shuttle</t>
  </si>
  <si>
    <t>Goofy Ants Hostel</t>
  </si>
  <si>
    <t>www.skyscanner.com.ph/hotel_deeplink/4.0/PH/en-US/PHP/h_bc/223086283/2026-03-02/2026-03-03/hotel/hotel/hotels?legacy_provider_id=13&amp;rooms=1&amp;closed_user_group=apps&amp;hb_data=T_eX4VzBEcaRdP58Et9hYa4_ptKrrOoREfPekY7op9zxVVRHRWYPbBozfYrBKoXYXQwy5Kr5E3hvixrFpH0HXr5A3hxwwj-0uEB3xO4TXCPhVnpaVfyB5Po1S8aeKw7qWA2Lx9p7cP6x3_x9ZPUAR4wzZJYIDw-6HU6j4sNpJ6EwHzCS8usC74OODC6sXZgGsyH-Kj8ApA1lNACnX_7HiwA2CJVup3-7aMe5j-ry5qcD4WGT9TVOZLWKlG9bJaGlvSa9zqyOs-CKuDCaPQXMShs27gQRbauE13MpfuNigInnGKjxMSCJuBD5a8dl4PjyOrIm6_tFxelm_I3rY9yGZ8SLEikWNue4L525zHoJQIU-nXhZ1p0FOhmR_nsoViDKGLPk9gvC9E5iBYW57sExzcN29RzRD0KE8GYhJjTd5aFArkmrqCM%3D&amp;q_datetime_utc=2026-03-02T01%3A10%3A18&amp;ticket_price=585&amp;quote_id=-3819815477564409823&amp;utid_state=1&amp;channel=iphone&amp;price_without_closed_user_group=798&amp;tm_place_name=Puerto+Princesa&amp;deeplink_data=eyJmaWVsZHMiOnsic2lnbmF0dXJlIjoiYzExZWZhZjMzOTY5NzA0MzAxNTA0OGMxMWQzODgxODAiLCJibG9ja19pZCI6IjEzNzU1ODk5MDFfNDI2NzI0OTY2XzFfMF8wIn19&amp;utid=653f3005-a8ef-f932-eef7-fd3fe0a5970f&amp;tm_stars=0&amp;client_id=skyscanner_app&amp;redirect_delay=1000&amp;price_policy=2&amp;pre_redirect_id=1133b35b-26e1-1f25-cc18-42a87411248e&amp;tm_city_code=PPSP&amp;max_price=3780&amp;guests=1&amp;request_id=1133b35b-26e1-1f25-cc18-42a87411248e&amp;tm_country_code=PH</t>
  </si>
  <si>
    <t>10.30975, 123.99223</t>
  </si>
  <si>
    <t>www.skyscanner.com.ph/hotel_deeplink/4.0/PH/en-US/PHP/h_bc/203891810/2026-03-05/2026-03-06/hotel/hotel/hotels?legacy_provider_id=13&amp;rooms=1&amp;closed_user_group=apps&amp;hb_data=XNMnvsniUJr1V-6yHvSkAnisbfFHQ9PD6D8b-Fgv_NDWkV-E8Q7-5alqO1GgOtGe7jVTCq2We8LRMoEbXcVY3pataOQVVuTMSlrMgq-3mEH0IT9ft1yDgJtpXZPboFNr2daIKGnIJ5nFMEU2hkgCIVatRg5EvcoawNNBJqJysFwxzw_bSedpNVxkkzBTaD1Hx1zrrOw4DWUObw51Nb_hfqLB20xJMdXKVGOM9dbYOWjegu4YjkClb0yMHJ002tVi8u8dH93xIZkkpB3X9cklaZC99aA0RhstxK_NDXuDIUxfNB5LTAczib07aFYQoRNltaCaklDzgidEbBSNXZ9xWWxBPENTpMJEXesSAK2jaRDFa3wCP9Kh4VzlcfNO9vbZWHhpD-PGuvD8YEgXgnIjNuIr_Pl5VSxZX7umefEVfUH4padiwI4%3D&amp;q_datetime_utc=2026-03-05T14%3A34%3A47&amp;ticket_price=662&amp;quote_id=380583688170841283&amp;utid_state=1&amp;channel=iphone&amp;price_without_closed_user_group=1625&amp;tm_place_name=Cebu&amp;deeplink_data=eyJmaWVsZHMiOnsic2lnbmF0dXJlIjoiZDhhNGRiNmVhZjdhYzUwNWNkNTgyMGE5YTNhNDIyMGQiLCJibG9ja19pZCI6IjU2MjU1NzUwMV8zMTA4NTU2MTRfMl8wXzBfNDgyMjQzIn19&amp;utid=295fd8fb-ca27-71f1-3b51-45793b408075&amp;tm_stars=1&amp;client_id=skyscanner_app&amp;price_policy=2&amp;pre_redirect_id=539c5b57-1afe-b2ff-dc4e-9a3421b05577&amp;tm_city_code=CEBP&amp;max_price=662&amp;guests=1&amp;request_id=539c5b57-1afe-b2ff-dc4e-9a3421b05577&amp;tm_country_code=PH</t>
  </si>
  <si>
    <t>10.27877, 123.986409</t>
  </si>
  <si>
    <t>www.skyscanner.com.ph/hotel_deeplink/4.0/PH/en-US/PHP/h_ct/154722328/2026-03-05/2026-03-06/hotel/hotel/hotels?legacy_provider_id=31&amp;rooms=1&amp;closed_user_group=general&amp;hb_data=fr-eikDqYZPJVLXlnCeyGn3S2-eBsO2QSg2DHDfueQILLUt7lJUMAgnF-l2i9AGp94ifnTYRSiuAjFahoKHlEEi4Ek8Hai5UfU1wVaimgSsGQvA7Deg-vEd8WpDWoUN9DoC6gbOwdzZ0NHRsGLgXqEy9J4jGhg8PMD1JVH1BZmtAbqk3PFZpCrfarHTeSm5nuQWhosnxMa_kzSsLR8f8F_2u4FAUFkQjs5s2CTfmo3X2khfTFTMOS6gckNcbUViYJ4LWje7zTLUzLf6x-nFDqrZ1NQOM31E25GBVCEcG1EL5BKZ73HSGkl_7h9aHDsuN7LIoO8Y5YyyYhEUV1PU6UWz3RN3h_iu8ybPNSwS1rbFsHW4wBniirNtiG8myCLScHOBM57jBeI06pxLQSI98JdoSWx2AjLpFGbmUuyZvzQ%3D%3D&amp;q_datetime_utc=2026-03-05T14%3A34%3A46&amp;ticket_price=692&amp;quote_id=-9142429055783126617&amp;utid_state=1&amp;channel=iphone&amp;price_without_closed_user_group=2258&amp;tm_place_name=Lapu-Lapu+City&amp;deeplink_data=eyJmaWVsZHMiOnsic2lnbmF0dXJlIjoiNGU5MGE4MzVkNDRmNTg3MjFmOTI0MDQ5NDE4NzUyMGUifSwidXJsIjoiaHR0cHM6Ly9waC50cmlwLmNvbS9ob3RlbHMvcmVkaXJlY3Q%2FaG90ZWxpZD0xMDEyMTc5MSZjaXR5PTcyMzExJkFsbGlhbmNlaWQ9MTI2MDcmc2lkPTg4ODgzMiZjaGVja2luPTIwMjYtMDMtMDUmY2hlY2tvdXQ9MjAyNi0wMy0wNiZzaG9wcGluZ2lkPWUwMDBhNTUwYTlmOTQ1MmZiOTgxZWE3MzNjNGE4MjVlJmFkdWx0PTEmY2hpbGRyZW49MCZhZ2VzPSZsYW5ndWFnZT1lbnBoJmxvY2FsZT1lbl9QSCZyb29taWQ9MTU5NDc4MzgwMSZzd2lkPTAmcGF5PVBQJmZndD0xJmNybj0xJmN1cnI9UEhQJndrcD0xJnN0YW5kPUg0c0lBQUFBQUFBQV93RC1BQUhfQ2x3S0FoZ0JFZ1FJQVJBQUdsQUl1ZkM1LUFVWUFEQUFPUHNSbUFHXzVPa0VxQUVBdUFFQ3dBRUEwUUdGNjFHNEhsdUNRT0VCNFhvVXJrZWRoVURvQWNLZXkzNklBaUNKQkFBQUFBQUFBQUFBb0FRQW9RV3VSLUY2Rks0Z1FCb2daVEF3TUdFMU5UQmhPV1k1TkRVeVptSTVPREZsWVRjek0yTTBZVGd5TldVZ0JDampvS2JOQmtnQlVnWmpNemd4WWpaYUhBb0RVRWhRRVVjRGVBc2tLTDRfR2dOUVNGQWhSd040Q3lRb3ZqOWlCV1Z1WDFCSWFMd1VjQUY0QUlvQkIwZ0JlQURJQVFHcUFRY0tBekF5TVJBQzhnRWlaVEF3TUdFMU5UQmhPV1k1TkRVeVptSTVPREZsWVRjek0yTTBZVGd5TldWZk1aSUNBVFNhQWdBQUFBRF9fd0VBQVBfX1lqQjhndjRBQUFBIn0%3D&amp;utid=07e61508-e3e7-d378-0f40-c432e3e3d987&amp;tm_stars=2&amp;client_id=skyscanner_app&amp;price_policy=2&amp;pre_redirect_id=46f37ba0-e314-dfc6-0c8b-7f18094a8a77&amp;tm_city_code&amp;max_price=1390&amp;guests=1&amp;request_id=46f37ba0-e314-dfc6-0c8b-7f18094a8a77&amp;tm_country_code=PH</t>
  </si>
  <si>
    <t>14.63443, 121.071968</t>
  </si>
  <si>
    <t>Standard Twin Room</t>
  </si>
  <si>
    <t>ZEN Rooms San Juan Quezon</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</si>
  <si>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d0QyKENob1FsOXVZX3NPU2hManlBUm9OTDJjdk1URjVlamszYXpkbmFoQUM4BkIJES582cDlCmweQgkR2U-OVZks-_tCCRFLclzKIAfsakgAWk0yS6oBSBABKgkiBWhvdGVsKAAyHxABIhsG4PkL28Bh0pZMxxAr00AILC_pMFiKUvWB514yGBACIhRob3RlbCBpbiBwaGlsaXBwaW5lcw&amp;ap=KigKEgnMVpI7ToEeQBFjVfxe0lRdQBISCZwWDMlVUzJAEbEqfi-DNGBAMAFIAQ&amp;ictx=111&amp;ved=0CMUDEMr3BGoYChMIqM6bsd7bkgMVAAAAAB0AAAAAEOMJ</t>
  </si>
  <si>
    <t>14.5878, 121.0906806</t>
  </si>
  <si>
    <t>Sorrento Oasis Road, Rosario, Pasig Second District, Pasig, Eastern Manila District, Metro Manila, 1609, Philippines</t>
  </si>
  <si>
    <t>PandoraÃƒÆ’Ã†â€™Ãƒâ€šÃ‚Â¢ÃƒÆ’Ã‚Â¢ÃƒÂ¢Ã¢â€šÂ¬Ã…Â¡Ãƒâ€šÃ‚Â¬ÃƒÆ’Ã‚Â¢ÃƒÂ¢Ã¢â€šÂ¬Ã…Â¾Ãƒâ€šÃ‚Â¢s Nest - Two-Bedroom Apartment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</si>
  <si>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d0QyKENob1FsTERnOGRQZHg0LTBBUm9OTDJjdk1URjNlR0kwWW5CdE5CQUM4BkIJES582cDlCmweQgkR2U-OVZks-_tCCRFLclzKIAfsakgAWk0yS6oBSBABKgkiBWhvdGVsKAAyHxABIhsG4PkL28Bh0pZMxxAr00AILC_pMFiKUvWB514yGBACIhRob3RlbCBpbiBwaGlsaXBwaW5lcw&amp;ap=KigKEgnMVpI7ToEeQBFjVfxe0lRdQBISCZwWDMlVUzJAEbEqfi-DNGBAMAFIAQ&amp;ictx=111&amp;ved=0CN4DEMr3BGoYChMIqM6bsd7bkgMVAAAAAB0AAAAAEOMJ</t>
  </si>
  <si>
    <t>15.7533, 121.5639601</t>
  </si>
  <si>
    <t>Purok 1, Sabang, Baler, Aurora, Central Luzon, 3200, Philippines</t>
  </si>
  <si>
    <t>Master Suite</t>
  </si>
  <si>
    <t>The Casa Herminia Master Suite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</si>
  <si>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NEQyJENoY0k3WlBQa3ZEbWxhQldHZ3N2Wnk4eGRHaDBPVzUyWWhBQjgGQgkRLnzZwOUKbB5CCRHZT45VmSz7-0IJEUtyXMogB-xqSABaTTJLqgFIEAEqCSIFaG90ZWwoADIfEAEiGwbg-QvbwGHSlkzHECvTQAgsL-kwWIpS9YHnXjIYEAIiFGhvdGVsIGluIHBoaWxpcHBpbmVz&amp;ap=KigKEgnMVpI7ToEeQBFjVfxe0lRdQBISCZwWDMlVUzJAEbEqfi-DNGBAMAFIAQ&amp;ictx=111&amp;ved=0CAQQyvcEahcKEwi49pKk7tuSAxUAAAAAHQAAAAAQKw</t>
  </si>
  <si>
    <t>9.549777, 123.772202</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</si>
  <si>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NEQyJ0Noa0lsTlBvX1ptMjFZMlVBUm9NTDJjdk1USnhabXRrTm1ZekVBRTgGQgkRLnzZwOUKbB5CCRHZT45VmSz7-0IJEUtyXMogB-xqSABaTTJLqgFIEAEqCSIFaG90ZWwoADIfEAEiGwbg-QvbwGHSlkzHECvTQAgsL-kwWIpS9YHnXjIYEAIiFGhvdGVsIGluIHBoaWxpcHBpbmVz&amp;ap=KigKEgnMVpI7ToEeQBFjVfxe0lRdQBISCZwWDMlVUzJAEbEqfi-DNGBAMAFIAQ&amp;ictx=111&amp;ved=0CBwQyvcEahcKEwi49pKk7tuSAxUAAAAAHQAAAAAQKw</t>
  </si>
  <si>
    <t>11.96699, 121.92717</t>
  </si>
  <si>
    <t>Bale Mi Boracay</t>
  </si>
  <si>
    <t>www.skyscanner.com.ph/hotel_deeplink/4.0/PH/en-US/PHP/h_bc/116168698/2026-03-02/2026-03-03/hotel/hotel/hotels?legacy_provider_id=13&amp;rooms=1&amp;closed_user_group=apps&amp;hb_data=Kf84qecnjFYRw0mT-SwNwo0X8Q5LKgtLY-nDpQ6o3Y31X3WD4KIPY_SXyKq8MAD1MxSijMZqxXr50ACVCfSZDt4SH799Z_tPD7S6x4k_xFpy9EauPBNiDDmjEQ8XYCTFbO_t1EtFhxugnSLLz-hdbQ1gjesMbFecTtunMWW9iF-eLB3bUYPh_pWfwtRkmWLCKjf85t1X8H3oJn5reS2yqOKp28nj-ODvKfCS5mBF_yAUtcsGJ95W-9wVAgxzuKC9lmmNi2zHjlDNH8reGCcWmpBcc-3Ut13b-KWV3Mqz7aNByP18uJLM6cLLHNm1UbPidi_agGcsjBQ-Ip0gVg0zjs7Em2TyHqkPeq3-FlekXT8XsI7lLNpN-h4sHX78KtwU23UTq547aYL7Gm8rhqITpBRQsoU-vee0ypnGBHY1DHves3iSFpM%3D&amp;q_datetime_utc=2026-03-02T01%3A10%3A38&amp;ticket_price=3572&amp;quote_id=-86368173231287952&amp;utid_state=1&amp;channel=iphone&amp;price_without_closed_user_group=4429&amp;tm_place_name=Balabag&amp;deeplink_data=eyJmaWVsZHMiOnsic2lnbmF0dXJlIjoiZDhjMjRiNTY2NTFhOTUxMzgyZGE5NzQ4YTE4Y2YzOGQiLCJibG9ja19pZCI6IjExNjI3NDU2MDJfMzg4OTM4MzY2XzJfMF8wIn19&amp;utid=e4624aaf-648d-8b34-49d2-4e071672d65c&amp;tm_stars=3&amp;client_id=skyscanner_app&amp;redirect_delay=1000&amp;price_policy=2&amp;pre_redirect_id=7b4014c3-052d-4084-77ce-3bc665b2bf90&amp;tm_city_code&amp;max_price=3572&amp;guests=1&amp;request_id=7b4014c3-052d-4084-77ce-3bc665b2bf90&amp;tm_country_code=PH</t>
  </si>
  <si>
    <t>14.624339, 121.012696</t>
  </si>
  <si>
    <t>R. Familara Street, Bicol brigade, Tatalon Estate, 4th District, Quezon City, Eastern Manila District, Metro Manila, 1113, Philippines</t>
  </si>
  <si>
    <t>wifi, air_conditioning, non-smoking, internet_access, multilingual_staff, airport_shuttle, wake-up_call</t>
  </si>
  <si>
    <t>Mang Ben Dormitory Kaliraya QC</t>
  </si>
  <si>
    <t>www.skyscanner.com.ph/hotel_deeplink/4.0/PH/en-US/PHP/h_bc/216280861/2026-03-02/2026-03-03/hotel/hotel/hotels?legacy_provider_id=13&amp;rooms=1&amp;closed_user_group=apps&amp;hb_data=aMuzzgf6FhDro_jPKByzeW66GRyfT1gC9fHJEzBvd1O5Vl4hP-Z0OROd0XG53Ey8F7jhLleorRrlIeFzKC3cI83Dk5i2vsXNCGNLRrz_KPWbeKDtXp314Yn93XWYCdrfwfIW0PQYYkctJcZNIU00BQbkPsb7K_Awz3QB_mdRd8ioQR2rLMKn8p0w4_p8IT0midBtGfdkUtq6Ugr2WnYkFbYn8noHSzXDlwjFTzmkCZHlfZDsAULeqQ-D9mBr58wICbi8_X_c6X-3Uc-Rskb_o3zJHZoLl3o3PLP0iDW11Bh06D7akLQq3GG1iGGqtuWoueazdaMjoMUWmAi1u3iZcvCfhWvA2t6YcPQJK-up7S_GQrVmRL5kqkVi7LcXqUOO-cp8J8lS5en9HwBUvFX-EtcFCLYclcepQortFF2IU4Q8WYZg&amp;q_datetime_utc=2026-03-02T01%3A10%3A38&amp;ticket_price=662&amp;quote_id=4542775429696751353&amp;utid_state=1&amp;channel=iphone&amp;price_without_closed_user_group=805&amp;tm_place_name=Quezon+City&amp;deeplink_data=eyJmaWVsZHMiOnsic2lnbmF0dXJlIjoiMDllNWY2YTUxNWFlY2Y1NDIxN2I3YjBmODU4ZWUwODciLCJibG9ja19pZCI6IjEwMTEzMDc1MTJfNDIyNDA2NTYyXzFfMF8wIn19&amp;utid=7c7d06ab-718b-3c99-98ef-e978d56fcb65&amp;tm_stars=0&amp;client_id=skyscanner_app&amp;redirect_delay=1000&amp;price_policy=2&amp;pre_redirect_id=158c172f-efdc-4c67-b24c-13d6527ddb6e&amp;tm_city_code&amp;max_price=662&amp;guests=1&amp;request_id=158c172f-efdc-4c67-b24c-13d6527ddb6e&amp;tm_country_code=PH</t>
  </si>
  <si>
    <t>14.57564, 120.99053</t>
  </si>
  <si>
    <t>parking, wifi, air_conditioning, non-smoking, 24-hour_front_desk_service, garden, lounge, shower, concierge, shops</t>
  </si>
  <si>
    <t>www.skyscanner.com.ph/hotel_deeplink/4.0/PH/en-US/PHP/h_bc/116838840/2026-03-05/2026-03-06/hotel/hotel/hotels?legacy_provider_id=13&amp;rooms=1&amp;closed_user_group=apps&amp;hb_data=31YJNHF2ToLZ6XOzyWrDakf3Q2qLx-F5_WccfwgtSr9zMXlCjq0-yqFMRXCIxsFbf3vJ-8BNpP1ghz0-NgGBS-wbDoJdAzMfYe9vzGeR9HNM6vPPxT2qT-LoGOgjf6keO_c2XYVhWrzpowXvMSpDpYGXpx8dG290Gk--HLq2hHSanwKmi8vx7RmoCHaH-v6xLqMPj4vc1_v-N0ey70MDSErsIDkli0gADrKRcEukzZ0AsajKPnDK9fbC2jKj4C6WY4PceV8gHOUiaVJj_qHMSx3BEZIQxaS_EuykbKGEa_IJEMweqFoclPdfvNaxCzJOCMff0M4N5U9ii6TluWMsmMP_eR2UvHUNgOxBH9flisMZLRIYMaubd1OBeRN4GNp_27vfYwp-xeWW3GQvmjym0zmg01uIS7HMkinJ0SS3_60gO1o6V8w%3D&amp;q_datetime_utc=2026-03-05T14%3A34%3A52&amp;ticket_price=1193&amp;quote_id=437952410757208161&amp;utid_state=1&amp;channel=iphone&amp;price_without_closed_user_group=1451&amp;tm_place_name=Manila&amp;deeplink_data=eyJmaWVsZHMiOnsic2lnbmF0dXJlIjoiYTlhOGFiYzk0NzZiODg3N2U5ODBmNTliNDc0MDY2ZDYiLCJibG9ja19pZCI6IjEwNDU4MTAxMDJfMzc2OTAxMzg2XzJfMF8wIn19&amp;utid=da5f9451-8105-413c-229d-c639ec8395f3&amp;tm_stars=0&amp;client_id=skyscanner_app&amp;price_policy=2&amp;pre_redirect_id=d079ecdb-27d9-a9fb-4405-bca61faea7d7&amp;tm_city_code=MNLP&amp;max_price=1310&amp;guests=1&amp;request_id=d079ecdb-27d9-a9fb-4405-bca61faea7d7&amp;tm_country_code=PH</t>
  </si>
  <si>
    <t>14.597227, 121.01949</t>
  </si>
  <si>
    <t>CitiHub Shaw Santa Mesa</t>
  </si>
  <si>
    <t>www.skyscanner.com.ph/hotel_deeplink/4.0/PH/en-US/PHP/h_bc/216758224/2026-03-05/2026-03-06/hotel/hotel/hotels?legacy_provider_id=13&amp;rooms=1&amp;closed_user_group=apps&amp;hb_data=DfXJztvjQ60xyjg3upq3eUoRaKMwTo6-bsSCXv_2jTtxGzWiyh1K2Sh2LeQAG9OKdyQfSDbznl-lCl_Y6TL4Gt6rsKx0trPg7Nd7RlJIGMSTgurlKVIjl7vMDOSavhg_al_U3ICWuxUN6ScQcdnyCSGlHrva0bXXFhtSZTUlXjI7UWXdPFrDmCS32ZM86vc6wknW9bHiUGOdItiBr4IlbknfLArClVHlDhDTUP-4IK_ssyvE87f_g2vudhV1PKbNgdYUtJq3eQqa7mWCWdtPJMtN2tJG0yQ8awXIUOgn9JIJfjint9xj-YeYh5vwx4hcM03RxYr3eFRT_xTarwFE5dFy-hgsKmlAIujzNHVFIudtxIkL3SP9oyrXKyPwBNC1WTqX1tj6vWkA45aZcIAS5x-UuKb_X0BCPi3q2uqKnjdvBoEVOBM%3D&amp;q_datetime_utc=2026-03-05T14%3A34%3A50&amp;ticket_price=357&amp;quote_id=2709810886124407563&amp;utid_state=1&amp;channel=iphone&amp;price_without_closed_user_group=754&amp;tm_place_name=Manila&amp;deeplink_data=eyJmaWVsZHMiOnsic2lnbmF0dXJlIjoiNDAwNGQwNzlmODE4ZjMzMDFmZjE1ZDllMDgwYzQ2YWUiLCJibG9ja19pZCI6IjE1MDk4OTIwMDFfNDIyNzQ0MTMxXzBfMF8wIn19&amp;utid=25a42df2-22fa-0f2d-11b1-bb2f055bcf4d&amp;tm_stars=1&amp;client_id=skyscanner_app&amp;price_policy=2&amp;pre_redirect_id=1c841841-e8bb-dbbb-b026-4d31139a39aa&amp;tm_city_code=MNLP&amp;max_price=357&amp;guests=1&amp;request_id=1c841841-e8bb-dbbb-b026-4d31139a39aa&amp;tm_country_code=PH</t>
  </si>
  <si>
    <t>13.510834, 120.970134</t>
  </si>
  <si>
    <t>First Street, Monserrat Estate, Santa Mesa, Sixth District, Manila, Capital District, Metro Manila, 1016, Philippines</t>
  </si>
  <si>
    <t>wifi, non-smoking, internet_access, 24-hour_front_desk_service, smoking_areas, room_service</t>
  </si>
  <si>
    <t>Weâ€™re delighted to welcome you to Citihub by RedDoorz, your cozy and sustainable co-living space right in the heart of Sta. Mesa, Manila. Thank you for choosing to stay with us â€” weâ€™re excited to make your visit comfortable, meaningful, and memorable.
At Citihub, we believe in creating more than just a place to stay â€” we create a community. Our property is thoughtfully built from eco-friendly container units, offering a unique blend of modern living, sustainability, and social connection. Whether youâ€™re a traveler, student, or digital nomad, Citihub offers a refreshing, affordable way to experience the city.
Your Stay Includes:
24-hour Front Office Assistance
Parking Lot Access
Complimentary Wi-Fi
Fresh Linen for your comfort
Youâ€™ve booked a shared room with cozy bunk beds, designed for guests who enjoy a simple yet comfortable stay. Shared facilities such as bathrooms and lounges are regularly maintained for cleanliness and convenience.
Co Living with Kindness and Care
Citihub thrives on respect, community, and inclusivity. To make everyoneâ€™s stay enjoyable, we kindly ask all guests to:
Be courteous and respectful toward fellow travelers.
Keep shared areas clean and pleasant for everyone.
Embrace the sense of togetherness that makes Citihub special.
Weâ€™re also proud to share that some of our dedicated staff are volunteers and persons with disabilities (PWDs) who bring warmth, care, and heart to their service. We kindly ask for your patience and understanding as they assist you â€” your kindness makes our inclusive community stronger.</t>
  </si>
  <si>
    <t>Dahilig Resort</t>
  </si>
  <si>
    <t>www.skyscanner.com.ph/hotel_deeplink/4.0/PH/en-US/PHP/h_ad/153329987/2026-03-05/2026-03-06/hotel/hotel/hotels?legacy_provider_id=22&amp;rooms=1&amp;closed_user_group=general&amp;hb_data=fcWCca6bgVE1FyelJKu_0mWA9BGvckWChy9IIsnV8lQ4NyX0cV0GesaxBv2IuIg1X2XhyXQDiH11-B0klSRay1-08pcaCc-aM7YH3kkEuDXmG5m_2aS0WIlDq8CP4BLQ-aff9oSeWJSLCQXmbDp6ksdPtlsxpZ6PPhAHTTt9jzc-dloeHRsQImf_XIA-2r33gvm1FHaVpRAWEoAESixAcSI_ypjPyppUguCdMG_SGXgCecDdnQM60xOER1f-ToDDL8nfW6ncT7pSGnCxPNlNF6KHRDc3O5eOEpRr6QrBdpMiGu3jqfv6LstAD6ktIw26-x5rLzr1RnSxKIyyKQuIG_sMh8u-PAthtf8sZvxcEVl1ozQQ2K3DDxNXrX-8oDGr30W-WCNTFcoBhtHRTRVsziTdwrttiz1l6Wm-ou7uUnMs&amp;q_datetime_utc=2026-03-05T14%3A35%3A49&amp;ticket_price=569&amp;quote_id=-1039680536665867885&amp;utid_state=1&amp;channel=iphone&amp;price_without_closed_user_group=797&amp;tm_place_name=Puerto+Galera&amp;deeplink_data=eyJmaWVsZHMiOnsic2lnbmF0dXJlIjoiMmZkMDI5MWRhMGNhY2EyN2I4ZmJlZTUxNWMwM2U4NmUifSwidXJsIjoiaHR0cHM6Ly93d3cuYWdvZGEuY29tL3BhcnRuZXJzL3BhcnRuZXJzZWFyY2guYXNweD9jaWQ9MTg0NjM4MyZoaWQ9MjA2MTI4MyZjdXJyZW5jeT1QSFAmY2hlY2tpbj0yMDI2LTAzLTA1JmNoZWNrb3V0PTIwMjYtMDMtMDYmTnVtYmVyb2ZBZHVsdHM9MSZOdW1iZXJvZkNoaWxkcmVuPTAmUm9vbXM9MSZtY2lkPTI4MDI1Jm1hc3RlclJvb21JZD04NTg1NjY3MCZtcHQ9TWtKSVJHNUNXSHBLTnpOSU9VYzRXbXgxV21kUFluVmtWaXRtT1ZaaU5UQXlSV1ZDWmpWRGRHSm1Za3BQWkRCRWRuVlVNVVZuVEZCdU4zaFdXRWx6T0hwR2VIaGxaVUZHWkdONGNBJlRvdGFsUHJpY2U9NTY4LjgwJlRvdGFsVGF4PTY1Ljc3JlRvdGFsRmVlPTQ3Ljk5JlRvdGFsU3VyY2hhcmdlPTAmbWN1cj1QSFAifQ%3D%3D&amp;utid=b42567dc-0e0f-d344-6f6e-6ac884ce54cd&amp;tm_stars=3&amp;client_id=skyscanner_app&amp;price_policy=2&amp;pre_redirect_id=ded58ad1-c8ef-12de-cf3e-9d2bbb4ee9ce&amp;tm_city_code&amp;max_price=857&amp;guests=1&amp;request_id=ded58ad1-c8ef-12de-cf3e-9d2bbb4ee9ce&amp;tm_country_code=PH</t>
  </si>
  <si>
    <t>13.49844, 120.89756</t>
  </si>
  <si>
    <t>Sabang East, Hondura, Sabang, Palangan, Puerto Galera, Oriental Mindoro, Mimaropa, 5221, Philippines</t>
  </si>
  <si>
    <t>When you stay at Dahilig Resort in Puerto Galera, you'll be near the beach, within a 5-minute drive of Sabang Beach and Sabang Ferry Pier. This guesthouse is 1.2 mi (1.9 km) from Small La Laguna Beach and 1.7 mi (2.8 km) from Puerto Galera Church.
Pamper yourself with onsite massages or enjoy recreation amenities such as an outdoor pool. Additional amenities at this guesthouse include complimentary wireless internet access, tour/ticket assistance, and barbecue grills. Getting to the surf and sand is a breeze with the complimentary beach shuttle.
At Dahilig Resort, enjoy a satisfying meal at the restaurant. Quench your thirst with your favorite drink at the bar/lounge. Cooked-to-order breakfasts are available daily for a fee.
The front desk is staffed during limited hours. Guests may use a roundtrip airport shuttle for a surcharge, and free self parking is available onsite.
Make yourself at home in one of the 8 guestrooms. Conveniences include desks, and housekeeping is provided daily.</t>
  </si>
  <si>
    <t>Riverside at Aninuan Accommodation and Food</t>
  </si>
  <si>
    <t>www.skyscanner.com.ph/hotel_deeplink/4.0/PH/en-US/PHP/h_bc/157002361/2026-03-02/2026-03-03/hotel/hotel/hotels?legacy_provider_id=13&amp;rooms=1&amp;closed_user_group=apps&amp;hb_data=A-T4AdQ4HA4xrSNzeAMKK-_cTY_XfWM27BSychLPWQ2jh-gqvqATXlLIvnz8kLCVagX4eLhQBS4FCL4mr3rdmBEhijqE9uNuZL27ZCQdu4hTu2y6sX-BlrOgp2K4r2KMUxhxMMcnrFwWrJxKWdsr0elnbHUmmJHehy-bVL2ADQEXxoF1VbNuYgb53Z2iEh0zU8KdRT4KWR-m2r8XML-NIfB_GmVWQ57W-VCCLvNEaHSUoP1GOFawDeSqC9sjvqxFudUOu0M9JH0wb33iT1NbiB5n4Hgb4FkNeoH2xJA9ve6028YEgdxnuf_8QOEovOr_KpzB5uEkfbFsYVZ4QPylD0VHHMpYwLiLPh4zMGZodgOIKR8ZCU0pz7qNM9Z7bkeEHM9CbgCYagy5M5rnKfv1cfOIwua8BmWjEnmQvsVB-5h2hVDk&amp;q_datetime_utc=2026-03-02T01%3A10%3A39&amp;ticket_price=1405&amp;quote_id=-1539309695345973656&amp;utid_state=1&amp;channel=iphone&amp;price_without_closed_user_group=1789&amp;tm_place_name=Puerto+Galera&amp;deeplink_data=eyJmaWVsZHMiOnsic2lnbmF0dXJlIjoiZTI1ZDM2OGRkYzcxZjFhMDJiYTQwZDZmMWQxYzI0N2QiLCJibG9ja19pZCI6IjI2NDIzODcwMV8xMDU0MzU1MzVfMV80Ml8wIn19&amp;utid=1af198f3-d3a0-15a8-1be7-66298dbdabbb&amp;tm_stars=0&amp;client_id=skyscanner_app&amp;redirect_delay=1000&amp;price_policy=2&amp;pre_redirect_id=1c010188-7ffa-86da-260d-7ef7e670dc65&amp;tm_city_code&amp;max_price=2180&amp;guests=1&amp;request_id=1c010188-7ffa-86da-260d-7ef7e670dc65&amp;tm_country_code=PH</t>
  </si>
  <si>
    <t>10.40731, 119.17329</t>
  </si>
  <si>
    <t>Aninuan, Puerto Galera, Oriental Mindoro, Mimaropa, Philippines</t>
  </si>
  <si>
    <t>Deluxe Bungalow</t>
  </si>
  <si>
    <t>Riverside at Aninuan Accommodation and Food offers accommodations in Puerto Galera, a 4-minute walk from Aninuan Beach. This 1-star bed and breakfast offers a private beach area, a shared kitchen, and free Wifi.</t>
  </si>
  <si>
    <t>Palayan Paradise Huts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</si>
  <si>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NEQyKENob0kxSjZIa3BQdDhwNlhBUm9OTDJjdk1URmpibmc0ZERGa2VCQUI4BkIJES582cDlCmweQgkR2U-OVZks-_tCCRFLclzKIAfsakgAWk0yS6oBSBABKgkiBWhvdGVsKAAyHxABIhsG4PkL28Bh0pZMxxAr00AILC_pMFiKUvWB514yGBACIhRob3RlbCBpbiBwaGlsaXBwaW5lcw&amp;ap=KigKEgnMVpI7ToEeQBFjVfxe0lRdQBISCZwWDMlVUzJAEbEqfi-DNGBAMAFIAQ&amp;ictx=111&amp;ved=0CNEBEMr3BGoXChMIuPaSpO7bkgMVAAAAAB0AAAAAECs</t>
  </si>
  <si>
    <t>9.9433332974, 123.3991666945</t>
  </si>
  <si>
    <t>Betty's place, Bonifacio Street, Pagkakaisa, Port Barton, Roxas, Palawan, Mimaropa, 5309, Philippines</t>
  </si>
  <si>
    <t>Palayan Paradise Huts enjoys a location in San Vicente, a 11-minute walk from Port Barton Beach and 1.6 miles from Pamuayan Beach. This guest house provides a garden. On clear days, guests can head outside to enjoy the guest house's outdoor...</t>
  </si>
  <si>
    <t>Moalboal Bamboo Guest House</t>
  </si>
  <si>
    <t>www.skyscanner.com.ph/hotel_deeplink/4.0/PH/en-US/PHP/h_bc/147813620/2026-03-02/2026-03-03/hotel/hotel/hotels?legacy_provider_id=13&amp;rooms=1&amp;closed_user_group=apps&amp;hb_data=J-kK6pCFVkpiKjm4njAGhICezMv7lRpXxVJTDynodQstKul6ZqoPK_0woC40SEjqltw79_5hKzQCkD-Q7YtKCWUlC0N4oKXgvq5JPL-60OU4EsQn5g0k4Pvlp5yEFxsxAPaFxYYSRebI3rc_hC651ruG9vcvw1uLYUag1i-jE7E3L7sWZogWDlwp1tJvJHT2FLSph6xsiUPkQaZdk52dFGg0rvy1brO24nwVmVJgL4KIu-VJnOnII0l4FvIM7fSaAcDtTT_S3MfyEHuLdq3t2xTpcHuflVWIp203okiguvInvxFe9q7NEuMTqLJe2oXnqBin-rGMULgLFOKncC8P3kEeQOyqJQ-IClOQ7xqXGJkTe0VQ8BNwNhqNKP00_lT4TRLj0eVhk-YB7FQfM7xLqiXHFRrdli2FIkDci1TkBgCRgM_Jh-k%3D&amp;q_datetime_utc=2026-03-02T01%3A10%3A44&amp;ticket_price=873&amp;quote_id=9074070882787901277&amp;utid_state=1&amp;channel=iphone&amp;price_without_closed_user_group=1060&amp;tm_place_name=Cebu&amp;deeplink_data=eyJmaWVsZHMiOnsic2lnbmF0dXJlIjoiNWU4OGEwMzBkNDMwYzdlMDljZmFhNjk5MjVhMDc5ZjgiLCJibG9ja19pZCI6IjIwMDM0NDIxMl8zNjczMTk0NzBfMl8wXzAifX0%3D&amp;utid=e8570027-41b9-d5fb-75e0-e2c572e3a01d&amp;tm_stars=0&amp;client_id=skyscanner_app&amp;redirect_delay=1000&amp;price_policy=2&amp;pre_redirect_id=4a3ca2f9-b039-69ca-165e-2cfec54b3190&amp;tm_city_code=CEBP&amp;max_price=1540&amp;guests=1&amp;request_id=4a3ca2f9-b039-69ca-165e-2cfec54b3190&amp;tm_country_code=PH</t>
  </si>
  <si>
    <t>10.25245, 123.83923</t>
  </si>
  <si>
    <t>Sam's Public Restaurant, Road to Bas Dako, Saavedra, Cebu, Central Visayas, 6032, Philippines</t>
  </si>
  <si>
    <t>parking, non-smoking, smoking_areas, massage, garden, atm, restaurant, bar, tours, diving</t>
  </si>
  <si>
    <t>Providing a garden, Moalboal Bamboo Guest House provides accommodations in Moalboal. Offering free private parking, the 2-star bed and breakfast is a 17-minute walk from Basdaku White Beach.</t>
  </si>
  <si>
    <t>MMaple Residences Talisay</t>
  </si>
  <si>
    <t>www.skyscanner.com.ph/hotel_deeplink/4.0/PH/en-US/PHP/h_ad/219221059/2026-03-05/2026-03-06/hotel/hotel/hotels?legacy_provider_id=22&amp;rooms=1&amp;closed_user_group=general&amp;hb_data=rdmKkX65IhwjfgjyU_-t0674ZWgp8MvJ1GM1pr4izaaH1fThhEzoYNB2NJR4xlZhwRuJKZhYyIDkHsXcdLyBLO1sALeKigBrWT-BsfsfZoCD6M5jIZX3NWIoUxPiBWyiY8DyNhFnXvta4tx5Ff82Tfs1DYnA6wbwEZs-7cmj9CNiS85GrmEUkVNXr35E9fe7A7M5fUqYNY9BL8SUVjLoPE_eb66o6lnH4gVx5uYEo8nkHPNQiu089gMc2oCzS6GEZACLBPEvdcnXthR2JOXAgTo1CEjg4q93u9EypTnSRNcx5Jc1ROBpUeLmtZPzb6O7cpsveK1ELy4RbN1BYN4fNDYeqryfj7p2wQM-j0cXi6A5s5xl6FbqMOWcTeXa5zhvFrQRtDkyxJtcTZZE0VrcFFkawdn9GUs5bBbsnda_WMFx&amp;q_datetime_utc=2026-03-05T14%3A34%3A54&amp;ticket_price=1503&amp;quote_id=4162886921792314357&amp;utid_state=1&amp;channel=iphone&amp;price_without_closed_user_group=1868&amp;tm_place_name=Cebu&amp;deeplink_data=eyJmaWVsZHMiOnsic2lnbmF0dXJlIjoiOWNhMTUzNWZkODQxODNlYjNjNWE0YTkwNTRiODVlNTIifSwidXJsIjoiaHR0cHM6Ly93d3cuYWdvZGEuY29tL3BhcnRuZXJzL3BhcnRuZXJzZWFyY2guYXNweD9jaWQ9MTg0NjM4MyZoaWQ9NTU0OTc1OTgmY3VycmVuY3k9UEhQJmNoZWNraW49MjAyNi0wMy0wNSZjaGVja291dD0yMDI2LTAzLTA2Jk51bWJlcm9mQWR1bHRzPTEmTnVtYmVyb2ZDaGlsZHJlbj0wJlJvb21zPTEmbWNpZD0yODAyNSZtYXN0ZXJSb29tSWQ9ODUwNTY5MTE3Jm1wdD1Semh6VlVocE9GTnFZaXRCSzBnclVrUmhaVkJvWkZkRWJteGpTbVpvYmtzckswVXdTRkZMWVZaWVkxVkdWR001ZW1jeUszWnVhRTVGYkV4SlFVZExWVWh2Y2xaU1pqTkhhbFUwZDBwQlBUMCZUb3RhbFByaWNlPTE1MDIuOTMmVG90YWxUYXg9MTczLjU2JlRvdGFsRmVlPTEyNy4wMyZUb3RhbFN1cmNoYXJnZT0wJm1jdXI9UEhQIn0%3D&amp;utid=300e0174-88f7-8f4a-761e-3db00f0b572b&amp;tm_stars=0&amp;client_id=skyscanner_app&amp;price_policy=2&amp;pre_redirect_id=02dd017a-4dda-d58f-57c5-49a279fef769&amp;tm_city_code=CEBP&amp;max_price=1692&amp;guests=1&amp;request_id=02dd017a-4dda-d58f-57c5-49a279fef769&amp;tm_country_code=PH</t>
  </si>
  <si>
    <t>13.60407, 123.25032</t>
  </si>
  <si>
    <t>San Isidro Road, Lawaan II, Talisay, Cebu, Central Visayas, 6045, Philippines</t>
  </si>
  <si>
    <t>Located in Talisay, 1.1 miles from Talisay Beach, MMaple Residences Talisay has accommodations with free WiFi and free private parking. The property is around 5.8 miles from Colon Street, 6.1 miles from Fort San Pedro and 6.</t>
  </si>
  <si>
    <t>Guest Hotel</t>
  </si>
  <si>
    <t>www.skyscanner.com.ph/hotel_deeplink/4.0/PH/en-US/PHP/h_ad/204546406/2026-03-02/2026-03-03/hotel/hotel/hotels?legacy_provider_id=22&amp;rooms=1&amp;hb_data=DdgIxdAwo433fdwE3ExnQWiDz1cOb3Z8154s-jFEUDWv62r0T1vNVNSfHOno8bo-jShgB88_6mKMptTl3_xTFeQa_FJsZEANZ9xcV3amGdZNxwxtbh9V7KIlmr7-5X6TpM5jO9NhGdBS83AsrZHhhac7Prv7_AoC9nOUqmxg5Lk8VKIid966SQsnFwhgZbmWlOIhM-h_VOv6j1ZOlSD4Z46ZagVdzWpNvn0XzKi9LvYUaxIdju2lLFrIZit_8BzUBYt3MV1c_K7CivHXUHAaidXaBKC0iAZkkkOthuoN3GnnwR0-K14g0ZK5N1fVLruwuArR6zv0YF5lPXnQw8a8hBDJsvKnpwrP3sPWwpAZGD_bb--PdmbAdXoFpe0V62RRNmJ5v87wNAQTcXTsB4s1vBsx358hLk6_4d99klMyatI9&amp;q_datetime_utc=2026-03-02T01%3A10%3A46&amp;ticket_price=526&amp;quote_id=7541230887557719619&amp;utid_state=1&amp;channel=iphone&amp;tm_place_name=Pili&amp;deeplink_data=eyJmaWVsZHMiOnsic2lnbmF0dXJlIjoiYTA5OGI0NjZkOThjNWI4MDg5MzQ2NGM4YWNhNTA0Y2IifSwidXJsIjoiaHR0cHM6Ly93d3cuYWdvZGEuY29tL3BhcnRuZXJzL3BhcnRuZXJzZWFyY2guYXNweD9jaWQ9MTg0NjM4MyZoaWQ9MTM4MTM3NDImY3VycmVuY3k9UEhQJmNoZWNraW49MjAyNi0wMy0wMiZjaGVja291dD0yMDI2LTAzLTAzJk51bWJlcm9mQWR1bHRzPTEmTnVtYmVyb2ZDaGlsZHJlbj0wJlJvb21zPTEmbWNpZD0zMzImbWFzdGVyUm9vbUlkPTE1OTUwMzQ5NCZtcHQ9TTBsWlVGRllNRFo0VG14RFNWTmxTM0Y2WlV0NVozaGlabnBKV1RWcFl6UlhhVkpRYUVoS2QxRnlSMU5WU2xwSlNFbEVhazE2VW1WeVozTmlZUzlOSzFrclNGY3hXVWh2Y0RoME9RJlRvdGFsUHJpY2U9NTI1Ljc2JlRvdGFsVGF4PTU0LjEzJlRvdGFsRmVlPTE0LjQ1JlRvdGFsU3VyY2hhcmdlPTAmbWN1cj1QSFAifQ%3D%3D&amp;utid=1a686df0-5548-be01-3159-92ecfbbad2ea&amp;tm_stars=2&amp;client_id=skyscanner_app&amp;redirect_delay=1000&amp;price_policy=2&amp;pre_redirect_id=8df668e7-b7fb-22a8-f26e-27ee3f4e41e8&amp;tm_city_code&amp;max_price=1245&amp;guests=1&amp;request_id=8df668e7-b7fb-22a8-f26e-27ee3f4e41e8&amp;tm_country_code=PH</t>
  </si>
  <si>
    <t>10.19406, 118.89357</t>
  </si>
  <si>
    <t>Maharlika Highway, Palestina, Pili, Camarines Sur, Bicol Region, 4418, Philippines</t>
  </si>
  <si>
    <t>Pili</t>
  </si>
  <si>
    <t>parking, wifi, air_conditioning, non-smoking, internet_access, 24-hour_front_desk_service, room_service, express_check-in, express_check-out, restaurant, fitness_center</t>
  </si>
  <si>
    <t>Guest Hotel is located in Naga, 5.8 miles from SM City Naga. With free WiFi, this 2-star hotel offers room service and a 24-hour front desk. Naga Airport is 1.9 miles away.</t>
  </si>
  <si>
    <t>Cafe Sabang Guest House</t>
  </si>
  <si>
    <t>www.skyscanner.com.ph/hotel_deeplink/4.0/PH/en-US/PHP/h_bc/140116632/2026-03-02/2026-03-03/hotel/hotel/hotels?legacy_provider_id=13&amp;rooms=1&amp;hb_data=FyjXZdrILrqSwk_O-EsBXgri5sjqPlxUR1Rxd1OV_L_k_lZrf8n67kgdO5RqTEbKXM8U-HIrVzfbD_oYo4NKy_ltdHMGRy7Nv_LdFtwwGEkviH0RaC0zyetArngGUWw9-2JpU_dHRBAJqLTcKr0kyo-zB_B7EkRH0VD9uV9cSn4_-QEYSynPjqVTkVqV2yaCYFuCiYIH1sPxPvEdb0PagN8ydbfhsv3TdwVULxr5nyTJotmiOUEOOGX6Rk1SDpC6WMVqxkHgz6o4ExbDk55x9DBE9xxVgjAm8Vsga9hsLHMRhoZzpxDNHQPkvE_YilkGBUT5PdfOVOJ1i7-pV6VC5cuUr01OVGfm9Ky-3xL4d-PlcQcemjHodgjtqQvQ-fY7GO2Eq2vUEhfWLalKJdxzFubVoWKA3aEUe3NK03vlHWD4Q20ebMw%3D&amp;q_datetime_utc=2026-03-02T01%3A10%3A46&amp;ticket_price=353&amp;quote_id=6883969361288821649&amp;utid_state=1&amp;channel=iphone&amp;tm_place_name&amp;deeplink_data=eyJmaWVsZHMiOnsic2lnbmF0dXJlIjoiNzI3OTBmMTk4M2YwODIxZDFkZDkwNGI0NDM0MWM0ZTIiLCJibG9ja19pZCI6IjkzNTUwMDMwMV8zNjkwODk5NDhfMV8wXzAifX0%3D&amp;utid=b3d5694f-a96e-3deb-02ff-d140de5fa4ad&amp;tm_stars=0&amp;client_id=skyscanner_app&amp;redirect_delay=1000&amp;price_policy=2&amp;pre_redirect_id=3409330d-74ad-9aff-3687-bb55e0c4bb20&amp;tm_city_code&amp;max_price=907&amp;guests=1&amp;request_id=3409330d-74ad-9aff-3687-bb55e0c4bb20&amp;tm_country_code=PH</t>
  </si>
  <si>
    <t>14.56258, 121.02926</t>
  </si>
  <si>
    <t>Café Sabang, Monkey Road, Sabang, Puerto Princesa, Mimaropa, 5300, Philippines</t>
  </si>
  <si>
    <t>Standard Double Room</t>
  </si>
  <si>
    <t>parking, garden, bar, tours</t>
  </si>
  <si>
    <t>Featuring a garden, bar and views of garden, Cafe Sabang Guest House is located in Sabang, a 4-minute walk from Sabang Beach. Puerto Princesa International Airport is 47 miles away.</t>
  </si>
  <si>
    <t>OYO 769 Poblacion Suites Polaris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</si>
  <si>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NEQyJ0Noa0k5WU9RcTZqRThZdFZHZzB2Wnk4eE1YUTRlR3d5ZW1SNEVBRTgGQgkRLnzZwOUKbB5CCRHZT45VmSz7-0IJEUtyXMogB-xqSABaTTJLqgFIEAEqCSIFaG90ZWwoADIfEAEiGwbg-QvbwGHSlkzHECvTQAgsL-kwWIpS9YHnXjIYEAIiFGhvdGVsIGluIHBoaWxpcHBpbmVz&amp;ap=KigKEgnMVpI7ToEeQBFjVfxe0lRdQBISCZwWDMlVUzJAEbEqfi-DNGBAMAFIAQ&amp;ictx=111&amp;ved=0CNUCEMr3BGoXChMIuPaSpO7bkgMVAAAAAB0AAAAAECs</t>
  </si>
  <si>
    <t>14.558726, 121.003879</t>
  </si>
  <si>
    <t>3416, Guernica Street, Palanan, District I, Makati, Southern Manila District, Metro Manila, 1235, Philippines</t>
  </si>
  <si>
    <t>ASN Boutique Residence</t>
  </si>
  <si>
    <t>www.skyscanner.com.ph/hotel_deeplink/4.0/PH/en-US/PHP/h_bc/213620128/2026-03-02/2026-03-03/hotel/hotel/hotels?legacy_provider_id=13&amp;rooms=1&amp;closed_user_group=apps&amp;hb_data=n42F9CKHzLY7eMBljzM70BKT2qGw4EwPNsWgaxBNHZx9LKCBl6ulN0r7Bt-fTgrZvQI52QZHmDX53jr6m_cbE84wbsfOtBuA5kMTFnU2EF-nvdH2TVtoIaeGCENOVYiopr0JmgBF_-pkw-Pswia0aAwGjSOKzn1BVT5HZthG4LuA-jLJODVIgW6b9WbAsuF1iQUdtsCZ9IDoNbqRRUP4byNJtHunDTdj2JKWsVXjYVUlKOLHHAucm_26FLhspvR9nMtl45r-nubW7sVqxVc5ZiLlplw3cIjDfWyLqJoik_KgSyvynnma1uEmru00WZbLbJQsqk5SUpnwXP7WWcQc8yxlJ_pkxs75ckrdZA_gjKUl8rVit7SWfzMEYMapoMBItW6gDZ7PxWRfTwpKtO_URYhMRxPwgGBzwHRZHGUvolkXvS_2sGU%3D&amp;q_datetime_utc=2026-03-02T01%3A10%3A48&amp;ticket_price=3024&amp;quote_id=6925189414450317408&amp;utid_state=1&amp;channel=iphone&amp;price_without_closed_user_group=3954&amp;tm_place_name=Makati&amp;deeplink_data=eyJmaWVsZHMiOnsic2lnbmF0dXJlIjoiYmU3OWU1MGY2MzI4YWMwM2RmYmMwYTEyMjljM2FlYzEiLCJibG9ja19pZCI6IjkyNTExODgxMF8zNjc5NTQwMzVfMl8yXzAifX0%3D&amp;utid=268a058a-e5c2-1614-b72b-74bec9ed6934&amp;tm_stars=2&amp;client_id=skyscanner_app&amp;redirect_delay=1000&amp;price_policy=2&amp;pre_redirect_id=e5056add-d0fd-ef37-a102-d072978a236e&amp;tm_city_code&amp;max_price=3843&amp;guests=1&amp;request_id=e5056add-d0fd-ef37-a102-d072978a236e&amp;tm_country_code=PH</t>
  </si>
  <si>
    <t>Makati Prime Citadel</t>
  </si>
  <si>
    <t>www.skyscanner.com.ph/hotel_deeplink/4.0/PH/en-US/PHP/h_bc/105500485/2026-03-02/2026-03-03/hotel/hotel/hotels?legacy_provider_id=13&amp;rooms=1&amp;closed_user_group=general&amp;hb_data=RD1HKrrCh4V7lwZZ94WlBB5Uv3srLlzurrRPEXYtfN6__UU-hOQ2vfpt0kTP9DnZbCyds-IUOT-mlW4nlB3pcLvXrXp2Ma-DdfgAsLTFhcBOYcOEnXJxfxuNGsfXGQxVzYdlY-SyhtpZABhBSZWhAZbn6T1Wxfmpt4I2Izj0XqdzTwmTACP7kA0ERCAb7WIdtJKNWQliZDhw3JKJMoNYF8gBr_6u6i12CZWbH9qK95adMdDApltgyFai7cq96CFhDiWcdsuZIiGEAnNRcGm70JEjiJaJ9AvrpX3AOY-Y3kb3clTqy-St9SE486ZOx9vKVYRJLQI3ubWUh7GhkNbJ6-LZb2EAxc6PBQMCrkwC2VossReze19REIpvk_ELjENcK8P6vhtt3lXCVOGMy3i4gW9bv1weFpLSjSXnKws8fLMho09BLVE%3D&amp;q_datetime_utc=2026-03-02T01%3A11%3A58&amp;ticket_price=10387&amp;quote_id=-1827604278317163498&amp;utid_state=1&amp;channel=iphone&amp;price_without_closed_user_group=11563&amp;tm_place_name=Makati&amp;deeplink_data=eyJmaWVsZHMiOnsic2lnbmF0dXJlIjoiMDQ1MDYzZDJhMDZjNTcwOTE3MDAzZDFlNWJlNTA1ZTAiLCJibG9ja19pZCI6InYxX0NnRXRFSWphQVJvb0NoMHlNREkyTFRBekxUQXlWREF3T2pBd09qQXdMakF3TUNzd056b3dNQkFCR044QktBRTRBU0lDQ0FFPV9Da2tJaEltQ0F4QUNJQUlvcHNmQ0ZUQUNTZzB6TmpWRU1UQXdVRjh4TURCUVVKQzBBM29rT0dKalpEWTNaRFF0TkRJMU1DMW1PVGMxTFRBM09UVXRNbUUzTkdJd1pqUTNaRGhtRWdJSUFSb0dHQUVvQWpBQklnUUlBaGdDIn19&amp;utid=6bd72da8-55a3-c402-2abc-21f03866a0a1&amp;tm_stars=5&amp;client_id=skyscanner_app&amp;redirect_delay=1000&amp;price_policy=2&amp;pre_redirect_id=6e461c86-d05b-11ec-b1ee-285b44064cbc&amp;tm_city_code&amp;max_price=10387&amp;guests=1&amp;request_id=6e461c86-d05b-11ec-b1ee-285b44064cbc&amp;tm_country_code=PH</t>
  </si>
  <si>
    <t>12.0183, 120.2569</t>
  </si>
  <si>
    <t>Calindo, Coron, Palawan, Mimaropa, Philippines</t>
  </si>
  <si>
    <t>Purple Homestay (Hillside)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</si>
  <si>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NEQyJ0Noa0lrWWJ0a3E3WDdzQlRHZzB2Wnk4eE1XNXRPWFEwYzI1dUVBRTgGQgkRLnzZwOUKbB5CCRHZT45VmSz7-0IJEUtyXMogB-xqSABaTTJLqgFIEAEqCSIFaG90ZWwoADIfEAEiGwbg-QvbwGHSlkzHECvTQAgsL-kwWIpS9YHnXjIYEAIiFGhvdGVsIGluIHBoaWxpcHBpbmVz&amp;ap=KigKEgnMVpI7ToEeQBFjVfxe0lRdQBISCZwWDMlVUzJAEbEqfi-DNGBAMAFIAQ&amp;ictx=111&amp;ved=0CK4DEMr3BGoXChMIuPaSpO7bkgMVAAAAAB0AAAAAECs</t>
  </si>
  <si>
    <t>9.65228, 123.86611</t>
  </si>
  <si>
    <t>Cogon, Tagbilaran, Bohol, Central Visayas, 6300, Philippines</t>
  </si>
  <si>
    <t>AK Residences</t>
  </si>
  <si>
    <t>www.skyscanner.com.ph/hotel_deeplink/4.0/PH/en-US/PHP/h_bc/222237140/2026-03-02/2026-03-03/hotel/hotel/hotels?legacy_provider_id=13&amp;rooms=1&amp;closed_user_group=apps&amp;hb_data=McPoq_V9vBMMIo_cMwv-QSTRZ3ukXOH3ZhrcsNJPYcNnW1OAhSXVG4y82canIOOuGIboPiE26is2d4O1vPwKfhhMT92FRtXc3wjxPo7g-kqgaKtOxJbALE7K5uR7HiTgvImsRi7KmE_sYT4brn_Ww0NStegd67xAN8fi1pLehjHrbJ0qViVa9cSEv-JTp7wUxDFSGz1FfEQUxlkHjMuWaekGu2sN0P6lR3uzhyB8IkwQNv2In_ovmXcYaCZlem8IxhDoToOZesN1jkascwwt1ylRF6rDDmh0P4h7ndQLt_8l-nTOabZHmSIR05gnr9E2xtQ8KhYxqcAuUBlALowkwKSmxRtmuqMQO4TiAWmM3uC4Fws5PBKtgIPTdwOqsT3RWVpfutNLrXSSZEWV6C6dBk6NpSoxVnjrUHSAUarmVFiIzyqs&amp;q_datetime_utc=2026-03-02T01%3A10%3A48&amp;ticket_price=2424&amp;quote_id=-8866678466448532948&amp;utid_state=1&amp;channel=iphone&amp;price_without_closed_user_group=2976&amp;tm_place_name=Panglao&amp;deeplink_data=eyJmaWVsZHMiOnsic2lnbmF0dXJlIjoiNDIyYmJmMTIwZDcyNmU1NzI1YjljNGJjNjhiOWZhNTIiLCJibG9ja19pZCI6IjEyODMxNDc3MDJfNDAxMjQwMDI5XzZfMF8wIn19&amp;utid=d7c26e30-c0f2-c045-9c4a-bfc653e1f04e&amp;tm_stars=0&amp;client_id=skyscanner_app&amp;redirect_delay=1000&amp;price_policy=2&amp;pre_redirect_id=dbfa880c-3086-8e8f-399e-7d57a5fbb5f6&amp;tm_city_code=TAGP&amp;max_price=2688&amp;guests=1&amp;request_id=dbfa880c-3086-8e8f-399e-7d57a5fbb5f6&amp;tm_country_code=PH</t>
  </si>
  <si>
    <t>14.5785, 120.98303</t>
  </si>
  <si>
    <t>Generika, Padre Faura Street, Barangay 670, Ermita, Fifth District, Manila, Capital District, Metro Manila, 1000, Philippines</t>
  </si>
  <si>
    <t>US Embassy Roxas Blvd, Ermita, Manila 1 Bedroom ComfySuite</t>
  </si>
  <si>
    <t>www.skyscanner.com.ph/hotel_deeplink/4.0/PH/en-US/PHP/h_ad/213475745/2026-03-05/2026-03-06/hotel/hotel/hotels?legacy_provider_id=22&amp;rooms=1&amp;hb_data=I4Uk4hf56Ebz6Swq_A4FelDMK3StyY6UkueR5lOW4XeDYwlMQPq-rqW4KDTx82r9Y8dakwYozWgDvIxnJroows-t1gGg67_z_787arWRmbEQGJycGTllEdaP91k8hGnWkaG0obDXg4L5OF__O2l2AENEWPUx9PtJrth39ZkBt7vPNrkGw8VWjb05qya4srOcbGASfWZexcIM9a83doJ6TaX2iXBK2JzonijmjXxZ2FJapj3Rs8VdzI63aZBdh5tFjHstj1MRJ0ombj6zjE9k2Qn3Nyw5Z7aBfeFZKjM7mTz9XAMFBuPBtiiI_gKPEQZp9ot3GkhRNA6ZWX074WN3NIlaNVuM-8qY2FvOtY74y8tG9_XNdhPpWKc45XS3ZhlZ_GDCDXbgvx3cbCw2kwepamWBhSzzdKFnVeLQweMg2OHY&amp;q_datetime_utc=2026-03-05T14%3A35%3A56&amp;ticket_price=3152&amp;quote_id=1927660549496241491&amp;utid_state=1&amp;channel=iphone&amp;tm_place_name=Manila&amp;deeplink_data=eyJmaWVsZHMiOnsic2lnbmF0dXJlIjoiY2VmM2JlNjI2ZjJmODJiNWM2YzdmYWEzNzZjYTFkNjUifSwidXJsIjoiaHR0cHM6Ly93d3cuYWdvZGEuY29tL3BhcnRuZXJzL3BhcnRuZXJzZWFyY2guYXNweD9jaWQ9MTg0NjM4MyZoaWQ9NTA0MDU5MDYmY3VycmVuY3k9UEhQJmNoZWNraW49MjAyNi0wMy0wNSZjaGVja291dD0yMDI2LTAzLTA2Jk51bWJlcm9mQWR1bHRzPTEmTnVtYmVyb2ZDaGlsZHJlbj0wJlJvb21zPTEmbWNpZD0zMDM4Jm1hc3RlclJvb21JZD02OTI0Nzc0MTYmbXB0PVZuTm1WMmxaTDFWS2QyUjFRVzVIUWxGMWVESk1ZVTlPUkhveU5WRXdZakUyU0RrcmRVVjBMelJUUWs5T1ExazNPRXBwZERoalFVeE5iMjVOVnk5dVprcEVUMWdyTW01TkszbHVTRlIzUFQwJlRvdGFsUHJpY2U9MzE1Mi4wMCZUb3RhbFRheD0yNTIuMDAmVG90YWxGZWU9MC4wMCZUb3RhbFN1cmNoYXJnZT0wJm1jdXI9UEhQIn0%3D&amp;utid=ec83c42c-5471-e3ad-d0f4-f0bde7779097&amp;tm_stars=0&amp;client_id=skyscanner_app&amp;price_policy=2&amp;pre_redirect_id=e9316974-1205-7981-7517-b559f30b3d2c&amp;tm_city_code=MNLP&amp;max_price=3152&amp;guests=1&amp;request_id=e9316974-1205-7981-7517-b559f30b3d2c&amp;tm_country_code=PH</t>
  </si>
  <si>
    <t>14.56629, 121.03644</t>
  </si>
  <si>
    <t>Just a 10-minute walk from Rizal Park and 1.1 miles from Intramuros, US Embassy Roxas Blvd, Ermita, Manila 1 Bedroom ComfySuite features accommodations in Manila with a garden. With sea views, this accommodation provides a swimming pool.</t>
  </si>
  <si>
    <t>Aruga Apartments by Rockwell Makati</t>
  </si>
  <si>
    <t>www.skyscanner.com.ph/hotel_deeplink/4.0/PH/en-US/PHP/h_ad/129259965/2026-03-02/2026-03-03/hotel/hotel/hotels?legacy_provider_id=22&amp;rooms=1&amp;hb_data=wQbhbgzUgl2RcB48ObApoOilgfnR2FO6tz4THcBLCD2y6aR-ksP3RYPwJInEwH5peHES4KZSwbbjpqi_8e1OBFpZU0jEvNHib0fqN5ZrOaFON8EQcsyNHFDmFUe7kyD9tb_3RgsaLhEMBQO4NpPNtdgsTF-UAGiv_kPSmze-RuSByWf723IN1w0rlHFK9ghKcaUWUwSAvbxnsEDAzjZlmBIjDO5iFyWATGkWXL0NIsKsgHU7gpIX2y3zsl-n3uBxslxWP_3W6yKuRdUFpQHUNAVNsYjgvfpnsMSLIl-7Uwe9OGjiDF8MvRRvWgE9aBm8jsuoPK7cwBiae1u33cZSC1vm2PWCOnefceNQDROsOODHJvk5g1QZKAsWgVGPkcLe2xziPf9SScaPi2Bqyb5hf_Y-gXCQ5zuQLhXzkFCUExtgr3g%3D&amp;q_datetime_utc=2026-03-02T01%3A10%3A50&amp;ticket_price=7689&amp;quote_id=-2354055353214421431&amp;utid_state=1&amp;channel=iphone&amp;tm_place_name=Makati&amp;deeplink_data=eyJmaWVsZHMiOnsic2lnbmF0dXJlIjoiMTk3ZjBkOTJiYTI1OWY4YmUxNWFlNzNjMDM5ZmIxMTkifSwidXJsIjoiaHR0cHM6Ly93d3cuYWdvZGEuY29tL3BhcnRuZXJzL3BhcnRuZXJzZWFyY2guYXNweD9jaWQ9MTg0NjM4MyZoaWQ9NTcwNDMyJmN1cnJlbmN5PVBIUCZjaGVja2luPTIwMjYtMDMtMDImY2hlY2tvdXQ9MjAyNi0wMy0wMyZOdW1iZXJvZkFkdWx0cz0xJk51bWJlcm9mQ2hpbGRyZW49MCZSb29tcz0xJm1jaWQ9Mjc5ODMmbWFzdGVyUm9vbUlkPTMxOTIzNzkmbXB0PWNIcE5NbUptVkVWWmVta3ZSbk0xVjFRMVpDdEdVWGRtYXpaSU9DOUlVR2RWU0RRcmVHVXZSV3BrV0N0MFZYWTRSbTFLYW1sMlpXTm1hMkpyYkRGblkyOHpaVXM0YVVseVdqZ3JOQSZUb3RhbFByaWNlPTc2ODkuMjUmVG90YWxUYXg9ODY5LjUyJlRvdGFsRmVlPTAuMDAmVG90YWxTdXJjaGFyZ2U9MCZtY3VyPVBIUCJ9&amp;utid=3af86db4-d5e0-96f5-7dc9-29ff5f683941&amp;tm_stars=0&amp;client_id=skyscanner_app&amp;redirect_delay=1000&amp;price_policy=2&amp;pre_redirect_id=ae538331-7f93-7f11-fe44-a8ecc78665ee&amp;tm_city_code&amp;max_price=23384&amp;guests=1&amp;request_id=ae538331-7f93-7f11-fe44-a8ecc78665ee&amp;tm_country_code=PH</t>
  </si>
  <si>
    <t>13.50672, 120.905727</t>
  </si>
  <si>
    <t>Grey Wall Resort, To Hollywood, White Beach, San Isidro, Puerto Galera, Oriental Mindoro, Mimaropa, 5221, Philippines</t>
  </si>
  <si>
    <t>Sea Jewel Beach Resort Puerto Galera</t>
  </si>
  <si>
    <t>www.skyscanner.com.ph/hotel_deeplink/4.0/PH/en-US/PHP/h_ad/47220214/2026-03-05/2026-03-06/hotel/hotel/hotels?legacy_provider_id=22&amp;rooms=1&amp;closed_user_group=general&amp;hb_data=bxPSCidSTCtUEKkxMMe3iVd8lA6vcLtkMhJje0D8UQ62BtyM5VQDWKt6QkKJPUVAQeMqDaOj6rroFgPPOkCE9AE_HdLzh2UQ-U5fSuY1nPKSFWxw9n1XpBrQ4W39KwuWg5oa31d9Y7teuI0xse1Fz8sETZtxacDgUQfuzbU1oU49bXA_3E3fiFAvwiLh5nipceMdDWC2FG-aIIlkYOpc8pvZ_pCZ7AQ4AvYM0Hdcd7IiEIBi4d7osQ0vn3jifVT56pjD4eVvrpW04SvhJ_X5ioLa-eIYqKlwVXN_ry3Ss_xFMZVu9UjKARBzgywlopj73lXaDiXcfVoNKkn_GMKHxlgdN8e_qB4zrMoN3hTCdU8GM2BMuXtbTvhBgx34dIikPw6wOcc3qo0KByV-bPfQe4dZIEeEpu-TAXj-PkYjNwJT&amp;q_datetime_utc=2026-03-05T14%3A35%3A57&amp;ticket_price=1485&amp;quote_id=-286366915538256417&amp;utid_state=1&amp;channel=iphone&amp;price_without_closed_user_group=5941&amp;tm_place_name=Puerto+Galera&amp;deeplink_data=eyJmaWVsZHMiOnsic2lnbmF0dXJlIjoiOGY0N2Q4N2NhODFmZDg4ZWFkMzU5YjBjM2JiMDZjYjYifSwidXJsIjoiaHR0cHM6Ly93d3cuYWdvZGEuY29tL3BhcnRuZXJzL3BhcnRuZXJzZWFyY2guYXNweD9jaWQ9MTg0NjM4MyZoaWQ9NDQ2MTExNzcmY3VycmVuY3k9UEhQJmNoZWNraW49MjAyNi0wMy0wNSZjaGVja291dD0yMDI2LTAzLTA2Jk51bWJlcm9mQWR1bHRzPTEmTnVtYmVyb2ZDaGlsZHJlbj0wJlJvb21zPTEmbWNpZD0zMzImbWFzdGVyUm9vbUlkPTExNzcwMTU3MzImbXB0PWNFVldUSGhzTUVNdlVIZGpVakp1V1U5VlMzTlRiaTgwT0ZBelkzcHBaR2QxWjFScWVFbGhVV0UzTlZwbFkyWTFjVzExU1d4cVRYRjZNbVZDYVRoUmEyMDFiMHBqV0dwS1ZUWlBUR3BCUFQwJlRvdGFsUHJpY2U9MTQ4NS4yNSZUb3RhbFRheD0xOTMuNzMmVG90YWxGZWU9MC4wMCZUb3RhbFN1cmNoYXJnZT0wJm1jdXI9UEhQIn0%3D&amp;utid=d486e9eb-1721-0f8b-1b35-75ce1cab0aff&amp;tm_stars=2&amp;client_id=skyscanner_app&amp;price_policy=2&amp;pre_redirect_id=480ac430-ba54-0dba-0dad-5f9cf4604269&amp;tm_city_code&amp;max_price=2971&amp;guests=1&amp;request_id=480ac430-ba54-0dba-0dad-5f9cf4604269&amp;tm_country_code=PH</t>
  </si>
  <si>
    <t>9.2650938, 118.4212132</t>
  </si>
  <si>
    <t>Featuring a terrace, White-Beach Hideaway Resort Puerto Galera is located in Puerto Galera in the Mindoro region, a few steps from White Beach. Featuring an outdoor swimming pool, this 2-star hotel has air-conditioned rooms with a private bathroom.</t>
  </si>
  <si>
    <t>Villa Mila Hotel and Garden Resort</t>
  </si>
  <si>
    <t>www.skyscanner.com.ph/hotel_deeplink/4.0/PH/en-US/PHP/h_ad/179069143/2026-03-02/2026-03-03/hotel/hotel/hotels?legacy_provider_id=22&amp;rooms=1&amp;closed_user_group=general&amp;hb_data=fG-smE0UJBd9pRSeC5ztUWTdw3POFoYyVTXQZF4en4l282jty5-NQNenTVi7h3_aJxaBrYt4HeQryeVnZcNM6tO-skZDU8neTtnLoHf4PL9UIXu66GmHFzGTDYnJZYlQnIZGQ0u9miAn4y09c91D7_7anwPoE5kC_UDUfY5rC2MrPKSHBSsgsOqNdOq-6mAyb42tBYWUtaRFrDHsrZMS-_yKJs9ibYyLoMuyv27mwdToUyEqpdt-Q8-kAjgRgPYf9r8wsbXm78KDi9fecsZO5e_BBJxt3E3iHngd84_1u6eQgZfjSOHmx1EmHe6FXx66KVvxbAtyRDJ2AqT8ORyh0u8wXlu_q6gT_Qx_acy0DmR2U4NIXCmBTHhNcsO4Dnev72NIDpW-Qkv-c5_q4SINpVTagVS8BUsyb_vrFPvvnmAn&amp;q_datetime_utc=2026-03-02T01%3A10%3A54&amp;ticket_price=3024&amp;quote_id=8571349278581945382&amp;utid_state=1&amp;channel=iphone&amp;price_without_closed_user_group=3362&amp;tm_place_name=Baguio&amp;deeplink_data=eyJmaWVsZHMiOnsic2lnbmF0dXJlIjoiMTEwYjM4MTViMTZhYmE3ZDQyYzA0ZTJmMzVhZTcwYmYifSwidXJsIjoiaHR0cHM6Ly93d3cuYWdvZGEuY29tL3BhcnRuZXJzL3BhcnRuZXJzZWFyY2guYXNweD9jaWQ9MTg0NjM4MyZoaWQ9NDkzOTExOCZjdXJyZW5jeT1QSFAmY2hlY2tpbj0yMDI2LTAzLTAyJmNoZWNrb3V0PTIwMjYtMDMtMDMmTnVtYmVyb2ZBZHVsdHM9MSZOdW1iZXJvZkNoaWxkcmVuPTAmUm9vbXM9MSZtY2lkPTMwMzgmbWFzdGVyUm9vbUlkPTM0NzkyMjYyJm1wdD1LMWRGVEhka2VISnFVRTlpYVhsaVRHMXlXR1IzV1dOeVdqQnhVelJ4ZDNkTVJEUkZSVThyZFVZemMxQjFlRnBEUWpSVVNHeEViWEF3UTFwNVRtRk1NV2RsV2tKNmVHYzNTalJZVFd3eFRUMCZUb3RhbFByaWNlPTMwMjQuMDAmVG90YWxUYXg9MzI0LjAwJlRvdGFsRmVlPTAuMDAmVG90YWxTdXJjaGFyZ2U9MCZtY3VyPVBIUCJ9&amp;utid=0707e33d-7576-a5e6-e15a-7331cf7a180e&amp;tm_stars=0&amp;client_id=skyscanner_app&amp;redirect_delay=1000&amp;price_policy=2&amp;pre_redirect_id=409d83b4-6f09-f7e3-62b2-146ea1aa9df5&amp;tm_city_code=BAGP&amp;max_price=5342&amp;guests=1&amp;request_id=409d83b4-6f09-f7e3-62b2-146ea1aa9df5&amp;tm_country_code=PH</t>
  </si>
  <si>
    <t>15.0593937, 120.6567054</t>
  </si>
  <si>
    <t>Kalahi Industrial Road, Kalahi Industrial Complex, San Isidro, San Fernando, Pampanga, Central Luzon, 2000, Philippines</t>
  </si>
  <si>
    <t>R&amp;R Staycation at Azure North Pampanga</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</si>
  <si>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QUQyKENob0lycVNIOF9EUm12SGNBUm9OTDJjdk1URm9lbmwzZUdodGN4QUI4BkIJES582cDlCmweQgkR2U-OVZks-_tCCRFLclzKIAfsakgAWk0yS6oBSBABKgkiBWhvdGVsKAAyHxABIhsG4PkL28Bh0pZMxxAr00AILC_pMFiKUvWB514yGBACIhRob3RlbCBpbiBwaGlsaXBwaW5lcw&amp;ap=KigKEgnMVpI7ToEeQBFjVfxe0lRdQBISCZwWDMlVUzJAEbEqfi-DNGBAMAFIAQ&amp;ictx=111&amp;ved=0CFEQyvcEahcKEwi49pKk7tuSAxUAAAAAHQAAAAAQVA</t>
  </si>
  <si>
    <t>11.173259, 119.392749</t>
  </si>
  <si>
    <t>Focus rooms</t>
  </si>
  <si>
    <t>www.skyscanner.com.ph/hotel_deeplink/4.0/PH/en-US/PHP/h_ct/193083191/2026-03-02/2026-03-03/hotel/hotel/hotels?legacy_provider_id=31&amp;rooms=1&amp;hb_data=GmDj_SxR786BLf08B9-9ZIS_nV9PbNMJNljaAcJEo_jCKmfbwxUa-uJVKHbOeCCUiI7hCZiAyECM_fU0BjKuq_eWfxX1aEQsmyopv4imDVu7QvWYPTk7o9B9zOOlB9DSTuq6Ab80IRbrRAi_c-7a_TMcTfj3CFJosEj3tKNYWPXdIDCrADqtVQSwR0gdFdCF9qPEO5qluyk3yYp7ug2BjrdMKibreRTEMVg_irVv_ldH3aGlHX1On9QBCTDwnykaCSYi_tTKcMwuZlP1WNOfvA0yE-F42w-MGT34V6E3BInXpk0zRxqm_JOnd_hSMdREE5OiMbm9XW6sp-Y2_u33oNSDbHCxhCk0MGPcFkuargD-PZe0dByzNTPXGoAE28oiMqZzj-M02bMwsY0IZ0nfR9TOt82p1RyGNMRnh8_09w%3D%3D&amp;q_datetime_utc=2026-03-02T01%3A10%3A55&amp;ticket_price=10302&amp;quote_id=7967667162509975834&amp;utid_state=1&amp;channel=iphone&amp;tm_place_name=El+Nido&amp;deeplink_data=eyJmaWVsZHMiOnsic2lnbmF0dXJlIjoiYWJmNTFlOTBhNmU1YjcyOTZkYjMwZWM5YzkyN2FlZWQifSwidXJsIjoiaHR0cHM6Ly9waC50cmlwLmNvbS9ob3RlbHMvcmVkaXJlY3Q%2FaG90ZWxpZD00NTU2OTY0NCZjaXR5PTQwMjcmQWxsaWFuY2VpZD0xMjYwNyZzaWQ9ODg4ODMyJmNoZWNraW49MjAyNi0wMy0wMiZjaGVja291dD0yMDI2LTAzLTAzJnNob3BwaW5naWQ9YzM3ZWZkNDAzODliNDEwNWEyNmJhYTZmNDM2ZDc0MGQmYWR1bHQ9MSZjaGlsZHJlbj0wJmFnZXM9Jmxhbmd1YWdlPWVucGgmbG9jYWxlPWVuX1BIJnJvb21pZD0xMjQ2OTI3MDIyJnN3aWQ9MCZwYXk9UFAmZmd0PTEmY3JuPTEmY3Vycj1QSFAmd2twPTEmc3RhbmQ9SDRzSUFBQUFBQUFBX3dBREFmei1DbUVLQWhnQkVnUUlBUkFBR2xVSXJySEswZ1FTQVRFWUFEQzREemlPYTVnQjdLemRGYWdCQUxnQkFjQUJBTkVCN0ZHNEhxVWZ3VURoQWRlamNEM0tIc1JBNkFIUDBmajBBWWdDSUlrRUFBQUFBQUFBQUFDZ0JBQ2hCUUFBQUFBQUFBQUFHaUJqTXpkbFptUTBNRE00T1dJME1UQTFZVEkyWW1GaE5tWTBNelprTnpRd1pDQUVLSUNuazgwR1NBRlNCakprTW1GaU4xb2NDZ05WVTBRUndvYW5WOHB5RzBBYUExQklVQ0VRV0RtMHlIYS1QMklGWlc1ZlVFaG91UlJ3QVhnQWlnRUhTQUY0QU1nQkFhb0JCd29ETURFeEVBSHlBU0pqTXpkbFptUTBNRE00T1dJME1UQTFZVEkyWW1GaE5tWTBNelprTnpRd1pGOHdrZ0lCTkpvQ0FBQUFBUF9fQVFBQV9fLUtmR0U4QXdFQUFBIn0%3D&amp;utid=829423bb-e91b-4445-c45a-e60543975850&amp;tm_stars=3&amp;client_id=skyscanner_app&amp;redirect_delay=1000&amp;price_policy=2&amp;pre_redirect_id=ddcfc9c8-911d-f30b-cca6-c21203456593&amp;tm_city_code=ENIP&amp;max_price=10302&amp;guests=1&amp;request_id=ddcfc9c8-911d-f30b-cca6-c21203456593&amp;tm_country_code=PH</t>
  </si>
  <si>
    <t>11.96474, 121.92232</t>
  </si>
  <si>
    <t>Boracay Beachfront Path, Station 2, Balabag, Malay, Aklan, Western Visayas, 5608, Philippines</t>
  </si>
  <si>
    <t>El Puerto Boracay Shore</t>
  </si>
  <si>
    <t>www.skyscanner.com.ph/hotel_deeplink/4.0/PH/en-US/PHP/h_ad/216331688/2026-03-05/2026-03-06/hotel/hotel/hotels?legacy_provider_id=22&amp;rooms=1&amp;hb_data=sdPBHsCD2HIjh773pa6r1CZDrGQX8cIS7KL9Ut6bXlhPHVsJYMKLmzXsOMQ-TlB7nI_dcuR4Qx-G4qQsNC-nXBNr3-IeAQyLiF2hxaF5-_mIhJ19Z_0tVLcVoLN29hNenImSYG1jodV7y1k6Es1WpV4RQi1Fd-GYD1ue_8H8F8OUJo_zd9bmkjRYy32oeqCvlfKw8iUvSoKVjc3K--twqSHSnDDge03E4fq3fSqv8LeIiYmQU7t8E8tm_XIXq_woJK_39KZHdJOdCIbRObaaZn-qjSqxCa6ehJmdajkNSAZAjmFclEHDmuy2IYoyd5DjV1qHfT0AGDimLRg8cE6cV2TsnIVoRizdtWT17J7ospuMZ7g7-Oa14KSUViCJWv2yxTiYHAYx5lRvezS9o3LuUw6r25ZwkER8seKu8yiX6dqt&amp;q_datetime_utc=2026-03-05T14%3A34%3A58&amp;ticket_price=3226&amp;quote_id=1431649777184168376&amp;utid_state=1&amp;channel=iphone&amp;tm_place_name=Malay&amp;deeplink_data=eyJmaWVsZHMiOnsic2lnbmF0dXJlIjoiMmQwMDkzOWNmNzM4ZDliYmI5OTM5MjYyMGUwMzMzYTcifSwidXJsIjoiaHR0cHM6Ly93d3cuYWdvZGEuY29tL3BhcnRuZXJzL3BhcnRuZXJzZWFyY2guYXNweD9jaWQ9MTg0NjM4MyZoaWQ9NjQ1MjI5ODkmY3VycmVuY3k9UEhQJmNoZWNraW49MjAyNi0wMy0wNSZjaGVja291dD0yMDI2LTAzLTA2Jk51bWJlcm9mQWR1bHRzPTEmTnVtYmVyb2ZDaGlsZHJlbj0wJlJvb21zPTEmbWNpZD0zMDM4Jm1hc3RlclJvb21JZD0xMDAwNTc3MDg2Jm1wdD1VVFJhUkd4Q2NXVTNlbXQ0SzJweWJGcElWMFpWVEc4MU1rdEJXRGt6Ym05aFVIbHNhelZFTVdReGEwZHZNa3RpTDB4eWJteG9NemxhTDA5SE0yVmpOWFF5YTBaSVNFOXlOM2RGTW5WRVJrZyZUb3RhbFByaWNlPTMyMjUuNjAmVG90YWxUYXg9MzQ1LjYwJlRvdGFsRmVlPTAuMDAmVG90YWxTdXJjaGFyZ2U9MCZtY3VyPVBIUCJ9&amp;utid=d1c58d22-932f-6ec2-6902-a960e9a15e33&amp;tm_stars=2&amp;client_id=skyscanner_app&amp;price_policy=2&amp;pre_redirect_id=4d64cf5c-2837-1ced-c8e1-0eec64201d2d&amp;tm_city_code&amp;max_price=7903&amp;guests=1&amp;request_id=4d64cf5c-2837-1ced-c8e1-0eec64201d2d&amp;tm_country_code=PH</t>
  </si>
  <si>
    <t>13.9411, 121.162</t>
  </si>
  <si>
    <t>Located in Boracay, a few steps from White Beach Station 1, El Puerto Boracay Shore provides air-conditioned rooms with free WiFi. The hotel features an indoor pool, hot tub and a 24-hour front desk.</t>
  </si>
  <si>
    <t>Forest Green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</si>
  <si>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QUQyKENob0lwNnZaNjRxQXg0YnlBUm9OTDJjdk1URnhOR05vTm5sdU54QUI4BkIJES582cDlCmweQgkR2U-OVZks-_tCCRFLclzKIAfsakgAWk0yS6oBSBABKgkiBWhvdGVsKAAyHxABIhsG4PkL28Bh0pZMxxAr00AILC_pMFiKUvWB514yGBACIhRob3RlbCBpbiBwaGlsaXBwaW5lcw&amp;ap=KigKEgnMVpI7ToEeQBFjVfxe0lRdQBISCZwWDMlVUzJAEbEqfi-DNGBAMAFIAQ&amp;ictx=111&amp;ved=0CLEBEMr3BGoXChMIuPaSpO7bkgMVAAAAAB0AAAAAEFQ</t>
  </si>
  <si>
    <t>9.37387, 122.73391</t>
  </si>
  <si>
    <t>Tab-ang, Pagatban, Bayawan, Negros Oriental, Negros Island Region, Philippines</t>
  </si>
  <si>
    <t>Beach House and Attic</t>
  </si>
  <si>
    <t>www.skyscanner.com.ph/hotel_deeplink/4.0/PH/en-US/PHP/h_bc/212562341/2026-03-02/2026-03-03/hotel/hotel/hotels?legacy_provider_id=13&amp;rooms=1&amp;closed_user_group=apps&amp;hb_data=Ojr3HB_bSwB8l-RJd6Ob99srm3JtQzq-yPkxqMfm0YK9IP8ZM440jE78ItsYo98sURG1BYPr7mtqEwKho0QsDz2j19edDXYEvFoLBhvCPoCC7UzNmoBOW7esJRmVqwPwGsmWWOyww6Uz5Uwh0_9PMcNXddw6_JbH9wriKZtwcH3DTYrBnfJ-fd3JfCa4k7-lSM4jPrukBKeuDlZkBJoJ-lfP0buegOPNQIsjMk8scbbxsB5KidwBNnGeC6pFsd6MJ7edJxn6JgpxDl1HhRrnNepqi4lVWGVggtdXHktVy4q9P1FKIY_GzrZBmIGOxq9eIg57QtmGFQulk1k8wjV1FQoAdUrGrwWSmChbaOSs41bSnVsLk5mhSmOb7CjtrDXRPnGRq42CpUNy9wfuU2_sFBDUoakuKLawN2Wc4PIQO6DmY666fLA%3D&amp;q_datetime_utc=2026-03-02T01%3A10%3A59&amp;ticket_price=611&amp;quote_id=252288683544524492&amp;utid_state=1&amp;channel=iphone&amp;price_without_closed_user_group=738&amp;tm_place_name=Bayawan&amp;deeplink_data=eyJmaWVsZHMiOnsic2lnbmF0dXJlIjoiMjVmZDU5ZTU0YzEwYWYyNWE0NDlhZDg3NTVlNTU0NDIiLCJibG9ja19pZCI6Ijg0MjE0NzgwMl8zNTA5ODI3MDFfMV8wXzAifX0%3D&amp;utid=64a528d8-6dca-dd65-a118-34d602c55a25&amp;tm_stars=0&amp;client_id=skyscanner_app&amp;redirect_delay=1000&amp;price_policy=2&amp;pre_redirect_id=562347ae-6560-25a0-8c21-f7a5fc134b60&amp;tm_city_code&amp;max_price=672&amp;guests=1&amp;request_id=562347ae-6560-25a0-8c21-f7a5fc134b60&amp;tm_country_code=PH</t>
  </si>
  <si>
    <t>10.74983, 121.94235</t>
  </si>
  <si>
    <t>Bayawan</t>
  </si>
  <si>
    <t>Beach House and Attic provides beachfront accommodations in Mahuyabhuyab. There's a water park on-site, and guests can enjoy the on-site bar.</t>
  </si>
  <si>
    <t>RedDoorz @ Golden Travellers Inn Antique</t>
  </si>
  <si>
    <t>www.skyscanner.com.ph/hotel_deeplink/4.0/PH/en-US/PHP/h_bc/213620657/2026-03-05/2026-03-06/hotel/hotel/hotels?legacy_provider_id=13&amp;rooms=1&amp;closed_user_group=general&amp;hb_data=P2jPYr0F5xQbCabQ7THxaECoATIQkSKVGOr233Ww2y9z5QESE1M6U1IU6JPWshCVKJInK8i5mr8k3KOITTmDkhwBLdCje1CCGZahULqZFRQ8F-ID6J5BaFCIc_thEZ_aHkQG3iI4rrsvVLcn6m8qonnSZwsAMAqqdde7Ai-w0E597BFosADI7e22AZ4Nq2VcNYp3IRYpRYqGB38BzSqun10Wl6H5lTzF2PCMsQRrhi78NL_9q26k9OVSsmmg1wPEMCNO3srSRvSDIxyytVLPwKx_ranxLI6aKiIJ3WMGua5n1gZDpqhcsibDTzpHpBYUjrzI3VDE6tB6QcOTgqr2S6aNJ9j7yetD1Z01UXQHfxIBREz6wgWTzVq-X7BYzXzj3Bkg_qY7NQDMCzrBhA-GLHsWEWjSe40c3a4Rw3FKCL-uQOyoMLA%3D&amp;q_datetime_utc=2026-03-05T14%3A35%3A01&amp;ticket_price=522&amp;quote_id=-7280389448955476998&amp;utid_state=1&amp;channel=iphone&amp;price_without_closed_user_group=2948&amp;tm_place_name=San+Jose+de+Buenavista&amp;deeplink_data=eyJmaWVsZHMiOnsic2lnbmF0dXJlIjoiMTY0YzNiMTFjYTM2NmY1ODhjMmVlOTdhMDMxYjUyZWUiLCJibG9ja19pZCI6InYxX0NnRXRFTXdDR2lnS0hUSXdNall0TURNdE1EVlVNREE2TURBNk1EQXVNREF3S3pBM09qQXdFQUVZM3dFb0FUZ0JJZ0lJQVE9PV9DaW9JNkphNnZ3UVFBaGlLMzRITkFTQ2VCQ2pVNXA4UE1BSktEVE0yTlVReE1EQlFYekV3TUZCUW1BVVNCZ2dCSWdJTWJCb0VLQUl3QVNJRUNBSVlBZz09In19&amp;utid=0c48cc6c-be1f-e01e-ff48-59fe2bc1c9fa&amp;tm_stars=1&amp;client_id=skyscanner_app&amp;price_policy=2&amp;pre_redirect_id=17671ec0-58ae-df95-b55d-f351c2271688&amp;tm_city_code=EUQA&amp;max_price=1417&amp;guests=1&amp;request_id=17671ec0-58ae-df95-b55d-f351c2271688&amp;tm_country_code=PH</t>
  </si>
  <si>
    <t>14.635672, 121.032573</t>
  </si>
  <si>
    <t>San Antonio Street, Madrangca, Poblacion, San Jose de Buenavista, Antique, Western Visayas, 5700, Philippines</t>
  </si>
  <si>
    <t>RedDoorz @ Golden Travellers Inn Antique is located in Hamtic. All guest rooms in the hotel are equipped with a TV. At RedDoorz @ Golden Travellers Inn Antique all rooms are equipped with air conditioning and a private bathroom.</t>
  </si>
  <si>
    <t>Sprout Rooms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</si>
  <si>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QUQyKENob0k4SWpKdWFUNS1PX1hBUm9OTDJjdk1URjBkM0JuWm5GaU9SQUI4BkIJES582cDlCmweQgkR2U-OVZks-_tCCRFLclzKIAfsakgAWk0yS6oBSBABKgkiBWhvdGVsKAAyHxABIhsG4PkL28Bh0pZMxxAr00AILC_pMFiKUvWB514yGBACIhRob3RlbCBpbiBwaGlsaXBwaW5lcw&amp;ap=KigKEgnMVpI7ToEeQBFjVfxe0lRdQBISCZwWDMlVUzJAEbEqfi-DNGBAMAFIAQ&amp;ictx=111&amp;ved=0CPkBEMr3BGoXChMIuPaSpO7bkgMVAAAAAB0AAAAAEFQ</t>
  </si>
  <si>
    <t>10.52996, 124.03126</t>
  </si>
  <si>
    <t>Taytay, Danao, Cebu, Central Visayas, 6004, Philippines</t>
  </si>
  <si>
    <t>Scott's Seaview Resort</t>
  </si>
  <si>
    <t>www.skyscanner.com.ph/hotel_deeplink/4.0/PH/en-US/PHP/h_ad/212997437/2026-03-05/2026-03-06/hotel/hotel/hotels?legacy_provider_id=22&amp;rooms=1&amp;closed_user_group=general&amp;hb_data=3kxyc_f3VGurkm8_9Je38xr2apFN9tnnNP3UJWRbu8Qz4QUqjQmC-9eM1aSzqVVzDl7d2UWmhowuSkOTsxlIZuVlb9_XaTPuiM40xTWBpPFTJogLwP7l770LPxduGf33yd4fDkkjmWMDMzexk05n9jDkjFf3YEN_7k1plLv6OlIZibAm8EVeFmizpTYhHOsooSdJuMPPKj24o13Z3ze3K8FMxFkW4tSw8huEgL1k3rSMJbjy9PcOX6ljueIpvNgNQF8Ic34jLgiy4d1ui5pCDD-tYFYQCL2wYicIt12bZzwbSC3VyK9qHGyZibiG_U4RHE1HVp5YtvDgJyFVxA8X-1BsDeCHF9NW864dumgqS7Dx2pX8svXwS_rk7Sjz0xzyz938nXy9Ub4roxABuO_LJtC6YfGihXLHB5Q8n4cj9uAh&amp;q_datetime_utc=2026-03-05T14%3A36%3A02&amp;ticket_price=884&amp;quote_id=6278902146809176706&amp;utid_state=1&amp;channel=iphone&amp;price_without_closed_user_group=1500&amp;tm_place_name=Cebu&amp;deeplink_data=eyJmaWVsZHMiOnsic2lnbmF0dXJlIjoiYmRkMjk4M2EyMjFjMzVhZGQzYWQzNDU0OWIxNzRlMTMifSwidXJsIjoiaHR0cHM6Ly93d3cuYWdvZGEuY29tL3BhcnRuZXJzL3BhcnRuZXJzZWFyY2guYXNweD9jaWQ9MTg0NjM4MyZoaWQ9NDY4MjQxMTMmY3VycmVuY3k9UEhQJmNoZWNraW49MjAyNi0wMy0wNSZjaGVja291dD0yMDI2LTAzLTA2Jk51bWJlcm9mQWR1bHRzPTEmTnVtYmVyb2ZDaGlsZHJlbj0wJlJvb21zPTEmbWNpZD0zMzImbWFzdGVyUm9vbUlkPTc1NjYxNzIyNCZtcHQ9Vkd4SWJHTkZWMkUxWkVWTVIxSlpPREpVWldSMmMyaGtWbEZLVjFKTk4zRnNaa2xaUkZkblQyNTJOMlF3U0hFeWNVOUdORnB0UW10YVdVMXBNemhoUlhCd1NrSmtjbTFNUTNOUVEzVlJQVDAmVG90YWxQcmljZT04ODQuMjMmVG90YWxUYXg9MTAyLjE1JlRvdGFsRmVlPTc0LjcwJlRvdGFsU3VyY2hhcmdlPTAmbWN1cj1QSFAifQ%3D%3D&amp;utid=afbf94a3-ea04-a2b0-aecc-d77ae08c3061&amp;tm_stars=0&amp;client_id=skyscanner_app&amp;price_policy=2&amp;pre_redirect_id=762764c0-5166-d0ff-cd7b-6081ef43ba37&amp;tm_city_code=CEBP&amp;max_price=884&amp;guests=1&amp;request_id=762764c0-5166-d0ff-cd7b-6081ef43ba37&amp;tm_country_code=PH</t>
  </si>
  <si>
    <t>14.56735, 120.985168</t>
  </si>
  <si>
    <t>Scott's Seaview Resort is a recently renovated bed and breakfast in Danao City where guests can make the most of its outdoor swimming pool, garden, and bar. This beachfront property offers access to a terrace, free private parking, and free Wifi.</t>
  </si>
  <si>
    <t>ZEN Rooms Del Pilar Malate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</si>
  <si>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QUQyJ0Noa0l4S0thMDhHTzZJUXZHZzB2Wnk4eE1YTjJjemw1TlRNMUVBRTgGQgkRLnzZwOUKbB5CCRHZT45VmSz7-0IJEUtyXMogB-xqSABaTTJLqgFIEAEqCSIFaG90ZWwoADIfEAEiGwbg-QvbwGHSlkzHECvTQAgsL-kwWIpS9YHnXjIYEAIiFGhvdGVsIGluIHBoaWxpcHBpbmVz&amp;ap=KigKEgnMVpI7ToEeQBFjVfxe0lRdQBISCZwWDMlVUzJAEbEqfi-DNGBAMAFIAQ&amp;ictx=111&amp;ved=0CKoCEMr3BGoXChMIuPaSpO7bkgMVAAAAAB0AAAAAEFQ</t>
  </si>
  <si>
    <t>13.4116541, 121.18</t>
  </si>
  <si>
    <t>M. H. del Pilar Street, Barangay 701, Malate, Fifth District, Manila, Capital District, Metro Manila, 1004, Philippines</t>
  </si>
  <si>
    <t>The Zen Rooms Del Pilar Malate is an ideal spot for travelers wanting to discover the city. Visitors to Manila will find that the Zen Rooms Del Pilar Malate is a fantastic accommodation choice. Traveling to the hotel is easy with LRT-1 EDSA Station located approximately 5km away and Ninoy Aquino International Airport roughly 8km away. The closest major public transportation, Quirino Avenue Metro Station, is only 1km away. There is no shortage of things to see in the area, with the Manila Ocean Park, Malate District and Suntrust Adriatico Gardens Condominium all nearby. After a long day of sightseeing, guests can retire to the comfort of the hotel.</t>
  </si>
  <si>
    <t>Hotel Nikkas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</si>
  <si>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QUQyKENob0l1LUtiLTlHbTg1T2pBUm9OTDJjdk1URm5PSGhyY0RjNWN4QUI4BkIJES582cDlCmweQgkR2U-OVZks-_tCCRFLclzKIAfsakgAWk0yS6oBSBABKgkiBWhvdGVsKAAyHxABIhsG4PkL28Bh0pZMxxAr00AILC_pMFiKUvWB514yGBACIhRob3RlbCBpbiBwaGlsaXBwaW5lcw&amp;ap=KigKEgnMVpI7ToEeQBFjVfxe0lRdQBISCZwWDMlVUzJAEbEqfi-DNGBAMAFIAQ&amp;ictx=111&amp;ved=0CL8CEMr3BGoXChMIuPaSpO7bkgMVAAAAAB0AAAAAEFQ</t>
  </si>
  <si>
    <t>14.124799, 120.979868</t>
  </si>
  <si>
    <t>www.skyscanner.com.ph/hotel_deeplink/4.0/PH/en-US/PHP/h_bc/154651381/2026-03-05/2026-03-06/hotel/hotel/hotels?legacy_provider_id=13&amp;rooms=1&amp;hb_data=eicbtN8Z8q6rC-zjpgjAchcxIFVQx6u1KkpLutZlOzc1v4kFzvIBa99hkoXVAjD-uBZAKrkLYdPCKUnN5jKtcUypZU_8f9po8YSYodDlYiDLB5tnurMiGmRPPYUDBhG2Dby1gm6GUnsqASzVg3d0Ll_lWb1LvklEVd0g1JmjwZMuOGi-WZoOjrsiGl36O9dABkIEat-P4wPJhZ8kDuchdcBzTK_j6uiKaDI89-erpp10A64dEbM9anHvmLQyUKMdETS5qDBYwBNpqf9APN2V9MntVopFF41m91FBLeOzHWAUygf-8JKx0I3YsFJAkvv5SSfePQkmDHSyN63VAqukYIjeweNSUA65bCN8vvG0c-RIOlQJ_n1-k_3XJwzAAY1uB2ieti5tbzn3G_uL5n1j0lQ9UXAgvRUylTJbOU_kl9078N1XZjI%3D&amp;q_datetime_utc=2026-03-05T14%3A35%3A04&amp;ticket_price=1743&amp;quote_id=-3934711532768127631&amp;utid_state=1&amp;channel=iphone&amp;tm_place_name=Tagaytay&amp;deeplink_data=eyJmaWVsZHMiOnsic2lnbmF0dXJlIjoiNjE5ZjljNWU3YThjZjE0ZDVjZTZhMjRiZjJhNmRmOWMiLCJibG9ja19pZCI6InYxX0NnRXRFTXdDR2lnS0hUSXdNall0TURNdE1EVlVNREE2TURBNk1EQXVNREF3S3pBM09qQXdFQUVZM3dFb0FUZ0JJZ0lJQVE9PV9DaVlJdUlQUXdBa1FBaGlNcHIzRkFTQ1dMeWpXak1FSU1BSkFBVW9ITTBReFRsOHhUbENZQlJJSUNBRWlCR3dFRGlvYUJDZ0NNQUVpQkFnQ0dBST0ifX0%3D&amp;utid=456eeb3a-f457-244f-6da4-5a55fb2e7807&amp;tm_stars=1&amp;client_id=skyscanner_app&amp;price_policy=2&amp;pre_redirect_id=8e808145-3a4a-dcb1-fa3f-82e9dac6a03a&amp;tm_city_code&amp;max_price=2299&amp;guests=1&amp;request_id=8e808145-3a4a-dcb1-fa3f-82e9dac6a03a&amp;tm_country_code=PH</t>
  </si>
  <si>
    <t>16.35563, 119.81304</t>
  </si>
  <si>
    <t>www.skyscanner.com.ph/hotel_deeplink/4.0/PH/en-US/PHP/h_h1/126070361/2026-03-02/2026-03-03/hotel/hotel/hotels?legacy_provider_id=927111&amp;rooms=1&amp;closed_user_group=mobile&amp;hb_data=lNvqSIa6DW8FdJlg69kRChIuI4daw-Fi8Yf-EgT0qyvqLmwb_7kkHDrGD6VAADHZhUossNYVV8jx7225mOa20EpW_kjhUqylIbL-XMFq9nnXM-OPkJeEm7Oz0ZyPCgFiP8i-c_AQ2_yyw4LR-3g5pTsBeFeVgjTfB74LJ1IDlMTgzIK4K7yvrH2DngmyD6OMktdTvKIMtBcSpCRJxGS1UJQOYjsKLsCC35t0rP8wS7J_QmCfAJ2pSbIUq7mVeNPe9DX4ORkQrtmRxonKWYqA5FjqeXI%3D&amp;q_datetime_utc=2026-03-02T01%3A11%3A11&amp;ticket_price=5282&amp;quote_id=8388614529652227906&amp;utid_state=1&amp;channel=iphone&amp;price_without_closed_user_group=5560&amp;tm_place_name=Bolinao&amp;deeplink_data=eyJmaWVsZHMiOnsic2lnbmF0dXJlIjoiZWY5ZGY4NjBmZGE2ODEzODI2MDFhYzhiNmRiZjU4YWUifSwidXJsIjoiaHR0cHM6Ly9waC5ob3RlbHMuY29tL0hvdGVsLVNlYXJjaD90cGlkPTMyMTQmbXBlPTE3NzI0MTM4NTEmZW5kRGF0ZT0yMDI2LTAzLTAzJmFkdWx0cz0xJmxvY2FsZT1lbl9QSCZjaGlkPWI3MzRmOTE2LTJlOWItNGZhYS1iZjM4LTE2YjVmMjFlN2UyMCZlYXBpZD00NCZtY3RjPTMmc3RhcnREYXRlPTIwMjYtMDMtMDImbXBkPVBIUCZtcG49MjAwODI1MDgwJmN1cnJlbmN5PVBIUCZyYXRlcGxhbmlkPTIwNDE1NTA4NiZtcG09MjQmbXBwPTEmbXBvPUVDJnNlbGVjdGVkPTk0MDQ5MTYmbXBiPTU2NS45MyZtcHE9NDcxNi4wOCZtcGE9NDcxNi4wOCJ9&amp;utid=479f7633-dc04-7907-ce31-8a22995cd1dc&amp;tm_stars=3&amp;client_id=skyscanner_app&amp;redirect_delay=1000&amp;price_policy=2&amp;pre_redirect_id=e3e5cca4-7baf-d083-0a25-44e83a685676&amp;tm_city_code&amp;max_price=30016&amp;guests=1&amp;request_id=e3e5cca4-7baf-d083-0a25-44e83a685676&amp;tm_country_code=PH</t>
  </si>
  <si>
    <t>16.412817, 120.605805</t>
  </si>
  <si>
    <t>JH Hotel and Restaurant</t>
  </si>
  <si>
    <t>www.skyscanner.com.ph/hotel_deeplink/4.0/PH/en-US/PHP/h_ad/154679217/2026-03-02/2026-03-03/hotel/hotel/hotels?legacy_provider_id=22&amp;rooms=1&amp;hb_data=vFC5dUN0CsPkV-wv0E99CbBZuWCabJUKf9c_PyU4e-aFtDohnp3jR9UtQ1GBVKPCEvtES-dFLjUJue8LC7qsK8OcgcNmKpJFHxquTyaBSfnJytwV8xZL6ScM4SJ00WfxEXenCmCQWFP7L3QNNAPjI5j_aORa3cSM5rlE3ptLXuoR94wr9ye_pPYbAkda7UeC7xxF_WknKHHdEJ7tlPmreRph7HAdun2w7Hsqgw2WP0quYFwv-nXDew0Pi3LvP_3rgnvpPk1PwFzlpB-WXJEnPn1TSrjv3jwJDdiy_PIZPQTwEUTFjXUMg6esfsVRF_E_FHDNIchD25d43fgFctf_zfSkmEC4jiIZGzbEpQielVSO_94zdNOEO4lAUkdB634k78qE4vG89qNL1iqDquUeTYnXi7oJ7i_YxyDpkxMThVfC&amp;q_datetime_utc=2026-03-02T01%3A11%3A10&amp;ticket_price=3467&amp;quote_id=3777707117835150821&amp;utid_state=1&amp;channel=iphone&amp;tm_place_name=Baguio&amp;deeplink_data=eyJmaWVsZHMiOnsic2lnbmF0dXJlIjoiMDljM2FhZjA4ZTg5MDRjYTI3OGE4MWU3MGM0ODcxNTMifSwidXJsIjoiaHR0cHM6Ly93d3cuYWdvZGEuY29tL3BhcnRuZXJzL3BhcnRuZXJzZWFyY2guYXNweD9jaWQ9MTg0NjM4MyZoaWQ9Mjg3NzE4JmN1cnJlbmN5PVBIUCZjaGVja2luPTIwMjYtMDMtMDImY2hlY2tvdXQ9MjAyNi0wMy0wMyZOdW1iZXJvZkFkdWx0cz0xJk51bWJlcm9mQ2hpbGRyZW49MCZSb29tcz0xJm1jaWQ9MzMyJm1hc3RlclJvb21JZD0zMzQ2NDQwJm1wdD1VV1Z6UkZONWVtNU9aM0I2T1hJdlUzUjRSMVZQY21SRGEwaHdlbHB1WkZJd2IyczJkVzF4VUc1cE5HZDBTWGg0YjJ0Uk5sTklieTlzYWs1SlprdzBZMlpWYkVOQmFsWnVVblpFS3cmVG90YWxQcmljZT0zNDY2Ljc4JlRvdGFsVGF4PTM3MS40NCZUb3RhbEZlZT0wLjAwJlRvdGFsU3VyY2hhcmdlPTAmbWN1cj1QSFAifQ%3D%3D&amp;utid=6cafcd52-7b7a-2cd0-98d3-d5e2ea5623a8&amp;tm_stars=2&amp;client_id=skyscanner_app&amp;redirect_delay=1000&amp;price_policy=2&amp;pre_redirect_id=d4891d3b-cc0d-27d1-bae1-e84d278506eb&amp;tm_city_code=BAGP&amp;max_price=6091&amp;guests=1&amp;request_id=d4891d3b-cc0d-27d1-bae1-e84d278506eb&amp;tm_country_code=PH</t>
  </si>
  <si>
    <t>10.6615, 122.95262</t>
  </si>
  <si>
    <t>Poinsettia Street, Rosas, Barangay 33, Bacolod-1, Bacolod, Negros Island Region, 6100, Philippines</t>
  </si>
  <si>
    <t>Cozy Cove Inn by RedDoorz</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</si>
  <si>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QUQyKENob0ludld5NjdtOHBZalFBUm9OTDJjdk1URm9NMnQ2WWpZelpoQUI4BkIJES582cDlCmweQgkR2U-OVZks-_tCCRFLclzKIAfsakgAWk0yS6oBSBABKgkiBWhvdGVsKAAyHxABIhsG4PkL28Bh0pZMxxAr00AILC_pMFiKUvWB514yGBACIhRob3RlbCBpbiBwaGlsaXBwaW5lcw&amp;ap=KigKEgnMVpI7ToEeQBFjVfxe0lRdQBISCZwWDMlVUzJAEbEqfi-DNGBAMAFIAQ&amp;ictx=111&amp;ved=0CKMDEMr3BGoXChMIuPaSpO7bkgMVAAAAAB0AAAAAEFQ</t>
  </si>
  <si>
    <t>14.47362, 121.00522</t>
  </si>
  <si>
    <t>www.skyscanner.com.ph/hotel_deeplink/4.0/PH/en-US/PHP/h_bc/200463087/2026-03-05/2026-03-06/hotel/hotel/hotels?legacy_provider_id=13&amp;rooms=1&amp;closed_user_group=apps&amp;hb_data=PEQQvjy2MjJDxOcy8QCYyGGSVbw4TyXm8_lMwJBsajB9zvXE7_emK4LuuRSGsbBDCwDlAN2aD9Fw6nZ_fVqxfd3jr-SvgBxncS1QNz_cXvoXVhp_BjxtvMdEw-zSnpKOw1RN8Yzm_lqL27ALYufGfHaqmrARA3GZiduFgvAjkOgDdJV9QgZLsS0QhQ2VPFWq2mrR1iIHadf-OYX-Pwdp5xWTI3mYNcmEzEnoO1uq50lrlU-Ag3gZUqFxnN1lkrXA1Mwkz0pVumx8xs_7THM38wiFF7-2Z9Ew4l7zNkq9BlSbFrTNrLsbrdgAzQpSRjzUsBkMaQOYZ69y08X0UsSq_OuP7KSW_HgpuNZd4WJRSFBa05W0o1vndZd23W9UF4NbaCyHHtgA6O-bhrg45R_QSzcpNnmVGyahyaZi7fOTMsNW7g6TbcQ%3D&amp;q_datetime_utc=2026-03-05T14%3A36%3A06&amp;ticket_price=663&amp;quote_id=-939520651221819973&amp;utid_state=1&amp;channel=iphone&amp;price_without_closed_user_group=806&amp;tm_place_name=Metro+Manila&amp;deeplink_data=eyJmaWVsZHMiOnsic2lnbmF0dXJlIjoiMmIzMTEyNjFlZTI3OWE1ZjU4Y2Y2ODY2MzljYTY0M2YiLCJibG9ja19pZCI6IjQ2MDIyMDQxNl8xNDAzNjk0ODNfMF8wXzAifX0%3D&amp;utid=462ac4ba-d06f-11f8-5527-cf2364d9399c&amp;tm_stars=0&amp;client_id=skyscanner_app&amp;price_policy=2&amp;pre_redirect_id=6997f4a0-bbc7-5084-a6fc-7ae788959405&amp;tm_city_code&amp;max_price=1377&amp;guests=1&amp;request_id=6997f4a0-bbc7-5084-a6fc-7ae788959405&amp;tm_country_code=PH</t>
  </si>
  <si>
    <t>9.6469735, 123.8730022</t>
  </si>
  <si>
    <t>Mountain View</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</si>
  <si>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QUQyKENob1FnOFNSX1B6ZTFNNkFBUm9OTDJjdk1URjViakk0T0dkNk1SQUM4BkIJES582cDlCmweQgkR2U-OVZks-_tCCRFLclzKIAfsakgAWk0yS6oBSBABKgkiBWhvdGVsKAAyHxABIhsG4PkL28Bh0pZMxxAr00AILC_pMFiKUvWB514yGBACIhRob3RlbCBpbiBwaGlsaXBwaW5lcw&amp;ap=KigKEgnMVpI7ToEeQBFjVfxe0lRdQBISCZwWDMlVUzJAEbEqfi-DNGBAMAFIAQ&amp;ictx=111&amp;ved=0CNYDEMr3BGoXChMIuPaSpO7bkgMVAAAAAB0AAAAAEFQ</t>
  </si>
  <si>
    <t>11.31254, 119.42261</t>
  </si>
  <si>
    <t>Sunmai, El Nido - New Ibajay Road, Purok B, Barotuan, El Nido, Palawan, Mimaropa, Philippines</t>
  </si>
  <si>
    <t>Nacpan Beach Resort Managed by H Hospitality - Newly Renovated</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</si>
  <si>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SUQyJ0Noa0kwTGY5alBtXzVPWURHZzB2Wnk4eE1Xb3hjRjlmZG1oNEVBRTgGQgkRLnzZwOUKbB5CCRHZT45VmSz7-0IJEUtyXMogB-xqSABaTTJLqgFIEAEqCSIFaG90ZWwoADIfEAEiGwbg-QvbwGHSlkzHECvTQAgsL-kwWIpS9YHnXjIYEAIiFGhvdGVsIGluIHBoaWxpcHBpbmVz&amp;ap=KigKEgnMVpI7ToEeQBFjVfxe0lRdQBISCZwWDMlVUzJAEbEqfi-DNGBAMAFIAQ&amp;ictx=111&amp;ved=0CAQQyvcEahcKEwi49pKk7tuSAxUAAAAAHQAAAAAQcQ</t>
  </si>
  <si>
    <t>9.787654, 124.145563</t>
  </si>
  <si>
    <t>Balilihan-Hanopol-Batuan Road, Poblacion Norte, Batuan, Bohol, Central Visayas, 6318, Philippines</t>
  </si>
  <si>
    <t>Jazz Ferme Inn Batuan Bohol</t>
  </si>
  <si>
    <t>www.skyscanner.com.ph/hotel_deeplink/4.0/PH/en-US/PHP/h_bc/204255511/2026-03-05/2026-03-06/hotel/hotel/hotels?legacy_provider_id=13&amp;rooms=1&amp;closed_user_group=apps&amp;hb_data=h35RTdqoeAHe3N5lH9_UvjQbj14vlyOT1r-zEUukCJHWtxrzy1-uGeTzfMRkE4bQLYzdhz7494VoFkHPi4p_9WaymyacXKaLwDQIhc2ESN51mflRLR2ie6B8C0yCd-n0iimENj9OA9ueXVZ1NWlCAAt_NAM4uTKbHwJ3RTTh61JjnP_godFvTiv9OSn7rm2fKyAFECcxvknHwIz1KGcOZKmQF6yrdsVNcDydCRDTcwO0ptgrbbJzmy5J6mXkGYQRjXKBOKvgr5N-Y9ZgLAclO_5c4S57KcEX9ZFRqs6h5SmM2gLaX3uLLS7EFpCuIvFuj3lUiM4r28inLbrCbmAlUKl0w_cApmbwXhONIoldqbE0zeKZvyaHR2K1WBI4J7OsHAZ6rAJVBiPSuRV7BakTifUTDKwZPTS7LzSLozfyxgWE9PqNNT0%3D&amp;q_datetime_utc=2026-03-05T14%3A35%3A05&amp;ticket_price=1309&amp;quote_id=3894640565617308388&amp;utid_state=1&amp;channel=iphone&amp;price_without_closed_user_group=1718&amp;tm_place_name=Batuan&amp;deeplink_data=eyJmaWVsZHMiOnsic2lnbmF0dXJlIjoiYmMxMzk0Y2MxMDg3Zjg5NjMxZjg2ZTczYWJiOGRkZWYiLCJibG9ja19pZCI6IjU4NjU5NzIwNl8zMzU0MTA0ODhfMV8wXzAifX0%3D&amp;utid=b3319069-ea5e-9d93-609d-f469c18d8cb4&amp;tm_stars=0&amp;client_id=skyscanner_app&amp;price_policy=2&amp;pre_redirect_id=4bc8eff2-fdab-098e-02dc-a9665c3a3052&amp;tm_city_code&amp;max_price=2987&amp;guests=1&amp;request_id=4bc8eff2-fdab-098e-02dc-a9665c3a3052&amp;tm_country_code=PH</t>
  </si>
  <si>
    <t>9.96157, 123.37821</t>
  </si>
  <si>
    <t>Jazz Ferme Inn Batuan Bohol offers top-notch services and amenities, ensuring guests experience utmost comfort.Share your photos and respond to emails at your convenience, thanks to the free Wi-Fi internet access offered by hotel.Visitors can take advantage of complimentary parking directly at the hotel.The accommodating team at the reception will aid you with amenities such as express check-in or check-out. Room amenities like room service and daily housekeeping contribute to making a perfect selection for your stay.Minor items you neglected to bring won't cause major issues! Simply visit convenience stores to acquire what's necessary.Smoking is limited to specified smoking zones. Each accommodation at Jazz Ferme Inn Batuan Bohol is thoughtfully created and adorned to provide visitors with a comfortable, home-like atmosphere.In certain rooms, the hotel offers linen service and air conditioning for guest convenience and satisfaction. At Jazz Ferme Inn Batuan Bohol, the uniquely tailored rooms provide a configuration choice resembling a balcony or terrace. Rest assured, in a few chosen rooms, you will find the convenience of a refrigerator and instant coffee at your disposal. Understanding the significance of bathroom amenities in enhancing guest contentment, the hotel offers toiletries within certain chosen rooms. Visitors who enjoy preparing their own culinary delights will appreciate the presence of an on-site BBQ facilities and shared kitchen at this location.</t>
  </si>
  <si>
    <t>Nirvana Bamboo Houses &amp; Dive Centre</t>
  </si>
  <si>
    <t>www.skyscanner.com.ph/hotel_deeplink/4.0/PH/en-US/PHP/h_bc/204486339/2026-03-02/2026-03-03/hotel/hotel/hotels?legacy_provider_id=13&amp;rooms=1&amp;closed_user_group=apps&amp;hb_data=YdJR4XJhbZpiay14lBTEXYqJsPV3NCKxBgUbgdpXviE59KR-ZTpW6iBdqwoQMj0-RFHe4escgmJ-rKyIRT3L3aqvSC524LDr8nBoUhL2FugEmSxtedDso_-TPwnDoyGqQ9y-notRNg8n1sIunI9V7FDe3uvehfyK_FVwk1Ffpogj5S9PMZOGq42vPpQtmEPDWvsAQs179jyY7Vbso4WvS3QY_G1ZALmw4k9VdXH07R__8fpExQfuTtqxqbcotrd4seEp7O8LaV-OKBAYtXmGK0hH5I0UQY0AOQBNA_tswgY3KYdWIfl1-JZPXM2-nUmePAN8UJcxnI1K3I2W-SYAgF-aQUv3VDdrBy8QvjCqW0ENK8m62ieyQ4i2VKcTvN6BX7dk1dnorS7MZNPb0Uywh9jc6v0ysdQFkudtIGa2TQYefhoL&amp;q_datetime_utc=2026-03-02T01%3A11%3A13&amp;ticket_price=1046&amp;quote_id=326747840252098829&amp;utid_state=1&amp;channel=iphone&amp;price_without_closed_user_group=1271&amp;tm_place_name=Moalboal&amp;deeplink_data=eyJmaWVsZHMiOnsic2lnbmF0dXJlIjoiNTRlMDM1MmY4NDY2NjFhZjk2Y2Y1ZjAyMTlmNzZlMTAiLCJibG9ja19pZCI6IjU1MjUzMDAwNV8zNTA5NjkzMDhfMV8wXzAifX0%3D&amp;utid=7ca49829-67b7-f300-5286-db1dab23dc0a&amp;tm_stars=3&amp;client_id=skyscanner_app&amp;redirect_delay=1000&amp;price_policy=2&amp;pre_redirect_id=6bdfed71-89b0-dd7a-a65f-7750258378cd&amp;tm_city_code&amp;max_price=1046&amp;guests=1&amp;request_id=6bdfed71-89b0-dd7a-a65f-7750258378cd&amp;tm_country_code=PH</t>
  </si>
  <si>
    <t>14.174091, 121.218722</t>
  </si>
  <si>
    <t>Moalboal Eco Villiage, Tuble, Cebu, Central Visayas, 6032, Philippines</t>
  </si>
  <si>
    <t xml:space="preserve"> House</t>
  </si>
  <si>
    <t>Moalboal</t>
  </si>
  <si>
    <t>Located in Moalboal, a 14-minute walk from Basdiot Beach, Nirvana bamboo houses &amp; dive centre provides accommodations with an outdoor swimming pool, free private parking, a fitness center and a garden.</t>
  </si>
  <si>
    <t>Summer Olive Green Hot Spring - Private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</si>
  <si>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SUQyKENob0l6LVNCcklXTHl1SFdBUm9OTDJjdk1URnljM0prT0RWZk54QUI4BkIJES582cDlCmweQgkR2U-OVZks-_tCCRFLclzKIAfsakgAWk0yS6oBSBABKgkiBWhvdGVsKAAyHxABIhsG4PkL28Bh0pZMxxAr00AILC_pMFiKUvWB514yGBACIhRob3RlbCBpbiBwaGlsaXBwaW5lcw&amp;ap=KigKEgnMVpI7ToEeQBFjVfxe0lRdQBISCZwWDMlVUzJAEbEqfi-DNGBAMAFIAQ&amp;ictx=111&amp;ved=0CFkQyvcEahcKEwi49pKk7tuSAxUAAAAAHQAAAAAQcQ</t>
  </si>
  <si>
    <t>Bambang, Los Baños, Laguna, Calabarzon, 4030, Philippines</t>
  </si>
  <si>
    <t>Los BaÃƒÆ’Ã†â€™Ãƒâ€ Ã¢â‚¬â„¢ÃƒÆ’Ã¢â‚¬Å¡Ãƒâ€šÃ‚Â±os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</si>
  <si>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SUQyJENoY0k1WTNRdUlYVGtZWWJHZ3N2Wnk4eGRHUm5jbmxtZEJBQjgGQgkRLnzZwOUKbB5CCRHZT45VmSz7-0IJEUtyXMogB-xqSABaTTJLqgFIEAEqCSIFaG90ZWwoADIfEAEiGwbg-QvbwGHSlkzHECvTQAgsL-kwWIpS9YHnXjIYEAIiFGhvdGVsIGluIHBoaWxpcHBpbmVz&amp;ap=KigKEgnMVpI7ToEeQBFjVfxe0lRdQBISCZwWDMlVUzJAEbEqfi-DNGBAMAFIAQ&amp;ictx=111&amp;ved=0CHMQyvcEahcKEwi49pKk7tuSAxUAAAAAHQAAAAAQcQ</t>
  </si>
  <si>
    <t>14.56345, 121.02886</t>
  </si>
  <si>
    <t>Makati Suites at Travelers Inn</t>
  </si>
  <si>
    <t>www.skyscanner.com.ph/hotel_deeplink/4.0/PH/en-US/PHP/h_ad/200561868/2026-03-02/2026-03-03/hotel/hotel/hotels?legacy_provider_id=22&amp;rooms=1&amp;hb_data=1ZVG0gTCh89I8XSkTqlIOUXUwCeNZCPStBY6b3f3OW8B2kIJeLjlplz-qC2z6VdfhJpL4c0DSaSdjbMqE1nAEr2AFD4z0_hBnz0He3i23MaTTGTqGfCfaEgUOZGUk0WHTGmyaxvDN_rGbhozUcL-04c-nioq3By_dINau5nIxldnG5sdLFNt5UTc-M0Pg9JnwDIJi-zdbYjivXFElU8RnuMttRZ4DZ5_8hit-EaKcbD9ac02ueOX2epWqUoSOg3Q9Z7X7TAXwqPzYXO80StR-f39seLyuFhI5TWuP49I6UFkhfoH1Mw7IPubaM488hf2kz7aP_qUuysyCDkhkGMJEb6_5pI0ixZ9IpaDFpv7Ufse-nmFebu7gn5JpMFlWea3F_p2l8ZTSVUHBRhL5YdE4qgrPZ-IPcsTh0LBtIowZW1Q&amp;q_datetime_utc=2026-03-02T01%3A11%3A15&amp;ticket_price=3628&amp;quote_id=4272170275854571790&amp;utid_state=1&amp;channel=iphone&amp;tm_place_name=Makati&amp;deeplink_data=eyJmaWVsZHMiOnsic2lnbmF0dXJlIjoiZDM3ZGQ0M2ZlOTNhMGZjNTNlMWNmNjNhYTY3OGMzNDMifSwidXJsIjoiaHR0cHM6Ly93d3cuYWdvZGEuY29tL3BhcnRuZXJzL3BhcnRuZXJzZWFyY2guYXNweD9jaWQ9MTg0NjM4MyZoaWQ9Nzc0MTgyMDgmY3VycmVuY3k9UEhQJmNoZWNraW49MjAyNi0wMy0wMiZjaGVja291dD0yMDI2LTAzLTAzJk51bWJlcm9mQWR1bHRzPTEmTnVtYmVyb2ZDaGlsZHJlbj0wJlJvb21zPTEmbWNpZD0zMDM4Jm1hc3RlclJvb21JZD04MDAzMTIyNjYmbXB0PVJtc3dlSEpoZUROemRUUk1ja2czT0hNeVpIQldkbVZqZUdKNE1XSmxhMjlCYmtaMU9VVXlSRFJuZVhsTmVUTm5TamRsTmxsSlEyTkdUME0zVDBveE9GSlBMMDFzVDBKRWRXNU1aV0pCUFQwJlRvdGFsUHJpY2U9MzYyNy43OSZUb3RhbFRheD0zODguNjkmVG90YWxGZWU9MC4wMCZUb3RhbFN1cmNoYXJnZT0wJm1jdXI9UEhQIn0%3D&amp;utid=0d61ddce-15b8-ef0b-ae4b-8a90fdcff3e1&amp;tm_stars=0&amp;client_id=skyscanner_app&amp;redirect_delay=1000&amp;price_policy=2&amp;pre_redirect_id=979edf91-1fdc-a59c-8999-3c47dffea780&amp;tm_city_code&amp;max_price=3628&amp;guests=1&amp;request_id=979edf91-1fdc-a59c-8999-3c47dffea780&amp;tm_country_code=PH</t>
  </si>
  <si>
    <t>11.218813, 124.996563</t>
  </si>
  <si>
    <t>Picas Road, Molave Village, 59 Picas, Sagkahan, Tacloban, Eastern Visayas, 6500, Philippines</t>
  </si>
  <si>
    <t>wifi, elevator, air_conditioning, non-smoking, internet_access, 24-hour_front_desk_service, room_service, safe_deposit_box, kitchen, luggage_storage, concierge</t>
  </si>
  <si>
    <t>RedDoorz @ Picas Sagkahan Tacloban</t>
  </si>
  <si>
    <t>www.skyscanner.com.ph/hotel_deeplink/4.0/PH/en-US/PHP/h_ad/203851094/2026-03-02/2026-03-03/hotel/hotel/hotels?legacy_provider_id=22&amp;rooms=1&amp;closed_user_group=general&amp;hb_data=PgOxTvoIXuzFqd_kaSaLMTeARP_LZyYyixeCveCbf79e2v1HK6bczuJZB-Pof9MqNbWxu0iDMvFTUwfSYUyWeCLk1uArCGZS_8Twezvj17HrEcwFK9iVnYqDPURved39zOIsMnzLWVvsufsERQw_YTcPRY1D1ofRl9wS42b0HkPYEUaL1VobSDEck9VlhJ41cx6LXEVNftPq8lfUEhqXZ2xn48UWu-6V8UbCVGLbPZNJO4CHL8SlFhMurAOoHY3kUDPxObs7uoId57hKAyR8IKUGfx87nsXD1s3SYf3HZNZ-_FkQjLMFehJSDjCVpqA6zLc8T7q755bQWJGJvBvj4Bb8S2UsSc5p7Cvr0XkC47LJjldBqIuh8eoRT8gYNalOZwmp1qqMNNfV1LVoW7q1zKGe7Vx8vpsBoagJUZoUY4D6&amp;q_datetime_utc=2026-03-02T01%3A12%3A23&amp;ticket_price=826&amp;quote_id=-7885002899467350447&amp;utid_state=1&amp;channel=iphone&amp;price_without_closed_user_group=2481&amp;tm_place_name=Tacloban&amp;deeplink_data=eyJmaWVsZHMiOnsic2lnbmF0dXJlIjoiZjQxYzdkZjllYzEzODIxOTg5OTdjMzUwMzQ5N2U0YjEifSwidXJsIjoiaHR0cHM6Ly93d3cuYWdvZGEuY29tL3BhcnRuZXJzL3BhcnRuZXJzZWFyY2guYXNweD9jaWQ9MTg0NjM4MyZoaWQ9OTgyMzMyNSZjdXJyZW5jeT1QSFAmY2hlY2tpbj0yMDI2LTAzLTAyJmNoZWNrb3V0PTIwMjYtMDMtMDMmTnVtYmVyb2ZBZHVsdHM9MSZOdW1iZXJvZkNoaWxkcmVuPTAmUm9vbXM9MSZtY2lkPTMzMiZtYXN0ZXJSb29tSWQ9MTIzMzc5NDYyJm1wdD1ibGMxTTJwUE9YSkVNRlZ2T0hFclJuUkhkRFIwTmtSeVRXVlhUR3BVTjFkcGJHaHNhMnRZVm5Bdkt6Z3hXbXBpZVdSQldrWk9la2RJWjFWRFdWVkRhbnBwTlhsNmVrbHlkVlZaTlEmVG90YWxQcmljZT04MjYuNDAmVG90YWxUYXg9OTUuNTImVG90YWxGZWU9NjkuNzYmVG90YWxTdXJjaGFyZ2U9MCZtY3VyPVBIUCJ9&amp;utid=8a952e0e-517f-fe07-9e24-95608569455a&amp;tm_stars=2&amp;client_id=skyscanner_app&amp;redirect_delay=1000&amp;price_policy=2&amp;pre_redirect_id=3adcacea-657e-476c-aa77-a391755dda61&amp;tm_city_code=TACP&amp;max_price=985&amp;guests=1&amp;request_id=3adcacea-657e-476c-aa77-a391755dda61&amp;tm_country_code=PH</t>
  </si>
  <si>
    <t>15.16399, 120.57526</t>
  </si>
  <si>
    <t>Rizal Street, Purok 3, Amsic, Angeles, Central Luzon, 2009, Philippines</t>
  </si>
  <si>
    <t>SK Condotel</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</si>
  <si>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SUQyKENob0kyZWlNeFlxNS1hV09BUm9OTDJjdk1URmpjelpyWDJaeFpCQUI4BkIJES582cDlCmweQgkR2U-OVZks-_tCCRFLclzKIAfsakgAWk0yS6oBSBABKgkiBWhvdGVsKAAyHxABIhsG4PkL28Bh0pZMxxAr00AILC_pMFiKUvWB514yGBACIhRob3RlbCBpbiBwaGlsaXBwaW5lcw&amp;ap=KigKEgnMVpI7ToEeQBFjVfxe0lRdQBISCZwWDMlVUzJAEbEqfi-DNGBAMAFIAQ&amp;ictx=111&amp;ved=0CLsBEMr3BGoXChMIuPaSpO7bkgMVAAAAAB0AAAAAEHE</t>
  </si>
  <si>
    <t>16.91894, 121.11864</t>
  </si>
  <si>
    <t>Mayoyao - Banaue Road, Bangaan, Banaue, Ifugao, Cordillera Administrative Region, 3601, Philippines</t>
  </si>
  <si>
    <t>Batad View Inn and Restaurant</t>
  </si>
  <si>
    <t>www.skyscanner.com.ph/hotel_deeplink/4.0/PH/en-US/PHP/h_ad/140164469/2026-03-05/2026-03-06/hotel/hotel/hotels?legacy_provider_id=22&amp;rooms=1&amp;closed_user_group=general&amp;hb_data=DW5nSmYctJ20HMCSsq3N0jcR5oqCxdy-nd60p7RNj4paUKs8gpzxNrIbMemcWlodiCNHU1E-fvSDyTdwlILQ1J42h-rSNeZr5_mhnRjoDNx6VGRKDFjmmN6cGjdXeTUMh11HhgnTplPFKanU67-3J1VD_P9UeE55xqAFy4Ccz0Fx90BowgyQjQS1bIuFwg8M-lyYNuIenCravkLMqMXxKV8R5if_VOJl-KdpiQgnCKMboIppxd19Ve4_L5SDqNt2di-OXhvTLu00lcJUdXINTIumcqprYQif-JARSUbh8uyQlj2P0J0ehR-uLPesFVI65KNGMywOdr6oJmyLkoq7SbxNSxt9K_2KzfuOCCjWwCeF7LsCcb69XLWhpxf-xtvnMrfqCf7AxmLPKO_Uts3Bt5x8N-lbEvFDJvuraNReDQbL&amp;q_datetime_utc=2026-03-05T14%3A35%3A07&amp;ticket_price=694&amp;quote_id=6004295827596104455&amp;utid_state=1&amp;channel=iphone&amp;price_without_closed_user_group=1145&amp;tm_place_name=Banawe&amp;deeplink_data=eyJmaWVsZHMiOnsic2lnbmF0dXJlIjoiNzgwYzk4ZDI3MGYwNjZkNzA3YTNjODQ1NDJmZGJiYjAifSwidXJsIjoiaHR0cHM6Ly93d3cuYWdvZGEuY29tL3BhcnRuZXJzL3BhcnRuZXJzZWFyY2guYXNweD9jaWQ9MTg0NjM4MyZoaWQ9MTAzMDYzMiZjdXJyZW5jeT1QSFAmY2hlY2tpbj0yMDI2LTAzLTA1JmNoZWNrb3V0PTIwMjYtMDMtMDYmTnVtYmVyb2ZBZHVsdHM9MSZOdW1iZXJvZkNoaWxkcmVuPTAmUm9vbXM9MSZtY2lkPTMzMiZtYXN0ZXJSb29tSWQ9NTk2MTQ3MyZtcHQ9V1cwNFYydDZTSHAxYVdwMlprSmFjVGh0YjJ3eGFHbG9TQ3RrV2xwcFdDOWhNalV6V1VKaVN5czNNRUY1VFhKVE1uRm5TbFptU1cxT2QyWTNXV3RaV1c1dVNqYzBXV2RtTWtwWlp3JlRvdGFsUHJpY2U9NjkzLjUwJlRvdGFsVGF4PTgwLjMwJlRvdGFsRmVlPTU4LjQwJlRvdGFsU3VyY2hhcmdlPTAmbWN1cj1QSFAifQ%3D%3D&amp;utid=c023ed86-28df-ea7b-eaa2-d1d4ef5e16a2&amp;tm_stars=2&amp;client_id=skyscanner_app&amp;price_policy=2&amp;pre_redirect_id=1920ccb7-8deb-71a3-ea1f-3b3fa2c14fb7&amp;tm_city_code&amp;max_price=5040&amp;guests=1&amp;request_id=1920ccb7-8deb-71a3-ea1f-3b3fa2c14fb7&amp;tm_country_code=PH</t>
  </si>
  <si>
    <t>14.57401, 120.99101</t>
  </si>
  <si>
    <t>Deluxe Double Room</t>
  </si>
  <si>
    <t>With a stay at Batad View Inn and Restaurant in Banaue, you'll be within a 5-minute drive of Batad Rice Terraces and Tappiya Falls. This inn is 9.7 mi (15.6 km) from Banaue Museum.
Take in the views from a terrace and make use of amenities such as barbecue grills.
At Batad View Inn and Restaurant, enjoy a satisfying meal at the restaurant. Local cuisine breakfasts are available daily from 6:00 AM to 9:30 AM for a fee.
A roundtrip airport shuttle is provided for a surcharge (available on request).
Make yourself at home in one of the 10 guestrooms. Bathrooms have showers and complimentary toiletries.</t>
  </si>
  <si>
    <t>OYO 152 Sangco Condotel</t>
  </si>
  <si>
    <t>www.skyscanner.com.ph/hotel_deeplink/4.0/PH/en-US/PHP/h_h1/200545603/2026-03-05/2026-03-06/hotel/hotel/hotels?legacy_provider_id=927111&amp;rooms=1&amp;closed_user_group=mobile&amp;hb_data=kwXl-UkUIem5WjZJalb3rcFxhjS5usuOJUKGF2l6_URrCLJpPrYBkUYSjl2L03XQ6KOjCbb_9do2cUWI6KwnC_6eNhnD5l9CR1KTc0_4pBnST4uKg0aGJHOjdOBEzYDqtSy4smEQoRPfHRZYRKSLcCu_pppGoTfjLSZe-B3IYyet-0-5r6vK9h6H9Zfp3Ra3DnsaRz1etkBR2l7k5hIbrDl2HnmQNZwc3u637IMUo4azOkcJAVt2lFp8MOkywmGkjUK80uwWmICfxBe-DyCEssU1Wzc%3D&amp;q_datetime_utc=2026-03-05T14%3A35%3A08&amp;ticket_price=1242&amp;quote_id=6050521310131424625&amp;utid_state=1&amp;channel=iphone&amp;price_without_closed_user_group=2484&amp;tm_place_name=Manila&amp;deeplink_data=eyJmaWVsZHMiOnsic2lnbmF0dXJlIjoiOTYwZmM5ZDNlMTMyNTA1NTIzMGMzNDdlODZjZTM4NGYifSwidXJsIjoiaHR0cHM6Ly9waC5ob3RlbHMuY29tL0hvdGVsLVNlYXJjaD90cGlkPTMyMTQmbXBlPTE3NzI3MjAyMTgmZW5kRGF0ZT0yMDI2LTAzLTA2JmFkdWx0cz0xJmxvY2FsZT1lbl9QSCZjaGlkPTZjOGI4YTNhLWE4NmQtNDVhMy04YzJkLWJhNTcwNDVlNjg3ZiZlYXBpZD00NCZtY3RjPTMmc3RhcnREYXRlPTIwMjYtMDMtMDUmbXBkPVBIUCZtcG49MzI0MDU4NTEyJmN1cnJlbmN5PVBIUCZyYXRlcGxhbmlkPTM5MzQ4MDY1NSZtcG09MjQmbXBwPTEmbXBvPUVDJnNlbGVjdGVkPTM1MTQ5MjU1Jm1wYj0xNjIuMDAmbXBxPTExMTIuNDAmbXBhPTEwODAuMDAifQ%3D%3D&amp;utid=dbb2df37-9542-2e27-a1a7-c2e2edea0725&amp;tm_stars=2&amp;client_id=skyscanner_app&amp;price_policy=2&amp;pre_redirect_id=ada7b28f-6f58-5beb-fb7e-06f441bef055&amp;tm_city_code=MNLP&amp;max_price=2433&amp;guests=1&amp;request_id=ada7b28f-6f58-5beb-fb7e-06f441bef055&amp;tm_country_code=PH</t>
  </si>
  <si>
    <t>14.67659, 121.08729</t>
  </si>
  <si>
    <t>San Pedro Street, Barangay 693, Malate, Fifth District, Manila, Capital District, Metro Manila, 1004, Philippines</t>
  </si>
  <si>
    <t>parking, wifi, air_conditioning, non-smoking, internet_access, 24-hour_front_desk_service, smoking_areas, currency_exchange, room_service, express_check-in, restaurant, luggage_storage, airport_shuttle, concierge, sauna, ticket_office</t>
  </si>
  <si>
    <t>Ideally located in the Malate district of Manila, OYO 152 Sangco Condotel is located a 17-minute walk from Manila Bay Beach, 1.6 miles from Rizal Park and 2 miles from Intramuros.</t>
  </si>
  <si>
    <t>www.skyscanner.com.ph/hotel_deeplink/4.0/PH/en-US/PHP/h_bc/218370601/2026-03-02/2026-03-03/hotel/hotel/hotels?legacy_provider_id=13&amp;rooms=1&amp;closed_user_group=apps&amp;hb_data=93RdOrvTqgIjnUd7RGLFKL8yP_JDkETzDKjXo7E6tQLf0aRLEaPe1mUZgvbcaypI3beb_ZchpeSF12ekb_xRX1CZpKSY-oryQfvvcnai7zWVUn2_E7xGkje8NjmE6H43IweRiSpqriR_ZaVSZ94Squ1rsFj61LmMOxRi9m58nh7ADUTVHb3iUPO06LYxmn_eSnneHA01FhrSbRFnDYSPDDxfWiTvI8034cnIOhrLixZPlYAvUKD4eYUypArbFrBRx3Zoww1jKCRvjB8FFGlJ-d0mrPLvWHKWH22nGPPqVImeHcIzZGgKFWxRD1aa_WBCaAFKzoteSlviW4H8A1P1dA4Lz9x6zSELfPN7J6IldIO0Vea3QpPCfCahzdbBcsSlGjpHe7MJdn8xx_QIFHirI83R5Sy_-0zzE87ghUD3yZNlSxsa&amp;q_datetime_utc=2026-03-02T01%3A11%3A26&amp;ticket_price=2423&amp;quote_id=3620041757423089534&amp;utid_state=1&amp;channel=iphone&amp;price_without_closed_user_group=2945&amp;tm_place_name=Quezon+City&amp;deeplink_data=eyJmaWVsZHMiOnsic2lnbmF0dXJlIjoiODkyZmNjODNhN2Y1NzgyMGRlNmRiYmZlZWNhZjNjNTYiLCJibG9ja19pZCI6IjExNDM4OTUwMDFfMzg3MjQzOTY0XzJfMF8wIn19&amp;utid=01e211ec-d836-db22-f4ad-18ade3068e52&amp;tm_stars=0&amp;client_id=skyscanner_app&amp;redirect_delay=1000&amp;price_policy=2&amp;pre_redirect_id=7419dd37-e321-af4f-a649-0e5cf748110e&amp;tm_city_code&amp;max_price=2660&amp;guests=1&amp;request_id=7419dd37-e321-af4f-a649-0e5cf748110e&amp;tm_country_code=PH</t>
  </si>
  <si>
    <t>14.58094, 121.05147</t>
  </si>
  <si>
    <t>71, Mariveles Street, Highway Hills, Mandaluyong, Eastern Manila District, Metro Manila, 1553, Philippines</t>
  </si>
  <si>
    <t>Mariveles Capsule</t>
  </si>
  <si>
    <t>www.skyscanner.com.ph/hotel_deeplink/4.0/PH/en-US/PHP/h_fd/222411588/2026-03-02/2026-03-03/hotel/hotel/hotels?legacy_provider_id=927050&amp;rooms=1&amp;closed_user_group=apps&amp;hb_data=4Sc_pCWmAxzDZYktOZFFb3k1FG62IRXJ1sHY9HUVsIVvq1WEUi_uZdtywSoo8kwtcrX2soIgxj9M7wMy0E119fRawtCwqFlstoMwL8Afvv1Vzjla8VuA384E1XsAo0Ei_NxRNXVgexMkMmB985LsJx9dgaf31V33iI_2yznB8-dz9xn-dY7EPMoVflHtTDEW0Wcbp5y1AA8LMo_Lh78IoP3RqxrOaDkq-MxH85uJnj-9ICrtvdbm4ra9Lgn_r7M43vU9D2stiNw_J9Sj5__hOi3QRZCe46A7Fy4DwUl6N_-dt02JxZ7AmSnZs7OquDO54aGhXTDnMftkpKtXa5i1S8yZHw2C8qRUQoy_-p2eApkM00_Oro0JWv0RSDaKPB3sVKjfA73xKzHVcfzuGeRNaOvbWsA_uq50veX9GRKTTJic9w%3D%3D&amp;q_datetime_utc=2026-03-02T01%3A12%3A29&amp;ticket_price=472&amp;quote_id=5407475153697057251&amp;utid_state=1&amp;channel=iphone&amp;price_without_closed_user_group=522&amp;tm_place_name=Mandaluyong&amp;deeplink_data=eyJmaWVsZHMiOnsic2lnbmF0dXJlIjoiZDhjZWQzNjc3OTk0ODYwNWIzYTQyODdlMjFkMDRlYmIifSwidXJsIjoiaHR0cHM6Ly9kZWFscy52aW8uY29tP3NpZz1kNTAzZWE3NmZiNDM0OWM0YTY2ODRhNjYwM2RjM2E4NzVkYmIyNmQ5MTMxMTEwZDU1NzllNTMzZjhkNTU3MDFjMmQzNDMzMzEzNTM5MzYzMTMxMzImc2lnLWlzcz1tZXRhJnR1cmw9aHR0cHMlM0ElMkYlMkZ2aW8uY29tJTJGSG90ZWwlMkZTZWFyY2glM0ZjaGVja0luJTNEMjAyNi0wMy0wMiUyNmNoZWNrT3V0JTNEMjAyNi0wMy0wMyUyNmN1cnJlbmN5JTNEUEhQJTI2ZXB2JTNETVM0eSUyNmVzZCUzRDdWVGw0SlRXRmpxc2VtNXM5WVlWRW5DWDdSVllnOUNmUGVhTnJKQjk2b2Frc2hkbGZ2cnV0RmM3ODNwSUItN1ltOEpkN0syaEYtRVB2Y3ZJaGhrdjFjMTBCdUphMUV4b0ZFUkVkcF9fa2VicEZNRWIlMjZmb3JjZUN1cnJlbmN5Q2hhbmdlJTNEMSUyNmZvcmNlTGFuZ3VhZ2VDaGFuZ2UlM0QxJTI2aG90ZWxJZCUzRDEyMTQ2MzE0NSUyNmxhYmVsJTNEc3JjJTI1M0Rza3lzY2FubmVyJTI1MjZ1Y291bnRyeSUyNTNEUEglMjUyNnVkZXZpY2UlMjUzRG1vYmlsZSUyNTI2aG90ZWwlMjUzRDEyMTQ2MzE0NSUyNTI2ZGF5JTI1M0QyJTI1MjZtb250aCUyNTNEMDMlMjUyNnllYXIlMjUzRDIwMjYlMjUyNmxvcyUyNTNEMSUyNTI2b2ZmZXJpZCUyNTNEb0JsNEppaGNubkV3JTI1MjZwcmljZSUyNTNENDcxLjg2JTI1MjZjdXJyZW5jeSUyNTNEUEhQJTI1MjZ1c2VybGFuZyUyNTNEZW4lMjUyNl90aCUyNTNEMzk2YWE5Y2M0OGFhYmQ5NTcwZmRjZmE5NTU5OWViZWRlZTQ4MzExZmMzYjE3ZmZlJTI1MjZkdHMlMjUzRDE3NzI0MTEwMDclMjUyNm9sdXQlMjUzRDE3NzI0MTEwMDQlMjUyNmNhblBheUxhdGVyJTI1M0RmYWxzZSUyNTI2cmVxdWVzdFVzZXJHcm91cCUyNTNEJTI1MjZvZmZlclVzZXJHcm91cCUyNTNEcHVibGljJTI2bGFuZyUzRGVuJTI2b3RpJTNEcHNVYW5PU0ZRbzAlMjZwcmVmZXJyZWRSYXRlJTNENDcxLjg2JTI2cHJvZmlsZSUzRHIyZDJtNzNrbjglMjZyb29tcyUzRDElMjZ1c2VyQ291bnRyeSUzRFBIJTI2dXRtX2NhbXBhaWduJTNEc2t5c2Nhbm5lciUyNnV0bV9tZWRpdW0lM0RjcGMlMjZ1dG1fc291cmNlJTNEc2t5c2Nhbm5lciJ9&amp;utid=ed1bf479-d841-88ed-ad2c-29b995d2fa3d&amp;tm_stars=0&amp;client_id=skyscanner_app&amp;redirect_delay=1000&amp;price_policy=2&amp;pre_redirect_id=ddd59587-dd2d-ec02-8bb9-ccebd8765a5f&amp;tm_city_code&amp;max_price=480&amp;guests=1&amp;request_id=ddd59587-dd2d-ec02-8bb9-ccebd8765a5f&amp;tm_country_code=PH</t>
  </si>
  <si>
    <t>15.16293, 120.584</t>
  </si>
  <si>
    <t>www.skyscanner.com.ph/hotel_deeplink/4.0/PH/en-US/PHP/h_bc/130074515/2026-03-02/2026-03-03/hotel/hotel/hotels?legacy_provider_id=13&amp;rooms=1&amp;closed_user_group=apps&amp;hb_data=VCSz2EQpdGKw9rpUxeQhtOlUVQWYHQJBcoad4NoVtnYunp519uFyE-OK24PB2mw_PaCHLpSRjXOXPiwHL1zUwUHPaogsowDqZKHiIb9fTM7f3YAmGm0IBX2nPVqymmuKQ_7Ce3eTxk1ebhjLjB1awszIUp2bwxOxmow9-qgsE8cxb-RT46iclb-yrH2eDObsqdsaiFuropNuqTkUs-wfOHqdsBWmo77wDKs3TuHtcBD2valvTGCpSXn9pMS0O3Iu2wBm4zbgpgioE3NzmJMPDLUg5VisP9-fWsxKIUsIMfVj4c7tR4YzxynV3b_oi9Iepe_binfQKxlBRDX6gkreI0BrvOWGOtUxbFu4IKdlD5Ir5q5pxO2dvh_xmlRh2Ejohq-ZLLUZl_htrGtJcG116piTxkuROuuaNNL_rcrJg4kp-Qmq&amp;q_datetime_utc=2026-03-02T01%3A11%3A27&amp;ticket_price=2430&amp;quote_id=1578303527795728186&amp;utid_state=1&amp;channel=iphone&amp;price_without_closed_user_group=3013&amp;tm_place_name=Angeles&amp;deeplink_data=eyJmaWVsZHMiOnsic2lnbmF0dXJlIjoiZWYwNTJkMzA4NjZkN2M5ZjcxNmMxMzA5M2NmMTU4NjIiLCJibG9ja19pZCI6IjEzMzg1OTg2MDFfNDA2MjkzNDkzXzFfMF8wIn19&amp;utid=1c6301e5-1a0a-9f56-0a87-608c59bed4d6&amp;tm_stars=0&amp;client_id=skyscanner_app&amp;redirect_delay=1000&amp;price_policy=2&amp;pre_redirect_id=76ee8901-06f3-7cf8-1669-352878954382&amp;tm_city_code=CRKP&amp;max_price=2700&amp;guests=1&amp;request_id=76ee8901-06f3-7cf8-1669-352878954382&amp;tm_country_code=PH</t>
  </si>
  <si>
    <t>9.643227, 123.871388</t>
  </si>
  <si>
    <t>Dampas, Tagbilaran, Bohol, Central Visayas, 6300, Philippines</t>
  </si>
  <si>
    <t>www.skyscanner.com.ph/hotel_deeplink/4.0/PH/en-US/PHP/h_ct/179107412/2026-03-02/2026-03-03/hotel/hotel/hotels?legacy_provider_id=31&amp;rooms=1&amp;closed_user_group=general&amp;hb_data=bq-2AKnxU4CP_kTMUgwZlZSHSaOxm8goy0fKdrPwadvH3H8Jz30wByx5bRh7x4wssjVYzBx51lm4zYrn3LobWaVK15t7j0Zripl_cC7W7GoW-M57UqL7EcwXAOfBKeRMgDNPkGEfyM96-lblpeTanGT9gAtmOky4yhZqoW-otZWE3w84tjK_mrrxBHIu7pD4gDNKDIG1v8pXlXcfImkXlOYkBCAvsUFxmJcH9MZ2aqC3QMC3OG5Q3o8y_TVc8TuinnGigzi8EvpFwj5RRCf106IsvVdvuPUTzWWy6z2r6lWlmOKUS-Fwz_L0ooqm5ZIR6TzMWPkNUSlSk-9srLVwrLctQtqyCTKlqfiDW5U8fyHQ4yFGRocqyLkTgpQDqN0LgEGdftxTkLejuHy05UTyIcGdhKDsHT15Fazh8pCm0g%3D%3D&amp;q_datetime_utc=2026-03-02T01%3A12%3A29&amp;ticket_price=967&amp;quote_id=-7012107086785939469&amp;utid_state=1&amp;channel=iphone&amp;price_without_closed_user_group=1565&amp;tm_place_name=Panglao&amp;deeplink_data=eyJmaWVsZHMiOnsic2lnbmF0dXJlIjoiMzA2ZmI0MTRkYTgyMDQ3ZGQ2OGI5OWJjNmMyMWU4MzMifSwidXJsIjoiaHR0cHM6Ly9waC50cmlwLmNvbS9ob3RlbHMvcmVkaXJlY3Q%2FaG90ZWxpZD00NzU0MDc2OSZjaXR5PTU5OTUmQWxsaWFuY2VpZD0xMjYwNyZzaWQ9ODg4ODMyJmNoZWNraW49MjAyNi0wMy0wMiZjaGVja291dD0yMDI2LTAzLTAzJnNob3BwaW5naWQ9OGRkZmFlNzA5YmE5NDdkOGI2YjExMTRhNjNhNjkxYTQmYWR1bHQ9MSZjaGlsZHJlbj0wJmFnZXM9Jmxhbmd1YWdlPWVucGgmbG9jYWxlPWVuX1BIJnJvb21pZD05NzU5NTAzNDgmc3dpZD0wJnBheT1QUCZmZ3Q9MSZjcm49MSZjdXJyPVBIUCZ3a3A9MSZzdGFuZD1INHNJQUFBQUFBQUFfd0Q0QUFmX0NsMEtBaGdCRWdRSUFSQUFHbEVJaktTdjBRTVlBREFBT1BzUm1BR2gxTlVXcUFFQXVBRUN3QUVBMFFHNEhvWHJVYnFKUU9FQmV4U3VSLUU2amtEb0FiUHVrS0FCaUFJZ2lRUUFBQUFBQUFBQUFLQUVBS0VGQUFBQUFBQ0FWVUFhSURoa1pHWmhaVGN3T1dKaE9UUTNaRGhpTm1JeE1URTBZVFl6WVRZNU1XRTBJQVFvbzdxVHpRWklBVklHTURkalpqSTFXaHdLQTFCSVVCRVFXRG0weUhhLVB4b0RVRWhRSVJCWU9iVElkcjRfWWdWbGJsOVFTR2k1RkhBQmVBQ0tBUWRJQVhnQXlBRUJxZ0VBOGdFaU9HUmtabUZsTnpBNVltRTVORGRrT0dJMllqRXhNVFJoTmpOaE5qa3hZVFJmTXBJQ0FUU2FBZ0FBQUFEX193RUFBUF9fMlhPUnRfZ0FBQUEifQ%3D%3D&amp;utid=ad5b88b1-4e8f-50af-8000-efdf72dd177c&amp;tm_stars=1&amp;client_id=skyscanner_app&amp;redirect_delay=1000&amp;price_policy=2&amp;pre_redirect_id=ab5b49c4-4cb1-1109-2ba3-1fd2c5c52908&amp;tm_city_code=TAGP&amp;max_price=983&amp;guests=1&amp;request_id=ab5b49c4-4cb1-1109-2ba3-1fd2c5c52908&amp;tm_country_code=PH</t>
  </si>
  <si>
    <t>13.672741, 121.39632</t>
  </si>
  <si>
    <t>Laiya White Cove Beach Resort, San Juan - Laiya Road, Playa Laiya, Laiya-Aplaya, San Juan, Batangas, Calabarzon, Philippines</t>
  </si>
  <si>
    <t>Economy Reef Front Bungalow</t>
  </si>
  <si>
    <t>Double Bed</t>
  </si>
  <si>
    <t>Laiya White Cove Beach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</si>
  <si>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SUQyKENob0k3YkxMdTQtUjRwSFVBUm9OTDJjdk1URm9Oek5yY1Y5ZmVCQUI4BkIJES582cDlCmweQgkR2U-OVZks-_tCCRFLclzKIAfsakgAWk0yS6oBSBABKgkiBWhvdGVsKAAyHxABIhsG4PkL28Bh0pZMxxAr00AILC_pMFiKUvWB514yGBACIhRob3RlbCBpbiBwaGlsaXBwaW5lcw&amp;ap=KigKEgnMVpI7ToEeQBFjVfxe0lRdQBISCZwWDMlVUzJAEbEqfi-DNGBAMAFIAQ&amp;ictx=111&amp;ved=0COMCEMr3BGoXChMIuPaSpO7bkgMVAAAAAB0AAAAAEHE</t>
  </si>
  <si>
    <t>14.6254827, 121.2183</t>
  </si>
  <si>
    <t>Double Kubo Tent</t>
  </si>
  <si>
    <t>When you stay at Laiya White Cove Beach Resort in San Juan, you'll be 3.7 mi (5.9 km) from Laiya Beach. This beach hotel is 2 mi (3.2 km) from La Luz Beach and 3.2 mi (5.1 km) from Costa de Madera Golf Club.
Head down to the water and enjoy a day at the private beach, or take advantage of other recreational amenities, which include karaoke. Additional amenities at this hotel include gift shops/newsstands, wedding services, and a picnic area. If you're planning a day at a nearby theme park, you can hop on the shuttle (surcharge).
Satisfy your appetite for lunch, dinner, or brunch at the hotel's restaurant, Molave Restaurant, or stay in and take advantage of the room service (during limited hours). Unwind at the end of the day with a drink at the bar/lounge or the beach bar. Full breakfasts are available daily from 7:00 AM to 10:00 AM for a fee.
Featured amenities include a safe deposit box at the front desk, coffee/tea in a common area, and a water dispenser. Free self parking is available onsite.
Make yourself at home in one of the 18 air-conditioned guestrooms. Complimentary wireless internet access keeps you connected, and cable programming is available for your entertainment. Private bathrooms with showers feature rainfall showerheads and complimentary toiletries. Conveniences include desks and complimentary bottled water, and housekeeping is provided on request.</t>
  </si>
  <si>
    <t>Singalong Nature Campsite Hill</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</si>
  <si>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SUQyJENoY0kxcERiNFB6TXdmTTZHZ3N2Wnk4eGRITXhjSEoyWWhBQjgGQgkRLnzZwOUKbB5CCRHZT45VmSz7-0IJEUtyXMogB-xqSABaTTJLqgFIEAEqCSIFaG90ZWwoADIfEAEiGwbg-QvbwGHSlkzHECvTQAgsL-kwWIpS9YHnXjIYEAIiFGhvdGVsIGluIHBoaWxpcHBpbmVz&amp;ap=KigKEgnMVpI7ToEeQBFjVfxe0lRdQBISCZwWDMlVUzJAEbEqfi-DNGBAMAFIAQ&amp;ictx=111&amp;ved=0CPkCEMr3BGoXChMIuPaSpO7bkgMVAAAAAB0AAAAAEHE</t>
  </si>
  <si>
    <t>14.531033, 121.334983</t>
  </si>
  <si>
    <t>www.skyscanner.com.ph/hotel_deeplink/4.0/PH/en-US/PHP/h_bc/134643368/2026-03-05/2026-03-06/hotel/hotel/hotels?legacy_provider_id=13&amp;rooms=1&amp;closed_user_group=apps&amp;hb_data=Qblm-bW9NV5fCru50m415DoZW3qmTCTP2Dlm8-7EJ8nNdV5TODhF8_lUtyGrREbCMUB1hW1ha4ozUeWBZqGBqVyRGaidXJdHLOTTHg_l1fKwTIJcwytk6nxbq3q-LSLUqI33TDXvkUvyOG7WN6U_yPbrHfe3bSoLvnBPcSGnNQZAF3GNjCVo_h7GTdFYW3pdV-nrD9W-7W6vn68Rj-rIFIDDJJk22Qm0GUbLgyomXa659bGA-fwFpXg462JzO7rFv5H0Utzoz6GXrG4f3O_iVybFfsoa3BDDpu18taV3Ea-Jow2lzxm86LsFh3V52qhNi2iGRw6K7llFmFMNIhCqyOLIiNywZ2pv8kBWHIOwE8DhnJAWeEtTFoLO3DPoHJuZuQr0g9SoHRjfPH6SrBzSz46-6D-grv4jQ-oTAqOsjUBSj-DZ&amp;q_datetime_utc=2026-03-05T14%3A35%3A13&amp;ticket_price=2295&amp;quote_id=-86799213802251761&amp;utid_state=1&amp;channel=iphone&amp;price_without_closed_user_group=2790&amp;tm_place_name=Tanay&amp;deeplink_data=eyJmaWVsZHMiOnsic2lnbmF0dXJlIjoiMDQyZjRhOTY5MDQ3ZjYwNjU0NGFmNzQzMjIxM2RkMDkiLCJibG9ja19pZCI6IjEzMTQ4MTUwMl84ODgyNzYwNl8wXzBfMCJ9fQ%3D%3D&amp;utid=ba7513f1-a5af-627c-cc01-f44db8b863bd&amp;tm_stars=2&amp;client_id=skyscanner_app&amp;price_policy=2&amp;pre_redirect_id=72c6612b-570e-2810-189a-d8ce47fe4061&amp;tm_city_code&amp;max_price=2438&amp;guests=1&amp;request_id=72c6612b-570e-2810-189a-d8ce47fe4061&amp;tm_country_code=PH</t>
  </si>
  <si>
    <t>9.730461, 118.757803</t>
  </si>
  <si>
    <t>RedDoorz Premium @ Gabinete Road Palawan</t>
  </si>
  <si>
    <t>www.skyscanner.com.ph/hotel_deeplink/4.0/PH/en-US/PHP/h_ad/147862512/2026-03-05/2026-03-06/hotel/hotel/hotels?legacy_provider_id=22&amp;rooms=1&amp;closed_user_group=general&amp;hb_data=Xb77G_y8e0Uy0Tks-sfS3uja_IiyBsXcyb-pwB7fZGGyhL5nsZneg5sYUeVMrgiylkypJaThO9EaxCNOe-_MYcVqjojxjHHFUlHW8kC4R5jO4OsvM3h_Bqshi6EwUwQHyW6r_Ak-0igeLdymxrn_B3Y6HmpwNkvYbhmjp1pGBNEwCvG_t62kTiZof-VxDCc8GMT7z2Msf7T2Sv1N-FKakSihD1nNhY4eoxiYqSDXlAs5edHr7tZRQDL3qcLu8B_GLsu6YfB8CCbxa8T28jUbKrjy4mOdDk0koQn8GVN9Ri78lHcLCdYD7K8DfEu4M4lNgz9ynTI3FMce2WAt0JEd1YkUSlWcWN1eXh3K-9g11W2qmlo4LQmGPb2MleEAXS9J6l8gR-KUjb4mZXJs_Od96InFUKOM7kGa5QnOz1OKT2it&amp;q_datetime_utc=2026-03-05T14%3A35%3A14&amp;ticket_price=650&amp;quote_id=1496364909986785978&amp;utid_state=1&amp;channel=iphone&amp;price_without_closed_user_group=1227&amp;tm_place_name=Bancaobancao&amp;deeplink_data=eyJmaWVsZHMiOnsic2lnbmF0dXJlIjoiMGU0MTFmODk5ZWJlNjdhNzViNmE1ZjNjODMwZTRjMWIifSwidXJsIjoiaHR0cHM6Ly93d3cuYWdvZGEuY29tL3BhcnRuZXJzL3BhcnRuZXJzZWFyY2guYXNweD9jaWQ9MTg0NjM4MyZoaWQ9OTM2NTA5OCZjdXJyZW5jeT1QSFAmY2hlY2tpbj0yMDI2LTAzLTA1JmNoZWNrb3V0PTIwMjYtMDMtMDYmTnVtYmVyb2ZBZHVsdHM9MSZOdW1iZXJvZkNoaWxkcmVuPTAmUm9vbXM9MSZtY2lkPTMzMiZtYXN0ZXJSb29tSWQ9MTEyODE2MDExJm1wdD1WRmQyUVVOVk1TOWhkalY1T1RGdGJVZGhjMFZ4WlRKMWFXRmtZVEVySzJ0RmRtczRMMk15UzA1ek1qWkVOamx6V25BM1VIcEdUM0k1Tm1NclFURmFXbmxhY2xCT01VZFZXbEprZUEmVG90YWxQcmljZT02NTAuMjQmVG90YWxUYXg9NzUuMzMmVG90YWxGZWU9NTQuNzEmVG90YWxTdXJjaGFyZ2U9MCZtY3VyPVBIUCJ9&amp;utid=ee7abe30-2d8d-e8fd-6f7f-852c25c6447f&amp;tm_stars=1&amp;client_id=skyscanner_app&amp;price_policy=2&amp;pre_redirect_id=cab7bcfb-bce0-d2dc-87c5-b640afe89861&amp;tm_city_code&amp;max_price=908&amp;guests=1&amp;request_id=cab7bcfb-bce0-d2dc-87c5-b640afe89861&amp;tm_country_code=PH</t>
  </si>
  <si>
    <t>Bancao-Bancao, Puerto Princesa, Mimaropa, 5300, Philippines</t>
  </si>
  <si>
    <t>wifi, air_conditioning, non-smoking, internet_access, room_service, television, shower</t>
  </si>
  <si>
    <t>Providing free WiFi, RedDoorz Premium @ Gabinete Road Palawan is located in Puerto Princesa, a 8-minute walk from Pristine Beach and 6.6 miles from Honda Bay. This 2-star resort has air-conditioned rooms with a private bathroom.</t>
  </si>
  <si>
    <t>Puerto Del Sol Beach Resort and Hotel Club Bolinao Pangasinan</t>
  </si>
  <si>
    <t>www.skyscanner.com.ph/hotel_deeplink/4.0/PH/en-US/PHP/h_xp/126070361/2026-03-05/2026-03-06/hotel/hotel/hotels?legacy_provider_id=1&amp;rooms=1&amp;closed_user_group=mobile&amp;hb_data=ep6oN1yyezLZZ-F7gwztFmZJDiiNJdagSEBPheFRJGE-CZRLC6GsJHHnLijiKdXiqTyb6xRd7l6maWjKZoIbdDRAumP_5DUOVMh58sY0hILDytLOuG9rwfbql3Xcnq5Yi4AUDqmrGUahzJuRJBq68iuIKaH-humkj5wQU-_a78X2XmsxduhwEmwwKUlM63cNIq5n7bAMOxkfJyM1FzFGHrN6PrfdR4SmLyh_GgPeuMPZJU6EVwGNEuwIM3f4kbTvijCEMrQlaEhG5Hw8RSHxXeOQ7Oo%3D&amp;q_datetime_utc=2026-03-05T14%3A35%3A15&amp;ticket_price=5261&amp;quote_id=2083582726108242392&amp;utid_state=1&amp;channel=iphone&amp;price_without_closed_user_group=5538&amp;tm_place_name=Bolinao&amp;deeplink_data=eyJmaWVsZHMiOnsic2lnbmF0dXJlIjoiZGM1Y2ZhZGZhM2M1NDVkNDFjMzNlYWZhNzkwYjkxMTIifSwidXJsIjoiaHR0cHM6Ly93d3cuZXhwZWRpYS5jb20ucGgvSG90ZWwtU2VhcmNoP3RwaWQ9NjgmbXBlPTE3NzI3MjAyMjYmZW5kRGF0ZT0yMDI2LTAzLTA2JmFkdWx0cz0xJmxvY2FsZT1lbl9VUyZjaGlkPTFhMGQ2NWUyLWRjNDgtNDljMi05NDE5LTgzNGY5NjAxOWRmMSZlYXBpZD00NjIzMCZtY3RjPTMmc3RhcnREYXRlPTIwMjYtMDMtMDUmbXBkPUdCUCZtcG49MjAwODI1MDgwJmN1cnJlbmN5PUdCUCZyYXRlcGxhbmlkPTIwNDE1NTA4NiZtcG09MjQmbXBwPTEmbXBvPUVDJnNlbGVjdGVkPTk0MDQ5MTYmbXBiPTcuMjMmbXBxPTYwLjIyJm1wYT02MC4yMiJ9&amp;utid=16b1243d-9eab-9996-d764-505a14fffa55&amp;tm_stars=3&amp;client_id=skyscanner_app&amp;price_policy=2&amp;pre_redirect_id=62bd4a7a-f408-0c6f-d232-b9df7fd0a2ff&amp;tm_city_code&amp;max_price=10564&amp;guests=1&amp;request_id=62bd4a7a-f408-0c6f-d232-b9df7fd0a2ff&amp;tm_country_code=PH</t>
  </si>
  <si>
    <t>11.16798, 123.80471</t>
  </si>
  <si>
    <t>Located in Bolinao, Puerto Del Sol Beach Resort is a 3-minute drive from Enchanted Cave and 8 minutes from Cape Bolinao Lighthouse. This beach hotel is 3 mi (4.8 km) from Patar Beach and 4.3 mi (7 km) from Patar Beach.
Relax on the private beach or enjoy other recreational amenities such as an outdoor pool and a hot tub. Additional features at this hotel include complimentary wireless internet access, an arcade/game room, and gift shops/newsstands.
Enjoy a meal at the restaurant or snacks in the coffee shop/cafe. The hotel also offers room service (during limited hours). Wrap up your day with a drink at the poolside bar.
The front desk is staffed during limited hours. Free self parking is available onsite.
Make yourself at home in one of the 36 air-conditioned rooms featuring refrigerators and minibars. Satellite television is provided for your entertainment. Bathrooms feature showers, slippers, and hair dryers. Conveniences include phones and coffee/tea makers, and housekeeping is provided on a limited basis.</t>
  </si>
  <si>
    <t>Skott's Comfy Lodge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</si>
  <si>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SUQyJ0Noa1EzdFhSdHJYbTNvc3JHZzB2Wnk4eE1XdzFabWN6ZW0weUVBSTgGQgkRLnzZwOUKbB5CCRHZT45VmSz7-0IJEUtyXMogB-xqSABaTTJLqgFIEAEqCSIFaG90ZWwoADIfEAEiGwbg-QvbwGHSlkzHECvTQAgsL-kwWIpS9YHnXjIYEAIiFGhvdGVsIGluIHBoaWxpcHBpbmVz&amp;ap=KigKEgnMVpI7ToEeQBFjVfxe0lRdQBISCZwWDMlVUzJAEbEqfi-DNGBAMAFIAQ&amp;ictx=111&amp;ved=0CNEDEMr3BGoXChMIuPaSpO7bkgMVAAAAAB0AAAAAEHE</t>
  </si>
  <si>
    <t>10.70691, 122.54778</t>
  </si>
  <si>
    <t>Okoy Road, Talisay, Cebu, Central Visayas, Philippines</t>
  </si>
  <si>
    <t>Located in Bantayan Island in the Visayas region and Bobel Beach reachable within a few steps, Skott's Comfy Lodge provides accommodations with free WiFi, a playground, a garden and free private parking.</t>
  </si>
  <si>
    <t>M Your Iloilo City Sanctuary - Apartment</t>
  </si>
  <si>
    <t>www.skyscanner.com.ph/hotel_deeplink/4.0/PH/en-US/PHP/h_bc/216378490/2026-03-02/2026-03-03/hotel/hotel/hotels?legacy_provider_id=13&amp;rooms=1&amp;closed_user_group=apps&amp;hb_data=zxrSrq5aleKk4vokqYF_3Vhg17KGwkxV0UvAHm2sUivC1ECOgsv2Vl-MM1BuNCKHBl7bl1jq8SF_1pjTYkG0vfWXBYkdUOB1MDuggL80vIkTFs4QqWSs8J9AtmkI2Z7dAUYkCenShGoUBEg08kUEEBBLI9llWH-lRXu94UFLfViC6kEgDJPxgYEFE9hMsJoQD320SIfFKhPlaqkPNLCsEZIp52nV6GNxKOtbZKk2phl-CiqzRWgDX5hrNbub3BmqlW4LprVY18D2KXPH9nb9FrKNPW9dVtOOX5wstvLjwcvXZQOh9nydkKmslPxvdl-kjOa27SvZ42OmT0uOI0JNHwQcbRt-F2w-uwPYZmZU_F_9jTu2SzrymW-ZcoBeURxJ3ztVDG8cyUE8NYyDDZ2__l9YKYGY8PIwcPZIZYW2Ilk_DgxDVvk%3D&amp;q_datetime_utc=2026-03-02T01%3A11%3A34&amp;ticket_price=2487&amp;quote_id=8426477648769850438&amp;utid_state=1&amp;channel=iphone&amp;price_without_closed_user_group=2894&amp;tm_place_name=Iloilo&amp;deeplink_data=eyJmaWVsZHMiOnsic2lnbmF0dXJlIjoiZThhYTYwNjFhNThiNmI0NzUzMzc2YTlhOWFlMzNkMjYiLCJibG9ja19pZCI6IjEwMjY0MzI0MDFfMzc1NDA0OTAwXzJfMl8wIn19&amp;utid=2644bd11-2e8a-1b19-c679-8a3100c462da&amp;tm_stars=0&amp;client_id=skyscanner_app&amp;redirect_delay=1000&amp;price_policy=2&amp;pre_redirect_id=c97e3968-9e47-48e7-7b6e-02cbc94029a3&amp;tm_city_code=ILOP&amp;max_price=2487&amp;guests=1&amp;request_id=c97e3968-9e47-48e7-7b6e-02cbc94029a3&amp;tm_country_code=PH</t>
  </si>
  <si>
    <t>9.76192, 118.7456</t>
  </si>
  <si>
    <t>L. Nadayao Street, San Pedro, Tiniguiban, Puerto Princesa, Mimaropa, 5300, Philippines</t>
  </si>
  <si>
    <t>Lartista</t>
  </si>
  <si>
    <t>www.skyscanner.com.ph/hotel_deeplink/4.0/PH/en-US/PHP/h_ad/216906040/2026-03-02/2026-03-03/hotel/hotel/hotels?legacy_provider_id=22&amp;rooms=1&amp;closed_user_group=general&amp;hb_data=Hrl5qdJnAWB9hKfiEq8znuxsm5iGUkFpdXEPGL5DYw-c4W6aq2q_vsPekFZI-XH8Q_swnCdwAZYb_VeLfGIgDPygHtmcw6V4m2PPNN42GliINfAjU8--o5qMvSNbxPoFWkYfQa6_IhEOTRIYg5fLOFoJkCO3gYHF9oCD_2CNvV8JpUtk4HrCEB3g2hJIeifhhnAoIBKHbkoVdBgI6a78X0KUb-KC4GX0PPdBV4IRaUoLd2Vz_baU4iVTxb1Nw2ZGrshpWnUz0e2uc-TA16cafdfhupm1F3QP60x5Pm3b1tmz29hoy8fUnkudS5y_MpSetP5vTJJuAd1RiPPtFbC1sGjXwDpBBHW72Z30ZOIEXkxJ0e6Yr3cfnB-Fr-mESLK7gCJ08LAziMKqthIMt-THzyEZTTnqDQRNPfbpJlCRTshE&amp;q_datetime_utc=2026-03-02T01%3A11%3A34&amp;ticket_price=540&amp;quote_id=2613287737600712893&amp;utid_state=1&amp;channel=iphone&amp;price_without_closed_user_group=745&amp;tm_place_name=Puerto+Princesa&amp;deeplink_data=eyJmaWVsZHMiOnsic2lnbmF0dXJlIjoiZmU1NTJmMWIzYmJmOTk2NmJhYWZmMGIxOWFhNTcwMzIifSwidXJsIjoiaHR0cHM6Ly93d3cuYWdvZGEuY29tL3BhcnRuZXJzL3BhcnRuZXJzZWFyY2guYXNweD9jaWQ9MTg0NjM4MyZoaWQ9NDczOTU1ODMmY3VycmVuY3k9UEhQJmNoZWNraW49MjAyNi0wMy0wMiZjaGVja291dD0yMDI2LTAzLTAzJk51bWJlcm9mQWR1bHRzPTEmTnVtYmVyb2ZDaGlsZHJlbj0wJlJvb21zPTEmbWNpZD0zMDM4Jm1hc3RlclJvb21JZD03NTc1OTI0NjEmbXB0PVZscDVhR2xxTmxsR05UQnBZM1JPUnpCWlZYUTBiV3d3VTA0NFZrMW9RM2RWYWtOSU1uVlVTbmRUVlZRMk0zTXpWRlJ6UWtSV1J6Vm1WWEJ6VWk4d00wRTNOaTlVYzBKcWJVbHNkM0ZuUFQwJlRvdGFsUHJpY2U9NTQwLjAwJlRvdGFsVGF4PTE0Mi45NSZUb3RhbEZlZT0wLjAwJlRvdGFsU3VyY2hhcmdlPTAmbWN1cj1QSFAifQ%3D%3D&amp;utid=b1cbfe0f-f91c-7a31-46ae-13b19a1f05a0&amp;tm_stars=0&amp;client_id=skyscanner_app&amp;redirect_delay=1000&amp;price_policy=2&amp;pre_redirect_id=11661d5c-f464-6f6a-fe2d-6c4978525829&amp;tm_city_code=PPSP&amp;max_price=540&amp;guests=1&amp;request_id=11661d5c-f464-6f6a-fe2d-6c4978525829&amp;tm_country_code=PH</t>
  </si>
  <si>
    <t>14.4952, 121.0039777</t>
  </si>
  <si>
    <t>9, Capadocia Street, Moonwalk, Parañaque District 2, Parañaque, Southern Manila District, Metro Manila, 1708, Philippines</t>
  </si>
  <si>
    <t>wifi, air_conditioning, non-smoking, internet_access, smoking_areas, restaurant, bar, shuttle_service, tours, airport_shuttle</t>
  </si>
  <si>
    <t>Antoine Despasito</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</si>
  <si>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OUUQyKENob0lzZnVhb29fRG9ZTDBBUm9OTDJjdk1URnlPR3gwWm5sbWNCQUI4BkIJES582cDlCmweQgkR2U-OVZks-_tCCRFLclzKIAfsakgAWk0yS6oBSBABKgkiBWhvdGVsKAAyHxABIhsG4PkL28Bh0pZMxxAr00AILC_pMFiKUvWB514yGBACIhRob3RlbCBpbiBwaGlsaXBwaW5lcw&amp;ap=KigKEgnMVpI7ToEeQBFjVfxe0lRdQBISCZwWDMlVUzJAEbEqfi-DNGBAMAFIAQ&amp;ictx=111&amp;ved=0CEEQyvcEahgKEwi49pKk7tuSAxUAAAAAHQAAAAAQlgE</t>
  </si>
  <si>
    <t>10.3058, 123.95239</t>
  </si>
  <si>
    <t>Standard Single Room</t>
  </si>
  <si>
    <t>www.skyscanner.com.ph/hotel_deeplink/4.0/PH/en-US/PHP/h_ad/204447808/2026-03-05/2026-03-06/hotel/hotel/hotels?legacy_provider_id=22&amp;rooms=1&amp;hb_data=e0p7oODu-5LVAj5LZGaWjTZVo_oC_fD1meda93vmh-0D6P_o4cz70AkoVjOrVmu3xOCKrm8g8irMvzq_GEfZT_9lFz9xN0gTQOg1vK9dePZyregecbSOSXCT1IP7KzDoJHMoQEbCcDP79NUu8Q1PEd59FKM4kXPecUA7uC1xU-EUMVuJwb602w_VUQHA9M0GhNsvWmMtK-_AGyYgkZudgDquMM2-BGvYXHc_wQEjaT8OXZMdSVwNFqTnTJXWzkmLh9Qd03ofO5n7dP5OaDNGFfA0sDc9bcZOe9716w04tCpSORACY3KYcDoIxHlx_uDDLDHBILWZk-NICTJbngkmdE14_bHd92egDb_VzewnCmmBdwXUUExteTpq3u9esNuvZFR8pPRhT2BCo8hcTzxcf6OrOSfkO7N8V0JrGIKY3eW2&amp;q_datetime_utc=2026-03-05T14%3A35%3A17&amp;ticket_price=1044&amp;quote_id=-4800431479034918921&amp;utid_state=1&amp;channel=iphone&amp;tm_place_name=Cebu&amp;deeplink_data=eyJmaWVsZHMiOnsic2lnbmF0dXJlIjoiN2FhYjEzNmRhMzNmMGIzMTUxNjhkODYzZjU1YWY0OWIifSwidXJsIjoiaHR0cHM6Ly93d3cuYWdvZGEuY29tL3BhcnRuZXJzL3BhcnRuZXJzZWFyY2guYXNweD9jaWQ9MTg0NjM4MyZoaWQ9MjM2OTY0NjQmY3VycmVuY3k9UEhQJmNoZWNraW49MjAyNi0wMy0wNSZjaGVja291dD0yMDI2LTAzLTA2Jk51bWJlcm9mQWR1bHRzPTEmTnVtYmVyb2ZDaGlsZHJlbj0wJlJvb21zPTEmbWNpZD0yODI4MyZtYXN0ZXJSb29tSWQ9MTMyMTc3NjE5OSZtcHQ9VVZWUU9HRjVWRUU1ZEVGU1RETkZkVXcyVWtRck5DdE1iM05CU0ZaT01tbFBZbTlDVlRSR1ZrcEhVMWxyUkVSeFQyVmllVEJMVml0SVl6Qk9ja1J4WVhGbWVGVmlhRTFrYVZaeVVYZG5QVDAmVG90YWxQcmljZT0xMDQzLjY4JlRvdGFsVGF4PTEzNi4xMyZUb3RhbEZlZT0wLjAwJlRvdGFsU3VyY2hhcmdlPTAmbWN1cj1QSFAifQ%3D%3D&amp;utid=9ce51de9-2d5f-c8cc-f2d3-f8f44c8cd3c8&amp;tm_stars=2&amp;client_id=skyscanner_app&amp;price_policy=2&amp;pre_redirect_id=4fd0f2e6-7521-21f5-a715-a7e017c6a4a9&amp;tm_city_code=CEBP&amp;max_price=1787&amp;guests=1&amp;request_id=4fd0f2e6-7521-21f5-a715-a7e017c6a4a9&amp;tm_country_code=PH</t>
  </si>
  <si>
    <t>14.14849, 120.94065</t>
  </si>
  <si>
    <t>The Farm Shack by SMS Hospitality</t>
  </si>
  <si>
    <t>www.skyscanner.com.ph/hotel_deeplink/4.0/PH/en-US/PHP/h_ad/212266876/2026-03-05/2026-03-06/hotel/hotel/hotels?legacy_provider_id=22&amp;rooms=1&amp;closed_user_group=general&amp;hb_data=-FLGFOwKL8xemj9Y_xYHiBgdXcVJP5GpivHCt86H-ygND14ZeE7i8UOY3ciENinIcC0Jy0yM3rZChWzWOQ3M7vloq3fyTa2o5--PV6Jt1ner6lqGJe6wnnjiUj1cTFhFTzf4Ez6mIURRmind9hC99MLInZe6DURA-SbqJJq44r7LdhdZZfAji3yBXdMcZZsMHwJJwMPbTmIzsun3yqtD-KCcg9_ZJK_tFW9SFS3E_w_Pn9lw26OZFFakW0lmW6lGvv4Pj4fgK-MCYb9mER8Ixy2cN4hFoemAb_f7E7lV9Sk-nwN6oRmk2jDRexZxTyNDknDUmmmZGZ2TLBzxNh-CWeXquDsataRkgMEI09_EQfsEdPIuDVYzFSKJCd_YTBri96u7tB0-j3ndXXQRyEg-84-XV_dEWhQhF7awCkgrKEA-&amp;q_datetime_utc=2026-03-05T14%3A35%3A18&amp;ticket_price=3281&amp;quote_id=6148270046320057855&amp;utid_state=1&amp;channel=iphone&amp;price_without_closed_user_group=13125&amp;tm_place_name=Amadeo&amp;deeplink_data=eyJmaWVsZHMiOnsic2lnbmF0dXJlIjoiMGIwYTRlZDc4ZDk1MjBjMDJlOGI5ZDQwNWNkNDQxMmIifSwidXJsIjoiaHR0cHM6Ly93d3cuYWdvZGEuY29tL3BhcnRuZXJzL3BhcnRuZXJzZWFyY2guYXNweD9jaWQ9MTg0NjM4MyZoaWQ9NTkzOTA3NzImY3VycmVuY3k9UEhQJmNoZWNraW49MjAyNi0wMy0wNSZjaGVja291dD0yMDI2LTAzLTA2Jk51bWJlcm9mQWR1bHRzPTEmTnVtYmVyb2ZDaGlsZHJlbj0wJlJvb21zPTEmbWNpZD0zMzImbWFzdGVyUm9vbUlkPTg5NTAzNzE4OCZtcHQ9ZDFrMFNVTkNibTlJYnpaQllUSXJZVVpQUTBWU1IyZzRkRkozZUV3cmVVMUZZakpIY0hjdlJIaHVVRXRYZUhwdmJuTllVa3R4YVZCVWFqUm5OalZwWVZCc2JUTlRRelpLTm1kQ2JrSkxPV0kmVG90YWxQcmljZT0zMjgxLjMyJlRvdGFsVGF4PTM1MS41NyZUb3RhbEZlZT0wLjAwJlRvdGFsU3VyY2hhcmdlPTAmbWN1cj1QSFAifQ%3D%3D&amp;utid=0fda2737-d2a1-cd55-99a6-4591eb9e2a8c&amp;tm_stars=0&amp;client_id=skyscanner_app&amp;price_policy=2&amp;pre_redirect_id=f8c0fec2-46f4-df2c-e4d5-1a0aad317aee&amp;tm_city_code&amp;max_price=3281&amp;guests=1&amp;request_id=f8c0fec2-46f4-df2c-e4d5-1a0aad317aee&amp;tm_country_code=PH</t>
  </si>
  <si>
    <t>9.73926, 124.57144</t>
  </si>
  <si>
    <t>Farm Ville, Dagatan, Amadeo, Cavite, Calabarzon, 4119, Philippines</t>
  </si>
  <si>
    <t>Amadeo</t>
  </si>
  <si>
    <t>The Farm Shack by SMS Hospitality offers accommodations in Amadeo, 10 miles from Picnic Grove and 12 miles from People's Park in the Sky. Providing a restaurant, the property also has an outdoor swimming pool and a garden.</t>
  </si>
  <si>
    <t>Ander Divers Garden Resort</t>
  </si>
  <si>
    <t>www.skyscanner.com.ph/hotel_deeplink/4.0/PH/en-US/PHP/h_bc/179175317/2026-03-02/2026-03-03/hotel/hotel/hotels?legacy_provider_id=13&amp;rooms=1&amp;closed_user_group=apps&amp;hb_data=mU_CFTeOVnjRY9xfTPK5DT9QTwVPRfPUxXe05mzf11yiWCpEzJXL8tdfFThptIL_V3PW4tnEN4SiCd2tSv24qGfIlrxQWLRmYq2N3vNWvHUpb2vHbIgTRGByXTIP_atBkS9ovejF0iyePx1D-G6BkweBoKeEd8w4HjAMN57rmQoIkha9ae-7Z9IyuxhXTSHSGTBbRbCoeOgQOi81iEc7v_pvXO_ZfrOH98jRRfh6eQqtBqBgX5LNaNwNJLHp9ske4MSBo7XEUIabNguFuZJnXvdMk4SVnOYkQpn0HrnGISRATMib7nszK-K56CiXoAfRlaxHNFMzqS78HDky3rkq4iqepM8Ow0o8Sxqadv9uwSPc8XG0MztL8Gzr2TajmtD7H9XFdIA8vXfFJ0MLCGGegR8UdFG9mEv0RSSxrgDGs6rP8oz-o4A%3D&amp;q_datetime_utc=2026-03-02T01%3A11%3A40&amp;ticket_price=539&amp;quote_id=3768549816766385305&amp;utid_state=1&amp;channel=iphone&amp;price_without_closed_user_group=599&amp;tm_place_name=Anda&amp;deeplink_data=eyJmaWVsZHMiOnsic2lnbmF0dXJlIjoiZmQzNjM4ZTA0MTFiZTIzMjc1MmU4Y2E5Zjc4ZjIzMDIiLCJibG9ja19pZCI6IjMyNTg0MzUwM18zMzU0MTg5NTNfMl80Ml8wIn19&amp;utid=f98fcc90-2a65-dcb5-a56a-97209b7405f1&amp;tm_stars=3&amp;client_id=skyscanner_app&amp;redirect_delay=1000&amp;price_policy=2&amp;pre_redirect_id=bacbbdaa-c321-e28c-7ce3-eaeafe0ac016&amp;tm_city_code&amp;max_price=539&amp;guests=1&amp;request_id=bacbbdaa-c321-e28c-7ce3-eaeafe0ac016&amp;tm_country_code=PH</t>
  </si>
  <si>
    <t>Anda public Market</t>
  </si>
  <si>
    <t>Anda</t>
  </si>
  <si>
    <t>El Nido Waterfront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</si>
  <si>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OUUQyKENob0l4SkxOOWYzZHhfYnhBUm9OTDJjdk1URjJNMTh3ZEhaMmVSQUI4BkIJES582cDlCmweQgkR2U-OVZks-_tCCRFLclzKIAfsakgAWk0yS6oBSBABKgkiBWhvdGVsKAAyHxABIhsG4PkL28Bh0pZMxxAr00AILC_pMFiKUvWB514yGBACIhRob3RlbCBpbiBwaGlsaXBwaW5lcw&amp;ap=KigKEgnMVpI7ToEeQBFjVfxe0lRdQBISCZwWDMlVUzJAEbEqfi-DNGBAMAFIAQ&amp;ictx=111&amp;ved=0CKEBEMr3BGoYChMIuPaSpO7bkgMVAAAAAB0AAAAAEJYB</t>
  </si>
  <si>
    <t>14.61321, 121.03413</t>
  </si>
  <si>
    <t>Gilmore, Aurora Boulevard, Gilmore, Mariana, New Manila, 4th District, Quezon City, Eastern Manila District, Metro Manila, 1112, Philippines</t>
  </si>
  <si>
    <t>Sweden's Tiny Home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</si>
  <si>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OUUQyJ0Noa0luTE9ZbHFLYzhza1RHZzB2Wnk4eE1XUmtlbTV5WDJkZkVBRTgGQgkRLnzZwOUKbB5CCRHZT45VmSz7-0IJEUtyXMogB-xqSABaTTJLqgFIEAEqCSIFaG90ZWwoADIfEAEiGwbg-QvbwGHSlkzHECvTQAgsL-kwWIpS9YHnXjIYEAIiFGhvdGVsIGluIHBoaWxpcHBpbmVz&amp;ap=KigKEgnMVpI7ToEeQBFjVfxe0lRdQBISCZwWDMlVUzJAEbEqfi-DNGBAMAFIAQ&amp;ictx=111&amp;ved=0CLYBEMr3BGoYChMIuPaSpO7bkgMVAAAAAB0AAAAAEJYB</t>
  </si>
  <si>
    <t>10.3034, 123.98194</t>
  </si>
  <si>
    <t>Camella Homes - Phase 1, Pajac, Lapu-Lapu, Central Visayas, 6015, Philippines</t>
  </si>
  <si>
    <t>WJV INN Bankal</t>
  </si>
  <si>
    <t>www.skyscanner.com.ph/hotel_deeplink/4.0/PH/en-US/PHP/h_bc/213120091/2026-03-05/2026-03-06/hotel/hotel/hotels?legacy_provider_id=13&amp;rooms=1&amp;closed_user_group=apps&amp;hb_data=ShoQyJRSj44AQiu93Q993JU21FQ68y04pkZRHeFWADvvLxG7bBV96pLXi6VErQmcGwdDE58GCOMuSZPijOLCH9hupoIXU5pFZJgXvKkz-fo8o578VOl2dOTa2kRCDks97Wte-73n5AtRig6zI4sVlexRwPthv8Y3Fcc6AZdeun1AWuOIXDV7WrIICej52o2VqAC9NWTln37ygM39xMxNpgbIgkZROPTcDayrWIjIPtH2LPJ6LXVUejvmsX10USBLGkiPcoNLPCn_4AjAj9xudZwcwbU4fSaCXpONbABbs_DZp4JcnaYLxgl1EIAjHSzor5o7r9vXkptItPzEoWvBwe7Z_7YHU8KihbpPzJS3BNPJkXLHhfJcoNqHJ8YfRwOAWXFpajncVbRLpa6euC1qUGbvrAD5S15Gjg3MlwtQBaQ98z3pJUs%3D&amp;q_datetime_utc=2026-03-05T14%3A35%3A20&amp;ticket_price=837&amp;quote_id=1843688487495775320&amp;utid_state=1&amp;channel=iphone&amp;price_without_closed_user_group=1019&amp;tm_place_name=Cebu&amp;deeplink_data=eyJmaWVsZHMiOnsic2lnbmF0dXJlIjoiOTQ1ZDA1NGQzY2JjMDI5ZWFhZWEzZmJlY2UyYTgzNjUiLCJibG9ja19pZCI6Ijg5NTI4NTMwMl8zNjUwNjUyMjBfMV8wXzAifX0%3D&amp;utid=24229a2d-7033-3e84-31b5-db7d29cbc066&amp;tm_stars=0&amp;client_id=skyscanner_app&amp;price_policy=2&amp;pre_redirect_id=21408d98-1f10-fadb-914b-eda8f34b3c90&amp;tm_city_code=CEBP&amp;max_price=837&amp;guests=1&amp;request_id=21408d98-1f10-fadb-914b-eda8f34b3c90&amp;tm_country_code=PH</t>
  </si>
  <si>
    <t>9.734707, 118.737574</t>
  </si>
  <si>
    <t>parking, wifi, air_conditioning, non-smoking, internet_access, 24-hour_front_desk_service, garden</t>
  </si>
  <si>
    <t>Located in Bankal, 7.5 miles from SM City Cebu, WJV INN Bankal provides accommodations with a garden, free private parking and a terrace. The property is around 8.8 miles from Fort San Pedro, 8.9 miles from Ayala Center Cebu and 9.</t>
  </si>
  <si>
    <t>www.skyscanner.com.ph/hotel_deeplink/4.0/PH/en-US/PHP/h_xp/140203051/2026-03-02/2026-03-03/hotel/hotel/hotels?legacy_provider_id=1&amp;rooms=1&amp;closed_user_group=mobile&amp;hb_data=eOv8AKls4MWxvfo6g7vFsT_NuWN3Gxn1viEJAipPbaRnbTV_Y9M_s1EC1wGOx-sGdchfxin-Fz74Ktjn0o7-ygdqpkanhVb0R8ro-A0wN825YnDrH7ra0yBljyRhpgysjhEVc1xOVgDtPRXkVF1PoCEfT-pmI7BLW3wT1xXTU1OEexYH3uPPYHp7q56Ci6UtnNEtCJxosoSQGgL9x-vOpmNgk4KZjz74UhUSrFGB8CE19SxBIxCeHlq4x41dGd70YGLCpphLuJiSxia0uK6KENO_iGE%3D&amp;q_datetime_utc=2026-03-02T01%3A11%3A42&amp;ticket_price=454&amp;quote_id=4490564038291104443&amp;utid_state=1&amp;channel=iphone&amp;price_without_closed_user_group=504&amp;tm_place_name=Puerto+Princesa&amp;deeplink_data=eyJmaWVsZHMiOnsic2lnbmF0dXJlIjoiYmI1ZGZjOWM1MzNlZTZhNWYxZGI5M2ZlOTZhYTcxNDIifSwidXJsIjoiaHR0cHM6Ly93d3cuZXhwZWRpYS5jb20ucGgvSG90ZWwtU2VhcmNoP3RwaWQ9NjgmbXBlPTE3NzI0MTM4MzUmZW5kRGF0ZT0yMDI2LTAzLTAzJmFkdWx0cz0xJmxvY2FsZT1lbl9VUyZjaGlkPWUzMDM4MDk3LThiMWYtNDRhNC1hYjA5LWRkMjY0NjQ2YzhjMSZlYXBpZD00NjIzMCZtY3RjPTMmc3RhcnREYXRlPTIwMjYtMDMtMDImbXBkPUdCUCZtcG49MjAyNDgwODA4JmN1cnJlbmN5PUdCUCZyYXRlcGxhbmlkPTIxMjUzMjcwOCZtcG09MjQmbXBwPTEmbXBvPUVDJnNlbGVjdGVkPTIyNTU2MjIzJm1wYj0wLjYzJm1wcT01LjIxJm1wYT01LjIxIn0%3D&amp;utid=82d1cea9-018b-e3bb-a3ca-7a71476f9e5f&amp;tm_stars=0&amp;client_id=skyscanner_app&amp;redirect_delay=1000&amp;price_policy=2&amp;pre_redirect_id=cce51495-885f-6054-f3c8-98b39267d1ef&amp;tm_city_code=PPSP&amp;max_price=454&amp;guests=1&amp;request_id=cce51495-885f-6054-f3c8-98b39267d1ef&amp;tm_country_code=PH</t>
  </si>
  <si>
    <t>14.998451, 120.9532123</t>
  </si>
  <si>
    <t>Capihan, San Rafael, Bulacan, Central Luzon, 3008, Philippines</t>
  </si>
  <si>
    <t>Villa Kriselna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</si>
  <si>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OUUQyJ0Noa0lyb1N4NjlLWHROSzZBUm9NTDJjdk1URTVkbXAyY3pZMEVBRTgGQgkRLnzZwOUKbB5CCRHZT45VmSz7-0IJEUtyXMogB-xqSABaTTJLqgFIEAEqCSIFaG90ZWwoADIfEAEiGwbg-QvbwGHSlkzHECvTQAgsL-kwWIpS9YHnXjIYEAIiFGhvdGVsIGluIHBoaWxpcHBpbmVz&amp;ap=KigKEgnMVpI7ToEeQBFjVfxe0lRdQBISCZwWDMlVUzJAEbEqfi-DNGBAMAFIAQ&amp;ictx=111&amp;ved=0CP4BEMr3BGoYChMIuPaSpO7bkgMVAAAAAB0AAAAAEJYB</t>
  </si>
  <si>
    <t>12.87972, 121.77402</t>
  </si>
  <si>
    <t>Beach Front Cabana 1, Puraran Surf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</si>
  <si>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OUUQyKENob0k2SVcxckozbHEtNjlBUm9OTDJjdk1URmtlVzA1ZG00elp4QUI4BkIJES582cDlCmweQgkR2U-OVZks-_tCCRFLclzKIAfsakgAWk0yS6oBSBABKgkiBWhvdGVsKAAyHxABIhsG4PkL28Bh0pZMxxAr00AILC_pMFiKUvWB514yGBACIhRob3RlbCBpbiBwaGlsaXBwaW5lcw&amp;ap=KigKEgnMVpI7ToEeQBFjVfxe0lRdQBISCZwWDMlVUzJAEbEqfi-DNGBAMAFIAQ&amp;ictx=111&amp;ved=0CJQCEMr3BGoYChMIuPaSpO7bkgMVAAAAAB0AAAAAEJYB</t>
  </si>
  <si>
    <t>14.18748, 120.61675</t>
  </si>
  <si>
    <t>This property offers access to a terrace, free private parking, and free Wifi. With direct access to a balcony, the chalet consists of 1 bedroom. The accommodation is non-smoking.</t>
  </si>
  <si>
    <t>Pico De Loro 2BR</t>
  </si>
  <si>
    <t>www.skyscanner.com.ph/hotel_deeplink/4.0/PH/en-US/PHP/h_ad/204318472/2026-03-05/2026-03-06/hotel/hotel/hotels?legacy_provider_id=22&amp;rooms=1&amp;closed_user_group=general&amp;hb_data=fGfAeYjvbAH0HoQaUrZhk5cWAj-ZGAfp5mZus3E2u-KlFmI7y0AE3U9L73dlw94UKWaehDIiCScH8CvVQtHx3xpBZMPbqc2tDTbPw5WG1kTrQXGXTRwnfaDpGDoEU5Xk7E7GWW4c4sYrMlNYDaT2DJHngqrh5Rv-FjgwPGAIPoBh_94jSqUnRMDNbW1DYVitpM1MNMz_24liDCjvXBVhJZQPljXLi_hzQh4zZh75i3IjBJngSyVRfnFgrPGjE1qyoXNM8IxOX3dGmPGLc1E4N4KmUkIrNcDCSt-mppr_XRAKQWLgOUWQtZRznXVt45U1lf9dnCN-5mSPujt2Gkvyc6cD5DAkEnsT4J0aCkyYDnJ9bI_42Ux2DUfXGAxMRVeuEmeh6heQbbkp0ZStaBPr2nhLL4aUnW1UKT0bqfdnf8T_&amp;q_datetime_utc=2026-03-05T14%3A35%3A21&amp;ticket_price=11490&amp;quote_id=-255523173178629873&amp;utid_state=1&amp;channel=iphone&amp;price_without_closed_user_group=14813&amp;tm_place_name=Nasugbu&amp;deeplink_data=eyJmaWVsZHMiOnsic2lnbmF0dXJlIjoiMjk2NDdlMmI2MWYxZjI3OThjZDkxNWU2ZDkwOGFmNGQifSwidXJsIjoiaHR0cHM6Ly93d3cuYWdvZGEuY29tL3BhcnRuZXJzL3BhcnRuZXJzZWFyY2guYXNweD9jaWQ9MTg0NjM4MyZoaWQ9NDY3NzgyNzMmY3VycmVuY3k9UEhQJmNoZWNraW49MjAyNi0wMy0wNSZjaGVja291dD0yMDI2LTAzLTA2Jk51bWJlcm9mQWR1bHRzPTEmTnVtYmVyb2ZDaGlsZHJlbj0wJlJvb21zPTEmbWNpZD0zMDM4Jm1hc3RlclJvb21JZD03NDYzNDU4NjcmbXB0PVZuTTViRkJuTnpWSFN6ZDZkMmRhUlZKeWIyaEpSRFpSVkhSdEx5OXdkVXhxVGxaVlpuVkhUbmxyY21SblkzRjBOa2hNTTAxT1ZsRk5ZMGRJZGxWMlJFMURRakY0VDJack5HTmtUV1pCUFQwJlRvdGFsUHJpY2U9MTE0OTAuMjUmVG90YWxUYXg9MTIzMS4xMCZUb3RhbEZlZT0wLjAwJlRvdGFsU3VyY2hhcmdlPTAmbWN1cj1QSFAifQ%3D%3D&amp;utid=bcaf26c3-ed6e-56b0-4b7b-821eca3cc951&amp;tm_stars=0&amp;client_id=skyscanner_app&amp;price_policy=2&amp;pre_redirect_id=bac8a963-966a-f741-c2a6-746cb4cc5486&amp;tm_city_code&amp;max_price=11490&amp;guests=1&amp;request_id=bac8a963-966a-f741-c2a6-746cb4cc5486&amp;tm_country_code=PH</t>
  </si>
  <si>
    <t>12.69945, 124.02551</t>
  </si>
  <si>
    <t>Hamilo, Papaya, Nasugbu, Batangas, Calabarzon, 4231, Philippines</t>
  </si>
  <si>
    <t>1.7 miles from Pico de Loro Beach Club in Nasugbu, Pico De Loro 2BR provides accommodations with access to a sauna. With lake views, this accommodation offers a terrace. Calaruega is 26 miles away and The Center is 25 miles from the guest house.</t>
  </si>
  <si>
    <t>RedDoorz at JL Lodging House and Cafe Irosin</t>
  </si>
  <si>
    <t>www.skyscanner.com.ph/hotel_deeplink/4.0/PH/en-US/PHP/h_bc/222257978/2026-03-05/2026-03-06/hotel/hotel/hotels?legacy_provider_id=13&amp;rooms=1&amp;closed_user_group=apps&amp;hb_data=Squdygwty5lgHycJlqDSQBYcwP8IK3yedwD3Nj2pyXFM9pV_MDF73B-UDsFHAvpf16r0MbMLFF4GSnPI68R2P-wJ4p2GMa99qqOQIFL6JPorgMAipHamIYHwjs4G7_B87oC42h5SjI0eaofJco5oVoWwcldYh4aR0NhPbY6ndbaXGDcHUth-vtn7D262X1YVlVTApPiRRpQt5TitvsC5Lrlk-z5QZcdqAt8qlXAPM7DGP8_WVNXu37-TYR_QfhJDtabnvODhNm7Vmv0o7_-z5bXBouEreq5lwk3acELJ5E1uKXMUsnkROUkyrvl6E0T3XlS7uJhvFMQGaBErItMrT-lvYQSPY12DOvGhRyBFL2330GCPtTD19HTSW1SSMv2mcAeQhpoue9isFOkeXLqW60rZgziI6SGslylV4FKFdUJkBDRLqZU%3D&amp;q_datetime_utc=2026-03-05T14%3A35%3A23&amp;ticket_price=843&amp;quote_id=3280241872122090017&amp;utid_state=1&amp;channel=iphone&amp;price_without_closed_user_group=1950&amp;tm_place_name=Irosin&amp;deeplink_data=eyJmaWVsZHMiOnsic2lnbmF0dXJlIjoiNWZkMzBmZjc4NTNlYzEzYTEwYzRjNmU3M2NlODliZTEiLCJibG9ja19pZCI6IjEyNzg0MDg2MDZfNDAwNzUxODU0XzBfMF8wXzg0Mzg0NCJ9fQ%3D%3D&amp;utid=305e97fb-25bb-0446-7da5-d07a3eb38c3a&amp;tm_stars=1&amp;client_id=skyscanner_app&amp;price_policy=2&amp;pre_redirect_id=42ea7041-1df0-9f54-1d59-8556e9d9db16&amp;tm_city_code&amp;max_price=1793&amp;guests=1&amp;request_id=42ea7041-1df0-9f54-1d59-8556e9d9db16&amp;tm_country_code=PH</t>
  </si>
  <si>
    <t>11.80764, 124.34705</t>
  </si>
  <si>
    <t>Maharlika Highway, Buenavista, Sorsogon, Bicol Region, 4707, Philippines</t>
  </si>
  <si>
    <t>Irosin</t>
  </si>
  <si>
    <t>Sorsogon</t>
  </si>
  <si>
    <t>RedDoorz at JL Lodging House and Cafe Irosin is offering accommodations in Irosin. With free WiFi, this 1-star hotel offers a 24-hour front desk. Guest rooms in the hotel are equipped with a TV and free toiletries.</t>
  </si>
  <si>
    <t>Luxury Place in Paradise Island</t>
  </si>
  <si>
    <t>www.skyscanner.com.ph/hotel_deeplink/4.0/PH/en-US/PHP/h_ad/222784597/2026-03-02/2026-03-03/hotel/hotel/hotels?legacy_provider_id=22&amp;rooms=1&amp;closed_user_group=general&amp;hb_data=7_grJXnWeHSmN3DNHfzIA9ozUzRJup1tPhBCJxSDNrNTVz3VdhytkdrYNH4g12hKtMpo2cQktiNEWLxj7v7rSoi0t8UdvAoxD0cIIViaJEdv7sjS0IG85fc9GyOCP871430hfeFr_rM-i-BowreczFvkjaBWU0w7gZe1N0A-DQv2Q9IiBvOCulEjM646Neo2l6I0HH22lj9AT6d1aC4LbPKHjqol-9Augx-G47ySp9dLcvrO6cqDF3qmoFmGvrmf-MiTR_vQaJK1pn-ldR1q8s73K2Uy5d6eWydRPWvDhB_IyGlGW3dXKnyhftUo1r7YZ0V4Mo7N3pGC_RLrZAZXe_Sjq0jvNSNyxVta0G8QHeYP5y1IF9OqNRHiD3yROi_S2KK1uDdX8Wfqby4qbrY7O8mlPQPfHa-W1Xu3Ps_m0tKb&amp;q_datetime_utc=2026-03-02T01%3A12%3A56&amp;ticket_price=523&amp;quote_id=8047988645615164131&amp;utid_state=1&amp;channel=iphone&amp;price_without_closed_user_group=670&amp;tm_place_name=Bato&amp;deeplink_data=eyJmaWVsZHMiOnsic2lnbmF0dXJlIjoiNjAzZjljODNhMmVhZGUwMzVlYzg5ZGI5MGY5YjhlMzAifSwidXJsIjoiaHR0cHM6Ly93d3cuYWdvZGEuY29tL3BhcnRuZXJzL3BhcnRuZXJzZWFyY2guYXNweD9jaWQ9MTg0NjM4MyZoaWQ9NjQ1ODM2MDQmY3VycmVuY3k9UEhQJmNoZWNraW49MjAyNi0wMy0wMiZjaGVja291dD0yMDI2LTAzLTAzJk51bWJlcm9mQWR1bHRzPTEmTnVtYmVyb2ZDaGlsZHJlbj0wJlJvb21zPTEmbWNpZD0zMDM4Jm1hc3RlclJvb21JZD0xMDAwOTc3Njg0Jm1wdD1RVlp1TUdsVVRsQjBabGQyYUVOTE5IaGhNMHBSVDBsUk9XUXZZV3A0WlcxamMxVkJORmt3VkdGSFFYTTJiMHgwWVU4MGNEbE9TRGMyVkZKamVXc3JTWHAzTVhjM2JIYzVPU3RMYlV4WFUybyZUb3RhbFByaWNlPTUyMy4wMCZUb3RhbFRheD0xMC4wMCZUb3RhbEZlZT0wLjAwJlRvdGFsU3VyY2hhcmdlPTAmbWN1cj1QSFAifQ%3D%3D&amp;utid=59fe9e1b-c13e-61e2-6cf3-62d3edd0f295&amp;tm_stars=0&amp;client_id=skyscanner_app&amp;redirect_delay=1000&amp;price_policy=2&amp;pre_redirect_id=150ec28b-84f4-3e67-de78-adf9906ba78c&amp;tm_city_code&amp;max_price=670&amp;guests=1&amp;request_id=150ec28b-84f4-3e67-de78-adf9906ba78c&amp;tm_country_code=PH</t>
  </si>
  <si>
    <t>10.327688, 123.946562</t>
  </si>
  <si>
    <t>Maripipi Circumferential Road, Napo, Casibang, Maripipi, Biliran, Eastern Visayas, 6546, Philippines</t>
  </si>
  <si>
    <t>Bato</t>
  </si>
  <si>
    <t>Biliran</t>
  </si>
  <si>
    <t>Luxury Place in Paradise Island in Maripipi provides accommodations with a terrace, barbecue facilities, and a shared lounge. This beachfront property offers access to a balcony, free private parking, and free Wifi.</t>
  </si>
  <si>
    <t>www.skyscanner.com.ph/hotel_deeplink/4.0/PH/en-US/PHP/h_bc/154148456/2026-03-05/2026-03-06/hotel/hotel/hotels?legacy_provider_id=13&amp;rooms=1&amp;closed_user_group=general&amp;hb_data=vi_aRKukPrbhaKNB1t2pEPM9nLy_lsaHF5l4Ov6eKRXKJMU6zA2FuNPgEnpAy1ZcsfO18dNVXCcbsK_jpINVJNZtEgGaryOwFQ4vFzCw_ODe32TA9tX8Kv5aCI5_oXwsY0vtOBbLfMK3QF33lKFeoy15dA5i73YqMaCezUDP85M9b1_zBfDTpcgK0CogWyOLDSGEMk0p6p_-jcQV__FEuz79hVwgup0htaqveDl87gzjkV2GXi2CFw9LhXr1niUPVH0uXzWxB92X2hlvmcXfXQ2Dar3bARqkUA1wdeWtWQFJEzoYGCtxifXqhUjaGZ_VNiwInLzImoenX4MagUCqqagVFX2Sjd8cSVKzWNTm1bL2Gid6YLdrrYyRyqdpzB-X1Z4JfunqRBngsiHNQijYLKiPOw56brVsYOYSW46tGzicexkA28o%3D&amp;q_datetime_utc=2026-03-05T14%3A35%3A23&amp;ticket_price=1002&amp;quote_id=322510513066818791&amp;utid_state=1&amp;channel=iphone&amp;price_without_closed_user_group=2321&amp;tm_place_name=Cebu&amp;deeplink_data=eyJmaWVsZHMiOnsic2lnbmF0dXJlIjoiYWU3M2NmZjA1NjgzZjVjZTE0ZGM1MDIwZjBlNDAzM2MiLCJibG9ja19pZCI6InYxX0NnRXRFTXdDR2lnS0hUSXdNall0TURNdE1EVlVNREE2TURBNk1EQXVNREF3S3pBM09qQXdFQUVZM3dFb0FUZ0JJZ0lJQVE9PV9DaWtJck9XTVFoQUNHT2lxZ2MwQklNNEJLUGJobkFzd0Frb05NelkxUkRFd01GQmZNVEF3VUZDWUJSSUNDQUVhQmhnQktBSXdBU0lFQ0FJWUFnPT0ifX0%3D&amp;utid=de4662ff-64b2-5fba-e157-105835b1a80f&amp;tm_stars=3&amp;client_id=skyscanner_app&amp;price_policy=2&amp;pre_redirect_id=eb0c214a-5dc2-dbf5-670c-5d79a38219c4&amp;tm_city_code=CEBP&amp;max_price=1177&amp;guests=1&amp;request_id=eb0c214a-5dc2-dbf5-670c-5d79a38219c4&amp;tm_country_code=PH</t>
  </si>
  <si>
    <t>10.28972, 123.8688</t>
  </si>
  <si>
    <t>RedDoorz Near Baclay Drive Super Metro</t>
  </si>
  <si>
    <t>www.skyscanner.com.ph/hotel_deeplink/4.0/PH/en-US/PHP/h_h1/193682923/2026-03-05/2026-03-06/hotel/hotel/hotels?legacy_provider_id=927111&amp;rooms=1&amp;closed_user_group=mobile&amp;hb_data=8Zc-oZmCVel2g7EVhtrMtNTm0GYcXUBPzvDSJJyVVJwSLwFR0b4a6Rnq69W0YWZYaTxrypWNHqXXxrh-0ri10Msvml6GLxn8MMjqVNjGhVo1sVkftzi4WUSzl0C12A7dz9PYJkW631MmNZheQkGAYVKCwyIMtTLgFEtNtPvSjNN9NYH1su76x3GOPR9L5Ks7OWsdZuo9zGSvMZXf253CW1NkFGVTgxQjftcV_ssO2dc96yvqpppmwi7K6WOwZFpw_lJ0hTfhteh2Ci9zBNzelqK2M0U%3D&amp;q_datetime_utc=2026-03-05T14%3A35%3A24&amp;ticket_price=1348&amp;quote_id=-9208057016619035403&amp;utid_state=1&amp;channel=iphone&amp;price_without_closed_user_group=2163&amp;tm_place_name=Cebu&amp;deeplink_data=eyJmaWVsZHMiOnsic2lnbmF0dXJlIjoiZWEzZTc0YTMyYTc4Yzk0ODZkOWJlYmEyZDdmYTIzYjAifSwidXJsIjoiaHR0cHM6Ly9waC5ob3RlbHMuY29tL0hvdGVsLVNlYXJjaD90cGlkPTMyMTQmbXBlPTE3NzI3MjAyMjYmZW5kRGF0ZT0yMDI2LTAzLTA2JmFkdWx0cz0xJmxvY2FsZT1lbl9QSCZjaGlkPWI1ZGNlY2IwLWNiNjQtNGJmZi04MjRkLTMwYTM0MmY2ZjM4YiZlYXBpZD00NCZtY3RjPTMmc3RhcnREYXRlPTIwMjYtMDMtMDUmbXBkPVBIUCZtcG49MjI5MjI4NzMyJmN1cnJlbmN5PVBIUCZyYXRlcGxhbmlkPTM4MTc4MjcyNCZtcG09MjQmbXBwPTEmbXBvPUVDJnNlbGVjdGVkPTUyNDk1MjYxJm1wYj0yNDkuOTEmbXBxPTEyMDguMzcmbXBhPTEwOTguNTIifQ%3D%3D&amp;utid=0ee7b357-093f-73b3-440d-c03ea2e1262d&amp;tm_stars=0&amp;client_id=skyscanner_app&amp;price_policy=2&amp;pre_redirect_id=e8b16688-4dd2-b266-72e5-6c23891792f8&amp;tm_city_code=CEBP&amp;max_price=1348&amp;guests=1&amp;request_id=e8b16688-4dd2-b266-72e5-6c23891792f8&amp;tm_country_code=PH</t>
  </si>
  <si>
    <t>10.328326, 123.951571</t>
  </si>
  <si>
    <t>Cabreros, Basak San Nicolas, Cebu City, Central Visayas, 6000, Philippines</t>
  </si>
  <si>
    <t>wifi, air_conditioning, non-smoking, internet_access, 24-hour_front_desk_service, television, complimentary_bottled_water, satellite_tv</t>
  </si>
  <si>
    <t>With a stay at RedDoorz near Baclay Drive Super Metro in Cebu City (Basak San Nicolas), you'll be within a 5-minute drive of SM Seaside City Cebu and Colon Street. This hotel is 4.2 mi (6.7 km) from SM City Cebu and 4.6 mi (7.4 km) from Ayala Center.
Make yourself at home in one of the 16 air-conditioned guestrooms. Complimentary wireless internet access is available to keep you connected. Bathrooms have showers and complimentary toiletries. Conveniences include desks and complimentary bottled water.</t>
  </si>
  <si>
    <t>www.skyscanner.com.ph/hotel_deeplink/4.0/PH/en-US/PHP/h_xp/130397789/2026-03-05/2026-03-06/hotel/hotel/hotels?legacy_provider_id=1&amp;rooms=1&amp;closed_user_group=mobile&amp;hb_data=ciNwzV5iNElbi3nFuxT_xPlLPggVnTv7xKucPLOBmP0K6v88jZ7G9U1aNy4igBBKuNDLshwHW-2Hc8TaJpwKkO_A5Rcuq29YMwb5fMaG5OFVpmixOmWZ-9JFKY8XYl31N4Vty_dHuruMaY0h6xPt01csgQgB2Hglu2HmRl1CyICBHRYdYCnH2iTU9EvptT_NJbG0-V5hnC5ORnjjd6vURrSBt_yZa6EVXQVX6JSigVTvwANgoqxo08JULzUDYGuFcs-FGgmsh4dRwJN0GeT-tmmWk-0%3D&amp;q_datetime_utc=2026-03-05T14%3A36%3A34&amp;ticket_price=1523&amp;quote_id=-7400323423554900254&amp;utid_state=1&amp;channel=iphone&amp;price_without_closed_user_group=1693&amp;tm_place_name=Cebu&amp;deeplink_data=eyJmaWVsZHMiOnsic2lnbmF0dXJlIjoiNTA3ZWM5ZmIxNTdlMzRmY2YwODllZjM0NjQyMWVhNDIifSwidXJsIjoiaHR0cHM6Ly93d3cuZXhwZWRpYS5jb20ucGgvSG90ZWwtU2VhcmNoP21wZD1HQlAmdHBpZD02OCZtcGU9MTc3MjcxNzM4OSZlbmREYXRlPTIwMjYtMDMtMDYmYWR1bHRzPTEmbXBuPTIxOTkwNjk1NSZtcG09MjQmbXBwPTEmbG9jYWxlPWVuX1VTJm1wbz1FQyZjaGlkPTcwMGE5MmQ4LWU3ZmQtNGI5Ny05ODY4LWY3NjFmM2NhMGYxNiZtcHE9MTcuNDQmZWFwaWQ9NDYyMzAmbWN0Yz0zJmN1cnJlbmN5PUdCUCZyYXRlcGxhbmlkPTM5ODA4MzA0MCZzZWxlY3RlZD0yMDM0OTc0NCZzdGFydERhdGU9MjAyNi0wMy0wNSZtcGI9Mi4wOSZtcGE9MTcuNDQifQ%3D%3D&amp;utid=2d0fe08c-c7ec-82cc-4e3c-5c55bb3bd9b2&amp;tm_stars=0&amp;client_id=skyscanner_app&amp;price_policy=2&amp;pre_redirect_id=40e402e8-13c1-8f24-bbc7-ad520b7e9d7d&amp;tm_city_code=CEBP&amp;max_price=1530&amp;guests=1&amp;request_id=40e402e8-13c1-8f24-bbc7-ad520b7e9d7d&amp;tm_country_code=PH</t>
  </si>
  <si>
    <t>14.578321, 121.05084</t>
  </si>
  <si>
    <t>No. 815 MACK'S AWESOME PLACE NETFLIX UNLIWIFI</t>
  </si>
  <si>
    <t>www.skyscanner.com.ph/hotel_deeplink/4.0/PH/en-US/PHP/h_h1/223870279/2026-03-02/2026-03-03/hotel/hotel/hotels?legacy_provider_id=927111&amp;rooms=1&amp;closed_user_group=mobile&amp;hb_data=GdN4Wyk6DeVtaCSig_ZsFS32BYCxYnw08OBomlphcB2xV6NvTodHP9epiWayOyXzOECNocJIfnHYuuAlQm8sXDChXeudePR1Y3LRqh4YD46UXsTwRUQfPU_ET1kIMz91TJxfwat3-5OuQ5ocKwtWiKay9cJoo0cZunLtw7yWfneSQqMApJwC1fVx8KgTmt_x0QFKCNSwB7fK6j4BY2ca_x7bv5p2piesnlud8dF9-C3LZDuiPE2NxPheTUbMyrccAvopfIU02ku0wv6hwYVfgn5SFBc%3D&amp;q_datetime_utc=2026-03-02T01%3A11%3A54&amp;ticket_price=58816&amp;quote_id=4274872287089659893&amp;utid_state=1&amp;channel=iphone&amp;price_without_closed_user_group=69196&amp;tm_place_name=Mandaluyong&amp;deeplink_data=eyJmaWVsZHMiOnsic2lnbmF0dXJlIjoiYzRkMDk0YjZkOGZhMzBmYWVhY2NhNjJhM2NhNWEyYWEifSwidXJsIjoiaHR0cHM6Ly9waC5ob3RlbHMuY29tL0hvdGVsLVNlYXJjaD90cGlkPTMyMTQmbXBlPTE3NzI0MTEwMDMmZW5kRGF0ZT0yMDI2LTAzLTAzJmFkdWx0cz0xJmxvY2FsZT1lbl9QSCZjaGlkPTE1MWVhZGQxLTM5MjMtNDVmMS1iNWQzLTZlYWQzN2E2Y2I4ZiZlYXBpZD00NCZtY3RjPTMmc3RhcnREYXRlPTIwMjYtMDMtMDImbXBkPVBIUCZtcG49MzI0MzQ0NDY5JmN1cnJlbmN5PVBIUCZyYXRlcGxhbmlkPTM5NDIzMzA3MyZtcG09MjQmbXBwPTEmbXBvPUVDJnNlbGVjdGVkPTEwMjg4NTY4NyZtcGI9MTA2MDYuMjUmbXBxPTUzMDMxLjIzJm1wYT00ODIxMC4yMSJ9&amp;utid=12e5a746-4842-1d42-59f7-3d8faf91fec1&amp;tm_stars=0&amp;client_id=skyscanner_app&amp;redirect_delay=1000&amp;price_policy=2&amp;pre_redirect_id=53df7fb3-8af3-6c2b-690c-a18fe0e618a2&amp;tm_city_code&amp;max_price=58841&amp;guests=1&amp;request_id=53df7fb3-8af3-6c2b-690c-a18fe0e618a2&amp;tm_country_code=PH</t>
  </si>
  <si>
    <t>14.6186359, 121.05844</t>
  </si>
  <si>
    <t>Our Lady of Perpetual Help Parish Church, 124, 13th Avenue, Socorro, Cubao, 3rd District, Quezon City, Eastern Manila District, Metro Manila, 1109, Philippines</t>
  </si>
  <si>
    <t>OYO 1069 Cittatel Inn</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</si>
  <si>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WUQyJkNoZ0lncWFVaWNxZmp1UkZHZ3d2Wnk4eGN6QTBZMlEyTVhJUUFROAZCCREufNnA5QpsHkIJEdlPjlWZLPv7QgkRS3JcyiAH7GpIAFpNMkuqAUgQASoJIgVob3RlbCgAMh8QASIbBuD5C9vAYdKWTMcQK9NACCwv6TBYilL1gedeMhgQAiIUaG90ZWwgaW4gcGhpbGlwcGluZXM&amp;ap=KigKEgnMVpI7ToEeQBFjVfxe0lRdQBISCZwWDMlVUzJAEbEqfi-DNGBAMAFIAQ&amp;ictx=111&amp;ved=0CBkQyvcEahgKEwi49pKk7tuSAxUAAAAAHQAAAAAQswE</t>
  </si>
  <si>
    <t>13.5133, 120.9739</t>
  </si>
  <si>
    <t>DalaruanÃƒÆ’Ã†â€™Ãƒâ€šÃ‚Â¢ÃƒÆ’Ã‚Â¢ÃƒÂ¢Ã¢â€šÂ¬Ã…Â¡Ãƒâ€šÃ‚Â¬ÃƒÆ’Ã‚Â¢ÃƒÂ¢Ã¢â€šÂ¬Ã…Â¾Ãƒâ€šÃ‚Â¢s Homestay (Sea Warrior Inn)</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</si>
  <si>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WUQyKENob0l1ckRwNjVxbF9aR2NBUm9OTDJjdk1URm9YMnN5YWpsM05SQUI4BkIJES582cDlCmweQgkR2U-OVZks-_tCCRFLclzKIAfsakgAWk0yS6oBSBABKgkiBWhvdGVsKAAyHxABIhsG4PkL28Bh0pZMxxAr00AILC_pMFiKUvWB514yGBACIhRob3RlbCBpbiBwaGlsaXBwaW5lcw&amp;ap=KigKEgnMVpI7ToEeQBFjVfxe0lRdQBISCZwWDMlVUzJAEbEqfi-DNGBAMAFIAQ&amp;ictx=111&amp;ved=0CC8QyvcEahgKEwi49pKk7tuSAxUAAAAAHQAAAAAQswE</t>
  </si>
  <si>
    <t>11.70562, 122.36343</t>
  </si>
  <si>
    <t>L. Barrios Street, Poblacion, Mobo, Kalibo, Aklan, Western Visayas, 5600, Philippines</t>
  </si>
  <si>
    <t>RedDoorz Room</t>
  </si>
  <si>
    <t>RedDoorz @ D Maagma Street</t>
  </si>
  <si>
    <t>www.skyscanner.com.ph/hotel_deeplink/4.0/PH/en-US/PHP/h_ad/203841654/2026-03-05/2026-03-06/hotel/hotel/hotels?legacy_provider_id=22&amp;rooms=1&amp;closed_user_group=general&amp;hb_data=Cs1FEIssFdFSbjTKNBHU_AgrBYEwXKMaPmf-YkUU_W5BdrVlGgvJlG9UhMk8Ig9T-QKOmrtt4qrAYeBKft-Yd3BVAZe_IX2YA_VzMv_BDZ-w3UwtPduKWJjM9y8b8SZeiYro8Al7zgmhuUdz62oMvwafTzZKztF2efgsuPlGPwY7xT_S_Pt0xRrQGwnPY_em6WibtjWC6lipyLD9XzBVrNQozeK8J9h3-0qu7-C6Iz21XtuQUYr7twGiWui9gW3KNrDfLepsAMf2RzJt891eIjb9Q136RKCVNaaBcD5yxhlJCXf-7Pb1XR3yH1CvcRhcAjyu6p_6GEDE56WstE7eIk2OHUQbCbHq1cGtC4scuI3pUKvfX8t4GAvfrvMqJ-k6MMyopAXgf9sKcVNJs9kkzQ52MztMI962ZZtUgM4kr6kI&amp;q_datetime_utc=2026-03-05T14%3A35%3A33&amp;ticket_price=856&amp;quote_id=881252344216635015&amp;utid_state=1&amp;channel=iphone&amp;price_without_closed_user_group=3422&amp;tm_place_name=Kalibo&amp;deeplink_data=eyJmaWVsZHMiOnsic2lnbmF0dXJlIjoiMjYwMTQ4NDQzNGUyYzU1MmM5OTNkYTE2YzVkNzYyMWIifSwidXJsIjoiaHR0cHM6Ly93d3cuYWdvZGEuY29tL3BhcnRuZXJzL3BhcnRuZXJzZWFyY2guYXNweD9jaWQ9MTg0NjM4MyZoaWQ9OTQxNTU0OSZjdXJyZW5jeT1QSFAmY2hlY2tpbj0yMDI2LTAzLTA1JmNoZWNrb3V0PTIwMjYtMDMtMDYmTnVtYmVyb2ZBZHVsdHM9MSZOdW1iZXJvZkNoaWxkcmVuPTAmUm9vbXM9MSZtY2lkPTMzMiZtYXN0ZXJSb29tSWQ9MTE2MzAxMjc1Jm1wdD1VbkE0U0hrM05HWkViallyY1VGSE9XNXdOSFpOUm1ONmJsRXhhRTkzVlVZeVNteERXVGg0WlRsNmIxRXpUazFNWlZObFNVbGhTR2RhZVVodldHTjRPRUl5V2xkVllrNUliVk5uVncmVG90YWxQcmljZT04NTUuNjImVG90YWxUYXg9OTguOTAmVG90YWxGZWU9NzIuMjMmVG90YWxTdXJjaGFyZ2U9MCZtY3VyPVBIUCJ9&amp;utid=9b9bffbd-94f5-6209-e4a9-bbdeef8f0a28&amp;tm_stars=3&amp;client_id=skyscanner_app&amp;price_policy=2&amp;pre_redirect_id=7e973eb2-f1da-da92-c14e-b9598c1c66e9&amp;tm_city_code=KLOP&amp;max_price=1030&amp;guests=1&amp;request_id=7e973eb2-f1da-da92-c14e-b9598c1c66e9&amp;tm_country_code=PH</t>
  </si>
  <si>
    <t>10.618584, 123.747299</t>
  </si>
  <si>
    <t>Kalibo</t>
  </si>
  <si>
    <t>Located in Kalibo, RedDoorz @ D Maagma Street provides free WiFi. This 2-star hotel has air-conditioned rooms with a private bathroom. All guest rooms in the hotel are equipped with a flat-screen TV and free toiletries.</t>
  </si>
  <si>
    <t>RedDoorz @ St. Anthony Beach Resort</t>
  </si>
  <si>
    <t>www.skyscanner.com.ph/hotel_deeplink/4.0/PH/en-US/PHP/h_bc/212752329/2026-03-05/2026-03-06/hotel/hotel/hotels?legacy_provider_id=13&amp;rooms=1&amp;closed_user_group=general&amp;hb_data=sgy4cXspTFSiZE5iCVOtywbSRAsgju7u6aF_v0KgJneWSjnwmTGER-1wXqSFkAhajoS5dHfb8c6egGPxi_QOvpCLpDI-O4UMx81gOOWiLqavGPGv9nDods8As4Cye5pf2mJ18ng8Xx3LUrqB728WMLkGfUL3MUaHWKxtg0dgEruXECkcq1aYF56hP59_oAoCFnHgIvB92YLPzowzVamVV42IJS4N3_OM23yZeTvR3YObVcd7F-W-TqI-fWRme-ctwT2a6wdVD1aH7uC3O9v89XvcrGOsbhsUFUEJtfuJN10VHywoIM1TFaaikpTf5nPKbFQQ-bra2pH4mtJl4QIdC0zsObH98iD9ox9vrwpZATQcn8uUh-g8Ru6V0qJLl5fv1viQMWSwu9dXYTrcC8ybTsKK81UufLvG3A1R7-KKmj01VUx5&amp;q_datetime_utc=2026-03-05T14%3A36%3A45&amp;ticket_price=854&amp;quote_id=-2176944682550562709&amp;utid_state=1&amp;channel=iphone&amp;price_without_closed_user_group=4511&amp;tm_place_name=Asturias&amp;deeplink_data=eyJmaWVsZHMiOnsic2lnbmF0dXJlIjoiMDQ3MDcyZWVhOTFmODNiYjg1ZDdhNzYwOTZkNTk4MDQiLCJibG9ja19pZCI6InYxX0NnRXRFTXdDR2lnS0hUSXdNall0TURNdE1EVlVNREE2TURBNk1EQXVNREF3S3pBM09qQXdFQUVZM3dFb0FUZ0JJZ0lJQVE9PV9DaW9JL092azJRTVFBaGlNMzRITkFTRE9BU2p5d0xrTE1BSktEVE0yTlVReE1EQlFYekV3TUZCUW1BVVNBZ2dCR2dZWUFTZ0NNQUVpQkFnQ0dBST0ifX0%3D&amp;utid=cfd2e3b7-3588-2139-0ef1-9012d626908f&amp;tm_stars=0&amp;client_id=skyscanner_app&amp;price_policy=2&amp;pre_redirect_id=6142afec-d8eb-7d08-8b2a-6023e147b0f1&amp;tm_city_code&amp;max_price=1996&amp;guests=1&amp;request_id=6142afec-d8eb-7d08-8b2a-6023e147b0f1&amp;tm_country_code=PH</t>
  </si>
  <si>
    <t>10.416287, 123.991722</t>
  </si>
  <si>
    <t>Antonio Y. de Pio Highway, Guinabasan, San Roque, Cebu, Central Visayas, 6042, Philippines</t>
  </si>
  <si>
    <t>Asturias</t>
  </si>
  <si>
    <t>parking, wifi, air_conditioning, non-smoking, internet_access, room_service, restaurant, television, shower, complimentary_bottled_water</t>
  </si>
  <si>
    <t>Great care is taken to ensure guests experience comfort through top-notch services and amenities. Remain linked during your visit by utilizing the complimentary internet access available.Need some relaxation? Your room features daily housekeeping to make your stay even more comfortable and enjoyable.The hotel is completely smoke-free.Crafted for coziness, every guestroom provides an array of features, guaranteeing a tranquil night's sleep while maintaining the level of comfort.For an elevated experience at hotel, select rooms are equipped with linen service to improve your stay.Expand your in-room entertainment choices with various amenities, such as television offered in certain accommodations. In select rooms, the hotel offers visitors access to bottled water.Maintain your cleanliness and feel revitalized using toiletries available in select guest restrooms.</t>
  </si>
  <si>
    <t>Wjv Inn Liloan</t>
  </si>
  <si>
    <t>www.skyscanner.com.ph/hotel_deeplink/4.0/PH/en-US/PHP/h_bc/213103187/2026-03-05/2026-03-06/hotel/hotel/hotels?legacy_provider_id=13&amp;rooms=1&amp;closed_user_group=apps&amp;hb_data=YC8zmppQjVGcu1ucMjZplbgUvZDn15LWxqSTmV3IqJyFU_zcD5hmkRWII7k0ndb_mh7Y50ch8rcPTnsOyw2xORsY36Mowi9gAf5B4zanMdDF3gsheqmfEVXXrn7R-iy8FTSNNJpi1Ctm5wH7Sy42WgKerWDUzJNSMsvid4CfdvCRrt8xTuZXYjhR1uAin0zZH6NU75OOtZDH1mfmy7ZuYG595HKyZ8y26cpHRr-WrwsbGwc220mR1M-li56Rxlvy3T2scMkAGfGpGaLxuiEUTP0PDJWDmLGsURfF4j204-e-0cvpvN6cwI8_1OFiiOT4eyNTwILVTCpOY85jxHtHfQARw-_ZOMVjAffW01KCzDZCr5n8qiI9cx-m-q9fnmioFWDJRY1GqgBiD9sZK-CMIYImV0ajn8TWZ49B6bBbJRGA0oSx&amp;q_datetime_utc=2026-03-05T14%3A35%3A35&amp;ticket_price=803&amp;quote_id=899695096804473977&amp;utid_state=1&amp;channel=iphone&amp;price_without_closed_user_group=978&amp;tm_place_name=Liloan&amp;deeplink_data=eyJmaWVsZHMiOnsic2lnbmF0dXJlIjoiMTFkNWI0ZThlMDQ2OTQ0YzExOTA4NmQyZmZhZjY2YjUiLCJibG9ja19pZCI6Ijg5NTAyMTYwMV8zNjAwMDY1OTZfMF8wXzAifX0%3D&amp;utid=d4ce3aa8-6bbd-1029-0a78-67153e6a3c8c&amp;tm_stars=0&amp;client_id=skyscanner_app&amp;price_policy=2&amp;pre_redirect_id=0fba3338-389d-32d5-1b50-bfce6995d165&amp;tm_city_code&amp;max_price=803&amp;guests=1&amp;request_id=0fba3338-389d-32d5-1b50-bfce6995d165&amp;tm_country_code=PH</t>
  </si>
  <si>
    <t>Cebu North Road, Jubay, Lilo-an, Cebu, Central Visayas, 6002, Philippines</t>
  </si>
  <si>
    <t>Liloan</t>
  </si>
  <si>
    <t>parking, wifi, air_conditioning, non-smoking, internet_access, 24-hour_front_desk_service, multilingual_staff, room_service, security</t>
  </si>
  <si>
    <t>At WJV-INN LILOAN , exceptional service and top-notch amenities create a memorable experience for guests.Complimentary internet access is available in the hostel to ensure you stay connected during your visit.For guests with their own vehicle, parking facilities are provided. Accommodations come equipped with all the conveniences required for a restful night's slumber.A selection of rooms at WJV-INN LILOAN  come furnished with air conditioning to cater to your needs and comfort.</t>
  </si>
  <si>
    <t>EG CONDOTEL</t>
  </si>
  <si>
    <t>www.skyscanner.com.ph/hotel_deeplink/4.0/PH/en-US/PHP/h_bc/130074515/2026-03-02/2026-03-03/hotel/hotel/hotels?legacy_provider_id=13&amp;rooms=1&amp;closed_user_group=apps&amp;hb_data=nsbwFfQuaoYUsS0o0Cy2KhdjcxDSDnDPPsrq9Ozu_9pm2Wlne59GamqXJjfjAGh3bhNy3RRSh0aRua5ydSQFy1VqYY0UjaX74_IeUIhff2Wy5xL7sgTFzFbTZtPNmlKhbpjayQnyBnRrMmhH8TNfodsCP7QNRlB87NFoeU2uZwVnE4bT6hYXQPt3S5xAnFxQPoLmPRIQp_zEz7RLK_TeWJOket9khF0qWM0TrFssojhos75wL0PcaOfa30Jz-YQ-U9oO48ixjb8ITcU6-eHkpsoTOOgVSTmsT3OL5Ax-rfSrcTsL1GR8kC52E9j8J-9Hyqm9-4JlicK3tog4ULCN9QBxOhSy971mXpy-eqRBwWvcCkC6IKMQMIiEYKFPSUrVaSgEdRzkwjzw1qBAmdKtblh51BqoeGDoh_p7YsrIFnDZ3oiz&amp;q_datetime_utc=2026-03-02T01%3A12%3A04&amp;ticket_price=2430&amp;quote_id=1578303527795728186&amp;utid_state=1&amp;channel=iphone&amp;price_without_closed_user_group=3013&amp;tm_place_name=Angeles&amp;deeplink_data=eyJmaWVsZHMiOnsic2lnbmF0dXJlIjoiZWYwNTJkMzA4NjZkN2M5ZjcxNmMxMzA5M2NmMTU4NjIiLCJibG9ja19pZCI6IjEzMzg1OTg2MDFfNDA2MjkzNDkzXzFfMF8wIn19&amp;utid=3a4a0405-8072-789a-7539-1ea788f34a58&amp;tm_stars=0&amp;client_id=skyscanner_app&amp;redirect_delay=1000&amp;price_policy=2&amp;pre_redirect_id=07bd0fdd-31fe-6de6-09c4-827e624d80d1&amp;tm_city_code=CRKP&amp;max_price=2700&amp;guests=1&amp;request_id=07bd0fdd-31fe-6de6-09c4-827e624d80d1&amp;tm_country_code=PH</t>
  </si>
  <si>
    <t>11.33928, 124.11485</t>
  </si>
  <si>
    <t>Kalubian, Logon, Cebu, Central Visayas, Philippines</t>
  </si>
  <si>
    <t>Chaniva-Joy Island View Appartments</t>
  </si>
  <si>
    <t>www.skyscanner.com.ph/hotel_deeplink/4.0/PH/en-US/PHP/h_bc/154530909/2026-03-05/2026-03-06/hotel/hotel/hotels?legacy_provider_id=13&amp;rooms=1&amp;closed_user_group=apps&amp;hb_data=czzmGRmE_su_P0dzHbgHxRAM1HRSTsYQkezdU0eANnaXU8XJ0Hnml-6MCeVAotMrtJeZoMwxP4Bg2ioU4IEb5xKPSNRDqVjTafgk04B4Umny0LfDsmaUkPP6A4ukULCI_GCocUCiNIKQTc_n-PkoDTCFtPLXw1HBsDr-ikXWEHgWBcYE2XMxekGGbOrw7DXUgWnyFcuChQ24Bt4LOh1jZ8WQfRaASvsSgMsmTx0JbAcye61Fj-CJ69NPEf-z7bUeCOUd0KPIEBtmZgLE7URY7_OdcYSSjsF8aBO384Its9clnc4VFJhuOiNHPPAMcF8qbX7bfIf5VbkG7TbNrq4b3hX6tZvCKFQ8kkTI6YPfnSMfLyZrxfmeVvXqTZOuxvNF6zjc06HsNfQvSMFm8xi1xVDIiTI5KsPBVWI88BLuQ4jtjHTRWLU%3D&amp;q_datetime_utc=2026-03-05T14%3A35%3A36&amp;ticket_price=2083&amp;quote_id=-8776935227132222524&amp;utid_state=1&amp;channel=iphone&amp;price_without_closed_user_group=2800&amp;tm_place_name=Daanbantayan&amp;deeplink_data=eyJmaWVsZHMiOnsic2lnbmF0dXJlIjoiMzE2ZGU4MmJiOTgwY2U4ZjY1MDFjM2Y4N2I2ODc5NDUiLCJibG9ja19pZCI6IjIyNzM1NTEwNV8zNzEwNjc4OTdfMl8wXzAifX0%3D&amp;utid=70675a4a-2279-1b41-5344-d37539158835&amp;tm_stars=0&amp;client_id=skyscanner_app&amp;price_policy=2&amp;pre_redirect_id=86000238-7d4b-6571-703d-5ff593041be3&amp;tm_city_code&amp;max_price=2083&amp;guests=1&amp;request_id=86000238-7d4b-6571-703d-5ff593041be3&amp;tm_country_code=PH</t>
  </si>
  <si>
    <t>9.86361, 123.39896</t>
  </si>
  <si>
    <t>Daanbantayan</t>
  </si>
  <si>
    <t>Offering a garden and a terrace, Chaniva-Joy Island View Appartments in Malapascua Island is close to Bounty Beach and Langub Beach. There's a private entrance at the bed and breakfast for the convenience of those who stay.</t>
  </si>
  <si>
    <t>TGH 2 The Garden Villa The Guest House Badian</t>
  </si>
  <si>
    <t>www.skyscanner.com.ph/hotel_deeplink/4.0/PH/en-US/PHP/h_bc/223767839/2026-03-02/2026-03-03/hotel/hotel/hotels?legacy_provider_id=13&amp;rooms=1&amp;closed_user_group=apps&amp;hb_data=YioaptC21bTWD6WTxuE7rquPxf8dfhKnWwkP1sSZm72CUjVYx1-4CNsmBlrMZkSA6YBscKeDhfoVSiCRBMZNAzOFHh-ZoUZbJTqcDa89uyMOijT0Al3rpOffkanQGGjwngAccehlU6sep-HKtuweCNlttIvasvoLTXT05hBz9s7rN0vkQ2rWN2bAFN25-FC0GbxhqAaO6zXY42vvzd-5XFB6YZIqygqUtznDwVUxkgLlpfmvmCIMXfnA3mxrW0rd9jNS-ydnU6Jg48CwUT7egQi2hRRG7wIUcky8lLBdY6lbSprDY_xFs4JJ2gPs90V3HqgpzBI-FOezyIxlTeUXu505LhIKsjpgChRmHiXeve56Brhys1l4mgyVO16EuzmwzdTa9Cdilt1b13WHR1ybuNJ6XoptC7FJ-V2fzQ_9wqxd41ar&amp;q_datetime_utc=2026-03-02T01%3A12%3A09&amp;ticket_price=1361&amp;quote_id=-1839152508846995985&amp;utid_state=1&amp;channel=iphone&amp;price_without_closed_user_group=1628&amp;tm_place_name=Badian&amp;deeplink_data=eyJmaWVsZHMiOnsic2lnbmF0dXJlIjoiNGQ3NjAzYTljMWYwNzBmN2E4MGNjNDg0ZWZmMzM5MzQiLCJibG9ja19pZCI6IjEzODg5MzIxMDJfNDEwODg0NDM3XzFfMF8wIn19&amp;utid=1ea3b771-5e46-eca8-be4f-b966305b6f03&amp;tm_stars=0&amp;client_id=skyscanner_app&amp;redirect_delay=1000&amp;price_policy=2&amp;pre_redirect_id=9efd884c-12de-bfe2-8c4c-0671515bd552&amp;tm_city_code&amp;max_price=1757&amp;guests=1&amp;request_id=9efd884c-12de-bfe2-8c4c-0671515bd552&amp;tm_country_code=PH</t>
  </si>
  <si>
    <t>14.5613, 120.391831</t>
  </si>
  <si>
    <t>Dalaguete-Mantalongon-Badian Road, Sulong-on, Poblacion, Taytay, Cebu, Central Visayas, 6031, Philippines</t>
  </si>
  <si>
    <t>Badian</t>
  </si>
  <si>
    <t>parking, wifi, air_conditioning, non-smoking, internet_access, smoking_areas, massage, currency_exchange, iron, room_service, garden, express_check-in, atm, express_check-out, restaurant, beauty_salon, car_rental, lounge, tanning_beds, heat, watersports, shuttle_service, luggage_storage, tours, airport_shuttle, accessible, private_beach, beach_umbrellas, grill, baby-sitting, bicycle_rental, fireplace, horseback_riding, diving</t>
  </si>
  <si>
    <t>TGH 2 The Garden Villa The Guest House Badian offers an open-air bath and air-conditioned accommodations in Dagatan, 8.4 miles from Kawasan Falls. Among the facilities of this property are a restaurant, hairdresser's, and public bath.</t>
  </si>
  <si>
    <t>Floen Beach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</si>
  <si>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WUQyJ0Noa0lsUExNMzduUnc4d1pHZzB2Wnk4eE1XTnpObmQ0WkhjNUVBRTgGQgkRLnzZwOUKbB5CCRHZT45VmSz7-0IJEUtyXMogB-xqSABaTTJLqgFIEAEqCSIFaG90ZWwoADIfEAEiGwbg-QvbwGHSlkzHECvTQAgsL-kwWIpS9YHnXjIYEAIiFGhvdGVsIGluIHBoaWxpcHBpbmVz&amp;ap=KigKEgnMVpI7ToEeQBFjVfxe0lRdQBISCZwWDMlVUzJAEbEqfi-DNGBAMAFIAQ&amp;ictx=111&amp;ved=0COcBEMr3BGoYChMIuPaSpO7bkgMVAAAAAB0AAAAAELMB</t>
  </si>
  <si>
    <t>9.77159, 118.7665</t>
  </si>
  <si>
    <t>San Manuel, Puerto Princesa, Mimaropa, 5300, Philippines</t>
  </si>
  <si>
    <t>Casaoro Homestay</t>
  </si>
  <si>
    <t>www.skyscanner.com.ph/hotel_deeplink/4.0/PH/en-US/PHP/h_h1/140037586/2026-03-05/2026-03-06/hotel/hotel/hotels?legacy_provider_id=927111&amp;rooms=1&amp;closed_user_group=mobile&amp;hb_data=n1u0-W5J9i2lMOH3nSBN-_rqsBDNxSDJfg9XbgUofZBvkeMiidOBBvAp7TaPJukQR3qkfbUyDWn_9GPG9lNspQ2_KvZDuIl0a_xMfwPNtcPgJyDSSBM_Cb0bJ2rL5VrcmHYiWQbsAK1dVOAZyunQWGe4s-5oQNcsqcd6vx2gNz3QJ__YfHEpv4DdUeMpaAvY33p2K1RkyR3Iu6OLi6pjITgvytIYzaiHoq07s2PIBjPy2O5KqExtiQsNMSlxnOr8xUSlzFJLGy4FLHUBwmsUHfidQx4%3D&amp;q_datetime_utc=2026-03-05T14%3A35%3A37&amp;ticket_price=360&amp;quote_id=-2399020601096848465&amp;utid_state=1&amp;channel=iphone&amp;price_without_closed_user_group=400&amp;tm_place_name&amp;deeplink_data=eyJmaWVsZHMiOnsic2lnbmF0dXJlIjoiMDRjZDlhMjgxYzc0ZDBkMTY2OGVkZjg0YzBmMjljZmIifSwidXJsIjoiaHR0cHM6Ly9waC5ob3RlbHMuY29tL0hvdGVsLVNlYXJjaD90cGlkPTMyMTQmbXBlPTE3NzI3MjAyMjYmZW5kRGF0ZT0yMDI2LTAzLTA2JmFkdWx0cz0xJmxvY2FsZT1lbl9QSCZjaGlkPWI1ZGNlY2IwLWNiNjQtNGJmZi04MjRkLTMwYTM0MmY2ZjM4YiZlYXBpZD00NCZtY3RjPTMmc3RhcnREYXRlPTIwMjYtMDMtMDUmbXBkPVBIUCZtcG49MjE5MzA1ODIwJmN1cnJlbmN5PVBIUCZyYXRlcGxhbmlkPTM5NjkwODk1MyZtcG09MjQmbXBwPTEmbXBvPUVDJnNlbGVjdGVkPTIzMTgxMjEyJm1wYj0zOC41NyZtcHE9MzIxLjQzJm1wYT0zMjEuNDMifQ%3D%3D&amp;utid=7d7d80b8-5ec0-9f17-5f46-cfdb337afb4d&amp;tm_stars=0&amp;client_id=skyscanner_app&amp;price_policy=2&amp;pre_redirect_id=94cd7bc9-92e0-fafb-b811-1b78d734906d&amp;tm_city_code&amp;max_price=450&amp;guests=1&amp;request_id=94cd7bc9-92e0-fafb-b811-1b78d734906d&amp;tm_country_code=PH</t>
  </si>
  <si>
    <t>11.99928, 120.20103</t>
  </si>
  <si>
    <t>Located in Puerto Princesa, Casaoro Homestay is within a 10-minute drive of Robinsons Place Palawan and San Jose New Market. This bed &amp; breakfast is 2.6 mi (4.2 km) from Hartman Beach and 3.6 mi (5.8 km) from SM City Puerto Princesa.
Take in the views from a terrace and make use of amenities such as complimentary wireless internet access and tour/ticket assistance. Getting to nearby attractions is a breeze with the area shuttle (surcharge) that operates within 4 kilometers.
Take advantage of the bed &amp; breakfast's room service (during limited hours). A complimentary local cuisine breakfast is served daily from 6:30 AM to 9:30 AM.
Featured amenities include dry cleaning/laundry services, luggage storage, and laundry facilities. A roundtrip airport shuttle is provided for a surcharge (available on request).
Make yourself at home in one of the 6 air-conditioned guestrooms. Complimentary wireless internet access is available to keep you connected. Bathrooms feature showers with rainfall showerheads and complimentary toiletries. Conveniences include desks and electric kettles, and housekeeping is provided daily.</t>
  </si>
  <si>
    <t>Coron Backpacker Guesthouse</t>
  </si>
  <si>
    <t>www.skyscanner.com.ph/hotel_deeplink/4.0/PH/en-US/PHP/h_ad/204121013/2026-03-02/2026-03-03/hotel/hotel/hotels?legacy_provider_id=22&amp;rooms=1&amp;closed_user_group=general&amp;hb_data=8wtDGCCdJgLFClYolfrBYZXBtNeWHpxmvNKFXmP-VscXvMKcnLfYS9ASfhJclFaCnvBJrG7PTd8Cvar1EVXjq6htdnyOs7YKbfjkd7CiwMglO9lo_PvSuUSsIUdeEbvUy6CeOwQOa_OEWduE5HB86LIOa9Oj3t4d3MJa8EvdNV1e8r-DQyl19CpnI8eHeHbTr2UaWwZdu-LfMR-VG8DL6b2JAdqcU0ZWJsOmQgX6_gdKqD5CR93M9C5tOrYIuJ6RXeyl7O-pdGtotOkI9mpILiT9fuz5YPJe-rBNzNcrw9MppW5hjrYwUvW2bqc5KORtBr6rB0X2qiLgAOvaHkCJRDVFGSyqHu4Hah2_oZ1qUrBJ0-rURG3iVInGdkfLXPjDSNSAA0wDKDAPU9B6Wh1hlbfpkBLh5oi1IOe-ApT9xl3S&amp;q_datetime_utc=2026-03-02T01%3A12%3A13&amp;ticket_price=672&amp;quote_id=7277753111552011076&amp;utid_state=1&amp;channel=iphone&amp;price_without_closed_user_group=747&amp;tm_place_name=Coron&amp;deeplink_data=eyJmaWVsZHMiOnsic2lnbmF0dXJlIjoiMTkxNmYwODM0MmIwMDk5YzVjZWI1YTUyMzllODViMzYifSwidXJsIjoiaHR0cHM6Ly93d3cuYWdvZGEuY29tL3BhcnRuZXJzL3BhcnRuZXJzZWFyY2guYXNweD9jaWQ9MTg0NjM4MyZoaWQ9MTEwMjAzMjQmY3VycmVuY3k9UEhQJmNoZWNraW49MjAyNi0wMy0wMiZjaGVja291dD0yMDI2LTAzLTAzJk51bWJlcm9mQWR1bHRzPTEmTnVtYmVyb2ZDaGlsZHJlbj0wJlJvb21zPTEmbWNpZD0zMDM4Jm1hc3RlclJvb21JZD0xMzA2ODI5NzEmbXB0PVUxSm1aVXBQVFZwRWNUWktia3hGYjBWdkt6TXpWMWRMTW1oa1l6bHNTRlJwV0VWSloybGFOSEpUVDFsbE1uVTFhblJ3YjFKV1ZDdFRaVzF3VGxoR1YwSTVXWGxrTm1SNVpqbHlWdyZUb3RhbFByaWNlPTY3Mi4wMCZUb3RhbFRheD03Mi4wMCZUb3RhbEZlZT0wLjAwJlRvdGFsU3VyY2hhcmdlPTAmbWN1cj1QSFAifQ%3D%3D&amp;utid=6995e2f9-617c-3a3e-ed62-6d5a03b76cf4&amp;tm_stars=0&amp;client_id=skyscanner_app&amp;redirect_delay=1000&amp;price_policy=2&amp;pre_redirect_id=15f83f3a-0c82-f1f4-b660-3862a6f35d62&amp;tm_city_code=PXCN&amp;max_price=672&amp;guests=1&amp;request_id=15f83f3a-0c82-f1f4-b660-3862a6f35d62&amp;tm_country_code=PH</t>
  </si>
  <si>
    <t>11.961938, 121.926188</t>
  </si>
  <si>
    <t>Coron Backpacker Guesthouse, Busuanga Loop, Bancuang Baba, Poblacion 1, Coron, Palawan, Mimaropa, 5316, Philippines</t>
  </si>
  <si>
    <t>In the center of Coron, Coron Backpacker Guesthouse provides rooms with free Wifi. Maquinit Hot Spring is within 3 miles of the condo hotel. At the condo hotel, all units come with a outdoor furniture and a shared bathroom.</t>
  </si>
  <si>
    <t>RedDoorz @ Sir G Hotel D'Mall Boracay</t>
  </si>
  <si>
    <t>www.skyscanner.com.ph/hotel_deeplink/4.0/PH/en-US/PHP/h_bc/216709890/2026-03-02/2026-03-03/hotel/hotel/hotels?legacy_provider_id=13&amp;rooms=1&amp;closed_user_group=apps&amp;hb_data=YXufRZQCUG3zn8-6fUOU6au-PAXAbaXyckjPF16pDtNqIkV-cdbIp6arA-xhAK3vpFiWaTRR6ndPakwRUCDOTWxD_xh-cFVZFW5uE1Q575nDSLhcHLklUfimO3744RF1Zx1sQbiUBLBIHuPNFwgJnie6oiUl57aK-5tnPSx6h59VujCSasKZnHp2n8R5GsiLGQwcsyHHv-mqNIV0LwMwpNfB6qge3YkR815GegX6aorM5rMN5U56BQhB6ZaLoP75Qm5jYCQoHX95DdTGf90Z48kKgafrMRmKNEOTdJZ49qlHL0dERhoUn1vz0_p4YJLJZLAropU8_k5LRfr2_vS_P1eAeVJU2EWawze8T6FwvOlcGF8Kkn1eOATUDYZ1-In1OFR_OFjxZ8GJo3uojlOtdx4py39upO4ZtNLenRUCbYGRcT-euRE%3D&amp;q_datetime_utc=2026-03-02T01%3A12%3A13&amp;ticket_price=1724&amp;quote_id=-3322227348287257216&amp;utid_state=1&amp;channel=iphone&amp;price_without_closed_user_group=4069&amp;tm_place_name=Balabag&amp;deeplink_data=eyJmaWVsZHMiOnsic2lnbmF0dXJlIjoiYjVhZDU4MWY3MjRiMTczNDFmMzY3YzBmN2UwZTdjNjkiLCJibG9ja19pZCI6IjEwMzgzNTE0MDRfMzc2MzMxNzY1XzBfMF8wXzg0MzkxNSJ9fQ%3D%3D&amp;utid=3a05ceaf-ea26-ae6e-7283-52c6650acef5&amp;tm_stars=1&amp;client_id=skyscanner_app&amp;redirect_delay=1000&amp;price_policy=2&amp;pre_redirect_id=c0133204-07b6-8db9-7c15-de18c0f60fe8&amp;tm_city_code&amp;max_price=3850&amp;guests=1&amp;request_id=c0133204-07b6-8db9-7c15-de18c0f60fe8&amp;tm_country_code=PH</t>
  </si>
  <si>
    <t>10.54409, 122.69282</t>
  </si>
  <si>
    <t>The Clara Beach and Guest House, Guimaras Circumferential Road, Baybay, Crossing Cabano, Igcawayan, San Lorenzo, Guimaras, Western Visayas, 5047, Philippines</t>
  </si>
  <si>
    <t>The Clara Beach and Guest House</t>
  </si>
  <si>
    <t>www.skyscanner.com.ph/hotel_deeplink/4.0/PH/en-US/PHP/h_ad/136412002/2026-03-05/2026-03-06/hotel/hotel/hotels?legacy_provider_id=22&amp;rooms=1&amp;closed_user_group=general&amp;hb_data=pWCTmV9G66dHNWU4n_pw20ms0ai5twJvjhFMx_gFXTk5poKNI5FGuwlbFnKP99HY6xbR9JvdwCinlMGmr-CGU7rVfJeE1wyL9SDmDGzQYnTEVK3pxgVw5xs4BprvyqiAXPOkQlGiHtmm6LbSZYBmpX2X8bppR2M7O_EVSNo9sO4a5nhvr8ys7BjjNCvxPMm2m_pm2TIyxnQW7JuRa_s8hnxPmmhu3cITQ7Vp_6YJ5zU85-FKw7QwNxu2ZrvkoPjuB0udY6GATTn-g6GZTrjmIR9bhvR-HJ7_1xxXcktxQZVOT5TNYIxZUrrhey9YUwzKIXOw_jhOWqPB8_ImaY_cd80nD1t1QSIqcEf4N9PRN8Wl5dwItIvro5JHQ9RjGa_r5R4XctRzpUx382fckxfiCshv4GkwdI3kZT8k0_jNrBtt&amp;q_datetime_utc=2026-03-05T14%3A35%3A39&amp;ticket_price=698&amp;quote_id=5142419627186021747&amp;utid_state=1&amp;channel=iphone&amp;price_without_closed_user_group=1208&amp;tm_place_name=Igcawayan&amp;deeplink_data=eyJmaWVsZHMiOnsic2lnbmF0dXJlIjoiMDJiNjI1ZjUwNjlkZmQ0NTExYThjZDc0MmZmNTJlNWYifSwidXJsIjoiaHR0cHM6Ly93d3cuYWdvZGEuY29tL3BhcnRuZXJzL3BhcnRuZXJzZWFyY2guYXNweD9jaWQ9MTg0NjM4MyZoaWQ9MTA2MjA0NCZjdXJyZW5jeT1QSFAmY2hlY2tpbj0yMDI2LTAzLTA1JmNoZWNrb3V0PTIwMjYtMDMtMDYmTnVtYmVyb2ZBZHVsdHM9MSZOdW1iZXJvZkNoaWxkcmVuPTAmUm9vbXM9MSZtY2lkPTMzMiZtYXN0ZXJSb29tSWQ9ODE0ODA1OTA2Jm1wdD1TRGx0TDNsdlFVZEpNa0k0YlVwTk0wdGhXbXBTVm5Fdkt6TnFWazlYWVRCQ1p6WldORVZNY1hFeGJWWmtTRlZ2UkRaYU1EZDBWM1pOUTBKMVoxZGxjM0pNZUhNeEwyaG5MMHRWTjNOUlBUMCZUb3RhbFByaWNlPTY5OC4wNCZUb3RhbFRheD04MC44NyZUb3RhbEZlZT01OC43NCZUb3RhbFN1cmNoYXJnZT0wJm1jdXI9UEhQIn0%3D&amp;utid=e94523be-e9f0-27d6-6749-3b9204b110a7&amp;tm_stars=0&amp;client_id=skyscanner_app&amp;price_policy=2&amp;pre_redirect_id=67435a0e-8bcd-23ac-d6c1-aea6d6dd1165&amp;tm_city_code&amp;max_price=2110&amp;guests=1&amp;request_id=67435a0e-8bcd-23ac-d6c1-aea6d6dd1165&amp;tm_country_code=PH</t>
  </si>
  <si>
    <t>15.34505, 120.45485</t>
  </si>
  <si>
    <t>Igcawayan</t>
  </si>
  <si>
    <t>Guimaras</t>
  </si>
  <si>
    <t>The Clara Beach and Guest House provides flawless service and all the necessary facilities for visitors. Stay connected with your associates, as complimentary Wi-Fi is available during your entire visit. The hotel's daily housekeeping ensures an excellent option for your stay.To ensure the well-being and convenience of all visitors, smoking is strictly prohibited throughout the entire hotel. In order to ensure the utmost level of relaxation, the guestrooms feature an inviting design and are equipped with all basic necessities, creating a delightful stay experience.To ensure your satisfaction, certain rooms in the hotel come fitted with linen service for a more pleasant stay. Several chosen accommodations at The Clara Beach and Guest House have a balcony or terrace incorporated into the room design.Rest assured, quenching your thirst is not a concern with bottled water available in select accommodations. You'll be pleased to know that select guest bathrooms offer bathroom amenities such as toiletries, ensuring a comfortable stay.</t>
  </si>
  <si>
    <t>BALAI HERMOGINA</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</si>
  <si>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WUQyJkNoZ0luc3VoMWFPNHhadWRBUm9MTDJjdk1YUm1lbVE0WHpZUUFROAZCCREufNnA5QpsHkIJEdlPjlWZLPv7QgkRS3JcyiAH7GpIAFpNMkuqAUgQASoJIgVob3RlbCgAMh8QASIbBuD5C9vAYdKWTMcQK9NACCwv6TBYilL1gedeMhgQAiIUaG90ZWwgaW4gcGhpbGlwcGluZXM&amp;ap=KigKEgnMVpI7ToEeQBFjVfxe0lRdQBISCZwWDMlVUzJAEbEqfi-DNGBAMAFIAQ&amp;ictx=111&amp;ved=0COYCEMr3BGoYChMIuPaSpO7bkgMVAAAAAB0AAAAAELMB</t>
  </si>
  <si>
    <t>10.309434, 123.90375</t>
  </si>
  <si>
    <t>Dragon Home Inn, General Echavez Extension, Lorega, Camputhaw, Cebu City, Central Visayas, 6000, Philippines</t>
  </si>
  <si>
    <t>Allson's Inn</t>
  </si>
  <si>
    <t>www.skyscanner.com.ph/hotel_deeplink/4.0/PH/en-US/PHP/h_ad/71785841/2026-03-02/2026-03-03/hotel/hotel/hotels?legacy_provider_id=22&amp;rooms=1&amp;hb_data=orcUy6YjrO_vNxOdtkAsfjKV0yWkKe5HPkQXRfgo43ZhpnC7getHQ7659UjIXHvdSQMhjxqayZbQKxNu4GR1FTt2iJzUhgncdb3nNpiBDmfW6Dcn0yAV4_7xRFCVT7WC40hOvDh1B66aKV5RlqRbUtwJWT2BaQWnNEIwPuXJFhO9G_fVjoS_erI-xCvqT7Lg-bBH7XEj5BHZ5pMMDhH8XoXSbD8IxMty1rutHmdqB9zp5eXpg_eHDfYUwsYfh6qIWrtRQNlNbQpBHjzSUBXsrNvwGInWhynzMTzuW4R3qGxdveXWKGlGb4kwJRdzcBSEo9Wk8cXH4W1PSamobcmc6XXFH4pvZAdrwzPhMQ7Xeq7MHhVyjWLBgesafz9wB3VkcrMzW56K3oB_5msmpmYVjJpxU-QQdJMUkTug_n2PFwu8&amp;q_datetime_utc=2026-03-02T01%3A12%3A15&amp;ticket_price=697&amp;quote_id=-4686834332467359587&amp;utid_state=1&amp;channel=iphone&amp;tm_place_name=Cebu&amp;deeplink_data=eyJmaWVsZHMiOnsic2lnbmF0dXJlIjoiYzM1ZjJmMDAyYzdlOWRiMjNhY2YwMjc0NmRkZWRmZmEifSwidXJsIjoiaHR0cHM6Ly93d3cuYWdvZGEuY29tL3BhcnRuZXJzL3BhcnRuZXJzZWFyY2guYXNweD9jaWQ9MTg0NjM4MyZoaWQ9Mjg1NTI1JmN1cnJlbmN5PVBIUCZjaGVja2luPTIwMjYtMDMtMDImY2hlY2tvdXQ9MjAyNi0wMy0wMyZOdW1iZXJvZkFkdWx0cz0xJk51bWJlcm9mQ2hpbGRyZW49MCZSb29tcz0xJm1jaWQ9MzMyJm1hc3RlclJvb21JZD01ODYyNzg1Jm1wdD1hR1pVV1ZaaWN5c3ZNakJpYW1OR1ZXZ3ZSMjQzU0ZsUVkwcFpTMmR3YVdKME5VVlBNa1JpZWxsbU5tWlVZMHBJUVVGWVVHOUJRMVV3VERKYWQwNTNPRlZzT0ZsRWJVTlFVSEEyTmcmVG90YWxQcmljZT02OTMuMDEmVG90YWxUYXg9MCZUb3RhbEZlZT03NC4yNSZUb3RhbFN1cmNoYXJnZT0wJm1jdXI9UEhQIn0%3D&amp;utid=747d6acc-3e02-1f77-402f-585e33aa0d31&amp;tm_stars=2&amp;client_id=skyscanner_app&amp;redirect_delay=1000&amp;price_policy=2&amp;pre_redirect_id=1cc1fb0f-3a74-c3e4-d4f1-f2ffa692aada&amp;tm_city_code=CEBP&amp;max_price=1288&amp;guests=1&amp;request_id=1cc1fb0f-3a74-c3e4-d4f1-f2ffa692aada&amp;tm_country_code=PH</t>
  </si>
  <si>
    <t>17.584414, 120.346696</t>
  </si>
  <si>
    <t>With a stay at Allsons' Inn, you'll be centrally located in Cebu City, within a 5-minute drive of SM City Cebu and Colon Street. This hotel is 1.2 mi (1.9 km) from Ayala Center and 3.2 mi (5.2 km) from SM Seaside City Cebu.
Be sure to enjoy recreational amenities including a sauna and a fitness center. Additional features at this hotel include complimentary wireless internet access, concierge services, and wedding services. If you'd like to spend the day shopping, you can hop on the shuttle (surcharge).
Enjoy a meal at the restaurant, or stay in and take advantage of the hotel's room service (during limited hours). Mingle with other guests at the complimentary reception, held daily. Quench your thirst with your favorite drink at the bar/lounge. Cooked-to-order breakfasts are available daily from 7 AM to 10 AM for a fee.
Featured amenities include a business center, dry cleaning/laundry services, and a 24-hour front desk. Event facilities at this hotel consist of a conference center and meeting rooms. Guests may use a ferry terminal shuttle for a surcharge, and free self parking is available onsite.
Make yourself at home in one of the 21 air-conditioned rooms featuring LCD televisions. Cable television is provided for your entertainment. Bathrooms have showers and complimentary toiletries. Conveniences include phones, as well as desks and blackout drapes/curtains.</t>
  </si>
  <si>
    <t>www.skyscanner.com.ph/hotel_deeplink/4.0/PH/en-US/PHP/h_bc/213957799/2026-03-05/2026-03-06/hotel/hotel/hotels?legacy_provider_id=13&amp;rooms=1&amp;closed_user_group=apps&amp;hb_data=w0sNPX3h3-ArFpx-AtMOj80w2g2bPLsidzaKRxzkHlk4bHB8JCKv_45m-qMtvmUC74jmnJt1-5tiLxcVeHN0-bdR4oz9x5fJCVvrZO_sbvepkUnVnla7GyO57hWgNQsizKBZLC90xbjECFpB9MZh03Vd05zZs8nIx8l2X_FfqMG-JdLDdIktwfFeF0bjZmJ06MzJOObI92gdlcugoUuPOWlh_9So2rq4LIVsJRBs-Zu5OgGFIVpKZldzt6eP3oo2pc6F2c2kstk2Fm8_N__UTxS-Vh4c-rnr3AB186IjMSZjED3pI6k1KcvccEWCf0NFPD-j2jeX1ms7f0l_OPpmUhPUV_iDWD13XiX4w-ApleZHehy2tal7WXTkEb0XLmc9b1qFDz53SIWMlHiXI_ko5MIJq2pzHho09FEQpwpIujhwJotwLV0%3D&amp;q_datetime_utc=2026-03-05T14%3A35%3A42&amp;ticket_price=2522&amp;quote_id=1186983881086089281&amp;utid_state=1&amp;channel=iphone&amp;price_without_closed_user_group=5011&amp;tm_place_name=Santa+Catalina&amp;deeplink_data=eyJmaWVsZHMiOnsic2lnbmF0dXJlIjoiNmUxZTJhMTcwYTUwOTMzY2E2NDFiZTA0Nzg2MzhiYjIiLCJibG9ja19pZCI6Ijk4MjUxNjAwM18zNzA1MDUzOTZfMF8wXzAifX0%3D&amp;utid=7a2dc804-9e6e-83fd-df86-348b48e4c6fa&amp;tm_stars=1&amp;client_id=skyscanner_app&amp;price_policy=2&amp;pre_redirect_id=e41bcab2-fab0-b70e-c804-29b2b125b27a&amp;tm_city_code&amp;max_price=2522&amp;guests=1&amp;request_id=e41bcab2-fab0-b70e-c804-29b2b125b27a&amp;tm_country_code=PH</t>
  </si>
  <si>
    <t>11.9488, 121.9298154</t>
  </si>
  <si>
    <t>The Lind Boracay</t>
  </si>
  <si>
    <t>www.skyscanner.com.ph/hotel_deeplink/4.0/PH/en-US/PHP/h_ct/134662566/2026-03-05/2026-03-06/hotel/hotel/hotels?legacy_provider_id=31&amp;rooms=1&amp;closed_user_group=general&amp;hb_data=SFQ0FLaJuEYVvxE930g6AAf7TrdVsX_sicsBLehkwlvnNFPk1AuuuApG7qrK4vi4Q5NqMFR2wpm5zl8BAmSonXRr7XZxwu4GgXWKvx_ZXhqLxyGa5zXEiiAHGzsICgoFADziiWThkO1t-cW3PzIYJK5w1nyJEpxM72iczsTE-ldxp_K1UP4JevF8j_gDCncKIwCrsUUGFQdV8FNJ41qEdKfzLovD01rzlwS_vqLWcp3PmDahs2qS2wRM4C1Vd5GgmFqxe8zu6mvsGZT8GLdguhGRAV52B_BgRSJdG7etxEfWmHzApelSBMSlFETga9THBHk5AeocoelTF2KTWJT110lNMw-XR7o4nEGqT7TwRcsFilpAWZ5Csy2N8Ku_bsvB0hEj5ksz_OQi22sUbRcsCESfKs5XaPW-iJrAg0SRPQ%3D%3D&amp;q_datetime_utc=2026-03-05T14%3A38%3A03&amp;ticket_price=17383&amp;quote_id=5980774470085371130&amp;utid_state=1&amp;channel=iphone&amp;price_without_closed_user_group=27400&amp;tm_place_name=Malay&amp;deeplink_data=eyJmaWVsZHMiOnsic2lnbmF0dXJlIjoiOTJlY2E1NGQ1NjM3ODQ5NjU5MzJmMjk3ZjFlMmU0ZGQifSwidXJsIjoiaHR0cHM6Ly9waC50cmlwLmNvbS9ob3RlbHMvcmVkaXJlY3Q%2FaG90ZWxpZD0yMDU5Mjc2JmNpdHk9MTM5MSZBbGxpYW5jZWlkPTEyNjA3JnNpZD04ODg4MzImY2hlY2tpbj0yMDI2LTAzLTA1JmNoZWNrb3V0PTIwMjYtMDMtMDYmc2hvcHBpbmdpZD1lYmEwNjVjZjE5MTQ0ODBkYjkzOGQyYzg5NzE0NGJmOSZhZHVsdD0xJmNoaWxkcmVuPTAmYWdlcz0mbGFuZ3VhZ2U9ZW5waCZsb2NhbGU9ZW5fUEgmcm9vbWlkPTE3ODkzNjUwMDgmc3dpZD0wJnBheT1QUCZmZ3Q9MSZpc19zcD1RMiZjcm49MSZjdXJyPVBIUCZ3a3A9MSZzdGFuZD1INHNJQUFBQUFBQUFfd0FOQWZMLUNtc0tBaGdCRWdRSUFSQUFHbDhJa0phZTFRWVlBREFBT1BzUm1BR00ySDJvQVFDNEFRTEFBUUxSQWMzTXpNenMwY3RBNFFFZmhldFJ1UG5RUU9nQmdKRG9oUUtJQWlDSkJLNUg0WG9VVjVaQW9BUUdxZ1FNQ05vUEVRclhvM0I5a01OQW9RVzRIb1hyOGJESVFCb2daV0poTURZMVkyWXhPVEUwTkRnd1pHSTVNemhrTW1NNE9UY3hORFJpWmprZ0JDampvS2JOQmtnQlVnWmxZVFUxT1RoYUhBb0RVRWhRRVVjRGVBc2tLTDRfR2dOUVNGQWhSd040Q3lRb3ZqOWlCV1Z1WDFCSWFMd1VjQUY0QUlvQkIwZ0JlQURJQVFHcUFRY0tBekF5TWhBQzhnRWlaV0poTURZMVkyWXhPVEUwTkRnd1pHSTVNemhrTW1NNE9UY3hORFJpWmpsZk1KSUNBVFNhQWdBQUFBRF9fd0VBQVBfX1o2MjVDQTBCQUFBIn0%3D&amp;utid=a374a186-bd28-1487-1c7f-fc5ad8cefb01&amp;tm_stars=5&amp;client_id=skyscanner_app&amp;price_policy=2&amp;pre_redirect_id=fedccb13-cfdc-f661-35f0-14eaed5a15ec&amp;tm_city_code&amp;max_price=30848&amp;guests=1&amp;request_id=fedccb13-cfdc-f661-35f0-14eaed5a15ec&amp;tm_country_code=PH</t>
  </si>
  <si>
    <t>9.16083, 123.49112</t>
  </si>
  <si>
    <t>Boracay Beachfront Path, Diniwid Beach, Balabag, Malay, Aklan, Western Visayas, 5608, Philippines</t>
  </si>
  <si>
    <t>Economy Double Room</t>
  </si>
  <si>
    <t>Crafting Experiences, Creating Memories
The Lind Boracay is a stylish beachfront resort at Station 1 of White Beach, offering 118 elegantly appointed rooms with breathtaking views of the beach, pool, or gardens. Blending chic design with Filipino warmth, the resort balances relaxation and fun. Guests can indulge in various amenities: an infinity pool overlooking the sea, lap pools, a Hot tub, a gym, family favorites - The Kidâ€™s Club and kiddie pool, and The Spa Wellness that provides a private escape for pampering and rejuvenation.
Dining options include Tartine (all-day dining) and Crust (Mediterranean restaurant &amp; bar). Spacious event venues with coastal views are ideal for celebrations, corporate events, and intimate gatherings.
Private airport transportation and a shuttle around the island, ensuring a smooth and memorable stay, are also offered.
Combining coastal comfort, exceptional service, and enriching activities, The Lind Boracay promises an unforgettable stay, embodying the essence of FilipinoÂ hospitality.</t>
  </si>
  <si>
    <t>RYJ's Inn</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</si>
  <si>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WUQyKENob1FzTkwxME8tUThzeVhBUm9OTDJjdk1URjViakk1ZDNrd2VoQUM4BkIJES582cDlCmweQgkR2U-OVZks-_tCCRFLclzKIAfsakgAWk0yS6oBSBABKgkiBWhvdGVsKAAyHxABIhsG4PkL28Bh0pZMxxAr00AILC_pMFiKUvWB514yGBACIhRob3RlbCBpbiBwaGlsaXBwaW5lcw&amp;ap=KigKEgnMVpI7ToEeQBFjVfxe0lRdQBISCZwWDMlVUzJAEbEqfi-DNGBAMAFIAQ&amp;ictx=111&amp;ved=0CMkDEMr3BGoYChMIuPaSpO7bkgMVAAAAAB0AAAAAELMB</t>
  </si>
  <si>
    <t>9.790684, 126.156055</t>
  </si>
  <si>
    <t>Poblacion, Lala-o, San Juan, Siquijor, Negros Island Region, 6227, Philippines</t>
  </si>
  <si>
    <t>RYJ's Inn is located in Siquijor, within a 12-minute walk of Maite Beach and 0.9 miles of Solangon Beach.
Free WiFi is available and private parking can be arranged at an extra charge. At the inn, the rooms include a desk.</t>
  </si>
  <si>
    <t>Moonlight Homestay - Bungalow</t>
  </si>
  <si>
    <t>www.skyscanner.com.ph/hotel_deeplink/4.0/PH/en-US/PHP/h_h1/154531947/2026-03-02/2026-03-03/hotel/hotel/hotels?legacy_provider_id=927111&amp;rooms=1&amp;closed_user_group=mobile&amp;hb_data=23QOdYfrQqCGRrRsg5Il1hnTC8x2kpU7kcnJ7R_qol3Y6ds5id5FcLZHWnd1Zfno3SwXvzSfXJtI1b7PyzzQwBoLp5tAfHpj6A9giwrO_45_4yR6PGlqJiTrCLD04yuYKkIQbAJTb6gRmOsmgv0vAKnx1SEysdD9VjU1tGsxyDH4nbJVsvvo63ite6kwCkb_d81Wzxpz9ajtk59A3_R5SyJL4ubrKPwTYav4yFkRKKlhy21f_lfs1c1mghMP1NacQUFSRDDSApM9BttQebCcSF31AIw%3D&amp;q_datetime_utc=2026-03-02T01%3A12%3A28&amp;ticket_price=855&amp;quote_id=-4231255549554223734&amp;utid_state=1&amp;channel=iphone&amp;price_without_closed_user_group=950&amp;tm_place_name=General+Luna&amp;deeplink_data=eyJmaWVsZHMiOnsic2lnbmF0dXJlIjoiMDc5ODI4MmRhNzFhMzM3OTJjMzcwMjM5NWQxZjEzYTUifSwidXJsIjoiaHR0cHM6Ly9waC5ob3RlbHMuY29tL0hvdGVsLVNlYXJjaD90cGlkPTMyMTQmbXBlPTE3NzI0MDk3MzcmZW5kRGF0ZT0yMDI2LTAzLTAzJmFkdWx0cz0xJmxvY2FsZT1lbl9QSCZjaGlkPTllZTgwYzJhLWM0OGYtNDM0Yi1hMWFjLWU4MDYwMGJlZjU4MiZlYXBpZD00NCZtY3RjPTMmc3RhcnREYXRlPTIwMjYtMDMtMDImbXBkPVBIUCZtcG49MjEzNjE4MTA2JmN1cnJlbmN5PVBIUCZyYXRlcGxhbmlkPTI0NDE2MzI1OCZtcG09MjQmbXBwPTEmbXBvPUVDJnNlbGVjdGVkPTM2NDI5NDU0Jm1wYj05MS42MSZtcHE9NzYzLjM5Jm1wYT03NjMuMzkifQ%3D%3D&amp;utid=0a794e4d-487c-7f39-1b62-43d130910315&amp;tm_stars=0&amp;client_id=skyscanner_app&amp;redirect_delay=1000&amp;price_policy=2&amp;pre_redirect_id=e142ad7d-03e8-2c11-889a-016bb43a8a67&amp;tm_city_code&amp;max_price=899&amp;guests=1&amp;request_id=e142ad7d-03e8-2c11-889a-016bb43a8a67&amp;tm_country_code=PH</t>
  </si>
  <si>
    <t>14.5339, 120.98785</t>
  </si>
  <si>
    <t>Serendipity Suite at S Residences - Apartment with Balcony</t>
  </si>
  <si>
    <t>www.skyscanner.com.ph/hotel_deeplink/4.0/PH/en-US/PHP/h_fd/218641745/2026-03-02/2026-03-03/hotel/hotel/hotels?legacy_provider_id=927050&amp;rooms=1&amp;hb_data=pFjsW8SjgNKKEI1N3wtgTeDvGkfA8lQ1dv0vQETkPa0z0dUIC-C7JbeyNLvu5Vx87iiUGPofPnlyooaJYE0E_dA4fdwl1S9t7p-igHj4J9vGykBL6tmX1ldyxopTuhXCOJ283PpFl9Fvt8GlqtBHbpBEvii8bHysIlNJ7cN_BdM6-alS8nMk8FpZ7__WQAVyAUqLoENwfEJ_c8WAloiPBFiX-Y3xJD_UzLu-36MUenVw2QyVjV2zgaYasCmnFaEifYhivSMVaGFF7kWUcGgxlvzArQFg2uLJFHS4AwhiHxLH0n8T9pG9qLpq9flmHIc3yV0A0eKKmBqpgWcpUFCEZNKq_pjiWnl8JnZkqu5jEbh_z7DxulEm9vhdy8ikGEsk2lfl4VYzmqM7I2Pwss5Di0k5AzOHjpmsKpHqs46LY3T_ig%3D%3D&amp;q_datetime_utc=2026-03-02T01%3A12%3A27&amp;ticket_price=1930&amp;quote_id=4122914114394176885&amp;utid_state=1&amp;channel=iphone&amp;tm_place_name=Pasay&amp;deeplink_data=eyJmaWVsZHMiOnsic2lnbmF0dXJlIjoiMGI4ZThiODU1MDgxOWQ2NTUwMTgxNjU4OTUyMjZiYWQifSwidXJsIjoiaHR0cHM6Ly9kZWFscy52aW8uY29tP3NpZz1kZDI5NDhmYjliYzgyYjM4OGU1MDhlMTE3YTE3MzEzMjU1YjUwNTU5Yjc4ZDdkNmNmYTI2Y2YzNTRjZmVlMmZhMmQzNDM0MzEzNTM2MzMzMjM2MzMmc2lnLWlzcz1tZXRhJnR1cmw9aHR0cHMlM0ElMkYlMkZ2aW8uY29tJTJGSG90ZWwlMkZTZWFyY2glM0ZjaGVja0luJTNEMjAyNi0wMy0wMiUyNmNoZWNrT3V0JTNEMjAyNi0wMy0wMyUyNmN1cnJlbmN5JTNEUEhQJTI2ZXB2JTNETVM0eSUyNmVzZCUzRFgwYnhfWU4wNU1aVHN5TVRudHFjaTNvcUh3X2lKN3hmR3VUU0EyZzhVd3J4OHUzdzJSMGlCb1pFVlA4US03QkpHQmloaXRub3ZtS0xvbF84VXZrLUxPejk0LTgyZ1gxMlVmeVRQSWpBT1VtN3FzaHl0WTNVaTdnJTI1M0QlMjZmb3JjZUN1cnJlbmN5Q2hhbmdlJTNEMSUyNmZvcmNlTGFuZ3VhZ2VDaGFuZ2UlM0QxJTI2aG90ZWxJZCUzRDExNzY3NDc3NiUyNmxhYmVsJTNEc3JjJTI1M0Rza3lzY2FubmVyJTI1MjZ1Y291bnRyeSUyNTNEUEglMjUyNnVkZXZpY2UlMjUzRG1vYmlsZSUyNTI2aG90ZWwlMjUzRDExNzY3NDc3NiUyNTI2ZGF5JTI1M0QyJTI1MjZtb250aCUyNTNEMDMlMjUyNnllYXIlMjUzRDIwMjYlMjUyNmxvcyUyNTNEMSUyNTI2b2ZmZXJpZCUyNTNEb01WeUh3N0s0T3NzJTI1MjZwcmljZSUyNTNEMTkyOS44MyUyNTI2Y3VycmVuY3klMjUzRFBIUCUyNTI2dXNlcmxhbmclMjUzRGVuJTI1MjZfdGglMjUzRDNhMjY3OGExNzgyNzZiMzc3YjAxMzg1NGVjOTE4MGJlZDUyMGEwNjI3YmZlODA0MiUyNTI2ZHRzJTI1M0QxNzcyNDA5OTA2JTI1MjZvbHV0JTI1M0QxNzcyNDA5OTAzJTI1MjZjYW5QYXlMYXRlciUyNTNEZmFsc2UlMjUyNnJlcXVlc3RVc2VyR3JvdXAlMjUzRCUyNTI2b2ZmZXJVc2VyR3JvdXAlMjUzRHB1YmxpYyUyNmxhbmclM0RlbiUyNm90aSUzRFBaZUxpbGQta2Q0JTI2cHJlZmVycmVkUmF0ZSUzRDE5MjkuODMlMjZwcm9maWxlJTNEcjJkMm03M2tuOCUyNnJvb21zJTNEMSUyNnVzZXJDb3VudHJ5JTNEUEglMjZ1dG1fY2FtcGFpZ24lM0Rza3lzY2FubmVyJTI2dXRtX21lZGl1bSUzRGNwYyUyNnV0bV9zb3VyY2UlM0Rza3lzY2FubmVyIn0%3D&amp;utid=9cbb442b-366b-cc98-4839-078fb30d289c&amp;tm_stars=0&amp;client_id=skyscanner_app&amp;redirect_delay=1000&amp;price_policy=2&amp;pre_redirect_id=9f3b2675-338c-0b0e-084a-5e1448fb6b45&amp;tm_city_code&amp;max_price=2326&amp;guests=1&amp;request_id=9f3b2675-338c-0b0e-084a-5e1448fb6b45&amp;tm_country_code=PH</t>
  </si>
  <si>
    <t>14.5361, 120.9855</t>
  </si>
  <si>
    <t>Sunrise Drive, Barangay 76, Zone 10, District 1, Pasay, Southern Manila District, Metro Manila, 1308, Philippines</t>
  </si>
  <si>
    <t>The Concierge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</si>
  <si>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Z0QyJ0Noa0k1cUw2dzh1TXFkMVRHZzB2Wnk4eE1XZzJkRjluTW5KckVBRTgGQgkRLnzZwOUKbB5CCRHZT45VmSz7-0IJEUtyXMogB-xqSABaTTJLqgFIEAEqCSIFaG90ZWwoADIfEAEiGwbg-QvbwGHSlkzHECvTQAgsL-kwWIpS9YHnXjIYEAIiFGhvdGVsIGluIHBoaWxpcHBpbmVz&amp;ap=KigKEgnMVpI7ToEeQBFjVfxe0lRdQBISCZwWDMlVUzJAEbEqfi-DNGBAMAFIAQ&amp;ictx=111&amp;ved=0CBwQyvcEahgKEwi49pKk7tuSAxUAAAAAHQAAAAAQ0AE</t>
  </si>
  <si>
    <t>12.060917, 121.958538</t>
  </si>
  <si>
    <t>Agcogon, San Jose, Romblon, Mimaropa, 5510, Philippines</t>
  </si>
  <si>
    <t>EDWARD LODGE</t>
  </si>
  <si>
    <t>www.skyscanner.com.ph/hotel_deeplink/4.0/PH/en-US/PHP/h_fd/204008093/2026-03-02/2026-03-03/hotel/hotel/hotels?legacy_provider_id=927050&amp;rooms=1&amp;hb_data=N5CLyPV_YVL3o1pCvwS0vd84rkaM39HY6FVM3Wl1u8osNKmTZi0M_exXlwgRSnwvZEFPRABArSiBGuWPBG2AxpR9S0UEblbgn3FNlvYQB04rd3PVGtKs4w-7Bmkbftb9tFcE_7RqU6sIldu9tM42fOiA3nwNGjd8gzwUTw7GSZ-Z-qEvXNGGOwuz1KGlixr5F4OLagNcqJBcMTDkkhfBbFTZOd3phNygArVle61Ps_KFHv1fhoerEwOsN404nsPSrq7yJ9LG0kDe5zwZcw-w9-mYUq7Kk3JjcmHrpdOs6lTmyE2kKZQzNNYNMPkBQRUjoEFzu4VMC1QPEfYt7Hbq4d9rR2G1I2Phd3pr-fwP4PMfxW7JNFZHlArA__JOO4Uh9rz9GvNuwNYi-ZRRoKkJkopBC_9iuPccgLXr4g-X1E874w%3D%3D&amp;q_datetime_utc=2026-03-02T01%3A12%3A29&amp;ticket_price=450&amp;quote_id=-6424311798318170743&amp;utid_state=1&amp;channel=iphone&amp;tm_place_name=Romblon&amp;deeplink_data=eyJmaWVsZHMiOnsic2lnbmF0dXJlIjoiM2NiNWY4YjI3YjViYmE3YjE5M2YwODc1MDFlZGI5YmQifSwidXJsIjoiaHR0cHM6Ly9kZWFscy52aW8uY29tP3NpZz05YjlkMGI4OTg5NjdhZDk1YTM2MDEyMDhmZjNiNWQ1M2IzNWM3MTRmZjBhZmIxMGI2ZjQzYThlYWRmMWJmNjVhMzEzMzM4MzUzMjM1MzkzNjMxMzEmc2lnLWlzcz1tZXRhJnR1cmw9aHR0cHMlM0ElMkYlMkZ2aW8uY29tJTJGSG90ZWwlMkZTZWFyY2glM0ZjaGVja0luJTNEMjAyNi0wMy0wMiUyNmNoZWNrT3V0JTNEMjAyNi0wMy0wMyUyNmN1cnJlbmN5JTNEUEhQJTI2ZXB2JTNETVM0eSUyNmVzZCUzREkwTUpZNnVxOG5RVlBrZ1FORDNDbjZMY1dRWW5VTmhjYXRhSnNEczF6RFBlLXJtNlAwZ19Zekl5TkJTMTJaZ1NSckZOTklReW9yUUdKeU1tT252QkNLbmxCMGkwU1JvbGhIVDJhQ0lwZEVCLVBqaVZiQSUyNTNEJTI1M0QlMjZmb3JjZUN1cnJlbmN5Q2hhbmdlJTNEMSUyNmZvcmNlTGFuZ3VhZ2VDaGFuZ2UlM0QxJTI2aG90ZWxJZCUzRDUxODU2NzAlMjZsYWJlbCUzRHNyYyUyNTNEc2t5c2Nhbm5lciUyNTI2dWNvdW50cnklMjUzRFBIJTI1MjZ1ZGV2aWNlJTI1M0Rtb2JpbGUlMjUyNmhvdGVsJTI1M0Q1MTg1NjcwJTI1MjZkYXklMjUzRDIlMjUyNm1vbnRoJTI1M0QwMyUyNTI2eWVhciUyNTNEMjAyNiUyNTI2bG9zJTI1M0QxJTI1MjZvZmZlcmlkJTI1M0RvVTQzUE5vQVRMbzglMjUyNnByaWNlJTI1M0Q0NTAuMDAlMjUyNmN1cnJlbmN5JTI1M0RQSFAlMjUyNnVzZXJsYW5nJTI1M0RlbiUyNTI2X3RoJTI1M0RmNTY2MGU5MTQ5NGNhOTEyODQ2MDgzODZjMzUzN2ViNmZkMzU4YmEwYjRiZTllNzMlMjUyNmR0cyUyNTNEMTc3MjQxMDU3OSUyNTI2b2x1dCUyNTNEMTc3MjQwNTg3OSUyNTI2Y2FuUGF5TGF0ZXIlMjUzRGZhbHNlJTI1MjZyZXF1ZXN0VXNlckdyb3VwJTI1M0QlMjUyNm9mZmVyVXNlckdyb3VwJTI1M0RwdWJsaWMlMjZsYW5nJTNEZW4lMjZvdGklM0ROTkFtemwtS25XRSUyNnByZWZlcnJlZFJhdGUlM0Q0NTAuMDAlMjZwcm9maWxlJTNEcjJkMm03M2tuOCUyNnJvb21zJTNEMSUyNnVzZXJDb3VudHJ5JTNEUEglMjZ1dG1fY2FtcGFpZ24lM0Rza3lzY2FubmVyJTI2dXRtX21lZGl1bSUzRGNwYyUyNnV0bV9zb3VyY2UlM0Rza3lzY2FubmVyIn0%3D&amp;utid=e6dc6f7f-401e-7e6e-bda0-c31073a3b963&amp;tm_stars=0&amp;client_id=skyscanner_app&amp;redirect_delay=1000&amp;price_policy=2&amp;pre_redirect_id=eff6f4da-680b-8919-f9b0-46e04ef7e8e7&amp;tm_city_code&amp;max_price=2251&amp;guests=1&amp;request_id=eff6f4da-680b-8919-f9b0-46e04ef7e8e7&amp;tm_country_code=PH</t>
  </si>
  <si>
    <t>14.52649, 121.01306</t>
  </si>
  <si>
    <t>Alistaire Coffee, 5th, 5th Street, Airmens Village, Barangay 183, Zone 20, District 1, Pasay, Southern Manila District, Metro Manila, 1309, Philippines</t>
  </si>
  <si>
    <t>wifi, smoking_areas, multilingual_staff, garden</t>
  </si>
  <si>
    <t>JCP Room Rentals</t>
  </si>
  <si>
    <t>www.skyscanner.com.ph/hotel_deeplink/4.0/PH/en-US/PHP/h_bc/200499192/2026-03-02/2026-03-03/hotel/hotel/hotels?legacy_provider_id=13&amp;rooms=1&amp;closed_user_group=apps&amp;hb_data=KdnLAEeCI2vgnCup4WjjnuEs3MtyqQ1H539Zfq_b3ZMbvGTTV0C77ZGrKtDDvux8c8ihm7W2Vh5fENeaCUFb49ol2QUCGAvd_wujsCWHNrlh09l3lGq_PlbIMW8DfkccCl0gJrvLszjXui2ow0_g4bqoKpN4qjOLfV2J3OjAe8ypJpBQ4oiMMlvR9J4D5hwZDZhICv8cXw_2uumyxbaazecqWzj3kKJxF_UcHNPMH4fyS2p3Eb4HWflfbkz523kEBMtl4K4A0VH3xfFaHENhpyWbqVnI1PDtqcLO3GG9cYiaZF5PfkxV3B6y2LrUSZy0RE8HOadaPzKylhYYDqhxL09sBAxho8GgjKv4SF9H0Ul3dupHL7-_cghFkQYB856pKEjxFtREm5rfZCsjpjo_qJbf2A-T5XDvRxPRVmnch79X_XV4&amp;q_datetime_utc=2026-03-02T01%3A12%3A27&amp;ticket_price=648&amp;quote_id=-2159864720727575099&amp;utid_state=1&amp;channel=iphone&amp;price_without_closed_user_group=866&amp;tm_place_name=Pasay&amp;deeplink_data=eyJmaWVsZHMiOnsic2lnbmF0dXJlIjoiYTdlODdmZGMzMDU4MDg4NTliM2RkZmVmZGMzYzZlYzkiLCJibG9ja19pZCI6IjQxMjY1MDcwM18xNTA0NTEwOTdfMV8wXzAifX0%3D&amp;utid=53740867-9b1a-a877-de9e-89cb81dcb857&amp;tm_stars=0&amp;client_id=skyscanner_app&amp;redirect_delay=1000&amp;price_policy=2&amp;pre_redirect_id=06e62116-9656-70a0-9ec6-ef35cc87eef9&amp;tm_city_code&amp;max_price=648&amp;guests=1&amp;request_id=06e62116-9656-70a0-9ec6-ef35cc87eef9&amp;tm_country_code=PH</t>
  </si>
  <si>
    <t>9.1565, 123.4925</t>
  </si>
  <si>
    <t>San Juan Public Market, Siquijor Circumferential Road, Poblacion, Lala-o, San Juan, Siquijor, Negros Island Region, 6227, Philippines</t>
  </si>
  <si>
    <t>wifi, non-smoking, internet_access, smoking_areas, iron, room_service, beauty_salon, lounge, luggage_storage</t>
  </si>
  <si>
    <t>Gold Star Inn</t>
  </si>
  <si>
    <t>www.skyscanner.com.ph/hotel_deeplink/4.0/PH/en-US/PHP/h_ad/203827413/2026-03-02/2026-03-03/hotel/hotel/hotels?legacy_provider_id=22&amp;rooms=1&amp;closed_user_group=apps&amp;hb_data=WLpSLJHxptw3Z3HtSQE7ihKbUVqNVHZqkTQE1fmkO_GZf2xJnoqbpIRgV2XhUF-lE8llxNW_cppILx3WCEc-w_Z1OTXLx89G9Oj2m7U8wUnB7hqHm9rTNBuyXZjOU-Z5s6IWfoumk3M3paMreiQt-vCjNnO8L2-J8Wk7QSnwO5w6u3OPWzpYkcd_vedIRKWs5YOQLY3lNeq6jA5o0U-2B99LM80gYvo3DYSCnwofDTKFAGvzUuR2eZ2Veo41hULMDtHCeGpUwFEkyMKyrwIjKFg88I9yT0ajkYokCSh8qDsNqagpY_iNK32di4tqNyHIl44TU2cJrAuhdA43SXU5rrgkeg7vRWcPUALXURkXysZPPvHMBh3mQXwpHc-ErMXnMIRw-ntPM_zOJqT5zgkGCUMIQDlmRCYx5cQdAZuJ0idu&amp;q_datetime_utc=2026-03-02T01%3A12%3A28&amp;ticket_price=2250&amp;quote_id=-2447490584109805464&amp;utid_state=1&amp;channel=iphone&amp;price_without_closed_user_group=2500&amp;tm_place_name=Siquijor&amp;deeplink_data=eyJmaWVsZHMiOnsic2lnbmF0dXJlIjoiYjhkN2Y2MDBmMTMzNjRmMDEzZmM5ZjExYTc0MjQ1MDcifSwidXJsIjoiaHR0cHM6Ly93d3cuYWdvZGEuY29tL3BhcnRuZXJzL3BhcnRuZXJzZWFyY2guYXNweD9jaWQ9MTg0NjM4MyZoaWQ9ODQyNTg3NiZjdXJyZW5jeT1QSFAmY2hlY2tpbj0yMDI2LTAzLTAyJmNoZWNrb3V0PTIwMjYtMDMtMDMmTnVtYmVyb2ZBZHVsdHM9MSZOdW1iZXJvZkNoaWxkcmVuPTAmUm9vbXM9MSZtY2lkPTMwMzgmbWFzdGVyUm9vbUlkPTEyNTc2Nzg5MTEmbXB0PVZGVldkbGRpV1RoR1JVWjJjMHRpYkVZeE1XVm5hSHBXVWxwblZuVlphVFF5VkU4NVNFSjNUVkJIUTFJdmVHMVhVMHB2U25OclYyVjFNV014YWxaMFZWSXdXR3hqTDIxRWFYTkNZWHBCUFQwJlRvdGFsUHJpY2U9MjI1MC4wMCZUb3RhbFRheD0wLjAwJlRvdGFsRmVlPTAuMDAmVG90YWxTdXJjaGFyZ2U9MCZtY3VyPVBIUCJ9&amp;utid=80ff9619-799e-9fe8-a8a4-d442f849317b&amp;tm_stars=0&amp;client_id=skyscanner_app&amp;redirect_delay=1000&amp;price_policy=2&amp;pre_redirect_id=f9f8b607-4ac0-acd1-0f02-233b4d321b41&amp;tm_city_code&amp;max_price=2250&amp;guests=1&amp;request_id=f9f8b607-4ac0-acd1-0f02-233b4d321b41&amp;tm_country_code=PH</t>
  </si>
  <si>
    <t>12.0805, 122.1158</t>
  </si>
  <si>
    <t>Located in Siquijor, 1.7 miles from Maite Beach, Gold Star Inn provides accommodations with a terrace, free private parking, a restaurant and a bar. Guests can have a drink at the snack bar.</t>
  </si>
  <si>
    <t>Morel's Private island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</si>
  <si>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Z0QyKENob0lvc1hYckpyQmxxV09BUm9OTDJjdk1URmpOVGd5Y0dSaU5oQUI4BkIJES582cDlCmweQgkR2U-OVZks-_tCCRFLclzKIAfsakgAWk0yS6oBSBABKgkiBWhvdGVsKAAyHxABIhsG4PkL28Bh0pZMxxAr00AILC_pMFiKUvWB514yGBACIhRob3RlbCBpbiBwaGlsaXBwaW5lcw&amp;ap=KigKEgnMVpI7ToEeQBFjVfxe0lRdQBISCZwWDMlVUzJAEbEqfi-DNGBAMAFIAQ&amp;ictx=111&amp;ved=0CIQBEMr3BGoYChMIuPaSpO7bkgMVAAAAAB0AAAAAENAB</t>
  </si>
  <si>
    <t>10.73225, 122.54295</t>
  </si>
  <si>
    <t>www.skyscanner.com.ph/hotel_deeplink/4.0/PH/en-US/PHP/h_bc/213817239/2026-03-02/2026-03-03/hotel/hotel/hotels?legacy_provider_id=13&amp;rooms=1&amp;closed_user_group=apps&amp;hb_data=nS69g7MBJck_OFPKFgMS4nmDS4HWsLNXBnzIuT7rq2KqWZZRUwmfXdAP3MpR_4x-Ndv65XHKB-YGK8FqMBpZRvzgAxKmdh1tF3wjCWHLdASnsh22sOOCJWfbUHlN49UewUKbZLumABoDBuZP8ctv5u2HPmS_xZuVWbN5ln_ae2KpRTpkC01qweYoFvB0DvheMpZOtuvTJe6yjt9A9F2OgkVzXGaqnQD4gng13C5vDcFc_fx-S7495WNZwrFMVvun2U_9O2WGUJD19lp8X1Y0OpUwtukO2RSWS5dGcQ63SGHjil7RTdtUtf02z9Gcux2OAhhaPpsI72ZbGYkjf36moLsyLJsyUm5GTGykuvM1gYXSdnkO5PNH_V8RhQJ-tWm4E-ey0iM8KbfWTqvLq8oh3-A0nHU3OcZJpcynBHn5coVsTOQ9Lf0%3D&amp;q_datetime_utc=2026-03-02T01%3A12%3A32&amp;ticket_price=1193&amp;quote_id=-7928837539965326037&amp;utid_state=1&amp;channel=iphone&amp;price_without_closed_user_group=1596&amp;tm_place_name=Iloilo&amp;deeplink_data=eyJmaWVsZHMiOnsic2lnbmF0dXJlIjoiNWMxMDhmYzg0ZTI4OGU3MGE5NDk3Zjc0YzI3MzI3MTQiLCJibG9ja19pZCI6Ijk2NjQ3NTEwOF8zNjkxMjc5NjFfM18wXzAifX0%3D&amp;utid=f016bd5e-dded-4caf-f42f-7dcbe8f1cc7c&amp;tm_stars=0&amp;client_id=skyscanner_app&amp;redirect_delay=1000&amp;price_policy=2&amp;pre_redirect_id=dd1ca7b0-26a6-a77b-a460-85d3d329f078&amp;tm_city_code=ILOP&amp;max_price=1193&amp;guests=1&amp;request_id=dd1ca7b0-26a6-a77b-a460-85d3d329f078&amp;tm_country_code=PH</t>
  </si>
  <si>
    <t>10.3308, 119.2341</t>
  </si>
  <si>
    <t>Roxas, Palawan, Mimaropa, Philippines</t>
  </si>
  <si>
    <t>ITAYTAY INN</t>
  </si>
  <si>
    <t>https://www.booking.com/hotel/ph/chiisai-natsu-resort-panglao-bohol4.html?label=metagha-link-LUPH-hotel-10350978_dev-desktop_los-1_bw-3_dow-Sunday_defdate-0_room-0_gstadt-2_rateid-public_aud-0_gacid-21411118307_mcid-50_bc-AJ3xgg_ppa-0_clrid-0_ad-1_gstkid-0_checkin-20260301_ppt-B_lp-2608_r-2443699327898588192&amp;utm_source=metagha&amp;utm_medium=localuniversal&amp;utm_term=hotel-10350978&amp;utm_content=dev-desktop_los-1_bw-3_dow-Sunday_defdate-0_room-0_gstadt-2_rateid-public_aud-0_gacid-21411118307_mcid-50_bc-AJ3xgg_ppa-0_clrid-0_ad-1_gstkid-0_checkin-20260301_ppt-B&amp;utm_campaign=PH&amp;gclid=CjwKCAiA-__MBhAKEiwASBmsBExPdEqtEgWxxZqdJEyP4EAmhfkI_xO05XSz3WvaalB1lsrgiHTKPxoCidAQAvD_BwE&amp;aid=356938&amp;ucfs=1&amp;arphpl=1&amp;checkin=2026-03-01&amp;checkout=2026-03-02&amp;dest_id=10350978&amp;dest_type=hotel&amp;group_adults=2&amp;req_adults=2&amp;no_rooms=1&amp;group_children=0&amp;req_children=0&amp;hpos=1&amp;hapos=1&amp;sr_order=popularity&amp;srpvid=ce3f44cce65904ea&amp;srepoch=1772099234&amp;all_sr_blocks=1035097802_381387440_0_2_0&amp;highlighted_blocks=1035097802_381387440_0_2_0&amp;matching_block_id=1035097802_381387440_0_2_0&amp;sr_pri_blocks=1035097802_381387440_0_2_0__162000&amp;from=searchresults</t>
  </si>
  <si>
    <t>9.5543, 123.7745</t>
  </si>
  <si>
    <t>Bonifacio Street, Pagkakaisa, Port Barton, Roxas, Palawan, Mimaropa, 5309, Philippines</t>
  </si>
  <si>
    <t>ITAYTAY INN offers accommodations in San Vicente, a 4-minute walk from Port Barton Beach. This property offers access to a terrace, free private parking, and free Wifi. The rooms are equipped with a balcony with views of the mountain.</t>
  </si>
  <si>
    <t>Chiisai Natsu hotel PhilippInes Bohol,Panglao</t>
  </si>
  <si>
    <t>www.skyscanner.com.ph/hotel_deeplink/4.0/PH/en-US/PHP/h_ad/133696646/2026-03-02/2026-03-03/hotel/hotel/hotels?legacy_provider_id=22&amp;rooms=1&amp;closed_user_group=general&amp;hb_data=w5moaAYyjrT_-b0_e3qo-yPJWaqugQOzTIzd0oWIdMWS4GMF7830EWpgW6GZ9sOyC6uCayya0dANHLVl7TggSC_KtQwm8RuqgTzJIbRGGspXkyV7-nPzFJDxTHpQnW-fSUHkucno_hsiHArTC__SrjKmmOHcHi7rCJ_JYTsoRwUE88deIlQRkgHorDLVTDFH1WHQ7Fe-HN-xul3RjFFJAcxdKtLFxb6NfVVWJSrkoCHxXb-KuX3PtFH8CEn8nPbnI8faVwBIHg-f1kQgTQATNDBJ51OuVTcnl_TNvkoPh7TBY_SZi1vCUeoC4fEwoFnl0Xix3YMf6AAAze_oKEeRQosYOc916xYfCzK7Vcs_QboY7cqA6g87dRM9U9Vh4u-lniIU5Ly7o8ghRHswUKgLn3zpQZ22VqAmrXmmQhDN7lm4&amp;q_datetime_utc=2026-03-02T01%3A12%3A32&amp;ticket_price=10020&amp;quote_id=7644636248014573136&amp;utid_state=1&amp;channel=iphone&amp;price_without_closed_user_group=22335&amp;tm_place_name=Bolod&amp;deeplink_data=eyJmaWVsZHMiOnsic2lnbmF0dXJlIjoiMzU4ZGQ3ODhmN2U2ODI4NzY5NTVkNDkzYTVhOWMyOWMifSwidXJsIjoiaHR0cHM6Ly93d3cuYWdvZGEuY29tL3BhcnRuZXJzL3BhcnRuZXJzZWFyY2guYXNweD9jaWQ9MTg0NjM4MyZoaWQ9NTQ0Njc1JmN1cnJlbmN5PVBIUCZjaGVja2luPTIwMjYtMDMtMDImY2hlY2tvdXQ9MjAyNi0wMy0wMyZOdW1iZXJvZkFkdWx0cz0xJk51bWJlcm9mQ2hpbGRyZW49MCZSb29tcz0xJm1jaWQ9MjgxMTgmbWFzdGVyUm9vbUlkPTMwNjQyNTAmbXB0PVIwZzBRblJFWjBWYVNpdFFaV3RXWld3cmJXOXFaWEJWYTJ4eFUzTldUVmxtU210SlFtczVOR2hpVFdkNGEzVnJjRTF1UW5vd2FHTXdhaTg1TUVkVFQwZzRhMVZaT1dWMFFrTlVOR3h1VFQwJlRvdGFsUHJpY2U9MTAwMTkuODMmVG90YWxUYXg9MTA3My41NiZUb3RhbEZlZT0wLjAwJlRvdGFsU3VyY2hhcmdlPTAmbWN1cj1QSFAifQ%3D%3D&amp;utid=62fc32f1-721e-72a1-7019-d26edda9fb57&amp;tm_stars=5&amp;client_id=skyscanner_app&amp;redirect_delay=1000&amp;price_policy=2&amp;pre_redirect_id=a5798f11-c5f7-cfc1-5133-436bd96938e1&amp;tm_city_code&amp;max_price=14223&amp;guests=1&amp;request_id=a5798f11-c5f7-cfc1-5133-436bd96938e1&amp;tm_country_code=PH</t>
  </si>
  <si>
    <t>14.1804, 121.1895</t>
  </si>
  <si>
    <t>Perpetual Help Subdivision, Pansol, Calamba, Laguna, Calabarzon, 4027, Philippines</t>
  </si>
  <si>
    <t>JP Crib Private Pool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</si>
  <si>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Z0QyJkNoZ0l4ZlNWb1BmbF9ld0tHZ3d2Wnk4eGFHTTROalZuZG1ZUUFROAZCCREufNnA5QpsHkIJEdlPjlWZLPv7QgkRS3JcyiAH7GpIAFpNMkuqAUgQASoJIgVob3RlbCgAMh8QASIbBuD5C9vAYdKWTMcQK9NACCwv6TBYilL1gedeMhgQAiIUaG90ZWwgaW4gcGhpbGlwcGluZXM&amp;ap=KigKEgnMVpI7ToEeQBFjVfxe0lRdQBISCZwWDMlVUzJAEbEqfi-DNGBAMAFIAQ&amp;ictx=111&amp;ved=0CNoBEMr3BGoYChMIuPaSpO7bkgMVAAAAAB0AAAAAENAB</t>
  </si>
  <si>
    <t>9.21599, 123.52101</t>
  </si>
  <si>
    <t>Pangi, Siquijor, Negros Island Region, 6225, Philippines</t>
  </si>
  <si>
    <t>Das Traum Guest Haus Siquijor</t>
  </si>
  <si>
    <t>www.skyscanner.com.ph/hotel_deeplink/4.0/PH/en-US/PHP/h_bc/205032276/2026-03-05/2026-03-06/hotel/hotel/hotels?legacy_provider_id=13&amp;rooms=1&amp;closed_user_group=apps&amp;hb_data=FAy4-LB2TbFICLdXPCBOs7JsaSpYpfV7wVg4dWnPX9F5ZBmKjj5UQxKYLzGCPvZiDtTT6FK5vUtgCmDSm1gg-JNB1xBiBOYxRweXCrwjWlQtQbYXP1QeYZCsQ8d_MQtmLdk3o6OhiB0IpBRIcYE_vdokFfOpnQLPm4usFoEkniXY3wqSpVggpQv9EVNHnXXGDB9q3UUjlSG3ffWp9nZsjd1D0eFa4RX6W-HfgqmUENtQXpXeR5Yj7R4xjKi6kLAt2bGCf1n8LfcNZNp9lM6Lbj1OcHIgU49_zX5kAcBg3BySLbz3QfPEasfB6k14CZXbeQlzKm58rDskFCFJuYvRlBwksbeM99teSxLAKngEYFtoQh096sGs-UkiNPH4sc-j5b2fyPKUOWRoGW-sRZynjHB1Hadly05geAXQweTQJ7T0ks9UNnk%3D&amp;q_datetime_utc=2026-03-05T14%3A35%3A52&amp;ticket_price=446&amp;quote_id=-1761821950839205430&amp;utid_state=1&amp;channel=iphone&amp;price_without_closed_user_group=500&amp;tm_place_name=Siquijor&amp;deeplink_data=eyJmaWVsZHMiOnsic2lnbmF0dXJlIjoiZjAzYmQ3MGE3NDM5MmVmOWI5M2I4N2JhYTFmYmFmNzIiLCJibG9ja19pZCI6IjYyNzgxODcwOF8yNDQ1NTY5NjBfMl80Ml8wIn19&amp;utid=8b817d77-6412-891f-8d38-df9705a8f4ff&amp;tm_stars=0&amp;client_id=skyscanner_app&amp;price_policy=2&amp;pre_redirect_id=08967285-c7b3-b57e-e802-2c7208c7bd9f&amp;tm_city_code&amp;max_price=495&amp;guests=1&amp;request_id=08967285-c7b3-b57e-e802-2c7208c7bd9f&amp;tm_country_code=PH</t>
  </si>
  <si>
    <t>11.0501, 124.3855</t>
  </si>
  <si>
    <t>Just a 9-minute walk from Siquijor Port Beach and one mile from Candanay Sur Beach, Das Traum Guest Haus Siquijor features accommodations in Siquijor, with a garden. This guest house provides free private parking, a 24-hour front desk, and free Wifi.</t>
  </si>
  <si>
    <t>Ma Lourdes Inn-Washington Street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</si>
  <si>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Z0QyKENob0l2YzY2OVptbG50M0JBUm9OTDJjdk1URm9PR3hrZDJoelloQUI4BkIJES582cDlCmweQgkR2U-OVZks-_tCCRFLclzKIAfsakgAWk0yS6oBSBABKgkiBWhvdGVsKAAyHxABIhsG4PkL28Bh0pZMxxAr00AILC_pMFiKUvWB514yGBACIhRob3RlbCBpbiBwaGlsaXBwaW5lcw&amp;ap=KigKEgnMVpI7ToEeQBFjVfxe0lRdQBISCZwWDMlVUzJAEbEqfi-DNGBAMAFIAQ&amp;ictx=111&amp;ved=0CJECEMr3BGoYChMIuPaSpO7bkgMVAAAAAB0AAAAAENAB</t>
  </si>
  <si>
    <t>11.0478, 124.3908</t>
  </si>
  <si>
    <t>Washington Street, Mazawalo, Upper Oval, Ipil-1, Palompon, 4th District, Leyte, Eastern Visayas, 6538, Philippines</t>
  </si>
  <si>
    <t>Palompon</t>
  </si>
  <si>
    <t>Accommodations come equipped with all the conveniences required for a restful night's slumber.A selection of rooms feature linen service and air conditioning to ensure your comfort and convenience.A number of rooms feature television for guest amusement and enjoyment.In certain rooms, the hotel offers visitors access to a refrigerator and instant coffee. At Ma Lourdes Inn- Washington Street, select bathrooms are equipped with toiletries to enhance your comfort during your stay.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</si>
  <si>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Z0QyKENob0k0WW14dmRpYW02RGVBUm9OTDJjdk1URm1iVEUyZG5Ob054QUI4BkIJES582cDlCmweQgkR2U-OVZks-_tCCRFLclzKIAfsakgAWk0yS6oBSBABKgkiBWhvdGVsKAAyHxABIhsG4PkL28Bh0pZMxxAr00AILC_pMFiKUvWB514yGBACIhRob3RlbCBpbiBwaGlsaXBwaW5lcw&amp;ap=KigKEgnMVpI7ToEeQBFjVfxe0lRdQBISCZwWDMlVUzJAEbEqfi-DNGBAMAFIAQ&amp;ictx=111&amp;ved=0CKoCEMr3BGoYChMIuPaSpO7bkgMVAAAAAB0AAAAAENAB</t>
  </si>
  <si>
    <t>9.59666, 123.75865</t>
  </si>
  <si>
    <t>Peaceland Hostel</t>
  </si>
  <si>
    <t>www.skyscanner.com.ph/hotel_deeplink/4.0/PH/en-US/PHP/h_ad/215556780/2026-03-02/2026-03-03/hotel/hotel/hotels?legacy_provider_id=22&amp;rooms=1&amp;hb_data=SIUOwfK7wK36tYtX3bjFubv5O3oyN4FXfloV9JMqZ4pDQNnLT03Gb1v4t6cXJP2xJv6BZYx1EbaaCRwg-yp5BavNqh1YH3b2KirtxAH5yr-locLWL4wE6fcvstMMRaPO522xH_pSG49Uqac65eiSk4Udlmc3uH2qNuTokEMKb4KTjFfomf3uRpwrqHfd7ZrYQ0f5dgLLVUaFkhupduxIAv08ZJ5oAqHkgypsKmLO1CXzqaVlh3N2WiA0ZLjxUNxl6K0mApkuJQB40KrPbQ6cH9np4Y-T6MOK7WrT_yXXcghDTIBlygYPXCFlH3FtL_gl6Vy5F-SMauhEbi71XEohTHOq_88GSzEIqX87-XjvKAnTHTFSzmKTB-YIzbeQDUzPmrszWQG8nD1FWGEvHosiUC2V5vB2MSiJbjj6nINtVfRm&amp;q_datetime_utc=2026-03-02T01%3A12%3A48&amp;ticket_price=728&amp;quote_id=-1363159737360403729&amp;utid_state=1&amp;channel=iphone&amp;tm_place_name&amp;deeplink_data=eyJmaWVsZHMiOnsic2lnbmF0dXJlIjoiMDk1Y2YyNDlhNDY5ZjhkYmM0NDQyZWZiYTQ2ZjlmNDYifSwidXJsIjoiaHR0cHM6Ly93d3cuYWdvZGEuY29tL3BhcnRuZXJzL3BhcnRuZXJzZWFyY2guYXNweD9jaWQ9MTg0NjM4MyZoaWQ9MTA5MjMxMzgmY3VycmVuY3k9UEhQJmNoZWNraW49MjAyNi0wMy0wMiZjaGVja291dD0yMDI2LTAzLTAzJk51bWJlcm9mQWR1bHRzPTEmTnVtYmVyb2ZDaGlsZHJlbj0wJlJvb21zPTEmbWNpZD0zMDM4Jm1hc3RlclJvb21JZD0xMzM1MzExNjkmbXB0PWJrSk1iMGxYU2podmNVTjNhRWwyVldKdkwwOXFTRmt2ZW0xMlQxSlZPVXRhVjI0eFNVWXhjMlJIUm0xaVlXWmpjbTVSTmxKc05XZDVTM2h1Y0dKNGJIcFliR280UlZSRFNsUnNNZyZUb3RhbFByaWNlPTcyOC4wMCZUb3RhbFRheD03OC4wMCZUb3RhbEZlZT0wLjAwJlRvdGFsU3VyY2hhcmdlPTAmbWN1cj1QSFAifQ%3D%3D&amp;utid=4c3ff6f8-ecea-2431-003a-77a0c0f57c8a&amp;tm_stars=0&amp;client_id=skyscanner_app&amp;redirect_delay=1000&amp;price_policy=2&amp;pre_redirect_id=77aee0c9-571e-736b-e1c7-e6afec7a5bf4&amp;tm_city_code&amp;max_price=728&amp;guests=1&amp;request_id=77aee0c9-571e-736b-e1c7-e6afec7a5bf4&amp;tm_country_code=PH</t>
  </si>
  <si>
    <t>10.310218, 123.995815</t>
  </si>
  <si>
    <t>Peaceland Backpackers Hostel, Antonio Lustado Avenue, Bil-isan, Panglao, Bohol, Central Visayas, 6340, Philippines</t>
  </si>
  <si>
    <t>parking, wifi, internet_access, garden, bar, tanning_beds, grill</t>
  </si>
  <si>
    <t>Located in Panglao Island, a 13-minute walk from Momo Beach, Peaceland Hostel provides accommodations with a garden, free private parking and a bar. The property is around 4.</t>
  </si>
  <si>
    <t>www.skyscanner.com.ph/hotel_deeplink/4.0/PH/en-US/PHP/h_ad/129287592/2026-03-05/2026-03-06/hotel/hotel/hotels?legacy_provider_id=22&amp;rooms=1&amp;closed_user_group=general&amp;hb_data=jbLJUok_oNQ-EVL8xNsnZtJMRj4qEOxU2bNO0HjMyvW-5iFhmutYoVChfCGg3ScweAiOul_LJVy5UYwLrNKVlohD-q85mDwDiWNq2bcupzr4smwgjGhh6uSz5Nf7O2i5TNrSmZeNH8pGa4nRXrCwnGeiOsTBR8hiAS_5NYrsbKvu423IElaT6CVpfffqNC3mo4Huv792tVgrcSprrEF2oQ-5jA_2COKyZq7a5yEjLpO6FTxtloyQhdQdX849HJ4xArc6n6xl6UC9TIgt4swz4xdz_QuuPP5afBYZQh05vapkTlAIPe6Kpf4e7bjqfClIZ5-8jCSCxsCsLKY9TsxTHqMSCh3P2wVDW23pm6TDRrh9JEoI-tILZWICNS8o-41nZrow5NBeuzBOlTPPwmFgsxRcquucNAC0LYNitKnSIfrT&amp;q_datetime_utc=2026-03-05T14%3A35%3A53&amp;ticket_price=595&amp;quote_id=-1004774437855800686&amp;utid_state=1&amp;channel=iphone&amp;price_without_closed_user_group=898&amp;tm_place_name=Cebu&amp;deeplink_data=eyJmaWVsZHMiOnsic2lnbmF0dXJlIjoiNjA0ZGIyZWFjMGY0MzVjZjlhY2U2Njc4OTUxZWY5ZTIifSwidXJsIjoiaHR0cHM6Ly93d3cuYWdvZGEuY29tL3BhcnRuZXJzL3BhcnRuZXJzZWFyY2guYXNweD9jaWQ9MTg0NjM4MyZoaWQ9MzkzOTg1JmN1cnJlbmN5PVBIUCZjaGVja2luPTIwMjYtMDMtMDUmY2hlY2tvdXQ9MjAyNi0wMy0wNiZOdW1iZXJvZkFkdWx0cz0xJk51bWJlcm9mQ2hpbGRyZW49MCZSb29tcz0xJm1jaWQ9MzMyJm1hc3RlclJvb21JZD0zMjY5MDQ4Jm1wdD1ia1ZDVjNoVGIxRnVNU3MwZUZwTVZtcFVibmgzY1c4eFdUTXZXSEZUTW1STE1HeHBVM0pRUnpaQlRGbDNTR1YyYVVWd2VGbHBZMUJrUVZOemNrRkphVWxZWVZoUGRsTlVVbU5oYWcmVG90YWxQcmljZT01OTUuMTgmVG90YWxUYXg9NTUuOTAmVG90YWxGZWU9NTEuNDMmVG90YWxTdXJjaGFyZ2U9MCZtY3VyPVBIUCJ9&amp;utid=bfb7800a-3de7-9804-a462-59b56f3fd64f&amp;tm_stars=2&amp;client_id=skyscanner_app&amp;price_policy=2&amp;pre_redirect_id=5fc58230-e936-bc5f-f34f-60747c2877da&amp;tm_city_code=CEBP&amp;max_price=1116&amp;guests=1&amp;request_id=5fc58230-e936-bc5f-f34f-60747c2877da&amp;tm_country_code=PH</t>
  </si>
  <si>
    <t>11.7105, 122.3664</t>
  </si>
  <si>
    <t>RB Bed and Breakfast</t>
  </si>
  <si>
    <t>www.skyscanner.com.ph/hotel_deeplink/4.0/PH/en-US/PHP/h_bc/126119255/2026-03-05/2026-03-06/hotel/hotel/hotels?legacy_provider_id=13&amp;rooms=1&amp;closed_user_group=general&amp;hb_data=t_hP3EzPKbangJfADQMOWIniFS-AFcUMy4xpA3loYl_04csTPpuMvV1dW8xu6kPraNkgMfr_xWFYAIQ-nAX53_U6xEH9gLE2HHvxRFzMlTdUHOzKSzzuVzcb67ILZ6xRG893HfA-AtydlvaPaUhL9_dihiu1YJUHGwJcMDslgmgE3LMEVmtsZiydujTRs7gMaJuYnJDpBXjwRZ_dvxtmJaJgbMm9E2Pd7CGMpUkBE_6raZlNDnMP1sAZvB8ZX14OuHLpGEvMJaf4UN5K1_3x3OIgw6QDYIUd2JOixtMPlUMXWkRcgNUbYx78D1NQYH5W4OmZK63w3GFKT_Q1pf6wI9wQq9-P0OgWmQqYJ0DwyalMQSsmdNCiYH18sqXwOEbYOMXoHXQzoXAZgSMuQnZKkgd15ejgGVOgKIFi_fraNJS45E-f&amp;q_datetime_utc=2026-03-05T14%3A35%3A54&amp;ticket_price=1605&amp;quote_id=-782266411910206317&amp;utid_state=1&amp;channel=iphone&amp;price_without_closed_user_group=2387&amp;tm_place_name=Kalibo&amp;deeplink_data=eyJmaWVsZHMiOnsic2lnbmF0dXJlIjoiNTkwMWYyMTVlZmU0MWMwNGExNDhjNTE5NzVmN2I5OTkiLCJibG9ja19pZCI6InYxX0NnRXRFTXdDR2lnS0hUSXdNall0TURNdE1EVlVNREE2TURBNk1EQXVNREF3S3pBM09qQXdFQUVZM3dFb0FUZ0JJZ0lJQVE9PV9DaDhJNFBEL0FoQUNJQUlvbHBNYU1BSktDekJFTVRBd1VGOHhNREJRVUpnRkVnSUlBUm9FS0FJd0FTSUVDQUlZQWc9PSJ9fQ%3D%3D&amp;utid=c332cd5c-695a-2fbe-c906-cc3a6d881c06&amp;tm_stars=0&amp;client_id=skyscanner_app&amp;price_policy=2&amp;pre_redirect_id=0daff18b-622a-027c-f152-4d26ebef60f8&amp;tm_city_code=KLOP&amp;max_price=2350&amp;guests=1&amp;request_id=0daff18b-622a-027c-f152-4d26ebef60f8&amp;tm_country_code=PH</t>
  </si>
  <si>
    <t>14.1895, 121.1578</t>
  </si>
  <si>
    <t>0531, G. Pastrana Street, Poblacion, Mobo, Kalibo, Aklan, Western Visayas, 5600, Philippines</t>
  </si>
  <si>
    <t>parking, wifi, air_conditioning, non-smoking, internet_access, 24-hour_front_desk_service, smoking_areas, massage, multilingual_staff, room_service, luggage_storage, airport_shuttle, photocopier, fax, ticket_office, wake-up_call</t>
  </si>
  <si>
    <t>With a stay at RB Bed and Breakfast in Kalibo (Barangay Poblacion), you'll be within a 5-minute walk of Elemental Touch Wellness Massage for Men and Women and Kalibo Cathedral. This bed &amp; breakfast is 0.2 mi (0.3 km) from Museo It Akean and 0.2 mi (0.3 km) from Pastrana Park.
Make use of convenient amenities, which include complimentary wireless internet access and tour/ticket assistance.
Cooked-to-order breakfasts are available daily for a fee.
Featured amenities include complimentary newspapers in the lobby, a 24-hour front desk, and luggage storage.
Stay in one of 8 guestrooms featuring flat-screen televisions. Complimentary wireless internet access keeps you connected, and cable programming is available for your entertainment. Conveniences include ceiling fans, and housekeeping is provided daily.</t>
  </si>
  <si>
    <t>PRIVATE RESORT</t>
  </si>
  <si>
    <t>www.skyscanner.com.ph/hotel_deeplink/4.0/PH/en-US/PHP/h_bc/223080520/2026-03-02/2026-03-03/hotel/hotel/hotels?legacy_provider_id=13&amp;rooms=1&amp;closed_user_group=apps&amp;hb_data=pniLcC09BwUa19L3dDCjG2qNUcwTwI4nIwjy4AmewcHwXCut417r3ktGAk5exWBE9TXFeVKObyyXTCNCtUl337eX4aTc3xz05C2x7C1BenL8CZP_ikvHurc4XpQDW9DklIve27KtD_DJirYqkPqobBU15TF-yq3zxQfj6vLlQ2sMsrlMkq4Dg4FjLO2WfuywREEA75YQVRrah5MLKJSOeyom51hatF0QYK2pdB9ZJcnrq2hLWGP_LETBA-1dB7G9kRFnOvnwmYtKZgkgywpDqRejM6KX7jdBCqIEVO_QtCO85ayHe42RikZRXCkxOZ_7tENiTo7rm6K9bDHrGfXqoqjmlR3Df4soaugGTClhqusmiB2bdJLwapxvk_TGIZVTPln5uJby4xrAGLpPSiPSPUVp02UjOifHfE1tUMwk-X_k6RTj&amp;q_datetime_utc=2026-03-02T01%3A12%3A49&amp;ticket_price=46116&amp;quote_id=-265426159271058242&amp;utid_state=1&amp;channel=iphone&amp;price_without_closed_user_group=54461&amp;tm_place_name=Santo+Cristo&amp;deeplink_data=eyJmaWVsZHMiOnsic2lnbmF0dXJlIjoiZmU1OGEwODI4YmIzM2VkOWUzMTUxZWRkNGE3Mjc2NmQiLCJibG9ja19pZCI6IjEzNzQxMDE3MDFfNDA5NTYyOTI0XzE2XzBfMCJ9fQ%3D%3D&amp;utid=63161993-d8a7-057c-a6b4-5af40a5a05cd&amp;tm_stars=0&amp;client_id=skyscanner_app&amp;redirect_delay=1000&amp;price_policy=2&amp;pre_redirect_id=4d38eafc-48e2-6d34-e32e-8eac6bfe514a&amp;tm_city_code&amp;max_price=46116&amp;guests=1&amp;request_id=4d38eafc-48e2-6d34-e32e-8eac6bfe514a&amp;tm_country_code=PH</t>
  </si>
  <si>
    <t>9.537012, 123.443189</t>
  </si>
  <si>
    <t>Natalio Bacalso Avenue, Looc, Oslob, Cebu, Central Visayas, 6025, Philippines</t>
  </si>
  <si>
    <t>Maxvir Inn Beach Resort</t>
  </si>
  <si>
    <t>www.skyscanner.com.ph/hotel_deeplink/4.0/PH/en-US/PHP/h_xp/139735062/2026-03-05/2026-03-06/hotel/hotel/hotels?legacy_provider_id=1&amp;rooms=1&amp;closed_user_group=mobile&amp;hb_data=_SVzVdW37o_-p-ngDlxsXjkf3Bvytl3OmluwNh5wUZWl4oaDpZXx5QHQ6K1II5KSfZC5oYwdiSW40jHREqRYqgl01vYPRw5H9wtfaHXiG3SfG-TPzld7Jzt0X8DcvoVIvpVNC8SyZwc93_VXjSO8XcAZ90J6dM2W6wcmlOgjNyy9KqZBFKI_qVF3NHURu7BGsCWhlcNC7cU04fOpajoI97wXGELb5YYj2q9nEqCBEiBijbGvehdm9DpZr8AKFCR0ZnJEvMM932dN6Adn6KDe2pSOUEo%3D&amp;q_datetime_utc=2026-03-05T14%3A35%3A55&amp;ticket_price=2110&amp;quote_id=2006409604031106948&amp;utid_state=1&amp;channel=iphone&amp;tm_place_name=Oslob&amp;deeplink_data=eyJmaWVsZHMiOnsic2lnbmF0dXJlIjoiMTMyZGI4Njg5ODZkYTJiODNlYjY5Y2FiYjM2MTEwYmEifSwidXJsIjoiaHR0cHM6Ly93d3cuZXhwZWRpYS5jb20ucGgvSG90ZWwtU2VhcmNoP3RwaWQ9NjgmbXBlPTE3NzI3MTcyODkmZW5kRGF0ZT0yMDI2LTAzLTA2JmFkdWx0cz0xJmxvY2FsZT1lbl9VUyZjaGlkPTdhMjRjYmYzLWI1NzgtNDMzYy1hMjg5LTRkNzVlMWI4ZmJiOSZlYXBpZD00NjIzMCZtY3RjPTMmc3RhcnREYXRlPTIwMjYtMDMtMDUmbXBkPUdCUCZtcG49MjAxNjQwNjEwJmN1cnJlbmN5PUdCUCZyYXRlcGxhbmlkPTIwODE5NjAwMSZtcG09MjQmbXBwPTEmbXBvPUVDJnNlbGVjdGVkPTE1ODk1NjIyJm1wYj0yLjkwJm1wcT0yNC4xNSZtcGE9MjQuMTUifQ%3D%3D&amp;utid=a7bc59d2-9eec-674c-e605-544d9b4daa6e&amp;tm_stars=0&amp;client_id=skyscanner_app&amp;price_policy=2&amp;pre_redirect_id=03369f70-4045-d0d3-c137-db870608b15a&amp;tm_city_code&amp;max_price=2118&amp;guests=1&amp;request_id=03369f70-4045-d0d3-c137-db870608b15a&amp;tm_country_code=PH</t>
  </si>
  <si>
    <t>14.52142, 121.01569</t>
  </si>
  <si>
    <t>When you stay at Maxvir Inn Beach Resort in Oslob, you'll be on the beach, within a 5-minute drive of Cuartel Ruins and Oslob Church. This beach guesthouse is 1.3 mi (2.1 km) from Oslob Beach and 2.2 mi (3.5 km) from Baluarte Watchtower Ruins.
Enjoy recreation amenities such as karaoke or take in the view from a garden. Additional amenities at this guesthouse include complimentary wireless internet access, concierge services, and wedding services.
You can enjoy a meal at the restaurant serving the guests of Maxvir Inn Beach Resort, or stop in at the grocery/convenience store.
Featured amenities include luggage storage, laundry facilities, and refrigerator in a common area. Free self parking is available onsite.
Make yourself at home in one of the 5 guestrooms. Rooms have private furnished patios. Prepare your meals in the shared/communal kitchen. Complimentary wireless internet access is available to keep you connected.</t>
  </si>
  <si>
    <t>One Palm Tree Villas Condo Across NAIA Terminal 3</t>
  </si>
  <si>
    <t>www.skyscanner.com.ph/hotel_deeplink/4.0/PH/en-US/PHP/h_bc/203841500/2026-03-02/2026-03-03/hotel/hotel/hotels?legacy_provider_id=13&amp;rooms=1&amp;closed_user_group=apps&amp;hb_data=5Sq3CzR7JVQgsSrs3ofX459yijxaqC-7lKRBatBrziVG2RZ26ovJVhNo6ota8tB1_syRFK6bx884PWP_afAsOR_GIZminCochaNIFKaddamPWhrkSN7QRENsOicUZBtIzTl7AhmC13jvnds_BjauSyu6i0Bclqa5RzFoM8MZLaGH9KEw99N1mwCId22kfh7nenSdVVZoAxHprz7Obe64QMbBMqZxHxc2um0QAaiFdmBvuGHUMZSdFSecHnPXigL391sZ5AzNAE0gezJPA0C-wBoZDQhfFIqTQHNsuKTn6GA5G0UyqEXUKiM9YoOCMVeyL3PVs3A_tJKgXYWZHKDiFc0OYF48rfLdCPCdrRuVLndSvPolkJY1F8-sHwIkhjwZ4Yxp8eLDRxXd6K6qGWAWWC89sey9di5PVu93FcY4bebeFw0o_zU%3D&amp;q_datetime_utc=2026-03-02T01%3A12%3A57&amp;ticket_price=3445&amp;quote_id=1038925659045203217&amp;utid_state=1&amp;channel=iphone&amp;price_without_closed_user_group=4694&amp;tm_place_name=Pasay&amp;deeplink_data=eyJmaWVsZHMiOnsic2lnbmF0dXJlIjoiY2I3NzhmZjQxNDBhMjJmMWNiZDU0MDExZjk4MTg5OGMiLCJibG9ja19pZCI6IjgwODczNDYwMV8zNjA2Njg4MTRfMF8wXzAifX0%3D&amp;utid=6bc4af7f-7c13-5e6c-ee95-d9f6e82c400b&amp;tm_stars=0&amp;client_id=skyscanner_app&amp;redirect_delay=1000&amp;price_policy=2&amp;pre_redirect_id=f232f954-1443-6bd4-f811-9a44c8c244dd&amp;tm_city_code&amp;max_price=3445&amp;guests=1&amp;request_id=f232f954-1443-6bd4-f811-9a44c8c244dd&amp;tm_country_code=PH</t>
  </si>
  <si>
    <t>14.55023, 121.01294</t>
  </si>
  <si>
    <t>Tower 1, Chino Roces Avenue, Pio del Pilar, District I, Makati, Southern Manila District, Metro Manila, 1230, Philippines</t>
  </si>
  <si>
    <t>Affordable Condo in Makati w/ Wi-Fi, Netflix, Pool</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</si>
  <si>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b0UyJ0Noa0luZnktbTctYnlheEZHZzB2Wnk4eE1XSjJkRGczY25kbUVBRTgGQgkRLnzZwOUKbB5CCRHZT45VmSz7-0IJEUtyXMogB-xqSABaTTJLqgFIEAEqCSIFaG90ZWwoADIfEAEiGwbg-QvbwGHSlkzHECvTQAgsL-kwWIpS9YHnXjIYEAIiFGhvdGVsIGluIHBoaWxpcHBpbmVz&amp;ap=KigKEgnMVpI7ToEeQBFjVfxe0lRdQBISCZwWDMlVUzJAEbEqfi-DNGBAMAFIAQ&amp;ictx=111&amp;ved=0CAQQyvcEahgKEwi49pKk7tuSAxUAAAAAHQAAAAAQ7QE</t>
  </si>
  <si>
    <t>9.8952777975, 124.2738888831</t>
  </si>
  <si>
    <t>Colonia, Poblacion, Bohol, Central Visayas, 6322, Philippines</t>
  </si>
  <si>
    <t>Dagohoy Hotel</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</si>
  <si>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b0UyKENob0l1YkdZd3FIWXpfdTJBUm9OTDJjdk1URmpiSGM0YUdOcVp4QUI4BkIJES582cDlCmweQgkR2U-OVZks-_tCCRFLclzKIAfsakgAWk0yS6oBSBABKgkiBWhvdGVsKAAyHxABIhsG4PkL28Bh0pZMxxAr00AILC_pMFiKUvWB514yGBACIhRob3RlbCBpbiBwaGlsaXBwaW5lcw&amp;ap=KigKEgnMVpI7ToEeQBFjVfxe0lRdQBISCZwWDMlVUzJAEbEqfi-DNGBAMAFIAQ&amp;ictx=111&amp;ved=0CBoQyvcEahgKEwi49pKk7tuSAxUAAAAAHQAAAAAQ7QE</t>
  </si>
  <si>
    <t>www.skyscanner.com.ph/hotel_deeplink/4.0/PH/en-US/PHP/h_xp/139735062/2026-03-05/2026-03-06/hotel/hotel/hotels?legacy_provider_id=1&amp;rooms=1&amp;closed_user_group=mobile&amp;hb_data=1hpIdmbl8QChkFByGnAIJ74AbBMOkY-j2xsC1mjZYhhdYnZushx7BcJ54B7m3U4qcmxita9IgdjhMalfcXX6m96TQeS7XoZ2m9aAyk5kxJlas0hhEfTYWlCzaSOasQq70YHvfZAV5l5bksvz4SmcyOaF7q5O_2VIcFi64TZmESbqvQhFJ7bsYz57toHNmpyV4Rf7zkFI4FPHkvG1q-g8kowoMANucvrnQ7IDcnEY3j_qYX1Mmy4_USeSmIDvQGA5wybWe3Jcb953q7ZnLprMqHecQZg%3D&amp;q_datetime_utc=2026-03-05T14%3A35%3A58&amp;ticket_price=2110&amp;quote_id=2006409604031106948&amp;utid_state=1&amp;channel=iphone&amp;tm_place_name=Oslob&amp;deeplink_data=eyJmaWVsZHMiOnsic2lnbmF0dXJlIjoiMTMyZGI4Njg5ODZkYTJiODNlYjY5Y2FiYjM2MTEwYmEifSwidXJsIjoiaHR0cHM6Ly93d3cuZXhwZWRpYS5jb20ucGgvSG90ZWwtU2VhcmNoP3RwaWQ9NjgmbXBlPTE3NzI3MTcyODkmZW5kRGF0ZT0yMDI2LTAzLTA2JmFkdWx0cz0xJmxvY2FsZT1lbl9VUyZjaGlkPTdhMjRjYmYzLWI1NzgtNDMzYy1hMjg5LTRkNzVlMWI4ZmJiOSZlYXBpZD00NjIzMCZtY3RjPTMmc3RhcnREYXRlPTIwMjYtMDMtMDUmbXBkPUdCUCZtcG49MjAxNjQwNjEwJmN1cnJlbmN5PUdCUCZyYXRlcGxhbmlkPTIwODE5NjAwMSZtcG09MjQmbXBwPTEmbXBvPUVDJnNlbGVjdGVkPTE1ODk1NjIyJm1wYj0yLjkwJm1wcT0yNC4xNSZtcGE9MjQuMTUifQ%3D%3D&amp;utid=a4b56b0e-e5db-87d5-6f9b-e9d85b291b9d&amp;tm_stars=0&amp;client_id=skyscanner_app&amp;price_policy=2&amp;pre_redirect_id=dc20f744-d5a1-ed8c-575a-3c67a1388d07&amp;tm_city_code&amp;max_price=2118&amp;guests=1&amp;request_id=dc20f744-d5a1-ed8c-575a-3c67a1388d07&amp;tm_country_code=PH</t>
  </si>
  <si>
    <t>11.711306, 122.365504</t>
  </si>
  <si>
    <t>Triple Room with Fan</t>
  </si>
  <si>
    <t>www.skyscanner.com.ph/hotel_deeplink/4.0/PH/en-US/PHP/h_h1/126119255/2026-03-05/2026-03-06/hotel/hotel/hotels?legacy_provider_id=927111&amp;rooms=1&amp;closed_user_group=mobile&amp;hb_data=Pf0UUp2tCnDLmFx4KKJVxA8BI0t1MNDsiA_xon4mlNqClendVauruc_8Q2Noxlx7PQ7-QPByAjILQ3lBoejMQlES99vVeZrtwR5RR9MwfoSDkXYSesBb_8YnUAvGW6BQ9eSbT2dyTIBlA8SwFzSBChnhjMOlCUTElpri6v5UOpYSofMCkziByTvBtylgDFn9GB5reVtyIGF7dJ7PNSnyP3ADRlpuC6oxKHFG_YJQV1ZLEzFsD1YprG-WWlrQ-bMvuYSgETfzpq6aE0N79-IrFMBs428%3D&amp;q_datetime_utc=2026-03-05T14%3A36%3A00&amp;ticket_price=2115&amp;quote_id=2745637239664379225&amp;utid_state=1&amp;channel=iphone&amp;price_without_closed_user_group=2350&amp;tm_place_name=Kalibo&amp;deeplink_data=eyJmaWVsZHMiOnsic2lnbmF0dXJlIjoiNWQ0ZDMyYjY3NGMyMGYxYThlNTgzNDczMGQzOTM0YmMifSwidXJsIjoiaHR0cHM6Ly9waC5ob3RlbHMuY29tL0hvdGVsLVNlYXJjaD90cGlkPTMyMTQmbXBlPTE3NzI3MjEzMzgmZW5kRGF0ZT0yMDI2LTAzLTA2JmFkdWx0cz0xJmxvY2FsZT1lbl9QSCZjaGlkPWUzNzUyY2Q1LTkxOWYtNDFjMi1iMjBhLWJhODgzZDNlYTkyZiZlYXBpZD00NCZtY3RjPTMmc3RhcnREYXRlPTIwMjYtMDMtMDUmbXBkPVBIUCZtcG49MjAxNjY2NjkxJmN1cnJlbmN5PVBIUCZyYXRlcGxhbmlkPTIwODMxNjcwOCZtcG09MjQmbXBwPTEmbXBvPUVDJnNlbGVjdGVkPTEyMzIyMTIwJm1wYj0yMjYuNjEmbXBxPTE4ODguMzkmbXBhPTE4ODguMzkifQ%3D%3D&amp;utid=ec0015b3-d125-9e62-f650-db20de332fbf&amp;tm_stars=0&amp;client_id=skyscanner_app&amp;price_policy=2&amp;pre_redirect_id=5877ab2f-f581-b1ad-9383-2e17d39c2c8b&amp;tm_city_code=KLOP&amp;max_price=2350&amp;guests=1&amp;request_id=5877ab2f-f581-b1ad-9383-2e17d39c2c8b&amp;tm_country_code=PH</t>
  </si>
  <si>
    <t>10.41293, 119.17909</t>
  </si>
  <si>
    <t>Hashtag Tourist Inn</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</si>
  <si>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b0UyJ0Noa0lxYUxDejRHTDVfMGFHZzB2Wnk4eE1XSmZNWEZ1TW5Ob0VBRTgGQgkRLnzZwOUKbB5CCRHZT45VmSz7-0IJEUtyXMogB-xqSABaTTJLqgFIEAEqCSIFaG90ZWwoADIfEAEiGwbg-QvbwGHSlkzHECvTQAgsL-kwWIpS9YHnXjIYEAIiFGhvdGVsIGluIHBoaWxpcHBpbmVz&amp;ap=KigKEgnMVpI7ToEeQBFjVfxe0lRdQBISCZwWDMlVUzJAEbEqfi-DNGBAMAFIAQ&amp;ictx=111&amp;ved=0CG8QyvcEahgKEwi49pKk7tuSAxUAAAAAHQAAAAAQ7QE</t>
  </si>
  <si>
    <t>14.12524, 120.980201</t>
  </si>
  <si>
    <t>Mabini Street, Masigla, Port Barton, Roxas, Palawan, Mimaropa, 5309, Philippines</t>
  </si>
  <si>
    <t>Located in San Vicente, a 2-minute walk from Port Barton Beach, Hashtag Tourist Inn provides accommodations with a garden and free private parking. The property has a shared kitchen and room service for guests.</t>
  </si>
  <si>
    <t>OYO 1140 Maganda Hotel</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</si>
  <si>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b0UyKENob0k5TnEzM1lyTF9ybjZBUm9OTDJjdk1URjJjbmM1ZDNremJSQUI4BkIJES582cDlCmweQgkR2U-OVZks-_tCCRFLclzKIAfsakgAWk0yS6oBSBABKgkiBWhvdGVsKAAyHxABIhsG4PkL28Bh0pZMxxAr00AILC_pMFiKUvWB514yGBACIhRob3RlbCBpbiBwaGlsaXBwaW5lcw&amp;ap=KigKEgnMVpI7ToEeQBFjVfxe0lRdQBISCZwWDMlVUzJAEbEqfi-DNGBAMAFIAQ&amp;ictx=111&amp;ved=0CIYBEMr3BGoYChMIuPaSpO7bkgMVAAAAAB0AAAAAEO0B</t>
  </si>
  <si>
    <t>10.95432, 122.63345</t>
  </si>
  <si>
    <t>Sang Yoo Mountain View Tagaytay, 4, Isaac O. Tolentino Avenue, Hollywood Subdivision, Tolentino West, Tagaytay, Cavite, Calabarzon, 4120, Philippines</t>
  </si>
  <si>
    <t>With a stay at OYO 1140 Maganda Hotel in Tagaytay, you'll be steps from Orlina Museum and a 3-minute drive from Our Lady of Manaoag at Tierra de Maria. This hotel is 1.2 mi (1.9 km) from Picnic Grove and 1.6 mi (2.5 km) from Olivarez College Tagaytay.
Take advantage of the hotel's 24-hour room service.
Featured amenities include express check-in, a 24-hour front desk, and luggage storage. Free self parking is available onsite.
Make yourself at home in one of the 14 air-conditioned rooms featuring flat-screen televisions. Complimentary wireless internet access keeps you connected, and satellite programming is available for your entertainment. Bathrooms have showers and complimentary toiletries. Conveniences include desks and complimentary bottled water, and housekeeping is provided daily.</t>
  </si>
  <si>
    <t>Hotel Edmundo Pototan</t>
  </si>
  <si>
    <t>www.skyscanner.com.ph/hotel_deeplink/4.0/PH/en-US/PHP/h_ad/200824502/2026-03-02/2026-03-03/hotel/hotel/hotels?legacy_provider_id=22&amp;rooms=1&amp;hb_data=CV3Xj5Z61DpbeHbFus2qTFiwo3ne21Npw87TP1z1rAO2nNh183Xa-Q79mUYyPCOKwO2zyZYU3UJJg2NwxTCct66cD0x8MXAZXNmVAIV7s-VemAZ-w3L8itoG5eLtGL7rD-Rc9suT1CciqKIRx-lrXrQYMkPuFFMcwBZvM7q1RKEc9WAhBzYrSheW3HFIu-AhvSnuVAa02DgBdxL_YB4u59nYQIWX4e9C0UlFd-qOj9mkDryCS-nDFJusYRywjYQMemNwZrtEIED1cPEMqfr5p4xcbZ_EZeuTUYTkKOqaPDoKtSZrxeZ-zYxyDvcr-DYsxf0RyLV67om6GlY8n2cRONBzoCtGX4hgX10aJo1odg6pa7bTXwYIStEKXO3YS8kwNWX0_kg4jqSwmDo3NLIlw5k4HuMygz9vY1RyWjaB0Bo6&amp;q_datetime_utc=2026-03-02T01%3A13%3A16&amp;ticket_price=1059&amp;quote_id=6505068447365661561&amp;utid_state=1&amp;channel=iphone&amp;tm_place_name=Pototan&amp;deeplink_data=eyJmaWVsZHMiOnsic2lnbmF0dXJlIjoiNTMzN2RlZTllOTBhMDAyYjFlMTI4MDYyZjQyMGVkY2MifSwidXJsIjoiaHR0cHM6Ly93d3cuYWdvZGEuY29tL3BhcnRuZXJzL3BhcnRuZXJzZWFyY2guYXNweD9jaWQ9MTg0NjM4MyZoaWQ9ODgyNTQyNCZjdXJyZW5jeT1QSFAmY2hlY2tpbj0yMDI2LTAzLTAyJmNoZWNrb3V0PTIwMjYtMDMtMDMmTnVtYmVyb2ZBZHVsdHM9MSZOdW1iZXJvZkNoaWxkcmVuPTAmUm9vbXM9MSZtY2lkPTI4MjgwJm1hc3RlclJvb21JZD0xMDcyMjM5MjEmbXB0PUszZFpjVk5hYzI5c1lXSkZUM0I1Vldaalp6RlBTWHBtZDB0dGVtOTNVVUZyTW1aMVYxTXhNazF4WkhVck0wSnBSbEpZTW5SbFdWbFhSMGhUWjNkdlVuZFJlV054V1ZKcllYQm1aUSZUb3RhbFByaWNlPTEwNTkuMzYmVG90YWxUYXg9MTM4LjE4JlRvdGFsRmVlPTAuMDAmVG90YWxTdXJjaGFyZ2U9MCZtY3VyPVBIUCJ9&amp;utid=a5218988-92ea-ad47-179e-38de37c60a2d&amp;tm_stars=2&amp;client_id=skyscanner_app&amp;redirect_delay=1000&amp;price_policy=2&amp;pre_redirect_id=92be4e6f-7940-3ffa-5ca4-1b4a24f07a04&amp;tm_city_code&amp;max_price=3031&amp;guests=1&amp;request_id=92be4e6f-7940-3ffa-5ca4-1b4a24f07a04&amp;tm_country_code=PH</t>
  </si>
  <si>
    <t>14.6186, 121.0558</t>
  </si>
  <si>
    <t>Mang Inasal, General Aguinaldo Avenue, Araneta City, Socorro, Cubao, 3rd District, Quezon City, Eastern Manila District, Metro Manila, 1109, Philippines</t>
  </si>
  <si>
    <t>Dison Marketing</t>
  </si>
  <si>
    <t>Pototan</t>
  </si>
  <si>
    <t>parking, wifi, elevator, air_conditioning, non-smoking, internet_access, 24-hour_front_desk_service, room_service, express_check-in, express_check-out, restaurant, bar, safe_deposit_box, lounge, heat</t>
  </si>
  <si>
    <t>Laurent Park and Manhattan Plaza Tower 2 by Michael Estoesta</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</si>
  <si>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b0UyKENob0k3UFBBbTlIOV9vbjBBUm9OTDJjdk1URmpNWE0yTkY5M05CQUI4BkIJES582cDlCmweQgkR2U-OVZks-_tCCRFLclzKIAfsakgAWk0yS6oBSBABKgkiBWhvdGVsKAAyHxABIhsG4PkL28Bh0pZMxxAr00AILC_pMFiKUvWB514yGBACIhRob3RlbCBpbiBwaGlsaXBwaW5lcw&amp;ap=KigKEgnMVpI7ToEeQBFjVfxe0lRdQBISCZwWDMlVUzJAEbEqfi-DNGBAMAFIAQ&amp;ictx=111&amp;ved=0CK4BEMr3BGoYChMIuPaSpO7bkgMVAAAAAB0AAAAAEO0B</t>
  </si>
  <si>
    <t>10.2726, 123.97707</t>
  </si>
  <si>
    <t>www.skyscanner.com.ph/hotel_deeplink/4.0/PH/en-US/PHP/h_fd/204050957/2026-03-05/2026-03-06/hotel/hotel/hotels?legacy_provider_id=927050&amp;rooms=1&amp;closed_user_group=apps&amp;hb_data=yWHcpiPSgHn6GjPEmDDaWLXGfKlLM0tK5earzqh1E5V6wl9M-RhDXW4c4smx3sC0sT7Lw8-yKdaxNxuXJFD5a4_w1Obw68V_a1rnIMmFTiPBa54IM5TwxDBtOKQKo_7blNqkqsJ3Bg5d27hMfiByJSQEiHbcoicJp2ek37EcBcIHLZCrEcR3KNUoVCozcGUAR7A3N8fwxaxsNuhLS5RZdC3Q6uFkzix2UJsraGOW9tDxJJyj2jNpWRkrcdWoJxZnqgHPUsxpYHOi0eYaj2f6bsmQCmHGD35MXJ8sjbHGWVI0srtowpx3ClpjZEAesrFYmJZ-qK3FttGle5G1pnTneK3-slpRJrwWM9GzDHUIXF26En3TPu4PyowSUNYsbX1Aco_usV28wzsdGHemGl7r5N36CsKMePMizwrFfNvEsRkuzA%3D%3D&amp;q_datetime_utc=2026-03-05T14%3A37%3A05&amp;ticket_price=859&amp;quote_id=8296568271280608171&amp;utid_state=1&amp;channel=iphone&amp;price_without_closed_user_group=2878&amp;tm_place_name=Cebu&amp;deeplink_data=eyJmaWVsZHMiOnsic2lnbmF0dXJlIjoiMjdkODg0MGFjMGYwY2VjNzZlNWZiMzYzNmNlNzA4OWMifSwidXJsIjoiaHR0cHM6Ly9kZWFscy52aW8uY29tP3NpZz1lM2RhYmQ1ZjE1YjE4MDYzNGI2MWZiZmMxYmMyNDdjOTBkODhlYWFiN2JjOWIwNGM1NjBjY2M1MjkwOWViZTQzMzEzNTMzMzczNDM1MzczODM2Mzgmc2lnLWlzcz1tZXRhJnR1cmw9aHR0cHMlM0ElMkYlMkZ2aW8uY29tJTJGSG90ZWwlMkZTZWFyY2glM0ZjaGVja0luJTNEMjAyNi0wMy0wNSUyNmNoZWNrT3V0JTNEMjAyNi0wMy0wNiUyNmN1cnJlbmN5JTNEUEhQJTI2ZXB2JTNETVM0eSUyNmVzZCUzRFJDc0tkN0hhbUdJNG9fS09mUFlIMXVheWEzbnh0UW1idTl6cjIzR1dQTnliLUdvTGZaMkVWVUlkeWx4MjF6LWlEZHRPN3cyN3QzWGlXclJWbjFSU045SW1NbHp0NVpzYVlTWUtpQlhJX2ZFNjRLVmJFQSUyNTNEJTI1M0QlMjZmb3JjZUN1cnJlbmN5Q2hhbmdlJTNEMSUyNmZvcmNlTGFuZ3VhZ2VDaGFuZ2UlM0QxJTI2aG90ZWxJZCUzRDk3ODM0NzUlMjZsYWJlbCUzRHNyYyUyNTNEc2t5c2Nhbm5lciUyNTI2dWNvdW50cnklMjUzRFBIJTI1MjZ1ZGV2aWNlJTI1M0Rtb2JpbGUlMjUyNmhvdGVsJTI1M0Q5NzgzNDc1JTI1MjZkYXklMjUzRDUlMjUyNm1vbnRoJTI1M0QwMyUyNTI2eWVhciUyNTNEMjAyNiUyNTI2bG9zJTI1M0QxJTI1MjZvZmZlcmlkJTI1M0RvRk96a3FpOFRzTVElMjUyNnByaWNlJTI1M0Q4NTkuMDElMjUyNmN1cnJlbmN5JTI1M0RQSFAlMjUyNnVzZXJsYW5nJTI1M0RlbiUyNTI2X3RoJTI1M0Q1OWMwZmY1MzE1ZDUwZGIzOWE5NTUyOGE2ZGUwMDE4Mzc2MDQ5ZWRhMzBhZWFjOWMlMjUyNmR0cyUyNTNEMTc3MjcyMDIyOSUyNTI2b2x1dCUyNTNEMTc3MjcyMDIyNiUyNTI2Y2FuUGF5TGF0ZXIlMjUzRGZhbHNlJTI1MjZyZXF1ZXN0VXNlckdyb3VwJTI1M0QlMjUyNm9mZmVyVXNlckdyb3VwJTI1M0RwdWJsaWMlMjZsYW5nJTNEZW4lMjZvdGklM0Rnc2d4MlI0Y2s2QSUyNnByZWZlcnJlZFJhdGUlM0Q4NTkuMDElMjZwcm9maWxlJTNEcjJkMm03M2tuOCUyNnJvb21zJTNEMSUyNnVzZXJDb3VudHJ5JTNEUEglMjZ1dG1fY2FtcGFpZ24lM0Rza3lzY2FubmVyJTI2dXRtX21lZGl1bSUzRGNwYyUyNnV0bV9zb3VyY2UlM0Rza3lzY2FubmVyIn0%3D&amp;utid=be65de20-7fca-aaa9-1e6f-fd7d2bfdfd32&amp;tm_stars=2&amp;client_id=skyscanner_app&amp;price_policy=2&amp;pre_redirect_id=82c9ad05-74ef-f78c-d39d-463950d1e920&amp;tm_city_code=CEBP&amp;max_price=2468&amp;guests=1&amp;request_id=82c9ad05-74ef-f78c-d39d-463950d1e920&amp;tm_country_code=PH</t>
  </si>
  <si>
    <t>13.5092, 120.973</t>
  </si>
  <si>
    <t>Palangan Bayview Beach Resort</t>
  </si>
  <si>
    <t>https://www.booking.com/hotel/ph/antwet-backpacker-39-s-inn-amp-rooftop-bar.html?aid=356938&amp;label=metagha-link-LUPH-hotel-4693447_dev-desktop_los-1_bw-4_dow-Monday_defdate-1_room-0_gstadt-2_rateid-public_aud-0_gacid-21411118307_mcid-50_bc-AEedxw_ppa-0_clrid-0_ad-1_gstkid-0_checkin-20260302_ppt-B_lp-2608_r-16924997506693165969&amp;sid=911265a0a9dd35a1b7a66ef826f2a25b&amp;all_sr_blocks=469344701_335360731_1_32_0%2C469344701_335360731_1_32_0&amp;checkin=2026-03-02&amp;checkout=2026-03-03&amp;dest_id=4693447&amp;dest_type=hotel&amp;dist=0&amp;group_adults=2&amp;group_children=0&amp;hapos=1&amp;highlighted_blocks=469344701_335360731_1_32_0%2C469344701_335360731_1_32_0&amp;hpos=1&amp;matching_block_id=469344701_335360731_1_32_0&amp;no_rooms=2&amp;req_adults=2&amp;req_children=0&amp;room1=A&amp;room2=A&amp;sb_price_type=total&amp;sr_order=popularity&amp;sr_pri_blocks=469344701_335360731_1_32_0__31150%2C469344701_335360731_1_32_0__31150&amp;srepoch=1772090685&amp;srpvid=8df83412fa0c077e&amp;type=total&amp;ucfs=1&amp;</t>
  </si>
  <si>
    <t>9.35626210041238, 123.3051</t>
  </si>
  <si>
    <t>The Palangan Bayview Beach Resort provides a great place for travelers to relax after a busy day. Visitors to Puerto Galera will find that the Palangan Bayview Beach Resort is a fantastic accommodation choice. With multiple attractions nearby including Sabang Beach, Batangas Channel and Encenada Beach, guests will find plenty to keep themselves occupied. This hotel makes a great place to kick back and relax after a long day of sightseeing.</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</si>
  <si>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b0UyJ0Noa0l0T1NpdVlqMHROUVNHZzB2Wnk4eE1YTnphSEZ5Wm1SMkVBRTgGQgkRLnzZwOUKbB5CCRHZT45VmSz7-0IJEUtyXMogB-xqSABaTTJLqgFIEAEqCSIFaG90ZWwoADIfEAEiGwbg-QvbwGHSlkzHECvTQAgsL-kwWIpS9YHnXjIYEAIiFGhvdGVsIGluIHBoaWxpcHBpbmVz&amp;ap=KigKEgnMVpI7ToEeQBFjVfxe0lRdQBISCZwWDMlVUzJAEbEqfi-DNGBAMAFIAQ&amp;ictx=111&amp;ved=0CPgBEMr3BGoYChMIuPaSpO7bkgMVAAAAAB0AAAAAEO0B</t>
  </si>
  <si>
    <t>14.6515298, 120.9714452</t>
  </si>
  <si>
    <t>Libis Espina Street, Barangay 14, Zone 2, Dagat-Dagatan, District 2, Caloocan, Northern Manila District, Metro Manila, 1408, Philippines</t>
  </si>
  <si>
    <t>K &amp; K Staycation</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</si>
  <si>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b0UyJkNoZ0l6YUstcUxueTF2d3RHZ3d2Wnk4eGFHaG9kbVpvTkdzUUFROAZCCREufNnA5QpsHkIJEdlPjlWZLPv7QgkRS3JcyiAH7GpIAFpNMkuqAUgQASoJIgVob3RlbCgAMh8QASIbBuD5C9vAYdKWTMcQK9NACCwv6TBYilL1gedeMhgQAiIUaG90ZWwgaW4gcGhpbGlwcGluZXM&amp;ap=KigKEgnMVpI7ToEeQBFjVfxe0lRdQBISCZwWDMlVUzJAEbEqfi-DNGBAMAFIAQ&amp;ictx=111&amp;ved=0CI0CEMr3BGoYChMIuPaSpO7bkgMVAAAAAB0AAAAAEO0B</t>
  </si>
  <si>
    <t>9.0762, 123.2692</t>
  </si>
  <si>
    <t>Apo Elementary School, Cogon, Apo Island, Dauin, Negros Oriental, Negros Island Region, 6217, Philippines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</si>
  <si>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b0UyJ0Noa0lwLUt2dmJiZGdLRTJHZzB2Wnk4eE1YTnhhbTF4ZUhaZkVBRTgGQgkRLnzZwOUKbB5CCRHZT45VmSz7-0IJEUtyXMogB-xqSABaTTJLqgFIEAEqCSIFaG90ZWwoADIfEAEiGwbg-QvbwGHSlkzHECvTQAgsL-kwWIpS9YHnXjIYEAIiFGhvdGVsIGluIHBoaWxpcHBpbmVz&amp;ap=KigKEgnMVpI7ToEeQBFjVfxe0lRdQBISCZwWDMlVUzJAEbEqfi-DNGBAMAFIAQ&amp;ictx=111&amp;ved=0CKYCEMr3BGoYChMIuPaSpO7bkgMVAAAAAB0AAAAAEO0B</t>
  </si>
  <si>
    <t>9.55702, 123.75862</t>
  </si>
  <si>
    <t>JayDin Travellers Inn</t>
  </si>
  <si>
    <t>www.skyscanner.com.ph/hotel_deeplink/4.0/PH/en-US/PHP/h_ad/213020086/2026-03-02/2026-03-03/hotel/hotel/hotels?legacy_provider_id=22&amp;rooms=1&amp;closed_user_group=apps&amp;hb_data=esqSIhVaDGQK5pATzf0gA0NOf2yy1z-bIpdOyLKJiM0I4xedQflPWddTDH3G1aqcoafpeteCf2fgruwQSzXJMfFTdjPQsBpgAzCn0yl1n77UmkTbjqOIqVxSiEyi4Xs9uBmDcyApBKvPP9eV43wygrHrkj4ANnOOxWT5j7q99siP6vgmnMdu1LFMcwFF6ySrOXh4dJRol_tBDPwUkkxcGGFy11DloFyzx6gY6Nw-RHziHpC8WqbSJay1HxVWkfP-KB9QowGxYPiN3tqvPX_imHjET7wRCOITNXCsPpBg8ICg66ohR_1QGyZlByFUL4NjaSHEp-KvMszbH-S0WgN99NMxPlSWkRSBbeaqhS8ofTd8DiPnHXcvgu9povtwyotn75EN1DtJqhb-royO8_9iDz6hbhhk0S4mdgQ3WMs_EN56&amp;q_datetime_utc=2026-03-02T01%3A13%3A20&amp;ticket_price=1344&amp;quote_id=-5836644460239726759&amp;utid_state=1&amp;channel=iphone&amp;price_without_closed_user_group=1488&amp;tm_place_name=Taporok&amp;deeplink_data=eyJmaWVsZHMiOnsic2lnbmF0dXJlIjoiNzNiNGQ5ZTA2OTViNzQwNzJkZGQ3MThhZDkwNzE1ZmEifSwidXJsIjoiaHR0cHM6Ly93d3cuYWdvZGEuY29tL3BhcnRuZXJzL3BhcnRuZXJzZWFyY2guYXNweD9jaWQ9MTg0NjM4MyZoaWQ9NTA5NzkyNjAmY3VycmVuY3k9UEhQJmNoZWNraW49MjAyNi0wMy0wMiZjaGVja291dD0yMDI2LTAzLTAzJk51bWJlcm9mQWR1bHRzPTEmTnVtYmVyb2ZDaGlsZHJlbj0wJlJvb21zPTEmbWNpZD0zMDM4Jm1hc3RlclJvb21JZD00ODUzNDY4OTAmbXB0PWF6TnFZVTV6TkZwaVIwY3JWMDlRY1UwMU9HVlVla1pXVDI1dVNtZ3hiekpITkhaUlNFZFRjMmd2Vm1wcWNUZG1NVGRYVDB0aU0xWjBUbXhEVlRKSEt6WnhhMWx4UW01Wlp6Rkpka2wzUFQwJlRvdGFsUHJpY2U9MTM0NC4wMCZUb3RhbFRheD0xNDQuMDAmVG90YWxGZWU9MC4wMCZUb3RhbFN1cmNoYXJnZT0wJm1jdXI9UEhQIn0%3D&amp;utid=3516c2dc-b5d3-71b5-8773-6c70525b2a9f&amp;tm_stars=0&amp;client_id=skyscanner_app&amp;redirect_delay=1000&amp;price_policy=2&amp;pre_redirect_id=03d9cb8b-53a9-d3cb-63d3-c1c879b7bb7b&amp;tm_city_code&amp;max_price=1344&amp;guests=1&amp;request_id=03d9cb8b-53a9-d3cb-63d3-c1c879b7bb7b&amp;tm_country_code=PH</t>
  </si>
  <si>
    <t>14.4882, 121.04292</t>
  </si>
  <si>
    <t>parking, wifi, non-smoking, internet_access, room_service</t>
  </si>
  <si>
    <t>www.skyscanner.com.ph/hotel_deeplink/4.0/PH/en-US/PHP/h_bc/216222895/2026-03-02/2026-03-03/hotel/hotel/hotels?legacy_provider_id=13&amp;rooms=1&amp;closed_user_group=apps&amp;hb_data=jIdudWqJUTRnYEVf_BY8M8hddbZZdYP5VOTXXdP02Ug6HuORIi3uK9RKgymda6hZYixx1wkUih5V7H2VuJyes5ecjpRSKhxZNvFP3_OEgrfsFTduus4kh6EQ3Ik28hamNn-8yyvWVdIOsRAqnI1-W1A3tdMmsjqE455CJlAfhH7t4wFjYUVDEgVWJ5kTK_8zgJhmNCWMyS6tRHq7msRITfMAkM98DNGFn_klIzHLyq0k8l2amxp14izL8MfJMFzofJjKi9GJawGvphcHdYWdkwRog9vf3f6jtBQD3gxWB_XNF43SX4eBFl9lO5_9MoQ2WzYum0pOftHTc5Gw-j9qaYcxPgxfTg3BntqpgM80ICsz7mRyef7rCLueRqU-svc87Ks_QXa1MwuYyrX3S-dyFsQRcuPrE4-snJmxXHYS7zmwfReGYXM%3D&amp;q_datetime_utc=2026-03-02T01%3A13%3A21&amp;ticket_price=1612&amp;quote_id=6561699832292216368&amp;utid_state=1&amp;channel=iphone&amp;price_without_closed_user_group=2188&amp;tm_place_name=Bagumbayan&amp;deeplink_data=eyJmaWVsZHMiOnsic2lnbmF0dXJlIjoiNGZkY2M3Njg4NDhkN2ZmNDRiYjkwNWE2ZmU0NTllMTYiLCJibG9ja19pZCI6IjE1NDU2MTg1MDFfNDI1ODU1MTA3XzRfMF8wIn19&amp;utid=c7028a67-5f51-3d2b-b203-97a21e7b7a11&amp;tm_stars=0&amp;client_id=skyscanner_app&amp;redirect_delay=1000&amp;price_policy=2&amp;pre_redirect_id=d0ec950a-050c-8cb0-847b-13271631567e&amp;tm_city_code&amp;max_price=1612&amp;guests=1&amp;request_id=d0ec950a-050c-8cb0-847b-13271631567e&amp;tm_country_code=PH</t>
  </si>
  <si>
    <t>Rospan Lodge and Restaurant</t>
  </si>
  <si>
    <t>www.skyscanner.com.ph/hotel_deeplink/4.0/PH/en-US/PHP/h_ad/154679217/2026-03-02/2026-03-03/hotel/hotel/hotels?legacy_provider_id=22&amp;rooms=1&amp;hb_data=NO0UCbSozKJXPt6D08NGZ0qwIBnBJF1PcSzai-khIASLYcFfldGe5VK_bzOx9pfyW-0KAOzCjCwKQ1r7D1yCR-TP1FiWTeRYwdNvbBg617yQXhdAuqxYIUONkeM_SfbD-q-SJJYHPsfhl3DxYoeRkhtV3txzli2vaN2zrLH8ul1agdtpaTNEMHuDYaCyuu0BoC5K3049swuJYOPvLA7_qg6TXgzmpE7RfiX3E80OkQOiXFjVqHR7ca_JlEukxItrJizBzkdHq2k8Te-oTRF9uO6xHVADtqBiQQb6Zsuvl9dlSEu2rE5ssgi7Jl5WgtBVkw2m_N39-OF355ltTdbX42DV-2n0H9R727RZwt7dAV_on2ob0Rjn2uF9HuiQI2mvu1RtBf8dzmc6s1_cN8XH3Sxwjo6w7mM_yKchNy9i2S-l&amp;q_datetime_utc=2026-03-02T01%3A13%3A28&amp;ticket_price=3467&amp;quote_id=3777707117835150821&amp;utid_state=1&amp;channel=iphone&amp;tm_place_name=Baguio&amp;deeplink_data=eyJmaWVsZHMiOnsic2lnbmF0dXJlIjoiMDljM2FhZjA4ZTg5MDRjYTI3OGE4MWU3MGM0ODcxNTMifSwidXJsIjoiaHR0cHM6Ly93d3cuYWdvZGEuY29tL3BhcnRuZXJzL3BhcnRuZXJzZWFyY2guYXNweD9jaWQ9MTg0NjM4MyZoaWQ9Mjg3NzE4JmN1cnJlbmN5PVBIUCZjaGVja2luPTIwMjYtMDMtMDImY2hlY2tvdXQ9MjAyNi0wMy0wMyZOdW1iZXJvZkFkdWx0cz0xJk51bWJlcm9mQ2hpbGRyZW49MCZSb29tcz0xJm1jaWQ9MzMyJm1hc3RlclJvb21JZD0zMzQ2NDQwJm1wdD1VV1Z6UkZONWVtNU9aM0I2T1hJdlUzUjRSMVZQY21SRGEwaHdlbHB1WkZJd2IyczJkVzF4VUc1cE5HZDBTWGg0YjJ0Uk5sTklieTlzYWs1SlprdzBZMlpWYkVOQmFsWnVVblpFS3cmVG90YWxQcmljZT0zNDY2Ljc4JlRvdGFsVGF4PTM3MS40NCZUb3RhbEZlZT0wLjAwJlRvdGFsU3VyY2hhcmdlPTAmbWN1cj1QSFAifQ%3D%3D&amp;utid=930f50dc-47c5-92e4-bd94-f66d6ed6ea64&amp;tm_stars=2&amp;client_id=skyscanner_app&amp;redirect_delay=1000&amp;price_policy=2&amp;pre_redirect_id=90e40f06-d72f-dfd7-2055-583099515156&amp;tm_city_code=BAGP&amp;max_price=6091&amp;guests=1&amp;request_id=90e40f06-d72f-dfd7-2055-583099515156&amp;tm_country_code=PH</t>
  </si>
  <si>
    <t>11.71547, 122.37515</t>
  </si>
  <si>
    <t>Old Buswang Road, Perazville, Old Buswang, Bakhaw Norte, Kalibo, Aklan, Western Visayas, 5600, Philippines</t>
  </si>
  <si>
    <t>RedDoorz @ Old Buswang Road</t>
  </si>
  <si>
    <t>www.skyscanner.com.ph/hotel_deeplink/4.0/PH/en-US/PHP/h_bc/203928191/2026-03-05/2026-03-06/hotel/hotel/hotels?legacy_provider_id=13&amp;rooms=1&amp;closed_user_group=apps&amp;hb_data=1eJDgzSVGjJbA7Lz8zs8shenOKwJhH0GGp6CSDDTczxAzTUUr92v9vzGwmLSloXn6ayM8UjDYWBO8yrPWgpPqjLWfKTErL7R4ufpOCLB-tsI0VOsJkSjB_tR8dAJSe0Eq8XDHldug-Fx1p9QQK3fV7gCFG5toahBhZQgGAbC4FWHqjzTWZC6FX4gygELMbHN1TiZ6lnR_rT6jvGYLkPTJxilLr-V_5NFdT9TxDOhB9_Wf1YKWSxMrFJwkcVkKBwVbQaCc_twSxSmEgoEt--SbmESm77nlduNA_bbYjJxq3AHNUgdA76LmCA5wnTRrXLGnNDpjyO2HzzbEyu3TnwGCTKTCCV9BXJdRPqRUcsMOyy5WWOauRU5WFEcJ7qec2cOZk2hBH54VssE-YEFowBgSE9qthRCDk5wXixekpuTiMV8BS8b&amp;q_datetime_utc=2026-03-05T14%3A36%3A08&amp;ticket_price=732&amp;quote_id=-2230398847839871610&amp;utid_state=1&amp;channel=iphone&amp;price_without_closed_user_group=1693&amp;tm_place_name=Kalibo&amp;deeplink_data=eyJmaWVsZHMiOnsic2lnbmF0dXJlIjoiZDNhMzU5N2U5NzllOWIxYzczNWI4MDUyMjg4N2M2MDkiLCJibG9ja19pZCI6IjU1NDIwNzIwMV8yNzYzOTc4MDVfMF8wXzAifX0%3D&amp;utid=a9175ce5-c013-643f-2a88-da937aa4c273&amp;tm_stars=2&amp;client_id=skyscanner_app&amp;price_policy=2&amp;pre_redirect_id=7018b583-0c8c-b906-af95-a774809a1d1f&amp;tm_city_code=KLOP&amp;max_price=732&amp;guests=1&amp;request_id=7018b583-0c8c-b906-af95-a774809a1d1f&amp;tm_country_code=PH</t>
  </si>
  <si>
    <t>9.238298, 124.654937</t>
  </si>
  <si>
    <t>RedDoorz @ Old Buswang Road is offering accommodations in Kalibo. This 2-star hotel has air-conditioned rooms with a private bathroom. Guest rooms in the hotel are equipped with a flat-screen TV.</t>
  </si>
  <si>
    <t>July'S Haven Seaside Pension Camiguin</t>
  </si>
  <si>
    <t>www.skyscanner.com.ph/hotel_deeplink/4.0/PH/en-US/PHP/h_ad/130079085/2026-03-05/2026-03-06/hotel/hotel/hotels?legacy_provider_id=22&amp;rooms=1&amp;closed_user_group=general&amp;hb_data=neCjY3qf2AjWr-HJfchqQtlJXyYCUADOzVmd9kj_hlSBuEcZJzIaYagZiaipfK0h6tNuYMJEtYbZcoOEhPzsTZc1RgSS9ainEv4JBGtiAhy3C3VKO8LRfWAccUVnrV5kPfkWzGqdrsLcywS38rRPp_p9Tx0bttci0cRiO6qfjkMsE9L4Ffx0C2xAn2xQ3wGApoX-5n29d3lyl1mggbOZpiX-4Vr66hTGyigv7XjlSY6zLEbHtRveWGnFXB_QK0tRlbXaAy0XHjQ-3KJgffSSUlzU-KtlHFHagYLAR0mvPjuJWUi1RcHkhL3PhdQyNOzlBDJCJIayIGbnFQ54jg7xc86Y51Z089msYBtXKIIQa4ulLLTlIVoOl9_SUXGYbIaeM2dgYi8v2SoZwoSG9LQGRHOJ6BnZ6VCDva3FX41E4oYC&amp;q_datetime_utc=2026-03-05T14%3A36%3A08&amp;ticket_price=857&amp;quote_id=7072147748593179451&amp;utid_state=1&amp;channel=iphone&amp;price_without_closed_user_group=2502&amp;tm_place_name=Mambajao&amp;deeplink_data=eyJmaWVsZHMiOnsic2lnbmF0dXJlIjoiMDlhODQ5OTVkN2Q0MDhkNTlhNjdkMmNmZTFkM2VkMWYifSwidXJsIjoiaHR0cHM6Ly93d3cuYWdvZGEuY29tL3BhcnRuZXJzL3BhcnRuZXJzZWFyY2guYXNweD9jaWQ9MTg0NjM4MyZoaWQ9NDg4NjYzJmN1cnJlbmN5PVBIUCZjaGVja2luPTIwMjYtMDMtMDUmY2hlY2tvdXQ9MjAyNi0wMy0wNiZOdW1iZXJvZkFkdWx0cz0xJk51bWJlcm9mQ2hpbGRyZW49MCZSb29tcz0xJm1jaWQ9MjgwODImbWFzdGVyUm9vbUlkPTU4ODEyODYxMiZtcHQ9TVZKb1EybHRkM0JoYURoRE1XUTBVRkZEVmxoQ1RESmtVRkZhU1RCNFpURlpSbHBCV1RGbk9VSklPR0ZaT1Uwd056UnVTVEUwY0dWQ1VVZHROMHR0Tmk5cFJsRnljbUpUYTNGVGJreG5QVDAmVG90YWxQcmljZT04NTcuNDQmVG90YWxUYXg9ODAuMjkmVG90YWxGZWU9NzQuMzMmVG90YWxTdXJjaGFyZ2U9MCZtY3VyPVBIUCJ9&amp;utid=fe97fd0e-95d0-a9d0-453f-f51b30ccf547&amp;tm_stars=2&amp;client_id=skyscanner_app&amp;price_policy=2&amp;pre_redirect_id=3af417a3-7390-59ae-a0e6-40e6b4d000e6&amp;tm_city_code=CGMP&amp;max_price=1123&amp;guests=1&amp;request_id=3af417a3-7390-59ae-a0e6-40e6b4d000e6&amp;tm_country_code=PH</t>
  </si>
  <si>
    <t>9.782299, 124.145243</t>
  </si>
  <si>
    <t>Camiguin Circumferential Road, Pawikan, Lower Banlas, Naasag, Mambajao, Camiguin, Northern Mindanao, 9100, Philippines</t>
  </si>
  <si>
    <t>Mambajao</t>
  </si>
  <si>
    <t>Camiguin</t>
  </si>
  <si>
    <t>parking, wifi, air_conditioning, non-smoking, internet_access, smoking_areas, multilingual_staff, room_service, restaurant, bar, safe_deposit_box, television, desk, shower, luggage_storage, airport_shuttle</t>
  </si>
  <si>
    <t>At July's Haven Seaside Pension Camiguin, exceptional service and top-notch amenities create a memorable experience for guests.Complimentary internet access is available in the hotel to ensure you stay connected during your visit.Arrange your trips to and from the airport using the hotel's convenient transportation services booking. Complimentary parking is available for guests. Continuously receive the support you require through front desk amenities such as luggage storage.At the hotel, utilize the convenient laundry service to maintain your preferred travel attire fresh, allowing you to pack lighter.Craving relaxation? In-room amenities such as 24-hour room service and daily housekeeping allow you to maximize your time spent inside the room. For the health and well-being of all guests and staff, smoking is restricted exclusively to assigned zones. Accommodations come equipped with all the conveniences required for a restful night's slumber. A selection of rooms feature linen service, blackout curtains and air conditioning to ensure your comfort and convenience.A few accommodations at July's Haven Seaside Pension Camiguin also include unique design elements like a balcony or terrace. A few chosen rooms are equipped with television and cable TV to ensure guest amusement.In certain rooms, the hotel offers visitors access to instant coffee and instant tea.In the hotel, certain guest bathrooms come equipped with essential bathroom amenities, such as toiletries and towels, ensuring a comfortable stay for guests. Allow your journey to be free from the pangs of hunger! On-site eateries offer delicious and accessible meal choices.</t>
  </si>
  <si>
    <t>Lalies Inn</t>
  </si>
  <si>
    <t>www.skyscanner.com.ph/hotel_deeplink/4.0/PH/en-US/PHP/h_xp/224880067/2026-03-02/2026-03-03/hotel/hotel/hotels?legacy_provider_id=1&amp;rooms=1&amp;closed_user_group=mobile&amp;hb_data=dugrNeAZemX3z3kX-lYGK8zpXjHJfJztowTaWegJehc-OJVMZn8OWx9_ICbWDuQW9lqwe8_Pod3CPffNz6ZdRWQxSUfFfvpAwqEELHw0Nilb-e4cm1J5yP1lRDmEtzYW7VdxZgXo62ZOHUecvx3JBUCODAE3Gf_M0CuyPtJCbAuEp0zsaAF7lGwuJjZvGeNj6JLyc1gGl7X6XBBjOiBzaP4mDu2USUKmiMuEdT7Wq5al7ltXstRZiwiHdInnIsvbMpoYDQfXRjXUewEXhWtHl-ub-Ag%3D&amp;q_datetime_utc=2026-03-02T01%3A13%3A35&amp;ticket_price=789&amp;quote_id=-5724486866854603431&amp;utid_state=1&amp;channel=iphone&amp;price_without_closed_user_group=878&amp;tm_place_name=Batuan&amp;deeplink_data=eyJmaWVsZHMiOnsic2lnbmF0dXJlIjoiMzRlNWZhZmEwYWI4NTg0ZWM1NzUwN2JjZGNiNDJkNjcifSwidXJsIjoiaHR0cHM6Ly93d3cuZXhwZWRpYS5jb20ucGgvSG90ZWwtU2VhcmNoP3RwaWQ9NjgmbXBlPTE3NzI0MTM5NDcmZW5kRGF0ZT0yMDI2LTAzLTAzJmFkdWx0cz0xJmxvY2FsZT1lbl9VUyZjaGlkPWE2MGE5MDQwLTcwYWYtNDJlZC05MTU5LWFlNTA4MTU3MWQ1YiZlYXBpZD00NjIzMCZtY3RjPTMmc3RhcnREYXRlPTIwMjYtMDMtMDImbXBkPUdCUCZtcG49MzI3MTkwODc0JmN1cnJlbmN5PUdCUCZyYXRlcGxhbmlkPTQwMzk4ODE0MyZtcG09MjQmbXBwPTEmbXBvPUVDJnNlbGVjdGVkPTExOTcwODUyMSZtcGI9MC45MiZtcHE9MTAuMTUmbXBhPTkuMjMifQ%3D%3D&amp;utid=41ce2012-bc0c-0188-f843-9ace10bff4d2&amp;tm_stars=0&amp;client_id=skyscanner_app&amp;redirect_delay=1000&amp;price_policy=2&amp;pre_redirect_id=c517343b-4283-073b-0543-5056877db367&amp;tm_city_code&amp;max_price=2476&amp;guests=1&amp;request_id=c517343b-4283-073b-0543-5056877db367&amp;tm_country_code=PH</t>
  </si>
  <si>
    <t>Located in Batuan, 8.6 miles from Tarsier Conservation Area, Lalies Inn provides accommodations with free WiFi and free private parking. Chocolate Hills is 15 miles from the inn, while Baclayon Church is 28 miles away.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</si>
  <si>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b0UyKENob1FxWWl3ejdMbndjelVBUm9OTDJjdk1URnRhM2xxT0dzNU1SQUM4BkIJES582cDlCmweQgkR2U-OVZks-_tCCRFLclzKIAfsakgAWk0yS6oBSBABKgkiBWhvdGVsKAAyHxABIhsG4PkL28Bh0pZMxxAr00AILC_pMFiKUvWB514yGBACIhRob3RlbCBpbiBwaGlsaXBwaW5lcw&amp;ap=KigKEgnMVpI7ToEeQBFjVfxe0lRdQBISCZwWDMlVUzJAEbEqfi-DNGBAMAFIAQ&amp;ictx=111&amp;ved=0CMsDEMr3BGoYChMIuPaSpO7bkgMVAAAAAB0AAAAAEO0B</t>
  </si>
  <si>
    <t>10.328261, 123.909049</t>
  </si>
  <si>
    <t>Governor M. Cuenco Avenue, Kasambagan, Cebu City, Central Visayas, 6000, Philippines</t>
  </si>
  <si>
    <t>88th Avenue</t>
  </si>
  <si>
    <t>www.skyscanner.com.ph/hotel_deeplink/4.0/PH/en-US/PHP/h_bc/212450168/2026-03-05/2026-03-06/hotel/hotel/hotels?legacy_provider_id=13&amp;rooms=1&amp;closed_user_group=general&amp;hb_data=UwsKCbJSuKtwBlWqrSKjqsg_dEUfEAFlLGoHVdB6Gv-qLSD5k1k2fQhhruFn2z4jLlUEmR9yCGqcXpdIMre7cU6jAAJCs1jHME6Kfx6cS2bbRAMwQ8YPaSRZ1rcjXkVhd60hNx_r7iorbsy1A_EChi8pVeEEBY9XErc3gehZTI-_o_hnOBLl9PmISP96vqgfUefyw2jRwg4Rz7aQtXeqW8SuwW_fZqzHBhgkwpyewXORTh144EhKP9l4s-fb8yNSwaqum4bhyWOp1kfZzXdow5u8CS6jym3Uz662WUIQSy60fLFbUoosKboS8xHwq0NUR7V6vsltbe__IJW8eSzkHXnRS-SyhVyzJM8b-cDAEOAehMAVAW98OZH2Y0FSET4l6zgYtl8RJIPtIIOnuN3qrQz-0c-aChekY1DuUUAJhgkuWE2LjHc%3D&amp;q_datetime_utc=2026-03-05T14%3A36%3A10&amp;ticket_price=3446&amp;quote_id=-4490807748714698250&amp;utid_state=1&amp;channel=iphone&amp;price_without_closed_user_group=9500&amp;tm_place_name=Cebu&amp;deeplink_data=eyJmaWVsZHMiOnsic2lnbmF0dXJlIjoiNjdjNDY4NWJhODk0M2QzZTA0OTViMWQ3MjkwNTdhODIiLCJibG9ja19pZCI6InYxX0NnRXRFTXdDR2lnS0hUSXdNall0TURNdE1EVlVNREE2TURBNk1EQXVNREF3S3pBM09qQXdFQUVZM3dFb0FUZ0JJZ0lJQVE9PV9DaUVJbHRERzFRTVFBaUJzS0o3Qmp3MHdBa29MTVVReE1EQlFYekV3TUZCUW1BVVNBZ2dCR2dZWUFTZ0NNQUVpQkFnQ0dBST0ifX0%3D&amp;utid=9829d30b-807f-601d-3831-2425eb92e1d6&amp;tm_stars=0&amp;client_id=skyscanner_app&amp;price_policy=2&amp;pre_redirect_id=faaf7fbe-2d45-f352-aa99-28ba66cbcad0&amp;tm_city_code=CEBP&amp;max_price=10530&amp;guests=1&amp;request_id=faaf7fbe-2d45-f352-aa99-28ba66cbcad0&amp;tm_country_code=PH</t>
  </si>
  <si>
    <t>10.72296, 122.55569</t>
  </si>
  <si>
    <t>A good location for a relaxing stay in Cebu City, 88th Avenue is a condo hotel surrounded by views of the city. The property features a fitness center, indoor pool, and parking on-site among other facilities.</t>
  </si>
  <si>
    <t>www.skyscanner.com.ph/hotel_deeplink/4.0/PH/en-US/PHP/h_fd/203930372/2026-03-02/2026-03-03/hotel/hotel/hotels?legacy_provider_id=927050&amp;rooms=1&amp;closed_user_group=general&amp;hb_data=55sQ1kjg4wBA518wVyip85k3K_UVLJixgSTKOAAjAW04VAO5Ko45A77Yp08B602SEadn1Rxn-KLgeAPDOR0xP0RV6lLFmNjxRpLsZDFir1Ac8W_0oPyK1-7kyOerhKDCb8CZdW6Ll1CT6zO7XAwobvqrXDCBoZxcgCg1GQYVgTW6CPBl_OoeMYN6IcVgmYdj8Hn2p96StLHdLFRPXjw9_0nYvzPImXxkIZEXPbBHMOTj41X_TNUS5iFbkttMi-Ha-CUQ8xSju2Y0gmpTJ3aKSIG9M7kJMl9WyLRNOOa9jlb2tiPwKGqkA6c8t6M1cE4qsidHZEVpD5ykMYWzL9UMHOy3inwqZEvsnc_ZEPgsDntL7FoMXzsXOEywLfoQOyqXYAnVMUklTrjCxOhx-WG411QxVA0loNafdtpnZ7F3gudlsg%3D%3D&amp;q_datetime_utc=2026-03-02T01%3A13%3A39&amp;ticket_price=757&amp;quote_id=5494932870215125964&amp;utid_state=1&amp;channel=iphone&amp;price_without_closed_user_group=2302&amp;tm_place_name=Iloilo&amp;deeplink_data=eyJmaWVsZHMiOnsic2lnbmF0dXJlIjoiODkxNWZhNWU4OWMyOGQyNTA0NzQ4ZWZmMWJjYTY3OGYifSwidXJsIjoiaHR0cHM6Ly9kZWFscy52aW8uY29tP3NpZz0wOWM1ODM3YzA2ZjU0ZGVjOGJlZTYyMjFjZTg4MTYxNWRmOTcxMjA5ZmE5Y2Y0MGNjOWQxYTZjYmQzZDMyMWY3MmQzMTMwMzEzOTM5MzczMTM2MzczNCZzaWctaXNzPW1ldGEmdHVybD1odHRwcyUzQSUyRiUyRnZpby5jb20lMkZIb3RlbCUyRlNlYXJjaCUzRmNoZWNrSW4lM0QyMDI2LTAzLTAyJTI2Y2hlY2tPdXQlM0QyMDI2LTAzLTAzJTI2Y3VycmVuY3klM0RQSFAlMjZlcHYlM0RNUzR5JTI2ZXNkJTNETlNxYmNnSlltLTgyUEkyZjJSNG9LXzQ2Q2dwTm56MnZIdVFQMDZSVU9vd2t0MUZ3YWYzekNFMDh5dUExQk5UbUREemIySHdXbE1IcXlTcjhGbXJaMFBxbkJqSnNXb0tWekF0NlhqbnJVSUVhVWFjbUlqVSUyNTNEJTI2Zm9yY2VDdXJyZW5jeUNoYW5nZSUzRDElMjZmb3JjZUxhbmd1YWdlQ2hhbmdlJTNEMSUyNmhvdGVsSWQlM0Q1MTY1NjM1JTI2bGFiZWwlM0RzcmMlMjUzRHNreXNjYW5uZXIlMjUyNnVjb3VudHJ5JTI1M0RQSCUyNTI2dWRldmljZSUyNTNEbW9iaWxlJTI1MjZob3RlbCUyNTNENTE2NTYzNSUyNTI2ZGF5JTI1M0QyJTI1MjZtb250aCUyNTNEMDMlMjUyNnllYXIlMjUzRDIwMjYlMjUyNmxvcyUyNTNEMSUyNTI2b2ZmZXJpZCUyNTNEb2JjUWdkdFlHZ1Z3JTI1MjZwcmljZSUyNTNENzU2LjczJTI1MjZjdXJyZW5jeSUyNTNEUEhQJTI1MjZ1c2VybGFuZyUyNTNEZW4lMjUyNl90aCUyNTNEZjIxZjhjN2RiYWVkNGRlNDNlOTJhYmJkZGI2OGUzY2RmNmQ2Yjc1NWY0YTllZjdiJTI1MjZkdHMlMjUzRDE3NzI0MDk2MTUlMjUyNm9sdXQlMjUzRDE3NzI0MDk2MTElMjUyNmNhblBheUxhdGVyJTI1M0RmYWxzZSUyNTI2cmVxdWVzdFVzZXJHcm91cCUyNTNEJTI1MjZvZmZlclVzZXJHcm91cCUyNTNEcHVibGljJTI2bGFuZyUzRGVuJTI2b3RpJTNEcGNpdWFfbTNkQU0lMjZwcmVmZXJyZWRSYXRlJTNENzU2LjczJTI2cHJvZmlsZSUzRHIyZDJtNzNrbjglMjZyb29tcyUzRDElMjZ1c2VyQ291bnRyeSUzRFBIJTI2dXRtX2NhbXBhaWduJTNEc2t5c2Nhbm5lciUyNnV0bV9tZWRpdW0lM0RjcGMlMjZ1dG1fc291cmNlJTNEc2t5c2Nhbm5lciJ9&amp;utid=9a98be30-0536-040f-5ec0-f34fefdc9bdc&amp;tm_stars=2&amp;client_id=skyscanner_app&amp;redirect_delay=1000&amp;price_policy=2&amp;pre_redirect_id=6b2d75e3-6274-5b7d-7626-86909fbdefd4&amp;tm_city_code=ILOP&amp;max_price=1132&amp;guests=1&amp;request_id=6b2d75e3-6274-5b7d-7626-86909fbdefd4&amp;tm_country_code=PH</t>
  </si>
  <si>
    <t>14.55828, 121.05348</t>
  </si>
  <si>
    <t>Landers Superstore BGC Uptown, 36, 9th Avenue, Fort Bonifacio, Taguig District 2, Taguig, Southern Manila District, Metro Manila, 1635, Philippines</t>
  </si>
  <si>
    <t>Birch Tower Malate Suites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</si>
  <si>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d0UyJ0Noa0l0dV9LMTlmN3c5RWFHZzB2Wnk4eE1XTTFjVjgzY0RabUVBRTgGQgkRLnzZwOUKbB5CCRHZT45VmSz7-0IJEUtyXMogB-xqSABaTTJLqgFIEAEqCSIFaG90ZWwoADIfEAEiGwbg-QvbwGHSlkzHECvTQAgsL-kwWIpS9YHnXjIYEAIiFGhvdGVsIGluIHBoaWxpcHBpbmVz&amp;ap=KigKEgnMVpI7ToEeQBFjVfxe0lRdQBISCZwWDMlVUzJAEbEqfi-DNGBAMAFIAQ&amp;ictx=111&amp;ved=0CEoQyvcEahgKEwi49pKk7tuSAxUAAAAAHQAAAAAQjQI</t>
  </si>
  <si>
    <t>10.30566, 123.89978</t>
  </si>
  <si>
    <t>BPI, 606, Pedro Gil Street, Barangay 698, Malate, Fifth District, Manila, Capital District, Metro Manila, 1000, Philippines</t>
  </si>
  <si>
    <t>Birch Tower Malate Suites has accommodations with private balconies in the center of Manila. Located around a 13-minute walk from Manila Bay Beach, the hotel with free WiFi is also 1.4 miles away from Intramuros.</t>
  </si>
  <si>
    <t>Shejoje Poshtel Hostel</t>
  </si>
  <si>
    <t>www.skyscanner.com.ph/hotel_deeplink/4.0/PH/en-US/PHP/h_ad/154485647/2026-03-05/2026-03-06/hotel/hotel/hotels?legacy_provider_id=22&amp;rooms=1&amp;closed_user_group=general&amp;hb_data=nqNJsDiH3vE6Kqm6Lmwmw84JSIqN9R_B7UQi9wJvHL0Qa-ecbMRzpLjGVXOl9RhNkG3REZUVpHFBk-jQgNccY0zkvVWyF8RZ3EBtzv5Dc1uwS2zuM-jwOvP3AjIRRDgRW-OryM-PskGq82AsVXqfrTl-XhkFMwzWdiyogVDUTyCLToY8oP2o1KEruIYjGqmQeuAArp4d4M0VoDb9ZY2J19qWuNcVFy_-USvgJg_sXqwKH2t_gHLjjfZoYHQZKpgbLSn81T5iEgYbcwwCms9YLlQdnsICRFQ-pAGBILqsOoRYnFcJlvamP0_9A2692hxaQ21q79Iwt_pebe1GaA6bQdE3zCir7lrG3MmmbDWqUZDulpzUneySGl7a5KbxXXDE6uW_NLym3mRGk8WrTAbEVVIw-Nbq2Z7TCqPIjOMCrHTZ&amp;q_datetime_utc=2026-03-05T14%3A36%3A11&amp;ticket_price=787&amp;quote_id=1613177854204897245&amp;utid_state=1&amp;channel=iphone&amp;price_without_closed_user_group=1618&amp;tm_place_name=Cebu&amp;deeplink_data=eyJmaWVsZHMiOnsic2lnbmF0dXJlIjoiYWNhOTE2NDQ5ODEwNTI0YWQ4ZGM1NzMyM2VlY2I0MDcifSwidXJsIjoiaHR0cHM6Ly93d3cuYWdvZGEuY29tL3BhcnRuZXJzL3BhcnRuZXJzZWFyY2guYXNweD9jaWQ9MTg0NjM4MyZoaWQ9MjM2OTE5NyZjdXJyZW5jeT1QSFAmY2hlY2tpbj0yMDI2LTAzLTA1JmNoZWNrb3V0PTIwMjYtMDMtMDYmTnVtYmVyb2ZBZHVsdHM9MSZOdW1iZXJvZkNoaWxkcmVuPTAmUm9vbXM9MSZtY2lkPTI4MDgyJm1hc3RlclJvb21JZD0xMzczOTA1NyZtcHQ9YjJneFRsQjFTbFJETkZnd1VIWTBUbXczYUZwTk16bDNXRlJwVlhGNFFqZHRURWRPTm01MldGazJUVU5QUzFsTVluTnBOR0ZVTDFoQ1ZtcHpjakJGZFRaVFZHSlljSGhCVGpGMFV3JlRvdGFsUHJpY2U9Nzg2Ljc1JlRvdGFsVGF4PTkwLjg0JlRvdGFsRmVlPTY2LjUxJlRvdGFsU3VyY2hhcmdlPTAmbWN1cj1QSFAifQ%3D%3D&amp;utid=d9bac44d-0e00-ff29-19c3-d271215526f1&amp;tm_stars=0&amp;client_id=skyscanner_app&amp;price_policy=2&amp;pre_redirect_id=d189df20-7076-99ad-7a59-115585c37b4e&amp;tm_city_code=CEBP&amp;max_price=832&amp;guests=1&amp;request_id=d189df20-7076-99ad-7a59-115585c37b4e&amp;tm_country_code=PH</t>
  </si>
  <si>
    <t>11.15263, 123.80328</t>
  </si>
  <si>
    <t>Dionisio Jakosalem Street, Zapatera, Camputhaw, Cebu City, Central Visayas, 6000, Philippines</t>
  </si>
  <si>
    <t>wifi, air_conditioning, non-smoking, internet_access, 24-hour_front_desk_service, smoking_areas, multilingual_staff, room_service, express_check-in, express_check-out, car_rental, lounge, luggage_storage, concierge</t>
  </si>
  <si>
    <t>Located within a 17-minute walk of Magellan's Cross and 2.3 miles of SM City Cebu, Shejoje Poshtel Hostel provides rooms in Cebu City. With a shared lounge, the 3-star hostel has air-conditioned rooms with free WiFi, each with a shared bathroom.</t>
  </si>
  <si>
    <t>Hibiscus Dive Inn</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</si>
  <si>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d0UyKENob0l3SXp2NU83NjFMS0RBUm9OTDJjdk1URnFNRGhpWm1SZmNSQUI4BkIJES582cDlCmweQgkR2U-OVZks-_tCCRFLclzKIAfsakgAWk0yS6oBSBABKgkiBWhvdGVsKAAyHxABIhsG4PkL28Bh0pZMxxAr00AILC_pMFiKUvWB514yGBACIhRob3RlbCBpbiBwaGlsaXBwaW5lcw&amp;ap=KigKEgnMVpI7ToEeQBFjVfxe0lRdQBISCZwWDMlVUzJAEbEqfi-DNGBAMAFIAQ&amp;ictx=111&amp;ved=0CH8QyvcEahgKEwi49pKk7tuSAxUAAAAAHQAAAAAQjQI</t>
  </si>
  <si>
    <t>14.5266666963, 121.074722227</t>
  </si>
  <si>
    <t>A. Batobalonos Street, Poblacion, Santa Fe, Cebu, Central Visayas, 6407, Philippines</t>
  </si>
  <si>
    <t>Santa Fe</t>
  </si>
  <si>
    <t>Located within a few steps of Sugar Beach and a 8-minute walk of Kota Beach, Hibiscus Dive Inn provides rooms with air conditioning and a private bathroom in Pooc. The inn also has free WiFi as well as a paid airport shuttle service.</t>
  </si>
  <si>
    <t>OYO 401 Ridgewood Towers Taguig T3</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</si>
  <si>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d0UyKENob0k5UDdpZ29QdnBLTFRBUm9OTDJjdk1URndlRGMwWmpJemVoQUI4BkIJES582cDlCmweQgkR2U-OVZks-_tCCRFLclzKIAfsakgAWk0yS6oBSBABKgkiBWhvdGVsKAAyHxABIhsG4PkL28Bh0pZMxxAr00AILC_pMFiKUvWB514yGBACIhRob3RlbCBpbiBwaGlsaXBwaW5lcw&amp;ap=KigKEgnMVpI7ToEeQBFjVfxe0lRdQBISCZwWDMlVUzJAEbEqfi-DNGBAMAFIAQ&amp;ictx=111&amp;ved=0CJEBEMr3BGoYChMIuPaSpO7bkgMVAAAAAB0AAAAAEI0C</t>
  </si>
  <si>
    <t>17.6166666957, 121.383333324</t>
  </si>
  <si>
    <t>Pinukpuk-Balbalan Road, Junction, Kalinga, Cordillera Administrative Region, 3806, Philippines</t>
  </si>
  <si>
    <t>OYO 706 Bt Realty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</si>
  <si>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d0UyJ0Noa0k4cVhGclpYRHFxb3hHZzB2Wnk4eE1YSjBjWGQwTnpaaUVBRTgGQgkRLnzZwOUKbB5CCRHZT45VmSz7-0IJEUtyXMogB-xqSABaTTJLqgFIEAEqCSIFaG90ZWwoADIfEAEiGwbg-QvbwGHSlkzHECvTQAgsL-kwWIpS9YHnXjIYEAIiFGhvdGVsIGluIHBoaWxpcHBpbmVz&amp;ap=KigKEgnMVpI7ToEeQBFjVfxe0lRdQBISCZwWDMlVUzJAEbEqfi-DNGBAMAFIAQ&amp;ictx=111&amp;ved=0CJsBEMr3BGoYChMIuPaSpO7bkgMVAAAAAB0AAAAAEI0C</t>
  </si>
  <si>
    <t>9.464712, 123.379879</t>
  </si>
  <si>
    <t>Tan-awan, Oslob, Cebu, Central Visayas, Philippines</t>
  </si>
  <si>
    <t>C Star Travellers Inn Redpartner</t>
  </si>
  <si>
    <t>www.skyscanner.com.ph/hotel_deeplink/4.0/PH/en-US/PHP/h_bc/223874668/2026-03-05/2026-03-06/hotel/hotel/hotels?legacy_provider_id=13&amp;rooms=1&amp;closed_user_group=apps&amp;hb_data=AMmC_jNFc5ZKWQw8rJ-qMk3M2LXA5YeJ9qbYZJcl2f0xyHCmjlxQUPboXv2IT_xIBHeD-OGwO8Z-L78FFWlr2Y0jlbZU_pyhZEmcH_0aiCDm85X98WAwPgA947TBkJcucuaayLKRCEtg0e1v9KrQEpXMO-opHHp_i5-LYrq2n0gfZrbNpPX76geNyoRqU4ByNp5-t6dQJCZIhdfxeOQWhSKzI-r5eV1tJimkV1pOo-bCVUU7jFqiJnCn84NjXZBr6MxJIx7RUg--3qLw0_KpUbpfVXgEI-nvkGndfWsB3cChboIrIZ3xjVdy-_pQncDadjA-M3uuPrPSmnYcopzZtS4X_N_1duWDZ03GegV1fI9ciqD00p1Z8rGQPH1xq1_MOUFWOdf97lykoSrXHeyym6G1QRs1ws-FmNFrV73qgRuFseVLvpw%3D&amp;q_datetime_utc=2026-03-05T14%3A36%3A14&amp;ticket_price=958&amp;quote_id=-7586608074398164222&amp;utid_state=1&amp;channel=iphone&amp;price_without_closed_user_group=2218&amp;tm_place_name=Oslob&amp;deeplink_data=eyJmaWVsZHMiOnsic2lnbmF0dXJlIjoiZWI1ZGY5ZDBiZWJhMDdkMzE5MDUzOWEzZTUyZTE5MWMiLCJibG9ja19pZCI6IjgxMzQ4MDAwMl8zNDM2ODY4ODJfMF8wXzBfNDgyMjgwIn19&amp;utid=d89af133-6e52-db52-ff0f-93ee0aa8c7f9&amp;tm_stars=2&amp;client_id=skyscanner_app&amp;price_policy=2&amp;pre_redirect_id=c852c872-9285-f9ae-0ba6-e0879ebfb00c&amp;tm_city_code&amp;max_price=958&amp;guests=1&amp;request_id=c852c872-9285-f9ae-0ba6-e0879ebfb00c&amp;tm_country_code=PH</t>
  </si>
  <si>
    <t>14.611151, 120.984999</t>
  </si>
  <si>
    <t>Located in Oslob, a few steps from Tan-awan Beach, C Star Travellers Inn has accommodations with free WiFi and free private parking. This 2-star hotel has air-conditioned rooms with a private bathroom.</t>
  </si>
  <si>
    <t>RedDoorz @ El Grande Inn Santa Cruz Manila</t>
  </si>
  <si>
    <t>www.skyscanner.com.ph/hotel_deeplink/4.0/PH/en-US/PHP/h_ad/213454829/2026-03-05/2026-03-06/hotel/hotel/hotels?legacy_provider_id=22&amp;rooms=1&amp;closed_user_group=general&amp;hb_data=xCuNv5JiMrMMUkvuA9nP4ozIBOJIwZ3gzxw0CrxKaO1tJPbcJli-MP7HXr5gBdjJICEmTaWVM-tCPGjwIGQ0fSTBFwArFYOSYP1g2_vr34ULVpnLE0kJlcXtreAKCDdbAFU_84Qvqyo8j9JtWC0GwP9xODUZ-f_BuMSqUZR2ytU1_WYxo_lYBKiSWqqZnx6QBWYs2nKNX6yo8Eg-LScAsAvNnA-Jmnzua4Y-2dwFy3ly2rvLrVURoYWG5ykF-aRtb4tGimJ5iCJ_X9cj3Llt0CTgLLPRY53MyF9Wgy4YEV97HJz8vUApwPL2ruQyC5Kq_w85Dx4hQIvgvmf29xpfVbXj1J-WORZnUu4lruIJnFWCdmKW6gOlyLWJEInNqd7aUXN95ihirekK8YqPD_ls_qixBpCLTNMesPYQjpVOxKWk&amp;q_datetime_utc=2026-03-05T14%3A36%3A17&amp;ticket_price=578&amp;quote_id=584317565881037270&amp;utid_state=1&amp;channel=iphone&amp;price_without_closed_user_group=2312&amp;tm_place_name=Manila&amp;deeplink_data=eyJmaWVsZHMiOnsic2lnbmF0dXJlIjoiZWRmYmE1MTIwMWVmNDZmYjU0YWI1NjM4MzkyYTFmZGYifSwidXJsIjoiaHR0cHM6Ly93d3cuYWdvZGEuY29tL3BhcnRuZXJzL3BhcnRuZXJzZWFyY2guYXNweD9jaWQ9MTg0NjM4MyZoaWQ9MzYxNjM0NDMmY3VycmVuY3k9UEhQJmNoZWNraW49MjAyNi0wMy0wNSZjaGVja291dD0yMDI2LTAzLTA2Jk51bWJlcm9mQWR1bHRzPTEmTnVtYmVyb2ZDaGlsZHJlbj0wJlJvb21zPTEmbWNpZD0zMzImbWFzdGVyUm9vbUlkPTYwMTg1ODI2NyZtcHQ9ZUd0RFZsRkdNbU52Vm5Oa2FYSnBNVGhZTWtkUFZubFFZMDlRSzBJeWRGUkxiVEZQZWtKTVkxWm1SelZ0WWpJd1kzaG1hbTFDY2tFeFNpdGxPRVJFWVRabFNUbFVSREoyVXpoVmN6WkJQVDAmVG90YWxQcmljZT01NzguMDAmVG90YWxUYXg9NjYuOTYmVG90YWxGZWU9NDguNjQmVG90YWxTdXJjaGFyZ2U9MCZtY3VyPVBIUCJ9&amp;utid=5ac206be-89e9-90b0-b8d8-9d0a97038599&amp;tm_stars=1&amp;client_id=skyscanner_app&amp;price_policy=2&amp;pre_redirect_id=c299a5ed-ab2c-4e69-04a7-1d17fa08b626&amp;tm_city_code=MNLP&amp;max_price=758&amp;guests=1&amp;request_id=c299a5ed-ab2c-4e69-04a7-1d17fa08b626&amp;tm_country_code=PH</t>
  </si>
  <si>
    <t>13.499168, 120.897248</t>
  </si>
  <si>
    <t>Pedro Guevarra Street, Barangay 317, Santa Cruz, Third District, Manila, Capital District, Metro Manila, 1942, Philippines</t>
  </si>
  <si>
    <t>RedDoorz @ El Grande Inn Santa Cruz Manila offers top-notch services and amenities, ensuring guests experience utmost comfort.Share your photos and respond to emails at your convenience, thanks to the free Wi-Fi internet access offered by hotel. Room amenities feature daily housekeeping, allowing you to unwind and make the most of your visit.The hotel maintains a completely smoke-free zone, providing a breathable atmosphere.Each accommodation at RedDoorz @ El Grande Inn Santa Cruz Manila is thoughtfully created and adorned to provide visitors with a comfortable, home-like atmosphere.In certain rooms, the hotel offers linen service and air conditioning for guest convenience and satisfaction.In select rooms, guests can enjoy a touch of amusement with the availability of television for their entertainment. Rest assured, in a few chosen rooms, the presence of bottled water can be found.Understanding the significance of bathroom amenities in enhancing guest contentment, the hotel offers toiletries within certain chosen rooms.</t>
  </si>
  <si>
    <t>KKG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</si>
  <si>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d0UyKENob0l5TjIzcnRxTHZLYTdBUm9OTDJjdk1URnJjV0p1YldjNWVSQUI4BkIJES582cDlCmweQgkR2U-OVZks-_tCCRFLclzKIAfsakgAWk0yS6oBSBABKgkiBWhvdGVsKAAyHxABIhsG4PkL28Bh0pZMxxAr00AILC_pMFiKUvWB514yGBACIhRob3RlbCBpbiBwaGlsaXBwaW5lcw&amp;ap=KigKEgnMVpI7ToEeQBFjVfxe0lRdQBISCZwWDMlVUzJAEbEqfi-DNGBAMAFIAQ&amp;ictx=111&amp;ved=0CPoBEMr3BGoYChMIuPaSpO7bkgMVAAAAAB0AAAAAEI0C</t>
  </si>
  <si>
    <t>11.99807, 120.20631</t>
  </si>
  <si>
    <t>Calapan North Road, Aninuan, Puerto Galera, Oriental Mindoro, Mimaropa, Philippines</t>
  </si>
  <si>
    <t>The Kkg Resort provides a great place for travelers to relax after a busy day. Visitors to Puerto Galera will find that the Kkg Resort is a fantastic accommodation choice. The nearby area boasts an abundance of attractions including FreeDive Inn - Freediving School, Talipanan Beach and JB's Spot (johnbelle). In their spare time, guests can explore the hotel's surroundings. This Puerto Galera hotel features parking on site. There's never a dull moment at this hotel, our guests indicate that the facilities are excellent.</t>
  </si>
  <si>
    <t>Elisha's Guest House</t>
  </si>
  <si>
    <t>www.skyscanner.com.ph/hotel_deeplink/4.0/PH/en-US/PHP/h_bc/127007507/2026-03-02/2026-03-03/hotel/hotel/hotels?legacy_provider_id=13&amp;rooms=1&amp;closed_user_group=apps&amp;hb_data=Vt-Hh0FBwxKVg13BrUD1tPFt5vgn8oygTVtdH8JyUc7zBLFNYZOsoIp0pIrgoXLHR5fA4G3jI1ZiZSKyxPZMr-9tIEzl8qFV8jaqm7G1IOoEJqPFVbHI-9ayvTfWkKtfTFt4bexcdUJAOv-7aM7TMAA5TnXHa45E8KdBTa4L0mF5_YxBLZ0iEjjolV1he94jJrRvRPr0NK0rUvZSGIN-heIBN4YBEoCS9gAmd_2u8tmUxQqslf0rifRZjSoE3wOlYeZn-n0hsMFO9cvmWRgvHK1oDl_0D6wsxo6oya39Xg1KLu1LM-F3IzJGugiEl_nf1pGACXREIDNjUPEOomuuUwYSm6CFGRdLiMYFrXoRl7fjMNa3EKgnlIqPCif8JAyKw_vVwjR4qoOFNVFVxxLsyOh44Jn_O-pEj64tjMSd3NjbSN3hBQM%3D&amp;q_datetime_utc=2026-03-02T01%3A13%3A45&amp;ticket_price=1566&amp;quote_id=3663240741009846501&amp;utid_state=1&amp;channel=iphone&amp;price_without_closed_user_group=1922&amp;tm_place_name=Coron&amp;deeplink_data=eyJmaWVsZHMiOnsic2lnbmF0dXJlIjoiOTU3YTU2ZmVjNmY5MzFjNWQxZWRhNjE1MzhjODAwMDYiLCJibG9ja19pZCI6Ijk5OTAxODMwNV8zNzI3MzM5ODRfMl8wXzAifX0%3D&amp;utid=3f6c594d-a154-676b-7b6a-579fd5412333&amp;tm_stars=0&amp;client_id=skyscanner_app&amp;redirect_delay=1000&amp;price_policy=2&amp;pre_redirect_id=d912a96f-65c7-cb30-0f7b-0345fe246ee3&amp;tm_city_code=PXCN&amp;max_price=2800&amp;guests=1&amp;request_id=d912a96f-65c7-cb30-0f7b-0345fe246ee3&amp;tm_country_code=PH</t>
  </si>
  <si>
    <t>10.38422, 123.973594</t>
  </si>
  <si>
    <t>Claudio Sandoval Elementary School, Real Street, Poblacion 2, Poblacion 1, Coron, Palawan, Mimaropa, 5316, Philippines</t>
  </si>
  <si>
    <t>parking, wifi, air_conditioning, non-smoking, internet_access, smoking_areas, garden, shuttle_service, games_room</t>
  </si>
  <si>
    <t>Elisha's Guest House features rooms with free Wifi in the center of Coron. With free private parking, the property is 1.3 miles from Dicanituan Beach and 2.8 miles from Maquinit Hot Spring. On-site staff can arrange a shuttle service.</t>
  </si>
  <si>
    <t>WJV INN Palawan</t>
  </si>
  <si>
    <t>www.skyscanner.com.ph/hotel_deeplink/4.0/PH/en-US/PHP/h_h1/224994628/2026-03-02/2026-03-03/hotel/hotel/hotels?legacy_provider_id=927111&amp;rooms=1&amp;closed_user_group=mobile&amp;hb_data=b_ggynr1dTuZRDhPEuBnArG0XH-oq6h3G6XA_0MzklWvve5d9iZcuG2ZlUJykspXQ7o1QYIlKGrRnRe0J1NgQhs_Tt48GBKskpoxsa0e4BxOpZKh5Kh81771DWB06SuJ8CDPR4C15gS3EVJ8lIRVdY6vZuEjigphU1x420BfwfHLsTwPXpSOspCxPGULzhd6H7tzf_rXKhIril3WHnO_DsNGY3DO_Ti4clW3iqpZAfkhJuvYS6SWVhEkhDyCC_OVKE-adgK88l14SfQvRTLMEv_vdNM%3D&amp;q_datetime_utc=2026-03-02T01%3A13%3A44&amp;ticket_price=684&amp;quote_id=2071876834265746932&amp;utid_state=1&amp;channel=iphone&amp;price_without_closed_user_group=761&amp;tm_place_name=Cebu&amp;deeplink_data=eyJmaWVsZHMiOnsic2lnbmF0dXJlIjoiNDNmMDMyYWYzMDkzZDE1NjY0MWRkMDAyYzhlZDBmZTYifSwidXJsIjoiaHR0cHM6Ly9waC5ob3RlbHMuY29tL0hvdGVsLVNlYXJjaD90cGlkPTMyMTQmbXBlPTE3NzI0MDk5ODEmZW5kRGF0ZT0yMDI2LTAzLTAzJmFkdWx0cz0xJmxvY2FsZT1lbl9QSCZjaGlkPTdjNzk0Yzg2LTdmMmEtNGI2Mi1iY2YyLTBiYzhmNDhhODNiNSZlYXBpZD00NCZtY3RjPTMmc3RhcnREYXRlPTIwMjYtMDMtMDImbXBkPVBIUCZtcG49MzI3NDkzMzM1JmN1cnJlbmN5PVBIUCZyYXRlcGxhbmlkPTQwNTE4NDc1MiZtcG09MjQmbXBwPTEmbXBvPUVDJnNlbGVjdGVkPTEyMTY2MTg5MyZtcGI9MTIzLjQyJm1wcT02MTcuMTImbXBhPTU2MS4wMiJ9&amp;utid=ff7379cc-7c88-3c68-8d39-74b3e97bad01&amp;tm_stars=0&amp;client_id=skyscanner_app&amp;redirect_delay=1000&amp;price_policy=2&amp;pre_redirect_id=0d377d7d-61c8-8569-3b55-373970b5827a&amp;tm_city_code=CEBP&amp;max_price=685&amp;guests=1&amp;request_id=0d377d7d-61c8-8569-3b55-373970b5827a&amp;tm_country_code=PH</t>
  </si>
  <si>
    <t>10.405812, 119.260497</t>
  </si>
  <si>
    <t>Pitogo, Consolacion, Cebu, Central Visayas, 6001, Philippines</t>
  </si>
  <si>
    <t>wifi, multilingual_staff, desk, shower</t>
  </si>
  <si>
    <t>With a stay at WJV INN PALAWAN in Liloan, you'll be within a 15-minute drive of SM City Cebu and SM City Consolacion. This inn is 8.9 mi (14.4 km) from Ayala Center and 8.3 mi (13.4 km) from Waterfront Cebu City Casino.
Free self parking is available onsite.
Make yourself at home in one of the 4 guestrooms.</t>
  </si>
  <si>
    <t>EashantiÃƒÆ’Ã†â€™Ãƒâ€šÃ‚Â¢ÃƒÆ’Ã‚Â¢ÃƒÂ¢Ã¢â€šÂ¬Ã…Â¡Ãƒâ€šÃ‚Â¬ÃƒÆ’Ã‚Â¢ÃƒÂ¢Ã¢â€šÂ¬Ã…Â¾Ãƒâ€šÃ‚Â¢s Place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</si>
  <si>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d0UyJ0Noa0luT3JENUpTTzZmSnhHZzB2Wnk4eE1YQjJaemgyYlhZMUVBRTgGQgkRLnzZwOUKbB5CCRHZT45VmSz7-0IJEUtyXMogB-xqSABaTTJLqgFIEAEqCSIFaG90ZWwoADIfEAEiGwbg-QvbwGHSlkzHECvTQAgsL-kwWIpS9YHnXjIYEAIiFGhvdGVsIGluIHBoaWxpcHBpbmVz&amp;ap=KigKEgnMVpI7ToEeQBFjVfxe0lRdQBISCZwWDMlVUzJAEbEqfi-DNGBAMAFIAQ&amp;ictx=111&amp;ved=0CMECEMr3BGoYChMIuPaSpO7bkgMVAAAAAB0AAAAAEI0C</t>
  </si>
  <si>
    <t>14.619786, 120.992661</t>
  </si>
  <si>
    <t>Aguiluz Vulcanizing, Maria Clara Street, Barangay 495, Barangay 494, Sampaloc, Fourth District, Manila, Capital District, Metro Manila, 1014, Philippines</t>
  </si>
  <si>
    <t>Maceda Apartelle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</si>
  <si>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d0UyJ0Noa0lvODMwdzUzd3RLaDFHZzB2Wnk4eE1YRXpiV2Q2Ym0xc0VBRTgGQgkRLnzZwOUKbB5CCRHZT45VmSz7-0IJEUtyXMogB-xqSABaTTJLqgFIEAEqCSIFaG90ZWwoADIfEAEiGwbg-QvbwGHSlkzHECvTQAgsL-kwWIpS9YHnXjIYEAIiFGhvdGVsIGluIHBoaWxpcHBpbmVz&amp;ap=KigKEgnMVpI7ToEeQBFjVfxe0lRdQBISCZwWDMlVUzJAEbEqfi-DNGBAMAFIAQ&amp;ictx=111&amp;ved=0CNcCEMr3BGoYChMIuPaSpO7bkgMVAAAAAB0AAAAAEI0C</t>
  </si>
  <si>
    <t>14.189489, 121.731705</t>
  </si>
  <si>
    <t>With a stay at Maceda Apartelle in Manila (Sampaloc), you'll be within a 10-minute drive of SM North EDSA and St. Luke's Medical Center. This hostal is 7.3 mi (11.7 km) from SM Mall of Asia and 3.7 mi (6 km) from U.S. Embassy.
Stay in one of 9 guestrooms featuring Smart televisions. Complimentary wireless internet access keeps you connected, and digital programming is available for your entertainment.</t>
  </si>
  <si>
    <t>Queen Margarette Hotel Mauban</t>
  </si>
  <si>
    <t>www.skyscanner.com.ph/hotel_deeplink/4.0/PH/en-US/PHP/h_ct/130083245/2026-03-05/2026-03-06/hotel/hotel/hotels?legacy_provider_id=31&amp;rooms=1&amp;closed_user_group=general&amp;hb_data=KScD-LsLO_3wjuk_tYWrR23ByN3WsAnWJRSLhcHNoFjaxVCY6SXvaVj-NYT5SF3g-tGy5uLnI-9P4xAIVQ74aj7aN-R7SAvKELjHFCT92hyHTQ_JJAEoIekBPq5zrzjeFTI-INhdHTlnpiLG2ElWafHNRKimY23ov_-ov5_XbhwugMv3JSisnSiy4MbIqXmd8dhEdXURFiWz-ic8Y-lEzF-QicND1ub6slQ0R2ywTNTJFnkis6Jjej58RnUVRG2dIMEImWAxZOrFbnUBAmqn711s568XZ4Qt04gw5NXPmJTq9X1m2ELwTrfr2IIM2NsGcfcJcv-LJLrg--6iIw83iyqupR-VyYAJzwaWGUFsGV_TEGQunTa57t0VIsEt21o87ugkblBWR97BVKo8hruIPQGJOOeVbtruOxEzSgspYQ%3D%3D&amp;q_datetime_utc=2026-03-05T14%3A36%3A22&amp;ticket_price=1106&amp;quote_id=8307726837078933805&amp;utid_state=1&amp;channel=iphone&amp;price_without_closed_user_group=1335&amp;tm_place_name=Mauban&amp;deeplink_data=eyJmaWVsZHMiOnsic2lnbmF0dXJlIjoiOWJhNzVmMTNhOTNjZmMyMDJiNjVlYjEwNTAxYWE2NDMifSwidXJsIjoiaHR0cHM6Ly9waC50cmlwLmNvbS9ob3RlbHMvcmVkaXJlY3Q%2FaG90ZWxpZD0yMjg2OTQ4NCZjaXR5PTMwNjU1OCZBbGxpYW5jZWlkPTEyNjA3JnNpZD04ODg4MzImY2hlY2tpbj0yMDI2LTAzLTA1JmNoZWNrb3V0PTIwMjYtMDMtMDYmc2hvcHBpbmdpZD0wMzA4OTRiYmQ5OGE0ZjNmOTBiODQ5NzcyNmU0NGM2OCZhZHVsdD0xJmNoaWxkcmVuPTAmYWdlcz0mbGFuZ3VhZ2U9ZW5waCZsb2NhbGU9ZW5fUEgmcm9vbWlkPTEwMDk0ODg4MzMmc3dpZD0wJnBheT1QUCZmZ3Q9MSZpc19zcD1RMiZjcm49MSZjdXJyPVBIUCZ3a3A9MSZzdGFuZD1INHNJQUFBQUFBQUFfd0FHQWZuLUNtc0tBaGdCRWdRSUFSQUFHbDhJd2FldTRRTVlBREFBT1BzUm1BSHM2X01LcUFFQXVBRUJ3QUVCMFFHYW1abVptV2VOUU9FQlBRclhvM0JHa1VEb0FleUNzQ3VJQWlDSkJBQUFBQUFBQUFBQW9BUUdxZ1FNQ05vUEVSLUY2MUc0cG14QW9RVUsxNk53UGFaNFFCb2dNRE13T0RrMFltSmtPVGhoTkdZelpqa3dZamcwT1RjM01qWmxORFJqTmpnZ0JDamxxYWJOQmtnQlVnWXlaV05tWm1GYUhBb0RVRWhRRVVjRGVBc2tLTDRfR2dOUVNGQWhSd040Q3lRb3ZqOWlCV1Z1WDFCSWFMd1VjQUY0QUlvQkIwZ0JlQURJQVFHcUFRRHlBU0l3TXpBNE9UUmlZbVE1T0dFMFpqTm1PVEJpT0RRNU56Y3lObVUwTkdNMk9GOHdrZ0lCTkpvQ0FBQUFBUF9fQVFBQV9fLWpqMlBwQmdFQUFBIn0%3D&amp;utid=31a119a8-ac03-016d-b9e1-0d5fd89e4583&amp;tm_stars=3&amp;client_id=skyscanner_app&amp;price_policy=2&amp;pre_redirect_id=35f1248a-880d-c7f4-d242-0e2a0815e4d7&amp;tm_city_code&amp;max_price=1843&amp;guests=1&amp;request_id=35f1248a-880d-c7f4-d242-0e2a0815e4d7&amp;tm_country_code=PH</t>
  </si>
  <si>
    <t>11.241236, 124.989086</t>
  </si>
  <si>
    <t>Plaridel Street, Daungan, Sadsaran, Poblacion, San Lorenzo, Mauban, Quezon, Calabarzon, 4330, Philippines</t>
  </si>
  <si>
    <t>Mauban</t>
  </si>
  <si>
    <t>The Queen Margarette Hotel Mauban is an ideal spot for travelers wanting to discover the city. The Queen Margarette Hotel Mauban is an ideal choice for travelers who want to take in the sights and sounds of Mauban. From the hotel, Balesin Airport is approximately 41km away. The nearest airport is Balesin Airport, approximately 41km away. With multiple attractions nearby including Gat Uban Statue, Horacio V. Dela Costa NHI Marker and Museo ng Mauban (Mauban Museum), guests will find plenty to keep themselves occupied. In their spare time, guests can explore the hotel's surroundings. This Mauban hotel features parking on site. According to our guests, this hotel provides a very high level of service.</t>
  </si>
  <si>
    <t>Hotel El Ranilo</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</si>
  <si>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d0UyKENob0l1OUNpMnRfdzA0YUxBUm9OTDJjdk1URnNNVzB5WTNNMk5oQUI4BkIJES582cDlCmweQgkR2U-OVZks-_tCCRFLclzKIAfsakgAWk0yS6oBSBABKgkiBWhvdGVsKAAyHxABIhsG4PkL28Bh0pZMxxAr00AILC_pMFiKUvWB514yGBACIhRob3RlbCBpbiBwaGlsaXBwaW5lcw&amp;ap=KigKEgnMVpI7ToEeQBFjVfxe0lRdQBISCZwWDMlVUzJAEbEqfi-DNGBAMAFIAQ&amp;ictx=111&amp;ved=0CIIDEMr3BGoYChMIuPaSpO7bkgMVAAAAAB0AAAAAEI0C</t>
  </si>
  <si>
    <t>9.607563, 123.823187</t>
  </si>
  <si>
    <t>Tinago, Dauis, Bohol, Central Visayas, 6339, Philippines</t>
  </si>
  <si>
    <t>RedDoorz @ Happy Stay Apartelle</t>
  </si>
  <si>
    <t>www.skyscanner.com.ph/hotel_deeplink/4.0/PH/en-US/PHP/h_ad/216810227/2026-03-05/2026-03-06/hotel/hotel/hotels?legacy_provider_id=22&amp;rooms=1&amp;closed_user_group=general&amp;hb_data=lAeCmRuDZVJH6wB5icxwPOb7YYsKrauKj-E39ZEF-ZmvtzJLbUU2PPaC135dghxZonPg0JW9rt-66puvJzMRv8pl0ejokj_QLrzoDiEdoe4axUXxZF599B09oyuygHpR1XHsvo_BsqfmimzHzd5mggbuaMWRtkqIyPS5ibgP2ndrOIo6TsABX__PzEi-ROUcl0TtQst39C-hrKCMpZsm4YyJtUv_dBuNFAYUk0v5U_UR7O1Kv0bZDI1c54lIoGUpdIDfc39jQBktfrpdDJWUuGpySrS0dz_WLsWMLSfzDxZj1AAdfeS852moE452QO1z86jCxWIlLp3LOs5vBCPzzskdVXo3dOF0aWhnhG6QTFWf9ju5UHtbjh51R9g5AKSAouZ54e-WWa6zcBsubdAjt9bSmc7TonZAIKOni_xWvI2l&amp;q_datetime_utc=2026-03-05T14%3A36%3A21&amp;ticket_price=1572&amp;quote_id=-7485431086489866396&amp;utid_state=1&amp;channel=iphone&amp;price_without_closed_user_group=2727&amp;tm_place_name=Dauis&amp;deeplink_data=eyJmaWVsZHMiOnsic2lnbmF0dXJlIjoiODRiOGVmM2Y1Zjk5ZDgxYzZmYzJmMzYxOTFkNWJiZjIifSwidXJsIjoiaHR0cHM6Ly93d3cuYWdvZGEuY29tL3BhcnRuZXJzL3BhcnRuZXJzZWFyY2guYXNweD9jaWQ9MTg0NjM4MyZoaWQ9NDQ2MzYyMjQmY3VycmVuY3k9UEhQJmNoZWNraW49MjAyNi0wMy0wNSZjaGVja291dD0yMDI2LTAzLTA2Jk51bWJlcm9mQWR1bHRzPTEmTnVtYmVyb2ZDaGlsZHJlbj0wJlJvb21zPTEmbWNpZD0zMzImbWFzdGVyUm9vbUlkPTgwNDAwMzA0MSZtcHQ9UTB0VE1qVmpabmRIZVVwdU9EZDZZMXBhZDNkU1dIVlpUMGhrUzI5aFNXczBka05oWWxsSWRXZGxiRk16Y0hwQlNIWm1PREZoY2t4Uk9VbzJVbFJ0TTFSU1ZHMXFTVzloZDBSM01YUkJQVDAmVG90YWxQcmljZT0xNTcyLjA5JlRvdGFsVGF4PTE4MS42MiZUb3RhbEZlZT0xMzIuODAmVG90YWxTdXJjaGFyZ2U9MCZtY3VyPVBIUCJ9&amp;utid=14d78892-baa5-db7c-211c-cae8beb329b0&amp;tm_stars=0&amp;client_id=skyscanner_app&amp;price_policy=2&amp;pre_redirect_id=f58c2e05-b0e3-6820-15c8-bdc91f3a7e91&amp;tm_city_code&amp;max_price=2573&amp;guests=1&amp;request_id=f58c2e05-b0e3-6820-15c8-bdc91f3a7e91&amp;tm_country_code=PH</t>
  </si>
  <si>
    <t>14.63414, 121.00507</t>
  </si>
  <si>
    <t>Located within 2 miles of Hinagdanan Cave and 26 miles of Tarsier Conservation Area, RedDoorz at Happy Stay Apartelle provides rooms with air conditioning and a private bathroom in Dauis. All guest rooms in the inn are equipped with a TV.</t>
  </si>
  <si>
    <t>Mang Ben Dormitory</t>
  </si>
  <si>
    <t>www.skyscanner.com.ph/hotel_deeplink/4.0/PH/en-US/PHP/h_bc/203867359/2026-03-02/2026-03-03/hotel/hotel/hotels?legacy_provider_id=13&amp;rooms=1&amp;closed_user_group=apps&amp;hb_data=0IwWEztqmcfKKjd4ENABxBCbG8CN5PTPd9togQ_Dp6wDkNd_e9ekiAPF1HpAMGQJ7kOJG5Re9KCrsj5ZdJ3AR6poKIJMngM9Fu5akv0h3zT7c_q9ha_qHD7GhqG2BTdSsu7A4jfc-LPXP8dQ1Z9uqRvjVhqSYEleLjdgmrttWro2-0HuhPTZuwCz9Oe0NwvMTSgo_CKRyidtvnnQ_fLAi8lOcqLhYNZ4j2AVMEa93MMq7v3CYVRjmoJZkm0ujG2Ss286cqC765mm14RM6-r8Mh0iW5ahFVhM-RoC6M9qXlFThQ-QbrOx3ec_WYwv309_lKDAX4WTDSx1EkxFo922af16b7WEpeCiWm_SGZ2jhe9KyA-CfzOi7yPasa8XPrePKTntukU5rPedAJvoufqtd4bxENblZBDWX9X1VgQ41-J8hQB1&amp;q_datetime_utc=2026-03-02T01%3A13%3A49&amp;ticket_price=596&amp;quote_id=-6669198092561696160&amp;utid_state=1&amp;channel=iphone&amp;price_without_closed_user_group=797&amp;tm_place_name=Quezon+City&amp;deeplink_data=eyJmaWVsZHMiOnsic2lnbmF0dXJlIjoiYjFiMGQwMjAwNTk2YmQxZDJiNTczZDc3ZDYxZjYyZjgiLCJibG9ja19pZCI6IjQ4NDI3OTMxNl8xNTg1MjQ2NzlfMV8wXzAifX0%3D&amp;utid=f5de6561-3a5d-ab6d-9e5a-89947758a46e&amp;tm_stars=0&amp;client_id=skyscanner_app&amp;redirect_delay=1000&amp;price_policy=2&amp;pre_redirect_id=8b91da95-d28d-57e0-e5db-f977333ae1be&amp;tm_city_code&amp;max_price=666&amp;guests=1&amp;request_id=8b91da95-d28d-57e0-e5db-f977333ae1be&amp;tm_country_code=PH</t>
  </si>
  <si>
    <t>9.44236, 123.30318</t>
  </si>
  <si>
    <t>Natalio Bacalso Avenue, Canlumacad, Santander, Cebu, Central Visayas, 6026, Philippines</t>
  </si>
  <si>
    <t>parking, wifi, air_conditioning, non-smoking, internet_access, 24-hour_front_desk_service, smoking_areas, lounge, balcony</t>
  </si>
  <si>
    <t>Masayahin Cabanavillas</t>
  </si>
  <si>
    <t>www.skyscanner.com.ph/hotel_deeplink/4.0/PH/en-US/PHP/h_ad/218683881/2026-03-05/2026-03-06/hotel/hotel/hotels?legacy_provider_id=22&amp;rooms=1&amp;closed_user_group=general&amp;hb_data=VQikqadDLL1nQRVG_GoEzjNpct0QX4MfPmEM5hrp3IgsVPIPdPMdniD3reN6veXGnzt92G8rrHcP3Wp6ZIobf9DSJMlKNBhn5JC-h98TykzH8QGQuwerf08lgUUQEuQ18uzT6siXXAQhrDmpUmd5mJWxEh2VICZovl8H_favjqlvhxPKYU1pt1MtInSnp7yF4JrDMvw4MgmSmAqKQGbYpwo3dQ_u6ABypNKH2zvuyw57gjqMWYDuLblx2rtDD7-mImVdJlN-R93439rvpEPmIgX8LsmfX84rs90A9Yuzj2ofeh6eXlNoIxWLp8dm8NNiIE5yTJDYSdR_EhThl6b-mxdcMKkiPgwN6YMhje-5X1Ma3gusoKhQFm57VrBSnlhxLGR6rqYMwmcO0XDZ76UroEE69zHQWwEqFICt2fIR_UaN&amp;q_datetime_utc=2026-03-05T14%3A36%3A23&amp;ticket_price=2621&amp;quote_id=-370811868414866951&amp;utid_state=1&amp;channel=iphone&amp;price_without_closed_user_group=3500&amp;tm_place_name=Santander&amp;deeplink_data=eyJmaWVsZHMiOnsic2lnbmF0dXJlIjoiZjBlOTJkMGYxYmQ0ZGE1YTk3YzI1ZmQ5NDhlNTdkZDIifSwidXJsIjoiaHR0cHM6Ly93d3cuYWdvZGEuY29tL3BhcnRuZXJzL3BhcnRuZXJzZWFyY2guYXNweD9jaWQ9MTg0NjM4MyZoaWQ9NDcyODg5NjYmY3VycmVuY3k9UEhQJmNoZWNraW49MjAyNi0wMy0wNSZjaGVja291dD0yMDI2LTAzLTA2Jk51bWJlcm9mQWR1bHRzPTEmTnVtYmVyb2ZDaGlsZHJlbj0wJlJvb21zPTEmbWNpZD0zMzImbWFzdGVyUm9vbUlkPTc3Njg2MDk1MiZtcHQ9VkVZNFFqSjJZa3BZT1ZwTU1WQkJWMnhQTldGdmIwcEZSR3hKUkVoRFFTdFBhVmRTZVdZeE0zaEtWRkpMV0VaSE1VeG5hbWR2UkVOeFZuaHhXbnBQUTNaU2FFUXhSR1YyUlZWSWVrTjNQVDAmVG90YWxQcmljZT0yNjIwLjc1JlRvdGFsVGF4PTI4MC43OSZUb3RhbEZlZT0wLjAwJlRvdGFsU3VyY2hhcmdlPTAmbWN1cj1QSFAifQ%3D%3D&amp;utid=de1c670f-566c-2a13-d5e0-d62dab559716&amp;tm_stars=3&amp;client_id=skyscanner_app&amp;price_policy=2&amp;pre_redirect_id=c1b3e613-cbc4-7b1b-38f7-e3c1f68259fc&amp;tm_city_code&amp;max_price=2748&amp;guests=1&amp;request_id=c1b3e613-cbc4-7b1b-38f7-e3c1f68259fc&amp;tm_country_code=PH</t>
  </si>
  <si>
    <t>10.134326, 124.845325</t>
  </si>
  <si>
    <t>Located in Santander, a 17-minute walk from Santander Beach, Masayahin Cabanavillas provides accommodations with an outdoor swimming pool, free private parking, a garden and a terrace.</t>
  </si>
  <si>
    <t>DW Pensione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</si>
  <si>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NEUyJ0Noa0l4dXVZdXV1NHg0TUJHZzB2Wnk4eE1XWnNPVGc0YUdJeEVBRTgGQgkRLnzZwOUKbB5CCRHZT45VmSz7-0IJEUtyXMogB-xqSABaTTJLqgFIEAEqCSIFaG90ZWwoADIfEAEiGwbg-QvbwGHSlkzHECvTQAgsL-kwWIpS9YHnXjIYEAIiFGhvdGVsIGluIHBoaWxpcHBpbmVz&amp;ap=KigKEgnMVpI7ToEeQBFjVfxe0lRdQBISCZwWDMlVUzJAEbEqfi-DNGBAMAFIAQ&amp;ictx=111&amp;ved=0CB4QyvcEahgKEwi49pKk7tuSAxUAAAAAHQAAAAAQqwI</t>
  </si>
  <si>
    <t>10.41229, 119.17774</t>
  </si>
  <si>
    <t>P. Gonzales Street, Tunga-tunga, Mantahan, Maasin, Southern Leyte, Eastern Visayas, Philippines</t>
  </si>
  <si>
    <t>Standard Queen Room</t>
  </si>
  <si>
    <t>Maasin</t>
  </si>
  <si>
    <t>Southern Leyte</t>
  </si>
  <si>
    <t>With a stay at DW Pensione in Maasin City, you'll be within a 5-minute drive of Maasin Cathedral and Monte Cueva Shrine.
This pension is 1.3 mi (2 km) from Agas-Agas Zipline and 8.1 mi (13.1 km) from Camp Danao Forest Park.
This pension offers designated smoking areas.
Free self parking is available onsite.
Make yourself at home in one of the 10 air-conditioned guestrooms.
Complimentary wireless internet access keeps you connected, and cable programming is available for your entertainment.
Bathrooms have showers and complimentary toiletries.</t>
  </si>
  <si>
    <t>Morning Star Hotel</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</si>
  <si>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NEUyJ0Noa0l5NGpQdVlUU3gtUmlHZzB2Wnk4eE1XUm1aM05mZVRodUVBRTgGQgkRLnzZwOUKbB5CCRHZT45VmSz7-0IJEUtyXMogB-xqSABaTTJLqgFIEAEqCSIFaG90ZWwoADIfEAEiGwbg-QvbwGHSlkzHECvTQAgsL-kwWIpS9YHnXjIYEAIiFGhvdGVsIGluIHBoaWxpcHBpbmVz&amp;ap=KigKEgnMVpI7ToEeQBFjVfxe0lRdQBISCZwWDMlVUzJAEbEqfi-DNGBAMAFIAQ&amp;ictx=111&amp;ved=0CDQQyvcEahgKEwi49pKk7tuSAxUAAAAAHQAAAAAQqwI</t>
  </si>
  <si>
    <t>11.18583, 119.3883</t>
  </si>
  <si>
    <t>Rizal Street, Pag-asa, Port Barton, Roxas, Palawan, Mimaropa, 5309, Philippines</t>
  </si>
  <si>
    <t>Double Room with Sea View</t>
  </si>
  <si>
    <t>Located in San Vicente, within a 2-minute walk of Port Barton Beach and 1.1 miles of Pamuayan Beach, Morning Star Hotel has accommodations with a garden as well as free private parking for guests who drive.</t>
  </si>
  <si>
    <t>Tom's Cruise Bed on Board</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</si>
  <si>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NEUyJ0Noa0l0ZldrbnNYZXI1ZEdHZzB2Wnk4eE1YZDNkM1p3T0hZMUVBRTgGQgkRLnzZwOUKbB5CCRHZT45VmSz7-0IJEUtyXMogB-xqSABaTTJLqgFIEAEqCSIFaG90ZWwoADIfEAEiGwbg-QvbwGHSlkzHECvTQAgsL-kwWIpS9YHnXjIYEAIiFGhvdGVsIGluIHBoaWxpcHBpbmVz&amp;ap=KigKEgnMVpI7ToEeQBFjVfxe0lRdQBISCZwWDMlVUzJAEbEqfi-DNGBAMAFIAQ&amp;ictx=111&amp;ved=0CEcQyvcEahgKEwi49pKk7tuSAxUAAAAAHQAAAAAQqwI</t>
  </si>
  <si>
    <t>9.74359, 118.74268</t>
  </si>
  <si>
    <t>Your Hostel, 68, P. Vicente Street, Maningning, Milagrosa, San Miguel, Puerto Princesa, Mimaropa, 5300, Philippines</t>
  </si>
  <si>
    <t>Wjv Inn Baltan Extension Palawan branch</t>
  </si>
  <si>
    <t>www.skyscanner.com.ph/hotel_deeplink/4.0/PH/en-US/PHP/h_ad/222758821/2026-03-02/2026-03-03/hotel/hotel/hotels?legacy_provider_id=22&amp;rooms=1&amp;closed_user_group=general&amp;hb_data=7mnlEE1ryJbV5ETJzIhQeUu6v6fQgGf_SAOJACqccaoe4XPRO3voznH5iwq17R202d4nj73pkq_FZKDHR7QnkQCKk1z7RDZhfFVzKsl4ItbpGzPAkrgogWl7wA-gwZabedIJxQWeyziApfAcXOP7K3S8_3yKJoPk4aS3zCFDsLBlozCvOBj0u9Aiq9PW6rFIhj7Mymvptmht4vDTcWi0AuQpElsbTI_fd93sqE8UWV4imT92di30n3IodN-OuStVx9CG8CKIbJ99l7pDnjpc_BBcz48Wbd38VAy87PETSTZJmt2GtfX3abkbPnEpYtm3IW6Awmpdn1srynvxrSXUOHrObjPmWPybBxeJcyrCUqavQn-dc0E3EC9oiHbBZCQID4Z_UJwHbUQy24XEPLW4Y28RS_UrXftnx1CrUAleRLqI&amp;q_datetime_utc=2026-03-02T01%3A14%3A02&amp;ticket_price=716&amp;quote_id=-9146790579466869753&amp;utid_state=1&amp;channel=iphone&amp;price_without_closed_user_group=1005&amp;tm_place_name=Puerto+Princesa&amp;deeplink_data=eyJmaWVsZHMiOnsic2lnbmF0dXJlIjoiZTJkMjYzOTI0YTFjYmM2MTJhMTk5MTJiYjY1NTgxMTQifSwidXJsIjoiaHR0cHM6Ly93d3cuYWdvZGEuY29tL3BhcnRuZXJzL3BhcnRuZXJzZWFyY2guYXNweD9jaWQ9MTg0NjM4MyZoaWQ9NjQzNDkzNDgmY3VycmVuY3k9UEhQJmNoZWNraW49MjAyNi0wMy0wMiZjaGVja291dD0yMDI2LTAzLTAzJk51bWJlcm9mQWR1bHRzPTEmTnVtYmVyb2ZDaGlsZHJlbj0wJlJvb21zPTEmbWNpZD0zMzImbWFzdGVyUm9vbUlkPTk5OTUyMzY2OSZtcHQ9VG1waVVXRTRkMGhWTm1WaU5FVnZhak5GVERCM1VVaHdOMjVtVURkSUx6VllRMVI1WWxoTGIyMVBUekpoVG5FNVJsVTJOVXhRYURsQ1ozaFZVREZyY21wWGJHbFBUVUp2UlhJNE1uZFJQVDAmVG90YWxQcmljZT03MTYuMTUmVG90YWxUYXg9ODIuNzgmVG90YWxGZWU9NjAuNDUmVG90YWxTdXJjaGFyZ2U9MCZtY3VyPVBIUCJ9&amp;utid=47fa222a-a092-1c70-f6f0-297f09e04ced&amp;tm_stars=0&amp;client_id=skyscanner_app&amp;redirect_delay=1000&amp;price_policy=2&amp;pre_redirect_id=947e001b-4efa-8a44-98ba-ee9e10620f8a&amp;tm_city_code=PPSP&amp;max_price=845&amp;guests=1&amp;request_id=947e001b-4efa-8a44-98ba-ee9e10620f8a&amp;tm_country_code=PH</t>
  </si>
  <si>
    <t>www.skyscanner.com.ph/hotel_deeplink/4.0/PH/en-US/PHP/h_bc/216222895/2026-03-02/2026-03-03/hotel/hotel/hotels?legacy_provider_id=13&amp;rooms=1&amp;closed_user_group=apps&amp;hb_data=QeHpto6ZolO_e0fOjOdA2lYqMGaPT3_VM9U-0coALX8huhjJLGh0cr6--FSeOFkZCM7_oHfXhkoUdo9MLr53_FckonHxPxGXms9AMf5VxSWW1scLyLqWLgVpIixuQB1DAkMA74xE65sU5CQQkXhpWOBoFrt8O95Q9ro2Q2-zKD4Q0JXtbHAkg9QrwHI-QPoAzwLcC7YFRKPCr0kIBT-hohZyR2ktM6bUpILBNirhhi0Hh5tG9kLyl0TDBx6c1FBiUL-Xp0ZSjVCgOvsaBqWqhqoCnuNcW2G2FplS1bP18yLjOYD5h7LLc1XAyAR8mr-3uaIhliy8VjG7mN2lZVyaobtn_BbAKjxx5S3lXvuKob0o6TWXFaxZ4ZOl-YjFRTZKUiWp_Jal7-gbHCZuH7pE_ONWPyvP8cgYZeS2oFZaWi_KvKXHOvQ%3D&amp;q_datetime_utc=2026-03-02T01%3A14%3A02&amp;ticket_price=1612&amp;quote_id=6561699832292216368&amp;utid_state=1&amp;channel=iphone&amp;price_without_closed_user_group=2188&amp;tm_place_name=Bagumbayan&amp;deeplink_data=eyJmaWVsZHMiOnsic2lnbmF0dXJlIjoiNGZkY2M3Njg4NDhkN2ZmNDRiYjkwNWE2ZmU0NTllMTYiLCJibG9ja19pZCI6IjE1NDU2MTg1MDFfNDI1ODU1MTA3XzRfMF8wIn19&amp;utid=28ec49be-7c4c-9a2f-faa0-d4f397d5c435&amp;tm_stars=0&amp;client_id=skyscanner_app&amp;redirect_delay=1000&amp;price_policy=2&amp;pre_redirect_id=a5cef28f-2901-3e33-6963-14aa4c1318a7&amp;tm_city_code&amp;max_price=1612&amp;guests=1&amp;request_id=a5cef28f-2901-3e33-6963-14aa4c1318a7&amp;tm_country_code=PH</t>
  </si>
  <si>
    <t>11.99643, 120.20371</t>
  </si>
  <si>
    <t>Luis Bay Travellers Lodge Coron</t>
  </si>
  <si>
    <t>www.skyscanner.com.ph/hotel_deeplink/4.0/PH/en-US/PHP/h_ad/126127841/2026-03-05/2026-03-06/hotel/hotel/hotels?legacy_provider_id=22&amp;rooms=1&amp;closed_user_group=general&amp;hb_data=0Mna4GoCvgb0YCjQjZtvPafA7SyQs9nJ3JhfkZv9FjmVc6B5iFgIRN-ui7usJ1kjh_pBbnG0-gGTbHJM2ru2JWy20xBXnKm8MwZClIkQfwWVU4xX9ReZRrv3DHhcSEiMieHYqerUM4froNQ4thdGHunibRoXkl_XzY0CFfrOVNyrVmxH7Xd-FwtKYadfUPgPwopNgZew-iu6XIM-e_JqGA2Xbfw0-FgFQTi667LgKhC2g_yrFAOBk0dsVkkgr1DzARQii9p_7rkNYDbx7gv8LJPd7Mt_pVYbVC2HbZ2GNgoR9jQiOmKF-fyjJEqr7WxVyXx_pgtZg-zQZTOSUcJKYmf71Sw6MbTK4pMtkhnglrbyPyJQkyHNKGcy3r8LfnAVFHDToieG2EqOsDDIKnPEa-aFcQaQXDIP8HkGH3_ahhkz&amp;q_datetime_utc=2026-03-05T14%3A36%3A26&amp;ticket_price=620&amp;quote_id=2502195896992822922&amp;utid_state=1&amp;channel=iphone&amp;price_without_closed_user_group=1526&amp;tm_place_name=Coron&amp;deeplink_data=eyJmaWVsZHMiOnsic2lnbmF0dXJlIjoiNmY1NGM1YzE0NDM4OTZiYTU4Y2YzM2Q2NzgxMTI2NGMifSwidXJsIjoiaHR0cHM6Ly93d3cuYWdvZGEuY29tL3BhcnRuZXJzL3BhcnRuZXJzZWFyY2guYXNweD9jaWQ9MTg0NjM4MyZoaWQ9Mzc2NDExJmN1cnJlbmN5PVBIUCZjaGVja2luPTIwMjYtMDMtMDUmY2hlY2tvdXQ9MjAyNi0wMy0wNiZOdW1iZXJvZkFkdWx0cz0xJk51bWJlcm9mQ2hpbGRyZW49MCZSb29tcz0xJm1jaWQ9MzMyJm1hc3RlclJvb21JZD0xMDAwODU5MTE4Jm1wdD1XSFJoYUZSMmFXRmFZaXM1YzFKRk5rdEJWRGRrZGtsM01YUkVhM05rYkROcVNsWTJORTV2YjFOeFdrWm5jMVZETWpoU1ZGcDJTR1YwV0M5RE5qaDZlVmxyVkdVMlJqZElkMHRDUlcxQlBUMCZUb3RhbFByaWNlPTYyMC40MSZUb3RhbFRheD0wLjAwJlRvdGFsRmVlPTAuMDAmVG90YWxTdXJjaGFyZ2U9MCZtY3VyPVBIUCJ9&amp;utid=7ed32a38-dc35-4534-9b92-da6b93c8bf72&amp;tm_stars=2&amp;client_id=skyscanner_app&amp;price_policy=2&amp;pre_redirect_id=7ec1ad06-dceb-b0b9-d85c-fd51fc5398ef&amp;tm_city_code=PXCN&amp;max_price=1048&amp;guests=1&amp;request_id=7ec1ad06-dceb-b0b9-d85c-fd51fc5398ef&amp;tm_country_code=PH</t>
  </si>
  <si>
    <t>17.12284, 120.97544</t>
  </si>
  <si>
    <t>San Juan, Poblacion 1, Coron, Palawan, Mimaropa, 5316, Philippines</t>
  </si>
  <si>
    <t>parking, wifi, air_conditioning, non-smoking, internet_access, smoking_areas, massage, iron, spa, multilingual_staff, room_service, restaurant, bar, safe_deposit_box, meeting_facilities, banquet_service, television, luggage_storage, tours, airport_shuttle, photocopier, accessible, fax, wheelchair_accessible, complimentary_bottled_water, ticket_office</t>
  </si>
  <si>
    <t>Luis Bay Travellers Lodge Coron offers a simple yet cozy stay in the heart of Coron, Palawan, perfect for adventurers and travelers seeking to explore the islandâ€™s breathtaking natural beauty. With free WiFi, well-appointed rooms featuring air conditioning in select accommodations, a TV, complimentary toiletries, and fresh towels, the lodge ensures a relaxing and convenient experience. Located just a short trip from the enchanting Siete Pecados Marine Park, guests can dive into an underwater paradise teeming with vibrant coral reefs and diverse marine life. This popular snorkeling and diving spot offers a glimpse of Palawanâ€™s pristine aquatic ecosystems and is a must-visit for nature lovers. Whether youâ€™re unwinding after a day of adventure or gearing up to explore more of Coronâ€™s wonders, Luis Bay Travellers Lodge provides a welcoming and strategic base for your Palawan journey.</t>
  </si>
  <si>
    <t>DÃ¸ng-elays Homestay</t>
  </si>
  <si>
    <t>www.skyscanner.com.ph/hotel_deeplink/4.0/PH/en-US/PHP/h_ad/218771925/2026-03-02/2026-03-03/hotel/hotel/hotels?legacy_provider_id=22&amp;rooms=1&amp;closed_user_group=general&amp;hb_data=79i8kLuNe5jMBM0pOAy6L1KKkvFoeS4-gT6tTGCeyBSm1vMuxSKrN4dB5OhOKrXrdVl1_uXs1emsSIn1yK1ssh79VJCYedvVadD0eva45Q-r8AObdtdxyjpfvUJPPxZYihpUppgH2z8pTXkMyiu95w87rYMHMne47KvfE8Ui1ZP2yDzoZEdKa3lrPt2BmbUWV7YcynCkq4SbqgWvPD1DTXtTB7ZkYY4oBouj7xNlPk8zy04rNlygzSIdgZeXVzinfo3oSGq8x6w4Fr_EXWzOpzhhmRwEu7ZEDFKnWHC5FT25SYrcyckdkj5JDcakqdR-cWXS5cl6GjfeOXwGWYMtjNynC11nUhkkIJEjWNVNEcf6zB0xo0Zj5Lx5vrsD_sdvWPbX-3xSiI8j3h371nci8kTflw4NNyrWxghwZTrljDXT&amp;q_datetime_utc=2026-03-02T01%3A14%3A03&amp;ticket_price=1482&amp;quote_id=5049002963072230933&amp;utid_state=1&amp;channel=iphone&amp;price_without_closed_user_group=1621&amp;tm_place_name=Bontoc&amp;deeplink_data=eyJmaWVsZHMiOnsic2lnbmF0dXJlIjoiNzA1NDU1ZDdhNzZmNmY1NzBkOTZiOTMxMTdlMDFmZjAifSwidXJsIjoiaHR0cHM6Ly93d3cuYWdvZGEuY29tL3BhcnRuZXJzL3BhcnRuZXJzZWFyY2guYXNweD9jaWQ9MTg0NjM4MyZoaWQ9Njc2MDMxOTQmY3VycmVuY3k9UEhQJmNoZWNraW49MjAyNi0wMy0wMiZjaGVja291dD0yMDI2LTAzLTAzJk51bWJlcm9mQWR1bHRzPTEmTnVtYmVyb2ZDaGlsZHJlbj0wJlJvb21zPTEmbWNpZD0zMDM4Jm1hc3RlclJvb21JZD0xMDYzOTY2MDMyJm1wdD1MMmhtTVRsQlVrbzVaMEZhTkhkeVdYb3hTWFJPWTNOMmJXRkxNRlJMUWxwblNUTTBiRU4zTUVSYVJXZFRjWEJhTjJGTEsxVk1abFkzTlVGU1RTdHRabFZMYkdOeVNFWlpiRkZTVW1wQlBUMCZUb3RhbFByaWNlPTE0ODIuMzAmVG90YWxUYXg9MjY3LjMwJlRvdGFsRmVlPTAuMDAmVG90YWxTdXJjaGFyZ2U9MCZtY3VyPVBIUCJ9&amp;utid=7ab18171-bc51-39e1-a468-ad8ba7c287c7&amp;tm_stars=0&amp;client_id=skyscanner_app&amp;redirect_delay=1000&amp;price_policy=2&amp;pre_redirect_id=f8a34d00-f8ff-1ac2-13f9-446f4574a74d&amp;tm_city_code&amp;max_price=6588&amp;guests=1&amp;request_id=f8a34d00-f8ff-1ac2-13f9-446f4574a74d&amp;tm_country_code=PH</t>
  </si>
  <si>
    <t>12.19445, 119.86452</t>
  </si>
  <si>
    <t>Maligcong Road, Favuyan, Maligcong, Mountain Province, Cordillera Administrative Region, 2616, Philippines</t>
  </si>
  <si>
    <t>Bontoc</t>
  </si>
  <si>
    <t>Mountain Province</t>
  </si>
  <si>
    <t>parking, non-smoking, garden, business_center, tours, ticket_office</t>
  </si>
  <si>
    <t>Providing a garden, DÃ¸ng-elays Homestay offers accommodations in Maligcong. This bed and breakfast provides free private parking and a mini-market.</t>
  </si>
  <si>
    <t>Ocam Ocam Sunset View Cottages</t>
  </si>
  <si>
    <t>www.skyscanner.com.ph/hotel_deeplink/4.0/PH/en-US/PHP/h_bc/222532044/2026-03-05/2026-03-06/hotel/hotel/hotels?legacy_provider_id=13&amp;rooms=1&amp;closed_user_group=apps&amp;hb_data=dOZshzbTHyf0oo3tu2C8mwMgTYA_kbxE_Zn-_Z5pS0zdNU26etXOPhx6LqRt8BP5IraiW4lOdd7fDuB8OGbG5ozsdtMQHiYX66HeD2ue59ot7yaNz1-lQb4M2psXdf2Pe7FjZPWuTDQl5fnY8bsqwez-fhw0fjqkQfv4de36qJOWpOWTGm1Jc-JJEpRMq8RlFIt94qa_tkkFPCt9SOTpeFkQdDJxjhedIlOpJTcyQVObxVn827ao07flYmCEi4NNn_ymfgu4cKq74twKHB1XooyQJ4tAHBzO5bZsjRyfvRZXcDoTpkC7LM0mzpIQ-1qtgjvKjS8JkTRxaQ2lwAcia02Cav40iirCm7nYVhH27kHI_mtUshSCI_M8xvrFC3a8i8mQ5DPOMWMBms-aeCV16-Y6geMSeN6xg1-y1oTWvhDKJITq_Qw%3D&amp;q_datetime_utc=2026-03-05T14%3A36%3A27&amp;ticket_price=661&amp;quote_id=8670498794155151746&amp;utid_state=1&amp;channel=iphone&amp;price_without_closed_user_group=804&amp;tm_place_name=Busuanga&amp;deeplink_data=eyJmaWVsZHMiOnsic2lnbmF0dXJlIjoiNWQwZWI5MzQzMWZjNDA3NzM0NTJjNmUxMTZjYTk3ZGIiLCJibG9ja19pZCI6IjEzMjQ3MTU5MDFfNDA1MTA3NjY3XzFfNDJfMCJ9fQ%3D%3D&amp;utid=100eb111-d686-bb29-1651-11b96955689d&amp;tm_stars=0&amp;client_id=skyscanner_app&amp;price_policy=2&amp;pre_redirect_id=be56cca6-1e51-03e4-0cba-e591107db98a&amp;tm_city_code=USUP&amp;max_price=726&amp;guests=1&amp;request_id=be56cca6-1e51-03e4-0cba-e591107db98a&amp;tm_country_code=PH</t>
  </si>
  <si>
    <t>11.04748, 124.38544</t>
  </si>
  <si>
    <t>Located a few steps from Ocam Ocam Beach, Ocam Ocam Sunset View Cottages has accommodations with free bikes, a terrace and a shared kitchen for your convenience. For added convenience, the property can provide towels and bed linen for an extra...</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</si>
  <si>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NEUyJ0Noa0kxdDZhMnJqZTdOdzhHZzB2Wnk4eE1XZzBOM1k0YURFeEVBRTgGQgkRLnzZwOUKbB5CCRHZT45VmSz7-0IJEUtyXMogB-xqSABaTTJLqgFIEAEqCSIFaG90ZWwoADIfEAEiGwbg-QvbwGHSlkzHECvTQAgsL-kwWIpS9YHnXjIYEAIiFGhvdGVsIGluIHBoaWxpcHBpbmVz&amp;ap=KigKEgnMVpI7ToEeQBFjVfxe0lRdQBISCZwWDMlVUzJAEbEqfi-DNGBAMAFIAQ&amp;ictx=111&amp;ved=0COoBEMr3BGoYChMIuPaSpO7bkgMVAAAAAB0AAAAAEKsC</t>
  </si>
  <si>
    <t>9.53448, 123.44071</t>
  </si>
  <si>
    <t>Azulea Lodging House Oslob</t>
  </si>
  <si>
    <t>www.skyscanner.com.ph/hotel_deeplink/4.0/PH/en-US/PHP/h_xp/203956800/2026-03-05/2026-03-06/hotel/hotel/hotels?legacy_provider_id=1&amp;rooms=1&amp;closed_user_group=mobile&amp;hb_data=9MAJdq7reVGIhE8O7L-Ydl5ls3dTp1jdw839fLm_LExqek-F3fMLNX9NWdnxuZsF_eev6s4hwBDV7-7GokhmtCuyNzmt7C13weOG46qGkqctITykBnFMI-JqNfxBF-Fg7tbk_L5_YAXbREDSjdA4ZHAYPgwrzlnYJayJqmqsDxELovmLbofWymFD6xFzHtNc6SKGtSam1KiQaKUA7hADJFzdSh8L_zZy7dQ0dKGLLPPjs8tevrtuTbMFSbCpWlveyPMwQHIw1ogjg25k6_-aN-t4Cug%3D&amp;q_datetime_utc=2026-03-05T14%3A37%3A30&amp;ticket_price=761&amp;quote_id=6970298330924490886&amp;utid_state=1&amp;channel=iphone&amp;price_without_closed_user_group=1096&amp;tm_place_name=Oslob&amp;deeplink_data=eyJmaWVsZHMiOnsic2lnbmF0dXJlIjoiOTFhYWZjNmM1Y2I1NDliNGQ1YTQ3M2I4ZWQ3MmE2MDkifSwidXJsIjoiaHR0cHM6Ly93d3cuZXhwZWRpYS5jb20ucGgvSG90ZWwtU2VhcmNoP3RwaWQ9NjgmbXBlPTE3NzI3MTcyODkmZW5kRGF0ZT0yMDI2LTAzLTA2JmFkdWx0cz0xJmxvY2FsZT1lbl9VUyZjaGlkPTdhMjRjYmYzLWI1NzgtNDMzYy1hMjg5LTRkNzVlMWI4ZmJiOSZlYXBpZD00NjIzMCZtY3RjPTMmc3RhcnREYXRlPTIwMjYtMDMtMDUmbXBkPUdCUCZtcG49MjE0Mjk0ODUwJmN1cnJlbmN5PUdCUCZyYXRlcGxhbmlkPTI0ODIxMjI0MyZtcG09MjQmbXBwPTEmbXBvPUVDJnNlbGVjdGVkPTQ0OTY5ODcyJm1wYj0xLjc2Jm1wcT04LjgwJm1wYT04LjAwIn0%3D&amp;utid=0c43bdca-46e0-bcee-c02c-cb699b5bee51&amp;tm_stars=0&amp;client_id=skyscanner_app&amp;price_policy=2&amp;pre_redirect_id=77f36de3-c7e5-217f-063c-4961d6b81dc3&amp;tm_city_code&amp;max_price=1620&amp;guests=1&amp;request_id=77f36de3-c7e5-217f-063c-4961d6b81dc3&amp;tm_country_code=PH</t>
  </si>
  <si>
    <t>12.003669, 120.193232</t>
  </si>
  <si>
    <t>Lagunde, Oslob, Cebu, Central Visayas, 6025, Philippines</t>
  </si>
  <si>
    <t>Located a 2-minute walk from Lagunde Beach, Azulea Lodging House Oslob offers a garden, a terrace and air-conditioned accommodations with a balcony and free WiFi.</t>
  </si>
  <si>
    <t>Reddoorz @ Recson Hostel Coron Palawan</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</si>
  <si>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NEUyJENoY0lub3pGMElINnNfTmpHZ3N2Wnk4eGRHWXdialJtY0JBQjgGQgkRLnzZwOUKbB5CCRHZT45VmSz7-0IJEUtyXMogB-xqSABaTTJLqgFIEAEqCSIFaG90ZWwoADIfEAEiGwbg-QvbwGHSlkzHECvTQAgsL-kwWIpS9YHnXjIYEAIiFGhvdGVsIGluIHBoaWxpcHBpbmVz&amp;ap=KigKEgnMVpI7ToEeQBFjVfxe0lRdQBISCZwWDMlVUzJAEbEqfi-DNGBAMAFIAQ&amp;ictx=111&amp;ved=0CJoCEMr3BGoYChMIuPaSpO7bkgMVAAAAAB0AAAAAEKsC</t>
  </si>
  <si>
    <t>10.67676, 122.95717</t>
  </si>
  <si>
    <t>Recson Hostel, Governor's Road, Bancuang Baba, Poblacion 1, Coron, Palawan, Mimaropa, 5316, Philippines</t>
  </si>
  <si>
    <t>Coron is home to Reddoorz @ Recson Hostel Coron Palawan. Coron Central Plaza and Iglesia ni Cristo are local landmarks, and some of the area's activities can be experienced at Maquinit Hot Spring and Siete Pecados. 
Hotel in Coron with a 24-hour front deskThis hotel features a 24-hour front desk. Air-conditioned accommodations at Reddoorz @ Recson Hostel Coron Palawan offer complimentary toiletries. Housekeeping is provided daily.</t>
  </si>
  <si>
    <t>Pension Bacolod</t>
  </si>
  <si>
    <t>www.skyscanner.com.ph/hotel_deeplink/4.0/PH/en-US/PHP/h_bc/220233446/2026-03-02/2026-03-03/hotel/hotel/hotels?legacy_provider_id=13&amp;rooms=1&amp;closed_user_group=general&amp;hb_data=rurCHUBCenuYAGgVeGF_SsXQr14oXFRz4HOAcpvta5dmGdzf_rXSsvEmmDmIyTFZuu64FMqNUC8HsdJs8W8IN4g5RiarEj760LRoqJ-vmBlUoVrK2ss3C3bWINYcQ-6ACvnlMssXQDcx7y0TKvfbqGDndTgdjiLVhX9sHmpYZN0xIxZ0HeNUcj2l0WiyLxEwRSW5IPspFnITUJkMxBR8NKRGgw66pSb6cGIaifkRsUijI043a5Gox-iNlguHTSyl5mGF6c7mIBhbhipuhZjUkDOVWNKliHneB9oXYZrGiTHMvbeKrb-tmuPiYrRdhJR2Aww6bOuEIyhef_Rwa145NWgJbUAtE73NK0KyuMhyRHlUoauQ5Cw0Dd5iJAUGGEZRNKpr0C1Vai8SBVxKawvq3nryqNuMVhD7QImAs7uGpiWv2_Bi&amp;q_datetime_utc=2026-03-02T01%3A14%3A10&amp;ticket_price=748&amp;quote_id=2321015137011804884&amp;utid_state=1&amp;channel=iphone&amp;price_without_closed_user_group=1600&amp;tm_place_name=Bacolod&amp;deeplink_data=eyJmaWVsZHMiOnsic2lnbmF0dXJlIjoiYjBlZDUyOTA3NmMyYzUyNzE1YTI1YjQyM2YzNDc3Y2QiLCJibG9ja19pZCI6InYxX0NnRXRFTXdDR2lnS0hUSXdNall0TURNdE1ESlVNREE2TURBNk1EQXVNREF3S3pBM09qQXdFQUVZM3dFb0FUZ0JJZ0lJQVE9PV9DaVlJNElmYml3WVFBaGorMmNRSklHd282citMRWpBQ1Nnc3hSREV3TUZCZk1UQXdVRkNZQlJJQ0NBRWFCQ2dDTUFFaUJBZ0NHQUk9In19&amp;utid=3dbea5a7-3f19-aee1-b0d1-f05119c52856&amp;tm_stars=3&amp;client_id=skyscanner_app&amp;redirect_delay=1000&amp;price_policy=2&amp;pre_redirect_id=da9328a2-8064-0e0f-c401-6d749b603f70&amp;tm_city_code=BCDP&amp;max_price=3688&amp;guests=1&amp;request_id=da9328a2-8064-0e0f-c401-6d749b603f70&amp;tm_country_code=PH</t>
  </si>
  <si>
    <t>9.55998, 123.8007</t>
  </si>
  <si>
    <t>Adriana's Tropical Guesthouse</t>
  </si>
  <si>
    <t>www.skyscanner.com.ph/hotel_deeplink/4.0/PH/en-US/PHP/h_ad/205102833/2026-03-02/2026-03-03/hotel/hotel/hotels?legacy_provider_id=22&amp;rooms=1&amp;closed_user_group=general&amp;hb_data=FGk4vmN_fDLdglV0egaz8J0qlAZqO0Foz-Je4zms10SdgsBV5fWKlMVqGh-d1_T1RzWihR71i70_qv8hYmhm5CJTly3BR8zUYkkG8JuCsNA0J6NoyaQw-UQ14M-sW7yBibnEPffnqvKcbWIj3pu-PhLduNNadDSextounftgOq4KrBstWW7CgKvP0LjuEt07gUJwTyO2KbXu8-I2qCw66GgNDD9Ua86EHyJEQzNmUkWtYB5bNbLSFm0u4zRpGZPgpoQiq-wbHJQKtNLIflv1rCbhsTuXcU9kaUP51sMmJ8eNIOpuz7F20nC4LBgFQHVucz5J2akt4WYLkogjm9lkVN2M0fbfp_ubOO2RNCzPyVnnm7Uf808gArne_rOvlXIVnfrfuKi9yrP91YsQN5xexrPQn2O5hcD1KfrUIVcBh7Sn&amp;q_datetime_utc=2026-03-02T01%3A15%3A11&amp;ticket_price=668&amp;quote_id=3144476599681353748&amp;utid_state=1&amp;channel=iphone&amp;price_without_closed_user_group=3245&amp;tm_place_name=Bolod&amp;deeplink_data=eyJmaWVsZHMiOnsic2lnbmF0dXJlIjoiNDAzYzg0NjlkNTNmODFjYTY3MWY0Y2JiNGFiOTEyMDgifSwidXJsIjoiaHR0cHM6Ly93d3cuYWdvZGEuY29tL3BhcnRuZXJzL3BhcnRuZXJzZWFyY2guYXNweD9jaWQ9MTg0NjM4MyZoaWQ9Mjk4NzEyMiZjdXJyZW5jeT1QSFAmY2hlY2tpbj0yMDI2LTAzLTAyJmNoZWNrb3V0PTIwMjYtMDMtMDMmTnVtYmVyb2ZBZHVsdHM9MSZOdW1iZXJvZkNoaWxkcmVuPTAmUm9vbXM9MSZtY2lkPTMzMiZtYXN0ZXJSb29tSWQ9MTI4OTgyODQxOCZtcHQ9Y0ZFeGRsRXJSV3RvYXpkdVkzZzBMMVZqZVV0Uk9Ib3dkazl2U1VaeE4yNU5jWFJqZVRBMGNEVmtSM2xZTjBJMlRtWkZTbmhzUm1KMGFYb3ZhVzlzVkhOSGNrRmlOekIyVkdwdWNXdG5QVDAmVG90YWxQcmljZT02NjcuODMmVG90YWxUYXg9NzEuNTUmVG90YWxGZWU9MC4wMCZUb3RhbFN1cmNoYXJnZT0wJm1jdXI9UEhQIn0%3D&amp;utid=0125fd3d-bb3e-103c-9a3f-ff8f11bf543c&amp;tm_stars=0&amp;client_id=skyscanner_app&amp;redirect_delay=1000&amp;price_policy=2&amp;pre_redirect_id=27f451b3-c4b1-b794-3302-ab98cc1840da&amp;tm_city_code&amp;max_price=4464&amp;guests=1&amp;request_id=27f451b3-c4b1-b794-3302-ab98cc1840da&amp;tm_country_code=PH</t>
  </si>
  <si>
    <t>9.60082, 124.00291</t>
  </si>
  <si>
    <t>Villa Limpia Beach Resort, Tagbilaran East Road, Poblacion Ubos, Loay, Bohol, Central Visayas, 6303, Philippines</t>
  </si>
  <si>
    <t>Tambayan Rooms and Cottages by SMS Hospitality</t>
  </si>
  <si>
    <t>www.skyscanner.com.ph/hotel_deeplink/4.0/PH/en-US/PHP/h_h1/218817085/2026-03-02/2026-03-03/hotel/hotel/hotels?legacy_provider_id=927111&amp;rooms=1&amp;closed_user_group=mobile&amp;hb_data=bX5wbBsU5hPJdTnHnHnh7KUL4Thw5yHuXTrSZr5sOymbcRkedGArj5WS-7eF8bg7Owj_jCOZjlMRSHmCHICHFXW_eG6x07PVdvzOOMBG-b5YkF40p-my6_6nF56yPAu6NfhYb3X4oV8ezlSKMPziD2cDjcEOkiGxtq2inVjgsX8qEE2oNj3jYKhERT4yDlWmPW_9ue3ZCeqtL89tjanPy9ee6c4uSHVcandZIIUGtDhiTz_Op9vYMlv2DRsYX1Tl__OOZHRML76QRkGLG3FLbFqU0rc%3D&amp;q_datetime_utc=2026-03-02T01%3A14%3A11&amp;ticket_price=800&amp;quote_id=-1907587113463566000&amp;utid_state=1&amp;channel=iphone&amp;price_without_closed_user_group=1600&amp;tm_place_name=Villalimpia&amp;deeplink_data=eyJmaWVsZHMiOnsic2lnbmF0dXJlIjoiZmY1NTYxMDBiMzhiNzM3MDA0YWY2MjExZDk4MGI3OWEifSwidXJsIjoiaHR0cHM6Ly9waC5ob3RlbHMuY29tL0hvdGVsLVNlYXJjaD90cGlkPTMyMTQmbXBlPTE3NzI0MTEzMzUmZW5kRGF0ZT0yMDI2LTAzLTAzJmFkdWx0cz0xJmxvY2FsZT1lbl9QSCZjaGlkPTFjN2JiYWMxLTUyNzItNGVhYy04OGQ5LTc0MWZjNmYzNjliOCZlYXBpZD00NCZtY3RjPTMmc3RhcnREYXRlPTIwMjYtMDMtMDImbXBkPVBIUCZtcG49MzI1MzUyNTAwJmN1cnJlbmN5PVBIUCZyYXRlcGxhbmlkPTQwNDU1NDY0MyZtcG09MjQmbXBwPTEmbXBvPUVDJnNlbGVjdGVkPTEwNjIxOTA3NiZtcGI9ODUuNzEmbXBxPTcxNC4yOCZtcGE9NzE0LjI4In0%3D&amp;utid=ce216af3-abe4-d125-0b66-4c58fdf201c0&amp;tm_stars=0&amp;client_id=skyscanner_app&amp;redirect_delay=1000&amp;price_policy=2&amp;pre_redirect_id=539a45da-f534-61a7-3565-d17e418de052&amp;tm_city_code&amp;max_price=1500&amp;guests=1&amp;request_id=539a45da-f534-61a7-3565-d17e418de052&amp;tm_country_code=PH</t>
  </si>
  <si>
    <t>10.32872, 123.94123</t>
  </si>
  <si>
    <t>Villalimpia</t>
  </si>
  <si>
    <t>Tambayan Rooms and Cottages by SMS Hospitality provides beachfront accommodations in Carmen. 13 miles from Tarsier Conservation Area and 16 miles from Hinagdanan Cave, the campground provides a private beach area.</t>
  </si>
  <si>
    <t>WJV INN Mandaue Centro</t>
  </si>
  <si>
    <t>www.skyscanner.com.ph/hotel_deeplink/4.0/PH/en-US/PHP/h_bc/213093538/2026-03-05/2026-03-06/hotel/hotel/hotels?legacy_provider_id=13&amp;rooms=1&amp;closed_user_group=apps&amp;hb_data=SKZS_jXq_-j9VE9R7kKrCMtYZO3KlrxZsn7WmuqJkIx9kictCOMdwRyZ0R8Dyq0_3qd3-e9c0qV5rPCmL6nAVbuG7muZ-xjgZqPnxLvl7VGirq968DXUo_lHl0l8Trh-y_IOgeium0WZH5wiV4xuG5VoDgxUD6XOtavHLzCn9xEI-Cm_Xu7BRSUrjEq8-8IuSm6I-MmMwA5chGXZsUsDdgpVdMEhpXU1enFTNommYH00_8qKkXifxeNFsAkPlohTH7MZmqJqbBVYsz7AQUdp1AGVBWbNJfDRht26AIvXUkDXnXCPp5I_KH1VkR4yXROFapHuQAa13VTtFxdt5HDmRk4qC1SAUI0zZjVhMvgaMvh1OgLbH8L1ZuIRZ8h0fUKEUmjkp1HCx6q1qYmCky_Nhq6tTFfj55yGxuDO-_yx6weXHDTWf04%3D&amp;q_datetime_utc=2026-03-05T14%3A36%3A33&amp;ticket_price=852&amp;quote_id=2052060871994824215&amp;utid_state=1&amp;channel=iphone&amp;price_without_closed_user_group=1019&amp;tm_place_name=Cebu&amp;deeplink_data=eyJmaWVsZHMiOnsic2lnbmF0dXJlIjoiY2Q2NDhjZDMyMDY3ZjA5ZGQ0YzU2YTk5MDI5NTIxODEiLCJibG9ja19pZCI6IjkwMjM0NTkwMl8zNjEwMzY5NTBfMl8wXzAifX0%3D&amp;utid=117ef59f-968b-7caf-313b-7804f822dc59&amp;tm_stars=0&amp;client_id=skyscanner_app&amp;price_policy=2&amp;pre_redirect_id=ee603ba9-9901-4793-7373-46a35edf610c&amp;tm_city_code=CEBP&amp;max_price=852&amp;guests=1&amp;request_id=ee603ba9-9901-4793-7373-46a35edf610c&amp;tm_country_code=PH</t>
  </si>
  <si>
    <t>11.9547144, 121.9288869</t>
  </si>
  <si>
    <t>B. Ceniza Street, Centro, Mandaue, Central Visayas, 6014, Philippines</t>
  </si>
  <si>
    <t>WJV INN Mandaue Centro offers accommodations in Mandaue City, 2.3 miles from SM City Cebu and 3.6 miles from Ayala Center Cebu. The property is around 3.9 miles from Magellan's Cross, 4.1 miles from Colon Street, and 4.</t>
  </si>
  <si>
    <t>HAPPY HOME HOTEL STATION3</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</si>
  <si>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NEUyJ0Noa0l5OEttckltRHJjWWpHZzB2Wnk4eE1XWm9lakY1YWpreUVBRTgGQgkRLnzZwOUKbB5CCRHZT45VmSz7-0IJEUtyXMogB-xqSABaTTJLqgFIEAEqCSIFaG90ZWwoADIfEAEiGwbg-QvbwGHSlkzHECvTQAgsL-kwWIpS9YHnXjIYEAIiFGhvdGVsIGluIHBoaWxpcHBpbmVz&amp;ap=KigKEgnMVpI7ToEeQBFjVfxe0lRdQBISCZwWDMlVUzJAEbEqfi-DNGBAMAFIAQ&amp;ictx=111&amp;ved=0CJsDEMr3BGoYChMIuPaSpO7bkgMVAAAAAB0AAAAAEKsC</t>
  </si>
  <si>
    <t>11.205077, 124.991298</t>
  </si>
  <si>
    <t>Phase 2, 109, Caibaan, Tacloban, Eastern Visayas, 6500, Philippines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</si>
  <si>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NEUyKENob1F2LUQxcVlfWXByX0JBUm9OTDJjdk1URjRPSGszY25NemRCQUM4BkIJES582cDlCmweQgkR2U-OVZks-_tCCRFLclzKIAfsakgAWk0yS6oBSBABKgkiBWhvdGVsKAAyHxABIhsG4PkL28Bh0pZMxxAr00AILC_pMFiKUvWB514yGBACIhRob3RlbCBpbiBwaGlsaXBwaW5lcw&amp;ap=KigKEgnMVpI7ToEeQBFjVfxe0lRdQBISCZwWDMlVUzJAEbEqfi-DNGBAMAFIAQ&amp;ictx=111&amp;ved=0CKkDEMr3BGoYChMIuPaSpO7bkgMVAAAAAB0AAAAAEKsC</t>
  </si>
  <si>
    <t>7-Eleven, EDSA, Highway Hills, Mandaluyong, Eastern Manila District, Metro Manila, 1553, Philippines</t>
  </si>
  <si>
    <t>No. 24 MACK'S AWESOME PLACE + NETFLIX+UNLIWIFI</t>
  </si>
  <si>
    <t>www.skyscanner.com.ph/hotel_deeplink/4.0/PH/en-US/PHP/h_bc/213017059/2026-03-02/2026-03-03/hotel/hotel/hotels?legacy_provider_id=13&amp;rooms=1&amp;closed_user_group=apps&amp;hb_data=9dCYzZOIGrgDEuzi_1TAJL0PPOP_fIMDXk44UPCEphnGi5BjS-Zp4OTHg6DvEKDWf4NXEAGQ6bhaylgv0l_P2Dh4gHf1FnsKQxjI5yVCf2c4xJ6FbCA8eOaH9oXYR4GJNpWhKrvhWczm09IUnHDgkgxl7cBtUc_CfahINrHS8BYJS2o13FmDJEV5i3gtNulgi4JU2Kt0wCG9fw75ZOdIH93r7hmpg077Jc5vT91rBaXLs6Sttjxjs7ZDtoXD9rFi6sC22AWZikm9bYm8U43rC-ZdgI5jM7M_oY8e9gEblkAOWe69rY0YnXYgPeadi8hLftlK0kSmwKAHLuQKMtMZm5eoZjaycACYCg6czFx-wFxToTT4Ddxpzkb6MCVN0TEkMq9nLIDP_7WgNqzaTaclNlPosQetdjW89DD8zQ3QgBw8Lp7Q&amp;q_datetime_utc=2026-03-02T01%3A14%3A17&amp;ticket_price=1468&amp;quote_id=-7046509041439941667&amp;utid_state=1&amp;channel=iphone&amp;price_without_closed_user_group=1784&amp;tm_place_name=Mandaluyong&amp;deeplink_data=eyJmaWVsZHMiOnsic2lnbmF0dXJlIjoiMWVhMGJhZTIyNTJmM2M0ZDg4ZTM2ZjE4MTUyZDU5MWMiLCJibG9ja19pZCI6Ijc1ODExNzcwMV8zMzI4MjEyNDJfMl8wXzAifX0%3D&amp;utid=2f74e0db-47f8-a968-5a94-a9bdbef5b380&amp;tm_stars=4&amp;client_id=skyscanner_app&amp;redirect_delay=1000&amp;price_policy=2&amp;pre_redirect_id=49f54a03-3ee4-1a00-5b56-632108b96fbc&amp;tm_city_code&amp;max_price=1468&amp;guests=1&amp;request_id=49f54a03-3ee4-1a00-5b56-632108b96fbc&amp;tm_country_code=PH</t>
  </si>
  <si>
    <t>14.57061, 120.985761</t>
  </si>
  <si>
    <t>Malate Pensionne, 1771, M. Adriatico Street, Barangay 699, Malate, Fifth District, Manila, Capital District, Metro Manila, 1004, Philippines</t>
  </si>
  <si>
    <t>Manila Bayview Luxury Rental</t>
  </si>
  <si>
    <t>www.skyscanner.com.ph/hotel_deeplink/4.0/PH/en-US/PHP/h_h1/223843971/2026-03-02/2026-03-03/hotel/hotel/hotels?legacy_provider_id=927111&amp;rooms=1&amp;closed_user_group=mobile&amp;hb_data=fGTpe-G636HEOhD_zQjEu2-B_YocNDb6OCJqcAguCv6Yuke_e3yKcN0gqbPavE2isNYadomsjwceYIzurrDirRy3_vlxRnRqva6Nu0gcik3ic6Jq4l8Vf-ySl4MSe5AdgrZoqJP14W9ZyPNb7twq8wO-PTjOUUbeaxEf2jivUXVIqdI_vBKLeVqO6vFZ7VvqTznvDduahHI0SZO09Dw2nBSoUEdKyGAZUl4AE4aU86Hosru8PhACvE98MFtvqKre9AO7EIuKycHqR-dGoCaAJCTA5dE%3D&amp;q_datetime_utc=2026-03-02T01%3A14%3A15&amp;ticket_price=2808&amp;quote_id=-6112984215843703814&amp;utid_state=1&amp;channel=iphone&amp;price_without_closed_user_group=5106&amp;tm_place_name=Manila&amp;deeplink_data=eyJmaWVsZHMiOnsic2lnbmF0dXJlIjoiYWU4ZDY0YTBhZDk0NGFiMWY3NDFhNmZhNjM4Y2EwYjMifSwidXJsIjoiaHR0cHM6Ly9waC5ob3RlbHMuY29tL0hvdGVsLVNlYXJjaD90cGlkPTMyMTQmbXBlPTE3NzI0MDk1OTEmZW5kRGF0ZT0yMDI2LTAzLTAzJmFkdWx0cz0xJmxvY2FsZT1lbl9QSCZjaGlkPWMxMjQ2NjM4LTU4ODctNGRlZi04Yzk1LTNmMjUwMTI5YTFmMyZlYXBpZD00NCZtY3RjPTMmc3RhcnREYXRlPTIwMjYtMDMtMDImbXBkPVBIUCZtcG49MzI2MTY5NzEwJmN1cnJlbmN5PVBIUCZyYXRlcGxhbmlkPTQwMTE2NTc2OSZtcG09MjQmbXBwPTEmbXBvPUVDJnNlbGVjdGVkPTEwMTA3NDAxNyZtcGI9NTI2LjA0Jm1wcT0yODA4LjIzJm1wYT0yMjgyLjE5In0%3D&amp;utid=71250a08-d29d-e7a6-01bc-75cd6b3cf9de&amp;tm_stars=0&amp;client_id=skyscanner_app&amp;redirect_delay=1000&amp;price_policy=2&amp;pre_redirect_id=d4bde820-1ce6-3e52-fb2f-5633a200765d&amp;tm_city_code=MNLP&amp;max_price=2809&amp;guests=1&amp;request_id=d4bde820-1ce6-3e52-fb2f-5633a200765d&amp;tm_country_code=PH</t>
  </si>
  <si>
    <t>14.5472, 121.0543264</t>
  </si>
  <si>
    <t>Located in Malate, a neighborhood in Manila, Manila Bayview Luxury Rental is in the entertainment district and near the airport. SM Mall of Asia and Venice Grand Canal Mall are worth checking out if shopping is on the agenda, while those wishing to experience the area's natural beauty can explore Manila Bay and Rizal Park. Traveling with kids? Don't miss Manila Ocean Park. 
While you're here, you can enjoy all the comforts of home and more, including a sauna and a private pool, as well as a rainfall showerhead and a refrigerator. Other amenities include premium bedding, a memory foam bed, down comforters, and laundry facilities.</t>
  </si>
  <si>
    <t>BRC Hotel</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</si>
  <si>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QUUyKENob0l5X21ucS1UaG9leTdBUm9OTDJjdk1URjJZalY0YTJaMlh4QUI4BkIJES582cDlCmweQgkR2U-OVZks-_tCCRFLclzKIAfsakgAWk0yS6oBSBABKgkiBWhvdGVsKAAyHxABIhsG4PkL28Bh0pZMxxAr00AILC_pMFiKUvWB514yGBACIhRob3RlbCBpbiBwaGlsaXBwaW5lcw&amp;ap=KigKEgnMVpI7ToEeQBFjVfxe0lRdQBISCZwWDMlVUzJAEbEqfi-DNGBAMAFIAQ&amp;ictx=111&amp;ved=0CBkQyvcEahgKEwi49pKk7tuSAxUAAAAAHQAAAAAQxAI</t>
  </si>
  <si>
    <t>9.784, 124.1436</t>
  </si>
  <si>
    <t>KhloeÃƒÆ’Ã†â€™Ãƒâ€šÃ‚Â¢ÃƒÆ’Ã‚Â¢ÃƒÂ¢Ã¢â€šÂ¬Ã…Â¡Ãƒâ€šÃ‚Â¬ÃƒÆ’Ã‚Â¢ÃƒÂ¢Ã¢â€šÂ¬Ã…Â¾Ãƒâ€šÃ‚Â¢s Serenity Guest House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</si>
  <si>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QUUyJ0Noa0kydUdvdTZhU212d2xHZzB2Wnk4eE1XWXpkMjFrTjI1aUVBRTgGQgkRLnzZwOUKbB5CCRHZT45VmSz7-0IJEUtyXMogB-xqSABaTTJLqgFIEAEqCSIFaG90ZWwoADIfEAEiGwbg-QvbwGHSlkzHECvTQAgsL-kwWIpS9YHnXjIYEAIiFGhvdGVsIGluIHBoaWxpcHBpbmVz&amp;ap=KigKEgnMVpI7ToEeQBFjVfxe0lRdQBISCZwWDMlVUzJAEbEqfi-DNGBAMAFIAQ&amp;ictx=111&amp;ved=0CDIQyvcEahgKEwi49pKk7tuSAxUAAAAAHQAAAAAQxAI</t>
  </si>
  <si>
    <t>10.64894, 124.38068</t>
  </si>
  <si>
    <t>Provincial Road, Northern Poblacion, Canlayog, Santa Cruz, San Francisco, Cebu, Central Visayas, Philippines</t>
  </si>
  <si>
    <t>RMS Travellers Inn</t>
  </si>
  <si>
    <t>www.skyscanner.com.ph/hotel_deeplink/4.0/PH/en-US/PHP/h_ad/162607866/2026-03-05/2026-03-06/hotel/hotel/hotels?legacy_provider_id=22&amp;rooms=1&amp;closed_user_group=general&amp;hb_data=_wTvgY-qZohKtXnSWYWVBJgmt7FTP3j1qeiM5giwqpMrrHC00CeilMMxgASWqPJ4skDubQ6UHhk1uKQzTiAxVEJEKAE3zEdDzQe6e8Ux5AKi8MtbDqKKWcuBOTjiy5KP1S5v-BQU9MW9VRuhmXqwoIpHRq4hCMwdmO9Tm2URlNHIuHutbIxhxL0bYXwE_SuhYCNR5PJtkJX7LYXZjM62E7yxF5AqMvD4McQCaOcR2jBh-bbmPf16663urPKT2SDVP1VfE54yZ_AeJJmajX-D1iAiCnysf5amgVxMLf-KDeEYMGLAbX8xAvdvaiGyqi2IHL9jXzwSYgTT61ocmiYHxqda6pOC5TGRW9USYXYUiyycbUdFM7JCbDVgg4Uhnu5DX-g2VgobTg2bKlaTE5Xv8khpHsheBdzaUuHdzVnDb6M-&amp;q_datetime_utc=2026-03-05T14%3A36%3A36&amp;ticket_price=500&amp;quote_id=98992168873086397&amp;utid_state=1&amp;channel=iphone&amp;price_without_closed_user_group=727&amp;tm_place_name=Cebu&amp;deeplink_data=eyJmaWVsZHMiOnsic2lnbmF0dXJlIjoiZmFhYWM2NjIzNzIzNjhjZjdmMzM5YjMxNjA4MmMyMmYifSwidXJsIjoiaHR0cHM6Ly93d3cuYWdvZGEuY29tL3BhcnRuZXJzL3BhcnRuZXJzZWFyY2guYXNweD9jaWQ9MTg0NjM4MyZoaWQ9NDQ1Njk3NSZjdXJyZW5jeT1QSFAmY2hlY2tpbj0yMDI2LTAzLTA1JmNoZWNrb3V0PTIwMjYtMDMtMDYmTnVtYmVyb2ZBZHVsdHM9MSZOdW1iZXJvZkNoaWxkcmVuPTAmUm9vbXM9MSZtY2lkPTMzMiZtYXN0ZXJSb29tSWQ9MjkzMDIwNjkmbXB0PWNsQldkSFprVkRVeU5UZFhjbTEzSzJOd04zTnpVRU5uVWtWdlQyRXZhMFpKZW10bU5tVlVWM2R2UkVkRFRpdFRTWFk0U3pNdk5HaHdlbFl6U1hCS1QwbFBMMlp6VG5CdWJYUllUUSZUb3RhbFByaWNlPTQ5OS42MCZUb3RhbFRheD01Ny44NyZUb3RhbEZlZT00Mi4wNSZUb3RhbFN1cmNoYXJnZT0wJm1jdXI9UEhQIn0%3D&amp;utid=e7a986cb-2acd-16f8-e990-21d6a29de4d8&amp;tm_stars=0&amp;client_id=skyscanner_app&amp;price_policy=2&amp;pre_redirect_id=ce4afada-43a7-28fc-8816-bea09927291f&amp;tm_city_code=CEBP&amp;max_price=500&amp;guests=1&amp;request_id=ce4afada-43a7-28fc-8816-bea09927291f&amp;tm_country_code=PH</t>
  </si>
  <si>
    <t>14.6234053, 121.06625</t>
  </si>
  <si>
    <t>Shared Room</t>
  </si>
  <si>
    <t>RMS Travellers Inn provides accommodations in Camotes Islands. Featuring room service, this property also provides guests with a terrace. The property has a shuttle service, while a bicycle rental service is also available.</t>
  </si>
  <si>
    <t>Femme Hostel For Lady Only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</si>
  <si>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QUUyKENob0lrcl9McGItdzR0eTVBUm9OTDJjdk1URjBYMmd3Ym0xZmJoQUI4BkIJES582cDlCmweQgkR2U-OVZks-_tCCRFLclzKIAfsakgAWk0yS6oBSBABKgkiBWhvdGVsKAAyHxABIhsG4PkL28Bh0pZMxxAr00AILC_pMFiKUvWB514yGBACIhRob3RlbCBpbiBwaGlsaXBwaW5lcw&amp;ap=KigKEgnMVpI7ToEeQBFjVfxe0lRdQBISCZwWDMlVUzJAEbEqfi-DNGBAMAFIAQ&amp;ictx=111&amp;ved=0CGEQyvcEahgKEwi49pKk7tuSAxUAAAAAHQAAAAAQxAI</t>
  </si>
  <si>
    <t>13.4999999965, 120.9541667285</t>
  </si>
  <si>
    <t>Calapan North Road, Poblacion, Santo Niño, Puerto Galera, Oriental Mindoro, Mimaropa, 5221, Philippines</t>
  </si>
  <si>
    <t>Dream Hotel Puerto Galera</t>
  </si>
  <si>
    <t>www.skyscanner.com.ph/hotel_deeplink/4.0/PH/en-US/PHP/h_ct/203840305/2026-03-02/2026-03-03/hotel/hotel/hotels?legacy_provider_id=31&amp;rooms=1&amp;hb_data=8iW0252_8yJk3Ug2BFPINNJYe0r6lKDHYTpEhW8EeR4fKPmy0DBFkNHElpTZw_EzgTfHFsT9qAuwMANYw9EYcv-IOI8KhVZ5VnQWrBLX-R17MURh4zuprwzPyy4uEJlWAPNp45sBp3HziRdV8JFWMIMCvFXQg6u3Lf4PtZtCLQJNctLPlErqXNwwByztgZpzdwEUzOQTJOHZvW0EtPAfXE51F1YqqMu0a4XQUVrbQv7HGK5tkUzmXymKVHHPM8Dum_YTQyUwQ4Evx8FaNAVV0xWeue7kjzxOIGZmHGmsv9mPWrW1lxhAfGBMK0H2bX_TGEfp5lbOe-wGXUQQjWRRiBbhNCa3iLV5rpvzY_N7Xe0lRnMQIXCPRtOSrancE4yteWiHw2vS4SWfCaJ209zLFtHKCEydW_TJFaRsFdTueA%3D%3D&amp;q_datetime_utc=2026-03-02T01%3A14%3A23&amp;ticket_price=5274&amp;quote_id=6840225234617644001&amp;utid_state=1&amp;channel=iphone&amp;tm_place_name=Puerto+Galera&amp;deeplink_data=eyJmaWVsZHMiOnsic2lnbmF0dXJlIjoiOTg0N2E5NmYxOWQ3ZWI2MDdkNDdiMzk4MGI1NzQzZGQifSwidXJsIjoiaHR0cHM6Ly9waC50cmlwLmNvbS9ob3RlbHMvcmVkaXJlY3Q%2FaG90ZWxpZD00OTg1MTgyMyZjaXR5PTM1ODA1JkFsbGlhbmNlaWQ9MTI2MDcmc2lkPTg4ODgzMiZjaGVja2luPTIwMjYtMDMtMDImY2hlY2tvdXQ9MjAyNi0wMy0wMyZzaG9wcGluZ2lkPWU1OTk2ZWZlZDA4NjQxZjJiM2ViYjY5MjVjMzM0ZDI3JmFkdWx0PTEmY2hpbGRyZW49MCZhZ2VzPSZsYW5ndWFnZT1lbnBoJmxvY2FsZT1lbl9QSCZyb29taWQ9MTIxNzA1ODg4MCZzd2lkPTAmcGF5PVBQJmZndD0xJmNybj0xJmN1cnI9UEhQJndrcD0xJnN0YW5kPUg0c0lBQUFBQUFBQV93QURBZnotQ21FS0FoZ0JFZ1FJQVJBQUdsVUl3TENyeEFRU0FUSVlBREM0RHppT2E1Z0JyOXZpRjZnQkFMZ0JBc0FCQU5FQmV4U3VSLUdJc1VEaEFVamhlaFJ1bXJSQTZBSC00cGJ4QVlnQ0lJa0VjVDBLMTZOd05rQ2dCQUNoQlFBQUFBQUFBQUFBR2lCbE5UazVObVZtWldRd09EWTBNV1l5WWpObFltSTJPVEkxWXpNek5HUXlOeUFFS0kyeWs4MEdTQUZTQmpnMVlqTXpNMW9jQ2dOVlUwUVJ3b2FuVjhweUcwQWFBMUJJVUNFUVdEbTB5SGEtUDJJRlpXNWZVRWhvdVJSd0FYZ0FpZ0VIU0FGNEFNZ0JBYW9CQndvRE1ESXhFQUx5QVNKbE5UazVObVZtWldRd09EWTBNV1l5WWpObFltSTJPVEkxWXpNek5HUXlOMTh6a2dJQk5Kb0NBQUFBQVBfX0FRQUFfXzliUU4waUF3RUFBQSJ9&amp;utid=67746c8e-9222-5188-86f6-e8fb001a3453&amp;tm_stars=3&amp;client_id=skyscanner_app&amp;redirect_delay=1000&amp;price_policy=2&amp;pre_redirect_id=136eba23-87a2-f47c-05eb-70df20be85a8&amp;tm_city_code&amp;max_price=5274&amp;guests=1&amp;request_id=136eba23-87a2-f47c-05eb-70df20be85a8&amp;tm_country_code=PH</t>
  </si>
  <si>
    <t>13.172687, 123.746938</t>
  </si>
  <si>
    <t>What's Up, Lelik Strit, Sabang East, Sabang, Puerto Galera, Oriental Mindoro, Mimaropa, 5221, Philippines</t>
  </si>
  <si>
    <t>Located a 2-minute walk from Sabang Beach, Dream Hotel offers 3-star accommodations in Sabang and has a bar. Among the facilities of this property are a restaurant, free shuttle service and room service, along with free WiFi throughout the property.</t>
  </si>
  <si>
    <t>RedDoorz near Mariners Legazpi</t>
  </si>
  <si>
    <t>www.skyscanner.com.ph/hotel_deeplink/4.0/PH/en-US/PHP/h_bc/204117202/2026-03-02/2026-03-03/hotel/hotel/hotels?legacy_provider_id=13&amp;rooms=1&amp;hb_data=QM0KJ3mCd6dXQoVHC3jGCDxdk5QQRb8P6kvRbbjSbNVj3jHNEo5oqFdgoGZgA6Eftgy5OD4lAEM1PNP74rTlr0Fp0ISWdI16kdbxV5C_05JASeWIZXF0Ug_31MkMY2oWlN2q4ZP32wnZ_za8WQant4qUcwzLdCbbOxI7yj-EHGiwakaKi0zcTY9eoYV7b20WgdtwOtMBMTBn8JDvsocx0Y2EKoaNwRSeItJxuTTbO0ZVz7wXe5-PobCYkD_VjA1TP0dKqZV9jhqJPuQjtxAKborAAl_U88W7XO1wzr4hWFnA-vIuL3kcNEyt53rwR-5EUc1mOHlVzaEMxgZzTjumCquWII2-EncptAsQ6zyyMHOO6Dqn8Ap5egXcgYGkQ5kM1tR88qJesmvrtt9HBhg5pRVWjQvKtpshZMzmnTbvZ5mWPMLGFW4%3D&amp;q_datetime_utc=2026-03-02T01%3A14%3A23&amp;ticket_price=893&amp;quote_id=-2201121608304731303&amp;utid_state=1&amp;channel=iphone&amp;tm_place_name=Legaspi+Port&amp;deeplink_data=eyJmaWVsZHMiOnsic2lnbmF0dXJlIjoiNDkxODg4Y2ZkYjU2YTI4N2U1MTMzNjI5YzIzYTU0YWQiLCJibG9ja19pZCI6InYxX0NnRXRFTXdDR2lnS0hUSXdNall0TURNdE1ESlVNREE2TURBNk1EQXVNREF3S3pBM09qQXdFQUVZM3dFb0FUZ0JJZ0lJQVE9PV9DaWtJMEt5dWZCQUNHT2lyZ2MwQklMZ1FLTExHdHdvd0Frb05NelkxUkRFd01GQmZNVEF3VUZDWUJSSUNDQUVhQkNnQ01BRWlCQWdDR0FJPSJ9fQ%3D%3D&amp;utid=e463c306-b75a-b542-1edd-ee643f5e0b11&amp;tm_stars=1&amp;client_id=skyscanner_app&amp;redirect_delay=1000&amp;price_policy=2&amp;pre_redirect_id=7c33bde3-2daf-f454-27ca-eec46638165c&amp;tm_city_code=LGPP&amp;max_price=1777&amp;guests=1&amp;request_id=7c33bde3-2daf-f454-27ca-eec46638165c&amp;tm_country_code=PH</t>
  </si>
  <si>
    <t>11.294563, 124.961188</t>
  </si>
  <si>
    <t>Maharlika Highway, Purok 5, Cabalawan, Tacloban, Eastern Visayas, 6500, Philippines</t>
  </si>
  <si>
    <t>wifi, air_conditioning, non-smoking, internet_access, 24-hour_front_desk_service, room_service, complimentary_bottled_water, satellite_tv</t>
  </si>
  <si>
    <t>RedDoorz near San Juanico Bridge</t>
  </si>
  <si>
    <t>www.skyscanner.com.ph/hotel_deeplink/4.0/PH/en-US/PHP/h_ad/204123232/2026-03-02/2026-03-03/hotel/hotel/hotels?legacy_provider_id=22&amp;rooms=1&amp;hb_data=l1FKDBcB8HuoGQ-sJBerXxODE5_wo_t2d7D-WYoRQult0pp29gO6so8oFK00qAaM5O2rLKD0npepBlKRhO5ZFvjnW5LADOLeKzwf81iqvUVIlY-c4Tk2qxmHQ0hxwBOUAS-Q9eeIuWYp0Hlan1ZGPi5dEgQ9TiJ2Ci72I_x5ARoWhilrbG3KrshqYOhrKEXurQVmjIxsho8Pzz9iL-DBIeui0IOFKmyuEeO9-HzUKa4g1zzRR-hP8OVTadNwhFQ1tgg2dbpEaxJgzzW9glYDTMyyxQdTSVQC5mfNf3oMVkbPn8JTAn4F9v53218PhJQ6Mfy__BHGTng5wpbDZ4dCaYJ_tRC5NOHOhVIyY2jZeS5P7kYKswWA0J-0hcl9474QaGo3k6Nmt4LH3ayKvIAA-MQNpAxyE1cI8J09zpb6pbdY&amp;q_datetime_utc=2026-03-02T01%3A14%3A23&amp;ticket_price=578&amp;quote_id=-4794287747418610917&amp;utid_state=1&amp;channel=iphone&amp;tm_place_name=Tacloban&amp;deeplink_data=eyJmaWVsZHMiOnsic2lnbmF0dXJlIjoiYTcyZWI5NWQxYjdkYTdkYjgxMTk2MGVjZDViNGJjOGUifSwidXJsIjoiaHR0cHM6Ly93d3cuYWdvZGEuY29tL3BhcnRuZXJzL3BhcnRuZXJzZWFyY2guYXNweD9jaWQ9MTg0NjM4MyZoaWQ9MTEwMjM5MDYmY3VycmVuY3k9UEhQJmNoZWNraW49MjAyNi0wMy0wMiZjaGVja291dD0yMDI2LTAzLTAzJk51bWJlcm9mQWR1bHRzPTEmTnVtYmVyb2ZDaGlsZHJlbj0wJlJvb21zPTEmbWNpZD0zMzImbWFzdGVyUm9vbUlkPTEzMDc3NzIwMyZtcHQ9TWs1TE0yTmpSRWhSTUhkU1ZEQmhZMGhZT1ZsTFdrdG9aV3RUY0hadmFrcHJNa2R6WTBka1ZsbEdkMkpoVVVNclZsWmFjMEV6U2toNU9FRXJjRFFyZDJvM1NqWTVTVmRRUlU1eWJBJlRvdGFsUHJpY2U9NTc3LjYxJlRvdGFsVGF4PTY2LjgzJlRvdGFsRmVlPTQ4LjY5JlRvdGFsU3VyY2hhcmdlPTAmbWN1cj1QSFAifQ%3D%3D&amp;utid=1b48a42f-c12f-32ce-ca89-25ac7090e086&amp;tm_stars=2&amp;client_id=skyscanner_app&amp;redirect_delay=1000&amp;price_policy=2&amp;pre_redirect_id=5a2513e7-1e6b-6cc6-fac6-a0ca72253899&amp;tm_city_code=TACP&amp;max_price=578&amp;guests=1&amp;request_id=5a2513e7-1e6b-6cc6-fac6-a0ca72253899&amp;tm_country_code=PH</t>
  </si>
  <si>
    <t>12.4127596, 122.5598994</t>
  </si>
  <si>
    <t>Guiting-Guiting Olango Trail, Olango, San Fernando, Romblon, Mimaropa, 5513, Philippines</t>
  </si>
  <si>
    <t>wifi, non-smoking, internet_access, 24-hour_front_desk_service, smoking_areas, room_service, restaurant</t>
  </si>
  <si>
    <t>The Boathouse | Sibuyan Island</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</si>
  <si>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QUUyKENob0l4Y1ctbHQ3aC1iU1NBUm9OTDJjdk1URnFORzQ0YTJSdE5SQUI4BkIJES582cDlCmweQgkR2U-OVZks-_tCCRFLclzKIAfsakgAWk0yS6oBSBABKgkiBWhvdGVsKAAyHxABIhsG4PkL28Bh0pZMxxAr00AILC_pMFiKUvWB514yGBACIhRob3RlbCBpbiBwaGlsaXBwaW5lcw&amp;ap=KigKEgnMVpI7ToEeQBFjVfxe0lRdQBISCZwWDMlVUzJAEbEqfi-DNGBAMAFIAQ&amp;ictx=111&amp;ved=0CMwBEMr3BGoYChMIuPaSpO7bkgMVAAAAAB0AAAAAEMQC</t>
  </si>
  <si>
    <t>9.13199, 123.53196</t>
  </si>
  <si>
    <t>Little Nomads eco-guesthouse</t>
  </si>
  <si>
    <t>www.skyscanner.com.ph/hotel_deeplink/4.0/PH/en-US/PHP/h_bc/213832611/2026-03-02/2026-03-03/hotel/hotel/hotels?legacy_provider_id=13&amp;rooms=1&amp;closed_user_group=apps&amp;hb_data=wuxbwqlyxn402XjvIvCI7uGEkd70im8eWTRExd6d3A-bCKiyn446co05daNWQW4FLKiFlHbmZIDNC0Gc_BjMchDLRGe2q0LuD6CMUFoDB1QzgbCeBNAR0bHL9Etu6nUeRwr_LOpBWmfEdAb_njGDTKbygsx7dwSGtWphpVLNVW6xMaVMB4MzbQWLR9lUa0IKSTvdSaiTI43XkreQvluRCbMhbOtgME3-V3qiaYL70WZ-kxnU9UBImh3nTazDQSaX38Q2gMnhcJ6h7Ymq5CKD3dMwjIMCTHvVNB4yzMK3ESDQzkos1YNwdKqK3lUHgC5rPvCJy0pQB5Ijkob_hLWuAFfgKsW8HWUoMe8alnakdzHpGMkXxz-QftLEILtDzDEwibcrFayLfvALSrSP8IlDZV0BUUqLS6GPMXbgXEXEDoA6r4_1&amp;q_datetime_utc=2026-03-02T01%3A14%3A28&amp;ticket_price=1440&amp;quote_id=-5982144695753714383&amp;utid_state=1&amp;channel=iphone&amp;price_without_closed_user_group=1600&amp;tm_place_name=Siquijor&amp;deeplink_data=eyJmaWVsZHMiOnsic2lnbmF0dXJlIjoiNzEyOTViMGE4OTYwYjIwN2MwNWYwMTc0YjRmNzQyMjQiLCJibG9ja19pZCI6IjYwMTM1NDAwM180MDk5MzEzNjFfMl8yXzAifX0%3D&amp;utid=7ac06ce0-d9cd-0c09-be23-28e9e3650fb5&amp;tm_stars=0&amp;client_id=skyscanner_app&amp;redirect_delay=1000&amp;price_policy=2&amp;pre_redirect_id=f21e79fd-5838-1de4-2924-e570b09059b3&amp;tm_city_code&amp;max_price=1600&amp;guests=1&amp;request_id=f21e79fd-5838-1de4-2924-e570b09059b3&amp;tm_country_code=PH</t>
  </si>
  <si>
    <t>11.33206, 119.45127</t>
  </si>
  <si>
    <t>parking, wifi, non-smoking, internet_access, room_service, garden, lounge, games_room, tours</t>
  </si>
  <si>
    <t>Located in Siquijor, a 18-minute walk from Islandia Beach, Little Nomads eco-guesthouse provides accommodations with a garden, free private parking and a shared lounge. The property has a shared kitchen and free WiFi.</t>
  </si>
  <si>
    <t>Amwani Beach Camp</t>
  </si>
  <si>
    <t>www.skyscanner.com.ph/hotel_deeplink/4.0/PH/en-US/PHP/h_h1/222443614/2026-03-02/2026-03-03/hotel/hotel/hotels?legacy_provider_id=927111&amp;rooms=1&amp;closed_user_group=mobile&amp;hb_data=CqesgfSu8lV6yYwEML-qrLm2RE1fJOHRDBq6Z_3weqo6n40yTkQ-BPlYp8r9rMnY9vG6OuMGRvfwk-SyNMo2ysIH_dqQVh88LA1YACGgaxis5fpOZgXg0rUtz1IH6JiCWangQoSuVgNXu3tiOShbMMtAMWRaFmdZt8-Ee1l-py_iCk9YzeltvJauPuWCAL_k9NBk3PZtoFuhxgQUP1KZpHb1PMJQrR5wiYQXVeMQCLIPf075CESby2JR7Pr3OyZT-NsmVaHQ1DaCgIsIiOcXq6HcD3Q%3D&amp;q_datetime_utc=2026-03-02T01%3A14%3A28&amp;ticket_price=836&amp;quote_id=-5042347927683447232&amp;utid_state=1&amp;channel=iphone&amp;price_without_closed_user_group=1394&amp;tm_place_name=El+Nido&amp;deeplink_data=eyJmaWVsZHMiOnsic2lnbmF0dXJlIjoiMGQyZWYwMWFkOGY5YWExYzNmMDM0NWNjY2U5NzdkMzkifSwidXJsIjoiaHR0cHM6Ly9waC5ob3RlbHMuY29tL0hvdGVsLVNlYXJjaD90cGlkPTMyMTQmbXBlPTE3NzI0MDk3MjkmZW5kRGF0ZT0yMDI2LTAzLTAzJmFkdWx0cz0xJmxvY2FsZT1lbl9QSCZjaGlkPTg0MDg3ZDVmLWVhOWEtNDM1Zi04ODlmLWYwNTVkMDQwZjUyNiZlYXBpZD00NCZtY3RjPTMmc3RhcnREYXRlPTIwMjYtMDMtMDImbXBkPVBIUCZtcG49MzI3Mzk5NDA0JmN1cnJlbmN5PVBIUCZyYXRlcGxhbmlkPTQwNDU1MTMwMSZtcG09MjQmbXBwPTEmbXBvPUVDJnNlbGVjdGVkPTEyMDc0MDg0MCZtcGI9NzYuMDMmbXBxPTgzNi4zNSZtcGE9NzYwLjMyIn0%3D&amp;utid=e734d585-7bcd-5241-7c92-7c7f54f81e71&amp;tm_stars=0&amp;client_id=skyscanner_app&amp;redirect_delay=1000&amp;price_policy=2&amp;pre_redirect_id=895db149-a320-f539-18e1-04c3a4d327fa&amp;tm_city_code=ENIP&amp;max_price=837&amp;guests=1&amp;request_id=895db149-a320-f539-18e1-04c3a4d327fa&amp;tm_country_code=PH</t>
  </si>
  <si>
    <t>14.403, 120.96208</t>
  </si>
  <si>
    <t>Montecito Street, Covina 2, Buhay na Tubig, Imus, Cavite, Calabarzon, 4103, Philippines</t>
  </si>
  <si>
    <t>Double Room with Private Bathroom</t>
  </si>
  <si>
    <t>Js Guest House</t>
  </si>
  <si>
    <t>www.skyscanner.com.ph/hotel_deeplink/4.0/PH/en-US/PHP/h_fd/222417840/2026-03-02/2026-03-03/hotel/hotel/hotels?legacy_provider_id=927050&amp;rooms=1&amp;closed_user_group=general&amp;hb_data=Uqfa3zF3dqc4oCufadOtWLaNxMv8MYV9LcS1aziEFmNpUWQk9f2a5cph8-sGSURvcy90-UAZ9-4QCFHANbmoh38AxCBkbzoKfIq_2gjp1sFp3djM5Nacigqo2Y8gC1lrfYF5Glhktjo9_PZDugEMjx7cDqrAt8CBGDwABvK3Gv0nzWC_GsN4IVIOurZZLQMzCUGKw33e1CZ43zeefDOiVRWiO60cxrqZyAvVCW3Wi7_vdW5Mzt2_VVW-8OxSx_SpSCFFUXlmQhOXiYWRcAl1llREZLXgGOTKGRLbrW8Z-PCyUKFUGx3NxkVfGBgZZdswKQQM6mHcjEtOHi1fEX2wrGO9qIaWvLqOrS_-LUgd4HJIDtGABO_QEjzUEpxTepuxsFH5VPxn6v0vpFAQmKeNixOvTtLKkwvZ5j_4Q6IPJdwC2g%3D%3D&amp;q_datetime_utc=2026-03-02T01%3A14%3A30&amp;ticket_price=1270&amp;quote_id=434287273908827683&amp;utid_state=1&amp;channel=iphone&amp;price_without_closed_user_group=1399&amp;tm_place_name=Imus&amp;deeplink_data=eyJmaWVsZHMiOnsic2lnbmF0dXJlIjoiOTRjYTZlZDNlMGFmNTNlN2M3NTAxMWQwYWM3ZGNlZjYifSwidXJsIjoiaHR0cHM6Ly9kZWFscy52aW8uY29tP3NpZz05MzIzMGM5NzllNzI2NmY3YWNkOTAyMTIzOTFjYjI1MGZiOTMzNDZiZTVlYzBlNGIxMzFhZTM3MDhhMDZiNDFjMzEzOTMwMzMzMTM3MzYzMzMxMzEmc2lnLWlzcz1tZXRhJnR1cmw9aHR0cHMlM0ElMkYlMkZ2aW8uY29tJTJGSG90ZWwlMkZTZWFyY2glM0ZjaGVja0luJTNEMjAyNi0wMy0wMiUyNmNoZWNrT3V0JTNEMjAyNi0wMy0wMyUyNmN1cnJlbmN5JTNEUEhQJTI2ZXB2JTNETVM0eSUyNmVzZCUzRFl1a3FUckNkUy04RE9zd3h6aXRnSVNiYUt1NHZvdzZ6M1BlSDNrc3hXYnVHWDJUUVhzdWsyS2ZueDRicnFSZUx2dWIwRmNIQUZ6NkREQlNlRUlZOF9pdW5CZW4yd20xUnBLNHpEUi03S0dROGYyQ2doREVaJTI2Zm9yY2VDdXJyZW5jeUNoYW5nZSUzRDElMjZmb3JjZUxhbmd1YWdlQ2hhbmdlJTNEMSUyNmhvdGVsSWQlM0QxMjM4MDAwNjglMjZsYWJlbCUzRHNyYyUyNTNEc2t5c2Nhbm5lciUyNTI2dWNvdW50cnklMjUzRFBIJTI1MjZ1ZGV2aWNlJTI1M0Rtb2JpbGUlMjUyNmhvdGVsJTI1M0QxMjM4MDAwNjglMjUyNmRheSUyNTNEMiUyNTI2bW9udGglMjUzRDAzJTI1MjZ5ZWFyJTI1M0QyMDI2JTI1MjZsb3MlMjUzRDElMjUyNm9mZmVyaWQlMjUzRG9rNGp5Z2hIcFh6USUyNTI2cHJpY2UlMjUzRDEyNzAuMDglMjUyNmN1cnJlbmN5JTI1M0RQSFAlMjUyNnVzZXJsYW5nJTI1M0RlbiUyNTI2X3RoJTI1M0QzZThhMzZhYWVhNjBiZmQzMjg3ODBhYTc0YWExYTQxN2VjYmNkNTc3YzIxMWQxOGUlMjUyNmR0cyUyNTNEMTc3MjQxMDA4NCUyNTI2b2x1dCUyNTNEMTc3MjQxMDA4MCUyNTI2Y2FuUGF5TGF0ZXIlMjUzRGZhbHNlJTI1MjZyZXF1ZXN0VXNlckdyb3VwJTI1M0QlMjUyNm9mZmVyVXNlckdyb3VwJTI1M0RwdWJsaWMlMjZsYW5nJTNEZW4lMjZvdGklM0RuREhYbHNxTzI0VSUyNnByZWZlcnJlZFJhdGUlM0QxMjcwLjA4JTI2cHJvZmlsZSUzRHIyZDJtNzNrbjglMjZyb29tcyUzRDElMjZ1c2VyQ291bnRyeSUzRFBIJTI2dXRtX2NhbXBhaWduJTNEc2t5c2Nhbm5lciUyNnV0bV9tZWRpdW0lM0RjcGMlMjZ1dG1fc291cmNlJTNEc2t5c2Nhbm5lciJ9&amp;utid=ab086034-2789-ba90-6c08-b5b0dfed84a7&amp;tm_stars=0&amp;client_id=skyscanner_app&amp;redirect_delay=1000&amp;price_policy=2&amp;pre_redirect_id=8506e112-54cd-9919-5be7-47eb96523ac8&amp;tm_city_code&amp;max_price=1270&amp;guests=1&amp;request_id=8506e112-54cd-9919-5be7-47eb96523ac8&amp;tm_country_code=PH</t>
  </si>
  <si>
    <t>10.69298, 122.5686004</t>
  </si>
  <si>
    <t>parking, wifi, air_conditioning, non-smoking, internet_access, smoking_areas, room_service, garden, lounge, luggage_storage</t>
  </si>
  <si>
    <t>Olympia Suites &amp; Travellers Inn</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</si>
  <si>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QUUyKENob0k1WTdudVBxMzhlN25BUm9OTDJjdk1URjRNbmcwT1RZMmVoQUI4BkIJES582cDlCmweQgkR2U-OVZks-_tCCRFLclzKIAfsakgAWk0yS6oBSBABKgkiBWhvdGVsKAAyHxABIhsG4PkL28Bh0pZMxxAr00AILC_pMFiKUvWB514yGBACIhRob3RlbCBpbiBwaGlsaXBwaW5lcw&amp;ap=KigKEgnMVpI7ToEeQBFjVfxe0lRdQBISCZwWDMlVUzJAEbEqfi-DNGBAMAFIAQ&amp;ictx=111&amp;ved=0CKcCEMr3BGoYChMIuPaSpO7bkgMVAAAAAB0AAAAAEMQC</t>
  </si>
  <si>
    <t>14.623548, 121.053166</t>
  </si>
  <si>
    <t>Imperial Street, E. Rodriguez Sr., Cubao, 3rd District, Quezon City, Eastern Manila District, Metro Manila, 1102, Philippines</t>
  </si>
  <si>
    <t>RedDoorz @ J &amp; A Crib near SM Baguio</t>
  </si>
  <si>
    <t>www.skyscanner.com.ph/hotel_deeplink/4.0/PH/en-US/PHP/h_ad/203717811/2026-03-02/2026-03-03/hotel/hotel/hotels?legacy_provider_id=22&amp;rooms=1&amp;hb_data=KkpDnkcL5Ax2WY1Yk-0Mpt2X5VH0TYSY4CxwPjuP3-dQgGc3ux3JmiSHVohpP90KzAjJKzGcnVYKCFdJvoN6EDVH46KncDb3_tidMEu2jLsadhB18SKJmcItgh5b1B3S_kyxrUfvpNToovREiSeK5Aucj9k-OnTxLTPxJ1hM9RXNB7IzcF-uCpYZDgNruhIvYX5q2hbNg4saN8Wv4Udhmpjevpe1ZFBDdMcG5w0S2s7hZUDoFsUUSiNIuw4AoX3Voud52cQNh8PJzI_76CppEvPupBqate2jl2H18JzaD9bvBtCBe94ziTi-mKK7iWsRIc93gy61g7R9igup8xF6Rpcl1bR8B7Je9MM7UMkihC2D4CXVJQIi1MT50XtOHB91ukA_xbHijSxlWWH9O-XwhHsLud_0BoG2H4s6Sdeqqf_b&amp;q_datetime_utc=2026-03-02T01%3A14%3A35&amp;ticket_price=1032&amp;quote_id=-769745776115103961&amp;utid_state=1&amp;channel=iphone&amp;tm_place_name=Quezon+City&amp;deeplink_data=eyJmaWVsZHMiOnsic2lnbmF0dXJlIjoiOTEyZWRjNzMzOGI0ZDZkYmFlMWIxYmI3OWUyOTVkOGYifSwidXJsIjoiaHR0cHM6Ly93d3cuYWdvZGEuY29tL3BhcnRuZXJzL3BhcnRuZXJzZWFyY2guYXNweD9jaWQ9MTg0NjM4MyZoaWQ9NDcyMDYxNiZjdXJyZW5jeT1QSFAmY2hlY2tpbj0yMDI2LTAzLTAyJmNoZWNrb3V0PTIwMjYtMDMtMDMmTnVtYmVyb2ZBZHVsdHM9MSZOdW1iZXJvZkNoaWxkcmVuPTAmUm9vbXM9MSZtY2lkPTMzMiZtYXN0ZXJSb29tSWQ9MzMzMDE3NDcmbXB0PVJGQXZiV0ZoYXpsall6Wk5NRk4xWmpoTVlpOXVTMmgwYWxoRVRuTlVRVTFYU1ZOSlVXUlpjWGd5Y1dnelNqRk5TakJsTkRkVGJWb3lOR3hSSzJSQlNsVlpRV3h2VVU5dVdtaHdVZyZUb3RhbFByaWNlPTEwMzEuNzEmVG90YWxUYXg9MTE5LjMwJlRvdGFsRmVlPTg3LjA0JlRvdGFsU3VyY2hhcmdlPTAmbWN1cj1QSFAifQ%3D%3D&amp;utid=3d982702-957a-c24d-d217-b6ee4e7243f8&amp;tm_stars=2&amp;client_id=skyscanner_app&amp;redirect_delay=1000&amp;price_policy=2&amp;pre_redirect_id=96634c71-4902-8906-8436-74a1a9c487e0&amp;tm_city_code&amp;max_price=2016&amp;guests=1&amp;request_id=96634c71-4902-8906-8436-74a1a9c487e0&amp;tm_country_code=PH</t>
  </si>
  <si>
    <t>9.78775, 124.13601</t>
  </si>
  <si>
    <t>Double Room with Balcony</t>
  </si>
  <si>
    <t>Fely's Homestay</t>
  </si>
  <si>
    <t>www.skyscanner.com.ph/hotel_deeplink/4.0/PH/en-US/PHP/h_bc/203870830/2026-03-02/2026-03-03/hotel/hotel/hotels?legacy_provider_id=13&amp;rooms=1&amp;closed_user_group=apps&amp;hb_data=Lo3PmnJ1fhKXNX6-hNRUbs7TRLo6rnHpQyZn4yJbQYmEfwLAgdUvrQ4oebmWL0twz7ty6cpyQmklmldc0cjjjSwWhzabx_r3pduI08baMywKlBULlopXhmY_Jm4l01pjJTnZ1JIXuF8Y_yCpt0R2zoB9P3H_kq6NlCx2dTDNV814Qs_0FnyZIqKU2l7PAxMygM3IC-L5_6zKqzSpSxs11u5lriDV_qQS4sfAVXhlkohWC51vGHa_F0iR1Fv8-6Af9UN3qtBQq6jABj8gvhSE8Z8WvhtFFrFFd_7q7v0tn5N8uW5jJrpKtNk1lHLJFiiBQuIFRF5ki7UYC3Z1YNJM5XRw8HuyUfThGSudoX67rza4qi1vUT75OXeB7queufnR644OJCfoYxjf28a6B4T2KFCftZxmAvKDlZ2VENGeRrsbEqm2Ue4%3D&amp;q_datetime_utc=2026-03-02T01%3A14%3A35&amp;ticket_price=556&amp;quote_id=5760096616746557554&amp;utid_state=1&amp;channel=iphone&amp;price_without_closed_user_group=682&amp;tm_place_name=Batuan&amp;deeplink_data=eyJmaWVsZHMiOnsic2lnbmF0dXJlIjoiODY5NDlkZThmY2VmMDJkZjI1NDU1NWI0Mzc0OWMyNzUiLCJibG9ja19pZCI6IjQ5MDE5NTMwMV8zNjQ3OTc1MDdfMl8zNF8wIn19&amp;utid=aa72bc57-b8b4-254b-276a-c216edf8bd11&amp;tm_stars=0&amp;client_id=skyscanner_app&amp;redirect_delay=1000&amp;price_policy=2&amp;pre_redirect_id=2bf608d8-9f3b-5a39-88fa-f32ca398d315&amp;tm_city_code&amp;max_price=616&amp;guests=1&amp;request_id=2bf608d8-9f3b-5a39-88fa-f32ca398d315&amp;tm_country_code=PH</t>
  </si>
  <si>
    <t>11.963429, 121.926214</t>
  </si>
  <si>
    <t>Fely's Homestay offers accommodations in Batuan, 9.4 miles from Tarsier Conservation Area and 20 miles from Chocolate Hills. This homestay provides free private parking and a shared kitchen.</t>
  </si>
  <si>
    <t>Serendipity Resort Boracay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</si>
  <si>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QUUyJ0Noa0lnTkhFdE9EaHM2TjdHZzB2Wnk4eE1XcHplbXcxZVhSMkVBRTgGQgkRLnzZwOUKbB5CCRHZT45VmSz7-0IJEUtyXMogB-xqSABaTTJLqgFIEAEqCSIFaG90ZWwoADIfEAEiGwbg-QvbwGHSlkzHECvTQAgsL-kwWIpS9YHnXjIYEAIiFGhvdGVsIGluIHBoaWxpcHBpbmVz&amp;ap=KigKEgnMVpI7ToEeQBFjVfxe0lRdQBISCZwWDMlVUzJAEbEqfi-DNGBAMAFIAQ&amp;ictx=111&amp;ved=0COwCEMr3BGoYChMIuPaSpO7bkgMVAAAAAB0AAAAAEMQC</t>
  </si>
  <si>
    <t>10.36683, 123.93618</t>
  </si>
  <si>
    <t>TGP, Boracay Main Road, Wetland № 3, Balabag, Malay, Aklan, Western Visayas, 5608, Philippines</t>
  </si>
  <si>
    <t>Here, you wonâ€™t puzzle over the place to go as everything you need is close by. Resort Â«Serendipity ResortÂ» is located in Boracay Island. This resort is located 1 km from the city center. You can take a walk and explore the neighbourhood area of the resort â€” D'mall Boracay, Budget Mart and Boat Station 1..You can stop by the restaurant.</t>
  </si>
  <si>
    <t>WJV INN Canduman</t>
  </si>
  <si>
    <t>www.skyscanner.com.ph/hotel_deeplink/4.0/PH/en-US/PHP/h_bc/216326085/2026-03-05/2026-03-06/hotel/hotel/hotels?legacy_provider_id=13&amp;rooms=1&amp;closed_user_group=apps&amp;hb_data=iT2eoEDdpeXQYGGeL4F64SLcCIvoPNZgYFmHapb9PB0uI7eKbFg_3Xxt3c_ysBK9FyEIIMpM3nZ8hySLCsvDqldWOpuVBdPtqBCXrmSl4zAStiPqvIZDodAucUo10PQEe1XPvBZ9ONzVZ1Ree1oWvPFXkcIbwEEDWSU2sijmnM_QtDu8PDu_EOL72AG45p4aHrUREQsLzJ-WK1_IKcs268a-eJC2YBDJuKhDhtUs1Lz8rLnHfUbB9RskktebeKqBC1clOggZ1RO0YshcTEZWM3JDYgkdWOatzsWtwD4sYXmJvilBQgNFtVU7lVrCwEknptKhTyvbyEGRh8UQzaRbZpXdZB44IOCUkEw62P1AJh5D_L9gbW8x12QHv9vQl6bQM5nsgYFJOBYQoneaXpNVZO2aqUB3Pqmirzi6B7AdpuX35l50AYc%3D&amp;q_datetime_utc=2026-03-05T14%3A36%3A44&amp;ticket_price=1114&amp;quote_id=9044884426108058677&amp;utid_state=1&amp;channel=iphone&amp;price_without_closed_user_group=1333&amp;tm_place_name=Cebu&amp;deeplink_data=eyJmaWVsZHMiOnsic2lnbmF0dXJlIjoiMDc5MWUzODBmNjI3ZTgyNWE5ZGQ4NWEzMmQ5OGY0MzQiLCJibG9ja19pZCI6IjkxNDI4MjEwMl8zNjI4MjI0MjRfMl8wXzAifX0%3D&amp;utid=459873f0-9f39-440a-58c3-a95c98408564&amp;tm_stars=0&amp;client_id=skyscanner_app&amp;price_policy=2&amp;pre_redirect_id=df008e20-fc50-2299-4b0d-f78114097fa4&amp;tm_city_code=CEBP&amp;max_price=1114&amp;guests=1&amp;request_id=df008e20-fc50-2299-4b0d-f78114097fa4&amp;tm_country_code=PH</t>
  </si>
  <si>
    <t>14.5631484, 121.031482</t>
  </si>
  <si>
    <t>H. Abellana Street, Myrrh Residences, Canduman, Mandaue, Central Visayas, 6001, Philippines</t>
  </si>
  <si>
    <t>WJV INN Canduman offers accommodations in Mandaue City, 5.7 miles from SM City Cebu and 6.4 miles from Fuente Osmena Circle. The property is around 6.7 miles from Temple of Leah, 7 miles from Fort San Pedro, and 7.3 miles from Magellan's Cross.</t>
  </si>
  <si>
    <t>OYO 389 Alley 8</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</si>
  <si>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QUUyKENob1FoSm5PNjZPeV9fX0FBUm9OTDJjdk1URjJiRGR5ZERnMU1oQUM4BkIJES582cDlCmweQgkR2U-OVZks-_tCCRFLclzKIAfsakgAWk0yS6oBSBABKgkiBWhvdGVsKAAyHxABIhsG4PkL28Bh0pZMxxAr00AILC_pMFiKUvWB514yGBACIhRob3RlbCBpbiBwaGlsaXBwaW5lcw&amp;ap=KigKEgnMVpI7ToEeQBFjVfxe0lRdQBISCZwWDMlVUzJAEbEqfi-DNGBAMAFIAQ&amp;ictx=111&amp;ved=0CKEDEMr3BGoYChMIuPaSpO7bkgMVAAAAAB0AAAAAEMQC</t>
  </si>
  <si>
    <t>14.59942, 120.99901</t>
  </si>
  <si>
    <t>373, Adela Street, San Miguel, Sixth District, Manila, Capital District, Metro Manila, 1005, Philippines</t>
  </si>
  <si>
    <t>Mint Homes in CEV Mansion</t>
  </si>
  <si>
    <t>www.skyscanner.com.ph/hotel_deeplink/4.0/PH/en-US/PHP/h_bc/205213798/2026-03-05/2026-03-06/hotel/hotel/hotels?legacy_provider_id=13&amp;rooms=1&amp;closed_user_group=apps&amp;hb_data=EE-sJMNi7wQvDtEgOa0rY_2OsRWEJn11QUCoCGXusCDwLAE_H3jMy7UF6THoZ4xaXTCiGMXM71WUByNqc5x4jZgmkbdgXvQByUOjEvQwFwLTjOGKssagqKUYwwlg4yAkTao8EbYbF43Wvv4s8PoCZr-0RRrJu1LbdkUsgT-ebhWjW1Xglozg0x4P_rhX0CgjsiRVJGSO3b6mAnZwcmOE3gjXm_s_pw1hTAkuizmQkpCecwd7NQ4GjGCVm9Px8JarPCCEe9LN5Tlb3iFIKMpxOMaZLsqK-unmS6apVi-pyC1N0c1-pLbyDakPRjTanYOFsAy9I0E9VlACoTAhBSm3IbDahy67_NemHeg94lWvcgXuUq3en1dwkAfqPL28GbLzAnwm3osEiRnfGTXL3buVpAuTA9f_akj7Wwj9bBcgwp159o4cvxY%3D&amp;q_datetime_utc=2026-03-05T14%3A36%3A41&amp;ticket_price=4797&amp;quote_id=2976303307270746186&amp;utid_state=1&amp;channel=iphone&amp;price_without_closed_user_group=6416&amp;tm_place_name=Manila&amp;deeplink_data=eyJmaWVsZHMiOnsic2lnbmF0dXJlIjoiN2RlNmExOTA5ZjhkOWM0YmVhMGJmOWVjYWNiOTExMmIiLCJibG9ja19pZCI6IjczNjE2NzYwMV8zMjc3NzgwMTVfMTJfMF8wIn19&amp;utid=ef43194e-b477-433c-b617-7307dabf8c31&amp;tm_stars=0&amp;client_id=skyscanner_app&amp;price_policy=2&amp;pre_redirect_id=aaf964ae-20a2-1d2a-3890-1343cbb5da73&amp;tm_city_code=MNLP&amp;max_price=4797&amp;guests=1&amp;request_id=aaf964ae-20a2-1d2a-3890-1343cbb5da73&amp;tm_country_code=PH</t>
  </si>
  <si>
    <t>9.75355, 123.52784</t>
  </si>
  <si>
    <t>parking, wifi, air_conditioning, non-smoking, internet_access, room_service, valet_parking</t>
  </si>
  <si>
    <t>Mint Homes in CEV Mansion is located in Manila, just a 14-minute walk from Malacanang Palace and 2.4 miles from Rizal Park. This apartment provides free private parking, full-day security, and free Wifi. Intramuros is 2.</t>
  </si>
  <si>
    <t>Beachhouse Poolside Room</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</si>
  <si>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OSUUyJkNoZ0k2WmFiemNESDEtMHVHZ3d2Wnk4eGFHTXplRGd3WTJjUUFROAZCCREufNnA5QpsHkIJEdlPjlWZLPv7QgkRS3JcyiAH7GpIAFpNMkuqAUgQASoJIgVob3RlbCgAMh8QASIbBuD5C9vAYdKWTMcQK9NACCwv6TBYilL1gedeMhgQAiIUaG90ZWwgaW4gcGhpbGlwcGluZXM&amp;ap=KigKEgnMVpI7ToEeQBFjVfxe0lRdQBISCZwWDMlVUzJAEbEqfi-DNGBAMAFIAQ&amp;ictx=111&amp;ved=0CAQQyvcEahgKEwi49pKk7tuSAxUAAAAAHQAAAAAQ4wI</t>
  </si>
  <si>
    <t>9.1568, 123.493</t>
  </si>
  <si>
    <t>Czar's Place</t>
  </si>
  <si>
    <t>www.skyscanner.com.ph/hotel_deeplink/4.0/PH/en-US/PHP/h_bc/199281111/2026-03-02/2026-03-03/hotel/hotel/hotels?legacy_provider_id=13&amp;rooms=1&amp;closed_user_group=apps&amp;hb_data=cHLYa9IeUim96f3sW8pZ1-AgStWAwV2pHdfquCLsDjdklryMdy64abL4gXrpHoFSU1DGYsB-dI5vVyBqFGF0yoEocZC8WoSj9WEsr6N_2IuFPdZNxHb7NekFhEpUIKFeHTtkV1g-kSbXARdKe3sbkKzDvmmO-beRSjcN-FAW7BEng91WENqaf4U7-bJRJg-dtqD7XZqEFqCADQcz2S-asgVTL9T0PHQZjvkZAbmHzJ2MvnutKYxHH3WYGbNHUVKTCI1vh41C_kPp2mg-xwsNGxBxKAOHUavCB88Pq1e2tvUV-llVpOxfl7xi6hioTUUz-Nwt5L_a9qyxTmC0vOdYq2plOH1-x9Th47iabs10PyxMjSJYt8l1VVAX_RoQMbBh8KNJXZQXsP-Jd1tjUEhcCYPIfi9WhRPfwXVRIGJzxONGuD0q&amp;q_datetime_utc=2026-03-02T01%3A14%3A38&amp;ticket_price=315&amp;quote_id=462762716701225581&amp;utid_state=1&amp;channel=iphone&amp;price_without_closed_user_group=350&amp;tm_place_name=Siquijor&amp;deeplink_data=eyJmaWVsZHMiOnsic2lnbmF0dXJlIjoiYmQ3MzUwNTM2NzJjNDQzMTVlMmM5Zjg2NGJlZDgzMjkiLCJibG9ja19pZCI6IjExMDQ1MDcxMTBfMzgzMjgyMjk0XzFfMl8wIn19&amp;utid=51552e74-ef61-1bf0-a3e9-f44897ee27c5&amp;tm_stars=0&amp;client_id=skyscanner_app&amp;redirect_delay=1000&amp;price_policy=2&amp;pre_redirect_id=155ee80b-07a9-5c1f-09e6-16d684225a2c&amp;tm_city_code&amp;max_price=1890&amp;guests=1&amp;request_id=155ee80b-07a9-5c1f-09e6-16d684225a2c&amp;tm_country_code=PH</t>
  </si>
  <si>
    <t>11.18151, 119.39163</t>
  </si>
  <si>
    <t>Czar's, Siquijor Circumferential Road, Poblacion, Maite, San Juan, Siquijor, Negros Island Region, 6227, Philippines</t>
  </si>
  <si>
    <t>Triple Room with Sea View</t>
  </si>
  <si>
    <t>Located in Siquijor, a few steps from Maite Beach, Czar's Place has accommodations with a bar and free private parking. The property provides a shared kitchen and free WiFi throughout the property.</t>
  </si>
  <si>
    <t>Chislyk Inn</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</si>
  <si>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OSUUyKENob0l0NGlTd2J1MXJNNjRBUm9OTDJjdk1URm1hakUzZHprNGVCQUI4BkIJES582cDlCmweQgkR2U-OVZks-_tCCRFLclzKIAfsakgAWk0yS6oBSBABKgkiBWhvdGVsKAAyHxABIhsG4PkL28Bh0pZMxxAr00AILC_pMFiKUvWB514yGBACIhRob3RlbCBpbiBwaGlsaXBwaW5lcw&amp;ap=KigKEgnMVpI7ToEeQBFjVfxe0lRdQBISCZwWDMlVUzJAEbEqfi-DNGBAMAFIAQ&amp;ictx=111&amp;ved=0CDYQyvcEahgKEwi49pKk7tuSAxUAAAAAHQAAAAAQ4wI</t>
  </si>
  <si>
    <t>11.99961, 120.20764</t>
  </si>
  <si>
    <t>Villa Enriquez, Poblacion 1, Coron, Palawan, Mimaropa, 5316, Philippines</t>
  </si>
  <si>
    <t>Ezekiel Transient House</t>
  </si>
  <si>
    <t>www.skyscanner.com.ph/hotel_deeplink/4.0/PH/en-US/PHP/h_ad/212908360/2026-03-02/2026-03-03/hotel/hotel/hotels?legacy_provider_id=22&amp;rooms=1&amp;hb_data=50996kuylXcvGV-IF1DQC3qyQ39kbCns1TuIIFcSnmBSlj2rD0hWEJhLk6XxEHd1f0CqS-g5kRgjvBnHVqi7zZsTzO0dAWHWIigPkxzpvPVbq4N43pLxZmC_MV9fHheyxUQAqxzuWW0XxEkzAt3XNPleJVF2L7HKIDpPKkf9OQtv1K1Xe-fe9YhritSAuDFluyWGimfdJT5x_o8eeA9XNxL2CWV1BAKvYqxrAGbemkAUZZHqVtQxq7HjgkR3gQl1gcM6Oty7rzN8zrNHT0pjCiE8TtpZ8I12cnFu01zmm2nxNkmrD3y2L9xzzIj2Uk0aWcBz3zd84DkzpnrHyqwFGH-E0OMwK3qnfqIAqdCCYQWbOUMZ-Vs0WpliADgYU0F9CUZXoDdyS0wVdqG4m8gAzYVDHEtMTCZXUv1YZrPbYnHX&amp;q_datetime_utc=2026-03-02T01%3A14%3A40&amp;ticket_price=500&amp;quote_id=8712461490639091487&amp;utid_state=1&amp;channel=iphone&amp;tm_place_name=Coron&amp;deeplink_data=eyJmaWVsZHMiOnsic2lnbmF0dXJlIjoiOTE4YmJmMjYzMjFmYzNkZDBmNzVkOWMzNjFkMjQyMmUifSwidXJsIjoiaHR0cHM6Ly93d3cuYWdvZGEuY29tL3BhcnRuZXJzL3BhcnRuZXJzZWFyY2guYXNweD9jaWQ9MTg0NjM4MyZoaWQ9NDcyMjg4NDcmY3VycmVuY3k9UEhQJmNoZWNraW49MjAyNi0wMy0wMiZjaGVja291dD0yMDI2LTAzLTAzJk51bWJlcm9mQWR1bHRzPTEmTnVtYmVyb2ZDaGlsZHJlbj0wJlJvb21zPTEmbWNpZD0zMDM4Jm1hc3RlclJvb21JZD04OTg5NjIxMSZtcHQ9U2treEswVldPR1o2ZDBsU1VtTkRUalpTWTBabFJTc3labVZOZVRGRVIyczJjV1ZMTldKaksyNWhTakIyUVhKSVV6RnBibGxZTm5ZNFFuZGFhM0JtYVc1SVRscDVUMlZMV2pjek5RJlRvdGFsUHJpY2U9NTAwLjAwJlRvdGFsVGF4PTAuMDAmVG90YWxGZWU9MC4wMCZUb3RhbFN1cmNoYXJnZT0wJm1jdXI9UEhQIn0%3D&amp;utid=b90a1ae7-9a64-81d1-c547-72a6ac5e4f15&amp;tm_stars=0&amp;client_id=skyscanner_app&amp;redirect_delay=1000&amp;price_policy=2&amp;pre_redirect_id=8d236d59-57a3-bf3c-5bd6-2d1cbfb8a314&amp;tm_city_code=PXCN&amp;max_price=500&amp;guests=1&amp;request_id=8d236d59-57a3-bf3c-5bd6-2d1cbfb8a314&amp;tm_country_code=PH</t>
  </si>
  <si>
    <t>11.9709448589813, 121.925302204334</t>
  </si>
  <si>
    <t>parking, wifi, non-smoking, internet_access, smoking_areas, room_service, garden, lounge, shuttle_service, luggage_storage, bicycle_rental</t>
  </si>
  <si>
    <t>Conveniently located in the center of Coron, Ezekiel Transient House provides free WiFi, a garden and free private parking for guests who drive.</t>
  </si>
  <si>
    <t>Magarbo Hotel Boracay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</si>
  <si>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OSUUyJ0Noa0lpWldseU15M29ZVm5HZzB2Wnk4eE1XUmtkM2R0T1dzMUVBRTgGQgkRLnzZwOUKbB5CCRHZT45VmSz7-0IJEUtyXMogB-xqSABaTTJLqgFIEAEqCSIFaG90ZWwoADIfEAEiGwbg-QvbwGHSlkzHECvTQAgsL-kwWIpS9YHnXjIYEAIiFGhvdGVsIGluIHBoaWxpcHBpbmVz&amp;ap=KigKEgnMVpI7ToEeQBFjVfxe0lRdQBISCZwWDMlVUzJAEbEqfi-DNGBAMAFIAQ&amp;ictx=111&amp;ved=0CG8QyvcEahgKEwi49pKk7tuSAxUAAAAAHQAAAAAQ4wI</t>
  </si>
  <si>
    <t>11.9313, 121.964</t>
  </si>
  <si>
    <t>Gailtian resort, Aklan West Road, Union, Nabas, Aklan, Western Visayas, 5608, Philippines</t>
  </si>
  <si>
    <t>Gailtian Beach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</si>
  <si>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OSUUyJkNoZ0luYUdyMmRqNGtQR0ZBUm9MTDJjdk1YUmtiWE0wYTJNUUFROAZCCREufNnA5QpsHkIJEdlPjlWZLPv7QgkRS3JcyiAH7GpIAFpNMkuqAUgQASoJIgVob3RlbCgAMh8QASIbBuD5C9vAYdKWTMcQK9NACCwv6TBYilL1gedeMhgQAiIUaG90ZWwgaW4gcGhpbGlwcGluZXM&amp;ap=KigKEgnMVpI7ToEeQBFjVfxe0lRdQBISCZwWDMlVUzJAEbEqfi-DNGBAMAFIAQ&amp;ictx=111&amp;ved=0CIYBEMr3BGoYChMIuPaSpO7bkgMVAAAAAB0AAAAAEOMC</t>
  </si>
  <si>
    <t>14.573531, 120.984439</t>
  </si>
  <si>
    <t>Caticlan</t>
  </si>
  <si>
    <t>Gailtian Beach Resort is conveniently located in the popular Caticlan / Malay area. The hotel has everything you need for a comfortable stay. To be found at the hotel are Wi-Fi in public areas, car park, restaurant, coffee shop, smoking area. Each guestroom is elegantly furnished and equipped with handy amenities. The hotel offers various recreational opportunities. Convenience and comfort makes Gailtian Beach Resort the perfect choice for your stay in Caticlan / Malay.</t>
  </si>
  <si>
    <t>Majestic Hotel (formerly Octagon Mansion Hotel)</t>
  </si>
  <si>
    <t>www.skyscanner.com.ph/hotel_deeplink/4.0/PH/en-US/PHP/h_h1/46978359/2026-03-05/2026-03-06/hotel/hotel/hotels?legacy_provider_id=927111&amp;rooms=1&amp;closed_user_group=mobile&amp;hb_data=lPwu5sojR2IB0AXH-Or09SFlszqeMzT9NGmvIhp0RMDDc3tvqYo8LGF238Vnw6apGBKPgx3H6VlzaKlNh1xf5hRehrbMbFD5qGOENsTYueaovx1fsUKgE65RK-oA7D0YYbk__2HI0cqyWNyPb4eYLzq8j_IL961q6mSrV8dToqUx-u22hrNpuk_NC1foYc-b6LfwzVy6vBOUW6Vs-K_HsZaALi0xeebYfOj4ecuE66Ty2zmi7Osd3sbseAVtYfVM0u6fFJjuGFd9p7pVYlF7zlHSuLQ%3D&amp;q_datetime_utc=2026-03-05T14%3A36%3A45&amp;ticket_price=2400&amp;quote_id=-7224324432453629106&amp;utid_state=1&amp;channel=iphone&amp;price_without_closed_user_group=4000&amp;tm_place_name=Manila&amp;deeplink_data=eyJmaWVsZHMiOnsic2lnbmF0dXJlIjoiMjhjMGE0NmZjZjExYTI2Y2RjOWFkNjZkMjY1YjdiOWEifSwidXJsIjoiaHR0cHM6Ly9waC5ob3RlbHMuY29tL0hvdGVsLVNlYXJjaD90cGlkPTMyMTQmbXBlPTE3NzI3MjAyMTgmZW5kRGF0ZT0yMDI2LTAzLTA2JmFkdWx0cz0xJmxvY2FsZT1lbl9QSCZjaGlkPTZjOGI4YTNhLWE4NmQtNDVhMy04YzJkLWJhNTcwNDVlNjg3ZiZlYXBpZD00NCZtY3RjPTMmc3RhcnREYXRlPTIwMjYtMDMtMDUmbXBkPVBIUCZtcG49MzI3MDE5NDUzJmN1cnJlbmN5PVBIUCZyYXRlcGxhbmlkPTQwMzUwOTM5MCZtcG09MjQmbXBwPTEmbXBvPUVDJnNlbGVjdGVkPTIwNjMxOTEmbXBiPTI1Ny4xNCZtcHE9MjE0Mi44NiZtcGE9MjE0Mi44NiJ9&amp;utid=311c070d-1e43-32c1-12fa-acb2a87310d8&amp;tm_stars=0&amp;client_id=skyscanner_app&amp;price_policy=2&amp;pre_redirect_id=c772c319-6823-b6b5-7c69-951423e839c3&amp;tm_city_code=MNLP&amp;max_price=2970&amp;guests=1&amp;request_id=c772c319-6823-b6b5-7c69-951423e839c3&amp;tm_country_code=PH</t>
  </si>
  <si>
    <t>10.27256, 123.977989</t>
  </si>
  <si>
    <t>Station 85 Cafe, M. Adriatico Street, Barangay 698, Malate, Fifth District, Manila, Capital District, Metro Manila, 1004, Philippines</t>
  </si>
  <si>
    <t>Located in Manila and with Manila Bay Beach reachable within a 7-minute walk, Majestic Hotel Manila - Formerly Octagon Mansion Hotel Manila provides concierge services, non-smoking rooms, a restaurant, free WiFi throughout the property and a casino.</t>
  </si>
  <si>
    <t>www.skyscanner.com.ph/hotel_deeplink/4.0/PH/en-US/PHP/h_fd/213619245/2026-03-05/2026-03-06/hotel/hotel/hotels?legacy_provider_id=927050&amp;rooms=1&amp;closed_user_group=apps&amp;hb_data=EgWyGLFK4gOmCcIftYg_rsT37u7sr94PfF7Ls4W4f7TUgShCJZvQxZEDotS6MgZt4K07IoTkFSA6ZKs3waPL2eZlOjvrQS6H320ceuoeSqxplO2dSDwvGZ3NiZrS4NbrGs2qeH-DqM5K5r9VG1YDS00sHHZd4LiGNpB7YpT-N5A2Y_8_nT6XtVweOIGuvdGo68A-OJVP3XJgfYpOt5ajXRgjyVwYxt_s3UExaA0LHsRWjKkWgZAFzHgcsmal0NnZjlh9SrN3_Gwc6HsvvfQhqfZOwnDoZ4Au6V5TxmxU72H0XD6bXYkmh0maMbP7_t_ZQfaTtteh4ojrYHXTYZhNTOPFQKv8TcgSnobtOlTTKT3_OrXfJ5MBoIX3o4sRpnPIRiFHnww9ynAIvHfsOLIxnCI16tY0iXWyM5ejk-OQkagOCg%3D%3D&amp;q_datetime_utc=2026-03-05T14%3A36%3A44&amp;ticket_price=736&amp;quote_id=4880150555742370608&amp;utid_state=1&amp;channel=iphone&amp;price_without_closed_user_group=1117&amp;tm_place_name=Cebu&amp;deeplink_data=eyJmaWVsZHMiOnsic2lnbmF0dXJlIjoiN2EyM2RlZmIxOGNmMTJkY2VjMThhNzcyZGZmYmI5MzcifSwidXJsIjoiaHR0cHM6Ly9kZWFscy52aW8uY29tP3NpZz1lZDFiMmZiOWNmM2MyOWUwY2Q5ZmQ3YWQzZmMwMWExOWYzMDQwNjQ0NzI5ZDgyMGNkNzI2YTM5OTc0M2Q0ODdhMmQzMjM1MzQzNTMwMzYzMjMzMzEmc2lnLWlzcz1tZXRhJnR1cmw9aHR0cHMlM0ElMkYlMkZ2aW8uY29tJTJGSG90ZWwlMkZTZWFyY2glM0ZjaGVja0luJTNEMjAyNi0wMy0wNSUyNmNoZWNrT3V0JTNEMjAyNi0wMy0wNiUyNmN1cnJlbmN5JTNEUEhQJTI2ZXB2JTNETVM0eSUyNmVzZCUzRHY1S2pueTZyUEhQOUZRQTNsRmQxYkdNaWFIUV9SdC1MQUFpLWNGd0NFaXdVbkZ0dS0ya3NxSXF2cW5NVk5COXlEVFhFZFdrd2MtNE52MFNPSm5tVzRhSHFoSVFBanFSRE96Z082cE5jUm1nbTBkTUtzUSUyNTNEJTI1M0QlMjZmb3JjZUN1cnJlbmN5Q2hhbmdlJTNEMSUyNmZvcmNlTGFuZ3VhZ2VDaGFuZ2UlM0QxJTI2aG90ZWxJZCUzRDYzOTkwNjQzJTI2bGFiZWwlM0RzcmMlMjUzRHNreXNjYW5uZXIlMjUyNnVjb3VudHJ5JTI1M0RQSCUyNTI2dWRldmljZSUyNTNEbW9iaWxlJTI1MjZob3RlbCUyNTNENjM5OTA2NDMlMjUyNmRheSUyNTNENSUyNTI2bW9udGglMjUzRDAzJTI1MjZ5ZWFyJTI1M0QyMDI2JTI1MjZsb3MlMjUzRDElMjUyNm9mZmVyaWQlMjUzRG8tZVJ4QlpSQ3U2VSUyNTI2cHJpY2UlMjUzRDczNi40MSUyNTI2Y3VycmVuY3klMjUzRFBIUCUyNTI2dXNlcmxhbmclMjUzRGVuJTI1MjZfdGglMjUzRDBlNjA3NmEwMWUwNzVjZjE4NDkxOTM5ZDBlM2FiNWQ1NzU5ZTM0YmIzNjEyYmQ2MSUyNTI2ZHRzJTI1M0QxNzcyNzIwMzYzJTI1MjZvbHV0JTI1M0QxNzcyNzIwMzYyJTI1MjZjYW5QYXlMYXRlciUyNTNEZmFsc2UlMjUyNnJlcXVlc3RVc2VyR3JvdXAlMjUzRCUyNTI2b2ZmZXJVc2VyR3JvdXAlMjUzRHB1YmxpYyUyNmxhbmclM0RlbiUyNm90aSUzRG0tSUU1aG42aFJzJTI2cHJlZmVycmVkUmF0ZSUzRDczNi40MSUyNnByb2ZpbGUlM0RyMmQybTcza244JTI2cm9vbXMlM0QxJTI2dG9rZW4lM0Q3ZmUyNzYlMjZ1c2VyQ291bnRyeSUzRFBIJTI2dXRtX2NhbXBhaWduJTNEc2t5c2Nhbm5lciUyNnV0bV9tZWRpdW0lM0RjcGMlMjZ1dG1fc291cmNlJTNEc2t5c2Nhbm5lciJ9&amp;utid=ebfbadda-821d-3924-26a6-cff12e126fda&amp;tm_stars=0&amp;client_id=skyscanner_app&amp;price_policy=2&amp;pre_redirect_id=84250670-ba6e-8e59-f4ba-5e6c3db15a7d&amp;tm_city_code=CEBP&amp;max_price=1927&amp;guests=1&amp;request_id=84250670-ba6e-8e59-f4ba-5e6c3db15a7d&amp;tm_country_code=PH</t>
  </si>
  <si>
    <t>13.171228, 123.746721</t>
  </si>
  <si>
    <t>RedDoorz Family Room</t>
  </si>
  <si>
    <t>RedDoorz @ Pag Asa Rawis Legazpi</t>
  </si>
  <si>
    <t>www.skyscanner.com.ph/hotel_deeplink/4.0/PH/en-US/PHP/h_fd/204273831/2026-03-02/2026-03-03/hotel/hotel/hotels?legacy_provider_id=927050&amp;rooms=1&amp;hb_data=rafffGvuRxK3BLb9tZtTo5p73R7p1xDtzTTOEM9zB7pa06p2FoaIlRvwhgvXPw-W514mTiTKHF_n7VEDRNcjGpWr7SImjRe055Y1sOdoL7ARc_NQjRlLC6mY4GFlkxsM8koqL8JzPtbUnGZ0WjUOMzeQMEY4AKnXnYxCtTeNlJ5VZjqaV6lv4F0Cxb8jXxZVXh2g7Z3fLAK8L3c52684kEn8PR8oEV1Z6kIjEjOSx8aG72v7hyVNxwungxXoiLe1jx52ok2nKJ9xdth3cyPZG4amQdLO4gDoHLGq_F-nNNfdAn1z0DyJrMXdUukEpidk_MAwSjpQnjBnlW9CM0QP__Wu_5VXtyV3QLWtegduhlg4l1ivp7g6AtnJpxbDq9VcWmxO7KHZhPLpzok2q4Kporpijasb3nsu_uaT3eGjItOv9Q%3D%3D&amp;q_datetime_utc=2026-03-02T01%3A14%3A43&amp;ticket_price=1014&amp;quote_id=-1097676758803255299&amp;utid_state=1&amp;channel=iphone&amp;tm_place_name=Legaspi+Port&amp;deeplink_data=eyJmaWVsZHMiOnsic2lnbmF0dXJlIjoiYTM3YzZkOGMwYjFkMzEwZDBkNGUxMDczZDZlNzA4MzUifSwidXJsIjoiaHR0cHM6Ly9kZWFscy52aW8uY29tP3NpZz1lNTQ4ZTQyNDgzYTU4Yzk1MzU1NDc4MjQ3OWVkODQ2NTlmZDlhZTY4NTk3YWY1MmRjNTMwYzljZGQ4YWFlMWY0MzMzMTMzMzUzNzMzMzgzNjM1JnNpZy1pc3M9bWV0YSZ0dXJsPWh0dHBzJTNBJTJGJTJGdmlvLmNvbSUyRkhvdGVsJTJGU2VhcmNoJTNGY2hlY2tJbiUzRDIwMjYtMDMtMDIlMjZjaGVja091dCUzRDIwMjYtMDMtMDMlMjZjdXJyZW5jeSUzRFBIUCUyNmVwdiUzRE1TNHklMjZlc2QlM0Q4S0V2cHJKSGxZQlA4RnhQWE9LSXphQ1hoRWVabHpUTXNiVGxuZ2FOSTlKcl80RHFZWGJSRjVSQ2JXNnBmenBGTW9tR2RldTBoUVZCaXFVVzE3OUdpUWp0ZUZxODY4QThCejJBQ25Ka1pzVEpYR3BWdHclMjUzRCUyNTNEJTI2Zm9yY2VDdXJyZW5jeUNoYW5nZSUzRDElMjZmb3JjZUxhbmd1YWdlQ2hhbmdlJTNEMSUyNmhvdGVsSWQlM0Q1MDYxNjMwJTI2bGFiZWwlM0RzcmMlMjUzRHNreXNjYW5uZXIlMjUyNnVjb3VudHJ5JTI1M0RQSCUyNTI2dWRldmljZSUyNTNEbW9iaWxlJTI1MjZob3RlbCUyNTNENTA2MTYzMCUyNTI2ZGF5JTI1M0QyJTI1MjZtb250aCUyNTNEMDMlMjUyNnllYXIlMjUzRDIwMjYlMjUyNmxvcyUyNTNEMSUyNTI2b2ZmZXJpZCUyNTNEb0tfYUZldXdaWUtZJTI1MjZwcmljZSUyNTNEMTAxNC4wMSUyNTI2Y3VycmVuY3klMjUzRFBIUCUyNTI2dXNlcmxhbmclMjUzRGVuJTI1MjZfdGglMjUzRGQ2YTAyNzE2ZGI4ZWRmZDMzMWM2ZTQxZjhhZGE2NzRiMjZmOWEwZjU5OWJkMmI2ZCUyNTI2ZHRzJTI1M0QxNzcyNDExMzM5JTI1MjZvbHV0JTI1M0QxNzcyNDA0NDU2JTI1MjZjYW5QYXlMYXRlciUyNTNEZmFsc2UlMjUyNnJlcXVlc3RVc2VyR3JvdXAlMjUzRCUyNTI2b2ZmZXJVc2VyR3JvdXAlMjUzRHB1YmxpYyUyNmxhbmclM0RlbiUyNm90aSUzRFVIY1d1UWNpWHNBJTI2cHJlZmVycmVkUmF0ZSUzRDEwMTQuMDElMjZwcm9maWxlJTNEcjJkMm03M2tuOCUyNnJvb21zJTNEMSUyNnVzZXJDb3VudHJ5JTNEUEglMjZ1dG1fY2FtcGFpZ24lM0Rza3lzY2FubmVyJTI2dXRtX21lZGl1bSUzRGNwYyUyNnV0bV9zb3VyY2UlM0Rza3lzY2FubmVyIn0%3D&amp;utid=981b3c12-544e-a8e6-738d-15a6ac7f6c86&amp;tm_stars=2&amp;client_id=skyscanner_app&amp;redirect_delay=1000&amp;price_policy=2&amp;pre_redirect_id=644c05dd-32ad-2f14-a2de-31a2bfa4a8f3&amp;tm_city_code=LGPP&amp;max_price=1490&amp;guests=1&amp;request_id=644c05dd-32ad-2f14-a2de-31a2bfa4a8f3&amp;tm_country_code=PH</t>
  </si>
  <si>
    <t>14.55807, 120.99266</t>
  </si>
  <si>
    <t>Gotamco Street, Barangay 18, Zone 2, District 1, Pasay, Southern Manila District, Metro Manila, 1306, Philippines</t>
  </si>
  <si>
    <t>wifi, air_conditioning, non-smoking, internet_access, 24-hour_front_desk_service, smoking_areas, television, complimentary_bottled_water</t>
  </si>
  <si>
    <t>Mang Ben Dormitory Pasay</t>
  </si>
  <si>
    <t>www.skyscanner.com.ph/hotel_deeplink/4.0/PH/en-US/PHP/h_xp/216258931/2026-03-02/2026-03-03/hotel/hotel/hotels?legacy_provider_id=1&amp;rooms=1&amp;closed_user_group=mobile&amp;hb_data=gjHo9qfAi7wOQwb8uGEgbJzDFAYvpe8WRLjJ2ez3KHLqSnDhssyf3Nse-thdiw1tBU286HKDtxopWwK0iwWK7GRh75qnOUUdxBCQJr7UzgqOlaP2DLc5WXtpjT0I3jgpPTU4qwOHg1AXc3uXVe5_cPTgLbN6zWGmkkod1IEPBkHsDlI_i2I13QRKbvQoj58TFRGCg69GBcdigbMNAK2C19n0xorUKEkssUMEpCeXmKggraWphm9_m2za7BH_wYL24h6TfDKpOZWvFeAW4qLJflDnpJA%3D&amp;q_datetime_utc=2026-03-02T01%3A14%3A51&amp;ticket_price=584&amp;quote_id=-3244161804428990075&amp;utid_state=1&amp;channel=iphone&amp;price_without_closed_user_group=650&amp;tm_place_name=Pasay&amp;deeplink_data=eyJmaWVsZHMiOnsic2lnbmF0dXJlIjoiYmU0OGQ4MDIyNDk4N2ZhMGEyMGIyZDI3NjMxZjc2NjEifSwidXJsIjoiaHR0cHM6Ly93d3cuZXhwZWRpYS5jb20ucGgvSG90ZWwtU2VhcmNoP21wZD1HQlAmdHBpZD02OCZtcGU9MTc3MjQxNDA5MCZlbmREYXRlPTIwMjYtMDMtMDMmYWR1bHRzPTEmbXBuPTMyMTA2MDYzNiZtcG09MjQmbXBwPTEmbG9jYWxlPWVuX1VTJm1wbz1FQyZjaGlkPWM3ZDU1ODM5LWM5M2QtNGQ5Zi05YjI1LTRiYmY2OGIzZjU2YSZtcHE9Ni43MyZlYXBpZD00NjIzMCZtY3RjPTMmY3VycmVuY3k9R0JQJnJhdGVwbGFuaWQ9Mzg4ODQ3NzE1JnNlbGVjdGVkPTgzNTA3NzA5JnN0YXJ0RGF0ZT0yMDI2LTAzLTAyJm1wYj0xLjM5Jm1wYT02LjEyIn0%3D&amp;utid=e73b73a0-f346-c2f0-f243-b182314b4ac9&amp;tm_stars=0&amp;client_id=skyscanner_app&amp;redirect_delay=1000&amp;price_policy=2&amp;pre_redirect_id=b17f2990-3d10-1826-1ca7-99972921b7dc&amp;tm_city_code&amp;max_price=662&amp;guests=1&amp;request_id=b17f2990-3d10-1826-1ca7-99972921b7dc&amp;tm_country_code=PH</t>
  </si>
  <si>
    <t>10.30543, 123.89789</t>
  </si>
  <si>
    <t>Wjv inn, F. Ramos Street, Cogon Ramos, Camputhaw, Cebu City, Central Visayas, 6000, Philippines</t>
  </si>
  <si>
    <t>parking, wifi, air_conditioning, lounge</t>
  </si>
  <si>
    <t>WJV INN Ramos</t>
  </si>
  <si>
    <t>www.skyscanner.com.ph/hotel_deeplink/4.0/PH/en-US/PHP/h_xp/216844278/2026-03-02/2026-03-03/hotel/hotel/hotels?legacy_provider_id=1&amp;rooms=1&amp;closed_user_group=mobile&amp;hb_data=Y6UHJb5i9Iz8n074MVFwcq3vY0Hae8YEd66hWAm1IXjHTmpambIicSM0-licNRlkoZiQGX5P71uDhmunnyGPv1osy2gP454bgwve36zSItQwggfHwk5Jpx1CxGkmvrom0NhmFuxCMGnh9kydC06f7DEwH0hXG2wg2gzjoXO7qJjMcab9XoiPN9GfjRiC8IIvWhoc1mGvpH_nAm8GDDL56Z43IgOzUDqNkQk3pVlFcix3xRjKCEYTszcZqUPv4tRuyOgbDLk9-HMVewrC6MG1S0j5YYE%3D&amp;q_datetime_utc=2026-03-02T01%3A14%3A51&amp;ticket_price=1291&amp;quote_id=2563078546598887642&amp;utid_state=1&amp;channel=iphone&amp;price_without_closed_user_group=1434&amp;tm_place_name=Cebu&amp;deeplink_data=eyJmaWVsZHMiOnsic2lnbmF0dXJlIjoiMzY5N2MwYTk2N2Y1NjJlN2MwMzRmZWI2OTUyNTM1YjEifSwidXJsIjoiaHR0cHM6Ly93d3cuZXhwZWRpYS5jb20ucGgvSG90ZWwtU2VhcmNoP3RwaWQ9NjgmbXBlPTE3NzI0MDk5ODEmZW5kRGF0ZT0yMDI2LTAzLTAzJmFkdWx0cz0xJmxvY2FsZT1lbl9VUyZjaGlkPTAwODE3NWE2LTM2YzAtNDliNy05ZmMyLTJhMDExNTExYTM5MSZlYXBpZD00NjIzMCZtY3RjPTMmc3RhcnREYXRlPTIwMjYtMDMtMDImbXBkPUdCUCZtcG49MzI3NDQ3NjAxJmN1cnJlbmN5PUdCUCZyYXRlcGxhbmlkPTQwNDg0OTE2MSZtcG09MjQmbXBwPTEmbXBvPUVDJnNlbGVjdGVkPTEyMTE0NTcxNyZtcGI9My4wNyZtcHE9MTQuODgmbXBhPTEzLjUzIn0%3D&amp;utid=46e32403-aee3-935f-0143-9d0cdf2757df&amp;tm_stars=0&amp;client_id=skyscanner_app&amp;redirect_delay=1000&amp;price_policy=2&amp;pre_redirect_id=546ffd8f-a06e-b51e-796e-d50e38732994&amp;tm_city_code=CEBP&amp;max_price=1291&amp;guests=1&amp;request_id=546ffd8f-a06e-b51e-796e-d50e38732994&amp;tm_country_code=PH</t>
  </si>
  <si>
    <t>11.29908, 119.5615</t>
  </si>
  <si>
    <t>air_conditioning, non-smoking, 24-hour_front_desk_service, smoking_areas, multilingual_staff, room_service, desk, shower</t>
  </si>
  <si>
    <t>With a stay at WJV INN RAMOS in Cebu City (Cogon Ramos), you'll be a 5-minute drive from SM City Cebu and 5 minutes from SM Seaside City Cebu. This inn is 2 mi (3.2 km) from Ayala Center and 2.4 mi (3.9 km) from Waterfront Cebu City Casino.
Make yourself at home in one of the 3 guestrooms. Complimentary wireless internet access is available to keep you connected.</t>
  </si>
  <si>
    <t>Balay Cuyonon Eco Lodge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</si>
  <si>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OSUUyJ0Noa0k2ODJfckpPa2pxb1hHZzB2Wnk4eE1YWmtjemh5YkdZeEVBRTgGQgkRLnzZwOUKbB5CCRHZT45VmSz7-0IJEUtyXMogB-xqSABaTTJLqgFIEAEqCSIFaG90ZWwoADIfEAEiGwbg-QvbwGHSlkzHECvTQAgsL-kwWIpS9YHnXjIYEAIiFGhvdGVsIGluIHBoaWxpcHBpbmVz&amp;ap=KigKEgnMVpI7ToEeQBFjVfxe0lRdQBISCZwWDMlVUzJAEbEqfi-DNGBAMAFIAQ&amp;ictx=111&amp;ved=0CJYCEMr3BGoYChMIuPaSpO7bkgMVAAAAAB0AAAAAEOMC</t>
  </si>
  <si>
    <t>Lapus Lapus Road, Lapuz Lapuz, Balabag, Malay, Aklan, Western Visayas, 5608, Philippines</t>
  </si>
  <si>
    <t>Boracay Ocean Club Beach Resort</t>
  </si>
  <si>
    <t>www.skyscanner.com.ph/hotel_deeplink/4.0/PH/en-US/PHP/h_bc/47037492/2026-03-05/2026-03-06/hotel/hotel/hotels?legacy_provider_id=13&amp;rooms=1&amp;closed_user_group=general&amp;hb_data=M_4NCVLBHr3lUk7Sbv_HVp4fqJHNnFPL3HhrQ56OaZ8CkV7Zub69wTsN1iJbPDyE9oCf2wdQTF2mTkuIQw5KOFbDRSwJ9wGivrDlZvoCL19yzbBTPfIq1WBmwTg9eKJOeAmJOOyPUU7guRAJqA8aYcM_WCTshcCLRQcj3uHr8kUCXwktijEmP3XqfUxVlDDZ_dfDLhAh5lhu4GpZiPYmuU81yO6ncI19wQtR7S9WRtSlybmkjTqqQvcAmHoypA6UGZfda_fVp5CEoefcXDS8OKMsGiQnztVpCD5wQGXOOuD4PA6VV-KLcBqX8v99dr_hYDLOH2nK-tGCMCyRKzlrVv5q6yNNe-S3Mxy1QRKcpOWNpFS3UvRITShR1uBun2b4bDcMRgIKx72UHQt-T9y4psJKEJUk1iNhLPlk70q-wtD4Fk6txac%3D&amp;q_datetime_utc=2026-03-05T14%3A36%3A48&amp;ticket_price=3807&amp;quote_id=1507748222741786396&amp;utid_state=1&amp;channel=iphone&amp;price_without_closed_user_group=8058&amp;tm_place_name=Malay&amp;deeplink_data=eyJmaWVsZHMiOnsic2lnbmF0dXJlIjoiNDJlZWQ5OTU0YzRjYWM5MjUwY2VlMzY0ODAzMjk0ZjIiLCJibG9ja19pZCI6InYxX0NnRXRFTXdDR2lnS0hUSXdNall0TURNdE1EVlVNREE2TURBNk1EQXVNREF3S3pBM09qQXdFQUVZM3dFb0FUZ0JJZ0lJQVE9PV9DaU1JbU96Y0FoQUNJR3dvOE0yeUVqQUNRQUZLRERNd1JERXdNRkJmTVRBd1VGQ1lCUklDQ0FFYUJoZ0JLQUl3QVNJRUNBSVlBZz09In19&amp;utid=14b651a1-1eaa-279a-fb53-457ed5838b22&amp;tm_stars=4&amp;client_id=skyscanner_app&amp;price_policy=2&amp;pre_redirect_id=0c796f53-b49c-e89c-da6a-098a846650b9&amp;tm_city_code&amp;max_price=19240&amp;guests=1&amp;request_id=0c796f53-b49c-e89c-da6a-098a846650b9&amp;tm_country_code=PH</t>
  </si>
  <si>
    <t>15.16157, 120.5772</t>
  </si>
  <si>
    <t>Euronet, Boracay Beachfront Path, Station 3, Manoc-Manoc, Malay, Aklan, Western Visayas, 5608, Philippines</t>
  </si>
  <si>
    <t>When you stay at Boracay Ocean Club in Boracay Island, you'll be on the beach, just steps from White Beach and 3 minutes by foot from Station 3. This beach hotel is 0.3 mi (0.6 km) from Station 2 and 0.7 mi (1.1 km) from D'Mall Boracay.
Dip into one of the 2 outdoor pools or enjoy other recreational amenities, which include a fitness center. Additional features at this Art Deco hotel include complimentary wireless internet access, tour/ticket assistance, and lifeguards on site.
Enjoy international cuisine at THE OCEAN, one of the hotel's 2 restaurants, or stay in and take advantage of the room service. Snacks are also available at the coffee shop/cafe. Mingle with other guests at the complimentary reception, held daily. Need to unwind? Take a break with a tasty beverage at one of the 2 bars/lounges. Buffet breakfasts are available daily from 6 AM to 10 AM for a fee.
Featured amenities include dry cleaning/laundry services, a 24-hour front desk, and luggage storage. A roundtrip airport shuttle is provided for a surcharge (available 24 hours).
Make yourself at home in one of the 126 air-conditioned rooms featuring minibars and flat-screen televisions. Complimentary wireless internet access keeps you connected, and cable programming is available for your entertainment. Private bathrooms with showers feature rainfall showerheads and complimentary toiletries. Conveniences include phones, as well as safes and desks.</t>
  </si>
  <si>
    <t>www.skyscanner.com.ph/hotel_deeplink/4.0/PH/en-US/PHP/h_ad/213677712/2026-03-02/2026-03-03/hotel/hotel/hotels?legacy_provider_id=22&amp;rooms=1&amp;hb_data=_FQhI-09QhW-UkvARSnDH6CCaxmKEKnSz-dix-6S4eNqMy2KYmw5mrBkAS9g2i8NlUccDk6npgrbzomwv5ZtFZY0B5ZXDk-67NFqTjThujp54g-HjNlGxypc2BuIVf9DJ38qIUdfKZ5wrrWP-4-kTGN5nP2McJ926XSClqc8LzP9nbmSgK5OQNIlsjhpl1VxIxRGY3lJgkW2bJzoWeEHah0YXM8d9EJuAtEll-XOdUYIilITMGbTj5-7IDGWaaJG5JtYWreV544TM0ZBDz7OVzeoqeuOI3BuKaj-izTTz0r_03rwjDTkCvN7kDbZGFd_yUwMoTAFNptHZob5cHa2VJl6BEMHjjj8aZwSnFvsTPHrgOydRDqca456Ks3AsIbAmH-h2f1xxND-aDReE5x0VVOwV4Zeiak6GqoJq-zWd3Q2&amp;q_datetime_utc=2026-03-02T01%3A14%3A53&amp;ticket_price=715&amp;quote_id=-60805772826467788&amp;utid_state=1&amp;channel=iphone&amp;tm_place_name=Angeles&amp;deeplink_data=eyJmaWVsZHMiOnsic2lnbmF0dXJlIjoiNTEwOTExN2Y2YjM2YzRkNDE3NTQzMWY5YTZhODUyMTYifSwidXJsIjoiaHR0cHM6Ly93d3cuYWdvZGEuY29tL3BhcnRuZXJzL3BhcnRuZXJzZWFyY2guYXNweD9jaWQ9MTg0NjM4MyZoaWQ9MTU5NDc4NjQmY3VycmVuY3k9UEhQJmNoZWNraW49MjAyNi0wMy0wMiZjaGVja291dD0yMDI2LTAzLTAzJk51bWJlcm9mQWR1bHRzPTEmTnVtYmVyb2ZDaGlsZHJlbj0wJlJvb21zPTEmbWNpZD0zMDM4Jm1hc3RlclJvb21JZD0xMjgzMDgzNyZtcHQ9VDNsMlV6aGxTeTh3Wm1ORVJXUmhXR0l3TmpkdGRIZEpSMmc1V2pkbE0xb3lVbmxQUjFKTlNUZHphVmcxVUN0YVIxTTNTalJXYzNWNmEzZHRTREp2TTI1NEt5OURXRFpzVUU5clVnJlRvdGFsUHJpY2U9NzE1LjAwJlRvdGFsVGF4PTY1LjAwJlRvdGFsRmVlPTAuMDAmVG90YWxTdXJjaGFyZ2U9MCZtY3VyPVBIUCJ9&amp;utid=c7ee388b-028b-1492-3308-094aa8186318&amp;tm_stars=0&amp;client_id=skyscanner_app&amp;redirect_delay=1000&amp;price_policy=2&amp;pre_redirect_id=a34b6fba-d299-b50f-2b54-ae79a2d3ad04&amp;tm_city_code=CRKP&amp;max_price=715&amp;guests=1&amp;request_id=a34b6fba-d299-b50f-2b54-ae79a2d3ad04&amp;tm_country_code=PH</t>
  </si>
  <si>
    <t>14.5323, 120.9818</t>
  </si>
  <si>
    <t>Caffe Bene, Seashell Lane, Barangay 76, Zone 10, District 1, Pasay, Southern Manila District, Metro Manila, 1308, Philippines</t>
  </si>
  <si>
    <t>OYO 1182 El Spazzion Shore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</si>
  <si>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OSUUyKENob0k4cWEwOEpUaGljRFJBUm9OTDJjdk1URnNZMk15Y2w5M1h4QUI4BkIJES582cDlCmweQgkR2U-OVZks-_tCCRFLclzKIAfsakgAWk0yS6oBSBABKgkiBWhvdGVsKAAyHxABIhsG4PkL28Bh0pZMxxAr00AILC_pMFiKUvWB514yGBACIhRob3RlbCBpbiBwaGlsaXBwaW5lcw&amp;ap=KigKEgnMVpI7ToEeQBFjVfxe0lRdQBISCZwWDMlVUzJAEbEqfi-DNGBAMAFIAQ&amp;ictx=111&amp;ved=0CNoCEMr3BGoYChMIuPaSpO7bkgMVAAAAAB0AAAAAEOMC</t>
  </si>
  <si>
    <t>17.63868, 121.74519</t>
  </si>
  <si>
    <t>Soldiers Hill, Pengue, Larion Bajo, Tuguegarao, Cagayan, Cagayan Valley, 3500, Philippines</t>
  </si>
  <si>
    <t>RedDoorz @ D128 Lodge Cagayan Valley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</si>
  <si>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OSUUyKENob0kwOFd2N3Bldy01eTRBUm9OTDJjdk1URjRkakI1YlRVMGJoQUI4BkIJES582cDlCmweQgkR2U-OVZks-_tCCRFLclzKIAfsakgAWk0yS6oBSBABKgkiBWhvdGVsKAAyHxABIhsG4PkL28Bh0pZMxxAr00AILC_pMFiKUvWB514yGBACIhRob3RlbCBpbiBwaGlsaXBwaW5lcw&amp;ap=KigKEgnMVpI7ToEeQBFjVfxe0lRdQBISCZwWDMlVUzJAEbEqfi-DNGBAMAFIAQ&amp;ictx=111&amp;ved=0CPMCEMr3BGoYChMIuPaSpO7bkgMVAAAAAB0AAAAAEOMC</t>
  </si>
  <si>
    <t>10.3298, 119.2319</t>
  </si>
  <si>
    <t>SM Center Tuguegarao Downtown</t>
  </si>
  <si>
    <t>Tuguegarao</t>
  </si>
  <si>
    <t>Cagayan</t>
  </si>
  <si>
    <t>Solmar Beach Camp</t>
  </si>
  <si>
    <t>www.skyscanner.com.ph/hotel_deeplink/4.0/PH/en-US/PHP/h_h1/224994050/2026-03-02/2026-03-03/hotel/hotel/hotels?legacy_provider_id=927111&amp;rooms=1&amp;closed_user_group=mobile&amp;hb_data=Nj5qQfJyCJ1USom2lxdsNFoIEEn7Xdc9l4GHw_7UiSCgxSi7_91-sFPOl11HDZoHpszivy8wjnGIeT7Rj2Xua0jw_ai2gfLd4JNABa3LdokP4xOKzSTv9nHQTK_O3Ewa0LWyjlEjYSlS_6Bya3x7o-i7rXaqOCp4VsrTSlNeKyb5aTu0B1xn87oKeIKS4d4Wg4RkOQcyNSZYr4qfr_vd1tpmGdzPlkuJnhJ2CPMCKErh-9S53mh5gk4DEdV0DffH2NoN9WXbZReZFV1eJNr5WFFRHBE%3D&amp;q_datetime_utc=2026-03-02T01%3A15%3A00&amp;ticket_price=693&amp;quote_id=8994944449944480573&amp;utid_state=1&amp;channel=iphone&amp;price_without_closed_user_group=770&amp;tm_place_name&amp;deeplink_data=eyJmaWVsZHMiOnsic2lnbmF0dXJlIjoiYThiOGY4OTdjMGI1NTU4YWVmNTVmMjdkZDE5YTIxOTAifSwidXJsIjoiaHR0cHM6Ly9waC5ob3RlbHMuY29tL0hvdGVsLVNlYXJjaD90cGlkPTMyMTQmbXBlPTE3NzI0MTE1MzYmZW5kRGF0ZT0yMDI2LTAzLTAzJmFkdWx0cz0xJmxvY2FsZT1lbl9QSCZjaGlkPTkxMTdiNDk2LTM2OTctNDU1OC1hNGQ3LTdiOWRkNTA4NDUwNSZlYXBpZD00NCZtY3RjPTMmc3RhcnREYXRlPTIwMjYtMDMtMDImbXBkPVBIUCZtcG49MzI3NTA0NDc4JmN1cnJlbmN5PVBIUCZyYXRlcGxhbmlkPTQwNTIyMTI1MCZtcG09MjQmbXBwPTEmbXBvPUVDJnNlbGVjdGVkPTEyMTc0MDg5MyZtcGI9NjMuMDAmbXBxPTY5My4wMCZtcGE9NjMwLjAwIn0%3D&amp;utid=560b37e7-da93-e396-b72c-e6db525cf77e&amp;tm_stars=0&amp;client_id=skyscanner_app&amp;redirect_delay=1000&amp;price_policy=2&amp;pre_redirect_id=7bb7ea04-75db-f3e7-86f9-b207d2f78863&amp;tm_city_code&amp;max_price=2380&amp;guests=1&amp;request_id=7bb7ea04-75db-f3e7-86f9-b207d2f78863&amp;tm_country_code=PH</t>
  </si>
  <si>
    <t>14.528747, 121.012926</t>
  </si>
  <si>
    <t>Santo Niño, Roxas, Palawan, Mimaropa, Philippines</t>
  </si>
  <si>
    <t>Offering a private beach area, Solmar Beach Camp offers accommodations in San Vicente. Featuring sea and garden views, this campground also features free Wifi. Outdoor seating is also available at the campground.</t>
  </si>
  <si>
    <t>OYO 186 Innsite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</si>
  <si>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OSUUyKENob0lrYW5UN3Q2UzhhYU1BUm9OTDJjdk1URmlOMmh0ZW0xbVl4QUI4BkIJES582cDlCmweQgkR2U-OVZks-_tCCRFLclzKIAfsakgAWk0yS6oBSBABKgkiBWhvdGVsKAAyHxABIhsG4PkL28Bh0pZMxxAr00AILC_pMFiKUvWB514yGBACIhRob3RlbCBpbiBwaGlsaXBwaW5lcw&amp;ap=KigKEgnMVpI7ToEeQBFjVfxe0lRdQBISCZwWDMlVUzJAEbEqfi-DNGBAMAFIAQ&amp;ictx=111&amp;ved=0CKkDEMr3BGoYChMIuPaSpO7bkgMVAAAAAB0AAAAAEOMC</t>
  </si>
  <si>
    <t>10.333865, 123.951501</t>
  </si>
  <si>
    <t>www.skyscanner.com.ph/hotel_deeplink/4.0/PH/en-US/PHP/h_ad/135785705/2026-03-02/2026-03-03/hotel/hotel/hotels?legacy_provider_id=22&amp;rooms=1&amp;closed_user_group=general&amp;hb_data=0qQ9TKBr3X1_643jWEnHvSSouyOjdwB9Yr8uy1MRS4vdDddBQ6djQh-5gq2H4xV_kEE_8k-o8CaaN_Qp_jWMiEWGdS19Lff72njH98auRGMoqIcaNPMXfEaeYAeOdWXevflOYAxm9ND9NB2tVxLHHBxgzi60EvKWqGjDhphTepUU5cabcS0l0i7gHqdGQqfgI5AJGl4saTL_ExUv1d6lK2EbAXvzsKJFpUnMmDPVaVDBCH4xA-OmYnmZwgd_hB5gLgiRYF_63IEMa1Uq3DjE7xOBvF0_WalnxlkJ8CWFkdmU1CzipOEEhl7mEl4V32jARtBz9BVixBsI2HyrInNLSZ0f_F_IVWdqWoac8HlrnPXcN-t6vOu32qjlJPk0_u26nvlYCI7MwHMP6anQxrExx2J2P_-NBbQqn5SNmKol7-JU&amp;q_datetime_utc=2026-03-02T01%3A15%3A00&amp;ticket_price=550&amp;quote_id=8445634494232360769&amp;utid_state=1&amp;channel=iphone&amp;price_without_closed_user_group=1236&amp;tm_place_name=Mandaue+City&amp;deeplink_data=eyJmaWVsZHMiOnsic2lnbmF0dXJlIjoiMjliYjZhY2MyODY2ZWU0YzBiNjM0NDQ5MjdjYWQxZTcifSwidXJsIjoiaHR0cHM6Ly93d3cuYWdvZGEuY29tL3BhcnRuZXJzL3BhcnRuZXJzZWFyY2guYXNweD9jaWQ9MTg0NjM4MyZoaWQ9NzIwNTA1JmN1cnJlbmN5PVBIUCZjaGVja2luPTIwMjYtMDMtMDImY2hlY2tvdXQ9MjAyNi0wMy0wMyZOdW1iZXJvZkFkdWx0cz0xJk51bWJlcm9mQ2hpbGRyZW49MCZSb29tcz0xJm1jaWQ9MzMyJm1hc3RlclJvb21JZD03NjAxOTMzMCZtcHQ9WVdrMmRYSktZekpwTDNKcVZFOXZkR2swWVhsYVVGUldhVUZwYzBKaVduQlllRVl3Ylc5aFVIaE9kRTlST1UwM1ZFNHJSVWQyTTBoM2RYcDNTRVkzZGxGR1R6Uk1XR0Z1YzJGTGJBJlRvdGFsUHJpY2U9NTUwLjI2JlRvdGFsVGF4PTU1LjY2JlRvdGFsRmVlPTQ3LjI0JlRvdGFsU3VyY2hhcmdlPTAmbWN1cj1QSFAifQ%3D%3D&amp;utid=9da62b59-2d9e-6434-de61-787a6965c522&amp;tm_stars=0&amp;client_id=skyscanner_app&amp;redirect_delay=1000&amp;price_policy=2&amp;pre_redirect_id=37bcbf70-75f5-4466-e465-c2b6b10ecd64&amp;tm_city_code&amp;max_price=550&amp;guests=1&amp;request_id=37bcbf70-75f5-4466-e465-c2b6b10ecd64&amp;tm_country_code=PH</t>
  </si>
  <si>
    <t>9.764777, 118.760466</t>
  </si>
  <si>
    <t>Macabalu Street, Puerto Princesa, Mimaropa, 5300, Philippines</t>
  </si>
  <si>
    <t>Flower Garden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</si>
  <si>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OSUUyKENob1F4SVhIdjc2TnBMX1RBUm9OTDJjdk1URnNNVzUyTW5CdE5CQUM4BkIJES582cDlCmweQgkR2U-OVZks-_tCCRFLclzKIAfsakgAWk0yS6oBSBABKgkiBWhvdGVsKAAyHxABIhsG4PkL28Bh0pZMxxAr00AILC_pMFiKUvWB514yGBACIhRob3RlbCBpbiBwaGlsaXBwaW5lcw&amp;ap=KigKEgnMVpI7ToEeQBFjVfxe0lRdQBISCZwWDMlVUzJAEbEqfi-DNGBAMAFIAQ&amp;ictx=111&amp;ved=0CNIDEMr3BGoYChMIuPaSpO7bkgMVAAAAAB0AAAAAEOMC</t>
  </si>
  <si>
    <t>14.4844, 121.04469</t>
  </si>
  <si>
    <t>www.skyscanner.com.ph/hotel_deeplink/4.0/PH/en-US/PHP/h_fd/212584718/2026-03-02/2026-03-03/hotel/hotel/hotels?legacy_provider_id=927050&amp;rooms=1&amp;hb_data=SLl2sLEfe93MQahqgQzsP2k_pMtF0_baiTJiTbTVtuKeWLZh52MiNH9eEXigYSD2-OSicQynPuYszo9a8TjNAFz6tYudre8KXQfvpPwTfhA1TjC46Rrz-eaEsNRq1LvNrcdAxDewzhstAj4aSXT2rc9wEh4QTdK4wM87_S-6ja8SfXpgQuALjd0sNDSWPsTNHYK_hiZJVTwZB8pQ17NuAHrGTsIjuGG4UOJXTSDqgkT0YOI_b-Py3qNYAw5Ju_mmCrd60cK0cRCpUhRY55OHaaCXS1cW2ss06_Kv5Zt-5J0ti6SY-r0mvdzS7nO_Ke6tiIZuo6c4Bz6Xb7H7rhck65Q5pcmKN2P918_ZiTZGqAuDMUr8iP0LUdFtGd3wSyLi25AWZVqIcycNB82HP1ars9rB4XqA0njHekFtjXvLzHroPA%3D%3D&amp;q_datetime_utc=2026-03-02T01%3A15%3A02&amp;ticket_price=1962&amp;quote_id=4122914114394176885&amp;utid_state=1&amp;channel=iphone&amp;tm_place_name=Manila&amp;deeplink_data=eyJmaWVsZHMiOnsic2lnbmF0dXJlIjoiNDIwMmQ2ZDZlOTAyMmFhMzg3ZTc1MDkyMmE3MDIxMmIifSwidXJsIjoiaHR0cHM6Ly9kZWFscy52aW8uY29tP3NpZz0zMWM0NDdmMGQ0ODRkMDM4M2M1ZjNmNGJmNGMwZTAxNTgwZGYwMTFiNWYyMzFhZjY3Mjg4MjdkMTU1ZTNlNzNiMzYzODMyMzEzMDM2MzEzNjMyJnNpZy1pc3M9bWV0YSZ0dXJsPWh0dHBzJTNBJTJGJTJGdmlvLmNvbSUyRkhvdGVsJTJGU2VhcmNoJTNGY2hlY2tJbiUzRDIwMjYtMDMtMDIlMjZjaGVja091dCUzRDIwMjYtMDMtMDMlMjZjdXJyZW5jeSUzRFBIUCUyNmVwdiUzRE1TNHklMjZlc2QlM0RkVF9mblVFdWpLQW5ab1NidVVJUmxzdGZOVkRJV0ZXekdpN0tOWXRjb1FxeG9CVjEyMlBFMWhxTzNmMGhTblF2STB0UnNySlZJMk14aFVZc1M4SG5nZFNMSnRRNWIxM3Z2c0xsZ1FlTWw2cFZPMEo0NnJGZ25BWSUyNTNEJTI2Zm9yY2VDdXJyZW5jeUNoYW5nZSUzRDElMjZmb3JjZUxhbmd1YWdlQ2hhbmdlJTNEMSUyNmhvdGVsSWQlM0Q3ODIzMTYxMCUyNmxhYmVsJTNEc3JjJTI1M0Rza3lzY2FubmVyJTI1MjZ1Y291bnRyeSUyNTNEUEglMjUyNnVkZXZpY2UlMjUzRG1vYmlsZSUyNTI2aG90ZWwlMjUzRDc4MjMxNjEwJTI1MjZkYXklMjUzRDIlMjUyNm1vbnRoJTI1M0QwMyUyNTI2eWVhciUyNTNEMjAyNiUyNTI2bG9zJTI1M0QxJTI1MjZvZmZlcmlkJTI1M0RvVUVneFJULUZwRmclMjUyNnByaWNlJTI1M0QxOTYxLjgxJTI1MjZjdXJyZW5jeSUyNTNEUEhQJTI1MjZ1c2VybGFuZyUyNTNEZW4lMjUyNl90aCUyNTNEODM0YzY3MTcyOGIzNWY5ODBkYjQxZTdmZWEzYjQ3MmQ3YTJjZDY1ZTJkNTE0ZmY4JTI1MjZkdHMlMjUzRDE3NzI0MDk1OTMlMjUyNm9sdXQlMjUzRDE3NzI0MDk1OTElMjUyNmNhblBheUxhdGVyJTI1M0RmYWxzZSUyNTI2cmVxdWVzdFVzZXJHcm91cCUyNTNEJTI1MjZvZmZlclVzZXJHcm91cCUyNTNEcHVibGljJTI2bGFuZyUzRGVuJTI2b3RpJTNEVklTZ1EzRXZLSTglMjZwcmVmZXJyZWRSYXRlJTNEMTk2MS44MSUyNnByb2ZpbGUlM0RyMmQybTcza244JTI2cm9vbXMlM0QxJTI2dG9rZW4lM0Q3ZmUyNzYlMjZ1c2VyQ291bnRyeSUzRFBIJTI2dXRtX2NhbXBhaWduJTNEc2t5c2Nhbm5lciUyNnV0bV9tZWRpdW0lM0RjcGMlMjZ1dG1fc291cmNlJTNEc2t5c2Nhbm5lciJ9&amp;utid=99ec3213-c398-e8e9-d425-8998ef519022&amp;tm_stars=0&amp;client_id=skyscanner_app&amp;redirect_delay=1000&amp;price_policy=2&amp;pre_redirect_id=2da91868-9b08-bdbf-af53-408d5e8fa89e&amp;tm_city_code=MNLP&amp;max_price=2295&amp;guests=1&amp;request_id=2da91868-9b08-bdbf-af53-408d5e8fa89e&amp;tm_country_code=PH</t>
  </si>
  <si>
    <t>10.05662, 126.0585</t>
  </si>
  <si>
    <t>www.skyscanner.com.ph/hotel_deeplink/4.0/PH/en-US/PHP/h_fd/218521752/2026-03-02/2026-03-03/hotel/hotel/hotels?legacy_provider_id=927050&amp;rooms=1&amp;closed_user_group=apps&amp;hb_data=GyT356_5AuhYIP2XSI6ef0F0O6qMPtCB6Te-xOYsxpNY-QdDYzEzwfy3DHfo7pAOlwqiXR5tkqGIgcB_DwUwkdLnrxaargwSUPQeJsQ_CFlL8-o92TaHPIATwVkOR7QMvq44XU69ypYAp_JNDAF61CUfLZhy1YkjaAOw2LMmli30dFywPAt7-dtA_1NHZrZoAlJ4Hy02a4VUmc7eycxDdUvjHQE0SUIM4VxNYIbAVhzUfGH3LncB-31VbKZTQrFiRLsa9Skno69Gfj_lVI9EalG7cz7aQqFxwqlHr-pvRE70D1My8z3_ox8wAIXCiFE6TILVGjLrfUcqhUyXOppKKeWdeoTnv5jcdRzyWLQLQDxa1Dp58mA-DprATjqaokIRVjzS6nh8jYK2xaKYvD_ioEazcah6mL4-_yFnuiDHUj68DQ%3D%3D&amp;q_datetime_utc=2026-03-02T01%3A15%3A02&amp;ticket_price=990&amp;quote_id=4857441029235331607&amp;utid_state=1&amp;channel=iphone&amp;price_without_closed_user_group=1100&amp;tm_place_name=Alegria&amp;deeplink_data=eyJmaWVsZHMiOnsic2lnbmF0dXJlIjoiZTE5MmI0NjdhNjcwNWYwM2FmMGE0MWEzZDdmMGQxMWYifSwidXJsIjoiaHR0cHM6Ly9kZWFscy52aW8uY29tP3NpZz1iZjExN2FmYTNlMGE3MmRiZDBiNWI0NjY0MWE2MjQ1NmExMThiYjMxMTRhY2RhNWYxOGNiNjU4MmM4YTMxMWRhMzEzOTMzMzMzNDM3MzUzMDM1MzImc2lnLWlzcz1tZXRhJnR1cmw9aHR0cHMlM0ElMkYlMkZ2aW8uY29tJTJGSG90ZWwlMkZTZWFyY2glM0ZjaGVja0luJTNEMjAyNi0wMy0wMiUyNmNoZWNrT3V0JTNEMjAyNi0wMy0wMyUyNmN1cnJlbmN5JTNEUEhQJTI2ZXB2JTNETVM0eSUyNmVzZCUzRDB1Yk1BUmF4Ym4zSDM0TDljb21HMXVKNjF0ZHdTd3BGNktYUEFBUE5pNVFXOVJRRzhXQlpKc2dWTklkYTh4WHBaRVp0RXptN1daUEJCWXYwVHg5VkFmUFUyRGxUZDlNd2dSVEdrTFE0UXF0SzgzUk0lMjZmb3JjZUN1cnJlbmN5Q2hhbmdlJTNEMSUyNmZvcmNlTGFuZ3VhZ2VDaGFuZ2UlM0QxJTI2aG90ZWxJZCUzRDExNzU4MzI3NyUyNmxhYmVsJTNEc3JjJTI1M0Rza3lzY2FubmVyJTI1MjZ1Y291bnRyeSUyNTNEUEglMjUyNnVkZXZpY2UlMjUzRG1vYmlsZSUyNTI2aG90ZWwlMjUzRDExNzU4MzI3NyUyNTI2ZGF5JTI1M0QyJTI1MjZtb250aCUyNTNEMDMlMjUyNnllYXIlMjUzRDIwMjYlMjUyNmxvcyUyNTNEMSUyNTI2b2ZmZXJpZCUyNTNEb1VONkc0dThOcDhNJTI1MjZwcmljZSUyNTNEOTkwLjAwJTI1MjZjdXJyZW5jeSUyNTNEUEhQJTI1MjZ1c2VybGFuZyUyNTNEZW4lMjUyNl90aCUyNTNENTI2ZGNlYzExZTE4NTJlMjkyZWFkN2E3MDQ0NGQxNzEyYmY3MjJjMTk0Mzg5MDkwJTI1MjZkdHMlMjUzRDE3NzI0MDk3NDAlMjUyNm9sdXQlMjUzRDE3NzI0MDk3MzglMjUyNmNhblBheUxhdGVyJTI1M0RmYWxzZSUyNTI2cmVxdWVzdFVzZXJHcm91cCUyNTNEJTI1MjZvZmZlclVzZXJHcm91cCUyNTNEcHVibGljJTI2bGFuZyUzRGVuJTI2b3RpJTNEaEtPWVV0VjJZWHMlMjZwcmVmZXJyZWRSYXRlJTNEOTkwLjAwJTI2cHJvZmlsZSUzRHIyZDJtNzNrbjglMjZyb29tcyUzRDElMjZ1c2VyQ291bnRyeSUzRFBIJTI2dXRtX2NhbXBhaWduJTNEc2t5c2Nhbm5lciUyNnV0bV9tZWRpdW0lM0RjcGMlMjZ1dG1fc291cmNlJTNEc2t5c2Nhbm5lciJ9&amp;utid=807c2a8f-ecb3-dc20-c93b-d9240e96b0cf&amp;tm_stars=0&amp;client_id=skyscanner_app&amp;redirect_delay=1000&amp;price_policy=2&amp;pre_redirect_id=f97dbf3a-a37d-4ee0-dee6-f8e3c11386f1&amp;tm_city_code&amp;max_price=1100&amp;guests=1&amp;request_id=f97dbf3a-a37d-4ee0-dee6-f8e3c11386f1&amp;tm_country_code=PH</t>
  </si>
  <si>
    <t>13.5856, 123.2383857</t>
  </si>
  <si>
    <t>OYO 601 Guest Hotel</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</si>
  <si>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UUUyKENob0ktSTZlNmZMXzJZM0RBUm9OTDJjdk1URmtlak0wZW0xc1poQUI4BkIJES582cDlCmweQgkR2U-OVZks-_tCCRFLclzKIAfsakgAWk0yS6oBSBABKgkiBWhvdGVsKAAyHxABIhsG4PkL28Bh0pZMxxAr00AILC_pMFiKUvWB514yGBACIhRob3RlbCBpbiBwaGlsaXBwaW5lcw&amp;ap=KigKEgnMVpI7ToEeQBFjVfxe0lRdQBISCZwWDMlVUzJAEbEqfi-DNGBAMAFIAQ&amp;ictx=111&amp;ved=0CEAQyvcEahgKEwi49pKk7tuSAxUAAAAAHQAAAAAQ_QI</t>
  </si>
  <si>
    <t>12.003374, 120.201136</t>
  </si>
  <si>
    <t>Aguilah Home Stay, Nueva Street, Barangay Ⅳ, Poblacion 1, Coron, Palawan, Mimaropa, 5316, Philippines</t>
  </si>
  <si>
    <t>Maritonies Place</t>
  </si>
  <si>
    <t>www.skyscanner.com.ph/hotel_deeplink/4.0/PH/en-US/PHP/h_bc/157136395/2026-03-02/2026-03-03/hotel/hotel/hotels?legacy_provider_id=13&amp;rooms=1&amp;closed_user_group=apps&amp;hb_data=uDFfrFTQZfZJm2cC9RQnrW3aGc5Cu2mrlU62WWVjubJ9AWW5pEN4Qfnn3LmLTQ-mUQ_3sOrFPIFfAsgCwsClqYQL3LkRXKRWiDnFIAd4TEmUnEu5EwovgWAH7QX-BNiAbnSXqZJWR2HByb-mXcJA1gJ4H_v6IXNDJz_U9C3hW5NtXcXV6TmqJN3btih1fJm9IFyZA7076NC76lgnmlx8mKd7FXSx-6LRRwpP6VSKlj7TXx_XtXowgIE7_XNcNaBSdm-agv8mtVXpauPsNoOMNGR0O3MXiUPbNLoVCXdB4_iZa25ZkYJHj0Lwr4rIwAIH5APFXXhBsZKUH3IcO6QbCQG9LJhcTQbW1UEwx9ar-O_a9SH4SNWjgx3ZyGGFQ_CsemEui0ObaPM7FWa5Yew3aX2ATSU1fy7z97HPvneM6L0qUkLoBAw%3D&amp;q_datetime_utc=2026-03-02T01%3A15%3A06&amp;ticket_price=1590&amp;quote_id=-7193655332530830073&amp;utid_state=1&amp;channel=iphone&amp;price_without_closed_user_group=1896&amp;tm_place_name=Coron&amp;deeplink_data=eyJmaWVsZHMiOnsic2lnbmF0dXJlIjoiOWUzODgwZTI5OTNiOTAwOWZjZDI5MzEwZTQ1MWUxYjIiLCJibG9ja19pZCI6IjE1Njc1NzA4MDJfNDI3ODU3NzQwXzJfMF8wIn19&amp;utid=d64f60ed-e999-1696-87a3-c350851758ee&amp;tm_stars=0&amp;client_id=skyscanner_app&amp;redirect_delay=1000&amp;price_policy=2&amp;pre_redirect_id=7d35e4b5-fce7-fa87-afda-f9ecee4cae36&amp;tm_city_code=PXCN&amp;max_price=1768&amp;guests=1&amp;request_id=7d35e4b5-fce7-fa87-afda-f9ecee4cae36&amp;tm_country_code=PH</t>
  </si>
  <si>
    <t>12.2577094, 122.0537</t>
  </si>
  <si>
    <t>parking, wifi, air_conditioning, non-smoking, internet_access, smoking_areas, multilingual_staff, express_check-in, express_check-out, beauty_salon, safe_deposit_box, car_rental, heat, luggage_storage, tours, airport_shuttle, photocopier, fax, bicycle_rental, fireplace</t>
  </si>
  <si>
    <t>With a stay at Maritonies Place in Coron (Coron Town Proper), you'll be within a 10-minute walk of Iglesia ni Cristo and Coron Central Plaza. This inn is 0.6 mi (0.9 km) from San Agustin Parish Church and 0.6 mi (1 km) from Bayside Plaza.
This inn offers designated smoking areas.
The front desk is staffed during limited hours. Motorcycle parking is available onsite.
Make yourself at home in one of the 10 guestrooms. Prepare your meals in the shared/communal kitchen.</t>
  </si>
  <si>
    <t>3E's Love Bay Beach Resort &amp; Hotel</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</si>
  <si>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UUUyJ0Noa0lpdFgzdHN1RjBkQS1HZzB2Wnk4eE1YRnNPR1J3ZUhCNEVBRTgGQgkRLnzZwOUKbB5CCRHZT45VmSz7-0IJEUtyXMogB-xqSABaTTJLqgFIEAEqCSIFaG90ZWwoADIfEAEiGwbg-QvbwGHSlkzHECvTQAgsL-kwWIpS9YHnXjIYEAIiFGhvdGVsIGluIHBoaWxpcHBpbmVz&amp;ap=KigKEgnMVpI7ToEeQBFjVfxe0lRdQBISCZwWDMlVUzJAEbEqfi-DNGBAMAFIAQ&amp;ictx=111&amp;ved=0CHUQyvcEahgKEwi49pKk7tuSAxUAAAAAHQAAAAAQ_QI</t>
  </si>
  <si>
    <t>11.41923, 122.66634</t>
  </si>
  <si>
    <t>Gas Station, Iloilo-Capiz Road, Pinanubol, Poblacion Sur, Sigma, Capiz, Western Visayas, 5816, Philippines</t>
  </si>
  <si>
    <t>RedDoorz @ Poblacion Sur Sigma</t>
  </si>
  <si>
    <t>www.skyscanner.com.ph/hotel_deeplink/4.0/PH/en-US/PHP/h_ad/204330251/2026-03-05/2026-03-06/hotel/hotel/hotels?legacy_provider_id=22&amp;rooms=1&amp;closed_user_group=general&amp;hb_data=wAQb5L2Ah5CcIuCewV2OkIkeur61EQ2oWj42NOYAYbZM980Tt4RsqJNvvALHWD66gJU4RRurOEDO5VkmsulZuzrAN7IF9q2iK2X74xVFv-eZ-HnvYNQaO3UnzfDFwUU_x_Oeh_zKloOKQLm8Xgn96IagVmAtzosvmRtlT0eFApc7RAQn0rB9GETzRirCn7vtnWCIhvclE8NukpbWpN52avh3brZz8PjCFFQs2KW8zeoYmvAWwqcGpCRkyBt63WS7nhY1-XPhNNH0LiEaZ94B86Fg2RiygfIVgdGurSwZ9wWQ_sfREWFt9zDGjEDa5cVvv27MmsKf8IAooFvISIZJofiS-Pxhbu9LcZeL9-6wxOBc8GZzRLMPuKGmUNiv6tQKR8kza9hF9qNuJlJppwKkHcSrHP370WAMuLdB0jz8kSlb&amp;q_datetime_utc=2026-03-05T14%3A36%3A55&amp;ticket_price=653&amp;quote_id=-5726443347952705140&amp;utid_state=1&amp;channel=iphone&amp;price_without_closed_user_group=1131&amp;tm_place_name=Sigma&amp;deeplink_data=eyJmaWVsZHMiOnsic2lnbmF0dXJlIjoiMmRkNWQxMzBhYzE3MjcxYmIzMjgyZGE2OTA1MzFlOTkifSwidXJsIjoiaHR0cHM6Ly93d3cuYWdvZGEuY29tL3BhcnRuZXJzL3BhcnRuZXJzZWFyY2guYXNweD9jaWQ9MTg0NjM4MyZoaWQ9MTM2MzI2MzUmY3VycmVuY3k9UEhQJmNoZWNraW49MjAyNi0wMy0wNSZjaGVja291dD0yMDI2LTAzLTA2Jk51bWJlcm9mQWR1bHRzPTEmTnVtYmVyb2ZDaGlsZHJlbj0wJlJvb21zPTEmbWNpZD0zMzImbWFzdGVyUm9vbUlkPTE2MDM3ODc4NyZtcHQ9YlhWb1JHZEJSWEJwZW1ZMFptRnJVMXA1Vm5ZeE4wUnhiSE5uYUdWVGJIZEVTSGxFUWtWdFNVVXhhbkI2ZG1aUk4xTnVNbXR0T0hOeGRrMXZPRlJHVW5wTlEwWnhiMWgwZVdkcFRBJlRvdGFsUHJpY2U9NjUyLjc0JlRvdGFsVGF4PTc1LjUyJlRvdGFsRmVlPTU1LjAzJlRvdGFsU3VyY2hhcmdlPTAmbWN1cj1QSFAifQ%3D%3D&amp;utid=0a765fdb-a572-c13f-d6a7-9505691ae9bf&amp;tm_stars=2&amp;client_id=skyscanner_app&amp;price_policy=2&amp;pre_redirect_id=10d4b447-4998-83ff-31fa-bc7844418411&amp;tm_city_code&amp;max_price=916&amp;guests=1&amp;request_id=10d4b447-4998-83ff-31fa-bc7844418411&amp;tm_country_code=PH</t>
  </si>
  <si>
    <t>10.71459, 122.568508</t>
  </si>
  <si>
    <t>Sigma</t>
  </si>
  <si>
    <t>wifi, air_conditioning, non-smoking, 24-hour_front_desk_service, room_service, television, complimentary_bottled_water</t>
  </si>
  <si>
    <t>RedDoorz @ Poblacion Sur Sigma is offering accommodations in Sigma. This 2-star hotel has air-conditioned rooms with a private bathroom. All guest rooms in the hotel are equipped with a TV and free toiletries.</t>
  </si>
  <si>
    <t>www.skyscanner.com.ph/hotel_deeplink/4.0/PH/en-US/PHP/h_ad/218531519/2026-03-02/2026-03-03/hotel/hotel/hotels?legacy_provider_id=22&amp;rooms=1&amp;closed_user_group=general&amp;hb_data=bAeI1yEoNS9vIbdsFkXpTa0xygqWLSvISsTlZeBs5T6BkDIDrdh3w2fGYGqESA_EIqUXVI5ynAm5kkI7V2qWW0gkK0DnQ4xpgxIVqXxCKniZ2gWjE02wjmzN6PJmqs8UmfrjMIHjU-vtmS9t4aoqQafNtG3i50DsJjoSo_w2cLyScEZz1v6yOTmM_T6ezNSE0TNOSLr2UoXWsLB70BcUBhzG6V_KYQxAThmt7MWYR3iJmw5eHKosWna6Ow-RgGEvfMgVucFejfzLG9_NaaD-SRAP0gj9DQpOkn2T8a5CZ5BzsnX9cdwD_vr6ysxhAeYl3gWI5rVqV2_EquArUDhbyAPXGss9DXPEGaC3XfPcqm5Njk9N9mp9ohZ5TMRFZJcgV4zoBF6cjYfRGFUSGQ2kcvXel5iQ3ci0fxv0GoZ7JyGa&amp;q_datetime_utc=2026-03-02T01%3A15%3A11&amp;ticket_price=695&amp;quote_id=3257409035830751354&amp;utid_state=1&amp;channel=iphone&amp;price_without_closed_user_group=1206&amp;tm_place_name=Iloilo&amp;deeplink_data=eyJmaWVsZHMiOnsic2lnbmF0dXJlIjoiZDY3NmExN2QzYjY4MTZmOTU0Y2JjMDA2Mzg1YjFmNzYifSwidXJsIjoiaHR0cHM6Ly93d3cuYWdvZGEuY29tL3BhcnRuZXJzL3BhcnRuZXJzZWFyY2guYXNweD9jaWQ9MTg0NjM4MyZoaWQ9MzEyNzAxOTMmY3VycmVuY3k9UEhQJmNoZWNraW49MjAyNi0wMy0wMiZjaGVja291dD0yMDI2LTAzLTAzJk51bWJlcm9mQWR1bHRzPTEmTnVtYmVyb2ZDaGlsZHJlbj0wJlJvb21zPTEmbWNpZD0zMzImbWFzdGVyUm9vbUlkPTUwMjE1NTE2OCZtcHQ9ZUU5WkswdFNOSGwwV2xGaGQyOTNXVXN3VjAxemQyVk5WREV4VVZwcU0zbDJURlI1WjA4dlVFcFJSMnBSZUhOVWRVTlFNR0ZaU2t4SlpXVlFPRFJ3YkZkcGNtUmFNVW8zVUhNd1dDOUJQVDAmVG90YWxQcmljZT02OTUuMzEmVG90YWxUYXg9ODAuNDAmVG90YWxGZWU9NTguNjYmVG90YWxTdXJjaGFyZ2U9MCZtY3VyPVBIUCJ9&amp;utid=b2f7e76c-05fc-6ef6-0502-be9ab46497de&amp;tm_stars=1&amp;client_id=skyscanner_app&amp;redirect_delay=1000&amp;price_policy=2&amp;pre_redirect_id=55acc432-bcaf-07af-840e-85bc043271aa&amp;tm_city_code=ILOP&amp;max_price=1123&amp;guests=1&amp;request_id=55acc432-bcaf-07af-840e-85bc043271aa&amp;tm_country_code=PH</t>
  </si>
  <si>
    <t>9.78641, 126.16239</t>
  </si>
  <si>
    <t>Surfit gym, Tourism Road, Barangay Ⅲ, General Luna, Surigao del Norte, Caraga, 8419, Philippines</t>
  </si>
  <si>
    <t>www.skyscanner.com.ph/hotel_deeplink/4.0/PH/en-US/PHP/h_bc/223020139/2026-03-02/2026-03-03/hotel/hotel/hotels?legacy_provider_id=13&amp;rooms=1&amp;closed_user_group=apps&amp;hb_data=DDvE2x-62z-HHoE3FH8N1qnI6VV8utVNH7Nk3oMqgr5nPhJKbpK_3afnzKy2TAeLyQ1U31NtjuyYRVXI8kxSgScdiLSCSzLNA44InzymTiFW7qynFJIh6rFGueTJUJ76WdmIp87SAuOh3SAzpPKNB2sRMINpnV1TzYsWyeYADlbRSHj9j9jrzzWErKHxbpceecjOWUlPfA46w_XD6rW8Mdk0ZOjstEWV2pTXffadTm9mEStU3wHQz80zK8eGPge5-ruegx95_uCs-If2Qkm-v17-eTL9WS16V-mFhssz1DS2xe_Jkw2rSBiCttI5VGcQs_EGVIQ6MoEoa87vA2F05ib9qQhon_QkWWXiYHDl3VM8yTM6H5odoq9-RdE-dfkVfHbnSkb5sYCOG0rQb9c3zYTmC5KF24dML1J1TmSWWZmD7Cis&amp;q_datetime_utc=2026-03-02T01%3A15%3A13&amp;ticket_price=1190&amp;quote_id=1816351043234842883&amp;utid_state=1&amp;channel=iphone&amp;price_without_closed_user_group=1446&amp;tm_place_name=General+Luna&amp;deeplink_data=eyJmaWVsZHMiOnsic2lnbmF0dXJlIjoiMmViZWQ3ODZmOGY4OWIwOTU0M2U3NDZlM2JjMWJmNWQiLCJibG9ja19pZCI6IjEzNTkyNjY4MDFfNDA4MjQyMzk5XzFfMF8wIn19&amp;utid=9915a6ab-29d7-dfb2-a395-dd265041529e&amp;tm_stars=0&amp;client_id=skyscanner_app&amp;redirect_delay=1000&amp;price_policy=2&amp;pre_redirect_id=946135dd-775e-9d75-b8d9-787bb41c5602&amp;tm_city_code&amp;max_price=1190&amp;guests=1&amp;request_id=946135dd-775e-9d75-b8d9-787bb41c5602&amp;tm_country_code=PH</t>
  </si>
  <si>
    <t>9.6556, 123.851629</t>
  </si>
  <si>
    <t>Gasanai Subdivision, Cogon, Booy, Tagbilaran, Bohol, Central Visayas, 6390, Philippines</t>
  </si>
  <si>
    <t>RedDoorz @ Pamaong Street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</si>
  <si>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UUUyJ0Noa0lvc09Bb0p2ZTdxOXVHZzB2Wnk4eE1YWnFjRFJ1TkdNNUVBRTgGQgkRLnzZwOUKbB5CCRHZT45VmSz7-0IJEUtyXMogB-xqSABaTTJLqgFIEAEqCSIFaG90ZWwoADIfEAEiGwbg-QvbwGHSlkzHECvTQAgsL-kwWIpS9YHnXjIYEAIiFGhvdGVsIGluIHBoaWxpcHBpbmVz&amp;ap=KigKEgnMVpI7ToEeQBFjVfxe0lRdQBISCZwWDMlVUzJAEbEqfi-DNGBAMAFIAQ&amp;ictx=111&amp;ved=0CNcBEMr3BGoYChMIuPaSpO7bkgMVAAAAAB0AAAAAEP0C</t>
  </si>
  <si>
    <t>14.332356, 120.769753</t>
  </si>
  <si>
    <t>Munting Mapino, Sapa, Naic, Cavite, Calabarzon, 4110, Philippines</t>
  </si>
  <si>
    <t>RedDoorz @ Don Martie Beach House Naic Cavite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</si>
  <si>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UUUyJ0Noa0lvcXljNWR1Ym5LZFpHZzB2Wnk4eE1XUjRZbkZ4T0hwNEVBRTgGQgkRLnzZwOUKbB5CCRHZT45VmSz7-0IJEUtyXMogB-xqSABaTTJLqgFIEAEqCSIFaG90ZWwoADIfEAEiGwbg-QvbwGHSlkzHECvTQAgsL-kwWIpS9YHnXjIYEAIiFGhvdGVsIGluIHBoaWxpcHBpbmVz&amp;ap=KigKEgnMVpI7ToEeQBFjVfxe0lRdQBISCZwWDMlVUzJAEbEqfi-DNGBAMAFIAQ&amp;ictx=111&amp;ved=0CIACEMr3BGoYChMIuPaSpO7bkgMVAAAAAB0AAAAAEP0C</t>
  </si>
  <si>
    <t>Double Room with Terrace</t>
  </si>
  <si>
    <t>Stadium Shopping Strip</t>
  </si>
  <si>
    <t>Naic</t>
  </si>
  <si>
    <t>www.skyscanner.com.ph/hotel_deeplink/4.0/PH/en-US/PHP/h_ct/203840305/2026-03-02/2026-03-03/hotel/hotel/hotels?legacy_provider_id=31&amp;rooms=1&amp;hb_data=z4KmcS2Yn1eRQ7k2FgzZ1mldPx3AG6sb7hiwmv8V6ZTUIdsEjmYWkH5vtzShHX_Teq7jN2nlwGbT4uGoSKBUsiex7PM7bjovIRxrg9LY-JkLiSL_ZyqFXZz6idABs_wbn-Jj6R1SvgJYJ0KCIloR0ykQvHKFMp5_6ZBHphyYkMDydgD9BRKsdiiK6jAs4FpjtSAcJlvuV7XLoTFnxXGV9t1RjFRa-MMBrGYEL7QSw2VQYy7I-cbdxlUcH0l3rA8F8GahoFZQMEg9RxetIZoeBnKm7MjiK2ey2PFO-yQFKIlWZgJFP08kP8B5YwB9G7tQbdmqKCSZ5NN9lfY3mIqs60VxHS1PDroZNk_7Qc2SXQU3sUFa8WQ61v7p8Xbko0Oa-qZ-_r1u84LJxENE0Diw5Yp0f9VmJfU5JmEI3i8OXw%3D%3D&amp;q_datetime_utc=2026-03-02T01%3A15%3A14&amp;ticket_price=5274&amp;quote_id=6840225234617644001&amp;utid_state=1&amp;channel=iphone&amp;tm_place_name=Puerto+Galera&amp;deeplink_data=eyJmaWVsZHMiOnsic2lnbmF0dXJlIjoiOTg0N2E5NmYxOWQ3ZWI2MDdkNDdiMzk4MGI1NzQzZGQifSwidXJsIjoiaHR0cHM6Ly9waC50cmlwLmNvbS9ob3RlbHMvcmVkaXJlY3Q%2FaG90ZWxpZD00OTg1MTgyMyZjaXR5PTM1ODA1JkFsbGlhbmNlaWQ9MTI2MDcmc2lkPTg4ODgzMiZjaGVja2luPTIwMjYtMDMtMDImY2hlY2tvdXQ9MjAyNi0wMy0wMyZzaG9wcGluZ2lkPWU1OTk2ZWZlZDA4NjQxZjJiM2ViYjY5MjVjMzM0ZDI3JmFkdWx0PTEmY2hpbGRyZW49MCZhZ2VzPSZsYW5ndWFnZT1lbnBoJmxvY2FsZT1lbl9QSCZyb29taWQ9MTIxNzA1ODg4MCZzd2lkPTAmcGF5PVBQJmZndD0xJmNybj0xJmN1cnI9UEhQJndrcD0xJnN0YW5kPUg0c0lBQUFBQUFBQV93QURBZnotQ21FS0FoZ0JFZ1FJQVJBQUdsVUl3TENyeEFRU0FUSVlBREM0RHppT2E1Z0JyOXZpRjZnQkFMZ0JBc0FCQU5FQmV4U3VSLUdJc1VEaEFVamhlaFJ1bXJSQTZBSC00cGJ4QVlnQ0lJa0VjVDBLMTZOd05rQ2dCQUNoQlFBQUFBQUFBQUFBR2lCbE5UazVObVZtWldRd09EWTBNV1l5WWpObFltSTJPVEkxWXpNek5HUXlOeUFFS0kyeWs4MEdTQUZTQmpnMVlqTXpNMW9jQ2dOVlUwUVJ3b2FuVjhweUcwQWFBMUJJVUNFUVdEbTB5SGEtUDJJRlpXNWZVRWhvdVJSd0FYZ0FpZ0VIU0FGNEFNZ0JBYW9CQndvRE1ESXhFQUx5QVNKbE5UazVObVZtWldRd09EWTBNV1l5WWpObFltSTJPVEkxWXpNek5HUXlOMTh6a2dJQk5Kb0NBQUFBQVBfX0FRQUFfXzliUU4waUF3RUFBQSJ9&amp;utid=a2e44066-ce1c-1c53-d020-b59b49cf7e7a&amp;tm_stars=3&amp;client_id=skyscanner_app&amp;redirect_delay=1000&amp;price_policy=2&amp;pre_redirect_id=9d6dd594-bc7e-06b5-2a34-568c4445b1f3&amp;tm_city_code&amp;max_price=5274&amp;guests=1&amp;request_id=9d6dd594-bc7e-06b5-2a34-568c4445b1f3&amp;tm_country_code=PH</t>
  </si>
  <si>
    <t>14.1311, 120.9634</t>
  </si>
  <si>
    <t>SJ Residence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</si>
  <si>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UUUyKENob0k5LXE1cnBYdHB1aXZBUm9OTDJjdk1URnpYM2R1Tm5SbU54QUI4BkIJES582cDlCmweQgkR2U-OVZks-_tCCRFLclzKIAfsakgAWk0yS6oBSBABKgkiBWhvdGVsKAAyHxABIhsG4PkL28Bh0pZMxxAr00AILC_pMFiKUvWB514yGBACIhRob3RlbCBpbiBwaGlsaXBwaW5lcw&amp;ap=KigKEgnMVpI7ToEeQBFjVfxe0lRdQBISCZwWDMlVUzJAEbEqfi-DNGBAMAFIAQ&amp;ictx=111&amp;ved=0CKACEMr3BGoYChMIuPaSpO7bkgMVAAAAAB0AAAAAEP0C</t>
  </si>
  <si>
    <t>9.66708, 123.85846</t>
  </si>
  <si>
    <t>Taloto, Booy, Tagbilaran, Bohol, Central Visayas, 6300, Philippines</t>
  </si>
  <si>
    <t>JMC Residence (JMC1)</t>
  </si>
  <si>
    <t>www.skyscanner.com.ph/hotel_deeplink/4.0/PH/en-US/PHP/h_bc/190596832/2026-03-02/2026-03-03/hotel/hotel/hotels?legacy_provider_id=13&amp;rooms=1&amp;closed_user_group=apps&amp;hb_data=u3eOnHa1cUPUJ18ZXx_84rIcg9DjGTi_GJVgaIkg96dEnqRbzbnSdvIwcl5vtsda0IzrrGL9CmRPIO9b9P_zgBs_kB8SpGEILcNwZEqnm7iXz8olCzqYqnrxJspd4HsTxFlwy2uUOtU9iXSskBiyvnvvrJlMaVi23wdaFi1QcjeNQn1jxm3vKn7PA9FTA9XewoPvz3nG-o6RipIsK5BPRIKXZtvUwZ1Vfi72hJARwVdIeNtNjwrVpJJxcSVn_V2XS6GzNFNRctLOl1TI6xXiJd49pmxJdieQ4COxJPaQVTw8YuCDk-k6HxOKRH9xNToSCAG3lVph8I1sqHxy0OK-leS-5XnAG8PDr9Ms0HgRdhQw6vJ85op3C4gmvc0iTDU_47j37xsGvu0Ksfe2DwQs60K-GeKfOs6KsUNqzy0ib6MP4SsB&amp;q_datetime_utc=2026-03-02T01%3A16%3A18&amp;ticket_price=607&amp;quote_id=6919730708038972946&amp;utid_state=1&amp;channel=iphone&amp;price_without_closed_user_group=766&amp;tm_place_name=Panglao&amp;deeplink_data=eyJmaWVsZHMiOnsic2lnbmF0dXJlIjoiN2YxYzI5ZTU1YTM5YzAwMjEzZWI2YjM5ZWU0M2VkNjQiLCJibG9ja19pZCI6IjQxMjg1NjAwMl8xMjU4MTY5NDhfMV8wXzAifX0%3D&amp;utid=943b68f4-6273-d056-09f0-4b425b9dee12&amp;tm_stars=0&amp;client_id=skyscanner_app&amp;redirect_delay=1000&amp;price_policy=2&amp;pre_redirect_id=8f36b837-7d7c-3ab7-7265-802648e8919f&amp;tm_city_code=TAGP&amp;max_price=690&amp;guests=1&amp;request_id=8f36b837-7d7c-3ab7-7265-802648e8919f&amp;tm_country_code=PH</t>
  </si>
  <si>
    <t>13.506946, 120.904944</t>
  </si>
  <si>
    <t>White Beach Resort, To Hollywood, White Beach, San Isidro, Puerto Galera, Oriental Mindoro, Mimaropa, 5221, Philippines</t>
  </si>
  <si>
    <t>parking, wifi, air_conditioning, non-smoking, internet_access, business_center, lounge, kitchen, luggage_storage</t>
  </si>
  <si>
    <t>Manzion Del Azul</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</si>
  <si>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UUUyJ0Noa0lxTEN0aU5iS2djOGpHZzB2Wnk4eE1XTTFPSE5uY21kZkVBRTgGQgkRLnzZwOUKbB5CCRHZT45VmSz7-0IJEUtyXMogB-xqSABaTTJLqgFIEAEqCSIFaG90ZWwoADIfEAEiGwbg-QvbwGHSlkzHECvTQAgsL-kwWIpS9YHnXjIYEAIiFGhvdGVsIGluIHBoaWxpcHBpbmVz&amp;ap=KigKEgnMVpI7ToEeQBFjVfxe0lRdQBISCZwWDMlVUzJAEbEqfi-DNGBAMAFIAQ&amp;ictx=111&amp;ved=0CMkCEMr3BGoYChMIuPaSpO7bkgMVAAAAAB0AAAAAEP0C</t>
  </si>
  <si>
    <t>11.966480255127, 121.921096801758</t>
  </si>
  <si>
    <t>The Manzion del Azul provides a great place for travelers to relax after a busy day. The Manzion del Azul offers a pleasant stay in Puerto Galera for those traveling for business or leisure. With multiple attractions nearby including Puerto Galera Beach Club, Residencia La Estela and White Stone Resort, guests will find plenty to keep themselves occupied. This hotel makes a great place to kick back and relax after a long day of sightseeing.</t>
  </si>
  <si>
    <t>ZEN Premium Station 1 Road Front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</si>
  <si>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UUUyKENob0lpZlctMExDcXRiSC1BUm9OTDJjdk1URmpiSGN5Yld3eWJCQUI4BkIJES582cDlCmweQgkR2U-OVZks-_tCCRFLclzKIAfsakgAWk0yS6oBSBABKgkiBWhvdGVsKAAyHxABIhsG4PkL28Bh0pZMxxAr00AILC_pMFiKUvWB514yGBACIhRob3RlbCBpbiBwaGlsaXBwaW5lcw&amp;ap=KigKEgnMVpI7ToEeQBFjVfxe0lRdQBISCZwWDMlVUzJAEbEqfi-DNGBAMAFIAQ&amp;ictx=111&amp;ved=0CN0CEMr3BGoYChMIuPaSpO7bkgMVAAAAAB0AAAAAEP0C</t>
  </si>
  <si>
    <t>9.742241, 118.742867</t>
  </si>
  <si>
    <t>Eden Travelers' Lodge, P. Vicente Street, Maningning, Milagrosa, San Miguel, Puerto Princesa, Mimaropa, 5300, Philippines</t>
  </si>
  <si>
    <t>Eden Traveller's Lodge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</si>
  <si>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UUUyJ0Noa0loNW01dDdTWjFQZ3pHZzB2Wnk4eE1XTTNNMlprT0dzeEVBRTgGQgkRLnzZwOUKbB5CCRHZT45VmSz7-0IJEUtyXMogB-xqSABaTTJLqgFIEAEqCSIFaG90ZWwoADIfEAEiGwbg-QvbwGHSlkzHECvTQAgsL-kwWIpS9YHnXjIYEAIiFGhvdGVsIGluIHBoaWxpcHBpbmVz&amp;ap=KigKEgnMVpI7ToEeQBFjVfxe0lRdQBISCZwWDMlVUzJAEbEqfi-DNGBAMAFIAQ&amp;ictx=111&amp;ved=0CPkCEMr3BGoYChMIuPaSpO7bkgMVAAAAAB0AAAAAEP0C</t>
  </si>
  <si>
    <t>14.583273, 120.97394</t>
  </si>
  <si>
    <t>The Manila Hotel</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</si>
  <si>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UUUyJ0Noa0k2NGVtaF9USGc0MUJHZzB2Wnk4eE1XbzNaSE5tYWpkcUVBRTgGQgkRLnzZwOUKbB5CCRHZT45VmSz7-0IJEUtyXMogB-xqSABaTTJLqgFIEAEqCSIFaG90ZWwoADIfEAEiGwbg-QvbwGHSlkzHECvTQAgsL-kwWIpS9YHnXjIYEAIiFGhvdGVsIGluIHBoaWxpcHBpbmVz&amp;ap=KigKEgnMVpI7ToEeQBFjVfxe0lRdQBISCZwWDMlVUzJAEbEqfi-DNGBAMAFIAQ&amp;ictx=111&amp;ved=0CI4DEMr3BGoYChMIuPaSpO7bkgMVAAAAAB0AAAAAEP0C</t>
  </si>
  <si>
    <t>9.67696, 123.86051</t>
  </si>
  <si>
    <t>With a stay at The Manila Hotel in Manila (Ermita), you'll be steps from Rizal Park and 5 minutes by foot from Manila Ocean Park. This luxury hotel is 0.5 mi (0.8 km) from U.S. Embassy and 4.1 mi (6.5 km) from SM Mall of Asia.
Take time to pamper yourself with a visit to the full-service spa. You're sure to appreciate the recreational amenities, including a health club, an outdoor pool, and a steam room. Additional amenities at this hotel include complimentary wireless internet access, concierge services, and gift shops/newsstands.
Grab a bite at Cafe Ilang-Ilang, one of the hotel's 6 restaurants, or stay in and take advantage of the 24-hour room service. Snacks are also available at the coffee shop/cafe. Relax with your favorite drink at the bar/lounge or the poolside bar. Buffet breakfasts are available daily from 6:00 AM to 10:00 AM for a fee.
Featured amenities include complimentary wired internet access, a business center, and dry cleaning/laundry services. Event facilities at this hotel consist of conference space and a meeting room. Free self parking is available onsite.
Make yourself at home in one of the 515 air-conditioned rooms featuring flat-screen televisions. Complimentary wired and wireless internet access keeps you connected, and digital programming provides entertainment. Bathrooms have bidets and hair dryers. Conveniences include phones, as well as safes and desks.</t>
  </si>
  <si>
    <t>RedDoorz @ Taloto District Tagbilaran</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</si>
  <si>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UUUyJ0Noa1FqcWp1b05IaTNQeFNHZzB2Wnk4eE1YYzNhM05mTkhBeUVBSTgGQgkRLnzZwOUKbB5CCRHZT45VmSz7-0IJEUtyXMogB-xqSABaTTJLqgFIEAEqCSIFaG90ZWwoADIfEAEiGwbg-QvbwGHSlkzHECvTQAgsL-kwWIpS9YHnXjIYEAIiFGhvdGVsIGluIHBoaWxpcHBpbmVz&amp;ap=KigKEgnMVpI7ToEeQBFjVfxe0lRdQBISCZwWDMlVUzJAEbEqfi-DNGBAMAFIAQ&amp;ictx=111&amp;ved=0CKQDEMr3BGoYChMIuPaSpO7bkgMVAAAAAB0AAAAAEP0C</t>
  </si>
  <si>
    <t>14.33679, 120.88143</t>
  </si>
  <si>
    <t>Governor Luis Ferrer Avenue, Pasong Kawayan II, General Trias, Cavite, Calabarzon, 4107, Philippines</t>
  </si>
  <si>
    <t>RedDoorz at RJs Bldg Near Lyceum Gen Trias Cavite Cion Suites</t>
  </si>
  <si>
    <t>www.skyscanner.com.ph/hotel_deeplink/4.0/PH/en-US/PHP/h_bc/213345916/2026-03-05/2026-03-06/hotel/hotel/hotels?legacy_provider_id=13&amp;rooms=1&amp;closed_user_group=apps&amp;hb_data=nHGDjE_YEUFxKyWV2ZCtwPs8kPN1WtlT4MJyQbR0M2tAv-B4ZYj-Priz6Xmjjve45vImZATaaZh1Bi-oO90YsXeCuf0g_qvnGVCDtPcRPMTDUUUItFUYhhIs85XyYlOaTABGrXdJQfEZd-tpIlw7braG-nrrgn6i22IiTh9UkAd6F2nFQh1ifjpAwTO1QL4wCExjdXPD3GLHRYdpDF294kYCpU_JY08neMg9g0UXl5w01PSuUt5AozeyS2otLVcL3Sr97QBXqtOARMlWdlKgHMoK0497xUgaAz3aJTKTiw2y6YWUoiLkxNAWH1TLgLFkCrJZFGnEhEEd09j7PHtc-yAOfIN-riSRs7AN1zU72O-7ilpDqZjiI75aFGe99bWO--Q9ffBGhAnlN1UmOsNCnW3pPxs4J7TAni232dPkoviVBU_kq-c%3D&amp;q_datetime_utc=2026-03-05T14%3A36%3A58&amp;ticket_price=1635&amp;quote_id=-6740073103246580369&amp;utid_state=1&amp;channel=iphone&amp;price_without_closed_user_group=3467&amp;tm_place_name=General+Trias&amp;deeplink_data=eyJmaWVsZHMiOnsic2lnbmF0dXJlIjoiMzEzZTM0MmEwY2I0ZTcwYzdkNmE5NWZiZTdjNDU4ZTQiLCJibG9ja19pZCI6Ijc1NzM4MjIwM18zMzI3MDE0NDdfMF8wXzAifX0%3D&amp;utid=56f46396-b247-57e8-1d8b-0d8007fc8549&amp;tm_stars=2&amp;client_id=skyscanner_app&amp;price_policy=2&amp;pre_redirect_id=ca971b0a-bdbc-cde9-d0c3-e576d6995bea&amp;tm_city_code&amp;max_price=1924&amp;guests=1&amp;request_id=ca971b0a-bdbc-cde9-d0c3-e576d6995bea&amp;tm_country_code=PH</t>
  </si>
  <si>
    <t>16.413224, 120.624237</t>
  </si>
  <si>
    <t>General Trias</t>
  </si>
  <si>
    <t>wifi, air_conditioning, non-smoking, internet_access, 24-hour_front_desk_service, smoking_areas, room_service, kitchen, security</t>
  </si>
  <si>
    <t>Located in General Trias, within 19 miles of Mall of Asia Arena and 19 miles of SMX Convention Center, RedDoorz at RJs Bldg near Lyceum Gen Trias Cavite has accommodations with free WiFi.</t>
  </si>
  <si>
    <t>Outlook Ridge Residences - North</t>
  </si>
  <si>
    <t>www.skyscanner.com.ph/hotel_deeplink/4.0/PH/en-US/PHP/h_ad/159849477/2026-03-02/2026-03-03/hotel/hotel/hotels?legacy_provider_id=22&amp;rooms=1&amp;hb_data=B-CSxc2vUXtD1APv9WasQI28ClBP3w6ZxIjiWaF4FsXdoyImHZA7UqqU97XGFVdPj6vK0-6inLFIUQXmxuO2Wttu0heAkmSPj93uqj7j410jST020NjxBcm8yRLFEu2Q0JuVFqUzVkSn2Eg0fcFD7t6hHOY70i83-8ZktoBG05GAW4A-Be5Fo_GWX-bhoDDMLKH10OAOu8Npj-mrUvB_brOwwhEWGIDKMSSHcB3QpC-NNHmTpd0ysMFEdc7nPvk4nvef5cpL2uNRV8vq54f1x7tmRaTdbgx849WNBmhYOrOHV2aXcFZZSY8MTqJhs1qZsZc2AMw-LJjXNanqUopg2VmvCpPeV8qNCWgS_FItJq6eD0KaUG5vrzIvYMkK_kYZ1lsk8HLDy1fUzCcEAV92V6lBuzEvyO8l_kylXMCXD-Su&amp;q_datetime_utc=2026-03-02T01%3A16%3A26&amp;ticket_price=2781&amp;quote_id=7109539882778184589&amp;utid_state=1&amp;channel=iphone&amp;tm_place_name=Baguio&amp;deeplink_data=eyJmaWVsZHMiOnsic2lnbmF0dXJlIjoiZTNlOTk4NzhhMmQxNGM1ZjYxODEwZDExZmMxZWIyYTMifSwidXJsIjoiaHR0cHM6Ly93d3cuYWdvZGEuY29tL3BhcnRuZXJzL3BhcnRuZXJzZWFyY2guYXNweD9jaWQ9MTg0NjM4MyZoaWQ9MjYxMjU3MCZjdXJyZW5jeT1QSFAmY2hlY2tpbj0yMDI2LTAzLTAyJmNoZWNrb3V0PTIwMjYtMDMtMDMmTnVtYmVyb2ZBZHVsdHM9MSZOdW1iZXJvZkNoaWxkcmVuPTAmUm9vbXM9MSZtY2lkPTMzMiZtYXN0ZXJSb29tSWQ9OTYzMjg5MjY1Jm1wdD1LMUJTTTFKa1EwOXlSMEUwU2pVMGQzVkhSV2hqVGs1Qk5VUk9TMjkxVDFkU05tWllZV1U0ZHpSVE1XODVWRzRyZG1oeGRFUm5NakJaZFdOWlQyRnVTRW9yYWswdlNXcGFNVFpqSzBwUlBUMCZUb3RhbFByaWNlPTI3ODAuOTkmVG90YWxUYXg9MzIyLjMxJlRvdGFsRmVlPTIzMy44OSZUb3RhbFN1cmNoYXJnZT0wJm1jdXI9UEhQIn0%3D&amp;utid=37601e7f-5180-5c11-62db-3b6343d4a5b0&amp;tm_stars=0&amp;client_id=skyscanner_app&amp;redirect_delay=1000&amp;price_policy=2&amp;pre_redirect_id=7940349d-c100-bee3-2803-016d38f86a46&amp;tm_city_code=BAGP&amp;max_price=5905&amp;guests=1&amp;request_id=7940349d-c100-bee3-2803-016d38f86a46&amp;tm_country_code=PH</t>
  </si>
  <si>
    <t>9.7329705, 118.7414644</t>
  </si>
  <si>
    <t>Masikap, Maunlad, San Miguel, Puerto Princesa, Mimaropa, 5300, Philippines</t>
  </si>
  <si>
    <t>Ace Travellers Inn</t>
  </si>
  <si>
    <t>www.skyscanner.com.ph/hotel_deeplink/4.0/PH/en-US/PHP/h_bc/225261255/2026-03-02/2026-03-03/hotel/hotel/hotels?legacy_provider_id=13&amp;rooms=1&amp;hb_data=bbuv3Wdpjat7z37zjVk9LBMVaZqZsEhbekJm2ACbiGOXedB-c1-VNX0iEdeSTV9rf8O-5dOJ7jMmnv46SCdydw-x6BSCLbX4_yDVD9LN9mUN_jhb7wNRBfIrKmIMqtYRblt_YdSt4jGmWhwISrfVTMiBVwrYlQS85VolDiIvmhDOiN3iES9HO9EQCnDEWp3OCg6gUhioPiTR54aEWKEy3TvVZE8733f4g08tvGSOl6R3GAo32IeZIcDbrzEZlQhlh2S_2N-8hR5kkk_3Uh6Bda_4RRxbYfigTgUN7LWn5fdcUAGdLLHaxf9HboFzpn5lj70kQBlEQMiHQGY37TjogPDQgxMTlH5LpLuMApOD3-PQ4u7yM4f-DQT876cMMk8vTbas7g4HhXSEfGjATISv_OK3tUPoGkkKC_La0epsuULccKt8&amp;q_datetime_utc=2026-03-02T01%3A15%3A27&amp;ticket_price=482&amp;quote_id=-4820602468968091399&amp;utid_state=1&amp;channel=iphone&amp;tm_place_name=Puerto+Princesa&amp;deeplink_data=eyJmaWVsZHMiOnsic2lnbmF0dXJlIjoiMzBhZGVkZDI5ZDBjMDViN2ViMmVlODE4MzkwMzEyNzkiLCJibG9ja19pZCI6IjE1MDQ4ODcwMTJfNDIyMjM1NDk0XzBfMl8wIn19&amp;utid=603017f7-9d35-7564-94fc-d120590b6a02&amp;tm_stars=0&amp;client_id=skyscanner_app&amp;redirect_delay=1000&amp;price_policy=2&amp;pre_redirect_id=740ba393-1449-13a1-e717-d60f644fa66f&amp;tm_city_code=PPSP&amp;max_price=1568&amp;guests=1&amp;request_id=740ba393-1449-13a1-e717-d60f644fa66f&amp;tm_country_code=PH</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</si>
  <si>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WUUyJ0Noa0kzcS1YeXBHZDV2Y2FHZzB2Wnk4eE1YTmpjR2MxZEhOeEVBRTgGQgkRLnzZwOUKbB5CCRHZT45VmSz7-0IJEUtyXMogB-xqSABaTTJLqgFIEAEqCSIFaG90ZWwoADIfEAEiGwbg-QvbwGHSlkzHECvTQAgsL-kwWIpS9YHnXjIYEAIiFGhvdGVsIGluIHBoaWxpcHBpbmVz&amp;ap=KigKEgnMVpI7ToEeQBFjVfxe0lRdQBISCZwWDMlVUzJAEbEqfi-DNGBAMAFIAQ&amp;ictx=111&amp;ved=0CDIQyvcEahgKEwi49pKk7tuSAxUAAAAAHQAAAAAQmAM</t>
  </si>
  <si>
    <t>11.156098, 123.807286</t>
  </si>
  <si>
    <t>MJ Square, A. Batobalonos Street, Poblacion, Santa Fe, Cebu, Central Visayas, 6407, Philippines</t>
  </si>
  <si>
    <t>Wjv Inn Sta. Fe Bantayan</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</si>
  <si>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WUUyJ0Noa0l3ZVN3NDhpYTRNQzRBUm9NTDJjdk1USnhaemg1Y2pCcUVBRTgGQgkRLnzZwOUKbB5CCRHZT45VmSz7-0IJEUtyXMogB-xqSABaTTJLqgFIEAEqCSIFaG90ZWwoADIfEAEiGwbg-QvbwGHSlkzHECvTQAgsL-kwWIpS9YHnXjIYEAIiFGhvdGVsIGluIHBoaWxpcHBpbmVz&amp;ap=KigKEgnMVpI7ToEeQBFjVfxe0lRdQBISCZwWDMlVUzJAEbEqfi-DNGBAMAFIAQ&amp;ictx=111&amp;ved=0CFQQyvcEahgKEwi49pKk7tuSAxUAAAAAHQAAAAAQmAM</t>
  </si>
  <si>
    <t>14.8018917, 120.8643259</t>
  </si>
  <si>
    <t>Prime LocationThe Wjv Inn Sta. Fe Bantayan is conveniently located within a 5-minute drive of Santa Fe Ferry Terminal and Kota Beach.Comfortable AccommodationMake yourself at home in one of the 3 cozy guestrooms at the inn offering a comfortable stay.Nearby AttractionsExplore the nearby attractions such as Sandira Beach and Obo-ob Mangrove Garden just a few miles away.Experience comfort and convenience at Wjv Inn Sta. Fe Bantayan - Book your stay today!</t>
  </si>
  <si>
    <t>Cool Waves Ranch and Waterpark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</si>
  <si>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WUUyKENob0l0c0tPbVlhTDJaSG5BUm9OTDJjdk1URnRjMlI0TUd4MmF4QUI4BkIJES582cDlCmweQgkR2U-OVZks-_tCCRFLclzKIAfsakgAWk0yS6oBSBABKgkiBWhvdGVsKAAyHxABIhsG4PkL28Bh0pZMxxAr00AILC_pMFiKUvWB514yGBACIhRob3RlbCBpbiBwaGlsaXBwaW5lcw&amp;ap=KigKEgnMVpI7ToEeQBFjVfxe0lRdQBISCZwWDMlVUzJAEbEqfi-DNGBAMAFIAQ&amp;ictx=111&amp;ved=0CGIQyvcEahgKEwi49pKk7tuSAxUAAAAAHQAAAAAQmAM</t>
  </si>
  <si>
    <t>14.542263, 120.986203</t>
  </si>
  <si>
    <t>StarFleet, Seaside Boulevard, Metropolitan Park, Barangay 76, Zone 10, District 1, Pasay, Southern Manila District, Metro Manila, 1308, Philippines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</si>
  <si>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WUUyJ0Noa0k5b1BPLS1xQ3g4ZDhHZzB2Wnk4eE1YUm5PV3hmTXpSa0VBRTgGQgkRLnzZwOUKbB5CCRHZT45VmSz7-0IJEUtyXMogB-xqSABaTTJLqgFIEAEqCSIFaG90ZWwoADIfEAEiGwbg-QvbwGHSlkzHECvTQAgsL-kwWIpS9YHnXjIYEAIiFGhvdGVsIGluIHBoaWxpcHBpbmVz&amp;ap=KigKEgnMVpI7ToEeQBFjVfxe0lRdQBISCZwWDMlVUzJAEbEqfi-DNGBAMAFIAQ&amp;ictx=111&amp;ved=0CIcBEMr3BGoYChMIuPaSpO7bkgMVAAAAAB0AAAAAEJgD</t>
  </si>
  <si>
    <t>14.43184, 121.00893</t>
  </si>
  <si>
    <t>SM Southmall Tricycle Terminal, South Drive, Almanza Uno, 2nd District, Las Piñas, Southern Manila District, Metro Manila, 1750, Philippines</t>
  </si>
  <si>
    <t>www.skyscanner.com.ph/hotel_deeplink/4.0/PH/en-US/PHP/h_bc/216222895/2026-03-02/2026-03-03/hotel/hotel/hotels?legacy_provider_id=13&amp;rooms=1&amp;closed_user_group=apps&amp;hb_data=r5FKuUdnfT9EgoLBnRyQ6AjbHe6ZFOyqeti3Xl4heac__w6xwNI2fB9GkJFSjZ15P4ImFLlMN-_N5MH0mb_K27MjfaZ6v4JXEyIznLvc_UunvPeMbY1VxsvW1FOPABa2SOBHNlxGpP3oVkPeOmynWre3dp6ejaEG4ZAmTAlVKUK1bzynAhBvo0e3RqR_FKrWfXwpZoB69Aa_tgeqCUfmVMY5aASvg7aHJJAkiZQ-neKYgSCL8eTsuIiOQXTCzEFDOz6EzinKqS4wBGnq6Qh-Rh_VyxGhfWI_nm3buJFiiZdDScY_Rj50m2JfqYIDuGwB03ROJAUWEbSepC0oPi0iWozTnqvfdiTUpvJ7b8E1D5kSnwW8_zoXVmuoeFB3G2gPP7JfpqX0xkNTg7175_2TbMI6Fa5CyxS5DTXIvDPpqCz08A7Adl0%3D&amp;q_datetime_utc=2026-03-02T01%3A15%3A31&amp;ticket_price=1612&amp;quote_id=6561699832292216368&amp;utid_state=1&amp;channel=iphone&amp;price_without_closed_user_group=2188&amp;tm_place_name=Bagumbayan&amp;deeplink_data=eyJmaWVsZHMiOnsic2lnbmF0dXJlIjoiNGZkY2M3Njg4NDhkN2ZmNDRiYjkwNWE2ZmU0NTllMTYiLCJibG9ja19pZCI6IjE1NDU2MTg1MDFfNDI1ODU1MTA3XzRfMF8wIn19&amp;utid=7091de92-2edf-41c4-0d06-94929297c5a8&amp;tm_stars=0&amp;client_id=skyscanner_app&amp;redirect_delay=1000&amp;price_policy=2&amp;pre_redirect_id=071447be-46a2-5e04-d421-fee9d4b47f1e&amp;tm_city_code&amp;max_price=1612&amp;guests=1&amp;request_id=071447be-46a2-5e04-d421-fee9d4b47f1e&amp;tm_country_code=PH</t>
  </si>
  <si>
    <t>9.5689360772, 123.7547406488</t>
  </si>
  <si>
    <t>Hope Homes Resort, Panglao Island</t>
  </si>
  <si>
    <t>www.skyscanner.com.ph/hotel_deeplink/4.0/PH/en-US/PHP/h_h1/133696646/2026-03-02/2026-03-03/hotel/hotel/hotels?legacy_provider_id=927111&amp;rooms=1&amp;closed_user_group=mobile&amp;hb_data=uD7hScW2GDNk5Yix7-KMsfUDrVWRsptpcpqiNED7Tr-J_M6kD5R_BkfL2a7bqqaylF1cTKDLR8WgiV7u4n2ufiWzhYsE3Yv7OxCLaLw_Nny4kNuCAELlFHY15DFVC5BPndUk8Efb1CsS8XEeAGOGVXD8QhzyzzBwP6nFOvId4eZwDHo_U5IR7c9m0--yQ4JSMe22pYlk6rni8UUmKySkP1hszz6sghGLQVtQEG7-vXREKKkRJbuQCqo2Yg8MB3DHWxWy6T72tUUdnSvxiFWyCJ363Rg%3D&amp;q_datetime_utc=2026-03-02T01%3A15%3A30&amp;ticket_price=14218&amp;quote_id=9083439837688765213&amp;utid_state=1&amp;channel=iphone&amp;price_without_closed_user_group=15288&amp;tm_place_name=Bolod&amp;deeplink_data=eyJmaWVsZHMiOnsic2lnbmF0dXJlIjoiYmMwYjliMWYwOGNlYmViOTcxMzRlMmY0MzkwOGFlMTAifSwidXJsIjoiaHR0cHM6Ly9waC5ob3RlbHMuY29tL0hvdGVsLVNlYXJjaD9tcGQ9UEhQJnRwaWQ9MzIxNCZtcGU9MTc3MjQwOTk5MCZlbmREYXRlPTIwMjYtMDMtMDMmYWR1bHRzPTEmbXBuPTIwMDYzMzc1NyZtcG09MjQmbXBwPTEmbG9jYWxlPWVuX1BIJm1wbz1FQyZjaGlkPTY4MGNjODRjLTI3MTQtNGQwNC04ODMxLTE2YTdjZDU2OTA4NSZtcHE9MTI2OTQuNTAmZWFwaWQ9NDQmbWN0Yz0zJmN1cnJlbmN5PVBIUCZyYXRlcGxhbmlkPTIwMzA0NjIwMiZzZWxlY3RlZD03ODExMjUwJnN0YXJ0RGF0ZT0yMDI2LTAzLTAyJm1wYj0xNTIzLjM0Jm1wYT0xMjY5NC41MCJ9&amp;utid=c8c48cc8-160b-2036-3a78-fb2a4ee76ef8&amp;tm_stars=5&amp;client_id=skyscanner_app&amp;redirect_delay=1000&amp;price_policy=2&amp;pre_redirect_id=0d7c31c7-41cd-795d-d0fc-cc83d345b750&amp;tm_city_code&amp;max_price=14223&amp;guests=1&amp;request_id=0d7c31c7-41cd-795d-d0fc-cc83d345b750&amp;tm_country_code=PH</t>
  </si>
  <si>
    <t>14.851, 120.263</t>
  </si>
  <si>
    <t>2 Khoolets Store, 69, Zambales Highway, Barretto, Olongapo, Central Luzon, 2200, Philippines</t>
  </si>
  <si>
    <t>Anbon Hotel</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</si>
  <si>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WUUyKENob0kxYlRFOE5ITWdiV0lBUm9OTDJjdk1URnRjWEZ3Y1Rad01CQUI4BkIJES582cDlCmweQgkR2U-OVZks-_tCCRFLclzKIAfsakgAWk0yS6oBSBABKgkiBWhvdGVsKAAyHxABIhsG4PkL28Bh0pZMxxAr00AILC_pMFiKUvWB514yGBACIhRob3RlbCBpbiBwaGlsaXBwaW5lcw&amp;ap=KigKEgnMVpI7ToEeQBFjVfxe0lRdQBISCZwWDMlVUzJAEbEqfi-DNGBAMAFIAQ&amp;ictx=111&amp;ved=0CMoBEMr3BGoYChMIuPaSpO7bkgMVAAAAAB0AAAAAEJgD</t>
  </si>
  <si>
    <t>9.654004, 123.858329</t>
  </si>
  <si>
    <t>Calceta Street, Cogon, Booy, Tagbilaran, Bohol, Central Visayas, 6390, Philippines</t>
  </si>
  <si>
    <t>RedDoorz @ Calceta Street Cogon</t>
  </si>
  <si>
    <t>www.skyscanner.com.ph/hotel_deeplink/4.0/PH/en-US/PHP/h_bc/205655846/2026-03-02/2026-03-03/hotel/hotel/hotels?legacy_provider_id=13&amp;rooms=1&amp;closed_user_group=apps&amp;hb_data=sjGUY9BHYiY9PXkiKb27eutx0yLCna7u6s4vxvMVnZtuiNBAbXaqhyBA9lWUD5hcj453MHfVUqhZK3nQ_6IiMCeBfa_FejrAv1x0O6g-18Ysx_HKhlgVQtH1IdrhRsryun-jq_Zbt0CKxKMpgIEi0soPLdzVPRoadtOoBqa6_bPMkfaHxdYzWqUCqsFpjEDIrXdrCS0CdCUNtrKyccK6ndEoZaOmXjs0lsemd54Rm_mvukBGx-K4bCvIB30HfLsUbTCq7Mk4H1tp7dPnqL0eP1Fxn-a19dWg_Wx11bqgUPZQt_Yigh19HJIFBbPoRWcXxJAUhXCpst1oi_K88G-Js3S_NxMomBX-oxijlhvy8CJK8xyHSAekRtKu5VbosI7jhsitX6c4L0e35opTReqn362zSg0N5E-1Twkq3Jc3lnBnef26&amp;q_datetime_utc=2026-03-02T01%3A15%3A35&amp;ticket_price=442&amp;quote_id=7336976621357548422&amp;utid_state=1&amp;channel=iphone&amp;price_without_closed_user_group=1105&amp;tm_place_name=Panglao&amp;deeplink_data=eyJmaWVsZHMiOnsic2lnbmF0dXJlIjoiMzU0ZDY3ZTcyYmFjYWU1NjcyYjZiNWM5MjIwYWJlZjUiLCJibG9ja19pZCI6IjUyOTc4OTgwMV8xODcxMjY1NzJfMF8wXzBfODQzNzY2In19&amp;utid=14bc8488-1e62-e677-3c58-659be3a4bbaa&amp;tm_stars=0&amp;client_id=skyscanner_app&amp;redirect_delay=1000&amp;price_policy=2&amp;pre_redirect_id=f086caf0-c959-86e9-38bc-d703c8b52f6f&amp;tm_city_code=TAGP&amp;max_price=585&amp;guests=1&amp;request_id=f086caf0-c959-86e9-38bc-d703c8b52f6f&amp;tm_country_code=PH</t>
  </si>
  <si>
    <t>14.93558, 120.14832</t>
  </si>
  <si>
    <t>Lambingan Bridge, GoVic Access Road, Angeles, Zambales, Central Luzon, 2207, Philippines</t>
  </si>
  <si>
    <t>parking, wifi, air_conditioning, non-smoking, internet_access, 24-hour_front_desk_service, smoking_areas, room_service, television, complimentary_bottled_water</t>
  </si>
  <si>
    <t>Angeles Campsite</t>
  </si>
  <si>
    <t>www.skyscanner.com.ph/hotel_deeplink/4.0/PH/en-US/PHP/h_bc/223620024/2026-03-02/2026-03-03/hotel/hotel/hotels?legacy_provider_id=13&amp;rooms=1&amp;closed_user_group=apps&amp;hb_data=_3OiJyU3iwMHqVA3aevSd0rttvTtp6sKJJAYvDx-KgTixK3I56bvc7gh0u7Mbl4X4kJnhJ-AMWBJgmiy7mvOF8m1OOGWS54tzI4iDoZ9wGc679rkHcxdMta3hB1JwLqmzR3f-qzSR2j2ZoOFS_4rTGjjMmMmrhs1jmsDKkOulGZCrlu-3_vs2NlIk81fiIPPMosKldRMkcq7DpjDr5w5IBmymbbWpqJC64WZZZ7sg-FsYBVQQrsGxmPML2GUP3uEkyPCHCraRDoeBWuqTtfAEV1HSgyth6r0xyAzUOkLP3QTn_B_hL9-9LkC1jdlvhFYcpjzMhebSmfkKllWz-Xps6-NXe-j-aWOR6omGzMhuvbyWGGSDHMlr0XVZ2n5-47PQRCgSQjRHC466shtJHqfs8lRmlajE7WXS-1BfHIgHLHOhZEz&amp;q_datetime_utc=2026-03-02T01%3A15%3A37&amp;ticket_price=523&amp;quote_id=-861872814409559962&amp;utid_state=1&amp;channel=iphone&amp;price_without_closed_user_group=636&amp;tm_place_name=San+Antonio&amp;deeplink_data=eyJmaWVsZHMiOnsic2lnbmF0dXJlIjoiMWUwYWUxYzQ1OWM0YzFiMjYyMjJhMmU0ODYxMzMyZjciLCJibG9ja19pZCI6IjE0MDkyMTA5MDFfNDEyNjk4MTI4XzNfMF8wIn19&amp;utid=3663c066-9764-7570-ccab-c99986fdbf0b&amp;tm_stars=0&amp;client_id=skyscanner_app&amp;redirect_delay=1000&amp;price_policy=2&amp;pre_redirect_id=bcb5126f-368d-1146-e797-17bbe7250af3&amp;tm_city_code&amp;max_price=523&amp;guests=1&amp;request_id=bcb5126f-368d-1146-e797-17bbe7250af3&amp;tm_country_code=PH</t>
  </si>
  <si>
    <t>With free private parking, the property is 16 miles from Harbor Point and 17 miles from Subic Bay Convention Center. Guests can enjoy a meal on an outdoor dining area while overlooking the river views. Clark International Airport is 60 miles away.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</si>
  <si>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WUUyKENob0kydTZidDctVzZxSEZBUm9OTDJjdk1URm1hemx3TUdKdVpoQUI4BkIJES582cDlCmweQgkR2U-OVZks-_tCCRFLclzKIAfsakgAWk0yS6oBSBABKgkiBWhvdGVsKAAyHxABIhsG4PkL28Bh0pZMxxAr00AILC_pMFiKUvWB514yGBACIhRob3RlbCBpbiBwaGlsaXBwaW5lcw&amp;ap=KigKEgnMVpI7ToEeQBFjVfxe0lRdQBISCZwWDMlVUzJAEbEqfi-DNGBAMAFIAQ&amp;ictx=111&amp;ved=0CI0CEMr3BGoYChMIuPaSpO7bkgMVAAAAAB0AAAAAEJgD</t>
  </si>
  <si>
    <t>9.7824147, 126.1567882</t>
  </si>
  <si>
    <t>General Luna National High School, Barangay Ⅰ, General Luna, Surigao del Norte, Caraga, 8419, Philippines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</si>
  <si>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WUUyKENob0lfZHpndE82dDFNdXZBUm9OTDJjdk1URmpObDluY0hkeFpCQUI4BkIJES582cDlCmweQgkR2U-OVZks-_tCCRFLclzKIAfsakgAWk0yS6oBSBABKgkiBWhvdGVsKAAyHxABIhsG4PkL28Bh0pZMxxAr00AILC_pMFiKUvWB514yGBACIhRob3RlbCBpbiBwaGlsaXBwaW5lcw&amp;ap=KigKEgnMVpI7ToEeQBFjVfxe0lRdQBISCZwWDMlVUzJAEbEqfi-DNGBAMAFIAQ&amp;ictx=111&amp;ved=0CJcCEMr3BGoYChMIuPaSpO7bkgMVAAAAAB0AAAAAEJgD</t>
  </si>
  <si>
    <t>Shangri-La Boracay</t>
  </si>
  <si>
    <t>www.skyscanner.com.ph/hotel_deeplink/4.0/PH/en-US/PHP/h_bc/46982305/2026-03-05/2026-03-06/hotel/hotel/hotels?legacy_provider_id=13&amp;rooms=1&amp;closed_user_group=mobile&amp;hb_data=nlz3DTs1WK_-Jv4TvSGNzmvJsDIT0idYbCJIhkas9ksuIFnHbKcLx5Payhdjst28ALJmmo1a5CU_bDUjgMOOhVMW9_Fct4czWhZ8DiTVCXzaCp3NAo9cAB-a_sTNUGn-PqFDfBxBA9RP3HCPnY7dYMJEI9xfJDzqT4qvFjr9Fgz9VxHicnOzrt7V3UnSkeeDd8n9bcd8IdKlQhkkGFSuyayMnaHdGmcqTkiRrUkJ8loDR5mWhGb1u29wUdjqSaQjmoUrwbvkCscHTnS-q3urNcmTlahO9pa-9lD6qaLl1SFBBrdEoKKVxUeboatdDEeLODk2RXi0waHO3883qWuJSLzzY4NyrMci-zLvyGKSu_XlvGtNc8JbGd2VJS87ZBFUoDAP88RsLpn2UebVxYfFlDrdwwHzHoxvl1x6SxLm77zmlvot8eA%3D&amp;q_datetime_utc=2026-03-05T14%3A37%3A01&amp;ticket_price=106864&amp;quote_id=-5694278507266310943&amp;utid_state=1&amp;channel=iphone&amp;tm_place_name=Malay&amp;deeplink_data=eyJmaWVsZHMiOnsic2lnbmF0dXJlIjoiZDQ3NzJmMzQ5YmM3NGQ0MTczOGZkMWIwMzUyNjFlZGUiLCJibG9ja19pZCI6IjI1NjI0MzA1XzM5Mzg3MDgyOV8yXzFfMCJ9fQ%3D%3D&amp;utid=ef6ed7e8-b00a-5d26-0a58-677713db0e72&amp;tm_stars=5&amp;client_id=skyscanner_app&amp;price_policy=2&amp;pre_redirect_id=90adf021-43b7-f7eb-80b4-87194113f7db&amp;tm_city_code&amp;max_price=111733&amp;guests=1&amp;request_id=90adf021-43b7-f7eb-80b4-87194113f7db&amp;tm_country_code=PH</t>
  </si>
  <si>
    <t>9.63451, 123.86447</t>
  </si>
  <si>
    <t>Shangri-La Boracay, Punta Bunga Road, Station 0, Yapak, Malay, Aklan, Western Visayas, 5608, Philippines</t>
  </si>
  <si>
    <t>When you stay at Shangri-La Boracay in Boracay Island, you'll be by the ocean, within a 10-minute drive of Puka Beach and D'Mall Boracay. This beach resort is 2 mi (3.2 km) from Station 1 and 2 mi (3.2 km) from White Beach.
Relax at the full-service spa, where you can enjoy massages, body treatments, and facials. You're sure to appreciate the recreational amenities, which include 2 outdoor pools, outdoor tennis courts, and a sauna. Additional features at this resort include complimentary wireless internet access, concierge services, and babysitting (surcharge).
Grab a bite at Vintana Asian Cafe, one of the resort's 4 restaurants, or stay in and take advantage of the 24-hour room service. Relax with a refreshing drink from the poolside bar or one of the 2 bars/lounges. Full breakfasts are available daily from 6:30 AM to 10:00 AM for a fee.
Featured amenities include a business center, express check-in, and express check-out. Event facilities at this resort consist of conference space and meeting rooms. A roundtrip airport shuttle is complimentary at scheduled times.
Make yourself at home in one of the 219 guestrooms featuring minibars and DVD players. Wired and wireless internet access is complimentary, and flat-screen televisions with cable programming provide entertainment. Private bathrooms with separate bathtubs and showers feature deep soaking bathtubs and designer toiletries. Conveniences include phones, as well as safes and desks.</t>
  </si>
  <si>
    <t>RedDoorz @ VP Inting Street</t>
  </si>
  <si>
    <t>www.skyscanner.com.ph/hotel_deeplink/4.0/PH/en-US/PHP/h_bc/200691507/2026-03-02/2026-03-03/hotel/hotel/hotels?legacy_provider_id=13&amp;rooms=1&amp;closed_user_group=apps&amp;hb_data=SFeYSSq9hCUhOLYlSswmYSdkMGAiAoL8lkIRUkmsRARjG8THbALlb4n2fVt3cqIIYur4MMpSbPMj5BtYcrJFat1MF1U0K0NvIYU1524WUhS4yF6h0D9InS3Pwwq_XVyVzliwe4GdSQWoPb1wg7YjvypaEakWcvgdhPIPGhz1X2IPGjj3vgGC7NKijfEBW2u3CnYIvMrQKEob0CsM-gTxBRO9bB-A1oH8am5QrhAgGPtTvWEPeFIHGOrxeErtVwrjJGbhEqEBqbFoKTGgZoaXQdckHcWKAjsacLFAGozT2n2QJMY1DEpSiKkrP087v1sKzBpxMAUSTLt89s_83HEssZ2sjtBvCkauVEzrTq6DgA25eXdulWoenchfh98NIZE_6JKGFCBjE5fUE5Pp9BUdDGrNyCFXGhgXg1nn5lHE1Xo7RGK4&amp;q_datetime_utc=2026-03-02T01%3A16%3A42&amp;ticket_price=906&amp;quote_id=-8985463904498163118&amp;utid_state=1&amp;channel=iphone&amp;price_without_closed_user_group=2138&amp;tm_place_name=Panglao&amp;deeplink_data=eyJmaWVsZHMiOnsic2lnbmF0dXJlIjoiMjY2NjY5NjBiMmQxY2U4ODUxNmE0YTFiYTQ0MmY0YzgiLCJibG9ja19pZCI6IjM0NzkxMzIwNl8zMTA4NTU5MTZfMl8wXzAifX0%3D&amp;utid=6966fe6b-2045-f80f-4cf6-9efe2e78588e&amp;tm_stars=2&amp;client_id=skyscanner_app&amp;redirect_delay=1000&amp;price_policy=2&amp;pre_redirect_id=42777836-5449-a6f2-8c5d-50acd8c82d84&amp;tm_city_code=TAGP&amp;max_price=2041&amp;guests=1&amp;request_id=42777836-5449-a6f2-8c5d-50acd8c82d84&amp;tm_country_code=PH</t>
  </si>
  <si>
    <t>15.34819, 121.04826</t>
  </si>
  <si>
    <t>Poblacion Central, General Tinio, Nueva Ecija, Central Luzon, 3104, Philippines</t>
  </si>
  <si>
    <t>Jonah's Transient</t>
  </si>
  <si>
    <t>www.skyscanner.com.ph/hotel_deeplink/4.0/PH/en-US/PHP/h_bc/205240356/2026-03-02/2026-03-03/hotel/hotel/hotels?legacy_provider_id=13&amp;rooms=1&amp;closed_user_group=apps&amp;hb_data=0lM7GNFbwehIY3cskvI4ex8Yl3heoLWUdn_Tea6v139qpOvgS33s0VoAKGYqzPImoanTZJ052-uvUnxZgkxP1mKEqwYt3KcdhuwT1jzG3EK8TiF7bQkEkLicFt6zKjkmh5c05ZNX3k9J83Tc551iF0RGPMxTPNbtRpwTYLSZjq3ZrSCaoPZ9oAY3qjJEdd3t-mWr_2-z7iUjqn2i4SaoWnNzhFk2qdrbZelvFX_HGDry736MVkEdUoUhYUOCOMt-hGnRrwFs9_G6RjgJw0j88oaVeXWLSlfSMtUz3P8IDCagTfD5fikZnB9-WrjFPCUNGOzklW3RJmYM1gJPzDLd_LVOctuZwn000vMO5Pn1yO_jkomMIng00U0S8Xyp2dN9VltgS3gMuuuQLJ32nWcJeLiyxE1u_VxpBqyWWYmgB_iKkTLw&amp;q_datetime_utc=2026-03-02T01%3A15%3A43&amp;ticket_price=2970&amp;quote_id=-7060009141210346144&amp;utid_state=1&amp;channel=iphone&amp;price_without_closed_user_group=3618&amp;tm_place_name=General+Tinio&amp;deeplink_data=eyJmaWVsZHMiOnsic2lnbmF0dXJlIjoiNTQ1NGY5MDdjMmJjNTVjNjUwNGEwODk3NmExYzg4N2UiLCJibG9ja19pZCI6IjEzMzUzNzA4MDFfNDA2MDA0NTc0XzFfMl8wIn19&amp;utid=b97b095b-bfba-6619-f46f-adbb66ac3b5c&amp;tm_stars=0&amp;client_id=skyscanner_app&amp;redirect_delay=1000&amp;price_policy=2&amp;pre_redirect_id=fd486b65-1230-00c3-9baf-6fc932ad769c&amp;tm_city_code&amp;max_price=3300&amp;guests=1&amp;request_id=fd486b65-1230-00c3-9baf-6fc932ad769c&amp;tm_country_code=PH</t>
  </si>
  <si>
    <t>16.9122, 121.0605</t>
  </si>
  <si>
    <t>Kurume Store, Poblacion, Pan-ngat, Tam-an, Banaue, Ifugao, Cordillera Administrative Region, 3601, Philippines</t>
  </si>
  <si>
    <t>General Tinio Town Square</t>
  </si>
  <si>
    <t>General Tinio</t>
  </si>
  <si>
    <t>Brooklyn Homestay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</si>
  <si>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WUUyKENob0lyb3lIZzRDSTlyVDBBUm9OTDJjdk1URjJOREF6YURKdGNSQUI4BkIJES582cDlCmweQgkR2U-OVZks-_tCCRFLclzKIAfsakgAWk0yS6oBSBABKgkiBWhvdGVsKAAyHxABIhsG4PkL28Bh0pZMxxAr00AILC_pMFiKUvWB514yGBACIhRob3RlbCBpbiBwaGlsaXBwaW5lcw&amp;ap=KigKEgnMVpI7ToEeQBFjVfxe0lRdQBISCZwWDMlVUzJAEbEqfi-DNGBAMAFIAQ&amp;ictx=111&amp;ved=0CO4CEMr3BGoYChMIuPaSpO7bkgMVAAAAAB0AAAAAEJgD</t>
  </si>
  <si>
    <t>14.3989, 120.9412</t>
  </si>
  <si>
    <t>146, Anabu Road, Anabu I-C, Imus, Cavite, Calabarzon, 4103, Philippines</t>
  </si>
  <si>
    <t>POP 995 V Cloud Hills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</si>
  <si>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WUUyJ0Noa1F1Nkd6cGRYQjNMa3hHZzB2Wnk4eE1YaG1jSFk1T0hsbkVBSTgGQgkRLnzZwOUKbB5CCRHZT45VmSz7-0IJEUtyXMogB-xqSABaTTJLqgFIEAEqCSIFaG90ZWwoADIfEAEiGwbg-QvbwGHSlkzHECvTQAgsL-kwWIpS9YHnXjIYEAIiFGhvdGVsIGluIHBoaWxpcHBpbmVz&amp;ap=KigKEgnMVpI7ToEeQBFjVfxe0lRdQBISCZwWDMlVUzJAEbEqfi-DNGBAMAFIAQ&amp;ictx=111&amp;ved=0CP0CEMr3BGoYChMIuPaSpO7bkgMVAAAAAB0AAAAAEJgD</t>
  </si>
  <si>
    <t>SM City DasmariÃƒÆ’Ã†â€™Ãƒâ€ Ã¢â‚¬â„¢ÃƒÆ’Ã¢â‚¬Å¡Ãƒâ€šÃ‚Â±as</t>
  </si>
  <si>
    <t>DasmariÃƒÆ’Ã†â€™Ãƒâ€ Ã¢â‚¬â„¢ÃƒÆ’Ã¢â‚¬Å¡Ãƒâ€šÃ‚Â±as</t>
  </si>
  <si>
    <t>MACK'S AWESOME PLACE NETFlIX UNLIWIFI HEATER 01</t>
  </si>
  <si>
    <t>www.skyscanner.com.ph/hotel_deeplink/4.0/PH/en-US/PHP/h_h1/223870279/2026-03-02/2026-03-03/hotel/hotel/hotels?legacy_provider_id=927111&amp;rooms=1&amp;closed_user_group=mobile&amp;hb_data=MYyUTexl9OT6Sc4ZpPrMgzuXStnqkA5i-2ziPhHzoL0lXkBjjj4z04uLUUTs_y5hKzwDrKGupVd5AfwUKHLFcXZkRvlGNU1VZZA8GDvrAXwOvHaQrh6X1evMGxoAOqgNM2ubdjg05I1g8mbhdNtVRHesDh7EytyivGctC5V25OTWPcRr5iC7V9Z-p7FbDEzwizWZFMLlhu1VHkIO859pJtKfWoRLH8Mh3Z2TebxKLE_MsxVXGVBlYXtQVrrsHY1-XeVczbVQKY5BR_pvEUiZUpxCWAA%3D&amp;q_datetime_utc=2026-03-02T01%3A15%3A48&amp;ticket_price=58816&amp;quote_id=4274872287089659893&amp;utid_state=1&amp;channel=iphone&amp;price_without_closed_user_group=69196&amp;tm_place_name=Mandaluyong&amp;deeplink_data=eyJmaWVsZHMiOnsic2lnbmF0dXJlIjoiYzRkMDk0YjZkOGZhMzBmYWVhY2NhNjJhM2NhNWEyYWEifSwidXJsIjoiaHR0cHM6Ly9waC5ob3RlbHMuY29tL0hvdGVsLVNlYXJjaD90cGlkPTMyMTQmbXBlPTE3NzI0MTEwMDMmZW5kRGF0ZT0yMDI2LTAzLTAzJmFkdWx0cz0xJmxvY2FsZT1lbl9QSCZjaGlkPTE1MWVhZGQxLTM5MjMtNDVmMS1iNWQzLTZlYWQzN2E2Y2I4ZiZlYXBpZD00NCZtY3RjPTMmc3RhcnREYXRlPTIwMjYtMDMtMDImbXBkPVBIUCZtcG49MzI0MzQ0NDY5JmN1cnJlbmN5PVBIUCZyYXRlcGxhbmlkPTM5NDIzMzA3MyZtcG09MjQmbXBwPTEmbXBvPUVDJnNlbGVjdGVkPTEwMjg4NTY4NyZtcGI9MTA2MDYuMjUmbXBxPTUzMDMxLjIzJm1wYT00ODIxMC4yMSJ9&amp;utid=bbd6690d-f733-a2eb-bc95-f5e14964df05&amp;tm_stars=0&amp;client_id=skyscanner_app&amp;redirect_delay=1000&amp;price_policy=2&amp;pre_redirect_id=81afac2b-79d2-da65-cb13-c7afb01731f1&amp;tm_city_code&amp;max_price=58841&amp;guests=1&amp;request_id=81afac2b-79d2-da65-cb13-c7afb01731f1&amp;tm_country_code=PH</t>
  </si>
  <si>
    <t>13.92195, 121.69947</t>
  </si>
  <si>
    <t>Dupas Luce Love  Lodges, 0, Enverga Street, Del Carmen, Pagbilao, Quezon, Calabarzon, 4302, Philippines</t>
  </si>
  <si>
    <t>Dupas Luce Love Lodges - Family Room with Terrace</t>
  </si>
  <si>
    <t>www.skyscanner.com.ph/hotel_deeplink/4.0/PH/en-US/PHP/h_bc/203972311/2026-03-02/2026-03-03/hotel/hotel/hotels?legacy_provider_id=13&amp;rooms=1&amp;closed_user_group=apps&amp;hb_data=I_Gc4QWTs4x_uFWfCZ4orHDLhCUE_Szl_5WEfa-50u-JAD0P4qPxqy9YnC0lGRTKVzudv1KBYbym8dRgLIfftA_qM5iVd9rqHKYb8z0cwV-qY59qUoXEZT_3Y4OZr5ByWSB-Jmic7yfyPPXjoUpw1hwUMeTgO9QVbpzjNlTDLVZw-yycbS4USgqlysD24hEUJRbluoLFIfcnasxIR21PW6nlaR97vBWVn26cIeRZlHYSAgJt7PohVrWpwlnk6VdnUj_Yw052_Q6mP5qJ5zpieSjBwtaUEGUaL3e1702ytLZyVq2TIf0Ilbdc_JKqXloQKiHCRPM9PU2YZPx7JIi04nrR3VPvDfumuLRyP1xtgEAEu6WiM111GOAgZLmsgPlzLWRPktqpjJsHqyJWevEDnBOECKanx1YTwt3kAUkG45COgWtgaQA%3D&amp;q_datetime_utc=2026-03-02T01%3A15%3A49&amp;ticket_price=958&amp;quote_id=-6577020915779732898&amp;utid_state=1&amp;channel=iphone&amp;price_without_closed_user_group=1196&amp;tm_place_name=Lucena+City&amp;deeplink_data=eyJmaWVsZHMiOnsic2lnbmF0dXJlIjoiNmU3ZjM4ZmM4NmNkYmRhNTE0ZGY1NDJhNmI4MWFiN2UiLCJibG9ja19pZCI6IjU1NTA1NTUwN18yMDU4NjQwMjVfMl80Ml8wIn19&amp;utid=809e6450-ab86-408d-0711-abf0972dc516&amp;tm_stars=0&amp;client_id=skyscanner_app&amp;redirect_delay=1000&amp;price_policy=2&amp;pre_redirect_id=4afce397-7127-faf0-50d9-d0674de6927b&amp;tm_city_code&amp;max_price=1854&amp;guests=1&amp;request_id=4afce397-7127-faf0-50d9-d0674de6927b&amp;tm_country_code=PH</t>
  </si>
  <si>
    <t>17.252204, 120.520465</t>
  </si>
  <si>
    <t>Homestay, Poblacion Sur, Lidlidda, Ilocos Sur, Ilocos Region, Philippines</t>
  </si>
  <si>
    <t>SM City Lucena</t>
  </si>
  <si>
    <t>Lucena City</t>
  </si>
  <si>
    <t>Eastdee Homestay By Jaya</t>
  </si>
  <si>
    <t>www.skyscanner.com.ph/hotel_deeplink/4.0/PH/en-US/PHP/h_ct/205365864/2026-03-05/2026-03-06/hotel/hotel/hotels?legacy_provider_id=31&amp;rooms=1&amp;hb_data=153tBWUqCmmb8ems3GJS-WsJf9Dad5xju3uwXd7CeJrGUgnr54Vg2ND_1rrGnrPTPrccMIzPZ2TYFqj5rDEGL0b0Rk3kWqUysW6GrB-0MlnXAO00SPIC52EFCc_Ny0CKcMqU3igRtZQWLWEB586ap6dESBRKJ7ZzJOZAdXFsN8xOsTcJn5av3ywmzzMRFJv-hNX7LeVh4VOOdIaidOD7_RVvloU4T4qgcuxOrFPoN94gqPitM39Dh0Tm1BSEIDY-Xgda_5nL6XDU_Gnnf_prhP7lGY6hj7opw3_sLfFxTT4AvgB8zkmin9nl6FqucwlLHiHSF7EZgi6nF9BJaRXVcbPIEBkKYieIZZji8EDj5DKUvFef24xk9Nslt_TuU1cNEhzgfF7zUBcU1WP-NXQoboUfLGKAfNiCwe6pEJiGtg%3D%3D&amp;q_datetime_utc=2026-03-05T14%3A37%3A02&amp;ticket_price=1700&amp;quote_id=-8874302486587798899&amp;utid_state=1&amp;channel=iphone&amp;tm_place_name=Lidlidda&amp;deeplink_data=eyJmaWVsZHMiOnsic2lnbmF0dXJlIjoiZjVjMDc5MDAwMTEwMjgxYjJmMTc3MDNhZWJmMTdlM2MifSwidXJsIjoiaHR0cHM6Ly9waC50cmlwLmNvbS9ob3RlbHMvcmVkaXJlY3Q%2FaG90ZWxpZD0xMTIwNzE3ODYmY2l0eT0zMDYwNTEmQWxsaWFuY2VpZD0xMjYwNyZzaWQ9ODg4ODMyJmNoZWNraW49MjAyNi0wMy0wNSZjaGVja291dD0yMDI2LTAzLTA2JnNob3BwaW5naWQ9MGExMTA5NTQ1Y2I0NGZhNTgwODc2ZTM1M2IxZTliMjYmYWR1bHQ9MSZjaGlsZHJlbj0wJmFnZXM9Jmxhbmd1YWdlPWVucGgmbG9jYWxlPWVuX1BIJnJvb21pZD0xNDQzNDQ3NDgxJnN3aWQ9MCZwYXk9UFAmZmd0PTEmY3JuPTEmY3Vycj1QSFAmd2twPTEmc3RhbmQ9SDRzSUFBQUFBQUFBX3dEX0FBRF9DbDBLQWhnQkVnUUlBUkFBR2xFSXVZV2xzQVVZQURBQU9Qc1JtQUhxcUxnMXFBRUF1QUVCd0FFQTBRRUsxNk53UFp1V1FPRUJBQUFBQUFDUW1rRG9BZGZXX2RnQmlBSWdpUVFBQUFBQUFBQUFBS0FFQUtFRkFBQUFBQUFBQUFBYUlEQmhNVEV3T1RVME5XTmlORFJtWVRVNE1EZzNObVV6TlROaU1XVTVZakkySUFRb3ZhU216UVpJQVZJR04yTXhObU14V2h3S0ExQklVQkZIQTNnTEpDaS1QeG9EVUVoUUlVY0RlQXNrS0w0X1lnVmxibDlRU0dpOEZIQUJlQUNLQVFkSUFYZ0F5QUVCcWdFSENnTXdNVElRQWZJQklqQmhNVEV3T1RVME5XTmlORFJtWVRVNE1EZzNObVV6TlROaU1XVTVZakkyWHpDU0FnRTBtZ0lBQUFBQV9fOEJBQURfXzlEUFdrel9BQUFBIn0%3D&amp;utid=5aab1d6e-5108-5dc2-cabd-1c8a00c9fc5c&amp;tm_stars=0&amp;client_id=skyscanner_app&amp;price_policy=2&amp;pre_redirect_id=78be44cb-2953-0b03-0e26-62c598026d98&amp;tm_city_code&amp;max_price=1700&amp;guests=1&amp;request_id=78be44cb-2953-0b03-0e26-62c598026d98&amp;tm_country_code=PH</t>
  </si>
  <si>
    <t>10.668411, 122.950364</t>
  </si>
  <si>
    <t>Lidlidda</t>
  </si>
  <si>
    <t>Eastdee homestay by Jaya</t>
  </si>
  <si>
    <t>RedDoorz @ Downtown Bacolod</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</si>
  <si>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Z0YyKENob0kxYlRFOE5ITWdiV0lBUm9OTDJjdk1URnRjWEZ3Y1Rad01CQUI4BkIJES582cDlCmweQgkR2U-OVZks-_tCCRFLclzKIAfsakgAWk0yS6oBSBABKgkiBWhvdGVsKAAyHxABIhsG4PkL28Bh0pZMxxAr00AILC_pMFiKUvWB514yGBACIhRob3RlbCBpbiBwaGlsaXBwaW5lcw&amp;ap=KigKEgnMVpI7ToEeQBFjVfxe0lRdQBISCZwWDMlVUzJAEbEqfi-DNGBAMAFIAQ&amp;ictx=111&amp;ved=0CDMQyvcEahgKEwi49pKk7tuSAxUAAAAAHQAAAAAQrwM</t>
  </si>
  <si>
    <t>www.skyscanner.com.ph/hotel_deeplink/4.0/PH/en-US/PHP/h_ct/205655846/2026-03-02/2026-03-03/hotel/hotel/hotels?legacy_provider_id=31&amp;rooms=1&amp;hb_data=axtY9S43IeO7g22fCIrvz3HuBftCkG56Kmm7a20nROPMXHnu7jnOdbX-LdaflUa53fsNCFYWM05L_-xI9SyvTg9LBGZ83yxDNNv6UMhJZ_jqSnANt6fhktn1i7FzZX3ufc245LmG1j-0acZjMgRKlT4BCcQ5Cic1fylg6pDCQ2MVvYgqVl4hleFJ224egHfFg-TQ6I6BRZrvB-6fiuOfg3dB0Buind_3jrd856ZAUKho-zuTX6H4QS7xnmr5tcAk54JS-4JIqxMIhUpzgPtormdynESvpe1WMHlaMxRukCKv9bGixB7dfWFzaCM_j5ztTCS4GzWJhpEMZDMLZbPWTi3ZmfkpqUvPcoOU6Gai6cEiS2HsdDUWtWhEn_GMKthlqeFr68ZsjDVa7HTQ_95Jxmee1upy5Ua9-HRdxZAWSA%3D%3D&amp;q_datetime_utc=2026-03-02T01%3A15%3A50&amp;ticket_price=444&amp;quote_id=-6125325787196105749&amp;utid_state=1&amp;channel=iphone&amp;tm_place_name=Panglao&amp;deeplink_data=eyJmaWVsZHMiOnsic2lnbmF0dXJlIjoiZGZjNzE0MWYxYjRjNDM3Mzk3NDFhMGZiNWJhNzczN2QifSwidXJsIjoiaHR0cHM6Ly9waC50cmlwLmNvbS9ob3RlbHMvcmVkaXJlY3Q%2FaG90ZWxpZD02NzgxNjY1NSZjaXR5PTU5OTUmQWxsaWFuY2VpZD0xMjYwNyZzaWQ9ODg4ODMyJmNoZWNraW49MjAyNi0wMy0wMiZjaGVja291dD0yMDI2LTAzLTAzJnNob3BwaW5naWQ9OGRkZmFlNzA5YmE5NDdkOGI2YjExMTRhNjNhNjkxYTQmYWR1bHQ9MSZjaGlsZHJlbj0wJmFnZXM9Jmxhbmd1YWdlPWVucGgmbG9jYWxlPWVuX1BIJnJvb21pZD05NDUyODQ2OTcmc3dpZD0wJnBheT1QUCZmZ3Q9MSZjcm49MSZjdXJyPVBIUCZ3a3A9MSZzdGFuZD1INHNJQUFBQUFBQUFfd0Q0QUFmX0NsMEtBaGdCRWdRSUFSQUFHbEVJMmN6ZndnTVlBREFBT1BzUm1BSFBtYXNncUFFQXVBRUJ3QUVBMFFHa2NEMEsxNWQzUU9FQnpjek16TXk0ZTBEb0FZYThwSXNCaUFJZ2lRUUFBQUFBQUFBQUFLQUVBS0VGVXJnZWhldnRqRUFhSURoa1pHWmhaVGN3T1dKaE9UUTNaRGhpTm1JeE1URTBZVFl6WVRZNU1XRTBJQVFvbzdxVHpRWklBVklHWVRNMlpqQTFXaHdLQTFCSVVCRVFXRG0weUhhLVB4b0RVRWhRSVJCWU9iVElkcjRfWWdWbGJsOVFTR2k1RkhBQmVBQ0tBUWRJQVhnQXlBRUJxZ0VBOGdFaU9HUmtabUZsTnpBNVltRTVORGRrT0dJMllqRXhNVFJoTmpOaE5qa3hZVFJmTVpJQ0FUU2FBZ0FBQUFEX193RUFBUF9fdWlJRDRQZ0FBQUEifQ%3D%3D&amp;utid=096009eb-58a1-b474-1f4d-643266063963&amp;tm_stars=0&amp;client_id=skyscanner_app&amp;redirect_delay=1000&amp;price_policy=2&amp;pre_redirect_id=db162ac9-19ea-2b46-8852-e4af1d2bf5fa&amp;tm_city_code=TAGP&amp;max_price=585&amp;guests=1&amp;request_id=db162ac9-19ea-2b46-8852-e4af1d2bf5fa&amp;tm_country_code=PH</t>
  </si>
  <si>
    <t>14.5981581055116, 120.912808705742</t>
  </si>
  <si>
    <t>Manila, Capital District, Metro Manila, Philippines</t>
  </si>
  <si>
    <t>Studio Unit</t>
  </si>
  <si>
    <t>NIDA Rooms Manila Malate Quirino Way</t>
  </si>
  <si>
    <t>www.skyscanner.com.ph/hotel_deeplink/4.0/PH/en-US/PHP/h_bc/153312891/2026-03-02/2026-03-03/hotel/hotel/hotels?legacy_provider_id=13&amp;rooms=1&amp;closed_user_group=apps&amp;hb_data=rq38_DywQMHYTTpsq0ccDKxMIrdIxXUhhy_hothCxsLeroLC9DTIdZn5_dwHi_n3c6Ctiee3QJCf99SevlfUSWmU6uoN5N2oyAVp-_w_6sGp-kBaLBuLfUChpyguUqaw3JW2P9n1S8HH3rwEujd6FlGFu0-l-e06oP9VAx_W-mqfdfVbkpc4mjlJ1K_bbizjG0IASOPz4vlEFXi_WfyCCSo8I11d0AvDY1ot9KM27CB5J908TQbL5AZK9ImI6_2lpnJYvBiHFpWMjdmxsqFHRUSTVIIQJT9-pJBGCbSLa9qqA3Kd2Pyo65idgf7o4X5pvZTg9Joel9qte664tHB0Fu9R0qJ1hcn5cUd4nD6kN_59aCy6HULLJOh7FuBLknSe-L6dFcozTnEe25MvgM372VZJUq4Avnu1UHbNCFbaodEXCWxCn9Q%3D&amp;q_datetime_utc=2026-03-02T01%3A15%3A48&amp;ticket_price=13395&amp;quote_id=-5610113889931845626&amp;utid_state=1&amp;channel=iphone&amp;price_without_closed_user_group=17487&amp;tm_place_name=Tambo&amp;deeplink_data=eyJmaWVsZHMiOnsic2lnbmF0dXJlIjoiMGJkZTQwYTg0NmFlZWZiMTA4ZDFmYTI3ZjVjOWIwNTQiLCJibG9ja19pZCI6IjM3NjAyNjUwNF8xMjAzMTQxODVfMl8yXzAifX0%3D&amp;utid=0c9a2777-ecea-7cfe-06b7-2bf0124a04d8&amp;tm_stars=5&amp;client_id=skyscanner_app&amp;redirect_delay=1000&amp;price_policy=2&amp;pre_redirect_id=26190f55-b103-510b-dae5-90a5a2c0d057&amp;tm_city_code&amp;max_price=17047&amp;guests=1&amp;request_id=26190f55-b103-510b-dae5-90a5a2c0d057&amp;tm_country_code=PH</t>
  </si>
  <si>
    <t>11.9780797958374, 121.910911560058</t>
  </si>
  <si>
    <t>Tropicana Ocean Villas, Diniwid Cliff Steps, Diniwid Beach, Balabag, Malay, Aklan, Western Visayas, 5608, Philippines</t>
  </si>
  <si>
    <t>Chow Tai FookÃƒÆ’Ã†â€™Ãƒâ€šÃ‚Â¯ÃƒÆ’Ã¢â‚¬Å¡Ãƒâ€šÃ‚Â¼ÃƒÆ’Ã¢â‚¬Â¹ÃƒÂ¢Ã¢â€šÂ¬Ã‚Â Solaire ManilaÃƒÆ’Ã†â€™Ãƒâ€šÃ‚Â¯ÃƒÆ’Ã¢â‚¬Å¡Ãƒâ€šÃ‚Â¼ÃƒÆ’Ã‚Â¢ÃƒÂ¢Ã¢â‚¬Å¡Ã‚Â¬Ãƒâ€šÃ‚Â°</t>
  </si>
  <si>
    <t>TFE Beach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</si>
  <si>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Z0YyJ0Noa0lqTkNKc3NpNHFxNE5HZzB2Wnk4eE1XWnplbXR4Tm1KbUVBRTgGQgkRLnzZwOUKbB5CCRHZT45VmSz7-0IJEUtyXMogB-xqSABaTTJLqgFIEAEqCSIFaG90ZWwoADIfEAEiGwbg-QvbwGHSlkzHECvTQAgsL-kwWIpS9YHnXjIYEAIiFGhvdGVsIGluIHBoaWxpcHBpbmVz&amp;ap=KigKEgnMVpI7ToEeQBFjVfxe0lRdQBISCZwWDMlVUzJAEbEqfi-DNGBAMAFIAQ&amp;ictx=111&amp;ved=0CHkQyvcEahgKEwi49pKk7tuSAxUAAAAAHQAAAAAQrwM</t>
  </si>
  <si>
    <t>9.1511, 123.5007</t>
  </si>
  <si>
    <t>Family Room with Bathroom</t>
  </si>
  <si>
    <t>With a stay at TFE Beach Resort in Boracay Island, you'll be near the beach and minutes from Balinghai Beach and close to Puka Beach. This beach hotel is within close proximity of Punta Bunga Beach and Happy Dreamland.Rooms Stay in one of the guestrooms featuring flat-screen televisions. Cable television is provided for your entertainment. Bathrooms with showers are provided.Dining Enjoy a satisfying meal at a restaurant serving guests of TFE Beach Resort. Cooked-to-order breakfasts are available daily for a fee.Business, Other Amenities Featured amenities include dry cleaning/laundry services, a 24-hour front desk, and luggage storage.</t>
  </si>
  <si>
    <t>CHARMS DE ALBIA GUESTHOUSE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</si>
  <si>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Z0YyJ0Noa0lvYzI0dmNqUzVmVmFHZzB2Wnk4eE1XUmZlakUzTUhFMUVBRTgGQgkRLnzZwOUKbB5CCRHZT45VmSz7-0IJEUtyXMogB-xqSABaTTJLqgFIEAEqCSIFaG90ZWwoADIfEAEiGwbg-QvbwGHSlkzHECvTQAgsL-kwWIpS9YHnXjIYEAIiFGhvdGVsIGluIHBoaWxpcHBpbmVz&amp;ap=KigKEgnMVpI7ToEeQBFjVfxe0lRdQBISCZwWDMlVUzJAEbEqfi-DNGBAMAFIAQ&amp;ictx=111&amp;ved=0CJIBEMr3BGoYChMIuPaSpO7bkgMVAAAAAB0AAAAAEK8D</t>
  </si>
  <si>
    <t>14.5634, 121.03</t>
  </si>
  <si>
    <t>Cuervo Tequileria, P. Burgos Street, Poblacion, District I, Makati, Southern Manila District, Metro Manila, 1210, Philippines</t>
  </si>
  <si>
    <t>ZEN Rooms Durban Poblacion Makati</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</si>
  <si>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Z0YyJkNoZ0l5Nm5QaThxX3N1dzJHZ3d2Wnk4eGFHcG5jSEJpZDJJUUFROAZCCREufNnA5QpsHkIJEdlPjlWZLPv7QgkRS3JcyiAH7GpIAFpNMkuqAUgQASoJIgVob3RlbCgAMh8QASIbBuD5C9vAYdKWTMcQK9NACCwv6TBYilL1gedeMhgQAiIUaG90ZWwgaW4gcGhpbGlwcGluZXM&amp;ap=KigKEgnMVpI7ToEeQBFjVfxe0lRdQBISCZwWDMlVUzJAEbEqfi-DNGBAMAFIAQ&amp;ictx=111&amp;ved=0CKABEMr3BGoYChMIuPaSpO7bkgMVAAAAAB0AAAAAEK8D</t>
  </si>
  <si>
    <t>9.985377, 123.38525</t>
  </si>
  <si>
    <t>Moalboal Beach Resort, Private Road, Basdako, Saavedra, Cebu, Central Visayas, 6032, Philippines</t>
  </si>
  <si>
    <t>Sunrise Deluxe Room</t>
  </si>
  <si>
    <t>Moalboal Beach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</si>
  <si>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Z0YyKENob0kzSVhZaHF6c2hvWERBUm9OTDJjdk1URmpiWEowWm1SMk5oQUI4BkIJES582cDlCmweQgkR2U-OVZks-_tCCRFLclzKIAfsakgAWk0yS6oBSBABKgkiBWhvdGVsKAAyHxABIhsG4PkL28Bh0pZMxxAr00AILC_pMFiKUvWB514yGBACIhRob3RlbCBpbiBwaGlsaXBwaW5lcw&amp;ap=KigKEgnMVpI7ToEeQBFjVfxe0lRdQBISCZwWDMlVUzJAEbEqfi-DNGBAMAFIAQ&amp;ictx=111&amp;ved=0CLYBEMr3BGoYChMIuPaSpO7bkgMVAAAAAB0AAAAAEK8D</t>
  </si>
  <si>
    <t>9.80769, 124.11898</t>
  </si>
  <si>
    <t>Allow your journey to be free from the pangs of hunger! On-site eateries offer delicious and accessible meal choices. At OYO 674 Sea Forest Beach Resort, guests can take pleasure in the delightful recreational amenities provided for their entertainment.At OYO 674 Sea Forest Beach Resort, a wide array of amenities guarantees a fulfilling experience throughout your visit. Make your holiday truly memorable by taking a rejuvenating plunge into the pool.</t>
  </si>
  <si>
    <t>www.skyscanner.com.ph/hotel_deeplink/4.0/PH/en-US/PHP/h_bc/179092954/2026-03-02/2026-03-03/hotel/hotel/hotels?legacy_provider_id=13&amp;rooms=1&amp;closed_user_group=apps&amp;hb_data=d0d0c4UdzaDUeFR9Ki948vNJjMEOSaMdHZp-Wv3XfLE_LvbngaB_jtu2gID8Jm4s0bN3t9sdK75lupg7iYgW7nZIol5XrudJ5Ye5Tta2wCh41ZGO3LcGfMyPd1n2m-9lr5ZEGZt_XsYsZwuAIS2Ipqv40uq-YunN0OgNh1QMuFuivToUuQl5bdKgm1TRrlC6guU4yTtWMAr8_ZgGHPQjb68G_fDEeUIZU0hWOhVRtcl1JXYtxTily9WV0IifyNCcLjqSj1yHnCcKodueIGS_WhuPyKw0mqLAoud1fSdeu7AvBzLqGS6-pyaIlYuhRXu13H2TS2-_6uFErTkanbkOGiSxjH60-GSR3LQc9elz9BURibc8gxFcPVIIjJlkIJT4kwdhCUD0RuJwtZAiWBaxG0oPAEJlagERpz-Q7tKFptuPAL5EqVI%3D&amp;q_datetime_utc=2026-03-02T01%3A15%3A53&amp;ticket_price=400&amp;quote_id=1615068536179411180&amp;utid_state=1&amp;channel=iphone&amp;price_without_closed_user_group=496&amp;tm_place_name=Batuan&amp;deeplink_data=eyJmaWVsZHMiOnsic2lnbmF0dXJlIjoiNzhhMDA0NWM0NmZlZjAxNjBkZjhkZTI1YTVmZDQ1NjgiLCJibG9ja19pZCI6Ijk2MTAyNTAwMl80MjgyMTYzOTNfMV8zM18wIn19&amp;utid=28a09a0e-ba0f-458a-ddf4-a161f15fca5f&amp;tm_stars=0&amp;client_id=skyscanner_app&amp;redirect_delay=1000&amp;price_policy=2&amp;pre_redirect_id=4f4dfd9e-cc25-e6f9-586c-ff1a40585033&amp;tm_city_code&amp;max_price=448&amp;guests=1&amp;request_id=4f4dfd9e-cc25-e6f9-586c-ff1a40585033&amp;tm_country_code=PH</t>
  </si>
  <si>
    <t>13.9961, 121.9161</t>
  </si>
  <si>
    <t>Sea Breeze Village &amp;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</si>
  <si>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Z0YyJ0Noa0lrdlRjbmFiTW84SnhHZzB2Wnk4eE1XTXhkbXcxTmpWbkVBRTgGQgkRLnzZwOUKbB5CCRHZT45VmSz7-0IJEUtyXMogB-xqSABaTTJLqgFIEAEqCSIFaG90ZWwoADIfEAEiGwbg-QvbwGHSlkzHECvTQAgsL-kwWIpS9YHnXjIYEAIiFGhvdGVsIGluIHBoaWxpcHBpbmVz&amp;ap=KigKEgnMVpI7ToEeQBFjVfxe0lRdQBISCZwWDMlVUzJAEbEqfi-DNGBAMAFIAQ&amp;ictx=111&amp;ved=0COUBEMr3BGoYChMIuPaSpO7bkgMVAAAAAB0AAAAAEK8D</t>
  </si>
  <si>
    <t>11.962271, 121.924585</t>
  </si>
  <si>
    <t>Sun Village Central, Boracay Beachfront Path, Station 2, Balabag, Malay, Aklan, Western Visayas, 5608, Philippines</t>
  </si>
  <si>
    <t>ZEN Rooms Seabird Station 2 Boracay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</si>
  <si>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Z0YyJENoY0lwb1dFM05ybWs2Z2VHZ3N2Wnk4eGRHWTFiWEp3WmhBQjgGQgkRLnzZwOUKbB5CCRHZT45VmSz7-0IJEUtyXMogB-xqSABaTTJLqgFIEAEqCSIFaG90ZWwoADIfEAEiGwbg-QvbwGHSlkzHECvTQAgsL-kwWIpS9YHnXjIYEAIiFGhvdGVsIGluIHBoaWxpcHBpbmVz&amp;ap=KigKEgnMVpI7ToEeQBFjVfxe0lRdQBISCZwWDMlVUzJAEbEqfi-DNGBAMAFIAQ&amp;ictx=111&amp;ved=0CPsBEMr3BGoYChMIuPaSpO7bkgMVAAAAAB0AAAAAEK8D</t>
  </si>
  <si>
    <t>14.43271, 121.01464</t>
  </si>
  <si>
    <t>ZEN Rooms Seabird Station 2 Boracay offers top-notch services and amenities, ensuring guests experience utmost comfort. Share your photos and respond to emails at your convenience, thanks to the free Wi-Fi internet access offered by hotel. The accommodating team at the reception will aid you with amenities such as luggage storage.Traveling with minimal baggage is achievable at ZEN Rooms Seabird Station 2 Boracay, as the hotel's dry cleaning service and laundry service ensures your garments stay fresh. Room amenities like 24-hour room service and room service contribute to making a perfect selection for your stay. The hotel maintains a completely smoke-free zone, providing a breathable atmosphere. Smoking is limited to specified smoking zones.</t>
  </si>
  <si>
    <t>Cote D' Azure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</si>
  <si>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Z0YyJ0Noa0k1ZmVHX0tHRF9xSWNHZzB2Wnk4eE1XTnlYM0kzWjNrNUVBRTgGQgkRLnzZwOUKbB5CCRHZT45VmSz7-0IJEUtyXMogB-xqSABaTTJLqgFIEAEqCSIFaG90ZWwoADIfEAEiGwbg-QvbwGHSlkzHECvTQAgsL-kwWIpS9YHnXjIYEAIiFGhvdGVsIGluIHBoaWxpcHBpbmVz&amp;ap=KigKEgnMVpI7ToEeQBFjVfxe0lRdQBISCZwWDMlVUzJAEbEqfi-DNGBAMAFIAQ&amp;ictx=111&amp;ved=0CJECEMr3BGoYChMIuPaSpO7bkgMVAAAAAB0AAAAAEK8D</t>
  </si>
  <si>
    <t>13.52159, 120.9755</t>
  </si>
  <si>
    <t>Floating Bar, Lelik Strit, Sabang East, Sabang, Puerto Galera, Oriental Mindoro, Mimaropa, 5221, Philippines</t>
  </si>
  <si>
    <t>Yama Byu Apartment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</si>
  <si>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Z0YyJkNoZ0k1NXJYcWR5bjlhbk1BUm9MTDJjdk1YWm5OR2RpTTNFUUFROAZCCREufNnA5QpsHkIJEdlPjlWZLPv7QgkRS3JcyiAH7GpIAFpNMkuqAUgQASoJIgVob3RlbCgAMh8QASIbBuD5C9vAYdKWTMcQK9NACCwv6TBYilL1gedeMhgQAiIUaG90ZWwgaW4gcGhpbGlwcGluZXM&amp;ap=KigKEgnMVpI7ToEeQBFjVfxe0lRdQBISCZwWDMlVUzJAEbEqfi-DNGBAMAFIAQ&amp;ictx=111&amp;ved=0CKcCEMr3BGoYChMIuPaSpO7bkgMVAAAAAB0AAAAAEK8D</t>
  </si>
  <si>
    <t>11.16191, 119.39834</t>
  </si>
  <si>
    <t>Sannie Pension, Puerto Princesa North Road, Poblacion, Bulbulungan, El Nido, Palawan, Mimaropa, 5313, Philippines</t>
  </si>
  <si>
    <t>Tuna Joe Backpackers &amp; Condo's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</si>
  <si>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Z0YyKENob0kyWW1kcWJPM3g3S1RBUm9OTDJjdk1URm9lbmx0ZUhBMGNoQUI4BkIJES582cDlCmweQgkR2U-OVZks-_tCCRFLclzKIAfsakgAWk0yS6oBSBABKgkiBWhvdGVsKAAyHxABIhsG4PkL28Bh0pZMxxAr00AILC_pMFiKUvWB514yGBACIhRob3RlbCBpbiBwaGlsaXBwaW5lcw&amp;ap=KigKEgnMVpI7ToEeQBFjVfxe0lRdQBISCZwWDMlVUzJAEbEqfi-DNGBAMAFIAQ&amp;ictx=111&amp;ved=0CLUCEMr3BGoYChMIuPaSpO7bkgMVAAAAAB0AAAAAEK8D</t>
  </si>
  <si>
    <t>11.064522, 122.482646</t>
  </si>
  <si>
    <t>Lambunao, Poblacion Ilawod, Lambunao, Iloilo, Western Visayas, 5042, Philippines</t>
  </si>
  <si>
    <t>Charlz Angel Inn Iloilo</t>
  </si>
  <si>
    <t>www.skyscanner.com.ph/hotel_deeplink/4.0/PH/en-US/PHP/h_bc/218385972/2026-03-05/2026-03-06/hotel/hotel/hotels?legacy_provider_id=13&amp;rooms=1&amp;closed_user_group=apps&amp;hb_data=LQuHBOCh7pYW5XT07y2A8seapKunYrY2H96VnRYBOjyI1-nRrPUdzIeJcQNgEeO-IYZo9H9LP1EnKWGgQ4ZIKRcy5c_qOr9kGbDiksvB5hRwtLihA-Pl2g_WU9VjN8x0F86e-UHTjW4hHEUsLNxApRA0Wgab1Dyp8MHHkvR9PMv4wPvswkamu8gznxIQ642Mq0l4MeT8mYPw2duzg5viIyDWuEUT6uW74br7IrLLPZjhdjXYANffDqtPYYvkUWkIb5aA5vEcyCwItEbttYbLdEGOFknNL9_hiVpjGaD_Lf_Fkz1ILBjAsNyM88ieyB8zAuTWQcGeil6bJD_E9SeNUnwsqvhDsydk3hcKN25lxQwErOrdcuQ9P3bhpIwe9Ekg4x2c5PgsmO4fErbOpk6lKXowt830Ape-ZUFc9zqw9kz-OfmY&amp;q_datetime_utc=2026-03-05T14%3A37%3A10&amp;ticket_price=806&amp;quote_id=749157755626200120&amp;utid_state=1&amp;channel=iphone&amp;price_without_closed_user_group=1916&amp;tm_place_name=Lambunao&amp;deeplink_data=eyJmaWVsZHMiOnsic2lnbmF0dXJlIjoiZTFmZmZjNmUwODYyMTBiY2I0YWNhNjJiYmJiOWExYWYiLCJibG9ja19pZCI6IjExMjQzNDkxMDNfMzg1MTUxNjQzXzBfMF8wIn19&amp;utid=e4a54d75-00d9-950f-266e-82ad56f20077&amp;tm_stars=2&amp;client_id=skyscanner_app&amp;price_policy=2&amp;pre_redirect_id=8929f1e8-1c8b-ba85-c520-65480e228fe8&amp;tm_city_code&amp;max_price=1761&amp;guests=1&amp;request_id=8929f1e8-1c8b-ba85-c520-65480e228fe8&amp;tm_country_code=PH</t>
  </si>
  <si>
    <t>Lambunao</t>
  </si>
  <si>
    <t>parking, wifi, air_conditioning, non-smoking, internet_access, 24-hour_front_desk_service, smoking_areas, iron, multilingual_staff, room_service, restaurant, bar, safe_deposit_box, meeting_facilities, desk, luggage_storage, airport_shuttle, shops, complimentary_bottled_water</t>
  </si>
  <si>
    <t>Located in Iloilo City, 28 miles from Jaro Metropolitan Cathedral, Charlz Angel Inn Iloilo provides accommodations with a restaurant, free private parking and a bar.</t>
  </si>
  <si>
    <t>www.skyscanner.com.ph/hotel_deeplink/4.0/PH/en-US/PHP/h_bc/205240356/2026-03-02/2026-03-03/hotel/hotel/hotels?legacy_provider_id=13&amp;rooms=1&amp;closed_user_group=apps&amp;hb_data=6V3j1FhBYgVwi_lU4J65Ur6EzJrctR7YoDnGM27CO8_DROsefyjxQOO5-MDxRAP4n3ICxu2LFAMFi81g0nxDNQ59zXDujctBTwU0hZDd_kkvLmq69bwc30k6S0XmwOMTxOu659osGRnyLEvE9Cz5LjkHCE4NbsKz5DjDLlUGngqIUcuBiJEoHkzAMdadK5bh_9y49jhVfyhsGPznJO4oJqnnNObEjAxlxXyfSBrkhXUtQcsL6qRdUDuSujWsDF61pMyCe7S31_4dtzOtP8sFwLO8XWaU_pkMwVA0And-SMFkmt0Con2gNIhFOHXRt1C-ljnP9YRXHbOrAHFZOX73kffKjTQ5hnU_DCtO9bLRUzzXVvluKGdBPt6vpBeWj93do-LeGf8w48UOn2MDLqhCcyFDbfwbkRRvB_pAH5dsI77cWPWW&amp;q_datetime_utc=2026-03-02T01%3A16%3A01&amp;ticket_price=2970&amp;quote_id=-7060009141210346144&amp;utid_state=1&amp;channel=iphone&amp;price_without_closed_user_group=3618&amp;tm_place_name=General+Tinio&amp;deeplink_data=eyJmaWVsZHMiOnsic2lnbmF0dXJlIjoiNTQ1NGY5MDdjMmJjNTVjNjUwNGEwODk3NmExYzg4N2UiLCJibG9ja19pZCI6IjEzMzUzNzA4MDFfNDA2MDA0NTc0XzFfMl8wIn19&amp;utid=dac1134a-1281-03cd-ab5e-1b0a5570e40d&amp;tm_stars=0&amp;client_id=skyscanner_app&amp;redirect_delay=1000&amp;price_policy=2&amp;pre_redirect_id=651e7e1f-63f0-6bc2-37b2-b1f6f275bc36&amp;tm_city_code&amp;max_price=3300&amp;guests=1&amp;request_id=651e7e1f-63f0-6bc2-37b2-b1f6f275bc36&amp;tm_country_code=PH</t>
  </si>
  <si>
    <t>18.1721733, 120.5960359</t>
  </si>
  <si>
    <t>Aglipayan Church, Aglipay Street, San Ildefonso, San Nicolas, Ilocos Norte, Ilocos Region, 2900, Philippines</t>
  </si>
  <si>
    <t>GeeÃƒÆ’Ã†â€™Ãƒâ€šÃ‚Â¢ÃƒÆ’Ã‚Â¢ÃƒÂ¢Ã¢â€šÂ¬Ã…Â¡Ãƒâ€šÃ‚Â¬ÃƒÆ’Ã‚Â¢ÃƒÂ¢Ã¢â€šÂ¬Ã…Â¾Ãƒâ€šÃ‚Â¢s Place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</si>
  <si>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Z0YyKENob0kzdEtMMzc3b3BQaUZBUm9OTDJjdk1URmllR2N6TWpZMk5SQUI4BkIJES582cDlCmweQgkR2U-OVZks-_tCCRFLclzKIAfsakgAWk0yS6oBSBABKgkiBWhvdGVsKAAyHxABIhsG4PkL28Bh0pZMxxAr00AILC_pMFiKUvWB514yGBACIhRob3RlbCBpbiBwaGlsaXBwaW5lcw&amp;ap=KigKEgnMVpI7ToEeQBFjVfxe0lRdQBISCZwWDMlVUzJAEbEqfi-DNGBAMAFIAQ&amp;ictx=111&amp;ved=0CPACEMr3BGoYChMIuPaSpO7bkgMVAAAAAB0AAAAAEK8D</t>
  </si>
  <si>
    <t>14.11593, 120.96258</t>
  </si>
  <si>
    <t>Phi Phi View Bed and Breakfast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</si>
  <si>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Z0YyJ0Noa1E1SXJ5ODhhVjR0d3JHZzB2Wnk4eE1XdHFOVzV0T0hBNUVBSTgGQgkRLnzZwOUKbB5CCRHZT45VmSz7-0IJEUtyXMogB-xqSABaTTJLqgFIEAEqCSIFaG90ZWwoADIfEAEiGwbg-QvbwGHSlkzHECvTQAgsL-kwWIpS9YHnXjIYEAIiFGhvdGVsIGluIHBoaWxpcHBpbmVz&amp;ap=KigKEgnMVpI7ToEeQBFjVfxe0lRdQBISCZwWDMlVUzJAEbEqfi-DNGBAMAFIAQ&amp;ictx=111&amp;ved=0CIMDEMr3BGoYChMIuPaSpO7bkgMVAAAAAB0AAAAAEK8D</t>
  </si>
  <si>
    <t>14.10033, 120.94366</t>
  </si>
  <si>
    <t>Apartment Room</t>
  </si>
  <si>
    <t>The Phi Phi View Bed and Breakfast is an ideal spot for travelers wanting to discover the city. The Phi Phi View Bed and Breakfast is an ideal choice for travelers who want to take in the sights and sounds of Tagaytay. Mamatid is located approximately 35km away and Ninoy Aquino International Airport around 58km away. The nearby area boasts an abundance of attractions including Santuario di Padre Pio - Capuchins, Viewtiful Ridge and Aquila Crystal Palace Tagaytay. After a long day of sightseeing, guests can retire to the comfort of the hotel.</t>
  </si>
  <si>
    <t>Wind Residence 4</t>
  </si>
  <si>
    <t>www.skyscanner.com.ph/hotel_deeplink/4.0/PH/en-US/PHP/h_ad/193715124/2026-03-02/2026-03-03/hotel/hotel/hotels?legacy_provider_id=22&amp;rooms=1&amp;hb_data=kL60RysZ02lt3N20BSlFUWtERwjQTPOiF7rpvWWfdVnZcd9N1em3KtI4uElL-UB_Tm2VzYadbdWXfJF-43RuAQRsQZD4_1vwGy23VgZkPauSZCUnMWolju58Hor5tvV9rzhHrtRnJ864wXANteEI9MgBhpYLvBdiYnQv-6NoU3jDkxdV2Zeyd-b-EifzwrpmF9fZJoSxnaOzTnE3_qkupf1Lr6IlDWYiUrnG_4WvZGD-gaq5chyM5_xk1N0UnjgMo9bm56JeGGGFm7FAZHaqz8dZiTuwa2C9FMkhiR8JH6hveViccUF6Mex7SvoPrfUbNl_WslHSY_BwYRHm-rxPJ1epcQvIHYDt481QlvcTiMNPEcYNrkRCw6k4IsHETU-GUC4xjl-aqDx0TRwGhhze4Pf2u4gmQnm3LLidBfto3Inw&amp;q_datetime_utc=2026-03-02T01%3A16%3A06&amp;ticket_price=3024&amp;quote_id=504668730414542246&amp;utid_state=1&amp;channel=iphone&amp;tm_place_name=Tagaytay&amp;deeplink_data=eyJmaWVsZHMiOnsic2lnbmF0dXJlIjoiMDRjYzI0ODE4MDhmYmI1NTJhMDA0MWUxMjM1YmMzNzEifSwidXJsIjoiaHR0cHM6Ly93d3cuYWdvZGEuY29tL3BhcnRuZXJzL3BhcnRuZXJzZWFyY2guYXNweD9jaWQ9MTg0NjM4MyZoaWQ9MTU1MzE0OCZjdXJyZW5jeT1QSFAmY2hlY2tpbj0yMDI2LTAzLTAyJmNoZWNrb3V0PTIwMjYtMDMtMDMmTnVtYmVyb2ZBZHVsdHM9MSZOdW1iZXJvZkNoaWxkcmVuPTAmUm9vbXM9MSZtY2lkPTMwMzgmbWFzdGVyUm9vbUlkPTEzMjM3NDExJm1wdD1MMnBPZUV0SldrczFSblppY0RkdFMwaFdaRGROYzFGTlVXZHhSVlpqYjFSSVRVeHBSWG95ZUZGTEwxTndibkJPZUhoVlNYVmpUa2dyTmpWR01sSmpPRTVUZFRWRFJsb3hNREp4YVEmVG90YWxQcmljZT0zMDI0LjAwJlRvdGFsVGF4PTMyNC4wMCZUb3RhbEZlZT0wLjAwJlRvdGFsU3VyY2hhcmdlPTAmbWN1cj1QSFAifQ%3D%3D&amp;utid=490ed478-c6d6-afcf-03d5-64de979a578f&amp;tm_stars=0&amp;client_id=skyscanner_app&amp;redirect_delay=1000&amp;price_policy=2&amp;pre_redirect_id=da2d0948-417d-ee9e-e29c-e65c35b25ce5&amp;tm_city_code&amp;max_price=3024&amp;guests=1&amp;request_id=da2d0948-417d-ee9e-e29c-e65c35b25ce5&amp;tm_country_code=PH</t>
  </si>
  <si>
    <t>10.71371, 122.54644</t>
  </si>
  <si>
    <t>Sumosam, Tagaytay-Nasugbu Road, Purok 102, Maharlika West, Tagaytay, Cavite, Calabarzon, 4120, Philippines</t>
  </si>
  <si>
    <t>4.7 miles from Picnic Grove in Tagaytay, Wind Residence 4 features accommodations with access to beauty services and indoor pool. With mountain views, this accommodation offers a patio and a swimming pool.</t>
  </si>
  <si>
    <t>Saint Honore Condo</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</si>
  <si>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b0YyKENob0l3YVRsd05uWWtaeTBBUm9OTDJjdk1URnpaM1o1Wkd3MU5oQUI4BkIJES582cDlCmweQgkR2U-OVZks-_tCCRFLclzKIAfsakgAWk0yS6oBSBABKgkiBWhvdGVsKAAyHxABIhsG4PkL28Bh0pZMxxAr00AILC_pMFiKUvWB514yGBACIhRob3RlbCBpbiBwaGlsaXBwaW5lcw&amp;ap=KigKEgnMVpI7ToEeQBFjVfxe0lRdQBISCZwWDMlVUzJAEbEqfi-DNGBAMAFIAQ&amp;ictx=111&amp;ved=0CAQQyvcEahgKEwi49pKk7tuSAxUAAAAAHQAAAAAQzgM</t>
  </si>
  <si>
    <t>14.11197, 120.95807</t>
  </si>
  <si>
    <t>Tagaytay-Nasugbu Road, Silang Crossing East, Tagaytay, Cavite, Calabarzon, 4120, Philippines</t>
  </si>
  <si>
    <t>TAGAYTAY BGC</t>
  </si>
  <si>
    <t>www.skyscanner.com.ph/hotel_deeplink/4.0/PH/en-US/PHP/h_bc/146207810/2026-03-02/2026-03-03/hotel/hotel/hotels?legacy_provider_id=13&amp;rooms=1&amp;closed_user_group=general&amp;hb_data=zACIhtS_kKRR-9WSPmzZQQeD0hy9QYgy-St3V8bgGU2zvaLZC1sXBQj3_7ocLmEOsw8myjA7YyVdQi1gNkazVh0sHKmhSlM7I4lB6armO0q71CFX2UvnhjGFBl_CoPUtnzaD4smwZwkI9Dt0Dz1hfxbOJK8IYhRlAobl4SF7xRN1hBnzrhhStpRBRPnuAz3h01JNIy6z1Tug_ODWxuVde2Itvhl6n2m9kADgPlYERLz0IJ4yOYQTDp46c1NmxuOuOPzMfz73CbO_r2NsjFs7NDbPSuoeEbGyDaZvq59JB0WPlMfhR4i78Ykw_bWPC9zrqZaZMja1MYFvrIxg3boXmGCpht1_DywWFIJcDvkYYVAQnu6fcECf68sSXJnNGXCH-i7kYrHn1ZDhT1k5Lkgdj4Kv260kYZ57nbHLHyo9HIKrtmG5OAo%3D&amp;q_datetime_utc=2026-03-02T01%3A16%3A08&amp;ticket_price=18998&amp;quote_id=7818590574924466940&amp;utid_state=1&amp;channel=iphone&amp;price_without_closed_user_group=38758&amp;tm_place_name=Tagaytay&amp;deeplink_data=eyJmaWVsZHMiOnsic2lnbmF0dXJlIjoiNmM3NzAyNjgxZDIxNGMxY2RlOTc5MDY4ODc1NGY1ZjkiLCJibG9ja19pZCI6InYxX0NnRXRFTXdDR2lnS0hUSXdNall0TURNdE1ESlVNREE2TURBNk1EQXVNREF3S3pBM09qQXdFQUVZM3dFb0FUZ0JJZ0lJQVE9PV9DaUlJeFAvcEJoQUNJR3dvMHN1QkNqQUNRQUZLQ3pkRU1UQXdVRjh4TURCUVVKZ0ZFZ0lJQVJvR0dBRW9BakFCSWdRSUFoZ0MifX0%3D&amp;utid=6b73d26f-ecf0-b74e-5d17-8eea2633e833&amp;tm_stars=4&amp;client_id=skyscanner_app&amp;redirect_delay=1000&amp;price_policy=2&amp;pre_redirect_id=55fe1ca4-8995-2a11-f6b6-983a7c636a95&amp;tm_city_code&amp;max_price=22661&amp;guests=1&amp;request_id=55fe1ca4-8995-2a11-f6b6-983a7c636a95&amp;tm_country_code=PH</t>
  </si>
  <si>
    <t>16.8869, 121.0593</t>
  </si>
  <si>
    <t>Tagaytay-Nasugbu Road, Silang Crossing West, Tagaytay, Cavite, Calabarzon, 4120, Philippines</t>
  </si>
  <si>
    <t>TAGAYTAY BGC offers accommodations in Tagaytay, 3.8 miles from Picnic Grove and 6.2 miles from People's Park in the Sky. This property offers access to a balcony and free private parking.</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</si>
  <si>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b0YyKENob0kzNnZGa29lVGlLcTVBUm9OTDJjdk1URm9ORjlqT1RWeWJCQUI4BkIJES582cDlCmweQgkR2U-OVZks-_tCCRFLclzKIAfsakgAWk0yS6oBSBABKgkiBWhvdGVsKAAyHxABIhsG4PkL28Bh0pZMxxAr00AILC_pMFiKUvWB514yGBACIhRob3RlbCBpbiBwaGlsaXBwaW5lcw&amp;ap=KigKEgnMVpI7ToEeQBFjVfxe0lRdQBISCZwWDMlVUzJAEbEqfi-DNGBAMAFIAQ&amp;ictx=111&amp;ved=0CCkQyvcEahgKEwi49pKk7tuSAxUAAAAAHQAAAAAQzgM</t>
  </si>
  <si>
    <t>14.6178611111111, 121.059275</t>
  </si>
  <si>
    <t>117, 14th Avenue, Socorro, Cubao, 3rd District, Quezon City, Eastern Manila District, Metro Manila, 1109, Philippines</t>
  </si>
  <si>
    <t>Ladies Backpackers Hostel</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</si>
  <si>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b0YyJ0Noa0lnSzJUNnZMa21kcHlHZzB2Wnk4eE1XcHdhekptYkRkakVBRTgGQgkRLnzZwOUKbB5CCRHZT45VmSz7-0IJEUtyXMogB-xqSABaTTJLqgFIEAEqCSIFaG90ZWwoADIfEAEiGwbg-QvbwGHSlkzHECvTQAgsL-kwWIpS9YHnXjIYEAIiFGhvdGVsIGluIHBoaWxpcHBpbmVz&amp;ap=KigKEgnMVpI7ToEeQBFjVfxe0lRdQBISCZwWDMlVUzJAEbEqfi-DNGBAMAFIAQ&amp;ictx=111&amp;ved=0CEcQyvcEahgKEwi49pKk7tuSAxUAAAAAHQAAAAAQzgM</t>
  </si>
  <si>
    <t>14.8464, 120.290889</t>
  </si>
  <si>
    <t>Santa Rita Road, Santa Rita, Olongapo, Central Luzon, 2200, Philippines</t>
  </si>
  <si>
    <t>Capital O 811 Tri A's Building</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</si>
  <si>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b0YyJkNoZ0lfYnpSXzRtaG1zZ3pHZ3d2Wnk4eGFHTTNjRGRvTVdnUUFROAZCCREufNnA5QpsHkIJEdlPjlWZLPv7QgkRS3JcyiAH7GpIAFpNMkuqAUgQASoJIgVob3RlbCgAMh8QASIbBuD5C9vAYdKWTMcQK9NACCwv6TBYilL1gedeMhgQAiIUaG90ZWwgaW4gcGhpbGlwcGluZXM&amp;ap=KigKEgnMVpI7ToEeQBFjVfxe0lRdQBISCZwWDMlVUzJAEbEqfi-DNGBAMAFIAQ&amp;ictx=111&amp;ved=0CF0QyvcEahgKEwi49pKk7tuSAxUAAAAAHQAAAAAQzgM</t>
  </si>
  <si>
    <t>9.748333, 118.73</t>
  </si>
  <si>
    <t>Puerto Princesa Wharf Road, Port of Puerto Princesa, Puerto Princesa, Mimaropa, 5300, Philippines</t>
  </si>
  <si>
    <t>ARJ &amp; Abbygail Lodging House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</si>
  <si>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b0YyJ0Noa0ktYkRxb3JTX3VwY0xHZzB2Wnk4eE1XcDZaRzF1YzNCdEVBRTgGQgkRLnzZwOUKbB5CCRHZT45VmSz7-0IJEUtyXMogB-xqSABaTTJLqgFIEAEqCSIFaG90ZWwoADIfEAEiGwbg-QvbwGHSlkzHECvTQAgsL-kwWIpS9YHnXjIYEAIiFGhvdGVsIGluIHBoaWxpcHBpbmVz&amp;ap=KigKEgnMVpI7ToEeQBFjVfxe0lRdQBISCZwWDMlVUzJAEbEqfi-DNGBAMAFIAQ&amp;ictx=111&amp;ved=0CG0QyvcEahgKEwi49pKk7tuSAxUAAAAAHQAAAAAQzgM</t>
  </si>
  <si>
    <t>14.09999, 120.9441</t>
  </si>
  <si>
    <t>Tagaytay Cozy 1BR Wind Residences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</si>
  <si>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b0YyKENob0lzN0c0d2JqMzhfVE5BUm9OTDJjdk1URjJjRzVpY1doc054QUI4BkIJES582cDlCmweQgkR2U-OVZks-_tCCRFLclzKIAfsakgAWk0yS6oBSBABKgkiBWhvdGVsKAAyHxABIhsG4PkL28Bh0pZMxxAr00AILC_pMFiKUvWB514yGBACIhRob3RlbCBpbiBwaGlsaXBwaW5lcw&amp;ap=KigKEgnMVpI7ToEeQBFjVfxe0lRdQBISCZwWDMlVUzJAEbEqfi-DNGBAMAFIAQ&amp;ictx=111&amp;ved=0CHkQyvcEahgKEwi49pKk7tuSAxUAAAAAHQAAAAAQzgM</t>
  </si>
  <si>
    <t>10.26543, 123.84099</t>
  </si>
  <si>
    <t>Wjv Inn Tabunok ll</t>
  </si>
  <si>
    <t>www.skyscanner.com.ph/hotel_deeplink/4.0/PH/en-US/PHP/h_bc/225134572/2026-03-05/2026-03-06/hotel/hotel/hotels?legacy_provider_id=13&amp;rooms=1&amp;closed_user_group=apps&amp;hb_data=HDnPDR7XvFXqiirE95N1PSFVivqLa6XklL-r8R-R9-dNqlSpQudI2P6I9E6fZe2_FDyccNzqybrrs-kp09U2cNx_CYYhd9KiZ6RUsMPnd6RM9VTvJ0AV4XgOextBSf9dxI_2jBJ3Gnb3W63mcepXnq5kyQ0vy-27gYl0u8Un7plmetCItFmaCgwLS6-XocY6sz7zi2NhSxuSbPbYc4j6VFyx5RcZMrcjUVXloS_LOLIPm-AhuArt_A5hJwLNxfqjIHK1sJ2DHaupVHV5gpmxC1rbtXMAzq27kw0hwtMaI3RdoZZqHd-ugFTnXRZVJgyjgIup7uWUAI0tRWKCYm4d5VRxBosAt2lvYgzEkmHpw-RS46WocC1GPjeRxseOU0M0vv3VKyghoqQCh9EoQdjiRdMJ92alZ4rPqkiYBMZPLeaRrQYblWA%3D&amp;q_datetime_utc=2026-03-05T14%3A37%3A14&amp;ticket_price=858&amp;quote_id=4229192513302659243&amp;utid_state=1&amp;channel=iphone&amp;price_without_closed_user_group=1043&amp;tm_place_name=Cebu&amp;deeplink_data=eyJmaWVsZHMiOnsic2lnbmF0dXJlIjoiY2U0M2E5NThjYmUyZTYwNzI3MGExZDM3MzU3Y2JjY2MiLCJibG9ja19pZCI6IjE1MDMzMjY4MDFfNDIyMDIyODgwXzJfMF8wIn19&amp;utid=36eaa5d5-8edd-97c9-0e73-7291538fd04a&amp;tm_stars=0&amp;client_id=skyscanner_app&amp;price_policy=2&amp;pre_redirect_id=a2fac962-10d2-5740-6bf4-c1d902f25ba8&amp;tm_city_code=CEBP&amp;max_price=858&amp;guests=1&amp;request_id=a2fac962-10d2-5740-6bf4-c1d902f25ba8&amp;tm_country_code=PH</t>
  </si>
  <si>
    <t>9.66436, 123.855856</t>
  </si>
  <si>
    <t>Theralife Play and Therapy Center Co., Natalio Bacalso Avenue, Tabunok, Talisay, Cebu, Central Visayas, 6045, Philippines</t>
  </si>
  <si>
    <t>Located within 5.2 miles of Colon Street and 5.6 miles of Fuente Osmena Circle, Wjv Inn Tabunok ll has rooms with air conditioning and a private bathroom in Talisay.</t>
  </si>
  <si>
    <t>Spinning Cat Hostel</t>
  </si>
  <si>
    <t>www.skyscanner.com.ph/hotel_deeplink/4.0/PH/en-US/PHP/h_bc/194771254/2026-03-02/2026-03-03/hotel/hotel/hotels?legacy_provider_id=13&amp;rooms=1&amp;closed_user_group=apps&amp;hb_data=CsyBjbhhuzfpOEdGMxwrsRiMcTDkoDRTYaFoyV-Tn6mtaGwOS_bHBF05H9ZYoXv6u0Utr-Kny42IF7WW3Hm9z-M_aNJ-__CUDwiTKHEqp0iW674eXkmQYZZzjN3zjPTlplUgO5MDXZcK4P9vvdtI6mFz47O3neUjvhkbAH5ItmowqSFiJTywIz6IoZz5XZ3TzRCycgVfqQCsAaaFa6org6xJ0qa5nrF9AiR9kEBsg3RlwgcC2T9a9-v563AtEIXnLsUaVNre4NmeB7G3j1jpbGWGLr6AjnCjsO1o_8_4k6miFDg_Ca5HEGVNw33JfEtCV0MwQdpHwcEvLM2xiDAaie4nyyoa8AxFkNpczkuNuvJ5TX2YOczOAVS6VNOA9zC7TAOQnA41ib4yNsdfJq3soDyfmnB_v0e9FBg_mLqZrn_5SZae&amp;q_datetime_utc=2026-03-02T01%3A16%3A13&amp;ticket_price=450&amp;quote_id=-2223753478944129854&amp;utid_state=1&amp;channel=iphone&amp;price_without_closed_user_group=500&amp;tm_place_name=Panglao&amp;deeplink_data=eyJmaWVsZHMiOnsic2lnbmF0dXJlIjoiNzI4NjE3N2FlZmFiZGVkYTMyZjc5OGYxNGI0MWE2MzgiLCJibG9ja19pZCI6IjQzNTQwMjUwOF8zMzUzNDg2MDhfMV8xXzAifX0%3D&amp;utid=a3ddc36e-dc5b-7372-48f0-7afebee1eee9&amp;tm_stars=0&amp;client_id=skyscanner_app&amp;redirect_delay=1000&amp;price_policy=2&amp;pre_redirect_id=5fd4b8bc-14fc-95f5-c822-3551ec5b2518&amp;tm_city_code=TAGP&amp;max_price=547&amp;guests=1&amp;request_id=5fd4b8bc-14fc-95f5-c822-3551ec5b2518&amp;tm_country_code=PH</t>
  </si>
  <si>
    <t>14.84991, 120.2519</t>
  </si>
  <si>
    <t>Barretto, Olongapo, Central Luzon, 2200, Philippines</t>
  </si>
  <si>
    <t>Julz Apartment</t>
  </si>
  <si>
    <t>www.skyscanner.com.ph/hotel_deeplink/4.0/PH/en-US/PHP/h_bc/157131217/2026-03-02/2026-03-03/hotel/hotel/hotels?legacy_provider_id=13&amp;rooms=1&amp;closed_user_group=apps&amp;hb_data=fnqGu9c3t6fPFe30ELLp3Zt21Nf6WC0NLQI37u84CuTpcXwdUV5EJw76ioFdtzoOJhZi2iaUjjYjYJKcm5tEUScTTffixxco-CNguF2x7VOtmS5t-QXFahS4Fiqx8ny96upHWlrHgmXlXR7FoqA98d8MnjzHN12eHCQ0nJXhE8mJxXEIVJrtmKnH9g7VaqiOQxrYiLSsBLZPELjK16qzTEjJw3m9JDhPVrRWwhzoTWKjpLvDx63Mmtz4IBIVSNY0ikkTeWPCPh1LLVR1IQ5xqK0Aa-gdY4uUQ60gb66VCFsnMOQ0rJagD3d5QM0pBICP5NGplk5A49iSxUxgOrZz1QtYsvbXKrykrfVoS01dd26j9-43CM6kv1FqHXtCuA6qYPG-8qWPqOizUmH1iQe1_CUklAtiBp5O22AzuI4e2T2EqdKB5X4%3D&amp;q_datetime_utc=2026-03-02T01%3A16%3A15&amp;ticket_price=1820&amp;quote_id=-7729001774611694641&amp;utid_state=1&amp;channel=iphone&amp;price_without_closed_user_group=2000&amp;tm_place_name=Olongapo+City&amp;deeplink_data=eyJmaWVsZHMiOnsic2lnbmF0dXJlIjoiOTY0NWVkZTc3NDFhZGVhN2M1NmVjMTZkNmI2YzllNWMiLCJibG9ja19pZCI6IjI2NzczMjIwMV8xNDM2MTI2NTNfMl8wXzAifX0%3D&amp;utid=660e60ec-b3e1-a686-394f-35c45bca3890&amp;tm_stars=0&amp;client_id=skyscanner_app&amp;redirect_delay=1000&amp;price_policy=2&amp;pre_redirect_id=95e2d7aa-b696-8388-59b2-1e3eb7fe5d0f&amp;tm_city_code&amp;max_price=1820&amp;guests=1&amp;request_id=95e2d7aa-b696-8388-59b2-1e3eb7fe5d0f&amp;tm_country_code=PH</t>
  </si>
  <si>
    <t>www.skyscanner.com.ph/hotel_deeplink/4.0/PH/en-US/PHP/h_bc/216222895/2026-03-02/2026-03-03/hotel/hotel/hotels?legacy_provider_id=13&amp;rooms=1&amp;closed_user_group=apps&amp;hb_data=Vpb8USU2yuGKbG7AdiElzwbVIPT_BvoOC8rWU42LAaG-uG_9XfYVO_1GDvDmYN3Id_oXAnDjExV-f2mOEw-60TMtmJoVfkhlA5AYrKvpkpgvEepLoPOWvI0QWf2-3m_nr3a0IT0Uf6omcCDvUlWdUadJD7SmTYeRoYtDflXVdoE42QTcJjk8cDNoL-XRcEuN51aunq7syimTyaAoQXw5D6gfxTIjagarKCAaiRO9YebIDbDNJ8rhNUU6DhJSkCVOi_2Bt8ehP4RvujNZaunWf-xBZOJ23y8em79B1Zh1FZBxXlEVF8eMTFCTbFTirZ-KKFVdnkCAF3I8rj_gGIE4T0wVdaDZdfNNg-3uUjjHuGu432NJSzdKeLvob_LEzyoTIdMQh00hMTe7mY5Vc-672W5zHHeqXoMzVKTTa1v19PceTMJG-DU%3D&amp;q_datetime_utc=2026-03-02T01%3A17%3A29&amp;ticket_price=1612&amp;quote_id=-5157935205258437134&amp;utid_state=1&amp;channel=iphone&amp;price_without_closed_user_group=2188&amp;tm_place_name=Bagumbayan&amp;deeplink_data=eyJmaWVsZHMiOnsic2lnbmF0dXJlIjoiNWU2ZmU4NmYyNmU2YzY4YmEwZjI4MjVkMmFkZGNhNjMiLCJibG9ja19pZCI6IjE1NDU2MTg1MDFfNDI4NDQ2Nzg4XzRfMF8wIn19&amp;utid=016871b8-b99e-4bae-279b-c1a6c72dd93d&amp;tm_stars=0&amp;client_id=skyscanner_app&amp;redirect_delay=1000&amp;price_policy=2&amp;pre_redirect_id=cb108e50-5260-753b-bf18-4035ebc837ee&amp;tm_city_code&amp;max_price=1612&amp;guests=1&amp;request_id=cb108e50-5260-753b-bf18-4035ebc837ee&amp;tm_country_code=PH</t>
  </si>
  <si>
    <t>10.73383, 122.54788</t>
  </si>
  <si>
    <t>OYO 799 Ddd Habitat Iloilo</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</si>
  <si>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b0YyJ0Noa0l6Nkt1ck5XY3Z0c2ZHZzB2Wnk4eE1XWnNPSEIzYUdKdUVBRTgGQgkRLnzZwOUKbB5CCRHZT45VmSz7-0IJEUtyXMogB-xqSABaTTJLqgFIEAEqCSIFaG90ZWwoADIfEAEiGwbg-QvbwGHSlkzHECvTQAgsL-kwWIpS9YHnXjIYEAIiFGhvdGVsIGluIHBoaWxpcHBpbmVz&amp;ap=KigKEgnMVpI7ToEeQBFjVfxe0lRdQBISCZwWDMlVUzJAEbEqfi-DNGBAMAFIAQ&amp;ictx=111&amp;ved=0CPkBEMr3BGoYChMIuPaSpO7bkgMVAAAAAB0AAAAAEM4D</t>
  </si>
  <si>
    <t>15.1672294, 120.586376</t>
  </si>
  <si>
    <t>Mario Quality Pool Sticks, Walking Street, New Balibago, Balibago, Angeles, Central Luzon, 2024, Philippines</t>
  </si>
  <si>
    <t>Colorado Street Angeles City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</si>
  <si>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b0YyKENob0lpWWljd2ZHRDhidjlBUm9OTDJjdk1URndOVFp1TmpkNGRCQUI4BkIJES582cDlCmweQgkR2U-OVZks-_tCCRFLclzKIAfsakgAWk0yS6oBSBABKgkiBWhvdGVsKAAyHxABIhsG4PkL28Bh0pZMxxAr00AILC_pMFiKUvWB514yGBACIhRob3RlbCBpbiBwaGlsaXBwaW5lcw&amp;ap=KigKEgnMVpI7ToEeQBFjVfxe0lRdQBISCZwWDMlVUzJAEbEqfi-DNGBAMAFIAQ&amp;ictx=111&amp;ved=0CI8CEMr3BGoYChMIuPaSpO7bkgMVAAAAAB0AAAAAEM4D</t>
  </si>
  <si>
    <t>14.2882, 121.5097</t>
  </si>
  <si>
    <t>Caliraya-Cavinti Arterial Road, Kanluran Talaongan, Inao-awan, Cavinti, Laguna, Calabarzon, 4013, Philippines</t>
  </si>
  <si>
    <t>Baliraya</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</si>
  <si>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b0YyJ0Noa0lrYlNNeklLUC1aUXlHZzB2Wnk4eE1XTTJjM0kyY0dvMEVBRTgGQgkRLnzZwOUKbB5CCRHZT45VmSz7-0IJEUtyXMogB-xqSABaTTJLqgFIEAEqCSIFaG90ZWwoADIfEAEiGwbg-QvbwGHSlkzHECvTQAgsL-kwWIpS9YHnXjIYEAIiFGhvdGVsIGluIHBoaWxpcHBpbmVz&amp;ap=KigKEgnMVpI7ToEeQBFjVfxe0lRdQBISCZwWDMlVUzJAEbEqfi-DNGBAMAFIAQ&amp;ictx=111&amp;ved=0CKoCEMr3BGoYChMIuPaSpO7bkgMVAAAAAB0AAAAAEM4D</t>
  </si>
  <si>
    <t>10.310049, 123.988099</t>
  </si>
  <si>
    <t>Caliraya-Cavinti Arterial Road, Lewin, Lumban, Laguna, Calabarzon, 4014, Philippines</t>
  </si>
  <si>
    <t>The Baliraya is an ideal spot for travelers wanting to discover the city. The Baliraya is an ideal choice for travelers who want to take in the sights and sounds of Lumban. The hotel is approximately 39km away from College. College is the closest option for those who prefer to travel by train, approximately 39km away. The nearby area boasts an abundance of attractions including FYM Observatory Dam, Barangay San Juan Plaza and Lumban Town Marker. This hotel makes a great place to kick back and relax after a long day of sightseeing.</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</si>
  <si>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b0YyKENob0l6YTdJMEpqcTA4Ym5BUm9OTDJjdk1URnNlbTQyTjJwdE1SQUI4BkIJES582cDlCmweQgkR2U-OVZks-_tCCRFLclzKIAfsakgAWk0yS6oBSBABKgkiBWhvdGVsKAAyHxABIhsG4PkL28Bh0pZMxxAr00AILC_pMFiKUvWB514yGBACIhRob3RlbCBpbiBwaGlsaXBwaW5lcw&amp;ap=KigKEgnMVpI7ToEeQBFjVfxe0lRdQBISCZwWDMlVUzJAEbEqfi-DNGBAMAFIAQ&amp;ictx=111&amp;ved=0CL8CEMr3BGoYChMIuPaSpO7bkgMVAAAAAB0AAAAAEM4D</t>
  </si>
  <si>
    <t>13.58655, 123.45295</t>
  </si>
  <si>
    <t>Camp Mightor Lodging-House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</si>
  <si>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b0YyJ0Noa0lwSnZsOElxVnB0Y2hHZzB2Wnk4eE1XWnRhM1ExZURCNEVBRTgGQgkRLnzZwOUKbB5CCRHZT45VmSz7-0IJEUtyXMogB-xqSABaTTJLqgFIEAEqCSIFaG90ZWwoADIfEAEiGwbg-QvbwGHSlkzHECvTQAgsL-kwWIpS9YHnXjIYEAIiFGhvdGVsIGluIHBoaWxpcHBpbmVz&amp;ap=KigKEgnMVpI7ToEeQBFjVfxe0lRdQBISCZwWDMlVUzJAEbEqfi-DNGBAMAFIAQ&amp;ictx=111&amp;ved=0CNMCEMr3BGoYChMIuPaSpO7bkgMVAAAAAB0AAAAAEM4D</t>
  </si>
  <si>
    <t>Mabalodbalod, Camarines Sur, Bicol Region, 4420, Philippines</t>
  </si>
  <si>
    <t>Tigaon</t>
  </si>
  <si>
    <t>Featuring complimentary private parking, Camp Mightor Lodging-House is 23 miles from SM City Naga. Towels and bed linen are available in the homestay. The accommodation is non-smoking. Naga Airport is 17 miles from the property.</t>
  </si>
  <si>
    <t>www.skyscanner.com.ph/hotel_deeplink/4.0/PH/en-US/PHP/h_ad/203840305/2026-03-02/2026-03-03/hotel/hotel/hotels?legacy_provider_id=22&amp;rooms=1&amp;hb_data=Un8lSH6QM1GSjeiXMdgR81Zew-sDPRpm7jSHWxneJoU47Sq8gJzTOAbGv8VSrK3-sjgnAT3bqVwTfyWZUBKli_lwFni_UhdKrS9eW6CdeZF4HuOf3gdWKVOqDT5xkV_DjF2zGoO_9J5RFFtcvuK2CTK9lebQ8l1eoWipwP2VAmvysmWWx4YQgfFEe1J1FAZBq1fGnxBXhAFQJ2rnU9xKe9HAbvM7XsFued7QZ4s0H_pzsvEM-IX202t_hs8_-tCLcC3irkCXqrQo2fL3rc3omeeYoB907pjPBD0NtazlONdJ4fyu8tVWr39SY357M6i-jPKVNIdSX6SX82no20D9quj_OPvKLb0vjn-r7yZHsyCisapNop3ikXdKR0zLTsgUZQXrgU0P5zko6kGaB5PKYJYTIAmXqtkIwmf3MLgeLYJ6&amp;q_datetime_utc=2026-03-02T01%3A16%3A22&amp;ticket_price=2272&amp;quote_id=-7990343782108693606&amp;utid_state=1&amp;channel=iphone&amp;tm_place_name=Puerto+Galera&amp;deeplink_data=eyJmaWVsZHMiOnsic2lnbmF0dXJlIjoiNzI0ZGQzMmI3ODc5OTg4YmM4MDM1NzRkMTVkNDY1ZjQifSwidXJsIjoiaHR0cHM6Ly93d3cuYWdvZGEuY29tL3BhcnRuZXJzL3BhcnRuZXJzZWFyY2guYXNweD9jaWQ9MTg0NjM4MyZoaWQ9OTM2MDI4MCZjdXJyZW5jeT1QSFAmY2hlY2tpbj0yMDI2LTAzLTAyJmNoZWNrb3V0PTIwMjYtMDMtMDMmTnVtYmVyb2ZBZHVsdHM9MSZOdW1iZXJvZkNoaWxkcmVuPTAmUm9vbXM9MSZtY2lkPTMzMiZtYXN0ZXJSb29tSWQ9MTEyODE2Nzk0Jm1wdD1jVE5OYXpCM2NEVlFlSE5JUzJWNldsWlFaa05PY0VKblJYZFpSM05yVDJJMlJGUnJhMUZNUm5ad1VTdElRa3BvZFVOSVpUbFdTalZQWmxSbGNEYzBObGxTUTNGMVpHVTVXR0V4YncmVG90YWxQcmljZT0yMjcxLjY0JlRvdGFsVGF4PTI2Mi44OCZUb3RhbEZlZT0xOTEuNDUmVG90YWxTdXJjaGFyZ2U9MCZtY3VyPVBIUCJ9&amp;utid=4733d466-8617-bdcf-fb85-4aadd6a6f58e&amp;tm_stars=3&amp;client_id=skyscanner_app&amp;redirect_delay=1000&amp;price_policy=2&amp;pre_redirect_id=658bcf79-0a84-262a-73a4-fab6c43b8b6c&amp;tm_city_code&amp;max_price=5274&amp;guests=1&amp;request_id=658bcf79-0a84-262a-73a4-fab6c43b8b6c&amp;tm_country_code=PH</t>
  </si>
  <si>
    <t>9.6412177, 123.849814</t>
  </si>
  <si>
    <t>Mamay's Homestay - Double Room with Terrace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</si>
  <si>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b0YyKENob1F6TUdsX3ZuSjFfT2hBUm9OTDJjdk1URjVNM3BmTUhBMWVCQUM4BkIJES582cDlCmweQgkR2U-OVZks-_tCCRFLclzKIAfsakgAWk0yS6oBSBABKgkiBWhvdGVsKAAyHxABIhsG4PkL28Bh0pZMxxAr00AILC_pMFiKUvWB514yGBACIhRob3RlbCBpbiBwaGlsaXBwaW5lcw&amp;ap=KigKEgnMVpI7ToEeQBFjVfxe0lRdQBISCZwWDMlVUzJAEbEqfi-DNGBAMAFIAQ&amp;ictx=111&amp;ved=0CPgCEMr3BGoYChMIuPaSpO7bkgMVAAAAAB0AAAAAEM4D</t>
  </si>
  <si>
    <t>14.56194, 121.01429</t>
  </si>
  <si>
    <t>7 Eleven, 7248, Malugay Street, San Antonio, District I, Makati, Southern Manila District, Metro Manila, 1227, Philippines</t>
  </si>
  <si>
    <t>Amazing view Makati Elegant flat 400MB internet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</si>
  <si>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d0YyKENob0kycUg2NmNpRG1MUy1BUm9OTDJjdk1URm1OSGQwYTJkNE5oQUI4BkIJES582cDlCmweQgkR2U-OVZks-_tCCRFLclzKIAfsakgAWk0yS6oBSBABKgkiBWhvdGVsKAAyHxABIhsG4PkL28Bh0pZMxxAr00AILC_pMFiKUvWB514yGBACIhRob3RlbCBpbiBwaGlsaXBwaW5lcw&amp;ap=KigKEgnMVpI7ToEeQBFjVfxe0lRdQBISCZwWDMlVUzJAEbEqfi-DNGBAMAFIAQ&amp;ictx=111&amp;ved=0CAQQyvcEahgKEwi49pKk7tuSAxUAAAAAHQAAAAAQ6QM</t>
  </si>
  <si>
    <t>14.098329, 120.9621165</t>
  </si>
  <si>
    <t>Tagaytay-Talisay Road, Purok 3, Leynes, Tagaytay, Cavite, Calabarzon, 4220, Philippines</t>
  </si>
  <si>
    <t>NIDA Rooms Mahogany Avenue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</si>
  <si>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d0YyJkNoZ0lxc3U5aGVpRmlkRW5HZ3d2Wnk4eGNIQXlkR3RqY213UUFROAZCCREufNnA5QpsHkIJEdlPjlWZLPv7QgkRS3JcyiAH7GpIAFpNMkuqAUgQASoJIgVob3RlbCgAMh8QASIbBuD5C9vAYdKWTMcQK9NACCwv6TBYilL1gedeMhgQAiIUaG90ZWwgaW4gcGhpbGlwcGluZXM&amp;ap=KigKEgnMVpI7ToEeQBFjVfxe0lRdQBISCZwWDMlVUzJAEbEqfi-DNGBAMAFIAQ&amp;ictx=111&amp;ved=0CBEQyvcEahgKEwi49pKk7tuSAxUAAAAAHQAAAAAQ6QM</t>
  </si>
  <si>
    <t>www.skyscanner.com.ph/hotel_deeplink/4.0/PH/en-US/PHP/h_bc/46982305/2026-03-05/2026-03-06/hotel/hotel/hotels?legacy_provider_id=13&amp;rooms=1&amp;closed_user_group=mobile&amp;hb_data=Eemrg0-B3hRtsI4SmB-PMn-7XcCJRSf04JATDyZpLUf6GK7zqfL6EOxHHGnTPyOlMKwu4S8_VA0FeZaIDtHgpJRAPIdk7pJur6z1j7-7s-EMEEnw_L2P1tSVwdPJiDlRCIJJIwiH9n8ytCctDGBhXY1LI9dFSn12h8qwCf63pDOVRM3Iylbhkb8x2x2KpDXBYp8LGMqLY-DsEbEXxD0qM2MsMLfA4hsDpKfGmonKt8Fz9pluxmVGJpE0--NyG_dT4dxX5vAvRSIpSKpnGRg69kpYnEeGTQjQThoT3QRRipCCIUwLBqf6rQJ7-vWM2JiCRP3AlcHwRRJ6fFCvlM5U7MHd48SnPQmRHRF_K8CFfKxp-wSkkum4YTHCHvJPIMETG5u7iLj5Dal6cZnPQFW55QQhrK8SLBEKOZxB93nrT2SG_8r0FFk%3D&amp;q_datetime_utc=2026-03-05T14%3A37%3A26&amp;ticket_price=106864&amp;quote_id=-5694278507266310943&amp;utid_state=1&amp;channel=iphone&amp;tm_place_name=Malay&amp;deeplink_data=eyJmaWVsZHMiOnsic2lnbmF0dXJlIjoiZDQ3NzJmMzQ5YmM3NGQ0MTczOGZkMWIwMzUyNjFlZGUiLCJibG9ja19pZCI6IjI1NjI0MzA1XzM5Mzg3MDgyOV8yXzFfMCJ9fQ%3D%3D&amp;utid=3d2de10d-6e10-07aa-3365-203baf423197&amp;tm_stars=5&amp;client_id=skyscanner_app&amp;price_policy=2&amp;pre_redirect_id=da4925ca-2879-7319-ead9-61cb93135611&amp;tm_city_code&amp;max_price=111733&amp;guests=1&amp;request_id=da4925ca-2879-7319-ead9-61cb93135611&amp;tm_country_code=PH</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</si>
  <si>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d0YyJ0Noa1F0OXZ4OElxcnR2WVpHZzB2Wnk4eE1YbHpjR1J3YUROdEVBSTgGQgkRLnzZwOUKbB5CCRHZT45VmSz7-0IJEUtyXMogB-xqSABaTTJLqgFIEAEqCSIFaG90ZWwoADIfEAEiGwbg-QvbwGHSlkzHECvTQAgsL-kwWIpS9YHnXjIYEAIiFGhvdGVsIGluIHBoaWxpcHBpbmVz&amp;ap=KigKEgnMVpI7ToEeQBFjVfxe0lRdQBISCZwWDMlVUzJAEbEqfi-DNGBAMAFIAQ&amp;ictx=111&amp;ved=0CEQQyvcEahgKEwi49pKk7tuSAxUAAAAAHQAAAAAQ6QM</t>
  </si>
  <si>
    <t>14.56776, 121.03002</t>
  </si>
  <si>
    <t>Ingco, J. P. Rizal Street, Poblacion, District I, Makati, Southern Manila District, Metro Manila, 1210, Philippines</t>
  </si>
  <si>
    <t>St. Marvin Studio M207</t>
  </si>
  <si>
    <t>www.skyscanner.com.ph/hotel_deeplink/4.0/PH/en-US/PHP/h_bc/217077574/2026-03-02/2026-03-03/hotel/hotel/hotels?legacy_provider_id=13&amp;rooms=1&amp;closed_user_group=apps&amp;hb_data=24Fffi3CgweHGhM9kcPE-CYaeZozntNGs5PlAlsrGnz5NUT8QsQdZGX3H_TPxXlr2txRrgVaJTTnbWJKpANJRlNCfgTprxz55y0Jm8WpKi7nU8lTerCNkeChLVd-3TshIiTmMLXl9Prq2tVwRIYw-t64LROFuRlfHgnbFGlAtD_k7tHhXJoxazKiTUkQyppGX6ve4l31M2hexHd0b5TU200UNRk9zta-BxjBtMweqc_tMHO9bz6-WtdsDJvRABil5-ucH73ENHy0ge5DfxlXIinvOgyqtMbg11V5EvYuSZ2jvV5DS1SEEPi0ixzHLbvRbHW7yEfXNEuYQ48bcbns6Ww1JPLAzdR_XcncSrn-mVs-aSZQvxjd_0RpxxKFadlK_UqfR2v7tAe0aharsFvdfv8bRjAb1_WLE1_CZMAM9W91Oa2M&amp;q_datetime_utc=2026-03-02T01%3A16%3A27&amp;ticket_price=1097&amp;quote_id=-7564713360058029454&amp;utid_state=1&amp;channel=iphone&amp;price_without_closed_user_group=1333&amp;tm_place_name=Makati&amp;deeplink_data=eyJmaWVsZHMiOnsic2lnbmF0dXJlIjoiZTFjNWZlYzNiYWM1NTliY2ZhMWRkYTM0OTBiOGI2ZDEiLCJibG9ja19pZCI6IjEwNzIzNTI5MDFfMzc5Nzc0OTY2XzJfMF8wIn19&amp;utid=8ca93ae4-0272-0521-67d9-b4e51c3a7b15&amp;tm_stars=0&amp;client_id=skyscanner_app&amp;redirect_delay=1000&amp;price_policy=2&amp;pre_redirect_id=aeab4695-6aa6-d6be-c635-198d47d9023d&amp;tm_city_code&amp;max_price=1097&amp;guests=1&amp;request_id=aeab4695-6aa6-d6be-c635-198d47d9023d&amp;tm_country_code=PH</t>
  </si>
  <si>
    <t>Santiago, San Francisco, Cebu, Central Visayas, 6050, Philippines</t>
  </si>
  <si>
    <t>Mountain Lodge Hotel and Restaurant</t>
  </si>
  <si>
    <t>www.skyscanner.com.ph/hotel_deeplink/4.0/PH/en-US/PHP/h_ad/154679217/2026-03-05/2026-03-06/hotel/hotel/hotels?legacy_provider_id=22&amp;rooms=1&amp;closed_user_group=general&amp;hb_data=MbXPuoYbvqDmv_WfSyKVEJ2_uCkPNzKN0nfLrMm64FdNsSH9iWtNJ5tOxqKpaZnQZ443nwEO-gZalA3w2o1SbC7D7ZdqwtYV976dMhi2Jn0w8ekCahsSmIq1gM5liMk1XvgQhYCco5rwbGPKsaKmD5NKZ8xDofAQdt8_-fL7m5gfbdU72L7kSo71epH5eesKWwKO1VUYNNps8aI8Zn4PUO9NLtP2qLqPYa28Kn6NRwrqnbdBt4uOWgM8lQK6Td4mOPxnl7xNOHlbQTnqDcq3zCSAgcp1YH9TQLdOdjB-1WDEuvBcAy6COm27nCbY2HENUkx4636QcbXVTIkPOblgIUH8RukJJBs-PDTPXKlNe8GmvTGT5n4uJsnirod3bVjMRs36xCVgxZQgaTJSDUQqueb-7NnXfGNB86mFyrjygoth&amp;q_datetime_utc=2026-03-05T14%3A37%3A22&amp;ticket_price=3471&amp;quote_id=4609108746606902732&amp;utid_state=1&amp;channel=iphone&amp;price_without_closed_user_group=4436&amp;tm_place_name=Baguio&amp;deeplink_data=eyJmaWVsZHMiOnsic2lnbmF0dXJlIjoiZWFlZjNmMTkzNDE0YWY4MmRhYjU3YzMwZGE0YTcwNzQifSwidXJsIjoiaHR0cHM6Ly93d3cuYWdvZGEuY29tL3BhcnRuZXJzL3BhcnRuZXJzZWFyY2guYXNweD9jaWQ9MTg0NjM4MyZoaWQ9Mjg3NzE4JmN1cnJlbmN5PVBIUCZjaGVja2luPTIwMjYtMDMtMDUmY2hlY2tvdXQ9MjAyNi0wMy0wNiZOdW1iZXJvZkFkdWx0cz0xJk51bWJlcm9mQ2hpbGRyZW49MCZSb29tcz0xJm1jaWQ9MzMyJm1hc3RlclJvb21JZD0zMzQ2NDQwJm1wdD1aMjFZZDJKTWFVUlpjREF5UVhkWE4zVkVkblpyU1VkRGVVYzJWWFZzWjBWemNYSlZkWFJZWVc5NVJqQkZjMVZZVlV0M2MxWkpSa0ZNT0c0dk5EVmFhaTlpVm5OUGJHODFTa056TUEmVG90YWxQcmljZT0zNDcwLjcwJlRvdGFsVGF4PTM3MS44NiZUb3RhbEZlZT0wLjAwJlRvdGFsU3VyY2hhcmdlPTAmbWN1cj1QSFAifQ%3D%3D&amp;utid=0845527c-c0c1-f021-071e-43de4fd91ca0&amp;tm_stars=2&amp;client_id=skyscanner_app&amp;price_policy=2&amp;pre_redirect_id=f84ba21f-f7cc-8c98-2988-b13bf4584a01&amp;tm_city_code=BAGP&amp;max_price=6098&amp;guests=1&amp;request_id=f84ba21f-f7cc-8c98-2988-b13bf4584a01&amp;tm_country_code=PH</t>
  </si>
  <si>
    <t>14.57775, 121.05362</t>
  </si>
  <si>
    <t>The Cozy Cove, Leonard Wood Road, Purok 4, Cabinet Hill - Teachers Camp, District 2, Central Business District, Baguio, Cordillera Administrative Region, 2600, Philippines</t>
  </si>
  <si>
    <t>With a stay at Mountain Lodge in Baguio, you'll be within a 5-minute drive of Session Road and Burnham Park. This hotel is 0.2 mi (0.3 km) from Teachers Camp and 0.6 mi (0.9 km) from Baguio Botanical Garden.
Take in the views from a garden and make use of amenities such as complimentary wireless internet access.
Satisfy your appetite for lunch at Mountain Lodge, a restaurant which specializes in Asian cuisine, or stay in and take advantage of the room service (during limited hours). Cooked-to-order breakfasts are available daily for a fee.
Featured amenities include complimentary newspapers in the lobby, dry cleaning/laundry services, and laundry facilities. Free self parking is available onsite.
Make yourself at home in one of the 24 guestrooms. Complimentary wireless internet access is available to keep you connected. Bathrooms have showers and complimentary toiletries. Conveniences include safes and desks, and housekeeping is provided daily.</t>
  </si>
  <si>
    <t>Cozy New 1BR Fame Residences Condo with Balcony - Apartment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</si>
  <si>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d0YyJ0Noa1EtZTNtbzRtcG42UURHZzB2Wnk4eE1YYzVOV3h3YzI1d0VBSTgGQgkRLnzZwOUKbB5CCRHZT45VmSz7-0IJEUtyXMogB-xqSABaTTJLqgFIEAEqCSIFaG90ZWwoADIfEAEiGwbg-QvbwGHSlkzHECvTQAgsL-kwWIpS9YHnXjIYEAIiFGhvdGVsIGluIHBoaWxpcHBpbmVz&amp;ap=KigKEgnMVpI7ToEeQBFjVfxe0lRdQBISCZwWDMlVUzJAEbEqfi-DNGBAMAFIAQ&amp;ictx=111&amp;ved=0CJABEMr3BGoYChMIuPaSpO7bkgMVAAAAAB0AAAAAEOkD</t>
  </si>
  <si>
    <t>13.809293, 120.630721</t>
  </si>
  <si>
    <t>Tanagan, Calatagan, Batangas, Calabarzon, 4215, Philippines</t>
  </si>
  <si>
    <t>Calatagan's Bahay Kubo - with Beach Access</t>
  </si>
  <si>
    <t>www.skyscanner.com.ph/hotel_deeplink/4.0/PH/en-US/PHP/h_bc/213127894/2026-03-02/2026-03-03/hotel/hotel/hotels?legacy_provider_id=13&amp;rooms=1&amp;closed_user_group=general&amp;hb_data=UNeIEQ9yuoMrWk7zYtH8Y15o6q5iyoxEWNZEH9MXbJU0ZxGW2Th22px_X-FJVajQueL32dHFHDDXuwu6jaEj528AlBf8oU2Uh9_807AgupSpPD_YfUdMz0pT75dVY4xoNRP8GP7aHEKlw_QJr-0KsN__uUAUJHyBIWzzXl94dMZKpqt56BQvwPGxsBAehiWfgSTdrry7E8EXlR5sESKw616RQk5gLN4BvJpOXf_Mc_XRMXxZ_ad8bxN1VjQyqE_pUgc8frVxb31qYMg8wP40lv_zmv179Qy98GGqjSnKnW40czuaDwkttJMc31ZEeNOEgkYUGMF8Img_hKrf983Hn4CRkBX9KwByY00ZT-BTZkojzR75IfDFvqqD_ErSurRIMlqDcrxQURyjo_meHCDHAmx5H4aYlwD_u8b2IItkj3snCJHv&amp;q_datetime_utc=2026-03-02T01%3A16%3A31&amp;ticket_price=1070&amp;quote_id=2321015137011804884&amp;utid_state=1&amp;channel=iphone&amp;price_without_closed_user_group=4442&amp;tm_place_name=Batangas&amp;deeplink_data=eyJmaWVsZHMiOnsic2lnbmF0dXJlIjoiNWYwODVhOTUwZWIxMGVjNDlhODg3YTcxMWU1ODdlODEiLCJibG9ja19pZCI6InYxX0NnRXRFTXdDR2lnS0hUSXdNall0TURNdE1ESlVNREE2TURBNk1EQXVNREF3S3pBM09qQXdFQUVZM3dFb0FUZ0JJZ0lJQVE9PV9DaW9Jd05XbnFRVVFBaGlXbnB6RUFTQzZKaWlrdlBZT01BSktEVE0yTlVReE1EQlFYekV3TUZCUW1BVVNCd2dCSWdNTUhHd2FCQ2dDTUFFaUJBZ0NHQUk9In19&amp;utid=8aee7d46-93e7-1233-46e8-1d5f66e07a94&amp;tm_stars=0&amp;client_id=skyscanner_app&amp;redirect_delay=1000&amp;price_policy=2&amp;pre_redirect_id=82500da3-b7bb-7d6c-8d9f-cf980f98c61a&amp;tm_city_code&amp;max_price=2222&amp;guests=1&amp;request_id=82500da3-b7bb-7d6c-8d9f-cf980f98c61a&amp;tm_country_code=PH</t>
  </si>
  <si>
    <t>16.93436, 121.05586</t>
  </si>
  <si>
    <t>Banaue Grandview Hotel, Nueva Vizcaya - Ifugao - Mountain Province Road, Viewpoint, Banaue, Ifugao, Cordillera Administrative Region, 3601, Philippines</t>
  </si>
  <si>
    <t>Banaue Hotel</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</si>
  <si>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d0YyJ0Noa0l0SnVDaTdQWXN0MHlHZzB2Wnk4eE1XWnFlamQwWDJRNEVBRTgGQgkRLnzZwOUKbB5CCRHZT45VmSz7-0IJEUtyXMogB-xqSABaTTJLqgFIEAEqCSIFaG90ZWwoADIfEAEiGwbg-QvbwGHSlkzHECvTQAgsL-kwWIpS9YHnXjIYEAIiFGhvdGVsIGluIHBoaWxpcHBpbmVz&amp;ap=KigKEgnMVpI7ToEeQBFjVfxe0lRdQBISCZwWDMlVUzJAEbEqfi-DNGBAMAFIAQ&amp;ictx=111&amp;ved=0CNMBEMr3BGoYChMIuPaSpO7bkgMVAAAAAB0AAAAAEOkD</t>
  </si>
  <si>
    <t>14.5714, 120.9850106</t>
  </si>
  <si>
    <t>Banaue Hotel, Nueva Vizcaya - Ifugao - Mountain Province Road, Poblacion, Pan-ngat, Tam-an, Banaue, Ifugao, Cordillera Administrative Region, 3601, Philippines</t>
  </si>
  <si>
    <t>The Banaue Hotel is an ideal spot for travelers wanting to discover the city. The Banaue Hotel offers a pleasant stay in Banaue for those traveling for business or leisure. This hotel is located near many of Banaue's attractions including Ifugao Rice Terraces Monument, Museum Of Cordilleran Sculpture and Museum of Cordillera Cultural Heritage. At the end of a busy day, travelers can unwind and relax in the hotel or go out and enjoy the city. This Banaue hotel offers parking on site.</t>
  </si>
  <si>
    <t>Ambassador Hotel</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</si>
  <si>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d0YyKENob0lscTN4bkwyUjM4T0RBUm9OTDJjdk1URjBlR3gyTkdadE5oQUI4BkIJES582cDlCmweQgkR2U-OVZks-_tCCRFLclzKIAfsakgAWk0yS6oBSBABKgkiBWhvdGVsKAAyHxABIhsG4PkL28Bh0pZMxxAr00AILC_pMFiKUvWB514yGBACIhRob3RlbCBpbiBwaGlsaXBwaW5lcw&amp;ap=KigKEgnMVpI7ToEeQBFjVfxe0lRdQBISCZwWDMlVUzJAEbEqfi-DNGBAMAFIAQ&amp;ictx=111&amp;ved=0COsBEMr3BGoYChMIuPaSpO7bkgMVAAAAAB0AAAAAEOkD</t>
  </si>
  <si>
    <t>10.0489, 125.0011</t>
  </si>
  <si>
    <t>Upper San Vicente, San Isidro, Macrohon, Southern Leyte, Eastern Visayas, 6602, Philippines</t>
  </si>
  <si>
    <t>One- Cottage</t>
  </si>
  <si>
    <t>Palm Creek Resort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</si>
  <si>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d0YyKENob0lpNjNxMU92bnZmbXVBUm9OTDJjdk1URnpiR0o1YUhOMmJoQUI4BkIJES582cDlCmweQgkR2U-OVZks-_tCCRFLclzKIAfsakgAWk0yS6oBSBABKgkiBWhvdGVsKAAyHxABIhsG4PkL28Bh0pZMxxAr00AILC_pMFiKUvWB514yGBACIhRob3RlbCBpbiBwaGlsaXBwaW5lcw&amp;ap=KigKEgnMVpI7ToEeQBFjVfxe0lRdQBISCZwWDMlVUzJAEbEqfi-DNGBAMAFIAQ&amp;ictx=111&amp;ved=0CIACEMr3BGoYChMIuPaSpO7bkgMVAAAAAB0AAAAAEOkD</t>
  </si>
  <si>
    <t>15.165243, 120.586376</t>
  </si>
  <si>
    <t>Malitbog-Bontoc Road, Juangon, Southern Leyte, Eastern Visayas, 6605, Philippines</t>
  </si>
  <si>
    <t>Malitbog</t>
  </si>
  <si>
    <t>Providing sea views, Palm Creek Resort in Malitbog provides accommodations, a private beach area, a garden, a terrace, and barbecue facilities. This beachfront property offers access to a balcony and free private parking.</t>
  </si>
  <si>
    <t>DRAKE HOTEL</t>
  </si>
  <si>
    <t>https://www.booking.com/hotel/ph/simply-cozy-at-trees-residences-1-br-with-balcony.en-us.html?aid=1188619&amp;label=699ffe63f00d910d05a9ae17&amp;sid=911265a0a9dd35a1b7a66ef826f2a25b&amp;all_sr_blocks=905316101_361582697_2_0_0&amp;checkin=2026-03-02&amp;checkout=2026-03-03&amp;dest_id=-2437894&amp;dest_type=city&amp;dist=0&amp;group_adults=2&amp;group_children=0&amp;hapos=1&amp;highlighted_blocks=905316101_361582697_2_0_0&amp;hpos=1&amp;matching_block_id=905316101_361582697_2_0_0&amp;no_rooms=1&amp;req_adults=2&amp;req_children=0&amp;room1=A%2CA&amp;sb_price_type=total&amp;sr_order=popularity&amp;sr_pri_blocks=905316101_361582697_2_0_0__225000&amp;srepoch=1772093094&amp;srpvid=e9d638b36b1203bf&amp;type=total&amp;ucfs=1&amp;#hotelTmpl</t>
  </si>
  <si>
    <t>14.7171, 121.0621</t>
  </si>
  <si>
    <t>1, Bonner Street, Fairmont Park, North Fairview, 5th District, Quezon City, Eastern Manila District, Metro Manila, 1100, Philippines</t>
  </si>
  <si>
    <t>Simply COZY at Trees Residences 1 Br with Balcony</t>
  </si>
  <si>
    <t>www.skyscanner.com.ph/hotel_deeplink/4.0/PH/en-US/PHP/h_bc/213619587/2026-03-02/2026-03-03/hotel/hotel/hotels?legacy_provider_id=13&amp;rooms=1&amp;closed_user_group=apps&amp;hb_data=xSRw_k5q7PM0jEV582tDlKsueeUTazR-nzApEd9Rxkc6DiiHvLnz0pyQu9o3Je8OV-RdR7WYWflJqKwOoqYoV7QTGzQ6tWqifZdr7tY5IlySKAZz7kr8bkwXYkOjrmLOBU3ih1xJ0Ez9DVcwg7bUv3nkT_86I0xLIg-qZPpDxaJa5BMTJaIlJ60MD4_1KNaPX2iBDlY3e5OZSIgSFfYj0-uUbaf3J3uyZhCchsurlE8T1tiaUYSzf4lA5IxEK1YF_NEhimSiIafTRdPUq-DPRSMmS24ZDKKuCB-Av8pe-QJsEAnaHHmPyyhsQTcxzsG5P5Hxu-0seVIDS_g3pxnVuKayq_zYOSLkBS9kxox-iuiIpCA2xt6iEZH9jgw16swgAdEWSfdvU-Parts0gWHXtaTGEapFCTjR-7VFs7Em_oZ89eum&amp;q_datetime_utc=2026-03-02T01%3A16%3A38&amp;ticket_price=2193&amp;quote_id=8512939793719177062&amp;utid_state=1&amp;channel=iphone&amp;price_without_closed_user_group=2666&amp;tm_place_name=Quezon+City&amp;deeplink_data=eyJmaWVsZHMiOnsic2lnbmF0dXJlIjoiMjQ4ZGI3MzIzNTYyOGZmNWVlMDlkMDAyMzY0NzhjNmEiLCJibG9ja19pZCI6IjkwNTMxNjEwMV8zNjE1ODI2OTdfMV8wXzAifX0%3D&amp;utid=3fcac602-ca05-b389-9a4c-471f59269a02&amp;tm_stars=0&amp;client_id=skyscanner_app&amp;redirect_delay=1000&amp;price_policy=2&amp;pre_redirect_id=5c14da61-c6eb-2de0-3727-9ba90b20b7ed&amp;tm_city_code&amp;max_price=2193&amp;guests=1&amp;request_id=5c14da61-c6eb-2de0-3727-9ba90b20b7ed&amp;tm_country_code=PH</t>
  </si>
  <si>
    <t>16.4255017, 120.5988</t>
  </si>
  <si>
    <t>Lower Malvar Street, Trancoville, District 17, Central Business District, Baguio, Cordillera Administrative Region, 2600, Philippines</t>
  </si>
  <si>
    <t>Blue Haven</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</si>
  <si>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d0YyKENob1FrY0NSejVUYi00cTZBUm9OTDJjdk1URjRaRE5qYUhGNU14QUM4BkIJES582cDlCmweQgkR2U-OVZks-_tCCRFLclzKIAfsakgAWk0yS6oBSBABKgkiBWhvdGVsKAAyHxABIhsG4PkL28Bh0pZMxxAr00AILC_pMFiKUvWB514yGBACIhRob3RlbCBpbiBwaGlsaXBwaW5lcw&amp;ap=KigKEgnMVpI7ToEeQBFjVfxe0lRdQBISCZwWDMlVUzJAEbEqfi-DNGBAMAFIAQ&amp;ictx=111&amp;ved=0CMcCEMr3BGoYChMIuPaSpO7bkgMVAAAAAB0AAAAAEOkD</t>
  </si>
  <si>
    <t>10.81351, 122.72523</t>
  </si>
  <si>
    <t>Poblacion, Sapao, Dumangas, Iloilo, Western Visayas, 5006, Philippines</t>
  </si>
  <si>
    <t>One- House</t>
  </si>
  <si>
    <t>Payag Ni Bodeng</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</si>
  <si>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d0YyJ0Noa1FqWmVlNm9XeW1MOTVHZzB2Wnk4eE1YZzRlVGR6ZVRRd0VBSTgGQgkRLnzZwOUKbB5CCRHZT45VmSz7-0IJEUtyXMogB-xqSABaTTJLqgFIEAEqCSIFaG90ZWwoADIfEAEiGwbg-QvbwGHSlkzHECvTQAgsL-kwWIpS9YHnXjIYEAIiFGhvdGVsIGluIHBoaWxpcHBpbmVz&amp;ap=KigKEgnMVpI7ToEeQBFjVfxe0lRdQBISCZwWDMlVUzJAEbEqfi-DNGBAMAFIAQ&amp;ictx=111&amp;ved=0COACEMr3BGoYChMIuPaSpO7bkgMVAAAAAB0AAAAAEOkD</t>
  </si>
  <si>
    <t>14.1028509, 120.9328477</t>
  </si>
  <si>
    <t>Lacturan</t>
  </si>
  <si>
    <t>Payag Ni Bodeng is located in Talusan, just 16 miles from Jaro Metropolitan Cathedral and 18 miles from Smallville Complex. During your time at this recently renovated vacation home, which dates back to 2021, you'll have access to free Wifi.</t>
  </si>
  <si>
    <t>The Quiet Villa- Tagaytay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</si>
  <si>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d0YyJ0Noa1F1S0QtcTRyd3NaTVVHZzB2Wnk4eE1YZzRlVGQ1TUhNMUVBSTgGQgkRLnzZwOUKbB5CCRHZT45VmSz7-0IJEUtyXMogB-xqSABaTTJLqgFIEAEqCSIFaG90ZWwoADIfEAEiGwbg-QvbwGHSlkzHECvTQAgsL-kwWIpS9YHnXjIYEAIiFGhvdGVsIGluIHBoaWxpcHBpbmVz&amp;ap=KigKEgnMVpI7ToEeQBFjVfxe0lRdQBISCZwWDMlVUzJAEbEqfi-DNGBAMAFIAQ&amp;ictx=111&amp;ved=0CPkCEMr3BGoYChMIuPaSpO7bkgMVAAAAAB0AAAAAEOkD</t>
  </si>
  <si>
    <t>14.56232, 121.02934</t>
  </si>
  <si>
    <t>La Tienda, Polaris Street, Salcedo Village, Bel-Air, District I, Makati, Southern Manila District, Metro Manila, 1209, Philippines</t>
  </si>
  <si>
    <t>Affordable Suite at Bel Air Soho S6Q08</t>
  </si>
  <si>
    <t>www.skyscanner.com.ph/hotel_deeplink/4.0/PH/en-US/PHP/h_bc/161373212/2026-03-02/2026-03-03/hotel/hotel/hotels?legacy_provider_id=13&amp;rooms=1&amp;closed_user_group=apps&amp;hb_data=KCU6EHA35TbaEPItwIlfKZAH6U-7lnQyKlFRVroKjfRK4jposY-QPjfbIMOuBRk3hv36HSleQi4_XO588nXCHQ2BS6wXrYzJBeYG2JDcdxYHc_aiYnuyXibQuqXjABnsXp0TBhmPJLqtDUlqgwJAu-YTSIptxengcuQUWpfUnfrToklVQvAcLJZD7LYFOKmL0sIqJINIUreI-n6siSi6iTFvATSSuSP1Ef4ia_2oCG459TeRJL9efqdKITyob-G7f2YI0T7Gy59istFCb4KA-VfryknM_jDBDFb6EWd7lxb7DSxQ7Q38rVjVH_UyA-5O49MPn6pSIwaLaxqNuD3PzTvDhOv3Cqtm8h-G3lYHrRC9Fz0yU-xk9NFZeOBuy82WBI7WqNvpJmbR2keYtrPdZHaCryQcXCB0JVmAkJgCGuZ023cNoLc%3D&amp;q_datetime_utc=2026-03-02T01%3A17%3A41&amp;ticket_price=1122&amp;quote_id=-5760308913612936102&amp;utid_state=1&amp;channel=iphone&amp;price_without_closed_user_group=1364&amp;tm_place_name=Makati&amp;deeplink_data=eyJmaWVsZHMiOnsic2lnbmF0dXJlIjoiNjk1YTY1ZGRlNDg5ZDU4ODdkM2Y3NTY4ZDU3MTYwYTciLCJibG9ja19pZCI6Ijk1NzMxNDIwMV8zNjgzNDczMzhfMV8wXzAifX0%3D&amp;utid=67478903-e5ed-c1ef-b805-ce7d3cc73528&amp;tm_stars=0&amp;client_id=skyscanner_app&amp;redirect_delay=1000&amp;price_policy=2&amp;pre_redirect_id=dec88b6a-89bf-ca29-3851-63e0b3194521&amp;tm_city_code&amp;max_price=1232&amp;guests=1&amp;request_id=dec88b6a-89bf-ca29-3851-63e0b3194521&amp;tm_country_code=PH</t>
  </si>
  <si>
    <t>14.4424, 121.04599</t>
  </si>
  <si>
    <t>Cielito Avenue, Intercity Homes, Cupang, Muntinlupa District 2, Muntinlupa, Southern Manila District, Metro Manila, 1771, Philippines</t>
  </si>
  <si>
    <t>parking, wifi, elevator, air_conditioning, non-smoking, internet_access, smoking_areas, multilingual_staff, express_check-in, atm, express_check-out, beauty_salon, heat, shops</t>
  </si>
  <si>
    <t>Cozy Place Anuva Residences</t>
  </si>
  <si>
    <t>www.skyscanner.com.ph/hotel_deeplink/4.0/PH/en-US/PHP/h_bc/213583617/2026-03-02/2026-03-03/hotel/hotel/hotels?legacy_provider_id=13&amp;rooms=1&amp;closed_user_group=apps&amp;hb_data=Xe6R64jHstzgULseSSBxXz0wBmc5_waifm2zdUPx5ACw0pBPEzit5i41GFQ4IyDxXMiHPC6xdVkJZQO5rIxKWyDccGFhRaNH5buzmVQ59VeRfBTnApS1o2iw_5PhECEzIpX4FmKuKS6w2nyIgQj-DeZZ49sCESd8mb1Pm2b8Bv7CEHxy4QRvKHCgUiAUAqxsKdWnj5QOidU-A6BSzqZY7WHf9CjDjUaqIuqCQ7HSknOzaMFCPdavkswJGVjBsTIw5UumVe2jpoV5iL9IG2ajm8U77CLvij3UwjxkgcUhBXI1bbbMThVDWudaOjl8uMcNA-J4W3tZtUYHSg_IqDSRIpxSSyHceD4jiMEckLzl4zIEZtC7fq3OrIBTl3IRT3lPnMqtjf6TMUxR2RuvkAdSYOTC8Vr-VKBXNFTZEJ07zdG3hSRU&amp;q_datetime_utc=2026-03-02T01%3A16%3A42&amp;ticket_price=1577&amp;quote_id=-7121215625326790641&amp;utid_state=1&amp;channel=iphone&amp;price_without_closed_user_group=2110&amp;tm_place_name=Muntinlupa&amp;deeplink_data=eyJmaWVsZHMiOnsic2lnbmF0dXJlIjoiY2FiZmZkN2JiNzRhYmRiNzVlNmQ2ODJmN2FlNzE1MGYiLCJibG9ja19pZCI6Ijk1MDk2MjIwMV8zNjc3MTcxNTVfMl8wXzAifX0%3D&amp;utid=9e69ba5d-9d4a-6bb9-56ef-beb42b1b960a&amp;tm_stars=0&amp;client_id=skyscanner_app&amp;redirect_delay=1000&amp;price_policy=2&amp;pre_redirect_id=89ae4ecc-e1a9-156d-8c80-e63bd0e9dcb3&amp;tm_city_code&amp;max_price=1577&amp;guests=1&amp;request_id=89ae4ecc-e1a9-156d-8c80-e63bd0e9dcb3&amp;tm_country_code=PH</t>
  </si>
  <si>
    <t>14.56727, 121.02911</t>
  </si>
  <si>
    <t>4498 Singian Población, 4498, Singian Street, Poblacion, District I, Makati, Southern Manila District, Metro Manila, 1210, Philippines</t>
  </si>
  <si>
    <t>Private Room</t>
  </si>
  <si>
    <t>Private Room 10 - Poblacion Makati House</t>
  </si>
  <si>
    <t>https://www.agoda.com/alpine-villas-greens-family-staycation-crosswinds/hotel/tagaytay-ph.html?countryId=70&amp;finalPriceView=1&amp;isShowMobileAppPrice=false&amp;cid=1915574&amp;numberOfBedrooms=&amp;familyMode=false&amp;adults=2&amp;children=0&amp;rooms=1&amp;maxRooms=0&amp;checkIn=2026-03-2&amp;isCalendarCallout=false&amp;childAges=&amp;numberOfGuest=0&amp;missingChildAges=false&amp;travellerType=1&amp;showReviewSubmissionEntry=false&amp;currencyCode=PHP&amp;isFreeOccSearch=false&amp;tag=4a4391ac-c184-4b33-bf01-71a71a9ce3f5&amp;los=1&amp;searchrequestid=7861d68a-d6eb-4337-8914-54f7bae31b7a</t>
  </si>
  <si>
    <t>14.13614, 121.00851</t>
  </si>
  <si>
    <t>Crosswinds Drive, Crosswinds, Iruhin South, Tagaytay, Cavite, Calabarzon, 4120, Philippines</t>
  </si>
  <si>
    <t>Crosswinds Resort Staycation Alpine Villas /Netflix</t>
  </si>
  <si>
    <t>www.skyscanner.com.ph/hotel_deeplink/4.0/PH/en-US/PHP/h_bc/220079328/2026-03-02/2026-03-03/hotel/hotel/hotels?legacy_provider_id=13&amp;rooms=1&amp;closed_user_group=apps&amp;hb_data=EtQrMPPzftUbkEGL3WTZGnz8QnYtso6QQEUsrpFh7WxYD0qJasilrv7YobMDnQbK4RecFWhfsAscCYVCbNm4Lp7ymGdvQE5gXS9ASjYxh4ET9LBO5EUAM0uPwaz3GjfFlzHM0Kf-eSc1wOL_6PnsShHyhSTdzOMDVIDSCVbsadrrVR_kaZ20FdI-X449TWDbPOQ8cW6hZRkRWD0akiisHOzHzUJjS7OQ9SKafk75T0otDPhvDgW88482RwolnVDHKBzSgQ7_GqFxXtFrrtE6EU74VA5Ev9UeVu9lZLTJKeMlzWHqap-H3OxiyUef0p7LTbPZRBNmvtob1dKquGhMn62eWWsTBCsXLPUPx-aYSNCk5Cc0M_wFWtA7vzTNrgtPrxXB1jM_asgRcAgSxbv2HgNSHdJEKmTplGe-t-jxPw7Vdp2-OkY%3D&amp;q_datetime_utc=2026-03-02T01%3A16%3A46&amp;ticket_price=2483&amp;quote_id=-4174478888556879143&amp;utid_state=1&amp;channel=iphone&amp;price_without_closed_user_group=2699&amp;tm_place_name=Tagaytay&amp;deeplink_data=eyJmaWVsZHMiOnsic2lnbmF0dXJlIjoiYjlmMTNjN2IyNjRkMGU5ODQzY2U5ZWQwOTVkNzJmMmIiLCJibG9ja19pZCI6IjEyMjM2NTc5MDJfMzk0NDkzODc0XzJfMF8wXzcwNTcyMCJ9fQ%3D%3D&amp;utid=5ce0a74b-087b-e2e5-70a0-95bcb9d84a56&amp;tm_stars=0&amp;client_id=skyscanner_app&amp;redirect_delay=1000&amp;price_policy=2&amp;pre_redirect_id=2d3aaf06-6784-af15-0571-c281c4dd9634&amp;tm_city_code&amp;max_price=2850&amp;guests=1&amp;request_id=2d3aaf06-6784-af15-0571-c281c4dd9634&amp;tm_country_code=PH</t>
  </si>
  <si>
    <t>17.0867, 120.9018</t>
  </si>
  <si>
    <t>Reverend John A. Staunton Road, Sagada, Dao-angan, Sagada, Mountain Province, Cordillera Administrative Region, 2619, Philippines</t>
  </si>
  <si>
    <t>The Crown House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</si>
  <si>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NEYyKENob1F4clgyeWZqZXNQSFlBUm9OTDJjdk1URjNiWE5yY1doNlpCQUM4BkIJES582cDlCmweQgkR2U-OVZks-_tCCRFLclzKIAfsakgAWk0yS6oBSBABKgkiBWhvdGVsKAAyHxABIhsG4PkL28Bh0pZMxxAr00AILC_pMFiKUvWB514yGBACIhRob3RlbCBpbiBwaGlsaXBwaW5lcw&amp;ap=KigKEgnMVpI7ToEeQBFjVfxe0lRdQBISCZwWDMlVUzJAEbEqfi-DNGBAMAFIAQ&amp;ictx=111&amp;ved=0CB0QyvcEahgKEwi49pKk7tuSAxUAAAAAHQAAAAAQhQQ</t>
  </si>
  <si>
    <t>16.91313, 121.06519</t>
  </si>
  <si>
    <t>Banaue-Mayoyao-Alfonso Lista Road, Poblacion, Pan-ngat, Tam-an, Banaue, Ifugao, Cordillera Administrative Region, 3601, Philippines</t>
  </si>
  <si>
    <t>Bogah Lodge</t>
  </si>
  <si>
    <t>www.skyscanner.com.ph/hotel_deeplink/4.0/PH/en-US/PHP/h_bc/140177003/2026-03-02/2026-03-03/hotel/hotel/hotels?legacy_provider_id=13&amp;rooms=1&amp;closed_user_group=apps&amp;hb_data=YmjU6M4EKx7amtZFEZVA-S00iz0jm3qc99zYoaPOSHcNrBAqj7TucXBb9bJ5jcUdJCOsQImhuBIlbAHoKPX8Fb0s_ZVp0mxZN8djwnS2VUHUwgjXWGSe2apXnVmprKM9IGlig8QUULumO6Xkih4U79qkJDhppVuZt8En2GqX5tnLXt_MPMvxHG7QML3oitn2sPKoCqs83NAcqqtK-oFviYHnVuzEtB5yjjbxzwSbxcVdLKsNEgvP4VRPt_wpPdJ9FsZ84iWrV3bb0heGBaLNHTNCBsFTKkKhCCHcjhNaAkGOrBEI4n6Za_NdNTjV3GqTaw-WPpcGbtJ4zTa66YxP1HejKGMP5jhHFc_iYgQV6kTnpGt9MFPURbPLNrZ7cysBr0DSib2R9JiDAD-FCoX76vGAAZHmYLHOcdQYSOi6I_UWjSrg-Zc%3D&amp;q_datetime_utc=2026-03-02T01%3A16%3A47&amp;ticket_price=1260&amp;quote_id=-7127092823672939717&amp;utid_state=1&amp;channel=iphone&amp;price_without_closed_user_group=1386&amp;tm_place_name=Banawe&amp;deeplink_data=eyJmaWVsZHMiOnsic2lnbmF0dXJlIjoiMTlkMDNmNzQ4MDE5ZTA3MGIwNzQzNWQwMjNkMWY3ZTEiLCJibG9ja19pZCI6IjE5MTI4NzUwN18xMjc1Nzc1MThfMl80Ml8wIn19&amp;utid=5d95b172-0d91-c65b-3ee7-1ef54a1114b5&amp;tm_stars=0&amp;client_id=skyscanner_app&amp;redirect_delay=1000&amp;price_policy=2&amp;pre_redirect_id=27476651-0184-9df1-4194-c95e4986899f&amp;tm_city_code&amp;max_price=1305&amp;guests=1&amp;request_id=27476651-0184-9df1-4194-c95e4986899f&amp;tm_country_code=PH</t>
  </si>
  <si>
    <t>9.62948, 123.83582</t>
  </si>
  <si>
    <t>Featuring massage services, Bogah Lodge features accommodations in Banaue. This 2-star homestay offers a shared kitchen and luggage storage space. There's a sun terrace and guests can access free Wifi and free private parking.</t>
  </si>
  <si>
    <t>Backpackers Place in Seaviewhills Bohol</t>
  </si>
  <si>
    <t>www.skyscanner.com.ph/hotel_deeplink/4.0/PH/en-US/PHP/h_ad/193067267/2026-03-02/2026-03-03/hotel/hotel/hotels?legacy_provider_id=22&amp;rooms=1&amp;hb_data=54jmTYwoycpBF2TF4m8JGI5RC_Ki-ni6ztuyeGIgl-a-tZXUNxZl3Ec4ziKX7FrjlTUE3_O7Y_jnNFm7Q4PP5k5XqjxYYDNqZynJvyEYaATUfwuHjFEPo4bJKxzcrDbkN58HSerZdeR76EsGOSts8bb-c4g96u6ROkxw1-c58UxMDylDoSOjW-LQSl1ys4bqWSyILIKmlmy45tqSMB9vJo_po3MZSEQvAV5DgcU8MtkTTBhJcir0sQ5Txap3XF1F9fbNsrBn3Kiy3sbdZ2XZc7N1JqQk4c3R0w8_rfPtI1bRPEf6eYzGDqB9ds9tjeMGePYgbUEricRYVsvzEq4Cpj89es0eJCn7d_n60btDBPPTub49qZsP78Ec1HLC7kLL7Q-kKqwaPFa72-CR7l9RAvja9QNZagA62Uh6ehFZjPZv&amp;q_datetime_utc=2026-03-02T01%3A16%3A48&amp;ticket_price=1008&amp;quote_id=3710287280649737760&amp;utid_state=1&amp;channel=iphone&amp;tm_place_name=Dauis&amp;deeplink_data=eyJmaWVsZHMiOnsic2lnbmF0dXJlIjoiNjIzNzE0MmFmNTMwNzE4MDkxMTIwZDRjYzRmZjdhN2YifSwidXJsIjoiaHR0cHM6Ly93d3cuYWdvZGEuY29tL3BhcnRuZXJzL3BhcnRuZXJzZWFyY2guYXNweD9jaWQ9MTg0NjM4MyZoaWQ9ODgyNTY3NCZjdXJyZW5jeT1QSFAmY2hlY2tpbj0yMDI2LTAzLTAyJmNoZWNrb3V0PTIwMjYtMDMtMDMmTnVtYmVyb2ZBZHVsdHM9MSZOdW1iZXJvZkNoaWxkcmVuPTAmUm9vbXM9MSZtY2lkPTMwMzgmbWFzdGVyUm9vbUlkPTEyODIxODc3MiZtcHQ9YkdFdlYyaEpNa016ZVZvMFRXWlJaMGxHT0VOTlJYUjVhWGxKYVV4Qk1tNVpOR1kyVmtKV1lXcHVhRmhYVG1wS2ExUnhkbXBYYmtnM1JWWkROakpvS3k5NVMxUllla3BEVVdkRk5RJlRvdGFsUHJpY2U9MTAwOC4wMCZUb3RhbFRheD0xMDguMDAmVG90YWxGZWU9MC4wMCZUb3RhbFN1cmNoYXJnZT0wJm1jdXI9UEhQIn0%3D&amp;utid=c1daa37b-fd5e-41bd-138c-dc0b951f0ec7&amp;tm_stars=0&amp;client_id=skyscanner_app&amp;redirect_delay=1000&amp;price_policy=2&amp;pre_redirect_id=b3aeab22-02a0-d527-ae20-44a551485eed&amp;tm_city_code&amp;max_price=1109&amp;guests=1&amp;request_id=b3aeab22-02a0-d527-ae20-44a551485eed&amp;tm_country_code=PH</t>
  </si>
  <si>
    <t>9.73025, 124.55435</t>
  </si>
  <si>
    <t>Sea View Hills Residential Apartment, Anos Fonacier Circumferential Road, Songculan, Bingag, Dauis, Bohol, Central Visayas, 6339, Philippines</t>
  </si>
  <si>
    <t>Featuring garden views, Backpackers Place in SEAVIEWHILLS BOHOL in Panglao Island provides accommodations and a bar. The property is around 2.8 miles from Hinagdanan Cave, 25 miles from Tarsier Conservation Area, and 6.2 miles from Baclayon Church.</t>
  </si>
  <si>
    <t>Casa Amihan</t>
  </si>
  <si>
    <t>www.skyscanner.com.ph/hotel_deeplink/4.0/PH/en-US/PHP/h_ad/130071558/2026-03-05/2026-03-06/hotel/hotel/hotels?legacy_provider_id=22&amp;rooms=1&amp;closed_user_group=general&amp;hb_data=djO48bNiblnp-F8uLHBYegziYZnQ6NzKPytc_ChsQQuh0BkEFRQFcOknafektfoBik6JEmKT_H6cgzn7tEapywICXlc4jn27OXDa2l5OoGCQZruO5RubEBA4W3oGCnYQYUBvjoBSXBKtlt6nbaI8U7IUf9eSIx_sFm7gRTBCQ1ssvOj9W2CvwcC_vXd4z96-PDrV4GnE1lU2SPh2I8_4-3ZdJr7gfH3KGO3d-b9r6CTTz9poZ39dlJZg_YSZJUKcQPwBxVVMHZ1IO8cGB2pbLwsfceozpLcdzaGnfnf_BmV___asrilUTs-VpY2CN7fP6BkgtLZJF3AWI2ZI8c3C6u4P7juHWJnoMVXM7foZVVdX91RIY-bQNk8RwTH473Oe--2_u9b9Op-435dUqQ6mw2Fkknyxm2Ogfbuj_5_lwABY&amp;q_datetime_utc=2026-03-05T14%3A37%3A29&amp;ticket_price=4324&amp;quote_id=-8056090108672175279&amp;utid_state=1&amp;channel=iphone&amp;price_without_closed_user_group=6337&amp;tm_place_name=Bacong&amp;deeplink_data=eyJmaWVsZHMiOnsic2lnbmF0dXJlIjoiMDQ4N2NmYjdiM2Q2NjYwYTNiYmYwZDMwMzgwYWFiZmMifSwidXJsIjoiaHR0cHM6Ly93d3cuYWdvZGEuY29tL3BhcnRuZXJzL3BhcnRuZXJzZWFyY2guYXNweD9jaWQ9MTg0NjM4MyZoaWQ9Mzk0NTE3JmN1cnJlbmN5PVBIUCZjaGVja2luPTIwMjYtMDMtMDUmY2hlY2tvdXQ9MjAyNi0wMy0wNiZOdW1iZXJvZkFkdWx0cz0xJk51bWJlcm9mQ2hpbGRyZW49MCZSb29tcz0xJm1jaWQ9MzMyJm1hc3RlclJvb21JZD0zMzYxNzU3Jm1wdD1ZMDlwYm05SmRuTlZlV1I0ZUZWdE9XaGFTa05oZEZsNlpuWnFNWFp5Ukdoa1RXNTNkMmN4UnpjMlFsSlhXaTlRUmtWTmVHZ3dXa054TWt0UVNYZDVZbXBsWmxGVFdFRjJXWFIyU2cmVG90YWxQcmljZT00MzI0LjI3JlRvdGFsVGF4PTQ2My4zMiZUb3RhbEZlZT0wLjAwJlRvdGFsU3VyY2hhcmdlPTAmbWN1cj1QSFAifQ%3D%3D&amp;utid=8c589f54-c67e-c00d-762f-1860a4e253ad&amp;tm_stars=3&amp;client_id=skyscanner_app&amp;price_policy=2&amp;pre_redirect_id=7e0c7258-4bac-c891-c5d5-076ae8032f0d&amp;tm_city_code&amp;max_price=5009&amp;guests=1&amp;request_id=7e0c7258-4bac-c891-c5d5-076ae8032f0d&amp;tm_country_code=PH</t>
  </si>
  <si>
    <t>14.57437, 120.99216</t>
  </si>
  <si>
    <t>Cleofe Drive, Virgen, Anda, Bohol, Central Visayas, 6311, Philippines</t>
  </si>
  <si>
    <t>When you stay at Casa Amihan in Anda, you'll be on the beach, within a 5-minute drive of Combento Cave and Bituon Beach. This beach resort is 2.2 mi (3.5 km) from Santo Nino de Anda Parish Church and 2.2 mi (3.6 km) from Anda Beach.
Take advantage of recreation opportunities such as an outdoor pool or take in the view from a terrace and a garden. Additional features at this resort include complimentary wireless internet access and tour/ticket assistance.
Enjoy a satisfying meal at Casa Amihan serving guests of Casa Amihan. Full breakfasts are available daily from 7:00 AM to 10:00 AM for a fee.
Featured amenities include laundry facilities and a safe deposit box at the front desk. Free self parking is available onsite.
Make yourself at home in one of the 7 air-conditioned rooms featuring minibars. Rooms have private patios. Complimentary wireless internet access is available to keep you connected. Private bathrooms with showers feature rainfall showerheads and bidets.</t>
  </si>
  <si>
    <t>88Ap Lodging House San Marcelino</t>
  </si>
  <si>
    <t>www.skyscanner.com.ph/hotel_deeplink/4.0/PH/en-US/PHP/h_bc/222798596/2026-03-05/2026-03-06/hotel/hotel/hotels?legacy_provider_id=13&amp;rooms=1&amp;closed_user_group=apps&amp;hb_data=3frZ6xDz4FbZyYrW54miNKU4r65t0Pk28qppNr1MXZ9Xc6c5y_BVAEWzVag3eYeNU3ne6wig5_FtGNW3a-TRP-BkyE7w5Hd77XhCiz-zTMYPWPtl69QomXoO2NgqOuCLHJxycTSS3snvXM80NVwgkvAtX2NYIHISGr3vSSJRYaPh6Iu7nsOEpajAfrUcxOW8ASQGzzDz6PQlfLF5CtmqrRxD2-_qdR5OJJImXkEuO0XWIrGvzYLB39fbs_D24KsKnzQaTtMpftKCuMC5pwJ2_Xp8S0wNOxotuoYjwWNKhA7EyOHlGzCWCEqtVOhvc9PR2ZxWEUP7yYzh1aFKDKTXA5-jHaAt1kMr2XJMUuyjtlRzAtw2VXkMHeoPt3e6lcr4fsx9wDJ72ml3f1DYzFxQO7ZRkueOkTy4LN8DtAPnZPQgRn8mIRk%3D&amp;q_datetime_utc=2026-03-05T14%3A38%3A29&amp;ticket_price=714&amp;quote_id=6386364454192042056&amp;utid_state=1&amp;channel=iphone&amp;price_without_closed_user_group=868&amp;tm_place_name=Manila&amp;deeplink_data=eyJmaWVsZHMiOnsic2lnbmF0dXJlIjoiMWJlMDZlNjJiZWY4YmRjMzI4NTM0N2RjMmM4MjNmNjUiLCJibG9ja19pZCI6IjEzNDQ3MzgxMDJfNDA2ODMwNzIxXzJfMF8wIn19&amp;utid=bac1a86c-76a4-e133-f74f-b46f7be73cfd&amp;tm_stars=0&amp;client_id=skyscanner_app&amp;price_policy=2&amp;pre_redirect_id=ddc91b7e-d6d3-cbdd-59fb-36b9321f61b4&amp;tm_city_code=MNLP&amp;max_price=714&amp;guests=1&amp;request_id=ddc91b7e-d6d3-cbdd-59fb-36b9321f61b4&amp;tm_country_code=PH</t>
  </si>
  <si>
    <t>14.11354, 120.95835</t>
  </si>
  <si>
    <t>San Marcelino Street, Barangay 690, Malate, Fifth District, Manila, Capital District, Metro Manila, 1004, Philippines</t>
  </si>
  <si>
    <t>wifi, non-smoking, internet_access, 24-hour_front_desk_service, smoking_areas, concierge</t>
  </si>
  <si>
    <t>88Ap Lodging House San Marcelino offers accommodations in Manila, a 18-minute walk from Manila Bay Beach and 2.2 miles from World Trade Center Metro Manila. The property is around 2.4 miles from Intramuros, 2.6 miles from Rizal Park, and 2.</t>
  </si>
  <si>
    <t>Wanderlust Getaway at Tagaytay High floor, Balcony With Views &amp; own Parking</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</si>
  <si>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NEYyKENob1E0dUtBNmRUSmtPRG1BUm9OTDJjdk1URjRPSEYzZDIxM01SQUM4BkIJES582cDlCmweQgkR2U-OVZks-_tCCRFLclzKIAfsakgAWk0yS6oBSBABKgkiBWhvdGVsKAAyHxABIhsG4PkL28Bh0pZMxxAr00AILC_pMFiKUvWB514yGBACIhRob3RlbCBpbiBwaGlsaXBwaW5lcw&amp;ap=KigKEgnMVpI7ToEeQBFjVfxe0lRdQBISCZwWDMlVUzJAEbEqfi-DNGBAMAFIAQ&amp;ictx=111&amp;ved=0CKQBEMr3BGoYChMIuPaSpO7bkgMVAAAAAB0AAAAAEIUE</t>
  </si>
  <si>
    <t>9.7612, 123.5223</t>
  </si>
  <si>
    <t>Ayala Malls Serin Diversion, Silang Crossing East, Tagaytay, Cavite, Calabarzon, 4120, Philippines</t>
  </si>
  <si>
    <t>Executive Studio Suite</t>
  </si>
  <si>
    <t>Wanderlust Getaway at Tagaytay high floor, balcony with views &amp; own parking offers accommodations in Cavite, 5.8 miles from People's Park in the Sky. The air-conditioned accommodation is 3.4 miles from Picnic Grove.</t>
  </si>
  <si>
    <t>Beachhouse Poolside Room.</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</si>
  <si>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NEYyKENob1E2WS1RZ2UtTF9ON0VBUm9OTDJjdk1URjRaek54TVhGemNoQUM4BkIJES582cDlCmweQgkR2U-OVZks-_tCCRFLclzKIAfsakgAWk0yS6oBSBABKgkiBWhvdGVsKAAyHxABIhsG4PkL28Bh0pZMxxAr00AILC_pMFiKUvWB514yGBACIhRob3RlbCBpbiBwaGlsaXBwaW5lcw&amp;ap=KigKEgnMVpI7ToEeQBFjVfxe0lRdQBISCZwWDMlVUzJAEbEqfi-DNGBAMAFIAQ&amp;ictx=111&amp;ved=0CL0BEMr3BGoYChMIuPaSpO7bkgMVAAAAAB0AAAAAEIUE</t>
  </si>
  <si>
    <t>12.000377, 120.2008</t>
  </si>
  <si>
    <t>Coastal Road, Bancuang Baba, Poblacion 1, Coron, Palawan, Mimaropa, 5316, Philippines</t>
  </si>
  <si>
    <t>Two- House</t>
  </si>
  <si>
    <t>CasaMelliso transient house - Two-Bedroom House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</si>
  <si>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NEYyKENob1FyWUd1eGZDSXlxM2xBUm9OTDJjdk1URjVZblkxT0ROb01CQUM4BkIJES582cDlCmweQgkR2U-OVZks-_tCCRFLclzKIAfsakgAWk0yS6oBSBABKgkiBWhvdGVsKAAyHxABIhsG4PkL28Bh0pZMxxAr00AILC_pMFiKUvWB514yGBACIhRob3RlbCBpbiBwaGlsaXBwaW5lcw&amp;ap=KigKEgnMVpI7ToEeQBFjVfxe0lRdQBISCZwWDMlVUzJAEbEqfi-DNGBAMAFIAQ&amp;ictx=111&amp;ved=0CNYBEMr3BGoYChMIuPaSpO7bkgMVAAAAAB0AAAAAEIUE</t>
  </si>
  <si>
    <t>10.67491, 122.95378</t>
  </si>
  <si>
    <t>Greeno'z Pizzaria 6th St., 6th Street, Lacson Tourism Strip, Barangay 7, Bacolod-1, Bacolod, Negros Island Region, 6100, Philippines</t>
  </si>
  <si>
    <t>Cloud 907 Condominium at Cityscape Residences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</si>
  <si>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NEYyKENob1FtOXVZLS1LUnRybnRBUm9OTDJjdk1URjRabkIyT1dkb2R4QUM4BkIJES582cDlCmweQgkR2U-OVZks-_tCCRFLclzKIAfsakgAWk0yS6oBSBABKgkiBWhvdGVsKAAyHxABIhsG4PkL28Bh0pZMxxAr00AILC_pMFiKUvWB514yGBACIhRob3RlbCBpbiBwaGlsaXBwaW5lcw&amp;ap=KigKEgnMVpI7ToEeQBFjVfxe0lRdQBISCZwWDMlVUzJAEbEqfi-DNGBAMAFIAQ&amp;ictx=111&amp;ved=0CPEBEMr3BGoYChMIuPaSpO7bkgMVAAAAAB0AAAAAEIUE</t>
  </si>
  <si>
    <t>9.24573, 124.66455</t>
  </si>
  <si>
    <t>Guerrera, Pearl Road, Yumbing, Mambajao, Camiguin, Northern Mindanao, 9100, Philippines</t>
  </si>
  <si>
    <t>Guerrera Rice Paddy Villas</t>
  </si>
  <si>
    <t>www.skyscanner.com.ph/hotel_deeplink/4.0/PH/en-US/PHP/h_ad/145076251/2026-03-05/2026-03-06/hotel/hotel/hotels?legacy_provider_id=22&amp;rooms=1&amp;closed_user_group=general&amp;hb_data=Ap4Y6G-hbmReGgFM8jOy_PwiC18gzSrk7ik-dLTjYPY4bGc_bwMNt33Ur6eKO8HaohE_V0AeCm8xPT6BeCX9xR28t1ajfEjVk9HgRqUZAQszbFkiJ0ZHnU-QKzF2XNqLXzC07_xqX5ac7CDV4XkMu1VvhggJ5vkuvFwy0chlmoQbPvyoQsqspmEXMWyKKP143XSllQ8noSsXJ3nzYZ3roMm-d8JjeHz9p13VrRFn041kknrsVi_feyzXnem2uAMF0RmT-AERu4FdhOI7Fgh3Q4r3hY2rzTWBwnbDhPJzVKnIQqa6IWXkMpkTFdFFJYoWzBRcwcqoTU0GKBxZNPS7hsqPWulVSFISzLHFcfL9X7jPhaJUcSdq5g8NAHkNvW9KV6KxWAW1dwH0u7TQQowaN1P_vA3UpRmgglCWb8Is1ay2&amp;q_datetime_utc=2026-03-05T14%3A37%3A31&amp;ticket_price=2951&amp;quote_id=280543712826560744&amp;utid_state=1&amp;channel=iphone&amp;price_without_closed_user_group=4357&amp;tm_place_name=Mambajao&amp;deeplink_data=eyJmaWVsZHMiOnsic2lnbmF0dXJlIjoiOWEwOTQyYTRmMzZjMjBkZGRlMDBkZGMyYzQwYThmZDEifSwidXJsIjoiaHR0cHM6Ly93d3cuYWdvZGEuY29tL3BhcnRuZXJzL3BhcnRuZXJzZWFyY2guYXNweD9jaWQ9MTg0NjM4MyZoaWQ9MTYwMzAyOCZjdXJyZW5jeT1QSFAmY2hlY2tpbj0yMDI2LTAzLTA1JmNoZWNrb3V0PTIwMjYtMDMtMDYmTnVtYmVyb2ZBZHVsdHM9MSZOdW1iZXJvZkNoaWxkcmVuPTAmUm9vbXM9MSZtY2lkPTMzMiZtYXN0ZXJSb29tSWQ9OTg4MjAyNyZtcHQ9WjBRcldYbG1haTl1VkN0QlpVdGtiME0xY1haa05qQjNZa0p1WWpGeVNWSlFXRmhzUmxSTGRqZDZTVzgyWW1WYU1XbFlWMGhKWm5ScFVFcHBjQzlEZUdWSEwyZG9VemxoTUhOR2NRJlRvdGFsUHJpY2U9Mjk1MC43MyZUb3RhbFRheD0zMTYuMTUmVG90YWxGZWU9MC4wMCZUb3RhbFN1cmNoYXJnZT0wJm1jdXI9UEhQIn0%3D&amp;utid=b9334dfe-e477-f142-9dcd-7a3627120a1d&amp;tm_stars=0&amp;client_id=skyscanner_app&amp;price_policy=2&amp;pre_redirect_id=f36e25b4-e64d-189d-2074-ee86561d6da3&amp;tm_city_code=CGMP&amp;max_price=2951&amp;guests=1&amp;request_id=f36e25b4-e64d-189d-2074-ee86561d6da3&amp;tm_country_code=PH</t>
  </si>
  <si>
    <t>14.4447, 121.0450849</t>
  </si>
  <si>
    <t>King Bed Suite</t>
  </si>
  <si>
    <t>parking, wifi, air_conditioning, non-smoking, internet_access, smoking_areas, massage, multilingual_staff, room_service, garden, restaurant, bar, safe_deposit_box, car_rental, balcony, shuttle_service, luggage_storage, airport_shuttle, private_beach, dining_room, complimentary_bottled_water, minibar, hairdryer, wake-up_call</t>
  </si>
  <si>
    <t>Guerrera Rice Paddy Villas offers top-notch services and amenities, ensuring guests experience utmost comfort. Share your photos and respond to emails at your convenience, thanks to the free Wi-Fi internet access offered by hotel. Should you require transportation to or from the airport, hotel is able to organize it prior to your arrival date.Experience the wonders of Camiguin with ease by utilizing the services provided at car hire. Visitors can take advantage of complimentary parking directly at the hotel.The accommodating team at the reception will aid you with amenities such as luggage storage. Should you desire access to the top entertainment in the city, assistance can be provided by the hotel's tours.Traveling with minimal luggage is achievable at Guerrera Rice Paddy Villas due to the hotel's laundry service ensuring your garments stay fresh.Room amenities feature room service, allowing you to unwind and make the most of your visit.The hotel maintains a completely smoke-free zone, providing a breathable atmosphere.Each accommodation at Guerrera Rice Paddy Villas is thoughtfully created and adorned to provide visitors with a comfortable, home-like atmosphere.In certain rooms, the hotel offers linen service and air conditioning for guest convenience and satisfaction. At Guerrera Rice Paddy Villas, uniquely crafted rooms provide various layout choices, featuring spaces equipped with separate living room and balcony or terrace. Rest assured, in a few chosen rooms, you will find the convenience of a refrigerator, a coffee or tea maker, bottled water, instant coffee and mini bar at your disposal. Maintain your cleanliness and comfort using a hair dryer and toiletries available in select guest restrooms. Should you prefer not to venture out for a meal, the enticing culinary choices at hotel are always available for your satisfaction.Indulge in the numerous pursuits available at Guerrera Rice Paddy Villas.Make certain to allocate time for discovering the shoreline, easily reachable right from the hotel. Unwind after a long day by stopping by massage and hot tub to rejuvenate your senses.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</si>
  <si>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NEYyJ0Noa1FzcVRxN3NHM3lxVW5HZzB2Wnk4eE1XeHdOekYzWTI1NkVBSTgGQgkRLnzZwOUKbB5CCRHZT45VmSz7-0IJEUtyXMogB-xqSABaTTJLqgFIEAEqCSIFaG90ZWwoADIfEAEiGwbg-QvbwGHSlkzHECvTQAgsL-kwWIpS9YHnXjIYEAIiFGhvdGVsIGluIHBoaWxpcHBpbmVz&amp;ap=KigKEgnMVpI7ToEeQBFjVfxe0lRdQBISCZwWDMlVUzJAEbEqfi-DNGBAMAFIAQ&amp;ictx=111&amp;ved=0CKMCEMr3BGoYChMIuPaSpO7bkgMVAAAAAB0AAAAAEIUE</t>
  </si>
  <si>
    <t>14.11747, 120.96413</t>
  </si>
  <si>
    <t>7-Eleven, Isaac O. Tolentino Avenue, Purok 157, Tagaytay, Cavite, Calabarzon, 4120, Philippines</t>
  </si>
  <si>
    <t>Light and Chic - Tagaytay Vacation Pad</t>
  </si>
  <si>
    <t>www.skyscanner.com.ph/hotel_deeplink/4.0/PH/en-US/PHP/h_bc/222194097/2026-03-05/2026-03-06/hotel/hotel/hotels?legacy_provider_id=13&amp;rooms=1&amp;closed_user_group=apps&amp;hb_data=ojWUZMdXQirKQwhrp0CDjXaApfILsHFu9SaOmu2QCo-hg3U66yHcSr1o645Nh7R6utdVqr3EQU3L8uekz699_dcPzhRrjP2z8Avja3nmpUreb50I7321mKEeqkuxFlquYu1gKH1TdC9Fd8se1-DEN7qb0d7dkidJ2uFq6bXMAeMG2Kvseau4LnFEgBfLe2SrilyOY-gkkhUTaWFeKnajVwJKZIuEpragjEGU92ND-p08aQiGf8uORxb1fJWzamHzKG0AkIgG-maZxKcb5lTyW0S4AViUk_Eeze50xNCZP5KFM0sbHBwJAPxskcTLRW5qe7KTxLb5ttfcyfGNPz_H-ihUNVfElWfauImdwzrBCZvqxEzo8NE6mb8eGGHM1Clo6G8c6dYd6PBacIkZJ7NM2R3aCuz5ervWnr5gXj0inwtfL5-Xvqk%3D&amp;q_datetime_utc=2026-03-05T14%3A37%3A32&amp;ticket_price=2600&amp;quote_id=-5755714550831285863&amp;utid_state=1&amp;channel=iphone&amp;price_without_closed_user_group=3100&amp;tm_place_name=Tagaytay&amp;deeplink_data=eyJmaWVsZHMiOnsic2lnbmF0dXJlIjoiODhiZmVjM2I1NGRjODc5NGEzYTM2NjdhMzJkOTg1ZmUiLCJibG9ja19pZCI6IjI5Njk0OTEwMV8xMTAwOTI0ODlfMl8wXzAifX0%3D&amp;utid=087ce4b4-1de6-2b22-b3d0-7b2c643da400&amp;tm_stars=0&amp;client_id=skyscanner_app&amp;price_policy=2&amp;pre_redirect_id=d9c53398-17cb-2181-738f-18715fa98dee&amp;tm_city_code&amp;max_price=2600&amp;guests=1&amp;request_id=d9c53398-17cb-2181-738f-18715fa98dee&amp;tm_country_code=PH</t>
  </si>
  <si>
    <t>9.77692, 126.14146</t>
  </si>
  <si>
    <t>Light and Chic - Tagaytay Vacation Pad offers accommodations in Tagaytay, 2.8 miles from Picnic Grove and 5.1 miles from People's Park in the Sky. Complimentary Wifi is available throughout the property and private parking is available on site.</t>
  </si>
  <si>
    <t>www.skyscanner.com.ph/hotel_deeplink/4.0/PH/en-US/PHP/h_bc/203882853/2026-03-02/2026-03-03/hotel/hotel/hotels?legacy_provider_id=13&amp;rooms=1&amp;closed_user_group=apps&amp;hb_data=_WILHMiVD2pX69-05S1NBFrwBVxaE-4mB3qQp7x3NlBOHk62T7XYNUSxSGrInRtTejVZpqJvslBIXR9wdYZnIxh5wILzrYoS_sicNxggLy7P5W_8VNaYRJuGNNfEB4e48-9fi-i4Q_0mxV3hKE3ndC3O0bH2P8Q2BT9c3AVqF0KLkKzvIMdv9MxapM4dYQNc3G3uS5hgUGWhOn5Tzuq9bmBzSLLmogoN9MI60eLU07GYmVKMVIla6g1nLYvoRT27iD6y8qk4JoiXR6HSwPf5Q0WwRQHTi0UUd7yIkYvClySJKf54yq8i_gi-6PVRce_jW2zsTP_7iNmBeEj740Y8ilQif3Q3BK4YrkqW__K8QZJV4J1LbcXsAzjDLkZlnTEKOfbHd_R4ORU2TRxRLNfcgL4jPIgPRihZSmDL0AM9y-3kSlk2bmw%3D&amp;q_datetime_utc=2026-03-02T01%3A16%3A58&amp;ticket_price=4333&amp;quote_id=-5601282141480817957&amp;utid_state=1&amp;channel=iphone&amp;price_without_closed_user_group=5796&amp;tm_place_name=Manila&amp;deeplink_data=eyJmaWVsZHMiOnsic2lnbmF0dXJlIjoiNjRmNDUwYTA1YWRiY2IxMDM1YjJiYzQ2MThjOGMwMmEiLCJibG9ja19pZCI6IjU0NjM3OTUwMl8zNjM0MzY1MTlfMF8xXzAifX0%3D&amp;utid=c2047479-908a-3117-5f06-f591de68c3e3&amp;tm_stars=0&amp;client_id=skyscanner_app&amp;redirect_delay=1000&amp;price_policy=2&amp;pre_redirect_id=5145e042-b9a1-fac3-2c0f-a3fa40f0734c&amp;tm_city_code=MNLP&amp;max_price=4758&amp;guests=1&amp;request_id=5145e042-b9a1-fac3-2c0f-a3fa40f0734c&amp;tm_country_code=PH</t>
  </si>
  <si>
    <t>13.50408, 120.90411</t>
  </si>
  <si>
    <t>WHITE Beach Guest House</t>
  </si>
  <si>
    <t>www.skyscanner.com.ph/hotel_deeplink/4.0/PH/en-US/PHP/h_ad/154737206/2026-03-05/2026-03-06/hotel/hotel/hotels?legacy_provider_id=22&amp;rooms=1&amp;closed_user_group=general&amp;hb_data=6xhrM91arhTpb_RpC9u3ocshIPjz6UDJKBlM7CYt4FWKtXj1UmytXRUcr5Tb3foh8Zcn16LyWpLIfOlXBeHsp8Ddg6wjghIVM5Jq61yIHuhUNqNJtWaPZ0V2l3yDb1MdqnkAXgDi6Hb1uqRbFSFtc8qzxXLiv-Bq0ADD6j248YatE8aWTpzc23TIGwH0GZH5ElJQane0wZ40pYOV5M907XT9I-xUr2CKyaCSlILf3MAttiA24BO7KX97N5xxtojPlBIR9Sap1fjscYPQ6EyNn-CqzeZQ06ffdbfE0spT24ieQhbFW6rAsrHrnuU1HxcVss76cj443rfHheRfbNDPnDHv8RE1LE6Azzupst_OcJsb2OUgKMQ3LvEBAGpdAEKSdcrJYJn-_2x-dhXx_aXoQrfJqi_VSIbCwE0vGN5sZsNQ&amp;q_datetime_utc=2026-03-05T14%3A37%3A33&amp;ticket_price=1300&amp;quote_id=-5527184420406684042&amp;utid_state=1&amp;channel=iphone&amp;price_without_closed_user_group=2702&amp;tm_place_name=Puerto+Galera&amp;deeplink_data=eyJmaWVsZHMiOnsic2lnbmF0dXJlIjoiZWIzYWE2MjJhYzQ3NzhiY2UxM2ZlMTlmZTQ1MjZmMWMifSwidXJsIjoiaHR0cHM6Ly93d3cuYWdvZGEuY29tL3BhcnRuZXJzL3BhcnRuZXJzZWFyY2guYXNweD9jaWQ9MTg0NjM4MyZoaWQ9MzM0MjU4NTEmY3VycmVuY3k9UEhQJmNoZWNraW49MjAyNi0wMy0wNSZjaGVja291dD0yMDI2LTAzLTA2Jk51bWJlcm9mQWR1bHRzPTEmTnVtYmVyb2ZDaGlsZHJlbj0wJlJvb21zPTEmbWNpZD0zMDM4Jm1hc3RlclJvb21JZD01NDA1OTIxMjcmbXB0PWEwZENiWEJEZG1wV1VrdzRPRzg0WjBSVkwzQnBOMnMyV0cxNmJYbHpTMkpGV1VndlRDOUdkRlExUkdKUVZuTmliMWh0TTBablZtRm1URlZqVHpKdGNVZHJlbmt5VFN0cFZFcFNXVnBSUFQwJlRvdGFsUHJpY2U9MTMwMC4wMCZUb3RhbFRheD0wLjAwJlRvdGFsRmVlPTAuMDAmVG90YWxTdXJjaGFyZ2U9MCZtY3VyPVBIUCJ9&amp;utid=ddde90f3-877e-c62a-f9ff-ea9a0e0fa2f2&amp;tm_stars=0&amp;client_id=skyscanner_app&amp;price_policy=2&amp;pre_redirect_id=a794f2a1-5a31-62e0-ea3d-79720b3f6413&amp;tm_city_code&amp;max_price=5500&amp;guests=1&amp;request_id=a794f2a1-5a31-62e0-ea3d-79720b3f6413&amp;tm_country_code=PH</t>
  </si>
  <si>
    <t>14.48929, 121.01532</t>
  </si>
  <si>
    <t>White Beach, San Isidro, Puerto Galera, Oriental Mindoro, Mimaropa, Philippines</t>
  </si>
  <si>
    <t>Featuring a garden and free WiFi, WHITE BEACH GUEST HOUSE is located in Puerto Galera, a 2-minute walk from White Beach and 0.6 miles from Aninuan Beach. The property has a 24-hour front desk, a concierge service and organizing tours for guests.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</si>
  <si>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NEYyKENob1EtTlR6b3NpY3ZZZUxBUm9OTDJjdk1URjJlVjltYXpZM1h4QUM4BkIJES582cDlCmweQgkR2U-OVZks-_tCCRFLclzKIAfsakgAWk0yS6oBSBABKgkiBWhvdGVsKAAyHxABIhsG4PkL28Bh0pZMxxAr00AILC_pMFiKUvWB514yGBACIhRob3RlbCBpbiBwaGlsaXBwaW5lcw&amp;ap=KigKEgnMVpI7ToEeQBFjVfxe0lRdQBISCZwWDMlVUzJAEbEqfi-DNGBAMAFIAQ&amp;ictx=111&amp;ved=0CIcDEMr3BGoYChMIuPaSpO7bkgMVAAAAAB0AAAAAEIUE</t>
  </si>
  <si>
    <t>14.57362, 121.04793</t>
  </si>
  <si>
    <t>Edsa Urban Deca Tower Condo Unit with Wifi and Netflix - Apartment</t>
  </si>
  <si>
    <t>www.skyscanner.com.ph/hotel_deeplink/4.0/PH/en-US/PHP/h_bc/203844311/2026-03-02/2026-03-03/hotel/hotel/hotels?legacy_provider_id=13&amp;rooms=1&amp;closed_user_group=apps&amp;hb_data=00b3QPI2Lf3UmTOfgCXPSZHoUOUB9UTi3_AO1tDC_JD4yl83HyuQlueZZdEzoGrIsnAaODHQe624Ncf5sUt6Let85fPaGlrDSs0Yci3poPZzH6kNMIhDlA3wGdOPB-ImWTEf1Aw0j4bHuv2rIv8gi2K2g9tkPzCdoFTC4lOgKSWIqdjYo1a8MF9mWwLrc-R0rWHVG8cRKtshJwG3c1lVvXsrcBbBjGDMq1hOpWNNlFQqmQNKrr86zPIKwzRlbDPUxY3jHZJxBATEE2Fp-V3oi55eeVhMr8S_YwgkGy08ueRsVY3ATCTviNVGHhC84kIdJNT4iUhBRnSyrRqvwqIXdPERtr833DaW74fG5t2xZ7-IoidpnkaEt85FFgQHUGjaWoPVIw4gHV7zZvFnZ6XASIa2kTq-6Ym-HFhCp3FA6nsaveUJvas%3D&amp;q_datetime_utc=2026-03-02T01%3A16%3A58&amp;ticket_price=1017&amp;quote_id=4551645847490536566&amp;utid_state=1&amp;channel=iphone&amp;price_without_closed_user_group=1237&amp;tm_place_name=Mandaluyong&amp;deeplink_data=eyJmaWVsZHMiOnsic2lnbmF0dXJlIjoiODM3ZTljMDJjMmQ3MTA4ZGZkYzcxOTU1MTI5NTIzNTkiLCJibG9ja19pZCI6IjU1NzAwMDYwMV8yMDczODc1NTZfMF8wXzAifX0%3D&amp;utid=f13bfdfb-1019-a7e2-dbcb-35a2f4155a38&amp;tm_stars=0&amp;client_id=skyscanner_app&amp;redirect_delay=1000&amp;price_policy=2&amp;pre_redirect_id=a2d62b8d-9f56-a8e2-177a-55454c2c9d93&amp;tm_city_code&amp;max_price=1017&amp;guests=1&amp;request_id=a2d62b8d-9f56-a8e2-177a-55454c2c9d93&amp;tm_country_code=PH</t>
  </si>
  <si>
    <t>14.52406, 121.01272</t>
  </si>
  <si>
    <t>101 Newport Condo Across the Airport</t>
  </si>
  <si>
    <t>www.skyscanner.com.ph/hotel_deeplink/4.0/PH/en-US/PHP/h_bc/179059478/2026-03-02/2026-03-03/hotel/hotel/hotels?legacy_provider_id=13&amp;rooms=1&amp;closed_user_group=apps&amp;hb_data=oouxd6pwT7PYOcs6pblgjZt-zL7oTyWtBKTRWX4_WHSuwLKODSETloU9OjkK8qkh9tnpJpZ6F2xNsOXoHbmW0LV0sxlngbn2gRre7vyun--zXFi53-Kbeo2lktpfU5Kn_35eXM766zd-10a423YoJTNJKCLc3bpdFhfrrKMNf8bt1UdTQuoYVInUVoiA7hdX0S6VMBnlhF-PuWZAxtnBZYyiSX5KquNlbWKgS1WoEh8xMHfJQsqs-ZMOs2hIJOv55-lAVcQFXilhxeyLxNJEeZ-FayqyiCNauaXHu1yNUYus_g6NQi5--hDefty75Jd-O1KuQ4W_OyDiQ48bsBMqToqxHCEnyPjVGTokO6umZSyexHX7xiQ9A0AqdI82_5r-_iQq9r_RjofpCQe6i4Nlg2BcY4xKmVnu-naEZaYwkf-Ol8FfKSk%3D&amp;q_datetime_utc=2026-03-02T01%3A16%3A59&amp;ticket_price=2341&amp;quote_id=1700841259880918255&amp;utid_state=1&amp;channel=iphone&amp;price_without_closed_user_group=3299&amp;tm_place_name=Pasay&amp;deeplink_data=eyJmaWVsZHMiOnsic2lnbmF0dXJlIjoiOWE4N2IxZmI2ZDRmYmEzZjFjNTAxYWU4ODc1M2FlMWYiLCJibG9ja19pZCI6IjE0MDgzNzU1MDFfNDEyNjEzNDc3XzFfMF8wXzEwNzIzMjQifX0%3D&amp;utid=aea74c96-3e71-8b6b-7b11-51191933f7d8&amp;tm_stars=0&amp;client_id=skyscanner_app&amp;redirect_delay=1000&amp;price_policy=2&amp;pre_redirect_id=b6b2866d-5f9c-c9ea-2d5e-ed84d815a758&amp;tm_city_code&amp;max_price=2570&amp;guests=1&amp;request_id=b6b2866d-5f9c-c9ea-2d5e-ed84d815a758&amp;tm_country_code=PH</t>
  </si>
  <si>
    <t>14.3491, 120.9234</t>
  </si>
  <si>
    <t>Land Transportation Office, Don Placido Campos Avenue, Sabang, San Jose-Sabang, Dasmariñas, Cavite, Calabarzon, 4114, Philippines</t>
  </si>
  <si>
    <t>Cozy Room, Private Bathroom, Work-from-Home Office</t>
  </si>
  <si>
    <t>https://www.agoda.com/work-chill-capsuleroom-c-nr-ust-100mbps-netflix/hotel/manila-ph.html?countryId=70&amp;finalPriceView=1&amp;isShowMobileAppPrice=false&amp;cid=1913938&amp;numberOfBedrooms=&amp;familyMode=false&amp;adults=2&amp;children=0&amp;rooms=1&amp;maxRooms=0&amp;checkIn=2026-03-2&amp;isCalendarCallout=false&amp;childAges=&amp;numberOfGuest=0&amp;missingChildAges=false&amp;travellerType=1&amp;showReviewSubmissionEntry=false&amp;currencyCode=PHP&amp;isFreeOccSearch=false&amp;los=1&amp;searchrequestid=e949bdae-8821-4b43-b4b8-b1dc3c73ac7e&amp;ds=YHxlC8dncNo5g3dT</t>
  </si>
  <si>
    <t>14.6067, 120.9875</t>
  </si>
  <si>
    <t>Padre Campa Street, Barangay 462, Sampaloc, Fourth District, Manila, Capital District, Metro Manila, 1015, Philippines</t>
  </si>
  <si>
    <t>Work&amp;Chill CapsuleRoomB nr UST | 100mbps+Netflix</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</si>
  <si>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OQUYyJ0Noa1FfNFhjbS1yQ25maEFHZzB2Wnk4eE1YbHNjakU1Ym1kZkVBSTgGQgkRLnzZwOUKbB5CCRHZT45VmSz7-0IJEUtyXMogB-xqSABaTTJLqgFIEAEqCSIFaG90ZWwoADIfEAEiGwbg-QvbwGHSlkzHECvTQAgsL-kwWIpS9YHnXjIYEAIiFGhvdGVsIGluIHBoaWxpcHBpbmVz&amp;ap=KigKEgnMVpI7ToEeQBFjVfxe0lRdQBISCZwWDMlVUzJAEbEqfi-DNGBAMAFIAQ&amp;ictx=111&amp;ved=0CDYQyvcEahgKEwi49pKk7tuSAxUAAAAAHQAAAAAQpQQ</t>
  </si>
  <si>
    <t>11.606482, 122.741695</t>
  </si>
  <si>
    <t>San Roque – Baybay – Culasi Road, San Antonio Resort Village - Phase I, Dumolog, Roxas, Capiz, Western Visayas, 5800, Philippines</t>
  </si>
  <si>
    <t>Superior Double Room</t>
  </si>
  <si>
    <t>The Beachhouse and Bar</t>
  </si>
  <si>
    <t>www.skyscanner.com.ph/hotel_deeplink/4.0/PH/en-US/PHP/h_ad/213640544/2026-03-02/2026-03-03/hotel/hotel/hotels?legacy_provider_id=22&amp;rooms=1&amp;closed_user_group=general&amp;hb_data=xZCeav9l7DYMgUf2F-ttEVHlGexPVpZZE9PDteR4g7ZQhb8LhfKzshrS-7edFX1gFOf7_YoOy8nZ2OiE9OGJXqNOiJH18Ft50xrBvp9PWaWr3jdupv5HDok8cLotE4nrBq4drgTQIRvPDLBt4JkLMb072_16sNiga6mK1XUAQZzCD2h-p2LvE-e4rhBOJ6_v4w11QEWRzEsFf5Y8WclAffHzGtSgnPw2AZj2MhOt9_ifpQ38DVbs7csYIdkCSr1kLSTEf85eHHRkR6YJxJOtUUay5UiJt70PCBvX1OSr10VPqqZa3fPhaZIcpjo5ILZHiF3xLginR8I6Fc2HhbCnbVZ1EfxEQireg7YiInmdPAoCMmKhTDHP2F-UDXmKI9SQdid9kq3J8BmCTATVXYLAS3pon8nfB3BnvWcWu-SvElCY&amp;q_datetime_utc=2026-03-02T01%3A17%3A01&amp;ticket_price=1055&amp;quote_id=-8996173248265858350&amp;utid_state=1&amp;channel=iphone&amp;price_without_closed_user_group=2303&amp;tm_place_name=Roxas+City&amp;deeplink_data=eyJmaWVsZHMiOnsic2lnbmF0dXJlIjoiZmRmZDJlOTI2NGFhOTA5ODU2YjRlYjBiYTdhODJiMjUifSwidXJsIjoiaHR0cHM6Ly93d3cuYWdvZGEuY29tL3BhcnRuZXJzL3BhcnRuZXJzZWFyY2guYXNweD9jaWQ9MTg0NjM4MyZoaWQ9MzcyNTA1MjImY3VycmVuY3k9UEhQJmNoZWNraW49MjAyNi0wMy0wMiZjaGVja291dD0yMDI2LTAzLTAzJk51bWJlcm9mQWR1bHRzPTEmTnVtYmVyb2ZDaGlsZHJlbj0wJlJvb21zPTEmbWNpZD0zMzImbWFzdGVyUm9vbUlkPTYxMzczMjkzMSZtcHQ9Tm5oU2QydDVOMHRLYzFaUU9WSkJaV1IzT0dZMlJuVkZOekF6WjFSMFZ6RTJPV2xsWkhGamN6TTNTbk5yT1VkcFdEQkNNSGRpWW10aUwzQjFLMFoxTlhkWGQweFBXa1pJTUcwM1RUWm9OeTgmVG90YWxQcmljZT0xMDU0LjkzJlRvdGFsVGF4PTEyMi4yMiZUb3RhbEZlZT04OC43NyZUb3RhbFN1cmNoYXJnZT0wJm1jdXI9UEhQIn0%3D&amp;utid=80857674-ca65-1a0a-9999-4e0d1e9cb010&amp;tm_stars=5&amp;client_id=skyscanner_app&amp;redirect_delay=1000&amp;price_policy=2&amp;pre_redirect_id=93bde0e0-9d02-851d-bd15-dbfb3a814c5e&amp;tm_city_code=RXSP&amp;max_price=1055&amp;guests=1&amp;request_id=93bde0e0-9d02-851d-bd15-dbfb3a814c5e&amp;tm_country_code=PH</t>
  </si>
  <si>
    <t>14.5621, 121.01478</t>
  </si>
  <si>
    <t>Old Makati Central Fire Station (Makati Subway), Ayala Avenue Extension, San Antonio, District I, Makati, Southern Manila District, Metro Manila, 1203, Philippines</t>
  </si>
  <si>
    <t>Netflx, Destina@Air Residences, Makati Manila</t>
  </si>
  <si>
    <t>www.skyscanner.com.ph/hotel_deeplink/4.0/PH/en-US/PHP/h_bc/223274609/2026-03-02/2026-03-03/hotel/hotel/hotels?legacy_provider_id=13&amp;rooms=1&amp;closed_user_group=apps&amp;hb_data=tbdpezKrqskkmuzn-EnTDU88WXdpOkRhFBPjaOC76Jcjy0MiA7nPUVkaQTAbg6FIgJcTxYGE7OdLpJLlIrqkbZ-HT1_POVCTpk54wOtbk2WaCIorYIEbululyxdakFJAnpMaJah5sKMX6vkEcKq2SieRcSbf7qJgRfkZdNZZOl3L6eroY4we8vxAVLOtTk974kl_x6t-2ZpyMI2nI1e3v-T7vz_6kLMQkW-MbgKB8tjpfPxvEhkK287yXSxiDKR7KlSigrWO1F-Gg5SOXS-aD6xvVdJ_ij2f5EbOPVUx48lJ8SPue38hxjK3GcFkbzbd-nOBKDIc02NavwzuEH6HATNSbtUP3f2CaycUJH5Ezr2CwwtK3tHIoSH2PCyio-0hxTwE4oB3HTQ7pEKgfdDHsayLEEf_k7v-adkPAikvWQ03S_p4&amp;q_datetime_utc=2026-03-02T01%3A17%3A05&amp;ticket_price=2066&amp;quote_id=8659751488955262477&amp;utid_state=1&amp;channel=iphone&amp;price_without_closed_user_group=2511&amp;tm_place_name=Makati&amp;deeplink_data=eyJmaWVsZHMiOnsic2lnbmF0dXJlIjoiMTk3MjA0MWVhYmE0Nzk4ODE1Y2VkMzg0ZDY3YzQ1N2MiLCJibG9ja19pZCI6IjEzMzIwNjI0MDFfNDA1NzIxOTg5XzJfMF8wIn19&amp;utid=d95bcd58-014d-dc7b-3aa7-6620c44fc4e8&amp;tm_stars=0&amp;client_id=skyscanner_app&amp;redirect_delay=1000&amp;price_policy=2&amp;pre_redirect_id=bd5ce39d-17df-92e0-987c-e830dadc75f0&amp;tm_city_code&amp;max_price=2066&amp;guests=1&amp;request_id=bd5ce39d-17df-92e0-987c-e830dadc75f0&amp;tm_country_code=PH</t>
  </si>
  <si>
    <t>16.41204, 120.5823</t>
  </si>
  <si>
    <t>AHB Inn, 125, Dominican Hill Road, Purok 6, San Roque Village, District 15, Baguio, Cordillera Administrative Region, 2600, Philippines</t>
  </si>
  <si>
    <t>Comfy Dwelling</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</si>
  <si>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OQUYyJ0Noa1F2TGpMdEwzd3M4eGZHZzB2Wnk4eE1YbHVNbUp0WTNkZkVBSTgGQgkRLnzZwOUKbB5CCRHZT45VmSz7-0IJEUtyXMogB-xqSABaTTJLqgFIEAEqCSIFaG90ZWwoADIfEAEiGwbg-QvbwGHSlkzHECvTQAgsL-kwWIpS9YHnXjIYEAIiFGhvdGVsIGluIHBoaWxpcHBpbmVz&amp;ap=KigKEgnMVpI7ToEeQBFjVfxe0lRdQBISCZwWDMlVUzJAEbEqfi-DNGBAMAFIAQ&amp;ictx=111&amp;ved=0CLsBEMr3BGoYChMIuPaSpO7bkgMVAAAAAB0AAAAAEKUE</t>
  </si>
  <si>
    <t>16.93317, 120.44592</t>
  </si>
  <si>
    <t>Jolie Joe's Bed and Breakfast, San Ambrocio Street, Tagudin, Ilocos Sur, Ilocos Region, 2714, Philippines</t>
  </si>
  <si>
    <t>www.skyscanner.com.ph/hotel_deeplink/4.0/PH/en-US/PHP/h_bc/225390655/2026-03-02/2026-03-03/hotel/hotel/hotels?legacy_provider_id=13&amp;rooms=1&amp;closed_user_group=apps&amp;hb_data=LKqxTWvVLQI1OGGHx3OzKc4jLcoO_8rpI6HQmwJtHicYQj8El2B-DGv1EzTtoorx980EcYWH__qUx0Rq0kGbxfLl9wAQg-JM_be3Z_Rk7hoB540lAjguLaAOhyFjdcLB-wBOtiLXba-Wb7mHpOkf9SW88EiIcw42e61R6WryHb1dDDfy6Bs2ZEwFY8ps_mgzY9NiBiGK78WaxhGvOZtYOS1cEGLpCd_qhMh6Tqm0vin0M5gVXujqRh-K2baMA6XrxZ8M4tvpgIdz-yGJOvWrxSHb6doa1OUo_5vxA4U9C1EdmBJ7WW0DyknDeBW9-p03u8hhbD-yH7T_prSiwsu7idCaEGcroB0KRQM5d3M4HMpsNBNxk0aSpYAeEpvEkP31VkK9QnpPmYwBUq6gnhs5lIAY219hH5tlMe49jfpUaEQcokBr&amp;q_datetime_utc=2026-03-02T01%3A18%3A08&amp;ticket_price=2160&amp;quote_id=-5807463424937163041&amp;utid_state=1&amp;channel=iphone&amp;price_without_closed_user_group=2376&amp;tm_place_name=Tagudin&amp;deeplink_data=eyJmaWVsZHMiOnsic2lnbmF0dXJlIjoiNzIwN2EyNTVhNDk3YmZmZjBiYjQzZWFjYTZlYzJmOTciLCJibG9ja19pZCI6IjE0NzUwODQyMDFfNDE4OTI5MTk1XzJfMF8wIn19&amp;utid=82aea177-2560-3f84-7c7a-101f27236b7d&amp;tm_stars=0&amp;client_id=skyscanner_app&amp;redirect_delay=1000&amp;price_policy=2&amp;pre_redirect_id=312d60fb-4d93-9f6d-f58b-b84387ccea17&amp;tm_city_code&amp;max_price=2160&amp;guests=1&amp;request_id=312d60fb-4d93-9f6d-f58b-b84387ccea17&amp;tm_country_code=PH</t>
  </si>
  <si>
    <t>13.5017, 120.9550998</t>
  </si>
  <si>
    <t>Poblacion, Santo Niño, Puerto Galera, Oriental Mindoro, Mimaropa, 5221, Philippines</t>
  </si>
  <si>
    <t>Shambala Paradise - Deluxe Double Room with Balcony and Sea View</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</si>
  <si>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OQUYyJ0Noa1FrdERkdXNUd2lPZFBHZzB2Wnk4eE1YZzJiSGh6TTJKMEVBSTgGQgkRLnzZwOUKbB5CCRHZT45VmSz7-0IJEUtyXMogB-xqSABaTTJLqgFIEAEqCSIFaG90ZWwoADIfEAEiGwbg-QvbwGHSlkzHECvTQAgsL-kwWIpS9YHnXjIYEAIiFGhvdGVsIGluIHBoaWxpcHBpbmVz&amp;ap=KigKEgnMVpI7ToEeQBFjVfxe0lRdQBISCZwWDMlVUzJAEbEqfi-DNGBAMAFIAQ&amp;ictx=111&amp;ved=0CO0BEMr3BGoYChMIuPaSpO7bkgMVAAAAAB0AAAAAEKUE</t>
  </si>
  <si>
    <t>www.skyscanner.com.ph/hotel_deeplink/4.0/PH/en-US/PHP/h_ct/204255511/2026-03-05/2026-03-06/hotel/hotel/hotels?legacy_provider_id=31&amp;rooms=1&amp;closed_user_group=general&amp;hb_data=SpmB4sOCyXZ1QpW2MkzHtUeMk8eN_I-Ze2CzjqGpvaMEyEdZr7ErBVkZJplahgn8yKsWiLAhI9lEK5ILWLzRw_2JFbxWw6hmXfGvow4MtsFIWH5mzBoEe4SiACNqfFEfBOScX7eaplx0JOMBABuuftY59sOXmmJgMlo1y1kqUEKYjiSUQ_ghoN26BiEdF4c2YVhVGh7Mxs2yeeSUkGVEOM_Mf-S9j8GDZ6CTf-UemSPenB5NkdOuBEtso8LC9wSyMy9B-4-WBuoDAVIFNMhf6Tr3TwCuORYMpu58AGbYLIIWG7qGatGCiSFJvAF2AqcX0Cj-P1DZu5ALMv30eT_TY4TWeMUIm_a2t73xBvyy_HW2P64P76JbRz_fQH5-VeGBA0p3yNqIQe46nLIOq6meZyaA0XKJqroaTZXo44TeMw%3D%3D&amp;q_datetime_utc=2026-03-05T14%3A37%3A34&amp;ticket_price=2987&amp;quote_id=3357359068839435730&amp;utid_state=1&amp;channel=iphone&amp;price_without_closed_user_group=3500&amp;tm_place_name=Batuan&amp;deeplink_data=eyJmaWVsZHMiOnsic2lnbmF0dXJlIjoiZThjNTkwZWQ3MDY5OTYwZjBjOGVmMzg0Y2MyZGIwZjIifSwidXJsIjoiaHR0cHM6Ly9waC50cmlwLmNvbS9ob3RlbHMvcmVkaXJlY3Q%2FaG90ZWxpZD01NzEwMzQ5NCZjaXR5PTMwNjI4NiZBbGxpYW5jZWlkPTEyNjA3JnNpZD04ODg4MzImY2hlY2tpbj0yMDI2LTAzLTA1JmNoZWNrb3V0PTIwMjYtMDMtMDYmc2hvcHBpbmdpZD01MjEyY2NlYjRiOWE0MTc1OGFjZjc0ZWJiZDhjOWM5YyZhZHVsdD0xJmNoaWxkcmVuPTAmYWdlcz0mbGFuZ3VhZ2U9ZW5waCZsb2NhbGU9ZW5fUEgmcm9vbWlkPTE0OTE5ODc5MzYmc3dpZD0wJnBheT1QUCZmZ3Q9MSZjcm49MSZjdXJyPVBIUCZ3a3A9MSZzdGFuZD1INHNJQUFBQUFBQUFfd0FEQWZ6LUNtRUtBaGdCRWdRSUFSQUFHbFVJNE51M3h3VVNBVEVZQURDNER6aU9hNWdCaHFtZEc2Z0JBTGdCQWNBQkFORUJwSEE5Q2xmY28wRGhBWnFabVprWlZxZEE2QUd2bXQ3akFZZ0NJSWtFQUFBQUFBQUFBQUNnQkFDaEJRQUFBQUFBQUFBQUdpQTFNakV5WTJObFlqUmlPV0UwTVRjMU9HRmpaamMwWldKaVpEaGpPV001WXlBRUtJcWlwczBHU0FGU0JqUTBaRGcyTUZvY0NnTlZVMFFSVk9PbG04U2dHMEFhQTFCSVVDRkhBM2dMSkNpLVAySUZaVzVmVUVob3ZCUndBWGdBaWdFSFNBRjRBTWdCQWFvQkJ3b0RNREV4RUFIeUFTSTFNakV5WTJObFlqUmlPV0UwTVRjMU9HRmpaamMwWldKaVpEaGpPV001WTE4d2tnSUJOSm9DQUFBQUFQX19BUUFBX185UmZrcU5Bd0VBQUEifQ%3D%3D&amp;utid=e0b3309c-00f3-29b5-8af7-fc15ed5d06a0&amp;tm_stars=0&amp;client_id=skyscanner_app&amp;price_policy=2&amp;pre_redirect_id=17b913a2-dd87-1710-9ae2-2e0aa3372892&amp;tm_city_code&amp;max_price=2987&amp;guests=1&amp;request_id=17b913a2-dd87-1710-9ae2-2e0aa3372892&amp;tm_country_code=PH</t>
  </si>
  <si>
    <t>10.32249, 123.97608</t>
  </si>
  <si>
    <t>Hyllia by J&amp;J Homes At Amani Grand Resort Residences Near Airport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</si>
  <si>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OQUYyJ0Noa1FoNFd2eHVITS1wUkVHZzB2Wnk4eE1YbHVNamRxTlhjMEVBSTgGQgkRLnzZwOUKbB5CCRHZT45VmSz7-0IJEUtyXMogB-xqSABaTTJLqgFIEAEqCSIFaG90ZWwoADIfEAEiGwbg-QvbwGHSlkzHECvTQAgsL-kwWIpS9YHnXjIYEAIiFGhvdGVsIGluIHBoaWxpcHBpbmVz&amp;ap=KigKEgnMVpI7ToEeQBFjVfxe0lRdQBISCZwWDMlVUzJAEbEqfi-DNGBAMAFIAQ&amp;ictx=111&amp;ved=0CJ8CEMr3BGoYChMIuPaSpO7bkgMVAAAAAB0AAAAAEKUE</t>
  </si>
  <si>
    <t>9.75441, 123.53038</t>
  </si>
  <si>
    <t>Hyllia by J&amp;J Homes At Amani Grand Resort Residences Near Airport offers accommodations in Pusok, 6.8 miles from Ayala Center Cebu and 7.5 miles from Magellan's Cross. The air-conditioned accommodation is 5.9 miles from SM City Cebu.</t>
  </si>
  <si>
    <t>Kellocks' Seaview Apartelle</t>
  </si>
  <si>
    <t>www.skyscanner.com.ph/hotel_deeplink/4.0/PH/en-US/PHP/h_fd/193681927/2026-03-05/2026-03-06/hotel/hotel/hotels?legacy_provider_id=927050&amp;rooms=1&amp;closed_user_group=general&amp;hb_data=Z28mlqLKFeqn19qo6myxlFhBuCZOKDHxt66MaKR4SoN9GnX1-YhueKy19ZLRJSm5SOMBFDnCOLxmPOaLeQxqVUPPwVJDtdPG6AIr_ljrq9O_e0gcBEspzg1mZEv3iz5l9q3RQjD0MHsTUnjB8HKSdO-CY7KdC4AMNTPt8RSsxDM5R-wF4855zMcxZfFy5EnyzipkLa6qKlIFLlAEk2r6TeC5ywCHBHGIXcH_TF0wIL6EP-lHl8lAKZdN7_WpWBm8a3oiOrw4Ph_iQMyaxSKNV51TYn0n6IYCu1HEtZtSUc8PpacGk2evvVlBl9qKtodmOFWO_awyQymk6p3nwzlXs_9fD_U8Qd4GqwpL5eudtYIBvij_a6OcW7BJBnl5AhQTGVcdWx4sGaNRSgJ5l4adYDfyzgO0AkNgT5vNf8LZ9Ksx3A%3D%3D&amp;q_datetime_utc=2026-03-05T14%3A37%3A35&amp;ticket_price=1264&amp;quote_id=561821990945028164&amp;utid_state=1&amp;channel=iphone&amp;price_without_closed_user_group=1433&amp;tm_place_name=Cebu&amp;deeplink_data=eyJmaWVsZHMiOnsic2lnbmF0dXJlIjoiYzgxMjNjMjc1ZjNkYWZhNmJkZTlmNzJmMjI4YTY2MTcifSwidXJsIjoiaHR0cHM6Ly9kZWFscy52aW8uY29tP3NpZz00OTBkYTZiZGRhZTgyNGVhMjk5NmFlMjE0NzhkMDZmMjBhYTBhMzZmMDgzNjRhMmFhN2M1MTk0YjQ5YTBhMzM0MmQzMTMzMzkzMzM3MzEzODMxMzQzMyZzaWctaXNzPW1ldGEmdHVybD1odHRwcyUzQSUyRiUyRnZpby5jb20lMkZIb3RlbCUyRlNlYXJjaCUzRmNoZWNrSW4lM0QyMDI2LTAzLTA1JTI2Y2hlY2tPdXQlM0QyMDI2LTAzLTA2JTI2Y3VycmVuY3klM0RQSFAlMjZlcHYlM0RNUzR5JTI2ZXNkJTNETHlfN2JabVd5cy1FTUpWbXdrZEdaa2JmSU8tSHllZlNJSFhwMWxKSHNNVFpjRnU2Q1Q4MDVRYzVZVDFvcmRkVnBoZHhRdXN6Z3ZXYWhHNzhvSEg0WVdFdEhXVzB3aDRfd1VTSTUzX2tXdjZ4TnBmN1ZWVVlrTWMlMjUzRCUyNmZvcmNlQ3VycmVuY3lDaGFuZ2UlM0QxJTI2Zm9yY2VMYW5ndWFnZUNoYW5nZSUzRDElMjZob3RlbElkJTNENDYwMTY5OSUyNmxhYmVsJTNEc3JjJTI1M0Rza3lzY2FubmVyJTI1MjZ1Y291bnRyeSUyNTNEUEglMjUyNnVkZXZpY2UlMjUzRG1vYmlsZSUyNTI2aG90ZWwlMjUzRDQ2MDE2OTklMjUyNmRheSUyNTNENSUyNTI2bW9udGglMjUzRDAzJTI1MjZ5ZWFyJTI1M0QyMDI2JTI1MjZsb3MlMjUzRDElMjUyNm9mZmVyaWQlMjUzRG9wdXVhLUJUdU93RSUyNTI2cHJpY2UlMjUzRDEyNjQuMDIlMjUyNmN1cnJlbmN5JTI1M0RQSFAlMjUyNnVzZXJsYW5nJTI1M0RlbiUyNTI2X3RoJTI1M0QwZTYwNzYwZTFlYWM1Y2YxOTU5MTkzOWQwZWY2YjVkNTc1OWUzNGJiMzYxMmJkNjElMjUyNmR0cyUyNTNEMTc3MjcyMDM2MyUyNTI2b2x1dCUyNTNEMTc3MjcyMDM2MiUyNTI2Y2FuUGF5TGF0ZXIlMjUzRGZhbHNlJTI1MjZyZXF1ZXN0VXNlckdyb3VwJTI1M0QlMjUyNm9mZmVyVXNlckdyb3VwJTI1M0RwdWJsaWMlMjZsYW5nJTNEZW4lMjZvdGklM0Q5aWM3WjF6R1lOZyUyNnByZWZlcnJlZFJhdGUlM0QxMjY0LjAyJTI2cHJvZmlsZSUzRHIyZDJtNzNrbjglMjZyb29tcyUzRDElMjZ0b2tlbiUzRDdmZTI3NiUyNnVzZXJDb3VudHJ5JTNEUEglMjZ1dG1fY2FtcGFpZ24lM0Rza3lzY2FubmVyJTI2dXRtX21lZGl1bSUzRGNwYyUyNnV0bV9zb3VyY2UlM0Rza3lzY2FubmVyIn0%3D&amp;utid=2557c37b-2e9f-80e2-9ed0-1459f9311712&amp;tm_stars=0&amp;client_id=skyscanner_app&amp;price_policy=2&amp;pre_redirect_id=d1145c5c-a529-5d01-07ac-0228eecf2689&amp;tm_city_code=CEBP&amp;max_price=1350&amp;guests=1&amp;request_id=d1145c5c-a529-5d01-07ac-0228eecf2689&amp;tm_country_code=PH</t>
  </si>
  <si>
    <t>14.1179, 120.96402</t>
  </si>
  <si>
    <t>Natalio Bacalso Avenue, Poblacion, Balud, Cebu, Central Visayas, 6023, Philippines</t>
  </si>
  <si>
    <t>When you stay at this apartment in Dalaguete, you'll be on the waterfront, within a 5-minute drive of San Roque Chapel and Dalaguete Church. This apartment is 28.7 mi (46.2 km) from Panagsama Beach and 6.1 mi (9.8 km) from Tingko Beach.
Take in the views from a terrace and make use of amenities such as complimentary wireless internet access and tour/ticket assistance.
Featured amenities include a 24-hour front desk, luggage storage, and laundry facilities. Free self parking is available onsite.
Make yourself comfortable in this individually furnished apartment, which features a kitchen. A 24-inch flat-screen television with cable programming provides entertainment, while complimentary wireless internet access keeps you connected. Conveniences include a separate sitting area and a coffee/tea maker, and housekeeping is provided daily.</t>
  </si>
  <si>
    <t>Pearljohn's Place Tagaytay Prime Residences</t>
  </si>
  <si>
    <t>www.skyscanner.com.ph/hotel_deeplink/4.0/PH/en-US/PHP/h_bc/154653156/2026-03-05/2026-03-06/hotel/hotel/hotels?legacy_provider_id=13&amp;rooms=1&amp;closed_user_group=apps&amp;hb_data=VZXbxhu9h3CKEse4WPidgA_3C2qf7dARGm4JRAtz_kDS-cQoR-_MMBY32DhB5Kc9-vVTb4014b-_G4CtuOK-mEcj4Il3bBuC4bJunkHYJdLVLoG2Uu_O5-AL6-mdH6HqJUgvOgiImAZUayqANKwz0uoLTZI9zR7bowYzFQiVA02R2lJjD0choASDibI7kv5aTvcRswSQMJ8tyMaYOcjrxKiT_f3Yjbv-1iDZzFolzXZtaZUl30TZSOEjPNHPyr4LQiQ1dCz6JtMI3w9jE0ef18QpNXfMVoA-O4-HJMkWG9ebbaYnHKqN3v_I0KqpVeO576OgbrCd_4SdOSvmO2ENsOtEGIwjmJ5R-3NiMnhBKmIbHpmOhT696SpdH0NF0cG2RS1LU7WNY-5uTbiXTVQHkEjklWcgoBAipp5eiwuWHrkppnZ_TD8%3D&amp;q_datetime_utc=2026-03-05T14%3A37%3A34&amp;ticket_price=1573&amp;quote_id=1607370119117189531&amp;utid_state=1&amp;channel=iphone&amp;price_without_closed_user_group=1900&amp;tm_place_name=Tagaytay&amp;deeplink_data=eyJmaWVsZHMiOnsic2lnbmF0dXJlIjoiNDA5NWVlZTU0MWFiZWVmMTgxYjMxY2QyNzRhNGMxNmMiLCJibG9ja19pZCI6IjIxODAxNTYwMV8yOTgxNjA2MTRfMl8wXzAifX0%3D&amp;utid=1e6e3f4c-b491-7c80-5f2d-43f304a590fa&amp;tm_stars=0&amp;client_id=skyscanner_app&amp;price_policy=2&amp;pre_redirect_id=a7c8adcc-cbba-62a4-124d-cfb43c9a6ad8&amp;tm_city_code&amp;max_price=1573&amp;guests=1&amp;request_id=a7c8adcc-cbba-62a4-124d-cfb43c9a6ad8&amp;tm_country_code=PH</t>
  </si>
  <si>
    <t>15.0489, 120.6948</t>
  </si>
  <si>
    <t>Tagaytay - Prime Residence, Isaac O. Tolentino Avenue, Purok 157, Tagaytay, Cavite, Calabarzon, 4120, Philippines</t>
  </si>
  <si>
    <t>Pearljohn's Place Tagaytay Prime Residences is located in Tagaytay, just 2.8 miles from Picnic Grove and 5.1 miles from People's Park in the Sky. This 1-star apartment offers an elevator and full-day security.</t>
  </si>
  <si>
    <t>Azure North AmirahÃƒÆ’Ã†â€™Ãƒâ€šÃ‚Â¢ÃƒÆ’Ã‚Â¢ÃƒÂ¢Ã¢â€šÂ¬Ã…Â¡Ãƒâ€šÃ‚Â¬ÃƒÆ’Ã‚Â¢ÃƒÂ¢Ã¢â€šÂ¬Ã…Â¾Ãƒâ€šÃ‚Â¢s Place - Apartment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</si>
  <si>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OQUYyJ0Noa1FxNXJCM29EUm1aRVZHZzB2Wnk4eE1YbHVNalE1WWpFd0VBSTgGQgkRLnzZwOUKbB5CCRHZT45VmSz7-0IJEUtyXMogB-xqSABaTTJLqgFIEAEqCSIFaG90ZWwoADIfEAEiGwbg-QvbwGHSlkzHECvTQAgsL-kwWIpS9YHnXjIYEAIiFGhvdGVsIGluIHBoaWxpcHBpbmVz&amp;ap=KigKEgnMVpI7ToEeQBFjVfxe0lRdQBISCZwWDMlVUzJAEbEqfi-DNGBAMAFIAQ&amp;ictx=111&amp;ved=0COoCEMr3BGoYChMIuPaSpO7bkgMVAAAAAB0AAAAAEKUE</t>
  </si>
  <si>
    <t>9.1493, 123.50177</t>
  </si>
  <si>
    <t>Hambilica Resort, Siquijor Circumferential Road, Tag-ibo, San Juan, Siquijor, Negros Island Region, 6227, Philippines</t>
  </si>
  <si>
    <t>John Lhea Beach Cottages</t>
  </si>
  <si>
    <t>www.skyscanner.com.ph/hotel_deeplink/4.0/PH/en-US/PHP/h_bc/179107736/2026-03-05/2026-03-06/hotel/hotel/hotels?legacy_provider_id=13&amp;rooms=1&amp;closed_user_group=apps&amp;hb_data=uHld9zWVfLOZ2XpX7RKWa5PWTxehCjsvdsG7-1GmDhYR_AaI96DRa6YL41zLHjb6PnHUy0w0wumB79mZi1TKP7ZFRq4iIi-VQrUVaPylUyk5ulOwtMKPva6ey3Ry1Jn0P67SWjQ9WxC0glZdkd8XPAWWoRfRE4IUQ_-1FAn431CREwEyO_JEGzUtroa9uuQCg_Y7p_1ZcHsSraHm985BLlhktEJix4hSjr5mMhl4BXT2couxvw-9-iYrWQnYDgGUQuD4X17Q5OEXgDeXw7_DyqGh73GPO_F6t1nS2Bwz7DzsoIbuGj19WMPEpM029I4EREaQATNey81EEWi12neJwup2A-l71hf53MMB3mBPGmw26Qz7T5MY3siBGFf-nfUivkGPG082bc3fgPBe2brj0h-_DmmVvFZC5HXxZMSKXx1SyIm0yrw%3D&amp;q_datetime_utc=2026-03-05T14%3A37%3A36&amp;ticket_price=1620&amp;quote_id=2602802759834823286&amp;utid_state=1&amp;channel=iphone&amp;price_without_closed_user_group=2000&amp;tm_place_name=San+Juan&amp;deeplink_data=eyJmaWVsZHMiOnsic2lnbmF0dXJlIjoiYWYxYjI5NzVhMTc1MTVmYWIwOGJhNjkyNjBkYjUwMWIiLCJibG9ja19pZCI6IjMxODAwMzQwMV8zNjY0NDM0MjJfMl8wXzAifX0%3D&amp;utid=16dfe044-98a2-b7b2-9a61-3b9503990b04&amp;tm_stars=0&amp;client_id=skyscanner_app&amp;price_policy=2&amp;pre_redirect_id=d2214d0d-299d-e6a6-f9e3-1d5a7077ba24&amp;tm_city_code&amp;max_price=2430&amp;guests=1&amp;request_id=d2214d0d-299d-e6a6-f9e3-1d5a7077ba24&amp;tm_country_code=PH</t>
  </si>
  <si>
    <t>14.73699, 121.0658</t>
  </si>
  <si>
    <t>parking, wifi, non-smoking, internet_access, 24-hour_front_desk_service, garden, express_check-in, express_check-out, private_beach</t>
  </si>
  <si>
    <t>John Lhea Beach Cottages offers accommodations in Siquijor, a 4-minute walk from Maite Beach. This beachfront property offers access to free Wifi and free private parking.</t>
  </si>
  <si>
    <t>XNY@SMDC Trees Residences Quezon City-1 Bed w/Balc</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</si>
  <si>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OQUYyKENob1FfTFBGbjhMRjd0TGdBUm9OTDJjdk1URjRPSGs1YUd0d2FoQUM4BkIJES582cDlCmweQgkR2U-OVZks-_tCCRFLclzKIAfsakgAWk0yS6oBSBABKgkiBWhvdGVsKAAyHxABIhsG4PkL28Bh0pZMxxAr00AILC_pMFiKUvWB514yGBACIhRob3RlbCBpbiBwaGlsaXBwaW5lcw&amp;ap=KigKEgnMVpI7ToEeQBFjVfxe0lRdQBISCZwWDMlVUzJAEbEqfi-DNGBAMAFIAQ&amp;ictx=111&amp;ved=0CJwDEMr3BGoYChMIuPaSpO7bkgMVAAAAAB0AAAAAEKUE</t>
  </si>
  <si>
    <t>9.807, 126.16571</t>
  </si>
  <si>
    <t>One- Villa</t>
  </si>
  <si>
    <t>Siargao Residency by Privacy Group - One-Bedroom Villa</t>
  </si>
  <si>
    <t>www.skyscanner.com.ph/hotel_deeplink/4.0/PH/en-US/PHP/h_ad/205026285/2026-03-02/2026-03-03/hotel/hotel/hotels?legacy_provider_id=22&amp;rooms=1&amp;hb_data=N7sZI-PAZwWBQ1HAYjVgKvl9l_QpIZZsbkJypIpUox4TIvpJ3GtvYI5CbXLX0K3I6WCIXbE5fxRcdrZA_ytB79VnIKoX6WJxmROyrnlSM2Sek-zK5SvnlWdbR4MXDn0vn1fEaqcM46PVOXhPrywNe8_Loulw4xJWc4JRTfRfsztSHTBT2fDbLd-WJjR2nuCLR5-jrYm15TbbfWGBcMQwG9sPNb4jmxNp8BV54P9pxNxJJPBp7mjTEXssiXlTx7YvZVjzVqX7SXF51LZdSzKrujjngPegsMFhGjJh0TBTJUGnRKqSCwbG6nzldJoa70VNQgKcuasswV7lX-KGA8CFmygdI6wQ7z6QrB2-oq_T5NrP0A3tAqqUCDVl2hAABc1ZLoE_WCQgVg6-XNIu87MJeuOvUhRcRGrMYmPRSRRPqXtA&amp;q_datetime_utc=2026-03-02T01%3A17%3A15&amp;ticket_price=4536&amp;quote_id=-5160002587239589355&amp;utid_state=1&amp;channel=iphone&amp;tm_place_name=General+Luna&amp;deeplink_data=eyJmaWVsZHMiOnsic2lnbmF0dXJlIjoiZTJjNTA1ZTlhNTdiZDRiY2I0MTMwOGM4NjZmN2JiNDQifSwidXJsIjoiaHR0cHM6Ly93d3cuYWdvZGEuY29tL3BhcnRuZXJzL3BhcnRuZXJzZWFyY2guYXNweD9jaWQ9MTg0NjM4MyZoaWQ9NTU4MjQ5MzImY3VycmVuY3k9UEhQJmNoZWNraW49MjAyNi0wMy0wMiZjaGVja291dD0yMDI2LTAzLTAzJk51bWJlcm9mQWR1bHRzPTEmTnVtYmVyb2ZDaGlsZHJlbj0wJlJvb21zPTEmbWNpZD0zMDM4Jm1hc3RlclJvb21JZD0yOTc2MzcwNDQmbXB0PVZqaFpkbUp6ZDBReFJqZHZlbFZxVlcxMEszaDJiMVF5ZEhaMFRIaFBkV2c1ZEhSWWNrbFlhRWhKYzI1NlQzSlhkemRUVFhCVFp6TnNiREF4Y0Rack1tRkxValpwT1VoYVJtcFdjMk5uUFQwJlRvdGFsUHJpY2U9NDUzNi4wMCZUb3RhbFRheD00ODYuMDAmVG90YWxGZWU9MC4wMCZUb3RhbFN1cmNoYXJnZT0wJm1jdXI9UEhQIn0%3D&amp;utid=ae2bedef-d3b6-d2eb-238c-d7457f08adfc&amp;tm_stars=0&amp;client_id=skyscanner_app&amp;redirect_delay=1000&amp;price_policy=2&amp;pre_redirect_id=4829f9b9-96cb-1862-81a0-b91bca3df6e6&amp;tm_city_code&amp;max_price=4536&amp;guests=1&amp;request_id=4829f9b9-96cb-1862-81a0-b91bca3df6e6&amp;tm_country_code=PH</t>
  </si>
  <si>
    <t>9.665691, 123.847139</t>
  </si>
  <si>
    <t>A's Azotea de Bohol, Caverte Road, Lawis, Talisay, Tagbilaran, Bohol, Central Visayas, 6390, Philippines</t>
  </si>
  <si>
    <t>A's Azotea de Bohol-Studio Apt-12 with 1 Bedroom</t>
  </si>
  <si>
    <t>www.skyscanner.com.ph/hotel_deeplink/4.0/PH/en-US/PHP/h_xp/157139134/2026-03-02/2026-03-03/hotel/hotel/hotels?legacy_provider_id=1&amp;rooms=1&amp;closed_user_group=mobile&amp;hb_data=wNLehGmCh9BYh3ieUw4_LbygBp1mSsTGoaRv9_uW6qd38V39g51IWh1BiArdtQq_XVnC1oCYLPbq3_-h8NSViVEyHioy0plwI2SU82RY6LnBYQWh5R3Y7Ohv-gJ3pX6M5Av5CDYbtP05oQLbZbJQxMiH4VH7BiYXdV99Py76USgzCdTuOHCFpvSbCfcfFCKNSvzf6rPWv_rz8oBQwfuJuZkuxrRVshce0Wqe4xC7UIXNcAjnppwHKjjqnU4iGDUo41WoaNTIkgAyuwleQ2WR6lcCsig%3D&amp;q_datetime_utc=2026-03-02T01%3A17%3A17&amp;ticket_price=2392&amp;quote_id=-5471276589025224091&amp;utid_state=1&amp;channel=iphone&amp;price_without_closed_user_group=2602&amp;tm_place_name=Panglao&amp;deeplink_data=eyJmaWVsZHMiOnsic2lnbmF0dXJlIjoiYzc4YzQxYjg4MTk0ZTNjZTU0Nzg5YWM0NDRjMWQwMTUifSwidXJsIjoiaHR0cHM6Ly93d3cuZXhwZWRpYS5jb20ucGgvSG90ZWwtU2VhcmNoP3RwaWQ9NjgmbXBlPTE3NzI0MTIxOTUmZW5kRGF0ZT0yMDI2LTAzLTAzJmFkdWx0cz0xJmxvY2FsZT1lbl9VUyZjaGlkPTZlM2VlYzk5LTkwYTItNGEyMS05ZjlhLTA1NmZkNjhmNWM3NSZlYXBpZD00NjIzMCZtY3RjPTMmc3RhcnREYXRlPTIwMjYtMDMtMDImbXBkPUdCUCZtcGM9MC42NCZtcG49MjE5OTUxMTAyJmN1cnJlbmN5PUdCUCZyYXRlcGxhbmlkPTI4NjIwOTU5MCZtcG09MjQmbXBwPTEmbXBvPUVDJnNlbGVjdGVkPTIxMzc5MzUzJm1wYj04LjYxJm1wcT0yNy4yMiZtcGE9MjEuNTAifQ%3D%3D&amp;utid=5bbbf3c3-bd73-d527-ff3c-acd1ff3cdd67&amp;tm_stars=0&amp;client_id=skyscanner_app&amp;redirect_delay=1000&amp;price_policy=2&amp;pre_redirect_id=21b28a2d-301c-88a1-fc17-2e76e2d578e3&amp;tm_city_code=TAGP&amp;max_price=2392&amp;guests=1&amp;request_id=21b28a2d-301c-88a1-fc17-2e76e2d578e3&amp;tm_country_code=PH</t>
  </si>
  <si>
    <t>parking, wifi, air_conditioning, non-smoking, internet_access, smoking_areas, massage, iron, multilingual_staff, room_service, express_check-in, express_check-out, car_rental, shuttle_service, tours, airport_shuttle, shops, ticket_office, bicycle_rental, station_shuttle</t>
  </si>
  <si>
    <t>www.skyscanner.com.ph/hotel_deeplink/4.0/PH/en-US/PHP/h_h1/157139134/2026-03-02/2026-03-03/hotel/hotel/hotels?legacy_provider_id=927111&amp;rooms=1&amp;closed_user_group=mobile&amp;hb_data=YRMjey-74iKi9qMS8U6Tf6_81_yjYYpBG_gMNdbn3RgSbbDzyT1T6jG9LUKf43sCPMK_Ahel_r6oWI0FccfgbmOfYFCYxP32I2JurBXDs8haOAyOflMEMwPZHTjkwZ2gj18EPa_yDIwb2wIB9BxCNIIA597ppH30bi2uBRRi41hTApnZ_Vzr-dulShe5LflWkWpQf4VijQvDqTFch-nMV3-mLjeBpYRyFLI1MTeEJlSsYG6oOKvv9QjnzyPlm7I7aBuolLl98z9cyCbR8jFt7YYRlq8%3D&amp;q_datetime_utc=2026-03-02T01%3A17%3A17&amp;ticket_price=2391&amp;quote_id=-5471276589025224091&amp;utid_state=1&amp;channel=iphone&amp;price_without_closed_user_group=2601&amp;tm_place_name=Panglao&amp;deeplink_data=eyJmaWVsZHMiOnsic2lnbmF0dXJlIjoiMmMxN2MwODViZmVjY2ZhZWRjNTQ3OTFhNDNlYTRhNjMifSwidXJsIjoiaHR0cHM6Ly9waC5ob3RlbHMuY29tL0hvdGVsLVNlYXJjaD90cGlkPTMyMTQmbXBlPTE3NzI0MTIxOTUmZW5kRGF0ZT0yMDI2LTAzLTAzJmFkdWx0cz0xJmxvY2FsZT1lbl9QSCZjaGlkPTA4Mjc2MTg5LTJmMzMtNDcxNC04OGFhLWJiYTViMzFhNGI1ZiZlYXBpZD00NCZtY3RjPTMmc3RhcnREYXRlPTIwMjYtMDMtMDImbXBkPVBIUCZtcGM9NTAuMDAmbXBuPTIxOTk1MTEwMiZjdXJyZW5jeT1QSFAmcmF0ZXBsYW5pZD0yODYyMDk1OTAmbXBtPTI0Jm1wcD0xJm1wbz1FQyZzZWxlY3RlZD0yMTM3OTM1MyZtcGI9NjY5LjMzJm1wcT0yMTE2LjAyJm1wYT0xNjcxLjc3In0%3D&amp;utid=02f5b8a0-fc80-cddc-0796-654fe9c41f69&amp;tm_stars=0&amp;client_id=skyscanner_app&amp;redirect_delay=1000&amp;price_policy=2&amp;pre_redirect_id=9e92d582-3d6c-7c9e-fd89-897b31bdfe53&amp;tm_city_code=TAGP&amp;max_price=2392&amp;guests=1&amp;request_id=9e92d582-3d6c-7c9e-fd89-897b31bdfe53&amp;tm_country_code=PH</t>
  </si>
  <si>
    <t>A's Azotea de Bohol-Cool Orange Apartelle - Unit 6</t>
  </si>
  <si>
    <t>www.skyscanner.com.ph/hotel_deeplink/4.0/PH/en-US/PHP/h_h1/157139134/2026-03-02/2026-03-03/hotel/hotel/hotels?legacy_provider_id=927111&amp;rooms=1&amp;closed_user_group=mobile&amp;hb_data=t_UOhc9AZu5HWGRCNosenJFPDbfg36xhKU91P1Aqw_cpOD8IiHcOSAzxu88bQznJ-CSW30rYAGHmfYmqiDWFEuu-SPP8sosGgf2yNIFeRANYnsOSB6gKVNuGgXl1xeGhBxYkDmy6R6pbABm393H0tgGw23kkhmEr8SnVxJ2-gr_QrSRFLnk52mftEaandciVxebYjfUVaytmiGAA_jMDMk7IIUo0gLpDnwOFmkh9U_HnQE1wlWdjkWCi0zl7rWXRR7mLr11dNvZ84e9MEf3hqGWvk5s%3D&amp;q_datetime_utc=2026-03-02T01%3A17%3A17&amp;ticket_price=2391&amp;quote_id=-5471276589025224091&amp;utid_state=1&amp;channel=iphone&amp;price_without_closed_user_group=2601&amp;tm_place_name=Panglao&amp;deeplink_data=eyJmaWVsZHMiOnsic2lnbmF0dXJlIjoiMmMxN2MwODViZmVjY2ZhZWRjNTQ3OTFhNDNlYTRhNjMifSwidXJsIjoiaHR0cHM6Ly9waC5ob3RlbHMuY29tL0hvdGVsLVNlYXJjaD90cGlkPTMyMTQmbXBlPTE3NzI0MTIxOTUmZW5kRGF0ZT0yMDI2LTAzLTAzJmFkdWx0cz0xJmxvY2FsZT1lbl9QSCZjaGlkPTA4Mjc2MTg5LTJmMzMtNDcxNC04OGFhLWJiYTViMzFhNGI1ZiZlYXBpZD00NCZtY3RjPTMmc3RhcnREYXRlPTIwMjYtMDMtMDImbXBkPVBIUCZtcGM9NTAuMDAmbXBuPTIxOTk1MTEwMiZjdXJyZW5jeT1QSFAmcmF0ZXBsYW5pZD0yODYyMDk1OTAmbXBtPTI0Jm1wcD0xJm1wbz1FQyZzZWxlY3RlZD0yMTM3OTM1MyZtcGI9NjY5LjMzJm1wcT0yMTE2LjAyJm1wYT0xNjcxLjc3In0%3D&amp;utid=b6d41106-2b2a-5ab7-5d91-4e7cfb4052d9&amp;tm_stars=0&amp;client_id=skyscanner_app&amp;redirect_delay=1000&amp;price_policy=2&amp;pre_redirect_id=62c933b3-7e05-5ab8-d4b7-855192b709b9&amp;tm_city_code=TAGP&amp;max_price=2392&amp;guests=1&amp;request_id=62c933b3-7e05-5ab8-d4b7-855192b709b9&amp;tm_country_code=PH</t>
  </si>
  <si>
    <t>16.41664, 120.61959</t>
  </si>
  <si>
    <t>Hanbi Mansions Parking, Gibraltar Road, Mines View Condominium, Lualhati, District 11, Baguio, Cordillera Administrative Region, 2600, Philippines</t>
  </si>
  <si>
    <t>Prestige Vacation Apartments - Hanbi Mansions</t>
  </si>
  <si>
    <t>www.skyscanner.com.ph/hotel_deeplink/4.0/PH/en-US/PHP/h_bc/129275500/2026-03-02/2026-03-03/hotel/hotel/hotels?legacy_provider_id=13&amp;rooms=1&amp;closed_user_group=apps&amp;hb_data=A9BBoUxn18y_qdssluGvtiB684v9PB7gX__TxATne8DwOuvqCuuvA_b1yKkIvCrK9s1JcFrL-PNompuMNwAxcIBOl-VdJXoPPQIMsKBNBpISO_SkGO4_cZUqLlxbn7UuAuFWWXPHVdftUsnxU5WE2kHxMTEUNA9_Dkjdfk_DRa8Xf6vDeFgUJ-AetyVHsFK4FIZ1zSqnhXX0B0RpRf2spPl58020U3bwq2L-NXI3_xrMf_i9-6vsOJeNqLwQ-tuWxdhPOi1ytIkKYtW_Vb5YdWVHjP1yF-sNxzYIsM9k43SgJ5umh7qVgkvWXxRJ04u0ZknRUtDVWvWnNNpWV_NYbZ1pejlgdjE85LYZpM_77ro76eH1RExz8PaHhTscLZrV9qpxPHsLF86XtdZuhObVWyVZTYxxVF6DQPX5PJMkIaooNuB1Rmo%3D&amp;q_datetime_utc=2026-03-02T01%3A17%3A18&amp;ticket_price=5428&amp;quote_id=-3197883858106168302&amp;utid_state=1&amp;channel=iphone&amp;price_without_closed_user_group=5900&amp;tm_place_name=Baguio&amp;deeplink_data=eyJmaWVsZHMiOnsic2lnbmF0dXJlIjoiMTBmOGFkNGI5NmM0MjkxODg2M2I3NDEzNzVkZjFjMDMiLCJibG9ja19pZCI6IjEwMjg4MTQwMl8zMzk1NTYzMjlfNl8wXzAifX0%3D&amp;utid=9452ebdc-5b8d-9d50-0f7d-0fd38a993319&amp;tm_stars=0&amp;client_id=skyscanner_app&amp;redirect_delay=1000&amp;price_policy=2&amp;pre_redirect_id=00c67c44-ef97-c29a-d829-81220857b88b&amp;tm_city_code=BAGP&amp;max_price=5428&amp;guests=1&amp;request_id=00c67c44-ef97-c29a-d829-81220857b88b&amp;tm_country_code=PH</t>
  </si>
  <si>
    <t>14.11605, 120.95051</t>
  </si>
  <si>
    <t>Silang Crossing West, Tagaytay, Cavite, Calabarzon, 4120, Philippines</t>
  </si>
  <si>
    <t>parking, wifi, non-smoking, internet_access, smoking_areas, massage, multilingual_staff, garden, express_check-in, express_check-out, heat, shower, fitness_center, games_room, golf_course, grill, complimentary_bottled_water, nightclub, horseback_riding</t>
  </si>
  <si>
    <t>2Bedrooms Staycation in Tagaytay</t>
  </si>
  <si>
    <t>www.skyscanner.com.ph/hotel_deeplink/4.0/PH/en-US/PHP/h_bc/216416457/2026-03-02/2026-03-03/hotel/hotel/hotels?legacy_provider_id=13&amp;rooms=1&amp;closed_user_group=apps&amp;hb_data=Bm2fRRItY-Kt6haCL9SPuD1-jlyBJ3XaI9cx7Yuh9_AckbxmPF-9tASDy4uRP-G1SyWq6mHMccDBeePcCrir8lj7n2bqdF7oHceiYkc2qp0CtWOP0gtufM7i95f5rIimws_fkesEqEkyHhzOjTeuNrS7naEZpE9FfJ3tN3J_IFrR7S_stw4n9uYDImMyUQ8qdPFtab9Gn6RoZyoaQh46hVSE2PR5WLQqLEpbYUWMcCI2q9NXqaZYk-qM7xQuEvbVvGEsa18AiBUrr065YxMddbtr9Owutwu5nSYOGP6VHymIaYWgV5vGoLGWwj1acv-NTXKNvGmDHNC7Fm1dlUqn7Pl6Usapzedev3D3sH4uVZ5x5BhLYqR15NNPsLE_43l85gSc4HMDAD2oY1qoUSH_61Hgf3uqNdZB0H4Hk1uON1b6kBwK&amp;q_datetime_utc=2026-03-02T01%3A17%3A18&amp;ticket_price=4305&amp;quote_id=5143091412871642636&amp;utid_state=1&amp;channel=iphone&amp;price_without_closed_user_group=5648&amp;tm_place_name=Tagaytay&amp;deeplink_data=eyJmaWVsZHMiOnsic2lnbmF0dXJlIjoiM2I4YWU0Nzk3OTcwOWM1NmM1YjczZDgwNDkzM2FiYTQiLCJibG9ja19pZCI6IjEwMTQzMjQ5MDFfMzgyNzIyMzQ0XzZfMF8wIn19&amp;utid=5a88391e-a7ce-d176-33cb-8f555f53ef9c&amp;tm_stars=0&amp;client_id=skyscanner_app&amp;redirect_delay=1000&amp;price_policy=2&amp;pre_redirect_id=514f21cd-a435-2d95-a727-5aee307a09db&amp;tm_city_code&amp;max_price=4305&amp;guests=1&amp;request_id=514f21cd-a435-2d95-a727-5aee307a09db&amp;tm_country_code=PH</t>
  </si>
  <si>
    <t>14.57932, 121.05545</t>
  </si>
  <si>
    <t>2Bedrooms Staycation in Tagaytay is located in Tagaytay, just 4.4 miles from Picnic Grove and 6.7 miles from People's Park in the Sky. Guests can benefit from a patio and an outdoor pool.</t>
  </si>
  <si>
    <t>N place at Soho Central</t>
  </si>
  <si>
    <t>www.skyscanner.com.ph/hotel_deeplink/4.0/PH/en-US/PHP/h_bc/159198958/2026-03-02/2026-03-03/hotel/hotel/hotels?legacy_provider_id=13&amp;rooms=1&amp;closed_user_group=apps&amp;hb_data=X0S79zhYyEkl_mA5ktHNXMZmXzzUn0Yj69zUtY1egh3IWl_59P5OSFZ9xjpYLo9-5LRx8ArWIMMlA3ngqO2ZKbiXkQDKN3TfbE_OGuOk9wQcPtWJNIB6VCB2kJ82aaKTb7QWle4wPD-HxFjqd20sJF3vDK1GKEaeH8uDsJJMNYXNa60rUnGRADQ-_d9szG5b0QSJRnvwcFrYaabJWiGC_6dTLUioIU2z4hecFGt-URpQreFGx6lP3ZAuGZZ5-McVbeUUM6YqEsA6CQe4Enq59ezSYJbRqwmk7VKdho8SJyaYlpoBzJw8zSD0X-tp9IqL7pisFP74dTzOL9RkJIt59F7sxPzkrNJ1O8Ot317ekwaiQDPxxuYeD4q5b5vcUt0cY84fz_ok_cVV8racya2K_B9NMX5-KytN2xcM6XSsxGaCMjFt7Q0%3D&amp;q_datetime_utc=2026-03-02T01%3A17%3A23&amp;ticket_price=3195&amp;quote_id=951293907007210980&amp;utid_state=1&amp;channel=iphone&amp;price_without_closed_user_group=3970&amp;tm_place_name=Mandaluyong&amp;deeplink_data=eyJmaWVsZHMiOnsic2lnbmF0dXJlIjoiNzk2M2I5YzA1NjhkMDhkOTFmNWY2NzY2ZDkxYWI0MzgiLCJibG9ja19pZCI6IjM5OTcyODEwMV8xMjMzODM0NDBfMl8wXzAifX0%3D&amp;utid=fd5acc19-fb22-b0cf-cbe2-308175d49fab&amp;tm_stars=0&amp;client_id=skyscanner_app&amp;redirect_delay=1000&amp;price_policy=2&amp;pre_redirect_id=a8d4040c-ab6d-bd98-6abc-a9be73b40edb&amp;tm_city_code&amp;max_price=3195&amp;guests=1&amp;request_id=a8d4040c-ab6d-bd98-6abc-a9be73b40edb&amp;tm_country_code=PH</t>
  </si>
  <si>
    <t>11.32992, 124.1152</t>
  </si>
  <si>
    <t>Barrio, Logon, Cebu, Central Visayas, Philippines</t>
  </si>
  <si>
    <t>Villa-Atlas Guest House</t>
  </si>
  <si>
    <t>www.skyscanner.com.ph/hotel_deeplink/4.0/PH/en-US/PHP/h_fd/187704105/2026-03-05/2026-03-06/hotel/hotel/hotels?legacy_provider_id=927050&amp;rooms=1&amp;hb_data=7UNBdeZIw2pOlGfb-kSskerY-tBxy2YK99MPKaA93UTfHSX8IL_dKlthE3Jwebq1K5hV51mAkOE5rNX7kvdFe52E-yaXVu2LkX5cBULWYNuWl6zDrhpQ14zSbrm1ydqOL9XHRYjOZI1OCzjjurcdVQSgUvvePSAhyxJSSxEE1FjMlRLWpJ7rWWxQMrDsCS1GtKSOsASqnuPHTjoqAjhQJBS9idrPrIn0bZegMZPdLhrodisd85OhUrtcXjLXnfvaK73aorRcncak--HVpVA_oplIbOn-WbuiI0cbD2DWXOyJOtONghrM6PhNIFWCI-98wJC0jHfQHKg2wCUWXLbnZTk1pOWF-k_wQfPNC4k5oOgIndKYVYBOeiFlr3j8icfkyx-ZAZznfW-eVMDf-xSAZk7r4afuDc5cEC7jCigdTY7sqg%3D%3D&amp;q_datetime_utc=2026-03-05T14%3A37%3A36&amp;ticket_price=444&amp;quote_id=445300985897284573&amp;utid_state=1&amp;channel=iphone&amp;tm_place_name=Daanbantayan&amp;deeplink_data=eyJmaWVsZHMiOnsic2lnbmF0dXJlIjoiNzBkNGRlYTY0NTgyNmZhZTUwYWRiMDA4ZjNlNzM5ZGQifSwidXJsIjoiaHR0cHM6Ly9kZWFscy52aW8uY29tP3NpZz1kZDI4OTc4ODRhM2JmMjQzNDk4MGNlMDRkZGMyMjIzMzQxYzBhOGI5OTViOTA5NmY1YWJkZGNjZGRiNDUxZjRlMzEzMTMwMzQzODMwMzIzMDM4Mzgmc2lnLWlzcz1tZXRhJnR1cmw9aHR0cHMlM0ElMkYlMkZ2aW8uY29tJTJGSG90ZWwlMkZTZWFyY2glM0ZjaGVja0luJTNEMjAyNi0wMy0wNSUyNmNoZWNrT3V0JTNEMjAyNi0wMy0wNiUyNmN1cnJlbmN5JTNEUEhQJTI2ZXB2JTNETVM0eSUyNmVzZCUzRGNHcDdKLWY2X3RQZnQwYUpaa0JhOVlPWlRLU29FeFdUNGFkYWtyNEJsUzJkVjdrX1hETHR1MXdVaGxfWEtRVU82LTM4cVMyN1VUSVJtREEzd1VsNjlkeklnYWtCaE05YU5YNHFvdzc5M2JxYm1BX0d5QXN6ZVZFOGxBJTI1M0QlMjUzRCUyNmZvcmNlQ3VycmVuY3lDaGFuZ2UlM0QxJTI2Zm9yY2VMYW5ndWFnZUNoYW5nZSUzRDElMjZob3RlbElkJTNEMTIwNDc4NDc3JTI2bGFiZWwlM0RzcmMlMjUzRHNreXNjYW5uZXIlMjUyNnVjb3VudHJ5JTI1M0RQSCUyNTI2dWRldmljZSUyNTNEbW9iaWxlJTI1MjZob3RlbCUyNTNEMTIwNDc4NDc3JTI1MjZkYXklMjUzRDUlMjUyNm1vbnRoJTI1M0QwMyUyNTI2eWVhciUyNTNEMjAyNiUyNTI2bG9zJTI1M0QxJTI1MjZvZmZlcmlkJTI1M0Rvbi1GdzZ2aUhkbmclMjUyNnByaWNlJTI1M0Q0NDQuNDUlMjUyNmN1cnJlbmN5JTI1M0RQSFAlMjUyNnVzZXJsYW5nJTI1M0RlbiUyNTI2X3RoJTI1M0RiMjZmOGRjY2RiMzcyNGJhYjNjNDlhYjViMWE0MzFjNDBlMDBlMTE1NzBmNmQ2ZGElMjUyNmR0cyUyNTNEMTc3MjcyMTM0NCUyNTI2b2x1dCUyNTNEMTc3MjcyMTM0MCUyNTI2Y2FuUGF5TGF0ZXIlMjUzRGZhbHNlJTI1MjZyZXF1ZXN0VXNlckdyb3VwJTI1M0QlMjUyNm9mZmVyVXNlckdyb3VwJTI1M0RwdWJsaWMlMjZsYW5nJTNEZW4lMjZvdGklM0RRZFRwYkpwaHFZMCUyNnByZWZlcnJlZFJhdGUlM0Q0NDQuNDUlMjZwcm9maWxlJTNEcjJkMm03M2tuOCUyNnJvb21zJTNEMSUyNnVzZXJDb3VudHJ5JTNEUEglMjZ1dG1fY2FtcGFpZ24lM0Rza3lzY2FubmVyJTI2dXRtX21lZGl1bSUzRGNwYyUyNnV0bV9zb3VyY2UlM0Rza3lzY2FubmVyIn0%3D&amp;utid=ea3164a6-3872-7f0a-3652-c2cbf92e07ef&amp;tm_stars=0&amp;client_id=skyscanner_app&amp;price_policy=2&amp;pre_redirect_id=4b80e41b-8b96-db20-c965-4937abf414d2&amp;tm_city_code&amp;max_price=444&amp;guests=1&amp;request_id=4b80e41b-8b96-db20-c965-4937abf414d2&amp;tm_country_code=PH</t>
  </si>
  <si>
    <t>14.61737, 121.05157</t>
  </si>
  <si>
    <t>With a stay at Villa-Atlas Guest House in Daanbantayan, you'll be within a 5-minute walk of Logon Church and Daanbantayan Ferry Port. This guesthouse is within close proximity of Bounty Beach and Bagacay Point Lighthouse.
Pamper yourself with onsite massages or take in the view from a terrace. Additional amenities at this guesthouse include complimentary wireless internet access and tour/ticket assistance.
Enjoy a meal at the restaurant or snacks in the guesthouse's coffee shop/cafe. Mingle with other guests at the complimentary reception, held on select days. Wrap up your day with a drink at the bar/lounge. Cooked-to-order breakfasts are available daily from 8:00 AM to noon for a fee.
Featured amenities include dry cleaning/laundry services, luggage storage, and laundry facilities.
Make yourself at home in one of the 9 guestrooms. Complimentary wireless internet access is available to keep you connected.</t>
  </si>
  <si>
    <t>No.10 MACKS AWESOME PLACE+HEATER+NETFLIX+25MBPWIFI</t>
  </si>
  <si>
    <t>www.skyscanner.com.ph/hotel_deeplink/4.0/PH/en-US/PHP/h_bc/223313754/2026-03-02/2026-03-03/hotel/hotel/hotels?legacy_provider_id=13&amp;rooms=1&amp;closed_user_group=apps&amp;hb_data=OpeiXkxuinbzU5UJY-NKVKNEYjRw9K0vTjwh6ExJ2W1QVGpTRv4JUutJkastZWir8blJrwZn55FShetoYWu8G-jMaaIaH8jZyCNE7tHc-QfCrOxPFCPhyhd9xgACO7gy2Z3fIUSOsJtAb8C6Vv9qhhG4gTENhwJytGvUciu0Dt33kjOzdz6yR6levuECPxDnVA8jAyFiZlWxnsX6I0Rr0BTUYcaPgCTAAGCwB8NAcUzPs8slViTaiALjZ9NneQUWoL-kTwww8TDTqr9U5l0CY7tU6FABDu_lquaZb7JvHPARlve8m05xNuXztfQ6aPMYRaEBS5DqRi355pMIxYNbBNK54d8kPpZab8_Dz0yYgPjD3VhXN-U-tXyWLVlo0RfhE4BMwo0EV1mqsHAg8HUVynadJWG-tfn17bDWkgF9QUw3669d&amp;q_datetime_utc=2026-03-02T01%3A17%3A29&amp;ticket_price=1285&amp;quote_id=7827768989808641377&amp;utid_state=1&amp;channel=iphone&amp;price_without_closed_user_group=1562&amp;tm_place_name=Quezon+City&amp;deeplink_data=eyJmaWVsZHMiOnsic2lnbmF0dXJlIjoiNTIzZWIxMWUzYzFjMzY4MzI0Y2RjNDU0ZGQ1MjA1NzEiLCJibG9ja19pZCI6IjE0MDE1NDAyMDFfNDExOTk0NzQ4XzFfMF8wIn19&amp;utid=889ac790-5d33-227e-6c77-7e1e42cda11d&amp;tm_stars=0&amp;client_id=skyscanner_app&amp;redirect_delay=1000&amp;price_policy=2&amp;pre_redirect_id=36307acd-7786-ff58-ac20-1fa049c54ed4&amp;tm_city_code&amp;max_price=1428&amp;guests=1&amp;request_id=36307acd-7786-ff58-ac20-1fa049c54ed4&amp;tm_country_code=PH</t>
  </si>
  <si>
    <t>10.61127, 119.32452</t>
  </si>
  <si>
    <t>www.skyscanner.com.ph/hotel_deeplink/4.0/PH/en-US/PHP/h_bc/136407359/2026-03-05/2026-03-06/hotel/hotel/hotels?legacy_provider_id=13&amp;rooms=1&amp;hb_data=d9wEWiZ_XHz79hWwjYR2nxMIie5kqKpshZkgXMGCOjbJVUzUKEC_2VSZKF8LqREuL3_hCKSQeqfQD84HBtVptbkWTALHxtGb2ajDGSFqpGZUUzHJ1FLf6VHcVwgaEuvZdEzF5IJ_SLc0p6vHXAOlwGuTLCKCYEwWhU8o7F4WlYggmDrN_zqh1ZNInwXXS34yGr9Z9ARtJiVCqZL4oePI5dbiQbHKQVENE-9JVmtijD_z1LgFodcYtI1lDGpHw9U2gAnJIWNzW4Dzffv12y-b5iGJhZlZRJGsiYXYUakM8bxth_p27iSFhnlSFVA5qbKe8QY7_Z5oZ2pIAD2x9mBAemLfI4197SYXOCcIvkXd3D9E5JuZdfmbiPvVFbyw1ln2ULJziYxvc9ENU5jB1ulNZNBa4zvYasfr2MZDQjPNDT6_DsHs918%3D&amp;q_datetime_utc=2026-03-05T14%3A37%3A39&amp;ticket_price=2400&amp;quote_id=3021276478428998374&amp;utid_state=1&amp;channel=iphone&amp;tm_place_name=San+Vicente&amp;deeplink_data=eyJmaWVsZHMiOnsic2lnbmF0dXJlIjoiMDk2MDA3OWMxNWZhYzY3ZDVkZjAxMjgyMmY5YmRjYTUiLCJibG9ja19pZCI6IjE0NTU1MzkxMV8yNzkyNTQ0MjdfMl8xXzAifX0%3D&amp;utid=c1224fca-5a61-4d7a-9bab-d9450ef296ca&amp;tm_stars=2&amp;client_id=skyscanner_app&amp;price_policy=2&amp;pre_redirect_id=1ee67e03-5dec-19fd-34e7-f0558bce1052&amp;tm_city_code=SWLP&amp;max_price=3335&amp;guests=1&amp;request_id=1ee67e03-5dec-19fd-34e7-f0558bce1052&amp;tm_country_code=PH</t>
  </si>
  <si>
    <t>9.5492, 123.7758</t>
  </si>
  <si>
    <t>Alona Apartments</t>
  </si>
  <si>
    <t>www.skyscanner.com.ph/hotel_deeplink/4.0/PH/en-US/PHP/h_bc/212976929/2026-03-02/2026-03-03/hotel/hotel/hotels?legacy_provider_id=13&amp;rooms=1&amp;closed_user_group=apps&amp;hb_data=zvZINiZI6lZ59WDIV0SNmaolHbw2vLsBJtXabXBK7Bu67_30WF8Q3Fa4h_nFFDhrW25jwJqcjgDW4vMnZg9yKnwOOw5wIbdj9CfTdvaggakfbup3dwdXG_-ZKs1Ol-bPOwGU8ASJI89T9x1rMvVteOjLm5KBwKrQzt34RTLQMAK6m9SFhjWmoJionSSFtVuypJspYUW8QVCTzQ1wVMtruN36xRctPIYtQIYOI1utaHyGpCnoANe4tXKwu210_P5DJUqdz2IcXbTPya7hS8IPQTDGuQEeS7sPAzHJwYosXp7owtc9PhXoAyEmZrEfRDypS3vTFdZaU-L3s6q1xlMhxB-5DGoaKR8F6uLhHUYJkHSEloP06hrs4ZMGHaFffxOeUAt_PHCQdlziYQTH8zxLWSFk2Ix8XIwBmipmImrsP3Jnn-OqXFk%3D&amp;q_datetime_utc=2026-03-02T01%3A17%3A31&amp;ticket_price=6023&amp;quote_id=-7820364722746306474&amp;utid_state=1&amp;channel=iphone&amp;price_without_closed_user_group=8057&amp;tm_place_name=Manila&amp;deeplink_data=eyJmaWVsZHMiOnsic2lnbmF0dXJlIjoiODc0ZjI3OWMzZjIzOTJhMDBmMzVlYjMwOTQ0ZjhmNDkiLCJibG9ja19pZCI6Ijg5NTIxNDcwMV8zNjAwMjYxODBfMl8wXzAifX0%3D&amp;utid=384e3216-aa6e-dde7-b132-6aae151cbce3&amp;tm_stars=0&amp;client_id=skyscanner_app&amp;redirect_delay=1000&amp;price_policy=2&amp;pre_redirect_id=577e8d64-a8c6-ea27-d200-d778e533a6a8&amp;tm_city_code=MNLP&amp;max_price=6023&amp;guests=1&amp;request_id=577e8d64-a8c6-ea27-d200-d778e533a6a8&amp;tm_country_code=PH</t>
  </si>
  <si>
    <t>14.56501, 121.03123</t>
  </si>
  <si>
    <t>Sea Explorers Amorita, Ester A. Lim Drive, Alona Beach, Tawala, Panglao, Bohol, Central Visayas, 6340, Philippines</t>
  </si>
  <si>
    <t>Offering a garden, Alona Apartments offers accommodations in Panglao Island. The air-conditioned accommodation is a 12-minute walk from Alona Beach, and guests can benefit from on-site private parking and complimentary Wifi.</t>
  </si>
  <si>
    <t>Spacious Studio Apartment B304</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</si>
  <si>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SUYyJ0Noa1F6N3lzc3Z5SnQ1RmhHZzB2Wnk4eE1YYzVlSGczZGpobUVBSTgGQgkRLnzZwOUKbB5CCRHZT45VmSz7-0IJEUtyXMogB-xqSABaTTJLqgFIEAEqCSIFaG90ZWwoADIfEAEiGwbg-QvbwGHSlkzHECvTQAgsL-kwWIpS9YHnXjIYEAIiFGhvdGVsIGluIHBoaWxpcHBpbmVz&amp;ap=KigKEgnMVpI7ToEeQBFjVfxe0lRdQBISCZwWDMlVUzJAEbEqfi-DNGBAMAFIAQ&amp;ictx=111&amp;ved=0CIwCEMr3BGoYChMIuPaSpO7bkgMVAAAAAB0AAAAAEMEE</t>
  </si>
  <si>
    <t>10.666437, 124.336688</t>
  </si>
  <si>
    <t>Union, San Francisco, Cebu, Central Visayas, Philippines</t>
  </si>
  <si>
    <t>RedDoorz Plus @ Papa Tasie Camotes</t>
  </si>
  <si>
    <t>www.skyscanner.com.ph/hotel_deeplink/4.0/PH/en-US/PHP/h_ad/213620424/2026-03-02/2026-03-03/hotel/hotel/hotels?legacy_provider_id=22&amp;rooms=1&amp;closed_user_group=general&amp;hb_data=bh0xeuav7dSz2R9BuqeWf3LOpBYVL0cbDuFZKbMc8mynU7ZhX5KzW8GuzQb3-Nwg7qQ8lfGciN5K9ZF30Fdy9ogJjSGVg2bIcz0WZbKXOctVhGvl6Ds2HdkUr0StWlPP6YO3Zv27n8u3Q3CJACknFmfrrpBmn77snh9GCIinqBHLProSevkjk0nfHrHfe1yqTk1i3wAMMbDPnFJ28fTBohdPDCd1DkkDJiLsGtl4cFfkJXJUFdJNGVOMJtQ6z6h-zSbeg6vkTDMPfwAdOVouBuB_FA78SZ-72WD52I5pVRoYJfmHKPhqOxJzW_3uRHCCyEv_C510EZvkSCnyq_RkAIfbeQhRq5EdJd2Tmaaah5kBZO9muviByTejmP0A3L3XgIgxPjnto1ClVZ4wPtellq-KulKJRZVkOPyFLtyeF7GQ&amp;q_datetime_utc=2026-03-02T01%3A17%3A32&amp;ticket_price=586&amp;quote_id=-4540501298763470520&amp;utid_state=1&amp;channel=iphone&amp;price_without_closed_user_group=1198&amp;tm_place_name=San+Francisco&amp;deeplink_data=eyJmaWVsZHMiOnsic2lnbmF0dXJlIjoiYWE5MTIzZDhiYTQ2NzQ4YjM5NDRmYTJiZjc4OWE2NzEifSwidXJsIjoiaHR0cHM6Ly93d3cuYWdvZGEuY29tL3BhcnRuZXJzL3BhcnRuZXJzZWFyY2guYXNweD9jaWQ9MTg0NjM4MyZoaWQ9MjIyMTE0NTEmY3VycmVuY3k9UEhQJmNoZWNraW49MjAyNi0wMy0wMiZjaGVja291dD0yMDI2LTAzLTAzJk51bWJlcm9mQWR1bHRzPTEmTnVtYmVyb2ZDaGlsZHJlbj0wJlJvb21zPTEmbWNpZD0zMzImbWFzdGVyUm9vbUlkPTMwNDg3ODYwOCZtcHQ9UmpORFVtWXZZVVJhY1hGR1NVVkxSVmRoT1hoTE1FcGpXSE5ZUzNWUFYyaGFUWGMyZUdsQlJ6ZzNjbGRFVlZKSFptaFVTSGwyYjFwTVRVcDBWakZLUmpKUmEycDJSMDFyYTBOQ1FWWjNQVDAmVG90YWxQcmljZT01ODYuMzEmVG90YWxUYXg9NTUuMDQmVG90YWxGZWU9NTAuNjkmVG90YWxTdXJjaGFyZ2U9MCZtY3VyPVBIUCJ9&amp;utid=9fd99134-44af-7ad3-0fb7-55fa8dcc307c&amp;tm_stars=2&amp;client_id=skyscanner_app&amp;redirect_delay=1000&amp;price_policy=2&amp;pre_redirect_id=b22aba68-4870-3554-f5b3-1261fdf74bce&amp;tm_city_code&amp;max_price=1173&amp;guests=1&amp;request_id=b22aba68-4870-3554-f5b3-1261fdf74bce&amp;tm_country_code=PH</t>
  </si>
  <si>
    <t>16.4163888439, 120.5930560611</t>
  </si>
  <si>
    <t>Camp Allen, District 6, Central Business District, Baguio, Cordillera Administrative Region, 2600, Philippines</t>
  </si>
  <si>
    <t>Fiesta Mall Shoping Center</t>
  </si>
  <si>
    <t>San Francisco</t>
  </si>
  <si>
    <t>wifi, air_conditioning, non-smoking, smoking_areas, restaurant, television, security, complimentary_bottled_water</t>
  </si>
  <si>
    <t>Bristle Ridge (Dmci)</t>
  </si>
  <si>
    <t>www.skyscanner.com.ph/hotel_deeplink/4.0/PH/en-US/PHP/h_ad/200564332/2026-03-05/2026-03-06/hotel/hotel/hotels?legacy_provider_id=22&amp;rooms=1&amp;closed_user_group=general&amp;hb_data=xoXuKMoXMs6cdEkc24knqc3EpM3nMlDesJvGTtreeXXSOcFfl2IzXtO2WiuKy714Yg4Wqt-IEiD6qOQdwCLkK5Eh6raKA56h0c5VO3m-F0UF4MaZRH4V_bTDXbUa90YXlN9pDvVoLSWJlkEsdEZM6NtjQOpK139DU2a1vOwb_iPLRy-Fd33VKMShZHFaBIjIgezLbfLA04heALRssqGNOPdtjE3vjC1nQcJaQxWDxKwfg8GI2Rp5r7ktpo70dM0QounCZY0h8imlOBJ7ZnvM1jPGwD1V90UrM5oUCOfq5aCTrGNqDbeomb7mnZzl1Nf0y6tqLD8iqZBfdB7HJm6nxp3eY_uiQ42zZSb90TYK1OGXcrJgYNg3zkDQrsAVUQ3fxUgUHnsoQWQqr95NG4M713oGY3pdlfSu_-rBgVkBDbuM&amp;q_datetime_utc=2026-03-05T14%3A38%3A42&amp;ticket_price=3021&amp;quote_id=-4567109361190327236&amp;utid_state=1&amp;channel=iphone&amp;price_without_closed_user_group=9926&amp;tm_place_name=Baguio&amp;deeplink_data=eyJmaWVsZHMiOnsic2lnbmF0dXJlIjoiNzNiMWZkMWQ3ZTQ4YWE0ZGJmMzEyNDcyYWU0ZjhkNWEifSwidXJsIjoiaHR0cHM6Ly93d3cuYWdvZGEuY29tL3BhcnRuZXJzL3BhcnRuZXJzZWFyY2guYXNweD9jaWQ9MTg0NjM4MyZoaWQ9OTU4MjA1MSZjdXJyZW5jeT1QSFAmY2hlY2tpbj0yMDI2LTAzLTA1JmNoZWNrb3V0PTIwMjYtMDMtMDYmTnVtYmVyb2ZBZHVsdHM9MSZOdW1iZXJvZkNoaWxkcmVuPTAmUm9vbXM9MSZtY2lkPTMzMiZtYXN0ZXJSb29tSWQ9NDY4MjQ3Njk2Jm1wdD1WMHBCZVd0aWNYZHJOR2QzUkhaTU1FdFZZVll6TlROSVpYVXhSRnB2VTAxTGNrWjNOWGhTZVdRMmF6WklhM2RTVGpSSVkzWnNiVEozYmtSbWRuRkxVRmwwUzJKNU56aFVXWEV4VFd0QlBUMCZUb3RhbFByaWNlPTMwMjAuNTAmVG90YWxUYXg9MzUxLjM0JlRvdGFsRmVlPTI1Mi43NiZUb3RhbFN1cmNoYXJnZT0wJm1jdXI9UEhQIn0%3D&amp;utid=e96bcf60-2667-6cdb-155d-db3d5016e666&amp;tm_stars=3&amp;client_id=skyscanner_app&amp;price_policy=2&amp;pre_redirect_id=c7729979-6731-60b4-bef0-cb4de6eea786&amp;tm_city_code=BAGP&amp;max_price=7958&amp;guests=1&amp;request_id=c7729979-6731-60b4-bef0-cb4de6eea786&amp;tm_country_code=PH</t>
  </si>
  <si>
    <t>9.358165234, 122.800663464</t>
  </si>
  <si>
    <t>Ambuklao Road, Purok 5, Gibraltar, District 1, Baguio, Cordillera Administrative Region, 2600, Philippines</t>
  </si>
  <si>
    <t>La Trinidad</t>
  </si>
  <si>
    <t>BRISTLE RIDGE (DMCI) offers top-notch services and amenities, ensuring guests experience utmost comfort.Maintain seamless communication using the complimentary Wi-Fi at hotel.Kindly note that smoking is prohibited in the hotel to ensure fresher air for all visitors.At BRISTLE RIDGE (DMCI), every guestroom is provided with convenient amenities and fittings to ensure a comfortable stay.Elevate your experience at hotel with the knowledge that certain rooms are equipped with linen service, ensuring a more pleasant stay for you.At BRISTLE RIDGE (DMCI), each visit offers an array of intriguing room configurations, featuring accommodations with separate living room and balcony or terrace, ensuring a distinct experience every time.Certain rooms offer in-room amusement features such as the television for your enjoyment. In select rooms at the hotel, a refrigerator is available for those moments when it seems necessary. In the hotel, certain guest bathrooms come equipped with essential bathroom amenities, such as a hair dryer and towels, ensuring a comfortable stay for guests. BRISTLE RIDGE (DMCI) provides a superb assortment of leisure amenities for guests to enjoy.Discover the fitness amenities at hotel to maintain your health and strength during your getaway.</t>
  </si>
  <si>
    <t>Sky view Attic Room</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</si>
  <si>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SUYyJ0Noa1F4SWpILXBURDBwMXpHZzB2Wnk4eE1YbHpkMnQyTTNCbUVBSTgGQgkRLnzZwOUKbB5CCRHZT45VmSz7-0IJEUtyXMogB-xqSABaTTJLqgFIEAEqCSIFaG90ZWwoADIfEAEiGwbg-QvbwGHSlkzHECvTQAgsL-kwWIpS9YHnXjIYEAIiFGhvdGVsIGluIHBoaWxpcHBpbmVz&amp;ap=KigKEgnMVpI7ToEeQBFjVfxe0lRdQBISCZwWDMlVUzJAEbEqfi-DNGBAMAFIAQ&amp;ictx=111&amp;ved=0CNcCEMr3BGoYChMIuPaSpO7bkgMVAAAAAB0AAAAAEMEE</t>
  </si>
  <si>
    <t>14.5995175, 121.0560467</t>
  </si>
  <si>
    <t>Colgate Street, Wack-Wack Greenhills, Mandaluyong, Eastern Manila District, Metro Manila, 1556, Philippines</t>
  </si>
  <si>
    <t>Casa Colada Unit 02 - Your Home Away From Home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</si>
  <si>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SUYyKENob1FyYTNmNUtudmlzRFRBUm9OTDJjdk1URnRjemx5YW5OeVloQUM4BkIJES582cDlCmweQgkR2U-OVZks-_tCCRFLclzKIAfsakgAWk0yS6oBSBABKgkiBWhvdGVsKAAyHxABIhsG4PkL28Bh0pZMxxAr00AILC_pMFiKUvWB514yGBACIhRob3RlbCBpbiBwaGlsaXBwaW5lcw&amp;ap=KigKEgnMVpI7ToEeQBFjVfxe0lRdQBISCZwWDMlVUzJAEbEqfi-DNGBAMAFIAQ&amp;ictx=111&amp;ved=0CPACEMr3BGoYChMIuPaSpO7bkgMVAAAAAB0AAAAAEMEE</t>
  </si>
  <si>
    <t>16.41429, 120.5969</t>
  </si>
  <si>
    <t>Savemore, Mabini Street, Kabayanihan, District 18, Central Business District, Baguio, Cordillera Administrative Region, 2600, Philippines</t>
  </si>
  <si>
    <t>Cedar Peak Condominium by Tripsters Hub</t>
  </si>
  <si>
    <t>www.skyscanner.com.ph/hotel_deeplink/4.0/PH/en-US/PHP/h_h1/187697354/2026-03-02/2026-03-03/hotel/hotel/hotels?legacy_provider_id=927111&amp;rooms=1&amp;closed_user_group=mobile&amp;hb_data=CDWpDh48DmgZa3QrjkxuIoeDDGtrA12pTubQbw8pKNobECdGAt9sc2DI0f7xITQxwGG2Vb9uOczrx6zPawvq0vb1gzZvtCOK6NAWiAidFDuVefaUlfmZZ5UJdRbrEJODVC81qAiytcSsR08vBqQA_P_f999VC6EFU5IkuxRSSsUOV3KhvMyGWmCypBCQnbhQRV3WLz6Sz6z7qb1iihQ59qSzmVPKZOtUulh8mzAlG9H-W0uXmVDSeThuWnPpf3UIhPPUMEw66HCj7oNBm5sdesqpLUc%3D&amp;q_datetime_utc=2026-03-02T01%3A17%3A35&amp;ticket_price=2783&amp;quote_id=-7767625990599438635&amp;utid_state=1&amp;channel=iphone&amp;price_without_closed_user_group=11132&amp;tm_place_name=Baguio&amp;deeplink_data=eyJmaWVsZHMiOnsic2lnbmF0dXJlIjoiMmY5NzYwOWQ4MDE4NmY0MWM5YTdkZjdiMjRiMTg2ZmIifSwidXJsIjoiaHR0cHM6Ly9waC5ob3RlbHMuY29tL0hvdGVsLVNlYXJjaD90cGlkPTMyMTQmbXBlPTE3NzI0MDk5ODkmZW5kRGF0ZT0yMDI2LTAzLTAzJmFkdWx0cz0xJmxvY2FsZT1lbl9QSCZjaGlkPTQ0NDc5NmQ0LTBhNDEtNDY3MS04MzE3LTI0NGI5N2Q0NTg1MiZlYXBpZD00NCZtY3RjPTMmc3RhcnREYXRlPTIwMjYtMDMtMDImbXBkPVBIUCZtcG49MjIxMTA1MDMzJmN1cnJlbmN5PVBIUCZyYXRlcGxhbmlkPTI5NDAxNzIwOCZtcG09MjQmbXBwPTEmbXBvPUVDJnNlbGVjdGVkPTIwMjAyMTcwJm1wYj0zNzAuNTcmbXBxPTI0ODQuODgmbXBhPTI0MTIuNTAifQ%3D%3D&amp;utid=c12bebb6-97f0-bc7d-cb14-666948045a08&amp;tm_stars=0&amp;client_id=skyscanner_app&amp;redirect_delay=1000&amp;price_policy=2&amp;pre_redirect_id=1f5b2b23-c8d8-e5ef-e0f2-20b723510eb2&amp;tm_city_code=BAGP&amp;max_price=5850&amp;guests=1&amp;request_id=1f5b2b23-c8d8-e5ef-e0f2-20b723510eb2&amp;tm_country_code=PH</t>
  </si>
  <si>
    <t>9.80026, 118.73035</t>
  </si>
  <si>
    <t>parking, wifi, elevator, air_conditioning, non-smoking, internet_access, 24-hour_front_desk_service, multilingual_staff, room_service, atm, restaurant, beauty_salon, kitchen, microwave, luggage_storage, accessible, wheelchair_accessible</t>
  </si>
  <si>
    <t>Sweet Native Guesthouse in Paradise Garden</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</si>
  <si>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SUYyJ0Noa1F5T2VGbFBicmpkazNHZzB2Wnk4eE1XdHFOVzA0YldNekVBSTgGQgkRLnzZwOUKbB5CCRHZT45VmSz7-0IJEUtyXMogB-xqSABaTTJLqgFIEAEqCSIFaG90ZWwoADIfEAEiGwbg-QvbwGHSlkzHECvTQAgsL-kwWIpS9YHnXjIYEAIiFGhvdGVsIGluIHBoaWxpcHBpbmVz&amp;ap=KigKEgnMVpI7ToEeQBFjVfxe0lRdQBISCZwWDMlVUzJAEbEqfi-DNGBAMAFIAQ&amp;ictx=111&amp;ved=0CKQDEMr3BGoYChMIuPaSpO7bkgMVAAAAAB0AAAAAEMEE</t>
  </si>
  <si>
    <t>14.57981, 120.97782</t>
  </si>
  <si>
    <t>Providing a garden, Sweet native Guesthouse in Paradise Garden provides accommodations in Puerto Princesa. This property offers access to a balcony, free private parking, and free Wifi. Honda Bay is 2.</t>
  </si>
  <si>
    <t>Eton Baypark Manila Bay</t>
  </si>
  <si>
    <t>www.skyscanner.com.ph/hotel_deeplink/4.0/PH/en-US/PHP/h_bc/213528049/2026-03-02/2026-03-03/hotel/hotel/hotels?legacy_provider_id=13&amp;rooms=1&amp;closed_user_group=apps&amp;hb_data=qAZzG5UqmYOnyQqjqxQHf3LQcvIem-gWD_qdk4ma20knSjhdYzpZppkb9F8wpy0cbAZyTezyR2LWWyyA6NCujoV1zhHqaDRGNRW9mBKFrNGk-WXIvIPXjDFdwCzvjFaYgqJaPCQwXGLFm7Ak9pUN4z_bnpB-SjgiD_ix4-a2cRtl8ef32VRmmVL_Mpv5KTWPthdPzWR4d4KbhsX4msQprSaaV5jAKdI9jdQ69hazFwVJiwB67EZXyohIOkZpENQjRm9suSZDjQ8Y1phhb3WkpcBr_xjsd9vWFQyjKOJDUPYueGKNDqNr9QJ03_D42sWpDS_WvCgKQPnwvpe0VLWMtt9c-Nwmjv0zb1ytUCDlq2wUXTPg9gktNigiQZ2uJsL9IwA-E-SMsXc6uDHWyc_0JZth83LcPLdG4ND5sqAPqiI5k8CkPoY%3D&amp;q_datetime_utc=2026-03-02T01%3A17%3A41&amp;ticket_price=5967&amp;quote_id=5190493562589998001&amp;utid_state=1&amp;channel=iphone&amp;price_without_closed_user_group=7254&amp;tm_place_name=Manila&amp;deeplink_data=eyJmaWVsZHMiOnsic2lnbmF0dXJlIjoiOWVhYmViYTY4NmZjY2ZhMzJmMjUzM2NlMjE5ZTAxMTEiLCJibG9ja19pZCI6IjE1Mzg0MTQ3MDFfNDI1MjgyNzgzXzRfMF8wIn19&amp;utid=dee4765f-4063-debb-1ea7-6629f9ee6613&amp;tm_stars=0&amp;client_id=skyscanner_app&amp;redirect_delay=1000&amp;price_policy=2&amp;pre_redirect_id=60d92ade-fe06-ead6-3239-75970c37e638&amp;tm_city_code=MNLP&amp;max_price=5967&amp;guests=1&amp;request_id=60d92ade-fe06-ead6-3239-75970c37e638&amp;tm_country_code=PH</t>
  </si>
  <si>
    <t>Roxas Boulevard Service Road, Ermita, Fifth District, Manila, Capital District, Metro Manila, 1000, Philippines</t>
  </si>
  <si>
    <t>Eton Baypark Manila Bay is located in Manila, just 1.3 miles from Fort Santiago and 2.4 miles from World Trade Center Metro Manila. This property offers access to a terrace, free private parking, and free Wifi.</t>
  </si>
  <si>
    <t>No.05 MACK'S AWESOME PLACE+WIFI+NETFLIX+SHWRHEATER</t>
  </si>
  <si>
    <t>www.skyscanner.com.ph/hotel_deeplink/4.0/PH/en-US/PHP/h_bc/213017059/2026-03-02/2026-03-03/hotel/hotel/hotels?legacy_provider_id=13&amp;rooms=1&amp;closed_user_group=apps&amp;hb_data=zDa6JpHynHzZ807GwU93qsWvkQ2WjxPiaRoIR6k8C34zHHM31umRSJPKKHjlEc39hY857mZVkgtBqyTuAp1MVep7L9cWIemCnhhZ0isTCGtSZQ1XiHlepD9l0I45TCgmwTOX5zZ9IAEKZUfPnGCLRIpGm3z7HqwnG5AGjjSM_alGKGe-qQxPxjTbtAR2EA0vRFhmHSekjXsacFL-SCphzfkaKA076cp8vVhgqmmop2-uv1IJVDsPCr0wn8wQlV2vChq90HMVoRh-7o5aDvzbIZtpeXWUcyzQzZrnRsWCWzuhNyET0V6bo7_qhRTKXi5r9oYSPKY2fIOqBQGKdL5b91fluOFm-HZLXHDUN2zlpzh1m4PGA18Njkelyyu8tmL-s0a5Q52S7gWAmIY17aU_lytHk6VTaeUsY5KjK_5mbLaftMLe&amp;q_datetime_utc=2026-03-02T01%3A17%3A48&amp;ticket_price=1468&amp;quote_id=-7046509041439941667&amp;utid_state=1&amp;channel=iphone&amp;price_without_closed_user_group=1784&amp;tm_place_name=Mandaluyong&amp;deeplink_data=eyJmaWVsZHMiOnsic2lnbmF0dXJlIjoiMWVhMGJhZTIyNTJmM2M0ZDg4ZTM2ZjE4MTUyZDU5MWMiLCJibG9ja19pZCI6Ijc1ODExNzcwMV8zMzI4MjEyNDJfMl8wXzAifX0%3D&amp;utid=64429e66-384b-0373-d1b0-2e962d2c6437&amp;tm_stars=4&amp;client_id=skyscanner_app&amp;redirect_delay=1000&amp;price_policy=2&amp;pre_redirect_id=f553b326-9331-e2d2-95f3-f291fa9cc02d&amp;tm_city_code&amp;max_price=1468&amp;guests=1&amp;request_id=f553b326-9331-e2d2-95f3-f291fa9cc02d&amp;tm_country_code=PH</t>
  </si>
  <si>
    <t>16.41916, 120.61723</t>
  </si>
  <si>
    <t>Bristle Ridge Residences - Oakhill</t>
  </si>
  <si>
    <t>www.skyscanner.com.ph/hotel_deeplink/4.0/PH/en-US/PHP/h_bc/200552974/2026-03-02/2026-03-03/hotel/hotel/hotels?legacy_provider_id=13&amp;rooms=1&amp;closed_user_group=apps&amp;hb_data=QCTQ9GRsEQR8tyAANM_KZoeLyVE-Hu7QM0fnngFxFmWSCD1iZoPnCLt0nEhQIORRaqpUO5dyki4FGNcqtv8sQd9zyM4UcxUhr2npuOMe9J9vnbAKIk5BITtmhL9R-T2lfC6fs797D5sNuyvpxXb3ojYsX_jIrpr7Omojw-1-VpmdLqL93dcFNeDN5obhO3wcIxv7DtB7OsqxIK8p0pfxkDHWgOmVQHlWgunwF8TgUVaZ4TT0ANR3Huvhq8MiRSrryRPpyggxlC9Y9EqynzxSBmPCmgGiYxrdtl316l9lVr9uRyeAX80kZlV0R9aLNP0U6WkdFWba2RrS_p3PMsHQBdoXwktpnSOsjntEnb2znFFdrXMXFXfxBQgzWQJQfIP9eIMp8CPObVA5r2-sWUCJEcoUViOVAx7GszKlod0hcNK58XRamrk%3D&amp;q_datetime_utc=2026-03-02T01%3A17%3A43&amp;ticket_price=4826&amp;quote_id=-161768137529036878&amp;utid_state=1&amp;channel=iphone&amp;price_without_closed_user_group=7053&amp;tm_place_name=Baguio&amp;deeplink_data=eyJmaWVsZHMiOnsic2lnbmF0dXJlIjoiODcxMWI4NjI2ZWM3OWQwZmZhMzQzODExOTEwMTU3MTUiLCJibG9ja19pZCI6IjU1ODEyNDkwMV8yMjIwNjY2NjdfNV8wXzAifX0%3D&amp;utid=801e6f0e-f371-40fc-eebd-a458d5464aa0&amp;tm_stars=0&amp;client_id=skyscanner_app&amp;redirect_delay=1000&amp;price_policy=2&amp;pre_redirect_id=220d8d54-c4e1-cd23-baf2-45fb0d772df6&amp;tm_city_code=BAGP&amp;max_price=4826&amp;guests=1&amp;request_id=220d8d54-c4e1-cd23-baf2-45fb0d772df6&amp;tm_country_code=PH</t>
  </si>
  <si>
    <t>17.077054, 120.901051</t>
  </si>
  <si>
    <t>Shamrock Tavern, Sagada South Road, Sagada, Makingking, Sagada, Mountain Province, Cordillera Administrative Region, 2619, Philippines</t>
  </si>
  <si>
    <t>Shamrock Tavern</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</si>
  <si>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UUYyJ0Noa1FncEtQcDVIX3N0b3ZHZzB2Wnk4eE1YbGpiRGhrYWpCcUVBSTgGQgkRLnzZwOUKbB5CCRHZT45VmSz7-0IJEUtyXMogB-xqSABaTTJLqgFIEAEqCSIFaG90ZWwoADIfEAEiGwbg-QvbwGHSlkzHECvTQAgsL-kwWIpS9YHnXjIYEAIiFGhvdGVsIGluIHBoaWxpcHBpbmVz&amp;ap=KigKEgnMVpI7ToEeQBFjVfxe0lRdQBISCZwWDMlVUzJAEbEqfi-DNGBAMAFIAQ&amp;ictx=111&amp;ved=0CDYQyvcEahgKEwi49pKk7tuSAxUAAAAAHQAAAAAQ4AQ</t>
  </si>
  <si>
    <t>9.81043, 126.15892</t>
  </si>
  <si>
    <t>Sagada</t>
  </si>
  <si>
    <t>Shamrock Tavern is offering accommodations in Sagada. The hotel has a terrace and mountain views, and guests can enjoy a meal at the restaurant or a drink at the bar. At the hotel, each room comes with a desk.</t>
  </si>
  <si>
    <t>www.skyscanner.com.ph/hotel_deeplink/4.0/PH/en-US/PHP/h_bc/162627525/2026-03-02/2026-03-03/hotel/hotel/hotels?legacy_provider_id=13&amp;rooms=1&amp;closed_user_group=apps&amp;hb_data=fr3n5_kejlqC4LPqcbaCokF3tUO9JtvqS24jEYaRghF_nMF19mAuW79IAleu1TF_bCKj5YO1OxSxCOBybdeRQudyx9Cmq4rsApQJ3JJhzvpmh_Fs1orss68cXShD38mZk7zQctDKwEPmgXiHIAHlrRfZhRVEy5u00vBlnUVX_WrPandrBwN3587PkiqA_xZMETGUU_kHCMVZ18LM-mDNwcGXx18VWMVrKKmZDN22_JDOMcRCxhJCXr_Fu8WFk2jUZjbskeom4xxPnB_5nEQRYaAN461I6mDjLx7iTpS2jFZ-tUM7J-8ImmRWgdWbyiG2Rz4Jw8Xv_uDgk0yrqE0ujLsnXyoJFVSGZGe_JXgrfMXtxQaifWmQzgX8TmDxTkoyPZyBV3GMGN2iPGg0jN7vf4htjAE6Hne-1zHR7D3VO9kQiosl30k%3D&amp;q_datetime_utc=2026-03-02T01%3A17%3A49&amp;ticket_price=891&amp;quote_id=-5516734347402485310&amp;utid_state=1&amp;channel=iphone&amp;price_without_closed_user_group=1100&amp;tm_place_name=General+Luna&amp;deeplink_data=eyJmaWVsZHMiOnsic2lnbmF0dXJlIjoiNGFkNWMxN2IwMTI4YzM3YjM1YTUxZmEwM2VlYjE0MzMiLCJibG9ja19pZCI6IjI5NzEyODEwMl8xMTAxMjE3MzlfMF8wXzAifX0%3D&amp;utid=8084bccc-85f3-1856-d7d9-a45670674732&amp;tm_stars=1&amp;client_id=skyscanner_app&amp;redirect_delay=1000&amp;price_policy=2&amp;pre_redirect_id=36c06fa6-931c-4b06-2ef7-88ce5f19f674&amp;tm_city_code&amp;max_price=891&amp;guests=1&amp;request_id=36c06fa6-931c-4b06-2ef7-88ce5f19f674&amp;tm_country_code=PH</t>
  </si>
  <si>
    <t>10.7061, 122.5480795</t>
  </si>
  <si>
    <t>Bugal Ko, Banwa Ko, Bilang Ilonggo, Donato Pison Avenue, Atria Park District, San Rafael, Mandurriao, Iloilo City, Western Visayas, 5000, Philippines</t>
  </si>
  <si>
    <t>S Urban Dreamscape - Apartment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</si>
  <si>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UUYyKENob1E3OURDNWQ2cHp1Q3RBUm9OTDJjdk1URjVjell4Tkhsc01oQUM4BkIJES582cDlCmweQgkR2U-OVZks-_tCCRFLclzKIAfsakgAWk0yS6oBSBABKgkiBWhvdGVsKAAyHxABIhsG4PkL28Bh0pZMxxAr00AILC_pMFiKUvWB514yGBACIhRob3RlbCBpbiBwaGlsaXBwaW5lcw&amp;ap=KigKEgnMVpI7ToEeQBFjVfxe0lRdQBISCZwWDMlVUzJAEbEqfi-DNGBAMAFIAQ&amp;ictx=111&amp;ved=0CHEQyvcEahgKEwi49pKk7tuSAxUAAAAAHQAAAAAQ4AQ</t>
  </si>
  <si>
    <t>9.78097, 118.75879</t>
  </si>
  <si>
    <t>Amwani Azure</t>
  </si>
  <si>
    <t>www.skyscanner.com.ph/hotel_deeplink/4.0/PH/en-US/PHP/h_ad/223333208/2026-03-05/2026-03-06/hotel/hotel/hotels?legacy_provider_id=22&amp;rooms=1&amp;closed_user_group=general&amp;hb_data=raefh0tmErEypbBM1Eh2BhWl09KGS6YwQrKts2M1XrJINbWpANwfv62LeUS_wU5VZcqsPK3LR9eJ1_lkFyePsxVu7kH4_QcX0iZzMa_Q7v1PsKiY6PVez-7qitR7GIAp7I9yA1KuA8Q0lHAH6jFR5ObL0AX6GIdRyePdI2qvmcOtdCJ5ZOwcrSgWAi_kjJqoH7T2ajSL9ubJo2w4lqzukzwE-cOaNvDC47j2qjlkedP_XDYIj6zalIacrUV3110nKKLhFo9jXKd43_w1x2HT9cZxvaRZjVhZP5fwGvYqbnYsZ8pjQ8hE-0VZLTOocaqSQ-l1Fubw4DV-ps5yV5mv-KYYdLPDleok3AJVCz0YGg1n6S9XZW4AB9UHKJZwYYcJE58ZnDLl5r4oUm9G9p2Z2ipRSmCiXs8GmrbVBWRet7-Q&amp;q_datetime_utc=2026-03-05T14%3A37%3A45&amp;ticket_price=641&amp;quote_id=4606767403984453666&amp;utid_state=1&amp;channel=iphone&amp;price_without_closed_user_group=2300&amp;tm_place_name&amp;deeplink_data=eyJmaWVsZHMiOnsic2lnbmF0dXJlIjoiMDM4NTNhMGY2YmU2YWQ1ZTY1Y2JhZGRiOGM1NmVhM2IifSwidXJsIjoiaHR0cHM6Ly93d3cuYWdvZGEuY29tL3BhcnRuZXJzL3BhcnRuZXJzZWFyY2guYXNweD9jaWQ9MTg0NjM4MyZoaWQ9NzMzMjgwNTgmY3VycmVuY3k9UEhQJmNoZWNraW49MjAyNi0wMy0wNSZjaGVja291dD0yMDI2LTAzLTA2Jk51bWJlcm9mQWR1bHRzPTEmTnVtYmVyb2ZDaGlsZHJlbj0wJlJvb21zPTEmbWNpZD0zMzImbWFzdGVyUm9vbUlkPTExNDY0NDEwODYmbXB0PU1ITnJiMU5PVGpST2JGUnhNMlYyTVRNeFRYWjVia0V3V0V0dWIzRjJjMEpPYld4NmRXZExUR1pXVW5SaVIwTkROVTFuTTI0NGNXcHhaRWxHTmxsVmVWWm1OVFpKVFdOSmVXWjVNa05SUFQwJlRvdGFsUHJpY2U9NjQwLjY1JlRvdGFsVGF4PTAuMDAmVG90YWxGZWU9MC4wMCZUb3RhbFN1cmNoYXJnZT0wJm1jdXI9UEhQIn0%3D&amp;utid=b60f93b9-b847-0ac9-7083-08b1a0a1d02e&amp;tm_stars=0&amp;client_id=skyscanner_app&amp;price_policy=2&amp;pre_redirect_id=7cfeedc4-348c-30a2-2780-e75cc94006ed&amp;tm_city_code&amp;max_price=739&amp;guests=1&amp;request_id=7cfeedc4-348c-30a2-2780-e75cc94006ed&amp;tm_country_code=PH</t>
  </si>
  <si>
    <t>14.1001734, 120.94401241</t>
  </si>
  <si>
    <t>Featuring quiet street views, Amwani Azure in Puerto Princesa features accommodations and a garden. Both free Wifi and parking on-site are accessible at the apartment free of charge. When staying at Amwani Azure, guests can use private entrance.</t>
  </si>
  <si>
    <t>Breezy Tagaytay Condo</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</si>
  <si>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UUYyJ0Noa1F4Nl9lMjd2Wl9MRjJHZzB2Wnk4eE1XMXJlV3RyY25GdUVBSTgGQgkRLnzZwOUKbB5CCRHZT45VmSz7-0IJEUtyXMogB-xqSABaTTJLqgFIEAEqCSIFaG90ZWwoADIfEAEiGwbg-QvbwGHSlkzHECvTQAgsL-kwWIpS9YHnXjIYEAIiFGhvdGVsIGluIHBoaWxpcHBpbmVz&amp;ap=KigKEgnMVpI7ToEeQBFjVfxe0lRdQBISCZwWDMlVUzJAEbEqfi-DNGBAMAFIAQ&amp;ictx=111&amp;ved=0CKQBEMr3BGoYChMIuPaSpO7bkgMVAAAAAB0AAAAAEOAE</t>
  </si>
  <si>
    <t>14.553824, 121.012844</t>
  </si>
  <si>
    <t>Breezy Tagaytay Condo is located in Tagaytay, just 4.7 miles from Picnic Grove and 7 miles from People's Park in the Sky. Among the facilities at this property are an elevator and full-day security, along with free Wifi throughout the property.</t>
  </si>
  <si>
    <t>RedDoorz at Regina Hometel J Victor</t>
  </si>
  <si>
    <t>www.skyscanner.com.ph/hotel_deeplink/4.0/PH/en-US/PHP/h_bc/136293053/2026-03-02/2026-03-03/hotel/hotel/hotels?legacy_provider_id=13&amp;rooms=1&amp;hb_data=h4U_TBl6qT1-jAfKcnlmJs3eSenxJH75QfxJeA-S8xzt8BnTdQGx1CrvTN8_1NeHm6xU-9ez8eXy18TJreCOCmz4_JPN7wxkHHrcecN5ZvMIgr2Yn0JrAD5FC5cSbv9dkIvf14KaLaSOW_Jy0ENQ7M9FvDdE3Gvv7ko4xgW59DZkD9vxa5AXQx9Fw6ABB2uo44r0Pc2UuLsY9mBIaTenAHFSuiaj6a_WFgFqn3lpgzdZoiHcUAIFydWfQmYPI_hYKfbvuX659HD6ca1ANRYoA89aID5M_vFdQrPINtXlmmw56tcqZwF6h4g7Dj0S8QvHR73Hf5BwwYNEy3bVgWK1BYXeLniz-2Dctw7imucfWy_Mxh-UdYRUvsa2hSM7mYcGjrZQ5E6P40mhkDdbhm07uRnlGsjgAq0kY6hmQB1SUX7261Xr&amp;q_datetime_utc=2026-03-02T01%3A18%3A51&amp;ticket_price=1456&amp;quote_id=8631475403114800975&amp;utid_state=1&amp;channel=iphone&amp;tm_place_name=Makati&amp;deeplink_data=eyJmaWVsZHMiOnsic2lnbmF0dXJlIjoiNzBlNGM2NTk5Njg4NDFmZjYwNDFlZjkxOThjYWRmMTQiLCJibG9ja19pZCI6InYxX0NnRXRFTXdDR2lnS0hUSXdNall0TURNdE1ESlVNREE2TURBNk1EQXVNREF3S3pBM09qQXdFQUVZM3dFb0FUZ0JJZ0lJQVE9PV9DaW9JeUxDemxna1FBaGpVMzRITkFTQ2VCQ2lneGNrVU1BSktEVE0yTlVReE1EQlFYekV3TUZCUW1BVVNCZ2dCSWdJTWJCb0VLQUl3QVNJRUNBSVlBZz09In19&amp;utid=50adee49-768f-a198-1038-7aae6d37b0e1&amp;tm_stars=0&amp;client_id=skyscanner_app&amp;redirect_delay=1000&amp;price_policy=2&amp;pre_redirect_id=94f8e9ff-13f8-7693-9759-8d7b802b8b6e&amp;tm_city_code&amp;max_price=2058&amp;guests=1&amp;request_id=94f8e9ff-13f8-7693-9759-8d7b802b8b6e&amp;tm_country_code=PH</t>
  </si>
  <si>
    <t>14.7333332964, 121.6666667188</t>
  </si>
  <si>
    <t>Antikin, Infanta, Quezon, Calabarzon, 4336, Philippines</t>
  </si>
  <si>
    <t>Tudturan ni Juan</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</si>
  <si>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UUYyJ0Noa1EwN3YwaVp5bzBMVUJHZzB2Wnk4eE1XMWpjMnN3TVY5ckVBSTgGQgkRLnzZwOUKbB5CCRHZT45VmSz7-0IJEUtyXMogB-xqSABaTTJLqgFIEAEqCSIFaG90ZWwoADIfEAEiGwbg-QvbwGHSlkzHECvTQAgsL-kwWIpS9YHnXjIYEAIiFGhvdGVsIGluIHBoaWxpcHBpbmVz&amp;ap=KigKEgnMVpI7ToEeQBFjVfxe0lRdQBISCZwWDMlVUzJAEbEqfi-DNGBAMAFIAQ&amp;ictx=111&amp;ved=0CNYBEMr3BGoYChMIuPaSpO7bkgMVAAAAAB0AAAAAEOAE</t>
  </si>
  <si>
    <t>9.78469, 126.15856</t>
  </si>
  <si>
    <t>Ronaldo's inn Resto Bar, Tourism Road, Barangay Ⅲ, General Luna, Surigao del Norte, Caraga, 8419, Philippines</t>
  </si>
  <si>
    <t>ABIZA Homestay - Double Room</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</si>
  <si>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UUYyJ0Noa1FfLW1NMEpHN29MTmpHZzB2Wnk4eE1YaGtNek00TkhCNUVBSTgGQgkRLnzZwOUKbB5CCRHZT45VmSz7-0IJEUtyXMogB-xqSABaTTJLqgFIEAEqCSIFaG90ZWwoADIfEAEiGwbg-QvbwGHSlkzHECvTQAgsL-kwWIpS9YHnXjIYEAIiFGhvdGVsIGluIHBoaWxpcHBpbmVz&amp;ap=KigKEgnMVpI7ToEeQBFjVfxe0lRdQBISCZwWDMlVUzJAEbEqfi-DNGBAMAFIAQ&amp;ictx=111&amp;ved=0CO8BEMr3BGoYChMIuPaSpO7bkgMVAAAAAB0AAAAAEOAE</t>
  </si>
  <si>
    <t>12.565, 124.9282</t>
  </si>
  <si>
    <t>San Francisco Street, Pambujan, Northern Samar, Eastern Visayas, 6413, Philippines</t>
  </si>
  <si>
    <t>JKLMN Beach House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</si>
  <si>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UUYyJ0Noa1E5LTI0MVBtdGpkeFZHZzB2Wnk4eE1YWjVYMlkzY0cwd0VBSTgGQgkRLnzZwOUKbB5CCRHZT45VmSz7-0IJEUtyXMogB-xqSABaTTJLqgFIEAEqCSIFaG90ZWwoADIfEAEiGwbg-QvbwGHSlkzHECvTQAgsL-kwWIpS9YHnXjIYEAIiFGhvdGVsIGluIHBoaWxpcHBpbmVz&amp;ap=KigKEgnMVpI7ToEeQBFjVfxe0lRdQBISCZwWDMlVUzJAEbEqfi-DNGBAMAFIAQ&amp;ictx=111&amp;ved=0CIECEMr3BGoYChMIuPaSpO7bkgMVAAAAAB0AAAAAEOAE</t>
  </si>
  <si>
    <t>www.skyscanner.com.ph/hotel_deeplink/4.0/PH/en-US/PHP/h_bc/204255511/2026-03-05/2026-03-06/hotel/hotel/hotels?legacy_provider_id=13&amp;rooms=1&amp;closed_user_group=apps&amp;hb_data=w4SN6qVgiIbJJbjFoc3ddHROlzQfRBXb6jeVVL0TxrV43BCYZXhbUe4bdEbLdDLHaBx0_oPdxj-_pmMDiUYR6Fy31wJmcV0iIJl2SjgvH83oU9cVtNH3m7hz1NLYfDNqU745nLEb3dwHpr4_W1wyTUVHrFJyUAmTnm0zF6URwCx0lbtwGqcJiH8vtTeINnMqI0Q8uH6_-pV58_A2Hpo7QXlGo7B1M56ERqNSCx8_a1VSXRlH-ekVll01fazmZ_jwlE3KUIX1cM67kvAwLQDzJKQr0kxXvPgfqGMntNcCoHcBho7UhRoTV4tA1XkGevAXddIDKoY28cL9aI0MpG_LoNKy4GWtL7TOLAmq14GK2_M-UDIqWHIbobXVg5ev2C7fKrcyagVcZsRHACofyS3GzbcH174B4egUUHIBgPMnCzmHILkxchU%3D&amp;q_datetime_utc=2026-03-05T14%3A37%3A50&amp;ticket_price=1309&amp;quote_id=3894640565617308388&amp;utid_state=1&amp;channel=iphone&amp;price_without_closed_user_group=1718&amp;tm_place_name=Batuan&amp;deeplink_data=eyJmaWVsZHMiOnsic2lnbmF0dXJlIjoiYmMxMzk0Y2MxMDg3Zjg5NjMxZjg2ZTczYWJiOGRkZWYiLCJibG9ja19pZCI6IjU4NjU5NzIwNl8zMzU0MTA0ODhfMV8wXzAifX0%3D&amp;utid=bd30f107-eb45-cb00-d6f3-a16b6012e697&amp;tm_stars=0&amp;client_id=skyscanner_app&amp;price_policy=2&amp;pre_redirect_id=f050d53b-b02d-f9be-5c0a-3e1e2ae1c178&amp;tm_city_code&amp;max_price=2987&amp;guests=1&amp;request_id=f050d53b-b02d-f9be-5c0a-3e1e2ae1c178&amp;tm_country_code=PH</t>
  </si>
  <si>
    <t>16.0086, 120.3582156</t>
  </si>
  <si>
    <t>Calasiao 1 private unit apartment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</si>
  <si>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UUYyJ0Noa1EyNEx6dl9TUjd2OTJHZzB2Wnk4eE1YWTFjbWQ2YURBeUVBSTgGQgkRLnzZwOUKbB5CCRHZT45VmSz7-0IJEUtyXMogB-xqSABaTTJLqgFIEAEqCSIFaG90ZWwoADIfEAEiGwbg-QvbwGHSlkzHECvTQAgsL-kwWIpS9YHnXjIYEAIiFGhvdGVsIGluIHBoaWxpcHBpbmVz&amp;ap=KigKEgnMVpI7ToEeQBFjVfxe0lRdQBISCZwWDMlVUzJAEbEqfi-DNGBAMAFIAQ&amp;ictx=111&amp;ved=0CLMCEMr3BGoYChMIuPaSpO7bkgMVAAAAAB0AAAAAEOAE</t>
  </si>
  <si>
    <t>14.09961, 120.94344</t>
  </si>
  <si>
    <t>Ace Hardware, Tagaytay-Nasugbu Road, Purok 102, Maharlika West, Tagaytay, Cavite, Calabarzon, 4120, Philippines</t>
  </si>
  <si>
    <t>Tagaytay Nordic Nest Staycation at Wind Residences With Netflix Wifi Near Sky Ranch</t>
  </si>
  <si>
    <t>www.skyscanner.com.ph/hotel_deeplink/4.0/PH/en-US/PHP/h_ad/205500797/2026-03-02/2026-03-03/hotel/hotel/hotels?legacy_provider_id=22&amp;rooms=1&amp;closed_user_group=general&amp;hb_data=AsnxmaTMJqZ3FNMeY5vsYwHn8Yciw_taw3pjEQYFqOTvSInWxKii4gpOlk23LO43iCcg-cDCwSE0X85Z8nhfOLm4eGtd-og8JEBwpBOafYq2Tuit6cR7b9465nj-RZBIkS2cD2ceDx6_wI7mBhuiaskiAai-G56XLu2c6P0iSFmmz4-6tlpgrM8pPW4-c_9OmOypA5EM2j2hRI4k3zMT1w75TSB4_NOqRUTQqQYlxmb_EhTA_qKiHuX7L_pCfO22Ui2FiaEp_4s1-2uw2e54SacnnINkiglcXwFB0t0UM09S2hSpiOH_4YLHkX_0e2I8bMMBnsTdAc2XRA9mttOdZLaRGfC1ByrKAccbnKPNPcDpSOO4QeN2I8R5MGqJOpvDfDU0ab-9eyfAS8z_Nz76xZvVecNKJObm7I1oLRmS-pCn&amp;q_datetime_utc=2026-03-02T01%3A18%3A03&amp;ticket_price=1910&amp;quote_id=6569082463082088538&amp;utid_state=1&amp;channel=iphone&amp;price_without_closed_user_group=2655&amp;tm_place_name=Tagaytay&amp;deeplink_data=eyJmaWVsZHMiOnsic2lnbmF0dXJlIjoiM2YzMWM1MTgwZmM4NTUzNGMxMDE1ZDA3NjExYzQ2OTkifSwidXJsIjoiaHR0cHM6Ly93d3cuYWdvZGEuY29tL3BhcnRuZXJzL3BhcnRuZXJzZWFyY2guYXNweD9jaWQ9MTg0NjM4MyZoaWQ9MzczODI4MDMmY3VycmVuY3k9UEhQJmNoZWNraW49MjAyNi0wMy0wMiZjaGVja291dD0yMDI2LTAzLTAzJk51bWJlcm9mQWR1bHRzPTEmTnVtYmVyb2ZDaGlsZHJlbj0wJlJvb21zPTEmbWNpZD0zMDM4Jm1hc3RlclJvb21JZD02MTYxOTM0NjImbXB0PVYyeHFRelJ0TjNsbmVtRndXVlpzU1VzM2VUZDFVbGR2UlVKM1VHcEJkMmxXYjFJMWVubEtOVXhLUjFoMFNqSlBabTl2UTNweFpFMVBjbFIxWWxSQ1NYQTJNMHBpUWpBNU9HUnhXR1ZCUFQwJlRvdGFsUHJpY2U9MTkwOS41MSZUb3RhbFRheD0yMDQuNTkmVG90YWxGZWU9MC4wMCZUb3RhbFN1cmNoYXJnZT0wJm1jdXI9UEhQIn0%3D&amp;utid=0edb3d8f-2282-238b-7ffa-2c62eed49edf&amp;tm_stars=0&amp;client_id=skyscanner_app&amp;redirect_delay=1000&amp;price_policy=2&amp;pre_redirect_id=41d60e39-c323-d8e5-9a4b-3633aa568137&amp;tm_city_code&amp;max_price=1910&amp;guests=1&amp;request_id=41d60e39-c323-d8e5-9a4b-3633aa568137&amp;tm_country_code=PH</t>
  </si>
  <si>
    <t>14.09975, 120.94332</t>
  </si>
  <si>
    <t>Tagaytay Nordic Nest Staycation at Wind Residences with Netflix Wifi near Sky Ranch is located in Tagaytay, just 4.8 miles from Picnic Grove and 7.1 miles from People's Park in the Sky.</t>
  </si>
  <si>
    <t>WIND Residences Smdc Tower 2</t>
  </si>
  <si>
    <t>www.skyscanner.com.ph/hotel_deeplink/4.0/PH/en-US/PHP/h_bc/181530330/2026-03-02/2026-03-03/hotel/hotel/hotels?legacy_provider_id=13&amp;rooms=1&amp;closed_user_group=apps&amp;hb_data=EXdMwRAiW6uK2qDqtNlMIRT-H2ap0nnIpF54JOqTs4ecwJK5CVPMfAjVR9BotpRQoyev58HN2wbKJi1u4y6YgBhA4JzZVTKG39V87Ek-alWqq_Gq2PwqTzhe1ve96hgooVywNDwMOrN2CDg_ZtFrpy7gxhEVN9UOAd-5Oc67zHAa1FANiKyExTxzM2udK9ezbOsaUqF8i_LqdKwVFJz_fpD0CrR8eaDxmqolgql2j1edacjKPjF3eWb3bno4fZiNElU6Bdz5RM8QFmLXNUBYiM2KLHmCWEXEsdh6O1j3E3lgLEBbliVyWCw2MbdLJyt9XB_qVdcCH6rb6Ec8q5nevo4I0fFLsPXAJ1nthu0EIB-RH16xlzdfZTc7XXNcadkrNXOV9UoR4rNAV-QdqUa3WoBlbhSYL4_drqd7FyITmVvMkJwr5VE%3D&amp;q_datetime_utc=2026-03-02T01%3A18%3A15&amp;ticket_price=1782&amp;quote_id=6538804973004334522&amp;utid_state=1&amp;channel=iphone&amp;price_without_closed_user_group=2300&amp;tm_place_name=Tagaytay&amp;deeplink_data=eyJmaWVsZHMiOnsic2lnbmF0dXJlIjoiNWI3OWJjN2Y4MDFhOTgwZjFlZmQ5NzBkODNlODY0ZjEiLCJibG9ja19pZCI6IjEwODAxNjk3MDFfMzgxMzU1NzA4XzJfMF8wIn19&amp;utid=59555f43-dbcf-a5ee-301f-43351f197af5&amp;tm_stars=0&amp;client_id=skyscanner_app&amp;redirect_delay=1000&amp;price_policy=2&amp;pre_redirect_id=d8a62926-5783-b112-9634-f519cf5571c1&amp;tm_city_code&amp;max_price=1782&amp;guests=1&amp;request_id=d8a62926-5783-b112-9634-f519cf5571c1&amp;tm_country_code=PH</t>
  </si>
  <si>
    <t>14.5781, 121.05112</t>
  </si>
  <si>
    <t>Featuring a garden, WIND RESIDENCES SMDC TOWER 2 provides accommodations in Tagaytay. Free Wifi is offered throughout the property and private parking is available on site. The accommodation features a 24-hour front desk and an elevator for guests.</t>
  </si>
  <si>
    <t>Booker Com in Mandaluyong - Studio</t>
  </si>
  <si>
    <t>www.skyscanner.com.ph/hotel_deeplink/4.0/PH/en-US/PHP/h_bc/181530951/2026-03-02/2026-03-03/hotel/hotel/hotels?legacy_provider_id=13&amp;rooms=1&amp;closed_user_group=apps&amp;hb_data=EHPm2Vk6TJuMH8BLIaqJiyrdtS4NFdYx-QOdsEhoL6xourlVx3AWeNYhc-PHN2aJxqgfp8hUEGGqnYmKl_nLjH-gBRiWCIpvzqHt6yvYMCNRgw1cn0T0Zj4CK7RJj3EUONkwntTJz86AAbqeKlPYpAnGHlLHRXkHVekuXXW0pYIJYpMj8O7IE2QqRdxuAWIx6qzASjws8rZ-7ueWPEArV62ZBYhZ7SPwJjFCvMFRoMLSycMXYgEDLJNyTb0kKbINT1j9t16vAqnsLhLFGYLQpl0JoU5MCSYEOBYkHpuyCSSkv7ZVC0v62M9ruEy1T3ISJ-_O_K4A7X0ZqFiEP6CGqhL69Rz7vnbZ62oD_jMSg7tMFAfAoxyMrqhaz86GsrwrQXpmzAiNHm5OX85gEgGPtt5ctFn73zoCudpNRR7WjXTdYHmL7wI%3D&amp;q_datetime_utc=2026-03-02T01%3A18%3A03&amp;ticket_price=872&amp;quote_id=6328490371816989133&amp;utid_state=1&amp;channel=iphone&amp;price_without_closed_user_group=1167&amp;tm_place_name=Mandaluyong&amp;deeplink_data=eyJmaWVsZHMiOnsic2lnbmF0dXJlIjoiNjU0MzdmZjMzN2I0NWE5YmFhYmQ1YjJmMjk2OGRhNjciLCJibG9ja19pZCI6IjU3NjU5NDEwMl8yOTUzMTQ4NDBfMl8wXzAifX0%3D&amp;utid=994a6c98-5f71-d873-141d-d33c44d7e726&amp;tm_stars=0&amp;client_id=skyscanner_app&amp;redirect_delay=1000&amp;price_policy=2&amp;pre_redirect_id=860adc94-9bbd-af1f-2a2e-f9b22de9fab8&amp;tm_city_code&amp;max_price=872&amp;guests=1&amp;request_id=860adc94-9bbd-af1f-2a2e-f9b22de9fab8&amp;tm_country_code=PH</t>
  </si>
  <si>
    <t>14.54211, 120.98502</t>
  </si>
  <si>
    <t>Acami, Seaside Boulevard, Barangay 76, Zone 10, District 1, Pasay, Southern Manila District, Metro Manila, 1308, Philippines</t>
  </si>
  <si>
    <t xml:space="preserve">Private </t>
  </si>
  <si>
    <t>wifi, elevator, air_conditioning, non-smoking, internet_access, room_service, safe_deposit_box</t>
  </si>
  <si>
    <t>Private Bedroom near Victory Pasay Mall &amp; LRT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</si>
  <si>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UUYyKENob1EzcUNsZ002TnJjUHVBUm9OTDJjdk1URjBlSEZ1TW1aamR4QUM4BkIJES582cDlCmweQgkR2U-OVZks-_tCCRFLclzKIAfsakgAWk0yS6oBSBABKgkiBWhvdGVsKAAyHxABIhsG4PkL28Bh0pZMxxAr00AILC_pMFiKUvWB514yGBACIhRob3RlbCBpbiBwaGlsaXBwaW5lcw&amp;ap=KigKEgnMVpI7ToEeQBFjVfxe0lRdQBISCZwWDMlVUzJAEbEqfi-DNGBAMAFIAQ&amp;ictx=111&amp;ved=0CJcDEMr3BGoYChMIuPaSpO7bkgMVAAAAAB0AAAAAEOAE</t>
  </si>
  <si>
    <t>14.11738, 120.96393</t>
  </si>
  <si>
    <t>Caffe Nativo, Isaac O. Tolentino Avenue, Purok 157, Tagaytay, Cavite, Calabarzon, 4120, Philippines</t>
  </si>
  <si>
    <t>Cityland Jane's Apartment</t>
  </si>
  <si>
    <t>www.skyscanner.com.ph/hotel_deeplink/4.0/PH/en-US/PHP/h_bc/160199996/2026-03-05/2026-03-06/hotel/hotel/hotels?legacy_provider_id=13&amp;rooms=1&amp;closed_user_group=apps&amp;hb_data=MABUCFW4Gu47XLT8dDFT2XFVCIAVj-GOB9phQoEjnz5HHUxxU1hAAmjxWQtnFHjSmp0KNoagPw6LYwxb1gZvnltQI1Ukgd-q1Q1F-xDN4X9Nq717tAJkfBW8d3zg88OvwBDczdezPP2KMj7SOjF-ggPTS-upcIvB6YCq87B4fQYToFGhfw7thgKqaHuAVRSZB7li-txl4Mck7xmvi2RtgHgxO_E2JxTXOi3Yj7keXZ3hnIDwgX2r_GW7EmVjAX17urnPGMYWYwpaqXK2guivov5yyIasZW-LvaUTGVpekkdddQTJJkU3stxOKxbc1aOJlgXliBHamWbEvaUtR2tDl9K5c--XovRPfzM8KFNQQU9ttj8A4577UVi3Nb7StJpPrvOOI2-a8aOVHOce-4gU6S23dbMtu0AEJJm5zFmv8_6YyvlPSdA%3D&amp;q_datetime_utc=2026-03-05T14%3A37%3A52&amp;ticket_price=1710&amp;quote_id=5128721375390237508&amp;utid_state=1&amp;channel=iphone&amp;price_without_closed_user_group=2180&amp;tm_place_name=Tagaytay&amp;deeplink_data=eyJmaWVsZHMiOnsic2lnbmF0dXJlIjoiMmVkZmYwZjE2NGY1OGYxNGU0OTYxZGY1YmM4MzBjN2MiLCJibG9ja19pZCI6IjI3OTE4NTEwMV8zODU3MTA3MjNfMF8wXzAifX0%3D&amp;utid=1b7dc4f2-edf7-b604-5505-f8a8d7227a94&amp;tm_stars=0&amp;client_id=skyscanner_app&amp;price_policy=2&amp;pre_redirect_id=118fc69d-92c6-d843-85e9-169d84b173cb&amp;tm_city_code&amp;max_price=1710&amp;guests=1&amp;request_id=118fc69d-92c6-d843-85e9-169d84b173cb&amp;tm_country_code=PH</t>
  </si>
  <si>
    <t>14.19201, 120.5989</t>
  </si>
  <si>
    <t>Cityland Jane's Apartment is located in Tagaytay, just 2.7 miles from Picnic Grove and 5.1 miles from People's Park in the Sky. With garden views, this accommodation features a balcony and a swimming pool.</t>
  </si>
  <si>
    <t>Pico de Loro 2BR Vacation Flat</t>
  </si>
  <si>
    <t>www.skyscanner.com.ph/hotel_deeplink/4.0/PH/en-US/PHP/h_bc/160154336/2026-03-05/2026-03-06/hotel/hotel/hotels?legacy_provider_id=13&amp;rooms=1&amp;hb_data=AU5gd1ODyqAsXVI-C8Cn-ZJ8yUikyH9tLKTojug4umuoK905UwcxcVJ2IzQ8u8ayjk_ySeotmJB1ROFtsmkdAfw9liIbM3Cf8AFrabXbh29MMr_jfmjVDXsT5iHQkzeWZXAcBTkKZm6f4J8pVNuXegErKjcdSEJfKpgHtdClkPSLlpPfCuUQqkcIfs-TGArm78fJQppBmsxtMrkMoTNEBRuw3fLq7T57Q47YTQcbtkwmK3_M9H7zL8cTbICuJKLMp1H9w2HdZ8zd8nuAmXcVcP8lE7X4CGTgNm5OCbD3b1MenpOFqSBYFyaqX0Bdtk9ie_EBvpQb4scU9VX00FOIW4fpKGs6vMgNLdHJ2_AZ0DxgjoTcFiarOmows7NJifflyZmrSOyldn-QU8FVEY3iuKpThVKEBhvhI7nSlW_O9F9GsTcGkY0%3D&amp;q_datetime_utc=2026-03-05T14%3A37%3A52&amp;ticket_price=10000&amp;quote_id=3134066615939630839&amp;utid_state=1&amp;channel=iphone&amp;tm_place_name=Nasugbu&amp;deeplink_data=eyJmaWVsZHMiOnsic2lnbmF0dXJlIjoiMDExNzE4MGFlYTE2MTY2YWZlMTQzZjYzOGIzZmRkYTQiLCJibG9ja19pZCI6IjI1NzU3NzQwMV80MTg2Njk2NjJfOV8wXzAifX0%3D&amp;utid=8d94041b-342c-eb72-7cbc-8953b52c4531&amp;tm_stars=0&amp;client_id=skyscanner_app&amp;price_policy=2&amp;pre_redirect_id=25f5a690-bea8-c704-d1a9-c6e60a88ffba&amp;tm_city_code&amp;max_price=10000&amp;guests=1&amp;request_id=25f5a690-bea8-c704-d1a9-c6e60a88ffba&amp;tm_country_code=PH</t>
  </si>
  <si>
    <t>14.57812, 121.05114</t>
  </si>
  <si>
    <t>A 6-minute walk from Pico de Loro Beach Club in Nasugbu, Pico de Loro 2BR Vacation Flat provides accommodations with access to spa facilities, wellness packages, and steam room. Guests can benefit from a balcony and a sun terrace.</t>
  </si>
  <si>
    <t>Urban Deca Tower OYO</t>
  </si>
  <si>
    <t>www.skyscanner.com.ph/hotel_deeplink/4.0/PH/en-US/PHP/h_ad/213614503/2026-03-05/2026-03-06/hotel/hotel/hotels?legacy_provider_id=22&amp;rooms=1&amp;closed_user_group=apps&amp;hb_data=dn_du_2O5bMhAAI4cZvIjqVlVO_MteNZYET7pc3CiZknjaZXypHRx0RqfvsYwT6nBnuAOcK65V7drZ5Jm_W6ZDiMglwOKaWj6ka8LzBWQKBpIsF6CDU4LzaY_METUyZEMVGGIlhIx2IMMz6zUtoZnij-vWscj7MYmSLpDyhp2C58du5JgavMETdFJoty1MAyJl4UAUyTthvA-pzXlZ-1wUk84NQz1B5NNo3H4JuOKgkAfD3F2_UKXu4hpZVHiQhLURqOMjGP2w03hvr8F88n_3h9DcPftpBnQApatzm8X2NFVYjQkX4ZBDTlFP-aaU-jOVSf4-nLa2zDHSEBe5qxpMj3NogvtXa7kGHnzrDFIFdjWtHdxSXDetSUI_nPKBl9mEm_nrSgmAqMZHWmj4qu-Ex4ZUrGVZ8M384-kWFpEVDV&amp;q_datetime_utc=2026-03-05T14%3A37%3A52&amp;ticket_price=1428&amp;quote_id=-5421325274830744301&amp;utid_state=1&amp;channel=iphone&amp;price_without_closed_user_group=1686&amp;tm_place_name=Mandaluyong&amp;deeplink_data=eyJmaWVsZHMiOnsic2lnbmF0dXJlIjoiZWZiNmYxYzRiZDg0MjY3ZWRhMDJmMDVkZTljY2QzZmEifSwidXJsIjoiaHR0cHM6Ly93d3cuYWdvZGEuY29tL3BhcnRuZXJzL3BhcnRuZXJzZWFyY2guYXNweD9jaWQ9MTg0NjM4MyZoaWQ9NTg2MjE5MCZjdXJyZW5jeT1QSFAmY2hlY2tpbj0yMDI2LTAzLTA1JmNoZWNrb3V0PTIwMjYtMDMtMDYmTnVtYmVyb2ZBZHVsdHM9MSZOdW1iZXJvZkNoaWxkcmVuPTAmUm9vbXM9MSZtY2lkPTMwMzgmbWFzdGVyUm9vbUlkPTkzMDQzMDM3OCZtcHQ9UTNCSlMydENTa2RuYm5FMVdXWlBVVFU0TW5aV1psSTFVVzlVUkRoUVZXeFRkVU51ZGpWbGRTODVMM1JHY2tKSFZESnpXQ3RJWVZkM1lXeHdUM0JUU2pSRU5HdFBNMlpMZUdwV09VVjNQVDAmVG90YWxQcmljZT0xNDI4LjM2JlRvdGFsVGF4PTEyNi4zNiZUb3RhbEZlZT0yNDkuMDAmVG90YWxTdXJjaGFyZ2U9MCZtY3VyPVBIUCJ9&amp;utid=0d7f319e-2da3-cd33-ddf2-1805ea565c2a&amp;tm_stars=0&amp;client_id=skyscanner_app&amp;price_policy=2&amp;pre_redirect_id=7e962c63-3a6a-9aa7-8e42-004a4836e36c&amp;tm_city_code&amp;max_price=1428&amp;guests=1&amp;request_id=7e962c63-3a6a-9aa7-8e42-004a4836e36c&amp;tm_country_code=PH</t>
  </si>
  <si>
    <t>13.7052577, 124.3952422</t>
  </si>
  <si>
    <t>Just a 8-minute walk from Shangri-La Plaza and 0.6 miles from SM Megamall, Urban Deca Tower OYO features accommodations in Manila with a garden.</t>
  </si>
  <si>
    <t>BALACAY INN</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</si>
  <si>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WUcyKENob1FuWjdjNDRMTm5KamxBUm9OTDJjdk1URjVialJtTUd3NFh4QUM4BkIJES582cDlCmweQgkR2U-OVZks-_tCCRFLclzKIAfsakgAWk0yS6oBSBABKgkiBWhvdGVsKAAyHxABIhsG4PkL28Bh0pZMxxAr00AILC_pMFiKUvWB514yGBACIhRob3RlbCBpbiBwaGlsaXBwaW5lcw&amp;ap=KigKEgnMVpI7ToEeQBFjVfxe0lRdQBISCZwWDMlVUzJAEbEqfi-DNGBAMAFIAQ&amp;ictx=111&amp;ved=0CDYQyvcEahgKEwi49pKk7tuSAxUAAAAAHQAAAAAQ_QQ</t>
  </si>
  <si>
    <t>The CityFlats Circuit Makati</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</si>
  <si>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WUcyJ0Noa1F6LXl1OTY3cGw1MTNHZzB2Wnk4eE1XdzJhakJyY3psNUVBSTgGQgkRLnzZwOUKbB5CCRHZT45VmSz7-0IJEUtyXMogB-xqSABaTTJLqgFIEAEqCSIFaG90ZWwoADIfEAEiGwbg-QvbwGHSlkzHECvTQAgsL-kwWIpS9YHnXjIYEAIiFGhvdGVsIGluIHBoaWxpcHBpbmVz&amp;ap=KigKEgnMVpI7ToEeQBFjVfxe0lRdQBISCZwWDMlVUzJAEbEqfi-DNGBAMAFIAQ&amp;ictx=111&amp;ved=0CFgQyvcEahgKEwi49pKk7tuSAxUAAAAAHQAAAAAQ_QQ</t>
  </si>
  <si>
    <t>10.83253, 122.52827</t>
  </si>
  <si>
    <t>Paseo de Santa Barbara, Santa Barbara, Iloilo, Western Visayas, 5002, Philippines</t>
  </si>
  <si>
    <t>Iloilo Affordable Transient - Near Iloilo Airport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</si>
  <si>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WUcyKENob1FnN1RsM29TNjlfMy1BUm9OTDJjdk1URjNkSFIzT1c0MmRoQUM4BkIJES582cDlCmweQgkR2U-OVZks-_tCCRFLclzKIAfsakgAWk0yS6oBSBABKgkiBWhvdGVsKAAyHxABIhsG4PkL28Bh0pZMxxAr00AILC_pMFiKUvWB514yGBACIhRob3RlbCBpbiBwaGlsaXBwaW5lcw&amp;ap=KigKEgnMVpI7ToEeQBFjVfxe0lRdQBISCZwWDMlVUzJAEbEqfi-DNGBAMAFIAQ&amp;ictx=111&amp;ved=0CHEQyvcEahgKEwi49pKk7tuSAxUAAAAAHQAAAAAQ_QQ</t>
  </si>
  <si>
    <t>14.435413, 120.952017</t>
  </si>
  <si>
    <t>Iloilo Affordable Transient - near Iloilo Airport offers accommodations in Bagombayan, 9.1 miles from Jaro Metropolitan Cathedral and 10 miles from Smallville Complex. This property offers access to a terrace, free private parking, and free Wifi.</t>
  </si>
  <si>
    <t>Hive Manila Guesthouse -Netflix,400Mbps WI-FI</t>
  </si>
  <si>
    <t>www.skyscanner.com.ph/hotel_deeplink/4.0/PH/en-US/PHP/h_ad/134126489/2026-03-05/2026-03-06/hotel/hotel/hotels?legacy_provider_id=22&amp;rooms=1&amp;closed_user_group=general&amp;hb_data=A2VkKSbJVZlhTESG7Ax0t1tYa3fFX-5GPwr_HAd5ewb74xcC2uvlH2mvnm3xJ74-sHD9Fci6whXpl7a004THth8hM8LLpVMggF0Mg8MY7Tex3cA_n1mWHqnd21oWsiC6dwXBN78E2FMRC2ZGJLR8dvB_fwL6_WJ8WrJ2XqcdrjJcWLGAkqM_oDgDLR0A3IaDFCBiRjNhXxvFgVaJlNhN5x9vs7qrzXg_WbTFiaqYcGrWxPMPlrpgPv-XmZBFa0T8-NVsv_O4xk7ECvYfzy2ISH1EVoUp4AS5_iIYYfZXDn9g2LRsB7h3O3_6AZ5jstve-9S9BTt742uZphDk4pJA1eY3kqu1eFSCP1ewUZBuqwtYKuA4vGv89JVWaflzdLLwdHvG4g9xCVk2EU0lpETvB61gMK5WnPelE7xOg_rFVK2A&amp;q_datetime_utc=2026-03-05T14%3A37%3A54&amp;ticket_price=1157&amp;quote_id=3270720763747570866&amp;utid_state=1&amp;channel=iphone&amp;price_without_closed_user_group=2604&amp;tm_place_name=Bacoor&amp;deeplink_data=eyJmaWVsZHMiOnsic2lnbmF0dXJlIjoiYWZiYjI5OTQ4ODZmY2Q2Njg3ZjYzOGNmMjY2NGFkNWUifSwidXJsIjoiaHR0cHM6Ly93d3cuYWdvZGEuY29tL3BhcnRuZXJzL3BhcnRuZXJzZWFyY2guYXNweD9jaWQ9MTg0NjM4MyZoaWQ9MzU1NDMwMDEmY3VycmVuY3k9UEhQJmNoZWNraW49MjAyNi0wMy0wNSZjaGVja291dD0yMDI2LTAzLTA2Jk51bWJlcm9mQWR1bHRzPTEmTnVtYmVyb2ZDaGlsZHJlbj0wJlJvb21zPTEmbWNpZD0zMzImbWFzdGVyUm9vbUlkPTYxODA0Nzg3MiZtcHQ9V0dFMFkxVnlTMlJXUXpGbmIwOWtaelZYZVdZclFYZDZWRkUzWm14RmNGRmxWSE5TUlRGdGQydDJaMHN4YW13MWNXcEdNbFpXVEVSRlpFOU5kbnA1ZFN0SFZtOHpOa040TkhKMEwxTkJQVDAmVG90YWxQcmljZT0xMTU2LjUwJlRvdGFsVGF4PTEzNC4xMCZUb3RhbEZlZT05Ny4yMCZUb3RhbFN1cmNoYXJnZT0wJm1jdXI9UEhQIn0%3D&amp;utid=d91ad81c-82d2-8986-2539-1fff82d1878b&amp;tm_stars=0&amp;client_id=skyscanner_app&amp;price_policy=2&amp;pre_redirect_id=675734b6-13b5-2c6d-8419-68b203122d4e&amp;tm_city_code&amp;max_price=1157&amp;guests=1&amp;request_id=675734b6-13b5-2c6d-8419-68b203122d4e&amp;tm_country_code=PH</t>
  </si>
  <si>
    <t>14.76874, 120.94685</t>
  </si>
  <si>
    <t>Fellowship Street, Justinville, Panapaan V, Bacoor, Cavite, Calabarzon, 4102, Philippines</t>
  </si>
  <si>
    <t>parking, wifi, air_conditioning, non-smoking, internet_access, smoking_areas, multilingual_staff, room_service, express_check-in, heat, security</t>
  </si>
  <si>
    <t>Experience an abundance of unparalleled facilities and features at Hive Manila Guesthouse -Netflix,400mbps WI-FI. Maintain seamless communication using the complimentary Wi-Fi at hotel.For visitors traveling by automobile, complimentary parking is available.Reception assistance is offered at the hotel featuring express check-in or check-out.Kindly note that smoking is prohibited in the hotel to ensure fresher air for all visitors. At Hive Manila Guesthouse -Netflix,400mbps WI-FI, every guestroom is provided with convenient amenities and fittings to ensure a comfortable stay.Enhance your experience at hotel with the knowledge that certain rooms are equipped with linen service, blackout curtains and air conditioning for your convenience.A few accommodations within Hive Manila Guesthouse -Netflix,400mbps WI-FI offer unique design elements such as a balcony or terrace. Certain rooms offer in-room amusement features such as the television for your enjoyment. In select rooms at the hotel, a refrigerator is available for those moments when it seems necessary. In the hotel, certain guest bathrooms come equipped with essential bathroom amenities, such as toiletries and towels, ensuring a comfortable stay for guests.</t>
  </si>
  <si>
    <t>Bulacan Staycation At Urban Deca Homes Marilao</t>
  </si>
  <si>
    <t>www.skyscanner.com.ph/hotel_deeplink/4.0/PH/en-US/PHP/h_bc/213237507/2026-03-02/2026-03-03/hotel/hotel/hotels?legacy_provider_id=13&amp;rooms=1&amp;closed_user_group=apps&amp;hb_data=OmNJWI0YdLMfhljvv9mmyrPlOJBto9aQW4GDcrvZrzXNi1O4QcP02e07nttEe9B2vmElppKL74tKzn0jG8AKZuQUHvjXisqIIqelrMwdPgHTWggKmaI69g0qSidUmI0ehSwrdO-xRG8TW_U1MW0wpn9a-BQOSDQcB48nPGq5cZRWJUJrORYLLO0WqoVMtV08x-JUyCCyfvqUIuRS83rvWGB9PN-8uus2lFj1J7yUATxOk3B-HqXOmmhhMB3bU3uMQa9U33j99pKLjiHjizXTADLkrHC5w9tac456vXK15KDqCG_iqLxLhenpoIyWjTdStAKVmTh7pyTN9Yjlajp_8Jp3TOsbo1EqAQezJNNXsUHjG6JJYhbJbJdK2zAu2XG0ku3vHyhY3cHuTOFRhu3_2Im1J0kLwWFvJPmZSEqzUk5Ghg1k&amp;q_datetime_utc=2026-03-02T01%3A18%3A12&amp;ticket_price=1680&amp;quote_id=-8012086786290954456&amp;utid_state=1&amp;channel=iphone&amp;price_without_closed_user_group=2010&amp;tm_place_name=Marilao&amp;deeplink_data=eyJmaWVsZHMiOnsic2lnbmF0dXJlIjoiMzE4MWE3YjBmYTExYWY2N2MyODYwODQxZmVmYzRiZGUiLCJibG9ja19pZCI6IjkyMjI0NDYwMV8zNjM5MjYzMTVfMF8wXzAifX0%3D&amp;utid=058a618a-591f-9432-fb17-705dec9541f4&amp;tm_stars=0&amp;client_id=skyscanner_app&amp;redirect_delay=1000&amp;price_policy=2&amp;pre_redirect_id=e30ecb1c-6dfb-9351-341f-15289ed4c059&amp;tm_city_code&amp;max_price=1680&amp;guests=1&amp;request_id=e30ecb1c-6dfb-9351-341f-15289ed4c059&amp;tm_country_code=PH</t>
  </si>
  <si>
    <t>Amapola Street, Ususan, Pembo, Taguig District 1, Taguig, Southern Manila District, Metro Manila, 1642, Philippines</t>
  </si>
  <si>
    <t>SM City Marilao</t>
  </si>
  <si>
    <t>Marilao</t>
  </si>
  <si>
    <t>wifi, air_conditioning, non-smoking, internet_access, games_room</t>
  </si>
  <si>
    <t>Budget Transient Capsule Room Mirasol Near BGC</t>
  </si>
  <si>
    <t>www.skyscanner.com.ph/hotel_deeplink/4.0/PH/en-US/PHP/h_bc/216791898/2026-03-02/2026-03-03/hotel/hotel/hotels?legacy_provider_id=13&amp;rooms=1&amp;closed_user_group=apps&amp;hb_data=1Ke-vzHf_lLpWkWatF3Jfcrv8U76QUiG2bw0QdvvufWDcJd3HrJR456ljAPiGvjzZwR7nhXqFnawP_m1nQmjC3W9UjCITQsFtOLAJo2-JzZJUhziKEWl3n3yOU3Lw6XBm7yRyYLAgvwDZOvmApJ7K-5e_l4TPUkFQHqV9fo0H6pHFTerlRzHD_5NA_PM4C1XldZf9oX3qCMtV0Sn6nyc_U20TYEoGupGK7Cs9PSc2-EbSdiRQU7uwRex2oqtQ3OR3Yt3NH33sUiTtPH6AJXhMFLTRKf9wv9iTNSgarh6-nAQ-XrIDY8G7hjkHiqzffNHWGd5KuBrQOfC3cNiEjCuRg_ppzABYZr3MqAVyCw0t9t6Ez-pTEgBLfMlla0EDhjoTNYJOraR23VtzppMfUGa_TURNLIPOJHrnZRh-_erGcEJyEdw&amp;q_datetime_utc=2026-03-02T01%3A18%3A12&amp;ticket_price=380&amp;quote_id=-1661429040990495257&amp;utid_state=1&amp;channel=iphone&amp;price_without_closed_user_group=462&amp;tm_place_name=Makati&amp;deeplink_data=eyJmaWVsZHMiOnsic2lnbmF0dXJlIjoiNmNkMDQwY2E0ZGUwNTFkNDJjOWRiYTI3NzExN2I2OWQiLCJibG9ja19pZCI6IjEwMzM2OTM3MDNfMzc1OTc5NzMxXzFfMF8wIn19&amp;utid=4a082c38-235f-df27-af09-c5176afa7e58&amp;tm_stars=0&amp;client_id=skyscanner_app&amp;redirect_delay=1000&amp;price_policy=2&amp;pre_redirect_id=b517b9ec-f5b4-59a3-ad34-a1266a235b95&amp;tm_city_code&amp;max_price=696&amp;guests=1&amp;request_id=b517b9ec-f5b4-59a3-ad34-a1266a235b95&amp;tm_country_code=PH</t>
  </si>
  <si>
    <t>10.67511, 122.95376</t>
  </si>
  <si>
    <t>6th Street, Lacson Tourism Strip, Barangay 7, Bacolod-1, Bacolod, Negros Island Region, 6100, Philippines</t>
  </si>
  <si>
    <t>Unit 711 at Cityscapes</t>
  </si>
  <si>
    <t>www.skyscanner.com.ph/hotel_deeplink/4.0/PH/en-US/PHP/h_bc/187762597/2026-03-02/2026-03-03/hotel/hotel/hotels?legacy_provider_id=13&amp;rooms=1&amp;closed_user_group=apps&amp;hb_data=Re6wn2BioQTcUWuIFicVbrsavYNMNshacXDN_G_SbNm1HAHx-MlxVUuANRClLhiKmccNc1gR-jRKrAQetuTVf5aTVXjjpbhkwiEe0XpCKqKuu2fe3XoiC4StkJABcZMxlnEKooibw5o8rnAdRY1LVtCMTOPIIgEWnxrs0On6UpoHibFX-ykzRoj3JKrZNAn1huJeeeh8q6RBUP79IYhA7zzPxfyUp-wAPFnw1V6AfovRVfkDfvnSQWBoufJdwqpsc2J-JBN7rny0sflB8Y6iljkwIOEGnj1x6C-8Y7ZVO9v0rDqey4ZCDprzIpcl1XUIzbH0WSuYIXzjcNyp_xdMyXNlg5P832IpERHnEWZJSYaiZAsQ06VpM9O2wz7b7km8YUBdG39DVsxeIfk5puqFjG4ziUSRKGg_M30HTlcg3oI9My4mDP8%3D&amp;q_datetime_utc=2026-03-02T01%3A18%3A15&amp;ticket_price=1620&amp;quote_id=-8036935713970458162&amp;utid_state=1&amp;channel=iphone&amp;price_without_closed_user_group=1800&amp;tm_place_name=Bacolod&amp;deeplink_data=eyJmaWVsZHMiOnsic2lnbmF0dXJlIjoiZjViYzRmYWFjNTY3ZjBiYzY1ODQyMmQzMGE4NmUzMjQiLCJibG9ja19pZCI6IjI4MTE5MTEwMV8xOTQyMjgzMDBfMl8wXzAifX0%3D&amp;utid=43b800c8-303c-3849-e71b-77ecdad4e49b&amp;tm_stars=0&amp;client_id=skyscanner_app&amp;redirect_delay=1000&amp;price_policy=2&amp;pre_redirect_id=e2fb4a27-25dc-35b4-8aaf-49a5f379d3b5&amp;tm_city_code=BCDP&amp;max_price=1620&amp;guests=1&amp;request_id=e2fb4a27-25dc-35b4-8aaf-49a5f379d3b5&amp;tm_country_code=PH</t>
  </si>
  <si>
    <t>14.323874, 120.949547</t>
  </si>
  <si>
    <t>Sapphire Road, Villa Isabel, Burol, Dasmariñas, Cavite, Calabarzon, 4114, Philippines</t>
  </si>
  <si>
    <t>Private room near De La Salle Dasmarinas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</si>
  <si>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WUcyKENob1E1cVRMa0x2bHZxYTBBUm9OTDJjdk1URnNiVjl1WWpsMk54QUM4BkIJES582cDlCmweQgkR2U-OVZks-_tCCRFLclzKIAfsakgAWk0yS6oBSBABKgkiBWhvdGVsKAAyHxABIhsG4PkL28Bh0pZMxxAr00AILC_pMFiKUvWB514yGBACIhRob3RlbCBpbiBwaGlsaXBwaW5lcw&amp;ap=KigKEgnMVpI7ToEeQBFjVfxe0lRdQBISCZwWDMlVUzJAEbEqfi-DNGBAMAFIAQ&amp;ictx=111&amp;ved=0COwBEMr3BGoYChMIuPaSpO7bkgMVAAAAAB0AAAAAEP0E</t>
  </si>
  <si>
    <t>16.40199, 120.5893</t>
  </si>
  <si>
    <t>Nevada Road, Campo Sioco, District 4, Baguio, Cordillera Administrative Region, 2600, Philippines</t>
  </si>
  <si>
    <t>Budget Accommodation near town</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</si>
  <si>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WUcyJ0Noa1FfY2Jpb3ViNi1JZDJHZzB2Wnk4eE1YaG1jM2hvT0RabkVBSTgGQgkRLnzZwOUKbB5CCRHZT45VmSz7-0IJEUtyXMogB-xqSABaTTJLqgFIEAEqCSIFaG90ZWwoADIfEAEiGwbg-QvbwGHSlkzHECvTQAgsL-kwWIpS9YHnXjIYEAIiFGhvdGVsIGluIHBoaWxpcHBpbmVz&amp;ap=KigKEgnMVpI7ToEeQBFjVfxe0lRdQBISCZwWDMlVUzJAEbEqfi-DNGBAMAFIAQ&amp;ictx=111&amp;ved=0CIUCEMr3BGoYChMIuPaSpO7bkgMVAAAAAB0AAAAAEP0E</t>
  </si>
  <si>
    <t>15.11201, 120.04987</t>
  </si>
  <si>
    <t>Zion by the sea Beach Resort</t>
  </si>
  <si>
    <t>www.skyscanner.com.ph/hotel_deeplink/4.0/PH/en-US/PHP/h_ad/222788239/2026-03-02/2026-03-03/hotel/hotel/hotels?legacy_provider_id=22&amp;rooms=1&amp;closed_user_group=general&amp;hb_data=1NMjCFgAVIhcNl2O_aaVsU3Q5j_taszaI0D1iobmG3UZpfR1L-pLLOBaCNQKg7Q1kXwD12bf8sZBhasfABaVEtIE5bf-TkzzFLhyYXmw6YOXAffryPMb4Bndng2ETVo-vLO8cE8X02x7kJ9kVr0JZyhJzsxjWumifrJCVWMsLwN5t80yTrBtVaTyNivBnWtsf_fC0Gdt_jQzdclvD1eHsnyCAqAOp3qh0_XnN7j8cbIQQKMLLY8lneuexmt2eGL-HjQkLSn-sbgkV0ZUj2_I3As1eUDGzpnq2dfxPgQ73uEnHogO1NhhCTbXLdZbbHlG9eAKAJFVJsQMI4bkiG-3hjZszgug0NSEawQVE9Wyhl9NZ-bvdtiZjmWFGwSwRwelvGafKzfMbL5Wba9OvEXIe0gp2KIEwRSlv-dcD4gZ0Jjg&amp;q_datetime_utc=2026-03-02T01%3A19%3A17&amp;ticket_price=806&amp;quote_id=-4707091894288164905&amp;utid_state=1&amp;channel=iphone&amp;price_without_closed_user_group=905&amp;tm_place_name=Cabangan&amp;deeplink_data=eyJmaWVsZHMiOnsic2lnbmF0dXJlIjoiNmVkMjAzZDE5MDk5OGU3ODUwMGU4Y2NlNTEzMjU5ZWIifSwidXJsIjoiaHR0cHM6Ly93d3cuYWdvZGEuY29tL3BhcnRuZXJzL3BhcnRuZXJzZWFyY2guYXNweD9jaWQ9MTg0NjM4MyZoaWQ9NjQ4Mjk5MzgmY3VycmVuY3k9UEhQJmNoZWNraW49MjAyNi0wMy0wMiZjaGVja291dD0yMDI2LTAzLTAzJk51bWJlcm9mQWR1bHRzPTEmTnVtYmVyb2ZDaGlsZHJlbj0wJlJvb21zPTEmbWNpZD0zMDM4Jm1hc3RlclJvb21JZD0xMDA2OTA2MTQ1Jm1wdD1VRFZMTUVOcWRHb3ZTMGczYjFkNFYxWmFZbnBtYVZSNWNrcDVTa0V6YlU5WE5UbEVSMnhZWlV0TVdXVXdOMnQ0WjNneVFUSkpkR2NyWjJoS2NraGxWbWxZWkROTEt6VXpiV0V3YmtaM1BUMCZUb3RhbFByaWNlPTgwNi40MCZUb3RhbFRheD04Ni40MCZUb3RhbEZlZT0wLjAwJlRvdGFsU3VyY2hhcmdlPTAmbWN1cj1QSFAifQ%3D%3D&amp;utid=0c3c2821-6823-a661-a567-9f9df31bf530&amp;tm_stars=0&amp;client_id=skyscanner_app&amp;redirect_delay=1000&amp;price_policy=2&amp;pre_redirect_id=4c6e2c3a-d407-1a51-4da0-6e94c5298bc0&amp;tm_city_code&amp;max_price=808&amp;guests=1&amp;request_id=4c6e2c3a-d407-1a51-4da0-6e94c5298bc0&amp;tm_country_code=PH</t>
  </si>
  <si>
    <t>16.5165848, 120.3228796</t>
  </si>
  <si>
    <t>Zion by the sea Beach Resort is located in Cabangan, 31 miles from Harbor Point. With a private bathroom equipped with a shower and slippers, rooms at the resort also feature a sea view.</t>
  </si>
  <si>
    <t>Bella's Beach Resort - Right on the Beach! (apt.8)</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</si>
  <si>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WUcyKENob1F6YkdFcHUyeDFaRDlBUm9OTDJjdk1URjRabkIzWm1waU9SQUM4BkIJES582cDlCmweQgkR2U-OVZks-_tCCRFLclzKIAfsakgAWk0yS6oBSBABKgkiBWhvdGVsKAAyHxABIhsG4PkL28Bh0pZMxxAr00AILC_pMFiKUvWB514yGBACIhRob3RlbCBpbiBwaGlsaXBwaW5lcw&amp;ap=KigKEgnMVpI7ToEeQBFjVfxe0lRdQBISCZwWDMlVUzJAEbEqfi-DNGBAMAFIAQ&amp;ictx=111&amp;ved=0CLUCEMr3BGoYChMIuPaSpO7bkgMVAAAAAB0AAAAAEP0E</t>
  </si>
  <si>
    <t>Iya lee sweet home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</si>
  <si>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WUcyKENob1FfYnkzcFpXcl9iVGNBUm9OTDJjdk1URjVNbU5tZG1Sc01CQUM4BkIJES582cDlCmweQgkR2U-OVZks-_tCCRFLclzKIAfsakgAWk0yS6oBSBABKgkiBWhvdGVsKAAyHxABIhsG4PkL28Bh0pZMxxAr00AILC_pMFiKUvWB514yGBACIhRob3RlbCBpbiBwaGlsaXBwaW5lcw&amp;ap=KigKEgnMVpI7ToEeQBFjVfxe0lRdQBISCZwWDMlVUzJAEbEqfi-DNGBAMAFIAQ&amp;ictx=111&amp;ved=0CM4CEMr3BGoYChMIuPaSpO7bkgMVAAAAAB0AAAAAEP0E</t>
  </si>
  <si>
    <t>10.2789, 123.9582</t>
  </si>
  <si>
    <t>Featuring a terrace, Iya lee sweet home features accommodations in Sampong. During your time at this recently renovated apartment, which dates back to 2018, you'll have access to free Wifi.</t>
  </si>
  <si>
    <t>Your Holiday Homes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</si>
  <si>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WUcyJ0Noa1EtYV9WOGZQVDc2QWNHZzB2Wnk4eE1YbHNjVE51TVhCMkVBSTgGQgkRLnzZwOUKbB5CCRHZT45VmSz7-0IJEUtyXMogB-xqSABaTTJLqgFIEAEqCSIFaG90ZWwoADIfEAEiGwbg-QvbwGHSlkzHECvTQAgsL-kwWIpS9YHnXjIYEAIiFGhvdGVsIGluIHBoaWxpcHBpbmVz&amp;ap=KigKEgnMVpI7ToEeQBFjVfxe0lRdQBISCZwWDMlVUzJAEbEqfi-DNGBAMAFIAQ&amp;ictx=111&amp;ved=0COcCEMr3BGoYChMIuPaSpO7bkgMVAAAAAB0AAAAAEP0E</t>
  </si>
  <si>
    <t>14.11197, 120.91581</t>
  </si>
  <si>
    <t>www.skyscanner.com.ph/hotel_deeplink/4.0/PH/en-US/PHP/h_bc/205249901/2026-03-02/2026-03-03/hotel/hotel/hotels?legacy_provider_id=13&amp;rooms=1&amp;hb_data=5Fiiurg4rp2oL5zKC50_q0Ti0TwWecdulOci6L4zdhKp703LKRUJBvjwm-hOOGmvdbaaPMSCPJZD-SXYYKDA5WIlExlLoFKQo9UBNexXmada5iqgm4cfSLW-RZPDsltai0MjjBB6JCtOIAOpYLqkWgYmt-nnNWCiK84NODUPoMG8trXtO90C_ikyRgR-8-0CpSmsCxQJ2sNcvY5Dv3gEqIhHA8N9YBfJAhpK8vry-gJ5EFRPb9otUYJUYYoI12gnJJ41SIjN9uXgg4LnPihAJxzXnYr3duWKIqQlUddNwyDwuKYU3zq-z3qMemHF-8xI49bC-EyaI-xvQPEJfbIzJ17h-suiygrdUY3MH9vNIOl7EZrATbpAjLDW0jTaJbHCqOYEWCtwCwD6g3WX7hrgYl6edw5ozTHbWxLr1IfZyuJy-B3Etts%3D&amp;q_datetime_utc=2026-03-02T01%3A19%3A20&amp;ticket_price=1663&amp;quote_id=2321015137011804884&amp;utid_state=1&amp;channel=iphone&amp;tm_place_name=Tagaytay&amp;deeplink_data=eyJmaWVsZHMiOnsic2lnbmF0dXJlIjoiODkwOWQ0NGY2ODYyNGE4YjQ4YmM3YTdjZDg1Mjc2M2YiLCJibG9ja19pZCI6InYxX0NnRXRFTXdDR2lnS0hUSXdNall0TURNdE1ESlVNREE2TURBNk1EQXVNREF3S3pBM09qQXdFQUVZM3dFb0FUZ0JJZ0lJQVE9PV9DaUlJeHBUczFRSVFBaUNlSFNqc3ZmUUpNQUpLQ3pkRU1UQXdVRjh4TURCUVVKZ0ZFZ2dJQVNJRTRBR1VFUm9FS0FJd0FTSUVDQUlZQWc9PSJ9fQ%3D%3D&amp;utid=4a5b1831-87a1-1cf3-5087-146fa70ebb6b&amp;tm_stars=0&amp;client_id=skyscanner_app&amp;redirect_delay=1000&amp;price_policy=2&amp;pre_redirect_id=016117a0-615c-e2e5-d10b-a1248ffd8fe4&amp;tm_city_code&amp;max_price=1663&amp;guests=1&amp;request_id=016117a0-615c-e2e5-d10b-a1248ffd8fe4&amp;tm_country_code=PH</t>
  </si>
  <si>
    <t>11.1592, 123.80552</t>
  </si>
  <si>
    <t>Stevrena Accommodations</t>
  </si>
  <si>
    <t>www.skyscanner.com.ph/hotel_deeplink/4.0/PH/en-US/PHP/h_bc/179133781/2026-03-02/2026-03-03/hotel/hotel/hotels?legacy_provider_id=13&amp;rooms=1&amp;closed_user_group=apps&amp;hb_data=Aua2sNZsa66niBNccQGgDLjzG1H4kbcIlOVS8eKGdJiOOwsByHC2Kaio4W2SA33ZzB9p5tn9S7blA_bL2yZ5EPRg2tm3Xtzazbwb4ciB1Cz4aVIRykLorNrrUqM5TpoDvYyq-YCQxJRCNzzFjyQCriaglwC9UIMcYHzOs0-5_jYBj-j2YU1euisciuz2xVW267Hrid-i7vf-4Tjz3_KOV7jAlnGqoYWVUZY3DIh5G8IW-N-0lodqBTw8otKK7CXryV_LdkQlse_MM7dvSH-doSI2ux2MugLKiT84flTkH2gzMfYIGdzUnXnmErqeFjgQWHVLqdhArm2srfzp9M7gBaNyqvMZHQbn7CTWX4RFKhUYkqDTmAjiV0dp_3KZOwDjNLIgOz_O8u-8Ih-dsQP7yHsi9r03cXf4JUcCGoQdCajU5saAqVU%3D&amp;q_datetime_utc=2026-03-02T01%3A18%3A20&amp;ticket_price=573&amp;quote_id=2661625437251287195&amp;utid_state=1&amp;channel=iphone&amp;price_without_closed_user_group=774&amp;tm_place_name=Santa+Fe&amp;deeplink_data=eyJmaWVsZHMiOnsic2lnbmF0dXJlIjoiMWViNWE4Nzg1NjQxNGZiNzI5YzBkMmUwMWNmNGQ1MTciLCJibG9ja19pZCI6IjMyNDM1MzgwM18xNDA0ODgxOTJfMF8wXzAifX0%3D&amp;utid=6dc5732e-a38b-57a1-c88b-ddf60116b315&amp;tm_stars=0&amp;client_id=skyscanner_app&amp;redirect_delay=1000&amp;price_policy=2&amp;pre_redirect_id=435addf9-eaa5-222e-5a7d-6408018f0a31&amp;tm_city_code&amp;max_price=573&amp;guests=1&amp;request_id=435addf9-eaa5-222e-5a7d-6408018f0a31&amp;tm_country_code=PH</t>
  </si>
  <si>
    <t>10.2033, 118.8913612</t>
  </si>
  <si>
    <t>Bantayan Cottages, F. Roska Street, Poblacion, Talisay, Cebu, Central Visayas, 6407, Philippines</t>
  </si>
  <si>
    <t>Double Room with Shared Bathroom</t>
  </si>
  <si>
    <t>parking, wifi, air_conditioning, non-smoking, internet_access, smoking_areas, garden, games_room, luggage_storage, tours, grill, bicycle_rental, diving</t>
  </si>
  <si>
    <t>Just a 10-minute walk from Bobel Beach and 0.7 miles from Sugar Beach, Stevrena Accommodations features accommodations in Bantayan Island, with a garden, a terrace, and barbecue facilities.</t>
  </si>
  <si>
    <t>Bambua Nature Cottages - Double Room with Shared Bathroom</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</si>
  <si>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WUcyJ0Noa1E1cDJNM1p1M2xNY3JHZzB2Wnk4eE1YY3hhbVp6YUc1eEVBSTgGQgkRLnzZwOUKbB5CCRHZT45VmSz7-0IJEUtyXMogB-xqSABaTTJLqgFIEAEqCSIFaG90ZWwoADIfEAEiGwbg-QvbwGHSlkzHECvTQAgsL-kwWIpS9YHnXjIYEAIiFGhvdGVsIGluIHBoaWxpcHBpbmVz&amp;ap=KigKEgnMVpI7ToEeQBFjVfxe0lRdQBISCZwWDMlVUzJAEbEqfi-DNGBAMAFIAQ&amp;ictx=111&amp;ved=0CLIDEMr3BGoYChMIuPaSpO7bkgMVAAAAAB0AAAAAEP0E</t>
  </si>
  <si>
    <t>www.skyscanner.com.ph/hotel_deeplink/4.0/PH/en-US/PHP/h_ct/216810227/2026-03-05/2026-03-06/hotel/hotel/hotels?legacy_provider_id=31&amp;rooms=1&amp;closed_user_group=general&amp;hb_data=UILumes6LyXt3QgaKlOr7k8ppjzW9ykpkpUFIbTVKhjtTdHxJrGm1HmgVinkw8p2A9PFNWu9v09mo3BdRbcaoIjlcoRG9boh43nZ4VT_MchazL3tYCvLcEDy8C5UMMsb8c9VOQY8oY6jE21viRtpnxYL4L8sc1u4-MNlJAD0Z7MqOTqV2uyBaexRImHyQBhDkQV1UOojhOoePodRHwktVwFkoV6jzyZ3kffZVAkFqz46aPZW3p6038PmeXN1Wl3gAjCFplsZjkAhshTnwkb1gRY0bE_cQ9D4uWAdHRV69NovQTRwfDpizjGhWsdK3E9wGsvuCnRMfPdhosMeiDnVxquRnoiFP7Ry6p3UJIAtSS0BBdrAm9Y7PenpTPs0DYEqselkuJ1ai2S_oO9J_TO36RfijNNU6UTrEfp1eAgLMQ%3D%3D&amp;q_datetime_utc=2026-03-05T14%3A37%3A59&amp;ticket_price=1884&amp;quote_id=4074293379795659487&amp;utid_state=1&amp;channel=iphone&amp;price_without_closed_user_group=3409&amp;tm_place_name=Dauis&amp;deeplink_data=eyJmaWVsZHMiOnsic2lnbmF0dXJlIjoiMDY4MWM4ZWVlYmEyMDU2MDc3MGExNGI2MDk5Yjg1NGUifSwidXJsIjoiaHR0cHM6Ly9waC50cmlwLmNvbS9ob3RlbHMvcmVkaXJlY3Q%2FaG90ZWxpZD0xMTY3MTg0NzcmY2l0eT03MjMzNyZBbGxpYW5jZWlkPTEyNjA3JnNpZD04ODg4MzImY2hlY2tpbj0yMDI2LTAzLTA1JmNoZWNrb3V0PTIwMjYtMDMtMDYmc2hvcHBpbmdpZD1lODRmYjg2MDMzYWU0ZDc2YmJiNzRiNTM3YThlMDU5ZCZhZHVsdD0xJmNoaWxkcmVuPTAmYWdlcz0mbGFuZ3VhZ2U9ZW5waCZsb2NhbGU9ZW5fUEgmcm9vbWlkPTE1MTYwODU3NzYmc3dpZD0wJnBheT1QUCZmZ3Q9MSZjcm49MSZjdXJyPVBIUCZ3a3A9MSZzdGFuZD1INHNJQUFBQUFBQUFfd0Q0QUFmX0NsMEtBaGdCRWdRSUFSQUFHbEVJa01UMjBnVVlBREFBT1BzUm1BR045OU0zcUFFQXVBRUR3QUVBMFFGU3VCNkY2d3laUU9FQk16TXpNek52blVEb0FiT0x1dU1CaUFJZ2lRUUFBQUFBQUFBQUFLQUVBS0VGWm1abVptWUNxVUFhSUdVNE5HWmlPRFl3TXpOaFpUUmtOelppWW1JM05HSTFNemRoT0dVd05UbGtJQVFvaTZLbXpRWklBVklHTWpjMFpqUXdXaHdLQTFCSVVCRkhBM2dMSkNpLVB4b0RVRWhRSVVjRGVBc2tLTDRfWWdWbGJsOVFTR2k4RkhBQmVBQ0tBUWRJQVhnQXlBRUJxZ0VBOGdFaVpUZzBabUk0TmpBek0yRmxOR1EzTm1KaVlqYzBZalV6TjJFNFpUQTFPV1JmTUpJQ0FUU2FBZ0FBQUFEX193RUFBUF9fSmxFTVd2Z0FBQUEifQ%3D%3D&amp;utid=a32c2949-4524-d863-ce31-03df282fcdc8&amp;tm_stars=0&amp;client_id=skyscanner_app&amp;price_policy=2&amp;pre_redirect_id=ba2ecda0-e16f-b195-24cd-cc4746210fd4&amp;tm_city_code&amp;max_price=2573&amp;guests=1&amp;request_id=ba2ecda0-e16f-b195-24cd-cc4746210fd4&amp;tm_country_code=PH</t>
  </si>
  <si>
    <t>10.32244, 123.9756</t>
  </si>
  <si>
    <t>Lelani's Comfy Condo</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</si>
  <si>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Z0cyKENob1F4bzJhbnIzanpZdVlBUm9OTDJjdk1URjNPREF6YlhKb2RoQUM4BkIJES582cDlCmweQgkR2U-OVZks-_tCCRFLclzKIAfsakgAWk0yS6oBSBABKgkiBWhvdGVsKAAyHxABIhsG4PkL28Bh0pZMxxAr00AILC_pMFiKUvWB514yGBACIhRob3RlbCBpbiBwaGlsaXBwaW5lcw&amp;ap=KigKEgnMVpI7ToEeQBFjVfxe0lRdQBISCZwWDMlVUzJAEbEqfi-DNGBAMAFIAQ&amp;ictx=111&amp;ved=0CB0QyvcEahgKEwi49pKk7tuSAxUAAAAAHQAAAAAQnwU</t>
  </si>
  <si>
    <t>9.74666, 118.73976</t>
  </si>
  <si>
    <t>Featuring a casino, Lelani's Comfy Condo offers accommodations in Mactan. With garden views, this accommodation provides a terrace. The apartment features an outdoor swimming pool, spa center, and a 24-hour front desk.</t>
  </si>
  <si>
    <t>Fully AC 3BR House for 8pax near Airport and SM with 100mbps Wifi</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</si>
  <si>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Z0cyKENob1F1OW0wanB2Z19zU0JBUm9OTDJjdk1URnRhM2x4Y0hBeGVSQUM4BkIJES582cDlCmweQgkR2U-OVZks-_tCCRFLclzKIAfsakgAWk0yS6oBSBABKgkiBWhvdGVsKAAyHxABIhsG4PkL28Bh0pZMxxAr00AILC_pMFiKUvWB514yGBACIhRob3RlbCBpbiBwaGlsaXBwaW5lcw&amp;ap=KigKEgnMVpI7ToEeQBFjVfxe0lRdQBISCZwWDMlVUzJAEbEqfi-DNGBAMAFIAQ&amp;ictx=111&amp;ved=0CDYQyvcEahgKEwi49pKk7tuSAxUAAAAAHQAAAAAQnwU</t>
  </si>
  <si>
    <t>9.5999999973, 125.8666666625</t>
  </si>
  <si>
    <t>Socorro, Surigao del Norte, Caraga, 8416, Philippines</t>
  </si>
  <si>
    <t>mayacabac quiet place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</si>
  <si>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Z0cyKENob1FzYTMxbC1mNWw3X2VBUm9OTDJjdk1URjRaRzE2Y2pGc05SQUM4BkIJES582cDlCmweQgkR2U-OVZks-_tCCRFLclzKIAfsakgAWk0yS6oBSBABKgkiBWhvdGVsKAAyHxABIhsG4PkL28Bh0pZMxxAr00AILC_pMFiKUvWB514yGBACIhRob3RlbCBpbiBwaGlsaXBwaW5lcw&amp;ap=KigKEgnMVpI7ToEeQBFjVfxe0lRdQBISCZwWDMlVUzJAEbEqfi-DNGBAMAFIAQ&amp;ictx=111&amp;ved=0CFgQyvcEahgKEwi49pKk7tuSAxUAAAAAHQAAAAAQnwU</t>
  </si>
  <si>
    <t>9.15476, 123.49642</t>
  </si>
  <si>
    <t>Siquijor Circumferential Road, Poblacion, Maite, San Juan, Siquijor, Negros Island Region, 6227, Philippines</t>
  </si>
  <si>
    <t>Enrico's Guesthouse</t>
  </si>
  <si>
    <t>www.skyscanner.com.ph/hotel_deeplink/4.0/PH/en-US/PHP/h_ad/193079185/2026-03-05/2026-03-06/hotel/hotel/hotels?legacy_provider_id=22&amp;rooms=1&amp;closed_user_group=apps&amp;hb_data=2RpgdtBZy0JoPZYEa3lc9E8dVZY5trYJ0kbwhGekgkPZ6qPRRQf3g4wV7RlDb83yo0PVEkziLdqM08B-umKm2DWZsMnlP0pKPvkSaLQOEwdBrGB0RDaDAfAUvnZZbfFr3OX4jra49x5zzbAm_Ku-xOcw2F4QXuYvVV6frPdf4S_8vlQIyRyLDPpbPS_jLIvTIbnEGPjuahjVWI-gT_KLkbR_Ose1xe6H0Jnkzrxi7H4JmspnJMfV6Y9v2k2F_dDFSX2-U7K-82RKcTwc-DRCQBiwkgSrUWF9MPG_2alK5dkiDVbWKXujjlyUbPg8vO31pM5EVdM_SEfLpfScnpV83Sjb62pZligHiDqm1xG5rDiNTuIVRfYvLGGUx2LpwRLu1dDReIFDgW8O-89KbXErE9lPc-FTqU_5jCSOvJS1ObAL&amp;q_datetime_utc=2026-03-05T14%3A38%3A00&amp;ticket_price=2500&amp;quote_id=6508374500672918135&amp;utid_state=1&amp;channel=iphone&amp;price_without_closed_user_group=2500&amp;tm_place_name=Siquijor&amp;deeplink_data=eyJmaWVsZHMiOnsic2lnbmF0dXJlIjoiZWY2ZmE3ZWFhZGY2ZjZhMzY3MTI4NDJjNjg5ZTNmNDUifSwidXJsIjoiaHR0cHM6Ly93d3cuYWdvZGEuY29tL3BhcnRuZXJzL3BhcnRuZXJzZWFyY2guYXNweD9jaWQ9MTg0NjM4MyZoaWQ9NzgyMDYzOSZjdXJyZW5jeT1QSFAmY2hlY2tpbj0yMDI2LTAzLTA1JmNoZWNrb3V0PTIwMjYtMDMtMDYmTnVtYmVyb2ZBZHVsdHM9MSZOdW1iZXJvZkNoaWxkcmVuPTAmUm9vbXM9MSZtY2lkPTMwMzgmbWFzdGVyUm9vbUlkPTk5NjQ5NjcwOCZtcHQ9TlU1WFZWbE1hVW94WTNsdE9FVXZhMVZKY0hWVGNrMTJhREZ0YkZab1p6UjBRVFp1TmpOVmVFMHhkV05LVFhGUlZDdFBiazFHUTFSa1UxUk9lbFJLYm5KcGEybE1SRlZpYWpBclNVeEJQVDAmVG90YWxQcmljZT0yNTAwLjAwJlRvdGFsVGF4PTAuMDAmVG90YWxGZWU9MC4wMCZUb3RhbFN1cmNoYXJnZT0wJm1jdXI9UEhQIn0%3D&amp;utid=98213ab2-cd91-94b0-0f68-c2b9aae26383&amp;tm_stars=0&amp;client_id=skyscanner_app&amp;price_policy=2&amp;pre_redirect_id=231296a9-6ea6-847a-11d0-440caeccbaf7&amp;tm_city_code&amp;max_price=2500&amp;guests=1&amp;request_id=231296a9-6ea6-847a-11d0-440caeccbaf7&amp;tm_country_code=PH</t>
  </si>
  <si>
    <t>14.57832, 121.0509</t>
  </si>
  <si>
    <t>Enrico's Guesthouse in Siquijor provides accommodations with massage services and a garden. This beachfront property offers access to a balcony, free private parking, and free Wifi.</t>
  </si>
  <si>
    <t>Urban Deca Tower Graceysplace Unit unit 3113 Mandaluyong - Apartment</t>
  </si>
  <si>
    <t>www.skyscanner.com.ph/hotel_deeplink/4.0/PH/en-US/PHP/h_bc/187698539/2026-03-02/2026-03-03/hotel/hotel/hotels?legacy_provider_id=13&amp;rooms=1&amp;closed_user_group=apps&amp;hb_data=mlinc_kmmvkRWhAove8j7hESk-AwMlnjFbV7PbVNiOyIHdrfapL6zzX7Ri-_FhEkg0lRsFudMAVvk4W9eDIEKwOinNzKnSD8tuLUqij0XSjQhbRC_rcVZNZbbAubpbuM_u8-8MKGSqfWXr1_R-3u7MQ5pMIntRq4r8PxnBbhVFeOmp1QvmhBzYJfe1XGMoHiuIQFqIxHOQaV2heYlskteT7ZLZ5tay6ip2Qyjs-IkXPHT4Ep83M6Ev131XZDbagC7XAnIJDI1o6lytCiftQNSoYyA3wMN12YF8ITS-owPj1RKPNyhhy1Fx1m93rhr3GNiZOM7YGaLiZ72KlVTQjWyRB43rc_FBsssUWE7a5WZjhEa-_g6Pw6-gTXm6qtkDRYKWxdIeE6eNKEB6khTCNDW1nvkMn-nINObWD_TwpVRpNcvSek8UE%3D&amp;q_datetime_utc=2026-03-02T01%3A18%3A33&amp;ticket_price=1007&amp;quote_id=-4218039344043408407&amp;utid_state=1&amp;channel=iphone&amp;price_without_closed_user_group=1107&amp;tm_place_name=Mandaluyong&amp;deeplink_data=eyJmaWVsZHMiOnsic2lnbmF0dXJlIjoiOTZmM2U5YjEyMTkwMjRjMmM2ZmQ3ZmJjNTg4YjZmMzMiLCJibG9ja19pZCI6IjM3MTgxNjMwMV8xMTk4ODYxNzRfMl8wXzBfMzU2MzE3In19&amp;utid=bcedabd0-ce28-49d8-1f20-6916c9ebbb49&amp;tm_stars=0&amp;client_id=skyscanner_app&amp;redirect_delay=1000&amp;price_policy=2&amp;pre_redirect_id=ddb95de8-fdcd-b7e2-4259-fc7ea4031c1a&amp;tm_city_code&amp;max_price=1007&amp;guests=1&amp;request_id=ddb95de8-fdcd-b7e2-4259-fc7ea4031c1a&amp;tm_country_code=PH</t>
  </si>
  <si>
    <t>14.49244, 121.01528</t>
  </si>
  <si>
    <t>www.skyscanner.com.ph/hotel_deeplink/4.0/PH/en-US/PHP/h_bc/200565033/2026-03-02/2026-03-03/hotel/hotel/hotels?legacy_provider_id=13&amp;rooms=1&amp;closed_user_group=apps&amp;hb_data=RcpBPZ4VbH4tIdq4QHhEwYvVM0pC50wiRibrQxnQPmlNcgMPBZ4PZ8diDyN2c14Zr2juo53i3lHKp7EMvoDNcNdN9_cbDbedozyEg-1gzVpDU233mzQqAAsbPF_Co6o_dSH2q3WZxmcuECFbtdavy-bvBiuYJDMjTuPskML2HaYbK-rZykyJ1AJ4QYBS7rIdkHh2z2gcC6HjmaNPbn-iscHEmOPGz5emsI1cc9I9qy8yPMmT-9B9MuH3xReNEe46VSkyFLPkTgG6OP0Ne0M5RQ-d3upRzB0k9aCyWkEu6aqAxlItqkQPXwOh18c6XRjhVgJQsShHzYve7fU62w-ECegy8uwX1HxEnznliWwX1Y1IPw628I9uzd2b5s55Y8fo2p01fZ27udp_5unoyrfoZ7ZO-RGrkgu8hxPx15UnIOK_qA6YGEo%3D&amp;q_datetime_utc=2026-03-02T01%3A18%3A30&amp;ticket_price=1280&amp;quote_id=-4924921620593868165&amp;utid_state=1&amp;channel=iphone&amp;price_without_closed_user_group=1649&amp;tm_place_name=Pasay&amp;deeplink_data=eyJmaWVsZHMiOnsic2lnbmF0dXJlIjoiNmIwNWVmMDIyODNjNmZjMmMxNGM4MzY2NTQzNTNhOTgiLCJibG9ja19pZCI6IjQ2Nzc1MzMwMV8xNDQ2NDg3MTlfMF8wXzBfNzA4MTY3In19&amp;utid=40d9f746-937e-7d23-1c4f-31fbb0bd662f&amp;tm_stars=0&amp;client_id=skyscanner_app&amp;redirect_delay=1000&amp;price_policy=2&amp;pre_redirect_id=d5590049-e544-e5dc-5ba6-ca0e218a5f74&amp;tm_city_code&amp;max_price=1280&amp;guests=1&amp;request_id=d5590049-e544-e5dc-5ba6-ca0e218a5f74&amp;tm_country_code=PH</t>
  </si>
  <si>
    <t>13.5218, 120.5833333</t>
  </si>
  <si>
    <t>Mananao, Paluan, Occidental Mindoro, Mimaropa, Philippines</t>
  </si>
  <si>
    <t>Blue Pagong 2 in the heart of Sabang</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</si>
  <si>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Z0cyJkNoZ1E5SjJ3aFBURGoxc2FEUzluTHpFeGVEWnNlWEkzT0hrUUFnOAZCCREufNnA5QpsHkIJEdlPjlWZLPv7QgkRS3JcyiAH7GpIAFpNMkuqAUgQASoJIgVob3RlbCgAMh8QASIbBuD5C9vAYdKWTMcQK9NACCwv6TBYilL1gedeMhgQAiIUaG90ZWwgaW4gcGhpbGlwcGluZXM&amp;ap=KigKEgnMVpI7ToEeQBFjVfxe0lRdQBISCZwWDMlVUzJAEbEqfi-DNGBAMAFIAQ&amp;ictx=111&amp;ved=0CL0BEMr3BGoYChMIuPaSpO7bkgMVAAAAAB0AAAAAEJ8F</t>
  </si>
  <si>
    <t>14.6572358291, 120.4458905413</t>
  </si>
  <si>
    <t>Tanato, Balanga, Bataan, Central Luzon, 2100, Philippines</t>
  </si>
  <si>
    <t>Orion 1BR Studio in Bataan</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</si>
  <si>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Z0cyJ0Noa1FrNTNNc3JYaDBxOEdHZzB2Wnk4eE1YZzRlVGMzTkRSNkVBSTgGQgkRLnzZwOUKbB5CCRHZT45VmSz7-0IJEUtyXMogB-xqSABaTTJLqgFIEAEqCSIFaG90ZWwoADIfEAEiGwbg-QvbwGHSlkzHECvTQAgsL-kwWIpS9YHnXjIYEAIiFGhvdGVsIGluIHBoaWxpcHBpbmVz&amp;ap=KigKEgnMVpI7ToEeQBFjVfxe0lRdQBISCZwWDMlVUzJAEbEqfi-DNGBAMAFIAQ&amp;ictx=111&amp;ved=0CNYBEMr3BGoYChMIuPaSpO7bkgMVAAAAAB0AAAAAEJ8F</t>
  </si>
  <si>
    <t>A's Azotea de Bohol - Backpackers Apt-2 1-Bedroom</t>
  </si>
  <si>
    <t>www.skyscanner.com.ph/hotel_deeplink/4.0/PH/en-US/PHP/h_bc/157139134/2026-03-02/2026-03-03/hotel/hotel/hotels?legacy_provider_id=13&amp;rooms=1&amp;closed_user_group=apps&amp;hb_data=ywrbGo7OLpBpY_ulNpfA1vMROYMQ-iYbykndg16x8pf4PpV5tKB8DsxOCpvvZM8uCocR5Ik3ZI0e-KcN1ISYbKYcGWkEzhVLYhrFsJVr03oZzygcUm0zQnNjTpjRp6_P0RJvLtR5wKOCJuoOxKbVAw9azkCa8QaFTegqXGJMA7Ki4AdQaNLwN8Gb5x7ggpEZPrgkblsPjNMpxEvRjGRI1WxfOaUOtXXGm7a_KThhkSxnQJshQmEaH2qRvwY5XiJmsmPYlSwqdV9RLrKRjm2sBv3F9SAa8FA3IkTFgjGsCtZB93wuxyE-Cklw_fHEAGfDKZBx7ByjcfcY1S84aagJJrR3z2MxFmIsbGUHnQu5D8-xlqCp0WcyuUa0GAQUOGqzjnWhkiJ50b5rVHgfx0JMzgTUELVYCPAphh403b_YsElX3jUY&amp;q_datetime_utc=2026-03-02T01%3A18%3A34&amp;ticket_price=924&amp;quote_id=-4779580055929249065&amp;utid_state=1&amp;channel=iphone&amp;price_without_closed_user_group=1103&amp;tm_place_name=Panglao&amp;deeplink_data=eyJmaWVsZHMiOnsic2lnbmF0dXJlIjoiYzljZGQ1ZTQxZDFjZGUxYzVkODk3NWQ5NDliNjc5NDkiLCJibG9ja19pZCI6IjI1MjIzNjcxMV8zNzMzNjg0OTNfMl8yXzAifX0%3D&amp;utid=deb42193-57f5-a75f-6c97-17f85c7651a7&amp;tm_stars=0&amp;client_id=skyscanner_app&amp;redirect_delay=1000&amp;price_policy=2&amp;pre_redirect_id=d863dbfe-9adc-e785-e6f2-79793c7d8c6b&amp;tm_city_code=TAGP&amp;max_price=2392&amp;guests=1&amp;request_id=d863dbfe-9adc-e785-e6f2-79793c7d8c6b&amp;tm_country_code=PH</t>
  </si>
  <si>
    <t>14.53263, 120.99461</t>
  </si>
  <si>
    <t>www.skyscanner.com.ph/hotel_deeplink/4.0/PH/en-US/PHP/h_ad/222045723/2026-03-05/2026-03-06/hotel/hotel/hotels?legacy_provider_id=22&amp;rooms=1&amp;closed_user_group=general&amp;hb_data=I4TCH9V-ThkpXv6S6L0yG8VxMVo5uzjcwRdfrhOTn1S8tcSoZipwSfDhthRKgbm4FWaw3MI2-46yIByowoY8wYFZty_hFWUVzRqxhXKTTqQm6NUDwmzEpKZBp-b_JuLd_mJNPtIbmLKf6Gl5LIilmwAOexSLMnUlaTe5tDSx1SOQQ-sm5ffZ1K2yiOx-dQr1Q54Y2UflJUi3w21E9QtkZZY3j-su2_ItItlippAnu1Kx4M2E46A83GiU80K6DcCl2kba5VS8u3L51DMSjNrV4T-mcbe3fI4YD5QBtoneBpran9iI24CbLMOtUwRw6oc_riRT9_FJWyycr6FES2A_Gen7guUfS43EGpUZxYZ8VxfS4bm7Pi-4Cwr0F9-oWbTC_QldX8xmw027wWY1yM4GejevIysday-pAzeeKP6CWuUx&amp;q_datetime_utc=2026-03-05T14%3A38%3A01&amp;ticket_price=423&amp;quote_id=-7406402732720718284&amp;utid_state=1&amp;channel=iphone&amp;price_without_closed_user_group=525&amp;tm_place_name=Baclaran&amp;deeplink_data=eyJmaWVsZHMiOnsic2lnbmF0dXJlIjoiYzQxNTQ1ZGZmMWE1NDM4YjIyNThiMDMxYzY2NmNmNTIifSwidXJsIjoiaHR0cHM6Ly93d3cuYWdvZGEuY29tL3BhcnRuZXJzL3BhcnRuZXJzZWFyY2guYXNweD9jaWQ9MTg0NjM4MyZoaWQ9NjIwNzg5OTMmY3VycmVuY3k9UEhQJmNoZWNraW49MjAyNi0wMy0wNSZjaGVja291dD0yMDI2LTAzLTA2Jk51bWJlcm9mQWR1bHRzPTEmTnVtYmVyb2ZDaGlsZHJlbj0wJlJvb21zPTEmbWNpZD0zMzImbWFzdGVyUm9vbUlkPTk3Mjc0NTM0NSZtcHQ9TkhObFNYa3hSV05JU3k5cGQzbDVjbFpFZGs1M1JVZG5UMEpRYUZSU2VuaEtUREpGY0hkRlRqZDRlbFZ2Vm5aTE9UWkhNRFZ3VVUxMldITTJPVkl2UmpoeEwzTnNka0pMWTIxTlJ6QjNQVDAmVG90YWxQcmljZT00MjIuOTImVG90YWxUYXg9NDguODUmVG90YWxGZWU9MzUuNzMmVG90YWxTdXJjaGFyZ2U9MCZtY3VyPVBIUCJ9&amp;utid=4c57951b-4345-ac07-7c9a-7efc52aeb18a&amp;tm_stars=0&amp;client_id=skyscanner_app&amp;price_policy=2&amp;pre_redirect_id=af2bf1a9-d0bf-bea6-b753-48ff02f0a378&amp;tm_city_code&amp;max_price=438&amp;guests=1&amp;request_id=af2bf1a9-d0bf-bea6-b753-48ff02f0a378&amp;tm_country_code=PH</t>
  </si>
  <si>
    <t>14.57731, 121.05281</t>
  </si>
  <si>
    <t>Fame Residences Tower-1 Unit 3207 in Mandaluyong 1 Br w Balcony City view</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</si>
  <si>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Z0cyJ0Noa1FfdER0em9iTW5zWW1HZzB2Wnk4eE1YbDJkbmsxYWpRMUVBSTgGQgkRLnzZwOUKbB5CCRHZT45VmSz7-0IJEUtyXMogB-xqSABaTTJLqgFIEAEqCSIFaG90ZWwoADIfEAEiGwbg-QvbwGHSlkzHECvTQAgsL-kwWIpS9YHnXjIYEAIiFGhvdGVsIGluIHBoaWxpcHBpbmVz&amp;ap=KigKEgnMVpI7ToEeQBFjVfxe0lRdQBISCZwWDMlVUzJAEbEqfi-DNGBAMAFIAQ&amp;ictx=111&amp;ved=0CKECEMr3BGoYChMIuPaSpO7bkgMVAAAAAB0AAAAAEJ8F</t>
  </si>
  <si>
    <t>10.32696, 123.94495</t>
  </si>
  <si>
    <t>F. Mendoza Street, Centro, Mandaue, Central Visayas, 6014, Philippines</t>
  </si>
  <si>
    <t>The Sunny Studio @ Mandaue | CDU, ChongHua, UCMed</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</si>
  <si>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Z0cyKENob1FodlBXdElLMXFiLUxBUm9OTDJjdk1URjNYMnhvZDNOeFpCQUM4BkIJES582cDlCmweQgkR2U-OVZks-_tCCRFLclzKIAfsakgAWk0yS6oBSBABKgkiBWhvdGVsKAAyHxABIhsG4PkL28Bh0pZMxxAr00AILC_pMFiKUvWB514yGBACIhRob3RlbCBpbiBwaGlsaXBwaW5lcw&amp;ap=KigKEgnMVpI7ToEeQBFjVfxe0lRdQBISCZwWDMlVUzJAEbEqfi-DNGBAMAFIAQ&amp;ictx=111&amp;ved=0CLoCEMr3BGoYChMIuPaSpO7bkgMVAAAAAB0AAAAAEJ8F</t>
  </si>
  <si>
    <t>10.70634, 122.54554</t>
  </si>
  <si>
    <t>Spacious 2 Bedroom condo unit for rent</t>
  </si>
  <si>
    <t>www.skyscanner.com.ph/hotel_deeplink/4.0/PH/en-US/PHP/h_bc/205148634/2026-03-02/2026-03-03/hotel/hotel/hotels?legacy_provider_id=13&amp;rooms=1&amp;closed_user_group=apps&amp;hb_data=L9KN37f8BnGchWM0W3Of5KdTMm5eUtjYkV6b0CXrItXNoLMyaaJ8bPBZJWuiX9NYDH5Mi1DgvxAZYRl2mm6YxsmiX5xWbmHwbMzMcY-0rIMPug1cr7_HVxJP0O66kYJziAepIW7KT_hni6IVxd1bg9ZvKB8TDQy3Up8C7GA_oK5a6EPqpCEn_P8hbt4J4CFZAdivWvu3v_KYX70F8zcpr6ctJfeH8taDS5Nf0t6zaCua-NIAXa1JEGsNG6ylOG35-X5M6Bti2-LOUYdr55DUK7X3tL2HHJeIxQSjOyvr1fBCXoDcQNEZpJb7naqE6MlBv1zueV49Wy4DSRKV7MP__tz7HiT9BSQD0YUl8rBkiyvVseB7yOvbzFKlsu_OUJ24u4HJl_zfM4kKcIR8EUDOorSF99kr5SKxjSvUKy2LKx3CvF7Bd5w%3D&amp;q_datetime_utc=2026-03-02T01%3A19%3A35&amp;ticket_price=4101&amp;quote_id=-7967800281494904236&amp;utid_state=1&amp;channel=iphone&amp;price_without_closed_user_group=5020&amp;tm_place_name=Iloilo&amp;deeplink_data=eyJmaWVsZHMiOnsic2lnbmF0dXJlIjoiYmRmM2JhZDBhYjUzOGJlZmNiMGIwMjc0Y2IyMDBiN2UiLCJibG9ja19pZCI6IjcyMjU4MTMwMV80MTAzNzY5NzRfNF8wXzAifX0%3D&amp;utid=fa8192d8-9390-4aed-1deb-845fdbfa3588&amp;tm_stars=0&amp;client_id=skyscanner_app&amp;redirect_delay=1000&amp;price_policy=2&amp;pre_redirect_id=21c40067-9648-8bb3-076a-4b40c2b2a93b&amp;tm_city_code=ILOP&amp;max_price=4101&amp;guests=1&amp;request_id=21c40067-9648-8bb3-076a-4b40c2b2a93b&amp;tm_country_code=PH</t>
  </si>
  <si>
    <t>10.27157, 123.98087</t>
  </si>
  <si>
    <t>Cozy Studio With Pool &amp; Balcony Near Mactan Airport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</si>
  <si>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Z0cyKENob1E4YjNSbEtHLXM4S3NBUm9OTDJjdk1URjViSEUwY0RrME14QUM4BkIJES582cDlCmweQgkR2U-OVZks-_tCCRFLclzKIAfsakgAWk0yS6oBSBABKgkiBWhvdGVsKAAyHxABIhsG4PkL28Bh0pZMxxAr00AILC_pMFiKUvWB514yGBACIhRob3RlbCBpbiBwaGlsaXBwaW5lcw&amp;ap=KigKEgnMVpI7ToEeQBFjVfxe0lRdQBISCZwWDMlVUzJAEbEqfi-DNGBAMAFIAQ&amp;ictx=111&amp;ved=0COwCEMr3BGoYChMIuPaSpO7bkgMVAAAAAB0AAAAAEJ8F</t>
  </si>
  <si>
    <t>14.57825, 121.05078</t>
  </si>
  <si>
    <t>Cozy Studio with Pool &amp; Balcony near Mactan Airport offers accommodations in Suba, a 17-minute walk from Tonggo Beach and 8.1 miles from SM City Cebu. This condo hotel features air-conditioned accommodations with a balcony.</t>
  </si>
  <si>
    <t>Urban Deca Tower @ Graceysplace Unit 4 Mandaluyong</t>
  </si>
  <si>
    <t>www.skyscanner.com.ph/hotel_deeplink/4.0/PH/en-US/PHP/h_bc/187698556/2026-03-02/2026-03-03/hotel/hotel/hotels?legacy_provider_id=13&amp;rooms=1&amp;closed_user_group=apps&amp;hb_data=f7kKqtKviSwtQe-3hWN4kRgTC3gD4n5KQt5H_XrZxN5O7n8A4RIvegvsc-4IowdQOSAEiDLlCvJOwk_NWbXd6x_IKLa9QBAZN4YSeX8aErDmrXLsBCyuS0O7X7G31Np0Ug2BEpkCtnE8Kvs2Y2es-l9kHRNwGRGHK-bs5-rMJcI2UPIovDLPPHNX1AMgC1SI4c0jmenpSmjpMArRdYlihAHpTkdpl3QnRKwoZRR5qEvWHQoQkZ-az3LYt09C0WBTTl9dduQ1V9UAxisN8V9NNiVvmyY65JAXOO7cZfOExUXMTtNP1j9JS6CR9jvEk9wUWY8apnb7_016PxVJKgVX2gAVa1UalCD4f8I6w5mylD2Jvb3IgEBfAGYkzV4e12h8DI5StNlZ1jqZZ64ozCQB9Q9NYUNsfBYWph_n8BDUwjoSbszSwPU%3D&amp;q_datetime_utc=2026-03-02T01%3A18%3A36&amp;ticket_price=1025&amp;quote_id=-1508198697140829474&amp;utid_state=1&amp;channel=iphone&amp;price_without_closed_user_group=1335&amp;tm_place_name=Mandaluyong&amp;deeplink_data=eyJmaWVsZHMiOnsic2lnbmF0dXJlIjoiYmQxOTMzYmU3Mzk1NTM2NDE5ZGM0NjFkYTU5ZDkwNjQiLCJibG9ja19pZCI6IjM3MTgxMDYwMV8xMTk4ODU2NzdfMl8wXzBfMzU2MzE4In19&amp;utid=785b8655-dd69-0c70-ca21-8c558c3024b0&amp;tm_stars=0&amp;client_id=skyscanner_app&amp;redirect_delay=1000&amp;price_policy=2&amp;pre_redirect_id=547d4dce-4124-af0a-4bd3-e338c632ccd4&amp;tm_city_code&amp;max_price=1025&amp;guests=1&amp;request_id=547d4dce-4124-af0a-4bd3-e338c632ccd4&amp;tm_country_code=PH</t>
  </si>
  <si>
    <t>www.skyscanner.com.ph/hotel_deeplink/4.0/PH/en-US/PHP/h_ad/126127841/2026-03-05/2026-03-06/hotel/hotel/hotels?legacy_provider_id=22&amp;rooms=1&amp;closed_user_group=general&amp;hb_data=BYMD7MVrz7vgZy0KtMw8gxyS5iC8IO5qy9UkRwYp31k9-ijOAsBD9uRo5sTHlRVG6zfPOvgfLKgwUqB25rhzkj7LY3Z4wBB9NFeC3VcxElhet0vDT8wFt9O9bOSYERIjrkc6qib_crnCyO4O6isbGzmNZX0kDgDoqdz53uOSl8JH8E_Ms4DuB-9COi-UlcMnnOmUVOX3Ju0xH6fTuPSS_uC4kF1_kpeJsJJthK6cgCu-iQx99rZCyQJlaG4ZmFahWT42Oe3LCEedloUSI0QKlboY-ioKHKon59AgTWPGt7DqhvVbKBmp-dfkogDmRGr1vM4beJFof3CHF7LSQj4mgBM4emRl0DYxBLUzuJN7VP7AyTCVZ64RS5icn2lPjOWoKYticrlbFtNa9P1io71xniPuap_2wpZKXPu_EclASCL0&amp;q_datetime_utc=2026-03-05T14%3A38%3A05&amp;ticket_price=620&amp;quote_id=2502195896992822922&amp;utid_state=1&amp;channel=iphone&amp;price_without_closed_user_group=1526&amp;tm_place_name=Coron&amp;deeplink_data=eyJmaWVsZHMiOnsic2lnbmF0dXJlIjoiNmY1NGM1YzE0NDM4OTZiYTU4Y2YzM2Q2NzgxMTI2NGMifSwidXJsIjoiaHR0cHM6Ly93d3cuYWdvZGEuY29tL3BhcnRuZXJzL3BhcnRuZXJzZWFyY2guYXNweD9jaWQ9MTg0NjM4MyZoaWQ9Mzc2NDExJmN1cnJlbmN5PVBIUCZjaGVja2luPTIwMjYtMDMtMDUmY2hlY2tvdXQ9MjAyNi0wMy0wNiZOdW1iZXJvZkFkdWx0cz0xJk51bWJlcm9mQ2hpbGRyZW49MCZSb29tcz0xJm1jaWQ9MzMyJm1hc3RlclJvb21JZD0xMDAwODU5MTE4Jm1wdD1XSFJoYUZSMmFXRmFZaXM1YzFKRk5rdEJWRGRrZGtsM01YUkVhM05rYkROcVNsWTJORTV2YjFOeFdrWm5jMVZETWpoU1ZGcDJTR1YwV0M5RE5qaDZlVmxyVkdVMlJqZElkMHRDUlcxQlBUMCZUb3RhbFByaWNlPTYyMC40MSZUb3RhbFRheD0wLjAwJlRvdGFsRmVlPTAuMDAmVG90YWxTdXJjaGFyZ2U9MCZtY3VyPVBIUCJ9&amp;utid=4f533bb2-085e-cb7b-8004-8a6028ebc7a1&amp;tm_stars=2&amp;client_id=skyscanner_app&amp;price_policy=2&amp;pre_redirect_id=180c2602-3cd9-4d7e-8dad-0cf5cb051d18&amp;tm_city_code=PXCN&amp;max_price=1048&amp;guests=1&amp;request_id=180c2602-3cd9-4d7e-8dad-0cf5cb051d18&amp;tm_country_code=PH</t>
  </si>
  <si>
    <t>14.55353, 121.01693</t>
  </si>
  <si>
    <t>CLEAN AND AFFORDABLE | STUDIO MAKATI 203</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</si>
  <si>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Z0cyKENob1FrcU9UN2RXWW1lVDNBUm9OTDJjdk1URjZhMnd3T1Y5dWVoQUM4BkIJES582cDlCmweQgkR2U-OVZks-_tCCRFLclzKIAfsakgAWk0yS6oBSBABKgkiBWhvdGVsKAAyHxABIhsG4PkL28Bh0pZMxxAr00AILC_pMFiKUvWB514yGBACIhRob3RlbCBpbiBwaGlsaXBwaW5lcw&amp;ap=KigKEgnMVpI7ToEeQBFjVfxe0lRdQBISCZwWDMlVUzJAEbEqfi-DNGBAMAFIAQ&amp;ictx=111&amp;ved=0CLcDEMr3BGoYChMIuPaSpO7bkgMVAAAAAB0AAAAAEJ8F</t>
  </si>
  <si>
    <t>11.177812, 119.390215</t>
  </si>
  <si>
    <t>Bunakidz, Rizal Street, Poblacion, El Nido, Palawan, Mimaropa, 5313, Philippines</t>
  </si>
  <si>
    <t>Bunakidz Lodging House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</si>
  <si>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b0cyKENob1FySkx2dHM3R3ROU3RBUm9OTDJjdk1URjVNM0puTUhaeFpCQUM4BkIJES582cDlCmweQgkR2U-OVZks-_tCCRFLclzKIAfsakgAWk0yS6oBSBABKgkiBWhvdGVsKAAyHxABIhsG4PkL28Bh0pZMxxAr00AILC_pMFiKUvWB514yGBACIhRob3RlbCBpbiBwaGlsaXBwaW5lcw&amp;ap=KigKEgnMVpI7ToEeQBFjVfxe0lRdQBISCZwWDMlVUzJAEbEqfi-DNGBAMAFIAQ&amp;ictx=111&amp;ved=0CAQQyvcEahgKEwi49pKk7tuSAxUAAAAAHQAAAAAQwAU</t>
  </si>
  <si>
    <t>8.93206, 125.5267</t>
  </si>
  <si>
    <t>Camella Homes, Villa Kanangga, Butuan, Caraga, 8600, Philippines</t>
  </si>
  <si>
    <t>HomeStay by Ernz ( fully furnished corner home)</t>
  </si>
  <si>
    <t>www.skyscanner.com.ph/hotel_deeplink/4.0/PH/en-US/PHP/h_bc/213701926/2026-03-02/2026-03-03/hotel/hotel/hotels?legacy_provider_id=13&amp;rooms=1&amp;closed_user_group=apps&amp;hb_data=hqrZifqCqd309cLzFFVIXWja33YIJzrxesG6W68qrwSQDN9T96cDeROMTX4EAAN2Wh4Hzb0NPSteaY-W80WN_2GZHkUu6dyPyDDSF2AXhnr7zg2ePjh85TcUyQQwykCYu6Fy1GO_cAx_7sn-gW8irGNpqDvcIxwCCSZtUzzvjzj0tPAvQwuC8KwAZXMNBaNQwcO4Xt3lJJ_ZGSAq8pQJD4CXpIKG9k2-CiouKJdfGV1bEtyufdounq0o8iZBgW14OeBgXHA-rAHZU8zhZdhrleRGR1Dl5jqCFHSK3oYj3PkhjU7UT8gAfX_FxX53Bo1GlsRA6B5VF-ew11n3tr0dvoF7VV7nRmkMnb4RWVlCrspUVj1br8MVOCCrAN2x1uFJ4RPleAHgNkPgICFhIGsdlbCzFPjLKj99WLM-xRsZMI13hSn-8uo%3D&amp;q_datetime_utc=2026-03-02T01%3A18%3A43&amp;ticket_price=2029&amp;quote_id=-3464335229172182461&amp;utid_state=1&amp;channel=iphone&amp;price_without_closed_user_group=2714&amp;tm_place_name=Butuan&amp;deeplink_data=eyJmaWVsZHMiOnsic2lnbmF0dXJlIjoiZGY5YWJkMjI4YjdiODEwZjZiM2E3ZjFiZGVlODgwNzQiLCJibG9ja19pZCI6Ijk2MDg5MzYwMV8zNjg3MjQxNTdfMV8wXzAifX0%3D&amp;utid=5a564ce2-01c7-7d09-e593-a16ae346de2e&amp;tm_stars=0&amp;client_id=skyscanner_app&amp;redirect_delay=1000&amp;price_policy=2&amp;pre_redirect_id=f74ed3d2-ddca-5471-975e-0f9be55a4e92&amp;tm_city_code=BXUP&amp;max_price=2029&amp;guests=1&amp;request_id=f74ed3d2-ddca-5471-975e-0f9be55a4e92&amp;tm_country_code=PH</t>
  </si>
  <si>
    <t>9.92317, 123.40358</t>
  </si>
  <si>
    <t>Samboan-Barili Road, Poblacion East, Balabagon, Cebu, Central Visayas, 6032, Philippines</t>
  </si>
  <si>
    <t>AliciaÃƒÆ’Ã†â€™Ãƒâ€šÃ‚Â¢ÃƒÆ’Ã‚Â¢ÃƒÂ¢Ã¢â€šÂ¬Ã…Â¡Ãƒâ€šÃ‚Â¬ÃƒÆ’Ã‚Â¢ÃƒÂ¢Ã¢â€šÂ¬Ã…Â¾Ãƒâ€šÃ‚Â¢s Refreshment And Pasalubong Center</t>
  </si>
  <si>
    <t>Butuan</t>
  </si>
  <si>
    <t>Agusan del Norte</t>
  </si>
  <si>
    <t>Kathleens Vacation Place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</si>
  <si>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b0cyKENob1E5N0hKczVIVzY4ZkdBUm9OTDJjdk1URjViakkzWkhkMmJSQUM4BkIJES582cDlCmweQgkR2U-OVZks-_tCCRFLclzKIAfsakgAWk0yS6oBSBABKgkiBWhvdGVsKAAyHxABIhsG4PkL28Bh0pZMxxAr00AILC_pMFiKUvWB514yGBACIhRob3RlbCBpbiBwaGlsaXBwaW5lcw&amp;ap=KigKEgnMVpI7ToEeQBFjVfxe0lRdQBISCZwWDMlVUzJAEbEqfi-DNGBAMAFIAQ&amp;ictx=111&amp;ved=0CDYQyvcEahgKEwi49pKk7tuSAxUAAAAAHQAAAAAQwAU</t>
  </si>
  <si>
    <t>10.31866, 123.89317</t>
  </si>
  <si>
    <t>Providing garden views, Kathleens Vacation Place in Moalboal offers accommodations and a garden. The 1-star apartment is 13 miles from Kawasan Falls. The apartment provides rooms with air conditioning, free private parking, and free Wifi.</t>
  </si>
  <si>
    <t>JY7 Room Rentals Cebu</t>
  </si>
  <si>
    <t>www.skyscanner.com.ph/hotel_deeplink/4.0/PH/en-US/PHP/h_bc/219254538/2026-03-05/2026-03-06/hotel/hotel/hotels?legacy_provider_id=13&amp;rooms=1&amp;closed_user_group=apps&amp;hb_data=XL2jy_d6__QD3WKBljCUn7mka9OVop1bYl9glaTHlaB92aryc9pNexW-JW-T-6FqF8-C9ElqKZ8vjFhjOuIodE6Z4nJDrGWF7iDpxUQFrVIA_xcoxmoc-HY6A4OqilujNlZsb4lRPw1oEIkK79hNzQviXd0YtId_6pArLjgheUVXxPLy_Clzd55GAOGm_Ri-6fFAj14wSctU2WNjO35L7hoR4lWD2S8UIkKUmN7JJQuTPG98SKIECwuXtDM5_Kgy33NPehwCs3Mhl0oegK2nI_TJgPVLfTWJ2sTNQYFAW-h2ZUJjjC0ffoYumF7xDl_pL2enJap5vNUU-TTa7XPuG3ZSmAR0VL9cGHtGygJvhnkpFd5Eqq9jcOXGtks6khcmp5UP0xiTMAm1tzDGJaTF1_GMQTqH1WIsreuVqLj6TGQceKNgOhM%3D&amp;q_datetime_utc=2026-03-05T14%3A38%3A06&amp;ticket_price=412&amp;quote_id=3287459108874602625&amp;utid_state=1&amp;channel=iphone&amp;price_without_closed_user_group=551&amp;tm_place_name=Cebu&amp;deeplink_data=eyJmaWVsZHMiOnsic2lnbmF0dXJlIjoiMWE1N2JjZGRkYmYzYzNiNGZiNDQwZDFiYjg4MmIzMzMiLCJibG9ja19pZCI6IjEwNjI4NzY2MDVfMzc4NjMyOTA4XzBfMl8wIn19&amp;utid=93fad484-604c-6de0-3107-f9f93590ce53&amp;tm_stars=0&amp;client_id=skyscanner_app&amp;price_policy=2&amp;pre_redirect_id=b8929ad7-8818-be31-deb1-26e87d849054&amp;tm_city_code=CEBP&amp;max_price=1014&amp;guests=1&amp;request_id=b8929ad7-8818-be31-deb1-26e87d849054&amp;tm_country_code=PH</t>
  </si>
  <si>
    <t>14.533869, 121.0560933</t>
  </si>
  <si>
    <t>Juana Osmeña Extension, Camputhaw, Cebu City, Central Visayas, 6000, Philippines</t>
  </si>
  <si>
    <t>JY7 Room Rentals Cebu features air-conditioned rooms in Cebu City. There's a private entrance at the apartment for the convenience of those who stay. The accommodation provides an indoor pool, free Wifi, and family rooms.</t>
  </si>
  <si>
    <t>Cozy air-conditioned room with homestay, movie, work /study. Complimentary WiFi</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</si>
  <si>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b0cyJ0Noa1ExZHluNjdHeTZxQmRHZzB2Wnk4eE1YbHVNM00yTldKNEVBSTgGQgkRLnzZwOUKbB5CCRHZT45VmSz7-0IJEUtyXMogB-xqSABaTTJLqgFIEAEqCSIFaG90ZWwoADIfEAEiGwbg-QvbwGHSlkzHECvTQAgsL-kwWIpS9YHnXjIYEAIiFGhvdGVsIGluIHBoaWxpcHBpbmVz&amp;ap=KigKEgnMVpI7ToEeQBFjVfxe0lRdQBISCZwWDMlVUzJAEbEqfi-DNGBAMAFIAQ&amp;ictx=111&amp;ved=0CKIBEMr3BGoYChMIuPaSpO7bkgMVAAAAAB0AAAAAEMAF</t>
  </si>
  <si>
    <t>10.3042, 123.87711</t>
  </si>
  <si>
    <t>Louie's Creed Tattoo, 229, Salvador Extension, Labangon, Cebu City, Central Visayas, 6000, Philippines</t>
  </si>
  <si>
    <t>REST House Studio Room201 by Rizalia Apartment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</si>
  <si>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b0cyKENob1FoS2FpMlBfTW5ZTHFBUm9OTDJjdk1URjJhSGsxWkRKak5SQUM4BkIJES582cDlCmweQgkR2U-OVZks-_tCCRFLclzKIAfsakgAWk0yS6oBSBABKgkiBWhvdGVsKAAyHxABIhsG4PkL28Bh0pZMxxAr00AILC_pMFiKUvWB514yGBACIhRob3RlbCBpbiBwaGlsaXBwaW5lcw&amp;ap=KigKEgnMVpI7ToEeQBFjVfxe0lRdQBISCZwWDMlVUzJAEbEqfi-DNGBAMAFIAQ&amp;ictx=111&amp;ved=0CLsBEMr3BGoYChMIuPaSpO7bkgMVAAAAAB0AAAAAEMAF</t>
  </si>
  <si>
    <t>9.2061, 123.4779</t>
  </si>
  <si>
    <t>Queens Room</t>
  </si>
  <si>
    <t>REST HOUSE Studio Room201 by Rizalia Apartment is located in Cebu City, just 2.4 miles from Magellan's Cross and 2.6 miles from Fort San Pedro. Housed in a building dating from 2021, this condo hotel is 1.4 miles from Fuente Osmena Circle and 1.</t>
  </si>
  <si>
    <t>Whisley's Guesthouse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</si>
  <si>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b0cyKENob1E4Sy1hZ1pYeWtNbk5BUm9OTDJjdk1URjJkM2R6TXpBemNCQUM4BkIJES582cDlCmweQgkR2U-OVZks-_tCCRFLclzKIAfsakgAWk0yS6oBSBABKgkiBWhvdGVsKAAyHxABIhsG4PkL28Bh0pZMxxAr00AILC_pMFiKUvWB514yGBACIhRob3RlbCBpbiBwaGlsaXBwaW5lcw&amp;ap=KigKEgnMVpI7ToEeQBFjVfxe0lRdQBISCZwWDMlVUzJAEbEqfi-DNGBAMAFIAQ&amp;ictx=111&amp;ved=0CNQBEMr3BGoYChMIuPaSpO7bkgMVAAAAAB0AAAAAEMAF</t>
  </si>
  <si>
    <t>14.53522, 120.98194</t>
  </si>
  <si>
    <t>Sizzling Plate, MOA-North Wing Pedestrian Link Bridge, Barangay 76, Zone 10, District 1, Pasay, Southern Manila District, Metro Manila, 1308, Philippines</t>
  </si>
  <si>
    <t>My Humble Abode at Shore 3</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</si>
  <si>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b0cyKENob1Ewczd2dV83ODZKZTFBUm9OTDJjdk1URjJlakptY1d4emN4QUM4BkIJES582cDlCmweQgkR2U-OVZks-_tCCRFLclzKIAfsakgAWk0yS6oBSBABKgkiBWhvdGVsKAAyHxABIhsG4PkL28Bh0pZMxxAr00AILC_pMFiKUvWB514yGBACIhRob3RlbCBpbiBwaGlsaXBwaW5lcw&amp;ap=KigKEgnMVpI7ToEeQBFjVfxe0lRdQBISCZwWDMlVUzJAEbEqfi-DNGBAMAFIAQ&amp;ictx=111&amp;ved=0CO0BEMr3BGoYChMIuPaSpO7bkgMVAAAAAB0AAAAAEMAF</t>
  </si>
  <si>
    <t>9.74366, 118.74572</t>
  </si>
  <si>
    <t>Mc Coys, Puerto Princesa South Road, Tanglaw, Bagong Lipunan, San Miguel, Puerto Princesa, Mimaropa, 5300, Philippines</t>
  </si>
  <si>
    <t>Central Hub Homestay - Vacation Home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</si>
  <si>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b0cyKENob1E2dEtNMXAyazhwNjVBUm9OTDJjdk1URjJjakE1YWpGNmJoQUM4BkIJES582cDlCmweQgkR2U-OVZks-_tCCRFLclzKIAfsakgAWk0yS6oBSBABKgkiBWhvdGVsKAAyHxABIhsG4PkL28Bh0pZMxxAr00AILC_pMFiKUvWB514yGBACIhRob3RlbCBpbiBwaGlsaXBwaW5lcw&amp;ap=KigKEgnMVpI7ToEeQBFjVfxe0lRdQBISCZwWDMlVUzJAEbEqfi-DNGBAMAFIAQ&amp;ictx=111&amp;ved=0CIgCEMr3BGoYChMIuPaSpO7bkgMVAAAAAB0AAAAAEMAF</t>
  </si>
  <si>
    <t>9.94985, 123.36867</t>
  </si>
  <si>
    <t>The Backyard Inn, Panagsama Road, Dream Land, Poblacion West, Moalboal, Cebu, Central Visayas, 6032, Philippines</t>
  </si>
  <si>
    <t>3 Sisters Guest House 1</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</si>
  <si>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b0cyJ0Noa1EyTzIwcE9lTjdQaE9HZzB2Wnk4eE1XeDVaMnA0WjNjd0VBSTgGQgkRLnzZwOUKbB5CCRHZT45VmSz7-0IJEUtyXMogB-xqSABaTTJLqgFIEAEqCSIFaG90ZWwoADIfEAEiGwbg-QvbwGHSlkzHECvTQAgsL-kwWIpS9YHnXjIYEAIiFGhvdGVsIGluIHBoaWxpcHBpbmVz&amp;ap=KigKEgnMVpI7ToEeQBFjVfxe0lRdQBISCZwWDMlVUzJAEbEqfi-DNGBAMAFIAQ&amp;ictx=111&amp;ved=0CKECEMr3BGoYChMIuPaSpO7bkgMVAAAAAB0AAAAAEMAF</t>
  </si>
  <si>
    <t>10.5861051, 124.0253</t>
  </si>
  <si>
    <t>3 Sisters Guest House 1 offers accommodations in Moalboal, 16 miles from Santo Nino Church. A 7-minute walk from Basdiot Beach and 16 miles from Kawasan Falls, the property provides a garden and a bar.</t>
  </si>
  <si>
    <t>RedDoorz at PWL Exclusive Resort Cebu</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</si>
  <si>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b0cyJ0Noa1F4dDJXZ3J1eV92MDVHZzB2Wnk4eE1YaG1hSEpzY0dwNEVBSTgGQgkRLnzZwOUKbB5CCRHZT45VmSz7-0IJEUtyXMogB-xqSABaTTJLqgFIEAEqCSIFaG90ZWwoADIfEAEiGwbg-QvbwGHSlkzHECvTQAgsL-kwWIpS9YHnXjIYEAIiFGhvdGVsIGluIHBoaWxpcHBpbmVz&amp;ap=KigKEgnMVpI7ToEeQBFjVfxe0lRdQBISCZwWDMlVUzJAEbEqfi-DNGBAMAFIAQ&amp;ictx=111&amp;ved=0CLoCEMr3BGoYChMIuPaSpO7bkgMVAAAAAB0AAAAAEMAF</t>
  </si>
  <si>
    <t>9.563852, 123.779661</t>
  </si>
  <si>
    <t>Charlinas Rooms, Anos Fonacier Circumferential Road, Tawala, Panglao, Bohol, Central Visayas, 6339, Philippines</t>
  </si>
  <si>
    <t>Charlina Rooms for Rent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</si>
  <si>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b0cyJ0Noa1EzNkNncjRHaDl2VVBHZzB2Wnk4eE1YbDBkelpyTlhGdUVBSTgGQgkRLnzZwOUKbB5CCRHZT45VmSz7-0IJEUtyXMogB-xqSABaTTJLqgFIEAEqCSIFaG90ZWwoADIfEAEiGwbg-QvbwGHSlkzHECvTQAgsL-kwWIpS9YHnXjIYEAIiFGhvdGVsIGluIHBoaWxpcHBpbmVz&amp;ap=KigKEgnMVpI7ToEeQBFjVfxe0lRdQBISCZwWDMlVUzJAEbEqfi-DNGBAMAFIAQ&amp;ictx=111&amp;ved=0CNMCEMr3BGoYChMIuPaSpO7bkgMVAAAAAB0AAAAAEMAF</t>
  </si>
  <si>
    <t>10.32882, 123.94454</t>
  </si>
  <si>
    <t>P. Burgos Street, Alang-alang, Mandaue, Central Visayas, 6014, Philippines</t>
  </si>
  <si>
    <t>AC Suites (Simplicity &amp; Comfort)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</si>
  <si>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b0cyKENob1E2TnI4d2VUSHlOLXNBUm9OTDJjdk1URjRPSGs0Wm5sM1poQUM4BkIJES582cDlCmweQgkR2U-OVZks-_tCCRFLclzKIAfsakgAWk0yS6oBSBABKgkiBWhvdGVsKAAyHxABIhsG4PkL28Bh0pZMxxAr00AILC_pMFiKUvWB514yGBACIhRob3RlbCBpbiBwaGlsaXBwaW5lcw&amp;ap=KigKEgnMVpI7ToEeQBFjVfxe0lRdQBISCZwWDMlVUzJAEbEqfi-DNGBAMAFIAQ&amp;ictx=111&amp;ved=0COwCEMr3BGoYChMIuPaSpO7bkgMVAAAAAB0AAAAAEMAF</t>
  </si>
  <si>
    <t>14.57735, 121.05042</t>
  </si>
  <si>
    <t>Petron, EDSA, Malamig, Highway Hills, Mandaluyong, Eastern Manila District, Metro Manila, 1550, Philippines</t>
  </si>
  <si>
    <t>Rom's Place @ Manace Urban Deca Tower</t>
  </si>
  <si>
    <t>www.skyscanner.com.ph/hotel_deeplink/4.0/PH/en-US/PHP/h_ad/218612857/2026-03-02/2026-03-03/hotel/hotel/hotels?legacy_provider_id=22&amp;rooms=1&amp;closed_user_group=apps&amp;hb_data=C0hQ1_ch1S96dW2USxvoNxg3w-RYbWbv1WW0HG9_ZN5r_CJShgv9sypqd6Ideo8RLpK3893fCmOfdoqIG-s8BZKBGWLZzayJV1ESZnaV7k9TJ76pyZSutNToJmijy1Knw-N4_T7_OhpEoKLjJ4JIwWy34gZ5FJavGuFaiIGUZeD7e7QWmHsMMgJFfQ6W86RLV3Jo3wN2BFFf2w1N46KGs4nZd8hJfY92EyxEgNsiyh0MoF2BT5rWfyuUOS5ArCww9atRJB_47emPNKR5dYu5MIzdHHaE0_jT0krXoZFCMm2EEaIu2d2fGxXqkZEEb1SIU0OdfFmp48cyXJIdRatui5n4r5EdBHHQ66AjpL__tmf_VbmznrYcc9y523jKNMpQsbVNK3sNIq-x6kUarfgZYqKEcWFKknzFS189qbPcWVXe&amp;q_datetime_utc=2026-03-02T01%3A18%3A57&amp;ticket_price=1862&amp;quote_id=-311302197999995867&amp;utid_state=1&amp;channel=iphone&amp;price_without_closed_user_group=2214&amp;tm_place_name=Mandaluyong&amp;deeplink_data=eyJmaWVsZHMiOnsic2lnbmF0dXJlIjoiZGQ2YzQ2MWUzZmRlZGZiYjMwZmZlYWRhNDkyODZiYWMifSwidXJsIjoiaHR0cHM6Ly93d3cuYWdvZGEuY29tL3BhcnRuZXJzL3BhcnRuZXJzZWFyY2guYXNweD9jaWQ9MTg0NjM4MyZoaWQ9NTIxMDIzNDImY3VycmVuY3k9UEhQJmNoZWNraW49MjAyNi0wMy0wMiZjaGVja291dD0yMDI2LTAzLTAzJk51bWJlcm9mQWR1bHRzPTEmTnVtYmVyb2ZDaGlsZHJlbj0wJlJvb21zPTEmbWNpZD0zMDM4Jm1hc3RlclJvb21JZD04NDQxOTA2OTkmbXB0PVRFdFdLM0pLV0dOVGJVTXpUMVI0U0UweGJHUldNVlJNZGxSTVEzaHFhVGx0ZWxKTU5rUjZaRFZHV1dkd1RrY3ZNM2RCWkc0MFJtZzRkMGh0VFN0NFNtNWtWRUZDUkZsd2RqZHlkRzluUFQwJlRvdGFsUHJpY2U9MTg2MS43OSZUb3RhbFRheD0xNzIuNjkmVG90YWxGZWU9MC4wMCZUb3RhbFN1cmNoYXJnZT0wJm1jdXI9UEhQIn0%3D&amp;utid=7c45bbed-feac-13d2-cf1b-b59693e849a2&amp;tm_stars=0&amp;client_id=skyscanner_app&amp;redirect_delay=1000&amp;price_policy=2&amp;pre_redirect_id=3822b1c5-a248-b9d6-8de5-de42bb9954df&amp;tm_city_code&amp;max_price=1862&amp;guests=1&amp;request_id=3822b1c5-a248-b9d6-8de5-de42bb9954df&amp;tm_country_code=PH</t>
  </si>
  <si>
    <t>15.1279, 120.6271</t>
  </si>
  <si>
    <t>Malino Ville Subdivision, Malino, San Fernando, Pampanga, Central Luzon, 2000, Philippines</t>
  </si>
  <si>
    <t>REDGATE21 HOMESTAY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</si>
  <si>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b0cyKENob1FrdURpcmFyemotcllBUm9OTDJjdk1URjRObmd6TkRZek5SQUM4BkIJES582cDlCmweQgkR2U-OVZks-_tCCRFLclzKIAfsakgAWk0yS6oBSBABKgkiBWhvdGVsKAAyHxABIhsG4PkL28Bh0pZMxxAr00AILC_pMFiKUvWB514yGBACIhRob3RlbCBpbiBwaGlsaXBwaW5lcw&amp;ap=KigKEgnMVpI7ToEeQBFjVfxe0lRdQBISCZwWDMlVUzJAEbEqfi-DNGBAMAFIAQ&amp;ictx=111&amp;ved=0CJ4DEMr3BGoYChMIuPaSpO7bkgMVAAAAAB0AAAAAEMAF</t>
  </si>
  <si>
    <t>8.94288, 125.51169</t>
  </si>
  <si>
    <t>Gabriel Village, Libertad, Butuan, Caraga, 8600, Philippines</t>
  </si>
  <si>
    <t>Eurich Ladies' Dormitory (aircon)</t>
  </si>
  <si>
    <t>www.skyscanner.com.ph/hotel_deeplink/4.0/PH/en-US/PHP/h_ad/204016126/2026-03-02/2026-03-03/hotel/hotel/hotels?legacy_provider_id=22&amp;rooms=1&amp;closed_user_group=general&amp;hb_data=x-Syu0TZ1YBdF0yQxcCL2rzBw8UALSSZeLwItzsE8kdVIgSxGMlX4sOAessK-IHsqoVyeFyWKoxSd3MWNkq_g8xTZCwC1IyZCWr6GaJDyccFuW35OqyU8rrFw6FglEGSIB5HQ41BsvszfbBI1rBzKxtfhrkIExlKe9mFku_toFKJAQHxdKk0VPYh2kzHPX4p1Oh3ZVBB4-MCiLefI6ImSxVEOM8Ud_Lh93la6MvtcdOBimmq_uk1LbmGAUqEYwPDKVJjkdQF03BqbkY7JQWqSDc-geLhq1StlOJh2XjGUGT7vdIsOQ0BQasoWQSgX8S5hr_47zhITpfnFS8Zhvtij9aBbF2LDeiRTNbnjjVy9mSu1St-ZkoIIMC9IOp-sAPiQPaH0795GuioX94Kznm5IqTk1VdSqRVPzGr1zAEZNrpm&amp;q_datetime_utc=2026-03-02T01%3A18%3A56&amp;ticket_price=524&amp;quote_id=-2553064601095386483&amp;utid_state=1&amp;channel=iphone&amp;price_without_closed_user_group=1203&amp;tm_place_name=Butuan&amp;deeplink_data=eyJmaWVsZHMiOnsic2lnbmF0dXJlIjoiZTZjMDE3OGVhMDdlNWY4M2EyMTZkZmNhMTU1ZDRmMWMifSwidXJsIjoiaHR0cHM6Ly93d3cuYWdvZGEuY29tL3BhcnRuZXJzL3BhcnRuZXJzZWFyY2guYXNweD9jaWQ9MTg0NjM4MyZoaWQ9MTI0NDg3MjgmY3VycmVuY3k9UEhQJmNoZWNraW49MjAyNi0wMy0wMiZjaGVja291dD0yMDI2LTAzLTAzJk51bWJlcm9mQWR1bHRzPTEmTnVtYmVyb2ZDaGlsZHJlbj0wJlJvb21zPTEmbWNpZD0zMzImbWFzdGVyUm9vbUlkPTE0NTgxODQwMSZtcHQ9VmpGT2RDdFhaMDB3Ykhsa2N6aFlNVTV4VEdoTWVpODVibUZRUWk5TVVtZGFZV1J0UW5kNlVuSTBjRnBSZWpOSVZqTkllRTVKYUZVeFozQnNiM2N6TlhSb2RrdE5SelJRUzJoQ2F3JlRvdGFsUHJpY2U9NTIzLjgwJlRvdGFsVGF4PTYwLjQ5JlRvdGFsRmVlPTQ0LjI3JlRvdGFsU3VyY2hhcmdlPTAmbWN1cj1QSFAifQ%3D%3D&amp;utid=c2c776a9-a007-a53f-2d0b-ca1f3b56f599&amp;tm_stars=0&amp;client_id=skyscanner_app&amp;redirect_delay=1000&amp;price_policy=2&amp;pre_redirect_id=5a2d18b7-45e5-5107-d3af-72ef5b40e677&amp;tm_city_code=BXUP&amp;max_price=561&amp;guests=1&amp;request_id=5a2d18b7-45e5-5107-d3af-72ef5b40e677&amp;tm_country_code=PH</t>
  </si>
  <si>
    <t>9.1780299, 123.2559961</t>
  </si>
  <si>
    <t>El Cielo Lane, Masaplod Norte, Dauin, Negros Oriental, Negros Island Region, 6217, Philippines</t>
  </si>
  <si>
    <t>Teepee</t>
  </si>
  <si>
    <t>wifi, air_conditioning, internet_access, multilingual_staff, room_service, lounge, photocopier, fax</t>
  </si>
  <si>
    <t>The Cozy Cot @ Harold's Dive Center</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</si>
  <si>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d0cyJ0Noa1F5OE84d0p6YzdhUVRHZzB2Wnk4eE1YTnpaemx1WTNFeUVBSTgGQgkRLnzZwOUKbB5CCRHZT45VmSz7-0IJEUtyXMogB-xqSABaTTJLqgFIEAEqCSIFaG90ZWwoADIfEAEiGwbg-QvbwGHSlkzHECvTQAgsL-kwWIpS9YHnXjIYEAIiFGhvdGVsIGluIHBoaWxpcHBpbmVz&amp;ap=KigKEgnMVpI7ToEeQBFjVfxe0lRdQBISCZwWDMlVUzJAEbEqfi-DNGBAMAFIAQ&amp;ictx=111&amp;ved=0CAQQyvcEahgKEwi49pKk7tuSAxUAAAAAHQAAAAAQ4AU</t>
  </si>
  <si>
    <t>11.1539137, 123.7997382</t>
  </si>
  <si>
    <t>Bantayan-Santa Fe Road, M.Y. Village, Poblacion, Mojon, Cebu, Central Visayas, 6407, Philippines</t>
  </si>
  <si>
    <t>Deluxe Room with Bath</t>
  </si>
  <si>
    <t>R &amp; D Island Lodge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</si>
  <si>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d0cyKENob1E2TlRmcHZYb2dmclZBUm9OTDJjdk1URjJjakE1TjJKamJoQUM4BkIJES582cDlCmweQgkR2U-OVZks-_tCCRFLclzKIAfsakgAWk0yS6oBSBABKgkiBWhvdGVsKAAyHxABIhsG4PkL28Bh0pZMxxAr00AILC_pMFiKUvWB514yGBACIhRob3RlbCBpbiBwaGlsaXBwaW5lcw&amp;ap=KigKEgnMVpI7ToEeQBFjVfxe0lRdQBISCZwWDMlVUzJAEbEqfi-DNGBAMAFIAQ&amp;ictx=111&amp;ved=0CB0QyvcEahgKEwi49pKk7tuSAxUAAAAAHQAAAAAQ4AU</t>
  </si>
  <si>
    <t>A's Azotea de Bohol - Deluxe Double Room with Balcony</t>
  </si>
  <si>
    <t>www.skyscanner.com.ph/hotel_deeplink/4.0/PH/en-US/PHP/h_ct/157139134/2026-03-02/2026-03-03/hotel/hotel/hotels?legacy_provider_id=31&amp;rooms=1&amp;hb_data=bcd3xy7k0ZK87IFQPQ2jzuVuSbpSkNpVJMNDbRscjAa3p8sxa2Z78_iI6VwC37031otqyS2MCwxNUIDjKDXzBuv1jsBYXiXY_VhPKgzLWCiozb6vNKfVzcA9D3_BybxEqPHmInta7l23TE1VkcAzZk_vDCH2OM-sDbqLvW2uEVC83nRkA7mmgRWPxY8TU4IFHnT9593ShbLgEgEbVLgO_rGVhQTnjUnC_h3q0OKx7uTAZmB8GVF9jj8_XHQButlrxYbi0Qg-O4Jt8oWnhmG_iQNsTZ3tWmlvBn9Wds8Ob9rZNSvqdNJtZPhh0ehG5NkoVMEZ6Oipyl-TwLiTudaoUm0MPJEgq4LsqAYgjxmkm2OgdeibvGAN6gCpLjL6d-9h4xtRHzvRQC75BRRbms5v-tiAzJ7wNHOOatTqHvWfFA%3D%3D&amp;q_datetime_utc=2026-03-02T01%3A18%3A59&amp;ticket_price=885&amp;quote_id=5157495205830998287&amp;utid_state=1&amp;channel=iphone&amp;tm_place_name=Panglao&amp;deeplink_data=eyJmaWVsZHMiOnsic2lnbmF0dXJlIjoiZDI0Y2U2MzZhNjY0MDFkYWZiM2YwM2FjZjYwN2JkZjgifSwidXJsIjoiaHR0cHM6Ly9waC50cmlwLmNvbS9ob3RlbHMvcmVkaXJlY3Q%2FaG90ZWxpZD0xMTYyNjI1OSZjaXR5PTU5OTUmQWxsaWFuY2VpZD0xMjYwNyZzaWQ9ODg4ODMyJmNoZWNraW49MjAyNi0wMy0wMiZjaGVja291dD0yMDI2LTAzLTAzJnNob3BwaW5naWQ9OGRkZmFlNzA5YmE5NDdkOGI2YjExMTRhNjNhNjkxYTQmYWR1bHQ9MSZjaGlsZHJlbj0wJmFnZXM9Jmxhbmd1YWdlPWVucGgmbG9jYWxlPWVuX1BIJnJvb21pZD0xMDgxNDM4MzY0JnN3aWQ9MCZwYXk9UFAmZmd0PTEmY3JuPTEmY3Vycj1QSFAmd2twPTEmc3RhbmQ9SDRzSUFBQUFBQUFBX3dENEFBZl9DbDBLQWhnQkVnUUlBUkFBR2xFSW5PSFZnd1FZQURBQU9Qc1JtQUdUenNVRnFBRUF1QUVDd0FFQTBRRzRIb1hyVVlhSFFPRUJYSV9DOVNpa2kwRG9BYnJ3cTVnQmlBSWdpUVFBQUFBQUFBQUFBS0FFQUtFRkg0WHJVYmllWEVBYUlEaGtaR1poWlRjd09XSmhPVFEzWkRoaU5tSXhNVEUwWVRZellUWTVNV0UwSUFRb283cVR6UVpJQVZJR01qbGxZbVJtV2h3S0ExQklVQkVRV0RtMHlIYS1QeG9EVUVoUUlSQllPYlRJZHI0X1lnVmxibDlRU0dpNUZIQUJlQUNLQVFkSUFYZ0F5QUVCcWdFQThnRWlPR1JrWm1GbE56QTVZbUU1TkRka09HSTJZakV4TVRSaE5qTmhOamt4WVRSZk1wSUNBVFNhQWdBQUFBRF9fd0VBQVBfX0RCeGsyUGdBQUFBIn0%3D&amp;utid=042ea60d-5ab4-f200-c5ca-b9d2b1344331&amp;tm_stars=0&amp;client_id=skyscanner_app&amp;redirect_delay=1000&amp;price_policy=2&amp;pre_redirect_id=9ea0bd4a-492e-3e89-cff2-ae8d7435f5af&amp;tm_city_code=TAGP&amp;max_price=2392&amp;guests=1&amp;request_id=9ea0bd4a-492e-3e89-cff2-ae8d7435f5af&amp;tm_country_code=PH</t>
  </si>
  <si>
    <t>9.19889, 123.52911</t>
  </si>
  <si>
    <t>Ibabao, Tacdog, Siquijor, Negros Island Region, 6225, Philippines</t>
  </si>
  <si>
    <t>Thornton's Sea View Cafe &amp; Guesthouse</t>
  </si>
  <si>
    <t>www.skyscanner.com.ph/hotel_deeplink/4.0/PH/en-US/PHP/h_bc/215473011/2026-03-05/2026-03-06/hotel/hotel/hotels?legacy_provider_id=13&amp;rooms=1&amp;hb_data=fSCq7RZ-hdMw9ztVBrxxJFm6IwYj8wMSfY0yhIe6V16iiNCGQi38md_ty9nOffZF34dIXEfOLOk5mclpOFJ-I4j-TDZIcTLjq3ciLOLppHP9_InoWxQuqxCb-U4jq3x93Xe3j70pLbfiZUMPLyNZFFq-21pW-JaY6jaS-1aAcmwDsym9v5lKUc9ZXxAde6CQbFFiKPsq2_kmAVQFqhGWNOcRjGgctULYhR_DpeV0yiUvmqksWwEaR98q4Sz-6mXTohkamtxskXV8YCBSbI_dVzmUXWQlIiSHpHHXb5duoMjg7Y7OZa71rNMqm2AXfcdSV2y54hVa_7wmIJ9CLGGQjG-pz7Tl9hvyynHLxacP9Y5ltG3-BtcGBCdKNenaVEklTcJYmk9PVu1fD_bUE-8nGaw-UOo7ZMwIkzA1EsuEuteJNExyxRU%3D&amp;q_datetime_utc=2026-03-05T14%3A38%3A13&amp;ticket_price=400&amp;quote_id=-4026611351874217254&amp;utid_state=1&amp;channel=iphone&amp;tm_place_name=Siquijor&amp;deeplink_data=eyJmaWVsZHMiOnsic2lnbmF0dXJlIjoiMWQ3NmVmMWIzZjlmNzQxOWY5N2ExMDFkYzZjM2FmM2EiLCJibG9ja19pZCI6Ijk5MDg4NzcxM18zNzIwMTI1ODVfMV8wXzAifX0%3D&amp;utid=0544e52d-f200-0cb2-bc83-f9716df012a4&amp;tm_stars=0&amp;client_id=skyscanner_app&amp;price_policy=2&amp;pre_redirect_id=04471e12-39ed-dbb0-273b-e672f3a2e3f1&amp;tm_city_code&amp;max_price=400&amp;guests=1&amp;request_id=04471e12-39ed-dbb0-273b-e672f3a2e3f1&amp;tm_country_code=PH</t>
  </si>
  <si>
    <t>15.1358332961, 120.5911111341</t>
  </si>
  <si>
    <t>Thornton's Sea View Cafe &amp; Guesthouse provides accommodations in Siquijor. This guest house offers free private parking, luggage storage space, and free Wifi. On-site staff can arrange a shuttle service.</t>
  </si>
  <si>
    <t>Room 101 Hensonville near Robinson angeles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</si>
  <si>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d0cyKENob1F1WkxNOHJUQ3JvT0dBUm9OTDJjdk1URjViakk1WHpKbVp4QUM4BkIJES582cDlCmweQgkR2U-OVZks-_tCCRFLclzKIAfsakgAWk0yS6oBSBABKgkiBWhvdGVsKAAyHxABIhsG4PkL28Bh0pZMxxAr00AILC_pMFiKUvWB514yGBACIhRob3RlbCBpbiBwaGlsaXBwaW5lcw&amp;ap=KigKEgnMVpI7ToEeQBFjVfxe0lRdQBISCZwWDMlVUzJAEbEqfi-DNGBAMAFIAQ&amp;ictx=111&amp;ved=0CHMQyvcEahgKEwi49pKk7tuSAxUAAAAAHQAAAAAQ4AU</t>
  </si>
  <si>
    <t>14.57405, 120.984874</t>
  </si>
  <si>
    <t>JMM Grand Suites</t>
  </si>
  <si>
    <t>www.skyscanner.com.ph/hotel_deeplink/4.0/PH/en-US/PHP/h_h1/116169208/2026-03-05/2026-03-06/hotel/hotel/hotels?legacy_provider_id=927111&amp;rooms=1&amp;closed_user_group=mobile&amp;hb_data=zYHYeQ2-_YpsxDJykBjSH1nTEsPckOZ6oXIWvkAgdYpCrJAWmUou2c10zSiVCT9rculqiB0_H1NIFtJYZOwshJWwBCoTI3mCw9vJjZY5k5T3fyW2GNe5NOzVIHRzdbqY7e8-RiRzbJbK58K6THy05vOnFmXnCODTLrERRbT9s718k-qPatNmrOA2p5PvRY2NWVasxDpiTyK5JjiXErm4b6s3GNKM7E4LJmlxYFzTbAFv140FQpF1jBDmTaTHLoAfeZu1iq_61ZKbdxBjI25d_AByhBQ%3D&amp;q_datetime_utc=2026-03-05T14%3A38%3A15&amp;ticket_price=3660&amp;quote_id=-4067617940126259819&amp;utid_state=1&amp;channel=iphone&amp;price_without_closed_user_group=4306&amp;tm_place_name=Manila&amp;deeplink_data=eyJmaWVsZHMiOnsic2lnbmF0dXJlIjoiNWFmYjc5NzE2MGZlM2M3YjJmZDM5NzExM2FjY2Y2YjYifSwidXJsIjoiaHR0cHM6Ly9waC5ob3RlbHMuY29tL0hvdGVsLVNlYXJjaD90cGlkPTMyMTQmbXBlPTE3NzI3MTcyODcmZW5kRGF0ZT0yMDI2LTAzLTA2JmFkdWx0cz0xJmxvY2FsZT1lbl9QSCZjaGlkPTQ3ZTNkNzc4LWUwNzctNGY4YS04NWIwLTQ0NzM1MDJmZjlmYyZlYXBpZD00NCZtY3RjPTMmc3RhcnREYXRlPTIwMjYtMDMtMDUmbXBkPVBIUCZtcG49MjAxNTAxNDUwJmN1cnJlbmN5PVBIUCZyYXRlcGxhbmlkPTM5ODEwNTk3OSZtcG09MjQmbXBwPTEmbXBvPUVDJnNlbGVjdGVkPTg0NjM4MTcmbXBiPTY2MC4wMCZtcHE9MzMwMC4wMCZtcGE9MzAwMC4wMCJ9&amp;utid=9277d911-4ba0-868e-1aff-7a727a0f907f&amp;tm_stars=0&amp;client_id=skyscanner_app&amp;price_policy=2&amp;pre_redirect_id=7e580424-83d1-b25e-07d6-ac0c942950dc&amp;tm_city_code=MNLP&amp;max_price=16226&amp;guests=1&amp;request_id=7e580424-83d1-b25e-07d6-ac0c942950dc&amp;tm_country_code=PH</t>
  </si>
  <si>
    <t>15.17145, 120.59039</t>
  </si>
  <si>
    <t>In the heart of Manila, JMM Grand Suites is within a 5-minute drive of Rizal Park and U.S. Embassy. This aparthotel is 1.5 mi (2.5 km) from Manila Ocean Park and 1.6 mi (2.5 km) from Manila Bay.
Enjoy a range of recreational amenities, including an indoor pool, a sauna, and a fitness center. Additional amenities at this aparthotel include complimentary wireless internet access, concierge services, and a hair salon.
Enjoy a meal at the restaurant or snacks in the coffee shop/cafe. The aparthotel also offers room service (during limited hours).
Featured amenities include dry cleaning/laundry services, a 24-hour front desk, and luggage storage. A shuttle from the hotel to the airport is provided for a surcharge (available 24 hours), and free self parking is available onsite.
Make yourself at home in one of the 70 air-conditioned rooms featuring fireplaces and flat-screen televisions. Complimentary wireless internet access keeps you connected, and cable programming is available for your entertainment. Conveniences include safes and refrigerators, and housekeeping is provided daily.</t>
  </si>
  <si>
    <t>Clark-Pad Inn, Angeles City - Deluxe Queen Studio</t>
  </si>
  <si>
    <t>www.skyscanner.com.ph/hotel_deeplink/4.0/PH/en-US/PHP/h_bc/203870194/2026-03-02/2026-03-03/hotel/hotel/hotels?legacy_provider_id=13&amp;rooms=1&amp;closed_user_group=apps&amp;hb_data=1yYLQRYCJnztFO9TfPSPZHsIn91oIFyRYUc7yCNmDrrQ6iEhvoy20EL3kj9zbH3BYsbThJwWvpd8lP-0KpCoIq5bDQoo3J1nSF2fz0I083S4eaWbT_qIMlJIz7TfDoR1lrla6OooXD2CXMHgEYU0mKCklzjY3i3mwDe_M4fychLfl6oFF7w6t5UgjDEJfulMw5fvbUBYn3MJ-NrPR3-CAJ7SAm_WjaAaLMTJXFZxRMc0BViTs-ymqw5gmeY_cxQ0uGUR0y7Sra6u100U_jUaLmHiQJeip85x-WrSNtFe3GbslMG3HK-Fev4tm52H5VaSg5chcgr3PrXqNFUZrV8ybSatD6zttbiZQqc8rwPX9nT61_q0J_g07Cv7zSpGzLpMzOB5AMs3nHVLkPyFnK1sxQdymyogXrOJpZ_TWPKStK2w0dpEfh4%3D&amp;q_datetime_utc=2026-03-02T01%3A19%3A03&amp;ticket_price=780&amp;quote_id=586134649497883472&amp;utid_state=1&amp;channel=iphone&amp;price_without_closed_user_group=901&amp;tm_place_name=Angeles&amp;deeplink_data=eyJmaWVsZHMiOnsic2lnbmF0dXJlIjoiNzgyMTA1MzJiM2I5OTM5ZWJiNjQzMjFmOTAxMDM2ODAiLCJibG9ja19pZCI6IjUzNTc4ODQwMV8yMDQ4ODY3MDhfMl8wXzBfNzI1MzAzIn19&amp;utid=70372870-31d2-6bdc-5597-e76afc7c8de4&amp;tm_stars=0&amp;client_id=skyscanner_app&amp;redirect_delay=1000&amp;price_policy=2&amp;pre_redirect_id=bfbd4526-d3ce-894c-e816-8d6de4bc0aa4&amp;tm_city_code=CRKP&amp;max_price=780&amp;guests=1&amp;request_id=bfbd4526-d3ce-894c-e816-8d6de4bc0aa4&amp;tm_country_code=PH</t>
  </si>
  <si>
    <t>8.93721, 125.53079</t>
  </si>
  <si>
    <t>Imadejas, Villa Kanangga, Butuan, Caraga, 8600, Philippines</t>
  </si>
  <si>
    <t>parking, wifi, air_conditioning, non-smoking, internet_access, 24-hour_front_desk_service, smoking_areas, iron, express_check-in, express_check-out, car_rental, airport_shuttle, concierge, bicycle_rental</t>
  </si>
  <si>
    <t>3 bedroom, 3 baths house in a secured subdivision</t>
  </si>
  <si>
    <t>www.skyscanner.com.ph/hotel_deeplink/4.0/PH/en-US/PHP/h_bc/225279806/2026-03-02/2026-03-03/hotel/hotel/hotels?legacy_provider_id=13&amp;rooms=1&amp;closed_user_group=apps&amp;hb_data=3kY5NK-4YhN4FK-gFMPLHzIYLbZZgfg7rohuIlKOv8zi_NUTkhJMBL4mXsr1rEW7xOs0WOcYG1HS1aVBrX2_UlrAonAlsdhmxggjgEzXTrI6-luKKBFB5x3xMv8zoWsgTZfEYRnwfpvFcaZwL0lchQ25Jj1j_Pzf8yUpoo9JTKRT0RUxYs_vGA89FPnYCrT5jnozIx6OkW4QEd4kuIc1E1VCEAgQ5_eq8DRvOD3eC1nTSFAQVsiRY-11UWwgfQ1Jk57OJ9mIilw_Ayr0Nq0_lZpla3FjhZRmCs1SKTmD4sSOS19SFKfr8LT8rGQGlhWk2_ibFu9g9J8gYWajYNFuvudCr0JEfbaRAmptZzZ0XBoOPRZifAFIODmC1-RZMQE4ebiQ4fKMYFdvGHowuh4hmnd5qzu3iDOeigw062hXuFG_iPxf&amp;q_datetime_utc=2026-03-02T01%3A19%3A03&amp;ticket_price=619&amp;quote_id=-8517675570551394419&amp;utid_state=1&amp;channel=iphone&amp;price_without_closed_user_group=794&amp;tm_place_name=Butuan&amp;deeplink_data=eyJmaWVsZHMiOnsic2lnbmF0dXJlIjoiZDVlMzA5OGUzMTA5MWUzNDcxYzA4Yzc1YzNjMWFmYTUiLCJibG9ja19pZCI6IjE1MTUzNjc0MDFfNDIzMjUwODExXzFfNDJfMCJ9fQ%3D%3D&amp;utid=f80e4594-1959-8134-76ca-157249d782bd&amp;tm_stars=0&amp;client_id=skyscanner_app&amp;redirect_delay=1000&amp;price_policy=2&amp;pre_redirect_id=faf5199a-64c3-14cf-d292-fbe0995b379d&amp;tm_city_code=BXUP&amp;max_price=1406&amp;guests=1&amp;request_id=faf5199a-64c3-14cf-d292-fbe0995b379d&amp;tm_country_code=PH</t>
  </si>
  <si>
    <t>9.52119, 123.3042</t>
  </si>
  <si>
    <t>Samboan-Barili Road, Poblacion, Bonbon, Samboan, Cebu, Central Visayas, 6027, Philippines</t>
  </si>
  <si>
    <t>House Rental Banaba Tree</t>
  </si>
  <si>
    <t>www.skyscanner.com.ph/hotel_deeplink/4.0/PH/en-US/PHP/h_bc/156991201/2026-03-02/2026-03-03/hotel/hotel/hotels?legacy_provider_id=13&amp;rooms=1&amp;closed_user_group=apps&amp;hb_data=GHUTQwjpxNySFn80Kl9e3C5wWxrs3u1mChR0aZOOsRKuVhC3zSY29FIwimeMUIO9qKZMcQxLGkwjh0iYluHfLwDgKFEXSWEPMJoSr2E5vv3ZoJ6TU5ZoMjorON5JtUc1EiO3c4M8o8WPYu4dXL-5aoNYC6FsyFfRJAd-_ePTqk7I4YzNp1QaUddkeF830LzLHjfbTWOY7YjBLNu-BivWDmG8--zH6RrNSsFjJTQNS01YoKqt-rxHcyt-miThVZLdOu_jUrLSzuJPmVqNGPQLt8Rr6T09rR16AU__LJO1fPf_IeL9fGwdRDLbP-eJchtERu_l6OSErgdXE1SB3TAoO1UTHOI1ZTqeawM9T5lCCu8sjayrSQKATuRO8cBoWqk0hg1IGIt3iP7bwYERrOmT5CLxhV9QeadGh95EQEn5eUsDRwRJfNc%3D&amp;q_datetime_utc=2026-03-02T01%3A20%3A15&amp;ticket_price=1559&amp;quote_id=3927585286969963667&amp;utid_state=1&amp;channel=iphone&amp;price_without_closed_user_group=1925&amp;tm_place_name=Samboan&amp;deeplink_data=eyJmaWVsZHMiOnsic2lnbmF0dXJlIjoiNjU4NGM0NGJlNTdjNTAzOTA2ZmNkMzZmMzMxMmIzMWMiLCJibG9ja19pZCI6IjI2MjUwNjQwMV8yNDIzMjIyMThfMV8wXzAifX0%3D&amp;utid=66ebcdcb-2e93-daa3-5477-79b08a9adc09&amp;tm_stars=0&amp;client_id=skyscanner_app&amp;redirect_delay=1000&amp;price_policy=2&amp;pre_redirect_id=150f4d06-bb6c-f870-1b93-249a9184c577&amp;tm_city_code&amp;max_price=1559&amp;guests=1&amp;request_id=150f4d06-bb6c-f870-1b93-249a9184c577&amp;tm_country_code=PH</t>
  </si>
  <si>
    <t>14.62336, 121.054611</t>
  </si>
  <si>
    <t>House Rental Banaba Tree offers air-conditioned accommodations in Samboan. Offering free private parking, the 2-star vacation home is 22 miles from Kawasan Falls. The property offers bike rental and features a garden and year-round outdoor pool.</t>
  </si>
  <si>
    <t>Affordable 1BR Staycation in Quezon City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</si>
  <si>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d0cyJ0Noa1F1WTZTdU1QQ2lPWVdHZzB2Wnk4eE1XMXJlV2d3TmpGc0VBSTgGQgkRLnzZwOUKbB5CCRHZT45VmSz7-0IJEUtyXMogB-xqSABaTTJLqgFIEAEqCSIFaG90ZWwoADIfEAEiGwbg-QvbwGHSlkzHECvTQAgsL-kwWIpS9YHnXjIYEAIiFGhvdGVsIGluIHBoaWxpcHBpbmVz&amp;ap=KigKEgnMVpI7ToEeQBFjVfxe0lRdQBISCZwWDMlVUzJAEbEqfi-DNGBAMAFIAQ&amp;ictx=111&amp;ved=0COwBEMr3BGoYChMIuPaSpO7bkgMVAAAAAB0AAAAAEOAF</t>
  </si>
  <si>
    <t>14.586542, 121.060095</t>
  </si>
  <si>
    <t>RCBC, 21, Opal Road, San Antonio, Pasig First District, Pasig, Eastern Manila District, Metro Manila, 1605, Philippines</t>
  </si>
  <si>
    <t>The Malayan Plaza</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</si>
  <si>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d0cyKENob1FfX2pmMlo3VzFzdkRBUm9OTDJjdk1URjRabkIzTTJoc01oQUM4BkIJES582cDlCmweQgkR2U-OVZks-_tCCRFLclzKIAfsakgAWk0yS6oBSBABKgkiBWhvdGVsKAAyHxABIhsG4PkL28Bh0pZMxxAr00AILC_pMFiKUvWB514yGBACIhRob3RlbCBpbiBwaGlsaXBwaW5lcw&amp;ap=KigKEgnMVpI7ToEeQBFjVfxe0lRdQBISCZwWDMlVUzJAEbEqfi-DNGBAMAFIAQ&amp;ictx=111&amp;ved=0CIUCEMr3BGoYChMIuPaSpO7bkgMVAAAAAB0AAAAAEOAF</t>
  </si>
  <si>
    <t>10.30775, 124.01336</t>
  </si>
  <si>
    <t>Shikisai, Newtown Boulevard, Mactan, Lapu-Lapu, Central Visayas, 6015, Philippines</t>
  </si>
  <si>
    <t>Mactan Newtown Ocean View 360 Degree</t>
  </si>
  <si>
    <t>www.skyscanner.com.ph/hotel_deeplink/4.0/PH/en-US/PHP/h_ad/160209827/2026-03-05/2026-03-06/hotel/hotel/hotels?legacy_provider_id=22&amp;rooms=1&amp;hb_data=vCcWiwaaquLtPKrwdf99SjWlAofNBImYEFDO4LtwEfDNCYFjaSUeyW-nS-eIe248DRrUz0DxzShmz6EWqlmyPxcjB86n0-7vX6GrV2nRCN_yqjrts7GyL6lTCGV7Y1QkySvKGi35zsoiz_ubUsclBEqJaTMienVXrPPY4LDw3B54h-PBcn6zKF2_1IOfYqmfE6c4A5T2SVd86y4dfgQp5FgjfpGipXJyNntykosthBQBpXb8V-nYqUCdw7WQSPPQMCC7QLNbFElMltfGn0pVgmNn3mFTxkO0tZ88rh7Z3WgKZVetVTMlAtciQaFbzVLVCV-Y-UOhGVZ6C8JgcVHDo6f_xFm2rVzpAwzHP2ZkGnyROi6EHStP0hkUq28ObRqkmFRhFPKbfwdzJ4ocdxjrdkCkK9lMnfSKyqKAdWvDvTzT&amp;q_datetime_utc=2026-03-05T14%3A38%3A15&amp;ticket_price=3552&amp;quote_id=-4599791361682746407&amp;utid_state=1&amp;channel=iphone&amp;tm_place_name=Cebu&amp;deeplink_data=eyJmaWVsZHMiOnsic2lnbmF0dXJlIjoiZjZhNmZjNDIwMmFjOTU4MTI3NDU3NzFhOTQxNTc2MTAifSwidXJsIjoiaHR0cHM6Ly93d3cuYWdvZGEuY29tL3BhcnRuZXJzL3BhcnRuZXJzZWFyY2guYXNweD9jaWQ9MTg0NjM4MyZoaWQ9NDc2NDYzNjMmY3VycmVuY3k9UEhQJmNoZWNraW49MjAyNi0wMy0wNSZjaGVja291dD0yMDI2LTAzLTA2Jk51bWJlcm9mQWR1bHRzPTEmTnVtYmVyb2ZDaGlsZHJlbj0wJlJvb21zPTEmbWNpZD0zMDM4Jm1hc3RlclJvb21JZD05NjYzNjE3MzgmbXB0PWNqQlhRVlJoVVdKbk9HUkRPV3dyZVVGTVFWZHJkWGhhY3pabmVFMVZXa28xWkM5amRta3JibE5YZHpoTGJua3lObEYzWkdkeFlWQlRSRTVvVXpkS1YwOTNOek0yWXpoUVFXSTRPR0pSUFQwJlRvdGFsUHJpY2U9MzU1MS41NyZUb3RhbFRheD0zMjIuODcmVG90YWxGZWU9MC4wMCZUb3RhbFN1cmNoYXJnZT0wJm1jdXI9UEhQIn0%3D&amp;utid=6007382c-734e-6467-41ae-f1aaddd8b4b1&amp;tm_stars=0&amp;client_id=skyscanner_app&amp;price_policy=2&amp;pre_redirect_id=5161b95a-219b-9f50-b734-665e883f6c6d&amp;tm_city_code=CEBP&amp;max_price=3610&amp;guests=1&amp;request_id=5161b95a-219b-9f50-b734-665e883f6c6d&amp;tm_country_code=PH</t>
  </si>
  <si>
    <t>13.22134, 120.60465</t>
  </si>
  <si>
    <t>With Mactan Newtown Beach reachable in a 13-minute walk, Mactan Newtown Ocean View 360 Degree features accommodations, a restaurant, a private beach area, an outdoor swimming pool, and a fitness center.</t>
  </si>
  <si>
    <t>CASA KRISTAR II</t>
  </si>
  <si>
    <t>www.skyscanner.com.ph/hotel_deeplink/4.0/PH/en-US/PHP/h_bc/217002429/2026-03-02/2026-03-03/hotel/hotel/hotels?legacy_provider_id=13&amp;rooms=1&amp;closed_user_group=apps&amp;hb_data=_kRMdD3bbpv6XyJHprrkn341WRImJ6Dw6ebCVMoTXhaGrPuEWOzlvzzFM5iP_aJPP2A6VkhsoftfjXofqDlERiyU8KiIC75tYDZxU7Y6DiKDUZCtFl40F4bWJ4ZMf8l_KuV8oViyrxLFEFYVhGpp1WXldP4aj2JXUfAArLFwezSgp0FgAdFDjRpSvYc3fwa0_-_G7FjNnORQlezMetFjbgxCf_LV6kIMwD4dmJnL0LAW7NQiugTaZil4kH4V82cUSGh3xt6suN1eoSiHD1I8vRq8e9qp6zgwiKyuGCYK8bjnDHlTkJA12MJiA5t1kxo3pdS2F3lRBn7LBk2QdFXWUROP8Ym2TI8t-5UXnQ6bbH40XISPWMt9SodUAa-alxrEDpuihx7Q5ID11QwzhLKBtrDIWeQaf5cSe-cZxaBrAPB-dADKfJg%3D&amp;q_datetime_utc=2026-03-02T01%3A19%3A11&amp;ticket_price=1490&amp;quote_id=-5041813252174506635&amp;utid_state=1&amp;channel=iphone&amp;price_without_closed_user_group=1782&amp;tm_place_name=Mamburao&amp;deeplink_data=eyJmaWVsZHMiOnsic2lnbmF0dXJlIjoiOWJkN2FmOTI2ODc5YzgyOTlkMWZhODNiNTQyMTM2YjIiLCJibG9ja19pZCI6IjEwOTM5MzIyMDJfMzgyMzEyNzQ2XzFfMF8wIn19&amp;utid=29098236-fa3c-6271-7c94-008e321f8801&amp;tm_stars=0&amp;client_id=skyscanner_app&amp;redirect_delay=1000&amp;price_policy=2&amp;pre_redirect_id=460c19bd-c1d3-a9fa-d868-faee181fd2ee&amp;tm_city_code=MBOP&amp;max_price=1490&amp;guests=1&amp;request_id=460c19bd-c1d3-a9fa-d868-faee181fd2ee&amp;tm_country_code=PH</t>
  </si>
  <si>
    <t>12.00344, 120.20119</t>
  </si>
  <si>
    <t>Sanros General Merchandise</t>
  </si>
  <si>
    <t>Mamburao</t>
  </si>
  <si>
    <t>Occidental Mindoro</t>
  </si>
  <si>
    <t>parking, air_conditioning, non-smoking, tours</t>
  </si>
  <si>
    <t>Santimart Backpackers Coron</t>
  </si>
  <si>
    <t>www.skyscanner.com.ph/hotel_deeplink/4.0/PH/en-US/PHP/h_ad/213619395/2026-03-02/2026-03-03/hotel/hotel/hotels?legacy_provider_id=22&amp;rooms=1&amp;hb_data=Am-ro3dnAiAswmo8XsTc6O-9JRYjbuoToQRmo2oub68pDHkg6ZDJmiHW7tj3q_F8P8i2CxGGElRpgOtyUPjYBwgylNkU3YJsmhE4PWzUVJV4ZL9ts9lclhgAR1JXSHYwnAzuPkUHm0l0jdS46gLDcs-tjCJeJm8XlqjFbTrYpPJl1wHhxu5mNPZBCIXsxJdNbfjehi1QeysoxOEN2-IMPmNSmhaFUDhAqb6dYmSdMMrqDuLdOpCx30XDMhPyuCzz_l_VTBfhxlA-StzjTPQx7joYH4SXZYz9SFc-T5WLqW-pK8-nxHh3W3qRYlm2UEx63JYMGUcpuHLHJE4OeTvS68PI6DKtOxuMhGfevVM8A691rckk2Wy_GHScKVfsFPDwZouU4C36G3wVxzFxNoDl0V16-FRCppcHRkOfNFNzTk1I&amp;q_datetime_utc=2026-03-02T01%3A19%3A11&amp;ticket_price=1379&amp;quote_id=6490769350734374080&amp;utid_state=1&amp;channel=iphone&amp;tm_place_name=Coron&amp;deeplink_data=eyJmaWVsZHMiOnsic2lnbmF0dXJlIjoiY2JmYjBjYWZiMDYxZDA1OWUwNzJiZWM3ZjUxODM0YjMifSwidXJsIjoiaHR0cHM6Ly93d3cuYWdvZGEuY29tL3BhcnRuZXJzL3BhcnRuZXJzZWFyY2guYXNweD9jaWQ9MTg0NjM4MyZoaWQ9MzU3MzM5NDgmY3VycmVuY3k9UEhQJmNoZWNraW49MjAyNi0wMy0wMiZjaGVja291dD0yMDI2LTAzLTAzJk51bWJlcm9mQWR1bHRzPTEmTnVtYmVyb2ZDaGlsZHJlbj0wJlJvb21zPTEmbWNpZD0zMDM4Jm1hc3RlclJvb21JZD01ODkzMTgyNTEmbXB0PVJFMHdjbXhyVEdKc2NXbEhUWFExVG1zM01WTjVPUzlzWW1zM2FIZE1SMklyUmpKSVdIcHVhMUpzYUdGdlpVWkxhV3hqZDJRcmMxUklWR2RFVlVnMFNXRmFUSGQwVlhSR1VHVlROekJuUFQwJlRvdGFsUHJpY2U9MTM3OS4wMyZUb3RhbFRheD0xNDcuNzUmVG90YWxGZWU9MC4wMCZUb3RhbFN1cmNoYXJnZT0wJm1jdXI9UEhQIn0%3D&amp;utid=0c728a16-1c5a-681c-6227-3c8a45026af0&amp;tm_stars=0&amp;client_id=skyscanner_app&amp;redirect_delay=1000&amp;price_policy=2&amp;pre_redirect_id=0ed0f2c3-5a11-fcdc-0d81-4c5fc02f0893&amp;tm_city_code=PXCN&amp;max_price=2901&amp;guests=1&amp;request_id=0ed0f2c3-5a11-fcdc-0d81-4c5fc02f0893&amp;tm_country_code=PH</t>
  </si>
  <si>
    <t>13.38602, 121.18061</t>
  </si>
  <si>
    <t>Right in the center of Coron, Santimart Backpackers Coron offers rooms with free Wifi. The property is around 1.2 miles from Dicanituan Beach, 3.3 miles from Maquinit Hot Spring, and 0.8 miles from Mount Tapyas.</t>
  </si>
  <si>
    <t>V Star Calapan - HOURLY! DAILY! WEEKLY! MONTHLY! BAGO! MALINIS! MAY PARKING!</t>
  </si>
  <si>
    <t>www.skyscanner.com.ph/hotel_deeplink/4.0/PH/en-US/PHP/h_bc/222706527/2026-03-05/2026-03-06/hotel/hotel/hotels?legacy_provider_id=13&amp;rooms=1&amp;closed_user_group=apps&amp;hb_data=lQN94aUxWSNV-EB0zHW_Lr3IOJTXetA3BUeFjA2shB_Mj8I8UekbW7Z2b4XXFmncgx7ZGg-xzt9VbJm-DXnfsSfH2L8v7bc3PBIim0CBQuPK8rsV8dJo0_wHfT7rYsRpNjVeN1jpop64aXABOkZEfePKcLHCyvQTXOZHvzofnIjGT7om7O_BdJvWC-bpoxvRPsTpmccpGmWsNXFzEl-0VU7uA3bkkH_cgw03jJEgXBDve9vj0RT15R57czYuT1kqgVgtVEf7Q56PLR9d5CU0hoWgSSl1hVDLMFhXkI-o_TnhuC1C1UAPi5EhhyaBvPY6Gvg5J6OGUgoIOGMbhulnT6RdIy0h36HzoXoB_00woD_J2q6cO2y4IaCf1A-O3iePWVN3EJJn6OqRDZ-_DI8akvI7tzRPWcWL2N7dPm-Qi30Kgcgg&amp;q_datetime_utc=2026-03-05T14%3A38%3A16&amp;ticket_price=1225&amp;quote_id=-281535233314254947&amp;utid_state=1&amp;channel=iphone&amp;price_without_closed_user_group=1601&amp;tm_place_name=Calapan&amp;deeplink_data=eyJmaWVsZHMiOnsic2lnbmF0dXJlIjoiYWY5OGM1ZWNlM2VhNzMyNmI3MGJkMGY0ZGQ4ZTQ2NmQiLCJibG9ja19pZCI6IjEzMDMxMTc1MDFfNDAzMTc0NDkzXzFfMF8wIn19&amp;utid=1eb9e45a-1f2f-d7d8-59ff-8c8e1a3ff91e&amp;tm_stars=0&amp;client_id=skyscanner_app&amp;price_policy=2&amp;pre_redirect_id=c973cca7-d310-08d0-35c3-82b042c7be60&amp;tm_city_code&amp;max_price=1334&amp;guests=1&amp;request_id=c973cca7-d310-08d0-35c3-82b042c7be60&amp;tm_country_code=PH</t>
  </si>
  <si>
    <t>10.23224, 118.9474</t>
  </si>
  <si>
    <t>Guinobatan, Calapan, Oriental Mindoro, Mimaropa, Philippines</t>
  </si>
  <si>
    <t>Calapan</t>
  </si>
  <si>
    <t>V Star CALAPAN - HOURLY! DAILY! WEEKLY! MONTHLY! BAGO! MALINIS! MAY PARKING! is located in Calapan. There's a terrace and guests can use free WiFi and free private parking.</t>
  </si>
  <si>
    <t>www.skyscanner.com.ph/hotel_deeplink/4.0/PH/en-US/PHP/h_fd/218531366/2026-03-05/2026-03-06/hotel/hotel/hotels?legacy_provider_id=927050&amp;rooms=1&amp;closed_user_group=general&amp;hb_data=lTEKetEvwPgK1_XOkc0d8RwIrjFba8KiFLX2YK8ziM3yXD3SrW5mnXFWLiLLy6uH7YvEdlVOMKMQmTSujlpAqoy3pM0bWZmotyHuMjvAUelfBAqn4jZ4mZqSKaqrgEqaNGITn4SxqO_tT-eePPQpw9CH7OP76YNIgRAtUuvLsPKc-CJn-OgIuKPjWP259IOL-1cK-TbYyWctrNdSCt7bLliuvo_XtZFVDEqd3yFD4P0y-JHuNRd8FK5mW3kw9_uBc1uoSaE5HLlJMlC6MTk-kQWeII4bMKZrhtL7D5iSyP7L_OO7MKNe999b--Ixl4JDMwiLcVLz5eAz1BEvHHJmIchO8xSBn2OR4XAyPwDlUTdtNG5eCcqXmn21Y5FsY1N9pE-GMw6Sz6TP_KrXWbceaecSJNJbt8qXrnAPFF8xYrdIdg%3D%3D&amp;q_datetime_utc=2026-03-05T14%3A38%3A15&amp;ticket_price=808&amp;quote_id=2373210627597560369&amp;utid_state=1&amp;channel=iphone&amp;price_without_closed_user_group=1019&amp;tm_place_name=Marapinas&amp;deeplink_data=eyJmaWVsZHMiOnsic2lnbmF0dXJlIjoiODE5Yjk5MmRhZjc1OGQxYjVjMThhNTNjMjU1NDczMjYifSwidXJsIjoiaHR0cHM6Ly9kZWFscy52aW8uY29tP3NpZz1mM2YwNzUyNjhjYzc4MTBmYTZhM2ViZmZlYjdlOWQ3NTQyOTBmM2E0N2ZlYWEyY2FiYTNjYzE0NTkzNjRmOTEyMmQzMjMyMzgzOTM3MzIzMjM5MzUmc2lnLWlzcz1tZXRhJnR1cmw9aHR0cHMlM0ElMkYlMkZ2aW8uY29tJTJGSG90ZWwlMkZTZWFyY2glM0ZjaGVja0luJTNEMjAyNi0wMy0wNSUyNmNoZWNrT3V0JTNEMjAyNi0wMy0wNiUyNmN1cnJlbmN5JTNEUEhQJTI2ZXB2JTNETVM0eSUyNmVzZCUzRDNqNUFDOU51VjN0ZmJHX0MyZFhPd1N1YXRQM0FqSW5SOGJmU2JyV0tIREhJNWF2X2VsUzVTTURBZ0gxY1dkVUpiX1paanJoWndjVkFsczA4dVBOeF9TcVkzY29CNy1EZjBDMzBGWFcyWGNDeGhSQldFQSUyNTNEJTI1M0QlMjZmb3JjZUN1cnJlbmN5Q2hhbmdlJTNEMSUyNmZvcmNlTGFuZ3VhZ2VDaGFuZ2UlM0QxJTI2aG90ZWxJZCUzRDEwMTUwNzg2MSUyNmxhYmVsJTNEc3JjJTI1M0Rza3lzY2FubmVyJTI1MjZ1Y291bnRyeSUyNTNEUEglMjUyNnVkZXZpY2UlMjUzRG1vYmlsZSUyNTI2aG90ZWwlMjUzRDEwMTUwNzg2MSUyNTI2ZGF5JTI1M0Q1JTI1MjZtb250aCUyNTNEMDMlMjUyNnllYXIlMjUzRDIwMjYlMjUyNmxvcyUyNTNEMSUyNTI2b2ZmZXJpZCUyNTNEb1ZjajNqd2tHQldVJTI1MjZwcmljZSUyNTNEODA3LjgwJTI1MjZjdXJyZW5jeSUyNTNEUEhQJTI1MjZ1c2VybGFuZyUyNTNEZW4lMjUyNl90aCUyNTNEYzU3NDNmMTNhMzQ2Njk4MjEwYmNhMjI3NDI2ZjQ4YTQxYjFmZmIxOTFmY2NhYmI4JTI1MjZkdHMlMjUzRDE3NzI3MjA0MDglMjUyNm9sdXQlMjUzRDE3NzI3MjA0MDclMjUyNmNhblBheUxhdGVyJTI1M0RmYWxzZSUyNTI2cmVxdWVzdFVzZXJHcm91cCUyNTNEJTI1MjZvZmZlclVzZXJHcm91cCUyNTNEcHVibGljJTI2bGFuZyUzRGVuJTI2b3RpJTNEUktBU3N4eWV6QTglMjZwcmVmZXJyZWRSYXRlJTNEODA3LjgwJTI2cHJvZmlsZSUzRHIyZDJtNzNrbjglMjZyb29tcyUzRDElMjZ1c2VyQ291bnRyeSUzRFBIJTI2dXRtX2NhbXBhaWduJTNEc2t5c2Nhbm5lciUyNnV0bV9tZWRpdW0lM0RjcGMlMjZ1dG1fc291cmNlJTNEc2t5c2Nhbm5lciJ9&amp;utid=3a4e35b2-c5c2-25bd-7e83-9f72da862d9f&amp;tm_stars=2&amp;client_id=skyscanner_app&amp;price_policy=2&amp;pre_redirect_id=baa508c5-72fa-125a-91ee-385f3ba96cb5&amp;tm_city_code&amp;max_price=808&amp;guests=1&amp;request_id=baa508c5-72fa-125a-91ee-385f3ba96cb5&amp;tm_country_code=PH</t>
  </si>
  <si>
    <t>6.9441372, 126.2483861</t>
  </si>
  <si>
    <t>Subangan homestay 5</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</si>
  <si>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d0cyKENob1FrWmJvLWF1U2xQMjFBUm9OTDJjdk1URnJhalZ0TW1kZk5oQUM4BkIJES582cDlCmweQgkR2U-OVZks-_tCCRFLclzKIAfsakgAWk0yS6oBSBABKgkiBWhvdGVsKAAyHxABIhsG4PkL28Bh0pZMxxAr00AILC_pMFiKUvWB514yGBACIhRob3RlbCBpbiBwaGlsaXBwaW5lcw&amp;ap=KigKEgnMVpI7ToEeQBFjVfxe0lRdQBISCZwWDMlVUzJAEbEqfi-DNGBAMAFIAQ&amp;ictx=111&amp;ved=0CJwDEMr3BGoYChMIuPaSpO7bkgMVAAAAAB0AAAAAEOAF</t>
  </si>
  <si>
    <t>14.3167, 121.0968945</t>
  </si>
  <si>
    <t>Araya Park Residences, Tagapo, Santa Rosa, Laguna, Calabarzon, 4026, Philippines</t>
  </si>
  <si>
    <t>Casa Emerita - Apartment - Ground Floor</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</si>
  <si>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d0cyKENob1E2Zi10MGMzSDlmYnVBUm9OTDJjdk1URjNjRFp6YUcwd1pCQUM4BkIJES582cDlCmweQgkR2U-OVZks-_tCCRFLclzKIAfsakgAWk0yS6oBSBABKgkiBWhvdGVsKAAyHxABIhsG4PkL28Bh0pZMxxAr00AILC_pMFiKUvWB514yGBACIhRob3RlbCBpbiBwaGlsaXBwaW5lcw&amp;ap=KigKEgnMVpI7ToEeQBFjVfxe0lRdQBISCZwWDMlVUzJAEbEqfi-DNGBAMAFIAQ&amp;ictx=111&amp;ved=0CLUDEMr3BGoYChMIuPaSpO7bkgMVAAAAAB0AAAAAEOAF</t>
  </si>
  <si>
    <t>10.31136, 123.91665</t>
  </si>
  <si>
    <t>Sunvida Tower, North Road 6, Carreta, Cebu City, Central Visayas, 6000, Philippines</t>
  </si>
  <si>
    <t>Luxanos Condo Place- Sunvida Tower</t>
  </si>
  <si>
    <t>www.skyscanner.com.ph/hotel_deeplink/4.0/PH/en-US/PHP/h_bc/212624516/2026-03-05/2026-03-06/hotel/hotel/hotels?legacy_provider_id=13&amp;rooms=1&amp;closed_user_group=apps&amp;hb_data=8S_9ZOWA_TLdPbKSsD1qn78FsEt7pYxs90yOA1viHmB_gdyk-piIqD65Jt5Bqzr26v_InKJP5D9o8cCjBN964rnaro85At2t_g_f_bu_hVVXOVWM1tLLS8AXy5a5IFog0ad1CyAOBcBdQADGsPNt121rQ9qkuRCUvO1Lx6NnHX9zCEA8oOtX36RJPK_ZZSxm_FNY3b7YH9qQ6VyWSYzwZYkclPN_Tut-vuNY_InTJ-ROeYjR6Ww529DoicFhRHxOW8b9GEJyWo1VoIbnW_ahhzcYsONOh1AsEsIjt6qkUjO4-wPaC3ageMXOqNKi_hNaHop-x6ZsKjYdnjox1_qdQ16edoVl6N50oEL82DRrSwU9OEcfurZr1A8ugqa6OPlS4-bnhFvTuOT6Rvk_4HAw1g0uZ13lUxX7nKC0PkNypFqGGJjwfPI%3D&amp;q_datetime_utc=2026-03-05T14%3A39%3A26&amp;ticket_price=1663&amp;quote_id=-5838711366421221245&amp;utid_state=1&amp;channel=iphone&amp;price_without_closed_user_group=2175&amp;tm_place_name=Cebu&amp;deeplink_data=eyJmaWVsZHMiOnsic2lnbmF0dXJlIjoiODk1Nzk1ZDg2NGM3NThiM2Y4YTljZDc0YjcyYmMxOGUiLCJibG9ja19pZCI6Ijg1MzAzMDYwM180MDYxMzU0NzlfMl8wXzAifX0%3D&amp;utid=321ece0b-0d85-5d8a-ee50-5b2cf7c4e64d&amp;tm_stars=0&amp;client_id=skyscanner_app&amp;price_policy=2&amp;pre_redirect_id=6484019b-0dce-d07b-4b7f-d27f635de0c4&amp;tm_city_code=CEBP&amp;max_price=2086&amp;guests=1&amp;request_id=6484019b-0dce-d07b-4b7f-d27f635de0c4&amp;tm_country_code=PH</t>
  </si>
  <si>
    <t>10.30668, 123.91075</t>
  </si>
  <si>
    <t>Luxanos Condo Place- Sunvida Tower offers accommodations in Carreta, 2 miles from Magellan's Cross and 2.1 miles from Fuente Osmena Circle. The property is around 2.2 miles from Colon Street, 6.6 miles from Temple of Leah, and 7.</t>
  </si>
  <si>
    <t>Horizon 101 Cebu by KC Condo</t>
  </si>
  <si>
    <t>www.skyscanner.com.ph/hotel_deeplink/4.0/PH/en-US/PHP/h_ad/204120563/2026-03-05/2026-03-06/hotel/hotel/hotels?legacy_provider_id=22&amp;rooms=1&amp;closed_user_group=apps&amp;hb_data=_OCzu6wi_g9h2ddk1E9xJLMVtq8sHMq5Nt4x5Gnq6NqeIZYnI9yTSuVxxfiNoz1NgX2y7sgaflSZzVZLqEMevsj-yAd6yc-JsefhKcr32v7VFkuJx7GKRMDycIifbq9r0KZ_iYTTyEwrT1tSOyWAgDwsQ9LUBNKxpQ3jT7M49yKpmvnfv7Xh5_Ahtr4FM9T2UI2mW4FojtKldEhZUC7QY-iDP1MAw_4AtvDhOzcox5WDUQGG6PjXnUelZSOdXM9Q272s3K7z-Dq-02Sdq_DtryUk9aQKWCD7UXlYENCUMWwi70EhkLFbZ7USikWZFs9ipuSny8IqH707moka7ulQwcwENBvHU79IZBqV5YNt421U2LB_mFlYR24g4PH5MYo98p9C0uyJp0T8XRynsVgW33Wil5IS7WF1NbRofTKU7U3f&amp;q_datetime_utc=2026-03-05T14%3A38%3A16&amp;ticket_price=1813&amp;quote_id=-742557126294464667&amp;utid_state=1&amp;channel=iphone&amp;price_without_closed_user_group=2209&amp;tm_place_name=Cebu&amp;deeplink_data=eyJmaWVsZHMiOnsic2lnbmF0dXJlIjoiZmJlNmM2NzM3ZDZkZTY1NjE2MDRmM2EyMmRiZDQyZWEifSwidXJsIjoiaHR0cHM6Ly93d3cuYWdvZGEuY29tL3BhcnRuZXJzL3BhcnRuZXJzZWFyY2guYXNweD9jaWQ9MTg0NjM4MyZoaWQ9Mjc5MzEwNjgmY3VycmVuY3k9UEhQJmNoZWNraW49MjAyNi0wMy0wNSZjaGVja291dD0yMDI2LTAzLTA2Jk51bWJlcm9mQWR1bHRzPTEmTnVtYmVyb2ZDaGlsZHJlbj0wJlJvb21zPTEmbWNpZD0zMDM4Jm1hc3RlclJvb21JZD00MDY3MDcwNzEmbXB0PU1tcG9SVXRuTW1VNU5uWTFiazB6UjBadU1GbE1ZV05PWjNWSGMydHlZM0k0VGxCYVluRldWMjE0TjBseWFEZFlXVVZFZUdoVlREaDNaeTlzYkRKU1dHZG1TWFF5TkdzdlkzQTFUeTlCUFQwJlRvdGFsUHJpY2U9MTgxMy4zOSZUb3RhbFRheD0xOTQuMjkmVG90YWxGZWU9MC4wMCZUb3RhbFN1cmNoYXJnZT0wJm1jdXI9UEhQIn0%3D&amp;utid=63f2c424-1f70-2941-7842-ee94cb5dfe87&amp;tm_stars=0&amp;client_id=skyscanner_app&amp;price_policy=2&amp;pre_redirect_id=10e5a945-bd33-6fe9-6016-256cdab4e943&amp;tm_city_code=CEBP&amp;max_price=1813&amp;guests=1&amp;request_id=10e5a945-bd33-6fe9-6016-256cdab4e943&amp;tm_country_code=PH</t>
  </si>
  <si>
    <t>10.0422, 126.0702</t>
  </si>
  <si>
    <t>CSK Trading, General Maxilom Avenue Extension, Tejero, Carreta, Cebu City, Central Visayas, 6000, Philippines</t>
  </si>
  <si>
    <t>Just a 15-minute walk from SM City Cebu and 1.2 miles from Ayala Center Cebu, Horizon 101 Cebu by KC Condo features accommodations in Cebu City with a seasonal outdoor swimming pool.</t>
  </si>
  <si>
    <t>A. M Homestay Siargao</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</si>
  <si>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NEcyKENob1FncEtmenFXejJJbUVBUm9OTDJjdk1URjViakZ6TkhobWRCQUM4BkIJES582cDlCmweQgkR2U-OVZks-_tCCRFLclzKIAfsakgAWk0yS6oBSBABKgkiBWhvdGVsKAAyHxABIhsG4PkL28Bh0pZMxxAr00AILC_pMFiKUvWB514yGBACIhRob3RlbCBpbiBwaGlsaXBwaW5lcw&amp;ap=KigKEgnMVpI7ToEeQBFjVfxe0lRdQBISCZwWDMlVUzJAEbEqfi-DNGBAMAFIAQ&amp;ictx=111&amp;ved=0CDYQyvcEahgKEwi49pKk7tuSAxUAAAAAHQAAAAAQ-wU</t>
  </si>
  <si>
    <t>9.7331, 124.54473</t>
  </si>
  <si>
    <t>Rose Apartments, Joan Avenue, Virgen, Anda, Bohol, Central Visayas, 6311, Philippines</t>
  </si>
  <si>
    <t>Rose Apartments</t>
  </si>
  <si>
    <t>www.skyscanner.com.ph/hotel_deeplink/4.0/PH/en-US/PHP/h_fd/216303855/2026-03-05/2026-03-06/hotel/hotel/hotels?legacy_provider_id=927050&amp;rooms=1&amp;closed_user_group=general&amp;hb_data=KyZxTwZejNcQwnQnA_5KbVmsFM7HCJCEnT5NDgIYS6MeIZYIWW9Ou66HdfjfKJNXGvVVpLUSA2EEpReJaFuFKEfJMjeedUZbS4nGX5Xz18Qq_Or5v-N4kr8CuRy8eR3X4MK9QXgvoO4kLVLE1iGqyWwbTJgl9q_yn4E2fV2Nnncdfj5wOo7HvzTQFzh1gAvLnrFS18kCG1FzVj0xwl1LOSPgiHyzwolNGJVxW1hPez1Vfn8nu8x_v7aTq1b-Fb1K71P4SNjSbDjpccbxzeQmI7NMSF982QYDkgR7tLOXFd_B3VL3R_THQ18PQsNg24xYCO5XXc8lOrNAjyuA3UKPyYcT_O8gqPELrOOzvaA7b7zbGFakuV1POvM4ZwrhmCCsU0F6f7rJwM6N_QJ6FNdxwOBXDP-F8P9CKQGLTRANMFk4iw%3D%3D&amp;q_datetime_utc=2026-03-05T14%3A40%3A26&amp;ticket_price=1245&amp;quote_id=8283953022400972316&amp;utid_state=1&amp;channel=iphone&amp;price_without_closed_user_group=1598&amp;tm_place_name=Candabong&amp;deeplink_data=eyJmaWVsZHMiOnsic2lnbmF0dXJlIjoiNDBkMjBkZGUwNDlhNjM2MzZkZTM5ZDFkOGZkODZmZTkifSwidXJsIjoiaHR0cHM6Ly9kZWFscy52aW8uY29tP3NpZz1hYjJjODEzZGM0YWQ0NTQ5ZGIwNjQ5MGJkZGUwZmI3MTBiOTk2YzU2YjU4NmQ0MjQxYjEzMDIyYjI5MTk2NDkzMzIzMTM0MzYzMDM3MzMzMTM4MzEmc2lnLWlzcz1tZXRhJnR1cmw9aHR0cHMlM0ElMkYlMkZ2aW8uY29tJTJGSG90ZWwlMkZTZWFyY2glM0ZjaGVja0luJTNEMjAyNi0wMy0wNSUyNmNoZWNrT3V0JTNEMjAyNi0wMy0wNiUyNmN1cnJlbmN5JTNEUEhQJTI2ZXB2JTNETVM0eSUyNmVzZCUzRFdVSXB1Ykw4WjNKQTloMUJoOGNPYk1oclVENkxyeWJLSVJFdWpyZHdGa3NvSjdQNzJCeHpZWmZQZ2pETVY3dHI3R1JYQ2FkaXNlM0ZTRzRRVHJRaHZwYTJ6SjluUUtJcGxKR3FRQlh0MW0xcS1SRlVydU9SJTI2Zm9yY2VDdXJyZW5jeUNoYW5nZSUzRDElMjZmb3JjZUxhbmd1YWdlQ2hhbmdlJTNEMSUyNmhvdGVsSWQlM0Q4NzI4NjkzMiUyNmxhYmVsJTNEc3JjJTI1M0Rza3lzY2FubmVyJTI1MjZ1Y291bnRyeSUyNTNEUEglMjUyNnVkZXZpY2UlMjUzRG1vYmlsZSUyNTI2aG90ZWwlMjUzRDg3Mjg2OTMyJTI1MjZkYXklMjUzRDUlMjUyNm1vbnRoJTI1M0QwMyUyNTI2eWVhciUyNTNEMjAyNiUyNTI2bG9zJTI1M0QxJTI1MjZvZmZlcmlkJTI1M0RvaDVSUnJKX2ZfZWclMjUyNnByaWNlJTI1M0QxMjQ0Ljg4JTI1MjZjdXJyZW5jeSUyNTNEUEhQJTI1MjZ1c2VybGFuZyUyNTNEZW4lMjUyNl90aCUyNTNENTk0YWY3ZjQzMjAwZmE5MjhiMWQyZWM3YTA5YzMzN2I4ZTBjZDNhNDQyMDNlMDE0JTI1MjZkdHMlMjUzRDE3NzI3MjAyMjklMjUyNm9sdXQlMjUzRDE3NzI3MjAyMjYlMjUyNmNhblBheUxhdGVyJTI1M0RmYWxzZSUyNTI2cmVxdWVzdFVzZXJHcm91cCUyNTNEJTI1MjZvZmZlclVzZXJHcm91cCUyNTNEcHVibGljJTI2bGFuZyUzRGVuJTI2b3RpJTNEcmVDR1dLazNYYnclMjZwcmVmZXJyZWRSYXRlJTNEMTI0NC44OCUyNnByb2ZpbGUlM0RyMmQybTcza244JTI2cm9vbXMlM0QxJTI2dG9rZW4lM0Q3ZmUyNzYlMjZ1c2VyQ291bnRyeSUzRFBIJTI2dXRtX2NhbXBhaWduJTNEc2t5c2Nhbm5lciUyNnV0bV9tZWRpdW0lM0RjcGMlMjZ1dG1fc291cmNlJTNEc2t5c2Nhbm5lciJ9&amp;utid=e9e94ec7-9746-b8aa-9124-53f9e13ededa&amp;tm_stars=0&amp;client_id=skyscanner_app&amp;price_policy=2&amp;pre_redirect_id=d366220c-6014-1001-d56b-bd5107b37617&amp;tm_city_code&amp;max_price=1245&amp;guests=1&amp;request_id=d366220c-6014-1001-d56b-bd5107b37617&amp;tm_country_code=PH</t>
  </si>
  <si>
    <t>9.73583, 124.56815</t>
  </si>
  <si>
    <t>parking, wifi, air_conditioning, non-smoking, internet_access, multilingual_staff, garden, car_rental, desk, shower, shuttle_service, games_room, luggage_storage, airport_shuttle, complimentary_bottled_water, rooms_with_mountain_views, diving</t>
  </si>
  <si>
    <t>Located in Anda, Rose Apartments is in a regional park, within a 15-minute walk of Combento Cave and Bituon Beach. This apartment is 1.9 mi (3.1 km) from Anda Beach and 3.1 mi (5.1 km) from White Heaven.
Take in the views from a terrace and a garden and make use of amenities such as complimentary wireless internet access.
Continental breakfasts are available daily from 7:00 AM to 8:30 AM for a fee.
Make yourself at home in one of the 3 individually decorated guestrooms. Rooms have private furnished patios. Complimentary wireless internet access is available to keep you connected. Bathrooms with showers are provided.</t>
  </si>
  <si>
    <t>Basic Room</t>
  </si>
  <si>
    <t>Cabagnow Homestay</t>
  </si>
  <si>
    <t>www.skyscanner.com.ph/hotel_deeplink/4.0/PH/en-US/PHP/h_bc/217984502/2026-03-02/2026-03-03/hotel/hotel/hotels?legacy_provider_id=13&amp;rooms=1&amp;closed_user_group=apps&amp;hb_data=pFLRmUwXgPDGQjGy4KtA171YDAwlV48Xq-499u-ffhBrvZqxGz1Ow3B3oKsneIHA2ga5-VYqsVk4v8xJLLeyQrSodOZUgpxnHZTAHu2uDMempUDNjD7Pf-98UGG2JgfbAlBsb4r6sY464BASm12FBI1QIVNe9aqXv-bUWt_u2HbUilwHs6YE0AtyFzEkNynxX2yrIHXz411LeMXWJ2cfh3Lci3Kh1BEtmE5CKuF-yjVnCXY_GRAMvyXDTMS7VSt8mOBdGZVnvTxA80lBNlOem18K1ntO6J4MB_tI8qNkBUMzw8M6l4KHGdJboZXly7vsXGwg4AiH8ZoxLviA_HUEwpgjQEKo7mLDM9APIGr-Gq4ocBFOcE867QJHBb03P7CuaH65RhoTJl8lKvmNJTK7mk3TcNkaN36iiHatqOuW9Lgoee8GcPg%3D&amp;q_datetime_utc=2026-03-02T01%3A20%3A26&amp;ticket_price=1652&amp;quote_id=-6856861923081273022&amp;utid_state=1&amp;channel=iphone&amp;price_without_closed_user_group=2210&amp;tm_place_name=Bacong&amp;deeplink_data=eyJmaWVsZHMiOnsic2lnbmF0dXJlIjoiMTNlN2FkOGI3NjAzYTk0ZDNiNmQxNDAwMTZiNWVjODQiLCJibG9ja19pZCI6IjExMTM3NDE1MDFfMzg0Mjk0MTEyXzNfMV8wIn19&amp;utid=bd054334-57c1-9220-3310-ea0be0ef6e06&amp;tm_stars=0&amp;client_id=skyscanner_app&amp;redirect_delay=1000&amp;price_policy=2&amp;pre_redirect_id=d46b47fb-a631-0c10-f33f-0aeb24edad2d&amp;tm_city_code&amp;max_price=1652&amp;guests=1&amp;request_id=d46b47fb-a631-0c10-f33f-0aeb24edad2d&amp;tm_country_code=PH</t>
  </si>
  <si>
    <t>10.93049, 122.73356</t>
  </si>
  <si>
    <t>Dagohoy, Bacong, Anda, Bohol, Central Visayas, 6311, Philippines</t>
  </si>
  <si>
    <t>Cabagnow Homestay provides rooms in Anda. The vacation home offers both free Wifi and free private parking. Some accommodations include a terrace and a satellite flat-screen TV equipped with streaming services, as well as air conditioning.</t>
  </si>
  <si>
    <t>Chastine Femme Dormitory</t>
  </si>
  <si>
    <t>www.skyscanner.com.ph/hotel_deeplink/4.0/PH/en-US/PHP/h_bc/222566318/2026-03-02/2026-03-03/hotel/hotel/hotels?legacy_provider_id=13&amp;rooms=1&amp;closed_user_group=apps&amp;hb_data=PUIOlAXXoKQb40t6GvKkLEQqXKJhwbeLHI5VFet5su09CPHE1lvTYc6lptZqdOZorX1pJt0ZfJetpCUGZY4TBiWVFPlwqgLPo5rLxTTuSYfWitYHe8ybmjgS_iRc_NrH6WJE3NNT4k7Ji6ni65xu0z5bcAjCRXN3tcaDc7A-0tJKyWqv6g35K1Iwvzle-D0axjtuqcmpz6RC7l3mF14lTpZVKTlQOPOsfgmXpRLKsi6_F_WFmBsu6XLEzDRmQ28ou39xEKRJt6yhGnoQj6Vr6uPqk4Bw8TJ8h_wVMJj-no-RjK87RhK6AzumfsfgXX9UeC88Rg73sPKNf6-G6s-5WDJ58VpLfOMV_L94GCJl4v8RSUd7hZx6B6uS-BJn9oXyqQ_DPlpzxpwdUEaVmMJMDeBTMXmfnVKbFwIxXlEFrGzA4QME&amp;q_datetime_utc=2026-03-02T01%3A19%3A25&amp;ticket_price=492&amp;quote_id=-3099687891217569120&amp;utid_state=1&amp;channel=iphone&amp;price_without_closed_user_group=579&amp;tm_place_name=Barotac+Nuevo&amp;deeplink_data=eyJmaWVsZHMiOnsic2lnbmF0dXJlIjoiNjhmMTE2Njc1MDdhM2U3MGQzZGM1ZmE5N2E4NjFlNzciLCJibG9ja19pZCI6IjEzMzg0MDY5MDFfNDA2Mjc4ODY1XzFfMF8wIn19&amp;utid=1b633328-99c9-e3ed-663b-4327d1de56d9&amp;tm_stars=0&amp;client_id=skyscanner_app&amp;redirect_delay=1000&amp;price_policy=2&amp;pre_redirect_id=5016f570-3c7b-ece0-02c3-6f08c5256b79&amp;tm_city_code&amp;max_price=492&amp;guests=1&amp;request_id=5016f570-3c7b-ece0-02c3-6f08c5256b79&amp;tm_country_code=PH</t>
  </si>
  <si>
    <t>9.74137, 118.74626</t>
  </si>
  <si>
    <t>Nene boy store, Guintas-Barotac Nuevo Road, Tiwi, Barotac Nuevo, Iloilo, Western Visayas, 5007, Philippines</t>
  </si>
  <si>
    <t>Barotac Nuevo</t>
  </si>
  <si>
    <t>Chastine Femme Dormitory offers accommodations in Barotac Nuevo, 21 miles from Jaro Metropolitan Cathedral and 22 miles from Smallville Complex. This homestay features free private parking and a shared kitchen.</t>
  </si>
  <si>
    <t>Buenas Pension House - Double Room</t>
  </si>
  <si>
    <t>www.skyscanner.com.ph/hotel_deeplink/4.0/PH/en-US/PHP/h_ad/218424593/2026-03-02/2026-03-03/hotel/hotel/hotels?legacy_provider_id=22&amp;rooms=1&amp;closed_user_group=general&amp;hb_data=JIk4MwM4RkXwE58az1b5wbgIMAsrtFsNT5nddYd--jHxmkjNht7Q4DD1hTUvpqCzvSQlH__0jpDWIVJLkYSHMRpSsaE9msx0rdlJJtI5XELX-j9x58WRgNvz8smZTKNJ330IUGy27MOJlHT3cKmHK1OAf5xNxASoy1GM12aM7p35DeacoQ_3t1RbpM5i4OHmbwjzLrtgMeYN_eVHpzGSiQ3lSE8FO9YeGEH5Y_NbaMHfF7V1We5KdsEmQtFUqM9hE58nXXCVyfRXxHWyKhcB_y-2UG5IQL5wJtfgk_FXGNHv8TxRAzyaGmVz_mL7oXDmUkhNh2c7fZ-NL2eNh-YmMKVE7x_InO0v7tPQxJrXdhYP6tqWrblGI23wYefwY45ut_qLRTrjYOI8oKHQ0-uKKdb88N7GAvO77OH-lyZM9AqT&amp;q_datetime_utc=2026-03-02T01%3A19%3A25&amp;ticket_price=907&amp;quote_id=2076335088758906342&amp;utid_state=1&amp;channel=iphone&amp;price_without_closed_user_group=1262&amp;tm_place_name=Puerto+Princesa&amp;deeplink_data=eyJmaWVsZHMiOnsic2lnbmF0dXJlIjoiZmFmMTk4Y2U0ZWM4ODk2MzFkNjA2Y2ZlYmU5N2ZjYTMifSwidXJsIjoiaHR0cHM6Ly93d3cuYWdvZGEuY29tL3BhcnRuZXJzL3BhcnRuZXJzZWFyY2guYXNweD9jaWQ9MTg0NjM4MyZoaWQ9NTEwNTM5MjAmY3VycmVuY3k9UEhQJmNoZWNraW49MjAyNi0wMy0wMiZjaGVja291dD0yMDI2LTAzLTAzJk51bWJlcm9mQWR1bHRzPTEmTnVtYmVyb2ZDaGlsZHJlbj0wJlJvb21zPTEmbWNpZD0zMDM4Jm1hc3RlclJvb21JZD03OTU0Mjc4NzcmbXB0PVluRnlLMGgyZEhSRVpUZERZVFUzUm1jeVQwSnhTVzFPUm10aGRHTnZVa3A2TWtVclVGTlNRMnA2ZFhsc1dYWnRXVzFsVmpVNU4wYzJMM0pYTTA4eVFuaGpUa3h3SzJSVVJtUnZjVTlCUFQwJlRvdGFsUHJpY2U9OTA3LjIwJlRvdGFsVGF4PTk3LjIwJlRvdGFsRmVlPTAuMDAmVG90YWxTdXJjaGFyZ2U9MCZtY3VyPVBIUCJ9&amp;utid=5b747b44-8ef9-c647-ffa9-24f5dd7962e1&amp;tm_stars=0&amp;client_id=skyscanner_app&amp;redirect_delay=1000&amp;price_policy=2&amp;pre_redirect_id=944b73c4-e8b3-4f22-4600-05dc6b4c6ece&amp;tm_city_code=PPSP&amp;max_price=907&amp;guests=1&amp;request_id=944b73c4-e8b3-4f22-4600-05dc6b4c6ece&amp;tm_country_code=PH</t>
  </si>
  <si>
    <t>13.9431, 121.6048</t>
  </si>
  <si>
    <t>Ilayang Iyam, Lucena, 2nd District, Calabarzon, 4301, Philippines</t>
  </si>
  <si>
    <t>parking, wifi, air_conditioning, non-smoking, internet_access, 24-hour_front_desk_service, room_service, lounge, shuttle_service, tours</t>
  </si>
  <si>
    <t>Peaceful and Calm place - Apartment</t>
  </si>
  <si>
    <t>www.skyscanner.com.ph/hotel_deeplink/4.0/PH/en-US/PHP/h_bc/213837920/2026-03-02/2026-03-03/hotel/hotel/hotels?legacy_provider_id=13&amp;rooms=1&amp;closed_user_group=apps&amp;hb_data=c1b5YbP1UY8Z0KFTBG-2V5wWEOURU1GJk_-dah5hmMZ5uSmdpK4kwgZypNhYKpeDz-iKlJgbgBrn5Xk9MtHenAncAUY5Ob5Vth7FXvRlbrL1UQAr5YFzrvqQoDhe4ls-3cm9qt0Z_Ng9_IJsZi8K8jR62q0jAg0r29Uf4E8mrfT31UOB7HsBoTIkHdbVaYPMvxSeXZ-eDqmDc1cLiGthTC_KS5t18gt1MGWi11h9Si1Pld1xzwALF1cKzffHRpiXti_Jwv_cTE91Trk9n5nD255E0dOAlJdIxc__efhY_Ey06s0q8DIO1yXt00I2ublOXQczkF3TfqFgoG-E7m7Htj9gBdoaS5vGxaDyOxoqTUzjgoHqGNXWBReaSyrlm3Iykk1qrwZvTp7j7QDupEY-Z0zuEeCUJHLcjXnwlL31856nQswh&amp;q_datetime_utc=2026-03-02T01%3A19%3A27&amp;ticket_price=1013&amp;quote_id=-6598403968794298671&amp;utid_state=1&amp;channel=iphone&amp;price_without_closed_user_group=1224&amp;tm_place_name=Lucena+City&amp;deeplink_data=eyJmaWVsZHMiOnsic2lnbmF0dXJlIjoiNjYzY2YyNjJkZTk0ZjFmMTA2MDk0NGUyM2QxMDUzZTAiLCJibG9ja19pZCI6Ijk2OTE5NDYwMV8zOTM0NjAxMjZfMV8wXzAifX0%3D&amp;utid=6c91ee27-3aac-2490-4d1f-920ca096fad3&amp;tm_stars=0&amp;client_id=skyscanner_app&amp;redirect_delay=1000&amp;price_policy=2&amp;pre_redirect_id=9cf68214-5379-e688-eacb-f25248e4ae4c&amp;tm_city_code&amp;max_price=1013&amp;guests=1&amp;request_id=9cf68214-5379-e688-eacb-f25248e4ae4c&amp;tm_country_code=PH</t>
  </si>
  <si>
    <t>9.687299, 123.8741386</t>
  </si>
  <si>
    <t>Tiptip Elementary School, Casa Road, Tip-tip, Cabawan, Tagbilaran, Bohol, Central Visayas, 6341, Philippines</t>
  </si>
  <si>
    <t>AGs Place - Apartment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</si>
  <si>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NEcyJ0Noa1E1S1gtbDhhQXpiZ2pHZzB2Wnk4eE1YWm9lVFZrTnpVeEVBSTgGQgkRLnzZwOUKbB5CCRHZT45VmSz7-0IJEUtyXMogB-xqSABaTTJLqgFIEAEqCSIFaG90ZWwoADIfEAEiGwbg-QvbwGHSlkzHECvTQAgsL-kwWIpS9YHnXjIYEAIiFGhvdGVsIGluIHBoaWxpcHBpbmVz&amp;ap=KigKEgnMVpI7ToEeQBFjVfxe0lRdQBISCZwWDMlVUzJAEbEqfi-DNGBAMAFIAQ&amp;ictx=111&amp;ved=0CNgBEMr3BGoYChMIuPaSpO7bkgMVAAAAAB0AAAAAEPsF</t>
  </si>
  <si>
    <t>Landbank, Santo Entierro Street, Santo Rosario, Angeles, Central Luzon, 2009, Philippines</t>
  </si>
  <si>
    <t>King Bed Studio</t>
  </si>
  <si>
    <t>Room 103 King Bed studio near robinson angeles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</si>
  <si>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NEcyKENob1F3dGZSbS1YbHNQenVBUm9OTDJjdk1URnRjMTkyWjIwMGNCQUM4BkIJES582cDlCmweQgkR2U-OVZks-_tCCRFLclzKIAfsakgAWk0yS6oBSBABKgkiBWhvdGVsKAAyHxABIhsG4PkL28Bh0pZMxxAr00AILC_pMFiKUvWB514yGBACIhRob3RlbCBpbiBwaGlsaXBwaW5lcw&amp;ap=KigKEgnMVpI7ToEeQBFjVfxe0lRdQBISCZwWDMlVUzJAEbEqfi-DNGBAMAFIAQ&amp;ictx=111&amp;ved=0CPEBEMr3BGoYChMIuPaSpO7bkgMVAAAAAB0AAAAAEPsF</t>
  </si>
  <si>
    <t>11.2308, 124.99979</t>
  </si>
  <si>
    <t>Ninoy Aquino Avenue, 50A, Youngfield, Tacloban, Eastern Visayas, 6500, Philippines</t>
  </si>
  <si>
    <t>Bryanne's Place (Rm. 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</si>
  <si>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NEcyKENob1FySkx2dHM3R3ROU3RBUm9OTDJjdk1URjVNM0puTUhaeFpCQUM4BkIJES582cDlCmweQgkR2U-OVZks-_tCCRFLclzKIAfsakgAWk0yS6oBSBABKgkiBWhvdGVsKAAyHxABIhsG4PkL28Bh0pZMxxAr00AILC_pMFiKUvWB514yGBACIhRob3RlbCBpbiBwaGlsaXBwaW5lcw&amp;ap=KigKEgnMVpI7ToEeQBFjVfxe0lRdQBISCZwWDMlVUzJAEbEqfi-DNGBAMAFIAQ&amp;ictx=111&amp;ved=0CIkCEMr3BGoYChMIuPaSpO7bkgMVAAAAAB0AAAAAEPsF</t>
  </si>
  <si>
    <t>www.skyscanner.com.ph/hotel_deeplink/4.0/PH/en-US/PHP/h_bc/213701926/2026-03-02/2026-03-03/hotel/hotel/hotels?legacy_provider_id=13&amp;rooms=1&amp;closed_user_group=apps&amp;hb_data=x_q42RP_g0zM94q4ciNEowc-0y6b3JxOiTtFfCcKl9bvJKhyQEn9kirbwYvJtYtCGgjneFEqyqFFjt4YKBQ2fDoTIJ8ROW3rma4DbvojujppXVoeK0_eqpzMWesf2vWEScFDIgiUM0p0iC9U9Q-jGBiIpJA3fc2r2ubh209VSNesG65FCWkJjvJwYzoTVhmpl1l7M1gq9FcDbt1unWJ5VUkfB9AYqvU8E6Mfd7cPvkEb5qY4SeBnl_5Kaig_tJpYzOTlGQXwrqnCBrJc9ZgLxbhg7Fjc-MRzmxMzCzym69HbbnyGCie-lpGUcG4Y9khmNkeJ4fH5Qrw_VdSrOibVOudD4EJr9T3tmrgjDkNm0UkUCpBERUnom2PRbWQEk2DmeUjWCy4-FO_8I_vmKS7dOcdNtGUw-6w9BvHTJ_k3cuXDqtlsUEs%3D&amp;q_datetime_utc=2026-03-02T01%3A19%3A30&amp;ticket_price=2029&amp;quote_id=-3464335229172182461&amp;utid_state=1&amp;channel=iphone&amp;price_without_closed_user_group=2714&amp;tm_place_name=Butuan&amp;deeplink_data=eyJmaWVsZHMiOnsic2lnbmF0dXJlIjoiZGY5YWJkMjI4YjdiODEwZjZiM2E3ZjFiZGVlODgwNzQiLCJibG9ja19pZCI6Ijk2MDg5MzYwMV8zNjg3MjQxNTdfMV8wXzAifX0%3D&amp;utid=b5b8e068-fbdd-866e-5a54-acc5c1c2e0fe&amp;tm_stars=0&amp;client_id=skyscanner_app&amp;redirect_delay=1000&amp;price_policy=2&amp;pre_redirect_id=91ce121d-4f3e-0f5f-ca8d-9b25c5390ab4&amp;tm_city_code=BXUP&amp;max_price=2029&amp;guests=1&amp;request_id=91ce121d-4f3e-0f5f-ca8d-9b25c5390ab4&amp;tm_country_code=PH</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</si>
  <si>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NEcyKENob1E5N0hKczVIVzY4ZkdBUm9OTDJjdk1URjViakkzWkhkMmJSQUM4BkIJES582cDlCmweQgkR2U-OVZks-_tCCRFLclzKIAfsakgAWk0yS6oBSBABKgkiBWhvdGVsKAAyHxABIhsG4PkL28Bh0pZMxxAr00AILC_pMFiKUvWB514yGBACIhRob3RlbCBpbiBwaGlsaXBwaW5lcw&amp;ap=KigKEgnMVpI7ToEeQBFjVfxe0lRdQBISCZwWDMlVUzJAEbEqfi-DNGBAMAFIAQ&amp;ictx=111&amp;ved=0CLsCEMr3BGoYChMIuPaSpO7bkgMVAAAAAB0AAAAAEPsF</t>
  </si>
  <si>
    <t>www.skyscanner.com.ph/hotel_deeplink/4.0/PH/en-US/PHP/h_ad/219254538/2026-03-05/2026-03-06/hotel/hotel/hotels?legacy_provider_id=22&amp;rooms=1&amp;closed_user_group=general&amp;hb_data=3m13P6zrCwcoJHqkGq6vVQpixAGdg6E4AqC63LufRUfmxyfukEi50hwdVKR2dUx5iUJK3EXcS53-2TVlsL4sfEzuMzw_6ONR2PPwj0Vs_NIuNqUnxj4bG9yHvAL80Wv4FUXjCNRqc-cNIY1D16a0yRwG-TW-Vsoxoe9muBFz-GgfOkwo_Mi5iSI2RK6g8AvCeeinZcmaqDl-U6PHm0tXrvQcTZhz1JY2ODaA5i5w-i79ctaj87JdKvT1Se_Pg8YfBmehRBMxs1uAj6fCc2U-qKoJ97KEJ2P1pVXhy0QIim0VsWHcFO2tbwCto5Fv9eVi_S1eTeLDr2hp9N9z-RsI_YypuS8jamRFAngmybAeqaF4sR3UB8ogF43_b3evB49M18nbta-u-j9v-4EFR0Qm_vl2mi70dP82lQf1vgC2_Zdm&amp;q_datetime_utc=2026-03-05T14%3A38%3A22&amp;ticket_price=453&amp;quote_id=8637958658185081158&amp;utid_state=1&amp;channel=iphone&amp;price_without_closed_user_group=596&amp;tm_place_name=Cebu&amp;deeplink_data=eyJmaWVsZHMiOnsic2lnbmF0dXJlIjoiZjIzZjAzN2Q2Mjc5ZDAxOTkyNzZiZGRlYWYyZDI4Y2IifSwidXJsIjoiaHR0cHM6Ly93d3cuYWdvZGEuY29tL3BhcnRuZXJzL3BhcnRuZXJzZWFyY2guYXNweD9jaWQ9MTg0NjM4MyZoaWQ9NTU3MTE3NTQmY3VycmVuY3k9UEhQJmNoZWNraW49MjAyNi0wMy0wNSZjaGVja291dD0yMDI2LTAzLTA2Jk51bWJlcm9mQWR1bHRzPTEmTnVtYmVyb2ZDaGlsZHJlbj0wJlJvb21zPTEmbWNpZD0zMDM4Jm1hc3RlclJvb21JZD05MzIyNjczMDAmbXB0PVVXeGhhbGQ1WTNWTldtTjFjRUZSUkV4MVpVUjNiRTVuYzBkRU9UaE5RelZHVXk5TFJEbE9aV04zV2s5R1pEQTFPVGR6TDAxR1dHbGFkbXh2VEdWNGNWZGxVSEYwU1ZSS1ZsUnJRVlYzUFQwJlRvdGFsUHJpY2U9NDUyLjY5JlRvdGFsVGF4PTQ4LjUwJlRvdGFsRmVlPTAuMDAmVG90YWxTdXJjaGFyZ2U9MCZtY3VyPVBIUCJ9&amp;utid=419f1d61-400c-3055-19e3-601405e558a6&amp;tm_stars=0&amp;client_id=skyscanner_app&amp;price_policy=2&amp;pre_redirect_id=8dd986bf-e896-d946-a2f9-9a93d3a5a563&amp;tm_city_code=CEBP&amp;max_price=1014&amp;guests=1&amp;request_id=8dd986bf-e896-d946-a2f9-9a93d3a5a563&amp;tm_country_code=PH</t>
  </si>
  <si>
    <t>14.5658766, 121.13655</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</si>
  <si>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NEcyJ0Noa1F2X19manByeHNLOVhHZzB2Wnk4eE1YaGtNelpqYlRNNUVBSTgGQgkRLnzZwOUKbB5CCRHZT45VmSz7-0IJEUtyXMogB-xqSABaTTJLqgFIEAEqCSIFaG90ZWwoADIfEAEiGwbg-QvbwGHSlkzHECvTQAgsL-kwWIpS9YHnXjIYEAIiFGhvdGVsIGluIHBoaWxpcHBpbmVz&amp;ap=KigKEgnMVpI7ToEeQBFjVfxe0lRdQBISCZwWDMlVUzJAEbEqfi-DNGBAMAFIAQ&amp;ictx=111&amp;ved=0CIgDEMr3BGoYChMIuPaSpO7bkgMVAAAAAB0AAAAAEPsF</t>
  </si>
  <si>
    <t>9.94416, 125.24915</t>
  </si>
  <si>
    <t>Burgos Street, Poblacion Ibabao, Pintuyan, Southern Leyte, Eastern Visayas, 6614, Philippines</t>
  </si>
  <si>
    <t>La Guerta Lodging House - Uno</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</si>
  <si>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NEcyJ0Noa1ExZHluNjdHeTZxQmRHZzB2Wnk4eE1YbHVNM00yTldKNEVBSTgGQgkRLnzZwOUKbB5CCRHZT45VmSz7-0IJEUtyXMogB-xqSABaTTJLqgFIEAEqCSIFaG90ZWwoADIfEAEiGwbg-QvbwGHSlkzHECvTQAgsL-kwWIpS9YHnXjIYEAIiFGhvdGVsIGluIHBoaWxpcHBpbmVz&amp;ap=KigKEgnMVpI7ToEeQBFjVfxe0lRdQBISCZwWDMlVUzJAEbEqfi-DNGBAMAFIAQ&amp;ictx=111&amp;ved=0CJ0DEMr3BGoYChMIuPaSpO7bkgMVAAAAAB0AAAAAEPsF</t>
  </si>
  <si>
    <t>Pintuyan</t>
  </si>
  <si>
    <t>La Guerta Lodging House - Uno is offering accommodations in Pintuyan. The hostel also has free WiFi and free private parking. At the hostel rooms are equipped with air conditioning and a private bathroom.</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</si>
  <si>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NEcyKENob1FoS2FpMlBfTW5ZTHFBUm9OTDJjdk1URjJhSGsxWkRKak5SQUM4BkIJES582cDlCmweQgkR2U-OVZks-_tCCRFLclzKIAfsakgAWk0yS6oBSBABKgkiBWhvdGVsKAAyHxABIhsG4PkL28Bh0pZMxxAr00AILC_pMFiKUvWB514yGBACIhRob3RlbCBpbiBwaGlsaXBwaW5lcw&amp;ap=KigKEgnMVpI7ToEeQBFjVfxe0lRdQBISCZwWDMlVUzJAEbEqfi-DNGBAMAFIAQ&amp;ictx=111&amp;ved=0CLYDEMr3BGoYChMIuPaSpO7bkgMVAAAAAB0AAAAAEPsF</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</si>
  <si>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QUcyKENob1E4Sy1hZ1pYeWtNbk5BUm9OTDJjdk1URjJkM2R6TXpBemNCQUM4BkIJES582cDlCmweQgkR2U-OVZks-_tCCRFLclzKIAfsakgAWk0yS6oBSBABKgkiBWhvdGVsKAAyHxABIhsG4PkL28Bh0pZMxxAr00AILC_pMFiKUvWB514yGBACIhRob3RlbCBpbiBwaGlsaXBwaW5lcw&amp;ap=KigKEgnMVpI7ToEeQBFjVfxe0lRdQBISCZwWDMlVUzJAEbEqfi-DNGBAMAFIAQ&amp;ictx=111&amp;ved=0CB0QyvcEahgKEwi49pKk7tuSAxUAAAAAHQAAAAAQlA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</si>
  <si>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QUcyKENob1Ewczd2dV83ODZKZTFBUm9OTDJjdk1URjJlakptY1d4emN4QUM4BkIJES582cDlCmweQgkR2U-OVZks-_tCCRFLclzKIAfsakgAWk0yS6oBSBABKgkiBWhvdGVsKAAyHxABIhsG4PkL28Bh0pZMxxAr00AILC_pMFiKUvWB514yGBACIhRob3RlbCBpbiBwaGlsaXBwaW5lcw&amp;ap=KigKEgnMVpI7ToEeQBFjVfxe0lRdQBISCZwWDMlVUzJAEbEqfi-DNGBAMAFIAQ&amp;ictx=111&amp;ved=0CDYQyvcEahgKEwi49pKk7tuSAxUAAAAAHQAAAAAQlAY</t>
  </si>
  <si>
    <t>Vacation Home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</si>
  <si>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QUcyKENob1E2dEtNMXAyazhwNjVBUm9OTDJjdk1URjJjakE1YWpGNmJoQUM4BkIJES582cDlCmweQgkR2U-OVZks-_tCCRFLclzKIAfsakgAWk0yS6oBSBABKgkiBWhvdGVsKAAyHxABIhsG4PkL28Bh0pZMxxAr00AILC_pMFiKUvWB514yGBACIhRob3RlbCBpbiBwaGlsaXBwaW5lcw&amp;ap=KigKEgnMVpI7ToEeQBFjVfxe0lRdQBISCZwWDMlVUzJAEbEqfi-DNGBAMAFIAQ&amp;ictx=111&amp;ved=0CFoQyvcEahgKEwi49pKk7tuSAxUAAAAAHQAAAAAQlA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</si>
  <si>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QUcyJ0Noa1EyTzIwcE9lTjdQaE9HZzB2Wnk4eE1XeDVaMnA0WjNjd0VBSTgGQgkRLnzZwOUKbB5CCRHZT45VmSz7-0IJEUtyXMogB-xqSABaTTJLqgFIEAEqCSIFaG90ZWwoADIfEAEiGwbg-QvbwGHSlkzHECvTQAgsL-kwWIpS9YHnXjIYEAIiFGhvdGVsIGluIHBoaWxpcHBpbmVz&amp;ap=KigKEgnMVpI7ToEeQBFjVfxe0lRdQBISCZwWDMlVUzJAEbEqfi-DNGBAMAFIAQ&amp;ictx=111&amp;ved=0CHMQyvcEahgKEwi49pKk7tuSAxUAAAAAHQAAAAAQlAY</t>
  </si>
  <si>
    <t>10.5833, 124.0152</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</si>
  <si>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QUcyJ0Noa1F4dDJXZ3J1eV92MDVHZzB2Wnk4eE1YaG1hSEpzY0dwNEVBSTgGQgkRLnzZwOUKbB5CCRHZT45VmSz7-0IJEUtyXMogB-xqSABaTTJLqgFIEAEqCSIFaG90ZWwoADIfEAEiGwbg-QvbwGHSlkzHECvTQAgsL-kwWIpS9YHnXjIYEAIiFGhvdGVsIGluIHBoaWxpcHBpbmVz&amp;ap=KigKEgnMVpI7ToEeQBFjVfxe0lRdQBISCZwWDMlVUzJAEbEqfi-DNGBAMAFIAQ&amp;ictx=111&amp;ved=0CI0BEMr3BGoYChMIuPaSpO7bkgMVAAAAAB0AAAAAEJQG</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</si>
  <si>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QUcyJ0Noa1EzNkNncjRHaDl2VVBHZzB2Wnk4eE1YbDBkelpyTlhGdUVBSTgGQgkRLnzZwOUKbB5CCRHZT45VmSz7-0IJEUtyXMogB-xqSABaTTJLqgFIEAEqCSIFaG90ZWwoADIfEAEiGwbg-QvbwGHSlkzHECvTQAgsL-kwWIpS9YHnXjIYEAIiFGhvdGVsIGluIHBoaWxpcHBpbmVz&amp;ap=KigKEgnMVpI7ToEeQBFjVfxe0lRdQBISCZwWDMlVUzJAEbEqfi-DNGBAMAFIAQ&amp;ictx=111&amp;ved=0CKYBEMr3BGoYChMIuPaSpO7bkgMVAAAAAB0AAAAAEJQG</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</si>
  <si>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QUcyKENob1E2TnI4d2VUSHlOLXNBUm9OTDJjdk1URjRPSGs0Wm5sM1poQUM4BkIJES582cDlCmweQgkR2U-OVZks-_tCCRFLclzKIAfsakgAWk0yS6oBSBABKgkiBWhvdGVsKAAyHxABIhsG4PkL28Bh0pZMxxAr00AILC_pMFiKUvWB514yGBACIhRob3RlbCBpbiBwaGlsaXBwaW5lcw&amp;ap=KigKEgnMVpI7ToEeQBFjVfxe0lRdQBISCZwWDMlVUzJAEbEqfi-DNGBAMAFIAQ&amp;ictx=111&amp;ved=0CL8BEMr3BGoYChMIuPaSpO7bkgMVAAAAAB0AAAAAEJQG</t>
  </si>
  <si>
    <t>www.skyscanner.com.ph/hotel_deeplink/4.0/PH/en-US/PHP/h_bc/218612857/2026-03-02/2026-03-03/hotel/hotel/hotels?legacy_provider_id=13&amp;rooms=1&amp;closed_user_group=apps&amp;hb_data=4Q5Zo9-NzGu1qr3DFAMOxqVhVIRiI5HfmtBFcxR96OOnUgUQ4RyKOqUb53rJlsZVLLqdSHi_PxQrUi9H-w1a8ks8XBC3qsNiBwH8yirDd8ePyLKZUpa-erwFRjOZElCo7udau-2OOyuKgt7g6136SrB9nAckxJV7WStzPz1W9OhsGAAlTg4ucMU9ahlYDtG5-EGw7cIdO4_GXJcPIrMyA0LAut250XIoF2PsLqj7DMjkbT5CELUAWiq_nodJWAjYFZJEPExOkO5TRJfJNaqa96CYpfZYGtbnF54yye7ueD_NeUtTV_8aWWOlQ260M5r-IyNn4jo14XoT4CPl2Fu4mY8LN6uCy5sRWqYEik0hS5_m20hw8qL584ihi6OIqi9gxR9C-zGeP0yZzQcSR2bZcJuxLUIapZ9v6-7aTdJA8eb-db19&amp;q_datetime_utc=2026-03-02T01%3A19%3A44&amp;ticket_price=1718&amp;quote_id=7670847897868941529&amp;utid_state=1&amp;channel=iphone&amp;price_without_closed_user_group=2214&amp;tm_place_name=Mandaluyong&amp;deeplink_data=eyJmaWVsZHMiOnsic2lnbmF0dXJlIjoiOGE0YWUyMjUwODIxODA2YTVjZWJhZDRmYWNmMjU1NjAiLCJibG9ja19pZCI6IjExNzA0NDc0MDNfMzg5NjAzODQ3XzJfMF8wIn19&amp;utid=477abeb9-f10a-8c9e-2230-a05750369335&amp;tm_stars=0&amp;client_id=skyscanner_app&amp;redirect_delay=1000&amp;price_policy=2&amp;pre_redirect_id=ab7885f8-b41d-c12b-c7d4-c5c6e13c814c&amp;tm_city_code&amp;max_price=1862&amp;guests=1&amp;request_id=ab7885f8-b41d-c12b-c7d4-c5c6e13c814c&amp;tm_country_code=PH</t>
  </si>
  <si>
    <t>10.3929178, 123.9800057</t>
  </si>
  <si>
    <t>Eastland Estate, Yati, Lilo-an, Cebu, Central Visayas, 6002, Philippines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</si>
  <si>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QUcyKENob1FrdURpcmFyemotcllBUm9OTDJjdk1URjRObmd6TkRZek5SQUM4BkIJES582cDlCmweQgkR2U-OVZks-_tCCRFLclzKIAfsakgAWk0yS6oBSBABKgkiBWhvdGVsKAAyHxABIhsG4PkL28Bh0pZMxxAr00AILC_pMFiKUvWB514yGBACIhRob3RlbCBpbiBwaGlsaXBwaW5lcw&amp;ap=KigKEgnMVpI7ToEeQBFjVfxe0lRdQBISCZwWDMlVUzJAEbEqfi-DNGBAMAFIAQ&amp;ictx=111&amp;ved=0CPEBEMr3BGoYChMIuPaSpO7bkgMVAAAAAB0AAAAAEJQG</t>
  </si>
  <si>
    <t>www.skyscanner.com.ph/hotel_deeplink/4.0/PH/en-US/PHP/h_ad/204016126/2026-03-02/2026-03-03/hotel/hotel/hotels?legacy_provider_id=22&amp;rooms=1&amp;closed_user_group=general&amp;hb_data=Is_46u5yDfIsQWSaBvHAi1Rl2xJ78jof7a4M0dVt4hET9gVLXGQi06n-18Z2nEt4qviLlkXG49hoBaZEmeizz9dHallcpRxdgVaRJrdLjo-fWC_anuTWHB4Y2cRssx8SSX1Xq6VDHX8JgHUV-hXKjgrdzBbDAj0znSJGZYUpwVvdWT4hY7d4PZU1ylcktpfT5K649TRS0L0Tr7mKt1hWKXlMKnbMeJgXZRO9vZcuZOUlYe8PMhGJmZDqmWymPgWQSK-r6lVGwcfsSequpBryFQWpokrJRI7SnibrgZGwpyGsJ6iVM_8AIuqqQyo0RMpSSTyGuUfT_glnIfRjQxY52--hH9QQ4M1VexDUXEIysYHeJwGExIJ3GF_WHRdcQtIqSSa-penxwY81hdYrx2o5TkQTkton_wVDz0c8BuhFU3iO&amp;q_datetime_utc=2026-03-02T01%3A19%3A44&amp;ticket_price=524&amp;quote_id=-2553064601095386483&amp;utid_state=1&amp;channel=iphone&amp;price_without_closed_user_group=1203&amp;tm_place_name=Butuan&amp;deeplink_data=eyJmaWVsZHMiOnsic2lnbmF0dXJlIjoiZTZjMDE3OGVhMDdlNWY4M2EyMTZkZmNhMTU1ZDRmMWMifSwidXJsIjoiaHR0cHM6Ly93d3cuYWdvZGEuY29tL3BhcnRuZXJzL3BhcnRuZXJzZWFyY2guYXNweD9jaWQ9MTg0NjM4MyZoaWQ9MTI0NDg3MjgmY3VycmVuY3k9UEhQJmNoZWNraW49MjAyNi0wMy0wMiZjaGVja291dD0yMDI2LTAzLTAzJk51bWJlcm9mQWR1bHRzPTEmTnVtYmVyb2ZDaGlsZHJlbj0wJlJvb21zPTEmbWNpZD0zMzImbWFzdGVyUm9vbUlkPTE0NTgxODQwMSZtcHQ9VmpGT2RDdFhaMDB3Ykhsa2N6aFlNVTV4VEdoTWVpODVibUZRUWk5TVVtZGFZV1J0UW5kNlVuSTBjRnBSZWpOSVZqTkllRTVKYUZVeFozQnNiM2N6TlhSb2RrdE5SelJRUzJoQ2F3JlRvdGFsUHJpY2U9NTIzLjgwJlRvdGFsVGF4PTYwLjQ5JlRvdGFsRmVlPTQ0LjI3JlRvdGFsU3VyY2hhcmdlPTAmbWN1cj1QSFAifQ%3D%3D&amp;utid=08d283e5-91c4-ff4d-520c-88e036b147a9&amp;tm_stars=0&amp;client_id=skyscanner_app&amp;redirect_delay=1000&amp;price_policy=2&amp;pre_redirect_id=ace8181b-eb61-d75c-605e-6aeb963b75fb&amp;tm_city_code=BXUP&amp;max_price=561&amp;guests=1&amp;request_id=ace8181b-eb61-d75c-605e-6aeb963b75fb&amp;tm_country_code=PH</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</si>
  <si>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QUcyKENob1E1clN1NzZDRjdNclBBUm9OTDJjdk1URnpjMmRpZGpGcmNSQUM4BkIJES582cDlCmweQgkR2U-OVZks-_tCCRFLclzKIAfsakgAWk0yS6oBSBABKgkiBWhvdGVsKAAyHxABIhsG4PkL28Bh0pZMxxAr00AILC_pMFiKUvWB514yGBACIhRob3RlbCBpbiBwaGlsaXBwaW5lcw&amp;ap=KigKEgnMVpI7ToEeQBFjVfxe0lRdQBISCZwWDMlVUzJAEbEqfi-DNGBAMAFIAQ&amp;ictx=111&amp;ved=0CKUCEMr3BGoYChMIuPaSpO7bkgMVAAAAAB0AAAAAEJQG</t>
  </si>
  <si>
    <t>16.41311, 120.60661</t>
  </si>
  <si>
    <t>The Camp, 30, Leonard Wood Road, Purok 4, Cabinet Hill - Teachers Camp, District 2, Central Business District, Baguio, Cordillera Administrative Region, 2600, Philippines</t>
  </si>
  <si>
    <t>Romblon Transient House - Apartment</t>
  </si>
  <si>
    <t>www.skyscanner.com.ph/hotel_deeplink/4.0/PH/en-US/PHP/h_ad/213466131/2026-03-02/2026-03-03/hotel/hotel/hotels?legacy_provider_id=22&amp;rooms=1&amp;closed_user_group=general&amp;hb_data=bXshvy1Kc8yRC0fcGpR941ASXsGk1euKsgoK_q3J6hKVPhXouZEC9kDC9gms1zMG0dm6wYmZ0X0pA2kHAAVLhQNsT7PSCl03__Wy84b6b5-PNKaHXUY0DfqUZxtl5IBfyvgwfX2-WB0lYw-QZBySgURm-gDGa7_i0ZXZ4n4GFo2NGAcxjp0mDvkIaj5t-G_z-HnBJmVjJC5iCyKxxvpruPMK-pwF8yW13T2sJLZ0mw6WQI0DSCG3kKjSkwHJ49cTASxpc3uaUVsGhLvt7caktWl1qs4PjnU4htXONGRyg4LmibCbI7TQH9-9FYNfPzgFzvcN4KBRgdMey_SmxIJYm0Ojd2SU-xnK-7ha-EIF31I_pTJb7YfRrYHUUzT82GvJzeQIo5234zopmSbte_uegydMGFo-Xr-okccEkFkY7hgX&amp;q_datetime_utc=2026-03-02T01%3A19%3A50&amp;ticket_price=890&amp;quote_id=6984229098237617379&amp;utid_state=1&amp;channel=iphone&amp;price_without_closed_user_group=1145&amp;tm_place_name=Romblon&amp;deeplink_data=eyJmaWVsZHMiOnsic2lnbmF0dXJlIjoiNGVkODZkNjFlYjljNjFkNzc3NTQwNjFhZDk5ZGY4NDEifSwidXJsIjoiaHR0cHM6Ly93d3cuYWdvZGEuY29tL3BhcnRuZXJzL3BhcnRuZXJzZWFyY2guYXNweD9jaWQ9MTg0NjM4MyZoaWQ9MzY3ODY0NzEmY3VycmVuY3k9UEhQJmNoZWNraW49MjAyNi0wMy0wMiZjaGVja291dD0yMDI2LTAzLTAzJk51bWJlcm9mQWR1bHRzPTEmTnVtYmVyb2ZDaGlsZHJlbj0wJlJvb21zPTEmbWNpZD0zMDM4Jm1hc3RlclJvb21JZD02MjE2OTU4NzEmbXB0PVlrcDRkVzAxTm5NeVZHNU9XRTFFVjBKTGVXRXJlblkwV1dGQ1pYTjRPSEUwYkd0cVZFTkpRMEZtUzBFelNtOVVXR1l5VDI5clRWTXpXWGRqUTNnNWVrODBXVEV4VHpac1RDOXBTWGxuUFQwJlRvdGFsUHJpY2U9ODkwLjAwJlRvdGFsVGF4PTAuMDAmVG90YWxGZWU9MC4wMCZUb3RhbFN1cmNoYXJnZT0wJm1jdXI9UEhQIn0%3D&amp;utid=b1f4ec1a-e641-5002-5a9b-b0672d8ec089&amp;tm_stars=0&amp;client_id=skyscanner_app&amp;redirect_delay=1000&amp;price_policy=2&amp;pre_redirect_id=161001ca-0c15-dbbf-dd85-2c0d3f1b7f76&amp;tm_city_code&amp;max_price=890&amp;guests=1&amp;request_id=161001ca-0c15-dbbf-dd85-2c0d3f1b7f76&amp;tm_country_code=PH</t>
  </si>
  <si>
    <t>13.14252, 123.73411</t>
  </si>
  <si>
    <t>Magnolia Street, Happy Homes, Bagumbayan, Legazpi, Albay, Bicol Region, 4500, Philippines</t>
  </si>
  <si>
    <t>wifi, internet_access, smoking_areas</t>
  </si>
  <si>
    <t>Happy Homes Guest House</t>
  </si>
  <si>
    <t>www.skyscanner.com.ph/hotel_deeplink/4.0/PH/en-US/PHP/h_bc/223674277/2026-03-02/2026-03-03/hotel/hotel/hotels?legacy_provider_id=13&amp;rooms=1&amp;closed_user_group=apps&amp;hb_data=6Z9zdTg11om0Z_0bzdIJrcTC4iwvbzH7CeFxHcdiveXhITRVTO3gcEASTRTJsRkCx8VNTG1ZaSs-5nWQArXI1GKUTR4YtnUVBfSHZjwJAyGZ1_8D_9_KzBQ8ArOSeOG4U07VECMDayFxgPf1W6d8fEkK1XubP8Vd0tHtoUFT8cVnQgaEPJ6ZmeCdaUGBveBdT_bMms6jdKTFxPw6Jb5sZ8vPgcekVIZc5Q0Z5QbXd90lnwl2KGcY_z1J3c-8koPMOEk4Ro5VV81VvJGe6rAkchEel4BNUh8yUvuUki6elpsNJOPCqA8kIjK2ZZSWXaFziHPvhUtRs0Jw-iGhHMjCOMYBcCAP5xu8wN0c5rPUFGux6dT2ooumuia9_LWG0SZwiAoNAbhElUpqHXIUc2iYlsrBZ_kKVKsriTfyj6dh6WEb2b4m&amp;q_datetime_utc=2026-03-02T01%3A19%3A53&amp;ticket_price=1148&amp;quote_id=6423051482906078811&amp;utid_state=1&amp;channel=iphone&amp;price_without_closed_user_group=1535&amp;tm_place_name=Legaspi+Port&amp;deeplink_data=eyJmaWVsZHMiOnsic2lnbmF0dXJlIjoiNzFkMGUyOTg0MTlmZTBjOGMzYjlkNjA4YjQ3MDViMjkiLCJibG9ja19pZCI6IjE0MTgxODY1MDFfNDEzNDg5MzMwXzJfMF8wIn19&amp;utid=f73b112b-78b1-3a5a-d08e-1c04126cc348&amp;tm_stars=0&amp;client_id=skyscanner_app&amp;redirect_delay=1000&amp;price_policy=2&amp;pre_redirect_id=5317647e-d4c4-26ef-6b10-3dbe95b280c5&amp;tm_city_code=LGPP&amp;max_price=1260&amp;guests=1&amp;request_id=5317647e-d4c4-26ef-6b10-3dbe95b280c5&amp;tm_country_code=PH</t>
  </si>
  <si>
    <t>18.5395, 122.1473</t>
  </si>
  <si>
    <t>Palaui Integrated School, Palaui, Santa Ana, Cagayan, Cagayan Valley, 3514, Philippines</t>
  </si>
  <si>
    <t>Pagtarusan Homestay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</si>
  <si>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QUcyJ0Noa1E1TVhKb3ZMU3BMd1pHZzB2Wnk4eE1XMXpPV3RtYlROaUVBSTgGQgkRLnzZwOUKbB5CCRHZT45VmSz7-0IJEUtyXMogB-xqSABaTTJLqgFIEAEqCSIFaG90ZWwoADIfEAEiGwbg-QvbwGHSlkzHECvTQAgsL-kwWIpS9YHnXjIYEAIiFGhvdGVsIGluIHBoaWxpcHBpbmVz&amp;ap=KigKEgnMVpI7ToEeQBFjVfxe0lRdQBISCZwWDMlVUzJAEbEqfi-DNGBAMAFIAQ&amp;ictx=111&amp;ved=0COsCEMr3BGoYChMIuPaSpO7bkgMVAAAAAB0AAAAAEJQG</t>
  </si>
  <si>
    <t>9.32451, 123.29882</t>
  </si>
  <si>
    <t>Silveria Drive, Citihomes, Bantayan, Dumaguete, Negros Oriental, Negros Island Region, 6200, Philippines</t>
  </si>
  <si>
    <t>Dino Residences</t>
  </si>
  <si>
    <t>www.skyscanner.com.ph/hotel_deeplink/4.0/PH/en-US/PHP/h_ad/160944729/2026-03-05/2026-03-06/hotel/hotel/hotels?legacy_provider_id=22&amp;rooms=1&amp;closed_user_group=general&amp;hb_data=NuPO_UfDzMVw0Jr_wwd8OvBJqm4ghsHoEV72kp7LHmO1UNRc6o2cS7GXC7XOqfCFhseDJoeRStTqlq38euRgL9988Ap6FsWtwWH4cernFQr-ho3_MvWub7JIEA8n7UToxcDb_OQ56CjwwZPH90QLIjPmq0wuSJ9pfBqgraqs3u3ZlBB88EI1fYEEU4aek1FZJI1H7jByljABhHuGiS4W9wPpTMgx5Am1E-cptv_Ewo9k7QieAA02U86NfQ39g265z0Hi_RS25UNqpP7pafqhlT7EddER7dsLN-U6Gb1yAeXyVw54x_f4Lor5aC215bu_zAKlZc2aGehosBpqCIXOrXIvUlBJJaTtWLTUwZ_LNOZme_7SSnSJT0E1Y9RbnTTCgSywzCtQb90uWLLwtGdx1HSEJP_ozkLlkwVyHNAhDU3G&amp;q_datetime_utc=2026-03-05T14%3A38%3A29&amp;ticket_price=1107&amp;quote_id=7381130099145822409&amp;utid_state=1&amp;channel=iphone&amp;price_without_closed_user_group=1989&amp;tm_place_name=Dumaguete&amp;deeplink_data=eyJmaWVsZHMiOnsic2lnbmF0dXJlIjoiMTI2OTc5OTUwMGVmYTU1N2IyYzlmYThlNWVlZmQ2ZTgifSwidXJsIjoiaHR0cHM6Ly93d3cuYWdvZGEuY29tL3BhcnRuZXJzL3BhcnRuZXJzZWFyY2guYXNweD9jaWQ9MTg0NjM4MyZoaWQ9MzMxNzk1MCZjdXJyZW5jeT1QSFAmY2hlY2tpbj0yMDI2LTAzLTA1JmNoZWNrb3V0PTIwMjYtMDMtMDYmTnVtYmVyb2ZBZHVsdHM9MSZOdW1iZXJvZkNoaWxkcmVuPTAmUm9vbXM9MSZtY2lkPTMzMiZtYXN0ZXJSb29tSWQ9MTk1MDAwMTcmbXB0PU9GZHFPRUpXT0U1T2VFMURjVnB6V0daek1Fb3ZVbXMxWW5aNU1sVm1jbnBuY0ZKVU1uUnhaRzVSZUVKdFVIQjJhV1oxWW1GQlVtSlRkSFpZT1d0S1VGRlZVRGN4UW01V1ZsVTJOQSZUb3RhbFByaWNlPTExMDYuNjYmVG90YWxUYXg9MTI3Ljg0JlRvdGFsRmVlPTkzLjQ5JlRvdGFsU3VyY2hhcmdlPTAmbWN1cj1QSFAifQ%3D%3D&amp;utid=87614f11-d9ae-c702-0433-9303615dbdac&amp;tm_stars=2&amp;client_id=skyscanner_app&amp;price_policy=2&amp;pre_redirect_id=01349d09-e446-0e3e-855d-9ee9f51e2da8&amp;tm_city_code=DGTP&amp;max_price=1107&amp;guests=1&amp;request_id=01349d09-e446-0e3e-855d-9ee9f51e2da8&amp;tm_country_code=PH</t>
  </si>
  <si>
    <t>9.55245, 123.77633</t>
  </si>
  <si>
    <t>Located in Daro and with Escano Beach reachable within 1.4 miles, Dino Residences provides a garden, non-smoking rooms, free WiFi throughout the property and a bar.</t>
  </si>
  <si>
    <t>Tavern's Room for rent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</si>
  <si>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QUcyKENob1F3cmFMNllTcDFJZjBBUm9OTDJjdk1URjViakk1TW5Rd2VoQUM4BkIJES582cDlCmweQgkR2U-OVZks-_tCCRFLclzKIAfsakgAWk0yS6oBSBABKgkiBWhvdGVsKAAyHxABIhsG4PkL28Bh0pZMxxAr00AILC_pMFiKUvWB514yGBACIhRob3RlbCBpbiBwaGlsaXBwaW5lcw&amp;ap=KigKEgnMVpI7ToEeQBFjVfxe0lRdQBISCZwWDMlVUzJAEbEqfi-DNGBAMAFIAQ&amp;ictx=111&amp;ved=0CJ8DEMr3BGoYChMIuPaSpO7bkgMVAAAAAB0AAAAAEJQG</t>
  </si>
  <si>
    <t>14.5783, 121.05091</t>
  </si>
  <si>
    <t>Berto's High Speed Wifi - Studio</t>
  </si>
  <si>
    <t>www.skyscanner.com.ph/hotel_deeplink/4.0/PH/en-US/PHP/h_bc/222823785/2026-03-02/2026-03-03/hotel/hotel/hotels?legacy_provider_id=13&amp;rooms=1&amp;closed_user_group=apps&amp;hb_data=RletiB83_wxr2wQAEVRI1BnkCBpebZN-PHnmBshfNA16zjaJBRvsri4Z28d-TPug4xPgs1Pm41tG2c2JtnP7Gb9ZoRxt70zCNm0B1E7N1grLqDCxvulzWysV4srpTWUCmE3uMekiRGroIzwp8UXAJ_jyLoe2kZBbXEKz99PE_NppD3Zroyo7iivwwkcyByCIiLBqRq9mE0xCxCtmvp_wvYfke8JCpcyV9gILRb2KpdyVaFBbELilfVKSXmigzauTEfGDIL9mbbVdyg4G22OVIPhApK8uxHUTe2Z7uXF_M2Vc3F95krUQSpOpICvve0wrF1n0nvYoz6F9kpViAbD7UcUINNt13sU8mp_MjqpzyjnogKizx5JW0__XBzwRkj1oAf_XuVOgzFwQd8PPfYOwxlymy_fLC0zgMudQcwjXlWKSjpKr&amp;q_datetime_utc=2026-03-02T01%3A19%3A57&amp;ticket_price=1086&amp;quote_id=-4600485293024466053&amp;utid_state=1&amp;channel=iphone&amp;price_without_closed_user_group=1320&amp;tm_place_name=Mandaluyong&amp;deeplink_data=eyJmaWVsZHMiOnsic2lnbmF0dXJlIjoiYjAzODg0ZjI1NTg2ZTY4MTQ0NDc0OWZiMTBlNjAyYzUiLCJibG9ja19pZCI6IjEzNTExMDUzMDFfNDA3NDQzNTM1XzFfMF8wIn19&amp;utid=0bfcd6da-3cff-2c6e-7d5c-1763b9e2734f&amp;tm_stars=0&amp;client_id=skyscanner_app&amp;redirect_delay=1000&amp;price_policy=2&amp;pre_redirect_id=01f76904-894b-2e09-3bf6-6721c82809a7&amp;tm_city_code&amp;max_price=1192&amp;guests=1&amp;request_id=01f76904-894b-2e09-3bf6-6721c82809a7&amp;tm_country_code=PH</t>
  </si>
  <si>
    <t>9.78899, 126.1614</t>
  </si>
  <si>
    <t>non-smoking, 24-hour_front_desk_service, smoking_areas, safe_deposit_box, security</t>
  </si>
  <si>
    <t>Alegreya Homestay + Cafe - 4-Bed Mixed Dormitory Room</t>
  </si>
  <si>
    <t>www.skyscanner.com.ph/hotel_deeplink/4.0/PH/en-US/PHP/h_bc/217032977/2026-03-02/2026-03-03/hotel/hotel/hotels?legacy_provider_id=13&amp;rooms=1&amp;closed_user_group=apps&amp;hb_data=CoR5eru0DtoNOMXz93gym7fE8qAahI48RAEzSpgkNBC6PgGXP-kY1spIp3Jrp1rbgA_ZdDzCwJ1-rQJOeAv6K9inWPxwIlVZUJ4jF2Lj6C_ZmlmkfWJsoWjkqy1HI82JHqfappbIcSOdeWqtkSz1A6ntM06N3Cu-ZDWykvgrCwkVjG1wG2Sgw97U9ve-pelpZ6OYRb1_nXFzd0ubbND-0ukF61Tqr3DdLEaa4ZNOhnJBN-1TJESMcjcnLqNk6HQ0rwE4fe6cA7WHxHHBPBLE8jCFFuz8QOFMJMgOK25YqjVj2JGmbUvDJSxGHmKe0trahGyPQDo5SCW16OVGn7Y1Yqpx19eYjlmW8e15sHqiNOqsdHzHPwfSIDWxNayvtzY4i5iQdhCDsiGi14pKY5bkrHFYL3RITYl-u3ioFWKGYgl55iBO9B0%3D&amp;q_datetime_utc=2026-03-02T01%3A19%3A58&amp;ticket_price=446&amp;quote_id=-578468015145947811&amp;utid_state=1&amp;channel=iphone&amp;price_without_closed_user_group=550&amp;tm_place_name=General+Luna&amp;deeplink_data=eyJmaWVsZHMiOnsic2lnbmF0dXJlIjoiOWFjYmJmZTY4MWM0ODZmNjFhOTczZDJhNzgwYzA5NDAiLCJibG9ja19pZCI6IjEwOTg0Mzk2MDZfMzgyNzEyMzU3XzRfMF8wIn19&amp;utid=9b390b9e-2109-436b-d052-e411e56bf1dd&amp;tm_stars=0&amp;client_id=skyscanner_app&amp;redirect_delay=1000&amp;price_policy=2&amp;pre_redirect_id=a947c8e2-cd37-bc39-a95e-76f94af9d96e&amp;tm_city_code&amp;max_price=446&amp;guests=1&amp;request_id=a947c8e2-cd37-bc39-a95e-76f94af9d96e&amp;tm_country_code=PH</t>
  </si>
  <si>
    <t>9.14462, 123.50975</t>
  </si>
  <si>
    <t>TAGBALAYON Lodging House</t>
  </si>
  <si>
    <t>www.skyscanner.com.ph/hotel_deeplink/4.0/PH/en-US/PHP/h_fd/179153938/2026-03-02/2026-03-03/hotel/hotel/hotels?legacy_provider_id=927050&amp;rooms=1&amp;closed_user_group=apps&amp;hb_data=yYDnncx9ouJqQVpk1hIuNzJ1oamT_2DrOig7RxF44qMesR3giBMGGJvbnMIlJu_XROP4SxAdiSxjs0KPDNcJAkrutwgNbntZzmyOdYJvd_-vJzDRW32TibXbXH6jKtK_pK2PeDyvOBpX9hmU7AvimdMuaeUVJTQq4EY2j9wNpPTuUKRUq5qkIZTCsPPZKTDh84dm6_2lC-4-JgLJJTRRkTBJk_VFMSvTrmat0m1KIyBlXFSuWZHXW44xN-GESLel1oLrlVzKYgq4rLxntSFdQafOV7MCQ7XpCnS-8b4ZSO433j8iTuMDkrmuN7rvgRZFUiHI2BDXl3FCDzYUbXz8I02G2XPznoZluqceFR71YWIkT3_55jlVTajske4degDkFFi0LMN3eGLrlhQOJEdqDwtP4BJyBOKUnoxPcbuDeQuGFg%3D%3D&amp;q_datetime_utc=2026-03-02T01%3A19%3A57&amp;ticket_price=797&amp;quote_id=-2876524236422362344&amp;utid_state=1&amp;channel=iphone&amp;price_without_closed_user_group=795&amp;tm_place_name=Siquijor&amp;deeplink_data=eyJmaWVsZHMiOnsic2lnbmF0dXJlIjoiMDY3MTMzYzNmODYzYTdiMWYwMTBhYWE4MDhmOWE2N2UifSwidXJsIjoiaHR0cHM6Ly9kZWFscy52aW8uY29tP3NpZz0yZmM5ZDY0YTdkYjJjYjIzYTYwM2E5Zjc0YTU4ZmIyYTA3NGMwNjZhMWZhODFiMTY5ZGM5OGJkMzEzNjJhNjZmMmQzMTM4MzgzNjM2MzMzMjM2MzAzOCZzaWctaXNzPW1ldGEmdHVybD1odHRwcyUzQSUyRiUyRnZpby5jb20lMkZIb3RlbCUyRlNlYXJjaCUzRmNoZWNrSW4lM0QyMDI2LTAzLTAyJTI2Y2hlY2tPdXQlM0QyMDI2LTAzLTAzJTI2Y3VycmVuY3klM0RQSFAlMjZlcHYlM0RNUzR5JTI2ZXNkJTNEaGdEbFBhZlVHRVFKSzFEZ2E3X3oyV1Jwd0ZtVER6dkRQMGtoV2lwRWJ2eWtua05OUXZIcFJGVVFSUE5BX0R5aHNieENPdjZOU1JUQlQ3c0lXS2JwZ1J0YzkxYkFfOERGTWxjUU1ER1BXaGtLR29wWEJJdm4xSlNsZ0ElMjUzRCUyNTNEJTI2Zm9yY2VDdXJyZW5jeUNoYW5nZSUzRDElMjZmb3JjZUxhbmd1YWdlQ2hhbmdlJTNEMSUyNmhvdGVsSWQlM0Q0MjI1MTQ1JTI2bGFiZWwlM0RzcmMlMjUzRHNreXNjYW5uZXIlMjUyNnVjb3VudHJ5JTI1M0RQSCUyNTI2dWRldmljZSUyNTNEbW9iaWxlJTI1MjZob3RlbCUyNTNENDIyNTE0NSUyNTI2ZGF5JTI1M0QyJTI1MjZtb250aCUyNTNEMDMlMjUyNnllYXIlMjUzRDIwMjYlMjUyNmxvcyUyNTNEMSUyNTI2b2ZmZXJpZCUyNTNEb2JwYzZMV1VQNWZ3JTI1MjZwcmljZSUyNTNENzk2LjgyJTI1MjZjdXJyZW5jeSUyNTNEUEhQJTI1MjZ1c2VybGFuZyUyNTNEZW4lMjUyNl90aCUyNTNEODFjMzE5MjI0NzFjOGRjNzA3YzQ4NzE4M2Y0OTZlZGE0ZmE4MmMxZGRjZGI2YWE4JTI1MjZkdHMlMjUzRDE3NzI0MDk5ODMlMjUyNm9sdXQlMjUzRDE3NzI0MDM2NDYlMjUyNmNhblBheUxhdGVyJTI1M0RmYWxzZSUyNTI2cmVxdWVzdFVzZXJHcm91cCUyNTNEJTI1MjZvZmZlclVzZXJHcm91cCUyNTNEcHVibGljJTI2bGFuZyUzRGVuJTI2b3RpJTNELTZmRmJNRjZCeW8lMjZwcmVmZXJyZWRSYXRlJTNENzk2LjgyJTI2cHJvZmlsZSUzRHIyZDJtNzNrbjglMjZyb29tcyUzRDElMjZ1c2VyQ291bnRyeSUzRFBIJTI2dXRtX2NhbXBhaWduJTNEc2t5c2Nhbm5lciUyNnV0bV9tZWRpdW0lM0RjcGMlMjZ1dG1fc291cmNlJTNEc2t5c2Nhbm5lciJ9&amp;utid=40038882-7ef1-ed7a-a5fe-737228b2b68a&amp;tm_stars=0&amp;client_id=skyscanner_app&amp;redirect_delay=1000&amp;price_policy=2&amp;pre_redirect_id=5e28bad2-4efa-5128-0b85-a3003fc6297c&amp;tm_city_code&amp;max_price=797&amp;guests=1&amp;request_id=5e28bad2-4efa-5128-0b85-a3003fc6297c&amp;tm_country_code=PH</t>
  </si>
  <si>
    <t>15.47675, 120.96775</t>
  </si>
  <si>
    <t>parking, wifi, air_conditioning, non-smoking, internet_access, massage, iron, room_service, garden, restaurant, bar, safe_deposit_box, car_rental, shuttle_service, luggage_storage, tours, photocopier, fax, diving</t>
  </si>
  <si>
    <t>TAGBALAYON Lodging House in Siquijor provides accommodations with a garden and a bar. With garden views, this accommodation features a terrace. The guest house offers rooms with air conditioning, free private parking, and free Wifi.</t>
  </si>
  <si>
    <t>Cabanatuan City Transient PNY Inn 6</t>
  </si>
  <si>
    <t>www.skyscanner.com.ph/hotel_deeplink/4.0/PH/en-US/PHP/h_bc/212702853/2026-03-02/2026-03-03/hotel/hotel/hotels?legacy_provider_id=13&amp;rooms=1&amp;closed_user_group=apps&amp;hb_data=o5PsbEbER7jX7mRuBurgVpAuwdEU1I7If1jFA8fBVOpM5hjPzMugkgEajB2kgvj-p0xjPPvtWGLc9y_AXD47IFF6_9n2RPgLCyraBmvo68tF6dW9fDFhXIpomcV05wWTspXJLprkGZCmZSlq96goCGK6u8AudV7kWyK-BiLw9KYp-M6E2TU4PkqI3K5TE4lKCINKzRZmOL_YruaKplj5ZuZ7LmxJQcQRdr_KsI40wppasASLkYQ9KL48LO5_Lyr7WtoVBIA6T4VmqsiEXeKgEuWRCBXdthLFjzqOgPbrjMDY4C4qTsIRjHTSbQfSIoUwezpm9YyjO_ZF3KSCchkokPiQ8UQZEGER8AL95Zv3GpW8olBFsfRw-Cr_I4R3xsA1mnB3J0S2ceW_x4YUJgFvshfCo_lVt1fhKOKOWJC31gk3w8sx&amp;q_datetime_utc=2026-03-02T01%3A21%3A00&amp;ticket_price=1071&amp;quote_id=-2902573736657893327&amp;utid_state=1&amp;channel=iphone&amp;price_without_closed_user_group=1302&amp;tm_place_name=Cabanatuan+City&amp;deeplink_data=eyJmaWVsZHMiOnsic2lnbmF0dXJlIjoiYTgzZjZjY2E4NDQwMDA2NDdkYWFlYjU1ODc3MTVlMDYiLCJibG9ja19pZCI6IjcwNzY2ODQwMl8yOTg0OTkzNDRfMV8wXzAifX0%3D&amp;utid=f1ef055a-2563-5dae-499e-7a52529b4a14&amp;tm_stars=3&amp;client_id=skyscanner_app&amp;redirect_delay=1000&amp;price_policy=2&amp;pre_redirect_id=0b80eacd-6f79-c67b-1665-3b58067e8ac9&amp;tm_city_code&amp;max_price=1176&amp;guests=1&amp;request_id=0b80eacd-6f79-c67b-1665-3b58067e8ac9&amp;tm_country_code=PH</t>
  </si>
  <si>
    <t>14.117546, 120.961679</t>
  </si>
  <si>
    <t>SM Megacenter Cabanatuan</t>
  </si>
  <si>
    <t>Cabanatuan City</t>
  </si>
  <si>
    <t>Scandi-Inspired Apt. w/ Stunning Views at Night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</si>
  <si>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SUcyJ0Noa1E2N0NrdDh6VzFveHJHZzB2Wnk4eE1YWm1OVFJvTmpObkVBSTgGQgkRLnzZwOUKbB5CCRHZT45VmSz7-0IJEUtyXMogB-xqSABaTTJLqgFIEAEqCSIFaG90ZWwoADIfEAEiGwbg-QvbwGHSlkzHECvTQAgsL-kwWIpS9YHnXjIYEAIiFGhvdGVsIGluIHBoaWxpcHBpbmVz&amp;ap=KigKEgnMVpI7ToEeQBFjVfxe0lRdQBISCZwWDMlVUzJAEbEqfi-DNGBAMAFIAQ&amp;ictx=111&amp;ved=0CFgQyvcEahgKEwi49pKk7tuSAxUAAAAAHQAAAAAQqAY</t>
  </si>
  <si>
    <t>15.17324, 120.59561</t>
  </si>
  <si>
    <t>Rina Street, Hadrian, Angeles, Central Luzon, 2024, Philippines</t>
  </si>
  <si>
    <t>Apple Transient House</t>
  </si>
  <si>
    <t>www.skyscanner.com.ph/hotel_deeplink/4.0/PH/en-US/PHP/h_bc/204094347/2026-03-02/2026-03-03/hotel/hotel/hotels?legacy_provider_id=13&amp;rooms=1&amp;closed_user_group=apps&amp;hb_data=w2GVUh5wa-YxiEPl1onwlvlpJF_j-kGlSuj1QNGz-G-u1RDM_9cO9kElvMjXWIidWG2_r8c0TyHLU3caNlVPLVlj6JmjMzKDqRFS4n1lorVJKMmlZi9Qg6Cyn6NPFLifkv1hsxkrIk6CZfwsZCkmU2h0YsxMUBtvrtJ_QDLDLDxb7WPPZDEBOxOk5MVpEj1rcQ86BalmUuzlA4VmMuQpY0tHle4E21ksy4ySI8X4gB-ul8aL4m--5jdU27K2g1nzz5bP3AvFAe1S-SQRkDG2gA0afVC8F8Nj1YRcFsejFGPQaX03N_saJzaHZGjZXY5HeSODsylrpkyTZ9xQAx948rIokiOgrOmWJATHTpIhOE1s_p6_QsCiTvz-OqP_VVRe1oH1CzTc40lR7i8MVigViDrrqi5MmHlL-E6MSMGf8DJELFQ-&amp;q_datetime_utc=2026-03-02T01%3A19%3A59&amp;ticket_price=1172&amp;quote_id=-7817736058157308395&amp;utid_state=1&amp;channel=iphone&amp;price_without_closed_user_group=1400&amp;tm_place_name=Angeles&amp;deeplink_data=eyJmaWVsZHMiOnsic2lnbmF0dXJlIjoiZDI5ZjM2M2FmYWVmYTc3N2Y1YjVhZmI2NjE5M2YwYjIiLCJibG9ja19pZCI6IjM3NzI3NzkwMV8zMzU1Mjg4ODNfMl8wXzAifX0%3D&amp;utid=533edf0c-77dc-e042-e7fe-2cea1ed62f44&amp;tm_stars=0&amp;client_id=skyscanner_app&amp;redirect_delay=1000&amp;price_policy=2&amp;pre_redirect_id=9f3380ba-5e6b-bd4e-e85e-c3de9a09b05c&amp;tm_city_code=CRKP&amp;max_price=1172&amp;guests=1&amp;request_id=9f3380ba-5e6b-bd4e-e85e-c3de9a09b05c&amp;tm_country_code=PH</t>
  </si>
  <si>
    <t>14.578123, 121.051124</t>
  </si>
  <si>
    <t>Rom's Place 1 @ Urban Deca Tower</t>
  </si>
  <si>
    <t>www.skyscanner.com.ph/hotel_deeplink/4.0/PH/en-US/PHP/h_fd/218612857/2026-03-02/2026-03-03/hotel/hotel/hotels?legacy_provider_id=927050&amp;rooms=1&amp;closed_user_group=apps&amp;hb_data=9uuf3E9krIuOgApxflY1ET6BG2Z_WHTPwpsCqa-GMcX-f9L6oanRYysyjjwmvTf2szHgh24-tknDb5lR6R4uX6s1jIMAWIxg7yb7mhMNmTQQnMnBipdSMhOjTndoJS0wFBCaT5v9uPdvqCyMSCX_aHpStiDZbfaO08FqHXWsVsDcnX8vjyyVD0Mr3ug_DWkI_3CrWnKGBKrCOcnLtDjuSTyHrGTnVB_QECOclm34x6f2Sk_QdA3xKcyCV_AdAQ_mFCkVSBCM4Ut2F11Gfxwb3_5JOXjg-ibgAYCp0NvitHE4jq-mh5RpZpem35bahgS9TzUOEqHe61_DDQoRdnIpFm_f_s-jNuN4t6X7x2UaQYrOMnQSP5KUzrHgJRXHIzTuuJL2lXdO9jICUUaNbElQJwpAibwNB_sbdmecfzpe6i7A0w%3D%3D&amp;q_datetime_utc=2026-03-02T01%3A19%3A59&amp;ticket_price=1862&amp;quote_id=5185159704674919283&amp;utid_state=1&amp;channel=iphone&amp;price_without_closed_user_group=2214&amp;tm_place_name=Mandaluyong&amp;deeplink_data=eyJmaWVsZHMiOnsic2lnbmF0dXJlIjoiY2QwYWM2OGUwOWZiZjA1ZWQ3MjM1YjM3ODdhZmExNGMifSwidXJsIjoiaHR0cHM6Ly9kZWFscy52aW8uY29tP3NpZz0wOWFmOTNiMWJkMTQ4YmIwOTNjNmE0YzNmMDhiYjNlNjE4ODc0MmZiODMwNWYwNjA3OTg3ODMzZTcwYmU3NGQ4MmQzMjMyMzEzODMxMzUzMDM4MzEmc2lnLWlzcz1tZXRhJnR1cmw9aHR0cHMlM0ElMkYlMkZ2aW8uY29tJTJGSG90ZWwlMkZTZWFyY2glM0ZjaGVja0luJTNEMjAyNi0wMy0wMiUyNmNoZWNrT3V0JTNEMjAyNi0wMy0wMyUyNmN1cnJlbmN5JTNEUEhQJTI2ZXB2JTNETVM0eSUyNmVzZCUzRGg1VjE1XzNpUkpUb3VMNGpwSVRkcGJSTVdIRVg2NExad29nZU5QR2NUTXloajRLc2ljdU5uYnZHSzlEaU9BWTFVSkh4UFNOR3o0NG5qTWJyN0dlRzlueXQ3aWkwa0VhVGh0QlphZ1lNWUdycG9YREFyWUNsQWclMjUzRCUyNTNEJTI2Zm9yY2VDdXJyZW5jeUNoYW5nZSUzRDElMjZmb3JjZUxhbmd1YWdlQ2hhbmdlJTNEMSUyNmhvdGVsSWQlM0QxMTgwMTEwOTElMjZsYWJlbCUzRHNyYyUyNTNEc2t5c2Nhbm5lciUyNTI2dWNvdW50cnklMjUzRFBIJTI1MjZ1ZGV2aWNlJTI1M0Rtb2JpbGUlMjUyNmhvdGVsJTI1M0QxMTgwMTEwOTElMjUyNmRheSUyNTNEMiUyNTI2bW9udGglMjUzRDAzJTI1MjZ5ZWFyJTI1M0QyMDI2JTI1MjZsb3MlMjUzRDElMjUyNm9mZmVyaWQlMjUzRG9yUFhkbGU2SHlGQSUyNTI2cHJpY2UlMjUzRDE4NjEuNzklMjUyNmN1cnJlbmN5JTI1M0RQSFAlMjUyNnVzZXJsYW5nJTI1M0RlbiUyNTI2X3RoJTI1M0QzOTZhYTk2ODQ4NTJiZDk1NGNmZGNmYTk1NTQ2ZWJlZGVlNDgzMTFmYzNiMTdmZmUlMjUyNmR0cyUyNTNEMTc3MjQxMTAwNyUyNTI2b2x1dCUyNTNEMTc3MjQxMTAwNCUyNTI2Y2FuUGF5TGF0ZXIlMjUzRGZhbHNlJTI1MjZyZXF1ZXN0VXNlckdyb3VwJTI1M0QlMjUyNm9mZmVyVXNlckdyb3VwJTI1M0RwdWJsaWMlMjZsYW5nJTNEZW4lMjZvdGklM0Q0NnM0aGJFc3V2byUyNnByZWZlcnJlZFJhdGUlM0QxODYxLjc5JTI2cHJvZmlsZSUzRHIyZDJtNzNrbjglMjZyb29tcyUzRDElMjZ1c2VyQ291bnRyeSUzRFBIJTI2dXRtX2NhbXBhaWduJTNEc2t5c2Nhbm5lciUyNnV0bV9tZWRpdW0lM0RjcGMlMjZ1dG1fc291cmNlJTNEc2t5c2Nhbm5lciJ9&amp;utid=c83a3704-42de-f08f-c289-81ddb2006532&amp;tm_stars=0&amp;client_id=skyscanner_app&amp;redirect_delay=1000&amp;price_policy=2&amp;pre_redirect_id=c8baaf8b-6b66-588e-3005-008d4fda0e1f&amp;tm_city_code&amp;max_price=1862&amp;guests=1&amp;request_id=c8baaf8b-6b66-588e-3005-008d4fda0e1f&amp;tm_country_code=PH</t>
  </si>
  <si>
    <t>11.0917, 123.9444</t>
  </si>
  <si>
    <t>Agbati, Hagnaya, Cebu, Central Visayas, 6011, Philippines</t>
  </si>
  <si>
    <t>Budget AC Room</t>
  </si>
  <si>
    <t>Budget AC Room3, Near Hagnaya Port &amp; White Beaches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</si>
  <si>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SUcyJ0Noa1FvcnE5bzRiVTdvQVRHZzB2Wnk4eE1XMWpjMnA1ZUdZNEVBSTgGQgkRLnzZwOUKbB5CCRHZT45VmSz7-0IJEUtyXMogB-xqSABaTTJLqgFIEAEqCSIFaG90ZWwoADIfEAEiGwbg-QvbwGHSlkzHECvTQAgsL-kwWIpS9YHnXjIYEAIiFGhvdGVsIGluIHBoaWxpcHBpbmVz&amp;ap=KigKEgnMVpI7ToEeQBFjVfxe0lRdQBISCZwWDMlVUzJAEbEqfi-DNGBAMAFIAQ&amp;ictx=111&amp;ved=0CKQBEMr3BGoYChMIuPaSpO7bkgMVAAAAAB0AAAAAEKgG</t>
  </si>
  <si>
    <t>18.1721733, 120.5939702</t>
  </si>
  <si>
    <t>Metrobank, Manila North Road, San Ildefonso, San Nicolas, Ilocos Norte, Ilocos Region, 2900, Philippines</t>
  </si>
  <si>
    <t>JOCANAI RESIDENCES Fully Furnished Studio A</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</si>
  <si>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SUcyKENob1FsZFhScGRLanA3VFdBUm9OTDJjdk1URnRZM05vYldNM2NCQUM4BkIJES582cDlCmweQgkR2U-OVZks-_tCCRFLclzKIAfsakgAWk0yS6oBSBABKgkiBWhvdGVsKAAyHxABIhsG4PkL28Bh0pZMxxAr00AILC_pMFiKUvWB514yGBACIhRob3RlbCBpbiBwaGlsaXBwaW5lcw&amp;ap=KigKEgnMVpI7ToEeQBFjVfxe0lRdQBISCZwWDMlVUzJAEbEqfi-DNGBAMAFIAQ&amp;ictx=111&amp;ved=0CL0BEMr3BGoYChMIuPaSpO7bkgMVAAAAAB0AAAAAEKgG</t>
  </si>
  <si>
    <t>9.6522, 124.37131</t>
  </si>
  <si>
    <t>Abrea Street, Tejero, Jagna, Bohol, Central Visayas, 6308, Philippines</t>
  </si>
  <si>
    <t>Leo Green Apartelle - Studio Apartment</t>
  </si>
  <si>
    <t>www.skyscanner.com.ph/hotel_deeplink/4.0/PH/en-US/PHP/h_ad/218760720/2026-03-02/2026-03-03/hotel/hotel/hotels?legacy_provider_id=22&amp;rooms=1&amp;closed_user_group=general&amp;hb_data=Va3rUuBqabl4g9BS370UBh62la9DfUB9Q70MX8IiX-Y_Wf0XtWnH8rP72YBvqb9fhj5YNK3vUVXh0dqGwuE__Z3w1MVGZfK9o9ycaguHsSjiFli7kYG9poTvsXYKeDnqGDwgyiIvYXh-c6_0D-MoU6afMB_tmoXgJhB190PRcmm-Eor6guZwcjkNa_H3UEhZYiWKN_Z_wMF76U4H3_VoSBqxhvHpOtkFyvmiou_ZqVKAh-_26BSk3z9SkFs-OEXt3vkKd0wkqH6WZ_Z9vJiNy-rrFkhzq1IV9SFgTWFCSrAEikbxxiBo944B3L_CoV4WhPpmWMEwYDR_YrvvCYRy0BtVsQLB_2qzAcIYBOeEO_amQJoUTVaod3LswMNJ4XjTRUoNTDQXzWrzWE11QmX4wepJAkYfr810EYnz-nCVQhE3&amp;q_datetime_utc=2026-03-02T01%3A20%3A06&amp;ticket_price=1064&amp;quote_id=7789428310043292506&amp;utid_state=1&amp;channel=iphone&amp;price_without_closed_user_group=1233&amp;tm_place_name=Jagna&amp;deeplink_data=eyJmaWVsZHMiOnsic2lnbmF0dXJlIjoiNGUyOTEzZjAxMDY4N2FlY2I2MzE1YjJiZGUxODY3YTMifSwidXJsIjoiaHR0cHM6Ly93d3cuYWdvZGEuY29tL3BhcnRuZXJzL3BhcnRuZXJzZWFyY2guYXNweD9jaWQ9MTg0NjM4MyZoaWQ9NTQ0NDEyMDQmY3VycmVuY3k9UEhQJmNoZWNraW49MjAyNi0wMy0wMiZjaGVja291dD0yMDI2LTAzLTAzJk51bWJlcm9mQWR1bHRzPTEmTnVtYmVyb2ZDaGlsZHJlbj0wJlJvb21zPTEmbWNpZD0zMDM4Jm1hc3RlclJvb21JZD04NDI3NjQyNzUmbXB0PVZXcERTRXBKTDBWS1QwTlpORklyVVRGalIwZDRXakp6VFZkRFRtbFRPV3RYVFRsQlUzQlRjVzFvZEVoWlRHMVNkakZxYkdka1ZFaFZjemRRWTBodWRqRXlWRkI1YWt3cldDOVRVM3BCUFQwJlRvdGFsUHJpY2U9MTA2NC4wMCZUb3RhbFRheD0xMTQuMDAmVG90YWxGZWU9MC4wMCZUb3RhbFN1cmNoYXJnZT0wJm1jdXI9UEhQIn0%3D&amp;utid=132a3791-13f6-3e92-c125-ccd5e4fbf8c8&amp;tm_stars=0&amp;client_id=skyscanner_app&amp;redirect_delay=1000&amp;price_policy=2&amp;pre_redirect_id=d65cfac7-c41e-bbe6-49d3-0ec935f6585e&amp;tm_city_code&amp;max_price=1064&amp;guests=1&amp;request_id=d65cfac7-c41e-bbe6-49d3-0ec935f6585e&amp;tm_country_code=PH</t>
  </si>
  <si>
    <t>11.9515609, 121.9333333</t>
  </si>
  <si>
    <t>Ambulong Street, Manggayad, Manoc-Manoc, Malay, Aklan, Western Visayas, 5608, Philippines</t>
  </si>
  <si>
    <t>parking, wifi, air_conditioning, non-smoking, internet_access, smoking_areas, room_service, garden, grill</t>
  </si>
  <si>
    <t>Ati Lodge Boracay - Standard Double Room</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</si>
  <si>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SUcyKENob1F6ZTJzLTRXM3lkYTNBUm9OTDJjdk1URjRObXg1TlhJMlloQUM4BkIJES582cDlCmweQgkR2U-OVZks-_tCCRFLclzKIAfsakgAWk0yS6oBSBABKgkiBWhvdGVsKAAyHxABIhsG4PkL28Bh0pZMxxAr00AILC_pMFiKUvWB514yGBACIhRob3RlbCBpbiBwaGlsaXBwaW5lcw&amp;ap=KigKEgnMVpI7ToEeQBFjVfxe0lRdQBISCZwWDMlVUzJAEbEqfi-DNGBAMAFIAQ&amp;ictx=111&amp;ved=0CO8BEMr3BGoYChMIuPaSpO7bkgMVAAAAAB0AAAAAEKgG</t>
  </si>
  <si>
    <t>10.27168, 123.97897</t>
  </si>
  <si>
    <t>Saekyung Condominium</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</si>
  <si>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SUcyJ0Noa1E4NUxkako2cHg0QXFHZzB2Wnk4eE1XMWpjMmgzWTJadEVBSTgGQgkRLnzZwOUKbB5CCRHZT45VmSz7-0IJEUtyXMogB-xqSABaTTJLqgFIEAEqCSIFaG90ZWwoADIfEAEiGwbg-QvbwGHSlkzHECvTQAgsL-kwWIpS9YHnXjIYEAIiFGhvdGVsIGluIHBoaWxpcHBpbmVz&amp;ap=KigKEgnMVpI7ToEeQBFjVfxe0lRdQBISCZwWDMlVUzJAEbEqfi-DNGBAMAFIAQ&amp;ictx=111&amp;ved=0CIgCEMr3BGoYChMIuPaSpO7bkgMVAAAAAB0AAAAAEKgG</t>
  </si>
  <si>
    <t>9.8081, 118.74151</t>
  </si>
  <si>
    <t>Saekyung Condominium offers accommodations in Basbas, a 18-minute walk from Tonggo Beach and 8.1 miles from SM City Cebu. This property offers access to a balcony, free private parking, and free Wifi.</t>
  </si>
  <si>
    <t>RedDoorz at R2K Pension House</t>
  </si>
  <si>
    <t>www.skyscanner.com.ph/hotel_deeplink/4.0/PH/en-US/PHP/h_ad/218290031/2026-03-05/2026-03-06/hotel/hotel/hotels?legacy_provider_id=22&amp;rooms=1&amp;closed_user_group=general&amp;hb_data=3HMZTxDWzS0Q3-PW7Fo8bnPJ-n0Z1MUcCbBC9sG07bq4wP2Q2LDXIOv4lPwnEPmoZRtQe6-kbQXKPrZKLvdFtImnqX8QjQNZLyAf_PT_9DUDdHaUCVVPGxe9maQQg0GONCZyrDdqL0s2re9mwagKzYczXVVMwIYpmTU5NvfIRDrdw35nqC5xvfOBM0_eoiMJdbbZXGxgAx-9cooEQHWY0UKAhspyyqCCoB8SV_VTC3b6WXIRxERVbQTti-sv3Lby9WoO_BUPk5Wy2gAWUMFcSo0fDr7hMrU-j7Fqt9tCuoDr_e84QfeFcx77ADKvA-sNMZt9z9til10xmRbGfT8LrCSr_DkoJ6door4gFZOcVHf6IjyhIv-aAeraTBohUR0A4KQKp_10J-3lnEHWqHNh6EIzXWlsmZfo9jSk936hQ1mU&amp;q_datetime_utc=2026-03-05T14%3A38%3A35&amp;ticket_price=787&amp;quote_id=-907405537911436476&amp;utid_state=1&amp;channel=iphone&amp;price_without_closed_user_group=2660&amp;tm_place_name=San+Jose&amp;deeplink_data=eyJmaWVsZHMiOnsic2lnbmF0dXJlIjoiMTMyODQ2MGE5ZTEwNWQ3ZmFjYjRmMzE3MmVmMDllYzgifSwidXJsIjoiaHR0cHM6Ly93d3cuYWdvZGEuY29tL3BhcnRuZXJzL3BhcnRuZXJzZWFyY2guYXNweD9jaWQ9MTg0NjM4MyZoaWQ9NTMxNTE1MzcmY3VycmVuY3k9UEhQJmNoZWNraW49MjAyNi0wMy0wNSZjaGVja291dD0yMDI2LTAzLTA2Jk51bWJlcm9mQWR1bHRzPTEmTnVtYmVyb2ZDaGlsZHJlbj0wJlJvb21zPTEmbWNpZD0zMzImbWFzdGVyUm9vbUlkPTgyMzMzNjI4OCZtcHQ9VFU0eVdFNVVPRTFwWW5CUGJsWjJjaTlQSzB3MFVVSkphV1pYTlhGMVdGUk1hR2hvYTFGRlVqRkxURUZIZWxZMlFrdEZRM1V3U2s0MGNuaGtTeXRSWkVWTFpIb3ZRVVpDWVZWNlIwUm5QVDAmVG90YWxQcmljZT03ODcuMDkmVG90YWxUYXg9OTAuOTgmVG90YWxGZWU9NjYuNDQmVG90YWxTdXJjaGFyZ2U9MCZtY3VyPVBIUCJ9&amp;utid=2a51805a-8170-991d-b15d-1320fe4f92d3&amp;tm_stars=0&amp;client_id=skyscanner_app&amp;price_policy=2&amp;pre_redirect_id=fd2d174a-93e1-5ad2-1c0a-1e3bbae41205&amp;tm_city_code&amp;max_price=2362&amp;guests=1&amp;request_id=fd2d174a-93e1-5ad2-1c0a-1e3bbae41205&amp;tm_country_code=PH</t>
  </si>
  <si>
    <t>9.7494396, 122.40417</t>
  </si>
  <si>
    <t>NHA Ville Sta Monica Puerto Princesa City, Tagburos, Puerto Princesa, Mimaropa, 5300, Philippines</t>
  </si>
  <si>
    <t>parking, wifi, air_conditioning, non-smoking, internet_access, garden, television, security</t>
  </si>
  <si>
    <t>RedDoorz at R2K Pension House offers accommodations in Puerto Princesa, 5.9 miles from Mendoza Park and 5.9 miles from Palawan Museum. 2.7 miles from Honda Bay and 4.4 miles from City Coliseum, the property features a garden and a terrace.</t>
  </si>
  <si>
    <t>HFA Bldg - Double Room with Private Bathroom</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</si>
  <si>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SUcyJ0Noa1FtN0R6aGF5RDRvY1VHZzB2Wnk4eE1XMXJlWE01YUdZMkVBSTgGQgkRLnzZwOUKbB5CCRHZT45VmSz7-0IJEUtyXMogB-xqSABaTTJLqgFIEAEqCSIFaG90ZWwoADIfEAEiGwbg-QvbwGHSlkzHECvTQAgsL-kwWIpS9YHnXjIYEAIiFGhvdGVsIGluIHBoaWxpcHBpbmVz&amp;ap=KigKEgnMVpI7ToEeQBFjVfxe0lRdQBISCZwWDMlVUzJAEbEqfi-DNGBAMAFIAQ&amp;ictx=111&amp;ved=0CLoCEMr3BGoYChMIuPaSpO7bkgMVAAAAAB0AAAAAEKgG</t>
  </si>
  <si>
    <t>10.10591, 123.62763</t>
  </si>
  <si>
    <t>Carcar - Barili Road, Carcar, Cebu, Central Visayas, 6019, Philippines</t>
  </si>
  <si>
    <t>K and R Apartment Affordable Aircon Room With Wifi</t>
  </si>
  <si>
    <t>www.skyscanner.com.ph/hotel_deeplink/4.0/PH/en-US/PHP/h_bc/223166837/2026-03-05/2026-03-06/hotel/hotel/hotels?legacy_provider_id=13&amp;rooms=1&amp;closed_user_group=apps&amp;hb_data=QiRB0mfrJhvZ1R_haIECy10LVSLstzf2PCceI1K2e_BR06EqFJsawWwse2Nj3Mn0WPZN5jbUh1crMyMvSa37lPJA0JEVtyqy1Im8Sz3BUGCLhCwhwhX0UYoCayE_WVfCr9LnLNKHtxpCETd1FCr-6O3gB3r-IkVlJ1PKT2K95WRcV0LJIcZ2pBi7hk50YIV2gp8Cna7Wx96GRJyK0RG54WTQiNAT1Tm5U2iFsgcBLQRe72UarrKYoCI5-lpzBVX6OeC-jPZ-KXRbXb43Ug3AKPql3RWMknpIzBV5Pdw_9x5xVI-qVzf08HoGhtWiYy1gI4PdNbXi9cywD1fIkyzDWMFJviQj9D6tL_CkV5x6r9NQ_7dv-rcRyMnUYHK361ZO_nERS-vq7IFOydG28wAOxW-fO-rqd80B7ivf7nWJIqqTx2jWJBk%3D&amp;q_datetime_utc=2026-03-05T14%3A38%3A34&amp;ticket_price=631&amp;quote_id=-5972842113919191464&amp;utid_state=1&amp;channel=iphone&amp;price_without_closed_user_group=768&amp;tm_place_name=Cebu&amp;deeplink_data=eyJmaWVsZHMiOnsic2lnbmF0dXJlIjoiMzkzZmM4ODIxYjExNzI3ZTVhMGFjYWIyNzBlZTAxODgiLCJibG9ja19pZCI6IjEzOTE4MTE0MDFfNDExMTQ3NDQ1XzFfMF8wIn19&amp;utid=81b86f2c-22e3-97cf-026a-29db21fed004&amp;tm_stars=0&amp;client_id=skyscanner_app&amp;price_policy=2&amp;pre_redirect_id=ca4d1a50-cabe-d576-c6a5-e508cdab6edf&amp;tm_city_code=CEBP&amp;max_price=693&amp;guests=1&amp;request_id=ca4d1a50-cabe-d576-c6a5-e508cdab6edf&amp;tm_country_code=PH</t>
  </si>
  <si>
    <t>9.7586, 118.7565</t>
  </si>
  <si>
    <t>K and R Apartment Affordable Aircon Room with Wifi offers accommodations in Carcar, 24 miles from Colon Street and 25 miles from Magellan's Cross. This property offers access to a terrace and free private parking.</t>
  </si>
  <si>
    <t>L. De Vera House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</si>
  <si>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SUcyJ0Noa1EyWUQxMWJfNGxmNG1HZzB2Wnk4eE1YaGpYM2wyWTJzNUVBSTgGQgkRLnzZwOUKbB5CCRHZT45VmSz7-0IJEUtyXMogB-xqSABaTTJLqgFIEAEqCSIFaG90ZWwoADIfEAEiGwbg-QvbwGHSlkzHECvTQAgsL-kwWIpS9YHnXjIYEAIiFGhvdGVsIGluIHBoaWxpcHBpbmVz&amp;ap=KigKEgnMVpI7ToEeQBFjVfxe0lRdQBISCZwWDMlVUzJAEbEqfi-DNGBAMAFIAQ&amp;ictx=111&amp;ved=0COwCEMr3BGoYChMIuPaSpO7bkgMVAAAAAB0AAAAAEKgG</t>
  </si>
  <si>
    <t>13.41738, 121.20722</t>
  </si>
  <si>
    <t>Villa Arce, Suki, Bulusan, Calapan, Oriental Mindoro, Mimaropa, Philippines</t>
  </si>
  <si>
    <t>Calapan Mindoro Transient APT B</t>
  </si>
  <si>
    <t>www.skyscanner.com.ph/hotel_deeplink/4.0/PH/en-US/PHP/h_bc/222448061/2026-03-05/2026-03-06/hotel/hotel/hotels?legacy_provider_id=13&amp;rooms=1&amp;closed_user_group=apps&amp;hb_data=JQ6aqJjnWPYIMuWip1gSxlu2oxqe3dAtvJfBX2IBdjVbCsCS_-1GiKBhU9dZh3ldwY5l7K9Cgh-kSmzgIZsePgG4SrtMvmNszkYnSPaQVuNd1dANgHRZisXQlLK6k3DXCW6QvP8y2eP5QL4ykixf_eTwAuCnoYbLpHWLqBtX0hys1es4oLIsJIojlv7hnNzD5syIDohuZtO0uwRBprEFLkEEaSMLWZT4RtRImzaov7HyXQGlUIVMkxdIrOuIFnsc1PX2JLfcvz2uIuoaoitWkJrIYMnsebIc2G9GP2Vjvg21unP6FeT7Yza4Z_fsQO5cC8kVOla--LsMapSxvezC-7rsxSgrj-egOvD70uy7aukkJZe4XL4GL67g1CUztnEsw5wk0o0CG-Y1q5HToxundA2mVvLhwfrKUYjmF2btcq_HVFY9&amp;q_datetime_utc=2026-03-05T14%3A38%3A35&amp;ticket_price=872&amp;quote_id=4834519066021657452&amp;utid_state=1&amp;channel=iphone&amp;price_without_closed_user_group=1060&amp;tm_place_name=Calapan&amp;deeplink_data=eyJmaWVsZHMiOnsic2lnbmF0dXJlIjoiMTIxOGYzNmM3N2E3MGYzZWI1NGI4OWJjZTY0MThhYTAiLCJibG9ja19pZCI6IjEzMDM5MzIwMDFfNDAzMjU2MTkyXzJfMF8wIn19&amp;utid=0a92bb77-e795-4ccc-c3aa-07c210d07f93&amp;tm_stars=0&amp;client_id=skyscanner_app&amp;price_policy=2&amp;pre_redirect_id=4356c7a5-83e1-5955-ee78-026c5a42ebed&amp;tm_city_code&amp;max_price=872&amp;guests=1&amp;request_id=4356c7a5-83e1-5955-ee78-026c5a42ebed&amp;tm_country_code=PH</t>
  </si>
  <si>
    <t>9.15992, 123.69026</t>
  </si>
  <si>
    <t>Barkada Aircon Room</t>
  </si>
  <si>
    <t>parking, wifi, non-smoking, internet_access, shuttle_service</t>
  </si>
  <si>
    <t>Providing a terrace, Calapan Mindoro Transient APT B provides accommodations in Calapan. This property offers access to a balcony, free private parking, and free Wifi.
Staff on site can arrange a shuttle service.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</si>
  <si>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SUcyKENob1FfcmJ2MXRyaWlLT3BBUm9OTDJjdk1URjRObXg2TnpOa05oQUM4BkIJES582cDlCmweQgkR2U-OVZks-_tCCRFLclzKIAfsakgAWk0yS6oBSBABKgkiBWhvdGVsKAAyHxABIhsG4PkL28Bh0pZMxxAr00AILC_pMFiKUvWB514yGBACIhRob3RlbCBpbiBwaGlsaXBwaW5lcw&amp;ap=KigKEgnMVpI7ToEeQBFjVfxe0lRdQBISCZwWDMlVUzJAEbEqfi-DNGBAMAFIAQ&amp;ictx=111&amp;ved=0CJ4DEMr3BGoYChMIuPaSpO7bkgMVAAAAAB0AAAAAEKgG</t>
  </si>
  <si>
    <t>15.48121, 120.96496</t>
  </si>
  <si>
    <t>Secret beach, Siquijor Circumferential Road, Candaping B, Maria, Siquijor, Negros Island Region, 6229, Philippines</t>
  </si>
  <si>
    <t>Maria</t>
  </si>
  <si>
    <t>Barkada Aircon Room is located in Liloan. The property has free private parking. The air-conditioned lodge also provides a fully equipped kitchen with an oven, and a bathroom with a bidet, a shower and a bath. Sibulan Airport is 43 miles away.</t>
  </si>
  <si>
    <t>1 Bedroom Unit@Heart of Cabantuan City PNY INN 1</t>
  </si>
  <si>
    <t>www.skyscanner.com.ph/hotel_deeplink/4.0/PH/en-US/PHP/h_ad/213015960/2026-03-02/2026-03-03/hotel/hotel/hotels?legacy_provider_id=22&amp;rooms=1&amp;closed_user_group=general&amp;hb_data=0eDwmmyUTJZpWDRvmJbh_bbUtGwtW2uDCoTZ77WKqu9z1_eVzQi7XQ2T9R20MZ4MF8mqFisd89So2vZaH2zepTyb5wfJr8AOLjDB3w-LyYDBYGu2E7cek7GfMB6ShJfxb3QAaGNWae3VwkGZNvDdKAYPQ48VKBlaKlyWiZLhcu6v02WcsKsq0CYFvYBtztc-gyKOWLCAcr4Wei4THbblYwsDEIZOgGNJf95QA9OKUrlrrasEDfLc6_DkARC3lqnwTkQs76KIcLcrBg46jKi8LFc8EryRBukLnpjXg6pa0IcXQw8If2MFyBLJXiPtWg-c1RtBZZ3gf0UYt3fvAvDngad87tKcMWtjAJUssKfQ9BI65b7qPuG9yvZ-RK2nqfJ_UnF67VtlmF2dlYq2wDu9QG7EhSCggxW3pwY_GjcEwp2i&amp;q_datetime_utc=2026-03-02T01%3A20%3A12&amp;ticket_price=1024&amp;quote_id=-7755619053638106328&amp;utid_state=1&amp;channel=iphone&amp;price_without_closed_user_group=1160&amp;tm_place_name=Cabanatuan+City&amp;deeplink_data=eyJmaWVsZHMiOnsic2lnbmF0dXJlIjoiOTg2MTgxY2Q2YWNmOGJmZDkzMWI1MjBmZGY2MDliZmYifSwidXJsIjoiaHR0cHM6Ly93d3cuYWdvZGEuY29tL3BhcnRuZXJzL3BhcnRuZXJzZWFyY2guYXNweD9jaWQ9MTg0NjM4MyZoaWQ9MzQxMTg4NDAmY3VycmVuY3k9UEhQJmNoZWNraW49MjAyNi0wMy0wMiZjaGVja291dD0yMDI2LTAzLTAzJk51bWJlcm9mQWR1bHRzPTEmTnVtYmVyb2ZDaGlsZHJlbj0wJlJvb21zPTEmbWNpZD0zMzImbWFzdGVyUm9vbUlkPTU1OTIxOTc5NCZtcHQ9ZG1sak5GcFdSREpZZWs1Q2VFaFhhMDlQVld4Q2IxSlFUMkZPYkM5eVVXUkRObTR5YW01MlR6UjFNMHRtWWxGM1FtRXpjVlI2ZDBoMVdIQXlXVTVsZFRsR2NURm9kSEF6WVZWbGJWaEJQVDAmVG90YWxQcmljZT0xMDIzLjk2JlRvdGFsVGF4PTExOC40NyZUb3RhbEZlZT04Ni4zMiZUb3RhbFN1cmNoYXJnZT0wJm1jdXI9UEhQIn0%3D&amp;utid=806bc963-226a-3ffa-5d7f-12d8f45e899d&amp;tm_stars=0&amp;client_id=skyscanner_app&amp;redirect_delay=1000&amp;price_policy=2&amp;pre_redirect_id=6dbcc1f3-52e7-7882-e7c6-3c1b84ef93d7&amp;tm_city_code&amp;max_price=1109&amp;guests=1&amp;request_id=6dbcc1f3-52e7-7882-e7c6-3c1b84ef93d7&amp;tm_country_code=PH</t>
  </si>
  <si>
    <t>9.739166689, 118.7352777002</t>
  </si>
  <si>
    <t>Entire Home</t>
  </si>
  <si>
    <t>Estien cozy home in Puerto Princesa w/wifi 5</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</si>
  <si>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UUgyKENob1E0Yzc3NXJqdTc2blhBUm9OTDJjdk1URjNPREEyTTJZMmVCQUM4BkIJES582cDlCmweQgkR2U-OVZks-_tCCRFLclzKIAfsakgAWk0yS6oBSBABKgkiBWhvdGVsKAAyHxABIhsG4PkL28Bh0pZMxxAr00AILC_pMFiKUvWB514yGBACIhRob3RlbCBpbiBwaGlsaXBwaW5lcw&amp;ap=KigKEgnMVpI7ToEeQBFjVfxe0lRdQBISCZwWDMlVUzJAEbEqfi-DNGBAMAFIAQ&amp;ictx=111&amp;ved=0CAQQyvcEahgKEwi49pKk7tuSAxUAAAAAHQAAAAAQwgY</t>
  </si>
  <si>
    <t>Circumferential Road, Barrera District, Isla, Cabanatuan, Nueva Ecija, Central Luzon, 3100, Philippines</t>
  </si>
  <si>
    <t>Cabanatuan CIty PNY TRANSIENT INN 1</t>
  </si>
  <si>
    <t>www.skyscanner.com.ph/hotel_deeplink/4.0/PH/en-US/PHP/h_bc/213015960/2026-03-02/2026-03-03/hotel/hotel/hotels?legacy_provider_id=13&amp;rooms=1&amp;closed_user_group=apps&amp;hb_data=0xljmtKLQ1Oi1c-ZYO42616NWAAfYXA0XCFRcMKvmf3IuITCii61AUzHe8vnllR8c1MULptCFJ7SblPq_IP1SMIlx14uHzzrWXJ46wSHgCqVKRX7fe-k0rdqORtrbabePUOd71hayEpd_Tk4l7BVczMrcohx0Cj3dABc8QlomCofKVHrTnIeSvieOHSAVwwl5LjmvrgJMSWJ4RkYXe2TiZ7hpiB4ylECdEK4T1a9uNjo4M__3jufg5oDf7GMK8oCH_pdzG47l6cYZpUFICtYuPvEEF_Yh_V6Yz9O23DhZO2nVDUdqQek5dt2XPZVl41QZDQy6MEcHROOTYeSxyNqkEExcmnpD0VXN2iQaa85WfGdsoFot8snRS5lHIV26KAiSSFBIlF0Ij7vuAFy43nsZ1GuEHQ1w_0SfRaOKgn82A2VtXL1fCM%3D&amp;q_datetime_utc=2026-03-02T01%3A20%3A18&amp;ticket_price=1000&amp;quote_id=-5046124312087189347&amp;utid_state=1&amp;channel=iphone&amp;price_without_closed_user_group=1215&amp;tm_place_name=Cabanatuan+City&amp;deeplink_data=eyJmaWVsZHMiOnsic2lnbmF0dXJlIjoiODhkYTFhMTQxMTMzMjk4MTJiYzYxODUzOWM3YTZiNjYiLCJibG9ja19pZCI6IjgxMzI5MDEwMV8zNDM2NjY0MDZfMV8wXzAifX0%3D&amp;utid=995047b0-4a0f-0f6e-ff7d-d980e06f7bd3&amp;tm_stars=0&amp;client_id=skyscanner_app&amp;redirect_delay=1000&amp;price_policy=2&amp;pre_redirect_id=3ead7479-b438-b07b-c729-11f0fe023df0&amp;tm_city_code&amp;max_price=1109&amp;guests=1&amp;request_id=3ead7479-b438-b07b-c729-11f0fe023df0&amp;tm_country_code=PH</t>
  </si>
  <si>
    <t>7.04477, 125.54039</t>
  </si>
  <si>
    <t>Aden Gulf Street, Gulf View Executive Homes, Bago Aplaya, Talomo District, Davao City, Davao Region, 8000, Philippines</t>
  </si>
  <si>
    <t>Accra Transient House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</si>
  <si>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UUgyJ0Noa1FuT1RibDdiWDM3RURHZzB2Wnk4eE1XeHRYM0J4Tm5CNUVBSTgGQgkRLnzZwOUKbB5CCRHZT45VmSz7-0IJEUtyXMogB-xqSABaTTJLqgFIEAEqCSIFaG90ZWwoADIfEAEiGwbg-QvbwGHSlkzHECvTQAgsL-kwWIpS9YHnXjIYEAIiFGhvdGVsIGluIHBoaWxpcHBpbmVz&amp;ap=KigKEgnMVpI7ToEeQBFjVfxe0lRdQBISCZwWDMlVUzJAEbEqfi-DNGBAMAFIAQ&amp;ictx=111&amp;ved=0CDYQyvcEahgKEwi49pKk7tuSAxUAAAAAHQAAAAAQwgY</t>
  </si>
  <si>
    <t>15.1645, 120.53524</t>
  </si>
  <si>
    <t>Kim Rhode Street, Margot, Angeles, Central Luzon, 2023, Philippines</t>
  </si>
  <si>
    <t>Kiwi Transient House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</si>
  <si>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UUgyJ0Noa1Fxc0gxNTVpYV9fa2hHZzB2Wnk4eE1YTnpaMk55WkdadUVBSTgGQgkRLnzZwOUKbB5CCRHZT45VmSz7-0IJEUtyXMogB-xqSABaTTJLqgFIEAEqCSIFaG90ZWwoADIfEAEiGwbg-QvbwGHSlkzHECvTQAgsL-kwWIpS9YHnXjIYEAIiFGhvdGVsIGluIHBoaWxpcHBpbmVz&amp;ap=KigKEgnMVpI7ToEeQBFjVfxe0lRdQBISCZwWDMlVUzJAEbEqfi-DNGBAMAFIAQ&amp;ictx=111&amp;ved=0CFgQyvcEahgKEwi49pKk7tuSAxUAAAAAHQAAAAAQwgY</t>
  </si>
  <si>
    <t>16.42317, 120.60052</t>
  </si>
  <si>
    <t>Central Apartments Parking, Trancoville, District 17, Central Business District, Baguio, Cordillera Administrative Region, 2600, Philippines</t>
  </si>
  <si>
    <t>Baguio Central Apartment by Goshenland</t>
  </si>
  <si>
    <t>www.skyscanner.com.ph/hotel_deeplink/4.0/PH/en-US/PHP/h_bc/193702194/2026-03-02/2026-03-03/hotel/hotel/hotels?legacy_provider_id=13&amp;rooms=1&amp;closed_user_group=apps&amp;hb_data=1sSMmIAyR-sniUbNmMrAMtBT1uDFUN-cduJB7TZdbQmse1VGiMWqWVoZE4VX2ZtGaoLj-qGjWltA74HskwBbT6ObkxEz9oGRyJrTLSrrDpyz6LT56oWbvzNGXfJJJQlPaiC7JEkPFYYf7mre9TobF96dM03079resBGT0EOlkCEUs7LSQX3xuDqWWHWNAviTwC32kZiLZfDd38ktnZwH6-v5X9F8lOqSA3OfJcp7UNtZCK6rr8hJYeq1sVlv63OLHP8sSl-iDw2q7SfwntU9nSrQoxA5VfsN0ScJWcwVyD5C5KPApBBaVDuTIMfQk1X7piUlydVtSadzsfzOtokrfRoM9luICKMKRv5I0VhZ8EpcDLbRZpHhcVqGxliggMZtMQCrJYDSqCJKrBQwjAFKW8f5iI96ZDw7zm6AFjFck1TCNmFcg-s%3D&amp;q_datetime_utc=2026-03-02T01%3A20%3A20&amp;ticket_price=3640&amp;quote_id=8740877966206819192&amp;utid_state=1&amp;channel=iphone&amp;price_without_closed_user_group=4340&amp;tm_place_name=Baguio&amp;deeplink_data=eyJmaWVsZHMiOnsic2lnbmF0dXJlIjoiNzYwYTAzMTNiMTlmYmMwYzk2MmU4YzgwMThmZTQxZTQiLCJibG9ja19pZCI6IjQxNjUyMzgwMV8yMDU3MDQ1NTBfNV8wXzAifX0%3D&amp;utid=95f59f0d-d62f-d34e-e101-1c50d9ba2e3f&amp;tm_stars=0&amp;client_id=skyscanner_app&amp;redirect_delay=1000&amp;price_policy=2&amp;pre_redirect_id=9e5e700b-235a-e2c0-e7c6-4b5a6ba541b9&amp;tm_city_code=BAGP&amp;max_price=3640&amp;guests=1&amp;request_id=9e5e700b-235a-e2c0-e7c6-4b5a6ba541b9&amp;tm_country_code=PH</t>
  </si>
  <si>
    <t>wifi, elevator, non-smoking, internet_access, heat</t>
  </si>
  <si>
    <t>www.skyscanner.com.ph/hotel_deeplink/4.0/PH/en-US/PHP/h_bc/222448061/2026-03-05/2026-03-06/hotel/hotel/hotels?legacy_provider_id=13&amp;rooms=1&amp;closed_user_group=apps&amp;hb_data=WYyjabldfjfMtAcfc7JwPI27pbXDUjVb1sSV3jzMPJOx4xgNWePD8w5jTWNBrpgW2O3SYRtbF_rfX3HFz8aySkFH1FtAGwWjrFuYfFf0QesFiLuVtLLnW3PQ2_qBZPLg2RztyuSnr8h-_vjb8x8y9E0nSz5LnvgfcR1ZWGr5DrWmfzToEeiYK2BXCCwv3I3p-uOGKRfCET1NjYr1ADOIblnLzNK4RNRPbHlfoEfnSlN3PT99b1FML-SPGWMA1ORmBa3dph5sCiAXUiKV6goXFjZvBYFyDQwoiYbpw7jFacvio7iI9eYYLtKObnOM5pD6G5-ZsNwAZ9n3qCxGmGdWyiajW4h5EE3aown8MXDnUYhtk5YVJCop5phZPbjqJfTbYOGCHJmMAAjphUm4EhtC9vUSKKp8nOpBaWC94Ov_F7XtAGPj&amp;q_datetime_utc=2026-03-05T14%3A38%3A36&amp;ticket_price=872&amp;quote_id=4834519066021657452&amp;utid_state=1&amp;channel=iphone&amp;price_without_closed_user_group=1060&amp;tm_place_name=Calapan&amp;deeplink_data=eyJmaWVsZHMiOnsic2lnbmF0dXJlIjoiMTIxOGYzNmM3N2E3MGYzZWI1NGI4OWJjZTY0MThhYTAiLCJibG9ja19pZCI6IjEzMDM5MzIwMDFfNDAzMjU2MTkyXzJfMF8wIn19&amp;utid=4e793548-c1c3-9e1f-128d-9fdde88d9941&amp;tm_stars=0&amp;client_id=skyscanner_app&amp;price_policy=2&amp;pre_redirect_id=4944202f-a52c-8c3d-3a8a-a9fdeb7d68f1&amp;tm_city_code&amp;max_price=872&amp;guests=1&amp;request_id=4944202f-a52c-8c3d-3a8a-a9fdeb7d68f1&amp;tm_country_code=PH</t>
  </si>
  <si>
    <t>12.3688, 123.61699</t>
  </si>
  <si>
    <t>Maria Kulafu Lodging House Pier site- Santa Clara Office 2nd Floor</t>
  </si>
  <si>
    <t>www.skyscanner.com.ph/hotel_deeplink/4.0/PH/en-US/PHP/h_bc/223747872/2026-03-02/2026-03-03/hotel/hotel/hotels?legacy_provider_id=13&amp;rooms=1&amp;closed_user_group=apps&amp;hb_data=697FIF7jMHW7Tk6EZHcQkj4FhOrVtcZrTiDsf_9mBFb--J1twudsvIQT94_kKgulPcRtd6zMVW30EkYhcAi0EEWDu4W1PFejj2ubdLn1koEiBnQIcyDGu10oBSUi6lonE_wbDFy3pEfawXtlKEYjSDZoUn3Jboqdh1ym4rjXcjaYxp4-r97-wTogotvD6hCJxYOAomuDLO_DeqTA_Niy9jCx74drF0zHW49VqRq7O2P_mlD5wEz0lhpjK1Dh3rlSjrESxVQ25xzIYOUoy083PqjU8ldK6FRNYfaWnKjBHFwO-azwL06bln1zRaw3w-T2gKERTnIn3IRZR0J5w4WDN_1_eCmsbJEtFBhBR7yFN8UNq6GcB3eQV8LbPi2rqdc1UQn2bc-TC4z1aJ3PNlRvgYFofSdZvdP4AZNizersHgHliHJ5Qwo%3D&amp;q_datetime_utc=2026-03-02T01%3A20%3A20&amp;ticket_price=635&amp;quote_id=-6693623061351890074&amp;utid_state=1&amp;channel=iphone&amp;price_without_closed_user_group=830&amp;tm_place_name=Masbate&amp;deeplink_data=eyJmaWVsZHMiOnsic2lnbmF0dXJlIjoiNzU0MjBmZTdiZWEyZGFlY2M4NGI3M2RjYjY2NmQ4NzAiLCJibG9ja19pZCI6IjEwMTUzNTI0MDNfMzc0MDU5NTk3XzFfMF8wIn19&amp;utid=d51ab7bf-1dcb-6439-cf91-9cdf4a94f58a&amp;tm_stars=0&amp;client_id=skyscanner_app&amp;redirect_delay=1000&amp;price_policy=2&amp;pre_redirect_id=61d42bbb-e53c-f4d8-3d6e-87024ee7019e&amp;tm_city_code=MBTP&amp;max_price=692&amp;guests=1&amp;request_id=61d42bbb-e53c-f4d8-3d6e-87024ee7019e&amp;tm_country_code=PH</t>
  </si>
  <si>
    <t>14.10539, 120.94097</t>
  </si>
  <si>
    <t>Bapor, Masbate City, Masbate, Bicol Region, 5400, Philippines</t>
  </si>
  <si>
    <t>Masbate</t>
  </si>
  <si>
    <t>parking, wifi, non-smoking, internet_access, smoking_areas, car_rental</t>
  </si>
  <si>
    <t>A recently renovated homestay, Maria Kulafu Lodging House Pier site- Santa Clara office 2nd Floor offers accommodation in Cagba. Both free Wifi and parking on-site are accessible at the homestay free of charge.</t>
  </si>
  <si>
    <t>www.skyscanner.com.ph/hotel_deeplink/4.0/PH/en-US/PHP/h_ad/222803940/2026-03-05/2026-03-06/hotel/hotel/hotels?legacy_provider_id=22&amp;rooms=1&amp;closed_user_group=general&amp;hb_data=MVg7tIR5LOIvISju1izBOCg4CKZdUO8tetdaMkStWpvW2cfuhmejqzC_rO-d5plSF8bd9rRG_eUIa840BAbjVxHFT09jvGZODMeyOYUOiTBDAExrZ7-ixssfYMarYkdvzyTux3_l7CbwR5j1ACj95DibdHrv8E0f09g3asV7uZDOp6RYXDXTFNcwLtSdE-81_c1klNmcgexwtwuFZes9Xcf1G-Q0ctNQ1_E0uq-1Qffx7F_ryNxzgZfbwsm8cQPH2yFhyGdza6sF6b4MfBUImuPiRp-OgBH98l0NYLvK-fcqajMonrRF0vKYP0bvChneZn2YBqJR7iIN2_zFMHr3Lv9lrf_kCRs0RrcjdBZmBTooP_MbTsNz8ktmiBDCIrIoZEKh09X4ox6aSbqhT4Cb9d2Km0nZ8l8rRyqQD2Cqdolh&amp;q_datetime_utc=2026-03-05T14%3A39%3A37&amp;ticket_price=1001&amp;quote_id=5931720334582527342&amp;utid_state=1&amp;channel=iphone&amp;price_without_closed_user_group=4002&amp;tm_place_name=Tagaytay&amp;deeplink_data=eyJmaWVsZHMiOnsic2lnbmF0dXJlIjoiMWViZWNmNTMwOTcyNGQ4MmM4OWYyOTUxNzA3ZmNmZmQifSwidXJsIjoiaHR0cHM6Ly93d3cuYWdvZGEuY29tL3BhcnRuZXJzL3BhcnRuZXJzZWFyY2guYXNweD9jaWQ9MTg0NjM4MyZoaWQ9MzE0Mjk1ODQmY3VycmVuY3k9UEhQJmNoZWNraW49MjAyNi0wMy0wNSZjaGVja291dD0yMDI2LTAzLTA2Jk51bWJlcm9mQWR1bHRzPTEmTnVtYmVyb2ZDaGlsZHJlbj0wJlJvb21zPTEmbWNpZD0zMzImbWFzdGVyUm9vbUlkPTUwMzYzOTc3NiZtcHQ9YVhScmVuZGhXVXB0YTA0eVkzQjBlVU5zUnpKa2QzcGFUVU42YUdoSkwxWnZaR1ZFUTJwV1dFaFJkRzFCY0RkQ2JrRkNSVGxtSzI0MWRVODJSMkoyYkc1NlpGSjBkaXN4ZVV0blRuUm5QVDAmVG90YWxQcmljZT0xMDAwLjU3JlRvdGFsVGF4PTExNS41OSZUb3RhbEZlZT04NC41MyZUb3RhbFN1cmNoYXJnZT0wJm1jdXI9UEhQIn0%3D&amp;utid=3e274e48-d8bd-617f-fe1c-a4697981f542&amp;tm_stars=0&amp;client_id=skyscanner_app&amp;price_policy=2&amp;pre_redirect_id=470571b9-3ebd-cd59-b85d-fc02c9a5303e&amp;tm_city_code&amp;max_price=1309&amp;guests=1&amp;request_id=470571b9-3ebd-cd59-b85d-fc02c9a5303e&amp;tm_country_code=PH</t>
  </si>
  <si>
    <t>Despi's Place 1 at Urban Deca EDSA</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</si>
  <si>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UUgyKENob1F5dDdjNFlpNThJbmpBUm9OTDJjdk1URnRjMTkyYlRKcVloQUM4BkIJES582cDlCmweQgkR2U-OVZks-_tCCRFLclzKIAfsakgAWk0yS6oBSBABKgkiBWhvdGVsKAAyHxABIhsG4PkL28Bh0pZMxxAr00AILC_pMFiKUvWB514yGBACIhRob3RlbCBpbiBwaGlsaXBwaW5lcw&amp;ap=KigKEgnMVpI7ToEeQBFjVfxe0lRdQBISCZwWDMlVUzJAEbEqfi-DNGBAMAFIAQ&amp;ictx=111&amp;ved=0CNYBEMr3BGoYChMIuPaSpO7bkgMVAAAAAB0AAAAAEMIG</t>
  </si>
  <si>
    <t>10.3167759, 123.9650614</t>
  </si>
  <si>
    <t>DaBoss Condo Cozy Studio + Resort like Living</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</si>
  <si>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UUgyJ0Noa1F2Tjd6X1BmaHA1OW9HZzB2Wnk4eE1YZzJiSGg2Y3pkekVBSTgGQgkRLnzZwOUKbB5CCRHZT45VmSz7-0IJEUtyXMogB-xqSABaTTJLqgFIEAEqCSIFaG90ZWwoADIfEAEiGwbg-QvbwGHSlkzHECvTQAgsL-kwWIpS9YHnXjIYEAIiFGhvdGVsIGluIHBoaWxpcHBpbmVz&amp;ap=KigKEgnMVpI7ToEeQBFjVfxe0lRdQBISCZwWDMlVUzJAEbEqfi-DNGBAMAFIAQ&amp;ictx=111&amp;ved=0CO8BEMr3BGoYChMIuPaSpO7bkgMVAAAAAB0AAAAAEMIG</t>
  </si>
  <si>
    <t>www.skyscanner.com.ph/hotel_deeplink/4.0/PH/en-US/PHP/h_bc/204255511/2026-03-05/2026-03-06/hotel/hotel/hotels?legacy_provider_id=13&amp;rooms=1&amp;closed_user_group=apps&amp;hb_data=48zmTpPcfj6he_3Jv24m2ah3svqzq3XLwsZpddj1p_lBrpD6ndXwP9x4ed3cI7neAtWZKHWcVL8he91aBYem__ewgk87ZSNq6EnFzKZ7qVQQ9T_NolKDl6suoSKmHgTH3i48OQc8WzvatqjVhXP3GmXAvxzGgw1X2vAzOwZYRB8rbm8PBK_SvB7t_OyyAfRMQ5hceF0xGil7bEgjMOMRpFdx7hSHRIlhAlEKuWnCoNmhdarZ0fkDXB0rqH9UOF1CGBCbm9iTZefGOB1bswr67c6PlacusfsEjU0fUKXK3HUs4UGjb4j13xMA0Af3-gY25_-6IOie3TosJbt574e3KXL8PCF90HccQmBOypd_KvgqN2ggHQJCbApft52dZUWT6CNT9ym0ad_tFEpSmWnZ1XlYT0IxR-pfn9BOccD-L2G0UP4ZebY%3D&amp;q_datetime_utc=2026-03-05T14%3A38%3A38&amp;ticket_price=1309&amp;quote_id=3894640565617308388&amp;utid_state=1&amp;channel=iphone&amp;price_without_closed_user_group=1718&amp;tm_place_name=Batuan&amp;deeplink_data=eyJmaWVsZHMiOnsic2lnbmF0dXJlIjoiYmMxMzk0Y2MxMDg3Zjg5NjMxZjg2ZTczYWJiOGRkZWYiLCJibG9ja19pZCI6IjU4NjU5NzIwNl8zMzU0MTA0ODhfMV8wXzAifX0%3D&amp;utid=94cc22d9-f262-8025-c794-d6c899b61dee&amp;tm_stars=0&amp;client_id=skyscanner_app&amp;price_policy=2&amp;pre_redirect_id=87845b0e-6cbe-c8f3-efe5-7f3014152a91&amp;tm_city_code&amp;max_price=2987&amp;guests=1&amp;request_id=87845b0e-6cbe-c8f3-efe5-7f3014152a91&amp;tm_country_code=PH</t>
  </si>
  <si>
    <t>11.84757, 122.05776</t>
  </si>
  <si>
    <t>Villa Catalina Bora 3 Resort</t>
  </si>
  <si>
    <t>www.skyscanner.com.ph/hotel_deeplink/4.0/PH/en-US/PHP/h_bc/204138590/2026-03-05/2026-03-06/hotel/hotel/hotels?legacy_provider_id=13&amp;rooms=1&amp;closed_user_group=apps&amp;hb_data=AMX9Cs9QYPY3OVISmUeG1szPg9VZUCZ4un9FZdkpX3kZt9LR4Z3CAAwc8C96mgZcuGv6V5bL1iRiaeGzfDHeCQWRG3Y0ogku_RvSjQ19S0f7mnFJJfeAKrrqjmg2_J9gZvcGflMwvcttsij_v8jFzxbHtu883WPzNIOh8yv7f-htUROhWu4E_pzKxMT691ObXJLyQRnr_nbyVkk2hCRurY8JTuLA-QgHCD6SupbUdad3JkRYhUSNSNydLWMNbUz0Z62oIbiimbext7U2Or17rLPy40x7RNgueNrFxKvzLdyCSiYnfjnEl2k9DMFBwPBRcmFcIziv5C4wwipKZamI-38lSxs7TN6alVpo7zb4jpDSA_M7RJVpwwCiDjK8CEXKhXdacf8gaM3QYwjI9EcDTmfMjfT4flg5iyf372HvykghQbSO&amp;q_datetime_utc=2026-03-05T14%3A38%3A39&amp;ticket_price=1754&amp;quote_id=3810731985875365148&amp;utid_state=1&amp;channel=iphone&amp;price_without_closed_user_group=2254&amp;tm_place_name=Nabas&amp;deeplink_data=eyJmaWVsZHMiOnsic2lnbmF0dXJlIjoiZjdhZWI3NTBjYjQxMWE4Y2I0MzZhYTE5OGU4MDYwYjAiLCJibG9ja19pZCI6IjU5NDYzNzUwMV80MTQ2ODg1MzVfMV8wXzAifX0%3D&amp;utid=45c2fb40-598d-b7ee-755e-8c5e741b5abc&amp;tm_stars=0&amp;client_id=skyscanner_app&amp;price_policy=2&amp;pre_redirect_id=cda8b15a-150c-e3a2-b2ca-64203c1514fa&amp;tm_city_code&amp;max_price=1878&amp;guests=1&amp;request_id=cda8b15a-150c-e3a2-b2ca-64203c1514fa&amp;tm_country_code=PH</t>
  </si>
  <si>
    <t>9.5652, 123.77879</t>
  </si>
  <si>
    <t>Talisay Road, Toledo, Nabas, Aklan, Western Visayas, Philippines</t>
  </si>
  <si>
    <t>Nabas</t>
  </si>
  <si>
    <t>11 miles from Caticlan Jetty Port in Nabas, Villa Catalina Bora 3 Resort offers accommodations with access to spa facilities, beauty services, and fitness room.</t>
  </si>
  <si>
    <t>OYO 1121 JUNLYN APARTELLE</t>
  </si>
  <si>
    <t>www.skyscanner.com.ph/hotel_deeplink/4.0/PH/en-US/PHP/h_fd/218578023/2026-03-02/2026-03-03/hotel/hotel/hotels?legacy_provider_id=927050&amp;rooms=1&amp;closed_user_group=apps&amp;hb_data=1q5zy6XRaZkbH7vWrUKAkYFEf4yof9hq4RqvC7ZnwA17ygCB6d4rGS1abTwgfG0Z5koUCAeIVKD0S-iphUlx_SgeDpjuqAaecNlh_3ndynHJ26l-3JmS792i6iO7TSt3DpU8hmMzdj-cwK93z-HQj-7Xj4PrMdgAS_N5gbqd90vhwOH_BJoZodQCPoVzRSmcCsCldH-_d7XpQArABv09eao_ZzaSBELwJF_956MMer0eBCptvyppLFkZ4o2VXIa_m_Ff3MaSFUSFUU3Zdw5TomivUs9HGNQhMDvZzih2arYMYdK2GVRqmzw1tktgqgcx9PPDYEYDQzBaO4E3aTJBpf79YUmF2ceNEdQwwvehcmttO4JFF-gdLOPp5_sOHaRVZeD2b_uxsLJwRn39GjcNvHwA8EU6Eo3wwnReY8VnYC0fSA%3D%3D&amp;q_datetime_utc=2026-03-02T01%3A20%3A29&amp;ticket_price=907&amp;quote_id=-4407080633571740080&amp;utid_state=1&amp;channel=iphone&amp;price_without_closed_user_group=2567&amp;tm_place_name=Taiwala&amp;deeplink_data=eyJmaWVsZHMiOnsic2lnbmF0dXJlIjoiNjk2N2NkM2FjMTQ4ZjRiNjhiZTI0YjAyNGNhY2E1MzIifSwidXJsIjoiaHR0cHM6Ly9kZWFscy52aW8uY29tP3NpZz01YzdjNWE5NmEzNWNjYzkwMWUyMDA3NTQ3ZDI2NzQxMzU3MDBjM2IzYzM0M2FlZTNkYTNkMzhmMzViNTM4N2U0MmQzMTMyMzgzNzMzMzMzNzMzMzUzNyZzaWctaXNzPW1ldGEmdHVybD1odHRwcyUzQSUyRiUyRnZpby5jb20lMkZIb3RlbCUyRlNlYXJjaCUzRmNoZWNrSW4lM0QyMDI2LTAzLTAyJTI2Y2hlY2tPdXQlM0QyMDI2LTAzLTAzJTI2Y3VycmVuY3klM0RQSFAlMjZlcHYlM0RNUzR5JTI2ZXNkJTNETml3NW5ZdjhNbUQzUkFzV1h0Qm1lc1ZTenQwYUluMzhnOGVCMWlKTWZ1dTd5V20xX3REdmJFcC1zZlJJTGw2TWRnNUMwTzI1QjhOOEE0RVVfV2dsMXREcFRuT1hjbm5uc2NOYVZsZGN0ZTZVZWM4eGtKQSUyNTNEJTI2Zm9yY2VDdXJyZW5jeUNoYW5nZSUzRDElMjZmb3JjZUxhbmd1YWdlQ2hhbmdlJTNEMSUyNmhvdGVsSWQlM0QxMTc2NDgzNjAlMjZsYWJlbCUzRHNyYyUyNTNEc2t5c2Nhbm5lciUyNTI2dWNvdW50cnklMjUzRFBIJTI1MjZ1ZGV2aWNlJTI1M0Rtb2JpbGUlMjUyNmhvdGVsJTI1M0QxMTc2NDgzNjAlMjUyNmRheSUyNTNEMiUyNTI2bW9udGglMjUzRDAzJTI1MjZ5ZWFyJTI1M0QyMDI2JTI1MjZsb3MlMjUzRDElMjUyNm9mZmVyaWQlMjUzRG9NOXpickN1T1R4ayUyNTI2cHJpY2UlMjUzRDkwNi44NCUyNTI2Y3VycmVuY3klMjUzRFBIUCUyNTI2dXNlcmxhbmclMjUzRGVuJTI1MjZfdGglMjUzRDQyMThlYmE0OTE1YmU5Y2I1NjEyMDA4ZTMzODFmZjMwY2FhNWUyNTRiYzZlYzJkNyUyNTI2ZHRzJTI1M0QxNzcyNDEwMDAyJTI1MjZvbHV0JTI1M0QxNzcyNDA5OTk5JTI1MjZjYW5QYXlMYXRlciUyNTNEZmFsc2UlMjUyNnJlcXVlc3RVc2VyR3JvdXAlMjUzRCUyNTI2b2ZmZXJVc2VyR3JvdXAlMjUzRHB1YmxpYyUyNmxhbmclM0RlbiUyNm90aSUzRDJtVFhBVHo1Z3FRJTI2cHJlZmVycmVkUmF0ZSUzRDkwNi44NCUyNnByb2ZpbGUlM0RyMmQybTcza244JTI2cm9vbXMlM0QxJTI2dG9rZW4lM0Q3ZmUyNzYlMjZ1c2VyQ291bnRyeSUzRFBIJTI2dXRtX2NhbXBhaWduJTNEc2t5c2Nhbm5lciUyNnV0bV9tZWRpdW0lM0RjcGMlMjZ1dG1fc291cmNlJTNEc2t5c2Nhbm5lciJ9&amp;utid=4d8cd21f-6d3f-1cf5-4d74-273dcd6c14a4&amp;tm_stars=0&amp;client_id=skyscanner_app&amp;redirect_delay=1000&amp;price_policy=2&amp;pre_redirect_id=268c363b-1988-0de9-5544-ba4ed80a2a35&amp;tm_city_code&amp;max_price=1492&amp;guests=1&amp;request_id=268c363b-1988-0de9-5544-ba4ed80a2a35&amp;tm_country_code=PH</t>
  </si>
  <si>
    <t>11.0825, 124.6108157</t>
  </si>
  <si>
    <t>Juaton, Ormoc, Leyte, Eastern Visayas, 6541, Philippines</t>
  </si>
  <si>
    <t>parking, wifi, air_conditioning, non-smoking, internet_access, 24-hour_front_desk_service, smoking_areas, car_rental, lounge, shuttle_service, airport_shuttle</t>
  </si>
  <si>
    <t>Bachelorette Rental - Double Room with Shared Bathroom</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</si>
  <si>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UUgyKENob1E4YS1CNklyeWtJTGZBUm9OTDJjdk1URjJlako0WXpCd1loQUM4BkIJES582cDlCmweQgkR2U-OVZks-_tCCRFLclzKIAfsakgAWk0yS6oBSBABKgkiBWhvdGVsKAAyHxABIhsG4PkL28Bh0pZMxxAr00AILC_pMFiKUvWB514yGBACIhRob3RlbCBpbiBwaGlsaXBwaW5lcw&amp;ap=KigKEgnMVpI7ToEeQBFjVfxe0lRdQBISCZwWDMlVUzJAEbEqfi-DNGBAMAFIAQ&amp;ictx=111&amp;ved=0CNECEMr3BGoYChMIuPaSpO7bkgMVAAAAAB0AAAAAEMIG</t>
  </si>
  <si>
    <t>8.93292, 125.52601</t>
  </si>
  <si>
    <t>Eurie's Furnished Unit 1</t>
  </si>
  <si>
    <t>www.skyscanner.com.ph/hotel_deeplink/4.0/PH/en-US/PHP/h_bc/212756398/2026-03-02/2026-03-03/hotel/hotel/hotels?legacy_provider_id=13&amp;rooms=1&amp;hb_data=K-dJtSnQiL24VBQnZNTRRS7tHLaGGhY6fqu3Jc2_GMLrcfKlj_pW30AmBdzpYEwN1Y4uWLqSL2B8nFdWj2P8csT5RISyj6a0m3_QMzQTTAD80KUKqWTI_aD0bj-BrSDiZw9uqQ2_qun6yAGowjsZO8lBFuocLSHfIJdN5eeLQww60AVHAJDbTQQVVX5o0ETMEYQmc-gp2pg8DBf4cdcRtjfnI6S_yPnXtghN1SsORIkJDsp7OnugUoysKRkw6mXPbfUt9dY1eELSwh6bzFfji_5pgcyyQh4Ci5_WyKJAPO959tne8JxxyAdLwu4xdWmMp_ph6rQ0qc2fMXIoSnyMrZmxasFmHxkWrbU1zh7YC0K-Lz-6sNiq1lWRt4ccEP0DZM-QPBvqDyjzlK0DumWw-zABgun4n5SqeTYuyB8U5hWbg4S6xVg%3D&amp;q_datetime_utc=2026-03-02T01%3A20%3A30&amp;ticket_price=2234&amp;quote_id=7996188515022405383&amp;utid_state=1&amp;channel=iphone&amp;tm_place_name=Butuan&amp;deeplink_data=eyJmaWVsZHMiOnsic2lnbmF0dXJlIjoiMDg1MjAxMTg3ZDViN2E4NGY0YzY4YTA0ZjA1NjU3OGYiLCJibG9ja19pZCI6IjI4MDk1MDAwMV8xNDA3MTAzNTBfNF8wXzAifX0%3D&amp;utid=32be99fa-2b71-1371-b68f-0384a79b20e7&amp;tm_stars=0&amp;client_id=skyscanner_app&amp;redirect_delay=1000&amp;price_policy=2&amp;pre_redirect_id=cbb2e607-4eab-2569-0ea9-ec301713055c&amp;tm_city_code=BXUP&amp;max_price=2234&amp;guests=1&amp;request_id=cbb2e607-4eab-2569-0ea9-ec301713055c&amp;tm_country_code=PH</t>
  </si>
  <si>
    <t>9.15011, 123.50212</t>
  </si>
  <si>
    <t>Eastside, Siquijor Circumferential Road, Tag-ibo, San Juan, Siquijor, Negros Island Region, 6227, Philippines</t>
  </si>
  <si>
    <t>CHARM'S DE Albia Guest House</t>
  </si>
  <si>
    <t>www.skyscanner.com.ph/hotel_deeplink/4.0/PH/en-US/PHP/h_ad/213853696/2026-03-02/2026-03-03/hotel/hotel/hotels?legacy_provider_id=22&amp;rooms=1&amp;closed_user_group=general&amp;hb_data=7UYXvvNMlFFJh766C-6bWL_fOumiVUq0xYgVPAyoSTt4XiAOKOEbvCYwNAgXi4VJuAk__ExWbS5PImk4Ut_5L2uZIcDwONeKwgl2xIFEcmnJ2xV3GoSH7Ci2HBSA3PRLJxLYI7vRMUxVAcuACvI_99DTu3DH4blLPnSHLUV-FAU8fPvC9wjCCgZQsrxVnW926qfFMw3AHOIQFUc7h_YL-Hp6h8S4fBq2yEp97jzQA1A4BeKMABMXEbOp2fu7LCcIyTgu7FY6r0o9HahsAWyRjrsP5uMu91HtPchRHqH3bUN4ntExz9lB2iuIJ5_YkJUk7YXKVabkE572NaWqucBoYGN5IU6Y58PAJ3td7JKRA7I4fj-p3Bl0UW0gOOZrz1rXAddcp3ypPeviNgELxmwSd9nYSAr_YqUNFjmc6zgtlIDN&amp;q_datetime_utc=2026-03-02T01%3A20%3A31&amp;ticket_price=648&amp;quote_id=7019200568616955702&amp;utid_state=1&amp;channel=iphone&amp;price_without_closed_user_group=802&amp;tm_place_name=San+Juan&amp;deeplink_data=eyJmaWVsZHMiOnsic2lnbmF0dXJlIjoiNmFmYzY5NzIyMDU4ZmRlYWZiMjFmZjUxYjVkNjYyYTQifSwidXJsIjoiaHR0cHM6Ly93d3cuYWdvZGEuY29tL3BhcnRuZXJzL3BhcnRuZXJzZWFyY2guYXNweD9jaWQ9MTg0NjM4MyZoaWQ9NDY5Mzc1NDUmY3VycmVuY3k9UEhQJmNoZWNraW49MjAyNi0wMy0wMiZjaGVja291dD0yMDI2LTAzLTAzJk51bWJlcm9mQWR1bHRzPTEmTnVtYmVyb2ZDaGlsZHJlbj0wJlJvb21zPTEmbWNpZD0zMDM4Jm1hc3RlclJvb21JZD03NDkzNDkyODUmbXB0PU1uSkVOa2xhYW5FMGVEVnRVbFpNT0c5b0wxZ3ZSemxsWVVoaFlsbzFUV1JXU2tReVdEZzJkazVVYjNGWlZYRkpMMWhTYURNMlZuUjBUbkp4WkVWYVpYaENWVU14UWpWdGFYbEhUbVIzUFQwJlRvdGFsUHJpY2U9NjQ4LjAwJlRvdGFsVGF4PTAuMDAmVG90YWxGZWU9MC4wMCZUb3RhbFN1cmNoYXJnZT0wJm1jdXI9UEhQIn0%3D&amp;utid=9b8b874c-b830-5e18-d467-90398f9b2c2d&amp;tm_stars=0&amp;client_id=skyscanner_app&amp;redirect_delay=1000&amp;price_policy=2&amp;pre_redirect_id=5265430c-9be5-b91f-8572-45afad521ba1&amp;tm_city_code&amp;max_price=1800&amp;guests=1&amp;request_id=5265430c-9be5-b91f-8572-45afad521ba1&amp;tm_country_code=PH</t>
  </si>
  <si>
    <t>16.4217, 120.5592</t>
  </si>
  <si>
    <t>Just a 4-minute walk from Maite Beach and 0.7 miles from Tubod Beach, CHARM'S DE ALBIA GUEST HOUSE features accommodations in Siquijor, with a shared lounge. Guests staying at this guest house have access to a balcony.</t>
  </si>
  <si>
    <t>Baguio Vacation House with Amazing Sunset View</t>
  </si>
  <si>
    <t>www.skyscanner.com.ph/hotel_deeplink/4.0/PH/en-US/PHP/h_bc/213264146/2026-03-02/2026-03-03/hotel/hotel/hotels?legacy_provider_id=13&amp;rooms=1&amp;closed_user_group=apps&amp;hb_data=Ufuks-v-aLc62rBsGL_XL7wm7cUNyifA_F6syqgJ3wJq-wASs93R3nG4UnNYJys5TlckhE5Vv2DkYhE9dQG48tkVTpKl1lV8ym9cAO8aDCki6wBhgkYXQm5m_QhVwWpS2L4Rbzi-3rT9bpqHcp_XLxuyfVXTa2uMRUXKABKPAdn5jiIEMvTHtKmzBFpi0Kdn9Ohe59BY1n24IEwMmuELRgEbsESznf99RxW1vsvBCGHwiK2NorVom5J_B5grbNJOfnAyoL5ynEIT0YvSHajNGUfQJWZQk7THKLAH8yYv42ozhyRH0Yd9PfR_ZStr5qOYJarLnuW1k0ca3u4X9mTL9DEDEnxn-xb5cpD3RA61WkHli7QlH-ZOyEQwE0OSBgSfmJoMAfhk5W7bQPVMCuro9kagJkSKJpncphK95WEVKqK9JU9wGAw%3D&amp;q_datetime_utc=2026-03-02T01%3A20%3A33&amp;ticket_price=7076&amp;quote_id=1543614644459007755&amp;utid_state=1&amp;channel=iphone&amp;price_without_closed_user_group=9284&amp;tm_place_name=Baguio&amp;deeplink_data=eyJmaWVsZHMiOnsic2lnbmF0dXJlIjoiYTJkYjJmNzEzN2Y1MjYyNTJiN2RiMmJhYjUyZjFhYWYiLCJibG9ja19pZCI6IjU0OTgyNzAwMV8zNjE0MTUwMjZfOV8wXzAifX0%3D&amp;utid=1c3d6bbf-9b34-9cbd-6dce-32ec5624fa01&amp;tm_stars=0&amp;client_id=skyscanner_app&amp;redirect_delay=1000&amp;price_policy=2&amp;pre_redirect_id=412f478a-126f-9d1d-ee83-a957941a44db&amp;tm_city_code=BAGP&amp;max_price=7076&amp;guests=1&amp;request_id=412f478a-126f-9d1d-ee83-a957941a44db&amp;tm_country_code=PH</t>
  </si>
  <si>
    <t>15.173472, 120.59568</t>
  </si>
  <si>
    <t>parking, wifi, non-smoking, internet_access, kitchen, tennis_court, golf_course, bowling_alley, horseback_riding</t>
  </si>
  <si>
    <t>Melon Transient House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</si>
  <si>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UUgyJ0Noa1FuSjJ5djdtWTd1OHZHZzB2Wnk4eE1YbHNjVFF6Y0dKMEVBSTgGQgkRLnzZwOUKbB5CCRHZT45VmSz7-0IJEUtyXMogB-xqSABaTTJLqgFIEAEqCSIFaG90ZWwoADIfEAEiGwbg-QvbwGHSlkzHECvTQAgsL-kwWIpS9YHnXjIYEAIiFGhvdGVsIGluIHBoaWxpcHBpbmVz&amp;ap=KigKEgnMVpI7ToEeQBFjVfxe0lRdQBISCZwWDMlVUzJAEbEqfi-DNGBAMAFIAQ&amp;ictx=111&amp;ved=0CLUDEMr3BGoYChMIuPaSpO7bkgMVAAAAAB0AAAAAEMIG</t>
  </si>
  <si>
    <t>17.904972, 121.651126</t>
  </si>
  <si>
    <t>Melon Transient House is located in Angeles, just 12 miles from Kingsborough International Convention Center and 12 miles from LausGroup Event Center. Both free Wifi and private parking are available at the apartment free of charge.</t>
  </si>
  <si>
    <t>Jprime Traveller's Lodge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</si>
  <si>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WUgyKENob1E4TS0tajhPLTJyM2ZBUm9OTDJjdk1URnNlV2N4YW1ZM2JoQUM4BkIJES582cDlCmweQgkR2U-OVZks-_tCCRFLclzKIAfsakgAWk0yS6oBSBABKgkiBWhvdGVsKAAyHxABIhsG4PkL28Bh0pZMxxAr00AILC_pMFiKUvWB514yGBACIhRob3RlbCBpbiBwaGlsaXBwaW5lcw&amp;ap=KigKEgnMVpI7ToEeQBFjVfxe0lRdQBISCZwWDMlVUzJAEbEqfi-DNGBAMAFIAQ&amp;ictx=111&amp;ved=0CAQQyvcEahgKEwi49pKk7tuSAxUAAAAAHQAAAAAQ3AY</t>
  </si>
  <si>
    <t>Alcala, Cagayan, Cagayan Valley, 3507, Philippines</t>
  </si>
  <si>
    <t>Alcala</t>
  </si>
  <si>
    <t>Great care is taken to ensure guests experience comfort through top-notch services and amenities. Remain linked during your visit by utilizing the complimentary internet access available.The lodge offers complimentary parking for guests who arrive with their own mode of transport.Need some relaxation? Your room features daily housekeeping to make your stay even more comfortable and enjoyable. The lodge is completely smoke-free.Crafted for coziness, every guestroom provides an array of features, guaranteeing a tranquil night's sleep while maintaining the level of comfort.For a more enjoyable stay, select rooms at lodge are equipped with linen service and air conditioning.For certain chosen rooms, guests can enjoy in-room amusement like television and cable TV as a part of their stay. In select rooms, the lodge offers visitors access to instant coffee. Maintain your cleanliness and feel revitalized using toiletries available in select guest restrooms. Begin your day on a delightful note with a scrumptious complimentary breakfast, consistently served at JPRIME TRAVELLER'S LODGE.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</si>
  <si>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WUgyJ0Noa1FuSjJ5djdtWTd1OHZHZzB2Wnk4eE1YbHNjVFF6Y0dKMEVBSTgGQgkRLnzZwOUKbB5CCRHZT45VmSz7-0IJEUtyXMogB-xqSABaTTJLqgFIEAEqCSIFaG90ZWwoADIfEAEiGwbg-QvbwGHSlkzHECvTQAgsL-kwWIpS9YHnXjIYEAIiFGhvdGVsIGluIHBoaWxpcHBpbmVz&amp;ap=KigKEgnMVpI7ToEeQBFjVfxe0lRdQBISCZwWDMlVUzJAEbEqfi-DNGBAMAFIAQ&amp;ictx=111&amp;ved=0CB0QyvcEahgKEwi49pKk7tuSAxUAAAAAHQAAAAAQ3A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</si>
  <si>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WUgyJ0Noa1E3WnkwLTh2NWdwVnRHZzB2Wnk4eE1XMXJlVzUwZDJSakVBSTgGQgkRLnzZwOUKbB5CCRHZT45VmSz7-0IJEUtyXMogB-xqSABaTTJLqgFIEAEqCSIFaG90ZWwoADIfEAEiGwbg-QvbwGHSlkzHECvTQAgsL-kwWIpS9YHnXjIYEAIiFGhvdGVsIGluIHBoaWxpcHBpbmVz&amp;ap=KigKEgnMVpI7ToEeQBFjVfxe0lRdQBISCZwWDMlVUzJAEbEqfi-DNGBAMAFIAQ&amp;ictx=111&amp;ved=0CFgQyvcEahgKEwi49pKk7tuSAxUAAAAAHQAAAAAQ3A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</si>
  <si>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WUgyKENob1EwSm5HX01PdHE3ZnpBUm9OTDJjdk1URjVZMnd5ZEhkNk54QUM4BkIJES582cDlCmweQgkR2U-OVZks-_tCCRFLclzKIAfsakgAWk0yS6oBSBABKgkiBWhvdGVsKAAyHxABIhsG4PkL28Bh0pZMxxAr00AILC_pMFiKUvWB514yGBACIhRob3RlbCBpbiBwaGlsaXBwaW5lcw&amp;ap=KigKEgnMVpI7ToEeQBFjVfxe0lRdQBISCZwWDMlVUzJAEbEqfi-DNGBAMAFIAQ&amp;ictx=111&amp;ved=0CHEQyvcEahgKEwi49pKk7tuSAxUAAAAAHQAAAAAQ3AY</t>
  </si>
  <si>
    <t>Tropical Beachfront Room</t>
  </si>
  <si>
    <t>www.skyscanner.com.ph/hotel_deeplink/4.0/PH/en-US/PHP/h_xp/46982305/2026-03-05/2026-03-06/hotel/hotel/hotels?legacy_provider_id=1&amp;rooms=1&amp;closed_user_group=mobile&amp;hb_data=EXgjtLoPN-72uhvrwgfZyPDDrEf91bhVVv-KHBKCtzv0lnFJTzWGWHPAJQtJwH1lPUK1oByxN74ELv1Q0svkl7wV7i9FvVbwpB3z4XwUAtoaPmEBji9D2b-IyzKZLRoBJdPaDt4P1tg41fn_5i1wKWAimn0AG0mHou-FOPD3ehCnIB1Wtne36ypkANkPxvFrwtMpeoi7Dg2eIfGNgyMVzotJzSiKv8wpwq9mTEbF-_4mbB2jYqxj9fX8iooHqpgwHZfdKlzJHJQPywDkK6F_9Bz-8KA%3D&amp;q_datetime_utc=2026-03-05T14%3A38%3A51&amp;ticket_price=106744&amp;quote_id=-5233061377941534358&amp;utid_state=1&amp;channel=iphone&amp;price_without_closed_user_group=106864&amp;tm_place_name=Malay&amp;deeplink_data=eyJmaWVsZHMiOnsic2lnbmF0dXJlIjoiZjg3MzQ1NWY1ZTExNGIzZjhhNmEzMjU0NDMyNjhhYTIifSwidXJsIjoiaHR0cHM6Ly93d3cuZXhwZWRpYS5jb20ucGgvSG90ZWwtU2VhcmNoP3RwaWQ9NjgmbXBlPTE3NzI3MjAyMjYmZW5kRGF0ZT0yMDI2LTAzLTA2JmFkdWx0cz0xJmxvY2FsZT1lbl9VUyZjaGlkPTNkNzVkZmVjLTU2Y2MtNDg1YS05NDg5LTI5YTgzZDZkNDEzZCZlYXBpZD00NjIzMCZtY3RjPTMmc3RhcnREYXRlPTIwMjYtMDMtMDUmbXBkPUdCUCZtcGM9My44MyZtcG49MjAyMTU0MTg0JmN1cnJlbmN5PUdCUCZyYXRlcGxhbmlkPTQwNDAxODE3OCZtcG09MjQmbXBwPTEmbXBvPUVDJnNlbGVjdGVkPTI0Nzk1NDEmbXBiPTI1MS4xMCZtcHE9MTIyOC4yOSZtcGE9MTExMy41NCJ9&amp;utid=6fad1743-e6f8-c3b4-dd7a-a2fc92723b2e&amp;tm_stars=5&amp;client_id=skyscanner_app&amp;price_policy=2&amp;pre_redirect_id=adeb373a-1d3f-1eba-00fc-bd93502bd9a1&amp;tm_city_code&amp;max_price=111733&amp;guests=1&amp;request_id=adeb373a-1d3f-1eba-00fc-bd93502bd9a1&amp;tm_country_code=PH</t>
  </si>
  <si>
    <t>9.32169, 123.31177</t>
  </si>
  <si>
    <t>Warm Time Cabin 2BR Condo Unit</t>
  </si>
  <si>
    <t>www.skyscanner.com.ph/hotel_deeplink/4.0/PH/en-US/PHP/h_bc/216919921/2026-03-02/2026-03-03/hotel/hotel/hotels?legacy_provider_id=13&amp;rooms=1&amp;closed_user_group=apps&amp;hb_data=egxxmBJxFMozgPaTNDQ2Q3vI6Vfr-jxt7xE8UBA-rxfkUza68YSyZZmIZBVKKxdavtrrT9F8gu2A-QZkjCa5P1J9Vl3RiAeIpf_7xQv7K7CdZOHaBTf69JLvZgvGSv5IhR_QSg-hyxbba2X2aIggo2sTK5YHFy3CrhMF-APyw8gJbMQO58ahRVErujuLteEb-UIGLS4XDWvsjlQBwc6Ay68i4yf8M6B3n50ch3yyBdEg_GoG8vVWWglx8SmeeLTnCqnDUTqvot_nF8fcwfcolP5Bhb5saqVDnSTOG2Zk0CfmBGgRlEsBwFT4C-mczNxN2LZCys_DKqt3IsEUZMR8eRFDYFlJkKN5aYx8b60uKtVb0iigdVXWxPKTBh3cjgmU6HusrW8zNVzpTg6mluwS9modbqfzp9YEb-XDNhFfzvyp6qb8gck%3D&amp;q_datetime_utc=2026-03-02T01%3A20%3A47&amp;ticket_price=2668&amp;quote_id=-3457980041762451630&amp;utid_state=1&amp;channel=iphone&amp;price_without_closed_user_group=3181&amp;tm_place_name=Dumaguete&amp;deeplink_data=eyJmaWVsZHMiOnsic2lnbmF0dXJlIjoiZGY2NzUwYTQ3MmQwOGM1YWUxYWYxYmEyYzc4YThiMTUiLCJibG9ja19pZCI6IjEwOTc4MzAxMDFfMzgyNjU5MDQwXzJfMF8wIn19&amp;utid=a78d34a8-c1bf-63c0-3a08-326625faac7f&amp;tm_stars=0&amp;client_id=skyscanner_app&amp;redirect_delay=1000&amp;price_policy=2&amp;pre_redirect_id=2f71ff4a-d9e1-c10d-a261-1001579d381f&amp;tm_city_code=DGTP&amp;max_price=2668&amp;guests=1&amp;request_id=2f71ff4a-d9e1-c10d-a261-1001579d381f&amp;tm_country_code=PH</t>
  </si>
  <si>
    <t>10.32305, 123.97145</t>
  </si>
  <si>
    <t>Eduardo J. Blanco Drive, ECCA Homes, Piapi, Dumaguete, Negros Oriental, Negros Island Region, 6200, Philippines</t>
  </si>
  <si>
    <t>Warm Time Cabin 2BR Condo Unit is located in Dumaguete, just 2.1 miles from Robinsons Place Dumaguete and 1.4 miles from Dumaguete Belfry.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</si>
  <si>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WUgyKENob1F3SmFWbU5YN2paMk1BUm9OTDJjdk1URjBlSEZ0Ym5Sbll4QUM4BkIJES582cDlCmweQgkR2U-OVZks-_tCCRFLclzKIAfsakgAWk0yS6oBSBABKgkiBWhvdGVsKAAyHxABIhsG4PkL28Bh0pZMxxAr00AILC_pMFiKUvWB514yGBACIhRob3RlbCBpbiBwaGlsaXBwaW5lcw&amp;ap=KigKEgnMVpI7ToEeQBFjVfxe0lRdQBISCZwWDMlVUzJAEbEqfi-DNGBAMAFIAQ&amp;ictx=111&amp;ved=0CLwBEMr3BGoYChMIuPaSpO7bkgMVAAAAAB0AAAAAENwG</t>
  </si>
  <si>
    <t>9.2965, 123.3039</t>
  </si>
  <si>
    <t>Lee's Apartment</t>
  </si>
  <si>
    <t>www.skyscanner.com.ph/hotel_deeplink/4.0/PH/en-US/PHP/h_ad/212669214/2026-03-05/2026-03-06/hotel/hotel/hotels?legacy_provider_id=22&amp;rooms=1&amp;closed_user_group=general&amp;hb_data=JUlPhH4TklhH8lCNXdpuaEau0gavPNXa4-lWVtYK4hEUkcS96uAawWyxQDyoiGeEn1cs3PAcfD7d7HLXPWb3doVvMaUxy432YnRVAucDgeFckvXPEjhDW8zDyWA0XHLclzaEOPXZaz0SFtvG1AAWSw_3n4q47dZSFrBuC6IYoxpLd1tFMUFyna7PCiRnHiohvMLa2TY0rqHSKSG-qeejI5VjAglx_ytNbSapNrGtq0nduvSgpEEPJtE0e4YZJhOXqa3hHqAKjKdqlhyGp9KlVDBmwmEYFIa6XIP1wGMIH0Rjm9eqwfJwLxukmB5X2uyR80VeIoJREpKEMhXIbb83bAVCwV8-VDVvkwmaFrRvPudjA-svZ_33oz3tPKNAmJAXCCs2EADJweLQvbquQAFoosm6Fv-Cel-lddgfW3wwCOTX&amp;q_datetime_utc=2026-03-05T14%3A38%3A53&amp;ticket_price=1058&amp;quote_id=9106903134238475461&amp;utid_state=1&amp;channel=iphone&amp;price_without_closed_user_group=1195&amp;tm_place_name=Dumaguete&amp;deeplink_data=eyJmaWVsZHMiOnsic2lnbmF0dXJlIjoiNTIwZDFmOThlYTRkMTlmZDE0MmUxYWU0ZWExM2MyODYifSwidXJsIjoiaHR0cHM6Ly93d3cuYWdvZGEuY29tL3BhcnRuZXJzL3BhcnRuZXJzZWFyY2guYXNweD9jaWQ9MTg0NjM4MyZoaWQ9MzIzMDMwMDkmY3VycmVuY3k9UEhQJmNoZWNraW49MjAyNi0wMy0wNSZjaGVja291dD0yMDI2LTAzLTA2Jk51bWJlcm9mQWR1bHRzPTEmTnVtYmVyb2ZDaGlsZHJlbj0wJlJvb21zPTEmbWNpZD0zMDM4Jm1hc3RlclJvb21JZD01NjYyODQwNTgmbXB0PVVqZDViVFF2TUUxTlJVaFVaVmRUUmtwemNreG5ZbGRCUkU5Sk1Ga3dhWEZQZURoMmRYSklNREpIVjI5RWMyYzFRWFZDYWpCMGR6UTVNa3hoYjJFeVluVm1hVk5JVnpNeVJFSm1MMmRCUFQwJlRvdGFsUHJpY2U9MTA1OC40MCZUb3RhbFRheD0xMTMuNDAmVG90YWxGZWU9MC4wMCZUb3RhbFN1cmNoYXJnZT0wJm1jdXI9UEhQIn0%3D&amp;utid=ffcba24b-2bfb-edfd-c150-cac9f600d131&amp;tm_stars=0&amp;client_id=skyscanner_app&amp;price_policy=2&amp;pre_redirect_id=dd18a91b-0da5-bbdc-d9b3-32e09db39d79&amp;tm_city_code=DGTP&amp;max_price=1361&amp;guests=1&amp;request_id=dd18a91b-0da5-bbdc-d9b3-32e09db39d79&amp;tm_country_code=PH</t>
  </si>
  <si>
    <t>10.290902, 123.990232</t>
  </si>
  <si>
    <t>Opal Street, Claytown, Claytown Homes, Dumaguete, Negros Oriental, Negros Island Region, 6200, Philippines</t>
  </si>
  <si>
    <t>parking, wifi, air_conditioning, non-smoking, internet_access, smoking_areas, room_service, garden, express_check-in, express_check-out, car_rental, lounge, games_room, luggage_storage, tours, grill, bicycle_rental, diving</t>
  </si>
  <si>
    <t>Featuring city views, Lee's Apartment in Dumaguete provides accommodations, a garden, and a shared lounge. With garden views, this accommodation offers a patio. The apartment features rooms with air conditioning, free private parking, and free Wifi.</t>
  </si>
  <si>
    <t xml:space="preserve">Bayanihan Flats Courtyard </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</si>
  <si>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WUgyJ0Noa1FvSnlJdTc3RmstY0pHZzB2Wnk4eE1XMXJlV3RyWkdSNEVBSTgGQgkRLnzZwOUKbB5CCRHZT45VmSz7-0IJEUtyXMogB-xqSABaTTJLqgFIEAEqCSIFaG90ZWwoADIfEAEiGwbg-QvbwGHSlkzHECvTQAgsL-kwWIpS9YHnXjIYEAIiFGhvdGVsIGluIHBoaWxpcHBpbmVz&amp;ap=KigKEgnMVpI7ToEeQBFjVfxe0lRdQBISCZwWDMlVUzJAEbEqfi-DNGBAMAFIAQ&amp;ictx=111&amp;ved=0CO4BEMr3BGoYChMIuPaSpO7bkgMVAAAAAB0AAAAAENwG</t>
  </si>
  <si>
    <t>10.293631, 123.904064</t>
  </si>
  <si>
    <t>Pajac - Maribago Road, Abuno, Pajac, Lapu-Lapu, Central Visayas, 6015, Philippines</t>
  </si>
  <si>
    <t>Great care is taken to ensure guests experience comfort through top-notch services and amenities. When arriving by car, you'll be grateful for the on-site complimentary parking at apartment.In order to ensure the utmost level of relaxation, the guestrooms feature an inviting design and are equipped with all basic necessities, creating a delightful stay experience.To ensure a pleasant stay, a selection of rooms at apartment come furnished with linen service and air conditioning, all designed with your ease in mind. Selected rooms offer in-room amusement like television as a source of entertainment for guests to enjoy.You'll be pleased to know that select guest bathrooms offer bathroom amenities such as toiletries, ensuring a comfortable stay. Throughout the day, engage in the entertaining activities available at Bayanihan Flats Courtyard . Unwind by the pool at apartment and cherish a leisurely moment.</t>
  </si>
  <si>
    <t>8th Street Guesthouse STO Nino Cebu - Hostel</t>
  </si>
  <si>
    <t>https://www.booking.com/searchresults.html?aid=357028&amp;label=bin859jc-10CAsotAFCFWJnYy11cHRvd24tbWFsbC1zdWl0ZUgzWANotAGIAQGYATO4ARfIAQzYAQPoAQH4AQGIAgGoAgG4ApvDhM0GwAIB0gIkZTUzNjlmZWQtMDIxMy00NDg4LTlmNjMtZDA3NDViNjUyN2Y52AIB4AIB&amp;highlighted_hotels=10618111&amp;checkin=2026-03-01&amp;redirected=1&amp;city=-2437894&amp;hlrd=user_sh&amp;source=hotel&amp;checkout=2026-03-02&amp;keep_landing=1&amp;sid=29114b393a28b38f5da2dbf62455cda2</t>
  </si>
  <si>
    <t>14.55827, 121.05348</t>
  </si>
  <si>
    <t>Osmeña Boulevard, San Roque, Cebu City, Central Visayas, 6000, Philippines</t>
  </si>
  <si>
    <t>With a stay at 8th Street Guesthouse Sto Nino Cebu - Hostel in Cebu (Downtown Cebu), you'll be within a 5-minute walk of Minor Basilica of the Holy Child and Magellan's Cross. This hostel is 1.7 mi (2.7 km) from SM City Cebu and 2.2 mi (3.6 km) from SM Seaside City Cebu.
Make use of convenient amenities, which include complimentary wireless internet access and tour/ticket assistance.
You can enjoy a meal at the restaurant serving the guests of 8th Street Guesthouse Sto Nino Cebu - Hostel, or stop in at the grocery/convenience store. Wrap up your day with a drink at the bar/lounge.
Featured amenities include a 24-hour front desk, luggage storage, and microwave in a common area.
Make yourself at home in one of the 48 individually decorated guestrooms. Bathrooms feature showers, complimentary toiletries, and toothbrushes and toothpaste. Conveniences include desks and complimentary bottled water, and housekeeping is provided daily.</t>
  </si>
  <si>
    <t>BGC Uptown Mall Suite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</si>
  <si>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WUgyJ0Noa1FqSWYtbTVDNzI0eHZHZzB2Wnk4eE1YWjNhbmQ2WmpCakVBSTgGQgkRLnzZwOUKbB5CCRHZT45VmSz7-0IJEUtyXMogB-xqSABaTTJLqgFIEAEqCSIFaG90ZWwoADIfEAEiGwbg-QvbwGHSlkzHECvTQAgsL-kwWIpS9YHnXjIYEAIiFGhvdGVsIGluIHBoaWxpcHBpbmVz&amp;ap=KigKEgnMVpI7ToEeQBFjVfxe0lRdQBISCZwWDMlVUzJAEbEqfi-DNGBAMAFIAQ&amp;ictx=111&amp;ved=0CJUCEMr3BGoYChMIuPaSpO7bkgMVAAAAAB0AAAAAENwG</t>
  </si>
  <si>
    <t>14.48334, 121.0448</t>
  </si>
  <si>
    <t>Azure Tropical Paradise in your Backyard</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</si>
  <si>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WUgyJ0Noa1E3dmVUaU43ODJmRlFHZzB2Wnk4eE1Ya3plbDlmTjJ0d0VBSTgGQgkRLnzZwOUKbB5CCRHZT45VmSz7-0IJEUtyXMogB-xqSABaTTJLqgFIEAEqCSIFaG90ZWwoADIfEAEiGwbg-QvbwGHSlkzHECvTQAgsL-kwWIpS9YHnXjIYEAIiFGhvdGVsIGluIHBoaWxpcHBpbmVz&amp;ap=KigKEgnMVpI7ToEeQBFjVfxe0lRdQBISCZwWDMlVUzJAEbEqfi-DNGBAMAFIAQ&amp;ictx=111&amp;ved=0CKoCEMr3BGoYChMIuPaSpO7bkgMVAAAAAB0AAAAAENwG</t>
  </si>
  <si>
    <t>14.71885, 120.306</t>
  </si>
  <si>
    <t>UN Avenue, Poblacion, Hilltop, Sabang, Morong, Bataan, Central Luzon, 2108, Philippines</t>
  </si>
  <si>
    <t>Playa La Caleta Bataan</t>
  </si>
  <si>
    <t>www.skyscanner.com.ph/hotel_deeplink/4.0/PH/en-US/PHP/h_ad/222185839/2026-03-05/2026-03-06/hotel/hotel/hotels?legacy_provider_id=22&amp;rooms=1&amp;closed_user_group=general&amp;hb_data=Z5Fi1zPOkLULtGB7EG2FQsejfHV0xNzCapet6K5rkfnhjfxGKe5x03rhUjArrAE5uWCMdtzYAFjl7Bf1IkubZLcsEsoMoXCR8lm4jbePNo9UWVHvGKkEYwtV5xCb3a8xXSGYmBnTi6MFI1adhbpEwbo5brmD_nZ3NjORMS8flRAWeU3qOSwKpEpDnLDrGlSi-4x6d-DfbiuTXF9_cWAFErvUP7ODo95GIOiGMLEn3a35XWUadi9MaulKzQnvPgprl11vpNeRh9DFRVYu8RLdj_ac2YI7JVzuglM0DciwZJT3za-vf0mZq8I4ZCYs1bIvza2qQlLTT-JalAytoH-emeX7G5cn4hRY8p2VkGkKflmEZ64CZ0xBF9Jl69joGvplvzKZwDz3wxZMkTuLkZMCAHvwP7uAu1uMWSx2P8_5_tRL&amp;q_datetime_utc=2026-03-05T14%3A38%3A54&amp;ticket_price=1762&amp;quote_id=-2007327439660391577&amp;utid_state=1&amp;channel=iphone&amp;price_without_closed_user_group=6511&amp;tm_place_name=Morong&amp;deeplink_data=eyJmaWVsZHMiOnsic2lnbmF0dXJlIjoiNmY2MjdmMjBhMTUxOWU3OTc0YmVmZjU5MGY0MGZkZjQifSwidXJsIjoiaHR0cHM6Ly93d3cuYWdvZGEuY29tL3BhcnRuZXJzL3BhcnRuZXJzZWFyY2guYXNweD9jaWQ9MTg0NjM4MyZoaWQ9NTExMTM4NSZjdXJyZW5jeT1QSFAmY2hlY2tpbj0yMDI2LTAzLTA1JmNoZWNrb3V0PTIwMjYtMDMtMDYmTnVtYmVyb2ZBZHVsdHM9MSZOdW1iZXJvZkNoaWxkcmVuPTAmUm9vbXM9MSZtY2lkPTMzMiZtYXN0ZXJSb29tSWQ9MzkzNzE0OTQmbXB0PVYxUlpZeXM0UXpocFpITkJaRUl6UW1kc2JIUlZlVFF6T1dGcGIyRnNjemRVWldONE1qVjFibmR6ZVN0bFltMVFNU3ROZEVObk5VcEZjRTFVTjBaRlMycG9TVFpFTjNCeFlrUXhWdyZUb3RhbFByaWNlPTE3NjIuMDUmVG90YWxUYXg9MTg4Ljc5JlRvdGFsRmVlPTAuMDAmVG90YWxTdXJjaGFyZ2U9MCZtY3VyPVBIUCJ9&amp;utid=b8417949-63c5-9dc4-11a5-01af0d341bb2&amp;tm_stars=0&amp;client_id=skyscanner_app&amp;price_policy=2&amp;pre_redirect_id=a4f04d2e-7ae1-6037-9703-32bcc36a6485&amp;tm_city_code&amp;max_price=1762&amp;guests=1&amp;request_id=a4f04d2e-7ae1-6037-9703-32bcc36a6485&amp;tm_country_code=PH</t>
  </si>
  <si>
    <t>14.53403, 120.98589</t>
  </si>
  <si>
    <t>Morong</t>
  </si>
  <si>
    <t>Located in Bataan, 16 miles from Harbor Point, Playa La Caleta Bataan provides accommodations with a seasonal outdoor swimming pool, private parking, a garden and a restaurant.</t>
  </si>
  <si>
    <t>Sea Residences by Elsie D</t>
  </si>
  <si>
    <t>www.skyscanner.com.ph/hotel_deeplink/4.0/PH/en-US/PHP/h_bc/204983418/2026-03-02/2026-03-03/hotel/hotel/hotels?legacy_provider_id=13&amp;rooms=1&amp;closed_user_group=apps&amp;hb_data=j8G23qVvJV4f2dBvDXU-dVsrpRG-wbJ_lLAZjM5I3xdAbd_0h8oVQQ6qKeVAI6tBr0q9dw55qCOxKlLhTrCrW_1jgVo3bzOljBTfaHIMyXQA6Ow496-L10Me7IkunpadUEFk_E0nIQ09f4XSSokZz1ITCmsIjXt_ipGy9G2DbTfu_qLVUN6yXGLVJrc5M8HqjEzfmbgX-vBn-Ny37vxW8a3LOUsRVuK4NrBspHHbhZQeqi-LdlpI1ynYG251g7EkPLpjN_ZSVny9ISMabRHa1c4TqgPIMV4MTahlPHA3iPn-0baMmZtouPreXp66FHgLP86Nu70jUVDQ3beb_dg3sP9qgbFSuSn_2gqVfuqVozo8UYqqUrDd4Idy5Mb593QioGHlP4p__fBtuHuJIOrIRwVhitNgQrFJr6Jb10piIA8cPYwd&amp;q_datetime_utc=2026-03-02T01%3A20%3A48&amp;ticket_price=4475&amp;quote_id=2926168777482083837&amp;utid_state=1&amp;channel=iphone&amp;price_without_closed_user_group=5441&amp;tm_place_name=Pasay&amp;deeplink_data=eyJmaWVsZHMiOnsic2lnbmF0dXJlIjoiYzRjMWE4YTgxZWI3MzIxZWIxYzI1Yzg4NTcyYThmMjMiLCJibG9ja19pZCI6IjEzMDYzMzMzMDFfNDAzNDYwNTgzXzFfMF8wIn19&amp;utid=4d8f4724-0b48-0340-010c-5beb17520171&amp;tm_stars=0&amp;client_id=skyscanner_app&amp;redirect_delay=1000&amp;price_policy=2&amp;pre_redirect_id=f6ddb0c5-c959-b816-42a2-e381bbdb8acb&amp;tm_city_code&amp;max_price=4475&amp;guests=1&amp;request_id=f6ddb0c5-c959-b816-42a2-e381bbdb8acb&amp;tm_country_code=PH</t>
  </si>
  <si>
    <t>14.19162, 120.60142</t>
  </si>
  <si>
    <t>Carola A, Pico de Loro Cove, Nasugbu, Batangas, Calabarzon, 4231, Philippines</t>
  </si>
  <si>
    <t>Pico de Loro Lagoon View</t>
  </si>
  <si>
    <t>www.skyscanner.com.ph/hotel_deeplink/4.0/PH/en-US/PHP/h_bc/156971002/2026-03-05/2026-03-06/hotel/hotel/hotels?legacy_provider_id=13&amp;rooms=1&amp;hb_data=L4tGJvp8DLzRnaCiqylxM919woYraEP7pW54vSvxI9hbDqsqQrzAXCVCueI34OOaltn2FZmdJMQxfI4X4Qn8bZqU-aPzL0Cs1ZkZUzn1WOKpF_EvBbOTAIoNFI7YIIpZzFotmSiYepLA-sttTVlUEatuV61O-jPFL1CShvw6nYA_CbBAVoupqCEXki1RtwToa46GiLTA62eM7cs389AKIBg1KiPbM32feflcoQwR9ADjP1RKtxzmdSPjbalVaC83QCNqgv7P47AkQdkHIy_C_NZps30OlGESsOugjwZiK9MtiUhAOjn4DzHlmcEQHr1Tk6hB759CYSWN2anzuSexajQfD4hRyXcg1FJozyxK-EhWEdldh8iIR_9RUNBmINo25vajO2M37YT8V5r4Mu24DAbMfYbDY-dULBf0Q9fXPC6RekPmQk0%3D&amp;q_datetime_utc=2026-03-05T14%3A38%3A54&amp;ticket_price=5300&amp;quote_id=-4586143536460999488&amp;utid_state=1&amp;channel=iphone&amp;tm_place_name=Nasugbu&amp;deeplink_data=eyJmaWVsZHMiOnsic2lnbmF0dXJlIjoiYzE1NTAyNWU1NmQzMjk1MzhkNDhjODE3ZjFiYjAwNWUiLCJibG9ja19pZCI6IjI2NjA5MjYwMV8xMjIzNTY0ODBfNl8wXzAifX0%3D&amp;utid=325fb762-deed-dca3-699b-b0145fca7d41&amp;tm_stars=0&amp;client_id=skyscanner_app&amp;price_policy=2&amp;pre_redirect_id=6c3af842-08c1-7118-d436-d8df3dbc1370&amp;tm_city_code&amp;max_price=5300&amp;guests=1&amp;request_id=6c3af842-08c1-7118-d436-d8df3dbc1370&amp;tm_country_code=PH</t>
  </si>
  <si>
    <t>14.86898, 120.80719</t>
  </si>
  <si>
    <t>Deluxe Queen Suite</t>
  </si>
  <si>
    <t>A 5-minute walk from Pico de Loro Beach Club in Nasugbu, Pico de Loro Lagoon View features accommodations with access to a sauna, spa facilities, and wellness packages.
This 2-star apartment offers an elevator and free shuttle service.</t>
  </si>
  <si>
    <t>Fabuluz Luxury at Princess Place</t>
  </si>
  <si>
    <t>www.skyscanner.com.ph/hotel_deeplink/4.0/PH/en-US/PHP/h_bc/204173414/2026-03-05/2026-03-06/hotel/hotel/hotels?legacy_provider_id=13&amp;rooms=1&amp;closed_user_group=apps&amp;hb_data=Hh7U9qKvTxwcVCRCLQU_hdmyhVfszWH8JwItYES3mC3mBodSbN2M8tg9Zdy9f8TDe8c7W8n7x2UupWhwpM53Wz8j-RnSYoO2bpj9S-HgU1ZxPsT63z_HPSPFraY6ELwDyGvI-ifOCEfuCzp7Ik5kSyN7boaSq_J80zybUYMoxODFIHahL_LS49Qdd3oOoIfuZ4xnjEo_DwFLek0GJzk9ntrgM_dV33Sz6rWDaXgVbJRNisxmiKj4pQrgUtCvDZsT-_MjRnNuSuKd107jf-tDXIvVdejjS74e1WcPWmy4Qj4GVw8DH2geut91qCmMqicETYOsDrwUkDvISPZYS6oRHp73D4ZHLpWNMDW4v2EeBfy4hcjm8DIZ25NfPdLHEISIuttq6rGtSr2VsubH3aXm0q7xVfv8uBaTn5LeuHN4NEjrAIwSBdk%3D&amp;q_datetime_utc=2026-03-05T14%3A38%3A57&amp;ticket_price=2867&amp;quote_id=6215417294625182623&amp;utid_state=1&amp;channel=iphone&amp;price_without_closed_user_group=3565&amp;tm_place_name=Malolos&amp;deeplink_data=eyJmaWVsZHMiOnsic2lnbmF0dXJlIjoiNzBhYjk4MDg5NWVkODMxNDU2MTUwMDE5YjZlMzVhN2YiLCJibG9ja19pZCI6IjYwNzMwNzQwM18zNDg4NzMxMTRfMV8wXzAifX0%3D&amp;utid=a8e5aecb-d662-ef20-ffcc-f54e29549e2f&amp;tm_stars=0&amp;client_id=skyscanner_app&amp;price_policy=2&amp;pre_redirect_id=6b65d97c-e7ab-472d-f253-20e474018b52&amp;tm_city_code&amp;max_price=3212&amp;guests=1&amp;request_id=6b65d97c-e7ab-472d-f253-20e474018b52&amp;tm_country_code=PH</t>
  </si>
  <si>
    <t>14.524, 121.01299</t>
  </si>
  <si>
    <t>Lotus Street, Grand Royale Subdivision, Malolos, Bulacan, Central Luzon, 3000, Philippines</t>
  </si>
  <si>
    <t>Condo Deluxe</t>
  </si>
  <si>
    <t>parking, wifi, air_conditioning, non-smoking, internet_access, 24-hour_front_desk_service, smoking_areas, massage, currency_exchange, iron, room_service, garden, express_check-in, express_check-out, restaurant, beauty_salon, bar, safe_deposit_box, car_rental, meeting_facilities, banquet_service, heat, kitchen, watersports, shuttle_service, airport_shuttle, concierge, pants_press, grill, baby-sitting, bicycle_rental, nightclub</t>
  </si>
  <si>
    <t>Fabuluz Luxury at Princess Place offers air-conditioned rooms in Malolos. Among the facilities of this property are a restaurant, a 24-hour front desk, and full-day security, along with free Wifi throughout the property.</t>
  </si>
  <si>
    <t>Condo Deluxe near NAIA Terminal 3</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</si>
  <si>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WUgyKENob1ExWkdBMnUtbjBLaktBUm9OTDJjdk1URjRabkIwT0RaNWR4QUM4BkIJES582cDlCmweQgkR2U-OVZks-_tCCRFLclzKIAfsakgAWk0yS6oBSBABKgkiBWhvdGVsKAAyHxABIhsG4PkL28Bh0pZMxxAr00AILC_pMFiKUvWB514yGBACIhRob3RlbCBpbiBwaGlsaXBwaW5lcw&amp;ap=KigKEgnMVpI7ToEeQBFjVfxe0lRdQBISCZwWDMlVUzJAEbEqfi-DNGBAMAFIAQ&amp;ictx=111&amp;ved=0CJIDEMr3BGoYChMIuPaSpO7bkgMVAAAAAB0AAAAAENwG</t>
  </si>
  <si>
    <t>9.55273, 123.77744</t>
  </si>
  <si>
    <t>Balai Alona-Panglao, Bohol</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</si>
  <si>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Z0gyJ0Noa1E0NEtJX3FHazFLZzNHZzB2Wnk4eE1XMXpPWEpmWW1kbUVBSTgGQgkRLnzZwOUKbB5CCRHZT45VmSz7-0IJEUtyXMogB-xqSABaTTJLqgFIEAEqCSIFaG90ZWwoADIfEAEiGwbg-QvbwGHSlkzHECvTQAgsL-kwWIpS9YHnXjIYEAIiFGhvdGVsIGluIHBoaWxpcHBpbmVz&amp;ap=KigKEgnMVpI7ToEeQBFjVfxe0lRdQBISCZwWDMlVUzJAEbEqfi-DNGBAMAFIAQ&amp;ictx=111&amp;ved=0CAQQyvcEahgKEwi49pKk7tuSAxUAAAAAHQAAAAAQ8gY</t>
  </si>
  <si>
    <t>10.70709, 122.54563</t>
  </si>
  <si>
    <t>Avida Towers Atria</t>
  </si>
  <si>
    <t>www.skyscanner.com.ph/hotel_deeplink/4.0/PH/en-US/PHP/h_fd/219865498/2026-03-02/2026-03-03/hotel/hotel/hotels?legacy_provider_id=927050&amp;rooms=1&amp;closed_user_group=mobile&amp;hb_data=RRK9fVHiK08ioMKjN7tOTkYDaifUHKCaBor92BJjabPWvRdfcwJOZYWSF-MZGI-MquqTRtmMwfjlw1OeR_xd6h4SFtJ_V5iRUVt9A5__TcfUdFQ0YX625x27_A4Ii0MIquHMQ4J8oUju6JVd-sPW_O5T42Akqnuo_8-FL0QIGI93ugnnYO1jhsrhiNOKe1v2KCasJ_Q3tiNX8XdAcoc2XuM4TVPRWH6YrQyYAmvmPn6fACvJuxYyK7KlzrcgA9MkzPSpJLYwwpdLt_5G0AOi8hNa-09EAD4KC3XOpAQMSFxRQbdmLzA_9kzOQsPEJB-6FW7zDrmZQBIoHlIOr1TGstVj0vPHj3GYe6HTjVTwhtc0F20K41B1hcaR1X3haaWnqa6GzJHY27iDpND03L8pfpmYnI6ntvpL4yvWXHFSGKx9Tg%3D%3D&amp;q_datetime_utc=2026-03-02T01%3A20%3A55&amp;ticket_price=2891&amp;quote_id=-5900635965863506862&amp;utid_state=1&amp;channel=iphone&amp;price_without_closed_user_group=3339&amp;tm_place_name=Iloilo&amp;deeplink_data=eyJmaWVsZHMiOnsic2lnbmF0dXJlIjoiNjc0MzFhYTRkMjRiZjQ0MDk3ZjA3NmRhZDBiMDk0ZGIifSwidXJsIjoiaHR0cHM6Ly9kZWFscy52aW8uY29tP3NpZz0yOTU4OWM5YWI0OTg1OTc4YTYyY2E4Nzg1MDI3M2Q0ZjdlN2YzMzIwNjAzMDViYmViNDEwZDRkZDY4NDYzMjg3MzIzMTM0MzYzMjM2MzIzNTMwMzEmc2lnLWlzcz1tZXRhJnR1cmw9aHR0cHMlM0ElMkYlMkZ2aW8uY29tJTJGSG90ZWwlMkZTZWFyY2glM0ZjaGVja0luJTNEMjAyNi0wMy0wMiUyNmNoZWNrT3V0JTNEMjAyNi0wMy0wMyUyNmN1cnJlbmN5JTNEUEhQJTI2ZXB2JTNETVM0eSUyNmVzZCUzRGRUankzR2Jub2NLbUc4bHRfWXJxdDV1LTdXVEFFZmJsN0EyYS1Bb2EyRWZueUx0ZkZMYm10cjN6alVIVFg4WWI1dm1VcXh3UVBEWF94akxyUElOUGpwSXFMVmtnSUtEWDdrT0dmN3dXTi1hcGMyYnFGSVpyJTI2Zm9yY2VDdXJyZW5jeUNoYW5nZSUzRDElMjZmb3JjZUxhbmd1YWdlQ2hhbmdlJTNEMSUyNmhvdGVsSWQlM0Q2NDkzODUxJTI2bGFiZWwlM0RzcmMlMjUzRHNreXNjYW5uZXIlMjUyNnVjb3VudHJ5JTI1M0RQSCUyNTI2dWRldmljZSUyNTNEbW9iaWxlJTI1MjZob3RlbCUyNTNENjQ5Mzg1MSUyNTI2ZGF5JTI1M0QyJTI1MjZtb250aCUyNTNEMDMlMjUyNnllYXIlMjUzRDIwMjYlMjUyNmxvcyUyNTNEMSUyNTI2b2ZmZXJpZCUyNTNEb2RkWFY4dHF2MEFzJTI1MjZwcmljZSUyNTNEMjg5MS4zNSUyNTI2Y3VycmVuY3klMjUzRFBIUCUyNTI2dXNlcmxhbmclMjUzRGVuJTI1MjZfdGglMjUzRDQzMTkyZTAxZTBkNjk5NDUxYzQ2MWZiMmI2MmIxOTA3MzBkOTFkNjY4MjAwYjFhMSUyNTI2ZHRzJTI1M0QxNzcyNDE0Mjc1JTI1MjZvbHV0JTI1M0QxNzcyNDE0MjczJTI1MjZjYW5QYXlMYXRlciUyNTNEZmFsc2UlMjUyNnJlcXVlc3RVc2VyR3JvdXAlMjUzRCUyNTI2b2ZmZXJVc2VyR3JvdXAlMjUzRHB1YmxpYyUyNmxhbmclM0RlbiUyNm90aSUzRDRWVjlSclNidWFnJTI2cHJlZmVycmVkUmF0ZSUzRDI4OTEuMzUlMjZwcm9maWxlJTNEcjJkMm03M2tuOCUyNnJvb21zJTNEMSUyNnVzZXJDb3VudHJ5JTNEUEglMjZ1dG1fY2FtcGFpZ24lM0Rza3lzY2FubmVyJTI2dXRtX21lZGl1bSUzRGNwYyUyNnV0bV9zb3VyY2UlM0Rza3lzY2FubmVyIn0%3D&amp;utid=f99212d0-b0a5-b8e7-ae9b-816a15a0de5e&amp;tm_stars=0&amp;client_id=skyscanner_app&amp;redirect_delay=1000&amp;price_policy=2&amp;pre_redirect_id=7f548631-4285-c586-0a38-d60e366f06e3&amp;tm_city_code=ILOP&amp;max_price=3237&amp;guests=1&amp;request_id=7f548631-4285-c586-0a38-d60e366f06e3&amp;tm_country_code=PH</t>
  </si>
  <si>
    <t>14.553704, 121.021028</t>
  </si>
  <si>
    <t>LetStay: Sun Residences 1-Bedroom Condo 23-Sqm</t>
  </si>
  <si>
    <t>www.skyscanner.com.ph/hotel_deeplink/4.0/PH/en-US/PHP/h_bc/216423742/2026-03-02/2026-03-03/hotel/hotel/hotels?legacy_provider_id=13&amp;rooms=1&amp;closed_user_group=apps&amp;hb_data=CzcKxPbooxzyNChj5tlAHDYwvFHjvvqKWztadTVwWZ6ho13hB1zyB-ibiCZPSBO9-nAS6XyS1Vt6fDyXkBX3IKTAf8LGAG6kooBIcl-f4axS216_zZsxlwi2IG-b9CKcMcyWgInzw3ZMRv5IJo5uvp4EF_QeYQpq1A_y2S2RA_bPkPGeyramYGiUcTvVxLp3iexbBr-43z9f9p7QbY9Zvpxd-QkXoMuuDqX9FHtr75Q-zf9V9zqAf2G3Wil1mN7Nl6IfYZE-VqefcETPdzm_TS2GP9hFoUNcNmCh9R7l-PVM7JHCKJnO_7H6fDVEj-e5WkiCqpAcSETLRLjd0-s7OtxSsIiIesqDfVWTGcbw5RSIBNmYVQn7AXznm8U15KMWcIpUJr--RztraRBHKJ2X9WA3yh17pyFUyXKyPo8RIbPDm_72&amp;q_datetime_utc=2026-03-02T01%3A20%3A56&amp;ticket_price=4080&amp;quote_id=-6123165816296302524&amp;utid_state=1&amp;channel=iphone&amp;price_without_closed_user_group=4960&amp;tm_place_name=Pasay&amp;deeplink_data=eyJmaWVsZHMiOnsic2lnbmF0dXJlIjoiNjM2Yjc5NGFjMDA3YTBkY2NjNWM0NzUyYjFmMGRlNWEiLCJibG9ja19pZCI6IjEzMTg2ODg3MDFfNDA0NTg2MzYyXzBfMF8wIn19&amp;utid=a95345f1-ce27-c00b-422e-8433063e8689&amp;tm_stars=0&amp;client_id=skyscanner_app&amp;redirect_delay=1000&amp;price_policy=2&amp;pre_redirect_id=a7ec6dce-0740-6d89-7f54-47002f8f16c9&amp;tm_city_code&amp;max_price=4080&amp;guests=1&amp;request_id=a7ec6dce-0740-6d89-7f54-47002f8f16c9&amp;tm_country_code=PH</t>
  </si>
  <si>
    <t>www.skyscanner.com.ph/hotel_deeplink/4.0/PH/en-US/PHP/h_ct/216763259/2026-03-02/2026-03-03/hotel/hotel/hotels?legacy_provider_id=31&amp;rooms=1&amp;hb_data=2vlAMqMawlUgNspuWy64m9FKG6O5LIjkfmK-kZweO6rAERqcW-UbGtX8_g-z2xaHh5yCVOzOeQTWHQvcaB0LJ7nCRyzRFs1udKNn2Iia7Km07kSwphlHwM0JXNYsTeL1s0YwNvF7vZH2P_6NLhsE82IpMkXbs-up0Ri7Uw0mzpCTnhYMi7e5Ze3PfkfGkOeS_r2Y3isKl7NFZI3OGLRTO2ziVKaRCjQYeHLevRMRIBEW5XPORD0YaMBmx-7Mk5qLMt3H0Fry6a3zQU6-tfILDbIot4dF_d5ySQLRniqhODUQ8OHxjGhnwL8MC386XRPSOFWAn02357DQrD6_xbf0zYmYkdx3N5kxrATna5OWl4cMDegPR6w4k0hhOBgv4ulRpUjANQPenvgYjagvPZacl11EhYhFnsQWerrzT7oQ-A%3D%3D&amp;q_datetime_utc=2026-03-02T01%3A21%3A00&amp;ticket_price=1930&amp;quote_id=-2493158572454264833&amp;utid_state=1&amp;channel=iphone&amp;tm_place_name=Taiwala&amp;deeplink_data=eyJmaWVsZHMiOnsic2lnbmF0dXJlIjoiOWFlZWY3OWRlNTdhNjQ4Njg3OGI0NzFmNjY0OWYyMmEifSwidXJsIjoiaHR0cHM6Ly9waC50cmlwLmNvbS9ob3RlbHMvcmVkaXJlY3Q%2FaG90ZWxpZD02NDcyNzI4JmNpdHk9MzU4MDQmQWxsaWFuY2VpZD0xMjYwNyZzaWQ9ODg4ODMyJmNoZWNraW49MjAyNi0wMy0wMiZjaGVja291dD0yMDI2LTAzLTAzJnNob3BwaW5naWQ9ZjgwMThlNjgxYmI2NDVlNjg0ZWRjODBlNmUzNDVkMTcmYWR1bHQ9MSZjaGlsZHJlbj0wJmFnZXM9Jmxhbmd1YWdlPWVucGgmbG9jYWxlPWVuX1BIJnJvb21pZD0xNTgwNzgyNTk3JnN3aWQ9MCZwYXk9UFAmZmd0PTEmY3JuPTEmY3Vycj1QSFAmd2twPTEmc3RhbmQ9SDRzSUFBQUFBQUFBX3dENEFBZl9DbDBLQWhnQkVnUUlBUkFBR2xFSWhhamo4UVVZQURBQU9Qc1JtQUdZaUlzRHFBRUF1QUVDd0FFQTBRR0Y2MUc0SHFtWlFPRUJTT0Y2Rks0bW5rRG9BZjdzbnRrQmlBSWdpUVFBQUFBQUFBQUFBS0FFQUtFRkFBQUFBQUNnYlVBYUlHWTRNREU0WlRZNE1XSmlOalExWlRZNE5HVmtZemd3WlRabE16UTFaREUzSUFRbzA4YVR6UVpJQVZJR01HUTVZemswV2h3S0ExQklVQkVRV0RtMHlIYS1QeG9EVUVoUUlSQllPYlRJZHI0X1lnVmxibDlRU0dpNUZIQUJlQUNLQVFkSUFYZ0F5QUVCcWdFQThnRWlaamd3TVRobE5qZ3hZbUkyTkRWbE5qZzBaV1JqT0RCbE5tVXpORFZrTVRkZk1aSUNBVFNhQWdBQUFBRF9fd0VBQVBfX0VlNTc1UGdBQUFBIn0%3D&amp;utid=dd536060-38a6-7eba-a73f-528e998d41cb&amp;tm_stars=3&amp;client_id=skyscanner_app&amp;redirect_delay=1000&amp;price_policy=2&amp;pre_redirect_id=5d454353-2cf5-82b6-77fc-408a763e63cd&amp;tm_city_code&amp;max_price=1930&amp;guests=1&amp;request_id=5d454353-2cf5-82b6-77fc-408a763e63cd&amp;tm_country_code=PH</t>
  </si>
  <si>
    <t>14.52141, 121.0152</t>
  </si>
  <si>
    <t>RQUI CONDOTEL NEAR AIRPORT &amp; Resorts World Manila</t>
  </si>
  <si>
    <t>www.skyscanner.com.ph/hotel_deeplink/4.0/PH/en-US/PHP/h_bc/213620005/2026-03-02/2026-03-03/hotel/hotel/hotels?legacy_provider_id=13&amp;rooms=1&amp;closed_user_group=apps&amp;hb_data=jiwNCR2TzXckN2PQPGULDR9vscIXfUf3f_V-i7jk_l-xP4cV8KIQJqZWXQHClEzNxM5Q2wK1WYIqsQlwxIifhdsMehD-LZgUAazqNODYzCMmPlPmH1piipBmvZdsTxmK-B11abubSuDRC66gfAbgVPSsdTQDFuHXmrSS_vpuugy1GxH8xvvQSaGbl57HeIzluD0rffjhyIVS6YI4WsdJVVU88P9h4ehMNNQ0pAIQnjekQcYNwxiKi3yNrpQhU2SlUWNNZRAT30F7xd7NfoimPwM9qJ4ADrLoQ3aBq4VLFocNInji5nk8NnYkIMAoPr_aCOnVWn4b7TN-L7heMtkZLSWHPPKk4jLqUaM6XPRMIgu2uyiomEZN-PvyYzSJ4-VLDH2BTto_s8eJu9Pp3l6EJK7YT3aH84E8y2XHCgCq7xNIQGOh69A%3D&amp;q_datetime_utc=2026-03-02T01%3A22%3A05&amp;ticket_price=2339&amp;quote_id=7821387749507295327&amp;utid_state=1&amp;channel=iphone&amp;price_without_closed_user_group=2994&amp;tm_place_name=Pasay&amp;deeplink_data=eyJmaWVsZHMiOnsic2lnbmF0dXJlIjoiZjY0ZjlhOWRkMDA3MmIwM2IxMTFjODcwZjk1ZTZkM2YiLCJibG9ja19pZCI6IjkxODc0MzcwMV80MDg2NTg4MzhfMl8wXzAifX0%3D&amp;utid=0896904d-aade-a437-f7fe-c3a916f7f7b3&amp;tm_stars=0&amp;client_id=skyscanner_app&amp;redirect_delay=1000&amp;price_policy=2&amp;pre_redirect_id=632fca48-7ca7-eee0-e4e6-c1cf97c738fe&amp;tm_city_code&amp;max_price=2339&amp;guests=1&amp;request_id=632fca48-7ca7-eee0-e4e6-c1cf97c738fe&amp;tm_country_code=PH</t>
  </si>
  <si>
    <t>11.95216, 121.93034</t>
  </si>
  <si>
    <t>TGH, Boracay Beachfront Path, Station 3, Manoc-Manoc, Malay, Aklan, Western Visayas, 5608, Philippines</t>
  </si>
  <si>
    <t>Casitas de Boracay</t>
  </si>
  <si>
    <t>www.skyscanner.com.ph/hotel_deeplink/4.0/PH/en-US/PHP/h_bc/143494135/2026-03-02/2026-03-03/hotel/hotel/hotels?legacy_provider_id=13&amp;rooms=1&amp;closed_user_group=apps&amp;hb_data=yV_3hF7AjBcvcN9CnA-vLwfF9g1_hOt-tRU53l_lm7n7VDlMHzJeQ8kDUqvCujwiYDJmuMlSKi8DaMPYtdr8Z0njeC81DY0DjzZLhkpOGuGN5lgwtSqw9X-Jw6W3F1UZ21-qkYvCcVpYoP3y_Xsj6pHHl3DsoP_H64pmd4G2-vfX0gg001ipKSWC5R7dDkqU_USyVzaeU_FAdFYANA_1T0Dfw7V68He6hx5K0MuSlZHXzixfdbjuZHh4NHXA2e_p2QiCpoY0EHRYekDvF-w-dQuFzJ17K3ixmwpTH1jzqTNRpTMVorgxt4R0mbkeLYE-VP0TwdH2VWFqS2gLVQ33IerG9vQN5YdqPUll5JYhwLZsQdO2aiI1LUtGXfs6xHslSJlHpcZHELDiPtsE4c6PsLof_BLGmC0OZ73NFkL_kJhapZKNWys%3D&amp;q_datetime_utc=2026-03-02T01%3A21%3A02&amp;ticket_price=4208&amp;quote_id=-6791139913283482544&amp;utid_state=1&amp;channel=iphone&amp;price_without_closed_user_group=5087&amp;tm_place_name=Malay&amp;deeplink_data=eyJmaWVsZHMiOnsic2lnbmF0dXJlIjoiZjg2MTg3MTQzYmU3ZTMwNTQ5NmUxYTAyYWE4NDQ2N2QiLCJibG9ja19pZCI6IjEwNjU2MjYwMV8xMDg0NzI1NzVfMF8wXzAifX0%3D&amp;utid=bba5cd28-e9d0-0de3-4c2a-1020fdaa8d08&amp;tm_stars=0&amp;client_id=skyscanner_app&amp;redirect_delay=1000&amp;price_policy=2&amp;pre_redirect_id=2bdd3a2e-477c-43f4-0568-c650be2f6d13&amp;tm_city_code&amp;max_price=4208&amp;guests=1&amp;request_id=2bdd3a2e-477c-43f4-0568-c650be2f6d13&amp;tm_country_code=PH</t>
  </si>
  <si>
    <t>18.196651, 120.588151</t>
  </si>
  <si>
    <t>wifi, air_conditioning, non-smoking, internet_access, iron, multilingual_staff, airport_shuttle, shops, bicycle_rental, diving</t>
  </si>
  <si>
    <t>At Casitas de Boracay, exceptional service and top-notch amenities create a memorable experience for guests. Complimentary internet access is available in the bungalow to ensure you stay connected during your visit. Arrange your trips to and from the airport using the bungalow's convenient transportation services booking.Continuously receive the support you require through front desk amenities such as concierge service, express check-in or check-out, luggage storage and safety deposit boxes.At the bungalow, their tours can even assist you in booking tickets and securing reservations for leisure activities and adventures.Always look your best in your preferred attire with the dry cleaning service and laundry service provided at Casitas de Boracay.Craving relaxation? In-room amenities such as room service and daily housekeeping allow you to maximize your time spent inside the room. Due to health concerns, smoking is strictly prohibited within the entire premises of bungalow.Accommodations come equipped with all the conveniences required for a restful night's slumber.A selection of rooms feature linen service and air conditioning to ensure your comfort and convenience.A few accommodations at Casitas de Boracay also include unique design elements like a balcony or terrace. A number of rooms feature television for guest amusement and enjoyment.In certain rooms, the bungalow offers visitors access to a refrigerator and mini bar.Casitas de Boracay offers a hair dryer and toiletries in the restrooms of specific accommodations. Allow your journey to be free from the pangs of hunger! On-site eateries offer delicious and accessible meal choices.Are you inclined to prepare your own dishes? You will surely appreciate having the on-site BBQ facilities available.At Casitas de Boracay, guests can take pleasure in the delightful recreational amenities provided for their entertainment. Conclude your days in complete tranquility by visiting the massage situated precisely at the bungalow.</t>
  </si>
  <si>
    <t>V.F. Riton Apartelle</t>
  </si>
  <si>
    <t>www.skyscanner.com.ph/hotel_deeplink/4.0/PH/en-US/PHP/h_bc/205666301/2026-03-05/2026-03-06/hotel/hotel/hotels?legacy_provider_id=13&amp;rooms=1&amp;closed_user_group=apps&amp;hb_data=I-SXtpu8c5yUCNWSD32vKGGRSN6blzvT_UHKTRs7PhmuBD-NlUMStuW8C7RDLE4jm2ljKoYuXwuEmpfJMt5PmGtHxZEqIo_hFFNS9E42S7W84r3eKzmOnOdA1sMlOIpdwe_lpy7I7JTe2F0Jr5kTIWQOEcxE4Jkll3QoyZt9G930BxoocX2Mc1AFjvbmouuBv_mRxLrahVuii67vNqK9xbEiE_IO7NE21Yv4MldTxe2P4KveKmBgjaNBgV2nYmFu2FduppfOchpggKHOdf-NNG8o4SY-pqztDiBlZnNZJWBoLDjv7AqtqiZJfvLGAGrlwdqaIw6c9uMpHFFCGVuUljSuc3c7AvXnCYUOquy-v1_3x7HdycqS1dV1DPwpX2B9OeqYwmWXpF3IwfHTA0T8cDdmcwtM9UGjatql8OLlhJGP-MWpth8%3D&amp;q_datetime_utc=2026-03-05T14%3A38%3A56&amp;ticket_price=1242&amp;quote_id=3996122457205205659&amp;utid_state=1&amp;channel=iphone&amp;price_without_closed_user_group=1350&amp;tm_place_name=Laoag&amp;deeplink_data=eyJmaWVsZHMiOnsic2lnbmF0dXJlIjoiNDcxMjczOWU3NmViNTFiN2I1NzAyYmZmZGI5ZGRmMWMiLCJibG9ja19pZCI6IjU4NTUyNjMwNl8yNDA5MTM3MzhfMV8wXzAifX0%3D&amp;utid=fb553b60-2520-715e-28ce-e42b7afad6b1&amp;tm_stars=0&amp;client_id=skyscanner_app&amp;price_policy=2&amp;pre_redirect_id=f247e637-34c3-0005-4ec0-b38cbdbe8196&amp;tm_city_code=LAOP&amp;max_price=2153&amp;guests=1&amp;request_id=f247e637-34c3-0005-4ec0-b38cbdbe8196&amp;tm_country_code=PH</t>
  </si>
  <si>
    <t>10.602574, 122.588406</t>
  </si>
  <si>
    <t>Brgy. 6, Ilocos Norte, Ilocos Region, 2900, Philippines</t>
  </si>
  <si>
    <t>parking, wifi, air_conditioning, non-smoking, internet_access, multilingual_staff, express_check-in, express_check-out, desk, balcony, dining_room, complimentary_bottled_water</t>
  </si>
  <si>
    <t>Experience an abundance of unparalleled facilities and features at V.F. Riton Apartelle.For all your minor, last-minute requirements, the convenience stores can promptly cater to them, eliminating the need to venture out. At V.F. Riton Apartelle, every guestroom is provided with convenient amenities and fittings to ensure a comfortable stay.Enhance your experience at apartment with the knowledge that certain rooms are equipped with linen service, blackout curtains and air conditioning for your convenience.At V.F. Riton Apartelle, each visit offers an array of intriguing room configurations, featuring accommodations with separate living room and balcony or terrace, ensuring a distinct experience every time.Certain rooms offer in-room amusement features such as the television for your enjoyment. In select rooms within the apartment, bottled water, a coffee or tea maker and instant coffee is available to cater to your requirements when desired.</t>
  </si>
  <si>
    <t>Zemkamps Chalet</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</si>
  <si>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Z0gyJ0Noa1FuNTN3M3RUeXV1bzBHZzB2Wnk4eE1Ya3pYekExZDJNd0VBSTgGQgkRLnzZwOUKbB5CCRHZT45VmSz7-0IJEUtyXMogB-xqSABaTTJLqgFIEAEqCSIFaG90ZWwoADIfEAEiGwbg-QvbwGHSlkzHECvTQAgsL-kwWIpS9YHnXjIYEAIiFGhvdGVsIGluIHBoaWxpcHBpbmVz&amp;ap=KigKEgnMVpI7ToEeQBFjVfxe0lRdQBISCZwWDMlVUzJAEbEqfi-DNGBAMAFIAQ&amp;ictx=111&amp;ved=0CJsBEMr3BGoYChMIuPaSpO7bkgMVAAAAAB0AAAAAEPIG</t>
  </si>
  <si>
    <t>14.53401, 120.98651</t>
  </si>
  <si>
    <t>Zempkamps Chalet, Guimaras Circumferential Road, San Miguel, Jordan, Guimaras, Western Visayas, 5045, Philippines</t>
  </si>
  <si>
    <t>Studio</t>
  </si>
  <si>
    <t>Jordan</t>
  </si>
  <si>
    <t>With a stay at Zemkamps Chalet in Jordan, you'll be a short 5-minute walk from Guimaras Museum and within 2 minutes by car from Trappist Monastery. This guesthouse is 11.5 mi (18.5 km) from SM City Iloilo and 5.9 mi (9.5 km) from Oro Verde Mango Farm.
Stop by the guesthouse's restaurant for lunch or dinner. Dining is also available at the coffee shop/cafe, and room service (during limited hours) is provided.
The front desk is staffed during limited hours.
Make yourself at home in one of the 9 air-conditioned rooms featuring flat-screen televisions. Complimentary wireless internet access keeps you connected, and cable programming is available for your entertainment. Bathrooms have showers and complimentary toiletries. Conveniences include desks and complimentary bottled water, and housekeeping is provided daily.</t>
  </si>
  <si>
    <t>Sea Residences Homey Condo by DNJ</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</si>
  <si>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Z0gyJ0Noa1F0NUxOak1QdzhZQm5HZzB2Wnk4eE1YZzJOREZzTldzeEVBSTgGQgkRLnzZwOUKbB5CCRHZT45VmSz7-0IJEUtyXMogB-xqSABaTTJLqgFIEAEqCSIFaG90ZWwoADIfEAEiGwbg-QvbwGHSlkzHECvTQAgsL-kwWIpS9YHnXjIYEAIiFGhvdGVsIGluIHBoaWxpcHBpbmVz&amp;ap=KigKEgnMVpI7ToEeQBFjVfxe0lRdQBISCZwWDMlVUzJAEbEqfi-DNGBAMAFIAQ&amp;ictx=111&amp;ved=0CLABEMr3BGoYChMIuPaSpO7bkgMVAAAAAB0AAAAAEPIG</t>
  </si>
  <si>
    <t>DMM CONDOTEL 1</t>
  </si>
  <si>
    <t>www.skyscanner.com.ph/hotel_deeplink/4.0/PH/en-US/PHP/h_bc/130074515/2026-03-02/2026-03-03/hotel/hotel/hotels?legacy_provider_id=13&amp;rooms=1&amp;closed_user_group=apps&amp;hb_data=DR1RSdANHR_-ddOm1fYkNCXGP8GBhU21XqM6jHpN2xay2-g0XS344Vbxoyy7tvbtIB3_aUUH8ddN6yk_lwI59WidojIcVEAr74Dzrg7rAdTpa3Z3TqWUpzt1FiNegHeSNkriBc-T2f0TpMtzQHC6FwJ-YS41YAJNL-3QdUNDNE9sF6EOcINa3OUYKOwo31ypWYdAkXm4P8l4oUMKqhWcslTWJOou-5gLEDGqwWpp9UgaYfCzjmMBIXxOrIlRknDANS7mpTlwElTIIDW8QusdTPi1ZlUqlxEHkaMCSazeesYx72bgRUnc79ngwAEl2KUViE6PwmLp_f_X5EwwAYxRLYwwLtzhS2mBrDmRae0JiWeHqOGDw2j3BQoGifR7yOvagxzHkSK7SaaZPJjFkXf0GovBuy1BhxfIflhM4O6Pd2jUaV6l&amp;q_datetime_utc=2026-03-02T01%3A21%3A08&amp;ticket_price=2430&amp;quote_id=1578303527795728186&amp;utid_state=1&amp;channel=iphone&amp;price_without_closed_user_group=3013&amp;tm_place_name=Angeles&amp;deeplink_data=eyJmaWVsZHMiOnsic2lnbmF0dXJlIjoiZWYwNTJkMzA4NjZkN2M5ZjcxNmMxMzA5M2NmMTU4NjIiLCJibG9ja19pZCI6IjEzMzg1OTg2MDFfNDA2MjkzNDkzXzFfMF8wIn19&amp;utid=15034bc0-5e65-7d1b-a3d8-eec73976d227&amp;tm_stars=0&amp;client_id=skyscanner_app&amp;redirect_delay=1000&amp;price_policy=2&amp;pre_redirect_id=f18dca63-bef4-f62c-6902-6fe67348377f&amp;tm_city_code=CRKP&amp;max_price=2700&amp;guests=1&amp;request_id=f18dca63-bef4-f62c-6902-6fe67348377f&amp;tm_country_code=PH</t>
  </si>
  <si>
    <t>16.5414332, 120.3204908</t>
  </si>
  <si>
    <t>Sitio Pai-yas, Baccuit Sur, Bauang, La Union, Ilocos Region, 2501, Philippines</t>
  </si>
  <si>
    <t>Bella's Beach Resort - Right on the Beach! (5)</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</si>
  <si>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Z0gyJ0Noa1F5NURtcGJmVzFiQjBHZzB2Wnk4eE1YbDZPWGN5YkdaM0VBSTgGQgkRLnzZwOUKbB5CCRHZT45VmSz7-0IJEUtyXMogB-xqSABaTTJLqgFIEAEqCSIFaG90ZWwoADIfEAEiGwbg-QvbwGHSlkzHECvTQAgsL-kwWIpS9YHnXjIYEAIiFGhvdGVsIGluIHBoaWxpcHBpbmVz&amp;ap=KigKEgnMVpI7ToEeQBFjVfxe0lRdQBISCZwWDMlVUzJAEbEqfi-DNGBAMAFIAQ&amp;ictx=111&amp;ved=0CNoBEMr3BGoYChMIuPaSpO7bkgMVAAAAAB0AAAAAEPIG</t>
  </si>
  <si>
    <t>14.56686, 121.02382</t>
  </si>
  <si>
    <t>J&amp;w Lounge, Nicanor T. Garcia Street, Poblacion, District I, Makati, Southern Manila District, Metro Manila, 1210, Philippines</t>
  </si>
  <si>
    <t>SMDC Jazz Residences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</si>
  <si>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Z0gyJ0Noa1Fvb0dFcTVxQXFMRmtHZzB2Wnk4eE1YaG5ZamRyTVdzeUVBSTgGQgkRLnzZwOUKbB5CCRHZT45VmSz7-0IJEUtyXMogB-xqSABaTTJLqgFIEAEqCSIFaG90ZWwoADIfEAEiGwbg-QvbwGHSlkzHECvTQAgsL-kwWIpS9YHnXjIYEAIiFGhvdGVsIGluIHBoaWxpcHBpbmVz&amp;ap=KigKEgnMVpI7ToEeQBFjVfxe0lRdQBISCZwWDMlVUzJAEbEqfi-DNGBAMAFIAQ&amp;ictx=111&amp;ved=0CO8BEMr3BGoYChMIuPaSpO7bkgMVAAAAAB0AAAAAEPIG</t>
  </si>
  <si>
    <t>14.9309, 120.4833</t>
  </si>
  <si>
    <t>Zone 1, Dampe, Floridablanca, Pampanga, Central Luzon, 2006, Philippines</t>
  </si>
  <si>
    <t>Rizzyfina Commercial Plaza</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</si>
  <si>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Z0gyJ0Noa1EycmU2MDdqVGdKMW5HZzB2Wnk4eE1YZHhhMlp5YkhabUVBSTgGQgkRLnzZwOUKbB5CCRHZT45VmSz7-0IJEUtyXMogB-xqSABaTTJLqgFIEAEqCSIFaG90ZWwoADIfEAEiGwbg-QvbwGHSlkzHECvTQAgsL-kwWIpS9YHnXjIYEAIiFGhvdGVsIGluIHBoaWxpcHBpbmVz&amp;ap=KigKEgnMVpI7ToEeQBFjVfxe0lRdQBISCZwWDMlVUzJAEbEqfi-DNGBAMAFIAQ&amp;ictx=111&amp;ved=0CIQCEMr3BGoYChMIuPaSpO7bkgMVAAAAAB0AAAAAEPIG</t>
  </si>
  <si>
    <t>13.50734, 120.905</t>
  </si>
  <si>
    <t>Santa Fe, Cebu, Central Visayas, 6407, Philippines</t>
  </si>
  <si>
    <t>At Rizzyfina commercial plaza, exceptional service and top-notch amenities create a memorable experience for guests.Complimentary internet access is available in the apartment to ensure you stay connected during your visit.Complimentary parking is available for guests.Desire to unwind? Make the most of your visit at Rizzyfina commercial plaza with accessible amenities such as daily housekeeping.Additionally, you can obtain minor travel essentials and miscellaneous items at the convenience stores without departing from the Rizzyfina commercial plaza. Due to health concerns, smoking is strictly prohibited within the entire premises of apartment. Accommodations come equipped with all the conveniences required for a restful night's slumber.A selection of rooms feature linen service and air conditioning to ensure your comfort and convenience.At Rizzyfina commercial plaza, select bathrooms are equipped with toiletries to enhance your comfort during your stay. At Rizzyfina commercial plaza, guests can take pleasure in the delightful recreational amenities provided for their entertainment.Conclude your days in complete tranquility by visiting the spa situated precisely at the apartment.</t>
  </si>
  <si>
    <t>Agbing Seaside View Resort Puerto Galera Powered by Cocotel</t>
  </si>
  <si>
    <t>www.skyscanner.com.ph/hotel_deeplink/4.0/PH/en-US/PHP/h_ad/218636586/2026-03-05/2026-03-06/hotel/hotel/hotels?legacy_provider_id=22&amp;rooms=1&amp;closed_user_group=general&amp;hb_data=mZjF-XU2Vssl_9BaTzYTHD-RbOiehtnKCqcBAIi4INd7tm26VagAZP8gBPSjj8QsprOXzF4_6-TVTncukHDLgte9l-b7v85JNd8AXY1tyeg5XFDtAjq12_5Y97L8Eq5ypfcZQwvlRhzuf7WQ2oY0K50pEowrBiGD35u-3nehld6lxO-qun1QyfbHr9YltMMlfjQ3xdOig8rnthiA8OL2_xzk6jwdITG_PDywUGJGciuK_CyTT4Rd8nldzgU0Ih72BOqQxocMkUqyiiNDrrNlVwWNw79OfegbF2dzDMBNONiAT5ov16WDZOAXTgod4Sd_cxtfp3wLJ5W2y_ctEnPzwT3JhfXF5VOaEaOnvB4v2lETVFT3o0DOHtI_Aa3ll82iV5S4EyEEauNaHciCPkIHNiGXjN064ob9sZWkidoDzxzD&amp;q_datetime_utc=2026-03-05T14%3A39%3A05&amp;ticket_price=2339&amp;quote_id=5873179092773623533&amp;utid_state=1&amp;channel=iphone&amp;price_without_closed_user_group=2705&amp;tm_place_name=Puerto+Galera&amp;deeplink_data=eyJmaWVsZHMiOnsic2lnbmF0dXJlIjoiZWJjZWZlZTE1ZjVmYzE3ZDc5NzEwOWVkNjZhODVhZDAifSwidXJsIjoiaHR0cHM6Ly93d3cuYWdvZGEuY29tL3BhcnRuZXJzL3BhcnRuZXJzZWFyY2guYXNweD9jaWQ9MTg0NjM4MyZoaWQ9NTIwOTQwMjImY3VycmVuY3k9UEhQJmNoZWNraW49MjAyNi0wMy0wNSZjaGVja291dD0yMDI2LTAzLTA2Jk51bWJlcm9mQWR1bHRzPTEmTnVtYmVyb2ZDaGlsZHJlbj0wJlJvb21zPTEmbWNpZD0zMzImbWFzdGVyUm9vbUlkPTgwNjc3ODEyMSZtcHQ9UW1wQmVFZzJiM1ppVVVweVlYSkpSRmN3Y0dKVVExWjZhbFJUU1N0c1JEUkxVMVE0UzJwaFVHNW5hRGswZUdKNllXZG1hRlo0Umt0eGFtWTJOMmxNWTBGM1YyZHplVll2V1UxNGIyRm5QVDAmVG90YWxQcmljZT0yMzM5LjM1JlRvdGFsVGF4PTI3MC4zMSZUb3RhbEZlZT0xOTcuNTYmVG90YWxTdXJjaGFyZ2U9MCZtY3VyPVBIUCJ9&amp;utid=d842ea82-fa46-c430-d368-47e2ae639d6a&amp;tm_stars=3&amp;client_id=skyscanner_app&amp;price_policy=2&amp;pre_redirect_id=1bcd3790-1645-1880-48ff-0fb3d11b30e8&amp;tm_city_code&amp;max_price=2924&amp;guests=1&amp;request_id=1bcd3790-1645-1880-48ff-0fb3d11b30e8&amp;tm_country_code=PH</t>
  </si>
  <si>
    <t>14.57658, 120.97967</t>
  </si>
  <si>
    <t>Marco Vincent Divers, To Hollywood, White Beach, San Isidro, Puerto Galera, Oriental Mindoro, Mimaropa, 5221, Philippines</t>
  </si>
  <si>
    <t>wifi, air_conditioning, non-smoking, internet_access, smoking_areas, spa, room_service, restaurant, television, desk, shower</t>
  </si>
  <si>
    <t>Agbing Seaside View Resort Puerto Galera powered by Cocotel is offering accommodations in Puerto Galera. With a restaurant, the 3-star resort has air-conditioned rooms with free WiFi, each with a private bathroom. The resort features family rooms.</t>
  </si>
  <si>
    <t>Manila Condotel Near US Embassy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</si>
  <si>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Z0gyJ0Noa1FnOHVoODVlaDRzOWpHZzB2Wnk4eE1YbHVNbUoyTkRRMkVBSTgGQgkRLnzZwOUKbB5CCRHZT45VmSz7-0IJEUtyXMogB-xqSABaTTJLqgFIEAEqCSIFaG90ZWwoADIfEAEiGwbg-QvbwGHSlkzHECvTQAgsL-kwWIpS9YHnXjIYEAIiFGhvdGVsIGluIHBoaWxpcHBpbmVz&amp;ap=KigKEgnMVpI7ToEeQBFjVfxe0lRdQBISCZwWDMlVUzJAEbEqfi-DNGBAMAFIAQ&amp;ictx=111&amp;ved=0CK8CEMr3BGoYChMIuPaSpO7bkgMVAAAAAB0AAAAAEPIG</t>
  </si>
  <si>
    <t>14.55899, 121.023815</t>
  </si>
  <si>
    <t>1322 Golden Empire Tower, 1322, Padre Faura Street, Barangay 668, Ermita, Fifth District, Manila, Capital District, Metro Manila, 1000, Philippines</t>
  </si>
  <si>
    <t>Manila Condotel near US Embassy offers accommodations in the center of Manila, a 3-minute walk from Manila Bay Beach and 0.7 miles from Rizal Park. Guests are welcome to go for a swim in the pool with a view.</t>
  </si>
  <si>
    <t>Valero Grand Suites by Swiss-Belhotel Makati</t>
  </si>
  <si>
    <t>www.skyscanner.com.ph/hotel_deeplink/4.0/PH/en-US/PHP/h_ct/154581771/2026-03-02/2026-03-03/hotel/hotel/hotels?legacy_provider_id=31&amp;rooms=1&amp;closed_user_group=general&amp;hb_data=-irIDh8C85xqrwXdb24SjWLjzkHT3ZgUzGztiHGdu72XKuPlr2ALXiNSiZY2sSh3H-7ujMXYa0kcbGZBPIhtYPBFvPnO5HfHwnnhaso4ImijIxwIxPKTLlxxOTxtbmO5EWLh8_iHblLigLfxCr5kKVocCydZtZ6piythgTf2-jt_2xirQBqfs48PvPQ_n3YZgLJucS01-PAUIafIPUkdhaxMoJiT07hHznwyCcECvT99czS0HDhI_QPT6XLr2mTTcaJ1mmeD6eNASRZIT_IjGdGSYdm6rgM12I57uK3vmlbeqlKvrbW5E7zQz_egf9QT5g9DtOUHXWFjC4gNY9MxRjWmu4QtUu-oLI-GGd8aYfiE0KQB5ioulrPS9qL0EaqFQzvNBQX2utim0PSsndIjlKNyvE4ofbjhb3gv-BTwiA%3D%3D&amp;q_datetime_utc=2026-03-02T01%3A21%3A13&amp;ticket_price=3372&amp;quote_id=3386074154142856828&amp;utid_state=1&amp;channel=iphone&amp;price_without_closed_user_group=9394&amp;tm_place_name=Makati&amp;deeplink_data=eyJmaWVsZHMiOnsic2lnbmF0dXJlIjoiY2QxNjUwMzY4NzZiMzBjMDJmYzMwNTFlYjc3MTc4NGIifSwidXJsIjoiaHR0cHM6Ly9waC50cmlwLmNvbS9ob3RlbHMvcmVkaXJlY3Q%2FaG90ZWxpZD04NDEyNDIwJmNpdHk9NjI3NDQmQWxsaWFuY2VpZD0xMjYwNyZzaWQ9ODg4ODMyJmNoZWNraW49MjAyNi0wMy0wMiZjaGVja291dD0yMDI2LTAzLTAzJnNob3BwaW5naWQ9YzgwNmIwZmI0MzM5NGYyMGI5OTVhYWU0Y2VhZTNjNGEmYWR1bHQ9MSZjaGlsZHJlbj0wJmFnZXM9Jmxhbmd1YWdlPWVucGgmbG9jYWxlPWVuX1BIJnJvb21pZD0xMDExOTc5MTk0JnN3aWQ9MCZwYXk9UFAmZmd0PTEmY3JuPTEmY3Vycj1QSFAmd2twPTEmc3RhbmQ9SDRzSUFBQUFBQUFBX3dBTEFmVC1DbWtLQWhnQkVnUUlBUkFBR2wwSXVxZkc0Z01TQ1RRd01UQTFOREV3TWhnQU1LZ0JPS1VTbUFHRXVvRUVxQUVBdUFFQ3dBRUEwUUgyS0Z5UFFtdW5RT0VCQUFBQUFJQllxa0RvQWRMSzZvRUJpQUlnaVFRQUFBQUFBQUFBQUtBRUFLRUY5aWhjajhMRldFQWFJR000TURaaU1HWmlORE16T1RSbU1qQmlPVGsxWVdGbE5HTmxZV1V6WXpSaElBUW81YnVUelFaSUFWSUdOamhpTmpJeldod0tBMVZUUkJIQ2hxZFh5bkliUUJvRFVFaFFJUkJZT2JUSWRyNF9ZZ1ZsYmw5UVNHaTVGSEFCZUFDS0FRZElBWGdBeUFFQnFnRUhDZ013TWpFUUF2SUJJbU00TURaaU1HWmlORE16T1RSbU1qQmlPVGsxWVdGbE5HTmxZV1V6WXpSaFh6T1NBZ0UwbWdJQUFBQUFfXzhCQUFEX18xUlFqd1FMQVFBQSJ9&amp;utid=54e5a146-e700-70bc-0d6d-2342fd628317&amp;tm_stars=4&amp;client_id=skyscanner_app&amp;redirect_delay=1000&amp;price_policy=2&amp;pre_redirect_id=bef68766-98a3-504a-20d6-4fdd2d04d060&amp;tm_city_code&amp;max_price=8982&amp;guests=1&amp;request_id=bef68766-98a3-504a-20d6-4fdd2d04d060&amp;tm_country_code=PH</t>
  </si>
  <si>
    <t>10.73984, 122.57643</t>
  </si>
  <si>
    <t>Royale Hometel</t>
  </si>
  <si>
    <t>www.skyscanner.com.ph/hotel_deeplink/4.0/PH/en-US/PHP/h_ad/157067095/2026-03-02/2026-03-03/hotel/hotel/hotels?legacy_provider_id=22&amp;rooms=1&amp;closed_user_group=general&amp;hb_data=y9UbkYjV_de27f3-sWCbiDxLorcpEzQS9C0PrML65TJI2BFHgEWXsPLkz-Kl6QSQcvS3ubPYNYEjYjv7EIUVifykbN2nc-oEVAaW6Ar0k0pUOs0cAGndCvWoWZKVE2x7A1eUpbuZIB6JH8BqNcsE3pqHH3xPFlE2Xb6ZynjSVWcxfqd9tN0xzwz0XQY88NBGMRMf3bmKLdPqq-eBnEVCPcxUBk9iwIxbdTwwBT7PpzhHEICP9-Gc4FethM_ekihb0bt77thzeouVavU_0iMxvZ2bUk6Mn77FjMopXyPhzq_lmdw4LnjWRnWGST6aLzO9Vv97bgzARTI-135eO0yP4OYqb-RM-sLVg8lTxa0TNHYONQzJyqaAPc3R-JgW1jO6aAoRFgLIjx8y3xjOaS1_QnQ5Mcikat3EBk4c_kA4EglI&amp;q_datetime_utc=2026-03-02T01%3A21%3A14&amp;ticket_price=657&amp;quote_id=-4869813980738390095&amp;utid_state=1&amp;channel=iphone&amp;price_without_closed_user_group=950&amp;tm_place_name=Iloilo&amp;deeplink_data=eyJmaWVsZHMiOnsic2lnbmF0dXJlIjoiYTFmOGYxNGQ2NjE5N2ExNzc4MDIzYzQzNzZiMTdhZDkifSwidXJsIjoiaHR0cHM6Ly93d3cuYWdvZGEuY29tL3BhcnRuZXJzL3BhcnRuZXJzZWFyY2guYXNweD9jaWQ9MTg0NjM4MyZoaWQ9NzA4NzEzMzUmY3VycmVuY3k9UEhQJmNoZWNraW49MjAyNi0wMy0wMiZjaGVja291dD0yMDI2LTAzLTAzJk51bWJlcm9mQWR1bHRzPTEmTnVtYmVyb2ZDaGlsZHJlbj0wJlJvb21zPTEmbWNpZD0zMzImbWFzdGVyUm9vbUlkPTExMzA5NTg5NzUmbXB0PVQxbHVOa05pY0VGU1JsaHpOSFJHU0VWVFJGZDJkVzVCWTA1dlJrRjBkekV6YW1GUGIzcHJlaTgyWkdkeGRXZEhhMlo1VEVsWE9VWmpXWEZNYjBSdlNpdEhaMUpYYVhKWE5qbHhWemxSUFQwJlRvdGFsUHJpY2U9NjU3LjE1JlRvdGFsVGF4PTc1Ljg1JlRvdGFsRmVlPTU1LjU4JlRvdGFsU3VyY2hhcmdlPTAmbWN1cj1QSFAifQ%3D%3D&amp;utid=c7bd3d62-6f42-26b6-6944-79514452d2f1&amp;tm_stars=0&amp;client_id=skyscanner_app&amp;redirect_delay=1000&amp;price_policy=2&amp;pre_redirect_id=5dadd150-f392-5538-ba22-32bcec8286d6&amp;tm_city_code=ILOP&amp;max_price=3059&amp;guests=1&amp;request_id=5dadd150-f392-5538-ba22-32bcec8286d6&amp;tm_country_code=PH</t>
  </si>
  <si>
    <t>10.33384, 123.89527</t>
  </si>
  <si>
    <t>Salinas Drive Extension, Lahug, Cebu City, Central Visayas, 6666, Philippines</t>
  </si>
  <si>
    <t>Suite room</t>
  </si>
  <si>
    <t>parking, air_conditioning, non-smoking, smoking_areas, multilingual_staff, room_service, garden, games_room</t>
  </si>
  <si>
    <t>Mivesa Garden Residences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</si>
  <si>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b0gyKENob1E5Zi1xX3BDS3R1S1pBUm9OTDJjdk1URjViakl5ZEhodGR4QUM4BkIJES582cDlCmweQgkR2U-OVZks-_tCCRFLclzKIAfsakgAWk0yS6oBSBABKgkiBWhvdGVsKAAyHxABIhsG4PkL28Bh0pZMxxAr00AILC_pMFiKUvWB514yGBACIhRob3RlbCBpbiBwaGlsaXBwaW5lcw&amp;ap=KigKEgnMVpI7ToEeQBFjVfxe0lRdQBISCZwWDMlVUzJAEbEqfi-DNGBAMAFIAQ&amp;ictx=111&amp;ved=0CAQQyvcEahgKEwi49pKk7tuSAxUAAAAAHQAAAAAQiwc</t>
  </si>
  <si>
    <t>11.84749, 122.05774</t>
  </si>
  <si>
    <t>Mivesa Garden Residences is located in Cebu City, just 1.9 miles from Ayala Center Cebu and 2.4 miles from Fuente Osmena Circle. This property offers a private pool and free private parking.</t>
  </si>
  <si>
    <t>Villa Catalina Bora 2 Resort</t>
  </si>
  <si>
    <t>www.skyscanner.com.ph/hotel_deeplink/4.0/PH/en-US/PHP/h_bc/200541203/2026-03-05/2026-03-06/hotel/hotel/hotels?legacy_provider_id=13&amp;rooms=1&amp;closed_user_group=apps&amp;hb_data=BmAGE--MUiBN5U2F67Arvre3T3B7XdfXy-1IklUrBTLrdMlbG9t9nnrCYgfZdfmIOQUGSFamow6I9G_5HepDw20ysbp2YTWZvsa_4REOeP0SpFvYaHYWayX8IE0Nx50iZJnW55BfIgDC2piBE5CPrqTHYafB8EOXXTPcPeGPIhWRMRuxzdYXgwMDAT7AGdyZBS05ys4a7MAPPscHJTJduTdko2vyDdAKCB2NPokHr3SWxILAQSlGLnhplVXzrjYGi7_OShvoMxeMJGuUEQ0itzwhRlKcH_q_hw4GMk7IOG1pcvGeChwQbtUW2mQvi5zKZtG4p09J653qF2c2VxTYcAL80RLJSlQhGaSWF3qanMRjpqueCinUlNHvSjMh0ByyuTuGkFSk4w1D7_OAdL_yqK0NP1tGe9lylaEtFw4QYJ7YO-D5&amp;q_datetime_utc=2026-03-05T14%3A39%3A06&amp;ticket_price=1175&amp;quote_id=-1744504180295822173&amp;utid_state=1&amp;channel=iphone&amp;price_without_closed_user_group=1452&amp;tm_place_name=Nabas&amp;deeplink_data=eyJmaWVsZHMiOnsic2lnbmF0dXJlIjoiNzQ5OTU3NjgwNjJiZjEyN2ViMTU2MDI0YWU0YWY4NDEiLCJibG9ja19pZCI6IjQ3MTA1NzEwMV8zMzUzNjEyNzBfMV8xXzAifX0%3D&amp;utid=2cf60ffe-cceb-b54a-fa5e-a73ca2ab7f88&amp;tm_stars=0&amp;client_id=skyscanner_app&amp;price_policy=2&amp;pre_redirect_id=0c1d616f-935e-1145-512c-bc756b43034f&amp;tm_city_code&amp;max_price=1319&amp;guests=1&amp;request_id=0c1d616f-935e-1145-512c-bc756b43034f&amp;tm_country_code=PH</t>
  </si>
  <si>
    <t>9.64995, 123.85329</t>
  </si>
  <si>
    <t>Located in Nabas, 11 miles from Caticlan Jetty Port, Villa catalina Bora 2 Resort has accommodations with an outdoor swimming pool, free private parking, a fitness center and a garden.</t>
  </si>
  <si>
    <t>JAZ-M Pensionhouse</t>
  </si>
  <si>
    <t>www.skyscanner.com.ph/hotel_deeplink/4.0/PH/en-US/PHP/h_bc/187689567/2026-03-02/2026-03-03/hotel/hotel/hotels?legacy_provider_id=13&amp;rooms=1&amp;closed_user_group=apps&amp;hb_data=6Jrs21ytTJqU3Kct2Ot4cEWwFZk-51DdoPRkwirjZHMwvqxcekUs6wmn9Z2BITBvpDHhVtWSFfNhg0tikD61PDO6V1RmlF1W3DLBDvl2Z9sPAZxlRU9pknJPwsgHlxT4BdE1qIvKrY6nRPJicZXElWvuj3Eq7Dw2VoB0aBymxZq2XrPV2s90skrX99Hw8gXv72__Q0vpEj3P3zXGrCHTtQ4QMI8QqYugaMvnnYdtZxQrHGLAq2Xuyo2awDgb9arYMuBkqqf9wLtSa7jt5fw20WkrFqzLYuj4gu71bWtj3yn7NTGBaCihfCB50B3e_K3CD5MJEtsSyGry8QawccAznn0iVOhrrLX2TDTl5L_bw2lVt7BZKeW0CygqLePnpuS9_OibGdLW2F_3YN3kdqS9E0smkpyGuJsEnsS4RTcN4aJJe00ZE8U%3D&amp;q_datetime_utc=2026-03-02T01%3A21%3A19&amp;ticket_price=793&amp;quote_id=3882218030875910680&amp;utid_state=1&amp;channel=iphone&amp;price_without_closed_user_group=1050&amp;tm_place_name=Panglao&amp;deeplink_data=eyJmaWVsZHMiOnsic2lnbmF0dXJlIjoiZjQ4Mjc2NDJmOGEwYWQ3NDlmYzRiMjUwZDAxM2ZmMWIiLCJibG9ja19pZCI6IjEwNjE2ODg2MDFfMzc4NDg3NTY2XzJfMF8wIn19&amp;utid=3362296c-d439-8419-967b-5917ac57680e&amp;tm_stars=0&amp;client_id=skyscanner_app&amp;redirect_delay=1000&amp;price_policy=2&amp;pre_redirect_id=95340fed-cf50-be5e-55c8-7ee687d0827f&amp;tm_city_code=TAGP&amp;max_price=1764&amp;guests=1&amp;request_id=95340fed-cf50-be5e-55c8-7ee687d0827f&amp;tm_country_code=PH</t>
  </si>
  <si>
    <t>10.30795, 123.86755</t>
  </si>
  <si>
    <t>Naya Road, Urban Deca Homes Tisa, Tisa, Cebu City, Central Visayas, 6000, Philippines</t>
  </si>
  <si>
    <t>Affordable Condo in Cebu</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</si>
  <si>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b0gyKENob1F6b0tMNGJMb21abTRBUm9OTDJjdk1URjNNWE00Wm5KcmNoQUM4BkIJES582cDlCmweQgkR2U-OVZks-_tCCRFLclzKIAfsakgAWk0yS6oBSBABKgkiBWhvdGVsKAAyHxABIhsG4PkL28Bh0pZMxxAr00AILC_pMFiKUvWB514yGBACIhRob3RlbCBpbiBwaGlsaXBwaW5lcw&amp;ap=KigKEgnMVpI7ToEeQBFjVfxe0lRdQBISCZwWDMlVUzJAEbEqfi-DNGBAMAFIAQ&amp;ictx=111&amp;ved=0CEgQyvcEahgKEwi49pKk7tuSAxUAAAAAHQAAAAAQiwc</t>
  </si>
  <si>
    <t>11.1969, 119.4143</t>
  </si>
  <si>
    <t>Affordable Condo in Cebu is located in Cebu City, just 2.8 miles from Colon Street and 2.9 miles from Fuente Osmena Circle. This condo hotel features accommodations with a balcony. Ayala Center Cebu is 4.4 miles away and SM City Cebu is 4.</t>
  </si>
  <si>
    <t>Einel Homestay 1</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</si>
  <si>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b0gyKENob1FxYjdPc1lMXzZyZmVBUm9OTDJjdk1URnRZM05yWTJwcWJCQUM4BkIJES582cDlCmweQgkR2U-OVZks-_tCCRFLclzKIAfsakgAWk0yS6oBSBABKgkiBWhvdGVsKAAyHxABIhsG4PkL28Bh0pZMxxAr00AILC_pMFiKUvWB514yGBACIhRob3RlbCBpbiBwaGlsaXBwaW5lcw&amp;ap=KigKEgnMVpI7ToEeQBFjVfxe0lRdQBISCZwWDMlVUzJAEbEqfi-DNGBAMAFIAQ&amp;ictx=111&amp;ved=0CF0QyvcEahgKEwi49pKk7tuSAxUAAAAAHQAAAAAQiwc</t>
  </si>
  <si>
    <t>14.57016, 121.02816</t>
  </si>
  <si>
    <t>Private Room 06 - Poblacion Makati House</t>
  </si>
  <si>
    <t>www.skyscanner.com.ph/hotel_deeplink/4.0/PH/en-US/PHP/h_xp/216404498/2026-03-02/2026-03-03/hotel/hotel/hotels?legacy_provider_id=1&amp;rooms=1&amp;closed_user_group=mobile&amp;hb_data=hlQnmGFbTeK-0oW4PibAb4-9HrHBBYVAryz58Np9v3w-lkcwQ_ssXGD4qDGKbfq9pGpNys0TMizg4tdBxiGipTCqyNuYFEB57BovCqnfvgjeWx00E8RHUTEHbnn2LJ2mF5Xm9nCPQ9hdnCLt-qX3jOugK8C3C3DUh93Abr2ZmQl5W_y-r_A-Ep-FjXT7HU8dm_kWUBqwxPg9nZFv_ZKL1jcwTwNFGM0RGXIFTS3xKOckZ8IDaQDA8el-KNvIVmezxLr9N_hwllbd4Pk29fx5Sy8-f1g%3D&amp;q_datetime_utc=2026-03-02T01%3A21%3A21&amp;ticket_price=1381&amp;quote_id=1271666345270033248&amp;utid_state=1&amp;channel=iphone&amp;price_without_closed_user_group=1535&amp;tm_place_name=Makati&amp;deeplink_data=eyJmaWVsZHMiOnsic2lnbmF0dXJlIjoiZDZiYjdhZjVlODcwYzI4ODFhMDg0NjAxNzRhYTg1MWIifSwidXJsIjoiaHR0cHM6Ly93d3cuZXhwZWRpYS5jb20ucGgvSG90ZWwtU2VhcmNoP3RwaWQ9NjgmbXBlPTE3NzI0MDk5ODAmZW5kRGF0ZT0yMDI2LTAzLTAzJmFkdWx0cz0xJmxvY2FsZT1lbl9VUyZjaGlkPWQzOGM3ZDU5LWE0NzctNGY0ZS1iMjdiLTY2ZjM4NDg4YWIwNSZlYXBpZD00NjIzMCZtY3RjPTMmc3RhcnREYXRlPTIwMjYtMDMtMDImbXBkPUdCUCZtcG49MzIyNjg5NzQ3JmN1cnJlbmN5PUdCUCZyYXRlcGxhbmlkPTM5MTYwMzA5MSZtcG09MjQmbXBwPTEmbXBvPUVDJnNlbGVjdGVkPTk2MTQyNDU4Jm1wYj0zLjI4Jm1wcT0xNS45MyZtcGE9MTQuNDgifQ%3D%3D&amp;utid=88dad3a6-81f9-bd3a-f847-c9461e559c68&amp;tm_stars=0&amp;client_id=skyscanner_app&amp;redirect_delay=1000&amp;price_policy=2&amp;pre_redirect_id=ab0a06dd-ad42-33b2-9f40-331d2c126863&amp;tm_city_code&amp;max_price=1730&amp;guests=1&amp;request_id=ab0a06dd-ad42-33b2-9f40-331d2c126863&amp;tm_country_code=PH</t>
  </si>
  <si>
    <t>14.62024, 121.04689</t>
  </si>
  <si>
    <t>Aurora Boulevard, Kaunlaran, Cubao, 4th District, Quezon City, Eastern Manila District, Metro Manila, 1111, Philippines</t>
  </si>
  <si>
    <t>Pine Crest Condominium</t>
  </si>
  <si>
    <t>www.skyscanner.com.ph/hotel_deeplink/4.0/PH/en-US/PHP/h_bc/203827381/2026-03-02/2026-03-03/hotel/hotel/hotels?legacy_provider_id=13&amp;rooms=1&amp;closed_user_group=apps&amp;hb_data=c_MrzT4VIQFs8rQyqkP9_DyUTrHJoDwXxsxGUyGdF0ipSCoFd0a_c5BxBBB9g02zpXmXhP02er047js8Xv1SYZH3caS4XOqaVgL0yi9gAOCvxZQZ9fcYqeTJMqdNgUEsM9AVVJiEa5IG5pNQNMWTNKLgdDgFNtYgo2bp7JVa0C_fweRHHnqTJifPbQOoqGXwxknOngy5GxzoAIg8_Y92erJo-7XDf0wvoi8wLZ428mlypintAYJ8UXzMdxg7pEsw33l3BP6Cgbku2I3_alAZvHKDetb70_UwniMCRF8A4MAbPGfAlDVzHjo9pGfDzXIhbuvL2sNooYjXqLhRSqfcfpwcfCtZB8j3IsKnuBNDZJhNM0Ool9U7ijw6RIKIdJsfTbb6kdEcXIvTzITxX9pb5TnJe9yr6w22B_fFru2O4xKvD6Wtk2Q%3D&amp;q_datetime_utc=2026-03-02T01%3A21%3A21&amp;ticket_price=1458&amp;quote_id=-4511971373873155292&amp;utid_state=1&amp;channel=iphone&amp;price_without_closed_user_group=1800&amp;tm_place_name=Quezon+City&amp;deeplink_data=eyJmaWVsZHMiOnsic2lnbmF0dXJlIjoiNGM1ODNmMDY3ZjU4YzI5YzdmODE1YmY3ODk4OTMzNTYiLCJibG9ja19pZCI6IjMxNTc0ODEwMV8xMTM3MTQ3MjRfMF8wXzAifX0%3D&amp;utid=f4e2024f-7fe4-d0b1-f5ad-d567583f92bf&amp;tm_stars=0&amp;client_id=skyscanner_app&amp;redirect_delay=1000&amp;price_policy=2&amp;pre_redirect_id=7a90cd5f-efe0-1f35-22aa-a8f80180703f&amp;tm_city_code&amp;max_price=1458&amp;guests=1&amp;request_id=7a90cd5f-efe0-1f35-22aa-a8f80180703f&amp;tm_country_code=PH</t>
  </si>
  <si>
    <t>Private Room 04 - Poblacion Makati House</t>
  </si>
  <si>
    <t>www.skyscanner.com.ph/hotel_deeplink/4.0/PH/en-US/PHP/h_h1/216404498/2026-03-02/2026-03-03/hotel/hotel/hotels?legacy_provider_id=927111&amp;rooms=1&amp;closed_user_group=mobile&amp;hb_data=IoLs_EDh5sI9iR3t3FDhlVJlU-lK44lFpHyv4uy7BRVVJnl9lyyGQ3rARy_xJLJPcBz6iiRR1WVqYOjp5eaffN_jMfxQ44wiKgdaVUcfYv2ZPqBmKpsn1WtMxVfi-F5IeIqADPqQ_0a_y9V6O_u_RW21YYZdkgUbfF15pZgL4TAgZcK-mEhpg7OEpOOyPsIHIUtSTZJbi56Rr0w36yNK1hwyEU7auVn9LfJx-5rNlgorubMlOghYIJEpAHMpgzry2BduoKl0DilkU52lsmPHwjKLVhs%3D&amp;q_datetime_utc=2026-03-02T01%3A21%3A22&amp;ticket_price=1380&amp;quote_id=1271666345270033248&amp;utid_state=1&amp;channel=iphone&amp;price_without_closed_user_group=1534&amp;tm_place_name=Makati&amp;deeplink_data=eyJmaWVsZHMiOnsic2lnbmF0dXJlIjoiYmIzMjdlODUzZDRiNjU3NjI3ZDU2ODNjMWM2MGM0NmQifSwidXJsIjoiaHR0cHM6Ly9waC5ob3RlbHMuY29tL0hvdGVsLVNlYXJjaD90cGlkPTMyMTQmbXBlPTE3NzI0MDk5ODAmZW5kRGF0ZT0yMDI2LTAzLTAzJmFkdWx0cz0xJmxvY2FsZT1lbl9QSCZjaGlkPWY1NWU0ZjY1LWVjYmEtNDkyYS04ZTNmLTBhZTBhYWYyYWI3YSZlYXBpZD00NCZtY3RjPTMmc3RhcnREYXRlPTIwMjYtMDMtMDImbXBkPVBIUCZtcG49MzIyNjg5NzQ3JmN1cnJlbmN5PVBIUCZyYXRlcGxhbmlkPTM5MTYwMzA5MSZtcG09MjQmbXBwPTEmbXBvPUVDJnNlbGVjdGVkPTk2MTQyNDU4Jm1wYj0yNTQuNDMmbXBxPTEyMzguMzkmbXBhPTExMjUuODEifQ%3D%3D&amp;utid=2c0106a4-bf96-70c1-a512-8897fb31f9c7&amp;tm_stars=0&amp;client_id=skyscanner_app&amp;redirect_delay=1000&amp;price_policy=2&amp;pre_redirect_id=efd47ddf-2e8d-6b08-eea4-03469b3df79f&amp;tm_city_code&amp;max_price=1730&amp;guests=1&amp;request_id=efd47ddf-2e8d-6b08-eea4-03469b3df79f&amp;tm_country_code=PH</t>
  </si>
  <si>
    <t>St. Marvin Studio M608</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</si>
  <si>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b0gyKENob1ExUDdGcTVUdXViVHZBUm9OTDJjdk1URjVOWHBrTnprd01CQUM4BkIJES582cDlCmweQgkR2U-OVZks-_tCCRFLclzKIAfsakgAWk0yS6oBSBABKgkiBWhvdGVsKAAyHxABIhsG4PkL28Bh0pZMxxAr00AILC_pMFiKUvWB514yGBACIhRob3RlbCBpbiBwaGlsaXBwaW5lcw&amp;ap=KigKEgnMVpI7ToEeQBFjVfxe0lRdQBISCZwWDMlVUzJAEbEqfi-DNGBAMAFIAQ&amp;ictx=111&amp;ved=0CMYBEMr3BGoYChMIuPaSpO7bkgMVAAAAAB0AAAAAEIsH</t>
  </si>
  <si>
    <t>Hummus Elijah, 5059, P. Burgos Street, Poblacion, District I, Makati, Southern Manila District, Metro Manila, 1210, Philippines</t>
  </si>
  <si>
    <t>Spacious Studio Apartment B203</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</si>
  <si>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b0gyKENob1Exc25fc2RfeXl2Zk1BUm9OTDJjdk1URnRZM05yTkhkeU9CQUM4BkIJES582cDlCmweQgkR2U-OVZks-_tCCRFLclzKIAfsakgAWk0yS6oBSBABKgkiBWhvdGVsKAAyHxABIhsG4PkL28Bh0pZMxxAr00AILC_pMFiKUvWB514yGBACIhRob3RlbCBpbiBwaGlsaXBwaW5lcw&amp;ap=KigKEgnMVpI7ToEeQBFjVfxe0lRdQBISCZwWDMlVUzJAEbEqfi-DNGBAMAFIAQ&amp;ictx=111&amp;ved=0COEBEMr3BGoYChMIuPaSpO7bkgMVAAAAAB0AAAAAEIsH</t>
  </si>
  <si>
    <t>Spacious Studio Apartment B203 is located in Manila, just a 12-minute walk from Power Plant Mall and 1.4 miles from Glorietta Mall. The property is around 1.2 miles from Greenbelt Mall, 2.5 miles from Shangri-La Plaza, and 2.</t>
  </si>
  <si>
    <t>Private Room 08 - Poblacion Makati House</t>
  </si>
  <si>
    <t>www.skyscanner.com.ph/hotel_deeplink/4.0/PH/en-US/PHP/h_xp/216404498/2026-03-02/2026-03-03/hotel/hotel/hotels?legacy_provider_id=1&amp;rooms=1&amp;closed_user_group=mobile&amp;hb_data=RMs21jc8-4tp1_fwzb4nMd2sC5DKDR1lVfeMphnnsjJCh5GhnNY-NzxoxLzlXbYJdyWBEz67dP6ZHtucZRBCcmJaKHu1N45WPxYvSqzJ9o2wmN25zSJ07Qt_kWBqILqXbmevcfUoaW1V0NxpRHR6lEBNb8qmHFXDnJ4RlXpL4L0KUEdjo2Z0A3n8NNrIni1A-NHSgis1LCD9OLVwbpTWml6U7IIgo0uYn-eFTF2cjHSGTb5sHVG4pzvDqvKr-4UfD9fECnjL3yF7-ou48tOS1N1WaA4%3D&amp;q_datetime_utc=2026-03-02T01%3A21%3A26&amp;ticket_price=1381&amp;quote_id=1271666345270033248&amp;utid_state=1&amp;channel=iphone&amp;price_without_closed_user_group=1535&amp;tm_place_name=Makati&amp;deeplink_data=eyJmaWVsZHMiOnsic2lnbmF0dXJlIjoiZDZiYjdhZjVlODcwYzI4ODFhMDg0NjAxNzRhYTg1MWIifSwidXJsIjoiaHR0cHM6Ly93d3cuZXhwZWRpYS5jb20ucGgvSG90ZWwtU2VhcmNoP3RwaWQ9NjgmbXBlPTE3NzI0MDk5ODAmZW5kRGF0ZT0yMDI2LTAzLTAzJmFkdWx0cz0xJmxvY2FsZT1lbl9VUyZjaGlkPWQzOGM3ZDU5LWE0NzctNGY0ZS1iMjdiLTY2ZjM4NDg4YWIwNSZlYXBpZD00NjIzMCZtY3RjPTMmc3RhcnREYXRlPTIwMjYtMDMtMDImbXBkPUdCUCZtcG49MzIyNjg5NzQ3JmN1cnJlbmN5PUdCUCZyYXRlcGxhbmlkPTM5MTYwMzA5MSZtcG09MjQmbXBwPTEmbXBvPUVDJnNlbGVjdGVkPTk2MTQyNDU4Jm1wYj0zLjI4Jm1wcT0xNS45MyZtcGE9MTQuNDgifQ%3D%3D&amp;utid=b77c7111-4ecc-785c-4034-dcc61d47203b&amp;tm_stars=0&amp;client_id=skyscanner_app&amp;redirect_delay=1000&amp;price_policy=2&amp;pre_redirect_id=c5c7c101-689c-2bc0-9a02-aa21cf205d78&amp;tm_city_code&amp;max_price=1730&amp;guests=1&amp;request_id=c5c7c101-689c-2bc0-9a02-aa21cf205d78&amp;tm_country_code=PH</t>
  </si>
  <si>
    <t>St. Marvin Studio M309</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</si>
  <si>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b0gyKENob1FpWVNmM19XcjdZcmRBUm9OTDJjdk1URjVjbWd3ZG1wbU9CQUM4BkIJES582cDlCmweQgkR2U-OVZks-_tCCRFLclzKIAfsakgAWk0yS6oBSBABKgkiBWhvdGVsKAAyHxABIhsG4PkL28Bh0pZMxxAr00AILC_pMFiKUvWB514yGBACIhRob3RlbCBpbiBwaGlsaXBwaW5lcw&amp;ap=KigKEgnMVpI7ToEeQBFjVfxe0lRdQBISCZwWDMlVUzJAEbEqfi-DNGBAMAFIAQ&amp;ictx=111&amp;ved=0CJUCEMr3BGoYChMIuPaSpO7bkgMVAAAAAB0AAAAAEIsH</t>
  </si>
  <si>
    <t>St. Marvin Studio M205</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</si>
  <si>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b0gyJ0Noa1ExSldCX2ZLV3RlSlBHZzB2Wnk4eE1XMXpkSGhpT0hOcUVBSTgGQgkRLnzZwOUKbB5CCRHZT45VmSz7-0IJEUtyXMogB-xqSABaTTJLqgFIEAEqCSIFaG90ZWwoADIfEAEiGwbg-QvbwGHSlkzHECvTQAgsL-kwWIpS9YHnXjIYEAIiFGhvdGVsIGluIHBoaWxpcHBpbmVz&amp;ap=KigKEgnMVpI7ToEeQBFjVfxe0lRdQBISCZwWDMlVUzJAEbEqfi-DNGBAMAFIAQ&amp;ictx=111&amp;ved=0CK4CEMr3BGoYChMIuPaSpO7bkgMVAAAAAB0AAAAAEIsH</t>
  </si>
  <si>
    <t>St. Marvin Studio M603</t>
  </si>
  <si>
    <t>www.skyscanner.com.ph/hotel_deeplink/4.0/PH/en-US/PHP/h_bc/218679338/2026-03-02/2026-03-03/hotel/hotel/hotels?legacy_provider_id=13&amp;rooms=1&amp;closed_user_group=apps&amp;hb_data=5GO5HvMQ9ZKkwT_jbcsqEQoQyDgrwb1wgW8hD7LsAFOR5cEymFrMZ0zns1pMUaCa_3BCfUAxxEByIqWTtJfqiZsxu32TA-hDxGxTQT14-ZlaMTzBC5Yvt32LFDeJoub46VUqcNmJ79-lgE9V19HsvqlCOVoUIExKA-YtA2fm0_jKoQhktafuD3hC6O2K0HxT8NWTOTjmNropaXvcQQfYBlq41thh_qA1GtEeHRugcsaalvtt-Mp1Et1jaTsci6E3HuTbdctUUcKuMq8YUVrqXJJyOySlN7W3-z3kpgQWm-JYrnPbW2eD9y0qqKajlXs4c0IttRDokyaPGulQmXhR6pXMSlt-RDt7JsMA5ExVTvWy7AHbCYWxZqITx_Oj3JgAVAp3ZiUJ4zeCEWWE3V174zUPWv_ylhZQTUhhrLr_Z1ZCNIgH&amp;q_datetime_utc=2026-03-02T01%3A21%3A31&amp;ticket_price=1097&amp;quote_id=-1990418105951683407&amp;utid_state=1&amp;channel=iphone&amp;price_without_closed_user_group=1333&amp;tm_place_name=Makati&amp;deeplink_data=eyJmaWVsZHMiOnsic2lnbmF0dXJlIjoiNWJjZGFlZWNmY2VkNmIzZWE1ZDFlNjViOTNhMDIwOTQiLCJibG9ja19pZCI6IjExNzgxMjIwMDFfMzkwMzIyNzA0XzJfMF8wIn19&amp;utid=7b069d9a-9cbc-f961-5836-d9ccab8f47a4&amp;tm_stars=0&amp;client_id=skyscanner_app&amp;redirect_delay=1000&amp;price_policy=2&amp;pre_redirect_id=0dd145d0-d39d-fe54-8f1e-084ca4c7a501&amp;tm_city_code&amp;max_price=1097&amp;guests=1&amp;request_id=0dd145d0-d39d-fe54-8f1e-084ca4c7a501&amp;tm_country_code=PH</t>
  </si>
  <si>
    <t>Private Room 09 - Poblacion Makati House</t>
  </si>
  <si>
    <t>www.skyscanner.com.ph/hotel_deeplink/4.0/PH/en-US/PHP/h_h1/216404498/2026-03-02/2026-03-03/hotel/hotel/hotels?legacy_provider_id=927111&amp;rooms=1&amp;closed_user_group=mobile&amp;hb_data=jscoA66dfnSZ3B2hscmYUi8-4Byxe-qHYJu5_MEvF1Bdk3hDGHRQ4rFOHGFxrTJCfc5xk-IkQinReTmVX0fH7_kQKenCx752Gyn7M2l8E1L35Z-D59y_n3P3NWmpI3f4hcvlRT2KIl9QWlQ23tNN2OVnnvN1uh1FBqwK5aIq8PME8gDW9BrUaAddOKLwupn-EwCBrXHXKlZxeevgwjJcctjo3I7c5CFKdbcLbGeS3crwQTrMDZXi-ZEjiZc0uA2StILOvQMhED2zg8whI227N1-tvLM%3D&amp;q_datetime_utc=2026-03-02T01%3A21%3A31&amp;ticket_price=1380&amp;quote_id=1271666345270033248&amp;utid_state=1&amp;channel=iphone&amp;price_without_closed_user_group=1534&amp;tm_place_name=Makati&amp;deeplink_data=eyJmaWVsZHMiOnsic2lnbmF0dXJlIjoiYmIzMjdlODUzZDRiNjU3NjI3ZDU2ODNjMWM2MGM0NmQifSwidXJsIjoiaHR0cHM6Ly9waC5ob3RlbHMuY29tL0hvdGVsLVNlYXJjaD90cGlkPTMyMTQmbXBlPTE3NzI0MDk5ODAmZW5kRGF0ZT0yMDI2LTAzLTAzJmFkdWx0cz0xJmxvY2FsZT1lbl9QSCZjaGlkPWY1NWU0ZjY1LWVjYmEtNDkyYS04ZTNmLTBhZTBhYWYyYWI3YSZlYXBpZD00NCZtY3RjPTMmc3RhcnREYXRlPTIwMjYtMDMtMDImbXBkPVBIUCZtcG49MzIyNjg5NzQ3JmN1cnJlbmN5PVBIUCZyYXRlcGxhbmlkPTM5MTYwMzA5MSZtcG09MjQmbXBwPTEmbXBvPUVDJnNlbGVjdGVkPTk2MTQyNDU4Jm1wYj0yNTQuNDMmbXBxPTEyMzguMzkmbXBhPTExMjUuODEifQ%3D%3D&amp;utid=360a9c91-b7c6-bdf4-ea10-67c2bc388e64&amp;tm_stars=0&amp;client_id=skyscanner_app&amp;redirect_delay=1000&amp;price_policy=2&amp;pre_redirect_id=03048e6d-e992-2892-7a14-8e9245c39f7a&amp;tm_city_code&amp;max_price=1730&amp;guests=1&amp;request_id=03048e6d-e992-2892-7a14-8e9245c39f7a&amp;tm_country_code=PH</t>
  </si>
  <si>
    <t>Private Room 01 - Poblacion Makati House</t>
  </si>
  <si>
    <t>www.skyscanner.com.ph/hotel_deeplink/4.0/PH/en-US/PHP/h_ad/216404498/2026-03-02/2026-03-03/hotel/hotel/hotels?legacy_provider_id=22&amp;rooms=1&amp;hb_data=rJujBvHs7oKJzQ6V2cwKm0YPbQWZslxLAwYDljl_70vX-9i5xf9Q-fryYGxCkckcZYD94UpGBT-Lnbjd39rvtdwoGXtqSORlnfCim-2cRrEMjuoeY2tYF2a7OGP-ruhVyO0gt4SlpG8JvV_cSYHlLT5ZzC2xHnZA29_qmDCPNTh0bZ3P9kosZHy1DGvYY6lCu2fwatTmprPeA9pzbl0h36EKCvksDTJsRgDWdCglFAykLBhbr7AN2k3ZsyqtJrErCHWMKHZFtlmiQwbiWJGNJtaRUBxnHpCQ7NsmifBWQFw2oP1wXQM-4EwIBGX1PyYpSlS8YwG8ufOSMDMz2DkVq2f16Zbxrgo3j4nL90-zIOfqI3icn927LSc1kGBj2HCObJi1oLVs18-YWEj0umQG3XXGdjhcNYqE6mn9_uU8aPH9&amp;q_datetime_utc=2026-03-02T01%3A21%3A33&amp;ticket_price=1110&amp;quote_id=8348840916870900846&amp;utid_state=1&amp;channel=iphone&amp;tm_place_name=Makati&amp;deeplink_data=eyJmaWVsZHMiOnsic2lnbmF0dXJlIjoiMGVjY2IxYjI3ZmE3ZWE0ZjU0ZjRkYWZkNDEzNWQwMWQifSwidXJsIjoiaHR0cHM6Ly93d3cuYWdvZGEuY29tL3BhcnRuZXJzL3BhcnRuZXJzZWFyY2guYXNweD9jaWQ9MTg0NjM4MyZoaWQ9NDE3MTcyNjUmY3VycmVuY3k9UEhQJmNoZWNraW49MjAyNi0wMy0wMiZjaGVja291dD0yMDI2LTAzLTAzJk51bWJlcm9mQWR1bHRzPTEmTnVtYmVyb2ZDaGlsZHJlbj0wJlJvb21zPTEmbWNpZD0yODE4OCZtYXN0ZXJSb29tSWQ9Njg2NTcwODEyJm1wdD1kMVY1VUN0WWFVOXFZWEpHV0ZKRlRWWkNiM1ZyWTA5UmEzbFZLeTlZSzBSalZFMTNXR3BXTXpJclVVaFhSWEJhZEUxWVduRlFObmhhUzNwaVUydHhUWGRIUVVoTWQySXZkblZwWkRSQlBUMCZUb3RhbFByaWNlPTExMTAuNDEmVG90YWxUYXg9MTQzLjkxJlRvdGFsRmVlPTc4LjE3JlRvdGFsU3VyY2hhcmdlPTAmbWN1cj1QSFAifQ%3D%3D&amp;utid=1c8381b2-e8f9-2b75-5db6-fedbf34aee6c&amp;tm_stars=0&amp;client_id=skyscanner_app&amp;redirect_delay=1000&amp;price_policy=2&amp;pre_redirect_id=74fcc675-0c38-2149-7f4d-09be457c26ad&amp;tm_city_code&amp;max_price=1730&amp;guests=1&amp;request_id=74fcc675-0c38-2149-7f4d-09be457c26ad&amp;tm_country_code=PH</t>
  </si>
  <si>
    <t>St. Marvin Studio M407</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</si>
  <si>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b0gyKENob1F2S1NROTc2cWw0eWtBUm9OTDJjdk1URjVjbWgwWTE5dWJoQUM4BkIJES582cDlCmweQgkR2U-OVZks-_tCCRFLclzKIAfsakgAWk0yS6oBSBABKgkiBWhvdGVsKAAyHxABIhsG4PkL28Bh0pZMxxAr00AILC_pMFiKUvWB514yGBACIhRob3RlbCBpbiBwaGlsaXBwaW5lcw&amp;ap=KigKEgnMVpI7ToEeQBFjVfxe0lRdQBISCZwWDMlVUzJAEbEqfi-DNGBAMAFIAQ&amp;ictx=111&amp;ved=0CJYDEMr3BGoYChMIuPaSpO7bkgMVAAAAAB0AAAAAEIsH</t>
  </si>
  <si>
    <t>St. Marvin Studio M605</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</si>
  <si>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Mb0gyKENob1F3ZWJwcFlubnA2Q0tBUm9OTDJjdk1URnRjM1puTlRBeE1CQUM4BkIJES582cDlCmweQgkR2U-OVZks-_tCCRFLclzKIAfsakgAWk0yS6oBSBABKgkiBWhvdGVsKAAyHxABIhsG4PkL28Bh0pZMxxAr00AILC_pMFiKUvWB514yGBACIhRob3RlbCBpbiBwaGlsaXBwaW5lcw&amp;ap=KigKEgnMVpI7ToEeQBFjVfxe0lRdQBISCZwWDMlVUzJAEbEqfi-DNGBAMAFIAQ&amp;ictx=111&amp;ved=0CK0DEMr3BGoYChMIuPaSpO7bkgMVAAAAAB0AAAAAEIsH</t>
  </si>
  <si>
    <t>Spacious Studio Apartment B306</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</si>
  <si>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d0gyKENob1F2S1NROTc2cWw0eWtBUm9OTDJjdk1URjVjbWgwWTE5dWJoQUM4BkIJES582cDlCmweQgkR2U-OVZks-_tCCRFLclzKIAfsakgAWk0yS6oBSBABKgkiBWhvdGVsKAAyHxABIhsG4PkL28Bh0pZMxxAr00AILC_pMFiKUvWB514yGBACIhRob3RlbCBpbiBwaGlsaXBwaW5lcw&amp;ap=KigKEgnMVpI7ToEeQBFjVfxe0lRdQBISCZwWDMlVUzJAEbEqfi-DNGBAMAFIAQ&amp;ictx=111&amp;ved=0CAQQyvcEahgKEwi49pKk7tuSAxUAAAAAHQAAAAAQowc</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</si>
  <si>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d0gyKENob1FfcUtfbWNUYmdzYnBBUm9OTDJjdk1URjNPREF6YWpoMmRoQUM4BkIJES582cDlCmweQgkR2U-OVZks-_tCCRFLclzKIAfsakgAWk0yS6oBSBABKgkiBWhvdGVsKAAyHxABIhsG4PkL28Bh0pZMxxAr00AILC_pMFiKUvWB514yGBACIhRob3RlbCBpbiBwaGlsaXBwaW5lcw&amp;ap=KigKEgnMVpI7ToEeQBFjVfxe0lRdQBISCZwWDMlVUzJAEbEqfi-DNGBAMAFIAQ&amp;ictx=111&amp;ved=0CDYQyvcEahgKEwi49pKk7tuSAxUAAAAAHQAAAAAQowc</t>
  </si>
  <si>
    <t>St. Marvin Studio Makati M202</t>
  </si>
  <si>
    <t>www.skyscanner.com.ph/hotel_deeplink/4.0/PH/en-US/PHP/h_bc/217074651/2026-03-02/2026-03-03/hotel/hotel/hotels?legacy_provider_id=13&amp;rooms=1&amp;closed_user_group=apps&amp;hb_data=KTtVANYuoQjvalQi8G3ReylJQtCYUitJmlL6HyQy0n9nYoZsEkMlPmBZf-g7A1Zgrw-j2nYeNLWmSoB1eRN1-x7dpLWSdbqUjV85gclvJySmgiJEQrnccKZSkuv3YCi1C_3gJZy9hySwPPl0BmkFQ5MKK9r3GlfLhGQCqaqQPOfjuuH1KubkZhBrwm1b0IV8mmPOQRTl989myYzqajVZZ0Gmkj7h6SvLE8tg3J4_feVs90vClTghUVkulDTQmhtM3yJJJfCLLPG1VhdReX2SmJFh0YOWMJed6DGT5aw2nxlqDymGo7V2Crd5007Cw_qOv2P_k436H0uDh72d0cML_O0kvYLbgqpdUhwQlNU8114SrovtT7dpGfWlbCofI45F1EOHOZUIwv4iU7pnek1nYz8vgyWzPaBHKXX0Vf-Rp37AJNCN&amp;q_datetime_utc=2026-03-02T01%3A21%3A38&amp;ticket_price=1097&amp;quote_id=-1317255822757395992&amp;utid_state=1&amp;channel=iphone&amp;price_without_closed_user_group=1333&amp;tm_place_name=Makati&amp;deeplink_data=eyJmaWVsZHMiOnsic2lnbmF0dXJlIjoiMjY4M2MxMDAxMTYyZWYwY2FlYjEzMjljOWFiZmQxZDgiLCJibG9ja19pZCI6IjEwNzIzNzU0MDFfMzc5Nzc4MDk1XzJfMF8wIn19&amp;utid=71f5f43c-a243-30f2-6dfa-51db30ee789d&amp;tm_stars=0&amp;client_id=skyscanner_app&amp;redirect_delay=1000&amp;price_policy=2&amp;pre_redirect_id=7d34c672-dbe2-ab07-4648-8e6ca96374a1&amp;tm_city_code&amp;max_price=1097&amp;guests=1&amp;request_id=7d34c672-dbe2-ab07-4648-8e6ca96374a1&amp;tm_country_code=PH</t>
  </si>
  <si>
    <t>Spacious Studio Apartment B207</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</si>
  <si>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d0gyJ0Noa1FfS0xtX3V2bi04OXRHZzB2Wnk4eE1YWm9lVFU0ZGpjeEVBSTgGQgkRLnzZwOUKbB5CCRHZT45VmSz7-0IJEUtyXMogB-xqSABaTTJLqgFIEAEqCSIFaG90ZWwoADIfEAEiGwbg-QvbwGHSlkzHECvTQAgsL-kwWIpS9YHnXjIYEAIiFGhvdGVsIGluIHBoaWxpcHBpbmVz&amp;ap=KigKEgnMVpI7ToEeQBFjVfxe0lRdQBISCZwWDMlVUzJAEbEqfi-DNGBAMAFIAQ&amp;ictx=111&amp;ved=0CHMQyvcEahgKEwi49pKk7tuSAxUAAAAAHQAAAAAQowc</t>
  </si>
  <si>
    <t>www.skyscanner.com.ph/hotel_deeplink/4.0/PH/en-US/PHP/h_bc/154653156/2026-03-05/2026-03-06/hotel/hotel/hotels?legacy_provider_id=13&amp;rooms=1&amp;closed_user_group=apps&amp;hb_data=bSCeY20jDi5NN1ZwTiBM1sdTF0MI8HhzbwcfnLzdA2YekOltHi6who-6MDJl9d6-rjC-jGPEw8L5uqsqxHCX3Ugkdt2br4yz7i03RrfYGTOmwn0WznlJns0es5Rz9uOBGuAQoYzkg-xu-efQ8Z9UwXvZm-GGLj7ad-ZSdExQhK_NN78aQodhjdrOwVP3xp7EPCvJYV7yCiLSKAvDFSsrKkGXjR3zsHNK5nGvdDSZUpcVyu4H2aUmrby71_MydyCUr6bZLDrHYXkjkUt1N_Oaz0M2Dw561V4QJ9drAHpqDyuZnyP0WMYvNeL0oAZ55Zld_PHrsLiztPrjQiPdAA0V_A3EeTT2Fmf5K6lfo6ZqMe52EYpUW43gX7JyE6ayo71iJBtPblPv3tWxFN3OE4exm-CxAARCBwmG6erdDnPDrQDD12T1RDM%3D&amp;q_datetime_utc=2026-03-05T14%3A40%3A10&amp;ticket_price=1573&amp;quote_id=1607370119117189531&amp;utid_state=1&amp;channel=iphone&amp;price_without_closed_user_group=1900&amp;tm_place_name=Tagaytay&amp;deeplink_data=eyJmaWVsZHMiOnsic2lnbmF0dXJlIjoiNDA5NWVlZTU0MWFiZWVmMTgxYjMxY2QyNzRhNGMxNmMiLCJibG9ja19pZCI6IjIxODAxNTYwMV8yOTgxNjA2MTRfMl8wXzAifX0%3D&amp;utid=ae4a915d-3a80-0f3c-474b-fe514cdaf584&amp;tm_stars=0&amp;client_id=skyscanner_app&amp;price_policy=2&amp;pre_redirect_id=001b1b9b-e55c-4902-8481-467d511e80fd&amp;tm_city_code&amp;max_price=1573&amp;guests=1&amp;request_id=001b1b9b-e55c-4902-8481-467d511e80fd&amp;tm_country_code=PH</t>
  </si>
  <si>
    <t>St. Marvin Studio Makati M303</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</si>
  <si>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d0gyKENob1FuSWZxMHJleXVMaktBUm9OTDJjdk1URnNiVjl6YWpGb1l4QUM4BkIJES582cDlCmweQgkR2U-OVZks-_tCCRFLclzKIAfsakgAWk0yS6oBSBABKgkiBWhvdGVsKAAyHxABIhsG4PkL28Bh0pZMxxAr00AILC_pMFiKUvWB514yGBACIhRob3RlbCBpbiBwaGlsaXBwaW5lcw&amp;ap=KigKEgnMVpI7ToEeQBFjVfxe0lRdQBISCZwWDMlVUzJAEbEqfi-DNGBAMAFIAQ&amp;ictx=111&amp;ved=0CKUBEMr3BGoYChMIuPaSpO7bkgMVAAAAAB0AAAAAEKMH</t>
  </si>
  <si>
    <t>St. Marvin Studio Makati M207</t>
  </si>
  <si>
    <t>www.skyscanner.com.ph/hotel_deeplink/4.0/PH/en-US/PHP/h_bc/217077574/2026-03-02/2026-03-03/hotel/hotel/hotels?legacy_provider_id=13&amp;rooms=1&amp;closed_user_group=apps&amp;hb_data=RgQfpLsusFn9kwA8vwO-LVJ_SrZANSXPhoi2V_0bnId15vqjuCaVe8G94Yh8l7aZTFkBphBrpdH8_CgpFuB32sDRh9EA7EEa-gbHc2rMMpm6cAXo6s7Np7TQXf25MCJIl_CGSjw-LmewGqmq3oUNkt84tJ8YQBX-iGahdRAnyeka9eSe6U7uTSIkllzpfv5A0oYIjcS8VvAgNwkI0R_wnrIYUAB900V6p0wA3tCmXkLZrYsb9a0gjYz7yJmYxjxyCRVhI0cut4bXxCdYCdgP1t9IpshWq7QtaqnRgxRn5FooFfVDfTzAE_7SzdEIG8SIto_mu56IrDys6MBOD5h4vCUFKXvToHQa-g9qoaeQMs_k5njiY9u-emrxABsVh9B8sOXdHM9lS1USn1NTWxzU_ORUXi4spgeZBsZECuONhSt9zehd&amp;q_datetime_utc=2026-03-02T01%3A21%3A46&amp;ticket_price=1097&amp;quote_id=-7564713360058029454&amp;utid_state=1&amp;channel=iphone&amp;price_without_closed_user_group=1333&amp;tm_place_name=Makati&amp;deeplink_data=eyJmaWVsZHMiOnsic2lnbmF0dXJlIjoiZTFjNWZlYzNiYWM1NTliY2ZhMWRkYTM0OTBiOGI2ZDEiLCJibG9ja19pZCI6IjEwNzIzNTI5MDFfMzc5Nzc0OTY2XzJfMF8wIn19&amp;utid=79b74931-86e0-a8f2-0fe7-0a05e2134caa&amp;tm_stars=0&amp;client_id=skyscanner_app&amp;redirect_delay=1000&amp;price_policy=2&amp;pre_redirect_id=e68e9c47-8bea-4aa1-f474-7089752ecb90&amp;tm_city_code&amp;max_price=1097&amp;guests=1&amp;request_id=e68e9c47-8bea-4aa1-f474-7089752ecb90&amp;tm_country_code=PH</t>
  </si>
  <si>
    <t>Spacious Studio Apartment B407</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</si>
  <si>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d0gyJ0Noa1FnYm5hdDVyQWd1aDNHZzB2Wnk4eE1YbDVZbk5xWTIwMEVBSTgGQgkRLnzZwOUKbB5CCRHZT45VmSz7-0IJEUtyXMogB-xqSABaTTJLqgFIEAEqCSIFaG90ZWwoADIfEAEiGwbg-QvbwGHSlkzHECvTQAgsL-kwWIpS9YHnXjIYEAIiFGhvdGVsIGluIHBoaWxpcHBpbmVz&amp;ap=KigKEgnMVpI7ToEeQBFjVfxe0lRdQBISCZwWDMlVUzJAEbEqfi-DNGBAMAFIAQ&amp;ictx=111&amp;ved=0CNgBEMr3BGoYChMIuPaSpO7bkgMVAAAAAB0AAAAAEKMH</t>
  </si>
  <si>
    <t>www.skyscanner.com.ph/hotel_deeplink/4.0/PH/en-US/PHP/h_bc/187698539/2026-03-02/2026-03-03/hotel/hotel/hotels?legacy_provider_id=13&amp;rooms=1&amp;closed_user_group=apps&amp;hb_data=mu7tQtMaijlocCfJWZEYEBOvADuJ6jdbdT-ChyXV4RrOtptsRoBYZzPQCjB9gd-D0Gw95aMy3WfPBYu2ZF0RYbZmfjlLKccuj_rUpw-o_iAwg8ULcAp2zXqob97ZXlcH9UYppRFsEpbNII8ccjtr_JmDJmMM0TGfsG1TuK7Uw7Z1ltYPPwcNRqtug1RdM2Hjzm6bPfpIi0rAUKwUvAAqmqzNVdR6aUBam3ReyBXNdluMpNZNhJq0nwWYtSchIrhCQO8HU-ByXPYY8tLUr6QPwF75_Sku-CkGWjJTr-GJ2yGw-0KnCpey7tBEs39GOBTZdKFv4PJ_L1YpVCO9RIKm8qhRTTuSeeBTzR-iTecCl9R8bAzhdWvimHqPZEsvy0IB4-HyKRH88wgmLkDRUz6eU90pk5j-H8i0aSylAqtWESprDR5CurQ%3D&amp;q_datetime_utc=2026-03-02T01%3A21%3A48&amp;ticket_price=1007&amp;quote_id=-4218039344043408407&amp;utid_state=1&amp;channel=iphone&amp;price_without_closed_user_group=1107&amp;tm_place_name=Mandaluyong&amp;deeplink_data=eyJmaWVsZHMiOnsic2lnbmF0dXJlIjoiOTZmM2U5YjEyMTkwMjRjMmM2ZmQ3ZmJjNTg4YjZmMzMiLCJibG9ja19pZCI6IjM3MTgxNjMwMV8xMTk4ODYxNzRfMl8wXzBfMzU2MzE3In19&amp;utid=f12e124a-2a5b-701c-fa7d-7b7c0343875f&amp;tm_stars=0&amp;client_id=skyscanner_app&amp;redirect_delay=1000&amp;price_policy=2&amp;pre_redirect_id=315db7a0-5e04-2bf6-64b9-44ddf53191cc&amp;tm_city_code&amp;max_price=1007&amp;guests=1&amp;request_id=315db7a0-5e04-2bf6-64b9-44ddf53191cc&amp;tm_country_code=PH</t>
  </si>
  <si>
    <t>www.skyscanner.com.ph/hotel_deeplink/4.0/PH/en-US/PHP/h_bc/204255511/2026-03-05/2026-03-06/hotel/hotel/hotels?legacy_provider_id=13&amp;rooms=1&amp;closed_user_group=apps&amp;hb_data=AxOys17ssOou8CMjW1C4If8bfLMltkqgU-qrJy9ZAS2MPfCFOVCef2ONEOydM0F9Rm_PQmxKWGmofWeN_q5kpZqUVSP3vrEiavKo866CQO1g6JL8GFJA2qZJUs9C42sjqcTqBSfxwJw-BDrFsG7gMyWqVRiU6UmKdG1KZUMs0iDeruD6fxzMSmw55YUUg78tzfbDfqQkT_09MRel6w1k-UPXPXUgXrInebQkmnQiPhRNX3fTqQjALGuMlTL4O6Bq04t7-YxeNEwofP7wX0wTy99C93ASOv_UHYG4slthzuicLULbOVpUuROLr2ZVZpRF-j1t89-PTT3O78zVTrKX_RCa8BK7Cgxk2Am6I7JcPXyS76nIQpVXi2PIIK23eOo6YLRM3-TMQerTLB9Qm4o6V5oMb1Q-qlEebA1wInsIjXNFwHkUOuY%3D&amp;q_datetime_utc=2026-03-05T14%3A39%3A11&amp;ticket_price=1309&amp;quote_id=3894640565617308388&amp;utid_state=1&amp;channel=iphone&amp;price_without_closed_user_group=1718&amp;tm_place_name=Batuan&amp;deeplink_data=eyJmaWVsZHMiOnsic2lnbmF0dXJlIjoiYmMxMzk0Y2MxMDg3Zjg5NjMxZjg2ZTczYWJiOGRkZWYiLCJibG9ja19pZCI6IjU4NjU5NzIwNl8zMzU0MTA0ODhfMV8wXzAifX0%3D&amp;utid=a06c1600-88aa-e331-b6d1-d9b27d4a132a&amp;tm_stars=0&amp;client_id=skyscanner_app&amp;price_policy=2&amp;pre_redirect_id=593ced83-4764-efba-bdca-ce408907a098&amp;tm_city_code&amp;max_price=2987&amp;guests=1&amp;request_id=593ced83-4764-efba-bdca-ce408907a098&amp;tm_country_code=PH</t>
  </si>
  <si>
    <t>N Affordable Urban Luxury</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</si>
  <si>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d0gyJ0Noa1FuY1NaMUxxT2gtUWNHZzB2Wnk4eE1XMWpjMnAwT0Raa0VBSTgGQgkRLnzZwOUKbB5CCRHZT45VmSz7-0IJEUtyXMogB-xqSABaTTJLqgFIEAEqCSIFaG90ZWwoADIfEAEiGwbg-QvbwGHSlkzHECvTQAgsL-kwWIpS9YHnXjIYEAIiFGhvdGVsIGluIHBoaWxpcHBpbmVz&amp;ap=KigKEgnMVpI7ToEeQBFjVfxe0lRdQBISCZwWDMlVUzJAEbEqfi-DNGBAMAFIAQ&amp;ictx=111&amp;ved=0CKMCEMr3BGoYChMIuPaSpO7bkgMVAAAAAB0AAAAAEKMH</t>
  </si>
  <si>
    <t>14.5694775, 121.0264086</t>
  </si>
  <si>
    <t>Old Makati City Hall, J. P. Rizal Street, Poblacion, District I, Makati, Southern Manila District, Metro Manila, 1210, Philippines</t>
  </si>
  <si>
    <t>Private Room 12 - Poblacion Makati House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</si>
  <si>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d0gyJ0Noa1F2YXFBODRXTDVfd1VHZzB2Wnk4eE1YbHVNamh5YzNNeEVBSTgGQgkRLnzZwOUKbB5CCRHZT45VmSz7-0IJEUtyXMogB-xqSABaTTJLqgFIEAEqCSIFaG90ZWwoADIfEAEiGwbg-QvbwGHSlkzHECvTQAgsL-kwWIpS9YHnXjIYEAIiFGhvdGVsIGluIHBoaWxpcHBpbmVz&amp;ap=KigKEgnMVpI7ToEeQBFjVfxe0lRdQBISCZwWDMlVUzJAEbEqfi-DNGBAMAFIAQ&amp;ictx=111&amp;ved=0CL4CEMr3BGoYChMIuPaSpO7bkgMVAAAAAB0AAAAAEKMH</t>
  </si>
  <si>
    <t>Land Transportation Office, Circumferential Road, Barrera District, Isla, Cabanatuan, Nueva Ecija, Central Luzon, 3100, Philippines</t>
  </si>
  <si>
    <t>Cabanatuan City Transient PNY INN 2</t>
  </si>
  <si>
    <t>www.skyscanner.com.ph/hotel_deeplink/4.0/PH/en-US/PHP/h_bc/212702853/2026-03-02/2026-03-03/hotel/hotel/hotels?legacy_provider_id=13&amp;rooms=1&amp;closed_user_group=apps&amp;hb_data=RJ-TZwCLtLCKXw6oLpuZtgxDCQu1zKUPKhpMz29bniGZlXFTEL7Ve2ZtPWiFu4F1LzgwxeTW-x3jIRXN3Y9Vu_5_1E1ahdwt4MlOtTqLmVLKjzQKhTsQi1VGEE9wfuQAxWcboGBoRHX1hFi1adsaVh2jC95h3AHhLC0fzB_BcE5R1haRaivTJzhmxmF6ZtBdABPaz0KIZ6u2PeTdbm3b-Mz1Ar3kWmkwp1qgyY2d1i-ZAjqfC8zKZq8yyHPnTIiMfaYGhhrAEuqclbuxyU4TsWt8mr4Zi-GX1CuiQkEa_VEBzCPUB2I55pgA-Ny15h8OygSpTYw2u1AcXWdbjuJ29Sc3fJLDHpaJX3bzUE9yzVsMxBSBzH2ccRjUABblJXlydveXzyehDvhGPUhFHi0EXwQl3uB_KYn4de8ZhAyNjLwM81wr&amp;q_datetime_utc=2026-03-02T01%3A21%3A51&amp;ticket_price=1071&amp;quote_id=-2902573736657893327&amp;utid_state=1&amp;channel=iphone&amp;price_without_closed_user_group=1302&amp;tm_place_name=Cabanatuan+City&amp;deeplink_data=eyJmaWVsZHMiOnsic2lnbmF0dXJlIjoiYTgzZjZjY2E4NDQwMDA2NDdkYWFlYjU1ODc3MTVlMDYiLCJibG9ja19pZCI6IjcwNzY2ODQwMl8yOTg0OTkzNDRfMV8wXzAifX0%3D&amp;utid=6216b979-d4eb-e23e-0a10-101d7a939c6f&amp;tm_stars=3&amp;client_id=skyscanner_app&amp;redirect_delay=1000&amp;price_policy=2&amp;pre_redirect_id=384cb095-5cea-f5b4-8ac9-760737b2d509&amp;tm_city_code&amp;max_price=1176&amp;guests=1&amp;request_id=384cb095-5cea-f5b4-8ac9-760737b2d509&amp;tm_country_code=PH</t>
  </si>
  <si>
    <t>15.48321, 120.9676</t>
  </si>
  <si>
    <t>Barrera Street, Padre Crisostomo, Isla, Cabanatuan, Nueva Ecija, Central Luzon, 3100, Philippines</t>
  </si>
  <si>
    <t>Cabanatuan city Tranient PNY INN 5</t>
  </si>
  <si>
    <t>www.skyscanner.com.ph/hotel_deeplink/4.0/PH/en-US/PHP/h_bc/213017294/2026-03-02/2026-03-03/hotel/hotel/hotels?legacy_provider_id=13&amp;rooms=1&amp;closed_user_group=apps&amp;hb_data=opTmDwS7HPT4-_6ipZKJstdK7wKPt_PwVv3IjPHm6YmRmPg7GU9mAUlRNSY_hscd7tpVBTPgzj8xCE_Xr8dVo2KzU1R_215NrV3UuufY9KwnmYxaGB_c9a-RKfLtYRXRUjUrc5cqhu2CZpKLPpnNkRKB3BxBIRbPKRnP6Q9iWMx8NHbr0HtHU4iHATZP-ISSM4MmL4erhF5a2SQVthAgr1vFLx2Gr7Hb8MpnuxaT8BOVNh2GKbZo5SumhmVch01hmWCLy_bfoDZAt87dDLtXXdJYNVodTfdL_HsW0YD-RuzrTcY8BJkG6lJmoLqWJ_naq6q0H3dthr6TR9TPkyTyq9-DdVAQCIutFK2vGCoWAgVikPP4uBxN3U1uMBX3krm-J00wa9-zbdBdik9cJUhoj127QmhBUJi6GOHGHTKGddI-C06H0m4%3D&amp;q_datetime_utc=2026-03-02T01%3A21%3A53&amp;ticket_price=1262&amp;quote_id=840303382542967365&amp;utid_state=1&amp;channel=iphone&amp;price_without_closed_user_group=1535&amp;tm_place_name=Cabanatuan+City&amp;deeplink_data=eyJmaWVsZHMiOnsic2lnbmF0dXJlIjoiNzk2NTRjNDI0MjNlNWNjYmU3ODY2YTVjM2Q1ZGQ1YjQiLCJibG9ja19pZCI6IjE1MjE0MDEzMDFfNDIzNzk4MjI1XzJfMF8wIn19&amp;utid=206deef0-0ae4-9b78-7eda-00cbfb497de6&amp;tm_stars=0&amp;client_id=skyscanner_app&amp;redirect_delay=1000&amp;price_policy=2&amp;pre_redirect_id=e95c51c8-31a0-d8fc-f4be-e3ed7a47fe21&amp;tm_city_code&amp;max_price=1262&amp;guests=1&amp;request_id=e95c51c8-31a0-d8fc-f4be-e3ed7a47fe21&amp;tm_country_code=PH</t>
  </si>
  <si>
    <t>www.skyscanner.com.ph/hotel_deeplink/4.0/PH/en-US/PHP/h_ad/212702853/2026-03-02/2026-03-03/hotel/hotel/hotels?legacy_provider_id=22&amp;rooms=1&amp;closed_user_group=apps&amp;hb_data=bM1g9AyhDGX4wIPyKkLrrpxn_8iAI8YQ3TTswvbe8n7739nK79DC-EokjqswTgwsprzaLoETqjriBygeT-McUwiizW10B5m4mv1DlgB53Vx3nFzMtsUM9LAw5PGNvNig9_uRoFztmKaU_7JAln5NrLhJYWa3rRgl5KAA6JYBtb3_k5sBkH_PrxEuTSlt_YZfoiviIpuGfwpAH7QBVqoA9_IsMWv3gzJ2d2MSdFqHTf2hDr6X3FpX7a3xWN6CRHAdAysckg6G8HTLI_9UJBhH0yhf_eTI-jvMINJ3spaXprJ9j4xnTtfWVRNBewwkk5sIOylNYRMm2KuHpuPrV-eEduzwcsM42-_oYDQfV9R2YUfRHqGOMvzi7nI9-MAt3nx9TAeEogtQCkEvll6uZCtnfngbmdO1ZC9zIV-By3xOJanp&amp;q_datetime_utc=2026-03-02T01%3A21%3A53&amp;ticket_price=1176&amp;quote_id=-7922751598607237915&amp;utid_state=1&amp;channel=iphone&amp;price_without_closed_user_group=1302&amp;tm_place_name=Cabanatuan+City&amp;deeplink_data=eyJmaWVsZHMiOnsic2lnbmF0dXJlIjoiOGMyN2FiZmI3MGIwNzRjZjkzMjcwZDg1NGU3OGVjNGEifSwidXJsIjoiaHR0cHM6Ly93d3cuYWdvZGEuY29tL3BhcnRuZXJzL3BhcnRuZXJzZWFyY2guYXNweD9jaWQ9MTg0NjM4MyZoaWQ9MjIzNTA3MjAmY3VycmVuY3k9UEhQJmNoZWNraW49MjAyNi0wMy0wMiZjaGVja291dD0yMDI2LTAzLTAzJk51bWJlcm9mQWR1bHRzPTEmTnVtYmVyb2ZDaGlsZHJlbj0wJlJvb21zPTEmbWNpZD0zMDM4Jm1hc3RlclJvb21JZD0zMDc4MjI0MzQmbXB0PWRUQndTRkpDUmtsMFpVRTNVek5QVGtkb0wxSXJOR1JtVFd0NVZrTm5TRXRSYkRRdlluazFUVmhVVmxSVVkzSlRORFZ1VkdaSFNWcHRWV2M0WkhvdmQyODBiMjlzVWl0TllrdHBPRVJuUFQwJlRvdGFsUHJpY2U9MTE3Ni4wMCZUb3RhbFRheD0xMjYuMDAmVG90YWxGZWU9MC4wMCZUb3RhbFN1cmNoYXJnZT0wJm1jdXI9UEhQIn0%3D&amp;utid=3599b830-cd0b-082c-65f3-f6cd54910cc0&amp;tm_stars=3&amp;client_id=skyscanner_app&amp;redirect_delay=1000&amp;price_policy=2&amp;pre_redirect_id=da1c155f-33bb-a3cc-7990-41e85b1b8298&amp;tm_city_code&amp;max_price=1176&amp;guests=1&amp;request_id=da1c155f-33bb-a3cc-7990-41e85b1b8298&amp;tm_country_code=PH</t>
  </si>
  <si>
    <t>www.skyscanner.com.ph/hotel_deeplink/4.0/PH/en-US/PHP/h_fd/179153938/2026-03-02/2026-03-03/hotel/hotel/hotels?legacy_provider_id=927050&amp;rooms=1&amp;closed_user_group=apps&amp;hb_data=-hq0AasyuezAXJ_6DYTN7F0URZxIA6AQzOaJnQBQ7oX4zGVBcZ7J9zEiknLtc2YqC6PVYn263Lyp4iQKh_U8SEpE3feynOhWQrSSoNcIsh7nkUZj7UVY3T9Cu3Uv5Xgg8EtXdrGRdDjOKi20u8bCuOGOytxarmlmGrvRi5vr1Cxg-dd-mNyR4nZC__kXrM8S5AjvkJ0B5lCi9vy_RzzFhps0ewAthAqu9rhUsmAwO77iIfNNKN1gbI3W49tpAAONr_J-K_SAV1h-J2J9GuYfUyxnEPG4BmJx-dePrqtjzRqUD8PKn4DNPmSXC-PqwRNYiYj2ZzYpEag6vRXkyjHrs4Rp7HmcPeRDlM8P9O6YX62Qd3_uMMRhzHGHWZk-anMdrQ3gXzRt6vdC4w2fav7BmbkWAJwlNTPdBMhiCEoQTl8Vig%3D%3D&amp;q_datetime_utc=2026-03-02T01%3A21%3A56&amp;ticket_price=797&amp;quote_id=-2876524236422362344&amp;utid_state=1&amp;channel=iphone&amp;price_without_closed_user_group=795&amp;tm_place_name=Siquijor&amp;deeplink_data=eyJmaWVsZHMiOnsic2lnbmF0dXJlIjoiMDY3MTMzYzNmODYzYTdiMWYwMTBhYWE4MDhmOWE2N2UifSwidXJsIjoiaHR0cHM6Ly9kZWFscy52aW8uY29tP3NpZz0yZmM5ZDY0YTdkYjJjYjIzYTYwM2E5Zjc0YTU4ZmIyYTA3NGMwNjZhMWZhODFiMTY5ZGM5OGJkMzEzNjJhNjZmMmQzMTM4MzgzNjM2MzMzMjM2MzAzOCZzaWctaXNzPW1ldGEmdHVybD1odHRwcyUzQSUyRiUyRnZpby5jb20lMkZIb3RlbCUyRlNlYXJjaCUzRmNoZWNrSW4lM0QyMDI2LTAzLTAyJTI2Y2hlY2tPdXQlM0QyMDI2LTAzLTAzJTI2Y3VycmVuY3klM0RQSFAlMjZlcHYlM0RNUzR5JTI2ZXNkJTNEaGdEbFBhZlVHRVFKSzFEZ2E3X3oyV1Jwd0ZtVER6dkRQMGtoV2lwRWJ2eWtua05OUXZIcFJGVVFSUE5BX0R5aHNieENPdjZOU1JUQlQ3c0lXS2JwZ1J0YzkxYkFfOERGTWxjUU1ER1BXaGtLR29wWEJJdm4xSlNsZ0ElMjUzRCUyNTNEJTI2Zm9yY2VDdXJyZW5jeUNoYW5nZSUzRDElMjZmb3JjZUxhbmd1YWdlQ2hhbmdlJTNEMSUyNmhvdGVsSWQlM0Q0MjI1MTQ1JTI2bGFiZWwlM0RzcmMlMjUzRHNreXNjYW5uZXIlMjUyNnVjb3VudHJ5JTI1M0RQSCUyNTI2dWRldmljZSUyNTNEbW9iaWxlJTI1MjZob3RlbCUyNTNENDIyNTE0NSUyNTI2ZGF5JTI1M0QyJTI1MjZtb250aCUyNTNEMDMlMjUyNnllYXIlMjUzRDIwMjYlMjUyNmxvcyUyNTNEMSUyNTI2b2ZmZXJpZCUyNTNEb2JwYzZMV1VQNWZ3JTI1MjZwcmljZSUyNTNENzk2LjgyJTI1MjZjdXJyZW5jeSUyNTNEUEhQJTI1MjZ1c2VybGFuZyUyNTNEZW4lMjUyNl90aCUyNTNEODFjMzE5MjI0NzFjOGRjNzA3YzQ4NzE4M2Y0OTZlZGE0ZmE4MmMxZGRjZGI2YWE4JTI1MjZkdHMlMjUzRDE3NzI0MDk5ODMlMjUyNm9sdXQlMjUzRDE3NzI0MDM2NDYlMjUyNmNhblBheUxhdGVyJTI1M0RmYWxzZSUyNTI2cmVxdWVzdFVzZXJHcm91cCUyNTNEJTI1MjZvZmZlclVzZXJHcm91cCUyNTNEcHVibGljJTI2bGFuZyUzRGVuJTI2b3RpJTNELTZmRmJNRjZCeW8lMjZwcmVmZXJyZWRSYXRlJTNENzk2LjgyJTI2cHJvZmlsZSUzRHIyZDJtNzNrbjglMjZyb29tcyUzRDElMjZ1c2VyQ291bnRyeSUzRFBIJTI2dXRtX2NhbXBhaWduJTNEc2t5c2Nhbm5lciUyNnV0bV9tZWRpdW0lM0RjcGMlMjZ1dG1fc291cmNlJTNEc2t5c2Nhbm5lciJ9&amp;utid=0cef7280-0108-d8ea-3e11-18b7eb8293fd&amp;tm_stars=0&amp;client_id=skyscanner_app&amp;redirect_delay=1000&amp;price_policy=2&amp;pre_redirect_id=8aea0c34-f2e4-3533-69d1-1345b3dc6393&amp;tm_city_code&amp;max_price=797&amp;guests=1&amp;request_id=8aea0c34-f2e4-3533-69d1-1345b3dc6393&amp;tm_country_code=PH</t>
  </si>
  <si>
    <t>11.16045, 123.80397</t>
  </si>
  <si>
    <t>Edsan Apartment</t>
  </si>
  <si>
    <t>www.skyscanner.com.ph/hotel_deeplink/4.0/PH/en-US/PHP/h_bc/160957771/2026-03-05/2026-03-06/hotel/hotel/hotels?legacy_provider_id=13&amp;rooms=1&amp;hb_data=upLj0hmrjuP3hy_793qsIzcUPN3_xYdjHxe6Y4TRsq3cf-JHU0gG5m7Lp9R7nY2WC1VWKWCPMh8rWVeYSZ8kzLdc2E-OI_Nc0PJh4P8uCuR5JGZLn4w1XWd_-7gKvydgtk-T0M3pHWCTBPcRT0S961jRSH_X7Efh2c9PqlV3QSCO3zguz0lXVIXJhU8OmxjLg-QnhfbXIlJqBx54zvDriZk5eL5hGEH67SipYVj1qsqKJ9Mw8XHRCD8jE83IlneYPtcqlndYOR9-9moKP0h7PpisSnfGytKuuLz6TAoIYdLxqM0ZO051Gf9UQmaJucUojmN0sojJCiLAe_dTyd0rgH2xV45uICt3o8k_LTXihxECNssnSYrvEhLAbJ7g1BG-gECwAo4dGqj6nbVsPfiYpMG0NUgta1Dv_rVWf1JE-mIk30Exues%3D&amp;q_datetime_utc=2026-03-05T14%3A39%3A13&amp;ticket_price=600&amp;quote_id=6077567900578013244&amp;utid_state=1&amp;channel=iphone&amp;tm_place_name=Santa+Fe&amp;deeplink_data=eyJmaWVsZHMiOnsic2lnbmF0dXJlIjoiYTkyNGIwNDNlMTI0Yzk5OWMzYzVlODRkMGJiYmY4OWMiLCJibG9ja19pZCI6IjI3NjIyODQwNl80MDQ4MjY4NTRfMl8wXzAifX0%3D&amp;utid=3c39d775-60ea-754c-a5e8-3cf6ed17e238&amp;tm_stars=0&amp;client_id=skyscanner_app&amp;price_policy=2&amp;pre_redirect_id=88e4e476-cfc6-2fba-526f-0738422adfbf&amp;tm_city_code&amp;max_price=3900&amp;guests=1&amp;request_id=88e4e476-cfc6-2fba-526f-0738422adfbf&amp;tm_country_code=PH</t>
  </si>
  <si>
    <t>14.567013, 121.029679</t>
  </si>
  <si>
    <t>Poblacion, Talisay, Cebu, Central Visayas, 6407, Philippines</t>
  </si>
  <si>
    <t>Featuring garden views, Edsan Apartment in Bantayan Island features accommodations and a garden. This property offers access to a terrace, darts, free private parking, and free Wifi. This 1-star apartment offers private entrance.</t>
  </si>
  <si>
    <t>Y2 Residence Hotel</t>
  </si>
  <si>
    <t>www.skyscanner.com.ph/hotel_deeplink/4.0/PH/en-US/PHP/h_h1/125860233/2026-03-02/2026-03-03/hotel/hotel/hotels?legacy_provider_id=927111&amp;rooms=1&amp;closed_user_group=mobile&amp;hb_data=lWINFSlY8k1BLVabmh2bLeCQSER1RJ3E49cRHm_b8lmD0zkv_qPkt8GXmJshRDWBloEL0L1VafophAUjieZNNYR0qgKagVht15afEGwS_QXXXDsaMZP2hgPWrR1YCXMaHkmrkG5n4KLji07IFKCXXjnKL6UCU4R2RGbQwwnGl_VPDPXFAKMBl68l2P-dFFAW2stDH-DrNQY5JmdTEo7rogOwU1EExYWVE_SU4KK5MmfJUQyL7tsa4hpJF7qnu9idnKT2plrgvo47CUqFX_AetHNxvDo%3D&amp;q_datetime_utc=2026-03-02T01%3A21%3A58&amp;ticket_price=5647&amp;quote_id=1892689001339820915&amp;utid_state=1&amp;channel=iphone&amp;price_without_closed_user_group=9411&amp;tm_place_name=Makati&amp;deeplink_data=eyJmaWVsZHMiOnsic2lnbmF0dXJlIjoiNjE1MjFkOGVhYzMyM2JlYmFkNzczN2Y4NTYxNTk0YzkifSwidXJsIjoiaHR0cHM6Ly9waC5ob3RlbHMuY29tL0hvdGVsLVNlYXJjaD90cGlkPTMyMTQmbXBlPTE3NzI0MDk5ODAmZW5kRGF0ZT0yMDI2LTAzLTAzJmFkdWx0cz0xJmxvY2FsZT1lbl9QSCZjaGlkPWY1NWU0ZjY1LWVjYmEtNDkyYS04ZTNmLTBhZTBhYWYyYWI3YSZlYXBpZD00NCZtY3RjPTMmc3RhcnREYXRlPTIwMjYtMDMtMDImbXBkPVBIUCZtcG49MjAwNjQxMjczJmN1cnJlbmN5PVBIUCZyYXRlcGxhbmlkPTQwMDAzMTE0NCZtcG09MjQmbXBwPTEmbXBvPUVDJnNlbGVjdGVkPTcyODM3OTgmbXBiPTEwNDYuNTImbXBxPTUwNjAuMDkmbXBhPTQ2MDAuMDgifQ%3D%3D&amp;utid=db179539-1bc8-89f3-bf27-6c3cc54ec17a&amp;tm_stars=0&amp;client_id=skyscanner_app&amp;redirect_delay=1000&amp;price_policy=2&amp;pre_redirect_id=a61503b9-da17-5c51-ac35-73d1e9f1e6ce&amp;tm_city_code&amp;max_price=6002&amp;guests=1&amp;request_id=a61503b9-da17-5c51-ac35-73d1e9f1e6ce&amp;tm_country_code=PH</t>
  </si>
  <si>
    <t>14.57217, 120.98227</t>
  </si>
  <si>
    <t>Diamond Hotel, Roxas Boulevard, Barangay 699, Malate, Fifth District, Manila, Capital District, Metro Manila, 1004, Philippines</t>
  </si>
  <si>
    <t>Diamond Hotel Philippines</t>
  </si>
  <si>
    <t>www.skyscanner.com.ph/hotel_deeplink/4.0/PH/en-US/PHP/h_ad/47013969/2026-03-02/2026-03-03/hotel/hotel/hotels?legacy_provider_id=22&amp;rooms=1&amp;closed_user_group=general&amp;hb_data=tUeegwlymC8D5wx73Sj8OYtyAFXR2s4TVdypJnrGtyGRJl_BNO_L-JAQaZktF3AlVzTVSomG6vNvXN1X6LMMeNyK9uN5TbaXlagQkkraAOnHYSSoFUvI5Uv7h3U-Ht_kU9de6sRJiwgp9l4BZgl6ki1POiEp1X61pkhtqILi-8-Vcicgb6HzqwzPHdb_1o7EYUSlHNW8dcbolIn_TDrcvx23H92VQK9tH0CIOCnw1BWdh27KXnYKgnCBjawdM1KE_AdTIJf9x0hlLA7NPBbtq749tkHZ1CVl5IirwLcpdrj7T84k80KkSQ396vANPoNJLv_KegC5MGKsboZUaZoP_oFq96ZfBcLxlEy6KOlCnTF5-vFgJld2xC7PuTc-IIY_MhUh_7mbzSqoHoPcVlNKXIwmjGKTXNmrl2dQu5XmJICY&amp;q_datetime_utc=2026-03-02T01%3A21%3A58&amp;ticket_price=5495&amp;quote_id=-3745188608072482891&amp;utid_state=1&amp;channel=iphone&amp;price_without_closed_user_group=11900&amp;tm_place_name=Manila&amp;deeplink_data=eyJmaWVsZHMiOnsic2lnbmF0dXJlIjoiMGZkNzk2OWRlMTZjNTA2Yjk1MDU3NmQ4OWZkMGIzZGQifSwidXJsIjoiaHR0cHM6Ly93d3cuYWdvZGEuY29tL3BhcnRuZXJzL3BhcnRuZXJzZWFyY2guYXNweD9jaWQ9MTg0NjM4MyZoaWQ9MTA1NjAmY3VycmVuY3k9UEhQJmNoZWNraW49MjAyNi0wMy0wMiZjaGVja291dD0yMDI2LTAzLTAzJk51bWJlcm9mQWR1bHRzPTEmTnVtYmVyb2ZDaGlsZHJlbj0wJlJvb21zPTEmbWNpZD0zMzImbWFzdGVyUm9vbUlkPTgxMTY2MzA5Jm1wdD1RMVJ3YmxOMFN6ZG9lRWxxTjJWNVZFTnhObGM0VERFd2JIaFZVazh4UTA0NVFsaEZZUzlvZEdjM2JHSlhkM0FyT0ZWRlNqQmljazR4ZUdwcU1qUnhkekpRWmk5RWFrRlNSR0ZEYVEmVG90YWxQcmljZT01NDk1LjE5JlRvdGFsVGF4PTU3Ni4wMiZUb3RhbEZlZT00NjkuNjMmVG90YWxTdXJjaGFyZ2U9MCZtY3VyPVBIUCJ9&amp;utid=6fa49065-57f5-4ef0-9db7-79e080d93bc4&amp;tm_stars=5&amp;client_id=skyscanner_app&amp;redirect_delay=1000&amp;price_policy=2&amp;pre_redirect_id=4d67c105-655a-e05e-b56b-51d05b410bfb&amp;tm_city_code=MNLP&amp;max_price=14344&amp;guests=1&amp;request_id=4d67c105-655a-e05e-b56b-51d05b410bfb&amp;tm_country_code=PH</t>
  </si>
  <si>
    <t>Located in Manila (Malate), Diamond Hotel Philippines is within a 15-minute walk of U.S. Embassy and Rizal Park. This luxury hotel is 0.7 mi (1.2 km) from Manila Bay and 3.2 mi (5.2 km) from SM Mall of Asia.
Be sure to enjoy recreational amenities, including a health club, an outdoor pool, and a sauna. This hotel also features complimentary wireless internet access, concierge services, and gift shops/newsstands.
Grab a bite at Corniche, one of the hotel's 2 restaurants, or stay in and take advantage of the room service (during limited hours). Snacks are also available at the coffee shop/cafe. Unwind at the end of the day with a drink at the bar/lounge or the poolside bar. Full breakfasts are available daily from 6 AM to 10 AM for a fee.
Featured amenities include a business center, limo/town car service, and complimentary newspapers in the lobby. Event facilities at this hotel consist of conference space and meeting rooms. Free self parking is available onsite.
Make yourself at home in one of the 482 air-conditioned rooms featuring minibars. Wireless internet access (surcharge) keeps you connected, and cable programming is available for your entertainment. Private bathrooms with showers feature complimentary toiletries and bidets. Conveniences include phones, as well as safes and complimentary newspapers.</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</si>
  <si>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QUgyJ0Noa0lrc09zNGJlYXpPVXJHZzB2Wnk4eE1XWXdNSEEwTjJZeEVBRTgGQgkRLnzZwOUKbB5CCRHZT45VmSz7-0IJEUtyXMogB-xqSABaTTJLqgFIEAEqCSIFaG90ZWwoADIfEAEiGwbg-QvbwGHSlkzHECvTQAgsL-kwWIpS9YHnXjIYEAIiFGhvdGVsIGluIHBoaWxpcHBpbmVz&amp;ap=KigKEgnMVpI7ToEeQBFjVfxe0lRdQBISCZwWDMlVUzJAEbEqfi-DNGBAMAFIAQ&amp;ictx=111&amp;ved=0CDoQyvcEahgKEwi49pKk7tuSAxUAAAAAHQAAAAAQyQc</t>
  </si>
  <si>
    <t>14.51844, 120.981223</t>
  </si>
  <si>
    <t>Kingsford Hotel Manila</t>
  </si>
  <si>
    <t>www.skyscanner.com.ph/hotel_deeplink/4.0/PH/en-US/PHP/h_xp/205195610/2026-03-02/2026-03-03/hotel/hotel/hotels?legacy_provider_id=1&amp;rooms=1&amp;closed_user_group=mobile&amp;hb_data=urqdTPwPhXJ_BUiOUfb5-RhJTJp-40hZozPJK1ksGfeLWVK9uOqUsA1yX-r5-42LZ3raNtqZAvJqf-aiTliwK1N8dxpefHUn0tKjnww0bPjA9i40AHeXc60a1Rrgl9Sn63ulCexa4xpPnRorgr55LbbEUAMt5liJ1H7tFHabPtxcXXNaTk2FZRlz9j9w9Tq9fn_Kj7KjhaTqI9yS3r3JGnsuWrOyBgvgGQ5N_WrgQ4rKbaVPW0ZXcnUY3fQVMC4ohVZkYo2KTouTfhR9kOBGASARuwQ%3D&amp;q_datetime_utc=2026-03-02T01%3A22%3A05&amp;ticket_price=3836&amp;quote_id=1585529261535200766&amp;utid_state=1&amp;channel=iphone&amp;price_without_closed_user_group=5902&amp;tm_place_name=Tambo&amp;deeplink_data=eyJmaWVsZHMiOnsic2lnbmF0dXJlIjoiZGZlODAzMDJhYTAyYmNjMTdlZTQxOGY3YjMxN2I5ZTIifSwidXJsIjoiaHR0cHM6Ly93d3cuZXhwZWRpYS5jb20ucGgvSG90ZWwtU2VhcmNoP3RwaWQ9NjgmbXBlPTE3NzI0MTM4MjkmZW5kRGF0ZT0yMDI2LTAzLTAzJmFkdWx0cz0xJmxvY2FsZT1lbl9VUyZjaGlkPTk0ZmE0MTJkLTY2YTktNDhmZC1hMDMyLWQwMzFlZjI3NTNhZCZlYXBpZD00NjIzMCZtY3RjPTMmc3RhcnREYXRlPTIwMjYtMDMtMDImbXBkPUdCUCZtcG49MzI1Mjg3NTA3JmN1cnJlbmN5PUdCUCZyYXRlcGxhbmlkPTQwNzczMDg3MyZtcG09MjQmbXBwPTEmbXBvPUVDJnNlbGVjdGVkPTY3NDY4NjgxJm1wYj01LjU4Jm1wcT00My43NCZtcGE9NDMuNzQifQ%3D%3D&amp;utid=51d0478f-621b-a58e-1170-8904822d0220&amp;tm_stars=4&amp;client_id=skyscanner_app&amp;redirect_delay=1000&amp;price_policy=2&amp;pre_redirect_id=bdeacaf2-19cd-a9bf-fb23-fa116706c608&amp;tm_city_code&amp;max_price=7868&amp;guests=1&amp;request_id=bdeacaf2-19cd-a9bf-fb23-fa116706c608&amp;tm_country_code=PH</t>
  </si>
  <si>
    <t>11.87005, 121.88181</t>
  </si>
  <si>
    <t>Hinugtan Tourism Road, Mayapay, Buruanga, Aklan, Western Visayas, 5613, Philippines</t>
  </si>
  <si>
    <t>White Beach Front and Cottages</t>
  </si>
  <si>
    <t>www.skyscanner.com.ph/hotel_deeplink/4.0/PH/en-US/PHP/h_ad/140068906/2026-03-05/2026-03-06/hotel/hotel/hotels?legacy_provider_id=22&amp;rooms=1&amp;closed_user_group=general&amp;hb_data=aVpk8fp3IERtJqxUo_gwdBhMxQ6pw6Te-rW_voA0BoDRT67Oi1Xtjo6XrhvJkIVGOQDE2oPeaKmokhNK_of4DTbPyCk_QlaZThNJfKfdi29N26UlYfNjPuZfGtn-gxtZQ6N-k-gBy17ys9JV5vEy_O26qpJRPO-hjs93VtzqhwfxX2TMBjkVk9Ccc0uzVX8Nue1rHlvGmjsVqyCBpahn_xDVFGvHs7Z1GueB0S5Sj5opSvWNLuju4qOeZAh9AwygKlg0XArzMtIVQVhDr5D1q-Owu39B4tNXpfQZZQKi7GIaYLm4kon7Z610alulNcBPBQM16v1b2nq0vSQDTdKaFarMQVonrCQqr5JX1DLOXUV0Vrn-lCpSCJNOsT-XzIL1G_O5yOoFlKwz7Bakrh9BgTeI2K_jqk9jMEHu3KIO2p7w&amp;q_datetime_utc=2026-03-05T14%3A39%3A14&amp;ticket_price=3456&amp;quote_id=-3973359318186941315&amp;utid_state=1&amp;channel=iphone&amp;price_without_closed_user_group=9500&amp;tm_place_name=Buruanga&amp;deeplink_data=eyJmaWVsZHMiOnsic2lnbmF0dXJlIjoiYjU2ZTUzOWFjODE0YTE2ZDQ2MjY1MTQyZmZiMTg1ZDEifSwidXJsIjoiaHR0cHM6Ly93d3cuYWdvZGEuY29tL3BhcnRuZXJzL3BhcnRuZXJzZWFyY2guYXNweD9jaWQ9MTg0NjM4MyZoaWQ9MTE3NzUyOCZjdXJyZW5jeT1QSFAmY2hlY2tpbj0yMDI2LTAzLTA1JmNoZWNrb3V0PTIwMjYtMDMtMDYmTnVtYmVyb2ZBZHVsdHM9MSZOdW1iZXJvZkNoaWxkcmVuPTAmUm9vbXM9MSZtY2lkPTMzMiZtYXN0ZXJSb29tSWQ9OTY4ODAxMDM3Jm1wdD1lazVXUW05cVVVODRaVTAxWVhKMmMzZE1hMjVZVkRSMldIUm9Wa0pzZVROeVRsVllkVEpMYWtVdmNHZHpkVmw1VkdNdmJsUnZSVWgyWVM4NGNXNVpLemgyY1VKd1pucEtjVXRRUkZGYVNYVSZUb3RhbFByaWNlPTM0NTUuNzImVG90YWxUYXg9MzIzLjgyJlRvdGFsRmVlPTI5OS4zNSZUb3RhbFN1cmNoYXJnZT0wJm1jdXI9UEhQIn0%3D&amp;utid=9a867cd2-f6fa-b800-0374-c0378ceda6c1&amp;tm_stars=0&amp;client_id=skyscanner_app&amp;price_policy=2&amp;pre_redirect_id=9fdf2182-fa70-45ca-cb5d-5f3714d36d41&amp;tm_city_code&amp;max_price=3456&amp;guests=1&amp;request_id=9fdf2182-fa70-45ca-cb5d-5f3714d36d41&amp;tm_country_code=PH</t>
  </si>
  <si>
    <t>14.628252, 121.058155</t>
  </si>
  <si>
    <t>Buruanga</t>
  </si>
  <si>
    <t>White Beach Front and Cottages Hinugtan Resort in Buruanga offers top-notch services and amenities, ensuring guests experience utmost comfort. Share your photos and respond to emails at your convenience, thanks to the free Wi-Fi internet access offered by resort. Should you require transportation to or from the airport, resort is able to organize it prior to your arrival date. Taxi and car hire offerings at the resort simplify arranging your excursions, explorations, and additional activities in Buruanga. Reception services such as concierge service, express check-in or check-out and luggage storage are available to accommodate your requirements. Relax and feel the warmth in the resort's inviting lobby, featuring an enchanting on-site fireplace.Traveling with minimal luggage is achievable at White Beach Front and Cottages Hinugtan Resort in Buruanga due to the resort's laundry service ensuring your garments stay fresh. Room amenities like room service and daily housekeeping contribute to making a perfect selection for your stay. Minor items you neglected to bring won't cause major issues! Simply visit convenience stores to acquire what's necessary.Smoking is limited to specified smoking zones. Each accommodation at White Beach Front and Cottages Hinugtan Resort in Buruanga is thoughtfully created and adorned to provide visitors with a comfortable, home-like atmosphere. In certain rooms, the resort offers linen service and air conditioning for guest convenience and satisfaction.At White Beach Front and Cottages Hinugtan Resort in Buruanga, the uniquely tailored rooms provide a configuration choice resembling a balcony or terrace.In select rooms, guests at the resort can enjoy top-notch in-room entertainment with television and cable TV available for their convenience.Rest assured, in a few chosen rooms, you will find the convenience of a refrigerator, instant coffee, instant tea and mini bar at your disposal. Understanding the significance of bathroom facilities in enhancing visitor contentment, resort offers a hair dryer, toiletries and towels within a few chosen chambers. Embark on your holiday experience in the most ideal manner. Commence each morning of your visit with an on-site breakfast. Experience the delight of a fresh morning by savoring excellent coffee at the cafe situated within resort. Should you prefer not to venture out for a meal, the enticing culinary choices at resort are always available for your satisfaction. Experience an unforgettable evening with your fellow travelers just a short distance away, at resort's bar.Throughout the day, engage in the entertaining activities available at White Beach Front and Cottages Hinugtan Resort in Buruanga.Make certain to allocate time for discovering the shoreline, easily reachable right from the resort.Unwind after your day by exploring the massage and find warmth and relaxation.</t>
  </si>
  <si>
    <t>Glory Hotel Cubao</t>
  </si>
  <si>
    <t>www.skyscanner.com.ph/hotel_deeplink/4.0/PH/en-US/PHP/h_bc/213619743/2026-03-02/2026-03-03/hotel/hotel/hotels?legacy_provider_id=13&amp;rooms=1&amp;hb_data=sSKRuMfqnMSbg4tEqh8sErMxStyVoktnc9XYgU3K8bHN2uheIjKioIjpZboun15lv4KjvXefTopMtfKV543U-ooRdY-OWmbIl4emCOS-kc1FiKfFs1sJk1eIMMFDZFxK2foK_Lx7xF2Rti2V_cfABIwFfqb7idbWiSwwrbgQA7Hag1yar1c_O5A6xuYiq4ufxUDp59kRMA28ZN_1f9erZ9Jf1YFoHygS5JLpBie360ryjpR0RoEi9zyu9i3sFbTBygedeUCTCiayZLj78vETuI2M79DfQlSw7Io3w4im2eDPU2RGo5_z1_ynvp4uzGgM0f3KhLQSBZ-9OEeojZR92NQAe3MyTVvP3C74Ev1EhRZeMbO6C7BF_9egOBW9L08mQ7MecTsr6pmojGMsejaj20-IJzquUt5DqUmK2KVrDfEZwdAz6WU%3D&amp;q_datetime_utc=2026-03-02T01%3A22%3A05&amp;ticket_price=902&amp;quote_id=7790902992175892823&amp;utid_state=1&amp;channel=iphone&amp;tm_place_name=Quezon+City&amp;deeplink_data=eyJmaWVsZHMiOnsic2lnbmF0dXJlIjoiZWYzMWQ3MjIzZWY4MjhjYTZiYTg5NjA0YjI0ZGVhOGEiLCJibG9ja19pZCI6InYxX0NnRXRFTXdDR2lnS0hUSXdNall0TURNdE1ESlVNREE2TURBNk1EQXVNREF3S3pBM09qQXdFQUVZM3dFb0FUZ0JJZ0lJQVE9PV9DaW9JalB6eHF3UVFBaGlJM0puS0FTREtLQ2lNbjlFTU1BSktEVE0yTlVReE1EQlFYekV3TUZCUW1BVVNCd2dCSWdNTUJHd2FCaGdCS0FJd0FTSUVDQUlZQWc9PSJ9fQ%3D%3D&amp;utid=73c7f660-5fa1-2f40-a23f-318729ac472d&amp;tm_stars=2&amp;client_id=skyscanner_app&amp;redirect_delay=1000&amp;price_policy=2&amp;pre_redirect_id=41408350-7097-b126-d3c8-88893fcb23b8&amp;tm_city_code&amp;max_price=3241&amp;guests=1&amp;request_id=41408350-7097-b126-d3c8-88893fcb23b8&amp;tm_country_code=PH</t>
  </si>
  <si>
    <t>Acuatico Resort Manila Sales and Reservations Corporate Office</t>
  </si>
  <si>
    <t>www.skyscanner.com.ph/hotel_deeplink/4.0/PH/en-US/PHP/h_ad/153312891/2026-03-02/2026-03-03/hotel/hotel/hotels?legacy_provider_id=22&amp;rooms=1&amp;closed_user_group=general&amp;hb_data=oc-QVaozoq-AgLPuziKamg_M_tLyIzzyLAT-AvEYbAXtvsKGzPZO9omjt18r0bG_7CV8gS9SiHc5Don3X00XHhy_ntIBzM5aH3PmHj8LU-5dmoIqf00lmVnPdmxT9-wVQDHdfcECWSOKsQ4V7_0nY4FB_-G_CTDDdsH8dFIzjOroGPezjiqVjkLsnSTOXEDy0e-81wUdEBHu6Lun-y_cN1xNQgMeCGnfBkTtX0M1jtrkywqrcgPAX00v7U9c6Xg1Vxq2Dn9y-oLAkO8iYo39mu2OoC2gkJW1g3rZDJVZ8qfWTC8NMcxmVF6SeuwUTYii9VYknGW7AkYa_jd05lF_qHzS1Rnz_BGPuL2WyrE0yyCpXbL--3FmocN_fkgO7RyN8ypMi49G-kfEMojThqAhNq13UD9RiIets-EiT248XstO&amp;q_datetime_utc=2026-03-02T01%3A22%3A08&amp;ticket_price=14583&amp;quote_id=6026272560716436702&amp;utid_state=1&amp;channel=iphone&amp;price_without_closed_user_group=33868&amp;tm_place_name=Tambo&amp;deeplink_data=eyJmaWVsZHMiOnsic2lnbmF0dXJlIjoiN2VmOGFlMjgwYzJhZDYxYzExZTE2MGU2MDNhNGU0ZTYifSwidXJsIjoiaHR0cHM6Ly93d3cuYWdvZGEuY29tL3BhcnRuZXJzL3BhcnRuZXJzZWFyY2guYXNweD9jaWQ9MTg0NjM4MyZoaWQ9MTYyMjIyMCZjdXJyZW5jeT1QSFAmY2hlY2tpbj0yMDI2LTAzLTAyJmNoZWNrb3V0PTIwMjYtMDMtMDMmTnVtYmVyb2ZBZHVsdHM9MSZOdW1iZXJvZkNoaWxkcmVuPTAmUm9vbXM9MSZtY2lkPTMwMzgmbWFzdGVyUm9vbUlkPTEwNTA0NTY3Jm1wdD1lWEJwTXk5VVQyUmllV3NyTW5acVRHWlhabkJIV2k5TWNETjVXVlZhV0ZCME0yRkplSE5rTURRNFprc3lZM0IyTVRWek4zSnlVMHhvWjNKYU5HRTViVUUyUmtRd2R6UnZhV1o2UXcmVG90YWxQcmljZT0xNDU4Mi43MCZUb3RhbFRheD0xNTE0LjcwJlRvdGFsRmVlPTExODguMDAmVG90YWxTdXJjaGFyZ2U9MCZtY3VyPVBIUCJ9&amp;utid=d8cb6a49-e0cf-9659-cfc1-a16b8ff16711&amp;tm_stars=5&amp;client_id=skyscanner_app&amp;redirect_delay=1000&amp;price_policy=2&amp;pre_redirect_id=16eae5d2-3320-ac4b-6b88-34206d3ae02d&amp;tm_city_code&amp;max_price=17047&amp;guests=1&amp;request_id=16eae5d2-3320-ac4b-6b88-34206d3ae02d&amp;tm_country_code=PH</t>
  </si>
  <si>
    <t>15.166002, 120.581636</t>
  </si>
  <si>
    <t>PSBank, Fields Avenue, New Balibago, Amsic, Angeles, Central Luzon, 2009, Philippines</t>
  </si>
  <si>
    <t>Standard Suite</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</si>
  <si>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QUgyKENob0lpOFdYdzVIbGwtcldBUm9OTDJjdk1URnJPWE53WkcxZmR4QUI4BkIJES582cDlCmweQgkR2U-OVZks-_tCCRFLclzKIAfsakgAWk0yS6oBSBABKgkiBWhvdGVsKAAyHxABIhsG4PkL28Bh0pZMxxAr00AILC_pMFiKUvWB514yGBACIhRob3RlbCBpbiBwaGlsaXBwaW5lcw&amp;ap=KigKEgnMVpI7ToEeQBFjVfxe0lRdQBISCZwWDMlVUzJAEbEqfi-DNGBAMAFIAQ&amp;ictx=111&amp;ved=0CMEBEMr3BGoYChMIuPaSpO7bkgMVAAAAAB0AAAAAEMkH</t>
  </si>
  <si>
    <t>14.578767, 120.976202</t>
  </si>
  <si>
    <t>The Feast Bay Area, South Road, Ermita, Fifth District, Manila, Capital District, Metro Manila, 1000, Philippines</t>
  </si>
  <si>
    <t>Rizal Park Hotel</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</si>
  <si>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QQUgyKENob0k5OF92eDVuWnR1dktBUm9OTDJjdk1URm5aR2c1TTJ4emNoQUI4BkIJES582cDlCmweQgkR2U-OVZks-_tCCRFLclzKIAfsakgAWk0yS6oBSBABKgkiBWhvdGVsKAAyHxABIhsG4PkL28Bh0pZMxxAr00AILC_pMFiKUvWB514yGBACIhRob3RlbCBpbiBwaGlsaXBwaW5lcw&amp;ap=KigKEgnMVpI7ToEeQBFjVfxe0lRdQBISCZwWDMlVUzJAEbEqfi-DNGBAMAFIAQ&amp;ictx=111&amp;ved=0CNsBEMr3BGoYChMIuPaSpO7bkgMVAAAAAB0AAAAAEMkH</t>
  </si>
  <si>
    <t>14.577655, 120.979527</t>
  </si>
  <si>
    <t>With a stay at Rizal Park Hotel in Manila (Ermita), you'll be steps from Rizal Park and 5 minutes by foot from Manila Ocean Park. This hotel is 0.3 mi (0.4 km) from U.S. Embassy and 1.5 mi (2.5 km) from Manila Bay.
Pamper yourself with onsite massages or enjoy recreation amenities such as a fitness center. Additional features at this hotel include complimentary wireless internet access, concierge services, and a hair salon.
Enjoy a meal at Imperial Court or snacks in the coffee shop/cafe. The hotel also offers room service (during limited hours). Quench your thirst with your favorite drink at the bar/lounge. Cooked-to-order breakfasts are available daily from 6:30 AM to 10:00 AM for a fee.
Featured amenities include a business center, complimentary newspapers in the lobby, and dry cleaning/laundry services. Free self parking is available onsite.
Make yourself at home in one of the 107 air-conditioned rooms featuring flat-screen televisions. Complimentary wireless internet access keeps you connected, and cable programming is available for your entertainment. Private bathrooms with showers feature complimentary toiletries and bidets. Conveniences include safes and desks, as well as phones with free local calls.</t>
  </si>
  <si>
    <t>Red Planet Manila Bay</t>
  </si>
  <si>
    <t>www.skyscanner.com.ph/hotel_deeplink/4.0/PH/en-US/PHP/h_bc/160249838/2026-03-05/2026-03-06/hotel/hotel/hotels?legacy_provider_id=13&amp;rooms=1&amp;closed_user_group=general&amp;hb_data=HzQhCHtmCA2nmS6m0GacIDv6I686GLmY1QEqZq5W_qOVs9q0q5ks5h62Sk7ycn9OKYmDEq9BqPuZQXuW3IwFbaVRx6_YkdJ_jp9APC-co1giM6nCCkNAqbn7eSNpe6fA19vbJCg4yEb3Twht8rWOug7BfrWP1uQ8ePDYCNi2j2tIyQC8mHi-fRI9Xs2yqXPJ--igfZS_m5yZNyJjTdxQUNh9DIuyatgg80EbWreKKs-fCl5Si5Je_Rqi0hFHypQHWhMDX7gcpW-mWsuMrIi1_VkBbHLeKWB8l6SkoHT1L3JEJt93b7oKIrZi_3xWl-bAAVTzvuEAJWMgGDzIsmFSfCjYMG75GDWcwOHS1tzjchLtcHw0fYQ6Afxj_w4k52UPQ6pwY58DSBtuWgH0yV4eZHtX1YfxaO642en5mfkAfw24aaU--X8%3D&amp;q_datetime_utc=2026-03-05T14%3A39%3A16&amp;ticket_price=2828&amp;quote_id=-9187764880042188343&amp;utid_state=1&amp;channel=iphone&amp;price_without_closed_user_group=3512&amp;tm_place_name=Manila&amp;deeplink_data=eyJmaWVsZHMiOnsic2lnbmF0dXJlIjoiOTMzNGQ0ZDMwMTgxYWNhNmUxOWY5MjUxMGRkOTdjZWIiLCJibG9ja19pZCI6InYxX0NnRXRFTXdDR2lnS0hUSXdNall0TURNdE1EVlVNREE2TURBNk1EQXVNREF3S3pBM09qQXdFQUVZM3dFb0FUZ0JJZ0lJQVE9PV9DaU1JbnBMZ0RoQUNJTGdES0pMRzBRSXdBa29OTXpZMVJERXdNRkJmTVRBd1VGQ1lCUklHQ0FFaUFnUU1HZ1FvQWpBQklnUUlBaGdDIn19&amp;utid=095f5860-140e-a00c-e53a-7ef227ebb4e1&amp;tm_stars=3&amp;client_id=skyscanner_app&amp;price_policy=2&amp;pre_redirect_id=2fe50045-6c2e-a7d3-c816-1e0404e21069&amp;tm_city_code=MNLP&amp;max_price=3431&amp;guests=1&amp;request_id=2fe50045-6c2e-a7d3-c816-1e0404e21069&amp;tm_country_code=PH</t>
  </si>
  <si>
    <t>14.419305, 121.042565</t>
  </si>
  <si>
    <t>Red Planet Manila Bay, Alhambra Street, Barangay 667, Ermita, Fifth District, Manila, Capital District, Metro Manila, 1000, Philippines</t>
  </si>
  <si>
    <t>parking, wifi, elevator, air_conditioning, non-smoking, internet_access, 24-hour_front_desk_service, smoking_areas, multilingual_staff, restaurant, safe_deposit_box, car_rental, television, desk, shower, shuttle_service, luggage_storage, airport_shuttle, accessible, concierge, wheelchair_accessible, connecting_rooms, hairdryer, wake-up_call</t>
  </si>
  <si>
    <t>Showcasing views of the Manila Bay sunset and free WiFi, Red Planet Manila Bay is located just 2625 feet from Manila Ocean Park and 8-minute walk from Rizal Park. The hotel is 17-minute walk from Intramuros and 1.9 mi from the World Trade Center.</t>
  </si>
  <si>
    <t>Quest Plus Filinvest City, Manila</t>
  </si>
  <si>
    <t>www.skyscanner.com.ph/hotel_deeplink/4.0/PH/en-US/PHP/h_ct/113160812/2026-03-02/2026-03-03/hotel/hotel/hotels?legacy_provider_id=31&amp;rooms=1&amp;closed_user_group=apps&amp;hb_data=8LacUwxnjvRvi93f4EPRoB3v-WvSa1pTtWWkaWmWpEfWbweo4GWzreX8a9-kC9LVjKjJQGElajqRfb6Nray7aNdWQdw3QFUDvtteiVVSoypZyQArv2Xzh7NZPgaesFG6MPhOHtkA_o37vefH_z9Ip2w4MTaSlHCOfuR2nGZEpDAbX__vKVEcxdriXrJFtDGHwBAB1qJYZnfnXsZ_51lluAqGBLF_FwOuNyEmqDF_IqyLXx5hnC6KCB7axd4n9Xa6PqIhkw-jxMA4bHMn3onvjgAsIZsI691cmDw2evdPIggUfAW-M1jozzuv_7eluGsFe8ToJP5yuUHTZL87Rdc9CNtldAex5AhPi0d-npEDfMrvxDo7ZHwyXanw27hnmOZBnioxR0bRpKSi_WWNLqz-qrlWKA_dNbK_gBPHsuu8rg%3D%3D&amp;q_datetime_utc=2026-03-02T01%3A22%3A06&amp;ticket_price=4461&amp;quote_id=574137955791761487&amp;utid_state=1&amp;channel=iphone&amp;price_without_closed_user_group=11465&amp;tm_place_name=Muntinlupa&amp;deeplink_data=eyJmaWVsZHMiOnsic2lnbmF0dXJlIjoiZmNmMGI5NTAyNWYwYjNjYWM4OTgzNmE5ZTAyZjRjOTIifSwidXJsIjoiaHR0cHM6Ly9waC50cmlwLmNvbS9ob3RlbHMvcmVkaXJlY3Q%2FaG90ZWxpZD0yMTY0NzM2JmNpdHk9MzIwNCZBbGxpYW5jZWlkPTEyNjA3JnNpZD04ODg4MzImY2hlY2tpbj0yMDI2LTAzLTAyJmNoZWNrb3V0PTIwMjYtMDMtMDMmc2hvcHBpbmdpZD1lZDExNTc3ODFkNGY0NzQwOTYyZDYwZjFmNjQwOWRhYiZhZHVsdD0xJmNoaWxkcmVuPTAmYWdlcz0mbGFuZ3VhZ2U9ZW5waCZsb2NhbGU9ZW5fUEgmcm9vbWlkPTE3NDI0NzE4NDkmc3dpZD0wJnBheT1QUCZmZ3Q9MSZjcm49MSZjdXJyPVBIUCZ3a3A9MSZzdGFuZD1INHNJQUFBQUFBQUFfd0Q4QUFQX0NtRUtBaGdCRWdRSUFSQUFHbFVJcVlYd3ZnWVNBVElZQURDTEV6amtkNWdCZ0pDRUFhZ0JBTGdCQXNBQkFORUJoZXRSdUI3bHEwRGhBY1AxS0Z4UGJiRkE2QUdOenZ1REFvZ0NJSWtFQUFBQUFBQUFBQUNnQkFDaEJjUDFLRnlQMW5wQUdpQmxaREV4TlRjM09ERmtOR1kwTnpRd09UWXlaRFl3WmpGbU5qUXdPV1JoWWlBRUtPQ3BrODBHU0FGU0JqSm1ZbVZqWVZvY0NnTkRUbGtSQUFBQUFBQUE4RDhhQTFCSVVDRVFXRG0weUhhLVAySUZaVzVmVUVob3VSUndBWGdBaWdFSFNBRjRBTWdCQWFvQkFQSUJJbVZrTVRFMU56YzRNV1EwWmpRM05EQTVOakprTmpCbU1XWTJOREE1WkdGaVh6T1NBZ0UwbWdJQUFBQUFfXzhCQUFEX195RDRuajM4QUFBQSJ9&amp;utid=14f4a317-4f32-5ae8-0197-3710eeb87629&amp;tm_stars=5&amp;client_id=skyscanner_app&amp;redirect_delay=1000&amp;price_policy=2&amp;pre_redirect_id=71fcbca4-5bb1-63a8-8c30-a3e8e67e0e3c&amp;tm_city_code&amp;max_price=18869&amp;guests=1&amp;request_id=71fcbca4-5bb1-63a8-8c30-a3e8e67e0e3c&amp;tm_country_code=PH</t>
  </si>
  <si>
    <t>14.572992, 121.063049</t>
  </si>
  <si>
    <t>www.skyscanner.com.ph/hotel_deeplink/4.0/PH/en-US/PHP/h_h1/126110800/2026-03-02/2026-03-03/hotel/hotel/hotels?legacy_provider_id=927111&amp;rooms=1&amp;closed_user_group=mobile&amp;hb_data=h6GKqS-uMgIv9LGsbs2-JE3W3jtYbR_OZTsogABIhGpUKtKvB-IL-kWr3YjZSMK6TmhpNHLEX7KggwyNl-u-6b94lRT_jfqAN6-9mKkSH3avuUMClvPgd9CbriUOPcj_VCXdByxGP-nd_VU4d16qgrXSOFRRgGMHNS7DS-_xVTaj9E36ADqyG01LyaBPQALHd-Wr5zuHVQ8KflkPcvpdl-OJ4afAxb2ua9REZYH9H5NlQkqBzV0MCA9Xsfo7AESWC48Vfv3J3TZdR_dgDf9KCL7ZNUU%3D&amp;q_datetime_utc=2026-03-02T01%3A22%3A08&amp;ticket_price=2041&amp;quote_id=7954474935078362874&amp;utid_state=1&amp;channel=iphone&amp;price_without_closed_user_group=2268&amp;tm_place_name=Pasig&amp;deeplink_data=eyJmaWVsZHMiOnsic2lnbmF0dXJlIjoiN2ZhYzhhZDhlMmY4NGRmN2QwNGJmMDdiZGY2MzI3MmMifSwidXJsIjoiaHR0cHM6Ly9waC5ob3RlbHMuY29tL0hvdGVsLVNlYXJjaD90cGlkPTMyMTQmbXBlPTE3NzI0MTM4NTEmZW5kRGF0ZT0yMDI2LTAzLTAzJmFkdWx0cz0xJmxvY2FsZT1lbl9QSCZjaGlkPWY4ZmFjZjY1LTBjYjQtNDFmNi1hZWU3LTRhYzMyODdlMjIzMiZlYXBpZD00NCZtY3RjPTMmc3RhcnREYXRlPTIwMjYtMDMtMDImbXBkPVBIUCZtcG49MjAwNzQ1NjAyJmN1cnJlbmN5PVBIUCZyYXRlcGxhbmlkPTIwNDg4OTE2OSZtcG09MjQmbXBwPTEmbXBvPUVDJnNlbGVjdGVkPTg3MzgzNTkmbXBiPTIzMC4wMiZtcHE9MTgxMS4xOCZtcGE9MTgxMS4xOCJ9&amp;utid=bba7a978-d938-6be4-3aae-3dba140da429&amp;tm_stars=3&amp;client_id=skyscanner_app&amp;redirect_delay=1000&amp;price_policy=2&amp;pre_redirect_id=4785076e-170f-9562-1093-ee24529f991c&amp;tm_city_code&amp;max_price=3451&amp;guests=1&amp;request_id=4785076e-170f-9562-1093-ee24529f991c&amp;tm_country_code=PH</t>
  </si>
  <si>
    <t>14.56483, 121.029165</t>
  </si>
  <si>
    <t>Firefly Roofdeck, Kalayaan Avenue, Poblacion, District I, Makati, Southern Manila District, Metro Manila, 1210, Philippines</t>
  </si>
  <si>
    <t>City Garden GRAND Hotel Makati</t>
  </si>
  <si>
    <t>www.skyscanner.com.ph/hotel_deeplink/4.0/PH/en-US/PHP/h_xp/129291521/2026-03-02/2026-03-03/hotel/hotel/hotels?legacy_provider_id=1&amp;rooms=1&amp;closed_user_group=mobile&amp;hb_data=gfTpoN5zU_Knww1agOSvWWrjqt-05KN9YvZ5MR0xPNTM9fzk7ePoDG1oMAZODEPAr7DtkP884IYej-H8y-Adlq4BbvUP20vzGf_vELttd-I1DxVdXyCNebVwQQALYNl9i_WJzo9zSbML62Prrnd_PlolSCIrqRbiRz-rQXiXzq7EGcfSH70yBo0xLmjxOyRN3tRlzT0nIKTo7h5V7PhZtNGQhpUEZvuYLN0XWesDlgAsJEF9DJTQrZMC01xs7uPOCH-dL5Kij_f0NZ7ZxrWAwG7-MhM%3D&amp;q_datetime_utc=2026-03-02T01%3A22%3A14&amp;ticket_price=6556&amp;quote_id=3538978094932330498&amp;utid_state=1&amp;channel=iphone&amp;price_without_closed_user_group=9003&amp;tm_place_name=Makati&amp;deeplink_data=eyJmaWVsZHMiOnsic2lnbmF0dXJlIjoiOGQyNjgxOTM1OTNmYzEzOGJiOTIwOTdjN2IxZDQ5YTkifSwidXJsIjoiaHR0cHM6Ly93d3cuZXhwZWRpYS5jb20ucGgvSG90ZWwtU2VhcmNoP3RwaWQ9NjgmbXBlPTE3NzI0MTIzODgmZW5kRGF0ZT0yMDI2LTAzLTAzJmFkdWx0cz0xJmxvY2FsZT1lbl9VUyZjaGlkPWUyNzdhOTMzLTJjZWYtNGRmMy05YTdlLWE0NWUyZWQ4NjczYiZlYXBpZD00NjIzMCZtY3RjPTMmc3RhcnREYXRlPTIwMjYtMDMtMDImbXBkPUdCUCZtcG49MjAyNDMxNjUwJmN1cnJlbmN5PUdCUCZyYXRlcGxhbmlkPTM4NzQzNzQ4OCZtcG09MjQmbXBwPTEmbXBvPUVDJnNlbGVjdGVkPTg0MTM3MjImbXBiPTkuMDMmbXBxPTc1LjI2Jm1wYT03NS4yNiJ9&amp;utid=2cad2972-9938-aea6-9a74-9f26036f0a5e&amp;tm_stars=5&amp;client_id=skyscanner_app&amp;redirect_delay=1000&amp;price_policy=2&amp;pre_redirect_id=5f0d6e7e-f60b-1667-58d7-a820e8704c98&amp;tm_city_code&amp;max_price=12024&amp;guests=1&amp;request_id=5f0d6e7e-f60b-1667-58d7-a820e8704c98&amp;tm_country_code=PH</t>
  </si>
  <si>
    <t>14.635222, 121.034352</t>
  </si>
  <si>
    <t>Luxent Hotel, 51, Timog Avenue, Scout Area, Diliman, 4th District, Quezon City, Eastern Manila District, Metro Manila, 1103, Philippines</t>
  </si>
  <si>
    <t>Luxent Hotel</t>
  </si>
  <si>
    <t>www.skyscanner.com.ph/hotel_deeplink/4.0/PH/en-US/PHP/h_bc/114292889/2026-03-02/2026-03-03/hotel/hotel/hotels?legacy_provider_id=13&amp;rooms=1&amp;closed_user_group=general&amp;hb_data=bHHfraXnxdMAANFvqA_vCjyOySmTp9lyUBfeVweWkbE7KV5yDBejpUJPl_bzZk0A1HXUjlyVec4lXVRAmS6QHiBT58imTICcVvaqpwKGiDVqY0t1PiAihBOxsBZ4wqTzNOZY_FJ1ZDdN2URMa_HJ0X9HYwa4Un2_GuWw2sc21h_JZurWi5kJP3OW3butZcf1i08D6-m3K8VyyB3ETeJh0TwCTHF2Qn4FFEX6wjnh8gSUpxHCrMS_k6Z4yYhxZJmkPcNi3XR5Ep7RTptwfR_-KNMIJGQ4ANi8kHLSlNgBkJIlOFhKLOzrOf7kPd_AQeobkc89aRyDHq0NyXWOXYzo5aS4q96euwmcPgTrxhvCN2wifp-CK6uMEeDkm0N7oA5cY7FhOZeSSxxx2OhS3I__ftPGgNSIQ5fDfqLrFC8CFEe8gq3GxFw%3D&amp;q_datetime_utc=2026-03-02T01%3A22%3A16&amp;ticket_price=4883&amp;quote_id=-5411338092268058956&amp;utid_state=1&amp;channel=iphone&amp;price_without_closed_user_group=10000&amp;tm_place_name=Quezon+City&amp;deeplink_data=eyJmaWVsZHMiOnsic2lnbmF0dXJlIjoiOGMyNjU0MTAxZTI5NzMwMzYxNTc4OWZmNTFhMzMzMzYiLCJibG9ja19pZCI6InYxX0NnRXRFTXdDR2lnS0hUSXdNall0TURNdE1ESlVNREE2TURBNk1EQXVNREF3S3pBM09qQXdFQUVZM3dFb0FUZ0JJZ0lJQVE9PV9DaUFJbk9pT0NCQUNJR3dvZ3RQREV6QUNTZ3N5UkRFd01GQmZNVEF3VUZDWUJSSUNDQUVhQkNnQ01BRWlCQWdDR0FJPSJ9fQ%3D%3D&amp;utid=ef7ff6a7-9255-142d-929c-d7b5611af246&amp;tm_stars=4&amp;client_id=skyscanner_app&amp;redirect_delay=1000&amp;price_policy=2&amp;pre_redirect_id=22dcebc0-5b21-f006-2fe3-fbc527384214&amp;tm_city_code&amp;max_price=7589&amp;guests=1&amp;request_id=22dcebc0-5b21-f006-2fe3-fbc527384214&amp;tm_country_code=PH</t>
  </si>
  <si>
    <t>14.56482, 121.02944</t>
  </si>
  <si>
    <t>Dona Dona Korean Barbeque, Makati Avenue, Poblacion, District I, Makati, Southern Manila District, Metro Manila, 1210, Philippines</t>
  </si>
  <si>
    <t>Berjaya Makati Hotel</t>
  </si>
  <si>
    <t>www.skyscanner.com.ph/hotel_deeplink/4.0/PH/en-US/PHP/h_ck/46963333/2026-03-05/2026-03-06/hotel/hotel/hotels?legacy_provider_id=79&amp;rooms=1&amp;closed_user_group=mobile&amp;hb_data=rOS_GQhPLFaKLScY_v9v4aoDdI0TRDLMtU48Yx--Obw6MWybyBVOAiiWQehHCIX-FVYWSFfNF5yDSqXAJw9zRflTh1AOgBe-At4YvSkoufBsarPm3Rsqg1QNCbcKltSbIpaDw5YZ7GSSwfen5Lv0SdtvI0ryBPIjWoL3a9IIinnDuKXp3eN5vQly0nDz0K8yb80WgMY5t5ltk3PMKyGAImn1DHvCUHt1sl_gbsHsd8pVWxsKXcLRbNU4Jzvw8O0ktTk9lC7fffkqll-EP5y8rkSrsi4%3D&amp;q_datetime_utc=2026-03-05T14%3A39%3A16&amp;ticket_price=2351&amp;quote_id=-253507880759143187&amp;utid_state=1&amp;channel=iphone&amp;price_without_closed_user_group=3188&amp;tm_place_name=Makati&amp;deeplink_data=eyJmaWVsZHMiOnsicm9vbV9pZCI6IjQ4NTI1MiIsInNpZ25hdHVyZSI6IjQ1NTMwMjZiOGFhZjJkMzU3YmY1MjY1NDgxMjFhMzY3IiwicmF0ZV9wbGFuX2NvZGUiOiI5NjgxODAyIn19&amp;utid=29515f70-5655-2475-da3a-1f53d38a6fba&amp;tm_stars=3&amp;client_id=skyscanner_app&amp;price_policy=2&amp;pre_redirect_id=237bcc30-6181-4697-347a-4fb6a458da49&amp;tm_city_code&amp;max_price=3923&amp;guests=1&amp;request_id=237bcc30-6181-4697-347a-4fb6a458da49&amp;tm_country_code=PH</t>
  </si>
  <si>
    <t>14.53205, 120.98052</t>
  </si>
  <si>
    <t>Set within 1476 feet from Century City Mall and 0.7 mi from SM Jazz Mall, Berjaya Makati Hotel is a 3-star hotel in Manila, featuring an indoor swimming pool, a dining venue on-site, and free WiFi is available in all areas of the property.</t>
  </si>
  <si>
    <t>Conrad Manila</t>
  </si>
  <si>
    <t>www.skyscanner.com.ph/hotel_deeplink/4.0/PH/en-US/PHP/h_ct/139441004/2026-03-02/2026-03-03/hotel/hotel/hotels?legacy_provider_id=31&amp;rooms=1&amp;closed_user_group=general&amp;hb_data=9IngdMoAGZucrva8r5tIVU6PQnFROGTUoKVyhW1UJQLtLrwo2wjLRQzKz9m0nIEgKX7-XanT52PXFVSBxWU2sOv4QIpF0YRwmBscZT0R5NNFBBt8DZzA3munxaoisXD_nyBI3B6-K0Dj7C8BWJL5ikUMjcxkMlfgP_RE6ZFlKzZtt1b-olIla-z_sWltKckPXMp6BEl-UG0nO36esuZGyOQMb5wYbKmSl0bzei0TncgfrNAyXHD_vlAFrdrOq0v2Z9Iq-8MLOjckq9WDHcJ12667aYsDacET7n3M7gzHb3hnObBdVr6efuwVxw0eps-AMNgbMmp1dUwOfR3ksVqwJw9eZZypxnyiZNUxX6oM1cJ0Sam4T7LduSAWjbm4L_yu3IR1K3HnCq51Ze-fAOmG0cCp_aFTlASnfz5VwufA9w%3D%3D&amp;q_datetime_utc=2026-03-02T01%3A22%3A19&amp;ticket_price=12770&amp;quote_id=6558789936198959180&amp;utid_state=1&amp;channel=iphone&amp;price_without_closed_user_group=14984&amp;tm_place_name=Pasay&amp;deeplink_data=eyJmaWVsZHMiOnsic2lnbmF0dXJlIjoiNGUyYzNmNDkwYzc0MWU1OGRjNGU5M2FiYTYyY2E4YzcifSwidXJsIjoiaHR0cHM6Ly9waC50cmlwLmNvbS9ob3RlbHMvcmVkaXJlY3Q%2FaG90ZWxpZD01MTYwMjQwJmNpdHk9MTIxODUzJkFsbGlhbmNlaWQ9MTI2MDcmc2lkPTg4ODgzMiZjaGVja2luPTIwMjYtMDMtMDImY2hlY2tvdXQ9MjAyNi0wMy0wMyZzaG9wcGluZ2lkPWNkZTIzYjczNmUxMTQ5NGVhMDUxZjY2NzcxYTg3NmI0JmFkdWx0PTEmY2hpbGRyZW49MCZhZ2VzPSZsYW5ndWFnZT1lbnBoJmxvY2FsZT1lbl9QSCZyb29taWQ9MTUxOTk2MzQzOCZzd2lkPTAmcGF5PVBQJmZndD0xJmlzX3NwPVExJmNybj0xJmN1cnI9UEhQJndrcD0xJnN0YW5kPUg0c0lBQUFBQUFBQV93QVFBZV8tQ200S0FoZ0JFZ1FJQVJBQUdtSUlycHJqMUFVU0FUSVlBREE3T1BNUm1BR3ctcm9DcUFFQXVBRUN3QUVBMFFFOUN0ZWpjRTdFUU9FQkN0ZWpjRDN4eUVEb0FlR1I1QkNJQWlDSkJBQUFBQUFBQUFBQW9BUUdxZ1FNQ05zUEVjUDFLRndQUzZGQW9RVUFBQUFBQUFBQUFCb2dZMlJsTWpOaU56TTJaVEV4TkRrMFpXRXdOVEZtTmpZM056RmhPRGMyWWpRZ0JDaUh4NVBOQmtnQlVnWmhaV05qWVRSYUhBb0RVRWhRRVJCWU9iVElkcjRfR2dOUVNGQWhFRmc1dE1oMnZqOWlCV1Z1WDFCSWFMa1VjQUY0QUlvQkIwZ0JlQURJQVFHcUFRY0tBekF5TVJBQzhnRWlZMlJsTWpOaU56TTJaVEV4TkRrMFpXRXdOVEZtTmpZM056RmhPRGMyWWpSZk1wSUNBVFNhQWdBQUFBRF9fd0VBQVBfX29RRGhRQkFCQUFBIn0%3D&amp;utid=bc19b4c3-7d95-3e47-f494-b8cfd77357ba&amp;tm_stars=5&amp;client_id=skyscanner_app&amp;redirect_delay=1000&amp;price_policy=2&amp;pre_redirect_id=00fa8daf-cae7-f210-31a7-b4a2377547f3&amp;tm_city_code&amp;max_price=27267&amp;guests=1&amp;request_id=00fa8daf-cae7-f210-31a7-b4a2377547f3&amp;tm_country_code=PH</t>
  </si>
  <si>
    <t>10.308009, 123.894062</t>
  </si>
  <si>
    <t>Starbucks, Fuente Tower 3, Osmeña Boulevard, Santa Cruz, Camputhaw, Cebu City, Central Visayas, 6000, Philippines</t>
  </si>
  <si>
    <t>Crown Regency Hotel &amp; Towers</t>
  </si>
  <si>
    <t>www.skyscanner.com.ph/hotel_deeplink/4.0/PH/en-US/PHP/h_ct/113918889/2026-03-05/2026-03-06/hotel/hotel/hotels?legacy_provider_id=31&amp;rooms=1&amp;closed_user_group=apps&amp;hb_data=bUk-jNNOJCRXu1WGitRNX13L03SC-YN4XI5oFQsIjahESVmKwvy3hmIO5v07CL1Z25tyIUSryUbvByW0FLOxILn9mvJC1pIbTbTjbFwaLgm7qNs5hwpXlzx8SenCfle0e927h5yvY8rqaAGdnroMKm39CTrOVg51jpbpYIpGYwoe8D-FM_tcEmAPHyG8JHbUb0t2qDJwUBUbYplObG_c2rwAK6WeDdSaw2EeMIs4M9zjpxewfiM_Q72kZQxRXqRPpQBTDqvyuf-vvhdWYx9WLf58YZRvlTwfPdgsMHIHvdh6Ck18yg_LFcJj9-5SsImti0PiimC-si2qI1MyfSzopdaCUfrNSmt1Owcvsn4rNY2SM3g6bhZNOgVxO3sBgC5GFHP-HlWVUcVqR6ZlT3aP3oXztp18AG-IGWKBqZ53Pg%3D%3D&amp;q_datetime_utc=2026-03-05T14%3A39%3A17&amp;ticket_price=2402&amp;quote_id=-4540340363325580971&amp;utid_state=1&amp;channel=iphone&amp;price_without_closed_user_group=2768&amp;tm_place_name=Cebu&amp;deeplink_data=eyJmaWVsZHMiOnsic2lnbmF0dXJlIjoiYmJjZTYwNjcwOTE4ZTRjYTYyNzdmNTQ2YjJlZTg1YjMifSwidXJsIjoiaHR0cHM6Ly9waC50cmlwLmNvbS9ob3RlbHMvcmVkaXJlY3Q%2FaG90ZWxpZD05OTI3MzgmY2l0eT0zNTgzMSZBbGxpYW5jZWlkPTEyNjA3JnNpZD04ODg4MzImY2hlY2tpbj0yMDI2LTAzLTA1JmNoZWNrb3V0PTIwMjYtMDMtMDYmc2hvcHBpbmdpZD1mODBjMTQ5NGUxNjI0ZDliOWE2ZDQzOTdiNTNjZWQ1YiZhZHVsdD0xJmNoaWxkcmVuPTAmYWdlcz0mbGFuZ3VhZ2U9ZW5waCZsb2NhbGU9ZW5fUEgmcm9vbWlkPTE2MTYzMDM3Mzcmc3dpZD0wJnBheT1QUCZmZ3Q9MSZjcm49MSZjdXJyPVBIUCZ3a3A9MSZzdGFuZD1INHNJQUFBQUFBQUFfd0Q5QUFMX0Nsc0tBaGdCRWdRSUFSQUFHazhJLWF6YmdnWVlBREFBT1BzUm1BSGl5enlvQVFDNEFRTEFBUURSQVlYclViZ2U4WjlBNFFIWG8zQTlDc1NpUU9nQm51UHJBb2dDSUlrRUFBQUFBQUFBQUFDZ0JBQ2hCU2xjajhMMWVGWkFHaUJtT0RCak1UUTVOR1V4TmpJMFpEbGlPV0UyWkRRek9UZGlOVE5qWldRMVlpQUVLT09ncHMwR1NBRlNCbVJrWXpNMk5Gb2NDZ05RU0ZBUlJ3TjRDeVFvdmo4YUExQklVQ0ZIQTNnTEpDaS1QMklGWlc1ZlVFaG92QlJ3QVhnQWlnRUhTQUY0QU1nQkFhb0JCd29ETURJeUVBTHlBU0ptT0RCak1UUTVOR1V4TmpJMFpEbGlPV0UyWkRRek9UZGlOVE5qWldRMVlsOHlrZ0lCTkpvQ0FBQUFBUF9fQVFBQV9fX2JiN2U3X1FBQUFBIn0%3D&amp;utid=469efb49-16e2-33ce-196d-b091a16dcdf7&amp;tm_stars=4&amp;client_id=skyscanner_app&amp;price_policy=2&amp;pre_redirect_id=8fb280de-55a9-cbc3-eb2f-f74dd55d84c0&amp;tm_city_code=CEBP&amp;max_price=3301&amp;guests=1&amp;request_id=8fb280de-55a9-cbc3-eb2f-f74dd55d84c0&amp;tm_country_code=PH</t>
  </si>
  <si>
    <t>14.535781, 120.987995</t>
  </si>
  <si>
    <t>Towering over Cebu City, Crown Regency Hotel &amp; Towers is the ideal location for guests wanting to be at the heart of Metro Cebu. Located just off the famous Fuente Circle, this 4-star hotel is the ideal location for business or leisure travel. Featuring amenities such as an outdoor pool, indoor pool, gym, spa, casino, salon(Available from Friday to Sunday), convenience store, various dining outlets, and function rooms that can fit from 30 up to 350 guests.
Featuring 389 newly renovated guest rooms and suites, rooms offer sweeping sea views or city views Experience adrenaline-rushing activities at the Sky Experience Adventure(Temporarily Unavailable), undoubtedly the best place to view Cebu City. The 38th floor of this property hosts the worldâ€™s first and only Edge Coaster(Temporarily Unavailable), a leisurely roller coaster that goes around the edge of the building with the option to tilt up to 90 degrees! The 37th floor of this property features the countryâ€™s first and only Sky Walk Extreme(Temporarily Unavailable), where guests can view the city through a glass pathway that goes around the building. Guests can also take their adventure to the next level with the Tower Zip, the countryâ€™s first urban zipline that goes across from one building to the next!
This property is conveniently located in close proximity to the cityâ€™s major commercial hubs and tourist destinations.
Located 45-60 minutes away from Mactan-Cebu International Airport.
Located 10-20 minutes away from Ayala Business Park.
Located 20-30 minutes away from Cebu IT Park.
This property is only a 5-minute walk from Robinsons Fuente Mall (featuring retail shops, grocery, dining outlets), major banks and ATM machines (Metrobank, BDO, Chinabank, BPI), and Mango Avenue (nightlife and dining options).
Airport pickup and drop off are available for an additional fee.
Check-in time is at 2:00PM and check-out time is at 12:00noon.
Guests may avail of free parking.</t>
  </si>
  <si>
    <t>Hotel101-Manila</t>
  </si>
  <si>
    <t>www.skyscanner.com.ph/hotel_deeplink/4.0/PH/en-US/PHP/h_ct/142368827/2026-03-02/2026-03-03/hotel/hotel/hotels?legacy_provider_id=31&amp;rooms=1&amp;closed_user_group=general&amp;hb_data=XXykNRAVSHiYccU-XO2n2zEeL84MzWhRhb7aMS_iz_rzz6FzZhq4qdboPW5x1Vge6Nyb1Gcz1dhnuTI0S48UJDl0VsC2I4tHUXG3HP-9LkIQaYcC6ErBd9NYTEyVDLQo7NiSttvSxaw1TwqpF6sTg5yAYb3f1PV_9UF86e2QlynJg7hSBKO35NECp_GsZt2jAfkM0dZcjQiyGuBIVYh1H70Leg1iEaBVemzi_lj1wDXUnzZ3IKtdEfqH4KXhDyDdkLP90jT7NalB5UobZ-e6RD8ot5Qws74jQiISzuhW46kNwKWBjj07Tx4FiXAJQSgDq_12LzKgsj9rsB0IszH7mPMLrnmd_AF7Gcx5lpHhJc58FZCXMfAecRsTPU5VecDEpP570nzMx-XOHgjYMRCZBUkGSa16e3BE3M-otN1QzA%3D%3D&amp;q_datetime_utc=2026-03-02T01%3A22%3A21&amp;ticket_price=2446&amp;quote_id=-1086293019014836395&amp;utid_state=1&amp;channel=iphone&amp;price_without_closed_user_group=2732&amp;tm_place_name=Pasay&amp;deeplink_data=eyJmaWVsZHMiOnsic2lnbmF0dXJlIjoiNzA0ZjlkNzQ2Yzc0YTI5ZmQ5M2VhZjBiZGExMzY2N2YifSwidXJsIjoiaHR0cHM6Ly9waC50cmlwLmNvbS9ob3RlbHMvcmVkaXJlY3Q%2FaG90ZWxpZD00Mzk3Mjc3JmNpdHk9MTIxODUzJkFsbGlhbmNlaWQ9MTI2MDcmc2lkPTg4ODgzMiZjaGVja2luPTIwMjYtMDMtMDImY2hlY2tvdXQ9MjAyNi0wMy0wMyZzaG9wcGluZ2lkPTRjM2I1ZTI4MzJjMzQ3MTdiM2U4YTg0YjRmZjQwZDc4JmFkdWx0PTEmY2hpbGRyZW49MCZhZ2VzPSZsYW5ndWFnZT1lbnBoJmxvY2FsZT1lbl9QSCZyb29taWQ9MTc5NzUxNzczMCZzd2lkPTAmcGF5PVBQJmZndD0xJmlzX3NwPVEyJmNybj0xJmN1cnI9UEhQJndrcD0xJnN0YW5kPUg0c0lBQUFBQUFBQV93QU5BZkwtQ21zS0FoZ0JFZ1FJQVJBQUdsOElvdU9QMlFZWUFEQUFPSkVTbUFIZHNZd0NxQUVBdUFFQ3dBRUEwUUdrY0QwSzE2Q2ZRT0VCMTZOd1BZb2NvMERvQVpPaXp3aUlBaUNKQkFBQUFBQUFBQUFBb0FRR3FnUU1DTm9QRWV4UnVCNkYyM0ZBb1FWSTRYb1VydXQyUUJvZ05HTXpZalZsTWpnek1tTXpORGN4TjJJelpUaGhPRFJpTkdabU5EQmtOemdnQkNpRng1UE5Ca2dCVWdZMk1UUmxabVJhSEFvRFVFaFFFUkJZT2JUSWRyNF9HZ05RU0ZBaEVGZzV0TWgydmo5aUJXVnVYMUJJYUxrVWNBRjRBSW9CQjBnQmVBRElBUUdxQVFjS0F6QXlNaEFDOGdFaU5HTXpZalZsTWpnek1tTXpORGN4TjJJelpUaGhPRFJpTkdabU5EQmtOemhmTTVJQ0FUU2FBZ0FBQUFEX193RUFBUF9fZk9veWxRMEJBQUEifQ%3D%3D&amp;utid=1d3ad02e-26af-47b2-32c3-a1e12ed2e62b&amp;tm_stars=3&amp;client_id=skyscanner_app&amp;redirect_delay=1000&amp;price_policy=2&amp;pre_redirect_id=90e5e4f8-5a33-1204-9c93-2f09e83a963b&amp;tm_city_code&amp;max_price=4951&amp;guests=1&amp;request_id=90e5e4f8-5a33-1204-9c93-2f09e83a963b&amp;tm_country_code=PH</t>
  </si>
  <si>
    <t>www.skyscanner.com.ph/hotel_deeplink/4.0/PH/en-US/PHP/h_h1/47013969/2026-03-02/2026-03-03/hotel/hotel/hotels?legacy_provider_id=927111&amp;rooms=1&amp;closed_user_group=mobile&amp;hb_data=y5cTO53bP0W50sKhAVS9Y8_7ZHJ35NqKW8lBjpLou3xom-qzScqe2h_Se5v6EnhCEoYf5SRd9h7RbYP2aPKBzEPiaNkhqwV2gXZEevCPISIQKQ_EmzscPTgVNcXL31jwS84LZl1sdZeqFh0CoMVn5Ry6RscpkxR-lPKS-KICSYUMia4tLyc975Zks7F29NtG6Wv8zxp77zpxLluJeaPiLkXGPbskez6BCB4IchOGivkcNmixZIllg-n8IAS3gm-V1OUdMfSTvOatXALGhpnZjKGeVLU%3D&amp;q_datetime_utc=2026-03-02T01%3A22%3A22&amp;ticket_price=8342&amp;quote_id=9096576721134782696&amp;utid_state=1&amp;channel=iphone&amp;price_without_closed_user_group=15168&amp;tm_place_name=Manila&amp;deeplink_data=eyJmaWVsZHMiOnsic2lnbmF0dXJlIjoiYTc2YWQzNjkwMDZmYjAzZWM0YTVmODAyMjVlNjdiYTAifSwidXJsIjoiaHR0cHM6Ly9waC5ob3RlbHMuY29tL0hvdGVsLVNlYXJjaD90cGlkPTMyMTQmbXBlPTE3NzI0MTIyMTMmZW5kRGF0ZT0yMDI2LTAzLTAzJmFkdWx0cz0xJmxvY2FsZT1lbl9QSCZjaGlkPTU2ZjdlODE1LWI5YjEtNDE5YS1hODlmLTQzYmUwMmJhZDJkNSZlYXBpZD00NCZtY3RjPTMmc3RhcnREYXRlPTIwMjYtMDMtMDImbXBkPVBIUCZtcG49MjEwMzA0OTQ0JmN1cnJlbmN5PVBIUCZyYXRlcGxhbmlkPTIyMjEwNTkzMyZtcG09MjQmbXBwPTEmbXBvPUVDJnNlbGVjdGVkPTY4MTMmbXBiPTg5My44MyZtcHE9NzQ0OC41NyZtcGE9NzQ0OC41NyJ9&amp;utid=37bcc191-ab99-8b67-b41d-0915f0181eeb&amp;tm_stars=5&amp;client_id=skyscanner_app&amp;redirect_delay=1000&amp;price_policy=2&amp;pre_redirect_id=ef98e2b3-4afc-0d9f-c9f6-b9198ae9df50&amp;tm_city_code=MNLP&amp;max_price=14344&amp;guests=1&amp;request_id=ef98e2b3-4afc-0d9f-c9f6-b9198ae9df50&amp;tm_country_code=PH</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</si>
  <si>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SUkyJ0Noa0lrc09zNGJlYXpPVXJHZzB2Wnk4eE1XWXdNSEEwTjJZeEVBRTgGQgkRLnzZwOUKbB5CCRHZT45VmSz7-0IJEUtyXMogB-xqSABaTTJLqgFIEAEqCSIFaG90ZWwoADIfEAEiGwbg-QvbwGHSlkzHECvTQAgsL-kwWIpS9YHnXjIYEAIiFGhvdGVsIGluIHBoaWxpcHBpbmVz&amp;ap=KigKEgnMVpI7ToEeQBFjVfxe0lRdQBISCZwWDMlVUzJAEbEqfi-DNGBAMAFIAQ&amp;ictx=111&amp;ved=0CDoQyvcEahgKEwi49pKk7tuSAxUAAAAAHQAAAAAQ6Ac</t>
  </si>
  <si>
    <t>www.skyscanner.com.ph/hotel_deeplink/4.0/PH/en-US/PHP/h_xp/205195610/2026-03-02/2026-03-03/hotel/hotel/hotels?legacy_provider_id=1&amp;rooms=1&amp;closed_user_group=mobile&amp;hb_data=Cv-_QuGQ-dJrNKT7JftJF87l3lMFiK8hwQ08dEWQNGMVbzCx1xCMr5Y2ACrzkew0vAh1Ou0oFLvNDlQthKqS8Hymw66aKPUO3keAxn-_NKjjNvuzOMttmiTBZFXzk0O5yKEaGT03LjZxIcff7BiT6fJRrs9HHQtAoPvGJRLUpVRamy-13sCIybpJqs0VOFzVMhj6_R1a4uwzPJsS3AYGNAINTAcn6kmYyCIxYpzT-N8xwz1B5Y_daaNp_gCGv__GVe0_dwGvJSQc-IMv4EAbNcaLEvc%3D&amp;q_datetime_utc=2026-03-02T01%3A22%3A26&amp;ticket_price=3836&amp;quote_id=-5275320305260069862&amp;utid_state=1&amp;channel=iphone&amp;price_without_closed_user_group=5902&amp;tm_place_name=Tambo&amp;deeplink_data=eyJmaWVsZHMiOnsic2lnbmF0dXJlIjoiNjk3YmUxNDFlZTBjOGRjNmUxODBhMThhZDZmYjI1M2QifSwidXJsIjoiaHR0cHM6Ly93d3cuZXhwZWRpYS5jb20ucGgvSG90ZWwtU2VhcmNoP3RwaWQ9NjgmbXBlPTE3NzI0MTM4MjkmZW5kRGF0ZT0yMDI2LTAzLTAzJmFkdWx0cz0xJmxvY2FsZT1lbl9VUyZjaGlkPTk0ZmE0MTJkLTY2YTktNDhmZC1hMDMyLWQwMzFlZjI3NTNhZCZlYXBpZD00NjIzMCZtY3RjPTMmc3RhcnREYXRlPTIwMjYtMDMtMDImbXBkPUdCUCZtcG49MzI1Mjg3NDg0JmN1cnJlbmN5PUdCUCZyYXRlcGxhbmlkPTQwNzczMDg3MCZtcG09MjQmbXBwPTAmbXBvPUVDJnNlbGVjdGVkPTY3NDY4NjgxJm1wYj01LjU4Jm1wcT00My43NCZtcGE9NDMuNzQifQ%3D%3D&amp;utid=d173536c-2fe0-776e-d8e5-130e108166f2&amp;tm_stars=4&amp;client_id=skyscanner_app&amp;redirect_delay=1000&amp;price_policy=2&amp;pre_redirect_id=4d574523-946e-89a9-5fc9-a6d6f47ab017&amp;tm_city_code&amp;max_price=7868&amp;guests=1&amp;request_id=4d574523-946e-89a9-5fc9-a6d6f47ab017&amp;tm_country_code=PH</t>
  </si>
  <si>
    <t>www.skyscanner.com.ph/hotel_deeplink/4.0/PH/en-US/PHP/h_ad/140068906/2026-03-05/2026-03-06/hotel/hotel/hotels?legacy_provider_id=22&amp;rooms=1&amp;closed_user_group=general&amp;hb_data=04VMwFDe3PvZsqN5oGnFWojInGbfwHkuekIBKEVrhLFEVDt4YK4siG_Gi_kcf6TlxunuEbOsgYAmApRLnQJ0P8Mhx3P-_Ci8Jp2_NfHgN2fvzGL2rJ1zA5SxlC1illSsUzXYXMIdq08uZH1E8qLVPWCwl6wwcsbxV_ux6FtyYBGSO-wiJywqzv2dcFudmWZnMdQcFHdK3CX4HenJEK5vQl_UcRGcxvm0bgUjxjmSLNmS7xUOJBt3mzaWcysjkKF2Nnl8F-ykVDlbMQPBIMbj4iwMTu-TYfrQ9zXJ7zUnD3x8IRGMMkWuTYeTfYVCOtLoTEvEgKLY9AX1ztSrXazJGhDQFzqyM_RX0egNa6H59z-ckG606n8OIDn61WckqAYvK6LjEm5ELhgwyiKVAzpVFI-7Vc91WBN5vTjA7h_qAZo2&amp;q_datetime_utc=2026-03-05T14%3A39%3A18&amp;ticket_price=3456&amp;quote_id=-3973359318186941315&amp;utid_state=1&amp;channel=iphone&amp;price_without_closed_user_group=9500&amp;tm_place_name=Buruanga&amp;deeplink_data=eyJmaWVsZHMiOnsic2lnbmF0dXJlIjoiYjU2ZTUzOWFjODE0YTE2ZDQ2MjY1MTQyZmZiMTg1ZDEifSwidXJsIjoiaHR0cHM6Ly93d3cuYWdvZGEuY29tL3BhcnRuZXJzL3BhcnRuZXJzZWFyY2guYXNweD9jaWQ9MTg0NjM4MyZoaWQ9MTE3NzUyOCZjdXJyZW5jeT1QSFAmY2hlY2tpbj0yMDI2LTAzLTA1JmNoZWNrb3V0PTIwMjYtMDMtMDYmTnVtYmVyb2ZBZHVsdHM9MSZOdW1iZXJvZkNoaWxkcmVuPTAmUm9vbXM9MSZtY2lkPTMzMiZtYXN0ZXJSb29tSWQ9OTY4ODAxMDM3Jm1wdD1lazVXUW05cVVVODRaVTAxWVhKMmMzZE1hMjVZVkRSMldIUm9Wa0pzZVROeVRsVllkVEpMYWtVdmNHZHpkVmw1VkdNdmJsUnZSVWgyWVM4NGNXNVpLemgyY1VKd1pucEtjVXRRUkZGYVNYVSZUb3RhbFByaWNlPTM0NTUuNzImVG90YWxUYXg9MzIzLjgyJlRvdGFsRmVlPTI5OS4zNSZUb3RhbFN1cmNoYXJnZT0wJm1jdXI9UEhQIn0%3D&amp;utid=69ff8279-e290-9380-01ac-2138c5144dc6&amp;tm_stars=0&amp;client_id=skyscanner_app&amp;price_policy=2&amp;pre_redirect_id=b2c0e9ef-f735-90c9-3daf-3273dc6b3c85&amp;tm_city_code&amp;max_price=3456&amp;guests=1&amp;request_id=b2c0e9ef-f735-90c9-3daf-3273dc6b3c85&amp;tm_country_code=PH</t>
  </si>
  <si>
    <t>www.skyscanner.com.ph/hotel_deeplink/4.0/PH/en-US/PHP/h_h1/213619743/2026-03-02/2026-03-03/hotel/hotel/hotels?legacy_provider_id=927111&amp;rooms=1&amp;closed_user_group=mobile&amp;hb_data=p4pvPbuFQpqfgcNOcyREHyXcK1c8ySZ21fZ4T3M-jYlPa-V9tfoRapGONx63jxSMW_3_F0V6AD_AzxJn645QAQFYfDd50JhBFVzbPPz8bz2Vs-YDBwztkNiW9BUsMW_BQ9uRqL_zb5R0VhZdk_ajNvexxO2HyAm2wCfvc8VXIe4dWbF9JJH21F27VfYKmrcw6UQa-XbTxsDvEJkigXgRDkCqZP2KqdcjQ23Qmcyj9g3MpQJIIqDiqWAhY1h0kErO-lB5XkTF_ND7lg8kA-NPNRyjLqE%3D&amp;q_datetime_utc=2026-03-02T01%3A22%3A27&amp;ticket_price=1620&amp;quote_id=5788745221977281969&amp;utid_state=1&amp;channel=iphone&amp;price_without_closed_user_group=1800&amp;tm_place_name=Quezon+City&amp;deeplink_data=eyJmaWVsZHMiOnsic2lnbmF0dXJlIjoiYTVhZWVjZTQ4Yjk3ZDAyNzk4M2FiMmU0OGZhOTQzNDgifSwidXJsIjoiaHR0cHM6Ly9waC5ob3RlbHMuY29tL0hvdGVsLVNlYXJjaD90cGlkPTMyMTQmbXBlPTE3NzI0MTQ1NDEmZW5kRGF0ZT0yMDI2LTAzLTAzJmFkdWx0cz0xJmxvY2FsZT1lbl9QSCZjaGlkPTcxZGVhOWUyLTQ5Y2MtNGQ5Ny04ZTlmLWI0ZjlmODNhZWY4ZCZlYXBpZD00NCZtY3RjPTMmc3RhcnREYXRlPTIwMjYtMDMtMDImbXBkPVBIUCZtcG49MzIwODI0NzA1JmN1cnJlbmN5PVBIUCZyYXRlcGxhbmlkPTM4NzI5ODY2NyZtcG09MjQmbXBwPTEmbXBvPUVDJnNlbGVjdGVkPTc2OTEyNDk5Jm1wYj0yOTIuMTMmbXBxPTE0NjAuNjYmbXBhPTEzMjcuODcifQ%3D%3D&amp;utid=587c7151-cbcd-de7d-cb29-d10c07cb8045&amp;tm_stars=2&amp;client_id=skyscanner_app&amp;redirect_delay=1000&amp;price_policy=2&amp;pre_redirect_id=da8f2ec5-ce5f-fc0c-7668-e62f424089df&amp;tm_city_code&amp;max_price=3241&amp;guests=1&amp;request_id=da8f2ec5-ce5f-fc0c-7668-e62f424089df&amp;tm_country_code=PH</t>
  </si>
  <si>
    <t>www.skyscanner.com.ph/hotel_deeplink/4.0/PH/en-US/PHP/h_ad/153312891/2026-03-02/2026-03-03/hotel/hotel/hotels?legacy_provider_id=22&amp;rooms=1&amp;closed_user_group=general&amp;hb_data=f8kBbZBjLnuJwtJg0DTccFI5Rp44clBm0mYgia8FPyUIcFYogEWlC2ddqyb0osMfuqHRGx74ZRCyM9k_S9nOGJ5UgeXIU2DllnCc4U_NjNn_3rB5gAosVvJ639SNPG_g5b4kNywuk8zWLqZlpF0pcpQ1sOJ65plA5vWFskymZZ_gBefqz4eXyPBfHrnIfNSLXkFgdlx_LnwVIlKLupHzjCkPXa4y4tK8IhycyZTqy7xYdqAwAOqouDFn5B5Ys0nqIq6M2FiY5gasFeJe_p3tOnzDHIXQpxiVppNge0ZNSVnqX5gftK8_RMFtQ0LThAdrSdPOsG4tqBe6NLnKK72PQOEXAvtiyyP-ctc5HRsBKh6lkObAUux6utr_egMJaUOAwYpMY70d4vDahX27ErOblSTqBVxkMH8pdE_DZCQ_YGc-&amp;q_datetime_utc=2026-03-02T01%3A22%3A27&amp;ticket_price=14583&amp;quote_id=6026272560716436702&amp;utid_state=1&amp;channel=iphone&amp;price_without_closed_user_group=33868&amp;tm_place_name=Tambo&amp;deeplink_data=eyJmaWVsZHMiOnsic2lnbmF0dXJlIjoiN2VmOGFlMjgwYzJhZDYxYzExZTE2MGU2MDNhNGU0ZTYifSwidXJsIjoiaHR0cHM6Ly93d3cuYWdvZGEuY29tL3BhcnRuZXJzL3BhcnRuZXJzZWFyY2guYXNweD9jaWQ9MTg0NjM4MyZoaWQ9MTYyMjIyMCZjdXJyZW5jeT1QSFAmY2hlY2tpbj0yMDI2LTAzLTAyJmNoZWNrb3V0PTIwMjYtMDMtMDMmTnVtYmVyb2ZBZHVsdHM9MSZOdW1iZXJvZkNoaWxkcmVuPTAmUm9vbXM9MSZtY2lkPTMwMzgmbWFzdGVyUm9vbUlkPTEwNTA0NTY3Jm1wdD1lWEJwTXk5VVQyUmllV3NyTW5acVRHWlhabkJIV2k5TWNETjVXVlZhV0ZCME0yRkplSE5rTURRNFprc3lZM0IyTVRWek4zSnlVMHhvWjNKYU5HRTViVUUyUmtRd2R6UnZhV1o2UXcmVG90YWxQcmljZT0xNDU4Mi43MCZUb3RhbFRheD0xNTE0LjcwJlRvdGFsRmVlPTExODguMDAmVG90YWxTdXJjaGFyZ2U9MCZtY3VyPVBIUCJ9&amp;utid=4bdad2d8-4e04-c4dc-b655-42af7adb66ae&amp;tm_stars=5&amp;client_id=skyscanner_app&amp;redirect_delay=1000&amp;price_policy=2&amp;pre_redirect_id=e6000c2f-3762-f6db-95d2-4831de5e1dcb&amp;tm_city_code&amp;max_price=17047&amp;guests=1&amp;request_id=e6000c2f-3762-f6db-95d2-4831de5e1dcb&amp;tm_country_code=PH</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</si>
  <si>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SUkyKENob0lpOFdYdzVIbGwtcldBUm9OTDJjdk1URnJPWE53WkcxZmR4QUI4BkIJES582cDlCmweQgkR2U-OVZks-_tCCRFLclzKIAfsakgAWk0yS6oBSBABKgkiBWhvdGVsKAAyHxABIhsG4PkL28Bh0pZMxxAr00AILC_pMFiKUvWB514yGBACIhRob3RlbCBpbiBwaGlsaXBwaW5lcw&amp;ap=KigKEgnMVpI7ToEeQBFjVfxe0lRdQBISCZwWDMlVUzJAEbEqfi-DNGBAMAFIAQ&amp;ictx=111&amp;ved=0CMEBEMr3BGoYChMIuPaSpO7bkgMVAAAAAB0AAAAAEOgH</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</si>
  <si>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JSUkyKENob0k5OF92eDVuWnR1dktBUm9OTDJjdk1URm5aR2c1TTJ4emNoQUI4BkIJES582cDlCmweQgkR2U-OVZks-_tCCRFLclzKIAfsakgAWk0yS6oBSBABKgkiBWhvdGVsKAAyHxABIhsG4PkL28Bh0pZMxxAr00AILC_pMFiKUvWB514yGBACIhRob3RlbCBpbiBwaGlsaXBwaW5lcw&amp;ap=KigKEgnMVpI7ToEeQBFjVfxe0lRdQBISCZwWDMlVUzJAEbEqfi-DNGBAMAFIAQ&amp;ictx=111&amp;ved=0CNsBEMr3BGoYChMIuPaSpO7bkgMVAAAAAB0AAAAAEOgH</t>
  </si>
  <si>
    <t>www.skyscanner.com.ph/hotel_deeplink/4.0/PH/en-US/PHP/h_bc/160249838/2026-03-05/2026-03-06/hotel/hotel/hotels?legacy_provider_id=13&amp;rooms=1&amp;closed_user_group=general&amp;hb_data=INnjDM6mEJ3Tz3nNS__ho0Jzi3TdU99v959wauc6ACJXdNkbFtyJ6l0yoReYQgNHxKo2qNGgpZ9lf9JOqtFLmNS0xf3PwvWALRKGx1ASFrj26khU9kWfdn1yfeFsuVxbIzJvEOXq_HWwuxvyiSW94GLKhheKQFyCdxAHYXSu4FFS-y9lqds9r3ZQngvCRIl7E34hNrUf0NAABOlDECaCkIfyH5daejGPrm3QONxOwDzEZMJemxmBuM8tAdX-lQkWblOqhRJ3WBlrA8v3GYv9LzuVJkHnHan2bODGzAsg66x9DBqrfRU1yZDKLawVRE9BIr7_KrEjxn83MdRuCp84QQwzpurgWntc8UEVJSwtAGH8KL86POh1BcqFNDvfvUnJeC3LkZ-m3VeV1j4z5UbzDq70TiRPwZleNXA8TTxOMS-KcqFO7rE%3D&amp;q_datetime_utc=2026-03-05T14%3A39%3A22&amp;ticket_price=2828&amp;quote_id=-9187764880042188343&amp;utid_state=1&amp;channel=iphone&amp;price_without_closed_user_group=3512&amp;tm_place_name=Manila&amp;deeplink_data=eyJmaWVsZHMiOnsic2lnbmF0dXJlIjoiOTMzNGQ0ZDMwMTgxYWNhNmUxOWY5MjUxMGRkOTdjZWIiLCJibG9ja19pZCI6InYxX0NnRXRFTXdDR2lnS0hUSXdNall0TURNdE1EVlVNREE2TURBNk1EQXVNREF3S3pBM09qQXdFQUVZM3dFb0FUZ0JJZ0lJQVE9PV9DaU1JbnBMZ0RoQUNJTGdES0pMRzBRSXdBa29OTXpZMVJERXdNRkJmTVRBd1VGQ1lCUklHQ0FFaUFnUU1HZ1FvQWpBQklnUUlBaGdDIn19&amp;utid=3abfd7d0-99f7-6d21-ab13-cec11698bb64&amp;tm_stars=3&amp;client_id=skyscanner_app&amp;price_policy=2&amp;pre_redirect_id=f7580861-15ac-e48d-f862-546fd425a1e7&amp;tm_city_code=MNLP&amp;max_price=3431&amp;guests=1&amp;request_id=f7580861-15ac-e48d-f862-546fd425a1e7&amp;tm_country_code=PH</t>
  </si>
  <si>
    <t>www.skyscanner.com.ph/hotel_deeplink/4.0/PH/en-US/PHP/h_ct/113160812/2026-03-02/2026-03-03/hotel/hotel/hotels?legacy_provider_id=31&amp;rooms=1&amp;closed_user_group=apps&amp;hb_data=MXJjOmEuUHD-n9QbOlxXv6AH8LljmF8DFHz_L9fjewDX0vl9rEuRktSaCOx1vxL316CxV-IMM4X__ZK8A-ZPCUUI7cWM_lZlJiEg3-Zmw240AMT_jM0_Xbcci9h_AAS0tpeWoyt7-JzLGN0x57G1CA0WxXULo0EUkmvvPx81CGxePnAYCjd9p_JykuG9PUJH1rVasyB12Pncp1LRDa__Shsol1fWzmeiAGopXUPHrGFyG2SDgrt_C8zmEzlKTPIsIsyXKtqjbkDxQ5OdHrIhsepG176AxzH7v_Lhm1EBquEW0UdYXyIYb3Y8UsyIpkmMReVK0fw8Nu_5zmq2KxRvsF-tG6Fau1_lIN20RDLeBMZq2TUwEnWsdQoMAbfg7oDclLY9TR8Gl7M3Revqc9R7ZvkfrDZgTW7c-U5unsHkHA%3D%3D&amp;q_datetime_utc=2026-03-02T01%3A22%3A35&amp;ticket_price=4461&amp;quote_id=574137955791761487&amp;utid_state=1&amp;channel=iphone&amp;price_without_closed_user_group=11465&amp;tm_place_name=Muntinlupa&amp;deeplink_data=eyJmaWVsZHMiOnsic2lnbmF0dXJlIjoiZmNmMGI5NTAyNWYwYjNjYWM4OTgzNmE5ZTAyZjRjOTIifSwidXJsIjoiaHR0cHM6Ly9waC50cmlwLmNvbS9ob3RlbHMvcmVkaXJlY3Q%2FaG90ZWxpZD0yMTY0NzM2JmNpdHk9MzIwNCZBbGxpYW5jZWlkPTEyNjA3JnNpZD04ODg4MzImY2hlY2tpbj0yMDI2LTAzLTAyJmNoZWNrb3V0PTIwMjYtMDMtMDMmc2hvcHBpbmdpZD1lZDExNTc3ODFkNGY0NzQwOTYyZDYwZjFmNjQwOWRhYiZhZHVsdD0xJmNoaWxkcmVuPTAmYWdlcz0mbGFuZ3VhZ2U9ZW5waCZsb2NhbGU9ZW5fUEgmcm9vbWlkPTE3NDI0NzE4NDkmc3dpZD0wJnBheT1QUCZmZ3Q9MSZjcm49MSZjdXJyPVBIUCZ3a3A9MSZzdGFuZD1INHNJQUFBQUFBQUFfd0Q4QUFQX0NtRUtBaGdCRWdRSUFSQUFHbFVJcVlYd3ZnWVNBVElZQURDTEV6amtkNWdCZ0pDRUFhZ0JBTGdCQXNBQkFORUJoZXRSdUI3bHEwRGhBY1AxS0Z4UGJiRkE2QUdOenZ1REFvZ0NJSWtFQUFBQUFBQUFBQUNnQkFDaEJjUDFLRnlQMW5wQUdpQmxaREV4TlRjM09ERmtOR1kwTnpRd09UWXlaRFl3WmpGbU5qUXdPV1JoWWlBRUtPQ3BrODBHU0FGU0JqSm1ZbVZqWVZvY0NnTkRUbGtSQUFBQUFBQUE4RDhhQTFCSVVDRVFXRG0weUhhLVAySUZaVzVmVUVob3VSUndBWGdBaWdFSFNBRjRBTWdCQWFvQkFQSUJJbVZrTVRFMU56YzRNV1EwWmpRM05EQTVOakprTmpCbU1XWTJOREE1WkdGaVh6T1NBZ0UwbWdJQUFBQUFfXzhCQUFEX195RDRuajM4QUFBQSJ9&amp;utid=eca308f0-5432-c3d7-f5ab-38350feca708&amp;tm_stars=5&amp;client_id=skyscanner_app&amp;redirect_delay=1000&amp;price_policy=2&amp;pre_redirect_id=0a61744b-bb80-f75e-e266-d3bde4433f6a&amp;tm_city_code&amp;max_price=18869&amp;guests=1&amp;request_id=0a61744b-bb80-f75e-e266-d3bde4433f6a&amp;tm_country_code=PH</t>
  </si>
  <si>
    <t>www.skyscanner.com.ph/hotel_deeplink/4.0/PH/en-US/PHP/h_h1/126110800/2026-03-02/2026-03-03/hotel/hotel/hotels?legacy_provider_id=927111&amp;rooms=1&amp;closed_user_group=mobile&amp;hb_data=U70PPwKZS0mnosYTlwyu_5KN-8dy83GbITyZ2rdpk66i-SrhTjVLwhjqIwiJhuc4kMmccRIrelXM5Vr1IcIOrmGGlOtp_tpplZvkw09g0oqJgedS7FFZkCldLSw5FR6rH0wJPbwc4t_loDYPrnmupZURglCFDfX0O33wJ1ct771sfneUkjm4ZasqbZmJTKdtt63VmDKAhH4UkqD3Jiyp6nXY-cHXTHz09a52FOS3K1fZrhttFn5RPxE59puTU8j8VdwXxmVCQscJ0el6dslbjmT5NSE%3D&amp;q_datetime_utc=2026-03-02T01%3A22%3A39&amp;ticket_price=2041&amp;quote_id=7954474935078362874&amp;utid_state=1&amp;channel=iphone&amp;price_without_closed_user_group=2268&amp;tm_place_name=Pasig&amp;deeplink_data=eyJmaWVsZHMiOnsic2lnbmF0dXJlIjoiN2ZhYzhhZDhlMmY4NGRmN2QwNGJmMDdiZGY2MzI3MmMifSwidXJsIjoiaHR0cHM6Ly9waC5ob3RlbHMuY29tL0hvdGVsLVNlYXJjaD90cGlkPTMyMTQmbXBlPTE3NzI0MTM4NTEmZW5kRGF0ZT0yMDI2LTAzLTAzJmFkdWx0cz0xJmxvY2FsZT1lbl9QSCZjaGlkPWY4ZmFjZjY1LTBjYjQtNDFmNi1hZWU3LTRhYzMyODdlMjIzMiZlYXBpZD00NCZtY3RjPTMmc3RhcnREYXRlPTIwMjYtMDMtMDImbXBkPVBIUCZtcG49MjAwNzQ1NjAyJmN1cnJlbmN5PVBIUCZyYXRlcGxhbmlkPTIwNDg4OTE2OSZtcG09MjQmbXBwPTEmbXBvPUVDJnNlbGVjdGVkPTg3MzgzNTkmbXBiPTIzMC4wMiZtcHE9MTgxMS4xOCZtcGE9MTgxMS4xOCJ9&amp;utid=d8929e7d-0f2b-1a62-a40a-11b0d16d172e&amp;tm_stars=3&amp;client_id=skyscanner_app&amp;redirect_delay=1000&amp;price_policy=2&amp;pre_redirect_id=eaf90ef6-6b75-9d8d-813e-ade297d0481f&amp;tm_city_code&amp;max_price=3451&amp;guests=1&amp;request_id=eaf90ef6-6b75-9d8d-813e-ade297d0481f&amp;tm_country_code=PH</t>
  </si>
  <si>
    <t>www.skyscanner.com.ph/hotel_deeplink/4.0/PH/en-US/PHP/h_ct/114292889/2026-03-02/2026-03-03/hotel/hotel/hotels?legacy_provider_id=31&amp;rooms=1&amp;closed_user_group=general&amp;hb_data=CObuPUaEphMIN2T_hifI-iNcQ133QSal3oG7VxYYE1WEj18-XtIKInXUGi_10O92xtS8bIpTFq8f3FWhVArg5ajZIQK8DCXmxiJpiic3QbFtFy7qHqwUg3HaMqoK91R2GEmOeBzegObN-KCB0GDCHoTFmdDeu2p4MLyqsIkzzb9TIQkgJ6_Vh3h0kEYzHEdKMQJlXzwJDyVQlRHyydCcxyOMCITjPlBQxUN7LBGv_ZJlUkvi8grSqAKipT49vV_wtDqQyFCt_4GxM0gDPs6wdjnDjWmyMuHUhno1aXFGSGLoKEhhUThJzsvJe0fLkvc9pjpygIU_yUGqkx-dAZN3B_9dIunKxi7cZsM4wVaJb5j9bFOEzPCwTauP0jtQQfiKJrQSGTV03P6jYRdByw06gVtiZWwvEsbsfVrmY6dMEg%3D%3D&amp;q_datetime_utc=2026-03-02T01%3A22%3A39&amp;ticket_price=5687&amp;quote_id=-3380362794839793704&amp;utid_state=1&amp;channel=iphone&amp;price_without_closed_user_group=10000&amp;tm_place_name=Quezon+City&amp;deeplink_data=eyJmaWVsZHMiOnsic2lnbmF0dXJlIjoiM2IzMjZmNjIxZjFkZGMxZGU5ZDYwMWNlYWZjYTIwYzEifSwidXJsIjoiaHR0cHM6Ly9waC50cmlwLmNvbS9ob3RlbHMvcmVkaXJlY3Q%2FaG90ZWxpZD02OTQ5NzkmY2l0eT02MTAyMSZBbGxpYW5jZWlkPTEyNjA3JnNpZD04ODg4MzImY2hlY2tpbj0yMDI2LTAzLTAyJmNoZWNrb3V0PTIwMjYtMDMtMDMmc2hvcHBpbmdpZD02OGEwNzFiMjhjZmM0OWU2YjczNzdmOGFmMGUyMjEyOCZhZHVsdD0xJmNoaWxkcmVuPTAmYWdlcz0mbGFuZ3VhZ2U9ZW5waCZsb2NhbGU9ZW5fUEgmcm9vbWlkPTUyNzg1NTY2OSZzd2lkPTAmcGF5PVBQJmZndD0xJmNybj0xJmN1cnI9UEhQJndrcD0xJnN0YW5kPUg0c0lBQUFBQUFBQV93QUtBZlgtQ21nS0FoZ0JFZ1FJQVJBQUdsd0l0ZURaLXdFU0NqRXdNVFV4TnpJM01ESVlBRENvQVRpbEVwZ0J3N1VxcUFFQXVBRUN3QUVDMFFIMktGeVB3a1N6UU9FQnJrZmhlaFEzdGtEb0FkcjVzd0tJQWlDSkJHWm1abVptVG1SQW9BUUFvUVdrY0QwSzE4T0VRQm9nTmpoaE1EY3hZakk0WTJaak5EbGxObUkzTXpjM1pqaGhaakJsTWpJeE1qZ2dCQ2pjekpQTkJrZ0JVZ1l6WlRneE5tTmFIQW9EVlZORUVjS0dwMWZLY2h0QUdnTlFTRkFoRUZnNXRNaDJ2ajlpQldWdVgxQklhTGtVY0FGNEFJb0JCMGdCZUFESUFRR3FBUWNLQXpBeU1SQUM4Z0VpTmpoaE1EY3hZakk0WTJaak5EbGxObUkzTXpjM1pqaGhaakJsTWpJeE1qaGZNcElDQVRTYUFnQUFBQURfX3dFQUFQX19zRWpubkFvQkFBQSJ9&amp;utid=248e0627-c3a8-0655-951b-3752a4296f5e&amp;tm_stars=4&amp;client_id=skyscanner_app&amp;redirect_delay=1000&amp;price_policy=2&amp;pre_redirect_id=2abddd71-960f-c7a2-4933-446780d1aaa3&amp;tm_city_code&amp;max_price=8881&amp;guests=1&amp;request_id=2abddd71-960f-c7a2-4933-446780d1aaa3&amp;tm_country_code=PH</t>
  </si>
  <si>
    <t>www.skyscanner.com.ph/hotel_deeplink/4.0/PH/en-US/PHP/h_h1/129291521/2026-03-02/2026-03-03/hotel/hotel/hotels?legacy_provider_id=927111&amp;rooms=1&amp;closed_user_group=mobile&amp;hb_data=0e6bubP2t7mvbB2eW7dN444k9tF_Ms_6DohA1znwmDRA5gnTbSXwRfmAHlblv6H1QwkJDqLmR4LX0nCpNaVADtw1cfl9QSGiR-TmNilmlpadfAUdBG1SEFSAVndsGTnHp4BZeSsb_pWKfuWbbkAF4gWZcQcUVVhY3Bkk_CQtRvdKpP7DtVQTHJppiILJSkNXmLLkXqQeReMiFwRXpA-WzTdqM3ql8Db5HJ6_bt5v1a6wosjNXhMnxr_gO2GRl5CN0J6ltwpQT0fX4lRLQEE_HJHezJo%3D&amp;q_datetime_utc=2026-03-02T01%3A22%3A38&amp;ticket_price=6553&amp;quote_id=3538978094932330498&amp;utid_state=1&amp;channel=iphone&amp;price_without_closed_user_group=9000&amp;tm_place_name=Makati&amp;deeplink_data=eyJmaWVsZHMiOnsic2lnbmF0dXJlIjoiMGFmYmUyNzBiZTZlODk2NzZhOGE2YzczNWI1OTBlYWYifSwidXJsIjoiaHR0cHM6Ly9waC5ob3RlbHMuY29tL0hvdGVsLVNlYXJjaD90cGlkPTMyMTQmbXBlPTE3NzI0MTIzODgmZW5kRGF0ZT0yMDI2LTAzLTAzJmFkdWx0cz0xJmxvY2FsZT1lbl9QSCZjaGlkPWRmMTI1MDAzLTkxMmUtNDNlMS05ZjI4LTgzYjFhMjIwZDRiMCZlYXBpZD00NCZtY3RjPTMmc3RhcnREYXRlPTIwMjYtMDMtMDImbXBkPVBIUCZtcG49MjAyNDMxNjUwJmN1cnJlbmN5PVBIUCZyYXRlcGxhbmlkPTM4NzQzNzQ4OCZtcG09MjQmbXBwPTEmbXBvPUVDJnNlbGVjdGVkPTg0MTM3MjImbXBiPTcwMi4wNiZtcHE9NTg1MC40OCZtcGE9NTg1MC40OCJ9&amp;utid=72a068e6-df05-c9b7-3f25-be2b0d093a00&amp;tm_stars=5&amp;client_id=skyscanner_app&amp;redirect_delay=1000&amp;price_policy=2&amp;pre_redirect_id=a1c5b41b-b2de-86dd-cef6-48ac49a0f6f0&amp;tm_city_code&amp;max_price=12024&amp;guests=1&amp;request_id=a1c5b41b-b2de-86dd-cef6-48ac49a0f6f0&amp;tm_country_code=PH</t>
  </si>
  <si>
    <t>Berjaya Makati Hotel - Philippines</t>
  </si>
  <si>
    <t>www.skyscanner.com.ph/hotel_deeplink/4.0/PH/en-US/PHP/h_xp/46963333/2026-03-02/2026-03-03/hotel/hotel/hotels?legacy_provider_id=1&amp;rooms=1&amp;closed_user_group=mobile&amp;hb_data=8n9NPTR-w0rgYQE32dLkCw-7motDsOnO3Babq6PwO3Euvc6_fOeelKv7q2maTkvK6zISVnSgtHj9ZpN7tZGn_-apGmcB0z9-4TFGO0h1g7qI_HJm3J5y2edQl33F0vnflGMj-yoWiWndl5QXNJOm7uhrvl4t4YpFUtb1lqpZnslJfNZ8jhb0IArMWTUcmYYxnh7QTGnwrkHYEvuRaXlgkGDGnZwkvPtFO7S1VQbdaiV1pYumAz6hDU3DGvm1rYLxWbnf6mh9vwtKLEb_JdorXXsPdkU%3D&amp;q_datetime_utc=2026-03-02T01%3A22%3A38&amp;ticket_price=2870&amp;quote_id=-5636349700029501173&amp;utid_state=1&amp;channel=iphone&amp;price_without_closed_user_group=3188&amp;tm_place_name=Makati&amp;deeplink_data=eyJmaWVsZHMiOnsic2lnbmF0dXJlIjoiMmQyMGM1NzMxMjIwYzRmYWNlZjk3MGFmZjQxYWYyNjIifSwidXJsIjoiaHR0cHM6Ly93d3cuZXhwZWRpYS5jb20ucGgvSG90ZWwtU2VhcmNoP21wZD1HQlAmdHBpZD02OCZtcGU9MTc3MjQxMjM4OCZlbmREYXRlPTIwMjYtMDMtMDMmYWR1bHRzPTEmbXBuPTUxNTk5MSZtcG09MjQmbXBwPTEmbG9jYWxlPWVuX1VTJm1wbz1FQyZjaGlkPWUyNzdhOTMzLTJjZWYtNGRmMy05YTdlLWE0NWUyZWQ4NjczYiZtcHE9MzMuMTEmZWFwaWQ9NDYyMzAmbWN0Yz0zJmN1cnJlbmN5PUdCUCZyYXRlcGxhbmlkPTIxMTk4MzYmc2VsZWN0ZWQ9MTE2NDI0NiZzdGFydERhdGU9MjAyNi0wMy0wMiZtcGI9Ni44MCZtcGE9MzAuMTAifQ%3D%3D&amp;utid=25b8f132-3bfd-3720-8c51-6ca1fefa1dd8&amp;tm_stars=3&amp;client_id=skyscanner_app&amp;redirect_delay=1000&amp;price_policy=2&amp;pre_redirect_id=0c1730df-23e5-5499-4f33-e3cf2e2cadef&amp;tm_city_code&amp;max_price=3923&amp;guests=1&amp;request_id=0c1730df-23e5-5499-4f33-e3cf2e2cadef&amp;tm_country_code=PH</t>
  </si>
  <si>
    <t>The Coffee Bean &amp; Tea Leaf, Seaside Boulevard, Barangay 76, Zone 10, District 1, Pasay, Southern Manila District, Metro Manila, 1300, Philippines</t>
  </si>
  <si>
    <t>www.skyscanner.com.ph/hotel_deeplink/4.0/PH/en-US/PHP/h_h1/139441004/2026-03-02/2026-03-03/hotel/hotel/hotels?legacy_provider_id=927111&amp;rooms=1&amp;closed_user_group=mobile&amp;hb_data=m8vEJ3vVcI11qc5Zakb5q87GpbNljFWv4fbKZuthkpI7f_ftHoDPXtkVFydlBPG7Yzs3k6gJmicQ3pk5moUlSifH6RxFP88OEVryl0OaKm9ykHaul4VwYblC2tXpbGT6Iau9vvSQw-djyPMNg01ZthYMTdiIgnmHTOvVW8tnjReTd7sQ4Y9L9R2KqWq2M8UmLk2gBL3XKPkOqlNW0_25bzJcHs4d3CjEl1YAXYuxePiQuv2lfjUUCTsIzET-7eomGAqegIj-OMa4lAaOODWNLgbkbUs%3D&amp;q_datetime_utc=2026-03-02T01%3A22%3A39&amp;ticket_price=14984&amp;quote_id=3275306591522150382&amp;utid_state=1&amp;channel=iphone&amp;price_without_closed_user_group=14984&amp;tm_place_name=Pasay&amp;deeplink_data=eyJmaWVsZHMiOnsic2lnbmF0dXJlIjoiMjIyYjMxZmYwYzA1MjEyOTQwZmUyYzA4YzU5ZjIyNjIifSwidXJsIjoiaHR0cHM6Ly9waC5ob3RlbHMuY29tL0hvdGVsLVNlYXJjaD90cGlkPTMyMTQmbXBlPTE3NzI0MTIyODUmZW5kRGF0ZT0yMDI2LTAzLTAzJmFkdWx0cz0xJmxvY2FsZT1lbl9QSCZjaGlkPTYxOTBhNjg5LTcyYmItNDk4OC04OGEyLWUzOTcyN2Y0ZjBiZCZlYXBpZD00NCZtY3RjPTMmc3RhcnREYXRlPTIwMjYtMDMtMDImbXBkPVBIUCZtcG49MjAxMjg2NzU2JmN1cnJlbmN5PVBIUCZyYXRlcGxhbmlkPTI3MjA3MDM2OSZtcG09MjQmbXBwPTAmbXBvPUVDJnNlbGVjdGVkPTExOTgwMDMyJm1wYj0yNzg1LjA0Jm1wcT0xMzQxOC45MCZtcGE9MTIxOTkuMDAifQ%3D%3D&amp;utid=7e98e22a-a2d6-ad64-2551-3c8dae22efab&amp;tm_stars=5&amp;client_id=skyscanner_app&amp;redirect_delay=1000&amp;price_policy=2&amp;pre_redirect_id=9e6b56ee-5b5f-e645-db25-037acf379fc5&amp;tm_city_code&amp;max_price=27267&amp;guests=1&amp;request_id=9e6b56ee-5b5f-e645-db25-037acf379fc5&amp;tm_country_code=PH</t>
  </si>
  <si>
    <t>Hotel 101 Manila, EDSA Extension, Barangay 76, Zone 10, District 1, Pasay, Southern Manila District, Metro Manila, 1300, Philippines</t>
  </si>
  <si>
    <t>www.skyscanner.com.ph/hotel_deeplink/4.0/PH/en-US/PHP/h_ad/142368827/2026-03-02/2026-03-03/hotel/hotel/hotels?legacy_provider_id=22&amp;rooms=1&amp;hb_data=vMbXxCIkR4DZjrPbXEEBy-1oKxgA9PGSMFAmxzJytcU8AbFNHkIN2ncSWMn1Z8obplBG4OfYLs2VRMsnHKydmGbemATE7CBGvBNKKsOFvUWeIfhYXPDSD-N8-o2cOmEgJX9IW7VrgV3wFQ9zAPdQ6qlIXBM-T2JMbVNO438tZVDPQAuNwe1UnSCQEnEvLROLqdbyXjnekIsf3TTn5mc41-ZmvldCrvXhxTcPHnGzxPX--xNp7F6j3aCl83Fjw9VOBupcEdJMzG7lTjTlh_-UVGgnQ-kQCKn1r1-uZRZgEy9F2DUi7PKIUQR9qlmPffEvPBUGZf2JDdPSgLzBuBxRBUTkXPcBBbnXyuHSJlUcyFRns8lrVpUkYGdHvNfb6t9XI1qsh6pumMN9hhHEF4l_EFHSY7UgtfuKD23K_BzeXuLN&amp;q_datetime_utc=2026-03-02T01%3A22%3A41&amp;ticket_price=2122&amp;quote_id=-5790032801672939689&amp;utid_state=1&amp;channel=iphone&amp;tm_place_name=Pasay&amp;deeplink_data=eyJmaWVsZHMiOnsic2lnbmF0dXJlIjoiN2U5ZDZkNmEwYjA4NWE3Y2I4ODk4MmZmYmQ3OWU2ZWIifSwidXJsIjoiaHR0cHM6Ly93d3cuYWdvZGEuY29tL3BhcnRuZXJzL3BhcnRuZXJzZWFyY2guYXNweD9jaWQ9MTg0NjM4MyZoaWQ9MTE0NTc0NiZjdXJyZW5jeT1QSFAmY2hlY2tpbj0yMDI2LTAzLTAyJmNoZWNrb3V0PTIwMjYtMDMtMDMmTnVtYmVyb2ZBZHVsdHM9MSZOdW1iZXJvZkNoaWxkcmVuPTAmUm9vbXM9MSZtY2lkPTMzMiZtYXN0ZXJSb29tSWQ9NDMxNTE2OTU4Jm1wdD1XalJrTWxwQ1RWbFZObk5ETURsME1sVmpjRXhKUVhZdk56ZHpjVWxwYVhOVk1VNXliMGhuY2xGaFdWWlpWa2R4TDBwblRsSTJVblZFVDNNNVFpOW9Sak12YlVObWVuaGhTWGxMUVU5blBUMCZUb3RhbFByaWNlPTIxMjIuMTUmVG90YWxUYXg9MjE3LjQ2JlRvdGFsRmVlPTE0OC4zOCZUb3RhbFN1cmNoYXJnZT0wJm1jdXI9UEhQIn0%3D&amp;utid=01d56de6-3603-6eaf-3154-c7d161823e0f&amp;tm_stars=3&amp;client_id=skyscanner_app&amp;redirect_delay=1000&amp;price_policy=2&amp;pre_redirect_id=b50d0c08-9f75-b7c1-ae00-96fcc02b4db5&amp;tm_city_code&amp;max_price=4951&amp;guests=1&amp;request_id=b50d0c08-9f75-b7c1-ae00-96fcc02b4db5&amp;tm_country_code=PH</t>
  </si>
  <si>
    <t>www.skyscanner.com.ph/hotel_deeplink/4.0/PH/en-US/PHP/h_ct/113918889/2026-03-05/2026-03-06/hotel/hotel/hotels?legacy_provider_id=31&amp;rooms=1&amp;closed_user_group=apps&amp;hb_data=a53X5vUJYvP0KyKeSx1AfWNOQ2715ZdW10W-d3LyzT4zDvKJJbIOqPT8Sw0SXO_RM25tbknVRudKWx5LZxH2Wfgnqcz-9Re3vVRR9L_kwV_ogPuHjq7A-lOGLbZaoSZq6f_CwT1HO8Gu3R9hwzfovSPg01RfakNpZ_-dEgATUCe5ZVN3tl1WThxkvvQBpYcuAL1nBZbm3FAUJUmHw22GuDsCK3nZf8oqlz6MkY_Kw8LHddrSIKTVug4PVObr95u4h49LIx9e25Yer3SyVlstuglIqqTXkHHg3B1irvYTSEWlnzwR7zXATdeDMiXOFo_yU3j_gsucYSggN4ZYmDZng80PT_IRe9kMzFl1w39uc43TzXPxAnsakKTOzQVeYXHezZANYR8mXX502s2nUko8XuR7039g-pG3iOmy6zKiPQ%3D%3D&amp;q_datetime_utc=2026-03-05T14%3A39%3A22&amp;ticket_price=2402&amp;quote_id=-4540340363325580971&amp;utid_state=1&amp;channel=iphone&amp;price_without_closed_user_group=2768&amp;tm_place_name=Cebu&amp;deeplink_data=eyJmaWVsZHMiOnsic2lnbmF0dXJlIjoiYmJjZTYwNjcwOTE4ZTRjYTYyNzdmNTQ2YjJlZTg1YjMifSwidXJsIjoiaHR0cHM6Ly9waC50cmlwLmNvbS9ob3RlbHMvcmVkaXJlY3Q%2FaG90ZWxpZD05OTI3MzgmY2l0eT0zNTgzMSZBbGxpYW5jZWlkPTEyNjA3JnNpZD04ODg4MzImY2hlY2tpbj0yMDI2LTAzLTA1JmNoZWNrb3V0PTIwMjYtMDMtMDYmc2hvcHBpbmdpZD1mODBjMTQ5NGUxNjI0ZDliOWE2ZDQzOTdiNTNjZWQ1YiZhZHVsdD0xJmNoaWxkcmVuPTAmYWdlcz0mbGFuZ3VhZ2U9ZW5waCZsb2NhbGU9ZW5fUEgmcm9vbWlkPTE2MTYzMDM3Mzcmc3dpZD0wJnBheT1QUCZmZ3Q9MSZjcm49MSZjdXJyPVBIUCZ3a3A9MSZzdGFuZD1INHNJQUFBQUFBQUFfd0Q5QUFMX0Nsc0tBaGdCRWdRSUFSQUFHazhJLWF6YmdnWVlBREFBT1BzUm1BSGl5enlvQVFDNEFRTEFBUURSQVlYclViZ2U4WjlBNFFIWG8zQTlDc1NpUU9nQm51UHJBb2dDSUlrRUFBQUFBQUFBQUFDZ0JBQ2hCU2xjajhMMWVGWkFHaUJtT0RCak1UUTVOR1V4TmpJMFpEbGlPV0UyWkRRek9UZGlOVE5qWldRMVlpQUVLT09ncHMwR1NBRlNCbVJrWXpNMk5Gb2NDZ05RU0ZBUlJ3TjRDeVFvdmo4YUExQklVQ0ZIQTNnTEpDaS1QMklGWlc1ZlVFaG92QlJ3QVhnQWlnRUhTQUY0QU1nQkFhb0JCd29ETURJeUVBTHlBU0ptT0RCak1UUTVOR1V4TmpJMFpEbGlPV0UyWkRRek9UZGlOVE5qWldRMVlsOHlrZ0lCTkpvQ0FBQUFBUF9fQVFBQV9fX2JiN2U3X1FBQUFBIn0%3D&amp;utid=d47f1bae-2373-2db7-9124-ecc64bf6ba30&amp;tm_stars=4&amp;client_id=skyscanner_app&amp;price_policy=2&amp;pre_redirect_id=5fe68dca-6ae6-6467-4d3c-7b4f94ad1cae&amp;tm_city_code=CEBP&amp;max_price=3301&amp;guests=1&amp;request_id=5fe68dca-6ae6-6467-4d3c-7b4f94ad1cae&amp;tm_country_code=PH</t>
  </si>
  <si>
    <t>www.skyscanner.com.ph/hotel_deeplink/4.0/PH/en-US/PHP/h_h1/47013969/2026-03-02/2026-03-03/hotel/hotel/hotels?legacy_provider_id=927111&amp;rooms=1&amp;closed_user_group=mobile&amp;hb_data=2n4HVvHZnfMOGtBxWHPH7pXWI9_NiRMEBCDJUEmja4JmuoXr-LEa7rTZmVgfyeknxv_T9OHUrpivpKvY39vhLCPaQLy_KeqonZyz3wMwkIXqw93ZUK8c2Oy6T6ecVkMJ0WIA61zPJ52Rx5dFYeby2CckRlE24UEdEQzfN3zngKDwqEAsZ4P0ioJOB_Sj_ikGEJcKAvuipDNjULW3jNeZA7NXNLQYQ2BE_aepHn-L_oyk3eKHuP_TxwLFRKXyVAeqimr97ksNMZeMfF0CtYDTTwcJEzA%3D&amp;q_datetime_utc=2026-03-02T01%3A22%3A47&amp;ticket_price=8342&amp;quote_id=9096576721134782696&amp;utid_state=1&amp;channel=iphone&amp;price_without_closed_user_group=15168&amp;tm_place_name=Manila&amp;deeplink_data=eyJmaWVsZHMiOnsic2lnbmF0dXJlIjoiMDljZGQ4YzE3ZTJjNGI3NzNlNDc2OTdlZTg2YzdlYTQifSwidXJsIjoiaHR0cHM6Ly9waC5ob3RlbHMuY29tL0hvdGVsLVNlYXJjaD9tcGQ9UEhQJnRwaWQ9MzIxNCZtcGU9MTc3MjQxNDU2NSZlbmREYXRlPTIwMjYtMDMtMDMmYWR1bHRzPTEmbXBuPTIxMDMwNDk0NCZtcG09MjQmbXBwPTEmbG9jYWxlPWVuX1BIJm1wbz1FQyZjaGlkPTgzYzMyYTcyLWUyMzctNDZmMi04ZWQzLTNmOTA5ODgzNDU3NyZtcHE9NzQ0OC41NyZlYXBpZD00NCZtY3RjPTMmY3VycmVuY3k9UEhQJnJhdGVwbGFuaWQ9MjIyMTA1OTMzJnNlbGVjdGVkPTY4MTMmc3RhcnREYXRlPTIwMjYtMDMtMDImbXBiPTg5My44MyZtcGE9NzQ0OC41NyJ9&amp;utid=52642a00-a450-0d6b-5d39-741eebf7c99c&amp;tm_stars=5&amp;client_id=skyscanner_app&amp;redirect_delay=1000&amp;price_policy=2&amp;pre_redirect_id=d7bf4783-d8a0-c3ac-904b-eada9ca85daa&amp;tm_city_code=MNLP&amp;max_price=17813&amp;guests=1&amp;request_id=d7bf4783-d8a0-c3ac-904b-eada9ca85daa&amp;tm_country_code=PH</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</si>
  <si>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UUkyJ0Noa0lrc09zNGJlYXpPVXJHZzB2Wnk4eE1XWXdNSEEwTjJZeEVBRTgGQgkRLnzZwOUKbB5CCRHZT45VmSz7-0IJEUtyXMogB-xqSABaTTJLqgFIEAEqCSIFaG90ZWwoADIfEAEiGwbg-QvbwGHSlkzHECvTQAgsL-kwWIpS9YHnXjIYEAIiFGhvdGVsIGluIHBoaWxpcHBpbmVz&amp;ap=KigKEgnMVpI7ToEeQBFjVfxe0lRdQBISCZwWDMlVUzJAEbEqfi-DNGBAMAFIAQ&amp;ictx=111&amp;ved=0CDoQyvcEahgKEwi49pKk7tuSAxUAAAAAHQAAAAAQkwg</t>
  </si>
  <si>
    <t>www.skyscanner.com.ph/hotel_deeplink/4.0/PH/en-US/PHP/h_ct/205195610/2026-03-02/2026-03-03/hotel/hotel/hotels?legacy_provider_id=31&amp;rooms=1&amp;closed_user_group=general&amp;hb_data=Dz1BQqAX4UlcatS1MCXCOhPlCsH0vX66vX5y1OE87ADO6Dpt8_F8YvGb0ZNMBpy4qNyzAYGJgBV0H_icG0uWDVkDJeQD8jPSk-25DJQ4L_HdSEvrZELXtYZAMAyx0mfWkVz4GtMjmYxCLjXXwmQsN4uK3j82g_oPoTQRS1XZdZYy06C_T7swp7a9SC89yHq5_4glf0wQbz_IJq8XKm-iH7uKePiamaeRprOGtIqObDk1UNW8yx4mQceno6cbjLw6aLBe6RwrGnXhNMtz3VQcOjTWgFv40qidBkPCvzWQC_6G9uwb1hbKylGPJM9VCFmlQwNC6Dfa4VRWlaaO9zoUY7mA4R63BKnq40REH6rxqn5IKmZsp5xu6niBjZPnUbBKCqBxGPuvuSS1U3Q_BQJm3e6mwQibMCUYzdK7IlfU4Q%3D%3D&amp;q_datetime_utc=2026-03-02T01%3A22%3A48&amp;ticket_price=2818&amp;quote_id=-3623316568448418512&amp;utid_state=1&amp;channel=iphone&amp;price_without_closed_user_group=8763&amp;tm_place_name=Tambo&amp;deeplink_data=eyJmaWVsZHMiOnsic2lnbmF0dXJlIjoiZDBmNDU4MTQ0N2M0ZjFiNzk1MTBkYTA0MjgwOWUwYzgifSwidXJsIjoiaHR0cHM6Ly9waC50cmlwLmNvbS9ob3RlbHMvcmVkaXJlY3Q%2FaG90ZWxpZD03NTIyMDUyMSZjaXR5PTEyMTg1MSZBbGxpYW5jZWlkPTEyNjA3JnNpZD04ODg4MzImY2hlY2tpbj0yMDI2LTAzLTAyJmNoZWNrb3V0PTIwMjYtMDMtMDMmc2hvcHBpbmdpZD02MDExZWExODQ0MGQ0MjQ0OTliNTQ5MDkyMzMwZGNiYyZhZHVsdD0xJmNoaWxkcmVuPTAmYWdlcz0mbGFuZ3VhZ2U9ZW5waCZsb2NhbGU9ZW5fUEgmcm9vbWlkPTE0OTg2MzcxMDMmc3dpZD0wJnBheT1QUCZmZ3Q9MSZjcm49MSZjdXJyPVBIUCZ3a3A9MSZzdGFuZD1INHNJQUFBQUFBQUFfd0FNQWZQLUNtb0tBaGdCRWdRSUFSQUFHbDRJcjhiTnlnVVNDakUxTXpVMk9UQTVNRElZQURDb0FUaWxFcGdCcVl6dkk2Z0JBTGdCQXNBQkFORUJTT0Y2Rks2RW8wRGhBYTVINFhxVUE2WkE2QUhMNXZiM0FZZ0NJSWtFUFFyWG8zQzlNMENnQkFDaEJRQUFBQUFBU0dwQUdpQTJNREV4WldFeE9EUTBNR1EwTWpRME9UbGlOVFE1TURreU16TXdaR05pWXlBRUtOLTZrODBHU0FGU0JtTTNOVFExTWxvY0NnTlZVMFFSd29hblY4cHlHMEFhQTFCSVVDRVFXRG0weUhhLVAySUZaVzVmVUVob3VSUndBWGdBaWdFSFNBRjRBTWdCQWFvQkJ3b0RNREl4RUFMeUFTSTJNREV4WldFeE9EUTBNR1EwTWpRME9UbGlOVFE1TURreU16TXdaR05pWTE4d2tnSUJOSm9DQUFBQUFQX19BUUFBX184cmRwb3ZEQUVBQUEifQ%3D%3D&amp;utid=606d2e67-9d67-a0e3-37e4-f7017bf2f659&amp;tm_stars=4&amp;client_id=skyscanner_app&amp;redirect_delay=1000&amp;price_policy=2&amp;pre_redirect_id=7b97ac32-c875-045b-6dcd-fc04c975daba&amp;tm_city_code&amp;max_price=7868&amp;guests=1&amp;request_id=7b97ac32-c875-045b-6dcd-fc04c975daba&amp;tm_country_code=PH</t>
  </si>
  <si>
    <t>www.skyscanner.com.ph/hotel_deeplink/4.0/PH/en-US/PHP/h_ad/140068906/2026-03-05/2026-03-06/hotel/hotel/hotels?legacy_provider_id=22&amp;rooms=1&amp;closed_user_group=general&amp;hb_data=hnyzGLHX-StCs2UAURTyBMNIze37Rc8wQVq6bIe39-hoTfQpUj9aU-KTs3YFNcMj0SpotPk9vUebODW-rdFaGO3aa7h-aaP27RkeN1ojbXQtOtsdbW-8czkEnH3qcWkzBLyWu9CVaeFvh7OYi-FoJW9O29XBgQsiB9YePvmYeMWM8Bzb5DyBkHKSLPuYFcmtwISFplcVroExE41mWTxT0fX3W_DnzD1vQ9lvr_GXBNWyo31ndhw20ggwBKiq5s1qlseXnB1p1x9B6bx6r7aSmznp8kITi5G_LIjfki8jVHdzrhgsOnrMQziB1Z_ZBaKjtqd3yhZsw_m9pAHDxi5Gie7YzNfF3nkoZLo88YoXJGIuxh-5guaNU5yPNXBXM0IDuWIUE0718DvSaD24VnAxxHMJ55BTGEGLTctySEUfMEKw&amp;q_datetime_utc=2026-03-05T14%3A39%3A24&amp;ticket_price=3456&amp;quote_id=-3973359318186941315&amp;utid_state=1&amp;channel=iphone&amp;price_without_closed_user_group=9500&amp;tm_place_name=Buruanga&amp;deeplink_data=eyJmaWVsZHMiOnsic2lnbmF0dXJlIjoiYjU2ZTUzOWFjODE0YTE2ZDQ2MjY1MTQyZmZiMTg1ZDEifSwidXJsIjoiaHR0cHM6Ly93d3cuYWdvZGEuY29tL3BhcnRuZXJzL3BhcnRuZXJzZWFyY2guYXNweD9jaWQ9MTg0NjM4MyZoaWQ9MTE3NzUyOCZjdXJyZW5jeT1QSFAmY2hlY2tpbj0yMDI2LTAzLTA1JmNoZWNrb3V0PTIwMjYtMDMtMDYmTnVtYmVyb2ZBZHVsdHM9MSZOdW1iZXJvZkNoaWxkcmVuPTAmUm9vbXM9MSZtY2lkPTMzMiZtYXN0ZXJSb29tSWQ9OTY4ODAxMDM3Jm1wdD1lazVXUW05cVVVODRaVTAxWVhKMmMzZE1hMjVZVkRSMldIUm9Wa0pzZVROeVRsVllkVEpMYWtVdmNHZHpkVmw1VkdNdmJsUnZSVWgyWVM4NGNXNVpLemgyY1VKd1pucEtjVXRRUkZGYVNYVSZUb3RhbFByaWNlPTM0NTUuNzImVG90YWxUYXg9MzIzLjgyJlRvdGFsRmVlPTI5OS4zNSZUb3RhbFN1cmNoYXJnZT0wJm1jdXI9UEhQIn0%3D&amp;utid=fd35402e-2512-dc2c-7b4d-3fb81148f81c&amp;tm_stars=0&amp;client_id=skyscanner_app&amp;price_policy=2&amp;pre_redirect_id=1ad628f3-a873-7d6e-4618-d3920bf7fcd0&amp;tm_city_code&amp;max_price=3456&amp;guests=1&amp;request_id=1ad628f3-a873-7d6e-4618-d3920bf7fcd0&amp;tm_country_code=PH</t>
  </si>
  <si>
    <t>www.skyscanner.com.ph/hotel_deeplink/4.0/PH/en-US/PHP/h_xp/213619743/2026-03-02/2026-03-03/hotel/hotel/hotels?legacy_provider_id=1&amp;rooms=1&amp;closed_user_group=mobile&amp;hb_data=U_iwABb9PkqjXmSkoNML564O2z-Or_ESZ8cq2hWSEXCml6YlPXinP_IbtZaUK1nPermmJDxl6D34hfoReSgLJ-um3v7rRgGYsEjcDA0a8mjDl3Lr6RA0Pw_jJGmC9WHXPOUWVNTvUx4dXzTfrKPC8HpiCwUaDMWhUfK-rZxj4DLt3BBAaC_j8t9Qhcw4PVVF2tiZf2VXvLuuNS5iXuS6CfamDxo2xXn-toqfeWE6IUUZ2uNwlXqJ8CIqM_IRwJw9_cl666z00D-dWtRnwPxOZD7530s%3D&amp;q_datetime_utc=2026-03-02T01%3A22%3A49&amp;ticket_price=1621&amp;quote_id=5788745221977281969&amp;utid_state=1&amp;channel=iphone&amp;price_without_closed_user_group=1801&amp;tm_place_name=Quezon+City&amp;deeplink_data=eyJmaWVsZHMiOnsic2lnbmF0dXJlIjoiNTI3MjdhNTM0OTZkYzEyYzU2MDJjODQ0MTU3NTkzNWYifSwidXJsIjoiaHR0cHM6Ly93d3cuZXhwZWRpYS5jb20ucGgvSG90ZWwtU2VhcmNoP3RwaWQ9NjgmbXBlPTE3NzI0MTQ1NDEmZW5kRGF0ZT0yMDI2LTAzLTAzJmFkdWx0cz0xJmxvY2FsZT1lbl9VUyZjaGlkPTA2ZTA0MWExLWNlMTktNDBlMC04Y2Q3LWI1ZTIzODkwNGYyNSZlYXBpZD00NjIzMCZtY3RjPTMmc3RhcnREYXRlPTIwMjYtMDMtMDImbXBkPUdCUCZtcG49MzIwODI0NzA1JmN1cnJlbmN5PUdCUCZyYXRlcGxhbmlkPTM4NzI5ODY2NyZtcG09MjQmbXBwPTEmbXBvPUVDJnNlbGVjdGVkPTc2OTEyNDk5Jm1wYj0zLjc2Jm1wcT0xOC43OSZtcGE9MTcuMDgifQ%3D%3D&amp;utid=98b7d05f-3d23-7ab4-002e-d226a9de3b1c&amp;tm_stars=2&amp;client_id=skyscanner_app&amp;redirect_delay=1000&amp;price_policy=2&amp;pre_redirect_id=3fa5ac55-fd51-aff2-b68d-c649558ddc32&amp;tm_city_code&amp;max_price=3241&amp;guests=1&amp;request_id=3fa5ac55-fd51-aff2-b68d-c649558ddc32&amp;tm_country_code=PH</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</si>
  <si>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UUkyKENob0lpOFdYdzVIbGwtcldBUm9OTDJjdk1URnJPWE53WkcxZmR4QUI4BkIJES582cDlCmweQgkR2U-OVZks-_tCCRFLclzKIAfsakgAWk0yS6oBSBABKgkiBWhvdGVsKAAyHxABIhsG4PkL28Bh0pZMxxAr00AILC_pMFiKUvWB514yGBACIhRob3RlbCBpbiBwaGlsaXBwaW5lcw&amp;ap=KigKEgnMVpI7ToEeQBFjVfxe0lRdQBISCZwWDMlVUzJAEbEqfi-DNGBAMAFIAQ&amp;ictx=111&amp;ved=0CMEBEMr3BGoYChMIuPaSpO7bkgMVAAAAAB0AAAAAEJMI</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</si>
  <si>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KUUkyKENob0k5OF92eDVuWnR1dktBUm9OTDJjdk1URm5aR2c1TTJ4emNoQUI4BkIJES582cDlCmweQgkR2U-OVZks-_tCCRFLclzKIAfsakgAWk0yS6oBSBABKgkiBWhvdGVsKAAyHxABIhsG4PkL28Bh0pZMxxAr00AILC_pMFiKUvWB514yGBACIhRob3RlbCBpbiBwaGlsaXBwaW5lcw&amp;ap=KigKEgnMVpI7ToEeQBFjVfxe0lRdQBISCZwWDMlVUzJAEbEqfi-DNGBAMAFIAQ&amp;ictx=111&amp;ved=0CNsBEMr3BGoYChMIuPaSpO7bkgMVAAAAAB0AAAAAEJMI</t>
  </si>
  <si>
    <t>www.skyscanner.com.ph/hotel_deeplink/4.0/PH/en-US/PHP/h_bc/160249838/2026-03-05/2026-03-06/hotel/hotel/hotels?legacy_provider_id=13&amp;rooms=1&amp;closed_user_group=general&amp;hb_data=Gh1D8MRobs8t5zpZEwAVbz1t4XzHc2uJBa85kj76hACsbie7C6RX7r5petrxOp7aBjAK6M6aqqCCYxcgSLGv9ZnelB1yn8f9WupmIFfLl94gdhH52SovF2BPyLeoF23IBWJWYL0TSwiKgqc5tBFbaXZ4FlgoW9WYYG6BrNBV5l79YGC1Uf9QpyzQEMdxZj62bUJ6v557CZ6CcSsRHZWKPvj52MOMW8G2m706BtNMYjTi5H9-zeF10Wf2sG_yJsW6MJxVC9-a8mZErNJUeVYXmfyNU8lggbVrN5XrwN3WF7H5EaJnqe4Gp2_CtDvvtjZtNogVEc4jzoAVAmEw23fMq1Lh7OwLCNwceSNa6hUPCu2HlL87W2E0FzFr1zf3sjQtGTmES0Ov_ca8zjzySH2au7G9BnGa91aiJAc10458ZJCgef_IM7c%3D&amp;q_datetime_utc=2026-03-05T14%3A39%3A26&amp;ticket_price=2828&amp;quote_id=-9187764880042188343&amp;utid_state=1&amp;channel=iphone&amp;price_without_closed_user_group=3512&amp;tm_place_name=Manila&amp;deeplink_data=eyJmaWVsZHMiOnsic2lnbmF0dXJlIjoiOTMzNGQ0ZDMwMTgxYWNhNmUxOWY5MjUxMGRkOTdjZWIiLCJibG9ja19pZCI6InYxX0NnRXRFTXdDR2lnS0hUSXdNall0TURNdE1EVlVNREE2TURBNk1EQXVNREF3S3pBM09qQXdFQUVZM3dFb0FUZ0JJZ0lJQVE9PV9DaU1JbnBMZ0RoQUNJTGdES0pMRzBRSXdBa29OTXpZMVJERXdNRkJmTVRBd1VGQ1lCUklHQ0FFaUFnUU1HZ1FvQWpBQklnUUlBaGdDIn19&amp;utid=89c75525-b42e-9f24-c3eb-9f5e607fa8c1&amp;tm_stars=3&amp;client_id=skyscanner_app&amp;price_policy=2&amp;pre_redirect_id=cf2c1e4c-ca46-cc70-2f0f-b35645df0296&amp;tm_city_code=MNLP&amp;max_price=3431&amp;guests=1&amp;request_id=cf2c1e4c-ca46-cc70-2f0f-b35645df0296&amp;tm_country_code=PH</t>
  </si>
  <si>
    <t>www.skyscanner.com.ph/hotel_deeplink/4.0/PH/en-US/PHP/h_bc/46963333/2026-03-02/2026-03-03/hotel/hotel/hotels?legacy_provider_id=13&amp;rooms=1&amp;closed_user_group=apps&amp;hb_data=aHGZqFqhTB8BwJyWeKCZYaJg_HkMShB_rIKcGvgKAqREI1Wm5865oqoggGky0c5CjZ4nQDr27_81YYBmzojVKevAfP93PQBFMCBP_Bh-YcTNkfFhgjqsaSG2lt0NF0cJMm-qTA8TirQRwUIs-ZGf2ShF_pKykSb7FP2iSiBSk8BCfv3hJh6jZ4F4i5CRgQRjnYh9rd4YLRh4ROOSWbJKuhTsZMR1ALZzqJtA7wCQeHIXe6h52yELkznNxOM2goMjB3CGNJ_2vv0Gk3JypMZ6uqNjb73_2nHRDxBn83UJdRC22jjEEZd8LsDekEBFTXkX9XsVxlGm8GI1Z8KA58rVNWZ3eJb9tAyZ7HjEunNT9b-QXRWnjMcmkcgP_aKhCXT7G9w_UOKmJYLOBZIPyTeIEQuUEXVcVYnvMW7rmUHlA7BjPiwhC38%3D&amp;q_datetime_utc=2026-03-02T01%3A22%3A57&amp;ticket_price=2196&amp;quote_id=-7223344316227277156&amp;utid_state=1&amp;channel=iphone&amp;price_without_closed_user_group=3353&amp;tm_place_name=Makati&amp;deeplink_data=eyJmaWVsZHMiOnsic2lnbmF0dXJlIjoiYjczNDU5YzA5NDA1Njc2Y2U0YjZhZTUyZTFiNTZlYzgiLCJibG9ja19pZCI6IjI1MDQ5NzEwXzg4ODI3OTI4XzJfMF8wXzU1ODk1NSJ9fQ%3D%3D&amp;utid=9888da60-8941-74de-d537-55587fee7c0e&amp;tm_stars=3&amp;client_id=skyscanner_app&amp;redirect_delay=1000&amp;price_policy=2&amp;pre_redirect_id=56f63e46-f79c-2f61-5b4d-5f2db5c57ddd&amp;tm_city_code&amp;max_price=3923&amp;guests=1&amp;request_id=56f63e46-f79c-2f61-5b4d-5f2db5c57ddd&amp;tm_country_code=PH</t>
  </si>
  <si>
    <t>Crimson, 2609, Civic Drive, Bunye Compound, Filinvest City, Muntinlupa District 2, Muntinlupa, Southern Manila District, Metro Manila, 1781, Philippines</t>
  </si>
  <si>
    <t>www.skyscanner.com.ph/hotel_deeplink/4.0/PH/en-US/PHP/h_h1/113160812/2026-03-02/2026-03-03/hotel/hotel/hotels?legacy_provider_id=927111&amp;rooms=1&amp;closed_user_group=mobile&amp;hb_data=BZMrAoQkjd7wSvgu6k-ksPERSPqdzcgDBQPCJNAsiVBecLkAVakQoWef167Cot4Pjsbhd3jjfoSv9K9RwiblJWym3x5S7NMZgTaj5_zvGhholajlljZ5c0vPsZIDgCEF412r2CjdrCAKyKMTByJP5CxwRlIMhREWGH96rpn8gu1t4L2KRPdRoEvJpPr-Vbvi2OoYZSQOYEDzkTxWzMfaQksUaT67uOr82rCrWKLVXwz_ieIYuNkhDezJvxmwUhtkl1rS8szymueuDRofaKkW_9UBOjk%3D&amp;q_datetime_utc=2026-03-02T01%3A22%3A59&amp;ticket_price=5566&amp;quote_id=-5649886992273753455&amp;utid_state=1&amp;channel=iphone&amp;price_without_closed_user_group=11843&amp;tm_place_name=Muntinlupa&amp;deeplink_data=eyJmaWVsZHMiOnsic2lnbmF0dXJlIjoiNGUzZTMxNGQ2MzhkYzhkNDRkYzMwYWMxNTFhZDQ3OGYifSwidXJsIjoiaHR0cHM6Ly9waC5ob3RlbHMuY29tL0hvdGVsLVNlYXJjaD90cGlkPTMyMTQmbXBlPTE3NzI0MTAwODAmZW5kRGF0ZT0yMDI2LTAzLTAzJmFkdWx0cz0xJmxvY2FsZT1lbl9QSCZjaGlkPTk1NDg4YzMxLTY0MTItNDEyZS05YmE1LTdiZmJjZDg3NzBmOSZlYXBpZD00NCZtY3RjPTMmc3RhcnREYXRlPTIwMjYtMDMtMDImbXBkPVBIUCZtcG49MjAwMjEyNTY2JmN1cnJlbmN5PVBIUCZyYXRlcGxhbmlkPTIwMTIxMDI1OSZtcG09MjQmbXBwPTEmbXBvPUVDJnNlbGVjdGVkPTU0MTAxMTAmbXBiPTExMTMuMTkmbXBxPTQ4OTguMDUmbXBhPTQ0NTIuNzgifQ%3D%3D&amp;utid=727972b1-07ef-ccf1-8c67-18344eb46fff&amp;tm_stars=5&amp;client_id=skyscanner_app&amp;redirect_delay=1000&amp;price_policy=2&amp;pre_redirect_id=8770157a-a83e-378c-0f31-ffd2aa7fd456&amp;tm_city_code&amp;max_price=18869&amp;guests=1&amp;request_id=8770157a-a83e-378c-0f31-ffd2aa7fd456&amp;tm_country_code=PH</t>
  </si>
  <si>
    <t>www.skyscanner.com.ph/hotel_deeplink/4.0/PH/en-US/PHP/h_ct/126110800/2026-03-02/2026-03-03/hotel/hotel/hotels?legacy_provider_id=31&amp;rooms=1&amp;closed_user_group=general&amp;hb_data=i0lcnfnzz8i-6E9M9GAzDkU1t1U8Jk_N8kVOX-2ySGq0BX5eOIMpiYdW82qcKdtDdtb6Zvjmlk3-u2VOReLR9ti06HgVKAG2gHU4hVrJBUW65J-cFBiD8cFQ_-LzrEyEiF9ntpFD8HENL1-J-F35WCJ_xkqdZQXO8tnMLLh_AUUgift72sfiOpN9o0veuI7ySrrRDkSRy899g11LO3KJ38P4MPugp5Tzc3vz5VPAwfUrpRh35d69biko-QwbNbtbIjOwGyRD27k544NJnPLxdnicBtN_8vjLydDHHKPztKVclz6dlQrwCVXuBca19PUJfbnGCDQM4cg2syG1NsyrtVhZ-LQY1IUzJH9hHS7hVouO6uStK7G4hMWb1yHmX478UPtD-MEe7e-lIsEfyWyCQd_aHVRFt-vW3VyOKH00Mw%3D%3D&amp;q_datetime_utc=2026-03-02T01%3A23%3A59&amp;ticket_price=2013&amp;quote_id=-7930857047692890750&amp;utid_state=1&amp;channel=iphone&amp;price_without_closed_user_group=2265&amp;tm_place_name=Pasig&amp;deeplink_data=eyJmaWVsZHMiOnsic2lnbmF0dXJlIjoiMGVmZTA4Mzg1YjYxOWJkYjliZmZlNzRmOWM1NGM0MmUifSwidXJsIjoiaHR0cHM6Ly9waC50cmlwLmNvbS9ob3RlbHMvcmVkaXJlY3Q%2FaG90ZWxpZD0xMjg0MDQwJmNpdHk9MTIxODU3JkFsbGlhbmNlaWQ9MTI2MDcmc2lkPTg4ODgzMiZjaGVja2luPTIwMjYtMDMtMDImY2hlY2tvdXQ9MjAyNi0wMy0wMyZzaG9wcGluZ2lkPTM3NjQ3MDE5ZDk5MTRkNzFiMDE0ODg3ODkzNzQ1YzZhJmFkdWx0PTEmY2hpbGRyZW49MCZhZ2VzPSZsYW5ndWFnZT1lbnBoJmxvY2FsZT1lbl9QSCZyb29taWQ9MTU0MTQ4MTQ3MyZzd2lkPTAmcGF5PVBQJmZndD0xJmlzX3NwPVEyJmNybj0xJmN1cnI9UEhQJndrcD0xJnN0YW5kPUg0c0lBQUFBQUFBQV93QU1BZlAtQ21vS0FoZ0JFZ1FJQVJBQUdsNElnY2lFM3dVWUFEQUFPUHNSbUFISXIwNm9BUUc0QVFMQUFRRFJBVE16TXpNejZadEE0UUZ4UFFyWG8zU2ZRT2dCbk5lckc0Z0NJSWtFQUFBQUFBQUFBQUNnQkFhcUJBd0kyZzhSN0ZHNEhvV0RiMENoQlQwSzE2TndyWDlBR2lBek56WTBOekF4T1dRNU9URTBaRGN4WWpBeE5EZzROemc1TXpjME5XTTJZU0FFS05ISWs4MEdTQUZTQm1ReE1EbGxNMW9jQ2dOUVNGQVJFRmc1dE1oMnZqOGFBMUJJVUNFUVdEbTB5SGEtUDJJRlpXNWZVRWhvdVJSd0FYZ0FpZ0VIU0FGNEFNZ0JBYW9CQndvRE1ESXlFQUx5QVNJek56WTBOekF4T1dRNU9URTBaRGN4WWpBeE5EZzROemc1TXpjME5XTTJZVjh6a2dJQk5Kb0NBQUFBQVBfX0FRQUFfX193UC01ZkRBRUFBQSJ9&amp;utid=f1c313bb-e5c7-0caf-e925-ecec86b98e35&amp;tm_stars=3&amp;client_id=skyscanner_app&amp;redirect_delay=1000&amp;price_policy=2&amp;pre_redirect_id=ca560aa8-11d6-4009-5734-9f260e414483&amp;tm_city_code&amp;max_price=3451&amp;guests=1&amp;request_id=ca560aa8-11d6-4009-5734-9f260e414483&amp;tm_country_code=PH</t>
  </si>
  <si>
    <t>www.skyscanner.com.ph/hotel_deeplink/4.0/PH/en-US/PHP/h_h1/129291521/2026-03-02/2026-03-03/hotel/hotel/hotels?legacy_provider_id=927111&amp;rooms=1&amp;closed_user_group=mobile&amp;hb_data=AVwRqK_3YeIJv37uekBfjAYpGvN8CXEnTY12Vo90_Fl7RXxMIWYRoeZEpXJbWIv3NlS0gN8t8cGnT0mFJ3zfNBwI40fTDZblDX-HSt-6BAMq8ktL9I4fGiD9HKFSOmrxwgksyfk42y9h0mwEdNuZL5rAIFhxEJvFdWYUg0i2aH2x7hhwhRXQ8AXHI4HLVDVaRwOF2zIadBTNUz8HNdamoKw4_4nA-PctwcdhLK31BYn1KZuJih6_rhWrnt-WciqKmNqPb7MERL22sW5KCxj-DVHFzOk%3D&amp;q_datetime_utc=2026-03-02T01%3A24%3A02&amp;ticket_price=6553&amp;quote_id=3538978094932330498&amp;utid_state=1&amp;channel=iphone&amp;price_without_closed_user_group=9000&amp;tm_place_name=Makati&amp;deeplink_data=eyJmaWVsZHMiOnsic2lnbmF0dXJlIjoiMGFmYmUyNzBiZTZlODk2NzZhOGE2YzczNWI1OTBlYWYifSwidXJsIjoiaHR0cHM6Ly9waC5ob3RlbHMuY29tL0hvdGVsLVNlYXJjaD90cGlkPTMyMTQmbXBlPTE3NzI0MTIzODgmZW5kRGF0ZT0yMDI2LTAzLTAzJmFkdWx0cz0xJmxvY2FsZT1lbl9QSCZjaGlkPWRmMTI1MDAzLTkxMmUtNDNlMS05ZjI4LTgzYjFhMjIwZDRiMCZlYXBpZD00NCZtY3RjPTMmc3RhcnREYXRlPTIwMjYtMDMtMDImbXBkPVBIUCZtcG49MjAyNDMxNjUwJmN1cnJlbmN5PVBIUCZyYXRlcGxhbmlkPTM4NzQzNzQ4OCZtcG09MjQmbXBwPTEmbXBvPUVDJnNlbGVjdGVkPTg0MTM3MjImbXBiPTcwMi4wNiZtcHE9NTg1MC40OCZtcGE9NTg1MC40OCJ9&amp;utid=def2ca37-474c-dc9b-a9f8-918cd6769c0b&amp;tm_stars=5&amp;client_id=skyscanner_app&amp;redirect_delay=1000&amp;price_policy=2&amp;pre_redirect_id=f51499c0-0ae8-f81d-a608-03ebc8c36af3&amp;tm_city_code&amp;max_price=12024&amp;guests=1&amp;request_id=f51499c0-0ae8-f81d-a608-03ebc8c36af3&amp;tm_country_code=PH</t>
  </si>
  <si>
    <t>www.skyscanner.com.ph/hotel_deeplink/4.0/PH/en-US/PHP/h_ad/114292889/2026-03-02/2026-03-03/hotel/hotel/hotels?legacy_provider_id=22&amp;rooms=1&amp;closed_user_group=general&amp;hb_data=yPRVOgyhvednYqyBp2ZfyCcPVpolBYtPFDuhZOF0Y8hXH2OGa-GdqyTTIYP2B9xMmVJC9E-NUQLwTHJ2KkmwobP3qZStxWdJ-KF9xj31hAlA8FnUMGoBvoXKe31xg4Ui6xoQJRO-0-pjEmZrj4axWD-Cl2FCJM1huTNcVXyuFpOb3-LoTxng34HoLLlF4w5KZxEexYDsE-AYnT7XlkACIRaiWMiFalKiBw9hUN9t0OsvpOonjYOZ_v-lzkEcGIYpw3nQSlhjShsC_g3hIAx1itSU1JoSW0l50KdCnny7sjkisxIkiDxminpbiOdlJWQ4SVYQeSGEbev7AIL7D7lKHSpDubvxbdQ-6zXgf0eO_ODuRS7RPHbF98M-mBwFsIjQbRLELNP9Baf2Mxcjbjo0I8uRrG7MVjg6aedRtcPDIGIK&amp;q_datetime_utc=2026-03-02T01%3A23%3A04&amp;ticket_price=4077&amp;quote_id=2267378893934200465&amp;utid_state=1&amp;channel=iphone&amp;price_without_closed_user_group=10000&amp;tm_place_name=Quezon+City&amp;deeplink_data=eyJmaWVsZHMiOnsic2lnbmF0dXJlIjoiMDY3NjlhMmVhZjJiZWIwNGQxYjYxYWIyYjYzMjExZGMifSwidXJsIjoiaHR0cHM6Ly93d3cuYWdvZGEuY29tL3BhcnRuZXJzL3BhcnRuZXJzZWFyY2guYXNweD9jaWQ9MTg0NjM4MyZoaWQ9NDA2ODA5JmN1cnJlbmN5PVBIUCZjaGVja2luPTIwMjYtMDMtMDImY2hlY2tvdXQ9MjAyNi0wMy0wMyZOdW1iZXJvZkFkdWx0cz0xJk51bWJlcm9mQ2hpbGRyZW49MCZSb29tcz0xJm1jaWQ9MzMyJm1hc3RlclJvb21JZD04NTA5OTY2Jm1wdD1TV0puY2xGaFFUaDNlVzExZWtneVNXbHBha2wyYUdSYVVUZzNWRVIzYm1SbE5FdDFVbkJXYTJkMkwxVXlkMFp6UVU1NFNXZzJNVFJETlZkUk9IcE5XR0ZNTm5ScmEzQlllRmhKTUEmVG90YWxQcmljZT00MDc3LjAyJlRvdGFsVGF4PTUzMS43OCZUb3RhbEZlZT0wLjAwJlRvdGFsU3VyY2hhcmdlPTAmbWN1cj1QSFAifQ%3D%3D&amp;utid=54cbd0da-846d-252d-7668-77393b2fa366&amp;tm_stars=4&amp;client_id=skyscanner_app&amp;redirect_delay=1000&amp;price_policy=2&amp;pre_redirect_id=df0e0b37-6cca-5764-6bc0-b3ba0b75be51&amp;tm_city_code&amp;max_price=8881&amp;guests=1&amp;request_id=df0e0b37-6cca-5764-6bc0-b3ba0b75be51&amp;tm_country_code=PH</t>
  </si>
  <si>
    <t>www.skyscanner.com.ph/hotel_deeplink/4.0/PH/en-US/PHP/h_df/139441004/2026-03-02/2026-03-03/hotel/hotel/hotels?legacy_provider_id=926978&amp;rooms=1&amp;closed_user_group=mobile&amp;hb_data=lw-5E0_qup_V6o_2Yjx2UBvRnjdzIp8mHyGEi_uy04gh_yRbtKNyBo90JskGIDqw10VT7IHDwx6YvPYHCT5GKNpVJXNwVx0m3J16uK1ilGoXDuE_5n5ifbyyaz4OTVDRaH1iYWBogatgiMFp_4eojzOGVnegTqbhZYpgGWtEqZBppTAFfpyxGciEU6Pk8QsqiYqQ3s_PzSiPM0zCaUBJIufCzsRoMQv_XMdU5_59S5bsNaQeKiwjXWYkmcgztguuGnsGOnnLfF-nNpaQrSUEEie9iWw%3D&amp;q_datetime_utc=2026-03-02T01%3A23%3A07&amp;ticket_price=14983&amp;quote_id=5814590956001760770&amp;utid_state=1&amp;channel=iphone&amp;price_without_closed_user_group=14984&amp;tm_place_name=Pasay&amp;deeplink_data=eyJmaWVsZHMiOnsic2lnbmF0dXJlIjoiMTIxMDZhNjI5NTI5YjRkZTZjMWY4Zjc0YmVjYzU4NmUifSwidXJsIjoiaHR0cHM6Ly9waC5ob3RlbHMuY29tL0hvdGVsLVNlYXJjaD90cGlkPTMyMTQmbXBlPTE3NzI0MTIyODUmZW5kRGF0ZT0yMDI2LTAzLTAzJmFkdWx0cz0xJmxvY2FsZT1lbl9QSCZjaGlkPTYxOTBhNjg5LTcyYmItNDk4OC04OGEyLWUzOTcyN2Y0ZjBiZCZlYXBpZD00NCZtY3RjPTMmc3RhcnREYXRlPTIwMjYtMDMtMDImbXBkPVBIUCZtcG49MjAxMjg2NzQyJmN1cnJlbmN5PVBIUCZyYXRlcGxhbmlkPTI3MjA3MDI5OCZtcG09MjQmbXBwPTAmbXBvPUVDJnNlbGVjdGVkPTExOTgwMDMyJm1wYj00NTg4LjYxJm1wcT0yMjEwOC45MSZtcGE9MjAwOTkuMDAifQ%3D%3D&amp;utid=069c5067-1e2a-9b93-0176-2f4f3d2322ec&amp;tm_stars=5&amp;client_id=skyscanner_app&amp;redirect_delay=1000&amp;price_policy=2&amp;pre_redirect_id=6fad78a0-123e-2d5c-7b23-36ce9fcad88a&amp;tm_city_code&amp;max_price=27267&amp;guests=1&amp;request_id=6fad78a0-123e-2d5c-7b23-36ce9fcad88a&amp;tm_country_code=PH</t>
  </si>
  <si>
    <t>www.skyscanner.com.ph/hotel_deeplink/4.0/PH/en-US/PHP/h_ct/113918889/2026-03-05/2026-03-06/hotel/hotel/hotels?legacy_provider_id=31&amp;rooms=1&amp;closed_user_group=apps&amp;hb_data=b2-nG-faXKIwXjzQ6qyDKP46IddcXDitJsO-jwB353h_EjSXQF7nWeiPD8P67TG99n9MRDssW7747xEMstbSumq4gxfyerp6PxNPgVj59GImTNrRYM1UkE8ZeJvNFYnOWnnmgPc7P8SiVzg3Xx-hkqXFhp2k3_qm9EPKqWsHq3MYIuoH40EyPkvqUzu0L5XSEGRgW3-Mhkda2V5pAzHFQwWlY5t8uDKMn4xpyJ0RZx2ZWnjEbpkRhv1qO_Fg0GkO0hcBcZlGuvxz7EtWpxzzF7NGMQkcpht1SglSZXNqTMVWbaiQZbHH9zigpN8_uStoDwnL-V4qeXsAsYMQtGmEkj7mMhET57ldN2Cm0vM3ecY8LNJZrcFqhI1VpfZo9YmoEbcsMxVG3n1Hd8wp8mXUKAcmXjjKpffvxrUXD9uBZw%3D%3D&amp;q_datetime_utc=2026-03-05T14%3A39%3A25&amp;ticket_price=2402&amp;quote_id=-4540340363325580971&amp;utid_state=1&amp;channel=iphone&amp;price_without_closed_user_group=2768&amp;tm_place_name=Cebu&amp;deeplink_data=eyJmaWVsZHMiOnsic2lnbmF0dXJlIjoiYmJjZTYwNjcwOTE4ZTRjYTYyNzdmNTQ2YjJlZTg1YjMifSwidXJsIjoiaHR0cHM6Ly9waC50cmlwLmNvbS9ob3RlbHMvcmVkaXJlY3Q%2FaG90ZWxpZD05OTI3MzgmY2l0eT0zNTgzMSZBbGxpYW5jZWlkPTEyNjA3JnNpZD04ODg4MzImY2hlY2tpbj0yMDI2LTAzLTA1JmNoZWNrb3V0PTIwMjYtMDMtMDYmc2hvcHBpbmdpZD1mODBjMTQ5NGUxNjI0ZDliOWE2ZDQzOTdiNTNjZWQ1YiZhZHVsdD0xJmNoaWxkcmVuPTAmYWdlcz0mbGFuZ3VhZ2U9ZW5waCZsb2NhbGU9ZW5fUEgmcm9vbWlkPTE2MTYzMDM3Mzcmc3dpZD0wJnBheT1QUCZmZ3Q9MSZjcm49MSZjdXJyPVBIUCZ3a3A9MSZzdGFuZD1INHNJQUFBQUFBQUFfd0Q5QUFMX0Nsc0tBaGdCRWdRSUFSQUFHazhJLWF6YmdnWVlBREFBT1BzUm1BSGl5enlvQVFDNEFRTEFBUURSQVlYclViZ2U4WjlBNFFIWG8zQTlDc1NpUU9nQm51UHJBb2dDSUlrRUFBQUFBQUFBQUFDZ0JBQ2hCU2xjajhMMWVGWkFHaUJtT0RCak1UUTVOR1V4TmpJMFpEbGlPV0UyWkRRek9UZGlOVE5qWldRMVlpQUVLT09ncHMwR1NBRlNCbVJrWXpNMk5Gb2NDZ05RU0ZBUlJ3TjRDeVFvdmo4YUExQklVQ0ZIQTNnTEpDaS1QMklGWlc1ZlVFaG92QlJ3QVhnQWlnRUhTQUY0QU1nQkFhb0JCd29ETURJeUVBTHlBU0ptT0RCak1UUTVOR1V4TmpJMFpEbGlPV0UyWkRRek9UZGlOVE5qWldRMVlsOHlrZ0lCTkpvQ0FBQUFBUF9fQVFBQV9fX2JiN2U3X1FBQUFBIn0%3D&amp;utid=5978d46f-66c3-e06e-319f-3edbfc187f67&amp;tm_stars=4&amp;client_id=skyscanner_app&amp;price_policy=2&amp;pre_redirect_id=2245a149-53a9-db22-9c43-dd84e81d3d36&amp;tm_city_code=CEBP&amp;max_price=3301&amp;guests=1&amp;request_id=2245a149-53a9-db22-9c43-dd84e81d3d36&amp;tm_country_code=PH</t>
  </si>
  <si>
    <t>14.56534, 120.98503</t>
  </si>
  <si>
    <t>Admiral Hotel Manila - MGallery Collection</t>
  </si>
  <si>
    <t>www.skyscanner.com.ph/hotel_deeplink/4.0/PH/en-US/PHP/h_bc/160960791/2026-03-05/2026-03-06/hotel/hotel/hotels?legacy_provider_id=13&amp;rooms=1&amp;closed_user_group=general&amp;hb_data=hqQ7rXXvQ5bqW_t6oDeFpl3qjboZl7XjgJv-9l6LwFUW36kaD1nN6D5xZilyO2CexGfHqbD6gLDER1ekKsre2sFwSFQFo11sLvujmau8cPb1SRKKKH7fRinee4A0EmM9GVjSGtI9vFvgbZWItK2rPZ4jR-nluddfYeDy0D1hLmLUuU5S2bEl8jk51GrS65MSBBwVdl-k4qkPdVgizUFtA1Ayvc3BObSGoYYC04eVjKMAGpbqySVN3mjezmtx68qXkUDuKBgCfMwj3MUdJ2qVZiZo0yU3KhTX1FiQtfYFvfzp3YcmQIZF_iQvIjSlJtsbiwWbkdc2c2Rr1j0IP-vy7CVU0mmlWSOgcLjKiNapYqxWHnGZCWNiGddrqm1-IgZXYEAmPSzLFqgMURJB_OSelC5laTtgTNOnU03U6ljec5_EVoEJVGU%3D&amp;q_datetime_utc=2026-03-05T14%3A39%3A28&amp;ticket_price=10455&amp;quote_id=-5667080566520116028&amp;utid_state=1&amp;channel=iphone&amp;price_without_closed_user_group=18109&amp;tm_place_name=Manila&amp;deeplink_data=eyJmaWVsZHMiOnsic2lnbmF0dXJlIjoiZDIyODFhYmQ0MjFlZmRlYjkwNmQ2NjcwMDU5MTEzNDQiLCJibG9ja19pZCI6Ijg3MjQwMjUxMV8zNTU5MzAzMDVfM18yXzAifX0%3D&amp;utid=b8b615f3-aa0f-dbf1-e99a-6f417e501b37&amp;tm_stars=5&amp;client_id=skyscanner_app&amp;price_policy=2&amp;pre_redirect_id=0c4887c0-8f52-9da3-577b-c7887991c79a&amp;tm_city_code=MNLP&amp;max_price=33456&amp;guests=1&amp;request_id=0c4887c0-8f52-9da3-577b-c7887991c79a&amp;tm_country_code=PH</t>
  </si>
  <si>
    <t>Thenamaris Phil. inc, Roxas Boulevard, Barangay 701, Malate, Fifth District, Manila, Capital District, Metro Manila, 1004, Philippines</t>
  </si>
  <si>
    <t>Admiral Hotel Manila - MGallery Collection is a reimagined luxury boutique hotel that relives the city's Golden Age. This luxury boutique hotel's elegant blend of classic and contemporary Filipino-Spanish styles pays tribute to its original heritage. Its 123 luxury rooms, signature dining venues, bespoke event spaces, and other exemplary facilities, complemented by outstanding service, make it the perfect destination for romantic breaks, family vacations, and inspiring events.</t>
  </si>
  <si>
    <t>www.skyscanner.com.ph/hotel_deeplink/4.0/PH/en-US/PHP/h_h1/47013969/2026-03-02/2026-03-03/hotel/hotel/hotels?legacy_provider_id=927111&amp;rooms=1&amp;closed_user_group=mobile&amp;hb_data=9iv4ADmlhHTIYv4a_7o1u_Dh4sTOftIhA9DFJRIxSWDY6LHeF9PR1JbmP2viSHDL1woJa3ZVO4E6WN8LaVakaMll4JaH4Sxut4YkNKfSKCPNe8yo1Ylu6atK1ubBc_b-oMEtns6dfKlG0KTg-D8H9wA4iN7OvFKe7uYuJiie7qV2QGGL0q8pUY4P2rPxOFIKkKBm8Ud-JFFCbnc9dbiADk3KEQZTWF8eCMeaWCJVBhzDYv2o3Iaq8c7LSi1uL8KsKPTVp4Oow3xV7k0vXHjlkU-GcLc%3D&amp;q_datetime_utc=2026-03-02T01%3A23%3A07&amp;ticket_price=8342&amp;quote_id=9096576721134782696&amp;utid_state=1&amp;channel=iphone&amp;price_without_closed_user_group=15168&amp;tm_place_name=Manila&amp;deeplink_data=eyJmaWVsZHMiOnsic2lnbmF0dXJlIjoiMDljZGQ4YzE3ZTJjNGI3NzNlNDc2OTdlZTg2YzdlYTQifSwidXJsIjoiaHR0cHM6Ly9waC5ob3RlbHMuY29tL0hvdGVsLVNlYXJjaD9tcGQ9UEhQJnRwaWQ9MzIxNCZtcGU9MTc3MjQxNDU2NSZlbmREYXRlPTIwMjYtMDMtMDMmYWR1bHRzPTEmbXBuPTIxMDMwNDk0NCZtcG09MjQmbXBwPTEmbG9jYWxlPWVuX1BIJm1wbz1FQyZjaGlkPTgzYzMyYTcyLWUyMzctNDZmMi04ZWQzLTNmOTA5ODgzNDU3NyZtcHE9NzQ0OC41NyZlYXBpZD00NCZtY3RjPTMmY3VycmVuY3k9UEhQJnJhdGVwbGFuaWQ9MjIyMTA1OTMzJnNlbGVjdGVkPTY4MTMmc3RhcnREYXRlPTIwMjYtMDMtMDImbXBiPTg5My44MyZtcGE9NzQ0OC41NyJ9&amp;utid=6572c112-5daa-1b30-049f-e8fd19c2e8aa&amp;tm_stars=5&amp;client_id=skyscanner_app&amp;redirect_delay=1000&amp;price_policy=2&amp;pre_redirect_id=3796ddb1-cb2e-0a43-246a-b06718f7993d&amp;tm_city_code=MNLP&amp;max_price=17813&amp;guests=1&amp;request_id=3796ddb1-cb2e-0a43-246a-b06718f7993d&amp;tm_country_code=PH</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</si>
  <si>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WUkyJ0Noa0lrc09zNGJlYXpPVXJHZzB2Wnk4eE1XWXdNSEEwTjJZeEVBRTgGQgkRLnzZwOUKbB5CCRHZT45VmSz7-0IJEUtyXMogB-xqSABaTTJLqgFIEAEqCSIFaG90ZWwoADIfEAEiGwbg-QvbwGHSlkzHECvTQAgsL-kwWIpS9YHnXjIYEAIiFGhvdGVsIGluIHBoaWxpcHBpbmVz&amp;ap=KigKEgnMVpI7ToEeQBFjVfxe0lRdQBISCZwWDMlVUzJAEbEqfi-DNGBAMAFIAQ&amp;ictx=111&amp;ved=0CDoQyvcEahgKEwi49pKk7tuSAxUAAAAAHQAAAAAQrQg</t>
  </si>
  <si>
    <t>www.skyscanner.com.ph/hotel_deeplink/4.0/PH/en-US/PHP/h_h1/205195610/2026-03-02/2026-03-03/hotel/hotel/hotels?legacy_provider_id=927111&amp;rooms=1&amp;closed_user_group=mobile&amp;hb_data=l95Bqf_A7zI-qxLfrr0wjfUg6SKwB_5XQekFXs8UKcdl-1jKMJELwGsw3i-RK9ECxuq3KbtzqZTTerp4LxH4YfEBZ95y-s9jyVPPhVzQ9jTRU9s-NT4CfU2OFZdwpcjzxK7lWJI33aKAPO941-qcVnzd2awSsmFzWrgkgBGv25f2ddEj1kHA2BrdNmBRIy-nFhefRWF-HmITeAgs63ndyP8p88xOys-7VHvHGzIca0H_ibh_Rt4Gs-yCH5931lsCGlILDKGi9rF-sMkIzR3bymfelAY%3D&amp;q_datetime_utc=2026-03-02T01%3A23%3A18&amp;ticket_price=3835&amp;quote_id=-5275320305260069862&amp;utid_state=1&amp;channel=iphone&amp;price_without_closed_user_group=5900&amp;tm_place_name=Tambo&amp;deeplink_data=eyJmaWVsZHMiOnsic2lnbmF0dXJlIjoiZmRiMzUwMjlmM2RiYjQ5MTI1N2NhOTZmMjBjMmYxODAifSwidXJsIjoiaHR0cHM6Ly9waC5ob3RlbHMuY29tL0hvdGVsLVNlYXJjaD90cGlkPTMyMTQmbXBlPTE3NzI0MTM4MjkmZW5kRGF0ZT0yMDI2LTAzLTAzJmFkdWx0cz0xJmxvY2FsZT1lbl9QSCZjaGlkPTI1NDc1ZWFkLTI5OTMtNDY4Zi04ODBjLTQ5MDE5M2Y1NTk1NCZlYXBpZD00NCZtY3RjPTMmc3RhcnREYXRlPTIwMjYtMDMtMDImbXBkPVBIUCZtcG49MzI1Mjg3NDg0JmN1cnJlbmN5PVBIUCZyYXRlcGxhbmlkPTQwNzczMDg3MCZtcG09MjQmbXBwPTAmbXBvPUVDJnNlbGVjdGVkPTY3NDY4NjgxJm1wYj00MzMuNjcmbXBxPTM0MDEuMzMmbXBhPTM0MDEuMzMifQ%3D%3D&amp;utid=bd0b55ef-d579-baf0-eaf3-3391b0875ac8&amp;tm_stars=4&amp;client_id=skyscanner_app&amp;redirect_delay=1000&amp;price_policy=2&amp;pre_redirect_id=dfb6b189-d7b3-5f91-525a-02732c3b9406&amp;tm_city_code&amp;max_price=7868&amp;guests=1&amp;request_id=dfb6b189-d7b3-5f91-525a-02732c3b9406&amp;tm_country_code=PH</t>
  </si>
  <si>
    <t>www.skyscanner.com.ph/hotel_deeplink/4.0/PH/en-US/PHP/h_ad/140068906/2026-03-05/2026-03-06/hotel/hotel/hotels?legacy_provider_id=22&amp;rooms=1&amp;closed_user_group=general&amp;hb_data=P11zQtYyckBzDVAucjvpB8mkokY_jI0E_nlOGs9mbsfSvdNq4WDaM6JODh8nwMUqLZU9I-n_uFG5aYr6Xmb6a1T4q1T_aYrYc-2s_61CymPK9rrDgoS1nJOaAKJjWefcgr36K7_aEwq1hoycZ7n5hLlBt3F9oVx6aZVvLoLMB8EiqVN435MoeP1fRi2EgQj_Bq8DebRzwRYMc0MgVOLBSAl04pMxIjhv9bH108BxFJ9q-bDJ9F5VkJqUlfjDRSjgKGJeoADNiAPJQcDU6E8TRSCcAeLL1oF6FFcUw7V-By83LhuRwOqT3YlqM0c3iMeDVD8LrzKyAAq_BcH9PQnyNzMqrFiR3nwHNFxZF4L4GSNGq-RlS5pFK9WbUywEmcsRVneKraQGcfd06zDsd8c3seUvAAaWMwldg2arcu7HRFZn&amp;q_datetime_utc=2026-03-05T14%3A39%3A31&amp;ticket_price=3456&amp;quote_id=-3973359318186941315&amp;utid_state=1&amp;channel=iphone&amp;price_without_closed_user_group=9500&amp;tm_place_name=Buruanga&amp;deeplink_data=eyJmaWVsZHMiOnsic2lnbmF0dXJlIjoiYjU2ZTUzOWFjODE0YTE2ZDQ2MjY1MTQyZmZiMTg1ZDEifSwidXJsIjoiaHR0cHM6Ly93d3cuYWdvZGEuY29tL3BhcnRuZXJzL3BhcnRuZXJzZWFyY2guYXNweD9jaWQ9MTg0NjM4MyZoaWQ9MTE3NzUyOCZjdXJyZW5jeT1QSFAmY2hlY2tpbj0yMDI2LTAzLTA1JmNoZWNrb3V0PTIwMjYtMDMtMDYmTnVtYmVyb2ZBZHVsdHM9MSZOdW1iZXJvZkNoaWxkcmVuPTAmUm9vbXM9MSZtY2lkPTMzMiZtYXN0ZXJSb29tSWQ9OTY4ODAxMDM3Jm1wdD1lazVXUW05cVVVODRaVTAxWVhKMmMzZE1hMjVZVkRSMldIUm9Wa0pzZVROeVRsVllkVEpMYWtVdmNHZHpkVmw1VkdNdmJsUnZSVWgyWVM4NGNXNVpLemgyY1VKd1pucEtjVXRRUkZGYVNYVSZUb3RhbFByaWNlPTM0NTUuNzImVG90YWxUYXg9MzIzLjgyJlRvdGFsRmVlPTI5OS4zNSZUb3RhbFN1cmNoYXJnZT0wJm1jdXI9UEhQIn0%3D&amp;utid=8491d878-9310-3986-3de0-bcf9ff9e8fbb&amp;tm_stars=0&amp;client_id=skyscanner_app&amp;price_policy=2&amp;pre_redirect_id=794a2e31-5502-1b9e-85a1-a6ea963ed810&amp;tm_city_code&amp;max_price=3456&amp;guests=1&amp;request_id=794a2e31-5502-1b9e-85a1-a6ea963ed810&amp;tm_country_code=PH</t>
  </si>
  <si>
    <t>www.skyscanner.com.ph/hotel_deeplink/4.0/PH/en-US/PHP/h_bc/213619743/2026-03-02/2026-03-03/hotel/hotel/hotels?legacy_provider_id=13&amp;rooms=1&amp;hb_data=RaNLpaIR1quWLDbUEcCoO9AUKPOFtLOnr8n8eXXIfYzXnBFJV3B9glIFBvXtWMSEjxApSyTgTut7ThSdO3gLk2LU_6e_UvJG6HhaGRLFJ5y1qTG9Wb_H2pJEKPZ6VhcJkxHQQV1VTySWZP6vrRNJEH-vTdgnQosfbzkIPdg_PAnVtYIhwwe-MN7RDMSHFiDr4ADbuXCICepFH9CVGPd4wHvLVWAISsjUlNw5gh2rIhzhYBIxxfX5Et4MnvajIJjiju8ym8En9IbJFvCnHkeWoLmdc3NV2ea7ZEjdb65N627qecJSuACl23BbliK_UGnnytKU1kEOmIEUWTtZo8HWq2aLmDGNjoEI2X4bNGKX2nJOIUeDUQhPWLme_jjvPoWWAW6LAjch0HSKEHuZGbAP9yOqXaaNibjDM2Zp6Kt2dFZ1qJIKbvw%3D&amp;q_datetime_utc=2026-03-02T01%3A23%3A21&amp;ticket_price=902&amp;quote_id=7790902992175892823&amp;utid_state=1&amp;channel=iphone&amp;tm_place_name=Quezon+City&amp;deeplink_data=eyJmaWVsZHMiOnsic2lnbmF0dXJlIjoiZWYzMWQ3MjIzZWY4MjhjYTZiYTg5NjA0YjI0ZGVhOGEiLCJibG9ja19pZCI6InYxX0NnRXRFTXdDR2lnS0hUSXdNall0TURNdE1ESlVNREE2TURBNk1EQXVNREF3S3pBM09qQXdFQUVZM3dFb0FUZ0JJZ0lJQVE9PV9DaW9JalB6eHF3UVFBaGlJM0puS0FTREtLQ2lNbjlFTU1BSktEVE0yTlVReE1EQlFYekV3TUZCUW1BVVNCd2dCSWdNTUJHd2FCaGdCS0FJd0FTSUVDQUlZQWc9PSJ9fQ%3D%3D&amp;utid=d44c85d2-89a0-0574-f503-b537db855626&amp;tm_stars=2&amp;client_id=skyscanner_app&amp;redirect_delay=1000&amp;price_policy=2&amp;pre_redirect_id=424944ae-416a-5a9b-a25d-06a0ad004489&amp;tm_city_code&amp;max_price=3241&amp;guests=1&amp;request_id=424944ae-416a-5a9b-a25d-06a0ad004489&amp;tm_country_code=PH</t>
  </si>
  <si>
    <t>Vista Room</t>
  </si>
  <si>
    <t>www.skyscanner.com.ph/hotel_deeplink/4.0/PH/en-US/PHP/h_ad/153312891/2026-03-02/2026-03-03/hotel/hotel/hotels?legacy_provider_id=22&amp;rooms=1&amp;closed_user_group=general&amp;hb_data=4CV9qoNUWpVyOhMhU9uPJr--_9sI0ydYjiaPmJP-6ODb_BVF9R18zmPikJb_soP9eqAw4Wy2bYAAXE1wgI_lDR36lU5QDTBwi-SYsFlluJAGUz0_eITzDwYXgiM0wjksBxCG3oU6TpOHxOJCd_k0LS345iZgecketJERLTHScjL_NxIUimekzNefoaq1QBPSGDbPxsXiJ01IDOI-peXUTb4mmYwA5hpt8uxO9Gsr245RyBUuoYaLFTSDCgwK8I2yyjWbTFPh6vLxZX4LZs7SQdOXNePfNhGv7sTRDiSFnTfmybi-zohPY2RQx9B8Tr293YUJFl1hTReYt74DbJgK5Vyye79SCqEu_DfUgwpFrbDriUZSZCZfih8zoi7iLRc-5chVuAzkdVtTUYh4zlDIQZKkunxhSVhMyreHFQOp2jSL&amp;q_datetime_utc=2026-03-02T01%3A23%3A22&amp;ticket_price=14583&amp;quote_id=6026272560716436702&amp;utid_state=1&amp;channel=iphone&amp;price_without_closed_user_group=33868&amp;tm_place_name=Tambo&amp;deeplink_data=eyJmaWVsZHMiOnsic2lnbmF0dXJlIjoiN2VmOGFlMjgwYzJhZDYxYzExZTE2MGU2MDNhNGU0ZTYifSwidXJsIjoiaHR0cHM6Ly93d3cuYWdvZGEuY29tL3BhcnRuZXJzL3BhcnRuZXJzZWFyY2guYXNweD9jaWQ9MTg0NjM4MyZoaWQ9MTYyMjIyMCZjdXJyZW5jeT1QSFAmY2hlY2tpbj0yMDI2LTAzLTAyJmNoZWNrb3V0PTIwMjYtMDMtMDMmTnVtYmVyb2ZBZHVsdHM9MSZOdW1iZXJvZkNoaWxkcmVuPTAmUm9vbXM9MSZtY2lkPTMwMzgmbWFzdGVyUm9vbUlkPTEwNTA0NTY3Jm1wdD1lWEJwTXk5VVQyUmllV3NyTW5acVRHWlhabkJIV2k5TWNETjVXVlZhV0ZCME0yRkplSE5rTURRNFprc3lZM0IyTVRWek4zSnlVMHhvWjNKYU5HRTViVUUyUmtRd2R6UnZhV1o2UXcmVG90YWxQcmljZT0xNDU4Mi43MCZUb3RhbFRheD0xNTE0LjcwJlRvdGFsRmVlPTExODguMDAmVG90YWxTdXJjaGFyZ2U9MCZtY3VyPVBIUCJ9&amp;utid=a74495b7-a3a3-ff4f-6f81-1c86d2341ddb&amp;tm_stars=5&amp;client_id=skyscanner_app&amp;redirect_delay=1000&amp;price_policy=2&amp;pre_redirect_id=2d45c8a1-618c-9934-e6c4-e75f00722043&amp;tm_city_code&amp;max_price=17047&amp;guests=1&amp;request_id=2d45c8a1-618c-9934-e6c4-e75f00722043&amp;tm_country_code=PH</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</si>
  <si>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WUkyKENob0lpOFdYdzVIbGwtcldBUm9OTDJjdk1URnJPWE53WkcxZmR4QUI4BkIJES582cDlCmweQgkR2U-OVZks-_tCCRFLclzKIAfsakgAWk0yS6oBSBABKgkiBWhvdGVsKAAyHxABIhsG4PkL28Bh0pZMxxAr00AILC_pMFiKUvWB514yGBACIhRob3RlbCBpbiBwaGlsaXBwaW5lcw&amp;ap=KigKEgnMVpI7ToEeQBFjVfxe0lRdQBISCZwWDMlVUzJAEbEqfi-DNGBAMAFIAQ&amp;ictx=111&amp;ved=0CMEBEMr3BGoYChMIuPaSpO7bkgMVAAAAAB0AAAAAEK0I</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</si>
  <si>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LWUkyKENob0k5OF92eDVuWnR1dktBUm9OTDJjdk1URm5aR2c1TTJ4emNoQUI4BkIJES582cDlCmweQgkR2U-OVZks-_tCCRFLclzKIAfsakgAWk0yS6oBSBABKgkiBWhvdGVsKAAyHxABIhsG4PkL28Bh0pZMxxAr00AILC_pMFiKUvWB514yGBACIhRob3RlbCBpbiBwaGlsaXBwaW5lcw&amp;ap=KigKEgnMVpI7ToEeQBFjVfxe0lRdQBISCZwWDMlVUzJAEbEqfi-DNGBAMAFIAQ&amp;ictx=111&amp;ved=0CNsBEMr3BGoYChMIuPaSpO7bkgMVAAAAAB0AAAAAEK0I</t>
  </si>
  <si>
    <t>www.skyscanner.com.ph/hotel_deeplink/4.0/PH/en-US/PHP/h_h1/160249838/2026-03-05/2026-03-06/hotel/hotel/hotels?legacy_provider_id=927111&amp;rooms=1&amp;closed_user_group=mobile&amp;hb_data=iSat0kPq89t1EaxgbrXO9lugG5WO59wBVDki9rjmOwszsw0A_Zy8-X2_OapOMI1b5vUBbmu2M_PjD3NZKsOckDMftBPz96s79sMuxAnsgOd7gBM0ZnOo7VQWsc8lc3H5Lt8LIL4zu17kUgvby09UY9O9ZwNxXLz2DcRhlBNfUAORLhXUjz8g8fAnlFBVekMypl_YgI408Snv1D022ah03SdkUMQ7eOvcPjCpgwylyHzcDtjkfQXX-2pU-VnsapyslMr0xg0eqMPcyR8lIa0TmftWNnU%3D&amp;q_datetime_utc=2026-03-05T14%3A39%3A32&amp;ticket_price=3431&amp;quote_id=7914683830865281450&amp;utid_state=1&amp;channel=iphone&amp;price_without_closed_user_group=4575&amp;tm_place_name=Manila&amp;deeplink_data=eyJmaWVsZHMiOnsic2lnbmF0dXJlIjoiZWFiMWY5NjU5YzdhM2Q0MmVlOTQ1NmM2YmUxYjI2ZDEifSwidXJsIjoiaHR0cHM6Ly9waC5ob3RlbHMuY29tL0hvdGVsLVNlYXJjaD90cGlkPTMyMTQmbXBlPTE3NzI3MjAyMTgmZW5kRGF0ZT0yMDI2LTAzLTA2JmFkdWx0cz0xJmxvY2FsZT1lbl9QSCZjaGlkPTZjOGI4YTNhLWE4NmQtNDVhMy04YzJkLWJhNTcwNDVlNjg3ZiZlYXBpZD00NCZtY3RjPTMmc3RhcnREYXRlPTIwMjYtMDMtMDUmbXBkPVBIUCZtcG49MjAyMTQxNTg1JmN1cnJlbmN5PVBIUCZyYXRlcGxhbmlkPTI4MjE4MjQxMyZtcG09MjQmbXBwPTEmbXBvPUVDJnNlbGVjdGVkPTE5NzIwODY1Jm1wYj0zNjcuNjUmbXBxPTMwNjMuNzUmbXBhPTMwNjMuNzUifQ%3D%3D&amp;utid=090dcff3-007b-528b-d9f7-23b07f5a8fd2&amp;tm_stars=3&amp;client_id=skyscanner_app&amp;price_policy=2&amp;pre_redirect_id=3daf6f91-dbdc-201b-7f72-3003e5a3bfd1&amp;tm_city_code=MNLP&amp;max_price=3431&amp;guests=1&amp;request_id=3daf6f91-dbdc-201b-7f72-3003e5a3bfd1&amp;tm_country_code=PH</t>
  </si>
  <si>
    <t>www.skyscanner.com.ph/hotel_deeplink/4.0/PH/en-US/PHP/h_ad/113160812/2026-03-02/2026-03-03/hotel/hotel/hotels?legacy_provider_id=22&amp;rooms=1&amp;hb_data=xuYIQQ06hcY-aoqCyB-5K-Hx0yNkNz6JNOyz6ddSR9rMbpBIW4qmb7r0418vqv3BL_pXQBcySqosracT_rgIskktDPPfcF385V-J_uhFT_nH4J-HteeIPnojSIZ1b9Z0e2yYn6qSt5wwg8-G43qOH2M5JWCbPXCBQa_zLH-WaAxvfbdmHvxQYd0ArT0PH7U5n-gBzyH5VNQAl-l5FJVRnJTelahM-LvLoby8p5nplMgulKLLoY-MWQjWbuN4221Z_A-N9cxc8Rs_obEm_YX8W7j2MU5t_Hv9_ZtoEVrFc2gKKiQAVRm8sa3_YISK_PVIyrTJwGcZIiTFofZPJpP24RkOmgmK423qXFbPlGZqswE37OXsLRIuRqyO7ujUZSDI1q5wvrOkS5nHHFH3IZoExuo9sugnfox1-jnqvjYSB0IT88o%3D&amp;q_datetime_utc=2026-03-02T01%3A23%3A22&amp;ticket_price=3451&amp;quote_id=-2635538046171077314&amp;utid_state=1&amp;channel=iphone&amp;tm_place_name=Muntinlupa&amp;deeplink_data=eyJmaWVsZHMiOnsic2lnbmF0dXJlIjoiMGUyOTExNjQ5YTk1ZTFjYWRkZGM5ZmZjN2VhNzY0YzQifSwidXJsIjoiaHR0cHM6Ly93d3cuYWdvZGEuY29tL3BhcnRuZXJzL3BhcnRuZXJzZWFyY2guYXNweD9jaWQ9MTg0NjM4MyZoaWQ9Mzk0MzEwJmN1cnJlbmN5PVBIUCZjaGVja2luPTIwMjYtMDMtMDImY2hlY2tvdXQ9MjAyNi0wMy0wMyZOdW1iZXJvZkFkdWx0cz0xJk51bWJlcm9mQ2hpbGRyZW49MCZSb29tcz0xJm1jaWQ9MzMyJm1hc3RlclJvb21JZD0zMTc5MDY2Jm1wdD1UMHB5Tm1KS2RtYzFOVFpMU1hRMFQxZEtPVm8wVEhwRE0zVkxNMDg1SzJGTVQyOVNWM1JrVTNwM1p5OXhPV2RVWjBoWVUyaHdZVWhoVmpaU1RYbFlSR1J3UldNNE5URXlNbE5SYmcmVG90YWxQcmljZT0zNDUxLjAxJlRvdGFsVGF4PTM5OC40NyZUb3RhbEZlZT0yOTEuNzMmVG90YWxTdXJjaGFyZ2U9MCZtY3VyPVBIUCJ9&amp;utid=e95510cc-07bf-990c-5df9-824d40d21bc8&amp;tm_stars=5&amp;client_id=skyscanner_app&amp;redirect_delay=1000&amp;price_policy=2&amp;pre_redirect_id=9658d4c9-4be2-b08a-6d83-205bee74cd37&amp;tm_city_code&amp;max_price=18869&amp;guests=1&amp;request_id=9658d4c9-4be2-b08a-6d83-205bee74cd37&amp;tm_country_code=PH</t>
  </si>
  <si>
    <t>www.skyscanner.com.ph/hotel_deeplink/4.0/PH/en-US/PHP/h_h1/126110800/2026-03-02/2026-03-03/hotel/hotel/hotels?legacy_provider_id=927111&amp;rooms=1&amp;closed_user_group=mobile&amp;hb_data=ZMIaRC2oqhRkurtiNtZIDEeFeXckATi5cqI8l_qisqG9tB64a_lcQIamjp7eb9WaUwy5IvIseouIAGH7LhcQUKkslabbXGbyaX4H9eNBlYe4Xa1SQB3IXwHhnVeWDpVwZ4MtbRroidnmDUTFI8vkR0QBbDjuchxLx4WxOrtlxgHuuZy7AXqHyDO-map4956VfPFQUZtBvuL_ZZXx6Moxze479iMpg6CF3qdbb4QD_e0GzXkOV-39tahuJl-U0E0jSC4XVitsAvVxdm8JTP60E8P-Mls%3D&amp;q_datetime_utc=2026-03-02T01%3A23%3A25&amp;ticket_price=2041&amp;quote_id=7954474935078362874&amp;utid_state=1&amp;channel=iphone&amp;price_without_closed_user_group=2268&amp;tm_place_name=Pasig&amp;deeplink_data=eyJmaWVsZHMiOnsic2lnbmF0dXJlIjoiN2ZhYzhhZDhlMmY4NGRmN2QwNGJmMDdiZGY2MzI3MmMifSwidXJsIjoiaHR0cHM6Ly9waC5ob3RlbHMuY29tL0hvdGVsLVNlYXJjaD90cGlkPTMyMTQmbXBlPTE3NzI0MTM4NTEmZW5kRGF0ZT0yMDI2LTAzLTAzJmFkdWx0cz0xJmxvY2FsZT1lbl9QSCZjaGlkPWY4ZmFjZjY1LTBjYjQtNDFmNi1hZWU3LTRhYzMyODdlMjIzMiZlYXBpZD00NCZtY3RjPTMmc3RhcnREYXRlPTIwMjYtMDMtMDImbXBkPVBIUCZtcG49MjAwNzQ1NjAyJmN1cnJlbmN5PVBIUCZyYXRlcGxhbmlkPTIwNDg4OTE2OSZtcG09MjQmbXBwPTEmbXBvPUVDJnNlbGVjdGVkPTg3MzgzNTkmbXBiPTIzMC4wMiZtcHE9MTgxMS4xOCZtcGE9MTgxMS4xOCJ9&amp;utid=83c52843-3f90-9099-0c62-628f09df8a86&amp;tm_stars=3&amp;client_id=skyscanner_app&amp;redirect_delay=1000&amp;price_policy=2&amp;pre_redirect_id=0a11250e-de53-47a3-f397-e23987854419&amp;tm_city_code&amp;max_price=3451&amp;guests=1&amp;request_id=0a11250e-de53-47a3-f397-e23987854419&amp;tm_country_code=PH</t>
  </si>
  <si>
    <t>www.skyscanner.com.ph/hotel_deeplink/4.0/PH/en-US/PHP/h_xp/129291521/2026-03-02/2026-03-03/hotel/hotel/hotels?legacy_provider_id=1&amp;rooms=1&amp;closed_user_group=mobile&amp;hb_data=fc74w4ogTlZSldpjhZHjo00cDqdGl8xKNp1ifczv3iZQdQnBcr4kRBXU_187w-JZ9XajaHUt2LhO2dabcnozBgbHqgYBSCnL8z6zoCnd6bUmSAuPvIm_IAiTxTCs8G2NKTK2g9Fb992daKHSlL7sNcM5xxDbk4u6r6wXBlBFSY11yZFNU8x_3vA1v1yxWzge6RkowI2aHoG7RZvk-NiyBr8e3L8_rN_eGTmQWIDR-HbcMuuIJ6A_1zDENqGJp55Y9Nq0jmF4gR9c8yabd4fieZKpZnM%3D&amp;q_datetime_utc=2026-03-02T01%3A23%3A24&amp;ticket_price=6556&amp;quote_id=3538978094932330498&amp;utid_state=1&amp;channel=iphone&amp;price_without_closed_user_group=9003&amp;tm_place_name=Makati&amp;deeplink_data=eyJmaWVsZHMiOnsic2lnbmF0dXJlIjoiOGQyNjgxOTM1OTNmYzEzOGJiOTIwOTdjN2IxZDQ5YTkifSwidXJsIjoiaHR0cHM6Ly93d3cuZXhwZWRpYS5jb20ucGgvSG90ZWwtU2VhcmNoP3RwaWQ9NjgmbXBlPTE3NzI0MTIzODgmZW5kRGF0ZT0yMDI2LTAzLTAzJmFkdWx0cz0xJmxvY2FsZT1lbl9VUyZjaGlkPWUyNzdhOTMzLTJjZWYtNGRmMy05YTdlLWE0NWUyZWQ4NjczYiZlYXBpZD00NjIzMCZtY3RjPTMmc3RhcnREYXRlPTIwMjYtMDMtMDImbXBkPUdCUCZtcG49MjAyNDMxNjUwJmN1cnJlbmN5PUdCUCZyYXRlcGxhbmlkPTM4NzQzNzQ4OCZtcG09MjQmbXBwPTEmbXBvPUVDJnNlbGVjdGVkPTg0MTM3MjImbXBiPTkuMDMmbXBxPTc1LjI2Jm1wYT03NS4yNiJ9&amp;utid=78d1eacc-33ee-acf6-b8cb-62cd315489de&amp;tm_stars=5&amp;client_id=skyscanner_app&amp;redirect_delay=1000&amp;price_policy=2&amp;pre_redirect_id=01c2b2ae-e01a-6ddf-2801-14266e873e43&amp;tm_city_code&amp;max_price=12024&amp;guests=1&amp;request_id=01c2b2ae-e01a-6ddf-2801-14266e873e43&amp;tm_country_code=PH</t>
  </si>
  <si>
    <t>www.skyscanner.com.ph/hotel_deeplink/4.0/PH/en-US/PHP/h_ad/114292889/2026-03-02/2026-03-03/hotel/hotel/hotels?legacy_provider_id=22&amp;rooms=1&amp;closed_user_group=general&amp;hb_data=LAnk4Pz7hLi-so--40w46FAPNoEzUPgd1WtLogzpsR-BpBsQcAT1azROVjEEQzngYM_g8kqWdgC5Aq73ZZVIHyTnsbsONwBvG29dErphgaXYZF1VW6NYoZq9ziuB76B-Kq8O7-nyTAMbXcJef4Eeu1xK3nhaIHQdPRei9nS0XpYEtfZT2uwgVyo2pyHVASgsc52I9pUFWyfQK-Bu57CPnab0EtewJLTAb-GazUpGnd5Us54Md6T0ZKgVG7kYxoF3N6HOpwhk3luCxH97V80Xq2tFlxVfc_g08X4n9EkeOKlAm3vrAkQ4brIwcXJOSF6REVuYMckBiSiAlJ04RyWe18LnHMvRNMWAZS-fJMvzyktmiZbf9-_WWedE7cDI1k8nRbgHmSPRHKKtmGPYmATFRd7u3CBcx3Pw16BgydPoYMMg&amp;q_datetime_utc=2026-03-02T01%3A24%3A44&amp;ticket_price=4077&amp;quote_id=2267378893934200465&amp;utid_state=1&amp;channel=iphone&amp;price_without_closed_user_group=10000&amp;tm_place_name=Quezon+City&amp;deeplink_data=eyJmaWVsZHMiOnsic2lnbmF0dXJlIjoiMDY3NjlhMmVhZjJiZWIwNGQxYjYxYWIyYjYzMjExZGMifSwidXJsIjoiaHR0cHM6Ly93d3cuYWdvZGEuY29tL3BhcnRuZXJzL3BhcnRuZXJzZWFyY2guYXNweD9jaWQ9MTg0NjM4MyZoaWQ9NDA2ODA5JmN1cnJlbmN5PVBIUCZjaGVja2luPTIwMjYtMDMtMDImY2hlY2tvdXQ9MjAyNi0wMy0wMyZOdW1iZXJvZkFkdWx0cz0xJk51bWJlcm9mQ2hpbGRyZW49MCZSb29tcz0xJm1jaWQ9MzMyJm1hc3RlclJvb21JZD04NTA5OTY2Jm1wdD1TV0puY2xGaFFUaDNlVzExZWtneVNXbHBha2wyYUdSYVVUZzNWRVIzYm1SbE5FdDFVbkJXYTJkMkwxVXlkMFp6UVU1NFNXZzJNVFJETlZkUk9IcE5XR0ZNTm5ScmEzQlllRmhKTUEmVG90YWxQcmljZT00MDc3LjAyJlRvdGFsVGF4PTUzMS43OCZUb3RhbEZlZT0wLjAwJlRvdGFsU3VyY2hhcmdlPTAmbWN1cj1QSFAifQ%3D%3D&amp;utid=4d25569f-9b7c-10d9-9598-f6e93b009682&amp;tm_stars=4&amp;client_id=skyscanner_app&amp;redirect_delay=1000&amp;price_policy=2&amp;pre_redirect_id=5e410ef1-f98e-80e8-7094-015ee4dc0343&amp;tm_city_code&amp;max_price=8881&amp;guests=1&amp;request_id=5e410ef1-f98e-80e8-7094-015ee4dc0343&amp;tm_country_code=PH</t>
  </si>
  <si>
    <t>www.skyscanner.com.ph/hotel_deeplink/4.0/PH/en-US/PHP/h_ct/46963333/2026-03-02/2026-03-03/hotel/hotel/hotels?legacy_provider_id=31&amp;rooms=1&amp;hb_data=UE5HshMp0JvY_ZMtEkqCTUCmPA0C6Cr43je6BC6sRgoiZnyvGEcpOIw3YuDuZ5EVbIIu04Ki1_Pgzmft5u5mP2MnvoOw-VF2wK6TX859-AvifB7KhE0S8g7rqEqbfnFQvsjsZlJGv2Cub1KOhrQOTdZ_luHpjdabjHoF6KMjCMjSqKN6dBVQGXDa_8tscjuvgRa8n_BxUMThGKiH9lA76f7Pa-7DVbfPvIzzvZ_mAv7w8b97DKn0IJbY2Lf_7a3h_PIE4kmdfLr9QD8LXfHShm0HgKMthsOrO2OVTkixReYDqiUjyDJ7jh6csSmCobR5UPY2Kh5rGb6XfDc2JSccDMUA7InqP0umZbxbfhYu7KjLcTtN3AFq0BZVicIrGHQwhrwadEdaaLn7w_cZPja4B6_7tNsOJuanGqzJfZU0Bg%3D%3D&amp;q_datetime_utc=2026-03-02T01%3A23%3A29&amp;ticket_price=2010&amp;quote_id=-6271179902073602415&amp;utid_state=1&amp;channel=iphone&amp;tm_place_name=Makati&amp;deeplink_data=eyJmaWVsZHMiOnsic2lnbmF0dXJlIjoiOGViM2Y5ZTZjM2QyYzcxYmViY2Y1YTBhMDE2NTA0YmQifSwidXJsIjoiaHR0cHM6Ly9waC50cmlwLmNvbS9ob3RlbHMvcmVkaXJlY3Q%2FaG90ZWxpZD02OTg3MjYmY2l0eT02Mjc0NCZBbGxpYW5jZWlkPTEyNjA3JnNpZD04ODg4MzImY2hlY2tpbj0yMDI2LTAzLTAyJmNoZWNrb3V0PTIwMjYtMDMtMDMmc2hvcHBpbmdpZD0xNDk3NzYyM2Q5ZGQ0ZmUxOGZjNmZmZWU5NzFiNjY1MCZhZHVsdD0xJmNoaWxkcmVuPTAmYWdlcz0mbGFuZ3VhZ2U9ZW5waCZsb2NhbGU9ZW5fUEgmcm9vbWlkPTE3MzUxODYyNzgmc3dpZD0wJnBheT1QUCZmZ3Q9MSZjcm49MSZjdXJyPVBIUCZ3a3A9MSZzdGFuZD1INHNJQUFBQUFBQUFfd0QtQUFIX0Nsd0tBaGdCRWdRSUFSQUFHbEFJNXE2enV3WVlBREFBT1BzUm1BSG0waXFvQVFDNEFRTEFBUURSQVJTdVItRjZ1WnBBNFFFZmhldFJ1R2FmUU9nQmxjX3RoQUdJQWlDSkJBQUFBQUFBQUFBQW9BUUFvUVc0SG9YclVTaGFRQm9nTVRRNU56YzJNak5rT1dSa05HWmxNVGhtWXpabVptVmxPVGN4WWpZMk5UQWdCQ2psdTVQTkJrZ0JVZ1l3TkRaalpqQmFIQW9EVUVoUUVSQllPYlRJZHI0X0dnTlFTRkFoRUZnNXRNaDJ2ajlpQldWdVgxQklhTGtVY0FGNEFJb0JCMGdCZUFESUFRR3FBUWNLQXpBeU1oQUM4Z0VpTVRRNU56YzJNak5rT1dSa05HWmxNVGhtWXpabVptVmxPVGN4WWpZMk5UQmZNSklDQVRTYUFnQUFBQURfX3dFQUFQX19veWEyeGY0QUFBQSJ9&amp;utid=92de0dcf-32e3-9e53-feb7-e1bf8e481964&amp;tm_stars=3&amp;client_id=skyscanner_app&amp;redirect_delay=1000&amp;price_policy=2&amp;pre_redirect_id=d327059f-267c-02e7-5063-7897d834e243&amp;tm_city_code&amp;max_price=3923&amp;guests=1&amp;request_id=d327059f-267c-02e7-5063-7897d834e243&amp;tm_country_code=PH</t>
  </si>
  <si>
    <t>www.skyscanner.com.ph/hotel_deeplink/4.0/PH/en-US/PHP/h_ct/139441004/2026-03-02/2026-03-03/hotel/hotel/hotels?legacy_provider_id=31&amp;rooms=1&amp;closed_user_group=general&amp;hb_data=fY6KHPJnLLi7HQkyX9Z8g05FFQkO6F1y1ukAQj2QFKOQepK2eOflHkLTyQHCi_7AP4qzbTHEDE7ZdQe-vqF0jtVIXDyloYOiNxoCvefkT_elXfQS72Qrk7Qs4up4de3ywcd3FL-K56w6Me7p142OH8WD4Q08CyTpOSugTUz1o31jC__cYqtJ_frcRGKGUB7lrGxct2REMplb3gtvgLUSRsfbewNH4bxgzvk_dyr3OroamgyGMENdMxuMBwdXfvSzYxT31k7Oz1vp61FQU5feKjHA47wckCHzxqh4899Nf8NvXy3c71TcHPG7y2ntQojt5sutdOoDRXcPfu4500Wogawq6En0O70rHKtf4ibBt5pCTOToaQPvAigNmnr5TTFdJbDNs-0EjEq2XC6n2reB4mFbRH_lXI1L6fFJvEXTKQ%3D%3D&amp;q_datetime_utc=2026-03-02T01%3A23%3A28&amp;ticket_price=12770&amp;quote_id=6558789936198959180&amp;utid_state=1&amp;channel=iphone&amp;price_without_closed_user_group=14984&amp;tm_place_name=Pasay&amp;deeplink_data=eyJmaWVsZHMiOnsic2lnbmF0dXJlIjoiNGUyYzNmNDkwYzc0MWU1OGRjNGU5M2FiYTYyY2E4YzcifSwidXJsIjoiaHR0cHM6Ly9waC50cmlwLmNvbS9ob3RlbHMvcmVkaXJlY3Q%2FaG90ZWxpZD01MTYwMjQwJmNpdHk9MTIxODUzJkFsbGlhbmNlaWQ9MTI2MDcmc2lkPTg4ODgzMiZjaGVja2luPTIwMjYtMDMtMDImY2hlY2tvdXQ9MjAyNi0wMy0wMyZzaG9wcGluZ2lkPWNkZTIzYjczNmUxMTQ5NGVhMDUxZjY2NzcxYTg3NmI0JmFkdWx0PTEmY2hpbGRyZW49MCZhZ2VzPSZsYW5ndWFnZT1lbnBoJmxvY2FsZT1lbl9QSCZyb29taWQ9MTUxOTk2MzQzOCZzd2lkPTAmcGF5PVBQJmZndD0xJmlzX3NwPVExJmNybj0xJmN1cnI9UEhQJndrcD0xJnN0YW5kPUg0c0lBQUFBQUFBQV93QVFBZV8tQ200S0FoZ0JFZ1FJQVJBQUdtSUlycHJqMUFVU0FUSVlBREE3T1BNUm1BR3ctcm9DcUFFQXVBRUN3QUVBMFFFOUN0ZWpjRTdFUU9FQkN0ZWpjRDN4eUVEb0FlR1I1QkNJQWlDSkJBQUFBQUFBQUFBQW9BUUdxZ1FNQ05zUEVjUDFLRndQUzZGQW9RVUFBQUFBQUFBQUFCb2dZMlJsTWpOaU56TTJaVEV4TkRrMFpXRXdOVEZtTmpZM056RmhPRGMyWWpRZ0JDaUh4NVBOQmtnQlVnWmhaV05qWVRSYUhBb0RVRWhRRVJCWU9iVElkcjRfR2dOUVNGQWhFRmc1dE1oMnZqOWlCV1Z1WDFCSWFMa1VjQUY0QUlvQkIwZ0JlQURJQVFHcUFRY0tBekF5TVJBQzhnRWlZMlJsTWpOaU56TTJaVEV4TkRrMFpXRXdOVEZtTmpZM056RmhPRGMyWWpSZk1wSUNBVFNhQWdBQUFBRF9fd0VBQVBfX29RRGhRQkFCQUFBIn0%3D&amp;utid=a28e2ccb-d9b7-2357-6eac-9351d8c44abd&amp;tm_stars=5&amp;client_id=skyscanner_app&amp;redirect_delay=1000&amp;price_policy=2&amp;pre_redirect_id=93f3e5a7-704b-36d4-cdb7-e95609e84eb9&amp;tm_city_code&amp;max_price=27267&amp;guests=1&amp;request_id=93f3e5a7-704b-36d4-cdb7-e95609e84eb9&amp;tm_country_code=PH</t>
  </si>
  <si>
    <t>www.skyscanner.com.ph/hotel_deeplink/4.0/PH/en-US/PHP/h_fd/113918889/2026-03-05/2026-03-06/hotel/hotel/hotels?legacy_provider_id=927050&amp;rooms=1&amp;closed_user_group=apps&amp;hb_data=nbzHxHEix2yN3aVe646dZ4ecgBWcprfWOSgF7t1gdBwcwRd1FSE2f3LVwQ4k7sVj8E6AFBc5263nRtRN5dWK7QOG4-WJlbb3NaMDSHsOyqZlvCaRE_qHx3BLlA1HYMPDz12PdUFtHpr1vTOyHIZUgK5AcymIefo8dpVc88Hlz47Ivb-WGERVSJs5Hf7GiiVotpreoe29Gol6H9d_q1Ia-xqKVtNYOYU6rPCCYsQkmHP4ZPHdnuNb8sJMmq1bNQQ4JuHzQPjgnSfqaimm6lbtlp4K2l62jPu_KtzD_iTyFVBKwknOEstNk15c6H1O3eY3SACQISeyt8Tli37nquH3LWgenDi5wQF49ma6J6u8Sad6OufCoFe9DR-aYqBZDnxx_BHp8EOhrw2LWTow-Pgtk4ctiREOYpm7y12A-HlxOxVhRw%3D%3D&amp;q_datetime_utc=2026-03-05T14%3A39%3A33&amp;ticket_price=2187&amp;quote_id=8258261792504978318&amp;utid_state=1&amp;channel=iphone&amp;price_without_closed_user_group=3654&amp;tm_place_name=Cebu&amp;deeplink_data=eyJmaWVsZHMiOnsic2lnbmF0dXJlIjoiMmUwYWU1NmNmZjdmNmYyYTcyOGU5YTU0YzQzYjU5ZGEifSwidXJsIjoiaHR0cHM6Ly9kZWFscy52aW8uY29tP3NpZz1iNGRkNTRiZTIyZTMzM2Y3YzczZDAyOWEyNjk0Y2NiNGI1ZjFiM2ZlNDBjZGEwNGRjYjg5OTY2ZGY0NjZlM2E4MzEzMTMxMzYzNTMwMzEzMzMwMzImc2lnLWlzcz1tZXRhJnR1cmw9aHR0cHMlM0ElMkYlMkZ2aW8uY29tJTJGSG90ZWwlMkZTZWFyY2glM0ZjaGVja0luJTNEMjAyNi0wMy0wNSUyNmNoZWNrT3V0JTNEMjAyNi0wMy0wNiUyNmN1cnJlbmN5JTNEUEhQJTI2ZXB2JTNETVM0eSUyNmVzZCUzRGVJR21VT0ZoYU5fWGpDd2p2cTFaX05qR1dUOFpFRm1TM3ZQTVRUbWNseGhXRUQ2OVZjQ284b2tEUzY1dnJPRFM0Ni02cmJNS0RnbGwzdGpIV3lEdm9uNGJLTk16LTdpUUQxT2o0TnpEQ0NUbmtwaWpjUEElMjUzRCUyNmZvcmNlQ3VycmVuY3lDaGFuZ2UlM0QxJTI2Zm9yY2VMYW5ndWFnZUNoYW5nZSUzRDElMjZob3RlbElkJTNEMTMwMDM5MyUyNmxhYmVsJTNEc3JjJTI1M0Rza3lzY2FubmVyJTI1MjZ1Y291bnRyeSUyNTNEUEglMjUyNnVkZXZpY2UlMjUzRG1vYmlsZSUyNTI2aG90ZWwlMjUzRDEzMDAzOTMlMjUyNmRheSUyNTNENSUyNTI2bW9udGglMjUzRDAzJTI1MjZ5ZWFyJTI1M0QyMDI2JTI1MjZsb3MlMjUzRDElMjUyNm9mZmVyaWQlMjUzRG9wWmVIaGhFTkN0RSUyNTI2cHJpY2UlMjUzRDIxODYuOTklMjUyNmN1cnJlbmN5JTI1M0RQSFAlMjUyNnVzZXJsYW5nJTI1M0RlbiUyNTI2X3RoJTI1M0Q2M2IyMzg1NDUzNzY2ZWE3MWZmMDcyYjIxYmQ1MjI0YTJmZGZiZGU2MDJlOWQxOTQlMjUyNmR0cyUyNTNEMTc3MjcyMTU1NyUyNTI2b2x1dCUyNTNEMTc3MjcyMDIyOSUyNTI2Y2FuUGF5TGF0ZXIlMjUzRGZhbHNlJTI1MjZyZXF1ZXN0VXNlckdyb3VwJTI1M0QlMjUyNm9mZmVyVXNlckdyb3VwJTI1M0RwdWJsaWMlMjZsYW5nJTNEZW4lMjZvdGklM0RKNm5MNXVGcUstVSUyNnByZWZlcnJlZFJhdGUlM0QyMTg2Ljk5JTI2cHJvZmlsZSUzRHIyZDJtNzNrbjglMjZyb29tcyUzRDElMjZ1c2VyQ291bnRyeSUzRFBIJTI2dXRtX2NhbXBhaWduJTNEc2t5c2Nhbm5lciUyNnV0bV9tZWRpdW0lM0RjcGMlMjZ1dG1fc291cmNlJTNEc2t5c2Nhbm5lciJ9&amp;utid=6003763a-27b9-f39c-739c-7198797986b2&amp;tm_stars=4&amp;client_id=skyscanner_app&amp;price_policy=2&amp;pre_redirect_id=90fd58cf-28ea-cb88-3e13-1d1cb89c7785&amp;tm_city_code=CEBP&amp;max_price=3301&amp;guests=1&amp;request_id=90fd58cf-28ea-cb88-3e13-1d1cb89c7785&amp;tm_country_code=PH</t>
  </si>
  <si>
    <t>www.skyscanner.com.ph/hotel_deeplink/4.0/PH/en-US/PHP/h_ct/142368827/2026-03-02/2026-03-03/hotel/hotel/hotels?legacy_provider_id=31&amp;rooms=1&amp;closed_user_group=general&amp;hb_data=eFCKnMbSRW14FhINYS6Q4KPnFOBiyW6C8suOL-6uH3avKPC6AoEhj4pGMuurh3gwFEBGUJxu9o4EAF2_JJHS7YtoXi2dDj9RaNRqhgRWPRWeCNP6oU-Kny-077mS2QIUUzhr0IW_SibAcIu1R_B5NUTk6oqmfZp0zpLNqM6fHRH_GPqwO0JaH5OFBpZI9jMcLQSs0irWpQJc8CYmvqT3EGJyEzc2DuSQU7IaafgRMNBJXNdYdRKnvKCNpyF3HBw2PEYTqc6s-y1C6V3xWiKqDV8p94omMVfbg_ZVivnwEPwbb3oWMKN4os4nqpktcYnaxio91v9uV9EpfLS3tfUgAibWXuIDynYD49eEU6EWnU8-9jzo40sJNEcNybFt5OfEMithtKKmGvQI6Qq7QuefjlKrFjMM8-A487PrQ72-4w%3D%3D&amp;q_datetime_utc=2026-03-02T01%3A23%3A31&amp;ticket_price=2446&amp;quote_id=-1086293019014836395&amp;utid_state=1&amp;channel=iphone&amp;price_without_closed_user_group=2732&amp;tm_place_name=Pasay&amp;deeplink_data=eyJmaWVsZHMiOnsic2lnbmF0dXJlIjoiNzA0ZjlkNzQ2Yzc0YTI5ZmQ5M2VhZjBiZGExMzY2N2YifSwidXJsIjoiaHR0cHM6Ly9waC50cmlwLmNvbS9ob3RlbHMvcmVkaXJlY3Q%2FaG90ZWxpZD00Mzk3Mjc3JmNpdHk9MTIxODUzJkFsbGlhbmNlaWQ9MTI2MDcmc2lkPTg4ODgzMiZjaGVja2luPTIwMjYtMDMtMDImY2hlY2tvdXQ9MjAyNi0wMy0wMyZzaG9wcGluZ2lkPTRjM2I1ZTI4MzJjMzQ3MTdiM2U4YTg0YjRmZjQwZDc4JmFkdWx0PTEmY2hpbGRyZW49MCZhZ2VzPSZsYW5ndWFnZT1lbnBoJmxvY2FsZT1lbl9QSCZyb29taWQ9MTc5NzUxNzczMCZzd2lkPTAmcGF5PVBQJmZndD0xJmlzX3NwPVEyJmNybj0xJmN1cnI9UEhQJndrcD0xJnN0YW5kPUg0c0lBQUFBQUFBQV93QU5BZkwtQ21zS0FoZ0JFZ1FJQVJBQUdsOElvdU9QMlFZWUFEQUFPSkVTbUFIZHNZd0NxQUVBdUFFQ3dBRUEwUUdrY0QwSzE2Q2ZRT0VCMTZOd1BZb2NvMERvQVpPaXp3aUlBaUNKQkFBQUFBQUFBQUFBb0FRR3FnUU1DTm9QRWV4UnVCNkYyM0ZBb1FWSTRYb1VydXQyUUJvZ05HTXpZalZsTWpnek1tTXpORGN4TjJJelpUaGhPRFJpTkdabU5EQmtOemdnQkNpRng1UE5Ca2dCVWdZMk1UUmxabVJhSEFvRFVFaFFFUkJZT2JUSWRyNF9HZ05RU0ZBaEVGZzV0TWgydmo5aUJXVnVYMUJJYUxrVWNBRjRBSW9CQjBnQmVBRElBUUdxQVFjS0F6QXlNaEFDOGdFaU5HTXpZalZsTWpnek1tTXpORGN4TjJJelpUaGhPRFJpTkdabU5EQmtOemhmTTVJQ0FUU2FBZ0FBQUFEX193RUFBUF9fZk9veWxRMEJBQUEifQ%3D%3D&amp;utid=1ea3dd4b-e99c-6099-47d8-87a785428d56&amp;tm_stars=3&amp;client_id=skyscanner_app&amp;redirect_delay=1000&amp;price_policy=2&amp;pre_redirect_id=a2d0c795-350e-697e-00d5-6627d40c6f2b&amp;tm_city_code&amp;max_price=4861&amp;guests=1&amp;request_id=a2d0c795-350e-697e-00d5-6627d40c6f2b&amp;tm_country_code=PH</t>
  </si>
  <si>
    <t>www.skyscanner.com.ph/hotel_deeplink/4.0/PH/en-US/PHP/h_ad/47013969/2026-03-02/2026-03-03/hotel/hotel/hotels?legacy_provider_id=22&amp;rooms=1&amp;closed_user_group=general&amp;hb_data=DMekoByj9DxSKFx0vQ2r0xt_s9-ZtdEUo3iMvJVbMcc2DU2LecVZPOOtCgIc3Q6jE2i-OCa1HkrcxtWdB0oa-hNiOG3FbvlvkC-dl9KHPbmiY-6XmMziW_CNq5nrexP5QoEQ6eewoTVUdXDCfmSPvcWmijY8wP8N6MhnNb766_2dHbrIMGJbF3vp5nixgpUdwLI5YdhyakvOGGHXUCVo83fwhMPfg0_fyK4bNetaZ23p7AWynXDFQuy0a8g8j-cRPh1Iql6wKN3Br5TyK4gPiQdjPiyEUhJSzpVxeOnEAycvti-cKBI5WlZftj6tDQDqfwR9Sw76sci4V0aAZWcHSKcrmig1XVAavU9IRbFvi8pHa-rylf-VfwURt4MuuVny3YmvXdpNMZ2xfp4TUzQCCG7xl20wzoM2nZ4elWHFIsJD&amp;q_datetime_utc=2026-03-02T01%3A24%3A48&amp;ticket_price=5495&amp;quote_id=5416614184114432898&amp;utid_state=1&amp;channel=iphone&amp;price_without_closed_user_group=11900&amp;tm_place_name=Manila&amp;deeplink_data=eyJmaWVsZHMiOnsic2lnbmF0dXJlIjoiYjhjOGEwZmZkNzM5NmFlMTUzOGM5ZjE3NmY3NjAwOTIifSwidXJsIjoiaHR0cHM6Ly93d3cuYWdvZGEuY29tL3BhcnRuZXJzL3BhcnRuZXJzZWFyY2guYXNweD9jaWQ9MTg0NjM4MyZoaWQ9MTA1NjAmY3VycmVuY3k9UEhQJmNoZWNraW49MjAyNi0wMy0wMiZjaGVja291dD0yMDI2LTAzLTAzJk51bWJlcm9mQWR1bHRzPTEmTnVtYmVyb2ZDaGlsZHJlbj0wJlJvb21zPTEmbWNpZD0zMzImbWFzdGVyUm9vbUlkPTg5ODg5MTE4NyZtcHQ9TUV4UlpVUlRWMmx5YVcxbWExTnJjREkzZGtZclRuazJUMkZDV2tKeWQxTlBNVUZ0T0ZRMlJUQTFOa1ZyYTNSWGQzbzFlbUZDWVRkck0yWmtkRVUzZG5kTlNEQm5iVVZTVkVNMmVXZEJQVDAmVG90YWxQcmljZT01NDk1LjE5JlRvdGFsVGF4PTU3Ni4wMiZUb3RhbEZlZT00NjkuNjMmVG90YWxTdXJjaGFyZ2U9MCZtY3VyPVBIUCJ9&amp;utid=378d676e-2166-8e57-4ee9-579e0a4a60a2&amp;tm_stars=5&amp;client_id=skyscanner_app&amp;redirect_delay=1000&amp;price_policy=2&amp;pre_redirect_id=26b1190e-4cc6-91f4-a3eb-09605f7f5530&amp;tm_city_code=MNLP&amp;max_price=17813&amp;guests=1&amp;request_id=26b1190e-4cc6-91f4-a3eb-09605f7f5530&amp;tm_country_code=PH</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</si>
  <si>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b0kyJ0Noa0lrc09zNGJlYXpPVXJHZzB2Wnk4eE1XWXdNSEEwTjJZeEVBRTgGQgkRLnzZwOUKbB5CCRHZT45VmSz7-0IJEUtyXMogB-xqSABaTTJLqgFIEAEqCSIFaG90ZWwoADIfEAEiGwbg-QvbwGHSlkzHECvTQAgsL-kwWIpS9YHnXjIYEAIiFGhvdGVsIGluIHBoaWxpcHBpbmVz&amp;ap=KigKEgnMVpI7ToEeQBFjVfxe0lRdQBISCZwWDMlVUzJAEbEqfi-DNGBAMAFIAQ&amp;ictx=111&amp;ved=0CDoQyvcEahgKEwi49pKk7tuSAxUAAAAAHQAAAAAQ2gg</t>
  </si>
  <si>
    <t>www.skyscanner.com.ph/hotel_deeplink/4.0/PH/en-US/PHP/h_ct/205195610/2026-03-02/2026-03-03/hotel/hotel/hotels?legacy_provider_id=31&amp;rooms=1&amp;closed_user_group=general&amp;hb_data=915bYf7g1M1MBKp4sQU9Z9qX5cI-apgLowggMykPmDk2jt9tYf2sv1efs4FIok_hkJN4rMd1igYEsgHtS1_ToTBs-B5Ir12PuYGPumQMl9GtwXA3rOQZZiCimHbOFLiiCMHAH5b6JFuwh-sCyHKhB2sQ9ikdY9hyj1sUDqKU-kPzGlGLCc6Jfc68A1DSYBljPn4UBFCLaUsgqa-4BmcJ0b0rCtrwHSJpTPkt_7H0iA4fZpKDBwUnF_lN09Is19i-eLFdQJw3UnAApixRXvBfYyZcIa5u6TQvct2B8iqzovmJ6GUs559-4u5CUodCnVYu9GCGddO707F9JYX7wimd0u7iXApU1O2xxSpnQtgz8-4RIbJV1lQdLRqWPSNg_AkKwIP9Rlc53KjGzmRVdFCYen27Xy3nl62ckKvFlEOobA%3D%3D&amp;q_datetime_utc=2026-03-02T01%3A23%3A35&amp;ticket_price=2823&amp;quote_id=-3623316568448418512&amp;utid_state=1&amp;channel=iphone&amp;price_without_closed_user_group=8763&amp;tm_place_name=Tambo&amp;deeplink_data=eyJmaWVsZHMiOnsic2lnbmF0dXJlIjoiNzUxNmY1MDdlZmE1YWUwYzgwYjg2NmZhMDFmNGFhNTUifSwidXJsIjoiaHR0cHM6Ly9waC50cmlwLmNvbS9ob3RlbHMvcmVkaXJlY3Q%2FaG90ZWxpZD03NTIyMDUyMSZjaXR5PTEyMTg1MSZBbGxpYW5jZWlkPTEyNjA3JnNpZD04ODg4MzImY2hlY2tpbj0yMDI2LTAzLTAyJmNoZWNrb3V0PTIwMjYtMDMtMDMmc2hvcHBpbmdpZD1mNmFiZDlkNTRhNmQ0Zjg4YmFmMzNlN2ViY2Q2NzFmMCZhZHVsdD0xJmNoaWxkcmVuPTAmYWdlcz0mbGFuZ3VhZ2U9ZW5waCZsb2NhbGU9ZW5fUEgmcm9vbWlkPTE0OTg2MzcxMDMmc3dpZD0wJnBheT1QUCZmZ3Q9MSZjcm49MSZjdXJyPVBIUCZ3a3A9MSZzdGFuZD1INHNJQUFBQUFBQUFfd0FNQWZQLUNtb0tBaGdCRWdRSUFSQUFHbDRJcjhiTnlnVVNDakUxTXpVMk9UQTVNRElZQURDb0FUaWxFcGdCcVl6dkk2Z0JBTGdCQXNBQkFORUI5aWhjajBLT28wRGhBVks0SG9YckRhWkE2QUhMNXZiM0FZZ0NJSWtFajhMMUtGeVBNMENnQkFDaEJSU3VSLUY2TkdaQUdpQm1ObUZpWkRsa05UUmhObVEwWmpnNFltRm1Nek5sTjJWaVkyUTJOekZtTUNBRUtJWE5rODBHU0FGU0JqQTJZVE5pWkZvY0NnTlZVMFFSd29hblY4cHlHMEFhQTFCSVVDRVFXRG0weUhhLVAySUZaVzVmVUVob3VSUndBWGdBaWdFSFNBRjRBTWdCQWFvQkJ3b0RNREl4RUFMeUFTSm1ObUZpWkRsa05UUmhObVEwWmpnNFltRm1Nek5sTjJWaVkyUTJOekZtTUY4d2tnSUJOSm9DQUFBQUFQX19BUUFBX184eHpuWWpEQUVBQUEifQ%3D%3D&amp;utid=034dcd11-0387-ea0d-3e8f-fa57ece8832e&amp;tm_stars=4&amp;client_id=skyscanner_app&amp;redirect_delay=1000&amp;price_policy=2&amp;pre_redirect_id=de884406-0d3b-b3ac-a5f1-82e2ddce7b6a&amp;tm_city_code&amp;max_price=7868&amp;guests=1&amp;request_id=de884406-0d3b-b3ac-a5f1-82e2ddce7b6a&amp;tm_country_code=PH</t>
  </si>
  <si>
    <t>www.skyscanner.com.ph/hotel_deeplink/4.0/PH/en-US/PHP/h_ad/140068906/2026-03-05/2026-03-06/hotel/hotel/hotels?legacy_provider_id=22&amp;rooms=1&amp;closed_user_group=general&amp;hb_data=wsWq_AEUtoAQSASc0uSjA-0--Bwl11hRNjRhsrzKzIXiSdi_4yAxD763_RfuhBZeQMNtp8_Xmz7NYbzvx6X2S6caNu1GNML-uk0F-_mUcQ4XcWAetaGvJrDLwVtzOZBqBWb4MQz40ekCo_zAIyu2Wa8Y7QrPq-ZGNtJ4YnUcZj3fEacT8TXHqxsAO5PM1o4k5qARpGICoJ8Gs_QYNEIyv0tdQIEmxWUgAcft5nMCDrbuQ0S1if8jatosMBbpb5OtFRK1hQyz1iItMsXa-Nw90pc3JBIVcTfNlIPwrVnGjQvsrmo-bxSLbzyyCPjFH2J2i9YBs00FJtaFO-pUyK_ZmtkDqgozqgvD1_7okuO_MJYVa_VJDfMxjFvELVrwz25vN-CFrKqEdvpKPk1KPDhbbMNs9z2bbC8yvRFwEzcQpaUN&amp;q_datetime_utc=2026-03-05T14%3A39%3A34&amp;ticket_price=3456&amp;quote_id=-3973359318186941315&amp;utid_state=1&amp;channel=iphone&amp;price_without_closed_user_group=9500&amp;tm_place_name=Buruanga&amp;deeplink_data=eyJmaWVsZHMiOnsic2lnbmF0dXJlIjoiYjU2ZTUzOWFjODE0YTE2ZDQ2MjY1MTQyZmZiMTg1ZDEifSwidXJsIjoiaHR0cHM6Ly93d3cuYWdvZGEuY29tL3BhcnRuZXJzL3BhcnRuZXJzZWFyY2guYXNweD9jaWQ9MTg0NjM4MyZoaWQ9MTE3NzUyOCZjdXJyZW5jeT1QSFAmY2hlY2tpbj0yMDI2LTAzLTA1JmNoZWNrb3V0PTIwMjYtMDMtMDYmTnVtYmVyb2ZBZHVsdHM9MSZOdW1iZXJvZkNoaWxkcmVuPTAmUm9vbXM9MSZtY2lkPTMzMiZtYXN0ZXJSb29tSWQ9OTY4ODAxMDM3Jm1wdD1lazVXUW05cVVVODRaVTAxWVhKMmMzZE1hMjVZVkRSMldIUm9Wa0pzZVROeVRsVllkVEpMYWtVdmNHZHpkVmw1VkdNdmJsUnZSVWgyWVM4NGNXNVpLemgyY1VKd1pucEtjVXRRUkZGYVNYVSZUb3RhbFByaWNlPTM0NTUuNzImVG90YWxUYXg9MzIzLjgyJlRvdGFsRmVlPTI5OS4zNSZUb3RhbFN1cmNoYXJnZT0wJm1jdXI9UEhQIn0%3D&amp;utid=0128d6ce-194f-d2b3-5dd8-0912c3885a01&amp;tm_stars=0&amp;client_id=skyscanner_app&amp;price_policy=2&amp;pre_redirect_id=cddb848e-cc34-5dfd-2fa6-a3955116e57e&amp;tm_city_code&amp;max_price=3456&amp;guests=1&amp;request_id=cddb848e-cc34-5dfd-2fa6-a3955116e57e&amp;tm_country_code=PH</t>
  </si>
  <si>
    <t>www.skyscanner.com.ph/hotel_deeplink/4.0/PH/en-US/PHP/h_ad/213619743/2026-03-02/2026-03-03/hotel/hotel/hotels?legacy_provider_id=22&amp;rooms=1&amp;hb_data=3ifFDE36BQiFqjuadEJSusEVxGxE1-i4IjEFlc0dluznDN2dmOQag28Cwy6vIchV-00N-fhO6cyGy51EFjvSQh7-9I_9rP1flIZ3MDB1GPoiOtlhlbhVK0WgEcS54NIobddWeMQNbD5q5Bl5i2u20OkFqEWee5edDkH9H4jIfKnae-pn2s-omoZBwbQGOAfvMKfnJcW_jpA3TyxpmPpR195v6vo4FKEg7BF5OoSID8KXbECoaIm6ofd1sZxHWhjmpY4xPa7VaXO6_qvkwvUlTSFPFctgnoM7m9n67UiSZFIyYtrEDE7pPV5SmVUnPssXB82yqx-IjrtWfMtj7dFKQWqsTEKbkRRfuguFchgSrZowPSbcvkVUZ76JVT_xe4_BCN4yrijdL98ZD1tvQirmQg3FuKgtB1Zd6O2T3t9mCNMt&amp;q_datetime_utc=2026-03-02T01%3A23%3A39&amp;ticket_price=763&amp;quote_id=2904391796424585215&amp;utid_state=1&amp;channel=iphone&amp;tm_place_name=Quezon+City&amp;deeplink_data=eyJmaWVsZHMiOnsic2lnbmF0dXJlIjoiNDM2Y2FmMjA0MDA2NDliYTk1NWEzOTMxZDJhZjNlODcifSwidXJsIjoiaHR0cHM6Ly93d3cuYWdvZGEuY29tL3BhcnRuZXJzL3BhcnRuZXJzZWFyY2guYXNweD9jaWQ9MTg0NjM4MyZoaWQ9MzUyNDE3NjkmY3VycmVuY3k9UEhQJmNoZWNraW49MjAyNi0wMy0wMiZjaGVja291dD0yMDI2LTAzLTAzJk51bWJlcm9mQWR1bHRzPTEmTnVtYmVyb2ZDaGlsZHJlbj0wJlJvb21zPTEmbWNpZD0zMzImbWFzdGVyUm9vbUlkPTU4Mjg5MzMxOCZtcHQ9VG5OTFdrZDNkMHgyWTJoeVZrY3ZPRWxPSzFSMVlXOVpMMlJ1U3pGM2IxWklaa1kySzFJM1ZsSTRNVkZITWtoT00weHpNWEpOYms5MWFEYzBlR2x1Y0VOV1kwUktieTlRUTJkR2NtMUJQVDAmVG90YWxQcmljZT03NjMuNDUmVG90YWxUYXg9ODguMjgmVG90YWxGZWU9NjQuNDEmVG90YWxTdXJjaGFyZ2U9MCZtY3VyPVBIUCJ9&amp;utid=ac129937-9d04-47bb-c862-a70e9e0630b1&amp;tm_stars=2&amp;client_id=skyscanner_app&amp;redirect_delay=1000&amp;price_policy=2&amp;pre_redirect_id=ababda80-8c93-b729-b510-9dc1536d3426&amp;tm_city_code&amp;max_price=3241&amp;guests=1&amp;request_id=ababda80-8c93-b729-b510-9dc1536d3426&amp;tm_country_code=PH</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</si>
  <si>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b0kyKENob0lpOFdYdzVIbGwtcldBUm9OTDJjdk1URnJPWE53WkcxZmR4QUI4BkIJES582cDlCmweQgkR2U-OVZks-_tCCRFLclzKIAfsakgAWk0yS6oBSBABKgkiBWhvdGVsKAAyHxABIhsG4PkL28Bh0pZMxxAr00AILC_pMFiKUvWB514yGBACIhRob3RlbCBpbiBwaGlsaXBwaW5lcw&amp;ap=KigKEgnMVpI7ToEeQBFjVfxe0lRdQBISCZwWDMlVUzJAEbEqfi-DNGBAMAFIAQ&amp;ictx=111&amp;ved=0CMEBEMr3BGoYChMIuPaSpO7bkgMVAAAAAB0AAAAAENoI</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</si>
  <si>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Nb0kyKENob0k5OF92eDVuWnR1dktBUm9OTDJjdk1URm5aR2c1TTJ4emNoQUI4BkIJES582cDlCmweQgkR2U-OVZks-_tCCRFLclzKIAfsakgAWk0yS6oBSBABKgkiBWhvdGVsKAAyHxABIhsG4PkL28Bh0pZMxxAr00AILC_pMFiKUvWB514yGBACIhRob3RlbCBpbiBwaGlsaXBwaW5lcw&amp;ap=KigKEgnMVpI7ToEeQBFjVfxe0lRdQBISCZwWDMlVUzJAEbEqfi-DNGBAMAFIAQ&amp;ictx=111&amp;ved=0CNsBEMr3BGoYChMIuPaSpO7bkgMVAAAAAB0AAAAAENoI</t>
  </si>
  <si>
    <t>www.skyscanner.com.ph/hotel_deeplink/4.0/PH/en-US/PHP/h_ct/160249838/2026-03-05/2026-03-06/hotel/hotel/hotels?legacy_provider_id=31&amp;rooms=1&amp;closed_user_group=general&amp;hb_data=Z2MPIbSbD0j2MqkkZZMVzviP3ZR3VpQOx45_qGqZO3AxZ4Gz5Eb2PhKkF-pdMCtxFt7WNM67bM0-S_e-gTwEJCeXaKbdCRuq2cKuikd3KDS-cYeTLk7X3h4wvX6J_VIqPULDFeF9NoY_snDbcBIkHZW_zL3-pnNzmEquc7SPXvRUYm-ZIl7t1B92LccHYFCCkbGWmaZFIFOTAXB-h_Zkw1wADczNNk1daeTqJ2VIxFn1nOpmwefo2e0Qexbjgr283PMIfrMqxmZk_DWxeXL8r7B4wY8Ub6QFyMtyd1KwqASDKTYVcn0WQ3zXlqmKiIDpLPrl7aeo1KHBoqH9lhi6ZKtfqL6qqzpm0TuXGC_phbclXC4jbot-tC57_5mqOGHPtRmEmcAoF0nfVobXfpKPocrH3pl5y2ulDupv7-7uxA%3D%3D&amp;q_datetime_utc=2026-03-05T14%3A39%3A36&amp;ticket_price=3036&amp;quote_id=-8627111153265678862&amp;utid_state=1&amp;channel=iphone&amp;price_without_closed_user_group=3512&amp;tm_place_name=Manila&amp;deeplink_data=eyJmaWVsZHMiOnsic2lnbmF0dXJlIjoiYzY5ZWQ4NzBmNTI3YmU5YzQ2MWMxYmI0YTQ4M2I5YmYifSwidXJsIjoiaHR0cHM6Ly9waC50cmlwLmNvbS9ob3RlbHMvcmVkaXJlY3Q%2FaG90ZWxpZD0xMDY3MzM5MiZjaXR5PTM2NCZBbGxpYW5jZWlkPTEyNjA3JnNpZD04ODg4MzImY2hlY2tpbj0yMDI2LTAzLTA1JmNoZWNrb3V0PTIwMjYtMDMtMDYmc2hvcHBpbmdpZD1iOGE5MGRjOTAzMzY0MjhiYTc3YjMyZWE3YTcxMzZmMCZhZHVsdD0xJmNoaWxkcmVuPTAmYWdlcz0mbGFuZ3VhZ2U9ZW5waCZsb2NhbGU9ZW5fUEgmcm9vbWlkPTQxNTMyMDMzNCZzd2lkPTAmcGF5PVBQJmZndD0xJmlzX3NwPVEyJmNybj0xJmN1cnI9UEhQJndrcD0xJnN0YW5kPUg0c0lBQUFBQUFBQV93QU5BZkwtQ21zS0FoZ0JFZ1FJQVJBQUdsOElqcEtGeGdFWUFEQUFPUHNSbUFId3VZc0ZxQUVBdUFFQ3dBRUEwUUZjajhMMUtDNmxRT0VCdUI2RjY5RzRwMERvQWQ2MzNDYUlBaUNKQkFBQUFBQUFBQUFBb0FRR3FnUU1DTm9QRVFyWG8zQTl0bjFBb1FYTnpNek16TW1hUUJvZ1lqaGhPVEJrWXprd016TTJOREk0WW1FM04ySXpNbVZoTjJFM01UTTJaakFnQkNqWXFLYk5Ca2dCVWdZMU1qZzBPV1ZhSEFvRFVFaFFFVWNEZUFza0tMNF9HZ05RU0ZBaFJ3TjRDeVFvdmo5aUJXVnVYMUJJYUx3VWNBRjRBSW9CQjBnQmVBRElBUUdxQVFjS0F6QXlNaEFDOGdFaVlqaGhPVEJrWXprd016TTJOREk0WW1FM04ySXpNbVZoTjJFM01UTTJaakJmTUpJQ0FUU2FBZ0FBQUFEX193RUFBUF9fZU51cWd3MEJBQUEifQ%3D%3D&amp;utid=39d0cc45-1c6e-95d3-2e73-784cdaab9434&amp;tm_stars=3&amp;client_id=skyscanner_app&amp;price_policy=2&amp;pre_redirect_id=2be2bb29-047e-b5f2-e101-5564db60d88b&amp;tm_city_code=MNLP&amp;max_price=3431&amp;guests=1&amp;request_id=2be2bb29-047e-b5f2-e101-5564db60d88b&amp;tm_country_code=PH</t>
  </si>
  <si>
    <t>www.skyscanner.com.ph/hotel_deeplink/4.0/PH/en-US/PHP/h_ct/113160812/2026-03-02/2026-03-03/hotel/hotel/hotels?legacy_provider_id=31&amp;rooms=1&amp;closed_user_group=apps&amp;hb_data=gjmiil9HldPf3n96KugpLZ2Sv5LezXJVII59PkxYKhbuXYAJ5-kvlLu0T41up2ZzpQlMRnllCocVdkqkB_P-CLqUjLk9mdLdklR1R0sekvjcpW7QdxtlrgAss4lyO3ypb2T39vrayU4Ys9Aa_sc8Pr469UZCsZKb34Vilpn__Ekq7-lrADA7ucZlX7te1FbjxxDa7eMcb_8yDcMd0N0A1PAJP_tiB-3S6Mn4kPQZbEGY8OY-nUNpKYibm-YJUrWmN40ClBKXss_O3-gKb4mxCfdJ6yfjExmykL8wIB4tL9ZJW7mBp-4eRZ4ZmYp_c8gD4R0fZIaP6OflgnuN10mxtduhV_eq00OQa9QOQdEJ23Ikq1634JdrAdy3j_g8iO27iSnSJY82h1bF4GMlJhXqxqm3G6Z599hBQv5uXCFOgw%3D%3D&amp;q_datetime_utc=2026-03-02T01%3A23%3A48&amp;ticket_price=4461&amp;quote_id=574137955791761487&amp;utid_state=1&amp;channel=iphone&amp;price_without_closed_user_group=11465&amp;tm_place_name=Muntinlupa&amp;deeplink_data=eyJmaWVsZHMiOnsic2lnbmF0dXJlIjoiZmNmMGI5NTAyNWYwYjNjYWM4OTgzNmE5ZTAyZjRjOTIifSwidXJsIjoiaHR0cHM6Ly9waC50cmlwLmNvbS9ob3RlbHMvcmVkaXJlY3Q%2FaG90ZWxpZD0yMTY0NzM2JmNpdHk9MzIwNCZBbGxpYW5jZWlkPTEyNjA3JnNpZD04ODg4MzImY2hlY2tpbj0yMDI2LTAzLTAyJmNoZWNrb3V0PTIwMjYtMDMtMDMmc2hvcHBpbmdpZD1lZDExNTc3ODFkNGY0NzQwOTYyZDYwZjFmNjQwOWRhYiZhZHVsdD0xJmNoaWxkcmVuPTAmYWdlcz0mbGFuZ3VhZ2U9ZW5waCZsb2NhbGU9ZW5fUEgmcm9vbWlkPTE3NDI0NzE4NDkmc3dpZD0wJnBheT1QUCZmZ3Q9MSZjcm49MSZjdXJyPVBIUCZ3a3A9MSZzdGFuZD1INHNJQUFBQUFBQUFfd0Q4QUFQX0NtRUtBaGdCRWdRSUFSQUFHbFVJcVlYd3ZnWVNBVElZQURDTEV6amtkNWdCZ0pDRUFhZ0JBTGdCQXNBQkFORUJoZXRSdUI3bHEwRGhBY1AxS0Z4UGJiRkE2QUdOenZ1REFvZ0NJSWtFQUFBQUFBQUFBQUNnQkFDaEJjUDFLRnlQMW5wQUdpQmxaREV4TlRjM09ERmtOR1kwTnpRd09UWXlaRFl3WmpGbU5qUXdPV1JoWWlBRUtPQ3BrODBHU0FGU0JqSm1ZbVZqWVZvY0NnTkRUbGtSQUFBQUFBQUE4RDhhQTFCSVVDRVFXRG0weUhhLVAySUZaVzVmVUVob3VSUndBWGdBaWdFSFNBRjRBTWdCQWFvQkFQSUJJbVZrTVRFMU56YzRNV1EwWmpRM05EQTVOakprTmpCbU1XWTJOREE1WkdGaVh6T1NBZ0UwbWdJQUFBQUFfXzhCQUFEX195RDRuajM4QUFBQSJ9&amp;utid=c3e9dc44-4e76-2ecc-bccc-5514142bbf49&amp;tm_stars=5&amp;client_id=skyscanner_app&amp;redirect_delay=1000&amp;price_policy=2&amp;pre_redirect_id=5d7fe864-6fda-1f51-7cd2-ea30ed800653&amp;tm_city_code&amp;max_price=18869&amp;guests=1&amp;request_id=5d7fe864-6fda-1f51-7cd2-ea30ed800653&amp;tm_country_code=PH</t>
  </si>
  <si>
    <t>www.skyscanner.com.ph/hotel_deeplink/4.0/PH/en-US/PHP/h_xp/126110800/2026-03-02/2026-03-03/hotel/hotel/hotels?legacy_provider_id=1&amp;rooms=1&amp;closed_user_group=mobile&amp;hb_data=PcRsEBVbPikBYPisN0M256w_AaqPVfrvVUH6f7Si6HxP5Lcn1OkPeKpuvoahvX2F5PB-79cPqdPIlI4gtNndMQlCrMz20swRDqwpN-Tac7Or6wkjIUidCmEGZIOsgQNoW2fBnyeFVp1PYX-fqgxXSd1L7x8o4cvwcNoHJUQzKdYw1QplX0kGJzmmw8ZOT0NkoWXO14zn7ybHZJoeaHaYgYkOb6hu3LXsK8wN7mn9AJW9nc_9-YNkmo6ZuFVnj91nvzzJk07brCeOikKalSeTHpfwXl8%3D&amp;q_datetime_utc=2026-03-02T01%3A23%3A49&amp;ticket_price=2042&amp;quote_id=7954474935078362874&amp;utid_state=1&amp;channel=iphone&amp;price_without_closed_user_group=2269&amp;tm_place_name=Pasig&amp;deeplink_data=eyJmaWVsZHMiOnsic2lnbmF0dXJlIjoiYTNhNDQ0Y2IwNWI4ZDgyYWVhODYzZWIyM2Y0M2ZjODUifSwidXJsIjoiaHR0cHM6Ly93d3cuZXhwZWRpYS5jb20ucGgvSG90ZWwtU2VhcmNoP3RwaWQ9NjgmbXBlPTE3NzI0MTM4NTEmZW5kRGF0ZT0yMDI2LTAzLTAzJmFkdWx0cz0xJmxvY2FsZT1lbl9VUyZjaGlkPTE3Y2Q1OWYyLWRkMWYtNGM1Zi1hMDhjLTQ1MjRmNjE1ODYwMiZlYXBpZD00NjIzMCZtY3RjPTMmc3RhcnREYXRlPTIwMjYtMDMtMDImbXBkPUdCUCZtcG49MjAwNzQ1NjAyJmN1cnJlbmN5PUdCUCZyYXRlcGxhbmlkPTIwNDg4OTE2OSZtcG09MjQmbXBwPTEmbXBvPUVDJnNlbGVjdGVkPTg3MzgzNTkmbXBiPTIuOTYmbXBxPTIzLjI5Jm1wYT0yMy4yOSJ9&amp;utid=41a975c5-fbdb-d220-d6cc-6ac30188fb95&amp;tm_stars=3&amp;client_id=skyscanner_app&amp;redirect_delay=1000&amp;price_policy=2&amp;pre_redirect_id=6d4f68b8-ee20-4a63-52d7-3bd38fa3555b&amp;tm_city_code&amp;max_price=3451&amp;guests=1&amp;request_id=6d4f68b8-ee20-4a63-52d7-3bd38fa3555b&amp;tm_country_code=PH</t>
  </si>
  <si>
    <t>www.skyscanner.com.ph/hotel_deeplink/4.0/PH/en-US/PHP/h_fd/114292889/2026-03-02/2026-03-03/hotel/hotel/hotels?legacy_provider_id=927050&amp;rooms=1&amp;closed_user_group=mobile&amp;hb_data=OqJw6Gbtc2Ve3jdXU4TaENNG805hCvfCQKUrWxjs9Ij4R6ZV1bToYlGDGDF5gjPqQWC8-S3B5zq4OfTxfko33Bz7Ugp7XTKcZoPQECwh00rPmpZZi-VkrT0lrAVwpVMmj2IVRbIDAhxLAyAPEE_PG8YgEmA4uMUyaWjQcQcIJuBcfAnxtdIQ9Cu6jXtlCsEtmbspBQH7dQBL0K9dJJ2Eh6Qi-zodumInE2UBZKQai5zx2c2_-SEOEfamNyfXxMRxFMeZExtbS2YgwR6tnIUfYsmEUxYLdKiCC9khRSwO1_zJvkmxiV-gnYcE1c-QwqeVKLFOvYMQ7DdZ_MUkWi379yAf1kELrSBkC5rqRlV9-cnqJhgZHP-zFN_ONwlsn_lx39qCsghgs7fYk99zWzrxT1eTrp7_uGfTaJLMd6Ru79JYpQ%3D%3D&amp;q_datetime_utc=2026-03-02T01%3A23%3A54&amp;ticket_price=4270&amp;quote_id=-9094971034707205362&amp;utid_state=1&amp;channel=iphone&amp;price_without_closed_user_group=9403&amp;tm_place_name=Quezon+City&amp;deeplink_data=eyJmaWVsZHMiOnsic2lnbmF0dXJlIjoiZjA3NjhjYzAzYjY2NGUzMDhjZTQ2YjFjNmEwNzNiNTgifSwidXJsIjoiaHR0cHM6Ly9kZWFscy52aW8uY29tP3NpZz04NDI0NmYzOGNjOWM1YmU2MTBmMDZjZjUwYmE5Yzc3MDdlNmJiMGI3NjY1MThhYzRmZTZjOWE2Y2VlY2Y2NmZjMmQzMTMwMzczMDMwMzUzNDMxMzIzNyZzaWctaXNzPW1ldGEmdHVybD1odHRwcyUzQSUyRiUyRnZpby5jb20lMkZIb3RlbCUyRlNlYXJjaCUzRmNoZWNrSW4lM0QyMDI2LTAzLTAyJTI2Y2hlY2tPdXQlM0QyMDI2LTAzLTAzJTI2Y3VycmVuY3klM0RQSFAlMjZlcHYlM0RNUzR5JTI2ZXNkJTNELVJ2dG5BOTZPMVd2VFRGTEcyU1FpWkhuVHBubVVDVXFIS0Y0c0I0bnB2QTI5WU9NQUdFNFBHeVU5WHRwQ0pOZnZPTWp1MXA4bXNrX3EyWk5GZlJ0SjJ0VXlFcDcyRXhaR3M4SjJBQkkwMS1QSGd2Yl9nZXUlMjZmb3JjZUN1cnJlbmN5Q2hhbmdlJTNEMSUyNmZvcmNlTGFuZ3VhZ2VDaGFuZ2UlM0QxJTI2aG90ZWxJZCUzRDE4NDM3MjMlMjZsYWJlbCUzRHNyYyUyNTNEc2t5c2Nhbm5lciUyNTI2dWNvdW50cnklMjUzRFBIJTI1MjZ1ZGV2aWNlJTI1M0Rtb2JpbGUlMjUyNmhvdGVsJTI1M0QxODQzNzIzJTI1MjZkYXklMjUzRDIlMjUyNm1vbnRoJTI1M0QwMyUyNTI2eWVhciUyNTNEMjAyNiUyNTI2bG9zJTI1M0QxJTI1MjZvZmZlcmlkJTI1M0RveEVvTzJKa1dnV2MlMjUyNnByaWNlJTI1M0Q0MjY5LjU5JTI1MjZjdXJyZW5jeSUyNTNEUEhQJTI1MjZ1c2VybGFuZyUyNTNEZW4lMjUyNl90aCUyNTNEMzQxYjBhNzNkMWIyZWIxZDRlYjA4NjNlMDJkMDcxYjlkNzQ5NGYxNzk0ZmIzODk2JTI1MjZkdHMlMjUzRDE3NzI0MTQ1MzUlMjUyNm9sdXQlMjUzRDE3NzI0MTQ1MzQlMjUyNmNhblBheUxhdGVyJTI1M0RmYWxzZSUyNTI2cmVxdWVzdFVzZXJHcm91cCUyNTNEJTI1MjZvZmZlclVzZXJHcm91cCUyNTNEcHVibGljJTI2bGFuZyUzRGVuJTI2b3RpJTNEa2sxLWFBanFmd2slMjZwcmVmZXJyZWRSYXRlJTNENDI2OS41OSUyNnByb2ZpbGUlM0RyMmQybTcza244JTI2cm9vbXMlM0QxJTI2dG9rZW4lM0Q3ZmUyNzYlMjZ1c2VyQ291bnRyeSUzRFBIJTI2dXRtX2NhbXBhaWduJTNEc2t5c2Nhbm5lciUyNnV0bV9tZWRpdW0lM0RjcGMlMjZ1dG1fc291cmNlJTNEc2t5c2Nhbm5lciJ9&amp;utid=0040ec3c-eb1f-3e2f-d17b-6cf41a6379ce&amp;tm_stars=4&amp;client_id=skyscanner_app&amp;redirect_delay=1000&amp;price_policy=2&amp;pre_redirect_id=eab7ac22-5830-d630-30ab-db7b63495ec8&amp;tm_city_code&amp;max_price=8881&amp;guests=1&amp;request_id=eab7ac22-5830-d630-30ab-db7b63495ec8&amp;tm_country_code=PH</t>
  </si>
  <si>
    <t>www.skyscanner.com.ph/hotel_deeplink/4.0/PH/en-US/PHP/h_h1/129291521/2026-03-02/2026-03-03/hotel/hotel/hotels?legacy_provider_id=927111&amp;rooms=1&amp;closed_user_group=mobile&amp;hb_data=bsNpCKmPAjmYQlCm0uC4yg8DOQYMgjzlUK2pVZ8jPKEFGQCqVIG92OFKenxPipbJMZ-30b8SgvnIZ8Nb7QR64H2RpvdCT2NcOjDjb1hU5vSIRAeSZoZ90TkmjFB1T1_gOHurhc_RZLCWqU33vsqLq2uPQf_ri1OTyelYolhjMjlcsJDn2HHj68cuFeYW9X6if3cm-xzArfE47CR2BVELuZrkij5weZ1KzvsihzEh9keZr3wYyBiCs0C8_sMRSvczsrYoxfjk7s_LuKPyPgR4f2-uwWo%3D&amp;q_datetime_utc=2026-03-02T01%3A23%3A49&amp;ticket_price=6553&amp;quote_id=3538978094932330498&amp;utid_state=1&amp;channel=iphone&amp;price_without_closed_user_group=9000&amp;tm_place_name=Makati&amp;deeplink_data=eyJmaWVsZHMiOnsic2lnbmF0dXJlIjoiMGFmYmUyNzBiZTZlODk2NzZhOGE2YzczNWI1OTBlYWYifSwidXJsIjoiaHR0cHM6Ly9waC5ob3RlbHMuY29tL0hvdGVsLVNlYXJjaD90cGlkPTMyMTQmbXBlPTE3NzI0MTIzODgmZW5kRGF0ZT0yMDI2LTAzLTAzJmFkdWx0cz0xJmxvY2FsZT1lbl9QSCZjaGlkPWRmMTI1MDAzLTkxMmUtNDNlMS05ZjI4LTgzYjFhMjIwZDRiMCZlYXBpZD00NCZtY3RjPTMmc3RhcnREYXRlPTIwMjYtMDMtMDImbXBkPVBIUCZtcG49MjAyNDMxNjUwJmN1cnJlbmN5PVBIUCZyYXRlcGxhbmlkPTM4NzQzNzQ4OCZtcG09MjQmbXBwPTEmbXBvPUVDJnNlbGVjdGVkPTg0MTM3MjImbXBiPTcwMi4wNiZtcHE9NTg1MC40OCZtcGE9NTg1MC40OCJ9&amp;utid=7e66cb5e-8cfd-e85c-7850-99d069c7ded1&amp;tm_stars=5&amp;client_id=skyscanner_app&amp;redirect_delay=1000&amp;price_policy=2&amp;pre_redirect_id=c5066dfa-0705-6f7e-c68b-2ffc6aed898d&amp;tm_city_code&amp;max_price=12024&amp;guests=1&amp;request_id=c5066dfa-0705-6f7e-c68b-2ffc6aed898d&amp;tm_country_code=PH</t>
  </si>
  <si>
    <t>www.skyscanner.com.ph/hotel_deeplink/4.0/PH/en-US/PHP/h_h1/46963333/2026-03-02/2026-03-03/hotel/hotel/hotels?legacy_provider_id=927111&amp;rooms=1&amp;closed_user_group=mobile&amp;hb_data=70vX_hi85U81fy3fr89RjFh4fjfdX-aGb2ZGYjTL3Ch2_rXMyztyYqWv3FKTGrP319wieVjJLOF2KirPhAERHYkzgXBXl5jVZWNwlwQmfx_xnOxeQhE93AWVNf4zzY93ZzeMvXeroik3RcsCmT7TWVUeepVaZah_ozR21MrmD1U_IOjIz0z54Hrld4I-DOvD4lvstaBgCdwNzFU8Pz2V2NU5LVkW2rPD37LrXrtrNYOsQdJoA-IyKalKiQ5IIiFlTRN8PWK9Cc7hI1pdf0UfD2cx0gg%3D&amp;q_datetime_utc=2026-03-02T01%3A23%3A51&amp;ticket_price=2869&amp;quote_id=-5636349700029501173&amp;utid_state=1&amp;channel=iphone&amp;price_without_closed_user_group=3188&amp;tm_place_name=Makati&amp;deeplink_data=eyJmaWVsZHMiOnsic2lnbmF0dXJlIjoiY2U5ZjM5Yzk4MWEwY2QxZGFhY2YyZjAwMTZmMjU5ZTEifSwidXJsIjoiaHR0cHM6Ly9waC5ob3RlbHMuY29tL0hvdGVsLVNlYXJjaD9tcGQ9UEhQJnRwaWQ9MzIxNCZtcGU9MTc3MjQxMjM4OCZlbmREYXRlPTIwMjYtMDMtMDMmYWR1bHRzPTEmbXBuPTUxNTk5MSZtcG09MjQmbXBwPTEmbG9jYWxlPWVuX1BIJm1wbz1FQyZjaGlkPWRmMTI1MDAzLTkxMmUtNDNlMS05ZjI4LTgzYjFhMjIwZDRiMCZtcHE9MjU3NC4wMCZlYXBpZD00NCZtY3RjPTMmY3VycmVuY3k9UEhQJnJhdGVwbGFuaWQ9MjExOTgzNiZzZWxlY3RlZD0xMTY0MjQ2JnN0YXJ0RGF0ZT0yMDI2LTAzLTAyJm1wYj01MjguODQmbXBhPTIzNDAuMDAifQ%3D%3D&amp;utid=6a23726b-f349-0fd4-3ec2-650109c7437e&amp;tm_stars=3&amp;client_id=skyscanner_app&amp;redirect_delay=1000&amp;price_policy=2&amp;pre_redirect_id=11a47136-b0d7-a72f-3051-41e73c81b330&amp;tm_city_code&amp;max_price=3923&amp;guests=1&amp;request_id=11a47136-b0d7-a72f-3051-41e73c81b330&amp;tm_country_code=PH</t>
  </si>
  <si>
    <t>www.skyscanner.com.ph/hotel_deeplink/4.0/PH/en-US/PHP/h_xp/139441004/2026-03-02/2026-03-03/hotel/hotel/hotels?legacy_provider_id=1&amp;rooms=1&amp;closed_user_group=mobile&amp;hb_data=3DnEQr6ypuOaH8wy7l-XHyZmV2OLc-7og6dSL1rlvhgywq-9UPP8BHJ_k_XqdJUEwJ5vIAcFpJbuvCT2qHT-1qA1yblfp45aSj32tHaKMd5cz74p5wnvyBTU_nLSKMQ3gc_2zH4HUcg-_1MzAz3Q1mKmikPc8gNeMQr06SRmJbKNUPd_j8by-jPSLuZorMym608lc-pCvORYLbqNWboSMPtCL-7L1XUx7dpq3LoYk04Se1-42THJ7qsTdPIrwoC0MLjnuV4nefeFCYNVlsrToRgFH3k%3D&amp;q_datetime_utc=2026-03-02T01%3A23%3A56&amp;ticket_price=14989&amp;quote_id=4016015813978517803&amp;utid_state=1&amp;channel=iphone&amp;price_without_closed_user_group=14984&amp;tm_place_name=Pasay&amp;deeplink_data=eyJmaWVsZHMiOnsic2lnbmF0dXJlIjoiNjM1ZjRhZjkzMmEyNjUwZjBiN2IyYTQ3ZGY3MjZmZGYifSwidXJsIjoiaHR0cHM6Ly93d3cuZXhwZWRpYS5jb20ucGgvSG90ZWwtU2VhcmNoP21wZD1HQlAmdHBpZD02OCZtcGU9MTc3MjQxNDYzMiZlbmREYXRlPTIwMjYtMDMtMDMmYWR1bHRzPTEmbXBuPTIwMTI4NjY5OSZtcG09MjQmbXBwPTEmbG9jYWxlPWVuX1VTJm1wbz1FQyZjaGlkPTI0NDI3YzAwLTY5ZDMtNGUzZi1iY2M4LThkMWY0ODBiNzU2NiZtcHE9MTcyLjU5JmVhcGlkPTQ2MjMwJm1jdGM9MyZjdXJyZW5jeT1HQlAmcmF0ZXBsYW5pZD0yNzIwNzAyMDgmc2VsZWN0ZWQ9MTE5ODAwMzImc3RhcnREYXRlPTIwMjYtMDMtMDImbXBiPTM1LjgyJm1wYT0xNTYuOTAifQ%3D%3D&amp;utid=e90bb9dc-8720-d8e6-a803-30cb500f86fb&amp;tm_stars=5&amp;client_id=skyscanner_app&amp;redirect_delay=1000&amp;price_policy=2&amp;pre_redirect_id=32cf1c0a-634f-d3b3-679a-6494a86e74e8&amp;tm_city_code&amp;max_price=27267&amp;guests=1&amp;request_id=32cf1c0a-634f-d3b3-679a-6494a86e74e8&amp;tm_country_code=PH</t>
  </si>
  <si>
    <t>www.skyscanner.com.ph/hotel_deeplink/4.0/PH/en-US/PHP/h_xp/142368827/2026-03-02/2026-03-03/hotel/hotel/hotels?legacy_provider_id=1&amp;rooms=1&amp;closed_user_group=mobile&amp;hb_data=y-ThYKO4KLuI-5u08CYpXN6m6QkCcIZfFHZQjqXrCQtaYeX9PSPzije956JqiapQQB_WiPJhrBcUByA2Go4V23A0q1sJoW93sqQuvpRtgGtx9TWVSgjv-BxtznQ-WYI-W8gpNuBLQZKrxQ2oeX1Ch_IUgf3qEMdYqF6ygXWDzojvMp9FbzvAdREyxPUr6E6-gqEHVpuwkIQyM7Cy58hAfucOjTz8tRQYiJsyhGSwLyV3qcQOelSH89zMhk8N8ATQ4ugBLH1oQvDeHtBOg3u0IiKR_OU%3D&amp;q_datetime_utc=2026-03-02T01%3A23%3A58&amp;ticket_price=2610&amp;quote_id=-6095521984430036589&amp;utid_state=1&amp;channel=iphone&amp;price_without_closed_user_group=2901&amp;tm_place_name=Pasay&amp;deeplink_data=eyJmaWVsZHMiOnsic2lnbmF0dXJlIjoiZGJmOTQ0NTdkOThiNDBlODllNDIyMDExNGRiMDg5ZjMifSwidXJsIjoiaHR0cHM6Ly93d3cuZXhwZWRpYS5jb20ucGgvSG90ZWwtU2VhcmNoP21wZD1HQlAmdHBpZD02OCZtcGU9MTc3MjQxNDYwOSZlbmREYXRlPTIwMjYtMDMtMDMmYWR1bHRzPTEmbXBuPTIwMTQwNTE2NCZtcG09MjQmbXBwPTEmbG9jYWxlPWVuX1VTJm1wbz1FQyZjaGlkPTIyNTBmNjE1LTJiYzItNDVjOS1hOTE5LTgzZTc5ZDRhYWQ0OCZtcHE9MzAuMTImZWFwaWQ9NDYyMzAmbWN0Yz0zJmN1cnJlbmN5PUdCUCZyYXRlcGxhbmlkPTIwNjk1MjQyOSZzZWxlY3RlZD0xMzM0MzYyMiZzdGFydERhdGU9MjAyNi0wMy0wMiZtcGI9NC44NyZtcGE9MjguNjkifQ%3D%3D&amp;utid=549793d5-b51d-259e-22c1-a84a82cfc9bd&amp;tm_stars=3&amp;client_id=skyscanner_app&amp;redirect_delay=1000&amp;price_policy=2&amp;pre_redirect_id=c64c10b8-830a-5d34-db52-9a0fc9c4eb50&amp;tm_city_code&amp;max_price=4861&amp;guests=1&amp;request_id=c64c10b8-830a-5d34-db52-9a0fc9c4eb50&amp;tm_country_code=PH</t>
  </si>
  <si>
    <t>www.skyscanner.com.ph/hotel_deeplink/4.0/PH/en-US/PHP/h_fd/113918889/2026-03-05/2026-03-06/hotel/hotel/hotels?legacy_provider_id=927050&amp;rooms=1&amp;closed_user_group=apps&amp;hb_data=1Oj4KsGgAX2hzqxEOJwI2xyNkFnDjIbvKeFrAQsokBlho0WCXoK6_b3eZENy2yzQ_wSKumM8Loog0W1ASFZFHFuoSxLAxs_CocbNcAg4VGWMpqsf9DhvRNufkTW8H5Gco74ZblK_DHnXn2qT8x4g8wxkxWRewSnthTZSgR0MJAEXirL-F6xn_Cm4MxFQZR-0GYO2LMgvdY4yuDx4UQo-aO2OYBiiytf2gqhjHneaoPpsHAdJ7NatBiRDq_w1_hifWsPNQfy_IvOVe7v3rD-7EWKI_thP1ZIhqzeTj_Hiahzw-E-oaKWElZhpNDyJ7hMcRpJC0-SXrY6L16hu2nHAFjbHCV-RmKcGxTolzl3YwU0fFeMVLJw5AfGZ6KWRrbjLq1_SPw7PvfD5IFuVsXBKvISfC7O-5I94vAaV3_KYoZNXqA%3D%3D&amp;q_datetime_utc=2026-03-05T14%3A39%3A39&amp;ticket_price=2187&amp;quote_id=8258261792504978318&amp;utid_state=1&amp;channel=iphone&amp;price_without_closed_user_group=3654&amp;tm_place_name=Cebu&amp;deeplink_data=eyJmaWVsZHMiOnsic2lnbmF0dXJlIjoiMmUwYWU1NmNmZjdmNmYyYTcyOGU5YTU0YzQzYjU5ZGEifSwidXJsIjoiaHR0cHM6Ly9kZWFscy52aW8uY29tP3NpZz1iNGRkNTRiZTIyZTMzM2Y3YzczZDAyOWEyNjk0Y2NiNGI1ZjFiM2ZlNDBjZGEwNGRjYjg5OTY2ZGY0NjZlM2E4MzEzMTMxMzYzNTMwMzEzMzMwMzImc2lnLWlzcz1tZXRhJnR1cmw9aHR0cHMlM0ElMkYlMkZ2aW8uY29tJTJGSG90ZWwlMkZTZWFyY2glM0ZjaGVja0luJTNEMjAyNi0wMy0wNSUyNmNoZWNrT3V0JTNEMjAyNi0wMy0wNiUyNmN1cnJlbmN5JTNEUEhQJTI2ZXB2JTNETVM0eSUyNmVzZCUzRGVJR21VT0ZoYU5fWGpDd2p2cTFaX05qR1dUOFpFRm1TM3ZQTVRUbWNseGhXRUQ2OVZjQ284b2tEUzY1dnJPRFM0Ni02cmJNS0RnbGwzdGpIV3lEdm9uNGJLTk16LTdpUUQxT2o0TnpEQ0NUbmtwaWpjUEElMjUzRCUyNmZvcmNlQ3VycmVuY3lDaGFuZ2UlM0QxJTI2Zm9yY2VMYW5ndWFnZUNoYW5nZSUzRDElMjZob3RlbElkJTNEMTMwMDM5MyUyNmxhYmVsJTNEc3JjJTI1M0Rza3lzY2FubmVyJTI1MjZ1Y291bnRyeSUyNTNEUEglMjUyNnVkZXZpY2UlMjUzRG1vYmlsZSUyNTI2aG90ZWwlMjUzRDEzMDAzOTMlMjUyNmRheSUyNTNENSUyNTI2bW9udGglMjUzRDAzJTI1MjZ5ZWFyJTI1M0QyMDI2JTI1MjZsb3MlMjUzRDElMjUyNm9mZmVyaWQlMjUzRG9wWmVIaGhFTkN0RSUyNTI2cHJpY2UlMjUzRDIxODYuOTklMjUyNmN1cnJlbmN5JTI1M0RQSFAlMjUyNnVzZXJsYW5nJTI1M0RlbiUyNTI2X3RoJTI1M0Q2M2IyMzg1NDUzNzY2ZWE3MWZmMDcyYjIxYmQ1MjI0YTJmZGZiZGU2MDJlOWQxOTQlMjUyNmR0cyUyNTNEMTc3MjcyMTU1NyUyNTI2b2x1dCUyNTNEMTc3MjcyMDIyOSUyNTI2Y2FuUGF5TGF0ZXIlMjUzRGZhbHNlJTI1MjZyZXF1ZXN0VXNlckdyb3VwJTI1M0QlMjUyNm9mZmVyVXNlckdyb3VwJTI1M0RwdWJsaWMlMjZsYW5nJTNEZW4lMjZvdGklM0RKNm5MNXVGcUstVSUyNnByZWZlcnJlZFJhdGUlM0QyMTg2Ljk5JTI2cHJvZmlsZSUzRHIyZDJtNzNrbjglMjZyb29tcyUzRDElMjZ1c2VyQ291bnRyeSUzRFBIJTI2dXRtX2NhbXBhaWduJTNEc2t5c2Nhbm5lciUyNnV0bV9tZWRpdW0lM0RjcGMlMjZ1dG1fc291cmNlJTNEc2t5c2Nhbm5lciJ9&amp;utid=1d98bae7-2dee-96f3-e791-30071794ecee&amp;tm_stars=4&amp;client_id=skyscanner_app&amp;price_policy=2&amp;pre_redirect_id=604a46df-b30c-7c22-4276-2382e4e6eaa7&amp;tm_city_code=CEBP&amp;max_price=3301&amp;guests=1&amp;request_id=604a46df-b30c-7c22-4276-2382e4e6eaa7&amp;tm_country_code=PH</t>
  </si>
  <si>
    <t>www.skyscanner.com.ph/hotel_deeplink/4.0/PH/en-US/PHP/h_xp/47013969/2026-03-02/2026-03-03/hotel/hotel/hotels?legacy_provider_id=1&amp;rooms=1&amp;closed_user_group=mobile&amp;hb_data=gYKkG4J7XWkVWmH8zcsQNbis8EOa_IbHErAZK7tkHxzK2COP9yzVtOtSCUbEpBYV7oh46ey9qU5ETmw2xUxc7LWm947ZR96A9NI0HsfgQd-JsW6kfwoQtx1jNVooy6juf6-OtvCE8loC2qZAPEfsGEGQvfI-k_aeBsPtdE0HAxlgItiHnfYXJ-RKZvu6IR6syl1HBO6z9mJr-tcdAI44HYLBP6COO40AlMKe_dBt25WW79tcWIZ9lVAxYl1UvC8loX25YuNJhI9e2_c58HHb7KaXfw8%3D&amp;q_datetime_utc=2026-03-02T01%3A23%3A56&amp;ticket_price=8346&amp;quote_id=9096576721134782696&amp;utid_state=1&amp;channel=iphone&amp;price_without_closed_user_group=15173&amp;tm_place_name=Manila&amp;deeplink_data=eyJmaWVsZHMiOnsic2lnbmF0dXJlIjoiMzE3ZTcwMjJkMTQ1NDQwZDE2ZDg4MTVlZTM1Mzk3MjQifSwidXJsIjoiaHR0cHM6Ly93d3cuZXhwZWRpYS5jb20ucGgvSG90ZWwtU2VhcmNoP21wZD1HQlAmdHBpZD02OCZtcGU9MTc3MjQxNDU2NiZlbmREYXRlPTIwMjYtMDMtMDMmYWR1bHRzPTEmbXBuPTIxMDMwNDk0NCZtcG09MjQmbXBwPTEmbG9jYWxlPWVuX1VTJm1wbz1FQyZjaGlkPWY3MDI4NDQyLTRjZGItNGM5Ny05NDRkLWI4OTgwYWJlMWU0MSZtcHE9OTUuODEmZWFwaWQ9NDYyMzAmbWN0Yz0zJmN1cnJlbmN5PUdCUCZyYXRlcGxhbmlkPTIyMjEwNTkzMyZzZWxlY3RlZD02ODEzJnN0YXJ0RGF0ZT0yMDI2LTAzLTAyJm1wYj0xMS41MCZtcGE9OTUuODEifQ%3D%3D&amp;utid=6235ade6-fe68-9238-90f3-c6ec7fc134e9&amp;tm_stars=5&amp;client_id=skyscanner_app&amp;redirect_delay=1000&amp;price_policy=2&amp;pre_redirect_id=19bf4530-ca69-82f3-d5ac-82823b43f392&amp;tm_city_code=MNLP&amp;max_price=17813&amp;guests=1&amp;request_id=19bf4530-ca69-82f3-d5ac-82823b43f392&amp;tm_country_code=PH</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</si>
  <si>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Od0kyJ0Noa0lrc09zNGJlYXpPVXJHZzB2Wnk4eE1XWXdNSEEwTjJZeEVBRTgGQgkRLnzZwOUKbB5CCRHZT45VmSz7-0IJEUtyXMogB-xqSABaTTJLqgFIEAEqCSIFaG90ZWwoADIfEAEiGwbg-QvbwGHSlkzHECvTQAgsL-kwWIpS9YHnXjIYEAIiFGhvdGVsIGluIHBoaWxpcHBpbmVz&amp;ap=KigKEgnMVpI7ToEeQBFjVfxe0lRdQBISCZwWDMlVUzJAEbEqfi-DNGBAMAFIAQ&amp;ictx=111&amp;ved=0CDoQyvcEahgKEwi49pKk7tuSAxUAAAAAHQAAAAAQ8Ag</t>
  </si>
  <si>
    <t>www.skyscanner.com.ph/hotel_deeplink/4.0/PH/en-US/PHP/h_h1/205195610/2026-03-02/2026-03-03/hotel/hotel/hotels?legacy_provider_id=927111&amp;rooms=1&amp;closed_user_group=mobile&amp;hb_data=tTd9h-EQm4coNk7yhBOk84fCnkTx8KC6kQ7NOAnxfPasHfVf90nfw1cgZoGbQzVAmuE4L-5Zy2x-S9XgEXA6_-DBMa7u9RtShcbrdTcQ_a-thquvT7QAW-NrgfrTLhgRAzv_vcE86WDukk1SqlvnT74JLxOb4GynRxCNukeS_hfVBiXT0co7hcOavC_ECIcr_ohrnBpzDYui8TOJoZINMLe9D-pgG1jqhtY6qqvbUWIXuzhlmjqIU3l6oW8vvkrbKQaLsDshCDyg4D1Q4fY9QtatLmk%3D&amp;q_datetime_utc=2026-03-02T01%3A23%3A57&amp;ticket_price=3835&amp;quote_id=1585529261535200766&amp;utid_state=1&amp;channel=iphone&amp;price_without_closed_user_group=5900&amp;tm_place_name=Tambo&amp;deeplink_data=eyJmaWVsZHMiOnsic2lnbmF0dXJlIjoiZWJiMGZmZTcxMTNiYjIzZjRlNWQ0ZDRhYTE5NjA0OGEifSwidXJsIjoiaHR0cHM6Ly9waC5ob3RlbHMuY29tL0hvdGVsLVNlYXJjaD90cGlkPTMyMTQmbXBlPTE3NzI0MTM4MjkmZW5kRGF0ZT0yMDI2LTAzLTAzJmFkdWx0cz0xJmxvY2FsZT1lbl9QSCZjaGlkPTI1NDc1ZWFkLTI5OTMtNDY4Zi04ODBjLTQ5MDE5M2Y1NTk1NCZlYXBpZD00NCZtY3RjPTMmc3RhcnREYXRlPTIwMjYtMDMtMDImbXBkPVBIUCZtcG49MzI1Mjg3NTA3JmN1cnJlbmN5PVBIUCZyYXRlcGxhbmlkPTQwNzczMDg3MyZtcG09MjQmbXBwPTEmbXBvPUVDJnNlbGVjdGVkPTY3NDY4NjgxJm1wYj00MzMuNjcmbXBxPTM0MDEuMzMmbXBhPTM0MDEuMzMifQ%3D%3D&amp;utid=5f2f1058-2223-0af4-9454-33e181bec44f&amp;tm_stars=4&amp;client_id=skyscanner_app&amp;redirect_delay=1000&amp;price_policy=2&amp;pre_redirect_id=bb5ddce2-730b-7a3d-1a7e-0a1d836c3d20&amp;tm_city_code&amp;max_price=7868&amp;guests=1&amp;request_id=bb5ddce2-730b-7a3d-1a7e-0a1d836c3d20&amp;tm_country_code=PH</t>
  </si>
  <si>
    <t>Holiday Home</t>
  </si>
  <si>
    <t>www.skyscanner.com.ph/hotel_deeplink/4.0/PH/en-US/PHP/h_ad/140068906/2026-03-05/2026-03-06/hotel/hotel/hotels?legacy_provider_id=22&amp;rooms=1&amp;closed_user_group=general&amp;hb_data=TE1DyCO5G027YC1YCB7nuGj_ZSSdm_HdCkvYEWnlb7Y_P_AwWxHOLo6lw5fJQ_21xzO41wMtLss9yb5dY1ERlN6zRlJ_cZFqs7e_3dpww7NBB55D8zy2_fv9y1Qq0BLzXS7gr6LwXRH9OAdJ30PktiP0cbCBYRm66nck0kyNq4pYPJNj42-k5lbotUHoXOfCYczWJWgws9xvODCAhHJvlvPu86d8DjH0brneLtnFB7xS8AUhXKORP5UxV9K1PdGF7NW7xhVwEiDJMkQdEaSQ4FongDObSFv2uj53nSBijOais6-4vRHeiZrIAAKHTd0TDqAmMefPRjxkFvwbP_seaHOoxu-cC-B1Q4o1Y49ahLyb_3UKPJv63dwD6MvVQExMWTRsUTwS_FILrIhX5HDCDORjf3TN_jSCzSlyIWYQ_8eq&amp;q_datetime_utc=2026-03-05T14%3A39%3A40&amp;ticket_price=3456&amp;quote_id=-3973359318186941315&amp;utid_state=1&amp;channel=iphone&amp;price_without_closed_user_group=9500&amp;tm_place_name=Buruanga&amp;deeplink_data=eyJmaWVsZHMiOnsic2lnbmF0dXJlIjoiYjU2ZTUzOWFjODE0YTE2ZDQ2MjY1MTQyZmZiMTg1ZDEifSwidXJsIjoiaHR0cHM6Ly93d3cuYWdvZGEuY29tL3BhcnRuZXJzL3BhcnRuZXJzZWFyY2guYXNweD9jaWQ9MTg0NjM4MyZoaWQ9MTE3NzUyOCZjdXJyZW5jeT1QSFAmY2hlY2tpbj0yMDI2LTAzLTA1JmNoZWNrb3V0PTIwMjYtMDMtMDYmTnVtYmVyb2ZBZHVsdHM9MSZOdW1iZXJvZkNoaWxkcmVuPTAmUm9vbXM9MSZtY2lkPTMzMiZtYXN0ZXJSb29tSWQ9OTY4ODAxMDM3Jm1wdD1lazVXUW05cVVVODRaVTAxWVhKMmMzZE1hMjVZVkRSMldIUm9Wa0pzZVROeVRsVllkVEpMYWtVdmNHZHpkVmw1VkdNdmJsUnZSVWgyWVM4NGNXNVpLemgyY1VKd1pucEtjVXRRUkZGYVNYVSZUb3RhbFByaWNlPTM0NTUuNzImVG90YWxUYXg9MzIzLjgyJlRvdGFsRmVlPTI5OS4zNSZUb3RhbFN1cmNoYXJnZT0wJm1jdXI9UEhQIn0%3D&amp;utid=ecd94dc1-6c13-9432-1d03-26a5bf28b1f9&amp;tm_stars=0&amp;client_id=skyscanner_app&amp;price_policy=2&amp;pre_redirect_id=ca15f62c-3b1c-fc33-9bab-754bf1f15ab7&amp;tm_city_code&amp;max_price=3456&amp;guests=1&amp;request_id=ca15f62c-3b1c-fc33-9bab-754bf1f15ab7&amp;tm_country_code=PH</t>
  </si>
  <si>
    <t>www.skyscanner.com.ph/hotel_deeplink/4.0/PH/en-US/PHP/h_xp/213619743/2026-03-02/2026-03-03/hotel/hotel/hotels?legacy_provider_id=1&amp;rooms=1&amp;closed_user_group=mobile&amp;hb_data=hwMsz9MhxAmGuzFmp1-oAdbrJ4t69H_y96VzKeQUSmqGnBWZOq4gTTC7gfDEb227zHqaQliIhC_5APdyO7c-SMCfrJ6wgSeis6A22_tQOL6eseulruFmt_rZ839mxZe-si2Owq0Yc6bEqMTJz-8b0ucsAyqfZFVH4QTyhpsW7h4VDey-2aas4BIBMmAPoX5qjbQSthXAAyNdCWSlwdL6jHOnkobGyq_zMiOdvrhKWsXiwxCYUqgY5bpBE-TtuFtjbMFWlOnM9aCYr7WknXMxrfcypWw%3D&amp;q_datetime_utc=2026-03-02T01%3A24%3A00&amp;ticket_price=1621&amp;quote_id=5788745221977281969&amp;utid_state=1&amp;channel=iphone&amp;price_without_closed_user_group=1801&amp;tm_place_name=Quezon+City&amp;deeplink_data=eyJmaWVsZHMiOnsic2lnbmF0dXJlIjoiNTI3MjdhNTM0OTZkYzEyYzU2MDJjODQ0MTU3NTkzNWYifSwidXJsIjoiaHR0cHM6Ly93d3cuZXhwZWRpYS5jb20ucGgvSG90ZWwtU2VhcmNoP3RwaWQ9NjgmbXBlPTE3NzI0MTQ1NDEmZW5kRGF0ZT0yMDI2LTAzLTAzJmFkdWx0cz0xJmxvY2FsZT1lbl9VUyZjaGlkPTA2ZTA0MWExLWNlMTktNDBlMC04Y2Q3LWI1ZTIzODkwNGYyNSZlYXBpZD00NjIzMCZtY3RjPTMmc3RhcnREYXRlPTIwMjYtMDMtMDImbXBkPUdCUCZtcG49MzIwODI0NzA1JmN1cnJlbmN5PUdCUCZyYXRlcGxhbmlkPTM4NzI5ODY2NyZtcG09MjQmbXBwPTEmbXBvPUVDJnNlbGVjdGVkPTc2OTEyNDk5Jm1wYj0zLjc2Jm1wcT0xOC43OSZtcGE9MTcuMDgifQ%3D%3D&amp;utid=39fd70b9-2137-c21a-192f-d906dc205b61&amp;tm_stars=2&amp;client_id=skyscanner_app&amp;redirect_delay=1000&amp;price_policy=2&amp;pre_redirect_id=897ae4f8-050d-5641-2960-218ed9b541dc&amp;tm_city_code&amp;max_price=3241&amp;guests=1&amp;request_id=897ae4f8-050d-5641-2960-218ed9b541dc&amp;tm_country_code=PH</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</si>
  <si>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Od0kyKENob0lpOFdYdzVIbGwtcldBUm9OTDJjdk1URnJPWE53WkcxZmR4QUI4BkIJES582cDlCmweQgkR2U-OVZks-_tCCRFLclzKIAfsakgAWk0yS6oBSBABKgkiBWhvdGVsKAAyHxABIhsG4PkL28Bh0pZMxxAr00AILC_pMFiKUvWB514yGBACIhRob3RlbCBpbiBwaGlsaXBwaW5lcw&amp;ap=KigKEgnMVpI7ToEeQBFjVfxe0lRdQBISCZwWDMlVUzJAEbEqfi-DNGBAMAFIAQ&amp;ictx=111&amp;ved=0CMEBEMr3BGoYChMIuPaSpO7bkgMVAAAAAB0AAAAAEPAI</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</si>
  <si>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Od0kyKENob0k5OF92eDVuWnR1dktBUm9OTDJjdk1URm5aR2c1TTJ4emNoQUI4BkIJES582cDlCmweQgkR2U-OVZks-_tCCRFLclzKIAfsakgAWk0yS6oBSBABKgkiBWhvdGVsKAAyHxABIhsG4PkL28Bh0pZMxxAr00AILC_pMFiKUvWB514yGBACIhRob3RlbCBpbiBwaGlsaXBwaW5lcw&amp;ap=KigKEgnMVpI7ToEeQBFjVfxe0lRdQBISCZwWDMlVUzJAEbEqfi-DNGBAMAFIAQ&amp;ictx=111&amp;ved=0CNsBEMr3BGoYChMIuPaSpO7bkgMVAAAAAB0AAAAAEPAI</t>
  </si>
  <si>
    <t>www.skyscanner.com.ph/hotel_deeplink/4.0/PH/en-US/PHP/h_xp/160249838/2026-03-05/2026-03-06/hotel/hotel/hotels?legacy_provider_id=1&amp;rooms=1&amp;closed_user_group=mobile&amp;hb_data=0Z0itm2XW_9-TGbxkv8_db5ki-iASiexygwfWj0vEjZeO2qI3fWCpewjz_nRzYSa6a1MUbtB5ZfdPSHfCWMDRBeXx658NvnNCbWvoIIXDBP6mW-8sfT9gjg2_1LqzQAMARQUZ5UGql2R-5k2fJdMCvYKFvKDyi4tGvGRJQEynvLAJrZ5kUTZ7N-6ss5gIN113NSRAwNIKL6zI5EXt82utHr9vYmuCgXiY_r0sTFTqFSP5LEvdQUwiFiIqG8MgPQpNJUudFBwyO9eoKc7jsMdbHNhies%3D&amp;q_datetime_utc=2026-03-05T14%3A39%3A40&amp;ticket_price=3418&amp;quote_id=7914683830865281450&amp;utid_state=1&amp;channel=iphone&amp;price_without_closed_user_group=4558&amp;tm_place_name=Manila&amp;deeplink_data=eyJmaWVsZHMiOnsic2lnbmF0dXJlIjoiNmQwNDAxODZkOWZjNTk3MmMxMmEzNGZmYjI4YjU2OTgifSwidXJsIjoiaHR0cHM6Ly93d3cuZXhwZWRpYS5jb20ucGgvSG90ZWwtU2VhcmNoP3RwaWQ9NjgmbXBlPTE3NzI3MjAyMTgmZW5kRGF0ZT0yMDI2LTAzLTA2JmFkdWx0cz0xJmxvY2FsZT1lbl9VUyZjaGlkPWU1ODU0ODYzLTkzMTUtNGM0Ny1hZTI0LTU1Y2Q1YjE1OTM3OSZlYXBpZD00NjIzMCZtY3RjPTMmc3RhcnREYXRlPTIwMjYtMDMtMDUmbXBkPUdCUCZtcG49MjAyMTQxNTg1JmN1cnJlbmN5PUdCUCZyYXRlcGxhbmlkPTI4MjE4MjQxMyZtcG09MjQmbXBwPTEmbXBvPUVDJnNlbGVjdGVkPTE5NzIwODY1Jm1wYj00LjY5Jm1wcT0zOS4xMyZtcGE9MzkuMTMifQ%3D%3D&amp;utid=2f81a0f3-071b-5237-00ac-73bcc50d2dbb&amp;tm_stars=3&amp;client_id=skyscanner_app&amp;price_policy=2&amp;pre_redirect_id=09e1d235-37a4-5ac0-306a-2dcdd9a14dda&amp;tm_city_code=MNLP&amp;max_price=3431&amp;guests=1&amp;request_id=09e1d235-37a4-5ac0-306a-2dcdd9a14dda&amp;tm_country_code=PH</t>
  </si>
  <si>
    <t>www.skyscanner.com.ph/hotel_deeplink/4.0/PH/en-US/PHP/h_ct/46963333/2026-03-02/2026-03-03/hotel/hotel/hotels?legacy_provider_id=31&amp;rooms=1&amp;hb_data=e5z16z4SCkRefFu9bmhdCdPQgCKArdMKqZOUdP2bx5q0MUR37tkTEyJc2Eub1mXpXB9Pnn5q9WtHgmfBwX1wpWWOmHWZp1ZbjuRVCnXWsmKOzxhtAPyXvAVdMVJsXApQ9WctCCZBjuoPTwCUSGYBoAYO3n4sE-GRyKPduHxQgBL1DhOT27oMR_5F2xUVnu2oZJ3pX4qrOYnWfLoioKHCwe2YCD2R-XRAyawio5N6mES0oknOQ3tgRbyLqiIAPh_-1vwPOmyCKj_kCggFVgYpYmVEOeYWCb9AymHwAhx_WICB0ba1N80GccV6M_grC4n3Sxe4DA5TMsW1ut_o89825PS_XQvGIIHVo-1DdAcbKZn_fpf-fuxmt1Lr_yplN3Tyhqhb-DFcPplVIYDLuwUArmYUC1XsvC-lyzAAdqfPhg%3D%3D&amp;q_datetime_utc=2026-03-02T01%3A24%3A06&amp;ticket_price=2010&amp;quote_id=-6271179902073602415&amp;utid_state=1&amp;channel=iphone&amp;tm_place_name=Makati&amp;deeplink_data=eyJmaWVsZHMiOnsic2lnbmF0dXJlIjoiOGViM2Y5ZTZjM2QyYzcxYmViY2Y1YTBhMDE2NTA0YmQifSwidXJsIjoiaHR0cHM6Ly9waC50cmlwLmNvbS9ob3RlbHMvcmVkaXJlY3Q%2FaG90ZWxpZD02OTg3MjYmY2l0eT02Mjc0NCZBbGxpYW5jZWlkPTEyNjA3JnNpZD04ODg4MzImY2hlY2tpbj0yMDI2LTAzLTAyJmNoZWNrb3V0PTIwMjYtMDMtMDMmc2hvcHBpbmdpZD0xNDk3NzYyM2Q5ZGQ0ZmUxOGZjNmZmZWU5NzFiNjY1MCZhZHVsdD0xJmNoaWxkcmVuPTAmYWdlcz0mbGFuZ3VhZ2U9ZW5waCZsb2NhbGU9ZW5fUEgmcm9vbWlkPTE3MzUxODYyNzgmc3dpZD0wJnBheT1QUCZmZ3Q9MSZjcm49MSZjdXJyPVBIUCZ3a3A9MSZzdGFuZD1INHNJQUFBQUFBQUFfd0QtQUFIX0Nsd0tBaGdCRWdRSUFSQUFHbEFJNXE2enV3WVlBREFBT1BzUm1BSG0waXFvQVFDNEFRTEFBUURSQVJTdVItRjZ1WnBBNFFFZmhldFJ1R2FmUU9nQmxjX3RoQUdJQWlDSkJBQUFBQUFBQUFBQW9BUUFvUVc0SG9YclVTaGFRQm9nTVRRNU56YzJNak5rT1dSa05HWmxNVGhtWXpabVptVmxPVGN4WWpZMk5UQWdCQ2psdTVQTkJrZ0JVZ1l3TkRaalpqQmFIQW9EVUVoUUVSQllPYlRJZHI0X0dnTlFTRkFoRUZnNXRNaDJ2ajlpQldWdVgxQklhTGtVY0FGNEFJb0JCMGdCZUFESUFRR3FBUWNLQXpBeU1oQUM4Z0VpTVRRNU56YzJNak5rT1dSa05HWmxNVGhtWXpabVptVmxPVGN4WWpZMk5UQmZNSklDQVRTYUFnQUFBQURfX3dFQUFQX19veWEyeGY0QUFBQSJ9&amp;utid=8017eb74-5eb2-c193-c37b-d2af64af21ad&amp;tm_stars=3&amp;client_id=skyscanner_app&amp;redirect_delay=1000&amp;price_policy=2&amp;pre_redirect_id=659c3db7-dba8-ad4f-d340-898aa604ce38&amp;tm_city_code&amp;max_price=3923&amp;guests=1&amp;request_id=659c3db7-dba8-ad4f-d340-898aa604ce38&amp;tm_country_code=PH</t>
  </si>
  <si>
    <t>www.skyscanner.com.ph/hotel_deeplink/4.0/PH/en-US/PHP/h_ct/113160812/2026-03-02/2026-03-03/hotel/hotel/hotels?legacy_provider_id=31&amp;rooms=1&amp;closed_user_group=apps&amp;hb_data=l08jbg_lKaW4fekuKuvD9WYzhqvZibFdXBc7pn4PvXQuO6UGcY0ZTUU5xiAqKXjsMOH2yoGIMtCPGVXuvfhcnbzRWZZtrqEDxy-pEKO0EVsX_TjHuuPR5NSpm37TDhHQ_l9SmX3o77GtKiWnOrIW22njz6x4i1PE5BIYF5SKgV1klaPwGAGmAWovRBIleEIZF4TSuTwckxvsPpYB4Bxspvecbsjgqv9IPpeiScM6V0mqYuwKlLXbUJg-Ek6DLjva2YoWBBO_qzkHJYKp50lGoOZ_14G-Xy6Yz5b0oD1o0ZbolNu8yMa2SbDPaxgpYOvxvF1rT_N1-C6npElpp-T39K479UDRf4kMWmXn23Ir5NOqmpiZ-unEHKdpL23m7q5n4qgDu363nbjmz52t2mgwiVg_kZJW23CVMIBo58Z6ig%3D%3D&amp;q_datetime_utc=2026-03-02T01%3A24%3A07&amp;ticket_price=4461&amp;quote_id=574137955791761487&amp;utid_state=1&amp;channel=iphone&amp;price_without_closed_user_group=11465&amp;tm_place_name=Muntinlupa&amp;deeplink_data=eyJmaWVsZHMiOnsic2lnbmF0dXJlIjoiZmNmMGI5NTAyNWYwYjNjYWM4OTgzNmE5ZTAyZjRjOTIifSwidXJsIjoiaHR0cHM6Ly9waC50cmlwLmNvbS9ob3RlbHMvcmVkaXJlY3Q%2FaG90ZWxpZD0yMTY0NzM2JmNpdHk9MzIwNCZBbGxpYW5jZWlkPTEyNjA3JnNpZD04ODg4MzImY2hlY2tpbj0yMDI2LTAzLTAyJmNoZWNrb3V0PTIwMjYtMDMtMDMmc2hvcHBpbmdpZD1lZDExNTc3ODFkNGY0NzQwOTYyZDYwZjFmNjQwOWRhYiZhZHVsdD0xJmNoaWxkcmVuPTAmYWdlcz0mbGFuZ3VhZ2U9ZW5waCZsb2NhbGU9ZW5fUEgmcm9vbWlkPTE3NDI0NzE4NDkmc3dpZD0wJnBheT1QUCZmZ3Q9MSZjcm49MSZjdXJyPVBIUCZ3a3A9MSZzdGFuZD1INHNJQUFBQUFBQUFfd0Q4QUFQX0NtRUtBaGdCRWdRSUFSQUFHbFVJcVlYd3ZnWVNBVElZQURDTEV6amtkNWdCZ0pDRUFhZ0JBTGdCQXNBQkFORUJoZXRSdUI3bHEwRGhBY1AxS0Z4UGJiRkE2QUdOenZ1REFvZ0NJSWtFQUFBQUFBQUFBQUNnQkFDaEJjUDFLRnlQMW5wQUdpQmxaREV4TlRjM09ERmtOR1kwTnpRd09UWXlaRFl3WmpGbU5qUXdPV1JoWWlBRUtPQ3BrODBHU0FGU0JqSm1ZbVZqWVZvY0NnTkRUbGtSQUFBQUFBQUE4RDhhQTFCSVVDRVFXRG0weUhhLVAySUZaVzVmVUVob3VSUndBWGdBaWdFSFNBRjRBTWdCQWFvQkFQSUJJbVZrTVRFMU56YzRNV1EwWmpRM05EQTVOakprTmpCbU1XWTJOREE1WkdGaVh6T1NBZ0UwbWdJQUFBQUFfXzhCQUFEX195RDRuajM4QUFBQSJ9&amp;utid=2fed629b-bd39-49a1-0726-7925a4c12f98&amp;tm_stars=5&amp;client_id=skyscanner_app&amp;redirect_delay=1000&amp;price_policy=2&amp;pre_redirect_id=6c25a0b5-a0cb-a6ac-7df7-d69d5dd61194&amp;tm_city_code&amp;max_price=18869&amp;guests=1&amp;request_id=6c25a0b5-a0cb-a6ac-7df7-d69d5dd61194&amp;tm_country_code=PH</t>
  </si>
  <si>
    <t>www.skyscanner.com.ph/hotel_deeplink/4.0/PH/en-US/PHP/h_fd/126110800/2026-03-02/2026-03-03/hotel/hotel/hotels?legacy_provider_id=927050&amp;rooms=1&amp;closed_user_group=general&amp;hb_data=mr2VYgorbtCzUWxWy52QxHgvI7W8CHw_ZvKtSlPpnwEun2doGfTbSlBeAi07L2b39sKnw1-A9t3lHCQI-p_q20rxdjvoBzmCRZorx8OCt5UfzGcDN-CVUooLV-7mS57qOAYXc-AklKpE45or6NeqL-6Vn3sftAPx67eBSK7fXXGeMgTWd5CQz6fwXQUMoJ8B4SpObv6W4V0BZNbF_uqCb7z74HSbRe-Epb1pIL5X2FD9pjKWJRlK3f5Xltnkqsh7q5PD4T6Bd9oxlQQntjk4PAZtesotNlg8Ko_afeDUIzz_XP_QWINb8PEvYDBUawUNUYZBc7pMfEES3ttdW0D0IMjieoo-P80yL2nkgkkjTsGjHPZUAWdQP09fdGhIAmZrV7GVvh75JXtBxv-fNx0L7l3xXNkIpIRgGy6OEpOs2zwD0Q%3D%3D&amp;q_datetime_utc=2026-03-02T01%3A24%3A07&amp;ticket_price=1798&amp;quote_id=-9203809966030634081&amp;utid_state=1&amp;channel=iphone&amp;price_without_closed_user_group=2966&amp;tm_place_name=Pasig&amp;deeplink_data=eyJmaWVsZHMiOnsic2lnbmF0dXJlIjoiYzQyMjRmNDM2OTZhN2M2M2FiN2E0ZWU5N2MyNzQ3MzIifSwidXJsIjoiaHR0cHM6Ly9kZWFscy52aW8uY29tP3NpZz0xYzRkMjUzNWZmMDhiNjMyZDZkN2U1OWY4ZGE2NTEwY2Y4NTdhNTQ5NzkyZGFmZWQxNGZlMjgzNDI1NzYzNGJjMzEzMTM4MzczNDM2MzMzMTMyMzUmc2lnLWlzcz1tZXRhJnR1cmw9aHR0cHMlM0ElMkYlMkZ2aW8uY29tJTJGSG90ZWwlMkZTZWFyY2glM0ZjaGVja0luJTNEMjAyNi0wMy0wMiUyNmNoZWNrT3V0JTNEMjAyNi0wMy0wMyUyNmN1cnJlbmN5JTNEUEhQJTI2ZXB2JTNETVM0eSUyNmVzZCUzRFRUS2lkNjhXZnBkMU42R1dsdnY5OXh4Ym5WR3J2NktVRUJUel9aZnFVc1JnZHE5VjdObVExd1BPN1BDUHNlTHFDYUtCMXB0ZzVjbzR5cDJTbHBiYXZTY2c4VkNrX0VoaG9FSlNEZ3QxRWpfc253Sk5oYUdMJTI2Zm9yY2VDdXJyZW5jeUNoYW5nZSUzRDElMjZmb3JjZUxhbmd1YWdlQ2hhbmdlJTNEMSUyNmhvdGVsSWQlM0QyMTM3NDIxJTI2bGFiZWwlM0RzcmMlMjUzRHNreXNjYW5uZXIlMjUyNnVjb3VudHJ5JTI1M0RQSCUyNTI2dWRldmljZSUyNTNEbW9iaWxlJTI1MjZob3RlbCUyNTNEMjEzNzQyMSUyNTI2ZGF5JTI1M0QyJTI1MjZtb250aCUyNTNEMDMlMjUyNnllYXIlMjUzRDIwMjYlMjUyNmxvcyUyNTNEMSUyNTI2b2ZmZXJpZCUyNTNEbzF5bGZ4WUY3SmdrJTI1MjZwcmljZSUyNTNEMTc5Ny45OSUyNTI2Y3VycmVuY3klMjUzRFBIUCUyNTI2dXNlcmxhbmclMjUzRGVuJTI1MjZfdGglMjUzRDllNTg0YWFkNjZiZTU3YmZmNGMwOWEyMGYyM2FlMWVkMmU4NmY2NTQ5YjIwZjJlOCUyNTI2ZHRzJTI1M0QxNzcyNDEzODU1JTI1MjZvbHV0JTI1M0QxNzcyNDEzODUyJTI1MjZjYW5QYXlMYXRlciUyNTNEZmFsc2UlMjUyNnJlcXVlc3RVc2VyR3JvdXAlMjUzRCUyNTI2b2ZmZXJVc2VyR3JvdXAlMjUzRHB1YmxpYyUyNmxhbmclM0RlbiUyNm90aSUzRHhLampUTkhvX180JTI2cHJlZmVycmVkUmF0ZSUzRDE3OTcuOTklMjZwcm9maWxlJTNEcjJkMm03M2tuOCUyNnJvb21zJTNEMSUyNnRva2VuJTNEN2ZlMjc2JTI2dXNlckNvdW50cnklM0RQSCUyNnV0bV9jYW1wYWlnbiUzRHNreXNjYW5uZXIlMjZ1dG1fbWVkaXVtJTNEY3BjJTI2dXRtX3NvdXJjZSUzRHNreXNjYW5uZXIifQ%3D%3D&amp;utid=89400b39-5681-4bc9-a683-ad9304dd8ade&amp;tm_stars=3&amp;client_id=skyscanner_app&amp;redirect_delay=1000&amp;price_policy=2&amp;pre_redirect_id=4afa3da4-a45c-bfef-9236-aa92b19596a3&amp;tm_city_code&amp;max_price=3451&amp;guests=1&amp;request_id=4afa3da4-a45c-bfef-9236-aa92b19596a3&amp;tm_country_code=PH</t>
  </si>
  <si>
    <t>www.skyscanner.com.ph/hotel_deeplink/4.0/PH/en-US/PHP/h_ad/129291521/2026-03-02/2026-03-03/hotel/hotel/hotels?legacy_provider_id=22&amp;rooms=1&amp;closed_user_group=general&amp;hb_data=UUfe_bYOKmDOjh_lEm22XZg9G0b0WnVmMXv740hZO-Q-i-CWctvJBwKJiBL4X-NmvvShhpdfobk5l8cimRqZskSqGS5sKSQeSuv65d_VUHu4ur7N12cX7YH4HSCU9flKxzF4hZTZaOD8HS5d2OQs1P9D2I0TYSSlqMYAMNwi6K9ilVWzM_oRxJdMXGnUAGOLcubDVAMZdsau231h5NFpRN_qCtmByrJdIyhFer1wslMc3QcPTDMoNaFc8XZ71pY9gnrm_ergrFk_Z50DDJozfc_Q30K4k7cM6o3kdHq6qas55nnfHhoy5pUpF8cqVbaYApSjOG7dmNN4PLcm2DCRDaknaEEyUa5Lkb0nbWkgNKvifRmGJ2PvOEnH0jNEhkW8CQQNk--8gt4kkTLi3TdyIdQRY2q1pKzjE7KvkCnBU2sy&amp;q_datetime_utc=2026-03-02T01%3A24%3A07&amp;ticket_price=3967&amp;quote_id=-4118041666414685634&amp;utid_state=1&amp;channel=iphone&amp;price_without_closed_user_group=11220&amp;tm_place_name=Makati&amp;deeplink_data=eyJmaWVsZHMiOnsic2lnbmF0dXJlIjoiNDZiZWFjMzdlZmQ4OWEzMGMxOWNmYmRjZGY3ZGIzNjgifSwidXJsIjoiaHR0cHM6Ly93d3cuYWdvZGEuY29tL3BhcnRuZXJzL3BhcnRuZXJzZWFyY2guYXNweD9jaWQ9MTg0NjM4MyZoaWQ9NTY4Mjg2JmN1cnJlbmN5PVBIUCZjaGVja2luPTIwMjYtMDMtMDImY2hlY2tvdXQ9MjAyNi0wMy0wMyZOdW1iZXJvZkFkdWx0cz0xJk51bWJlcm9mQ2hpbGRyZW49MCZSb29tcz0xJm1jaWQ9MjgxMTgmbWFzdGVyUm9vbUlkPTI1NDI3NzAzJm1wdD1kbVZQVTJoRWJIaEVWRnBYWVZwSlNtMW5ORVZEYm1rMlVWWkNNRkpxWkhWTFdYbFZSbUprVDJSMFNqUjBVWEoxTmxRdk9UWlJlVGxyYUZaTGVqVnBVVmd5VGpVdmVXZFlMMmhUWncmVG90YWxQcmljZT0zOTY3LjE2JlRvdGFsVGF4PTQyNS4wNiZUb3RhbEZlZT0wLjAwJlRvdGFsU3VyY2hhcmdlPTAmbWN1cj1QSFAifQ%3D%3D&amp;utid=fd8c0a5d-d0da-40c4-c5eb-44fcad5c087b&amp;tm_stars=5&amp;client_id=skyscanner_app&amp;redirect_delay=1000&amp;price_policy=2&amp;pre_redirect_id=1309565b-7f54-da34-63bb-9df78a4e2430&amp;tm_city_code&amp;max_price=12024&amp;guests=1&amp;request_id=1309565b-7f54-da34-63bb-9df78a4e2430&amp;tm_country_code=PH</t>
  </si>
  <si>
    <t>www.skyscanner.com.ph/hotel_deeplink/4.0/PH/en-US/PHP/h_bc/114292889/2026-03-02/2026-03-03/hotel/hotel/hotels?legacy_provider_id=13&amp;rooms=1&amp;closed_user_group=general&amp;hb_data=KLmOojdAiQvKB2SC5BfSIse1tIN1usHW2qeaCdPoOQboedykxf6DiSh6yDM1_9-ZFpyUeU4Y6-Y_CmNqAfhlQWIsqYIcEFkcgCd5u5mzE9LqkBhuoqyNd25_UYvJDWYZy36EkqfdGcvniKUioewoUcPSh_gEi7QTy_qZXYbGxkfTs2Jm_BPxT7HYCVU2AKChR2SKQ2TQEpBXSI7TMONM-w5VbRkRVu0Ayl1LRWnWumPMQIXNeH_LVdcmGLtn0AzxfvraCAzXs7ZhzB1FrUI6sCjXRxd2GOp3mDq2_zQ4sIJDdT2ftcU7QURO7pdAcG0n_Y_oeCbwrww_fxP03N2IcOh4e7vc6WbRZ4H_2rZoNAcR01EYNHttfLEyA5F1TntAIXVurS0eFZDb-vo2TeCdhNr1OosdgXoLV15RzmFO1PiH6uHDQmQ%3D&amp;q_datetime_utc=2026-03-02T01%3A25%3A09&amp;ticket_price=4883&amp;quote_id=-5411338092268058956&amp;utid_state=1&amp;channel=iphone&amp;price_without_closed_user_group=10000&amp;tm_place_name=Quezon+City&amp;deeplink_data=eyJmaWVsZHMiOnsic2lnbmF0dXJlIjoiOGMyNjU0MTAxZTI5NzMwMzYxNTc4OWZmNTFhMzMzMzYiLCJibG9ja19pZCI6InYxX0NnRXRFTXdDR2lnS0hUSXdNall0TURNdE1ESlVNREE2TURBNk1EQXVNREF3S3pBM09qQXdFQUVZM3dFb0FUZ0JJZ0lJQVE9PV9DaUFJbk9pT0NCQUNJR3dvZ3RQREV6QUNTZ3N5UkRFd01GQmZNVEF3VUZDWUJSSUNDQUVhQkNnQ01BRWlCQWdDR0FJPSJ9fQ%3D%3D&amp;utid=575b9422-941d-fdeb-39be-e148c04cd880&amp;tm_stars=4&amp;client_id=skyscanner_app&amp;redirect_delay=1000&amp;price_policy=2&amp;pre_redirect_id=52c2e0a3-8bf8-c2c8-1699-9e8efb1081e5&amp;tm_city_code&amp;max_price=8881&amp;guests=1&amp;request_id=52c2e0a3-8bf8-c2c8-1699-9e8efb1081e5&amp;tm_country_code=PH</t>
  </si>
  <si>
    <t>www.skyscanner.com.ph/hotel_deeplink/4.0/PH/en-US/PHP/h_xp/139441004/2026-03-02/2026-03-03/hotel/hotel/hotels?legacy_provider_id=1&amp;rooms=1&amp;closed_user_group=mobile&amp;hb_data=pD3bm6jJ3iq71MH_NwtE2Xbry1sICzjS_NGX_Bm9PPrDHEF6W2BMEkZ0bIQTtYH-A7KjXjPv-eoXjz2ylSTKLfXEJ3JQ5sml0iMII4DKN2pq_q21Kxp2IXVphqMUjf52AzuY3LXFFtvLz-RNusqkGulJlMuf4SjxM0ANTiKYX682Zi70_VLg-mkyjd-jQK5Yna4Cm_Qtox9PmTiHulS-ScJ7ngC_jR32Xub1Lwyl3VPco_M0zNizx4C15_RLZEHTBlfrqIeBbWKK39pPWtL4UC6nleQ%3D&amp;q_datetime_utc=2026-03-02T01%3A24%3A18&amp;ticket_price=14989&amp;quote_id=4016015813978517803&amp;utid_state=1&amp;channel=iphone&amp;price_without_closed_user_group=14984&amp;tm_place_name=Pasay&amp;deeplink_data=eyJmaWVsZHMiOnsic2lnbmF0dXJlIjoiNjM1ZjRhZjkzMmEyNjUwZjBiN2IyYTQ3ZGY3MjZmZGYifSwidXJsIjoiaHR0cHM6Ly93d3cuZXhwZWRpYS5jb20ucGgvSG90ZWwtU2VhcmNoP21wZD1HQlAmdHBpZD02OCZtcGU9MTc3MjQxNDYzMiZlbmREYXRlPTIwMjYtMDMtMDMmYWR1bHRzPTEmbXBuPTIwMTI4NjY5OSZtcG09MjQmbXBwPTEmbG9jYWxlPWVuX1VTJm1wbz1FQyZjaGlkPTI0NDI3YzAwLTY5ZDMtNGUzZi1iY2M4LThkMWY0ODBiNzU2NiZtcHE9MTcyLjU5JmVhcGlkPTQ2MjMwJm1jdGM9MyZjdXJyZW5jeT1HQlAmcmF0ZXBsYW5pZD0yNzIwNzAyMDgmc2VsZWN0ZWQ9MTE5ODAwMzImc3RhcnREYXRlPTIwMjYtMDMtMDImbXBiPTM1LjgyJm1wYT0xNTYuOTAifQ%3D%3D&amp;utid=de1f9fe1-99bb-f74a-be85-08cc9d5e4b15&amp;tm_stars=5&amp;client_id=skyscanner_app&amp;redirect_delay=1000&amp;price_policy=2&amp;pre_redirect_id=79b7e378-8661-38c4-ef37-ad5e30849b2b&amp;tm_city_code&amp;max_price=27267&amp;guests=1&amp;request_id=79b7e378-8661-38c4-ef37-ad5e30849b2b&amp;tm_country_code=PH</t>
  </si>
  <si>
    <t>www.skyscanner.com.ph/hotel_deeplink/4.0/PH/en-US/PHP/h_ct/113918889/2026-03-05/2026-03-06/hotel/hotel/hotels?legacy_provider_id=31&amp;rooms=1&amp;closed_user_group=apps&amp;hb_data=_63aW2fR36j7ztjlK4tnxx-cqxxvMde1h48VupFHhJ0Uri6_EflQZF3zeqJLdmAUpt_YLNVy_50Os1hy-b1JzgDZb1YLDD6yndZEX4WryEhZhycm2Q_LXwHY7aEUTe3uZG6b9EtN14c--65TKm6sHroBkIuE4POBuGdTufcJvB2lmWEv8EJH7Z-VwCtw_IgRzQEhQzp6TpM18uHpYEYNW_Ntj6tlDGwIu5sZH01q_qBphODiPsYaE86tfeHyi0-UOgo_AYkvsCH50H4A0bIDWnsKCjQaEMb2iP4PkY8sulhjFOHvDUU9TsNdmViiMf8rcFF0D1BEKe3RxkpdgJ5SMuFjbMact0Ml-JPtFUsaOlSYEKWuh4nDZ3zx7eqF-JeLDtyx83PbHIkx9cEDLYWYeIx8hPCyq_2D6fBjzIgX1g%3D%3D&amp;q_datetime_utc=2026-03-05T14%3A39%3A42&amp;ticket_price=2402&amp;quote_id=-4540340363325580971&amp;utid_state=1&amp;channel=iphone&amp;price_without_closed_user_group=2768&amp;tm_place_name=Cebu&amp;deeplink_data=eyJmaWVsZHMiOnsic2lnbmF0dXJlIjoiYmJjZTYwNjcwOTE4ZTRjYTYyNzdmNTQ2YjJlZTg1YjMifSwidXJsIjoiaHR0cHM6Ly9waC50cmlwLmNvbS9ob3RlbHMvcmVkaXJlY3Q%2FaG90ZWxpZD05OTI3MzgmY2l0eT0zNTgzMSZBbGxpYW5jZWlkPTEyNjA3JnNpZD04ODg4MzImY2hlY2tpbj0yMDI2LTAzLTA1JmNoZWNrb3V0PTIwMjYtMDMtMDYmc2hvcHBpbmdpZD1mODBjMTQ5NGUxNjI0ZDliOWE2ZDQzOTdiNTNjZWQ1YiZhZHVsdD0xJmNoaWxkcmVuPTAmYWdlcz0mbGFuZ3VhZ2U9ZW5waCZsb2NhbGU9ZW5fUEgmcm9vbWlkPTE2MTYzMDM3Mzcmc3dpZD0wJnBheT1QUCZmZ3Q9MSZjcm49MSZjdXJyPVBIUCZ3a3A9MSZzdGFuZD1INHNJQUFBQUFBQUFfd0Q5QUFMX0Nsc0tBaGdCRWdRSUFSQUFHazhJLWF6YmdnWVlBREFBT1BzUm1BSGl5enlvQVFDNEFRTEFBUURSQVlYclViZ2U4WjlBNFFIWG8zQTlDc1NpUU9nQm51UHJBb2dDSUlrRUFBQUFBQUFBQUFDZ0JBQ2hCU2xjajhMMWVGWkFHaUJtT0RCak1UUTVOR1V4TmpJMFpEbGlPV0UyWkRRek9UZGlOVE5qWldRMVlpQUVLT09ncHMwR1NBRlNCbVJrWXpNMk5Gb2NDZ05RU0ZBUlJ3TjRDeVFvdmo4YUExQklVQ0ZIQTNnTEpDaS1QMklGWlc1ZlVFaG92QlJ3QVhnQWlnRUhTQUY0QU1nQkFhb0JCd29ETURJeUVBTHlBU0ptT0RCak1UUTVOR1V4TmpJMFpEbGlPV0UyWkRRek9UZGlOVE5qWldRMVlsOHlrZ0lCTkpvQ0FBQUFBUF9fQVFBQV9fX2JiN2U3X1FBQUFBIn0%3D&amp;utid=dbfad637-3d38-5051-4168-5941fa7d8bc3&amp;tm_stars=4&amp;client_id=skyscanner_app&amp;price_policy=2&amp;pre_redirect_id=1d2733c3-11ff-d011-4094-f6e4804defda&amp;tm_city_code=CEBP&amp;max_price=3301&amp;guests=1&amp;request_id=1d2733c3-11ff-d011-4094-f6e4804defda&amp;tm_country_code=PH</t>
  </si>
  <si>
    <t>www.skyscanner.com.ph/hotel_deeplink/4.0/PH/en-US/PHP/h_ad/160960791/2026-03-05/2026-03-06/hotel/hotel/hotels?legacy_provider_id=22&amp;rooms=1&amp;closed_user_group=general&amp;hb_data=gCIjkGYYtjJYO-p4pyeBkS0c3eVx6eMFEk9KwhDRDsbAU2uVO8Brc6qrpc18HuOYd51v44Mv0KtJNaP8iAn0Y_fYQwhk_TPz_R4FPWPQ8y4lQbhqP2XprCkMcDefon6iNkxGu_lkv7_cl94w-C31Q1SWJThQU6G-P9mGlH0AhbS0sfshNKWwNeKSC2p25xXAHNjLcesxDYB9P-BwQiCx3pLIgW6dKn-sRSFANufRVRZsNNbhQ_lE8ggUUgRRNvrJN-H9nsp6sHrogc00yomj-jFsTbKFth7lKH-c3oJW5zvKDgRkzU4qMxhm7tmfYz54OAv1lVyoOewqhZomUKaFFZl6Xn9QOYoX0dYBPLosS8D3Q6xvS_bdn6uyx6sPJulFqcj1eSI7bLJFmRXsh5xI93jL_DqFkyvSRITuyL3zOeLOiIE6Uw%3D%3D&amp;q_datetime_utc=2026-03-05T14%3A39%3A44&amp;ticket_price=10455&amp;quote_id=7143036024133866915&amp;utid_state=1&amp;channel=iphone&amp;price_without_closed_user_group=20627&amp;tm_place_name=Manila&amp;deeplink_data=eyJmaWVsZHMiOnsic2lnbmF0dXJlIjoiNDk1NThlNzljYjdlMmQzZDQyNzQ2NDQ0MzU3MzM3MDQifSwidXJsIjoiaHR0cHM6Ly93d3cuYWdvZGEuY29tL3BhcnRuZXJzL3BhcnRuZXJzZWFyY2guYXNweD9jaWQ9MTg0NjM4MyZoaWQ9MzM0OTkyMjAmY3VycmVuY3k9UEhQJmNoZWNraW49MjAyNi0wMy0wNSZjaGVja291dD0yMDI2LTAzLTA2Jk51bWJlcm9mQWR1bHRzPTEmTnVtYmVyb2ZDaGlsZHJlbj0wJlJvb21zPTEmbWNpZD0yOTAwNCZtYXN0ZXJSb29tSWQ9NTQyNzIwMTMzJm1wdD1WMDQzTVRORVVtaFpSMFJJWmpFeGJUSlZUMWxqYzFoTlZESTJaVXRaVUV0U0wyVmxVRGQ1T1dWR2FFbHBValowWldjeE9YSmhiMUEwY2t0c1Z5ODRZa2d4ZWk4d1dsWllibWQyT0dOM1BUMCZUb3RhbFByaWNlPTEwNDU1LjAwJlRvdGFsVGF4PTEzNTUuNzUmVG90YWxGZWU9NTk5LjI1JlRvdGFsU3VyY2hhcmdlPTAmbWN1cj1QSFAifQ%3D%3D&amp;utid=babdc5eb-ba69-7a1b-8796-89c1de7abe07&amp;tm_stars=5&amp;client_id=skyscanner_app&amp;price_policy=2&amp;pre_redirect_id=ebbd1937-5851-a990-c06a-d5966f9b647e&amp;tm_city_code=MNLP&amp;max_price=33456&amp;guests=1&amp;request_id=ebbd1937-5851-a990-c06a-d5966f9b647e&amp;tm_country_code=PH</t>
  </si>
  <si>
    <t>www.skyscanner.com.ph/hotel_deeplink/4.0/PH/en-US/PHP/h_bc/47013969/2026-03-02/2026-03-03/hotel/hotel/hotels?legacy_provider_id=13&amp;rooms=1&amp;closed_user_group=general&amp;hb_data=Vok2FNODw6toZohsAZsFQ5H5T6JSSzAJUhq5HjPi-eckxsq8YN32L9wt1cwfS4bBMDEpzWGKU51LyrMLRbe3rzrrfj0WIXzbmwt2EfO6wdZdgI6EBFCq180tW6oo54uBStXiARqYM3Ld6wHbV6filOOzRKPrMI7pzulVlqj4UFh2bZ-7zkLUi7JSuu_qKfxbur2tEi7hQf7BoO7YRPi8VqIFtkjXdfBXKzXhiV1WnFdqOFS5zuPvQ5m1FqiAG_mI13xACLKS6W7FKFM_R91a3rsfmk7M0eM1q7lo9OKjddBpG5RQ-aiX-5N9yInwbYFeLPDUHPWC_8LDW0hf0K0LF1r5AXMesLuxRX9bJBm_1N-wySuL_P67_tecmWOzHhSm_6-UKiatkOgXUYi4YdxIW3_2wOM6d5YFw3fhtciQ_d3-BtPCJ4A%3D&amp;q_datetime_utc=2026-03-02T01%3A24%3A35&amp;ticket_price=6446&amp;quote_id=2321015137011804884&amp;utid_state=1&amp;channel=iphone&amp;price_without_closed_user_group=12600&amp;tm_place_name=Manila&amp;deeplink_data=eyJmaWVsZHMiOnsic2lnbmF0dXJlIjoiZWY4MzcxNGQwOTM5NjE5Yjc5YTliMGJkYzJkOTE4MmEiLCJibG9ja19pZCI6InYxX0NnRXRFTXdDR2lnS0hUSXdNall0TURNdE1ESlVNREE2TURBNk1EQXVNREF3S3pBM09qQXdFQUVZM3dFb0FUZ0JJZ0lJQVE9PV9DaU1JNXZhZjJRWVFBaUJzS01MVDd4SXdBa29OTXpZMVJERXdNRkJmTVRBd1VGQ1lCUklDQ0FFYUJDZ0NNQUVpQkFnQ0dBST0ifX0%3D&amp;utid=d96d3c06-7043-278e-44b1-05dba77e58b8&amp;tm_stars=5&amp;client_id=skyscanner_app&amp;redirect_delay=1000&amp;price_policy=2&amp;pre_redirect_id=d8283477-4b9c-64ff-2a80-d4b1e78005bd&amp;tm_city_code=MNLP&amp;max_price=17813&amp;guests=1&amp;request_id=d8283477-4b9c-64ff-2a80-d4b1e78005bd&amp;tm_country_code=PH</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</si>
  <si>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NEkyJ0Noa0lrc09zNGJlYXpPVXJHZzB2Wnk4eE1XWXdNSEEwTjJZeEVBRTgGQgkRLnzZwOUKbB5CCRHZT45VmSz7-0IJEUtyXMogB-xqSABaTTJLqgFIEAEqCSIFaG90ZWwoADIfEAEiGwbg-QvbwGHSlkzHECvTQAgsL-kwWIpS9YHnXjIYEAIiFGhvdGVsIGluIHBoaWxpcHBpbmVz&amp;ap=KigKEgnMVpI7ToEeQBFjVfxe0lRdQBISCZwWDMlVUzJAEbEqfi-DNGBAMAFIAQ&amp;ictx=111&amp;ved=0CDoQyvcEahgKEwi49pKk7tuSAxUAAAAAHQAAAAAQhgk</t>
  </si>
  <si>
    <t>www.skyscanner.com.ph/hotel_deeplink/4.0/PH/en-US/PHP/h_h1/205195610/2026-03-02/2026-03-03/hotel/hotel/hotels?legacy_provider_id=927111&amp;rooms=1&amp;closed_user_group=mobile&amp;hb_data=ZRec676G1_TZUiyyt4IxTxrxOP8DSbdGbl6-da6sKxSRmw4gnJ9z-fhpA_yxVgg4U9vHMpF_r8DlJjFOCH7XJgGz8ZFzDG_2gCJtGALUWraTaqEIH-cN_pZxqy9p3ueM3xEEJJPsxlLfsGglK2hI3bUsAS7zDUhyh9Rzbyr05zHWX8T-PWWx71G7Mk4D8VEJ8cghYuMM9yLQZuaqXprqLflMBRDQsLm325vElDQXRyZCtG3JmnJAfE3-wRbqKqSnjRZA-F9KZSMizFaUKbWWSEBR6f8%3D&amp;q_datetime_utc=2026-03-02T01%3A24%3A36&amp;ticket_price=3835&amp;quote_id=-5275320305260069862&amp;utid_state=1&amp;channel=iphone&amp;price_without_closed_user_group=5900&amp;tm_place_name=Tambo&amp;deeplink_data=eyJmaWVsZHMiOnsic2lnbmF0dXJlIjoiZmRiMzUwMjlmM2RiYjQ5MTI1N2NhOTZmMjBjMmYxODAifSwidXJsIjoiaHR0cHM6Ly9waC5ob3RlbHMuY29tL0hvdGVsLVNlYXJjaD90cGlkPTMyMTQmbXBlPTE3NzI0MTM4MjkmZW5kRGF0ZT0yMDI2LTAzLTAzJmFkdWx0cz0xJmxvY2FsZT1lbl9QSCZjaGlkPTI1NDc1ZWFkLTI5OTMtNDY4Zi04ODBjLTQ5MDE5M2Y1NTk1NCZlYXBpZD00NCZtY3RjPTMmc3RhcnREYXRlPTIwMjYtMDMtMDImbXBkPVBIUCZtcG49MzI1Mjg3NDg0JmN1cnJlbmN5PVBIUCZyYXRlcGxhbmlkPTQwNzczMDg3MCZtcG09MjQmbXBwPTAmbXBvPUVDJnNlbGVjdGVkPTY3NDY4NjgxJm1wYj00MzMuNjcmbXBxPTM0MDEuMzMmbXBhPTM0MDEuMzMifQ%3D%3D&amp;utid=cc808a66-8d25-04aa-9b15-9277672dac3c&amp;tm_stars=4&amp;client_id=skyscanner_app&amp;redirect_delay=1000&amp;price_policy=2&amp;pre_redirect_id=628156d3-7763-502e-3c20-95e49d0e1a6c&amp;tm_city_code&amp;max_price=7868&amp;guests=1&amp;request_id=628156d3-7763-502e-3c20-95e49d0e1a6c&amp;tm_country_code=PH</t>
  </si>
  <si>
    <t>www.skyscanner.com.ph/hotel_deeplink/4.0/PH/en-US/PHP/h_ad/140068906/2026-03-05/2026-03-06/hotel/hotel/hotels?legacy_provider_id=22&amp;rooms=1&amp;closed_user_group=general&amp;hb_data=diSTEmDBGgf8N6E14QklDQKbMFB88mVVtTbRR6_JPd48yJqOsJ-p4-HYzRsnURBSwo2QtpzjaHjMb7GGgc4UL2kuuDePLpztvLJ3SrWbLo6rifHoMKiefPYA67GFXgQi8enbcI2o3bGNXAhl8jc7FqrZqXjUKukxdRGQcve1HXwezfoc2eQ92OAegmR4wdyIDEPETZkgW2oTYFxGvecJYkscu6AuD5dgcx5Zwp5o31ha0gvX18IhyJhpShm5C5MXgkkwT4Sd_YqvTuoRjG3-x21cK7j9RzvIvRRhsdhDHyjYtuDSvwCGlZuvxIiHgRBb6ycfaAlCUjEbXasLTm_uL7QVPZ-JrVVDjqR89_QGqoS38abNcbNiq-zyJ_5b0_H-lc4Eo3esFnVs8MJno5oxzCkK5-9pjSwd0s38xW7VxYlT&amp;q_datetime_utc=2026-03-05T14%3A39%3A44&amp;ticket_price=3456&amp;quote_id=-3973359318186941315&amp;utid_state=1&amp;channel=iphone&amp;price_without_closed_user_group=9500&amp;tm_place_name=Buruanga&amp;deeplink_data=eyJmaWVsZHMiOnsic2lnbmF0dXJlIjoiYjU2ZTUzOWFjODE0YTE2ZDQ2MjY1MTQyZmZiMTg1ZDEifSwidXJsIjoiaHR0cHM6Ly93d3cuYWdvZGEuY29tL3BhcnRuZXJzL3BhcnRuZXJzZWFyY2guYXNweD9jaWQ9MTg0NjM4MyZoaWQ9MTE3NzUyOCZjdXJyZW5jeT1QSFAmY2hlY2tpbj0yMDI2LTAzLTA1JmNoZWNrb3V0PTIwMjYtMDMtMDYmTnVtYmVyb2ZBZHVsdHM9MSZOdW1iZXJvZkNoaWxkcmVuPTAmUm9vbXM9MSZtY2lkPTMzMiZtYXN0ZXJSb29tSWQ9OTY4ODAxMDM3Jm1wdD1lazVXUW05cVVVODRaVTAxWVhKMmMzZE1hMjVZVkRSMldIUm9Wa0pzZVROeVRsVllkVEpMYWtVdmNHZHpkVmw1VkdNdmJsUnZSVWgyWVM4NGNXNVpLemgyY1VKd1pucEtjVXRRUkZGYVNYVSZUb3RhbFByaWNlPTM0NTUuNzImVG90YWxUYXg9MzIzLjgyJlRvdGFsRmVlPTI5OS4zNSZUb3RhbFN1cmNoYXJnZT0wJm1jdXI9UEhQIn0%3D&amp;utid=372cdf80-be5c-2f9d-47e7-f25580a81517&amp;tm_stars=0&amp;client_id=skyscanner_app&amp;price_policy=2&amp;pre_redirect_id=22fd2afb-dc33-128f-e9c0-36b0f2f46ef0&amp;tm_city_code&amp;max_price=3456&amp;guests=1&amp;request_id=22fd2afb-dc33-128f-e9c0-36b0f2f46ef0&amp;tm_country_code=PH</t>
  </si>
  <si>
    <t>www.skyscanner.com.ph/hotel_deeplink/4.0/PH/en-US/PHP/h_xp/213619743/2026-03-02/2026-03-03/hotel/hotel/hotels?legacy_provider_id=1&amp;rooms=1&amp;closed_user_group=mobile&amp;hb_data=6wDfznqKCmGGmM6bqngX3yomlMEnxo80PGg9jQxrnzVITuiGUMveQNj_32yp2hvMoYvVfwc3sPPZBhhwzkrGnSdCA2qOFOjfenxqS0uJf2wW0NgdHkYNc-FWikeRazAKhFnpusKGEu3rcmM4fCuRJRwVLUnQmGXOQa520wFZxaqlav6bmp2IbrsRIfzPK65q23oDFlfBF_-741la618AQslTKlFH-u0jaGRK2k_RvmmeUjVw58ZWqUDBk2rarzrPn2lKI9x_1FJCgWjM-xKTdnfxqYc%3D&amp;q_datetime_utc=2026-03-02T01%3A24%3A40&amp;ticket_price=1621&amp;quote_id=5788745221977281969&amp;utid_state=1&amp;channel=iphone&amp;price_without_closed_user_group=1801&amp;tm_place_name=Quezon+City&amp;deeplink_data=eyJmaWVsZHMiOnsic2lnbmF0dXJlIjoiNTI3MjdhNTM0OTZkYzEyYzU2MDJjODQ0MTU3NTkzNWYifSwidXJsIjoiaHR0cHM6Ly93d3cuZXhwZWRpYS5jb20ucGgvSG90ZWwtU2VhcmNoP3RwaWQ9NjgmbXBlPTE3NzI0MTQ1NDEmZW5kRGF0ZT0yMDI2LTAzLTAzJmFkdWx0cz0xJmxvY2FsZT1lbl9VUyZjaGlkPTA2ZTA0MWExLWNlMTktNDBlMC04Y2Q3LWI1ZTIzODkwNGYyNSZlYXBpZD00NjIzMCZtY3RjPTMmc3RhcnREYXRlPTIwMjYtMDMtMDImbXBkPUdCUCZtcG49MzIwODI0NzA1JmN1cnJlbmN5PUdCUCZyYXRlcGxhbmlkPTM4NzI5ODY2NyZtcG09MjQmbXBwPTEmbXBvPUVDJnNlbGVjdGVkPTc2OTEyNDk5Jm1wYj0zLjc2Jm1wcT0xOC43OSZtcGE9MTcuMDgifQ%3D%3D&amp;utid=ed95121f-fe4c-39f8-89ee-95875ff87872&amp;tm_stars=2&amp;client_id=skyscanner_app&amp;redirect_delay=1000&amp;price_policy=2&amp;pre_redirect_id=e65fc5ea-7eb2-0098-0328-68685ee15e94&amp;tm_city_code&amp;max_price=3241&amp;guests=1&amp;request_id=e65fc5ea-7eb2-0098-0328-68685ee15e94&amp;tm_country_code=PH</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</si>
  <si>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NEkyKENob0lpOFdYdzVIbGwtcldBUm9OTDJjdk1URnJPWE53WkcxZmR4QUI4BkIJES582cDlCmweQgkR2U-OVZks-_tCCRFLclzKIAfsakgAWk0yS6oBSBABKgkiBWhvdGVsKAAyHxABIhsG4PkL28Bh0pZMxxAr00AILC_pMFiKUvWB514yGBACIhRob3RlbCBpbiBwaGlsaXBwaW5lcw&amp;ap=KigKEgnMVpI7ToEeQBFjVfxe0lRdQBISCZwWDMlVUzJAEbEqfi-DNGBAMAFIAQ&amp;ictx=111&amp;ved=0CMEBEMr3BGoYChMIuPaSpO7bkgMVAAAAAB0AAAAAEIYJ</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</si>
  <si>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NEkyKENob0k5OF92eDVuWnR1dktBUm9OTDJjdk1URm5aR2c1TTJ4emNoQUI4BkIJES582cDlCmweQgkR2U-OVZks-_tCCRFLclzKIAfsakgAWk0yS6oBSBABKgkiBWhvdGVsKAAyHxABIhsG4PkL28Bh0pZMxxAr00AILC_pMFiKUvWB514yGBACIhRob3RlbCBpbiBwaGlsaXBwaW5lcw&amp;ap=KigKEgnMVpI7ToEeQBFjVfxe0lRdQBISCZwWDMlVUzJAEbEqfi-DNGBAMAFIAQ&amp;ictx=111&amp;ved=0CNsBEMr3BGoYChMIuPaSpO7bkgMVAAAAAB0AAAAAEIYJ</t>
  </si>
  <si>
    <t>www.skyscanner.com.ph/hotel_deeplink/4.0/PH/en-US/PHP/h_ct/160249838/2026-03-05/2026-03-06/hotel/hotel/hotels?legacy_provider_id=31&amp;rooms=1&amp;closed_user_group=general&amp;hb_data=k-WBS3XjKSh2A33TeyuadCm9PqDSEp4u3WMdhoWixg1rs8b2cxxGZj1SlqWM4kM8Pfx4EhVAZVY5PTFRTSPtpIpIO7HnXEc7HIvpeGIZ7N52aY5I_auMue-aHvHXa_r7yGLrBfo5Jlc2SWjymZOVpKiAuq8bOYbJND1KZWj5Spuk4oC-BAmfEH9_IWxq9yy5vMM61NY0a56U0wgTSLOCwk2hhuD-sDo-fOoVRf94YOyGmrin8aQja5B3ZkSr0tlO8iTMHmN_TH2dxAQcqJwapl2-PgZtsQiRdOlMFvWME620nbOd83JIgodPYSujbP0k2FCni5-LT-zuHUtvvVkJeVHpbHT8hWHwHp5yUYdZyvAg81bn982-yWB6JFdLqPC4J6AUqHX1asXLo1BLhEQN83Gc96bK7DhB4C8RxHTAJg%3D%3D&amp;q_datetime_utc=2026-03-05T14%3A39%3A46&amp;ticket_price=3036&amp;quote_id=-8627111153265678862&amp;utid_state=1&amp;channel=iphone&amp;price_without_closed_user_group=3512&amp;tm_place_name=Manila&amp;deeplink_data=eyJmaWVsZHMiOnsic2lnbmF0dXJlIjoiYzY5ZWQ4NzBmNTI3YmU5YzQ2MWMxYmI0YTQ4M2I5YmYifSwidXJsIjoiaHR0cHM6Ly9waC50cmlwLmNvbS9ob3RlbHMvcmVkaXJlY3Q%2FaG90ZWxpZD0xMDY3MzM5MiZjaXR5PTM2NCZBbGxpYW5jZWlkPTEyNjA3JnNpZD04ODg4MzImY2hlY2tpbj0yMDI2LTAzLTA1JmNoZWNrb3V0PTIwMjYtMDMtMDYmc2hvcHBpbmdpZD1iOGE5MGRjOTAzMzY0MjhiYTc3YjMyZWE3YTcxMzZmMCZhZHVsdD0xJmNoaWxkcmVuPTAmYWdlcz0mbGFuZ3VhZ2U9ZW5waCZsb2NhbGU9ZW5fUEgmcm9vbWlkPTQxNTMyMDMzNCZzd2lkPTAmcGF5PVBQJmZndD0xJmlzX3NwPVEyJmNybj0xJmN1cnI9UEhQJndrcD0xJnN0YW5kPUg0c0lBQUFBQUFBQV93QU5BZkwtQ21zS0FoZ0JFZ1FJQVJBQUdsOElqcEtGeGdFWUFEQUFPUHNSbUFId3VZc0ZxQUVBdUFFQ3dBRUEwUUZjajhMMUtDNmxRT0VCdUI2RjY5RzRwMERvQWQ2MzNDYUlBaUNKQkFBQUFBQUFBQUFBb0FRR3FnUU1DTm9QRVFyWG8zQTl0bjFBb1FYTnpNek16TW1hUUJvZ1lqaGhPVEJrWXprd016TTJOREk0WW1FM04ySXpNbVZoTjJFM01UTTJaakFnQkNqWXFLYk5Ca2dCVWdZMU1qZzBPV1ZhSEFvRFVFaFFFVWNEZUFza0tMNF9HZ05RU0ZBaFJ3TjRDeVFvdmo5aUJXVnVYMUJJYUx3VWNBRjRBSW9CQjBnQmVBRElBUUdxQVFjS0F6QXlNaEFDOGdFaVlqaGhPVEJrWXprd016TTJOREk0WW1FM04ySXpNbVZoTjJFM01UTTJaakJmTUpJQ0FUU2FBZ0FBQUFEX193RUFBUF9fZU51cWd3MEJBQUEifQ%3D%3D&amp;utid=21ebccd6-2465-9da3-e86e-77334ac2217c&amp;tm_stars=3&amp;client_id=skyscanner_app&amp;price_policy=2&amp;pre_redirect_id=71e9b165-63d2-4bdd-69e0-76b10a0888e7&amp;tm_city_code=MNLP&amp;max_price=3431&amp;guests=1&amp;request_id=71e9b165-63d2-4bdd-69e0-76b10a0888e7&amp;tm_country_code=PH</t>
  </si>
  <si>
    <t>www.skyscanner.com.ph/hotel_deeplink/4.0/PH/en-US/PHP/h_ck/46963333/2026-03-02/2026-03-03/hotel/hotel/hotels?legacy_provider_id=79&amp;rooms=1&amp;closed_user_group=mobile&amp;hb_data=uFNNEbsltVhULuSiGe9O5iPKtmKU2evmVVxwn4eG9RaWOFChUFzH2Rd-dJT5Q69WHBwKjWuPvhnu0jkEWHz-y4PX3VlNhSqEpf_QChMqYjsavD1badAqUKqFAsaN23-ksi87EYtEqqVg7J2x7zFJsCQ08u1jpBNg_B80226Uly_vIVRqYq78tGR_SUhzBvy-c-BqdbvgjxmYOK3CS0DF51RTpZV5feqesUZ07WbrmEGYOP7lV0s_QVeCLK6LYEvkK01GLGucIatauVnrofhXNJZozjU%3D&amp;q_datetime_utc=2026-03-02T01%3A24%3A43&amp;ticket_price=2072&amp;quote_id=-5906936676636553218&amp;utid_state=1&amp;channel=iphone&amp;price_without_closed_user_group=3188&amp;tm_place_name=Makati&amp;deeplink_data=eyJmaWVsZHMiOnsicm9vbV9pZCI6IjQ4NTI1MiIsInNpZ25hdHVyZSI6IjQ1NTMwMjZiOGFhZjJkMzU3YmY1MjY1NDgxMjFhMzY3IiwicmF0ZV9wbGFuX2NvZGUiOiI5NjgxODAyIn19&amp;utid=d2f15617-7eab-553c-6672-a7d1609f0d00&amp;tm_stars=3&amp;client_id=skyscanner_app&amp;redirect_delay=1000&amp;price_policy=2&amp;pre_redirect_id=d91c32d0-9365-2f8a-03c0-f3f226f91449&amp;tm_city_code&amp;max_price=3923&amp;guests=1&amp;request_id=d91c32d0-9365-2f8a-03c0-f3f226f91449&amp;tm_country_code=PH</t>
  </si>
  <si>
    <t>www.skyscanner.com.ph/hotel_deeplink/4.0/PH/en-US/PHP/h_h1/113160812/2026-03-02/2026-03-03/hotel/hotel/hotels?legacy_provider_id=927111&amp;rooms=1&amp;closed_user_group=mobile&amp;hb_data=rUZdtpuF-PtX16iqxF87PDtKQIKKpa66FFrDEpr4FdnfS9oAlOdW2O_SaCDaY6rElOZsp_DXvt44oMG9gnsvdrHfTRyBhohhkDlUgTxqPFPB3t3AhrshDpHJhlUB8dccGfxD8_ipIc3r638rJJZTlmnPKQOYnCz-kVpYnZysFbLtRvUm7f9IKILX9nzeIHG102bqB5oydk4lOMrq3F0xeCmkR_47Z_pVrXa1rc3rupdECX0l27KC1kkw2BiGXNmELVOR3JMSbGCXP8GLkbsGewCR02c%3D&amp;q_datetime_utc=2026-03-02T01%3A24%3A44&amp;ticket_price=5566&amp;quote_id=-5649886992273753455&amp;utid_state=1&amp;channel=iphone&amp;price_without_closed_user_group=11843&amp;tm_place_name=Muntinlupa&amp;deeplink_data=eyJmaWVsZHMiOnsic2lnbmF0dXJlIjoiNGUzZTMxNGQ2MzhkYzhkNDRkYzMwYWMxNTFhZDQ3OGYifSwidXJsIjoiaHR0cHM6Ly9waC5ob3RlbHMuY29tL0hvdGVsLVNlYXJjaD90cGlkPTMyMTQmbXBlPTE3NzI0MTAwODAmZW5kRGF0ZT0yMDI2LTAzLTAzJmFkdWx0cz0xJmxvY2FsZT1lbl9QSCZjaGlkPTk1NDg4YzMxLTY0MTItNDEyZS05YmE1LTdiZmJjZDg3NzBmOSZlYXBpZD00NCZtY3RjPTMmc3RhcnREYXRlPTIwMjYtMDMtMDImbXBkPVBIUCZtcG49MjAwMjEyNTY2JmN1cnJlbmN5PVBIUCZyYXRlcGxhbmlkPTIwMTIxMDI1OSZtcG09MjQmbXBwPTEmbXBvPUVDJnNlbGVjdGVkPTU0MTAxMTAmbXBiPTExMTMuMTkmbXBxPTQ4OTguMDUmbXBhPTQ0NTIuNzgifQ%3D%3D&amp;utid=7b6a1ef9-6da0-5584-b351-d9b03998ed2f&amp;tm_stars=5&amp;client_id=skyscanner_app&amp;redirect_delay=1000&amp;price_policy=2&amp;pre_redirect_id=0ea7364e-f30c-85e2-71c8-cc4e010cf853&amp;tm_city_code&amp;max_price=18869&amp;guests=1&amp;request_id=0ea7364e-f30c-85e2-71c8-cc4e010cf853&amp;tm_country_code=PH</t>
  </si>
  <si>
    <t>www.skyscanner.com.ph/hotel_deeplink/4.0/PH/en-US/PHP/h_h1/126110800/2026-03-02/2026-03-03/hotel/hotel/hotels?legacy_provider_id=927111&amp;rooms=1&amp;closed_user_group=mobile&amp;hb_data=_mRfDq3qK1-Q_nWMMnCGJwDI0paKg7qQuXAw4kB_9WQJbNDnJEGd5xsD7YYX49Jwi2dYZJyWt01y2qW5WkVx_90FcyMrSjq7SwIS29ChSx0EecjDXrRBVMcnoy_F_Jx_Sq72cFRJzn3fFb8lTEfI0av241O5B3INIt-DDPWM0SOr1T3olS7RX_hPM3Q78CAos1FaslgCHirXu8FHKXRThp8x4XEfRwhN-OKr9GLFyki7Szv3BybeEUzidNc3XrbAiDJL2u7vEjr4cl-2Vvk_UBg1xq0%3D&amp;q_datetime_utc=2026-03-02T01%3A24%3A48&amp;ticket_price=2041&amp;quote_id=7954474935078362874&amp;utid_state=1&amp;channel=iphone&amp;price_without_closed_user_group=2268&amp;tm_place_name=Pasig&amp;deeplink_data=eyJmaWVsZHMiOnsic2lnbmF0dXJlIjoiN2ZhYzhhZDhlMmY4NGRmN2QwNGJmMDdiZGY2MzI3MmMifSwidXJsIjoiaHR0cHM6Ly9waC5ob3RlbHMuY29tL0hvdGVsLVNlYXJjaD90cGlkPTMyMTQmbXBlPTE3NzI0MTM4NTEmZW5kRGF0ZT0yMDI2LTAzLTAzJmFkdWx0cz0xJmxvY2FsZT1lbl9QSCZjaGlkPWY4ZmFjZjY1LTBjYjQtNDFmNi1hZWU3LTRhYzMyODdlMjIzMiZlYXBpZD00NCZtY3RjPTMmc3RhcnREYXRlPTIwMjYtMDMtMDImbXBkPVBIUCZtcG49MjAwNzQ1NjAyJmN1cnJlbmN5PVBIUCZyYXRlcGxhbmlkPTIwNDg4OTE2OSZtcG09MjQmbXBwPTEmbXBvPUVDJnNlbGVjdGVkPTg3MzgzNTkmbXBiPTIzMC4wMiZtcHE9MTgxMS4xOCZtcGE9MTgxMS4xOCJ9&amp;utid=24bce64b-e814-03ef-5c1f-89191375eca3&amp;tm_stars=3&amp;client_id=skyscanner_app&amp;redirect_delay=1000&amp;price_policy=2&amp;pre_redirect_id=c1c0fc32-adc0-07b8-fc56-16c3dd61a3db&amp;tm_city_code&amp;max_price=3451&amp;guests=1&amp;request_id=c1c0fc32-adc0-07b8-fc56-16c3dd61a3db&amp;tm_country_code=PH</t>
  </si>
  <si>
    <t>www.skyscanner.com.ph/hotel_deeplink/4.0/PH/en-US/PHP/h_xp/129291521/2026-03-02/2026-03-03/hotel/hotel/hotels?legacy_provider_id=1&amp;rooms=1&amp;closed_user_group=mobile&amp;hb_data=kvYngsscqZf0EToEkl8wSP90InVp0C8IgD4qgwZ_XO9r0WZWmMQtyXxjFNF089lksZl5EvqaUDwDxXBbh00O2e829cGH8mE8fd1vH1Z7FLq3N2h4xz4S5FvB5bsBbPo1OCft3oj0sB4SpSnRR27GNE6HApMKhRLxC0JN-iQDZ399CQxdiSn7asjOr9MZ_2WmFwReFDVJV1K3MM-uyQgm3PKjq42g2zmLOnJbbm7U8_CZWmITpk76AKXHaeN4bkkZj6C0LA_F56cKSFU5sYTGQzAYoHs%3D&amp;q_datetime_utc=2026-03-02T01%3A24%3A49&amp;ticket_price=6556&amp;quote_id=3538978094932330498&amp;utid_state=1&amp;channel=iphone&amp;price_without_closed_user_group=9003&amp;tm_place_name=Makati&amp;deeplink_data=eyJmaWVsZHMiOnsic2lnbmF0dXJlIjoiOGQyNjgxOTM1OTNmYzEzOGJiOTIwOTdjN2IxZDQ5YTkifSwidXJsIjoiaHR0cHM6Ly93d3cuZXhwZWRpYS5jb20ucGgvSG90ZWwtU2VhcmNoP3RwaWQ9NjgmbXBlPTE3NzI0MTIzODgmZW5kRGF0ZT0yMDI2LTAzLTAzJmFkdWx0cz0xJmxvY2FsZT1lbl9VUyZjaGlkPWUyNzdhOTMzLTJjZWYtNGRmMy05YTdlLWE0NWUyZWQ4NjczYiZlYXBpZD00NjIzMCZtY3RjPTMmc3RhcnREYXRlPTIwMjYtMDMtMDImbXBkPUdCUCZtcG49MjAyNDMxNjUwJmN1cnJlbmN5PUdCUCZyYXRlcGxhbmlkPTM4NzQzNzQ4OCZtcG09MjQmbXBwPTEmbXBvPUVDJnNlbGVjdGVkPTg0MTM3MjImbXBiPTkuMDMmbXBxPTc1LjI2Jm1wYT03NS4yNiJ9&amp;utid=33d07298-f105-75ce-0acd-7f3cb9e2521d&amp;tm_stars=5&amp;client_id=skyscanner_app&amp;redirect_delay=1000&amp;price_policy=2&amp;pre_redirect_id=2bcb6e92-5d50-3a75-306f-1db4de4da5c4&amp;tm_city_code&amp;max_price=12024&amp;guests=1&amp;request_id=2bcb6e92-5d50-3a75-306f-1db4de4da5c4&amp;tm_country_code=PH</t>
  </si>
  <si>
    <t>www.skyscanner.com.ph/hotel_deeplink/4.0/PH/en-US/PHP/h_ct/114292889/2026-03-02/2026-03-03/hotel/hotel/hotels?legacy_provider_id=31&amp;rooms=1&amp;closed_user_group=general&amp;hb_data=J7G2boU3svMBJUbfBEodHSHJFsyZYmHW0lp46rTtHV1mb0jxF76_4f4aXwhtD9fdilZ37daacOzrlCqDRhbs44Z_Ndt79KNYpt_iO6BDScHGcTx3_tK9nj_N-ifB1AairYsAUYBnos-qouvNI02Wif7rqYqU2QCg4-Siqi3zeNTgss2JmnoFr8P-biCWkCMj_Ir8bmKlt6fU6-eQcG-lv4ILMO2uu3Iu4dUxKc3YsxSrBphW-9U2XKGtSlv9CtSjzX_Hxtx15Z4KoDRIJ_uFkkn-qnFkKpPx658WiKKWeRaNYH6Spx7phz_YhLgSDdMq7OGBpu3eM1w4kIRabJOhn5LyZUwfOmFDlIe5vTwYoHbEK_N3A5Gb49N07KsMDmbL_33YSRrYXe6KlZEXSb-YNsH1HrLrWIxmZVsDCGFtVQ%3D%3D&amp;q_datetime_utc=2026-03-02T01%3A24%3A50&amp;ticket_price=5687&amp;quote_id=-3380362794839793704&amp;utid_state=1&amp;channel=iphone&amp;price_without_closed_user_group=10000&amp;tm_place_name=Quezon+City&amp;deeplink_data=eyJmaWVsZHMiOnsic2lnbmF0dXJlIjoiM2IzMjZmNjIxZjFkZGMxZGU5ZDYwMWNlYWZjYTIwYzEifSwidXJsIjoiaHR0cHM6Ly9waC50cmlwLmNvbS9ob3RlbHMvcmVkaXJlY3Q%2FaG90ZWxpZD02OTQ5NzkmY2l0eT02MTAyMSZBbGxpYW5jZWlkPTEyNjA3JnNpZD04ODg4MzImY2hlY2tpbj0yMDI2LTAzLTAyJmNoZWNrb3V0PTIwMjYtMDMtMDMmc2hvcHBpbmdpZD02OGEwNzFiMjhjZmM0OWU2YjczNzdmOGFmMGUyMjEyOCZhZHVsdD0xJmNoaWxkcmVuPTAmYWdlcz0mbGFuZ3VhZ2U9ZW5waCZsb2NhbGU9ZW5fUEgmcm9vbWlkPTUyNzg1NTY2OSZzd2lkPTAmcGF5PVBQJmZndD0xJmNybj0xJmN1cnI9UEhQJndrcD0xJnN0YW5kPUg0c0lBQUFBQUFBQV93QUtBZlgtQ21nS0FoZ0JFZ1FJQVJBQUdsd0l0ZURaLXdFU0NqRXdNVFV4TnpJM01ESVlBRENvQVRpbEVwZ0J3N1VxcUFFQXVBRUN3QUVDMFFIMktGeVB3a1N6UU9FQnJrZmhlaFEzdGtEb0FkcjVzd0tJQWlDSkJHWm1abVptVG1SQW9BUUFvUVdrY0QwSzE4T0VRQm9nTmpoaE1EY3hZakk0WTJaak5EbGxObUkzTXpjM1pqaGhaakJsTWpJeE1qZ2dCQ2pjekpQTkJrZ0JVZ1l6WlRneE5tTmFIQW9EVlZORUVjS0dwMWZLY2h0QUdnTlFTRkFoRUZnNXRNaDJ2ajlpQldWdVgxQklhTGtVY0FGNEFJb0JCMGdCZUFESUFRR3FBUWNLQXpBeU1SQUM4Z0VpTmpoaE1EY3hZakk0WTJaak5EbGxObUkzTXpjM1pqaGhaakJsTWpJeE1qaGZNcElDQVRTYUFnQUFBQURfX3dFQUFQX19zRWpubkFvQkFBQSJ9&amp;utid=07b253c8-7ddc-2c6c-2521-803fe33d1433&amp;tm_stars=4&amp;client_id=skyscanner_app&amp;redirect_delay=1000&amp;price_policy=2&amp;pre_redirect_id=bd6a1d81-cdfe-bdad-e3b8-722b2287fc35&amp;tm_city_code&amp;max_price=8881&amp;guests=1&amp;request_id=bd6a1d81-cdfe-bdad-e3b8-722b2287fc35&amp;tm_country_code=PH</t>
  </si>
  <si>
    <t>www.skyscanner.com.ph/hotel_deeplink/4.0/PH/en-US/PHP/h_ad/139441004/2026-03-02/2026-03-03/hotel/hotel/hotels?legacy_provider_id=22&amp;rooms=1&amp;hb_data=rrW9aUgDWq1I271_cmHYS3LYDzEXE1ZTHOdHve9BHROWNwE7kLW2WKmo9FRbe9_WQ7fC-BztLSrFuyd49AtvQezQLx7RFu4yNV27sE5jsta4h_Jc1pxAF9kIW5901r8u_tiEl64lxweX80drSUdIOBYMN1RrtvnLqlEDGcALT3w5xDR2bNJ8tTMJfKAKHH1UHFMWMvBxC1fYb671vG2R8Pihs9yiCiBvUmD5jYIa-59zoI3L3qQMsghdH-t4eGCqXMgyjSElMoL4Vbn__Sq0YPtJnea74nQSEt5EVxfzyecuhoVzzmGM1cWWs2JHoUqMz3Q50Qx9avAZfVAYvctxsR9yYqCVWTqUCM57pqGYt-ZzhPbB9hxFxWf6xFBVgSHFdENE0ZKRX93ahzV44OJguAfivLhVgFUAE-N1rJo81UMH&amp;q_datetime_utc=2026-03-02T01%3A24%3A50&amp;ticket_price=12794&amp;quote_id=3322905890104775349&amp;utid_state=1&amp;channel=iphone&amp;tm_place_name=Pasay&amp;deeplink_data=eyJmaWVsZHMiOnsic2lnbmF0dXJlIjoiNzhkNTFmZGZmNmM5ODY0ZTliNzlkYTM4OThjM2UwNjAifSwidXJsIjoiaHR0cHM6Ly93d3cuYWdvZGEuY29tL3BhcnRuZXJzL3BhcnRuZXJzZWFyY2guYXNweD9jaWQ9MTg0NjM4MyZoaWQ9MTE1NzgyMiZjdXJyZW5jeT1QSFAmY2hlY2tpbj0yMDI2LTAzLTAyJmNoZWNrb3V0PTIwMjYtMDMtMDMmTnVtYmVyb2ZBZHVsdHM9MSZOdW1iZXJvZkNoaWxkcmVuPTAmUm9vbXM9MSZtY2lkPTI5MDA1Jm1hc3RlclJvb21JZD02OTU4MTQ4Jm1wdD1UV0pCVERNeloxRjBRMDFTVjNjd1VtaHNNMFJVWkRkbFZGQjRZbnBySzNONVpFODRUVFIwU1cxSWVUQnJUV3BWUlRWT05rd3Jla3hXYW0xWE1WQm9OSGN3SzA5VFJpOUxLMkptYlEmVG90YWxQcmljZT0xMjc5My42NyZUb3RhbFRheD0yNzg1LjA0JlRvdGFsRmVlPTAuMDAmVG90YWxTdXJjaGFyZ2U9MCZtY3VyPVBIUCJ9&amp;utid=ef1a677d-9ade-a042-a03e-f82c9323a0d0&amp;tm_stars=5&amp;client_id=skyscanner_app&amp;redirect_delay=1000&amp;price_policy=2&amp;pre_redirect_id=1d64acc9-80ab-feea-4518-f34ef9251fe5&amp;tm_city_code&amp;max_price=27267&amp;guests=1&amp;request_id=1d64acc9-80ab-feea-4518-f34ef9251fe5&amp;tm_country_code=PH</t>
  </si>
  <si>
    <t>www.skyscanner.com.ph/hotel_deeplink/4.0/PH/en-US/PHP/h_bc/113918889/2026-03-05/2026-03-06/hotel/hotel/hotels?legacy_provider_id=13&amp;rooms=1&amp;closed_user_group=apps&amp;hb_data=FfYOTh8y7D_hGdKvfcxPpQC8og8nHnOXV8wk0zt1JtQ19tJ5mbg59vQrPOEHdmUpJADtqP3nj9i0pYfu8gzL_rsSQiJt3V_zI79tKlP3Wdlyfe6yP8BGUXFNikZYgCX322K6olmv086tD78CBn_hfUihaZTBjb9ONOuei7L_pkfP6LyeeuA8Ri45ZjYDRvxQdDIpIXMFeq714A4aF1z-uGPsF3ctIEPqG4AQTz0k6dRoaQIM1m-fNBcLwFdbaRi7wubzSaKrl1adWg6KNpNiA1dq1_0xWrX1iJCOHsa5J8oeoxaWNo1HAcn2Yum7G25ZT6Trl-IyZwUji2wiYQ0Y_MLTTLWGvcgoz3FaIdHinXQYOKE9KTjkh7vrD7MF0muCyc7SgWFH0R2Fd6qmGsTxSKTk8-5JdZ5LoOkjvnSmYrc7u9ru4dw%3D&amp;q_datetime_utc=2026-03-05T14%3A39%3A47&amp;ticket_price=2277&amp;quote_id=2184929343641887369&amp;utid_state=1&amp;channel=iphone&amp;price_without_closed_user_group=2768&amp;tm_place_name=Cebu&amp;deeplink_data=eyJmaWVsZHMiOnsic2lnbmF0dXJlIjoiOWZiN2NmODAwMGY3NWE0ODY5YTJmYjRiYzBhM2IzYjQiLCJibG9ja19pZCI6IjI0MTQ0NzAyXzM3MTMzNDUwNF8yXzJfMCJ9fQ%3D%3D&amp;utid=b5560933-7aae-3ef4-7774-a5376a7f9b40&amp;tm_stars=4&amp;client_id=skyscanner_app&amp;price_policy=2&amp;pre_redirect_id=e1351efb-0378-2c74-88cd-e9249c102ab4&amp;tm_city_code=CEBP&amp;max_price=3301&amp;guests=1&amp;request_id=e1351efb-0378-2c74-88cd-e9249c102ab4&amp;tm_country_code=PH</t>
  </si>
  <si>
    <t>14.6094, 121.0815</t>
  </si>
  <si>
    <t>The Luxury Stay - Eastwood</t>
  </si>
  <si>
    <t>https://www.google.com/travel/search?q=hotel%20in%20philippines&amp;g2lb=4965990%2C72471280%2C72560029%2C72573224%2C72647020%2C72686036%2C72803964%2C72882230%2C72958624%2C73059275%2C73064764%2C73249150%2C121522132&amp;hl=en-PH&amp;gl=ph&amp;cs=1&amp;ssta=1&amp;ts=CAESCgoCCAMKAggDEAAafgpgEjQyJTB4MzI0MDUzMjE1Zjg3ZGU2MzoweDc4NDc5MGVmN2EyOWRhNTc6C1BoaWxpcHBpbmVzGigKEgn696AIKQwhQBHvU_u-aHRdQBISCUhUB3kRLzNAEfipfV9ORGBAEhoSFAoHCOoPEAMYAhIHCOoPEAMYAxgBMgIQACoHCgU6A1BIUA&amp;qs=CAESBENPNEkyJkNoZ0l2Y3VFMlpYU2xKWGdBUm9MTDIwdk1ERXlOM2g2ZG5vUUFROAZCCREufNnA5QpsHkIJEdlPjlWZLPv7QgkRS3JcyiAH7GpIAFpNMkuqAUgQASoJIgVob3RlbCgAMh8QASIbBuD5C9vAYdKWTMcQK9NACCwv6TBYilL1gedeMhgQAiIUaG90ZWwgaW4gcGhpbGlwcGluZXM&amp;ap=KigKEgnMVpI7ToEeQBFjVfxe0lRdQBISCZwWDMlVUzJAEbEqfi-DNGBAMAFIAQ&amp;ictx=111&amp;ved=0CNUDEMr3BGoYChMIuPaSpO7bkgMVAAAAAB0AAAAAEIYJ</t>
  </si>
  <si>
    <t>www.skyscanner.com.ph/hotel_deeplink/4.0/PH/en-US/PHP/h_fd/160960791/2026-03-05/2026-03-06/hotel/hotel/hotels?legacy_provider_id=927050&amp;rooms=1&amp;closed_user_group=mobile&amp;hb_data=c9keVHBVG1TotmSj8JVMfAVEUqGpSm6oGsp6ACcHe1D4bvVqeHdl1OOYKKtuL4QZy7KQx0Ghr1Akgx0IQ4kogi6P-_ZV4Lx0aGarnm-pnXkMI6mRn0s0CNq-7jzxrI-mvFTv0wKMMtR8_otGpoHGFuagS0Un_wtilhrwlSxnExJ656S5-Ikz-hMSKm-sxBOmwqTldYAq-4CPicwPnMgAt2_LqbEiUamdrmmizJVOGZbVN8_7CQ1z2VVNVrVOUV6jRFX7OWxIhRjTi416CFYIuj7DOfrYBjVCGUHjViLqOYMGp96J5mC7lkKTEpo9k0NHvOM9nLGRgByIKmaugQ9-hwQKYFDfj2ilCV9Cowrnf1gqRLEYkFkLJoBEWa0XVySu8qPwmyImx3AEDW5g-2BQAaHp0SASQfTW1WflJnbkZYFsCw%3D%3D&amp;q_datetime_utc=2026-03-05T14%3A39%3A47&amp;ticket_price=7399&amp;quote_id=-3438393343296926982&amp;utid_state=1&amp;channel=iphone&amp;price_without_closed_user_group=18109&amp;tm_place_name=Manila&amp;deeplink_data=eyJmaWVsZHMiOnsic2lnbmF0dXJlIjoiYzY0ODYzMTE5MzgxZDEzYTM1YjkxN2JjZjZlMzI1NzMifSwidXJsIjoiaHR0cHM6Ly9kZWFscy52aW8uY29tP3NpZz1hMGQxZTZlNDhhNTQyZTdhNzg2Mzc4YTBmMmMxMDBiMmRhZTQwYmI0MmM5NDY1ZWY3YjBmOTMyY2QyMjkxYjA3MzEzODMwMzAzNjM5MzIzODMwMzAmc2lnLWlzcz1tZXRhJnR1cmw9aHR0cHMlM0ElMkYlMkZ2aW8uY29tJTJGSG90ZWwlMkZTZWFyY2glM0ZjaGVja0luJTNEMjAyNi0wMy0wNSUyNmNoZWNrT3V0JTNEMjAyNi0wMy0wNiUyNmN1cnJlbmN5JTNEUEhQJTI2ZXB2JTNETVM0eSUyNmVzZCUzRDdQM3JvZ0VBVlBFemJuT05aX25KYThIU0tMRDVQbVZZMXhGNmFuV0dCZVVuQjN2Z3RmNExhWk1CNC00RmVRZFlQa1BtenZwRkZoMjVrZmpnakdhWE5RcDJhZ3hVLXU1a3pqdmNoN0o5NzdJekJGU2htTFoyN1ElMjUzRCUyNTNEJTI2Zm9yY2VDdXJyZW5jeUNoYW5nZSUzRDElMjZmb3JjZUxhbmd1YWdlQ2hhbmdlJTNEMSUyNmhvdGVsSWQlM0QzMTk4ODMxMyUyNmxhYmVsJTNEc3JjJTI1M0Rza3lzY2FubmVyJTI1MjZ1Y291bnRyeSUyNTNEUEglMjUyNnVkZXZpY2UlMjUzRG1vYmlsZSUyNTI2aG90ZWwlMjUzRDMxOTg4MzEzJTI1MjZkYXklMjUzRDUlMjUyNm1vbnRoJTI1M0QwMyUyNTI2eWVhciUyNTNEMjAyNiUyNTI2bG9zJTI1M0QxJTI1MjZvZmZlcmlkJTI1M0RvX1l4Ukh6bThqdnclMjUyNnByaWNlJTI1M0Q3Mzk4LjU5JTI1MjZjdXJyZW5jeSUyNTNEUEhQJTI1MjZ1c2VybGFuZyUyNTNEZW4lMjUyNl90aCUyNTNEY2NiMmMxOGI3ZWJkODljY2Y3Yjk0MTJiM2E0MDM2MDBlMDI0YWRjZjUxZmJjZDFmJTI1MjZkdHMlMjUzRDE3NzI3MjE1NjIlMjUyNm9sdXQlMjUzRDE3NzI3MjAyMTklMjUyNmNhblBheUxhdGVyJTI1M0RmYWxzZSUyNTI2cmVxdWVzdFVzZXJHcm91cCUyNTNEJTI1MjZvZmZlclVzZXJHcm91cCUyNTNEcHVibGljJTI2bGFuZyUzRGVuJTI2b3RpJTNERWRWanlwdXZia1UlMjZwcmVmZXJyZWRSYXRlJTNENzM5OC41OSUyNnByb2ZpbGUlM0RyMmQybTcza244JTI2cm9vbXMlM0QxJTI2dG9rZW4lM0Q3ZmUyNzYlMjZ1c2VyQ291bnRyeSUzRFBIJTI2dXRtX2NhbXBhaWduJTNEc2t5c2Nhbm5lciUyNnV0bV9tZWRpdW0lM0RjcGMlMjZ1dG1fc291cmNlJTNEc2t5c2Nhbm5lciJ9&amp;utid=3bf4dac9-d282-08d9-8b72-6bf30668c38a&amp;tm_stars=5&amp;client_id=skyscanner_app&amp;price_policy=2&amp;pre_redirect_id=1a930ac0-4c40-5977-9fb7-33578a693e93&amp;tm_city_code=MNLP&amp;max_price=33456&amp;guests=1&amp;request_id=1a930ac0-4c40-5977-9fb7-33578a693e93&amp;tm_country_code=PH</t>
  </si>
  <si>
    <t>www.skyscanner.com.ph/hotel_deeplink/4.0/PH/en-US/PHP/h_ad/47013969/2026-03-02/2026-03-03/hotel/hotel/hotels?legacy_provider_id=22&amp;rooms=1&amp;closed_user_group=general&amp;hb_data=mhKZByNasCkdGb9sd-jeymphMibT0OEmQN0nhoyhMmriM8c4ww7qQr_MfNY97RlNfTupdASYRI5O68MiYQdnF3A41HSXrAPlVBq6VmvZ6Fgf88WmiM_AScmHeXcY8WfNwrtWjka98_8JLqC061fB09JCXXSgzelrD-IrG2id4Gfb-aWxPQSPi1K1w71Z2_6u0ffu5fEPpxOkTRp4C2pMvn0uF7lTnub9Msl2MBLQiyy1nf9GKOd1in49S1GhSwNwr3YvhPk2JGwcGYBFrQVu3Kq8kSYEoh1_NcVAV_n9ZwAmWZFpkdBc5k5SxdmCZoKgP0IrjHIazBP6eMfZi6Ac0db2nLL8T9OS3eJxZqYqDHIkQqVLA457m-0PgB6OF3ENVR2mUl8W2ryLwIry9NE_WtwRHofCslBj7gClawA5UQxI&amp;q_datetime_utc=2026-03-02T01%3A24%3A57&amp;ticket_price=5495&amp;quote_id=5416614184114432898&amp;utid_state=1&amp;channel=iphone&amp;price_without_closed_user_group=11900&amp;tm_place_name=Manila&amp;deeplink_data=eyJmaWVsZHMiOnsic2lnbmF0dXJlIjoiYjhjOGEwZmZkNzM5NmFlMTUzOGM5ZjE3NmY3NjAwOTIifSwidXJsIjoiaHR0cHM6Ly93d3cuYWdvZGEuY29tL3BhcnRuZXJzL3BhcnRuZXJzZWFyY2guYXNweD9jaWQ9MTg0NjM4MyZoaWQ9MTA1NjAmY3VycmVuY3k9UEhQJmNoZWNraW49MjAyNi0wMy0wMiZjaGVja291dD0yMDI2LTAzLTAzJk51bWJlcm9mQWR1bHRzPTEmTnVtYmVyb2ZDaGlsZHJlbj0wJlJvb21zPTEmbWNpZD0zMzImbWFzdGVyUm9vbUlkPTg5ODg5MTE4NyZtcHQ9TUV4UlpVUlRWMmx5YVcxbWExTnJjREkzZGtZclRuazJUMkZDV2tKeWQxTlBNVUZ0T0ZRMlJUQTFOa1ZyYTNSWGQzbzFlbUZDWVRkck0yWmtkRVUzZG5kTlNEQm5iVVZTVkVNMmVXZEJQVDAmVG90YWxQcmljZT01NDk1LjE5JlRvdGFsVGF4PTU3Ni4wMiZUb3RhbEZlZT00NjkuNjMmVG90YWxTdXJjaGFyZ2U9MCZtY3VyPVBIUCJ9&amp;utid=6f2058f4-0c79-eaae-fd97-dbc022ece006&amp;tm_stars=5&amp;client_id=skyscanner_app&amp;redirect_delay=1000&amp;price_policy=2&amp;pre_redirect_id=74f23bf6-1ec9-c078-44d2-7c6001279552&amp;tm_city_code=MNLP&amp;max_price=17813&amp;guests=1&amp;request_id=74f23bf6-1ec9-c078-44d2-7c6001279552&amp;tm_country_code=PH</t>
  </si>
  <si>
    <t>https://www.skyscanner.com.ph/hotel_deeplink/4.0/PH/en-US/PHP/h_kl/205195610/2026-02-27/2026-02-28/hotel/hotel/hotels?legacy_provider_id=927243&amp;rooms=1&amp;hb_data=RdDre13bqyDptKN1OW-wf-Fa-90N7QjdM78SxeGJEBnxz8-mqE-9GG2ybLe88dGkJg-8W-8OFjdYo0a_ge6y3T_Wc-tx1M9Dv2NxoBV6w_zjyhQ7TYXEMW7FP3G6Pwdjybn4da9srMSZZjmUUuZ-LhTUnSWp_FPnpd3X1MdtSXPEmXfKFRHJ-A42d8wrNgeGaWOXfdZvYREWsx2d9mQEECxSdDCwP-PSTOg4sBNuy512_2Fuzk72cHu8-ObTJ2AOnhqGCQ0BNQZ--tfiWSCoAu6NZGtnFbA3ykPctQH1gOiiAP10srDJL2GHjhvzeWxR9kp_VzdSX53n_Q7mfRXxlcBOX3GBs1xarJ1wiOSPAi6msqCsd-MKmfyDHAY87-hyLWooUT1vm56dZbM0ICEQi1R_og1yIjlVZs3RTaxb6w%3D%3D&amp;q_datetime_utc=2026-02-26T18%3A46%3A32&amp;ticket_price=3854&amp;quote_id=-4777811499111330137&amp;utid_state=1&amp;channel=iphone&amp;tm_place_name=Tambo&amp;deeplink_data=eyJmaWVsZHMiOnsic2lnbmF0dXJlIjoiYjlhZTgxZTFhNzM2M2I4ZjA5NTdmZjI5NTI0YTA3NGUifSwidXJsIjoiaHR0cHM6Ly9hcGkua2xrdGVjaC5jb20vdjEvaG90ZWxtc2UvZGVlcGxpbmsvZW4tVVMvaG90ZWxzL2RldGFpbC84NDcxOTAvP19jdXJyZW5jeT1QSFAmYWR1bHRfbnVtPTEmYWlkPTI3ODIwJmFycml2YWxfZmVlcz0wJmNoZWNrX2luPTIwMjYtMDItMjcmY2hlY2tfb3V0PTIwMjYtMDItMjgmY2hpbGRfbnVtPTAmY2xpY2tfY3VycmVuY3k9UEhQJmNsaWNrX3ByaWNlX3RvdGFsPTM4NTQuMzAwJmtsY19sMT1NU0Uma2xjX2wyPVNreXNjYW5uZXImbGFuZ3VhZ2U9ZW4tVVMmbXNlX3RyYWNlX2lkPWVjMTI5YzcmcHJpY2VfdG90YWw9UEhQLTM4NTQuMzAwJnByaWNlX3R5cGU9SW5ib3VuZC1kZXNrdG9wJnJhdGVfa2V5PTQwMzQzNDU3MSZyb29tX251bT0xJnV0bV9jYW1wYWlnbj0yNzgyMCZ1dG1fY29udGVudD1QSFAmdXRtX21lZGl1bT1TS1lTQ0FOTkVSJnV0bV9zb3VyY2U9TVNFJnV0bV90ZXJtPTg0NzE5MCZkZXZpY2U9MiZwYXJ0bmVyX21lbWJlcj0wIn0%3D&amp;utid=ac19920f-66a5-291e-9fd8-7fc949f36259&amp;tm_stars=4&amp;client_id=skyscanner_app&amp;redirect_delay=1000&amp;price_policy=2&amp;pre_redirect_id=d06e9a33-6e69-a8a0-204f-13e0a74e58a4&amp;tm_city_code&amp;max_price=5087&amp;guests=1&amp;request_id=d06e9a33-6e69-a8a0-204f-13e0a74e58a4&amp;tm_country_code=PH</t>
  </si>
  <si>
    <t>www.skyscanner.com.ph/hotel_deeplink/4.0/PH/en-US/PHP/h_fd/205195610/2026-03-02/2026-03-03/hotel/hotel/hotels?legacy_provider_id=927050&amp;rooms=1&amp;closed_user_group=mobile&amp;hb_data=YWBZa-7x1TjP9MwnT8WUx5wom9PHaDBVA7fnmAj1RIxzDR60Kxlmz3hTWfZLDdrIExidlaj8gaDgCcPijrhoL9pdSPuuekwq5-ymj-38bljfCWNhn7YjdZchfWw07PMGS_EfbJiC6K3oua8lngZ1qtzF3NzqYSBsEuPly343j8Pbf5iviPtY4kTG7apS10xUHi4B-j0yJ_7IyawxDpAKY6MsB2XiyVSBFITmhaypAKp16AFWAR1gwhqeSPZhpR12kumujRqXVP7l0MOTr3YeeC8bBOXZiuCnVNJJiKMl8CY5MdhuCsP-8_zzydQvMTTSsPHF2kROcdEi7mWfdGU_K5Yx6vB8VO1Q90HRkokWCXdtQfvf4iypgvtkF46tzf9Wnyv_bOb7m6UWxY5MX5MoN5r6LWt1wBvqZdMWPwoLBKv08w%3D%3D&amp;q_datetime_utc=2026-03-02T01%3A24%3A57&amp;ticket_price=2757&amp;quote_id=6582391560551220434&amp;utid_state=1&amp;channel=iphone&amp;price_without_closed_user_group=6302&amp;tm_place_name=Tambo&amp;deeplink_data=eyJmaWVsZHMiOnsic2lnbmF0dXJlIjoiYzU0MDk4MTFlMGNjZWIxM2E5ZTU3OWZjMmRlNTU5NzcifSwidXJsIjoiaHR0cHM6Ly9kZWFscy52aW8uY29tP3NpZz1iZTU4YjNlMzIzMDVlODA1NjhlNGZmNDA1MDc3MDUxYTZlZjI0Njg3ZDIwOGE4NDczMWU0MjY3ZDFmZWFjNDAwMzEzMzM1MzAzNjMyMzczMTMwMzMmc2lnLWlzcz1tZXRhJnR1cmw9aHR0cHMlM0ElMkYlMkZ2aW8uY29tJTJGSG90ZWwlMkZTZWFyY2glM0ZjaGVja0luJTNEMjAyNi0wMy0wMiUyNmNoZWNrT3V0JTNEMjAyNi0wMy0wMyUyNmN1cnJlbmN5JTNEUEhQJTI2ZXB2JTNETVM0eSUyNmVzZCUzRDduSWhid3Z0V2h1cHhyVXNrX2wxbmhYMHNFVmhZQnZJallDamdXLXliYWFMbEIxc3lrNHBXRl9jNU0yanpwOHJ0RjFOQlh5cDM4NEg1endwUmRXbVBySktFbFNMbVRWMWkyd1R2ek5EYVIyMTVGZjc3SjAlMjUzRCUyNmZvcmNlQ3VycmVuY3lDaGFuZ2UlM0QxJTI2Zm9yY2VMYW5ndWFnZUNoYW5nZSUzRDElMjZob3RlbElkJTNEOTM5NDQ4NCUyNmxhYmVsJTNEc3JjJTI1M0Rza3lzY2FubmVyJTI1MjZ1Y291bnRyeSUyNTNEUEglMjUyNnVkZXZpY2UlMjUzRG1vYmlsZSUyNTI2aG90ZWwlMjUzRDkzOTQ0ODQlMjUyNmRheSUyNTNEMiUyNTI2bW9udGglMjUzRDAzJTI1MjZ5ZWFyJTI1M0QyMDI2JTI1MjZsb3MlMjUzRDElMjUyNm9mZmVyaWQlMjUzRG9fbzlyR1ZBUlJlZyUyNTI2cHJpY2UlMjUzRDI3NTYuOTYlMjUyNmN1cnJlbmN5JTI1M0RQSFAlMjUyNnVzZXJsYW5nJTI1M0RlbiUyNTI2X3RoJTI1M0QzNWViMmY5N2FlMTNhMWNjNTEzYzIzODQ0NWFkYmYyZTVjMjA0ODllNzBlZDZjZTMlMjUyNmR0cyUyNTNEMTc3MjQxMzgzMiUyNTI2b2x1dCUyNTNEMTc3MjQwNzU4MiUyNTI2Y2FuUGF5TGF0ZXIlMjUzRGZhbHNlJTI1MjZyZXF1ZXN0VXNlckdyb3VwJTI1M0QlMjUyNm9mZmVyVXNlckdyb3VwJTI1M0RwdWJsaWMlMjZsYW5nJTNEZW4lMjZvdGklM0Rlb1NqRjluNmttNCUyNnByZWZlcnJlZFJhdGUlM0QyNzU2Ljk2JTI2cHJvZmlsZSUzRHIyZDJtNzNrbjglMjZyb29tcyUzRDElMjZ1c2VyQ291bnRyeSUzRFBIJTI2dXRtX2NhbXBhaWduJTNEc2t5c2Nhbm5lciUyNnV0bV9tZWRpdW0lM0RjcGMlMjZ1dG1fc291cmNlJTNEc2t5c2Nhbm5lciJ9&amp;utid=6524a98a-3285-0dcb-f8c7-3c85cf6c3802&amp;tm_stars=4&amp;client_id=skyscanner_app&amp;redirect_delay=1000&amp;price_policy=2&amp;pre_redirect_id=e161fb90-cd24-5f7a-b842-8d21b2161a8e&amp;tm_city_code&amp;max_price=7868&amp;guests=1&amp;request_id=e161fb90-cd24-5f7a-b842-8d21b2161a8e&amp;tm_country_code=PH</t>
  </si>
  <si>
    <t>www.skyscanner.com.ph/hotel_deeplink/4.0/PH/en-US/PHP/h_ct/46963333/2026-03-02/2026-03-03/hotel/hotel/hotels?legacy_provider_id=31&amp;rooms=1&amp;hb_data=Mphq247BgxMjImQbald0fh6jlIalPjwvHm0xJKwYoeFVq64ME-fPU5sQbYKMkOE3fz4txJ7bWSisaBR4FGQnkt8ImA1S5t4KrImlZLFqxM8mUnAA32cXsP93liDLE0nuh7MHdkSWSRZMj3WBki43reA4p3FhOCyayV2MUvqygUNcTm2iGUA5JHuBmsv-dXeb6SjMxz3_neo21AzGHTSylZOZ4yYPzwfLZBoq1h0KJ3UbrF5JdCMJRbnxLUmNuq9qKfvEaD3V1Y8tABbOcD0UKQ0Pec3oAnE6X7wFoBvm_3r5-CdlDZ6Tggzl9pgv1H58sB7BWNHu3xcF8hChwVhkFJ-MkatIOlLQpVfVk_2Nny7zS3PdD53ZGxBQ4owyGAZPscbhPjpduUX4cnpCtQRpWHbpmJCQBmxg16lhw908lQ%3D%3D&amp;q_datetime_utc=2026-03-02T01%3A24%3A57&amp;ticket_price=2010&amp;quote_id=-6271179902073602415&amp;utid_state=1&amp;channel=iphone&amp;tm_place_name=Makati&amp;deeplink_data=eyJmaWVsZHMiOnsic2lnbmF0dXJlIjoiOGViM2Y5ZTZjM2QyYzcxYmViY2Y1YTBhMDE2NTA0YmQifSwidXJsIjoiaHR0cHM6Ly9waC50cmlwLmNvbS9ob3RlbHMvcmVkaXJlY3Q%2FaG90ZWxpZD02OTg3MjYmY2l0eT02Mjc0NCZBbGxpYW5jZWlkPTEyNjA3JnNpZD04ODg4MzImY2hlY2tpbj0yMDI2LTAzLTAyJmNoZWNrb3V0PTIwMjYtMDMtMDMmc2hvcHBpbmdpZD0xNDk3NzYyM2Q5ZGQ0ZmUxOGZjNmZmZWU5NzFiNjY1MCZhZHVsdD0xJmNoaWxkcmVuPTAmYWdlcz0mbGFuZ3VhZ2U9ZW5waCZsb2NhbGU9ZW5fUEgmcm9vbWlkPTE3MzUxODYyNzgmc3dpZD0wJnBheT1QUCZmZ3Q9MSZjcm49MSZjdXJyPVBIUCZ3a3A9MSZzdGFuZD1INHNJQUFBQUFBQUFfd0QtQUFIX0Nsd0tBaGdCRWdRSUFSQUFHbEFJNXE2enV3WVlBREFBT1BzUm1BSG0waXFvQVFDNEFRTEFBUURSQVJTdVItRjZ1WnBBNFFFZmhldFJ1R2FmUU9nQmxjX3RoQUdJQWlDSkJBQUFBQUFBQUFBQW9BUUFvUVc0SG9YclVTaGFRQm9nTVRRNU56YzJNak5rT1dSa05HWmxNVGhtWXpabVptVmxPVGN4WWpZMk5UQWdCQ2psdTVQTkJrZ0JVZ1l3TkRaalpqQmFIQW9EVUVoUUVSQllPYlRJZHI0X0dnTlFTRkFoRUZnNXRNaDJ2ajlpQldWdVgxQklhTGtVY0FGNEFJb0JCMGdCZUFESUFRR3FBUWNLQXpBeU1oQUM4Z0VpTVRRNU56YzJNak5rT1dSa05HWmxNVGhtWXpabVptVmxPVGN4WWpZMk5UQmZNSklDQVRTYUFnQUFBQURfX3dFQUFQX19veWEyeGY0QUFBQSJ9&amp;utid=9b81e259-886e-e646-af9e-e127a5e23cb2&amp;tm_stars=3&amp;client_id=skyscanner_app&amp;redirect_delay=1000&amp;price_policy=2&amp;pre_redirect_id=f98dbb91-a043-4799-b5d0-4f48eb0f05f3&amp;tm_city_code&amp;max_price=3923&amp;guests=1&amp;request_id=f98dbb91-a043-4799-b5d0-4f48eb0f05f3&amp;tm_country_code=PH</t>
  </si>
  <si>
    <t>www.skyscanner.com.ph/hotel_deeplink/4.0/PH/en-US/PHP/h_xp/129291521/2026-03-02/2026-03-03/hotel/hotel/hotels?legacy_provider_id=1&amp;rooms=1&amp;closed_user_group=mobile&amp;hb_data=wmqaVVPXdUy9q21ws2UlrlAg-Qp-TeIdKuygQVB2-OgkGbEO4WZrax974-6PRmhLlfJpPtPST-Q1Kx7RZvC5yiVm8HdM0jV5fPj2ccatH_9o3E_4DRHUztDpz8weZfEwtaJPKZWCpm6ncKNnhsfWPHoEhtZCz0OBu9qMVZQBCCGMGhHpxvZnd9zFJNlWxFt_kIqE7HFza732kTiQiC9Qoq7-qW8_6-woLOgIp_VH7phEpYOtXACFaq1PusYNpjfopQdeFXabghPjwstsKXokDpxgsIw%3D&amp;q_datetime_utc=2026-03-02T01%3A25%3A02&amp;ticket_price=6556&amp;quote_id=3538978094932330498&amp;utid_state=1&amp;channel=iphone&amp;price_without_closed_user_group=9003&amp;tm_place_name=Makati&amp;deeplink_data=eyJmaWVsZHMiOnsic2lnbmF0dXJlIjoiOGQyNjgxOTM1OTNmYzEzOGJiOTIwOTdjN2IxZDQ5YTkifSwidXJsIjoiaHR0cHM6Ly93d3cuZXhwZWRpYS5jb20ucGgvSG90ZWwtU2VhcmNoP3RwaWQ9NjgmbXBlPTE3NzI0MTIzODgmZW5kRGF0ZT0yMDI2LTAzLTAzJmFkdWx0cz0xJmxvY2FsZT1lbl9VUyZjaGlkPWUyNzdhOTMzLTJjZWYtNGRmMy05YTdlLWE0NWUyZWQ4NjczYiZlYXBpZD00NjIzMCZtY3RjPTMmc3RhcnREYXRlPTIwMjYtMDMtMDImbXBkPUdCUCZtcG49MjAyNDMxNjUwJmN1cnJlbmN5PUdCUCZyYXRlcGxhbmlkPTM4NzQzNzQ4OCZtcG09MjQmbXBwPTEmbXBvPUVDJnNlbGVjdGVkPTg0MTM3MjImbXBiPTkuMDMmbXBxPTc1LjI2Jm1wYT03NS4yNiJ9&amp;utid=5df2d451-c547-3c24-1155-7bd7d3a4ba8c&amp;tm_stars=5&amp;client_id=skyscanner_app&amp;redirect_delay=1000&amp;price_policy=2&amp;pre_redirect_id=ab9930b1-e4c6-86ce-f661-c90e04529897&amp;tm_city_code&amp;max_price=12024&amp;guests=1&amp;request_id=ab9930b1-e4c6-86ce-f661-c90e04529897&amp;tm_country_code=PH</t>
  </si>
  <si>
    <t>15.162644, 120.584116</t>
  </si>
  <si>
    <t>Prime Asia, Narciso Street, Josefa Subdivision, Balibago, Amsic, Angeles, Central Luzon, 2009, Philippines</t>
  </si>
  <si>
    <t>www.skyscanner.com.ph/hotel_deeplink/4.0/PH/en-US/PHP/h_ad/127023290/2026-03-02/2026-03-03/hotel/hotel/hotels?legacy_provider_id=22&amp;rooms=1&amp;hb_data=PKUY7Hz8N1cDBSkbuWMzsGBsuHgWOSOAhYQK09Z7cOQeIMQGAC9zsGWcK7KInzNX8fZ_SzCSM7yLWyuCL8c-6z6emlZ30y696GC5DIXTAsI7axUjA4C_9M7HJLkz7qlgse-x39qA5JKfmos9khFXO-KMwJ5IX7vmS3xbFqs8HrFLAIT82SdQIlLRRONgOBXW_ROVTar1FW_0sfTtaqHzWKBSs1YUAuSpY-xSNv79ZuOQaoa_uhcuJizCN_5tBPA-gA2uQ9AXmfw3r0ENfqg-BHakBKXG7LJ8s-NlsBzfM8nqyliKEtTASgdy8ozLUj9-lu3x3yMSvCkSjrFX6lFpyZTK6p62Zp4KFs8oX6tgzAOJc-KG1XeDdDFe6XeVEPgPPpzvjyuEwr4HdVuaDQoBxjl-MviX5sRF5JHucOJG74NL&amp;q_datetime_utc=2026-03-02T01%3A25%3A04&amp;ticket_price=3504&amp;quote_id=5757269958136361999&amp;utid_state=1&amp;channel=iphone&amp;tm_place_name=Angeles&amp;deeplink_data=eyJmaWVsZHMiOnsic2lnbmF0dXJlIjoiOTE3YjM2YzViZDZjNGNjMmJjMGI0NmQ3NWI4Mzc5NmQifSwidXJsIjoiaHR0cHM6Ly93d3cuYWdvZGEuY29tL3BhcnRuZXJzL3BhcnRuZXJzZWFyY2guYXNweD9jaWQ9MTg0NjM4MyZoaWQ9NDk3NzMzJmN1cnJlbmN5PVBIUCZjaGVja2luPTIwMjYtMDMtMDImY2hlY2tvdXQ9MjAyNi0wMy0wMyZOdW1iZXJvZkFkdWx0cz0xJk51bWJlcm9mQ2hpbGRyZW49MCZSb29tcz0xJm1jaWQ9MzMyJm1hc3RlclJvb21JZD03Mzc4MzY1MiZtcHQ9VjNORVUyYzBWbEoxZFVoT1IxcDJUM0ZWY2tWM0t6RllUa3RzVEhOTlVuUnhjVEoxVkU5M2QyMVZTbWxHUzI5cU1EZ3ZlVVZNZFZWcmMzVm9WekJKTkZKd09IRnFRMnhGWWxCWmR3JlRvdGFsUHJpY2U9MzUwNC4wMCZUb3RhbFRheD0zNTEuMTEmVG90YWxGZWU9MTU4LjAyJlRvdGFsU3VyY2hhcmdlPTAmbWN1cj1QSFAifQ%3D%3D&amp;utid=82516568-91ad-d0d9-b133-c2a401f31cab&amp;tm_stars=3&amp;client_id=skyscanner_app&amp;redirect_delay=1000&amp;price_policy=2&amp;pre_redirect_id=6d22e9d9-bd7c-f998-99ee-998548d3183c&amp;tm_city_code=CRKP&amp;max_price=6372&amp;guests=1&amp;request_id=6d22e9d9-bd7c-f998-99ee-998548d3183c&amp;tm_country_code=PH</t>
  </si>
  <si>
    <t>www.skyscanner.com.ph/hotel_deeplink/4.0/PH/en-US/PHP/h_xp/139441004/2026-03-02/2026-03-03/hotel/hotel/hotels?legacy_provider_id=1&amp;rooms=1&amp;closed_user_group=mobile&amp;hb_data=e7D4mbc4ryvjQBRpCK1NAP-lSWVbQf90JcH-69FLcZeX4uIsOCFyniAXKzpbpt2pzXNhWsVMbyHTj1cYyYM_GBPYtxUMnFykiJ3lGWHVQP_yNlTsAraFD9HtECe0ufxd-n66yj2nsbsh3Uiu7MYo0ZfpWRhdjg6W4EuUddDk427BM5jxiwzddmnC_UE0dgRdv90eLs0ZkKsYAd2vJqITnPQgDSx0JDp4jSYpASanjf9JhLmtSV9IPiLUrD5iFEH8wJy13va79whd8dy09b2_WOrNUHU%3D&amp;q_datetime_utc=2026-03-02T01%3A25%3A00&amp;ticket_price=14989&amp;quote_id=4016015813978517803&amp;utid_state=1&amp;channel=iphone&amp;price_without_closed_user_group=14984&amp;tm_place_name=Pasay&amp;deeplink_data=eyJmaWVsZHMiOnsic2lnbmF0dXJlIjoiNjM1ZjRhZjkzMmEyNjUwZjBiN2IyYTQ3ZGY3MjZmZGYifSwidXJsIjoiaHR0cHM6Ly93d3cuZXhwZWRpYS5jb20ucGgvSG90ZWwtU2VhcmNoP21wZD1HQlAmdHBpZD02OCZtcGU9MTc3MjQxNDYzMiZlbmREYXRlPTIwMjYtMDMtMDMmYWR1bHRzPTEmbXBuPTIwMTI4NjY5OSZtcG09MjQmbXBwPTEmbG9jYWxlPWVuX1VTJm1wbz1FQyZjaGlkPTI0NDI3YzAwLTY5ZDMtNGUzZi1iY2M4LThkMWY0ODBiNzU2NiZtcHE9MTcyLjU5JmVhcGlkPTQ2MjMwJm1jdGM9MyZjdXJyZW5jeT1HQlAmcmF0ZXBsYW5pZD0yNzIwNzAyMDgmc2VsZWN0ZWQ9MTE5ODAwMzImc3RhcnREYXRlPTIwMjYtMDMtMDImbXBiPTM1LjgyJm1wYT0xNTYuOTAifQ%3D%3D&amp;utid=1414d3e2-e4dc-e273-06a0-1bdcf1ed2afd&amp;tm_stars=5&amp;client_id=skyscanner_app&amp;redirect_delay=1000&amp;price_policy=2&amp;pre_redirect_id=f8ae348a-a2e6-66be-1df4-fca857a38fd6&amp;tm_city_code&amp;max_price=27267&amp;guests=1&amp;request_id=f8ae348a-a2e6-66be-1df4-fca857a38fd6&amp;tm_country_code=PH</t>
  </si>
  <si>
    <t>www.skyscanner.com.ph/hotel_deeplink/4.0/PH/en-US/PHP/h_bc/126110800/2026-03-02/2026-03-03/hotel/hotel/hotels?legacy_provider_id=13&amp;rooms=1&amp;closed_user_group=general&amp;hb_data=Cr0NNae_vovk7rCVwy6VUCSU8zhnuvjhT1I0U3Ou84JRYKM-CCrTD2DrCP0f9toMM9DbYMImgXcQjWRq7LXGzgI_NdOp_qBc7Hkp8vwk5vYqEbJK7Mt4YB0wyFT5QFwOfOA09W9_VqLBEQ6H0JNyVaH4ecutuPIsqw5gDKauERT33jjChasBwecWB2zgSVH8nX6w_gI_JRSwmrUsZhixUnajN4iR1G7-aBjivP30CmX4QpjMCk9FekmjGEBhpPsFYxhquUfBi8p8OP4IlObgDG_kH5jCUpVhs0HxeNJFiM_8Q8b1-kTEAoFpr5j4jkvl3S3_jD99DBFAeGBwPDZ9NyNuFxXe29HqEPF_WTI-GBfOQfVma2aPZ06NHklTHcgkGYVf9lE849qAspkrG5mtg472bq33IPBtqFqId-QY-sizbnI9b7I%3D&amp;q_datetime_utc=2026-03-02T01%3A25%3A10&amp;ticket_price=2041&amp;quote_id=3214107016331957173&amp;utid_state=1&amp;channel=iphone&amp;price_without_closed_user_group=2966&amp;tm_place_name=Pasig&amp;deeplink_data=eyJmaWVsZHMiOnsic2lnbmF0dXJlIjoiZmQ4MTlkNTA3OWI0ODQ2OTllYTNkOGEyN2FhM2QwNDciLCJibG9ja19pZCI6InYxX0NnRXRFSjdnQVJvb0NoMHlNREkyTFRBekxUQXlWREF3T2pBd09qQXdMakF3TUNzd056b3dNQkFCR044QktBRTRBU0lDQ0FFPV9Da1VJMkxMR3Z3Y1FBaUFDTUFKS0RUTTJOVVF4TURCUVh6RXdNRkJRdk1BRGVpUXlNbU0wTkRRek15MHlNalEyTFRNM016QXRZV0V3TnkwMk1qY3pZemt3WVRBellqZ1NBZ2dCR2dZWUFTZ0NNQUVpQkFnQ0dBST0ifX0%3D&amp;utid=2f886857-0b83-84d2-0a43-81fbd2425778&amp;tm_stars=3&amp;client_id=skyscanner_app&amp;redirect_delay=1000&amp;price_policy=2&amp;pre_redirect_id=ae0c57b9-e7f9-8feb-7a6e-dcbde946fd7f&amp;tm_city_code&amp;max_price=3451&amp;guests=1&amp;request_id=ae0c57b9-e7f9-8feb-7a6e-dcbde946fd7f&amp;tm_country_code=PH</t>
  </si>
  <si>
    <t>14.52372, 121.0126</t>
  </si>
  <si>
    <t>Savoy Cafe, 101, Andrews Avenue, Newport, Barangay 183, Zone 20, District 1, Pasay, Southern Manila District, Metro Manila, 1309, Philippines</t>
  </si>
  <si>
    <t>Savoy Hotel Manila</t>
  </si>
  <si>
    <t>www.skyscanner.com.ph/hotel_deeplink/4.0/PH/en-US/PHP/h_ct/162650879/2026-03-02/2026-03-03/hotel/hotel/hotels?legacy_provider_id=31&amp;rooms=1&amp;closed_user_group=general&amp;hb_data=QM-b1wll46-Fve-w6nPPMW09viR9sWnCDqRHDHOBdv22w1zAXLwNx9OuB-GLCC8PRuy5g3pK4m6Qnyc0m1aDsjxLHVFN-US3hBfTZfBLDbEOQnTabvijgA4zbp4zLLOKy8uFSvcPXhjCTpElLKHt3boyvYnYmfsjPDAriUOOsAZW1eyrqkPgNFQIjRAfDkc0yvdVQq84WNw--6NlCWWFy_uHBSA_YeRu339psUxLDqwqexdoC7xV9yUdx_VDVFIFe9sYxYoBBrTO6_mlG_vxEX89LN8fcCAd6kQG8dmS8KXbkkusLpy23O4g8PYknlgX4wdmXwkzB3773cEcfY2hKpps1WsQQDGbOWVyX5tGhj5KJqUaK8SKT-XWG5sCenfs0NKF-STbbF03t_oH3dfEiRNdU0eoweyjQhSW1BrSiw%3D%3D&amp;q_datetime_utc=2026-03-02T01%3A25%3A12&amp;ticket_price=4696&amp;quote_id=2818346610148911106&amp;utid_state=1&amp;channel=iphone&amp;price_without_closed_user_group=5570&amp;tm_place_name=Pasay&amp;deeplink_data=eyJmaWVsZHMiOnsic2lnbmF0dXJlIjoiNjlmMDMzMWI4NjA0YTQ5NjkwMWJlYmUwN2FjODllNjMifSwidXJsIjoiaHR0cHM6Ly9waC50cmlwLmNvbS9ob3RlbHMvcmVkaXJlY3Q%2FaG90ZWxpZD0xNTc4NTUzNCZjaXR5PTEyMTg1MyZBbGxpYW5jZWlkPTEyNjA3JnNpZD04ODg4MzImY2hlY2tpbj0yMDI2LTAzLTAyJmNoZWNrb3V0PTIwMjYtMDMtMDMmc2hvcHBpbmdpZD1jZGUyM2I3MzZlMTE0OTRlYTA1MWY2Njc3MWE4NzZiNCZhZHVsdD0xJmNoaWxkcmVuPTAmYWdlcz0mbGFuZ3VhZ2U9ZW5waCZsb2NhbGU9ZW5fUEgmcm9vbWlkPTE2NjM5MDA2MzUmc3dpZD0wJnBheT1QUCZmZ3Q9MSZjcm49MSZjdXJyPVBIUCZ3a3A9MSZzdGFuZD1INHNJQUFBQUFBQUFfd0FMQWZULUNta0tBaGdCRWdRSUFSQUFHbDBJMjdlMG1RWVNDVGswTVRrNE9UWXdNaGdBTUt3Qk9La1ltQUctdk1NSHFBRUF1QUVDd0FFQTBRRXBYSV9DZFItdlFPRUJtcG1abVpsWHNrRG9BY09KNVBjQmlBSWdpUVJjajhMMUtGeEJRS0FFQUtFRlptWm1abWEyWFVBYUlHTmtaVEl6WWpjek5tVXhNVFE1TkdWaE1EVXhaalkyTnpjeFlUZzNObUkwSUFRb2g4ZVR6UVpJQVZJR01qWTFaVGsxV2h3S0ExVlRSQkhDaHFkWHluSWJRQm9EVUVoUUlSQllPYlRJZHI0X1lnVmxibDlRU0dpNUZIQUJlQUNLQVFkSUFYZ0F5QUVCcWdFSENnTXdNakVRQXZJQkltTmtaVEl6WWpjek5tVXhNVFE1TkdWaE1EVXhaalkyTnpjeFlUZzNObUkwWHpHU0FnRTBtZ0lBQUFBQV9fOEJBQURfXzB1SWFZSUxBUUFBIn0%3D&amp;utid=fa829726-9a8a-1e49-b68a-b5d82b1ba66a&amp;tm_stars=4&amp;client_id=skyscanner_app&amp;redirect_delay=1000&amp;price_policy=2&amp;pre_redirect_id=0fb2332e-eb79-f99e-9782-6255e161e8ed&amp;tm_city_code&amp;max_price=10209&amp;guests=1&amp;request_id=0fb2332e-eb79-f99e-9782-6255e161e8ed&amp;tm_country_code=PH</t>
  </si>
  <si>
    <t>www.skyscanner.com.ph/hotel_deeplink/4.0/PH/en-US/PHP/h_xp/113160812/2026-03-02/2026-03-03/hotel/hotel/hotels?legacy_provider_id=1&amp;rooms=1&amp;closed_user_group=mobile&amp;hb_data=3CePg3T38VWeNHQnGpfmwijXbG0d4Q5TD_kes_u2Oz16oD9_L0KTQFyBqx46lUmOysw41V2GkQc0Iia0RPFBXgSpSphfx6AJ-nlqKP_eQT-6F-SVTTuRdQZI_Vjout67CenGdA5G5g-3wLRTR-gHplxUZoaowqo1CPVt0TzEgQFuKnDJxJh7exJxU8QASQ4YZfn9v-FS-rZPmkbr2xhBhukn37Of855Ny-Ly3K6fvr8mWTW3HzmVhKyWFnTZ4nqdYUNv7UhLiM9taAHZEZs_i1vwi4c%3D&amp;q_datetime_utc=2026-03-02T01%3A25%3A16&amp;ticket_price=5567&amp;quote_id=-5649886992273753455&amp;utid_state=1&amp;channel=iphone&amp;price_without_closed_user_group=11846&amp;tm_place_name=Muntinlupa&amp;deeplink_data=eyJmaWVsZHMiOnsic2lnbmF0dXJlIjoiYzA3M2E4ZWY4NjY5ZjQwMzA2Njg0MDY4ZTZmZjcxODUifSwidXJsIjoiaHR0cHM6Ly93d3cuZXhwZWRpYS5jb20ucGgvSG90ZWwtU2VhcmNoP21wZD1HQlAmdHBpZD02OCZtcGU9MTc3MjQxNDcxNCZlbmREYXRlPTIwMjYtMDMtMDMmYWR1bHRzPTEmbXBuPTIwMDIxMjU2NiZtcG09MjQmbXBwPTEmbG9jYWxlPWVuX1VTJm1wbz1FQyZjaGlkPTlkNDRhYjhmLWI2YWItNDk0Yy05NGY0LTI3ODg2MmU1OTBjZCZtcHE9NjMuMDAmZWFwaWQ9NDYyMzAmbWN0Yz0zJmN1cnJlbmN5PUdCUCZyYXRlcGxhbmlkPTIwMTIxMDI1OSZzZWxlY3RlZD01NDEwMTEwJnN0YXJ0RGF0ZT0yMDI2LTAzLTAyJm1wYj0xNC4zMSZtcGE9NTcuMjcifQ%3D%3D&amp;utid=6e396280-732b-ee90-dfaf-53d1d6ef6e79&amp;tm_stars=5&amp;client_id=skyscanner_app&amp;redirect_delay=1000&amp;price_policy=2&amp;pre_redirect_id=7c8a9877-9c57-b52b-fbe3-5997e892e2d3&amp;tm_city_code&amp;max_price=18869&amp;guests=1&amp;request_id=7c8a9877-9c57-b52b-fbe3-5997e892e2d3&amp;tm_country_code=PH</t>
  </si>
  <si>
    <t>14.519869, 120.982488</t>
  </si>
  <si>
    <t>Sunset Boulevard, Tambo, Parañaque District 1, Parañaque, Southern Manila District, Metro Manila, 1702, Philippines</t>
  </si>
  <si>
    <t>Grand Westside Hotel</t>
  </si>
  <si>
    <t>www.skyscanner.com.ph/hotel_deeplink/4.0/PH/en-US/PHP/h_fd/220026968/2026-03-02/2026-03-03/hotel/hotel/hotels?legacy_provider_id=927050&amp;rooms=1&amp;closed_user_group=mobile&amp;hb_data=gTAyo95PSNvHiBq6LImx73FErPHBw1Uz0ZiK8HX8pKIHUcoUIZ9t9CqiA3DkRovmCRSohGKhF-DzQcmqU6o9JwR98LNoN8Fh5BwcQCNOk-2F2M-1ZbV_W28c0UjkN9vYp4_ed3sDzHfQHMS-cWOjWWfjZ60Eib-zLXKvl1Cx3Lyj4gN4LrlAHYXLsxBd2wgnumEL2pwpbGEINFORxtOjDAj6gYkXvNvbmuIxzM-cOl4S6m8tqRXhIQsAdpTrDkAsV8B_ZVJvrCSnT1TXezFHIDOhWmfuNpYWEjYeUBr-wmNcIvTQQz5wisRkQ9KagkTVYlMfoW5Fs3f8iHSTPs-Zt1m0_q4tIi1NWEDcUifNbXgpXHlJ4UrvsHuTCFcMMiYQYjNg5ppNlpptTElCn42pn0zN46PxIKQoMwm80GwlN9Dr8Q%3D%3D&amp;q_datetime_utc=2026-03-02T01%3A25%3A18&amp;ticket_price=4068&amp;quote_id=-6888071904145596439&amp;utid_state=1&amp;channel=iphone&amp;price_without_closed_user_group=8503&amp;tm_place_name=Tambo&amp;deeplink_data=eyJmaWVsZHMiOnsic2lnbmF0dXJlIjoiMDJlMjU1MWVjM2EzOWU3NWI2OGZmMzg4N2U2N2Q2OGQifSwidXJsIjoiaHR0cHM6Ly9kZWFscy52aW8uY29tP3NpZz1lOGIwMDZmZjYzZjUzZGMzNDE4MGY2ZTNmZTgwNDY3MWM5MDM3NzM5YWRiZGQ5ZmFkZmZiMzI3YzIyNGZjNzk3MzEzMTMyMzczMzM0MzUzMzM1MzYmc2lnLWlzcz1tZXRhJnR1cmw9aHR0cHMlM0ElMkYlMkZ2aW8uY29tJTJGSG90ZWwlMkZTZWFyY2glM0ZjaGVja0luJTNEMjAyNi0wMy0wMiUyNmNoZWNrT3V0JTNEMjAyNi0wMy0wMyUyNmN1cnJlbmN5JTNEUEhQJTI2ZXB2JTNETVM0eSUyNmVzZCUzRExfOFNWM05VZTlkdThiMG53dzlacEx1cUh6bng5ajdNdnhqc2hPVml5RDdKR1ZiV3FLQWVaWEZCYkw5WEhHWHpnLWZ3TFc5bmswZWMxNUNHSVNQYXNBcGFjS1E2bjl2d0hLVFFfOWF2OURHa1pLSElva3clMjUzRCUyNmZvcmNlQ3VycmVuY3lDaGFuZ2UlM0QxJTI2Zm9yY2VMYW5ndWFnZUNoYW5nZSUzRDElMjZob3RlbElkJTNEMTE5NjI1NzA1JTI2bGFiZWwlM0RzcmMlMjUzRHNreXNjYW5uZXIlMjUyNnVjb3VudHJ5JTI1M0RQSCUyNTI2dWRldmljZSUyNTNEbW9iaWxlJTI1MjZob3RlbCUyNTNEMTE5NjI1NzA1JTI1MjZkYXklMjUzRDIlMjUyNm1vbnRoJTI1M0QwMyUyNTI2eWVhciUyNTNEMjAyNiUyNTI2bG9zJTI1M0QxJTI1MjZvZmZlcmlkJTI1M0Rvc2E1QzVDQlh2eDQlMjUyNnByaWNlJTI1M0Q0MDY4LjM2JTI1MjZjdXJyZW5jeSUyNTNEUEhQJTI1MjZ1c2VybGFuZyUyNTNEZW4lMjUyNl90aCUyNTNEZDk2ODgxYWI5NTgwNzRkNzQwMTM0NTlhMTA5MDM1NzAxOTg5MDI0MTY3MTIyYmEyJTI1MjZkdHMlMjUzRDE3NzI0MTM4MzIlMjUyNm9sdXQlMjUzRDE3NzI0MTM4MzAlMjUyNmNhblBheUxhdGVyJTI1M0RmYWxzZSUyNTI2cmVxdWVzdFVzZXJHcm91cCUyNTNEJTI1MjZvZmZlclVzZXJHcm91cCUyNTNEcHVibGljJTI2bGFuZyUzRGVuJTI2b3RpJTNEel94MWJha1hJbHMlMjZwcmVmZXJyZWRSYXRlJTNENDA2OC4zNiUyNnByb2ZpbGUlM0RyMmQybTcza244JTI2cm9vbXMlM0QxJTI2dXNlckNvdW50cnklM0RQSCUyNnV0bV9jYW1wYWlnbiUzRHNreXNjYW5uZXIlMjZ1dG1fbWVkaXVtJTNEY3BjJTI2dXRtX3NvdXJjZSUzRHNreXNjYW5uZXIifQ%3D%3D&amp;utid=b2c6ea00-d173-c458-ba65-ec9450720b2e&amp;tm_stars=4&amp;client_id=skyscanner_app&amp;redirect_delay=1000&amp;price_policy=2&amp;pre_redirect_id=13f99fe5-0d3c-2ca1-8827-a90336cdbdca&amp;tm_city_code&amp;max_price=13332&amp;guests=1&amp;request_id=13f99fe5-0d3c-2ca1-8827-a90336cdbdca&amp;tm_country_code=PH</t>
  </si>
  <si>
    <t>https://www.skyscanner.com.ph/hotel_deeplink/4.0/PH/en-US/PHP/h_bc/160960791/2026-02-27/2026-02-28/hotel/hotel/hotels?legacy_provider_id=13&amp;rooms=1&amp;closed_user_group=mobile&amp;hb_data=yq_RGFqvf5nCB9MyBF-I1u9oQb3YAJ5B3gt2Ax5RFdf6L1iOsyyLHtpQR4H7OFkkMuX78s8GgsONUK6zKC6eU2-oCEbt_sP5g0H4tO8YYfkHGeD9YfNHokmocnapIrtmjLC1NqOdZi-ORM4RfamJkzIyc_PGPcYRrfmk8htbbdKV6o3FtnuAtMmF4yxedmoMb_51pM83ofBSgY_rd986zFmiSj3s4wdBGLeG9MveT5aZoKvt-YetHrng1d0o4bkm88l6Wnxuj8pw3LSCP8FNvRz99ZbzX80-P72iz-A41_4ebCHWcAix8T1kGm-zg9UuPYSlLCLdjYgASSlu9NQKPiJw4-bxbyWEqB2qR9pZEUPHeVQVdq2jxP1udmmegM8td5Dp8bPyVOg42XU9IRHFRwjUrHaqyRBntw0nW6nemKM9_B7LRg%3D%3D&amp;q_datetime_utc=2026-02-26T18%3A46%3A15&amp;ticket_price=10332&amp;quote_id=-8831654992010126863&amp;utid_state=1&amp;channel=iphone&amp;tm_place_name=Manila&amp;deeplink_data=eyJmaWVsZHMiOnsic2lnbmF0dXJlIjoiZDIyODFhYmQ0MjFlZmRlYjkwNmQ2NjcwMDU5MTEzNDQiLCJibG9ja19pZCI6Ijg3MjQwMjUxMV8zNTU5MzAzMDVfM18yXzAifX0%3D&amp;utid=fcad9879-108e-8eef-c821-d19a9130c50d&amp;tm_stars=5&amp;client_id=skyscanner_app&amp;redirect_delay=1000&amp;price_policy=2&amp;pre_redirect_id=b9ff0dd3-a52e-a93c-60f2-bd415d117f3e&amp;tm_city_code=MNLP&amp;max_price=12567&amp;guests=1&amp;request_id=b9ff0dd3-a52e-a93c-60f2-bd415d117f3e&amp;tm_country_code=PH</t>
  </si>
  <si>
    <t>www.skyscanner.com.ph/hotel_deeplink/4.0/PH/en-US/PHP/h_h1/160960791/2026-03-05/2026-03-06/hotel/hotel/hotels?legacy_provider_id=927111&amp;rooms=1&amp;closed_user_group=mobile&amp;hb_data=SNe1hdXxXoAbRHKGWf5zVvsmPA_JAF0AYjxRZKs4UDonFdUt7UAHZgwjxRlVHK5byYIFiBr9oMbqDPKqlcFt1UXmLcsZqr-wJ-GQcvYwrLak8QD4cqBRikqrrRuMON7QJ9wusJXMP-M97mnwScbDMFgA7oKrmgKMx2QnSN_WpATlg11BkI7BdAO8Kb3AvzUOErp4HiVvaKg67gAROC7kktthXdW2LmkMrPo-LOkPNnkXbAUXXwMKRfmuH88nIFWMaC9iI74oeP-b7NYyGzcWmuxJnEs%3D&amp;q_datetime_utc=2026-03-05T14%3A39%3A48&amp;ticket_price=10455&amp;quote_id=-6075080009684521844&amp;utid_state=1&amp;channel=iphone&amp;price_without_closed_user_group=18109&amp;tm_place_name=Manila&amp;deeplink_data=eyJmaWVsZHMiOnsic2lnbmF0dXJlIjoiYzFhMDdlNDYyNTc3MjllODk5ZTQzZDc2ZDMxZTg2MjYifSwidXJsIjoiaHR0cHM6Ly9waC5ob3RlbHMuY29tL0hvdGVsLVNlYXJjaD90cGlkPTMyMTQmbXBlPTE3NzI3MjAyMTgmZW5kRGF0ZT0yMDI2LTAzLTA2JmFkdWx0cz0xJmxvY2FsZT1lbl9QSCZjaGlkPTZjOGI4YTNhLWE4NmQtNDVhMy04YzJkLWJhNTcwNDVlNjg3ZiZlYXBpZD00NCZtY3RjPTMmc3RhcnREYXRlPTIwMjYtMDMtMDUmbXBkPVBIUCZtcG49MzE3NTM3OTAwJmN1cnJlbmN5PVBIUCZyYXRlcGxhbmlkPTM4NjcxNzQ1MSZtcG09MjQmbXBwPTEmbXBvPUVDJnNlbGVjdGVkPTE5ODI0OTk0Jm1wYj0xOTU1LjAwJm1wcT05MzUwLjAwJm1wYT04NTAwLjAwIn0%3D&amp;utid=fe74c777-d7de-0032-0b3e-5b93bb2f8d61&amp;tm_stars=5&amp;client_id=skyscanner_app&amp;price_policy=2&amp;pre_redirect_id=514d2f0c-7b8b-2715-57f4-46260bee75f1&amp;tm_city_code=MNLP&amp;max_price=33456&amp;guests=1&amp;request_id=514d2f0c-7b8b-2715-57f4-46260bee75f1&amp;tm_country_code=PH</t>
  </si>
  <si>
    <t>13.6664, 121.381652</t>
  </si>
  <si>
    <t>Acuatico Beach Resort &amp; Hotel</t>
  </si>
  <si>
    <t>www.skyscanner.com.ph/hotel_deeplink/4.0/PH/en-US/PHP/h_ad/130072453/2026-03-02/2026-03-03/hotel/hotel/hotels?legacy_provider_id=22&amp;rooms=1&amp;hb_data=04ERx6up_HekPUdt1cXsfAQnt7qYGdraH36Q5pEfgos9bUIBra0r0sgrSLd-0hcj6AHj_sDUvYasY0mtwZN38creONm1EfUYXjc2Vf0HyzyUbMnoQOJbEcT3IU2UbLudKhjNprrJlB_d4KTmkfuMu499GQNJK5SMt47vi-rIblL2U4nuoSOQ5AeBlpd4R9Pv3vLS2UnfXEH9wMklyySCx_q3vNZRckXQlbNErbgyX3ing0JgYKghhlLYZIjnJrG7VyCqog5Nxab8Vde2UOWm2Q41eDeWvkzsTkhpG6NwvQWgzNsMxtyVO_6EfYB7-MhDSdVom046wxJNNOQ67raU98foGwxRu4FOlycQ7JA37gxx-_MHzmzgF8H0okC-4bSIYoLyqavlwh_1Zrtoa7SZ2hoLDT_ZIR3-I6lcyf7sa4yZ&amp;q_datetime_utc=2026-03-02T01%3A25%3A19&amp;ticket_price=16069&amp;quote_id=-7667353654368290907&amp;utid_state=1&amp;channel=iphone&amp;tm_place_name=Batangas&amp;deeplink_data=eyJmaWVsZHMiOnsic2lnbmF0dXJlIjoiNWMyMWNkYTg0Mjg5OTI2MzE0MDIyMzU3MDNiNjUyYjAifSwidXJsIjoiaHR0cHM6Ly93d3cuYWdvZGEuY29tL3BhcnRuZXJzL3BhcnRuZXJzZWFyY2guYXNweD9jaWQ9MTg0NjM4MyZoaWQ9Mjg0MjQ2JmN1cnJlbmN5PVBIUCZjaGVja2luPTIwMjYtMDMtMDImY2hlY2tvdXQ9MjAyNi0wMy0wMyZOdW1iZXJvZkFkdWx0cz0xJk51bWJlcm9mQ2hpbGRyZW49MCZSb29tcz0xJm1jaWQ9Mjc5ODImbWFzdGVyUm9vbUlkPTY1MDAyMTM2NSZtcHQ9ZGtGMVoyRXZXbEpVYkdWcU5rUk5RMVJqY1RGSlNXSkdVR2g0UkdWSGFFTTFkVzByYjBsMlNVRmtUbkk1UVdseE9HUmtNMnh1U2xGbFZrWk9lVU5WVkdkQmRqVjVaRkpuWVVwMWNUTkNaalE0YlUwOSZUb3RhbFByaWNlPTE2MDY4Ljg1JlRvdGFsVGF4PTE2MDkuNDQmVG90YWxGZWU9NzI1LjM1JlRvdGFsU3VyY2hhcmdlPTAmbWN1cj1QSFAifQ%3D%3D&amp;utid=65b84863-51b5-778a-cd30-74dfc42a77a1&amp;tm_stars=3&amp;client_id=skyscanner_app&amp;redirect_delay=1000&amp;price_policy=2&amp;pre_redirect_id=9947bf69-4e70-41be-ce19-06d27e099d61&amp;tm_city_code&amp;max_price=20409&amp;guests=1&amp;request_id=9947bf69-4e70-41be-ce19-06d27e099d61&amp;tm_country_code=PH</t>
  </si>
  <si>
    <t>14.54208, 120.98229</t>
  </si>
  <si>
    <t>TRYP by Wyndham, Seaside Boulevard, Barangay 76, Zone 10, District 1, Pasay, Southern Manila District, Metro Manila, 1308, Philippines</t>
  </si>
  <si>
    <t>TRYP by Wyndham Mall of Asia Manila</t>
  </si>
  <si>
    <t>www.skyscanner.com.ph/hotel_deeplink/4.0/PH/en-US/PHP/h_ty/159179693/2026-03-02/2026-03-03/hotel/hotel/hotels?legacy_provider_id=927589&amp;rooms=1&amp;closed_user_group=mobile&amp;hb_data=keclbjRHqOGfxQTm1VsCO1hNO0-TJfk6wkQeWLfiWGwYXS4clV0tQNbobRT7myznK4qfY0oal6rh5CdWM2YJQfUJiYuCkhFW_HOTAnT1fhRWj0GTfEkrJXSKXuJC0Eg_fbr1Wc0qrWsqmhg-tFFnKVcX6yvGB8MI9rCR_a29BswvokG-3KVkfeZJHkS5Ddp6n7i1fKn1GiVbAV1NSZgA8Uf1jrc4vrTSNMk6QzHuuXEKo_ZBt18ontZG2QwHsI62tVzaOsPucY7lKEb18UxrVT2iDZQ%3D&amp;q_datetime_utc=2026-03-02T01%3A25%3A24&amp;ticket_price=6120&amp;quote_id=5686566036526132042&amp;utid_state=1&amp;channel=iphone&amp;price_without_closed_user_group=7600&amp;tm_place_name=Pasay&amp;deeplink_data=eyJmaWVsZHMiOnsic2lnbmF0dXJlIjoiNmUxYmYwNjhjNmY3Yzc3ZDQ4ODdhM2NhNzRiMzkyNWUifSwidXJsIjoiaHR0cHM6Ly9waC5ob3RlbHMuY29tL0hvdGVsLVNlYXJjaD90cGlkPTMyMTQmbXBlPTE3NzI0MTQ3MjMmZW5kRGF0ZT0yMDI2LTAzLTAzJmFkdWx0cz0xJmxvY2FsZT1lbl9QSCZjaGlkPTIzMmViMDcwLWE0NjAtNDRhZi1iN2U4LTVlYTNiOTY2ZDAzMiZlYXBpZD00NCZtY3RjPTMmc3RhcnREYXRlPTIwMjYtMDMtMDImbXBkPVBIUCZtcG49MjAyMjQ2MDc3JmN1cnJlbmN5PVBIUCZyYXRlcGxhbmlkPTM4NTc2MTQyNyZtcG09MjQmbXBwPTAmbXBvPUVDJnNlbGVjdGVkPTE5OTI2OTI3Jm1wYj03MzIuODYmbXBxPTYxMDcuMTQmbXBhPTYxMDcuMTQifQ%3D%3D&amp;utid=dbea598f-cfa9-805d-07f0-3b38cf5c8126&amp;tm_stars=3&amp;client_id=skyscanner_app&amp;redirect_delay=1000&amp;price_policy=2&amp;pre_redirect_id=88097f30-3944-3b9b-029a-526932ef88eb&amp;tm_city_code&amp;max_price=12695&amp;guests=1&amp;request_id=88097f30-3944-3b9b-029a-526932ef88eb&amp;tm_country_code=PH</t>
  </si>
  <si>
    <t>14.532637, 120.986201</t>
  </si>
  <si>
    <t>Robinsons Bank, Sunrise Drive, Barangay 76, Zone 10, District 1, Pasay, Southern Manila District, Metro Manila, 1300, Philippines</t>
  </si>
  <si>
    <t>Golden Phoenix Hotel Manila</t>
  </si>
  <si>
    <t>www.skyscanner.com.ph/hotel_deeplink/4.0/PH/en-US/PHP/h_ct/134660125/2026-03-02/2026-03-03/hotel/hotel/hotels?legacy_provider_id=31&amp;rooms=1&amp;hb_data=Yljo9zcvjg3m-dj2ym3kEaMoyTBQnt6b1wKUbjzU_-GrLbwm4DVMToTUEHN3VebPKiTTjUmpMeWxXiZf9RtRaQUaJ0Slf6Exz3tv3m1-_Y4H9rNSMlgGmlNqaQHF3ZG8IFiRgjGKwYYiac0LoMUPZsBZWGX1ckEdqXXspx-lDAA9Rkbvu9fZSaLuwOStv9ad_aI3G5uv6HoyZzKNTJwA-OhZgsfPu1Bv3B3Sqp7smda7wiFh9aFbcd3M8PdCmrcVAWwVpMgNfRoi-fYBlYfhaEABiST2KE-87r-n6pNRY9xsv2htkdlU-iBFMJUGl8f47RkjaL6ptsOiwhErEKVeEdVZwGosF66XCLPrOyMH5RXY9iB9-x6MMhEc1NL5659vp1HNOISz0b7WTNRp503cS7sgi5SF78qcQAU0Okij8g%3D%3D&amp;q_datetime_utc=2026-03-02T01%3A25%3A24&amp;ticket_price=3417&amp;quote_id=5653676019616145728&amp;utid_state=1&amp;channel=iphone&amp;tm_place_name=Pasay&amp;deeplink_data=eyJmaWVsZHMiOnsic2lnbmF0dXJlIjoiMzFkODI1OTQwMGYwMzlhZmZmYzZhZTY2MWExZGY4YTEifSwidXJsIjoiaHR0cHM6Ly9waC50cmlwLmNvbS9ob3RlbHMvcmVkaXJlY3Q%2FaG90ZWxpZD0yMDc2NDMzJmNpdHk9MTIxODUzJkFsbGlhbmNlaWQ9MTI2MDcmc2lkPTg4ODgzMiZjaGVja2luPTIwMjYtMDMtMDImY2hlY2tvdXQ9MjAyNi0wMy0wMyZzaG9wcGluZ2lkPWNkZTIzYjczNmUxMTQ5NGVhMDUxZjY2NzcxYTg3NmI0JmFkdWx0PTEmY2hpbGRyZW49MCZhZ2VzPSZsYW5ndWFnZT1lbnBoJmxvY2FsZT1lbl9QSCZyb29taWQ9MTU3NDg0ODczOSZzd2lkPTAmcGF5PVBQJmZndD0xJmNybj0xJmN1cnI9UEhQJndrcD0xJnN0YW5kPUg0c0lBQUFBQUFBQV93RDlBQUxfQ2xzS0FoZ0JFZ1FJQVJBQUdrOEk0NUg1N2dVWUFEQUFPUHNSbUFHUjNuNm9BUUM0QVFMQUFRRFJBZllvWElfQ3A2ZEE0UUU5Q3RlajhMR3FRT2dCLWUzcUxJZ0NJSWtFQUFBQUFBQUFBQUNnQkFDaEJTbGNqOEwxakhaQUdpQmpaR1V5TTJJM016WmxNVEUwT1RSbFlUQTFNV1kyTmpjM01XRTROelppTkNBRUtJZkhrODBHU0FGU0JtRTJNelJoWlZvY0NnTlFTRkFSRUZnNXRNaDJ2ajhhQTFCSVVDRVFXRG0weUhhLVAySUZaVzVmVUVob3VSUndBWGdBaWdFSFNBRjRBTWdCQWFvQkJ3b0RNREl4RUFMeUFTSmpaR1V5TTJJM016WmxNVEUwT1RSbFlUQTFNV1kyTmpjM01XRTROelppTkY4eWtnSUJOSm9DQUFBQUFQX19BUUFBX185NVJ6RTNfUUFBQUEifQ%3D%3D&amp;utid=76c725df-4f2d-84f9-d9db-34acac2fd40c&amp;tm_stars=4&amp;client_id=skyscanner_app&amp;redirect_delay=1000&amp;price_policy=2&amp;pre_redirect_id=f8e939b0-51e2-4ff8-b39b-6425ef3dee6e&amp;tm_city_code&amp;max_price=4961&amp;guests=1&amp;request_id=f8e939b0-51e2-4ff8-b39b-6425ef3dee6e&amp;tm_country_code=PH</t>
  </si>
  <si>
    <t>14.613026, 121.054364</t>
  </si>
  <si>
    <t>Public Safety Savings and Loan Association, Inc., 524, EDSA, Socorro, Cubao, 3rd District, Quezon City, Eastern Manila District, Metro Manila, 1109, Philippines</t>
  </si>
  <si>
    <t>The Sentinel Residences Condotel</t>
  </si>
  <si>
    <t>www.skyscanner.com.ph/hotel_deeplink/4.0/PH/en-US/PHP/h_xp/213621210/2026-03-02/2026-03-03/hotel/hotel/hotels?legacy_provider_id=1&amp;rooms=1&amp;closed_user_group=mobile&amp;hb_data=lk_BboS-VkJ7nJfMw3cQPE6nDb922CA2AN1AXkSDaNcF2DALuDSfkIkmWhvlMZoXlqZ333iUZnzzo5DW2IE1QkOvMx-NEmyB5vS6vGqrYKmxDu33NbVLQ6Wz5PjkA8k7S9Lt3tgl3Uun30182tt6MwJWn_1dT5vk4ZalMjss1cyNA5MbMCTArP_Q-VJSNNBd9Z2UxDsyxamFCwJL2dInlVB1c54UpWtz5fJ-xCvqNOqBm5ZzsADdxf63BQBqKlPreWPB3Mqo1vWU_zto0qBL8nOhk5A%3D&amp;q_datetime_utc=2026-03-02T01%3A25%3A25&amp;ticket_price=1199&amp;quote_id=6167276393642953668&amp;utid_state=1&amp;channel=iphone&amp;price_without_closed_user_group=1500&amp;tm_place_name=Quezon+City&amp;deeplink_data=eyJmaWVsZHMiOnsic2lnbmF0dXJlIjoiMDRhZDdiOTY0NmE1ZGVmMDNmMjBlZTA4MTc5NDU5ZmEifSwidXJsIjoiaHR0cHM6Ly93d3cuZXhwZWRpYS5jb20ucGgvSG90ZWwtU2VhcmNoP3RwaWQ9NjgmbXBlPTE3NzI0MTQ1NDEmZW5kRGF0ZT0yMDI2LTAzLTAzJmFkdWx0cz0xJmxvY2FsZT1lbl9VUyZjaGlkPTA2ZTA0MWExLWNlMTktNDBlMC04Y2Q3LWI1ZTIzODkwNGYyNSZlYXBpZD00NjIzMCZtY3RjPTMmc3RhcnREYXRlPTIwMjYtMDMtMDImbXBkPUdCUCZtcG49MzIyNzk5MzIwJmN1cnJlbmN5PUdCUCZyYXRlcGxhbmlkPTQwNjY0Nzk0NSZtcG09MjQmbXBwPTEmbXBvPUVDJnNlbGVjdGVkPTQ5MTU3NTc2Jm1wYj0yLjc4Jm1wcT0xMy45MCZtcGE9MTIuNjQifQ%3D%3D&amp;utid=71ea3708-c8f4-71fe-21f9-1b2ca5ff39a2&amp;tm_stars=0&amp;client_id=skyscanner_app&amp;redirect_delay=1000&amp;price_policy=2&amp;pre_redirect_id=1d40f3fa-79cc-9289-8a9c-9a7b45f9a0e6&amp;tm_city_code&amp;max_price=1360&amp;guests=1&amp;request_id=1d40f3fa-79cc-9289-8a9c-9a7b45f9a0e6&amp;tm_country_code=PH</t>
  </si>
  <si>
    <t>www.skyscanner.com.ph/hotel_deeplink/4.0/PH/en-US/PHP/h_ad/134660125/2026-03-02/2026-03-03/hotel/hotel/hotels?legacy_provider_id=22&amp;rooms=1&amp;hb_data=NGV6Iz5ukz3anBzRqqXXyR-A3FYZz6vDjZERIoXHPi9wIKwk1eCseNQiAhFS8RAWc9XTNCgQ8dj_krep0d9W5jU74h37BuToPKc3Mfcga7gkbP5nBre00kCLGdFlrgyLE4VQGvDPDibQFn6fZSjbY3TNkl9j1PJ35vouIbd77sNeoKMNFLPRIrCdmHxaqDgruaH8I0F1f-4rPJAtzKjf2_222T1cVGCUTsdkhnXjDcck1xlj_PhGX9bnAMZQZF1Cdr5t5QcaBihtfXqFK8dd8cFMxErc_9B4HqK5P1pU_rEfUd5G5_okzataACbe6SiwQhXM_SOSBQAf1-q44Ml67BOdh45wVhGCKkDHjSb6XQaW7VdPqnjBabmndfRlORFffpHYUFwmy4e_KcgU1P0wcmOtkBlN1pjOyBnhoWA9YNnt&amp;q_datetime_utc=2026-03-02T01%3A25%3A25&amp;ticket_price=3032&amp;quote_id=-5913479410531568749&amp;utid_state=1&amp;channel=iphone&amp;tm_place_name=Pasay&amp;deeplink_data=eyJmaWVsZHMiOnsic2lnbmF0dXJlIjoiMzgzNjA3MmIwNzZlODVkNmUxNjBkM2Q2Nzg3NTlhZjcifSwidXJsIjoiaHR0cHM6Ly93d3cuYWdvZGEuY29tL3BhcnRuZXJzL3BhcnRuZXJzZWFyY2guYXNweD9jaWQ9MTg0NjM4MyZoaWQ9ODY5OTU0JmN1cnJlbmN5PVBIUCZjaGVja2luPTIwMjYtMDMtMDImY2hlY2tvdXQ9MjAyNi0wMy0wMyZOdW1iZXJvZkFkdWx0cz0xJk51bWJlcm9mQ2hpbGRyZW49MCZSb29tcz0xJm1jaWQ9MzMyJm1hc3RlclJvb21JZD03MDg0MzczNzcmbXB0PWExcElXbFZXUkhWNFJtZEJaRUpsVUVWR00zWm9SRUZpWjNwTVEyaDVTRXhqY1dOdk16TnVWVzh5VkhWTWFHeEpOR05sTVRsbVZIRk5XVE5OYTNkRmJHbENhMnRHVVd0aE1UZEhaVUZSUFQwJlRvdGFsUHJpY2U9MzAzMS43OSZUb3RhbFRheD0zMTEuODQmVG90YWxGZWU9MjU5LjY4JlRvdGFsU3VyY2hhcmdlPTAmbWN1cj1QSFAifQ%3D%3D&amp;utid=15cc1964-dac0-42eb-7fd2-91eb1de64b7c&amp;tm_stars=4&amp;client_id=skyscanner_app&amp;redirect_delay=1000&amp;price_policy=2&amp;pre_redirect_id=47804510-05df-2fdb-16fb-bb84f077e8b3&amp;tm_city_code&amp;max_price=4961&amp;guests=1&amp;request_id=47804510-05df-2fdb-16fb-bb84f077e8b3&amp;tm_country_code=PH</t>
  </si>
  <si>
    <t>www.skyscanner.com.ph/hotel_deeplink/4.0/PH/en-US/PHP/h_ad/113918889/2026-03-05/2026-03-06/hotel/hotel/hotels?legacy_provider_id=22&amp;rooms=1&amp;closed_user_group=general&amp;hb_data=Joy8JlpYXLGaR-DSmSknPjMNu1vuCLywtCCkPAs5lfGeIQsyWgPZ4vbdp2usE82oKb-j5UQHu7LaCiPe7YgLWu_KW84RzJua-N65PY8OUt5cQnRArwKIbuthwHai2Q9mCmHabUJpAdu9e7hX8Op17IKAGMjQQDEY8Z42Y8FQEK757wCrSbHIX-ZBfVh6VaAczAN-SKuwWTAXhBRSXe1gB1j9OFuDxVdw-0wJIYshZC4XM17eT5OLiRm7Iho9DT3eeD9dSsldGzx83LFsrUxnlfToLfHLLrExKOWNRoHzLhxvYVeIhUl2Efv1lfwPFdb_YvtR3CooCBGdAkpe2mQcN6iJR8ZIXItBDpBJiizFJs24_evY-RCZ11ngmJIxbTksV3C0ttTZipX5Lbja09XKXJ_0vdPnIM24u_sSaicfptzQ&amp;q_datetime_utc=2026-03-05T14%3A39%3A50&amp;ticket_price=2500&amp;quote_id=925703535539984892&amp;utid_state=1&amp;channel=iphone&amp;price_without_closed_user_group=6667&amp;tm_place_name=Cebu&amp;deeplink_data=eyJmaWVsZHMiOnsic2lnbmF0dXJlIjoiMGI1ODk2ZDhlN2RhM2VmNmNjZmY4NzRhMGUwNjdjZTcifSwidXJsIjoiaHR0cHM6Ly93d3cuYWdvZGEuY29tL3BhcnRuZXJzL3BhcnRuZXJzZWFyY2guYXNweD9jaWQ9MTg0NjM4MyZoaWQ9NzMwNDUmY3VycmVuY3k9UEhQJmNoZWNraW49MjAyNi0wMy0wNSZjaGVja291dD0yMDI2LTAzLTA2Jk51bWJlcm9mQWR1bHRzPTEmTnVtYmVyb2ZDaGlsZHJlbj0wJlJvb21zPTEmbWNpZD0zMDM4Jm1hc3RlclJvb21JZD0zMDc2OTE2Jm1wdD1iVEl4VG5ZM2RXZFZVV3B4WldaT0syOW1Sa1JZVVdvNWEySmhNakZwTDJFM1NuZEZPRzVxWldwMllUaHBXV0p0WWpONllqZGpMMDltVmtSS09XaGhNblJxT1ZWeVpHSmhOa3hhUlEmVG90YWxQcmljZT0yNTAwLjQwJlRvdGFsVGF4PTI2Ny45MCZUb3RhbEZlZT0wLjAwJlRvdGFsU3VyY2hhcmdlPTAmbWN1cj1QSFAifQ%3D%3D&amp;utid=122968bd-a6ad-89d0-48bf-ff62ea2566c2&amp;tm_stars=4&amp;client_id=skyscanner_app&amp;price_policy=2&amp;pre_redirect_id=f93ce90d-8d3a-ba5a-9957-08c536ed3fd1&amp;tm_city_code=CEBP&amp;max_price=3301&amp;guests=1&amp;request_id=f93ce90d-8d3a-ba5a-9957-08c536ed3fd1&amp;tm_country_code=PH</t>
  </si>
  <si>
    <t>14.519, 121.01877</t>
  </si>
  <si>
    <t>Hilton Manila Newport World Resorts</t>
  </si>
  <si>
    <t>www.skyscanner.com.ph/hotel_deeplink/4.0/PH/en-US/PHP/h_ad/157100943/2026-03-02/2026-03-03/hotel/hotel/hotels?legacy_provider_id=22&amp;rooms=1&amp;hb_data=LBigRjfqnm7Ig7Qyg0S543z7or768WXKwgrQ-OeJRaDlfPtuToRfg-sa9lcTQ5aicLRiC_kqVWYnEex4J4cLNiw3uWqUSx5mO3GThurseI7ScKhIp3etlgMM_LowOlNUxYityI0FomZ82oPBRCYF0Njq1L80cJgZ8ym22nZUuE9adAc4tGZBccNJA6DTA-Vp7OEd6thbfCvQW09lzG7czdNxdNsh3gaib49PySH9dskGIzKOlJiIb3WCKpx8Fiju1oL1U5trEcrxY3-Qz1Tq6NsfldbDqJFt2XlZ0MVwT25HaEWFuTKhXEuSUd6KGSw6BT0Zvil2HItH_zAsXRn2PWb6QbFHlKPoZSQ2ucKrQfIHhbWGxULBHu951HHSZw0aVOYMlWN7JTuN07JXajfApab9Kj8R358YRmf4CaUqRj4_&amp;q_datetime_utc=2026-03-02T01%3A25%3A32&amp;ticket_price=9948&amp;quote_id=-6745490536886081129&amp;utid_state=1&amp;channel=iphone&amp;tm_place_name=Pasay&amp;deeplink_data=eyJmaWVsZHMiOnsic2lnbmF0dXJlIjoiMzI3MzQxMzJjYTFiYTg5MTlhOTQxMTFkMmEyYWViODQifSwidXJsIjoiaHR0cHM6Ly93d3cuYWdvZGEuY29tL3BhcnRuZXJzL3BhcnRuZXJzZWFyY2guYXNweD9jaWQ9MTg0NjM4MyZoaWQ9NTA4NTUwOCZjdXJyZW5jeT1QSFAmY2hlY2tpbj0yMDI2LTAzLTAyJmNoZWNrb3V0PTIwMjYtMDMtMDMmTnVtYmVyb2ZBZHVsdHM9MSZOdW1iZXJvZkNoaWxkcmVuPTAmUm9vbXM9MSZtY2lkPTI5MDA1Jm1hc3RlclJvb21JZD0zODgzMzM4OCZtcHQ9UTNkTWNsZ3ZUV3BhZWtsSU0wWkJiVFI2U1hJNWEzTnVhWE5xSzJSM1JFODJjWEJXUlVjeGEzSTJiVGROWmpacFkyRjVXblo0VlRSSE5ISmhObmd5Tkdzd1psa3JhVUYzVXpCMGFBJlRvdGFsUHJpY2U9OTk0Ny42OSZUb3RhbFRheD0yMTY4Ljg1JlRvdGFsRmVlPTAuMDAmVG90YWxTdXJjaGFyZ2U9MCZtY3VyPVBIUCJ9&amp;utid=3084dc7c-f42a-7d58-0b1c-6c163cbbb336&amp;tm_stars=5&amp;client_id=skyscanner_app&amp;redirect_delay=1000&amp;price_policy=2&amp;pre_redirect_id=7ddef97d-9d45-3092-6613-d181ba763400&amp;tm_city_code&amp;max_price=22548&amp;guests=1&amp;request_id=7ddef97d-9d45-3092-6613-d181ba763400&amp;tm_country_code=PH</t>
  </si>
  <si>
    <t>13.926547, 121.424461</t>
  </si>
  <si>
    <t>Regidor Street, Purok 1B, Labak 2, Pahinga Sur, Candelaria, 2nd District, Quezon, Calabarzon, 4323, Philippines</t>
  </si>
  <si>
    <t>Central Plaza Hotel</t>
  </si>
  <si>
    <t>https://www.skyscanner.com.ph/hotel_deeplink/4.0/PH/en-US/PHP/h_xp/203876874/2026-02-27/2026-02-28/hotel/hotel/hotels?legacy_provider_id=1&amp;rooms=1&amp;closed_user_group=mobile&amp;hb_data=oaMoYlBWYS3shHA3MzCnGfAn_TbuXiCKXYxE2DRQRp9o6k3KvWIu64iqIitMxrHiatsnxy5q01cA1YQNyTIyTVAzrWz_EuCF7sl8MzC_hYZC0f9ZvSSbIF32IhOAJ-vArldiWZSi1mFU2qi1bzcCXQX4S2JBrUdmlRmFMjzmFiMBVX2m1hFJeZedGGlFcBvxu8EIxphGdu6ciVP2kB8QJXcl3HRXwSuVABE16Jd3A6pyfC4-k66i4il2tfpqDZfHfKanXk44pemJDuFXo5T054TXq7A%3D&amp;q_datetime_utc=2026-02-26T18%3A45%3A39&amp;ticket_price=4078&amp;quote_id=2761111429056829968&amp;utid_state=1&amp;channel=iphone&amp;price_without_closed_user_group=5438&amp;tm_place_name=San+Juan&amp;deeplink_data=eyJmaWVsZHMiOnsic2lnbmF0dXJlIjoiMDk5YjljODFkNjUwNDk4NjBmMGJmZDM3ZDdjM2E4YWQifSwidXJsIjoiaHR0cHM6Ly93d3cuZXhwZWRpYS5jb20ucGgvSG90ZWwtU2VhcmNoP21wZD1HQlAmdHBpZD02OCZtcGU9MTc3MjEzMTUzOCZlbmREYXRlPTIwMjYtMDItMjgmYWR1bHRzPTEmbXBuPTIxOTk2MDE2NCZtcG09MjQmbXBwPTEmbG9jYWxlPWVuX1VTJm1wbz1FQyZjaGlkPWEyZTQ0OWZhLTUyZDgtNDM5Ny1iYjJiLWU2MDg0NmE5YzUxNCZtcHE9NDYuNjEmZWFwaWQ9NDYyMzAmbWN0Yz0zJmN1cnJlbmN5PUdCUCZyYXRlcGxhbmlkPTM4ODM2NTYyNiZzZWxlY3RlZD0zODIyNjYxMCZzdGFydERhdGU9MjAyNi0wMi0yNyZtcGI9NS41OSZtcGE9NDYuNjEifQ%3D%3D&amp;utid=14ce24ce-bf3e-0c72-eaaa-31e0ac77f536&amp;tm_stars=3&amp;client_id=skyscanner_app&amp;redirect_delay=1000&amp;price_policy=2&amp;pre_redirect_id=f7193507-38d9-73ca-b763-e4f29f843024&amp;tm_city_code&amp;max_price=4558&amp;guests=1&amp;request_id=f7193507-38d9-73ca-b763-e4f29f843024&amp;tm_country_code=PH</t>
  </si>
  <si>
    <t>14.605566, 121.055408</t>
  </si>
  <si>
    <t>Chimes Greenhills, 13, Annapolis Street, Greenhills, 2nd District, San Juan, Eastern Manila District, Metro Manila, 0801, Philippines</t>
  </si>
  <si>
    <t>WalterMart Candelaria</t>
  </si>
  <si>
    <t>Candelaria</t>
  </si>
  <si>
    <t>2.5 stars out of 5</t>
  </si>
  <si>
    <t>https://www.skyscanner.com.ph/hotel_deeplink/4.0/PH/en-US/PHP/h_ct/46988239/2026-02-27/2026-02-28/hotel/hotel/hotels?legacy_provider_id=31&amp;rooms=1&amp;hb_data=CLJrJCChPcTqLNLhHZh-muKl_ULvgEwEmQgR2YH6-PcQjjDB9e2rFWuv3IJJtqWjvGir-RvXCfQIMPQ7T9zGEnqlIPGLbDYIDo945NTm3A_aHWNfT72KPxot-s--n1mzcRFhdra-vblQEYUcCLw69usBs70RxPSKzexMEVNfFwI0tWTW3cggjAUudneya4NNSzJumNYhKUJoZU0C8G9ALKGF6otVQ5XcQUa8WG7DbA9GTzdwQoTLrbi7e5JzFYI7C9sNOPv9ZjjkH4IaXHq9AEiuqvoho0cWJeYgtVqkH5-uj637mYBqHt5BvdoiqORmiS3E_ZwReWuBvBIQJYf6_iRcWxCIo4ZUPF1vgSFGHOVHY8WwurLg0I8UUUgL_6BB_vmZ24Xj0QIlpOk16t9p4qM5ersLkhWwZtJ4cDnlcA%3D%3D&amp;q_datetime_utc=2026-02-26T18%3A45%3A38&amp;ticket_price=3950&amp;quote_id=-4637091069792928233&amp;utid_state=1&amp;channel=iphone&amp;tm_place_name=Laoag&amp;deeplink_data=eyJmaWVsZHMiOnsic2lnbmF0dXJlIjoiM2EwNGZkN2U2ZTI2OGFjNDJlMDNmY2E4YWZkN2JiNzkifSwidXJsIjoiaHR0cHM6Ly9waC50cmlwLmNvbS9ob3RlbHMvcmVkaXJlY3Q%2FaG90ZWxpZD0xNTA4Njk0JmNpdHk9NjI3NDMmQWxsaWFuY2VpZD0xMjYwNyZzaWQ9ODg4ODMyJmNoZWNraW49MjAyNi0wMi0yNyZjaGVja291dD0yMDI2LTAyLTI4JnNob3BwaW5naWQ9ZTY3ZTQ1MDJhYzcxNDhjMTgyY2ZiNGE0MmU5MmMwODYmYWR1bHQ9MSZjaGlsZHJlbj0wJmFnZXM9Jmxhbmd1YWdlPWVucGgmbG9jYWxlPWVuX1BIJnJvb21pZD0xNzMxNzU0MDU5JnN3aWQ9MCZwYXk9UFAmZmd0PTEmY3JuPTEmY3Vycj1QSFAmd2twPTEmc3RhbmQ9SDRzSUFBQUFBQUFBX3dEMkFBbl9DbHNLQWhnQkVnUUlBUkFBR2s4SXlfRGh1UVlZQURBQU9Ld2NtQUhXaWx5b0FRQzRBUUxBQVFMUkFRQUFBQUNBRnFsQTRRRmNqOEwxcU51dVFPZ0IxOFA2QW9nQ0lJa0VBQUFBQUFBQUFBQ2dCQUNoQlRNek16TXpsNGxBR2lCbE5qZGxORFV3TW1Gak56RTBPR014T0RKalptSTBZVFF5WlRreVl6QTROaUFFS05HcGdzMEdTQUZTQm1FM1l6azFObG9jQ2dOUVNGQVI3OG5EUXExcHZqOGFBMUJJVUNIdnljTkNyV20tUDJJRlpXNWZVRWhvdGhSd0FYZ0FpZ0VIU0FGNEFNZ0JBYW9CQVBJQkltVTJOMlUwTlRBeVlXTTNNVFE0WXpFNE1tTm1ZalJoTkRKbE9USmpNRGcyWHpDU0FnRTBtZ0lBQUFBQV9fOEJBQURfXzYwOUhCajJBQUFBIn0%3D&amp;utid=54538772-332e-dc86-f4dc-2ba70553d9c8&amp;tm_stars=5&amp;client_id=skyscanner_app&amp;redirect_delay=1000&amp;price_policy=2&amp;pre_redirect_id=72e02f61-b6a0-3327-0938-5763b587422e&amp;tm_city_code=LAOP&amp;max_price=6658&amp;guests=1&amp;request_id=72e02f61-b6a0-3327-0938-5763b587422e&amp;tm_country_code=PH</t>
  </si>
  <si>
    <t>18.15547, 120.521985</t>
  </si>
  <si>
    <t>www.skyscanner.com.ph/hotel_deeplink/4.0/PH/en-US/PHP/h_h1/46988239/2026-03-05/2026-03-06/hotel/hotel/hotels?legacy_provider_id=927111&amp;rooms=1&amp;closed_user_group=mobile&amp;hb_data=rujegvY7C3rDlF56S8h2JhcsaBGR2PsOIM-9_BoX3aOPrK-gfiqqG23ORoQXExYdvyCoT9KAdm3mG7Z2VgkazyiSMJE8FBD4JOuFe2HfuGswxS85_c4Pt5rEKVm3XGSg7GcvrxlGIqmtW41xDIdSlEfTUr2HQuS64JNUnRIrA0Jl0_naUq5kJWSE7GVLA9Fv7sn-LgqHNnuB1soTnLOqt3BjmMVlV6Anlz4Z6OnNdDbLYCq3FueQSjHjOgGjPmJ0ZJSgkNaj3iYyOeuo5MSB49TlcOs%3D&amp;q_datetime_utc=2026-03-05T14%3A39%3A51&amp;ticket_price=6647&amp;quote_id=7087613076293774984&amp;utid_state=1&amp;channel=iphone&amp;price_without_closed_user_group=7820&amp;tm_place_name=Laoag&amp;deeplink_data=eyJmaWVsZHMiOnsic2lnbmF0dXJlIjoiNjQ4ZWY2MDAxMmVkYmY1ZWM1NWM4ODg1YzNhNDI2MTkifSwidXJsIjoiaHR0cHM6Ly9waC5ob3RlbHMuY29tL0hvdGVsLVNlYXJjaD90cGlkPTMyMTQmbXBlPTE3NzI3MjAyMjYmZW5kRGF0ZT0yMDI2LTAzLTA2JmFkdWx0cz0xJmxvY2FsZT1lbl9QSCZjaGlkPWRlY2U3ZjFkLTE0ODAtNDRiMy1hZGI3LTYxMDYzOGI3Y2VkZCZlYXBpZD00NCZtY3RjPTMmc3RhcnREYXRlPTIwMjYtMDMtMDUmbXBkPVBIUCZtcG49MjAwMTA4MDQ4JmN1cnJlbmN5PVBIUCZyYXRlcGxhbmlkPTIwMDU5NTc3MiZtcG09MjQmbXBwPTEmbXBvPUVDJnNlbGVjdGVkPTMxNTc2ODYmbXBiPTcxMi4xOCZtcHE9NTkzNC44MiZtcGE9NTkzNC44MiJ9&amp;utid=9aa5b1b3-5001-2e25-3332-2b3fccbdba21&amp;tm_stars=5&amp;client_id=skyscanner_app&amp;price_policy=2&amp;pre_redirect_id=ee621982-4f91-ef90-8ce1-a08c90b8f205&amp;tm_city_code=LAOP&amp;max_price=6719&amp;guests=1&amp;request_id=ee621982-4f91-ef90-8ce1-a08c90b8f205&amp;tm_country_code=PH</t>
  </si>
  <si>
    <t>14.57405, 120.985</t>
  </si>
  <si>
    <t>Book Now for Free Pool And Sauna Access Inside Prime Location Of Manila Near US Embassy, NAIA, Makati, BGC, Mall of Asia, Chinatown. Immerse in Sea View Balcony for Limited Time Offer This Month Click Here Now</t>
  </si>
  <si>
    <t>www.skyscanner.com.ph/hotel_deeplink/4.0/PH/en-US/PHP/h_bc/218627149/2026-03-05/2026-03-06/hotel/hotel/hotels?legacy_provider_id=13&amp;rooms=1&amp;closed_user_group=apps&amp;hb_data=HOEGWmjNH84BeG4v9GJaLlsA9289V2W8-lWA-xgVwQISVfiu1txAogXoQcFMt8CnhXeaO_qI2CdwHRtvPY8ReQyO0sqlz48be_KbHbruwtipTHzpn8245aLGMMF8OJBVStbGzOCy81cWltOJvxE6inwo1kcqBPnxMYgoMnHxFL0kx8nAEgYnQV2sgTRSlaRw7aj8nyrxbiLEqNFOOFXb_ArezYrzYBEMr-Tvib5ZitfG9j0RtmNWVyAiDYg6Qiz6CaXPeh9r7N4Z0Y_zRD9PsSzMAiC6BiOMTFT925zogOTwYQCZ4JoE7PZ-Ypj2eMHksbYa9e6selzoZvv2PiMzbJLPHIJMaaWPqhQVXD9twpzGhM8ggC1_BHuQOLLRXSv8-ymWUMxqOXyYn-Z6EsZ5s_zQuKD_ct0lzrh_gz4Pwpgl1CmK&amp;q_datetime_utc=2026-03-05T14%3A39%3A51&amp;ticket_price=8813&amp;quote_id=-217514889683086228&amp;utid_state=1&amp;channel=iphone&amp;price_without_closed_user_group=13133&amp;tm_place_name=Manila&amp;deeplink_data=eyJmaWVsZHMiOnsic2lnbmF0dXJlIjoiMTgxMWU1ZWY1ZTNjM2VjNGM0ZjEyOWE1NGViNDcxZjIiLCJibG9ja19pZCI6IjExNjg0OTk2MDFfMzg5NDE5NTE1XzBfMF8wIn19&amp;utid=723f02c4-13fa-7368-087d-0762890cc98b&amp;tm_stars=0&amp;client_id=skyscanner_app&amp;price_policy=2&amp;pre_redirect_id=7b14eb20-7b9c-0f10-ebf5-86037e00696f&amp;tm_city_code=MNLP&amp;max_price=16157&amp;guests=1&amp;request_id=7b14eb20-7b9c-0f10-ebf5-86037e00696f&amp;tm_country_code=PH</t>
  </si>
  <si>
    <t>Jorge Bocobo Street, Barangay 698, Malate, Fifth District, Manila, Capital District, Metro Manila, 1004, Philippines</t>
  </si>
  <si>
    <t>parking, wifi, air_conditioning, non-smoking, internet_access, 24-hour_front_desk_service, spa, room_service, garden, restaurant, bar, fitness_center, sauna</t>
  </si>
  <si>
    <t>Book Now for Free Pool And Sauna Access Inside Prime Location Of Manila near US Embassy, NAIA, Makati, BGC, Mall of Asia, Chinatown.</t>
  </si>
  <si>
    <t>www.skyscanner.com.ph/hotel_deeplink/4.0/PH/en-US/PHP/h_ad/140068906/2026-03-05/2026-03-06/hotel/hotel/hotels?legacy_provider_id=22&amp;rooms=1&amp;closed_user_group=general&amp;hb_data=LfAZCxPDmYvZa1gmtoxV-s9HcUYoQMqU0bVBVbG9wcCPFtzT-8RWUCjzE8loaOB72gf6k6rU0uBBF0s9AZ_xhXMj38-vXUPJr_ByFYQcX-oTyv_Hxp_3cj5IYaUASuyJDOq0LmC1LXdwFuF3u5Vq7u7kM2BfjhSXfGrgtr1jQNIKlxu0FDR5P_pUJ3SNlwKR1qo97LCzI4i3tAJsc9iUiNANnzH-sW7kntFiH08mYmb9WB4nMPOb7Oj8UNW2GBre0VQPvOkHLYeXN2EwaVw_tNsZ6p85h4xMbctGqXWfl7yJpBTUggW87O_sP2gBNl5HodESNDmZ1eFYRbm8KDnstVV8ZYKLZq9YlS53o5DdM62RVS5WuAxF3KNLOg_XIUsROdqftYMrI7b7JJZjqP6Ezw1TwnJx9HmjaFgnukEiNiEk&amp;q_datetime_utc=2026-03-05T14%3A39%3A52&amp;ticket_price=3456&amp;quote_id=-3973359318186941315&amp;utid_state=1&amp;channel=iphone&amp;price_without_closed_user_group=9500&amp;tm_place_name=Buruanga&amp;deeplink_data=eyJmaWVsZHMiOnsic2lnbmF0dXJlIjoiYjU2ZTUzOWFjODE0YTE2ZDQ2MjY1MTQyZmZiMTg1ZDEifSwidXJsIjoiaHR0cHM6Ly93d3cuYWdvZGEuY29tL3BhcnRuZXJzL3BhcnRuZXJzZWFyY2guYXNweD9jaWQ9MTg0NjM4MyZoaWQ9MTE3NzUyOCZjdXJyZW5jeT1QSFAmY2hlY2tpbj0yMDI2LTAzLTA1JmNoZWNrb3V0PTIwMjYtMDMtMDYmTnVtYmVyb2ZBZHVsdHM9MSZOdW1iZXJvZkNoaWxkcmVuPTAmUm9vbXM9MSZtY2lkPTMzMiZtYXN0ZXJSb29tSWQ9OTY4ODAxMDM3Jm1wdD1lazVXUW05cVVVODRaVTAxWVhKMmMzZE1hMjVZVkRSMldIUm9Wa0pzZVROeVRsVllkVEpMYWtVdmNHZHpkVmw1VkdNdmJsUnZSVWgyWVM4NGNXNVpLemgyY1VKd1pucEtjVXRRUkZGYVNYVSZUb3RhbFByaWNlPTM0NTUuNzImVG90YWxUYXg9MzIzLjgyJlRvdGFsRmVlPTI5OS4zNSZUb3RhbFN1cmNoYXJnZT0wJm1jdXI9UEhQIn0%3D&amp;utid=3b3a5e83-7674-0ad5-a96b-5a69c62e68c5&amp;tm_stars=0&amp;client_id=skyscanner_app&amp;price_policy=2&amp;pre_redirect_id=97b9e280-939e-f79b-b33a-351add7d55eb&amp;tm_city_code&amp;max_price=3456&amp;guests=1&amp;request_id=97b9e280-939e-f79b-b33a-351add7d55eb&amp;tm_country_code=PH</t>
  </si>
  <si>
    <t>14.521103, 121.01665</t>
  </si>
  <si>
    <t>www.skyscanner.com.ph/hotel_deeplink/4.0/PH/en-US/PHP/h_ad/136381596/2026-03-02/2026-03-03/hotel/hotel/hotels?legacy_provider_id=22&amp;rooms=1&amp;closed_user_group=general&amp;hb_data=RzbdUsGYz48rnzQ90sWYHyRPUQJ8PRn8BlX_jHAzfI_yKq_j4hyVqvZ-f22OqWRuBM7Df0KJoY16q0ko4ueixrzH28kTmH76yqXJRKWngBXaN7-7OWp6jl-bN9xlMf-cA3bqu8fEx1F-vm82ZBkY9s-KsbNT4JXbRqmAy4K1MwhF5y9mFWcl1dBSL99bPQkiLFiDMqoacAdUEvyhMjhHZT6UWD24tHIHUZCORsuPTRlOZr1V7lUXag0VJcvZRh54Q6d_kOSjhzAeLHjnijkc2CeJG9YxGIVDX3KhRhd3HvH4IfdjTGu4MVOJOdDOiP11lSPbUU_QNY5LRofmC0sRsri8gejJe9UEXaJxV1REjo5T-19nCtmBYgE8w1Or-q3yhsz99vHKvRV3AyjENyfeLIZd-sZRoj-QzS1CHFNyEHMg&amp;q_datetime_utc=2026-03-02T01%3A25%3A37&amp;ticket_price=5116&amp;quote_id=5056558075019593896&amp;utid_state=1&amp;channel=iphone&amp;price_without_closed_user_group=6141&amp;tm_place_name=Pasay&amp;deeplink_data=eyJmaWVsZHMiOnsic2lnbmF0dXJlIjoiZTQzMjhjMDUwNWQyMjVkNDY2ODc5NzIyNWJiZDA3MjEifSwidXJsIjoiaHR0cHM6Ly93d3cuYWdvZGEuY29tL3BhcnRuZXJzL3BhcnRuZXJzZWFyY2guYXNweD9jaWQ9MTg0NjM4MyZoaWQ9MTA2MTg4NiZjdXJyZW5jeT1QSFAmY2hlY2tpbj0yMDI2LTAzLTAyJmNoZWNrb3V0PTIwMjYtMDMtMDMmTnVtYmVyb2ZBZHVsdHM9MSZOdW1iZXJvZkNoaWxkcmVuPTAmUm9vbXM9MSZtY2lkPTI3OTQ3Jm1hc3RlclJvb21JZD00NzE5ODQxNTImbXB0PWJ6Um5OR3gxTnpoMU9IVm5Zbk5rZVZCTFNUVmhlWEp5YlZselFXRkRRa0Z4VW5KcGNHVldiSHA2ZDBkSFZIcHVValJZWms1c2VtaEdXV3BXU3k5aFJsbFVVeTh2UW5ndmVYVnNSV2xuUFQwJlRvdGFsUHJpY2U9NTExNS43NCZUb3RhbFRheD01ODIuNTImVG90YWxGZWU9MC4wMCZUb3RhbFN1cmNoYXJnZT0wJm1jdXI9UEhQIn0%3D&amp;utid=394494df-0185-ffbb-af78-e5fc191dce7c&amp;tm_stars=4&amp;client_id=skyscanner_app&amp;redirect_delay=1000&amp;price_policy=2&amp;pre_redirect_id=4248ba94-2cde-a514-c027-10220450ad8c&amp;tm_city_code&amp;max_price=7059&amp;guests=1&amp;request_id=4248ba94-2cde-a514-c027-10220450ad8c&amp;tm_country_code=PH</t>
  </si>
  <si>
    <t>14.55748, 121.01778</t>
  </si>
  <si>
    <t>Sterling Centre, 131, Dela Rosa Street, Legazpi Village, San Lorenzo, District I, Makati, Southern Manila District, Metro Manila, 1200, Philippines</t>
  </si>
  <si>
    <t>The Mini Suites Eton Tower Makati</t>
  </si>
  <si>
    <t>www.skyscanner.com.ph/hotel_deeplink/4.0/PH/en-US/PHP/h_h1/144768899/2026-03-02/2026-03-03/hotel/hotel/hotels?legacy_provider_id=927111&amp;rooms=1&amp;closed_user_group=mobile&amp;hb_data=1iB8eL40asTz2fp6XAcPVpDe8GIQlBQMZVsmDClFA88WonWnIsoF5mFrUS0KsXd88YYgKlRWk-lHkTuKYvUzl9LeIRXJo6A-8W2lZMYN4WQjLh-VPwHbDpPxAnJjZkdUveDgE_oojVG-g4imxRCgN53RKUgQdS59pjD5ZL_yT-RTJ65qL0FSrA-_BNOlyl8IHb5SBYFEHotflE1fKDq__Me8bIEwT3yi5H8U-jOhikfZdBnXql_uoFuGNRNNf8SseSe3RWiLZp_8bKjnhyCRY60cEHE%3D&amp;q_datetime_utc=2026-03-02T01%3A25%3A40&amp;ticket_price=2100&amp;quote_id=6949224131665870217&amp;utid_state=1&amp;channel=iphone&amp;price_without_closed_user_group=4200&amp;tm_place_name=Makati&amp;deeplink_data=eyJmaWVsZHMiOnsic2lnbmF0dXJlIjoiODc5ZDU0YjgzYjQxOThlY2RiN2IzMjc5OGY2MzU4ODMifSwidXJsIjoiaHR0cHM6Ly9waC5ob3RlbHMuY29tL0hvdGVsLVNlYXJjaD9tcGQ9UEhQJnRwaWQ9MzIxNCZtcGU9MTc3MjQxNDczNiZlbmREYXRlPTIwMjYtMDMtMDMmYWR1bHRzPTEmbXBuPTIwMTc2MjIyMiZtcG09MjQmbXBwPTEmbG9jYWxlPWVuX1BIJm1wbz1FQyZjaGlkPWViMjhkMTc5LTMzODQtNDk5MC05MDFjLTgwMjc0OTYxODA4NCZtcHE9MTg2Mi41MyZlYXBpZD00NCZtY3RjPTMmY3VycmVuY3k9UEhQJnJhdGVwbGFuaWQ9MjkyMTU0MDk1JnNlbGVjdGVkPTE2NjMzMzQxJnN0YXJ0RGF0ZT0yMDI2LTAzLTAyJm1wYj0yMzcuNDcmbXBhPTE4NjIuNTMifQ%3D%3D&amp;utid=9869245d-8722-8320-bc4d-bc5ba8e6e8b6&amp;tm_stars=3&amp;client_id=skyscanner_app&amp;redirect_delay=1000&amp;price_policy=2&amp;pre_redirect_id=1f7cd841-6997-5103-6c71-dc8459273c77&amp;tm_city_code&amp;max_price=2305&amp;guests=1&amp;request_id=1f7cd841-6997-5103-6c71-dc8459273c77&amp;tm_country_code=PH</t>
  </si>
  <si>
    <t>14.55166, 121.01353</t>
  </si>
  <si>
    <t>Eurotel, A. Arnaiz Avenue, Kayamanan A, Pio del Pilar, District I, Makati, Southern Manila District, Metro Manila, 1231, Philippines</t>
  </si>
  <si>
    <t>Eurotel Makati Hotel</t>
  </si>
  <si>
    <t>www.skyscanner.com.ph/hotel_deeplink/4.0/PH/en-US/PHP/h_bc/46996261/2026-03-02/2026-03-03/hotel/hotel/hotels?legacy_provider_id=13&amp;rooms=1&amp;closed_user_group=general&amp;hb_data=GvRSwP5LK6T9gmpsh572dUnIELnLvcVhaZK3_T2luoiaPNfXCcGPtBWJaiFl-wpt08stTw3K77NsW0Cmo496BXQ9swRIDd-GGMoEJ7ZSenLvUZegSxoUUc5hWrjf6JZbt4lixvHTehfsdBiqzx3W_MXesqQPs06EcIMDu234FIGLJD7aRMAN5goQppjToujHoysUvSBhTUJdJhdO_6wpDB3Bskib_hsZZS7j_tK-zJLDfDh7T8zwgR_nXQd_S6PtNjP30RoF045VvSlhjkNfx31k0L1Iu32czfziMGwCbAC_qtoKQaP2pe9tu_MTGcJKBnX-La_QtRQ4hHIWYtpUo_ZYo7JIggMVm8cJFKnrxfLLFnKysebM3_X9DliuQljFb5HQi1lhiboT6cnSD_uJJtOpasO2ev7zI7tOsQRnMcJFe_vXRQ8%3D&amp;q_datetime_utc=2026-03-02T01%3A25%3A41&amp;ticket_price=1472&amp;quote_id=-438959586742687636&amp;utid_state=1&amp;channel=iphone&amp;price_without_closed_user_group=3471&amp;tm_place_name=Makati&amp;deeplink_data=eyJmaWVsZHMiOnsic2lnbmF0dXJlIjoiNzc4Zjk4N2I4ZTE3ZGIyN2JjZTc3MGI5ODUxOTI1YzAiLCJibG9ja19pZCI6InYxX0NnRXRFTTdhQVJvb0NoMHlNREkyTFRBekxUQXlWREF3T2pBd09qQXdMakF3TUNzd056b3dNQkFCR044QktBRTRBU0lDQ0FFPV9Da1FJdnI2NWNCQUNJQUl3QWtvTk16WTFSREV3TUZCZk1UQXdVRkNjdFFONkpEVTVOR1F4TUdSaUxXVXlNbVl0TjJWa09TMDRNVGMyTFRrek56Z3pZbVZqTURJMVlSSUNDQUVhQkNnQ01BRWlCQWdDR0FJPSJ9fQ%3D%3D&amp;utid=7b55241a-9065-1feb-4edf-12e421db2725&amp;tm_stars=3&amp;client_id=skyscanner_app&amp;redirect_delay=1000&amp;price_policy=2&amp;pre_redirect_id=d38b4d62-7c36-d5e6-ecb2-2528ec7ec962&amp;tm_city_code&amp;max_price=1857&amp;guests=1&amp;request_id=d38b4d62-7c36-d5e6-ecb2-2528ec7ec962&amp;tm_country_code=PH</t>
  </si>
  <si>
    <t>14.61352, 121.03801</t>
  </si>
  <si>
    <t>Summit Hotel Magnolia</t>
  </si>
  <si>
    <t>www.skyscanner.com.ph/hotel_deeplink/4.0/PH/en-US/PHP/h_h1/134522869/2026-03-02/2026-03-03/hotel/hotel/hotels?legacy_provider_id=927111&amp;rooms=1&amp;closed_user_group=mobile&amp;hb_data=l_O4wOvwt_y--4HQKCMNsEE3heLTRsGlCDDisFvhm29LtBhYt0XZbMP7to8XfOvWUVfw5otgeEUwXb-d37Z_GVnSNsergDI53RCWlL4NROZujKcXsUrwRxh_OEWev2MceJVIL1QmzLnMb662s3s7dYL2nEt1ZcAb5taqoCsexZ7FkBkX76DEBzpYqyJK8xs7CldspCwo8r6NZNmsqFdxPMZWBC8VlTIzFHRenu34vuhMGNKAP1fvRAt2HNKM_6P9fF-L4NNiM61NuSdCMebobJfIjJ8%3D&amp;q_datetime_utc=2026-03-02T01%3A25%3A36&amp;ticket_price=4199&amp;quote_id=-1899268540111388487&amp;utid_state=1&amp;channel=iphone&amp;price_without_closed_user_group=5598&amp;tm_place_name=Quezon+City&amp;deeplink_data=eyJmaWVsZHMiOnsic2lnbmF0dXJlIjoiNzAwMjMxN2JjOWZmMDNmODQ0MmFjMTg2NWU2OWEwMzkifSwidXJsIjoiaHR0cHM6Ly9waC5ob3RlbHMuY29tL0hvdGVsLVNlYXJjaD90cGlkPTMyMTQmbXBlPTE3NzI0MTQ1NDEmZW5kRGF0ZT0yMDI2LTAzLTAzJmFkdWx0cz0xJmxvY2FsZT1lbl9QSCZjaGlkPTcxZGVhOWUyLTQ5Y2MtNGQ5Ny04ZTlmLWI0ZjlmODNhZWY4ZCZlYXBpZD00NCZtY3RjPTMmc3RhcnREYXRlPTIwMjYtMDMtMDImbXBkPVBIUCZtcG49MjAwODYzNjk5JmN1cnJlbmN5PVBIUCZyYXRlcGxhbmlkPTM4ODM2NTU4OSZtcG09MjQmbXBwPTEmbXBvPUVDJnNlbGVjdGVkPTk2ODYxMTkmbXBiPTYxMC4wOSZtcHE9Mzc2OC4xOSZtcGE9MzU4OC43NSJ9&amp;utid=0aaff854-6286-7e62-eae3-c41d92d19ac3&amp;tm_stars=3&amp;client_id=skyscanner_app&amp;redirect_delay=1000&amp;price_policy=2&amp;pre_redirect_id=d0e02667-dc1c-5ef8-1d77-3de04a922576&amp;tm_city_code&amp;max_price=7733&amp;guests=1&amp;request_id=d0e02667-dc1c-5ef8-1d77-3de04a922576&amp;tm_country_code=PH</t>
  </si>
  <si>
    <t>14.53801, 121.00164</t>
  </si>
  <si>
    <t>Kabayan Hotel, 2878, EDSA, Barangay 98, Zone 14, District 2, Pasay, Southern Manila District, Metro Manila, 1303, Philippines</t>
  </si>
  <si>
    <t>parking, wifi, elevator, air_conditioning, non-smoking, internet_access, smoking_areas, multilingual_staff, beauty_salon, safe_deposit_box, business_center, fitness_center, luggage_storage, accessible, concierge, complimentary_bottled_water</t>
  </si>
  <si>
    <t>Kabayan Hotel</t>
  </si>
  <si>
    <t>www.skyscanner.com.ph/hotel_deeplink/4.0/PH/en-US/PHP/h_h1/56664509/2026-03-02/2026-03-03/hotel/hotel/hotels?legacy_provider_id=927111&amp;rooms=1&amp;closed_user_group=mobile&amp;hb_data=TJ0gA72h7i1m9kqd4Zl2ro4tTwNMo4nutkrlXn4NG0fbkWtTN-SSfToxqwHAgT1HYn-PKvKsiKU9IH1G42drKcXpZBDeOkCac7s1fBtZp-_DbSEeDycAWw96aysR6Z9hQtnG7IblewkQ9pJ719-KjuYdRDVBzxP92RE1ZgZk2ghCi6vXXIFT96ZXrdh-iJWkgZ_olLgJIVlCQSx5k1zlEtMHm5ME6O8Qfj2gtjyk9liTD6_Ut9nNnrDKTWlHopbpu8FmbsURXko1Zen4wBF1-1IXitU%3D&amp;q_datetime_utc=2026-03-02T01%3A26%3A40&amp;ticket_price=2863&amp;quote_id=1295482366839034051&amp;utid_state=1&amp;channel=iphone&amp;price_without_closed_user_group=3181&amp;tm_place_name=Pasay&amp;deeplink_data=eyJmaWVsZHMiOnsic2lnbmF0dXJlIjoiMmI4NmY1MTIwZTJiZmYxYWQyYzJhYTJiMmFmYWVkZjcifSwidXJsIjoiaHR0cHM6Ly9waC5ob3RlbHMuY29tL0hvdGVsLVNlYXJjaD90cGlkPTMyMTQmbXBlPTE3NzI0MTQ3MzcmZW5kRGF0ZT0yMDI2LTAzLTAzJmFkdWx0cz0xJmxvY2FsZT1lbl9QSCZjaGlkPWI5OWQ1MWEyLTIxYmYtNGI1Zi05ZTE2LTMwNTQzZGI2MTY0ZSZlYXBpZD00NCZtY3RjPTMmc3RhcnREYXRlPTIwMjYtMDMtMDImbXBkPVBIUCZtcG49MzIxMDM3OTI5JmN1cnJlbmN5PVBIUCZyYXRlcGxhbmlkPTM5MDU4NDA2NCZtcG09MjQmbXBwPTEmbXBvPUVDJnNlbGVjdGVkPTYwNzc5ODQmbXBiPTMwNi43NCZtcHE9MjU1Ni4xNiZtcGE9MjU1Ni4xNiJ9&amp;utid=15da053f-f97b-1802-3b10-ae8fc869a785&amp;tm_stars=3&amp;client_id=skyscanner_app&amp;redirect_delay=1000&amp;price_policy=2&amp;pre_redirect_id=90c2f815-8352-6427-847f-d1b6774576fb&amp;tm_city_code&amp;max_price=5661&amp;guests=1&amp;request_id=90c2f815-8352-6427-847f-d1b6774576fb&amp;tm_country_code=PH</t>
  </si>
  <si>
    <t>13.951688, 121.165892</t>
  </si>
  <si>
    <t>Solano Hotel, General Luna Street, Sabang, Lipa, Batangas, Calabarzon, 4217, Philippines</t>
  </si>
  <si>
    <t>parking, wifi, elevator, air_conditioning, non-smoking, internet_access, 24-hour_front_desk_service, massage, multilingual_staff, room_service, atm, restaurant, beauty_salon, safe_deposit_box, car_rental, business_center, meeting_facilities, banquet_service, shuttle_service, luggage_storage, photocopier, fax, concierge, complimentary_bottled_water</t>
  </si>
  <si>
    <t>Solano Hotel</t>
  </si>
  <si>
    <t>www.skyscanner.com.ph/hotel_deeplink/4.0/PH/en-US/PHP/h_ct/205741932/2026-03-02/2026-03-03/hotel/hotel/hotels?legacy_provider_id=31&amp;rooms=1&amp;closed_user_group=general&amp;hb_data=nZB_umXtze2qNRQLVAD0pMpiT_L4yVJGASMCGdiDtzZd3DrHN481LSM6gS1Dabyz5YT7v7u-yGwG3ZN_ykaRm0HVR3paFPdez0YmdSG5JOSqiD49uj18whHatQ1J0Xlw1zB1ClMW7mUIM4WPN50zqX3JIO5RCfEAOlE0y_-x1X9xJQzHJivWJMG3Du4zGcfLiNpGta6Dxkw_9eo9rWWapWX3B_MTc0uPC9yNeborez9JPtrCQ6GmFr-xdIy6hS3ofa__dHS-oCbj5IPmM2wVEkpetxM6vlF6T4I99H8B6tzYGvp5CWcpqeS9qXfrodL6hljVVnFlvg44YWivQMzsWGOO5DOWeuM8UOFredOmVy74BGO6I3k6Yc4tj3n5wB1TygT0BR0QLOnQxC_tNMAcoutAvL_aPUTGCc85qoLc1Q%3D%3D&amp;q_datetime_utc=2026-03-02T01%3A25%3A41&amp;ticket_price=5625&amp;quote_id=8685047792617664699&amp;utid_state=1&amp;channel=iphone&amp;price_without_closed_user_group=6255&amp;tm_place_name=Lipa+City&amp;deeplink_data=eyJmaWVsZHMiOnsic2lnbmF0dXJlIjoiOWJjMjQ3ODdkMmU5MDdiMGZmMTU2MjU3ZDJjYWQ4MzUifSwidXJsIjoiaHR0cHM6Ly9waC50cmlwLmNvbS9ob3RlbHMvcmVkaXJlY3Q%2FaG90ZWxpZD03ODE0MTkwMCZjaXR5PTM1ODE5JkFsbGlhbmNlaWQ9MTI2MDcmc2lkPTg4ODgzMiZjaGVja2luPTIwMjYtMDMtMDImY2hlY2tvdXQ9MjAyNi0wMy0wMyZzaG9wcGluZ2lkPTRmMTk5MDgxZjhiYTRhOWU4YTdmY2ZlZDEyYWRiZWI3JmFkdWx0PTEmY2hpbGRyZW49MCZhZ2VzPSZsYW5ndWFnZT1lbnBoJmxvY2FsZT1lbl9QSCZyb29taWQ9MTUzNTI3ODEzNCZzd2lkPTAmcGF5PVBQJmZndD0xJmlzX3NwPVEyJmNybj0xJmN1cnI9UEhQJndrcD0xJnN0YW5kPUg0c0lBQUFBQUFBQV93QU9BZkgtQ213S0FoZ0JFZ1FJQVJBQUdtQUl0dmlKM0FVWUFEQUFPUHNSbUFITXM2RWxxQUVBdUFFQndBRUEwUUVVcmtmaE9yT3lRT0VCQUFBQUFBRDV0VURvQWRESTlaa0JpQUlnaVFRQUFBQUFBQUFBQUtBRUJxb0VEQWphRHhHdVItRjZGTEtEUUtFRkFBQUFBQUNJZzBBYUlEUm1NVGs1TURneFpqaGlZVFJoT1dVNFlUZG1ZMlpsWkRFeVlXUmlaV0kzSUFRb2xNNlR6UVpJQVZJR00ySmxOVFJtV2h3S0ExQklVQkVRV0RtMHlIYS1QeG9EVUVoUUlSQllPYlRJZHI0X1lnVmxibDlRU0dpNUZIQUJlQUNLQVFkSUFYZ0F5QUVCcWdFSENnTXdNVEVRQWZJQklqUm1NVGs1TURneFpqaGlZVFJoT1dVNFlUZG1ZMlpsWkRFeVlXUmlaV0kzWHpDU0FnRTBtZ0lBQUFBQV9fOEJBQURfXzFYTHU0b09BUUFBIn0%3D&amp;utid=9a808ff9-e569-3580-fd9f-1176bc9c25e4&amp;tm_stars=3&amp;client_id=skyscanner_app&amp;redirect_delay=1000&amp;price_policy=2&amp;pre_redirect_id=031b61b0-a5f2-8cd8-af80-fbf8f64aa9dd&amp;tm_city_code&amp;max_price=11837&amp;guests=1&amp;request_id=031b61b0-a5f2-8cd8-af80-fbf8f64aa9dd&amp;tm_country_code=PH</t>
  </si>
  <si>
    <t>14.548654, 121.025878</t>
  </si>
  <si>
    <t>Dusit Thani Manila, Palm Drive, San Lorenzo, District I, Makati, Southern Manila District, Metro Manila, 1224, Philippines</t>
  </si>
  <si>
    <t>Dusit Thani Manila</t>
  </si>
  <si>
    <t>www.skyscanner.com.ph/hotel_deeplink/4.0/PH/en-US/PHP/h_xp/46976887/2026-03-02/2026-03-03/hotel/hotel/hotels?legacy_provider_id=1&amp;rooms=1&amp;closed_user_group=mobile&amp;hb_data=Vl1JfSkRGKXGNU7izy8bFLpb7hytOccj7tRFXK3cgnLDO5jw3-lhVu4GzhjrNB8sT7Lk-RKWuxzd82GNdXkwEQ-zf9DgrhtLdYIiWMrGgk81oFStN_2cOrLA0rw-5qveCr8oSXLXn1EHjjpNQnXvawHqioeKv-6cuMeiVgQVrfy2tK0cz0yZBa8oNVDwmzUYyAaIlB0MAHJF1j13JjQdoGogTgyJmul7bYzrgJ_TtczcFTde2iZZSCGCvtzaNoWhiaRdmMBzMEZ6nuWpczhhgJ4LDi4%3D&amp;q_datetime_utc=2026-03-02T01%3A25%3A41&amp;ticket_price=11038&amp;quote_id=2338779925926538576&amp;utid_state=1&amp;channel=iphone&amp;price_without_closed_user_group=13024&amp;tm_place_name=Makati&amp;deeplink_data=eyJmaWVsZHMiOnsic2lnbmF0dXJlIjoiNmIxMzFhMTZkZWIzYTU1YTI1NjVmMTUyMDk0MDE4NWYifSwidXJsIjoiaHR0cHM6Ly93d3cuZXhwZWRpYS5jb20ucGgvSG90ZWwtU2VhcmNoP21wZD1HQlAmdHBpZD02OCZtcGU9MTc3MjQxNDc0MCZlbmREYXRlPTIwMjYtMDMtMDMmYWR1bHRzPTEmbXBuPTMyMTUzNjA2NiZtcG09MjQmbXBwPTEmbG9jYWxlPWVuX1VTJm1wbz1FQyZjaGlkPTg0MzQ5ZDE0LTdmOTctNDMzMS1iNjAwLTY0Y2NkZWQyOGQxOSZtcHE9MTI3LjMzJmVhcGlkPTQ2MjMwJm1jdGM9MyZjdXJyZW5jeT1HQlAmcmF0ZXBsYW5pZD0zODkwMDk2NzQmc2VsZWN0ZWQ9MjQ0MDcmc3RhcnREYXRlPTIwMjYtMDMtMDImbXBiPTI2LjE2Jm1wYT0xMTUuNzYifQ%3D%3D&amp;utid=51f795f5-9469-a606-5fa9-4c8f23ea0fcd&amp;tm_stars=5&amp;client_id=skyscanner_app&amp;redirect_delay=1000&amp;price_policy=2&amp;pre_redirect_id=1ba4ccb0-c952-9ebb-c5b0-022c7d585c67&amp;tm_city_code&amp;max_price=14472&amp;guests=1&amp;request_id=1ba4ccb0-c952-9ebb-c5b0-022c7d585c67&amp;tm_country_code=PH</t>
  </si>
  <si>
    <t>www.skyscanner.com.ph/hotel_deeplink/4.0/PH/en-US/PHP/h_ct/142368827/2026-03-02/2026-03-03/hotel/hotel/hotels?legacy_provider_id=31&amp;rooms=1&amp;closed_user_group=general&amp;hb_data=vBFOm7FnonVAsPafRYDSoc0cltjYWpgT3Cf3xn2uFFFMobMvfwvBDI4vFPe8fVapFjjkxKn2AvJaSzc5F2Vi-TU6zm7RVG4VWGBEJ-WpvZh2Mt97DUKsj66INFnRmZlIZV4PAmWdi4g1zzFVp8GLID1HAT7bFbVEQ9ptMqRobWdho92v5t8C1Mb8LOvqZWr5ePsC7J0-ocqhLjBdammOAzWcgM9Dxh49q1bCkI6baXENxzZN7u0k_qeJQkd2G0TOwmOjsBWff-EwkTjaGLuwqcEUFn2IAZ4qOUQDVLdBioXAnCGhiak5uSbtKvtBvlUChVM6ajbmpRs7j42fVi1aoBPPIUiApE7mi1a9r3DYMU5VNDIei2OsXfwfuSf5Fpc5AZGsmpn0W56i6w7o7rRqZkGg3ihr5jagH689ZP2Ylg%3D%3D&amp;q_datetime_utc=2026-03-02T01%3A25%3A41&amp;ticket_price=2446&amp;quote_id=-1086293019014836395&amp;utid_state=1&amp;channel=iphone&amp;price_without_closed_user_group=2732&amp;tm_place_name=Pasay&amp;deeplink_data=eyJmaWVsZHMiOnsic2lnbmF0dXJlIjoiNzA0ZjlkNzQ2Yzc0YTI5ZmQ5M2VhZjBiZGExMzY2N2YifSwidXJsIjoiaHR0cHM6Ly9waC50cmlwLmNvbS9ob3RlbHMvcmVkaXJlY3Q%2FaG90ZWxpZD00Mzk3Mjc3JmNpdHk9MTIxODUzJkFsbGlhbmNlaWQ9MTI2MDcmc2lkPTg4ODgzMiZjaGVja2luPTIwMjYtMDMtMDImY2hlY2tvdXQ9MjAyNi0wMy0wMyZzaG9wcGluZ2lkPTRjM2I1ZTI4MzJjMzQ3MTdiM2U4YTg0YjRmZjQwZDc4JmFkdWx0PTEmY2hpbGRyZW49MCZhZ2VzPSZsYW5ndWFnZT1lbnBoJmxvY2FsZT1lbl9QSCZyb29taWQ9MTc5NzUxNzczMCZzd2lkPTAmcGF5PVBQJmZndD0xJmlzX3NwPVEyJmNybj0xJmN1cnI9UEhQJndrcD0xJnN0YW5kPUg0c0lBQUFBQUFBQV93QU5BZkwtQ21zS0FoZ0JFZ1FJQVJBQUdsOElvdU9QMlFZWUFEQUFPSkVTbUFIZHNZd0NxQUVBdUFFQ3dBRUEwUUdrY0QwSzE2Q2ZRT0VCMTZOd1BZb2NvMERvQVpPaXp3aUlBaUNKQkFBQUFBQUFBQUFBb0FRR3FnUU1DTm9QRWV4UnVCNkYyM0ZBb1FWSTRYb1VydXQyUUJvZ05HTXpZalZsTWpnek1tTXpORGN4TjJJelpUaGhPRFJpTkdabU5EQmtOemdnQkNpRng1UE5Ca2dCVWdZMk1UUmxabVJhSEFvRFVFaFFFUkJZT2JUSWRyNF9HZ05RU0ZBaEVGZzV0TWgydmo5aUJXVnVYMUJJYUxrVWNBRjRBSW9CQjBnQmVBRElBUUdxQVFjS0F6QXlNaEFDOGdFaU5HTXpZalZsTWpnek1tTXpORGN4TjJJelpUaGhPRFJpTkdabU5EQmtOemhmTTVJQ0FUU2FBZ0FBQUFEX193RUFBUF9fZk9veWxRMEJBQUEifQ%3D%3D&amp;utid=adf5d273-615b-9065-1fee-1bee5695392f&amp;tm_stars=3&amp;client_id=skyscanner_app&amp;redirect_delay=1000&amp;price_policy=2&amp;pre_redirect_id=c7d27bf9-7537-cdbc-bcfa-d9db71fdd75e&amp;tm_city_code&amp;max_price=4861&amp;guests=1&amp;request_id=c7d27bf9-7537-cdbc-bcfa-d9db71fdd75e&amp;tm_country_code=PH</t>
  </si>
  <si>
    <t>14.573537, 120.982747</t>
  </si>
  <si>
    <t>Hyatt Casino Parking, A. Mabini Street, Barangay 699, Malate, Fifth District, Manila, Capital District, Metro Manila, 1004, Philippines</t>
  </si>
  <si>
    <t>New Coast Hotel Manila</t>
  </si>
  <si>
    <t>www.skyscanner.com.ph/hotel_deeplink/4.0/PH/en-US/PHP/h_ct/134502624/2026-03-05/2026-03-06/hotel/hotel/hotels?legacy_provider_id=31&amp;rooms=1&amp;closed_user_group=general&amp;hb_data=GbJq31_Y4WAisrkSRBBnpCA1g9qf9RtRrYjrxLi-Dj5FH994LmCJiG7f24mXiH4KRB990QdkLBX_spsxFXexl7qwMrQbPyNmLDv8DTBJujbyovxzFc6KjdvE1pnVmDEeZ3nmX0vcLOQiuIXnIDGS4nKovBQ8rArVK_kNRGX4iPFz6eqq_17EtWFGWm8UwfLJ-WyaIWPjawN2MNRMa0O4c3FTGLZupZn0upNTojlCr77AWbZtx992GpmYE0NuWEMx66xfotYKKU26KJxUEaG_JfIkOUsZtbvfdJUGz5SA_JrL8EvvXqy8skgT6gSloqAEzXvy5ENPUliWo_EgU3BEzeHxDACtEkZclVWrXfWIO4Qj1dN58N3aN_kbuAS7h1wO6DHmd9VlcUHTDJVwGevqYs-VlUwnRZfBDUZMqr1Sxg%3D%3D&amp;q_datetime_utc=2026-03-05T14%3A39%3A54&amp;ticket_price=6996&amp;quote_id=1605556597222094301&amp;utid_state=1&amp;channel=iphone&amp;price_without_closed_user_group=12547&amp;tm_place_name=Manila&amp;deeplink_data=eyJmaWVsZHMiOnsic2lnbmF0dXJlIjoiODdjODY3NmMzNDJhOWFkMGY3NWJhOWE3MTM3YWZmOTIifSwidXJsIjoiaHR0cHM6Ly9waC50cmlwLmNvbS9ob3RlbHMvcmVkaXJlY3Q%2FaG90ZWxpZD05OTI4MzEmY2l0eT0zNjQmQWxsaWFuY2VpZD0xMjYwNyZzaWQ9ODg4ODMyJmNoZWNraW49MjAyNi0wMy0wNSZjaGVja291dD0yMDI2LTAzLTA2JnNob3BwaW5naWQ9YjhhOTBkYzkwMzM2NDI4YmE3N2IzMmVhN2E3MTM2ZjAmYWR1bHQ9MSZjaGlsZHJlbj0wJmFnZXM9Jmxhbmd1YWdlPWVucGgmbG9jYWxlPWVuX1BIJnJvb21pZD0xODA4NjkwNjMwJnN3aWQ9MCZwYXk9UFAmZmd0PTEmY3JuPTEmY3Vycj1QSFAmd2twPTEmc3RhbmQ9SDRzSUFBQUFBQUFBX3dEOUFBTF9DbHNLQWhnQkVnUUlBUkFBR2s4SXh0dTUzZ1lZQURBQU9KRVNtQUdfekR5b0FRQzRBUUxBQVFEUkFUTXpNek56S0xkQTRRSEQ5U2hjajFPN1FPZ0I5ZTNjZDRnQ0lJa0VBQUFBQUFBQUFBQ2dCQUNoQlNsY2o4TDFlb1ZBR2lCaU9HRTVNR1JqT1RBek16WTBNamhpWVRjM1lqTXlaV0UzWVRjeE16Wm1NQ0FFS05pb3BzMEdTQUZTQmpVNFl6ZGlNbG9jQ2dOUVNGQVJSd040Q3lRb3ZqOGFBMUJJVUNGSEEzZ0xKQ2ktUDJJRlpXNWZVRWhvdkJSd0FYZ0FpZ0VIU0FGNEFNZ0JBYW9CQndvRE1ESXhFQUx5QVNKaU9HRTVNR1JqT1RBek16WTBNamhpWVRjM1lqTXlaV0UzWVRjeE16Wm1NRjh5a2dJQk5Kb0NBQUFBQVBfX0FRQUFfXzlQemFrVV9RQUFBQSJ9&amp;utid=9ae92b96-de16-d3b5-8914-ce9274a05d57&amp;tm_stars=5&amp;client_id=skyscanner_app&amp;price_policy=2&amp;pre_redirect_id=e434968c-ee59-8329-e347-4db12cae2f5e&amp;tm_city_code=MNLP&amp;max_price=10985&amp;guests=1&amp;request_id=e434968c-ee59-8329-e347-4db12cae2f5e&amp;tm_country_code=PH</t>
  </si>
  <si>
    <t>15.167026, 120.589794</t>
  </si>
  <si>
    <t>New Coast Hotel Manila is centrally located in Manila, a 3-minute walk from Baywalk and 12 minutes by foot from Rizal Park. This 5-star hotel is 0.8 mi (1.4 km) from U.S. Embassy and 1.2 mi (1.9 km) from Manila Ocean Park.
Additional features at this hotel include complimentary wireless Internet access, concierge services, and wedding services.
Grab a bite to eat at one of the hotel's 2 restaurants, or stay in and take advantage of the 24-hour room service. Snacks are also available at the 2 coffee shops/cafes. Buffet breakfasts are available daily from 6 AM to 10:30 AM for a fee.
A roundtrip airport shuttle is provided for a surcharge (available 24 hours), and limited parking is available onsite.
Make yourself at home in one of the 202 guestrooms. Complimentary wired and wireless Internet access is available. Private bathrooms with separate bathtubs and showers feature deep soaking bathtubs and designer toiletries. Conveniences include laptop-compatible safes and desks, and housekeeping is provided daily.</t>
  </si>
  <si>
    <t>Fields Plaza Hotel</t>
  </si>
  <si>
    <t>www.skyscanner.com.ph/hotel_deeplink/4.0/PH/en-US/PHP/h_ad/116169639/2026-03-02/2026-03-03/hotel/hotel/hotels?legacy_provider_id=22&amp;rooms=1&amp;closed_user_group=general&amp;hb_data=ixdNTxtyAE7BfCUdKb7FpRs2_gzsXEd2uoV2GQf0ITVnlMdPU-ja7fSNW570bbmqunWVDZhd7RVxNZUjzhnfzRfBxWAEfeB4vLqrbBfc9RMGlWpac4KXu_xEj61sx3O32YC4t20T_W3wWmq25bFkNrB9vl-DbqA-aJHgx2uuJsgc1m6EoiEzjMsXdFdC3qZWFKLXywcd6xE5dlJ7p9kzxhThxNQmaojM3z_jhzrtBQ9CJLqJba9VSEnyZIFkZk-NY4oSwFdsgLgAxMBZ8C9qEVNC285ZKlYRNGIUx1bIxGzY0guYm-wuOPwdU3ToDmEl3lysYsPJGWgi0XbHRC-OcR2j7qrK6m4fEEVfJu0Xv6mlA3qpxvbBFPmkofrSV4dthTnO7HS_NbSVRHl3iDGCNBAooYV3L3B7T81jl_WEQUDA&amp;q_datetime_utc=2026-03-02T01%3A25%3A46&amp;ticket_price=6989&amp;quote_id=-2816545860181742524&amp;utid_state=1&amp;channel=iphone&amp;price_without_closed_user_group=9053&amp;tm_place_name=Angeles&amp;deeplink_data=eyJmaWVsZHMiOnsic2lnbmF0dXJlIjoiZjQzMDQwNTA1MjZjOTU1ZDMwZWUxNGZmYzA1YjlhZmEifSwidXJsIjoiaHR0cHM6Ly93d3cuYWdvZGEuY29tL3BhcnRuZXJzL3BhcnRuZXJzZWFyY2guYXNweD9jaWQ9MTg0NjM4MyZoaWQ9Mjg0MzcwJmN1cnJlbmN5PVBIUCZjaGVja2luPTIwMjYtMDMtMDImY2hlY2tvdXQ9MjAyNi0wMy0wMyZOdW1iZXJvZkFkdWx0cz0xJk51bWJlcm9mQ2hpbGRyZW49MCZSb29tcz0xJm1jaWQ9MzMyJm1hc3RlclJvb21JZD00MDMyNDgzJm1wdD1OVnBsY1ZGM2JuQkhheTg1UlZSVGREUllXRmwwWW5GeFIzSmFaV3d3YjJZeFdEQTNlbFpKUjJaT01FbzNiWFkyVlVsTGNtODFVblpJYkhWa1MxaDJNREJpV1U5b1lWVkxVMG96TlEmVG90YWxQcmljZT02OTg5LjE2JlRvdGFsVGF4PTY1NS4zNyZUb3RhbEZlZT02MDQuOTcmVG90YWxTdXJjaGFyZ2U9MCZtY3VyPVBIUCJ9&amp;utid=730ea92f-0757-fe73-e422-1b182b6215d3&amp;tm_stars=0&amp;client_id=skyscanner_app&amp;redirect_delay=1000&amp;price_policy=2&amp;pre_redirect_id=ba0de2f9-c1f3-ea27-38ae-b5494aed9dfa&amp;tm_city_code=CRKP&amp;max_price=12002&amp;guests=1&amp;request_id=ba0de2f9-c1f3-ea27-38ae-b5494aed9dfa&amp;tm_country_code=PH</t>
  </si>
  <si>
    <t>14.6238861, 120.3693847</t>
  </si>
  <si>
    <t>Bagac, Bataan, Central Luzon, 2107, Philippines</t>
  </si>
  <si>
    <t>parking, wifi, elevator, air_conditioning, internet_access, 24-hour_front_desk_service, smoking_areas, massage, currency_exchange, iron, spa, multilingual_staff, room_service, express_check-in, atm, express_check-out, safe_deposit_box, microwave, shower, luggage_storage, photocopier, fax, concierge, dining_room, golf_course, wake-up_call</t>
  </si>
  <si>
    <t>La Jolla Hotel and Beach Resort</t>
  </si>
  <si>
    <t>www.skyscanner.com.ph/hotel_deeplink/4.0/PH/en-US/PHP/h_xp/216584695/2026-03-05/2026-03-06/hotel/hotel/hotels?legacy_provider_id=1&amp;rooms=1&amp;closed_user_group=mobile&amp;hb_data=f4Dq9VIfEZU-NSBT4-7NMNo95KRSzbYJBBdxqQaqWyDayjXWOST3mFi6msj99x8dS8rknyr5DTxlnMylL2nvwUcK1fZrRAuqTI1zQxmXwPZnJsNoP8CLjt_bsSaZfC0O9MaBG9ZD_9gSJ59h6RT2YwxP81fMA8A6jo6FVJwrd5hazUO08Tg7dAvXkDdwaIgpG8B6gY_9tVP19QvO7iz2aEjwKk9HRD-9tPIMWPU7jwRYbtjcOupb6w2MTvV8zIFxODOKr9ys-ptNw_Q4ANhN-YkP5TE%3D&amp;q_datetime_utc=2026-03-05T14%3A39%3A56&amp;ticket_price=7172&amp;quote_id=-7628043414261770260&amp;utid_state=1&amp;channel=iphone&amp;price_without_closed_user_group=7969&amp;tm_place_name=Bagac&amp;deeplink_data=eyJmaWVsZHMiOnsic2lnbmF0dXJlIjoiYzM3NjkxNTZhNzBhNTBiNDQwM2I0NzFhZTBhMTliZWEifSwidXJsIjoiaHR0cHM6Ly93d3cuZXhwZWRpYS5jb20ucGgvSG90ZWwtU2VhcmNoP21wZD1HQlAmdHBpZD02OCZtcGU9MTc3MjcyMTU5NSZlbmREYXRlPTIwMjYtMDMtMDYmYWR1bHRzPTEmbXBuPTIxOTc0MDAxOCZtcG09MjQmbXBwPTEmbG9jYWxlPWVuX1VTJm1wbz1FQyZjaGlkPTcyYmExZGU2LTdiN2MtNDE2MS1iYmEzLTc1MjA3NTZhYjhhZCZtcHE9ODIuMDkmZWFwaWQ9NDYyMzAmbWN0Yz0zJmN1cnJlbmN5PUdCUCZyYXRlcGxhbmlkPTQwNTYzMDI5NCZzZWxlY3RlZD00NTQ1Mzc5NyZzdGFydERhdGU9MjAyNi0wMy0wNSZtcGI9OS44NSZtcGE9ODIuMDkifQ%3D%3D&amp;utid=894b1658-91f8-add3-c6ad-38607b37dfc0&amp;tm_stars=4&amp;client_id=skyscanner_app&amp;price_policy=2&amp;pre_redirect_id=bdbb76b6-4e00-9334-b854-f1bf460f46a7&amp;tm_city_code&amp;max_price=9120&amp;guests=1&amp;request_id=bdbb76b6-4e00-9334-b854-f1bf460f46a7&amp;tm_country_code=PH</t>
  </si>
  <si>
    <t>14.85418, 120.243666</t>
  </si>
  <si>
    <t>Banawang, Bagac, Bataan, Central Luzon, 2107, Philippines</t>
  </si>
  <si>
    <t>Bagac</t>
  </si>
  <si>
    <t>Located in Bagac, La Jolla Beach Resort is in the mountains, a 1-minute drive from Bataan National Park and 6 minutes from Philippine-Japanese Friendship Tower. This beach hotel is 28.5 mi (45.9 km) from Subic Bay and 18.7 mi (30 km) from Mount Samat National Shrine.
Spend the day on the private beach or dip into one of the 3 outdoor pools. Additional features at this hotel include complimentary wireless internet access, wedding services, and a picnic area. Getting to the surf and sand is a breeze with the complimentary beach shuttle.
Enjoy a meal at the restaurant, or stay in and take advantage of the hotel's room service (during limited hours). Wrap up your day with a drink at the bar/lounge, the beach bar, or the poolside bar. Full breakfasts are available daily from 6:30 AM to 10:00 AM for a fee.
Featured amenities include a 24-hour front desk and an elevator. Event facilities at this hotel consist of a conference center and 3 meeting rooms. Free self parking is available onsite.
Make yourself at home in one of the 60 individually decorated guestrooms, featuring minibars and LED televisions. Your Tempur-Pedic bed comes with down comforters and premium bedding. Complimentary wireless internet access keeps you connected, and cable programming is available for your entertainment. Bathrooms feature showers with rainfall showerheads and complimentary toiletries.</t>
  </si>
  <si>
    <t>Whiterock Beach Hotel &amp; Waterpark</t>
  </si>
  <si>
    <t>www.skyscanner.com.ph/hotel_deeplink/4.0/PH/en-US/PHP/h_ct/126073767/2026-03-02/2026-03-03/hotel/hotel/hotels?legacy_provider_id=31&amp;rooms=1&amp;hb_data=U7OH4axjibjEFxn56fhHmgAxTJln-zgScCdkRZUXwtsdHdyWkzaAUu57JhMtlUOUxt5m9GeI_2JGv1aIQ_UzP1JiCfxIbvp0juhUx9bgZnF2SamPIUYbqs7-xncD9wtgaXQ9GWAaxTAhKpsimz7vLm8DGkzWB-_9eMRsBP6xgaWrEpA6bAbcRu_93Xk797wXfL_fp37jydetKxYVdK_67cjGHaIXSM5wCAduu5m93d99Yl5tCHnMpX_hOWZf5Ul6F_uFdbmQJHdLy7ofNiPSSXtxmdXsUj53JFIWwEbqW0yZy4gttGaKNa8dkirsLs6dYtNlE85mC9jyvmUPUjrTX_DjD5r1aDDSwHLrkPWpKmqAWP3KFkpvWrZVBkiPn_PJpiZOsQBtGdSz89gZayRUmDYMOO8ZccNG6FUz8ACQiA%3D%3D&amp;q_datetime_utc=2026-03-02T01%3A25%3A49&amp;ticket_price=4897&amp;quote_id=-1686113472487948751&amp;utid_state=1&amp;channel=iphone&amp;tm_place_name=Subic+Bay&amp;deeplink_data=eyJmaWVsZHMiOnsic2lnbmF0dXJlIjoiOGI2ZTQyMDBhMmU5NGQ2ZjUyZjg3YmFiODg3NmUyOTUifSwidXJsIjoiaHR0cHM6Ly9waC50cmlwLmNvbS9ob3RlbHMvcmVkaXJlY3Q%2FaG90ZWxpZD0xNTA4ODE3JmNpdHk9NzIzMTkmQWxsaWFuY2VpZD0xMjYwNyZzaWQ9ODg4ODMyJmNoZWNraW49MjAyNi0wMy0wMiZjaGVja291dD0yMDI2LTAzLTAzJnNob3BwaW5naWQ9NDMxZjM5MjlmNzZhNGQ2OThjNDUxNmU4ZDBjZDY2NTEmYWR1bHQ9MSZjaGlsZHJlbj0wJmFnZXM9Jmxhbmd1YWdlPWVucGgmbG9jYWxlPWVuX1BIJnJvb21pZD0xNjM1NjQ1MDI0JnN3aWQ9MCZwYXk9UFAmZmd0PTEmY3JuPTEmY3Vycj1QSFAmd2twPTEmc3RhbmQ9SDRzSUFBQUFBQUFBX3dEMkFBbl9DbHNLQWhnQkVnUUlBUkFBR2s4STRPejNpd1lZQURBQU9KRVNtQUhSaTF5b0FRQzRBUUxBQVFMUkFYRTlDdGVqV2JCQTRRRXpNek16TXlHelFPZ0J3dUg1QW9nQ0lJa0VBQUFBQUFBQUFBQ2dCQUNoQlpxWm1abVpnYWxBR2lBME16Rm1Nemt5T1dZM05tRTBaRFk1T0dNME5URTJaVGhrTUdOa05qWTFNU0FFS0ozT2s4MEdTQUZTQmpReE5XWXdabG9jQ2dOUVNGQVJFRmc1dE1oMnZqOGFBMUJJVUNFUVdEbTB5SGEtUDJJRlpXNWZVRWhvdVJSd0FYZ0FpZ0VIU0FGNEFNZ0JBYW9CQVBJQklqUXpNV1l6T1RJNVpqYzJZVFJrTmprNFl6UTFNVFpsT0dRd1kyUTJOalV4WHpDU0FnRTBtZ0lBQUFBQV9fOEJBQURfXzNEYjFjajJBQUFBIn0%3D&amp;utid=61b3d865-b42b-9213-0332-00d509c893f9&amp;tm_stars=3&amp;client_id=skyscanner_app&amp;redirect_delay=1000&amp;price_policy=2&amp;pre_redirect_id=82ded710-1707-c474-27fc-ff9fca2e7711&amp;tm_city_code=SFSP&amp;max_price=12598&amp;guests=1&amp;request_id=82ded710-1707-c474-27fc-ff9fca2e7711&amp;tm_country_code=PH</t>
  </si>
  <si>
    <t>10.308227, 123.899281</t>
  </si>
  <si>
    <t>Archbishop's Palace Road, Zapatera, Camputhaw, Cebu City, Central Visayas, 6000, Philippines</t>
  </si>
  <si>
    <t>www.skyscanner.com.ph/hotel_deeplink/4.0/PH/en-US/PHP/h_fd/113918889/2026-03-05/2026-03-06/hotel/hotel/hotels?legacy_provider_id=927050&amp;rooms=1&amp;closed_user_group=apps&amp;hb_data=fwBcY9hI4foVJePn2-6wwSFwyX-WpCgvmVRBTBAZAo_0ey9EKw9pqp8A0BE-Rz-HGcy04ZRoB4-7Kr9fSC98J4ioVYrPD2iwgoNdPw-WFQsMjmQHbwj47cZ-iYnLEsHZNsu5p23anuGL6c6GKW8greQNeafSR-8N8P1gAt4-t88kqCOaaDqzFlXPi-IpE-4C6vnx-2UqfozbN2r0RHW0pFcir7atbmEkXsRJDWveFSUnF5rWDVuJkNP1EE8AEeSJVhGLI0BBL21sWuTDy2wL2Jxqil5a5pHlFAzaY4ummMfYkgVvJX8FoSaBHQpY_75zS5Ak8sAdEyf9J2V0w2msPSiNjdAJOQc2opDEchi82onHJ1SZcAWuyud6RWSoCdKSRkyobtX7NXhCfOZdjLQARDzFsWvFbXrnFbDCfxKCurEiPQ%3D%3D&amp;q_datetime_utc=2026-03-05T14%3A39%3A54&amp;ticket_price=2187&amp;quote_id=8258261792504978318&amp;utid_state=1&amp;channel=iphone&amp;price_without_closed_user_group=3654&amp;tm_place_name=Cebu&amp;deeplink_data=eyJmaWVsZHMiOnsic2lnbmF0dXJlIjoiMmUwYWU1NmNmZjdmNmYyYTcyOGU5YTU0YzQzYjU5ZGEifSwidXJsIjoiaHR0cHM6Ly9kZWFscy52aW8uY29tP3NpZz1iNGRkNTRiZTIyZTMzM2Y3YzczZDAyOWEyNjk0Y2NiNGI1ZjFiM2ZlNDBjZGEwNGRjYjg5OTY2ZGY0NjZlM2E4MzEzMTMxMzYzNTMwMzEzMzMwMzImc2lnLWlzcz1tZXRhJnR1cmw9aHR0cHMlM0ElMkYlMkZ2aW8uY29tJTJGSG90ZWwlMkZTZWFyY2glM0ZjaGVja0luJTNEMjAyNi0wMy0wNSUyNmNoZWNrT3V0JTNEMjAyNi0wMy0wNiUyNmN1cnJlbmN5JTNEUEhQJTI2ZXB2JTNETVM0eSUyNmVzZCUzRGVJR21VT0ZoYU5fWGpDd2p2cTFaX05qR1dUOFpFRm1TM3ZQTVRUbWNseGhXRUQ2OVZjQ284b2tEUzY1dnJPRFM0Ni02cmJNS0RnbGwzdGpIV3lEdm9uNGJLTk16LTdpUUQxT2o0TnpEQ0NUbmtwaWpjUEElMjUzRCUyNmZvcmNlQ3VycmVuY3lDaGFuZ2UlM0QxJTI2Zm9yY2VMYW5ndWFnZUNoYW5nZSUzRDElMjZob3RlbElkJTNEMTMwMDM5MyUyNmxhYmVsJTNEc3JjJTI1M0Rza3lzY2FubmVyJTI1MjZ1Y291bnRyeSUyNTNEUEglMjUyNnVkZXZpY2UlMjUzRG1vYmlsZSUyNTI2aG90ZWwlMjUzRDEzMDAzOTMlMjUyNmRheSUyNTNENSUyNTI2bW9udGglMjUzRDAzJTI1MjZ5ZWFyJTI1M0QyMDI2JTI1MjZsb3MlMjUzRDElMjUyNm9mZmVyaWQlMjUzRG9wWmVIaGhFTkN0RSUyNTI2cHJpY2UlMjUzRDIxODYuOTklMjUyNmN1cnJlbmN5JTI1M0RQSFAlMjUyNnVzZXJsYW5nJTI1M0RlbiUyNTI2X3RoJTI1M0Q2M2IyMzg1NDUzNzY2ZWE3MWZmMDcyYjIxYmQ1MjI0YTJmZGZiZGU2MDJlOWQxOTQlMjUyNmR0cyUyNTNEMTc3MjcyMTU1NyUyNTI2b2x1dCUyNTNEMTc3MjcyMDIyOSUyNTI2Y2FuUGF5TGF0ZXIlMjUzRGZhbHNlJTI1MjZyZXF1ZXN0VXNlckdyb3VwJTI1M0QlMjUyNm9mZmVyVXNlckdyb3VwJTI1M0RwdWJsaWMlMjZsYW5nJTNEZW4lMjZvdGklM0RKNm5MNXVGcUstVSUyNnByZWZlcnJlZFJhdGUlM0QyMTg2Ljk5JTI2cHJvZmlsZSUzRHIyZDJtNzNrbjglMjZyb29tcyUzRDElMjZ1c2VyQ291bnRyeSUzRFBIJTI2dXRtX2NhbXBhaWduJTNEc2t5c2Nhbm5lciUyNnV0bV9tZWRpdW0lM0RjcGMlMjZ1dG1fc291cmNlJTNEc2t5c2Nhbm5lciJ9&amp;utid=c4574284-4746-66ec-9f2b-d015c9c5b564&amp;tm_stars=4&amp;client_id=skyscanner_app&amp;price_policy=2&amp;pre_redirect_id=c0aa991d-eea4-a3f3-7ffe-957a11a1379e&amp;tm_city_code=CEBP&amp;max_price=3301&amp;guests=1&amp;request_id=c0aa991d-eea4-a3f3-7ffe-957a11a1379e&amp;tm_country_code=PH</t>
  </si>
  <si>
    <t>www.skyscanner.com.ph/hotel_deeplink/4.0/PH/en-US/PHP/h_df/157100943/2026-03-02/2026-03-03/hotel/hotel/hotels?legacy_provider_id=926978&amp;rooms=1&amp;closed_user_group=mobile&amp;hb_data=t2nyrIKOMw9B2M8kmr-NTY_lhsKYGYI9HTE7a0DB-CGdHFkk04GPtOkCLdJX-1vgBp2LRB4CAzC8pfz1lxNJX6JTZzh54hm2KJLswke03mEtwXptM-Zbc8kwEiTi7pNoT8uXU3XmENkQDezwL4BOcJS00wKCAdK06xJfoK5Yy3NWxvhoqoxizpyGzzmlJrMGYznJ3pGs-R2GCEEhpNX1beQjzFeG2tNf7U5Ii_yd_DV0rhxz3qdZEZqvDW8-UjxarUeP9Zl1VvRBoV7H4jS-9pFh9EM%3D&amp;q_datetime_utc=2026-03-02T01%3A25%3A49&amp;ticket_price=11669&amp;quote_id=3131349709097545566&amp;utid_state=1&amp;channel=iphone&amp;price_without_closed_user_group=11669&amp;tm_place_name=Pasay&amp;deeplink_data=eyJmaWVsZHMiOnsic2lnbmF0dXJlIjoiNWY0OGE1ZjEzYjlkYTk3YWM0N2FkYWU1YzdjMjhkNDIifSwidXJsIjoiaHR0cHM6Ly9waC5ob3RlbHMuY29tL0hvdGVsLVNlYXJjaD90cGlkPTMyMTQmbXBlPTE3NzI0MTQ3MzAmZW5kRGF0ZT0yMDI2LTAzLTAzJmFkdWx0cz0xJmxvY2FsZT1lbl9QSCZjaGlkPWMxMzQ2M2ViLTAyMDYtNDZmYS1iYzZiLWZmMmFkYTQ1OWE4ZSZlYXBpZD00NCZtY3RjPTMmc3RhcnREYXRlPTIwMjYtMDMtMDImbXBkPVBIUCZtcG49MjIwODI2NTgxJmN1cnJlbmN5PVBIUCZyYXRlcGxhbmlkPTI5MjA5MzU2OCZtcG09MjQmbXBwPTAmbXBvPUVDJnNlbGVjdGVkPTIwMTc2MDUzJm1wYj0yNDMxLjQwJm1wcT0xMTcxNS4wMCZtcGE9MTA2NTAuMDAifQ%3D%3D&amp;utid=8615b161-b1b5-5efa-a9bf-89f76836278c&amp;tm_stars=5&amp;client_id=skyscanner_app&amp;redirect_delay=1000&amp;price_policy=2&amp;pre_redirect_id=21ea6adf-a051-af23-824c-53822ea1eaef&amp;tm_city_code&amp;max_price=22548&amp;guests=1&amp;request_id=21ea6adf-a051-af23-824c-53822ea1eaef&amp;tm_country_code=PH</t>
  </si>
  <si>
    <t>14.564382, 121.02998</t>
  </si>
  <si>
    <t>Mariano Street, Poblacion, District I, Makati, Southern Manila District, Metro Manila, 1210, Philippines</t>
  </si>
  <si>
    <t>Coro Hotel</t>
  </si>
  <si>
    <t>www.skyscanner.com.ph/hotel_deeplink/4.0/PH/en-US/PHP/h_ad/200854462/2026-03-02/2026-03-03/hotel/hotel/hotels?legacy_provider_id=22&amp;rooms=1&amp;closed_user_group=general&amp;hb_data=ffravH3zZlCaSd-4CqK5qUz1V0pTxfXctjAhmA39nssV__SGCNe6H18osqzck7pZa4QzoAKNntBCRXXpantRmmTMXyM6VwC-dvNnxVERIRsvPa6N_EocL_4niCuxizJmT858r74b2thHEAWXvETOF8-XLo24w1GfFKl6J7bo2WdX6bcMyymNwydWreuQf1yPLL1QRMix36eJrk7kBCvtn8bPy6GRLCrwnFkriGzpfx8jsUGpAXR4VYpOhUYsO20ZqRNBX8tKWoYVWckEW21LxJTsBUEEUZykyemEmLVOq-W2mhC6MznQdt7wE265VaxCNQlJePH--bVwYzu5JjkQJitV3DXBnxvvxKA-fnOenMLioC9f4xD8S3VrvHjnY0D7saWVKzoReJi1BHQzT9LA1KyEtr4o7nD-tJR3y6M_ODgW1Ck%3D&amp;q_datetime_utc=2026-03-02T01%3A25%3A56&amp;ticket_price=5300&amp;quote_id=-6438141993125239161&amp;utid_state=1&amp;channel=iphone&amp;price_without_closed_user_group=11334&amp;tm_place_name=Makati&amp;deeplink_data=eyJmaWVsZHMiOnsic2lnbmF0dXJlIjoiM2QyNGU4NjNkZTk4NTgxMjg4YTRkODY5ZDAzY2VlYjkifSwidXJsIjoiaHR0cHM6Ly93d3cuYWdvZGEuY29tL3BhcnRuZXJzL3BhcnRuZXJzZWFyY2guYXNweD9jaWQ9MTg0NjM4MyZoaWQ9OTM1OTA5NyZjdXJyZW5jeT1QSFAmY2hlY2tpbj0yMDI2LTAzLTAyJmNoZWNrb3V0PTIwMjYtMDMtMDMmTnVtYmVyb2ZBZHVsdHM9MSZOdW1iZXJvZkNoaWxkcmVuPTAmUm9vbXM9MSZtY2lkPTMzMiZtYXN0ZXJSb29tSWQ9MTEyODE2NDI3Jm1wdD1OemxWV1RSVVRIRjFZeXRIYlcxMU9XUnFOVUUzVG5FeVNFeHJVRUZyZDFSb05YSnNUSGRsWkZBNVRETnNiakZxVDFkdFVtUldXbUkzVms5eU9XRk9SakJDU1VGWk0yVjNMMjVWZWpCc1VUMCZUb3RhbFByaWNlPTUyOTkuNTImVG90YWxUYXg9NTY3LjgwJlRvdGFsRmVlPTAuMDAmVG90YWxTdXJjaGFyZ2U9MCZtY3VyPVBIUCJ9&amp;utid=ac8556d9-0782-9829-e96f-e671aafd3da3&amp;tm_stars=4&amp;client_id=skyscanner_app&amp;redirect_delay=1000&amp;price_policy=2&amp;pre_redirect_id=685aa4a8-2a9c-54a0-b871-ee4a3a659a33&amp;tm_city_code&amp;max_price=9476&amp;guests=1&amp;request_id=685aa4a8-2a9c-54a0-b871-ee4a3a659a33&amp;tm_country_code=PH</t>
  </si>
  <si>
    <t>14.5513, 121.02163</t>
  </si>
  <si>
    <t>New World Makati Hotel</t>
  </si>
  <si>
    <t>www.skyscanner.com.ph/hotel_deeplink/4.0/PH/en-US/PHP/h_xp/46941022/2026-03-02/2026-03-03/hotel/hotel/hotels?legacy_provider_id=1&amp;rooms=1&amp;closed_user_group=mobile&amp;hb_data=_epBFqD5M_Sjmt58ly6IowWZlB33q_94ZAlFx1N01qZJ2qQr_kfz19IqSuouLnbnqEptcDwyUP3r8x2PLzKoBWjWMncc0AClMUFUwDqqYo6sk5wDHot3j6XRHLZDj8BfjosYEogydafwQWrPjc8RonMh1C5s0_zCnk5Tckl7o60UlSWO-gnz-d1Sr_ApVq4tSwl1TPmAyu11E1F4FBHtcl1czNsw69uuNpJYLWDVgPYsEjw_PW79Qk0dcxR-eDHOrh-GD6iMQmUltjg4se1PyLzokwA%3D&amp;q_datetime_utc=2026-03-02T01%3A25%3A56&amp;ticket_price=9013&amp;quote_id=-8061298887701562783&amp;utid_state=1&amp;channel=iphone&amp;price_without_closed_user_group=10604&amp;tm_place_name=Makati&amp;deeplink_data=eyJmaWVsZHMiOnsic2lnbmF0dXJlIjoiMzQ4M2E3M2Q1NjIxOGQzYjdmOWYxNGQ3MzJjZDEwNjAifSwidXJsIjoiaHR0cHM6Ly93d3cuZXhwZWRpYS5jb20ucGgvSG90ZWwtU2VhcmNoP21wZD1HQlAmdHBpZD02OCZtcGU9MTc3MjQxNDc1NCZlbmREYXRlPTIwMjYtMDMtMDMmYWR1bHRzPTEmbXBuPTIwMTU2NTM4MSZtcG09MjQmbXBwPTEmbG9jYWxlPWVuX1VTJm1wbz1FQyZjaGlkPWZkMjllMDNlLWUyODktNDMwZS05YjA4LTFhOGI1ODY0NzhmYiZtcHE9MTAzLjYyJmVhcGlkPTQ2MjMwJm1jdGM9MyZjdXJyZW5jeT1HQlAmcmF0ZXBsYW5pZD0yMDc4ODg1Mzkmc2VsZWN0ZWQ9MTk4OTgmc3RhcnREYXRlPTIwMjYtMDMtMDImbXBiPTE4LjU4Jm1wYT05Ny4zMCJ9&amp;utid=387e8fe9-daa6-3946-54ac-c110d5dd224f&amp;tm_stars=5&amp;client_id=skyscanner_app&amp;redirect_delay=1000&amp;price_policy=2&amp;pre_redirect_id=cc741409-6327-8395-710c-74df8e5cb9ea&amp;tm_city_code&amp;max_price=15089&amp;guests=1&amp;request_id=cc741409-6327-8395-710c-74df8e5cb9ea&amp;tm_country_code=PH</t>
  </si>
  <si>
    <t>https://www.skyscanner.com.ph/hotel_deeplink/4.0/PH/en-US/PHP/h_bc/203876874/2026-02-27/2026-02-28/hotel/hotel/hotels?legacy_provider_id=13&amp;rooms=1&amp;closed_user_group=general&amp;hb_data=Iofpj5vWwvAI-Jdnz5ddWuqG3dSzoxUfrV__CGd4wCTnfoRC09AyCwLs71SZhryNbwZ9VyWxMkoXwYACuqukOtgaWoWGazO4VzTkuZ_StyFnILNTx_PO-Zfl7xz-aIYJPfjJkxV3dVl4y1Wly0MLvcZ_dzQTIBuHKDArEc8NNEskpdP4m3-xv6XWdzsQzlxlRlGLb40-D2sEYEzIk1Bu5AhayZd9XNWGCcjzKDlMyl0Rp9nMGVtYENoDfET9Stg0p52B3Wup0PIClgqV4-ODRyTUyZmo_uBTR1s8448S-2iZHuFwHH53m-9niMQ80GyDVmaKcyWksXvFKgKQ9foeKltlSApk4vOfH2HPtpheoYP6gp84nyxVrMpYwyRs9tsdMXUHr30S2LxlN6nFxAYgm3k5rK5rUCdIrXcSSa6iZc_rjZfXPQ%3D%3D&amp;q_datetime_utc=2026-02-26T18%3A45%3A54&amp;ticket_price=3005&amp;quote_id=-8944247840396742712&amp;utid_state=1&amp;channel=iphone&amp;price_without_closed_user_group=4565&amp;tm_place_name=San+Juan&amp;deeplink_data=eyJmaWVsZHMiOnsic2lnbmF0dXJlIjoiNGE2NjYzMDkzMDA3ODYzZDI1YjkwMTI5NDIwNzljZmEiLCJibG9ja19pZCI6InYxX0NnRXRFTXdDR2lnS0hUSXdNall0TURJdE1qZFVNREE2TURBNk1EQXVNREF3S3pBM09qQXdFQUVZM3dFb0FUZ0JJZ0lJQVE9PV9DaWdJeW9lRnpRWVFBaGpTaXNuRUFTRGlBeWlDbFBzQ01BSktDek5FTVRBd1VGOHhNREJRVUpnRkVnWUlBU0lDYkFRYUJoZ0JLQUl3QVNJRUNBSVlBZz09In19&amp;utid=d836df8b-84e0-3c05-a5cb-9b950b548017&amp;tm_stars=3&amp;client_id=skyscanner_app&amp;redirect_delay=1000&amp;price_policy=2&amp;pre_redirect_id=af53d198-f2b2-a43c-f9c5-e4a3e1ba174d&amp;tm_city_code&amp;max_price=4558&amp;guests=1&amp;request_id=af53d198-f2b2-a43c-f9c5-e4a3e1ba174d&amp;tm_country_code=PH</t>
  </si>
  <si>
    <t>Summit Hotel Greenhills</t>
  </si>
  <si>
    <t>www.skyscanner.com.ph/hotel_deeplink/4.0/PH/en-US/PHP/h_h1/203876874/2026-03-02/2026-03-03/hotel/hotel/hotels?legacy_provider_id=927111&amp;rooms=1&amp;closed_user_group=mobile&amp;hb_data=14o6pJcVjoY5bSgcvwvuuRRjD6pRtAs72M4qfeoyAG2BWV7n89brVC4AmFYT1irLOcd31g7grdOs9ACex5LJyVCtlaWXYYXeWqSnNcQmUcfmEAKa2hTFpwSYTLfcjv9x3an1kVFDbG9-DK2JYpnTJPw34ayqPF8TZLznhBo7UgEHFReH8YrgSUiHIiFmaxBq46CUz28hO2nFGcwxCEh-NYvsKyBij2OnMwsNqceZWVvWPjbXU8Sq2qQ1KwjfVXmubQC-3d8pqcIXBSY_fn_KzxzlAKo%3D&amp;q_datetime_utc=2026-03-02T01%3A25%3A56&amp;ticket_price=3944&amp;quote_id=5953120666719283979&amp;utid_state=1&amp;channel=iphone&amp;price_without_closed_user_group=5259&amp;tm_place_name=San+Juan&amp;deeplink_data=eyJmaWVsZHMiOnsic2lnbmF0dXJlIjoiMTg3OGVkMmM1MmI2NWFmYTkxYThiOTY2ZTQ2OTVkNTkifSwidXJsIjoiaHR0cHM6Ly9waC5ob3RlbHMuY29tL0hvdGVsLVNlYXJjaD9tcGQ9UEhQJnRwaWQ9MzIxNCZtcGU9MTc3MjQxMzc5MyZlbmREYXRlPTIwMjYtMDMtMDMmYWR1bHRzPTEmbXBuPTIxOTk2MDE2NCZtcG09MjQmbXBwPTEmbG9jYWxlPWVuX1BIJm1wbz1FQyZjaGlkPTc5Njg1ZGIzLWJjYjUtNGQ2Mi1hNzMwLTcyYmFkNjJjMjY1NCZtcHE9MzUyMS43NSZlYXBpZD00NCZtY3RjPTMmY3VycmVuY3k9UEhQJnJhdGVwbGFuaWQ9Mzg4MzY1NjI2JnNlbGVjdGVkPTM4MjI2NjEwJnN0YXJ0RGF0ZT0yMDI2LTAzLTAyJm1wYj00MjIuNjEmbXBhPTM1MjEuNzUifQ%3D%3D&amp;utid=bd7ce84c-a026-2ca7-ef26-f9083787eb31&amp;tm_stars=3&amp;client_id=skyscanner_app&amp;redirect_delay=1000&amp;price_policy=2&amp;pre_redirect_id=d086dab4-c2fe-bd18-a0f1-943fe193cbe7&amp;tm_city_code&amp;max_price=5824&amp;guests=1&amp;request_id=d086dab4-c2fe-bd18-a0f1-943fe193cbe7&amp;tm_country_code=PH</t>
  </si>
  <si>
    <t>Greenhills Shopping Center</t>
  </si>
  <si>
    <t>www.skyscanner.com.ph/hotel_deeplink/4.0/PH/en-US/PHP/h_ad/46988239/2026-03-05/2026-03-06/hotel/hotel/hotels?legacy_provider_id=22&amp;rooms=1&amp;closed_user_group=general&amp;hb_data=_oB0rBKXL4H_jzIg-JnA059_FPswhLrVLWkk6qaaKRrgnYWlkUGsXTRLKUDW1bb5IpDYZdcjaUHz26F5xQM5dxQU21XIel6YjywH2e5ScM-Ao2iH-tPnqFejlpNmiq95DAWvKfxpSkKH_Dfsvh0I5xBZ-RO6tYb-DLwL0g_S2LuuPZX-pvqOsoYaO_0DQq_2yT8bZax-nksbHWk6ypw_j2BwcK0G4x4tmZ1gVoFOkBeKKADJMUKoFZwS6awEAyqzpzMpINZUWSuxTXXEqhSbFovy3jNwqluE7g3fkfM1wfsyrSSIvjayGyqJrOiKaF9HYVkx82hl8lecH5FIyTUrrs0HZnMn-JKVLf2KC4-XlvLRADqXdTxQ7oY9ILCg8Nz6GRBSiu9R05hgH7I6C1BSVIlWsWHcAiwrG9HDvv7tzesF&amp;q_datetime_utc=2026-03-05T14%3A39%3A55&amp;ticket_price=4633&amp;quote_id=72353955766489805&amp;utid_state=1&amp;channel=iphone&amp;price_without_closed_user_group=7905&amp;tm_place_name=Laoag&amp;deeplink_data=eyJmaWVsZHMiOnsic2lnbmF0dXJlIjoiMmZjOGJmNGQwMjg2YTJiMjk1OTk3YTE4NjU2NjQ2MmEifSwidXJsIjoiaHR0cHM6Ly93d3cuYWdvZGEuY29tL3BhcnRuZXJzL3BhcnRuZXJzZWFyY2guYXNweD9jaWQ9MTg0NjM4MyZoaWQ9NTIwOTMmY3VycmVuY3k9UEhQJmNoZWNraW49MjAyNi0wMy0wNSZjaGVja291dD0yMDI2LTAzLTA2Jk51bWJlcm9mQWR1bHRzPTEmTnVtYmVyb2ZDaGlsZHJlbj0wJlJvb21zPTEmbWNpZD0zMzImbWFzdGVyUm9vbUlkPTMzNDU4MDEmbXB0PWQxZHhXRlZsTkVOS1kyUXpaV1o0YzJZMlpXZEhaV0ZHVUc1YVZETTVjelpCYzNGWlZqaDRRVzFUYmxrM1FUZDBiMWRyYUVOdWVIaHRSamx3UTBoelVYcEVOVEZXWmxaQ2JYSlhRV3M1YnowJlRvdGFsUHJpY2U9NDYzMy4xNSZUb3RhbFRheD00NjkuMDQmVG90YWxGZWU9Mzk3LjMyJlRvdGFsU3VyY2hhcmdlPTAmbWN1cj1QSFAifQ%3D%3D&amp;utid=23f51bfa-3a54-74a8-7de1-483ad6413556&amp;tm_stars=5&amp;client_id=skyscanner_app&amp;price_policy=2&amp;pre_redirect_id=c2800af0-0ba3-022e-9034-ae3b5a3348dd&amp;tm_city_code=LAOP&amp;max_price=6719&amp;guests=1&amp;request_id=c2800af0-0ba3-022e-9034-ae3b5a3348dd&amp;tm_country_code=PH</t>
  </si>
  <si>
    <t>www.skyscanner.com.ph/hotel_deeplink/4.0/PH/en-US/PHP/h_bc/218627149/2026-03-05/2026-03-06/hotel/hotel/hotels?legacy_provider_id=13&amp;rooms=1&amp;closed_user_group=apps&amp;hb_data=fqmLUlw88b0Z_xH5VcBb_INGXCqssg2eTUbxSxGnyG3U7Hv7HE80_GloD32-IduovBpcs0RqaAxvtKxNN3-ocuermmnW_emNAXQBSH5EBeMBhZrffeAMt_N9BweioRWTVBIyFIcIy1DnxA5Ye90qYBSa2hfibd9a1s_a9osXsmauhaet7C9K2FOfVkRXNcH0mytzknT4QsLmKj61SHDlTk4-o5NkbjzUil3Kx2j2Qyu8oIEcujS9mY1y79ZveoY7ZGyBsEHcJ_yh5nl1KfFG4QIQEGbbXpJAWqwCasP2fCGFIj5qLXZkCx8uQFvdrzourCiuZJiorvnddM3bHLiLcMfQszl-7Zt2S6RFms_CDXXZ9sR9BmSRIVzCwmXzSr9Hzlp9JDGCc-i3Dc9ab4E6JZYl0F19o35NSyz8iTAiXszeJ3cL&amp;q_datetime_utc=2026-03-05T14%3A39%3A54&amp;ticket_price=8813&amp;quote_id=-217514889683086228&amp;utid_state=1&amp;channel=iphone&amp;price_without_closed_user_group=13133&amp;tm_place_name=Manila&amp;deeplink_data=eyJmaWVsZHMiOnsic2lnbmF0dXJlIjoiMTgxMWU1ZWY1ZTNjM2VjNGM0ZjEyOWE1NGViNDcxZjIiLCJibG9ja19pZCI6IjExNjg0OTk2MDFfMzg5NDE5NTE1XzBfMF8wIn19&amp;utid=7ea6f3b6-3f1f-f065-3f5c-7254c83baa8f&amp;tm_stars=0&amp;client_id=skyscanner_app&amp;price_policy=2&amp;pre_redirect_id=5a55cc78-916a-2864-f9d8-1e7127ce6a82&amp;tm_city_code=MNLP&amp;max_price=16157&amp;guests=1&amp;request_id=5a55cc78-916a-2864-f9d8-1e7127ce6a82&amp;tm_country_code=PH</t>
  </si>
  <si>
    <t>www.skyscanner.com.ph/hotel_deeplink/4.0/PH/en-US/PHP/h_ad/140068906/2026-03-05/2026-03-06/hotel/hotel/hotels?legacy_provider_id=22&amp;rooms=1&amp;closed_user_group=general&amp;hb_data=3mfazZjc9VZPIjD-DsBNBNL9XGQ1HOjbKtSERCX1rZ-USI6ZkAjkcXongIDbAwtC6NPmc6XYGE3RXhc0Q9NfNASRwvpU6hiKKzuvN1dYYhbaRt9lQyiUP4sETcAiT7UaYSv0eNN3cvkZIcJB-7MhzT8nASR0HjRuqMMGBfbIBIkUu375ag8nuY-bicfpgMKLfqDMDj_xX53Px9hWucSrbLClPLr2w9CeMQUmk3JNkZkGVnVtvkaIpsy-B-j8qYsMhT6wf_efDNoqXiujRhMPd-oNd0u7UBYylaIy4ilhikB7rg963NGskcVOxvTmy1qeyVGPfkFlV2GmWCvGh943ManvznH-8f4Ni8qi0A2_bOiJio4aDJfaiG38OYjZPfCynm6pSVfsxMZT3hiddaSuxNjX0m2-UNmdy3eI-8OD81sK&amp;q_datetime_utc=2026-03-05T14%3A39%3A55&amp;ticket_price=3456&amp;quote_id=-3973359318186941315&amp;utid_state=1&amp;channel=iphone&amp;price_without_closed_user_group=9500&amp;tm_place_name=Buruanga&amp;deeplink_data=eyJmaWVsZHMiOnsic2lnbmF0dXJlIjoiYjU2ZTUzOWFjODE0YTE2ZDQ2MjY1MTQyZmZiMTg1ZDEifSwidXJsIjoiaHR0cHM6Ly93d3cuYWdvZGEuY29tL3BhcnRuZXJzL3BhcnRuZXJzZWFyY2guYXNweD9jaWQ9MTg0NjM4MyZoaWQ9MTE3NzUyOCZjdXJyZW5jeT1QSFAmY2hlY2tpbj0yMDI2LTAzLTA1JmNoZWNrb3V0PTIwMjYtMDMtMDYmTnVtYmVyb2ZBZHVsdHM9MSZOdW1iZXJvZkNoaWxkcmVuPTAmUm9vbXM9MSZtY2lkPTMzMiZtYXN0ZXJSb29tSWQ9OTY4ODAxMDM3Jm1wdD1lazVXUW05cVVVODRaVTAxWVhKMmMzZE1hMjVZVkRSMldIUm9Wa0pzZVROeVRsVllkVEpMYWtVdmNHZHpkVmw1VkdNdmJsUnZSVWgyWVM4NGNXNVpLemgyY1VKd1pucEtjVXRRUkZGYVNYVSZUb3RhbFByaWNlPTM0NTUuNzImVG90YWxUYXg9MzIzLjgyJlRvdGFsRmVlPTI5OS4zNSZUb3RhbFN1cmNoYXJnZT0wJm1jdXI9UEhQIn0%3D&amp;utid=52648038-dedf-45c1-47fb-64b2db7736b7&amp;tm_stars=0&amp;client_id=skyscanner_app&amp;price_policy=2&amp;pre_redirect_id=306318c9-821a-242b-3210-98b174e09f35&amp;tm_city_code&amp;max_price=3456&amp;guests=1&amp;request_id=306318c9-821a-242b-3210-98b174e09f35&amp;tm_country_code=PH</t>
  </si>
  <si>
    <t>15.173687, 120.517445</t>
  </si>
  <si>
    <t>Hotel Seoul Clark</t>
  </si>
  <si>
    <t>https://www.skyscanner.com.ph/hotel_deeplink/4.0/PH/en-US/PHP/h_kl/136381596/2026-02-27/2026-02-28/hotel/hotel/hotels?legacy_provider_id=927243&amp;rooms=1&amp;hb_data=Jr_VtlT6U_lZRlY7tEOonnQvaijySo7CSpeuHS7hPUe4xtWIRAO-FWXVHOkE5cNKjGJfZIUvE_SXDOnzI6WPY82Dw4fmht9bm9uBh5PogO5u7POC2FK6uCugfKe-m8IyuPqHJMnFEEx3bPYT-U4bJc151P7fsJ5eYwYSfzy7UyX8CZ7-0fiKLydIZN84xl15JkmFP0KSGILKbVBkEJa9oupPjQSlCG02nN6_zvYiJ3n2DLz65-qKAE3g0jrGcbTwi639F2NMVMQqUtoKEe1ZHSc62LANKfRoziP-brVpbRxxg2lpmWLr3t0f-ay0oLfo2_8gYr0e7H4WyID_dXemmEO14oxAklx_LknGmEIl0NKTvGGKkgBKOxq5YB2s0z9wJD_rvquAa2o8_Ip9pPrax71wrlpaF91M54Oc7LZ9KQ%3D%3D&amp;q_datetime_utc=2026-02-26T18%3A46%3A00&amp;ticket_price=6211&amp;quote_id=-2946744096663703519&amp;utid_state=1&amp;channel=iphone&amp;tm_place_name=Pasay&amp;deeplink_data=eyJmaWVsZHMiOnsic2lnbmF0dXJlIjoiNGY3MDZkMTAxOTgxNGUwNWFlMzZkZDEyZmU1Mjk0YTEifSwidXJsIjoiaHR0cHM6Ly9hcGkua2xrdGVjaC5jb20vdjEvaG90ZWxtc2UvZGVlcGxpbmsvZW4tVVMvaG90ZWxzL2RldGFpbC85NDkxMjUvP19jdXJyZW5jeT1QSFAmYWR1bHRfbnVtPTEmYWlkPTI3ODIwJmFycml2YWxfZmVlcz0wJmNoZWNrX2luPTIwMjYtMDItMjcmY2hlY2tfb3V0PTIwMjYtMDItMjgmY2hpbGRfbnVtPTAmY2xpY2tfY3VycmVuY3k9UEhQJmNsaWNrX3ByaWNlX3RvdGFsPTYyMTEuMjAwJmtsY19sMT1NU0Uma2xjX2wyPVNreXNjYW5uZXImbGFuZ3VhZ2U9ZW4tVVMmbXNlX3RyYWNlX2lkPWU4OTIyY2QmcHJpY2VfdG90YWw9UEhQLTYyMTEuMjAwJnByaWNlX3R5cGU9SW5ib3VuZC1kZXNrdG9wJnJhdGVfa2V5PTQwNjgwMTY2OTIyNDQ1Njk0ODMmcm9vbV9udW09MSZ1dG1fY2FtcGFpZ249Mjc4MjAmdXRtX2NvbnRlbnQ9UEhQJnV0bV9tZWRpdW09U0tZU0NBTk5FUiZ1dG1fc291cmNlPU1TRSZ1dG1fdGVybT05NDkxMjUmZGV2aWNlPTImcGFydG5lcl9tZW1iZXI9MCJ9&amp;utid=35c4a879-8050-4912-ab3c-71667b58190f&amp;tm_stars=4&amp;client_id=skyscanner_app&amp;redirect_delay=1000&amp;price_policy=2&amp;pre_redirect_id=9d2ffb77-dde7-4b7e-1fd5-c4c42354f8c6&amp;tm_city_code&amp;max_price=6211&amp;guests=1&amp;request_id=9d2ffb77-dde7-4b7e-1fd5-c4c42354f8c6&amp;tm_country_code=PH</t>
  </si>
  <si>
    <t>www.skyscanner.com.ph/hotel_deeplink/4.0/PH/en-US/PHP/h_ct/136381596/2026-03-02/2026-03-03/hotel/hotel/hotels?legacy_provider_id=31&amp;rooms=1&amp;closed_user_group=general&amp;hb_data=zhQebd-XRGoSgl9waBPOh3A5b7tLYyGu8drzm9kY3OdBkyhQlOqxcwd2IsFSUKyTxIERAticCfsiowOl-tWSePok4XJlZQ93KZQFajRCgmUYlAOMQ0aPARLmOsb6TSdfPgM0i4857nLL98H68SP1G_TTWE5OIYBDwzqaoVF4yXb_ZhGe44_aS0T84bSZd5AT-NAr2girGlDcus7EhlFcmeNwnPWRK-2BwoOB9wPzOjry1D8XbgHIaCn9LpjnPTFSlW6Kh1aqyohs37bFMsGxAfHCa32qW852MhCispJSDhuWt1Q7sEidKrdN0wv3a6HwmraEGO10wlDHG2ndhtw9Gf6AlRdMfldn2UrM2faWTn8kJ6c2m24FppEx2S74yRqBaPyuX-JVU1Imkjgx8uDpgJPR0EBOgH9GlNNJ8mM7Tg%3D%3D&amp;q_datetime_utc=2026-03-02T01%3A26%3A03&amp;ticket_price=6164&amp;quote_id=-934406737319984476&amp;utid_state=1&amp;channel=iphone&amp;price_without_closed_user_group=6995&amp;tm_place_name=Pasay&amp;deeplink_data=eyJmaWVsZHMiOnsic2lnbmF0dXJlIjoiNGVkNDY2NDRhMjI5ZTU3ZTk4OWVhZmZkMGQ1Njc2YTMifSwidXJsIjoiaHR0cHM6Ly9waC50cmlwLmNvbS9ob3RlbHMvcmVkaXJlY3Q%2FaG90ZWxpZD0zMDQzMzQ5JmNpdHk9MTIxODUzJkFsbGlhbmNlaWQ9MTI2MDcmc2lkPTg4ODgzMiZjaGVja2luPTIwMjYtMDMtMDImY2hlY2tvdXQ9MjAyNi0wMy0wMyZzaG9wcGluZ2lkPWNkZTIzYjczNmUxMTQ5NGVhMDUxZjY2NzcxYTg3NmI0JmFkdWx0PTEmY2hpbGRyZW49MCZhZ2VzPSZsYW5ndWFnZT1lbnBoJmxvY2FsZT1lbl9QSCZyb29taWQ9ODIzOTUwNjgxJnN3aWQ9MCZwYXk9UFAmZmd0PTEmY3JuPTEmY3Vycj1QSFAmd2twPTEmc3RhbmQ9SDRzSUFBQUFBQUFBX3dBTEFmVC1DbWtLQWhnQkVnUUlBUkFBR2wwSTJmcnhpQU1TQ1RjMk1UTXlPVFF3TVJnQU1Lc0JPS2tZbUFHVjRMa0JxQUVBdUFFQndBRUEwUUc0SG9YckVWYTFRT0VCTXpNek1fTVR1RURvQWFlTTVQY0JpQUlnaVFUWG8zQTlDamRIUUtBRUFLRUZBQUFBQUFBQUFBQWFJR05rWlRJellqY3pObVV4TVRRNU5HVmhNRFV4WmpZMk56Y3hZVGczTm1JMElBUW9oOGVUelFaSUFWSUdabU01TmpneFdod0tBMVZUUkJIQ2hxZFh5bkliUUJvRFVFaFFJUkJZT2JUSWRyNF9ZZ1ZsYmw5UVNHaTVGSEFCZUFDS0FRZElBWGdBeUFFQnFnRUhDZ013TVRFUUFmSUJJbU5rWlRJellqY3pObVV4TVRRNU5HVmhNRFV4WmpZMk56Y3hZVGczTm1JMFh6Q1NBZ0UwbWdJQUFBQUFfXzhCQUFEX185OGk5SkFMQVFBQSJ9&amp;utid=6a9b0fc3-ec33-c6c2-6686-a6641bfe5f81&amp;tm_stars=4&amp;client_id=skyscanner_app&amp;redirect_delay=1000&amp;price_policy=2&amp;pre_redirect_id=633322df-4d2b-21a9-8112-de0872f82895&amp;tm_city_code&amp;max_price=7059&amp;guests=1&amp;request_id=633322df-4d2b-21a9-8112-de0872f82895&amp;tm_country_code=PH</t>
  </si>
  <si>
    <t>14.524134, 120.993084</t>
  </si>
  <si>
    <t>Red Ginger, ASEAN Avenue, Tambo, Parañaque District 1, Parañaque, Southern Manila District, Metro Manila, 1702, Philippines</t>
  </si>
  <si>
    <t>Nobu Hotel, City of Dreams Manila</t>
  </si>
  <si>
    <t>www.skyscanner.com.ph/hotel_deeplink/4.0/PH/en-US/PHP/h_xp/134524298/2026-03-02/2026-03-03/hotel/hotel/hotels?legacy_provider_id=1&amp;rooms=1&amp;closed_user_group=mobile&amp;hb_data=bL4JoYFpMJ37CbTE2uqOTZb5ApHl9mzzE_VFxU8gT819RZfL9CKp45DqcFTcVmAseVCAqacKMWz1I_KnkSFY4u5BggLEuVaYp2Cz7jXhiX0-bvnjL4ZWfEjYNFz0n8AHfhi6nLn8NJ3f4tmKe8CpI5Bf24WUV_X43BQDbKVSp-gVLZmXjRvDeELz56KVXHSqLeLZeJVQKTRLrXDMmPEb8h77II4MarTn4w8pBzVlbzwNKa2EA_2UbshmNlXNTClUnzihsYdsJXGYt_e-RnuYfV582_Y%3D&amp;q_datetime_utc=2026-03-02T01%3A26%3A06&amp;ticket_price=12279&amp;quote_id=5156227250846581634&amp;utid_state=1&amp;channel=iphone&amp;price_without_closed_user_group=15349&amp;tm_place_name=Tambo&amp;deeplink_data=eyJmaWVsZHMiOnsic2lnbmF0dXJlIjoiZTdiMmMxMGM5MDYwNDMzZjNlMjc5YzUwM2Y4YjFkZDUifSwidXJsIjoiaHR0cHM6Ly93d3cuZXhwZWRpYS5jb20ucGgvSG90ZWwtU2VhcmNoP3RwaWQ9NjgmbXBlPTE3NzI0MTM4MjkmZW5kRGF0ZT0yMDI2LTAzLTAzJmFkdWx0cz0xJmxvY2FsZT1lbl9VUyZjaGlkPTk0ZmE0MTJkLTY2YTktNDhmZC1hMDMyLWQwMzFlZjI3NTNhZCZlYXBpZD00NjIzMCZtY3RjPTMmc3RhcnREYXRlPTIwMjYtMDMtMDImbXBkPUdCUCZtcG49MjAxODU3NTUzJmN1cnJlbmN5PUdCUCZyYXRlcGxhbmlkPTIwOTQwNjI1MSZtcG09MjQmbXBwPTAmbXBvPUVDJnNlbGVjdGVkPTk3OTY4NzAmbXBiPTE3Ljg2Jm1wcT0xNDAuMDImbXBhPTE0MC4wMiJ9&amp;utid=b4873541-e195-0523-e7c0-44d466d77504&amp;tm_stars=5&amp;client_id=skyscanner_app&amp;redirect_delay=1000&amp;price_policy=2&amp;pre_redirect_id=cd67f8d4-445c-d517-604b-09c7061c9fda&amp;tm_city_code&amp;max_price=23085&amp;guests=1&amp;request_id=cd67f8d4-445c-d517-604b-09c7061c9fda&amp;tm_country_code=PH</t>
  </si>
  <si>
    <t>14.522527, 120.992672</t>
  </si>
  <si>
    <t>City of Dreams - Crown Hotel Manila, Virgilio Almario Avenue, Tambo, Parañaque District 1, Parañaque, Southern Manila District, Metro Manila, 1702, Philippines</t>
  </si>
  <si>
    <t>Hyatt Regency Manila, City of Dreams</t>
  </si>
  <si>
    <t>www.skyscanner.com.ph/hotel_deeplink/4.0/PH/en-US/PHP/h_bc/131315003/2026-03-02/2026-03-03/hotel/hotel/hotels?legacy_provider_id=13&amp;rooms=1&amp;closed_user_group=mobile&amp;hb_data=vHg7YL8If2dRgVDMYlLFSrQSlyP8MDcb8tuvVvzvWaooEfv_IykAJiUx1OiB-Vzzmu5ZDwPxfUoRQoXJb-D9LjPIt0e77_Up373hHSdDrPblGSrjMQHJdQ6SaGHEz0SSEduonBp5HhkjszohuC5qSpWRe-jK2OCd3wkBm8rKZk3F2lZlt8ueBlKbx2C9TERJ4gx9Zf2H-x6B2FVb65SzoXgzkLGPpNaaALxKPYj8Uh0tmNIjf4oeAzQrCwKQv3NCl4-_XnPTthwuZB_MbPpjS9lA4cIONptce57cji7gwn1JFRTeuLPfpRxVmJpz9VTENVtl5YvOPJoFOMqZjyfrUF_RvvC0iDL2VJh3UApw7LNCW0GsC3d205Ca7D64s0s7EBOVBQ5YNkIeT7onbR7yxzApwxHeA6g0yhPyYQOZ482Tt_fnyFE%3D&amp;q_datetime_utc=2026-03-02T01%3A26%3A09&amp;ticket_price=15970&amp;quote_id=-1341431805231923922&amp;utid_state=1&amp;channel=iphone&amp;tm_place_name=Tambo&amp;deeplink_data=eyJmaWVsZHMiOnsic2lnbmF0dXJlIjoiM2Q0ZmNiNjQzZGRmMjQyNGQzNjEzZjU3OWQzMDE5MDEiLCJibG9ja19pZCI6IjExNDU1MjUxN18yODU2OTcwOTFfMl8yXzAifX0%3D&amp;utid=920aa78e-6397-0ab6-17ad-c38c119bc6a9&amp;tm_stars=5&amp;client_id=skyscanner_app&amp;redirect_delay=1000&amp;price_policy=2&amp;pre_redirect_id=2f6f021f-8dd9-e0a7-5475-3c0a87188072&amp;tm_city_code&amp;max_price=26254&amp;guests=1&amp;request_id=2f6f021f-8dd9-e0a7-5475-3c0a87188072&amp;tm_country_code=PH</t>
  </si>
  <si>
    <t>www.skyscanner.com.ph/hotel_deeplink/4.0/PH/en-US/PHP/h_ad/144768899/2026-03-02/2026-03-03/hotel/hotel/hotels?legacy_provider_id=22&amp;rooms=1&amp;closed_user_group=general&amp;hb_data=ywyRztdA7j3GyLUpIND7q58Pu0r97kEK_c8uGL_nRkwCKNwzAqTA6XdZLofnJ2aUiywdP7wMKGm0cj8BgS74JWIVDHgxZ2FBQpj2MfnR-C1gU8-xSNFQ7erYfgzcBQCc87bvKShqIFG3razqmgGt1iJCZCdaWgO6dm6rxnoHbWw3k2etHunmUEaPrZ3WiiOaYkQ8iGQpScKKUQGU5AqUcXoAwq9VeKlAmrj9sY9PHPtbz1M9puHVTQJqWl1-HRQH30dWY4H7C_ch5gvMFJflM_L1XJWD8P47Q9KQ2SeNlRejlpGWmljJ2UK3wdE9AG6YoxZYaRy_09P_4zKreQlDFkJ1q12aw13snEa7_L1uRbMWOyzbtGVGrYjn3vOehse0cFAMs97_OmVdimpy7_vRCLFGh2BSjy6LIBGyBAEF4XGn&amp;q_datetime_utc=2026-03-02T01%3A26%3A09&amp;ticket_price=1776&amp;quote_id=889848842744199416&amp;utid_state=1&amp;channel=iphone&amp;price_without_closed_user_group=2643&amp;tm_place_name=Makati&amp;deeplink_data=eyJmaWVsZHMiOnsic2lnbmF0dXJlIjoiM2U0ZTUxOWI3OWM4YmZkNzQ5NjYwZDE0MDg4NjEzNzUifSwidXJsIjoiaHR0cHM6Ly93d3cuYWdvZGEuY29tL3BhcnRuZXJzL3BhcnRuZXJzZWFyY2guYXNweD9jaWQ9MTg0NjM4MyZoaWQ9MTYxNzgyMiZjdXJyZW5jeT1QSFAmY2hlY2tpbj0yMDI2LTAzLTAyJmNoZWNrb3V0PTIwMjYtMDMtMDMmTnVtYmVyb2ZBZHVsdHM9MSZOdW1iZXJvZkNoaWxkcmVuPTAmUm9vbXM9MSZtY2lkPTI4MDI1Jm1hc3RlclJvb21JZD05OTk3MTk3Jm1wdD1NR2RPVkVsM1VVRlNZaTlwVkVRNVozTldhRkpEWkdjd2QwcFhhMUo2T1dkcVMxZzViWFUzU1hSSFpUVmtOa3BZVjBWTFpDczRUMjVKVFRSUVdtNU1hV3hwVnpjek9YaDFaRTkzUVEmVG90YWxQcmljZT0xNzc2LjM1JlRvdGFsVGF4PTIwMC44NyZUb3RhbEZlZT0wLjAwJlRvdGFsU3VyY2hhcmdlPTAmbWN1cj1QSFAifQ%3D%3D&amp;utid=94e3064b-2584-e88b-7890-fcd82f2f0a7e&amp;tm_stars=3&amp;client_id=skyscanner_app&amp;redirect_delay=1000&amp;price_policy=2&amp;pre_redirect_id=41dbf1e6-bdc3-e159-8dfa-6dab3bea3fab&amp;tm_city_code&amp;max_price=2305&amp;guests=1&amp;request_id=41dbf1e6-bdc3-e159-8dfa-6dab3bea3fab&amp;tm_country_code=PH</t>
  </si>
  <si>
    <t>www.skyscanner.com.ph/hotel_deeplink/4.0/PH/en-US/PHP/h_ct/46996261/2026-03-02/2026-03-03/hotel/hotel/hotels?legacy_provider_id=31&amp;rooms=1&amp;closed_user_group=general&amp;hb_data=ZEKW023eagwcRnJoQNul72vk33mVcIMp8W8sp0xzK5jU5qN8zIK7QWhWwQh4dj1z3CYWX_AKF5mc8AGpohEGXP4-whlNWEIyI-XMSjwImZijhZx0DyTp1O6seJd6nMTH0_LRUd-WjdgpZLxpyY5QMe1j2OgWkljsS-Wdpg6IrGkeNb_YoI0FgFVQKgD-YNfDhBSfJRy3TfOgFwdDxVuVz4Jhwb1ciTmapVN2Z2FDQlDx6ECgVNB3n71ZyJCwOysrkdrMSN7EvsIvvB6e24PlNH2RjiZWgHrPJjkYGozg5d1Ewi6KtQnbummzZem_2__dzpqLChX30b5hp0Ggu3zctiZ2qOI2sxUZ4x0uWLK74_JCd-w6THaZBSBqoKLl0GTFQ61mG8hZYOHn0e_zQ5DqnvgTSmtjiheDlvg8QAhrag%3D%3D&amp;q_datetime_utc=2026-03-02T01%3A26%3A11&amp;ticket_price=1516&amp;quote_id=7249053518357899731&amp;utid_state=1&amp;channel=iphone&amp;price_without_closed_user_group=3471&amp;tm_place_name=Makati&amp;deeplink_data=eyJmaWVsZHMiOnsic2lnbmF0dXJlIjoiOWI5MjU2YmUzYzVlZWNjNGY2MjZmY2ZmOTM5Y2QxMTcifSwidXJsIjoiaHR0cHM6Ly9waC50cmlwLmNvbS9ob3RlbHMvcmVkaXJlY3Q%2FaG90ZWxpZD02OTg3MTAmY2l0eT02Mjc0NCZBbGxpYW5jZWlkPTEyNjA3JnNpZD04ODg4MzImY2hlY2tpbj0yMDI2LTAzLTAyJmNoZWNrb3V0PTIwMjYtMDMtMDMmc2hvcHBpbmdpZD0yYzAwYjViNDYwZTI0YmQzOTdiYjZmZTkyNjc1YmFhNyZhZHVsdD0xJmNoaWxkcmVuPTAmYWdlcz0mbGFuZ3VhZ2U9ZW5waCZsb2NhbGU9ZW5fUEgmcm9vbWlkPTEzNzczNjUwMzEmc3dpZD0wJnBheT1QUCZmZ3Q9MSZjcm49MSZjdXJyPVBIUCZ3a3A9MSZzdGFuZD1INHNJQUFBQUFBQUFfd0FGQWZyLUNtTUtBaGdCRWdRSUFSQUFHbGNJcDlqamtBVVNCVEUxTmpBeUdBQXdvUk00MjNpWUFkYlNLcWdCQUxnQkFzQUJBTkVCUFFyWG8zQW5sRURoQVRNek16TXpycGRBNkFIRXRzNE1pQUlnaVFRQUFBQUFBQUFBQUtBRUFLRUZabVptWm1hMlpVQWFJREpqTURCaU5XSTBOakJsTWpSaVpETTVOMkppTm1abE9USTJOelZpWVdFM0lBUW9rTTZUelFaSUFWSUdaVFJpWmpZMVdod0tBMVZUUkJIQ2hxZFh5bkliUUJvRFVFaFFJUkJZT2JUSWRyNF9ZZ1ZsYmw5UVNHaTVGSEFCZUFDS0FRZElBWGdBeUFFQnFnRUhDZ013TWpFUUF2SUJJakpqTURCaU5XSTBOakJsTWpSaVpETTVOMkppTm1abE9USTJOelZpWVdFM1h6Q1NBZ0UwbWdJQUFBQUFfXzhCQUFEX18xSnFYNGtGQVFBQSJ9&amp;utid=6b4e8b3b-68b0-b956-85fb-724756ae4cab&amp;tm_stars=3&amp;client_id=skyscanner_app&amp;redirect_delay=1000&amp;price_policy=2&amp;pre_redirect_id=ff9370fb-e5cf-5d5c-a25e-aca42d39b828&amp;tm_city_code&amp;max_price=1857&amp;guests=1&amp;request_id=ff9370fb-e5cf-5d5c-a25e-aca42d39b828&amp;tm_country_code=PH</t>
  </si>
  <si>
    <t>Y2 Residence Hotel, 4687, Santiago Street, Poblacion, District I, Makati, Southern Manila District, Metro Manila, 1210, Philippines</t>
  </si>
  <si>
    <t>www.skyscanner.com.ph/hotel_deeplink/4.0/PH/en-US/PHP/h_xp/125860233/2026-03-02/2026-03-03/hotel/hotel/hotels?legacy_provider_id=1&amp;rooms=1&amp;closed_user_group=mobile&amp;hb_data=rHH7UyciIMynp_F044HrPvyi_b422d6nyvzwrFAeMZReTkwAqjd0m8nH0FV3BEwuFpNU6qjm6i9dViHdQnSmDtmKWGwweElXJ3Fw0I6lirHcHL6d85M9qu-naRSJCnrNNm8YkZkfd-DR6j7if2-rSYvoTiJM1uWW7JfrQA9JYsKXzcoXVgNhWb0XJpghXOzcRjXwuJNgp0lL_NrSJrY_GHvn0KoS5hVCWd7T96HRW3hRHBtcT5AsknIQTUTGd4bWa12qIzz4RW85YoFNY0IBhdfAlHc%3D&amp;q_datetime_utc=2026-03-02T01%3A26%3A11&amp;ticket_price=5649&amp;quote_id=1892689001339820915&amp;utid_state=1&amp;channel=iphone&amp;price_without_closed_user_group=9414&amp;tm_place_name=Makati&amp;deeplink_data=eyJmaWVsZHMiOnsic2lnbmF0dXJlIjoiNDQ3MmFjMDZmNDFlMDIwOTRhYWY4NWY5ZWU2ZjZjOTAifSwidXJsIjoiaHR0cHM6Ly93d3cuZXhwZWRpYS5jb20ucGgvSG90ZWwtU2VhcmNoP3RwaWQ9NjgmbXBlPTE3NzI0MTQ3NTYmZW5kRGF0ZT0yMDI2LTAzLTAzJmFkdWx0cz0xJmxvY2FsZT1lbl9VUyZjaGlkPWI5M2E3MDgwLTBiZGMtNDUzOC05MjM2LTk2NWViZjg1ZmM0NiZlYXBpZD00NjIzMCZtY3RjPTMmc3RhcnREYXRlPTIwMjYtMDMtMDImbXBkPUdCUCZtcG49MjAwNjQxMjczJmN1cnJlbmN5PUdCUCZyYXRlcGxhbmlkPTQwMDAzMTE0NCZtcG09MjQmbXBwPTEmbXBvPUVDJnNlbGVjdGVkPTcyODM3OTgmbXBiPTEzLjQ2Jm1wcT02NS4wOSZtcGE9NTkuMTcifQ%3D%3D&amp;utid=f63a7a64-e8a2-5937-81ed-773b6bf85be1&amp;tm_stars=0&amp;client_id=skyscanner_app&amp;redirect_delay=1000&amp;price_policy=2&amp;pre_redirect_id=5034111f-d1e7-b3b8-9f0e-aead27c47c1e&amp;tm_city_code&amp;max_price=6002&amp;guests=1&amp;request_id=5034111f-d1e7-b3b8-9f0e-aead27c47c1e&amp;tm_country_code=PH</t>
  </si>
  <si>
    <t>14.572344, 121.177354</t>
  </si>
  <si>
    <t>M. L. Quezon Extension, Gloria Heights, San Roque, Antipolo, Rizal, Calabarzon, 1880, Philippines</t>
  </si>
  <si>
    <t>The Citywalk Suites Apartment Inc.</t>
  </si>
  <si>
    <t>www.skyscanner.com.ph/hotel_deeplink/4.0/PH/en-US/PHP/h_ad/136263360/2026-03-02/2026-03-03/hotel/hotel/hotels?legacy_provider_id=22&amp;rooms=1&amp;closed_user_group=general&amp;hb_data=QQi_3M_SHlqA-q0z9cVKuUd4L3TmuCRangtcfR3g_kH-YmjhnP4dyTLyW9zHYoinKyEckLEZugJVlqnWZ0ARa5T_LWbCmk8BdYUSKZKtgrr8mpAi9fNDI1LCEt6SfAkiJMVXQARKbcNZciH8wVquCV0Q049WONFWpA-oSIZPPTVNw4MIhQngWfmeeSrWu7eC8QO1PzJCBjY6uQjjudk0lrc4ChNC6FKXiMgaDXS1TeS5JDGCZDj5KE04cnGTR_d77XnAw6K55TLTQNtnHOKvvGmwbzdE7rgNBIU3JnPSxor2dLOt9T80a_zPj2zbB9y_WSD2461dNYECiLvaD_4tzrCK9KhMpZsGoFlr6kFNZMmnkPqbqlE_ejSiBCgSi2sw-uvb4EriLxGSXjdvxB2MZVUYboy-ysaVP8Fv67TP-0Tz&amp;q_datetime_utc=2026-03-02T01%3A26%3A14&amp;ticket_price=2272&amp;quote_id=-2126155123953417969&amp;utid_state=1&amp;channel=iphone&amp;price_without_closed_user_group=7138&amp;tm_place_name=Antipolo&amp;deeplink_data=eyJmaWVsZHMiOnsic2lnbmF0dXJlIjoiNjI0ZGIzN2UzOTdjNmJhYjlmZDI5ZGIxYTJjZGViMzcifSwidXJsIjoiaHR0cHM6Ly93d3cuYWdvZGEuY29tL3BhcnRuZXJzL3BhcnRuZXJzZWFyY2guYXNweD9jaWQ9MTg0NjM4MyZoaWQ9MTA2MDE2OCZjdXJyZW5jeT1QSFAmY2hlY2tpbj0yMDI2LTAzLTAyJmNoZWNrb3V0PTIwMjYtMDMtMDMmTnVtYmVyb2ZBZHVsdHM9MSZOdW1iZXJvZkNoaWxkcmVuPTAmUm9vbXM9MSZtY2lkPTMzMiZtYXN0ZXJSb29tSWQ9NjI0NjA0NCZtcHQ9Y2xFME5HeHJZVXAwTjFKWkswWnpMM3BWZDJoRmJrVkRMM1ZMU0dFNVRXTjBNeXR4TUVsNVZXRnRUMHBvYWxsd04yMVpOekI1ZGt4YUwzTkxia2hJZG1acFNsaHBRMjl5TjJWV1NBJlRvdGFsUHJpY2U9MjI3Mi4xNSZUb3RhbFRheD0yNjMuMTgmVG90YWxGZWU9MTkxLjI1JlRvdGFsU3VyY2hhcmdlPTAmbWN1cj1QSFAifQ%3D%3D&amp;utid=cb60552d-43f8-2612-af93-d232686091a1&amp;tm_stars=0&amp;client_id=skyscanner_app&amp;redirect_delay=1000&amp;price_policy=2&amp;pre_redirect_id=7a907470-cef7-5db4-dafa-82c8a310a58b&amp;tm_city_code&amp;max_price=3801&amp;guests=1&amp;request_id=7a907470-cef7-5db4-dafa-82c8a310a58b&amp;tm_country_code=PH</t>
  </si>
  <si>
    <t>13.926674, 121.200396</t>
  </si>
  <si>
    <t>Tangob, Lipa, Batangas, Calabarzon, 4217, Philippines</t>
  </si>
  <si>
    <t>E-Home</t>
  </si>
  <si>
    <t>Antipolo</t>
  </si>
  <si>
    <t>wifi, smoking_areas, massage, currency_exchange, iron, spa, room_service, garden, television, shower, shops</t>
  </si>
  <si>
    <t>The Farm at San Benito</t>
  </si>
  <si>
    <t>www.skyscanner.com.ph/hotel_deeplink/4.0/PH/en-US/PHP/h_xp/81989326/2026-03-02/2026-03-03/hotel/hotel/hotels?legacy_provider_id=1&amp;rooms=1&amp;closed_user_group=mobile&amp;hb_data=JXFORBexsk6RdUgkZHNU5X0XI-HhJVhcrcHmG37TKXJbQ4RIZq1eni4SoxnPtcuekzWfV-il7WEYOdlVgcb3pBufz9uCOqbDyDM19oHLdXaw1V6km6mo4cBXLy1CuCLvcCOcCj-l-77CWBZkKw0p1AxcFnc4SKEyW3DQNJUTWeLn30saefqgwng4-0TssXKkxyEyS1Qfk1rpBykqNyh9pKxROeddgMC3txKwhkEPesWGM2CuodzrbZUPjilgbP84Y7X-dItywaDvnLjPo5Re9EZ5z9A%3D&amp;q_datetime_utc=2026-03-02T01%3A26%3A15&amp;ticket_price=20747&amp;quote_id=7218754300543294039&amp;utid_state=1&amp;channel=iphone&amp;tm_place_name=Lipa+City&amp;deeplink_data=eyJmaWVsZHMiOnsic2lnbmF0dXJlIjoiYTVjYzI3MjNmZWZmNWY0NGMwMjA5Y2YzMzc3ZWIzMzcifSwidXJsIjoiaHR0cHM6Ly93d3cuZXhwZWRpYS5jb20ucGgvSG90ZWwtU2VhcmNoP3RwaWQ9NjgmbXBlPTE3NzI0MTM4NTEmZW5kRGF0ZT0yMDI2LTAzLTAzJmFkdWx0cz0xJmxvY2FsZT1lbl9VUyZjaGlkPTAzNTM0ZGRkLTA5MGItNGYxYy1hZjc1LTA0ZmNiNjU3MjA5YiZlYXBpZD00NjIzMCZtY3RjPTMmc3RhcnREYXRlPTIwMjYtMDMtMDImbXBkPUdCUCZtcG49MzI4MjAzNzY4JmN1cnJlbmN5PUdCUCZyYXRlcGxhbmlkPTQwODA5MDU1NiZtcG09MjQmbXBwPTAmbXBvPUVDJnNlbGVjdGVkPTQ4NTAwNTcmbXBiPTQ4LjEwJm1wcT0yNDAuNTEmbXBhPTIxOC42NSJ9&amp;utid=07571b31-5937-f6cf-8ed2-7c1e93ee38e4&amp;tm_stars=5&amp;client_id=skyscanner_app&amp;redirect_delay=1000&amp;price_policy=2&amp;pre_redirect_id=bf15fd5b-7c37-959c-005a-a5746e89ae7a&amp;tm_city_code&amp;max_price=43120&amp;guests=1&amp;request_id=bf15fd5b-7c37-959c-005a-a5746e89ae7a&amp;tm_country_code=PH</t>
  </si>
  <si>
    <t>14.188891, 120.868553</t>
  </si>
  <si>
    <t>Kaytambog, Indang, Cavite, Calabarzon, 4122, Philippines</t>
  </si>
  <si>
    <t>The Ravine by One Selah</t>
  </si>
  <si>
    <t>www.skyscanner.com.ph/hotel_deeplink/4.0/PH/en-US/PHP/h_ad/222568729/2026-03-05/2026-03-06/hotel/hotel/hotels?legacy_provider_id=22&amp;rooms=1&amp;closed_user_group=general&amp;hb_data=kJD9ggFjJK_S3KLbcQJDJZERHWtEyTCvt0cXqEp-tdQMTHvlKyob5qoYi9SAFHkwod3gSybc4CZIGC06DQAKUIJ3XZG-6qA4OpwoCkZembQWAZpiZ4kcqbJFowREJHG0T6vzVm2yJGhBIkjI2MGlvQSjbEqQegEeKkQnkE9qBSx4RNFaaiP_Z-3tyadijK8uekowoymwpnB3vaubh0rj9QSe0L_vVL4vV7xSJ0RlTs3j1Sovb_aYGE2Jh8DJPNtNsidwf-a9v6lUmhnuowe5MYy9yrpFnOcBJYFkL8laUItkaAcFUelT-kxzKQcCFNRzeTDNDB4XZ0WCGSqNrGJ8zdr4WruQI8CqXv9XwM6hkjiCxMhUxZY23C-l-a0ZpaH4t7k_a8RMULzHtrHvTkEigkHkRNqCFCEb5rAIJ8vMOON4&amp;q_datetime_utc=2026-03-05T14%3A39%3A56&amp;ticket_price=4099&amp;quote_id=3818590015409555898&amp;utid_state=1&amp;channel=iphone&amp;price_without_closed_user_group=4869&amp;tm_place_name=Indang&amp;deeplink_data=eyJmaWVsZHMiOnsic2lnbmF0dXJlIjoiMWNjODJjZTUxM2RiZjNhNGRlYzk0OWM5NTEyOGQ5ZjYifSwidXJsIjoiaHR0cHM6Ly93d3cuYWdvZGEuY29tL3BhcnRuZXJzL3BhcnRuZXJzZWFyY2guYXNweD9jaWQ9MTg0NjM4MyZoaWQ9NzIwOTc4NjkmY3VycmVuY3k9UEhQJmNoZWNraW49MjAyNi0wMy0wNSZjaGVja291dD0yMDI2LTAzLTA2Jk51bWJlcm9mQWR1bHRzPTEmTnVtYmVyb2ZDaGlsZHJlbj0wJlJvb21zPTEmbWNpZD0zMzImbWFzdGVyUm9vbUlkPTExMzkyMTMxMzEmbXB0PVUzZEhPRElyVUZsMlJtaERVVlp0TjA5UGF5dFpXV1F2YUdJd1VFWnBWbmhXWmtsM2VUWk1URWROVjJ3NVJVZDFUVWt6TVRWTFREWkdOWFUyYW1aSE5XSm5iSGRZZW05dVdUQTBjVEZCUFQwJlRvdGFsUHJpY2U9NDA5OC45MCZUb3RhbFRheD00NzQuNTAmVG90YWxGZWU9MzQ1LjI4JlRvdGFsU3VyY2hhcmdlPTAmbWN1cj1QSFAifQ%3D%3D&amp;utid=c6188aff-17b6-d3ab-5630-7e468e32deae&amp;tm_stars=0&amp;client_id=skyscanner_app&amp;price_policy=2&amp;pre_redirect_id=23a65bdf-cf8d-62a9-61c9-b7c6fb913c66&amp;tm_city_code&amp;max_price=4415&amp;guests=1&amp;request_id=23a65bdf-cf8d-62a9-61c9-b7c6fb913c66&amp;tm_country_code=PH</t>
  </si>
  <si>
    <t>Indang</t>
  </si>
  <si>
    <t>A hidden gem in Indang, Cavite. Experience a family-oriented and pet-friendly resort matched with Caviteno hospitality. 
The Ravine by One Selah, owned by the One Selah Hotels Group, is a resort and natural farm featuring air-conditioned cabins perfect for unwinding amid the lush greeneries of Indang, away from the hustle and bustle of the city. 
Each cabin features different amenities including a private pool and hot bath, hammock, grilling area, kitchen and kitchen ware, among many others. The property also boasts its recreational facilities including zipline, Bali-inspired Big Swing, Pugad, and high rope courses fit for adventure-junkies and team building.</t>
  </si>
  <si>
    <t>www.skyscanner.com.ph/hotel_deeplink/4.0/PH/en-US/PHP/h_xp/134522869/2026-03-02/2026-03-03/hotel/hotel/hotels?legacy_provider_id=1&amp;rooms=1&amp;closed_user_group=mobile&amp;hb_data=NAMvL14g-DWJAmIVyW2v8qIdmjqihx-wjWrLfiWu33p69Hn9WauCXo2mUwrPolrcQn9fz7EBbNzNleyDkA-ELPOL2JPXVHXiEDVa1JCSjMwb0vWTa-llk7uGoFwwqb4gp1T51T7GVNjlkLLJTHOderuYGRy-fUHluYR3g9ioi8r2sQ2YAAOIbDL_cDWsJgWzcegMj41sA3NWpQQe_WYla-4I4YNLXTQOcJ_Z6exVXSLHqi3byehV06TTJ-MfAznXMRE2wQnfMZ9kIKRSo3FdrpSU7Ko%3D&amp;q_datetime_utc=2026-03-02T01%3A26%3A15&amp;ticket_price=4200&amp;quote_id=-1899268540111388487&amp;utid_state=1&amp;channel=iphone&amp;price_without_closed_user_group=5601&amp;tm_place_name=Quezon+City&amp;deeplink_data=eyJmaWVsZHMiOnsic2lnbmF0dXJlIjoiMWRlZWJiYmFmNjQwMWY1NTNmNDY2MzcwZDUzMmIxMTkifSwidXJsIjoiaHR0cHM6Ly93d3cuZXhwZWRpYS5jb20ucGgvSG90ZWwtU2VhcmNoP3RwaWQ9NjgmbXBlPTE3NzI0MTQ1NDEmZW5kRGF0ZT0yMDI2LTAzLTAzJmFkdWx0cz0xJmxvY2FsZT1lbl9VUyZjaGlkPTA2ZTA0MWExLWNlMTktNDBlMC04Y2Q3LWI1ZTIzODkwNGYyNSZlYXBpZD00NjIzMCZtY3RjPTMmc3RhcnREYXRlPTIwMjYtMDMtMDImbXBkPUdCUCZtcG49MjAwODYzNjk5JmN1cnJlbmN5PUdCUCZyYXRlcGxhbmlkPTM4ODM2NTU4OSZtcG09MjQmbXBwPTEmbXBvPUVDJnNlbGVjdGVkPTk2ODYxMTkmbXBiPTcuODUmbXBxPTQ4LjQ2Jm1wYT00Ni4xNSJ9&amp;utid=587dac66-fd29-b13d-f15e-19ed2726fcdf&amp;tm_stars=3&amp;client_id=skyscanner_app&amp;redirect_delay=1000&amp;price_policy=2&amp;pre_redirect_id=2294e634-d0df-2dca-243c-bdfe64a4c21f&amp;tm_city_code&amp;max_price=7733&amp;guests=1&amp;request_id=2294e634-d0df-2dca-243c-bdfe64a4c21f&amp;tm_country_code=PH</t>
  </si>
  <si>
    <t>14.572667, 120.984312</t>
  </si>
  <si>
    <t>Sheraton Manila Bay, M. Adriatico Street, Barangay 699, Malate, Fifth District, Manila, Capital District, Metro Manila, 1004, Philippines</t>
  </si>
  <si>
    <t>Sheraton Manila Bay</t>
  </si>
  <si>
    <t>www.skyscanner.com.ph/hotel_deeplink/4.0/PH/en-US/PHP/h_h1/46946014/2026-03-05/2026-03-06/hotel/hotel/hotels?legacy_provider_id=927111&amp;rooms=1&amp;closed_user_group=mobile&amp;hb_data=3NbhDEzUgmH1rdU6v5VgcDA1MDF8fi1EwL6eNH4m-DYbBeO7RcQdvzhKIGtim5oDSL2tFdaZvHsWvLRgLIG3xMGjoAjhqVhTC3cNI2YINbkeeHu3XeIG5S0HtNZivL_mZDLdlKJ74sXYniPM9hSgdITNLbaTMErRD29bC249_BodFTLOPyESLxtkuqGnIxei5FBpaX8rpoU8Atcssja9Tbfp4maUaEzHSkhJTuv74VMrIK2qUpOVzsIQhJUqULXXmb03q2oqPDR09YKcCeBaDA0NZ9U%3D&amp;q_datetime_utc=2026-03-05T14%3A39%3A57&amp;ticket_price=10566&amp;quote_id=284784716306563293&amp;utid_state=1&amp;channel=iphone&amp;price_without_closed_user_group=13258&amp;tm_place_name=Manila&amp;deeplink_data=eyJmaWVsZHMiOnsic2lnbmF0dXJlIjoiMjYyNzMzMjllYWI5MGU4YzI1ODEzYTRiNzViMjZiNzUifSwidXJsIjoiaHR0cHM6Ly9waC5ob3RlbHMuY29tL0hvdGVsLVNlYXJjaD90cGlkPTMyMTQmbXBlPTE3NzI3MjAyMTgmZW5kRGF0ZT0yMDI2LTAzLTA2JmFkdWx0cz0xJmxvY2FsZT1lbl9QSCZjaGlkPTZjOGI4YTNhLWE4NmQtNDVhMy04YzJkLWJhNTcwNDVlNjg3ZiZlYXBpZD00NCZtY3RjPTMmc3RhcnREYXRlPTIwMjYtMDMtMDUmbXBkPVBIUCZtcG49MjE0NTQ5NjIzJmN1cnJlbmN5PVBIUCZyYXRlcGxhbmlkPTI1MDI1NTQ2NSZtcG09MjQmbXBwPTAmbXBvPUVDJnNlbGVjdGVkPTU1NDY1NiZtcGI9MjA2NS41MSZtcHE9OTM1MC4wMCZtcGE9ODUwMC4wMCJ9&amp;utid=bb026549-cf06-e6a6-21f7-c8130f761588&amp;tm_stars=5&amp;client_id=skyscanner_app&amp;price_policy=2&amp;pre_redirect_id=74eaad0f-3a89-5247-55f8-d9179813efb9&amp;tm_city_code=MNLP&amp;max_price=14295&amp;guests=1&amp;request_id=74eaad0f-3a89-5247-55f8-d9179813efb9&amp;tm_country_code=PH</t>
  </si>
  <si>
    <t>Centrally located in Malate, Sheraton Manila Bay showcases modern interiors with Filipino cultural and art displays. This 5-star hotel provides an outdoor pool, an all-day dining restaurant, cafe, and bar lounge.
Rooms are fitted with free Wi-Fi and floor-to-ceiling windows with views of Manila Bay and City. All rooms come with a flat-screen TV, DVD player and over-sized work desk. The spacious bathroom has a small TV, a bathtub and a separate walk-in shower.
In the lively Spanish Quarter of Manila Bay. The hotel is a 5-minute walk from The Robinson's Place Mall, a 15-minute drive to The Mall of Asia and a 30-minute ride from Ninoy Aquino International Airport.â€‹
Available 24 hours, our friendly staff can help guests to arrange city tours, prepare a relaxing bubble bath or even confirm flights. Guests can also exercise at the Sheraton Fitness gym or visit the on-site Adriatico Square shopping arcade.
The top-floor Sheraton Club serves international dishes and a daily buffet breakfast.</t>
  </si>
  <si>
    <t>www.skyscanner.com.ph/hotel_deeplink/4.0/PH/en-US/PHP/h_ad/56664509/2026-03-02/2026-03-03/hotel/hotel/hotels?legacy_provider_id=22&amp;rooms=1&amp;hb_data=MLlmingOo0fp4n9mzNG9qoVN8nIZ9LTGip_4L-EWXJ1MdbOd9Tlbc7VFj6HY7C9T57tihUU8WdINluzSRyYBU8Ll3eI4tdaCayy1amzma7Pow1Y0J7cvNdssah7-c0Ekbejju84I1pkyMNhcY5X7EhLZ__7KTlS-R3A3MUPOaAz6x7gayaHfS-rgj6R744lxZo1dZtGrqR1RoRqTMl87PQaPcDPdAO8QK7ro07gqNIaQ_jCyWiBJT4MfsCjibl8_iw7cnRqQNDw-0cHprFgg47hRHTWYmvi2v0Tg1MQOQVaEbFFH44Og5OuyraSeZWtos0JD-njD7tNaHlXgPcmJeDMG1TwjhcY1l5q0crvV8JLAcoFmiLrKsMySlgXS_zM8halPJxLmz0twxNzLhl_F8QGvQJGDuQzmTD2I_VB7hhmD&amp;q_datetime_utc=2026-03-02T01%3A26%3A14&amp;ticket_price=1512&amp;quote_id=8925186645122017846&amp;utid_state=1&amp;channel=iphone&amp;tm_place_name=Pasay&amp;deeplink_data=eyJmaWVsZHMiOnsic2lnbmF0dXJlIjoiZGQ2NDgxNGQ0YTMzMDZjOGZiZDViZTA5ZjFmNjM1MWIifSwidXJsIjoiaHR0cHM6Ly93d3cuYWdvZGEuY29tL3BhcnRuZXJzL3BhcnRuZXJzZWFyY2guYXNweD9jaWQ9MTg0NjM4MyZoaWQ9Mjk0MDg1JmN1cnJlbmN5PVBIUCZjaGVja2luPTIwMjYtMDMtMDImY2hlY2tvdXQ9MjAyNi0wMy0wMyZOdW1iZXJvZkFkdWx0cz0xJk51bWJlcm9mQ2hpbGRyZW49MCZSb29tcz0xJm1jaWQ9MjgxMDMmbWFzdGVyUm9vbUlkPTExNTk5MzUzMTYmbXB0PVNTdFFVR1JDZEVWd1ZUbEVaSFV4WVZwUlJEbFdNRzVuTlZRd2MyNTRlVVZSVlVwU1IxVkxkV281Y0RkWGVtRkVWbmNyYldoQ2VHWk9UR2RyZEhaSlJrMVRkMDluVWtGTmJYazNNQzlSUFQwJlRvdGFsUHJpY2U9MTUxMi4zOCZUb3RhbFRheD0xNjIuMDQmVG90YWxGZWU9MC4wMCZUb3RhbFN1cmNoYXJnZT0wJm1jdXI9UEhQIn0%3D&amp;utid=8fa8a054-8235-1eb4-74d9-18057165c471&amp;tm_stars=3&amp;client_id=skyscanner_app&amp;redirect_delay=1000&amp;price_policy=2&amp;pre_redirect_id=bf185a2c-389a-14fb-10f5-090a3f21b0f1&amp;tm_city_code&amp;max_price=5661&amp;guests=1&amp;request_id=bf185a2c-389a-14fb-10f5-090a3f21b0f1&amp;tm_country_code=PH</t>
  </si>
  <si>
    <t>14.6167, 121.09953</t>
  </si>
  <si>
    <t>Subway, Santa Lucia Drive, Signal Corps, Cainta, Rizal, Calabarzon, 1900, Philippines</t>
  </si>
  <si>
    <t>Santorini Hotel</t>
  </si>
  <si>
    <t>www.skyscanner.com.ph/hotel_deeplink/4.0/PH/en-US/PHP/h_xp/194774167/2026-03-02/2026-03-03/hotel/hotel/hotels?legacy_provider_id=1&amp;rooms=1&amp;closed_user_group=mobile&amp;hb_data=cgiMU0UGPFFoxEn3AfOplkWgAwoKleLHKmrJNQj_y2kq2B3udxH_OnyIqHYGJa0Gbo5GopJQ1X_WPqsGciti5ENU94IxM5pN5k_BqIMlkbUVUtgFqC9YhaTSl5Ps2i72D0KZadXcZl9N3Tdt9tTSU42CLXxHmpJ6JTlV50MI1F40Y9AnBIN1Ep1nIKtJy4FvWgcyxGiFeQCUqeDbAc3MU6925a3X0bttnqtIeOefjyCJpJH_kpXIeKBsQAc5mnzHxaaB8-K_2gYeMZAAZcAQB6eTfDc%3D&amp;q_datetime_utc=2026-03-02T01%3A27%3A20&amp;ticket_price=3362&amp;quote_id=-6965486156401932397&amp;utid_state=1&amp;channel=iphone&amp;price_without_closed_user_group=4482&amp;tm_place_name=Cainta&amp;deeplink_data=eyJmaWVsZHMiOnsic2lnbmF0dXJlIjoiOTUxOTk0YTU5NTM3YjhhNDU5NmViNjlkN2U0ZTYyNWYifSwidXJsIjoiaHR0cHM6Ly93d3cuZXhwZWRpYS5jb20ucGgvSG90ZWwtU2VhcmNoP21wZD1HQlAmdHBpZD02OCZtcGU9MTc3MjQxNDgzOSZlbmREYXRlPTIwMjYtMDMtMDMmYWR1bHRzPTEmbXBuPTIxNjMyODIzMCZtcG09MjQmbXBwPTEmbG9jYWxlPWVuX1VTJm1wbz1FQyZjaGlkPTYyNTM5YTczLTRlMjQtNDMwMC1iYzY3LWMyYjAyYTIxODIyZiZtcHE9MzguNTkmZWFwaWQ9NDYyMzAmbWN0Yz0zJmN1cnJlbmN5PUdCUCZyYXRlcGxhbmlkPTI2MjEzODE3OSZzZWxlY3RlZD0zMjc5MTMwNSZzdGFydERhdGU9MjAyNi0wMy0wMiZtcGI9NC42MyZtcGE9MzguNTkifQ%3D%3D&amp;utid=884c1b13-6b23-8402-cb63-4ec8fe90dc2d&amp;tm_stars=3&amp;client_id=skyscanner_app&amp;redirect_delay=1000&amp;price_policy=2&amp;pre_redirect_id=93173a33-a7e5-6d10-3d36-8dcc7409fc1d&amp;tm_city_code&amp;max_price=4622&amp;guests=1&amp;request_id=93173a33-a7e5-6d10-3d36-8dcc7409fc1d&amp;tm_country_code=PH</t>
  </si>
  <si>
    <t>14.52046, 121.01846</t>
  </si>
  <si>
    <t>Church of God - Marriott Manila, 2, Resort Drive, Newport World Resorts, Barangay 183, Zone 20, District 1, Pasay, Southern Manila District, Metro Manila, 1309, Philippines</t>
  </si>
  <si>
    <t>Manila Marriott Hotel at Newport World Resorts</t>
  </si>
  <si>
    <t>www.skyscanner.com.ph/hotel_deeplink/4.0/PH/en-US/PHP/h_ct/151213332/2026-03-02/2026-03-03/hotel/hotel/hotels?legacy_provider_id=31&amp;rooms=1&amp;closed_user_group=general&amp;hb_data=uLuSarEhfruGyXF_0Znk8K-cFCD90jseGyDoFm3nXrVcmd54UgRL6mCNiNAChMDpqeOFdLuwaEThk75q4EPih7DTTPxrgSTpO-bAFTPt1n1PCumhli6sU-bSt05BquzzJH-1yEc-ekel6c7Aq-iPfQxP5V7ICUcvNXSdxHrnZ4947UAwyUtUVC0GlcyIFPmmxd6Z6vroi_72SUvHNuaet9BON4-zDDeRYYZFQybAeKqkE8ow4lKvG_REAsAy05kPv_YG7p7piNLkkYaYElf5YG2e822v60pLyuUutLouf4xi_aRe_RnTmOMST1AFaAtuO1k04KS30HBY0L0f4kg3jisxxZPMcLY9cXWwA1NOuedRgWl5PhIBw7MJHVpjvA6GP25oqtZ4stgbG3-foLzomRcg7tYjp17MEd5WSN2Pmg%3D%3D&amp;q_datetime_utc=2026-03-02T01%3A26%3A20&amp;ticket_price=13552&amp;quote_id=-3055714648171718010&amp;utid_state=1&amp;channel=iphone&amp;price_without_closed_user_group=15646&amp;tm_place_name=Pasay&amp;deeplink_data=eyJmaWVsZHMiOnsic2lnbmF0dXJlIjoiZWMxMTk1MTg2YWZlMjY3MDYzYzZhNDgxZjU3ZjEzNzUifSwidXJsIjoiaHR0cHM6Ly9waC50cmlwLmNvbS9ob3RlbHMvcmVkaXJlY3Q%2FaG90ZWxpZD0xOTA5MzQ2JmNpdHk9MTIxODUzJkFsbGlhbmNlaWQ9MTI2MDcmc2lkPTg4ODgzMiZjaGVja2luPTIwMjYtMDMtMDImY2hlY2tvdXQ9MjAyNi0wMy0wMyZzaG9wcGluZ2lkPTMwNTVjNzZlMzkzNDQ2NmFiNmJjYjQyNGJlN2FhODQyJmFkdWx0PTEmY2hpbGRyZW49MCZhZ2VzPSZsYW5ndWFnZT1lbnBoJmxvY2FsZT1lbl9QSCZyb29taWQ9MTYwNjE1NDE1OSZzd2lkPTAmcGF5PVBQJmZndD0xJmlzX3NwPVExJmNybj0xJmN1cnI9UEhQJndrcD0xJnN0YW5kPUg0c0lBQUFBQUFBQV93QVBBZkQtQ20wS0FoZ0JFZ1FJQVJBQUdtRUlyLV92X1FVU0FUSVlBREE4T1BJUm1BSGl4SFNvQVFDNEFRTEFBUURSQVFBQUFBQUFmTVZBNFFFQUFBQUFBSGpLUU9nQjI2X1JkSWdDSUlrRUFBQUFBQUFBQUFDZ0JBYXFCQXdJMnc4UkN0ZWpjTDFjb0VDaEJRQUFBQUFBQUFBQUdpQXpNRFUxWXpjMlpUTTVNelEwTmpaaFlqWmlZMkkwTWpSaVpUZGhZVGcwTWlBRUtJWEhrODBHU0FGU0JqSTVZamt6WlZvY0NnTlFTRkFSRUZnNXRNaDJ2ajhhQTFCSVVDRVFXRG0weUhhLVAySUZaVzVmVUVob3VSUndBWGdBaWdFSFNBRjRBTWdCQWFvQkJ3b0RNREl4RUFMeUFTSXpNRFUxWXpjMlpUTTVNelEwTmpaaFlqWmlZMkkwTWpSaVpUZGhZVGcwTWw4d2tnSUJOSm9DQUFBQUFQX19BUUFBX19fajFpOFJEd0VBQUEifQ%3D%3D&amp;utid=fbe3e294-59c1-84c9-ebbb-5fb46c17149f&amp;tm_stars=5&amp;client_id=skyscanner_app&amp;redirect_delay=1000&amp;price_policy=2&amp;pre_redirect_id=512daf3d-25ee-406f-8d4d-cb8c9423b820&amp;tm_city_code&amp;max_price=96994&amp;guests=1&amp;request_id=512daf3d-25ee-406f-8d4d-cb8c9423b820&amp;tm_country_code=PH</t>
  </si>
  <si>
    <t>14.5195, 121.01809</t>
  </si>
  <si>
    <t>Hotel Okura Manila, 2, Portwood Street, Newport World Resorts, Barangay 183, Zone 20, District 1, Pasay, Southern Manila District, Metro Manila, 1309, Philippines</t>
  </si>
  <si>
    <t>Hotel Okura Manila</t>
  </si>
  <si>
    <t>www.skyscanner.com.ph/hotel_deeplink/4.0/PH/en-US/PHP/h_ct/205633508/2026-03-02/2026-03-03/hotel/hotel/hotels?legacy_provider_id=31&amp;rooms=1&amp;closed_user_group=general&amp;hb_data=xg_VTqOEYcK4a36WyDU1STxqf0tTjXYMjxubJY5p2_HXlj0GXzEglYQG0Lr9LWoXX7CKUk3QOYB8N7X1u95Wa3i_xJfFVCy2fOtGASnr-wJtAFqQB7Ld_zas7UCUJ_k0lH4BviBhPpytzSHWz8XN0TZXLDehuLe8MO7fPU-dbUFi-L4idBbDyKToaf_55OXW8Zx10sBuZ8Xt2O5sZEVcki5XZ--gVXtOZQ0jc5N_jID8-NOzR3masiWqa7Am6ddSdzzGt96VEcQKGoKFSHqqzfgkbN_-zRHWNKlHgWfEa2VK4rzWcsWiy7IspX-ZTG23aH97uVCi1kbuTujDvzJTVdXRU1JLMU0xfWRrrS1KFmCBENI4uk53sOFGGewDANTHZYBrUQ58Mk9yTwkzjbkFssmU2m6QmrAYV-B4FdyWiA%3D%3D&amp;q_datetime_utc=2026-03-02T01%3A26%3A20&amp;ticket_price=12955&amp;quote_id=-6282648715520341804&amp;utid_state=1&amp;channel=iphone&amp;price_without_closed_user_group=15997&amp;tm_place_name=Pasay&amp;deeplink_data=eyJmaWVsZHMiOnsic2lnbmF0dXJlIjoiYWJlYmI0ZTc2YWU5MjVjOWE2OThmYTE2NGY0MzA2NmIifSwidXJsIjoiaHR0cHM6Ly9waC50cmlwLmNvbS9ob3RlbHMvcmVkaXJlY3Q%2FaG90ZWxpZD03Nzk0NDY2NCZjaXR5PTEyMTg1MyZBbGxpYW5jZWlkPTEyNjA3JnNpZD04ODg4MzImY2hlY2tpbj0yMDI2LTAzLTAyJmNoZWNrb3V0PTIwMjYtMDMtMDMmc2hvcHBpbmdpZD1jZGUyM2I3MzZlMTE0OTRlYTA1MWY2Njc3MWE4NzZiNCZhZHVsdD0xJmNoaWxkcmVuPTAmYWdlcz0mbGFuZ3VhZ2U9ZW5waCZsb2NhbGU9ZW5fUEgmcm9vbWlkPTE1NTYyMDI2ODEmc3dpZD0wJnBheT1QUCZmZ3Q9MSZpc19zcD1RMiZjcm49MSZjdXJyPVBIUCZ3a3A9MSZzdGFuZD1INHNJQUFBQUFBQUFfd0FTQWUzLUNuQUtBaGdCRWdRSUFSQUFHbVFJdVltSDVnVVNBVElZQUREMUFqaXpLNWdCMks2VkphZ0JBTGdCQXNBQkFORUJQUXJYbzVDWnhFRGhBZXhSdUI2RlRjbEE2QUhjanVHZkFZZ0NJSWtFQUFBQUFBQUFBQUNnQkFhcUJBd0kyZzhSMTZOd1BRckVwMENoQmNQMUtGd1BhN3hBR2lCalpHVXlNMkkzTXpabE1URTBPVFJsWVRBMU1XWTJOamMzTVdFNE56WmlOQ0FFS0lmSGs4MEdTQUZTQmpKa1pqWTBaRm9jQ2dOUVNGQVJFRmc1dE1oMnZqOGFBMUJJVUNFUVdEbTB5SGEtUDJJRlpXNWZVRWhvdVJSd0FYZ0FpZ0VIU0FGNEFNZ0JBYW9CQndvRE1ESXhFQUx5QVNKalpHVXlNMkkzTXpabE1URTBPVFJsWVRBMU1XWTJOamMzTVdFNE56WmlORjh4a2dJQk5Kb0NBQUFBQVBfX0FRQUFfXzlROWNrekVnRUFBQSJ9&amp;utid=b640d5b7-a785-d93a-3ab6-db56fe26ef6d&amp;tm_stars=5&amp;client_id=skyscanner_app&amp;redirect_delay=1000&amp;price_policy=2&amp;pre_redirect_id=be4cee52-9f25-c5d4-3213-a07896d8d306&amp;tm_city_code&amp;max_price=22186&amp;guests=1&amp;request_id=be4cee52-9f25-c5d4-3213-a07896d8d306&amp;tm_country_code=PH</t>
  </si>
  <si>
    <t>14.550923, 121.04687</t>
  </si>
  <si>
    <t>28th Street, Fort Bonifacio, Taguig District 2, Taguig, Southern Manila District, Metro Manila, 1635, Philippines</t>
  </si>
  <si>
    <t>Ascott Bonifacio Global City Manila</t>
  </si>
  <si>
    <t>www.skyscanner.com.ph/hotel_deeplink/4.0/PH/en-US/PHP/h_bc/130417379/2026-03-02/2026-03-03/hotel/hotel/hotels?legacy_provider_id=13&amp;rooms=1&amp;closed_user_group=general&amp;hb_data=xPr9mkWDNvWIjjy_hsJllHjKHiHfXSHvQ9C75fY3tM9xcPLFRATrdjiK-xIUVbIHszJMp7-mX0AwoDVp4bP4g19n7kGLl53DX9mycLEyy8zKi3brGHH6k69o7OCBvF4fhnSzNUJrBJPEjOACO_NTC6vIK2cE_rYWyK-OmmpdQRyB_0g7u6xKB0GLL_wFGT5l72peI__1QR9a-8e9SPAVHEDKHTPCkGYnEqN8qLX9UEH1whyCV0owQHZK69yNpgTYCuHVIXcJn8MbwNIIUuVjsduDsn6gaHalmy66SiSqYvkA7-Iw8iQE90Xc2Do7wy-apoBTjyrHHFDqQZcRpQPlsqdhvJEKU-Oqou4CE7k4uqt0--yrmw4Ny7QvlCnlwHOM6xqVciJ4_qsLj41cdEU39WM2oif75eFheiVmXRjHAKPtQ9vkvJ0%3D&amp;q_datetime_utc=2026-03-02T01%3A26%3A23&amp;ticket_price=21261&amp;quote_id=1047607869724307741&amp;utid_state=1&amp;channel=iphone&amp;price_without_closed_user_group=82789&amp;tm_place_name=Taguig&amp;deeplink_data=eyJmaWVsZHMiOnsic2lnbmF0dXJlIjoiYjE2ZGM3NDhmNDNjYjE1NTg3YWYyZGM5MTVhNjhjODgiLCJibG9ja19pZCI6InYxX0NnRXRFSUhiQVJvb0NoMHlNREkyTFRBekxUQXlWREF3T2pBd09qQXdMakF3TUNzd056b3dNQkFCR044QktBRTRBU0lDQ0FFPV9Da2tJbHFXdnVRTVFBaURxelFFd0FrQUJTZzB6TmpWRU1UQXdVRjh4TURCUVVJSzJBM29rTVRjeVpEVXdObUl0T1RZd09DMHdNRGM0TFdSa1pXRXRPR1UxTXpBd1pqQmtNelJpRWdJSUFSb0dHQUVvQWpBQklnUUlBaGdDIn19&amp;utid=0c894fcc-4436-e1d3-5c18-e7f73ea8cddf&amp;tm_stars=5&amp;client_id=skyscanner_app&amp;redirect_delay=1000&amp;price_policy=2&amp;pre_redirect_id=e35c7244-ab63-7e9f-3874-eda8a7f7add1&amp;tm_city_code&amp;max_price=21261&amp;guests=1&amp;request_id=e35c7244-ab63-7e9f-3874-eda8a7f7add1&amp;tm_country_code=PH</t>
  </si>
  <si>
    <t>www.skyscanner.com.ph/hotel_deeplink/4.0/PH/en-US/PHP/h_bc/205741932/2026-03-02/2026-03-03/hotel/hotel/hotels?legacy_provider_id=13&amp;rooms=1&amp;closed_user_group=general&amp;hb_data=-DYAu3mrLTBJSAK32PBZPGTJV5xGAos-f1f7oCz3xLT5_W20jcMEeTWNx8ug7Vw7plkM7tYSY7YoxB4dljCyv6SMd5Ch8QmfncSXB61_WEl0aFDllCswnXt-ogjPwHo21uBdyCIhnQkqm0PiV46th_wsrnYgyRlIiE_zor8PcDnJbNKLO-fuI60SJVSM6uP9o7CGzzg8-0E_4Urx6FF9M9PDOsCBJbjTCLLhH19gimtdVEQqjl5hcxPsSPla5G7878lT7kMqHLyvV6WzAHI46KEKBllAHT6t22qylCt3nCcX33TUV-sRd31ODZptsbayqVbsKA324U-6j6Ia4Pa90FQTKUD0Cpyo0HN5pvPIoufQ0jtE6CpSPuqXtsZa7DFcWjO0tgflfuHOVCjPXvWT_POZ9QSNDbxHqrsNjv_3m1ibtaAxZ08%3D&amp;q_datetime_utc=2026-03-02T01%3A26%3A25&amp;ticket_price=4528&amp;quote_id=5192045528627753477&amp;utid_state=1&amp;channel=iphone&amp;price_without_closed_user_group=6255&amp;tm_place_name=Lipa+City&amp;deeplink_data=eyJmaWVsZHMiOnsic2lnbmF0dXJlIjoiMGQ2MGYxMjdkMWQyMzEwZmNlODJhYzI5OWE2ZjZkYWYiLCJibG9ja19pZCI6InYxX0NnRXRFTXdDR2lnS0hUSXdNall0TURNdE1ESlVNREE2TURBNk1EQXVNREF3S3pBM09qQXdFQUVZM3dFb0FUZ0JJZ0lJQVE9PV9DaUlJbkplWnV3TVFBaGorMmNRSklBSW84S2FHQ3pBQ1NnY3hSREZPWHpGT1VKZ0ZFZ0lJQVJvRUtBSXdBU0lFQ0FJWUFnPT0ifX0%3D&amp;utid=c2caf690-f029-2555-5803-28c798df5bfe&amp;tm_stars=3&amp;client_id=skyscanner_app&amp;redirect_delay=1000&amp;price_policy=2&amp;pre_redirect_id=9f93cfd0-a196-006c-77d8-45437546af2d&amp;tm_city_code&amp;max_price=11837&amp;guests=1&amp;request_id=9f93cfd0-a196-006c-77d8-45437546af2d&amp;tm_country_code=PH</t>
  </si>
  <si>
    <t>www.skyscanner.com.ph/hotel_deeplink/4.0/PH/en-US/PHP/h_h1/46976887/2026-03-02/2026-03-03/hotel/hotel/hotels?legacy_provider_id=927111&amp;rooms=1&amp;closed_user_group=mobile&amp;hb_data=iKVy26grGE0Cnaq9JrNTVTKQYNosypqV31MXFsB7nsqscH0pdGVYwyirpZx9e9bUQ-6Q-Eum93SIWDA14ZgQ7pFe6nZZ0fr9yjb5nQzi_IzFZdzm-KT5jNy71OjGz5l-hvALclfPvhtHSk9mORvc46qHc6ieAaL9hw7t64Vt6HpvdXriDNv-1KoIi6J6vMfR_YZOwrhGO1uVUqYW9i8LzsKFZQrkfzEN9WSkETNC5aTinkjaEjnxJgnuK8K4BxM-xBalPZ2jP9iIabPkWqzfOdGpe_Y%3D&amp;q_datetime_utc=2026-03-02T01%3A26%3A26&amp;ticket_price=11034&amp;quote_id=2338779925926538576&amp;utid_state=1&amp;channel=iphone&amp;price_without_closed_user_group=13024&amp;tm_place_name=Makati&amp;deeplink_data=eyJmaWVsZHMiOnsic2lnbmF0dXJlIjoiZmM5YzlhZWMxOGEzZGRlNGJhNDI2N2MzYmViMzM0ODcifSwidXJsIjoiaHR0cHM6Ly9waC5ob3RlbHMuY29tL0hvdGVsLVNlYXJjaD9tcGQ9UEhQJnRwaWQ9MzIxNCZtcGU9MTc3MjQxNDc0MCZlbmREYXRlPTIwMjYtMDMtMDMmYWR1bHRzPTEmbXBuPTMyMTUzNjA2NiZtcG09MjQmbXBwPTEmbG9jYWxlPWVuX1BIJm1wbz1FQyZjaGlkPWUzZTc2MDNkLWVjMzItNGUxYy04Y2M5LWYyZWFlYjhmYzhlNSZtcHE9OTkwMC4wMCZlYXBpZD00NCZtY3RjPTMmY3VycmVuY3k9UEhQJnJhdGVwbGFuaWQ9Mzg5MDA5Njc0JnNlbGVjdGVkPTI0NDA3JnN0YXJ0RGF0ZT0yMDI2LTAzLTAyJm1wYj0yMDM0LjAwJm1wYT05MDAwLjAwIn0%3D&amp;utid=48117304-4518-7e1e-28b7-a8b2911b9d7d&amp;tm_stars=5&amp;client_id=skyscanner_app&amp;redirect_delay=1000&amp;price_policy=2&amp;pre_redirect_id=f9987944-095a-3b54-e9e9-a689b72cb9ec&amp;tm_city_code&amp;max_price=14472&amp;guests=1&amp;request_id=f9987944-095a-3b54-e9e9-a689b72cb9ec&amp;tm_country_code=PH</t>
  </si>
  <si>
    <t>www.skyscanner.com.ph/hotel_deeplink/4.0/PH/en-US/PHP/h_ct/142368827/2026-03-02/2026-03-03/hotel/hotel/hotels?legacy_provider_id=31&amp;rooms=1&amp;closed_user_group=general&amp;hb_data=mz8sV5M236oD8LAeRKHkcgedm76V-cI5wN0-jeP357W6WAHGvhJOKFrwZlXGKsaddQY1RMnatuwJNtje-Ms46U2oS489rKfbPuv-YWDQ4rub02YC75Hr23F7YutkKflDz8e_IMUeLfQwd6fnbPf2Nsv5kX88zgiwoEcO9YS3hoE2qGVoTGahQZfvzVt_0NMGGQBzo7nxcoMBRGPKbpLvuf5xfIHq_jd4HyDeKxxSlc_ss_liyHRB3hQZtipFt9Ir67u5h2bT-34Qbo4hCpW9iNBguwX7Z-6AGpNkQuZUrY2FmjWnWHthj_6cexqQt7P4vWc14SFeXY1keFYRqhnlhszgLKCuLClPYqU7YhYM7oX-PWHzmAQd_pCLzCxIL9-0L74s20tHBD_MyBVICjVuqXN1Mr8JBRa5E-XIeUSrog%3D%3D&amp;q_datetime_utc=2026-03-02T01%3A26%3A26&amp;ticket_price=2446&amp;quote_id=-1086293019014836395&amp;utid_state=1&amp;channel=iphone&amp;price_without_closed_user_group=2732&amp;tm_place_name=Pasay&amp;deeplink_data=eyJmaWVsZHMiOnsic2lnbmF0dXJlIjoiNzA0ZjlkNzQ2Yzc0YTI5ZmQ5M2VhZjBiZGExMzY2N2YifSwidXJsIjoiaHR0cHM6Ly9waC50cmlwLmNvbS9ob3RlbHMvcmVkaXJlY3Q%2FaG90ZWxpZD00Mzk3Mjc3JmNpdHk9MTIxODUzJkFsbGlhbmNlaWQ9MTI2MDcmc2lkPTg4ODgzMiZjaGVja2luPTIwMjYtMDMtMDImY2hlY2tvdXQ9MjAyNi0wMy0wMyZzaG9wcGluZ2lkPTRjM2I1ZTI4MzJjMzQ3MTdiM2U4YTg0YjRmZjQwZDc4JmFkdWx0PTEmY2hpbGRyZW49MCZhZ2VzPSZsYW5ndWFnZT1lbnBoJmxvY2FsZT1lbl9QSCZyb29taWQ9MTc5NzUxNzczMCZzd2lkPTAmcGF5PVBQJmZndD0xJmlzX3NwPVEyJmNybj0xJmN1cnI9UEhQJndrcD0xJnN0YW5kPUg0c0lBQUFBQUFBQV93QU5BZkwtQ21zS0FoZ0JFZ1FJQVJBQUdsOElvdU9QMlFZWUFEQUFPSkVTbUFIZHNZd0NxQUVBdUFFQ3dBRUEwUUdrY0QwSzE2Q2ZRT0VCMTZOd1BZb2NvMERvQVpPaXp3aUlBaUNKQkFBQUFBQUFBQUFBb0FRR3FnUU1DTm9QRWV4UnVCNkYyM0ZBb1FWSTRYb1VydXQyUUJvZ05HTXpZalZsTWpnek1tTXpORGN4TjJJelpUaGhPRFJpTkdabU5EQmtOemdnQkNpRng1UE5Ca2dCVWdZMk1UUmxabVJhSEFvRFVFaFFFUkJZT2JUSWRyNF9HZ05RU0ZBaEVGZzV0TWgydmo5aUJXVnVYMUJJYUxrVWNBRjRBSW9CQjBnQmVBRElBUUdxQVFjS0F6QXlNaEFDOGdFaU5HTXpZalZsTWpnek1tTXpORGN4TjJJelpUaGhPRFJpTkdabU5EQmtOemhmTTVJQ0FUU2FBZ0FBQUFEX193RUFBUF9fZk9veWxRMEJBQUEifQ%3D%3D&amp;utid=e6c9114a-87cc-851b-32bf-27f3dab57027&amp;tm_stars=3&amp;client_id=skyscanner_app&amp;redirect_delay=1000&amp;price_policy=2&amp;pre_redirect_id=74d07c72-ceae-edcd-a459-39058dd4c1d0&amp;tm_city_code&amp;max_price=4861&amp;guests=1&amp;request_id=74d07c72-ceae-edcd-a459-39058dd4c1d0&amp;tm_country_code=PH</t>
  </si>
  <si>
    <t>14.564672, 121.02959</t>
  </si>
  <si>
    <t>www.skyscanner.com.ph/hotel_deeplink/4.0/PH/en-US/PHP/h_ad/205653898/2026-03-02/2026-03-03/hotel/hotel/hotels?legacy_provider_id=22&amp;rooms=1&amp;closed_user_group=general&amp;hb_data=2_cAOzP1npVvF6eOi0-FwkaWcHFAAGvVskWjAbliNZbFUw3enz49j78D04fYP1N8xU-r0ozlpjrd_sAGDsAzqgAme-irieIqZNo02SyV8J3CpePGMb02DBwnnhq260XqW7jr5-vLGxDNtb4Au0wGS55Os1sCrMD7d9J79UTt3sx3Kr9hHSz1cNackq4V0sZy8MIALj1y5j9Bv017hlE6rsB7yHBh8qa_w-CKkFxCaqHC1ERMJXbrR5xJfPeZ0fCm2Tz_S9nkXRl-ub09vOsT8qYNPZTivCGFNKmX-xc8RoL83j8DfbCS3-Si30TYNDHDghedYERDKvBtFuZgIpgFNPb1TAA2PmdzPvTg5shLFMqdG2aMU7ajxNtCORCKk_dL5vNdAvKv5E0bj4YEJm5U2a6ttoTzlC8ZxbcIyb1e85NK&amp;q_datetime_utc=2026-03-02T01%3A26%3A30&amp;ticket_price=5271&amp;quote_id=1547009837939388402&amp;utid_state=1&amp;channel=iphone&amp;price_without_closed_user_group=14290&amp;tm_place_name=Makati&amp;deeplink_data=eyJmaWVsZHMiOnsic2lnbmF0dXJlIjoiZWYzZjZmYjk3YzgyMzJmMTYxOWJiMDQyYWUzNDI0NDAifSwidXJsIjoiaHR0cHM6Ly93d3cuYWdvZGEuY29tL3BhcnRuZXJzL3BhcnRuZXJzZWFyY2guYXNweD9jaWQ9MTg0NjM4MyZoaWQ9MTIzNTU4NSZjdXJyZW5jeT1QSFAmY2hlY2tpbj0yMDI2LTAzLTAyJmNoZWNrb3V0PTIwMjYtMDMtMDMmTnVtYmVyb2ZBZHVsdHM9MSZOdW1iZXJvZkNoaWxkcmVuPTAmUm9vbXM9MSZtY2lkPTI3OTA1Jm1hc3RlclJvb21JZD03NjU1OTAyJm1wdD1TRmhhVnpkaWRpOXpLMlZSZDBaTE1qRklVbEZGVUdOMVQwWXhRbnBKUkV0bE1IWm5hWFpzYVZkMmEyRm1RMHN5WW5WSlRHbzJVMHhuWm1kV1ZtOTRNRGhsYkdkTEszUnBla0ZrVlEmVG90YWxQcmljZT01MjcwLjY5JlRvdGFsVGF4PTU4OS43OSZUb3RhbEZlZT0wLjAwJlRvdGFsU3VyY2hhcmdlPTAmbWN1cj1QSFAifQ%3D%3D&amp;utid=f2a6f81f-c11d-5daf-69b4-8dc076832dee&amp;tm_stars=5&amp;client_id=skyscanner_app&amp;redirect_delay=1000&amp;price_policy=2&amp;pre_redirect_id=24c48103-c5db-1f7b-afc1-f6e7e4c40ff3&amp;tm_city_code&amp;max_price=9023&amp;guests=1&amp;request_id=24c48103-c5db-1f7b-afc1-f6e7e4c40ff3&amp;tm_country_code=PH</t>
  </si>
  <si>
    <t>14.114185, 120.885937</t>
  </si>
  <si>
    <t>Spring Heights I, Zambal, Anuling Lejos II, Mendez, Cavite, Calabarzon, 4121, Philippines</t>
  </si>
  <si>
    <t>Pintoresco</t>
  </si>
  <si>
    <t>https://www.skyscanner.com.ph/hotel_deeplink/4.0/PH/en-US/PHP/h_fd/134502624/2026-02-27/2026-02-28/hotel/hotel/hotels?legacy_provider_id=927050&amp;rooms=1&amp;hb_data=1gEJyHCvivrnlRR5dXr3OBmrMp3PXRdFuPLGBfmLsQnPxhPla-eqHqbL6L-GObGlY-atcmn5ztE2U2-a0YgVgZckoI2R_uZifj5fE0Ck4m-mKE4aZ82yPN-AuGwjMidMS0DL0wHRpdDFHI-R4Imw4KCdqot3ZvVQYTdBBKT8qHRzhR7lth1qMWjejAOHiw-e8_V9uC0rAd0vDhwmjS41rbu4aJxYZCAfefW2wXLoPi0M682iD-c6m5VFIHWPv0cZmglG63S9tr1WDpDfEc1-w6BqPydXMthvbVZlM0l2YitZfJP3a0wk0CaibKaRqYzygK0dLbvW2sBzX_7Tjwncv_jHUx33wZ62Emik4IxUIvfiSgx4Ql86XPBqZ2RzL8Ed1_d0chzR8oeWlWafL9nizNq8_YcnJxA22oUK-NRGJ5NgXg%3D%3D&amp;q_datetime_utc=2026-02-26T18%3A46%3A13&amp;ticket_price=6410&amp;quote_id=-8191900261517958105&amp;utid_state=1&amp;channel=iphone&amp;tm_place_name=Manila&amp;deeplink_data=eyJmaWVsZHMiOnsic2lnbmF0dXJlIjoiNTAxODgwNWMyMGMwOTQyODNmMmViMDM4MTI0NzljYzUifSwidXJsIjoiaHR0cHM6Ly9kZWFscy52aW8uY29tP3NpZz04MWQzNWU4YWFmNDk4MmYwNzhiMWVhNDlkMzczZWUxOWVmZDZiOTE5N2ViMWRlZGY4MmIzNjFhNjk4OThhYmUwMzgzMDMyMzczNjM3MzEzNTM1JnNpZy1pc3M9bWV0YSZ0dXJsPWh0dHBzJTNBJTJGJTJGdmlvLmNvbSUyRkhvdGVsJTJGU2VhcmNoJTNGY2hlY2tJbiUzRDIwMjYtMDItMjclMjZjaGVja091dCUzRDIwMjYtMDItMjglMjZjdXJyZW5jeSUzRFBIUCUyNmVwdiUzRE1TNHklMjZlc2QlM0RkSFNyTW02UzkzNy1nc3VpNTc5RkNSbFhvRnBEczVnbjBzU0FCN09waTUzdVdack5XN1pGb2V3cUs5aGtvNjh1TlhUOWtKV0NyWll2VTQ0UzFrT3V5R3JpbzdGeElSaFVYSFdlUzE1SXpNYU5oYU9keTA4Y24tRSUyNTNEJTI2Zm9yY2VDdXJyZW5jeUNoYW5nZSUzRDElMjZmb3JjZUxhbmd1YWdlQ2hhbmdlJTNEMSUyNmhvdGVsSWQlM0QxMDU3OTEyJTI2bGFiZWwlM0RzcmMlMjUzRHNreXNjYW5uZXIlMjUyNnVjb3VudHJ5JTI1M0RQSCUyNTI2dWRldmljZSUyNTNEbW9iaWxlJTI1MjZob3RlbCUyNTNEMTA1NzkxMiUyNTI2ZGF5JTI1M0QyNyUyNTI2bW9udGglMjUzRDAyJTI1MjZ5ZWFyJTI1M0QyMDI2JTI1MjZsb3MlMjUzRDElMjUyNm9mZmVyaWQlMjUzRG8zZW5PbUdGV3Z4USUyNTI2cHJpY2UlMjUzRDY0MDkuOTclMjUyNmN1cnJlbmN5JTI1M0RQSFAlMjUyNnVzZXJsYW5nJTI1M0RlbiUyNTI2X3RoJTI1M0QwMzcxNjYyZTljNjhhYzhkZmEwOThiNGJkMDEwNmYwNTAxYzE1ZmY5MGY3NWY2NTIlMjUyNmR0cyUyNTNEMTc3MjEzMTU1MCUyNTI2b2x1dCUyNTNEMTc3MjEzMTU0OCUyNTI2Y2FuUGF5TGF0ZXIlMjUzRGZhbHNlJTI1MjZyZXF1ZXN0VXNlckdyb3VwJTI1M0QlMjUyNm9mZmVyVXNlckdyb3VwJTI1M0RwdWJsaWMlMjZsYW5nJTNEZW4lMjZvdGklM0RKZjIteUJUMW9KcyUyNnByZWZlcnJlZFJhdGUlM0Q2NDA5Ljk3JTI2cHJvZmlsZSUzRHIyZDJtNzNrbjglMjZyb29tcyUzRDElMjZ0b2tlbiUzRDdmZTI3NiUyNnVzZXJDb3VudHJ5JTNEUEglMjZ1dG1fY2FtcGFpZ24lM0Rza3lzY2FubmVyJTI2dXRtX21lZGl1bSUzRGNwYyUyNnV0bV9zb3VyY2UlM0Rza3lzY2FubmVyIn0%3D&amp;utid=ad7c753f-e8ff-547d-3f23-5cbeee6d1c42&amp;tm_stars=5&amp;client_id=skyscanner_app&amp;redirect_delay=1000&amp;price_policy=2&amp;pre_redirect_id=b41c7607-f667-3c7e-3241-66d2f98348bb&amp;tm_city_code=MNLP&amp;max_price=8785&amp;guests=1&amp;request_id=b41c7607-f667-3c7e-3241-66d2f98348bb&amp;tm_country_code=PH</t>
  </si>
  <si>
    <t>Esperanza Ilaya, Alfonso, Cavite, Calabarzon, 4123, Philippines</t>
  </si>
  <si>
    <t>Pintoresco in Anuling provides accommodations with water sports facilities, pool with a view, and a garden. This property offers access to a patio, table tennis, free private parking, and free Wifi.</t>
  </si>
  <si>
    <t>www.skyscanner.com.ph/hotel_deeplink/4.0/PH/en-US/PHP/h_ct/134502624/2026-03-05/2026-03-06/hotel/hotel/hotels?legacy_provider_id=31&amp;rooms=1&amp;closed_user_group=general&amp;hb_data=1-iYaM5gcYbOvF2LyXagP1U95x8K964WGsd22EQdZvHQaeT7_TPZMpn64G6F4ALAF1iiRyEjRT05XSg1gk6nm_5xxj2DPExRxPNhipztJAYYwGy9O8NODmyqywRYLRwxJj5hFIg4qsUBIOctKB9UaXiKZq8QAXJycggJktb_BnF8QtdCehBWBZKGpk-z39a-SQBgAdkxwZpIXWzDtxb8oz3kmGjZOhxEi36gTFh2fw9v2HdmBQFykPSDUdP0_27X6vrUxAla8AUQsY0vuoci1nRZ25BblcBLumcS53BTM0IebTMNOlyyv2kljbMMkruOAoOfLo_CG7-gTfrChI1R5AluwyLT8UxdAwvzy77TcqkBAg7w-bu1tYMRGV65Pls2WRcsBOdj-q7SLRAgaDpBH_MSVsxxkAVnDmqzyephlQ%3D%3D&amp;q_datetime_utc=2026-03-05T14%3A39%3A57&amp;ticket_price=6996&amp;quote_id=1605556597222094301&amp;utid_state=1&amp;channel=iphone&amp;price_without_closed_user_group=12547&amp;tm_place_name=Manila&amp;deeplink_data=eyJmaWVsZHMiOnsic2lnbmF0dXJlIjoiODdjODY3NmMzNDJhOWFkMGY3NWJhOWE3MTM3YWZmOTIifSwidXJsIjoiaHR0cHM6Ly9waC50cmlwLmNvbS9ob3RlbHMvcmVkaXJlY3Q%2FaG90ZWxpZD05OTI4MzEmY2l0eT0zNjQmQWxsaWFuY2VpZD0xMjYwNyZzaWQ9ODg4ODMyJmNoZWNraW49MjAyNi0wMy0wNSZjaGVja291dD0yMDI2LTAzLTA2JnNob3BwaW5naWQ9YjhhOTBkYzkwMzM2NDI4YmE3N2IzMmVhN2E3MTM2ZjAmYWR1bHQ9MSZjaGlsZHJlbj0wJmFnZXM9Jmxhbmd1YWdlPWVucGgmbG9jYWxlPWVuX1BIJnJvb21pZD0xODA4NjkwNjMwJnN3aWQ9MCZwYXk9UFAmZmd0PTEmY3JuPTEmY3Vycj1QSFAmd2twPTEmc3RhbmQ9SDRzSUFBQUFBQUFBX3dEOUFBTF9DbHNLQWhnQkVnUUlBUkFBR2s4SXh0dTUzZ1lZQURBQU9KRVNtQUdfekR5b0FRQzRBUUxBQVFEUkFUTXpNek56S0xkQTRRSEQ5U2hjajFPN1FPZ0I5ZTNjZDRnQ0lJa0VBQUFBQUFBQUFBQ2dCQUNoQlNsY2o4TDFlb1ZBR2lCaU9HRTVNR1JqT1RBek16WTBNamhpWVRjM1lqTXlaV0UzWVRjeE16Wm1NQ0FFS05pb3BzMEdTQUZTQmpVNFl6ZGlNbG9jQ2dOUVNGQVJSd040Q3lRb3ZqOGFBMUJJVUNGSEEzZ0xKQ2ktUDJJRlpXNWZVRWhvdkJSd0FYZ0FpZ0VIU0FGNEFNZ0JBYW9CQndvRE1ESXhFQUx5QVNKaU9HRTVNR1JqT1RBek16WTBNamhpWVRjM1lqTXlaV0UzWVRjeE16Wm1NRjh5a2dJQk5Kb0NBQUFBQVBfX0FRQUFfXzlQemFrVV9RQUFBQSJ9&amp;utid=3f7a84fa-793c-e78c-120d-930257619983&amp;tm_stars=5&amp;client_id=skyscanner_app&amp;price_policy=2&amp;pre_redirect_id=3fbe9e2e-44ad-9586-a240-ac574eee3743&amp;tm_city_code=MNLP&amp;max_price=10985&amp;guests=1&amp;request_id=3fbe9e2e-44ad-9586-a240-ac574eee3743&amp;tm_country_code=PH</t>
  </si>
  <si>
    <t>14.541124, 120.996458</t>
  </si>
  <si>
    <t>The Henry Hotel Manila</t>
  </si>
  <si>
    <t>www.skyscanner.com.ph/hotel_deeplink/4.0/PH/en-US/PHP/h_ct/134124859/2026-03-02/2026-03-03/hotel/hotel/hotels?legacy_provider_id=31&amp;rooms=1&amp;hb_data=qVRy5rIJJxli3-pyfOGpv-vsGT41UGcrJB81L3oVe6PMRReLFSUETkzYiCwrKnaKdod2W6cj66SQJyQJ4qnB4xUd7FwIvQJ6IuISGpH41CCPq-fUcaOpMp-ExItxpjZ3lltNQGBRz69xDxNyPDQFWG1qGtNHRO9bD9HkLWqvvQwHNs5dSeop0OjuWdxtoAiTFwR2tgrX54dwm0V01286-4UGFIYzHYZ3mkBMEshvGDIq6n709za88VFCmDRCbcub6QWuPsoSqbOpQElMvISI3L4is2mtlnoiUZsEftBABVTLqnqOHyrJu34uEkphIuroyNiLShLG3ncRd0Dg7uwQPe_MIDNXqloKGQO18TU5SbsG9lFwTGOgT0eknU-YT0At0s295MEvgLKR2Do2VGBu6WhSzoa623rV1V6W0kqDDA%3D%3D&amp;q_datetime_utc=2026-03-02T01%3A26%3A33&amp;ticket_price=4909&amp;quote_id=2664552971974947739&amp;utid_state=1&amp;channel=iphone&amp;tm_place_name=Pasay&amp;deeplink_data=eyJmaWVsZHMiOnsic2lnbmF0dXJlIjoiMTQ0ZDIwNGFiMzA2YTk2OGY2YmE0N2JlOWFlODYwMjIifSwidXJsIjoiaHR0cHM6Ly9waC50cmlwLmNvbS9ob3RlbHMvcmVkaXJlY3Q%2FaG90ZWxpZD0yMDEzOTgyJmNpdHk9MTIxODUzJkFsbGlhbmNlaWQ9MTI2MDcmc2lkPTg4ODgzMiZjaGVja2luPTIwMjYtMDMtMDImY2hlY2tvdXQ9MjAyNi0wMy0wMyZzaG9wcGluZ2lkPWNkZTIzYjczNmUxMTQ5NGVhMDUxZjY2NzcxYTg3NmI0JmFkdWx0PTEmY2hpbGRyZW49MCZhZ2VzPSZsYW5ndWFnZT1lbnBoJmxvY2FsZT1lbl9QSCZyb29taWQ9MTcyMDc5NjAwMyZzd2lkPTAmcGF5PVBQJmZndD0xJmNybj0xJmN1cnI9UEhQJndrcD0xJnN0YW5kPUg0c0lBQUFBQUFBQV93QUhBZmotQ21VS0FoZ0JFZ1FJQVJBQUdsa0k0NGJGdEFZU0J6RTFOakF4TURFWUFERERDamlxWjVnQm52WjZxQUVBdUFFQndBRUIwUUdGNjFHNFhrV3dRT0VCWm1abVp1WXNzMERvQWM3Ni1RS0lBaUNKQkFBQUFBQUFBQUFBb0FRQW9RVlN1QjZGNi0yRlFCb2dZMlJsTWpOaU56TTJaVEV4TkRrMFpXRXdOVEZtTmpZM056RmhPRGMyWWpRZ0JDaUh4NVBOQmtnQlVnWXdZakJsTXpOYUhBb0RVRWhRRVJCWU9iVElkcjRfR2dOUVNGQWhFRmc1dE1oMnZqOWlCV1Z1WDFCSWFMa1VjQUY0QUlvQkIwZ0JlQURJQVFHcUFRY0tBekF4TVJBQjhnRWlZMlJsTWpOaU56TTJaVEV4TkRrMFpXRXdOVEZtTmpZM056RmhPRGMyWWpSZk01SUNBVFNhQWdBQUFBRF9fd0VBQVBfX2VaWDhHZ2NCQUFBIn0%3D&amp;utid=fe97babf-972a-75b8-02dc-45a529c29f47&amp;tm_stars=4&amp;client_id=skyscanner_app&amp;redirect_delay=1000&amp;price_policy=2&amp;pre_redirect_id=405aed33-39ac-a0dd-13f1-28c82debf902&amp;tm_city_code&amp;max_price=4995&amp;guests=1&amp;request_id=405aed33-39ac-a0dd-13f1-28c82debf902&amp;tm_country_code=PH</t>
  </si>
  <si>
    <t>14.618228, 120.98732</t>
  </si>
  <si>
    <t>www.skyscanner.com.ph/hotel_deeplink/4.0/PH/en-US/PHP/h_bc/140065806/2026-03-02/2026-03-03/hotel/hotel/hotels?legacy_provider_id=13&amp;rooms=1&amp;closed_user_group=general&amp;hb_data=Z77e2HY-IlDPfqzs4q7JKATi-QSJ7PH2LHPgoJ-JDERu3hYWqrWw2mO9Px2l71J6wXXLr1loK744IKkwT7fnBEDbzx8v7h6ASMsDa1B3KIHZqNAPy4z8yl1o1oReD_fLlWgswjVzj64A1dYlT4w2-4Tm3QDWuWWZV8GRT-fiBjxHd2DVUdGz6GprsK1Jirk35_T1h-yORc7z-fVxDdpEh8fgWgF5wNXsJQll97L0W8SOaDAjdlqnRg5hdo1P84-PTr1VtVlpyDjNca_zqGlrbLKyuxntnayVPQ6cKwLHRZj4tyGm1izNzV_BHqmcLmIhndW23pBlhDIzckYhjuZHuR0RtmrsZ9NlY1r95s468K3QNGT3h2MsljdFKpzi3hMM16aNPd2pmPLTOSFd2JQk9ULkRNQhBk6H9W-OTw-tgCkLdYmb&amp;q_datetime_utc=2026-03-02T01%3A26%3A33&amp;ticket_price=5543&amp;quote_id=3900773362213501182&amp;utid_state=1&amp;channel=iphone&amp;price_without_closed_user_group=13072&amp;tm_place_name=Manila&amp;deeplink_data=eyJmaWVsZHMiOnsic2lnbmF0dXJlIjoiZTNiYWEwZGVkNzRkZmQ0ZTliZmQ4NzExNmJkZGUyYTMiLCJibG9ja19pZCI6InYxX0NnRXRFS0RjQVJvb0NoMHlNREkyTFRBekxUQXlWREF3T2pBd09qQXdMakF3TUNzd056b3dNQkFCR044QktBRTRBU0lDQ0FFPV9Da2NJa3ZuK3pna1FBaUFDTUFKQUFVb05NelkxUkRFd01GQmZNVEF3VUZEQXVBTjZKRFU0TkdZME5tVTNMVEkyTjJRdE5HWXpPQzB5T1RjM0xXRXhOVEZqWm1JM1ptSmlOQklDQ0FFYUJoZ0JLQUl3QVNJRUNBSVlBZz09In19&amp;utid=3b05aa47-c29e-e7ee-1753-d8519ab21266&amp;tm_stars=4&amp;client_id=skyscanner_app&amp;redirect_delay=1000&amp;price_policy=2&amp;pre_redirect_id=1fa8eecd-8075-1506-d6ef-3ae8945c5e90&amp;tm_city_code=MNLP&amp;max_price=13009&amp;guests=1&amp;request_id=1fa8eecd-8075-1506-d6ef-3ae8945c5e90&amp;tm_country_code=PH</t>
  </si>
  <si>
    <t>14.58957, 121.06215</t>
  </si>
  <si>
    <t>Citadines Millennium Ortigas Manila</t>
  </si>
  <si>
    <t>www.skyscanner.com.ph/hotel_deeplink/4.0/PH/en-US/PHP/h_bc/215138653/2026-03-02/2026-03-03/hotel/hotel/hotels?legacy_provider_id=13&amp;rooms=1&amp;closed_user_group=general&amp;hb_data=FVvW1fvJyqKTVB1RCz9SROSGoFRLHhV0YuqqMgcAtdva8fLvDs4utlUG5woR1ancFHgKM0yaz4AoXt2dz2e3LDM_d6wGFzzS3Az8-6v-YhNJKg-t7oWWHK3QUrtJSQZnmdztG47Aji63keKFxf6WWLGSaVDOqQRTiOBvZR0Ao6OUxZ7mGeZVv0hBeMQoAjOQLbU6OdN2NQ9MC5HsfCykCsIc4nPxVZ6StB_iViWaS2L55jhYxQrqfqK02BlU2hMkNDPZlTiF75BwuGFFkGMjtZ9fmq01tq9RapRIAExqyl-gPTKBeqxQdGNr9OGIW3HCVbHINTouuV1tPgLM4szE3cr7UUXvWJeLR3iFWnnZXkmBKifJywFJ4Q_eHQksqo1PiHxtggSHBU_7gBr-ri4ysKaqCYfoNdmY0DUULdO7xp17F7bqCIY%3D&amp;q_datetime_utc=2026-03-02T01%3A26%3A37&amp;ticket_price=6386&amp;quote_id=-5197489248895625601&amp;utid_state=1&amp;channel=iphone&amp;price_without_closed_user_group=6731&amp;tm_place_name=Pasig&amp;deeplink_data=eyJmaWVsZHMiOnsic2lnbmF0dXJlIjoiMjhkNTMxNzQyNzk5ODI5OGIzYTIzMzdiNTRiNjRiYTEiLCJibG9ja19pZCI6InYxX0NnRXRFSWphQVJvb0NoMHlNREkyTFRBekxUQXlWREF3T2pBd09qQXdMakF3TUNzd056b3dNQkFCR044QktBRTRBU0lDQ0FFPV9Da3NJNHBtTkRSQUNJQUlvOXMzZ0R6QUNRQUZLRFRNMk5VUXhNREJRWHpFd01GQlFrTFFEZWlReU9UaGlaR015WXkwek5EazVMVFExT1RJdE5UQm1PUzAwTVRJNVpUazJOemsxWkRNU0FnZ0JHZ1lZQVNnQ01BRWlCQWdDR0FJPSJ9fQ%3D%3D&amp;utid=a3300ca7-20af-fb5b-f5d1-bcb4914b422b&amp;tm_stars=4&amp;client_id=skyscanner_app&amp;redirect_delay=1000&amp;price_policy=2&amp;pre_redirect_id=919a12b0-2c2c-9e13-b4c7-c38a15a55f0f&amp;tm_city_code&amp;max_price=9329&amp;guests=1&amp;request_id=919a12b0-2c2c-9e13-b4c7-c38a15a55f0f&amp;tm_country_code=PH</t>
  </si>
  <si>
    <t>15.189909, 120.539312</t>
  </si>
  <si>
    <t>www.skyscanner.com.ph/hotel_deeplink/4.0/PH/en-US/PHP/h_bc/218721806/2026-03-05/2026-03-06/hotel/hotel/hotels?legacy_provider_id=13&amp;rooms=1&amp;closed_user_group=general&amp;hb_data=CmmIOBQISIuD2gxXbubLFrTDF1B_g6xf0Ovqi2Vzw65PmM-kcZmpvgIc1LZpHlaHJeBQQlalAW7ZUia8nobjtT-bDBFfGVVh1rXrqC66nlfHpl3O1r8mLmpNMoKAUl70mefiqr_un07tVR2KGtsuYs9__6omJ1VZ104g5NvcWUmv5tATeDnIihSZN_JtdjNpvqcW_RmUTFR1KKJVVtCug-kd-eYVlOYo2Eq_hS76_CMSvwcrhups8pZBCckZ_IeLeb5A74UgGujkC2dkrNRrQ8dIzCW8enOedNVcrgxb33gnjRxThhQjX6ltQ4veYGBDnFVd9s8WvrpPHjLHZyEAxMMLtS4ODOEIzIorB3vjbKwrQSEkdz7xjW-bEHON093ErRQWxpelVL6h_-NCYrdi0O9kNIe_K4Wb-LpZ14eFb3m9SIyZSsQ%3D&amp;q_datetime_utc=2026-03-05T14%3A40%3A00&amp;ticket_price=5172&amp;quote_id=7267912113614210169&amp;utid_state=1&amp;channel=iphone&amp;price_without_closed_user_group=15927&amp;tm_place_name=Mabalacat&amp;deeplink_data=eyJmaWVsZHMiOnsic2lnbmF0dXJlIjoiYTUwZjc3ODk0ZWYwOTFkZTNhODcwNTlhZGZmNWVjZGMiLCJibG9ja19pZCI6InYxX0NnRXRFTXdDR2lnS0hUSXdNall0TURNdE1EVlVNREE2TURBNk1EQXVNREF3S3pBM09qQXdFQUVZM3dFb0FUZ0JJZ0lJQVE9PV9DaU1Jdm9YWmhnZ1FBaUFFS0x5NmdSRXdBa29OTXpZMVJERXdNRkJmTVRBd1VGQ1lCUklDQ0FFYUJoZ0JLQUl3QVNJRUNBSVlBZz09In19&amp;utid=c3ce476a-38ac-eac2-f1e8-5136d9612892&amp;tm_stars=4&amp;client_id=skyscanner_app&amp;price_policy=2&amp;pre_redirect_id=816a5437-7be2-2eb8-9a45-6e970f7e2ed9&amp;tm_city_code&amp;max_price=8400&amp;guests=1&amp;request_id=816a5437-7be2-2eb8-9a45-6e970f7e2ed9&amp;tm_country_code=PH</t>
  </si>
  <si>
    <t>14.636086, 121.04254</t>
  </si>
  <si>
    <t>VS Hotel</t>
  </si>
  <si>
    <t>www.skyscanner.com.ph/hotel_deeplink/4.0/PH/en-US/PHP/h_xp/205736737/2026-03-02/2026-03-03/hotel/hotel/hotels?legacy_provider_id=1&amp;rooms=1&amp;closed_user_group=mobile&amp;hb_data=GfU84bm0xI46opEezpq1L3kYpgH3V837Jk1tNDLr6wqGRLJp53dh4gFpqhYdvfkbT242uTkQfSZ1CW1J9axSuUzEpyW0Lm-cOF6WFoHKAtPzBUGaavDis45HPYUm43YgdaPHb-w41vRwrW4KgkfB93MIcHaTi7U67KFbNvvq4hF2Z0twxSPnt-XIqQndMHIoFL766M-2bUUX-LUxteOkISd9m_viH-3gFfxmzz5fSJzPddpTxMCV8Ig8Pptt3GXvGJrI_CwY89NBjrxFpRrzps9PUl4%3D&amp;q_datetime_utc=2026-03-02T01%3A26%3A43&amp;ticket_price=2882&amp;quote_id=4073538399233997470&amp;utid_state=1&amp;channel=iphone&amp;price_without_closed_user_group=3201&amp;tm_place_name=Quezon+City&amp;deeplink_data=eyJmaWVsZHMiOnsic2lnbmF0dXJlIjoiOGRkNWY3Y2E1NmM1MTQyNTQxNGIwMmE4NjQ3NGJjMmMifSwidXJsIjoiaHR0cHM6Ly93d3cuZXhwZWRpYS5jb20ucGgvSG90ZWwtU2VhcmNoP3RwaWQ9NjgmbXBlPTE3NzI0MTQyOTUmZW5kRGF0ZT0yMDI2LTAzLTAzJmFkdWx0cz0xJmxvY2FsZT1lbl9VUyZjaGlkPTYxZWE3OTQwLTc4MDgtNDY5Ni05YTYxLWYzY2NiNmIxMDE4YiZlYXBpZD00NjIzMCZtY3RjPTMmc3RhcnREYXRlPTIwMjYtMDMtMDImbXBkPUdCUCZtcG49MzE1OTM3Njc1JmN1cnJlbmN5PUdCUCZyYXRlcGxhbmlkPTM4NTExNDk3OCZtcG09MjQmbXBwPTEmbXBvPUVDJnNlbGVjdGVkPTc0MDg3MDE1Jm1wYj03LjQxJm1wcT0zMi42MCZtcGE9MjkuNjQifQ%3D%3D&amp;utid=35b5e182-ed84-0784-096f-5c2db5d55f84&amp;tm_stars=4&amp;client_id=skyscanner_app&amp;redirect_delay=1000&amp;price_policy=2&amp;pre_redirect_id=76558523-97e5-d1f4-9d52-aea447b4b31b&amp;tm_city_code&amp;max_price=6720&amp;guests=1&amp;request_id=76558523-97e5-d1f4-9d52-aea447b4b31b&amp;tm_country_code=PH</t>
  </si>
  <si>
    <t>14.53584, 120.99396</t>
  </si>
  <si>
    <t>Liza's Lodge, Cuneta Avenue, City Garden Town Homes, Barangay 76, Zone 10, District 1, Pasay, Southern Manila District, Metro Manila, 1700, Philippines</t>
  </si>
  <si>
    <t>Hotel Ava Cuneta</t>
  </si>
  <si>
    <t>www.skyscanner.com.ph/hotel_deeplink/4.0/PH/en-US/PHP/h_ct/155562061/2026-03-02/2026-03-03/hotel/hotel/hotels?legacy_provider_id=31&amp;rooms=1&amp;closed_user_group=general&amp;hb_data=DMuWm7bH7BBM26dJSb1_ax0aJavIuJ_UII2mlpwma7OQK50xqADLomwq5DzHbfKqgumuxq-tjqeJadJ4tnvJPq0DroZ7nidPUbsybQgHuzJwaqSELjhraLxqjixx65RYvHNzwq5W7_fohHBocARTvjWZVc5gZVz2oOhUxmU6JkO5NbSiQ28jVQxxVV8GP7BgcWTPPx6TF1tYLtz1z1-5HxyMLWt-QJ6x1_yL1c9lU-wDuwd1lm4pavJmzh1isz8nN4vuSu7Ydf_DIlw6lrv3K27XEglTwHl4wDQf9T0SOsJi2yby8mLn8OtlQ6ynIalun8z6FSWHZQL1XZnw82SGWHSa29-DD0g6StcBXy1wBYyxAUArXKTW4-nQAflgoA_wHnZnzzv7GHO_-JOqVPTjtFpV8YUVY6kVMnsnVsvd_Q%3D%3D&amp;q_datetime_utc=2026-03-02T01%3A27%3A48&amp;ticket_price=1887&amp;quote_id=-3809041551324347878&amp;utid_state=1&amp;channel=iphone&amp;price_without_closed_user_group=2225&amp;tm_place_name=Pasay&amp;deeplink_data=eyJmaWVsZHMiOnsic2lnbmF0dXJlIjoiYmUxNzM3ODAxMzk2YmI1ZmFhOTE3NWRiMDVmNTUyMjQifSwidXJsIjoiaHR0cHM6Ly9waC50cmlwLmNvbS9ob3RlbHMvcmVkaXJlY3Q%2FaG90ZWxpZD02OTkyMDcmY2l0eT0xMjE4NTMmQWxsaWFuY2VpZD0xMjYwNyZzaWQ9ODg4ODMyJmNoZWNraW49MjAyNi0wMy0wMiZjaGVja291dD0yMDI2LTAzLTAzJnNob3BwaW5naWQ9NGRiNjJlZTE1YjI5NGI1NWEwZDZjMjU5MDg4ODhlN2EmYWR1bHQ9MSZjaGlsZHJlbj0wJmFnZXM9Jmxhbmd1YWdlPWVucGgmbG9jYWxlPWVuX1BIJnJvb21pZD0xNjYwOTE2ODI4JnN3aWQ9MCZwYXk9UFAmZmd0PTEmY3JuPTEmY3Vycj1QSFAmd2twPTEmc3RhbmQ9SDRzSUFBQUFBQUFBX3dEOUFBTF9DbHNLQWhnQkVnUUlBUkFBR2s4STNLai1sd1lZQURBQU9Qc1JtQUhIMWlxb0FRQzRBUUxBQVFEUkFhNUg0WG9VQkpsQTRRRXpNek16TTN1ZFFPZ0ItNjZNRDRnQ0lJa0VBQUFBQUFBQUFBQ2dCQUNoQlZ5UHd2VW9iSE5BR2lBMFpHSTJNbVZsTVRWaU1qazBZalUxWVRCa05tTXlOVGt3T0RnNE9HVTNZU0FFS0lPdGs4MEdTQUZTQm1JeU5tUmxaRm9jQ2dOUVNGQVJFRmc1dE1oMnZqOGFBMUJJVUNFUVdEbTB5SGEtUDJJRlpXNWZVRWhvdVJSd0FYZ0FpZ0VIU0FGNEFNZ0JBYW9CQndvRE1ESXlFQUx5QVNJMFpHSTJNbVZsTVRWaU1qazBZalUxWVRCa05tTXlOVGt3T0RnNE9HVTNZVjh3a2dJQk5Kb0NBQUFBQVBfX0FRQUFfXzhpX052bF9RQUFBQSJ9&amp;utid=cec1ff44-a9a9-dbbe-c31b-988f2b55a210&amp;tm_stars=2&amp;client_id=skyscanner_app&amp;redirect_delay=1000&amp;price_policy=2&amp;pre_redirect_id=7cd9ffe2-61ec-d0bd-f524-cd7838f8adfd&amp;tm_city_code&amp;max_price=3018&amp;guests=1&amp;request_id=7cd9ffe2-61ec-d0bd-f524-cd7838f8adfd&amp;tm_country_code=PH</t>
  </si>
  <si>
    <t>14.475092, 120.982778</t>
  </si>
  <si>
    <t>Brittany Hotel Global South, C-5 Road Extension, Pulanglupa Uno, 1st District, Las Piñas, Southern Manila District, Metro Manila, 1740, Philippines</t>
  </si>
  <si>
    <t>Mella Hotel</t>
  </si>
  <si>
    <t>www.skyscanner.com.ph/hotel_deeplink/4.0/PH/en-US/PHP/h_xp/189860727/2026-03-02/2026-03-03/hotel/hotel/hotels?legacy_provider_id=1&amp;rooms=1&amp;closed_user_group=mobile&amp;hb_data=JSTB5Nk3WFD7_i5fxi739YmmhJTrWzftnYL5GqgnXvt9fFcx1WoBMd-yukmFa63Ujjljuy-5jFNtDb2O3sIO9jis6oeMxHNOLCyUJ1nkwd0FwSUgaBdLTD0hakXOIh1kyKGBIvr6htOlba4kzAepgbELRyWRYQci10VCo00_fhw7np-kH0b9ENLvFrjxa2rtDdN2sNlsROGKE03BX-82kT6-kpzeXqVxl9RMW3mnXbpMBA3X8sAENsbscTCU8rjYEJPdvbArDP9je8MinY2FzvLQ7Mg%3D&amp;q_datetime_utc=2026-03-02T01%3A26%3A46&amp;ticket_price=4466&amp;quote_id=6775260622039601620&amp;utid_state=1&amp;channel=iphone&amp;price_without_closed_user_group=8755&amp;tm_place_name=Zapote&amp;deeplink_data=eyJmaWVsZHMiOnsic2lnbmF0dXJlIjoiNTdiNmE0ZDIwMGVjOWRmZmM5ZTQxN2M4NzdkYmNkNjUifSwidXJsIjoiaHR0cHM6Ly93d3cuZXhwZWRpYS5jb20ucGgvSG90ZWwtU2VhcmNoP3RwaWQ9NjgmbXBlPTE3NzI0MTM4MjcmZW5kRGF0ZT0yMDI2LTAzLTAzJmFkdWx0cz0xJmxvY2FsZT1lbl9VUyZjaGlkPWM4ZjJlMDNmLTE3MjgtNDZjMS04ODA4LTI0YzRhODA5Yjc0OCZlYXBpZD00NjIzMCZtY3RjPTMmc3RhcnREYXRlPTIwMjYtMDMtMDImbXBkPUdCUCZtcG49MzI0NTU2Nzk1JmN1cnJlbmN5PUdCUCZyYXRlcGxhbmlkPTM5NTAwODgxOCZtcG09MjQmbXBwPTEmbXBvPUVDJnNlbGVjdGVkPTI3MDc1MTA5Jm1wYj02LjcxJm1wcT01MC43MSZtcGE9NTAuNzEifQ%3D%3D&amp;utid=2bef6d14-f814-975b-3b54-dc08890d4d48&amp;tm_stars=4&amp;client_id=skyscanner_app&amp;redirect_delay=1000&amp;price_policy=2&amp;pre_redirect_id=6aaed9c6-8f6f-ca11-491a-9e583439ee30&amp;tm_city_code&amp;max_price=9837&amp;guests=1&amp;request_id=6aaed9c6-8f6f-ca11-491a-9e583439ee30&amp;tm_country_code=PH</t>
  </si>
  <si>
    <t>www.skyscanner.com.ph/hotel_deeplink/4.0/PH/en-US/PHP/h_ad/160249838/2026-03-05/2026-03-06/hotel/hotel/hotels?legacy_provider_id=22&amp;rooms=1&amp;closed_user_group=general&amp;hb_data=C_lUV3ntZErB7nltbPkmtN21B-9UpJwlUvLzafB2K3llO7mZ-YurCkoq-G5SOq-reNDlqq_UtxSgrKTrvF3BgLirkG9Y-skA0B98h4g0yExwUMSA-7XeiDLaUcN0Q1yoNWQlmeIHc3pFSQuvvVXgXKwQDmeJNdtZLNne0JodY7Wp1sYxprzpak4eiv1xzDjqsnKHYZ0OJuu3ONlHtHg9dEhOGu4Nk7bGbDP8Ub3ilJKbcpfxZLEY70qBRz0q_RGCFmhKtQw2Ed6M23TxUDFNgvNFY1-39EcBtEzTIm82VEP0PV0_d2Hyr1YSZhfdTSQLqeY388grExeSIgjP1kI17KRtGLCJs_lJ7ilCa65LAz9B5lWDW-YDyjn1N4A37Ad-JmxU0sghOxTj13d2vIHj_Tcs0VmpfCfXBSRUgiITM_1l&amp;q_datetime_utc=2026-03-05T14%3A41%3A00&amp;ticket_price=2430&amp;quote_id=-5092946150363626774&amp;utid_state=1&amp;channel=iphone&amp;price_without_closed_user_group=3800&amp;tm_place_name=Manila&amp;deeplink_data=eyJmaWVsZHMiOnsic2lnbmF0dXJlIjoiMzM0OTUwMTYzZjQyZDRmNDQ4NDg3NDM4ZGUwYzI5ZWEifSwidXJsIjoiaHR0cHM6Ly93d3cuYWdvZGEuY29tL3BhcnRuZXJzL3BhcnRuZXJzZWFyY2guYXNweD9jaWQ9MTg0NjM4MyZoaWQ9MjYzMjQzMyZjdXJyZW5jeT1QSFAmY2hlY2tpbj0yMDI2LTAzLTA1JmNoZWNrb3V0PTIwMjYtMDMtMDYmTnVtYmVyb2ZBZHVsdHM9MSZOdW1iZXJvZkNoaWxkcmVuPTAmUm9vbXM9MSZtY2lkPTMzMiZtYXN0ZXJSb29tSWQ9MTU0Njc2NjMmbXB0PUsyeFJVVmR3YUhVeFoxY3hhWEF6WjNKVWVtWkZiM1pZYTBjNWN6SjFTWGRhWWpSb01XMDVkemxtVEhGaFQyc3laR2RCYURNdmRtcHlRazVPWlVsNGNVWTRXa0k0VDIxaGF6UTBiUSZUb3RhbFByaWNlPTI0MjkuODcmVG90YWxUYXg9MjYwLjM0JlRvdGFsRmVlPTAuMDAmVG90YWxTdXJjaGFyZ2U9MCZtY3VyPVBIUCJ9&amp;utid=03c0d8f2-9d4e-ebfa-2f75-739e34c4c608&amp;tm_stars=3&amp;client_id=skyscanner_app&amp;price_policy=2&amp;pre_redirect_id=92ce4969-2458-e1ff-fa5f-a313487bec29&amp;tm_city_code=MNLP&amp;max_price=3431&amp;guests=1&amp;request_id=92ce4969-2458-e1ff-fa5f-a313487bec29&amp;tm_country_code=PH</t>
  </si>
  <si>
    <t>14.603754, 120.974049</t>
  </si>
  <si>
    <t>Hotel Lucky Chinatown Binondo Manila</t>
  </si>
  <si>
    <t>www.skyscanner.com.ph/hotel_deeplink/4.0/PH/en-US/PHP/h_bc/200544288/2026-03-05/2026-03-06/hotel/hotel/hotels?legacy_provider_id=13&amp;rooms=1&amp;closed_user_group=general&amp;hb_data=PxPndkywBAhUMQ7euPcTiYfwK55ibUlc6EioqMdgFfxgho2-P6eo2SyZLP163krshvJypsX_Cog-ApeeeumzbxpTIhB6KSCIKLwiGOHI-1T30wFDlmcvgYHJx44SskMlDf9V5A_cTuI4fBSanuDcJGTaJe31Y8qjsEr9ER7U_k2hwvTfyI3jjJ7jj1cCZL8PJ0dZFhkW8ju9DLRSQXG9gONGnYMqkuqun_w9xS8j6IaQxaRczCAuF_JBywtX1naxs3kvXiXeNfk9gycJfW7MFBl4ptADIx7QOHhBnkvY58IOBY00MsNXUKPUfhWQk3LlytK2rgePFVqckpZFOr_NoLdVROExfQBZzwY45Wc_k9YyY5fmIEk6Hd0yes1rFQ69xKT14miABrYOVAswcbp2_gL10sXMbc5I-AiR1VXzskOIQ_fO7aQ%3D&amp;q_datetime_utc=2026-03-05T14%3A39%3A59&amp;ticket_price=5398&amp;quote_id=-6840318724416177215&amp;utid_state=1&amp;channel=iphone&amp;price_without_closed_user_group=6617&amp;tm_place_name=Manila&amp;deeplink_data=eyJmaWVsZHMiOnsic2lnbmF0dXJlIjoiYzU0OWZiZmM5NDNhYmNkYTFkYTAxMWJhNzdlM2MzYjUiLCJibG9ja19pZCI6InYxX0NnRXRFTS9hQVJvb0NoMHlNREkyTFRBekxUQTFWREF3T2pBd09qQXdMakF3TUNzd056b3dNQkFCR044QktBRTRBU0lDQ0FFPV9Da1VJK08vSy9RTVFBaUFDTUFKS0RUTTJOVVF4TURCUVh6RXdNRkJRbnJVRGVpUTVPREV3TWpRM05TMWpNVGxsTFdJM056QXRNREExWVMxaU9XUTFaVE5oWWpsaE5Ea1NBZ2dCR2dRb0FqQUJJZ1FJQWhnQyJ9fQ%3D%3D&amp;utid=8c78f41f-d45f-ce48-0453-22aa5350425f&amp;tm_stars=3&amp;client_id=skyscanner_app&amp;price_policy=2&amp;pre_redirect_id=69e429e5-bde9-c436-36d9-d20dce7c9e84&amp;tm_city_code=MNLP&amp;max_price=9000&amp;guests=1&amp;request_id=69e429e5-bde9-c436-36d9-d20dce7c9e84&amp;tm_country_code=PH</t>
  </si>
  <si>
    <t>14.54509, 121.05297</t>
  </si>
  <si>
    <t>Hotel Lucky Chinatown, Reina Regente Street, Divisoria, Binondo, Third District, Manila, Capital District, Metro Manila, 1006, Philippines</t>
  </si>
  <si>
    <t>HOTEL LUCKY CHINATOWN offers the perfect blend of comfort and convenience for both business and leisure travelers in Manila. Ideally located in the heart of Binondo, the hotel provides a restful retreat with a range of amenities including a hot tub, fitness center, sauna, spa, and massage servicesâ€”everything you need for a relaxing stay.
Guests enjoy easy access to some of the cityâ€™s most popular shopping destinations such as Lucky Chinatown Mall, Divisoria Mall, 999 Mall, 168 Mall, and Tutuban Center, all just a short walk away. The location is a haven for shoppers and is also thoughtfully positioned near several mosques, making it ideal for Muslim travelers.
With warm hospitality, modern facilities, and a central location that puts Manilaâ€™s best within reach, HOTEL LUCKY CHINATOWN is your top choice for an unforgettable stay in the city.</t>
  </si>
  <si>
    <t>Brittany Hotel BGC</t>
  </si>
  <si>
    <t>www.skyscanner.com.ph/hotel_deeplink/4.0/PH/en-US/PHP/h_ad/213866609/2026-03-02/2026-03-03/hotel/hotel/hotels?legacy_provider_id=22&amp;rooms=1&amp;hb_data=hpucqlF9nsmvnBNdYGp7HPuMWdqPETwJYKtaOggKOMP1lgNi1qPu63yjBsG5vGMakbJQLGw1WA1MxLzApN7GC4MlnkG3KrC6Eq8NTEW-C38vcjnBCKtEhms33rxV1rwBr4RCp1xFX_JDHezpFZ6qCqj8H74WF2OnMv1aH6ZU_An3dhnk1BEoaHx5GN9LCJlh3CLlEwuyGKg7a4digH2bbkPJ3j5eUEjCF9tyy-0j_2IfpPqHAl5-MxhQ2Gu7iM4RZPwYlhc3ntMtr9Ippi6NMfhCfMeA6OzvNDPtuZuzbTapjnrFYMA7H6fTJhC7fLGQk5dGI5PEuvlgBxcSShA2jFpbEDO1dI81upghE_zNkKc3td_1qmUCvL4VNIqsrooztEAQS-NGB-1yu76XYEaKBsRtIQvNdrvKbAR_sft23q2j&amp;q_datetime_utc=2026-03-02T01%3A26%3A47&amp;ticket_price=10610&amp;quote_id=4547742190601734678&amp;utid_state=1&amp;channel=iphone&amp;tm_place_name=Taguig&amp;deeplink_data=eyJmaWVsZHMiOnsic2lnbmF0dXJlIjoiNjIzNmJhY2QwMzgwZTBiN2Q5Y2I1M2ViODFlMGRjZmYifSwidXJsIjoiaHR0cHM6Ly93d3cuYWdvZGEuY29tL3BhcnRuZXJzL3BhcnRuZXJzZWFyY2guYXNweD9jaWQ9MTg0NjM4MyZoaWQ9MzcyMzkxNzUmY3VycmVuY3k9UEhQJmNoZWNraW49MjAyNi0wMy0wMiZjaGVja291dD0yMDI2LTAzLTAzJk51bWJlcm9mQWR1bHRzPTEmTnVtYmVyb2ZDaGlsZHJlbj0wJlJvb21zPTEmbWNpZD0yODExOCZtYXN0ZXJSb29tSWQ9NjEzNjk2MzEzJm1wdD1ZekpVYUU5WGIwTXdiVkJPYVRrNVIzWmplbEI2ZVRkRldEUjVXazFhU20xbmNtNUlXVnBDWWxwelRFSkRlbU0wTHl0TllVRjZRMmxRVW1wRllqRlJjalJ2Y1VsYU4ySklXVXBVY25KblBUMCZUb3RhbFByaWNlPTEwNjA5LjgwJlRvdGFsVGF4PTExNzQuNjcmVG90YWxGZWU9MC4wMCZUb3RhbFN1cmNoYXJnZT0wJm1jdXI9UEhQIn0%3D&amp;utid=333f3907-5964-f258-d8c1-a8da444c23ff&amp;tm_stars=4&amp;client_id=skyscanner_app&amp;redirect_delay=1000&amp;price_policy=2&amp;pre_redirect_id=8d92c69e-134c-38da-2c0e-ef23aeec5754&amp;tm_city_code&amp;max_price=10610&amp;guests=1&amp;request_id=8d92c69e-134c-38da-2c0e-ef23aeec5754&amp;tm_country_code=PH</t>
  </si>
  <si>
    <t>https://www.skyscanner.com.ph/hotel_deeplink/4.0/PH/en-US/PHP/h_ad/216300896/2026-02-27/2026-02-28/hotel/hotel/hotels?legacy_provider_id=22&amp;rooms=1&amp;closed_user_group=general&amp;hb_data=5KAH9qFY0VppGWcsgj-jjdnTVzO8yY3B0YWjNN71Fg_SrNvxC4shpaitFp0H-UFoxjBdjNW9efTLxjSdhOiZYvsqGZtqJu696AkjmtFiovX6ljNTy40Mv3SPugb8qyuCBMjvm9tXA04L1nwuexHpVpZKQBaSg5YrDZbB88LaGhbqpSe1LBqkhbABE0uQazjBwE1stAZ4C9syXxzN2ydYmRX_RWfOxiXuJqopzEM3hyVnMhBI-UzYl5hVsFXW0TJIQcfgUqBxAia5pY9yXuGIjuiHxbeYUaCH8kwKDeJBow9TxqTjSKs41psXkFK4ecAcRkLotvms8mk77Vn1lml_-JO2oFl9AC8wqKFQdXNDO0eFrtXrRP7NIg-E46tPrzHMwzs_4epgGvnmtbIPZ6_JWeb2mrF1BNw_EtpGLDU4nfALwA%3D%3D&amp;q_datetime_utc=2026-02-26T18%3A46%3A27&amp;ticket_price=15965&amp;quote_id=7219226429104977169&amp;utid_state=1&amp;channel=iphone&amp;price_without_closed_user_group=30683&amp;tm_place_name=Lian&amp;deeplink_data=eyJmaWVsZHMiOnsic2lnbmF0dXJlIjoiZTFhYmIyNWUxOGM3MGY0OTIzNGZlZjI5NjQ2Mzc2ZjQifSwidXJsIjoiaHR0cHM6Ly93d3cuYWdvZGEuY29tL3BhcnRuZXJzL3BhcnRuZXJzZWFyY2guYXNweD9jaWQ9MTg0NjM4MyZoaWQ9NDAzNTQ2MDgmY3VycmVuY3k9UEhQJmNoZWNraW49MjAyNi0wMi0yNyZjaGVja291dD0yMDI2LTAyLTI4Jk51bWJlcm9mQWR1bHRzPTEmTnVtYmVyb2ZDaGlsZHJlbj0wJlJvb21zPTEmbWNpZD0zMzImbWFzdGVyUm9vbUlkPTc2MjA3MDA4MSZtcHQ9YTNGSlV6Rm5ZWEpoYjB0RFdTODRNRGR4TmpGbFNuSmtNMUpTYW1aU1N6SXdRVGxTTkZKSFpIRjVRamxKZHpWU2J6bENlV2hSUnpSblkxazBRV00wY2tFdk5IUmlVVVZSYzFWU1JHOUtkMk0mVG90YWxQcmljZT0xNTk2NS4wMiZUb3RhbFRheD0xODQ2LjQxJlRvdGFsRmVlPTEzNDYuNTkmVG90YWxTdXJjaGFyZ2U9MCZtY3VyPVBIUCJ9&amp;utid=2ec02e53-5430-6edf-f4fa-2c4882febb7d&amp;tm_stars=0&amp;client_id=skyscanner_app&amp;redirect_delay=1000&amp;price_policy=2&amp;pre_redirect_id=988be430-edcc-dbaa-475f-4788e5dd90d3&amp;tm_city_code&amp;max_price=25783&amp;guests=1&amp;request_id=988be430-edcc-dbaa-475f-4788e5dd90d3&amp;tm_country_code=PH</t>
  </si>
  <si>
    <t>13.96396, 120.64125</t>
  </si>
  <si>
    <t>Binubusan, Lian, Batangas, Calabarzon, 4216, Philippines</t>
  </si>
  <si>
    <t>TANA Beach Villas</t>
  </si>
  <si>
    <t>www.skyscanner.com.ph/hotel_deeplink/4.0/PH/en-US/PHP/h_ad/216300896/2026-03-05/2026-03-06/hotel/hotel/hotels?legacy_provider_id=22&amp;rooms=1&amp;closed_user_group=general&amp;hb_data=MMXGXn0cT8QUlDr0hdlS8iFlYvaPSXSwazhIZwJRoUicZdBUkJhmbfBazVTlsjjVSfWPBlwzrlZ_DynXydS-rOhAfmwBg4HXHh0imR_4-cklmokOptEMDtuKPplnZYb6uieBi-uLFmksuLu-aNMSDMGqASoxNtwhsS1MsqG3eUnLaBhwCBIAyQWg-DwGErh5PH6cjfO2Fg8t2_A1CjUXHMrbq0XOK7hJuc6O4s_TVW7C35taZXyZUiaMThk1dZuCV0ZtkkTiUgyqAliEKCcIDZ3ZDyF-dqyexdp_G0ZKH0Fb5D684PeuuS1u3AQyaqDXnpmxkV9oDsmBjdsx8A_kS0A3TTkKiw3O0FRHbLGb4il3vrarqhyIYNTwKwUPDoO59DpMsejL8LlL80SJU6-XQqeFWdYNWDdz2x4KTWV3l0gB&amp;q_datetime_utc=2026-03-05T14%3A40%3A00&amp;ticket_price=15948&amp;quote_id=-6740598839171611101&amp;utid_state=1&amp;channel=iphone&amp;price_without_closed_user_group=31298&amp;tm_place_name=Lian&amp;deeplink_data=eyJmaWVsZHMiOnsic2lnbmF0dXJlIjoiMTVlYTgzODM1Y2Y1Y2Y3OGQ4MTY1MWM4Y2Y4N2UwOGYifSwidXJsIjoiaHR0cHM6Ly93d3cuYWdvZGEuY29tL3BhcnRuZXJzL3BhcnRuZXJzZWFyY2guYXNweD9jaWQ9MTg0NjM4MyZoaWQ9NDAzNTQ2MDgmY3VycmVuY3k9UEhQJmNoZWNraW49MjAyNi0wMy0wNSZjaGVja291dD0yMDI2LTAzLTA2Jk51bWJlcm9mQWR1bHRzPTEmTnVtYmVyb2ZDaGlsZHJlbj0wJlJvb21zPTEmbWNpZD0zMzImbWFzdGVyUm9vbUlkPTc2MjA3MDA4MSZtcHQ9UzJzMGFFcFdlRk1yWlROWE1FTm9PVTFwUWxWQmFVVnRPVFJsU1hwbk9XdEJWRWxvV1V4M1JHUllkekZ4U1VGU1VtbzJXbXBrVTBsWksxQmFTa2ROYkdaWmVtczFPWGhLV1VoRlZVSmlZWE0mVG90YWxQcmljZT0xNTk0Ny41OCZUb3RhbFRheD0xODQyLjkyJlRvdGFsRmVlPTEzNDYuNTkmVG90YWxTdXJjaGFyZ2U9MCZtY3VyPVBIUCJ9&amp;utid=99da46c8-c2b8-06f8-ee70-626c286a06fc&amp;tm_stars=0&amp;client_id=skyscanner_app&amp;price_policy=2&amp;pre_redirect_id=fe46e25d-b63b-508a-bf1b-15b57d860738&amp;tm_city_code&amp;max_price=15948&amp;guests=1&amp;request_id=fe46e25d-b63b-508a-bf1b-15b57d860738&amp;tm_country_code=PH</t>
  </si>
  <si>
    <t>13.794827, 120.640384</t>
  </si>
  <si>
    <t>Lian</t>
  </si>
  <si>
    <t>With Pico de Loro Cove reachable in 23 miles, TANA Beach Villas provides accommodations, a restaurant, a private beach area, pool with a view, and an open-air bath.</t>
  </si>
  <si>
    <t>Crusoe Cabins Casobe</t>
  </si>
  <si>
    <t>www.skyscanner.com.ph/hotel_deeplink/4.0/PH/en-US/PHP/h_ad/190626121/2026-03-05/2026-03-06/hotel/hotel/hotels?legacy_provider_id=22&amp;rooms=1&amp;closed_user_group=general&amp;hb_data=QbTNgoIgdU2_vPAIN402aHNnK73bmprRinoFtGenIlUjrwaO_pdqzIizVUC6FmIaFSbwHCpf8B2-wXtkJBN9TgyGvuqqj8Fv_IbkcCYeKAdsyRrVwFQb_aZsVjYcIHtx0zgTik7uK82cNpRlk4wKVUAMHfzNSSEjKdbB11iTEyb7WQiERH-N0FMjzQimcyqnRNj05GSHdGScwqGwiYxEC_ikxJFOxev6zRyGEZrJMYjXjmbxrqibkXBTJgkCBM9KaDwlqLnyDz4owYSffIEkkM5rdNzZ765g9C123usNdM9qNAmdQrKvqRLNMbXroalRRXqda_hbT7XG_6--RfqRaehN1LRLTS7KRGObkxfmwIpEMjRnA2BHXOepOICwO2mXzd6HDoa1Xyyw0WK4rzkXWZmtY-OfxzY3mB95UXx1Tn0g&amp;q_datetime_utc=2026-03-05T14%3A40%3A02&amp;ticket_price=12736&amp;quote_id=-1929378463419160374&amp;utid_state=1&amp;channel=iphone&amp;price_without_closed_user_group=28132&amp;tm_place_name=Calatagan&amp;deeplink_data=eyJmaWVsZHMiOnsic2lnbmF0dXJlIjoiYjMwNzEwYjhmMDFjMDJmOGQ0ODhmMjE2ZTM0NDg2OTQifSwidXJsIjoiaHR0cHM6Ly93d3cuYWdvZGEuY29tL3BhcnRuZXJzL3BhcnRuZXJzZWFyY2guYXNweD9jaWQ9MTg0NjM4MyZoaWQ9NTgzNzIzNSZjdXJyZW5jeT1QSFAmY2hlY2tpbj0yMDI2LTAzLTA1JmNoZWNrb3V0PTIwMjYtMDMtMDYmTnVtYmVyb2ZBZHVsdHM9MSZOdW1iZXJvZkNoaWxkcmVuPTAmUm9vbXM9MSZtY2lkPTMzMiZtYXN0ZXJSb29tSWQ9MzAwMjEzOTc2Jm1wdD1NbVpWVDBOMlJsUXZia2gyUzIxSldta3lZMU5UWlZoUlZFUkZMMHhJT1ZoUGN5dGpZblpqZUc1NlJYRTJZbUZKU2toalUxVkdkMWQxVEdGcWNreDZSa2RRVURsSGQySk1VVFZyZWxWM1BUMCZUb3RhbFByaWNlPTEyNzM2LjQ0JlRvdGFsVGF4PTExOTQuNjEmVG90YWxGZWU9MTEwMi4xMyZUb3RhbFN1cmNoYXJnZT0wJm1jdXI9UEhQIn0%3D&amp;utid=135e21dd-c600-0f7a-f1a9-2fb97907a2d4&amp;tm_stars=3&amp;client_id=skyscanner_app&amp;price_policy=2&amp;pre_redirect_id=54349fe1-0b7d-bbe3-f83a-a5186ec12008&amp;tm_city_code&amp;max_price=19764&amp;guests=1&amp;request_id=54349fe1-0b7d-bbe3-f83a-a5186ec12008&amp;tm_country_code=PH</t>
  </si>
  <si>
    <t>16.020431, 120.360304</t>
  </si>
  <si>
    <t>Crusoe Cabins at Casobe, Calatagan-Lian Hwy., Poblacion II, Bagong Silang, Calatagan, Batangas, Calabarzon, Philippines</t>
  </si>
  <si>
    <t>Calatagan</t>
  </si>
  <si>
    <t>Crusoe Cabins Casobe has an outdoor swimming pool, garden, a private beach area and terrace in Calatagan. Featuring room service, this property also provides guests with a water park.</t>
  </si>
  <si>
    <t>The Monarch Hotel</t>
  </si>
  <si>
    <t>www.skyscanner.com.ph/hotel_deeplink/4.0/PH/en-US/PHP/h_ct/194778063/2026-03-02/2026-03-03/hotel/hotel/hotels?legacy_provider_id=31&amp;rooms=1&amp;closed_user_group=general&amp;hb_data=lo_0GzETeDjwa9MSlIapDeGlfSlqM5SFji-3AIvDct9kfrJf-hxfLmYI-O6Ujay2tQagbbmw3RrSB12D3otu6uGLUTX01SsmuN6PHc4QbWiDTFRhZ7PLE_-MJwvoedj5RoZgcVhVhWRDJ-q521Mz0k0pyTSKWAyhCRA7TQlsef55gWwpsc9DUecb1RVJ2i-u3QDEtcJE30g8nvSv4-XQ1h73-AAqwl1Esz_E7rBAyezvAzshQdy__O11ytvFTsYLeCXQ7CrhcLVrQ46lbkWnKun1FXsksaIZDF0neQP7jnE08H7BNx7MtMza0Xq_g4CU-mi_YsOsbzMlql7ZncNvMgOnARujILOP6LZP4atOzqGa7hTBQjs7EeqJgVqt6W9aVOmSN7Qq6L2gqwv7KrQLeh-sAgo-X2RgfpTfBgcLVg%3D%3D&amp;q_datetime_utc=2026-03-02T01%3A26%3A56&amp;ticket_price=4477&amp;quote_id=186906935156020426&amp;utid_state=1&amp;channel=iphone&amp;price_without_closed_user_group=20186&amp;tm_place_name=Calasiao&amp;deeplink_data=eyJmaWVsZHMiOnsic2lnbmF0dXJlIjoiMDEyMmM4ODllMTE4MDNlZjZkNjQ2ZmE0MGZlZmEzZmMifSwidXJsIjoiaHR0cHM6Ly9waC50cmlwLmNvbS9ob3RlbHMvcmVkaXJlY3Q%2FaG90ZWxpZD0yODA4MTYyMCZjaXR5PTMwNjgzOSZBbGxpYW5jZWlkPTEyNjA3JnNpZD04ODg4MzImY2hlY2tpbj0yMDI2LTAzLTAyJmNoZWNrb3V0PTIwMjYtMDMtMDMmc2hvcHBpbmdpZD1kMWFiNDM1ZTJiOGM0YzQwYjZmMzVhY2NjNzZkYmRkMSZhZHVsdD0xJmNoaWxkcmVuPTAmYWdlcz0mbGFuZ3VhZ2U9ZW5waCZsb2NhbGU9ZW5fUEgmcm9vbWlkPTE2ODE2NjgzOTQmc3dpZD0wJnBheT1QUCZmZ3Q9MSZjcm49MSZjdXJyPVBIUCZ3a3A9MSZzdGFuZD1INHNJQUFBQUFBQUFfd0QzQUFqX0Nsd0tBaGdCRWdRSUFSQUFHbEFJcXZMd29RWVlBREFBT0lKSW1BSFUtN0VOcUFFQXVBRUN3QUVBMFFIaGVoU3VSXzJyUU9FQkN0ZWpjTDE4c1VEb0FkU211eldJQWlDSkJBQUFBQUFBQUFBQW9BUUFvUVhoZWhTdVI0VnlRQm9nWkRGaFlqUXpOV1V5WWpoak5HTTBNR0kyWmpNMVlXTmpZemMyWkdKa1pERWdCQ2pmenBQTkJrZ0JVZ1pqTlRVMU1XVmFIQW9EUTA1WkVRQUFBQUFBQVBBX0dnTlFTRkFoRUZnNXRNaDJ2ajlpQldWdVgxQklhTGtVY0FGNEFJb0JCMGdCZUFESUFRR3FBUUR5QVNKa01XRmlORE0xWlRKaU9HTTBZelF3WWpabU16VmhZMk5qTnpaa1ltUmtNVjh3a2dJQk5Kb0NBQUFBQVBfX0FRQUFfXzg4SEtlSjl3QUFBQSJ9&amp;utid=090cb5a5-e8b7-1f05-39b3-cf51c8d6e725&amp;tm_stars=4&amp;client_id=skyscanner_app&amp;redirect_delay=1000&amp;price_policy=2&amp;pre_redirect_id=2b3c4561-ddce-2ecf-20e8-c66b970c35f4&amp;tm_city_code&amp;max_price=5402&amp;guests=1&amp;request_id=2b3c4561-ddce-2ecf-20e8-c66b970c35f4&amp;tm_country_code=PH</t>
  </si>
  <si>
    <t>14.55564, 121.025131</t>
  </si>
  <si>
    <t>Escolta, Makati Avenue, Urdaneta, District I, Makati, Southern Manila District, Metro Manila, 1226, Philippines</t>
  </si>
  <si>
    <t>LBC</t>
  </si>
  <si>
    <t>Calasiao</t>
  </si>
  <si>
    <t>The Peninsula Manila</t>
  </si>
  <si>
    <t>www.skyscanner.com.ph/hotel_deeplink/4.0/PH/en-US/PHP/h_ct/46950112/2026-03-02/2026-03-03/hotel/hotel/hotels?legacy_provider_id=31&amp;rooms=1&amp;closed_user_group=general&amp;hb_data=X7yLcVqbos5ZbBes-TogAYSk6sCotkJ-jLeAOtwH6LrBwGPKTlW9O8Rl0a5UBnsCZrvn0jXxCum04evfcEH36x4CXuFxDd9obj_VscB-b3V9LFM5AeoS7YQHRqEogShSNOylSeabVv3toexISWqbfzjvhxCgkJWqMjF21_onWxErkA6mF0xrQdp-Q2uk8EeXMzniSD8nLDwcz3Sylm3jBCmaI2Xcl_rtsu1gzo7E1woTV8dfO8J6z7WJREFF9vCkvZSLwY-Rz_Hh0HzDBvKav-zxi1DPBceJeRzq7MSVn2nQqDYEYPEDMqHLydbeDACsPXbtN6nQRKLx5bfyILddDxAjv5GvLZuTdKMwWGafdCq3wPmh8oLdVNLutFhEOhfkokQAw3fq1L5aW4gSMEKW9cwXo80kGLOIGDiEVwQ6zQ%3D%3D&amp;q_datetime_utc=2026-03-02T01%3A26%3A56&amp;ticket_price=15202&amp;quote_id=-737235229335752550&amp;utid_state=1&amp;channel=iphone&amp;price_without_closed_user_group=19018&amp;tm_place_name=Makati&amp;deeplink_data=eyJmaWVsZHMiOnsic2lnbmF0dXJlIjoiYjc3YzVkODM0NTg3MzE3YTBjMzFmYTE1MzgxNmNmNWMifSwidXJsIjoiaHR0cHM6Ly9waC50cmlwLmNvbS9ob3RlbHMvcmVkaXJlY3Q%2FaG90ZWxpZD03MTM1MDImY2l0eT02Mjc0NCZBbGxpYW5jZWlkPTEyNjA3JnNpZD04ODg4MzImY2hlY2tpbj0yMDI2LTAzLTAyJmNoZWNrb3V0PTIwMjYtMDMtMDMmc2hvcHBpbmdpZD00MmM5ZGJiNWYyN2I0ZjE5OTUyYTUwNGQ3ODg3NjgyYyZhZHVsdD0xJmNoaWxkcmVuPTAmYWdlcz0mbGFuZ3VhZ2U9ZW5waCZsb2NhbGU9ZW5fUEgmcm9vbWlkPTE1NTQ2MzM3NTAmc3dpZD0wJnBheT1QUCZmZ3Q9MSZpc19zcD1RMiZjcm49MSZjdXJyPVBIUCZ3a3A9MSZzdGFuZD1INHNJQUFBQUFBQUFfd0FRQWVfLUNtNEtBaGdCRWdRSUFSQUFHbUlJbHFpbjVRVVNBVElZQUREdkJUalZUcGdCbnNZcnFBRUF1QUVDd0FFQTBRRUFBQUFBQURqSVFPRUJNek16TXpPeHpVRG9BY3ZJblhDSUFpQ0pCQUFBQUFBQUFBQUFvQVFHcWdRTUNOb1BFZllvWEk5Q3pxMUFvUVV6TXpNek03R3RRQm9nTkRKak9XUmlZalZtTWpkaU5HWXhPVGsxTW1FMU1EUmtOemc0TnpZNE1tTWdCQ2lsenBQTkJrZ0JVZ1l3TnpoaE4yTmFIQW9EVUVoUUVSQllPYlRJZHI0X0dnTlFTRkFoRUZnNXRNaDJ2ajlpQldWdVgxQklhTGtVY0FGNEFJb0JCMGdCZUFESUFRR3FBUWNLQXpBeU1SQUM4Z0VpTkRKak9XUmlZalZtTWpkaU5HWXhPVGsxTW1FMU1EUmtOemc0TnpZNE1tTmZNcElDQVRTYUFnQUFBQURfX3dFQUFQX18xT3QxTHhBQkFBQSJ9&amp;utid=af1446e2-3a58-e5db-0dd9-5ca12048d40e&amp;tm_stars=5&amp;client_id=skyscanner_app&amp;redirect_delay=1000&amp;price_policy=2&amp;pre_redirect_id=8580d20a-7abc-8d59-14a0-4ea1fbb9eda9&amp;tm_city_code&amp;max_price=27349&amp;guests=1&amp;request_id=8580d20a-7abc-8d59-14a0-4ea1fbb9eda9&amp;tm_country_code=PH</t>
  </si>
  <si>
    <t>10.27202, 123.88096</t>
  </si>
  <si>
    <t>Cebu South Road Properties, Cebu City, Central Visayas, 6000, Philippines</t>
  </si>
  <si>
    <t>Fili Hotel at Nustar Cebu</t>
  </si>
  <si>
    <t>www.skyscanner.com.ph/hotel_deeplink/4.0/PH/en-US/PHP/h_xp/223601118/2026-03-05/2026-03-06/hotel/hotel/hotels?legacy_provider_id=1&amp;rooms=1&amp;closed_user_group=mobile&amp;hb_data=a9lxnVQL7uHlWb6gbEgOcZZWQx4PSAbsRRPzX_kX8_jVjQB82oMjDps4HyTq-8MfzJgp0leU5ufGEhmY_Os98-a6yjgB2TjWL-KtGbF3adK73u5boKQqg-KuP6ZCRGMOTuvRKCNMwiYbNfI-bqqk_XYyEB5OrshswYIVjKiuI9RlRkwwfWKVg2fiTfJNZwHpotEVVRZNi9_15McOCb9A2IHm5cMIxGcvsv5h8555TYNaBGBK-5yGXEWcjHMpAGvfJnVsYsRHUPMRs17Hh7qUsGBr_4A%3D&amp;q_datetime_utc=2026-03-05T14%3A40%3A01&amp;ticket_price=10186&amp;quote_id=-5800055691559827444&amp;utid_state=1&amp;channel=iphone&amp;price_without_closed_user_group=11983&amp;tm_place_name=Cebu&amp;deeplink_data=eyJmaWVsZHMiOnsic2lnbmF0dXJlIjoiNTIzMDM2ODg4M2NlNTZiNGE3ZTUxNjcwNzAzZmFlY2QifSwidXJsIjoiaHR0cHM6Ly93d3cuZXhwZWRpYS5jb20ucGgvSG90ZWwtU2VhcmNoP3RwaWQ9NjgmbXBlPTE3NzI3MTc0OTUmZW5kRGF0ZT0yMDI2LTAzLTA2JmFkdWx0cz0xJmxvY2FsZT1lbl9VUyZjaGlkPWYwNGIzYTE1LWQyMTktNDlhNS1iMWQwLWM2MDg2Zjk1ZTM0NiZlYXBpZD00NjIzMCZtY3RjPTMmc3RhcnREYXRlPTIwMjYtMDMtMDUmbXBkPUdCUCZtcG49MzIyODQ0NTg0JmN1cnJlbmN5PUdCUCZyYXRlcGxhbmlkPTM5MTkyNDQ3NSZtcG09MjQmbXBwPTEmbXBvPUVDJnNlbGVjdGVkPTc3ODI4MjkwJm1wYj0yNC4yMCZtcHE9MTE3LjAyJm1wYT0xMDYuMzgifQ%3D%3D&amp;utid=e371426a-1c4c-598d-e921-7b4fbe53ce37&amp;tm_stars=5&amp;client_id=skyscanner_app&amp;price_policy=2&amp;pre_redirect_id=eb79800d-ce99-69c5-33a3-76942f6aebf0&amp;tm_city_code=CEBP&amp;max_price=23998&amp;guests=1&amp;request_id=eb79800d-ce99-69c5-33a3-76942f6aebf0&amp;tm_country_code=PH</t>
  </si>
  <si>
    <t>14.582424, 121.060355</t>
  </si>
  <si>
    <t>Located 2.5 miles from Fort San Pedro, Fili Hotel at Nustar Cebu offers 5-star accommodations in Cebu City and features a bar.</t>
  </si>
  <si>
    <t>Wynwood Hotel Manila</t>
  </si>
  <si>
    <t>www.skyscanner.com.ph/hotel_deeplink/4.0/PH/en-US/PHP/h_ct/213619437/2026-03-02/2026-03-03/hotel/hotel/hotels?legacy_provider_id=31&amp;rooms=1&amp;hb_data=dmxov77MjF4ZeFEsOJx7p1TfiGW4YsLOv5o2TT7ApnT7gZYZUlSH5Ih_cDB4PMaRdYSulvy2kv5C0bFRdVePRv1zRI4B1wha0C23wNlz3nAZelr4hE5d7_YgY8ap9v3XRxR2RmfRYaVegcC2MSVS8MKDqGEIUyYp2120TOMQ4ljGcrwkznMnZifxXL8MTMusD4NYRVWTG43rcepzT1lj521I9AsVESUIETLMjswnsZ-Chivr2YKBAqj3JwBC4GOFTKxr9vCSccn-yzgVEfaHdKw5wCCTGp-uZ2UFOBd6fA-eUH59JCZce6FTgRPfc3j46iv5MfhsvIZf5q-RkGwYF7tWQwHE7q6VbCgwOne0xRNaD_L5pjOpTln9249tJuCSZigey3-8Mm-ErcOWkNCRb_9Iz5FyEm2TAaCgsaRDkw%3D%3D&amp;q_datetime_utc=2026-03-02T01%3A27%3A00&amp;ticket_price=4281&amp;quote_id=-7954471900123330177&amp;utid_state=1&amp;channel=iphone&amp;tm_place_name=Pasig&amp;deeplink_data=eyJmaWVsZHMiOnsic2lnbmF0dXJlIjoiYmNmZTNiNTFmNTQyYjUwMTVjNDhhNTkyMmJjZGUxMDgifSwidXJsIjoiaHR0cHM6Ly9waC50cmlwLmNvbS9ob3RlbHMvcmVkaXJlY3Q%2FaG90ZWxpZD02ODY4NjExNSZjaXR5PTEyMTg1NyZBbGxpYW5jZWlkPTEyNjA3JnNpZD04ODg4MzImY2hlY2tpbj0yMDI2LTAzLTAyJmNoZWNrb3V0PTIwMjYtMDMtMDMmc2hvcHBpbmdpZD1hOTZkMThlMDUyM2Y0YzYwOGJhYzQyMDc1N2Y2YmNjNCZhZHVsdD0xJmNoaWxkcmVuPTAmYWdlcz0mbGFuZ3VhZ2U9ZW5waCZsb2NhbGU9ZW5fUEgmcm9vbWlkPTE0Mjk2NzA2OTYmc3dpZD0wJnBheT1QUCZmZ3Q9MSZjcm49MSZjdXJyPVBIUCZ3a3A9MSZzdGFuZD1INHNJQUFBQUFBQUFfd0Q4QUFQX0NtRUtBaGdCRWdRSUFSQUFHbFVJcUpiY3FRVVNBVElZQUREQkVqakhkWmdCbzZMZ0lLZ0JBTGdCQXNBQkF0RUJleFN1UjJFX3EwRGhBWEU5Q3RjanViQkE2QUd2a0tHTkFZZ0NJSWtFQUFBQUFBQUFBQUNnQkFDaEJRQUFBQUFBQUFBQUdpQmhPVFprTVRobE1EVXlNMlkwWXpZd09HSmhZelF5TURjMU4yWTJZbU5qTkNBRUtLcXhrODBHU0FGU0JqUTFaREk0TmxvY0NnTkpSRklSODc4NWZBTERPajhhQTFCSVVDRVFXRG0weUhhLVAySUZaVzVmVUVob3VSUndBWGdBaWdFSFNBRjRBTWdCQWFvQkFQSUJJbUU1Tm1ReE9HVXdOVEl6WmpSak5qQTRZbUZqTkRJd056VTNaalppWTJNMFh6Q1NBZ0UwbWdJQUFBQUFfXzhCQUFEX196ZmpBbWI4QUFBQSJ9&amp;utid=33ae613b-0b75-1d9a-b15e-7615f738bb2a&amp;tm_stars=4&amp;client_id=skyscanner_app&amp;redirect_delay=1000&amp;price_policy=2&amp;pre_redirect_id=369abaa7-fb65-a7b0-9d50-75728d24b7c2&amp;tm_city_code&amp;max_price=7554&amp;guests=1&amp;request_id=369abaa7-fb65-a7b0-9d50-75728d24b7c2&amp;tm_country_code=PH</t>
  </si>
  <si>
    <t>14.56127, 121.05592</t>
  </si>
  <si>
    <t>Barbershop, Kalayaan Avenue, Post Proper Northside, Taguig District 2, Taguig, Southern Manila District, Metro Manila, 1647, Philippines</t>
  </si>
  <si>
    <t>iHotel Uptown BGC</t>
  </si>
  <si>
    <t>www.skyscanner.com.ph/hotel_deeplink/4.0/PH/en-US/PHP/h_ad/203854943/2026-03-02/2026-03-03/hotel/hotel/hotels?legacy_provider_id=22&amp;rooms=1&amp;hb_data=y4Od_5bREn14GHeLxSXiYD5Tavju-ltkJjLws-jLHD2wgFXvWdyLFfkmbxs65Vu6WuHxF9IF6-7p4aMmLCFLj6gxUppWJeFckfMptwWOgN87cBdj3IH1FQ_Q16nu-hI5wBG-riFXrcLtFscwvHCx2-c-hARrPK5Vhx-Wcz_UXCqWJ0jH6teVeUY04pt1ww9iMyADkgp5HHNxUMjGJPMhttihNVLnyfbopP7TZw8ggj4FXtKALTavKMIQK0fFRU-AcB5ru_q9qkQXqhVB_bk3bZ2xAxmaHJsezSX_CFVS4FN9klXMOHOwY1vkkp1ZyzRS7HNVOVb-v-PHnCD6nPx3eqLY65k_459PV5N3REPL8tmDVJfUpEj4pd3LJUxJbAEPSvt8uyiTTZy7kyWzG2gSZ5oJbRnPPEA0S5TaSB1rL21a&amp;q_datetime_utc=2026-03-02T01%3A26%3A58&amp;ticket_price=1336&amp;quote_id=-4017300680224401892&amp;utid_state=1&amp;channel=iphone&amp;tm_place_name=Makati&amp;deeplink_data=eyJmaWVsZHMiOnsic2lnbmF0dXJlIjoiNDNhMGIxZDIwMDA4ODg2NDVjZWFhNmIyMWU2YTU2ZjkifSwidXJsIjoiaHR0cHM6Ly93d3cuYWdvZGEuY29tL3BhcnRuZXJzL3BhcnRuZXJzZWFyY2guYXNweD9jaWQ9MTg0NjM4MyZoaWQ9MTAyMzkyOTYmY3VycmVuY3k9UEhQJmNoZWNraW49MjAyNi0wMy0wMiZjaGVja291dD0yMDI2LTAzLTAzJk51bWJlcm9mQWR1bHRzPTEmTnVtYmVyb2ZDaGlsZHJlbj0wJlJvb21zPTEmbWNpZD0zMzImbWFzdGVyUm9vbUlkPTEyNzc0NDg0NSZtcHQ9ZFhGUVYxaE9aWGxZY2xZM1ZURlVSSGRCTnpRNVRqSnpjMWg1Y0hGa0wxUlFlamhRV1d0RGEyaFNTR0pXTjJKc1NtRjJhVkY0YjJoTksyRnhWMlpSYjJKeVdFMWlTa2xuTDJWeFNnJlRvdGFsUHJpY2U9MTMzNi4zNCZUb3RhbFRheD0xNzQuMzAmVG90YWxGZWU9MC4wMCZUb3RhbFN1cmNoYXJnZT0wJm1jdXI9UEhQIn0%3D&amp;utid=d2f89a1d-72b5-7fd7-4de1-7fe430a7e77e&amp;tm_stars=3&amp;client_id=skyscanner_app&amp;redirect_delay=1000&amp;price_policy=2&amp;pre_redirect_id=a0c39812-0ac7-3cc1-6892-6e28c6b0c151&amp;tm_city_code&amp;max_price=2219&amp;guests=1&amp;request_id=a0c39812-0ac7-3cc1-6892-6e28c6b0c151&amp;tm_country_code=PH</t>
  </si>
  <si>
    <t>14.42764, 121.02698</t>
  </si>
  <si>
    <t>Enterprise Street, Madrigal Business Park, Ayala Alabang, Muntinlupa District 2, Muntinlupa, Southern Manila District, Metro Manila, 1799, Philippines</t>
  </si>
  <si>
    <t>wifi, elevator, air_conditioning, non-smoking, internet_access, 24-hour_front_desk_service, multilingual_staff, television, accessible, wheelchair_accessible</t>
  </si>
  <si>
    <t>Azumi Boutique Hotel, Alabang Manila</t>
  </si>
  <si>
    <t>www.skyscanner.com.ph/hotel_deeplink/4.0/PH/en-US/PHP/h_ct/127019321/2026-03-02/2026-03-03/hotel/hotel/hotels?legacy_provider_id=31&amp;rooms=1&amp;hb_data=IgAJxIElR9kBTqCfSo5s0dP_nKJwkqORRwDlmISsVeEZRtmR2yGi8SXs9jFsM4-TNL2yHT69wVZZSXvHPsrU0EBAcq1QW1Fmu9hS8__C8PgZlJjTPsxDoBj5FtoLuKtq7DqLFyQlvgpaNyW65zlzR4dVhrmL52Q21NYbkWcI30w8bcqslWsOuZOTsmLqr2YJApFq3AMqT0bu7OiHtk6uM0JHi5U3tPd3Pqz7eroH6lAGttZL5N76CvIOoMd6TOG0wnLzz57ZLSoshSUH-xzhBG-ZXW2ypJtEDzjjXGYtW5jHoT8VKGFpKlByujhUhWpYApTqC9CZ3KjH3hRyQURfl8yYJ-jO9cgF8wHpaN03oJyG2RlvR8AljQx3fO5tAmF8mWrbnRSCEVmTW5GpjBwhn5ncfJa8Lx750H9aTvrTcA%3D%3D&amp;q_datetime_utc=2026-03-02T01%3A26%3A57&amp;ticket_price=3495&amp;quote_id=-6869972740618633811&amp;utid_state=1&amp;channel=iphone&amp;tm_place_name=Muntinlupa&amp;deeplink_data=eyJmaWVsZHMiOnsic2lnbmF0dXJlIjoiYTJjYWYwNDQ5NGM2NTM3ZGZlNzVmMGVmZDMwZTYxM2EifSwidXJsIjoiaHR0cHM6Ly9waC50cmlwLmNvbS9ob3RlbHMvcmVkaXJlY3Q%2FaG90ZWxpZD0xNTIxNTk2JmNpdHk9MzIwNCZBbGxpYW5jZWlkPTEyNjA3JnNpZD04ODg4MzImY2hlY2tpbj0yMDI2LTAzLTAyJmNoZWNrb3V0PTIwMjYtMDMtMDMmc2hvcHBpbmdpZD00YzNiNWUyODMyYzM0NzE3YjNlOGE4NGI0ZmY0MGQ3OCZhZHVsdD0xJmNoaWxkcmVuPTAmYWdlcz0mbGFuZ3VhZ2U9ZW5waCZsb2NhbGU9ZW5fUEgmcm9vbWlkPTE3MDY5NzUyODgmc3dpZD0wJnBheT1QUCZmZ3Q9MSZjcm49MSZjdXJyPVBIUCZ3a3A9MSZzdGFuZD1INHNJQUFBQUFBQUFfd0Q5QUFMX0Nsc0tBaGdCRWdRSUFSQUFHazhJdU1ENXJRWVlBREFBT0pFU21BRzg3MXlvQVFDNEFRSEFBUUhSQVJTdVItRjYxNlZBNFFHa2NEMEtWMDJyUU9nQmh1U0RENGdDSUlrRUFBQUFBQUFBQUFDZ0JBQ2hCYVJ3UFFyWC0yRkFHaUEwWXpOaU5XVXlPRE15WXpNME56RTNZak5sT0dFNE5HSTBabVkwTUdRM09DQUVLSVhIazgwR1NBRlNCamd5WVdVM09Gb2NDZ05RU0ZBUkVGZzV0TWgydmo4YUExQklVQ0VRV0RtMHlIYS1QMklGWlc1ZlVFaG91UlJ3QVhnQWlnRUhTQUY0QU1nQkFhb0JCd29ETURFeUVBSHlBU0kwWXpOaU5XVXlPRE15WXpNME56RTNZak5sT0dFNE5HSTBabVkwTUdRM09GOHlrZ0lCTkpvQ0FBQUFBUF9fQVFBQV9fLTZ4cU9qX1FBQUFBIn0%3D&amp;utid=4a86e6c0-86b3-068e-3f20-2fa40550c28e&amp;tm_stars=4&amp;client_id=skyscanner_app&amp;redirect_delay=1000&amp;price_policy=2&amp;pre_redirect_id=111c7bab-7fc7-c754-b66c-351e46f528ec&amp;tm_city_code&amp;max_price=3992&amp;guests=1&amp;request_id=111c7bab-7fc7-c754-b66c-351e46f528ec&amp;tm_country_code=PH</t>
  </si>
  <si>
    <t>14.553518, 121.049314</t>
  </si>
  <si>
    <t>F1 Hotel Manila, Lane Q, Fort Bonifacio, Taguig District 2, Taguig, Southern Manila District, Metro Manila, 1635, Philippines</t>
  </si>
  <si>
    <t>F1 Hotel BGC</t>
  </si>
  <si>
    <t>www.skyscanner.com.ph/hotel_deeplink/4.0/PH/en-US/PHP/h_ct/178868486/2026-03-02/2026-03-03/hotel/hotel/hotels?legacy_provider_id=31&amp;rooms=1&amp;closed_user_group=general&amp;hb_data=k8qRYibwH9FMWe40KhEXhwo7iMtjyA5q-ay1ziX5U1cO1pl5xwZ8kY3ofzzrCU8FwwHM29FIwad3SlPpQ8j9JjDeZJ9D7NSUO0GEwqA154ATdxYPEV_YvnheL_idpPWm01j5akKldO2ERj0Yl_o02T4la5UWmYPWmyM8KfRG2mZ5Tl1u1KN3FxcJbHsrBpQ1_XTWxoskpZ3UnHg6XR9sVpXbKzfG78TnLR_IDyLodrstYz5QRo_wkYD79gcCYtqc0FmAwwm11Q9X6LqP6iTJ70PNpY2ybhOJNWwDhu9jQUn_3210Nj6UrlYXb8IfWWhrPssWnnS01xioNjrhuNngTlMk-ftHXXnL5BiJ1ZaMHHjILsxhleLqLyQkryJJf-KGtu0BRKbNLKmsjJ5coF0jRFNJ6hunepH8uRwqNKpFRQ%3D%3D&amp;q_datetime_utc=2026-03-02T01%3A27%3A01&amp;ticket_price=7452&amp;quote_id=1410177138295810512&amp;utid_state=1&amp;channel=iphone&amp;price_without_closed_user_group=9285&amp;tm_place_name=Taguig&amp;deeplink_data=eyJmaWVsZHMiOnsic2lnbmF0dXJlIjoiYjAyYzI2ZWI2MTRkNDNjMjVlMmFiMjkzZWUzZjk3YTEifSwidXJsIjoiaHR0cHM6Ly9waC50cmlwLmNvbS9ob3RlbHMvcmVkaXJlY3Q%2FaG90ZWxpZD02OTc0MzcmY2l0eT0zNTgwOCZBbGxpYW5jZWlkPTEyNjA3JnNpZD04ODg4MzImY2hlY2tpbj0yMDI2LTAzLTAyJmNoZWNrb3V0PTIwMjYtMDMtMDMmc2hvcHBpbmdpZD0zNzY0NzAxOWQ5OTE0ZDcxYjAxNDg4Nzg5Mzc0NWM2YSZhZHVsdD0xJmNoaWxkcmVuPTAmYWdlcz0mbGFuZ3VhZ2U9ZW5waCZsb2NhbGU9ZW5fUEgmcm9vbWlkPTExNDEyNTUyODYmc3dpZD0wJnBheT1QUCZmZ3Q9MSZpc19zcD1RMSZjcm49MSZjdXJyPVBIUCZ3a3A9MSZzdGFuZD1INHNJQUFBQUFBQUFfd0FNQWZQLUNtb0tBaGdCRWdRSUFSQUFHbDRJOXRpWW9BUVlBREFBT1BzUm1BSGR5Q3FvQVFDNEFRTEFBUUxSQVhzVXJrZWg0cmxBNFFGbVptWm1waHU5UU9nQjdlRFJBb2dDSUlrRUFBQUFBQUFBQUFDZ0JBYXFCQXdJMnc4Unpjek16TXlrbkVDaEJZX0M5U2hjdzVSQUdpQXpOelkwTnpBeE9XUTVPVEUwWkRjeFlqQXhORGc0TnpnNU16YzBOV00yWVNBRUtOSElrODBHU0FGU0JtRmlPR0k0TWxvY0NnTlFTRkFSRUZnNXRNaDJ2ajhhQTFCSVVDRVFXRG0weUhhLVAySUZaVzVmVUVob3VSUndBWGdBaWdFSFNBRjRBTWdCQWFvQkJ3b0RNREl5RUFMeUFTSXpOelkwTnpBeE9XUTVPVEUwWkRjeFlqQXhORGc0TnpnNU16YzBOV00yWVY4d2tnSUJOSm9DQUFBQUFQX19BUUFBX18tWXdyMExEQUVBQUEifQ%3D%3D&amp;utid=6a0d3b97-5b4c-0ebc-af13-43a8ba26b8e6&amp;tm_stars=4&amp;client_id=skyscanner_app&amp;redirect_delay=1000&amp;price_policy=2&amp;pre_redirect_id=a85d7bf1-7cd1-19a4-bb2b-eb62b27ea537&amp;tm_city_code&amp;max_price=7812&amp;guests=1&amp;request_id=a85d7bf1-7cd1-19a4-bb2b-eb62b27ea537&amp;tm_country_code=PH</t>
  </si>
  <si>
    <t>14.55124, 121.02288</t>
  </si>
  <si>
    <t>Makati Avenue, Legazpi Village, Ayala Center Makati, District I, Makati, Southern Manila District, Metro Manila, 1229, Philippines</t>
  </si>
  <si>
    <t>Raffles Makati</t>
  </si>
  <si>
    <t>www.skyscanner.com.ph/hotel_deeplink/4.0/PH/en-US/PHP/h_h1/204220202/2026-03-02/2026-03-03/hotel/hotel/hotels?legacy_provider_id=927111&amp;rooms=1&amp;closed_user_group=mobile&amp;hb_data=n4rf7Ug5eOF0pZVNn5idxn62hHkjGZ2rAvv6pslWIef8LeEq-0sMK5WtQjf0PYDU69qKIpKA7u8JVdk3MetZoMlS6ABythsxBDwJh9hQ2-OZfpnySwuZPbnK10RO3qHp9IrTx3vvFvUpo1VH7ChiXeGLw1NuVPA5stgxKHfcK7bI8S6wIZ1cy0PW7-TgROH3I_qUnttr_4HQphS-_inNmxSuFtZGMUbaICQjbGtXwjJ3O41qwxWBq84OeVKlZFZeCdZvgBy8WeiowL8YgA5xfJC4zRM%3D&amp;q_datetime_utc=2026-03-02T01%3A27%3A05&amp;ticket_price=35186&amp;quote_id=3980186860948885172&amp;utid_state=1&amp;channel=iphone&amp;tm_place_name=Makati&amp;deeplink_data=eyJmaWVsZHMiOnsic2lnbmF0dXJlIjoiYjIyM2UyNTUxOGM2ZjFmMjViMTM3MWIzOGE3MGJjZWIifSwidXJsIjoiaHR0cHM6Ly9waC5ob3RlbHMuY29tL0hvdGVsLVNlYXJjaD90cGlkPTMyMTQmbXBlPTE3NzI0MTQ3NTYmZW5kRGF0ZT0yMDI2LTAzLTAzJmFkdWx0cz0xJmxvY2FsZT1lbl9QSCZjaGlkPTkyZjM3YmE5LTI4MjgtNDdkZS04YTE1LTI4NTIzMjkyN2VjOCZlYXBpZD00NCZtY3RjPTMmc3RhcnREYXRlPTIwMjYtMDMtMDImbXBkPVBIUCZtcG49MzE1ODAxNjA3JmN1cnJlbmN5PVBIUCZyYXRlcGxhbmlkPTM4NDcxMzA0NSZtcG09MjQmbXBwPTEmbXBvPUVDJnNlbGVjdGVkPTU0MjMzMjEmbXBiPTY0ODYuMjAmbXBxPTMxNTcwLjAwJm1wYT0yODcwMC4wMCJ9&amp;utid=c7bafa1a-ccf2-6ec1-3ddd-ac72c1393b68&amp;tm_stars=5&amp;client_id=skyscanner_app&amp;redirect_delay=1000&amp;price_policy=2&amp;pre_redirect_id=357b1cd1-6404-36f8-1801-2a808d7cee78&amp;tm_city_code&amp;max_price=35199&amp;guests=1&amp;request_id=357b1cd1-6404-36f8-1801-2a808d7cee78&amp;tm_country_code=PH</t>
  </si>
  <si>
    <t>14.57465, 121.04897</t>
  </si>
  <si>
    <t>EDSA, Barangka Ilaya, Mandaluyong, Eastern Manila District, Metro Manila, 1553, Philippines</t>
  </si>
  <si>
    <t>SMDC Light Residences Condominium</t>
  </si>
  <si>
    <t>https://booking.com/hotel/ph/eighty-one-newport-boulevard.html?aid=356980&amp;label=gog235jc-10CAsotAFCHGVpZ2h0eS1vbmUtbmV3cG9ydC1ib3VsZXZhcmRIM1gDaMkBiAEBmAEzuAEXyAEM2AED6AEB-AEBiAIBqAIBuAL724PNBsACAdICJDVmNzllNGNhLTNkMTItNDM5Mi04NTFmLWFmMjQ0YmEyNzllYtgCAeACAQ&amp;sid=911265a0a9dd35a1b7a66ef826f2a25b&amp;age=0&amp;all_sr_blocks=397011301_335444580_3_0_0&amp;checkin=2026-03-01&amp;checkout=2026-03-02&amp;dest_id=-2437894&amp;dest_type=city&amp;dist=0&amp;group_adults=2&amp;group_children=0&amp;hapos=1&amp;highlighted_blocks=397011301_335444580_3_0_0&amp;hpos=1&amp;matching_block_id=397011301_335444580_3_0_0&amp;no_rooms=1&amp;req_adults=2&amp;req_children=0&amp;room1=A%2CA&amp;sb_price_type=total&amp;sr_order=popularity&amp;sr_pri_blocks=397011301_335444580_3_0_0__341000&amp;srepoch=1772154368&amp;srpvid=00c507be6407030b&amp;type=total&amp;ucfs=1&amp;</t>
  </si>
  <si>
    <t>14.52324, 121.0133</t>
  </si>
  <si>
    <t>Savoy Hotel Manila, 101, Andrews Avenue, Newport, Barangay 183, Zone 20, District 1, Pasay, Southern Manila District, Metro Manila, 1309, Philippines</t>
  </si>
  <si>
    <t>Eighty One Newport Boulevard - Studio with Balcony</t>
  </si>
  <si>
    <t>https://agoda.com/pico-de-loro-resort-condotel/hotel/nasugbu-ph.html?countryId=70&amp;finalPriceView=1&amp;isShowMobileAppPrice=false&amp;cid=1934116&amp;numberOfBedrooms=&amp;familyMode=false&amp;adults=2&amp;children=0&amp;rooms=1&amp;maxRooms=0&amp;checkIn=2026-03-1&amp;isCalendarCallout=false&amp;childAges=&amp;numberOfGuest=0&amp;missingChildAges=false&amp;travellerType=1&amp;showReviewSubmissionEntry=false&amp;currencyCode=SGD&amp;isFreeOccSearch=false&amp;tag=5KL8QG6XP0RJMZWJ&amp;los=1&amp;searchrequestid=06815d13-06a2-4f5c-9fb4-5e0667b5c00c&amp;ds=crGsPoKWPpjD0B5n</t>
  </si>
  <si>
    <t>14.191169, 120.600611</t>
  </si>
  <si>
    <t>Pico de Loro Cove, Nasugbu, Batangas, Calabarzon, 4231, Philippines</t>
  </si>
  <si>
    <t>Beach Condos Pico de Loro Hamilo Coast</t>
  </si>
  <si>
    <t>www.skyscanner.com.ph/hotel_deeplink/4.0/PH/en-US/PHP/h_xp/154503014/2026-03-05/2026-03-06/hotel/hotel/hotels?legacy_provider_id=1&amp;rooms=1&amp;closed_user_group=mobile&amp;hb_data=0cNpl3eESF7nwOciumK6W8n-BDzGc38sy6pC9MaZjpE3P7-Jaqv1aCU1Fc6p0e6pgBD6Ykh9X9DdF3Ud-OiTajwsZkvb3yEAN6w315DlIp_VcmjdbVb5LS94Rlyzjbyd6P1EwReAXK1fADjIMZW40-nR4HXl3k1ZXd7aoK_v7mYPjho9Vctd9pjhGPIo_0CLPCawLT5PsU_iMNAKLLoE0xdFBnh2ON8FjA9ZfxvYlAIQtrnagDt0AjxHop7iskqAP8ySucxpcUGZVHXaT9w3srtEIPI%3D&amp;q_datetime_utc=2026-03-05T14%3A40%3A03&amp;ticket_price=3686&amp;quote_id=1274620316611641418&amp;utid_state=1&amp;channel=iphone&amp;tm_place_name=Nasugbu&amp;deeplink_data=eyJmaWVsZHMiOnsic2lnbmF0dXJlIjoiYjQxM2NkNTIyNzJlYjllODNlNzg4NWY0NmVhYjMxYjEifSwidXJsIjoiaHR0cHM6Ly93d3cuZXhwZWRpYS5jb20ucGgvSG90ZWwtU2VhcmNoP21wZD1HQlAmdHBpZD02OCZtcGU9MTc3MjcyMTYwMiZlbmREYXRlPTIwMjYtMDMtMDYmYWR1bHRzPTEmbXBuPTMyMDk4MDIwNyZtcG09MjQmbXBwPTEmbG9jYWxlPWVuX1VTJm1wbz1FQyZjaGlkPWNmMzQwZjI3LTNiZGEtNGQzZC1iYjVjLTE5NTFiMGNjZTIyMSZtcHE9NDcuMjUmZWFwaWQ9NDYyMzAmbWN0Yz0zJmN1cnJlbmN5PUdCUCZyYXRlcGxhbmlkPTM4NzUwODA0NCZzZWxlY3RlZD0yNDMwOTI2MiZzdGFydERhdGU9MjAyNi0wMy0wNSZtcGI9MTYuNjAmbXBhPTMwLjY1In0%3D&amp;utid=89d8e2a7-45a7-f441-371c-95bbb07aa96e&amp;tm_stars=0&amp;client_id=skyscanner_app&amp;price_policy=2&amp;pre_redirect_id=91ab1521-21d1-d76a-920f-9bb50201f4fb&amp;tm_city_code&amp;max_price=3700&amp;guests=1&amp;request_id=91ab1521-21d1-d76a-920f-9bb50201f4fb&amp;tm_country_code=PH</t>
  </si>
  <si>
    <t>11.261452, 119.352974</t>
  </si>
  <si>
    <t>The Jbv Pico de Loro Beach Condos provides a great place for travelers to relax after a busy day. The Jbv Pico de Loro Beach Condos is an ideal choice for travelers who want to take in the sights and sounds of Nasugbu. This hotel is located near many of Nasugbu's attractions including St. Therese of the Child Jesus Chapel, Balombato Beach and Papaya Cove Beach Resort. This hotel makes a great place to kick back and relax after a long day of sightseeing.</t>
  </si>
  <si>
    <t>www.skyscanner.com.ph/hotel_deeplink/4.0/PH/en-US/PHP/h_ad/225747661/2026-03-05/2026-03-06/hotel/hotel/hotels?legacy_provider_id=22&amp;rooms=1&amp;hb_data=grpbQ0wa5qF482bSuqOzCLBKUfe1xKvcCLTupyA2rP2W4Yw8SfFoHD1WS6ryjUrpXVjzK7piWgr5v8VwByXwkchvbJ35ntjF0zTo7TSaRnFvnglARvgY9bab1Lo_0c466u3Ullh1hlDhYcv5Hchb9S5BT4nCru8v8UklCoTXSq8tEBonOF3fIydK247nQ9b8ZJA3W0JYcgQmZtPk5aGgwWEhRvA5bRGnnWp6sYY5R2pBTOKpQfsEbA3EZ8YW3rEU7kBa5EiOBo0uW87_CTDEZzFrVjBO1jDk3sISrdMeHIuPSMxDkIPMh2FDCBBEAOc5dnfCCfNRZK7MGIw819s3fMlTE-Kbcc3da_7hMGo3H_kclPXGpAt6-ZRQYkM5nC4dRlOQB95-Fi1PjMfHXHEXBbEV8CsWJzI4v7suNXczYafD&amp;q_datetime_utc=2026-03-05T14%3A40%3A02&amp;ticket_price=89108&amp;quote_id=4798250115793809410&amp;utid_state=1&amp;channel=iphone&amp;tm_place_name=El+Nido&amp;deeplink_data=eyJmaWVsZHMiOnsic2lnbmF0dXJlIjoiZGU4MmVjOTg3ZWVjNDQ1MzgzNDcxYjIxY2ZhMDYwZGYifSwidXJsIjoiaHR0cHM6Ly93d3cuYWdvZGEuY29tL3BhcnRuZXJzL3BhcnRuZXJzZWFyY2guYXNweD9jaWQ9MTg0NjM4MyZoaWQ9MTE5Nzg5MyZjdXJyZW5jeT1QSFAmY2hlY2tpbj0yMDI2LTAzLTA1JmNoZWNrb3V0PTIwMjYtMDMtMDYmTnVtYmVyb2ZBZHVsdHM9MSZOdW1iZXJvZkNoaWxkcmVuPTAmUm9vbXM9MSZtY2lkPTI4MDM3Jm1hc3RlclJvb21JZD03NDMzMDc1Jm1wdD1UamxsZFN0ak1rcHhURUpPU2xoTE5Ia3liMWdyVTBWS1MwUnBkREl2YWtKVU1ESmxZeXQyYWxadlUzUTNOMFJzTjBJNWNEaDRSbEF4WmxKUlkxY3pTMGt6ZUdsU1oxbzRNa2RMVkRrclVUMCZUb3RhbFByaWNlPTg5MTA4LjM0JlRvdGFsVGF4PTEwMjE2LjIxJlRvdGFsRmVlPTcyNjEuNjMmVG90YWxTdXJjaGFyZ2U9MCZtY3VyPVBIUCJ9&amp;utid=b3710a4e-e278-07f1-3ec5-dd948e2bc004&amp;tm_stars=5&amp;client_id=skyscanner_app&amp;price_policy=2&amp;pre_redirect_id=4c3a0562-1ad3-2825-4eba-462dfe1263c5&amp;tm_city_code=ENIP&amp;max_price=89108&amp;guests=1&amp;request_id=4c3a0562-1ad3-2825-4eba-462dfe1263c5&amp;tm_country_code=PH</t>
  </si>
  <si>
    <t>14.600043, 120.975046</t>
  </si>
  <si>
    <t>Ramada by Wyndham Manila Central</t>
  </si>
  <si>
    <t>www.skyscanner.com.ph/hotel_deeplink/4.0/PH/en-US/PHP/h_ct/47029872/2026-03-02/2026-03-03/hotel/hotel/hotels?legacy_provider_id=31&amp;rooms=1&amp;hb_data=vIw9ZlWhIWFSmU_Wi5pRnErRR-avPE-2bNK2Ow7a525HS5vnLzJDNAxyI-xzZSo5kFmR7M7xdM3V1twseO7DkzGfKsQdhdxYffP1UsnYdU1sJGQnbS9CAy3CoE-vNhYVfbnOvYAJUuljmc15F2tG7d8d5gMy1ajnQYrGqOoNe1fkp-J_xkWXK8BVgjxYh1CKPynIZ6mO198aRnmvUx5zucXWPeMFPsWLR-TrtCyCa7c2fmP0h-8gPY_6I_Qf6vyDw3JgVZHwwwmlultP6zm5bRHBhpRY7Yi1jzdUSsuSzTzUX_Wihvumy94XZD_QfVH5Twm2jrK80fSaF2vvUI-Vvs6EtU7DKgjlfF0Rrpn5u2OJTjcY9l71FcAIochpo5KO6r6bu-68sJaDAtMGi-mg5kGvEhVbU-_ESIvAr_FeTA%3D%3D&amp;q_datetime_utc=2026-03-02T01%3A27%3A13&amp;ticket_price=2910&amp;quote_id=-5228299816196880308&amp;utid_state=1&amp;channel=iphone&amp;tm_place_name=Manila&amp;deeplink_data=eyJmaWVsZHMiOnsic2lnbmF0dXJlIjoiYTAxNTM1MDYwM2U2NmU1N2M2ZmQ1ZGQxMDZiNmU5N2YifSwidXJsIjoiaHR0cHM6Ly9waC50cmlwLmNvbS9ob3RlbHMvcmVkaXJlY3Q%2FaG90ZWxpZD03MTM0OTAmY2l0eT0zNjQmQWxsaWFuY2VpZD0xMjYwNyZzaWQ9ODg4ODMyJmNoZWNraW49MjAyNi0wMy0wMiZjaGVja291dD0yMDI2LTAzLTAzJnNob3BwaW5naWQ9MWE2YTNhOWQwMzY2NDI2OGE1YTc4NGIxNmQ4ZDQ3YTImYWR1bHQ9MSZjaGlsZHJlbj0wJmFnZXM9Jmxhbmd1YWdlPWVucGgmbG9jYWxlPWVuX1BIJnJvb21pZD0xNTc5OTY1ODMzJnN3aWQ9MCZwYXk9UFAmZmd0PTEmY3JuPTEmY3Vycj1QSFAmd2twPTEmc3RhbmQ9SDRzSUFBQUFBQUFBX3dELUFBSF9DbHdLQWhnQkVnUUlBUkFBR2xBSWlidXg4UVVZQURBQU9Qc1JtQUdTeGl1b0FRQzRBUUxBQVFEUkFXWm1abWJtTHFOQTRRRm1abVptWnJ1bVFPZ0I1T0Q1c2dHSUFpQ0pCQUFBQUFBQUFBQUFvQVFBb1FVZmhldFJ1Qk9vUUJvZ01XRTJZVE5oT1dRd016WTJOREkyT0dFMVlUYzROR0l4Tm1RNFpEUTNZVElnQkNpMXpwUE5Ca2dCVWdabVkyVmtPRGRhSEFvRFVFaFFFUkJZT2JUSWRyNF9HZ05RU0ZBaEVGZzV0TWgydmo5aUJXVnVYMUJJYUxrVWNBRjRBSW9CQjBnQmVBRElBUUdxQVFjS0F6QXlNaEFDOGdFaU1XRTJZVE5oT1dRd016WTJOREkyT0dFMVlUYzROR0l4Tm1RNFpEUTNZVEpmTXBJQ0FUU2FBZ0FBQUFEX193RUFBUF9fNEdpMTZ2NEFBQUEifQ%3D%3D&amp;utid=1449136a-1962-d65d-2967-a11c521ee8b4&amp;tm_stars=4&amp;client_id=skyscanner_app&amp;redirect_delay=1000&amp;price_policy=2&amp;pre_redirect_id=895baf97-0597-4ed2-6810-f512e3152b1c&amp;tm_city_code=MNLP&amp;max_price=7360&amp;guests=1&amp;request_id=895baf97-0597-4ed2-6810-f512e3152b1c&amp;tm_country_code=PH</t>
  </si>
  <si>
    <t>11.979081, 121.921129</t>
  </si>
  <si>
    <t>Sharetea, Ongpin Street, Binondo, Third District, Manila, Capital District, Metro Manila, 1006, Philippines</t>
  </si>
  <si>
    <t>As the only luxury hotel in the Worldâ€™s Oldest Chinatown, Ramada by Wyndham Manila Central brings you a step closer to the gastronomical adventures and cultural wonders that Binondo has to offer.
Located just 11 kilometers away from Ninoy Aquino International Airport, you have an easy access to Manilaâ€™s historic spots: the walled district of Intramuros, the Fort Santiago, and the Rizal Park are all within a 4-km distance.
And just next door is one of Manilaâ€™s oldest and most beautiful churches - Minor Basilica of St. Lorenzo Ruiz, or more commonly known as Binondo Church.
For the history junkee in you, drop by Escolta Street and be greeted by towering historical architectures, and if you are lucky have a meet and greet with local artists.
Do not forget also to take a quick photo-op at the Parisian-inspired Jones Bridge which is more delightful to see as soon as the night falls.
For the shopaholic in you, a ten-minute walk from the hotel will bring you to Divisoria, the most popular bargain haven in the city, and a twenty-minute ride will bring you to SMX Convention Center and Mall of Asia, one of the biggest malls in the world.
Committed to providing genuine Filipino hospitality, Ramada by Wyndham Manila Central, part of the Wyndham Hotels and Resorts worldwide, provides you international standards in delivering superior service and a broad range of facilities.
Youâ€™ll feel right at home in our contemporary Asian-inspired rooms featuring high quality amenities such as iPod docking stations, complimentary wireless Internet access, flat-screen TV with cable channels, private bathroom with rain showers, hairdryer, personal safe, and minibar.
Dedicated in ensuring that your stay is as comfortable as possible, the hotel offers you a vast array of services, including airport transfer, facilities for disabled guests, and free shuttle service to Rizal Park, a perfect jump off point to Manilaâ€™s popular and must-visit tourist spots such us National Museum, newly modified Manila Zoo, and many more.
The hotel also boasts of world-class function rooms, perfect for corporate and social events; and fitness center to keep you on track of your fitness routine.</t>
  </si>
  <si>
    <t>www.skyscanner.com.ph/hotel_deeplink/4.0/PH/en-US/PHP/h_ct/128474042/2026-03-05/2026-03-06/hotel/hotel/hotels?legacy_provider_id=31&amp;rooms=1&amp;closed_user_group=general&amp;hb_data=Z1mWh0N27BV6p_NcrkRcwO8Fy3FR5uTjfXBnMK192Q40RePtvD7QhKMmu3YCb5qKrMOOLTTEjoEiCZyF2cDUg2kbwezeWVZTTdmgQwWV2Kd_pIom1-gDdnoA023Gd4WFwzRD4uSFFNnjptXveEWWf6etLeqspmHaUX_6oyXhJ8dEaj0wWbVKQ7sWV3vFYv3fSOj6WZ3Wmcfz4MTM_6m852e6xpwXQZ4oYhXmh18UfhRD63R4lkbLsClZZPB9y2JkQQhgBs9ByATeVWDqy4oR15sfXnKPu9Vx1OkzqY_X50ZcbH8UUNhswshOHNRgl9waZIVulNjI8nDJbGp2wtH8F43yxajGX0c3gs_1Bc5IDKE4F2IF5gnLB7HgVd7S_LQNUidO_3Fy6q34I2i5oMAa-1fWWMT44PPAKrODKEMajQ%3D%3D&amp;q_datetime_utc=2026-03-05T14%3A40%3A05&amp;ticket_price=3581&amp;quote_id=648455079361045008&amp;utid_state=1&amp;channel=iphone&amp;price_without_closed_user_group=4405&amp;tm_place_name=Malay&amp;deeplink_data=eyJmaWVsZHMiOnsic2lnbmF0dXJlIjoiMzEzNmZlYWM3ZmNkMjE1MjdkMTJjNTc2OTIxNDkzNjAifSwidXJsIjoiaHR0cHM6Ly9waC50cmlwLmNvbS9ob3RlbHMvcmVkaXJlY3Q%2FaG90ZWxpZD0xNTQyODE4JmNpdHk9MTM5MSZBbGxpYW5jZWlkPTEyNjA3JnNpZD04ODg4MzImY2hlY2tpbj0yMDI2LTAzLTA1JmNoZWNrb3V0PTIwMjYtMDMtMDYmc2hvcHBpbmdpZD1iNTI5ZWU2Y2M1ZDE0ODQ5Yjg4NjNhODk2N2M5MGE1NSZhZHVsdD0xJmNoaWxkcmVuPTAmYWdlcz0mbGFuZ3VhZ2U9ZW5waCZsb2NhbGU9ZW5fUEgmcm9vbWlkPTEwMTk1MjQwOCZzd2lkPTAmcGF5PVBQJmZndD0xJmlzX3NwPVEyJmNybj0xJmN1cnI9UEhQJndrcD0xJnN0YW5kPUg0c0lBQUFBQUFBQV93QUxBZlQtQ21rS0FoZ0JFZ1FJQVJBQUdsMEltTmZPTUJnQU1BQTQteEdZQWFLVlhxZ0JBTGdCQXNBQkF0RUJabVptWnViUHAwRGhBVWpoZWhTdS1xdEE2QUhNcWY4QmlBSWdpUVFBQUFBQUFBQUFBS0FFQnFvRURBamFEeEU5Q3RlamNMdUpRS0VGWElfQzlhZ0tza0FhSUdJMU1qbGxaVFpqWXpWa01UUTRORGxpT0RnMk0yRTRPVFkzWXprd1lUVTFJQVFvNHFDbXpRWklBVklHTWpKbVpHRTRXaHdLQTFCSVVCRkhBM2dMSkNpLVB4b0RVRWhRSVVjRGVBc2tLTDRfWWdWbGJsOVFTR2k4RkhBQmVBQ0tBUWRJQVhnQXlBRUJxZ0VIQ2dNd01qSVFBdklCSW1JMU1qbGxaVFpqWXpWa01UUTRORGxpT0RnMk0yRTRPVFkzWXprd1lUVTFYektTQWdFMG1nSUFBQUFBX184QkFBRF9fLVNVQ01jTEFRQUEifQ%3D%3D&amp;utid=0942f80e-95a6-3066-977d-bd58fddabc6d&amp;tm_stars=4&amp;client_id=skyscanner_app&amp;price_policy=2&amp;pre_redirect_id=4d507952-4ce9-60e4-a6e5-f602bb37e6af&amp;tm_city_code&amp;max_price=10100&amp;guests=1&amp;request_id=4d507952-4ce9-60e4-a6e5-f602bb37e6af&amp;tm_country_code=PH</t>
  </si>
  <si>
    <t>14.620447, 121.049919</t>
  </si>
  <si>
    <t>Hotel 99 Cubao, Quezon City</t>
  </si>
  <si>
    <t>www.skyscanner.com.ph/hotel_deeplink/4.0/PH/en-US/PHP/h_xp/126095388/2026-03-02/2026-03-03/hotel/hotel/hotels?legacy_provider_id=1&amp;rooms=1&amp;closed_user_group=mobile&amp;hb_data=zDG54hHht3zLMR-4BVYRfuAM7F_M_lzaB6qfs5joDqJHCCtkvxewTABfTG-k--ZS6yQwAb2eqATLQMEowFTBYOaO-KFrCKkkiSE7ZKwFfooE_jO7tqAku5McwRBJWkAhrY9MyQnwfrX2T0JhZKeHdhygtaVJBaSx4BrIon8MO0Vc-6heQpthFk6zzcm-p_RjTvq0TRr23UlOfNjq-Iq6yJxFwMKaC2-Lz_PDGc5v2IYqntvlk8izPtoVwPneSNOdaORpfpSVycUVOiN8uwktJW3V08c%3D&amp;q_datetime_utc=2026-03-02T01%3A27%3A16&amp;ticket_price=1531&amp;quote_id=6135711907273237814&amp;utid_state=1&amp;channel=iphone&amp;price_without_closed_user_group=3400&amp;tm_place_name=Quezon+City&amp;deeplink_data=eyJmaWVsZHMiOnsic2lnbmF0dXJlIjoiNzZmNWQ2OGIwY2Q1ZTgwMGUzYTgyMzI4YTc0Y2NmODIifSwidXJsIjoiaHR0cHM6Ly93d3cuZXhwZWRpYS5jb20ucGgvSG90ZWwtU2VhcmNoP3RwaWQ9NjgmbXBlPTE3NzI0MTQ1NDEmZW5kRGF0ZT0yMDI2LTAzLTAzJmFkdWx0cz0xJmxvY2FsZT1lbl9VUyZjaGlkPTA2ZTA0MWExLWNlMTktNDBlMC04Y2Q3LWI1ZTIzODkwNGYyNSZlYXBpZD00NjIzMCZtY3RjPTMmc3RhcnREYXRlPTIwMjYtMDMtMDImbXBkPUdCUCZtcG49MjE2MDMwMDI3JmN1cnJlbmN5PUdCUCZyYXRlcGxhbmlkPTI2MDEzNzg0MSZtcG09MjQmbXBwPTEmbXBvPUVDJnNlbGVjdGVkPTg3Mzk0NTQmbXBiPTMuNTUmbXBxPTE3Ljc0Jm1wYT0xNi4xMyJ9&amp;utid=f5d55b05-3c87-5ac6-e519-0a2c75f6a1bc&amp;tm_stars=2&amp;client_id=skyscanner_app&amp;redirect_delay=1000&amp;price_policy=2&amp;pre_redirect_id=fbaef180-6f37-f410-4956-6c21f3d866bd&amp;tm_city_code&amp;max_price=1675&amp;guests=1&amp;request_id=fbaef180-6f37-f410-4956-6c21f3d866bd&amp;tm_country_code=PH</t>
  </si>
  <si>
    <t>14.597719, 121.017312</t>
  </si>
  <si>
    <t>Town &amp; Country Hotel - V. Mapa, 4549, Victorino Mapa Street, 508, Santa Mesa, Sixth District, Manila, Capital District, Metro Manila, 1016, Philippines</t>
  </si>
  <si>
    <t>wifi, elevator, non-smoking, 24-hour_front_desk_service, smoking_areas, room_service, atm, luggage_storage, accessible, concierge</t>
  </si>
  <si>
    <t>Town and Country Hotel V Mapa</t>
  </si>
  <si>
    <t>www.skyscanner.com.ph/hotel_deeplink/4.0/PH/en-US/PHP/h_ad/130076658/2026-03-02/2026-03-03/hotel/hotel/hotels?legacy_provider_id=22&amp;rooms=1&amp;closed_user_group=general&amp;hb_data=bx0wAY3rkGowBxua9M43DxXp5vkXvnSvAqo05NxSDHVS7jb8-UT6pHFmH7lvibnAVBEXNnecPbhZdTKyqz557LKN3oRReFLfIqccsSxhCfCfKGTKeRfyq6-r9lkMVKJbjY2rwMzfC5FYVvoYendZarl_2XjtpoPMIuCibfJ-Lw5ioa46NFu7mOijkINpltN8rni3dhTwC5rhQV0rKp1hdP40mSuBXpgSPqSWLVoJJAGZDDGQyDfV_oT4H0RBFeLGPso0yCeynXpNGCHhlE3NStKHzWhgqlU4f9nn7nVuKBASBXf0KNWoyypohj8_TYGXdvsmX49_4U3YpuqT_RF9R6VFnCeVPBUAClrd2eU5w_NooMxniim_5I8llGu9r5SxbrzQ7hCEQAQRyysKYVB7fRNB37eKq3zeCpsWka9dvvN-&amp;q_datetime_utc=2026-03-02T01%3A27%3A17&amp;ticket_price=1056&amp;quote_id=-2450562688719217608&amp;utid_state=1&amp;channel=iphone&amp;price_without_closed_user_group=1270&amp;tm_place_name=Manila&amp;deeplink_data=eyJmaWVsZHMiOnsic2lnbmF0dXJlIjoiNzllODUyYTk3NTQ4YTk0MjRjZmJjODJhYzEwZDljMDYifSwidXJsIjoiaHR0cHM6Ly93d3cuYWdvZGEuY29tL3BhcnRuZXJzL3BhcnRuZXJzZWFyY2guYXNweD9jaWQ9MTg0NjM4MyZoaWQ9NDQzNDg5JmN1cnJlbmN5PVBIUCZjaGVja2luPTIwMjYtMDMtMDImY2hlY2tvdXQ9MjAyNi0wMy0wMyZOdW1iZXJvZkFkdWx0cz0xJk51bWJlcm9mQ2hpbGRyZW49MCZSb29tcz0xJm1jaWQ9MjgyODAmbWFzdGVyUm9vbUlkPTkyODYwNjkxMyZtcHQ9WTBWUVZHWXpjMk01TDBVd1NsUk9ORFZHY0d4cFRHMUtNaTlSVkZoRFdUZDNNVmQ1YXk5RE1tbzRVRlZpZFcwd1RUZDZVelZ4V0ZOMlZYQjRiMVpLUmsxc2RqQklhWEZVVGxwNVZFdDNQVDAmVG90YWxQcmljZT0xMDU1Ljc2JlRvdGFsVGF4PTk3LjQ4JlRvdGFsRmVlPTk5Ljk0JlRvdGFsU3VyY2hhcmdlPTAmbWN1cj1QSFAifQ%3D%3D&amp;utid=0c601429-bd07-3ca0-b7c4-a11889543fdb&amp;tm_stars=3&amp;client_id=skyscanner_app&amp;redirect_delay=1000&amp;price_policy=2&amp;pre_redirect_id=3adc1240-a9da-955e-7b39-2504ed1cb917&amp;tm_city_code=MNLP&amp;max_price=3186&amp;guests=1&amp;request_id=3adc1240-a9da-955e-7b39-2504ed1cb917&amp;tm_country_code=PH</t>
  </si>
  <si>
    <t>14.605408, 120.981563</t>
  </si>
  <si>
    <t>Located in Manila, 2.5 miles from Malacanang Palace, Town and Country Hotel V Mapa has accommodations with a garden, free private parking, a terrace and a restaurant.</t>
  </si>
  <si>
    <t>Manila Grand Opera Hotel</t>
  </si>
  <si>
    <t>www.skyscanner.com.ph/hotel_deeplink/4.0/PH/en-US/PHP/h_xp/117851358/2026-03-02/2026-03-03/hotel/hotel/hotels?legacy_provider_id=1&amp;rooms=1&amp;closed_user_group=mobile&amp;hb_data=f53tDTYlFUv95P82PkPoFFJ9Sv7Lxu51n9QTSh-l7WWb412AodMGv44fq6UrP_uqfR1-Hy_SF-M45FXpX_ar2eCZB1XZ-l-vYwzcw7lH-GQ6ASd8T-FDg2qIbM3Ni5UI65GUTvq4hi6qUctmNaqBmxSTiQfVUbZKHC6ke3dulgrdwLWCkfz849gAEixmLHjBVdcbOl71ECZHpKzAxWrBm5-k__jgNKkgHt9GNlOZ4CT62KjmuLC6IxVFTyX7m_HRb9JIbRe7NirtXvrCVxwzi8ajG3Y%3D&amp;q_datetime_utc=2026-03-02T01%3A27%3A20&amp;ticket_price=2200&amp;quote_id=4201912608984536933&amp;utid_state=1&amp;channel=iphone&amp;price_without_closed_user_group=3300&amp;tm_place_name=Manila&amp;deeplink_data=eyJmaWVsZHMiOnsic2lnbmF0dXJlIjoiNmU5Yjg0NGZmODFkNjBjNzBmNTllOTU1Njg3ZTVjYzcifSwidXJsIjoiaHR0cHM6Ly93d3cuZXhwZWRpYS5jb20ucGgvSG90ZWwtU2VhcmNoP3RwaWQ9NjgmbXBlPTE3NzI0MTQ3NzMmZW5kRGF0ZT0yMDI2LTAzLTAzJmFkdWx0cz0xJmxvY2FsZT1lbl9VUyZjaGlkPTcxNmMzYzU5LTZlY2YtNDA4Yy04YzVjLTBiYzM3NjliMmNkNCZlYXBpZD00NjIzMCZtY3RjPTMmc3RhcnREYXRlPTIwMjYtMDMtMDImbXBkPUdCUCZtcG49MjAwMTE2NzI1JmN1cnJlbmN5PUdCUCZyYXRlcGxhbmlkPTIwMTEyMzI4NCZtcG09MjQmbXBwPTEmbXBvPUVDJnNlbGVjdGVkPTQ2OTIyODAmbXBiPTMuMDMmbXBxPTI1LjI2Jm1wYT0yNS4yNiJ9&amp;utid=cb8128ea-de47-d814-1481-aab5ddaf9e28&amp;tm_stars=4&amp;client_id=skyscanner_app&amp;redirect_delay=1000&amp;price_policy=2&amp;pre_redirect_id=fa767abb-4551-62eb-c8d6-0efe8d977531&amp;tm_city_code=MNLP&amp;max_price=3300&amp;guests=1&amp;request_id=fa767abb-4551-62eb-c8d6-0efe8d977531&amp;tm_country_code=PH</t>
  </si>
  <si>
    <t>11.95201, 121.93039</t>
  </si>
  <si>
    <t>Inauguration of the First Philippine Assembly, Doroteo Jose Street, Barangay 314, Santa Cruz, Third District, Manila, Capital District, Metro Manila, 1003, Philippines</t>
  </si>
  <si>
    <t>Set in Manila, 1.2 mi from Chinatown and 1.5 mi from Intramuros, Manila Grand Opera Hotel features an outdoor swimming pool, a 24-hour front desk, and free WiFi.</t>
  </si>
  <si>
    <t>Villa Caemilla Beach Boutique Hotel</t>
  </si>
  <si>
    <t>www.skyscanner.com.ph/hotel_deeplink/4.0/PH/en-US/PHP/h_ct/117639771/2026-03-02/2026-03-03/hotel/hotel/hotels?legacy_provider_id=31&amp;rooms=1&amp;closed_user_group=general&amp;hb_data=XlHrHw7IqmV4_J8taxWbo_JhAbUQcINCuye1cobeV3XwSPXkjbRDkJknJKUK82XtRZRrCfH8T1kL4JI6OHEtGN6HnOOJkqEMrXtTdRAbJTUCQAsKBAPDSWjz52uiwPBvowmVo7JgccvnqUTOd7zDo6E_h3wBwsQIcJ2HzqIyiOgpckI1xjupnnyNIt1n3QJIy8TZKiCUvA6gWr72-Dr3yR8Mo_22IrqmMVbOnhXY1RXVlazN4l4wRnIkJ520CUMEok1UGqN-HBROk2DXGPnEAKhf6fFPpX3uXECn_o8UNN2AMkitx12AKgRL7w0s6Xd9h8OeQYJ7QyaJAzYgmL2uusyk7Y6my8eiKc0vEnWF3zPXsAsNVFohy4G4-rpu4cyH_sS1MUc6qLSEsOGTN9D3MRypuNeEoBmP8JSZ_U_gTQ%3D%3D&amp;q_datetime_utc=2026-03-02T01%3A28%3A30&amp;ticket_price=7612&amp;quote_id=5302950172466382567&amp;utid_state=1&amp;channel=iphone&amp;price_without_closed_user_group=12800&amp;tm_place_name=Malay&amp;deeplink_data=eyJmaWVsZHMiOnsic2lnbmF0dXJlIjoiZmUxZjJhNDBiNWVkNzBiYWRhNDA5MTRiYzA3NDlkOGMifSwidXJsIjoiaHR0cHM6Ly9waC50cmlwLmNvbS9ob3RlbHMvcmVkaXJlY3Q%2FaG90ZWxpZD0xMjg0MDQyJmNpdHk9MTM5MSZBbGxpYW5jZWlkPTEyNjA3JnNpZD04ODg4MzImY2hlY2tpbj0yMDI2LTAzLTAyJmNoZWNrb3V0PTIwMjYtMDMtMDMmc2hvcHBpbmdpZD1jOTg3ZDA5YzI4MDk0ODE0ODQxNmM3MTdjZjJkN2ViOSZhZHVsdD0xJmNoaWxkcmVuPTAmYWdlcz0mbGFuZ3VhZ2U9ZW5waCZsb2NhbGU9ZW5fUEgmcm9vbWlkPTM5MTIxODg5OSZzd2lkPTAmcGF5PVBQJmZndD0xJmNybj0xJmN1cnI9UEhQJndrcD0xJnN0YW5kPUg0c0lBQUFBQUFBQV93QUtBZlgtQ21nS0FoZ0JFZ1FJQVJBQUdsd0kwNDNHdWdFU0NURXpOelExTmprd01oZ0FNS2dCT0tVU21BSEtyMDZvQVFDNEFRTEFBUURSQVlYclViamVTN2xBNFFGSTRYb1Vicnk5UU9nQmg2X3c0d0dJQWlDSkJHWm1abVptNWtGQW9BUUFvUVVVcmtmaGVtU09RQm9nWXprNE4yUXdPV015T0RBNU5EZ3hORGcwTVRaak56RTNZMll5WkRkbFlqa2dCQ2p0eHBQTkJrZ0JVZ1kwT0ROa01USmFIQW9EVlZORUVjS0dwMWZLY2h0QUdnTlFTRkFoRUZnNXRNaDJ2ajlpQldWdVgxQklhTGtVY0FGNEFJb0JCMGdCZUFESUFRR3FBUWNLQXpBeU1SQUM4Z0VpWXprNE4yUXdPV015T0RBNU5EZ3hORGcwTVRaak56RTNZMll5WkRkbFlqbGZNSklDQVRTYUFnQUFBQURfX3dFQUFQX19FcmFybVFvQkFBQSJ9&amp;utid=27ab7419-7bae-72a4-157a-10b50199f5ac&amp;tm_stars=4&amp;client_id=skyscanner_app&amp;redirect_delay=1000&amp;price_policy=2&amp;pre_redirect_id=181727a0-758b-0630-d195-f014b85b6148&amp;tm_city_code&amp;max_price=9954&amp;guests=1&amp;request_id=181727a0-758b-0630-d195-f014b85b6148&amp;tm_country_code=PH</t>
  </si>
  <si>
    <t>13.85021, 121.145268</t>
  </si>
  <si>
    <t>Go-Diving Scuba Studio, Boat Station 3 Road, Station 3, Manoc-Manoc, Malay, Aklan, Western Visayas, 5608, Philippines</t>
  </si>
  <si>
    <t>wifi, air_conditioning, non-smoking, internet_access, 24-hour_front_desk_service, smoking_areas, massage, currency_exchange, iron, spa, multilingual_staff, room_service, garden, express_check-in, atm, express_check-out, restaurant, beauty_salon, bar, safe_deposit_box, business_center, tanning_beds, desk, shower, shuttle_service, games_room, luggage_storage, tours, airport_shuttle, photocopier, fax, concierge, children's_play_area, pants_press, beach_umbrellas, golf_course, baby-sitting, complimentary_bottled_water, telephone, ticket_office, minibar, hairdryer, bicycle_rental, wedding_facilities, wake-up_call, bathrobe, horseback_riding, diving</t>
  </si>
  <si>
    <t>Welcoming guests with panoramic beach view, Villa Caemilla Beach Boutique Hotel features luxuriously furnished rooms equipped with free Wi-Fi access, located along White Beach. This elegant resort is within 0.8 mi from Dâ€™Mall Boracay.</t>
  </si>
  <si>
    <t>Kilyawan Farm Resort</t>
  </si>
  <si>
    <t>https://www.agoda.com/henann-garden-resort/hotel/boracay-island-ph.html?countryId=70&amp;finalPriceView=1&amp;isShowMobileAppPrice=false&amp;cid=1917614&amp;numberOfBedrooms=&amp;familyMode=false&amp;adults=2&amp;children=0&amp;rooms=1&amp;maxRooms=0&amp;checkIn=2026-03-1&amp;isCalendarCallout=false&amp;childAges=&amp;numberOfGuest=0&amp;missingChildAges=false&amp;travellerType=1&amp;showReviewSubmissionEntry=false&amp;currencyCode=SGD&amp;isFreeOccSearch=false&amp;los=1&amp;searchrequestid=9501948f-eb59-47c2-8b48-93380d6e8997</t>
  </si>
  <si>
    <t>11.959185, 121.92778</t>
  </si>
  <si>
    <t>Lipa - Ibaan Provincial Road, Talaibon, Santo Niño, Ibaan, Batangas, Calabarzon, 4230, Philippines</t>
  </si>
  <si>
    <t>Ibaan</t>
  </si>
  <si>
    <t>When you stay at Kilyawan Farm Resort in Ibaan, you'll be 10 minutes by car from Calumpang River. This resort is 7.1 mi (11.4 km) from Casa de Segunda and 7.2 mi (11.6 km) from San Sebastian Cathedral.
Take advantage of recreation opportunities such as an outdoor pool or take in the view from a terrace and a garden. Additional amenities at this resort include a picnic area and charcoal grills.
Enjoy a meal at the restaurant, or stay in and take advantage of the resort's room service (during limited hours). A complimentary continental breakfast is served daily from 7:00 AM to 10:00 AM.
The front desk is staffed during limited hours. This resort has 3 meeting rooms available for events. Free self parking is available onsite.
Make yourself at home in one of the 8 individually furnished guestrooms. Complimentary wireless internet access is available to keep you connected. Conveniences include safes and desks, and housekeeping is provided daily.</t>
  </si>
  <si>
    <t>Henann Garden Resort, Boracay</t>
  </si>
  <si>
    <t>www.skyscanner.com.ph/hotel_deeplink/4.0/PH/en-US/PHP/h_ad/130419771/2026-03-02/2026-03-03/hotel/hotel/hotels?legacy_provider_id=22&amp;rooms=1&amp;hb_data=q4PUlmrdyLpNOcJ-QAZhpKyfXmcEHLGmKoubFR3I9ROPOtleRB8DtS7GUfoM3MTHvPEGlc-rwS0A-iBKzjElb70xmdShmTnLQ7Fl_LmR60Vve06kanovUcbKc4JgsSjvZkIPhLMZon3-ubwJhbugRCS1Bh7flmQyfmVrIQ-ldkSIKUMOyUF087JLwhiYqmkourD3dAxdjni8hLU61lUJIoc-LcGdN7W9c6yCQpuVUDxqcRqdi7zu5VvYUfrRLuGB-tHt2FXQoKkdPHMb6nXcE9tu8cFLBzGIYGwZgo9R86F8j7B81tVqzeUNuPH9qQdUXr8zxHrQUyQ4QJk_9b1hg3H8qOwUhEUIlq5lP-Q0W54qxrWDHgGRgrz4yAjzswdV09CsHKMyCqcy8Ks3QCNO0hbBkGiCyWsHl7rDHzNJM_m5&amp;q_datetime_utc=2026-03-02T01%3A27%3A24&amp;ticket_price=5245&amp;quote_id=7723535153375272103&amp;utid_state=1&amp;channel=iphone&amp;tm_place_name=Balabag&amp;deeplink_data=eyJmaWVsZHMiOnsic2lnbmF0dXJlIjoiNWJlN2MyODczOGU1ZDAwMzI4ODJkMDQ1OTkwYzkwNjkifSwidXJsIjoiaHR0cHM6Ly93d3cuYWdvZGEuY29tL3BhcnRuZXJzL3BhcnRuZXJzZWFyY2guYXNweD9jaWQ9MTg0NjM4MyZoaWQ9NjUxMjUmY3VycmVuY3k9UEhQJmNoZWNraW49MjAyNi0wMy0wMiZjaGVja291dD0yMDI2LTAzLTAzJk51bWJlcm9mQWR1bHRzPTEmTnVtYmVyb2ZDaGlsZHJlbj0wJlJvb21zPTEmbWNpZD0yODExOCZtYXN0ZXJSb29tSWQ9Njc0MTk2NjkmbXB0PWFHWmFWR1JKUm0xWVRqQkRVVmhsVjNkRmVHTTRXSE5CSzNKMFFtd3ZWalZ2YkVWblJHUlFRM2REYmpGRFpsb3ZMMFp0TUhkeVoyUlZiVGxCYkU5UldtMW5Va1pHV0VseU9GZHhiR1E0UlQwJlRvdGFsUHJpY2U9NTI0NS4wOCZUb3RhbFRheD01NjEuOTcmVG90YWxGZWU9MC4wMCZUb3RhbFN1cmNoYXJnZT0wJm1jdXI9UEhQIn0%3D&amp;utid=a47f1aad-0e0c-a7db-4e48-c15ec2bfc265&amp;tm_stars=5&amp;client_id=skyscanner_app&amp;redirect_delay=1000&amp;price_policy=2&amp;pre_redirect_id=5a072f00-cb15-f4fd-a327-e6b73a58b1c8&amp;tm_city_code&amp;max_price=5551&amp;guests=1&amp;request_id=5a072f00-cb15-f4fd-a327-e6b73a58b1c8&amp;tm_country_code=PH</t>
  </si>
  <si>
    <t>14.75915, 120.42637</t>
  </si>
  <si>
    <t>Sinagtala Farm Resort &amp; Adventure Park, Governor Pascual, Centro 2, Pag-asa, Orani, Bataan, Central Luzon, 2112, Philippines</t>
  </si>
  <si>
    <t>The Duyan House at Sinagtala Resort</t>
  </si>
  <si>
    <t>www.skyscanner.com.ph/hotel_deeplink/4.0/PH/en-US/PHP/h_fd/154601530/2026-03-02/2026-03-03/hotel/hotel/hotels?legacy_provider_id=927050&amp;rooms=1&amp;closed_user_group=apps&amp;hb_data=ORWRpvygYt3sCe1JxQiMKyxvE-t-yPW3PVaMMRVLjcwhH5q_BYD4EQI79sk_6c16gftRPceOHyC3Kr3i6Oyyvt7Bfc56gVJ3hQ4zVok3oe2A2rasqT7s0LIrO2-NcLXOHSB8yLkeIZWws39pNbH39DOm0TmDIbR52rjjuGG9fTQyW5IVXwvTx1URjn93r7wKK41pQVJVguXIIDp6icqDXE9ME4CKXJ6moIhe04KigRRRFZvqM3XIiw8NgT1ktaDBhMPczxj7BkrR158Ah1lTbA3lcVRmKVNxAw-EnYqkDnUKOSdDIqBz4akf2_rK9l9RKu-EJjXnjLQjLtoGB_Q-BLlVu4IOpVTjICZ1MQ2sX3Zim56mbNmhGXiWWqoaLWtsimLhx_KRi0--curBqM4F449R5FPVduY1F7EhTxalcpPaKw%3D%3D&amp;q_datetime_utc=2026-03-02T01%3A27%3A24&amp;ticket_price=5526&amp;quote_id=-7647384427195863349&amp;utid_state=1&amp;channel=iphone&amp;price_without_closed_user_group=10387&amp;tm_place_name=Orani&amp;deeplink_data=eyJmaWVsZHMiOnsic2lnbmF0dXJlIjoiOWI1Yzk0ZTNlNTM0MzA0ODdmMjEyNWNiZmU4NmRjMDAifSwidXJsIjoiaHR0cHM6Ly9kZWFscy52aW8uY29tP3NpZz0wMmUxZDBjOWMwNzUwOTM0ZmM4MjY1Yjc1OGU3ZDc3YjZkY2RjNWYyZjliNjgyZjg5MmFhZDAwN2FmNTMzNjFjMmQzMTM5MzkzMzMxMzYzMzM1MzczMSZzaWctaXNzPW1ldGEmdHVybD1odHRwcyUzQSUyRiUyRnZpby5jb20lMkZIb3RlbCUyRlNlYXJjaCUzRmNoZWNrSW4lM0QyMDI2LTAzLTAyJTI2Y2hlY2tPdXQlM0QyMDI2LTAzLTAzJTI2Y3VycmVuY3klM0RQSFAlMjZlcHYlM0RNUzR5JTI2ZXNkJTNEcVVmUjRPbGVIUEM5ZWM1SFpiWWpIaExjRnVLdlV0R0tEY1hORDZ5bkhfUkhQWTZqcDZrQklITmt2NjFyUmxLVGNSeUczNTBrZG9ETGhFMmQzQk9TZ0hLT2lual9HWldoZ0p4NFpiWUhNZHNfalY1S1NFRSUyNTNEJTI2Zm9yY2VDdXJyZW5jeUNoYW5nZSUzRDElMjZmb3JjZUxhbmd1YWdlQ2hhbmdlJTNEMSUyNmhvdGVsSWQlM0QzMzMxODk3JTI2bGFiZWwlM0RzcmMlMjUzRHNreXNjYW5uZXIlMjUyNnVjb3VudHJ5JTI1M0RQSCUyNTI2dWRldmljZSUyNTNEbW9iaWxlJTI1MjZob3RlbCUyNTNEMzMzMTg5NyUyNTI2ZGF5JTI1M0QyJTI1MjZtb250aCUyNTNEMDMlMjUyNnllYXIlMjUzRDIwMjYlMjUyNmxvcyUyNTNEMSUyNTI2b2ZmZXJpZCUyNTNEbzVwcU5uR0Jhclc4JTI1MjZwcmljZSUyNTNENTUyNi4xOCUyNTI2Y3VycmVuY3klMjUzRFBIUCUyNTI2dXNlcmxhbmclMjUzRGVuJTI1MjZfdGglMjUzRGNiYjQwYzU2NWVhZjlhZjcxNjU3YzZkMjQ3MzZhOTcyYWY5YmE1ODUzODQwYWEzMSUyNTI2ZHRzJTI1M0QxNzcyNDEzNzcxJTI1MjZvbHV0JTI1M0QxNzcyNDEzNzcxJTI1MjZjYW5QYXlMYXRlciUyNTNEZmFsc2UlMjUyNnJlcXVlc3RVc2VyR3JvdXAlMjUzRCUyNTI2b2ZmZXJVc2VyR3JvdXAlMjUzRHB1YmxpYyUyNmxhbmclM0RlbiUyNm90aSUzREdOVUlBOGMzVy0wJTI2cHJlZmVycmVkUmF0ZSUzRDU1MjYuMTglMjZwcm9maWxlJTNEcjJkMm03M2tuOCUyNnJvb21zJTNEMSUyNnVzZXJDb3VudHJ5JTNEUEglMjZ1dG1fY2FtcGFpZ24lM0Rza3lzY2FubmVyJTI2dXRtX21lZGl1bSUzRGNwYyUyNnV0bV9zb3VyY2UlM0Rza3lzY2FubmVyIn0%3D&amp;utid=a5247a05-a1c3-0bc2-13ec-c0dde6000559&amp;tm_stars=3&amp;client_id=skyscanner_app&amp;redirect_delay=1000&amp;price_policy=2&amp;pre_redirect_id=78ce1045-99c9-1eb7-5113-d91e29e9ba43&amp;tm_city_code&amp;max_price=7370&amp;guests=1&amp;request_id=78ce1045-99c9-1eb7-5113-d91e29e9ba43&amp;tm_country_code=PH</t>
  </si>
  <si>
    <t>15.181517, 120.576583</t>
  </si>
  <si>
    <t>The Duyan House at Sinagtala Resort provides flawless service and all the necessary facilities for visitors. Stay connected with your associates, as complimentary Wi-Fi is available during your entire visit.When arriving by car, you'll be grateful for the on-site complimentary parking at resort. The resort offers reception amenities including concierge service and luggage storage to ensure a comfortable stay for guests.The resort's daily housekeeping ensures an excellent option for your stay.To ensure the well-being and convenience of all visitors, smoking is strictly prohibited throughout the entire resort.In order to ensure the utmost level of relaxation, the guestrooms feature an inviting design and are equipped with all basic necessities, creating a delightful stay experience.To ensure a pleasant stay, a selection of rooms at resort come furnished with linen service, blackout curtains and air conditioning, all designed with your ease in mind.Several chosen accommodations at The Duyan House at Sinagtala Resort have a balcony or terrace incorporated into the room design. In select rooms, visitors can enjoy a touch of amusement with the availability of television, in-room video streaming and cable TV for their entertainment needs.Within specific rooms, a refrigerator, a coffee or tea maker, bottled water and instant coffee is conveniently available for your use. Understanding the significance of bathroom facilities in enhancing visitor contentment, resort offers toiletries and towels within a few chosen chambers. Each day, arise to a delightful complimentary morning meal at The Duyan House at Sinagtala Resort. How about kicking off each day of your getaway with a delicious cup of coffee? At the resort, relish in the invigorating taste of a freshly brewed, excellent coffee. Various excellent meal offerings at resort ensure that enticing and easily accessible options are constantly available. Visitors wishing to create their personal culinary delights will appreciate the on-site BBQ facilities provided at this establishment. Throughout the day, engage in the entertaining activities available at The Duyan House at Sinagtala Resort.Unwind effortlessly each day by exploring the massage, conveniently situated within the resort. Unwind by the pool at resort and cherish a leisurely moment.</t>
  </si>
  <si>
    <t>www.skyscanner.com.ph/hotel_deeplink/4.0/PH/en-US/PHP/h_xp/224982711/2026-03-02/2026-03-03/hotel/hotel/hotels?legacy_provider_id=1&amp;rooms=1&amp;closed_user_group=mobile&amp;hb_data=0QiFMRIEG9FjtiC4lvWjcBl8SoWR4YOnj88V_5w70pXoK46H1GJ5Pm9IYtGVrgCIYG8oFiYVL8eQ1nuxBMi3i-8RAWxPTDyYD3wrAUZQks59MfSlNJQXP6EIlujJTyGR24NFwcewREjqbGuAL6oYPyNtn3zZvuSHc6FgFOfc5Kbywt8D8hVef9p84Q8X2h2-iwQHMStjevBvjZcU49HjrzeIXrc3oZA8oBN9wRzQpbuBkOZ6ADtFceiiFAJ9QBjPzYpkvTO0c35zX-k3LrotFy04VAo%3D&amp;q_datetime_utc=2026-03-02T01%3A28%3A30&amp;ticket_price=6161&amp;quote_id=4217286569377536905&amp;utid_state=1&amp;channel=iphone&amp;price_without_closed_user_group=7452&amp;tm_place_name=Angeles&amp;deeplink_data=eyJmaWVsZHMiOnsic2lnbmF0dXJlIjoiOTE0MWJlODdjNTExMDVkNjY5N2NlYmVlZTI3ZmFjMDcifSwidXJsIjoiaHR0cHM6Ly93d3cuZXhwZWRpYS5jb20ucGgvSG90ZWwtU2VhcmNoP3RwaWQ9NjgmbXBlPTE3NzI0MTQ3MjUmZW5kRGF0ZT0yMDI2LTAzLTAzJmFkdWx0cz0xJmxvY2FsZT1lbl9VUyZjaGlkPWJkM2EyOGE1LTY1N2ItNGFjMi04NjQxLTVlOGQ4YWMzZTNmZiZlYXBpZD00NjIzMCZtY3RjPTMmc3RhcnREYXRlPTIwMjYtMDMtMDImbXBkPUdCUCZtcG49MzI3NDAxNTgyJmN1cnJlbmN5PUdCUCZyYXRlcGxhbmlkPTQwNDU1ODE4NyZtcG09MjQmbXBwPTAmbXBvPUVDJnNlbGVjdGVkPTEyMDc5MTIxOSZtcGI9MTQuMjgmbXBxPTcxLjQzJm1wYT02NC45NCJ9&amp;utid=ae439468-b7e7-47e0-0be7-629d187fb189&amp;tm_stars=0&amp;client_id=skyscanner_app&amp;redirect_delay=1000&amp;price_policy=2&amp;pre_redirect_id=e913498d-69a9-6a1c-ba47-c17fecc7231d&amp;tm_city_code=CRKP&amp;max_price=8507&amp;guests=1&amp;request_id=e913498d-69a9-6a1c-ba47-c17fecc7231d&amp;tm_country_code=PH</t>
  </si>
  <si>
    <t>14.5649, 120.98519</t>
  </si>
  <si>
    <t>Sze-Chuan House, Roxas Boulevard Service Road, Barangay 701, Malate, Fifth District, Manila, Capital District, Metro Manila, 1004, Philippines</t>
  </si>
  <si>
    <t>Aloha Hotel Roxas Boulevard Manila</t>
  </si>
  <si>
    <t>www.skyscanner.com.ph/hotel_deeplink/4.0/PH/en-US/PHP/h_ad/71782647/2026-03-05/2026-03-06/hotel/hotel/hotels?legacy_provider_id=22&amp;rooms=1&amp;closed_user_group=general&amp;hb_data=udKcL-rX0TO-D4JeaVxr2RINRcy_gkv_gbCcYynXEyySsfShBrg4cZ68fqC4Ofu3W1m4qXAG28ZTuhU4ux8AvC4r5rx1dydJM4E0DOib9uzkAqCTqlhPJSNHYhdkyRsXTGsyCkI9V56-dwIjztSM30NG0aKIyZg4OFHhbutkTer4sImH29kfRAbey5k7MTCb_usbo-SrALOqg0lVF1-rJAKFAM03WFfcKK3HV9DfG7K_FlhMnTz6K_uR20Xu2ZFk7TD-DW3rE4mO87k1Lxf75c9a2KqHBv7mhq6cMFgoyosfSiIIPTUCh5klLnfOQXzwcz2MFn_h5waE132LCJUHJVbfujJlNNPvfHD5Toj6inbfenDDLd8qt3OnyVhn570TH53U-eOAraBYxy2V1FLiLMmLulGknfHK9ZDhMaEi5GEX&amp;q_datetime_utc=2026-03-05T14%3A41%3A09&amp;ticket_price=1799&amp;quote_id=-388823803568074696&amp;utid_state=1&amp;channel=iphone&amp;price_without_closed_user_group=3928&amp;tm_place_name=Manila&amp;deeplink_data=eyJmaWVsZHMiOnsic2lnbmF0dXJlIjoiNDMzMmIwN2Q3ZWY2MTM0NTJjN2ExN2Y1YzVkZDNkZTUifSwidXJsIjoiaHR0cHM6Ly93d3cuYWdvZGEuY29tL3BhcnRuZXJzL3BhcnRuZXJzZWFyY2guYXNweD9jaWQ9MTg0NjM4MyZoaWQ9MjYzNzIyJmN1cnJlbmN5PVBIUCZjaGVja2luPTIwMjYtMDMtMDUmY2hlY2tvdXQ9MjAyNi0wMy0wNiZOdW1iZXJvZkFkdWx0cz0xJk51bWJlcm9mQ2hpbGRyZW49MCZSb29tcz0xJm1jaWQ9MzMyJm1hc3RlclJvb21JZD0zNTc0ODkxJm1wdD1iV0p5VDBWdlkyWTNLM0ZpU2t4NVdHRlJaM05QWjNkNVlYbFJWbWRoYldSS1JWWjNaWFZYWkRsNFoyTnhkMnRRVXk4dmJ6SnViRzVWU0ZsVGRrOVNSMHc1ZHpaTlVIQXdSUzlsUWcmVG90YWxQcmljZT0xNzk5LjM5JlRvdGFsVGF4PTI0NS4xOCZUb3RhbEZlZT0xNDguNDMmVG90YWxTdXJjaGFyZ2U9MCZtY3VyPVBIUCJ9&amp;utid=986eee33-66e8-643a-2f21-c0f6fb87a10b&amp;tm_stars=1&amp;client_id=skyscanner_app&amp;price_policy=2&amp;pre_redirect_id=8ab7d1d8-053e-35c9-2834-1a1a0b13c2fd&amp;tm_city_code=MNLP&amp;max_price=3302&amp;guests=1&amp;request_id=8ab7d1d8-053e-35c9-2834-1a1a0b13c2fd&amp;tm_country_code=PH</t>
  </si>
  <si>
    <t>Offering free WiFi, Aloha Hotel Roxas Boulevard Manila is located in Manila, a 7-minute walk from Manila Bay Beach and 1.2 miles from World Trade Center Metro Manila. This 1-star hotel has air-conditioned rooms with a private bathroom.</t>
  </si>
  <si>
    <t>www.skyscanner.com.ph/hotel_deeplink/4.0/PH/en-US/PHP/h_ct/215138653/2026-03-02/2026-03-03/hotel/hotel/hotels?legacy_provider_id=31&amp;rooms=1&amp;closed_user_group=general&amp;hb_data=Rn8tJDCNeyKIDb7_roXzMMujWZ4lyjWO0w1URI59WSnaCmc-oPLvoxWgv-Antb6gsixt_ZQViwRX9xoNMH8DXBw4h4PuqChO5fS8rUyZK7B7EUNWKCHUvd9VZyIiGU5LpvxVZVFn7iD8XaM7XxXOnIUbwWSnCNt-2T-WuxtD0l39vEtfompxBDHC5DK_Tgx2R-bnU1sAgNm302WE9503ITnGip-8I2GDxq_zNUdgIsf2_n0kATU78sIas2ZoVXUlb4pRFUNYFxkgh5tua8RQnbmitylF9vDqKkMK4IFonv35OotrUU582_FqnUkDrpEewtCX7ydViNs9t91eWcDCMwkQtmNYoXeZyT8LOmCFRj7_xDcFlCvj4qRsOBSkKoIgAdr9it3rc5fGmxZfBuo2tm7VZrD3oYIGjLC8BJv-Qw%3D%3D&amp;q_datetime_utc=2026-03-02T01%3A27%3A35&amp;ticket_price=6152&amp;quote_id=-3178705259103145229&amp;utid_state=1&amp;channel=iphone&amp;price_without_closed_user_group=6731&amp;tm_place_name=Pasig&amp;deeplink_data=eyJmaWVsZHMiOnsic2lnbmF0dXJlIjoiOTk4Yjc3NGEwMDhkZTZiYjVkOTdkNmJiNDIzOTIzNWMifSwidXJsIjoiaHR0cHM6Ly9waC50cmlwLmNvbS9ob3RlbHMvcmVkaXJlY3Q%2FaG90ZWxpZD05MzE2MzI3JmNpdHk9MTIxODU3JkFsbGlhbmNlaWQ9MTI2MDcmc2lkPTg4ODgzMiZjaGVja2luPTIwMjYtMDMtMDImY2hlY2tvdXQ9MjAyNi0wMy0wMyZzaG9wcGluZ2lkPTM3NjQ3MDE5ZDk5MTRkNzFiMDE0ODg3ODkzNzQ1YzZhJmFkdWx0PTEmY2hpbGRyZW49MCZhZ2VzPSZsYW5ndWFnZT1lbnBoJmxvY2FsZT1lbl9QSCZyb29taWQ9MTU1MTYzODI4MSZzd2lkPTAmcGF5PVBQJmZndD0xJmlzX3NwPVEyJmNybj0xJmN1cnI9UEhQJndrcD0xJnN0YW5kPUg0c0lBQUFBQUFBQV93QVNBZTMtQ25BS0FoZ0JFZ1FJQVJBQUdtUUlpYjd3NHdVU0FUSVlBRERLQWpqbUpwZ0I1OC00QktnQkFMZ0JBc0FCQXRFQm1wbVptVmx6dEVEaEFkZWpjRDJLQjdoQTZBSFcxS1dEQVlnQ0lJa0VBQUFBQUFBQUFBQ2dCQWFxQkF3STJnOFJINFhyVWJnZWdrQ2hCVnlQd3ZVb0dJSkFHaUF6TnpZME56QXhPV1E1T1RFMFpEY3hZakF4TkRnNE56ZzVNemMwTldNMllTQUVLTkhJazgwR1NBRlNCalk1TW1VNU9Gb2NDZ05RU0ZBUkVGZzV0TWgydmo4YUExQklVQ0VRV0RtMHlIYS1QMklGWlc1ZlVFaG91UlJ3QVhnQWlnRUhTQUY0QU1nQkFhb0JCd29ETURJeEVBTHlBU0l6TnpZME56QXhPV1E1T1RFMFpEY3hZakF4TkRnNE56ZzVNemMwTldNMllWOHhrZ0lCTkpvQ0FBQUFBUF9fQVFBQV9fOVFjYlFiRWdFQUFBIn0%3D&amp;utid=12c2f2ef-a5ae-fce4-82e7-d1b9f615f8e9&amp;tm_stars=4&amp;client_id=skyscanner_app&amp;redirect_delay=1000&amp;price_policy=2&amp;pre_redirect_id=b0ecd612-0995-5d96-b58c-93f8e0243e89&amp;tm_city_code&amp;max_price=9329&amp;guests=1&amp;request_id=b0ecd612-0995-5d96-b58c-93f8e0243e89&amp;tm_country_code=PH</t>
  </si>
  <si>
    <t>14.560072, 121.024247</t>
  </si>
  <si>
    <t>The Picasso Boutique Residence, 119, L. P. Leviste Street, Salcedo Village, Bel-Air, District I, Makati, Southern Manila District, Metro Manila, 1227, Philippines</t>
  </si>
  <si>
    <t>The Picasso Boutique Serviced Residences Managed By HII</t>
  </si>
  <si>
    <t>https://www.skyscanner.com.ph/hotel_deeplink/4.0/PH/en-US/PHP/h_ck/205636641/2026-02-27/2026-02-28/hotel/hotel/hotels?legacy_provider_id=79&amp;rooms=1&amp;closed_user_group=mobile&amp;hb_data=CGkzBOtVfIf02_zupGS7bOD_D3gvZKrWWk9Xfp1RIOAbFUxlWnuKH4laXM6RUL83Yc6HSrutfkC1gc5-lqT5Q3Jo-HDrbRJP_ybBxrduuktiqP7drbG0DPhSIZ3CqzvqyB_JsEgx2MWscfp4WoqjH1bHXK1wqXmo1sS22xfICOyfkP2OOOlslVSprd3JSTaA-ZJLhV0xeNjgDbFcYcaDkA7l_Igy4qjA6TGwqFCjMh3in3ImOtEo35QjPYl4EUVoSZqWIa3dwF4TY0uyAUblJbgZ8Xo%3D&amp;q_datetime_utc=2026-02-26T18%3A46%3A53&amp;ticket_price=2053&amp;quote_id=8672582539557336224&amp;utid_state=1&amp;channel=iphone&amp;price_without_closed_user_group=2257&amp;tm_place_name=Pasig&amp;deeplink_data=eyJmaWVsZHMiOnsicm9vbV9pZCI6IjUxOTU1MyIsInNpZ25hdHVyZSI6Ijk3OWU5M2IyMTU2MzMxYWFiMmM1MGMyZDRiZjM2NWFmIiwicmF0ZV9wbGFuX2NvZGUiOiI1NjY2NTk5In19&amp;utid=1ccd9d0f-a441-bd56-8bbc-8dde28fe1f20&amp;tm_stars=3&amp;client_id=skyscanner_app&amp;redirect_delay=1000&amp;price_policy=2&amp;pre_redirect_id=3a7882e1-8add-a1cf-bf72-237fd0dc5292&amp;tm_city_code&amp;max_price=3333&amp;guests=1&amp;request_id=3a7882e1-8add-a1cf-bf72-237fd0dc5292&amp;tm_country_code=PH</t>
  </si>
  <si>
    <t>14.581109, 121.059891</t>
  </si>
  <si>
    <t>Maybank, San Miguel Avenue, San Antonio Village, San Antonio, Pasig First District, Pasig, Eastern Manila District, Metro Manila, 1605, Philippines</t>
  </si>
  <si>
    <t>Hop Inn Hotel Ortigas Center Manila</t>
  </si>
  <si>
    <t>www.skyscanner.com.ph/hotel_deeplink/4.0/PH/en-US/PHP/h_ct/205636641/2026-03-02/2026-03-03/hotel/hotel/hotels?legacy_provider_id=31&amp;rooms=1&amp;closed_user_group=general&amp;hb_data=EBwK-JGrtM1zOkHT0fqD5quY7GLODnwazy7MI5Ez4b2MANkb2fJfz5iBFY_beQr1UaNwB_SAcpDb4KtUNXd5wrMBgBStKJkkMrhuys1I--De6r7aU2EOn4bWVE1QNA9RM8NeKBeG3GEyqpTdMhcxxCsxaWOJz95x7oj3ku3JoidMUZC6nlAI_Z2SFp8_-DCcjQP7OcaBYIOLboYowSGCYXjI0hAvddIpByymv2ZugFJg1sFDmhHMGd50g7GSYQnG3QtXiEf6E5vNj5YGfl7m7LaW78Wdm4vKhbVyG6IYbW88g_Hy11BW3i-2k49RbvW0g0TznU0h6u09YnB-N_inQYsS2N-ys-40MCrWAf0J0sVxbI2qxxlWPUbPW3NbjKNV3uAY8pynh19_TwcD1QUE4x8rlE6HZlekvRI1crFsFw%3D%3D&amp;q_datetime_utc=2026-03-02T01%3A27%3A34&amp;ticket_price=2016&amp;quote_id=7051150249110001003&amp;utid_state=1&amp;channel=iphone&amp;price_without_closed_user_group=3600&amp;tm_place_name=Pasig&amp;deeplink_data=eyJmaWVsZHMiOnsic2lnbmF0dXJlIjoiNWIyZDQ4OTU2MGI1YjU0OGNiYzgxODU1NjE2NzgxODAifSwidXJsIjoiaHR0cHM6Ly9waC50cmlwLmNvbS9ob3RlbHMvcmVkaXJlY3Q%2FaG90ZWxpZD04MzI0OTU0OSZjaXR5PTEyMTg1NyZBbGxpYW5jZWlkPTEyNjA3JnNpZD04ODg4MzImY2hlY2tpbj0yMDI2LTAzLTAyJmNoZWNrb3V0PTIwMjYtMDMtMDMmc2hvcHBpbmdpZD02NmRiMWUxODRlNWM0MDQwODgzNjc4MTg3ZTZjMzY0OCZhZHVsdD0xJmNoaWxkcmVuPTAmYWdlcz0mbGFuZ3VhZ2U9ZW5waCZsb2NhbGU9ZW5fUEgmcm9vbWlkPTE3MDA1NjE2ODEmc3dpZD0wJnBheT1QUCZmZ3Q9MSZjcm49MSZjdXJyPVBIUCZ3a3A9MSZzdGFuZD1INHNJQUFBQUFBQUFfd0Q4QUFQX0NtRUtBaGdCRWdRSUFSQUFHbFVJa1lieXFnWVNBVElZQUREQkVqakhkWmdCalpQWko2Z0JBTGdCQXNBQkFORUI5aWhjajhJVW1rRGhBVnlQd3ZVb2ZwOUE2QUhYeU5TMEFZZ0NJSWtFQUFBQUFBQUFBQUNnQkFDaEJRQUFBQUFBQUFBQUdpQTJObVJpTVdVeE9EUmxOV00wTURRd09EZ3pOamM0TVRnM1pUWmpNelkwT0NBRUtJcklrODBHU0FGU0JtVmhNemMzWlZvY0NnTkpSRklSODc4NWZBTERPajhhQTFCSVVDRVFXRG0weUhhLVAySUZaVzVmVUVob3VSUndBWGdBaWdFSFNBRjRBTWdCQWFvQkFQSUJJalkyWkdJeFpURTROR1UxWXpRd05EQTRPRE0yTnpneE9EZGxObU16TmpRNFh6Q1NBZ0UwbWdJQUFBQUFfXzhCQUFEX182LUNHVEw4QUFBQSJ9&amp;utid=6adee4d3-d081-ca2f-efe4-6921a6ca1bf6&amp;tm_stars=3&amp;client_id=skyscanner_app&amp;redirect_delay=1000&amp;price_policy=2&amp;pre_redirect_id=8b9bca52-8898-4910-fdce-d9c5fb6bcba6&amp;tm_city_code&amp;max_price=3502&amp;guests=1&amp;request_id=8b9bca52-8898-4910-fdce-d9c5fb6bcba6&amp;tm_country_code=PH</t>
  </si>
  <si>
    <t>14.628231, 121.05473</t>
  </si>
  <si>
    <t>7-Eleven, Harvard Street, E. Rodriguez Sr., Cubao, 3rd District, Quezon City, Eastern Manila District, Metro Manila, 1102, Philippines</t>
  </si>
  <si>
    <t>parking, wifi, elevator, air_conditioning, non-smoking, internet_access, 24-hour_front_desk_service, smoking_areas, multilingual_staff, restaurant, safe_deposit_box, television, desk, shower, luggage_storage, accessible, wheelchair_accessible, security</t>
  </si>
  <si>
    <t>Dormitos</t>
  </si>
  <si>
    <t>www.skyscanner.com.ph/hotel_deeplink/4.0/PH/en-US/PHP/h_h1/199289253/2026-03-02/2026-03-03/hotel/hotel/hotels?legacy_provider_id=927111&amp;rooms=1&amp;closed_user_group=mobile&amp;hb_data=1eYSg2TzGrBG0MBzw2uvlmLa-kylmGF_Wu2bvS2O37zW4J8iEM7wAz8Z3XL1nvX1Phu_Pld7mmwAzSzxXhaSsjOsvLk3-dHFQirxx3JIwHWS_qk2yITY89uefR3EUBDKxPvJ__dQqNYQS2x4MIkS8q_z6vUbBidDOz6jZF1P3fctIIR0MeBpv2RFzC4Aav0z3JtyYUkq0KTyQlZhM1F4XEsjUDx2MT2Y9h-4smB-uVqnnpiTIJclEXm8SxVNVrkf-8Ymh-QoX5vJdDKQjYXE9GhV9pU%3D&amp;q_datetime_utc=2026-03-02T01%3A27%3A36&amp;ticket_price=810&amp;quote_id=-8300066644312974380&amp;utid_state=1&amp;channel=iphone&amp;price_without_closed_user_group=900&amp;tm_place_name=Quezon+City&amp;deeplink_data=eyJmaWVsZHMiOnsic2lnbmF0dXJlIjoiMTY1NmRhMzY5YTMwNGFkNTEzNjdjYmM4N2NiYzcwZTMifSwidXJsIjoiaHR0cHM6Ly9waC5ob3RlbHMuY29tL0hvdGVsLVNlYXJjaD90cGlkPTMyMTQmbXBlPTE3NzI0MTQ1NDEmZW5kRGF0ZT0yMDI2LTAzLTAzJmFkdWx0cz0xJmxvY2FsZT1lbl9QSCZjaGlkPTcxZGVhOWUyLTQ5Y2MtNGQ5Ny04ZTlmLWI0ZjlmODNhZWY4ZCZlYXBpZD00NCZtY3RjPTMmc3RhcnREYXRlPTIwMjYtMDMtMDImbXBkPVBIUCZtcG49MjE5OTMzMTcxJmN1cnJlbmN5PVBIUCZyYXRlcGxhbmlkPTI4NjEzODM0NCZtcG09MjQmbXBwPTEmbXBvPUVDJnNlbGVjdGVkPTMyMTA1ODM5Jm1wYj04Ni43OSZtcHE9NzIzLjIxJm1wYT03MjMuMjEifQ%3D%3D&amp;utid=34b552b9-1d30-7ca3-145b-660b3e04f2a6&amp;tm_stars=0&amp;client_id=skyscanner_app&amp;redirect_delay=1000&amp;price_policy=2&amp;pre_redirect_id=631a848c-7726-cb3e-44c9-db306c57bf97&amp;tm_city_code&amp;max_price=820&amp;guests=1&amp;request_id=631a848c-7726-cb3e-44c9-db306c57bf97&amp;tm_country_code=PH</t>
  </si>
  <si>
    <t>11.961352, 121.929385</t>
  </si>
  <si>
    <t>wifi, air_conditioning, non-smoking, internet_access, smoking_areas, multilingual_staff, restaurant, safe_deposit_box, lounge</t>
  </si>
  <si>
    <t>Aqua Boracay</t>
  </si>
  <si>
    <t>www.skyscanner.com.ph/hotel_deeplink/4.0/PH/en-US/PHP/h_h1/204223379/2026-03-02/2026-03-03/hotel/hotel/hotels?legacy_provider_id=927111&amp;rooms=1&amp;closed_user_group=mobile&amp;hb_data=LuVS-WHh6dBoAZz8Oby8j-Z0-g4ERDUqAiWHSlGk1l9TIvLL3o5sZQvoveLu8-uAu55s7DBm018I5HCQ6zhyNAE11afravyz-Uy3kYEnvXHDvZYE7fwDP9y7uhAQHxY2PczFwAxCkwf6mTnB5D8Uh74P17cE-L9oBZpmMhgfVyikchfOrmLeH2W4KdpDqzJ6I1f-CztqvHlqhD89Eqoz5DNC0dhpw28c9Fw2e7TY1i3zPahfg1xXYYVoNy2FydKlL_nzkWQ1JM2SuPY_DHgR2_hicEE%3D&amp;q_datetime_utc=2026-03-02T01%3A27%3A36&amp;ticket_price=7065&amp;quote_id=6204621366623788131&amp;utid_state=1&amp;channel=iphone&amp;price_without_closed_user_group=21000&amp;tm_place_name=Balabag&amp;deeplink_data=eyJmaWVsZHMiOnsic2lnbmF0dXJlIjoiOWZkOTBmYjE5YjliNjFlMjlkMzRjYzM3NTE4ODMzNzEifSwidXJsIjoiaHR0cHM6Ly9waC5ob3RlbHMuY29tL0hvdGVsLVNlYXJjaD9tcGQ9UEhQJnRwaWQ9MzIxNCZtcGU9MTc3MjQxNDg1NSZlbmREYXRlPTIwMjYtMDMtMDMmYWR1bHRzPTEmbXBuPTMyMTI1MDk0NSZtcG09MjQmbXBwPTEmbG9jYWxlPWVuX1BIJm1wbz1FQyZjaGlkPWNiMzFiNmY0LWViNTItNGE3Zi04OTM1LTUyODAxOGUxMDhmNSZtcHE9NjMxMC43MiZlYXBpZD00NCZtY3RjPTMmY3VycmVuY3k9UEhQJnJhdGVwbGFuaWQ9Mzg4MzUyMzQwJnNlbGVjdGVkPTM1Mjk5MjE5JnN0YXJ0RGF0ZT0yMDI2LTAzLTAyJm1wYj0xMDU0LjgwJm1wYT02MDEwLjIxIn0%3D&amp;utid=70c4dc97-0a14-462a-a2b3-dfb2777dfbc4&amp;tm_stars=5&amp;client_id=skyscanner_app&amp;redirect_delay=1000&amp;price_policy=2&amp;pre_redirect_id=ba4c9024-1321-3e4e-ec30-a5c301a9d675&amp;tm_city_code&amp;max_price=14066&amp;guests=1&amp;request_id=ba4c9024-1321-3e4e-ec30-a5c301a9d675&amp;tm_country_code=PH</t>
  </si>
  <si>
    <t>14.10122, 120.94493</t>
  </si>
  <si>
    <t>R&amp;A Staycation at Wind Residence</t>
  </si>
  <si>
    <t>www.skyscanner.com.ph/hotel_deeplink/4.0/PH/en-US/PHP/h_bc/204538063/2026-03-05/2026-03-06/hotel/hotel/hotels?legacy_provider_id=13&amp;rooms=1&amp;closed_user_group=apps&amp;hb_data=2oYqAIbh5BDzcn7d9YbfbGsg45flAHGqfg-hRuOW7gwu5GzZJ9SFRW3rJMB3ftBS8NczrJCKN93QigRTPNGaojhJdGxkaVgzBWpFAQw5ciGtE5kokvl7AMXDL8lC73F5s7YHusM7AWZwnp55Ta63ESXITQn73BW6IQ6KJGrbt6k4t38j7zx4Eslr0oEkW1pKx-YZkBnSMi7ICw6tfhFTS84MIGo5Yw4gUgghrGGcIU-C6I1qDoBgUl7Pk4kYuMR4ciLt5dRiblaVnosr-OE5e86fiK9r04QzSVMFaltCvS-8IFaky485Qh_JaWu6plsRWq4DyZIOm1mORo_l77Pw__diU6CAYa66YyIqH77VSQqHSCdGLxLCeJq17Hy8djVa-7JQgOslk4_b4GOAT3WbD9IDsGCYSvelPeY97DeMEwxRjzfsroc%3D&amp;q_datetime_utc=2026-03-05T14%3A40%3A09&amp;ticket_price=2432&amp;quote_id=4586507859618028097&amp;utid_state=1&amp;channel=iphone&amp;price_without_closed_user_group=3161&amp;tm_place_name=Tagaytay&amp;deeplink_data=eyJmaWVsZHMiOnsic2lnbmF0dXJlIjoiZjY5MzNlMmRiNWNkYmEzNjkwMDYxY2YxMDU4ZDcwMDIiLCJibG9ja19pZCI6IjY4MDgxMDQwMV8yNzc1OTM4NzlfNF8wXzAifX0%3D&amp;utid=7cc87dcf-343e-7241-0dea-9e7a4789fafa&amp;tm_stars=0&amp;client_id=skyscanner_app&amp;price_policy=2&amp;pre_redirect_id=9b618d94-6202-4269-e43c-37fa97fb7b7c&amp;tm_city_code&amp;max_price=2432&amp;guests=1&amp;request_id=9b618d94-6202-4269-e43c-37fa97fb7b7c&amp;tm_country_code=PH</t>
  </si>
  <si>
    <t>14.0998, 120.94349</t>
  </si>
  <si>
    <t>R&amp;A Staycation at Wind Residence offers accommodations in Tagaytay, 4.6 miles from Picnic Grove and 6.9 miles from People's Park in the Sky. With pool views, this accommodation features a terrace.</t>
  </si>
  <si>
    <t>Modern Country Family Suite w/ Stunning Taal View</t>
  </si>
  <si>
    <t>www.skyscanner.com.ph/hotel_deeplink/4.0/PH/en-US/PHP/h_bc/203853029/2026-03-02/2026-03-03/hotel/hotel/hotels?legacy_provider_id=13&amp;rooms=1&amp;closed_user_group=apps&amp;hb_data=fkiOEkeudS6Bbw1M6UMV6q9qJgNEOqE0jUTSf3M-EJC1ZGGNrfEflZFA8zcK7R17e0F2THwcJf2FlxNP9AsbOjIVDNG1E3aCqV0OhjJi11PC1IZc1c55bKUIBjUwpQTMIJ6M9SDF6md5LUv6Lty7MXgC6WqBdenFx8uIjovPG2EUV0wEqwInp5UmcopHs2xqNiT_NGu0sy9KWQAZu2BkCEHjD1hciYxDdGbEdqZOptQovgdH-Rz2WePHT5usy3JqHWIBimPEpMSGVBMS-7YYGNy0b8U1NDGSIJs01YWrAzRJ7wnaHDWKIa_97sR4CuLeIj7z-ySsXhU1eJozXnrx-DkH5HQSY5NEZWzqnqiDUTTqsyND5BQTTUYYHahhDknBfNpZKP8_xNJ-Kbl2FRhnpEhdB9_fSF4FvVZvU_0HrlLLhNH07qE%3D&amp;q_datetime_utc=2026-03-02T01%3A27%3A38&amp;ticket_price=4956&amp;quote_id=2979071683226747149&amp;utid_state=1&amp;channel=iphone&amp;price_without_closed_user_group=5300&amp;tm_place_name=Tagaytay&amp;deeplink_data=eyJmaWVsZHMiOnsic2lnbmF0dXJlIjoiNTA0MjRkODQ0OTFjNjlhNDMzYjAyMGM4ZmMyM2RiMTEiLCJibG9ja19pZCI6IjI5NjU3NjYwMV8zNzAyNDE2MTBfNF8wXzBfNDE3OTczIn19&amp;utid=82b92599-c91a-4786-e476-251ec10a20b4&amp;tm_stars=0&amp;client_id=skyscanner_app&amp;redirect_delay=1000&amp;price_policy=2&amp;pre_redirect_id=c114fe6d-13d5-943d-0ae9-11bd113daefa&amp;tm_city_code&amp;max_price=4956&amp;guests=1&amp;request_id=c114fe6d-13d5-943d-0ae9-11bd113daefa&amp;tm_country_code=PH</t>
  </si>
  <si>
    <t>14.523232, 121.00025</t>
  </si>
  <si>
    <t>DG Budget Hotel Salem, Domestic Road, Barangay 191, Zone 20, District 1, Pasay, Southern Manila District, Metro Manila, 1301, Philippines</t>
  </si>
  <si>
    <t>Domestic Guesthouse Budget Hotel</t>
  </si>
  <si>
    <t>https://www.agoda.com/1898-hotel-colonia-en-las-filipinas/hotel/manila-ph.html?countryId=70&amp;finalPriceView=1&amp;isShowMobileAppPrice=false&amp;cid=1917614&amp;numberOfBedrooms=&amp;familyMode=false&amp;adults=2&amp;children=0&amp;rooms=1&amp;maxRooms=0&amp;checkIn=2026-03-1&amp;isCalendarCallout=false&amp;childAges=&amp;numberOfGuest=0&amp;missingChildAges=false&amp;travellerType=1&amp;showReviewSubmissionEntry=false&amp;currencyCode=SGD&amp;isFreeOccSearch=false&amp;los=1&amp;searchrequestid=1b94661f-8708-484f-bfed-c713099d4f2f</t>
  </si>
  <si>
    <t>14.563958, 121.030586</t>
  </si>
  <si>
    <t>7 Eleven, Kalayaan Avenue, Poblacion, District I, Makati, Southern Manila District, Metro Manila, 1210, Philippines</t>
  </si>
  <si>
    <t>1898 Hotel Colonia En Las Filipinas</t>
  </si>
  <si>
    <t>www.skyscanner.com.ph/hotel_deeplink/4.0/PH/en-US/PHP/h_xp/189836995/2026-03-02/2026-03-03/hotel/hotel/hotels?legacy_provider_id=1&amp;rooms=1&amp;closed_user_group=mobile&amp;hb_data=rdexirsthDjZsv-ulyeBUX71xx8r_rpsW0D-tHhAU-BWJsC4xjKjQJ0HuMiMg46ZgK_p8DahOCXYSUITQLT75Z9bnosND1L0nSKOml4BbNDdaiArI-b5vIB8h6azo7auSrA5o_xLfHV-E-kKYpIOKrErAE0bnEUMKvVtSy6o7yYoZDmrKs8LT_jTTxcUUK5FzIIGpOemCl4Ib2JhMfgG_CsN0SJGRYi_VCc5YFpMB3JHQFAvJ7NezbQ9Jwt-lcQjz5UtzhSPbIPiU1iWcr7y-Lnb2yU%3D&amp;q_datetime_utc=2026-03-02T01%3A27%3A37&amp;ticket_price=3601&amp;quote_id=8604289448512689371&amp;utid_state=1&amp;channel=iphone&amp;price_without_closed_user_group=7119&amp;tm_place_name=Makati&amp;deeplink_data=eyJmaWVsZHMiOnsic2lnbmF0dXJlIjoiNWRmZmZkODY2ODJiZjBmZGI3NGI0ZGQ5ODQ3YmFjZDEifSwidXJsIjoiaHR0cHM6Ly93d3cuZXhwZWRpYS5jb20ucGgvSG90ZWwtU2VhcmNoP3RwaWQ9NjgmbXBlPTE3NzI0MTQ3NTYmZW5kRGF0ZT0yMDI2LTAzLTAzJmFkdWx0cz0xJmxvY2FsZT1lbl9VUyZjaGlkPWI5M2E3MDgwLTBiZGMtNDUzOC05MjM2LTk2NWViZjg1ZmM0NiZlYXBpZD00NjIzMCZtY3RjPTMmc3RhcnREYXRlPTIwMjYtMDMtMDImbXBkPUdCUCZtcG49MjE1NDE0MjAwJmN1cnJlbmN5PUdCUCZyYXRlcGxhbmlkPTI1NjA1OTgwMiZtcG09MjQmbXBwPTEmbXBvPUVDJnNlbGVjdGVkPTI3MTQ1MzYyJm1wYj04LjM1Jm1wcT00MS43NSZtcGE9MzcuOTUifQ%3D%3D&amp;utid=ff943a4b-595e-d5ad-25ec-af5db3aeb4a9&amp;tm_stars=4&amp;client_id=skyscanner_app&amp;redirect_delay=1000&amp;price_policy=2&amp;pre_redirect_id=0ae3121a-9225-6db4-1825-e18a5bc803db&amp;tm_city_code&amp;max_price=4952&amp;guests=1&amp;request_id=0ae3121a-9225-6db4-1825-e18a5bc803db&amp;tm_country_code=PH</t>
  </si>
  <si>
    <t>14.57399, 120.9849</t>
  </si>
  <si>
    <t>Pacific Bay Grand Suites</t>
  </si>
  <si>
    <t>www.skyscanner.com.ph/hotel_deeplink/4.0/PH/en-US/PHP/h_ad/216341740/2026-03-05/2026-03-06/hotel/hotel/hotels?legacy_provider_id=22&amp;rooms=1&amp;closed_user_group=general&amp;hb_data=QcyyIj-A-pIv67f8YpBiBwWW1-b93S2GKKCdPBQ-b0ET7cOkBWdhQjlcaJ7ZivMmIplrxVOmR2WsdQpDsqZL8yD29hf0hyDG3BFLGfEe39Ir08xZmJ9IDX7znCsXwyhu9eNhH_AOfLdcKYCYjm8osx5PSKoS2ol5cIX0vL226vl2uCPzUYd-BGUK2xpurBmZKCK8v_RKbA5Q3H3fHwlxTxHMal-X7Lt6GYWHQ_X4bhymNOdqAKAi6idVqbVDPWYsUM9IBp-n_x3DNv5UI-1vFM51WrEU0iBiBsXxGzKlDFHSNNl4nDnihcPAXM264TXdGyXa5IMD66dz_A0dW6teg1Gz_CtZDOTIqxS6Y1gU_nkeu5hRhAJ8WMdpBa3xrnbk4NAr7hiHDntnj0Y14repvAU-G6dTNgCHGlFGfJ9x12tM&amp;q_datetime_utc=2026-03-05T14%3A40%3A12&amp;ticket_price=1545&amp;quote_id=-2347160660561975493&amp;utid_state=1&amp;channel=iphone&amp;price_without_closed_user_group=3367&amp;tm_place_name=Manila&amp;deeplink_data=eyJmaWVsZHMiOnsic2lnbmF0dXJlIjoiN2MwZDgzZmYyYWE4ZDQ0OTUwOTkwZGE4ZmVkMjE0OTcifSwidXJsIjoiaHR0cHM6Ly93d3cuYWdvZGEuY29tL3BhcnRuZXJzL3BhcnRuZXJzZWFyY2guYXNweD9jaWQ9MTg0NjM4MyZoaWQ9NDEwMzY0MzQmY3VycmVuY3k9UEhQJmNoZWNraW49MjAyNi0wMy0wNSZjaGVja291dD0yMDI2LTAzLTA2Jk51bWJlcm9mQWR1bHRzPTEmTnVtYmVyb2ZDaGlsZHJlbj0wJlJvb21zPTEmbWNpZD0zMzImbWFzdGVyUm9vbUlkPTY3MjYyNzYyMCZtcHQ9Y0RWalpsUmFiVXhXYW5sNWNqY3Zaa2RKVW5wbFpuSlhNVFk1ZDBWeU1rbE9iV3Q0U1ROQ2JWcHpiVVF6UjNFMGREZDFXVkJ4YTJkclowbG9VV3BJYUc1b09ESjJSRUZUUzJ0c1RtMTNQVDAmVG90YWxQcmljZT0xNTQ1LjQ2JlRvdGFsVGF4PTE3OS4xMiZUb3RhbEZlZT0xMjkuOTcmVG90YWxTdXJjaGFyZ2U9MCZtY3VyPVBIUCJ9&amp;utid=d4d00226-b7f0-2c3c-5378-592c193f884e&amp;tm_stars=3&amp;client_id=skyscanner_app&amp;price_policy=2&amp;pre_redirect_id=77aa4ae8-5b38-85ec-850e-6d6dc9976ecb&amp;tm_city_code=MNLP&amp;max_price=1959&amp;guests=1&amp;request_id=77aa4ae8-5b38-85ec-850e-6d6dc9976ecb&amp;tm_country_code=PH</t>
  </si>
  <si>
    <t>14.72113, 120.256958</t>
  </si>
  <si>
    <t>With a stay at Pacific Bay Grand Suites in Manila (Malate), you'll be within a 5-minute drive of Rizal Park and U.S. Embassy. This hotel is 3.6 mi (5.7 km) from SM Mall of Asia and 1.8 mi (2.9 km) from Manila Ocean Park.
Featured amenities include a 24-hour front desk, ATM/banking services, and an elevator. Free self parking is available onsite.
Treat yourself to a stay in one of the 30 guestrooms, featuring fireplaces and LCD televisions. Complimentary wireless internet access keeps you connected, and cable programming is available for your entertainment. Conveniences include safes and separate sitting areas, and housekeeping is provided daily.</t>
  </si>
  <si>
    <t>Anvaya Cove Beach &amp; Nature Club</t>
  </si>
  <si>
    <t>https://www.skyscanner.com.ph/hotel_deeplink/4.0/PH/en-US/PHP/h_ad/46983856/2026-02-27/2026-02-28/hotel/hotel/hotels?legacy_provider_id=22&amp;rooms=1&amp;closed_user_group=general&amp;hb_data=oNTmwnLsXMHAEnciwOmJA-qGxIbJDZlOfwxiqH2uyKc5txu6LCd9GDZIPg2O0E9iSkiUzNBIQS5K_a3uhC6Dcp-l2UE3meqQ-YKmm1_ilOkffhKl6XNGENDUcoAOCJp2KLwRvcAF7wVXdtcjxkrs6CfUQJQib_6xaxO_AdWfEXPdudrOWvrIluSFfFh7xQEkS_H6ujsFp1WXOYif8KuDQjWdsS4UcH6nTvhrg400OUmHnpbb8Q3lkv4FZbJ22h9XgLnzfcAgOKbVfYL1zvebJOAgMT6OLXGqJEGfewPmpAuJG5YJLjZMOqtG1SyGEQBjRoX2_6mIV-REnddM-prepaOn4KY0qkZQIi833oQYmxwSxo9DaWkzDRZIwPmirQApgbCeNrHBLKw6RiIvLTmZipgVZMFzCh4t3YR8duSeNnmiSw%3D%3D&amp;q_datetime_utc=2026-02-26T18%3A48%3A22&amp;ticket_price=1896&amp;quote_id=-1841756001615942420&amp;utid_state=1&amp;channel=iphone&amp;price_without_closed_user_group=5000&amp;tm_place_name=Mandaluyong&amp;deeplink_data=eyJmaWVsZHMiOnsic2lnbmF0dXJlIjoiOGE0NDljMzlhZGM1MDUyZDQ3OWM1NDFjMDQ5MTUxZWUifSwidXJsIjoiaHR0cHM6Ly93d3cuYWdvZGEuY29tL3BhcnRuZXJzL3BhcnRuZXJzZWFyY2guYXNweD9jaWQ9MTg0NjM4MyZoaWQ9OTc1MjQmY3VycmVuY3k9UEhQJmNoZWNraW49MjAyNi0wMi0yNyZjaGVja291dD0yMDI2LTAyLTI4Jk51bWJlcm9mQWR1bHRzPTEmTnVtYmVyb2ZDaGlsZHJlbj0wJlJvb21zPTEmbWNpZD0zMzImbWFzdGVyUm9vbUlkPTk0MjkzMDQmbXB0PWNYbzBNVzVSUm05MmFXNVRZamxLWVVod00xZERNemR3YVcwMksweG1NbFpIU0hoM1owZGllR2t2YkdaQkwyTm9hM1pVUWpsSmJVWjVTemcyYWxkdVJDdFVXbGx2VFhGVE1HVXJTQSZUb3RhbFByaWNlPTE4OTYuMjkmVG90YWxUYXg9MjEyLjUzJlRvdGFsRmVlPTE2MC42NCZUb3RhbFN1cmNoYXJnZT0wJm1jdXI9UEhQIn0%3D&amp;utid=15839845-f14e-56a9-e796-74cbf313fefa&amp;tm_stars=3&amp;client_id=skyscanner_app&amp;redirect_delay=1000&amp;price_policy=2&amp;pre_redirect_id=8d797bea-09a0-f1d7-a1f1-2c515bb2d5e5&amp;tm_city_code&amp;max_price=2750&amp;guests=1&amp;request_id=8d797bea-09a0-f1d7-a1f1-2c515bb2d5e5&amp;tm_country_code=PH</t>
  </si>
  <si>
    <t>14.58355, 121.04975</t>
  </si>
  <si>
    <t>Lancaster Hotel, 622, Shaw Boulevard, Highway Hills, Mandaluyong, Eastern Manila District, Metro Manila, 1552, Philippines</t>
  </si>
  <si>
    <t>Lancaster Hotel Manila</t>
  </si>
  <si>
    <t>www.skyscanner.com.ph/hotel_deeplink/4.0/PH/en-US/PHP/h_ad/46983856/2026-03-02/2026-03-03/hotel/hotel/hotels?legacy_provider_id=22&amp;rooms=1&amp;closed_user_group=general&amp;hb_data=Z5YI-CDMW1zcjVJbhhxp1MWVf2r-LU1czTCASuQajdl18PzOc4tcO148189x7bp6b46PiI0yvnHyXgmxnRqLj0B1sMo-gSLCRw4lCoy88G-v65NF4-q__D21UXR77fxnDSfi-x2Ll83KXY_a0I-Yp1pooow_90qd_XWmLs5cPGYCgHUQT7BFzs6lM6zqHBBvrt_DuSvkGKZkHFRHNRszGmhVhFkdD22iKvfVxtb5PcqXchW_V5QV-10JbJf8ziACWuB2RB2ccDy9dRM-tZDX0lggcPgxFbtVfvkW_BJiyRmovDnuQKmvasm19uuY52bhcfsNhBXHqEY568puj1ZMfQkwGsoLUCchAx6TOPgyjAEA0lWxqa4-ZYjDF7lSiUsR1B2S7MmbUYDLP7QE31NOGS-yd7q5gyaI1KOVOosfc8at&amp;q_datetime_utc=2026-03-02T01%3A27%3A38&amp;ticket_price=1892&amp;quote_id=-4260406813510997464&amp;utid_state=1&amp;channel=iphone&amp;price_without_closed_user_group=5000&amp;tm_place_name=Mandaluyong&amp;deeplink_data=eyJmaWVsZHMiOnsic2lnbmF0dXJlIjoiOTEyN2M2MGUxMGQzMTk2ODVkMWRmM2MzYjgyOTllNTYifSwidXJsIjoiaHR0cHM6Ly93d3cuYWdvZGEuY29tL3BhcnRuZXJzL3BhcnRuZXJzZWFyY2guYXNweD9jaWQ9MTg0NjM4MyZoaWQ9OTc1MjQmY3VycmVuY3k9UEhQJmNoZWNraW49MjAyNi0wMy0wMiZjaGVja291dD0yMDI2LTAzLTAzJk51bWJlcm9mQWR1bHRzPTEmTnVtYmVyb2ZDaGlsZHJlbj0wJlJvb21zPTEmbWNpZD0zMzImbWFzdGVyUm9vbUlkPTk0MjkzMDQmbXB0PVFVZzJOM2x1VUVwNGFsRm5hR1ZDUzJKNE1IUjRVRUpRVkRsRFdESTJZeXRHUzNaVlNWZE9Ra2QwVjNONmNDOVRWVGwxTDNaaVQyczBVMVJRVFdSeFF6Uk9WMWh4V0RKYVZHWk5ZUSZUb3RhbFByaWNlPTE4OTIuMTQmVG90YWxUYXg9MjExLjcxJlRvdGFsRmVlPTE2MC42NCZUb3RhbFN1cmNoYXJnZT0wJm1jdXI9UEhQIn0%3D&amp;utid=80acd338-2fe4-ef22-e09b-c123302f1dba&amp;tm_stars=3&amp;client_id=skyscanner_app&amp;redirect_delay=1000&amp;price_policy=2&amp;pre_redirect_id=4407e9f0-256d-712c-0ac0-d6c9cbb1d1f6&amp;tm_city_code&amp;max_price=2744&amp;guests=1&amp;request_id=4407e9f0-256d-712c-0ac0-d6c9cbb1d1f6&amp;tm_country_code=PH</t>
  </si>
  <si>
    <t>5.98241, 116.075415</t>
  </si>
  <si>
    <t>Kota Kinabalu, West Coast Division, Sabah, 88675, Malaysia</t>
  </si>
  <si>
    <t>Horizon Hotel</t>
  </si>
  <si>
    <t>https://https://www.skyscanner.com.ph/hotel_deeplink/4.0/PH/en-US/PHP/h_xp/182076550/2026-02-27/2026-02-28/hotel/hotel/hotels?legacy_provider_id=1&amp;rooms=1&amp;closed_user_group=mobile&amp;hb_data=Vk__H_fZjMmFs_QUJkwVC0WSX5elgDmt5sfjAGNSSDqdAPD1ojOFyfbduqFnYKpiwYF8UMfGyPFS2N95dktrYWlGEOEToPx89_LR0_fnNq6l5OqTLfWIc_uU4rurwFYALL6unQgM4AZFRsTH9UdT0p0QCbzjVy1aO9Nr0HLuXl-L8Z2eHsJcvXwKLUHSKegsjzHks6Lb5n-VZxATn5mH4TXE0pNRF9CyI_59mfkOaQxC0pqfFfE5MPRKyrVbGhzKI_lj0Y3jV5VNjZH1Pokjm3lQOKc%3D&amp;q_datetime_utc=2026-02-26T18%3A47%3A35&amp;ticket_price=2218&amp;quote_id=-6613955475936511550&amp;utid_state=1&amp;channel=iphone&amp;price_without_closed_user_group=2430&amp;tm_place_name=Muntinlupa&amp;deeplink_data=eyJmaWVsZHMiOnsic2lnbmF0dXJlIjoiZTYxMTFhZTdjMzRiZTg4YTAxOTYwYTJiODRjMDQwMzgifSwidXJsIjoiaHR0cHM6Ly93d3cuZXhwZWRpYS5jb20ucGgvSG90ZWwtU2VhcmNoP21wZD1HQlAmdHBpZD02OCZtcGU9MTc3MjEzMTY1MiZlbmREYXRlPTIwMjYtMDItMjgmYWR1bHRzPTEmbXBuPTMxNTk3NzkzMCZtcG09MjQmbXBwPTEmbG9jYWxlPWVuX1VTJm1wbz1FQyZjaGlkPTIwY2M3Y2Q3LTM0M2MtNGNmNC04N2Q3LTgxMzEyZmVlZDM1ZSZtcHE9MjQuOTMmZWFwaWQ9NDYyMzAmbWN0Yz0zJmN1cnJlbmN5PUdCUCZyYXRlcGxhbmlkPTM4NTE4NDU4NSZzZWxlY3RlZD0yNTAxNTAwNSZzdGFydERhdGU9MjAyNi0wMi0yNyZtcGI9NS4zMSZtcGE9MjMuMDgifQ%3D%3D&amp;utid=decd6561-0867-b36e-5fff-663e07812500&amp;tm_stars=3&amp;client_id=skyscanner_app&amp;redirect_delay=1000&amp;price_policy=2&amp;pre_redirect_id=0f322175-7538-0d37-a991-2d3ee694964b&amp;tm_city_code&amp;max_price=3573&amp;guests=1&amp;request_id=0f322175-7538-0d37-a991-2d3ee694964b&amp;tm_country_code=PH</t>
  </si>
  <si>
    <t>14.42805, 121.028258</t>
  </si>
  <si>
    <t>Hop Inn Alabang Manila, B4 L2, Market Street, Madrigal Business Park, Ayala Alabang, Muntinlupa District 2, Muntinlupa, Southern Manila District, Metro Manila, 1780, Philippines</t>
  </si>
  <si>
    <t>Hop Inn Hotel Alabang</t>
  </si>
  <si>
    <t>www.skyscanner.com.ph/hotel_deeplink/4.0/PH/en-US/PHP/h_ct/182076550/2026-03-02/2026-03-03/hotel/hotel/hotels?legacy_provider_id=31&amp;rooms=1&amp;closed_user_group=general&amp;hb_data=XjLDJx-d7vagmM7p--2w8_tfSp1C_yhmBNE1iF5omySkUMTXsEJvO9tWKdpTnRyitfnH2QxQD3BVu1tf021MpWvckbI3hsTIgfE3EHjiZW5Y9o9S1YGgKDyHf20Zy6tRrBOkmtEinxeOnHMcoDKs1ddr_FtlggTF51_yKfA2XzBXSqcTuZ88_qUj2KbW4lt8ATlDN7ed_anriIbxXRiTX42j5QNGHfK7XTGi4eUQmW7OiypTUDBRxmQKdJS_ku3Y_OXfiEs6qEAOUn56vIgPwRaIeEt6bybS0bH5SM0DVqTpTR871sIw9QZ8Tq-h98vSNVyvXqQKCmhtWY-MEcBnkPFx_h91RARq47RwLpNj5R-K6mp4Uqpptv2zQ--DDrVt-eeYet9NK4Q2RXQ8nRJ2jHVrqc5UaSFX-N_liytz_w%3D%3D&amp;q_datetime_utc=2026-03-02T01%3A27%3A47&amp;ticket_price=1931&amp;quote_id=-7103981194535698730&amp;utid_state=1&amp;channel=iphone&amp;price_without_closed_user_group=5500&amp;tm_place_name=Muntinlupa&amp;deeplink_data=eyJmaWVsZHMiOnsic2lnbmF0dXJlIjoiODc3ZDZlZWI2YzY5NTAzOGFhYjQ5N2IzYTc0ZDlmMzMifSwidXJsIjoiaHR0cHM6Ly9waC50cmlwLmNvbS9ob3RlbHMvcmVkaXJlY3Q%2FaG90ZWxpZD0xOTg3MTU1NCZjaXR5PTMyMDQmQWxsaWFuY2VpZD0xMjYwNyZzaWQ9ODg4ODMyJmNoZWNraW49MjAyNi0wMy0wMiZjaGVja291dD0yMDI2LTAzLTAzJnNob3BwaW5naWQ9NGMzYjVlMjgzMmMzNDcxN2IzZThhODRiNGZmNDBkNzgmYWR1bHQ9MSZjaGlsZHJlbj0wJmFnZXM9Jmxhbmd1YWdlPWVucGgmbG9jYWxlPWVuX1BIJnJvb21pZD0xNzc2MzAxMTYzJnN3aWQ9MCZwYXk9UFAmZmd0PTEmY3JuPTEmY3Vycj1QSFAmd2twPTEmc3RhbmQ9SDRzSUFBQUFBQUFBX3dBRUFmdi1DbUlLQWhnQkVnUUlBUkFBR2xZSTYtaUF6d1lTQVRFWUFEQ1BGVGlNaGdHWUFjTHV2QW1vQVFDNEFRSEFBUURSQVItRjYxRzRocGhBNFFITnpNek16Q3FlUU9nQjZmdUVnUUdJQWlDSkJBQUFBQUFBQUFBQW9BUUFvUVVBQUFBQUFBQUFBQm9nTkdNellqVmxNamd6TW1Nek5EY3hOMkl6WlRoaE9EUmlOR1ptTkRCa056Z2dCQ2lGeDVQTkJrZ0JVZ1l6TmpReFpqTmFIQW9EU1U1U0VWc0ljbERDVExNX0dnTlFTRkFoRUZnNXRNaDJ2ajlpQldWdVgxQklhTGtVY0FGNEFJb0JCMGdCZUFESUFRR3FBUWNLQXpBeE1SQUI4Z0VpTkdNellqVmxNamd6TW1Nek5EY3hOMkl6WlRoaE9EUmlOR1ptTkRCa056aGZNSklDQVRTYUFnQUFBQURfX3dFQUFQX19kbGhBUVFRQkFBQSJ9&amp;utid=e0d7cdf5-5d92-a6b5-72f8-8fad14488921&amp;tm_stars=3&amp;client_id=skyscanner_app&amp;redirect_delay=1000&amp;price_policy=2&amp;pre_redirect_id=f0dd02eb-2973-4720-aae8-0f19ecc60760&amp;tm_city_code&amp;max_price=3162&amp;guests=1&amp;request_id=f0dd02eb-2973-4720-aae8-0f19ecc60760&amp;tm_country_code=PH</t>
  </si>
  <si>
    <t>14.620641, 121.050146</t>
  </si>
  <si>
    <t>Lawson, Pinatubo Street, San Martin de Porres, Cubao, 4th District, Quezon City, Eastern Manila District, Metro Manila, 1111, Philippines</t>
  </si>
  <si>
    <t>parking, wifi, elevator, air_conditioning, non-smoking, internet_access, 24-hour_front_desk_service, smoking_areas, multilingual_staff, safe_deposit_box, meeting_facilities, banquet_service, television, desk, shower, luggage_storage, accessible, wheelchair_accessible, security</t>
  </si>
  <si>
    <t>Red Hotel Cubao, Quezon City</t>
  </si>
  <si>
    <t>www.skyscanner.com.ph/hotel_deeplink/4.0/PH/en-US/PHP/h_h1/194780040/2026-03-02/2026-03-03/hotel/hotel/hotels?legacy_provider_id=927111&amp;rooms=1&amp;closed_user_group=mobile&amp;hb_data=tQEECTaDX2GdTfegeoLXMMwwQkabARSw75UbfyOqAyBrqQuEUevY2IzOVASl9WHqFEoTjMq9DsHnDRQsrXTO6bGUkHca4X8Vd1qndvmTVUuaimaqnUUmlu6BTyEIF1paPb2eYHOJ1_nLNrr0ByULxrvML-zWVixeCNEkr2Obtc60CJJu80d6J6KkZWfm7xysfcV3MM5XwntnK_RF-s21Z2GJGG5jIA0cJiYuZEXKV3-N98nFjqYaRjVfX95HwWRXp93Ncguwz9hIfvs80YPKeeAGrIQ%3D&amp;q_datetime_utc=2026-03-02T01%3A27%3A48&amp;ticket_price=3608&amp;quote_id=-361366210650330304&amp;utid_state=1&amp;channel=iphone&amp;price_without_closed_user_group=4009&amp;tm_place_name=Quezon+City&amp;deeplink_data=eyJmaWVsZHMiOnsic2lnbmF0dXJlIjoiZTkwYTBhMWIyNmRkYWFmZjlhMzA3MTFlMjkyYTE3ZDAifSwidXJsIjoiaHR0cHM6Ly9waC5ob3RlbHMuY29tL0hvdGVsLVNlYXJjaD90cGlkPTMyMTQmbXBlPTE3NzI0MTQ1NDEmZW5kRGF0ZT0yMDI2LTAzLTAzJmFkdWx0cz0xJmxvY2FsZT1lbl9QSCZjaGlkPTcxZGVhOWUyLTQ5Y2MtNGQ5Ny04ZTlmLWI0ZjlmODNhZWY4ZCZlYXBpZD00NCZtY3RjPTMmc3RhcnREYXRlPTIwMjYtMDMtMDImbXBkPVBIUCZtcG49MjEwMDIyNTgyJmN1cnJlbmN5PVBIUCZyYXRlcGxhbmlkPTQwNzczMDY1NyZtcG09MjQmbXBwPTEmbXBvPUVDJnNlbGVjdGVkPTMxOTEwNTEyJm1wYj0zODYuNTQmbXBxPTMyMjEuMjAmbXBhPTMyMjEuMjAifQ%3D%3D&amp;utid=ebb0d373-4ad0-5dfa-25b0-c74a25ae6c09&amp;tm_stars=3&amp;client_id=skyscanner_app&amp;redirect_delay=1000&amp;price_policy=2&amp;pre_redirect_id=c6135cec-6721-636f-efea-3f4fd98c0a1b&amp;tm_city_code&amp;max_price=6705&amp;guests=1&amp;request_id=c6135cec-6721-636f-efea-3f4fd98c0a1b&amp;tm_country_code=PH</t>
  </si>
  <si>
    <t>14.86286, 120.93988</t>
  </si>
  <si>
    <t>Yes Hotel Pandi, Bulacan</t>
  </si>
  <si>
    <t>www.skyscanner.com.ph/hotel_deeplink/4.0/PH/en-US/PHP/h_xp/205578575/2026-03-02/2026-03-03/hotel/hotel/hotels?legacy_provider_id=1&amp;rooms=1&amp;closed_user_group=mobile&amp;hb_data=339NKcLnjkjnFoF0NcKqeoYTeKLfs5HQ84REAv1GoWdbdHbgBhiUicy7EBv3V1e45aa4EE2FkVZTyb3yxbhYIx4jHRAKOtUYGQf5-WKx8qXINkWU6tp05PD2_tY8QGWVjvVDSFjW5QWJFQUe2Vw-WTXH0KHpxufnqs39BWNUkbCVvj46yxUtzVQuKXqHHBZFrw0H25Ca0ZG2lfBSf0nbo6Uni3HXyuEppEWLYN1fqzBuc2JEabMHwo6h0DZJUQDH8lKYnd3Oj90sN_Z_G75mS89Ne6A%3D&amp;q_datetime_utc=2026-03-02T01%3A27%3A50&amp;ticket_price=2716&amp;quote_id=6745541676774041956&amp;utid_state=1&amp;channel=iphone&amp;price_without_closed_user_group=3901&amp;tm_place_name=Bagbaguin&amp;deeplink_data=eyJmaWVsZHMiOnsic2lnbmF0dXJlIjoiMjM1YTMxNzQwNDM2ZTYyODRjMTZiZDgxNzkyZDg2OWUifSwidXJsIjoiaHR0cHM6Ly93d3cuZXhwZWRpYS5jb20ucGgvSG90ZWwtU2VhcmNoP21wZD1HQlAmdHBpZD02OCZtcGU9MTc3MjQxNDg2OSZlbmREYXRlPTIwMjYtMDMtMDMmYWR1bHRzPTEmbXBuPTMxNjEyMzI2NCZtcG09MjQmbXBwPTEmbG9jYWxlPWVuX1VTJm1wbz1FQyZjaGlkPTk4YzFiNjhlLTIxMTctNDE3Zi04M2ExLTRhNGY2YmZlMjI4OSZtcHE9MzEuNDkmZWFwaWQ9NDYyMzAmbWN0Yz0zJmN1cnJlbmN5PUdCUCZyYXRlcGxhbmlkPTM4NTQ2NjE1NCZzZWxlY3RlZD03NTE4Njk3NyZzdGFydERhdGU9MjAyNi0wMy0wMiZtcGI9Ni4yOSZtcGE9MjguNjMifQ%3D%3D&amp;utid=a9188e5a-6bf8-da1c-44b9-b25be2a9ff03&amp;tm_stars=2&amp;client_id=skyscanner_app&amp;redirect_delay=1000&amp;price_policy=2&amp;pre_redirect_id=03690e19-c850-bd6e-9189-440774596e04&amp;tm_city_code&amp;max_price=4564&amp;guests=1&amp;request_id=03690e19-c850-bd6e-9189-440774596e04&amp;tm_country_code=PH</t>
  </si>
  <si>
    <t>14.8233, 120.27358</t>
  </si>
  <si>
    <t>Dewey Avenue, Subic Bay Freeport Zone, Olongapo, Central Luzon, 2200, Philippines</t>
  </si>
  <si>
    <t>Best Western Plus Hotel Subic</t>
  </si>
  <si>
    <t>www.skyscanner.com.ph/hotel_deeplink/4.0/PH/en-US/PHP/h_xp/224783625/2026-03-02/2026-03-03/hotel/hotel/hotels?legacy_provider_id=1&amp;rooms=1&amp;closed_user_group=mobile&amp;hb_data=AXc2g9wVRrxhDIRkTkX7t7V3OzdA05C7GRCoRS4JvTP7UTLpqb33lD6r5K-ZfM8qT7qlWbyPCFAdMjf-T4LXCAbGfXeY-s1ULDuo57h-0G5IFDCFgChOdxc5WzZPYADWDQk0sl9u6EwlrkSQSZh9Fmladnu2zI4PQlHsB63XaRFJQIOTgpHYwxJ5ruUuUT3ngi1g-V27i06mVEN7_3s3b7iTp6ZokPLMJ45M0pEaNW9HV2eUnxflIqI3ZrOykKkIHvmTD5CncvDoGddwcCiTPztUfWo%3D&amp;q_datetime_utc=2026-03-02T01%3A27%3A51&amp;ticket_price=10104&amp;quote_id=-7789546849404079242&amp;utid_state=1&amp;channel=iphone&amp;price_without_closed_user_group=10000&amp;tm_place_name=Olongapo+City&amp;deeplink_data=eyJmaWVsZHMiOnsic2lnbmF0dXJlIjoiYWZlYzlkNmIwZWUyM2Y1YTQxNmE1ZjEwZWM3N2VhZmUifSwidXJsIjoiaHR0cHM6Ly93d3cuZXhwZWRpYS5jb20ucGgvSG90ZWwtU2VhcmNoP3RwaWQ9NjgmbXBlPTE3NzI0MTE4OTcmZW5kRGF0ZT0yMDI2LTAzLTAzJmFkdWx0cz0xJmxvY2FsZT1lbl9VUyZjaGlkPTQxZjRkNGZjLWQzOWEtNDZhYS1iNDMyLTI5MTMwMDQxMjJlYSZlYXBpZD00NjIzMCZtY3RjPTMmc3RhcnREYXRlPTIwMjYtMDMtMDImbXBkPUdCUCZtcGM9MS4yOSZtcG49MzI3MDU2NTU2JmN1cnJlbmN5PUdCUCZyYXRlcGxhbmlkPTQwMzYyMzEzNCZtcG09MjQmbXBwPTEmbXBvPUVDJnNlbGVjdGVkPTEzMTQ1NDY3Jm1wYj0xMS42OSZtcHE9MTI4LjYyJm1wYT0xMTYuOTMifQ%3D%3D&amp;utid=e26a3de2-2723-dc5d-fceb-f7b27706b045&amp;tm_stars=4&amp;client_id=skyscanner_app&amp;redirect_delay=1000&amp;price_policy=2&amp;pre_redirect_id=a94fbc55-b886-1a32-12c0-eb1024bdea1b&amp;tm_city_code&amp;max_price=16106&amp;guests=1&amp;request_id=a94fbc55-b886-1a32-12c0-eb1024bdea1b&amp;tm_country_code=PH</t>
  </si>
  <si>
    <t>14.4614, 120.923</t>
  </si>
  <si>
    <t>https://https://www.skyscanner.com.ph/hotel_deeplink/4.0/PH/en-US/PHP/h_ad/185192091/2026-02-27/2026-02-28/hotel/hotel/hotels?legacy_provider_id=22&amp;rooms=1&amp;closed_user_group=general&amp;hb_data=xDENMpwIF39S5kRu6vLhJnM8R3f3hR4RsOGTKujwIrcuQAPDZCt4uTsnwBh6Gf2tQT0qA34VDdmHc-jt5KXziEh-uJ6Reu7FHunLmAOBOD4S-mkdOfyx7xGDwVFHFuyNzRggcMGQac7kg6uMRI2gbh1T5t2rPcj6XYZ6eRIST3m4tKdHY4yD-FNi63aM6lRDpgurkRj0BkXW9ILjTrNrjtHa_YxlGHm5qVZBmW8qzCLJSUAqQofIE8H1yter4qSKm9e64CljgJhp5fwXEbLfUd2eS-BB4lxSGA1a_7Jd7Cu-H3ya3618THszrleZf32b9UgNcBOfwe24OTv7Ly8ctjOf21dlZIJ07auZRZTdv-4g7DUTq-7pja3X8rKqVKzKs57LC18hBDaJDpuyAiHFtdaCDBTOjyDy5r6UAmlemefdrA%3D%3D&amp;q_datetime_utc=2026-02-26T18%3A47%3A19&amp;ticket_price=4223&amp;quote_id=-1702845559277859045&amp;utid_state=1&amp;channel=iphone&amp;price_without_closed_user_group=8348&amp;tm_place_name=Makati&amp;deeplink_data=eyJmaWVsZHMiOnsic2lnbmF0dXJlIjoiYThkMTY2MGJmMjMzZTNkNWU3MWM3M2M3Nzk2N2M1NmEifSwidXJsIjoiaHR0cHM6Ly93d3cuYWdvZGEuY29tL3BhcnRuZXJzL3BhcnRuZXJzZWFyY2guYXNweD9jaWQ9MTg0NjM4MyZoaWQ9NDk3MjY4OSZjdXJyZW5jeT1QSFAmY2hlY2tpbj0yMDI2LTAyLTI3JmNoZWNrb3V0PTIwMjYtMDItMjgmTnVtYmVyb2ZBZHVsdHM9MSZOdW1iZXJvZkNoaWxkcmVuPTAmUm9vbXM9MSZtY2lkPTMwMzgmbWFzdGVyUm9vbUlkPTg1NjcyMTIyMSZtcHQ9U3pacmNtcHZaMUJzUlhSS056SlVOSFpwYVhKYVNVMVlkMDFUYTNwQlZDOUxhRTB5VkhaeVluTjJOVEJDU0VSd05UbHRjMjlIYlVwcldYQnJkM3BLVm5sT01FVlRUWEJZVFRabVNWWkJQVDAmVG90YWxQcmljZT00MjIyLjYwJlRvdGFsVGF4PTQzOC42MCZUb3RhbEZlZT0zNDQuMDAmVG90YWxTdXJjaGFyZ2U9MCZtY3VyPVBIUCJ9&amp;utid=0d5437f9-3a52-9cfa-6af2-fa6a22df5b1a&amp;tm_stars=4&amp;client_id=skyscanner_app&amp;redirect_delay=1000&amp;price_policy=2&amp;pre_redirect_id=08cb6683-c78e-5c35-c311-3876e7e9fbe0&amp;tm_city_code&amp;max_price=4337&amp;guests=1&amp;request_id=08cb6683-c78e-5c35-c311-3876e7e9fbe0&amp;tm_country_code=PH</t>
  </si>
  <si>
    <t>14.565235, 121.013298</t>
  </si>
  <si>
    <t>Ramada Encore Makati</t>
  </si>
  <si>
    <t>www.skyscanner.com.ph/hotel_deeplink/4.0/PH/en-US/PHP/h_ad/185192091/2026-03-02/2026-03-03/hotel/hotel/hotels?legacy_provider_id=22&amp;rooms=1&amp;closed_user_group=general&amp;hb_data=Djq5GzGIjG5v7w59H_5LfZ5SvxL_8A_0MthHDajU8NYtaZumQC6bgRYlAwvlWEyn924SWM5Jqp2MtPmEiX5KLd85_6e9O2JO7lFpWFsR-_cQDZsKYhqc4qcogdwGYiMw0_Q6SNziYS4Fp-V95xLESsfr-hl27rEXcANJk02hlnS_-_cdvcsX-9_PV-puEAuXe7MD7BA1vTjZWYIWZz_RuiVguj4daUkxRAKK6JUDaZ3R-zs-pvBYsbRHoJS1ZRHj2fbQvgYoBFcUGJJif6TBdRxzD_qpviKt2fol78N30tHarsvCk_0GsNeb7wC4bK0gav2FK0L5rrfANLIXted73GrCtJWAWenCFSYjBNSa6J6d63PosorvWoL3B9CiWgd9V9dqmQ9CaeZ8CCofvoQ6mtimr_vj_w-a8waBV7qs4V_A&amp;q_datetime_utc=2026-03-02T01%3A27%3A57&amp;ticket_price=3928&amp;quote_id=24356916116667970&amp;utid_state=1&amp;channel=iphone&amp;price_without_closed_user_group=9128&amp;tm_place_name=Makati&amp;deeplink_data=eyJmaWVsZHMiOnsic2lnbmF0dXJlIjoiNjllNGExNTg0OTM3NmMyODcyNmEzZTYxMGNmZjE5YTgifSwidXJsIjoiaHR0cHM6Ly93d3cuYWdvZGEuY29tL3BhcnRuZXJzL3BhcnRuZXJzZWFyY2guYXNweD9jaWQ9MTg0NjM4MyZoaWQ9NDk3MjY4OSZjdXJyZW5jeT1QSFAmY2hlY2tpbj0yMDI2LTAzLTAyJmNoZWNrb3V0PTIwMjYtMDMtMDMmTnVtYmVyb2ZBZHVsdHM9MSZOdW1iZXJvZkNoaWxkcmVuPTAmUm9vbXM9MSZtY2lkPTMwMzgmbWFzdGVyUm9vbUlkPTg1NjcyMTI1NyZtcHQ9VXpSTFQxaE1RME5YWmk5TGFUZzFkM0JpZDBRd1VITjBMMFJyV2twWFQwTlNWM054YjBkTVNHNXBkMng1Tm05SUwwZzFUamhRWW1OSlVrOUxWMFJuY2s0d09EQm5Oa3BOY25kck9EUkJQVDAmVG90YWxQcmljZT0zOTI4LjAwJlRvdGFsVGF4PTQwOC4wMCZUb3RhbEZlZT0zMjAuMDAmVG90YWxTdXJjaGFyZ2U9MCZtY3VyPVBIUCJ9&amp;utid=32b65f7c-e241-deed-75a0-6a480faf43a1&amp;tm_stars=4&amp;client_id=skyscanner_app&amp;redirect_delay=1000&amp;price_policy=2&amp;pre_redirect_id=43f21302-eb92-dcdf-ea10-8ec28865c4f7&amp;tm_city_code&amp;max_price=4591&amp;guests=1&amp;request_id=43f21302-eb92-dcdf-ea10-8ec28865c4f7&amp;tm_country_code=PH</t>
  </si>
  <si>
    <t>10.321479, 123.967758</t>
  </si>
  <si>
    <t>parking, wifi, elevator, air_conditioning, non-smoking, internet_access, 24-hour_front_desk_service, smoking_areas, iron, multilingual_staff, room_service, restaurant, bar, safe_deposit_box, car_rental, business_center, meeting_facilities, banquet_service, television, fitness_center, luggage_storage, photocopier, accessible, fax, concierge, pants_press, sauna, grill, valet_parking, steam_room, wake-up_call, nightclub</t>
  </si>
  <si>
    <t>www.skyscanner.com.ph/hotel_deeplink/4.0/PH/en-US/PHP/h_ad/46994940/2026-03-05/2026-03-06/hotel/hotel/hotels?legacy_provider_id=22&amp;rooms=1&amp;closed_user_group=general&amp;hb_data=AGlVarRZldvXb6vFC813uV1lm7T9EcijF5YLy2huHZX_1S1WcZAjSWLdfi8q6OpJvc-F8hp-DlAyzgZs25XsLN6lF0kpZkkTUUkaB24BK50e2rOon6mCer636NHGh7zFATtfdLOWxGc_n59AZ0iCHlTk9GNaynvAElCLWUXZfED6vT9zXCFXI6G6EYK1Vd6f6ok6JTWQcZ7-NpsDyDynjE_NnNvpjgKy7xTUM4HKjldddjtYjzI-7v1k_ZP2bdxgL73LGuCqOAOKfbu5LGqzWZjrk42C37abu3GmTRrm1T0cQHbU6w-JpvgyY7zYQk1Gjjwfzk5dcT844uvlAEN5lxnspqaouxbJqwqP6HXKWeVzQvAkcYfWXQmI1KTpiITyqRE-QYgkXQRhNs1JJOwDk8A25IAIuRrKkDuxxLdlCbKY&amp;q_datetime_utc=2026-03-05T14%3A40%3A14&amp;ticket_price=1844&amp;quote_id=-8449802888725856308&amp;utid_state=1&amp;channel=iphone&amp;price_without_closed_user_group=5057&amp;tm_place_name=Cebu&amp;deeplink_data=eyJmaWVsZHMiOnsic2lnbmF0dXJlIjoiZWJhMTE1NTlhZDI2NzUxNTkzNTFmYjAzNTc3NzFhYjIifSwidXJsIjoiaHR0cHM6Ly93d3cuYWdvZGEuY29tL3BhcnRuZXJzL3BhcnRuZXJzZWFyY2guYXNweD9jaWQ9MTg0NjM4MyZoaWQ9MjUyMzYwJmN1cnJlbmN5PVBIUCZjaGVja2luPTIwMjYtMDMtMDUmY2hlY2tvdXQ9MjAyNi0wMy0wNiZOdW1iZXJvZkFkdWx0cz0xJk51bWJlcm9mQ2hpbGRyZW49MCZSb29tcz0xJm1jaWQ9MzMyJm1hc3RlclJvb21JZD0zMjUxMjk0Jm1wdD1TbEZEVnk5UmNreHBWM2d4TjNNMVFtRlhhblpZYmxGM1pqWTVWREl6WWtWUk1VNU9UblJGVXpsRVpsUXpZMmRoUzFvelFXZG1aV0lyYTFSSFNFUlNOR0ZIWm1keGMzZFlUQ3MzTUEmVG90YWxQcmljZT0xODQ0LjA2JlRvdGFsVGF4PTE4My41NSZUb3RhbEZlZT0xNTguMjImVG90YWxTdXJjaGFyZ2U9MCZtY3VyPVBIUCJ9&amp;utid=7381c16d-24c0-5689-6cd8-a8263b2502d9&amp;tm_stars=3&amp;client_id=skyscanner_app&amp;price_policy=2&amp;pre_redirect_id=d7d1cf31-5928-8772-42a7-93c59a09c9b6&amp;tm_city_code=CEBP&amp;max_price=3942&amp;guests=1&amp;request_id=d7d1cf31-5928-8772-42a7-93c59a09c9b6&amp;tm_country_code=PH</t>
  </si>
  <si>
    <t>11.327409, 124.112409</t>
  </si>
  <si>
    <t>Tepanee Beach Resort</t>
  </si>
  <si>
    <t>www.skyscanner.com.ph/hotel_deeplink/4.0/PH/en-US/PHP/h_ad/146224453/2026-03-02/2026-03-03/hotel/hotel/hotels?legacy_provider_id=22&amp;rooms=1&amp;hb_data=LGWq0gNNKgJZ7uVfJ0tY6K5gEoLf34Mw6lpje5K-luDMPaoz6OzSq6ZwKGQ5dw9QDsi3oCkxfA8C_hXQvj-I46g_z9fpSsqcAaAmq1qbWiY1CzUf1sY-_UT04q0EalwvjQYXXAcvF6-vxTg-0ZleShQLTVY3YFTG96WXKw5FtOsiYlZktDbqfJwE-TJKGXTRkx-NXrAWbdeSf66A6-Igii2vTHIuFuN2KfOe86JgChQJVXke1ieDVnaxuU79wgUP9MAukRCPOSGIi4L2N2BI-OlpzhBbjcwlznlpyo63U9p4Q3kYiLuJCufxe-AiiZL-_jWaE1suqg5yAL4Onx14qms6FpOVLyQx0qHZGwAv-fyLMspW90X5AIzi1Qa2ai5VN1IOI1PzJ-1AjLbXbSdDIrqKhAaX0JEXYGQuTsQfC8pe&amp;q_datetime_utc=2026-03-02T01%3A27%3A57&amp;ticket_price=26726&amp;quote_id=-3054219115475006774&amp;utid_state=1&amp;channel=iphone&amp;tm_place_name=Daanbantayan&amp;deeplink_data=eyJmaWVsZHMiOnsic2lnbmF0dXJlIjoiYjNhMzBhZjQ2NjUxZjNmOTdiYzY4ZjYyNTljZjVlNDkifSwidXJsIjoiaHR0cHM6Ly93d3cuYWdvZGEuY29tL3BhcnRuZXJzL3BhcnRuZXJzZWFyY2guYXNweD9jaWQ9MTg0NjM4MyZoaWQ9Mjg5NDg5JmN1cnJlbmN5PVBIUCZjaGVja2luPTIwMjYtMDMtMDImY2hlY2tvdXQ9MjAyNi0wMy0wMyZOdW1iZXJvZkFkdWx0cz0xJk51bWJlcm9mQ2hpbGRyZW49MCZSb29tcz0xJm1jaWQ9Mjc5ODImbWFzdGVyUm9vbUlkPTMyNTEyNjImbXB0PVpYSk9hRzlSUVVkbWVUbHhWMDV2YTJWUWRIWkpkVTVEVlV0a1FuUlhiRWxTTldZemNUQTVhVXhvZEVKWWVEVndVM2wxVkV0RWFuSlpWVUp6ZDBaQmVYSkplRWN2UkRjelNsaDVWVWxUU1QwJlRvdGFsUHJpY2U9MjcwOTMuODMmVG90YWxUYXg9NTA1My4wMSZUb3RhbEZlZT0xOTk0LjIzJlRvdGFsU3VyY2hhcmdlPTEwMDAuMDAmbWN1cj1QSFAifQ%3D%3D&amp;utid=a680be2f-1ee9-b7fd-d08b-51c33de29bdb&amp;tm_stars=3&amp;client_id=skyscanner_app&amp;redirect_delay=1000&amp;price_policy=2&amp;pre_redirect_id=e4754873-f268-693a-5643-7018c4fbd530&amp;tm_city_code&amp;max_price=26726&amp;guests=1&amp;request_id=e4754873-f268-693a-5643-7018c4fbd530&amp;tm_country_code=PH</t>
  </si>
  <si>
    <t>14.60814, 121.08171</t>
  </si>
  <si>
    <t>Tepanee gym, Logon Beachfront, Logon Back Beach, Logon, Cebu, Central Visayas, Philippines</t>
  </si>
  <si>
    <t>When you stay at Tepanee Beach Resort in Daanbantayan, you'll be on the waterfront, within a 5-minute walk of Bounty Beach and Logon Church. This beach resort is 0.9 mi (1.5 km) from Bagacay Point Lighthouse and 1.2 mi (1.9 km) from Guimbitayan Beach.
Pamper yourself with a visit to the spa, which offers massages and body treatments. After a day at the private beach, you can enjoy other recreational amenities, which include a fitness center. This resort also features complimentary wireless internet access, concierge services, and babysitting (surcharge). Getting to nearby attractions is a breeze with the area shuttle (surcharge) that operates within 150 kilometers.
Satisfy your appetite with Mediterranean cuisine at Chiringuito, a beachfront restaurant where you can enjoy drinks at the bar/lounge, take in the ocean view, and dine alfresco. Dining is also available at the coffee shop/cafe. Quench your thirst with your favorite drink at the beach bar. Cooked-to-order breakfasts are available daily from 8:00 AM to 11:00 AM for a fee.
Featured amenities include limo/town car service, dry cleaning/laundry services, and multilingual staff. For a surcharge, guests may use a roundtrip airport shuttle (available on request) and a ferry terminal shuttle.
Make yourself at home in one of the 27 guestrooms featuring minibars. Your memory foam bed comes with Egyptian cotton sheets. Rooms have private furnished balconies or patios. Complimentary wireless internet access is available to keep you connected. Bathrooms have showers and complimentary toiletries.</t>
  </si>
  <si>
    <t>Executive 1 Bedroom with Pool Sauna Gym and More</t>
  </si>
  <si>
    <t>https://www.booking.com/hotel/ph/pine-crest-condominium.html?aid=356980&amp;label=gog235jc-10CAsotAFCFnBpbmUtY3Jlc3QtY29uZG9taW5pdW1IM1gDaMkBiAEBmAEzuAEXyAEM2AED6AEB-AEBiAIBqAIBuALQ5IPNBsACAdICJDk5YmU1MGEyLTEyYWEtNDUyZC1iOWU5LWYwNGVkZGY0OTFkONgCAeACAQ&amp;sid=911265a0a9dd35a1b7a66ef826f2a25b&amp;age=0&amp;all_sr_blocks=315748101_126685711_2_0_0&amp;checkin=2026-03-01&amp;checkout=2026-03-02&amp;dest_id=-2437894&amp;dest_type=city&amp;dist=0&amp;group_adults=2&amp;group_children=0&amp;hapos=1&amp;highlighted_blocks=315748101_126685711_2_0_0&amp;hpos=1&amp;matching_block_id=315748101_126685711_2_0_0&amp;no_rooms=1&amp;req_adults=2&amp;req_children=0&amp;room1=A%2CA&amp;sb_price_type=total&amp;sr_order=popularity&amp;sr_pri_blocks=315748101_126685711_2_0_0__171000&amp;srepoch=1772155479&amp;srpvid=ae3d09e8e9d801eb&amp;type=total&amp;ucfs=1&amp;</t>
  </si>
  <si>
    <t>14.62024, 121.046889</t>
  </si>
  <si>
    <t>Pine Crest Condominium - Studio Apartment with Bunk Bed</t>
  </si>
  <si>
    <t>www.skyscanner.com.ph/hotel_deeplink/4.0/PH/en-US/PHP/h_bc/203827381/2026-03-02/2026-03-03/hotel/hotel/hotels?legacy_provider_id=13&amp;rooms=1&amp;closed_user_group=apps&amp;hb_data=De8yAzLFI-CI3ukzrgkwkyjO63FKNCR_nb3Ly8hRyOhMfFJlay3jpZIVhCLiyy2ceL_eNHNBIJxO0ilTTPLI1_FuJOAww8HVa-VyJ6x_WAP1RsVsByck6zK9gZjsXpfs1OajPZWDc3AbGglw06uJk07ZDpF7F-j8IidsUfaQubtJTrc4NiXKXCVHuIMtJ2QANa13Ja58O0uAyBypRNYhrRA_U6oyQPj2aA9E59wjrFnM2V5UyJzekwrP2p5yOl_wauvNQTbF4ZpKqGRmpiZ1v23T0SLh_w742lETWZ7US-iGUSALQAEwirgY8CPhdGQ6byReOzZwpacqitZ-OcgQlSW8ofakAh0pW56LlxSsPJeXYLll8jakY4BMXvSGkHn9hrfEKDyPxJJJSzHMfjCyCZJLbgEvyfKdSSz4AF5Wj0H4UHhz9TQ%3D&amp;q_datetime_utc=2026-03-02T01%3A28%3A01&amp;ticket_price=1458&amp;quote_id=-4511971373873155292&amp;utid_state=1&amp;channel=iphone&amp;price_without_closed_user_group=1800&amp;tm_place_name=Quezon+City&amp;deeplink_data=eyJmaWVsZHMiOnsic2lnbmF0dXJlIjoiNGM1ODNmMDY3ZjU4YzI5YzdmODE1YmY3ODk4OTMzNTYiLCJibG9ja19pZCI6IjMxNTc0ODEwMV8xMTM3MTQ3MjRfMF8wXzAifX0%3D&amp;utid=e8e9a80f-86cc-72a6-3726-af176e4ecd14&amp;tm_stars=0&amp;client_id=skyscanner_app&amp;redirect_delay=1000&amp;price_policy=2&amp;pre_redirect_id=fcfd2ae1-3879-304e-1896-52630a4841a8&amp;tm_city_code&amp;max_price=1458&amp;guests=1&amp;request_id=fcfd2ae1-3879-304e-1896-52630a4841a8&amp;tm_country_code=PH</t>
  </si>
  <si>
    <t>14.33618, 121.07691</t>
  </si>
  <si>
    <t>National Highway 1, Canlalay, Biñan, Laguna, Calabarzon, 4024, Philippines</t>
  </si>
  <si>
    <t>OYO 473 Ranchotel Drive-in</t>
  </si>
  <si>
    <t>www.skyscanner.com.ph/hotel_deeplink/4.0/PH/en-US/PHP/h_h1/203713107/2026-03-02/2026-03-03/hotel/hotel/hotels?legacy_provider_id=927111&amp;rooms=1&amp;closed_user_group=mobile&amp;hb_data=aAMPdX0lNLJdAlUYFwJ8nO99U5f1DN2_eADKR6JpzEbt2aaJvvqkip4ZWw4OFOksfkQS8akQv3AxsT-AyDrJaZqAmvoe385_f_-6vdGfLwFFsdRKp1ZaWipA-ws6p2AtfIQhwze83JenWwzr-lICgMcG1dTn8ewV29nSUwbenP46slXZMcIYE1paLjPO0ZG6Y6t52klE04hccXL3VLplVmfg_aAea70FkvIM4k_p2JRz8-O59oWFsUEVp4Capl5spRpf9J_eUrgYoadiKosr2ymR0X0%3D&amp;q_datetime_utc=2026-03-02T01%3A28%3A02&amp;ticket_price=803&amp;quote_id=9125818261199572488&amp;utid_state=1&amp;channel=iphone&amp;price_without_closed_user_group=1606&amp;tm_place_name=Bi%C3%B1an&amp;deeplink_data=eyJmaWVsZHMiOnsic2lnbmF0dXJlIjoiNjUyY2E4ZGE0NjBiMDJmZTBiMTE0OTUwMGU5YmIzMDUifSwidXJsIjoiaHR0cHM6Ly9waC5ob3RlbHMuY29tL0hvdGVsLVNlYXJjaD90cGlkPTMyMTQmbXBlPTE3NzI0MTM3NzImZW5kRGF0ZT0yMDI2LTAzLTAzJmFkdWx0cz0xJmxvY2FsZT1lbl9QSCZjaGlkPWRjODNmNDlmLTQ0OWQtNDVhNy1iMmJmLTY3Y2I5MjA2NTVkNSZlYXBpZD00NCZtY3RjPTMmc3RhcnREYXRlPTIwMjYtMDMtMDImbXBkPVBIUCZtcG49MjE4NDc2OTUwJmN1cnJlbmN5PVBIUCZyYXRlcGxhbmlkPTI3NjI3MDg3NCZtcG09MjQmbXBwPTEmbXBvPUVDJnNlbGVjdGVkPTQzOTgwNDU4Jm1wYj0xMDQuNzQmbXBxPTcxOS4yMSZtcGE9Njk4LjI2In0%3D&amp;utid=f3b7a6ad-3cfe-c574-3ba8-3887959a5f33&amp;tm_stars=2&amp;client_id=skyscanner_app&amp;redirect_delay=1000&amp;price_policy=2&amp;pre_redirect_id=480aa9b3-b3e2-eca7-3d82-02062ef82742&amp;tm_city_code&amp;max_price=803&amp;guests=1&amp;request_id=480aa9b3-b3e2-eca7-3d82-02062ef82742&amp;tm_country_code=PH</t>
  </si>
  <si>
    <t>14.59809, 120.97477</t>
  </si>
  <si>
    <t>Southwoods Mall</t>
  </si>
  <si>
    <t>BiÃƒÆ’Ã†â€™Ãƒâ€ Ã¢â‚¬â„¢ÃƒÆ’Ã¢â‚¬Å¡Ãƒâ€šÃ‚Â±an</t>
  </si>
  <si>
    <t>parking, wifi, air_conditioning, non-smoking, internet_access, 24-hour_front_desk_service, room_service, luggage_storage</t>
  </si>
  <si>
    <t>www.skyscanner.com.ph/hotel_deeplink/4.0/PH/en-US/PHP/h_ad/157036662/2026-03-05/2026-03-06/hotel/hotel/hotels?legacy_provider_id=22&amp;rooms=1&amp;closed_user_group=general&amp;hb_data=8vueY4tiKd1EUAj_ZWe3eia3wA8Vf553V-F0omuy617C2hsA_fzHPaUcxOtJwz511gN-Z5_GS7CA7UvVkE9orO5JHZrnAOc5AAZ-3ghzQfmZV7U207_O5sYRL_iwcGx86Z5mnNRWIy1UlGgnS4JjXxXs4UM7xB4jC9Gq7NUSOO5WICAZaJiAcfjQE42r1ZLggHDNATVr_xupQ5uHqPfPU47LV9nFEdAxZyW4uckmZURYsyrXTUr84MFEJHpdtb-_W0AZTaVof00xQC7C3nUHHCGzsk-WxaL0dpwsI7RvuN2Noq7x0ZAqvziJsdRb6MPmzD0b5MVHIpRxabegCmrgJq8rEa82GHAxz24so9X0Uow8ok-21DyvtM7j1nsa_gSe4R68ZsGPuflDCff7StimY2o6BzHcZGKA2sD0W-37wW-kczs%3D&amp;q_datetime_utc=2026-03-05T14%3A41%3A14&amp;ticket_price=1789&amp;quote_id=-2065891244913584205&amp;utid_state=1&amp;channel=iphone&amp;price_without_closed_user_group=3800&amp;tm_place_name=Manila&amp;deeplink_data=eyJmaWVsZHMiOnsic2lnbmF0dXJlIjoiMjEwOGQ0NTFlZGE3MjIzMmJjMDRkOTU2YzQ5OTU4ZTUifSwidXJsIjoiaHR0cHM6Ly93d3cuYWdvZGEuY29tL3BhcnRuZXJzL3BhcnRuZXJzZWFyY2guYXNweD9jaWQ9MTg0NjM4MyZoaWQ9MjYyMTIwOCZjdXJyZW5jeT1QSFAmY2hlY2tpbj0yMDI2LTAzLTA1JmNoZWNrb3V0PTIwMjYtMDMtMDYmTnVtYmVyb2ZBZHVsdHM9MSZOdW1iZXJvZkNoaWxkcmVuPTAmUm9vbXM9MSZtY2lkPTMzMiZtYXN0ZXJSb29tSWQ9MTUzMTM3OTgmbXB0PU5YSXZNbUpVVVhobk5teExVVzFyTW5RMkwwaEhVMVJVYkhaWWNFNWtiRTFaWW5aeFpESjRXVWRoSzFacmNGVm9UemswY0c1Mkx6QlNXRFV6VDJ4ME5UWkZURU5NYjNjd2JGVlJNUSZUb3RhbFByaWNlPTE3ODkuMzYmVG90YWxUYXg9MTkxLjcxJlRvdGFsRmVlPTAuMDAmVG90YWxTdXJjaGFyZ2U9MCZtY3VyPVBIUCJ9&amp;utid=e7c844ad-3320-747a-0593-eacd93f9259f&amp;tm_stars=3&amp;client_id=skyscanner_app&amp;price_policy=2&amp;pre_redirect_id=d664572d-d7ee-d778-843b-8080066a0efb&amp;tm_city_code=MNLP&amp;max_price=2275&amp;guests=1&amp;request_id=d664572d-d7ee-d778-843b-8080066a0efb&amp;tm_country_code=PH</t>
  </si>
  <si>
    <t>14.62026, 121.04907</t>
  </si>
  <si>
    <t>RedDoorz Plus @ Winter Benitez Cubao</t>
  </si>
  <si>
    <t>www.skyscanner.com.ph/hotel_deeplink/4.0/PH/en-US/PHP/h_fd/193721321/2026-03-02/2026-03-03/hotel/hotel/hotels?legacy_provider_id=927050&amp;rooms=1&amp;closed_user_group=apps&amp;hb_data=n8b_lpwc16fakEmlNcUJvUUjkVrU3p2KTMvxAAe-5A6vGZdtyjyM58kurZA_umH7K45-wn3ESeaIO6TphHC_WFbx7RPTUWhlXuMjtB5rT2vQ48zQYdMmU-PgZJH3N6YqAtUTswTQ4uT28PClOtKrl4X8tSxNlSc-l5xJiIWypGXcrB271NOrJ_RpCcLDCYX4mihGd3qiuV1XNEPMl9bVCtrBA_dsznHS62Qtn78k6Bda4eUQwJeEa8hZQTNdeK_AHnwhjDi-vw_im3si0w6ll2HCE5IU_V5tOMEu4NfQaq3Q99wZemB72Ne1VGRnbbFjVVX5Xhv1yqu4GibCq8breS4nl4IjS-hJDIBzS3Cxsr-6hzIYuv3czbiiReju3QyQSw6BdIHBy_GJZFEKFr9hAklQLWcif1TwlIyybdyrHK2Mlw%3D%3D&amp;q_datetime_utc=2026-03-02T01%3A28%3A06&amp;ticket_price=771&amp;quote_id=2616451368375020037&amp;utid_state=1&amp;channel=iphone&amp;price_without_closed_user_group=2925&amp;tm_place_name=Quezon+City&amp;deeplink_data=eyJmaWVsZHMiOnsic2lnbmF0dXJlIjoiYjJkNGQ2N2M3ZWRmYTkxYTZhMGJlNjJlYmU1ODc3ZDAifSwidXJsIjoiaHR0cHM6Ly9kZWFscy52aW8uY29tP3NpZz1hNjNkNDU5NzFhN2FkNmRjMzY4NDRiZmQ3ZDRkOGJhOWY3YzIwNzI5NWY1MTg3MWFlMmM3YmU2MTM0YmVmOThkMzIzMDM0MzgzODM3MzkzMTM3MzQmc2lnLWlzcz1tZXRhJnR1cmw9aHR0cHMlM0ElMkYlMkZ2aW8uY29tJTJGSG90ZWwlMkZTZWFyY2glM0ZjaGVja0luJTNEMjAyNi0wMy0wMiUyNmNoZWNrT3V0JTNEMjAyNi0wMy0wMyUyNmN1cnJlbmN5JTNEUEhQJTI2ZXB2JTNETVM0eSUyNmVzZCUzRFBRM2NPY1VvR3Rpa3BTeVJJeTdaaVQyVnNGVGNNOTRBbEt5aGxOU0lnbkdwbkVHT0pGQlNBOUNwbnBNLTdreGZqbGdmRWpEeUN5U1FfV3NULS1HT1N3ZTVDSFVqUXp3eUJIVk1ITU5rYmFVdnA3LUxRX0klMjUzRCUyNmZvcmNlQ3VycmVuY3lDaGFuZ2UlM0QxJTI2Zm9yY2VMYW5ndWFnZUNoYW5nZSUzRDElMjZob3RlbElkJTNENDg4OTUyMCUyNmxhYmVsJTNEc3JjJTI1M0Rza3lzY2FubmVyJTI1MjZ1Y291bnRyeSUyNTNEUEglMjUyNnVkZXZpY2UlMjUzRG1vYmlsZSUyNTI2aG90ZWwlMjUzRDQ4ODk1MjAlMjUyNmRheSUyNTNEMiUyNTI2bW9udGglMjUzRDAzJTI1MjZ5ZWFyJTI1M0QyMDI2JTI1MjZsb3MlMjUzRDElMjUyNm9mZmVyaWQlMjUzRG9XWTV6SHJvWU9NOCUyNTI2cHJpY2UlMjUzRDc3MC45NyUyNTI2Y3VycmVuY3klMjUzRFBIUCUyNTI2dXNlcmxhbmclMjUzRGVuJTI1MjZfdGglMjUzRGEyYjg2MTExYjZkMWY3ODIwYjJhN2FkMTdkMjE0MTZkMzBjOWRhNmZjOWRlMTFiNCUyNTI2ZHRzJTI1M0QxNzcyNDE0NTQzJTI1MjZvbHV0JTI1M0QxNzcyNDE0NTQyJTI1MjZjYW5QYXlMYXRlciUyNTNEZmFsc2UlMjUyNnJlcXVlc3RVc2VyR3JvdXAlMjUzRCUyNTI2b2ZmZXJVc2VyR3JvdXAlMjUzRHB1YmxpYyUyNmxhbmclM0RlbiUyNm90aSUzRE1GU0xOMUR1TmtBJTI2cHJlZmVycmVkUmF0ZSUzRDc3MC45NyUyNnByb2ZpbGUlM0RyMmQybTcza244JTI2cm9vbXMlM0QxJTI2dXNlckNvdW50cnklM0RQSCUyNnV0bV9jYW1wYWlnbiUzRHNreXNjYW5uZXIlMjZ1dG1fbWVkaXVtJTNEY3BjJTI2dXRtX3NvdXJjZSUzRHNreXNjYW5uZXIifQ%3D%3D&amp;utid=b20e0525-518c-b1b5-9458-466619b59a44&amp;tm_stars=2&amp;client_id=skyscanner_app&amp;redirect_delay=1000&amp;price_policy=2&amp;pre_redirect_id=21456bfd-2e12-d256-575a-ebd4a7f090c3&amp;tm_city_code&amp;max_price=1384&amp;guests=1&amp;request_id=21456bfd-2e12-d256-575a-ebd4a7f090c3&amp;tm_country_code=PH</t>
  </si>
  <si>
    <t>15.15995, 120.5549</t>
  </si>
  <si>
    <t>Amazon Street, Friendship, Cuayan, Angeles, Central Luzon, 2009, Philippines</t>
  </si>
  <si>
    <t>wifi, elevator, air_conditioning, non-smoking, internet_access, 24-hour_front_desk_service, smoking_areas, multilingual_staff, room_service, television, shower, complimentary_bottled_water</t>
  </si>
  <si>
    <t>Clark CU Hotel</t>
  </si>
  <si>
    <t>www.skyscanner.com.ph/hotel_deeplink/4.0/PH/en-US/PHP/h_ad/218334957/2026-03-02/2026-03-03/hotel/hotel/hotels?legacy_provider_id=22&amp;rooms=1&amp;closed_user_group=general&amp;hb_data=pVval0JBVT8K7SuZOdO9K7Y3EdtvHJCypy8EKpTKccEszAvoHR3gdzMmZbxfjEp3cSv4efvB0B0HcjQm1W-ixCBmo00KIw87bdapKRJJNJhMHxxFbvpJKlbU_Bt0Gwnh6vLbn_T0Q5YtEOmJNXomgwjzKC1AagKozKVKx9h35BI9Visa41lp7QwT9g_p1uxXDjKDv4dQHkTGtqRkIhJp_fLsqnU8nio3P-YHLsKdSY1w4pYwM02O-4u3on1E2hoN6lE1R0GxWBVrZcmiJRGYG0PYUD16bXDYt8Vg_pd0kLtNNYQjGDoA8yWgKwH2It2MyTjkG2q-bqGwloJsbDU9PIVAlPIE2OgOypYpOwS6Bv8TPXKMEAHKIleX46DWAndk7u9K4adWafCkWbQ2BNOESfzz1ESG3jIRDCm42f-C8xEp&amp;q_datetime_utc=2026-03-02T01%3A28%3A08&amp;ticket_price=3326&amp;quote_id=2753952280793082691&amp;utid_state=1&amp;channel=iphone&amp;price_without_closed_user_group=4271&amp;tm_place_name=Angeles&amp;deeplink_data=eyJmaWVsZHMiOnsic2lnbmF0dXJlIjoiNGIwOWY1NDIzNTI2MDFhM2NkY2E3Y2VhOWFkZTU0M2YifSwidXJsIjoiaHR0cHM6Ly93d3cuYWdvZGEuY29tL3BhcnRuZXJzL3BhcnRuZXJzZWFyY2guYXNweD9jaWQ9MTg0NjM4MyZoaWQ9NDk5OTQ3OTkmY3VycmVuY3k9UEhQJmNoZWNraW49MjAyNi0wMy0wMiZjaGVja291dD0yMDI2LTAzLTAzJk51bWJlcm9mQWR1bHRzPTEmTnVtYmVyb2ZDaGlsZHJlbj0wJlJvb21zPTEmbWNpZD0zMDM4Jm1hc3RlclJvb21JZD05Mjg2MDQ3NTQmbXB0PWQxWjBlbU5YVFRKWlVHdGpPV3hVY1RkTVJVdDBkVmhtVGpOWmNrNVVXREF4Ym5Wc056aENUVmhDVDJKb1dHMTNZMHRtYzAxUWEyTm1SMEV2T0VGV1J6UXliSFpIZW1oMU16RnZlVWRSUFQwJlRvdGFsUHJpY2U9MzMyNi40MCZUb3RhbFRheD0zNTYuNDAmVG90YWxGZWU9MC4wMCZUb3RhbFN1cmNoYXJnZT0wJm1jdXI9UEhQIn0%3D&amp;utid=6eecda83-60ed-ee62-8251-096b67137bcc&amp;tm_stars=0&amp;client_id=skyscanner_app&amp;redirect_delay=1000&amp;price_policy=2&amp;pre_redirect_id=3258a2ce-5404-baad-3e45-4a86a000fad0&amp;tm_city_code=CRKP&amp;max_price=8703&amp;guests=1&amp;request_id=3258a2ce-5404-baad-3e45-4a86a000fad0&amp;tm_country_code=PH</t>
  </si>
  <si>
    <t>14.5515, 121.01729</t>
  </si>
  <si>
    <t>BLS International, One Corporate Plaza, Legazpi Village, San Lorenzo, District I, Makati, Southern Manila District, Metro Manila, 1229, Philippines</t>
  </si>
  <si>
    <t>Citadines Benavidez Makati</t>
  </si>
  <si>
    <t>www.skyscanner.com.ph/hotel_deeplink/4.0/PH/en-US/PHP/h_bc/216488853/2026-03-02/2026-03-03/hotel/hotel/hotels?legacy_provider_id=13&amp;rooms=1&amp;closed_user_group=general&amp;hb_data=xLs0t357qicKTxbxYrmypJatHeCLmkSGZKOnzdod1dkfzDfrezAJM9RIdcP6WiqvqHVtzP2iIImd8LJd0yfdx-hwBKsvHTNAZHSO9r1kV98OH1s7jfXrK9ndb2ksF3T-q8zBcBBcUbIP--DChJnCGBrqMR08t6muPenti8sAf9h0clHL4Y1d2BNr-8AXGI_WWxmrfAN_VhJLTuGAXSTPMWsuuZs5SBhgIn3Z1ttfM6wqSgB5lbJq74koJwoIpdPdztJBKXvTjhElwDsl8APdmP4TmcXbQqEakYZ14NRki7lmFULktkF9TWbPjZAEXnbfyqKkMsGySHKYdhoc6f562PW5IIGCyY-NF49YFudLYrc2FlOJ4hkcrc4_A1Q6e-0Hh2FxQG3EFqYC6nhV7yBIf_5e00nurx7qzKmO5rovy2uXtWUprmU%3D&amp;q_datetime_utc=2026-03-02T01%3A29%3A08&amp;ticket_price=6149&amp;quote_id=4241558144086839438&amp;utid_state=1&amp;channel=iphone&amp;price_without_closed_user_group=7360&amp;tm_place_name=Makati&amp;deeplink_data=eyJmaWVsZHMiOnsic2lnbmF0dXJlIjoiOGJmYzU0N2RlZTViZjgwYzQxYTI3YjQxYzE5MmVjYWYiLCJibG9ja19pZCI6InYxX0NnRXRFSWphQVJvb0NoMHlNREkyTFRBekxUQXlWREF3T2pBd09qQXdMakF3TUNzd056b3dNQkFCR044QktBRTRBU0lDQ0FFPV9Da2dJb3VmK2x3VVFBaUFDS056R3lCVXdBa29MTVVReE1EQlFYekV3TUZCUWtMUURlaVJpWlRsak9ESm1NUzAzWVdRMExUazRNMll0TkRKa01pMDJZMk5qTXpabFlXTmhPV0VTQWdnQkdnWVlBU2dDTUFFaUJBZ0NHQUk9In19&amp;utid=74cb07d2-1461-a81c-ea1c-ce5290385aef&amp;tm_stars=4&amp;client_id=skyscanner_app&amp;redirect_delay=1000&amp;price_policy=2&amp;pre_redirect_id=dd3b8148-fb07-3f58-a764-d08f99f67efa&amp;tm_city_code&amp;max_price=9148&amp;guests=1&amp;request_id=dd3b8148-fb07-3f58-a764-d08f99f67efa&amp;tm_country_code=PH</t>
  </si>
  <si>
    <t>14.30528, 121.47782</t>
  </si>
  <si>
    <t>Caliraya-Cavinti Arterial Road, Lumban, Laguna, Calabarzon, 4014, Philippines</t>
  </si>
  <si>
    <t>Caliraya Heights Resorts and Events Place</t>
  </si>
  <si>
    <t>www.skyscanner.com.ph/hotel_deeplink/4.0/PH/en-US/PHP/h_ad/216896105/2026-03-05/2026-03-06/hotel/hotel/hotels?legacy_provider_id=22&amp;rooms=1&amp;closed_user_group=apps&amp;hb_data=LwOmk_26hOhA29wd5wtku2idyiApQ08_fJNbqonzWvrkAx1rpPxGWeRxpU3AYE6ZmW0PAnsQPJjf5dobGm_UO2QRcnjZJEt3OzW5PTyHuNtQgQWsNxGPRb4R9d7ZLyRz4YaKcotyIJaNJgwpzWQ4SeVFoKLbxMKWRWg3_80j_Ww6uOFBmoP_ruDRjPC1a42mNeYP3I0RCHM-3q429KwZTEj1l2h3W233ez2os5bu2nWKIX78IHG4AKMM6WfZxsf7A-I-dm8nWzCk5nwxrriZrYHmSfQpNQeMxt8m07e1ApjbmUaSsql7Bwj2Qk7iM0tI-jA-PhXip9e7XPuJ4tgiJ-K5ZEWzX3Jy0mBO62tPstRMl2izGj0lnrYgVytskHfSOZyaFP1swV4wOqMrasu3dwMsIpndy2ghwGND-HBMvwiZ&amp;q_datetime_utc=2026-03-05T14%3A40%3A15&amp;ticket_price=7259&amp;quote_id=2132448147692878043&amp;utid_state=1&amp;channel=iphone&amp;price_without_closed_user_group=7973&amp;tm_place_name=Lumban&amp;deeplink_data=eyJmaWVsZHMiOnsic2lnbmF0dXJlIjoiNjQ0YzU5ZDc1NWMxNDA2YjRlYjA5N2YzMjM0YTI5MzkifSwidXJsIjoiaHR0cHM6Ly93d3cuYWdvZGEuY29tL3BhcnRuZXJzL3BhcnRuZXJzZWFyY2guYXNweD9jaWQ9MTg0NjM4MyZoaWQ9NjMwODE0NDAmY3VycmVuY3k9UEhQJmNoZWNraW49MjAyNi0wMy0wNSZjaGVja291dD0yMDI2LTAzLTA2Jk51bWJlcm9mQWR1bHRzPTEmTnVtYmVyb2ZDaGlsZHJlbj0wJlJvb21zPTEmbWNpZD0zMDM4Jm1hc3RlclJvb21JZD05ODMwMzk0MzImbXB0PVUydFllakpJUW1WV1lsZFNSRlYwY21KMFZFb3djRmRaY0RsNllqZGxhVVpuVG5sRlFqUXpXRlZLVEV0Q2VHNTZiMHR4V2poV1R6VkVSamRWTWs1WVkwNWhWMlp0ZFVkdlpVOUNSMjV3V2pNJlRvdGFsUHJpY2U9NzI1OS4wMCZUb3RhbFRheD0xMzA5LjAwJlRvdGFsRmVlPTAuMDAmVG90YWxTdXJjaGFyZ2U9MCZtY3VyPVBIUCJ9&amp;utid=f7ca648f-2f3b-93a7-8d27-fa7653ad8494&amp;tm_stars=0&amp;client_id=skyscanner_app&amp;price_policy=2&amp;pre_redirect_id=f106100a-0072-8a71-528a-59738eb654f1&amp;tm_city_code&amp;max_price=7259&amp;guests=1&amp;request_id=f106100a-0072-8a71-528a-59738eb654f1&amp;tm_country_code=PH</t>
  </si>
  <si>
    <t>14.419903, 121.037576</t>
  </si>
  <si>
    <t>Lumban</t>
  </si>
  <si>
    <t>Located in Lumban, Caliraya Heights Resort and Events Place is in the mountains, a 3-minute drive from Caliraya Lake and 7 minutes from Laguna Lake. This resort is 7.8 mi (12.6 km) from Lumot Lake and 9.9 mi (15.9 km) from Transfiguration of Our Lord Parish Church.
Take in the views from a terrace and a garden and make use of amenities such as complimentary wireless internet access. Additional features at this resort include wedding services and charcoal grills.
Enjoy a meal at the restaurant or snacks in the coffee shop/cafe. The resort also offers room service (during limited hours). A complimentary buffet breakfast is served daily from 7:00 AM to 9:00 AM.
The front desk is staffed during limited hours. Free self parking is available onsite.
Treat yourself to a stay in one of the 12 individually furnished guestrooms, featuring private pools. Private kitchens make it easy to prepare your meals. Complimentary wireless internet access is available to keep you connected.</t>
  </si>
  <si>
    <t>Somerset Alabang Manila</t>
  </si>
  <si>
    <t>www.skyscanner.com.ph/hotel_deeplink/4.0/PH/en-US/PHP/h_ad/139441304/2026-03-02/2026-03-03/hotel/hotel/hotels?legacy_provider_id=22&amp;rooms=1&amp;closed_user_group=general&amp;hb_data=bersyswu5WXhB_13HwFnn0g3AeRP-SwSgdaKSHol9U5Bedd2fGH6ArGH1DJQFO1msl847oYUw1yNhuXo02lLEEZZaSQl5ndYHDTwXhHPnOPkm3Ib3SMD0f2RZT6sjPj6l5aHRyt_1sZ3MH9i6TT1x6J3S5lE2s_aWU5YnwJ8RU7XuH48-2kAnPGu-NHWTTpN4rjjQ6L7jhX32qc1wCeoHHkg_0Am7KSDY7vagNY23a-ry2lwL7Fh6FMwjg5OC8N-300Hdu8fg4R9RsdilhXuGuNhlGZw8TRXN8DL1QBmKzD6drcx3ssVXRBhzTAgXJiH1GBBw7lvvSiFY0ceACL-Jd0u4qdyNH5PLQu5C7R3lse4xePITXG1Jvn1V-ZnJ-bv0mEgxdPXE9K2JRNivnqnwlL7mXIwVsF2PTxvZcD_iCqB&amp;q_datetime_utc=2026-03-02T01%3A28%3A07&amp;ticket_price=7285&amp;quote_id=3694570581136817328&amp;utid_state=1&amp;channel=iphone&amp;price_without_closed_user_group=9878&amp;tm_place_name=Muntinlupa&amp;deeplink_data=eyJmaWVsZHMiOnsic2lnbmF0dXJlIjoiNDc2MDc4MGNhNjI1M2E5NDJkNTgwNjc2MGJkODUyNDIifSwidXJsIjoiaHR0cHM6Ly93d3cuYWdvZGEuY29tL3BhcnRuZXJzL3BhcnRuZXJzZWFyY2guYXNweD9jaWQ9MTg0NjM4MyZoaWQ9MTIzOTM1NSZjdXJyZW5jeT1QSFAmY2hlY2tpbj0yMDI2LTAzLTAyJmNoZWNrb3V0PTIwMjYtMDMtMDMmTnVtYmVyb2ZBZHVsdHM9MSZOdW1iZXJvZkNoaWxkcmVuPTAmUm9vbXM9MSZtY2lkPTI3OTEyJm1hc3RlclJvb21JZD03NjYwOTg4Jm1wdD1RbWxpVjBKVFJVMXRWa3B1T1hKa1FtTmhNRzgyVEZSclIzUmhabEJhWmxOck16Tm1aa3RPVTJ4MmVTdElhbUZ4WlUxQ1ZITnZabTVJWkdndmFtZDBZWFJ2SzI5UldVcE9XbkoyUmcmVG90YWxQcmljZT03Mjg0Ljk4JlRvdGFsVGF4PTg0MC43NCZUb3RhbEZlZT02MTYuMjUmVG90YWxTdXJjaGFyZ2U9MCZtY3VyPVBIUCJ9&amp;utid=c8e3e62e-6bc5-9158-7864-227a80d32606&amp;tm_stars=4&amp;client_id=skyscanner_app&amp;redirect_delay=1000&amp;price_policy=2&amp;pre_redirect_id=11241846-0991-321b-bce8-0e891e209a05&amp;tm_city_code&amp;max_price=17194&amp;guests=1&amp;request_id=11241846-0991-321b-bce8-0e891e209a05&amp;tm_country_code=PH</t>
  </si>
  <si>
    <t>11.95841, 121.9274</t>
  </si>
  <si>
    <t>La Fiesta at Mandarin Bay, Boracay Beachfront Path, Station 2, Balabag, Malay, Aklan, Western Visayas, 5608, Philippines</t>
  </si>
  <si>
    <t>Mandarin Bay Resort &amp; Spa</t>
  </si>
  <si>
    <t>www.skyscanner.com.ph/hotel_deeplink/4.0/PH/en-US/PHP/h_xp/130358424/2026-03-05/2026-03-06/hotel/hotel/hotels?legacy_provider_id=1&amp;rooms=1&amp;closed_user_group=mobile&amp;hb_data=e8Q4PuthAcg6TDxK18ZLF_d2ZsksbbC0YyW6C-PSilnc2LfsqosUb8rB3lLBv_ryLAAIIieBoh4xbtKWGSSin5zRDRvLc94zMzIef3INguZHzVycVgVVOdNlLp17H8nFIQSjRGeVnb6ounliAcnRFGGo1aNyVR2Ba0z8tX8i2dul8_QgSBnlH-dmgPRqkHuzp2z1i52wVAcsN81jJ3p9TtSeInQTKf83xmCqtFGU1QujfkzpRinL3uYeT777X1S3i5FeleyiS7xN5vK85pYkejqxSH0%3D&amp;q_datetime_utc=2026-03-05T14%3A40%3A17&amp;ticket_price=14941&amp;quote_id=-4259868023230848528&amp;utid_state=1&amp;channel=iphone&amp;price_without_closed_user_group=19922&amp;tm_place_name=Malay&amp;deeplink_data=eyJmaWVsZHMiOnsic2lnbmF0dXJlIjoiZmExZDY4MjJlZjU3MWU4YjAwYjJlNDBiZWZiYTk1YTUifSwidXJsIjoiaHR0cHM6Ly93d3cuZXhwZWRpYS5jb20ucGgvSG90ZWwtU2VhcmNoP3RwaWQ9NjgmbXBlPTE3NzI3MjAyMjUmZW5kRGF0ZT0yMDI2LTAzLTA2JmFkdWx0cz0xJmxvY2FsZT1lbl9VUyZjaGlkPWMxNWJhNjJjLTVmMjMtNDlmMC1iMGU3LWNhMTcyODllNTdiNSZlYXBpZD00NjIzMCZtY3RjPTMmc3RhcnREYXRlPTIwMjYtMDMtMDUmbXBkPUdCUCZtcG49MzI2MjE0ODUxJmN1cnJlbmN5PUdCUCZyYXRlcGxhbmlkPTQwMDQxNTE4OSZtcG09MjQmbXBwPTEmbXBvPUVDJnNlbGVjdGVkPTk1ODEyMDkwJm1wYj0xNy40MSZtcHE9MTkxLjU0Jm1wYT0xNzQuMTMifQ%3D%3D&amp;utid=535bdace-c43d-acf2-c68e-f5cf5417bc35&amp;tm_stars=5&amp;client_id=skyscanner_app&amp;price_policy=2&amp;pre_redirect_id=4cca8bf7-bc2a-aa90-52e0-0ea042d95a25&amp;tm_city_code&amp;max_price=23700&amp;guests=1&amp;request_id=4cca8bf7-bc2a-aa90-52e0-0ea042d95a25&amp;tm_country_code=PH</t>
  </si>
  <si>
    <t>11.956317, 121.927648</t>
  </si>
  <si>
    <t>Facing the beachfront, Mandarin Bay Resort and Spa offers 5-star accommodations in Boracay and has an outdoor swimming pool, restaurant and bar. The property has a 24-hour front desk, a shuttle service, room service and free WiFi.</t>
  </si>
  <si>
    <t>Henann Palm Beach Resort, Boracay</t>
  </si>
  <si>
    <t>www.skyscanner.com.ph/hotel_deeplink/4.0/PH/en-US/PHP/h_ad/200516707/2026-03-02/2026-03-03/hotel/hotel/hotels?legacy_provider_id=22&amp;rooms=1&amp;hb_data=isfxU1ixIrmtrtqmtAEC4c0nOewub7zMeYanEF5teOo-n8ezZi3Xut45b4AUIQ9zyxQmUeYy0a4sHWhEtsYukBESMCxCT_bGup2sxCCmau5CGJsZXEvzW3Yp3QEcXacdhbt03Yr9XAjlvJYkqiWXXd-FD0qd_rHzsNYdqkfV4GP07vULQ8z70uZjnclOQpptuY5iG7wIX7yA4YdMlD_wIs5hbszKYeKa0MIn6TSiDkbVQJgevI5GfmyjoHfpQq4Sip7EPa-6YNytac4Ib21fWPORGnZKPXLaZp_bR19qtlL5dfBT31x1iYzjI49Hi0PGZjxYmyd3iZXMmmtZNtqtmxRtCydpQU1IXFe57g6rr6suOfr4vr_SsH8J4yDLMg4Uio85LfJlie0buaAFEqKlzOSjR-m49HsR22SvO0D0EvlH&amp;q_datetime_utc=2026-03-02T01%3A28%3A12&amp;ticket_price=8770&amp;quote_id=1755909734173683809&amp;utid_state=1&amp;channel=iphone&amp;tm_place_name=Boracay&amp;deeplink_data=eyJmaWVsZHMiOnsic2lnbmF0dXJlIjoiMWI2Y2ZhYTY5YzA5ZTQwYTZiNGI3M2FhODVkZWUxODAifSwidXJsIjoiaHR0cHM6Ly93d3cuYWdvZGEuY29tL3BhcnRuZXJzL3BhcnRuZXJzZWFyY2guYXNweD9jaWQ9MTg0NjM4MyZoaWQ9NDQwODI0NSZjdXJyZW5jeT1QSFAmY2hlY2tpbj0yMDI2LTAzLTAyJmNoZWNrb3V0PTIwMjYtMDMtMDMmTnVtYmVyb2ZBZHVsdHM9MSZOdW1iZXJvZkNoaWxkcmVuPTAmUm9vbXM9MSZtY2lkPTMzMiZtYXN0ZXJSb29tSWQ9MjY2MTM2MzYmbXB0PVJtZDVjbVpTTW5SMFZHTlFUVzB5Y25jMlVYWmhUV3hLVVZKRFFVd3hjbUpJWjNKVVEwazFXVE12Um1sbE56bE1SRE5wTkVKblkwUjZSRkpWZEZsVVJrNXdNV1p6ZVRKbU5URnZUREkyTkQwJlRvdGFsUHJpY2U9ODc2OS44OCZUb3RhbFRheD05MzkuNjMmVG90YWxGZWU9MC4wMCZUb3RhbFN1cmNoYXJnZT0wJm1jdXI9UEhQIn0%3D&amp;utid=985fb987-4a21-219d-1b96-7cf7ed76bfd9&amp;tm_stars=5&amp;client_id=skyscanner_app&amp;redirect_delay=1000&amp;price_policy=2&amp;pre_redirect_id=0e5aef7b-71ca-67ce-039c-996763bf7eef&amp;tm_city_code&amp;max_price=11149&amp;guests=1&amp;request_id=0e5aef7b-71ca-67ce-039c-996763bf7eef&amp;tm_country_code=PH</t>
  </si>
  <si>
    <t>10.309319, 123.90357</t>
  </si>
  <si>
    <t>Almond Suites Cebu</t>
  </si>
  <si>
    <t>www.skyscanner.com.ph/hotel_deeplink/4.0/PH/en-US/PHP/h_bc/223655988/2026-03-05/2026-03-06/hotel/hotel/hotels?legacy_provider_id=13&amp;rooms=1&amp;closed_user_group=apps&amp;hb_data=s6wFzerr7aymF8HYRja8cFd_eZHgC9EnIvis5moaK_v_qX_bwrSicNorPhkYlULjfRo-8AjFQRwKB3x1hAggzIJl2z1G46JOJRUZDhdD2_ofVmAcSt3DKgpvFRwqmShXcVghHkt-p2eZ_SvmoeTCvTEYk34Df9_y1hMjOgYJWuCAxfbomXoHP6fgIdGDNRvO-VQfxooMzUrwytanDvJgyQFA8RwQghlP9c7U8Yj_3Vi7V8udf6W8qw9ixs_dKXeRrebBXTbKUpag_YVgMnYT3VGkt_d_RNrjb7if-g0hxQ9Df4WBMgWole4NJMVsIkxjktclhQuKUCiyc_Ucr5oKgZ9aPrSPwzmSzm8wHPFJZ0S9l0O8IsI6PJKX2bRKbYY252j2aNumaTRDXQedupajCiMKZeWYCPMgMgEGXt9k5784H7IM&amp;q_datetime_utc=2026-03-05T14%3A40%3A16&amp;ticket_price=1626&amp;quote_id=6422438241249482617&amp;utid_state=1&amp;channel=iphone&amp;price_without_closed_user_group=3114&amp;tm_place_name=Cebu&amp;deeplink_data=eyJmaWVsZHMiOnsic2lnbmF0dXJlIjoiMjcyZjA0YzZmNGNhOWIyY2UwMzk1M2RjODAyN2RlMDkiLCJibG9ja19pZCI6IjEzODM5NzMxMDFfNDE5NDExMTU1XzBfMF8wIn19&amp;utid=d078a0ca-3bb1-2c41-c1a6-4c9b9e0522f8&amp;tm_stars=3&amp;client_id=skyscanner_app&amp;price_policy=2&amp;pre_redirect_id=c86abd75-76b4-6f1f-5332-f5b186118c9e&amp;tm_city_code=CEBP&amp;max_price=2573&amp;guests=1&amp;request_id=c86abd75-76b4-6f1f-5332-f5b186118c9e&amp;tm_country_code=PH</t>
  </si>
  <si>
    <t>14.566636, 121.030581</t>
  </si>
  <si>
    <t>parking, wifi, elevator, air_conditioning, non-smoking, internet_access, television, luggage_storage</t>
  </si>
  <si>
    <t>With a stay at Almond Suites in Cebu (Lorega), you'll be within a 5-minute drive of the mall City Cebu and Ayala Center. This hotel is 1.6 mi (2.6 km) from Waterfront Cebu City and 3.2 mi (5.2 km) from Seaside City Cebu.
The front desk is staffed during limited hours. Free self parking is available onsite.
Make yourself at home in one of the 24 air-conditioned guestrooms. Complimentary wireless internet access is available to keep you connected. Private bathrooms have bidets and toothbrushes and toothpaste.</t>
  </si>
  <si>
    <t>Lub d Manila Makati</t>
  </si>
  <si>
    <t>www.skyscanner.com.ph/hotel_deeplink/4.0/PH/en-US/PHP/h_xp/162618735/2026-03-02/2026-03-03/hotel/hotel/hotels?legacy_provider_id=1&amp;rooms=1&amp;closed_user_group=mobile&amp;hb_data=n-A9gm2Zmd4fvyAXwVQNNAohE2V7U2vBHngGxsKYGZX72z0QKBf6_KDCNfFI418e1O_S96748qClqp43jh6yd_E5q96KysG-3cu9yqb-f_JVg2dqE_rI6NVWk3F8uvHXZIqbSxKLz20bbLo7ZoR883HbJIkCbYxkSJRCJ3lNc3G2AtFg9v6P1GJIvPJMtPv4oDGpuUNsEmqLgG_A9pPCWM1BBDCIBu5N8VswMliF_oEa4UKSlxomy75py8jdA4vUMvb7GygiitGzNIMPVpv-SiK97pM%3D&amp;q_datetime_utc=2026-03-02T01%3A28%3A11&amp;ticket_price=1259&amp;quote_id=4581481266853129504&amp;utid_state=1&amp;channel=iphone&amp;price_without_closed_user_group=2000&amp;tm_place_name=Makati&amp;deeplink_data=eyJmaWVsZHMiOnsic2lnbmF0dXJlIjoiYTVlMTZkZDgyZDFjYWZhNTgxMDk4NDVhZWQ3YjBiYzcifSwidXJsIjoiaHR0cHM6Ly93d3cuZXhwZWRpYS5jb20ucGgvSG90ZWwtU2VhcmNoP3RwaWQ9NjgmbXBlPTE3NzI0MTQ3NTYmZW5kRGF0ZT0yMDI2LTAzLTAzJmFkdWx0cz0xJmxvY2FsZT1lbl9VUyZjaGlkPWI5M2E3MDgwLTBiZGMtNDUzOC05MjM2LTk2NWViZjg1ZmM0NiZlYXBpZD00NjIzMCZtY3RjPTMmc3RhcnREYXRlPTIwMjYtMDMtMDImbXBkPUdCUCZtcG49MjAyNDQwMjY0JmN1cnJlbmN5PUdCUCZyYXRlcGxhbmlkPTI5MjAyNDU4MCZtcG09MjQmbXBwPTEmbXBvPUVDJnNlbGVjdGVkPTIyMjc1NTcyJm1wYj0yLjk4Jm1wcT0xNC41MyZtcGE9MTMuMjEifQ%3D%3D&amp;utid=b310b56d-a049-eae2-6252-9b18b666af4f&amp;tm_stars=3&amp;client_id=skyscanner_app&amp;redirect_delay=1000&amp;price_policy=2&amp;pre_redirect_id=53f11c51-97c0-7069-20bf-c0c79eec18a3&amp;tm_city_code&amp;max_price=4624&amp;guests=1&amp;request_id=53f11c51-97c0-7069-20bf-c0c79eec18a3&amp;tm_country_code=PH</t>
  </si>
  <si>
    <t>14.537372, 120.994415</t>
  </si>
  <si>
    <t>EDSA, City Garden Town Homes, Barangay 76, Zone 10, District 1, Pasay, Southern Manila District, Metro Manila, 1302, Philippines</t>
  </si>
  <si>
    <t>Copacabana Apartment Hotel</t>
  </si>
  <si>
    <t>www.skyscanner.com.ph/hotel_deeplink/4.0/PH/en-US/PHP/h_ct/81985604/2026-03-02/2026-03-03/hotel/hotel/hotels?legacy_provider_id=31&amp;rooms=1&amp;hb_data=pqql8NSV_lOS6NEAdKuf4lvabc8mBvFPtjXsyrnJ2bMk3p4fyZSRW0vXZk9M_5ICqth31KqnQwKgi-1DDkzgVrHi-oHgMNTbyxhsYydnqtl7HUOMDjXA7E0VX3qURccTLIE_fgwBLGBLwurVZjZkoMFgg_kopPWJHNRyQcLZcfOUOwgubCykG0D1pDYrsbKVhdfwTfy8j67J8goWq3Mf9XkFIWEE4ElWYYs3kPkaG6d6b6gZYPhOYipAUEETb3V8PaJ412jGgct_pyZLiAwHDpGXJAxIBp28a1ibLEEtiiahHK4ZgCZftcOeeQMCzQcjeNn7YYYBT9W3NK9qD5tRQxMy7Qe_B-qzQdc8NzjPyAu0K4CWWDIS_knAqbem5EQT40RpHv5So1Gk0_BdP6Cb_X9qOGkMLqlR0hIbkPfv5A%3D%3D&amp;q_datetime_utc=2026-03-02T01%3A28%3A13&amp;ticket_price=3662&amp;quote_id=-4708085107017421540&amp;utid_state=1&amp;channel=iphone&amp;tm_place_name=Pasay&amp;deeplink_data=eyJmaWVsZHMiOnsic2lnbmF0dXJlIjoiOWQyMmNmNjA0MGQwMGJkNzAzOTJjZGM1YzFiNmI5ZmQifSwidXJsIjoiaHR0cHM6Ly9waC50cmlwLmNvbS9ob3RlbHMvcmVkaXJlY3Q%2FaG90ZWxpZD03MTM0NzUmY2l0eT0xMjE4NTMmQWxsaWFuY2VpZD0xMjYwNyZzaWQ9ODg4ODMyJmNoZWNraW49MjAyNi0wMy0wMiZjaGVja291dD0yMDI2LTAzLTAzJnNob3BwaW5naWQ9MzA1NWM3NmUzOTM0NDY2YWI2YmNiNDI0YmU3YWE4NDImYWR1bHQ9MSZjaGlsZHJlbj0wJmFnZXM9Jmxhbmd1YWdlPWVucGgmbG9jYWxlPWVuX1BIJnJvb21pZD0xMjE3NDYyNTE2JnN3aWQ9MCZwYXk9UFAmZmd0PTEmY3JuPTEmY3Vycj1QSFAmd2twPTEmc3RhbmQ9SDRzSUFBQUFBQUFBX3dBQ0FmMy1DbUFLQWhnQkVnUUlBUkFBR2xRSTlJSEV4QVFTQVRJWUFEQzREemlPYTVnQmc4WXJxQUVBdUFFQ3dBRUEwUUdrY0QwSzEwYW9RT0VCU09GNkZDNmNyRURvQVpPM2pJY0NpQUlnaVFRcFhJX0M5V2c2UUtBRUFLRUZBQUFBQUFBQUFBQWFJRE13TlRWak56WmxNemt6TkRRMk5tRmlObUpqWWpReU5HSmxOMkZoT0RReUlBUW9oY2VUelFaSUFWSUdaalEzT0dZMVdod0tBMVZUUkJIQ2hxZFh5bkliUUJvRFVFaFFJUkJZT2JUSWRyNF9ZZ1ZsYmw5UVNHaTVGSEFCZUFDS0FRZElBWGdBeUFFQnFnRUhDZ013TWpFUUF2SUJJak13TlRWak56WmxNemt6TkRRMk5tRmlObUpqWWpReU5HSmxOMkZoT0RReVh6S1NBZ0UwbWdJQUFBQUFfXzhCQUFEX180ZGU4NVVDQVFBQSJ9&amp;utid=7f4edb07-a348-4f36-3a22-f3d87dceb202&amp;tm_stars=0&amp;client_id=skyscanner_app&amp;redirect_delay=1000&amp;price_policy=2&amp;pre_redirect_id=64eefbea-8b30-abef-314c-87f7622ed2eb&amp;tm_city_code&amp;max_price=11504&amp;guests=1&amp;request_id=64eefbea-8b30-abef-314c-87f7622ed2eb&amp;tm_country_code=PH</t>
  </si>
  <si>
    <t>13.50743, 120.905198</t>
  </si>
  <si>
    <t>Arcobaleno Campsite, To Hollywood, White Beach, San Isidro, Puerto Galera, Oriental Mindoro, Mimaropa, 5221, Philippines</t>
  </si>
  <si>
    <t>Casa Marco Suites Puerto Galera</t>
  </si>
  <si>
    <t>www.skyscanner.com.ph/hotel_deeplink/4.0/PH/en-US/PHP/h_h1/218587721/2026-03-05/2026-03-06/hotel/hotel/hotels?legacy_provider_id=927111&amp;rooms=1&amp;closed_user_group=mobile&amp;hb_data=tPuQCipPasB8TnrALPqvfdgAzlfIcePLGTnynPz_WW-pps4LNzdzvuF3VWje0vSXqL-enUqXCs_JM0UcgcCDAL4SlkfPsGsSipWyEMzr3IyWQl5j1n4VGByIPoJQWajYmsGRSWHsA2iW4dGh8OJ6tYhxgFUr9ozD1gqnRBEXe4iXuPunHMceLV6VWAtpN1k-kjNwcri0U35gRYbZ8AXFoRbTfYXBbh3Ov6WaFQ1F907pNuYc-Qfry0SWfUvx5KR3dQIZT0JZg0uSfF8-2TLuQFmLgWo%3D&amp;q_datetime_utc=2026-03-05T14%3A40%3A21&amp;ticket_price=4090&amp;quote_id=-54796185373608914&amp;utid_state=1&amp;channel=iphone&amp;price_without_closed_user_group=6391&amp;tm_place_name=Puerto+Galera&amp;deeplink_data=eyJmaWVsZHMiOnsic2lnbmF0dXJlIjoiNzFhY2Y4OGRlOTM3ODAyODQxYTFiM2I4NTlmMGY0NWQifSwidXJsIjoiaHR0cHM6Ly9waC5ob3RlbHMuY29tL0hvdGVsLVNlYXJjaD90cGlkPTMyMTQmbXBlPTE3NzI3MjA4ODEmZW5kRGF0ZT0yMDI2LTAzLTA2JmFkdWx0cz0xJmxvY2FsZT1lbl9QSCZjaGlkPTA1ZTA1NGNiLTg4MzYtNDk1Yi04ZDdmLTViNjI5Yzk0OTQ0MiZlYXBpZD00NCZtY3RjPTMmc3RhcnREYXRlPTIwMjYtMDMtMDUmbXBkPVBIUCZtcG49MjI5NTEyODgxJmN1cnJlbmN5PVBIUCZyYXRlcGxhbmlkPTI3MDI3MzQwMiZtcG09MjQmbXBwPTEmbXBvPUVDJnNlbGVjdGVkPTU0MTI2MjQ3Jm1wYj03MzcuNTkmbXBxPTM2ODcuOTImbXBhPTMzNTIuNjUifQ%3D%3D&amp;utid=418c7ad8-f73d-4c50-a4dc-7b6c01fc71d6&amp;tm_stars=4&amp;client_id=skyscanner_app&amp;price_policy=2&amp;pre_redirect_id=bf08d893-e37a-5480-e0af-2c0fa36be91c&amp;tm_city_code&amp;max_price=7526&amp;guests=1&amp;request_id=bf08d893-e37a-5480-e0af-2c0fa36be91c&amp;tm_country_code=PH</t>
  </si>
  <si>
    <t>14.7615, 121.06685</t>
  </si>
  <si>
    <t>When you stay at Casa Marco Suites Puerto Galera in Puerto Galera, you'll be on the beach, within a 15-minute walk of White Beach and Puerto Galera Mangrove Conservation. This hotel is 0.4 mi (0.6 km) from Bayanan Beach and 1 mi (1.6 km) from Minolo Port.
Enjoy a meal at the restaurant or snacks in the hotel's coffee shop/cafe. Local cuisine breakfasts are available daily from 7:00 AM to 9:00 AM for a fee.
Featured amenities include a 24-hour front desk, a safe deposit box at the front desk, and ATM/banking services. Free self parking is available onsite.
Make yourself at home in one of the 15 air-conditioned rooms featuring refrigerators. Complimentary wireless internet access is available to keep you connected. Private bathrooms with showers feature complimentary toiletries and bidets. Conveniences include desks and electric kettles, and housekeeping is provided on request.</t>
  </si>
  <si>
    <t>www.skyscanner.com.ph/hotel_deeplink/4.0/PH/en-US/PHP/h_bc/223270037/2026-03-05/2026-03-06/hotel/hotel/hotels?legacy_provider_id=13&amp;rooms=1&amp;closed_user_group=apps&amp;hb_data=hIGr_1zYHuBxrR4mMvoLX3rs3aj5TLKIg20GEReNxfefme-xPMQt2cPX7RkaAkFDfM0SWzVUtWX_dazp5yiWAfFOWXHCW4azZZ3dL38oXcqYZdboZ-E0b6bE3DLOGt3VxH0KRjQ9tiY5gTwaFsm9napPoTHU_CuJD_RNydfvmvSvPdmVA0TBU4Aogk9tvt-0dNjbM1DavZXGBEoMXEeIdhTnOr4SnBpbN3CNjrWsJvvdX_QdyNvYZWSuhIsWJA3qjIQDBlxDtH7vCS_K7UgbtDUEI7_exsmuSCqoRokDMn5x6Ktum6giMhHsEN4q5xM46bga3Prg5-4Sjo-ZCgah6G_5Lf12SLH_ys04rCrn8nqdRz5KUUR37vkosauzRdEI5AE2Uj38xdFwHmUrtWUhncZ_Iv-NN_bbpmDFAbYMu1vYIehx2VE%3D&amp;q_datetime_utc=2026-03-05T14%3A40%3A19&amp;ticket_price=1149&amp;quote_id=-3272440290160118385&amp;utid_state=1&amp;channel=iphone&amp;price_without_closed_user_group=2529&amp;tm_place_name=Bitik&amp;deeplink_data=eyJmaWVsZHMiOnsic2lnbmF0dXJlIjoiMzZkOTJkM2VhOGQ1ZTZjOTY5MWVhMmU2YjIxZWMxZDAiLCJibG9ja19pZCI6IjgzNTg2NjQwNl8zODMyMDc0MDNfMl8wXzAifX0%3D&amp;utid=a48c5e64-fd3c-6912-32ed-2de60518d35f&amp;tm_stars=3&amp;client_id=skyscanner_app&amp;price_policy=2&amp;pre_redirect_id=ed1eec8e-1933-5e22-11e9-d42a373d9fd3&amp;tm_city_code&amp;max_price=1149&amp;guests=1&amp;request_id=ed1eec8e-1933-5e22-11e9-d42a373d9fd3&amp;tm_country_code=PH</t>
  </si>
  <si>
    <t>14.54597, 121.05629</t>
  </si>
  <si>
    <t>Green Valley Phase 6, Saint Bernadeth Homes, Barangay 186, Zone 16, District 3, Caloocan, Northern Manila District, Metro Manila, 1427, Philippines</t>
  </si>
  <si>
    <t>Located in Manila, 13 miles from Smart Araneta Coliseum, JQV Hotel has accommodations with free WiFi and free private parking. This 3-star hotel offers a 24-hour front desk and luggage storage space. The hotel has family rooms.</t>
  </si>
  <si>
    <t>Hotel101-Fort</t>
  </si>
  <si>
    <t>www.skyscanner.com.ph/hotel_deeplink/4.0/PH/en-US/PHP/h_ad/216676420/2026-03-02/2026-03-03/hotel/hotel/hotels?legacy_provider_id=22&amp;rooms=1&amp;hb_data=mz7wSefrI_4MPJRwiNjHTlipoPKfiVYAYZpoj8sNMwTDDtOrNX2L1DHZM-OE8cg7a4mfChM3X1u4m7I5NfocRiCpM9es0V_mRiJNSkcCyAv84rdullV2zTN_0i3KzOo5-ZUGikzZYGHsT7_TK-OjCi_7cF4C6vwZvrj1OspkUadzifKOIptvSbCz5Xp7oyINA93p4KOCcnviBP-Yp4SmQjZV1pF4YA4cdgHzDQ8Qyw7hjO-cc5ZRik3AsIYRVRO9eGZaDIcWsap9GWKB1qWDBVcRKiX0pgcdc5EIht4tfDFhq6CFrcMfrRj70nndPyprvwNOx5RLfr9-v8V6_VPq1g9NszDOTGL9sxKEZwF49eOZ7BXOrHIfPI8flA6l6kkaOVQD1p6nHD9OqFAwHRGtOtvrAzSsu76Yl202Kx9lYgeI&amp;q_datetime_utc=2026-03-02T01%3A28%3A26&amp;ticket_price=2201&amp;quote_id=-1548713905770528169&amp;utid_state=1&amp;channel=iphone&amp;tm_place_name=Makati&amp;deeplink_data=eyJmaWVsZHMiOnsic2lnbmF0dXJlIjoiODZjODZiNTQ3NmU3MmVlYTMyMDg1NjE2ZTY1MTljZjgifSwidXJsIjoiaHR0cHM6Ly93d3cuYWdvZGEuY29tL3BhcnRuZXJzL3BhcnRuZXJzZWFyY2guYXNweD9jaWQ9MTg0NjM4MyZoaWQ9NDEwNDI3NTMmY3VycmVuY3k9UEhQJmNoZWNraW49MjAyNi0wMy0wMiZjaGVja291dD0yMDI2LTAzLTAzJk51bWJlcm9mQWR1bHRzPTEmTnVtYmVyb2ZDaGlsZHJlbj0wJlJvb21zPTEmbWNpZD0zMzImbWFzdGVyUm9vbUlkPTY3NDUwMjMyNSZtcHQ9Y2xsS1F5OHpTMlpGVURBMFNVNUxUbkUwUkdkNmNYUTBOV0ZhVG1aS1RuWnNiMlpJYTI5NU9XaGhNVloyVkZkSFMwVlJTVWM0TTNCTVkzZEhaa0V2TUZKSVJYaE5UVXRoZG01MWRWaDNQVDAmVG90YWxQcmljZT0yMjAxLjI4JlRvdGFsVGF4PTI2MS4wMCZUb3RhbEZlZT0xNTAuNjImVG90YWxTdXJjaGFyZ2U9MCZtY3VyPVBIUCJ9&amp;utid=b90be4d0-f830-da1c-d172-2d80dd93ccff&amp;tm_stars=3&amp;client_id=skyscanner_app&amp;redirect_delay=1000&amp;price_policy=2&amp;pre_redirect_id=36aea80a-b185-6281-a585-c0647c964f18&amp;tm_city_code&amp;max_price=4411&amp;guests=1&amp;request_id=36aea80a-b185-6281-a585-c0647c964f18&amp;tm_country_code=PH</t>
  </si>
  <si>
    <t>13.40135, 122.4907</t>
  </si>
  <si>
    <t>Ibabang Tayuman, Quezon, Calabarzon, Philippines</t>
  </si>
  <si>
    <t>Utopia Beachfront Vacation Club</t>
  </si>
  <si>
    <t>www.skyscanner.com.ph/hotel_deeplink/4.0/PH/en-US/PHP/h_bc/216277908/2026-03-02/2026-03-03/hotel/hotel/hotels?legacy_provider_id=13&amp;rooms=1&amp;hb_data=5uIB8D9K8OHbX8tnEOa0xrMUit_Zc8ZPl9GeGAOYSvHvETBIXYnixzi4KNVf9cHV5UMdH3KxLPCUCxdHkHXv7C3QTuH7-FLrDquNuNYVuCLOFLAmPFROaShy0eO_koKOB4mxTO-UMAA-vkN5UAkJ5oYdxcCGU4dXJNpEtoVCqEoVHqJ5THxpE7wq_28keiO0RibV_WezsK-398tvoRyG8RBK3L9t0GmvLWCPXqHYogTnF-nYUQ1t8TaA-u8_Uzxx6ZEW8ifyj3ahomZGr9xkeUA737gD2QKKLKW_5E-nFsquLi2o8fc4FsyEB-gJDhO-PFNqjXU2e5nQxtvFH9TsLNubl5t95i2F5cINVBY-BcFhbYPcMzPJmSAc5Jz80sTpbeZom6PWcNFFj9_zO9MNPSyt01mGwy_Bwe1hkYQGzLidf4E_QP4%3D&amp;q_datetime_utc=2026-03-02T01%3A28%3A28&amp;ticket_price=19398&amp;quote_id=-1586935952164605732&amp;utid_state=1&amp;channel=iphone&amp;tm_place_name&amp;deeplink_data=eyJmaWVsZHMiOnsic2lnbmF0dXJlIjoiOGU5ZWQ2ZjJhNTIyYzg3NTlkNTY0NDA2MWJmZDgxNWUiLCJibG9ja19pZCI6Ijg3MzU5NDcwMV8zNTczNDQ0ODlfMF8xXzAifX0%3D&amp;utid=a01a52a6-a2ac-5466-e1db-c93825de8d06&amp;tm_stars=5&amp;client_id=skyscanner_app&amp;redirect_delay=1000&amp;price_policy=2&amp;pre_redirect_id=ad7a1387-fe41-5c57-1d06-2fa250dffe75&amp;tm_city_code&amp;max_price=24998&amp;guests=1&amp;request_id=ad7a1387-fe41-5c57-1d06-2fa250dffe75&amp;tm_country_code=PH</t>
  </si>
  <si>
    <t>14.551198, 121.023375</t>
  </si>
  <si>
    <t>Quezon (municipality)</t>
  </si>
  <si>
    <t>Located in San Francisco, Utopia Beachfront Vacation Club offers 5-star accommodations with an outdoor swimming pool, a fitness center and a terrace. The hotel also provides free WiFi and free private parking.</t>
  </si>
  <si>
    <t>Fairmont Makati</t>
  </si>
  <si>
    <t>www.skyscanner.com.ph/hotel_deeplink/4.0/PH/en-US/PHP/h_h1/134591310/2026-03-02/2026-03-03/hotel/hotel/hotels?legacy_provider_id=927111&amp;rooms=1&amp;closed_user_group=mobile&amp;hb_data=BAUpWC5m350aODgeCwjufO-UCir6Y9T35eEc6-r8EebASbHxevAgy4G8waUJ3LgoRIikkwMGZN_YjyHP2z1AKJPdFiZDYT1y7UmyLfYXQtkDyCxxg_aXBdVnGXYCZuEEQVxb09XZlWYvRoWpDpkDE0lrYy3cM_uOISaUGGEBvSTDDbl6Ga47s_kOlnxQVquC0mLg_qTBOQ1WIKXOgxxi-HGXEjznTcQ9PbNlbE3L3Uhcfra2aP4i5Ote2UnWfweT3vlUgAX6tvBRWInaAGP7GswkLVU%3D&amp;q_datetime_utc=2026-03-02T01%3A28%3A27&amp;ticket_price=25194&amp;quote_id=-5608124900603355475&amp;utid_state=1&amp;channel=iphone&amp;tm_place_name=Makati&amp;deeplink_data=eyJmaWVsZHMiOnsic2lnbmF0dXJlIjoiMzZlZGM4NDY5NDYxYjMzNGM1ZjgxMTg1OGJkNTE4YmEifSwidXJsIjoiaHR0cHM6Ly9waC5ob3RlbHMuY29tL0hvdGVsLVNlYXJjaD90cGlkPTMyMTQmbXBlPTE3NzI0MTQ3NTYmZW5kRGF0ZT0yMDI2LTAzLTAzJmFkdWx0cz0xJmxvY2FsZT1lbl9QSCZjaGlkPTkyZjM3YmE5LTI4MjgtNDdkZS04YTE1LTI4NTIzMjkyN2VjOCZlYXBpZD00NCZtY3RjPTMmc3RhcnREYXRlPTIwMjYtMDMtMDImbXBkPVBIUCZtcG49MzE1ODAxNzI1JmN1cnJlbmN5PVBIUCZyYXRlcGxhbmlkPTM4NDcxMjI2OSZtcG09MjQmbXBwPTEmbXBvPUVDJnNlbGVjdGVkPTUzNjAyNzAmbXBiPTQ2NDQuMzAmbXBxPTIyNjA1LjAwJm1wYT0yMDU1MC4wMCJ9&amp;utid=5997ce5f-f7b0-e1c5-5f80-96af07ea68a6&amp;tm_stars=5&amp;client_id=skyscanner_app&amp;redirect_delay=1000&amp;price_policy=2&amp;pre_redirect_id=3ed695d8-877b-8856-7595-d8015a4b594c&amp;tm_city_code&amp;max_price=147705&amp;guests=1&amp;request_id=3ed695d8-877b-8856-7595-d8015a4b594c&amp;tm_country_code=PH</t>
  </si>
  <si>
    <t>14.634574, 121.072003</t>
  </si>
  <si>
    <t>Uncle John's, Xavierville Avenue, Loyola Heights, Project 2, 3rd District, Quezon City, Eastern Manila District, Metro Manila, 1102, Philippines</t>
  </si>
  <si>
    <t>The Studio 87 Residences</t>
  </si>
  <si>
    <t>www.skyscanner.com.ph/hotel_deeplink/4.0/PH/en-US/PHP/h_ct/117752291/2026-03-02/2026-03-03/hotel/hotel/hotels?legacy_provider_id=31&amp;rooms=1&amp;closed_user_group=general&amp;hb_data=LTbN3V35eL3c60urH9xUFmaWWqnRHzQG4AJDeBGFrcMExDCRS9EizLyU7gXWaCTC92Ej1n4d8urVrQQ-poRjrLcdkYx-n1rTwmhkGUiR9x7bnznGRshZXN66FrBblibwJjQiGy2bbkShESE861jjHRlLyFZEVuV_hXLrLAlz9SMeO7w3tEw9Nteg9ylZgpmb2VVZxa26AjtQe0ZHG3JqyQ0YnPqt3lBtK9CyxJkrtVasORHE9innOxfEj3wxOBT6KpNytTNd4UPJRNqpLHJ7tlzmw7IOu5wr2nGoQTfBFKMWYky9MgC_pN-pIrZ8HL6nKFcJ56vtaZdeOfXdp_qKLtk6YstEM99v3yHz2m-pSEu5Inba3sEUz4qcA_lKDmEqOqVgEXlgauqjWIrC_D-5Q43BqLIN7AkKjDUiuIRhrw%3D%3D&amp;q_datetime_utc=2026-03-02T01%3A28%3A28&amp;ticket_price=2400&amp;quote_id=8004374462471711244&amp;utid_state=1&amp;channel=iphone&amp;price_without_closed_user_group=2854&amp;tm_place_name=Quezon+City&amp;deeplink_data=eyJmaWVsZHMiOnsic2lnbmF0dXJlIjoiNjBjZDFiYmEyMGMxYjZlYmM1N2U4NGVmOWY2MWY0NmUifSwidXJsIjoiaHR0cHM6Ly9waC50cmlwLmNvbS9ob3RlbHMvcmVkaXJlY3Q%2FaG90ZWxpZD01NDk3ODM2JmNpdHk9NjEwMjEmQWxsaWFuY2VpZD0xMjYwNyZzaWQ9ODg4ODMyJmNoZWNraW49MjAyNi0wMy0wMiZjaGVja291dD0yMDI2LTAzLTAzJnNob3BwaW5naWQ9ZjJjMzJiMjljNDcwNDdjZGEzMmY0NTM3YTIzZmQyNTImYWR1bHQ9MSZjaGlsZHJlbj0wJmFnZXM9Jmxhbmd1YWdlPWVucGgmbG9jYWxlPWVuX1BIJnJvb21pZD0xNTM3ODYzNzc2JnN3aWQ9MCZwYXk9UFAmZmd0PTEmaXNfc3A9UTImY3JuPTEmY3Vycj1QSFAmd2twPTEmc3RhbmQ9SDRzSUFBQUFBQUFBX3dBSEFmai1DbXdLQWhnQkVnUUlBUkFBR21BSTRPQ24zUVVZQURBQU9Qc1JtQUhzeDg4Q3FBRUF1QUVDd0FFQTBRRXpNek16TS1xZlFPRUJBQUFBQUFEQW9rRG9BZXVEZ3RZQmlBSWdpUVFBQUFBQUFBQUFBS0FFQnFvRURBamFEeEZ4UFFyWG8xeDhRS0VGQUFBQUFBREFna0FhSUdZeVl6TXlZakk1WXpRM01EUTNZMlJoTXpKbU5EVXpOMkV5TTJaa01qVXlJQVFvNDhxVHpRWklBVklHWVRreFpEVmhXaHdLQTFCSVVCRVFXRG0weUhhLVB4b0RVRWhRSVJCWU9iVElkcjRfWWdWbGJsOVFTR2k1RkhBQmVBQ0tBUWRJQVhnQXlBRUJxZ0VBOGdFaVpqSmpNekppTWpsak5EY3dORGRqWkdFek1tWTBOVE0zWVRJelptUXlOVEpmTUpJQ0FUU2FBZ0FBQUFEX193RUFBUF9fTVZlZFZBY0JBQUEifQ%3D%3D&amp;utid=776dffa2-30e1-a929-4a1c-64cfcc145dec&amp;tm_stars=0&amp;client_id=skyscanner_app&amp;redirect_delay=1000&amp;price_policy=2&amp;pre_redirect_id=76df79b0-d1f8-9296-bf43-6fce6cef5fa4&amp;tm_city_code&amp;max_price=3072&amp;guests=1&amp;request_id=76df79b0-d1f8-9296-bf43-6fce6cef5fa4&amp;tm_country_code=PH</t>
  </si>
  <si>
    <t>14.072866, 120.869933</t>
  </si>
  <si>
    <t>Paseo de Enrile, Splendido Taal Residential Golf &amp; Country Club, Laurel, Batangas, Calabarzon, 4221, Philippines</t>
  </si>
  <si>
    <t>parking, wifi, elevator, air_conditioning, non-smoking, internet_access, 24-hour_front_desk_service, smoking_areas, multilingual_staff, room_service, safe_deposit_box, business_center, lounge, kitchen, desk, shower, fitness_center, luggage_storage, photocopier, accessible, fax, wheelchair_accessible, complimentary_bottled_water, telephone, hairdryer, valet_parking, wake-up_call</t>
  </si>
  <si>
    <t>Splendido Tower 2 Ann's Unit</t>
  </si>
  <si>
    <t>https://https://www.skyscanner.com.ph/hotel_deeplink/4.0/PH/en-US/PHP/h_kl/46973169/2026-02-27/2026-02-28/hotel/hotel/hotels?legacy_provider_id=927243&amp;rooms=1&amp;closed_user_group=mobile&amp;hb_data=-CahaT895dal5drvAeh5vId1p9wlV2cWu8mvuoG7kO7kFNHqByzhZ_A77dQDs943jjOQwS3yjUk1RL2OlFxSc40qHaAoZO7RN6bbUA-DQXD-okyn7pXNvdSo_TsR8-XJb0YWLnCvYoLAozVGpmdYTlx_WuIr6L3jC6xTKXjquoVD8xn8bRwTC1L8SqHxeIvL8XIwbP1b6kVSsuclwFlH3hFeB-MFARo5nGunRP2tkelqRU2UFtSiA9y9gcPYjT9Pl6zyOG1o9V7rSkVov9DoBtZ86SpqrfBnie1CXnQVnUJ_WYHJXqf71FqMYjlVYFyTzDjsd30QpX3BDZYuRTYmged_tJrekSaAbMiRuWrit8LVXI2Nt7hNtzEovUESdKRxQt4G3fV-I7PxGFOWNgqzPLvoUKL8Eidi3HJipe5sAQ%3D%3D&amp;q_datetime_utc=2026-02-26T18%3A48%3A00&amp;ticket_price=20178&amp;quote_id=-7434686917153019296&amp;utid_state=1&amp;channel=iphone&amp;price_without_closed_user_group=32856&amp;tm_place_name=Malay&amp;deeplink_data=eyJmaWVsZHMiOnsic2lnbmF0dXJlIjoiZWJjOTMzMWMyOWVhNDAxZDIzYmE3MjA2MWNlNTEwMjUifSwidXJsIjoiaHR0cHM6Ly9hcGkua2xrdGVjaC5jb20vdjEvaG90ZWxtc2UvZGVlcGxpbmsvZW4tVVMvaG90ZWxzL2RldGFpbC80MDg0OTEvP19jdXJyZW5jeT1QSFAmYWR1bHRfbnVtPTEmYWlkPTI3ODIwJmFycml2YWxfZmVlcz0wJmNoZWNrX2luPTIwMjYtMDItMjcmY2hlY2tfb3V0PTIwMjYtMDItMjgmY2hpbGRfbnVtPTAmY2xpY2tfY3VycmVuY3k9UEhQJmNsaWNrX3ByaWNlX3RvdGFsPTIwMTc4LjAwMCZrbGNfbDE9TVNFJmtsY19sMj1Ta3lzY2FubmVyJmxhbmd1YWdlPWVuLVVTJm1zZV90cmFjZV9pZD1kYmQ4NzhhJnByaWNlX3RvdGFsPVBIUC0yMDE3OC4wMDAmcHJpY2VfdHlwZT1JbmJvdW5kLWRlc2t0b3AmcmF0ZV9rZXk9MTE0NzYwNiMhIyEjITc0OTg2JnJvb21fbnVtPTEmdXRtX2NhbXBhaWduPTI3ODIwJnV0bV9jb250ZW50PVBIUCZ1dG1fbWVkaXVtPVNLWVNDQU5ORVImdXRtX3NvdXJjZT1NU0UmdXRtX3Rlcm09NDA4NDkxJmRldmljZT0yJnBhcnRuZXJfbWVtYmVyPTAifQ%3D%3D&amp;utid=e51e6c0c-d1fd-c2e8-f0cd-53205f218573&amp;tm_stars=5&amp;client_id=skyscanner_app&amp;redirect_delay=1000&amp;price_policy=2&amp;pre_redirect_id=6340d889-b972-366f-4f4d-df02ecef9519&amp;tm_city_code&amp;max_price=24642&amp;guests=1&amp;request_id=6340d889-b972-366f-4f4d-df02ecef9519&amp;tm_country_code=PH</t>
  </si>
  <si>
    <t>11.97207, 121.9164</t>
  </si>
  <si>
    <t>Discovery Shores, Boracay Beachfront Path, Station 1, Balabag, Malay, Aklan, Western Visayas, 5608, Philippines</t>
  </si>
  <si>
    <t>Discovery Boracay</t>
  </si>
  <si>
    <t>www.skyscanner.com.ph/hotel_deeplink/4.0/PH/en-US/PHP/h_xp/46973169/2026-03-05/2026-03-06/hotel/hotel/hotels?legacy_provider_id=1&amp;rooms=1&amp;closed_user_group=mobile&amp;hb_data=ZGYlxex43C96sNySgp1LzWF3vu-AW37DKVE27kgqtuj2V8N0NzKuRoGIfDBjmZeQsM8pLyYiR-ij_RXiWfqkJm2AsyBq2yP8jClxXO9XWbhx3dRcIWrO4GwT_Nx_UBsRlNeroSGZyxafdSCoileS6kdZ_R_YjmHOTb6ZXjYugKMmVh8pHP1j3wa_mcSpXi3JIxY9fgVn70yAY-2gKFYC5C4izIFsVI1qjGAyBf4x9pp_1WLv_mkhSVbewz6AD0W-AR-zSdQFrDZ_kftA1FhiZ3eOgs0%3D&amp;q_datetime_utc=2026-03-05T14%3A41%3A23&amp;ticket_price=24504&amp;quote_id=-5335154348176298695&amp;utid_state=1&amp;channel=iphone&amp;price_without_closed_user_group=32672&amp;tm_place_name=Malay&amp;deeplink_data=eyJmaWVsZHMiOnsic2lnbmF0dXJlIjoiNWJkMWVkNGIzMjVkZjFkMGQ3ZGU2NDU5NzA3MWJmNWIifSwidXJsIjoiaHR0cHM6Ly93d3cuZXhwZWRpYS5jb20ucGgvSG90ZWwtU2VhcmNoP3RwaWQ9NjgmbXBlPTE3NzI3MjAyMjYmZW5kRGF0ZT0yMDI2LTAzLTA2JmFkdWx0cz0xJmxvY2FsZT1lbl9VUyZjaGlkPTNkNzVkZmVjLTU2Y2MtNDg1YS05NDg5LTI5YTgzZDZkNDEzZCZlYXBpZD00NjIzMCZtY3RjPTMmc3RhcnREYXRlPTIwMjYtMDMtMDUmbXBkPUdCUCZtcG49MzI1MTg4MjE1JmN1cnJlbmN5PUdCUCZyYXRlcGxhbmlkPTM5Njg4MTA2MyZtcG09MjQmbXBwPTEmbXBvPUVDJnNlbGVjdGVkPTE2OTIwNzQmbXBiPTQ3LjkyJm1wcT0yODIuMTkmbXBhPTI2Ni4yMiJ9&amp;utid=aaa53fbc-5cb0-0d31-aab6-217bc61ff78d&amp;tm_stars=5&amp;client_id=skyscanner_app&amp;price_policy=2&amp;pre_redirect_id=9c3ed351-466c-28f4-1990-73d2412b8821&amp;tm_city_code&amp;max_price=37913&amp;guests=1&amp;request_id=9c3ed351-466c-28f4-1990-73d2412b8821&amp;tm_country_code=PH</t>
  </si>
  <si>
    <t>14.570405, 120.983847</t>
  </si>
  <si>
    <t>A beachfront property sitting on Boracay Islandâ€™s fine white sand, 1476 feet from Willy's Rock Formation, Discovery Shores offers a spa and an outdoor pool with sunken bar. Free WiFi is available throughout the resort.</t>
  </si>
  <si>
    <t>Hop Inn Hotel Ermita Manila</t>
  </si>
  <si>
    <t>www.skyscanner.com.ph/hotel_deeplink/4.0/PH/en-US/PHP/h_h1/140167082/2026-03-05/2026-03-06/hotel/hotel/hotels?legacy_provider_id=927111&amp;rooms=1&amp;closed_user_group=mobile&amp;hb_data=pDesgnA28iwO3smHBpitDXC-ne7sINiA3-JwPclAqNNeb5PBsT6r7yWj4pK96dz3AHyS1CNz7pRzehTjxmWqhIkKNhcQM-juirztj0fc30nAF7tYWjwBgr5SAlJgmF-z3IQ1dqVLtbAV8ghTraqB25mP1DrMXvFXlcWrgL71udKHNz5KvVHKbvrVyuOmdncjRMCHoS_WomZxjAOfn7k6xkSBQAm1WGQI6zBpmTnjYJ_2S_rfcBo5vrW6vxSKyO2pwFl3dfhmLBpxQU9uvg1ZlJLTueo%3D&amp;q_datetime_utc=2026-03-05T14%3A40%3A21&amp;ticket_price=2299&amp;quote_id=4540822188906326175&amp;utid_state=1&amp;channel=iphone&amp;price_without_closed_user_group=2527&amp;tm_place_name=Manila&amp;deeplink_data=eyJmaWVsZHMiOnsic2lnbmF0dXJlIjoiNDIyMDU3ZTU0NWEwNDMyMTkwYjEwYWMxNDdkZWVjNDIifSwidXJsIjoiaHR0cHM6Ly9waC5ob3RlbHMuY29tL0hvdGVsLVNlYXJjaD90cGlkPTMyMTQmbXBlPTE3NzI3MjAyMTgmZW5kRGF0ZT0yMDI2LTAzLTA2JmFkdWx0cz0xJmxvY2FsZT1lbl9QSCZjaGlkPTZjOGI4YTNhLWE4NmQtNDVhMy04YzJkLWJhNTcwNDVlNjg3ZiZlYXBpZD00NCZtY3RjPTMmc3RhcnREYXRlPTIwMjYtMDMtMDUmbXBkPVBIUCZtcG49MjAxNzE0NTk1JmN1cnJlbmN5PVBIUCZyYXRlcGxhbmlkPTM4OTMyNTcwNyZtcG09MjQmbXBwPTEmbXBvPUVDJnNlbGVjdGVkPTE2MzU4NTI2Jm1wYj0zOTkuMDAmbXBxPTIwNTIuMDAmbXBhPTE5MDAuMDAifQ%3D%3D&amp;utid=feb663e2-e135-e6e6-e858-7956dc3b9f3f&amp;tm_stars=3&amp;client_id=skyscanner_app&amp;price_policy=2&amp;pre_redirect_id=fd971691-f7fc-0bb4-67e1-1ea95a3e64d8&amp;tm_city_code=MNLP&amp;max_price=2299&amp;guests=1&amp;request_id=fd971691-f7fc-0bb4-67e1-1ea95a3e64d8&amp;tm_country_code=PH</t>
  </si>
  <si>
    <t>14.567389, 121.030503</t>
  </si>
  <si>
    <t>Hop Inn, M. H. del Pilar Street, Barangay 699, Malate, Fifth District, Manila, Capital District, Metro Manila, 1004, Philippines</t>
  </si>
  <si>
    <t>Located within 0.8 mi from Cultural Center of the Philippines, Hop Inn Hotel Ermita Manila features free WiFi access throughout the property. Complimentary private parking is available.</t>
  </si>
  <si>
    <t>Hop Inn Hotel Makati Avenue Manila</t>
  </si>
  <si>
    <t>www.skyscanner.com.ph/hotel_deeplink/4.0/PH/en-US/PHP/h_bc/153942325/2026-03-02/2026-03-03/hotel/hotel/hotels?legacy_provider_id=13&amp;rooms=1&amp;closed_user_group=apps&amp;hb_data=C5XVufzG9Js5wzRNo2pbi7X7tTnDQYsSJNs_JUG0ksVR2eMFnt6GmkQyvkr7qnGKaTGvpoDl1vXjplBJ-8ZL941wkvYAEUNAh96hRwzedB9oisXVY0lav1eys2aGXNS0umCTJTlsgTzaLGj8JNxs2lx89bq8vbzjoo5mussrD-kMKof417Dr_E6zXL3FUn84D_8vV912U9IDhL44ZB4BHcbeAl9-ncgD8ZDMX1I_4c6ZKnPJ__UD58NsgwX-wM29gVButghZxGTvh3mq92vrLWLC60-wwqjE9ettglpmsn3O6xYFAadXV88qMW7JQohd5FTCF-kVi2cH3oaT7y7TFAqVluToxRFn3Gnll0XPLP9cxdPHVpMkexe69zrSgUYHPlI_zm841vxNAI9UHVRcGJJ4naHZGR1JCDeYfFECMOjAow8bIs0%3D&amp;q_datetime_utc=2026-03-02T01%3A28%3A34&amp;ticket_price=1659&amp;quote_id=6372507008639628825&amp;utid_state=1&amp;channel=iphone&amp;price_without_closed_user_group=1989&amp;tm_place_name=Makati&amp;deeplink_data=eyJmaWVsZHMiOnsic2lnbmF0dXJlIjoiZjJmMmFhYWViY2EyMWQyYjg3ZWMyYTY0MzcyMzE2NmYiLCJibG9ja19pZCI6IjIzNzc2NDQwMV80Mjc3MzI5MTNfMF8wXzBfMjg0NDg3In19&amp;utid=4d6a9ad5-b542-7c55-dc07-f43bc6610af8&amp;tm_stars=3&amp;client_id=skyscanner_app&amp;redirect_delay=1000&amp;price_policy=2&amp;pre_redirect_id=6bde0fde-7311-d170-054a-6e4fd414f472&amp;tm_city_code&amp;max_price=1810&amp;guests=1&amp;request_id=6bde0fde-7311-d170-054a-6e4fd414f472&amp;tm_country_code=PH</t>
  </si>
  <si>
    <t>14.558494, 121.021818</t>
  </si>
  <si>
    <t>Cosmopolitan Tower, 134, Valero Street, Salcedo Village, Bel-Air, District I, Makati, Southern Manila District, Metro Manila, 1227, Philippines</t>
  </si>
  <si>
    <t>The Sphere Serviced Residences</t>
  </si>
  <si>
    <t>https://https://www.skyscanner.com.ph/hotel_deeplink/4.0/PH/en-US/PHP/h_xp/200496540/2026-02-27/2026-02-28/hotel/hotel/hotels?legacy_provider_id=1&amp;rooms=1&amp;closed_user_group=mobile&amp;hb_data=X23E1L_vpCKr29wZz3zopHvOCI0aDhdHI2J08v2IZD1pOv38eeA2UgOpJQhI-F2bP0ZycGRNhwIfJH3YbWWlRjViPkGLwIFtZEqHPX3DXXGIPNRdU4W9kUpV7APenRFf1zZwqtpby7HSbPBS61LptMvnHrUbFhavCe_FsxtjYimJX4EaUkWp9aQA6ul5-7KvCUVlIqrWChp3WneprBMElupuea-qiJb0Ck6b8V8oKcqz4M6LyHBki0T5zPXJDM9bJW_ccKUC3NIviTAVY5T7xuEc7CI%3D&amp;q_datetime_utc=2026-02-26T18%3A48%3A04&amp;ticket_price=8685&amp;quote_id=2774440497887026359&amp;utid_state=1&amp;channel=iphone&amp;price_without_closed_user_group=10218&amp;tm_place_name=Makati&amp;deeplink_data=eyJmaWVsZHMiOnsic2lnbmF0dXJlIjoiY2I1NzkxMzdmZGIzNThmNWE4MWE5M2VkYjJkMzExNDIifSwidXJsIjoiaHR0cHM6Ly93d3cuZXhwZWRpYS5jb20ucGgvSG90ZWwtU2VhcmNoP21wZD1HQlAmdHBpZD02OCZtcGU9MTc3MjEzMTY4MiZlbmREYXRlPTIwMjYtMDItMjgmYWR1bHRzPTEmbXBuPTIxNjkzNDExMyZtcG09MjQmbXBwPTEmbG9jYWxlPWVuX1VTJm1wbz1FQyZjaGlkPThiMDUwZGNmLTA2ZTMtNGM1OC05ODU0LWRiODFjY2RhZjcyMiZtcHE9OTguODQmZWFwaWQ9NDYyMzAmbWN0Yz0zJmN1cnJlbmN5PUdCUCZyYXRlcGxhbmlkPTM5MjA4MDg2MiZzZWxlY3RlZD0zNDc1MTQyNCZzdGFydERhdGU9MjAyNi0wMi0yNyZtcGI9MTMuMzEmbXBhPTk3Ljg3In0%3D&amp;utid=80ddfd20-9222-26a6-015e-91bb4d8b7531&amp;tm_stars=4&amp;client_id=skyscanner_app&amp;redirect_delay=1000&amp;price_policy=2&amp;pre_redirect_id=948fc099-f980-27ca-96ec-9d93557184ff&amp;tm_city_code&amp;max_price=9289&amp;guests=1&amp;request_id=948fc099-f980-27ca-96ec-9d93557184ff&amp;tm_country_code=PH</t>
  </si>
  <si>
    <t>14.55951, 121.01639</t>
  </si>
  <si>
    <t>Tempura Japanese Grill, 6796, Ayala Avenue, Legazpi Village, San Lorenzo, District I, Makati, Southern Manila District, Metro Manila, 1226, Philippines</t>
  </si>
  <si>
    <t>Seda Residences Makati</t>
  </si>
  <si>
    <t>www.skyscanner.com.ph/hotel_deeplink/4.0/PH/en-US/PHP/h_ad/200496540/2026-03-02/2026-03-03/hotel/hotel/hotels?legacy_provider_id=22&amp;rooms=1&amp;hb_data=uZHr-r7p_fT7VnXiKCFOwAL4D_1xsimFqBGZLimsVyftLLAFiTKKfUuwfT9MgFOtY00ZgQZcdMC8c7URm6vE9CcpFRXPZqO_Q6kzHA_YDajxlatkWckmdxY7yn59fzrYb001hWSXjKlFjflfdlrm5L0Bq3LkiuaF_qBTcMifBsR4EpnvzMD62AjnpfkfITwiB0TSNNvR_m9m9UOq2ESM0JQn7H1B-8JB0WgsWZfMi2TQS2xyjh3ge6ZDASM1UbTy2XzgYSOpACTzbGWONE096jEBIJCXE_90q4_LBQKmwfnK5v9JZAQQT3RPh5dcWmtIKhlRmkoMSDnAzsNTQlrEb11XEfbLAE3ke06WVIy_FIl8mMg2mytklPvNwmVX3h9hePTl6XkstBXIdArDfD3jPhOzDEtmkVINgvj2adunh9M0&amp;q_datetime_utc=2026-03-02T01%3A29%3A38&amp;ticket_price=5937&amp;quote_id=-4882833985197641297&amp;utid_state=1&amp;channel=iphone&amp;tm_place_name=Makati&amp;deeplink_data=eyJmaWVsZHMiOnsic2lnbmF0dXJlIjoiMTUyZmY0ZTVkZmViYmYwYWQ2Yzg3OTNjZTRhZmU1MGUifSwidXJsIjoiaHR0cHM6Ly93d3cuYWdvZGEuY29tL3BhcnRuZXJzL3BhcnRuZXJzZWFyY2guYXNweD9jaWQ9MTg0NjM4MyZoaWQ9NjYwMDA4MiZjdXJyZW5jeT1QSFAmY2hlY2tpbj0yMDI2LTAzLTAyJmNoZWNrb3V0PTIwMjYtMDMtMDMmTnVtYmVyb2ZBZHVsdHM9MSZOdW1iZXJvZkNoaWxkcmVuPTAmUm9vbXM9MSZtY2lkPTMzMiZtYXN0ZXJSb29tSWQ9ODAyNTExNDcmbXB0PVFrTlZRM2NyYkZWa1p6ZFpjRkYwU0c1NFlXTkJabU5pVFhGM1puZEJURGMwYVhWcmNHWk9VelJGZUdsdVRtRlJVMWxpTm1zMVVEZHpNbFIxUkdvM2FUQjFiVTlCT1UxU1VUaHpNZyZUb3RhbFByaWNlPTU5MzYuNzkmVG90YWxUYXg9NjU1Ljc0JlRvdGFsRmVlPTU1LjAwJlRvdGFsU3VyY2hhcmdlPTAmbWN1cj1QSFAifQ%3D%3D&amp;utid=9850cbb9-148c-acc2-5acb-dc5ac8231b90&amp;tm_stars=4&amp;client_id=skyscanner_app&amp;redirect_delay=1000&amp;price_policy=2&amp;pre_redirect_id=cae585ff-350e-c059-6859-a1cec5a45953&amp;tm_city_code&amp;max_price=9969&amp;guests=1&amp;request_id=cae585ff-350e-c059-6859-a1cec5a45953&amp;tm_country_code=PH</t>
  </si>
  <si>
    <t>14.17874, 121.18697</t>
  </si>
  <si>
    <t>Ilang-Ilang Street, Perpetual Help Subdivision, Pansol, Calamba, Laguna, Calabarzon, 4027, Philippines</t>
  </si>
  <si>
    <t>NATURAL HOTSPRING PRIVATE RESORT IN LAGUNA</t>
  </si>
  <si>
    <t>https://https://www.skyscanner.com.ph/hotel_deeplink/4.0/PH/en-US/PHP/h_fd/46999165/2026-02-27/2026-02-28/hotel/hotel/hotels?legacy_provider_id=927050&amp;rooms=1&amp;closed_user_group=mobile&amp;hb_data=zEZ5I4eAEMXjb9mdu1IFYkvILKA4IcUEljP4SE7fGKEOIpYqLpZwrCIqlcfpIWB1Hnj0i38_-m805HQy4OodlntsFGI_Tjy31iiBs_JyHX5PDG13WVhdOuhY5vI_hPnNUdAtEZLuElU5K1-79DH-9kKO7KLhPR4TUISPEIW66HMmg96vjZmsBuaQKolPAoBl78GvvgLiLKfByV7Pia5_s0Qad2r90a_P5k-Nzq4mYcj6J2fMol3lkD9iurJfZ19zroRIAviOGVDVnoHokW3uFearbKvhdNShZeQHtqV-tnDXht-r5oTqPwSs_jaM9vBH_kcqJf0u8d85-WcbGrAZSDfx_FLepk_8QnPSliDPPt0zhXJm6yta6wVntaWHqJazPTsYn9rQgAwUxs_qy5yfqmBgQoKCvcmoMH3wskjEnOxW1w%3D%3D&amp;q_datetime_utc=2026-02-26T18%3A48%3A05&amp;ticket_price=3575&amp;quote_id=3602891578525766578&amp;utid_state=1&amp;channel=iphone&amp;price_without_closed_user_group=7813&amp;tm_place_name=Lapu-Lapu+City&amp;deeplink_data=eyJmaWVsZHMiOnsic2lnbmF0dXJlIjoiNGI3MmViYmU5MWI1ZmI3MDkxZWQwNGVmNzQxNzk0YjgifSwidXJsIjoiaHR0cHM6Ly9kZWFscy52aW8uY29tP3NpZz05MjQwODkzNWNhNmJhYWNiMDZhN2JhOGZiYzU2YWMzNDZmNjIxMzUwMWJhNWE4Nzc4ZDFjNDQ0NDk4YmQyY2JjMzczMDM5MzYzNjMxMzIzMzM1JnNpZy1pc3M9bWV0YSZ0dXJsPWh0dHBzJTNBJTJGJTJGdmlvLmNvbSUyRkhvdGVsJTJGU2VhcmNoJTNGY2hlY2tJbiUzRDIwMjYtMDItMjclMjZjaGVja091dCUzRDIwMjYtMDItMjglMjZjdXJyZW5jeSUzRFBIUCUyNmVwdiUzRE1TNHklMjZlc2QlM0RIcFZXTTJBTHVLSHpPemcwVVFOZnNGX29XZWdxdlVvM21UMmNUWGxjeEY1RkdVTE50Q1M2bmx4dGt1bWVCd1NjMl8xRWg0S2c1ZEdJZW5fb0t5cTFPMnU2bUt4UDhFZkdDOUQ1TnVWVlV4Y1p6MDJqWXpuZTdnJTI1M0QlMjUzRCUyNmZvcmNlQ3VycmVuY3lDaGFuZ2UlM0QxJTI2Zm9yY2VMYW5ndWFnZUNoYW5nZSUzRDElMjZob3RlbElkJTNEMzUyMjMyMjYlMjZsYWJlbCUzRHNyYyUyNTNEc2t5c2Nhbm5lciUyNTI2dWNvdW50cnklMjUzRFBIJTI1MjZ1ZGV2aWNlJTI1M0Rtb2JpbGUlMjUyNmhvdGVsJTI1M0QzNTIyMzIyNiUyNTI2ZGF5JTI1M0QyNyUyNTI2bW9udGglMjUzRDAyJTI1MjZ5ZWFyJTI1M0QyMDI2JTI1MjZsb3MlMjUzRDElMjUyNm9mZmVyaWQlMjUzRG9KYlFwNDQ3blBONCUyNTI2cHJpY2UlMjUzRDM1NzUuMjMlMjUyNmN1cnJlbmN5JTI1M0RQSFAlMjUyNnVzZXJsYW5nJTI1M0RlbiUyNTI2X3RoJTI1M0QyOGY1MGEzNzgxNjdmZWFhY2QyNjZiYWUzYWIxNjYyYjQ5ODkyNjVjNjQ3MmI2ZTklMjUyNmR0cyUyNTNEMTc3MjEzMTY4NCUyNTI2b2x1dCUyNTNEMTc3MjEzMTY4MyUyNTI2Y2FuUGF5TGF0ZXIlMjUzRGZhbHNlJTI1MjZyZXF1ZXN0VXNlckdyb3VwJTI1M0QlMjUyNm9mZmVyVXNlckdyb3VwJTI1M0RwdWJsaWMlMjZsYW5nJTNEZW4lMjZvdGklM0RQQkx3WXNyWmFfcyUyNnByZWZlcnJlZFJhdGUlM0QzNTc1LjIzJTI2cHJvZmlsZSUzRHIyZDJtNzNrbjglMjZyb29tcyUzRDElMjZ1c2VyQ291bnRyeSUzRFBIJTI2dXRtX2NhbXBhaWduJTNEc2t5c2Nhbm5lciUyNnV0bV9tZWRpdW0lM0RjcGMlMjZ1dG1fc291cmNlJTNEc2t5c2Nhbm5lciJ9&amp;utid=a20d78e4-e57e-16b4-9484-b53e468e75d0&amp;tm_stars=3&amp;client_id=skyscanner_app&amp;redirect_delay=1000&amp;price_policy=2&amp;pre_redirect_id=b210c514-a6d1-faea-78af-f5e55967371c&amp;tm_city_code&amp;max_price=6016&amp;guests=1&amp;request_id=b210c514-a6d1-faea-78af-f5e55967371c&amp;tm_country_code=PH</t>
  </si>
  <si>
    <t>10.285316, 123.996639</t>
  </si>
  <si>
    <t>www.skyscanner.com.ph/hotel_deeplink/4.0/PH/en-US/PHP/h_ad/46999165/2026-03-05/2026-03-06/hotel/hotel/hotels?legacy_provider_id=22&amp;rooms=1&amp;closed_user_group=general&amp;hb_data=ZQ5_bKUkSe9NK3c7yoxzW9EIl_zLPDesvXx1Tgc0u42wTCILYuBBR7QoIye22UtDaIDXyj39YpiBtjB2ZlFJB1e3mRWWb4JDq7HfjRcDqL3yFKJ5HoaW5dLTBQYle5twqThX_G68H3vUlQo73PUM6v9w0L0_pP5l6tXV0rRp-EJE-jcZ6z3cAoPa3B_Z113vmiDHX9PCKP6-Nq-0Z7-buD92XDvU8puPePj1vg0eB7gTg88t9ULq9isZq82KPSGCggfhL6TneIDae0A2uEjhlSwtqJrRU6paCXhzqqx5P61JBhsHxE6V5O7RIAwhfc-ggR7gS37UtSfQfSskyXBaraMaFKOGVZrU_KT-bsGrrAZ4oGibe7NSTGqLdzJQ7nPxfW7n1TD16BuclqflyBQkcFr2-AJEe0cGivPSMY8bRBnR&amp;q_datetime_utc=2026-03-05T14%3A40%3A22&amp;ticket_price=3411&amp;quote_id=-5787710546413219851&amp;utid_state=1&amp;channel=iphone&amp;price_without_closed_user_group=5600&amp;tm_place_name=Lapu-Lapu+City&amp;deeplink_data=eyJmaWVsZHMiOnsic2lnbmF0dXJlIjoiMGIyZTJiMDc2MTFlNTQ3NmU2YTQ2ZTA1ZjVjNDZmOGEifSwidXJsIjoiaHR0cHM6Ly93d3cuYWdvZGEuY29tL3BhcnRuZXJzL3BhcnRuZXJzZWFyY2guYXNweD9jaWQ9MTg0NjM4MyZoaWQ9MTY0MjM1JmN1cnJlbmN5PVBIUCZjaGVja2luPTIwMjYtMDMtMDUmY2hlY2tvdXQ9MjAyNi0wMy0wNiZOdW1iZXJvZkFkdWx0cz0xJk51bWJlcm9mQ2hpbGRyZW49MCZSb29tcz0xJm1jaWQ9MzMyJm1hc3RlclJvb21JZD0xMjM4MzA1NzI0Jm1wdD1LM1JaZDNoTVNWTkpVa3MyYTBOTFRrMUtUMEUzU1hFdmJVTkpkVmRaY0U5aE9FTXphemxoZVVseWVXVm1kUzlwV21keVNWaFVUWEphTUVsUmJIQnBNVGROTWk5RGJub3hOMmhaVW1wQlBUMCZUb3RhbFByaWNlPTM0MTAuNzImVG90YWxUYXg9MzQ1LjEwJlRvdGFsRmVlPTI5Mi42OCZUb3RhbFN1cmNoYXJnZT0wJm1jdXI9UEhQIn0%3D&amp;utid=434898f9-e5c1-cf7d-a871-5ad6addb4e67&amp;tm_stars=3&amp;client_id=skyscanner_app&amp;price_policy=2&amp;pre_redirect_id=511c4d3d-a5a6-39bf-0a8e-4835ccc9eb53&amp;tm_city_code&amp;max_price=6006&amp;guests=1&amp;request_id=511c4d3d-a5a6-39bf-0a8e-4835ccc9eb53&amp;tm_country_code=PH</t>
  </si>
  <si>
    <t>www.skyscanner.com.ph/hotel_deeplink/4.0/PH/en-US/PHP/h_ad/46941427/2026-03-05/2026-03-06/hotel/hotel/hotels?legacy_provider_id=22&amp;rooms=1&amp;closed_user_group=general&amp;hb_data=sqRiP4v0TodGOFh6_9OYA8aAM4eViJWHo5QYpVcCxH-UcKNUfmrUZm0mA2FatokP5WE8_SqZ74xXKuxCT5HkgeyWv-30JQkdQXz-6xdE5w3IfABvNntfGGA247lWjRoiHQ7TKh78JMlQTApK7v2SCADrma_fg8hguBt6JPZnsacsqKpDTqz0TrlHnJudNzCrnUDQC7gdb90dWcMyUidbDrtezMJJvf3X_tLWIuW5wR8GBADDyOq0niFwUaW_Ee3R_4XztuVuEB1j0IE1w6fSoPJPKYceyOUNUY9Xsz5tZ7C-369-8hkcZxC8Bz38v0avoFJLpwSojVilYx3f8V5hZTusfX-fMoxVrbL8KkJM4B1k3jaM1dw5gGBwGKzPUg-pb5jEROi23tcc5SCPrBwJBWH6nvjtfpaaJ45LrjCr-PIUOgg%3D&amp;q_datetime_utc=2026-03-05T14%3A40%3A21&amp;ticket_price=2371&amp;quote_id=-7293529510809304584&amp;utid_state=1&amp;channel=iphone&amp;price_without_closed_user_group=2849&amp;tm_place_name=Manila&amp;deeplink_data=eyJmaWVsZHMiOnsic2lnbmF0dXJlIjoiY2E4YTEwZWQ4OTM4NjljNzQxMzU2ZGVmN2EwMThkMzMifSwidXJsIjoiaHR0cHM6Ly93d3cuYWdvZGEuY29tL3BhcnRuZXJzL3BhcnRuZXJzZWFyY2guYXNweD9jaWQ9MTg0NjM4MyZoaWQ9MTA1NTgmY3VycmVuY3k9UEhQJmNoZWNraW49MjAyNi0wMy0wNSZjaGVja291dD0yMDI2LTAzLTA2Jk51bWJlcm9mQWR1bHRzPTEmTnVtYmVyb2ZDaGlsZHJlbj0wJlJvb21zPTEmbWNpZD0yODEwOSZtYXN0ZXJSb29tSWQ9NDMyNDA5NDUyJm1wdD1aMjkxWWtKd1kxUjJRMngyWkdoaVNXUnBiMnR2VDJ4RWIyZHpSRk0wVm05UWMzRlNUVTE0VjBJNE4yRlVPV2hWZWpVclJqSTNPV3hyUmtnelFWSmpOVE5US3lzMmNVNW1URTA0VVRKQlBUMCZUb3RhbFByaWNlPTIzNzEuMDUmVG90YWxUYXg9MjU0LjA0JlRvdGFsRmVlPTAuMDAmVG90YWxTdXJjaGFyZ2U9MCZtY3VyPVBIUCJ9&amp;utid=eec1c2d0-024e-8e9e-5804-be35448749bf&amp;tm_stars=3&amp;client_id=skyscanner_app&amp;price_policy=2&amp;pre_redirect_id=0ab96765-6846-5e65-b77c-d15d1d87b1ee&amp;tm_city_code=MNLP&amp;max_price=3600&amp;guests=1&amp;request_id=0ab96765-6846-5e65-b77c-d15d1d87b1ee&amp;tm_country_code=PH</t>
  </si>
  <si>
    <t>13.62572, 123.18635</t>
  </si>
  <si>
    <t>Downtown District Hotel</t>
  </si>
  <si>
    <t>www.skyscanner.com.ph/hotel_deeplink/4.0/PH/en-US/PHP/h_bc/224600570/2026-03-02/2026-03-03/hotel/hotel/hotels?legacy_provider_id=13&amp;rooms=1&amp;closed_user_group=general&amp;hb_data=6oN3jpTFXFz6eKSVZoq1HIez3sCqUF-3izmAXoMKNY8YyWcKs0YfxMXLD2LOcuS4iqEt96Hbm1VDDsqs-gKKyzyt6K0ZYa0fplt8j3D3JSvHI18wz4uPEfA5AgKcS0ozNv_khGftgNvdT_JywLuZ6T_D4iIpgBw2Jsb-1hBOnyhtMrysZanKF-fTPGgAraYFM5-6EIr_Xa1LrJjLsXOrgmGXNiSmCymjNpuvEdFxJ30ZC9yIwl82hqcblankXmZp5QMVoi825bbvnHx4GatmSKPIhAEUKJpFMYEP_Lq8GiI3VOeQfrmp31CkqOPzj8x2yqzLAffGVOm9Iwv0rOD3cXwRWHrRXcgMfeD9AZ_WXr7G_1ek9DqpaxeuELgMqedlqxNNxvYayT4J_9Kp8ztA1i6h_r2aG95PSTeLDRXqEwz-1_rXJPc%3D&amp;q_datetime_utc=2026-03-02T01%3A29%3A52&amp;ticket_price=3758&amp;quote_id=2923457301872452772&amp;utid_state=1&amp;channel=iphone&amp;price_without_closed_user_group=5603&amp;tm_place_name=Naga&amp;deeplink_data=eyJmaWVsZHMiOnsic2lnbmF0dXJlIjoiYjNjYmE4Yzc1ZjRhY2Q4OGFlM2IzMjE3NjkzNDA3ZWYiLCJibG9ja19pZCI6InYxX0NnRXRFTXdDR2lnS0hUSXdNall0TURNdE1ESlVNREE2TURBNk1EQXVNREF3S3pBM09qQXdFQUVZM3dFb0FUZ0JJZ0lJQVE9PV9DaWtJMnNhVzZRZ1FBaGpjc2FuS0FTQUNLS1NLZ2hRd0FrQUJTZ3N6UkRFd01GQmZNVEF3VUZDWUJSSUNDQUVhQkNnQ01BRWlCQWdDR0FJPSJ9fQ%3D%3D&amp;utid=92b7ee0d-3505-8412-c0b3-85305fed778c&amp;tm_stars=5&amp;client_id=skyscanner_app&amp;redirect_delay=1000&amp;price_policy=2&amp;pre_redirect_id=f4d14bb6-afe7-032f-e916-a7fe230e0a8b&amp;tm_city_code=WNPP&amp;max_price=5818&amp;guests=1&amp;request_id=f4d14bb6-afe7-032f-e916-a7fe230e0a8b&amp;tm_country_code=PH</t>
  </si>
  <si>
    <t>9.52174, 123.43161</t>
  </si>
  <si>
    <t>M. J. Cuenco Street, Poblacion, Daanlungsod, Oslob, Cebu, Central Visayas, 6025, Philippines</t>
  </si>
  <si>
    <t>Pobla Hotel</t>
  </si>
  <si>
    <t>www.skyscanner.com.ph/hotel_deeplink/4.0/PH/en-US/PHP/h_ad/213618977/2026-03-02/2026-03-03/hotel/hotel/hotels?legacy_provider_id=22&amp;rooms=1&amp;closed_user_group=apps&amp;hb_data=FzYn5unlQ_Pis5UY3JVTtWexPc6ZhKp83DoPL4G1IWgcKrYZHJakmBOzKcn4sLavUkj6om0AY5mQdpmsf29OSf1Ce-tK2PiqVO8SzCtUGHCGqVf3NI_TlRdnwqXzvJ0iJISsvLnDgmEhnZ50PCXKAbKyxoZqkV7p6KRSv5kkAnPqkuprjMK6s8KR9MC8gsMAkenty495WO1P70foQlhw--JriPdrS7Mm3LGuK9i5tEoaBqfyVFxpP0fne78R7nIc8tUZ8mk3ShLB3h1jpxVByu4KogSL7X_LbjL2AEmBkEVWA2YHq2W3HRu3qYLD-deCasJYcaqbC_IgJaz6UjmzS-DMOuC8fNQy_wB-hPtiq635j8mU1bgXApLM5GRuxPCx_H55kdwmsBLOyUnUB912hY1M10kt8pW4sCPDeYpYu5Yy&amp;q_datetime_utc=2026-03-02T01%3A28%3A45&amp;ticket_price=2800&amp;quote_id=-2226691609857166894&amp;utid_state=1&amp;channel=iphone&amp;price_without_closed_user_group=2800&amp;tm_place_name=Oslob&amp;deeplink_data=eyJmaWVsZHMiOnsic2lnbmF0dXJlIjoiMTJhYjIzYzZkZThjNzY3M2Y0NTBiNWRhYmQ2MjZkODUifSwidXJsIjoiaHR0cHM6Ly93d3cuYWdvZGEuY29tL3BhcnRuZXJzL3BhcnRuZXJzZWFyY2guYXNweD9jaWQ9MTg0NjM4MyZoaWQ9MzUxMzUxMjkmY3VycmVuY3k9UEhQJmNoZWNraW49MjAyNi0wMy0wMiZjaGVja291dD0yMDI2LTAzLTAzJk51bWJlcm9mQWR1bHRzPTEmTnVtYmVyb2ZDaGlsZHJlbj0wJlJvb21zPTEmbWNpZD0zMDM4Jm1hc3RlclJvb21JZD01ODA4ODIyNDgmbXB0PU0ybHpOR0YwU2pWcFIyNWllVkJhUVVkd1EwVmtPR1ZJTTFsMFZWcGpaV2wxTUZNeGNrUXlOa016VFVoeFl5dHlabXA1YlZWdWRIaERiSE5ZWVhWcFVFTnRTRmRCUVZsNGN6TlFTbTVCUFQwJlRvdGFsUHJpY2U9MjgwMC4wMCZUb3RhbFRheD0wLjAwJlRvdGFsRmVlPTAuMDAmVG90YWxTdXJjaGFyZ2U9MCZtY3VyPVBIUCJ9&amp;utid=cb7d66e1-b1f6-ca96-97fb-02acd66a4039&amp;tm_stars=4&amp;client_id=skyscanner_app&amp;redirect_delay=1000&amp;price_policy=2&amp;pre_redirect_id=cc37cb8b-c0b3-4e86-d457-61048364e713&amp;tm_city_code&amp;max_price=2800&amp;guests=1&amp;request_id=cc37cb8b-c0b3-4e86-d457-61048364e713&amp;tm_country_code=PH</t>
  </si>
  <si>
    <t>14.564591, 121.030371</t>
  </si>
  <si>
    <t>Located in Oslob, a 3-minute walk from Quartel Beach, Pobla Hotel provides accommodations with an outdoor swimming pool, free private parking, a garden and a terrace. The 4-star hotel has air-conditioned rooms with a private bathroom and free WiFi.</t>
  </si>
  <si>
    <t>Red Planet Hotels Makati Avenue Manila</t>
  </si>
  <si>
    <t>www.skyscanner.com.ph/hotel_deeplink/4.0/PH/en-US/PHP/h_xp/134660085/2026-03-02/2026-03-03/hotel/hotel/hotels?legacy_provider_id=1&amp;rooms=1&amp;closed_user_group=mobile&amp;hb_data=DamCs2Jxa4yd3JT4H5_65jrq3923ZIPU-_e2kNG_a8xlCnV70N4Slb-tCSTNn_h-9gnLwFOaH0g3ZovC7XYmA6Yhz2w8o064DEFYJBQnipeoSh0mN6MbV7ozZL7x-tDq8NJ8-_5a-5idRe7waIorSuj_P4tq71RXoZDHJTzgVByw864rK1YPWIhIedsZET--hbeEPhfUYlRNBlxlZGRMN68DTnsNEkISs_4EsXsj5kMToo9_p0deL0xejJvJyjuLLXbehZ5F486XNP9wv-81-XKEZVQ%3D&amp;q_datetime_utc=2026-03-02T01%3A28%3A45&amp;ticket_price=1875&amp;quote_id=1971643948613654502&amp;utid_state=1&amp;channel=iphone&amp;price_without_closed_user_group=2501&amp;tm_place_name=Makati&amp;deeplink_data=eyJmaWVsZHMiOnsic2lnbmF0dXJlIjoiMzNkNTQ2NDlhZWRmZDYzMWMyYzBkZTFmYTc2MjkxMDQifSwidXJsIjoiaHR0cHM6Ly93d3cuZXhwZWRpYS5jb20ucGgvSG90ZWwtU2VhcmNoP3RwaWQ9NjgmbXBlPTE3NzI0MTQ3NTYmZW5kRGF0ZT0yMDI2LTAzLTAzJmFkdWx0cz0xJmxvY2FsZT1lbl9VUyZjaGlkPWI5M2E3MDgwLTBiZGMtNDUzOC05MjM2LTk2NWViZjg1ZmM0NiZlYXBpZD00NjIzMCZtY3RjPTMmc3RhcnREYXRlPTIwMjYtMDMtMDImbXBkPUdCUCZtcG49MjAwMTkwODI2JmN1cnJlbmN5PUdCUCZyYXRlcGxhbmlkPTIzODE1ODIzMCZtcG09MjQmbXBwPTAmbXBvPUVDJnNlbGVjdGVkPTUyNTcxODgmbXBiPTIuNTgmbXBxPTIxLjUzJm1wYT0yMS41MyJ9&amp;utid=5c628fef-c3c6-5f97-b01a-6bec496f1d78&amp;tm_stars=3&amp;client_id=skyscanner_app&amp;redirect_delay=1000&amp;price_policy=2&amp;pre_redirect_id=eca35cbc-917b-4b7e-f18c-3a6d9a006ffc&amp;tm_city_code&amp;max_price=2492&amp;guests=1&amp;request_id=eca35cbc-917b-4b7e-f18c-3a6d9a006ffc&amp;tm_country_code=PH</t>
  </si>
  <si>
    <t>13.97804, 121.08475</t>
  </si>
  <si>
    <t>Lumang Lipa, Mataasnakahoy, Batangas, Calabarzon, 4223, Philippines</t>
  </si>
  <si>
    <t>Villas by Eco Hotels</t>
  </si>
  <si>
    <t>www.skyscanner.com.ph/hotel_deeplink/4.0/PH/en-US/PHP/h_h1/157006638/2026-03-05/2026-03-06/hotel/hotel/hotels?legacy_provider_id=927111&amp;rooms=1&amp;closed_user_group=mobile&amp;hb_data=8ujhG5Le-JxjYufOr4FqF5dmpTFSRvBHpz11pzZiLHsK4a-7Gp-S4nzLm3yoTomsVrgkBCjdIsHIRPcfaE1BcCEEv9tj1NwlsjEkTdCfX7RTGTPsxlDcsaUmKoNSDA2U2z6VFzKcQ88gePgvB8d8VPf2csvGvYNxm60DokYtWCIPRxSx4VLtIi6GaSJqMgAmay5rule6qfss_keob-x4A2qvpM81s1lmuFpZ2mCN_ZilVtGZhJi9t1c9InsX3LOzZisMBzbGjqJApfh_lS5OrHUwSi0%3D&amp;q_datetime_utc=2026-03-05T14%3A40%3A22&amp;ticket_price=6450&amp;quote_id=6171743075894237216&amp;utid_state=1&amp;channel=iphone&amp;price_without_closed_user_group=12900&amp;tm_place_name=Lumang+Lipa&amp;deeplink_data=eyJmaWVsZHMiOnsic2lnbmF0dXJlIjoiMjVhZWJlZmE4Yzk5NDc2MDc4ZDljZWUwMTc4N2Y4N2UifSwidXJsIjoiaHR0cHM6Ly9waC5ob3RlbHMuY29tL0hvdGVsLVNlYXJjaD90cGlkPTMyMTQmbXBlPTE3NzI3MjAyMjYmZW5kRGF0ZT0yMDI2LTAzLTA2JmFkdWx0cz0xJmxvY2FsZT1lbl9QSCZjaGlkPWI1ZGNlY2IwLWNiNjQtNGJmZi04MjRkLTMwYTM0MmY2ZjM4YiZlYXBpZD00NCZtY3RjPTMmc3RhcnREYXRlPTIwMjYtMDMtMDUmbXBkPVBIUCZtcG49MjAyNDA0MzIxJmN1cnJlbmN5PVBIUCZyYXRlcGxhbmlkPTI5NjA1MTkyOCZtcG09MjQmbXBwPTEmbXBvPUVDJnNlbGVjdGVkPTIwMDE0MjM4Jm1wYj02OTEuMDcmbXBxPTU3NTguOTMmbXBhPTU3NTguOTMifQ%3D%3D&amp;utid=3b7af087-2188-8cb1-2d9f-e68b672d5a77&amp;tm_stars=0&amp;client_id=skyscanner_app&amp;price_policy=2&amp;pre_redirect_id=73f36762-fbcb-3763-a63f-25dceebecdfd&amp;tm_city_code&amp;max_price=13650&amp;guests=1&amp;request_id=73f36762-fbcb-3763-a63f-25dceebecdfd&amp;tm_country_code=PH</t>
  </si>
  <si>
    <t>14.573902, 120.983701</t>
  </si>
  <si>
    <t>Lumang Lipa</t>
  </si>
  <si>
    <t>With a stay at Villas by Eco Hotels in Mataas Na Kahoy, you'll be within a 15-minute drive of Taal lake and Nestle Philippines Lipa Factory. This hotel is 6.4 mi (10.3 km) from Fernando Air Base and 7.1 mi (11.4 km) from Marian Orchard Chapel.
Pamper yourself with onsite massages or enjoy recreation amenities such as an outdoor pool. Additional features at this hotel include a picnic area, barbecue grills, and a banquet hall.
At Villas by Eco Hotels, enjoy a satisfying meal at the restaurant. Quench your thirst with your favorite drink at the bar/lounge. Local cuisine breakfasts are available daily from 7 AM to 10 AM for a fee.
Featured amenities include luggage storage, a safe deposit box at the front desk, and coffee/tea in a common area. Free self parking is available onsite.
Make yourself at home in one of the 9 air-conditioned rooms featuring refrigerators and flat-screen televisions. Rooms have private balconies or patios. Cable television is provided for your entertainment. Private bathrooms with showers feature complimentary toiletries and bidets.</t>
  </si>
  <si>
    <t>Palm Hotel Manila</t>
  </si>
  <si>
    <t>www.skyscanner.com.ph/hotel_deeplink/4.0/PH/en-US/PHP/h_xp/160250303/2026-03-02/2026-03-03/hotel/hotel/hotels?legacy_provider_id=1&amp;rooms=1&amp;closed_user_group=mobile&amp;hb_data=GHrRydCeYIo-lQAbLuOu6YyIauaylTdRdN-NFXJBOF9pVTm0uceX88uKWh39Fr2JV5jNbMrZ_z804B3tRY1go0qMDJ9_hBfvndUHTubIbB8yrpcoNxMh-RbRCpNkOyA10kDFk_lhIbHRi-wyUDL9r9iQsfm-J6cTjWDA5rVoRBEFkAak8kTf277X9lZlUQtvJjkvglOh-xOtL_2Io5tL27JjeSRjv2W37-wmSprph6qtT8E9pmuJg-0gtGnGOscbeHi15pMXWO726w76qvjcEJPLFjM%3D&amp;q_datetime_utc=2026-03-02T01%3A28%3A45&amp;ticket_price=2704&amp;quote_id=-9067904772165048418&amp;utid_state=1&amp;channel=iphone&amp;price_without_closed_user_group=5102&amp;tm_place_name=Manila&amp;deeplink_data=eyJmaWVsZHMiOnsic2lnbmF0dXJlIjoiNGQ4MjJhYTQxZTgyZTcyY2I0NjM2OGVmMzZjMDI3YjEifSwidXJsIjoiaHR0cHM6Ly93d3cuZXhwZWRpYS5jb20ucGgvSG90ZWwtU2VhcmNoP3RwaWQ9NjgmbXBlPTE3NzI0MTQyMTgmZW5kRGF0ZT0yMDI2LTAzLTAzJmFkdWx0cz0xJmxvY2FsZT1lbl9VUyZjaGlkPTc0MWJhYmVjLTAyZWUtNDExNi1hNjUyLTgwYjg2MDVlYzVhZCZlYXBpZD00NjIzMCZtY3RjPTMmc3RhcnREYXRlPTIwMjYtMDMtMDImbXBkPUdCUCZtcG49MjAwMzg5NTgwJmN1cnJlbmN5PUdCUCZyYXRlcGxhbmlkPTM4NjE5MDExNCZtcG09MjQmbXBwPTEmbXBvPUVDJnNlbGVjdGVkPTIyNDIyOTUmbXBiPTMuNzImbXBxPTMxLjA0Jm1wYT0zMS4wNCJ9&amp;utid=ed2426a2-975a-15ac-2c52-ed7f94116ab1&amp;tm_stars=3&amp;client_id=skyscanner_app&amp;redirect_delay=1000&amp;price_policy=2&amp;pre_redirect_id=9fb687ef-17e1-a5df-4775-d4e0bbe3f6be&amp;tm_city_code=MNLP&amp;max_price=3033&amp;guests=1&amp;request_id=9fb687ef-17e1-a5df-4775-d4e0bbe3f6be&amp;tm_country_code=PH</t>
  </si>
  <si>
    <t>14.533863, 121.050484</t>
  </si>
  <si>
    <t>Palm Plaza Hotel, Pedro Gil Street, Barangay 699, Malate, Fifth District, Manila, Capital District, Metro Manila, 1000, Philippines</t>
  </si>
  <si>
    <t>A stay at Palm Hotel Manila places you in the heart of Manila, within a 15-minute walk of Rizal Park and U.S. Embassy. This hotel is 3.4 mi (5.5 km) from SM Mall of Asia and 1.4 mi (2.2 km) from Manila Ocean Park.
Make use of convenient amenities such as complimentary wireless internet access, wedding services, and tour/ticket assistance.
Enjoy a meal at the restaurant, or stay in and take advantage of the hotel's room service (during limited hours).
Featured amenities include a business center, dry cleaning/laundry services, and luggage storage. Event facilities at this hotel consist of a conference center and a meeting room.
Make yourself at home in one of the 133 air-conditioned rooms featuring LED televisions. Complimentary wireless internet access keeps you connected, and cable programming is available for your entertainment. Private bathrooms with showers feature complimentary toiletries and hair dryers. Conveniences include safes and complimentary bottled water, as well as phones with free local calls.</t>
  </si>
  <si>
    <t>Venice Staycation Cozy Glimpse of Grand Canal View Retreat</t>
  </si>
  <si>
    <t>https://www.booking.com/hotel/ph/ocamocam-azur-inn.html?aid=357028&amp;label=bin859jc-10CAsotAFCEW9jYW1vY2FtLWF6dXItaW5uSDNYA2jJAYgBAZgBM7gBF8gBDNgBA-gBAfgBAYgCAagCAbgCuf6DzQbAAgHSAiQzOGM1MDA5Yi0wZWRjLTRhMGMtODE0ZC03OGMwZjEzNDNhNWLYAgHgAgE&amp;sid=29114b393a28b38f5da2dbf62455cda2&amp;age=0&amp;checkin=2026-02-28&amp;checkout=2026-03-01&amp;dest_id=-2417096&amp;dest_type=city&amp;dist=0&amp;group_adults=2&amp;group_children=0&amp;hapos=1&amp;hpos=1&amp;no_rooms=1&amp;req_adults=2&amp;req_children=0&amp;room1=A%2CA&amp;sb_price_type=total&amp;soh=1&amp;sohad=1&amp;sr_order=popularity&amp;srepoch=1772158780&amp;srpvid=7d20105d178d027f&amp;type=total&amp;ucfs=1&amp;#no_availability_msg</t>
  </si>
  <si>
    <t>12.19403, 119.86484</t>
  </si>
  <si>
    <t>www.skyscanner.com.ph/hotel_deeplink/4.0/PH/en-US/PHP/h_ad/218282195/2026-03-05/2026-03-06/hotel/hotel/hotels?legacy_provider_id=22&amp;rooms=1&amp;closed_user_group=general&amp;hb_data=W1xbUzTbYXIEe8i0tVYmWKAZV9mcXhXm-103DDN4kifVBrgzx2BbpIOnK2dUSIIm4vgVhD_6roxUwZgllt9KGKxGFc0Oi0PnWCof_cWPdkuL_6s6oqCNsw6twPEd2l10KnyfDVjanUKN8NTkAWd1CTRQyi353ftndXbZRNZSzMFtGpqYuwwZ0s0sNnhkwjTC6ftKYX_6RU5tjsFVy88EIQQsPVRsfgJU1oy4X4K4KdXtkqvbeeZBIkVjdY1imTEmCv6_OeiIQlR4qukEhsJPpqC93GIMj4Lh1oUHITJCwjogO4ovA0yH60qnalzD9zMMT0Hd2QhKnZ6IJAeXWeKguVGmdEbYMoyweGbaG4ZB2hHeZtt26i-ouL7A_IddGCzumx_06UMMurlgYBnSSHE-5S67WO26kB5Ye7UTaJPoXCn3&amp;q_datetime_utc=2026-03-05T14%3A40%3A26&amp;ticket_price=1134&amp;quote_id=8869282936668961556&amp;utid_state=1&amp;channel=iphone&amp;price_without_closed_user_group=1375&amp;tm_place_name=Busuanga&amp;deeplink_data=eyJmaWVsZHMiOnsic2lnbmF0dXJlIjoiNTY1MWQyZDAwODdjNjg0ZWM1MDlhOGFlZmIwNzJiYjUifSwidXJsIjoiaHR0cHM6Ly93d3cuYWdvZGEuY29tL3BhcnRuZXJzL3BhcnRuZXJzZWFyY2guYXNweD9jaWQ9MTg0NjM4MyZoaWQ9NTkzMzg1MzImY3VycmVuY3k9UEhQJmNoZWNraW49MjAyNi0wMy0wNSZjaGVja291dD0yMDI2LTAzLTA2Jk51bWJlcm9mQWR1bHRzPTEmTnVtYmVyb2ZDaGlsZHJlbj0wJlJvb21zPTEmbWNpZD0zMDM4Jm1hc3RlclJvb21JZD04OTMyMjg2MDMmbXB0PWRVZElXWHBKZW5ZNFYzUnhVMk0yVVVvdmRtWlRjbFU1U213dk5FVXdNRlZsVlRCTGVHbHVkelJLSzJwaWR6VlRlbWRyYmlzMk1HbzNWSHBzVDJneEx6SXJiVmx4YkZOd1UzSXJSbVpSUFQwJlRvdGFsUHJpY2U9MTEzMy42MiZUb3RhbFRheD0yMDQuNDImVG90YWxGZWU9MC4wMCZUb3RhbFN1cmNoYXJnZT0wJm1jdXI9UEhQIn0%3D&amp;utid=f45ba2a9-ab92-d3fd-578b-8729247645ea&amp;tm_stars=0&amp;client_id=skyscanner_app&amp;price_policy=2&amp;pre_redirect_id=66e68bac-02bc-bb50-b411-87bfbec8c6b1&amp;tm_city_code=USUP&amp;max_price=1134&amp;guests=1&amp;request_id=66e68bac-02bc-bb50-b411-87bfbec8c6b1&amp;tm_country_code=PH</t>
  </si>
  <si>
    <t>14.601836, 120.982518</t>
  </si>
  <si>
    <t>Chinatown Lai Lai Hotel Manila</t>
  </si>
  <si>
    <t>www.skyscanner.com.ph/hotel_deeplink/4.0/PH/en-US/PHP/h_ad/134508488/2026-03-05/2026-03-06/hotel/hotel/hotels?legacy_provider_id=22&amp;rooms=1&amp;hb_data=h0W-dq99YJnDM7oqGiDJ1HERR0W4OerXZlxOW9VVBXOWZ6mfukE0cZtom2c2mXl2RfkYZ7y5u0GCa5k4Wjbqz9Iyo8UmEa7CIUqLyRCaTAXjZFSCyUehVTJF-oe5mVuHQYDWPRc7DpFdz4_3UfAeRa8kb9JEDl7p7NvW2Krgg8raExiUOo7vqx35rYG0n230V7k7WoN9sayBNT6IDGQ3Ti7-ye8jU3baBCUdDgSu5DpizS6EcK3wUVm2pzZtn1ZdLMJdhL-jD3bywuHmOVwdbIXVYI2nSZ8eux0MXEG3ExVsbe2jVtBBdE7EQsZTVHcpHho7EuTF-vOnpkarUcT3EMHeD-WpwYjCcptEv3V8kifqyialTBkvG6Jnpsn8ImK87yfDUKDbg8FlIR6kr_hqohHnoq5K5D2SY5wHvyvVwmvu&amp;q_datetime_utc=2026-03-05T14%3A40%3A26&amp;ticket_price=1938&amp;quote_id=-4077915468362315260&amp;utid_state=1&amp;channel=iphone&amp;tm_place_name=Manila&amp;deeplink_data=eyJmaWVsZHMiOnsic2lnbmF0dXJlIjoiM2Y4ZTMwNTBlYWQzZGE3MTk0YWE1MDVhNWE5ZTZjMmQifSwidXJsIjoiaHR0cHM6Ly93d3cuYWdvZGEuY29tL3BhcnRuZXJzL3BhcnRuZXJzZWFyY2guYXNweD9jaWQ9MTg0NjM4MyZoaWQ9OTA4MjcxJmN1cnJlbmN5PVBIUCZjaGVja2luPTIwMjYtMDMtMDUmY2hlY2tvdXQ9MjAyNi0wMy0wNiZOdW1iZXJvZkFkdWx0cz0xJk51bWJlcm9mQ2hpbGRyZW49MCZSb29tcz0xJm1jaWQ9Mjc5ODMmbWFzdGVyUm9vbUlkPTk0NzA5Nzc4NyZtcHQ9ZFhVcmJIVnRWbkZPV0V4VFpUVnVkMmtyZWpkU1IxUjVjMnR3VlVaMmVWbHFNMmR3Y0RkTGFIVmxhbVZVV0dGM1V6TnpVemRJVWxsS0wydFFNbEJvTlZWek5sWjJjbkpKWVdab1lrSm5QVDAmVG90YWxQcmljZT0xOTM3LjY0JlRvdGFsVGF4PTIyMy41MyZUb3RhbEZlZT0xNjQuMDAmVG90YWxTdXJjaGFyZ2U9MCZtY3VyPVBIUCJ9&amp;utid=a280e137-0b8e-8391-75a8-e4f70d5b4c96&amp;tm_stars=3&amp;client_id=skyscanner_app&amp;price_policy=2&amp;pre_redirect_id=3c7f66cb-6bb1-74d1-dc70-f300393c5e46&amp;tm_city_code=MNLP&amp;max_price=1938&amp;guests=1&amp;request_id=3c7f66cb-6bb1-74d1-dc70-f300393c5e46&amp;tm_country_code=PH</t>
  </si>
  <si>
    <t>14.574069, 120.984861</t>
  </si>
  <si>
    <t>Dragon Club, S. Padilla Street, Santa Cruz, Third District, Manila, Capital District, Metro Manila, 1006, Philippines</t>
  </si>
  <si>
    <t>wifi, elevator, air_conditioning, non-smoking, internet_access, 24-hour_front_desk_service, smoking_areas, spa, multilingual_staff, room_service, express_check-in, express_check-out, restaurant, safe_deposit_box, accessible, hairdryer</t>
  </si>
  <si>
    <t>Featuring 3-star accommodations, Chinatown Lai Lai Hotel Inc is located in Manila, one mile from Manila Cathedral and a 19-minute walk from Intramuros.</t>
  </si>
  <si>
    <t>3 stars out of 5</t>
  </si>
  <si>
    <t>https://https://www.skyscanner.com.ph/hotel_deeplink/4.0/PH/en-US/PHP/h_h1/212414505/2026-02-27/2026-02-28/hotel/hotel/hotels?legacy_provider_id=927111&amp;rooms=1&amp;closed_user_group=mobile&amp;hb_data=48sS9PAwfUKR55_cxCMTkaS2H26I6xr6Oq24uRUoB29h1hx4c0oWTf4QTXb2S4-vxcXEhzkbajS4Z1BuSAGq_gNf_TVr1sfSzbHXfKx3_m8MPqxUAM_V2yzXTyoIqdMtoLG6Uev7uAP2iwLdIFR4FfEH-_rPvYxQbjSm_ioUQaYel3fvukpDBcLY1J4t4wJNSxG3DFdrZNOF-H-bNRw7piNqyAKB1Dd38mdIAhUWpIiCbTrd0KuNXZDZWMPaNdPKD-AW0_-4mXuMWG5Cr_9WTKmcDpE%3D&amp;q_datetime_utc=2026-02-26T18%3A52%3A07&amp;ticket_price=11592&amp;quote_id=-2657999638838637102&amp;utid_state=1&amp;channel=iphone&amp;price_without_closed_user_group=12880&amp;tm_place_name=El+Nido&amp;deeplink_data=eyJmaWVsZHMiOnsic2lnbmF0dXJlIjoiMjQyYzJhMmZmM2RlYzZjMjMyOWY4ZDdjNDE0MzFkN2EifSwidXJsIjoiaHR0cHM6Ly9waC5ob3RlbHMuY29tL0hvdGVsLVNlYXJjaD9tcGQ9UEhQJnRwaWQ9MzIxNCZtcGU9MTc3MjEzMTY5MSZlbmREYXRlPTIwMjYtMDItMjgmYWR1bHRzPTEmbXBuPTMyMTg4NzkyNyZtcG09MjQmbXBwPTEmbG9jYWxlPWVuX1BIJm1wbz1FQyZjaGlkPTY2NDE5MTczLTAxYTgtNGU5ZS1iN2IzLTVmOGNlMjQxNjJlNyZtcHE9MTAzNTAuMDAmZWFwaWQ9NDQmbWN0Yz0zJmN1cnJlbmN5PVBIUCZyYXRlcGxhbmlkPTM4OTczMTk0NCZzZWxlY3RlZD03NjU3MDgzMyZzdGFydERhdGU9MjAyNi0wMi0yNyZtcGI9MTI0Mi4wMCZtcGE9MTAzNTAuMDAifQ%3D%3D&amp;utid=3bba8de2-5c4d-d0ac-6280-861f19f8e402&amp;tm_stars=3&amp;client_id=skyscanner_app&amp;redirect_delay=1000&amp;price_policy=2&amp;pre_redirect_id=17a7ba89-badc-7b15-9ef3-17d6607817f2&amp;tm_city_code=ENIP&amp;max_price=11611&amp;guests=1&amp;request_id=17a7ba89-badc-7b15-9ef3-17d6607817f2&amp;tm_country_code=PH</t>
  </si>
  <si>
    <t>11.207301, 119.416926</t>
  </si>
  <si>
    <t>Isla Amara, Kalye Kaayadan, Villa Libertad, El Nido, Palawan, Mimaropa, 5313, Philippines</t>
  </si>
  <si>
    <t>Isla Amara Boutique Resort</t>
  </si>
  <si>
    <t>www.skyscanner.com.ph/hotel_deeplink/4.0/PH/en-US/PHP/h_ct/212414505/2026-03-02/2026-03-03/hotel/hotel/hotels?legacy_provider_id=31&amp;rooms=1&amp;hb_data=rze9Baske6O2i56Ls4CJQcWtmQTGG3djZx-VTJCu99ndcZMVq0FOe9Qv6Qp9WaiD32Jmby_ayVmZM3XXRwawc-CdysnC0FdnXLufDDjy8jh8kevNjN-_6bZmxE89pjHGa7jA79LQ1xilFGQpCSaxCh7I2_CBaw34MCid0UPbhbO-xBn7Aa2rB1IkaITNLH8a9j-FEZY09Oh1Qoog5QtBTxGQZ_c02jiKc7SpXVJQm2BZ-0vxKeBGepaHfhpZuIFbNdKEaLJM6G7j6NqEBrbECBS2NLoNF9wC7XF9tdU6MB6zCvbs1tnrXUd1wG1LzxR0EVc9Ih2RN9TNCoSEZwcBA9HgdN9IT1oh_M4J5zP5v401caNwfSlUtZ_SOa02uub1N_8Q8pWa5bG5gnRBbSmEXf-cgPco_k92I_NRhHxGuQ%3D%3D&amp;q_datetime_utc=2026-03-02T01%3A28%3A57&amp;ticket_price=10802&amp;quote_id=3668895792593521621&amp;utid_state=1&amp;channel=iphone&amp;tm_place_name=El+Nido&amp;deeplink_data=eyJmaWVsZHMiOnsic2lnbmF0dXJlIjoiNWIxYzMzYTUwODFiZWI5YWQ4OTdjYzNkZmJjY2UzMmYifSwidXJsIjoiaHR0cHM6Ly9waC50cmlwLmNvbS9ob3RlbHMvcmVkaXJlY3Q%2FaG90ZWxpZD05MTIzOTA5NCZjaXR5PTQwMjcmQWxsaWFuY2VpZD0xMjYwNyZzaWQ9ODg4ODMyJmNoZWNraW49MjAyNi0wMy0wMiZjaGVja291dD0yMDI2LTAzLTAzJnNob3BwaW5naWQ9ZDAxOWRhMGY4NmM5NDNiZmE0YTc4YmU1YjRmZjYwNWQmYWR1bHQ9MSZjaGlsZHJlbj0wJmFnZXM9Jmxhbmd1YWdlPWVucGgmbG9jYWxlPWVuX1BIJnJvb21pZD0xMjE3NTczMjQwJnN3aWQ9MCZwYXk9UFAmZmd0PTEmY3JuPTEmY3Vycj1QSFAmd2twPTEmc3RhbmQ9SDRzSUFBQUFBQUFBX3dBREFmei1DbUVLQWhnQkVnUUlBUkFBR2xVSS1PTEt4QVFTQVRJWUFEQzREemlPYTVnQnR1WEFLNmdCQUxnQkFzQUJBdEVCWm1abVptYjB3VURoQVhFOUN0ZkRHTVZBNkFIQ3RwZU1Bb2dDSUlrRUFBQUFBQUFBQUFDZ0JBQ2hCUUFBQUFBQUFBQUFHaUJrTURFNVpHRXdaamcyWXprME0ySm1ZVFJoTnpoaVpUVmlOR1ptTmpBMVpDQUVLT1REazgwR1NBRlNCalEyTjJZeE9Wb2NDZ05WVTBRUndvYW5WOHB5RzBBYUExQklVQ0VRV0RtMHlIYS1QMklGWlc1ZlVFaG91UlJ3QVhnQWlnRUhTQUY0QU1nQkFhb0JCd29ETURJeEVBTHlBU0prTURFNVpHRXdaamcyWXprME0ySm1ZVFJoTnpoaVpUVmlOR1ptTmpBMVpGOHdrZ0lCTkpvQ0FBQUFBUF9fQVFBQV9fLVNTV3UzQXdFQUFBIn0%3D&amp;utid=dd102725-5e99-4c67-bac3-369969feee56&amp;tm_stars=3&amp;client_id=skyscanner_app&amp;redirect_delay=1000&amp;price_policy=2&amp;pre_redirect_id=2980d229-df23-6726-7062-e084cbc4d172&amp;tm_city_code=ENIP&amp;max_price=20020&amp;guests=1&amp;request_id=2980d229-df23-6726-7062-e084cbc4d172&amp;tm_country_code=PH</t>
  </si>
  <si>
    <t>14.577416, 121.051397</t>
  </si>
  <si>
    <t>Williams Street, Highway Hills, Mandaluyong, Eastern Manila District, Metro Manila, 1553, Philippines</t>
  </si>
  <si>
    <t>Astoria Plaza</t>
  </si>
  <si>
    <t>www.skyscanner.com.ph/hotel_deeplink/4.0/PH/en-US/PHP/h_bc/46980133/2026-03-02/2026-03-03/hotel/hotel/hotels?legacy_provider_id=13&amp;rooms=1&amp;closed_user_group=apps&amp;hb_data=hs2xsR7hdhMCHc07lcIpBPvPtd9E2VWAEFEaqHftM_roAkVCvU5sNtaJY6UQYgeHBtUrQqiIH_SWKZrj8GLqHswlPcWY3sUfKzLSux0wLNjD7mE6T_91yKimkG6mgY6_bmpBJAgCQwNyuLj-Cc7bBVo-huoKhRBUSHjKch_J4Ft-5sgd0KEebv49KS_wnovabqtXqwqbrceQbJNNuGb4IiN2l8XaU8slrRqOA8__AhHu6kZx75-ZsFY0JxZKEdYqv7bnlo6NLenM0AbIa7sSIRiwNHasyk60yedxpAgNwM3fnHAEQtM4_GdHI1mJ8mRzngr21qnMr6GbAhb7E5pn1zRw_WAvC-EYqpRnaEuad68HJGrfyaWki5MEPXhBj3nOJTxmkb_H6BrI_coh9lalxBfMDeBJOoQx2fbWDlt-hs2Anl5zVpI%3D&amp;q_datetime_utc=2026-03-02T01%3A28%3A59&amp;ticket_price=4578&amp;quote_id=-397853275095712390&amp;utid_state=1&amp;channel=iphone&amp;price_without_closed_user_group=6112&amp;tm_place_name=Pasig&amp;deeplink_data=eyJmaWVsZHMiOnsic2lnbmF0dXJlIjoiZGIyZjQwNDQ0MDkwMWU0YTAyNmM5YjI4YWMyNDI0YTAiLCJibG9ja19pZCI6IjI1NDY4NjAxXzg4ODI3OTM0XzJfNDJfMF83MDM1MzYifX0%3D&amp;utid=04b5fec6-042e-8afd-e95a-d259b15ceaef&amp;tm_stars=4&amp;client_id=skyscanner_app&amp;redirect_delay=1000&amp;price_policy=2&amp;pre_redirect_id=ceaa40f2-6936-387b-22df-352bbeebce68&amp;tm_city_code&amp;max_price=5672&amp;guests=1&amp;request_id=ceaa40f2-6936-387b-22df-352bbeebce68&amp;tm_country_code=PH</t>
  </si>
  <si>
    <t>15.199055, 120.527186</t>
  </si>
  <si>
    <t>OYU2bedrooms or Stuio condo Near airpor Aqua Plane</t>
  </si>
  <si>
    <t>www.skyscanner.com.ph/hotel_deeplink/4.0/PH/en-US/PHP/h_bc/223624293/2026-03-02/2026-03-03/hotel/hotel/hotels?legacy_provider_id=13&amp;rooms=1&amp;closed_user_group=apps&amp;hb_data=zRsiw9NVfZ1HBDlghY5OrXhlfhe45DbOqjGDwuQJ-hTpGyyzI-FNXIEu4SmplbGzj-ejc8HZLq26L5G-lh2Y-k6i_PgTRtPyrkfRWGp9dTfZtmZjtAhQsNkohg4gtuC_vbBBvvGHU3IfsP8zNzHhaXdTSVolgUwmFAVWCAg-J8pH0T5yEN1nz0zOflkFL6XgJF_wCuF-wAQeVHbo5ExJWeTEen4HHW6SaHL0YLQCZ7g-4DIyd57TwqacdYg7N-piciP2TSH0xAe8GSzq3EIU73fwe2yBbvgxeBvbb6Udv9u3A_vwI3edgHXyOkt6ZHRDL3C_7HA0t3g5EiKxi5lMS8UVK1KfujoBLNWN3nzPRO24unHDaifq9ZvQXhhqHerD1sI4srPe6394bPkmC8ObNYsw1jIwmhLDa0N1FxPXIo8aDoO3&amp;q_datetime_utc=2026-03-02T01%3A29%3A01&amp;ticket_price=3511&amp;quote_id=-5270501178755718528&amp;utid_state=1&amp;channel=iphone&amp;price_without_closed_user_group=4949&amp;tm_place_name=Pasay&amp;deeplink_data=eyJmaWVsZHMiOnsic2lnbmF0dXJlIjoiM2FlOGRmOTE2MjE3ZGNlMTVkOTk2ZTAzM2Y2MDczMGUiLCJibG9ja19pZCI6IjE0MTAyODEyMDFfNDEyNzg3MjQwXzFfMF8wIn19&amp;utid=2042c318-ce45-1297-6952-98efb4572b6f&amp;tm_stars=0&amp;client_id=skyscanner_app&amp;redirect_delay=1000&amp;price_policy=2&amp;pre_redirect_id=d2ba799c-4e04-cf13-993f-5ec4a365f3ef&amp;tm_city_code&amp;max_price=3856&amp;guests=1&amp;request_id=d2ba799c-4e04-cf13-993f-5ec4a365f3ef&amp;tm_country_code=PH</t>
  </si>
  <si>
    <t>www.skyscanner.com.ph/hotel_deeplink/4.0/PH/en-US/PHP/h_fd/218575313/2026-03-02/2026-03-03/hotel/hotel/hotels?legacy_provider_id=927050&amp;rooms=1&amp;closed_user_group=mobile&amp;hb_data=PB9cYPIgEC7Ps28SGt2wpY-QfsIvyFsFyjdyHUVjk_eoQO8EkGy4ZdRNwHMN-i7ELaX9vFtA7miG292rPibU2oQZj19rOJF6czM1F_5fsp4kqXCeXVcxxmHirsOzZ2rrTDTXTfzk6Y354JXZEikhmvCflWTZj8zjx52H5dSCdftoMB4T_2fLFfjSlfQiErSREPIJ1nGvCTy3spfKE2iEa1_JyqIqQiWrQJT_eZQldtqw5-QXdxMksC3cTVxIaoT9JYl4v5vWIlI5cdsREz80fmoZ8e9jg4j3i5IY65fHWWb2YvHrWUqgroXXoT8EMB8lulG0zdXqMT0INhEasMtdQwG1S3AEdmMl_h_niU7kKuWaZhDjVtphtbT2fm1ymgUYfMWUdv3Wz1JSaa0e46N7p7xklP0h6w0ZVc7LAJrZd5EmIg%3D%3D&amp;q_datetime_utc=2026-03-02T01%3A29%3A02&amp;ticket_price=6654&amp;quote_id=2351356353181620434&amp;utid_state=1&amp;channel=iphone&amp;price_without_closed_user_group=12504&amp;tm_place_name=Orani&amp;deeplink_data=eyJmaWVsZHMiOnsic2lnbmF0dXJlIjoiY2U2NzUzY2E4M2ZmNGZiZTY4Y2I1YmUzZjdjZjEzNDcifSwidXJsIjoiaHR0cHM6Ly9kZWFscy52aW8uY29tP3NpZz1jNzU1Yjc2YmJhOWQ2OGM0ZTk1MWRhNzQ3ZDAwZWNiMzYyNjU4YzdlOGQ3YTgxYTg3MzQzZDQ2ZmUxNzQ1Y2Q0MzIzMDMzMzQzNDMxMzEzMzM2Mzkmc2lnLWlzcz1tZXRhJnR1cmw9aHR0cHMlM0ElMkYlMkZ2aW8uY29tJTJGSG90ZWwlMkZTZWFyY2glM0ZjaGVja0luJTNEMjAyNi0wMy0wMiUyNmNoZWNrT3V0JTNEMjAyNi0wMy0wMyUyNmN1cnJlbmN5JTNEUEhQJTI2ZXB2JTNETVM0eSUyNmVzZCUzRFRUTmdnMWJHVkZRUGxMWE1rcjNDbndmRjV5emk5Ti1yQXJZTGNxWDF5Q21TVkN3c2lYWW5EelR6dUtYeDBVVnQ0Tk15dEgwbW5vOGdsTjFJQ2cyM2t0bzRMSXNkR0Qwb0FodU5VejFsLUNNaTZPdzdnVkUlMjUzRCUyNmZvcmNlQ3VycmVuY3lDaGFuZ2UlM0QxJTI2Zm9yY2VMYW5ndWFnZUNoYW5nZSUzRDElMjZob3RlbElkJTNEMTE4MTIxNzM1JTI2bGFiZWwlM0RzcmMlMjUzRHNreXNjYW5uZXIlMjUyNnVjb3VudHJ5JTI1M0RQSCUyNTI2dWRldmljZSUyNTNEbW9iaWxlJTI1MjZob3RlbCUyNTNEMTE4MTIxNzM1JTI1MjZkYXklMjUzRDIlMjUyNm1vbnRoJTI1M0QwMyUyNTI2eWVhciUyNTNEMjAyNiUyNTI2bG9zJTI1M0QxJTI1MjZvZmZlcmlkJTI1M0RvVDRySnBjNkg4b28lMjUyNnByaWNlJTI1M0Q2NjU0LjE1JTI1MjZjdXJyZW5jeSUyNTNEUEhQJTI1MjZ1c2VybGFuZyUyNTNEZW4lMjUyNl90aCUyNTNEYmZmZmM0OWYzMjE4MTljMDYwN2JlZDYzNjY2YzU5YTcwOTY2ZDlkZWJjN2Y1Y2E2JTI1MjZkdHMlMjUzRDE3NzI0MTEzMzklMjUyNm9sdXQlMjUzRDE3NzI0MTEzMzclMjUyNmNhblBheUxhdGVyJTI1M0RmYWxzZSUyNTI2cmVxdWVzdFVzZXJHcm91cCUyNTNEJTI1MjZvZmZlclVzZXJHcm91cCUyNTNEcHVibGljJTI2bGFuZyUzRGVuJTI2b3RpJTNET3F1bXNKek1WM00lMjZwcmVmZXJyZWRSYXRlJTNENjY1NC4xNSUyNnByb2ZpbGUlM0RyMmQybTcza244JTI2cm9vbXMlM0QxJTI2dXNlckNvdW50cnklM0RQSCUyNnV0bV9jYW1wYWlnbiUzRHNreXNjYW5uZXIlMjZ1dG1fbWVkaXVtJTNEY3BjJTI2dXRtX3NvdXJjZSUzRHNreXNjYW5uZXIifQ%3D%3D&amp;utid=d40bd0ab-afc3-349d-edaa-22e22e8478b3&amp;tm_stars=5&amp;client_id=skyscanner_app&amp;redirect_delay=1000&amp;price_policy=2&amp;pre_redirect_id=59d85771-0838-4ab2-0146-0f7601662dc4&amp;tm_city_code&amp;max_price=7503&amp;guests=1&amp;request_id=59d85771-0838-4ab2-0146-0f7601662dc4&amp;tm_country_code=PH</t>
  </si>
  <si>
    <t>14.550339, 121.020539</t>
  </si>
  <si>
    <t>HOTEL CELESTE MAKATI</t>
  </si>
  <si>
    <t>www.skyscanner.com.ph/hotel_deeplink/4.0/PH/en-US/PHP/h_ad/212221115/2026-03-02/2026-03-03/hotel/hotel/hotels?legacy_provider_id=22&amp;rooms=1&amp;closed_user_group=general&amp;hb_data=F-AXY-8ce00P5AuGaOV3lcPPd-MsKuxk5sSaVhD8jYm8BMXbc9CHfeF_7ixjeHMgCCDnsWJ860IXPpnGDTTjTekehU4Mx_jzFpRyCLD-E-q7_OkTzjRvSM7mfSM7OSu3yvAXCRf9NekSJO68nAHj5vxkqLH0LqJzOnQW19T805nghCpCwYX1xme1W-sbENu75BXcudtxJetCF0b665f2z6ZCjighMi9TIkLETWVOFCWxBN44nPc5CuZaQ-2qNpVYQsS0SqV8thkaTWR-p5mUSc-7UJfdeowTBWDl_R5fNtNSxNXJBHyKu-z8O-sGVJrZQq0yzFx-saQMORCt9YirgRHdnLl4RN8rzex4y0MKhKm-ljBEZrilkO7LImQreUmVeD6olONBA7JUC_LtQGbvbJCAHEVNFrar6lHqedhqwc58&amp;q_datetime_utc=2026-03-02T01%3A29%3A02&amp;ticket_price=4301&amp;quote_id=1357512964195049212&amp;utid_state=1&amp;channel=iphone&amp;price_without_closed_user_group=12222&amp;tm_place_name=Makati&amp;deeplink_data=eyJmaWVsZHMiOnsic2lnbmF0dXJlIjoiMDBkMGU3YzU4OWExMjVkYjY0NDZkMzY5OWZmZjQ5NjEifSwidXJsIjoiaHR0cHM6Ly93d3cuYWdvZGEuY29tL3BhcnRuZXJzL3BhcnRuZXJzZWFyY2guYXNweD9jaWQ9MTg0NjM4MyZoaWQ9MTA4NzY4JmN1cnJlbmN5PVBIUCZjaGVja2luPTIwMjYtMDMtMDImY2hlY2tvdXQ9MjAyNi0wMy0wMyZOdW1iZXJvZkFkdWx0cz0xJk51bWJlcm9mQ2hpbGRyZW49MCZSb29tcz0xJm1jaWQ9Mjc5ODImbWFzdGVyUm9vbUlkPTMzODk4MjQmbXB0PVoyNXpWVlZKVjJONVVWbzVVa1pVYVVoV2VrazJaRzF5Ym1wMWJIRkZWVGhDYlVwRU4xRjBUemhJYkhsUmRpczJTRlJUVG5KRWRYbFRkbGROYzFSRGJub3JlblpFYzBsYVJXTjVVdyZUb3RhbFByaWNlPTQzMDEuMDQmVG90YWxUYXg9NDA1LjA2JlRvdGFsRmVlPTM3Mi4yNyZUb3RhbFN1cmNoYXJnZT0wJm1jdXI9UEhQIn0%3D&amp;utid=3d13ce2f-1441-34b0-ed94-47c19a4ac1ae&amp;tm_stars=3&amp;client_id=skyscanner_app&amp;redirect_delay=1000&amp;price_policy=2&amp;pre_redirect_id=d5b902a8-0d37-e6c6-3174-a27949906272&amp;tm_city_code&amp;max_price=9125&amp;guests=1&amp;request_id=d5b902a8-0d37-e6c6-3174-a27949906272&amp;tm_country_code=PH</t>
  </si>
  <si>
    <t>www.skyscanner.com.ph/hotel_deeplink/4.0/PH/en-US/PHP/h_ad/222052880/2026-03-02/2026-03-03/hotel/hotel/hotels?legacy_provider_id=22&amp;rooms=1&amp;hb_data=WRPt9_x7-XRIi70eINIdQq6l8CaSUaU-ZD0_vap6NtZHnzF8cbmpYy6OSMmwG1gQMO2UE79m6dCvxXyXdxa_xjhRjFzysUycRRqgcNkiwxoi4-kYs5AyfgYh3csdr9zASDeytGCqWano7rjFnxQ7R9hWa4jy16DN4BQbhwtdKCJH8qhP7Rtu1mChBZ4bpDniaK9Xv4hzTwR-3LJgGkRhqVL8diwsEG4ZP96qoz4eAvQi9s166vDzZGJ8y0gNfFzHTKZJ-iEzTgT_2of1yJ1K4jGO3YdutAW9cZ1tGI-tPXm_AiogqEPh2bTwCbETEenaK7HZD1-fHqZAVE6WWh61Vx_gqEgKMdunG41_ohEpEBlk3VUPSGj2kK59IuTHHi6iurT5cv0moeOXj5hI9zMRjq6ySms5tk3PM0T-BLRlS06D&amp;q_datetime_utc=2026-03-02T01%3A29%3A02&amp;ticket_price=3600&amp;quote_id=-3336958198685786556&amp;utid_state=1&amp;channel=iphone&amp;tm_place_name=Talisayan&amp;deeplink_data=eyJmaWVsZHMiOnsic2lnbmF0dXJlIjoiMTM4YmQxNzcwNWUxN2NhMmJhODkzZDdjNTk0YWRlOGIifSwidXJsIjoiaHR0cHM6Ly93d3cuYWdvZGEuY29tL3BhcnRuZXJzL3BhcnRuZXJzZWFyY2guYXNweD9jaWQ9MTg0NjM4MyZoaWQ9NDk2OTc2NTUmY3VycmVuY3k9UEhQJmNoZWNraW49MjAyNi0wMy0wMiZjaGVja291dD0yMDI2LTAzLTAzJk51bWJlcm9mQWR1bHRzPTEmTnVtYmVyb2ZDaGlsZHJlbj0wJlJvb21zPTEmbWNpZD0zMDM4Jm1hc3RlclJvb21JZD05MDAyNTUwNTMmbXB0PVMyWTFObEo2Y0doQlJFUkxhemxWWVRoRVYwUTRXbXB1UXl0dWNqSkdOa1pxY0ZGaFVEQnJMMGt4Ym5kdlZpOWtkMDVGTkRKbGJGZDZNbUZyUkRKMWNVZFRZVGhDTlVGbVkwTnZVVmRXTmxRJlRvdGFsUHJpY2U9MzYwMC4wMCZUb3RhbFRheD0wLjAwJlRvdGFsRmVlPTAuMDAmVG90YWxTdXJjaGFyZ2U9MCZtY3VyPVBIUCJ9&amp;utid=02c06d50-c490-b9df-4214-6fbfb1d080bb&amp;tm_stars=0&amp;client_id=skyscanner_app&amp;redirect_delay=1000&amp;price_policy=2&amp;pre_redirect_id=64698159-6dc3-cf8f-55b8-5c5a6fe312ef&amp;tm_city_code&amp;max_price=5950&amp;guests=1&amp;request_id=64698159-6dc3-cf8f-55b8-5c5a6fe312ef&amp;tm_country_code=PH</t>
  </si>
  <si>
    <t>https://www.agoda.com/villa-caceres-hotel/hotel/naga-city-ph.html?countryId=70&amp;finalPriceView=1&amp;isShowMobileAppPrice=false&amp;cid=1833981&amp;numberOfBedrooms=&amp;familyMode=false&amp;adults=2&amp;children=0&amp;rooms=1&amp;maxRooms=0&amp;checkIn=2026-03-21&amp;isCalendarCallout=false&amp;childAges=&amp;numberOfGuest=0&amp;missingChildAges=false&amp;travellerType=1&amp;showReviewSubmissionEntry=false&amp;currencyCode=SGD&amp;isFreeOccSearch=false&amp;los=1&amp;searchrequestid=de29ffc9-40c3-4fe8-96fa-d7ec1533c3e7&amp;ds=q1o%2BJYYO%2Fa9q9%2F9U</t>
  </si>
  <si>
    <t>13.627897, 123.236485</t>
  </si>
  <si>
    <t>www.skyscanner.com.ph/hotel_deeplink/4.0/PH/en-US/PHP/h_bc/47043080/2026-03-02/2026-03-03/hotel/hotel/hotels?legacy_provider_id=13&amp;rooms=1&amp;closed_user_group=general&amp;hb_data=dzt_Um4KnM_VlG7TyHksLfVnGFyFScS9K60qjoKMrdw5ELrl67v3WQc2MqB3ZnsUnTqj0FQhPpDnsBTcE6FyQNdseUGElQo5XWBQp13OMDfgRoqsTZAwG6aYrto-BXcUd55SvICIXy-gB31kD1vNmzEujywCixp95SyyUGz7S8wx-CrA3NMjD93e6UL8v5XPmsNM1ouPZDSm6j_Wf8BU1JwNiikPbkga8LUnYiv3t6kPdBtX7XgImW6Xjs3Vz9RVtPvWKeWmJGVrFqxqJODMwBRA0hdfRHE7nNpIHdLuuQTVNpBMRhMhlDsneU6ptHqjv6XTO5F4hzj81-9GhJAun1SUfnxn_lb0OKS8DS0EioYfm5hzLJko5Dx-cCUY47EiFiBFYByj5bpUAKM8e1II0c2dX6C6Su1y7lYYHvpUJQBdvSF4hjg%3D&amp;q_datetime_utc=2026-03-02T01%3A29%3A05&amp;ticket_price=3499&amp;quote_id=8087615322844537625&amp;utid_state=1&amp;channel=iphone&amp;price_without_closed_user_group=5705&amp;tm_place_name=Naga&amp;deeplink_data=eyJmaWVsZHMiOnsic2lnbmF0dXJlIjoiYTE3NTE0ZmUzZDJmMjBiYTE4ODVhMWUwODhhNmMxZWEiLCJibG9ja19pZCI6InYxX0NnRXRFTExiQVJvb0NoMHlNREkyTFRBekxUQXlWREF3T2pBd09qQXdMakF3TUNzd056b3dNQkFCR044QktBRTRBU0lDQ0FFPV9Da2NJZ0xMYy9nTVFBaUFDTUFKQUFVb05NelkxUkRFd01GQmZNVEF3VUZEa3RnTjZKRFUyTWprNVl6azBMV1JtT0dRdE9HSmtZeTFpTWpBeUxUVTBOamhrWVRsbU9ETmxNUklDQ0FFYUJoZ0JLQUl3QVNJRUNBSVlBZz09In19&amp;utid=edf3c6fb-1f38-6180-f07e-a8f67c768110&amp;tm_stars=3&amp;client_id=skyscanner_app&amp;redirect_delay=1000&amp;price_policy=2&amp;pre_redirect_id=e119c730-4979-f863-df7e-be228600e619&amp;tm_city_code=WNPP&amp;max_price=6077&amp;guests=1&amp;request_id=e119c730-4979-f863-df7e-be228600e619&amp;tm_country_code=PH</t>
  </si>
  <si>
    <t>9.608423, 123.880528</t>
  </si>
  <si>
    <t>Purok 6, Purok 5, Mayacabac, Dauis, Bohol, Central Visayas, 6339, Philippines</t>
  </si>
  <si>
    <t>www.skyscanner.com.ph/hotel_deeplink/4.0/PH/en-US/PHP/h_ad/212601158/2026-03-05/2026-03-06/hotel/hotel/hotels?legacy_provider_id=22&amp;rooms=1&amp;closed_user_group=general&amp;hb_data=ATYODAqIS84_lumfRIUUbZX1wkrzorHr8Jev1IhmoXDX2k3pMHu1jMnMrZXcBc7M5PLZTpdf8IyKxlrbJa0MniZtRgRwaSVcabFXj2ZkhqNV2lkH4RrNTXLiPoH2YnuvsFUQdI1oDuNsD6R0789hZaJOfTYgRZQ61BGZBgdYaYNwAJqr43YPDQVsOG5f_Vl5OV4ODGLdwqx27laIZ4SCGPemLhxp_oT8Igv-wbjwszUIStJkd9g7LgwDxgc4Y4JzOdeuGPqT1K-Wk1wTn-XvLNxJi_dvOd75ugs8iOB5wYqBN97dJM-gfL4Ms7kO4LSdI-ig_wVN6PBLg5g53Dp50BOCNuw-9C9lxxQqJYOzRa7fQGhTC0ZG2_pFHfIV7ydP5UevtDgee3BG8vTM0-DmRGL7ltm-hl1iZDVFBnxSljVW&amp;q_datetime_utc=2026-03-05T14%3A40%3A31&amp;ticket_price=18010&amp;quote_id=6960286437737898299&amp;utid_state=1&amp;channel=iphone&amp;price_without_closed_user_group=28500&amp;tm_place_name=Dauis&amp;deeplink_data=eyJmaWVsZHMiOnsic2lnbmF0dXJlIjoiYTY4YTJmNGE2ZmMxOTAyMjRiM2JiZTk4NGNiYzI3YzUifSwidXJsIjoiaHR0cHM6Ly93d3cuYWdvZGEuY29tL3BhcnRuZXJzL3BhcnRuZXJzZWFyY2guYXNweD9jaWQ9MTg0NjM4MyZoaWQ9MzIyNjY4MDQmY3VycmVuY3k9UEhQJmNoZWNraW49MjAyNi0wMy0wNSZjaGVja291dD0yMDI2LTAzLTA2Jk51bWJlcm9mQWR1bHRzPTEmTnVtYmVyb2ZDaGlsZHJlbj0wJlJvb21zPTEmbWNpZD0zMzImbWFzdGVyUm9vbUlkPTg4NTM5MTUyNyZtcHQ9Umtwd2RtODBkR1pOVkdWWFZYaFBZMHN3ZVN0UWRHUlZOMnhDTmtKbWNIRTRMMDEwZFVGVGVXSllNeTlXWWsxalUxSTRNelpLV0haa2FsbFNVamswZVM5V2VsWlpPR1pGUW1GbFpXMVJQVDAmVG90YWxQcmljZT0xODAwOS45NyZUb3RhbFRheD0yMDgyLjM5JlRvdGFsRmVlPTE1MTkuNjAmVG90YWxTdXJjaGFyZ2U9MCZtY3VyPVBIUCJ9&amp;utid=803502bd-768f-1719-43f9-e08c33880bab&amp;tm_stars=4&amp;client_id=skyscanner_app&amp;price_policy=2&amp;pre_redirect_id=1d534dfa-14ee-236d-9f12-b9010b4a8502&amp;tm_city_code&amp;max_price=18010&amp;guests=1&amp;request_id=1d534dfa-14ee-236d-9f12-b9010b4a8502&amp;tm_country_code=PH</t>
  </si>
  <si>
    <t>14.53368, 121.049735</t>
  </si>
  <si>
    <t>MaxStays-Max Pavilion @ The Venice Residences (Condo-Tel)</t>
  </si>
  <si>
    <t>www.skyscanner.com.ph/hotel_deeplink/4.0/PH/en-US/PHP/h_h1/224883024/2026-03-02/2026-03-03/hotel/hotel/hotels?legacy_provider_id=927111&amp;rooms=1&amp;closed_user_group=mobile&amp;hb_data=r0X0QzES_VlxMKKw2s1-9o1PwGBIMeKG9VUBIfRDFBpZmA2HRw9xMEI1YYx5cuxj69hZsK82gHEU-fZkIc4AR_Xs7pfxO20rwMoG7MyARsYmIvpNVTQ64sgtL-j9heZeIH3DdCfqg2fL5CGiyq_6ff10P07axR_tK9gSDzivav7Ph2pv-sEvvarzHYj10SGm7GE5sp4BpFO2dP2LRaoj6tRsn6S0o-rvKV__S1KDRBLXJPhRBAWLU017dNR9ISIft30UGGb0i1Jvg-hWEmU9r3qC1M0%3D&amp;q_datetime_utc=2026-03-02T01%3A29%3A05&amp;ticket_price=5631&amp;quote_id=-3330991082575868941&amp;utid_state=1&amp;channel=iphone&amp;price_without_closed_user_group=6625&amp;tm_place_name=Taguig&amp;deeplink_data=eyJmaWVsZHMiOnsic2lnbmF0dXJlIjoiNDgwNzZkNGUwYTEwYTQ4NGU4MzYzZmNkYjJiOWUyYmUifSwidXJsIjoiaHR0cHM6Ly9waC5ob3RlbHMuY29tL0hvdGVsLVNlYXJjaD90cGlkPTMyMTQmbXBlPTE3NzI0MTExMTkmZW5kRGF0ZT0yMDI2LTAzLTAzJmFkdWx0cz0xJmxvY2FsZT1lbl9QSCZjaGlkPTdmMTdhY2UxLTRiMGQtNDcyYS05ODNmLWQzZGY5ODZlMzIyNSZlYXBpZD00NCZtY3RjPTMmc3RhcnREYXRlPTIwMjYtMDMtMDImbXBkPVBIUCZtcG49MjAxMzQzNjI1JmN1cnJlbmN5PVBIUCZyYXRlcGxhbmlkPTM4NzUyODY5NSZtcG09MjQmbXBwPTEmbXBvPUVDJnNlbGVjdGVkPTEyODExODIzJm1wYj0xMDE1LjQ3Jm1wcT01MDc3LjM2Jm1wYT00NjE1Ljc4In0%3D&amp;utid=847ac986-9f55-d330-453e-ace21eef143c&amp;tm_stars=5&amp;client_id=skyscanner_app&amp;redirect_delay=1000&amp;price_policy=2&amp;pre_redirect_id=b10d169d-d232-01ad-a28e-8903246ff197&amp;tm_city_code&amp;max_price=5633&amp;guests=1&amp;request_id=b10d169d-d232-01ad-a28e-8903246ff197&amp;tm_country_code=PH</t>
  </si>
  <si>
    <t>www.skyscanner.com.ph/hotel_deeplink/4.0/PH/en-US/PHP/h_ad/213619757/2026-03-02/2026-03-03/hotel/hotel/hotels?legacy_provider_id=22&amp;rooms=1&amp;hb_data=s29tTa3gnRENlL0wL7ICK3UNRPCU4EqQbgNBhxsQR7Z2hMEnC_Mj0bhKZZo9sepD4-HaLrUdsblaR1vQP-YG2Qs-54ddoXe_0nl-yoXNg789A7w9_l-MMaBSlvgML1oLSffIu34phuY5rAORpe48ohCpEejE9nlLkNuP7ElyIfdA2H1foMQEx8rv28H6IPJqlEbJpceNL3N_cePNrh02ZKKhaiebbAhoO6D9gg1g6T9E_iZg-cGpdEtXwRkZAQfU6ec01Gr0Q0BqcIC45srUVdJKBWtrW3N8m_1B_hqoMqjq9vRDz3XE4RYO_b0HHGT8WY2qAyJfkNptPuf--77KBqbdDYV0VnrZGWwciBz8PYFgAgBLbNhB-tNbh4_vUKzVbH0qFK1hIv367B4OorhjB0ALQN3O_bqdAMhezbce9-AX&amp;q_datetime_utc=2026-03-02T01%3A31%3A18&amp;ticket_price=16066&amp;quote_id=-3290525925520528210&amp;utid_state=1&amp;channel=iphone&amp;tm_place_name=El+Nido&amp;deeplink_data=eyJmaWVsZHMiOnsic2lnbmF0dXJlIjoiN2M5NjE0ODk5ZGZmZTE4NTVjMWNlOTU0OGNjYTJmYTUifSwidXJsIjoiaHR0cHM6Ly93d3cuYWdvZGEuY29tL3BhcnRuZXJzL3BhcnRuZXJzZWFyY2guYXNweD9jaWQ9MTg0NjM4MyZoaWQ9MzU3MDMyMjQmY3VycmVuY3k9UEhQJmNoZWNraW49MjAyNi0wMy0wMiZjaGVja291dD0yMDI2LTAzLTAzJk51bWJlcm9mQWR1bHRzPTEmTnVtYmVyb2ZDaGlsZHJlbj0wJlJvb21zPTEmbWNpZD0yODAzNyZtYXN0ZXJSb29tSWQ9OTc2NTk0NzgxJm1wdD1helJ5YzFsRlpFcHRiWFl2VWpsb0szZFllVmN3YmtsVGFUSXZWRnBFY1V3MmIwMVVhSEJJWVVZNVpIaFZjblIyYWxkVmJqSm1hUzgyYjJOM2F6bFRTblp5Vm5sTFlVTXZWMGR1UTFSd01FUSZUb3RhbFByaWNlPTE2MDY2LjExJlRvdGFsVGF4PTE1MDUuOTYmVG90YWxGZWU9MTM5MS4yMSZUb3RhbFN1cmNoYXJnZT0wJm1jdXI9UEhQIn0%3D&amp;utid=9b0f38ba-5714-a0cc-a4dd-93deaaa54e09&amp;tm_stars=0&amp;client_id=skyscanner_app&amp;redirect_delay=1000&amp;price_policy=2&amp;pre_redirect_id=a94b6790-b64f-a4ac-0134-a76455c799b9&amp;tm_city_code=ENIP&amp;max_price=16066&amp;guests=1&amp;request_id=a94b6790-b64f-a4ac-0134-a76455c799b9&amp;tm_country_code=PH</t>
  </si>
  <si>
    <t>www.skyscanner.com.ph/hotel_deeplink/4.0/PH/en-US/PHP/h_ad/204152144/2026-03-05/2026-03-06/hotel/hotel/hotels?legacy_provider_id=22&amp;rooms=1&amp;closed_user_group=general&amp;hb_data=abTYXrVGzetfZurdkwMZrBK-8TtPlXsx--GRNKDq_D4yXsJj-yI9169fWSE5x0Gcls8CjtY4u8WBW_mp1nAoAE7wKXDg_0zBTIpv-seAAm-Z_aZA78jNLb_mVeHPFPUP2ojLFJ5lOLtkJ6ojaTwJhg_NV3tReagnn_ljArsToht2-c0sxZQ3TmeY0ChHHomDWWReg2LZaNQvzNcpzalf3iwaQ5hLMdnDAjfjZsPynmHDM2p5iaMcdwpDqjLM2gM4QkW_8k_K-JNVLGS0Ptz8j41iIqWRGcbpX891bTGT4NvOE_KdFJkWFL9Bag86wf18rZdj-ACxBQTn2tnpcZXsfbdt2XC_iXWz-meHlDD_EsiZLH_3FYTquk1CbtvSNsneqa9cfUxF25AlBrY6QIQja-cvDEfjoVopPlHssD4xqGYa&amp;q_datetime_utc=2026-03-05T14%3A40%3A30&amp;ticket_price=2482&amp;quote_id=2740939701067319023&amp;utid_state=1&amp;channel=iphone&amp;price_without_closed_user_group=3500&amp;tm_place_name=Cuyapo&amp;deeplink_data=eyJmaWVsZHMiOnsic2lnbmF0dXJlIjoiY2RlOTFiMjFkNTgxZTY1NzMwZjZiZWY5MDMxMzM2MDMifSwidXJsIjoiaHR0cHM6Ly93d3cuYWdvZGEuY29tL3BhcnRuZXJzL3BhcnRuZXJzZWFyY2guYXNweD9jaWQ9MTg0NjM4MyZoaWQ9MzQzOTA0MTUmY3VycmVuY3k9UEhQJmNoZWNraW49MjAyNi0wMy0wNSZjaGVja291dD0yMDI2LTAzLTA2Jk51bWJlcm9mQWR1bHRzPTEmTnVtYmVyb2ZDaGlsZHJlbj0wJlJvb21zPTEmbWNpZD0zMzImbWFzdGVyUm9vbUlkPTU2NzUyNDIxNiZtcHQ9TmxWUlF6WlNjbHB2TkN0TFdXbEZVVTFPYWpoeE9FaE5LMkpJWVcwMGQxbHRkR1F3WW0xM05tdElOVlV4ZEhONGVHdGhUQ3R3VW5aQ1dVWjBXV3h2UWxwd2JXMU1kRkJLYkVwSldWaEJQVDAmVG90YWxQcmljZT0yNDgxLjczJlRvdGFsVGF4PTI4Ny4xOSZUb3RhbEZlZT0yMDkuMTYmVG90YWxTdXJjaGFyZ2U9MCZtY3VyPVBIUCJ9&amp;utid=769ba26f-0d8b-6f46-5517-2042e185f42b&amp;tm_stars=0&amp;client_id=skyscanner_app&amp;price_policy=2&amp;pre_redirect_id=0f10055b-72e9-4f9c-fefc-56ec87a18a3a&amp;tm_city_code&amp;max_price=7013&amp;guests=1&amp;request_id=0f10055b-72e9-4f9c-fefc-56ec87a18a3a&amp;tm_country_code=PH</t>
  </si>
  <si>
    <t>11.952854, 121.931057</t>
  </si>
  <si>
    <t>Nigi Nigi Nu Noos Apartments</t>
  </si>
  <si>
    <t>www.skyscanner.com.ph/hotel_deeplink/4.0/PH/en-US/PHP/h_bc/225063850/2026-03-02/2026-03-03/hotel/hotel/hotels?legacy_provider_id=13&amp;rooms=1&amp;hb_data=bn8q_gVQXJAVmd509ZfwN7IrbH3bMOIgrZFbi3LL6MMlGWZR7953q9zIRpJfov6U3NYR3wopBleYTcaY9ssfewJxY5C1qtLeA4s5ou2Kl-8fzwqddRAlRfCM37CqB04_o-jHJvVp5uAYLh3Zhz6ezjleWWSbclQyFPcSbD5apI69iV78SumV4r2Uxj001m2PulPwZmHKebzpJiX5KXASJIqSi--TmeUE-ZqWTKkeW2EAX1GEM0EmLLiM3l22FOL4TW2EC7PG5HYHH19C2QFa30T2b50ByF8AUhGSPZ7VQv8nrgetNg5qWpXVsmNp3jISG9OKgBvJwTg011_Inxy5ghJ3_xWHwcgRxBVIEK4L-gwQKM5o81TVtwLdTEv4SSVXDCarXy4qeSV-_Z15X1QgBY18rDxsTcDN7uc-vIsOFue3xQbEItM%3D&amp;q_datetime_utc=2026-03-02T01%3A29%3A10&amp;ticket_price=2885&amp;quote_id=6915222634241815909&amp;utid_state=1&amp;channel=iphone&amp;tm_place_name=Malay&amp;deeplink_data=eyJmaWVsZHMiOnsic2lnbmF0dXJlIjoiOGY5M2Y4NTBlMjk0OTY4ZjYwZjA2N2M2ZDQwNDRmZDciLCJibG9ja19pZCI6IjE1MTg2NTc4MDJfNDIzNTYyNDEzXzJfMF8wIn19&amp;utid=91f532e0-fc75-d7ee-52ab-eb0db882af3f&amp;tm_stars=0&amp;client_id=skyscanner_app&amp;redirect_delay=1000&amp;price_policy=2&amp;pre_redirect_id=107b2543-222f-b5d3-16a0-fd0795c76bca&amp;tm_city_code&amp;max_price=2885&amp;guests=1&amp;request_id=107b2543-222f-b5d3-16a0-fd0795c76bca&amp;tm_country_code=PH</t>
  </si>
  <si>
    <t>Boat Station 3 Road, Station 3, Manoc-Manoc, Malay, Aklan, Western Visayas, 5608, Philippines</t>
  </si>
  <si>
    <t>Offering air-conditioned rooms in the Manoc-Manoc district of Boracay, Nigi Nigi Nu Noos Apartments is a 1-minute walk from White Beach Station 3. This beachfront property offers access to free Wifi.</t>
  </si>
  <si>
    <t>www.skyscanner.com.ph/hotel_deeplink/4.0/PH/en-US/PHP/h_ad/204088960/2026-03-05/2026-03-06/hotel/hotel/hotels?legacy_provider_id=22&amp;rooms=1&amp;closed_user_group=general&amp;hb_data=jXvToyrWuaDwHr9MkEg5cqwTlOl9_duy78Av_flIsWYrJi0ehQA0tYYMPCX7FhffvHEoQuQEV_YDEOalvO-rqftmMq6sQ8tnNcHHMOFNZyDLy2aqXAD-XpoXzNbNB1AZtgjkagX7A6elTzZWgEjtA-oXS-GtFqZR0Q_EA-QpEPQ3mDwZqQPxw8hpXg64mE4R0vdymgyB4DWyN4foa4SG6iSgn7sXqsDkEBhcSCiOKzioRZBKQU_UErIWh68s_bquRHJEBzmPsbaIh-5MAV9Iw0FkJ0CE2O6vp6p1hARViNxNBP8q-cKwV_Wa0Ao-4QGJBpDdsRDGpAAyEPEzWBwALf8CIOMCSHJymUdQpLdZ04YmHqezuAoVOrC34hZA8LdFF1xjhafgjvZGJFNkxiuqtC6JIomBvX_Bum60Lj9ZoTPm&amp;q_datetime_utc=2026-03-05T14%3A41%3A33&amp;ticket_price=581&amp;quote_id=6839868744254425332&amp;utid_state=1&amp;channel=iphone&amp;price_without_closed_user_group=1562&amp;tm_place_name=Manila&amp;deeplink_data=eyJmaWVsZHMiOnsic2lnbmF0dXJlIjoiOWZiMjEyNmIyNTRlMGQ2ZjgxMTYyZGJlMmYyYWQzNjMifSwidXJsIjoiaHR0cHM6Ly93d3cuYWdvZGEuY29tL3BhcnRuZXJzL3BhcnRuZXJzZWFyY2guYXNweD9jaWQ9MTg0NjM4MyZoaWQ9MTA2ODIxNjUmY3VycmVuY3k9UEhQJmNoZWNraW49MjAyNi0wMy0wNSZjaGVja291dD0yMDI2LTAzLTA2Jk51bWJlcm9mQWR1bHRzPTEmTnVtYmVyb2ZDaGlsZHJlbj0wJlJvb21zPTEmbWNpZD0zMzImbWFzdGVyUm9vbUlkPTEyODkxMTgyNiZtcHQ9VTNsUFlXRTRVbEZFYWpOVWNYcEZaR0kwUmxZeGFEVnBiU3RNT1hacE4xaDRSQzlWYWxBMWQyaGtValp6ZDFCMlpuY3ZhRTFYTTBkWVVsQmpVbmhKWmpCQ1NIRlFhWEF6YzBwQlpnJlRvdGFsUHJpY2U9NTgxLjM0JlRvdGFsVGF4PTY3LjE5JlRvdGFsRmVlPTQ5LjA4JlRvdGFsU3VyY2hhcmdlPTAmbWN1cj1QSFAifQ%3D%3D&amp;utid=ce2bccff-9259-8ec1-8a74-07140d5cc495&amp;tm_stars=1&amp;client_id=skyscanner_app&amp;price_policy=2&amp;pre_redirect_id=2b92d538-3cba-5e5b-dc70-6993c37600ec&amp;tm_city_code=MNLP&amp;max_price=684&amp;guests=1&amp;request_id=2b92d538-3cba-5e5b-dc70-6993c37600ec&amp;tm_country_code=PH</t>
  </si>
  <si>
    <t>14.079305, 121.069593</t>
  </si>
  <si>
    <t>Home</t>
  </si>
  <si>
    <t>AWILIHAN Private Paradise Resort</t>
  </si>
  <si>
    <t>www.skyscanner.com.ph/hotel_deeplink/4.0/PH/en-US/PHP/h_bc/204560573/2026-03-02/2026-03-03/hotel/hotel/hotels?legacy_provider_id=13&amp;rooms=1&amp;closed_user_group=apps&amp;hb_data=Jdiydwd16HmrOyXbCf52WtHuIWq9sTiRhybgq77lta9UuaRYsL5-GwdGx_YyD2NbhbXRShNZ9DGCK1xYu6XwXTNcHInq8VHIJYjtVuFflo04Ar0Xi2KrJDhCSXde460zcJZ3DmNAFrsLE-KzR4iiFDBpls86o2RcdDDEgniHcTs9IPZ7bRG_rRvEINbgu0o4aml5BMPkpeUNAxiKiy6Bwrj5OpTfcluJD1iwJxOpBr4y3d_9hveqAyXdkEgGdCbGBG95XvT4VdHPZ1ARHNtuTVrQNbD99U62zzpSy2CWrH8VuN6-YcnJ0630MXnE2A_ecRTpI7pq5WLyuCh1FhJObN4LOfJQXd0AzQYZFDFTEIyqY9w0cX0-yxTd6d7ROxmqRzPKWP7-x7wq31-8MEgJHPlP9KZ6_yZPiHCJCfWG22FGqd6qxq4%3D&amp;q_datetime_utc=2026-03-02T01%3A29%3A13&amp;ticket_price=27138&amp;quote_id=7916904489150551338&amp;utid_state=1&amp;channel=iphone&amp;price_without_closed_user_group=31621&amp;tm_place_name=Tanauan&amp;deeplink_data=eyJmaWVsZHMiOnsic2lnbmF0dXJlIjoiMzE1YjE5YTYwODdjNmNlM2I4NDViYzAwMDkxNDIzODgiLCJibG9ja19pZCI6IjY4NjY4MDQwMV8yNzkyMDg4NjBfMThfMF8wIn19&amp;utid=717d70d6-1049-8264-1286-370db68d2bb2&amp;tm_stars=0&amp;client_id=skyscanner_app&amp;redirect_delay=1000&amp;price_policy=2&amp;pre_redirect_id=a4b9ed2e-cd83-6180-6ac7-0ef3235f7186&amp;tm_city_code&amp;max_price=27138&amp;guests=1&amp;request_id=a4b9ed2e-cd83-6180-6ac7-0ef3235f7186&amp;tm_country_code=PH</t>
  </si>
  <si>
    <t>14.561944, 121.054358</t>
  </si>
  <si>
    <t>Awilihan Private Resort, Tanauan-Talisay-Tagaytay Road, Ambulong, Bañadero, Tanauan, Batangas, Calabarzon, 4232, Philippines</t>
  </si>
  <si>
    <t>Tanauan</t>
  </si>
  <si>
    <t>AWILIHAN PRIVATE PARADISE RESORT offers accommodations in Ambulong, 8.2 miles from Picnic Grove and 11 miles from People's Park in the Sky. This property offers access to a terrace and free private parking.</t>
  </si>
  <si>
    <t>www.skyscanner.com.ph/hotel_deeplink/4.0/PH/en-US/PHP/h_xp/217961193/2026-03-02/2026-03-03/hotel/hotel/hotels?legacy_provider_id=1&amp;rooms=1&amp;closed_user_group=mobile&amp;hb_data=l0CaNJ1oqS6gDWOQ1LRDCS9QMAF6RUS3o2NjxeRz7dB4VDUd26yxVlV2NRd50_tGDMLjKjD63u5ZphxkEbo1sWNmqw6tLGvCkTinJuADUdmvt9EO6zP8ab85XWpAbopEOq6YB9_RdmYo58M5silysafxMaC0VhoAN7g6AvDYm91QJyGVloT1eKbr0ufHcQMiCG-tT0ZxwBAbEM-c1Yg_NX9hNTs8oLA4zQ4nAPIEbWf4zhP0z8gSEtthjFxFVyuMKGPeE3m63lAaQjwbrdNsWrKX20A%3D&amp;q_datetime_utc=2026-03-02T01%3A29%3A15&amp;ticket_price=1413&amp;quote_id=7440580490795747270&amp;utid_state=1&amp;channel=iphone&amp;price_without_closed_user_group=2351&amp;tm_place_name=Makati&amp;deeplink_data=eyJmaWVsZHMiOnsic2lnbmF0dXJlIjoiMGIyZDc0Y2U3Y2MyZTk3MWIwZjhkZTkxOGZlYmM2OGUifSwidXJsIjoiaHR0cHM6Ly93d3cuZXhwZWRpYS5jb20ucGgvSG90ZWwtU2VhcmNoP3RwaWQ9NjgmbXBlPTE3NzI0MTQ3NTYmZW5kRGF0ZT0yMDI2LTAzLTAzJmFkdWx0cz0xJmxvY2FsZT1lbl9VUyZjaGlkPWI5M2E3MDgwLTBiZGMtNDUzOC05MjM2LTk2NWViZjg1ZmM0NiZlYXBpZD00NjIzMCZtY3RjPTMmc3RhcnREYXRlPTIwMjYtMDMtMDImbXBkPUdCUCZtcG49MzI2MTM5MzM3JmN1cnJlbmN5PUdCUCZyYXRlcGxhbmlkPTQwMDE4NjMwMCZtcG09MjQmbXBwPTEmbXBvPUVDJnNlbGVjdGVkPTExMzExMTg3MyZtcGI9My4yOCZtcHE9MTYuMzgmbXBhPTE0Ljg5In0%3D&amp;utid=06cb5165-ba59-f422-d0d3-a38aa2888159&amp;tm_stars=2&amp;client_id=skyscanner_app&amp;redirect_delay=1000&amp;price_policy=2&amp;pre_redirect_id=52d3c134-de4d-b82f-fd84-31fc79190e83&amp;tm_city_code&amp;max_price=1461&amp;guests=1&amp;request_id=52d3c134-de4d-b82f-fd84-31fc79190e83&amp;tm_country_code=PH</t>
  </si>
  <si>
    <t>www.skyscanner.com.ph/hotel_deeplink/4.0/PH/en-US/PHP/h_h1/212927539/2026-03-02/2026-03-03/hotel/hotel/hotels?legacy_provider_id=927111&amp;rooms=1&amp;closed_user_group=mobile&amp;hb_data=4d1-vI0PERwfDDNR-9OutNtGdsdvqXGryFNYXwuV4OWunlX79khJjawg0yAnyXaYDT7Pcdp_OsGc8qCEpQsSBHlDxI-W7JadqvyxIHY1Kygm8cr0B0D4tYJFC6paC5Es-29yTCNVzMV9bafPkM_-msi17cG5gkLsedB-hK-F_n34ufPp2mFaly_PB1RZrlVlg9vHe76rH_4oJXXtC15P5P61QX7XNjO6NTMKSkIf38-t8KGC8plQQSPzqu0mivZ8806OOHsnpJxCC8v0cmMqmIInyAk%3D&amp;q_datetime_utc=2026-03-02T01%3A29%3A17&amp;ticket_price=7334&amp;quote_id=-3970003033647736634&amp;utid_state=1&amp;channel=iphone&amp;price_without_closed_user_group=8149&amp;tm_place_name=Puerto+Galera&amp;deeplink_data=eyJmaWVsZHMiOnsic2lnbmF0dXJlIjoiMjBjZGE1MDkxNzBmOTk4ZDY2YWI3Mzc4NDE2ODA2ZDkifSwidXJsIjoiaHR0cHM6Ly9waC5ob3RlbHMuY29tL0hvdGVsLVNlYXJjaD90cGlkPTMyMTQmbXBlPTE3NzI0MTExNTAmZW5kRGF0ZT0yMDI2LTAzLTAzJmFkdWx0cz0xJmxvY2FsZT1lbl9QSCZjaGlkPTljMGFhMzM5LWE5NWYtNGZiNy1hZDNmLTdkNmRhNWQxMWE4MiZlYXBpZD00NCZtY3RjPTMmc3RhcnREYXRlPTIwMjYtMDMtMDImbXBkPVBIUCZtcG49MzI2MTA3MTYyJmN1cnJlbmN5PVBIUCZyYXRlcGxhbmlkPTQwMDA5OTg0NCZtcG09MjQmbXBwPTEmbXBvPUVDJnNlbGVjdGVkPTk5MzU3NzgxJm1wYj0xMzIyLjQ4Jm1wcT02NjEyLjQxJm1wYT02MDExLjI4In0%3D&amp;utid=8b76f357-ac3a-4dc6-f147-5d51c1f66ad1&amp;tm_stars=0&amp;client_id=skyscanner_app&amp;redirect_delay=1000&amp;price_policy=2&amp;pre_redirect_id=eb65a5b2-1961-3377-fe27-9710921faa93&amp;tm_city_code&amp;max_price=11671&amp;guests=1&amp;request_id=eb65a5b2-1961-3377-fe27-9710921faa93&amp;tm_country_code=PH</t>
  </si>
  <si>
    <t>14.613471, 121.103602</t>
  </si>
  <si>
    <t>UrbanEase Living at Charm Residences Near Sta Lucia Mall and Robinsons Mall</t>
  </si>
  <si>
    <t>www.skyscanner.com.ph/hotel_deeplink/4.0/PH/en-US/PHP/h_bc/220005332/2026-03-03/2026-03-04/hotel/hotel/hotels?legacy_provider_id=13&amp;rooms=1&amp;closed_user_group=apps&amp;hb_data=bX4HVFwArBSVddgz8EHiLUCoqd_m3sIMFv2n3Q0hLdVvVFXEyO-KLU3krEFpmdYRwEiqtZlJeYf-01bcEgszA2bfxvst9WJBX9632p_Uffw1BJxOJ17XYSRtoROGeKpd2lwkL5vWCUUQsn4qtStGCafiAkJKEgsaYo1VUNR37yEughLQqCPJToIHqnkebvPcEvYantN2t9S5VCYll0-cYTzfCnXJoS7Hi5cZPkMzIhLIHjA_EAefGN3k4LN2C6-2l9EiaaSbcbV6JtCrQrwKvuQScTFGsDDiEDNpkEBagEFM6GfYD9Gzi96Zxntl2grNZUO5FbpToyNd24pORMsOlU4dr8SwkOTVH1o2qin8Yqi8rDWZG4Pzhp0VGTvAuBWfMdD5yYXOOMJl_9cKk7Lx0hdOGt5FGB_JdM9kMNXWFOyIE0SXhw%3D%3D&amp;q_datetime_utc=2026-03-03T08%3A59%3A28&amp;ticket_price=1744&amp;quote_id=-8562302494779016005&amp;utid_state=1&amp;channel=iphone&amp;price_without_closed_user_group=2120&amp;tm_place_name=Cainta&amp;deeplink_data=eyJmaWVsZHMiOnsic2lnbmF0dXJlIjoiMTQ5OGY4Mzk4ZTkyZGQ2MWE1NDhmZTNkMTE2MmFmNDQiLCJibG9ja19pZCI6IjEyMTkyNDAwMDFfMzk0MDkyOTUzXzRfMF8wIn19&amp;utid=22d0f594-0160-0729-09d7-9ff8ce5103cd&amp;tm_stars=0&amp;client_id=skyscanner_app&amp;redirect_delay=1000&amp;price_policy=2&amp;pre_redirect_id=b9c5047f-c08e-58f6-b0ae-43e2c223c4ae&amp;tm_city_code&amp;max_price=1744&amp;guests=1&amp;request_id=b9c5047f-c08e-58f6-b0ae-43e2c223c4ae&amp;tm_country_code=PH</t>
  </si>
  <si>
    <t>14.6136945, 121.103587</t>
  </si>
  <si>
    <t>Tower A, F. P. Felix Avenue, Signal Corps, Pasig Second District, Cainta, Eastern Manila District, Rizal, Calabarzon, 1900, Philippines</t>
  </si>
  <si>
    <t>www.skyscanner.com.ph/hotel_deeplink/4.0/PH/en-US/PHP/h_bc/154469942/2026-03-02/2026-03-03/hotel/hotel/hotels?legacy_provider_id=13&amp;rooms=1&amp;closed_user_group=apps&amp;hb_data=T4qOxnHsbWLYMyHx-_6ccdaR1QnB9u495X7Rt9TEyFp4URweCPQkqRY9JlUVhiB1zA9KjJcz5FRF91UI9SHG174T_gUAQIVmyR1qrKfQJuI6ycXk1Npl3wV4jU02xROUfUsXK3djCIvbI47Ivdnl49scgs9ypkYQ9lF9Qzu5VvU0YiBV6KPH0yX9E963ebIesU771YoQ3_MgW83utQcL8zu4QnYIKFXHKPv0D5VFd4tiW7UWHPh1QbIOrjqMKlfVut0orMPyKv6Bq82WOeRi-PqcJJ_x-U5ix7zyQ278zGErQ320zaizSDkfcotJZv3w9mUTCd0o29jXuEUi07XhLqWC9ZKi-709TF1RlJhbGPUmQbEO3OLdUSSjsyL6KJYVbdk78ZOLQmvIx1yyb_u3kqE4TFVsv1FXcre8HD7BV_4PSxUIejg%3D&amp;q_datetime_utc=2026-03-02T01%3A30%3A19&amp;ticket_price=2642&amp;quote_id=8495461888146890095&amp;utid_state=1&amp;channel=iphone&amp;price_without_closed_user_group=2936&amp;tm_place_name=Quezon+City&amp;deeplink_data=eyJmaWVsZHMiOnsic2lnbmF0dXJlIjoiNTNhNTMxN2NkOWQ1MzBlMjVlYjI1MDM4MmY2ZmNiZGIiLCJibG9ja19pZCI6IjIwODg5MDYwMl8yNjU3ODAyODhfMF8wXzAifX0%3D&amp;utid=5c8af84a-193d-2c35-6578-6aabb0d3fb2a&amp;tm_stars=0&amp;client_id=skyscanner_app&amp;redirect_delay=1000&amp;price_policy=2&amp;pre_redirect_id=36e3f892-8aba-84d7-32c4-16dfe8cee283&amp;tm_city_code&amp;max_price=2642&amp;guests=1&amp;request_id=36e3f892-8aba-84d7-32c4-16dfe8cee283&amp;tm_country_code=PH</t>
  </si>
  <si>
    <t>www.skyscanner.com.ph/hotel_deeplink/4.0/PH/en-US/PHP/h_bc/140065806/2026-03-02/2026-03-03/hotel/hotel/hotels?legacy_provider_id=13&amp;rooms=1&amp;closed_user_group=general&amp;hb_data=RJRAhhXipC0jLD8qB25TkELpkbwt55ecnkLlM19Ycda5P4o8NoLzI1bESbbxOO-XlJSc1I03ERi1N0vO43qYBIe-bvUPwLlZN6wk9rjANf_PIXtnIer1wfTOdWm7nsa4A-lxP3Yt4TRKgdzSXFA1PUWtl15XIwx-Mw92p4utFfDiXYZ5RVCwvNG84bQBfaVeY6qrR5jzr_S7RvMLVd73mMFP31s2PNVykATA3NLqOso7BDS_pVty3Yot8pD4GD8_wC_sP-0CmculhhENiczgyqDyNj_x6kS9oZDPuYyR5jRnluabhx8wOzkKH1v7_fDxdc2DYU04vlF1PXdB4ABiUwuMXfLjRM9w5TTvP2lDGQe319UvIN2vGb4mGqOsCt4e0ZV3u7oZIuBpM40tOtVaKyTnPQTRXe6pIgR4vVSWuMppRlJP&amp;q_datetime_utc=2026-03-02T01%3A29%3A18&amp;ticket_price=5543&amp;quote_id=3900773362213501182&amp;utid_state=1&amp;channel=iphone&amp;price_without_closed_user_group=13072&amp;tm_place_name=Manila&amp;deeplink_data=eyJmaWVsZHMiOnsic2lnbmF0dXJlIjoiZTNiYWEwZGVkNzRkZmQ0ZTliZmQ4NzExNmJkZGUyYTMiLCJibG9ja19pZCI6InYxX0NnRXRFS0RjQVJvb0NoMHlNREkyTFRBekxUQXlWREF3T2pBd09qQXdMakF3TUNzd056b3dNQkFCR044QktBRTRBU0lDQ0FFPV9Da2NJa3ZuK3pna1FBaUFDTUFKQUFVb05NelkxUkRFd01GQmZNVEF3VUZEQXVBTjZKRFU0TkdZME5tVTNMVEkyTjJRdE5HWXpPQzB5T1RjM0xXRXhOVEZqWm1JM1ptSmlOQklDQ0FFYUJoZ0JLQUl3QVNJRUNBSVlBZz09In19&amp;utid=6b3f3ffd-bda7-60c6-d160-3ab2a85d3bba&amp;tm_stars=4&amp;client_id=skyscanner_app&amp;redirect_delay=1000&amp;price_policy=2&amp;pre_redirect_id=34217a0a-8dac-c2e0-1349-a25b70e27dc7&amp;tm_city_code=MNLP&amp;max_price=13009&amp;guests=1&amp;request_id=34217a0a-8dac-c2e0-1349-a25b70e27dc7&amp;tm_country_code=PH</t>
  </si>
  <si>
    <t>14.6333101, 121.0457604</t>
  </si>
  <si>
    <t>Haeinsa Condotel</t>
  </si>
  <si>
    <t>www.skyscanner.com.ph/hotel_deeplink/4.0/PH/en-US/PHP/h_ad/213619547/2026-03-02/2026-03-03/hotel/hotel/hotels?legacy_provider_id=22&amp;rooms=1&amp;closed_user_group=general&amp;hb_data=LexCCiiM802ZPNBW74ONwNEUcPd_5A6yQeFVh5WXSpMhXPXK37etkKvPsIUFJaFd09yJ1xPBBNyu1LMdMj_NTp2y2X6c0F2Io7l-z6TzmAHMu-xBuKgIAfrp0vZ3xlPFe7dxqbZBHaotztVv-Afl_8NECVdc2ptSIe21Z00ijQ06rwlw2t0ZzjNIma_oW6wPw_ovAHGTzCBNYLeeRHXdn23mo8w-jUk0Tcxm_S4KQXTJVdVylZZORyglg_sTqLZNKAnxdyC9rX6u3zBV70TKEm2AwRbfJcn5scL2sB0zGjqWo2VPvJYxi4LGRajWxFJRgLlEj9x_nQ3EZat2--4AmH2YVJeqYA2XVG5SmOO-MurRgKi8UUtmi_0MDR2QRZ5lJkSpOWv2JpU4WPFlQB9BHSLNypYWPdrOevirmrlf6j2P&amp;q_datetime_utc=2026-03-02T01%3A29%3A21&amp;ticket_price=751&amp;quote_id=-5373297111365645947&amp;utid_state=1&amp;channel=iphone&amp;price_without_closed_user_group=1623&amp;tm_place_name=Quezon+City&amp;deeplink_data=eyJmaWVsZHMiOnsic2lnbmF0dXJlIjoiN2Y2ZmYwYTYxY2U0ZDU0MmVlMWE1ODJiZmU0NDM2NDgifSwidXJsIjoiaHR0cHM6Ly93d3cuYWdvZGEuY29tL3BhcnRuZXJzL3BhcnRuZXJzZWFyY2guYXNweD9jaWQ9MTg0NjM4MyZoaWQ9NjQ2Mzc0ODMmY3VycmVuY3k9UEhQJmNoZWNraW49MjAyNi0wMy0wMiZjaGVja291dD0yMDI2LTAzLTAzJk51bWJlcm9mQWR1bHRzPTEmTnVtYmVyb2ZDaGlsZHJlbj0wJlJvb21zPTEmbWNpZD0zMzImbWFzdGVyUm9vbUlkPTEwMDUxMzQxMTAmbXB0PWRtOWhUMjVyV0hWNFowaFVPU3RuYzB0eFFYWjBNMlJhWVVZM1JIQTNOa0ZGZWs5MWVHcG5abkUzWXk5MllXRlNabmRxYTNoTVYxQXZVRE16V0V3dmRtbGxRbHBWWVZKVGFYbzBhRlJuUFQwJlRvdGFsUHJpY2U9NzUxLjE1JlRvdGFsVGF4PTg3LjQxJlRvdGFsRmVlPTYyLjgyJlRvdGFsU3VyY2hhcmdlPTAmbWN1cj1QSFAifQ%3D%3D&amp;utid=a34b6dc0-8cac-77e2-3565-9ebd9e5dddb0&amp;tm_stars=3&amp;client_id=skyscanner_app&amp;redirect_delay=1000&amp;price_policy=2&amp;pre_redirect_id=f0b0b456-2468-ac60-e802-60f2c3570a23&amp;tm_city_code&amp;max_price=1994&amp;guests=1&amp;request_id=f0b0b456-2468-ac60-e802-60f2c3570a23&amp;tm_country_code=PH</t>
  </si>
  <si>
    <t>14.6331626, 121.0458893</t>
  </si>
  <si>
    <t>Makisig Street, Pinyahan, Diliman, 4th District, Quezon City, Eastern Manila District, Metro Manila, 1100, Philippines</t>
  </si>
  <si>
    <t>parking, wifi, air_conditioning, non-smoking, smoking_areas, room_service, restaurant, security</t>
  </si>
  <si>
    <t>Sofitel Philippines Plaza Manila</t>
  </si>
  <si>
    <t>https://www.google.com/maps/place/Red+Planet+Quezon+City+Timog/data=!4m11!3m10!1s0x3397b7ae18bd775d:0x5c9bc3535d5fe432!5m3!1s2026-03-01!4m1!1i2!8m2!3d14.6334939!4d121.0407359!16s%2Fg%2F11b8705qr7!19sChIJXXe9GK63lzMRMuRfXVPDm1w?authuser=0&amp;hl=en&amp;rclk=1</t>
  </si>
  <si>
    <t>14.6334939, 121.0407359</t>
  </si>
  <si>
    <t>Red Planet Timog, Timog Avenue, Scout Area, Diliman, 4th District, Quezon City, Eastern Manila District, Metro Manila, 1103, Philippines</t>
  </si>
  <si>
    <t>Red Planet Quezon City Timog</t>
  </si>
  <si>
    <t>www.skyscanner.com.ph/hotel_deeplink/4.0/PH/en-US/PHP/h_bc/134615223/2026-03-02/2026-03-03/hotel/hotel/hotels?legacy_provider_id=13&amp;rooms=1&amp;closed_user_group=apps&amp;hb_data=_MMFhbn-79BpE-qXiIMjeQsrvIJCF16Ct8RM_ltqkI_KWWkjzDxTMT3BDrWcyMbEM6MJEPV0BwjxYxFXGTGJRhJ7oZGoofw-9eNLv93eyI_vPy8Sy9DugMKXTmWG5Ip9WwDCdQDmpAGzIQokh9HZ8qO9PKMr0fE9il91Wa0qmsMiEJw6bTfaokKMD1kHbFnhuSAAdKcG5-YiqxrU8Rosl-5qNoYQkPP0eHXTTKbckd8woM5iDgd9UBxNcOy3WR_bZ0PeXZVlBs8dgGWMjfG9GLIfglBYsV56IMVi0juhNOneOZ5CnG5tJOUg8jaXXnnT9SgvDYUMrL4_15cK6bBeCSQ7E_EEFpQ5OW3qPg1EtTuoZFD0vyHAAYt8xDLTFLxWTMwbYn186FZzZ3Ys66MzGsQ5f3UiLmUgdM4YZnYXUUcSRcJSrj0%3D&amp;q_datetime_utc=2026-03-02T01%3A29%3A30&amp;ticket_price=1744&amp;quote_id=7345855814462186829&amp;utid_state=1&amp;channel=iphone&amp;price_without_closed_user_group=2759&amp;tm_place_name=Quezon+City&amp;deeplink_data=eyJmaWVsZHMiOnsic2lnbmF0dXJlIjoiMWM1MTlhMDg4YTZlNjQ3OTdjOWYzODZiZTk5MzEyNmEiLCJibG9ja19pZCI6IjcwNDEzMTAyXzg5MDM0NDc4XzBfMF8wXzY5MjE2NyJ9fQ%3D%3D&amp;utid=f32faa06-e6c0-4d45-5bdb-44754a979e45&amp;tm_stars=3&amp;client_id=skyscanner_app&amp;redirect_delay=1000&amp;price_policy=2&amp;pre_redirect_id=c0ae55be-0bf1-eea7-571c-77114280d55a&amp;tm_city_code&amp;max_price=1916&amp;guests=1&amp;request_id=c0ae55be-0bf1-eea7-571c-77114280d55a&amp;tm_country_code=PH</t>
  </si>
  <si>
    <t>14.636625, 121.0294798</t>
  </si>
  <si>
    <t>Ombu Kusina, Mother Ignacia Avenue, Scout Area, Laging Handa, Diliman, 4th District, Quezon City, Eastern Manila District, Metro Manila, 1103, Philippines</t>
  </si>
  <si>
    <t>Sequoia Hotel Quezon City</t>
  </si>
  <si>
    <t>www.skyscanner.com.ph/hotel_deeplink/4.0/PH/en-US/PHP/h_ct/127004903/2026-03-02/2026-03-03/hotel/hotel/hotels?legacy_provider_id=31&amp;rooms=1&amp;closed_user_group=general&amp;hb_data=3iY0B27mPcYkDc_CRHEU_HI6vuWe_zNoBf4D149yMFfzRyPWTnsiLDKuj5nbGsb0G0S5zFSy_TGBUMaAfc9k8RquQi7jcwj1W-dO5BEm6y52zGKhTdTGviroMtdjSMOwE9wCFCQGC_Fsap13PyLnbPOzfzKIVaaY8CPxNjLMb4sTzgbmNKALIDPDrUsdBviMGRuIdfrA-WacHGnnt8-UFuwSI519OZCb74wZxoF6GQTYr9eid2r83ahHIEIM3He39JR4NgqUJXNm2I2Yj4ZWb_xHmTvZShuIswBLX-hYS9Nre5kkz_iconSDHIQ2EJFIyg7F664Ks0HU5FSI6gASH1ToMBrW0vhFc8ell78LT3Di2jzxRmRiRYqjYPq50KOyi7D7DBgjXXPcw07oMSk3GYX2WXqgLbjlm3gvc1DuNg%3D%3D&amp;q_datetime_utc=2026-03-02T01%3A29%3A30&amp;ticket_price=2842&amp;quote_id=937156904363785178&amp;utid_state=1&amp;channel=iphone&amp;price_without_closed_user_group=4371&amp;tm_place_name=Quezon+City&amp;deeplink_data=eyJmaWVsZHMiOnsic2lnbmF0dXJlIjoiYjQ3MDBmMTNiYmI3ODhjMmJlN2IwYmRjZjNkN2IwZDgifSwidXJsIjoiaHR0cHM6Ly9waC50cmlwLmNvbS9ob3RlbHMvcmVkaXJlY3Q%2FaG90ZWxpZD05OTI2MDQmY2l0eT02MTAyMSZBbGxpYW5jZWlkPTEyNjA3JnNpZD04ODg4MzImY2hlY2tpbj0yMDI2LTAzLTAyJmNoZWNrb3V0PTIwMjYtMDMtMDMmc2hvcHBpbmdpZD02OGEwNzFiMjhjZmM0OWU2YjczNzdmOGFmMGUyMjEyOCZhZHVsdD0xJmNoaWxkcmVuPTAmYWdlcz0mbGFuZ3VhZ2U9ZW5waCZsb2NhbGU9ZW5fUEgmcm9vbWlkPTE3NTA2Nzc2NjAmc3dpZD0wJnBheT1QUCZmZ3Q9MSZjcm49MSZjdXJyPVBIUCZ3a3A9MSZzdGFuZD1INHNJQUFBQUFBQUFfd0QyQUFuX0Nsc0tBaGdCRWdRSUFSQUFHazhJblBIa3dnWVlBREFBT01WQ21BSGN5anlvQVFDNEFRTEFBUURSQVJTdVItRjY1cUpBNFFIc1ViZ2VoVFNtUU9nQnk2djBEb2dDSUlrRUFBQUFBQUFBQUFDZ0JBQ2hCVnlQd3ZVb2tIaEFHaUEyT0dFd056RmlNamhqWm1NME9XVTJZamN6TnpkbU9HRm1NR1V5TWpFeU9DQUVLTnpNazgwR1NBRlNCakZtTkRaaE0xb2NDZ05EVGxrUkFBQUFBQUFBOEQ4YUExQklVQ0VRV0RtMHlIYS1QMklGWlc1ZlVFaG91UlJ3QVhnQWlnRUhTQUY0QU1nQkFhb0JBUElCSWpZNFlUQTNNV0l5T0dObVl6UTVaVFppTnpNM04yWTRZV1l3WlRJeU1USTRYekdTQWdFMG1nSUFBQUFBX184QkFBRF9fLVB3QzNuMkFBQUEifQ%3D%3D&amp;utid=407f8a37-7005-afa6-74a3-7534034bc1a4&amp;tm_stars=3&amp;client_id=skyscanner_app&amp;redirect_delay=1000&amp;price_policy=2&amp;pre_redirect_id=94dacc35-040c-7935-2f69-7d8d54d2b77b&amp;tm_city_code&amp;max_price=3607&amp;guests=1&amp;request_id=94dacc35-040c-7935-2f69-7d8d54d2b77b&amp;tm_country_code=PH</t>
  </si>
  <si>
    <t>14.5237203, 121.0125956</t>
  </si>
  <si>
    <t>parking, wifi, elevator, air_conditioning, non-smoking, internet_access, 24-hour_front_desk_service, smoking_areas, massage, multilingual_staff, room_service, express_check-in, express_check-out, restaurant, beauty_salon, safe_deposit_box, meeting_facilities, banquet_service, fitness_center, luggage_storage, airport_shuttle, accessible, concierge, wheelchair_accessible, valet_parking, bathrobe</t>
  </si>
  <si>
    <t>www.skyscanner.com.ph/hotel_deeplink/4.0/PH/en-US/PHP/h_h1/162650879/2026-03-02/2026-03-03/hotel/hotel/hotels?legacy_provider_id=927111&amp;rooms=1&amp;closed_user_group=mobile&amp;hb_data=2G2L_Ldd5_aTg6SOqZiVVfChKvzSDrndw7JnPSUdck8TWQQbSDyEp9y_92-AlnuX0GfJnTdHTkLXL6Du55L3bEcmFhZUS5ZHKtJKEu6bhz6B8uTqpo2R_idOoKgjM7BmE0BcMLN1MgGxMIF-O22FNDTLi8rBmqdqf6YAUfTii3GHZp31Q_LiBiuqohgKnnixDwGoIPM4AvarFDUnfEd-VJMwKuTzZ8JbkiVkJBam81lNtQmKglPMPfW7StwgXmke9w_A3zAnVn93CUtBGD6uonmsLJE%3D&amp;q_datetime_utc=2026-03-02T01%3A29%3A31&amp;ticket_price=6695&amp;quote_id=-1850555703875564506&amp;utid_state=1&amp;channel=iphone&amp;price_without_closed_user_group=10300&amp;tm_place_name=Pasay&amp;deeplink_data=eyJmaWVsZHMiOnsic2lnbmF0dXJlIjoiNzFiYzZhMmZiZDhiMjc0MzI5OTFiNjljZTNiMjJhYTQifSwidXJsIjoiaHR0cHM6Ly9waC5ob3RlbHMuY29tL0hvdGVsLVNlYXJjaD9tcGQ9UEhQJnRwaWQ9MzIxNCZtcGU9MTc3MjQxNDcxMCZlbmREYXRlPTIwMjYtMDMtMDMmYWR1bHRzPTEmbXBuPTMyNTMwNjQ1NCZtcG09MjQmbXBwPTEmbG9jYWxlPWVuX1BIJm1wbz1FQyZjaGlkPWUzNDBmZTc4LTJhM2MtNGFlZC1iMWViLWQ3MWU5YTRiYjExNCZtcHE9NTkzMi42NSZlYXBpZD00NCZtY3RjPTMmY3VycmVuY3k9UEhQJnJhdGVwbGFuaWQ9NDA3NzI4OTE3JnNlbGVjdGVkPTIyNDQyODMxJnN0YXJ0RGF0ZT0yMDI2LTAzLTAyJm1wYj03NjIuMzQmbXBhPTU5MzIuNjUifQ%3D%3D&amp;utid=876f1c89-1259-3c8a-eee5-6852cb319f02&amp;tm_stars=4&amp;client_id=skyscanner_app&amp;redirect_delay=1000&amp;price_policy=2&amp;pre_redirect_id=d6d989f0-329c-e262-2a14-37bd1c200494&amp;tm_city_code&amp;max_price=10209&amp;guests=1&amp;request_id=d6d989f0-329c-e262-2a14-37bd1c200494&amp;tm_country_code=PH</t>
  </si>
  <si>
    <t>14.6291185, 121.0306616</t>
  </si>
  <si>
    <t>Citadines, Don Alejandro Roces Avenue, Obrero, Diliman, 4th District, Quezon City, Eastern Manila District, Metro Manila, 1103, Philippines</t>
  </si>
  <si>
    <t>Citadines Roces Quezon City</t>
  </si>
  <si>
    <t>www.skyscanner.com.ph/hotel_deeplink/4.0/PH/en-US/PHP/h_bc/216882493/2026-03-02/2026-03-03/hotel/hotel/hotels?legacy_provider_id=13&amp;rooms=1&amp;closed_user_group=general&amp;hb_data=Fb1Gnruz66k-Kpm_aljQOfnaUNmSD3Rorkugq8cnAPybi7NqE0FMw_r2Vn0d1RnOXYWhQZ5bwRoRXePX2xDS4-hbxpkhrTps3a2s9IRv1-m8cSW5kb5z2a5qHvVeb1eRZ0AmexISwzAFmXVAlcot9SXS7dHSlWRPfX4i77jDpWKysWMEeTRy-nU23B2f6KSidb-cXNpTXVRktBrY8uV2TFlef7zCFpDu0SzM6EULspXUCiosR8iJp37mbeqVKBOwzkgB8vPoTsg7svH17w174DEqcv3Fl1mSmUOXyizVhX27gPwfYpw8G7IZugIpsbwLVqgpk1wyffE27BTfbcAykls5aTpXQRQi1floWQ2i3IhurWRi16gCvQvDplW-KXWUSOC6uh9sQXZVwCW1VYnxrag_kvYr4jJG8Fb37N6WavdvZ04fgm0%3D&amp;q_datetime_utc=2026-03-02T01%3A29%3A35&amp;ticket_price=4575&amp;quote_id=446306917688092290&amp;utid_state=1&amp;channel=iphone&amp;price_without_closed_user_group=5103&amp;tm_place_name=Quezon+City&amp;deeplink_data=eyJmaWVsZHMiOnsic2lnbmF0dXJlIjoiM2VlODhmMzg0YTk2YmQyYmEzNTdkY2U1YTU3NjYyODkiLCJibG9ja19pZCI6InYxX0NnRXRFSWphQVJvb0NoMHlNREkyTFRBekxUQXlWREF3T2pBd09qQXdMakF3TUNzd056b3dNQkFCR044QktBRTRBU0lDQ0FFPV9Da29JbXQrL3pRVVFBaUFDS05TV2tCVXdBa29OTXpZMVJERXdNRkJmTVRBd1VGQ1F0QU42SkRnME1qZGtNMkV6TFRJeFpqWXRPR05pTWkxbFltUmhMV1k1TnpCa01HTmxPR1UwTUJJQ0NBRWFCaGdCS0FJd0FTSUVDQUlZQWc9PSJ9fQ%3D%3D&amp;utid=b1e4c7d8-65f8-a70d-dd87-64f0b7ab34c1&amp;tm_stars=4&amp;client_id=skyscanner_app&amp;redirect_delay=1000&amp;price_policy=2&amp;pre_redirect_id=30bb85b0-7975-13ac-bd88-d78a8b98f176&amp;tm_city_code&amp;max_price=5102&amp;guests=1&amp;request_id=30bb85b0-7975-13ac-bd88-d78a8b98f176&amp;tm_country_code=PH</t>
  </si>
  <si>
    <t>14.572442, 120.982176</t>
  </si>
  <si>
    <t>www.skyscanner.com.ph/hotel_deeplink/4.0/PH/en-US/PHP/h_ad/47013969/2026-03-02/2026-03-03/hotel/hotel/hotels?legacy_provider_id=22&amp;rooms=1&amp;closed_user_group=general&amp;hb_data=ZuU738JcE-wXJnOtjJl4JaFHlG6iqxnTFNQ-tOUmwzVaMjgAG99NtLY6jJJ9ow7NTlQUPhLviU3BkWmO90TOk13P-p0NEroHvbyyOvNfExWYDSiujE3ycvUyLuQsKB7iOEMk1aFx1TihbCoIXitjGAer7NsrrPHjiYB7Ene9GSdWw1hBBi_baFQRs_salAVSkLnYKYRAvtmta6XDNuUkDIOZuOIZvSSDO7v7h-iMMW72nP6qDrz2SAh5pF1B1wLyF7aiacwto7EimlT08zyviW2JWevlA6gAugEBxkQuEc8idCA-eZa6BJViyPsivepjfzxhXu7XSpAsJjkjKfpkULpJwag0P7mJNzJDF6mp3DWAK3pJ0LIDbhn-PaIqlVBFxP4Dr7JAyEsZgaYUr4Qq0wxIoSKR_yVrPojAa-nzazGD&amp;q_datetime_utc=2026-03-02T01%3A29%3A34&amp;ticket_price=5495&amp;quote_id=5416614184114432898&amp;utid_state=1&amp;channel=iphone&amp;price_without_closed_user_group=11900&amp;tm_place_name=Manila&amp;deeplink_data=eyJmaWVsZHMiOnsic2lnbmF0dXJlIjoiYjhjOGEwZmZkNzM5NmFlMTUzOGM5ZjE3NmY3NjAwOTIifSwidXJsIjoiaHR0cHM6Ly93d3cuYWdvZGEuY29tL3BhcnRuZXJzL3BhcnRuZXJzZWFyY2guYXNweD9jaWQ9MTg0NjM4MyZoaWQ9MTA1NjAmY3VycmVuY3k9UEhQJmNoZWNraW49MjAyNi0wMy0wMiZjaGVja291dD0yMDI2LTAzLTAzJk51bWJlcm9mQWR1bHRzPTEmTnVtYmVyb2ZDaGlsZHJlbj0wJlJvb21zPTEmbWNpZD0zMzImbWFzdGVyUm9vbUlkPTg5ODg5MTE4NyZtcHQ9TUV4UlpVUlRWMmx5YVcxbWExTnJjREkzZGtZclRuazJUMkZDV2tKeWQxTlBNVUZ0T0ZRMlJUQTFOa1ZyYTNSWGQzbzFlbUZDWVRkck0yWmtkRVUzZG5kTlNEQm5iVVZTVkVNMmVXZEJQVDAmVG90YWxQcmljZT01NDk1LjE5JlRvdGFsVGF4PTU3Ni4wMiZUb3RhbEZlZT00NjkuNjMmVG90YWxTdXJjaGFyZ2U9MCZtY3VyPVBIUCJ9&amp;utid=a863f74a-b644-30d7-b436-25926e84f929&amp;tm_stars=5&amp;client_id=skyscanner_app&amp;redirect_delay=1000&amp;price_policy=2&amp;pre_redirect_id=1dddb646-d4e3-f48a-02b9-a4007ae40c56&amp;tm_city_code=MNLP&amp;max_price=17813&amp;guests=1&amp;request_id=1dddb646-d4e3-f48a-02b9-a4007ae40c56&amp;tm_country_code=PH</t>
  </si>
  <si>
    <t>14.5725941, 120.982111</t>
  </si>
  <si>
    <t>https://www.google.com/maps/place/Hop+Inn+Hotel+Tomas+Morato+Quezon+City/data=!4m11!3m10!1s0x3397b7a81c0b796b:0x1bb43256a725d6b1!5m3!1s2026-03-01!4m1!1i2!8m2!3d14.6363882!4d121.0359766!16s%2Fg%2F11ff5dpn7l!19sChIJa3kLHKi3lzMRsdYlp1YytBs?authuser=0&amp;hl=en&amp;rclk=1</t>
  </si>
  <si>
    <t>14.6363882, 121.0359766</t>
  </si>
  <si>
    <t>7-Eleven, 312, Tomas Morato Avenue, Scout Area, Diliman, 4th District, Quezon City, Eastern Manila District, Metro Manila, 1103, Philippines</t>
  </si>
  <si>
    <t>Hop Inn Hotel Tomas Morato Quezon City</t>
  </si>
  <si>
    <t>www.skyscanner.com.ph/hotel_deeplink/4.0/PH/en-US/PHP/h_ad/193689577/2026-03-02/2026-03-03/hotel/hotel/hotels?legacy_provider_id=22&amp;rooms=1&amp;hb_data=i_85tdoqrHuTaXdxWL7UTVIS8VGiVYzBBUqIHNPobCpdTZgJoNOdFU0z5tYNSlX4iDRp1fKvNhVYehC2FEFqVH1eXaEfbpaRqDm6FIZ3mlYwIE8w2j86_Yve41RujEk7q2ZVP0y53mhkfTnAydI7XxNEjCRE0X6e1rZwQmPUON91g5F0eEbaT5sJmv28bhJqTH2jR6Tx1BdnV7UcjaA4aVLGLXR9mIbpUm7V5WtIdO3JUTlSriHOQE2pjHGMP6kgG2UULJneMjCC4YZ7-0K_uQOul2yw6-oBaRFtRhOHTLGgtOIq7osh8MX71DwbIXmGs96qppBktIuTMVpPdeHULk6cQR8WWg0CtrTsMOcBUgw8_c0u27d7NZrrRLzXsNmp73reKUvpqTpF_roV-wEh9h6ueZBW66zQmEA7lE30mf4n&amp;q_datetime_utc=2026-03-02T01%3A29%3A37&amp;ticket_price=1707&amp;quote_id=-879880338521744291&amp;utid_state=1&amp;channel=iphone&amp;tm_place_name=Quezon+City&amp;deeplink_data=eyJmaWVsZHMiOnsic2lnbmF0dXJlIjoiYzMwYzYxOGE4NTU4NTk0MDE0ZDNhNGJmYTYyNDgxNzAifSwidXJsIjoiaHR0cHM6Ly93d3cuYWdvZGEuY29tL3BhcnRuZXJzL3BhcnRuZXJzZWFyY2guYXNweD9jaWQ9MTg0NjM4MyZoaWQ9NTk0NDM3NiZjdXJyZW5jeT1QSFAmY2hlY2tpbj0yMDI2LTAzLTAyJmNoZWNrb3V0PTIwMjYtMDMtMDMmTnVtYmVyb2ZBZHVsdHM9MSZOdW1iZXJvZkNoaWxkcmVuPTAmUm9vbXM9MSZtY2lkPTMzMiZtYXN0ZXJSb29tSWQ9NjkzMTM2ODMmbXB0PU5sQXdXRFJhV2xoc1dXUnVWazlsVVcxS2FGVnNTV3BIU2toakszQkpRbkJtVmtReGVXeFVjbTl4WlVWV1lrSjNlRE14UlVWTU5YY3ZjSHBVY2tKV05DOTZlbTFTVW5seWRISlhOZyZUb3RhbFByaWNlPTE3MDcuMzgmVG90YWxUYXg9MTc0LjQ2JlRvdGFsRmVlPTExOS41MiZUb3RhbFN1cmNoYXJnZT0wJm1jdXI9UEhQIn0%3D&amp;utid=4247b780-41ed-3671-ea50-b95211b4ee7e&amp;tm_stars=3&amp;client_id=skyscanner_app&amp;redirect_delay=1000&amp;price_policy=2&amp;pre_redirect_id=006ff54b-bc99-0517-c64e-eb1f50e700ea&amp;tm_city_code&amp;max_price=2175&amp;guests=1&amp;request_id=006ff54b-bc99-0517-c64e-eb1f50e700ea&amp;tm_country_code=PH</t>
  </si>
  <si>
    <t>14.6282524, 121.0581545</t>
  </si>
  <si>
    <t>Glory Hotel Cubao, 231, Ermin Garcia Street, Silangan, Cubao, 3rd District, Quezon City, Eastern Manila District, Metro Manila, 1102, Philippines</t>
  </si>
  <si>
    <t>www.skyscanner.com.ph/hotel_deeplink/4.0/PH/en-US/PHP/h_xp/213619743/2026-03-02/2026-03-03/hotel/hotel/hotels?legacy_provider_id=1&amp;rooms=1&amp;closed_user_group=mobile&amp;hb_data=BTjKR3AunSNcaJl4gPlvp539wJrTa95EFuAY85nt-DwNEiOhlos0T4mlXxi2dOnABsEvgheGh2WplpcqYfZqr1iqLQy8SZupVEHRakBvah9KK0pAN-2HnPj-QuaE-YO8QZS4GLPmp8l6y6Ysgfi-0IM0tuEMfKj-mKZjGDVQEoIvcAQ-5ZE2yLwmslIBwZuVFnIDqB3OfubO-R2WS0rxWN20TU2J9jtYEtdGWPWqoZKkIzrKhv_SOR58NLDm-flMxhXip9GqqYY7Iplx9kdDZ4N8MXY%3D&amp;q_datetime_utc=2026-03-02T01%3A29%3A37&amp;ticket_price=1621&amp;quote_id=5788745221977281969&amp;utid_state=1&amp;channel=iphone&amp;price_without_closed_user_group=1801&amp;tm_place_name=Quezon+City&amp;deeplink_data=eyJmaWVsZHMiOnsic2lnbmF0dXJlIjoiNTI3MjdhNTM0OTZkYzEyYzU2MDJjODQ0MTU3NTkzNWYifSwidXJsIjoiaHR0cHM6Ly93d3cuZXhwZWRpYS5jb20ucGgvSG90ZWwtU2VhcmNoP3RwaWQ9NjgmbXBlPTE3NzI0MTQ1NDEmZW5kRGF0ZT0yMDI2LTAzLTAzJmFkdWx0cz0xJmxvY2FsZT1lbl9VUyZjaGlkPTA2ZTA0MWExLWNlMTktNDBlMC04Y2Q3LWI1ZTIzODkwNGYyNSZlYXBpZD00NjIzMCZtY3RjPTMmc3RhcnREYXRlPTIwMjYtMDMtMDImbXBkPUdCUCZtcG49MzIwODI0NzA1JmN1cnJlbmN5PUdCUCZyYXRlcGxhbmlkPTM4NzI5ODY2NyZtcG09MjQmbXBwPTEmbXBvPUVDJnNlbGVjdGVkPTc2OTEyNDk5Jm1wYj0zLjc2Jm1wcT0xOC43OSZtcGE9MTcuMDgifQ%3D%3D&amp;utid=89e0ab73-89ff-7016-5d9d-9c5c35a02dbc&amp;tm_stars=2&amp;client_id=skyscanner_app&amp;redirect_delay=1000&amp;price_policy=2&amp;pre_redirect_id=fbcc3e02-8f11-70bd-f495-2d3deb9b5c85&amp;tm_city_code&amp;max_price=3241&amp;guests=1&amp;request_id=fbcc3e02-8f11-70bd-f495-2d3deb9b5c85&amp;tm_country_code=PH</t>
  </si>
  <si>
    <t>14.5502959, 120.980622</t>
  </si>
  <si>
    <t>Lime Resort Manila, Zoilo Hilario Street, Seascape Village, Barangay 76, Zone 10, District 1, Pasay, Southern Manila District, Metro Manila, 0921, Philippines</t>
  </si>
  <si>
    <t>Lime Resort Manila</t>
  </si>
  <si>
    <t>www.skyscanner.com.ph/hotel_deeplink/4.0/PH/en-US/PHP/h_fd/212462472/2026-03-02/2026-03-03/hotel/hotel/hotels?legacy_provider_id=927050&amp;rooms=1&amp;closed_user_group=apps&amp;hb_data=1qPJS1d5er7vFL1m-G4K3mxM_Z-xGBYwwt_KVx5yMBEB4tN9lgW2-8-XLKCs0IpeTX8esasBp0tbxNQDRRuPpXYCsiWMKigVuJK_uIIVsg2842QeB27fg7jHhJRXwAnF6Z4vzWB8l-Z8rrNHOfgNE3CAziCb7M2TKwE-D1Jrp-sHLP62uk9_yblebEfVU1wTYBZrKV-i3pI0lGB_utx4YkoPc2o1W8xGN4ZxsFUvqeNJ77wNAHHQO_-SiFvrJOk6qKzfZoKfYbaBePKTgRXaw8P9QhZnN644JSSYHKATASbO0kvvU3hxWtSzX8pvU7-7cgNNUQnmU5kcI99R7WLQCettWAIoYpIsN0INgiwJP8lO3e3STeLK8GkE28qya6LRLC2pq7pwsFyIkLjv5-h3dSmP5vwoE7VXEorKCpxyR2ZZMQ%3D%3D&amp;q_datetime_utc=2026-03-02T01%3A29%3A39&amp;ticket_price=2997&amp;quote_id=5970929286520086484&amp;utid_state=1&amp;channel=iphone&amp;price_without_closed_user_group=7510&amp;tm_place_name=Pasay&amp;deeplink_data=eyJmaWVsZHMiOnsic2lnbmF0dXJlIjoiYjhiMDZhZTc1ZTc1MmIxNTYyNzAwN2NmZTljZmJiZjgifSwidXJsIjoiaHR0cHM6Ly9kZWFscy52aW8uY29tP3NpZz02ZGRmNzE3OWQ4MmJlYTdiYWVjOTAwNTQxNjc3YjdkYzI4OWZjOGU3ZDBlNWQ1ZGYzNTQ1NjExOWU5ZDc5NTViMzEzNjM4MzAzODM4MzMzMjMwMzkmc2lnLWlzcz1tZXRhJnR1cmw9aHR0cHMlM0ElMkYlMkZ2aW8uY29tJTJGSG90ZWwlMkZTZWFyY2glM0ZjaGVja0luJTNEMjAyNi0wMy0wMiUyNmNoZWNrT3V0JTNEMjAyNi0wMy0wMyUyNmN1cnJlbmN5JTNEUEhQJTI2ZXB2JTNETVM0eSUyNmVzZCUzRHA0Q0d3VFc5eDdFcUhrYmZRbGR4ZkV6YndHcERVQU9lLTd2Y2FJODhRTE9hOW1zM1JEN2pDeUxCQzZVZlFZMUFIVGIwTGltZ1hLN2JKU3psUWhGQW9pbHM1XzZwdGNpODJGcFJpRjZXMDdmUFlfZjN2dGY3TVlrJTI1M0QlMjZmb3JjZUN1cnJlbmN5Q2hhbmdlJTNEMSUyNmZvcmNlTGFuZ3VhZ2VDaGFuZ2UlM0QxJTI2aG90ZWxJZCUzRDIzMjg5MDg3JTI2bGFiZWwlM0RzcmMlMjUzRHNreXNjYW5uZXIlMjUyNnVjb3VudHJ5JTI1M0RQSCUyNTI2dWRldmljZSUyNTNEbW9iaWxlJTI1MjZob3RlbCUyNTNEMjMyODkwODclMjUyNmRheSUyNTNEMiUyNTI2bW9udGglMjUzRDAzJTI1MjZ5ZWFyJTI1M0QyMDI2JTI1MjZsb3MlMjUzRDElMjUyNm9mZmVyaWQlMjUzRG9ZVWVackJtT2dKUSUyNTI2cHJpY2UlMjUzRDI5OTYuODclMjUyNmN1cnJlbmN5JTI1M0RQSFAlMjUyNnVzZXJsYW5nJTI1M0RlbiUyNTI2X3RoJTI1M0Q1YzM2YzE1OWY4NjU1YTBhYTI3MTMzYTRmNGNhYjYwOTZjNjQ3NTlkMzE5ZDVhMDUlMjUyNmR0cyUyNTNEMTc3MjQxNDc0NSUyNTI2b2x1dCUyNTNEMTc3MjQxNDc0MSUyNTI2Y2FuUGF5TGF0ZXIlMjUzRGZhbHNlJTI1MjZyZXF1ZXN0VXNlckdyb3VwJTI1M0QlMjUyNm9mZmVyVXNlckdyb3VwJTI1M0RwdWJsaWMlMjZsYW5nJTNEZW4lMjZvdGklM0R0WVE5cmliRE1UdyUyNnByZWZlcnJlZFJhdGUlM0QyOTk2Ljg3JTI2cHJvZmlsZSUzRHIyZDJtNzNrbjglMjZyb29tcyUzRDElMjZ1c2VyQ291bnRyeSUzRFBIJTI2dXRtX2NhbXBhaWduJTNEc2t5c2Nhbm5lciUyNnV0bV9tZWRpdW0lM0RjcGMlMjZ1dG1fc291cmNlJTNEc2t5c2Nhbm5lciJ9&amp;utid=c35f4317-ef41-06eb-1d4c-daf365f282ed&amp;tm_stars=4&amp;client_id=skyscanner_app&amp;redirect_delay=1000&amp;price_policy=2&amp;pre_redirect_id=49947aba-cdff-5757-e6cb-34c5cf25ff6d&amp;tm_city_code&amp;max_price=25592&amp;guests=1&amp;request_id=49947aba-cdff-5757-e6cb-34c5cf25ff6d&amp;tm_country_code=PH</t>
  </si>
  <si>
    <t>14.6413496, 121.0370709</t>
  </si>
  <si>
    <t>La Breza Hotel, Mother Ignacia Avenue, Scout Area, Diliman, 4th District, Quezon City, Eastern Manila District, Metro Manila, 7876, Philippines</t>
  </si>
  <si>
    <t>La Breza Hotel</t>
  </si>
  <si>
    <t>www.skyscanner.com.ph/hotel_deeplink/4.0/PH/en-US/PHP/h_ad/90766627/2026-03-02/2026-03-03/hotel/hotel/hotels?legacy_provider_id=22&amp;rooms=1&amp;closed_user_group=general&amp;hb_data=c_oT-UBuhfxpUAreKdlIOjuypqFI-2Vg0Hex__fxQjm8dN6YB11CfjUi0bog43jmN1JVsY0FuoVxULFSTHLQpRIfd0_CGqjpm7w-3kNFkc6fmwyJHGQ42uDDFIoJTAEFKi0Ge5vzIjutPjWLjqzJGjWEPTTbr-j01YF-5gPXt54nNFkN0fJ_tHf2-8H8MTgiX_2dUFPO7sNWB1hQD-6QLFiFX1qFPhhFNjbRoj7eUlsnZucCj4Spgkc4Amu9Yi-r2CFCgoXLf7vczt1hJ6Tq-k5eY00n1Y7GG28wgWxSRcwo8Vnkzb7ydoDs1tnSIgMhViMH3Xlp7H7vgIEcplmO1k1agOWfktuJOl6IQ5JVZQtnxNdNAeldBUQiis-K7ca3TZelfJrjVQyc42hqRsTwYYMpEpj6YBcqBB-AmtJRBit-&amp;q_datetime_utc=2026-03-02T01%3A29%3A39&amp;ticket_price=1957&amp;quote_id=-7129614395456499163&amp;utid_state=1&amp;channel=iphone&amp;price_without_closed_user_group=4000&amp;tm_place_name=Quezon+City&amp;deeplink_data=eyJmaWVsZHMiOnsic2lnbmF0dXJlIjoiYzQyMGVhMDg5ZWJjMWVkMTAxODc0MGI4MDBmNDc3MzIifSwidXJsIjoiaHR0cHM6Ly93d3cuYWdvZGEuY29tL3BhcnRuZXJzL3BhcnRuZXJzZWFyY2guYXNweD9jaWQ9MTg0NjM4MyZoaWQ9MjkwNTQ4JmN1cnJlbmN5PVBIUCZjaGVja2luPTIwMjYtMDMtMDImY2hlY2tvdXQ9MjAyNi0wMy0wMyZOdW1iZXJvZkFkdWx0cz0xJk51bWJlcm9mQ2hpbGRyZW49MCZSb29tcz0xJm1jaWQ9MzMyJm1hc3RlclJvb21JZD0zMTg1NzIxJm1wdD1WM0pzVjBoeE9IWnhORXhoWVhwYWRFMVRUbGw2TkRNME5TdHBkR1ZFYTIxQmMwcFBSRmxSZGt0R1JIbzJWMHRwU1VWd1owNXVWRzQzYURBeVdHYzFOMHBSY1d4SFNqaEJSVTVzZFEmVG90YWxQcmljZT0xOTU2LjU1JlRvdGFsVGF4PTE4My42NCZUb3RhbEZlZT0xNjkuMTgmVG90YWxTdXJjaGFyZ2U9MCZtY3VyPVBIUCJ9&amp;utid=6dd7897c-9d12-8974-f307-e9e576843286&amp;tm_stars=3&amp;client_id=skyscanner_app&amp;redirect_delay=1000&amp;price_policy=2&amp;pre_redirect_id=3731441d-fd0e-cc1c-3a85-841b1365f343&amp;tm_city_code&amp;max_price=7575&amp;guests=1&amp;request_id=3731441d-fd0e-cc1c-3a85-841b1365f343&amp;tm_country_code=PH</t>
  </si>
  <si>
    <t>14.6144002, 121.0377213</t>
  </si>
  <si>
    <t>Summit Hotel Magnolia, Doña Hemady Street, Garden Island Condoville, Kaunlaran, Cubao, 4th District, Quezon City, Eastern Manila District, Metro Manila, 1112, Philippines</t>
  </si>
  <si>
    <t>www.skyscanner.com.ph/hotel_deeplink/4.0/PH/en-US/PHP/h_bc/134522869/2026-03-02/2026-03-03/hotel/hotel/hotels?legacy_provider_id=13&amp;rooms=1&amp;closed_user_group=general&amp;hb_data=i9PRO1VwyTr5h0E2HbRyTx6fBWFruGB6D576vzV7Y_DP7boiBM8VEx6duKG4fOFBBTW4Dm8izM3FVDI4uLw7QNqZl7z6huOFPNrgfV4JoMaOqEPHdmY35Qmig3mDyLN-XTeC_qql9r_3aRo9Et2pw0zvmrtnQwq5RA3fl8umrQ3xYjlqs2HHC09TuCTSrjReUs0KlxwBTddoMco40FLV8RcXF2gQhK2CSIZP0_sGey_x1fcOzTyZ2kyGU-LHzoYRSPChqrQvSH5TRJQDCCVWGcprYJlxt2xrZk2aSotqRRR1OF4i2eut3Ahccir_JXvHhQAYunVQVr5XmRS_08jd1JWpkNV4zoWjFhw1kFy2C2cgb1q6o24ktvw17LisJqoudniC8DOkswDdQe8IXZ24MmGTjgJ0xguJmYHcYlZxro5OC14cL4w%3D&amp;q_datetime_utc=2026-03-02T01%3A29%3A41&amp;ticket_price=3573&amp;quote_id=1919985025801263866&amp;utid_state=1&amp;channel=iphone&amp;price_without_closed_user_group=7777&amp;tm_place_name=Quezon+City&amp;deeplink_data=eyJmaWVsZHMiOnsic2lnbmF0dXJlIjoiMGQ0OGM0OGVlZmI4MzQ4Yjg0M2QxYjBjNjA5MzU4ZmUiLCJibG9ja19pZCI6InYxX0NnRXRFTXdDR2lnS0hUSXdNall0TURNdE1ESlVNREE2TURBNk1EQXVNREF3S3pBM09qQXdFQUVZM3dFb0FUZ0JJZ0lJQVE9PV9DaWdJMElTRXpRWVFBaGpLamNuRUFTQUVLTmJIT0RBQ1NnMHpOalZFTVRBd1VGOHhNREJRVUpnRkVnSUlBUm9HR0FFb0FqQUJJZ1FJQWhnQyJ9fQ%3D%3D&amp;utid=6421e0a3-6b81-a332-aad3-eed29869e6c9&amp;tm_stars=3&amp;client_id=skyscanner_app&amp;redirect_delay=1000&amp;price_policy=2&amp;pre_redirect_id=61775267-8daf-660c-ba90-9c791addf0ad&amp;tm_city_code&amp;max_price=7733&amp;guests=1&amp;request_id=61775267-8daf-660c-ba90-9c791addf0ad&amp;tm_country_code=PH</t>
  </si>
  <si>
    <t>14.537889, 121.001789</t>
  </si>
  <si>
    <t>www.skyscanner.com.ph/hotel_deeplink/4.0/PH/en-US/PHP/h_fd/56664509/2026-03-02/2026-03-03/hotel/hotel/hotels?legacy_provider_id=927050&amp;rooms=1&amp;closed_user_group=apps&amp;hb_data=eq4jvAhvWD6fEgr0oESZEifSSuezF9Nzh1RpcK4dHmimhO80DsPCKHyg-ENAG245hDJ45wlWEdSMVCnRMH06SUAbP9nAq4ZF4z8MWBnPm60YnukjPEw7An2tVr5tjqqSq1AIxP9gHRVOVik4R2OxVbyri44QtjR12lu6KO8YkiQlJglgeSZy9dM2UPxPBDyB9Bm8h2LwzrAXzCd_bYgvCPuRMszQgIVD-rAsuDrhZTsYYCJcz-BxAdjN9VW5ekLR0PilnDo2dIDomeS2ZZgBC9MYraJW4P4gr29G_pgVUqkCvLjKMKyEdt45zzY4-Z74IeKAL4KaZJALK_Rly0EGB3Qd_8h9BAyDJQ4x3uVaj25eLyVBInyKoczXTP2wFQlKhbuoiRXgmxZjFJ3kWhfgkmAFJsKcfECxHMCp0xWgFWWDCg%3D%3D&amp;q_datetime_utc=2026-03-02T01%3A29%3A43&amp;ticket_price=1574&amp;quote_id=3178626586481503568&amp;utid_state=1&amp;channel=iphone&amp;price_without_closed_user_group=3375&amp;tm_place_name=Pasay&amp;deeplink_data=eyJmaWVsZHMiOnsic2lnbmF0dXJlIjoiMzg1ODRkNzZiNjEzNTAxMWFkMmNkMTk0Mjk5NzZhNzcifSwidXJsIjoiaHR0cHM6Ly9kZWFscy52aW8uY29tP3NpZz05OGZjMDg0ZDUxMmE5YmQxOTMxYmU0ODg4ODRiNWM1NDBmMWYyMGEyNTdlZDMyZmQxM2RjZTAxODg2YzJjZTVhMzMzNTM3MzIzNTMwMzQzMjM5JnNpZy1pc3M9bWV0YSZ0dXJsPWh0dHBzJTNBJTJGJTJGdmlvLmNvbSUyRkhvdGVsJTJGU2VhcmNoJTNGY2hlY2tJbiUzRDIwMjYtMDMtMDIlMjZjaGVja091dCUzRDIwMjYtMDMtMDMlMjZjdXJyZW5jeSUzRFBIUCUyNmVwdiUzRE1TNHklMjZlc2QlM0RMTV9lLTdJcmZ0b09HdVBTM3NkQWF5UEdCVUZabnNDUTMwRHlaVVlVaS1TMkhvSk5BTEQ4M3NOWXpLek9EWkNVNE0xNWVRQWdkNHFhZE53RWRxQVRBV0VNa0ZwblZVeTdtWFgtT1NqbW9QSVV2cTN1ZGRjJTI1M0QlMjZmb3JjZUN1cnJlbmN5Q2hhbmdlJTNEMSUyNmZvcmNlTGFuZ3VhZ2VDaGFuZ2UlM0QxJTI2aG90ZWxJZCUzRDE1OTg2ODYlMjZsYWJlbCUzRHNyYyUyNTNEc2t5c2Nhbm5lciUyNTI2dWNvdW50cnklMjUzRFBIJTI1MjZ1ZGV2aWNlJTI1M0Rtb2JpbGUlMjUyNmhvdGVsJTI1M0QxNTk4Njg2JTI1MjZkYXklMjUzRDIlMjUyNm1vbnRoJTI1M0QwMyUyNTI2eWVhciUyNTNEMjAyNiUyNTI2bG9zJTI1M0QxJTI1MjZvZmZlcmlkJTI1M0RvTGx6a0RZOFpGNEUlMjUyNnByaWNlJTI1M0QxNTczLjc0JTI1MjZjdXJyZW5jeSUyNTNEUEhQJTI1MjZ1c2VybGFuZyUyNTNEZW4lMjUyNl90aCUyNTNEZjgzNjE5NWRjZTYzNmZlNDA4YzY3NmM0ZWZiZjEwZTZiM2VjM2FjOWY5NDhjZTQ5JTI1MjZkdHMlMjUzRDE3NzI0MTQ3NDAlMjUyNm9sdXQlMjUzRDE3NzI0MTQ3MzclMjUyNmNhblBheUxhdGVyJTI1M0RmYWxzZSUyNTI2cmVxdWVzdFVzZXJHcm91cCUyNTNEJTI1MjZvZmZlclVzZXJHcm91cCUyNTNEcHVibGljJTI2bGFuZyUzRGVuJTI2b3RpJTNEM2FxNEtra0FjREklMjZwcmVmZXJyZWRSYXRlJTNEMTU3My43NCUyNnByb2ZpbGUlM0RyMmQybTcza244JTI2cm9vbXMlM0QxJTI2dXNlckNvdW50cnklM0RQSCUyNnV0bV9jYW1wYWlnbiUzRHNreXNjYW5uZXIlMjZ1dG1fbWVkaXVtJTNEY3BjJTI2dXRtX3NvdXJjZSUzRHNreXNjYW5uZXIifQ%3D%3D&amp;utid=a9f361ec-a7c8-0ba8-4113-b6a7ddfeb35d&amp;tm_stars=3&amp;client_id=skyscanner_app&amp;redirect_delay=1000&amp;price_policy=2&amp;pre_redirect_id=0a670310-305e-601e-2e51-6d2770fd43ad&amp;tm_city_code&amp;max_price=5661&amp;guests=1&amp;request_id=0a670310-305e-601e-2e51-6d2770fd43ad&amp;tm_country_code=PH</t>
  </si>
  <si>
    <t>14.5381196, 121.0019252</t>
  </si>
  <si>
    <t>OYO 854 Busline Apartelle</t>
  </si>
  <si>
    <t>https://www.google.com/maps/place/Camelot+Hotel+Quezon+City+powered+by+Cocotel/data=!4m11!3m10!1s0x3397b7aca97c681d:0x38218a3072e1827e!5m3!1s2026-03-01!4m1!1i2!8m2!3d14.638855!4d121.0335922!16s%2Fg%2F1td___k4!19sChIJHWh8qay3lzMRfoLhcjCKITg?authuser=0&amp;hl=en&amp;rclk=1</t>
  </si>
  <si>
    <t>14.638855, 121.0335922</t>
  </si>
  <si>
    <t>Camelot Hotel, 35, Mother Ignacia Avenue, Scout Area, South Triangle, Diliman, 4th District, Quezon City, Eastern Manila District, Metro Manila, 1103, Philippines</t>
  </si>
  <si>
    <t>Camelot Hotel Quezon City powered by Cocotel</t>
  </si>
  <si>
    <t>www.skyscanner.com.ph/hotel_deeplink/4.0/PH/en-US/PHP/h_xp/47202502/2026-03-02/2026-03-03/hotel/hotel/hotels?legacy_provider_id=1&amp;rooms=1&amp;closed_user_group=mobile&amp;hb_data=QO6WKhK3B4pESccDAAwSNsqZpAot2WPnjxC6W6vJD9jP7Rb0njLT6tLB_nNrRwWe9Gpw5g2fslgmgo8-XDZrdfc_qPGZBJf5co3n9BYnI6qEfKYSkmWXXmdshHVaQUxoc_mtSdc6Lea_dFPK52u9posENTWzGSb3tPM5zxJqvYxjzTG12KeJOhokOH6fwIUhOZ8U1QoHp8CoL-Mu6YyNOCrL774GqglqsUyFMnGpL5Z0vmp8Kawq7yZsnoYN_3JsFylUYIYAsutqSL0fdwa658ymLx8%3D&amp;q_datetime_utc=2026-03-02T01%3A29%3A50&amp;ticket_price=1947&amp;quote_id=7539606345363581314&amp;utid_state=1&amp;channel=iphone&amp;price_without_closed_user_group=3042&amp;tm_place_name=Quezon+City&amp;deeplink_data=eyJmaWVsZHMiOnsic2lnbmF0dXJlIjoiZDY3YTZjYWU1MTIyZTA3NmZhM2Y3YjdjZDJkMDM4NzYifSwidXJsIjoiaHR0cHM6Ly93d3cuZXhwZWRpYS5jb20ucGgvSG90ZWwtU2VhcmNoP3RwaWQ9NjgmbXBlPTE3NzI0MTQyOTUmZW5kRGF0ZT0yMDI2LTAzLTAzJmFkdWx0cz0xJmxvY2FsZT1lbl9VUyZjaGlkPTYxZWE3OTQwLTc4MDgtNDY5Ni05YTYxLWYzY2NiNmIxMDE4YiZlYXBpZD00NjIzMCZtY3RjPTMmc3RhcnREYXRlPTIwMjYtMDMtMDImbXBkPUdCUCZtcG49MjAwMjgwNzQ5JmN1cnJlbmN5PUdCUCZyYXRlcGxhbmlkPTIwMTY1OTk2MiZtcG09MjQmbXBwPTEmbXBvPUVDJnNlbGVjdGVkPTU5OTk0NjgmbXBiPTIuNjgmbXBxPTIyLjM1Jm1wYT0yMi4zNSJ9&amp;utid=d460b288-d322-22fb-e7ae-cde9557444ff&amp;tm_stars=3&amp;client_id=skyscanner_app&amp;redirect_delay=1000&amp;price_policy=2&amp;pre_redirect_id=d8410586-f0ab-b657-06f4-3951a68fdade&amp;tm_city_code&amp;max_price=3239&amp;guests=1&amp;request_id=d8410586-f0ab-b657-06f4-3951a68fdade&amp;tm_country_code=PH</t>
  </si>
  <si>
    <t>14.6360239, 121.0293822</t>
  </si>
  <si>
    <t>HG Studio, Timog Avenue, Scout Area, Diliman, 4th District, Quezon City, Eastern Manila District, Metro Manila, 1103, Philippines</t>
  </si>
  <si>
    <t>Torre Venezia Suites by RedDoorz</t>
  </si>
  <si>
    <t>www.skyscanner.com.ph/hotel_deeplink/4.0/PH/en-US/PHP/h_ct/46980408/2026-03-02/2026-03-03/hotel/hotel/hotels?legacy_provider_id=31&amp;rooms=1&amp;closed_user_group=general&amp;hb_data=vlebh_O-YjePEYppaeBXsBlKgwYgXT4sVAEfD3DMiMdvM85yC6bVwyyix0NFp2M9wRnn6XLRMB9Gp3j1s82tcP6PvV1JMuYHUE-vdCkKACp3c2cJuZgEUD7GP3GOtYCGnE7zgP6ClsI0f9ro5_aI4invEYf9Jp55lYzfXKcrr0HFtYejplHw9r0-H5DrdZ9urE9IVUErv392vFEjG3__EfEc0HipXX7KiWNYfpvt_qsp31BZjGuK7J5_hH5SnQFxAY45QnWwLZkxfuMCIDHY3AC9d2PSSsAR6ou4QsGDOg_4R4yEYeswTntArMqbKvnBd9tyFtxIx2GktpvPUj5UfUTP685L0vvSX3pXu-4YF4NFgi5O1EQkgalPGD1XfdyYtt19umMORdejygfzKo5zylq-QvqleEskn3V5039Szg%3D%3D&amp;q_datetime_utc=2026-03-02T01%3A29%3A47&amp;ticket_price=2386&amp;quote_id=1093717816760275254&amp;utid_state=1&amp;channel=iphone&amp;price_without_closed_user_group=3544&amp;tm_place_name=Quezon+City&amp;deeplink_data=eyJmaWVsZHMiOnsic2lnbmF0dXJlIjoiYWVlYTlhNmY5MWUxMmM1NTk3MDQ3Y2QwMTkwMmVlMDYifSwidXJsIjoiaHR0cHM6Ly9waC50cmlwLmNvbS9ob3RlbHMvcmVkaXJlY3Q%2FaG90ZWxpZD02OTg3MTMmY2l0eT02MTAyMSZBbGxpYW5jZWlkPTEyNjA3JnNpZD04ODg4MzImY2hlY2tpbj0yMDI2LTAzLTAyJmNoZWNrb3V0PTIwMjYtMDMtMDMmc2hvcHBpbmdpZD02OGEwNzFiMjhjZmM0OWU2YjczNzdmOGFmMGUyMjEyOCZhZHVsdD0xJmNoaWxkcmVuPTAmYWdlcz0mbGFuZ3VhZ2U9ZW5waCZsb2NhbGU9ZW5fUEgmcm9vbWlkPTE1NTI5MDE0MzYmc3dpZD0wJnBheT1QUCZmZ3Q9MSZjcm49MSZjdXJyPVBIUCZ3a3A9MSZzdGFuZD1INHNJQUFBQUFBQUFfd0QyQUFuX0Nsc0tBaGdCRWdRSUFSQUFHazhJdk1xOTVBVVlBREFBT1BzUm1BSFowaXFvQVFDNEFRTEFBUURSQVlfQzlTaGN1NTlBNFFFcFhJX0NkYVNpUU9nQmdaM1JINGdDSUlrRUFBQUFBQUFBQUFDZ0JBQ2hCV1ptWm1abV83QkFHaUEyT0dFd056RmlNamhqWm1NME9XVTJZamN6TnpkbU9HRm1NR1V5TWpFeU9DQUVLTnpNazgwR1NBRlNCalF4TUdRME4xb2NDZ05RU0ZBUkVGZzV0TWgydmo4YUExQklVQ0VRV0RtMHlIYS1QMklGWlc1ZlVFaG91UlJ3QVhnQWlnRUhTQUY0QU1nQkFhb0JBUElCSWpZNFlUQTNNV0l5T0dObVl6UTVaVFppTnpNM04yWTRZV1l3WlRJeU1USTRYekdTQWdFMG1nSUFBQUFBX184QkFBRF9fNkVpRFJYMkFBQUEifQ%3D%3D&amp;utid=695a6b97-1059-f545-c376-6471d12530a1&amp;tm_stars=3&amp;client_id=skyscanner_app&amp;redirect_delay=1000&amp;price_policy=2&amp;pre_redirect_id=fc04862b-f80b-05c6-e924-a2457dc2c57d&amp;tm_city_code&amp;max_price=2674&amp;guests=1&amp;request_id=fc04862b-f80b-05c6-e924-a2457dc2c57d&amp;tm_country_code=PH</t>
  </si>
  <si>
    <t>14.6360488, 121.0337408</t>
  </si>
  <si>
    <t>Hive Hotel &amp; Convention Place, 68, Scout Tuason Street, Scout Area, Diliman, 4th District, Quezon City, Eastern Manila District, Metro Manila, 1103, Philippines</t>
  </si>
  <si>
    <t>www.skyscanner.com.ph/hotel_deeplink/4.0/PH/en-US/PHP/h_bc/154469942/2026-03-02/2026-03-03/hotel/hotel/hotels?legacy_provider_id=13&amp;rooms=1&amp;closed_user_group=apps&amp;hb_data=JB9rJqeIMMwYJXmTdImc5brPPjXtw5fp1KEhs-fOWQ6OKS_cCGzx2279D777wCIOwb_LOZfx0YN4Bn1oz3NY0eE411Pwgk76hGJCCG8BGkF-sR-9YbYM8TEu2ZZR1pQ2H48sc8anevFToIxVFA6PI-ukm9Hj4wcvjLJVos5S-YXa3PpGtWhD7ARksF-HJsXSxs2Os8WZ8ptbH9Tx3L8SC72_pGvfIR5UeuejFrsndn8fK5hwnQO0zXxJII92Jus9a5o31v5UCzIIJmngYGepLwExHLVoG3ZI8sTyi5PXsnWkOSh4aJ_sTYyBGcpsEYyRJSGxRyvfT8qrkv5koxAiMkCbQrtYlh_6SUpO1fztgsbaKXbErykPBx4HogPn9XVQHcnk83fdKiB2IxGe8X9w6lj8aOkmwl0o_vuUJy4SwCHqIGKkM6s%3D&amp;q_datetime_utc=2026-03-02T01%3A29%3A51&amp;ticket_price=2642&amp;quote_id=8495461888146890095&amp;utid_state=1&amp;channel=iphone&amp;price_without_closed_user_group=2936&amp;tm_place_name=Quezon+City&amp;deeplink_data=eyJmaWVsZHMiOnsic2lnbmF0dXJlIjoiNTNhNTMxN2NkOWQ1MzBlMjVlYjI1MDM4MmY2ZmNiZGIiLCJibG9ja19pZCI6IjIwODg5MDYwMl8yNjU3ODAyODhfMF8wXzAifX0%3D&amp;utid=723f7823-0c0c-71bf-a6d9-aff695ea9363&amp;tm_stars=0&amp;client_id=skyscanner_app&amp;redirect_delay=1000&amp;price_policy=2&amp;pre_redirect_id=5c023185-8444-2d07-c20e-538b4172cf01&amp;tm_city_code&amp;max_price=2642&amp;guests=1&amp;request_id=5c023185-8444-2d07-c20e-538b4172cf01&amp;tm_country_code=PH</t>
  </si>
  <si>
    <t>Pacific Skyloft Residences, A. H. Lacson Avenue, Sampaloc, Fourth District, Manila, Capital District, Metro Manila, 1015, Philippines</t>
  </si>
  <si>
    <t>Skyloft Hotel - UST</t>
  </si>
  <si>
    <t>www.skyscanner.com.ph/hotel_deeplink/4.0/PH/en-US/PHP/h_bc/160156256/2026-03-02/2026-03-03/hotel/hotel/hotels?legacy_provider_id=13&amp;rooms=1&amp;hb_data=TxOiIaxdi33NULngvhRezqFRUXIKsXJlYQd2lJPpDZdrwTrYCY-rq3qF9-CT0ZAbmI2lYGuwz8yYAynzkyt-q3SCKc23LUWGrXwXHi_H_caNoYnjkmsPqd5hjuFp-CByntaVPfWM9J8Y_DsQV5mapRSSC3OLYTQLmia7gpa9QpYr-NMbZp0cMbXZKWygqHePpfhGahZrG2fuipZkbzchwHTweRoFVpypPoYtErXVNYxhv2nFB8umFW_kuFQHluv3cdC0P-iNCXVJSzu9_NaIG97w4qKULS1SE2NwKZq-raK2G5-zSwDEoJFXNM5LcE0R_UfYe8QC40NF6lwxrKc6cFgHp-TQWEBFv2KfaJXypx5q5ILBgFTrM_NrwNo-LFuUwAGV_LdRQXr2hCvk4V4Qgx2_2Vaya6yyhy9qyxGoQhDVMEI4kgc%3D&amp;q_datetime_utc=2026-03-02T01%3A29%3A51&amp;ticket_price=1732&amp;quote_id=-8169978210678996084&amp;utid_state=1&amp;channel=iphone&amp;tm_place_name=Manila&amp;deeplink_data=eyJmaWVsZHMiOnsic2lnbmF0dXJlIjoiYzQ3MDgzYmI1MDhiZjU4YmYxYTIyODgxODY4ZGY2YTAiLCJibG9ja19pZCI6InYxX0NnRXRFTXdDR2lnS0hUSXdNall0TURNdE1ESlVNREE2TURBNk1EQXVNREF3S3pBM09qQXdFQUVZM3dFb0FUZ0JJZ0lJQVE9PV9DaWdJMHFpYlRoQUNHSlNjbGMwQklBSW82SUM0QWpBQ1NnMHpOalZFTVRBd1VGOHhNREJRVUpnRkVnSUlBUm9FS0FJd0FTSUVDQUlZQWc9PSJ9fQ%3D%3D&amp;utid=183c01de-b05c-a005-f549-40a7ce06494b&amp;tm_stars=3&amp;client_id=skyscanner_app&amp;redirect_delay=1000&amp;price_policy=2&amp;pre_redirect_id=6c2aa134-e225-305d-2d1a-88a4c16709e5&amp;tm_city_code=MNLP&amp;max_price=2801&amp;guests=1&amp;request_id=6c2aa134-e225-305d-2d1a-88a4c16709e5&amp;tm_country_code=PH</t>
  </si>
  <si>
    <t>14.550759, 121.053057</t>
  </si>
  <si>
    <t>Set in Manila, 1.7 mi from Intramuros and 2.4 mi from Manila Ocean Park, Skyloft Hotel features an outdoor swimming pool, a fitness center, and a 24-hr front desk while WiFi is free throughout the property.</t>
  </si>
  <si>
    <t>www.skyscanner.com.ph/hotel_deeplink/4.0/PH/en-US/PHP/h_bc/218627149/2026-03-05/2026-03-06/hotel/hotel/hotels?legacy_provider_id=13&amp;rooms=1&amp;closed_user_group=apps&amp;hb_data=hIwGMY7VKdyIMuGI4wzVW7f2fBOsUNSr7pUzWFt4BhKIxLvJ_0Ubh7p1TJnyY1S0cdxsQ_puhEipE9TQgpEjq9xyhYcQ5i5dEQds1K3hl8ZkmA4neEXBSh-kEVf4LujbEAYn3W4a0JWdhHO6v9bkAjX6vgtp5wZxnztj7N04P-p6tFWzyAH6YJab8ofUq4sQwYZz9yEzGeSGKRRmxTCDc5f65rEbNOMvAOTXDvNH_dtAINS-4DSDBrajCafLRcL6m9bjzF-YSL2rVhAnHHK3bKQThkrsb_iBGA3dROI9ksEuPkZRX9z-eDpBPhFDORIhbriSMqEQF6rI4E9DBIt4FnycnXWE9ph1trB8jP4q7gAYuVJYW8xKZqMal0Uw9uPsyzt7YHWfx00AJaBihz6ZXedCRd1aSFuI_ovxLUhOmMJEF6uo&amp;q_datetime_utc=2026-03-05T14%3A40%3A38&amp;ticket_price=8813&amp;quote_id=-217514889683086228&amp;utid_state=1&amp;channel=iphone&amp;price_without_closed_user_group=13133&amp;tm_place_name=Manila&amp;deeplink_data=eyJmaWVsZHMiOnsic2lnbmF0dXJlIjoiMTgxMWU1ZWY1ZTNjM2VjNGM0ZjEyOWE1NGViNDcxZjIiLCJibG9ja19pZCI6IjExNjg0OTk2MDFfMzg5NDE5NTE1XzBfMF8wIn19&amp;utid=b590ed27-a952-55bc-f388-0817bbd800a0&amp;tm_stars=0&amp;client_id=skyscanner_app&amp;price_policy=2&amp;pre_redirect_id=54d4ccc1-c0b0-6626-114b-5d9167f776f9&amp;tm_city_code=MNLP&amp;max_price=16157&amp;guests=1&amp;request_id=54d4ccc1-c0b0-6626-114b-5d9167f776f9&amp;tm_country_code=PH</t>
  </si>
  <si>
    <t>14.6037592, 121.0510743</t>
  </si>
  <si>
    <t>Greenhills Elan Hotel Modern - Newly Renovated</t>
  </si>
  <si>
    <t>www.skyscanner.com.ph/hotel_deeplink/4.0/PH/en-US/PHP/h_ad/47002472/2026-03-02/2026-03-03/hotel/hotel/hotels?legacy_provider_id=22&amp;rooms=1&amp;closed_user_group=general&amp;hb_data=nm-eFAPUgUzE9Ab0GKJ2MOFq8VrybHgWUTQ9ljX7aqk1ODf34hh5Vx2XhRn6SOf8CJHyQNrIGkQ9yjiLSjF7WG3NNHYCW9KW8SttscRERw_czoQp9zDq8ZVVZ1-lXSGDKrdRZgNTGJEiePq02tIdGuou6Ffes3IZeiVNCmfwnGI3hbfsvij3PQkxAplbNbuvZpZy0rGBExVXI4gyW_90PS7PScZ0GwwA_YSZZOoONgSC-orhCMxAqXgJ8j3dBAkf0nUnSRL22yUoFsn2O6ISt-IR2n0JyWwyqROpIU7xEitepO3v5DCNz-MGul60Atyu92nRvt576pRhxvDEz3SeVk8GpXmHKnLabXHaAov19jR30gu1JBXwZs7Dn-4-RsBxz6DHsqiTzBLpoc837s-RLD405Xks24IAPWUWPyuMuBfF&amp;q_datetime_utc=2026-03-02T01%3A29%3A57&amp;ticket_price=2838&amp;quote_id=-2910735660596840052&amp;utid_state=1&amp;channel=iphone&amp;price_without_closed_user_group=7300&amp;tm_place_name=San+Juan&amp;deeplink_data=eyJmaWVsZHMiOnsic2lnbmF0dXJlIjoiNDdjMDQ0OTY5ZTE0YTk2YmE0ZTQ3OWNkNzJhMWI3NDMifSwidXJsIjoiaHR0cHM6Ly93d3cuYWdvZGEuY29tL3BhcnRuZXJzL3BhcnRuZXJzZWFyY2guYXNweD9jaWQ9MTg0NjM4MyZoaWQ9OTczMzQmY3VycmVuY3k9UEhQJmNoZWNraW49MjAyNi0wMy0wMiZjaGVja291dD0yMDI2LTAzLTAzJk51bWJlcm9mQWR1bHRzPTEmTnVtYmVyb2ZDaGlsZHJlbj0wJlJvb21zPTEmbWNpZD0zMzImbWFzdGVyUm9vbUlkPTgwNjM1NjYzOSZtcHQ9YUZwWk5ETlNOek51VGs5RFRraExlbVJrUm5JNE9WZEVVSEpvUmxOaU15dEdaV3NyWkRjM2VVaHRNVEUzT0VGaVptOVhLMVJTTDNOV1JFNURkMDEyYlZWMmFWbEpNbU0zTVdsTFVqRlJQVDAmVG90YWxQcmljZT0yODM3LjUzJlRvdGFsVGF4PTMyNi40NCZUb3RhbEZlZT0wLjAwJlRvdGFsU3VyY2hhcmdlPTAmbWN1cj1QSFAifQ%3D%3D&amp;utid=69a24360-03a2-41b2-2499-1a12e67242a2&amp;tm_stars=3&amp;client_id=skyscanner_app&amp;redirect_delay=1000&amp;price_policy=2&amp;pre_redirect_id=d27b1018-0a2f-c4e3-ce7d-b1af3044b24a&amp;tm_city_code&amp;max_price=4183&amp;guests=1&amp;request_id=d27b1018-0a2f-c4e3-ce7d-b1af3044b24a&amp;tm_country_code=PH</t>
  </si>
  <si>
    <t>14.5836983, 121.0501246</t>
  </si>
  <si>
    <t>Terrasse, Shaw Boulevard, Highway Hills, Mandaluyong, Eastern Manila District, Metro Manila, 1554, Philippines</t>
  </si>
  <si>
    <t>www.skyscanner.com.ph/hotel_deeplink/4.0/PH/en-US/PHP/h_ad/46983856/2026-03-02/2026-03-03/hotel/hotel/hotels?legacy_provider_id=22&amp;rooms=1&amp;closed_user_group=general&amp;hb_data=VNnADM4QQksZJ44JCntK5aGq7bHzZ8AZ0Py7GZiFAKvzYuCD2C-_VQZdCwEXo0aupdA8XywSb0dWCR6sCtQrw2tmMce0-Uo9qC3jcZahlV-VMPJefXEX0KS7mU_8xQWr5zef5-0i7okrzwnCa9EGF9ZsA7FopZrIveDfLJsOyLicsm2be40Nh9GSxaFWadHmdsw6FuAadfAts-Zi3xDMk4XT0m6Chuyr0cWFymWsn9Wo14IDZlg0vm1PBDkyKww17K3syCexKBAMnbI_TeoOPN79q5ydkM5n47UTQBVwPqwFRLdRemfFCihrMeBhHIxJuSC7QNNb_QE0TjyqbL_7M2q0Fjv8FOWGsRMk3kAtwMijtJSAqsKMhKruYsuWEFQ_49IfdlDXdFsjht8sBuaprdaWTSVhX8RDZYqgn6Qm70TR&amp;q_datetime_utc=2026-03-02T01%3A29%3A59&amp;ticket_price=1892&amp;quote_id=-4260406813510997464&amp;utid_state=1&amp;channel=iphone&amp;price_without_closed_user_group=5000&amp;tm_place_name=Mandaluyong&amp;deeplink_data=eyJmaWVsZHMiOnsic2lnbmF0dXJlIjoiOTEyN2M2MGUxMGQzMTk2ODVkMWRmM2MzYjgyOTllNTYifSwidXJsIjoiaHR0cHM6Ly93d3cuYWdvZGEuY29tL3BhcnRuZXJzL3BhcnRuZXJzZWFyY2guYXNweD9jaWQ9MTg0NjM4MyZoaWQ9OTc1MjQmY3VycmVuY3k9UEhQJmNoZWNraW49MjAyNi0wMy0wMiZjaGVja291dD0yMDI2LTAzLTAzJk51bWJlcm9mQWR1bHRzPTEmTnVtYmVyb2ZDaGlsZHJlbj0wJlJvb21zPTEmbWNpZD0zMzImbWFzdGVyUm9vbUlkPTk0MjkzMDQmbXB0PVFVZzJOM2x1VUVwNGFsRm5hR1ZDUzJKNE1IUjRVRUpRVkRsRFdESTJZeXRHUzNaVlNWZE9Ra2QwVjNONmNDOVRWVGwxTDNaaVQyczBVMVJRVFdSeFF6Uk9WMWh4V0RKYVZHWk5ZUSZUb3RhbFByaWNlPTE4OTIuMTQmVG90YWxUYXg9MjExLjcxJlRvdGFsRmVlPTE2MC42NCZUb3RhbFN1cmNoYXJnZT0wJm1jdXI9UEhQIn0%3D&amp;utid=43ed0870-d9e2-865b-a3c2-b9bd95a58c1a&amp;tm_stars=3&amp;client_id=skyscanner_app&amp;redirect_delay=1000&amp;price_policy=2&amp;pre_redirect_id=f9fd81f2-847f-3df7-bbe8-2adee147e93a&amp;tm_city_code&amp;max_price=2744&amp;guests=1&amp;request_id=f9fd81f2-847f-3df7-bbe8-2adee147e93a&amp;tm_country_code=PH</t>
  </si>
  <si>
    <t>14.5535182, 121.0493139</t>
  </si>
  <si>
    <t>www.skyscanner.com.ph/hotel_deeplink/4.0/PH/en-US/PHP/h_ad/178868486/2026-03-02/2026-03-03/hotel/hotel/hotels?legacy_provider_id=22&amp;rooms=1&amp;hb_data=1F3afb5zhoOjj7Uk8L1vj53bS14mrAV4wOuePPO72VhR9YJMpUse18nRRGNaRQwNvYpOCze4WaJ5caw40660p4pNnvDIcZ163AkDHRp46D-4y9w31d76TxoyCXplrlZmO34dS_qFU06But9-i_RQcpqZb5Q92Wudo_Zc71328mV_BpntUHWnL4YOuQQXGP6x8sGMxuz9qh2zCtPxPTQLk6z8sieHts44kwA25-t1qBFBeu9mkVx91Uuv8O6uKfQMmb02V-xGKwJ4bi4_MtJmeaHtKyGR7wSskzURwTQgo3YWdER6HKqqI0l0JDxMUndxTQT8r4fcF0ms-x-TNRlKccfLjmUEeHY265W066tIUyrtia1kUD5MujWL9a-LGQnGi0O4NnYD7zecPRPSEQ0k86-I6QkgsVEY2hunsNHWKj75&amp;q_datetime_utc=2026-03-02T01%3A29%3A57&amp;ticket_price=7618&amp;quote_id=8308208303841719600&amp;utid_state=1&amp;channel=iphone&amp;tm_place_name=Taguig&amp;deeplink_data=eyJmaWVsZHMiOnsic2lnbmF0dXJlIjoiNTEzZTVkNjU2ZTIwNDU0NTVjMDliOTNlZDEyZGFmMWIifSwidXJsIjoiaHR0cHM6Ly93d3cuYWdvZGEuY29tL3BhcnRuZXJzL3BhcnRuZXJzZWFyY2guYXNweD9jaWQ9MTg0NjM4MyZoaWQ9Mjg1NDQ3JmN1cnJlbmN5PVBIUCZjaGVja2luPTIwMjYtMDMtMDImY2hlY2tvdXQ9MjAyNi0wMy0wMyZOdW1iZXJvZkFkdWx0cz0xJk51bWJlcm9mQ2hpbGRyZW49MCZSb29tcz0xJm1jaWQ9Mjc5NDcmbWFzdGVyUm9vbUlkPTQ3MTk4NDE3OCZtcHQ9YzNKak56VnhWRnBEY0ZCWU5FMXRWQzlyYVV3MUt6VnplVGhLWWpWcGEzTjNiblZTV1dGelFtWTRObTkwZUdGbFIxbEVUV05EWmxKc05rZHNOVmRZWVRrM01FczJOVEJaYkdWQmJGaHZlSFUmVG90YWxQcmljZT03NjE3Ljc3JlRvdGFsVGF4PTkzNS41MiZUb3RhbEZlZT0wLjAwJlRvdGFsU3VyY2hhcmdlPTAmbWN1cj1QSFAifQ%3D%3D&amp;utid=d51f2418-d61c-e6d1-aba9-0bc9691cf3ec&amp;tm_stars=4&amp;client_id=skyscanner_app&amp;redirect_delay=1000&amp;price_policy=2&amp;pre_redirect_id=cece7d03-e2e5-b24a-dcf2-7515e5ab5785&amp;tm_city_code&amp;max_price=7812&amp;guests=1&amp;request_id=cece7d03-e2e5-b24a-dcf2-7515e5ab5785&amp;tm_country_code=PH</t>
  </si>
  <si>
    <t>14.5511976, 121.023375</t>
  </si>
  <si>
    <t>Palm Drive, San Lorenzo, District I, Makati, Southern Manila District, Metro Manila, 1224, Philippines</t>
  </si>
  <si>
    <t>www.skyscanner.com.ph/hotel_deeplink/4.0/PH/en-US/PHP/h_bc/134591310/2026-03-02/2026-03-03/hotel/hotel/hotels?legacy_provider_id=13&amp;rooms=1&amp;closed_user_group=general&amp;hb_data=FrsdyMr1HqCVVU-T8r8JWhILyTipntgH7lycMqMnaG_FRJ99NGhu4uY3oW-v7IHw72TilD4oIjiMp9N6icBe36MN378mp9fTkfPpDCR-u1pq13MGHV3qeMfB8h4-tnQ-DMPAtEC4kM9SPhjefHhwWDlRYBpF8_kENB-lvxS6ys6P3SvhOWHPV2aF5uS3PzyM9Ra_opkUv7TNMM75cOyFReJ3P8VfPZCeBjS7EtwFPA3i5xBzYtoYCxBEKetw1XULxIgeKrtiF8FXL0SuhKz9qrrPYzEDGIPwqh-5iDJ44IUv0VJhNdzJHtmbxzmqI-CgB3KFQ4ar1o9U9pz2X520KN4N0xpmwODLiC2A7w3QB_t1u2VK38-4fY8UtNnPepqXTaoLsHhc4ow5zpMm9gKIttnUqkT9EZ1dgS430N5mFwH1GLa0Xjo%3D&amp;q_datetime_utc=2026-03-02T01%3A30%3A00&amp;ticket_price=25194&amp;quote_id=-2442280032332969019&amp;utid_state=1&amp;channel=iphone&amp;price_without_closed_user_group=28602&amp;tm_place_name=Makati&amp;deeplink_data=eyJmaWVsZHMiOnsic2lnbmF0dXJlIjoiMjU4YjQ4NDQ4MDhhMzRmNGQzODdlNDA1OWFlMDQ2NzQiLCJibG9ja19pZCI6IjQ0NzU3NDAxXzI3NTgzNjQ0Nl8yXzQyXzAifX0%3D&amp;utid=755d498b-8bd3-6b23-a39d-0dd74ff3c484&amp;tm_stars=5&amp;client_id=skyscanner_app&amp;redirect_delay=1000&amp;price_policy=2&amp;pre_redirect_id=b399e730-921a-1b3e-5ffc-1f867e469d0d&amp;tm_city_code&amp;max_price=147705&amp;guests=1&amp;request_id=b399e730-921a-1b3e-5ffc-1f867e469d0d&amp;tm_country_code=PH</t>
  </si>
  <si>
    <t>14.5824244, 121.0603546</t>
  </si>
  <si>
    <t>Wynwood Hotel, San Miguel Avenue, San Antonio Village, San Antonio, Pasig First District, Pasig, Eastern Manila District, Metro Manila, 1600, Philippines</t>
  </si>
  <si>
    <t>www.skyscanner.com.ph/hotel_deeplink/4.0/PH/en-US/PHP/h_h1/213619437/2026-03-02/2026-03-03/hotel/hotel/hotels?legacy_provider_id=927111&amp;rooms=1&amp;closed_user_group=mobile&amp;hb_data=uYdaS0c1xPOdWFRwW7nwRLRlQVh1dYWcRBHou75H7iuwKnfI8c4_3yE4I8LZenG8DzwU4E6HWDLMmVQJVHrwCFxOGNKOlSzgUmWZzONRkb6JSfeACOGJzW78vsJw0hWfQdLuQNruAZPXj7EzJ7_5mM4XvWTJEaBsGbORC217J9Cd3VdkyJDLvpaTF3doxPYJyFVswKrpgPJd0x-zUozNiyh8e_LmzxOusxylEElJc4eLCafy8eOsCaScRS22nuorNn3pFDoWHA3UOu8NcazVb8ieXk0%3D&amp;q_datetime_utc=2026-03-02T01%3A30%3A01&amp;ticket_price=5580&amp;quote_id=-593679252025629646&amp;utid_state=1&amp;channel=iphone&amp;price_without_closed_user_group=6200&amp;tm_place_name=Pasig&amp;deeplink_data=eyJmaWVsZHMiOnsic2lnbmF0dXJlIjoiYTIzYWNjYWE4YjBjZGY3YmRjMjIwYjI3NDFlMTMwYjcifSwidXJsIjoiaHR0cHM6Ly9waC5ob3RlbHMuY29tL0hvdGVsLVNlYXJjaD90cGlkPTMyMTQmbXBlPTE3NzI0MTEwMDMmZW5kRGF0ZT0yMDI2LTAzLTAzJmFkdWx0cz0xJmxvY2FsZT1lbl9QSCZjaGlkPTE1MWVhZGQxLTM5MjMtNDVmMS1iNWQzLTZlYWQzN2E2Y2I4ZiZlYXBpZD00NCZtY3RjPTMmc3RhcnREYXRlPTIwMjYtMDMtMDImbXBkPVBIUCZtcG49MzIyMDEwMjk4JmN1cnJlbmN5PVBIUCZyYXRlcGxhbmlkPTM5MDEyMjYwNSZtcG09MjQmbXBwPTEmbXBvPUVDJnNlbGVjdGVkPTkyMzIyMTA0Jm1wYj0xMDMyLjMyJm1wcT01MDAyLjQ0Jm1wYT00NTQ3LjY3In0%3D&amp;utid=edac86b3-a0da-9414-cb86-4bb34b17fd6c&amp;tm_stars=4&amp;client_id=skyscanner_app&amp;redirect_delay=1000&amp;price_policy=2&amp;pre_redirect_id=43277a34-3e79-caa5-5886-7a0be2e90be6&amp;tm_city_code&amp;max_price=7554&amp;guests=1&amp;request_id=43277a34-3e79-caa5-5886-7a0be2e90be6&amp;tm_country_code=PH</t>
  </si>
  <si>
    <t>14.5556401, 121.0251313</t>
  </si>
  <si>
    <t>www.skyscanner.com.ph/hotel_deeplink/4.0/PH/en-US/PHP/h_ad/46950112/2026-03-02/2026-03-03/hotel/hotel/hotels?legacy_provider_id=22&amp;rooms=1&amp;closed_user_group=general&amp;hb_data=g1UXmPunze5GGAUBAnqO4ZdLT0fMu4h7oK0pONh3VuG3iw6cVfPLOO4TxizOO1joqUdewcpqAntj2awO9DkMIyNhsSWcBHD-IF69ktWONfSyT5pHv6F9W2wrJs7gXCUnMS18VbAOPqVnqwBWmS2m8bpgF97gTPDikYyKtQix6_juysXWaTaDbIX8yf9BA6vFOFnknHRRzSyEAtuzIloiMv2Eu7NTjNVKCJf7MPPl9dJpkPK36t_qV_uZL9RwF3qFnRTFQZx9uGX571X1Oc_-1jLyg6PAacamuGLJ7ZxkpOuJOJSrP8C_m2aytNNPOj4smKHnihc8kUSEnnD8axzC2cYxN9wmYlREPvsfVAkK1j4n0AyHE0qKklkoo2Whbe_FmgV_AFvC5y8KMdrH5z5WX5o10wcQdqirJ6nR-uqaIWnS&amp;q_datetime_utc=2026-03-02T01%3A30%3A05&amp;ticket_price=17777&amp;quote_id=2197294864558922575&amp;utid_state=1&amp;channel=iphone&amp;price_without_closed_user_group=28575&amp;tm_place_name=Makati&amp;deeplink_data=eyJmaWVsZHMiOnsic2lnbmF0dXJlIjoiOTU1MmZmMjJlN2ZmYmVlMzk4MWRiNDJkZmM5ZTMxYjMifSwidXJsIjoiaHR0cHM6Ly93d3cuYWdvZGEuY29tL3BhcnRuZXJzL3BhcnRuZXJzZWFyY2guYXNweD9jaWQ9MTg0NjM4MyZoaWQ9MTA1NzEmY3VycmVuY3k9UEhQJmNoZWNraW49MjAyNi0wMy0wMiZjaGVja291dD0yMDI2LTAzLTAzJk51bWJlcm9mQWR1bHRzPTEmTnVtYmVyb2ZDaGlsZHJlbj0wJlJvb21zPTEmbWNpZD0zMDM4Jm1hc3RlclJvb21JZD02MTExNDA4MCZtcHQ9TDBRNVltNVNVWEJ0SzJ4dGRYRnJjakphTm1WVWFXUllZMFUwWVhWeVlXNVROak12YVdNeVRrTk5VMlVyUlZoTGREbHZNekZFT0VwWVRHbHBZbk1yVUVKSmNUZzBWRTFEZHpGbFpBJlRvdGFsUHJpY2U9MTc3NzcuMDAmVG90YWxUYXg9MTgyNy4wMCZUb3RhbEZlZT0xNDUwLjAwJlRvdGFsU3VyY2hhcmdlPTAmbWN1cj1QSFAifQ%3D%3D&amp;utid=26d99b92-0889-759e-718e-82707f875b83&amp;tm_stars=5&amp;client_id=skyscanner_app&amp;redirect_delay=1000&amp;price_policy=2&amp;pre_redirect_id=1de450cb-295a-0933-dadd-83621f59e42c&amp;tm_city_code&amp;max_price=27349&amp;guests=1&amp;request_id=1de450cb-295a-0933-dadd-83621f59e42c&amp;tm_country_code=PH</t>
  </si>
  <si>
    <t>14.56509, 121.029494</t>
  </si>
  <si>
    <t>Taste from the Greens, Eduque Street, Poblacion, District I, Makati, Southern Manila District, Metro Manila, 1210, Philippines</t>
  </si>
  <si>
    <t>www.skyscanner.com.ph/hotel_deeplink/4.0/PH/en-US/PHP/h_ad/46963333/2026-03-02/2026-03-03/hotel/hotel/hotels?legacy_provider_id=22&amp;rooms=1&amp;hb_data=JvSJ4-NZsjY1Qgn8da60KEuPjwOipRnBQ6ImPEa6ma4aEvlEXPJoetI3jI71EdIFGZEb2p1thMqAqEvPPF7S7xQZQbH-KvsHzHsKTQQRNsVuyXOHkcdGONRNlH17PtpnLkes_c7h4pRibU0cIuniRS9zhKFSaIstvsJmZVayugxidnecisoik8F3qlefmMpDTZexxGfYaig252X-P_BfkmWr0RY8kmrHE6_3dZwVg0H1FuVnieBOrnW3ipCT3TMyhWIUx5pt9bdGKHYmNpG4TxCey-4YojPrRDy2Rnetl93phGfN0e4YWgiyoZoO8ySi3y0WBoVYXrPG_SKAfrL7FAThtVI8rHJTJVdxU8U--TVMmp_6fyxzAh2TSjhkQQgmHCwgTaUPVbQ70By9TRLpSXL3vN5F0o7hpQpT-2BR0RER&amp;q_datetime_utc=2026-03-02T01%3A30%3A06&amp;ticket_price=1692&amp;quote_id=3297727574997635804&amp;utid_state=1&amp;channel=iphone&amp;tm_place_name=Makati&amp;deeplink_data=eyJmaWVsZHMiOnsic2lnbmF0dXJlIjoiOTljNmUzMDRlNTRkMzE2M2MzNDEyZDg5NzkwMDYzOGEifSwidXJsIjoiaHR0cHM6Ly93d3cuYWdvZGEuY29tL3BhcnRuZXJzL3BhcnRuZXJzZWFyY2guYXNweD9jaWQ9MTg0NjM4MyZoaWQ9NDUxNTMmY3VycmVuY3k9UEhQJmNoZWNraW49MjAyNi0wMy0wMiZjaGVja291dD0yMDI2LTAzLTAzJk51bWJlcm9mQWR1bHRzPTEmTnVtYmVyb2ZDaGlsZHJlbj0wJlJvb21zPTEmbWNpZD0yODExOCZtYXN0ZXJSb29tSWQ9MzM2MDk5MyZtcHQ9YXpCWlJuUlROeTlZUkhjeFptZFZiRlJXWTJvek1DOXhibWR5VDFkblltbEtZWEYxUkZkb1pqUldMMU12VGpCSlVYQjFURUYzYUdjNGVEVTJZMEl3VGxoWE9WSnpTMmt2UVdOaVpnJlRvdGFsUHJpY2U9MTY5Mi40NiZUb3RhbFRheD0xNjYuMTkmVG90YWxGZWU9MTQ1LjgwJlRvdGFsU3VyY2hhcmdlPTAmbWN1cj1QSFAifQ%3D%3D&amp;utid=40584513-50da-f4fa-690c-2a13b6b10611&amp;tm_stars=3&amp;client_id=skyscanner_app&amp;redirect_delay=1000&amp;price_policy=2&amp;pre_redirect_id=7c400dbc-e046-548a-c8d0-d36011e33121&amp;tm_city_code&amp;max_price=3923&amp;guests=1&amp;request_id=7c400dbc-e046-548a-c8d0-d36011e33121&amp;tm_country_code=PH</t>
  </si>
  <si>
    <t>14.5641686, 121.0294169</t>
  </si>
  <si>
    <t>City Garden Hotel, 7870, Makati Avenue, Poblacion, District I, Makati, Southern Manila District, Metro Manila, 1210, Philippines</t>
  </si>
  <si>
    <t>St Giles Hotel Makati</t>
  </si>
  <si>
    <t>https://www.google.com/maps/place/Raffles+Makati/data=!4m11!3m10!1s0x3397c91a8c3b6b67:0x21dd80298ec42c!5m3!1s2026-03-01!4m1!1i2!8m2!3d14.5508307!4d121.02308!16s%2Fg%2F124srm056!19sChIJZ2s7jBrJlzMRLMSOKYDdIQA?authuser=0&amp;hl=en&amp;rclk=1</t>
  </si>
  <si>
    <t>14.5508307, 121.02308</t>
  </si>
  <si>
    <t>Mistral Rooftop Bar, West Street, San Lorenzo, District I, Makati, Southern Manila District, Metro Manila, 1224, Philippines</t>
  </si>
  <si>
    <t>www.skyscanner.com.ph/hotel_deeplink/4.0/PH/en-US/PHP/h_bc/204220202/2026-03-02/2026-03-03/hotel/hotel/hotels?legacy_provider_id=13&amp;rooms=1&amp;closed_user_group=general&amp;hb_data=jZCXj1Rs_asbZNq7HOCLrow7sd3WarLCMOtaDSqCMD6Nnq6FcCy3ZTJ_UuaHDrT6SLvbWGyQNfWKMbjR7x-JGDh6Skg05Q1rAGc9imh1scgn-sCq-P471whkE-C5LvZ8vSPYEeBxbb5kvRIoxW3rnHA7UOYWfldIPH1FfhFQTUmPdT9Q4O6-Y1ILkXnV6vYhTc-rGdT2g9hWXpWpcgg_ho7xqzCt1jKwzNTzm6CL2GnKeaTOmfcTgNRCZcHPpXZef6sAS_Ns09H43UEMsX0tpKQtQX_GbKatBhIq0OYGH89h_3wUOkpylQ2o0snY2PoBjMPZm15896RCvHPKSW__oDBFyyADaH_vCWP9wdmPSc9zN59QyeZ2E17bOXf03_bMEPff2sByrHPOYkDjObGFtUgR1_0vuYxLbfHWVxn_DPTBSMzBLtQ%3D&amp;q_datetime_utc=2026-03-02T01%3A30%3A10&amp;ticket_price=35186&amp;quote_id=3898219564398776297&amp;utid_state=1&amp;channel=iphone&amp;price_without_closed_user_group=35242&amp;tm_place_name=Makati&amp;deeplink_data=eyJmaWVsZHMiOnsic2lnbmF0dXJlIjoiNDliODlhNzE0YWJhY2E0NmRmNjIwYjEyMTdhNDg2ZTgiLCJibG9ja19pZCI6IjQ0NzU3NTA3XzI2NTUwNDcwNF8yXzFfMCJ9fQ%3D%3D&amp;utid=134b8857-8d37-994a-ed09-e7bea9a5f027&amp;tm_stars=5&amp;client_id=skyscanner_app&amp;redirect_delay=1000&amp;price_policy=2&amp;pre_redirect_id=4aec8245-20e1-6b86-9580-c451d4293536&amp;tm_city_code&amp;max_price=35199&amp;guests=1&amp;request_id=4aec8245-20e1-6b86-9580-c451d4293536&amp;tm_country_code=PH</t>
  </si>
  <si>
    <t>14.5506998, 121.0231235</t>
  </si>
  <si>
    <t>Kape Hotel</t>
  </si>
  <si>
    <t>https://www.google.com/maps/place/RedDoorz+Plus+@+Canley+Residential/data=!4m11!3m10!1s0x3397c86d89255555:0x584fdf9c938e376!5m3!1s2026-03-01!4m1!1i2!8m2!3d14.5738311!4d121.0676382!16s%2Fg%2F11p9q8yhjw!19sChIJVVUliW3IlzMRduM4yfn9hAU?authuser=0&amp;hl=en&amp;rclk=1</t>
  </si>
  <si>
    <t>14.5738311, 121.0676382</t>
  </si>
  <si>
    <t>Don Vicente Ang Street, Barangay 138, Zone 12, Bagong Barrio West, District 1, Caloocan, Northern Manila District, Metro Manila, 1400, Philippines</t>
  </si>
  <si>
    <t>Tanque</t>
  </si>
  <si>
    <t>With a stay at Kape Hotel, you'll be centrally located in Caloocan, within a 15-minute drive of SM North EDSA and St. Luke's Medical Center. This hotel is 10.6 mi (17 km) from SM Mall of Asia and 7.1 mi (11.4 km) from U.S. Embassy.
Make use of convenient amenities, which include complimentary wireless internet access and gift shops/newsstands.
Take advantage of the hotel's 24-hour room service.
Make yourself at home in one of the 50 individually decorated guestrooms. Complimentary wireless internet access keeps you connected, and cable programming is available for your entertainment. Private bathrooms with showers feature complimentary toiletries and hair dryers. Conveniences include phones, and housekeeping is provided daily.</t>
  </si>
  <si>
    <t>RedDoorz Plus @ Canley Residential</t>
  </si>
  <si>
    <t>www.skyscanner.com.ph/hotel_deeplink/4.0/PH/en-US/PHP/h_ct/205111350/2026-03-02/2026-03-03/hotel/hotel/hotels?legacy_provider_id=31&amp;rooms=1&amp;closed_user_group=general&amp;hb_data=bVrVH2xEE3PZ_df1oCIl_XnEL8Q-vIO84wSB4Vxj36xARw9LRD6-HmUIU29qlIdWibt5QDlg6ILqHwbb1tGZmgAZatQ3E1PipgZ2uXrEWvsqxB5KrzoommVF626RH_V7f85-dMb-Fc3NJHp0gZqR8BeiBisliZIhrpwr8QIXOgmeMkhw5sBRJR5ZdJNA8g5sBK-oO-XvgMi4vzpzQlgPYQXXM24vfveuYPYKCL3TsOXou3goJnt6MSUqhFKaeiU5yU1g0DJAv5aQmvBkFB_Hj42QeylUlRFk8uAtVV7mVvyHG8I9vPTgYO9HDQ44z1fzn0WjBqfGxu0ympzR3Ga7AK1cnj-DWC5u5ROFfW9Zq_2yan2BKRTXG5Cg2Fp2P02TWtX_p5LIrYQY2ct7u68SzEltXp646W6LxGWTGNPElQ%3D%3D&amp;q_datetime_utc=2026-03-02T01%3A30%3A12&amp;ticket_price=1288&amp;quote_id=-8330582462415677754&amp;utid_state=1&amp;channel=iphone&amp;price_without_closed_user_group=2688&amp;tm_place_name=Pasig&amp;deeplink_data=eyJmaWVsZHMiOnsic2lnbmF0dXJlIjoiN2UwYTcyNDNjYjc5MTk1ODMzNTllZjVhMWY4ZjhjMDcifSwidXJsIjoiaHR0cHM6Ly9waC50cmlwLmNvbS9ob3RlbHMvcmVkaXJlY3Q%2FaG90ZWxpZD03Mjc4ODI5MCZjaXR5PTEyMTg1NyZBbGxpYW5jZWlkPTEyNjA3JnNpZD04ODg4MzImY2hlY2tpbj0yMDI2LTAzLTAyJmNoZWNrb3V0PTIwMjYtMDMtMDMmc2hvcHBpbmdpZD0zNzY0NzAxOWQ5OTE0ZDcxYjAxNDg4Nzg5Mzc0NWM2YSZhZHVsdD0xJmNoaWxkcmVuPTAmYWdlcz0mbGFuZ3VhZ2U9ZW5waCZsb2NhbGU9ZW5fUEgmcm9vbWlkPTEwMzc4ODgyODEmc3dpZD0wJnBheT1QUCZmZ3Q9MSZjcm49MSZjdXJyPVBIUCZ3a3A9MSZzdGFuZD1INHNJQUFBQUFBQUFfd0Q0QUFmX0NsMEtBaGdCRWdRSUFSQUFHbEVJbWRiejdnTVlBREFBT1BzUm1BSEMwdG9pcUFFQXVBRUN3QUVBMFFHNEhvWHJVU0NSUU9FQndfVW9YSThmbEVEb0FkQ0V5NU1CaUFJZ2lRUUFBQUFBQUFBQUFLQUVBS0VGcmtmaGVwUmNwMEFhSURNM05qUTNNREU1WkRrNU1UUmtOekZpTURFME9EZzNPRGt6TnpRMVl6WmhJQVFvMGNpVHpRWklBVklHWWpJNU1EY3dXaHdLQTFCSVVCRVFXRG0weUhhLVB4b0RVRWhRSVJCWU9iVElkcjRfWWdWbGJsOVFTR2k1RkhBQmVBQ0tBUWRJQVhnQXlBRUJxZ0VBOGdFaU16YzJORGN3TVRsa09Ua3hOR1EzTVdJd01UUTRPRGM0T1RNM05EVmpObUZmTXBJQ0FUU2FBZ0FBQUFEX193RUFBUF9fV3lQTFpQZ0FBQUEifQ%3D%3D&amp;utid=7f4ea528-81e8-e6e4-dde4-4430c1d532ee&amp;tm_stars=2&amp;client_id=skyscanner_app&amp;redirect_delay=1000&amp;price_policy=2&amp;pre_redirect_id=32861230-ddb1-cd08-9466-fef45ffa4816&amp;tm_city_code&amp;max_price=1958&amp;guests=1&amp;request_id=32861230-ddb1-cd08-9466-fef45ffa4816&amp;tm_country_code=PH</t>
  </si>
  <si>
    <t>14.5803864, 121.0526657</t>
  </si>
  <si>
    <t>Nice Hotel, EDSA, Highway Hills, Mandaluyong, Eastern Manila District, Metro Manila, 1553, Philippines</t>
  </si>
  <si>
    <t>wifi, elevator, air_conditioning, non-smoking, internet_access, 24-hour_front_desk_service, smoking_areas, room_service, television, shower, complimentary_bottled_water</t>
  </si>
  <si>
    <t>https://www.google.com/maps/place/Leez+Inn+Makati/data=!4m11!3m10!1s0x3397c9ab0b9f5a57:0xf2d904ae02bcd960!5m3!1s2026-03-01!4m1!1i2!8m2!3d14.5656679!4d121.0308144!16s%2Fg%2F11hyfwlh4n!19sChIJV1qfC6vJlzMRYNm8Aq4E2fI?authuser=0&amp;hl=en&amp;rclk=1</t>
  </si>
  <si>
    <t>14.5656679, 121.0308144</t>
  </si>
  <si>
    <t>Leez Inn, 4989, P. Guanzon Street, Poblacion, District I, Makati, Southern Manila District, Metro Manila, 1210, Philippines</t>
  </si>
  <si>
    <t>Leez Inn Makati</t>
  </si>
  <si>
    <t>www.skyscanner.com.ph/hotel_deeplink/4.0/PH/en-US/PHP/h_xp/200638293/2026-03-02/2026-03-03/hotel/hotel/hotels?legacy_provider_id=1&amp;rooms=1&amp;closed_user_group=mobile&amp;hb_data=eJMveIaU_aM4hj3diz9n1YYFw_fewW6BT98MhX4Q9aYKrLa38uYq45UqEJ6y-sc__4KX9zIB1_z3I62ShgF-gB_HVc-Jq_iPXG0-yqRNnBDESetUPLADl1jqoe2-aMqIBXv-yjBG3QZ9UVvOeDgWRs8f5vnMGDo3PfttGbVwr_4O7ju-AJwbNObFmB9WMIxp5Y1Y8cSqAmHX1kFhM-c2uOcMYAxYT6YhTQc2lN61oIHs1cnouc2qgrUu7xNBWeh1WrWFZ0IMBOcDC7kSuzMhERgk-uU%3D&amp;q_datetime_utc=2026-03-02T01%3A30%3A11&amp;ticket_price=2606&amp;quote_id=5372309682143793510&amp;utid_state=1&amp;channel=iphone&amp;price_without_closed_user_group=8685&amp;tm_place_name=Makati&amp;deeplink_data=eyJmaWVsZHMiOnsic2lnbmF0dXJlIjoiY2MyMTBlNzI0ODZiNjI1MTViYzBjZDcwYzllMWM4ODYifSwidXJsIjoiaHR0cHM6Ly93d3cuZXhwZWRpYS5jb20ucGgvSG90ZWwtU2VhcmNoP3RwaWQ9NjgmbXBlPTE3NzI0MTQ3NTYmZW5kRGF0ZT0yMDI2LTAzLTAzJmFkdWx0cz0xJmxvY2FsZT1lbl9VUyZjaGlkPWI5M2E3MDgwLTBiZGMtNDUzOC05MjM2LTk2NWViZjg1ZmM0NiZlYXBpZD00NjIzMCZtY3RjPTMmc3RhcnREYXRlPTIwMjYtMDMtMDImbXBkPUdCUCZtcG49MjIxNDU1MTI1JmN1cnJlbmN5PUdCUCZyYXRlcGxhbmlkPTI5NjIyNTI2NyZtcG09MjQmbXBwPTEmbXBvPUVDJnNlbGVjdGVkPTM3NjIyNTcwJm1wYj0zLjU5Jm1wcT0yOS45MiZtcGE9MjkuOTIifQ%3D%3D&amp;utid=86fea44d-5925-7785-0406-480a6b484885&amp;tm_stars=3&amp;client_id=skyscanner_app&amp;redirect_delay=1000&amp;price_policy=2&amp;pre_redirect_id=47f9cd46-91e9-54bb-0b35-439fb953548e&amp;tm_city_code&amp;max_price=4226&amp;guests=1&amp;request_id=47f9cd46-91e9-54bb-0b35-439fb953548e&amp;tm_country_code=PH</t>
  </si>
  <si>
    <t>14.5656029, 121.0307927</t>
  </si>
  <si>
    <t>elevator, air_conditioning, non-smoking, 24-hour_front_desk_service, smoking_areas, massage, multilingual_staff, room_service, restaurant, safe_deposit_box, luggage_storage, concierge, telephone, wake-up_call</t>
  </si>
  <si>
    <t>www.skyscanner.com.ph/hotel_deeplink/4.0/PH/en-US/PHP/h_xp/189836995/2026-03-02/2026-03-03/hotel/hotel/hotels?legacy_provider_id=1&amp;rooms=1&amp;closed_user_group=mobile&amp;hb_data=V-GfPspEjuoHtfzSEZAQY9_fFY8W8v1UPZk8YZtZsOJvIT18DFklcVqRYkjunqYt1olmMdGmahLjQscYBddGef5CWRkvvYGMzGuZaSKjb5os8FLfdM1WFT_fw6scK9IgNOgYXr8yf2Sik58YqyHBhuJXwx9lAAJuuZCzvNdTA-icdxVex9BuRDjHhPQt45dVbNpRUiXXibYWU0wbVfXZ0IOFe6V7GAyJfmg-AmqUdqVhQjikPH_9hSRRWos0zVLHTgT1x9zd2z_8Exycqj119lOs4hM%3D&amp;q_datetime_utc=2026-03-02T01%3A30%3A17&amp;ticket_price=3601&amp;quote_id=8604289448512689371&amp;utid_state=1&amp;channel=iphone&amp;price_without_closed_user_group=7119&amp;tm_place_name=Makati&amp;deeplink_data=eyJmaWVsZHMiOnsic2lnbmF0dXJlIjoiNWRmZmZkODY2ODJiZjBmZGI3NGI0ZGQ5ODQ3YmFjZDEifSwidXJsIjoiaHR0cHM6Ly93d3cuZXhwZWRpYS5jb20ucGgvSG90ZWwtU2VhcmNoP3RwaWQ9NjgmbXBlPTE3NzI0MTQ3NTYmZW5kRGF0ZT0yMDI2LTAzLTAzJmFkdWx0cz0xJmxvY2FsZT1lbl9VUyZjaGlkPWI5M2E3MDgwLTBiZGMtNDUzOC05MjM2LTk2NWViZjg1ZmM0NiZlYXBpZD00NjIzMCZtY3RjPTMmc3RhcnREYXRlPTIwMjYtMDMtMDImbXBkPUdCUCZtcG49MjE1NDE0MjAwJmN1cnJlbmN5PUdCUCZyYXRlcGxhbmlkPTI1NjA1OTgwMiZtcG09MjQmbXBwPTEmbXBvPUVDJnNlbGVjdGVkPTI3MTQ1MzYyJm1wYj04LjM1Jm1wcT00MS43NSZtcGE9MzcuOTUifQ%3D%3D&amp;utid=e82e5399-768e-3a93-1caa-186b4d4a2fa1&amp;tm_stars=4&amp;client_id=skyscanner_app&amp;redirect_delay=1000&amp;price_policy=2&amp;pre_redirect_id=81d7b07e-1b59-1a82-cb21-387431f18116&amp;tm_city_code&amp;max_price=4952&amp;guests=1&amp;request_id=81d7b07e-1b59-1a82-cb21-387431f18116&amp;tm_country_code=PH</t>
  </si>
  <si>
    <t>14.5537428, 121.0247154</t>
  </si>
  <si>
    <t>Makati Shangri-La, Makati Avenue, Legazpi Village, San Lorenzo, District I, Makati, Southern Manila District, Metro Manila, 1229, Philippines</t>
  </si>
  <si>
    <t>Makati Shangri-La</t>
  </si>
  <si>
    <t>www.skyscanner.com.ph/hotel_deeplink/4.0/PH/en-US/PHP/h_h1/46945174/2026-03-02/2026-03-03/hotel/hotel/hotels?legacy_provider_id=927111&amp;rooms=1&amp;closed_user_group=mobile&amp;hb_data=nGEfYAe-_CzD-k7K-7YS4zM5NE4FJO-apUmqmH3Jd8iFT2zJo8yAdE8zR_ZnmXfEsr4pn5FhTqmAK53Ok4TcaT4DNUgQOlNxuT4UXMuJy5Ed91-U9Uih7HhF7W9Z1KuLAUgrSdRtU2caQrwhsvHpRLjtxhhOoafsf628EWNw0AKxD6UntTIV-7XFNEJUFjT7jZtjOem_2ns-snu-CGEObAV_vV8CxlRZBBxReSIdaCqzKfJw0tG_BFCe-gYAtrUBsgzpW-yXviGpjagQUQdncPkHwSk%3D&amp;q_datetime_utc=2026-03-02T01%3A30%3A16&amp;ticket_price=14712&amp;quote_id=8400275541858000617&amp;utid_state=1&amp;channel=iphone&amp;tm_place_name=Makati&amp;deeplink_data=eyJmaWVsZHMiOnsic2lnbmF0dXJlIjoiZGVhNjc4ZTNkYWU3MTc1MDJiMTAxOWJiOGMxZDAyMzEifSwidXJsIjoiaHR0cHM6Ly9waC5ob3RlbHMuY29tL0hvdGVsLVNlYXJjaD90cGlkPTMyMTQmbXBlPTE3NzI0MTQ3NTYmZW5kRGF0ZT0yMDI2LTAzLTAzJmFkdWx0cz0xJmxvY2FsZT1lbl9QSCZjaGlkPTkyZjM3YmE5LTI4MjgtNDdkZS04YTE1LTI4NTIzMjkyN2VjOCZlYXBpZD00NCZtY3RjPTMmc3RhcnREYXRlPTIwMjYtMDMtMDImbXBkPVBIUCZtcG49MjAyMTIzNDA1JmN1cnJlbmN5PVBIUCZyYXRlcGxhbmlkPTQwNDAxODEwNiZtcG09MjQmbXBwPTEmbXBvPUVDJnNlbGVjdGVkPTI0NjMmbXBiPTI3MTIuMDAmbXBxPTEzMjAwLjAwJm1wYT0xMjAwMC4wMCJ9&amp;utid=d0b16607-fbba-bb87-7ef5-e4502e4b8e6c&amp;tm_stars=5&amp;client_id=skyscanner_app&amp;redirect_delay=1000&amp;price_policy=2&amp;pre_redirect_id=8e45c5c7-ddda-7182-fe01-dd770a5050d4&amp;tm_city_code&amp;max_price=24651&amp;guests=1&amp;request_id=8e45c5c7-ddda-7182-fe01-dd770a5050d4&amp;tm_country_code=PH</t>
  </si>
  <si>
    <t>14.5652396, 121.0302138</t>
  </si>
  <si>
    <t>5365, General Luna Street, Poblacion, District I, Makati, Southern Manila District, Metro Manila, 1210, Philippines</t>
  </si>
  <si>
    <t>The Shilla Philia Hotel by RedDoorz</t>
  </si>
  <si>
    <t>www.skyscanner.com.ph/hotel_deeplink/4.0/PH/en-US/PHP/h_bc/162649360/2026-03-02/2026-03-03/hotel/hotel/hotels?legacy_provider_id=13&amp;rooms=1&amp;closed_user_group=apps&amp;hb_data=Rb8JAgBp9pVEaBZS8HEhtW3yAIaXUvrP3Jr-dseMT9FFwnqgDZXF_JhHbPZLidw2CEwc63WbMAZevuWkKOvXvcJvgC6yT_5Wy3M0QU3NtaQPdR8b-m0KhFUe7KZJW8qh62OC8hU2_xrBnyDieyB0-VMZR_9RDhu6xjl7ZuEwhvuKF0lfCiDYkspDLV3rLnS1_Rbp4KzSDA7opswoUWVPIn3TaUiysh2gVeMA9a8T9lBdcwtfPQztNBPqXPhfR18OZze8zKTIL1A0g5ZNHduXaYalJeGl6G8nWuCdjMenxb-0xa10EE9Bgl76GYRV57tR8ohmvIMnE6HZtW2FnplaB3jgLdUkhlaQBAvBfyZpdAKBGssSTGqMY4nK-bikBpvRl2kFa6vlOlkqe7daWEwcz9bjkQosSNOsvmQRCI_kg3mH_0NV&amp;q_datetime_utc=2026-03-02T01%3A30%3A23&amp;ticket_price=1389&amp;quote_id=7204826647135905025&amp;utid_state=1&amp;channel=iphone&amp;price_without_closed_user_group=3214&amp;tm_place_name=Makati&amp;deeplink_data=eyJmaWVsZHMiOnsic2lnbmF0dXJlIjoiOTAzNGQ0MTczODc0YjY4NzkyZjMyMjQxNzM3YjBiMmEiLCJibG9ja19pZCI6IjE1MDI4ODMyMDFfNDIxOTc3NTA4XzBfMF8wIn19&amp;utid=0926ea8b-0747-2003-d34d-ef4d9f024626&amp;tm_stars=0&amp;client_id=skyscanner_app&amp;redirect_delay=1000&amp;price_policy=2&amp;pre_redirect_id=cf68e1cf-b1ed-10bc-a4dc-8a6b6fd236bf&amp;tm_city_code&amp;max_price=2871&amp;guests=1&amp;request_id=cf68e1cf-b1ed-10bc-a4dc-8a6b6fd236bf&amp;tm_country_code=PH</t>
  </si>
  <si>
    <t>14.5859504, 121.0582446</t>
  </si>
  <si>
    <t>Open Parking, Bank Drive, Wack-Wack Greenhills, Mandaluyong, Eastern Manila District, Metro Manila, 1605, Philippines</t>
  </si>
  <si>
    <t>BSA Twin Towers Hotel</t>
  </si>
  <si>
    <t>www.skyscanner.com.ph/hotel_deeplink/4.0/PH/en-US/PHP/h_ad/95808434/2026-03-02/2026-03-03/hotel/hotel/hotels?legacy_provider_id=22&amp;rooms=1&amp;closed_user_group=general&amp;hb_data=fEyvnPZ79m8pVLv2z3ARIOIEhL3KFH9Md6sHzqpfXjhCoL8_Af4qt1Prav1Lnv8xUgQUq53elM05t7e00Z2IPtx566fhOE9mgfxvdBVAAKb-a-6cOo0vmJArC1JODL_2vVmv1QgPuoMu5z8h0LABP6NdOJYdSo3tsz6HjMiMqbGbjMNL8mMqX7WXCnYflNooTqd4tgX-wnwVKap95j412gJFrncD0PNOJFesjvFbcaFZECM1Fd_Hd1Z6QEtGWMvrP7DhTF8LoMeth5unKTstY3dQP2_1ucp-bUPaotS1pOS9mMuktfYYXDnKGzVZfut8i-HKvby3ceqHWlcq8tq9tIVxyOcBs6g5kJ1EI2JHZ5dQPM0qEDv0cMPyEyp-Uwz_ghGuGtq1WaAbOBkAuokvkrtnuIwUykUTM6b-ssGxPs2w&amp;q_datetime_utc=2026-03-02T01%3A30%3A23&amp;ticket_price=1827&amp;quote_id=-1716712851805303618&amp;utid_state=1&amp;channel=iphone&amp;price_without_closed_user_group=6400&amp;tm_place_name=Mandaluyong&amp;deeplink_data=eyJmaWVsZHMiOnsic2lnbmF0dXJlIjoiYTFjZGQ2NDAxN2U2YjYyYmRiZWU5NDUzNTNmNWRjOGIifSwidXJsIjoiaHR0cHM6Ly93d3cuYWdvZGEuY29tL3BhcnRuZXJzL3BhcnRuZXJzZWFyY2guYXNweD9jaWQ9MTg0NjM4MyZoaWQ9Mjk2OTczJmN1cnJlbmN5PVBIUCZjaGVja2luPTIwMjYtMDMtMDImY2hlY2tvdXQ9MjAyNi0wMy0wMyZOdW1iZXJvZkFkdWx0cz0xJk51bWJlcm9mQ2hpbGRyZW49MCZSb29tcz0xJm1jaWQ9MzMyJm1hc3RlclJvb21JZD0zMDczNTkwJm1wdD1XV1pIVWt0cldtVXlkM056TTJNelJWSXpWemxHYjFwYWJrdDFOMHBZVDFGYVRIcGxaRTFITVVGcFVuWTJjVGhETVRWamEySXpTVUpsVDFFd01XWlJla2h6VERGeGFWcGhNM2RhZVEmVG90YWxQcmljZT0xODI2LjgxJlRvdGFsVGF4PTE4Ni4yMyZUb3RhbEZlZT0xMjcuNjkmVG90YWxTdXJjaGFyZ2U9MCZtY3VyPVBIUCJ9&amp;utid=2af3408d-7830-83ec-9c40-24e206ca59cc&amp;tm_stars=0&amp;client_id=skyscanner_app&amp;redirect_delay=1000&amp;price_policy=2&amp;pre_redirect_id=5483177c-7ad8-09d9-d877-41a28dfa9456&amp;tm_city_code&amp;max_price=3761&amp;guests=1&amp;request_id=5483177c-7ad8-09d9-d877-41a28dfa9456&amp;tm_country_code=PH</t>
  </si>
  <si>
    <t>14.5801932, 121.0590947</t>
  </si>
  <si>
    <t>San Miguel Avenue, San Antonio Village, San Antonio, Pasig First District, Pasig, Eastern Manila District, Metro Manila, 1605, Philippines</t>
  </si>
  <si>
    <t>Jinjiang Inn Ortigas</t>
  </si>
  <si>
    <t>www.skyscanner.com.ph/hotel_deeplink/4.0/PH/en-US/PHP/h_bc/134559917/2026-03-02/2026-03-03/hotel/hotel/hotels?legacy_provider_id=13&amp;rooms=1&amp;closed_user_group=general&amp;hb_data=MHcuK4kiTlcxx-eIEuKsoLbGWmC1cetJl92Jec6zRzLeMGVAsxMfIBXNtwX8S7yJex6QTQIDdo9PqAOL3-HiFh9JqptbtGCQaRbI1qiFRAk7O2ioep4rFts6qOUaSgcH3UCIeDkha2se769_fntKPx8CYp82U93DwcH_rhxVIAw4jrLRW8F8zD5hs_Mp7_NpwMHbwlPHhKH8DKaJEYLTyMrjW3KIMpxdv28noJpmfTCddor-C0JqFAMLmE1bHHW_3TWLOT27Wju2Q4QPrs6yCY1b-5z4pNQumVW-GjU4Q_lFg3IgLNaAe-lKDvJSegQZJ2l4zS2QJIKw0i_FHMdbhQUf_H-HERIxwjwlgQhdf9AULYgk3QGfsXjOgG7iKaztNa7d4nZ4QR87m_AfsfDYUW5yGHs4uVR1Pr2BZslfNwH783JdjZ4%3D&amp;q_datetime_utc=2026-03-02T01%3A30%3A27&amp;ticket_price=4760&amp;quote_id=2321015137011804884&amp;utid_state=1&amp;channel=iphone&amp;price_without_closed_user_group=6050&amp;tm_place_name=Pasig&amp;deeplink_data=eyJmaWVsZHMiOnsic2lnbmF0dXJlIjoiNzQ2ODUyMTMxNWQ3Y2U1NmZiYTlhMGU2YTNiMjNkMDkiLCJibG9ja19pZCI6InYxX0NnRXRFTXdDR2lnS0hUSXdNall0TURNdE1ESlVNREE2TURBNk1EQXVNREF3S3pBM09qQXdFQUVZM3dFb0FUZ0JJZ0lJQVE9PV9DaUFJck12RG13TVFBaUFFS09qOU9UQUNTZ3N6UkRFd01GQmZNVEF3VUZDWUJSSUNDQUVhQmhnQktBSXdBU0lFQ0FJWUFnPT0ifX0%3D&amp;utid=3cb8a8a2-3796-9be9-bafc-596da2b179a4&amp;tm_stars=3&amp;client_id=skyscanner_app&amp;redirect_delay=1000&amp;price_policy=2&amp;pre_redirect_id=9b35f0be-3f60-4e95-b364-0b03ef94b646&amp;tm_city_code&amp;max_price=6032&amp;guests=1&amp;request_id=9b35f0be-3f60-4e95-b364-0b03ef94b646&amp;tm_country_code=PH</t>
  </si>
  <si>
    <t>14.5722872, 121.0645417</t>
  </si>
  <si>
    <t>Kalye Express, Shaw Boulevard, Oranbo, Pasig First District, Pasig, Eastern Manila District, Metro Manila, 1019, Philippines</t>
  </si>
  <si>
    <t>parking, wifi, elevator, air_conditioning, non-smoking, internet_access, 24-hour_front_desk_service, smoking_areas, iron, multilingual_staff, room_service, atm, restaurant, safe_deposit_box, business_center, meeting_facilities, banquet_service, television, shuttle_service, luggage_storage, airport_shuttle, photocopier, accessible, fax, concierge, pants_press, complimentary_bottled_water</t>
  </si>
  <si>
    <t>Nice Hotel Pasig</t>
  </si>
  <si>
    <t>https://www.google.com/maps/place/RedDoorz+@+V+Plaza+Hotel+Manila/data=!4m11!3m10!1s0x3397b5c33b4c021b:0x6519b8977759490a!5m3!1s2026-03-01!4m1!1i2!8m2!3d14.635496!4d120.97515!16s%2Fg%2F11h8jw5mgc!19sChIJGwJMO8O1lzMRCklZd5e4GWU?authuser=0&amp;hl=en&amp;rclk=1</t>
  </si>
  <si>
    <t>14.635496, 120.97515</t>
  </si>
  <si>
    <t>www.skyscanner.com.ph/hotel_deeplink/4.0/PH/en-US/PHP/h_ad/204088960/2026-03-05/2026-03-06/hotel/hotel/hotels?legacy_provider_id=22&amp;rooms=1&amp;closed_user_group=general&amp;hb_data=kQp03tUXiWgbyl-M7c0yGWL3ejhvJ40Jo4q4C5hRzMcWhWGZ-nnAfMbB6u-9F4EmA6qoys8ICeSIehWrcmZeTMcrNoLM1BFlFL21wvACDrV43c-WpfNnX_evl8FZu32UenF8l90XTkWOFaWVBpZ4VhYo2GzvvCik4w7MjLe-gHEWumETEpu9YR82CRJp9elFqPfqVp-gCsMPve_is9q2okp-fKcMDowMxPe0yiLI193Oi28LG5k3UhC9gc3Swv-dJQJjoXHxB5gceNalRZJerPucOvx4OqBYcDsgxRLG36p8DTmar8TUVxo7WBbXGf_flGAZ7lFBFdnxbgx1INNrD1qZ8j1YOvAVsPsrbtbXfX-ufktH6jbdTJjG8t1wk9OjENdkmLNxFlnU9MUsZfNrXOI0J5zpcok9AZNI86m0chUO&amp;q_datetime_utc=2026-03-05T14%3A40%3A39&amp;ticket_price=581&amp;quote_id=6839868744254425332&amp;utid_state=1&amp;channel=iphone&amp;price_without_closed_user_group=1562&amp;tm_place_name=Manila&amp;deeplink_data=eyJmaWVsZHMiOnsic2lnbmF0dXJlIjoiOWZiMjEyNmIyNTRlMGQ2ZjgxMTYyZGJlMmYyYWQzNjMifSwidXJsIjoiaHR0cHM6Ly93d3cuYWdvZGEuY29tL3BhcnRuZXJzL3BhcnRuZXJzZWFyY2guYXNweD9jaWQ9MTg0NjM4MyZoaWQ9MTA2ODIxNjUmY3VycmVuY3k9UEhQJmNoZWNraW49MjAyNi0wMy0wNSZjaGVja291dD0yMDI2LTAzLTA2Jk51bWJlcm9mQWR1bHRzPTEmTnVtYmVyb2ZDaGlsZHJlbj0wJlJvb21zPTEmbWNpZD0zMzImbWFzdGVyUm9vbUlkPTEyODkxMTgyNiZtcHQ9VTNsUFlXRTRVbEZFYWpOVWNYcEZaR0kwUmxZeGFEVnBiU3RNT1hacE4xaDRSQzlWYWxBMWQyaGtValp6ZDFCMlpuY3ZhRTFYTTBkWVVsQmpVbmhKWmpCQ1NIRlFhWEF6YzBwQlpnJlRvdGFsUHJpY2U9NTgxLjM0JlRvdGFsVGF4PTY3LjE5JlRvdGFsRmVlPTQ5LjA4JlRvdGFsU3VyY2hhcmdlPTAmbWN1cj1QSFAifQ%3D%3D&amp;utid=35bfe80f-e492-9a50-8f82-5b4be0b818ee&amp;tm_stars=1&amp;client_id=skyscanner_app&amp;price_policy=2&amp;pre_redirect_id=7871db67-0844-895e-a2aa-4637109bfb7b&amp;tm_city_code=MNLP&amp;max_price=684&amp;guests=1&amp;request_id=7871db67-0844-895e-a2aa-4637109bfb7b&amp;tm_country_code=PH</t>
  </si>
  <si>
    <t>www.skyscanner.com.ph/hotel_deeplink/4.0/PH/en-US/PHP/h_ct/160156256/2026-03-02/2026-03-03/hotel/hotel/hotels?legacy_provider_id=31&amp;rooms=1&amp;hb_data=95uRBP74P8V0fiVTpzFjcofYT0oKQVyGWEksGL_FsNUgbVS1K3nuMTWVQtHmn8HEnHAg283ndwtV_x9-9l0SPBLSpdqCcAHSjXzB2_IpwCkQaJAZxA4wNKAgidx7FblY3uE1w-_XOwJtSFGMCrYfVFsbRt2vxogkH-Ro9NKFK5Vcb9kba03YczlJiQr-AuXeVKiRgmMZ99hbCunt28WD4t8keyiTlkXoVthCbPKQ8SSieex23AnDMDy4z9LUMwTfBui1H0_hLC_DhMv722B2ZFGhdRRCeutMR5WULICLHqBED99ngmzYO4B35irsuAS7EBQqiR4OYjy0Ec2ocFB0YjK7SkbqFByfG-XItVj_mXdPEisXI4yA8y1wJc9ZiWeEtmDApUxGnP4sTgkvzaPZOGGvn818B85eP_c4OOMPVg%3D%3D&amp;q_datetime_utc=2026-03-02T01%3A30%3A28&amp;ticket_price=1627&amp;quote_id=-6224134432953751775&amp;utid_state=1&amp;channel=iphone&amp;tm_place_name=Manila&amp;deeplink_data=eyJmaWVsZHMiOnsic2lnbmF0dXJlIjoiNjFlZDhjMzNiNmFhYmI2MDkzOGMxMGEwYzlhY2NjZTMifSwidXJsIjoiaHR0cHM6Ly9waC50cmlwLmNvbS9ob3RlbHMvcmVkaXJlY3Q%2FaG90ZWxpZD0xMjM1MjM3MyZjaXR5PTM2NCZBbGxpYW5jZWlkPTEyNjA3JnNpZD04ODg4MzImY2hlY2tpbj0yMDI2LTAzLTAyJmNoZWNrb3V0PTIwMjYtMDMtMDMmc2hvcHBpbmdpZD0xYTZhM2E5ZDAzNjY0MjY4YTVhNzg0YjE2ZDhkNDdhMiZhZHVsdD0xJmNoaWxkcmVuPTAmYWdlcz0mbGFuZ3VhZ2U9ZW5waCZsb2NhbGU9ZW5fUEgmcm9vbWlkPTEwNjk1NTcwNjgmc3dpZD0wJnBheT1QUCZmZ3Q9MSZjcm49MSZjdXJyPVBIUCZ3a3A9MSZzdGFuZD1INHNJQUFBQUFBQUFfd0Q0QUFmX0NsMEtBaGdCRWdRSUFSQUFHbEVJek1xQV9nTVlBREFBT0pFU21BSDE5dkVGcUFFQXVBRUN3QUVBMFFFek16TXpNNkdWUU9FQk16TXpNek5xbVVEb0FkSy01dkFCaUFJZ2lRUUFBQUFBQUFBQUFLQUVBS0VGbXBtWm1aa3JpRUFhSURGaE5tRXpZVGxrTURNMk5qUXlOamhoTldFM09EUmlNVFprT0dRME4yRXlJQVFvdGM2VHpRWklBVklHWVdaa1pURXlXaHdLQTFCSVVCRVFXRG0weUhhLVB4b0RVRWhRSVJCWU9iVElkcjRfWWdWbGJsOVFTR2k1RkhBQmVBQ0tBUWRJQVhnQXlBRUJxZ0VBOGdFaU1XRTJZVE5oT1dRd016WTJOREkyT0dFMVlUYzROR0l4Tm1RNFpEUTNZVEpmTXBJQ0FUU2FBZ0FBQUFEX193RUFBUF9fSmZLVGNQZ0FBQUEifQ%3D%3D&amp;utid=e4e12e67-cb91-15b3-64d8-7010b03efac0&amp;tm_stars=3&amp;client_id=skyscanner_app&amp;redirect_delay=1000&amp;price_policy=2&amp;pre_redirect_id=afd11dc7-edbe-9f96-4b2d-7c39f38a75e3&amp;tm_city_code=MNLP&amp;max_price=2801&amp;guests=1&amp;request_id=afd11dc7-edbe-9f96-4b2d-7c39f38a75e3&amp;tm_country_code=PH</t>
  </si>
  <si>
    <t>www.skyscanner.com.ph/hotel_deeplink/4.0/PH/en-US/PHP/h_xp/134615223/2026-03-02/2026-03-03/hotel/hotel/hotels?legacy_provider_id=1&amp;rooms=1&amp;closed_user_group=mobile&amp;hb_data=JoWZxfqm0x4UF2A7daCCqblObJxqILTtCvp6m3RZR5odqzOyDUCnbw9-Te9-9KgFth8AVrKgQvmKSmTxXn1Ow52yPF91QMKyX124oFeB5WQYrcOJCM-RXLVOw3Qx55olpNmjsIOcj9pWY_akwMzm1klgFb4x8KjBtjRP_zYMqXZxuBlq9TOqjvkR-9yy38nv2YQKiDzB0hSFizw0f2IciqCDULa9zmcGVMLNq-bs9GTYc2kZ7t7ueH_FdJ0cozm8tddbX6q-HwSH7t8BBSkwSTwGDKg%3D&amp;q_datetime_utc=2026-03-02T01%3A30%3A33&amp;ticket_price=1916&amp;quote_id=-1736457978256460707&amp;utid_state=1&amp;channel=iphone&amp;price_without_closed_user_group=2555&amp;tm_place_name=Quezon+City&amp;deeplink_data=eyJmaWVsZHMiOnsic2lnbmF0dXJlIjoiZDAxMmZlNTk1ODgwYTdhZjIwMDA1MTk0ZGE0Mjc2YzUifSwidXJsIjoiaHR0cHM6Ly93d3cuZXhwZWRpYS5jb20ucGgvSG90ZWwtU2VhcmNoP3RwaWQ9NjgmbXBlPTE3NzI0MTQ1NDEmZW5kRGF0ZT0yMDI2LTAzLTAzJmFkdWx0cz0xJmxvY2FsZT1lbl9VUyZjaGlkPTA2ZTA0MWExLWNlMTktNDBlMC04Y2Q3LWI1ZTIzODkwNGYyNSZlYXBpZD00NjIzMCZtY3RjPTMmc3RhcnREYXRlPTIwMjYtMDMtMDImbXBkPUdCUCZtcG49MjAwMzg4MDgxJmN1cnJlbmN5PUdCUCZyYXRlcGxhbmlkPTI0NjExNDEyNCZtcG09MjQmbXBwPTEmbXBvPUVDJnNlbGVjdGVkPTY3NzA0OTYmbXBiPTIuNjQmbXBxPTIyLjAwJm1wYT0yMi4wMCJ9&amp;utid=73f73756-644c-14cf-2b85-923b85cd376b&amp;tm_stars=3&amp;client_id=skyscanner_app&amp;redirect_delay=1000&amp;price_policy=2&amp;pre_redirect_id=0b2acea0-01c9-53fa-4c25-b2b7d2559cf2&amp;tm_city_code&amp;max_price=1916&amp;guests=1&amp;request_id=0b2acea0-01c9-53fa-4c25-b2b7d2559cf2&amp;tm_country_code=PH</t>
  </si>
  <si>
    <t>www.skyscanner.com.ph/hotel_deeplink/4.0/PH/en-US/PHP/h_ck/193689577/2026-03-02/2026-03-03/hotel/hotel/hotels?legacy_provider_id=79&amp;rooms=1&amp;closed_user_group=mobile&amp;hb_data=UDS3_zKoQt-iApFh-z_PUDeqL4JBACqtjhofqHFlWCv5Zh0UgTsJO7nCAX0d-D3qAEpZqcUAItPfyvQZv_PbLeCtXdL3IDKfMO3h9p3AQVEHIJbwnmYfj4LHAOv0wUzjWFFYUiLCbdijGg3KEisc_1WgEf2zk8MgnuvmJcSARjGNBXqQ3jTIHrLXv66mSg02RnO6gVVIAvhFtFlB25gMEQquI27Bcko-2ARnchB3rA-HZ9dS3WrSEsUvJXNkbwUWEm6Xx0YdI2oRd9peG0DCjZuq-xs%3D&amp;q_datetime_utc=2026-03-02T01%3A30%3A30&amp;ticket_price=2174&amp;quote_id=-6918408749973565135&amp;utid_state=1&amp;channel=iphone&amp;price_without_closed_user_group=2390&amp;tm_place_name=Quezon+City&amp;deeplink_data=eyJmaWVsZHMiOnsicm9vbV9pZCI6IjQ1NjQxMiIsInNpZ25hdHVyZSI6ImYwZmMwNTA4YWEzNGM3MDgwNmQ5ZWE0NDY0OTcxN2M4IiwicmF0ZV9wbGFuX2NvZGUiOiIzNTQ2MjE2In19&amp;utid=c28b6076-6f8f-d2de-cd21-0653453c4736&amp;tm_stars=3&amp;client_id=skyscanner_app&amp;redirect_delay=1000&amp;price_policy=2&amp;pre_redirect_id=1d141021-c3dc-ec78-48f5-30629cdbfdd6&amp;tm_city_code&amp;max_price=2175&amp;guests=1&amp;request_id=1d141021-c3dc-ec78-48f5-30629cdbfdd6&amp;tm_country_code=PH</t>
  </si>
  <si>
    <t>14.6364023, 121.0359346</t>
  </si>
  <si>
    <t>M28 Hotel and Apartments Quezon City</t>
  </si>
  <si>
    <t>https://www.google.com/maps/place/The+Tribute+Hotel/data=!4m11!3m10!1s0x3397b7b2e5ef44f1:0xc72bf26b4f25dc38!5m3!1s2026-03-01!4m1!1i2!8m2!3d14.631751!4d121.03535!16s%2Fg%2F11y9y4dr8z!19sChIJ8UTv5bK3lzMRONwlT2vyK8c?authuser=0&amp;hl=en&amp;rclk=1</t>
  </si>
  <si>
    <t>14.631751, 121.03535</t>
  </si>
  <si>
    <t>Little Sandbox Preschool, 112, Scout Gandia Street, Scout Area, Diliman, 4th District, Quezon City, Eastern Manila District, Metro Manila, 1103, Philippines</t>
  </si>
  <si>
    <t>The Tribute Hotel</t>
  </si>
  <si>
    <t>www.skyscanner.com.ph/hotel_deeplink/4.0/PH/en-US/PHP/h_xp/222322293/2026-03-02/2026-03-03/hotel/hotel/hotels?legacy_provider_id=1&amp;rooms=1&amp;closed_user_group=mobile&amp;hb_data=keDGAvY8jjlrTu9y1iyh6hmCg1ZG8lCnlc0dhV2X08GhiaPEz4_BDz8U7rKT67rb1qmBUDhelgMjzIL6-9oNCkjBVSlkZIRKGNkyXWhFmN7O0FUcPEH1Le_R7RrOL7ibgNBX9oywW2FAdyboVrlOkTfeeY5u_mG1SR0rNIM-yoeGjs9aEiW1tNnsD6OcG90JErmslyjgyHlJGE9Rra9Dkkbnrd0rDcKZqYiduWK5AS8UThUreNrZfBNSbJXJsJ6oyGWFOytwZx2Wju0QKheWZmsrXi8%3D&amp;q_datetime_utc=2026-03-02T01%3A30%3A40&amp;ticket_price=3124&amp;quote_id=-7745105252712987371&amp;utid_state=1&amp;channel=iphone&amp;price_without_closed_user_group=3676&amp;tm_place_name=Quezon+City&amp;deeplink_data=eyJmaWVsZHMiOnsic2lnbmF0dXJlIjoiZWU1M2ZmZjFiNTY1MjU4ZjliYzVlMWUzNWEwNTIxNzQifSwidXJsIjoiaHR0cHM6Ly93d3cuZXhwZWRpYS5jb20ucGgvSG90ZWwtU2VhcmNoP3RwaWQ9NjgmbXBlPTE3NzI0MTQ1NDEmZW5kRGF0ZT0yMDI2LTAzLTAzJmFkdWx0cz0xJmxvY2FsZT1lbl9VUyZjaGlkPTA2ZTA0MWExLWNlMTktNDBlMC04Y2Q3LWI1ZTIzODkwNGYyNSZlYXBpZD00NjIzMCZtY3RjPTMmc3RhcnREYXRlPTIwMjYtMDMtMDImbXBkPUdCUCZtcG49MzI1NTE2MzcyJmN1cnJlbmN5PUdCUCZyYXRlcGxhbmlkPTM5ODMxMDE5NiZtcG09MjQmbXBwPTEmbXBvPUVDJnNlbGVjdGVkPTEwOTc2MzIwMiZtcGI9Ny4yNCZtcHE9MzYuMjImbXBhPTMyLjkzIn0%3D&amp;utid=6f0757f3-e5e5-2d3a-bb86-d35e1fc91e5c&amp;tm_stars=4&amp;client_id=skyscanner_app&amp;redirect_delay=1000&amp;price_policy=2&amp;pre_redirect_id=47e7b848-57e1-923b-4b1b-1921608d5544&amp;tm_city_code&amp;max_price=3309&amp;guests=1&amp;request_id=47e7b848-57e1-923b-4b1b-1921608d5544&amp;tm_country_code=PH</t>
  </si>
  <si>
    <t>14.6290427, 121.0480232</t>
  </si>
  <si>
    <t>8, Colonel Salgado Street, West Kamias, Project 1, 3rd District, Quezon City, Eastern Manila District, Metro Manila, 1102, Philippines</t>
  </si>
  <si>
    <t>Imperial Palace Suites, Manila</t>
  </si>
  <si>
    <t>https://www.google.com/maps/place/Astrotel/data=!4m11!3m10!1s0x3397b0fe9aed12df:0x607fb20da010d733!5m3!1s2026-03-01!4m1!1i2!8m2!3d14.722034!4d121.037222!16s%2Fg%2F11bwg5y1c8!19sChIJ3xLtmv6wlzMRM9cQoA2yf2A?authuser=0&amp;hl=en&amp;rclk=1</t>
  </si>
  <si>
    <t>Jollibee, General Luis Street, Josefinal Village, Novaliches Proper, 5th District, Quezon City, Eastern Manila District, Metro Manila, 1125, Philippines</t>
  </si>
  <si>
    <t>Astrotel Divisoria</t>
  </si>
  <si>
    <t>www.skyscanner.com.ph/hotel_deeplink/4.0/PH/en-US/PHP/h_ad/212575228/2026-03-05/2026-03-06/hotel/hotel/hotels?legacy_provider_id=22&amp;rooms=1&amp;closed_user_group=general&amp;hb_data=f20FtiFtyToaAEjizvs1Q8HzEh-WWI3QQslbq0Fukyg5DojVSEfXISKMKAGXYyVN4AUIBP5DkVkVWZMfbq66yaYRuY_7pFFRbfOnNDwLF16cQDyezZH4n4OzLHtiBIEOUGEvwBi4i2zYYXaKRxDmPpbY70-ZMPQDxEvEvmnIZe9dtakNqfC1nIVPhaHPBHgjgMWOcQqPNNlxGSdl3LEMfHKPwq8ZS7s9PhqPoo_6rhkxCY-NOMCWAxi-I60Z6IKIWsbI7vgh3Vggehhi0eLPv57oZDcnIXenRNkijSXtrFk9ZCqepw09YI1JeW1gymCb2RwYYTwQoRFYwr8bezgSvpjWcUVjVViIeiB3ogGJjTuTgrv4ozZPN0JDBN8m48sZLhuAC5rdzj8mHyKqVUjsSik5Y16zAV2zCE97xeaPtDgm&amp;q_datetime_utc=2026-03-05T14%3A40%3A40&amp;ticket_price=1550&amp;quote_id=5867941462556568245&amp;utid_state=1&amp;channel=iphone&amp;price_without_closed_user_group=1702&amp;tm_place_name=Manila&amp;deeplink_data=eyJmaWVsZHMiOnsic2lnbmF0dXJlIjoiY2NhMjE5ZmVhMzk0YTg3YjgyOTQ4NjY1ZjQzMzdlNGUifSwidXJsIjoiaHR0cHM6Ly93d3cuYWdvZGEuY29tL3BhcnRuZXJzL3BhcnRuZXJzZWFyY2guYXNweD9jaWQ9MTg0NjM4MyZoaWQ9MzA4NDY0MjYmY3VycmVuY3k9UEhQJmNoZWNraW49MjAyNi0wMy0wNSZjaGVja291dD0yMDI2LTAzLTA2Jk51bWJlcm9mQWR1bHRzPTEmTnVtYmVyb2ZDaGlsZHJlbj0wJlJvb21zPTEmbWNpZD0yODAwMiZtYXN0ZXJSb29tSWQ9NDg2MjkzMTc2Jm1wdD1aM1pUTldKQ1JsWlVUa3R5Y2psaVZXSldSR1ZpUW01YVYyVXhTbUZYYm5jNFZXb3ZMM0pHWm5GS09HVnRjMFpJY2twTFprTk5PVGhWVEVndk1FZFhOMHQwVDNkV0wxaG5lbVJLWkVKUlBUMCZUb3RhbFByaWNlPTE1NDkuNzAmVG90YWxUYXg9MTc4Ljc5JlRvdGFsRmVlPTEzMS4xNSZUb3RhbFN1cmNoYXJnZT0wJm1jdXI9UEhQIn0%3D&amp;utid=06f81aee-00ad-a4be-fd99-118a11ef3482&amp;tm_stars=2&amp;client_id=skyscanner_app&amp;price_policy=2&amp;pre_redirect_id=b1e8211c-6228-dacf-8a95-bf37bf2e96c6&amp;tm_city_code=MNLP&amp;max_price=1550&amp;guests=1&amp;request_id=b1e8211c-6228-dacf-8a95-bf37bf2e96c6&amp;tm_country_code=PH</t>
  </si>
  <si>
    <t>Puregold, C. M. Recto Avenue, Divisoria, Tondo, First District, Manila, Capital District, Metro Manila, 1012, Philippines</t>
  </si>
  <si>
    <t>Astrotel Divisoria
Recto Avenue, San Nicolas, Manila, Metro Manila, Philippines
Overview:
Right in the heart of Manilaâ€™s shopping haven, Astrotel Divisoria offers a relaxing break from the busy streets outside. Designed for travelers who crave comfort without compromising convenience, this themed hotel offers a smart and playful place to rest, recharge, and regroup.
Why Youâ€™ll Love It:
Theme with a Twist: Cosmic-themed rooms add a fun and refreshing ambiance to your stay.
Shop &amp; Stay: Perfectly located for bargain hunters and business travelers who want easy access to Divisoriaâ€™s famous markets.
Essential Comforts: Stay cool with air-conditioning, enjoy hot showers, and dine with in-room food and beverage options.
All-Day Assistance: Our 24/7 front desk is always ready to help, whether youâ€™re checking in late or need local tips.
From quick getaways to shopping sprees, Astrotel Divisoria is your relaxing oasis in the cityâ€™s busiest shopping district.</t>
  </si>
  <si>
    <t>www.skyscanner.com.ph/hotel_deeplink/4.0/PH/en-US/PHP/h_ad/190610183/2026-03-02/2026-03-03/hotel/hotel/hotels?legacy_provider_id=22&amp;rooms=1&amp;closed_user_group=general&amp;hb_data=i7x9oF5kGLKg1s9eX_PpJ80FYb6Wa-7N-w8VT5U6NgyYf6Un7hVY58UnQobp98safaq-XcDnnNiCRgeYJe3VnBHHrnO0mGyU0UgP5cmdsXlC00N75Exp1KdIsHyJUs0IuYyPAJ7hW2uhdHGbamaTnPDIXiFFFa-OKGs543DwOg4T7J9c-EfIt8tnG9H0sc1qH7KGj0Udto8j7Z2PhacDqXAADm5ir-UJ7lKfMX39P9ACTTxoASmzi1wp3007ClbLZ97u-iyzLD2u9fxFyRmk7LnfXLJYA6lpYJGYX7mpNp0CVVCEA9Qo5LUvsUBwOaUDcSgjXs0-wV4c6IfnaOL22_djzzR2KMhhCm9VrJmSu3OzJIg1lqcabhYmnoOgu2zuRN83oNkTfapgpcsGLJJHLHdGvxhSWSmmwvLhsft8mCJc&amp;q_datetime_utc=2026-03-02T01%3A30%3A41&amp;ticket_price=806&amp;quote_id=130213715324735516&amp;utid_state=1&amp;channel=iphone&amp;price_without_closed_user_group=988&amp;tm_place_name=Quezon+City&amp;deeplink_data=eyJmaWVsZHMiOnsic2lnbmF0dXJlIjoiYTAyNjM3MzNjN2ViZjk3MjliNTM5NzEwYjg2MzgzNmUifSwidXJsIjoiaHR0cHM6Ly93d3cuYWdvZGEuY29tL3BhcnRuZXJzL3BhcnRuZXJzZWFyY2guYXNweD9jaWQ9MTg0NjM4MyZoaWQ9NTkyODE5MyZjdXJyZW5jeT1QSFAmY2hlY2tpbj0yMDI2LTAzLTAyJmNoZWNrb3V0PTIwMjYtMDMtMDMmTnVtYmVyb2ZBZHVsdHM9MSZOdW1iZXJvZkNoaWxkcmVuPTAmUm9vbXM9MSZtY2lkPTMwMzgmbWFzdGVyUm9vbUlkPTY4NjMwNzczJm1wdD1Na0ZNTkdWb1ZVMUdVQzlWZUVkWVdqQnBRV1o2YUVZck5UbHhjRzlaU2s1RGNXcHdOVTg1UWpkTUsxVmFhbWt3VEU5SmJUa3Jaa1ZEWTNkSFUwRkhkM2MwWjBKaVZYZFBXVVp3VXcmVG90YWxQcmljZT04MDYuNDAmVG90YWxUYXg9ODYuNDAmVG90YWxGZWU9MC4wMCZUb3RhbFN1cmNoYXJnZT0wJm1jdXI9UEhQIn0%3D&amp;utid=0b8abbc5-01d9-5041-5da7-314ec110d8ed&amp;tm_stars=0&amp;client_id=skyscanner_app&amp;redirect_delay=1000&amp;price_policy=2&amp;pre_redirect_id=25e42140-4f90-2d6f-2525-db1d5a5ef5b0&amp;tm_city_code&amp;max_price=1089&amp;guests=1&amp;request_id=25e42140-4f90-2d6f-2525-db1d5a5ef5b0&amp;tm_country_code=PH</t>
  </si>
  <si>
    <t>14.7829015, 120.9652967</t>
  </si>
  <si>
    <t>Estrella Subdivision, Santa Rosa II, Marilao, Bulacan, Central Luzon, 3019, Philippines</t>
  </si>
  <si>
    <t>Royal Woods Resort</t>
  </si>
  <si>
    <t>https://www.google.com/maps/place/Hidden+Sanctuary+Hotel+and+Resort+Marilao+Bulacan/data=!4m11!3m10!1s0x3397ae0f5b307cc9:0x294054740aaf3eb6!5m3!1s2026-03-01!4m1!1i2!8m2!3d14.7854587!4d120.9954063!16s%2Fg%2F11rvvw9y_!19sChIJyXwwWw-ulzMRtj6vCnRUQCk?authuser=0&amp;hl=en&amp;rclk=1</t>
  </si>
  <si>
    <t>14.7854587, 120.9954063</t>
  </si>
  <si>
    <t>Miguel Villarica Road, Prenza II, Prenza I, Marilao, Bulacan, Central Luzon, 3019, Philippines</t>
  </si>
  <si>
    <t>Hidden Sanctuary Hotel and Resort Marilao Bulacan</t>
  </si>
  <si>
    <t>https://www.google.com/maps/place/Mc+Hotel+Fairview/data=!4m11!3m10!1s0x3397b098004fc0bb:0x2d0ff39489c0ab4!5m3!1s2026-03-01!4m1!1i2!8m2!3d14.7342547!4d121.0615063!16s%2Fg%2F11fmljq6_z!19sChIJu8BPAJiwlzMRtAqcSDn_0AI?authuser=0&amp;hl=en&amp;rclk=1</t>
  </si>
  <si>
    <t>www.skyscanner.com.ph/hotel_deeplink/4.0/PH/en-US/PHP/h_xp/214063724/2026-03-02/2026-03-03/hotel/hotel/hotels?legacy_provider_id=1&amp;rooms=1&amp;closed_user_group=mobile&amp;hb_data=5YVuaiArplaAjOhJGy9WHpH9_1PRvDhj_C01Z35uff4eVNZJG_YfsFyzskTmBh_V5v0Cqv3T49lbaB2BtiShkVUHee69mn7EwO3QpdeWOj4cGR3N8MQJVuN2pqpXLFWxrK7dOvQ8GKeZdpn8J3a5nTUTwXBdkD38ZLqJwdAau-ncPNMV7YdlN-GIdYrj4_kOAeBjv1pT7YShXaIfwTQQSktFz13hKFpNQxII687uF-ZHTF6bB2qdnVNA2khA3_4PtoyOYSo0PL-9heuVVDSjEk5DZ2k%3D&amp;q_datetime_utc=2026-03-02T01%3A30%3A43&amp;ticket_price=1764&amp;quote_id=479690166470081657&amp;utid_state=1&amp;channel=iphone&amp;price_without_closed_user_group=1961&amp;tm_place_name=Quezon+City&amp;deeplink_data=eyJmaWVsZHMiOnsic2lnbmF0dXJlIjoiZWUyM2Y3M2JlZjg1Y2I3MTBhM2I1ZDIyNWYwZDRhZTcifSwidXJsIjoiaHR0cHM6Ly93d3cuZXhwZWRpYS5jb20ucGgvSG90ZWwtU2VhcmNoP3RwaWQ9NjgmbXBlPTE3NzI0MTQ4ODUmZW5kRGF0ZT0yMDI2LTAzLTAzJmFkdWx0cz0xJmxvY2FsZT1lbl9VUyZjaGlkPTZmZTRkYWZjLTljNTYtNGI0MC1iZDkxLTNmZDE5MzM5YzcxZiZlYXBpZD00NjIzMCZtY3RjPTMmc3RhcnREYXRlPTIwMjYtMDMtMDImbXBkPUdCUCZtcG49MzI1NDcxNTU5JmN1cnJlbmN5PUdCUCZyYXRlcGxhbmlkPTM5ODE3Njc1MyZtcG09MjQmbXBwPTEmbXBvPUVDJnNlbGVjdGVkPTEwMjM0NjIxNSZtcGI9NC4wOSZtcHE9MjAuNDUmbXBhPTE4LjU5In0%3D&amp;utid=e8215cd2-c657-f15f-fed2-65ed6f0b99e1&amp;tm_stars=3&amp;client_id=skyscanner_app&amp;redirect_delay=1000&amp;price_policy=2&amp;pre_redirect_id=62134569-4f6c-de73-e58b-df6c3b2a7540&amp;tm_city_code&amp;max_price=2610&amp;guests=1&amp;request_id=62134569-4f6c-de73-e58b-df6c3b2a7540&amp;tm_country_code=PH</t>
  </si>
  <si>
    <t>14.7342551, 121.0614073</t>
  </si>
  <si>
    <t>Zapote Road, Barangay 177, Zone 15, Camarin, District 1, Caloocan, Northern Manila District, Metro Manila, 1423, Philippines</t>
  </si>
  <si>
    <t>https://www.google.com/maps/place/Pacific+Park+Hotel/data=!4m11!3m10!1s0x3397b0bd53ae635b:0x88b2480c3d5eaaf6!5m3!1s2026-03-01!4m1!1i2!8m2!3d14.7013697!4d121.0677571!16s%2Fg%2F11c5bv02j2!19sChIJW2OuU72wlzMR9qpePQxIsog?authuser=0&amp;hl=en&amp;rclk=1</t>
  </si>
  <si>
    <t>www.skyscanner.com.ph/hotel_deeplink/4.0/PH/en-US/PHP/h_bc/139436580/2026-03-02/2026-03-03/hotel/hotel/hotels?legacy_provider_id=13&amp;rooms=1&amp;closed_user_group=apps&amp;hb_data=7iI1-3gfFIWpQp93hf2Le8nNVwjQ1IsxhHVMS2rzLaBz4xKTrQRniAW9PGktWsvmBdee3eD8UlIccz51FEcG4TncQya_YyUwb8LWM08InFfNNJcjRFWK2Eu51yz4j2Vapl_iBbZjIk8RZVwTFIoIMaOgoKFmelebucEneV-osPdfIfhH5ttFq5WFSmhOH2kKVhr4GRugl1jGpbkX6MFoigPjWyHODZvUcI57flyQjrGpdWQS_6ajdqhy5FiLMx_V6enFcHDMQe0smetqDrLraz_JFQRAd16VvjLXY01oVT_pYLD-AN2lIex7o12mU77ZlqfklKK2TGWemMaUZXUGgk1zexD-9zj5dURf37ExkKMxJY9hOfmpF3hW3MchQR0LT0BqvK_cT9hWHe-23acY3Iz8obRbd7ACuI-BZ5rQZgYA474xf9c%3D&amp;q_datetime_utc=2026-03-02T01%3A30%3A47&amp;ticket_price=1701&amp;quote_id=2044320697181701372&amp;utid_state=1&amp;channel=iphone&amp;price_without_closed_user_group=2100&amp;tm_place_name=Quezon+City&amp;deeplink_data=eyJmaWVsZHMiOnsic2lnbmF0dXJlIjoiMGM1YWE1YTY4ZDlhYjNlYmQ5NzkwYzhmYmU5NmE5OTgiLCJibG9ja19pZCI6IjE4MjQwNTEwM18zMzUzNDI4MzdfMV8wXzAifX0%3D&amp;utid=05036594-d1cc-d154-0952-ef38f3b03aae&amp;tm_stars=3&amp;client_id=skyscanner_app&amp;redirect_delay=1000&amp;price_policy=2&amp;pre_redirect_id=dfe40b52-46c3-98b5-4b42-db039bf810fa&amp;tm_city_code&amp;max_price=2521&amp;guests=1&amp;request_id=dfe40b52-46c3-98b5-4b42-db039bf810fa&amp;tm_country_code=PH</t>
  </si>
  <si>
    <t>Camarin Phase 6, Barangay 187, Zone 16, District 3, Caloocan, Northern Manila District, Metro Manila, 1427, Philippines</t>
  </si>
  <si>
    <t>www.skyscanner.com.ph/hotel_deeplink/4.0/PH/en-US/PHP/h_bc/223270037/2026-03-05/2026-03-06/hotel/hotel/hotels?legacy_provider_id=13&amp;rooms=1&amp;closed_user_group=apps&amp;hb_data=iFxUUIZh433Hpp8RhrVlO-E-htIupbDG4-uHdOGq3kqoud3GGnmVqahceDrURoNLqbRr2AgcYhgiYYU4aSTJu2LS9sbUjDjgw6aU9zdDbQWagG6sZa2Ft9NDR_wLuwjF7e7YyXjPnO49dFu5fe43PLh4ehz4HWcKwoWl4Rilm_ZlqNpIZ9QzwnIbEMpgmPNvhunARNqzAD9MIvA4bBQprs4_iM_wSIGOIy7OSa3Tmqq2KPDRZYqujmaNcHpkcpmL3WJEvzmMcgaEw3uOVhRmG0YHEZ5CvgJ9bV2XrCsT72RmBDPI8bSSD2k1R10xM0IID8F1NTNpEszcz6FCE2rSXxmp1sySGd7aHn7pqOSwLHxhIsUUdAcxrBt5hbqpohcD_KW_aeigb5_UKmKnjAssNeD5I3jWwWJCnJbzP_n2Cp7ssArdOcM%3D&amp;q_datetime_utc=2026-03-05T14%3A40%3A43&amp;ticket_price=1149&amp;quote_id=-3272440290160118385&amp;utid_state=1&amp;channel=iphone&amp;price_without_closed_user_group=2529&amp;tm_place_name=Bitik&amp;deeplink_data=eyJmaWVsZHMiOnsic2lnbmF0dXJlIjoiMzZkOTJkM2VhOGQ1ZTZjOTY5MWVhMmU2YjIxZWMxZDAiLCJibG9ja19pZCI6IjgzNTg2NjQwNl8zODMyMDc0MDNfMl8wXzAifX0%3D&amp;utid=a1a9c85c-44ea-75d7-6b28-fa80f8e6f41f&amp;tm_stars=3&amp;client_id=skyscanner_app&amp;price_policy=2&amp;pre_redirect_id=1258e3b6-7285-a44b-cf1b-f5bd3870b3d4&amp;tm_city_code&amp;max_price=1149&amp;guests=1&amp;request_id=1258e3b6-7285-a44b-cf1b-f5bd3870b3d4&amp;tm_country_code=PH</t>
  </si>
  <si>
    <t>14.7614195, 121.0666684</t>
  </si>
  <si>
    <t>https://www.facebook.com/flixshotel/posts/pfbid02tYhJt3ksvHuWA1z4xfQTnTkL5TTWGFfDcH4m9n3zEpZRusBCrw1x6TNhZGNa9p64l</t>
  </si>
  <si>
    <t>14.7352628, 121.0629136</t>
  </si>
  <si>
    <t>Flixs Hotel, Quirino Highway, Greater Lagro, 5th District, Quezon City, Eastern Manila District, Metro Manila, 1118, Philippines</t>
  </si>
  <si>
    <t>MJ Land Resort</t>
  </si>
  <si>
    <t>https://www.google.com/maps/place/Hotel+Sogo+Fairview/data=!4m11!3m10!1s0x3397b16fbc5897ad:0xad5581f986a7f9d!5m3!1s2026-03-01!4m1!1i2!8m2!3d14.7357871!4d121.0627215!16s%2Fg%2F11nfw1rkjq!19sChIJrZdYvG-xlzMRnX9qmB9Y1Qo?authuser=0&amp;hl=en&amp;rclk=1</t>
  </si>
  <si>
    <t>www.skyscanner.com.ph/hotel_deeplink/4.0/PH/en-US/PHP/h_ct/213620463/2026-03-02/2026-03-03/hotel/hotel/hotels?legacy_provider_id=31&amp;rooms=1&amp;closed_user_group=general&amp;hb_data=tn3XkJwchcWl8Zc79AC7JYQsfbBWc6OwKyrYT8ZlaMGXQhWmWAXC4nwHGQ3OFXlTbNBSa10rjD2dFogbSS6kzWMsN8jw_W72dRvnosAPJYHltT0No4oQbmn0ZSlDr87PNDfpqUFMHuy_5OPvZpQTdQgirUlAecVyZX6JeWHxlY8wYk3d9-qG6m9HDF2Mh56wwprS1NVcrj087ppLybpqG1FE-IQI9HZw1LvjXiHsYOZxpcbrvfXHgHg7DLgV-7NOkHIvAabSGBOkYMYc4qQSQgOa7L4Gwse0ebLGnfFoFhGB54ecK5eslAsqkv-V3_re3CnkvTb30iZ7Atfmdff3YiCL33gTzr1nl5JANwITrHqImFeUO9w_VvxoPJM4l_hvweQ8thvdNCqiwtplcwgyEniySfbHEEh7XlScW-EPqA%3D%3D&amp;q_datetime_utc=2026-03-02T01%3A32%3A08&amp;ticket_price=1126&amp;quote_id=-6874793894530636385&amp;utid_state=1&amp;channel=iphone&amp;price_without_closed_user_group=1268&amp;tm_place_name=Quezon+City&amp;deeplink_data=eyJmaWVsZHMiOnsic2lnbmF0dXJlIjoiMmMzYTZjNzkwYzE1MWVhNjJkMzI2MWUxOGZjYmRiNDEifSwidXJsIjoiaHR0cHM6Ly9waC50cmlwLmNvbS9ob3RlbHMvcmVkaXJlY3Q%2FaG90ZWxpZD05ODMxNDUxNiZjaXR5PTYxMDIxJkFsbGlhbmNlaWQ9MTI2MDcmc2lkPTg4ODgzMiZjaGVja2luPTIwMjYtMDMtMDImY2hlY2tvdXQ9MjAyNi0wMy0wMyZzaG9wcGluZ2lkPTI3NjI1NWUzNjY1YTQwMTZiZDU1MTU3OTcyYTI3YmMzJmFkdWx0PTEmY2hpbGRyZW49MCZhZ2VzPSZsYW5ndWFnZT1lbnBoJmxvY2FsZT1lbl9QSCZyb29taWQ9MTY0ODc1NjQ3OSZzd2lkPTAmcGF5PVBQJmZndD0xJmlzX3NwPVEyJmNybj0xJmN1cnI9UEhQJndrcD0xJnN0YW5kPUg0c0lBQUFBQUFBQV93QUhBZmotQ213S0FoZ0JFZ1FJQVJBQUdtQUlfNDJZa2dZWUFEQUFPSkVTbUFHVTB2QXVxQUVBdUFFQ3dBRUEwUUZJNFhvVXJ1LU5RT0VCWm1abVptYVdrVURvQVpUdW9mZ0JpQUlnaVFRQUFBQUFBQUFBQUtBRUJxb0VEQWphRHhIc1ViZ2VoZHRoUUtFRlptWm1abWFXY1VBYUlESTNOakkxTldVek5qWTFZVFF3TVRaaVpEVTFNVFUzT1RjeVlUSTNZbU16SUFRb3RjT1R6UVpJQVZJR09ERTNZVE0wV2h3S0ExQklVQkVRV0RtMHlIYS1QeG9EVUVoUUlSQllPYlRJZHI0X1lnVmxibDlRU0dpNUZIQUJlQUNLQVFkSUFYZ0F5QUVCcWdFQThnRWlNamMyTWpVMVpUTTJOalZoTkRBeE5tSmtOVFV4TlRjNU56SmhNamRpWXpOZk1KSUNBVFNhQWdBQUFBRF9fd0VBQVBfX2ZtQk5BZ2NCQUFBIn0%3D&amp;utid=776d655e-4584-2032-35fd-e6981f3fb4c8&amp;tm_stars=3&amp;client_id=skyscanner_app&amp;redirect_delay=1000&amp;price_policy=2&amp;pre_redirect_id=0dfc38f6-51cf-621a-fd59-a034b4a905b6&amp;tm_city_code&amp;max_price=2307&amp;guests=1&amp;request_id=0dfc38f6-51cf-621a-fd59-a034b4a905b6&amp;tm_country_code=PH</t>
  </si>
  <si>
    <t>www.skyscanner.com.ph/hotel_deeplink/4.0/PH/en-US/PHP/h_ad/187760840/2026-03-05/2026-03-06/hotel/hotel/hotels?legacy_provider_id=22&amp;rooms=1&amp;closed_user_group=general&amp;hb_data=qWZu8rq3PgCxlbhQOq0w0wUYrAXx1sZnFFwOIScuuHtVTpbq1vSh3wJRjrh2id8i64XVzh_pFRCiKhTPKF53iLga5z80i4DWt4lJ48BfDX8eVb9jgJ5kgUIm9PmHUKQTF6_BE0usZAZuzczbUb180NsHhtEnJe-A5n0W2RebsGQPTxJcDf1G1EA43xyYumjTTKtks9Xvi23PwClnLx1vCRLtCJ_aalwKBLPiDlz2jRIPLmzVfjPprCmuRiGpCHvlubp7IHQOIDW8_IGa92mG8mVrq5hbJgt8Jx4Oc9_DBusey-phOuTLRdI1rViYq-xGof-VCROah8wIXp4AX1ucBuQJkPGT5i5S5Km--gaqZEiG8RIyMBXGxydz1VHi04B0ScJeNmvm5Fzn9B8E8vSGbny_bSb0Xg4TIWD83Bemz8Le&amp;q_datetime_utc=2026-03-05T14%3A40%3A46&amp;ticket_price=1160&amp;quote_id=68868479496409768&amp;utid_state=1&amp;channel=iphone&amp;price_without_closed_user_group=1573&amp;tm_place_name=Santo+Cristo&amp;deeplink_data=eyJmaWVsZHMiOnsic2lnbmF0dXJlIjoiNmI3NTExMjM4NTIyZGZmN2FlODk4NGJlMzQxZmMxYzAifSwidXJsIjoiaHR0cHM6Ly93d3cuYWdvZGEuY29tL3BhcnRuZXJzL3BhcnRuZXJzZWFyY2guYXNweD9jaWQ9MTg0NjM4MyZoaWQ9MjU5MjgwMzEmY3VycmVuY3k9UEhQJmNoZWNraW49MjAyNi0wMy0wNSZjaGVja291dD0yMDI2LTAzLTA2Jk51bWJlcm9mQWR1bHRzPTEmTnVtYmVyb2ZDaGlsZHJlbj0wJlJvb21zPTEmbWNpZD0yODAzMyZtYXN0ZXJSb29tSWQ9MzU4MTEyMTY3Jm1wdD1kMUZLY0ZjNVNHSmFka1ZNTnpkTVdWVXpOVFE0YzNkRVYwWkJWV3BGU20xNmExWXhTamhETTFseVVqQjNORWxLWkZFNVNtcDFiM2xNU1RsNE5GaE5UbGQ1TTBOTVNFeFpaR0ZCVjJaM1BUMCZUb3RhbFByaWNlPTExNTkuNzAmVG90YWxUYXg9MTMzLjc2JlRvdGFsRmVlPTk4LjE4JlRvdGFsU3VyY2hhcmdlPTAmbWN1cj1QSFAifQ%3D%3D&amp;utid=b4caf62b-ea50-01a6-94f7-c7af12aeca10&amp;tm_stars=1&amp;client_id=skyscanner_app&amp;price_policy=2&amp;pre_redirect_id=878c0ac8-1bee-34d8-db73-162c21058662&amp;tm_city_code&amp;max_price=1430&amp;guests=1&amp;request_id=878c0ac8-1bee-34d8-db73-162c21058662&amp;tm_country_code=PH</t>
  </si>
  <si>
    <t>Crystaland Resort</t>
  </si>
  <si>
    <t>https://www.google.com/maps/place/Hotel+Sogo+San+Jose+Del+Monte/data=!4m11!3m10!1s0x3397af7551b03f35:0x29c318115d39d66e!5m3!1s2026-03-01!4m1!1i2!8m2!3d14.7861901!4d121.0745244!16s%2Fg%2F11y336f3zb!19sChIJNT-wUXWvlzMRbtY5XREYwyk?authuser=0&amp;hl=en&amp;rclk=1</t>
  </si>
  <si>
    <t>14.7861901, 121.0745244</t>
  </si>
  <si>
    <t>Hotel Sogo, Golden Street, Pecsonville Subdivision, San Manuel, Tungkong Mangga, San Jose del Monte, Bulacan, Central Luzon, 3023, Philippines</t>
  </si>
  <si>
    <t>Hotel Sogo San Jose Del Monte Bulacan</t>
  </si>
  <si>
    <t>www.skyscanner.com.ph/hotel_deeplink/4.0/PH/en-US/PHP/h_xp/222271291/2026-03-05/2026-03-06/hotel/hotel/hotels?legacy_provider_id=1&amp;rooms=1&amp;closed_user_group=mobile&amp;hb_data=S2GBGJRE1aJQ4qMWUBKYFmXgBZ7vNA4aE9wB7YAxcVdQAtF3demJ9dS39vr22OW_ukjqmlhd6knKJY1YbTNNgc0TTbD92_zoCoGLYS62tECG29ddl6Vgj6wNCpDKPYw8DqO_JLwJrWBjoS9kJZGP6TlFVjXBwZHhSKZWZOSmObC0-ziVI9yUO_uuXXoZcUogvkFfyAflCACsXhKyYay7skYJsAg4LoEMYqQzuF9ZON1S4E6Pt1kdF1p7RgtrFo6qvJhhmIi5-DRTJMRvnfEiOttJrEk%3D&amp;q_datetime_utc=2026-03-05T14%3A40%3A46&amp;ticket_price=1262&amp;quote_id=3376057155325220219&amp;utid_state=1&amp;channel=iphone&amp;price_without_closed_user_group=1402&amp;tm_place_name=San+Jose+del+Monte&amp;deeplink_data=eyJmaWVsZHMiOnsic2lnbmF0dXJlIjoiMmJjMGZmYzk5NmI2YjBhZjQ2ZGZiMzNlZTg3OWFlMTEifSwidXJsIjoiaHR0cHM6Ly93d3cuZXhwZWRpYS5jb20ucGgvSG90ZWwtU2VhcmNoP3RwaWQ9NjgmbXBlPTE3NzI3MjAzOTEmZW5kRGF0ZT0yMDI2LTAzLTA2JmFkdWx0cz0xJmxvY2FsZT1lbl9VUyZjaGlkPTFjMmE2MzVlLTBmOTItNDg4OC04MTA1LWMyYjBiNDYyMmExMyZlYXBpZD00NjIzMCZtY3RjPTMmc3RhcnREYXRlPTIwMjYtMDMtMDUmbXBkPUdCUCZtcG49MzI2MjY0MTc3JmN1cnJlbmN5PUdCUCZyYXRlcGxhbmlkPTQwMDUzNTU4MiZtcG09MjQmbXBwPTEmbXBvPUVDJnNlbGVjdGVkPTEwOTAzODE5NyZtcGI9Mi45MiZtcHE9MTQuNTkmbXBhPTEzLjI2In0%3D&amp;utid=600372b4-0846-61b1-5a23-0b2f986fffc4&amp;tm_stars=3&amp;client_id=skyscanner_app&amp;price_policy=2&amp;pre_redirect_id=183e7ec1-8de1-63dd-5b87-b1d52a5e76f4&amp;tm_city_code&amp;max_price=1266&amp;guests=1&amp;request_id=183e7ec1-8de1-63dd-5b87-b1d52a5e76f4&amp;tm_country_code=PH</t>
  </si>
  <si>
    <t>14.7822763, 121.0722744</t>
  </si>
  <si>
    <t>San Jose del Monte</t>
  </si>
  <si>
    <t>wifi, elevator, air_conditioning, non-smoking, internet_access, 24-hour_front_desk_service, smoking_areas, room_service, television, shower, security</t>
  </si>
  <si>
    <t>Blk 6 Lot 26-27 Pecsonville Subdivision, Quirino Highway, Brgy Tungkong Mangga, San Jose del Monte, Philippines, 3023
Enjoy a relaxing and hassle-free stay at Hotel Sogo San Jose del Monte Bulacan, a 3-star property designed for travelers looking for value, comfort, and convenience. Strategically located along Quirino Highway in Brgy Tungkong Mangga, the hotel offers easy access to local dining spots, shops, and nearby attractions in San Jose del Monte.
This modern hotel features 24-hour check-in, daily housekeeping, and round-the-clock front desk service to ensure your stay is smooth from start to finish. Guests will appreciate essentials such as free Wi-Fi, air-conditioned rooms and common areas, and an on-site elevator for ease of movement.
With its well-maintained facilities and commitment to guest satisfaction, Hotel Sogo San Jose del Monte is a smart choice for both short visits and extended stays.
Why guests choose this hotel:
Clean, well-kept rooms with daily housekeeping
Free Wi-Fi throughout the property
24-hour front desk and security for peace of mind
Comfortable air-conditioned spaces
Easy access to local transit, food, and shopping</t>
  </si>
  <si>
    <t>Hotel Savano</t>
  </si>
  <si>
    <t>www.skyscanner.com.ph/hotel_deeplink/4.0/PH/en-US/PHP/h_bc/223623419/2026-03-05/2026-03-06/hotel/hotel/hotels?legacy_provider_id=13&amp;rooms=1&amp;closed_user_group=apps&amp;hb_data=UAJNkn-iJ5pT82P-8MEYGhywkfl3fq-_e5-azltRoEOmQa82NfJWZip25YSRGsZd5qXgPzuQ0TSmLzKEudWeEbT9HoJ9bg32cOsDKBVdqIoAIkclb2N3AF3QIMHTaOfQUlNN_ELTIx8QH408LEoQBNuIlhTgGolqGVpun2J4Uc1h74cmr_VxYpeS2Hxtd_sI3Nh80smhZ4-2sIVI0M9fIY4IFYKMbzwFD5PDSn-1ZVl6STobgd-5i5TMtfHOpLEjk6vueJhGo0359gdO3mjzBJVNUH5fBXoTu4omj7ZC2EUTgfkwzCBnyv_4hjO3ZYz_WG0pFzYGS2TGvCjU9cfWe3cNQrvsrmtdmcL9EOpAtskv5WsgYkqWtwjfaPyFJLFWrx2E7u4bvWgMB9lDlDXioCN5AzUTSp9BEk17u5tfEWolaYVG&amp;q_datetime_utc=2026-03-05T14%3A40%3A46&amp;ticket_price=4947&amp;quote_id=-4649934137421263350&amp;utid_state=1&amp;channel=iphone&amp;price_without_closed_user_group=5919&amp;tm_place_name=San+Jose+del+Monte&amp;deeplink_data=eyJmaWVsZHMiOnsic2lnbmF0dXJlIjoiMWZmYThiMWQ0YjNlMTY5M2EyZmMzY2Y2YTI2NWE5MjEiLCJibG9ja19pZCI6IjE0MTAwNzE1MDJfNDEyOTU1MjgyXzFfMV8wIn19&amp;utid=f27d6b2c-bdc3-fda2-615b-f51afc7daa5a&amp;tm_stars=4&amp;client_id=skyscanner_app&amp;price_policy=2&amp;pre_redirect_id=1eda3579-01e0-381f-10d9-6bcf57e911d5&amp;tm_city_code&amp;max_price=5763&amp;guests=1&amp;request_id=1eda3579-01e0-381f-10d9-6bcf57e911d5&amp;tm_country_code=PH</t>
  </si>
  <si>
    <t>14.7242948, 121.0389988</t>
  </si>
  <si>
    <t>Narra Street, Pleasant Hills Phase 6, San Manuel, Tungkong Mangga, San Jose del Monte, Bulacan, Central Luzon, 3023, Philippines</t>
  </si>
  <si>
    <t>Located in Sapang Alat, 15 miles from Smart Araneta Coliseum, Hotel Savano provides accommodations with an outdoor swimming pool, free private parking, a garden and a shared lounge.</t>
  </si>
  <si>
    <t>MC Hotel Novaliches</t>
  </si>
  <si>
    <t>https://www.google.com/maps/place/Hotel+Sogo+-+Novaliches/data=!4m11!3m10!1s0x3397b0f94441aaa3:0x782ba9208a10938b!5m3!1s2026-03-01!4m1!1i2!8m2!3d14.722014!4d121.040398!16s%2Fg%2F1wl4n3z2!19sChIJo6pBRPmwlzMRi5MQiiCpK3g?authuser=0&amp;hl=en&amp;rclk=1</t>
  </si>
  <si>
    <t>www.skyscanner.com.ph/hotel_deeplink/4.0/PH/en-US/PHP/h_bc/133231473/2026-03-02/2026-03-03/hotel/hotel/hotels?legacy_provider_id=13&amp;rooms=1&amp;closed_user_group=general&amp;hb_data=wi640od16tU0mEX0vkpvU204QeH-ufnxo-nR-dcy1k9dJuapXRYaW00kYJAl8qjK9iLNrYE_SNT8ScnMLYHL8FhkSHdbLJN1MkTvV_Bp2saak-9DKo0hJmB3Y7klrvQxiqSpS8sMRAQF6mhe1CPtJE0uOSglu2dj6UmiPOyvnAEsaAFOPcC1kDZnUGyQBCBLWNj8UaLBIVzp2ywttYpiDiezwCwdF4Ke6qEYPn7-c1HRSuEivwEKaYLVpmjKOb912rv722XsYMrOl9l2F9CRfORMg0xpPAmmUs3pppNgoHA8FnXoTlIzTUp6lMHlyHeZUrYtEV16Sx1grJdBVxYIPDYV6CblMXoavMwbxQ0Xmdox4e559UhHODddCoiVbJPreFDHwBvgWsDv2gMl5VDTHzlM_409tuH4Vy9wM36s_d0tisbO&amp;q_datetime_utc=2026-03-02T01%3A31%3A09&amp;ticket_price=1061&amp;quote_id=-4693753882121132640&amp;utid_state=1&amp;channel=iphone&amp;price_without_closed_user_group=1594&amp;tm_place_name=Quezon+City&amp;deeplink_data=eyJmaWVsZHMiOnsic2lnbmF0dXJlIjoiMDQ2NTA3ODg3ZTM3ODRiMjQxMGJlNjE2YTA0ZmY2MTkiLCJibG9ja19pZCI6InYxX0NnRXRFTXdDR2lnS0hUSXdNall0TURNdE1ESlVNREE2TURBNk1EQXVNREF3S3pBM09qQXdFQUVZM3dFb0FUZ0JJZ0lJQVE9PV9DaWtJOW9DUXFnZ1FBaGpzN2I3SUFTRDREU2prbFFFd0Frb05NelkxUkRFd01GQmZNVEF3VUZDWUJSSUhDQUVpQS9JTkRob0VLQUl3QVNJRUNBSVlBZz09In19&amp;utid=9fbf34b7-45ec-f6a0-1053-badea4c704e7&amp;tm_stars=2&amp;client_id=skyscanner_app&amp;redirect_delay=1000&amp;price_policy=2&amp;pre_redirect_id=19c3cb9d-f160-7b8b-039b-2add3ad7c1e1&amp;tm_city_code&amp;max_price=1409&amp;guests=1&amp;request_id=19c3cb9d-f160-7b8b-039b-2add3ad7c1e1&amp;tm_country_code=PH</t>
  </si>
  <si>
    <t>www.skyscanner.com.ph/hotel_deeplink/4.0/PH/en-US/PHP/h_bc/154469942/2026-03-02/2026-03-03/hotel/hotel/hotels?legacy_provider_id=13&amp;rooms=1&amp;closed_user_group=apps&amp;hb_data=44-eD_nkIrIczSOPgrr22FbfvLYx1yJvmQ6fdPl_ph5VyrKRlcPDej0uuAT9YygXKZleFtDPJjgSNT9tgx0tCBN4yrp9lbStJdIjyccdtnVy0PXulPGuCoczic3F5eHfdD5FsgJuaKIuyA2aBXOonGpZn6ObezLZcirND_34eGd8t3ig9JdaEQJs4ZaAKywSkveNsLU7wERbhq4KfloN1Pe-bIWZwY4JzMm5hnvumdh1fJiAFpOh86CLrCaCvfdcQMttQ1UVYf7VyLul_rECMK4tvCEOqxnZCZfnNt2Bg4UjftA-lgif5QPZls9e4x1nYiMPw0J8pCZjYCzGe7A0VOgn2Z3VcGXcg-vXHciBsTOITYeEgBjehFKH0nqrmfwAfAr11VQl8yEqlVuwqlqlbHYLtTfxz72Z-D7g1vKC-VwztQWCNok%3D&amp;q_datetime_utc=2026-03-02T01%3A32%3A08&amp;ticket_price=2642&amp;quote_id=8495461888146890095&amp;utid_state=1&amp;channel=iphone&amp;price_without_closed_user_group=2936&amp;tm_place_name=Quezon+City&amp;deeplink_data=eyJmaWVsZHMiOnsic2lnbmF0dXJlIjoiNTNhNTMxN2NkOWQ1MzBlMjVlYjI1MDM4MmY2ZmNiZGIiLCJibG9ja19pZCI6IjIwODg5MDYwMl8yNjU3ODAyODhfMF8wXzAifX0%3D&amp;utid=3c9aeba0-a5c8-d3c8-960a-14684f58e837&amp;tm_stars=0&amp;client_id=skyscanner_app&amp;redirect_delay=1000&amp;price_policy=2&amp;pre_redirect_id=2c5989d9-097d-62d5-e2da-1fc773a9f6ec&amp;tm_city_code&amp;max_price=2642&amp;guests=1&amp;request_id=2c5989d9-097d-62d5-e2da-1fc773a9f6ec&amp;tm_country_code=PH</t>
  </si>
  <si>
    <t>www.skyscanner.com.ph/hotel_deeplink/4.0/PH/en-US/PHP/h_ad/140065806/2026-03-02/2026-03-03/hotel/hotel/hotels?legacy_provider_id=22&amp;rooms=1&amp;closed_user_group=general&amp;hb_data=qebnWiE3nxcbRxvtS_y5xW_BTv82ierzC-ojiwaA053eWdjQbymbBC_aCtI6hoyCHY3-tS3oyr4qmEXocpXveoNfZ88r5K9cENEHrk5QtsE-nJKbn5eE88x2ywwsK6qboiAfEThfZ2XpqhGi6vYNPbvUGHV-g_mcx4_DtA1G_zxlVw4PBGRxcV_-jbM5uYLBr57TsiEPQ89FlGsFICOgLXWD6MdaUi2paDQNJug0I_S41B03keaST9ln6RZ-IQTd3hmrgxWUvjawiFYsCuqdc8blEd_09jhLGj0JWNBh9h8UDBLZgGk-ZKAmGKY5gygpdWWoTGhJZvqr2a6IbAfGWwm-8chclZYDUVP_zdpoQkpiLv_N7IFR1tmJCQb1Ri9MPjlqjlM0A-LLeuGMSZe07fKkBvU6HMsDqEYZ6iPP3aDm&amp;q_datetime_utc=2026-03-02T01%3A31%3A12&amp;ticket_price=4528&amp;quote_id=-3070588237571212448&amp;utid_state=1&amp;channel=iphone&amp;price_without_closed_user_group=5531&amp;tm_place_name=Manila&amp;deeplink_data=eyJmaWVsZHMiOnsic2lnbmF0dXJlIjoiMDQ1OGRhOWE1YjczZWQ4ODNhOWY3NzEwM2FkMGRhYTAifSwidXJsIjoiaHR0cHM6Ly93d3cuYWdvZGEuY29tL3BhcnRuZXJzL3BhcnRuZXJzZWFyY2guYXNweD9jaWQ9MTg0NjM4MyZoaWQ9MTE5NzE5MSZjdXJyZW5jeT1QSFAmY2hlY2tpbj0yMDI2LTAzLTAyJmNoZWNrb3V0PTIwMjYtMDMtMDMmTnVtYmVyb2ZBZHVsdHM9MSZOdW1iZXJvZkNoaWxkcmVuPTAmUm9vbXM9MSZtY2lkPTI3OTgyJm1hc3RlclJvb21JZD0xMjI1NTk1NjE3Jm1wdD1ObTFWVldGMFZGVldWamsyYkZBM1JVRjJTMjFCZGtFeVptdGFOVTlWWjNoMWRtczVXR3hKZGs0M2RDdE5XVTQ0Y1ZBcmJ6UnBhbmQyTDJWWVFVRjRaMGRGUWtoVWNGSm1UMkpqU2xGc01DcyZUb3RhbFByaWNlPTQ2MDkuNTImVG90YWxUYXg9Nzg1LjU2JlRvdGFsRmVlPTY2Ni43NiZUb3RhbFN1cmNoYXJnZT0wJm1jdXI9UEhQIn0%3D&amp;utid=8df7dfd7-6cc5-cd46-0395-1323a603b213&amp;tm_stars=4&amp;client_id=skyscanner_app&amp;redirect_delay=1000&amp;price_policy=2&amp;pre_redirect_id=760b15ff-5bef-d929-85fa-12e3fa2942b4&amp;tm_city_code=MNLP&amp;max_price=13009&amp;guests=1&amp;request_id=760b15ff-5bef-d929-85fa-12e3fa2942b4&amp;tm_country_code=PH</t>
  </si>
  <si>
    <t>www.skyscanner.com.ph/hotel_deeplink/4.0/PH/en-US/PHP/h_ad/213619547/2026-03-02/2026-03-03/hotel/hotel/hotels?legacy_provider_id=22&amp;rooms=1&amp;closed_user_group=general&amp;hb_data=0A6Sl-MiIabZnfkvNJaLwzP2xngtSEMzgX2N-E4Cbs6tJoLxW8nBO2_uAWMXN6LkSucI8BhuhGC0lkcUVZS2VJm7aTCNZz_b2NpbdKZnOgKC7j8PWYfWklovfCaheUWQa_2DAVJd6qVYbN5JHM-oAsxKTjhd5RpTCzfp5wCQLKZKnVujnB_QI-78HS7Tlfr5MdZoMFw5i2H4NbXRhAOwJKlxgNDi94_7f02ubfoRblPxvo9RQFCw5TCTfV2a_DuGf-jWFecRSmR5WN7XM81nIt_PDjCSynGzT9JAYcZIwXItG9AvXJqtvedYPSfQRbkUYVG5WlfRco4s01o0ZQcObTIPyWILYZEEFmAsMuaRH1WUI_JkM0iwbNH3Kht3PLjtPmTQl4tBBGyBcOM3FiUEHZG6nsSTjmy5IVKDuSDYqvh5&amp;q_datetime_utc=2026-03-02T01%3A31%3A16&amp;ticket_price=751&amp;quote_id=-5373297111365645947&amp;utid_state=1&amp;channel=iphone&amp;price_without_closed_user_group=1623&amp;tm_place_name=Quezon+City&amp;deeplink_data=eyJmaWVsZHMiOnsic2lnbmF0dXJlIjoiN2Y2ZmYwYTYxY2U0ZDU0MmVlMWE1ODJiZmU0NDM2NDgifSwidXJsIjoiaHR0cHM6Ly93d3cuYWdvZGEuY29tL3BhcnRuZXJzL3BhcnRuZXJzZWFyY2guYXNweD9jaWQ9MTg0NjM4MyZoaWQ9NjQ2Mzc0ODMmY3VycmVuY3k9UEhQJmNoZWNraW49MjAyNi0wMy0wMiZjaGVja291dD0yMDI2LTAzLTAzJk51bWJlcm9mQWR1bHRzPTEmTnVtYmVyb2ZDaGlsZHJlbj0wJlJvb21zPTEmbWNpZD0zMzImbWFzdGVyUm9vbUlkPTEwMDUxMzQxMTAmbXB0PWRtOWhUMjVyV0hWNFowaFVPU3RuYzB0eFFYWjBNMlJhWVVZM1JIQTNOa0ZGZWs5MWVHcG5abkUzWXk5MllXRlNabmRxYTNoTVYxQXZVRE16V0V3dmRtbGxRbHBWWVZKVGFYbzBhRlJuUFQwJlRvdGFsUHJpY2U9NzUxLjE1JlRvdGFsVGF4PTg3LjQxJlRvdGFsRmVlPTYyLjgyJlRvdGFsU3VyY2hhcmdlPTAmbWN1cj1QSFAifQ%3D%3D&amp;utid=2567b675-fa25-7099-af21-f78f482a7b8d&amp;tm_stars=3&amp;client_id=skyscanner_app&amp;redirect_delay=1000&amp;price_policy=2&amp;pre_redirect_id=865fd320-50de-1b3a-ba82-13921e3c6949&amp;tm_city_code&amp;max_price=1994&amp;guests=1&amp;request_id=865fd320-50de-1b3a-ba82-13921e3c6949&amp;tm_country_code=PH</t>
  </si>
  <si>
    <t>14.6351114, 121.029667</t>
  </si>
  <si>
    <t>Prettylooks Aesthetic Center, 14, Scout Rallos Street, Scout Area, Sacred Heart, Diliman, 4th District, Quezon City, Eastern Manila District, Metro Manila, 1103, Philippines</t>
  </si>
  <si>
    <t>The B Hotel Quezon City</t>
  </si>
  <si>
    <t>https://www.google.com/maps/place/Sequoia+Hotel+Quezon+City/data=!4m11!3m10!1s0x3397b6524651da23:0x3650bc18e0ad3fb0!5m3!1s2026-03-01!4m1!1i2!8m2!3d14.636625!4d121.0294798!16s%2Fg%2F1jkvs2pbv!19sChIJI9pRRlK2lzMRsD-t4Bi8UDY?authuser=0&amp;hl=en&amp;rclk=1</t>
  </si>
  <si>
    <t>www.skyscanner.com.ph/hotel_deeplink/4.0/PH/en-US/PHP/h_ct/127004903/2026-03-02/2026-03-03/hotel/hotel/hotels?legacy_provider_id=31&amp;rooms=1&amp;closed_user_group=general&amp;hb_data=r3Cp0UJfsCbnTUZrbqd33K1ArjUHtfaFNlXFJlIysKwIlAF_aDPOsA2t91bjfO1_qVtQO33b4jaX4kTj4IJSOw0_eelz649kIm2qIuBbC3EjQVjDGiODFd5HyqPTXCUf2cP3v5PC7IvI7BkAfFaVe_BeVb-kd30iPn-_LaIMazP__Kw6dgFkiSK8LijeZVEVouNHFeVntfZURKoWKlAlJNoHrJwXerz8z-FsZ-GJrinQw-8npwah5w6wkm2l1CgR8AsXO5QVOwVpTbe9ehlLRVo18IV7DRiG18gVAJgQyQKEChWsxi5v9KqzGa6Ga0VDdmt_r9V7JfVfYtRLLQClm8cbl6k2oYxpHcLF_f6kUKolD6QKht0dRlZJzWWtDCpjmCoQP0tsuCqR3N-EHRWehNM4zM2OygXRrLpzywPM-g%3D%3D&amp;q_datetime_utc=2026-03-02T01%3A31%3A18&amp;ticket_price=2842&amp;quote_id=937156904363785178&amp;utid_state=1&amp;channel=iphone&amp;price_without_closed_user_group=4371&amp;tm_place_name=Quezon+City&amp;deeplink_data=eyJmaWVsZHMiOnsic2lnbmF0dXJlIjoiYjQ3MDBmMTNiYmI3ODhjMmJlN2IwYmRjZjNkN2IwZDgifSwidXJsIjoiaHR0cHM6Ly9waC50cmlwLmNvbS9ob3RlbHMvcmVkaXJlY3Q%2FaG90ZWxpZD05OTI2MDQmY2l0eT02MTAyMSZBbGxpYW5jZWlkPTEyNjA3JnNpZD04ODg4MzImY2hlY2tpbj0yMDI2LTAzLTAyJmNoZWNrb3V0PTIwMjYtMDMtMDMmc2hvcHBpbmdpZD02OGEwNzFiMjhjZmM0OWU2YjczNzdmOGFmMGUyMjEyOCZhZHVsdD0xJmNoaWxkcmVuPTAmYWdlcz0mbGFuZ3VhZ2U9ZW5waCZsb2NhbGU9ZW5fUEgmcm9vbWlkPTE3NTA2Nzc2NjAmc3dpZD0wJnBheT1QUCZmZ3Q9MSZjcm49MSZjdXJyPVBIUCZ3a3A9MSZzdGFuZD1INHNJQUFBQUFBQUFfd0QyQUFuX0Nsc0tBaGdCRWdRSUFSQUFHazhJblBIa3dnWVlBREFBT01WQ21BSGN5anlvQVFDNEFRTEFBUURSQVJTdVItRjY1cUpBNFFIc1ViZ2VoVFNtUU9nQnk2djBEb2dDSUlrRUFBQUFBQUFBQUFDZ0JBQ2hCVnlQd3ZVb2tIaEFHaUEyT0dFd056RmlNamhqWm1NME9XVTJZamN6TnpkbU9HRm1NR1V5TWpFeU9DQUVLTnpNazgwR1NBRlNCakZtTkRaaE0xb2NDZ05EVGxrUkFBQUFBQUFBOEQ4YUExQklVQ0VRV0RtMHlIYS1QMklGWlc1ZlVFaG91UlJ3QVhnQWlnRUhTQUY0QU1nQkFhb0JBUElCSWpZNFlUQTNNV0l5T0dObVl6UTVaVFppTnpNM04yWTRZV1l3WlRJeU1USTRYekdTQWdFMG1nSUFBQUFBX184QkFBRF9fLVB3QzNuMkFBQUEifQ%3D%3D&amp;utid=2893a5c9-6ebd-93a5-3f9a-08c49155b044&amp;tm_stars=3&amp;client_id=skyscanner_app&amp;redirect_delay=1000&amp;price_policy=2&amp;pre_redirect_id=a5606c6d-9918-f586-5634-4b285dddbf13&amp;tm_city_code&amp;max_price=3607&amp;guests=1&amp;request_id=a5606c6d-9918-f586-5634-4b285dddbf13&amp;tm_country_code=PH</t>
  </si>
  <si>
    <t>Superior Queen</t>
  </si>
  <si>
    <t>www.skyscanner.com.ph/hotel_deeplink/4.0/PH/en-US/PHP/h_h1/162650879/2026-03-02/2026-03-03/hotel/hotel/hotels?legacy_provider_id=927111&amp;rooms=1&amp;closed_user_group=mobile&amp;hb_data=aphEtF__2q4xcaGh11qCcqsSHHvD2SvMPnfUcMrmTDwwAKpJ0_jC33_Z6J-OOdBKHllX__YpodpcL2Wx-f4KvfVRWWmRkf_FvUAOphJdecpC_f_sD481UFK_3DZvc1M6pssaInMrlBTxCbbT3Q33s6jmMKhkaLXWplhJQaW_tVSZ_2hBageQepk5Ou9ksvYbVpxhBTMxEFq3uQiAwKMBW5Cn5tM4N6zEbTCzgeAZuUm9KxducQuRKRDOujW1H0ZEin-o-7bJhqP_zlw3BMShoNCbmno%3D&amp;q_datetime_utc=2026-03-02T01%3A31%3A19&amp;ticket_price=6695&amp;quote_id=-1850555703875564506&amp;utid_state=1&amp;channel=iphone&amp;price_without_closed_user_group=10300&amp;tm_place_name=Pasay&amp;deeplink_data=eyJmaWVsZHMiOnsic2lnbmF0dXJlIjoiNzFiYzZhMmZiZDhiMjc0MzI5OTFiNjljZTNiMjJhYTQifSwidXJsIjoiaHR0cHM6Ly9waC5ob3RlbHMuY29tL0hvdGVsLVNlYXJjaD9tcGQ9UEhQJnRwaWQ9MzIxNCZtcGU9MTc3MjQxNDcxMCZlbmREYXRlPTIwMjYtMDMtMDMmYWR1bHRzPTEmbXBuPTMyNTMwNjQ1NCZtcG09MjQmbXBwPTEmbG9jYWxlPWVuX1BIJm1wbz1FQyZjaGlkPWUzNDBmZTc4LTJhM2MtNGFlZC1iMWViLWQ3MWU5YTRiYjExNCZtcHE9NTkzMi42NSZlYXBpZD00NCZtY3RjPTMmY3VycmVuY3k9UEhQJnJhdGVwbGFuaWQ9NDA3NzI4OTE3JnNlbGVjdGVkPTIyNDQyODMxJnN0YXJ0RGF0ZT0yMDI2LTAzLTAyJm1wYj03NjIuMzQmbXBhPTU5MzIuNjUifQ%3D%3D&amp;utid=dd0b8fad-713b-306d-2c8e-1f4e498c0df0&amp;tm_stars=4&amp;client_id=skyscanner_app&amp;redirect_delay=1000&amp;price_policy=2&amp;pre_redirect_id=3ac0e012-9ec0-dd07-469a-abb7577297b9&amp;tm_city_code&amp;max_price=10209&amp;guests=1&amp;request_id=3ac0e012-9ec0-dd07-469a-abb7577297b9&amp;tm_country_code=PH</t>
  </si>
  <si>
    <t>https://www.google.com/maps/place/Diamond+Hotel+Philippines/data=!4m11!3m10!1s0x3397ca2b8743721d:0xc7021b7eb1fa7ff3!5m3!1s2026-03-01!4m1!1i2!8m2!3d14.572442!4d120.982176!16s%2Fg%2F1tdm5vt6!19sChIJHXJDhyvKlzMR83_6sX4bAsc?authuser=0&amp;hl=en&amp;rclk=1</t>
  </si>
  <si>
    <t>Deluxe King</t>
  </si>
  <si>
    <t>www.skyscanner.com.ph/hotel_deeplink/4.0/PH/en-US/PHP/h_h1/47013969/2026-03-02/2026-03-03/hotel/hotel/hotels?legacy_provider_id=927111&amp;rooms=1&amp;closed_user_group=mobile&amp;hb_data=hZZBwcfvfexEfn16j1oLQpvOwdp0yjjNFLw5qQAGW1hQ_ImelJ956pfZumlZAWNKN2mJ10fst9oGBBKCjjQKA2M5eNMUca0HXasAPeYWAV1Wl-ygMNonIypF9gTkdO6SggSR4HbE4R4DLgJ8pIV8mDa3kYRXDnJVzgVMR1o6FbpFoChij9HBVVaj_cyBQ65DRUEs9UV5T6i3kDkXRiom_kEdvPqGtOo9oiAPUmRoqd-sVCwhB373lAqgzjXHJzMSSe8O5zXNtKH6QOKG69E5knMMMRY%3D&amp;q_datetime_utc=2026-03-02T01%3A31%3A22&amp;ticket_price=8342&amp;quote_id=9096576721134782696&amp;utid_state=1&amp;channel=iphone&amp;price_without_closed_user_group=15168&amp;tm_place_name=Manila&amp;deeplink_data=eyJmaWVsZHMiOnsic2lnbmF0dXJlIjoiMDljZGQ4YzE3ZTJjNGI3NzNlNDc2OTdlZTg2YzdlYTQifSwidXJsIjoiaHR0cHM6Ly9waC5ob3RlbHMuY29tL0hvdGVsLVNlYXJjaD9tcGQ9UEhQJnRwaWQ9MzIxNCZtcGU9MTc3MjQxNDU2NSZlbmREYXRlPTIwMjYtMDMtMDMmYWR1bHRzPTEmbXBuPTIxMDMwNDk0NCZtcG09MjQmbXBwPTEmbG9jYWxlPWVuX1BIJm1wbz1FQyZjaGlkPTgzYzMyYTcyLWUyMzctNDZmMi04ZWQzLTNmOTA5ODgzNDU3NyZtcHE9NzQ0OC41NyZlYXBpZD00NCZtY3RjPTMmY3VycmVuY3k9UEhQJnJhdGVwbGFuaWQ9MjIyMTA1OTMzJnNlbGVjdGVkPTY4MTMmc3RhcnREYXRlPTIwMjYtMDMtMDImbXBiPTg5My44MyZtcGE9NzQ0OC41NyJ9&amp;utid=aab826aa-923d-68ba-c19f-c565717a90ce&amp;tm_stars=5&amp;client_id=skyscanner_app&amp;redirect_delay=1000&amp;price_policy=2&amp;pre_redirect_id=ef40a24b-ef8f-00b8-8790-50b3dff9fd98&amp;tm_city_code=MNLP&amp;max_price=17813&amp;guests=1&amp;request_id=ef40a24b-ef8f-00b8-8790-50b3dff9fd98&amp;tm_country_code=PH</t>
  </si>
  <si>
    <t>www.skyscanner.com.ph/hotel_deeplink/4.0/PH/en-US/PHP/h_bc/216882493/2026-03-02/2026-03-03/hotel/hotel/hotels?legacy_provider_id=13&amp;rooms=1&amp;closed_user_group=general&amp;hb_data=2Dt1jDWNgAYir3OBnec9tWeZFRmaxOvfT53hlQTY7BwGijCapaXF1QUVeP0u9f5tc3iyoCyGaABNBdCG42u6_DNUttZtr2XHxEOrvZ-Ee1hTAxZJONQTTiD7prKG648SYN2_Ebx-yEfJtjnq1_tirv_33Oqtm2l5Ha4CJDE63zDT3LjJ7Wh-Q8Y0og0Vz_qO0GkUcnufH8KZX2ExArA3rPBNNjvQHoX4osxklUwUgl1AVT9HqWTVR6R5Je1XeJbQmorNyXFqYXFPwCrND-7FkYw7KWVfVA6AI5ptd2Q9-oPMTIIRuHczK3vILONh2XAjeHAwEcRL6JvLZVA5SpU2z_DYmrHNzBLB675vGt0dy9bKhmmCtF8c_-V6iz4gacl0s9YfOkKdImszpDYAtd7aO_STmdPSC5jkB8ko1SbFGwC6RxNdL3Q%3D&amp;q_datetime_utc=2026-03-02T01%3A31%3A26&amp;ticket_price=4575&amp;quote_id=446306917688092290&amp;utid_state=1&amp;channel=iphone&amp;price_without_closed_user_group=5103&amp;tm_place_name=Quezon+City&amp;deeplink_data=eyJmaWVsZHMiOnsic2lnbmF0dXJlIjoiM2VlODhmMzg0YTk2YmQyYmEzNTdkY2U1YTU3NjYyODkiLCJibG9ja19pZCI6InYxX0NnRXRFSWphQVJvb0NoMHlNREkyTFRBekxUQXlWREF3T2pBd09qQXdMakF3TUNzd056b3dNQkFCR044QktBRTRBU0lDQ0FFPV9Da29JbXQrL3pRVVFBaUFDS05TV2tCVXdBa29OTXpZMVJERXdNRkJmTVRBd1VGQ1F0QU42SkRnME1qZGtNMkV6TFRJeFpqWXRPR05pTWkxbFltUmhMV1k1TnpCa01HTmxPR1UwTUJJQ0NBRWFCaGdCS0FJd0FTSUVDQUlZQWc9PSJ9fQ%3D%3D&amp;utid=427e163c-09df-0c95-d5c9-4de7627f9b74&amp;tm_stars=4&amp;client_id=skyscanner_app&amp;redirect_delay=1000&amp;price_policy=2&amp;pre_redirect_id=ac9211d5-29d1-00b9-0959-3ccdfd9dc583&amp;tm_city_code&amp;max_price=5102&amp;guests=1&amp;request_id=ac9211d5-29d1-00b9-0959-3ccdfd9dc583&amp;tm_country_code=PH</t>
  </si>
  <si>
    <t>14.6358773, 121.0425978</t>
  </si>
  <si>
    <t>7-Eleven, 799, EDSA, Scout Area, South Triangle, Diliman, 4th District, Quezon City, Eastern Manila District, Metro Manila, 1103, Philippines</t>
  </si>
  <si>
    <t>Executive Room</t>
  </si>
  <si>
    <t>www.skyscanner.com.ph/hotel_deeplink/4.0/PH/en-US/PHP/h_bc/205736737/2026-03-02/2026-03-03/hotel/hotel/hotels?legacy_provider_id=13&amp;rooms=1&amp;hb_data=HddM-f8w7knZXFfUbIe7e-1gYoGCBvAVFEDn0G6F57DJyoSse0Zf8omdLQ5fdNjvHgk039AhLcH8H4-pHN887XQcm1E546xtt2JGDOX193Jpzzt8BOL-hoFrJhiFRi-k1Rdfk8QsIYc30c3b7LJOZuVkSCJZq7eBQpHhVcp7amPADYp2ryDiyoW-e6LR-7RpTLTh8zNILnPeBA_FMuZ1qTLEQrI40FIjNHs6_-k_hSN0Km9h3TljiAU5SOdwItNlYPEU4awHKbuVXg4Rfv6ItzfQi_dzo3WRHtvQpCLHJKnhOjsyIFqs0_FncFbbhcYYivCR5nQVpvwOJ9KNx0ardM3fht31ekMeNaZX5_ckE3ah1-_1nWBFxUULFQ5fNCJqBE_bMNXBLDxmrJ1beXtlIG2nnJYvu5Us0-cmxIGgOlNGAvKKzCM%3D&amp;q_datetime_utc=2026-03-02T01%3A31%3A23&amp;ticket_price=1935&amp;quote_id=570821697858041611&amp;utid_state=1&amp;channel=iphone&amp;tm_place_name=Quezon+City&amp;deeplink_data=eyJmaWVsZHMiOnsic2lnbmF0dXJlIjoiMDZhNTBlY2U1OTMzNWM5ZjJmN2U2ODdkY2EwZGI5ZDgiLCJibG9ja19pZCI6InYxX0NnRXRFTXdDR2lnS0hUSXdNall0TURNdE1ESlVNREE2TURBNk1EQXVNREF3S3pBM09qQXdFQUVZM3dFb0FUZ0JJZ0lJQVE9PV9DaUVJbnJmVG5BUVFBaUJzS1A2OS94SXdBa29MTVVReE1EQlFYekV3TUZCUW1BVVNBZ2dCR2dRb0FqQUJJZ1FJQWhnQyJ9fQ%3D%3D&amp;utid=4025aeb3-7910-0513-476d-b7d61ea92179&amp;tm_stars=4&amp;client_id=skyscanner_app&amp;redirect_delay=1000&amp;price_policy=2&amp;pre_redirect_id=aa4a1534-bb4f-9255-9f2f-89a6b8dba7c5&amp;tm_city_code&amp;max_price=6720&amp;guests=1&amp;request_id=aa4a1534-bb4f-9255-9f2f-89a6b8dba7c5&amp;tm_country_code=PH</t>
  </si>
  <si>
    <t>www.skyscanner.com.ph/hotel_deeplink/4.0/PH/en-US/PHP/h_h1/90766627/2026-03-02/2026-03-03/hotel/hotel/hotels?legacy_provider_id=927111&amp;rooms=1&amp;closed_user_group=mobile&amp;hb_data=bEeVrwnWtkmHTW7B7wDeUrbkFeWxVMTGWfnsgAmsIxCyjxww85cfmkb2HhHP-Z8T4byB36r8rBAWLXmpcEopXnQfHteqg107Aw4Wl4EFKrlWaDwxHaPBEgceUnmClSsWH6U0ipHuNw6_t3g-ExXwM5OFYM55Nbgrq6DBnpygRv351LQyo8xQl9d0zXCLMmGqtsLM5n0dNn-IbfuFID3wFH4PCWBXsaM9Q1J49ywJ1ZeRsuFgPDg35Gvi6vxrw6vJpN9ayIyGJWcwKCj6dcA_tWDLx0M%3D&amp;q_datetime_utc=2026-03-02T01%3A31%3A26&amp;ticket_price=5437&amp;quote_id=-8137297249655454873&amp;utid_state=1&amp;channel=iphone&amp;price_without_closed_user_group=6396&amp;tm_place_name=Quezon+City&amp;deeplink_data=eyJmaWVsZHMiOnsic2lnbmF0dXJlIjoiMjRhOGM5MTI4NTE1NzFjMzBlYTQxMjJkNDRjN2FjNWYifSwidXJsIjoiaHR0cHM6Ly9waC5ob3RlbHMuY29tL0hvdGVsLVNlYXJjaD90cGlkPTMyMTQmbXBlPTE3NzI0MTQyOTUmZW5kRGF0ZT0yMDI2LTAzLTAzJmFkdWx0cz0xJmxvY2FsZT1lbl9QSCZjaGlkPTVmNTlhMTE2LTgyMjYtNDIwMi05MjJhLWE4NDQyMDFjZTIzMyZlYXBpZD00NCZtY3RjPTMmc3RhcnREYXRlPTIwMjYtMDMtMDImbXBkPVBIUCZtcG49MjAwMTU0NzAxJmN1cnJlbmN5PVBIUCZyYXRlcGxhbmlkPTIwMDg2NzYyNyZtcG09MjQmbXBwPTEmbXBvPUVDJnNlbGVjdGVkPTQ5ODIwMzYmbXBiPTU4Mi40OSZtcHE9NDg1NC4xMCZtcGE9NDg1NC4xMCJ9&amp;utid=0ed8cb5a-3bae-7053-96db-3f17872ef180&amp;tm_stars=3&amp;client_id=skyscanner_app&amp;redirect_delay=1000&amp;price_policy=2&amp;pre_redirect_id=e9073024-5048-a46b-4928-b50798fd66b2&amp;tm_city_code&amp;max_price=7575&amp;guests=1&amp;request_id=e9073024-5048-a46b-4928-b50798fd66b2&amp;tm_country_code=PH</t>
  </si>
  <si>
    <t>14.6268215, 121.0484933</t>
  </si>
  <si>
    <t>84, Montreal Street, E. Rodriguez Sr., Cubao, 3rd District, Quezon City, Eastern Manila District, Metro Manila, 1109, Philippines</t>
  </si>
  <si>
    <t>https://www.google.com/maps/place/City+Garden+GRAND+Hotel+Makati/data=!4m11!3m10!1s0x3397c9aa498d95eb:0xa371d3dc4ef2fe35!5m3!1s2026-03-01!4m1!1i2!8m2!3d14.5648298!4d121.0291654!16s%2Fg%2F11ckqrc_4t!19sChIJ65WNSarJlzMRNf7yTtzTcaM?authuser=0&amp;hl=en&amp;rclk=1</t>
  </si>
  <si>
    <t>14.5648298, 121.0291654</t>
  </si>
  <si>
    <t>www.skyscanner.com.ph/hotel_deeplink/4.0/PH/en-US/PHP/h_bc/129291521/2026-03-02/2026-03-03/hotel/hotel/hotels?legacy_provider_id=13&amp;rooms=1&amp;closed_user_group=general&amp;hb_data=ncZq4Zleq8mx3PT_pLyQ-6d4keqp_aMRcl1zRClJ02KBKvCBM8tazp-MRkw3wUriC8otRAuccX2oM52KZc1wPjfzaW3MSnrqte_1va59xyAJPoFqXH8XkbwCJ0PvQg6IMkP49ipNUeiiYOiKwYzyr4-_zVoLh0uiN8EMVBp6SPtQIEwc449Sb8YVVeG75rfJ0C0GtiH91XJPnfIt27ct0NDQwzF1oUGETdJWZVM8vRJtTCuN9NwleGUvTDNZUuOuxi6eTlmAiovzUwGu5MwiSr2Ousb02L_9FDJ4zCzEd5qdwDUomRlUgZDKfgFvfRJZVB8QEJnpF967Etz_kp6_fYtpZOEjCoPN_6FUV5Aw1x4bIUW0yjdgbA-3HsG07dT8LqLtkwdT9ims8UXMGUMSN6-8eFzGl3iHGLna3gf-pt1Z-irwttc%3D&amp;q_datetime_utc=2026-03-02T01%3A31%3A27&amp;ticket_price=4738&amp;quote_id=-5229143350137463220&amp;utid_state=1&amp;channel=iphone&amp;price_without_closed_user_group=10255&amp;tm_place_name=Makati&amp;deeplink_data=eyJmaWVsZHMiOnsic2lnbmF0dXJlIjoiNGE0NzVlMjViZWZlMzRmYzliOWNkOGU3NDdlY2E2YjAiLCJibG9ja19pZCI6InYxX0NnRXRFTmJiQVJvb0NoMHlNREkyTFRBekxUQXlWREF3T2pBd09qQXdMakF3TUNzd056b3dNQkFCR044QktBRTRBU0lDQ0FFPV9Da1VJZ0lXZ3hRVVFBaUFDTUFKS0RUTTJOVVF4TURCUVh6RXdNRkJRckxjRGVpUXhZV0l6Tm1FNE1TMDFNemxrTFRSbU5HSXRNVEJqWWkwMU9EYzJNamMyTmpobE4yRVNBZ2dCR2dZWUFTZ0NNQUVpQkFnQ0dBST0ifX0%3D&amp;utid=1f826cbe-94fa-3a00-d4e9-6517d8b427f3&amp;tm_stars=5&amp;client_id=skyscanner_app&amp;redirect_delay=1000&amp;price_policy=2&amp;pre_redirect_id=d405d8a4-b25c-8e2b-a84b-fe915796d782&amp;tm_city_code&amp;max_price=12024&amp;guests=1&amp;request_id=d405d8a4-b25c-8e2b-a84b-fe915796d782&amp;tm_country_code=PH</t>
  </si>
  <si>
    <t>www.skyscanner.com.ph/hotel_deeplink/4.0/PH/en-US/PHP/h_bc/193689577/2026-03-02/2026-03-03/hotel/hotel/hotels?legacy_provider_id=13&amp;rooms=1&amp;closed_user_group=apps&amp;hb_data=MGlx7axaFJnWGIjP8sspvm4LRErfHzPbpy54dK0-VEz8VbJAPg-KSdecfb5V7bI6fYMI7bon13kViuVZiOno6sYF-tp8HnUj6J2uV-_lNtIsLQUM7Lt1VdBpGxRwBHSfh8FLKOIzWccrsepwuTS6r4xlPocJIrAX3SSpJe5dTGkFrqvm9Gkh2abain5KYAGO9tsHzbhHBulUeTjoxBqDQRtKsmki7ERpGkJZ_Tvof-Cc72stRhJZ6E0eNnFJea-QFnVt2HKFtes6Tsn76Sxs9CzZSE8iLrwHtB2aFujmQzpZzlrRwzCHUVyiBOVc0vvWE1xMjOgNESxCDA_NIbW3I8EQgdJLsSixaujJpX0jAShN08vYh-u0uMTxuAk8h2Ox5oA2DM3apHNuyzWDmjtFohlLSkBuqgq388dUAp62ogphyDCmTMs%3D&amp;q_datetime_utc=2026-03-02T01%3A31%3A28&amp;ticket_price=1994&amp;quote_id=7445305914868358896&amp;utid_state=1&amp;channel=iphone&amp;price_without_closed_user_group=2390&amp;tm_place_name=Quezon+City&amp;deeplink_data=eyJmaWVsZHMiOnsic2lnbmF0dXJlIjoiNTQyZjk2NTM3OWJiZjU0NDFmYTE0NDI5ZTkyYmIxMmUiLCJibG9ja19pZCI6IjQyODE1NDUwMV80MjE5Njc5MDBfMF8wXzBfMjg0NDc4In19&amp;utid=1d65688b-e215-2178-d199-768c4cd69b46&amp;tm_stars=3&amp;client_id=skyscanner_app&amp;redirect_delay=1000&amp;price_policy=2&amp;pre_redirect_id=704918fd-148c-5efb-8ffd-23201371f147&amp;tm_city_code&amp;max_price=2175&amp;guests=1&amp;request_id=704918fd-148c-5efb-8ffd-23201371f147&amp;tm_country_code=PH</t>
  </si>
  <si>
    <t>www.skyscanner.com.ph/hotel_deeplink/4.0/PH/en-US/PHP/h_bc/46980408/2026-03-02/2026-03-03/hotel/hotel/hotels?legacy_provider_id=13&amp;rooms=1&amp;closed_user_group=general&amp;hb_data=vUnSf_JsYas2hEVyeAyBULoRYCVsd6lWc3l7h2Pvwknv8gkGbwE9kFfmXsccwtwcL7VqZ2SegqG49zhUTZjJmZWKyrMolAgO08k-7u2P8VHJmOlJyV9hM4S9MmEp4gwj77lqz-kHyl0eh1Xt8I10G24-deYtswQKNE94MKVwfx5XopmQ_E3VVKH3TEqexuAVhAKfHxJGpVNF1YP9rlhF0BxoBi1Km2y9bMxDioJAO42iKwzsa4Gt5XRm0_x3DlS883CZASGL8MQZzbTSS2_jqP8MDGQHxPmbIg2565AjDH64SKopFhoWQ6-46JNyvaNTCoQepYM24XFncwgssifpxsszjMNr45DhsEFPffr9keMseqjw_N1mjANu527dhUeaYIBRgnS8WLULBDqGTDOdGT7KACfLEDzrpgqUKbpYr2VhiR5GqIo%3D&amp;q_datetime_utc=2026-03-02T01%3A31%3A29&amp;ticket_price=2605&amp;quote_id=-1782367132192372495&amp;utid_state=1&amp;channel=iphone&amp;price_without_closed_user_group=3752&amp;tm_place_name=Quezon+City&amp;deeplink_data=eyJmaWVsZHMiOnsic2lnbmF0dXJlIjoiZmQ2MGY2MTA1MWY2YTI3ZmJlMjJlZDRmYWVlMjZmOTMiLCJibG9ja19pZCI6InYxX0NnRXRFTXdDR2lnS0hUSXdNall0TURNdE1ESlVNREE2TURBNk1EQXVNREF3S3pBM09qQXdFQUVZM3dFb0FUZ0JJZ0lJQVE9PV9DaDhJOXB1TnlnWVFBaUJzS0lyQzN4RXdBa29KTVVReFRsOHhNREJRVUpnRkVnSUlBUm9FS0FJd0FTSUVDQUlZQWc9PSJ9fQ%3D%3D&amp;utid=04d7f1c2-e791-6f31-48f2-ba595d0b6bce&amp;tm_stars=3&amp;client_id=skyscanner_app&amp;redirect_delay=1000&amp;price_policy=2&amp;pre_redirect_id=0d6cc63b-d06b-e830-4da8-070ef4b79abc&amp;tm_city_code&amp;max_price=2674&amp;guests=1&amp;request_id=0d6cc63b-d06b-e830-4da8-070ef4b79abc&amp;tm_country_code=PH</t>
  </si>
  <si>
    <t>www.skyscanner.com.ph/hotel_deeplink/4.0/PH/en-US/PHP/h_ad/213619743/2026-03-02/2026-03-03/hotel/hotel/hotels?legacy_provider_id=22&amp;rooms=1&amp;hb_data=5mN_zMlBF1Gi5-zNcVeeJk9kb2lRop_F7foPkpHRzlpzkEVLwZpdtsUAdXjXy5mPyvkh7fuC-KnUF-HDNVJNH95CnwiYnQ6ejq668qH-iSEm2CJGpM7pSgYoVeIMr9pAFF14Qqr37bCs1cDzUMTe2u5BTliNY71_X-fzH4QrdoafUG3ILIUA3Bi8JLhdUUA3kvE1aWjE_PIGoMW8Y909ZhDisinvMWorMidRtOyofJayVHs3daSNWB4MO8NV_bJM68lX3SMCxm3dOV8T6Ev6IMzXx1jQj2xdWTF84SE8yKcHrjFQzL_IMuBLAFoh8qU0trr-4cMrNLmJUPmamfww5OOz4_wulrli8PGba8RBjf-oGT3L3g7htyXPfAJKvPrrR-HkBCIUsYDAzpvm5cSi5tXnA0teZzkhABnGUwMPAhe6&amp;q_datetime_utc=2026-03-02T01%3A31%3A43&amp;ticket_price=763&amp;quote_id=2904391796424585215&amp;utid_state=1&amp;channel=iphone&amp;tm_place_name=Quezon+City&amp;deeplink_data=eyJmaWVsZHMiOnsic2lnbmF0dXJlIjoiNDM2Y2FmMjA0MDA2NDliYTk1NWEzOTMxZDJhZjNlODcifSwidXJsIjoiaHR0cHM6Ly93d3cuYWdvZGEuY29tL3BhcnRuZXJzL3BhcnRuZXJzZWFyY2guYXNweD9jaWQ9MTg0NjM4MyZoaWQ9MzUyNDE3NjkmY3VycmVuY3k9UEhQJmNoZWNraW49MjAyNi0wMy0wMiZjaGVja291dD0yMDI2LTAzLTAzJk51bWJlcm9mQWR1bHRzPTEmTnVtYmVyb2ZDaGlsZHJlbj0wJlJvb21zPTEmbWNpZD0zMzImbWFzdGVyUm9vbUlkPTU4Mjg5MzMxOCZtcHQ9VG5OTFdrZDNkMHgyWTJoeVZrY3ZPRWxPSzFSMVlXOVpMMlJ1U3pGM2IxWklaa1kySzFJM1ZsSTRNVkZITWtoT00weHpNWEpOYms5MWFEYzBlR2x1Y0VOV1kwUktieTlRUTJkR2NtMUJQVDAmVG90YWxQcmljZT03NjMuNDUmVG90YWxUYXg9ODguMjgmVG90YWxGZWU9NjQuNDEmVG90YWxTdXJjaGFyZ2U9MCZtY3VyPVBIUCJ9&amp;utid=edfcdab5-6309-0291-42a0-54c83846d1b1&amp;tm_stars=2&amp;client_id=skyscanner_app&amp;redirect_delay=1000&amp;price_policy=2&amp;pre_redirect_id=a72fca5c-bba2-2d9f-d1db-0cb7530914e3&amp;tm_city_code&amp;max_price=3241&amp;guests=1&amp;request_id=a72fca5c-bba2-2d9f-d1db-0cb7530914e3&amp;tm_country_code=PH</t>
  </si>
  <si>
    <t>14.6324375, 121.0483125</t>
  </si>
  <si>
    <t>Mapagmahal Street, Pinyahan, Diliman, 4th District, Quezon City, Eastern Manila District, Metro Manila, 1100, Philippines</t>
  </si>
  <si>
    <t>www.skyscanner.com.ph/hotel_deeplink/4.0/PH/en-US/PHP/h_xp/47202502/2026-03-02/2026-03-03/hotel/hotel/hotels?legacy_provider_id=1&amp;rooms=1&amp;closed_user_group=mobile&amp;hb_data=1TX5iY5gGQ5GZ_8qIPRa_w203mKXDKL57_ZS32LVM5KYFbsKt8KzGjO7oc3jCG6i161gBp5qkp_Hja6HkFZ290qULYnhxfCiiGmdVIkAxtBE-kSeBepsMfpRqqYUbCyvsCjQofBfL8IDGOhcTXhOgwF10hnDPzz0wok9P0QY5bmveBUWTDwYaYbFO2AVGnA7elO1RP8BEzRzWjhF0rK6LUD3epfa9F-midDqyFCjwDl9cnLshyOprW5oQcOBGrmT66muU7gyxqqC3a-_HMVg9Dw5HCw%3D&amp;q_datetime_utc=2026-03-02T01%3A31%3A34&amp;ticket_price=1947&amp;quote_id=7539606345363581314&amp;utid_state=1&amp;channel=iphone&amp;price_without_closed_user_group=3042&amp;tm_place_name=Quezon+City&amp;deeplink_data=eyJmaWVsZHMiOnsic2lnbmF0dXJlIjoiZDY3YTZjYWU1MTIyZTA3NmZhM2Y3YjdjZDJkMDM4NzYifSwidXJsIjoiaHR0cHM6Ly93d3cuZXhwZWRpYS5jb20ucGgvSG90ZWwtU2VhcmNoP3RwaWQ9NjgmbXBlPTE3NzI0MTQyOTUmZW5kRGF0ZT0yMDI2LTAzLTAzJmFkdWx0cz0xJmxvY2FsZT1lbl9VUyZjaGlkPTYxZWE3OTQwLTc4MDgtNDY5Ni05YTYxLWYzY2NiNmIxMDE4YiZlYXBpZD00NjIzMCZtY3RjPTMmc3RhcnREYXRlPTIwMjYtMDMtMDImbXBkPUdCUCZtcG49MjAwMjgwNzQ5JmN1cnJlbmN5PUdCUCZyYXRlcGxhbmlkPTIwMTY1OTk2MiZtcG09MjQmbXBwPTEmbXBvPUVDJnNlbGVjdGVkPTU5OTk0NjgmbXBiPTIuNjgmbXBxPTIyLjM1Jm1wYT0yMi4zNSJ9&amp;utid=0331a1ba-1a50-a40f-255b-3b5622a00619&amp;tm_stars=3&amp;client_id=skyscanner_app&amp;redirect_delay=1000&amp;price_policy=2&amp;pre_redirect_id=baadff99-c360-32f9-818a-d9d267473dee&amp;tm_city_code&amp;max_price=3239&amp;guests=1&amp;request_id=baadff99-c360-32f9-818a-d9d267473dee&amp;tm_country_code=PH</t>
  </si>
  <si>
    <t>Super King</t>
  </si>
  <si>
    <t>www.skyscanner.com.ph/hotel_deeplink/4.0/PH/en-US/PHP/h_bc/134522869/2026-03-02/2026-03-03/hotel/hotel/hotels?legacy_provider_id=13&amp;rooms=1&amp;closed_user_group=general&amp;hb_data=ra1DxjcjEZjXG_l40jvRf5qsHTrLFSfhXKBw5mTtuXAUHLdrfj1Q7Bhc_YaIGuCIvKuKVbSlI0eBTuXeKFMveHyL_mNPP8f0HmXX_-lL-X4xJEgkzUKh2VDNHFR1vy2gGyxDVod4bU2giYZZYw11zXGj-_gpO4jJDAIJcFnXWKqvSk6Q1sIRpkQCjvhzGhqVcB2kBRB20K8bMUTXfCk9spbPU0eOzllSq200Gsu5O-qOpKrJrXMkJm3RzpAYizyUoRz3Mv4pmNWjNgZnkDe0SLQpXsqXY2t_MyUMa9IcIWHHcCzkwMmEBPXsFdeKtNk3YLed8IbvSe9a44CBCp84B-QB7qyichd-KBRsX9LAbfeSZFtyhWws4hbk_wLEy_HTcL91yeUnm3up0r7pSVu8HXEYqWE0qAARzZM5EhRKUot96f7ADzQ%3D&amp;q_datetime_utc=2026-03-02T01%3A31%3A33&amp;ticket_price=3573&amp;quote_id=1919985025801263866&amp;utid_state=1&amp;channel=iphone&amp;price_without_closed_user_group=7777&amp;tm_place_name=Quezon+City&amp;deeplink_data=eyJmaWVsZHMiOnsic2lnbmF0dXJlIjoiMGQ0OGM0OGVlZmI4MzQ4Yjg0M2QxYjBjNjA5MzU4ZmUiLCJibG9ja19pZCI6InYxX0NnRXRFTXdDR2lnS0hUSXdNall0TURNdE1ESlVNREE2TURBNk1EQXVNREF3S3pBM09qQXdFQUVZM3dFb0FUZ0JJZ0lJQVE9PV9DaWdJMElTRXpRWVFBaGpLamNuRUFTQUVLTmJIT0RBQ1NnMHpOalZFTVRBd1VGOHhNREJRVUpnRkVnSUlBUm9HR0FFb0FqQUJJZ1FJQWhnQyJ9fQ%3D%3D&amp;utid=70f27e60-b439-87e0-5723-805ce0bdaeac&amp;tm_stars=3&amp;client_id=skyscanner_app&amp;redirect_delay=1000&amp;price_policy=2&amp;pre_redirect_id=1f6209b4-160f-9fb0-df29-d0d08592c24c&amp;tm_city_code&amp;max_price=7733&amp;guests=1&amp;request_id=1f6209b4-160f-9fb0-df29-d0d08592c24c&amp;tm_country_code=PH</t>
  </si>
  <si>
    <t>14.5480199, 121.0071493</t>
  </si>
  <si>
    <t>Pasay Centrale Hotel, 2450, M. dela Cruz Street, Barangay 130, Zone 13, District 2, Pasay, Southern Manila District, Metro Manila, 1303, Philippines</t>
  </si>
  <si>
    <t>Pasay Centrale Hotel</t>
  </si>
  <si>
    <t>www.skyscanner.com.ph/hotel_deeplink/4.0/PH/en-US/PHP/h_bc/212641945/2026-03-02/2026-03-03/hotel/hotel/hotels?legacy_provider_id=13&amp;rooms=1&amp;hb_data=ZXU2ocqUIzXrh7MQw163G9YcczwnV_VEi3mR8x7_LZKkbbBeVCpg7mDEKvAXo9aTN7WlYgmb9cfwXSk2GHWbJhHdEaJL4-qP1eAzGnBYYsovkNUHQi0BNtfATWCQ6FxRnW9EPlJq566o1qMdGIMWdtFgUptii-dKsjZVljYrvREJlDg8N43VSyXRIFy2aBKQXc7U4EvguYSJ1hWt1Nn6mQnRuPAZjtj4XyRe9KuEJX77a8afrb1xH-58k7BF0GU9qL_HsJquvjU5-7lfSwzGW8o3hJjNwRDAaLYOAU3oYIOaKLaEIznS6xBHVL-4gvZx3AMvk-avg1p_yUQ6V3ARQSrNco174nObpDE-8-vW3NkZFtYBJ8zWAGLG5gAxM-jCtz18h6ZuZTZ349MMcuMj-TO6FbXqFkjh_CZp7TbZjPJPCmBD&amp;q_datetime_utc=2026-03-02T01%3A31%3A39&amp;ticket_price=943&amp;quote_id=-5393592804236585332&amp;utid_state=1&amp;channel=iphone&amp;tm_place_name=Pasay&amp;deeplink_data=eyJmaWVsZHMiOnsic2lnbmF0dXJlIjoiYzZiNTY5ZWE4ZjZhN2FiOTkzY2VmNWYxM2YzNTYwOTQiLCJibG9ja19pZCI6InYxX0NnRXRFTXdDR2lnS0hUSXdNall0TURNdE1ESlVNREE2TURBNk1EQXVNREF3S3pBM09qQXdFQUVZM3dFb0FUZ0JJZ0lJQVE9PV9DaWtJbU4zNXBnUVFBaGlJNHFIREFTQnNLT3l1eUF3d0Frb05NelkxUkRFd01GQmZNVEF3VUZDWUJSSUNDQUVhQkNnQ01BRWlCQWdDR0FJPSJ9fQ%3D%3D&amp;utid=34896b9a-326a-bf27-2e7f-970b755cdc73&amp;tm_stars=2&amp;client_id=skyscanner_app&amp;redirect_delay=1000&amp;price_policy=2&amp;pre_redirect_id=3d9f9bda-10fd-2095-7d6d-dcceb671a7d7&amp;tm_city_code&amp;max_price=3142&amp;guests=1&amp;request_id=3d9f9bda-10fd-2095-7d6d-dcceb671a7d7&amp;tm_country_code=PH</t>
  </si>
  <si>
    <t>Misto, 11th Avenue, Fort Bonifacio, Taguig District 2, Taguig, Southern Manila District, Metro Manila, 1634, Philippines</t>
  </si>
  <si>
    <t>www.skyscanner.com.ph/hotel_deeplink/4.0/PH/en-US/PHP/h_bc/218627149/2026-03-05/2026-03-06/hotel/hotel/hotels?legacy_provider_id=13&amp;rooms=1&amp;closed_user_group=apps&amp;hb_data=Siri0GKL01HoKcY9Y6DinynGMwwt-7QKKkfaN3-kfNq80ifGrGBUG3pGTmAO8jPCqEzjQP8iKolQogSs75jBszZEkrfS0ZWu47Qdagjs5CXpTlvEyHZBt_z0UuOQqQLom0bPu5cPqYms1tUcL8RAEDBJuqVbeHo0DDJrPpXREKZgCuCJXDBE0rmebPOfCGKtnNlv3_RHSdXdWHxFY5w29owVjpJ8NMcbLAtvH8M7H-SlJcHLtyM2ZHfdQCREKJVhpSyIYzJakuynbtKBgKqvTr_o6IAzr9u60AhX_bea7nqKllljnILD6NHFDDY2AC3BvNlywUCs743TSy_VqCp0ol90I4MkEaSagge9sz4xL1fBp4mWA8dbQXtKQIj9U48gj3HUloypyZnCJuGnh8GTkzJSni6L0tncIasj9R_MUsrMwDGw&amp;q_datetime_utc=2026-03-05T14%3A40%3A47&amp;ticket_price=8813&amp;quote_id=-217514889683086228&amp;utid_state=1&amp;channel=iphone&amp;price_without_closed_user_group=13133&amp;tm_place_name=Manila&amp;deeplink_data=eyJmaWVsZHMiOnsic2lnbmF0dXJlIjoiMTgxMWU1ZWY1ZTNjM2VjNGM0ZjEyOWE1NGViNDcxZjIiLCJibG9ja19pZCI6IjExNjg0OTk2MDFfMzg5NDE5NTE1XzBfMF8wIn19&amp;utid=1456a6a5-8e6f-70b8-a99e-7086c91bacba&amp;tm_stars=0&amp;client_id=skyscanner_app&amp;price_policy=2&amp;pre_redirect_id=86287033-9a8a-6d0c-97a8-6e889124269d&amp;tm_city_code=MNLP&amp;max_price=16157&amp;guests=1&amp;request_id=86287033-9a8a-6d0c-97a8-6e889124269d&amp;tm_country_code=PH</t>
  </si>
  <si>
    <t>www.skyscanner.com.ph/hotel_deeplink/4.0/PH/en-US/PHP/h_ad/222322293/2026-03-02/2026-03-03/hotel/hotel/hotels?legacy_provider_id=22&amp;rooms=1&amp;hb_data=shuBcXLQPPecNkTx2NWH5jSWh3z3IvSCfuVtMy37CY4q0_BABNwpWVKd6g414KtiP8hF91BMShk7Y0Qz_EfBu1FK0XX6-TW9-8OCMknxxGwTIb9Sb_3Dg5ivZ_zkgufvVaK115xesE4qLCTBDlYGbLbR1dFfwJ-O1pl3EjXecpzdXDmo9O3Yvg-KcB2Edz5zCveDBqf15rMitCGICYRBVY_b8R04XXzeIAqWAXnxy14KTb9IUoWDcHraVyK0pF6FTc5pEbxU_VkpRlTBj3nhwV9wcbvFias2DaDjmp_A4pRVOU0QlEVnRVaCPyf8lnAsiHRuTbg3tVJAycV5ajSYRXFrYyogYYqAXmR-qv4_tJod0etBNEd4hF_1NQPP1yrPzQeZHnJdOkNApCmT9kXWAj-h9coZgmA6CRzAd53jnhJ1&amp;q_datetime_utc=2026-03-02T01%3A31%3A44&amp;ticket_price=2317&amp;quote_id=4166550426835817366&amp;utid_state=1&amp;channel=iphone&amp;tm_place_name=Quezon+City&amp;deeplink_data=eyJmaWVsZHMiOnsic2lnbmF0dXJlIjoiMDAxZjYyNWJkMTZhNmUyMmY4NzYwMDk5NGRmNjc2MTUifSwidXJsIjoiaHR0cHM6Ly93d3cuYWdvZGEuY29tL3BhcnRuZXJzL3BhcnRuZXJzZWFyY2guYXNweD9jaWQ9MTg0NjM4MyZoaWQ9NjE3MTE2OTcmY3VycmVuY3k9UEhQJmNoZWNraW49MjAyNi0wMy0wMiZjaGVja291dD0yMDI2LTAzLTAzJk51bWJlcm9mQWR1bHRzPTEmTnVtYmVyb2ZDaGlsZHJlbj0wJlJvb21zPTEmbWNpZD0zMzImbWFzdGVyUm9vbUlkPTExODQ4MTQ1NjkmbXB0PVRuY3pZMjlEV0RsTFQxSlBXVlZSUkd0WlFXWTNXV2x3Ylhjd2VtdE5lV3BVUzJ4RGMyMUhTU3RHZHpaNWRGcGhNVGxhTWtKTU5tZG1kbk4yWWpNNGRuTnZXbFpyVVdwQlVuYzFUM1JCUFQwJlRvdGFsUHJpY2U9MjMxNi41NyZUb3RhbFRheD0yNjguMDkmVG90YWxGZWU9MTk1LjIyJlRvdGFsU3VyY2hhcmdlPTAmbWN1cj1QSFAifQ%3D%3D&amp;utid=1ab9663a-a31e-4089-b2f9-af0c48d2f46f&amp;tm_stars=4&amp;client_id=skyscanner_app&amp;redirect_delay=1000&amp;price_policy=2&amp;pre_redirect_id=d12f8641-2d05-3c75-41b0-d4aff9b4c871&amp;tm_city_code&amp;max_price=3309&amp;guests=1&amp;request_id=d12f8641-2d05-3c75-41b0-d4aff9b4c871&amp;tm_country_code=PH</t>
  </si>
  <si>
    <t>14.6422824, 121.0361084</t>
  </si>
  <si>
    <t>Prime Hotel, Sergeant Esguerra Avenue, Scout Area, South Triangle, Diliman, 4th District, Quezon City, Eastern Manila District, Metro Manila, 1103, Philippines</t>
  </si>
  <si>
    <t>www.skyscanner.com.ph/hotel_deeplink/4.0/PH/en-US/PHP/h_xp/127023290/2026-03-05/2026-03-06/hotel/hotel/hotels?legacy_provider_id=1&amp;rooms=1&amp;closed_user_group=mobile&amp;hb_data=lzpHWvupsxXDbqgpirLiirv4ddvbJr2Q_E8HRxCRcXpa9nxKyhoQNyr4Ayboj5WHcSzITXWDZCBYUDW6eUwOh_JQvjXbpjKrkepQh9931JpNE4wc5BzzA9xnkcyVsXDoCe9BWrgmIPMBCBzD71CbCn9-QxGzlhmr9PzhCs52cAe2BvpZn7ttVuR0DFWiQvWJDBRZQ0IhmgXjjWUUI-16gaPURqXhSk8D6hri5UUFTXdRWKBBzF_qOFMW-sjl1_VYeZ_UNaIS7RvW9H3EzccIaoZxO4k%3D&amp;q_datetime_utc=2026-03-05T14%3A40%3A50&amp;ticket_price=3970&amp;quote_id=8797211889143963608&amp;utid_state=1&amp;channel=iphone&amp;price_without_closed_user_group=7271&amp;tm_place_name=Angeles&amp;deeplink_data=eyJmaWVsZHMiOnsic2lnbmF0dXJlIjoiNjNkNTNmZjAzNGVlYTAwNDkyMmFkOTVmM2U0NmJkNTAifSwidXJsIjoiaHR0cHM6Ly93d3cuZXhwZWRpYS5jb20ucGgvSG90ZWwtU2VhcmNoP3RwaWQ9NjgmbXBlPTE3NzI3MjAyMjYmZW5kRGF0ZT0yMDI2LTAzLTA2JmFkdWx0cz0xJmxvY2FsZT1lbl9VUyZjaGlkPTNkNzVkZmVjLTU2Y2MtNDg1YS05NDg5LTI5YTgzZDZkNDEzZCZlYXBpZD00NjIzMCZtY3RjPTMmc3RhcnREYXRlPTIwMjYtMDMtMDUmbXBkPUdCUCZtcG49MjE4MTY4MDk2JmN1cnJlbmN5PUdCUCZyYXRlcGxhbmlkPTQwNTAzNTI0NCZtcG09MjQmbXBwPTEmbXBvPUVDJnNlbGVjdGVkPTEwMzQ4ODgwJm1wYj01LjQ1Jm1wcT00NS40NCZtcGE9NDUuNDQifQ%3D%3D&amp;utid=5f21c122-58fd-1de3-89bc-7ac6a2bc327c&amp;tm_stars=3&amp;client_id=skyscanner_app&amp;price_policy=2&amp;pre_redirect_id=b5afcf66-0282-24c2-b50a-5279dd0b5e84&amp;tm_city_code=CRKP&amp;max_price=4745&amp;guests=1&amp;request_id=b5afcf66-0282-24c2-b50a-5279dd0b5e84&amp;tm_country_code=PH</t>
  </si>
  <si>
    <t>Located in Angeles City (Balibago), Prime Asia Hotel is within a 10-minute walk of Clark Freeport Zone and SM City Clark. This hotel is 0.5 mi (0.8 km) from Walking Street and 1.1 mi (1.7 km) from Casino Filipino.
Enjoy recreation amenities such as an outdoor pool or take in the view from a terrace. Additional amenities at this hotel include complimentary wireless internet access, concierge services, and a banquet hall.
Enjoy international cuisine at IMO Bar and Restaurant, one of the hotel's 2 restaurants, or stay in and take advantage of the room service (during limited hours). Snacks are also available at the coffee shop/cafe. Quench your thirst with your favorite drink at the bar/lounge. Buffet breakfasts are available daily from 6:00 AM to 11:00 AM for a fee.
Featured amenities include a business center, dry cleaning/laundry services, and a 24-hour front desk. Free self parking is available onsite.
Make yourself at home in one of the 71 air-conditioned rooms featuring DVD players and LED televisions. 32-inch flat-screen televisions with cable programming provide entertainment, while complimentary wireless internet access keeps you connected. Private bathrooms with showers feature bidets and hair dryers. Conveniences include phones, as well as laptop-compatible safes and desks.</t>
  </si>
  <si>
    <t>www.skyscanner.com.ph/hotel_deeplink/4.0/PH/en-US/PHP/h_ad/134591310/2026-03-02/2026-03-03/hotel/hotel/hotels?legacy_provider_id=22&amp;rooms=1&amp;closed_user_group=general&amp;hb_data=R132rQP3WpUfp8WldIPmR9shFaqbl5KrMVlYh8328fyfAyxMuZanbzvLK_k3s9O5O09MO-Q6f97D1ErcLUiwTp1nvxdXPexNs5NQ0mRtZFV5D9WGbSwQA9PhB21_80fcOWTHL-yVMtgDFNvWlC1zkNZzg928V_ODkBQMiGUq127Fy7DUHJUaWFBI7tI9Czj1f0IhctzoQfeFzR8T5H74dkltYCe0N5JIHCrGEBk3N9MiPI93CW5aRetEW33QtvM1M5bA46k2_9Jh24fbHPKUmfxLf9PNwQDmtQThZNnYT638hj58rxlQ7cZDtNUFOaGdiOdWgUfYjMegzfTuNfw8H7018d8-6vOP5DolVdkbTRS_7oM8ppecELYltd0xQpkFcxTvdQCetR1Vnx9RPr9Jk78uXJUGIeElO3E4X65xHZ3Wq60%3D&amp;q_datetime_utc=2026-03-02T01%3A31%3A46&amp;ticket_price=25194&amp;quote_id=-6375213755560533134&amp;utid_state=1&amp;channel=iphone&amp;price_without_closed_user_group=28602&amp;tm_place_name=Makati&amp;deeplink_data=eyJmaWVsZHMiOnsic2lnbmF0dXJlIjoiY2FjMTljOGZiMTdiNGMyNGZkNWQ1MGEzN2EyMWYzOTIifSwidXJsIjoiaHR0cHM6Ly93d3cuYWdvZGEuY29tL3BhcnRuZXJzL3BhcnRuZXJzZWFyY2guYXNweD9jaWQ9MTg0NjM4MyZoaWQ9NDAxMTA2JmN1cnJlbmN5PVBIUCZjaGVja2luPTIwMjYtMDMtMDImY2hlY2tvdXQ9MjAyNi0wMy0wMyZOdW1iZXJvZkFkdWx0cz0xJk51bWJlcm9mQ2hpbGRyZW49MCZSb29tcz0xJm1jaWQ9MjkwMDQmbWFzdGVyUm9vbUlkPTMwMzQ4NzImbXB0PVNteGtSalJpWkU1R2VFWkxNMWRUZFVVemVYVlZTRGRRTVM5dFZUVktTRGhEY2t0dlFuWXlTbFYxVG1WblowNUtNVnB1UzFJM1VtcG9hbkpRTjJkSVEyRjNPRFF5UjFBMFV6RjJZUSZUb3RhbFByaWNlPTI1MTk0LjMwJlRvdGFsVGF4PTMwMzEuMTImVG90YWxGZWU9MTYxMy4xOCZUb3RhbFN1cmNoYXJnZT0wJm1jdXI9UEhQIn0%3D&amp;utid=347a6825-8a0b-5fd7-2819-31a4ad7aadf9&amp;tm_stars=5&amp;client_id=skyscanner_app&amp;redirect_delay=1000&amp;price_policy=2&amp;pre_redirect_id=81800240-2b2f-f26c-12cb-93d97c443288&amp;tm_city_code&amp;max_price=147705&amp;guests=1&amp;request_id=81800240-2b2f-f26c-12cb-93d97c443288&amp;tm_country_code=PH</t>
  </si>
  <si>
    <t>www.skyscanner.com.ph/hotel_deeplink/4.0/PH/en-US/PHP/h_ad/142368827/2026-03-02/2026-03-03/hotel/hotel/hotels?legacy_provider_id=22&amp;rooms=1&amp;hb_data=zuCUH-pOPGnkzdV7VOVN60yagV1o1JAyJh56Xs6NPEwljZBiaEAk9f2ih3s36W9rzVgnpZpn0_68Ezj0sHcJ_kBRY6FcyoHB14Tzg9X51vCQaYRfuRqBnY4AV24ZE0ov8luiJu0u3lFJm257pETqNn3ZctzBF761GUAddtwxML2ZnrIMrRSRbX6lvsVcAxXen1H2TV94zF-OCNX5Wzhu66gmGgxSyKKrS8s3t9zPejwBNVq5aNC9JOgb0YYxI65870Tzm1HyV7m6jjMFpiqKcQMfBJSbY5zKHf-HdHHmr3U9V7Qx6UokhVn1sr0FEZgHhhshFNdAzPYkKe4bueaqM4Gzjva_xowGgX4VvpjGLnSA33e0c8inX04o3yQc6gOs5XVIlMvvot9QtlWCQiDIfMdperN0HQvyZf5sw1EvAyj3&amp;q_datetime_utc=2026-03-02T01%3A31%3A50&amp;ticket_price=2051&amp;quote_id=-5790032801672939689&amp;utid_state=1&amp;channel=iphone&amp;tm_place_name=Pasay&amp;deeplink_data=eyJmaWVsZHMiOnsic2lnbmF0dXJlIjoiNDg1NDU5NTQ5MDZjZmVhZTQyNjI2OWFlOTNhOWNkZDUifSwidXJsIjoiaHR0cHM6Ly93d3cuYWdvZGEuY29tL3BhcnRuZXJzL3BhcnRuZXJzZWFyY2guYXNweD9jaWQ9MTg0NjM4MyZoaWQ9MTE0NTc0NiZjdXJyZW5jeT1QSFAmY2hlY2tpbj0yMDI2LTAzLTAyJmNoZWNrb3V0PTIwMjYtMDMtMDMmTnVtYmVyb2ZBZHVsdHM9MSZOdW1iZXJvZkNoaWxkcmVuPTAmUm9vbXM9MSZtY2lkPTMzMiZtYXN0ZXJSb29tSWQ9NDMxNTE2OTU4Jm1wdD1abTlCTkVReFUwSnRTM2hKT0ZoaVRFTXlOV05TWnpSUVVsbGtjSGxRV25GRGVIaHhXWGh2ZGxSTWVWcDJVRE4zUjJ0cGNYWXlTSFZoWmxocE0wUnhVMDFHYzBwMlREaFdkMFpUVTNCblBUMCZUb3RhbFByaWNlPTIwNTEuNDEmVG90YWxUYXg9MjEwLjIyJlRvdGFsRmVlPTE0My40MyZUb3RhbFN1cmNoYXJnZT0wJm1jdXI9UEhQIn0%3D&amp;utid=07aefbc4-12c9-2f7f-0f7c-55c25496b7b9&amp;tm_stars=3&amp;client_id=skyscanner_app&amp;redirect_delay=1000&amp;price_policy=2&amp;pre_redirect_id=92dca50e-c4a7-b029-4e95-6c7fc50b8bf9&amp;tm_city_code&amp;max_price=4861&amp;guests=1&amp;request_id=92dca50e-c4a7-b029-4e95-6c7fc50b8bf9&amp;tm_country_code=PH</t>
  </si>
  <si>
    <t>14.6352079, 121.0356294</t>
  </si>
  <si>
    <t>Starbucks, Timog Avenue, Scout Area, Diliman, 4th District, Quezon City, Eastern Manila District, Metro Manila, 1103, Philippines</t>
  </si>
  <si>
    <t>Deluxe Queen</t>
  </si>
  <si>
    <t>https://www.google.com/maps/place/New+Coast+Hotel+Manila/data=!4m11!3m10!1s0x3397ca2bedc13ac7:0x5aabba029134edb4!5m3!1s2026-03-01!4m1!1i2!8m2!3d14.5735374!4d120.9827466!16s%2Fg%2F1v9l88xp!19sChIJxzrB7SvKlzMRtO00kQK6q1o?authuser=0&amp;hl=en&amp;rclk=1</t>
  </si>
  <si>
    <t>14.5735374, 120.9827466</t>
  </si>
  <si>
    <t>Superior King</t>
  </si>
  <si>
    <t>www.skyscanner.com.ph/hotel_deeplink/4.0/PH/en-US/PHP/h_fd/134502624/2026-03-05/2026-03-06/hotel/hotel/hotels?legacy_provider_id=927050&amp;rooms=1&amp;closed_user_group=apps&amp;hb_data=CqM3NTY6wGcQclaVKaiIFdsvMhWlplUmKMi0BtcVK6zqN6JaYMWoQXlassoXl0tVVHld1L5UXNviIJck62VmbJtOfJwxB_UBjJ7fS0T-O7cC9wvHCfaoo_3Dbek8ShmaRD2zhnyL93LaSDzy8iUE7fhVefp2A5t9wqzia3OnVk7ufRLWd74QLWuT9WwfnvIktyDINwPVgiO--stQMg_iFFwlGWRxY6zin3Zs0Q7ktkXks4Pa68msMCyeBwNl1AUB63xJgqMHORg32zhBk26T6hYixz_59siWQzsyXhuzzzsnEMMaE4-YlE1xPaizDK_460XtpvgNXz9iISvQaEHE9ehOQf89U2yL6DFmK4_Kok1NrlBE3DUslHLl9XSgq6SndKUTNit_gmVZiJPeMGf7omSTakjmGDUawBSjYvKvIWOwAw%3D%3D&amp;q_datetime_utc=2026-03-05T14%3A40%3A51&amp;ticket_price=6256&amp;quote_id=7238740435659766840&amp;utid_state=1&amp;channel=iphone&amp;price_without_closed_user_group=17306&amp;tm_place_name=Manila&amp;deeplink_data=eyJmaWVsZHMiOnsic2lnbmF0dXJlIjoiZGNiNGFlNDdiZmJkMjNiYzZkMDkzM2I5NGVkNGI1MWUifSwidXJsIjoiaHR0cHM6Ly9kZWFscy52aW8uY29tP3NpZz0yMDcwOGQ1MWU5NmU0OWYwYTdmMTM4ZTYyNDMyOTg0MDRkMDIyNjlhMWVkMDljNDVhM2JhMmQ2YTdiN2MyOTZmMmQzMzM1MzEzODM2MzQzNzM2MzQmc2lnLWlzcz1tZXRhJnR1cmw9aHR0cHMlM0ElMkYlMkZ2aW8uY29tJTJGSG90ZWwlMkZTZWFyY2glM0ZjaGVja0luJTNEMjAyNi0wMy0wNSUyNmNoZWNrT3V0JTNEMjAyNi0wMy0wNiUyNmN1cnJlbmN5JTNEUEhQJTI2ZXB2JTNETVM0eSUyNmVzZCUzREpNN1YwYWo3dzNGSWxJUllaTFZOLVZFeEEwQkE4QVFxNEcwV3hXVnlFYlpaTm1OS1V2Q1RzNFAwLXhTZk92SVpvV0FrUGRsMFJCdVNieHpaLTh0RWNLemExbEpTc0ZmZ0FFMHdPN3BVa0ctZC1HT2kxMy1oWFElMjUzRCUyNTNEJTI2Zm9yY2VDdXJyZW5jeUNoYW5nZSUzRDElMjZmb3JjZUxhbmd1YWdlQ2hhbmdlJTNEMSUyNmhvdGVsSWQlM0QxMDU3OTEyJTI2bGFiZWwlM0RzcmMlMjUzRHNreXNjYW5uZXIlMjUyNnVjb3VudHJ5JTI1M0RQSCUyNTI2dWRldmljZSUyNTNEbW9iaWxlJTI1MjZob3RlbCUyNTNEMTA1NzkxMiUyNTI2ZGF5JTI1M0Q1JTI1MjZtb250aCUyNTNEMDMlMjUyNnllYXIlMjUzRDIwMjYlMjUyNmxvcyUyNTNEMSUyNTI2b2ZmZXJpZCUyNTNEb2dudVBHOVpPeFRFJTI1MjZwcmljZSUyNTNENjI1Ni4zNiUyNTI2Y3VycmVuY3klMjUzRFBIUCUyNTI2dXNlcmxhbmclMjUzRGVuJTI1MjZfdGglMjUzRDYzYTRiMTg3ZjhiYmE0ZmQyODlmNmY2Mzk0MTVhNDFmOTVmMzgxZTg0OTlkZGFhYiUyNTI2ZHRzJTI1M0QxNzcyNzIxNTQ5JTI1MjZvbHV0JTI1M0QxNzcyNzIwMjE5JTI1MjZjYW5QYXlMYXRlciUyNTNEZmFsc2UlMjUyNnJlcXVlc3RVc2VyR3JvdXAlMjUzRCUyNTI2b2ZmZXJVc2VyR3JvdXAlMjUzRHB1YmxpYyUyNmxhbmclM0RlbiUyNm90aSUzRDFiNzdlUEUtSERNJTI2cHJlZmVycmVkUmF0ZSUzRDYyNTYuMzYlMjZwcm9maWxlJTNEcjJkMm03M2tuOCUyNnJvb21zJTNEMSUyNnVzZXJDb3VudHJ5JTNEUEglMjZ1dG1fY2FtcGFpZ24lM0Rza3lzY2FubmVyJTI2dXRtX21lZGl1bSUzRGNwYyUyNnV0bV9zb3VyY2UlM0Rza3lzY2FubmVyIn0%3D&amp;utid=211330f6-4b4d-250b-d933-2c3873840a30&amp;tm_stars=5&amp;client_id=skyscanner_app&amp;price_policy=2&amp;pre_redirect_id=c1652d24-21a2-75bf-3d06-5ea1dd1a410c&amp;tm_city_code=MNLP&amp;max_price=10985&amp;guests=1&amp;request_id=c1652d24-21a2-75bf-3d06-5ea1dd1a410c&amp;tm_country_code=PH</t>
  </si>
  <si>
    <t>14.6354789, 121.0352786</t>
  </si>
  <si>
    <t>Paradise Hotel</t>
  </si>
  <si>
    <t>https://www.google.com/maps/place/Red+Planet+Cubao+Aurora+Boulevard/data=!4m11!3m10!1s0x3397b7be19bede31:0xeb3fa766e45822f1!5m3!1s2026-03-01!4m1!1i2!8m2!3d14.624294!4d121.0556141!16s%2Fg%2F11c709060q!19sChIJMd6-Gb63lzMR8SJY5GanP-s?authuser=0&amp;hl=en&amp;rclk=1</t>
  </si>
  <si>
    <t>14.624294, 121.0556141</t>
  </si>
  <si>
    <t>Red Planet, Aurora Boulevard, E. Rodriguez Sr., Cubao, 3rd District, Quezon City, Eastern Manila District, Metro Manila, 1102, Philippines</t>
  </si>
  <si>
    <t>Red Planet Cubao Aurora Boulevard</t>
  </si>
  <si>
    <t>www.skyscanner.com.ph/hotel_deeplink/4.0/PH/en-US/PHP/h_fd/158454030/2026-03-02/2026-03-03/hotel/hotel/hotels?legacy_provider_id=927050&amp;rooms=1&amp;closed_user_group=apps&amp;hb_data=Stcvmf32vh1hG43POVsVJ8FAL-OWrLzgnsah7q5fOoO5D8VvDWgCxPElz8x0MlGAk3UQNtJdpcMpDshlEvtwxfQzZcuKtsUGjj8_bldZTtfkXNNe7MzLwGf-ScOnUVo3TMWvqdD-3BpRFzPSKOgZHAbHyqUMMq1IIo8FQLS4OuU3ZS40aJFsTJCvAm5sJjSTgxl8qTHW04BgcBm0AufiMF8Osc5CCd3qljxRRNeBLj7toS7c9YtuxvyAZDKcNaiEClIzTyUJPhiYgYTDl3kd_SNjrzQEfDzBs6F6KF-Rhh6W86Sq2ik8H_QxNlzaux2JWWG2ntyjiZ-cqh6HwMNrXubGH3K0BfnRai3rvi3qQDVxOYBisvPQxZ-hlwxRsPTWcfrpkjYIzLIn1FkyjdwPnBbfas0vOh2hInZWL9-rFH9drw%3D%3D&amp;q_datetime_utc=2026-03-02T01%3A31%3A54&amp;ticket_price=1513&amp;quote_id=2616451368375020037&amp;utid_state=1&amp;channel=iphone&amp;price_without_closed_user_group=2644&amp;tm_place_name=Quezon+City&amp;deeplink_data=eyJmaWVsZHMiOnsic2lnbmF0dXJlIjoiY2ZjYzNjYjVjNTI1NDgyYzhkNTU5NTFhNTY1NWZmNWEifSwidXJsIjoiaHR0cHM6Ly9kZWFscy52aW8uY29tP3NpZz01ZDQ5NTQxMDQyMDBiMmE5Nzg1ZmJjNDc4NjFmNWRiYTRkZTFkMDExMDcyNzFkZDI1NDZjNmQzMGIyMmMwNTZlMmQzNTMzMzMzNTMwMzczMDM4Mzcmc2lnLWlzcz1tZXRhJnR1cmw9aHR0cHMlM0ElMkYlMkZ2aW8uY29tJTJGSG90ZWwlMkZTZWFyY2glM0ZjaGVja0luJTNEMjAyNi0wMy0wMiUyNmNoZWNrT3V0JTNEMjAyNi0wMy0wMyUyNmN1cnJlbmN5JTNEUEhQJTI2ZXB2JTNETVM0eSUyNmVzZCUzREdkSENfOUwwYWtQamo1WHdncXBIM2x5aEIxa1NvQ21HVVJXand3UlJYU3FRakdBZERJVm1CTTJlU2dmUHZLQ0NBbjhCNGRhcTc1QWcxc2hPUlNxb0NVM2s1S3RlMzJhQmFXQXg1ZEVmUDJhR0NRcHdKNW8lMjUzRCUyNmZvcmNlQ3VycmVuY3lDaGFuZ2UlM0QxJTI2Zm9yY2VMYW5ndWFnZUNoYW5nZSUzRDElMjZob3RlbElkJTNEMzk1NzEyMCUyNmxhYmVsJTNEc3JjJTI1M0Rza3lzY2FubmVyJTI1MjZ1Y291bnRyeSUyNTNEUEglMjUyNnVkZXZpY2UlMjUzRG1vYmlsZSUyNTI2aG90ZWwlMjUzRDM5NTcxMjAlMjUyNmRheSUyNTNEMiUyNTI2bW9udGglMjUzRDAzJTI1MjZ5ZWFyJTI1M0QyMDI2JTI1MjZsb3MlMjUzRDElMjUyNm9mZmVyaWQlMjUzRG9xNWUwckNxR2tHayUyNTI2cHJpY2UlMjUzRDE1MTIuODMlMjUyNmN1cnJlbmN5JTI1M0RQSFAlMjUyNnVzZXJsYW5nJTI1M0RlbiUyNTI2X3RoJTI1M0QxMjcxZWFiOGZmMzNiMTdjZGU3Yzc0Mjc3YzYzYjQ5YTAwNDE0NjIyNDYyMWE1MGMlMjUyNmR0cyUyNTNEMTc3MjQxNDMwNCUyNTI2b2x1dCUyNTNEMTc3MjQxNDMwMyUyNTI2Y2FuUGF5TGF0ZXIlMjUzRGZhbHNlJTI1MjZyZXF1ZXN0VXNlckdyb3VwJTI1M0QlMjUyNm9mZmVyVXNlckdyb3VwJTI1M0RwdWJsaWMlMjZsYW5nJTNEZW4lMjZvdGklM0RkZ3p0UmF1eGJwYyUyNnByZWZlcnJlZFJhdGUlM0QxNTEyLjgzJTI2cHJvZmlsZSUzRHIyZDJtNzNrbjglMjZyb29tcyUzRDElMjZ0b2tlbiUzRDdmZTI3NiUyNnVzZXJDb3VudHJ5JTNEUEglMjZ1dG1fY2FtcGFpZ24lM0Rza3lzY2FubmVyJTI2dXRtX21lZGl1bSUzRGNwYyUyNnV0bV9zb3VyY2UlM0Rza3lzY2FubmVyIn0%3D&amp;utid=7f456355-be05-430a-c035-62137fc4d4c7&amp;tm_stars=3&amp;client_id=skyscanner_app&amp;redirect_delay=1000&amp;price_policy=2&amp;pre_redirect_id=a48124a3-45e1-24d5-ac39-4284aef8b046&amp;tm_city_code&amp;max_price=1836&amp;guests=1&amp;request_id=a48124a3-45e1-24d5-ac39-4284aef8b046&amp;tm_country_code=PH</t>
  </si>
  <si>
    <t>14.6145732, 121.0324708</t>
  </si>
  <si>
    <t>107, 4th Street, Gilmore, Mariana, New Manila, 4th District, Quezon City, Eastern Manila District, Metro Manila, 1112, Philippines</t>
  </si>
  <si>
    <t>RedDoorz @ Broadway Court Apartelle II Quezon City</t>
  </si>
  <si>
    <t>www.skyscanner.com.ph/hotel_deeplink/4.0/PH/en-US/PHP/h_ct/179135374/2026-03-02/2026-03-03/hotel/hotel/hotels?legacy_provider_id=31&amp;rooms=1&amp;closed_user_group=general&amp;hb_data=rnpvlP9DvNZnPE4HU-eeSPiu-xxDkOwtPHFhbgu_7vhnBpGZqsZgQHikUepy5RVFs6wG2XFQLBKIGDM3PX4YUAX9c20MSsb2g4ivShjmPvjD7dkx8_SHg2zXjdIj2-wthVo42XVOqvvgcXuoARWCou9SWm0eU-fG8Th_koMLH1MpQBGWGTdnIOKzpYPVA8RnLGsfPFhSX2EEsL--6cBirSMiSiqPWahj_TNlgsgGVXKXy3sy5qdHY0TRc1NfpOHGvrdapPmw9crsQYbuhiS1p79CV1fE7veQrNpOna5ATtR9YBQGV1MBse2xBFh3wTXs_TjKVjHjAfUYhuVnQEz-by3Q2B5bZPXCrNi8wnzt86P52sEjzFExFtOZZ__B4AJYZLBybl7eVPSzcmMoTi57Hkuw-xeom9HMjUNNIwlWNg%3D%3D&amp;q_datetime_utc=2026-03-02T01%3A32%3A01&amp;ticket_price=1235&amp;quote_id=3544885773039432793&amp;utid_state=1&amp;channel=iphone&amp;price_without_closed_user_group=1955&amp;tm_place_name=Quezon+City&amp;deeplink_data=eyJmaWVsZHMiOnsic2lnbmF0dXJlIjoiOGEwODQwZDFmYzRjNjQ3NDI0NjE5MzgxYmY1YmU5MGMifSwidXJsIjoiaHR0cHM6Ly9waC50cmlwLmNvbS9ob3RlbHMvcmVkaXJlY3Q%2FaG90ZWxpZD0xMTQ5NzczMDgmY2l0eT02MTAyMSZBbGxpYW5jZWlkPTEyNjA3JnNpZD04ODg4MzImY2hlY2tpbj0yMDI2LTAzLTAyJmNoZWNrb3V0PTIwMjYtMDMtMDMmc2hvcHBpbmdpZD1mNTg1MDUyOTNmYzY0ZjY5ODYxMWM3ZjUxZDIyZTY2YSZhZHVsdD0xJmNoaWxkcmVuPTAmYWdlcz0mbGFuZ3VhZ2U9ZW5waCZsb2NhbGU9ZW5fUEgmcm9vbWlkPTE0OTY5NDI0MDAmc3dpZD0wJnBheT1QUCZmZ3Q9MSZjcm49MSZjdXJyPVBIUCZ3a3A9MSZzdGFuZD1INHNJQUFBQUFBQUFfd0Q0QUFmX0NsMEtBaGdCRWdRSUFSQUFHbEVJd0k3bXlRVVlBREFBT1BzUm1BR2MxT2sycUFFQXVBRUN3QUVBMFFFcFhJX0M5V3VRUU9FQmNUMEsxNk5MazBEb0FaTDcxTjhCaUFJZ2lRUUFBQUFBQUFBQUFLQUVBS0VGU09GNkZDNHBva0FhSUdZMU9EVXdOVEk1TTJaak5qUm1Oams0TmpFeFl6ZG1OVEZrTWpKbE5qWmhJQVFvbnM2VHpRWklBVklHWkdaak9HUXhXaHdLQTFCSVVCRVFXRG0weUhhLVB4b0RVRWhRSVJCWU9iVElkcjRfWWdWbGJsOVFTR2k1RkhBQmVBQ0tBUWRJQVhnQXlBRUJxZ0VBOGdFaVpqVTROVEExTWprelptTTJOR1kyT1RnMk1URmpOMlkxTVdReU1tVTJObUZmTVpJQ0FUU2FBZ0FBQUFEX193RUFBUF9fZkI3NDZmZ0FBQUEifQ%3D%3D&amp;utid=87e3e488-4f00-d42e-4969-3f8c2bee6a5f&amp;tm_stars=1&amp;client_id=skyscanner_app&amp;redirect_delay=1000&amp;price_policy=2&amp;pre_redirect_id=f345f8b8-f511-66d7-5893-aeea42cdefe1&amp;tm_city_code&amp;max_price=1328&amp;guests=1&amp;request_id=f345f8b8-f511-66d7-5893-aeea42cdefe1&amp;tm_country_code=PH</t>
  </si>
  <si>
    <t>14.6348566, 121.0366904</t>
  </si>
  <si>
    <t>Go Hotels Timog, Timog Avenue, Scout Area, Sacred Heart, Diliman, 4th District, Quezon City, Eastern Manila District, Metro Manila, 1103, Philippines</t>
  </si>
  <si>
    <t>Go Hotels Timog</t>
  </si>
  <si>
    <t>https://www.google.com/maps/place/F1+Hotel+BGC/data=!4m11!3m10!1s0x3397c8f149bfbfcb:0xcf10d9d0719e56ad!5m3!1s2026-03-01!4m1!1i2!8m2!3d14.5535182!4d121.0493139!16s%2Fg%2F1v8g8kfg!19sChIJy7-_SfHIlzMRrVaecdDZEM8?authuser=0&amp;hl=en&amp;rclk=1</t>
  </si>
  <si>
    <t>www.skyscanner.com.ph/hotel_deeplink/4.0/PH/en-US/PHP/h_fd/178868486/2026-03-02/2026-03-03/hotel/hotel/hotels?legacy_provider_id=927050&amp;rooms=1&amp;closed_user_group=general&amp;hb_data=g1JDWEAbvYmFJnJiCGO2uaKmDBye3xO4uasqZD1lLuHhEfVZkw8NtkJ2j2FSeEQAKRdHc7QG5mLvXiq-jSdj6DoFOSM_f9CJiRwVMkCADQ9Iy1f9W6yJxl5S-8lmzDVfgazGCjNEmV3XxZ1H9ECI3rJ9Tr01_qs_YXBqgYg_75qk_c61jOK1eUmOkWe3p_DDM3dUv4eMaOYHZgYUHsevUkt0pigL1Avq8EDoyuZPey8GXzXQoxbl_HOXIMWrvG9ZOMtOVXaOE1eGgj9dfiTnJz8kNmFdqgyTbxOL_RtM_h5cjA8_ZtNxuoVVbVTpaEWYwzvDCwK01X7uLjuxwy3uxPNzjRUPHXRplPqlyCAI5HNj1fX0Ew5KLXTwTWTXTL5jPHZC8NKAg_orp1F9LwJJRRY3r8nzQKib1s6RGSWzbqRd3Q%3D%3D&amp;q_datetime_utc=2026-03-02T01%3A32%3A59&amp;ticket_price=7812&amp;quote_id=5216705950769140185&amp;utid_state=1&amp;channel=iphone&amp;price_without_closed_user_group=9285&amp;tm_place_name=Taguig&amp;deeplink_data=eyJmaWVsZHMiOnsic2lnbmF0dXJlIjoiMDY1MGZiYzdmMjU2OWEzMzM5NmVkMDQxODg0MjE0YTYifSwidXJsIjoiaHR0cHM6Ly9kZWFscy52aW8uY29tP3NpZz1iMzYwYTc0YzczNTJkNWIxYTA4ZTAwNWI5MTI4NDUxMTUyZWU0Y2NjYzg5YjQ0MmJkODU4OTBlNzk0OTIzOGMwMmQzMjMwMzkzMDMwMzYzMzM2MzYzMyZzaWctaXNzPW1ldGEmdHVybD1odHRwcyUzQSUyRiUyRnZpby5jb20lMkZIb3RlbCUyRlNlYXJjaCUzRmNoZWNrSW4lM0QyMDI2LTAzLTAyJTI2Y2hlY2tPdXQlM0QyMDI2LTAzLTAzJTI2Y3VycmVuY3klM0RQSFAlMjZlcHYlM0RNUzR5JTI2ZXNkJTNERDVGMFlzTXFaVTZMQlBHXy16OVBnX3VhRHJ3SVZNMm4xemQyZ282VUZDTm4tdzJXRzVuWmpMUFhBU1o2cTREeUstUW1wNVdYOWY4OUdQQmh6cFJFb2RzaXc5YW9GQzJhU18wU1YxR2NUbzV2bE5oYVlBJTI1M0QlMjUzRCUyNmZvcmNlQ3VycmVuY3lDaGFuZ2UlM0QxJTI2Zm9yY2VMYW5ndWFnZUNoYW5nZSUzRDElMjZob3RlbElkJTNEMTcwNDA1MyUyNmxhYmVsJTNEc3JjJTI1M0Rza3lzY2FubmVyJTI1MjZ1Y291bnRyeSUyNTNEUEglMjUyNnVkZXZpY2UlMjUzRG1vYmlsZSUyNTI2aG90ZWwlMjUzRDE3MDQwNTMlMjUyNmRheSUyNTNEMiUyNTI2bW9udGglMjUzRDAzJTI1MjZ5ZWFyJTI1M0QyMDI2JTI1MjZsb3MlMjUzRDElMjUyNm9mZmVyaWQlMjUzRG9vSk55bk5HWWd3dyUyNTI2cHJpY2UlMjUzRDc4MTIuMjklMjUyNmN1cnJlbmN5JTI1M0RQSFAlMjUyNnVzZXJsYW5nJTI1M0RlbiUyNTI2X3RoJTI1M0RiYmFjY2Y4MTU5MzNiYTkyNWM4YjA0YzJjZDIwZWJjZmVjMTY0OGZmZDI1N2YxMGYlMjUyNmR0cyUyNTNEMTc3MjQxMzc5NiUyNTI2b2x1dCUyNTNEMTc3MjQwNzU4MiUyNTI2Y2FuUGF5TGF0ZXIlMjUzRGZhbHNlJTI1MjZyZXF1ZXN0VXNlckdyb3VwJTI1M0QlMjUyNm9mZmVyVXNlckdyb3VwJTI1M0RwdWJsaWMlMjZsYW5nJTNEZW4lMjZvdGklM0RHY0JJR2NyQ01BYyUyNnByZWZlcnJlZFJhdGUlM0Q3ODEyLjI5JTI2cHJvZmlsZSUzRHIyZDJtNzNrbjglMjZyb29tcyUzRDElMjZ1c2VyQ291bnRyeSUzRFBIJTI2dXRtX2NhbXBhaWduJTNEc2t5c2Nhbm5lciUyNnV0bV9tZWRpdW0lM0RjcGMlMjZ1dG1fc291cmNlJTNEc2t5c2Nhbm5lciJ9&amp;utid=0c304280-523e-d215-4c2e-5c8c34f024ef&amp;tm_stars=4&amp;client_id=skyscanner_app&amp;redirect_delay=1000&amp;price_policy=2&amp;pre_redirect_id=d72b3f7c-72e3-fe44-55c3-0b848822a6d1&amp;tm_city_code&amp;max_price=7812&amp;guests=1&amp;request_id=d72b3f7c-72e3-fe44-55c3-0b848822a6d1&amp;tm_country_code=PH</t>
  </si>
  <si>
    <t>14.6356201, 121.0325479</t>
  </si>
  <si>
    <t>Digicar's Auto Trading, #39, Timog Avenue, Laging Handa, Scout Area, Diliman, 4th District, Quezon City, Eastern Manila District, Metro Manila, 1103, Philippines</t>
  </si>
  <si>
    <t>RedDoorz @ Timog Avenue Quezon City</t>
  </si>
  <si>
    <t>www.skyscanner.com.ph/hotel_deeplink/4.0/PH/en-US/PHP/h_bc/179108012/2026-03-02/2026-03-03/hotel/hotel/hotels?legacy_provider_id=13&amp;rooms=1&amp;closed_user_group=apps&amp;hb_data=joyT2CVlfF6kkEA9kvreuFh8VBfg86-FWtAC-TOhtJtfnE0ordFFwowB7ncBfy1hNy51Dc-6Uy5ZKcPnS5jhl5X6Fmq_HjGxlSNZ-7_fIv3zxFogSanA0RediZLsPyFxiCWPeyjnOpip1Fmjc3YIZDPnl_Sp44d66TBhG4ELr1dBN3a1OFlaC5BoPbnyI4Fxze1OxVt42XSbadA7v0HSS6agCZ5JDLxaE4oE3DwMJ0jXh7wkNap4AX_D6Vo1imlD8PLqd8YqrbvbW-L5HV8Iuz6fT8nYbqpvwgVp-3iXV3eUltLb17B9av80dyPpYgEQmN_tphI1z6kpPB89fSZto6Zq8NF8eSFzPDhbHZKHxMnrmrxgi1MXHI8QkvgmDcveUmx1k16QkQD3VqDVxbKbQ5aPf4_BuLmovKm-xjwkCB2z87p7g1s%3D&amp;q_datetime_utc=2026-03-02T01%3A32%3A02&amp;ticket_price=1667&amp;quote_id=-4647119747732284186&amp;utid_state=1&amp;channel=iphone&amp;price_without_closed_user_group=3857&amp;tm_place_name=Quezon+City&amp;deeplink_data=eyJmaWVsZHMiOnsic2lnbmF0dXJlIjoiMThmMGQ1ODY4YmEwODc1YjM5OGViODUxNGI0ZmYwM2UiLCJibG9ja19pZCI6IjMyMTU2MTkwMV8yNzYzOTgyMjdfMl8wXzAifX0%3D&amp;utid=a1aaf8c3-33e3-26be-3499-e72f5364e560&amp;tm_stars=2&amp;client_id=skyscanner_app&amp;redirect_delay=1000&amp;price_policy=2&amp;pre_redirect_id=11669b80-edf1-2b56-0268-06b27f6dc099&amp;tm_city_code&amp;max_price=1723&amp;guests=1&amp;request_id=11669b80-edf1-2b56-0268-06b27f6dc099&amp;tm_country_code=PH</t>
  </si>
  <si>
    <t>14.6209168, 121.0524785</t>
  </si>
  <si>
    <t>BLK 513, General Roxas Avenue, Araneta City, Socorro, Cubao, 3rd District, Quezon City, Eastern Manila District, Metro Manila, 1109, Philippines</t>
  </si>
  <si>
    <t>wifi, air_conditioning, internet_access, 24-hour_front_desk_service, smoking_areas, television, shower, complimentary_bottled_water</t>
  </si>
  <si>
    <t>ibis Styles Manila Araneta City</t>
  </si>
  <si>
    <t>www.skyscanner.com.ph/hotel_deeplink/4.0/PH/en-US/PHP/h_xp/218385627/2026-03-02/2026-03-03/hotel/hotel/hotels?legacy_provider_id=1&amp;rooms=1&amp;closed_user_group=mobile&amp;hb_data=09fxB6QaZv3w8XuM79leuFrrC95PFWXWThUqN-Wtevt_GEgo6EoNn60wtoqizXv2-uE_1QWYnvtPVDFiRZ9oOcVW2jhkuXUPcp5o7u2Sw-E3Cu8tqtYnoPhKVzXHsZ1Xjs_vFcrFqI0ADD_Dn7JBeXLtD2ofLFEbAvGOCf9Psl92dg0Xv_hEbPrJ2FC96QgDuRClCCFxsNDS247gFiuUMZFOamZTD9ia3xgDpvoNZFSxqu8DCdgLUVx8sgWwUyyO4IAeXwbdZ6fbrNcRY4xbShOCmks%3D&amp;q_datetime_utc=2026-03-02T01%3A31%3A59&amp;ticket_price=3626&amp;quote_id=-5315536807282360523&amp;utid_state=1&amp;channel=iphone&amp;price_without_closed_user_group=10963&amp;tm_place_name=Quezon+City&amp;deeplink_data=eyJmaWVsZHMiOnsic2lnbmF0dXJlIjoiMjBjZGQ3OWZiN2U1NGUyNTBmMDlhYjVmN2UyM2JkYTcifSwidXJsIjoiaHR0cHM6Ly93d3cuZXhwZWRpYS5jb20ucGgvSG90ZWwtU2VhcmNoP3RwaWQ9NjgmbXBlPTE3NzI0MTQyOTUmZW5kRGF0ZT0yMDI2LTAzLTAzJmFkdWx0cz0xJmxvY2FsZT1lbl9VUyZjaGlkPTYxZWE3OTQwLTc4MDgtNDY5Ni05YTYxLWYzY2NiNmIxMDE4YiZlYXBpZD00NjIzMCZtY3RjPTMmc3RhcnREYXRlPTIwMjYtMDMtMDImbXBkPUdCUCZtcG49MzI0MDg4NDI4JmN1cnJlbmN5PUdCUCZyYXRlcGxhbmlkPTM5MzY5MzA2MiZtcG09MjQmbXBwPTAmbXBvPUVDJnNlbGVjdGVkPTEwMTc0ODEzMSZtcGI9OS4zMiZtcHE9NDEuMDMmbXBhPTM3LjMwIn0%3D&amp;utid=94983bbd-0b12-54bf-b6cf-c6004bd14c1f&amp;tm_stars=3&amp;client_id=skyscanner_app&amp;redirect_delay=1000&amp;price_policy=2&amp;pre_redirect_id=935026c1-44cf-2e0b-3f5f-c094c618bd2e&amp;tm_city_code&amp;max_price=9315&amp;guests=1&amp;request_id=935026c1-44cf-2e0b-3f5f-c094c618bd2e&amp;tm_country_code=PH</t>
  </si>
  <si>
    <t>https://www.google.com/maps/place/RedDoorz+@+Winter+Hotel+Araneta/data=!4m11!3m10!1s0x3397b7befc780921:0x7d885c87729de1c8!5m3!1s2026-03-01!4m1!1i2!8m2!3d14.6235483!4d121.0531657!16s%2Fg%2F11bw1sj9s3!19sChIJIQl4_L63lzMRyOGdcodciH0?authuser=0&amp;hl=en&amp;rclk=1</t>
  </si>
  <si>
    <t>14.6235483, 121.0531657</t>
  </si>
  <si>
    <t>RedDoorz @ Winter Hotel Araneta</t>
  </si>
  <si>
    <t>www.skyscanner.com.ph/hotel_deeplink/4.0/PH/en-US/PHP/h_ad/203717811/2026-03-02/2026-03-03/hotel/hotel/hotels?legacy_provider_id=22&amp;rooms=1&amp;hb_data=fjRRfGgz62aQI9fpF7zpq3s5DolyqIaw-YSLZzXIb8cNSbqmCnW-xnlz9g2Hj0V05noktNOLIXK8j-W5ANiSX2x14L-zpjdkTsX6mVtYiGhlvuscLv4Oz-nehO5xy5V8RwC0lZW_avDUpFQ4LLj1173pgOc-F2zOv-cyZEcTS2otuqWwcdSbMXnpRif9a674QlVMERbprscaAY_y5gJIduC6v5xeZD7uN8zQx1I1_jCrXMDYOt9svVQqrCyV7aQKmZ-x07lmgqe3jmb-VXqzWqDn1qcblbJ3dCQ31u-SulJBezfBXtlhodAnqku6mng2wD_zR4SzZimz82eyVxfmUgIHs3VaTde7_KyRuNnp09rBc42r8Gk5nzFNsPvzK-z07qW2hGVtD4BWYYp8pZn9_1udP3iP4d5_PapuivYkxTZi&amp;q_datetime_utc=2026-03-02T01%3A31%3A59&amp;ticket_price=1032&amp;quote_id=-769745776115103961&amp;utid_state=1&amp;channel=iphone&amp;tm_place_name=Quezon+City&amp;deeplink_data=eyJmaWVsZHMiOnsic2lnbmF0dXJlIjoiYjY3OTE5MGYzODkwZTg4OWM3NGUyMWViN2UzZDE0NTEifSwidXJsIjoiaHR0cHM6Ly93d3cuYWdvZGEuY29tL3BhcnRuZXJzL3BhcnRuZXJzZWFyY2guYXNweD9jaWQ9MTg0NjM4MyZoaWQ9NDcyMDYxNiZjdXJyZW5jeT1QSFAmY2hlY2tpbj0yMDI2LTAzLTAyJmNoZWNrb3V0PTIwMjYtMDMtMDMmTnVtYmVyb2ZBZHVsdHM9MSZOdW1iZXJvZkNoaWxkcmVuPTAmUm9vbXM9MSZtY2lkPTMzMiZtYXN0ZXJSb29tSWQ9MzMzMDE3NDcmbXB0PVNWZDJWbXgwT1VGbmJXZGhVMWgzVGpSdWJ5czROa04yYjFkbUx6UktUMUl6Vm1OSVRHVTBMMngwWlhNNVdHOVliM053V0hwSE5WcFllV1ZCY0V4MmVFcE1ZV2hwVUdzMGQwbFRTZyZUb3RhbFByaWNlPTEwMzEuNzEmVG90YWxUYXg9MTE5LjMwJlRvdGFsRmVlPTg3LjA0JlRvdGFsU3VyY2hhcmdlPTAmbWN1cj1QSFAifQ%3D%3D&amp;utid=073c434b-48bf-21b3-546e-b64d3609153d&amp;tm_stars=2&amp;client_id=skyscanner_app&amp;redirect_delay=1000&amp;price_policy=2&amp;pre_redirect_id=e3aceabb-f5ff-f915-161d-02df0c7d6e12&amp;tm_city_code&amp;max_price=2016&amp;guests=1&amp;request_id=e3aceabb-f5ff-f915-161d-02df0c7d6e12&amp;tm_country_code=PH</t>
  </si>
  <si>
    <t>Classic King</t>
  </si>
  <si>
    <t>www.skyscanner.com.ph/hotel_deeplink/4.0/PH/en-US/PHP/h_ad/46963333/2026-03-02/2026-03-03/hotel/hotel/hotels?legacy_provider_id=22&amp;rooms=1&amp;hb_data=ksmkqdrWyIghYfxFpq6TxFKosOdRfgoTaZjtRwnFjy8xhYvj9F_6B8b25Q_NFJ70KBsotSYDr8quB9Hd0rlfESrKYtTtUemMRD7m1iVyAe-FMb0gLGTAnH2O0hR0_knCMjiklBy5XF1BDl7a4ExDGIjgvtIiu7u3WR19roQI1TIn_aQv_rhqqVf494XtYnEnytS5nTdx66CSo8z2cX8CcmhZy7KMeW09GsVFDtJqmmFCwz1orKzu6glFvZ7Fg2yqL7eaGFKqW4sZdvM7K3Zu7BLqRFLtJ3dyiPVZIyQ0I4UzTV5aT2qey_HmJQZwo31amDxHc9SQaAMNEDLdmeM-l3kHwlBN09Ekx00N4TG5QLSRdXTy-XlZT37a5zK08KDqqQhS6OKOu8lPKOatZ8py3MStBvYQ9aNsbiDc1qxHZqz4&amp;q_datetime_utc=2026-03-02T01%3A32%3A04&amp;ticket_price=1692&amp;quote_id=3297727574997635804&amp;utid_state=1&amp;channel=iphone&amp;tm_place_name=Makati&amp;deeplink_data=eyJmaWVsZHMiOnsic2lnbmF0dXJlIjoiOTljNmUzMDRlNTRkMzE2M2MzNDEyZDg5NzkwMDYzOGEifSwidXJsIjoiaHR0cHM6Ly93d3cuYWdvZGEuY29tL3BhcnRuZXJzL3BhcnRuZXJzZWFyY2guYXNweD9jaWQ9MTg0NjM4MyZoaWQ9NDUxNTMmY3VycmVuY3k9UEhQJmNoZWNraW49MjAyNi0wMy0wMiZjaGVja291dD0yMDI2LTAzLTAzJk51bWJlcm9mQWR1bHRzPTEmTnVtYmVyb2ZDaGlsZHJlbj0wJlJvb21zPTEmbWNpZD0yODExOCZtYXN0ZXJSb29tSWQ9MzM2MDk5MyZtcHQ9YXpCWlJuUlROeTlZUkhjeFptZFZiRlJXWTJvek1DOXhibWR5VDFkblltbEtZWEYxUkZkb1pqUldMMU12VGpCSlVYQjFURUYzYUdjNGVEVTJZMEl3VGxoWE9WSnpTMmt2UVdOaVpnJlRvdGFsUHJpY2U9MTY5Mi40NiZUb3RhbFRheD0xNjYuMTkmVG90YWxGZWU9MTQ1LjgwJlRvdGFsU3VyY2hhcmdlPTAmbWN1cj1QSFAifQ%3D%3D&amp;utid=e433b3ae-2632-dbb0-14db-e0ab54b1b979&amp;tm_stars=3&amp;client_id=skyscanner_app&amp;redirect_delay=1000&amp;price_policy=2&amp;pre_redirect_id=a40fba7b-d21f-0bfc-e21e-748a4ef92fb6&amp;tm_city_code&amp;max_price=3923&amp;guests=1&amp;request_id=a40fba7b-d21f-0bfc-e21e-748a4ef92fb6&amp;tm_country_code=PH</t>
  </si>
  <si>
    <t>www.skyscanner.com.ph/hotel_deeplink/4.0/PH/en-US/PHP/h_xp/46950112/2026-03-02/2026-03-03/hotel/hotel/hotels?legacy_provider_id=1&amp;rooms=1&amp;closed_user_group=mobile&amp;hb_data=tBfDH0oC_Xg5bSZZu1eWVK8pRjmfqfsEbcn_eBPCwNovRCqS_AAA_3chfPPvQcYl7KU96XJlXeULLfwUOzowMkHrFAg2fCr7h_YsXGVjjOgWwHIhJFs323MK3zNr8muvkujfG3j2v7en4MiDVobCl5uIM3H-ZlDedhG5SCiTEzFugcaG3zPGeE-Go5SwsogyyR5OzJKdNkjnSimn4kzDpFgpdV_SU4_2iXQESIl3wGF5QM0UhfBJnYJQG1J_SKVzfnZJ4e6XrpckA4ybl3c5msYn--E%3D&amp;q_datetime_utc=2026-03-02T01%3A32%3A04&amp;ticket_price=19010&amp;quote_id=-6608376267380251788&amp;utid_state=1&amp;channel=iphone&amp;price_without_closed_user_group=28575&amp;tm_place_name=Makati&amp;deeplink_data=eyJmaWVsZHMiOnsic2lnbmF0dXJlIjoiNjkxZDg3YTAyZTcwZWMzMzJjMmJhZGIwMmM5Y2FiYTAifSwidXJsIjoiaHR0cHM6Ly93d3cuZXhwZWRpYS5jb20ucGgvSG90ZWwtU2VhcmNoP3RwaWQ9NjgmbXBlPTE3NzI0MTQ3NTYmZW5kRGF0ZT0yMDI2LTAzLTAzJmFkdWx0cz0xJmxvY2FsZT1lbl9VUyZjaGlkPWI5M2E3MDgwLTBiZGMtNDUzOC05MjM2LTk2NWViZjg1ZmM0NiZlYXBpZD00NjIzMCZtY3RjPTMmc3RhcnREYXRlPTIwMjYtMDMtMDImbXBkPUdCUCZtcG49MjAxNDI0Mjk4JmN1cnJlbmN5PUdCUCZyYXRlcGxhbmlkPTIzMjAwMjM4MCZtcG09MjQmbXBwPTEmbXBvPUVDJnNlbGVjdGVkPTExMzEmbXBiPTQ1LjA2Jm1wcT0yMTkuMzAmbXBhPTE5OS4zNiJ9&amp;utid=89d085b6-6ba2-d44d-6939-f86187948434&amp;tm_stars=5&amp;client_id=skyscanner_app&amp;redirect_delay=1000&amp;price_policy=2&amp;pre_redirect_id=15ce0592-404f-d7b3-7e77-84d552d2890a&amp;tm_city_code&amp;max_price=27349&amp;guests=1&amp;request_id=15ce0592-404f-d7b3-7e77-84d552d2890a&amp;tm_country_code=PH</t>
  </si>
  <si>
    <t>14.5293318, 121.0417924</t>
  </si>
  <si>
    <t>City Park Hotel Manila, Bayani Road, AFP Officers' Village, Western Bicutan, Taguig District 2, Taguig, Southern Manila District, Metro Manila, 1222, Philippines</t>
  </si>
  <si>
    <t>City Park Hotel Manila</t>
  </si>
  <si>
    <t>www.skyscanner.com.ph/hotel_deeplink/4.0/PH/en-US/PHP/h_ad/134524298/2026-03-02/2026-03-03/hotel/hotel/hotels?legacy_provider_id=22&amp;rooms=1&amp;hb_data=b28nM2mmj7LrmpHS8MR9Ad6WUfON0dWrkzZG2iKK04ZiZrlvKyaNeW9I1vm_1wScoN8KBeaGrj5GgXmzstjJQPNuiKCOIiZUxjp3v5vjsEkBwJQv6rebUcW88MxeP-8WF8O5bWSLWLpIaIXwgh90ximBdVktelHN_4Kal-F1D0aEybkBdEH7E8g7j6mIG9cirb5DBPMZr_3YpfrHrwMLmJBpcRdvjhFNuYxjDZOaqOT60r_rWJfyqxQo-21Sqyr6pgxw2sWCFAE7dj8PKnloS7j9n6VzoNVw7ETypp3nmgdexuf1XH1pqgNjMCFIoh6FuC-lclBoEH3pH1D5QL3bsoxJog8VDVaP72mnskTD48v_kOUUMsH-ZeXu7acT4SvqSsh9Tqvriwc-J8jWx-yRR_y3nJUh0dXVjsOb6vQlvUrb&amp;q_datetime_utc=2026-03-02T01%3A32%3A09&amp;ticket_price=10270&amp;quote_id=-6686725796668286954&amp;utid_state=1&amp;channel=iphone&amp;tm_place_name=Tambo&amp;deeplink_data=eyJmaWVsZHMiOnsic2lnbmF0dXJlIjoiMWVlMDM3NjA2NWJhMDNiZWNiNzBhZTdhYzM5NzljZDEifSwidXJsIjoiaHR0cHM6Ly93d3cuYWdvZGEuY29tL3BhcnRuZXJzL3BhcnRuZXJzZWFyY2guYXNweD9jaWQ9MTg0NjM4MyZoaWQ9NzczOTA1JmN1cnJlbmN5PVBIUCZjaGVja2luPTIwMjYtMDMtMDImY2hlY2tvdXQ9MjAyNi0wMy0wMyZOdW1iZXJvZkFkdWx0cz0xJk51bWJlcm9mQ2hpbGRyZW49MCZSb29tcz0xJm1jaWQ9MjgwMjImbWFzdGVyUm9vbUlkPTEzMjI4ODEyMTYmbXB0PVlVcFlTRmRKY0dkUFF6aGpjV2xSZWpadGFuSlJiV0pOTjJwdmRYWktkbFJUTmtoWVlWZExSbkZPZEdWTlFXMVBXaXQxWVVScGRFY3hTRlV6Wm04eEszbGhZMGRaZEcxRGNrOTFha2RuUFQwJlRvdGFsUHJpY2U9MTAyNjkuNTkmVG90YWxUYXg9MTAxNy44NyZUb3RhbEZlZT04ODUuNDUmVG90YWxTdXJjaGFyZ2U9MCZtY3VyPVBIUCJ9&amp;utid=8d16c31d-e6e2-df2a-8cb4-4e6e1c119899&amp;tm_stars=5&amp;client_id=skyscanner_app&amp;redirect_delay=1000&amp;price_policy=2&amp;pre_redirect_id=4865a634-a881-b5c0-4191-64bced677878&amp;tm_city_code&amp;max_price=23085&amp;guests=1&amp;request_id=4865a634-a881-b5c0-4191-64bced677878&amp;tm_country_code=PH</t>
  </si>
  <si>
    <t>14.6357952, 121.0298796</t>
  </si>
  <si>
    <t>Timog Avenue &amp; Mother Ignacia Avenue, Timog Avenue, Scout Area, Diliman, 4th District, Quezon City, Eastern Manila District, Metro Manila, 1103, Philippines</t>
  </si>
  <si>
    <t>Harolds Hotel Quezon City</t>
  </si>
  <si>
    <t>www.skyscanner.com.ph/hotel_deeplink/4.0/PH/en-US/PHP/h_xp/213085255/2026-03-02/2026-03-03/hotel/hotel/hotels?legacy_provider_id=1&amp;rooms=1&amp;closed_user_group=mobile&amp;hb_data=SpbUlsv4g4LBsEEXNnqTXln2SeDtg9h906txRA0eyrLaE3Mdq3q_EtDkcCiYpcVZp4XPp-8GeUgUREG0n-4AM11YzjtoDz8h-cpOejGHXa7ye-GxUUgV7H3Ngug-B2LcYgOXOY_U3tTCNpGP1y4Hq62IodRteRbFF5ozg_cpvPpEOLUud-i1eTnY5rjtqyh0IkIgKcsb7EYdmey8ZKmrnT8C386aq3nPHDn4Qlagov5yNJegIh9nr1iDr9fHZhfFZhoSvJHPnu_9_EOuYlTotFnnBWQ%3D&amp;q_datetime_utc=2026-03-02T01%3A32%3A12&amp;ticket_price=3361&amp;quote_id=2441914348701083246&amp;utid_state=1&amp;channel=iphone&amp;price_without_closed_user_group=4202&amp;tm_place_name=Quezon+City&amp;deeplink_data=eyJmaWVsZHMiOnsic2lnbmF0dXJlIjoiODAwYTRkOWI3ZjY2NzBhMmZjMjhmNjBkY2Q0OGIzNWEifSwidXJsIjoiaHR0cHM6Ly93d3cuZXhwZWRpYS5jb20ucGgvSG90ZWwtU2VhcmNoP3RwaWQ9NjgmbXBlPTE3NzI0MTQ1NTYmZW5kRGF0ZT0yMDI2LTAzLTAzJmFkdWx0cz0xJmxvY2FsZT1lbl9VUyZjaGlkPTE5ZWUxZDkyLWNhN2YtNDIxZS1iMzIwLTcwMDA3YjYyMDQ3OCZlYXBpZD00NjIzMCZtY3RjPTMmc3RhcnREYXRlPTIwMjYtMDMtMDImbXBkPUdCUCZtcG49MzIyNzk1MDE5JmN1cnJlbmN5PUdCUCZyYXRlcGxhbmlkPTM5MTgxNDA3MCZtcG09MjQmbXBwPTEmbXBvPUVDJnNlbGVjdGVkPTgyODMwMTU2Jm1wYj03Ljc5Jm1wcT0zOC45NiZtcGE9MzUuNDIifQ%3D%3D&amp;utid=7d756622-a1c3-024b-03a2-5049e7494d31&amp;tm_stars=4&amp;client_id=skyscanner_app&amp;redirect_delay=1000&amp;price_policy=2&amp;pre_redirect_id=0261156c-8285-b13c-8556-0c814b8c2acd&amp;tm_city_code&amp;max_price=5601&amp;guests=1&amp;request_id=0261156c-8285-b13c-8556-0c814b8c2acd&amp;tm_country_code=PH</t>
  </si>
  <si>
    <t>14.5671243, 120.9871378</t>
  </si>
  <si>
    <t>Carolina Building, 2106, Madre Ignacia Street, Barangay 701, Malate, Fifth District, Manila, Capital District, Metro Manila, 1004, Philippines</t>
  </si>
  <si>
    <t>Casa Micarosa Hotel and Residences by RedDoorz</t>
  </si>
  <si>
    <t>www.skyscanner.com.ph/hotel_deeplink/4.0/PH/en-US/PHP/h_ad/224534826/2026-03-05/2026-03-06/hotel/hotel/hotels?legacy_provider_id=22&amp;rooms=1&amp;closed_user_group=general&amp;hb_data=Ry-pN6t-98s5mO4dL_njhgWA3K8IygciWxyDhewSTUxbbryhcAtAC2pPn13UQYbxZrYhaBPtbbLYKITzX0tagxBnkgQ_0hH_6iZEf1jzWee-w6OwOZpkbVSrDTpJ_BE0_umtDIjmlP4Xzqj2eVGqMhFw7ARuO3eNebKdpEKPRf0IivgWElumrSXyY6sT4p9y4vJakjmwcy70Co2a5shHV9h4oVum5lG9_BlvoIEC20bBbKSJe4MhzqD37JARvLE1i3xx75urKLcYzDCPtxvW7RYkGGHzg0FrqSsENcR8-gO9_z528gW29YmssCIrqBtqH-Fs7t8cPwy6dXLtZS39r8P_IHLYRvahQOBbWZ9XSMStGZbiz-hZdRtC97uxXfk5gbWWhnMg4E8bi94IPm28aqRaTOhzAsKVGNxvT8gn1fS3&amp;q_datetime_utc=2026-03-05T14%3A40%3A51&amp;ticket_price=1098&amp;quote_id=9033145297145256184&amp;utid_state=1&amp;channel=iphone&amp;price_without_closed_user_group=1319&amp;tm_place_name=Manila&amp;deeplink_data=eyJmaWVsZHMiOnsic2lnbmF0dXJlIjoiMTk4YjkwMGZlMDBmN2JkZGFkZDllZGYxYWQ5MmMxZGUifSwidXJsIjoiaHR0cHM6Ly93d3cuYWdvZGEuY29tL3BhcnRuZXJzL3BhcnRuZXJzZWFyY2guYXNweD9jaWQ9MTg0NjM4MyZoaWQ9MzAzMDgyMDYmY3VycmVuY3k9UEhQJmNoZWNraW49MjAyNi0wMy0wNSZjaGVja291dD0yMDI2LTAzLTA2Jk51bWJlcm9mQWR1bHRzPTEmTnVtYmVyb2ZDaGlsZHJlbj0wJlJvb21zPTEmbWNpZD0yODE5MiZtYXN0ZXJSb29tSWQ9MTI5MDk5MzU2NSZtcHQ9UlRSblUzZE9XRUl5Y2poUllXSlZlRFJ0U2xKcVNtTXlTMk55YW5KTFVuaFlOREJzUlc5VFNVeENkM2xVYzI5SGFqZGtOamRGYkZSV1FYZHVMMWRPV2tVdlIxTlJlVzlKTlRkc2FsQkJQVDAmVG90YWxQcmljZT0xMDk4LjAwJlRvdGFsVGF4PTEyNi43OCZUb3RhbEZlZT05Mi44MiZUb3RhbFN1cmNoYXJnZT0wJm1jdXI9UEhQIn0%3D&amp;utid=8ca3b3bd-91ea-3962-531a-1d0c33419fe2&amp;tm_stars=1&amp;client_id=skyscanner_app&amp;price_policy=2&amp;pre_redirect_id=83c3553a-0b09-0e26-35e5-33fe986e581c&amp;tm_city_code=MNLP&amp;max_price=1544&amp;guests=1&amp;request_id=83c3553a-0b09-0e26-35e5-33fe986e581c&amp;tm_country_code=PH</t>
  </si>
  <si>
    <t>14.574048, 120.9849995</t>
  </si>
  <si>
    <t>Premier Studio</t>
  </si>
  <si>
    <t>air_conditioning, non-smoking, 24-hour_front_desk_service, smoking_areas, room_service, security</t>
  </si>
  <si>
    <t>Well situated in the Malate district of Manila, Casa Micarosa Hotel and Residences by RedDoorz is located a 8-minute walk from Manila Bay Beach, 1.4 miles from World Trade Center Metro Manila and 1.7 miles from Rizal Park.</t>
  </si>
  <si>
    <t>www.skyscanner.com.ph/hotel_deeplink/4.0/PH/en-US/PHP/h_ad/216341740/2026-03-05/2026-03-06/hotel/hotel/hotels?legacy_provider_id=22&amp;rooms=1&amp;closed_user_group=general&amp;hb_data=6OYD6xyxpRxmgpy5dMNV52s-0fWpJZk5PpZAwK7qxIKxDaBaOO4lgUizRiJwmVa6iCbRVZKRYbBy6G3vhx5aOhnpS7JYs617oYQQBJz9Q-hzRtkrnSnv_a82mgW4qalhuVmklYPVfYEXkkvQmJL1ITrPazRL8kQ73QiN_mHoqaZzbypkl8l4xMEtOOoIqBSZ9IEPbVCRaTMnGig-4Rghwa6x2Qdnnnztb7cGfh1rSd9E1lqykTfkQBbKKKedzGVp2jfGNYbg8jKFf8qZmli8r44uOeOtkG70Dx3A0ORZSACKNHLxyaxKh7-OzQvflx2SfxwQXRGt4qPk1OaA8RP4d5pXFRus27iVYVju1rliGnwRWFbjTrOrDeLJoZ9IxGih_nYBbU7yEOktZnN70hdE5RppXrxGc5_vLaj9SLErGQ5R&amp;q_datetime_utc=2026-03-05T14%3A40%3A52&amp;ticket_price=1545&amp;quote_id=-2347160660561975493&amp;utid_state=1&amp;channel=iphone&amp;price_without_closed_user_group=3367&amp;tm_place_name=Manila&amp;deeplink_data=eyJmaWVsZHMiOnsic2lnbmF0dXJlIjoiN2MwZDgzZmYyYWE4ZDQ0OTUwOTkwZGE4ZmVkMjE0OTcifSwidXJsIjoiaHR0cHM6Ly93d3cuYWdvZGEuY29tL3BhcnRuZXJzL3BhcnRuZXJzZWFyY2guYXNweD9jaWQ9MTg0NjM4MyZoaWQ9NDEwMzY0MzQmY3VycmVuY3k9UEhQJmNoZWNraW49MjAyNi0wMy0wNSZjaGVja291dD0yMDI2LTAzLTA2Jk51bWJlcm9mQWR1bHRzPTEmTnVtYmVyb2ZDaGlsZHJlbj0wJlJvb21zPTEmbWNpZD0zMzImbWFzdGVyUm9vbUlkPTY3MjYyNzYyMCZtcHQ9Y0RWalpsUmFiVXhXYW5sNWNqY3Zaa2RKVW5wbFpuSlhNVFk1ZDBWeU1rbE9iV3Q0U1ROQ2JWcHpiVVF6UjNFMGREZDFXVkJ4YTJkclowbG9VV3BJYUc1b09ESjJSRUZUUzJ0c1RtMTNQVDAmVG90YWxQcmljZT0xNTQ1LjQ2JlRvdGFsVGF4PTE3OS4xMiZUb3RhbEZlZT0xMjkuOTcmVG90YWxTdXJjaGFyZ2U9MCZtY3VyPVBIUCJ9&amp;utid=a8613150-aa1a-94c5-24a6-0bd55d8369a0&amp;tm_stars=3&amp;client_id=skyscanner_app&amp;price_policy=2&amp;pre_redirect_id=dafa46a3-d414-b75a-c641-5ee4b2ee8fbe&amp;tm_city_code=MNLP&amp;max_price=1959&amp;guests=1&amp;request_id=dafa46a3-d414-b75a-c641-5ee4b2ee8fbe&amp;tm_country_code=PH</t>
  </si>
  <si>
    <t>14.6235902, 121.0529802</t>
  </si>
  <si>
    <t>Standard Budget Room</t>
  </si>
  <si>
    <t>My Inn Cubao</t>
  </si>
  <si>
    <t>www.skyscanner.com.ph/hotel_deeplink/4.0/PH/en-US/PHP/h_ad/213052948/2026-03-02/2026-03-03/hotel/hotel/hotels?legacy_provider_id=22&amp;rooms=1&amp;closed_user_group=general&amp;hb_data=kAltubMD0Ga4CWhrKKpTR5SKM0wPNeG5JOFcNLK3FS4wy2fCrgHaUrX7CtoHliqpRdiC8Yco53T2zJRb3-eB1S8IkrApgN_k9ALjNA8hkHjR_0Y5dm_1okp7OraqjWLEJsem8YUwxsBUj4eju2ay4Wp3vuEL7pMIZ6iBz9FzAKEZeWX7mnLFbPHzFhHx5Rq21VW4Ka0q_PARbLK9P1DfydxMIUpJEQh-uIfd_nh033ck2sOW3Kq7H8UT_9YgLvwQHEXCsXlaDB6yqngBJBIw5BeF__hlhmqqCDNjR1QeOfMERIozihxXc4CPkjq6Y4IKHROcIyXG5zppaoRwSz8coF8IDaHE4XKwl2wj_qXrCNYdrysQdAuTcVlpSdaJGlM2EL_-cEijJs7y-IfXYfuYxeKxkxwAp44EJ_AK6BbShOAV&amp;q_datetime_utc=2026-03-02T01%3A32%3A15&amp;ticket_price=1166&amp;quote_id=7835399138048614058&amp;utid_state=1&amp;channel=iphone&amp;price_without_closed_user_group=4663&amp;tm_place_name=Quezon+City&amp;deeplink_data=eyJmaWVsZHMiOnsic2lnbmF0dXJlIjoiZjkzYjQ5NGVkYWRkZjA5ODRkNTBjNWE2MmRiY2Q0MWUifSwidXJsIjoiaHR0cHM6Ly93d3cuYWdvZGEuY29tL3BhcnRuZXJzL3BhcnRuZXJzZWFyY2guYXNweD9jaWQ9MTg0NjM4MyZoaWQ9MzExODczOTAmY3VycmVuY3k9UEhQJmNoZWNraW49MjAyNi0wMy0wMiZjaGVja291dD0yMDI2LTAzLTAzJk51bWJlcm9mQWR1bHRzPTEmTnVtYmVyb2ZDaGlsZHJlbj0wJlJvb21zPTEmbWNpZD0zMzImbWFzdGVyUm9vbUlkPTQ5Njg0Mzc4MSZtcHQ9WlZaT2FHdERPV1JrZFUxcVNVRjVXSHBRYjBvd2MxVlllRU5sZVVWM1JtUnhMeTl2Y2xabFFTOW9VRmM0VkhkMFRuRlJaSFZ1T1ZWVmVqZzBPV2hqTTJsaFMxSlRUMnRIVG0xaFMwZDNQVDAmVG90YWxQcmljZT0xMTY1LjgwJlRvdGFsVGF4PTEzNC44OSZUb3RhbEZlZT05OC4yNyZUb3RhbFN1cmNoYXJnZT0wJm1jdXI9UEhQIn0%3D&amp;utid=d7258979-6df0-33c0-0725-918aecf51fc8&amp;tm_stars=3&amp;client_id=skyscanner_app&amp;redirect_delay=1000&amp;price_policy=2&amp;pre_redirect_id=8eaa64d6-5c45-6776-085a-237f690904c0&amp;tm_city_code&amp;max_price=1538&amp;guests=1&amp;request_id=8eaa64d6-5c45-6776-085a-237f690904c0&amp;tm_country_code=PH</t>
  </si>
  <si>
    <t>14.6399889, 121.0494415</t>
  </si>
  <si>
    <t>Happy Home Condotel, Matatag Street, Pinyahan, Diliman, 4th District, Quezon City, Eastern Manila District, Metro Manila, 1100, Philippines</t>
  </si>
  <si>
    <t>wifi, elevator, air_conditioning, 24-hour_front_desk_service, multilingual_staff, room_service, express_check-in, desk, wheelchair_accessible, security, dining_room, hairdryer</t>
  </si>
  <si>
    <t>RedDoorz near East Avenue Medical Center</t>
  </si>
  <si>
    <t>https://www.google.com/maps/place/Hotel+DreamWorld+Cubao/data=!4m11!3m10!1s0x3397b7c16ed7fa8b:0xe19db207e8756da!5m3!1s2026-03-01!4m1!1i2!8m2!3d14.6211332!4d121.0520481!16s%2Fg%2F11csb0_mvs!19sChIJi_rXbsG3lzMR2laHfiDbGQ4?authuser=0&amp;hl=en&amp;rclk=1</t>
  </si>
  <si>
    <t>14.6211332, 121.0520481</t>
  </si>
  <si>
    <t>Hotel DreamWorld, General Araneta Avenue, Araneta City, Socorro, Cubao, 3rd District, Quezon City, Eastern Manila District, Metro Manila, 1109, Philippines</t>
  </si>
  <si>
    <t>Hotel DreamWorld Cubao</t>
  </si>
  <si>
    <t>www.skyscanner.com.ph/hotel_deeplink/4.0/PH/en-US/PHP/h_ad/145849517/2026-03-02/2026-03-03/hotel/hotel/hotels?legacy_provider_id=22&amp;rooms=1&amp;closed_user_group=general&amp;hb_data=3OsQ2wCvHzukN2INAlFOrEq_zTzistGZyKLW-MkJ_EdvNVN7ymnlQiu3jPQskfeM3dI2VUXl1K5LN3xJiLu4MGEtp_lcu7Q26-qHj2SDABLDi2GVWz8gpk1iz-MyYGrSV8dgOxmL_WXNVZdLcAU3n_Hey__UoQwq25_ihFOHZUKdy4JH3gVcdoE52gB0cN9L-Mfj9zjvkgNwK1oY05tplZCEiS25Hv4aid8PGPaA9Aqp2Npb4t4yEvpCdle3R-hfzfNE5hG_OKQwqftuL6mWIb_rQP2NqHgHcaFY71utREHdJZdPmsQZyF8McBRr5V5lnhDvdLWd9Hs6ibw6MGp1zS0tg0h--yoTxu8pBtWkOSqO0XuWDJLVvSRjiEW0HtS-IfVxDzZQpuSYoo-H_O_oIp0mbKid2SZic9p5fwl2_zH6&amp;q_datetime_utc=2026-03-02T01%3A32%3A14&amp;ticket_price=1042&amp;quote_id=-5469431517528059625&amp;utid_state=1&amp;channel=iphone&amp;price_without_closed_user_group=3000&amp;tm_place_name=Quezon+City&amp;deeplink_data=eyJmaWVsZHMiOnsic2lnbmF0dXJlIjoiNTRlOTYxMzg4NGExZTk2NGNlNTM3YTNhNGZhYTZkMGIifSwidXJsIjoiaHR0cHM6Ly93d3cuYWdvZGEuY29tL3BhcnRuZXJzL3BhcnRuZXJzZWFyY2guYXNweD9jaWQ9MTg0NjM4MyZoaWQ9NDQzNjkwNiZjdXJyZW5jeT1QSFAmY2hlY2tpbj0yMDI2LTAzLTAyJmNoZWNrb3V0PTIwMjYtMDMtMDMmTnVtYmVyb2ZBZHVsdHM9MSZOdW1iZXJvZkNoaWxkcmVuPTAmUm9vbXM9MSZtY2lkPTMzMiZtYXN0ZXJSb29tSWQ9MjkxNzM4NDAmbXB0PWMxWnViR1JSY1c1c1lrRmxhMjF4YjAxV2VFb3dTekpOUWpSNWJqY3JWbEpyYzNvdmEyMUJNR1pGTUdwWVR6WXhSMHd4WmpWMU9VRTNhV3g0TTI1a2JYaFhUbXhYVEdKQmRuUTNLdyZUb3RhbFByaWNlPTEwNDEuNjAmVG90YWxUYXg9MTIwLjUxJlRvdGFsRmVlPTg3LjgxJlRvdGFsU3VyY2hhcmdlPTAmbWN1cj1QSFAifQ%3D%3D&amp;utid=b88d6a64-2fbf-2bfb-e294-80bb0f65b5c6&amp;tm_stars=2&amp;client_id=skyscanner_app&amp;redirect_delay=1000&amp;price_policy=2&amp;pre_redirect_id=4da66d06-428d-3439-2d76-f78bcbe9b2c1&amp;tm_city_code&amp;max_price=3039&amp;guests=1&amp;request_id=4da66d06-428d-3439-2d76-f78bcbe9b2c1&amp;tm_country_code=PH</t>
  </si>
  <si>
    <t>https://www.google.com/maps/place/Hotel+Rembrandt/data=!4m11!3m10!1s0x3397b7acf329d4bd:0xb67369cf8bbc5ebe!5m3!1s2026-03-01!4m1!1i2!8m2!3d14.6376333!4d121.0358047!16s%2Fg%2F1tnqdj3d!19sChIJvdQp86y3lzMRvl68i89pc7Y?authuser=0&amp;hl=en&amp;rclk=1</t>
  </si>
  <si>
    <t>14.6376333, 121.0358047</t>
  </si>
  <si>
    <t>Hotel Rembrandt, Tomas Morato Avenue, Scout Area, Diliman, 4th District, Quezon City, Eastern Manila District, Metro Manila, 1103, Philippines</t>
  </si>
  <si>
    <t>Hotel Rembrandt</t>
  </si>
  <si>
    <t>https://www.google.com/maps/place/RedDoorz+near+EDSA+Camp+Crame/data=!4m11!3m10!1s0x3397b7c2df9e7ff7:0xfc51671eeaaadbdc!5m3!1s2026-03-01!4m1!1i2!8m2!3d14.6117116!4d121.054282!16s%2Fg%2F11nxrf7gcw!19sChIJ93-e38K3lzMR3Nuq6h5nUfw?authuser=0&amp;hl=en&amp;rclk=1</t>
  </si>
  <si>
    <t>14.6117116, 121.054282</t>
  </si>
  <si>
    <t>EDSA, Bagong Lipunan ng Crame, 4th District, Quezon City, Eastern Manila District, Metro Manila, 1111, Philippines</t>
  </si>
  <si>
    <t>RedDoorz near EDSA Camp Crame</t>
  </si>
  <si>
    <t>www.skyscanner.com.ph/hotel_deeplink/4.0/PH/en-US/PHP/h_ct/205309420/2026-03-02/2026-03-03/hotel/hotel/hotels?legacy_provider_id=31&amp;rooms=1&amp;closed_user_group=general&amp;hb_data=k_4ouTlBQQ3IuHwaQdYho8AI6gvMTxDK9kiPIAv0s4Apvt0EnB968CPJR0aDL2CZvS6xksIOOpDzjYdRXvHtAs2NMo1rjGY9gr0b9gRt4-v6mO2tC7CrapEjGkcQXo3Oa0XsNcHPIIw3c_jJvu-Po2eRscHdON139yzos9oLT8vHAdAorm0sxwyZBgysXgUwrzDKUe-Fec1c8__9rgTTUNT_8GoEMdDoxnz-IXNXgkb7lc-buvZR7ogdkPHfnA9hkheOd0Et3BA8YIsfeY8Z0zgMNHaI5OXliQ7fYz-U7ivDTWFzWHG8LsrG-PgqpeO-6siQlHUFkmY5b0lMaZP0Y4nabitf56mSTQTDj-h7WEdTTUued7BrMZyN3Vuv2dOdsEw6VNRJ1ynt_u6-Ry9tgafAtGmg45PQQRavwoWtzw%3D%3D&amp;q_datetime_utc=2026-03-02T01%3A32%3A19&amp;ticket_price=941&amp;quote_id=1097311202413592833&amp;utid_state=1&amp;channel=iphone&amp;price_without_closed_user_group=1375&amp;tm_place_name=Quezon+City&amp;deeplink_data=eyJmaWVsZHMiOnsic2lnbmF0dXJlIjoiZDZlMGNlMDNkZmJmMTExN2JjMjA2ZGI4MmEwMDA2ODIifSwidXJsIjoiaHR0cHM6Ly9waC50cmlwLmNvbS9ob3RlbHMvcmVkaXJlY3Q%2FaG90ZWxpZD03ODI4NDE1NSZjaXR5PTYxMDIxJkFsbGlhbmNlaWQ9MTI2MDcmc2lkPTg4ODgzMiZjaGVja2luPTIwMjYtMDMtMDImY2hlY2tvdXQ9MjAyNi0wMy0wMyZzaG9wcGluZ2lkPWY1ODUwNTI5M2ZjNjRmNjk4NjExYzdmNTFkMjJlNjZhJmFkdWx0PTEmY2hpbGRyZW49MCZhZ2VzPSZsYW5ndWFnZT1lbnBoJmxvY2FsZT1lbl9QSCZyb29taWQ9MTA5NDMwMjU2MiZzd2lkPTAmcGF5PVBQJmZndD0xJmNybj0xJmN1cnI9UEhQJndrcD0xJnN0YW5kPUg0c0lBQUFBQUFBQV93RDRBQWZfQ2wwS0FoZ0JFZ1FJQVJBQUdsRUk0dmJtaVFRWUFEQUFPUHNSbUFIN2lxb2xxQUVBdUFFQ3dBRUEwUUd1Ui1GNkZBcUpRT0VCcEhBOUN0ZHJqVURvQWRPUXFab0JpQUlnaVFRQUFBQUFBQUFBQUtBRUFLRUZya2ZoZWhUS25FQWFJR1kxT0RVd05USTVNMlpqTmpSbU5qazROakV4WXpkbU5URmtNakpsTmpaaElBUW9uczZUelFaSUFWSUdORGs1WVRjNVdod0tBMUJJVUJFUVdEbTB5SGEtUHhvRFVFaFFJUkJZT2JUSWRyNF9ZZ1ZsYmw5UVNHaTVGSEFCZUFDS0FRZElBWGdBeUFFQnFnRUE4Z0VpWmpVNE5UQTFNamt6Wm1NMk5HWTJPVGcyTVRGak4yWTFNV1F5TW1VMk5tRmZNcElDQVRTYUFnQUFBQURfX3dFQUFQX19uUkVHeWZnQUFBQSJ9&amp;utid=d9a6810f-a31e-9386-98af-92c81420ca2a&amp;tm_stars=2&amp;client_id=skyscanner_app&amp;redirect_delay=1000&amp;price_policy=2&amp;pre_redirect_id=2e1d50b8-29f0-d06a-4152-28f697c6c18e&amp;tm_city_code&amp;max_price=1042&amp;guests=1&amp;request_id=2e1d50b8-29f0-d06a-4152-28f697c6c18e&amp;tm_country_code=PH</t>
  </si>
  <si>
    <t>14.5632545, 121.0106203</t>
  </si>
  <si>
    <t>7733, Saint Paul Road, San Antonio, District I, Makati, Southern Manila District, Metro Manila, 1203, Philippines</t>
  </si>
  <si>
    <t>RedDoorz Plus @ La Belle Residences Makati City</t>
  </si>
  <si>
    <t>www.skyscanner.com.ph/hotel_deeplink/4.0/PH/en-US/PHP/h_ct/205110308/2026-03-02/2026-03-03/hotel/hotel/hotels?legacy_provider_id=31&amp;rooms=1&amp;closed_user_group=general&amp;hb_data=v9u1dI27at96KARrA3MpFlo0haXBjrmhVm-b_sThuL5mJBGbgOokxAX5huGYE4BTnSzzJfTLoXFe9PWn1Ms44hMxsMiDcybupXbW7SFBgyv_f8zk2e8r3C4f2NcarOBKDv2UGcNg8SXo8LqGW7sv2bcXui1mrOirIWW6-_V7LI_82SGbdxXXS_lOmMkqWD7X31Rr0OyXZPuJo2mlP56F-O-x6YFhaR9W6Au2rmAWjYm1qYKt_sFDbbpBtua66-XuNW1UX_nTEPIvGGjC5-KBLc2cNJZyetXo5XplzlbjVJ29RpGSfkWqi3W1ytkLMlHFeWtGs0HUkYEyzh8ns4H7Z8tovYIz0eX7RlIXxB1up8Bz2iEoou8aKrf6qrbe1banUn54puwq_pO2yd5Dfk5ZVmai2mZP4qCWPlCJ8uRflw%3D%3D&amp;q_datetime_utc=2026-03-02T01%3A32%3A19&amp;ticket_price=1684&amp;quote_id=-6895988991657482964&amp;utid_state=1&amp;channel=iphone&amp;price_without_closed_user_group=4850&amp;tm_place_name=Makati&amp;deeplink_data=eyJmaWVsZHMiOnsic2lnbmF0dXJlIjoiOTE2MTQ5MWRlYWQwZGZkOGM2OTc3Y2FmYzVmM2ExODIifSwidXJsIjoiaHR0cHM6Ly9waC50cmlwLmNvbS9ob3RlbHMvcmVkaXJlY3Q%2FaG90ZWxpZD05NTU4MjI5NyZjaXR5PTYyNzQ0JkFsbGlhbmNlaWQ9MTI2MDcmc2lkPTg4ODgzMiZjaGVja2luPTIwMjYtMDMtMDImY2hlY2tvdXQ9MjAyNi0wMy0wMyZzaG9wcGluZ2lkPWFhZTBkYTkxZDk2OTRmMDc5MGVkMWRhNGM2NjcxZjY1JmFkdWx0PTEmY2hpbGRyZW49MCZhZ2VzPSZsYW5ndWFnZT1lbnBoJmxvY2FsZT1lbl9QSCZyb29taWQ9MTU0MDYzMDQ0NSZzd2lkPTAmcGF5PVBQJmZndD0xJmNybj0xJmN1cnI9UEhQJndrcD0xJnN0YW5kPUg0c0lBQUFBQUFBQV93RDRBQWZfQ2wwS0FoZ0JFZ1FJQVJBQUdsRUlyY19RM2dVWUFEQUFPUHNSbUFIWjhNa3RxQUVBdUFFRHdBRUEwUUVBQUFBQUFHYVdRT0VCUFFyWG8zQlJta0RvQVpxbDVxOEJpQUlnaVFRQUFBQUFBQUFBQUtBRUFLRUZBQUFBQUFBQUFBQWFJR0ZoWlRCa1lUa3haRGsyT1RSbU1EYzVNR1ZrTVdSaE5HTTJOamN4WmpZMUlBUW9xTXFUelFaSUFWSUdOVFV3TURRNVdod0tBMUJJVUJFUVdEbTB5SGEtUHhvRFVFaFFJUkJZT2JUSWRyNF9ZZ1ZsYmw5UVNHaTVGSEFCZUFDS0FRZElBWGdBeUFFQnFnRUE4Z0VpWVdGbE1HUmhPVEZrT1RZNU5HWXdOemt3WldReFpHRTBZelkyTnpGbU5qVmZNSklDQVRTYUFnQUFBQURfX3dFQUFQX19HUWdGd19nQUFBQSJ9&amp;utid=8ad1b667-3d1b-6b01-b444-20abd108cb60&amp;tm_stars=1&amp;client_id=skyscanner_app&amp;redirect_delay=1000&amp;price_policy=2&amp;pre_redirect_id=4f08ba29-0d8c-4d80-cb81-480bf135e535&amp;tm_city_code&amp;max_price=2229&amp;guests=1&amp;request_id=4f08ba29-0d8c-4d80-cb81-480bf135e535&amp;tm_country_code=PH</t>
  </si>
  <si>
    <t>Inn Cafe, Kalayaan Avenue, Central, Diliman, 4th District, Quezon City, Eastern Manila District, Metro Manila, 1100, Philippines</t>
  </si>
  <si>
    <t>wifi, air_conditioning, non-smoking, internet_access, 24-hour_front_desk_service, smoking_areas, room_service, restaurant, television, shower, complimentary_bottled_water</t>
  </si>
  <si>
    <t>www.skyscanner.com.ph/hotel_deeplink/4.0/PH/en-US/PHP/h_bc/116838858/2026-03-05/2026-03-06/hotel/hotel/hotels?legacy_provider_id=13&amp;rooms=1&amp;closed_user_group=apps&amp;hb_data=aFxVokbKI1l8JxXFyCqRPZC04Te_ubPu0tOe9xIGHUsr3_SGCMNntLJW4DJeltSAmdw01Dh0YfOhf_vnoS35fODTXhc2GQtkdKP1T7XstQWfma3uZyj6Ol12YTJg73n9doYfxeQgT23jvON2brP--Le2F71xZgRH2l-42EjonIRJQFk1mFEg_cOkLB-b157hMUkE_zh4s3gk_4o6eqEMeW0WLwtChFGzr4jDCO08WbuVFN4NJA0yWpljobLJGRncQzP6SoWuK45LjF3KAr9yFtH7-ekFH9dHpz1MflN4T4XgaG92G8_ag48bGpZ72Q4iC28fZYBDzQ7DZyEbwFHgjs-xwUcA03lWCDk-AxUc4fOIiAsmn3fbeb_4ifj_o8UTcOK6gE7pe5pssT1aTuzJKGmk-1zjMF2rKBA36gVRklDDkBJthcY%3D&amp;q_datetime_utc=2026-03-05T14%3A40%3A54&amp;ticket_price=2824&amp;quote_id=4079705985664205239&amp;utid_state=1&amp;channel=iphone&amp;price_without_closed_user_group=5004&amp;tm_place_name=Bancaobancao&amp;deeplink_data=eyJmaWVsZHMiOnsic2lnbmF0dXJlIjoiYjY5YWRlYjFmZGZlNDkyN2Y2M2U2NGY3ZTIxOWUwNjkiLCJibG9ja19pZCI6IjU3ODc3NTAxXzg5MDI5NDgwXzBfNDJfMF83MDkzNDkifX0%3D&amp;utid=4c29e153-5e82-2307-11d6-d509d1a7fb01&amp;tm_stars=3&amp;client_id=skyscanner_app&amp;price_policy=2&amp;pre_redirect_id=fd231626-1640-0347-c2ee-aef30bc0d609&amp;tm_city_code&amp;max_price=3717&amp;guests=1&amp;request_id=fd231626-1640-0347-c2ee-aef30bc0d609&amp;tm_country_code=PH</t>
  </si>
  <si>
    <t>14.6462347, 121.0529024</t>
  </si>
  <si>
    <t>www.skyscanner.com.ph/hotel_deeplink/4.0/PH/en-US/PHP/h_xp/189836995/2026-03-02/2026-03-03/hotel/hotel/hotels?legacy_provider_id=1&amp;rooms=1&amp;closed_user_group=mobile&amp;hb_data=OIHIi63_Fn8zppOGkmI_UFGREXRe1VC-eTX1alGS4Lg3S1MYL2h-W61GkSjARyLicTC7M0zKuqSMRcg8X2eTcaKRaxko6tgqqe4Cd3HeNZqrtTeA73YZwePzVo9i5WxQv4fCPvpWtTplZbH8r-ExoRKsDnl4D6U4669S03fFzf8u4rrrg_kL7fOO3b4I3P08JIVXH9bCdTR-MrbBTYgfWc9kDCwVBvG4Bz9R0fXC0RMm87hvroFbhnzAZv9Y9UBuY65FaJD5IdkxQA_4Uw5hDYhPtWY%3D&amp;q_datetime_utc=2026-03-02T01%3A32%3A24&amp;ticket_price=3601&amp;quote_id=8604289448512689371&amp;utid_state=1&amp;channel=iphone&amp;price_without_closed_user_group=7119&amp;tm_place_name=Makati&amp;deeplink_data=eyJmaWVsZHMiOnsic2lnbmF0dXJlIjoiNWRmZmZkODY2ODJiZjBmZGI3NGI0ZGQ5ODQ3YmFjZDEifSwidXJsIjoiaHR0cHM6Ly93d3cuZXhwZWRpYS5jb20ucGgvSG90ZWwtU2VhcmNoP3RwaWQ9NjgmbXBlPTE3NzI0MTQ3NTYmZW5kRGF0ZT0yMDI2LTAzLTAzJmFkdWx0cz0xJmxvY2FsZT1lbl9VUyZjaGlkPWI5M2E3MDgwLTBiZGMtNDUzOC05MjM2LTk2NWViZjg1ZmM0NiZlYXBpZD00NjIzMCZtY3RjPTMmc3RhcnREYXRlPTIwMjYtMDMtMDImbXBkPUdCUCZtcG49MjE1NDE0MjAwJmN1cnJlbmN5PUdCUCZyYXRlcGxhbmlkPTI1NjA1OTgwMiZtcG09MjQmbXBwPTEmbXBvPUVDJnNlbGVjdGVkPTI3MTQ1MzYyJm1wYj04LjM1Jm1wcT00MS43NSZtcGE9MzcuOTUifQ%3D%3D&amp;utid=8f3bcfab-73b3-338b-0058-29ecd7239e3e&amp;tm_stars=4&amp;client_id=skyscanner_app&amp;redirect_delay=1000&amp;price_policy=2&amp;pre_redirect_id=5d3d1ba4-6417-5171-7b8e-7400a0c9a64c&amp;tm_city_code&amp;max_price=4952&amp;guests=1&amp;request_id=5d3d1ba4-6417-5171-7b8e-7400a0c9a64c&amp;tm_country_code=PH</t>
  </si>
  <si>
    <t>14.620664, 121.0486933</t>
  </si>
  <si>
    <t>Go Hotel, Aurora Boulevard, Kaunlaran, Cubao, 4th District, Quezon City, Eastern Manila District, Metro Manila, 1111, Philippines</t>
  </si>
  <si>
    <t>Wow Budget Hotel Cubao</t>
  </si>
  <si>
    <t>www.skyscanner.com.ph/hotel_deeplink/4.0/PH/en-US/PHP/h_ct/212597742/2026-03-02/2026-03-03/hotel/hotel/hotels?legacy_provider_id=31&amp;rooms=1&amp;closed_user_group=general&amp;hb_data=GTv3blFX_uZO3zw9jYqL-JcyxpptIcChJKByZn0C0GsIdcV6fp2BL0rMFKH-UsAGhboTaK_cdI4AJ7687TMxKmLuMZslHBbnec5299qVN5JLcEN_EyO-678MPQJjliU-CSwNTEpd7LrPTCp_7XUH_kl4WevncMSMds3IngYviORlJ1MFmuf0VCzz3rtr5xOFRpWhLdWt6D0iOOfOvvAWM14UOY94NfkI0NnzX-hNbvfhoZZ6rUDiMcvDl_HQOMBT4B9u64UzzvGVmFPuGOgicbNKHnAxLqM1POArp4t_QPRc5aBaJUVsmbA6MEdxAjKnraWQ70wLyN-qrdfuS7kDAabXVt1ZIpGtwPAp3YhgPE4AyqiKWPnav7a-myU-GAG8ID-sU64N9UX4GtHhoijJ8lJ7GUXMdf9JQn4l36IRIA%3D%3D&amp;q_datetime_utc=2026-03-02T01%3A32%3A30&amp;ticket_price=949&amp;quote_id=8602315565912857034&amp;utid_state=1&amp;channel=iphone&amp;price_without_closed_user_group=3485&amp;tm_place_name=Quezon+City&amp;deeplink_data=eyJmaWVsZHMiOnsic2lnbmF0dXJlIjoiMDU2YjgxZGZkNDQxOGNkMTc5ZDQwYzJmNTFhYzNlYmEifSwidXJsIjoiaHR0cHM6Ly9waC50cmlwLmNvbS9ob3RlbHMvcmVkaXJlY3Q%2FaG90ZWxpZD05NDE2MzE0MSZjaXR5PTYxMDIxJkFsbGlhbmNlaWQ9MTI2MDcmc2lkPTg4ODgzMiZjaGVja2luPTIwMjYtMDMtMDImY2hlY2tvdXQ9MjAyNi0wMy0wMyZzaG9wcGluZ2lkPWY1ODUwNTI5M2ZjNjRmNjk4NjExYzdmNTFkMjJlNjZhJmFkdWx0PTEmY2hpbGRyZW49MCZhZ2VzPSZsYW5ndWFnZT1lbnBoJmxvY2FsZT1lbl9QSCZyb29taWQ9MTc1NDA3MzI2OCZzd2lkPTAmcGF5PVBQJmZndD0xJmNybj0xJmN1cnI9UEhQJndrcD0xJnN0YW5kPUg0c0lBQUFBQUFBQV93RF9BQURfQ2wwS0FoZ0JFZ1FJQVJBQUdsRUl0SkcweEFZWUFEQUFPUHNSbUFIRm9mTXNxQUVBdUFFQ3dBRUEwUUc0SG9YclVicUhRT0VCS1Z5UHd2V29qVURvQVpUbThLd0JpQUlnaVFRQUFBQUFBQUFBQUtBRUFLRUZqOEwxS0Z4UFlFQWFJR1kxT0RVd05USTVNMlpqTmpSbU5qazROakV4WXpkbU5URmtNakpsTmpaaElBUW9uczZUelFaSUFWSUdOemxqWmpFd1dod0tBMUJJVUJFUVdEbTB5SGEtUHhvRFVFaFFJUkJZT2JUSWRyNF9ZZ1ZsYmw5UVNHaTVGSEFCZUFDS0FRZElBWGdBeUFFQnFnRUhDZ013TWpJUUF2SUJJbVkxT0RVd05USTVNMlpqTmpSbU5qazROakV4WXpkbU5URmtNakpsTmpaaFh6R1NBZ0UwbWdJQUFBQUFfXzhCQUFEX194MnZCRFBfQUFBQSJ9&amp;utid=da23a273-df6d-98b7-2546-7b4f01ea14b1&amp;tm_stars=3&amp;client_id=skyscanner_app&amp;redirect_delay=1000&amp;price_policy=2&amp;pre_redirect_id=b0535b2d-fcb2-a404-112b-bd3402ab2269&amp;tm_city_code&amp;max_price=1822&amp;guests=1&amp;request_id=b0535b2d-fcb2-a404-112b-bd3402ab2269&amp;tm_country_code=PH</t>
  </si>
  <si>
    <t>14.6139087, 121.031929</t>
  </si>
  <si>
    <t>16, Broadway Avenue, Gilmore, Mariana, New Manila, 4th District, Quezon City, Eastern Manila District, Metro Manila, 1112, Philippines</t>
  </si>
  <si>
    <t>parking, wifi, elevator, air_conditioning, non-smoking, internet_access, 24-hour_front_desk_service, massage, multilingual_staff, room_service, express_check-in, express_check-out, safe_deposit_box, meeting_facilities, luggage_storage</t>
  </si>
  <si>
    <t>RedDoorz @ Broadway Court Apartelle Quezon City</t>
  </si>
  <si>
    <t>www.skyscanner.com.ph/hotel_deeplink/4.0/PH/en-US/PHP/h_bc/56664444/2026-03-02/2026-03-03/hotel/hotel/hotels?legacy_provider_id=13&amp;rooms=1&amp;closed_user_group=general&amp;hb_data=u7HenQGQN4sjT3AKFcyjiSnLxxW1eOEyBgPTLuKVCWhZkw42dK7WBmLQU_ynoKsFR6bvuZ1Ngzk0ivKkL_z2z7U_Zgh8RdxB7C5lDCwxEh4PCR_lNSA5OU5hGJevxzUyySD8CPmHg_ZrIM7G8jrLeBW7Bia7pzBbnooE4lvvsXPg9RY-rHBONvOV6cWHVo6oiO7z7VdMKkRCyf2F13P88ODQz9KsWPp8_9fklmN2jtCDy8WsaZ4iGj0sNyPrHr-dXMm3dZNJaHC_RIgNEB12-VY2pPbaWM7eIWpeNtMSzsMdY3loCccmJxtKmZqsmMTdL7Zx772K21qMhPCHrWNeLGOhmfkMUIC0utVWpDmKFZiBmtzDuFo_RsQDAMaO6UGaoNsjbHbhj3VIVGt4XCE9OCz0b0CCIIizX4toSJIRm-Sf9xUX&amp;q_datetime_utc=2026-03-02T01%3A32%3A34&amp;ticket_price=1054&amp;quote_id=3177738122153444651&amp;utid_state=1&amp;channel=iphone&amp;price_without_closed_user_group=1472&amp;tm_place_name=Quezon+City&amp;deeplink_data=eyJmaWVsZHMiOnsic2lnbmF0dXJlIjoiMmE1NGFiNmI4NzVhMjQ3MmVjOThkM2RiMzgxZDJkMTEiLCJibG9ja19pZCI6InYxX0NnRXRFTXdDR2lnS0hUSXdNall0TURNdE1ESlVNREE2TURBNk1EQXVNREF3S3pBM09qQXdFQUVZM3dFb0FUZ0JJZ0lJQVE9PV9DaU1JbnVQUEJoQUNJSjRnS056THZ3SXdBa29OTXpZMVJERXdNRkJmTVRBd1VGQ1lCUklIQ0FFaUF3d0VEaG9FS0FJd0FTSUVDQUlZQWc9PSJ9fQ%3D%3D&amp;utid=4c50369a-fd3c-4d40-9bba-c13815bcf9dc&amp;tm_stars=0&amp;client_id=skyscanner_app&amp;redirect_delay=1000&amp;price_policy=2&amp;pre_redirect_id=98085746-9350-9b1f-06c6-6523b52fd30f&amp;tm_city_code&amp;max_price=1132&amp;guests=1&amp;request_id=98085746-9350-9b1f-06c6-6523b52fd30f&amp;tm_country_code=PH</t>
  </si>
  <si>
    <t>14.5843804, 120.9868034</t>
  </si>
  <si>
    <t>Hyde, San Marcelino Street, 659, Ermita, Fifth District, Manila, Capital District, Metro Manila, 1000, Philippines</t>
  </si>
  <si>
    <t>parking, wifi, air_conditioning, non-smoking, internet_access, smoking_areas, room_service, shower</t>
  </si>
  <si>
    <t>Manila Prince Hotel</t>
  </si>
  <si>
    <t>www.skyscanner.com.ph/hotel_deeplink/4.0/PH/en-US/PHP/h_ad/186847278/2026-03-05/2026-03-06/hotel/hotel/hotels?legacy_provider_id=22&amp;rooms=1&amp;closed_user_group=general&amp;hb_data=Sl6RGd2gXUUOa3OYUvJt6JGRG5733tiHfDpg_kd07MgrMKLVvqfQKyp-oVKdZXB1kHbVxodvQRCYtAjOuM-cBKfWnKyxLSNCT0c7XmwKbFxQ3f8FC-__VBeefUXxvn0FT9VXVX7rDXMahl4oSJ4OJBd8H452Q2iVWXEyYurukxM1nKcixbpOX27dv9_pEQ9bae_wH8RaujUzBomCMahEhKlQyxD1VpEYiie9RQyGj_ssqnEoLU4P7Dbv9Oj1LwpqX0Z9uHnoBNLVTTO_u0FRAAqJQ1bxXB7wavzmB6UmluAAIPwybvzHivH3kf4uqxOm4GrqR2nlLA6fCESrpW4OZW4gvxgKk16Hx3FZQRdw37vi6GvG-_L6tJUzGSrMcwg-hyQ44uVV1yYmDHgzGJ3t-DidaNeGN3le5vfgJOQLwq_p&amp;q_datetime_utc=2026-03-05T14%3A40%3A54&amp;ticket_price=2376&amp;quote_id=4783811235486563450&amp;utid_state=1&amp;channel=iphone&amp;price_without_closed_user_group=4500&amp;tm_place_name=Manila&amp;deeplink_data=eyJmaWVsZHMiOnsic2lnbmF0dXJlIjoiMmY3NjM4OTA2OGIzNTc3N2I2NzllZjVlMDk0NmU5MzIifSwidXJsIjoiaHR0cHM6Ly93d3cuYWdvZGEuY29tL3BhcnRuZXJzL3BhcnRuZXJzZWFyY2guYXNweD9jaWQ9MTg0NjM4MyZoaWQ9MTU5NDgxNDgmY3VycmVuY3k9UEhQJmNoZWNraW49MjAyNi0wMy0wNSZjaGVja291dD0yMDI2LTAzLTA2Jk51bWJlcm9mQWR1bHRzPTEmTnVtYmVyb2ZDaGlsZHJlbj0wJlJvb21zPTEmbWNpZD0zMzImbWFzdGVyUm9vbUlkPTkzMDMzOTg3OCZtcHQ9YnpGM01pOUlkbFZJWldrelZsaGtRMlozZURaclp6Um5XV1JoTUVJMlUyTjRTWEpCZDBORlptdEZZbGc0VG5oa09IcHlUVFJyWTJOS1FsSnBOak5OYVZWbU1TOW5VM0JyY21NMlVVazNlVXcmVG90YWxQcmljZT0yMzc2LjE0JlRvdGFsVGF4PTI3NS4yMiZUb3RhbEZlZT0yMDAuMDAmVG90YWxTdXJjaGFyZ2U9MCZtY3VyPVBIUCJ9&amp;utid=e488e48f-a36d-c2bc-3443-acc52e0fb584&amp;tm_stars=4&amp;client_id=skyscanner_app&amp;price_policy=2&amp;pre_redirect_id=efde0762-1f68-cf36-8524-e0ce99d2b901&amp;tm_city_code=MNLP&amp;max_price=2989&amp;guests=1&amp;request_id=efde0762-1f68-cf36-8524-e0ce99d2b901&amp;tm_country_code=PH</t>
  </si>
  <si>
    <t>14.58005, 120.9732834</t>
  </si>
  <si>
    <t>Located in Manila, within 0.6 mi from Rizal Park and 0.7 mi from Robinsons Place Manila, Manila Prince Hotel features of an outdoor swimming pool, and on-site coffee shop.</t>
  </si>
  <si>
    <t>Hotel H2O</t>
  </si>
  <si>
    <t>www.skyscanner.com.ph/hotel_deeplink/4.0/PH/en-US/PHP/h_h1/105500583/2026-03-02/2026-03-03/hotel/hotel/hotels?legacy_provider_id=927111&amp;rooms=1&amp;closed_user_group=mobile&amp;hb_data=vlP4PH0X7LgTXAzc43uib4DNvw1Cr6qCBDcFtMUYVaQW-g-4iYuUyADOf8QsUki0cto-oN7vaou46XweITRzSZTVmeoidSoKMPDZcN5vNXUJQCy_Rv89NIQibsu7a_22U-jBB9q7WJDtXO-VH8xatV5_oMpNkL108atgh85Z7DRteDTAqj22Zupfac_KyIuJeNoz7uey2VHrkoal1gQNKDWf41E9sGfGgeRrDmICdabgRAltrwYKeW0nUU_TyjePk0cscflCXLWs-X-N9zuJbSJsrNc%3D&amp;q_datetime_utc=2026-03-02T01%3A32%3A39&amp;ticket_price=5145&amp;quote_id=-36008100265343337&amp;utid_state=1&amp;channel=iphone&amp;price_without_closed_user_group=7350&amp;tm_place_name=Manila&amp;deeplink_data=eyJmaWVsZHMiOnsic2lnbmF0dXJlIjoiNDQyYjAzNTU0OTFhNWU1YzMwZGMzMmI3MzdlNTA5MjMifSwidXJsIjoiaHR0cHM6Ly9waC5ob3RlbHMuY29tL0hvdGVsLVNlYXJjaD90cGlkPTMyMTQmbXBlPTE3NzI0MTQ3NzImZW5kRGF0ZT0yMDI2LTAzLTAzJmFkdWx0cz0xJmxvY2FsZT1lbl9QSCZjaGlkPTU0ODRiNjc0LTNkMWMtNGIyZi1hMjhiLWQwZTQ0NzlhZDYzYiZlYXBpZD00NCZtY3RjPTMmc3RhcnREYXRlPTIwMjYtMDMtMDImbXBkPVBIUCZtcG49MzMzNzM2JmN1cnJlbmN5PVBIUCZyYXRlcGxhbmlkPTIyMjEzMjgyOCZtcG09MjQmbXBwPTEmbXBvPUVDJnNlbGVjdGVkPTI0MDIxMDkmbXBiPTU1MS4yNSZtcHE9NDU5My43NSZtcGE9NDU5My43NSJ9&amp;utid=d10df102-2e9f-c6df-b5ea-d2546cfa9621&amp;tm_stars=4&amp;client_id=skyscanner_app&amp;redirect_delay=1000&amp;price_policy=2&amp;pre_redirect_id=01fb39ea-5b46-cba9-14ad-228d5d72afa8&amp;tm_city_code=MNLP&amp;max_price=13410&amp;guests=1&amp;request_id=01fb39ea-5b46-cba9-14ad-228d5d72afa8&amp;tm_country_code=PH</t>
  </si>
  <si>
    <t>14.5640865, 121.0532866</t>
  </si>
  <si>
    <t>Ocean Park Ticket Outlet, 666, Parade Avenue, Ermita, Fifth District, Manila, Capital District, Metro Manila, 1000, Philippines</t>
  </si>
  <si>
    <t>With a stay at Hotel H2O in Manila (Ermita), you'll be steps from Manila Ocean Park and 8 minutes by foot from Rizal Park. This spa hotel is 0.5 mi (0.8 km) from U.S. Embassy and 4.1 mi (6.5 km) from SM Mall of Asia.
Pamper yourself with a visit to the spa, which offers massages, body treatments, and facials. This hotel also features complimentary wireless internet access, concierge services, and a banquet hall. Guests can catch a ride on the shuttle (surcharge), which operates within 10 meters.
Grab a bite to eat at the Makan Makan Food Village, a restaurant where you can take in the ocean view, or stay in and take advantage of room service (during limited hours). Quench your thirst with your favorite drink at the bar/lounge. Buffet breakfasts are available daily from 6 AM to 10 AM for a fee.
Featured amenities include a 24-hour front desk, a safe deposit box at the front desk, and ATM/banking services. Planning an event in Manila? This hotel has 4413 square feet (410 square meters) of space consisting of a conference center and 10 meeting rooms. Guests may use a roundtrip airport shuttle for a surcharge, and self parking (subject to charges) is available onsite.
Make yourself at home in one of the 147 air-conditioned rooms featuring refrigerators and LCD televisions. Your room comes with a pillowtop bed. Complimentary wireless internet access keeps you connected, and cable programming is available for your entertainment. Bathrooms feature showers with rainfall showerheads and complimentary toiletries.</t>
  </si>
  <si>
    <t>RedDoorz Plus near Uptown BGC Mall</t>
  </si>
  <si>
    <t>www.skyscanner.com.ph/hotel_deeplink/4.0/PH/en-US/PHP/h_ct/204432033/2026-03-02/2026-03-03/hotel/hotel/hotels?legacy_provider_id=31&amp;rooms=1&amp;closed_user_group=general&amp;hb_data=dMQHIN67bBKBcj6oKJglbcs6hDKUcu7o-5s-IuZ0RvtEaieiaDmqh6mBpeUo1SPLKi2McpfWbZgNtX3aPAFuWDTL_6u5Pw7cfDm2B6mWKfMzto8giCCYuUWWaOUeCqL0zNuXRwapf5LKF6Xs-lTeeABizsGtoqJJSh42D1pjPdsIwOXGgd4UF0-IKfCaj41DGEbBIPbyqIKb-NQAJwpyGhLPuZY0BmEH9QJzyc1YkC-LgvFbxJkROsIbAejgLWUHUfvOZzVWA60e7ZOi9rdmMdzIjVlsHJeX11THpVaNkrouj8M3IncIzhiCb-7SBLqgJvr69taBesvGH8-dbnofl7n0tQr_UCz2kLEZdx2BVtjeS_2QO_3fJ6HygPqt1LtNyEaCHKoknpH7wUHIsUoQYk2keCdXOukvznQRjjxYEA%3D%3D&amp;q_datetime_utc=2026-03-02T01%3A32%3A37&amp;ticket_price=1182&amp;quote_id=-8486919983612233006&amp;utid_state=1&amp;channel=iphone&amp;price_without_closed_user_group=1779&amp;tm_place_name=Makati&amp;deeplink_data=eyJmaWVsZHMiOnsic2lnbmF0dXJlIjoiZjRhNzZkYTE2ZmIyODI2ZjgwOWQ4MzRlNzgzNmE5YWIifSwidXJsIjoiaHR0cHM6Ly9waC50cmlwLmNvbS9ob3RlbHMvcmVkaXJlY3Q%2FaG90ZWxpZD02NTEwOTcwMyZjaXR5PTYyNzQ0JkFsbGlhbmNlaWQ9MTI2MDcmc2lkPTg4ODgzMiZjaGVja2luPTIwMjYtMDMtMDImY2hlY2tvdXQ9MjAyNi0wMy0wMyZzaG9wcGluZ2lkPWQxYWNkMjUwMjgxMjQzOGM4MjhlZTZiY2Q4MTViMDRlJmFkdWx0PTEmY2hpbGRyZW49MCZhZ2VzPSZsYW5ndWFnZT1lbnBoJmxvY2FsZT1lbl9QSCZyb29taWQ9ODk4ODA2OTIxJnN3aWQ9MCZwYXk9UFAmZmd0PTEmaXNfc3A9UTImY3JuPTEmY3Vycj1QSFAmd2twPTEmc3RhbmQ9SDRzSUFBQUFBQUFBX3dBSEFmai1DbXdLQWhnQkVnUUlBUkFBR21BSWllbktyQU1ZQURBQU9Qc1JtQUhIX1lVZnFBRUF1QUVDd0FFQTBRR2FtWm1abVctUFFPRUJLVnlQd3ZWM2trRG9BY185a29ZQmlBSWdpUVFBQUFBQUFBQUFBS0FFQnFvRURBamFEeEdGNjFHNEhxV0NRS0VGNFhvVXJzZkpwVUFhSUdReFlXTmtNalV3TWpneE1qUXpPR000TWpobFpUWmlZMlE0TVRWaU1EUmxJQVFvcE02VHpRWklBVklHTWpabE5USXpXaHdLQTFCSVVCRVFXRG0weUhhLVB4b0RVRWhRSVJCWU9iVElkcjRfWWdWbGJsOVFTR2k1RkhBQmVBQ0tBUWRJQVhnQXlBRUJxZ0VBOGdFaVpERmhZMlF5TlRBeU9ERXlORE00WXpneU9HVmxObUpqWkRneE5XSXdOR1ZmTTVJQ0FUU2FBZ0FBQUFEX193RUFBUF9faEJtbHZnY0JBQUEifQ%3D%3D&amp;utid=d88e8f63-b396-1842-cbb5-e3a11d0329f9&amp;tm_stars=2&amp;client_id=skyscanner_app&amp;redirect_delay=1000&amp;price_policy=2&amp;pre_redirect_id=9d58024f-c452-6ae4-928f-418022798adc&amp;tm_city_code&amp;max_price=1389&amp;guests=1&amp;request_id=9d58024f-c452-6ae4-928f-418022798adc&amp;tm_country_code=PH</t>
  </si>
  <si>
    <t>14.6200305, 121.0488067</t>
  </si>
  <si>
    <t>Winter Hotel, 145, C. Benitez Street, Kaunlaran, Cubao, 4th District, Quezon City, Eastern Manila District, Metro Manila, 1111, Philippines</t>
  </si>
  <si>
    <t>www.skyscanner.com.ph/hotel_deeplink/4.0/PH/en-US/PHP/h_bc/193721321/2026-03-02/2026-03-03/hotel/hotel/hotels?legacy_provider_id=13&amp;rooms=1&amp;closed_user_group=general&amp;hb_data=_sCORiAfDx6X7nLGk2ogZXFw8KwgukPst-p7QTE51u0eMctfzXV_-NenUyyjKfwDYuwgmKlNKvuCiLrSuQyjbkHc5bazSkUZxjA5sBTAB-WCayaGWvMIBmXbEVssNFpwchVKIJlpLRLGGa5zOY2CTaX_v3rz7x9ywk_7EKoomY0PQZLUzpzAgtV79BnzXwg4CnSmbFxP1ma-lActCktZoxjTHfvsXJXHzU_u_1baJ_9VvjTtfyKO0c6sSStegiIJcdHBlgPJBO9L1duQLY1zRnMCsdnpsxZjjK3ueCuQ0K_RBthlND-b17bfZBiqHRTkOxXU2q24kIhHvKGnkEfE33tHic_jBT-PodSHdX7mjJuua8qGRpKIOlH77wOm0F4PudbhJup3EygWfhDl69zN1gEWs9S00uX08pKNwtARicMoAdmy&amp;q_datetime_utc=2026-03-02T01%3A32%3A39&amp;ticket_price=881&amp;quote_id=-2853775025501431256&amp;utid_state=1&amp;channel=iphone&amp;price_without_closed_user_group=1852&amp;tm_place_name=Quezon+City&amp;deeplink_data=eyJmaWVsZHMiOnsic2lnbmF0dXJlIjoiNjgwYmFhZTg1MDQ2YmNmNmI3NjU1MWRmZDBmN2RhNjciLCJibG9ja19pZCI6InYxX0NnRXRFTXdDR2lnS0hUSXdNall0TURNdE1ESlVNREE2TURBNk1EQXVNREF3S3pBM09qQXdFQUVZM3dFb0FUZ0JJZ0lJQVE9PV9DaWtJdU5HMVRSQUNHT0NxZ2MwQklKNEVLS0xHdHdvd0Frb05NelkxUkRFd01GQmZNVEF3VUZDWUJSSUdDQUVpQWd4c0dnUW9BakFCSWdRSUFoZ0MifX0%3D&amp;utid=881eb5f3-8871-b40f-6bae-8cafb4da5d59&amp;tm_stars=2&amp;client_id=skyscanner_app&amp;redirect_delay=1000&amp;price_policy=2&amp;pre_redirect_id=928516a6-6fd5-bfe6-4f43-adf5394ee05c&amp;tm_city_code&amp;max_price=1384&amp;guests=1&amp;request_id=928516a6-6fd5-bfe6-4f43-adf5394ee05c&amp;tm_country_code=PH</t>
  </si>
  <si>
    <t>www.skyscanner.com.ph/hotel_deeplink/4.0/PH/en-US/PHP/h_bc/200638293/2026-03-02/2026-03-03/hotel/hotel/hotels?legacy_provider_id=13&amp;rooms=1&amp;closed_user_group=apps&amp;hb_data=H91uW6HlYcTZR7Pku-ou6pg9s1R7NOx_CT0xILsjC-owUbhH7OV6yxUBpOayavJQ7y7IkfRCYyf-jqqwJGETiQSHv0CsFFRSTONSh0HL7CFMhG8fIrlJCJpW5LE-YHT1QMN0iId2UbDCfls9DbXEgNpH7ZapjK8oSGVAJJ08yjbRCNjTyVk3C1XpDQOTmoq3WIGHXzebYpjKtvC84Q1x7MmWnUEVk9aaTQe6sLBUz6T141_KcR2pzRqMNza0e1RYEkmvqjgTY1bsvvO5Y0H8_onwsQAkhGq8uPWFvSwWMQjd0aZqAsyHE-WhK3oWZBHuK--oInJMlrZE6pO6ypxJaLBGU_2zw8TeE-J-d3V8_Dv71PpzpcXNtXSzFjPb3IgQSs9-Qs9GzLgZzysLunwRp0PQ6asV-SXHf2bmavN_YC9gcvfZ3CE%3D&amp;q_datetime_utc=2026-03-02T01%3A32%3A40&amp;ticket_price=1574&amp;quote_id=55528814692576984&amp;utid_state=1&amp;channel=iphone&amp;price_without_closed_user_group=10990&amp;tm_place_name=Makati&amp;deeplink_data=eyJmaWVsZHMiOnsic2lnbmF0dXJlIjoiZTRjNjVjMjhiNWNiOGQwZjVmZmVjN2YxYWRjZGUyYzkiLCJibG9ja19pZCI6IjEzMjAzNTg2MDNfNDA0NzM5ODQ2XzBfMF8wIn19&amp;utid=e392761f-1def-73c9-6f1f-30a0b3fe0755&amp;tm_stars=3&amp;client_id=skyscanner_app&amp;redirect_delay=1000&amp;price_policy=2&amp;pre_redirect_id=56b5a83b-76f9-cc9c-0674-164be60f66e9&amp;tm_city_code&amp;max_price=4226&amp;guests=1&amp;request_id=56b5a83b-76f9-cc9c-0674-164be60f66e9&amp;tm_country_code=PH</t>
  </si>
  <si>
    <t>14.5649375, 120.9851875</t>
  </si>
  <si>
    <t>www.skyscanner.com.ph/hotel_deeplink/4.0/PH/en-US/PHP/h_h1/71782647/2026-03-05/2026-03-06/hotel/hotel/hotels?legacy_provider_id=927111&amp;rooms=1&amp;closed_user_group=mobile&amp;hb_data=9ZH3ihgjYbd6QkBq5MV_7pjDLneCpHJMbXVS5azQnxW-ExsTU-0n2AqF5GwZ_QOfZoWCRxU3UdVrUYLKSVUj2fKVWS_b2GE_o1oqm4ryKEFfvpFDBMDl4UUTHRuFBITRpezXiqXgVvB7CgTgA22p6s2o4PAh9hL-OvDAx4KWqLroHT8zy3PiLq7Qhmf2_ZmCcj1EYomCVE3cxToPYJNaQN9PI6_pGtgct4CnEe8Sk-9ngldruiazkZLG69JLlhxTt-UaJs5jOWs_PqGnCR-DrnSTTsQ%3D&amp;q_datetime_utc=2026-03-05T14%3A40%3A59&amp;ticket_price=2400&amp;quote_id=-2843764948372102774&amp;utid_state=1&amp;channel=iphone&amp;price_without_closed_user_group=3000&amp;tm_place_name=Manila&amp;deeplink_data=eyJmaWVsZHMiOnsic2lnbmF0dXJlIjoiYjVlMmE3NjgzYWU3YTI3ODIwZTY2NWU0OTdkZjBlOGUifSwidXJsIjoiaHR0cHM6Ly9waC5ob3RlbHMuY29tL0hvdGVsLVNlYXJjaD90cGlkPTMyMTQmbXBlPTE3NzI3MjE1NTYmZW5kRGF0ZT0yMDI2LTAzLTA2JmFkdWx0cz0xJmxvY2FsZT1lbl9QSCZjaGlkPTExZGE1ZmVlLWFlNDQtNDE5ZS1iOWYxLWJkYTk3YjcyYmY5ZSZlYXBpZD00NCZtY3RjPTMmc3RhcnREYXRlPTIwMjYtMDMtMDUmbXBkPVBIUCZtcG49MjAwMDc5OTIxJmN1cnJlbmN5PVBIUCZyYXRlcGxhbmlkPTIwMTExODAwNiZtcG09MjQmbXBwPTEmbXBvPUVDJnNlbGVjdGVkPTQ0NzUxNjcmbXBiPTUxMC4yMyZtcHE9MjE3My4yMiZtcGE9MTg4OS43NiJ9&amp;utid=c3cba945-925a-6d53-576f-6d3414a36f72&amp;tm_stars=1&amp;client_id=skyscanner_app&amp;price_policy=2&amp;pre_redirect_id=35b31d1b-d690-cfd4-5f03-17abb032af0b&amp;tm_city_code=MNLP&amp;max_price=3302&amp;guests=1&amp;request_id=35b31d1b-d690-cfd4-5f03-17abb032af0b&amp;tm_country_code=PH</t>
  </si>
  <si>
    <t>14.5647371, 120.9852058</t>
  </si>
  <si>
    <t>Microtel by Wyndham Mall of Asia</t>
  </si>
  <si>
    <t>www.skyscanner.com.ph/hotel_deeplink/4.0/PH/en-US/PHP/h_ct/212344290/2026-03-02/2026-03-03/hotel/hotel/hotels?legacy_provider_id=31&amp;rooms=1&amp;closed_user_group=general&amp;hb_data=vc65me-1LbuO0vwwTJPCVOD3vUxWzNqzpl-0bnRRx6Fm9aC-jCuUS8V0SX2khchwcX6gNWbziT6QlC4rtItEruWttXqY7MAMmJsOmGkUjAIUeLijvVabUc00K3nC6J6swrpL4F-U5lERskcuwtxmhuz8xENLy6x_EwA5HxtP3jLtfCzWWtsW6RoOQ_X_UaW9rylfkqeqOJxNSeGciiMy9MJvSv2bp80AY4Xp_FojtD40CqggQVi4Y-EhaX2Gf2ncVqDqyJP1zfJBXxkA89gGZ1o8g0GFHt6bBT4wKAwCGf1PleRQyWoKKfRyaPrxg6JSGQV5PrvPs84T2CqdhwXmd4hyzFuEMXMKwtVgmXmGPhOhtbxcSNibDQHlcZjn38spdN-gBHBHtfcjb89EDPlR6PsvAcaW-rc8-tYoQ5kYYA%3D%3D&amp;q_datetime_utc=2026-03-02T01%3A32%3A44&amp;ticket_price=5564&amp;quote_id=4765941163021050577&amp;utid_state=1&amp;channel=iphone&amp;price_without_closed_user_group=6200&amp;tm_place_name=Pasay&amp;deeplink_data=eyJmaWVsZHMiOnsic2lnbmF0dXJlIjoiMjkxMDcxMzA0MzYxNTVjN2U5NTAzZWE4MWZhYWI0OGUifSwidXJsIjoiaHR0cHM6Ly9waC50cmlwLmNvbS9ob3RlbHMvcmVkaXJlY3Q%2FaG90ZWxpZD05OTI4MjEmY2l0eT0xMjE4NTMmQWxsaWFuY2VpZD0xMjYwNyZzaWQ9ODg4ODMyJmNoZWNraW49MjAyNi0wMy0wMiZjaGVja291dD0yMDI2LTAzLTAzJnNob3BwaW5naWQ9Y2RlMjNiNzM2ZTExNDk0ZWEwNTFmNjY3NzFhODc2YjQmYWR1bHQ9MSZjaGlsZHJlbj0wJmFnZXM9Jmxhbmd1YWdlPWVucGgmbG9jYWxlPWVuX1BIJnJvb21pZD0xNzk4MDQ5MDk2JnN3aWQ9MCZwYXk9UFAmZmd0PTEmaXNfc3A9UTEmY3JuPTEmY3Vycj1QSFAmd2twPTEmc3RhbmQ9SDRzSUFBQUFBQUFBX3dBVEFlei1DbmdLQWhnQkVnUUlBUkFBR213SXlKcXcyUVlTQ2pFeE5qRTBPRFU1TURJWUFEQ2JDVGlwWVpnQnRjdzhxQUVBdUFFQ3dBRUEwUUhoZWhTdVIzLXlRT0VCTXpNek1fTzd0VURvQVl2dG9vVUJpQUlnaVFRQUFBQUFBQUFBQUtBRUJxb0VEQWpiRHhIMktGeVB3dC1EUUtFRkFBQUFBQUFBQUFBYUlHTmtaVEl6WWpjek5tVXhNVFE1TkdWaE1EVXhaalkyTnpjeFlUZzNObUkwSUFRb2g4ZVR6UVpJQVZJR1lXVTBaRFl5V2h3S0ExVlRSQkhDaHFkWHluSWJRQm9EVUVoUUlSQllPYlRJZHI0X1lnVmxibDlRU0dpNUZIQUJlQUNLQVFkSUFYZ0F5QUVCcWdFQThnRWlZMlJsTWpOaU56TTJaVEV4TkRrMFpXRXdOVEZtTmpZM056RmhPRGMyWWpSZk01SUNBVFNhQWdBQUFBRF9fd0VBQVBfXzRNZFdjeE1CQUFBIn0%3D&amp;utid=364f6242-4c4c-a29e-f147-ab4229ce4b91&amp;tm_stars=3&amp;client_id=skyscanner_app&amp;redirect_delay=1000&amp;price_policy=2&amp;pre_redirect_id=fa5904bb-7f00-066e-f852-593b9d8a4ab5&amp;tm_city_code&amp;max_price=8900&amp;guests=1&amp;request_id=fa5904bb-7f00-066e-f852-593b9d8a4ab5&amp;tm_country_code=PH</t>
  </si>
  <si>
    <t>www.skyscanner.com.ph/hotel_deeplink/4.0/PH/en-US/PHP/h_bc/162649360/2026-03-02/2026-03-03/hotel/hotel/hotels?legacy_provider_id=13&amp;rooms=1&amp;closed_user_group=apps&amp;hb_data=07S3KZ79V10yTo_GCCvfFHdyLAtdd8SHNqXiBmitCogo9OTi2lKhGk-PuKg-LehiW4QPcQRQYSRdlgn2BpmTLTq9nn6_Vf1UWCvoTR9jvIF9BYpwWr5De-H3t-GLRfkcs7trCe1ttbkWd3uJVlj2_756R4bUpb8qnVcl0gBD5DKpC0eHAV-GzdsVXoRL6XY5NsbXZnCC691FcXYVlqX6lKYeBsCzl69GEXoPIad0tsG32ZMnlOMhv7SjUtOKrdXUvMcHzqdunug_ZlL2SFuTzj1YuaxtWnU6QbV0R7HsveNGM7ZQYwWyV01sFkZWVGX4ZOpIX1xEG7iZPtl2NRGaSmMdsBOfFL6iAi-CojbgEWsLW9-FjGPet7mpjpw4i7k0WR9bFIPxOFLvkxMWFICvRpGG1hhSsQrKo_nz28jlWullJDtS&amp;q_datetime_utc=2026-03-02T01%3A32%3A43&amp;ticket_price=1389&amp;quote_id=7204826647135905025&amp;utid_state=1&amp;channel=iphone&amp;price_without_closed_user_group=3214&amp;tm_place_name=Makati&amp;deeplink_data=eyJmaWVsZHMiOnsic2lnbmF0dXJlIjoiOTAzNGQ0MTczODc0YjY4NzkyZjMyMjQxNzM3YjBiMmEiLCJibG9ja19pZCI6IjE1MDI4ODMyMDFfNDIxOTc3NTA4XzBfMF8wIn19&amp;utid=6200a62c-9029-53c2-ffff-38bd745cf71a&amp;tm_stars=0&amp;client_id=skyscanner_app&amp;redirect_delay=1000&amp;price_policy=2&amp;pre_redirect_id=5abbb9c2-4338-da99-fd61-5f2ce26c6124&amp;tm_city_code&amp;max_price=2871&amp;guests=1&amp;request_id=5abbb9c2-4338-da99-fd61-5f2ce26c6124&amp;tm_country_code=PH</t>
  </si>
  <si>
    <t>14.640246, 121.055047</t>
  </si>
  <si>
    <t>Kalayaan Avenue, Teachers Village, Teachers Village West, Diliman, 4th District, Quezon City, Eastern Manila District, Metro Manila, 1101, Philippines</t>
  </si>
  <si>
    <t>Verjandel Hotel</t>
  </si>
  <si>
    <t>www.skyscanner.com.ph/hotel_deeplink/4.0/PH/en-US/PHP/h_ad/153312780/2026-03-02/2026-03-03/hotel/hotel/hotels?legacy_provider_id=22&amp;rooms=1&amp;hb_data=iEIojtlFLNh5N_qGDv51ocUCvd85IZHoXj9aeejPtttpM3WSShmTdCPnw_bgo4W9-g2b1W-MytmhFhlellezTcEQhjZQG0dVieeXHwM3lE4RlL3Kh0eb3zzXfdF4q2MX9DViRBvDZowexiMAoQc5Ofs769hUhr2H797iJSnxht3T5s60_DcV_VvfucQJFxvuXfmE_P68L_bvkU_MSwxrNG9qb9k9Ad7fmXwToDLsGz4hNhmDIHnZGz285wiH9gtf7l5y3UP0dIZrMv4cvJga5Ta72Dms8Mt8PsG3vq6SlZOVI27wkxzVHzb2YTp5Tn23prlmk0rxPnRFxj8eLBdUTltbvDSBY2rPrgGADwRble4Wh8ncZzrpCq-wS3697g_Mkdv_qfPI16RgmjnhiSDUbcK0ATnYvm_NLtm9r6Iz2S7v&amp;q_datetime_utc=2026-03-02T01%3A32%3A44&amp;ticket_price=2744&amp;quote_id=-5306093995741202349&amp;utid_state=1&amp;channel=iphone&amp;tm_place_name=Quezon+City&amp;deeplink_data=eyJmaWVsZHMiOnsic2lnbmF0dXJlIjoiYTAzNTZiYmQ1NjBiZTM1M2ZiZmU3YzM0YzM1MjE1ZjAifSwidXJsIjoiaHR0cHM6Ly93d3cuYWdvZGEuY29tL3BhcnRuZXJzL3BhcnRuZXJzZWFyY2guYXNweD9jaWQ9MTg0NjM4MyZoaWQ9MTk4NDcyMiZjdXJyZW5jeT1QSFAmY2hlY2tpbj0yMDI2LTAzLTAyJmNoZWNrb3V0PTIwMjYtMDMtMDMmTnVtYmVyb2ZBZHVsdHM9MSZOdW1iZXJvZkNoaWxkcmVuPTAmUm9vbXM9MSZtY2lkPTI4MDk4Jm1hc3RlclJvb21JZD04Nzk1MzEyMjMmbXB0PUwweGxRMFJLZW5WMFZqaFlhMWRKU1VseFJDOTJRVVp0U0ZnckszbHpTMVZ1VlU1bFUyRTVRVEJpUW05NVNHbFBSRFV4VVZjd1V6WlVVWGRwUlVKNlNIcHNTMWswVWpoUWF6UXZRMmxSUFQwJlRvdGFsUHJpY2U9Mjc0My43NCZUb3RhbFRheD0zMTYuOTkmVG90YWxGZWU9MjMxLjc2JlRvdGFsU3VyY2hhcmdlPTAmbWN1cj1QSFAifQ%3D%3D&amp;utid=996d3adb-b40e-f4b5-6a58-9ebcfc7bde6d&amp;tm_stars=3&amp;client_id=skyscanner_app&amp;redirect_delay=1000&amp;price_policy=2&amp;pre_redirect_id=ad2327ac-6589-6493-a3f7-efd1df171267&amp;tm_city_code&amp;max_price=4590&amp;guests=1&amp;request_id=ad2327ac-6589-6493-a3f7-efd1df171267&amp;tm_country_code=PH</t>
  </si>
  <si>
    <t>www.skyscanner.com.ph/hotel_deeplink/4.0/PH/en-US/PHP/h_ct/213619437/2026-03-02/2026-03-03/hotel/hotel/hotels?legacy_provider_id=31&amp;rooms=1&amp;hb_data=bVA7RTbVjufDnvDVQ8rgXwSGFyZAThFaadCF5jAlrDksKSYt3M_ffutaBvWlAvN00oMbOf76GimcbtzPTDnOwxlb3iyp97QLL3mAGCpNPtmRqlJxZ5ej5HHGQYZu78cgRoJPvni0yXEcE7s6wgm9arITvzQ3YEfEldFyzcg7a5bogaRoxDXIvYuidSvqSZR-98ZCSdzbN-uIg7yUWOYb94HjgU5NHhDvH1-pDEvRPkZsEmLZkz9eRUDn3VarEVZOQgtaPnulwFQ7IIow-ZCpMUUx5DzFCoiN6j9WF_1aojlfDaqd3D0yH5QdJ7OZOpK9wozhHmvuFHfHY5_wPA-u2CqW6zjFMajtlSoAl-N18mteQD2TxLaS01-VzSC6-GepduO-qtwX8F5Y690zg84cbZQI7kKre6M2kQ1eODG_Iw%3D%3D&amp;q_datetime_utc=2026-03-02T01%3A32%3A46&amp;ticket_price=4281&amp;quote_id=-7954471900123330177&amp;utid_state=1&amp;channel=iphone&amp;tm_place_name=Pasig&amp;deeplink_data=eyJmaWVsZHMiOnsic2lnbmF0dXJlIjoiYmNmZTNiNTFmNTQyYjUwMTVjNDhhNTkyMmJjZGUxMDgifSwidXJsIjoiaHR0cHM6Ly9waC50cmlwLmNvbS9ob3RlbHMvcmVkaXJlY3Q%2FaG90ZWxpZD02ODY4NjExNSZjaXR5PTEyMTg1NyZBbGxpYW5jZWlkPTEyNjA3JnNpZD04ODg4MzImY2hlY2tpbj0yMDI2LTAzLTAyJmNoZWNrb3V0PTIwMjYtMDMtMDMmc2hvcHBpbmdpZD1hOTZkMThlMDUyM2Y0YzYwOGJhYzQyMDc1N2Y2YmNjNCZhZHVsdD0xJmNoaWxkcmVuPTAmYWdlcz0mbGFuZ3VhZ2U9ZW5waCZsb2NhbGU9ZW5fUEgmcm9vbWlkPTE0Mjk2NzA2OTYmc3dpZD0wJnBheT1QUCZmZ3Q9MSZjcm49MSZjdXJyPVBIUCZ3a3A9MSZzdGFuZD1INHNJQUFBQUFBQUFfd0Q4QUFQX0NtRUtBaGdCRWdRSUFSQUFHbFVJcUpiY3FRVVNBVElZQUREQkVqakhkWmdCbzZMZ0lLZ0JBTGdCQXNBQkF0RUJleFN1UjJFX3EwRGhBWEU5Q3RjanViQkE2QUd2a0tHTkFZZ0NJSWtFQUFBQUFBQUFBQUNnQkFDaEJRQUFBQUFBQUFBQUdpQmhPVFprTVRobE1EVXlNMlkwWXpZd09HSmhZelF5TURjMU4yWTJZbU5qTkNBRUtLcXhrODBHU0FGU0JqUTFaREk0TmxvY0NnTkpSRklSODc4NWZBTERPajhhQTFCSVVDRVFXRG0weUhhLVAySUZaVzVmVUVob3VSUndBWGdBaWdFSFNBRjRBTWdCQWFvQkFQSUJJbUU1Tm1ReE9HVXdOVEl6WmpSak5qQTRZbUZqTkRJd056VTNaalppWTJNMFh6Q1NBZ0UwbWdJQUFBQUFfXzhCQUFEX196ZmpBbWI4QUFBQSJ9&amp;utid=b7161f29-9be0-ed7c-3981-bfc9596faaa8&amp;tm_stars=4&amp;client_id=skyscanner_app&amp;redirect_delay=1000&amp;price_policy=2&amp;pre_redirect_id=f5e85ef2-61b6-22fa-7295-3bb3d1bafc2a&amp;tm_city_code&amp;max_price=7554&amp;guests=1&amp;request_id=f5e85ef2-61b6-22fa-7295-3bb3d1bafc2a&amp;tm_country_code=PH</t>
  </si>
  <si>
    <t>14.5631438, 121.0296587</t>
  </si>
  <si>
    <t>The Makati Palace Hotel, Caceres Street, Poblacion, District I, Makati, Southern Manila District, Metro Manila, 1210, Philippines</t>
  </si>
  <si>
    <t>Makati Palace Hotel</t>
  </si>
  <si>
    <t>www.skyscanner.com.ph/hotel_deeplink/4.0/PH/en-US/PHP/h_ad/46988666/2026-03-02/2026-03-03/hotel/hotel/hotels?legacy_provider_id=22&amp;rooms=1&amp;hb_data=XOTQgC3YopkeZOa4AU0wuwrmeVpTnsnDUV6Z_HfRQoZx5rc3L8yExEsQhlKY7OwanM4nRZEmCDbbGKN6dfFI0pR8o0lh9Bmf42h7XOtjJVu6pz0vhQxxkBp39RUyfzhuuOy6gfh032yHqdx8WPoDEimaAHOZJUtzs_y_xQ-PNxUUnQuMIiEDDE2_c9sK3wZGIzF9A7l-ISvA1DJUi347KbycFHzrbVNQrCd_5NpPL-tUHb8JyV3v2mS8EMrRWXr9Cc5GO0mWYugVYvscyQqGaoIVI1a0IzzbllcR6l-baa8sm62SPvHqVyFN_aj7a7OtBNskdb_KuDUFv8VwdWgOR4elEZAA-16PCYBtv1sBF-kNL6dbrbcGTVmHRgdRySmLWwYyuhVynCAyht3Ffi6BiO8MzJMNyPeI_jBahNXZCwgH&amp;q_datetime_utc=2026-03-02T01%3A32%3A44&amp;ticket_price=2305&amp;quote_id=-4159342664181550762&amp;utid_state=1&amp;channel=iphone&amp;tm_place_name=Makati&amp;deeplink_data=eyJmaWVsZHMiOnsic2lnbmF0dXJlIjoiZTQzYWNjNzdmODMxMjEzMzAzMTMzOTBhNjQzYzgzOGIifSwidXJsIjoiaHR0cHM6Ly93d3cuYWdvZGEuY29tL3BhcnRuZXJzL3BhcnRuZXJzZWFyY2guYXNweD9jaWQ9MTg0NjM4MyZoaWQ9NTk2NTImY3VycmVuY3k9UEhQJmNoZWNraW49MjAyNi0wMy0wMiZjaGVja291dD0yMDI2LTAzLTAzJk51bWJlcm9mQWR1bHRzPTEmTnVtYmVyb2ZDaGlsZHJlbj0wJlJvb21zPTEmbWNpZD0zMzImbWFzdGVyUm9vbUlkPTEyMDQ0MzA1NjcmbXB0PVZ5dDNWRWxFU0VsRU1rSk9TV05wV2lzelNIRk9kbkJGWlhWdGVsQkxRa2x2WVUxcGQzcE1PVWx6UkdOU2FscE5XbkIxUW01VFlubEdhV2xDWlZwSWRqUjRXVWRMT0RKQk1WZGtabWxCUFQwJlRvdGFsUHJpY2U9MjMwNC43NCZUb3RhbFRheD0yNDYuOTQmVG90YWxGZWU9MC4wMCZUb3RhbFN1cmNoYXJnZT0wJm1jdXI9UEhQIn0%3D&amp;utid=3a3a4cd6-ab6e-55e9-9255-ba4534385e42&amp;tm_stars=3&amp;client_id=skyscanner_app&amp;redirect_delay=1000&amp;price_policy=2&amp;pre_redirect_id=757e6c0a-5f76-d084-d393-202535bf5b73&amp;tm_city_code&amp;max_price=2305&amp;guests=1&amp;request_id=757e6c0a-5f76-d084-d393-202535bf5b73&amp;tm_country_code=PH</t>
  </si>
  <si>
    <t>14.5809565, 120.9893525</t>
  </si>
  <si>
    <t>Paco Park Oasis Hotel, Padre Faura Street, Paco, Fifth District, Manila, Capital District, Metro Manila, 1007, Philippines</t>
  </si>
  <si>
    <t>Arzo Hotel Manila</t>
  </si>
  <si>
    <t>www.skyscanner.com.ph/hotel_deeplink/4.0/PH/en-US/PHP/h_xp/204999844/2026-03-05/2026-03-06/hotel/hotel/hotels?legacy_provider_id=1&amp;rooms=1&amp;closed_user_group=mobile&amp;hb_data=yGUwqmW8GRcXLEAwdExqR82x1rqWl_BpwHm25-A6bHyzTPpTesizii3IcxCOW_QFfyhzk1dnPeE_pW4FNkCHmoIC7BIhcCgzqal2wACKYa2VKBg4VMKiexKZ2RmYNfQL-QiPjY-3Jo7tuPPUOKsxUko52LeEMLoBs_3wuFAtciW57H5TCOrFjCz5WFb7sqZu-5DB_pt1G_jf8cIvFLcEfeuGVuQkGTIzsD-CLmODA3b2IzX25MDeItYLa3KrHZHfDfvd_l6itMMP1blv-Ycg6sIfD8Q%3D&amp;q_datetime_utc=2026-03-05T14%3A40%3A58&amp;ticket_price=3002&amp;quote_id=-7066047043706204422&amp;utid_state=1&amp;channel=iphone&amp;price_without_closed_user_group=3159&amp;tm_place_name=Manila&amp;deeplink_data=eyJmaWVsZHMiOnsic2lnbmF0dXJlIjoiNDdhNGYzOTVkYTE1NDI5OWU0NTJhYWQ2NTEyZjFmZjIifSwidXJsIjoiaHR0cHM6Ly93d3cuZXhwZWRpYS5jb20ucGgvSG90ZWwtU2VhcmNoP3RwaWQ9NjgmbXBlPTE3NzI3MjAyMTgmZW5kRGF0ZT0yMDI2LTAzLTA2JmFkdWx0cz0xJmxvY2FsZT1lbl9VUyZjaGlkPWU1ODU0ODYzLTkzMTUtNGM0Ny1hZTI0LTU1Y2Q1YjE1OTM3OSZlYXBpZD00NjIzMCZtY3RjPTMmc3RhcnREYXRlPTIwMjYtMDMtMDUmbXBkPUdCUCZtcG49MzI0MzA1OTE0JmN1cnJlbmN5PUdCUCZyYXRlcGxhbmlkPTM5NDE0Njc4OSZtcG09MjQmbXBwPTEmbXBvPUVDJnNlbGVjdGVkPTEwMjU5NjE2NCZtcGI9Ni45NCZtcHE9MzQuNjkmbXBhPTMxLjU0In0%3D&amp;utid=6f01c253-f852-b07d-cf64-3aa2cbc26548&amp;tm_stars=3&amp;client_id=skyscanner_app&amp;price_policy=2&amp;pre_redirect_id=b4725c98-eeae-045c-af57-1f50db6c5a2b&amp;tm_city_code=MNLP&amp;max_price=3315&amp;guests=1&amp;request_id=b4725c98-eeae-045c-af57-1f50db6c5a2b&amp;tm_country_code=PH</t>
  </si>
  <si>
    <t>14.6198421, 121.0451505</t>
  </si>
  <si>
    <t>Arzo Hotel Manila provides rooms in Manila near Manila Bay Beach and Rizal Park. This 4-star hotel offers a 24-hour front desk and free WiFi. Manila Cathedral is 2.2 miles from the hotel and Fort Santiago is 2.2 miles away.</t>
  </si>
  <si>
    <t>https://www.google.com/maps/place/Festive+Hotel+Makati/data=!4m11!3m10!1s0x3397c97772be3c11:0xea73a20ec006386c!5m3!1s2026-03-01!4m1!1i2!8m2!3d14.5632293!4d121.0005861!16s%2Fg%2F1trvhz5y!19sChIJETy-cnfJlzMRbDgGwA6ic-o?authuser=0&amp;hl=en&amp;rclk=1</t>
  </si>
  <si>
    <t>14.5632293, 121.0005861</t>
  </si>
  <si>
    <t>Alejandra Hotel, Zobel Roxas Street, Palanan, San Andres Bukid, District I, Makati, Southern Manila District, Metro Manila, 1017, Philippines</t>
  </si>
  <si>
    <t>Festive Hotel Makati</t>
  </si>
  <si>
    <t>www.skyscanner.com.ph/hotel_deeplink/4.0/PH/en-US/PHP/h_ct/203918788/2026-03-02/2026-03-03/hotel/hotel/hotels?legacy_provider_id=31&amp;rooms=1&amp;hb_data=j1iR7LFLgJw5IYQ1kxn703zzrFMVMl_478nJD5lLyMv3sGfXhWiChoT5obptORj4TVCsE-_tj3ziAi05iQdpm9YU1pmenTHBKKyahqQVrFP-UhTCWGGMLdxC7QCazNhVKJeQmLIU0DaPdpnlxwb6lFCgRbUmMkkSsQ8pItnNQypvSqI50OA6MCljyV_P7ZPGeUymxlkRRLYQJ7ml9A8hYtze9EPqyHoMzc0GYT6xc-Cag9TzhxsHfLCHoY_hIGdR-TeAC0H4colF316rXa4NME-k2xv0vOaQMHzLxeYhddx8CzHzCi8weVSq2fjgxRuTfdeL2mTE8_eOn0oPFMRssNWRpfppkTRwIO9c6wFznGnE94r0W2CS3045Knh9zA7BosxdcyqG89qigfHjdWPsvAarEod_FqL_n1zO7zK2fw%3D%3D&amp;q_datetime_utc=2026-03-02T01%3A32%3A51&amp;ticket_price=1602&amp;quote_id=1224805837881614635&amp;utid_state=1&amp;channel=iphone&amp;tm_place_name=Makati&amp;deeplink_data=eyJmaWVsZHMiOnsic2lnbmF0dXJlIjoiNTBhNGQ2ZTMzM2I4ZTBjNjI5MGVkYzBhZDg4NjhhZjMifSwidXJsIjoiaHR0cHM6Ly9waC50cmlwLmNvbS9ob3RlbHMvcmVkaXJlY3Q%2FaG90ZWxpZD01NTkxNTk0OSZjaXR5PTYyNzQ0JkFsbGlhbmNlaWQ9MTI2MDcmc2lkPTg4ODgzMiZjaGVja2luPTIwMjYtMDMtMDImY2hlY2tvdXQ9MjAyNi0wMy0wMyZzaG9wcGluZ2lkPTYyNThmZmY4MjE5YjQzOTJhMTBjZTUwNTYzOWE0MThlJmFkdWx0PTEmY2hpbGRyZW49MCZhZ2VzPSZsYW5ndWFnZT1lbnBoJmxvY2FsZT1lbl9QSCZyb29taWQ9MTE1NjkwNDYzNSZzd2lkPTAmcGF5PVBQJmZndD0xJmNybj0xJmN1cnI9UEhQJndrcD0xJnN0YW5kPUg0c0lBQUFBQUFBQV93QUxBZlQtQ21rS0FoZ0JFZ1FJQVJBQUdsMEl1LTNUcHdRU0NUYzVOekUyTnpZd05CZ0FNS2dCT0tVU21BR3Q2OVFhcUFFQXVBRUV3QUVBMFFGN0ZLNUg0VXlWUU9FQlNPRjZGSzRKbVVEb0FaLXlyZHdCaUFJZ2lRUVVya2ZoZWhRZVFLQUVBS0VGOWloY2o4SjFaRUFhSURZeU5UaG1abVk0TWpFNVlqUXpPVEpoTVRCalpUVXdOVFl6T1dFME1UaGxJQVFvdzhxVHpRWklBVklHT0dabU16ZzVXaHdLQTFWVFJCSENocWRYeW5JYlFCb0RVRWhRSVJCWU9iVElkcjRfWWdWbGJsOVFTR2k1RkhBQmVBQ0tBUWRJQVhnQXlBRUJxZ0VIQ2dNd05ERVFCUElCSWpZeU5UaG1abVk0TWpFNVlqUXpPVEpoTVRCalpUVXdOVFl6T1dFME1UaGxYek9TQWdFMG1nSUFBQUFBX184QkFBRF9fMW5Wcm1NTEFRQUEifQ%3D%3D&amp;utid=008ecff3-73dc-1fcd-9df0-0c9c75466f0e&amp;tm_stars=3&amp;client_id=skyscanner_app&amp;redirect_delay=1000&amp;price_policy=2&amp;pre_redirect_id=26c8c970-4047-f5db-5597-04491b11d881&amp;tm_city_code&amp;max_price=2956&amp;guests=1&amp;request_id=26c8c970-4047-f5db-5597-04491b11d881&amp;tm_country_code=PH</t>
  </si>
  <si>
    <t>14.6548901, 121.0296789</t>
  </si>
  <si>
    <t>7-Eleven, West Avenue, Bungad, Project 7, 1st District, Quezon City, Eastern Manila District, Metro Manila, 1105, Philippines</t>
  </si>
  <si>
    <t>Axiaa Hotel</t>
  </si>
  <si>
    <t>www.skyscanner.com.ph/hotel_deeplink/4.0/PH/en-US/PHP/h_ad/179155824/2026-03-02/2026-03-03/hotel/hotel/hotels?legacy_provider_id=22&amp;rooms=1&amp;closed_user_group=general&amp;hb_data=qeDeUr3L57TRWcUKoCkkvnQWPCfb63uto5JahWWI5JaKYpHlTcmS7inOOMTU-Zvoj6re9jDIQbXiujJpEUSaHJ7tFpb61PV6e8x3314_x5iEzyKYZ3tSN6cujvVl0GA50bJLVbJRjsSUt_SyR4HzA5ea3AS_ReqL2G-9JH8HweFXfhdj9n2ngU8lcG3lxIx9KwFuSD01DyHn_1qAXMO_ArUrTt75Bbu3VFP7R3zJSu2rW5-yr2x8oRfInD6CeHc783hU_TexxtgSOquc3qw7vuZjO_ezVqw_W_8K5BkZAG66MDrjxE3HB5ypxc_9k4KBEQimOS1oxGkapBFkw-5Kn3bUluJnx7tUFr5W94aIvDxxWfrhq3qqkIvTJKbKLHSoN-Kgm-9MaJJ1lBwMgrXzesvtjlYp_DpL_QFRaEpJwRUw&amp;q_datetime_utc=2026-03-02T01%3A32%3A51&amp;ticket_price=1871&amp;quote_id=-5850161468796103249&amp;utid_state=1&amp;channel=iphone&amp;price_without_closed_user_group=3500&amp;tm_place_name=Quezon+City&amp;deeplink_data=eyJmaWVsZHMiOnsic2lnbmF0dXJlIjoiYmUwNjUxMWQ5ZmJiMzFkYTZkODUwODAxMDExMjQ4MDEifSwidXJsIjoiaHR0cHM6Ly93d3cuYWdvZGEuY29tL3BhcnRuZXJzL3BhcnRuZXJzZWFyY2guYXNweD9jaWQ9MTg0NjM4MyZoaWQ9NTA1NzY2NCZjdXJyZW5jeT1QSFAmY2hlY2tpbj0yMDI2LTAzLTAyJmNoZWNrb3V0PTIwMjYtMDMtMDMmTnVtYmVyb2ZBZHVsdHM9MSZOdW1iZXJvZkNoaWxkcmVuPTAmUm9vbXM9MSZtY2lkPTMzMiZtYXN0ZXJSb29tSWQ9MzgzNjc2OTImbXB0PVFYbHROMUY2TUhCSVVWVkNNR05OWlU5eFUxbElWVUkwTWxSc1dHWlljM0J2TkV0SFIycDVMM0ZrVGpOVVExVjFURGhrUkdKbFZuZEljMUV3VmtKSmVXVjZNMVEwVVRreGJXRlZRVWRRTkQwJlRvdGFsUHJpY2U9MTg3MC43NyZUb3RhbFRheD0yMDAuNDQmVG90YWxGZWU9MC4wMCZUb3RhbFN1cmNoYXJnZT0wJm1jdXI9UEhQIn0%3D&amp;utid=3331ca76-10b4-0a3b-bcd8-442265fe6ef1&amp;tm_stars=3&amp;client_id=skyscanner_app&amp;redirect_delay=1000&amp;price_policy=2&amp;pre_redirect_id=a2f0cf43-d4f0-a3c5-2498-11640e4b972e&amp;tm_city_code&amp;max_price=3405&amp;guests=1&amp;request_id=a2f0cf43-d4f0-a3c5-2498-11640e4b972e&amp;tm_country_code=PH</t>
  </si>
  <si>
    <t>14.6495015, 121.0284658</t>
  </si>
  <si>
    <t>7-Eleven, 99, West Avenue, Bungad, Project 7, 1st District, Quezon City, Eastern Manila District, Metro Manila, 1105, Philippines</t>
  </si>
  <si>
    <t>Hotel Selena</t>
  </si>
  <si>
    <t>https://www.google.com/maps/place/Sans+Hotel+at+One+JD+Place+Makati+by+RedDoorz/data=!4m11!3m10!1s0x3397c9c5c302c79d:0x5705689884a5dd87!5m3!1s2026-03-01!4m1!1i2!8m2!3d14.5543944!4d121.0062714!16s%2Fg%2F11l6x8mj38!19sChIJnccCw8XJlzMRh92lhJhoBVc?authuser=0&amp;hl=en&amp;rclk=1</t>
  </si>
  <si>
    <t>14.5543944, 121.0062714</t>
  </si>
  <si>
    <t>1271, Batangas Street, Sitio 7, San Isidro, District I, Makati, Southern Manila District, Metro Manila, 1234, Philippines</t>
  </si>
  <si>
    <t>Sans Hotel at One JD Place Makati by RedDoorz</t>
  </si>
  <si>
    <t>www.skyscanner.com.ph/hotel_deeplink/4.0/PH/en-US/PHP/h_bc/217939730/2026-03-02/2026-03-03/hotel/hotel/hotels?legacy_provider_id=13&amp;rooms=1&amp;closed_user_group=general&amp;hb_data=dIsMi5MvB4Lwke80FzNsQZJ2piUrlDxbtnnccN4aVocAMWGfdzBM0Y45YVPwgNLJe2gvmwi28v2X3aX5n1rt1VM6sycOG76w7QCObCqedq0ocA_d-WwE38sSs6CKQXNa7I-395QD6bA3P0Qctpy-X4GY3vVmtI1aGo2vQ3PVYaHnssfNiYAm9PqDwSiY9RUU0DC-iIfaaXz4o09B5EHVuL49EDx3G7Ly50IQpm1p8LpDw4UOD_hW7t_hAgwVqcvUTaG-kkxMvHIGQnd6iNAL7dOqhDwNOkQ8jsvnR3-kCZ7-vbL5Yv8QlbKihB_DNow55_-VOSMGUwoduxJ69K6sZntXYGK8tdkK79klf8sWh3pOKFoP7IZDgmsKFUHvs49FNcKJ2G72evqB3nZCE-WwAt7SXoFSDi1PINieZlksWn7ncaijHBw%3D&amp;q_datetime_utc=2026-03-02T01%3A32%3A53&amp;ticket_price=1469&amp;quote_id=-8575009991357058784&amp;utid_state=1&amp;channel=iphone&amp;price_without_closed_user_group=1784&amp;tm_place_name=Makati&amp;deeplink_data=eyJmaWVsZHMiOnsic2lnbmF0dXJlIjoiODk3NzUzNDEzMmQ5M2QxMGY4MzYyZGNmYzBhMzc5ZjMiLCJibG9ja19pZCI6InYxX0NnRXRFTXdDR2lnS0hUSXdNall0TURNdE1ESlVNREE2TURBNk1EQXVNREF3S3pBM09qQXdFQUVZM3dFb0FUZ0JJZ0lJQVE9PV9DaU1JcU5HbTBnVVFBaUJzS0liSzFoQXdBa29OTXpZMVJERXdNRkJmTVRBd1VGQ1lCUklDQ0FFYUJDZ0NNQUVpQkFnQ0dBST0ifX0%3D&amp;utid=49779288-60f9-7634-5bef-b88417bbbf90&amp;tm_stars=3&amp;client_id=skyscanner_app&amp;redirect_delay=1000&amp;price_policy=2&amp;pre_redirect_id=0b7397ee-9428-2264-d1a8-ec3bfa79c988&amp;tm_city_code&amp;max_price=2369&amp;guests=1&amp;request_id=0b7397ee-9428-2264-d1a8-ec3bfa79c988&amp;tm_country_code=PH</t>
  </si>
  <si>
    <t>14.6350415, 121.0545676</t>
  </si>
  <si>
    <t>One Liberty Hotel, Kalayaan Avenue, Teachers Village, Malaya, Diliman, 4th District, Quezon City, Eastern Manila District, Metro Manila, 1101, Philippines</t>
  </si>
  <si>
    <t>parking, wifi, elevator, air_conditioning, non-smoking, internet_access, 24-hour_front_desk_service, room_service, television, desk, shower, games_room</t>
  </si>
  <si>
    <t>One Liberty Hotel Kalayaan Avenue</t>
  </si>
  <si>
    <t>https://www.google.com/maps/place/City+Garden+Hotel+Makati/data=!4m11!3m10!1s0x3397c9aa47c34b85:0x96d796197d583468!5m3!1s2026-03-01!4m1!1i2!8m2!3d14.5642017!4d121.0293097!16s%2Fg%2F11bx43tfb_!19sChIJhUvDR6rJlzMRaDRYfRmW15Y?authuser=0&amp;hl=en&amp;rclk=1</t>
  </si>
  <si>
    <t>14.5642017, 121.0293097</t>
  </si>
  <si>
    <t>City Garden Hotel Makati</t>
  </si>
  <si>
    <t>www.skyscanner.com.ph/hotel_deeplink/4.0/PH/en-US/PHP/h_bc/114164213/2026-03-02/2026-03-03/hotel/hotel/hotels?legacy_provider_id=13&amp;rooms=1&amp;hb_data=AsA_UmMgN0B8W9EyW_F-OJXX0LxoJFotSKhFbRfPjsuCiH0EhB4kSVPe2vBPNuDl1GwO8TwObpKESv6N4jvqX0-EpF9gVRduc9rxUx-c0kJZdCP5j2y3Q-JeIBKdbOtoVvk0jl6_GJadBie5loLHRpwDe1O73UpHu0GHZItQg-ujMOZfL45JS5DOdZT8mn034Jzk1p80UhMjFni28MWh1gB2W4_dfZKATX-dfoX0RvYiW_wZ4Finvex8yE7XhAG3GwianNRXcgFLZyezWFhQ1SejHf6-IxNmZO_1vTBpO-oR9nlPHAFniK4vopYTusnTyKwWWat3zfyi1395LEGoU-7LXH87gneNLi8BcwDchUhd5m25g0xhYti9bech4wBFD8LPYsh6_dkkB9SzGa6Y2hi7XOXqIv31OpzKhKSm8TBjWvPceQQ%3D&amp;q_datetime_utc=2026-03-02T01%3A33%3A01&amp;ticket_price=3278&amp;quote_id=-440891615692405441&amp;utid_state=1&amp;channel=iphone&amp;tm_place_name=Makati&amp;deeplink_data=eyJmaWVsZHMiOnsic2lnbmF0dXJlIjoiY2EwNTgyZmYwNTE1MmNjMjgyYjRjZGQxYTJkYTdkZjIiLCJibG9ja19pZCI6InYxX0NnRXRFTmpoQVJvb0NoMHlNREkyTFRBekxUQXlWREF3T2pBd09qQXdMakF3TUNzd056b3dNQkFCR044QktBRTRBU0lDQ0FFPV9Da1VJak5DRXF3TVFBaUFDTUFKS0RUTTJOVVF4TURCUVh6RXdNRkJRc01NRGVpUTNaRGt4TURsaFpDMDFOemxoTFdaaVlUVXRPR1E0TUMwMk5XTTBORGc0TXpBMU5HSVNBZ2dCR2dZWUFTZ0NNQUVpQkFnQ0dBST0ifX0%3D&amp;utid=b2a174f9-a791-8424-c3a8-bb9fe5ff2803&amp;tm_stars=4&amp;client_id=skyscanner_app&amp;redirect_delay=1000&amp;price_policy=2&amp;pre_redirect_id=1081f5b5-b381-5cf9-b43e-3898caeaf92e&amp;tm_city_code&amp;max_price=4751&amp;guests=1&amp;request_id=1081f5b5-b381-5cf9-b43e-3898caeaf92e&amp;tm_country_code=PH</t>
  </si>
  <si>
    <t>14.5640693, 121.0293765</t>
  </si>
  <si>
    <t>Time Travellers Hotel</t>
  </si>
  <si>
    <t>www.skyscanner.com.ph/hotel_deeplink/4.0/PH/en-US/PHP/h_fd/139734470/2026-03-02/2026-03-03/hotel/hotel/hotels?legacy_provider_id=927050&amp;rooms=1&amp;hb_data=btbuAoclJi1SihDdhOvbfTahhsvFVlirTRbQrGdHsaesuZNE69MgTwL2ZsRSo4o1U_IjKe5WXZUxfbkLcK-rhROAx103SbFnDH8bJMrqmKLx99nG0B1Z05erFm59qbjTotw_ruOf9efoFrNITLUQQ128JodJ-iyeQZ35xKrvhEjIZejLwWctTz7mwgaoQkt8e3t0uKx4EtW5oUda0p60NOb4Gst8VCcYfr_krfXzJD4DB8IWHmvjR0wRjV_a3kHa_Yd5k5qJKbFlesfqeG8gemRl7bTpZGBCf-38ygBCS-QHJ3sqyouDRstV-izt_Qpg0BDNr2rXCBrapV95zaKGv_SqKJSpOxNyDh0LsjMMS2-kiVXbMularuy_FJPsovGm4xppcskDLtXtV5PEbTsBTLfWQESGq0F7LbXcB3ykfGC2tQ%3D%3D&amp;q_datetime_utc=2026-03-02T01%3A33%3A03&amp;ticket_price=1447&amp;quote_id=-7092115407126111505&amp;utid_state=1&amp;channel=iphone&amp;tm_place_name=Manila&amp;deeplink_data=eyJmaWVsZHMiOnsic2lnbmF0dXJlIjoiNjc4YTU0MTcxZjI5YzRhM2FhYjhmY2NkZjgxNGFkOGIifSwidXJsIjoiaHR0cHM6Ly9kZWFscy52aW8uY29tP3NpZz0yNTlkOTRkMjc2NmUxOTg3YjBmNjA2ZDIzOWI0ZTU0YzhjNTVhNDk0NWZkZGQ0ZGQ2ZTQzMjc2MTUyODVkYWU5MzEzNjMzMzEzMjM4MzYzNDM5MzQmc2lnLWlzcz1tZXRhJnR1cmw9aHR0cHMlM0ElMkYlMkZ2aW8uY29tJTJGSG90ZWwlMkZTZWFyY2glM0ZjaGVja0luJTNEMjAyNi0wMy0wMiUyNmNoZWNrT3V0JTNEMjAyNi0wMy0wMyUyNmN1cnJlbmN5JTNEUEhQJTI2ZXB2JTNETVM0eSUyNmVzZCUzRC1YQWFsdVVqd3pTb1FTZHpVa1k2NXRxQVBLdVBNX1VlbEprQjRBb0ZhXzJaUW92bnRmWTlIOXNJTUpOd2c0ZGo2UjVxSUlVV0xsdDZNT2V2NzdjZzhTQm5NWDN3Q1pXTGRHbzctNC00MDR0Z2VoV1hGY00lMjUzRCUyNmZvcmNlQ3VycmVuY3lDaGFuZ2UlM0QxJTI2Zm9yY2VMYW5ndWFnZUNoYW5nZSUzRDElMjZob3RlbElkJTNENDQ1NzM1NyUyNmxhYmVsJTNEc3JjJTI1M0Rza3lzY2FubmVyJTI1MjZ1Y291bnRyeSUyNTNEUEglMjUyNnVkZXZpY2UlMjUzRG1vYmlsZSUyNTI2aG90ZWwlMjUzRDQ0NTczNTclMjUyNmRheSUyNTNEMiUyNTI2bW9udGglMjUzRDAzJTI1MjZ5ZWFyJTI1M0QyMDI2JTI1MjZsb3MlMjUzRDElMjUyNm9mZmVyaWQlMjUzRG96MHBiakxoU0ZIMCUyNTI2cHJpY2UlMjUzRDE0NDYuOTElMjUyNmN1cnJlbmN5JTI1M0RQSFAlMjUyNnVzZXJsYW5nJTI1M0RlbiUyNTI2X3RoJTI1M0RmY2IxNDA1MTlkM2Y2MWI0ZDFmYTVkMjdmYjY4MmE0MjAxZTczNjc3ZTdmMWU5ZDIlMjUyNmR0cyUyNTNEMTc3MjQxNDc1MCUyNTI2b2x1dCUyNTNEMTc3MjQxNDc0OCUyNTI2Y2FuUGF5TGF0ZXIlMjUzRGZhbHNlJTI1MjZyZXF1ZXN0VXNlckdyb3VwJTI1M0QlMjUyNm9mZmVyVXNlckdyb3VwJTI1M0RwdWJsaWMlMjZsYW5nJTNEZW4lMjZvdGklM0RNcjZUS3p3ZVp1USUyNnByZWZlcnJlZFJhdGUlM0QxNDQ2LjkxJTI2cHJvZmlsZSUzRHIyZDJtNzNrbjglMjZyb29tcyUzRDElMjZ0b2tlbiUzRDdmZTI3NiUyNnVzZXJDb3VudHJ5JTNEUEglMjZ1dG1fY2FtcGFpZ24lM0Rza3lzY2FubmVyJTI2dXRtX21lZGl1bSUzRGNwYyUyNnV0bV9zb3VyY2UlM0Rza3lzY2FubmVyIn0%3D&amp;utid=4127c089-61ba-8115-327b-83a800e5960e&amp;tm_stars=2&amp;client_id=skyscanner_app&amp;redirect_delay=1000&amp;price_policy=2&amp;pre_redirect_id=5d8b31b8-3ba9-dc12-e604-2acb6f4c982d&amp;tm_city_code=MNLP&amp;max_price=1447&amp;guests=1&amp;request_id=5d8b31b8-3ba9-dc12-e604-2acb6f4c982d&amp;tm_country_code=PH</t>
  </si>
  <si>
    <t>14.5203917, 121.0187143</t>
  </si>
  <si>
    <t>Time Travellers, A. Mabini Street, Barangay 667, Ermita, Fifth District, Manila, Capital District, Metro Manila, 1000, Philippines</t>
  </si>
  <si>
    <t>parking, wifi, elevator, air_conditioning, non-smoking, internet_access, 24-hour_front_desk_service, smoking_areas, massage, spa, multilingual_staff, room_service, safe_deposit_box, business_center, lounge, television, desk, luggage_storage, concierge, complimentary_bottled_water, telephone</t>
  </si>
  <si>
    <t>Featuring a spa &amp; wellness center and massage services, Time Travellers Hotel is located in Manila, a 9-minute walk from Rizal Park and one mile from Intramuros. This 2-star hotel offers a shared lounge, a 24-hour front desk and free WiFi.</t>
  </si>
  <si>
    <t>www.skyscanner.com.ph/hotel_deeplink/4.0/PH/en-US/PHP/h_ct/151213332/2026-03-02/2026-03-03/hotel/hotel/hotels?legacy_provider_id=31&amp;rooms=1&amp;closed_user_group=general&amp;hb_data=DYeaob7TheN1HAV4y1Xq95P4opUTp7lB8IYxlBGLs3OP5gJKVcF6b1sVmOiO2IT5Is8U5Vt65zot6ji7LnLfUlm8x0bzdDsq59MfeNkVZAg6SSCg5JMP3oBV4u6UtbGB8n6tJ7QEh4xMxAw9Pr0gjYEQQizzNxJOkgWWT-WxsAMuuztF79xY1KcV3ixHHwMWJ6_UP3ZG4r4jRTl3x0tYdAettms_qDVRYsa6vDsH6ftXtbhf8sseOiDPdFf8_Raxbd9DcE0-F07LUmHKni9qVkQNM-fK6MagePVZz0G690MYdQj6zp1c505WHBHhifjqTinZsVwWI_COqQ3MNgZiK4b3iJDYWEynXcNFajF-hRg0H6VB7LFVtKzPxiJlQ7ALLhiFWnAQ_xm3uEKWop0XglLwfSz5rz5Zdx9yFjCaBw%3D%3D&amp;q_datetime_utc=2026-03-02T01%3A33%3A03&amp;ticket_price=13552&amp;quote_id=-3055714648171718010&amp;utid_state=1&amp;channel=iphone&amp;price_without_closed_user_group=15646&amp;tm_place_name=Pasay&amp;deeplink_data=eyJmaWVsZHMiOnsic2lnbmF0dXJlIjoiZWMxMTk1MTg2YWZlMjY3MDYzYzZhNDgxZjU3ZjEzNzUifSwidXJsIjoiaHR0cHM6Ly9waC50cmlwLmNvbS9ob3RlbHMvcmVkaXJlY3Q%2FaG90ZWxpZD0xOTA5MzQ2JmNpdHk9MTIxODUzJkFsbGlhbmNlaWQ9MTI2MDcmc2lkPTg4ODgzMiZjaGVja2luPTIwMjYtMDMtMDImY2hlY2tvdXQ9MjAyNi0wMy0wMyZzaG9wcGluZ2lkPTMwNTVjNzZlMzkzNDQ2NmFiNmJjYjQyNGJlN2FhODQyJmFkdWx0PTEmY2hpbGRyZW49MCZhZ2VzPSZsYW5ndWFnZT1lbnBoJmxvY2FsZT1lbl9QSCZyb29taWQ9MTYwNjE1NDE1OSZzd2lkPTAmcGF5PVBQJmZndD0xJmlzX3NwPVExJmNybj0xJmN1cnI9UEhQJndrcD0xJnN0YW5kPUg0c0lBQUFBQUFBQV93QVBBZkQtQ20wS0FoZ0JFZ1FJQVJBQUdtRUlyLV92X1FVU0FUSVlBREE4T1BJUm1BSGl4SFNvQVFDNEFRTEFBUURSQVFBQUFBQUFmTVZBNFFFQUFBQUFBSGpLUU9nQjI2X1JkSWdDSUlrRUFBQUFBQUFBQUFDZ0JBYXFCQXdJMnc4UkN0ZWpjTDFjb0VDaEJRQUFBQUFBQUFBQUdpQXpNRFUxWXpjMlpUTTVNelEwTmpaaFlqWmlZMkkwTWpSaVpUZGhZVGcwTWlBRUtJWEhrODBHU0FGU0JqSTVZamt6WlZvY0NnTlFTRkFSRUZnNXRNaDJ2ajhhQTFCSVVDRVFXRG0weUhhLVAySUZaVzVmVUVob3VSUndBWGdBaWdFSFNBRjRBTWdCQWFvQkJ3b0RNREl4RUFMeUFTSXpNRFUxWXpjMlpUTTVNelEwTmpaaFlqWmlZMkkwTWpSaVpUZGhZVGcwTWw4d2tnSUJOSm9DQUFBQUFQX19BUUFBX19fajFpOFJEd0VBQUEifQ%3D%3D&amp;utid=ff6aea73-1c35-3a87-2ff3-24ee3818013d&amp;tm_stars=5&amp;client_id=skyscanner_app&amp;redirect_delay=1000&amp;price_policy=2&amp;pre_redirect_id=8bf75859-eea1-13f0-43a9-8d6d984c2abb&amp;tm_city_code&amp;max_price=96994&amp;guests=1&amp;request_id=8bf75859-eea1-13f0-43a9-8d6d984c2abb&amp;tm_country_code=PH</t>
  </si>
  <si>
    <t>14.5550689, 121.0145472</t>
  </si>
  <si>
    <t>Spaces Hotel, Amorsolo Street, Legazpi Village, San Lorenzo, District I, Makati, Southern Manila District, Metro Manila, 1229, Philippines</t>
  </si>
  <si>
    <t>Spaces Hotel Makati</t>
  </si>
  <si>
    <t>www.skyscanner.com.ph/hotel_deeplink/4.0/PH/en-US/PHP/h_bc/158450646/2026-03-02/2026-03-03/hotel/hotel/hotels?legacy_provider_id=13&amp;rooms=1&amp;closed_user_group=general&amp;hb_data=GZc6nEp84nDBjq7zmx84CQ1zkZBtBNMNOvvbprdJU7coCMg4x4FJ9bT7oZnzsAHzqqIzcGDkIjc58xFWvfKRc6XQIUTKOtEuImfq2EKr4JKxGvOwxI9QwuRppstB0OUrf0vrd9yE1xxecL5RNiMel7-Hh_Y8EfOv6ZPGbIZLMvu3SQ5UQ-aAXBtq60-0uoPBW6UZrq0fbzxDK83UzcyANoY131S-loymhZ2QkgL2vtSyIPBUMdu1mxji-N6UFzSvNIH4-e-HG8srzcthyc96pnxcgg4orUo5GUOMRTk7ypUpZa6YljDqmRVVsZ6ImEZBfpOU9Z17sX9KaUnWcQlbDrV-6jHB4PLD20qghApNSvJhBQePyB2Ln86cXFWkyDhdVyNB8jD1L_aZwDf_HbF-fu2G7pRqNwVydn0imsLhx6rnX99ZFd0%3D&amp;q_datetime_utc=2026-03-02T01%3A33%3A12&amp;ticket_price=2157&amp;quote_id=8973745381264124369&amp;utid_state=1&amp;channel=iphone&amp;price_without_closed_user_group=11200&amp;tm_place_name=Makati&amp;deeplink_data=eyJmaWVsZHMiOnsic2lnbmF0dXJlIjoiNTMwYjczZTVlZjFlNmU1NjgyMGZiZjVjZGM1Y2ZlMGUiLCJibG9ja19pZCI6InYxX0NnRXRFTXdDR2lnS0hUSXdNall0TURNdE1ESlVNREE2TURBNk1EQXVNREF3S3pBM09qQXdFQUVZM3dFb0FUZ0JJZ0lJQVE9PV9DaVlJc056Ui9RTVFBaGorMmNRSklBSW8vT2l5QWpBQ1Nnc3pSREV3TUZCZk1UQXdVRkNZQlJJQ0NBRWFCaGdCS0FJd0FTSUVDQUlZQWc9PSJ9fQ%3D%3D&amp;utid=bdc441b9-7a2e-68a6-0180-bb2361618736&amp;tm_stars=3&amp;client_id=skyscanner_app&amp;redirect_delay=1000&amp;price_policy=2&amp;pre_redirect_id=e613d3da-b7b4-5611-3044-ae42bc1fb6b7&amp;tm_city_code&amp;max_price=4627&amp;guests=1&amp;request_id=e613d3da-b7b4-5611-3044-ae42bc1fb6b7&amp;tm_country_code=PH</t>
  </si>
  <si>
    <t>14.5450551, 121.0529806</t>
  </si>
  <si>
    <t>Carlos P. Garcia Avenue, Fort Bonifacio, Taguig District 2, Taguig, Southern Manila District, Metro Manila, 1634, Philippines</t>
  </si>
  <si>
    <t>www.skyscanner.com.ph/hotel_deeplink/4.0/PH/en-US/PHP/h_ad/213866609/2026-03-02/2026-03-03/hotel/hotel/hotels?legacy_provider_id=22&amp;rooms=1&amp;hb_data=p13xz8DeWtqWXZaH7NQtJcCqDXdgzTrDPEfOV0If06UGMvmdLbd0MvBGUBe5UGNymuoaqd-QxjeyIii9MdbinfiA06wnc-AEME2G0EcxT3_eT8YRCcznTtseergIj4lT3wfreDFgP4ZodeV68qZINYLfBOqlZQCYCaDSg1xaCHkTpC3Ns0AizHx5q74PaYVCq7nxdT4MGC_p7nMDnH_I7tg8QaJQDgr-YwRdsEOCYZDuGFnvUA2zP9WstkEEi1j6pxDND37EupDvP_sKLuR9bRNsA_Apa-FHiW3tTQfgxBHmaltq6o4daZbZJ67W6zOwC2driBAA-exbOhh65eosH2QqmA-Oo8InjbszfTxrB09JFJgwS7oQ1UXH1vwm2Xa800y7M75okCz2-uwu52xswc6qv1fOyBH9fithoxk61JRq&amp;q_datetime_utc=2026-03-02T01%3A33%3A12&amp;ticket_price=10610&amp;quote_id=4547742190601734678&amp;utid_state=1&amp;channel=iphone&amp;tm_place_name=Taguig&amp;deeplink_data=eyJmaWVsZHMiOnsic2lnbmF0dXJlIjoiNjIzNmJhY2QwMzgwZTBiN2Q5Y2I1M2ViODFlMGRjZmYifSwidXJsIjoiaHR0cHM6Ly93d3cuYWdvZGEuY29tL3BhcnRuZXJzL3BhcnRuZXJzZWFyY2guYXNweD9jaWQ9MTg0NjM4MyZoaWQ9MzcyMzkxNzUmY3VycmVuY3k9UEhQJmNoZWNraW49MjAyNi0wMy0wMiZjaGVja291dD0yMDI2LTAzLTAzJk51bWJlcm9mQWR1bHRzPTEmTnVtYmVyb2ZDaGlsZHJlbj0wJlJvb21zPTEmbWNpZD0yODExOCZtYXN0ZXJSb29tSWQ9NjEzNjk2MzEzJm1wdD1ZekpVYUU5WGIwTXdiVkJPYVRrNVIzWmplbEI2ZVRkRldEUjVXazFhU20xbmNtNUlXVnBDWWxwelRFSkRlbU0wTHl0TllVRjZRMmxRVW1wRllqRlJjalJ2Y1VsYU4ySklXVXBVY25KblBUMCZUb3RhbFByaWNlPTEwNjA5LjgwJlRvdGFsVGF4PTExNzQuNjcmVG90YWxGZWU9MC4wMCZUb3RhbFN1cmNoYXJnZT0wJm1jdXI9UEhQIn0%3D&amp;utid=dbfa2a83-104f-5b09-afc4-ccafa896109d&amp;tm_stars=4&amp;client_id=skyscanner_app&amp;redirect_delay=1000&amp;price_policy=2&amp;pre_redirect_id=dfa26591-563b-ce25-2873-9d1939213c73&amp;tm_city_code&amp;max_price=10610&amp;guests=1&amp;request_id=dfa26591-563b-ce25-2873-9d1939213c73&amp;tm_country_code=PH</t>
  </si>
  <si>
    <t>14.5447697, 121.0533942</t>
  </si>
  <si>
    <t>Carlos P. Garcia Avenue, Fort Bonifacio, Taguig District 2, Taguig, Southern Manila District, Metro Manila, 1635, Philippines</t>
  </si>
  <si>
    <t>Hotel Sogo Timog 2</t>
  </si>
  <si>
    <t>www.skyscanner.com.ph/hotel_deeplink/4.0/PH/en-US/PHP/h_bc/213008410/2026-03-02/2026-03-03/hotel/hotel/hotels?legacy_provider_id=13&amp;rooms=1&amp;hb_data=mfeZPB0Xy2kz3ebbwZkxh3W7XUu4cTSKz1Ruev5WqZMPKZMWUNgnVKfnpQZSEWQHXr26RDZ8LshMLIXrgCzvcFYAg9xEIfI7pRKjrpqZL-cdRPFIOmH30fC__zA8P-hP_XxktreMbAgVbLJzGfYpfok5e1S1X0yf_MItyiBepyMqgvzig2SOnA2dAp_QOuG2ejMhw9FWkssBRb3E5t0gNahI-pG4ZhyHLALTGIbLXGMeaw92NTS9v-7jgd_IJhWCqtiCVspxXVf55r1W_wDMDQRcFiqsV14oy0jdniiI09oT3D8_P0EmP507etKYNA5Ak91Hl0BnzeWCa1LvhYJ2tIQQ85sUPEQHJfrUaFeZJCiR3ZUWlBsdlKSZKadTbD45b3p-NiWmRJYK6ko4foo1EFo9JnulJUcdtSfeD8oHW5ujSpYo&amp;q_datetime_utc=2026-03-02T01%3A33%3A16&amp;ticket_price=1432&amp;quote_id=2321015137011804884&amp;utid_state=1&amp;channel=iphone&amp;tm_place_name=Quezon+City&amp;deeplink_data=eyJmaWVsZHMiOnsic2lnbmF0dXJlIjoiMTA2MTRiN2U4MGRlMzhkMzllOGU2MTIyMmNiZGM3M2EiLCJibG9ja19pZCI6InYxX0NnRXRFTXdDR2lnS0hUSXdNall0TURNdE1ESlVNREE2TURBNk1EQXVNREF3S3pBM09qQXdFQUVZM3dFb0FUZ0JJZ0lJQVE9PV9DaVFJOHJyQ21nUVFBaUNXSnlqOHZaVU1NQUpLRFRNMk5VUXhNREJRWHpFd01GQlFtQVVTQ0FnQklnUU9LdklOR2dRb0FqQUJJZ1FJQWhnQyJ9fQ%3D%3D&amp;utid=abf20911-0b07-8b90-4585-6a369a34adb5&amp;tm_stars=3&amp;client_id=skyscanner_app&amp;redirect_delay=1000&amp;price_policy=2&amp;pre_redirect_id=ac40ba56-0aa0-c5ec-f025-43dd968242de&amp;tm_city_code&amp;max_price=1780&amp;guests=1&amp;request_id=ac40ba56-0aa0-c5ec-f025-43dd968242de&amp;tm_country_code=PH</t>
  </si>
  <si>
    <t>14.5645629, 121.0302002</t>
  </si>
  <si>
    <t>Mercado Street, Poblacion, District I, Makati, Southern Manila District, Metro Manila, 1210, Philippines</t>
  </si>
  <si>
    <t>wifi, elevator, air_conditioning, internet_access, 24-hour_front_desk_service, multilingual_staff, room_service, television, shower, complimentary_bottled_water, hairdryer</t>
  </si>
  <si>
    <t>www.skyscanner.com.ph/hotel_deeplink/4.0/PH/en-US/PHP/h_h1/200854462/2026-03-02/2026-03-03/hotel/hotel/hotels?legacy_provider_id=927111&amp;rooms=1&amp;closed_user_group=mobile&amp;hb_data=Zqvg8VIjqS63eWZ-aWX0640RLpwcgF5ebHOXIYO8T2cEhMwHT4RBc1AdgKXUX9CmNC787XDZOgF2svQvsuI8DW2__25QRm6K30pdPREIV599w3sM9p4V5IpSxH9XkMhNPTopprcthbqkCJSiJZ-BCLnN6s7A0ihDhBacEsT5cn7UJlxDd9OPtGFhfXWYnGzbVMYanLddHP44bn2AhYZKtCk49QncXJ9o0HOt3nh8pui1nmjV-XW8K-YqT759Hf50nOTPAlV0yyDwYNSfkjnvOTCpuq0%3D&amp;q_datetime_utc=2026-03-02T01%3A33%3A17&amp;ticket_price=7696&amp;quote_id=-5127490801640912325&amp;utid_state=1&amp;channel=iphone&amp;price_without_closed_user_group=9620&amp;tm_place_name=Makati&amp;deeplink_data=eyJmaWVsZHMiOnsic2lnbmF0dXJlIjoiZWIxOTEyNzA3ZGI1YWU3NmQzMjEzNjU1YzJkOWUxMDAifSwidXJsIjoiaHR0cHM6Ly9waC5ob3RlbHMuY29tL0hvdGVsLVNlYXJjaD9tcGQ9UEhQJnRwaWQ9MzIxNCZtcGU9MTc3MjQxNDc1MiZlbmREYXRlPTIwMjYtMDMtMDMmYWR1bHRzPTEmbXBuPTIxNjY1MDY5MiZtcG09MjQmbXBwPTEmbG9jYWxlPWVuX1BIJm1wbz1FQyZjaGlkPTQwMDhjZWNmLTU0NTMtNDZiOS1iMzZkLTU0MGU3YTYyZGUwYiZtcHE9Njg3MS40MyZlYXBpZD00NCZtY3RjPTMmY3VycmVuY3k9UEhQJnJhdGVwbGFuaWQ9MjY0MjE1ODk5JnNlbGVjdGVkPTM5NDUwMDg5JnN0YXJ0RGF0ZT0yMDI2LTAzLTAyJm1wYj04MjQuNTcmbXBhPTY4NzEuNDMifQ%3D%3D&amp;utid=5c6fa64d-9439-117f-26ca-f375b219a7af&amp;tm_stars=4&amp;client_id=skyscanner_app&amp;redirect_delay=1000&amp;price_policy=2&amp;pre_redirect_id=0ce61fd5-77b0-edb6-5d0b-d0a41cc7d80d&amp;tm_city_code&amp;max_price=9476&amp;guests=1&amp;request_id=0ce61fd5-77b0-edb6-5d0b-d0a41cc7d80d&amp;tm_country_code=PH</t>
  </si>
  <si>
    <t>www.skyscanner.com.ph/hotel_deeplink/4.0/PH/en-US/PHP/h_xp/147821825/2026-03-02/2026-03-03/hotel/hotel/hotels?legacy_provider_id=1&amp;rooms=1&amp;closed_user_group=mobile&amp;hb_data=2EDCONO9n-2TTta_B3o_fMNU7zmjp2VL25e91vltRDwsoAh0ioOfMExSv_8ulPz0C1iF1eLW8pPoiJyu1lDuXleOamsLGf5U4N0GGlq7L7uw_S83L4jWVljSL9UQhIaUnmedlajSOJ6ib0hPkMz7opgZIvLCMH8VvxgsHq6eYRiONXEyJKKf71qZxH8Q3IKragK1gKTaUcOr4iMTDsY_iApnmWZKDXVCowlHFR1X6mfJPjM72thaokGrlzAbQU0pMCbp9b1Tb_0T1lXWVLD2EKkMaK4%3D&amp;q_datetime_utc=2026-03-02T01%3A33%3A18&amp;ticket_price=1961&amp;quote_id=9106531119265777558&amp;utid_state=1&amp;channel=iphone&amp;price_without_closed_user_group=2802&amp;tm_place_name=Quezon+City&amp;deeplink_data=eyJmaWVsZHMiOnsic2lnbmF0dXJlIjoiY2M5MGMxODExZWI1MmI1NzM1ZTJmZWUzNzJhZjhkMDgifSwidXJsIjoiaHR0cHM6Ly93d3cuZXhwZWRpYS5jb20ucGgvSG90ZWwtU2VhcmNoP3RwaWQ9NjgmbXBlPTE3NzI0MTQ3NzMmZW5kRGF0ZT0yMDI2LTAzLTAzJmFkdWx0cz0xJmxvY2FsZT1lbl9VUyZjaGlkPTcxNmMzYzU5LTZlY2YtNDA4Yy04YzVjLTBiYzM3NjliMmNkNCZlYXBpZD00NjIzMCZtY3RjPTMmc3RhcnREYXRlPTIwMjYtMDMtMDImbXBkPUdCUCZtcG49MjE5NjEyMDE0JmN1cnJlbmN5PUdCUCZyYXRlcGxhbmlkPTI4NDA2NDM1OCZtcG09MjQmbXBwPTEmbXBvPUVDJnNlbGVjdGVkPTE2NzcyMjc3Jm1wYj0yLjcwJm1wcT0yMi41MSZtcGE9MjIuNTEifQ%3D%3D&amp;utid=c2db4cd1-79a3-c578-d557-95cfc2ef97cd&amp;tm_stars=3&amp;client_id=skyscanner_app&amp;redirect_delay=1000&amp;price_policy=2&amp;pre_redirect_id=9ba3034e-44ad-080d-64fb-dd32c0b37226&amp;tm_city_code&amp;max_price=2145&amp;guests=1&amp;request_id=9ba3034e-44ad-080d-64fb-dd32c0b37226&amp;tm_country_code=PH</t>
  </si>
  <si>
    <t>14.6446202, 121.0509574</t>
  </si>
  <si>
    <t>22, Matalino Street, Central, Diliman, 4th District, Quezon City, Eastern Manila District, Metro Manila, 1100, Philippines</t>
  </si>
  <si>
    <t>Wesfame Suites</t>
  </si>
  <si>
    <t>www.skyscanner.com.ph/hotel_deeplink/4.0/PH/en-US/PHP/h_xp/216892762/2026-03-02/2026-03-03/hotel/hotel/hotels?legacy_provider_id=1&amp;rooms=1&amp;closed_user_group=mobile&amp;hb_data=Dfztyfjp98GdVFgiGD53jpItywEurZaQ-EaK7fpjJaMAiqlJMflKeKkSHISWTAhbFIjlSvBva5nnHpvdH0deI1EdaPSeb4EnxhiXUsuRqicWmHnuU1GcE2j_-I0_BD0OaqioeeABEO6DdY0YmXSiuR_DMEPRlKYWetynSi8EvYwitK6MfRUAKnRxmRD0XlMsYUmtaxIlSubsCM85r2k_zGn-LrwWEH9MHGW6CN9by_F5KwioIh6fuJByeXoc8_lXfUSWtR2KKhuDOty3cm-h-X_p-z4%3D&amp;q_datetime_utc=2026-03-02T01%3A33%3A23&amp;ticket_price=5739&amp;quote_id=-9008862899381079391&amp;utid_state=1&amp;channel=iphone&amp;price_without_closed_user_group=7173&amp;tm_place_name=Quezon+City&amp;deeplink_data=eyJmaWVsZHMiOnsic2lnbmF0dXJlIjoiY2U5MTljMzhkNDJjNmE3MDU5ZjM4YmYyZTA5MjU0MzMifSwidXJsIjoiaHR0cHM6Ly93d3cuZXhwZWRpYS5jb20ucGgvSG90ZWwtU2VhcmNoP21wZD1HQlAmdHBpZD02OCZtcGU9MTc3MjQxNDU0MSZlbmREYXRlPTIwMjYtMDMtMDMmYWR1bHRzPTEmbXBuPTMyMzY5Mjc4MSZtcG09MjQmbXBwPTEmbG9jYWxlPWVuX1VTJm1wbz1FQyZjaGlkPTA2ZTA0MWExLWNlMTktNDBlMC04Y2Q3LWI1ZTIzODkwNGYyNSZtcHE9NjYuNTMmZWFwaWQ9NDYyMzAmbWN0Yz0zJmN1cnJlbmN5PUdCUCZyYXRlcGxhbmlkPTM5MjU1OTQxNyZzZWxlY3RlZD05OTQwMTcxMCZzdGFydERhdGU9MjAyNi0wMy0wMiZtcGI9MTMuMzEmbXBhPTYwLjQ4In0%3D&amp;utid=fcfeaecd-8739-f16b-4d78-b1a35d5dfddf&amp;tm_stars=3&amp;client_id=skyscanner_app&amp;redirect_delay=1000&amp;price_policy=2&amp;pre_redirect_id=0fa9f294-b7fb-ebdd-0557-fafe0e0fdcd4&amp;tm_city_code&amp;max_price=14994&amp;guests=1&amp;request_id=0fa9f294-b7fb-ebdd-0557-fafe0e0fdcd4&amp;tm_country_code=PH</t>
  </si>
  <si>
    <t>14.5651706, 121.0342687</t>
  </si>
  <si>
    <t>Havitat Boutique Hotel, 6060, R. Palma Street, Poblacion, District I, Makati, Southern Manila District, Metro Manila, 1210, Philippines</t>
  </si>
  <si>
    <t>parking, wifi, elevator, air_conditioning, non-smoking, internet_access, 24-hour_front_desk_service, massage, spa, multilingual_staff, room_service, restaurant, beauty_salon, bar, business_center, meeting_facilities, banquet_service, fitness_center, games_room, concierge, sauna, grill, steam_room</t>
  </si>
  <si>
    <t>Havitat Boutique Hotel</t>
  </si>
  <si>
    <t>www.skyscanner.com.ph/hotel_deeplink/4.0/PH/en-US/PHP/h_ad/212435880/2026-03-02/2026-03-03/hotel/hotel/hotels?legacy_provider_id=22&amp;rooms=1&amp;hb_data=IFV_U9zi3ciApfigySolkaTwX0MBDfBzjpi-foOeQSQA1dN1MuS5e_-yCIDGcpQpDgPGz__XGewKvY4_a14_vQ3nGVt69_ab77dau8MelCba_l8--Pd5XTISl8-D5Kz_T3siSQF5xRjZxvP2s9WJSAoyaVVjPfrTjsrb2z0PtzO4qxrSRp-s1i3grA4atXWyOS4mTIQnvtxScZeeeGMCfZo8MRLeiYg6pNphuJVm3CUWhn6k7A0dG35yBg_tVAnSuqO4ljSEjfw18YqP_yzL7Nu39rVfyRYYMD9tGfKXVF7fGhW2naDjry3fgSjxzpvCOa9vTYDAS-FX7AmngFDmeAlfxeiU8EJ9duddnWLZrXQ_EdV3krtt8_tdOmAeZqd3i7zowvLdqxEtGHPlWl1ogHJ33g8Z1CfuddRUmHnv2mMn&amp;q_datetime_utc=2026-03-02T01%3A33%3A24&amp;ticket_price=1794&amp;quote_id=8851882862514055901&amp;utid_state=1&amp;channel=iphone&amp;tm_place_name=Makati&amp;deeplink_data=eyJmaWVsZHMiOnsic2lnbmF0dXJlIjoiODJjMTg0YThhYWM0OTVkYjU5MDUyZjJjNTJmMjQyNTAifSwidXJsIjoiaHR0cHM6Ly93d3cuYWdvZGEuY29tL3BhcnRuZXJzL3BhcnRuZXJzZWFyY2guYXNweD9jaWQ9MTg0NjM4MyZoaWQ9MzA1ODQ1NDAmY3VycmVuY3k9UEhQJmNoZWNraW49MjAyNi0wMy0wMiZjaGVja291dD0yMDI2LTAzLTAzJk51bWJlcm9mQWR1bHRzPTEmTnVtYmVyb2ZDaGlsZHJlbj0wJlJvb21zPTEmbWNpZD0zMzImbWFzdGVyUm9vbUlkPTQ3OTAyMjc2NiZtcHQ9TUVvNVkwbE1ZVVpCY25vNVlYUk1RMGh6TldWblJGbHVRblZZTkhvNWExbDRRbVphVEdoNlRUVmFlRVIyU2pSTFQyZERVMDB4TUc5cFIxWnNRVU56Y0Vrek5ESTRhR0ptYnpnMk5UbFJQVDAmVG90YWxQcmljZT0xNzkzLjYwJlRvdGFsVGF4PTE3OS42OCZUb3RhbEZlZT04MC45MyZUb3RhbFN1cmNoYXJnZT0wJm1jdXI9UEhQIn0%3D&amp;utid=a352c4a0-131b-475a-d7aa-19dd1b2cdb8d&amp;tm_stars=3&amp;client_id=skyscanner_app&amp;redirect_delay=1000&amp;price_policy=2&amp;pre_redirect_id=8d03f655-1507-4525-2e3f-3bb5b8fa72f5&amp;tm_city_code&amp;max_price=4849&amp;guests=1&amp;request_id=8d03f655-1507-4525-2e3f-3bb5b8fa72f5&amp;tm_country_code=PH</t>
  </si>
  <si>
    <t>14.5732249, 121.059098</t>
  </si>
  <si>
    <t>wifi, elevator, air_conditioning, non-smoking, internet_access, multilingual_staff, room_service, restaurant, bar, lounge, television, fitness_center, luggage_storage, complimentary_bottled_water, coffee-maker</t>
  </si>
  <si>
    <t>Ace Hotel &amp; Suites</t>
  </si>
  <si>
    <t>www.skyscanner.com.ph/hotel_deeplink/4.0/PH/en-US/PHP/h_fd/113364982/2026-03-02/2026-03-03/hotel/hotel/hotels?legacy_provider_id=927050&amp;rooms=1&amp;closed_user_group=mobile&amp;hb_data=ppu7-S3-3VN4QZLnEjM6ezwTwTCHPExIe757ISbHSQrZLXLM8AF2t0iU-TjklcOTvpfvS4P7VzgjtE9Onw2CLlZjbs09CVfcLtOo-Ilot1El211J1ARlbM9IrsX0DnRDBr_VQ7KxfBRgyhWg62haOac3ZNK84rodfAVAP_rNP-ITfcbF7BE7SryWfZhKTVsSLVx0OWYmZcCYhvNettMuIrKhKxIoaPKFSmGfK-1pD5NSzqm0S3iriTOV4CiujNKWNa9ZfJBEPeA4aCYgPlZh9Lf0Z8swcvxuh4qo2uxouJkUfPCuHI-f4eHMmZ1FGZvbpDo8e-GVSccOVW6PudPiBMN8oQl1V1A4QktN-Cyr4qCZwY9UoLxVnV8FEnJ1w0R-3cJuysea4Wh-rNLsML90ayLePAXMsXhSIgvtRtArFPm6wA%3D%3D&amp;q_datetime_utc=2026-03-02T01%3A33%3A24&amp;ticket_price=4531&amp;quote_id=-1549152762408102214&amp;utid_state=1&amp;channel=iphone&amp;price_without_closed_user_group=8864&amp;tm_place_name=Pasig&amp;deeplink_data=eyJmaWVsZHMiOnsic2lnbmF0dXJlIjoiNjg0ODIzYTk2MTk3Mjk5Yzk0NDNiOGE4OGMyY2I0ODkifSwidXJsIjoiaHR0cHM6Ly9kZWFscy52aW8uY29tP3NpZz00YWNiNTYxZDk1MjU5NzQyYzY1M2QwMjRkNTVlYzA4ZjU0Nzg3N2IyZWU2NDkwMGE2M2MxMjc2YWQwNmZkM2YwMmQzNzMxMzYzMzMxMzgzNTM3JnNpZy1pc3M9bWV0YSZ0dXJsPWh0dHBzJTNBJTJGJTJGdmlvLmNvbSUyRkhvdGVsJTJGU2VhcmNoJTNGY2hlY2tJbiUzRDIwMjYtMDMtMDIlMjZjaGVja091dCUzRDIwMjYtMDMtMDMlMjZjdXJyZW5jeSUzRFBIUCUyNmVwdiUzRE1TNHklMjZlc2QlM0QyYnMzY2dlbTRPbXp6STM0TEFRRFJTVjgzc1hpS01KQ1o0TWppNDlld2pNYjdNbkMydWVUNU9sTGJnZ2tKSUV2N3pJVW4tTXFOWWtqMEsxQjBZLWd2OG1FRXhsc2d4WVpVbVRrOXVfTGRoNDE3RU1fRFhHcE82YyUyNTNEJTI2Zm9yY2VDdXJyZW5jeUNoYW5nZSUzRDElMjZmb3JjZUxhbmd1YWdlQ2hhbmdlJTNEMSUyNmhvdGVsSWQlM0Q5NzM2ODA4OSUyNmxhYmVsJTNEc3JjJTI1M0Rza3lzY2FubmVyJTI1MjZ1Y291bnRyeSUyNTNEUEglMjUyNnVkZXZpY2UlMjUzRG1vYmlsZSUyNTI2aG90ZWwlMjUzRDk3MzY4MDg5JTI1MjZkYXklMjUzRDIlMjUyNm1vbnRoJTI1M0QwMyUyNTI2eWVhciUyNTNEMjAyNiUyNTI2bG9zJTI1M0QxJTI1MjZvZmZlcmlkJTI1M0Rvd2dSTENNeU9EMk0lMjUyNnByaWNlJTI1M0Q0NTMwLjkwJTI1MjZjdXJyZW5jeSUyNTNEUEhQJTI1MjZ1c2VybGFuZyUyNTNEZW4lMjUyNl90aCUyNTNEYjhjNzcxZjgzNzcyZWJiZWI4M2Q5NTQyYTYyYmE2ZmM0Yjk0ZWQ4NjM4YWQ5Y2MyJTI1MjZkdHMlMjUzRDE3NzI0MTM4NTUlMjUyNm9sdXQlMjUzRDE3NzI0MTM4NTElMjUyNmNhblBheUxhdGVyJTI1M0RmYWxzZSUyNTI2cmVxdWVzdFVzZXJHcm91cCUyNTNEJTI1MjZvZmZlclVzZXJHcm91cCUyNTNEcHVibGljJTI2bGFuZyUzRGVuJTI2b3RpJTNEMWVWdVNDTThqVWclMjZwcmVmZXJyZWRSYXRlJTNENDUzMC45MCUyNnByb2ZpbGUlM0RyMmQybTcza244JTI2cm9vbXMlM0QxJTI2dXNlckNvdW50cnklM0RQSCUyNnV0bV9jYW1wYWlnbiUzRHNreXNjYW5uZXIlMjZ1dG1fbWVkaXVtJTNEY3BjJTI2dXRtX3NvdXJjZSUzRHNreXNjYW5uZXIifQ%3D%3D&amp;utid=e8ac9cbd-48f8-99ed-bd9c-600a91321ca8&amp;tm_stars=4&amp;client_id=skyscanner_app&amp;redirect_delay=1000&amp;price_policy=2&amp;pre_redirect_id=e2f13ebe-ef9d-4a15-63b3-d210eb51e47a&amp;tm_city_code&amp;max_price=6946&amp;guests=1&amp;request_id=e2f13ebe-ef9d-4a15-63b3-d210eb51e47a&amp;tm_country_code=PH</t>
  </si>
  <si>
    <t>14.6185538, 121.0517919</t>
  </si>
  <si>
    <t>7-Eleven, EDSA, Socorro, Cubao, 3rd District, Quezon City, Eastern Manila District, Metro Manila, 1109, Philippines</t>
  </si>
  <si>
    <t>www.skyscanner.com.ph/hotel_deeplink/4.0/PH/en-US/PHP/h_xp/212221115/2026-03-02/2026-03-03/hotel/hotel/hotels?legacy_provider_id=1&amp;rooms=1&amp;closed_user_group=mobile&amp;hb_data=jElPINUrQ8m5Hvq1gMRfWMQ1TUN0-ZuZCxV05eURl-1AE-LZmbRxW81eNQwclHUurctxRauWKV8kZ0YpcbCJt6C44ILnEEC4ypGfwUo1NlgSBgpWM8u33W8soy1Jbm4k8MCVAcMbGJpH2nlLvY6O8rQHgjBt6dwP5_JGUidGq_5GV3lP6TCwaixHzdpeBg8WylHc9q9pc6gg55WhG7kdIt89Ak4pY-SjnokyCXEAPusjzEaLoJOQBpqiAXXfVupfMM__V9lE_znEGG5FXublIYxOzms%3D&amp;q_datetime_utc=2026-03-02T01%3A33%3A25&amp;ticket_price=5580&amp;quote_id=5611348841081318493&amp;utid_state=1&amp;channel=iphone&amp;price_without_closed_user_group=8583&amp;tm_place_name=Makati&amp;deeplink_data=eyJmaWVsZHMiOnsic2lnbmF0dXJlIjoiOGYzNDdhNzBiMTEwM2U4OWIzMDkwY2IyOTJlNzI2MmQifSwidXJsIjoiaHR0cHM6Ly93d3cuZXhwZWRpYS5jb20ucGgvSG90ZWwtU2VhcmNoP3RwaWQ9NjgmbXBlPTE3NzI0MTQ3NTYmZW5kRGF0ZT0yMDI2LTAzLTAzJmFkdWx0cz0xJmxvY2FsZT1lbl9VUyZjaGlkPWI5M2E3MDgwLTBiZGMtNDUzOC05MjM2LTk2NWViZjg1ZmM0NiZlYXBpZD00NjIzMCZtY3RjPTMmc3RhcnREYXRlPTIwMjYtMDMtMDImbXBkPUdCUCZtcG49MzE1OTk2ODc4JmN1cnJlbmN5PUdCUCZyYXRlcGxhbmlkPTM4NTU1NDM5OCZtcG09MjQmbXBwPTEmbXBvPUVDJnNlbGVjdGVkPTIzMDQwMDYmbXBiPTEyLjk3Jm1wcT02NC42NSZtcGE9NTguNzcifQ%3D%3D&amp;utid=0a11b9ca-a621-2383-656b-f5b6febd1f27&amp;tm_stars=3&amp;client_id=skyscanner_app&amp;redirect_delay=1000&amp;price_policy=2&amp;pre_redirect_id=58ea8f18-9beb-ea90-41ef-68c53b25b6c6&amp;tm_city_code&amp;max_price=9125&amp;guests=1&amp;request_id=58ea8f18-9beb-ea90-41ef-68c53b25b6c6&amp;tm_country_code=PH</t>
  </si>
  <si>
    <t>14.5491701, 121.0218066</t>
  </si>
  <si>
    <t>San Lorenzo Drive, Legazpi Village, San Lorenzo Village, District I, Makati, Southern Manila District, Metro Manila, 1223, Philippines</t>
  </si>
  <si>
    <t>https://www.google.com/maps/place/Newgrange+Condotel/data=!4m11!3m10!1s0x3397b652938b5149:0xa0e9e69744f53f14!5m3!1s2026-03-01!4m1!1i2!8m2!3d14.6354335!4d121.0319078!16s%2Fg%2F1tl49kq6!19sChIJSVGLk1K2lzMRFD_1RJfm6aA?authuser=0&amp;hl=en&amp;rclk=1</t>
  </si>
  <si>
    <t>14.6354335, 121.0319078</t>
  </si>
  <si>
    <t>Newgrange Condotel</t>
  </si>
  <si>
    <t>https://www.google.com/maps/place/Ardenhills+Suites/data=!4m11!3m10!1s0x3397b77dd6b7c739:0xfb3262d1b10ad567!5m3!1s2026-03-01!4m1!1i2!8m2!3d14.6408461!4d121.0333436!16s%2Fg%2F11vd3w6w00!19sChIJOce31n23lzMRZ9UKsdFiMvs?authuser=0&amp;hl=en&amp;rclk=1</t>
  </si>
  <si>
    <t>14.6408461, 121.0333436</t>
  </si>
  <si>
    <t>Ardenhills Suite, Scout Albano Avenue, Scout Area, Diliman, 4th District, Quezon City, Eastern Manila District, Metro Manila, 1103, Philippines</t>
  </si>
  <si>
    <t>Ardenhills Suites</t>
  </si>
  <si>
    <t>www.skyscanner.com.ph/hotel_deeplink/4.0/PH/en-US/PHP/h_xp/216873223/2026-03-02/2026-03-03/hotel/hotel/hotels?legacy_provider_id=1&amp;rooms=1&amp;closed_user_group=mobile&amp;hb_data=ZscAiTfiPkAiTlVw5p9rzcMud5GULI7PFPiAjbi5m7nQGhe-BDnQoLFOz6BUgFcO3TUabA9d7MukcKcTssGTZZaXqV2C-9ushOZDN7XjHWggdy7jwaYRNk65PCgrTDCavEfTu8zuVxRti7OLJs-seVCmjGW1asHEWmagQjwBq31esNN0spe_H5dWw8mWruxqOXtrAc9cCG2Fvjx2ti8-3QlFte4T-hCcs-xoq7O-jMXCfF238LCnfTL_-pCRzsH2ZyZHLoHhVEaYrNVC6TWcXatZ9WM%3D&amp;q_datetime_utc=2026-03-02T01%3A33%3A28&amp;ticket_price=4779&amp;quote_id=5472352053419608761&amp;utid_state=1&amp;channel=iphone&amp;price_without_closed_user_group=5622&amp;tm_place_name=Quezon+City&amp;deeplink_data=eyJmaWVsZHMiOnsic2lnbmF0dXJlIjoiMzhkM2UwNTMxYTkzM2U3NmFlMTRlMDJhYjRjZmRhNDAifSwidXJsIjoiaHR0cHM6Ly93d3cuZXhwZWRpYS5jb20ucGgvSG90ZWwtU2VhcmNoP3RwaWQ9NjgmbXBlPTE3NzI0MTQyOTUmZW5kRGF0ZT0yMDI2LTAzLTAzJmFkdWx0cz0xJmxvY2FsZT1lbl9VUyZjaGlkPTYxZWE3OTQwLTc4MDgtNDY5Ni05YTYxLWYzY2NiNmIxMDE4YiZlYXBpZD00NjIzMCZtY3RjPTMmc3RhcnREYXRlPTIwMjYtMDMtMDImbXBkPUdCUCZtcG49MzIyOTE4MjI0JmN1cnJlbmN5PUdCUCZyYXRlcGxhbmlkPTM5Mjg2NzkwOSZtcG09MjQmbXBwPTEmbXBvPUVDJnNlbGVjdGVkPTk4MTU5NTQ0Jm1wYj0xMS4wOCZtcHE9NTUuNDAmbXBhPTUwLjM2In0%3D&amp;utid=12bd955d-6829-2123-7564-e671ed03ffa1&amp;tm_stars=4&amp;client_id=skyscanner_app&amp;redirect_delay=1000&amp;price_policy=2&amp;pre_redirect_id=4b2412d5-79c8-9701-34c8-0b57971e8284&amp;tm_city_code&amp;max_price=7106&amp;guests=1&amp;request_id=4b2412d5-79c8-9701-34c8-0b57971e8284&amp;tm_country_code=PH</t>
  </si>
  <si>
    <t>14.6016699, 120.9797143</t>
  </si>
  <si>
    <t>T. Mapua Street at Ongpin Street, 609, T. Mapua Street, Santa Cruz, Third District, Manila, Capital District, Metro Manila, 1003, Philippines</t>
  </si>
  <si>
    <t>Swiss-Belhotel Blulane</t>
  </si>
  <si>
    <t>www.skyscanner.com.ph/hotel_deeplink/4.0/PH/en-US/PHP/h_ad/156999789/2026-03-05/2026-03-06/hotel/hotel/hotels?legacy_provider_id=22&amp;rooms=1&amp;closed_user_group=general&amp;hb_data=fUSwTduwg4lIpIUaOOKDiwvG9pv_OKIrggqIfNc27OdpXNq4GrU-jh7II5Wq6fVkO5g8Hxjsn6Fl8Uf0-gItgremO-k_mMGt4rabQiPPjZcJnBJ8z-wWntTgotKJrjFd5II91mnR724EKrTG4Qn0P1XTzxb8QLY2dctNJLOMFOUMCsVgLQsRa1GwYeQuec0mnOiwGiOv1kvSrSHL9hR0GB1_S4cm6JRtKM2KUJBqgyn9inJ8OsiroFImJ9aUB9XtoJmsVOniY9-UX3SHh0NqWNO7BWrgur3oa7Yj67tN_EKM0LH1P0d_nWqnKNIXzyGo1TR7yJ0BxAZLkI4yTarh8BuGrY9gaXYSxjJUH-G6yqDAcTJdNobvOpIdtphlxW2TgkEgZ_evamte7-XQikBoZJO2CH4NHTtnGi-WI-ESryf5bnU%3D&amp;q_datetime_utc=2026-03-05T14%3A41%3A02&amp;ticket_price=4080&amp;quote_id=-4295072058178238500&amp;utid_state=1&amp;channel=iphone&amp;price_without_closed_user_group=7000&amp;tm_place_name=Manila&amp;deeplink_data=eyJmaWVsZHMiOnsic2lnbmF0dXJlIjoiZmY3ZWI3OTE5NDBkMTA2OTFmNThiY2Y1YjhiMGM5N2YifSwidXJsIjoiaHR0cHM6Ly93d3cuYWdvZGEuY29tL3BhcnRuZXJzL3BhcnRuZXJzZWFyY2guYXNweD9jaWQ9MTg0NjM4MyZoaWQ9MjMwNjgzNCZjdXJyZW5jeT1QSFAmY2hlY2tpbj0yMDI2LTAzLTA1JmNoZWNrb3V0PTIwMjYtMDMtMDYmTnVtYmVyb2ZBZHVsdHM9MSZOdW1iZXJvZkNoaWxkcmVuPTAmUm9vbXM9MSZtY2lkPTMzMiZtYXN0ZXJSb29tSWQ9MTM3ODE3NjUmbXB0PWQzVnJORVZzTkdOM1lXcGlibGt4T0dsR1FqbHNka3hhYlU1cWQyZFpaWFkzWjNSWVRITkpUekJVYzFocWVHVnVWbFYxVDB0WlRrVllZMHhhYkhReFEycDFkalZOUms0MlFYcHNjUSZUb3RhbFByaWNlPTQwODAuMDAmVG90YWxUYXg9NDgwLjk4JlRvdGFsRmVlPTI4MS45NSZUb3RhbFN1cmNoYXJnZT0wJm1jdXI9UEhQIn0%3D&amp;utid=e1f7451c-0251-9986-6b20-09bdc772cfca&amp;tm_stars=3&amp;client_id=skyscanner_app&amp;price_policy=2&amp;pre_redirect_id=d3a28993-87b2-9685-83d2-f4469a1aac1b&amp;tm_city_code=MNLP&amp;max_price=4080&amp;guests=1&amp;request_id=d3a28993-87b2-9685-83d2-f4469a1aac1b&amp;tm_country_code=PH</t>
  </si>
  <si>
    <t>14.601665, 120.9797475</t>
  </si>
  <si>
    <t>Located in Manila, 0.9 mi from Intramuros, The Blulane Hotel features air-conditioned rooms with free WiFi throughout the property. There's also a restaurant and a bar on-site.</t>
  </si>
  <si>
    <t>RedDoorz Premium @ Amaia Cubao</t>
  </si>
  <si>
    <t>https://www.google.com/maps/place/Red+Planet+Manila+Binondo/data=!4m11!3m10!1s0x3397ca10926e7077:0xdafe622417ec925b!5m3!1s2026-03-01!4m1!1i2!8m2!3d14.598177!4d120.97466!16s%2Fg%2F11g22zflxy!19sChIJd3BukhDKlzMRW5LsFyRi_to?authuser=0&amp;hl=en&amp;rclk=1</t>
  </si>
  <si>
    <t>14.598177, 120.97466</t>
  </si>
  <si>
    <t>www.skyscanner.com.ph/hotel_deeplink/4.0/PH/en-US/PHP/h_bc/157036662/2026-03-05/2026-03-06/hotel/hotel/hotels?legacy_provider_id=13&amp;rooms=1&amp;closed_user_group=apps&amp;hb_data=A0SbDXlpUSkW3CjgeDb4YOWiqwXwyups29xSnLfkNYdZyVa2ly_TVyzjW-La9sEzTPz9Te8dyOm6QHny3zwaudGcxq2CskKRl1C7HnJvqTaPwgblWz07SG3zAy_zOE8s9hLK2YCDndgd9GAUTybc8OsQIMFuWRPMY_gVgD7dQAOSQq9uT4voN4Lpy82gct7h4B7_T3RXOw8CWYhHDxJiTmPVpT4LNq_9oe3k6udFip_0x9arKCr0oFWafqzXjUe160IYN09wmxZLOLWHcXlfc0Oh3IbBh94XWaDdIByFG9cX1gIw5BqN6T5AKS94KDmEF81ZTrnRauPTYmc5QsywLi8RKuLjewCI5vjVHy58U5CKQ-nbzkc-3-Kg2cOux0UgNOnXkdeanTDIeZXbpPmoUTwRfeDMuFv2RsKkjKyn37pCtM_rdDc%3D&amp;q_datetime_utc=2026-03-05T14%3A41%3A01&amp;ticket_price=2072&amp;quote_id=2398168251443958895&amp;utid_state=1&amp;channel=iphone&amp;price_without_closed_user_group=3277&amp;tm_place_name=Manila&amp;deeplink_data=eyJmaWVsZHMiOnsic2lnbmF0dXJlIjoiNDMxYzk3MjAxMDUwZTBiYTVlNmRhOGM4MGJjMjQxZGIiLCJibG9ja19pZCI6IjI2NjEyODcwMV8xMDU2MzY2NDNfMF8wXzBfNjkxNDcwIn19&amp;utid=b5192386-9628-f932-f847-91cc73bbda93&amp;tm_stars=3&amp;client_id=skyscanner_app&amp;price_policy=2&amp;pre_redirect_id=46c86da1-8e83-7c92-4ce7-f638ba6eec70&amp;tm_city_code=MNLP&amp;max_price=2275&amp;guests=1&amp;request_id=46c86da1-8e83-7c92-4ce7-f638ba6eec70&amp;tm_country_code=PH</t>
  </si>
  <si>
    <t>14.5667922, 121.0309971</t>
  </si>
  <si>
    <t>U Hotels Makati</t>
  </si>
  <si>
    <t>www.skyscanner.com.ph/hotel_deeplink/4.0/PH/en-US/PHP/h_bc/190543319/2026-03-02/2026-03-03/hotel/hotel/hotels?legacy_provider_id=13&amp;rooms=1&amp;hb_data=IWHNbvr3JcH1UEGurZtCyWzSDfVSr-KEHjAHpf9Bwi7LUeNMaZ4lF73FN4Btq5GHKEa7uqfJL28LHG6x0rxO2GUygbRjZE4LLzuZzLiptqBqPBt60T7zrzt65VZXQkC3Cc3xpe_mOPAhUvP9KZeOxLnME4H6u6vsy2D_i9j0EjcaFwECM0nTDlGHVJLgSOBTmQhFaMyiz0O7C-uahq0U_tzPEUaFs31tlcpnL8PJp40w-293zvgNiKAavnoqo522-yyrj7DreSjZQLFUs7ZQ35nBdN1xeaAdj7lSn-V7Z1rJSN1T-IWHSdNkca4IKw8Kkub4EB46SqAVtCftuWDDoDuBWLNhgCJWka-Y3jLNXkny5_HRqKlg4-P7KFy3HJpnf_j8OYe_v86enr9P6O1ynj9QdQeA3M251RKXMxvTMZud43aZ4G8%3D&amp;q_datetime_utc=2026-03-02T01%3A33%3A32&amp;ticket_price=1909&amp;quote_id=968324121308663562&amp;utid_state=1&amp;channel=iphone&amp;tm_place_name=Makati&amp;deeplink_data=eyJmaWVsZHMiOnsic2lnbmF0dXJlIjoiZWZlODRjZDBlNmM4MzkwNjVlZjBjMGE3Yzc2ZWIyYzAiLCJibG9ja19pZCI6InYxX0NnRXRFTmpoQVJvb0NoMHlNREkyTFRBekxUQXlWREF3T2pBd09qQXdMakF3TUNzd056b3dNQkFCR044QktBRTRBU0lDQ0FFPV9Da2NJZ3RPNXZ3UVFBaURxelFFd0Frb05NelkxUkRFd01GQmZNVEF3VUZDd3d3TjZKRFpsTVRjd01URTVMV1k1WXpndE5qWm1PQzFqTmpKaExUYzNNalF4WWpRelpqSXhOUklDQ0FFYUJoZ0JLQUl3QVNJRUNBSVlBZz09In19&amp;utid=0ff1b4d2-1ae5-13fd-a2e2-aa1458681cc0&amp;tm_stars=3&amp;client_id=skyscanner_app&amp;redirect_delay=1000&amp;price_policy=2&amp;pre_redirect_id=0e8c8482-286c-0684-9f0f-ab986d14b09c&amp;tm_city_code&amp;max_price=4062&amp;guests=1&amp;request_id=0e8c8482-286c-0684-9f0f-ab986d14b09c&amp;tm_country_code=PH</t>
  </si>
  <si>
    <t>14.6054077, 120.9815628</t>
  </si>
  <si>
    <t>www.skyscanner.com.ph/hotel_deeplink/4.0/PH/en-US/PHP/h_h1/117851358/2026-03-02/2026-03-03/hotel/hotel/hotels?legacy_provider_id=927111&amp;rooms=1&amp;closed_user_group=mobile&amp;hb_data=8NVb-N4PltNNKWK7MFGHATJDuvxm0_yLctjUiDrfiKdgwnYbQwpQARIRMFbmTsABVxuYy4UyDM0qBi7ZH41iKUrsfnTInlO9jU5Hy320EHj_F4nJwbdJESuNfYPh91weWVb5fvPi3dqILwEdEuBEMcMxyD4XsjKiEFDCzpEmZ2aLnpfoI4vt1RqbXRHyrzTe3H0Y2S4S_l8TqeuxMpWXmOJYjyahSmoMc6McYKHHscSgdzxci4krM-MB18FZNUp3R-xrr2OM7XyfwIvFGOx2k8tu2XA%3D&amp;q_datetime_utc=2026-03-02T01%3A33%3A31&amp;ticket_price=2200&amp;quote_id=4201912608984536933&amp;utid_state=1&amp;channel=iphone&amp;price_without_closed_user_group=3000&amp;tm_place_name=Manila&amp;deeplink_data=eyJmaWVsZHMiOnsic2lnbmF0dXJlIjoiNTcwOThiNjMwM2RmYjEwZTg3YTFhODg5M2I2YmMzMDIifSwidXJsIjoiaHR0cHM6Ly9waC5ob3RlbHMuY29tL0hvdGVsLVNlYXJjaD90cGlkPTMyMTQmbXBlPTE3NzI0MTQ3NzImZW5kRGF0ZT0yMDI2LTAzLTAzJmFkdWx0cz0xJmxvY2FsZT1lbl9QSCZjaGlkPTU0ODRiNjc0LTNkMWMtNGIyZi1hMjhiLWQwZTQ0NzlhZDYzYiZlYXBpZD00NCZtY3RjPTMmc3RhcnREYXRlPTIwMjYtMDMtMDImbXBkPVBIUCZtcG49MjAwMTE2NzI1JmN1cnJlbmN5PVBIUCZyYXRlcGxhbmlkPTIwMTEyMzI4NCZtcG09MjQmbXBwPTEmbXBvPUVDJnNlbGVjdGVkPTQ2OTIyODAmbXBiPTIzNS43MSZtcHE9MTk2NC4yOSZtcGE9MTk2NC4yOSJ9&amp;utid=3ecc9f8c-6941-d89c-889c-1788699bf243&amp;tm_stars=4&amp;client_id=skyscanner_app&amp;redirect_delay=1000&amp;price_policy=2&amp;pre_redirect_id=ed6865ad-5e74-5639-07c9-9ce7f908cfa8&amp;tm_city_code=MNLP&amp;max_price=3300&amp;guests=1&amp;request_id=ed6865ad-5e74-5639-07c9-9ce7f908cfa8&amp;tm_country_code=PH</t>
  </si>
  <si>
    <t>14.5645698, 121.0304222</t>
  </si>
  <si>
    <t>www.skyscanner.com.ph/hotel_deeplink/4.0/PH/en-US/PHP/h_xp/134660085/2026-03-02/2026-03-03/hotel/hotel/hotels?legacy_provider_id=1&amp;rooms=1&amp;closed_user_group=mobile&amp;hb_data=dYDjHOxz8OdQmI54L_9CpoWoJkHSlbC8jV9OSvvQL4oSrbIF_-gV73dcwizvTunaqMujWPEpPrI-Hzek26RnjkAr7WPGHjCNH4c5WoXc-u8-s85ACeYQifC1imI3WdsxiLVlojOJacFo2tdWWH49HhUksPZ78MSLbJ6jPlYH3MxtNAsg5wJaNtnHlgN06c6JA5xOeeeiL8MFXtf4wyMW-f82NUx5ITEfoKZw20a7aXBmm0bUjv0_iZlg58BkslyDSyw8qBsy7r6fAgAFh58i_HZNe2g%3D&amp;q_datetime_utc=2026-03-02T01%3A33%3A31&amp;ticket_price=1875&amp;quote_id=1971643948613654502&amp;utid_state=1&amp;channel=iphone&amp;price_without_closed_user_group=2501&amp;tm_place_name=Makati&amp;deeplink_data=eyJmaWVsZHMiOnsic2lnbmF0dXJlIjoiMzNkNTQ2NDlhZWRmZDYzMWMyYzBkZTFmYTc2MjkxMDQifSwidXJsIjoiaHR0cHM6Ly93d3cuZXhwZWRpYS5jb20ucGgvSG90ZWwtU2VhcmNoP3RwaWQ9NjgmbXBlPTE3NzI0MTQ3NTYmZW5kRGF0ZT0yMDI2LTAzLTAzJmFkdWx0cz0xJmxvY2FsZT1lbl9VUyZjaGlkPWI5M2E3MDgwLTBiZGMtNDUzOC05MjM2LTk2NWViZjg1ZmM0NiZlYXBpZD00NjIzMCZtY3RjPTMmc3RhcnREYXRlPTIwMjYtMDMtMDImbXBkPUdCUCZtcG49MjAwMTkwODI2JmN1cnJlbmN5PUdCUCZyYXRlcGxhbmlkPTIzODE1ODIzMCZtcG09MjQmbXBwPTAmbXBvPUVDJnNlbGVjdGVkPTUyNTcxODgmbXBiPTIuNTgmbXBxPTIxLjUzJm1wYT0yMS41MyJ9&amp;utid=4ba039a7-ec3b-4b9f-6ad4-c5f28da83482&amp;tm_stars=3&amp;client_id=skyscanner_app&amp;redirect_delay=1000&amp;price_policy=2&amp;pre_redirect_id=3446db77-6cdb-6ba1-5897-243b1da01e40&amp;tm_city_code&amp;max_price=2492&amp;guests=1&amp;request_id=3446db77-6cdb-6ba1-5897-243b1da01e40&amp;tm_country_code=PH</t>
  </si>
  <si>
    <t>14.5669508, 121.0296802</t>
  </si>
  <si>
    <t>www.skyscanner.com.ph/hotel_deeplink/4.0/PH/en-US/PHP/h_h1/125860233/2026-03-02/2026-03-03/hotel/hotel/hotels?legacy_provider_id=927111&amp;rooms=1&amp;closed_user_group=mobile&amp;hb_data=fpT4UKtfBTkJNpZPBmq5TSvXalxuv4_gfdJQVMxEYaFHH-gaZO--oXJGoJ1LOqgy3a8BWUF3yL2KDc3U-crYYsTz8QY4J_BLfjr7FQMVBBw69Nhzg-KNeTo88f-Ei7usq_DObL-j_iR9D8wh6HPSMot7r1oBwpp4Nm_ZnXrYkJ1oROae-wLljeB_QWvZp-_9E9ngiZ0PANitzUrmKL-sNAZrKfKYhxwJfQMz9ecV630keNtCMY06aOenPHQgTecjzICMOn0lUEmH6Dk1fz4Q-U-_zGQ%3D&amp;q_datetime_utc=2026-03-02T01%3A33%3A41&amp;ticket_price=5647&amp;quote_id=1892689001339820915&amp;utid_state=1&amp;channel=iphone&amp;price_without_closed_user_group=9411&amp;tm_place_name=Makati&amp;deeplink_data=eyJmaWVsZHMiOnsic2lnbmF0dXJlIjoiYzU1MjZjZmRmMjhmNTVhNWZjNmVmOThkOWFhY2U2ZTQifSwidXJsIjoiaHR0cHM6Ly9waC5ob3RlbHMuY29tL0hvdGVsLVNlYXJjaD90cGlkPTMyMTQmbXBlPTE3NzI0MTQ3NTYmZW5kRGF0ZT0yMDI2LTAzLTAzJmFkdWx0cz0xJmxvY2FsZT1lbl9QSCZjaGlkPTkyZjM3YmE5LTI4MjgtNDdkZS04YTE1LTI4NTIzMjkyN2VjOCZlYXBpZD00NCZtY3RjPTMmc3RhcnREYXRlPTIwMjYtMDMtMDImbXBkPVBIUCZtcG49MjAwNjQxMjczJmN1cnJlbmN5PVBIUCZyYXRlcGxhbmlkPTQwMDAzMTE0NCZtcG09MjQmbXBwPTEmbXBvPUVDJnNlbGVjdGVkPTcyODM3OTgmbXBiPTEwNDYuNTImbXBxPTUwNjAuMDkmbXBhPTQ2MDAuMDgifQ%3D%3D&amp;utid=ec10090a-a9b9-1ef4-af50-f99032b5d7cb&amp;tm_stars=0&amp;client_id=skyscanner_app&amp;redirect_delay=1000&amp;price_policy=2&amp;pre_redirect_id=7c24dc47-9d03-bf94-9251-00944ee29394&amp;tm_city_code&amp;max_price=6002&amp;guests=1&amp;request_id=7c24dc47-9d03-bf94-9251-00944ee29394&amp;tm_country_code=PH</t>
  </si>
  <si>
    <t>14.5669104, 121.0296707</t>
  </si>
  <si>
    <t>Cozy Place by seawind, Davao City Near Davao Airport SMX Sm Lanang Sasa wharf, Dusit Thani, Grand Regal hotel,Azuela Cove and a lot More</t>
  </si>
  <si>
    <t>www.skyscanner.com.ph/hotel_deeplink/4.0/PH/en-US/PHP/h_bc/222475636/2026-03-05/2026-03-06/hotel/hotel/hotels?legacy_provider_id=13&amp;rooms=1&amp;closed_user_group=apps&amp;hb_data=PR3jpoPG_Z5yYVgLFAdsISCEMsXTBUyPPmv-FybLCC-fEi7jtxKvd-cNz5UjszLCPq_gzqCQUWuOoiQZWuby9_PuT5-a7HNV1uC4MHsSPSgZcL4XfSq7svxvfQfxZ7vg2erF5d1Ho4qKug5IwpBxbx_E3zZkBJ4sVuTjdxFScjdbhuVuwtM73tacIlbmM44nBefEuaXDk4jX0zAizq7YknsiEV6RyfdzYM_Snw2niRgFm5wJbV2N0V4ItW8-0iQNv2l_4FnZjSNhKkEQW_UKw7ZTpOlp2S61Bpl7BO8ootBv1gLo96W8T9Vdxe_sMoA_t165Cl4GQCk7bw6WKI_3Y6b7wiyyaPBc3NocTcVG8L3E7jCp6MxbOlAPmd2d5fsMJhoR82GR0kVypaNkexUX8rf7xLTqC3iu_tgdsMSooh5LepeU7qA%3D&amp;q_datetime_utc=2026-03-05T14%3A43%3A13&amp;ticket_price=2478&amp;quote_id=6273223625231704262&amp;utid_state=1&amp;channel=iphone&amp;price_without_closed_user_group=3012&amp;tm_place_name=Pagamikan&amp;deeplink_data=eyJmaWVsZHMiOnsic2lnbmF0dXJlIjoiNjA1YzMxZjY1YjkzYjQ2NjA3MjQxZWZjNDA3ZGU3YzciLCJibG9ja19pZCI6IjEzMDkyMzczMDFfNDAzNzE0NTU4XzFfMF8wIn19&amp;utid=ec136807-64e1-512a-2a2b-8d0b9469a137&amp;tm_stars=0&amp;client_id=skyscanner_app&amp;price_policy=2&amp;pre_redirect_id=4d3c4120-313c-baea-0780-7ead829aae01&amp;tm_city_code&amp;max_price=2478&amp;guests=1&amp;request_id=4d3c4120-313c-baea-0780-7ead829aae01&amp;tm_country_code=PH</t>
  </si>
  <si>
    <t>14.5608884, 121.0069352</t>
  </si>
  <si>
    <t>Cozy place by seawind, Davao City Near davao airport SMX Sm lanang Sasa wharf, Dusit Thani, Grand regal hotel, Azuela cove and a lot more is located in Davao City, just 3.8 miles from SM Lanang Premier and 6.1 miles from Abreeza Mall.</t>
  </si>
  <si>
    <t>RedDoorz @ San Antonio Makati</t>
  </si>
  <si>
    <t>www.skyscanner.com.ph/hotel_deeplink/4.0/PH/en-US/PHP/h_ct/191950641/2026-03-02/2026-03-03/hotel/hotel/hotels?legacy_provider_id=31&amp;rooms=1&amp;hb_data=7Xn_X6e9sGhVK4Vs_8aV4Y3CK88mZ27nVojtoAe3KFornbYU_IssfBIJ_IXjO15ti2LPbtnGI137nzr-QxH_FWVCmZS8wURpz-F7fgsdlzaTIcL6ZKwh3EbEIboSThqBbYuQDKGgg4ww1l7-L6ovOAQJhOeyC67u8gFjbL7Jtnctpcrb7frwS6sQlPKDNT5elSDU7JhnDHdJI2RcbcMrR7wfyoHHbAjOr9qH6vSxfHvAx4UD10se9ET4Gk_v5MXffVyW2kKboPXtYUZDbVM2hAfWFc1YWLkqHw5uHbPOBE-S9PiKH9TKvgNswkcaZsaqw869UbmSCdakA753JFFXh3e9QTk3Q3itNZuQ-0jr0OJkAalIrZq7V94GB1qawcQI8r2N9Ihpe2vEmu6QXe7rD3xkSwZzbtjH1G281LJDDw%3D%3D&amp;q_datetime_utc=2026-03-02T01%3A34%3A43&amp;ticket_price=1378&amp;quote_id=-3277997684306706045&amp;utid_state=1&amp;channel=iphone&amp;tm_place_name=Makati&amp;deeplink_data=eyJmaWVsZHMiOnsic2lnbmF0dXJlIjoiMmExMDQ3ODIxNDg0NjBiMTgyZTBhOWVjN2JkMzQ5NGMifSwidXJsIjoiaHR0cHM6Ly9waC50cmlwLmNvbS9ob3RlbHMvcmVkaXJlY3Q%2FaG90ZWxpZD0xNTc4MTY4MyZjaXR5PTYyNzQ0JkFsbGlhbmNlaWQ9MTI2MDcmc2lkPTg4ODgzMiZjaGVja2luPTIwMjYtMDMtMDImY2hlY2tvdXQ9MjAyNi0wMy0wMyZzaG9wcGluZ2lkPWQxYWNkMjUwMjgxMjQzOGM4MjhlZTZiY2Q4MTViMDRlJmFkdWx0PTEmY2hpbGRyZW49MCZhZ2VzPSZsYW5ndWFnZT1lbnBoJmxvY2FsZT1lbl9QSCZyb29taWQ9MTUyNTQ0Mzc3MSZzd2lkPTAmcGF5PVBQJmZndD0xJmNybj0xJmN1cnI9UEhQJndrcD0xJnN0YW5kPUg0c0lBQUFBQUFBQV93RDNBQWpfQ2x3S0FoZ0JFZ1FJQVJBQUdsQUl1OW14MXdVWUFEQUFPUHNSbUFHem5zTUhxQUVBdUFFQ3dBRUEwUUU5Q3RlamNGU1NRT0VCY1QwSzE2T0psVURvQWRHZzlDQ0lBaUNKQkFBQUFBQUFBQUFBb0FRQW9RVUFBQUFBQUFBQUFCb2daREZoWTJReU5UQXlPREV5TkRNNFl6Z3lPR1ZsTm1KalpEZ3hOV0l3TkdVZ0JDaWt6cFBOQmtnQlVnWmtNalUzTWpsYUhBb0RVRWhRRVJCWU9iVElkcjRfR2dOUVNGQWhFRmc1dE1oMnZqOWlCV1Z1WDFCSWFMa1VjQUY0QUlvQkIwZ0JlQURJQVFHcUFRRHlBU0prTVdGalpESTFNREk0TVRJME16aGpPREk0WldVMlltTmtPREUxWWpBMFpWOHlrZ0lCTkpvQ0FBQUFBUF9fQVFBQV9fOEd6aW5LOXdBQUFBIn0%3D&amp;utid=8633c2c7-2366-d3ce-c66e-a26bc694493d&amp;tm_stars=2&amp;client_id=skyscanner_app&amp;redirect_delay=1000&amp;price_policy=2&amp;pre_redirect_id=6e14622d-0af2-dcc4-8382-f39a04addc78&amp;tm_city_code&amp;max_price=1378&amp;guests=1&amp;request_id=6e14622d-0af2-dcc4-8382-f39a04addc78&amp;tm_country_code=PH</t>
  </si>
  <si>
    <t>14.561613, 121.0086227</t>
  </si>
  <si>
    <t>Saint Paul Road, San Antonio, District I, Makati, Southern Manila District, Metro Manila, 1203, Philippines</t>
  </si>
  <si>
    <t>wifi, air_conditioning, non-smoking, internet_access, 24-hour_front_desk_service, multilingual_staff, room_service, television, shower, complimentary_bottled_water</t>
  </si>
  <si>
    <t>Bay Prime Hotel</t>
  </si>
  <si>
    <t>https://www.google.com/maps/place/University+Hotel/data=!4m11!3m10!1s0x3397b75ddacc0e03:0xf29161c268d1d08e!5m3!1s2026-03-01!4m1!1i2!8m2!3d14.6611171!4d121.0727772!16s%2Fg%2F1v2gb8mz!19sChIJAw7M2l23lzMRjtDRaMJhkfI?authuser=0&amp;hl=en&amp;rclk=1</t>
  </si>
  <si>
    <t>14.6611171, 121.0727772</t>
  </si>
  <si>
    <t>What About Coffee?, Gomburza Street, Area 1, UP Campus, Diliman, 4th District, Quezon City, Eastern Manila District, Metro Manila, 1101, Philippines</t>
  </si>
  <si>
    <t>Sir Williams Hotel</t>
  </si>
  <si>
    <t>https://www.google.com/maps/place/Grand+Westside+Hotel/data=!4m11!3m10!1s0x3397cdf7c96ce553:0x59048f834602d2b3!5m3!1s2026-03-01!4m1!1i2!8m2!3d14.519869!4d120.9824884!16s%2Fg%2F11f8nznkt7!19sChIJU-VsyffNlzMRs9ICRoOPBFk?authuser=0&amp;hl=en&amp;rclk=1</t>
  </si>
  <si>
    <t>14.519869, 120.9824884</t>
  </si>
  <si>
    <t>www.skyscanner.com.ph/hotel_deeplink/4.0/PH/en-US/PHP/h_ct/220026968/2026-03-02/2026-03-03/hotel/hotel/hotels?legacy_provider_id=31&amp;rooms=1&amp;closed_user_group=general&amp;hb_data=XYw339kbTovCrZ1myND-lSVk-guRCtiYUDi8tN1lQqor-KVqEbQKuIdaKJa8AAYsZ0Z8HCm9slI3OfzpF829_L2QGGHWGxwY8YUDdo82g3ZQk0YBKiKgMIujiVNqGoa-Mu65pYFtiwiKSrWKMJBtkHuxocRWDkG3iXh4I506wTt7xRyTAdpv1HpHb0Kuc20a6_ePzgJWzJfODO_6nRBs-3XY0pLBnehdPFk3gxyzOf0MlpmIn1Sh_w1JHLFp5dDUsVorgFhRZQYnC7H0-IsFEfENFRaQHIO7f9zw8yQME9prgDI-btpFCsi3A53hVzRgGWAsMbvaHW_oEtlLekuZMFkFTETca3T4j3pMZfZzcjwmchEgRBSYs_izcc9LXlEyJAypPGAEC2o8SqpyFOGYFouvqH3xTpakQCIw02BZpw%3D%3D&amp;q_datetime_utc=2026-03-02T01%3A33%3A50&amp;ticket_price=4108&amp;quote_id=5424851674437274892&amp;utid_state=1&amp;channel=iphone&amp;price_without_closed_user_group=4797&amp;tm_place_name=Tambo&amp;deeplink_data=eyJmaWVsZHMiOnsic2lnbmF0dXJlIjoiY2U1YzMxZGIzMjI3Mzc5YTUxZTA2M2UxMGQ3YThkZjkifSwidXJsIjoiaHR0cHM6Ly9waC50cmlwLmNvbS9ob3RlbHMvcmVkaXJlY3Q%2FaG90ZWxpZD0xMjAxNDc5NjImY2l0eT0xMjE4NTEmQWxsaWFuY2VpZD0xMjYwNyZzaWQ9ODg4ODMyJmNoZWNraW49MjAyNi0wMy0wMiZjaGVja291dD0yMDI2LTAzLTAzJnNob3BwaW5naWQ9NGMzYjVlMjgzMmMzNDcxN2IzZThhODRiNGZmNDBkNzgmYWR1bHQ9MSZjaGlsZHJlbj0wJmFnZXM9Jmxhbmd1YWdlPWVucGgmbG9jYWxlPWVuX1BIJnJvb21pZD0xNjY1MTQ1NjI5JnN3aWQ9MCZwYXk9UFAmZmd0PTEmaXNfc3A9UTImY3JuPTEmY3Vycj1QSFAmd2twPTEmc3RhbmQ9SDRzSUFBQUFBQUFBX3dBT0FmSC1DbXdLQWhnQkVnUUlBUkFBR21BSW5iYUFtZ1lZQURBQU9Qc1JtQUg2bjZVNXFBRUF1QUVDd0FFQTBRRVVya2ZoZW5lc1FPRUJ1QjZGNjFFTXNFRG9BYUx4cF9nQmlBSWdpUVFBQUFBQUFBQUFBS0FFQnFvRURBamFEeEZ4UFFyWG80aUZRS0VGemN6TXpNeGxwVUFhSURSak0ySTFaVEk0TXpKak16UTNNVGRpTTJVNFlUZzBZalJtWmpRd1pEYzRJQVFvaGNlVHpRWklBVklHTURnd09XTmxXaHdLQTFCSVVCRVFXRG0weUhhLVB4b0RVRWhRSVJCWU9iVElkcjRfWWdWbGJsOVFTR2k1RkhBQmVBQ0tBUWRJQVhnQXlBRUJxZ0VIQ2dNd01qSVFBdklCSWpSak0ySTFaVEk0TXpKak16UTNNVGRpTTJVNFlUZzBZalJtWmpRd1pEYzRYekNTQWdFMG1nSUFBQUFBX184QkFBRF9fN0I2dlJFT0FRQUEifQ%3D%3D&amp;utid=d7d00c1c-704e-5ee1-a46a-91d77e05519e&amp;tm_stars=4&amp;client_id=skyscanner_app&amp;redirect_delay=1000&amp;price_policy=2&amp;pre_redirect_id=0748c291-c815-36f1-925b-ba40764ccef0&amp;tm_city_code&amp;max_price=13332&amp;guests=1&amp;request_id=0748c291-c815-36f1-925b-ba40764ccef0&amp;tm_country_code=PH</t>
  </si>
  <si>
    <t>14.5736875, 121.0124375</t>
  </si>
  <si>
    <t>H. Santos Street, Ma. Dela Paz Village, Singkamas, District I, Makati, Southern Manila District, Metro Manila, 1204, Philippines</t>
  </si>
  <si>
    <t>RedDoorz near Zobel Roxas St</t>
  </si>
  <si>
    <t>www.skyscanner.com.ph/hotel_deeplink/4.0/PH/en-US/PHP/h_bc/205054771/2026-03-02/2026-03-03/hotel/hotel/hotels?legacy_provider_id=13&amp;rooms=1&amp;closed_user_group=apps&amp;hb_data=M9acFXvJCHCDSDiB-mTAE8Jol3PrLpXT0MlPJjRXpUoX_oAaZNA7UTGXwNeEEPXwonWt3Zuc_T2utovdENxeg5EcWSTD89_t1l-gPst4sBfIwQc1CXiE84QhskHfKsBCw5LWLC3m8zFy-FMLhARK-aCZ3vS6aNjyLKBdk_bwjiM4o24sZfOcL8jtmBnsth3kvaX9XkiUG4HxEpEG7KsNpg6HBuRG0mt3BPck0IQeO-uH8yTP_GWo9TuYUAsqf3l3rjoxPAbxDKI8aAlfpAMLr83tO-D2F4okSD4rVnlIIWUE4U8KyxIYJ3MNytwRtW3I1WUVuynnPC3q6lzjh9p0-k4R9r8N03Uvi6abf-VbXjctfV57Fm3PszmAm9IEv2wuxqMBkFvGdRoVLZlIk3TioinbvgKVuTfbRn1BHY00kLqzfvbJ&amp;q_datetime_utc=2026-03-02T01%3A33%3A55&amp;ticket_price=1167&amp;quote_id=8277910378579217980&amp;utid_state=1&amp;channel=iphone&amp;price_without_closed_user_group=2700&amp;tm_place_name=Makati&amp;deeplink_data=eyJmaWVsZHMiOnsic2lnbmF0dXJlIjoiMzA5ZTYwYzBhNzU5YjQ1NDVhZDY5NWJkOGRiMGExZDkiLCJibG9ja19pZCI6IjY5NzYzNzkwMV8yODc3MTM4MDlfMF8wXzAifX0%3D&amp;utid=e53fa335-593e-42f2-740b-79d4d0823dd2&amp;tm_stars=1&amp;client_id=skyscanner_app&amp;redirect_delay=1000&amp;price_policy=2&amp;pre_redirect_id=f8c44b82-3f16-ac7e-5ac4-6ff6b9e8d6cb&amp;tm_city_code&amp;max_price=2528&amp;guests=1&amp;request_id=f8c44b82-3f16-ac7e-5ac4-6ff6b9e8d6cb&amp;tm_country_code=PH</t>
  </si>
  <si>
    <t>14.5382122, 121.0042123</t>
  </si>
  <si>
    <t>Hobbyalley, EDSA, Barangay 119, Zone 14, District 2, Pasay, Southern Manila District, Metro Manila, 1303, Philippines</t>
  </si>
  <si>
    <t>RedDoorz @ Hotel Rosemarie</t>
  </si>
  <si>
    <t>www.skyscanner.com.ph/hotel_deeplink/4.0/PH/en-US/PHP/h_bc/190627035/2026-03-02/2026-03-03/hotel/hotel/hotels?legacy_provider_id=13&amp;rooms=1&amp;closed_user_group=apps&amp;hb_data=u773U7FYQggWIWEj911rwsrz7r3gxgCmi7es46b98tIFU6Sdf-1gQgH0ijH5EVqUt9NKExvMmSsLrQwj4dSBxb9gze7q3LfFqALMEkCznjQLS-Y8FjPuMcVZ4aHNWT8DGr5MUrDGsB4nvFdXtAQtFK-mr3yW4uIDTCkCfM9ZN48lSTd1d1HjK9mps9QgeklxCIU9KdTbZ2DLKazO5TwavJY9AfGKDTeeFj757zIGrZ_zBBvKHqVQATfxRDha3sl2YVtvrJv1pj0W3Cktnz1VWI1aKPSLPvIcjRtxakOHkMk2FOjM10lwuFz1OvQ8Y9b1Y2ZvFtsOc-YwEnMLoViUts_n0ptnaplSqsqhp6pMcw5ViQQoaMF6cpt593MuLR7E5Lmnus_VT0_qb0Ejot72NPpkmoNbGp8obP27ywYg0HJc-fHIi3c%3D&amp;q_datetime_utc=2026-03-02T01%3A33%3A56&amp;ticket_price=1043&amp;quote_id=4547666374826088298&amp;utid_state=1&amp;channel=iphone&amp;price_without_closed_user_group=2413&amp;tm_place_name=Pasay&amp;deeplink_data=eyJmaWVsZHMiOnsic2lnbmF0dXJlIjoiNjNhZDM5ZjJhY2JhYmRmYWE3YWMzYjhjNjVmNWZkMGQiLCJibG9ja19pZCI6IjM3MTA0ODgwOF8yNzcyOTY3MTZfMF8wXzAifX0%3D&amp;utid=f3394cff-d49a-c21a-7c1f-b51d6c8b5111&amp;tm_stars=2&amp;client_id=skyscanner_app&amp;redirect_delay=1000&amp;price_policy=2&amp;pre_redirect_id=3334398c-6457-b48c-e033-7efe7709bc8e&amp;tm_city_code&amp;max_price=1803&amp;guests=1&amp;request_id=3334398c-6457-b48c-e033-7efe7709bc8e&amp;tm_country_code=PH</t>
  </si>
  <si>
    <t>wifi, elevator, air_conditioning, non-smoking, internet_access, 24-hour_front_desk_service, smoking_areas, multilingual_staff, room_service, meeting_facilities, television, shower</t>
  </si>
  <si>
    <t>https://www.google.com/maps/place/Stone+House+Hotel+Pasay/data=!4m11!3m10!1s0x3397c945bee9eae7:0x5ff261d7589b3c21!5m3!1s2026-03-01!4m1!1i2!8m2!3d14.5361208!4d121.0031991!16s%2Fg%2F11bvv4wzgh!19sChIJ5-rpvkXJlzMRITybWNdh8l8?authuser=0&amp;hl=en&amp;rclk=1</t>
  </si>
  <si>
    <t>14.5361208, 121.0031991</t>
  </si>
  <si>
    <t>Aurora Boulevard, Barangay 147, Zone 16, District 1, Pasay, Southern Manila District, Metro Manila, 1303, Philippines</t>
  </si>
  <si>
    <t>Stone House Hotel Pasay</t>
  </si>
  <si>
    <t>www.skyscanner.com.ph/hotel_deeplink/4.0/PH/en-US/PHP/h_ct/134599628/2026-03-02/2026-03-03/hotel/hotel/hotels?legacy_provider_id=31&amp;rooms=1&amp;closed_user_group=general&amp;hb_data=1k2unTPh9VIlt6VZdrQataHRjMltIQdVV5b-XYXKacbSguq5PutZpaJAs-56Ml_tExhu8N8ba2NPVh1TaJMAhFf88lCz3WPgPXLmo9r7P4SkvlsNc3qUhXO7aflX1i8HvYPdGOC-MJO-z8yaF5Z8z2iiz0t7y9gVnar4_KT9N6lPHdnqypxLF3Mswh4QPr2KK2GRG1kBRQzVLGEE5KMQbGUp--ztkAvMfkFi-XjRPYQJN8iCNjCwb1_NFtPlSSF3BGiY_eXoGi2jNHs3rb-0XlgTLsk01gqS0grU2R3EBN1e1YsUCTT7L2rAoqy_zr2eoKnP7uApGQTIBlubGlL82AvjEqh3dtj6f3VuO6M0ew9Ocioyd7GfL2WylYBGtkuqy1ymAgHkYElfLApRU3QMB2S3UhnYMKQM5NU52n9u3w%3D%3D&amp;q_datetime_utc=2026-03-02T01%3A34%3A02&amp;ticket_price=1187&amp;quote_id=5580059299964419841&amp;utid_state=1&amp;channel=iphone&amp;price_without_closed_user_group=1800&amp;tm_place_name=Pasay&amp;deeplink_data=eyJmaWVsZHMiOnsic2lnbmF0dXJlIjoiYTg0YWRkNDAyZmIxODk2Njk1MzhkOTdlOTc0MzhmOTEifSwidXJsIjoiaHR0cHM6Ly9waC50cmlwLmNvbS9ob3RlbHMvcmVkaXJlY3Q%2FaG90ZWxpZD0yMDg1ODE1JmNpdHk9MTIxODUzJkFsbGlhbmNlaWQ9MTI2MDcmc2lkPTg4ODgzMiZjaGVja2luPTIwMjYtMDMtMDImY2hlY2tvdXQ9MjAyNi0wMy0wMyZzaG9wcGluZ2lkPTRjM2I1ZTI4MzJjMzQ3MTdiM2U4YTg0YjRmZjQwZDc4JmFkdWx0PTEmY2hpbGRyZW49MCZhZ2VzPSZsYW5ndWFnZT1lbnBoJmxvY2FsZT1lbl9QSCZyb29taWQ9MTUxMDEwOTA0NyZzd2lkPTAmcGF5PVBQJmZndD0xJmNybj0xJmN1cnI9UEhQJndrcD0xJnN0YW5kPUg0c0lBQUFBQUFBQV93RC1BQUhfQ2x3S0FoZ0JFZ1FJQVJBQUdsQUk5OTZKMEFVWUFEQUFPUHNSbUFHM3AzLW9BUUM0QVFMQUFRRFJBVWpoZWhTdWVZOUE0UUVBQUFBQUFJeVNRT2dCaTlfZmlBR0lBaUNKQkFBQUFBQUFBQUFBb0FRQW9RVUFBQUFBQUFBcVFCb2dOR016WWpWbE1qZ3pNbU16TkRjeE4ySXpaVGhoT0RSaU5HWm1OREJrTnpnZ0JDaUZ4NVBOQmtnQlVnWmtZVFppT1dOYUhBb0RVRWhRRVJCWU9iVElkcjRfR2dOUVNGQWhFRmc1dE1oMnZqOWlCV1Z1WDFCSWFMa1VjQUY0QUlvQkIwZ0JlQURJQVFHcUFRY0tBekF5TWhBQzhnRWlOR016WWpWbE1qZ3pNbU16TkRjeE4ySXpaVGhoT0RSaU5HWm1OREJrTnpoZk1aSUNBVFNhQWdBQUFBRF9fd0VBQVBfXzBVMlk2ZjRBQUFBIn0%3D&amp;utid=3410b12f-b88e-6901-edfb-073fe40a9d1e&amp;tm_stars=2&amp;client_id=skyscanner_app&amp;redirect_delay=1000&amp;price_policy=2&amp;pre_redirect_id=58e8e271-7ed9-ad08-ee02-e35b1b42c561&amp;tm_city_code&amp;max_price=2681&amp;guests=1&amp;request_id=58e8e271-7ed9-ad08-ee02-e35b1b42c561&amp;tm_country_code=PH</t>
  </si>
  <si>
    <t>14.6353432, 121.0693732</t>
  </si>
  <si>
    <t>Xavierville Royale Condominium, 61, Xavierville Avenue, Loyola Heights, Project 2, 3rd District, Quezon City, Eastern Manila District, Metro Manila, 1102, Philippines</t>
  </si>
  <si>
    <t>59 Xavierville by RedDoorz</t>
  </si>
  <si>
    <t>www.skyscanner.com.ph/hotel_deeplink/4.0/PH/en-US/PHP/h_bc/204028585/2026-03-02/2026-03-03/hotel/hotel/hotels?legacy_provider_id=13&amp;rooms=1&amp;closed_user_group=apps&amp;hb_data=81jW23gz4XY2bxzIPLq-RKJqytIcuAcfx4pftih5_BIlF_aN_B9lHGC7ZG5ag7eUB5PecEB9jBH00krgHNnugkTaV4Z-wm7E7BVx2hSvKUtLAatp3S-2NaS9TSKzEjR_2HXLYxH6zVhRlBIxRmroDioBA65hCAHdBQutmJweR6aypQ06M_orkkXAxkAxQ8UVM5XEdWf1kDU7zsuanzFO9awxNM3VO2SBwCC_8YC52MqwUBBwCUEB8wTGtr28vkY30qSI7c0B7fjJR7IScSluC3RKdRiwdwD2qr-0w0kfKrkRaVYcCZ60mRs42Wp1fd3nMbLpEoGQSsCMf41ARFzEWPVPPM5dUGaH0JDIxDrOBhts__L3L98A5016B6cR1mTLZ8KGjAvkSw2nBwH5--0LSERDi75OVCv5O5-GOrRjxAcptwdT&amp;q_datetime_utc=2026-03-02T01%3A35%3A05&amp;ticket_price=1297&amp;quote_id=-3054157224432733055&amp;utid_state=1&amp;channel=iphone&amp;price_without_closed_user_group=3000&amp;tm_place_name=Quezon+City&amp;deeplink_data=eyJmaWVsZHMiOnsic2lnbmF0dXJlIjoiMDc0YzE3Y2I0MzQ1NmYwNmNiMjZmZTJlMWIzZjNlZDMiLCJibG9ja19pZCI6IjgyMTY3OTAwM18zNDQ5MTU0ODZfMF8wXzAifX0%3D&amp;utid=26e57ed8-3076-b7f3-25fc-81fad5a0831f&amp;tm_stars=1&amp;client_id=skyscanner_app&amp;redirect_delay=1000&amp;price_policy=2&amp;pre_redirect_id=c75ab001-44fa-ebf9-540f-52f18f8a0759&amp;tm_city_code&amp;max_price=1297&amp;guests=1&amp;request_id=c75ab001-44fa-ebf9-540f-52f18f8a0759&amp;tm_country_code=PH</t>
  </si>
  <si>
    <t>14.6354145, 121.0695787</t>
  </si>
  <si>
    <t>mySTAY BGC East</t>
  </si>
  <si>
    <t>www.skyscanner.com.ph/hotel_deeplink/4.0/PH/en-US/PHP/h_bc/212916721/2026-03-02/2026-03-03/hotel/hotel/hotels?legacy_provider_id=13&amp;rooms=1&amp;closed_user_group=apps&amp;hb_data=GboUgYPvBaBORg7rGakYARHxANQRkkS5J0UvQSPuU7_SK-8kFmoOVmroHafCBI0RgWfXyFnnrPL9YhDxuGRNrkix8L3bq176Nrz6oPteQcwe-oRCwBNpMVhZcQRGEwTcXyFNtIjuidt14RXUDnaEpnPnN-nRsm8HtZrGjMopdoPfOtnop1z0QSEFtdVuoWYvSgolp-VmIJmsoik-xA5v8uXsxzTlj42J-leiB1XegR_O6YkW3WAdbLLUMxVLKySVv_asPdsbpaKt93w4QtYrEbl1k0kYdDuGJcX5JwRM8TXE0ER1O9uvi0ytVRD7waB6UsC5ukngbAs0jEAA1nJQy2p8TYftdZMsf4tMewPZtn0uW9XUUfe5AQpS2mVIEtIzQTe-PssQx241kwOVuD9gDUpaWXQHTKi5xhWQCZJM1tucUlqmmKk%3D&amp;q_datetime_utc=2026-03-02T01%3A34%3A05&amp;ticket_price=1457&amp;quote_id=1571389678516952797&amp;utid_state=1&amp;channel=iphone&amp;price_without_closed_user_group=1774&amp;tm_place_name=Makati&amp;deeplink_data=eyJmaWVsZHMiOnsic2lnbmF0dXJlIjoiNGVjNzE1Yjk4MDdhMzQ4Y2YwNDM5ODk2OWZmOTI4OGYiLCJibG9ja19pZCI6Ijg0ODQxMDUwMV80MjQxMDU3NjlfMl8yXzBfODA3MDYyIn19&amp;utid=1a49fd0d-7f88-4352-9e1f-17d3c00ac5eb&amp;tm_stars=3&amp;client_id=skyscanner_app&amp;redirect_delay=1000&amp;price_policy=2&amp;pre_redirect_id=1f46faa9-bf42-9ece-143c-b42d99d6ac3b&amp;tm_city_code&amp;max_price=2433&amp;guests=1&amp;request_id=1f46faa9-bf42-9ece-143c-b42d99d6ac3b&amp;tm_country_code=PH</t>
  </si>
  <si>
    <t>14.5480622, 121.0071377</t>
  </si>
  <si>
    <t>wifi, elevator, air_conditioning, non-smoking, internet_access, 24-hour_front_desk_service, multilingual_staff, television, shower, fitness_center</t>
  </si>
  <si>
    <t>Super OYO 665 Pasay Centrale Hotel</t>
  </si>
  <si>
    <t>www.skyscanner.com.ph/hotel_deeplink/4.0/PH/en-US/PHP/h_bc/212641945/2026-03-02/2026-03-03/hotel/hotel/hotels?legacy_provider_id=13&amp;rooms=1&amp;hb_data=3NrTblNArKH6kF3kKk1IZs5Yq1DE3dPczWHfJ7FqNV6ypbak65bN3Hdgw_DtJx5s3NdyWtdNb0KtsUo84OVhJ7kIWsXrqaqd8UFUKuOT8JSOp5D2gfBAx2TWSlrqnMSRZroR8pRr6bmsiB4xL9eiGLyvI3V-czqoN6cAsvlp9WyD_9U4P7KXEJ8QQBk9AcK1QcUgO2n6yE6qyY0mVxuJLnYHWJikpZx3VZNmI_h6kV_7nLqqwyloEGRfGNnxSBUpc1-t69eJbnmuD83YLjkzSUObbtyd8JEM5TfgiHhtiEJpEdgAtmnvGO3JVP8nkEEVQmW7kqSU-yqHxFa_Oz9weCuHhJQGo37KnCeFLq20byKCy3SSm_JzONzbxCC-CC1Pjb2Ib-jvxJeFWe1bq0fjACsoMydRy62iL5_PIY3SvsRVCHGK&amp;q_datetime_utc=2026-03-02T01%3A34%3A07&amp;ticket_price=943&amp;quote_id=-5393592804236585332&amp;utid_state=1&amp;channel=iphone&amp;tm_place_name=Pasay&amp;deeplink_data=eyJmaWVsZHMiOnsic2lnbmF0dXJlIjoiYzZiNTY5ZWE4ZjZhN2FiOTkzY2VmNWYxM2YzNTYwOTQiLCJibG9ja19pZCI6InYxX0NnRXRFTXdDR2lnS0hUSXdNall0TURNdE1ESlVNREE2TURBNk1EQXVNREF3S3pBM09qQXdFQUVZM3dFb0FUZ0JJZ0lJQVE9PV9DaWtJbU4zNXBnUVFBaGlJNHFIREFTQnNLT3l1eUF3d0Frb05NelkxUkRFd01GQmZNVEF3VUZDWUJSSUNDQUVhQkNnQ01BRWlCQWdDR0FJPSJ9fQ%3D%3D&amp;utid=dbb65452-c17e-06b0-e377-a572834cf4d7&amp;tm_stars=2&amp;client_id=skyscanner_app&amp;redirect_delay=1000&amp;price_policy=2&amp;pre_redirect_id=3ec73f09-8661-8813-3aa5-07e6a8cce7cb&amp;tm_city_code&amp;max_price=3142&amp;guests=1&amp;request_id=3ec73f09-8661-8813-3aa5-07e6a8cce7cb&amp;tm_country_code=PH</t>
  </si>
  <si>
    <t>Robinson Circle, Bagong Ilog, Pasig First District, Pasig, Eastern Manila District, Metro Manila, 1019, Philippines</t>
  </si>
  <si>
    <t>www.skyscanner.com.ph/hotel_deeplink/4.0/PH/en-US/PHP/h_ct/205111350/2026-03-02/2026-03-03/hotel/hotel/hotels?legacy_provider_id=31&amp;rooms=1&amp;closed_user_group=general&amp;hb_data=3EwL0fmYGIILIB9fNYYX7JLYv9gApNz8Y74wwPayeynU3ed1AFA_mbm_bZJqKcnq4EOaH7TXsmUgj-F0gjO2Hhp79BF8hHzUwfEeS_NL2_qc-ukPfPZd6SWpe6v1byDd2at3r5LHFFj7TCp3jrS7kMmIMoKC9jY8D1fXi3zGvkC6qlg8MlkrIpO0fbRO73xnEamTlqbxIyy01Ep_o0_ETPQKZ8bZveR0sUcWPBK_9PyW0nXO9o-lHw5U-Z28skoVSk9TmjzhbnbaW6dKiGPDhFDEqihETpcO4LfggJZqAqpovWpvzC9KoMSg_POh__vPw-GHXulynO1_AKIjhNAjTGA4QmCpoQK7GJzIG73xmQ1QyihfsB4yWmM59X9X_2_lNoOlCMe0wRPUYyVb8MvMyXxsrLMm7Ersl2Ym4oF0wA%3D%3D&amp;q_datetime_utc=2026-03-02T01%3A34%3A07&amp;ticket_price=1288&amp;quote_id=-8330582462415677754&amp;utid_state=1&amp;channel=iphone&amp;price_without_closed_user_group=2688&amp;tm_place_name=Pasig&amp;deeplink_data=eyJmaWVsZHMiOnsic2lnbmF0dXJlIjoiN2UwYTcyNDNjYjc5MTk1ODMzNTllZjVhMWY4ZjhjMDcifSwidXJsIjoiaHR0cHM6Ly9waC50cmlwLmNvbS9ob3RlbHMvcmVkaXJlY3Q%2FaG90ZWxpZD03Mjc4ODI5MCZjaXR5PTEyMTg1NyZBbGxpYW5jZWlkPTEyNjA3JnNpZD04ODg4MzImY2hlY2tpbj0yMDI2LTAzLTAyJmNoZWNrb3V0PTIwMjYtMDMtMDMmc2hvcHBpbmdpZD0zNzY0NzAxOWQ5OTE0ZDcxYjAxNDg4Nzg5Mzc0NWM2YSZhZHVsdD0xJmNoaWxkcmVuPTAmYWdlcz0mbGFuZ3VhZ2U9ZW5waCZsb2NhbGU9ZW5fUEgmcm9vbWlkPTEwMzc4ODgyODEmc3dpZD0wJnBheT1QUCZmZ3Q9MSZjcm49MSZjdXJyPVBIUCZ3a3A9MSZzdGFuZD1INHNJQUFBQUFBQUFfd0Q0QUFmX0NsMEtBaGdCRWdRSUFSQUFHbEVJbWRiejdnTVlBREFBT1BzUm1BSEMwdG9pcUFFQXVBRUN3QUVBMFFHNEhvWHJVU0NSUU9FQndfVW9YSThmbEVEb0FkQ0V5NU1CaUFJZ2lRUUFBQUFBQUFBQUFLQUVBS0VGcmtmaGVwUmNwMEFhSURNM05qUTNNREU1WkRrNU1UUmtOekZpTURFME9EZzNPRGt6TnpRMVl6WmhJQVFvMGNpVHpRWklBVklHWWpJNU1EY3dXaHdLQTFCSVVCRVFXRG0weUhhLVB4b0RVRWhRSVJCWU9iVElkcjRfWWdWbGJsOVFTR2k1RkhBQmVBQ0tBUWRJQVhnQXlBRUJxZ0VBOGdFaU16YzJORGN3TVRsa09Ua3hOR1EzTVdJd01UUTRPRGM0T1RNM05EVmpObUZmTXBJQ0FUU2FBZ0FBQUFEX193RUFBUF9fV3lQTFpQZ0FBQUEifQ%3D%3D&amp;utid=cc1e5d9d-1943-c455-c8ce-a6d80cb50f92&amp;tm_stars=2&amp;client_id=skyscanner_app&amp;redirect_delay=1000&amp;price_policy=2&amp;pre_redirect_id=311a5983-3dc7-541c-943d-0713d8669fa9&amp;tm_city_code&amp;max_price=1958&amp;guests=1&amp;request_id=311a5983-3dc7-541c-943d-0713d8669fa9&amp;tm_country_code=PH</t>
  </si>
  <si>
    <t>14.5601308, 121.0557166</t>
  </si>
  <si>
    <t>10th Avenue, Bonifacio North Triangle, Fort Bonifacio, Taguig District 2, Taguig, Southern Manila District, Metro Manila, 1635, Philippines</t>
  </si>
  <si>
    <t>Red Planet BGC The Fort</t>
  </si>
  <si>
    <t>www.skyscanner.com.ph/hotel_deeplink/4.0/PH/en-US/PHP/h_xp/213017374/2026-03-02/2026-03-03/hotel/hotel/hotels?legacy_provider_id=1&amp;rooms=1&amp;closed_user_group=mobile&amp;hb_data=gLu6uszo2MQo11b9Leo6TH-Qw0xhKZytHNW45vlmN6Rc9KVCqcOcSs8yjgzW-YZPm5cbFozpzMn_0LwSrkAkWEuIvQUQET_ux08NuVv6dIweL165KulzL19x1R3SVxcy6JN2F0mxKR4DxeGpftz_eCXIBnslRba4Do1EXGJQZHVGSQPryJCjXGVQ34ngRAb57K3LhXG3nnNUPA6JHPbzpq8hs--T0T6KC_UuPNfz35vnpuqvTF1TUvU4yuW8q_PZvy73XpcqhupLaQNaqJB4Av_tAjs%3D&amp;q_datetime_utc=2026-03-02T01%3A34%3A08&amp;ticket_price=3183&amp;quote_id=7239080436952394387&amp;utid_state=1&amp;channel=iphone&amp;price_without_closed_user_group=3523&amp;tm_place_name=Taguig&amp;deeplink_data=eyJmaWVsZHMiOnsic2lnbmF0dXJlIjoiMjE4MGQ1NTQ1NDRlYjVhOTIxNzFjZTViMTg4YmI4YWQifSwidXJsIjoiaHR0cHM6Ly93d3cuZXhwZWRpYS5jb20ucGgvSG90ZWwtU2VhcmNoP21wZD1HQlAmdHBpZD02OCZtcGU9MTc3MjQxMzc5MiZlbmREYXRlPTIwMjYtMDMtMDMmYWR1bHRzPTEmbXBuPTIyMTQ0NzgxNyZtcG09MjQmbXBwPTEmbG9jYWxlPWVuX1VTJm1wbz1FQyZjaGlkPWRhOGI4MGEyLTE1NWYtNDc1My05Mzk4LWQxNTFhOTM3OTA3NSZtcHE9MzYuNTQmZWFwaWQ9NDYyMzAmbWN0Yz0zJmN1cnJlbmN5PUdCUCZyYXRlcGxhbmlkPTM4NTY5ODY1MyZzZWxlY3RlZD0zNTczNjQzMiZzdGFydERhdGU9MjAyNi0wMy0wMiZtcGI9NC4zOSZtcGE9MzYuNTQifQ%3D%3D&amp;utid=abb41152-bedb-ab0a-9962-2b53b7e4b173&amp;tm_stars=3&amp;client_id=skyscanner_app&amp;redirect_delay=1000&amp;price_policy=2&amp;pre_redirect_id=32148fe0-519a-ed1c-8645-cb8447c78000&amp;tm_city_code&amp;max_price=3183&amp;guests=1&amp;request_id=32148fe0-519a-ed1c-8645-cb8447c78000&amp;tm_country_code=PH</t>
  </si>
  <si>
    <t>14.5758745, 120.9938237</t>
  </si>
  <si>
    <t>Barangay 687, Malate, Fifth District, Manila, Capital District, Metro Manila, 1004, Philippines</t>
  </si>
  <si>
    <t>parking, wifi, elevator, air_conditioning, non-smoking, internet_access, 24-hour_front_desk_service, smoking_areas, iron, room_service, restaurant, safe_deposit_box, car_rental, lounge, television, desk, shower, shuttle_service, games_room, luggage_storage, tours, airport_shuttle, photocopier, accessible, fax, concierge, wheelchair_accessible, pants_press, ticket_office, wake-up_call</t>
  </si>
  <si>
    <t>Leez Inn Manila</t>
  </si>
  <si>
    <t>www.skyscanner.com.ph/hotel_deeplink/4.0/PH/en-US/PHP/h_ct/200638293/2026-03-02/2026-03-03/hotel/hotel/hotels?legacy_provider_id=31&amp;rooms=1&amp;hb_data=aPg4w9l7A8XOCZTLiH_UqePuL3II_-_O7dlR44kZZCI_8AmeKi6X_D7d9q9buk5F2HL96pyLRXiwssN0DTuGLH9DqNI7-n3wZoyM8nnanAtfu5dOaQtBsUrvFuwsl871dNShezEX1TR67jfgp82aV-pY8oRbiOdwuyMxWXLADLBL_sGfJITmnX8jlOL4mbKpIKXWzfP49_y7AgcyzXzBdaMYr1nE47O6UDMnNLzEFj6UvP83IcUJVviFJgKI2IzoX41VlmOR1ouoFSsRq2Ut7D8YKb1eiM8y04X9ChejujT3rfMkqhcJzy3JB3Pr7WdlLbBVGvQIOzebeH7Q4cLU5UiW5iSi2TEDlnPjwwl4FmtgSvG6cnCk6qLEkL_cVMJaNMlY9YXfYGSd3kbWOZSZI7OrmrMblEmgg68aDrkOMg%3D%3D&amp;q_datetime_utc=2026-03-02T01%3A34%3A07&amp;ticket_price=1326&amp;quote_id=5216224988386668767&amp;utid_state=1&amp;channel=iphone&amp;tm_place_name=Makati&amp;deeplink_data=eyJmaWVsZHMiOnsic2lnbmF0dXJlIjoiNjZjZmFjY2Q1ZmYwZDk5MTJkMTJkZjBhZGU3YWQ4ZmQifSwidXJsIjoiaHR0cHM6Ly9waC50cmlwLmNvbS9ob3RlbHMvcmVkaXJlY3Q%2FaG90ZWxpZD00MzEzNTk0OCZjaXR5PTYyNzQ0JkFsbGlhbmNlaWQ9MTI2MDcmc2lkPTg4ODgzMiZjaGVja2luPTIwMjYtMDMtMDImY2hlY2tvdXQ9MjAyNi0wMy0wMyZzaG9wcGluZ2lkPWQxYWNkMjUwMjgxMjQzOGM4MjhlZTZiY2Q4MTViMDRlJmFkdWx0PTEmY2hpbGRyZW49MCZhZ2VzPSZsYW5ndWFnZT1lbnBoJmxvY2FsZT1lbl9QSCZyb29taWQ9MTY4NTI2NzQ2NyZzd2lkPTAmcGF5PVBQJmZndD0xJmNybj0xJmN1cnI9UEhQJndrcD0xJnN0YW5kPUg0c0lBQUFBQUFBQV93RC1BQUhfQ2x3S0FoZ0JFZ1FJQVJBQUdsQUlpOGpNb3dZWUFEQUFPSkVTbUFITTU4Z1VxQUVBdUFFQ3dBRUEwUUZ4UFFyWG81LVJRT0VCQUFBQUFBQzJsRURvQWVPdl9HR0lBaUNKQkZ5UHd2VW9YQmRBb0FRQW9RVTlDdGVqY0gxSFFCb2daREZoWTJReU5UQXlPREV5TkRNNFl6Z3lPR1ZsTm1KalpEZ3hOV0l3TkdVZ0JDaWt6cFBOQmtnQlVnWTJOamsyWW1SYUhBb0RVRWhRRVJCWU9iVElkcjRfR2dOUVNGQWhFRmc1dE1oMnZqOWlCV1Z1WDFCSWFMa1VjQUY0QUlvQkIwZ0JlQURJQVFHcUFRY0tBekF5TWhBQzhnRWlaREZoWTJReU5UQXlPREV5TkRNNFl6Z3lPR1ZsTm1KalpEZ3hOV0l3TkdWZk1KSUNBVFNhQWdBQUFBRF9fd0VBQVBfX0JrWkNKUDRBQUFBIn0%3D&amp;utid=528caec8-68cd-03dc-250b-658cc2e71e4f&amp;tm_stars=3&amp;client_id=skyscanner_app&amp;redirect_delay=1000&amp;price_policy=2&amp;pre_redirect_id=0ee7c7f0-79e2-9bba-65a2-e6e476e85bbd&amp;tm_city_code&amp;max_price=4226&amp;guests=1&amp;request_id=0ee7c7f0-79e2-9bba-65a2-e6e476e85bbd&amp;tm_country_code=PH</t>
  </si>
  <si>
    <t>14.5674222, 121.0305312</t>
  </si>
  <si>
    <t>Makati Avenue, Poblacion, District I, Makati, Southern Manila District, Metro Manila, 1210, Philippines</t>
  </si>
  <si>
    <t>www.skyscanner.com.ph/hotel_deeplink/4.0/PH/en-US/PHP/h_bc/153942325/2026-03-02/2026-03-03/hotel/hotel/hotels?legacy_provider_id=13&amp;rooms=1&amp;closed_user_group=apps&amp;hb_data=RqKJ-uSOYnTmx76fefb-3Dh9tvBPBb7jf_MC0NWWnQCOTL0oNQe-8qVQ0jrSkwLeyz7Vu-pVY_KmVsOymK63h5ehYgew4oVO9r9ZDncVcIrhx0DQIkt4E4mnCxfSA-RKPPSHhx0JXLEJZL0ibkFIYZGqDa7E38N5MXpoDsCkhaqMclDBiGGNwZgruCgPXKRui-49UNh08FzLT97s2xd1dbR2OegMgF43OgnTZtScbOJXIUAliY2qapRxTBhEQH1LtmQ_LGqz6HCtF4r0wNd5gnW_yAJkEfHhgmn3LebfMBX6Mrua_bYEdmvlKgqcQ-OgpuL7sNk8Okqx0pLWfN8AEoOHaHFGCYAjyejnD0PBxYDRsGrCLnGGFz-eoNcvxA6LLgMP3ZJlrmoVwMZ8-oX0tn99Of8M_RTuAjiN8wYLYxEvkKCAJMs%3D&amp;q_datetime_utc=2026-03-02T01%3A34%3A10&amp;ticket_price=1659&amp;quote_id=6372507008639628825&amp;utid_state=1&amp;channel=iphone&amp;price_without_closed_user_group=1989&amp;tm_place_name=Makati&amp;deeplink_data=eyJmaWVsZHMiOnsic2lnbmF0dXJlIjoiZjJmMmFhYWViY2EyMWQyYjg3ZWMyYTY0MzcyMzE2NmYiLCJibG9ja19pZCI6IjIzNzc2NDQwMV80Mjc3MzI5MTNfMF8wXzBfMjg0NDg3In19&amp;utid=e81c0cf8-e1ad-c436-50ec-6c1b15750a1d&amp;tm_stars=3&amp;client_id=skyscanner_app&amp;redirect_delay=1000&amp;price_policy=2&amp;pre_redirect_id=b7c8f523-32dc-5b02-2e16-6c4673866bf8&amp;tm_city_code&amp;max_price=1810&amp;guests=1&amp;request_id=b7c8f523-32dc-5b02-2e16-6c4673866bf8&amp;tm_country_code=PH</t>
  </si>
  <si>
    <t>14.5586867, 121.0468852</t>
  </si>
  <si>
    <t>Capas Street, Guadalupe Nuevo, District II, Makati, Southern Manila District, Metro Manila, 1212, Philippines</t>
  </si>
  <si>
    <t>mySTAY BGC South</t>
  </si>
  <si>
    <t>www.skyscanner.com.ph/hotel_deeplink/4.0/PH/en-US/PHP/h_h1/214744503/2026-03-02/2026-03-03/hotel/hotel/hotels?legacy_provider_id=927111&amp;rooms=1&amp;closed_user_group=mobile&amp;hb_data=A4-USPONgzBa3OniPEdvUydwRTMjmrNzP5dh4DT96CaiUsqXvtooC90Tanaeqhzx8aZi35KpxrAqrmbg-FfGIWITZ-fRN5DDWS78rAaB3sv6UeWooRRciFx7jpTxlNIHqGo1fcagghbhWV1Cy1xOlVYkhA_Sof1L4Y-8mAwnbAaRzoTMc-_tPlqyJQGdGHS85TDY8Or3IzbSlUuT-cxuUxQ5Daq5I-zbWPc-Tnw3NdrjpK1MxOlFkomOf8YZpI1NZ4EFsDJsqHWjrAaRcY6s0euXsrM%3D&amp;q_datetime_utc=2026-03-02T01%3A34%3A10&amp;ticket_price=1567&amp;quote_id=-3455481026654958639&amp;utid_state=1&amp;channel=iphone&amp;price_without_closed_user_group=2333&amp;tm_place_name=Makati&amp;deeplink_data=eyJmaWVsZHMiOnsic2lnbmF0dXJlIjoiYjZmOTY4YWRiYzI0ZDhjMDEzOWE5Njc5YTU3MjE0NmUifSwidXJsIjoiaHR0cHM6Ly9waC5ob3RlbHMuY29tL0hvdGVsLVNlYXJjaD90cGlkPTMyMTQmbXBlPTE3NzI0MTQ3NTYmZW5kRGF0ZT0yMDI2LTAzLTAzJmFkdWx0cz0xJmxvY2FsZT1lbl9QSCZjaGlkPTkyZjM3YmE5LTI4MjgtNDdkZS04YTE1LTI4NTIzMjkyN2VjOCZlYXBpZD00NCZtY3RjPTMmc3RhcnREYXRlPTIwMjYtMDMtMDImbXBkPVBIUCZtcG49MzI2ODA5ODc2JmN1cnJlbmN5PVBIUCZyYXRlcGxhbmlkPTQwMjg4Mzc3NiZtcG09MjQmbXBwPTAmbXBvPUVDJnNlbGVjdGVkPTExMzk0MzAyNSZtcGI9MTY3Ljg5Jm1wcT0xMzk5LjExJm1wYT0xMzk5LjExIn0%3D&amp;utid=8b6ed2f6-d96e-aa32-4289-ae46d803f424&amp;tm_stars=3&amp;client_id=skyscanner_app&amp;redirect_delay=1000&amp;price_policy=2&amp;pre_redirect_id=ebede240-6e9c-81e1-f5a1-9cb67547aefa&amp;tm_city_code&amp;max_price=4798&amp;guests=1&amp;request_id=ebede240-6e9c-81e1-f5a1-9cb67547aefa&amp;tm_country_code=PH</t>
  </si>
  <si>
    <t>14.5587107, 121.0468913</t>
  </si>
  <si>
    <t>Makati Budget Hotel</t>
  </si>
  <si>
    <t>https://www.google.com/maps/place/Citizen+Hotel+-+Poblacion+Makati+City+NCR/data=!4m11!3m10!1s0x3397c954e05c3085:0xd7eb3717da12af7e!5m3!1s2026-03-01!4m1!1i2!8m2!3d14.5676044!4d121.0322528!16s%2Fg%2F11fj2m4_q_!19sChIJhTBc4FTJlzMRfq8S2hc369c?authuser=0&amp;hl=en&amp;rclk=1</t>
  </si>
  <si>
    <t>14.5676044, 121.0322528</t>
  </si>
  <si>
    <t>J. P. Rizal Street, Poblacion, District I, Makati, Southern Manila District, Metro Manila, 1210, Philippines</t>
  </si>
  <si>
    <t>Citizen Hotel - Poblacion Makati City NCR</t>
  </si>
  <si>
    <t>www.skyscanner.com.ph/hotel_deeplink/4.0/PH/en-US/PHP/h_h1/216404498/2026-03-02/2026-03-03/hotel/hotel/hotels?legacy_provider_id=927111&amp;rooms=1&amp;closed_user_group=mobile&amp;hb_data=SxXFqozP1FdWWoNFzek1mAO1NmohJ45BCMedQiBqR_gmlA6TLe5yMyWG8dNTnQelkBpZ2sQDPPwHOOIfScTGXDELKIP8-f6d_tKwhQKbaByMfSseOMk12f__DHRZvDTBgdmjm0WjDSn2MrYqdw7Is-wMYIpbs94AkfaBrl66NX3yF7mvWhPrKvADysfcxSgMFmjx6Niqc1e04uiuDCgi02uAbAW7KnWn73opvLIuJQbdDKzhuu2p9XP1KykY7KdCFAvCMh_2cZa1r58bo6_sTk9FP0w%3D&amp;q_datetime_utc=2026-03-02T01%3A34%3A13&amp;ticket_price=1380&amp;quote_id=1271666345270033248&amp;utid_state=1&amp;channel=iphone&amp;price_without_closed_user_group=1534&amp;tm_place_name=Makati&amp;deeplink_data=eyJmaWVsZHMiOnsic2lnbmF0dXJlIjoiNzc1MzI0NDBmYzhiNzI2YmE3OGE4Yjk2ZTNjMDkyNWEifSwidXJsIjoiaHR0cHM6Ly9waC5ob3RlbHMuY29tL0hvdGVsLVNlYXJjaD90cGlkPTMyMTQmbXBlPTE3NzI0MTQ3NTYmZW5kRGF0ZT0yMDI2LTAzLTAzJmFkdWx0cz0xJmxvY2FsZT1lbl9QSCZjaGlkPTkyZjM3YmE5LTI4MjgtNDdkZS04YTE1LTI4NTIzMjkyN2VjOCZlYXBpZD00NCZtY3RjPTMmc3RhcnREYXRlPTIwMjYtMDMtMDImbXBkPVBIUCZtcG49MzIyNjg5NzQ3JmN1cnJlbmN5PVBIUCZyYXRlcGxhbmlkPTM5MTYwMzA5MSZtcG09MjQmbXBwPTEmbXBvPUVDJnNlbGVjdGVkPTk2MTQyNDU4Jm1wYj0yNTQuNDMmbXBxPTEyMzguMzkmbXBhPTExMjUuODEifQ%3D%3D&amp;utid=aeecd37e-151f-6f04-c5e5-d705aee287c1&amp;tm_stars=0&amp;client_id=skyscanner_app&amp;redirect_delay=1000&amp;price_policy=2&amp;pre_redirect_id=bee18a5c-834c-ec01-939e-399afce752aa&amp;tm_city_code&amp;max_price=1730&amp;guests=1&amp;request_id=bee18a5c-834c-ec01-939e-399afce752aa&amp;tm_country_code=PH</t>
  </si>
  <si>
    <t>14.5668106, 121.0371595</t>
  </si>
  <si>
    <t>Finnex Hotel</t>
  </si>
  <si>
    <t>https://www.google.com/maps/place/Go+Hotels+Plus+Mandaluyong/data=!4m11!3m10!1s0x3397c85acc736821:0x197dcbfbf3b3886a!5m3!1s2026-03-01!4m1!1i2!8m2!3d14.5701095!4d121.0468516!16s%2Fg%2F1tfckwgb!19sChIJIWhzzFrIlzMRaoiz8_vLfRk?authuser=0&amp;hl=en&amp;rclk=1</t>
  </si>
  <si>
    <t>14.5701095, 121.0468516</t>
  </si>
  <si>
    <t>Go Hotels Mandaluyong, EDSA, Barangka Ilaya, Mandaluyong, Eastern Manila District, Metro Manila, 1550, Philippines</t>
  </si>
  <si>
    <t>Go Hotels Plus Mandaluyong</t>
  </si>
  <si>
    <t>www.skyscanner.com.ph/hotel_deeplink/4.0/PH/en-US/PHP/h_bc/116739336/2026-03-02/2026-03-03/hotel/hotel/hotels?legacy_provider_id=13&amp;rooms=1&amp;closed_user_group=general&amp;hb_data=M1HcenUrAFxQqtowOhSSi8BLApnTRkZd6ViO6kWXl860WbsA1ZezSGHbJvs3y7NTWEVmdPiuoTfyNvzWOZWWUBVhviislhE0Oz5LxPlAc-GQfufKav4WA8uX0hh2JCUFQvwfHHTFOGFDwd6tg6Bqla6z-5N8EgrGSFwJHxCY38fG7KPCVLPMK-cgLbRFdXx7fKeMz29E_wHpcXLQgt76ywyq_NUd6K8tDbpUkVrxvMuedY66b04Z7TdDcD9ueTTy0B15cYH0H3-ig3kL9i13-CLU_megwKNsEg76osCIfcHi6DZzN6NajeVNauEkcZR_gbRkQHpEFm7GD1Cvr767cn4Dzrn5mFXlao_zLW7AWkNtmaGRb_qeqwae-Y16xyV-kpDcKbgrkSVV7IZQ4ykG2FVLafB3Q1FQRJngU35tCdjF7lJ_qXA%3D&amp;q_datetime_utc=2026-03-02T01%3A34%3A15&amp;ticket_price=1553&amp;quote_id=1257070149714924373&amp;utid_state=1&amp;channel=iphone&amp;price_without_closed_user_group=2659&amp;tm_place_name=Mandaluyong&amp;deeplink_data=eyJmaWVsZHMiOnsic2lnbmF0dXJlIjoiYTlhZmIxYjE0MGMyYjk2MjBkZWFkMGNhYjc0M2YwMDIiLCJibG9ja19pZCI6InYxX0NnRXRFTG5mQVJvb0NoMHlNREkyTFRBekxUQXlWREF3T2pBd09qQXdMakF3TUNzd056b3dNQkFCR044QktBRTRBU0lDQ0FFPV9Da1VJbHZqOXhnY1FBaUFDTUFKS0RUTTJOVVF4TURCUVh6RXdNRkJROHI0RGVpUmtPRE0yWVRVeE5DMHlOVFl6TFRFMVpUSXRaR1U0WlMwM1pqSTVPR1l6TURka1pUWVNBZ2dCR2dZWUFTZ0NNQUVpQkFnQ0dBST0ifX0%3D&amp;utid=c101cf8e-1e86-d43c-1977-bad86b622c8d&amp;tm_stars=3&amp;client_id=skyscanner_app&amp;redirect_delay=1000&amp;price_policy=2&amp;pre_redirect_id=e284ca58-4e3d-b0a8-4675-b95c36f039a8&amp;tm_city_code&amp;max_price=2971&amp;guests=1&amp;request_id=e284ca58-4e3d-b0a8-4675-b95c36f039a8&amp;tm_country_code=PH</t>
  </si>
  <si>
    <t>14.5829375, 121.0469375</t>
  </si>
  <si>
    <t>841, Samat Street, Highway Hills, Mandaluyong, Eastern Manila District, Metro Manila, 1552, Philippines</t>
  </si>
  <si>
    <t>RedDoorz @ Samat Mandaluyong</t>
  </si>
  <si>
    <t>www.skyscanner.com.ph/hotel_deeplink/4.0/PH/en-US/PHP/h_bc/200510131/2026-03-02/2026-03-03/hotel/hotel/hotels?legacy_provider_id=13&amp;rooms=1&amp;closed_user_group=general&amp;hb_data=4E5NkscheogryXW2z-5_caSx4KhR4qmWjNDZrrF2-XxidZy9Ctz9KjQb583wyvN1ienLXNgNLrSmuXZUfkmIrJ2BsDm7jF91psaqptsBwIlkSsXyeKxm06cMKwgoa5jzFlOXfKagfL-QZ6fJwoLyIYtERI_xamAr7Rj7SSK5qq8UHbw1xx9mFEvtjBwIItauu1evflX_VIHCHGWpAq8n9Hfx-HMRbgMpdgqsLXRrgMqbG168bCB-bXN4PnTRl4ZJh9wCw2p-hQtnV586XuuFnAX0PJnUN_6Lg8Mw2Ou0rq5AriS5siItHoWHEhRP3_bJD2RJfXnE-1ij-tICSNI6L4T9arjr6O6RyxhBuUi9UzaGkvDcLmn5wqdsjZ8acjdJYRd73ZLABkPgzDbJE6DC0nyTjJBPLlTlovC0nnhf7h4dxhBx&amp;q_datetime_utc=2026-03-02T01%3A34%3A16&amp;ticket_price=1311&amp;quote_id=-1107209276586729530&amp;utid_state=1&amp;channel=iphone&amp;price_without_closed_user_group=1917&amp;tm_place_name=Mandaluyong&amp;deeplink_data=eyJmaWVsZHMiOnsic2lnbmF0dXJlIjoiOTcwYjY1ZWI2OTUzYTBjNGRkMTQ4ZGI3YzdhNDM5MTMiLCJibG9ja19pZCI6InYxX0NnRXRFTXdDR2lnS0hUSXdNall0TURNdE1ESlVNREE2TURBNk1EQXVNREF3S3pBM09qQXdFQUVZM3dFb0FUZ0JJZ0lJQVE9PV9DaUlJbHR6OFNoQUNHS0RmZ2MwQklBd291c2EzQ2pBQ1NnY3dSREJRWHpCUVVKZ0ZFZ0lJQVJvRUtBSXdBU0lFQ0FJWUFnPT0ifX0%3D&amp;utid=28572188-f697-0ba3-d74f-34776c433388&amp;tm_stars=2&amp;client_id=skyscanner_app&amp;redirect_delay=1000&amp;price_policy=2&amp;pre_redirect_id=74732d7b-27b6-40b4-04b8-38c278f6051b&amp;tm_city_code&amp;max_price=1389&amp;guests=1&amp;request_id=74732d7b-27b6-40b4-04b8-38c278f6051b&amp;tm_country_code=PH</t>
  </si>
  <si>
    <t>14.5623522, 121.0293198</t>
  </si>
  <si>
    <t>Herald Suites Polaris</t>
  </si>
  <si>
    <t>www.skyscanner.com.ph/hotel_deeplink/4.0/PH/en-US/PHP/h_bc/157102836/2026-03-02/2026-03-03/hotel/hotel/hotels?legacy_provider_id=13&amp;rooms=1&amp;closed_user_group=general&amp;hb_data=OYX5S8JFU5uzLgZLmwS9ZMnMp0PG4hwtorF1y0MzZY5Aqh4Zyrrqjs3Qk6jrH5vIfhawaCYzchGrMe6Vf3068dQdGCKY9jLmkH9i7FcZABLiU7w5bM1HGwhiTt-MneX__MJjR7XGLjCdO8zUVy1r6e0-3DzDFeKYDLpoWG4DhQ5zTgSSpyPsjNDPO6CBb7MCa1Lsd7Xq1VmcW06QalE-IG0DdrddwMxt-uTRWgD6hUFjBZIFwz5bLwZ9Xk80eMLtcaXbq3GeTnG7RHyqHyoXnaBADdDJG4aKMBsYPxcxqJKeB6ML0veOJTvL8lJVrg0uTn0w0YOVXwrR5kPOxmeFRCaFFMHQl1P00WSPCrwgF0-qlBVTfCPPmIwRS2GNFApKd5DlmgZ29hO1jjN5PeAtJRZsHt3Idmpy9sF93W4hbEv0CXKQkSk%3D&amp;q_datetime_utc=2026-03-02T01%3A34%3A16&amp;ticket_price=2529&amp;quote_id=-5953683853282038804&amp;utid_state=1&amp;channel=iphone&amp;price_without_closed_user_group=8165&amp;tm_place_name=Makati&amp;deeplink_data=eyJmaWVsZHMiOnsic2lnbmF0dXJlIjoiNTczYzhmYWNhNjQ5NGU0ZTI4ZDI0MmNjMjU3YzkwYjciLCJibG9ja19pZCI6InYxX0NnRXRFSnpjQVJvb0NoMHlNREkyTFRBekxUQXlWREF3T2pBd09qQXdMakF3TUNzd056b3dNQkFCR044QktBRTRBU0lDQ0FFPV9Da2NJMHRDQTZ3Z1FBaUFDTUFKQUFVb05NelkxUkRFd01GQmZNVEF3VUZDNHVBTjZKREF3WlRjeVpUQTVMV0ZpTURBdFlXUXhNUzB3TURNNExUYzFOVGhsWTJJM056QXdZaElDQ0FFYUJDZ0NNQUVpQkFnQ0dBST0ifX0%3D&amp;utid=1f40a4a0-95d0-3fd6-ce9b-fba86ebe49de&amp;tm_stars=3&amp;client_id=skyscanner_app&amp;redirect_delay=1000&amp;price_policy=2&amp;pre_redirect_id=94faab79-98fa-3594-e40e-09a60419e3c1&amp;tm_city_code&amp;max_price=3193&amp;guests=1&amp;request_id=94faab79-98fa-3594-e40e-09a60419e3c1&amp;tm_country_code=PH</t>
  </si>
  <si>
    <t>14.5575753, 121.047994</t>
  </si>
  <si>
    <t>ADOVISO, 1056, General Gregorio del Pilar Street, South Cembo, Taguig District 2, Makati, Southern Manila District, Metro Manila, 1645, Philippines</t>
  </si>
  <si>
    <t>www.skyscanner.com.ph/hotel_deeplink/4.0/PH/en-US/PHP/h_bc/154469942/2026-03-02/2026-03-03/hotel/hotel/hotels?legacy_provider_id=13&amp;rooms=1&amp;closed_user_group=apps&amp;hb_data=vl8NjGnPWoNUyKJpknNwfBtdTBZp_ntvzY-5wLPZI52lTPV5_JTXBILu8mRLXe0D1R64ni1sKn103b0jvxL78AuSNVpk3TFJSyuPnHXsCKDDh7Pc0Px4U134kxfDW2-cqSew5PPSzWt9i9Yp6lgSPTW-5AAaIHziJUL95u6qkrZgukzrmoQHpnJD4Q-OFx_WM_cSuOYZZIzdXMCf_0IQAG9zjsaK9O-N5e4iB2DzBWXlx_1pVPGYRXG3fUUGlWsFC0Arw-wRELxa3QeuccMgK89T6pJwia5aWmlqMcfHph3FA41he8NIGRn9jbkBQ9bfXSsYiICyfn4Go1UX4JrPj7cfaJ3nM24euUfel0MquGLfDYiOdj0TxQJDEvs42S47vPknh97cuQuvyb8OAfvdCrxSHQnVdLbOqGDlVBxP_W08Dm77t0o%3D&amp;q_datetime_utc=2026-03-02T01%3A34%3A22&amp;ticket_price=2642&amp;quote_id=8495461888146890095&amp;utid_state=1&amp;channel=iphone&amp;price_without_closed_user_group=2936&amp;tm_place_name=Quezon+City&amp;deeplink_data=eyJmaWVsZHMiOnsic2lnbmF0dXJlIjoiNTNhNTMxN2NkOWQ1MzBlMjVlYjI1MDM4MmY2ZmNiZGIiLCJibG9ja19pZCI6IjIwODg5MDYwMl8yNjU3ODAyODhfMF8wXzAifX0%3D&amp;utid=7a4cdc8c-1ace-c336-2b0a-604693b53097&amp;tm_stars=0&amp;client_id=skyscanner_app&amp;redirect_delay=1000&amp;price_policy=2&amp;pre_redirect_id=31c1d7f2-2e3f-fe01-972d-09ec9b6e9a6f&amp;tm_city_code&amp;max_price=2642&amp;guests=1&amp;request_id=31c1d7f2-2e3f-fe01-972d-09ec9b6e9a6f&amp;tm_country_code=PH</t>
  </si>
  <si>
    <t>www.skyscanner.com.ph/hotel_deeplink/4.0/PH/en-US/PHP/h_ad/140065806/2026-03-02/2026-03-03/hotel/hotel/hotels?legacy_provider_id=22&amp;rooms=1&amp;closed_user_group=general&amp;hb_data=IRfYM6vKBk_grh8EpPyeoEBSPBkhPTk8nu9x32NPXoU2vKkQjh3mwbyQsn6m-YEYOgPHLQA7KGDFx_ymsGv7piy1AC2yYN4P_hA2hJyogfHG7J21Su3bvyjVP_fwOxNkfYeJBnc7SwaNedMHBSUaCQwS8ew3ER2GMdqYMECHLo_OfRjc5aCY8t8QUqfncry8HcIR4eFxtVQLsia2hJUPptAAZ581jm5btF1VwyZV1Ji4-o69etMtM4w1InwXsIC19dDD2Oqs-up46Bob7I-mLL_safOkU8HJt6UG7nzJJZUXmWEqt6FOaluBY9Ib2_anA41YAt8fqh4kzYzDizov-sqitRIMUC7smspoKJyOJiPBw6PgoaHjq8L2LGhzgkCKkVSRrErQ1LxGs2moU2DdIxJShViVfTu-NVrLMkU0htbx&amp;q_datetime_utc=2026-03-02T01%3A34%3A21&amp;ticket_price=4528&amp;quote_id=-3070588237571212448&amp;utid_state=1&amp;channel=iphone&amp;price_without_closed_user_group=5531&amp;tm_place_name=Manila&amp;deeplink_data=eyJmaWVsZHMiOnsic2lnbmF0dXJlIjoiMDQ1OGRhOWE1YjczZWQ4ODNhOWY3NzEwM2FkMGRhYTAifSwidXJsIjoiaHR0cHM6Ly93d3cuYWdvZGEuY29tL3BhcnRuZXJzL3BhcnRuZXJzZWFyY2guYXNweD9jaWQ9MTg0NjM4MyZoaWQ9MTE5NzE5MSZjdXJyZW5jeT1QSFAmY2hlY2tpbj0yMDI2LTAzLTAyJmNoZWNrb3V0PTIwMjYtMDMtMDMmTnVtYmVyb2ZBZHVsdHM9MSZOdW1iZXJvZkNoaWxkcmVuPTAmUm9vbXM9MSZtY2lkPTI3OTgyJm1hc3RlclJvb21JZD0xMjI1NTk1NjE3Jm1wdD1ObTFWVldGMFZGVldWamsyYkZBM1JVRjJTMjFCZGtFeVptdGFOVTlWWjNoMWRtczVXR3hKZGs0M2RDdE5XVTQ0Y1ZBcmJ6UnBhbmQyTDJWWVFVRjRaMGRGUWtoVWNGSm1UMkpqU2xGc01DcyZUb3RhbFByaWNlPTQ2MDkuNTImVG90YWxUYXg9Nzg1LjU2JlRvdGFsRmVlPTY2Ni43NiZUb3RhbFN1cmNoYXJnZT0wJm1jdXI9UEhQIn0%3D&amp;utid=b6b1a78f-c8bf-8726-95cc-da666f855086&amp;tm_stars=4&amp;client_id=skyscanner_app&amp;redirect_delay=1000&amp;price_policy=2&amp;pre_redirect_id=592eb583-e08a-5f8e-3879-0f25814374fb&amp;tm_city_code=MNLP&amp;max_price=13009&amp;guests=1&amp;request_id=592eb583-e08a-5f8e-3879-0f25814374fb&amp;tm_country_code=PH</t>
  </si>
  <si>
    <t>https://www.google.com/maps/place/City+of+Dreams+Manila+-+Luxury+Hotel+Resort+%26+Casino+in+Metro+Manila,+Philippines/data=!4m7!3m6!1s0x3397cbe4a0d8a57f:0xb79677110f69f4b4!8m2!3d14.5242811!4d120.9919203!16s%2Fm%2F012lb92r!19sChIJf6XYoOTLlzMRtPRpDxF3lrc?authuser=0&amp;hl=en&amp;rclk=1</t>
  </si>
  <si>
    <t>14.5242811, 120.9919203</t>
  </si>
  <si>
    <t>City of Dreams, ASEAN Avenue, Tambo, Parañaque District 1, Parañaque, Southern Manila District, Metro Manila, 1702, Philippines</t>
  </si>
  <si>
    <t>City of Dreams Manila - Luxury Hotel Resort &amp; Casino in Metro Manila, Philippines</t>
  </si>
  <si>
    <t>www.skyscanner.com.ph/hotel_deeplink/4.0/PH/en-US/PHP/h_ad/134524298/2026-03-02/2026-03-03/hotel/hotel/hotels?legacy_provider_id=22&amp;rooms=1&amp;hb_data=KWyGRj3Ngfl2z4KqjTXLO9_0Ds4MCwG3fWHX3ZImbxKibEfcMPD5TklaD1ujknlQ_dU9jsfpoXA5BNcU7zO4dNlnXuX5WVqT7Gt3aBiaf6SXH4ixnVah2vaBoc7ayAksm0SGXMjzfNnq1PWbclyE4t8sYM4oKlCfi2Lg5YO27-7HwKKtiTNXHB1gSFvtBSC7fFJk1GkmSwkKKG38eM1dNIp2PN7iM8nQEWhrtzJhyk2qHe18mobuIh7HhbxEYL3sA0XHD8o9pexqPIJzzSiJ8JAz8v31j2Vq4r-UkqVnZxhD07Z_l9jz1YkErEw73uR1SJApFeeHACGanMXwgti0tMRE1eKiCk87uLRa8RLA-ph45nQrp5P1PncIHosyAomxkO3xl59ImtLndXkyf4UXDMybOkwDDl2J1KYvT9mQQxhe&amp;q_datetime_utc=2026-03-02T01%3A34%3A27&amp;ticket_price=10270&amp;quote_id=-6686725796668286954&amp;utid_state=1&amp;channel=iphone&amp;tm_place_name=Tambo&amp;deeplink_data=eyJmaWVsZHMiOnsic2lnbmF0dXJlIjoiMWVlMDM3NjA2NWJhMDNiZWNiNzBhZTdhYzM5NzljZDEifSwidXJsIjoiaHR0cHM6Ly93d3cuYWdvZGEuY29tL3BhcnRuZXJzL3BhcnRuZXJzZWFyY2guYXNweD9jaWQ9MTg0NjM4MyZoaWQ9NzczOTA1JmN1cnJlbmN5PVBIUCZjaGVja2luPTIwMjYtMDMtMDImY2hlY2tvdXQ9MjAyNi0wMy0wMyZOdW1iZXJvZkFkdWx0cz0xJk51bWJlcm9mQ2hpbGRyZW49MCZSb29tcz0xJm1jaWQ9MjgwMjImbWFzdGVyUm9vbUlkPTEzMjI4ODEyMTYmbXB0PVlVcFlTRmRKY0dkUFF6aGpjV2xSZWpadGFuSlJiV0pOTjJwdmRYWktkbFJUTmtoWVlWZExSbkZPZEdWTlFXMVBXaXQxWVVScGRFY3hTRlV6Wm04eEszbGhZMGRaZEcxRGNrOTFha2RuUFQwJlRvdGFsUHJpY2U9MTAyNjkuNTkmVG90YWxUYXg9MTAxNy44NyZUb3RhbEZlZT04ODUuNDUmVG90YWxTdXJjaGFyZ2U9MCZtY3VyPVBIUCJ9&amp;utid=6509285a-e8b2-f8b3-3141-c9f63062ebb5&amp;tm_stars=5&amp;client_id=skyscanner_app&amp;redirect_delay=1000&amp;price_policy=2&amp;pre_redirect_id=90cc85c0-ec54-04a0-c172-4db455846b43&amp;tm_city_code&amp;max_price=23085&amp;guests=1&amp;request_id=90cc85c0-ec54-04a0-c172-4db455846b43&amp;tm_country_code=PH</t>
  </si>
  <si>
    <t>14.5611323, 120.9909514</t>
  </si>
  <si>
    <t>www.skyscanner.com.ph/hotel_deeplink/4.0/PH/en-US/PHP/h_ct/216273474/2026-03-02/2026-03-03/hotel/hotel/hotels?legacy_provider_id=31&amp;rooms=1&amp;hb_data=eK601xHwU42AeLo6vgNHYXTm9RvlTspOhDHTGNygqFN8aBczuSjuAvCNHj5aMFTEXf0dmSnNba0LcSma7-rwH7GwRIY0lv-L2LGkv5NEEe3S8H0I6_JfJ67bsEvg6GJqA2Ids2q3zOtJV0ySSIdx1d4Zg7c7a8DZN15no599nZ4lP2Mn0Xcjtks6n9Jr1cAvq9ZAWIOZ-8vUi2LesCXf-yDTAw7TiAkxBrasFkNMeMthie7KFdYI-yvbu7Q_BurCTjeGQi9QinwdW7UBTS3H6cTjDRUEV44yHbWRPpQ6Hmn9iB2Ry7pdTp-fEsQ5zmxTWb8-YqzNe8h2xuHu94F2DlTLcMh7_n5lLBrjJwErebELTv2gNdWH262LfuARU2250vvoc1oU7-A7dh_fkA8bnUML-Rd2JP70JA0I4aCaZg%3D%3D&amp;q_datetime_utc=2026-03-02T01%3A34%3A32&amp;ticket_price=3610&amp;quote_id=-6907715513232891008&amp;utid_state=1&amp;channel=iphone&amp;tm_place_name=Manila&amp;deeplink_data=eyJmaWVsZHMiOnsic2lnbmF0dXJlIjoiNzVkMzM4YmQ5NTk0YmI1ZDdmN2U5NmExYWJjYWY0ODYifSwidXJsIjoiaHR0cHM6Ly9waC50cmlwLmNvbS9ob3RlbHMvcmVkaXJlY3Q%2FaG90ZWxpZD03NTk4NzQmY2l0eT0zNjQmQWxsaWFuY2VpZD0xMjYwNyZzaWQ9ODg4ODMyJmNoZWNraW49MjAyNi0wMy0wMiZjaGVja291dD0yMDI2LTAzLTAzJnNob3BwaW5naWQ9MWE2YTNhOWQwMzY2NDI2OGE1YTc4NGIxNmQ4ZDQ3YTImYWR1bHQ9MSZjaGlsZHJlbj0wJmFnZXM9Jmxhbmd1YWdlPWVucGgmbG9jYWxlPWVuX1BIJnJvb21pZD0xMzU1Mjk4Nzc3JnN3aWQ9MCZwYXk9UFAmZmd0PTEmY3JuPTEmY3Vycj1QSFAmd2twPTEmc3RhbmQ9SDRzSUFBQUFBQUFBX3dENEFBZl9DbDBLQWhnQkVnUUlBUkFBR2xFSTJlLWdoZ1VZQURBQU9OR0RBWmdCd3JBdXFBRUF1QUVDd0FFQTBRRVVya2ZoZWdHb1FPRUJQUXJYb19BMHJFRG9BZEwzMm9FQ2lBSWdpUVFBQUFBQUFBQUFBS0FFQUtFRlBRclhvM0JaaFVBYUlERmhObUV6WVRsa01ETTJOalF5TmpoaE5XRTNPRFJpTVRaa09HUTBOMkV5SUFRb3RjNlR6UVpJQVZJR1pUazJPV1ZtV2h3S0ExQklVQkVRV0RtMHlIYS1QeG9EVUVoUUlSQllPYlRJZHI0X1lnVmxibDlRU0dpNUZIQUJlQUNLQVFkSUFYZ0F5QUVCcWdFQThnRWlNV0UyWVROaE9XUXdNelkyTkRJMk9HRTFZVGM0TkdJeE5tUTRaRFEzWVRKZk1wSUNBVFNhQWdBQUFBRF9fd0VBQVBfX0kxNjl2UGdBQUFBIn0%3D&amp;utid=8e2391cf-cdae-e1ed-af8a-c0b759df956a&amp;tm_stars=4&amp;client_id=skyscanner_app&amp;redirect_delay=1000&amp;price_policy=2&amp;pre_redirect_id=34259b15-b58f-7c3f-c694-5adf1ef17eff&amp;tm_city_code=MNLP&amp;max_price=8103&amp;guests=1&amp;request_id=34259b15-b58f-7c3f-c694-5adf1ef17eff&amp;tm_country_code=PH</t>
  </si>
  <si>
    <t>14.617117, 120.984364</t>
  </si>
  <si>
    <t>GETZ Hotel Manila</t>
  </si>
  <si>
    <t>www.skyscanner.com.ph/hotel_deeplink/4.0/PH/en-US/PHP/h_ad/139441828/2026-03-05/2026-03-06/hotel/hotel/hotels?legacy_provider_id=22&amp;rooms=1&amp;closed_user_group=general&amp;hb_data=BuDPc9e-4FRWym9M38cPSt6aSN-KM6HGnGuqrAms3m2TbhLBPz9cySUBIwIPL9pBcGGP40pHdPZEgx9Og4HVoAxzzaXls1rFSMfrQE-pSZw_JLoERg5YhzQTdEqSzOPXlEtmHZcaqmF2hvi64K2KWXkAyakuCqaPOt1KDx1dM26Q6XId56qXFtPd62uDk_W79QN5y2ANjc_TpWCsxM4phegHWrXrB4MBIdL9qWKfBVOlvg8ZqdVwvwRDiFk-ohwMp1c-dJqHZns5IS52XXw6K9ysqeIIbHvINc3Bh2pBedXo9LktxRLYqJbPH5wL6z8ZJtGpRYJT--8fFenD4P-HF9p4sAn61mOvIOr733c-f8iR8kEy9pqEO38au0qsTmfHORRKfIt_OndoABLoc-VOhJHfSK5BihsPbZjkBUy7huQr&amp;q_datetime_utc=2026-03-05T14%3A41%3A11&amp;ticket_price=1842&amp;quote_id=8642945330562708471&amp;utid_state=1&amp;channel=iphone&amp;price_without_closed_user_group=2566&amp;tm_place_name=Manila&amp;deeplink_data=eyJmaWVsZHMiOnsic2lnbmF0dXJlIjoiMDdiM2ZhZjVlMTU5ZDZjMWE0OTc2Y2JjNWFlMjFkNTgifSwidXJsIjoiaHR0cHM6Ly93d3cuYWdvZGEuY29tL3BhcnRuZXJzL3BhcnRuZXJzZWFyY2guYXNweD9jaWQ9MTg0NjM4MyZoaWQ9OTg1NTY0JmN1cnJlbmN5PVBIUCZjaGVja2luPTIwMjYtMDMtMDUmY2hlY2tvdXQ9MjAyNi0wMy0wNiZOdW1iZXJvZkFkdWx0cz0xJk51bWJlcm9mQ2hpbGRyZW49MCZSb29tcz0xJm1jaWQ9MzMyJm1hc3RlclJvb21JZD02NDU3MDgzJm1wdD1VV1l2VG05VWQwaFdPRFV3WTBOTVNtNUlhMUJ5UzJrMmVURTJZMFYyZW01TmJrcE1SemRUZDA5Q1lURjVNaXMxV0daeVZWVnVMMDEzT0N0M2JrRm1jVU0xYVU1aWVEbHlka3hwT0EmVG90YWxQcmljZT0xODQxLjY1JlRvdGFsVGF4PTcxLjMzJlRvdGFsRmVlPTE2OC44OSZUb3RhbFN1cmNoYXJnZT0wJm1jdXI9UEhQIn0%3D&amp;utid=7466d6ef-fdb0-808a-b7b3-962908875b64&amp;tm_stars=2&amp;client_id=skyscanner_app&amp;price_policy=2&amp;pre_redirect_id=706812ec-de7c-9e01-eb27-6dcfcb16e4fb&amp;tm_city_code=MNLP&amp;max_price=3401&amp;guests=1&amp;request_id=706812ec-de7c-9e01-eb27-6dcfcb16e4fb&amp;tm_country_code=PH</t>
  </si>
  <si>
    <t>M. Hizon Street, Barangay 336, Santa Cruz, Third District, Manila, Capital District, Metro Manila, 1942, Philippines</t>
  </si>
  <si>
    <t>parking, wifi, elevator, air_conditioning, non-smoking, internet_access, 24-hour_front_desk_service, smoking_areas, currency_exchange, room_service, express_check-in, express_check-out, restaurant, luggage_storage, accessible, concierge, wheelchair_accessible</t>
  </si>
  <si>
    <t>Located in Manila, within 2.1 miles of Malacanang Palace and 2.5 miles of Intramuros, GETZ HOTEL MANILA has accommodations with a restaurant and free WiFi throughout the property as well as free private parking for guests who drive.</t>
  </si>
  <si>
    <t>www.skyscanner.com.ph/hotel_deeplink/4.0/PH/en-US/PHP/h_xp/140065806/2026-03-02/2026-03-03/hotel/hotel/hotels?legacy_provider_id=1&amp;rooms=1&amp;closed_user_group=mobile&amp;hb_data=w2Y0mQUace9SOeS_Xact-jD3wowlgUXMbiP-eHlfIq-lumsuuVU-V09du3fTfHgfALFW2A2BUu2nozJNUTl_HaVOLOJ3qOSWRdwdZcf_zHnq__klR3ycOfdyV9OphyQeSsuwOWpk9XPHQ703WjiE3mY_S3WFVHBO9a_Vib0rxIBbiecgiHaKWqyYzL3kBtf2Rs19jlYgKJgmyrtL74_A_P8A9KF_IBrFUlWruLPAVKNov6Vd-v3h9AFELWbIZRiishJuBSOoLFbfVsBjGfNBjbqMmFM%3D&amp;q_datetime_utc=2026-03-02T01%3A35%3A40&amp;ticket_price=9183&amp;quote_id=-7102231815352739774&amp;utid_state=1&amp;channel=iphone&amp;price_without_closed_user_group=10804&amp;tm_place_name=Manila&amp;deeplink_data=eyJmaWVsZHMiOnsic2lnbmF0dXJlIjoiMGUyNjUzYmE5OTE3OWMxNTQwZjFhZjYxNmQxYjViNmUifSwidXJsIjoiaHR0cHM6Ly93d3cuZXhwZWRpYS5jb20ucGgvSG90ZWwtU2VhcmNoP3RwaWQ9NjgmbXBlPTE3NzI0MTQ3NzMmZW5kRGF0ZT0yMDI2LTAzLTAzJmFkdWx0cz0xJmxvY2FsZT1lbl9VUyZjaGlkPTcxNmMzYzU5LTZlY2YtNDA4Yy04YzVjLTBiYzM3NjliMmNkNCZlYXBpZD00NjIzMCZtY3RjPTMmc3RhcnREYXRlPTIwMjYtMDMtMDImbXBkPUdCUCZtcG49MjAyMDU1NTc2JmN1cnJlbmN5PUdCUCZyYXRlcGxhbmlkPTIxMDU2NTA0MyZtcG09MjQmbXBwPTEmbXBvPUVDJnNlbGVjdGVkPTE1MTQ5NDE4Jm1wYj0yMS4yOSZtcHE9MTA1LjQ5Jm1wYT05Ni43OCJ9&amp;utid=9b7524be-9e6f-11e3-36bd-ad299f9a9c9a&amp;tm_stars=4&amp;client_id=skyscanner_app&amp;redirect_delay=1000&amp;price_policy=2&amp;pre_redirect_id=24911045-95ce-67a5-8ca3-caa8a7c0f145&amp;tm_city_code=MNLP&amp;max_price=13009&amp;guests=1&amp;request_id=24911045-95ce-67a5-8ca3-caa8a7c0f145&amp;tm_country_code=PH</t>
  </si>
  <si>
    <t>14.6234788, 121.1191667</t>
  </si>
  <si>
    <t>RedDoorz near LRT 2 Antipolo Station</t>
  </si>
  <si>
    <t>www.skyscanner.com.ph/hotel_deeplink/4.0/PH/en-US/PHP/h_bc/205635633/2026-03-02/2026-03-03/hotel/hotel/hotels?legacy_provider_id=13&amp;rooms=1&amp;closed_user_group=general&amp;hb_data=F7vH55a2eeaR1yG_We0G-Cv5kOo2dGIMXRoFmk44OtXKyiaewmhQqZmA2O_PJ5y9zc72G_oCTBGbLBA3Z6AH2J1zdoeu6eGZxfyBfqA-pKTHSII0F2Lfs2XTUOpd3El-x9xOzZ2sXrL19KzXb5yfK-NslNbQGmbRQlNpqX_lcvA8zmRv-iov800bicI1lPRjcXSdm9SQS4UvM9CLxRJcjflLJFxiTvsJ_596ilMvj0pvm2Cqb9EJCAGzRjYyLGWrJGgyu8phwUUq5cC4LGyRTdkTmB7K7AevYwN6tCzzWDdBdsphnqQp_BTOIA0LBoltx3NTgSPJMiyy_V2lslgsOz2kKjEk1hH5niZczZI5neC_NNNdA8PuOr33ZIgREuVcYoctHb9HkjH7W4zWCn2m5ztSWFCbcl1ZNxT1p9Vv4GDwD2I8_yo%3D&amp;q_datetime_utc=2026-03-02T01%3A34%3A32&amp;ticket_price=1488&amp;quote_id=-1073818666111764398&amp;utid_state=1&amp;channel=iphone&amp;price_without_closed_user_group=4328&amp;tm_place_name=Antipolo&amp;deeplink_data=eyJmaWVsZHMiOnsic2lnbmF0dXJlIjoiNTE3OWJlMWVkMTNlODNhODNhY2JhZWEwMTQ3ZjZhNTkiLCJibG9ja19pZCI6InYxX0NnRXRFTXdDR2lnS0hUSXdNall0TURNdE1ESlVNREE2TURBNk1EQXVNREF3S3pBM09qQXdFQUVZM3dFb0FUZ0JJZ0lJQVE9PV9DaWtJcFBES213TVFBaGpZcTRITkFTQU1LUFNkb1Fvd0Frb05NelkxUkRFd01GQmZNVEF3VUZDWUJSSUNDQUVhQkNnQ01BRWlCQWdDR0FJPSJ9fQ%3D%3D&amp;utid=a2b9cb03-e6b5-33a8-327a-82b6e171d070&amp;tm_stars=1&amp;client_id=skyscanner_app&amp;redirect_delay=1000&amp;price_policy=2&amp;pre_redirect_id=4d23348b-f0c5-e27b-6ab2-1fe25a01b449&amp;tm_city_code&amp;max_price=3268&amp;guests=1&amp;request_id=4d23348b-f0c5-e27b-6ab2-1fe25a01b449&amp;tm_country_code=PH</t>
  </si>
  <si>
    <t>14.6235384, 121.1231349</t>
  </si>
  <si>
    <t>Alfred Street, Masinag, Mayamot, Antipolo, Rizal, Calabarzon, 1870, Philippines</t>
  </si>
  <si>
    <t>wifi, air_conditioning, non-smoking, internet_access, 24-hour_front_desk_service, room_service, shower</t>
  </si>
  <si>
    <t>Mariposa Budget Hotel - Cubao</t>
  </si>
  <si>
    <t>https://www.google.com/maps/place/Nice+Hotel/data=!4m11!3m10!1s0x3397b7c7316924ab:0x9853c9b400ad4909!5m3!1s2026-03-01!4m1!1i2!8m2!3d14.6194433!4d121.0503455!16s%2Fg%2F1tfflwqc!19sChIJqyRpMce3lzMRCUmtALTJU5g?authuser=0&amp;hl=en&amp;rclk=1</t>
  </si>
  <si>
    <t>14.6194433, 121.0503455</t>
  </si>
  <si>
    <t>Hotel Mariposa, Stanford Street, Araneta City, Socorro, Cubao, 3rd District, Quezon City, Eastern Manila District, Metro Manila, 1109, Philippines</t>
  </si>
  <si>
    <t>The Mariposa Budget Hotel Cubao Branch is an ideal spot for travelers wanting to discover the city. Visitors to Quezon City will find that the Mariposa Budget Hotel Cubao Branch is a fantastic accommodation choice. The hotel is conveniently located just 500m from Araneta Center - Cubao Station and 16km from Ninoy Aquino International Airport. Transportation around the city is also convenient, with Araneta Centerâ€“Cubao Metro Station within walking distance. Keeping busy is easy, with Jesus Christ Saves Global Outreach, The Oasis Garden and Fun City all nearby. When guests have some time on their hands they can make use of the onsite facilities.</t>
  </si>
  <si>
    <t>https://www.google.com/maps/place/Discovery+Suites+Manila/data=!4m11!3m10!1s0x3397c816e54e45cf:0x213b8e458877357f!5m3!1s2026-03-01!4m1!1i2!8m2!3d14.5858469!4d121.0601578!16s%2Fg%2F1thptc82!19sChIJz0VO5RbIlzMRfzV3iEWOOyE?authuser=0&amp;hl=en&amp;rclk=1</t>
  </si>
  <si>
    <t>14.5858469, 121.0601578</t>
  </si>
  <si>
    <t>Embassy of Timor-Leste, 25, ADB Avenue, San Antonio, Pasig First District, Pasig, Eastern Manila District, Metro Manila, 1605, Philippines</t>
  </si>
  <si>
    <t>Discovery Suites Manila</t>
  </si>
  <si>
    <t>www.skyscanner.com.ph/hotel_deeplink/4.0/PH/en-US/PHP/h_h1/82022285/2026-03-02/2026-03-03/hotel/hotel/hotels?legacy_provider_id=927111&amp;rooms=1&amp;closed_user_group=mobile&amp;hb_data=ohUgq5SolKgTSQIudef4qZlhDA_Is8M2EmyX6QuiX4FmaHtIbK6JgvlbV_SZYZ_DlKU8WFvSesDFykLQSXA6K09HGOiY5gS9r9Lxb7ms9HJXPyzI4h4NJjqNljRc6F5_KXqtrx6cJ5olpWQJNCkcrQbV-T6WjEuFQ94R-Fw62y40mbWtW_Lmtxraja8RRBDX4utxEb7Lm7Wt0rdMpQ8l5CmaF55DP3vylXSrp53iELfsG9025bH6I2x0vPHRqaQ04Ri0--R-_6tJphHueSYfyNk8HOY%3D&amp;q_datetime_utc=2026-03-02T01%3A35%3A41&amp;ticket_price=7935&amp;quote_id=6130423106530105394&amp;utid_state=1&amp;channel=iphone&amp;price_without_closed_user_group=8817&amp;tm_place_name=Pasig&amp;deeplink_data=eyJmaWVsZHMiOnsic2lnbmF0dXJlIjoiMDNlMjgxMjM3MjIwMWU4NjVmMTczNmI2YmU4NTZhNjUifSwidXJsIjoiaHR0cHM6Ly9waC5ob3RlbHMuY29tL0hvdGVsLVNlYXJjaD90cGlkPTMyMTQmbXBlPTE3NzI0MTEwMDMmZW5kRGF0ZT0yMDI2LTAzLTAzJmFkdWx0cz0xJmxvY2FsZT1lbl9QSCZjaGlkPTE1MWVhZGQxLTM5MjMtNDVmMS1iNWQzLTZlYWQzN2E2Y2I4ZiZlYXBpZD00NCZtY3RjPTMmc3RhcnREYXRlPTIwMjYtMDMtMDImbXBkPVBIUCZtcG49MjAyMDEzOTg1JmN1cnJlbmN5PVBIUCZyYXRlcGxhbmlkPTIxMDI2NzgyNyZtcG09MjQmbXBwPTEmbXBvPUVDJnNlbGVjdGVkPTU3Nzg5NyZtcGI9MTI1Mi45NyZtcHE9NzA4My40NSZtcGE9NjY4Mi41MCJ9&amp;utid=abe03616-9227-679a-2836-63df48ac668f&amp;tm_stars=0&amp;client_id=skyscanner_app&amp;redirect_delay=1000&amp;price_policy=2&amp;pre_redirect_id=32847824-4747-55ec-d085-9cb33adeef0b&amp;tm_city_code&amp;max_price=18042&amp;guests=1&amp;request_id=32847824-4747-55ec-d085-9cb33adeef0b&amp;tm_country_code=PH</t>
  </si>
  <si>
    <t>Eldix Eatery, 1672, Tayuman Street, Barangay 336, Santa Cruz, Third District, Manila, Capital District, Metro Manila, 1942, Philippines</t>
  </si>
  <si>
    <t>www.skyscanner.com.ph/hotel_deeplink/4.0/PH/en-US/PHP/h_bc/139441828/2026-03-05/2026-03-06/hotel/hotel/hotels?legacy_provider_id=13&amp;rooms=1&amp;closed_user_group=apps&amp;hb_data=ij15WNqKle_v05gAv7MxBHvqTjT3ZNkXCnSpwqddGJFYah_7CfDQJ9w5gpsioT_kmT8o_5xF1Onfzpnz8jQP1TyLBOOx6dn_a8jnQ5R9xfpmOiZnq-8NL3n6f4V23ZtMijKWDyPVmibdlyYpYYgApOuoJpW7YyDaxkFNVNjMDjGrxU8be9n8SQTEeWjUgnUIHIv9DObPJxs9lyB1xs_ri9_y1jjm8MooylSBkcAtwK8l0TxYep95d0D6a8R4cgdI8revMVDcRaVZSvlLFihEJxW2bGCEaesKaRBiQacpZ5gbLECUKAntnYOpJ5bu-FQ0YPT-FbB40x0gvSv51DwD367L1mEeYPy_Jm_d__JjLxEM1QbcLi_L_Zyi42AJy-NrPVupkBM4aUvtTEJ-XDlSYbyEKyn6meqjhEFxDfAgWaflaLpjxmE%3D&amp;q_datetime_utc=2026-03-05T14%3A41%3A12&amp;ticket_price=1722&amp;quote_id=-3882168921774311629&amp;utid_state=1&amp;channel=iphone&amp;price_without_closed_user_group=2093&amp;tm_place_name=Manila&amp;deeplink_data=eyJmaWVsZHMiOnsic2lnbmF0dXJlIjoiMWQxNGE2NTBiZTcwMWI2NTBiMDkzNjk5YjIxMGZiYjMiLCJibG9ja19pZCI6Ijc4OTgyNTUwM18zNDI1NDAzMjJfMl8wXzAifX0%3D&amp;utid=4b614047-0779-e79c-d148-dc3669085322&amp;tm_stars=2&amp;client_id=skyscanner_app&amp;price_policy=2&amp;pre_redirect_id=39b23fd9-601b-27fd-1fc4-89bc8289b6df&amp;tm_city_code=MNLP&amp;max_price=3401&amp;guests=1&amp;request_id=39b23fd9-601b-27fd-1fc4-89bc8289b6df&amp;tm_country_code=PH</t>
  </si>
  <si>
    <t>www.skyscanner.com.ph/hotel_deeplink/4.0/PH/en-US/PHP/h_ad/140065806/2026-03-02/2026-03-03/hotel/hotel/hotels?legacy_provider_id=22&amp;rooms=1&amp;closed_user_group=general&amp;hb_data=5A5hse7s8J_SfzuqR9h4OgZVP4nBR5go7VXbEEeZ2iNyGbzItkHkEPsn0jKjW_myACbEl9hW2InkCEyormL0JabwPvNNXyoNlRCRfr76K979gGaCefu1Hlg8sZZ2OHb6F2fb7IHG13MJjEU0bVBOsiD6UNIuj_Y5GDPx-o5YKmu2QQeV-OU4FaSOhNwzTD7OlUWVee54V61gg3SgzlJLV_UCLjSshd4ccFRC1NnMQZ4q6OQWlBdH90QmDiLAzFLUASogcAGI82d6dNS4pFe7KUSLygcajfl0ZWdQJI8HpRXhQymEg8Kp4H01FnZs2wN-1POhgoiF2ZBvNmgumIGTJPUbEQ6QgjvBI789Cd4ds80tO2J3KAaaTgDAUySsvaaLDSotNZzdty5fA3cz5vpW3Zx7v09QP7CLN4LfITpLu0c6&amp;q_datetime_utc=2026-03-02T01%3A34%3A42&amp;ticket_price=4528&amp;quote_id=-3070588237571212448&amp;utid_state=1&amp;channel=iphone&amp;price_without_closed_user_group=5531&amp;tm_place_name=Manila&amp;deeplink_data=eyJmaWVsZHMiOnsic2lnbmF0dXJlIjoiMDQ1OGRhOWE1YjczZWQ4ODNhOWY3NzEwM2FkMGRhYTAifSwidXJsIjoiaHR0cHM6Ly93d3cuYWdvZGEuY29tL3BhcnRuZXJzL3BhcnRuZXJzZWFyY2guYXNweD9jaWQ9MTg0NjM4MyZoaWQ9MTE5NzE5MSZjdXJyZW5jeT1QSFAmY2hlY2tpbj0yMDI2LTAzLTAyJmNoZWNrb3V0PTIwMjYtMDMtMDMmTnVtYmVyb2ZBZHVsdHM9MSZOdW1iZXJvZkNoaWxkcmVuPTAmUm9vbXM9MSZtY2lkPTI3OTgyJm1hc3RlclJvb21JZD0xMjI1NTk1NjE3Jm1wdD1ObTFWVldGMFZGVldWamsyYkZBM1JVRjJTMjFCZGtFeVptdGFOVTlWWjNoMWRtczVXR3hKZGs0M2RDdE5XVTQ0Y1ZBcmJ6UnBhbmQyTDJWWVFVRjRaMGRGUWtoVWNGSm1UMkpqU2xGc01DcyZUb3RhbFByaWNlPTQ2MDkuNTImVG90YWxUYXg9Nzg1LjU2JlRvdGFsRmVlPTY2Ni43NiZUb3RhbFN1cmNoYXJnZT0wJm1jdXI9UEhQIn0%3D&amp;utid=34c287bb-1376-3967-ab34-ad015524f672&amp;tm_stars=4&amp;client_id=skyscanner_app&amp;redirect_delay=1000&amp;price_policy=2&amp;pre_redirect_id=883cfdbf-9e8b-28b9-80d7-bd42da14e1ae&amp;tm_city_code=MNLP&amp;max_price=13009&amp;guests=1&amp;request_id=883cfdbf-9e8b-28b9-80d7-bd42da14e1ae&amp;tm_country_code=PH</t>
  </si>
  <si>
    <t>14.6206406, 121.0501455</t>
  </si>
  <si>
    <t>www.skyscanner.com.ph/hotel_deeplink/4.0/PH/en-US/PHP/h_h1/194780040/2026-03-02/2026-03-03/hotel/hotel/hotels?legacy_provider_id=927111&amp;rooms=1&amp;closed_user_group=mobile&amp;hb_data=RFEByvwgVUgJrsN171nJ6CHkVLlha5CPCWgumAFyngKh-HqDr7n3h5udlqFSsUFEzelzQIi26AQ0LLleOBs_WsWD-4nxpfyebOy0nJU9rZn0mHM8WISABhWDpvRh3bSl8qO5twjSmF-2CzfEnETw2RRDbNtVaI1cDIMOXB1fzQzCo2EURPW6_qtr8PHMG6KUlrFB6wlNcRd1_LkadmfBJE0MT6_y9A5kqhwqaCgo6qxVAbZFqjGyrSiDtutATsBnkvGcSfCzweohYjDK8YIbI-5iuFE%3D&amp;q_datetime_utc=2026-03-02T01%3A34%3A43&amp;ticket_price=3608&amp;quote_id=-361366210650330304&amp;utid_state=1&amp;channel=iphone&amp;price_without_closed_user_group=4009&amp;tm_place_name=Quezon+City&amp;deeplink_data=eyJmaWVsZHMiOnsic2lnbmF0dXJlIjoiZTkwYTBhMWIyNmRkYWFmZjlhMzA3MTFlMjkyYTE3ZDAifSwidXJsIjoiaHR0cHM6Ly9waC5ob3RlbHMuY29tL0hvdGVsLVNlYXJjaD90cGlkPTMyMTQmbXBlPTE3NzI0MTQ1NDEmZW5kRGF0ZT0yMDI2LTAzLTAzJmFkdWx0cz0xJmxvY2FsZT1lbl9QSCZjaGlkPTcxZGVhOWUyLTQ5Y2MtNGQ5Ny04ZTlmLWI0ZjlmODNhZWY4ZCZlYXBpZD00NCZtY3RjPTMmc3RhcnREYXRlPTIwMjYtMDMtMDImbXBkPVBIUCZtcG49MjEwMDIyNTgyJmN1cnJlbmN5PVBIUCZyYXRlcGxhbmlkPTQwNzczMDY1NyZtcG09MjQmbXBwPTEmbXBvPUVDJnNlbGVjdGVkPTMxOTEwNTEyJm1wYj0zODYuNTQmbXBxPTMyMjEuMjAmbXBhPTMyMjEuMjAifQ%3D%3D&amp;utid=03db71e1-1944-3118-1a78-8eef65bab609&amp;tm_stars=3&amp;client_id=skyscanner_app&amp;redirect_delay=1000&amp;price_policy=2&amp;pre_redirect_id=85db6112-4642-4028-e606-2d68bef94b5b&amp;tm_city_code&amp;max_price=6705&amp;guests=1&amp;request_id=85db6112-4642-4028-e606-2d68bef94b5b&amp;tm_country_code=PH</t>
  </si>
  <si>
    <t>14.612641, 121.0315531</t>
  </si>
  <si>
    <t>Aurora Boulevard &amp; Broadway Avenue, Aurora Boulevard, Gilmore, Mariana, New Manila, 4th District, Quezon City, Eastern Manila District, Metro Manila, 1112, Philippines</t>
  </si>
  <si>
    <t>www.skyscanner.com.ph/hotel_deeplink/4.0/PH/en-US/PHP/h_xp/136428396/2026-03-02/2026-03-03/hotel/hotel/hotels?legacy_provider_id=1&amp;rooms=1&amp;closed_user_group=mobile&amp;hb_data=Hm2nqeVBi8Q9xNeglKGeq1xBzXIB36Yngb_JxyWUyMNgx0nXTphPkhlIrrHhUwaHYHUoGd0VsIdnWZRm6lsNRF3HcDXJqq6z82xed8sHNDM38NNRbjAlUgs6dLgUmjIdsxmCeahucfHQ33c8QSHIYXBxhBPhDClSjYIAzREm2peUqffJAt08axfToHmNL6YCdtWrKTATnGKlBxwRkLrCpC9HJMWz-GMKt7Rj6VY2V_g9-h6YYtgu7JkSiRLxi4DfeW7nJqjrZa854Ywcqib65-Pp4jE%3D&amp;q_datetime_utc=2026-03-02T01%3A34%3A44&amp;ticket_price=3061&amp;quote_id=4291852218246395305&amp;utid_state=1&amp;channel=iphone&amp;price_without_closed_user_group=4602&amp;tm_place_name=Quezon+City&amp;deeplink_data=eyJmaWVsZHMiOnsic2lnbmF0dXJlIjoiNTZhMmVlN2FlOWU2YWJhZmI2MjYwYzlmYzg0NzdkMzEifSwidXJsIjoiaHR0cHM6Ly93d3cuZXhwZWRpYS5jb20ucGgvSG90ZWwtU2VhcmNoP21wZD1HQlAmdHBpZD02OCZtcGU9MTc3MjQxNDc0MSZlbmREYXRlPTIwMjYtMDMtMDMmYWR1bHRzPTEmbXBuPTMyNDI0OTE0MCZtcG09MjQmbXBwPTEmbG9jYWxlPWVuX1VTJm1wbz1FQyZjaGlkPTE0ZjI3YmE4LTQ4OWUtNGExOC1hOTU2LTk3ZDBiYmU0NWIyOCZtcHE9MzUuMTQmZWFwaWQ9NDYyMzAmbWN0Yz0zJmN1cnJlbmN5PUdCUCZyYXRlcGxhbmlkPTM5ODE0NDM0NiZzZWxlY3RlZD0xMTgwNDYxMiZzdGFydERhdGU9MjAyNi0wMy0wMiZtcGI9NC4yMiZtcGE9MzUuMTQifQ%3D%3D&amp;utid=a6e48ca8-c3a7-209f-4c1d-08f9a29da562&amp;tm_stars=3&amp;client_id=skyscanner_app&amp;redirect_delay=1000&amp;price_policy=2&amp;pre_redirect_id=b0e0164f-a1f4-9e22-5e21-5aa82ef1474a&amp;tm_city_code&amp;max_price=3955&amp;guests=1&amp;request_id=b0e0164f-a1f4-9e22-5e21-5aa82ef1474a&amp;tm_country_code=PH</t>
  </si>
  <si>
    <t>14.6157786, 121.0704344</t>
  </si>
  <si>
    <t>Ryan Bikes, 175, Katipunan Avenue, Project 4, 3rd District, Quezon City, Eastern Manila District, Metro Manila, 1802, Philippines</t>
  </si>
  <si>
    <t>Sotogrande Hotel Katipunan</t>
  </si>
  <si>
    <t>www.skyscanner.com.ph/hotel_deeplink/4.0/PH/en-US/PHP/h_ct/213571994/2026-03-02/2026-03-03/hotel/hotel/hotels?legacy_provider_id=31&amp;rooms=1&amp;closed_user_group=general&amp;hb_data=cicQb8vPOEj9d8JZsumkf4MQC-oTQ0bHLKQbaDFmoeZvLslIeqvhvwQFji9mbJdI_ro0RqGT3i-pZvzxkFuptg05sMf0hY9RGgbiNAH6Ukzju8iVwlG7hUSPe8Nc5mumQqs6Lj-fcofnvSbNgT-4az-Y_h72VwURk5d8a7mTeUq97pHRlkmDosnp6IvhjOY_m1r4k2aoRzD0LfkxaQhRipXPiRh-I09uYlRTmZJedfhdYg2SsjxkM-OSlH5WCYk962GOOtmp1dLcxIJqfcXDJiVWJJ7bgW0yW422iu9YodUhW37E2a80xOXVmfvD0qpn1F-19qTZpHlmu6WF_u2HQE33FwcJckPIRSclAQejzsD9Jyk4fBNFugQtjm4-oexkeIK5o8Y1n2T4SZmHDp6SAX9mK4xsbGoCrJvnfyvEgA%3D%3D&amp;q_datetime_utc=2026-03-02T01%3A34%3A44&amp;ticket_price=3890&amp;quote_id=-8079351035982883412&amp;utid_state=1&amp;channel=iphone&amp;price_without_closed_user_group=4386&amp;tm_place_name=Quezon+City&amp;deeplink_data=eyJmaWVsZHMiOnsic2lnbmF0dXJlIjoiZTBjZDY2OTI2N2M4NzZmYjdiYzQ5YTFiM2FiYWU1ZDIifSwidXJsIjoiaHR0cHM6Ly9waC50cmlwLmNvbS9ob3RlbHMvcmVkaXJlY3Q%2FaG90ZWxpZD04ODg0OTMxNyZjaXR5PTYxMDIxJkFsbGlhbmNlaWQ9MTI2MDcmc2lkPTg4ODgzMiZjaGVja2luPTIwMjYtMDMtMDImY2hlY2tvdXQ9MjAyNi0wMy0wMyZzaG9wcGluZ2lkPWYyYzMyYjI5YzQ3MDQ3Y2RhMzJmNDUzN2EyM2ZkMjUyJmFkdWx0PTEmY2hpbGRyZW49MCZhZ2VzPSZsYW5ndWFnZT1lbnBoJmxvY2FsZT1lbl9QSCZyb29taWQ9MTQ5Mzg0MjA3NCZzd2lkPTAmcGF5PVBQJmZndD0xJmlzX3NwPVEyJmNybj0xJmN1cnI9UEhQJndrcD0xJnN0YW5kPUg0c0lBQUFBQUFBQV93QU9BZkgtQ213S0FoZ0JFZ1FJQVJBQUdtQUltdkdveUFVWUFEQUFPUHNSbUFHbDk2NHFxQUVBdUFFQndBRUIwUUdGNjFHNEh0MnBRT0VCdUI2RjY5Rmpya0RvQWFuTmdkOEJpQUlnaVFRQUFBQUFBQUFBQUtBRUJxb0VEQWphRHhITnpNek16UHgtUUtFRnpjek16TXo4amtBYUlHWXlZek15WWpJNVl6UTNNRFEzWTJSaE16Sm1ORFV6TjJFeU0yWmtNalV5SUFRbzQ4cVR6UVpJQVZJR05qVXdNRFE1V2h3S0ExQklVQkVRV0RtMHlIYS1QeG9EVUVoUUlSQllPYlRJZHI0X1lnVmxibDlRU0dpNUZIQUJlQUNLQVFkSUFYZ0F5QUVCcWdFSENnTXdNVElRQWZJQkltWXlZek15WWpJNVl6UTNNRFEzWTJSaE16Sm1ORFV6TjJFeU0yWmtNalV5WHpDU0FnRTBtZ0lBQUFBQV9fOEJBQURfXy1TYXJJd09BUUFBIn0%3D&amp;utid=0679e860-db95-a07c-a5fa-917379fd7f4b&amp;tm_stars=3&amp;client_id=skyscanner_app&amp;redirect_delay=1000&amp;price_policy=2&amp;pre_redirect_id=8cc3df43-f244-e691-a938-1a6750bc333b&amp;tm_city_code&amp;max_price=8907&amp;guests=1&amp;request_id=8cc3df43-f244-e691-a938-1a6750bc333b&amp;tm_country_code=PH</t>
  </si>
  <si>
    <t>Sheena's, Annapolis Street, Greenhills, 2nd District, San Juan, Eastern Manila District, Metro Manila, 1503, Philippines</t>
  </si>
  <si>
    <t>www.skyscanner.com.ph/hotel_deeplink/4.0/PH/en-US/PHP/h_ad/47002472/2026-03-02/2026-03-03/hotel/hotel/hotels?legacy_provider_id=22&amp;rooms=1&amp;closed_user_group=general&amp;hb_data=B4sqRYv7ZDS53SPTR82NKBu1lbdXndMsZHVTomsKlZvDVo7FbJeO67FXCX6kg3Jso7pnEENeLBU-pePRFv8Pw8luLN67EHuF_XzGgpAxQLRI8qlyXxW5c7xlOkLr1-4o8Pvv__3erz2nJIL5YtYWo5rIAy15KGGP9JqUDicYhyNFeCI1G9ddRDiz0UT-rsPsP4VLWMuWAq9n6JS2r-c2CNiFC0QQaRumNhy9DSjANumANBxfNORfgY7OASbqSIph2HlksvxmGAeLxnaGfDGVyskw4yCBy0r0SbHk8_VzftGZ8dzNFdO5gzm-5jU52YQaBUNwAtM3VkTJzjXaerKKtKDFC6tXs8Mio5dtux3RsxGc1QbYTMWsQ3m54k6VwtILOV5qdhXzR9D0QMjjAwc6rWAhcm3Kxzc4f9qXqTLk8OB_&amp;q_datetime_utc=2026-03-02T01%3A34%3A54&amp;ticket_price=2838&amp;quote_id=-2910735660596840052&amp;utid_state=1&amp;channel=iphone&amp;price_without_closed_user_group=7300&amp;tm_place_name=San+Juan&amp;deeplink_data=eyJmaWVsZHMiOnsic2lnbmF0dXJlIjoiNDdjMDQ0OTY5ZTE0YTk2YmE0ZTQ3OWNkNzJhMWI3NDMifSwidXJsIjoiaHR0cHM6Ly93d3cuYWdvZGEuY29tL3BhcnRuZXJzL3BhcnRuZXJzZWFyY2guYXNweD9jaWQ9MTg0NjM4MyZoaWQ9OTczMzQmY3VycmVuY3k9UEhQJmNoZWNraW49MjAyNi0wMy0wMiZjaGVja291dD0yMDI2LTAzLTAzJk51bWJlcm9mQWR1bHRzPTEmTnVtYmVyb2ZDaGlsZHJlbj0wJlJvb21zPTEmbWNpZD0zMzImbWFzdGVyUm9vbUlkPTgwNjM1NjYzOSZtcHQ9YUZwWk5ETlNOek51VGs5RFRraExlbVJrUm5JNE9WZEVVSEpvUmxOaU15dEdaV3NyWkRjM2VVaHRNVEUzT0VGaVptOVhLMVJTTDNOV1JFNURkMDEyYlZWMmFWbEpNbU0zTVdsTFVqRlJQVDAmVG90YWxQcmljZT0yODM3LjUzJlRvdGFsVGF4PTMyNi40NCZUb3RhbEZlZT0wLjAwJlRvdGFsU3VyY2hhcmdlPTAmbWN1cj1QSFAifQ%3D%3D&amp;utid=5e3d6eb1-6e22-09a6-939d-94f9a78cecc4&amp;tm_stars=3&amp;client_id=skyscanner_app&amp;redirect_delay=1000&amp;price_policy=2&amp;pre_redirect_id=c204670a-4250-9da7-75ca-e3fa768f1846&amp;tm_city_code&amp;max_price=4183&amp;guests=1&amp;request_id=c204670a-4250-9da7-75ca-e3fa768f1846&amp;tm_country_code=PH</t>
  </si>
  <si>
    <t>www.skyscanner.com.ph/hotel_deeplink/4.0/PH/en-US/PHP/h_ad/139441828/2026-03-05/2026-03-06/hotel/hotel/hotels?legacy_provider_id=22&amp;rooms=1&amp;closed_user_group=general&amp;hb_data=wKkLv7Oe7GltpSmLjIRuLrte5sOyuPO6H7pRv_LH3Oi_WWDM8aiYjaevRgbiClAd7OR1mXiFws148jj2XtnoQTRXVjw5zNNC8HdpU6qDsQWw1KsyCG4uY6sKHiSHDN9BOUoh7QAeUFLYF6hTQwk317BD7htpMso7WwqjbgmMqF0jkcbL35CjD5xSremKvGmxCrj-EWQXufoFd7djF2tNrSuEqh6F0_brPEn-anZbPgqU2oREmG7Uy23Ym-ZkPesL2eI48syuTyflbEYQ9xbfJi_GPW-xdL0IlnivLASzBdA-GQf9udikDEnyIEOWKc6d9jFQKevFPcvF3-iOIF6AJlTDPPvmxKwRM4w3GVjTlvPejzpuaC2ceButqIEgwU_2lRI236_g7gldO-jHL4g5edaHQNWnUXVvBrvojE0Jr_nN&amp;q_datetime_utc=2026-03-05T14%3A41%3A14&amp;ticket_price=1842&amp;quote_id=8642945330562708471&amp;utid_state=1&amp;channel=iphone&amp;price_without_closed_user_group=2566&amp;tm_place_name=Manila&amp;deeplink_data=eyJmaWVsZHMiOnsic2lnbmF0dXJlIjoiMDdiM2ZhZjVlMTU5ZDZjMWE0OTc2Y2JjNWFlMjFkNTgifSwidXJsIjoiaHR0cHM6Ly93d3cuYWdvZGEuY29tL3BhcnRuZXJzL3BhcnRuZXJzZWFyY2guYXNweD9jaWQ9MTg0NjM4MyZoaWQ9OTg1NTY0JmN1cnJlbmN5PVBIUCZjaGVja2luPTIwMjYtMDMtMDUmY2hlY2tvdXQ9MjAyNi0wMy0wNiZOdW1iZXJvZkFkdWx0cz0xJk51bWJlcm9mQ2hpbGRyZW49MCZSb29tcz0xJm1jaWQ9MzMyJm1hc3RlclJvb21JZD02NDU3MDgzJm1wdD1VV1l2VG05VWQwaFdPRFV3WTBOTVNtNUlhMUJ5UzJrMmVURTJZMFYyZW01TmJrcE1SemRUZDA5Q1lURjVNaXMxV0daeVZWVnVMMDEzT0N0M2JrRm1jVU0xYVU1aWVEbHlka3hwT0EmVG90YWxQcmljZT0xODQxLjY1JlRvdGFsVGF4PTcxLjMzJlRvdGFsRmVlPTE2OC44OSZUb3RhbFN1cmNoYXJnZT0wJm1jdXI9UEhQIn0%3D&amp;utid=1bcc4058-c130-3112-d82e-64b3b262b499&amp;tm_stars=2&amp;client_id=skyscanner_app&amp;price_policy=2&amp;pre_redirect_id=b53f083d-890b-9bac-5227-738e77d2f90e&amp;tm_city_code=MNLP&amp;max_price=3401&amp;guests=1&amp;request_id=b53f083d-890b-9bac-5227-738e77d2f90e&amp;tm_country_code=PH</t>
  </si>
  <si>
    <t>www.skyscanner.com.ph/hotel_deeplink/4.0/PH/en-US/PHP/h_h1/140065806/2026-03-02/2026-03-03/hotel/hotel/hotels?legacy_provider_id=927111&amp;rooms=1&amp;closed_user_group=mobile&amp;hb_data=MhCNBVrhK8zl5N-v5rf0c_e_uXzxHzxQhskZyaIwsNsgTWTb69Tr5VWMwG3LM2ZcVsiuWd478zjjQzxxXJsg1qzTnXvUJozT4qgoe566fYz3afk9ZmM10ixUwi1jqlCSyjNKoZqRhgnA_4QpsFxKBzawgbdAnBvaL70hoCKNf04SGNauNkpC8GYf34x4HxqKFVFl-huyHIJAf-Plf1ZKx98oxUCCV2E35VMbQq9JL16xTQumPQPuT6xWbkUXHZKOx_Cqt0-F9LsPYczHA5LRWENtXsg%3D&amp;q_datetime_utc=2026-03-02T01%3A34%3A57&amp;ticket_price=9180&amp;quote_id=-7102231815352739774&amp;utid_state=1&amp;channel=iphone&amp;price_without_closed_user_group=10800&amp;tm_place_name=Manila&amp;deeplink_data=eyJmaWVsZHMiOnsic2lnbmF0dXJlIjoiNjZmZWFkMTEyM2IzZTg3NDhiYzQ5NWExMDcyZTFlYTEifSwidXJsIjoiaHR0cHM6Ly9waC5ob3RlbHMuY29tL0hvdGVsLVNlYXJjaD90cGlkPTMyMTQmbXBlPTE3NzI0MTQ3NzImZW5kRGF0ZT0yMDI2LTAzLTAzJmFkdWx0cz0xJmxvY2FsZT1lbl9QSCZjaGlkPTU0ODRiNjc0LTNkMWMtNGIyZi1hMjhiLWQwZTQ0NzlhZDYzYiZlYXBpZD00NCZtY3RjPTMmc3RhcnREYXRlPTIwMjYtMDMtMDImbXBkPVBIUCZtcG49MjAyMDU1NTc2JmN1cnJlbmN5PVBIUCZyYXRlcGxhbmlkPTIxMDU2NTA0MyZtcG09MjQmbXBwPTEmbXBvPUVDJnNlbGVjdGVkPTE1MTQ5NDE4Jm1wYj0xNjU1LjQxJm1wcT04MjAxLjgwJm1wYT03NTI0LjU5In0%3D&amp;utid=dfa79a24-b4be-7d01-9b3f-9c6b94f21e3d&amp;tm_stars=4&amp;client_id=skyscanner_app&amp;redirect_delay=1000&amp;price_policy=2&amp;pre_redirect_id=6d2993fd-ad6c-42a2-72f3-147d4e32ddd0&amp;tm_city_code=MNLP&amp;max_price=13009&amp;guests=1&amp;request_id=6d2993fd-ad6c-42a2-72f3-147d4e32ddd0&amp;tm_country_code=PH</t>
  </si>
  <si>
    <t>www.skyscanner.com.ph/hotel_deeplink/4.0/PH/en-US/PHP/h_ct/134615223/2026-03-02/2026-03-03/hotel/hotel/hotels?legacy_provider_id=31&amp;rooms=1&amp;closed_user_group=general&amp;hb_data=rp0xg2wRvNkMDJTGKH5QjNd1CvTDpMjI2wQ5iJanWFXWjzM7EETmDdrdsH_p5GoLu01HrJtqu3uHoqdMLCxb0XKAX6-djqV3ce43WvWxYhh81mEj38pcm-bgfYiqdQnmv9m62-QYi1-Wz0Mc-VUrCKKuxgNSaplViFsraR9WbIzVjSTQfLI_IgH_83qlMDM4SNnzDks0YX-QGEH9tTgFfJOb-nTfaq8E7-ZkZiP6-Z8i-2jbyxTFq1ixGRTd_lopbnhl_06CkOQ6tgXurKQ-38Ql6ZWokM8WcSx09SfWskrw2XWiRMH-BqLfcpH_-9fWwtrOwnNbcjyJCdrPKzPFcX-erk5eNaIlWCXWg_kdPrJ1j__01HQFsF4_fcAKg9se_t30GOd5pmMePcc7Uz83udASe0xHygKZeMJ0amH6qQ%3D%3D&amp;q_datetime_utc=2026-03-02T01%3A34%3A55&amp;ticket_price=1745&amp;quote_id=-3494501588173933666&amp;utid_state=1&amp;channel=iphone&amp;price_without_closed_user_group=3800&amp;tm_place_name=Quezon+City&amp;deeplink_data=eyJmaWVsZHMiOnsic2lnbmF0dXJlIjoiODc5Y2E5MmU5Yzg4MDcyNDZhYzA2OTNjOWZiMWQwNDAifSwidXJsIjoiaHR0cHM6Ly9waC50cmlwLmNvbS9ob3RlbHMvcmVkaXJlY3Q%2FaG90ZWxpZD05OTI4MDMmY2l0eT02MTAyMSZBbGxpYW5jZWlkPTEyNjA3JnNpZD04ODg4MzImY2hlY2tpbj0yMDI2LTAzLTAyJmNoZWNrb3V0PTIwMjYtMDMtMDMmc2hvcHBpbmdpZD02OGEwNzFiMjhjZmM0OWU2YjczNzdmOGFmMGUyMjEyOCZhZHVsdD0xJmNoaWxkcmVuPTAmYWdlcz0mbGFuZ3VhZ2U9ZW5waCZsb2NhbGU9ZW5fUEgmcm9vbWlkPTQxNTMxMjI3OSZzd2lkPTAmcGF5PVBQJmZndD0xJmNybj0xJmN1cnI9UEhQJndrcD0xJnN0YW5kPUg0c0lBQUFBQUFBQV93RC1BQUhfQ2x3S0FoZ0JFZ1FJQVJBQUdsQUlsOU9FeGdFWUFEQUFPUHNSbUFHanpEeW9BUUM0QVFMQUFRRFJBV1ptWm1abVdaaEE0UUZtWm1abVprV2JRT2dCdGZQRWhBR0lBaUNKQkFBQUFBQUFBQUFBb0FRQW9RVUFBQUFBQUVLSlFCb2dOamhoTURjeFlqSTRZMlpqTkRsbE5tSTNNemMzWmpoaFpqQmxNakl4TWpnZ0JDamN6SlBOQmtnQlVnWmlOemhtTnpSYUhBb0RVRWhRRVJCWU9iVElkcjRfR2dOUVNGQWhFRmc1dE1oMnZqOWlCV1Z1WDFCSWFMa1VjQUY0QUlvQkIwZ0JlQURJQVFHcUFRY0tBekF5TWhBQzhnRWlOamhoTURjeFlqSTRZMlpqTkRsbE5tSTNNemMzWmpoaFpqQmxNakl4TWpoZk1aSUNBVFNhQWdBQUFBRF9fd0VBQVBfX2dfU2JMZjRBQUFBIn0%3D&amp;utid=0345fc7b-087b-557a-175d-f1009b06acb7&amp;tm_stars=3&amp;client_id=skyscanner_app&amp;redirect_delay=1000&amp;price_policy=2&amp;pre_redirect_id=1da0fc97-abea-f2fb-0a48-8a7e19de97dd&amp;tm_city_code&amp;max_price=1916&amp;guests=1&amp;request_id=1da0fc97-abea-f2fb-0a48-8a7e19de97dd&amp;tm_country_code=PH</t>
  </si>
  <si>
    <t>14.6348435, 121.0307615</t>
  </si>
  <si>
    <t>Cocoon Boutique Hotel, Scout Rallos Street, Scout Area, Sacred Heart, Diliman, 4th District, Quezon City, Eastern Manila District, Metro Manila, 1103, Philippines</t>
  </si>
  <si>
    <t>Cocoon Boutique Hotel, Quezon City - Best Hotel in QC</t>
  </si>
  <si>
    <t>https://www.google.com/maps/place/Privato+Hotel+Quezon+City/data=!4m11!3m10!1s0x3397b64c9af7398f:0xe8d190e27f27d817!5m3!1s2026-03-01!4m1!1i2!8m2!3d14.6294846!4d121.0314427!16s%2Fg%2F11btv6877y!19sChIJjzn3mky2lzMRF9gnf-KQ0eg?authuser=0&amp;hl=en&amp;rclk=1</t>
  </si>
  <si>
    <t>www.skyscanner.com.ph/hotel_deeplink/4.0/PH/en-US/PHP/h_h1/136426470/2026-03-02/2026-03-03/hotel/hotel/hotels?legacy_provider_id=927111&amp;rooms=1&amp;closed_user_group=mobile&amp;hb_data=MjkEQuyy0m0XRKh46RwjnZ5HAYE_BY4TZOhF3n9MpsBf80RI6IUavYuHTX4DaZPMFW2U5_329Y2ksBLzEk7IKQVqPnoXioBPjJMHi2iDxMZEhv9HyX4BE_q3TaGXL7ioBuuwPiuHigiKxLrSCXol23WHRXOQyJgYp3xZnl8zNIKCiJIkZbBYyIizn6Cc6UcPANjYpDYl2pzh-GnWpNHEHnm-OqB5i8HYfClTUkfj9gGpTuktV9PTsCfBk3fiFzRRJrFluQtMiMDQ_U3GTSn2Xi-fK7k%3D&amp;q_datetime_utc=2026-03-02T01%3A34%3A57&amp;ticket_price=2696&amp;quote_id=3090495399886112725&amp;utid_state=1&amp;channel=iphone&amp;price_without_closed_user_group=2996&amp;tm_place_name=Quezon+City&amp;deeplink_data=eyJmaWVsZHMiOnsic2lnbmF0dXJlIjoiYzY4Y2FhYTRiOTU1OGI3YmZlN2E5ZmVhY2MwZTMwM2YifSwidXJsIjoiaHR0cHM6Ly9waC5ob3RlbHMuY29tL0hvdGVsLVNlYXJjaD90cGlkPTMyMTQmbXBlPTE3NzI0MTQ1NDEmZW5kRGF0ZT0yMDI2LTAzLTAzJmFkdWx0cz0xJmxvY2FsZT1lbl9QSCZjaGlkPTcxZGVhOWUyLTQ5Y2MtNGQ5Ny04ZTlmLWI0ZjlmODNhZWY4ZCZlYXBpZD00NCZtY3RjPTMmc3RhcnREYXRlPTIwMjYtMDMtMDImbXBkPVBIUCZtcG49MjAxMTQ2ODQzJmN1cnJlbmN5PVBIUCZyYXRlcGxhbmlkPTI3MDE2ODE5NSZtcG09MjQmbXBwPTEmbXBvPUVDJnNlbGVjdGVkPTExMDY3MzU2Jm1wYj0yOTAuNjEmbXBxPTI0MDUuNzgmbXBhPTI0MDUuNzgifQ%3D%3D&amp;utid=06908366-bad8-307b-f59e-9e94c1c04dc2&amp;tm_stars=3&amp;client_id=skyscanner_app&amp;redirect_delay=1000&amp;price_policy=2&amp;pre_redirect_id=af74e8da-12e0-aa76-26e0-07f3cca4f540&amp;tm_city_code&amp;max_price=5106&amp;guests=1&amp;request_id=af74e8da-12e0-aa76-26e0-07f3cca4f540&amp;tm_country_code=PH</t>
  </si>
  <si>
    <t>Fersal Place Hotel - Malakas</t>
  </si>
  <si>
    <t>www.skyscanner.com.ph/hotel_deeplink/4.0/PH/en-US/PHP/h_ad/90766570/2026-03-02/2026-03-03/hotel/hotel/hotels?legacy_provider_id=22&amp;rooms=1&amp;hb_data=lbnaQNZyFjS0EB1Co8rV4rT9y7HS9Fg1Z3lmgg3MS_iJcpzVpJInE5Zf4oUsuexPv_3rvMCCOMMKiFgUr_sUC0jsdiKWaBVg86TUq69NeEeR-2wJB389pNakafBItn5LjK-xIfbfq5c4h8ZeMQSYg6QCDiQAub7vjgadTMNdEv5FPSWreMJ_SD5QcDnajX4tQYED8eeZ0CVdpIQE9xgfoL_oq1im3gHvx8Oqe3LE3xvyekZQvJIsUsHQe2NezDtsdj3CbIONZ9B6WCzglo0fFaiSuUFGXxgXXTvTW_7NMNaEADJoxJcewL7hDJSuWJQ03sQEoUO_kv0a2i2IEVPSGkyYCEVvv7VQ329MvcL4-nY6l0UXOHxUtA0KTxnJtxbjFgmZsNLCT4gDsVnFoX_QURK2Gh7N5CQE1_Bk0Z2tIQhJ&amp;q_datetime_utc=2026-03-02T01%3A34%3A59&amp;ticket_price=1737&amp;quote_id=6757845473644158521&amp;utid_state=1&amp;channel=iphone&amp;tm_place_name=Quezon+City&amp;deeplink_data=eyJmaWVsZHMiOnsic2lnbmF0dXJlIjoiNDg0MGM0YzcxODU0MTVjMjhhZDI1OTExMDE3NGIxMDYifSwidXJsIjoiaHR0cHM6Ly93d3cuYWdvZGEuY29tL3BhcnRuZXJzL3BhcnRuZXJzZWFyY2guYXNweD9jaWQ9MTg0NjM4MyZoaWQ9MTYxODg4JmN1cnJlbmN5PVBIUCZjaGVja2luPTIwMjYtMDMtMDImY2hlY2tvdXQ9MjAyNi0wMy0wMyZOdW1iZXJvZkFkdWx0cz0xJk51bWJlcm9mQ2hpbGRyZW49MCZSb29tcz0xJm1jaWQ9MzMyJm1hc3RlclJvb21JZD0zMjY5MTQ2Jm1wdD1WV3AxU0RZMUt6UldOMG8wU0ZaYVZIQXdjRlpDTkhwM1ZHeE5UMHBIUWpaWWJubE1kRzlaV25KRlNHczNibkp2UlRoeVNuQnNZa1ZLWmtNMmNqaElSa05sVG5NeFRXVmxkWGhYWmcmVG90YWxQcmljZT0xNzM3LjM5JlRvdGFsVGF4PTE3NS43NSZUb3RhbEZlZT0xNDkuMTMmVG90YWxTdXJjaGFyZ2U9MCZtY3VyPVBIUCJ9&amp;utid=7bf940a2-7f9b-918b-2372-264535fbd0b1&amp;tm_stars=2&amp;client_id=skyscanner_app&amp;redirect_delay=1000&amp;price_policy=2&amp;pre_redirect_id=de6cbbf8-1d83-9b7b-b118-d0e6fdb5512e&amp;tm_city_code&amp;max_price=3362&amp;guests=1&amp;request_id=de6cbbf8-1d83-9b7b-b118-d0e6fdb5512e&amp;tm_country_code=PH</t>
  </si>
  <si>
    <t>14.6352489, 121.034368</t>
  </si>
  <si>
    <t>Luxent Hotel, 51, Timog Avenue, Scout Area, South Triangle, Diliman, 4th District, Quezon City, Eastern Manila District, Metro Manila, 1103, Philippines</t>
  </si>
  <si>
    <t>parking, wifi, elevator, air_conditioning, non-smoking, internet_access, 24-hour_front_desk_service, smoking_areas, massage, currency_exchange, iron, spa, multilingual_staff, room_service, restaurant, bar, safe_deposit_box, car_rental, business_center, meeting_facilities, banquet_service, shower, shuttle_service, luggage_storage, airport_shuttle, photocopier, accessible, fax, concierge, ticket_office, minibar</t>
  </si>
  <si>
    <t>Luxent Hotel - Park, Order &amp; Go</t>
  </si>
  <si>
    <t>www.skyscanner.com.ph/hotel_deeplink/4.0/PH/en-US/PHP/h_ct/114292889/2026-03-02/2026-03-03/hotel/hotel/hotels?legacy_provider_id=31&amp;rooms=1&amp;closed_user_group=general&amp;hb_data=kdu-oKh-eaI-PaC8vhVJ2YBL6ODVYg0LRnvDb3SRvnNcTACl9t_8X4GwXUFVeYR4sQnUHRoOBSLkk7ut2ufLB_k42skD1FpF1VqKgHzE1QRePlefhbuEvHimT_wLcdx21yNXaAV1JnohUkSH9cZRR_wJYzXJvrFV6mSHY60PNbJR-iCa352leydXxZgjs2cCypW-YlsnHG1hCbAYu9FwIBijB8_hMAsXTYj7Oy6g4wyvvEeShIJbbIM4cVyCpQlTSiF3pAbwwoidNDscYd3b-E-QKfXnOXgyi2-AWZSjAKBDEbEeUUTKO8OLvDN9HByGzbNAgF-NNipHFTlbvr5V5eHF9BU8cvoXCScDLjfSSv5kHLEqGHWwiH7YgyZsoy6JNY8-6zUZEiDKuB6curGcv7b93jocy8b2_Nn6zOV-rg%3D%3D&amp;q_datetime_utc=2026-03-02T01%3A34%3A59&amp;ticket_price=5687&amp;quote_id=-3380362794839793704&amp;utid_state=1&amp;channel=iphone&amp;price_without_closed_user_group=10000&amp;tm_place_name=Quezon+City&amp;deeplink_data=eyJmaWVsZHMiOnsic2lnbmF0dXJlIjoiM2IzMjZmNjIxZjFkZGMxZGU5ZDYwMWNlYWZjYTIwYzEifSwidXJsIjoiaHR0cHM6Ly9waC50cmlwLmNvbS9ob3RlbHMvcmVkaXJlY3Q%2FaG90ZWxpZD02OTQ5NzkmY2l0eT02MTAyMSZBbGxpYW5jZWlkPTEyNjA3JnNpZD04ODg4MzImY2hlY2tpbj0yMDI2LTAzLTAyJmNoZWNrb3V0PTIwMjYtMDMtMDMmc2hvcHBpbmdpZD02OGEwNzFiMjhjZmM0OWU2YjczNzdmOGFmMGUyMjEyOCZhZHVsdD0xJmNoaWxkcmVuPTAmYWdlcz0mbGFuZ3VhZ2U9ZW5waCZsb2NhbGU9ZW5fUEgmcm9vbWlkPTUyNzg1NTY2OSZzd2lkPTAmcGF5PVBQJmZndD0xJmNybj0xJmN1cnI9UEhQJndrcD0xJnN0YW5kPUg0c0lBQUFBQUFBQV93QUtBZlgtQ21nS0FoZ0JFZ1FJQVJBQUdsd0l0ZURaLXdFU0NqRXdNVFV4TnpJM01ESVlBRENvQVRpbEVwZ0J3N1VxcUFFQXVBRUN3QUVDMFFIMktGeVB3a1N6UU9FQnJrZmhlaFEzdGtEb0FkcjVzd0tJQWlDSkJHWm1abVptVG1SQW9BUUFvUVdrY0QwSzE4T0VRQm9nTmpoaE1EY3hZakk0WTJaak5EbGxObUkzTXpjM1pqaGhaakJsTWpJeE1qZ2dCQ2pjekpQTkJrZ0JVZ1l6WlRneE5tTmFIQW9EVlZORUVjS0dwMWZLY2h0QUdnTlFTRkFoRUZnNXRNaDJ2ajlpQldWdVgxQklhTGtVY0FGNEFJb0JCMGdCZUFESUFRR3FBUWNLQXpBeU1SQUM4Z0VpTmpoaE1EY3hZakk0WTJaak5EbGxObUkzTXpjM1pqaGhaakJsTWpJeE1qaGZNcElDQVRTYUFnQUFBQURfX3dFQUFQX19zRWpubkFvQkFBQSJ9&amp;utid=c3e2b90d-0938-879b-c65a-44989cc10022&amp;tm_stars=4&amp;client_id=skyscanner_app&amp;redirect_delay=1000&amp;price_policy=2&amp;pre_redirect_id=2eb5f4d4-c75a-1cb7-6945-d9fa1821b76a&amp;tm_city_code&amp;max_price=8881&amp;guests=1&amp;request_id=2eb5f4d4-c75a-1cb7-6945-d9fa1821b76a&amp;tm_country_code=PH</t>
  </si>
  <si>
    <t>14.6190368, 121.0508962</t>
  </si>
  <si>
    <t>Philippine Christian Bookstore, EDSA, San Martin de Porres, Cubao, 4th District, Quezon City, Eastern Manila District, Metro Manila, 1100, Philippines</t>
  </si>
  <si>
    <t>Vista Hotel Cubao</t>
  </si>
  <si>
    <t>www.skyscanner.com.ph/hotel_deeplink/4.0/PH/en-US/PHP/h_ct/130077491/2026-03-02/2026-03-03/hotel/hotel/hotels?legacy_provider_id=31&amp;rooms=1&amp;hb_data=AoaM6UfRTS9-JKKJg7JmB0wDS7QdYpSnHW3ywkjLmCOpSkHR_G5mGYUGeAbh4UIEzbmR3EE1zlO8C_zJ6Spw43kau7PTlRUSfO_5YLVVfGlBcqjYwj6JJ8GmwXMC0FKvi-cPOn_ARBR12gv6D8WbF5vTylfxnMSrf37QF1d5PspsoMk8j_mNuakAgsVQMYZ0NYjQa2EmNXnoGbGdqdOPANsOcWdk-7K5NKFss1I8o3o8JiOuSF4rT-mcpivWWVucYdgel34lZdJKku5RkkdIbINOP_r3droBNtOEDBUh_tde3jxQccAlqm8cQ4ng6sicY79j3JiRI4jJBwZ2NHO9EQYWvvEUcxnb-jxRFghPc4OL2jCptwytVGFz5myeH-jtLDK4c47MA5e9hC1O3C3Fa96hkPdnboH4zf-KR18vIg%3D%3D&amp;q_datetime_utc=2026-03-02T01%3A37%3A03&amp;ticket_price=2000&amp;quote_id=2908662584412362400&amp;utid_state=1&amp;channel=iphone&amp;tm_place_name=Quezon+City&amp;deeplink_data=eyJmaWVsZHMiOnsic2lnbmF0dXJlIjoiZDhhMjk1ZTM0YWExMmViMzFlN2M4YTY3MzA0NDhjODQifSwidXJsIjoiaHR0cHM6Ly9waC50cmlwLmNvbS9ob3RlbHMvcmVkaXJlY3Q%2FaG90ZWxpZD01NDk0MjE4JmNpdHk9NjEwMjEmQWxsaWFuY2VpZD0xMjYwNyZzaWQ9ODg4ODMyJmNoZWNraW49MjAyNi0wMy0wMiZjaGVja291dD0yMDI2LTAzLTAzJnNob3BwaW5naWQ9ZjU4NTA1MjkzZmM2NGY2OTg2MTFjN2Y1MWQyMmU2NmEmYWR1bHQ9MSZjaGlsZHJlbj0wJmFnZXM9Jmxhbmd1YWdlPWVucGgmbG9jYWxlPWVuX1BIJnJvb21pZD00ODM5MDM1MiZzd2lkPTAmcGF5PVBQJmZndD0xJmNybj0xJmN1cnI9UEhQJndrcD0xJnN0YW5kPUg0c0lBQUFBQUFBQV93RDNBQWpfQ2x3S0FoZ0JFZ1FJQVJBQUdsQUkwTUdKRnhnQU1BQTQteEdZQWNxcnp3S29BUUM0QVFMQUFRRFJBUlN1Ui1GNm1KcEE0UUVBQUFBQUFFQ2ZRT2dCNWJHN2tRR0lBaUNKQkFBQUFBQUFBQUFBb0FRQW9RVUFBQUFBQUFBQUFCb2daalU0TlRBMU1qa3pabU0yTkdZMk9UZzJNVEZqTjJZMU1XUXlNbVUyTm1FZ0JDaWV6cFBOQmtnQlVnWmtNVEF4WkRSYUhBb0RVRWhRRVJCWU9iVElkcjRfR2dOUVNGQWhFRmc1dE1oMnZqOWlCV1Z1WDFCSWFMa1VjQUY0QUlvQkIwZ0JlQURJQVFHcUFRRHlBU0ptTlRnMU1EVXlPVE5tWXpZMFpqWTVPRFl4TVdNM1pqVXhaREl5WlRZMllWOHlrZ0lCTkpvQ0FBQUFBUF9fQVFBQV9fODludHk5OXdBQUFBIn0%3D&amp;utid=6a34c113-70f4-163a-6eab-2e22229f8b54&amp;tm_stars=2&amp;client_id=skyscanner_app&amp;redirect_delay=1000&amp;price_policy=2&amp;pre_redirect_id=9d440cae-1806-4da6-89e4-2b63da9f88d6&amp;tm_city_code&amp;max_price=2500&amp;guests=1&amp;request_id=9d440cae-1806-4da6-89e4-2b63da9f88d6&amp;tm_country_code=PH</t>
  </si>
  <si>
    <t>14.6243283, 121.034427</t>
  </si>
  <si>
    <t>The Hummingbird Rooftop Bar, 1315, E. Rodriguez Sr. Avenue, Kristong Hari, New Manila, 4th District, Quezon City, Eastern Manila District, Metro Manila, 1100, Philippines</t>
  </si>
  <si>
    <t>Stone House Hotel Quezon City</t>
  </si>
  <si>
    <t>https://www.google.com/maps/place/Hotel+Sogo+-+EDSA+Cubao/data=!4m11!3m10!1s0x3397b7488d753bb3:0x970a172050f3cbab!5m3!1s2026-03-01!4m1!1i2!8m2!3d14.620857!4d121.0500953!16s%2Fg%2F1tfhx39b!19sChIJszt1jUi3lzMRq8vzUCAXCpc?authuser=0&amp;hl=en&amp;rclk=1</t>
  </si>
  <si>
    <t>14.620857, 121.0500953</t>
  </si>
  <si>
    <t>Sogo Grand Hotel, 629, EDSA, San Martin de Porres, Cubao, 4th District, Quezon City, Eastern Manila District, Metro Manila, 1111, Philippines</t>
  </si>
  <si>
    <t>Hotel Sogo - EDSA Cubao</t>
  </si>
  <si>
    <t>www.skyscanner.com.ph/hotel_deeplink/4.0/PH/en-US/PHP/h_ad/127814447/2026-03-02/2026-03-03/hotel/hotel/hotels?legacy_provider_id=22&amp;rooms=1&amp;closed_user_group=general&amp;hb_data=9pT7redWem4xp9aK25lvBrI8aba-vBOkSdPNLuwX7HF7UMkAr8yEaBt9YjKZh07kpL4arVSCS_yJ2laHQBginU_5WE5L0rhXdJoSse9-ia0zbR9s11a57arGb7R8WyZUZjif3vP9hGi5f5hyBG5SN2UP2ZEDQf3RY3XbLeMmvmsXTluOPDLQM-pOY_mWOvx_itJdNY3GBCqN2uy7xG0RwFQenG4Z0XBVCorF82eFPXXoSG2y1m2ItSMi0igrDHzjqnPxHh7QHIhKt9YfYV_W6zJL93b7pxkgsY5040hnpPHgFpaN0Ss-aZpLXd8Eqzh3DL-IWtbJxC9OdHgd-W7jFsbGyHl7y5E-DUqw9M6lXLjWCvpCl_ZFF_VFVV-7ZouGxbHU9rmXY3dUjOWFk3kkln__-wSa_ns-2DWkbSuzOFFx&amp;q_datetime_utc=2026-03-02T01%3A35%3A02&amp;ticket_price=1081&amp;quote_id=1174885354410118976&amp;utid_state=1&amp;channel=iphone&amp;price_without_closed_user_group=5421&amp;tm_place_name=Quezon+City&amp;deeplink_data=eyJmaWVsZHMiOnsic2lnbmF0dXJlIjoiYWNiOWJiNTIyOWZhNjcwNmVmNzBlZDU5NzE3MjkxZTUifSwidXJsIjoiaHR0cHM6Ly93d3cuYWdvZGEuY29tL3BhcnRuZXJzL3BhcnRuZXJzZWFyY2guYXNweD9jaWQ9MTg0NjM4MyZoaWQ9NDA4Njk0JmN1cnJlbmN5PVBIUCZjaGVja2luPTIwMjYtMDMtMDImY2hlY2tvdXQ9MjAyNi0wMy0wMyZOdW1iZXJvZkFkdWx0cz0xJk51bWJlcm9mQ2hpbGRyZW49MCZSb29tcz0xJm1jaWQ9MzMyJm1hc3RlclJvb21JZD0zMzY2OTUxJm1wdD1TRE5NVDI1UllVeHBWV3RtTm14RlQzWkpNREZsTUZFMk5FUjFiRmRMU21ocVExbzJSMjQwTTAxUmIzRmxTelp1YUdJeGFHdHNTVXh0TWpoaGVsRjVaamRPYWt4QlJ6bFJTRzFIYncmVG90YWxQcmljZT0xMDgxLjAyJlRvdGFsVGF4PTEwMC4wNiZUb3RhbEZlZT0xMDIuMDgmVG90YWxTdXJjaGFyZ2U9MCZtY3VyPVBIUCJ9&amp;utid=9c80132e-9708-3a89-17f9-b055fbd4a74c&amp;tm_stars=2&amp;client_id=skyscanner_app&amp;redirect_delay=1000&amp;price_policy=2&amp;pre_redirect_id=1069bbe9-8213-4efb-de8a-d301cf8fab0d&amp;tm_city_code&amp;max_price=1940&amp;guests=1&amp;request_id=1069bbe9-8213-4efb-de8a-d301cf8fab0d&amp;tm_country_code=PH</t>
  </si>
  <si>
    <t>14.6545482, 121.0303672</t>
  </si>
  <si>
    <t>Icon Hotel, EDSA, Phil-Am, Diliman, 1st District, Quezon City, Eastern Manila District, Metro Manila, 1104, Philippines</t>
  </si>
  <si>
    <t>wifi, elevator, air_conditioning, internet_access, 24-hour_front_desk_service, smoking_areas, multilingual_staff, room_service, safe_deposit_box, luggage_storage</t>
  </si>
  <si>
    <t>Hotel DreamWorld North EDSA</t>
  </si>
  <si>
    <t>www.skyscanner.com.ph/hotel_deeplink/4.0/PH/en-US/PHP/h_bc/130415594/2026-03-02/2026-03-03/hotel/hotel/hotels?legacy_provider_id=13&amp;rooms=1&amp;closed_user_group=general&amp;hb_data=h2zicyithP8Ub9CkkP3KU612BTuS_IJEftX9ZgyuRmGRR0s_b_ZQX04KWVc1gX5rvx8BjYYhTgtAfwV3LvP19N_vwX0FBB6zgE0qT-NWzzkk8JIlTqbIokZUoMTHln54ygIxdqFIfhdtGgyzrgXM2TFz8HwFSew-05ja3AqZ_hALrBDw9nudMZX92CqrycllXPcdo2_8DI9hxBXaLsvUG2cle1w75zUvioLwB3SkqqLSwYs3z_jozq-u9jEQcdIJxhRvf19P7YSxdC3FcDQtp4Ggnf5YywQyOLRnGNAS9WFPaYQNgyb3bVPdyuWvoxgUHfd-Gv-rLAib2XPhEFa7YtvO8NvXzZo-wTmubZ7Zrp50bd5uwAb8JiUlpMVSqiAnmk49p87zvkmI4s42K5g5JYEIcpLs_U75hOwyuIDnbbQbb7bT&amp;q_datetime_utc=2026-03-02T01%3A35%3A05&amp;ticket_price=1340&amp;quote_id=1811602447371123079&amp;utid_state=1&amp;channel=iphone&amp;price_without_closed_user_group=1335&amp;tm_place_name=Quezon+City&amp;deeplink_data=eyJmaWVsZHMiOnsic2lnbmF0dXJlIjoiODQ5ZWFiMjYxNzYyOWQxMDA4ZmEwZDQzNjc3N2YzNzQiLCJibG9ja19pZCI6InYxX0NnRXRFS0RjQVJvb0NoMHlNREkyTFRBekxUQXlWREF3T2pBd09qQXdMakF3TUNzd056b3dNQkFCR044QktBRTRBU0lDQ0FFPV9Da1VJenRDS3p3a1FBaUFDTUFKS0RUTTJOVVF4TURCUVh6RXdNRkJRd0xnRGVpUTVOR0U0TjJJeFlTMHdNelZoTFdZeE1tTXROVFJoTVMxaE9USXhZak5rTVdaak9EUVNBZ2dCR2dZWUFTZ0NNQUVpQkFnQ0dBST0ifX0%3D&amp;utid=f172217c-197a-b579-58e0-6f785234f77d&amp;tm_stars=3&amp;client_id=skyscanner_app&amp;redirect_delay=1000&amp;price_policy=2&amp;pre_redirect_id=05e4be90-259c-6b53-c2bd-9812069f8e56&amp;tm_city_code&amp;max_price=2926&amp;guests=1&amp;request_id=05e4be90-259c-6b53-c2bd-9812069f8e56&amp;tm_country_code=PH</t>
  </si>
  <si>
    <t>14.6545548, 121.0302895</t>
  </si>
  <si>
    <t>RedDoorz @ Piy Margal Sampaloc Manila</t>
  </si>
  <si>
    <t>https://www.google.com/maps/place/Cosmo+Hotel/data=!4m11!3m10!1s0x3397b7b05f026597:0x79d4d8bf86143b08!5m3!1s2026-03-01!4m1!1i2!8m2!3d14.6301762!4d121.0433931!16s%2Fg%2F11hcr4w98_!19sChIJl2UCX7C3lzMRCDsUhr_Y1Hk?authuser=0&amp;hl=en&amp;rclk=1</t>
  </si>
  <si>
    <t>14.6301762, 121.0433931</t>
  </si>
  <si>
    <t>El Grande Inn, Crisostomo Street, Barangay 494, Sampaloc, Fourth District, Manila, Capital District, Metro Manila, 1008, Philippines</t>
  </si>
  <si>
    <t>Welcome to RedDoorz @ PIY Margal Sampaloc Manila
Located 1. 2 km from MalacaÃ±ang Palace and 2. 8 km from Intramuros, our hotel offers comfortable rooms with air conditioning and private bathrooms. Enjoy nearby attractions like Fort Santiago, Manila Cathedral, and San Agustin Church. 
Each room features a flat-screen TV with satellite channels. 
Important Notice: To ensure a secure environment, all senior guests must check in with at least one companion. 
We look forward to welcoming you!</t>
  </si>
  <si>
    <t>Cosmo Hotel Espana Near Ust</t>
  </si>
  <si>
    <t>https://www.google.com/maps/place/Lancaster+Hotel+Manila/data=!4m11!3m10!1s0x3397c83949975521:0xe557f8939b6b1e98!5m3!1s2026-03-01!4m1!1i2!8m2!3d14.5836983!4d121.0501246!16s%2Fg%2F1pp2vdvml!19sChIJIVWXSTnIlzMRmB5rm5P4V-U?authuser=0&amp;hl=en&amp;rclk=1</t>
  </si>
  <si>
    <t>Vicente G. Cruz Street, Sampaloc, Fourth District, Manila, Capital District, Metro Manila, 1015, Philippines</t>
  </si>
  <si>
    <t>Great care is taken to ensure guests experience comfort through top-notch services and amenities. Remain linked during your visit by utilizing the complimentary internet access available.Reception services featuring luggage storage are available to cater to your requirements.Need some relaxation? Your room features daily housekeeping to make your stay even more comfortable and enjoyable.Crafted for coziness, every guestroom provides an array of features, guaranteeing a tranquil night's sleep while maintaining the level of comfort.For an elevated experience at hotel, select rooms are equipped with air conditioning to improve your stay. Expand your in-room entertainment choices with various amenities, such as television offered in certain accommodations.Maintain your cleanliness and feel revitalized using toiletries available in select guest restrooms.</t>
  </si>
  <si>
    <t>www.skyscanner.com.ph/hotel_deeplink/4.0/PH/en-US/PHP/h_ad/46983856/2026-03-02/2026-03-03/hotel/hotel/hotels?legacy_provider_id=22&amp;rooms=1&amp;closed_user_group=general&amp;hb_data=bmscz49Ft6mWb8wXRixkXjALTB4CKryaw08WbbOwxQhIHWhSK3IhwmsYpxZ5U_0A2UevT6Ax1_ouVd0P56VvpQLFDUYjAx5VydRYJpAZV4bzpuqeaEW9bK-gTpaz3mmSsznRD6vtJOBFDiqjTSAtwsY0s_I7CZNznVtkIUjX0-Uf_FomQZizFfEPqbTdscmXf35CNV7KUEfKkUI1Zb7XrlfyHqO2ZD_TuCVRjWo5zVTtUwhcCJ80E4_alTF9-xsJrXGvZGUQnOS6pS4EVN0VybwOAU8HmjPoFcNFERr57de9EsRD1u64WdEbFdyc_VA12Cw_19WtKri2pb---DvIc7M_1MNBfGyMttIfJSl8gj_K07nI5Olg1j46cUrHh0iWTp8AlFOT_FuYIInaTDM5LVNoSSTy-tTpA9ycPi4-UHbj&amp;q_datetime_utc=2026-03-02T01%3A35%3A10&amp;ticket_price=1892&amp;quote_id=-4260406813510997464&amp;utid_state=1&amp;channel=iphone&amp;price_without_closed_user_group=5000&amp;tm_place_name=Mandaluyong&amp;deeplink_data=eyJmaWVsZHMiOnsic2lnbmF0dXJlIjoiOTEyN2M2MGUxMGQzMTk2ODVkMWRmM2MzYjgyOTllNTYifSwidXJsIjoiaHR0cHM6Ly93d3cuYWdvZGEuY29tL3BhcnRuZXJzL3BhcnRuZXJzZWFyY2guYXNweD9jaWQ9MTg0NjM4MyZoaWQ9OTc1MjQmY3VycmVuY3k9UEhQJmNoZWNraW49MjAyNi0wMy0wMiZjaGVja291dD0yMDI2LTAzLTAzJk51bWJlcm9mQWR1bHRzPTEmTnVtYmVyb2ZDaGlsZHJlbj0wJlJvb21zPTEmbWNpZD0zMzImbWFzdGVyUm9vbUlkPTk0MjkzMDQmbXB0PVFVZzJOM2x1VUVwNGFsRm5hR1ZDUzJKNE1IUjRVRUpRVkRsRFdESTJZeXRHUzNaVlNWZE9Ra2QwVjNONmNDOVRWVGwxTDNaaVQyczBVMVJRVFdSeFF6Uk9WMWh4V0RKYVZHWk5ZUSZUb3RhbFByaWNlPTE4OTIuMTQmVG90YWxUYXg9MjExLjcxJlRvdGFsRmVlPTE2MC42NCZUb3RhbFN1cmNoYXJnZT0wJm1jdXI9UEhQIn0%3D&amp;utid=c1d75ec1-bf88-1377-34a4-6ceca34ca083&amp;tm_stars=3&amp;client_id=skyscanner_app&amp;redirect_delay=1000&amp;price_policy=2&amp;pre_redirect_id=a720eb22-cf0e-5401-8be9-865fcfaf0e16&amp;tm_city_code&amp;max_price=2744&amp;guests=1&amp;request_id=a720eb22-cf0e-5401-8be9-865fcfaf0e16&amp;tm_country_code=PH</t>
  </si>
  <si>
    <t>14.615147, 121.0164414</t>
  </si>
  <si>
    <t>Goto Tendon, Gregorio Araneta Avenue, Santol, Galas, 4th District, Quezon City, Eastern Manila District, Metro Manila, 1113, Philippines</t>
  </si>
  <si>
    <t>www.skyscanner.com.ph/hotel_deeplink/4.0/PH/en-US/PHP/h_xp/147391100/2026-03-05/2026-03-06/hotel/hotel/hotels?legacy_provider_id=1&amp;rooms=1&amp;closed_user_group=mobile&amp;hb_data=-GhE9r4mbip-BrISd-T-JFibuTCEblz_ccjAzTP-JNvhauGE_fmdsMcpeTL8CkJOzIDR-f9BStFmggkWrX7eGY4d7IDuWFI8wW2MIDLIk0nLZg25wGnnG0o9RIMNgtADhfyzxBIOuL1f5fEV9H7lS2N3KDEB_pN8g0asqd1GQttCgHeOlRs6fOnzkwCdx7ggrR6rwBNP_JBmAIaRIo_9QoKRoD_HPqaI0vc4bZ8D8ZnfibCZ6f8m6QP5Ho3LnQgNBI0v7rExxtEwnounJMkh5Z1O37A%3D&amp;q_datetime_utc=2026-03-05T14%3A42%3A18&amp;ticket_price=23697&amp;quote_id=-1333620068613062083&amp;utid_state=1&amp;channel=iphone&amp;price_without_closed_user_group=26130&amp;tm_place_name=Coron&amp;deeplink_data=eyJmaWVsZHMiOnsic2lnbmF0dXJlIjoiOTNhMzhkOTA1MGNmYTI0NWVmOGRhNTNhMGRkODU3MjAifSwidXJsIjoiaHR0cHM6Ly93d3cuZXhwZWRpYS5jb20ucGgvSG90ZWwtU2VhcmNoP3RwaWQ9NjgmbXBlPTE3NzI3MjAyMjYmZW5kRGF0ZT0yMDI2LTAzLTA2JmFkdWx0cz0xJmxvY2FsZT1lbl9VUyZjaGlkPWU0ZGY0YjMxLTg3NjgtNDQ5My04NThmLTYxZjA2MTkxZjdkMiZlYXBpZD00NjIzMCZtY3RjPTMmc3RhcnREYXRlPTIwMjYtMDMtMDUmbXBkPUdCUCZtcG49MjAxNzU1MDE1JmN1cnJlbmN5PUdCUCZyYXRlcGxhbmlkPTIwODcxNDg5MiZtcG09MjQmbXBwPTEmbXBvPUVDJnNlbGVjdGVkPTE2NTc5ODY0Jm1wYj01NC43OCZtcHE9MjczLjkyJm1wYT0yNDkuMDIifQ%3D%3D&amp;utid=776a0cff-1d0b-6e1c-e7dd-d9b7761a57b6&amp;tm_stars=4&amp;client_id=skyscanner_app&amp;price_policy=2&amp;pre_redirect_id=c63192b6-a133-7cd6-be60-b9eceed94366&amp;tm_city_code=PXCN&amp;max_price=23790&amp;guests=1&amp;request_id=c63192b6-a133-7cd6-be60-b9eceed94366&amp;tm_country_code=PH</t>
  </si>
  <si>
    <t>14.6151373, 121.0164022</t>
  </si>
  <si>
    <t>Mariposa Budget Hotel Anonas</t>
  </si>
  <si>
    <t>https://www.google.com/maps/place/Getz+Hotel/data=!4m11!3m10!1s0x3397b5fc4e85e323:0x60e93ca8eaa24f4a!5m3!1s2026-03-01!4m1!1i2!8m2!3d14.617117!4d120.984364!16s%2Fg%2F11bych_7bf!19sChIJI-OFTvy1lzMRSk-i6qg86WA?authuser=0&amp;hl=en&amp;rclk=1</t>
  </si>
  <si>
    <t>www.skyscanner.com.ph/hotel_deeplink/4.0/PH/en-US/PHP/h_bc/139441828/2026-03-05/2026-03-06/hotel/hotel/hotels?legacy_provider_id=13&amp;rooms=1&amp;closed_user_group=apps&amp;hb_data=q9-Ks5OjB6OuXGJPODogZe8YnXKKec54PGKrD8UzQxoDBSBDzEHDW5K18QwwF6pe0vWcTfCBvjiGxq88K3656_i6k1qrgAnAzTOvT0LDNqMEqN2ZeYsFpmGQCY_PZz6F-KuiSnGUYxHKBZ0d1TKptpAibbL-pJm95a9xdPsB9RtN4U6vacLf7U5u4YHtdB1Daskh-tba-px3tpJXZC5Xtyj_hdj5ddLaxx3VW-lJtUidJiSM_-9mVUolF2cJOmvgqdRoHi6G2e9qgOUE-xamrTr_uU_CHNzSpD3p1_tZzsPuIljVTRu_2ghAzQqqLXVSWu2HZvjBAk8DSjNyw3_cfDovKlHxzQ-GhRNJqsEc4zs17HxcfPMd3XthEqK6MTbGemRvoAb--Sg-GpIeuQdvNa16vTZ9mZZLCxwQOtNgCwbfVP-jmbI%3D&amp;q_datetime_utc=2026-03-05T14%3A41%3A18&amp;ticket_price=1722&amp;quote_id=-3882168921774311629&amp;utid_state=1&amp;channel=iphone&amp;price_without_closed_user_group=2093&amp;tm_place_name=Manila&amp;deeplink_data=eyJmaWVsZHMiOnsic2lnbmF0dXJlIjoiMWQxNGE2NTBiZTcwMWI2NTBiMDkzNjk5YjIxMGZiYjMiLCJibG9ja19pZCI6Ijc4OTgyNTUwM18zNDI1NDAzMjJfMl8wXzAifX0%3D&amp;utid=5758a1d8-1f3b-940a-0796-6db6c2833721&amp;tm_stars=2&amp;client_id=skyscanner_app&amp;price_policy=2&amp;pre_redirect_id=c1f4ac2f-c82f-1338-4a08-b3c068d4d91f&amp;tm_city_code=MNLP&amp;max_price=3401&amp;guests=1&amp;request_id=c1f4ac2f-c82f-1338-4a08-b3c068d4d91f&amp;tm_country_code=PH</t>
  </si>
  <si>
    <t>www.skyscanner.com.ph/hotel_deeplink/4.0/PH/en-US/PHP/h_ct/140065806/2026-03-02/2026-03-03/hotel/hotel/hotels?legacy_provider_id=31&amp;rooms=1&amp;closed_user_group=general&amp;hb_data=wfjJkABmBRVQOkiHRUGj-tHbG0VSMOPPfvOzudagoMVgKTIMv-efrzd_fxVKq04vkc8ouQCoCbzEZArVVjQ6_UBSRdGCi69jFwvLJON4q2UplcVYJZgtaVbEIdyuNhNzZZ39qQF6IHjjspPTgsJCaMYYux_lPH72mCd9oV4G1XlcJY72WlXMaJUnzYgxuG0Qkg0CuggFpR5UB9jzZehCK3PdqXTl9jacrtQPoEslwW3ki_xss2DUmEsGdsTQ1Ts4kbN6MPN5NQaUg9p4-dMNlUGhZOmiFvQXKZ_WWUjD2OGvyDL_qRVpyIRIZwAJJw5CyqphPNCbT1_Q8qnK0LK14ZDvt1sv7CC1InqcaGvuUYx0OuDeOuDR42EYqq7hpxen8NRC1Ij0BNrw3xyWH06kb4Ipt2kzHWW2CIo4JWqHuQ%3D%3D&amp;q_datetime_utc=2026-03-02T01%3A35%3A22&amp;ticket_price=5460&amp;quote_id=86426672658897151&amp;utid_state=1&amp;channel=iphone&amp;price_without_closed_user_group=13072&amp;tm_place_name=Manila&amp;deeplink_data=eyJmaWVsZHMiOnsic2lnbmF0dXJlIjoiYzk1NWVlMTM4YzMwODNiZDgwMDJmMGRiMGJiM2U1NjUifSwidXJsIjoiaHR0cHM6Ly9waC50cmlwLmNvbS9ob3RlbHMvcmVkaXJlY3Q%2FaG90ZWxpZD01MjE5MjE5JmNpdHk9MzY0JkFsbGlhbmNlaWQ9MTI2MDcmc2lkPTg4ODgzMiZjaGVja2luPTIwMjYtMDMtMDImY2hlY2tvdXQ9MjAyNi0wMy0wMyZzaG9wcGluZ2lkPTFhNmEzYTlkMDM2NjQyNjhhNWE3ODRiMTZkOGQ0N2EyJmFkdWx0PTEmY2hpbGRyZW49MCZhZ2VzPSZsYW5ndWFnZT1lbnBoJmxvY2FsZT1lbl9QSCZyb29taWQ9Mjk1NzUyOTYxJnN3aWQ9MCZwYXk9UFAmZmd0PTEmaXNfc3A9UTEmY3JuPTEmY3Vycj1QSFAmd2twPTEmc3RhbmQ9SDRzSUFBQUFBQUFBX3dBR0Fmbi1DbXNLQWhnQkVnUUlBUkFBR2w4SWdhcURqUUVZQURBQU9Qc1JtQUdUeDc0Q3FBRUF1QUVDd0FFQzBRRm1abVptcGlheVFPRUJ3X1VvWE05VHRVRG9BYmJWNEg2SUFpQ0pCQUFBQUFBQUFBQUFvQVFHcWdRTUNOc1BFVks0SG9YcjBUdEFvUVZtWm1abVp2NXdRQm9nTVdFMllUTmhPV1F3TXpZMk5ESTJPR0UxWVRjNE5HSXhObVE0WkRRM1lUSWdCQ2kxenBQTkJrZ0JVZ1l4TmpjeU4yWmFIQW9EVUVoUUVSQllPYlRJZHI0X0dnTlFTRkFoRUZnNXRNaDJ2ajlpQldWdVgxQklhTGtVY0FGNEFJb0JCMGdCZUFESUFRR3FBUUR5QVNJeFlUWmhNMkU1WkRBek5qWTBNalk0WVRWaE56ZzBZakUyWkRoa05EZGhNbDh6a2dJQk5Kb0NBQUFBQVBfX0FRQUFfXzlyVzI4bEJnRUFBQSJ9&amp;utid=538ea7b5-e71e-0e76-212a-323e90ceaebb&amp;tm_stars=4&amp;client_id=skyscanner_app&amp;redirect_delay=1000&amp;price_policy=2&amp;pre_redirect_id=cfef8f5a-165b-5422-c5c6-10e1d0d6a01e&amp;tm_city_code=MNLP&amp;max_price=13009&amp;guests=1&amp;request_id=cfef8f5a-165b-5422-c5c6-10e1d0d6a01e&amp;tm_country_code=PH</t>
  </si>
  <si>
    <t>www.skyscanner.com.ph/hotel_deeplink/4.0/PH/en-US/PHP/h_h1/213619547/2026-03-02/2026-03-03/hotel/hotel/hotels?legacy_provider_id=927111&amp;rooms=1&amp;closed_user_group=mobile&amp;hb_data=6lVikgz1k71MZZf4faWGwzoi4q96u7io-zykZp-M8SmLRWNxdFVlORhBcveqZPeh9-epzVTOOjBGAfRq4fNHsGOAXFjM1BJEZVmedPCGTexhJ5nQ9udbqk9Q-TYTuqSut3wtX8owrVdHIkDB19I3irf1B_x3ecmC-BZHD1bOksxSWmasUmK6zKK3Fbeg4VT4wHa5LTLekX6uvhmLxShftQDZ1qBSsqoALU96z4wgzx-YPBIDyZNaVJNvy_Xnw9m2F_y3dP7pKM4o985tD_iq58pUwzo%3D&amp;q_datetime_utc=2026-03-02T01%3A35%3A22&amp;ticket_price=1269&amp;quote_id=-8074594108926812646&amp;utid_state=1&amp;channel=iphone&amp;price_without_closed_user_group=1586&amp;tm_place_name=Quezon+City&amp;deeplink_data=eyJmaWVsZHMiOnsic2lnbmF0dXJlIjoiYzg3MmQ2MTY5NmI5MjY3ODU0ZjRjOTIyZTBjOWU4ZDUifSwidXJsIjoiaHR0cHM6Ly9waC5ob3RlbHMuY29tL0hvdGVsLVNlYXJjaD90cGlkPTMyMTQmbXBlPTE3NzI0MTQ1NDEmZW5kRGF0ZT0yMDI2LTAzLTAzJmFkdWx0cz0xJmxvY2FsZT1lbl9QSCZjaGlkPTcxZGVhOWUyLTQ5Y2MtNGQ5Ny04ZTlmLWI0ZjlmODNhZWY4ZCZlYXBpZD00NCZtY3RjPTMmc3RhcnREYXRlPTIwMjYtMDMtMDImbXBkPVBIUCZtcG49MzI0MzYxODc3JmN1cnJlbmN5PVBIUCZyYXRlcGxhbmlkPTM5NDMzODE5MSZtcG09MjQmbXBwPTEmbXBvPUVDJnNlbGVjdGVkPTEwMzAzNjUwOSZtcGI9MjI4LjgwJm1wcT0xMTQ0LjAwJm1wYT0xMDQwLjAwIn0%3D&amp;utid=231e86df-5894-e564-1805-c1b89259a467&amp;tm_stars=3&amp;client_id=skyscanner_app&amp;redirect_delay=1000&amp;price_policy=2&amp;pre_redirect_id=4c4303bd-018d-d63c-00ab-fd3d9fc7da0e&amp;tm_city_code&amp;max_price=1994&amp;guests=1&amp;request_id=4c4303bd-018d-d63c-00ab-fd3d9fc7da0e&amp;tm_country_code=PH</t>
  </si>
  <si>
    <t>www.skyscanner.com.ph/hotel_deeplink/4.0/PH/en-US/PHP/h_fd/134615223/2026-03-02/2026-03-03/hotel/hotel/hotels?legacy_provider_id=927050&amp;rooms=1&amp;closed_user_group=apps&amp;hb_data=zPWEKfkgyDLkxcEGhk0AxQ_7XuOgO0LM9r8bP7xs8lnVZPnLVa-vSjVxRcCDNlv6Ln8k8ioUeNuL8iZaAclpjrEz7NwsoAZxnLfgIfA2lk7c8Y7O9zc5RXjP6YPlNG6UHrTnxweaF-igniFoJp6_bqip2LQbQ6PUmUxYOo3fBIEjoUYM56wnzLeqtQPKveV5F3WNhjDILET6RMDHGjCZulUv96-roCPHYsNABeDw6WjnRn2q9yXjnZdxvqaBN9wM1MO162plrhQXCmMZYIfl3osGtcrR2xROqU01i06dxFCu4Xd6CYXqhwQKWuc5kx09gTXMNk7nbf07mbrOt3ym99I5kP7iy64tQvU_yYgklUmwfp7txPDPNP-9PD_d7pcm2cG0VK7NYdR4Qg3S1t5RY4HFjLYAm8nmoRsdfhnAEUkryQ%3D%3D&amp;q_datetime_utc=2026-03-02T01%3A35%3A23&amp;ticket_price=1578&amp;quote_id=-4719114899104658537&amp;utid_state=1&amp;channel=iphone&amp;price_without_closed_user_group=2759&amp;tm_place_name=Quezon+City&amp;deeplink_data=eyJmaWVsZHMiOnsic2lnbmF0dXJlIjoiYWM5NDY4OTdiZDZiODE5NzNjMjkyNWY3ZWZhNDA1Y2UifSwidXJsIjoiaHR0cHM6Ly9kZWFscy52aW8uY29tP3NpZz1jYjlmOTdkOTZlOWVjNzIzN2I2YmM3N2MwMjllNjA2YWQ3Y2NlNDExZjUzMzcyZDRlMGY3NTExOGFiZmJkMTNhMzMzMzM1MzkzNDMzMzIzNzMwJnNpZy1pc3M9bWV0YSZ0dXJsPWh0dHBzJTNBJTJGJTJGdmlvLmNvbSUyRkhvdGVsJTJGU2VhcmNoJTNGY2hlY2tJbiUzRDIwMjYtMDMtMDIlMjZjaGVja091dCUzRDIwMjYtMDMtMDMlMjZjdXJyZW5jeSUzRFBIUCUyNmVwdiUzRE1TNHklMjZlc2QlM0QxMDMtV0lXVXlUSDZFTGNKNDZmUTNzOVJlMWllbl9GSlpvX1JOMDBVT01ZRjFSUHRCemR2eEcxaERkMnhsd3Z5UnJoRk02TVNQWE9fSUxTUU5KS0NTd0hsRzU3UHVqX05INDdTRy1McDFVR1gtSWVDaHUwJTI1M0QlMjZmb3JjZUN1cnJlbmN5Q2hhbmdlJTNEMSUyNmZvcmNlTGFuZ3VhZ2VDaGFuZ2UlM0QxJTI2aG90ZWxJZCUzRDQ2MjQzNjI1JTI2bGFiZWwlM0RzcmMlMjUzRHNreXNjYW5uZXIlMjUyNnVjb3VudHJ5JTI1M0RQSCUyNTI2dWRldmljZSUyNTNEbW9iaWxlJTI1MjZob3RlbCUyNTNENDYyNDM2MjUlMjUyNmRheSUyNTNEMiUyNTI2bW9udGglMjUzRDAzJTI1MjZ5ZWFyJTI1M0QyMDI2JTI1MjZsb3MlMjUzRDElMjUyNm9mZmVyaWQlMjUzRG9pVHgyTTBpYVotRSUyNTI2cHJpY2UlMjUzRDE1NzguMTElMjUyNmN1cnJlbmN5JTI1M0RQSFAlMjUyNnVzZXJsYW5nJTI1M0RlbiUyNTI2X3RoJTI1M0RhMmI4NjE5NWI2MTRmNzgyNTkyYTdhZDE3ZGNiNDE2ZDMwYzlkYTZmYzlkZTExYjQlMjUyNmR0cyUyNTNEMTc3MjQxNDU0MyUyNTI2b2x1dCUyNTNEMTc3MjQxNDU0MiUyNTI2Y2FuUGF5TGF0ZXIlMjUzRGZhbHNlJTI1MjZyZXF1ZXN0VXNlckdyb3VwJTI1M0QlMjUyNm9mZmVyVXNlckdyb3VwJTI1M0RwdWJsaWMlMjZsYW5nJTNEZW4lMjZvdGklM0RUVFl4Ri1ZNUF6MCUyNnByZWZlcnJlZFJhdGUlM0QxNTc4LjExJTI2cHJvZmlsZSUzRHIyZDJtNzNrbjglMjZyb29tcyUzRDElMjZ1c2VyQ291bnRyeSUzRFBIJTI2dXRtX2NhbXBhaWduJTNEc2t5c2Nhbm5lciUyNnV0bV9tZWRpdW0lM0RjcGMlMjZ1dG1fc291cmNlJTNEc2t5c2Nhbm5lciJ9&amp;utid=4ff44568-147f-e1e9-ddf3-14ddaf338231&amp;tm_stars=3&amp;client_id=skyscanner_app&amp;redirect_delay=1000&amp;price_policy=2&amp;pre_redirect_id=feac4872-f3db-89e6-8162-599de38efd80&amp;tm_city_code&amp;max_price=1916&amp;guests=1&amp;request_id=feac4872-f3db-89e6-8162-599de38efd80&amp;tm_country_code=PH</t>
  </si>
  <si>
    <t>www.skyscanner.com.ph/hotel_deeplink/4.0/PH/en-US/PHP/h_xp/162650879/2026-03-02/2026-03-03/hotel/hotel/hotels?legacy_provider_id=1&amp;rooms=1&amp;closed_user_group=mobile&amp;hb_data=kXaQRzTIyXhLEVLYSp9RY_uG26AOI6Nt55-Q3q47F9JkIhVJ7wO_j13eym9gfaROkzoIRzs3r1CJA0lNOt3YL9mG-xwm3KzspiqPzYPt4MnV8yP1SzW_TA1kx7s0qFXGM0ba7tmCretEhqeiankbsoBFIhdI7kB1KroTzrFS3SScDTtnvJuL3EFelTKH5bcVb47WsnyO6IPX8CGb9TJmUYSg48FjrWbf7dyL7SflDqq6ScoxJn17g8p9r-_3YZzVha0Dc7sx9K8lulbgxyuUVLwcJXo%3D&amp;q_datetime_utc=2026-03-02T01%3A35%3A24&amp;ticket_price=6697&amp;quote_id=-1850555703875564506&amp;utid_state=1&amp;channel=iphone&amp;price_without_closed_user_group=10304&amp;tm_place_name=Pasay&amp;deeplink_data=eyJmaWVsZHMiOnsic2lnbmF0dXJlIjoiZmQ2ZjZjNTAyMTQ0MjllM2Y3MjQwOTNiM2UxMzZiZWQifSwidXJsIjoiaHR0cHM6Ly93d3cuZXhwZWRpYS5jb20ucGgvSG90ZWwtU2VhcmNoP21wZD1HQlAmdHBpZD02OCZtcGU9MTc3MjQxNDcxMCZlbmREYXRlPTIwMjYtMDMtMDMmYWR1bHRzPTEmbXBuPTMyNTMwNjQ1NCZtcG09MjQmbXBwPTEmbG9jYWxlPWVuX1VTJm1wbz1FQyZjaGlkPTlkZDU3NDQzLTljNjctNDAxNC04OTA3LWY4MjA5MmE4NWFiMiZtcHE9NzYuMzAmZWFwaWQ9NDYyMzAmbWN0Yz0zJmN1cnJlbmN5PUdCUCZyYXRlcGxhbmlkPTQwNzcyODkxNyZzZWxlY3RlZD0yMjQ0MjgzMSZzdGFydERhdGU9MjAyNi0wMy0wMiZtcGI9OS44MSZtcGE9NzYuMzAifQ%3D%3D&amp;utid=a7560686-2f5f-4350-c57b-c9b3d4cd5ce9&amp;tm_stars=4&amp;client_id=skyscanner_app&amp;redirect_delay=1000&amp;price_policy=2&amp;pre_redirect_id=89dd8db3-eb43-6392-f9e7-3c3b6bc48f34&amp;tm_city_code&amp;max_price=10209&amp;guests=1&amp;request_id=89dd8db3-eb43-6392-f9e7-3c3b6bc48f34&amp;tm_country_code=PH</t>
  </si>
  <si>
    <t>www.skyscanner.com.ph/hotel_deeplink/4.0/PH/en-US/PHP/h_ct/127004903/2026-03-02/2026-03-03/hotel/hotel/hotels?legacy_provider_id=31&amp;rooms=1&amp;closed_user_group=general&amp;hb_data=puZa6oa5OJ3Jz8eU9JvWlmD2jo2LgjLO9NlCeIGWrNxJ_71gv94avJ63skSVu33IbR5TReQJ1HCDjH1-vngf3aWkUK5M6aqKvVfKxU5Y7--rPjvCRCVr0EdSZdh2nDLvB-ZdpYYoN3tYUZolcSeNeVRxDumV-KU6PaM99jeF2moq-RIjB4jOjDCv9lmsi_Vs5gsB4I7izT53henqVnJb-YxLhv5l6_fGO032Yf6gcg9QovdyXuw0Q70E0e_kk7XpKYDgzU7D5MQeSV5IpT53ft41uDlTkrEr5v_q5cZi_2lgivgSk78EZbzx3eKhTNiiicINc0_xJX5LO_WinBMBZl-we_FDB2EJBiIyKzM02daZNzm2M6EUY7ZgIfYxkYDys_c8GUTxtriiYxz4hp8G2LV57FKPe87Cd0MFG72tuw%3D%3D&amp;q_datetime_utc=2026-03-02T01%3A35%3A32&amp;ticket_price=2842&amp;quote_id=937156904363785178&amp;utid_state=1&amp;channel=iphone&amp;price_without_closed_user_group=4371&amp;tm_place_name=Quezon+City&amp;deeplink_data=eyJmaWVsZHMiOnsic2lnbmF0dXJlIjoiYjQ3MDBmMTNiYmI3ODhjMmJlN2IwYmRjZjNkN2IwZDgifSwidXJsIjoiaHR0cHM6Ly9waC50cmlwLmNvbS9ob3RlbHMvcmVkaXJlY3Q%2FaG90ZWxpZD05OTI2MDQmY2l0eT02MTAyMSZBbGxpYW5jZWlkPTEyNjA3JnNpZD04ODg4MzImY2hlY2tpbj0yMDI2LTAzLTAyJmNoZWNrb3V0PTIwMjYtMDMtMDMmc2hvcHBpbmdpZD02OGEwNzFiMjhjZmM0OWU2YjczNzdmOGFmMGUyMjEyOCZhZHVsdD0xJmNoaWxkcmVuPTAmYWdlcz0mbGFuZ3VhZ2U9ZW5waCZsb2NhbGU9ZW5fUEgmcm9vbWlkPTE3NTA2Nzc2NjAmc3dpZD0wJnBheT1QUCZmZ3Q9MSZjcm49MSZjdXJyPVBIUCZ3a3A9MSZzdGFuZD1INHNJQUFBQUFBQUFfd0QyQUFuX0Nsc0tBaGdCRWdRSUFSQUFHazhJblBIa3dnWVlBREFBT01WQ21BSGN5anlvQVFDNEFRTEFBUURSQVJTdVItRjY1cUpBNFFIc1ViZ2VoVFNtUU9nQnk2djBEb2dDSUlrRUFBQUFBQUFBQUFDZ0JBQ2hCVnlQd3ZVb2tIaEFHaUEyT0dFd056RmlNamhqWm1NME9XVTJZamN6TnpkbU9HRm1NR1V5TWpFeU9DQUVLTnpNazgwR1NBRlNCakZtTkRaaE0xb2NDZ05EVGxrUkFBQUFBQUFBOEQ4YUExQklVQ0VRV0RtMHlIYS1QMklGWlc1ZlVFaG91UlJ3QVhnQWlnRUhTQUY0QU1nQkFhb0JBUElCSWpZNFlUQTNNV0l5T0dObVl6UTVaVFppTnpNM04yWTRZV1l3WlRJeU1USTRYekdTQWdFMG1nSUFBQUFBX184QkFBRF9fLVB3QzNuMkFBQUEifQ%3D%3D&amp;utid=2a5d2807-f0ac-eb5a-381e-d50636998012&amp;tm_stars=3&amp;client_id=skyscanner_app&amp;redirect_delay=1000&amp;price_policy=2&amp;pre_redirect_id=455e6a59-9858-e214-72d7-3d85d7560ff4&amp;tm_city_code&amp;max_price=3607&amp;guests=1&amp;request_id=455e6a59-9858-e214-72d7-3d85d7560ff4&amp;tm_country_code=PH</t>
  </si>
  <si>
    <t>www.skyscanner.com.ph/hotel_deeplink/4.0/PH/en-US/PHP/h_h1/136426470/2026-03-02/2026-03-03/hotel/hotel/hotels?legacy_provider_id=927111&amp;rooms=1&amp;closed_user_group=mobile&amp;hb_data=YLLzHGTfBQ55zivEuw1ineqccuSba3U1AQr5POCijj9onj-1bGn_AUFY69WJjwJlViS0vQyLcedlqOkhfULlwtEMBLpBWharDacIHIKRG7lNMhABqBsc2Cxm0ilBjjTeo5oTUgHEqrGWD_1o5pcZIxK5BWPAt32sDWjC3UTfOXGUhI611554rl7PPBto-z4Eyl7brsDReZPqOY6zClvbMvZKxyT5xvHGQYEYSr4K3RCAf7CR8qWt5os_C_kCy7Ne00tgb0EpzZ0re3h6kM3DSGXp9Ro%3D&amp;q_datetime_utc=2026-03-02T01%3A35%3A33&amp;ticket_price=2696&amp;quote_id=3090495399886112725&amp;utid_state=1&amp;channel=iphone&amp;price_without_closed_user_group=2996&amp;tm_place_name=Quezon+City&amp;deeplink_data=eyJmaWVsZHMiOnsic2lnbmF0dXJlIjoiYzY4Y2FhYTRiOTU1OGI3YmZlN2E5ZmVhY2MwZTMwM2YifSwidXJsIjoiaHR0cHM6Ly9waC5ob3RlbHMuY29tL0hvdGVsLVNlYXJjaD90cGlkPTMyMTQmbXBlPTE3NzI0MTQ1NDEmZW5kRGF0ZT0yMDI2LTAzLTAzJmFkdWx0cz0xJmxvY2FsZT1lbl9QSCZjaGlkPTcxZGVhOWUyLTQ5Y2MtNGQ5Ny04ZTlmLWI0ZjlmODNhZWY4ZCZlYXBpZD00NCZtY3RjPTMmc3RhcnREYXRlPTIwMjYtMDMtMDImbXBkPVBIUCZtcG49MjAxMTQ2ODQzJmN1cnJlbmN5PVBIUCZyYXRlcGxhbmlkPTI3MDE2ODE5NSZtcG09MjQmbXBwPTEmbXBvPUVDJnNlbGVjdGVkPTExMDY3MzU2Jm1wYj0yOTAuNjEmbXBxPTI0MDUuNzgmbXBhPTI0MDUuNzgifQ%3D%3D&amp;utid=07314a62-a8e6-f83d-b9bb-2e4280069e56&amp;tm_stars=3&amp;client_id=skyscanner_app&amp;redirect_delay=1000&amp;price_policy=2&amp;pre_redirect_id=cc8c8c41-4a6a-21b4-eaf1-6a174368a47f&amp;tm_city_code&amp;max_price=5106&amp;guests=1&amp;request_id=cc8c8c41-4a6a-21b4-eaf1-6a174368a47f&amp;tm_country_code=PH</t>
  </si>
  <si>
    <t>14.629527, 121.0314206</t>
  </si>
  <si>
    <t>Privato Hotel, Scout Castor Street, Laging Handa, Scout Area, Sacred Heart, Diliman, 4th District, Quezon City, Eastern Manila District, Metro Manila, 1103, Philippines</t>
  </si>
  <si>
    <t>www.skyscanner.com.ph/hotel_deeplink/4.0/PH/en-US/PHP/h_h1/47013969/2026-03-02/2026-03-03/hotel/hotel/hotels?legacy_provider_id=927111&amp;rooms=1&amp;closed_user_group=mobile&amp;hb_data=fS1l2CReTV-br4FavZJyt9dGZJsCpmHS4_jLWnPkaj64S9FjHQaRAS8HjCUI-QSA3GRNJUvBT05W_MJYTccsl5FLfBZxKSZLXqjYajjH_k0FVIrsNuPhHHP8w6v9XaQQfputWKsgXtuJlULi17MF-pFP6UzNV9Gv30bRnwKn_IAc78sSa6IzJRzUDH1Jv5WzrCQKF5ZQJQkmXtTEXGEJFyHFuG8hzQNWK4Uyu60xhL0zILelHZJDuDm5rrV1vBdOaz_2vNygGmQfy6HTx7ITQdNftek%3D&amp;q_datetime_utc=2026-03-02T01%3A35%3A33&amp;ticket_price=8342&amp;quote_id=9096576721134782696&amp;utid_state=1&amp;channel=iphone&amp;price_without_closed_user_group=15168&amp;tm_place_name=Manila&amp;deeplink_data=eyJmaWVsZHMiOnsic2lnbmF0dXJlIjoiMDljZGQ4YzE3ZTJjNGI3NzNlNDc2OTdlZTg2YzdlYTQifSwidXJsIjoiaHR0cHM6Ly9waC5ob3RlbHMuY29tL0hvdGVsLVNlYXJjaD9tcGQ9UEhQJnRwaWQ9MzIxNCZtcGU9MTc3MjQxNDU2NSZlbmREYXRlPTIwMjYtMDMtMDMmYWR1bHRzPTEmbXBuPTIxMDMwNDk0NCZtcG09MjQmbXBwPTEmbG9jYWxlPWVuX1BIJm1wbz1FQyZjaGlkPTgzYzMyYTcyLWUyMzctNDZmMi04ZWQzLTNmOTA5ODgzNDU3NyZtcHE9NzQ0OC41NyZlYXBpZD00NCZtY3RjPTMmY3VycmVuY3k9UEhQJnJhdGVwbGFuaWQ9MjIyMTA1OTMzJnNlbGVjdGVkPTY4MTMmc3RhcnREYXRlPTIwMjYtMDMtMDImbXBiPTg5My44MyZtcGE9NzQ0OC41NyJ9&amp;utid=f1787ecd-1333-6ebd-5ae5-acc5689d1366&amp;tm_stars=5&amp;client_id=skyscanner_app&amp;redirect_delay=1000&amp;price_policy=2&amp;pre_redirect_id=ad4280b4-f94e-3b0e-1ad6-b53157bfee4a&amp;tm_city_code=MNLP&amp;max_price=17813&amp;guests=1&amp;request_id=ad4280b4-f94e-3b0e-1ad6-b53157bfee4a&amp;tm_country_code=PH</t>
  </si>
  <si>
    <t>www.skyscanner.com.ph/hotel_deeplink/4.0/PH/en-US/PHP/h_ct/205736737/2026-03-02/2026-03-03/hotel/hotel/hotels?legacy_provider_id=31&amp;rooms=1&amp;hb_data=pMCQjn1TZOD_AvFrDNB0LS5tsm6uuFIl03-fsK4Nu6dyl52wV1zXZhAhkI2JUUsJgcv-UMV8gaLwIhGxVBn-QMqVUj4e0vaAT1s_s0qdmHkNoNn8FS4ovvFP62j4xtmWS8XxBVB5jL3BWJ3ogWwcDAZxwbWfXKe9Xp6F1AdQvbRRx-Fd-wHyrFcfoFSyDrs5kLcrSBHGrnrafxRpMKRforQANeDcPvn6TimbzeK8o18vThsfvZsYDNX2rrixfVzI_tAtAsaN4DBuaQRYyqevdd-ZQgAiTnCwf4JHv8hpUvI5fvXcsXPno0MVATAIPtzmwr49DzbWm_N5Q4-n1g7X3hM0uWjwn0qhhk3h324-5hNbLB0aZvZ-TXHKRAPth0uUtbt2okHHOAuEMTrb90pf5SS-egFEBMWOTsE9wB2CSg%3D%3D&amp;q_datetime_utc=2026-03-02T01%3A35%3A34&amp;ticket_price=2292&amp;quote_id=3592444629929260468&amp;utid_state=1&amp;channel=iphone&amp;tm_place_name=Quezon+City&amp;deeplink_data=eyJmaWVsZHMiOnsic2lnbmF0dXJlIjoiMGFlODE5MjE4YWI5ZTdlOWIyM2ZjZTYyYjZhNzFmNGYifSwidXJsIjoiaHR0cHM6Ly9waC50cmlwLmNvbS9ob3RlbHMvcmVkaXJlY3Q%2FaG90ZWxpZD04MjYwMDU3NSZjaXR5PTYxMDIxJkFsbGlhbmNlaWQ9MTI2MDcmc2lkPTg4ODgzMiZjaGVja2luPTIwMjYtMDMtMDImY2hlY2tvdXQ9MjAyNi0wMy0wMyZzaG9wcGluZ2lkPWU3NWI4YTFjMmUxZTRkZmQ5MjAyYTg2MmUxZWU4ZDQzJmFkdWx0PTEmY2hpbGRyZW49MCZhZ2VzPSZsYW5ndWFnZT1lbnBoJmxvY2FsZT1lbl9QSCZyb29taWQ9MTY5MzA4OTA3NyZzd2lkPTAmcGF5PVBQJmZndD0xJmNybj0xJmN1cnI9UEhQJndrcD0xJnN0YW5kPUg0c0lBQUFBQUFBQV93RF9BQURfQ2wwS0FoZ0JFZ1FJQVJBQUdsRUl0ZnFwcHdZWUFEQUFPUHNSbUFIX3hMRW5xQUVBdUFFQ3dBRUEwUUVBQUFBQUFIcWVRT0VCWElfQzlham5vVURvQVlQTWdxQUJpQUlnaVFRQUFBQUFBQUFBQUtBRUFLRUZabVptWm1iU2NFQWFJR1UzTldJNFlURmpNbVV4WlRSa1ptUTVNakF5WVRnMk1tVXhaV1U0WkRReklBUW8xOHFUelFaSUFWSUdNVFUyTlRNNFdod0tBMUJJVUJFUVdEbTB5SGEtUHhvRFVFaFFJUkJZT2JUSWRyNF9ZZ1ZsYmw5UVNHaTVGSEFCZUFDS0FRZElBWGdBeUFFQnFnRUhDZ013TWpJUUF2SUJJbVUzTldJNFlURmpNbVV4WlRSa1ptUTVNakF5WVRnMk1tVXhaV1U0WkRRelh6S1NBZ0UwbWdJQUFBQUFfXzhCQUFEX183a0NUdF9fQUFBQSJ9&amp;utid=941b4722-a6cb-fd57-7b05-87c9534a86b9&amp;tm_stars=4&amp;client_id=skyscanner_app&amp;redirect_delay=1000&amp;price_policy=2&amp;pre_redirect_id=23b1199a-164a-9815-dc83-f0347b75dd04&amp;tm_city_code&amp;max_price=6720&amp;guests=1&amp;request_id=23b1199a-164a-9815-dc83-f0347b75dd04&amp;tm_country_code=PH</t>
  </si>
  <si>
    <t>www.skyscanner.com.ph/hotel_deeplink/4.0/PH/en-US/PHP/h_xp/90766627/2026-03-02/2026-03-03/hotel/hotel/hotels?legacy_provider_id=1&amp;rooms=1&amp;closed_user_group=mobile&amp;hb_data=A-T2IZcvsWpnd4b3-d7pJtL9-IjbHw1nVHw1KSv7lQi1xrq7Sd5yFzWC5G6mX6EqdQFGdFE88XkmeKoWlJqlWC4sqNyi1VkQ3KUBt_zf1Xbp7f4vWxrlVFgI4xbG62j2MNl9RMeX0hIa6Q3Ypb84epZgXqpwG_vrPvv_0C3ZeoK0kjPt27mTeFBGx9dlt1sKgT5rRWq6rkJ726lUNXR9-RxWqgx3-FMVRkZLmb8ioPoAM0dQsWYrHm-d8C6TyI3MzEmkdKZ88zS8syCRulZE26wjj_0%3D&amp;q_datetime_utc=2026-03-02T01%3A35%3A33&amp;ticket_price=5438&amp;quote_id=-8137297249655454873&amp;utid_state=1&amp;channel=iphone&amp;price_without_closed_user_group=6398&amp;tm_place_name=Quezon+City&amp;deeplink_data=eyJmaWVsZHMiOnsic2lnbmF0dXJlIjoiMDVhOTMwMjBmNjMxN2IxZmZiNDBhOTc1M2NhMjRhMjQifSwidXJsIjoiaHR0cHM6Ly93d3cuZXhwZWRpYS5jb20ucGgvSG90ZWwtU2VhcmNoP3RwaWQ9NjgmbXBlPTE3NzI0MTQyOTUmZW5kRGF0ZT0yMDI2LTAzLTAzJmFkdWx0cz0xJmxvY2FsZT1lbl9VUyZjaGlkPTYxZWE3OTQwLTc4MDgtNDY5Ni05YTYxLWYzY2NiNmIxMDE4YiZlYXBpZD00NjIzMCZtY3RjPTMmc3RhcnREYXRlPTIwMjYtMDMtMDImbXBkPUdCUCZtcG49MjAwMTU0NzAxJmN1cnJlbmN5PUdCUCZyYXRlcGxhbmlkPTIwMDg2NzYyNyZtcG09MjQmbXBwPTEmbXBvPUVDJnNlbGVjdGVkPTQ5ODIwMzYmbXBiPTcuNDkmbXBxPTYyLjQzJm1wYT02Mi40MyJ9&amp;utid=37225396-8847-a212-d3ce-289fd0c5e3ea&amp;tm_stars=3&amp;client_id=skyscanner_app&amp;redirect_delay=1000&amp;price_policy=2&amp;pre_redirect_id=b591d172-fe65-deef-6680-12658f0b76ce&amp;tm_city_code&amp;max_price=7575&amp;guests=1&amp;request_id=b591d172-fe65-deef-6680-12658f0b76ce&amp;tm_country_code=PH</t>
  </si>
  <si>
    <t>www.skyscanner.com.ph/hotel_deeplink/4.0/PH/en-US/PHP/h_h1/216882493/2026-03-02/2026-03-03/hotel/hotel/hotels?legacy_provider_id=927111&amp;rooms=1&amp;closed_user_group=mobile&amp;hb_data=Jg99ZY16S5UTvTNU-p715AUXroSrkYIHNkN2IacLD2c0gj5wMVUas6Vu4JBSFKe8kZ5WG16nUrA3XPBfdT3HJw5H1kQBhSQ9jZ-FoEDZX5oyOsJJNc850_HOboo1Ztqs-PWGD4ooMaM-bvZNyn9PzjMhrasIaKmgoOiX-okR1jQnyQKuIhlVFpFKX3Eq7UU2RGQKkipPYPIxetXhq9H7mHV5DU8X-NSrWkEm1EJTwsNxf5nYD8lJa_Vx5fv3djj51iPR4y370R3ygiqyblJKpjJdevg%3D&amp;q_datetime_utc=2026-03-02T01%3A35%3A34&amp;ticket_price=5100&amp;quote_id=-74249513045871600&amp;utid_state=1&amp;channel=iphone&amp;price_without_closed_user_group=5103&amp;tm_place_name=Quezon+City&amp;deeplink_data=eyJmaWVsZHMiOnsic2lnbmF0dXJlIjoiNjU2NjBkMGI1YjkzYzg2MjFkODNiMTc5OTAyOTkxNjgifSwidXJsIjoiaHR0cHM6Ly9waC5ob3RlbHMuY29tL0hvdGVsLVNlYXJjaD90cGlkPTMyMTQmbXBlPTE3NzI0MTQ1NDEmZW5kRGF0ZT0yMDI2LTAzLTAzJmFkdWx0cz0xJmxvY2FsZT1lbl9QSCZjaGlkPTcxZGVhOWUyLTQ5Y2MtNGQ5Ny04ZTlmLWI0ZjlmODNhZWY4ZCZlYXBpZD00NCZtY3RjPTMmc3RhcnREYXRlPTIwMjYtMDMtMDImbXBkPVBIUCZtcG49MzIzNTgzMzg5JmN1cnJlbmN5PVBIUCZyYXRlcGxhbmlkPTQwNzM2MTQyMSZtcG09MjQmbXBwPTEmbXBvPUVDJnNlbGVjdGVkPTk3MjA0Nzc1Jm1wYj0xMDIwLjAwJm1wcT00NDg4LjAwJm1wYT00MDgwLjAwIn0%3D&amp;utid=30f61eb6-c62b-4737-e212-f3cdf015bb3b&amp;tm_stars=4&amp;client_id=skyscanner_app&amp;redirect_delay=1000&amp;price_policy=2&amp;pre_redirect_id=df514441-4e9c-82ac-4a9d-40df547d9243&amp;tm_city_code&amp;max_price=5102&amp;guests=1&amp;request_id=df514441-4e9c-82ac-4a9d-40df547d9243&amp;tm_country_code=PH</t>
  </si>
  <si>
    <t>www.skyscanner.com.ph/hotel_deeplink/4.0/PH/en-US/PHP/h_xp/213619743/2026-03-02/2026-03-03/hotel/hotel/hotels?legacy_provider_id=1&amp;rooms=1&amp;closed_user_group=mobile&amp;hb_data=xTUIwXZDqh5HApmmhtWXnraiEx4bOfox-ypumGKv-RAHKd3R_q5O0jqk2XqmTqaB3dmsijSYHGB4_te7CLfILfvaSkVBfm0vwp0cAhFHxUeJAsrWyC11T7lHEGz9BRq_ukmYs1FJgIJcb0jh-PI42eKe3ZaRs2797_KsXLnQymyKfU742UgBexWMNuab0FWeb2TJ-ip_3Bpzc8Nq6RhwgvyfHsp2vEZkSHhqreZ6fHJsJiHUUwUjOYA4J0PD_Dv8n49aWL2CMnlnmpd2dSGZWZnmL_o%3D&amp;q_datetime_utc=2026-03-02T01%3A35%3A36&amp;ticket_price=1621&amp;quote_id=5788745221977281969&amp;utid_state=1&amp;channel=iphone&amp;price_without_closed_user_group=1801&amp;tm_place_name=Quezon+City&amp;deeplink_data=eyJmaWVsZHMiOnsic2lnbmF0dXJlIjoiNTI3MjdhNTM0OTZkYzEyYzU2MDJjODQ0MTU3NTkzNWYifSwidXJsIjoiaHR0cHM6Ly93d3cuZXhwZWRpYS5jb20ucGgvSG90ZWwtU2VhcmNoP3RwaWQ9NjgmbXBlPTE3NzI0MTQ1NDEmZW5kRGF0ZT0yMDI2LTAzLTAzJmFkdWx0cz0xJmxvY2FsZT1lbl9VUyZjaGlkPTA2ZTA0MWExLWNlMTktNDBlMC04Y2Q3LWI1ZTIzODkwNGYyNSZlYXBpZD00NjIzMCZtY3RjPTMmc3RhcnREYXRlPTIwMjYtMDMtMDImbXBkPUdCUCZtcG49MzIwODI0NzA1JmN1cnJlbmN5PUdCUCZyYXRlcGxhbmlkPTM4NzI5ODY2NyZtcG09MjQmbXBwPTEmbXBvPUVDJnNlbGVjdGVkPTc2OTEyNDk5Jm1wYj0zLjc2Jm1wcT0xOC43OSZtcGE9MTcuMDgifQ%3D%3D&amp;utid=1627e6b9-fe09-6692-ee34-80f865cf47df&amp;tm_stars=2&amp;client_id=skyscanner_app&amp;redirect_delay=1000&amp;price_policy=2&amp;pre_redirect_id=9ebac344-c7ec-8083-9d0e-7076ec4d6d3c&amp;tm_city_code&amp;max_price=3241&amp;guests=1&amp;request_id=9ebac344-c7ec-8083-9d0e-7076ec4d6d3c&amp;tm_country_code=PH</t>
  </si>
  <si>
    <t>www.skyscanner.com.ph/hotel_deeplink/4.0/PH/en-US/PHP/h_ct/46980408/2026-03-02/2026-03-03/hotel/hotel/hotels?legacy_provider_id=31&amp;rooms=1&amp;closed_user_group=general&amp;hb_data=B1CRLLLEOkgrJ6X9RT1BhVT9OhI7aWfttthlmWcttW2MWGdkT26b_lK4SUWccGNJ7wtmcDHXvItfdjiH8S2aB6JKw8YX72rmdUa3hU1yhTU0WWZ2EQYE7CXNoKW74gsWqF7xGzRtSOxFmodkX0ejQwtYxxoWGkOnbrL5GgFjznTdAZ6k8UmufjRAt73Sp890esGHJgRLEew64-n25fius4_prF40b5MVt7oHqNF0WpmzmDRyXZIzF5dnNNHPOw5qvNYg-wypa2JoJAL_bV_7Y2i7GuD-bhNTKF3k1Yn1FZlQCvBh8Txrz46LVaB8JYHGn2QiXHxuYqcLnVa6bp24GGh9U8Dxg_-xURtzU21ygBthPUK4Kd2Hce-34MF1ye1ccxK7BcWnMNRaBLvbNqNf9vkaFo7D-8QrcYkW5Up-XA%3D%3D&amp;q_datetime_utc=2026-03-02T01%3A35%3A39&amp;ticket_price=2386&amp;quote_id=1093717816760275254&amp;utid_state=1&amp;channel=iphone&amp;price_without_closed_user_group=3544&amp;tm_place_name=Quezon+City&amp;deeplink_data=eyJmaWVsZHMiOnsic2lnbmF0dXJlIjoiYWVlYTlhNmY5MWUxMmM1NTk3MDQ3Y2QwMTkwMmVlMDYifSwidXJsIjoiaHR0cHM6Ly9waC50cmlwLmNvbS9ob3RlbHMvcmVkaXJlY3Q%2FaG90ZWxpZD02OTg3MTMmY2l0eT02MTAyMSZBbGxpYW5jZWlkPTEyNjA3JnNpZD04ODg4MzImY2hlY2tpbj0yMDI2LTAzLTAyJmNoZWNrb3V0PTIwMjYtMDMtMDMmc2hvcHBpbmdpZD02OGEwNzFiMjhjZmM0OWU2YjczNzdmOGFmMGUyMjEyOCZhZHVsdD0xJmNoaWxkcmVuPTAmYWdlcz0mbGFuZ3VhZ2U9ZW5waCZsb2NhbGU9ZW5fUEgmcm9vbWlkPTE1NTI5MDE0MzYmc3dpZD0wJnBheT1QUCZmZ3Q9MSZjcm49MSZjdXJyPVBIUCZ3a3A9MSZzdGFuZD1INHNJQUFBQUFBQUFfd0QyQUFuX0Nsc0tBaGdCRWdRSUFSQUFHazhJdk1xOTVBVVlBREFBT1BzUm1BSFowaXFvQVFDNEFRTEFBUURSQVlfQzlTaGN1NTlBNFFFcFhJX0NkYVNpUU9nQmdaM1JINGdDSUlrRUFBQUFBQUFBQUFDZ0JBQ2hCV1ptWm1abV83QkFHaUEyT0dFd056RmlNamhqWm1NME9XVTJZamN6TnpkbU9HRm1NR1V5TWpFeU9DQUVLTnpNazgwR1NBRlNCalF4TUdRME4xb2NDZ05RU0ZBUkVGZzV0TWgydmo4YUExQklVQ0VRV0RtMHlIYS1QMklGWlc1ZlVFaG91UlJ3QVhnQWlnRUhTQUY0QU1nQkFhb0JBUElCSWpZNFlUQTNNV0l5T0dObVl6UTVaVFppTnpNM04yWTRZV1l3WlRJeU1USTRYekdTQWdFMG1nSUFBQUFBX184QkFBRF9fNkVpRFJYMkFBQUEifQ%3D%3D&amp;utid=9b18653a-97d9-788d-5d85-67532d2f05f1&amp;tm_stars=3&amp;client_id=skyscanner_app&amp;redirect_delay=1000&amp;price_policy=2&amp;pre_redirect_id=293bff31-db5b-42b2-3437-c1509ccb246f&amp;tm_city_code&amp;max_price=2674&amp;guests=1&amp;request_id=293bff31-db5b-42b2-3437-c1509ccb246f&amp;tm_country_code=PH</t>
  </si>
  <si>
    <t>www.skyscanner.com.ph/hotel_deeplink/4.0/PH/en-US/PHP/h_xp/82022285/2026-03-02/2026-03-03/hotel/hotel/hotels?legacy_provider_id=1&amp;rooms=1&amp;closed_user_group=mobile&amp;hb_data=hbxhPjzJd0YTWWdSrP1-Gu_E6wrNIzLmmBsht9iwMa5n9bTL2180X0V3Fiz1O2l4eDP45n63hEeuKf1gMLjm1QjEMDHIokCTVN3Thb2fj2_pPj7PvD3JSWWIdfpLfkdyQuGlA244XKjFC4xsCMzICWpXaZe2Xw-fOHSdUqDnG4OdKRA51gQeqf1GBUbFQI0JgzVtVDR33tKPJb9isM7gmSTtCDqrWl3ItnTtCKqpe0_O9XWd8Ow_OHJIA_FTLviSzuSY5ONjmUFEXI7WHOxdOqTKwsU%3D&amp;q_datetime_utc=2026-03-02T01%3A35%3A40&amp;ticket_price=7938&amp;quote_id=6130423106530105394&amp;utid_state=1&amp;channel=iphone&amp;price_without_closed_user_group=8821&amp;tm_place_name=Pasig&amp;deeplink_data=eyJmaWVsZHMiOnsic2lnbmF0dXJlIjoiYmIzYzA0YjUzY2ViM2YyOTE1MDBmOTZlYzdjMGE3YjUifSwidXJsIjoiaHR0cHM6Ly93d3cuZXhwZWRpYS5jb20ucGgvSG90ZWwtU2VhcmNoP3RwaWQ9NjgmbXBlPTE3NzI0MTEwMDMmZW5kRGF0ZT0yMDI2LTAzLTAzJmFkdWx0cz0xJmxvY2FsZT1lbl9VUyZjaGlkPTE3M2I5ZmM4LWVkZmItNDY4My04MzE5LWI3YTRlZGM0ZWNhOCZlYXBpZD00NjIzMCZtY3RjPTMmc3RhcnREYXRlPTIwMjYtMDMtMDImbXBkPUdCUCZtcG49MjAyMDEzOTg1JmN1cnJlbmN5PUdCUCZyYXRlcGxhbmlkPTIxMDI2NzgyNyZtcG09MjQmbXBwPTEmbXBvPUVDJnNlbGVjdGVkPTU3Nzg5NyZtcGI9MTYuMTEmbXBxPTkxLjExJm1wYT04NS45NSJ9&amp;utid=2205793f-1879-8b1e-4847-6d356da52f5c&amp;tm_stars=0&amp;client_id=skyscanner_app&amp;redirect_delay=1000&amp;price_policy=2&amp;pre_redirect_id=74e393fc-4916-ddc2-17ca-fd2ff41c7388&amp;tm_city_code&amp;max_price=18042&amp;guests=1&amp;request_id=74e393fc-4916-ddc2-17ca-fd2ff41c7388&amp;tm_country_code=PH</t>
  </si>
  <si>
    <t>www.skyscanner.com.ph/hotel_deeplink/4.0/PH/en-US/PHP/h_xp/47202502/2026-03-02/2026-03-03/hotel/hotel/hotels?legacy_provider_id=1&amp;rooms=1&amp;closed_user_group=mobile&amp;hb_data=EwRWEfWBwmZw8LrmwNZsQarsk3v8KClMSRyKOLpF0wXOgI_HU6JQZQwEHLgy9YjNHz5NTRPW3bPFd-bCZ6vZfPaE_mA_Ha5wdraWb1iQuJwlB9SXxQgs35lcwOd6T4zsmTJU-ZOxUurRi5w0w5V_ycnlq3JHGJzZSlS8U2doay0vn1ZHiSPBS8zjU3LCvz_swKYBiP3BDqDGBEzlC2kVpTlZrff4bxt1HOb0gvrtJrzkeMiwH5gIdphY0jSsH0_BiCdkTPw0da5jXZQj_v5Zj5TEKnw%3D&amp;q_datetime_utc=2026-03-02T01%3A35%3A42&amp;ticket_price=1947&amp;quote_id=7539606345363581314&amp;utid_state=1&amp;channel=iphone&amp;price_without_closed_user_group=3042&amp;tm_place_name=Quezon+City&amp;deeplink_data=eyJmaWVsZHMiOnsic2lnbmF0dXJlIjoiZDY3YTZjYWU1MTIyZTA3NmZhM2Y3YjdjZDJkMDM4NzYifSwidXJsIjoiaHR0cHM6Ly93d3cuZXhwZWRpYS5jb20ucGgvSG90ZWwtU2VhcmNoP3RwaWQ9NjgmbXBlPTE3NzI0MTQyOTUmZW5kRGF0ZT0yMDI2LTAzLTAzJmFkdWx0cz0xJmxvY2FsZT1lbl9VUyZjaGlkPTYxZWE3OTQwLTc4MDgtNDY5Ni05YTYxLWYzY2NiNmIxMDE4YiZlYXBpZD00NjIzMCZtY3RjPTMmc3RhcnREYXRlPTIwMjYtMDMtMDImbXBkPUdCUCZtcG49MjAwMjgwNzQ5JmN1cnJlbmN5PUdCUCZyYXRlcGxhbmlkPTIwMTY1OTk2MiZtcG09MjQmbXBwPTEmbXBvPUVDJnNlbGVjdGVkPTU5OTk0NjgmbXBiPTIuNjgmbXBxPTIyLjM1Jm1wYT0yMi4zNSJ9&amp;utid=534302bf-5fa0-619c-a1ab-465384fc5943&amp;tm_stars=3&amp;client_id=skyscanner_app&amp;redirect_delay=1000&amp;price_policy=2&amp;pre_redirect_id=d0138080-7d70-349f-153e-2aec4ee5e330&amp;tm_city_code&amp;max_price=3239&amp;guests=1&amp;request_id=d0138080-7d70-349f-153e-2aec4ee5e330&amp;tm_country_code=PH</t>
  </si>
  <si>
    <t>www.skyscanner.com.ph/hotel_deeplink/4.0/PH/en-US/PHP/h_ad/193689577/2026-03-02/2026-03-03/hotel/hotel/hotels?legacy_provider_id=22&amp;rooms=1&amp;hb_data=kNTXCMjViGIhfqKgQI0bQMHCZLaLTV0y0Nu247KUoheY1kDFT26MS668O_caFLO_ibePxFB5ENt_vRRYRqUMQFif-2-6UtjhiKNRBHhJwdcyTkAO-n72hd4p4hGECumhVql-UCctP-kn5NJmnSNNXvEruxyvbaM5DFmGS4KbQgiP3pBhWRtaD04j8G8zjDE6qypL1lOnewOtN7hx5nxzXeAIG_tvEuFnEnJZ5Eoo62EgFqoi9YujU5gMdMs5KFrdGvJoWFDKS7IO9gWwinogzj3aKW4FZHVdMHydPkZldUBzGPmShSGsso0uHHif8hJ_JlU4Ishu_E57ONMxyRspsHLgRx0ravj5HISdPLyOWDNH3UfXpfFRu0VqZzlL80XEVizpKkwRRf69iiNNomiBNLRUEjgnEXXAy20XlCwt4gKP&amp;q_datetime_utc=2026-03-02T01%3A35%3A49&amp;ticket_price=1707&amp;quote_id=-879880338521744291&amp;utid_state=1&amp;channel=iphone&amp;tm_place_name=Quezon+City&amp;deeplink_data=eyJmaWVsZHMiOnsic2lnbmF0dXJlIjoiYzMwYzYxOGE4NTU4NTk0MDE0ZDNhNGJmYTYyNDgxNzAifSwidXJsIjoiaHR0cHM6Ly93d3cuYWdvZGEuY29tL3BhcnRuZXJzL3BhcnRuZXJzZWFyY2guYXNweD9jaWQ9MTg0NjM4MyZoaWQ9NTk0NDM3NiZjdXJyZW5jeT1QSFAmY2hlY2tpbj0yMDI2LTAzLTAyJmNoZWNrb3V0PTIwMjYtMDMtMDMmTnVtYmVyb2ZBZHVsdHM9MSZOdW1iZXJvZkNoaWxkcmVuPTAmUm9vbXM9MSZtY2lkPTMzMiZtYXN0ZXJSb29tSWQ9NjkzMTM2ODMmbXB0PU5sQXdXRFJhV2xoc1dXUnVWazlsVVcxS2FGVnNTV3BIU2toakszQkpRbkJtVmtReGVXeFVjbTl4WlVWV1lrSjNlRE14UlVWTU5YY3ZjSHBVY2tKV05DOTZlbTFTVW5seWRISlhOZyZUb3RhbFByaWNlPTE3MDcuMzgmVG90YWxUYXg9MTc0LjQ2JlRvdGFsRmVlPTExOS41MiZUb3RhbFN1cmNoYXJnZT0wJm1jdXI9UEhQIn0%3D&amp;utid=6f1eca9d-f555-ac19-273d-0cecfb30d68d&amp;tm_stars=3&amp;client_id=skyscanner_app&amp;redirect_delay=1000&amp;price_policy=2&amp;pre_redirect_id=cf5d978b-a597-5222-792d-042d57eb90cd&amp;tm_city_code&amp;max_price=2175&amp;guests=1&amp;request_id=cf5d978b-a597-5222-792d-042d57eb90cd&amp;tm_country_code=PH</t>
  </si>
  <si>
    <t>www.skyscanner.com.ph/hotel_deeplink/4.0/PH/en-US/PHP/h_ad/134522869/2026-03-02/2026-03-03/hotel/hotel/hotels?legacy_provider_id=22&amp;rooms=1&amp;closed_user_group=general&amp;hb_data=vNhUj4laHVrn7P7qtQSpyQItYqRkujnC94WCh9acsGEtjRXakqW08zUXCYmfSkYjXu2lUnsmbw9mxSaMgm7XQ6PD4BQy4hKB8mcCV5X8NTwY4djoVg7qAhZ6Dg7VhYRbmCPkQBO5RjTzTax7orfO4w1SGaxczOYJ5BB4QY06wk7VCnLBs-QuEkn6AghTD_SdjRToq4uONI8bvXxMeUx7h1bUE2Q5yJxVYP8giQUBCfKS2bg2hyWbOo6VcHRT172TAkAChWwlpAb6jcpPWuL-P8xcG5ATFGNL2AA72USIcqEhY-Uagy_HpGZOl7ckIdPdVUgjRnCyThMnWXnXgbcpIyGHK0lsCzo1rPoUGZZV5giPacyg9JpLHrar4nBHK_2pUEuGX5YyCJ-_YkPboinjwrnhBosAXLgvqf4kym-jaJ80&amp;q_datetime_utc=2026-03-02T01%3A35%3A49&amp;ticket_price=3093&amp;quote_id=8986372154746455239&amp;utid_state=1&amp;channel=iphone&amp;price_without_closed_user_group=4616&amp;tm_place_name=Quezon+City&amp;deeplink_data=eyJmaWVsZHMiOnsic2lnbmF0dXJlIjoiMjg0ZmM5NWFlNWYzNGNhMmYwYTM5MTQwNmI2NzE2MGMifSwidXJsIjoiaHR0cHM6Ly93d3cuYWdvZGEuY29tL3BhcnRuZXJzL3BhcnRuZXJzZWFyY2guYXNweD9jaWQ9MTg0NjM4MyZoaWQ9Nzg4MjY3JmN1cnJlbmN5PVBIUCZjaGVja2luPTIwMjYtMDMtMDImY2hlY2tvdXQ9MjAyNi0wMy0wMyZOdW1iZXJvZkFkdWx0cz0xJk51bWJlcm9mQ2hpbGRyZW49MCZSb29tcz0xJm1jaWQ9MzMyJm1hc3RlclJvb21JZD04ODYwNzk3ODQmbXB0PWVWZEZRMVV2UkdKTWRWcEVUVGgyYW1Jd2NVZHlRM1pITWtGR1ZHczNiMWRaUzJGRlprcEhaRXBqT1RoeldFdGtSMHgwU1dNMFRqTlBObUZpZDI1ek1HNXpWbTB4UW5GbVVHaHBjMWxCUFQwJlRvdGFsUHJpY2U9MzA5My4zMyZUb3RhbFRheD0zMTAuMTAmVG90YWxGZWU9MTM5LjM2JlRvdGFsU3VyY2hhcmdlPTAmbWN1cj1QSFAifQ%3D%3D&amp;utid=ce6810e5-bffa-0224-1f76-d2ad4f01ea17&amp;tm_stars=3&amp;client_id=skyscanner_app&amp;redirect_delay=1000&amp;price_policy=2&amp;pre_redirect_id=5c17865a-c00b-8004-8251-be1f3922d2a5&amp;tm_city_code&amp;max_price=7733&amp;guests=1&amp;request_id=5c17865a-c00b-8004-8251-be1f3922d2a5&amp;tm_country_code=PH</t>
  </si>
  <si>
    <t>14.6229768, 121.0487307</t>
  </si>
  <si>
    <t>Busline Apartelle, Monte de Piedad Street, Immaculate Concepcion, Scout Area, Cubao, 4th District, Quezon City, Eastern Manila District, Metro Manila, 1111, Philippines</t>
  </si>
  <si>
    <t>https://www.google.com/maps/place/The+Manila+Hotel/data=!4m11!3m10!1s0x3397ca1cd1819401:0x1fcf5e00dfe8decc!5m3!1s2026-03-01!4m1!1i2!8m2!3d14.5832729!4d120.9739395!16s%2Fm%2F02z1sjl!19sChIJAZSB0RzKlzMRzN7o3wBezx8?authuser=0&amp;hl=en&amp;rclk=1</t>
  </si>
  <si>
    <t>www.skyscanner.com.ph/hotel_deeplink/4.0/PH/en-US/PHP/h_ad/222322293/2026-03-02/2026-03-03/hotel/hotel/hotels?legacy_provider_id=22&amp;rooms=1&amp;hb_data=E20QblulzNTrDi_fxPnxOq_U5e-JBesZhNJE6gVWtEQ8W0DVrh-aANp0Jev5qCKyIkBtjOoJhKvZtzYsSDTSJgxEm_DPh1NrI3huNJ5k6xzi39OL2LY4LsQvboc-4iuqz55t3Qf0P1eeV2jlEz1wty-XGjlAWvVHcgjoLkTwr7tdX_i4itWAr3_Jh_HMkkE6Y58yLWatKZzHr-M6QHtwSns82XxhSBv5_Wlk99UNhkw3LAr2Z2JXU8jK3WryHIkmteWrr_YO9dYxBrcu9YJjtSofotzFaVW_flPZ8X-mw9Il2Iu2bexsBA7o2M6o6NGliz_dD5p8-meCSw2JCFpq2Y-71LyIZv2TPKdBlBLqYTYFbWiTusZwdskpDsSQKt81SEWlqBIP6hLQD8lRXhJx1CiN2J_wc72mwJHjkePZED5X&amp;q_datetime_utc=2026-03-02T01%3A35%3A59&amp;ticket_price=2317&amp;quote_id=4166550426835817366&amp;utid_state=1&amp;channel=iphone&amp;tm_place_name=Quezon+City&amp;deeplink_data=eyJmaWVsZHMiOnsic2lnbmF0dXJlIjoiMDAxZjYyNWJkMTZhNmUyMmY4NzYwMDk5NGRmNjc2MTUifSwidXJsIjoiaHR0cHM6Ly93d3cuYWdvZGEuY29tL3BhcnRuZXJzL3BhcnRuZXJzZWFyY2guYXNweD9jaWQ9MTg0NjM4MyZoaWQ9NjE3MTE2OTcmY3VycmVuY3k9UEhQJmNoZWNraW49MjAyNi0wMy0wMiZjaGVja291dD0yMDI2LTAzLTAzJk51bWJlcm9mQWR1bHRzPTEmTnVtYmVyb2ZDaGlsZHJlbj0wJlJvb21zPTEmbWNpZD0zMzImbWFzdGVyUm9vbUlkPTExODQ4MTQ1NjkmbXB0PVRuY3pZMjlEV0RsTFQxSlBXVlZSUkd0WlFXWTNXV2x3Ylhjd2VtdE5lV3BVUzJ4RGMyMUhTU3RHZHpaNWRGcGhNVGxhTWtKTU5tZG1kbk4yWWpNNGRuTnZXbFpyVVdwQlVuYzFUM1JCUFQwJlRvdGFsUHJpY2U9MjMxNi41NyZUb3RhbFRheD0yNjguMDkmVG90YWxGZWU9MTk1LjIyJlRvdGFsU3VyY2hhcmdlPTAmbWN1cj1QSFAifQ%3D%3D&amp;utid=d58c650d-7805-1f0d-74f9-1a5f09b68d83&amp;tm_stars=4&amp;client_id=skyscanner_app&amp;redirect_delay=1000&amp;price_policy=2&amp;pre_redirect_id=ef37090f-4425-e12c-65c8-208ed7147ca7&amp;tm_city_code&amp;max_price=3309&amp;guests=1&amp;request_id=ef37090f-4425-e12c-65c8-208ed7147ca7&amp;tm_country_code=PH</t>
  </si>
  <si>
    <t>www.skyscanner.com.ph/hotel_deeplink/4.0/PH/en-US/PHP/h_bc/142368827/2026-03-02/2026-03-03/hotel/hotel/hotels?legacy_provider_id=13&amp;rooms=1&amp;closed_user_group=general&amp;hb_data=yAOOkA3zfmNIgYhsXdhfXa2MHGNjoBFKxhxyDiomWjogybfWakmZl1G9vPsjpktIwvbkAetHm2SCmUI5zvZhBvjaITbz447GGjqQjyfQjU2Z5CxCsOBFhS7aruqKen7EpCAklKA2zesfoBNesFwCeTDWJ31n_HVH3OxFPEPcE9118lNznrANGTtUosVwT9_3XMszsHDn-czQVlgOuvmc3h5LPzQszzHnZPoww4SM8VbjLcB6xoUiD838x7i1s1_Lcg3NuSGkVNbWkNMi5qPSIw0n6t5NhZvjcdoR1XBIoYqI0JLuZfqknuIIShoJQqkw3E7yPsj59XWFZ5lwBHJOG8eRkYgKrkrCBoYSq5_5DXP0qAUIXcKaRyIB_xXuWLJanhVhGwcGdhoI92JIsmVv80NWa0JULsXM5wuVgbSipkUU7c45iHw%3D&amp;q_datetime_utc=2026-03-02T01%3A36%3A01&amp;ticket_price=2390&amp;quote_id=5368307636448442318&amp;utid_state=1&amp;channel=iphone&amp;price_without_closed_user_group=2732&amp;tm_place_name=Pasay&amp;deeplink_data=eyJmaWVsZHMiOnsic2lnbmF0dXJlIjoiYmRkNTkyN2Y3NGJkNzdmMDk5YTZkMWZlZmMxZmM4ZTEiLCJibG9ja19pZCI6InYxX0NnRXRFTXdDR2lnS0hUSXdNall0TURNdE1ESlVNREE2TURBNk1EQXVNREF3S3pBM09qQXdFQUVZM3dFb0FUZ0JJZ0lJQVE9PV9DaHNJMktXNEJoQUNJQVFvMXNvK01BSktCekZFTVU1Zk1VNVFtQVVTQWdnQkdnUW9BakFCSWdRSUFoZ0MifX0%3D&amp;utid=4ba97201-6e6f-ab2d-bd0c-c6cd3eeeb37c&amp;tm_stars=3&amp;client_id=skyscanner_app&amp;redirect_delay=1000&amp;price_policy=2&amp;pre_redirect_id=9cee1640-5801-65b1-6df1-d77d763d02b1&amp;tm_city_code&amp;max_price=4861&amp;guests=1&amp;request_id=9cee1640-5801-65b1-6df1-d77d763d02b1&amp;tm_country_code=PH</t>
  </si>
  <si>
    <t>www.skyscanner.com.ph/hotel_deeplink/4.0/PH/en-US/PHP/h_ad/90766570/2026-03-02/2026-03-03/hotel/hotel/hotels?legacy_provider_id=22&amp;rooms=1&amp;hb_data=bq31sm_vQohmbyxLgzZwzw1yyZFE8Ncvb2pv4xKtqqsCQtYl8TbuvamIHL2rOR6IgS4qrktDWbt2f1H4o7Ru8fhMrkPDkWjO8ggFwozvv4PnFBVbHcUNKJPK1-5IVlWp5O6PQJkitVEaeZMmyHGLAlqWaGOCLvNBWCH_-S0O8AHsQfu2Eae-zNHW7IatHJu9yYyh3JMR841DLTA9xuxtp-JqQIeBWkZgJ_VJ8M-eFhvgvJ8_dVRwSuCPzSnaY3_rn-XA1PZuG0DDZcmXb4sJ-8dA9WJ8DT_FXx1OiPGizR3KRES5CHKYJhOcSXKbwvwbSKhahRR2Ovr1kn4Y0QMTDmnNbFRKH78DACrVkk11Knr6ljiAxkmW5GP0FttL59L6-PZTQM2Z9A88uF2ywpMZESAWtcQYTNVgIuuqhr9kelzk&amp;q_datetime_utc=2026-03-02T01%3A36%3A02&amp;ticket_price=1737&amp;quote_id=6757845473644158521&amp;utid_state=1&amp;channel=iphone&amp;tm_place_name=Quezon+City&amp;deeplink_data=eyJmaWVsZHMiOnsic2lnbmF0dXJlIjoiNDg0MGM0YzcxODU0MTVjMjhhZDI1OTExMDE3NGIxMDYifSwidXJsIjoiaHR0cHM6Ly93d3cuYWdvZGEuY29tL3BhcnRuZXJzL3BhcnRuZXJzZWFyY2guYXNweD9jaWQ9MTg0NjM4MyZoaWQ9MTYxODg4JmN1cnJlbmN5PVBIUCZjaGVja2luPTIwMjYtMDMtMDImY2hlY2tvdXQ9MjAyNi0wMy0wMyZOdW1iZXJvZkFkdWx0cz0xJk51bWJlcm9mQ2hpbGRyZW49MCZSb29tcz0xJm1jaWQ9MzMyJm1hc3RlclJvb21JZD0zMjY5MTQ2Jm1wdD1WV3AxU0RZMUt6UldOMG8wU0ZaYVZIQXdjRlpDTkhwM1ZHeE5UMHBIUWpaWWJubE1kRzlaV25KRlNHczNibkp2UlRoeVNuQnNZa1ZLWmtNMmNqaElSa05sVG5NeFRXVmxkWGhYWmcmVG90YWxQcmljZT0xNzM3LjM5JlRvdGFsVGF4PTE3NS43NSZUb3RhbEZlZT0xNDkuMTMmVG90YWxTdXJjaGFyZ2U9MCZtY3VyPVBIUCJ9&amp;utid=2cab80d2-41ce-aa9a-757c-10afad9c965d&amp;tm_stars=2&amp;client_id=skyscanner_app&amp;redirect_delay=1000&amp;price_policy=2&amp;pre_redirect_id=72faff3c-db0e-d9f9-2ada-5d5ce4ae0ad1&amp;tm_city_code&amp;max_price=3362&amp;guests=1&amp;request_id=72faff3c-db0e-d9f9-2ada-5d5ce4ae0ad1&amp;tm_country_code=PH</t>
  </si>
  <si>
    <t>www.skyscanner.com.ph/hotel_deeplink/4.0/PH/en-US/PHP/h_fd/134502624/2026-03-05/2026-03-06/hotel/hotel/hotels?legacy_provider_id=927050&amp;rooms=1&amp;closed_user_group=apps&amp;hb_data=KOVak9VqDV1p7t4899DTiLiXHI94txuvFAG3DX7hQJEr6Nbm1cyviF4Bsxsixq7aWWwThOTTNgEd8rc1xfZEiRs_3JfVr_YPNo_AA3OsS3faoPKAue_I1bSZUiwqS5qhZvrUvkKYSRIVow1H2h63DGMVHHFOqGY_PGzazcht42oSAukFk2GYoPpmaWB7QX9SwTG2D2kthyyH3DINPkY8nrz3b8mIe3IDimKIeNopyfIiT_CUQO4zzT7R3TGQ888yb3px0GqdPVilBVt2fPYKH31qGs81JDJVykyF3DvS4jBGrNlvKGkrZKIxcWr_tdpIL9MTWWl8jeHsoiAYbLdWMk9izZumXzvloLBXTQZs8usfJ-gTQNSmtmJLwUbsctZ0ex1Eem8UEJ_lSNGDS15jU-YgLvCCLMTtchE70gN3AROGHg%3D%3D&amp;q_datetime_utc=2026-03-05T14%3A41%3A23&amp;ticket_price=6256&amp;quote_id=7238740435659766840&amp;utid_state=1&amp;channel=iphone&amp;price_without_closed_user_group=17306&amp;tm_place_name=Manila&amp;deeplink_data=eyJmaWVsZHMiOnsic2lnbmF0dXJlIjoiZGNiNGFlNDdiZmJkMjNiYzZkMDkzM2I5NGVkNGI1MWUifSwidXJsIjoiaHR0cHM6Ly9kZWFscy52aW8uY29tP3NpZz0yMDcwOGQ1MWU5NmU0OWYwYTdmMTM4ZTYyNDMyOTg0MDRkMDIyNjlhMWVkMDljNDVhM2JhMmQ2YTdiN2MyOTZmMmQzMzM1MzEzODM2MzQzNzM2MzQmc2lnLWlzcz1tZXRhJnR1cmw9aHR0cHMlM0ElMkYlMkZ2aW8uY29tJTJGSG90ZWwlMkZTZWFyY2glM0ZjaGVja0luJTNEMjAyNi0wMy0wNSUyNmNoZWNrT3V0JTNEMjAyNi0wMy0wNiUyNmN1cnJlbmN5JTNEUEhQJTI2ZXB2JTNETVM0eSUyNmVzZCUzREpNN1YwYWo3dzNGSWxJUllaTFZOLVZFeEEwQkE4QVFxNEcwV3hXVnlFYlpaTm1OS1V2Q1RzNFAwLXhTZk92SVpvV0FrUGRsMFJCdVNieHpaLTh0RWNLemExbEpTc0ZmZ0FFMHdPN3BVa0ctZC1HT2kxMy1oWFElMjUzRCUyNTNEJTI2Zm9yY2VDdXJyZW5jeUNoYW5nZSUzRDElMjZmb3JjZUxhbmd1YWdlQ2hhbmdlJTNEMSUyNmhvdGVsSWQlM0QxMDU3OTEyJTI2bGFiZWwlM0RzcmMlMjUzRHNreXNjYW5uZXIlMjUyNnVjb3VudHJ5JTI1M0RQSCUyNTI2dWRldmljZSUyNTNEbW9iaWxlJTI1MjZob3RlbCUyNTNEMTA1NzkxMiUyNTI2ZGF5JTI1M0Q1JTI1MjZtb250aCUyNTNEMDMlMjUyNnllYXIlMjUzRDIwMjYlMjUyNmxvcyUyNTNEMSUyNTI2b2ZmZXJpZCUyNTNEb2dudVBHOVpPeFRFJTI1MjZwcmljZSUyNTNENjI1Ni4zNiUyNTI2Y3VycmVuY3klMjUzRFBIUCUyNTI2dXNlcmxhbmclMjUzRGVuJTI1MjZfdGglMjUzRDYzYTRiMTg3ZjhiYmE0ZmQyODlmNmY2Mzk0MTVhNDFmOTVmMzgxZTg0OTlkZGFhYiUyNTI2ZHRzJTI1M0QxNzcyNzIxNTQ5JTI1MjZvbHV0JTI1M0QxNzcyNzIwMjE5JTI1MjZjYW5QYXlMYXRlciUyNTNEZmFsc2UlMjUyNnJlcXVlc3RVc2VyR3JvdXAlMjUzRCUyNTI2b2ZmZXJVc2VyR3JvdXAlMjUzRHB1YmxpYyUyNmxhbmclM0RlbiUyNm90aSUzRDFiNzdlUEUtSERNJTI2cHJlZmVycmVkUmF0ZSUzRDYyNTYuMzYlMjZwcm9maWxlJTNEcjJkMm03M2tuOCUyNnJvb21zJTNEMSUyNnVzZXJDb3VudHJ5JTNEUEglMjZ1dG1fY2FtcGFpZ24lM0Rza3lzY2FubmVyJTI2dXRtX21lZGl1bSUzRGNwYyUyNnV0bV9zb3VyY2UlM0Rza3lzY2FubmVyIn0%3D&amp;utid=a45b85f1-ee74-0102-7858-b9b675e68d71&amp;tm_stars=5&amp;client_id=skyscanner_app&amp;price_policy=2&amp;pre_redirect_id=e4a633d0-cdb6-c726-ac1b-c2a87b407081&amp;tm_city_code=MNLP&amp;max_price=10985&amp;guests=1&amp;request_id=e4a633d0-cdb6-c726-ac1b-c2a87b407081&amp;tm_country_code=PH</t>
  </si>
  <si>
    <t>https://www.google.com/maps/place/RedDoorz+@+Broadway+Court+Apartelle+II+Quezon+City/data=!4m11!3m10!1s0x3397b632bd7354a7:0x8558947c00fa9f63!5m3!1s2026-03-01!4m1!1i2!8m2!3d14.6145732!4d121.0324708!16s%2Fg%2F12qggb6b_!19sChIJp1RzvTK2lzMRY5_6AHyUWIU?authuser=0&amp;hl=en&amp;rclk=1</t>
  </si>
  <si>
    <t>www.skyscanner.com.ph/hotel_deeplink/4.0/PH/en-US/PHP/h_ct/179135374/2026-03-02/2026-03-03/hotel/hotel/hotels?legacy_provider_id=31&amp;rooms=1&amp;closed_user_group=general&amp;hb_data=K3dMtHroxu2tmv6IZFhIFMVpiLx6ipTGDbO_1NkYJiS0-V5UdaA_4vcAomCAE5_YjiuXvgYlgeBgWFWXxo0PeOLaBcl7Pdz7fBxOmfFk-qlcLjAZh1Lm9sipVFVBd-nwla80Jyt-TUEspfIT_50ObLQHWCpOCc7K-Cv0MBDGa6b-oA6LDcEqN0Vui8-YJ5DHxsDqNnwgpRaPnOuX75T531uXJh2yPbBR9gfHtKSzacvmsrJB1cNK6Jwr6ddu3wcSluFq3azx00IZeEOSFPyGFWWgUu_ELXvbTRqJQfrieXMm-RwqVX44fZXxE3VZkLwVzd0piwx9869vtCcXX1FOxcSsvIQK4Wf7Em8LQfXHZonP7o6zj6mO0G56G3HmV7Qv1QK33x1S-8fH1RfJLCSfbnMdhLOXM7Vh7XwZeyD6Zg%3D%3D&amp;q_datetime_utc=2026-03-02T01%3A36%3A13&amp;ticket_price=1235&amp;quote_id=3544885773039432793&amp;utid_state=1&amp;channel=iphone&amp;price_without_closed_user_group=1955&amp;tm_place_name=Quezon+City&amp;deeplink_data=eyJmaWVsZHMiOnsic2lnbmF0dXJlIjoiOGEwODQwZDFmYzRjNjQ3NDI0NjE5MzgxYmY1YmU5MGMifSwidXJsIjoiaHR0cHM6Ly9waC50cmlwLmNvbS9ob3RlbHMvcmVkaXJlY3Q%2FaG90ZWxpZD0xMTQ5NzczMDgmY2l0eT02MTAyMSZBbGxpYW5jZWlkPTEyNjA3JnNpZD04ODg4MzImY2hlY2tpbj0yMDI2LTAzLTAyJmNoZWNrb3V0PTIwMjYtMDMtMDMmc2hvcHBpbmdpZD1mNTg1MDUyOTNmYzY0ZjY5ODYxMWM3ZjUxZDIyZTY2YSZhZHVsdD0xJmNoaWxkcmVuPTAmYWdlcz0mbGFuZ3VhZ2U9ZW5waCZsb2NhbGU9ZW5fUEgmcm9vbWlkPTE0OTY5NDI0MDAmc3dpZD0wJnBheT1QUCZmZ3Q9MSZjcm49MSZjdXJyPVBIUCZ3a3A9MSZzdGFuZD1INHNJQUFBQUFBQUFfd0Q0QUFmX0NsMEtBaGdCRWdRSUFSQUFHbEVJd0k3bXlRVVlBREFBT1BzUm1BR2MxT2sycUFFQXVBRUN3QUVBMFFFcFhJX0M5V3VRUU9FQmNUMEsxNk5MazBEb0FaTDcxTjhCaUFJZ2lRUUFBQUFBQUFBQUFLQUVBS0VGU09GNkZDNHBva0FhSUdZMU9EVXdOVEk1TTJaak5qUm1Oams0TmpFeFl6ZG1OVEZrTWpKbE5qWmhJQVFvbnM2VHpRWklBVklHWkdaak9HUXhXaHdLQTFCSVVCRVFXRG0weUhhLVB4b0RVRWhRSVJCWU9iVElkcjRfWWdWbGJsOVFTR2k1RkhBQmVBQ0tBUWRJQVhnQXlBRUJxZ0VBOGdFaVpqVTROVEExTWprelptTTJOR1kyT1RnMk1URmpOMlkxTVdReU1tVTJObUZmTVpJQ0FUU2FBZ0FBQUFEX193RUFBUF9fZkI3NDZmZ0FBQUEifQ%3D%3D&amp;utid=eb795075-14ff-0245-b985-27825dffc681&amp;tm_stars=1&amp;client_id=skyscanner_app&amp;redirect_delay=1000&amp;price_policy=2&amp;pre_redirect_id=c5c3d152-5d1f-c428-c3e5-88f8fea260ef&amp;tm_city_code&amp;max_price=1328&amp;guests=1&amp;request_id=c5c3d152-5d1f-c428-c3e5-88f8fea260ef&amp;tm_country_code=PH</t>
  </si>
  <si>
    <t>14.6148785, 121.0328159</t>
  </si>
  <si>
    <t>https://www.google.com/maps/place/OYO+111+The+Chipper+Hotel/data=!4m11!3m10!1s0x3397b12f2aa745ed:0xeb1c35740ab9537d!5m3!1s2026-03-01!4m1!1i2!8m2!3d14.6290427!4d121.0480232!16s%2Fg%2F11f6g3s5j_!19sChIJ7UWnKi-xlzMRfVO5CnQ1HOs?authuser=0&amp;hl=en&amp;rclk=1</t>
  </si>
  <si>
    <t>https://www.google.com/maps/place/ibis+Styles+Manila+Araneta+City/data=!4m11!3m10!1s0x3397b7f7df709d6b:0x830a80329b28da25!5m3!1s2026-03-01!4m1!1i2!8m2!3d14.6209168!4d121.0524785!16s%2Fg%2F11fs9v77_y!19sChIJa51w3_e3lzMRJdoomzKACoM?authuser=0&amp;hl=en&amp;rclk=1</t>
  </si>
  <si>
    <t>www.skyscanner.com.ph/hotel_deeplink/4.0/PH/en-US/PHP/h_ad/218385627/2026-03-02/2026-03-03/hotel/hotel/hotels?legacy_provider_id=22&amp;rooms=1&amp;closed_user_group=general&amp;hb_data=TKAXQE_Z0fumMJXMp2SjGvIjXfV-1dAMegiZm-vM89L93tr_EuqGkTfUzii6LzjhnTKDq1nBq2xWDEaSupj8o_Y26UnucLzP7ZIqq71iz529gJCNz1WW7AvIJ1V8vH_kLcF3rndr-EUfcJZf4aSGx6lAdxb19cpw_JP5uEjjD7zNFCGOi3vQeulmXSIq_kYUHPbVnLC5tztLrL4-NxBb6QtaRELOGib51nhkxGCutFoZb7Kxhl-KLCPVVCdR0cYm2VHcLcQfzbtykuCZsEV9iCPgE_nac2hpvbULxfXvCv_a61wX-ExBwi1dgJKc9aFFJHKlFCjDLd4enyWx0H1edUVwW67Ps8qgezYoLcP5Pkt1DQHfP_AyxknYH50hQQmPH8onNspm1sLpW0pLVHRUcqHqCZ4CVW6AybkjQAKODbdr&amp;q_datetime_utc=2026-03-02T01%3A36%3A14&amp;ticket_price=3625&amp;quote_id=6844596981602902515&amp;utid_state=1&amp;channel=iphone&amp;price_without_closed_user_group=11034&amp;tm_place_name=Quezon+City&amp;deeplink_data=eyJmaWVsZHMiOnsic2lnbmF0dXJlIjoiODVjYzE4NTY5MTUxZGZhZGE0ZjBhNGQwMDE4MmQwNWQifSwidXJsIjoiaHR0cHM6Ly93d3cuYWdvZGEuY29tL3BhcnRuZXJzL3BhcnRuZXJzZWFyY2guYXNweD9jaWQ9MTg0NjM4MyZoaWQ9NTAwNDY0MTAmY3VycmVuY3k9UEhQJmNoZWNraW49MjAyNi0wMy0wMiZjaGVja291dD0yMDI2LTAzLTAzJk51bWJlcm9mQWR1bHRzPTEmTnVtYmVyb2ZDaGlsZHJlbj0wJlJvb21zPTEmbWNpZD0yOTAwNCZtYXN0ZXJSb29tSWQ9NzgyODk1NDIwJm1wdD1kVWxHUjBGVFNDdG5VMnRPUlZvcmJHeEVkM3B0TW1Oa01tbG5kVGsyWmtzdlV6RXZibEp3TVZBeGRXRm5Nek5XUVVveFNEWnhTallyVlZGVVIzbEVWMHBwVlU5MmRqbDBZbE5JZEhCM1BUMCZUb3RhbFByaWNlPTM2MjUuMDAmVG90YWxUYXg9NDk0LjQ1JlRvdGFsRmVlPTIzMC41NSZUb3RhbFN1cmNoYXJnZT0wJm1jdXI9UEhQIn0%3D&amp;utid=10906581-d88e-c58c-b228-1a994c17dccd&amp;tm_stars=3&amp;client_id=skyscanner_app&amp;redirect_delay=1000&amp;price_policy=2&amp;pre_redirect_id=5e100590-ee20-a3a9-930d-8a1fd01f560b&amp;tm_city_code&amp;max_price=9315&amp;guests=1&amp;request_id=5e100590-ee20-a3a9-930d-8a1fd01f560b&amp;tm_country_code=PH</t>
  </si>
  <si>
    <t>14.6209623, 121.0525265</t>
  </si>
  <si>
    <t>www.skyscanner.com.ph/hotel_deeplink/4.0/PH/en-US/PHP/h_ct/158454030/2026-03-02/2026-03-03/hotel/hotel/hotels?legacy_provider_id=31&amp;rooms=1&amp;closed_user_group=general&amp;hb_data=RAoq_7i4N8qGshsqMak6UOqb8qXNMus22TUh4oygEyTFldpIHEFAdA-UTUdl68I7TDojQosAQk8sc65oDEOO38_QUVjfpHX5oap-WVVM4o__k68OABNOQ_B6DeO2QWKg004urLRdELbfnLuXLkivw3JVyV-THCqiYKRg0JKQxsycFQaarK4ybVhmPzRJQ_DVUfh_bdS5I_cYgYH_xfRqp9Clf8ISDla6tMF4W29IkpRDJmNAWioQ6ZMejhEKj_rKrDvKvVXqhhNUigDVH3kfnscBAeNcXEBMlP925RUShzfQfRurZ_QJYUhKQ_Cbd8_j4ItGtt7KNrHXNR6L_HLed5BSPzbsoYMU3KidWyNm9YBrtsg36TTLZxmUnHaw4VcPAZpY_BdsIRxTnBq5G44Vkz-_2KhR4xxRknYzi73QSw%3D%3D&amp;q_datetime_utc=2026-03-02T01%3A36%3A18&amp;ticket_price=1607&amp;quote_id=8146039220647365843&amp;utid_state=1&amp;channel=iphone&amp;price_without_closed_user_group=3800&amp;tm_place_name=Quezon+City&amp;deeplink_data=eyJmaWVsZHMiOnsic2lnbmF0dXJlIjoiZGNlMDRiMGM2N2U5YzMzODMyZTA3ZWFiMWI1Y2U3YzgifSwidXJsIjoiaHR0cHM6Ly9waC50cmlwLmNvbS9ob3RlbHMvcmVkaXJlY3Q%2FaG90ZWxpZD0xMDk0MTE3NSZjaXR5PTYxMDIxJkFsbGlhbmNlaWQ9MTI2MDcmc2lkPTg4ODgzMiZjaGVja2luPTIwMjYtMDMtMDImY2hlY2tvdXQ9MjAyNi0wMy0wMyZzaG9wcGluZ2lkPTgwNzBlODE0NWFkYzQwY2VhMDFmMTUyNDNkMTA5ZGJiJmFkdWx0PTEmY2hpbGRyZW49MCZhZ2VzPSZsYW5ndWFnZT1lbnBoJmxvY2FsZT1lbl9QSCZyb29taWQ9NDE1MzMwOTU0JnN3aWQ9MCZwYXk9UFAmZmd0PTEmY3JuPTEmY3Vycj1QSFAmd2twPTEmc3RhbmQ9SDRzSUFBQUFBQUFBX3dEX0FBRF9DbDBLQWhnQkVnUUlBUkFBR2xFSWl1V0Z4Z0VZQURBQU9Qc1JtQUgzNVpzRnFBRUF1QUVDd0FFQTBRR2tjRDBLMTJxV1FPRUI3Rkc0SG9VYm1VRG9BY0dEd29FQmlBSWdpUVFBQUFBQUFBQUFBS0FFQUtFRndfVW9YSTlDaWtBYUlEZ3dOekJsT0RFME5XRmtZelF3WTJWaE1ERm1NVFV5TkROa01UQTVaR0ppSUFRbzNzcVR6UVpJQVZJR1pXTm1PRFF5V2h3S0ExQklVQkVRV0RtMHlIYS1QeG9EVUVoUUlSQllPYlRJZHI0X1lnVmxibDlRU0dpNUZIQUJlQUNLQVFkSUFYZ0F5QUVCcWdFSENnTXdNaklRQXZJQklqZ3dOekJsT0RFME5XRmtZelF3WTJWaE1ERm1NVFV5TkROa01UQTVaR0ppWHpDU0FnRTBtZ0lBQUFBQV9fOEJBQURfXy1ELWdGN19BQUFBIn0%3D&amp;utid=d17271f7-3c21-1c0a-6826-3d6191657022&amp;tm_stars=3&amp;client_id=skyscanner_app&amp;redirect_delay=1000&amp;price_policy=2&amp;pre_redirect_id=681b7d0f-3a2e-e41e-cd1c-56764d527753&amp;tm_city_code&amp;max_price=1836&amp;guests=1&amp;request_id=681b7d0f-3a2e-e41e-cd1c-56764d527753&amp;tm_country_code=PH</t>
  </si>
  <si>
    <t>www.skyscanner.com.ph/hotel_deeplink/4.0/PH/en-US/PHP/h_h1/114292889/2026-03-02/2026-03-03/hotel/hotel/hotels?legacy_provider_id=927111&amp;rooms=1&amp;closed_user_group=mobile&amp;hb_data=fLD_L_OpE4Dv5el3MbgCvhIL-dQ_WLyIxbJddb0S7P7L53dwvLpeLc85KmhmnnFS1X-0u7RnSGqGNX-KZu6Rcci324C4j3--uf1FQSi_q0uzqRrlr8itU05oD4_DZCnKYrNTR4nCSE239e2z6zGm4YoFIi1j4kWVtO7TAAX_4lUINJtf_fwbQvOqYM-3sY9zIEdvcKWmRoHR09AjuSF7_QtxQ1JQj8Ch0IkdlImnAf3iHk6uiYvj7H_Bsdgr-fMWML4jz7YhkuF02qwAUrL6PhOdQPY%3D&amp;q_datetime_utc=2026-03-02T01%3A36%3A15&amp;ticket_price=6351&amp;quote_id=5663141835423937838&amp;utid_state=1&amp;channel=iphone&amp;price_without_closed_user_group=8700&amp;tm_place_name=Quezon+City&amp;deeplink_data=eyJmaWVsZHMiOnsic2lnbmF0dXJlIjoiZTUwYzg2NTdjMWY4NGJkNTAzMWMzMjVlNzM4MDFlZDIifSwidXJsIjoiaHR0cHM6Ly9waC5ob3RlbHMuY29tL0hvdGVsLVNlYXJjaD9tcGQ9UEhQJnRwaWQ9MzIxNCZtcGU9MTc3MjQxNDUzMyZlbmREYXRlPTIwMjYtMDMtMDMmYWR1bHRzPTEmbXBuPTIwMDI1MjAzMCZtcG09MjQmbXBwPTEmbG9jYWxlPWVuX1BIJm1wbz1FQyZjaGlkPWMxNjcwMmJlLTQ5ODktNDgyMS05MDIwLTY3ZGMwYjI4ODg5NCZtcHE9NTY3MC41NCZlYXBpZD00NCZtY3RjPTMmY3VycmVuY3k9UEhQJnJhdGVwbGFuaWQ9MjA5NjE5MzYyJnNlbGVjdGVkPTU3NjY4ODQmc3RhcnREYXRlPTIwMjYtMDMtMDImbXBiPTY4MC40NiZtcGE9NTY3MC41NCJ9&amp;utid=93754556-48cf-04a4-ab57-8a3d180f77cb&amp;tm_stars=4&amp;client_id=skyscanner_app&amp;redirect_delay=1000&amp;price_policy=2&amp;pre_redirect_id=acdc7fe6-2cf0-2d85-e26e-0a1ccecc5bbc&amp;tm_city_code&amp;max_price=8881&amp;guests=1&amp;request_id=acdc7fe6-2cf0-2d85-e26e-0a1ccecc5bbc&amp;tm_country_code=PH</t>
  </si>
  <si>
    <t>www.skyscanner.com.ph/hotel_deeplink/4.0/PH/en-US/PHP/h_ct/179108012/2026-03-02/2026-03-03/hotel/hotel/hotels?legacy_provider_id=31&amp;rooms=1&amp;closed_user_group=general&amp;hb_data=wmxPcYshP2X-ZiwPmGZS4OKqdT2ehkV2agHTtolM4g234ayaOr_SSUxfZuKazr3kUmvhcuypEWovbm8EiBZxkYV726p7Mzb5Z9VNWExkLCPCLtsYD3fEU5kKXLg87gVtG0hxDxGub23RRjVqC0Aytt8xPbidrw5earIZZySd_TIOVhDvu1sXhnP9ka9QquPpPUPkIiF5cBeuB_ZLFxfM_O3rmX5Fw8Lxwy0hoqMyQNCkyMqOxNOhKAc4r_HacKD5jf60g9hlGPhnE6hk5A24iVcufzP2aj41c6kBZnQsfhZojRdLmSHf1_K94HSJd1RSormJsAKoAFowYPf_ID379YtBc5CzI5FKVmUGVw2r6MIwJgtmgKYGU905mNPsvoZRo7NUap14Oc-ua0I2zOJAu5iHlW7QCiUl2yOxsbzDUw%3D%3D&amp;q_datetime_utc=2026-03-02T01%3A36%3A15&amp;ticket_price=1723&amp;quote_id=2290398587060102789&amp;utid_state=1&amp;channel=iphone&amp;price_without_closed_user_group=2455&amp;tm_place_name=Quezon+City&amp;deeplink_data=eyJmaWVsZHMiOnsic2lnbmF0dXJlIjoiYjMyNDIxZTBjM2NmYWE0YmVjOTQ2NTM5Yzg5OTJiNWEifSwidXJsIjoiaHR0cHM6Ly9waC50cmlwLmNvbS9ob3RlbHMvcmVkaXJlY3Q%2FaG90ZWxpZD0xODA5MDkwMyZjaXR5PTYxMDIxJkFsbGlhbmNlaWQ9MTI2MDcmc2lkPTg4ODgzMiZjaGVja2luPTIwMjYtMDMtMDImY2hlY2tvdXQ9MjAyNi0wMy0wMyZzaG9wcGluZ2lkPTY4YTA3MWIyOGNmYzQ5ZTZiNzM3N2Y4YWYwZTIyMTI4JmFkdWx0PTEmY2hpbGRyZW49MCZhZ2VzPSZsYW5ndWFnZT1lbnBoJmxvY2FsZT1lbl9QSCZyb29taWQ9NDY5NDgwNDQ0JnN3aWQ9MCZwYXk9UFAmZmd0PTEmY3JuPTEmY3Vycj1QSFAmd2twPTEmc3RhbmQ9SDRzSUFBQUFBQUFBX3dEM0FBal9DbHdLQWhnQkVnUUlBUkFBR2xBSV9PZnUzd0VZQURBQU9Qc1JtQUdYbDlBSXFBRUF1QUVDd0FFQTBRSGhlaFN1Ui1tV1FPRUJINFhyVWJqcm1rRG9BWUtiX1dDSUFpQ0pCQUFBQUFBQUFBQUFvQVFBb1FYMktGeVB3aVZUUUJvZ05qaGhNRGN4WWpJNFkyWmpORGxsTm1JM016YzNaamhoWmpCbE1qSXhNamdnQkNqY3pKUE5Ca2dCVWdaak1EYzBOalJhSEFvRFVFaFFFUkJZT2JUSWRyNF9HZ05RU0ZBaEVGZzV0TWgydmo5aUJXVnVYMUJJYUxrVWNBRjRBSW9CQjBnQmVBRElBUUdxQVFEeUFTSTJPR0V3TnpGaU1qaGpabU0wT1dVMllqY3pOemRtT0dGbU1HVXlNakV5T0Y4d2tnSUJOSm9DQUFBQUFQX19BUUFBX19fMmxHZlU5d0FBQUEifQ%3D%3D&amp;utid=27ecf334-35ee-6260-7714-bb1ab2a9887a&amp;tm_stars=2&amp;client_id=skyscanner_app&amp;redirect_delay=1000&amp;price_policy=2&amp;pre_redirect_id=a8197df9-069a-04b6-b757-1ecdc5820692&amp;tm_city_code&amp;max_price=1723&amp;guests=1&amp;request_id=a8197df9-069a-04b6-b757-1ecdc5820692&amp;tm_country_code=PH</t>
  </si>
  <si>
    <t>www.skyscanner.com.ph/hotel_deeplink/4.0/PH/en-US/PHP/h_ad/203717811/2026-03-02/2026-03-03/hotel/hotel/hotels?legacy_provider_id=22&amp;rooms=1&amp;hb_data=8dBaewihy5dF-Id5MFHEAZkbfr0DDMRsJQjY5U3r6zKVCzDmx_xR1yKNh57_bLYdGZ-aUhFC2TylwgLeGgetv5z9TShROFR0cYLBUWcDtSVOx12aEl7EzsfiA1fI2Atf7EzefIa_tDqGR6O7O9vmTuJgTVfci1r0986UoFW3tHLOIbsFYUGKHUAm2X7l-cmtnp56BcDr0-VR-ddMJOOWgszctx5-PGjSSIaTRNcXZ9_RHgzZP4FZSYYliLivo35f9Dsfy9NRYvuiY7N2tjnjCu0kPlRRm-O3WIu_OVYasLa1Kt6Is4JkhD43AniCMlbkFfpXOjRqnG2Hnm-99XByfwMvWw1jEewgaXsKOqBoRvtHeivy4WLtyOwI64mnBf1svwQN5d44bt2IPkE7IYgUkFbzddRMEdrIAu9L0IJo_QFl&amp;q_datetime_utc=2026-03-02T01%3A36%3A19&amp;ticket_price=1032&amp;quote_id=-769745776115103961&amp;utid_state=1&amp;channel=iphone&amp;tm_place_name=Quezon+City&amp;deeplink_data=eyJmaWVsZHMiOnsic2lnbmF0dXJlIjoiYjY3OTE5MGYzODkwZTg4OWM3NGUyMWViN2UzZDE0NTEifSwidXJsIjoiaHR0cHM6Ly93d3cuYWdvZGEuY29tL3BhcnRuZXJzL3BhcnRuZXJzZWFyY2guYXNweD9jaWQ9MTg0NjM4MyZoaWQ9NDcyMDYxNiZjdXJyZW5jeT1QSFAmY2hlY2tpbj0yMDI2LTAzLTAyJmNoZWNrb3V0PTIwMjYtMDMtMDMmTnVtYmVyb2ZBZHVsdHM9MSZOdW1iZXJvZkNoaWxkcmVuPTAmUm9vbXM9MSZtY2lkPTMzMiZtYXN0ZXJSb29tSWQ9MzMzMDE3NDcmbXB0PVNWZDJWbXgwT1VGbmJXZGhVMWgzVGpSdWJ5czROa04yYjFkbUx6UktUMUl6Vm1OSVRHVTBMMngwWlhNNVdHOVliM053V0hwSE5WcFllV1ZCY0V4MmVFcE1ZV2hwVUdzMGQwbFRTZyZUb3RhbFByaWNlPTEwMzEuNzEmVG90YWxUYXg9MTE5LjMwJlRvdGFsRmVlPTg3LjA0JlRvdGFsU3VyY2hhcmdlPTAmbWN1cj1QSFAifQ%3D%3D&amp;utid=1e95e2d6-e539-455d-bee7-26390124bb66&amp;tm_stars=2&amp;client_id=skyscanner_app&amp;redirect_delay=1000&amp;price_policy=2&amp;pre_redirect_id=b87188e2-7077-40b3-970e-475b77e4a168&amp;tm_city_code&amp;max_price=2016&amp;guests=1&amp;request_id=b87188e2-7077-40b3-970e-475b77e4a168&amp;tm_country_code=PH</t>
  </si>
  <si>
    <t>www.skyscanner.com.ph/hotel_deeplink/4.0/PH/en-US/PHP/h_h1/130077491/2026-03-02/2026-03-03/hotel/hotel/hotels?legacy_provider_id=927111&amp;rooms=1&amp;closed_user_group=mobile&amp;hb_data=lIockbYy9GmAtKRrmf2Pgk2wkT51pFnRCROafhZgEhgcr_B2uxxAR8c5DC7FTTbOIBx7JTjuczTOhGgoJifEkxUTzfrczmkMISRixmSrcKc4eqGA8zgtQUWnLX_ZQIZ4MgR49zCSiiOeu4SKIIAlOPxU2OMvAOxCmLU7usWTmIXzHgIGg-aesgBlGLWTjf8omvqIkByeD8CiIG9LPW7nh0V4KLOCRiEGZyb6Sx1UcACbpmL8UiiPSK7A7deUTYX5jqpGDSGfF6Gl6XjCKJXX0OtO2IU%3D&amp;q_datetime_utc=2026-03-02T01%3A36%3A18&amp;ticket_price=2200&amp;quote_id=-4548184019572031871&amp;utid_state=1&amp;channel=iphone&amp;tm_place_name=Quezon+City&amp;deeplink_data=eyJmaWVsZHMiOnsic2lnbmF0dXJlIjoiNjAzN2JkYWVmZjVjMDkxNDVkOWFiMzcwYmQ1NjcwMzUifSwidXJsIjoiaHR0cHM6Ly9waC5ob3RlbHMuY29tL0hvdGVsLVNlYXJjaD90cGlkPTMyMTQmbXBlPTE3NzI0MTQ1NDEmZW5kRGF0ZT0yMDI2LTAzLTAzJmFkdWx0cz0xJmxvY2FsZT1lbl9QSCZjaGlkPTcxZGVhOWUyLTQ5Y2MtNGQ5Ny04ZTlmLWI0ZjlmODNhZWY4ZCZlYXBpZD00NCZtY3RjPTMmc3RhcnREYXRlPTIwMjYtMDMtMDImbXBkPVBIUCZtcG49MjAyNDM4Nzk2JmN1cnJlbmN5PVBIUCZyYXRlcGxhbmlkPTIxMjM5ODMzNSZtcG09MjQmbXBwPTEmbXBvPUVDJnNlbGVjdGVkPTIyMzE5OTgxJm1wYj0yMzUuNzEmbXBxPTE5NjQuMjkmbXBhPTE5NjQuMjkifQ%3D%3D&amp;utid=d69bf250-a381-3103-55b7-80f26da7640a&amp;tm_stars=2&amp;client_id=skyscanner_app&amp;redirect_delay=1000&amp;price_policy=2&amp;pre_redirect_id=af3f6498-f66e-cdad-3545-9b29610d5d7d&amp;tm_city_code&amp;max_price=2500&amp;guests=1&amp;request_id=af3f6498-f66e-cdad-3545-9b29610d5d7d&amp;tm_country_code=PH</t>
  </si>
  <si>
    <t>www.skyscanner.com.ph/hotel_deeplink/4.0/PH/en-US/PHP/h_ct/127814447/2026-03-02/2026-03-03/hotel/hotel/hotels?legacy_provider_id=31&amp;rooms=1&amp;closed_user_group=general&amp;hb_data=Vd5SeBvBH0bBDTV0rKR6AVIUpAXtBiAGNeGd4haziPz0u5DpZUpE8AErLlSzvwONK3bQNYC9t7Dk2GP1mMovAaY0Ars6cUBFnNLRB7EHXZ13Qghid4FVEF4w7E6bPDJs_vEBjzQW5I4SPiIVYXTBEAVwbQAOQn7RQ6pYs6YI-GoIxj1FowcXaerlnCgBav97WhUYdAQV1ZwadO123YJRTW4mWFoIELHWFlVroqh9A7aHiG6s3XIabT-p7o9bKxlc5scb5wx38HbEXHGUidyi-zK-VpsWG9IjZDttWLjuPfiROuDOFi3VkvAa9FRwRy-xo456H0gzCV_eK7sFDJ4DAl9dowkgsyr5u44Iw1emnTQItkm7uVUBZjQ5Qp-memOXlfLcxk8RkP6ZYH3D42703jWb7LxsgYAX4T8EqGKauw%3D%3D&amp;q_datetime_utc=2026-03-02T01%3A38%3A25&amp;ticket_price=1339&amp;quote_id=-5540451851747127164&amp;utid_state=1&amp;channel=iphone&amp;price_without_closed_user_group=1532&amp;tm_place_name=Quezon+City&amp;deeplink_data=eyJmaWVsZHMiOnsic2lnbmF0dXJlIjoiN2MyMGNiNmNlNmJkMTAzY2VlMjMzODUzNjhiZTY3ZWMifSwidXJsIjoiaHR0cHM6Ly9waC50cmlwLmNvbS9ob3RlbHMvcmVkaXJlY3Q%2FaG90ZWxpZD04NDYzMjcmY2l0eT02MTAyMSZBbGxpYW5jZWlkPTEyNjA3JnNpZD04ODg4MzImY2hlY2tpbj0yMDI2LTAzLTAyJmNoZWNrb3V0PTIwMjYtMDMtMDMmc2hvcHBpbmdpZD1mNTg1MDUyOTNmYzY0ZjY5ODYxMWM3ZjUxZDIyZTY2YSZhZHVsdD0xJmNoaWxkcmVuPTAmYWdlcz0mbGFuZ3VhZ2U9ZW5waCZsb2NhbGU9ZW5fUEgmcm9vbWlkPTEwMjQyMjk3MDYmc3dpZD0wJnBheT1QUCZmZ3Q9MSZpc19zcD1RMiZjcm49MSZjdXJyPVBIUCZ3a3A9MSZzdGFuZD1INHNJQUFBQUFBQUFfd0FOQWZMLUNtc0tBaGdCRWdRSUFSQUFHbDhJeW9LeTZBTVlBREFBT1BzUm1BSDMwek9vQVFDNEFRTEFBUURSQVpxWm1abVp6SkZBNFFIWG8zQTlDdXFVUU9nQnp1MlBvQUdJQWlDSkJBQUFBQUFBQUFBQW9BUUdxZ1FNQ05vUEVTbGNqOEwxS0doQW9RVlN1QjZGNjV1QVFCb2daalU0TlRBMU1qa3pabU0yTkdZMk9UZzJNVEZqTjJZMU1XUXlNbVUyTm1FZ0JDaWV6cFBOQmtnQlVnWTBZekE1TjJKYUhBb0RVRWhRRVJCWU9iVElkcjRfR2dOUVNGQWhFRmc1dE1oMnZqOWlCV1Z1WDFCSWFMa1VjQUY0QUlvQkIwZ0JlQURJQVFHcUFRY0tBekF5TWhBQzhnRWlaalU0TlRBMU1qa3pabU0yTkdZMk9UZzJNVEZqTjJZMU1XUXlNbVUyTm1GZk1wSUNBVFNhQWdBQUFBRF9fd0VBQVBfX1U3UUFKZzBCQUFBIn0%3D&amp;utid=2777e20c-fbad-0d0b-4a7f-91b856310777&amp;tm_stars=2&amp;client_id=skyscanner_app&amp;redirect_delay=1000&amp;price_policy=2&amp;pre_redirect_id=c70d44af-27e0-0675-73cb-b6be18f3fb97&amp;tm_city_code&amp;max_price=1940&amp;guests=1&amp;request_id=c70d44af-27e0-0675-73cb-b6be18f3fb97&amp;tm_country_code=PH</t>
  </si>
  <si>
    <t>www.skyscanner.com.ph/hotel_deeplink/4.0/PH/en-US/PHP/h_xp/194780040/2026-03-02/2026-03-03/hotel/hotel/hotels?legacy_provider_id=1&amp;rooms=1&amp;closed_user_group=mobile&amp;hb_data=ss4vh_N479mX_PX5ogab1wWpgHkSCQPlBeBb4QTxpyYDPSfqJK8C6DtvvVOgEAnfCt_LIaCArFPWbpqDk0ARz_-2XHc6Hg9IqrF6fGimbACURp3AhksIEAtvcFLGVi2srxaaL_RrM6xcpi5HKFCsCbPKQqaUUyFnHPuYbWbRo1snlUMm53HQZEeIjUp41ymBcCkFBTmw-lKxGjUpx5ZLVtVUhwwkNnJgYrGd0TgLa2aflnoPYt1SPDMed7rMpP0v3cFfwhL4ZbilptNYSYXN-VvXJYY%3D&amp;q_datetime_utc=2026-03-02T01%3A36%3A23&amp;ticket_price=3609&amp;quote_id=-361366210650330304&amp;utid_state=1&amp;channel=iphone&amp;price_without_closed_user_group=4009&amp;tm_place_name=Quezon+City&amp;deeplink_data=eyJmaWVsZHMiOnsic2lnbmF0dXJlIjoiY2YzZDA1ODVjOGMzNjgzZmJlOTUwODcwZTYwNzg0MWIifSwidXJsIjoiaHR0cHM6Ly93d3cuZXhwZWRpYS5jb20ucGgvSG90ZWwtU2VhcmNoP3RwaWQ9NjgmbXBlPTE3NzI0MTQ1NDEmZW5kRGF0ZT0yMDI2LTAzLTAzJmFkdWx0cz0xJmxvY2FsZT1lbl9VUyZjaGlkPTA2ZTA0MWExLWNlMTktNDBlMC04Y2Q3LWI1ZTIzODkwNGYyNSZlYXBpZD00NjIzMCZtY3RjPTMmc3RhcnREYXRlPTIwMjYtMDMtMDImbXBkPUdCUCZtcG49MjEwMDIyNTgyJmN1cnJlbmN5PUdCUCZyYXRlcGxhbmlkPTQwNzczMDY1NyZtcG09MjQmbXBwPTEmbXBvPUVDJnNlbGVjdGVkPTMxOTEwNTEyJm1wYj00Ljk3Jm1wcT00MS40MyZtcGE9NDEuNDMifQ%3D%3D&amp;utid=7738b524-82f4-2b51-78ed-dea9ce6074cd&amp;tm_stars=3&amp;client_id=skyscanner_app&amp;redirect_delay=1000&amp;price_policy=2&amp;pre_redirect_id=41c5095d-dd24-2d75-997a-e69680de5b78&amp;tm_city_code&amp;max_price=6705&amp;guests=1&amp;request_id=41c5095d-dd24-2d75-997a-e69680de5b78&amp;tm_country_code=PH</t>
  </si>
  <si>
    <t>www.skyscanner.com.ph/hotel_deeplink/4.0/PH/en-US/PHP/h_bc/46963333/2026-03-02/2026-03-03/hotel/hotel/hotels?legacy_provider_id=13&amp;rooms=1&amp;closed_user_group=apps&amp;hb_data=vVlrHaTodDxmyTxFkrTicVm17bM_CQZnJ2XeRUO7eEN18OSnkrXS2xF3LJCxtXvvATPUp7cnuuIAaVB3L5bO53pxp6ePT2S7Gm3UmsB2--W1EKBsbtN3FCwOAX7gXydnMfLTJsw58ZvOI6rZ6P-pelUMu8kEpu9msWCZqAYdBA7K1HnFeZKsoMk7zElSaez8iha34aOqw5Zyz307cs9wWlALMCPaEK5Ww0pH863kpngE6ydo7714io8rYZaLa1A_B026a3VlCJv3UZRAOo9bRJFWNWAGncvcVvBk2TckLQQJlATPyxMbyXgXkhdR322TibowfVGP-GiSdwWkDFhJF1TqfkMmzXWNsUyabrzAxDyqXy4DlTXGYP4DUfElYXoRcoqNmgeQBogIwzcsGOQckXjiT_W6N54ZVWgmofw7CeHoea_Xgg8%3D&amp;q_datetime_utc=2026-03-02T01%3A36%3A23&amp;ticket_price=2196&amp;quote_id=-7223344316227277156&amp;utid_state=1&amp;channel=iphone&amp;price_without_closed_user_group=3353&amp;tm_place_name=Makati&amp;deeplink_data=eyJmaWVsZHMiOnsic2lnbmF0dXJlIjoiYjczNDU5YzA5NDA1Njc2Y2U0YjZhZTUyZTFiNTZlYzgiLCJibG9ja19pZCI6IjI1MDQ5NzEwXzg4ODI3OTI4XzJfMF8wXzU1ODk1NSJ9fQ%3D%3D&amp;utid=c0b7242c-b552-ddb1-ab9c-8b7e5ebd54aa&amp;tm_stars=3&amp;client_id=skyscanner_app&amp;redirect_delay=1000&amp;price_policy=2&amp;pre_redirect_id=d8920f85-1fa8-3f79-8fdb-1a1a329f2741&amp;tm_city_code&amp;max_price=3923&amp;guests=1&amp;request_id=d8920f85-1fa8-3f79-8fdb-1a1a329f2741&amp;tm_country_code=PH</t>
  </si>
  <si>
    <t>14.565009, 121.0295156</t>
  </si>
  <si>
    <t>www.skyscanner.com.ph/hotel_deeplink/4.0/PH/en-US/PHP/h_xp/145849517/2026-03-02/2026-03-03/hotel/hotel/hotels?legacy_provider_id=1&amp;rooms=1&amp;closed_user_group=mobile&amp;hb_data=BH1NdxMfO4rS-he_CKR94mRnhMjOBtY5vFyAKeAw09rxmUhOEBuHvgOWSd1lqA9RfdedamjNRhUOdHY0u_OIp8v7Zzi2j3SWC-qS6tZVTZ7hjVyzLt7Wg0U0d8UgiSIuYejfUWU08Pt2Vgvtd3QgUtarL2VWI8Q3-erH2Cdcq7K6AknLATbJHxhEkrr83v3yZcHzZbapS4f14N-KxP-T000dPwD8bagL9XB6mBxW5TY9sLbTHGXrsfDhfMMZIKUV4_jcOtY_ACf3g5ITxFkd43BbYCY%3D&amp;q_datetime_utc=2026-03-02T01%3A36%3A28&amp;ticket_price=1488&amp;quote_id=-2368881544950869932&amp;utid_state=1&amp;channel=iphone&amp;price_without_closed_user_group=1654&amp;tm_place_name=Quezon+City&amp;deeplink_data=eyJmaWVsZHMiOnsic2lnbmF0dXJlIjoiODYyMThkMTY5ZDVjZDViM2NiNzIzNjljMjZhNzZhMTgifSwidXJsIjoiaHR0cHM6Ly93d3cuZXhwZWRpYS5jb20ucGgvSG90ZWwtU2VhcmNoP3RwaWQ9NjgmbXBlPTE3NzI0MTQ1NDEmZW5kRGF0ZT0yMDI2LTAzLTAzJmFkdWx0cz0xJmxvY2FsZT1lbl9VUyZjaGlkPTA2ZTA0MWExLWNlMTktNDBlMC04Y2Q3LWI1ZTIzODkwNGYyNSZlYXBpZD00NjIzMCZtY3RjPTMmc3RhcnREYXRlPTIwMjYtMDMtMDImbXBkPUdCUCZtcG49MjAwMjYxMTU2JmN1cnJlbmN5PUdCUCZyYXRlcGxhbmlkPTM5MTUwMjgwNiZtcG09MjQmbXBwPTEmbXBvPUVDJnNlbGVjdGVkPTU4NDMwMDMmbXBiPTIuMDUmbXBxPTE3LjA4Jm1wYT0xNy4wOCJ9&amp;utid=369cdf6e-b907-1177-7800-19c5d49c49ff&amp;tm_stars=2&amp;client_id=skyscanner_app&amp;redirect_delay=1000&amp;price_policy=2&amp;pre_redirect_id=494a1378-647b-ead3-0ee5-be54f65bfdcd&amp;tm_city_code&amp;max_price=3039&amp;guests=1&amp;request_id=494a1378-647b-ead3-0ee5-be54f65bfdcd&amp;tm_country_code=PH</t>
  </si>
  <si>
    <t>www.skyscanner.com.ph/hotel_deeplink/4.0/PH/en-US/PHP/h_xp/213085255/2026-03-02/2026-03-03/hotel/hotel/hotels?legacy_provider_id=1&amp;rooms=1&amp;closed_user_group=mobile&amp;hb_data=L0nXOQMrAZd3fkmscsAyWYRxfhitwH8y3C2UKxKwiCDir4gxIveon4C_vKGC3Mpi9xj-da4e7TwlVmGlkP0UiuQ4O4D8yZ2ZiJzPE7NqWJ1kgevI3gzrkp3_PGbBrivkkXeUnuuFQm3Tv0llxKpSLT_D0mq5hod5JZ7d2wBEKS_vY7k1RxIwYrl9grdjyoXaoN1HkwkCUXpPFd3ddFtLbhk-yaV91uzfD1bW9S38JLqZnvOdXu_NiHtjcxvAiamEA0cRCgJPvy26Hhd3HchUyBglaJo%3D&amp;q_datetime_utc=2026-03-02T01%3A36%3A29&amp;ticket_price=3361&amp;quote_id=-6133229929926594891&amp;utid_state=1&amp;channel=iphone&amp;price_without_closed_user_group=4202&amp;tm_place_name=Quezon+City&amp;deeplink_data=eyJmaWVsZHMiOnsic2lnbmF0dXJlIjoiZWRiMmEwYzY0Nzc0NTY4NzdmZjBkMDFmMmIzN2ExYjIifSwidXJsIjoiaHR0cHM6Ly93d3cuZXhwZWRpYS5jb20ucGgvSG90ZWwtU2VhcmNoP3RwaWQ9NjgmbXBlPTE3NzI0MTQ1NTYmZW5kRGF0ZT0yMDI2LTAzLTAzJmFkdWx0cz0xJmxvY2FsZT1lbl9VUyZjaGlkPTE5ZWUxZDkyLWNhN2YtNDIxZS1iMzIwLTcwMDA3YjYyMDQ3OCZlYXBpZD00NjIzMCZtY3RjPTMmc3RhcnREYXRlPTIwMjYtMDMtMDImbXBkPUdCUCZtcG49MzIyNzk1MDA5JmN1cnJlbmN5PUdCUCZyYXRlcGxhbmlkPTM5MTgxNDAzMSZtcG09MjQmbXBwPTAmbXBvPUVDJnNlbGVjdGVkPTgyODMwMTU2Jm1wYj03Ljc5Jm1wcT0zOC45NiZtcGE9MzUuNDIifQ%3D%3D&amp;utid=216729d6-28ec-a0ea-c447-2f4667e00674&amp;tm_stars=4&amp;client_id=skyscanner_app&amp;redirect_delay=1000&amp;price_policy=2&amp;pre_redirect_id=d7c556c5-2e8e-b051-b833-c3943fd328f2&amp;tm_city_code&amp;max_price=5601&amp;guests=1&amp;request_id=d7c556c5-2e8e-b051-b833-c3943fd328f2&amp;tm_country_code=PH</t>
  </si>
  <si>
    <t>www.skyscanner.com.ph/hotel_deeplink/4.0/PH/en-US/PHP/h_ct/205309420/2026-03-02/2026-03-03/hotel/hotel/hotels?legacy_provider_id=31&amp;rooms=1&amp;closed_user_group=general&amp;hb_data=f-18csYdPb34MkDr-eD5yaWWLZTLsyxqEPwnyaygmMeB_GzMPj_9zZ1-vO2o-QOemN_IcdgPfysT3pCRys2RI1_9VsvRP4lwlBVinJ6tkX3henZKnhlXMjkbqZOQ6VoNIIXdwmNt6AHeH7xRCuUCXV09oQpiKp834qUiQwrjzCjhnQYjlgfio57bi3vDwhvniscaUapI-EqFGuqy4EzpxY62HMaLt4xMO6X1nXpYROw8dWN057TqYV4eH-cN8B4ClLXlaRoHcC_LsMyqDA2QlPZ8r1NQiOLPU_LIHvGSL7yntklU4EyVx_sEYruFIojO6jQ36hXdh_Vi7cnwO5MRiFlbk-3-hZGHOvz_YYBFT1d_Rh1f6yHhJ2KkRSFrDDzepOtqXdAnkJrbUn5rdGmU0HJdRw_2qWDDVB7rSZdwzg%3D%3D&amp;q_datetime_utc=2026-03-02T01%3A36%3A31&amp;ticket_price=941&amp;quote_id=1097311202413592833&amp;utid_state=1&amp;channel=iphone&amp;price_without_closed_user_group=1375&amp;tm_place_name=Quezon+City&amp;deeplink_data=eyJmaWVsZHMiOnsic2lnbmF0dXJlIjoiZDZlMGNlMDNkZmJmMTExN2JjMjA2ZGI4MmEwMDA2ODIifSwidXJsIjoiaHR0cHM6Ly9waC50cmlwLmNvbS9ob3RlbHMvcmVkaXJlY3Q%2FaG90ZWxpZD03ODI4NDE1NSZjaXR5PTYxMDIxJkFsbGlhbmNlaWQ9MTI2MDcmc2lkPTg4ODgzMiZjaGVja2luPTIwMjYtMDMtMDImY2hlY2tvdXQ9MjAyNi0wMy0wMyZzaG9wcGluZ2lkPWY1ODUwNTI5M2ZjNjRmNjk4NjExYzdmNTFkMjJlNjZhJmFkdWx0PTEmY2hpbGRyZW49MCZhZ2VzPSZsYW5ndWFnZT1lbnBoJmxvY2FsZT1lbl9QSCZyb29taWQ9MTA5NDMwMjU2MiZzd2lkPTAmcGF5PVBQJmZndD0xJmNybj0xJmN1cnI9UEhQJndrcD0xJnN0YW5kPUg0c0lBQUFBQUFBQV93RDRBQWZfQ2wwS0FoZ0JFZ1FJQVJBQUdsRUk0dmJtaVFRWUFEQUFPUHNSbUFIN2lxb2xxQUVBdUFFQ3dBRUEwUUd1Ui1GNkZBcUpRT0VCcEhBOUN0ZHJqVURvQWRPUXFab0JpQUlnaVFRQUFBQUFBQUFBQUtBRUFLRUZya2ZoZWhUS25FQWFJR1kxT0RVd05USTVNMlpqTmpSbU5qazROakV4WXpkbU5URmtNakpsTmpaaElBUW9uczZUelFaSUFWSUdORGs1WVRjNVdod0tBMUJJVUJFUVdEbTB5SGEtUHhvRFVFaFFJUkJZT2JUSWRyNF9ZZ1ZsYmw5UVNHaTVGSEFCZUFDS0FRZElBWGdBeUFFQnFnRUE4Z0VpWmpVNE5UQTFNamt6Wm1NMk5HWTJPVGcyTVRGak4yWTFNV1F5TW1VMk5tRmZNcElDQVRTYUFnQUFBQURfX3dFQUFQX19uUkVHeWZnQUFBQSJ9&amp;utid=2fc39cc3-2ee0-0487-576b-b9f0790ae1c8&amp;tm_stars=2&amp;client_id=skyscanner_app&amp;redirect_delay=1000&amp;price_policy=2&amp;pre_redirect_id=336a0bf2-bed1-53a9-05b8-cce495f7fc98&amp;tm_city_code&amp;max_price=1042&amp;guests=1&amp;request_id=336a0bf2-bed1-53a9-05b8-cce495f7fc98&amp;tm_country_code=PH</t>
  </si>
  <si>
    <t>14.6080279, 121.0562399</t>
  </si>
  <si>
    <t>www.skyscanner.com.ph/hotel_deeplink/4.0/PH/en-US/PHP/h_ad/213052948/2026-03-02/2026-03-03/hotel/hotel/hotels?legacy_provider_id=22&amp;rooms=1&amp;closed_user_group=general&amp;hb_data=Sc6rN6N_l3e3nERRE27NVinC0Cc8iiqKrcoPTD0g2YsLpp90e9rVfyQPpA06o8ev7erNCkD3t3M6JFFmKBMXLiCemy2jJ_hMsHqPqEVXSbpKy0e6bO4qGzZtH7-PsJvF_I8MMCz1qQ6trJv3uXheKQbAEHewFWfBRuceEv1YWsnMsKZ7TDY-n8uQ2aV2zODVWK8RHEBr5n6zMf1u6-QFpcuBwkmYjF_UgwPnG2eGHt1SxSDVSppfICvg--g_RC7j_D6-VpR4bTW4AsD2q6ML_ALZHcfv2FqRIq1D2gSCE3S2X5Ikd_on6r45J-LwIoRf5f6qAZqV5ai7uDzef_wFt5nG2Ur5ZVNJPFPuF_rdbMsh0h9igXXovtpIQ6fihGqiuyrH1QUNWWYV1umYpSU-oHJsNwu5k5fjZGsiPJ92sBFH&amp;q_datetime_utc=2026-03-02T01%3A37%3A32&amp;ticket_price=1166&amp;quote_id=7835399138048614058&amp;utid_state=1&amp;channel=iphone&amp;price_without_closed_user_group=4663&amp;tm_place_name=Quezon+City&amp;deeplink_data=eyJmaWVsZHMiOnsic2lnbmF0dXJlIjoiZjkzYjQ5NGVkYWRkZjA5ODRkNTBjNWE2MmRiY2Q0MWUifSwidXJsIjoiaHR0cHM6Ly93d3cuYWdvZGEuY29tL3BhcnRuZXJzL3BhcnRuZXJzZWFyY2guYXNweD9jaWQ9MTg0NjM4MyZoaWQ9MzExODczOTAmY3VycmVuY3k9UEhQJmNoZWNraW49MjAyNi0wMy0wMiZjaGVja291dD0yMDI2LTAzLTAzJk51bWJlcm9mQWR1bHRzPTEmTnVtYmVyb2ZDaGlsZHJlbj0wJlJvb21zPTEmbWNpZD0zMzImbWFzdGVyUm9vbUlkPTQ5Njg0Mzc4MSZtcHQ9WlZaT2FHdERPV1JrZFUxcVNVRjVXSHBRYjBvd2MxVlllRU5sZVVWM1JtUnhMeTl2Y2xabFFTOW9VRmM0VkhkMFRuRlJaSFZ1T1ZWVmVqZzBPV2hqTTJsaFMxSlRUMnRIVG0xaFMwZDNQVDAmVG90YWxQcmljZT0xMTY1LjgwJlRvdGFsVGF4PTEzNC44OSZUb3RhbEZlZT05OC4yNyZUb3RhbFN1cmNoYXJnZT0wJm1jdXI9UEhQIn0%3D&amp;utid=ebea679b-18f9-071e-4f7b-9c6ad1e0b9ca&amp;tm_stars=3&amp;client_id=skyscanner_app&amp;redirect_delay=1000&amp;price_policy=2&amp;pre_redirect_id=b0145f35-8b67-e466-d267-318a9b8aefc4&amp;tm_city_code&amp;max_price=1538&amp;guests=1&amp;request_id=b0145f35-8b67-e466-d267-318a9b8aefc4&amp;tm_country_code=PH</t>
  </si>
  <si>
    <t>www.skyscanner.com.ph/hotel_deeplink/4.0/PH/en-US/PHP/h_ct/47002472/2026-03-02/2026-03-03/hotel/hotel/hotels?legacy_provider_id=31&amp;rooms=1&amp;closed_user_group=general&amp;hb_data=SBIRYaUJCcoxkygYYypCEgN9kTe4LhrsaCpkavQDt58eBLg5J1hcTxtz5oJXn3I0eXYZDVHT6sChPIhs_Sr5NpKHN4oIVzcfV_bkiWh3EG9OnAz6Q-DUiD1jhz9ls5Q5BGBbAzcnzoBXfZxac6sPTb4bRb4PYCqQR13Se3bahlF6oXun7nrk4OPha6CnlKx2fkyfhcLmOTucrG_0Lm3qhyM5Wxtyu4TV9Aq_wWjvVZVsVtK1WcNgluZELF_Dgb5tZGRLqX9OvS1gDrSHi7YKt50MjBZyk0DPE9rw-UHWlo9MSz74h5Zl9HMpZE26Ac1e2cWHKlK7YOjhF3fteXmerxXc5fVXHLheU-uL1d31b5QMNy7mKtc_QKAXNwvTeOqljEb-KqFxhD6V6QeXiKIMWfdSevNKtkGDXLdWJlBwNg%3D%3D&amp;q_datetime_utc=2026-03-02T01%3A36%3A35&amp;ticket_price=3199&amp;quote_id=1646798671846068757&amp;utid_state=1&amp;channel=iphone&amp;price_without_closed_user_group=8599&amp;tm_place_name=San+Juan&amp;deeplink_data=eyJmaWVsZHMiOnsic2lnbmF0dXJlIjoiMTk1YzMyNDUyNGYzNjRmMDgyODRkZWNjMjJlZjAzZTcifSwidXJsIjoiaHR0cHM6Ly9waC50cmlwLmNvbS9ob3RlbHMvcmVkaXJlY3Q%2FaG90ZWxpZD0xODgyNTkyJmNpdHk9OTI3MDgmQWxsaWFuY2VpZD0xMjYwNyZzaWQ9ODg4ODMyJmNoZWNraW49MjAyNi0wMy0wMiZjaGVja291dD0yMDI2LTAzLTAzJnNob3BwaW5naWQ9NGE3NzQxNGI0YjE0NDVkNDk1MjU5MWQzYmI3YTQ4YWImYWR1bHQ9MSZjaGlsZHJlbj0wJmFnZXM9Jmxhbmd1YWdlPWVucGgmbG9jYWxlPWVuX1BIJnJvb21pZD0xNTYzNzAxODU2JnN3aWQ9MCZwYXk9UFAmZmd0PTEmY3JuPTEmY3Vycj1QSFAmd2twPTEmc3RhbmQ9SDRzSUFBQUFBQUFBX3dELUFBSF9DbHdLQWhnQkVnUUlBUkFBR2xBSTRPVFE2UVVZQURBQU9KRVNtQUhnODNLb0FRQzRBUUxBQVFEUkFleFJ1QjZGUmFWQTRRRVVya2ZoZXY2b1FPZ0JzSUh3NXdHSUFpQ0pCQUFBQUFBQUFBQUFvQVFBb1FYTnpNek16TFI4UUJvZ05HRTNOelF4TkdJMFlqRTBORFZrTkRrMU1qVTVNV1F6WW1JM1lUUTRZV0lnQkNqaHhwUE5Ca2dCVWdZM05qTTRNek5hSEFvRFVFaFFFUkJZT2JUSWRyNF9HZ05RU0ZBaEVGZzV0TWgydmo5aUJXVnVYMUJJYUxrVWNBRjRBSW9CQjBnQmVBRElBUUdxQVFjS0F6QXlNaEFDOGdFaU5HRTNOelF4TkdJMFlqRTBORFZrTkRrMU1qVTVNV1F6WW1JM1lUUTRZV0pmTUpJQ0FUU2FBZ0FBQUFEX193RUFBUF9fUHlyY2x2NEFBQUEifQ%3D%3D&amp;utid=44041e33-fbcd-f335-9801-db3fc64384d0&amp;tm_stars=3&amp;client_id=skyscanner_app&amp;redirect_delay=1000&amp;price_policy=2&amp;pre_redirect_id=7b10cde2-1231-04e4-11fd-93dfa7c0e864&amp;tm_city_code&amp;max_price=4183&amp;guests=1&amp;request_id=7b10cde2-1231-04e4-11fd-93dfa7c0e864&amp;tm_country_code=PH</t>
  </si>
  <si>
    <t>www.skyscanner.com.ph/hotel_deeplink/4.0/PH/en-US/PHP/h_ct/216341740/2026-03-05/2026-03-06/hotel/hotel/hotels?legacy_provider_id=31&amp;rooms=1&amp;closed_user_group=general&amp;hb_data=QZ5BujpfuljS9-NoPrvSc9X5L1s4ZSgd0thhJ-m9tQv2dvwD5SZ2IRm-_Q0bDc-wNF2OAXvlUMIoNormjjqggWhKi5QcxRcsTwisDFGp9mEz4beN1kLYbg6xGWcSZCAVg81FMflWBjz4T5gz2bDKFJkJ8lILwAG_nLZ601p62oVjqUYz145u3CZNqpsjAdOVJWJ0y0pZAU7O4A-UeRjs3BcT-7MyVBw6KkoeWikIeXYmNuVI1Nk9zQH2qSrlAiNZ6BmSgjIu2BUvIDf4fhEHfVvDnnWi_Dy8ajhLqb0j5ZLgnl9P--4lX1dUb88Me9_wK8rSay6JJkYepnKEl52HRGt6sJYimML_1CmtrPQNtDr_jA3YuJxd5MBBhFO20WIjJNGWzyBczfxz0Im3JNh3RosEtMcfUViNmnV6DkahhA%3D%3D&amp;q_datetime_utc=2026-03-05T14%3A41%3A25&amp;ticket_price=1768&amp;quote_id=620646052413690563&amp;utid_state=1&amp;channel=iphone&amp;price_without_closed_user_group=3367&amp;tm_place_name=Manila&amp;deeplink_data=eyJmaWVsZHMiOnsic2lnbmF0dXJlIjoiYmVkNjcxMGQwMDVjNGQ3NjIxOTkwZWQ0M2Q5YzFkNWEifSwidXJsIjoiaHR0cHM6Ly9waC50cmlwLmNvbS9ob3RlbHMvcmVkaXJlY3Q%2FaG90ZWxpZD0xMDg4MjkxMTQmY2l0eT0zNjQmQWxsaWFuY2VpZD0xMjYwNyZzaWQ9ODg4ODMyJmNoZWNraW49MjAyNi0wMy0wNSZjaGVja291dD0yMDI2LTAzLTA2JnNob3BwaW5naWQ9YjhhOTBkYzkwMzM2NDI4YmE3N2IzMmVhN2E3MTM2ZjAmYWR1bHQ9MSZjaGlsZHJlbj0wJmFnZXM9Jmxhbmd1YWdlPWVucGgmbG9jYWxlPWVuX1BIJnJvb21pZD0xNjA1NjQ1MzExJnN3aWQ9MCZwYXk9UFAmZmd0PTEmY3JuPTEmY3Vycj1QSFAmd2twPTEmc3RhbmQ9SDRzSUFBQUFBQUFBX3dEX0FBRF9DbDBLQWhnQkVnUUlBUkFBR2xFSV8tZlFfUVVZQURBQU9Qc1JtQUc2c19JenFBRUF1QUVDd0FFQTBRRWZoZXRSdUlPWFFPRUJYSV9DOVNpaG0wRG9BYmZHdTlNQmlBSWdpUVFBQUFBQUFBQUFBS0FFQUtFRkFBQUFBQUFBQUFBYUlHSTRZVGt3WkdNNU1ETXpOalF5T0dKaE56ZGlNekpsWVRkaE56RXpObVl3SUFRbzJLaW16UVpJQVZJR09UQmtaREl3V2h3S0ExQklVQkZIQTNnTEpDaS1QeG9EVUVoUUlVY0RlQXNrS0w0X1lnVmxibDlRU0dpOEZIQUJlQUNLQVFkSUFYZ0F5QUVCcWdFSENnTXdNaklRQXZJQkltSTRZVGt3WkdNNU1ETXpOalF5T0dKaE56ZGlNekpsWVRkaE56RXpObVl3WHpHU0FnRTBtZ0lBQUFBQV9fOEJBQURfXzhMaWpqRF9BQUFBIn0%3D&amp;utid=ae225ae7-38c1-3620-cf80-54cd22ec5834&amp;tm_stars=3&amp;client_id=skyscanner_app&amp;price_policy=2&amp;pre_redirect_id=b9652711-5a46-1781-091d-95f48667121d&amp;tm_city_code=MNLP&amp;max_price=1959&amp;guests=1&amp;request_id=b9652711-5a46-1781-091d-95f48667121d&amp;tm_country_code=PH</t>
  </si>
  <si>
    <t>www.skyscanner.com.ph/hotel_deeplink/4.0/PH/en-US/PHP/h_ad/130415594/2026-03-02/2026-03-03/hotel/hotel/hotels?legacy_provider_id=22&amp;rooms=1&amp;closed_user_group=general&amp;hb_data=rWlnMX9oI7HfNB6KDjdrLpkPkJGLpvEu32jmj6Xj51YzRAKrfgG2w8yJ6P7vRdsB9Em8MM_2NarMa6OtGBTPdH8MWm3lLa1TvX2JBeh7xGGJnQMspRCUn1wQjRR8SKgs4u-SJFix7PEE5PbltXc5uloG-c5OMsTZYaok6WAaGwQvZAJZ_sPGvtpbDx0gWd-gr9teRKHJQtk5W5ayGsKZ-JIQN8dJpyy7eOztEXXl-UM77w3hInVlDAOJ83jtqL5PW4TV2YylhcLN2BdZPe4exULSc2uMhsgcmo4Ta2ts3LsPcLj23RPJEC1-vrMT4cBJYZDUIlAR_WwKSZwpqx3bgi02iX_NxR2p04hduSL9IxL06TxUKxbd9ks0PtMDXDGg0k2AXdXeo58AF8fxqNqshhJ_GTFUmAqIRxGV__5jfjSr&amp;q_datetime_utc=2026-03-02T01%3A37%3A36&amp;ticket_price=1046&amp;quote_id=3792490154695740683&amp;utid_state=1&amp;channel=iphone&amp;price_without_closed_user_group=3475&amp;tm_place_name=Quezon+City&amp;deeplink_data=eyJmaWVsZHMiOnsic2lnbmF0dXJlIjoiNmZkMDE1MzIyZWVlMmMyYjdjNWY4ZmE4MzJhOWJkYmYifSwidXJsIjoiaHR0cHM6Ly93d3cuYWdvZGEuY29tL3BhcnRuZXJzL3BhcnRuZXJzZWFyY2guYXNweD9jaWQ9MTg0NjM4MyZoaWQ9NjE3OTk4JmN1cnJlbmN5PVBIUCZjaGVja2luPTIwMjYtMDMtMDImY2hlY2tvdXQ9MjAyNi0wMy0wMyZOdW1iZXJvZkFkdWx0cz0xJk51bWJlcm9mQ2hpbGRyZW49MCZSb29tcz0xJm1jaWQ9MzMyJm1hc3RlclJvb21JZD0zMzkzMDcxJm1wdD1SVEkyT0haclpXMWlUMHMxU1hZMU5UaExheXM0VVhSVmExaHBhM2RRZG5wdWMwSlpOMk54UkRKdlkwdE9kM012TDJac1ZFNXFhVEJ4WnpKTFNEUmxNRGtyU25jeloyRTNiRWh5ZVEmVG90YWxQcmljZT0xMDQ2LjA5JlRvdGFsVGF4PTk4Ljc5JlRvdGFsRmVlPTg5Ljg1JlRvdGFsU3VyY2hhcmdlPTAmbWN1cj1QSFAifQ%3D%3D&amp;utid=e8239948-7472-99be-43e1-076110d12239&amp;tm_stars=3&amp;client_id=skyscanner_app&amp;redirect_delay=1000&amp;price_policy=2&amp;pre_redirect_id=76fe94d4-5bbb-8a4c-9a77-9e4eb1b803c4&amp;tm_city_code&amp;max_price=2926&amp;guests=1&amp;request_id=76fe94d4-5bbb-8a4c-9a77-9e4eb1b803c4&amp;tm_country_code=PH</t>
  </si>
  <si>
    <t>www.skyscanner.com.ph/hotel_deeplink/4.0/PH/en-US/PHP/h_fd/56664444/2026-03-02/2026-03-03/hotel/hotel/hotels?legacy_provider_id=927050&amp;rooms=1&amp;closed_user_group=apps&amp;hb_data=6M9XnH1Tge9etDqnljFr24OirE5R2bJkAOJpuwy_GVdS0IUFyolUOCdgWdZ_QPzJyjMKyNfA1ndu63Ziuv2pnWNM8gH6OySqubHWDHNbVa161ddwTxE7vUrjHrPzgy8yVk5GgbUmLcp0rn8jon6vduXsXlMLdFAy8V1cX8lrPnZD5VOROIRnUA1feczhxoyHKUscgUVfmyQaa0SM6b9uhs37i4tjFNwbAczCQ6c6l6xj2uskGIqX9C9gi8ai8XaBxP0tRzsy6yn911ZvS05D-Jb2vZnVP2BnQ-y-zLNXm3Fv6fOM5hybc0uPaf3-n1MDacFV4ItpJ_mT31VoCZeDdFRvbqA-lWAbrQPp0JRGBffBTcJiNNrthyagFnUtjFS9Uf-dipyZ2HThfsSkDrPeNGgLNThDoZuWpeZaiDJfLhGbrQ%3D%3D&amp;q_datetime_utc=2026-03-02T01%3A36%3A36&amp;ticket_price=922&amp;quote_id=2533862203721256668&amp;utid_state=1&amp;channel=iphone&amp;price_without_closed_user_group=2205&amp;tm_place_name=Quezon+City&amp;deeplink_data=eyJmaWVsZHMiOnsic2lnbmF0dXJlIjoiYWY1NWU0MjRkZjY1YzQ3OGUwMjAyY2MzODlkOTJlODgifSwidXJsIjoiaHR0cHM6Ly9kZWFscy52aW8uY29tP3NpZz1iZDM5YzA1NjUxM2E3Yjc1MmQ1ODI3MzRiNWIyMmJlY2UxNzE2OGY0MDQ1Y2QzNGRhMWFlMWI4MmE1ZjRkZGFkMzkzNjM0MzAzMzM3MzgzOTM4JnNpZy1pc3M9bWV0YSZ0dXJsPWh0dHBzJTNBJTJGJTJGdmlvLmNvbSUyRkhvdGVsJTJGU2VhcmNoJTNGY2hlY2tJbiUzRDIwMjYtMDMtMDIlMjZjaGVja091dCUzRDIwMjYtMDMtMDMlMjZjdXJyZW5jeSUzRFBIUCUyNmVwdiUzRE1TNHklMjZlc2QlM0RiTEVyU1NMWjBZN3VEZUpDczZISWtnTVZWMEY4OWZvaU9xR2IzSlBDQ1pEd1RRbGpjRGt4VkVPODEzdXJUSGJaR01BQ1dySl9xSGNuU0pDTVZoZGQxcm41aW9fZVhCaFFkcU1ZNEUyZ1A2V2RmUU52czNvJTI1M0QlMjZmb3JjZUN1cnJlbmN5Q2hhbmdlJTNEMSUyNmZvcmNlTGFuZ3VhZ2VDaGFuZ2UlM0QxJTI2aG90ZWxJZCUzRDQ0NDE5NjQxJTI2bGFiZWwlM0RzcmMlMjUzRHNreXNjYW5uZXIlMjUyNnVjb3VudHJ5JTI1M0RQSCUyNTI2dWRldmljZSUyNTNEbW9iaWxlJTI1MjZob3RlbCUyNTNENDQ0MTk2NDElMjUyNmRheSUyNTNEMiUyNTI2bW9udGglMjUzRDAzJTI1MjZ5ZWFyJTI1M0QyMDI2JTI1MjZsb3MlMjUzRDElMjUyNm9mZmVyaWQlMjUzRG9FWjJaM2l0eEVOOCUyNTI2cHJpY2UlMjUzRDkyMi4yOSUyNTI2Y3VycmVuY3klMjUzRFBIUCUyNTI2dXNlcmxhbmclMjUzRGVuJTI1MjZfdGglMjUzRDY0NGUyNWRjZWVkYzBkODBjMzA2YzZiZmQ3ODdlOTAwMjczZTk5Y2NmMzk2MTlkNCUyNTI2ZHRzJTI1M0QxNzcyNDE0Mjk3JTI1MjZvbHV0JTI1M0QxNzcyNDE0Mjk2JTI1MjZjYW5QYXlMYXRlciUyNTNEZmFsc2UlMjUyNnJlcXVlc3RVc2VyR3JvdXAlMjUzRCUyNTI2b2ZmZXJVc2VyR3JvdXAlMjUzRHB1YmxpYyUyNmxhbmclM0RlbiUyNm90aSUzRGlRWXMweDF2X0U4JTI2cHJlZmVycmVkUmF0ZSUzRDkyMi4yOSUyNnByb2ZpbGUlM0RyMmQybTcza244JTI2cm9vbXMlM0QxJTI2dXNlckNvdW50cnklM0RQSCUyNnV0bV9jYW1wYWlnbiUzRHNreXNjYW5uZXIlMjZ1dG1fbWVkaXVtJTNEY3BjJTI2dXRtX3NvdXJjZSUzRHNreXNjYW5uZXIifQ%3D%3D&amp;utid=5d7dbf4b-899f-ff82-5174-e2f2e4ea9d08&amp;tm_stars=0&amp;client_id=skyscanner_app&amp;redirect_delay=1000&amp;price_policy=2&amp;pre_redirect_id=1f9ac876-2390-eeb9-14e8-a51a3a1d6342&amp;tm_city_code&amp;max_price=1132&amp;guests=1&amp;request_id=1f9ac876-2390-eeb9-14e8-a51a3a1d6342&amp;tm_country_code=PH</t>
  </si>
  <si>
    <t>14.6137144, 121.0318377</t>
  </si>
  <si>
    <t>ZEN Rooms Symphony Timog Ave QC</t>
  </si>
  <si>
    <t>https://www.google.com/maps/place/Sotogrande+Hotel+Katipunan/data=!4m11!3m10!1s0x3397b7f2fec2c27b:0x5d1dd3aa1c81abb8!5m3!1s2026-03-01!4m1!1i2!8m2!3d14.6157786!4d121.0704344!16s%2Fg%2F11c7vrwckp!19sChIJe8LC_vK3lzMRuKuBHKrTHV0?authuser=0&amp;hl=en&amp;rclk=1</t>
  </si>
  <si>
    <t>www.skyscanner.com.ph/hotel_deeplink/4.0/PH/en-US/PHP/h_h1/213571994/2026-03-02/2026-03-03/hotel/hotel/hotels?legacy_provider_id=927111&amp;rooms=1&amp;closed_user_group=mobile&amp;hb_data=wPmodW7VT6ltZobmDahz6tO4hOy2Vcn7CDAB-g0RH3UdhTl5Eb2JbG7ur6kW-v1ZizN8vqqkfF0hFQqaI3FVfqm1BU_U_wiNAwTmVb_VMEiiFo60-7z4lt1JiN40ENAcnx6A4Wu1bnZGZX7elE9N5fm7IRZ5y4hIdNMBqTiVOqyrRGicC9YUetaT-7lPz42kqOwQjbL2wrri5Zx76Tx9is1vDJnigo-bbe1Aam3x7ijQffHNsHK0mX_UT2OgWPEPBnvlSlscAwa9SVz6-qX5zdekP1s%3D&amp;q_datetime_utc=2026-03-02T01%3A36%3A41&amp;ticket_price=3645&amp;quote_id=-680511113224008611&amp;utid_state=1&amp;channel=iphone&amp;price_without_closed_user_group=4861&amp;tm_place_name=Quezon+City&amp;deeplink_data=eyJmaWVsZHMiOnsic2lnbmF0dXJlIjoiOWNmNDQxOWRlYTQyYTBjMDQ1YmUxNDE4ZWRiN2JiMmMifSwidXJsIjoiaHR0cHM6Ly9waC5ob3RlbHMuY29tL0hvdGVsLVNlYXJjaD90cGlkPTMyMTQmbXBlPTE3NzI0MTQzMDcmZW5kRGF0ZT0yMDI2LTAzLTAzJmFkdWx0cz0xJmxvY2FsZT1lbl9QSCZjaGlkPWE1ZWRiNTA4LTk2ZDgtNGNhNC1iMTgyLTJiOTliNzkwMzI3MCZlYXBpZD00NCZtY3RjPTMmc3RhcnREYXRlPTIwMjYtMDMtMDImbXBkPVBIUCZtcG49MzE2MTM5MDY4JmN1cnJlbmN5PVBIUCZyYXRlcGxhbmlkPTM4NTUxNDAwNyZtcG09MjQmbXBwPTEmbXBvPUVDJnNlbGVjdGVkPTc0OTkwNzY3Jm1wYj02NTcuMzgmbXBxPTMyODYuODYmbXBhPTI5ODguMDUifQ%3D%3D&amp;utid=1dae3312-dd2a-89e5-5000-d5d4301aab26&amp;tm_stars=3&amp;client_id=skyscanner_app&amp;redirect_delay=1000&amp;price_policy=2&amp;pre_redirect_id=5042df58-61c3-a008-a392-e1371c72a7f0&amp;tm_city_code&amp;max_price=8907&amp;guests=1&amp;request_id=5042df58-61c3-a008-a392-e1371c72a7f0&amp;tm_country_code=PH</t>
  </si>
  <si>
    <t>www.skyscanner.com.ph/hotel_deeplink/4.0/PH/en-US/PHP/h_ad/212597742/2026-03-02/2026-03-03/hotel/hotel/hotels?legacy_provider_id=22&amp;rooms=1&amp;closed_user_group=general&amp;hb_data=buegwTVNg4GuaOgz_5K5ES_tMwEPzPsfF62Bx5gLP4chSOeOFEGWWABfDRc3thSEjtrP4G0KKk46hyyrkqUZtE3ZK_rulKMBm9iRZx4y2W4us9khB1mI3EDnsMmx5CYq0x6hy6SMz9TTi_v3_L_IL60pfRv6n8jS9K62Ehy0e_1QtQlQPe9UBOcB543WjRmOv0_MTZJVFZ8krqbqznXrYaJuxsUfUT2kZsHIfUSGYFsmJqwLAi8wvUFvZ9hl9c_OnXiagjXL9gU27-Q4jMDEoelO2ewcy6NgDINSbkc4praIZOKbPphXTNX6A5PqUKP2Sw_AXqSUZEuDwJ-YgFAchBcq75SbIUZ6XuV_YQAXQUGqRrP9t3fUCda--CRVBRYzuuP9g-wMcgbCjyck2YOH6f-1T3bijjOosUJhunNAIL6d&amp;q_datetime_utc=2026-03-02T01%3A36%3A42&amp;ticket_price=871&amp;quote_id=-8887593091085376697&amp;utid_state=1&amp;channel=iphone&amp;price_without_closed_user_group=3485&amp;tm_place_name=Quezon+City&amp;deeplink_data=eyJmaWVsZHMiOnsic2lnbmF0dXJlIjoiYzk3MjAwZmYyMWRjN2YyMWI1ZGI2MWQwZGQ5Y2JlZTMifSwidXJsIjoiaHR0cHM6Ly93d3cuYWdvZGEuY29tL3BhcnRuZXJzL3BhcnRuZXJzZWFyY2guYXNweD9jaWQ9MTg0NjM4MyZoaWQ9MzIwMDQ4NzQmY3VycmVuY3k9UEhQJmNoZWNraW49MjAyNi0wMy0wMiZjaGVja291dD0yMDI2LTAzLTAzJk51bWJlcm9mQWR1bHRzPTEmTnVtYmVyb2ZDaGlsZHJlbj0wJlJvb21zPTEmbWNpZD0zMzImbWFzdGVyUm9vbUlkPTYyOTY5NDQ0MyZtcHQ9VTFGa1RWZG5TR0ZTUVVobldUaGlUMUZDVEVSSE5ESXlTWFo1VTJGWWJURm5XRE13TTJkSGJsZFVTM1JLYmpaRVVXNVRlbE5hZWtSSU9GRnJTWGQwUWtGa2JYRm5WREprZWxSbGIyRm5QVDAmVG90YWxQcmljZT04NzEuMzImVG90YWxUYXg9MTAwLjY3JlRvdGFsRmVlPTczLjYwJlRvdGFsU3VyY2hhcmdlPTAmbWN1cj1QSFAifQ%3D%3D&amp;utid=067dfb55-8284-ad60-552b-04b523f8f856&amp;tm_stars=3&amp;client_id=skyscanner_app&amp;redirect_delay=1000&amp;price_policy=2&amp;pre_redirect_id=4a32f91e-cbb2-e5d1-8a7a-189d18c698a5&amp;tm_city_code&amp;max_price=1822&amp;guests=1&amp;request_id=4a32f91e-cbb2-e5d1-8a7a-189d18c698a5&amp;tm_country_code=PH</t>
  </si>
  <si>
    <t>14.6205706, 121.0486709</t>
  </si>
  <si>
    <t>https://www.google.com/maps/place/Fersal+Hotel/data=!4m11!3m10!1s0x3397b70b8563442d:0x85f5ba3ede44cfb5!5m3!1s2026-03-01!4m1!1i2!8m2!3d14.6462122!4d121.052959!16s%2Fg%2F1vvyvl_t!19sChIJLURjhQu3lzMRtc9E3j669YU?authuser=0&amp;hl=en&amp;rclk=1</t>
  </si>
  <si>
    <t>www.skyscanner.com.ph/hotel_deeplink/4.0/PH/en-US/PHP/h_ct/116838858/2026-03-05/2026-03-06/hotel/hotel/hotels?legacy_provider_id=31&amp;rooms=1&amp;closed_user_group=general&amp;hb_data=eYf0JreLRSz0PxRWt9R8rC675PcUXlN1T818n8tOQvezYA1UvISWr4feifSJQcnhsxQn0ZPdADLlg82vFTL3jlGLpu49rYGNGsU0SDnaazaTe4Fb60B2AUIr28O766Mz9jP5BQlSzqKMzrn8AFyC-6cb8nQRuSp0Pha8e-CQaKoCvCy571lGpchJLUidcMlL09VZ9WcfGYFgpMPV1I0SEt6o2DF_re56USkT2CowCDHeATGrrKtiY8s7HNw6Q2HyNfdnb9Wfexoo7I0JFXmWe_qnqoGROXx0DhBzAnovPFBxtnZGtAHwyLavX3DjyVL-CuWb_CbD_DBmwiCgiSPxGlorFaIw0n41-kxDLhmGvSvgyv5isGGOJWIW3489mXUGhVq_VkAZKCzNnpTOD1Eg2kq_qs6sz3UVWHVdCaHuPA%3D%3D&amp;q_datetime_utc=2026-03-05T14%3A41%3A28&amp;ticket_price=2195&amp;quote_id=-6397847374598030486&amp;utid_state=1&amp;channel=iphone&amp;price_without_closed_user_group=4717&amp;tm_place_name=Bancaobancao&amp;deeplink_data=eyJmaWVsZHMiOnsic2lnbmF0dXJlIjoiZTkxODcwNjNkN2UxMTA4NDRhZjIyNmZkZjEyOTYwZGEifSwidXJsIjoiaHR0cHM6Ly9waC50cmlwLmNvbS9ob3RlbHMvcmVkaXJlY3Q%2FaG90ZWxpZD0yNTAzNDkzJmNpdHk9NzUxNSZBbGxpYW5jZWlkPTEyNjA3JnNpZD04ODg4MzImY2hlY2tpbj0yMDI2LTAzLTA1JmNoZWNrb3V0PTIwMjYtMDMtMDYmc2hvcHBpbmdpZD1lNzJjZGUyYjMyMDA0NWViODFhOWQ2MjIyNmU2ZGIzMSZhZHVsdD0xJmNoaWxkcmVuPTAmYWdlcz0mbGFuZ3VhZ2U9ZW5waCZsb2NhbGU9ZW5fUEgmcm9vbWlkPTE2NjM1MDc4NDkmc3dpZD0wJnBheT1QUCZmZ3Q9MSZjcm49MSZjdXJyPVBIUCZ3a3A9MSZzdGFuZD1INHNJQUFBQUFBQUFfd0QzQUFqX0Nsd0tBaGdCRWdRSUFSQUFHbEFJaWJ1Y21RWVlBREFBT1BzUm1BSEY1cGdCcUFFQXVBRUN3QUVBMFFHa2NEMEsxM3llUU9FQkN0ZWpjRDBtb1VEb0FkZWk3d2lJQWlDSkJBQUFBQUFBQUFBQW9BUUFvUVVBQUFBQUFBQUFBQm9nWlRjeVkyUmxNbUl6TWpBd05EVmxZamd4WVRsa05qSXlNalpsTm1SaU16RWdCQ2oxcTZiTkJrZ0JVZ1ppTURRNU5HSmFIQW9EVUVoUUVVY0RlQXNrS0w0X0dnTlFTRkFoUndONEN5UW92ajlpQldWdVgxQklhTHdVY0FGNEFJb0JCMGdCZUFESUFRR3FBUUR5QVNKbE56SmpaR1V5WWpNeU1EQTBOV1ZpT0RGaE9XUTJNakl5Tm1VMlpHSXpNVjh3a2dJQk5Kb0NBQUFBQVBfX0FRQUFfXzlRVjFCYTl3QUFBQSJ9&amp;utid=704fb72a-7fd3-0e09-986b-055f255c2ff4&amp;tm_stars=3&amp;client_id=skyscanner_app&amp;price_policy=2&amp;pre_redirect_id=c202410a-262e-3428-2981-8097ddeaccb7&amp;tm_city_code&amp;max_price=3717&amp;guests=1&amp;request_id=c202410a-262e-3428-2981-8097ddeaccb7&amp;tm_country_code=PH</t>
  </si>
  <si>
    <t>www.skyscanner.com.ph/hotel_deeplink/4.0/PH/en-US/PHP/h_ad/46983856/2026-03-02/2026-03-03/hotel/hotel/hotels?legacy_provider_id=22&amp;rooms=1&amp;closed_user_group=general&amp;hb_data=Xfb0-5FEz0BbutgIxtcp6iuzl_oOwXYfYn9prRhdp8NBvR8-KSla3y0Nwp4RcPRUswyfXSVARX7AOuem4zYSNXIHOrCV8K2_opgx1pTFIwoTzpAsMOYr2VGqtonqHQI71DGC6RtMXf6EWVNTzkitAgnbVDyfge9Lwcevoipov-gAN0IXf2Gfu8VknHUwnto94rCVfhwOu2VtcK_uesRkE3rnJmqhgM0MN4CTqWlxaxnc4YXIwKMY0zrVSp2Ar5w1Sei_41v60FFtgUDfInwuP7RaQUp6eJwjJB_pdXzJF0b-f7ga4cn2r864c_aRBp3K3pg_DnRELLKTbdgs4m-jUwFZG2DN7Mg7VPc83DNfYmPPrkHrGqpWduSUaNBhy6kbpTZtLj7TTVk3lTyAAUOMk3hhFpoZewCBg7MxCcM6-AbQ&amp;q_datetime_utc=2026-03-02T01%3A36%3A51&amp;ticket_price=1892&amp;quote_id=-4260406813510997464&amp;utid_state=1&amp;channel=iphone&amp;price_without_closed_user_group=5000&amp;tm_place_name=Mandaluyong&amp;deeplink_data=eyJmaWVsZHMiOnsic2lnbmF0dXJlIjoiOTEyN2M2MGUxMGQzMTk2ODVkMWRmM2MzYjgyOTllNTYifSwidXJsIjoiaHR0cHM6Ly93d3cuYWdvZGEuY29tL3BhcnRuZXJzL3BhcnRuZXJzZWFyY2guYXNweD9jaWQ9MTg0NjM4MyZoaWQ9OTc1MjQmY3VycmVuY3k9UEhQJmNoZWNraW49MjAyNi0wMy0wMiZjaGVja291dD0yMDI2LTAzLTAzJk51bWJlcm9mQWR1bHRzPTEmTnVtYmVyb2ZDaGlsZHJlbj0wJlJvb21zPTEmbWNpZD0zMzImbWFzdGVyUm9vbUlkPTk0MjkzMDQmbXB0PVFVZzJOM2x1VUVwNGFsRm5hR1ZDUzJKNE1IUjRVRUpRVkRsRFdESTJZeXRHUzNaVlNWZE9Ra2QwVjNONmNDOVRWVGwxTDNaaVQyczBVMVJRVFdSeFF6Uk9WMWh4V0RKYVZHWk5ZUSZUb3RhbFByaWNlPTE4OTIuMTQmVG90YWxUYXg9MjExLjcxJlRvdGFsRmVlPTE2MC42NCZUb3RhbFN1cmNoYXJnZT0wJm1jdXI9UEhQIn0%3D&amp;utid=6df39706-161d-aad7-a66b-4a07af1cd86e&amp;tm_stars=3&amp;client_id=skyscanner_app&amp;redirect_delay=1000&amp;price_policy=2&amp;pre_redirect_id=b2cf0de5-85ef-37e5-bd2b-b8f7f1c37368&amp;tm_city_code&amp;max_price=2744&amp;guests=1&amp;request_id=b2cf0de5-85ef-37e5-bd2b-b8f7f1c37368&amp;tm_country_code=PH</t>
  </si>
  <si>
    <t>www.skyscanner.com.ph/hotel_deeplink/4.0/PH/en-US/PHP/h_h1/136428396/2026-03-02/2026-03-03/hotel/hotel/hotels?legacy_provider_id=927111&amp;rooms=1&amp;closed_user_group=mobile&amp;hb_data=HsrI6wKwlsP16su04_5Bnc5EiFaxklta9zJu6V-d3lMdUpA7BcV1T2GLpQ98c9pR8pPQLHzroc8ZvmoQBTKjm1tK-HMPsT8AuUjc-R7dHX7Tm8dIVGAYf3hlKTmy2MqqkA1cN3mWy3uLDjcbvhxtv0U8JjfGva0l-shQRU_XwdQUkpAQUqhvkg81TXxhSB6OplHhUKtjuKVmK8qQ9GtfSgWSAX377wosgCV0mbaKErEFooaEobqRZ2sB0iYMHmf6YXs0v60KBLTkN_VFy0GsIdD-zyg%3D&amp;q_datetime_utc=2026-03-02T01%3A36%3A52&amp;ticket_price=3059&amp;quote_id=4291852218246395305&amp;utid_state=1&amp;channel=iphone&amp;price_without_closed_user_group=4600&amp;tm_place_name=Quezon+City&amp;deeplink_data=eyJmaWVsZHMiOnsic2lnbmF0dXJlIjoiMjY0NjRhOWE1MGFmY2I1MzY0MTM0NDZhMTFhM2QzYmUifSwidXJsIjoiaHR0cHM6Ly9waC5ob3RlbHMuY29tL0hvdGVsLVNlYXJjaD9tcGQ9UEhQJnRwaWQ9MzIxNCZtcGU9MTc3MjQxNDc0MSZlbmREYXRlPTIwMjYtMDMtMDMmYWR1bHRzPTEmbXBuPTMyNDI0OTE0MCZtcG09MjQmbXBwPTEmbG9jYWxlPWVuX1BIJm1wbz1FQyZjaGlkPTdiZTk3N2M4LTU5ZTItNGUwNy04N2RjLTNiZjA1MTQ5ODk2ZiZtcHE9MjczMS4yNSZlYXBpZD00NCZtY3RjPTMmY3VycmVuY3k9UEhQJnJhdGVwbGFuaWQ9Mzk4MTQ0MzQ2JnNlbGVjdGVkPTExODA0NjEyJnN0YXJ0RGF0ZT0yMDI2LTAzLTAyJm1wYj0zMjcuNzUmbXBhPTI3MzEuMjUifQ%3D%3D&amp;utid=b6d0efbd-091e-be3d-011b-f32835ea23c4&amp;tm_stars=3&amp;client_id=skyscanner_app&amp;redirect_delay=1000&amp;price_policy=2&amp;pre_redirect_id=3e26953c-df63-b0c4-2495-6a64d548851d&amp;tm_city_code&amp;max_price=3955&amp;guests=1&amp;request_id=3e26953c-df63-b0c4-2495-6a64d548851d&amp;tm_country_code=PH</t>
  </si>
  <si>
    <t>www.skyscanner.com.ph/hotel_deeplink/4.0/PH/en-US/PHP/h_fd/147391100/2026-03-05/2026-03-06/hotel/hotel/hotels?legacy_provider_id=927050&amp;rooms=1&amp;closed_user_group=mobile&amp;hb_data=FEeI735dDhV6p3vVgPaoLrWI48F80Br4mBPv_yQcSLcQafxsbDXJzjL9iCc7PH-oEor3HvwwxhsPUmiTlbyrcPhF0r9y4n9INfvLvIZeC3lSBXn9XbCqr9c2c5GUtSyNZLcU8nKYqyL1HjElPaCnOvaK2XvTLm8wcOiE7HxXb7bEuD97WfzvAk2a1yvnHRwgLd9vE7cA1EFyXUg6Atlyljk6qmwS2WoFFmNKEGske3QwuF_1gRXV6175RzjC27Onnxl4GZIvQwMV3SxxpE9yssxokm58XxRpw4y4M5sFvjPEcZ4lEiptW9YJD0LWVvFDGRh_5qOLO8MDEuR9YxTHV_UJBDK_C9uR48g_NWZTNh8-wDVU6Mej5QKK3z-386BrOLRKEvRAAVhH02qzBi9mu2q9dnBXqjHos6twm1cN914zgA%3D%3D&amp;q_datetime_utc=2026-03-05T14%3A41%3A27&amp;ticket_price=19636&amp;quote_id=-3799752542874858464&amp;utid_state=1&amp;channel=iphone&amp;price_without_closed_user_group=26130&amp;tm_place_name=Coron&amp;deeplink_data=eyJmaWVsZHMiOnsic2lnbmF0dXJlIjoiYmNiYWUyZjY5YTE1MjhkODEwMzQ1MWY1NjkyZTZmMjgifSwidXJsIjoiaHR0cHM6Ly9kZWFscy52aW8uY29tP3NpZz1hYzMwM2M5OWQzNzYxMTNkOTI1MGZjOGNhYjcwZGQwNjQ3M2ZhOGY0ZWNmYWRiNTU5NDRkYTg4NTVkNDQwNzkwMmQzMTM5MzkzOTMzMzUzMDM2MzgzMSZzaWctaXNzPW1ldGEmdHVybD1odHRwcyUzQSUyRiUyRnZpby5jb20lMkZIb3RlbCUyRlNlYXJjaCUzRmNoZWNrSW4lM0QyMDI2LTAzLTA1JTI2Y2hlY2tPdXQlM0QyMDI2LTAzLTA2JTI2Y3VycmVuY3klM0RQSFAlMjZlcHYlM0RNUzR5JTI2ZXNkJTNETzdtM2dfdmF4R1dzT2dWS25tbDN5dnlpUllWY2RnamU5RkpXaWlNSHJDdGhyZTZ2ZFVsSHBQTmQzWWpIUW1qb1hGT2JzSnlqakdpdW1MVldRNFRrYmlfVTQtblc2SVdFZjJUUjIwWENxZnNQWFR6alNoc3NySFBMa0ElMjUzRCUyNTNEJTI2Zm9yY2VDdXJyZW5jeUNoYW5nZSUzRDElMjZmb3JjZUxhbmd1YWdlQ2hhbmdlJTNEMSUyNmhvdGVsSWQlM0QzMDM5NTYwJTI2bGFiZWwlM0RzcmMlMjUzRHNreXNjYW5uZXIlMjUyNnVjb3VudHJ5JTI1M0RQSCUyNTI2dWRldmljZSUyNTNEbW9iaWxlJTI1MjZob3RlbCUyNTNEMzAzOTU2MCUyNTI2ZGF5JTI1M0Q1JTI1MjZtb250aCUyNTNEMDMlMjUyNnllYXIlMjUzRDIwMjYlMjUyNmxvcyUyNTNEMSUyNTI2b2ZmZXJpZCUyNTNEb2NhVkJRMDlSZEFjJTI1MjZwcmljZSUyNTNEMTk2MzYuMjclMjUyNmN1cnJlbmN5JTI1M0RQSFAlMjUyNnVzZXJsYW5nJTI1M0RlbiUyNTI2X3RoJTI1M0Q0MjVkNjg0ZGNhMGZkYWM0YjljOTZjZTA0NjZiZWU1NjcwMmU0NWYzMjRiMDI0NDQlMjUyNmR0cyUyNTNEMTc3MjcyMTY4NiUyNTI2b2x1dCUyNTNEMTc3MjcyMDIyNiUyNTI2Y2FuUGF5TGF0ZXIlMjUzRGZhbHNlJTI1MjZyZXF1ZXN0VXNlckdyb3VwJTI1M0QlMjUyNm9mZmVyVXNlckdyb3VwJTI1M0RwdWJsaWMlMjZsYW5nJTNEZW4lMjZvdGklM0R6clh5ZFNMSHFYbyUyNnByZWZlcnJlZFJhdGUlM0QxOTYzNi4yNyUyNnByb2ZpbGUlM0RyMmQybTcza244JTI2cm9vbXMlM0QxJTI2dXNlckNvdW50cnklM0RQSCUyNnV0bV9jYW1wYWlnbiUzRHNreXNjYW5uZXIlMjZ1dG1fbWVkaXVtJTNEY3BjJTI2dXRtX3NvdXJjZSUzRHNreXNjYW5uZXIifQ%3D%3D&amp;utid=4f9412fb-78b2-9f73-63da-e311bbc4b2d0&amp;tm_stars=4&amp;client_id=skyscanner_app&amp;price_policy=2&amp;pre_redirect_id=087b64d4-0fcd-2f6a-4a2c-fc0702001a5a&amp;tm_city_code=PXCN&amp;max_price=23790&amp;guests=1&amp;request_id=087b64d4-0fcd-2f6a-4a2c-fc0702001a5a&amp;tm_country_code=PH</t>
  </si>
  <si>
    <t>https://www.google.com/maps/place/Hotel+H2O/data=!4m11!3m10!1s0x3397ca3b028f7457:0x1fd218bc87606683!5m3!1s2026-03-01!4m1!1i2!8m2!3d14.58005!4d120.9732834!16s%2Fg%2F12qh3f45q!19sChIJV3SPAjvKlzMRg2Zgh7wY0h8?authuser=0&amp;hl=en&amp;rclk=1</t>
  </si>
  <si>
    <t>Freshwater tank, Ermita, Fifth District, Manila, Capital District, Metro Manila, 1000, Philippines</t>
  </si>
  <si>
    <t>www.skyscanner.com.ph/hotel_deeplink/4.0/PH/en-US/PHP/h_h1/105500583/2026-03-02/2026-03-03/hotel/hotel/hotels?legacy_provider_id=927111&amp;rooms=1&amp;closed_user_group=mobile&amp;hb_data=lrCoeNWOorYpfxExXYBt2QKRvyjHjTYxjGUHbSxt7gFeR1BvFJHA6CCg_xCu3TLPMw0ucBDStRq02gyIbeKlh-5o2wzqtMCXlgncheMNkId1P-HeTlzkrdtTGAdJ8gE-ihKsdbpb-1vBQ4u8z-1WVjbBZIZEcnhM9-ow2PMgb11UeaE7Q-6OUGhCspr7OofGqiOE9BNYVrK-DDz2HqkX-on0eskdlj1DmzdBFPF-tA-JllspbhnT5SPQs0zYMaaJPVpKwwzJrXCqBIOz8eP8xhqTe8g%3D&amp;q_datetime_utc=2026-03-02T01%3A36%3A56&amp;ticket_price=5145&amp;quote_id=-36008100265343337&amp;utid_state=1&amp;channel=iphone&amp;price_without_closed_user_group=7350&amp;tm_place_name=Manila&amp;deeplink_data=eyJmaWVsZHMiOnsic2lnbmF0dXJlIjoiNDQyYjAzNTU0OTFhNWU1YzMwZGMzMmI3MzdlNTA5MjMifSwidXJsIjoiaHR0cHM6Ly9waC5ob3RlbHMuY29tL0hvdGVsLVNlYXJjaD90cGlkPTMyMTQmbXBlPTE3NzI0MTQ3NzImZW5kRGF0ZT0yMDI2LTAzLTAzJmFkdWx0cz0xJmxvY2FsZT1lbl9QSCZjaGlkPTU0ODRiNjc0LTNkMWMtNGIyZi1hMjhiLWQwZTQ0NzlhZDYzYiZlYXBpZD00NCZtY3RjPTMmc3RhcnREYXRlPTIwMjYtMDMtMDImbXBkPVBIUCZtcG49MzMzNzM2JmN1cnJlbmN5PVBIUCZyYXRlcGxhbmlkPTIyMjEzMjgyOCZtcG09MjQmbXBwPTEmbXBvPUVDJnNlbGVjdGVkPTI0MDIxMDkmbXBiPTU1MS4yNSZtcHE9NDU5My43NSZtcGE9NDU5My43NSJ9&amp;utid=04093f5a-8b5c-15df-bd40-d17b87ba71af&amp;tm_stars=4&amp;client_id=skyscanner_app&amp;redirect_delay=1000&amp;price_policy=2&amp;pre_redirect_id=56a4fc29-10d5-7151-f74d-19bf8f08ccd4&amp;tm_city_code=MNLP&amp;max_price=13410&amp;guests=1&amp;request_id=56a4fc29-10d5-7151-f74d-19bf8f08ccd4&amp;tm_country_code=PH</t>
  </si>
  <si>
    <t>https://www.google.com/maps/place/Verjandel+Hotel/data=!4m11!3m10!1s0x3397b7a013573a2d:0x396e08b143270211!5m3!1s2026-03-01!4m1!1i2!8m2!3d14.640246!4d121.055047!16s%2Fg%2F11ddwwv71c!19sChIJLTpXE6C3lzMREQInQ7EIbjk?authuser=0&amp;hl=en&amp;rclk=1</t>
  </si>
  <si>
    <t>www.skyscanner.com.ph/hotel_deeplink/4.0/PH/en-US/PHP/h_xp/153312780/2026-03-02/2026-03-03/hotel/hotel/hotels?legacy_provider_id=1&amp;rooms=1&amp;closed_user_group=mobile&amp;hb_data=3cIh53yxn5uC0tp4E9irYS4aXW4_v8zJW4EAm3nVGCRFeSE7dgUbjMffhY3H6q_Tv4bZ6U8U93ayz8nTw2AK6Emn_N83hlLXyApixCsJ3bl9ML-cqBlmxIxtxEA3AEstdetI0o3j7QRqhiw8Ei3Exu9Z3-E7v0as9iQoMyvHgTeXp2Vg3jeIyG0v8FyPIUP25pUsql_-z3_RpyhEfoxPIT9RrkUhPX-RxD7VpmnyMFC1eKdAPOsRS1SPXzDkPCY-ZehwdxD7EsQQWq7OYlwjUPbU8-E%3D&amp;q_datetime_utc=2026-03-02T01%3A36%3A58&amp;ticket_price=3241&amp;quote_id=4822747571573380501&amp;utid_state=1&amp;channel=iphone&amp;price_without_closed_user_group=3601&amp;tm_place_name=Quezon+City&amp;deeplink_data=eyJmaWVsZHMiOnsic2lnbmF0dXJlIjoiZGU2OGUyMTRmNDQxYTc5NmEwNTI5MDdjOGIzMTY2MzcifSwidXJsIjoiaHR0cHM6Ly93d3cuZXhwZWRpYS5jb20ucGgvSG90ZWwtU2VhcmNoP3RwaWQ9NjgmbXBlPTE3NzI0MTQ1NDEmZW5kRGF0ZT0yMDI2LTAzLTAzJmFkdWx0cz0xJmxvY2FsZT1lbl9VUyZjaGlkPTA2ZTA0MWExLWNlMTktNDBlMC04Y2Q3LWI1ZTIzODkwNGYyNSZlYXBpZD00NjIzMCZtY3RjPTMmc3RhcnREYXRlPTIwMjYtMDMtMDImbXBkPUdCUCZtcG49MzI0OTA3MDMxJmN1cnJlbmN5PUdCUCZyYXRlcGxhbmlkPTM5ODM4MDkyNyZtcG09MjQmbXBwPTEmbXBvPUVDJnNlbGVjdGVkPTE3NTA4MTgxJm1wYj00LjQ2Jm1wcT0zNy4yMSZtcGE9MzcuMjEifQ%3D%3D&amp;utid=d944ab76-b758-e9eb-924e-d5d5ddffa165&amp;tm_stars=3&amp;client_id=skyscanner_app&amp;redirect_delay=1000&amp;price_policy=2&amp;pre_redirect_id=546db73c-c5ea-c0ea-03de-38a894fd9300&amp;tm_city_code&amp;max_price=4590&amp;guests=1&amp;request_id=546db73c-c5ea-c0ea-03de-38a894fd9300&amp;tm_country_code=PH</t>
  </si>
  <si>
    <t>www.skyscanner.com.ph/hotel_deeplink/4.0/PH/en-US/PHP/h_ad/193721321/2026-03-02/2026-03-03/hotel/hotel/hotels?legacy_provider_id=22&amp;rooms=1&amp;closed_user_group=general&amp;hb_data=n6L01uh8YrCgaPIE-sXKra-oA2-ZTZGrXlC_ZR6luaKKNtHTH57xoHFxy9Sv7E0H8OK5dRjgiYjWxiUd8zeQRiafBn2Aw1qpEQRhaQor39mLPJ6_hl2GeOGkakPBPT9jtbyU0tA-i08cIKq2q7h248picwNKpvFcb1gaSTShmptTeq37d5K3Zen-bau8JqrzQV4kTrPqEBPgM9uyVhTGm32qvv6THxI8MiAwyN0GpY7OSxSKBrO55xQkN3VhFWU0413WLJzO5QiXfBj4mEFZuPAH4uUUGw40LIbPg7mRGITWMZHRTWBP5Mx02VhNjPf7Bj6gDRgl1pTnmerlTibc7_FbtNYYq22Bz41tFj--PEzzJH8rERKn0Se009g_1bjvzXq98JzRvf4JqOB7Jqj0w-P4-7hV7Sum21TvBy9pUxxI&amp;q_datetime_utc=2026-03-02T01%3A36%3A58&amp;ticket_price=735&amp;quote_id=4813617697986094012&amp;utid_state=1&amp;channel=iphone&amp;price_without_closed_user_group=1388&amp;tm_place_name=Quezon+City&amp;deeplink_data=eyJmaWVsZHMiOnsic2lnbmF0dXJlIjoiYzEyOTlkYjc5ZWRkMmI5ZTIzODU0YzhlYjc0MTg0MDIifSwidXJsIjoiaHR0cHM6Ly93d3cuYWdvZGEuY29tL3BhcnRuZXJzL3BhcnRuZXJzZWFyY2guYXNweD9jaWQ9MTg0NjM4MyZoaWQ9Njc5NDc1MiZjdXJyZW5jeT1QSFAmY2hlY2tpbj0yMDI2LTAzLTAyJmNoZWNrb3V0PTIwMjYtMDMtMDMmTnVtYmVyb2ZBZHVsdHM9MSZOdW1iZXJvZkNoaWxkcmVuPTAmUm9vbXM9MSZtY2lkPTMzMiZtYXN0ZXJSb29tSWQ9ODExNzk3NDAmbXB0PWRsWkZjRmxCWW01SkwyeHZORkpwWm5ac1drNUhiWGxGY21oV1kzUjNhVE5NTDFaclRYcDVZV3N3TVhKS1RFTXhkRlpNU25keU1uUnZOMUUxZFdWSFkzZEVUbFpFT1dWa1Frd3JOdyZUb3RhbFByaWNlPTczNC45OSZUb3RhbFRheD04NS4xMiZUb3RhbEZlZT02MS44OCZUb3RhbFN1cmNoYXJnZT0wJm1jdXI9UEhQIn0%3D&amp;utid=2f5f4269-053d-445a-711a-274c6572c706&amp;tm_stars=2&amp;client_id=skyscanner_app&amp;redirect_delay=1000&amp;price_policy=2&amp;pre_redirect_id=68f2ebcb-8065-f8f5-e5ba-93ae1170f42c&amp;tm_city_code&amp;max_price=1384&amp;guests=1&amp;request_id=68f2ebcb-8065-f8f5-e5ba-93ae1170f42c&amp;tm_country_code=PH</t>
  </si>
  <si>
    <t>www.skyscanner.com.ph/hotel_deeplink/4.0/PH/en-US/PHP/h_ct/151213332/2026-03-02/2026-03-03/hotel/hotel/hotels?legacy_provider_id=31&amp;rooms=1&amp;closed_user_group=general&amp;hb_data=QtCcAZ4ZW_9pqGmn4v9lZyL1h8iMYbgFQvbCkyENy9r6OOsp-0TfUfrYEtU4W_yEDg0oMsoih5RzxlAhN_nXZV0Mw7pfaq7VjJWrezeTW9VX0TxQ9Y0_MWu_rxCXqjfEY8_K_7tMCtSNyVfT9B-MVVCtivEtzA6-RXc0UNw4aaQPthXq61eea98_vSRB8uOrYdeAUCs-UQ3E3ZsUoW2ITtoHaTcKHc-7yjDKrXnpjPxxIpP5dpReBZeZuMO0pW7qiQvi3IIBn8h_z_lHi1BXA7qt-pRPdpx8ojXWqB7eaiPmRo90Lsb-6JU0WlB5ral4ev3AF-2wGWN1Q7pU-yEovLEA0ov4Dw7mdv5nJLqCz0LQfZ64yuZwWW-hKFAL9m7kK2KpgxWiExtn_bXDYBsqxlXlMnAsHTZ9qsTSPygV7g%3D%3D&amp;q_datetime_utc=2026-03-02T01%3A37%3A03&amp;ticket_price=13552&amp;quote_id=-3055714648171718010&amp;utid_state=1&amp;channel=iphone&amp;price_without_closed_user_group=15646&amp;tm_place_name=Pasay&amp;deeplink_data=eyJmaWVsZHMiOnsic2lnbmF0dXJlIjoiZWMxMTk1MTg2YWZlMjY3MDYzYzZhNDgxZjU3ZjEzNzUifSwidXJsIjoiaHR0cHM6Ly9waC50cmlwLmNvbS9ob3RlbHMvcmVkaXJlY3Q%2FaG90ZWxpZD0xOTA5MzQ2JmNpdHk9MTIxODUzJkFsbGlhbmNlaWQ9MTI2MDcmc2lkPTg4ODgzMiZjaGVja2luPTIwMjYtMDMtMDImY2hlY2tvdXQ9MjAyNi0wMy0wMyZzaG9wcGluZ2lkPTMwNTVjNzZlMzkzNDQ2NmFiNmJjYjQyNGJlN2FhODQyJmFkdWx0PTEmY2hpbGRyZW49MCZhZ2VzPSZsYW5ndWFnZT1lbnBoJmxvY2FsZT1lbl9QSCZyb29taWQ9MTYwNjE1NDE1OSZzd2lkPTAmcGF5PVBQJmZndD0xJmlzX3NwPVExJmNybj0xJmN1cnI9UEhQJndrcD0xJnN0YW5kPUg0c0lBQUFBQUFBQV93QVBBZkQtQ20wS0FoZ0JFZ1FJQVJBQUdtRUlyLV92X1FVU0FUSVlBREE4T1BJUm1BSGl4SFNvQVFDNEFRTEFBUURSQVFBQUFBQUFmTVZBNFFFQUFBQUFBSGpLUU9nQjI2X1JkSWdDSUlrRUFBQUFBQUFBQUFDZ0JBYXFCQXdJMnc4UkN0ZWpjTDFjb0VDaEJRQUFBQUFBQUFBQUdpQXpNRFUxWXpjMlpUTTVNelEwTmpaaFlqWmlZMkkwTWpSaVpUZGhZVGcwTWlBRUtJWEhrODBHU0FGU0JqSTVZamt6WlZvY0NnTlFTRkFSRUZnNXRNaDJ2ajhhQTFCSVVDRVFXRG0weUhhLVAySUZaVzVmVUVob3VSUndBWGdBaWdFSFNBRjRBTWdCQWFvQkJ3b0RNREl4RUFMeUFTSXpNRFUxWXpjMlpUTTVNelEwTmpaaFlqWmlZMkkwTWpSaVpUZGhZVGcwTWw4d2tnSUJOSm9DQUFBQUFQX19BUUFBX19fajFpOFJEd0VBQUEifQ%3D%3D&amp;utid=c64338bd-3a58-ae0d-f970-d7b7b55975fa&amp;tm_stars=5&amp;client_id=skyscanner_app&amp;redirect_delay=1000&amp;price_policy=2&amp;pre_redirect_id=5d8ecdd8-a007-95ab-b896-c9bdddf5ba33&amp;tm_city_code&amp;max_price=96994&amp;guests=1&amp;request_id=5d8ecdd8-a007-95ab-b896-c9bdddf5ba33&amp;tm_country_code=PH</t>
  </si>
  <si>
    <t>14.6312876, 121.0181563</t>
  </si>
  <si>
    <t>Brentwood Suites, Dr. G. Garcia Avenue, Scout Area, Paligsahan, Diliman, 4th District, Quezon City, Eastern Manila District, Metro Manila, 1103, Philippines</t>
  </si>
  <si>
    <t>Brentwood Suites</t>
  </si>
  <si>
    <t>www.skyscanner.com.ph/hotel_deeplink/4.0/PH/en-US/PHP/h_ad/134123209/2026-03-02/2026-03-03/hotel/hotel/hotels?legacy_provider_id=22&amp;rooms=1&amp;hb_data=CXpisoLsFSODUaMvxjKwhW68gMzvWaMEu-IKISGdmMAoAzzXonvDcEDioaLuuuurbcf1o2u-elMxTBmhU-L1AlqAP8gb9G2uFkfGteIaalQXArlbFme1d2uNBrT7byOXy_3e6YfbtPbR0AybeLDuY6-jiVL9Cte0UdTL7pfEHrTnesDXSDEXEVIUaLpuk_jIQvyg8h_k8mFhUtVO7TpwD_QVzR8Luryvqg2q_W7uiaWVmtCl6IGz687H1zSIB9DAmuhD-mO1NFAM02hv1cMYf5b4B2hxmFsSdqLirsqmCBmeNEpoFmZm9hMkSgsr2q46T7nrOl57t8chqgPlMI2RHzSKUK21-mkH8U348Du3NTvz-uH1pu3ra0S2ESmExDfvvLOmChaMyEeV-d4q4kW8QYs7B-R6mMJacIgnOQEvT-U8&amp;q_datetime_utc=2026-03-02T01%3A37%3A03&amp;ticket_price=2013&amp;quote_id=-8267245529971706385&amp;utid_state=1&amp;channel=iphone&amp;tm_place_name=Quezon+City&amp;deeplink_data=eyJmaWVsZHMiOnsic2lnbmF0dXJlIjoiNDJmYzE4NmY1YWQ5ZDQwYzI5MjhiOThiY2E4ZmYwOTMifSwidXJsIjoiaHR0cHM6Ly93d3cuYWdvZGEuY29tL3BhcnRuZXJzL3BhcnRuZXJzZWFyY2guYXNweD9jaWQ9MTg0NjM4MyZoaWQ9NjMzNjg5JmN1cnJlbmN5PVBIUCZjaGVja2luPTIwMjYtMDMtMDImY2hlY2tvdXQ9MjAyNi0wMy0wMyZOdW1iZXJvZkFkdWx0cz0xJk51bWJlcm9mQ2hpbGRyZW49MCZSb29tcz0xJm1jaWQ9MzMyJm1hc3RlclJvb21JZD0zMzg4NTQ0Jm1wdD1VRXBaTDNjNU9VVnViekJ2UldaVlpYbzNNRlJwY205SFQxcE9iVkl5ZFdORUx6ZGtjMDloWVhodFZ6bFBhemN4U3l0bmJFZERkR1ZuTHpkSGNWRjZXVUpsVjFkdVFuQklka1ZpVFEmVG90YWxQcmljZT0yMDEzLjE4JlRvdGFsVGF4PTE5Ny43OSZUb3RhbEZlZT0xNzMuMzEmVG90YWxTdXJjaGFyZ2U9MCZtY3VyPVBIUCJ9&amp;utid=210a99ea-82b6-12d4-93d9-91cd3329dd26&amp;tm_stars=3&amp;client_id=skyscanner_app&amp;redirect_delay=1000&amp;price_policy=2&amp;pre_redirect_id=d4a9e21d-89bc-d888-e271-565e2c2f7454&amp;tm_city_code&amp;max_price=2721&amp;guests=1&amp;request_id=d4a9e21d-89bc-d888-e271-565e2c2f7454&amp;tm_country_code=PH</t>
  </si>
  <si>
    <t>parking, wifi, elevator, air_conditioning, non-smoking, internet_access, 24-hour_front_desk_service, iron, multilingual_staff, room_service, restaurant, safe_deposit_box, business_center, meeting_facilities, banquet_service, television, desk, shower, fitness_center, luggage_storage, photocopier, accessible, fax, concierge, wheelchair_accessible, telephone, minibar, wake-up_call</t>
  </si>
  <si>
    <t>www.skyscanner.com.ph/hotel_deeplink/4.0/PH/en-US/PHP/h_ad/71782647/2026-03-05/2026-03-06/hotel/hotel/hotels?legacy_provider_id=22&amp;rooms=1&amp;closed_user_group=general&amp;hb_data=U5E5hpUVT7PMkCNai3Gvsgj3BXzb8bnvKoTBLzkfqFTXjbqO6F7PzMlwcKlwv3ugAVQuuQBO6THi9ZwaAGiqx-koyfP7xQBxGEpbiF2D3ezMp1w1dJmgNWglOB2QZDL3XNFu4Qwg1JsB67EE_-gthFrDZf5-sd7TBmslQri-AwheMp5El5dMHAsAbyoyHfb_i1Fjq-U_MVzCGg66ZzxiH-ytkOk4qD_EXPyePubfzgPApyTc0E-9lEw90QO6rbXmefVhCPK4LyB60fWFa6b56joYIyK2-mu1d2FzEshRbID2gQ4mY_SsJO-nW-EYGwOdyjzrnNcoIcCzZS-e7qFhXPpWLxbYFuBlofkUXPtdEsptj5THyhoRgHDd_sOi27BZdP9G46V1G6txuELxSQbJXjeTekrUO9uOwjYI-KU96yam&amp;q_datetime_utc=2026-03-05T14%3A41%3A28&amp;ticket_price=1799&amp;quote_id=-388823803568074696&amp;utid_state=1&amp;channel=iphone&amp;price_without_closed_user_group=3928&amp;tm_place_name=Manila&amp;deeplink_data=eyJmaWVsZHMiOnsic2lnbmF0dXJlIjoiNDMzMmIwN2Q3ZWY2MTM0NTJjN2ExN2Y1YzVkZDNkZTUifSwidXJsIjoiaHR0cHM6Ly93d3cuYWdvZGEuY29tL3BhcnRuZXJzL3BhcnRuZXJzZWFyY2guYXNweD9jaWQ9MTg0NjM4MyZoaWQ9MjYzNzIyJmN1cnJlbmN5PVBIUCZjaGVja2luPTIwMjYtMDMtMDUmY2hlY2tvdXQ9MjAyNi0wMy0wNiZOdW1iZXJvZkFkdWx0cz0xJk51bWJlcm9mQ2hpbGRyZW49MCZSb29tcz0xJm1jaWQ9MzMyJm1hc3RlclJvb21JZD0zNTc0ODkxJm1wdD1iV0p5VDBWdlkyWTNLM0ZpU2t4NVdHRlJaM05QWjNkNVlYbFJWbWRoYldSS1JWWjNaWFZYWkRsNFoyTnhkMnRRVXk4dmJ6SnViRzVWU0ZsVGRrOVNSMHc1ZHpaTlVIQXdSUzlsUWcmVG90YWxQcmljZT0xNzk5LjM5JlRvdGFsVGF4PTI0NS4xOCZUb3RhbEZlZT0xNDguNDMmVG90YWxTdXJjaGFyZ2U9MCZtY3VyPVBIUCJ9&amp;utid=3bd86f84-6180-bf2a-c4c8-5d008777c63a&amp;tm_stars=1&amp;client_id=skyscanner_app&amp;price_policy=2&amp;pre_redirect_id=66249f95-0a27-385d-aea4-db3fb57e96dd&amp;tm_city_code=MNLP&amp;max_price=3302&amp;guests=1&amp;request_id=66249f95-0a27-385d-aea4-db3fb57e96dd&amp;tm_country_code=PH</t>
  </si>
  <si>
    <t>OYO 828 Keysabel 5 Hotel</t>
  </si>
  <si>
    <t>https://www.google.com/maps/place/OYO+640+Spring+Hotel/data=!4m11!3m10!1s0x3397b7c7594e5181:0xbba85a691ff82d71!5m3!1s2026-03-01!4m1!1i2!8m2!3d14.6208017!4d121.0496693!16s%2Fg%2F11bc7rtb14!19sChIJgVFOWce3lzMRcS34H2laqLs?authuser=0&amp;hl=en&amp;rclk=1</t>
  </si>
  <si>
    <t>14.6208017, 121.0496693</t>
  </si>
  <si>
    <t>Sauna Hotel, Pinatubo Street, San Martin de Porres, Cubao, 4th District, Quezon City, Eastern Manila District, Metro Manila, 1111, Philippines</t>
  </si>
  <si>
    <t>OYO 640 Spring Hotel</t>
  </si>
  <si>
    <t>https://www.google.com/maps/place/Manila+Prince+Hotel/data=!4m11!3m10!1s0x3397ca20b0fee217:0x4669d866c64541f4!5m3!1s2026-03-01!4m1!1i2!8m2!3d14.5843804!4d120.9868034!16s%2Fg%2F1td0kjqj!19sChIJF-L-sCDKlzMR9EFFxmbYaUY?authuser=0&amp;hl=en&amp;rclk=1</t>
  </si>
  <si>
    <t>Pinatubo Street, San Martin de Porres, Cubao, 4th District, Quezon City, Eastern Manila District, Metro Manila, 1111, Philippines</t>
  </si>
  <si>
    <t>Location : With a stay at OYO 640 Spring Hotel in Quezon City (Cubao), you'll be a 5-minute walk from Gateway Mall and 8 minutes by foot from New Frontier Theater. This hotel is 9.6 mi (15.4 km) from SM Mall of Asia and 2.9 mi (4.7 km) from SM North EDSA. Attractions : Distances are displayed to the nearest 0.1 mile and kilometer. Gateway Mall - 0.4 km / 0.2 mi New Frontier Theater - 0.7 km / 0.4 mi Smart Araneta Coliseum - 0.7 km / 0.4 mi Ali Mall - 1 km / 0.6 mi Robinsons Magnolia - 1.5 km / 0.9 mi Camp Aguinaldo Golf Course - 2.1 km / 1.3 mi Tomas Morato Ave - 2.1 km / 1.3 mi Oasis Manila - 2.5 km / 1.5 mi Eton Centris - 2.7 km / 1.6 mi Greenhills Shopping Center - 2.7 km / 1.7 mi Philippine Heart Center - 2.9 km / 1.8 mi University of the Philipppines-Diliman - 3.2 km / 2 mi St. Luke's Medical Center - 3.4 km / 2.1 mi Ateneo de Manila University - 3.4 km / 2.1 mi Robinsons Galleria Mall - 3.6 km / 2.2 mi The nearest major airport is Ninoy Aquino Intl. Airport (MNL) - 16.8 km / 10.4 mi business_amenities : Featured amenities include a 24-hour front desk and an elevator. Dining : Take advantage of the hotel's room service (during limited hours). HeadLine : In Quezon City (Cubao) Rooms : Make yourself at home in one of the 153 air-conditioned rooms featuring flat-screen televisions. Cable television is provided for your entertainment. Private bathrooms with showers feature rainfall showerheads and complimentary toiletries. Conveniences include desks and complimentary bottled water, and housekeeping is provided daily.</t>
  </si>
  <si>
    <t>www.skyscanner.com.ph/hotel_deeplink/4.0/PH/en-US/PHP/h_ad/186847278/2026-03-05/2026-03-06/hotel/hotel/hotels?legacy_provider_id=22&amp;rooms=1&amp;closed_user_group=general&amp;hb_data=7GxWtQoCmtaLtY1ik1a78IUbbQ2YbzHbLUyGxYzhqvRyk1hhJqdyAuH511T5He1rwiVrWDGQNCHrOoyx6xAU2o4m3A3VkUA_VQxxCtPiynOAL7vOjkt-VUo0JoLOJJ3ujN7BRfeX45nwdhtBEMooiLjk8peXWwFsYWg4CJ6q6w4XkoidD3wAb6edhUUqhAk5PVkaW7DHUXi2KUWoCHZDKL9XyVzhy8ZhAYD3Jvvx5cbAKjt_eUy_9_lH8V80eif3_vMODifd6FPQonNIo-SdFDLUMRvP1o-07Z6PWKlw9n3YvlhthUFGcjITddwF2NFk7igAyBImA0g6lPMXDcBhxgY_GvbTsHN0hxnj3nkNbJof8-YJFoNfRTluSNB048NgLjBlSeYvEGu99KdwKs4H8I7QVf01BtUCQLom5pmjIf1P&amp;q_datetime_utc=2026-03-05T14%3A41%3A31&amp;ticket_price=2376&amp;quote_id=4783811235486563450&amp;utid_state=1&amp;channel=iphone&amp;price_without_closed_user_group=4500&amp;tm_place_name=Manila&amp;deeplink_data=eyJmaWVsZHMiOnsic2lnbmF0dXJlIjoiMmY3NjM4OTA2OGIzNTc3N2I2NzllZjVlMDk0NmU5MzIifSwidXJsIjoiaHR0cHM6Ly93d3cuYWdvZGEuY29tL3BhcnRuZXJzL3BhcnRuZXJzZWFyY2guYXNweD9jaWQ9MTg0NjM4MyZoaWQ9MTU5NDgxNDgmY3VycmVuY3k9UEhQJmNoZWNraW49MjAyNi0wMy0wNSZjaGVja291dD0yMDI2LTAzLTA2Jk51bWJlcm9mQWR1bHRzPTEmTnVtYmVyb2ZDaGlsZHJlbj0wJlJvb21zPTEmbWNpZD0zMzImbWFzdGVyUm9vbUlkPTkzMDMzOTg3OCZtcHQ9YnpGM01pOUlkbFZJWldrelZsaGtRMlozZURaclp6Um5XV1JoTUVJMlUyTjRTWEpCZDBORlptdEZZbGc0VG5oa09IcHlUVFJyWTJOS1FsSnBOak5OYVZWbU1TOW5VM0JyY21NMlVVazNlVXcmVG90YWxQcmljZT0yMzc2LjE0JlRvdGFsVGF4PTI3NS4yMiZUb3RhbEZlZT0yMDAuMDAmVG90YWxTdXJjaGFyZ2U9MCZtY3VyPVBIUCJ9&amp;utid=63822b0a-4482-1f8c-4aa2-7710377e19c6&amp;tm_stars=4&amp;client_id=skyscanner_app&amp;price_policy=2&amp;pre_redirect_id=c9f649db-7256-7934-d74c-e10aa6e052ef&amp;tm_city_code=MNLP&amp;max_price=2989&amp;guests=1&amp;request_id=c9f649db-7256-7934-d74c-e10aa6e052ef&amp;tm_country_code=PH</t>
  </si>
  <si>
    <t>14.5845108, 120.9867138</t>
  </si>
  <si>
    <t>https://www.google.com/maps/place/Arzo+Hotel+Manila/data=!4m11!3m10!1s0x3397c9471823c811:0x2becd5655be4ffdd!5m3!1s2026-03-01!4m1!1i2!8m2!3d14.5809565!4d120.9893525!16s%2Fg%2F11lgw8lfnt!19sChIJEcgjGEfJlzMR3f_kW2XV7Cs?authuser=0&amp;hl=en&amp;rclk=1</t>
  </si>
  <si>
    <t>www.skyscanner.com.ph/hotel_deeplink/4.0/PH/en-US/PHP/h_ct/204999844/2026-03-05/2026-03-06/hotel/hotel/hotels?legacy_provider_id=31&amp;rooms=1&amp;closed_user_group=general&amp;hb_data=DKE7P4E_T998HaKAHybT0GM4LHg4ZTDUH9ZSu2i5hdil0sC_GOXNBKQxb5Vtco02hoaglqaudXRFIBuP96_E6SzY1NmmqQ15Enz0BFbjOvpguJEss5J2HLi6kCXV7Q-If9ctEObo3glCyxJmcTHHal-F9b55m5Msub4Qfmij6hgUD5toev7K0VQDz49qqWMY36iGaViVgkWbuRPHMyVZxjYQZ4Zrd6v3jxvsCnVfm06SpaZklheVJaTqrSJcYaoWv8S4hehdNKcLqsb2hfOJNZNhF-Ew0Qh4QA6UljtdK0dF3P8nVK01Q-rTkGwuyZONFNiY1y1duQ3wPTEGF-vDqcsb8XHKuEj1sYYFUSU1N90FLWEph47QbGsADMNHs8zpIJAHjzoRnr6oEpC-8n5U_YuoCF5vymE8zkcVowx7rQ%3D%3D&amp;q_datetime_utc=2026-03-05T14%3A41%3A32&amp;ticket_price=3150&amp;quote_id=6761294906995514597&amp;utid_state=1&amp;channel=iphone&amp;price_without_closed_user_group=3507&amp;tm_place_name=Manila&amp;deeplink_data=eyJmaWVsZHMiOnsic2lnbmF0dXJlIjoiZWI4YjllMDRhNDI2ZjQyMjU4YzhjMmFiMWRhZDEyMTMifSwidXJsIjoiaHR0cHM6Ly9waC50cmlwLmNvbS9ob3RlbHMvcmVkaXJlY3Q%2FaG90ZWxpZD02OTgyMTAwOSZjaXR5PTM2NCZBbGxpYW5jZWlkPTEyNjA3JnNpZD04ODg4MzImY2hlY2tpbj0yMDI2LTAzLTA1JmNoZWNrb3V0PTIwMjYtMDMtMDYmc2hvcHBpbmdpZD01OWE5MThiYTgyZDQ0ZWVjOTU5ODExMDY2Yjk3YzdiNSZhZHVsdD0xJmNoaWxkcmVuPTAmYWdlcz0mbGFuZ3VhZ2U9ZW5waCZsb2NhbGU9ZW5fUEgmcm9vbWlkPTE1NzY3NjQ5MDMmc3dpZD0wJnBheT1QUCZmZ3Q9MSZpc19zcD1RMiZjcm49MSZjdXJyPVBIUCZ3a3A9MSZzdGFuZD1INHNJQUFBQUFBQUFfd0FPQWZILUNtd0tBaGdCRWdRSUFSQUFHbUFJNTR2dTd3VVlBREFBT0pFU21BSFJ4S1VocUFFQXVBRUR3QUVBMFFFZmhldFJ1UEdrUU9FQkFBQUFBQUNjcUVEb0FhZUgxdDRCaUFJZ2lRUUFBQUFBQUFBQUFLQUVCcW9FREFqYUR4RnhQUXJYbzBoMlFLRUZBQUFBQUFEZ2RVQWFJRFU1WVRreE9HSmhPREprTkRSbFpXTTVOVGs0TVRFd05qWmlPVGRqTjJJMUlBUW8yNkNtelFaSUFWSUdObUU0TldReVdod0tBMUJJVUJGSEEzZ0xKQ2ktUHhvRFVFaFFJVWNEZUFza0tMNF9ZZ1ZsYmw5UVNHaThGSEFCZUFDS0FRZElBWGdBeUFFQnFnRUhDZ013TXpJUUFfSUJJalU1WVRreE9HSmhPREprTkRSbFpXTTVOVGs0TVRFd05qWmlPVGRqTjJJMVh6R1NBZ0UwbWdJQUFBQUFfXzhCQUFEX18xalhOemNPQVFBQSJ9&amp;utid=db6316c9-cc62-32f3-b69a-02ca916fdc58&amp;tm_stars=3&amp;client_id=skyscanner_app&amp;price_policy=2&amp;pre_redirect_id=7c6113c0-3272-7677-485f-c1a1e257a4f5&amp;tm_city_code=MNLP&amp;max_price=3315&amp;guests=1&amp;request_id=7c6113c0-3272-7677-485f-c1a1e257a4f5&amp;tm_country_code=PH</t>
  </si>
  <si>
    <t>14.580619, 121.058669</t>
  </si>
  <si>
    <t>The Westin Manila</t>
  </si>
  <si>
    <t>www.skyscanner.com.ph/hotel_deeplink/4.0/PH/en-US/PHP/h_ad/213884524/2026-03-02/2026-03-03/hotel/hotel/hotels?legacy_provider_id=22&amp;rooms=1&amp;closed_user_group=general&amp;hb_data=3bqBSOq1adnzO52sZg-Y4KXHamCgAq-0r_u35xI1FCAId7Uiz63XSdXzlYaD3Q57xYPDzVtNc-6DIjdRTgJKaU7xFJBbc_6YNmOh_0HPlqbHpwN07g9eY_tD5ObQpTxbZ2C9gYwSrJrh2Cb8JbYk5oJtxuwJcd7_M1yUfFW0ou_eAjcLCiJ02SDeLl5wWWHL2asoNrQ-8BMjI4KkeOp6p2GnqCZM_GsNED5peyI-XQYepDTTVEHmT9cn4e2APxu_y2dsTzwlko9jSv1r6vOy9DCBVl52DsG68-Qk2h8tD4o6S7ZNSWqcxYuy_F5MPDarhYSbx3gWFInlAA3asTlzS6OomIfyHmFTdhdXdLz1KIkxBik11sHVIBHlDxdW5fpwaxCOiqojv1J8H9Nkb1zBYkqw7xlABZkVNwFh_TVYNR7k&amp;q_datetime_utc=2026-03-02T01%3A37%3A13&amp;ticket_price=16133&amp;quote_id=-8822938167294122059&amp;utid_state=1&amp;channel=iphone&amp;price_without_closed_user_group=21979&amp;tm_place_name=Mandaluyong&amp;deeplink_data=eyJmaWVsZHMiOnsic2lnbmF0dXJlIjoiZmVkMWYwODljZDFkZDVjNTI1MTgwOThhMWY0NzI3YjYifSwidXJsIjoiaHR0cHM6Ly93d3cuYWdvZGEuY29tL3BhcnRuZXJzL3BhcnRuZXJzZWFyY2guYXNweD9jaWQ9MTg0NjM4MyZoaWQ9Mzc4MjU5MTAmY3VycmVuY3k9UEhQJmNoZWNraW49MjAyNi0wMy0wMiZjaGVja291dD0yMDI2LTAzLTAzJk51bWJlcm9mQWR1bHRzPTEmTnVtYmVyb2ZDaGlsZHJlbj0wJlJvb21zPTEmbWNpZD0yOTAwMiZtYXN0ZXJSb29tSWQ9NzQxMTMxNzM0Jm1wdD1WVmg1VUhCUFptVm1SR2sxYzBGWmRWRXZZV05RWXpsemMwUnZOa0ZIYzJsWGRuSnBiMnRxVG14d2NubzNkVWRqZURGbFoyNVBiamhoWnpocFEyZEdRV1ZIV1UxQ1ozWkVjbUpYZVVwM1BUMCZUb3RhbFByaWNlPTE2MTMzLjI2JlRvdGFsVGF4PTE4MzMuMjYmVG90YWxGZWU9MTMwMC4wMCZUb3RhbFN1cmNoYXJnZT0wJm1jdXI9UEhQIn0%3D&amp;utid=8dc9d32b-c4c0-3cc3-900b-924f71e41e6b&amp;tm_stars=5&amp;client_id=skyscanner_app&amp;redirect_delay=1000&amp;price_policy=2&amp;pre_redirect_id=4f1755ab-64df-8564-6180-7503ca20b64c&amp;tm_city_code&amp;max_price=28553&amp;guests=1&amp;request_id=4f1755ab-64df-8564-6180-7503ca20b64c&amp;tm_country_code=PH</t>
  </si>
  <si>
    <t>14.590035, 121.060438</t>
  </si>
  <si>
    <t>Robinson's Galleria Driveway, San Antonio, Pasig First District, Pasig, Eastern Manila District, Metro Manila, 1605, Philippines</t>
  </si>
  <si>
    <t>Holiday Inn &amp; Suites Manila Galleria by IHG</t>
  </si>
  <si>
    <t>https://www.google.com/maps/place/The+Mini+Suites+Eton+Tower+Makati/data=!4m11!3m10!1s0x3397c90ec039b039:0x4920c7c06e5888dd!5m3!1s2026-03-01!4m1!1i2!8m2!3d14.5576127!4d121.0178999!16s%2Fg%2F11c59zqr4m!19sChIJObA5wA7JlzMR3YhYbsDHIEk?authuser=0&amp;hl=en&amp;rclk=1</t>
  </si>
  <si>
    <t>14.5576127, 121.0178999</t>
  </si>
  <si>
    <t>Ayala Center Pedestrian Link Bridge, Ayala North Exchange, San Lorenzo, District I, Makati, Southern Manila District, Metro Manila, 6796, Philippines</t>
  </si>
  <si>
    <t>www.skyscanner.com.ph/hotel_deeplink/4.0/PH/en-US/PHP/h_ad/144768899/2026-03-02/2026-03-03/hotel/hotel/hotels?legacy_provider_id=22&amp;rooms=1&amp;closed_user_group=general&amp;hb_data=SuLbb8BHdh-AEnWbvA3yf2Ao8Sj-FFpY4EnllzVsr8GkSVTWR2VOcH2En0srcBGgDOafW-Z7R2E5JvteBmfsS-GslahAT8AWk5x3diuNpmXr_HBde-jPF323KeiQ4IX3P8orIVBHcmnMr3CP0rsCXsATqKAy7Dl67i1taX21JhHTNxAaKLygrpP9tdbxFtyMZ-L-yYqK4-84PzgIuONbOL4nvHN-wOk-0cNtnZoEqJTFmtmyCITXLI_j9unZpRTErdNXxx_yCSHNJ7oooLHPGfIKTMbgYJIjp-hxV0IL1uDrToOze54rN7hR44TkOXqkglGrXkVwL517T3hzOlsDCEoqbDaqGTEeJ4YId8-lpasr8wAzzqYL8ddRcmu6JP5daC9VoXzBoaAKI6G8wb1qfm619NADmqiqMzFy8NYRJadB&amp;q_datetime_utc=2026-03-02T01%3A37%3A12&amp;ticket_price=1776&amp;quote_id=889848842744199416&amp;utid_state=1&amp;channel=iphone&amp;price_without_closed_user_group=2643&amp;tm_place_name=Makati&amp;deeplink_data=eyJmaWVsZHMiOnsic2lnbmF0dXJlIjoiM2U0ZTUxOWI3OWM4YmZkNzQ5NjYwZDE0MDg4NjEzNzUifSwidXJsIjoiaHR0cHM6Ly93d3cuYWdvZGEuY29tL3BhcnRuZXJzL3BhcnRuZXJzZWFyY2guYXNweD9jaWQ9MTg0NjM4MyZoaWQ9MTYxNzgyMiZjdXJyZW5jeT1QSFAmY2hlY2tpbj0yMDI2LTAzLTAyJmNoZWNrb3V0PTIwMjYtMDMtMDMmTnVtYmVyb2ZBZHVsdHM9MSZOdW1iZXJvZkNoaWxkcmVuPTAmUm9vbXM9MSZtY2lkPTI4MDI1Jm1hc3RlclJvb21JZD05OTk3MTk3Jm1wdD1NR2RPVkVsM1VVRlNZaTlwVkVRNVozTldhRkpEWkdjd2QwcFhhMUo2T1dkcVMxZzViWFUzU1hSSFpUVmtOa3BZVjBWTFpDczRUMjVKVFRSUVdtNU1hV3hwVnpjek9YaDFaRTkzUVEmVG90YWxQcmljZT0xNzc2LjM1JlRvdGFsVGF4PTIwMC44NyZUb3RhbEZlZT0wLjAwJlRvdGFsU3VyY2hhcmdlPTAmbWN1cj1QSFAifQ%3D%3D&amp;utid=014006ba-6314-a855-a23c-701580ba3315&amp;tm_stars=3&amp;client_id=skyscanner_app&amp;redirect_delay=1000&amp;price_policy=2&amp;pre_redirect_id=c339f6bc-382b-0214-414b-105012227c5a&amp;tm_city_code&amp;max_price=2305&amp;guests=1&amp;request_id=c339f6bc-382b-0214-414b-105012227c5a&amp;tm_country_code=PH</t>
  </si>
  <si>
    <t>14.5735427, 121.0219669</t>
  </si>
  <si>
    <t>8642, Hormiga Street, Olympia Ville, Olympia, District I, Makati, Southern Manila District, Metro Manila, 1207, Philippines</t>
  </si>
  <si>
    <t>Circuit Manor</t>
  </si>
  <si>
    <t>www.skyscanner.com.ph/hotel_deeplink/4.0/PH/en-US/PHP/h_h1/213620427/2026-03-02/2026-03-03/hotel/hotel/hotels?legacy_provider_id=927111&amp;rooms=1&amp;closed_user_group=mobile&amp;hb_data=yRevwCCeeIpGBdoVtEYPoDvxn3XekNO3-VLKtERQUVOzNR-4Xky6J-PkjuOCbvvk38rXUc6zP2QwCpUVLyv1p-38CEiDrKYYmQB1GdgNb8QKEV4zgFsunf2PCN7aBLgFwhSBU7uAQz6PQHiEUstxsWAcQHFsJ3_KQeeckXD54H9JGii0lavQ9fEw5QuZ-WJwlvJBuHI8lLD997SSg9RS9NOVa1NIfuSEBhuD5mP1YNBdOSm4Jx8BBjR10unGBgQfOAXpiRWRnasA8gNUfRj-SLiqHlo%3D&amp;q_datetime_utc=2026-03-02T01%3A38%3A16&amp;ticket_price=2842&amp;quote_id=-5744487791784749205&amp;utid_state=1&amp;channel=iphone&amp;price_without_closed_user_group=5848&amp;tm_place_name=Makati&amp;deeplink_data=eyJmaWVsZHMiOnsic2lnbmF0dXJlIjoiYWJlOGRmYzhlYjhjMjZlNTI5ZmE4MzQwNGE1ZDVmOTgifSwidXJsIjoiaHR0cHM6Ly9waC5ob3RlbHMuY29tL0hvdGVsLVNlYXJjaD90cGlkPTMyMTQmbXBlPTE3NzI0MTQ3NTYmZW5kRGF0ZT0yMDI2LTAzLTAzJmFkdWx0cz0xJmxvY2FsZT1lbl9QSCZjaGlkPTkyZjM3YmE5LTI4MjgtNDdkZS04YTE1LTI4NTIzMjkyN2VjOCZlYXBpZD00NCZtY3RjPTMmc3RhcnREYXRlPTIwMjYtMDMtMDImbXBkPVBIUCZtcG49MzI2NDY2ODQ1JmN1cnJlbmN5PVBIUCZyYXRlcGxhbmlkPTQwMTQ5ODk4MyZtcG09MjQmbXBwPTEmbXBvPUVDJnNlbGVjdGVkPTExNDg4MjM1NiZtcGI9NTIzLjkzJm1wcT0yNTUwLjExJm1wYT0yMzE4LjI5In0%3D&amp;utid=342e43d7-df64-7de2-18cb-3c7228d34b72&amp;tm_stars=1&amp;client_id=skyscanner_app&amp;redirect_delay=1000&amp;price_policy=2&amp;pre_redirect_id=559e5e09-fa18-65fe-5c9e-23c24fa6b3cf&amp;tm_city_code&amp;max_price=4671&amp;guests=1&amp;request_id=559e5e09-fa18-65fe-5c9e-23c24fa6b3cf&amp;tm_country_code=PH</t>
  </si>
  <si>
    <t>14.573554, 121.0219734</t>
  </si>
  <si>
    <t>parking, wifi, air_conditioning, non-smoking, internet_access, 24-hour_front_desk_service, smoking_areas, iron, room_service, atm, restaurant, beauty_salon, television, desk, shower, fitness_center, luggage_storage, complimentary_bottled_water</t>
  </si>
  <si>
    <t>Guijo Suites Makati</t>
  </si>
  <si>
    <t>https://www.google.com/maps/place/Prince+Plaza+II+Condotel/data=!4m11!3m10!1s0x3397c9055d93597b:0xedaaa7467d3bf0f1!5m3!1s2026-03-01!4m1!1i2!8m2!3d14.5542583!4d121.0224923!16s%2Fg%2F1tsbjncg!19sChIJe1mTXQXJlzMR8fA7fUanqu0?authuser=0&amp;hl=en&amp;rclk=1</t>
  </si>
  <si>
    <t>14.5542583, 121.0224923</t>
  </si>
  <si>
    <t>Subway, 107, Dela Rosa Street, San Lorenzo, District I, Makati, Southern Manila District, Metro Manila, 1229, Philippines</t>
  </si>
  <si>
    <t>Prince Plaza II Condotel</t>
  </si>
  <si>
    <t>www.skyscanner.com.ph/hotel_deeplink/4.0/PH/en-US/PHP/h_fd/46964770/2026-03-02/2026-03-03/hotel/hotel/hotels?legacy_provider_id=927050&amp;rooms=1&amp;closed_user_group=mobile&amp;hb_data=9EtfYDicOdgrMNP3p3m_CgUxZ8Y221N3FgKsBbfYMAbmthZaartpaRFj8azqleC3UAWWL8KyaXU8JtDDgy_eP-zBsU0jXvna8xw7xRVjtDrMN1DSFGzu2udeScyeVlCD_hSOzhbdavVYHBz7f47NFLFRQfy3NMVKILDcxe8wIsj1JayTvWAmaGc46BiSX6JRtVpBeHm-RfwjHGh8c38vNTwC-IQc5F9YO7H7VVhTa1snXIWV4iK4ZEIKysnpz5YZ-ngDfUvtcpPUabOeNisozsWaioMjP-yuEXUk6LN5kR4BpuJZ9inR9BxBVq_SBcZCpRjDLYAnMlZ0-lzrbzcHUDzFrfAMTNPuQVXarko-Nsy1_vbG_QBB0zyMyw2r9WAbnpUjd8QDgPeSS2KF1ezhlxZr0onWiFZWZBvQ2YH5eNb7jQ%3D%3D&amp;q_datetime_utc=2026-03-02T01%3A37%3A23&amp;ticket_price=2269&amp;quote_id=-3646296726894747713&amp;utid_state=1&amp;channel=iphone&amp;price_without_closed_user_group=8003&amp;tm_place_name=Makati&amp;deeplink_data=eyJmaWVsZHMiOnsic2lnbmF0dXJlIjoiNWUwOTM3NjZiM2FiYmMxZmVkZGEzMTYxMTA3NDZkOTUifSwidXJsIjoiaHR0cHM6Ly9kZWFscy52aW8uY29tP3NpZz1lYzczYTQzODJiZjEwZTJhZWJiNzg2NDk1ZGU0ZjViY2ZhZTllMmQxZmYyM2YxYzYxM2VkOGM3MWMzNWM0ZTcyMzIzMDM0MzMzNTMyMzUzMzMzMzgmc2lnLWlzcz1tZXRhJnR1cmw9aHR0cHMlM0ElMkYlMkZ2aW8uY29tJTJGSG90ZWwlMkZTZWFyY2glM0ZjaGVja0luJTNEMjAyNi0wMy0wMiUyNmNoZWNrT3V0JTNEMjAyNi0wMy0wMyUyNmN1cnJlbmN5JTNEUEhQJTI2ZXB2JTNETVM0eSUyNmVzZCUzRDNqMlRkc1ZtNURnNlRMbl94czlfaUZBSGJtSVcyMG90OEhYNkhIQnQ4dXltRDBqaGktMmhWcDRHMXRkYXV4OGpKTVVSblJ3eUZTWFZLZzdyM2ZxSWpPR0VHalNGSnRTYkNLT3JOaFRQaTF3b3g1R0htazhGdzJRJTI1M0QlMjZmb3JjZUN1cnJlbmN5Q2hhbmdlJTNEMSUyNmZvcmNlTGFuZ3VhZ2VDaGFuZ2UlM0QxJTI2aG90ZWxJZCUzRDExOTM1NzklMjZsYWJlbCUzRHNyYyUyNTNEc2t5c2Nhbm5lciUyNTI2dWNvdW50cnklMjUzRFBIJTI1MjZ1ZGV2aWNlJTI1M0Rtb2JpbGUlMjUyNmhvdGVsJTI1M0QxMTkzNTc5JTI1MjZkYXklMjUzRDIlMjUyNm1vbnRoJTI1M0QwMyUyNTI2eWVhciUyNTNEMjAyNiUyNTI2bG9zJTI1M0QxJTI1MjZvZmZlcmlkJTI1M0Rvby03NUN3czIyZG8lMjUyNnByaWNlJTI1M0QyMjY5LjQwJTI1MjZjdXJyZW5jeSUyNTNEUEhQJTI1MjZ1c2VybGFuZyUyNTNEZW4lMjUyNl90aCUyNTNENWVkNjI4MjA2NDRlYTk5NjEzMjUyOTEzNTA5NWJmMjJhM2JmN2Q0Y2YzZThkNDI0JTI1MjZkdHMlMjUzRDE3NzI0MTQ3NjElMjUyNm9sdXQlMjUzRDE3NzI0MTQ3NTYlMjUyNmNhblBheUxhdGVyJTI1M0RmYWxzZSUyNTI2cmVxdWVzdFVzZXJHcm91cCUyNTNEJTI1MjZvZmZlclVzZXJHcm91cCUyNTNEcHVibGljJTI2bGFuZyUzRGVuJTI2b3RpJTNEMzFBZllmREdVNVUlMjZwcmVmZXJyZWRSYXRlJTNEMjI2OS40MCUyNnByb2ZpbGUlM0RyMmQybTcza244JTI2cm9vbXMlM0QxJTI2dG9rZW4lM0Q3ZmUyNzYlMjZ1c2VyQ291bnRyeSUzRFBIJTI2dXRtX2NhbXBhaWduJTNEc2t5c2Nhbm5lciUyNnV0bV9tZWRpdW0lM0RjcGMlMjZ1dG1fc291cmNlJTNEc2t5c2Nhbm5lciJ9&amp;utid=e65f5e19-4cd5-7722-9bb3-f18356de8fc2&amp;tm_stars=0&amp;client_id=skyscanner_app&amp;redirect_delay=1000&amp;price_policy=2&amp;pre_redirect_id=b40ee5eb-3a83-0596-21fa-7fa98352be97&amp;tm_city_code&amp;max_price=6402&amp;guests=1&amp;request_id=b40ee5eb-3a83-0596-21fa-7fa98352be97&amp;tm_country_code=PH</t>
  </si>
  <si>
    <t>14.5516867, 121.013497</t>
  </si>
  <si>
    <t>www.skyscanner.com.ph/hotel_deeplink/4.0/PH/en-US/PHP/h_fd/46996261/2026-03-02/2026-03-03/hotel/hotel/hotels?legacy_provider_id=927050&amp;rooms=1&amp;closed_user_group=general&amp;hb_data=hrtoD3kiD4YUsvz4HVVVDkR_gsqiEfH6AYLbROOP8pS0nlX1a1vxY4yUIvKEpDVwg_vm_gFe4_N5MmwYZyXEu8OmUN2VUNdHJ3qxY9S00whJ_HgPMnHN-J0L6iXYih0UOJl9GKJB-W-ni0acGizvDc7lq9tA5XT2gh45itfsImggHlNvX-vp1iZV6o9xPN7mdmoRGpAZlBBNSR-aegkR7mL5_q09m5cz3Yw68LQWRrwAe3KNrj4rxMVdUyiyV9OGeYu0gwlTvr15on4KZjtc38fECkS1LvusVz3LDHULtqAOmjM3d6pdAObNqPK64ZU8gbKsCf_armJh9RyyqYmOMsqhVVA78V9CAVwNm_vekozvvuEWz6OOSJs2HTE83LokNQzATWPyMzgwLEELfE_R9Fa-KXynzdQ3nqI77fd1JYw-kQ%3D%3D&amp;q_datetime_utc=2026-03-02T01%3A37%3A23&amp;ticket_price=1337&amp;quote_id=3068795424383273387&amp;utid_state=1&amp;channel=iphone&amp;price_without_closed_user_group=3471&amp;tm_place_name=Makati&amp;deeplink_data=eyJmaWVsZHMiOnsic2lnbmF0dXJlIjoiN2JhMzk2NDIyOGQ2ODQ0OTk3ZmY0YmYwZTY3MDBmZmEifSwidXJsIjoiaHR0cHM6Ly9kZWFscy52aW8uY29tP3NpZz0xYWZiMDlhYmU5ZmE1MTcwMjgwMTgzMTVhM2RlMTM1ZWZjMTAzNDAzMTAwYzA3MzdiNDE3MDEzOWYwNGJiMzlmMzgzOTM2MzkzODM1MzgzMTMxJnNpZy1pc3M9bWV0YSZ0dXJsPWh0dHBzJTNBJTJGJTJGdmlvLmNvbSUyRkhvdGVsJTJGU2VhcmNoJTNGY2hlY2tJbiUzRDIwMjYtMDMtMDIlMjZjaGVja091dCUzRDIwMjYtMDMtMDMlMjZjdXJyZW5jeSUzRFBIUCUyNmVwdiUzRE1TNHklMjZlc2QlM0RLZU42X1hoVjJHa0Z0T2JQSDljeFNHbkJGX0x4T0R6M2U1ZFFNQlhwRXpRMnNaNlZkbk1qT1VTTW8zRkhRTzM5aDIxeDhiSjBfSEJSdUxTT0duREFwWVhDUzNsRlhEV3NOVlFCR2lGcDhCUmw2VlB2d0ZqRUQyOCUyNTNEJTI2Zm9yY2VDdXJyZW5jeUNoYW5nZSUzRDElMjZmb3JjZUxhbmd1YWdlQ2hhbmdlJTNEMSUyNmhvdGVsSWQlM0QxNTUyMjE0JTI2bGFiZWwlM0RzcmMlMjUzRHNreXNjYW5uZXIlMjUyNnVjb3VudHJ5JTI1M0RQSCUyNTI2dWRldmljZSUyNTNEbW9iaWxlJTI1MjZob3RlbCUyNTNEMTU1MjIxNCUyNTI2ZGF5JTI1M0QyJTI1MjZtb250aCUyNTNEMDMlMjUyNnllYXIlMjUzRDIwMjYlMjUyNmxvcyUyNTNEMSUyNTI2b2ZmZXJpZCUyNTNEb0ZVdldnWkR5YTN3JTI1MjZwcmljZSUyNTNEMTMzNi41MiUyNTI2Y3VycmVuY3klMjUzRFBIUCUyNTI2dXNlcmxhbmclMjUzRGVuJTI1MjZfdGglMjUzRGU0OTE4ZTU2OTViYzVmOTJiMDQzZTEzYTAxNTRkMTZmNWYwMTgyYTA5ZDEwMTJjMSUyNTI2ZHRzJTI1M0QxNzcyNDE0NzQwJTI1MjZvbHV0JTI1M0QxNzcyNDE0NzM3JTI1MjZjYW5QYXlMYXRlciUyNTNEZmFsc2UlMjUyNnJlcXVlc3RVc2VyR3JvdXAlMjUzRCUyNTI2b2ZmZXJVc2VyR3JvdXAlMjUzRHB1YmxpYyUyNmxhbmclM0RlbiUyNm90aSUzRFAyN3dBcW5iMnJvJTI2cHJlZmVycmVkUmF0ZSUzRDEzMzYuNTIlMjZwcm9maWxlJTNEcjJkMm03M2tuOCUyNnJvb21zJTNEMSUyNnRva2VuJTNEN2ZlMjc2JTI2dXNlckNvdW50cnklM0RQSCUyNnV0bV9jYW1wYWlnbiUzRHNreXNjYW5uZXIlMjZ1dG1fbWVkaXVtJTNEY3BjJTI2dXRtX3NvdXJjZSUzRHNreXNjYW5uZXIifQ%3D%3D&amp;utid=0f6fdbee-f937-a825-fd57-f3998739ec15&amp;tm_stars=3&amp;client_id=skyscanner_app&amp;redirect_delay=1000&amp;price_policy=2&amp;pre_redirect_id=ed7481b2-013a-bd07-45cd-41c634de498d&amp;tm_city_code&amp;max_price=1857&amp;guests=1&amp;request_id=ed7481b2-013a-bd07-45cd-41c634de498d&amp;tm_country_code=PH</t>
  </si>
  <si>
    <t>14.5612329, 121.0188799</t>
  </si>
  <si>
    <t>One Pacific Place Serviced Residences, 161, H. V. de la Costa Street, Salcedo Village, Bel-Air, District I, Makati, Southern Manila District, Metro Manila, 1227, Philippines</t>
  </si>
  <si>
    <t>One Pacific Place Serviced Residences</t>
  </si>
  <si>
    <t>www.skyscanner.com.ph/hotel_deeplink/4.0/PH/en-US/PHP/h_bc/114984928/2026-03-02/2026-03-03/hotel/hotel/hotels?legacy_provider_id=13&amp;rooms=1&amp;closed_user_group=general&amp;hb_data=yU7QRVFoObAMBVuLKZGDRSD6_RyXp9rk276VWdHv4y3yMvCkfEPcpYFx3_PhnPmyP087b8wv_K865DgDm_fgMFMZ6e9zEDYjhZb9SK1wLstRGnrzLfekMoAwdJMBwZ2BZEpctB90EP7vTuhxb9OcwVPPxzGtvFU3IURMd-PMCWwEs-c5AJv21n6kgq9dCKNiRKw0ysSAqz2TGlbFbEsmo3bLhrvdrHrNw7sZQ1QRsaFY_FoJLjP7Iw2efF7u8oaebbnI_jNDTmR5XJzOliPbIX0T_8V8b2XgIApXwNKH19s16v0XLf1n7RWAgWSXoabn9H_EXbHIt3t8HUoBoT6XuJcnoeksVmCn9hOhEGQIk7HI4wJyyxT82N4ML-CIJ2d1S5vH2znU_A1yTL9BMEkYZi_LCI01Jb1f8zx_Nt81b_L0JvJaIY4%3D&amp;q_datetime_utc=2026-03-02T01%3A37%3A23&amp;ticket_price=2392&amp;quote_id=2321015137011804884&amp;utid_state=1&amp;channel=iphone&amp;price_without_closed_user_group=4435&amp;tm_place_name=Makati&amp;deeplink_data=eyJmaWVsZHMiOnsic2lnbmF0dXJlIjoiZGMzNzc4MzI1ZjM3NjgwNGNiYjJhZjFmMjIwOTZlZjkiLCJibG9ja19pZCI6InYxX0NnRXRFTTdhQVJvb0NoMHlNREkyTFRBekxUQXlWREF3T2pBd09qQXdMakF3TUNzd056b3dNQkFCR044QktBRTRBU0lDQ0FFPV9Da1VJOHBXcHd3WVFBaUFDTUFKS0RUTTJOVVF4TURCUVh6RXdNRkJRbkxVRGVpUmpZMlU0TldNeU1DMWpOelU0TFdZeU9XSXRaV1V3WXkwNU1UQXhNR0l4TjJWallUQVNBZ2dCR2dZWUFTZ0NNQUVpQkFnQ0dBST0ifX0%3D&amp;utid=5ee79898-b158-32a1-8120-23ad86fcbdb2&amp;tm_stars=3&amp;client_id=skyscanner_app&amp;redirect_delay=1000&amp;price_policy=2&amp;pre_redirect_id=24f161bf-4969-91b1-b999-48f1e1744173&amp;tm_city_code&amp;max_price=6152&amp;guests=1&amp;request_id=24f161bf-4969-91b1-b999-48f1e1744173&amp;tm_country_code=PH</t>
  </si>
  <si>
    <t>www.skyscanner.com.ph/hotel_deeplink/4.0/PH/en-US/PHP/h_bc/129291521/2026-03-02/2026-03-03/hotel/hotel/hotels?legacy_provider_id=13&amp;rooms=1&amp;closed_user_group=general&amp;hb_data=imraP_tAH8MVERjPm5FZLf1zISO6t3yImDkbJPDtVHDS8INTSiQ3GJ4IVQVP-4-SWdiS1nYeV_10Kgcv1JzBNWRhoyCqssW8WX-I_zecqX0IBXQcUsk_xc3gLwiJhurDQYl2moUMu4_SUlZu-44vmEq1YfzZnFY-_wmR27MWtwHOhZzr-lz4niQZzxJZpTafW6cAfQUn9ywsPKNEjT-Bq0Rem4yp6vwPuNNggtRJtyWDKxWhgZYng__Qur2YFAxr8LyD-JpBNelrCI1Duqhpv-WFr3zvKkAt8W-3xBsdGk8WAr4nu6diTCDsia6qkmGnCSyinQP9LCqjrAoEqHkA48x7xMFDoy6QEK7mLnppP6zEu9ZsgKIfZFxGMMmV4iSgRjYfIEHB4FhYOnsxgdojUBt5_8SbDO7lGLAek8jDj0VhGMQa8Hc%3D&amp;q_datetime_utc=2026-03-02T01%3A37%3A24&amp;ticket_price=4738&amp;quote_id=-5229143350137463220&amp;utid_state=1&amp;channel=iphone&amp;price_without_closed_user_group=10255&amp;tm_place_name=Makati&amp;deeplink_data=eyJmaWVsZHMiOnsic2lnbmF0dXJlIjoiNGE0NzVlMjViZWZlMzRmYzliOWNkOGU3NDdlY2E2YjAiLCJibG9ja19pZCI6InYxX0NnRXRFTmJiQVJvb0NoMHlNREkyTFRBekxUQXlWREF3T2pBd09qQXdMakF3TUNzd056b3dNQkFCR044QktBRTRBU0lDQ0FFPV9Da1VJZ0lXZ3hRVVFBaUFDTUFKS0RUTTJOVVF4TURCUVh6RXdNRkJRckxjRGVpUXhZV0l6Tm1FNE1TMDFNemxrTFRSbU5HSXRNVEJqWWkwMU9EYzJNamMyTmpobE4yRVNBZ2dCR2dZWUFTZ0NNQUVpQkFnQ0dBST0ifX0%3D&amp;utid=fa740f6c-4945-acf1-aea5-36b491db44a8&amp;tm_stars=5&amp;client_id=skyscanner_app&amp;redirect_delay=1000&amp;price_policy=2&amp;pre_redirect_id=e955ffd3-a65e-ad67-ec45-92d272f1ef35&amp;tm_city_code&amp;max_price=12024&amp;guests=1&amp;request_id=e955ffd3-a65e-ad67-ec45-92d272f1ef35&amp;tm_country_code=PH</t>
  </si>
  <si>
    <t>14.5652351, 121.0132984</t>
  </si>
  <si>
    <t>9630, Kamagong Street, San Antonio, District I, Makati, Southern Manila District, Metro Manila, 1203, Philippines</t>
  </si>
  <si>
    <t>www.skyscanner.com.ph/hotel_deeplink/4.0/PH/en-US/PHP/h_xp/185192091/2026-03-02/2026-03-03/hotel/hotel/hotels?legacy_provider_id=1&amp;rooms=1&amp;closed_user_group=mobile&amp;hb_data=epd7EBHvEaaFtMUEMc52d53NLNWrmjV5yCUOQ7SyJ4ofRpomY3_6b61LSR4hzYG0xSroiPR9XJDd7vR8NvY95-vxps3TPjzwXJfv8hG63GtySJNzwmxzb0ZW-oJKgqdjWdQ7llABooUpJpfyU-IWiVfqYCM-yyelO8A9vBE-JQm3g27MLxYbt9oxeJa97auESy8KI5f-6DuQLxFTuGOzSeH7kXkDJEEg7hLhSiTftfGI_TGJ9HtMsw6aciN3k09BokcD4kC6QPNT0btoavpAe5W41Dc%3D&amp;q_datetime_utc=2026-03-02T01%3A37%3A25&amp;ticket_price=2946&amp;quote_id=-2624283011635575212&amp;utid_state=1&amp;channel=iphone&amp;price_without_closed_user_group=3467&amp;tm_place_name=Makati&amp;deeplink_data=eyJmaWVsZHMiOnsic2lnbmF0dXJlIjoiNDg0ZTQ3Y2I3MDMzNDgyMjEzNzJmMGY3ZDIyNDMwMjkifSwidXJsIjoiaHR0cHM6Ly93d3cuZXhwZWRpYS5jb20ucGgvSG90ZWwtU2VhcmNoP21wZD1HQlAmdHBpZD02OCZtcGU9MTc3MjQxNDIzNSZlbmREYXRlPTIwMjYtMDMtMDMmYWR1bHRzPTEmbXBuPTIxNzgxMTEwOSZtcG09MjQmbXBwPTEmbG9jYWxlPWVuX1VTJm1wbz1FQyZjaGlkPTNmYTQ5NDY1LWI5YmItNDZmMC04NTk4LTViMDc1Y2M0NjlhNSZtcHE9MzMuNjAmZWFwaWQ9NDYyMzAmbWN0Yz0zJmN1cnJlbmN5PUdCUCZyYXRlcGxhbmlkPTI3MjIzMjEwNCZzZWxlY3RlZD0yNDg4NDI3NyZzdGFydERhdGU9MjAyNi0wMy0wMiZtcGI9NC4yOCZtcGE9MzMuNjAifQ%3D%3D&amp;utid=4884bd82-b4c8-936d-bc2e-18e1c45240a5&amp;tm_stars=4&amp;client_id=skyscanner_app&amp;redirect_delay=1000&amp;price_policy=2&amp;pre_redirect_id=4f586d4c-fc38-18ea-2d50-38e6f8e8a479&amp;tm_city_code&amp;max_price=4591&amp;guests=1&amp;request_id=4f586d4c-fc38-18ea-2d50-38e6f8e8a479&amp;tm_country_code=PH</t>
  </si>
  <si>
    <t>www.skyscanner.com.ph/hotel_deeplink/4.0/PH/en-US/PHP/h_h1/125860233/2026-03-02/2026-03-03/hotel/hotel/hotels?legacy_provider_id=927111&amp;rooms=1&amp;closed_user_group=mobile&amp;hb_data=BSg3YH-zmgpAov4EVcZCCgns6dWNyyh53fcsZS4JMb59k5PqSMZnsHgzHX7hzEhUhyYS2h_B-1U-E-F_trfqrR3b9SL5ouyUzbR9klmtg3aD0bzNM1UT9DHNM-0xgIdpm9clg3ii7YqTRFys1ndObbBeKSlaWtjB3myXdiLMM5uBihcTEdJdb034kNeC44Kzrzc85W2TVQYih2iAHhKDBTLYXBlGbbw4dFvuvIXJRNtVfu5QZ6r-BviuDQCd4jOE-eTHcFT12WUzcyvJKSXwPr_1Mus%3D&amp;q_datetime_utc=2026-03-02T01%3A37%3A28&amp;ticket_price=5647&amp;quote_id=1892689001339820915&amp;utid_state=1&amp;channel=iphone&amp;price_without_closed_user_group=9411&amp;tm_place_name=Makati&amp;deeplink_data=eyJmaWVsZHMiOnsic2lnbmF0dXJlIjoiYzU1MjZjZmRmMjhmNTVhNWZjNmVmOThkOWFhY2U2ZTQifSwidXJsIjoiaHR0cHM6Ly9waC5ob3RlbHMuY29tL0hvdGVsLVNlYXJjaD90cGlkPTMyMTQmbXBlPTE3NzI0MTQ3NTYmZW5kRGF0ZT0yMDI2LTAzLTAzJmFkdWx0cz0xJmxvY2FsZT1lbl9QSCZjaGlkPTkyZjM3YmE5LTI4MjgtNDdkZS04YTE1LTI4NTIzMjkyN2VjOCZlYXBpZD00NCZtY3RjPTMmc3RhcnREYXRlPTIwMjYtMDMtMDImbXBkPVBIUCZtcG49MjAwNjQxMjczJmN1cnJlbmN5PVBIUCZyYXRlcGxhbmlkPTQwMDAzMTE0NCZtcG09MjQmbXBwPTEmbXBvPUVDJnNlbGVjdGVkPTcyODM3OTgmbXBiPTEwNDYuNTImbXBxPTUwNjAuMDkmbXBhPTQ2MDAuMDgifQ%3D%3D&amp;utid=5aa392e9-b589-db03-c094-dea8d77c710e&amp;tm_stars=0&amp;client_id=skyscanner_app&amp;redirect_delay=1000&amp;price_policy=2&amp;pre_redirect_id=8503f04b-e17c-4f69-c7c3-3f1116dae6f2&amp;tm_city_code&amp;max_price=6002&amp;guests=1&amp;request_id=8503f04b-e17c-4f69-c7c3-3f1116dae6f2&amp;tm_country_code=PH</t>
  </si>
  <si>
    <t>14.5485601, 121.0248184</t>
  </si>
  <si>
    <t>Crown Regency, A. Arnaiz Avenue, San Lorenzo, District I, Makati, Southern Manila District, Metro Manila, 1224, Philippines</t>
  </si>
  <si>
    <t>www.skyscanner.com.ph/hotel_deeplink/4.0/PH/en-US/PHP/h_ct/113918889/2026-03-05/2026-03-06/hotel/hotel/hotels?legacy_provider_id=31&amp;rooms=1&amp;closed_user_group=apps&amp;hb_data=fLeWlOeNVhfNRe3pQcsjc2V3f_wiHUXZ5P3SM8lVIyGT7r27WnFCINtTtoVAZuX1PwRxRZC0RpfVuLfi-2VSZvWj5KQY6XN0FQ2cc83rg6_pNXDJ-zK-n33sfiH0OUuDny6PcxCsODbE2z_eCaz8gW5nnYeQGFeHvBV-1P4Su_pmx3gOHEmvc3TUdBJqtQCZxFqmZ-daGjd9LNUifg5EHi1S97QoHFStNTGLIgFg20Psv49efREGkn1-T_aCI8ms96_S4_TtREaBncP0pB2Y7Gj_bvHB6sWwj7VJn-OlRKTO2Nb26xwAdK9pe_vipI_iLPJDTGL5WnO64VghpuQnA13eJIzVe0pteU4MGgomfYOYAloIbzo96aQMP2LzcVuXs39jijYzXZ-03ZXkQUOEnILt4tD5O4idgdSWraOqHw%3D%3D&amp;q_datetime_utc=2026-03-05T14%3A41%3A34&amp;ticket_price=2402&amp;quote_id=-4540340363325580971&amp;utid_state=1&amp;channel=iphone&amp;price_without_closed_user_group=2768&amp;tm_place_name=Cebu&amp;deeplink_data=eyJmaWVsZHMiOnsic2lnbmF0dXJlIjoiYmJjZTYwNjcwOTE4ZTRjYTYyNzdmNTQ2YjJlZTg1YjMifSwidXJsIjoiaHR0cHM6Ly9waC50cmlwLmNvbS9ob3RlbHMvcmVkaXJlY3Q%2FaG90ZWxpZD05OTI3MzgmY2l0eT0zNTgzMSZBbGxpYW5jZWlkPTEyNjA3JnNpZD04ODg4MzImY2hlY2tpbj0yMDI2LTAzLTA1JmNoZWNrb3V0PTIwMjYtMDMtMDYmc2hvcHBpbmdpZD1mODBjMTQ5NGUxNjI0ZDliOWE2ZDQzOTdiNTNjZWQ1YiZhZHVsdD0xJmNoaWxkcmVuPTAmYWdlcz0mbGFuZ3VhZ2U9ZW5waCZsb2NhbGU9ZW5fUEgmcm9vbWlkPTE2MTYzMDM3Mzcmc3dpZD0wJnBheT1QUCZmZ3Q9MSZjcm49MSZjdXJyPVBIUCZ3a3A9MSZzdGFuZD1INHNJQUFBQUFBQUFfd0Q5QUFMX0Nsc0tBaGdCRWdRSUFSQUFHazhJLWF6YmdnWVlBREFBT1BzUm1BSGl5enlvQVFDNEFRTEFBUURSQVlYclViZ2U4WjlBNFFIWG8zQTlDc1NpUU9nQm51UHJBb2dDSUlrRUFBQUFBQUFBQUFDZ0JBQ2hCU2xjajhMMWVGWkFHaUJtT0RCak1UUTVOR1V4TmpJMFpEbGlPV0UyWkRRek9UZGlOVE5qWldRMVlpQUVLT09ncHMwR1NBRlNCbVJrWXpNMk5Gb2NDZ05RU0ZBUlJ3TjRDeVFvdmo4YUExQklVQ0ZIQTNnTEpDaS1QMklGWlc1ZlVFaG92QlJ3QVhnQWlnRUhTQUY0QU1nQkFhb0JCd29ETURJeUVBTHlBU0ptT0RCak1UUTVOR1V4TmpJMFpEbGlPV0UyWkRRek9UZGlOVE5qWldRMVlsOHlrZ0lCTkpvQ0FBQUFBUF9fQVFBQV9fX2JiN2U3X1FBQUFBIn0%3D&amp;utid=2f321175-03f1-b40f-f551-2dbcd92cb25b&amp;tm_stars=4&amp;client_id=skyscanner_app&amp;price_policy=2&amp;pre_redirect_id=bb3cd1ab-d90c-0e94-dc88-c89e4066fc7f&amp;tm_city_code=CEBP&amp;max_price=3301&amp;guests=1&amp;request_id=bb3cd1ab-d90c-0e94-dc88-c89e4066fc7f&amp;tm_country_code=PH</t>
  </si>
  <si>
    <t>14.551174, 121.0214248</t>
  </si>
  <si>
    <t>www.skyscanner.com.ph/hotel_deeplink/4.0/PH/en-US/PHP/h_xp/46941022/2026-03-02/2026-03-03/hotel/hotel/hotels?legacy_provider_id=1&amp;rooms=1&amp;closed_user_group=mobile&amp;hb_data=_fLLTSnLMmHTirjSOAoiaaoIl2rpPvqNQDcV0qneeQr9qcv7ZR4G2R3xvV_gpKjRScB_Q86iclZF-wmNNlrbX809FH6peQ7MUJwgzQr_n5qYVQSgffaFQn7ETthWNToi8QlxyQ2OsdvZAij7je-5xGf-7BOnow_Upy5tva497DbXgy0DJ32_PhMiJzIJia3H15KLL7PjLub7wlpH26e3urypYvgOFYN31qHFsQEwAIywvhwib6cRYz6bQahi_1wEwtCu3khOV_J7GrZlFsjSSlQeKZk%3D&amp;q_datetime_utc=2026-03-02T01%3A37%3A29&amp;ticket_price=9013&amp;quote_id=-8061298887701562783&amp;utid_state=1&amp;channel=iphone&amp;price_without_closed_user_group=10604&amp;tm_place_name=Makati&amp;deeplink_data=eyJmaWVsZHMiOnsic2lnbmF0dXJlIjoiMzQ4M2E3M2Q1NjIxOGQzYjdmOWYxNGQ3MzJjZDEwNjAifSwidXJsIjoiaHR0cHM6Ly93d3cuZXhwZWRpYS5jb20ucGgvSG90ZWwtU2VhcmNoP21wZD1HQlAmdHBpZD02OCZtcGU9MTc3MjQxNDc1NCZlbmREYXRlPTIwMjYtMDMtMDMmYWR1bHRzPTEmbXBuPTIwMTU2NTM4MSZtcG09MjQmbXBwPTEmbG9jYWxlPWVuX1VTJm1wbz1FQyZjaGlkPWZkMjllMDNlLWUyODktNDMwZS05YjA4LTFhOGI1ODY0NzhmYiZtcHE9MTAzLjYyJmVhcGlkPTQ2MjMwJm1jdGM9MyZjdXJyZW5jeT1HQlAmcmF0ZXBsYW5pZD0yMDc4ODg1Mzkmc2VsZWN0ZWQ9MTk4OTgmc3RhcnREYXRlPTIwMjYtMDMtMDImbXBiPTE4LjU4Jm1wYT05Ny4zMCJ9&amp;utid=77723177-8a09-71c8-96f3-7f345e1f8a5b&amp;tm_stars=5&amp;client_id=skyscanner_app&amp;redirect_delay=1000&amp;price_policy=2&amp;pre_redirect_id=8cc727cb-a20c-0baa-5019-80837672c08a&amp;tm_city_code&amp;max_price=15089&amp;guests=1&amp;request_id=8cc727cb-a20c-0baa-5019-80837672c08a&amp;tm_country_code=PH</t>
  </si>
  <si>
    <t>www.skyscanner.com.ph/hotel_deeplink/4.0/PH/en-US/PHP/h_xp/216404498/2026-03-02/2026-03-03/hotel/hotel/hotels?legacy_provider_id=1&amp;rooms=1&amp;closed_user_group=mobile&amp;hb_data=xmVjKbODXTcq_E0lZJZ6s_C8rkVodwkhkN1Le7E8pdo4NY2sN21PmzkTaFs7GVGQCyCatt2DYnGXPA2spvM_0FCAu4nedGbuOzSSqaDKMFXQnzNlbnyxlg1r9fh_YbA_ziQNXiTH7mQnTImtoLecvLdxtOGCXer-n20v7Wip5GVAjiFqvHkwt-VNCvh3dZZ7_WWGvF0wazuroV5SnzgqghR-ojVwALofDrIiYmzBg8-DmwmN5Kt49UinSWelgFHRi_2HU7-MCAoVZmg_WcHwVazZs7k%3D&amp;q_datetime_utc=2026-03-02T01%3A37%3A31&amp;ticket_price=1381&amp;quote_id=1271666345270033248&amp;utid_state=1&amp;channel=iphone&amp;price_without_closed_user_group=1535&amp;tm_place_name=Makati&amp;deeplink_data=eyJmaWVsZHMiOnsic2lnbmF0dXJlIjoiYWNhOTgwNDk3Zjk2NGRiZDM5MDk1ZTkzZTJkYWExZTEifSwidXJsIjoiaHR0cHM6Ly93d3cuZXhwZWRpYS5jb20ucGgvSG90ZWwtU2VhcmNoP3RwaWQ9NjgmbXBlPTE3NzI0MTQ3NTYmZW5kRGF0ZT0yMDI2LTAzLTAzJmFkdWx0cz0xJmxvY2FsZT1lbl9VUyZjaGlkPWI5M2E3MDgwLTBiZGMtNDUzOC05MjM2LTk2NWViZjg1ZmM0NiZlYXBpZD00NjIzMCZtY3RjPTMmc3RhcnREYXRlPTIwMjYtMDMtMDImbXBkPUdCUCZtcG49MzIyNjg5NzQ3JmN1cnJlbmN5PUdCUCZyYXRlcGxhbmlkPTM5MTYwMzA5MSZtcG09MjQmbXBwPTEmbXBvPUVDJnNlbGVjdGVkPTk2MTQyNDU4Jm1wYj0zLjI4Jm1wcT0xNS45MyZtcGE9MTQuNDgifQ%3D%3D&amp;utid=5de22fbb-8e6e-99bd-bf23-5bf492bfcc6f&amp;tm_stars=0&amp;client_id=skyscanner_app&amp;redirect_delay=1000&amp;price_policy=2&amp;pre_redirect_id=d875a8e0-f6ee-a911-26d6-04d3578ded08&amp;tm_city_code&amp;max_price=1730&amp;guests=1&amp;request_id=d875a8e0-f6ee-a911-26d6-04d3578ded08&amp;tm_country_code=PH</t>
  </si>
  <si>
    <t>14.5589902, 121.0238145</t>
  </si>
  <si>
    <t>Valero Grand Suites by Swiss Belhotel, 152, Valero Street, Salcedo Village, Bel-Air, District I, Makati, Southern Manila District, Metro Manila, 1227, Philippines</t>
  </si>
  <si>
    <t>www.skyscanner.com.ph/hotel_deeplink/4.0/PH/en-US/PHP/h_bc/154581771/2026-03-02/2026-03-03/hotel/hotel/hotels?legacy_provider_id=13&amp;rooms=1&amp;closed_user_group=general&amp;hb_data=q5EH59tBd0791EMfmqIrw_-27RYMnRaoZr0e9fcIpuvHGxPpkjnIsRSCKOG35RN-BoHOocr8Cw75puFQmDYMoXLSTKIVM8im7TAm0DAWibQqkrOqDmQbt2m88iPWL2r6pDeBE03bpOYJe6_DbEEKp87VPjrq6e1JeI0i82Mv4UoM1_JNczKK0yTP5B-U-IMvOPAY9-7PLTQV6xr5UZt87NWHFbc5X2KApuk_R1Qg_A3Tmm-ucRBNmyp0llvZj-VZbkB76s5iyY19PIAyEWHxoLWK1gLuUsT3zGMKNAgdC6B5dHKrfpph8M4sq-kdwMxsyrOHDXWKKiks6RWbVoX1BAeO5XGvkQrFeeWFbntQ2M5idtqiYV6W6APQEMpKQz3PhW2PnOBfLxItFjBVn8kZ9jRYEwQuqFcPRlQYL1d5iqkwX3CC8t8%3D&amp;q_datetime_utc=2026-03-02T01%3A37%3A31&amp;ticket_price=3470&amp;quote_id=1536009434947817967&amp;utid_state=1&amp;channel=iphone&amp;price_without_closed_user_group=9866&amp;tm_place_name=Makati&amp;deeplink_data=eyJmaWVsZHMiOnsic2lnbmF0dXJlIjoiYzhjMDY4ZmM2ZTc0OGIxY2M3M2ZhOTZkN2VlYmE4NGMiLCJibG9ja19pZCI6InYxX0NnRXRFTUxiQVJvb0NoMHlNREkyTFRBekxUQXlWREF3T2pBd09qQXdMakF3TUNzd056b3dNQkFCR044QktBRTRBU0lDQ0FFPV9Da1VJaExENXRnWVFBaUFDTUFKS0RUTTJOVVF4TURCUVh6RXdNRkJRaExjRGVpUXhaRFV5TURoaU55MDBNVFppTFdRMU9XUXROMlJrTlMxak9EQTFaVEl4WVRjM01qQVNBZ2dCR2dRb0FqQUJJZ1FJQWhnQyJ9fQ%3D%3D&amp;utid=66901c64-f4b2-db31-1650-af96ce9f5580&amp;tm_stars=4&amp;client_id=skyscanner_app&amp;redirect_delay=1000&amp;price_policy=2&amp;pre_redirect_id=e24d7a6e-b03d-2b54-f742-ac50e28d99ff&amp;tm_city_code&amp;max_price=8982&amp;guests=1&amp;request_id=e24d7a6e-b03d-2b54-f742-ac50e28d99ff&amp;tm_country_code=PH</t>
  </si>
  <si>
    <t>14.5615456, 121.013368</t>
  </si>
  <si>
    <t>Tiara Oriental Hotel &amp; Restaurant, Malugay Street, San Antonio, District I, Makati, Southern Manila District, Metro Manila, 1203, Philippines</t>
  </si>
  <si>
    <t>Tiara Oriental</t>
  </si>
  <si>
    <t>www.skyscanner.com.ph/hotel_deeplink/4.0/PH/en-US/PHP/h_bc/82028499/2026-03-02/2026-03-03/hotel/hotel/hotels?legacy_provider_id=13&amp;rooms=1&amp;hb_data=qzP1RpO8J6vDHDxmTyOwBFm4I49XnXVo1pk_QD-29t5ifGWx38sBw3G0dyCUEgPXh_mc5v9_QHg9HJzwfpFUCptVL_Pdg8Ih0NXnclge4X9vAFM-4vWAeA7PohV217EIg78KaS1vQfC8wDR0tML2X-1dZe3GpQCCLSavXHfRmSq8OoSvqva6CV8ShDv8ielvwQ7oB77qVjdlwbB0nLXJnKwDwawOFatp2X4zT21CiIGfm4wPi3E_gfYK6bTlfs0E6pVfi_Vz4OjQJ2VGruX9JkbZJwQCy2M3NUcE2yhKdsjQ2-sWVj5HaJ_lWULZwn6UI1JCv_YoSZwB-hD2L89-mcgbNmKnLlNWj8Q3m1ciDG-O4EZocZAVAvWPY1bl6qAnWrXBwuwjw0v026c6p0kG3EGcNeSx9v7uM0FMJo4AJMYId74s&amp;q_datetime_utc=2026-03-02T01%3A37%3A34&amp;ticket_price=1563&amp;quote_id=-4640577017654734720&amp;utid_state=1&amp;channel=iphone&amp;tm_place_name=Makati&amp;deeplink_data=eyJmaWVsZHMiOnsic2lnbmF0dXJlIjoiNzgzMTZmY2RjMDgzMzYxN2ZjYzQ2YzliYmM5ZDRkMDIiLCJibG9ja19pZCI6InYxX0NnRXRFTXdDR2lnS0hUSXdNall0TURNdE1ESlVNREE2TURBNk1EQXVNREF3S3pBM09qQXdFQUVZM3dFb0FUZ0JJZ0lJQVE9PV9DaWdJcXFXWUF4QUNHUDdaeEFrZy9DZ28zdW55RXpBQ1NnMHpOalZFTVRBd1VGOHhNREJRVUpnRkVnb0lBU0lHM2dIeURiZ1FHZ1FvQWpBQklnUUlBaGdDIn19&amp;utid=87eacef1-36a9-66cc-2574-74b0b5ccf354&amp;tm_stars=3&amp;client_id=skyscanner_app&amp;redirect_delay=1000&amp;price_policy=2&amp;pre_redirect_id=316819fe-febd-75ed-8540-f92edda33bbc&amp;tm_city_code&amp;max_price=4305&amp;guests=1&amp;request_id=316819fe-febd-75ed-8540-f92edda33bbc&amp;tm_country_code=PH</t>
  </si>
  <si>
    <t>14.5738743, 121.0125978</t>
  </si>
  <si>
    <t>Aden Hotel</t>
  </si>
  <si>
    <t>www.skyscanner.com.ph/hotel_deeplink/4.0/PH/en-US/PHP/h_ad/213617561/2026-03-02/2026-03-03/hotel/hotel/hotels?legacy_provider_id=22&amp;rooms=1&amp;closed_user_group=general&amp;hb_data=Oshd9PczyhVTrvkGbZudzYnh0aPgMzpn86thqpSNb-7W8tJtUprp3g6pNxQnFYvno4whSHRQWaLj0RoSsxnbqKV9pdqIzHmir5qe2eBJY6Du6fb6RX9J80WQ56RPleubWTUkkcqzLeRpdxFTsYFh90sa4x7s0JC55UoB47EJcrYOtYiPjiXWOAvJfHr9oS5Y2nu247hulYk0lRBC-GAUQ39_fzmJ03CB8j5CdvbVdFUUaBaSyZ7CfKoiXL5WbzgBleRODCCCmhPQpdUBpVAgTvsIjpFEOpKEtAWn1fqhau7rM3KdRinPPLfTuViBzEdUQfF6lpDpA6TfIhiN6wb5aPHg17BfMeDB4eyk7hBVm5Tmk5oVvYuFXjTivIfp7gYaUpoB7NGGKq8IRL01w1dTAIz17pBgHqgycEx0YnWVZp1f&amp;q_datetime_utc=2026-03-02T01%3A37%3A32&amp;ticket_price=825&amp;quote_id=-1751361345707357011&amp;utid_state=1&amp;channel=iphone&amp;price_without_closed_user_group=991&amp;tm_place_name=Makati&amp;deeplink_data=eyJmaWVsZHMiOnsic2lnbmF0dXJlIjoiYzFhZDdiMWU5NWZhOTJhNWJmNmJjYTViMGQ4N2VhOWEifSwidXJsIjoiaHR0cHM6Ly93d3cuYWdvZGEuY29tL3BhcnRuZXJzL3BhcnRuZXJzZWFyY2guYXNweD9jaWQ9MTg0NjM4MyZoaWQ9MzU5NTI3NjEmY3VycmVuY3k9UEhQJmNoZWNraW49MjAyNi0wMy0wMiZjaGVja291dD0yMDI2LTAzLTAzJk51bWJlcm9mQWR1bHRzPTEmTnVtYmVyb2ZDaGlsZHJlbj0wJlJvb21zPTEmbWNpZD0yODE4OSZtYXN0ZXJSb29tSWQ9ODc5MTc5OTUzJm1wdD1kR0pGTkdaRWMwRnhVMGxhVUdzME9HRlpUbWxuUkhOYVNUQnBaR3RhUkcxUmJrMWxaMmxSTWpCNlNVWkxkakoyWmpOR1ZVMU1XVUZoZWtsbmNsaERWMjE2YlRsVlZ6VXZZVFZYY0RkM1BUMCZUb3RhbFByaWNlPTgyNC43NiZUb3RhbFRheD05NS4xOSZUb3RhbEZlZT02OS43NiZUb3RhbFN1cmNoYXJnZT0wJm1jdXI9UEhQIn0%3D&amp;utid=d6c13f23-ba00-6547-041e-9cfbd3e75364&amp;tm_stars=0&amp;client_id=skyscanner_app&amp;redirect_delay=1000&amp;price_policy=2&amp;pre_redirect_id=21e32bf0-ff3a-e373-6938-2f253e5012fa&amp;tm_city_code&amp;max_price=1845&amp;guests=1&amp;request_id=21e32bf0-ff3a-e373-6938-2f253e5012fa&amp;tm_country_code=PH</t>
  </si>
  <si>
    <t>14.5687572, 121.0159828</t>
  </si>
  <si>
    <t>Graceland Place Condominium, 7277, Zapote Street, Santa Cruz, District I, Makati, Southern Manila District, Metro Manila, 1205, Philippines</t>
  </si>
  <si>
    <t>parking, wifi, air_conditioning, non-smoking, internet_access, 24-hour_front_desk_service, smoking_areas, spa, multilingual_staff, room_service, garden, express_check-in, express_check-out, restaurant, beauty_salon, television, shower, shuttle_service, luggage_storage, concierge, complimentary_bottled_water, wake-up_call</t>
  </si>
  <si>
    <t>Circuit Suites</t>
  </si>
  <si>
    <t>www.skyscanner.com.ph/hotel_deeplink/4.0/PH/en-US/PHP/h_bc/223099364/2026-03-02/2026-03-03/hotel/hotel/hotels?legacy_provider_id=13&amp;rooms=1&amp;hb_data=gXC2mp9rmydKId5jItBA1UOpXAoWoOoz8D3T-vbESBIewTJ5I3VsxUqpR0-aHBze3btEEPJe9be50alCa2jlS3DyGMg_7axsLZhN-6eCh_nIDjgCjyi6qx6IATNqNX3J0eE7BGsy9xDXG-CvdEfL77zlmixzdh-1GBP2WUlmFLpTylUO1l0hF1RJxRQFCleyzvv0bnW5RLhWlir6oYFO_ROov1P04FRI7uaQ9ssO5_rKODrXUxobcP_B9RMN7C8TP1L6tgywQEB78ApxGaLJKTRjk4fgJjJAtM9VEkGNShgG9s30Xd4E6DVxxeBrcK1uOlFuqZUYB2nkHUuhuRL4_CVoti2ZXJvu3Hy94NTxDNhCn_yitFSQKG7Vp7cXKa5uony9DUg4eSoJeQ30MPcPMveL5IpUmt3MYRLLGaQTzgPWjGeG&amp;q_datetime_utc=2026-03-02T01%3A37%3A35&amp;ticket_price=1018&amp;quote_id=8527413892320243027&amp;utid_state=1&amp;channel=iphone&amp;tm_place_name=Makati&amp;deeplink_data=eyJmaWVsZHMiOnsic2lnbmF0dXJlIjoiZTNjNzkzOTczNjA0ZjhmYjdkYzJiYmU1MDBkYjE1ZTIiLCJibG9ja19pZCI6InYxX0NnRXRFTXdDR2lnS0hUSXdNall0TURNdE1ESlVNREE2TURBNk1EQXVNREF3S3pBM09qQXdFQUVZM3dFb0FUZ0JJZ0lJQVE9PV9DaW9Jem83OHJRa1FBaGlta3JMS0FTQzRCQ2pNbE9zVU1BSktEVE0yTlVReE1EQlFYekV3TUZCUW1BVVNCZ2dCSWdJY0Rob0dHQUVvQWpBQklnUUlBaGdDIn19&amp;utid=0d3c674c-c199-44dc-e1a2-a1c6fec088fc&amp;tm_stars=3&amp;client_id=skyscanner_app&amp;redirect_delay=1000&amp;price_policy=2&amp;pre_redirect_id=7e00c39a-ad67-76a8-a4a6-b29afe5a019c&amp;tm_city_code&amp;max_price=1089&amp;guests=1&amp;request_id=7e00c39a-ad67-76a8-a4a6-b29afe5a019c&amp;tm_country_code=PH</t>
  </si>
  <si>
    <t>14.5689937, 121.0158277</t>
  </si>
  <si>
    <t>parking, wifi, elevator, air_conditioning, non-smoking, internet_access, 24-hour_front_desk_service, room_service, safe_deposit_box, television, desk, shower, luggage_storage, dining_room, wake-up_call</t>
  </si>
  <si>
    <t>Avitel Hotel</t>
  </si>
  <si>
    <t>www.skyscanner.com.ph/hotel_deeplink/4.0/PH/en-US/PHP/h_bc/223781609/2026-03-02/2026-03-03/hotel/hotel/hotels?legacy_provider_id=13&amp;rooms=1&amp;closed_user_group=apps&amp;hb_data=h2_lKxoxmtkGSQyZdnQaQdJSFc_ORVtMBPm8K2UOyyO9ncu5ca3RMlDqC7GK5uNIpErRu5balGjm5hpjbbhg1-65dLwzXgGAVMC-d595BsEn7Ay7Bb-e6Wcv8s2hEDSXpDlj9Lk4YJEVkvQiEJNVXIsblucrhA60E3Cd9KdyCHJcpdM2GZ6tEhsklRRYSAQjfdRlNzxCtMx82OS0ZbEdV6Q8ShM_KXeOAb98RJdu8eUAzbPXd0mnsX5eUjmdAfm8rbqn0PfuXxYLPtFRNx26-qSROsjHyqHAyXRTaDeNQyA0uRhIu2vcK1VfL7CREAJoJUmolNL-odsbLICWpJsimB5f3QvRL8WtD9hC8QA1eW1eWNt4XuvmivmGrCjU4hde44zIVrxB51zwUOjmoysiLULU0sciVlxaoGInpjHpHTGihJnn&amp;q_datetime_utc=2026-03-02T01%3A37%3A35&amp;ticket_price=1158&amp;quote_id=-7177653385125355013&amp;utid_state=1&amp;channel=iphone&amp;price_without_closed_user_group=2659&amp;tm_place_name=Makati&amp;deeplink_data=eyJmaWVsZHMiOnsic2lnbmF0dXJlIjoiOGEyNWRmYzBiMTBjNzQ4YmMzY2FiNWRlZTllYzk3ZTEiLCJibG9ja19pZCI6IjE0MjIwMDU3MDNfNDIyNTQzOTY5XzFfMl8wIn19&amp;utid=30d3b3b8-5bea-5a48-852b-9b1b4e12df84&amp;tm_stars=3&amp;client_id=skyscanner_app&amp;redirect_delay=1000&amp;price_policy=2&amp;pre_redirect_id=be70513c-b5e7-dc8c-3036-5e2a07782015&amp;tm_city_code&amp;max_price=1515&amp;guests=1&amp;request_id=be70513c-b5e7-dc8c-3036-5e2a07782015&amp;tm_country_code=PH</t>
  </si>
  <si>
    <t>14.5406254, 121.0146913</t>
  </si>
  <si>
    <t>2402, General V. Belarmino Street, Bangkal, District I, Makati, Southern Manila District, Metro Manila, 1233, Philippines</t>
  </si>
  <si>
    <t>parking, wifi, air_conditioning, non-smoking, internet_access, 24-hour_front_desk_service, room_service, express_check-in, express_check-out, lounge, luggage_storage</t>
  </si>
  <si>
    <t>Arzo Hotel Premier</t>
  </si>
  <si>
    <t>www.skyscanner.com.ph/hotel_deeplink/4.0/PH/en-US/PHP/h_bc/212752606/2026-03-02/2026-03-03/hotel/hotel/hotels?legacy_provider_id=13&amp;rooms=1&amp;closed_user_group=general&amp;hb_data=SXXYr6N4ReHAkdXonbzdQZRIC7JyTYB8kOBUvCXJz2YqPcU4j9qgRLu13tp5dLcFYyh-wAgrSNe_OuXhwQMWDpamA_VAtIz_-9pBHAVovaMtnAE-XGIlw9pgB1h43nKOeQI9faOT-a0dVgzAXpjDYQ1mpep7-RvsLL-VHHCjkn6zLYA6hi3lFx_gcmrie2NtX6R2oindtUpGBB9VL3W0G8mNIKPYiJw2m50yzbgBTdhGfGOUArF6uwX6ApFR-XImZwP8JK6FPErtzZ3W25sVjDvbMEwy-t4hEgiYMD9-fTku3a513VNhNtkE5L7m9L8IX-mpByAJ1jwLW6h_4LKUdQWNHp631yiXB9qzWJCDhSIwfXU3-_KZ0e7sofFKuo-kFp15G-Su7FyLMBlmgaXdtir6X9aR0LQaQAP_dNPvkrFZroHz&amp;q_datetime_utc=2026-03-02T01%3A37%3A37&amp;ticket_price=1074&amp;quote_id=7810660380628405056&amp;utid_state=1&amp;channel=iphone&amp;price_without_closed_user_group=1981&amp;tm_place_name=Makati&amp;deeplink_data=eyJmaWVsZHMiOnsic2lnbmF0dXJlIjoiNzhkMmQ1NzhlZDU1Zjk2NDExMjY0YWM0OWEwNTcxZDgiLCJibG9ja19pZCI6InYxX0NnRXRFTXdDR2lnS0hUSXdNall0TURNdE1ESlVNREE2TURBNk1EQXVNREF3S3pBM09qQXdFQUVZM3dFb0FUZ0JJZ0lJQVE9PV9DaU1JeFBEUitRTVFBaUJzS0txKytSSXdBa29OTXpZMVJERXdNRkJmTVRBd1VGQ1lCUklDQ0FFYUJoZ0JLQUl3QVNJRUNBSVlBZz09In19&amp;utid=23ce4ef1-10e3-03f0-0124-25601fc1d068&amp;tm_stars=3&amp;client_id=skyscanner_app&amp;redirect_delay=1000&amp;price_policy=2&amp;pre_redirect_id=bb9e72a5-4f41-4ca2-b375-14c631f34809&amp;tm_city_code&amp;max_price=3427&amp;guests=1&amp;request_id=bb9e72a5-4f41-4ca2-b375-14c631f34809&amp;tm_country_code=PH</t>
  </si>
  <si>
    <t>14.5403411, 121.0149514</t>
  </si>
  <si>
    <t>45, EDSA, Bangkal, District I, Makati, Southern Manila District, Metro Manila, 1233, Philippines</t>
  </si>
  <si>
    <t>wifi, elevator, air_conditioning, non-smoking, 24-hour_front_desk_service, smoking_areas, multilingual_staff, room_service, bar, meeting_facilities, banquet_service, television, photocopier, fax, wake-up_call</t>
  </si>
  <si>
    <t>Arzo Hotel Makati.</t>
  </si>
  <si>
    <t>www.skyscanner.com.ph/hotel_deeplink/4.0/PH/en-US/PHP/h_xp/205316125/2026-03-02/2026-03-03/hotel/hotel/hotels?legacy_provider_id=1&amp;rooms=1&amp;closed_user_group=mobile&amp;hb_data=VuDEcNl7_knX3_mry0umcuLmBJEf4kKPHZM11IeC2BeVkk7IX-pl1Rq-hotrbLbY-9RRi510X2uFfThOZo84Fzrn3F2Q5Vr_LZK331NpigHrfFkHSsLrS49dDnvaPv1LZ4DtCuNERa5lgJ7_S62iZASmNiMGRyevvgcxcCDJNfPjMucL_pGHpnSz0YeU5lbfG2YOvGjyWGrYBT-TLF6cv2n8GO77BoMReYM7cruRYjs7fElu5X07-urDpJcwFDqusGEuyf7uwLkwslIhrdNmhHQncv4%3D&amp;q_datetime_utc=2026-03-02T01%3A37%3A43&amp;ticket_price=2341&amp;quote_id=1160847192384864529&amp;utid_state=1&amp;channel=iphone&amp;price_without_closed_user_group=2601&amp;tm_place_name=Makati&amp;deeplink_data=eyJmaWVsZHMiOnsic2lnbmF0dXJlIjoiOGYwMDcxYzcxYTRhN2NiMDYyNGEzYmY3ODBhMzBkNDEifSwidXJsIjoiaHR0cHM6Ly93d3cuZXhwZWRpYS5jb20ucGgvSG90ZWwtU2VhcmNoP3RwaWQ9NjgmbXBlPTE3NzI0MTQ3NTYmZW5kRGF0ZT0yMDI2LTAzLTAzJmFkdWx0cz0xJmxvY2FsZT1lbl9VUyZjaGlkPWI5M2E3MDgwLTBiZGMtNDUzOC05MjM2LTk2NWViZjg1ZmM0NiZlYXBpZD00NjIzMCZtY3RjPTMmc3RhcnREYXRlPTIwMjYtMDMtMDImbXBkPUdCUCZtcG49MzIyNTQ3NjM0JmN1cnJlbmN5PUdCUCZyYXRlcGxhbmlkPTM5MjYzNDA2MSZtcG09MjQmbXBwPTEmbXBvPUVDJnNlbGVjdGVkPTk1NTIzOTAwJm1wYj01LjQzJm1wcT0yNy4xNCZtcGE9MjQuNjcifQ%3D%3D&amp;utid=48f39b89-a43b-fc2c-c4a2-adf6dbff4975&amp;tm_stars=2&amp;client_id=skyscanner_app&amp;redirect_delay=1000&amp;price_policy=2&amp;pre_redirect_id=625e6a26-506a-f33b-f263-ddb6d5192642&amp;tm_city_code&amp;max_price=3601&amp;guests=1&amp;request_id=625e6a26-506a-f33b-f263-ddb6d5192642&amp;tm_country_code=PH</t>
  </si>
  <si>
    <t>14.550544, 121.0212385</t>
  </si>
  <si>
    <t>Choi Garden, 920, A. Arnaiz Avenue, Legazpi Village, San Lorenzo, District I, Makati, Southern Manila District, Metro Manila, 1229, Philippines</t>
  </si>
  <si>
    <t>wifi, elevator, air_conditioning, non-smoking, internet_access, 24-hour_front_desk_service, smoking_areas, multilingual_staff, television, desk, photocopier, fax, wake-up_call</t>
  </si>
  <si>
    <t>Jinjiang Inn Makati</t>
  </si>
  <si>
    <t>www.skyscanner.com.ph/hotel_deeplink/4.0/PH/en-US/PHP/h_h1/216273612/2026-03-02/2026-03-03/hotel/hotel/hotels?legacy_provider_id=927111&amp;rooms=1&amp;closed_user_group=mobile&amp;hb_data=7uSxCSLRLri0o8HvA61bZhjHgn3YTAKdkaAwSXO-AwMIzvXkuBWmjN8Iz9EA5QlYZnqm8RxMV5sqRgKTP-qvI0WE0gWPfV-witwe6Ss7NcfEHnFmMXaPLho9IsVXjdvUnuYOOlOHNkr1oOVS0M4AF3XXtWD1IhzkGFGyFA8__4tDkjuXJgTII4_k_FjIEObwMrQ84Y4w93sNhqcyPZYr6YUNDoRBgLbEJc72J-r4fOrFolPRwm2Au85xHZdZ7cGsZN6t4PM1ZxVeB1ecEVDAMDXkj9E%3D&amp;q_datetime_utc=2026-03-02T01%3A37%3A42&amp;ticket_price=4680&amp;quote_id=7057007590862848927&amp;utid_state=1&amp;channel=iphone&amp;price_without_closed_user_group=5200&amp;tm_place_name=Makati&amp;deeplink_data=eyJmaWVsZHMiOnsic2lnbmF0dXJlIjoiNzc0MmIxMTkyNjNjMWVlN2RhYTcyODY5NzZiYTJjMWYifSwidXJsIjoiaHR0cHM6Ly9waC5ob3RlbHMuY29tL0hvdGVsLVNlYXJjaD90cGlkPTMyMTQmbXBlPTE3NzI0MTQ3NTYmZW5kRGF0ZT0yMDI2LTAzLTAzJmFkdWx0cz0xJmxvY2FsZT1lbl9QSCZjaGlkPWExMjFiMzBlLWE5NjgtNGQ4MS1iZTVhLTY4OTE5NWVkN2Y2OCZlYXBpZD00NCZtY3RjPTMmc3RhcnREYXRlPTIwMjYtMDMtMDImbXBkPVBIUCZtcG49MjAxNjQ3MTg5JmN1cnJlbmN5PVBIUCZyYXRlcGxhbmlkPTQwNjk5Mzc4NyZtcG09MjQmbXBwPTEmbXBvPUVDJnNlbGVjdGVkPTEzMTAxMzk0Jm1wYj03MDAuNDEmbXBxPTQxNzguNTcmbXBhPTM5NzkuNTkifQ%3D%3D&amp;utid=ab706bf3-df03-9c2a-499e-3b87ae888b5d&amp;tm_stars=3&amp;client_id=skyscanner_app&amp;redirect_delay=1000&amp;price_policy=2&amp;pre_redirect_id=2ecd394c-831f-14f5-10c1-f39677ea8fa7&amp;tm_city_code&amp;max_price=4681&amp;guests=1&amp;request_id=2ecd394c-831f-14f5-10c1-f39677ea8fa7&amp;tm_country_code=PH</t>
  </si>
  <si>
    <t>14.565833, 121.032064</t>
  </si>
  <si>
    <t>Pagulayan Street, Poblacion, District I, Makati, Southern Manila District, Metro Manila, 1210, Philippines</t>
  </si>
  <si>
    <t>Nest Nano Suites Poblacion - Makati</t>
  </si>
  <si>
    <t>www.skyscanner.com.ph/hotel_deeplink/4.0/PH/en-US/PHP/h_ct/212752060/2026-03-02/2026-03-03/hotel/hotel/hotels?legacy_provider_id=31&amp;rooms=1&amp;closed_user_group=general&amp;hb_data=EUQKVYHCPZRcIfPOFIs3tfnKKvIEizDheUaw5BtAuOw_VUVz5hPM4NzrCszIkXAJ6QP7rSRUtK68G-cpEE9jtv6gN0dYqrvSGGqL-5r-C-h1uCPn5OrHuH5U5idKF5cSRqKHhLy7G5qkF3UUhFOoEoQW5W2TktnC2ZySyS6JqEyM2lqjV7cTB0jf9LFUR1gVpT5ew0-XCNi8FwkRK1-A0Xvh94_bq2yYTQwnrlaN4Z-fbKMZ1U_Liar8Lh6hTPRA8ePoiFDTwICIXR2VDHa_4MLDdUGtee-37oUNZ-kdSCdPllToDPXdjnL7_X8_BIdDjFIu1-tR-Dlpl4SuBRgjmsIHBeU8orNH6xYtz_z2CAt9p8btNGvxY6NYwYxYsIpTraPPnk9FUZ1AZ_AB_nDD3TB_9Itpc2UV64It_dh6fw%3D%3D&amp;q_datetime_utc=2026-03-02T01%3A37%3A44&amp;ticket_price=1275&amp;quote_id=8895494564489332711&amp;utid_state=1&amp;channel=iphone&amp;price_without_closed_user_group=1788&amp;tm_place_name=Makati&amp;deeplink_data=eyJmaWVsZHMiOnsic2lnbmF0dXJlIjoiNzcxNWNkOTAzMWZkZDIwZThmZDIzMDYwMDM5YzNmMDUifSwidXJsIjoiaHR0cHM6Ly9waC50cmlwLmNvbS9ob3RlbHMvcmVkaXJlY3Q%2FaG90ZWxpZD03NzcwMDMxJmNpdHk9NjI3NDQmQWxsaWFuY2VpZD0xMjYwNyZzaWQ9ODg4ODMyJmNoZWNraW49MjAyNi0wMy0wMiZjaGVja291dD0yMDI2LTAzLTAzJnNob3BwaW5naWQ9ZDFhY2QyNTAyODEyNDM4YzgyOGVlNmJjZDgxNWIwNGUmYWR1bHQ9MSZjaGlsZHJlbj0wJmFnZXM9Jmxhbmd1YWdlPWVucGgmbG9jYWxlPWVuX1BIJnJvb21pZD0xNzk1OTY0Nzcmc3dpZD0wJnBheT1QUCZmZ3Q9MSZpc19zcD1RMiZjcm49MSZjdXJyPVBIUCZ3a3A9MSZzdGFuZD1INHNJQUFBQUFBQUFfd0FHQWZuLUNtc0tBaGdCRWdRSUFSQUFHbDhJdmRuUlZSZ0FNQUE0LXhHWUFhLWYyZ09vQVFDNEFRTEFBUURSQVdabVptWm05SkJBNFFFQUFBQUFBT3lUUU9nQjA2dTR1Z0dJQWlDSkJBQUFBQUFBQUFBQW9BUUdxZ1FNQ05vUEVYc1Vya2ZoQklCQW9RVUFBQUFBQU9LdFFCb2daREZoWTJReU5UQXlPREV5TkRNNFl6Z3lPR1ZsTm1KalpEZ3hOV0l3TkdVZ0JDaWt6cFBOQmtnQlVnWTBOR05tTjJGYUhBb0RVRWhRRVJCWU9iVElkcjRfR2dOUVNGQWhFRmc1dE1oMnZqOWlCV1Z1WDFCSWFMa1VjQUY0QUlvQkIwZ0JlQURJQVFHcUFRRHlBU0prTVdGalpESTFNREk0TVRJME16aGpPREk0WldVMlltTmtPREUxWWpBMFpWOHprZ0lCTkpvQ0FBQUFBUF9fQVFBQV9fOE5YTjJWQmdFQUFBIn0%3D&amp;utid=59a6ab57-7648-01f5-215d-e49eead6ec3e&amp;tm_stars=3&amp;client_id=skyscanner_app&amp;redirect_delay=1000&amp;price_policy=2&amp;pre_redirect_id=0c90e1e4-d6eb-81b1-2282-37417e3e3049&amp;tm_city_code&amp;max_price=2522&amp;guests=1&amp;request_id=0c90e1e4-d6eb-81b1-2282-37417e3e3049&amp;tm_country_code=PH</t>
  </si>
  <si>
    <t>14.5597057, 121.0132252</t>
  </si>
  <si>
    <t>Red Planet Amorsolo, 99, Urban Avenue, Kayamanan A, Pio del Pilar, District I, Makati, Southern Manila District, Metro Manila, 1200, Philippines</t>
  </si>
  <si>
    <t>wifi, elevator, air_conditioning, non-smoking, internet_access, 24-hour_front_desk_service, smoking_areas, multilingual_staff, express_check-in, express_check-out, safe_deposit_box, heat, kitchen, television, desk, shower, satellite_tv</t>
  </si>
  <si>
    <t>Red Planet Makati Amorsolo</t>
  </si>
  <si>
    <t>www.skyscanner.com.ph/hotel_deeplink/4.0/PH/en-US/PHP/h_ct/134666926/2026-03-02/2026-03-03/hotel/hotel/hotels?legacy_provider_id=31&amp;rooms=1&amp;hb_data=lngYiT1RuqlpS-EiGMWiPQ6898Zr_w-3M0ejSVWTL1VOegt3Um7HkRNbW2LHv1X1wWf2CLkWrP90ZFZhAe1ElQ84h6DPqGurhsyB2rho__MPNzCAM3VoPSzSu57flS0ODu14QrY9C0anyp9AeCuUrbH8iFZ8Z4bXUtJtGvdoxl1BAcInV8N7P3nOFqTbHYTRPX3P-RXb1vKireVklICB84K2rqxYxubPWAzGgLuwv9xhg_N974mrNAl18mL6-BVBYD0VUdv7mpGx1mB0N9AQNBiZlxO8fZ-NrcrkJ0AtcppOUbNuVCwlZffaKU8_1i2Z816ESG9XTBE-qW_3-IPeKdGyr_uABzAAywwqqgKKnOvlLMtoX75qMVrgo-ra2G1fwCdX9KD3rJ9FbVwj5lyXuAQKwDtz_EV6QK7xAT9i3A%3D%3D&amp;q_datetime_utc=2026-03-02T01%3A37%3A45&amp;ticket_price=1820&amp;quote_id=2561280633406447564&amp;utid_state=1&amp;channel=iphone&amp;tm_place_name=Makati&amp;deeplink_data=eyJmaWVsZHMiOnsic2lnbmF0dXJlIjoiMDc2MmQ1ZmNkYzlkYjVhNWM1ZmUxODIyNjQ1NTdmMWQifSwidXJsIjoiaHR0cHM6Ly9waC50cmlwLmNvbS9ob3RlbHMvcmVkaXJlY3Q%2FaG90ZWxpZD0yNTEwNTUyJmNpdHk9NjI3NDQmQWxsaWFuY2VpZD0xMjYwNyZzaWQ9ODg4ODMyJmNoZWNraW49MjAyNi0wMy0wMiZjaGVja291dD0yMDI2LTAzLTAzJnNob3BwaW5naWQ9MTk3NTY4Njg5YTQyNDVhZDg1NTZjM2U3NWMxNGQ4ZGEmYWR1bHQ9MSZjaGlsZHJlbj0wJmFnZXM9Jmxhbmd1YWdlPWVucGgmbG9jYWxlPWVuX1BIJnJvb21pZD00MTUzMjE2OTImc3dpZD0wJnBheT1QUCZmZ3Q9MSZjcm49MSZjdXJyPVBIUCZ3a3A9MSZzdGFuZD1INHNJQUFBQUFBQUFfd0RfQUFEX0NsMEtBaGdCRWdRSUFSQUFHbEVJM0p5RnhnRVlBREFBT1BzUm1BSFluWmtCcUFFQXVBRUN3QUVBMFFIRDlTaGNqMktaUU9FQlptWm1abVp1bkVEb0FiM0htb1VCaUFJZ2lRUUFBQUFBQUFBQUFLQUVBS0VGWm1abVptYVdqVUFhSURFNU56VTJPRFk0T1dFME1qUTFZV1E0TlRVMll6TmxOelZqTVRSa09HUmhJQVFvcE02VHpRWklBVklHTVRZek1ERXhXaHdLQTFCSVVCRVFXRG0weUhhLVB4b0RVRWhRSVJCWU9iVElkcjRfWWdWbGJsOVFTR2k1RkhBQmVBQ0tBUWRJQVhnQXlBRUJxZ0VIQ2dNd01qSVFBdklCSWpFNU56VTJPRFk0T1dFME1qUTFZV1E0TlRVMll6TmxOelZqTVRSa09HUmhYekNTQWdFMG1nSUFBQUFBX184QkFBRF9fM0FPVVVfX0FBQUEifQ%3D%3D&amp;utid=640b27fb-dd8f-928d-0e13-147903ae250a&amp;tm_stars=3&amp;client_id=skyscanner_app&amp;redirect_delay=1000&amp;price_policy=2&amp;pre_redirect_id=eb4ee799-8024-c457-60f9-ec38bd6cf9db&amp;tm_city_code&amp;max_price=2076&amp;guests=1&amp;request_id=eb4ee799-8024-c457-60f9-ec38bd6cf9db&amp;tm_country_code=PH</t>
  </si>
  <si>
    <t>14.5666421, 121.0305858</t>
  </si>
  <si>
    <t>Lub d Manila, 7833, Makati Avenue, Poblacion, District I, Makati, Southern Manila District, Metro Manila, 1210, Philippines</t>
  </si>
  <si>
    <t>www.skyscanner.com.ph/hotel_deeplink/4.0/PH/en-US/PHP/h_fd/162618735/2026-03-02/2026-03-03/hotel/hotel/hotels?legacy_provider_id=927050&amp;rooms=1&amp;closed_user_group=apps&amp;hb_data=Qhtum8il6BabZS-Oz91ygrZ5YUp137tbsamsw3-3e6clcMxWVaZVja4k5PJfZd-pfrU_n7naKmhYIC6kHuOwTOOetoqelIT5vCrOR-7or8QJnE07QoF5TedbY7a18WJkaZAm4NFP60TWX17XosT6sRGu_GqwNpC_bOMHyjAeGtR3jnLivU-KUzNnFCsU9pmAL8O4l0fxgIf2besrxFpNVesI4r8oCRnuHnNoTHfMunFRMiu-7ajmca9oSlY_-D92BhINnsrFu0mVN2A1j1TlPuGPvzm88_C_no9qbCDZlnepb21iWlCvmYMncDi90pSpH0gMO_IlpY6FRoYszhT8tgq32F2CydHS_A_wHRaYq0REuky1WY9p_JQkuRw4KF-1UCV5O_ecUa-Kh4fWPABLnk-zgPk-rarS_o4_yk1V9LyQMw%3D%3D&amp;q_datetime_utc=2026-03-02T01%3A37%3A49&amp;ticket_price=1015&amp;quote_id=-820513565149899665&amp;utid_state=1&amp;channel=iphone&amp;price_without_closed_user_group=2637&amp;tm_place_name=Makati&amp;deeplink_data=eyJmaWVsZHMiOnsic2lnbmF0dXJlIjoiY2YwNjlhZTQyYWEyMzI3MjE1MDE5MzcxZjUxYjc3YTcifSwidXJsIjoiaHR0cHM6Ly9kZWFscy52aW8uY29tP3NpZz04ZjYwODQwNzliZWEyNTNiMWQyY2Q0MTViMTJkZjM4NDgxZTZjNmM5YWVmYzJhYmFhOWU0ZDgyYWZmNmY5MmU5MmQzMTM2MzczNjMyMzgzNzM4MzAzNyZzaWctaXNzPW1ldGEmdHVybD1odHRwcyUzQSUyRiUyRnZpby5jb20lMkZIb3RlbCUyRlNlYXJjaCUzRmNoZWNrSW4lM0QyMDI2LTAzLTAyJTI2Y2hlY2tPdXQlM0QyMDI2LTAzLTAzJTI2Y3VycmVuY3klM0RQSFAlMjZlcHYlM0RNUzR5JTI2ZXNkJTNELWNDYmE2UlJZTnZBb21UWno2dGpqa2RoQldXcmMzOTRnc2c0THRObk9NSjh3eEdWR2JobW1WQVUwV0ExMFg5VzY5d0cwd1dsaG4wMVFFS0pjTFMzcElDNVd1eER5akNLdHVORUJfWGlwQjRkbTRaVGhnJTI1M0QlMjUzRCUyNmZvcmNlQ3VycmVuY3lDaGFuZ2UlM0QxJTI2Zm9yY2VMYW5ndWFnZUNoYW5nZSUzRDElMjZob3RlbElkJTNEMzYxMDEyOCUyNmxhYmVsJTNEc3JjJTI1M0Rza3lzY2FubmVyJTI1MjZ1Y291bnRyeSUyNTNEUEglMjUyNnVkZXZpY2UlMjUzRG1vYmlsZSUyNTI2aG90ZWwlMjUzRDM2MTAxMjglMjUyNmRheSUyNTNEMiUyNTI2bW9udGglMjUzRDAzJTI1MjZ5ZWFyJTI1M0QyMDI2JTI1MjZsb3MlMjUzRDElMjUyNm9mZmVyaWQlMjUzRG8xbkNwZ0tCZkstVSUyNTI2cHJpY2UlMjUzRDEwMTUuMDYlMjUyNmN1cnJlbmN5JTI1M0RQSFAlMjUyNnVzZXJsYW5nJTI1M0RlbiUyNTI2X3RoJTI1M0Q0N2M1NGQxMGQyODEyNmQ2N2M4MjdkM2JhOWI1Mzk2ZDdmYzBmZWVkNzJmM2Q4NjglMjUyNmR0cyUyNTNEMTc3MjQxNDc2MSUyNTI2b2x1dCUyNTNEMTc3MjQxNDc1NiUyNTI2Y2FuUGF5TGF0ZXIlMjUzRGZhbHNlJTI1MjZyZXF1ZXN0VXNlckdyb3VwJTI1M0QlMjUyNm9mZmVyVXNlckdyb3VwJTI1M0RwdWJsaWMlMjZsYW5nJTNEZW4lMjZvdGklM0RPU29UM092ZDNyayUyNnByZWZlcnJlZFJhdGUlM0QxMDE1LjA2JTI2cHJvZmlsZSUzRHIyZDJtNzNrbjglMjZyb29tcyUzRDElMjZ1c2VyQ291bnRyeSUzRFBIJTI2dXRtX2NhbXBhaWduJTNEc2t5c2Nhbm5lciUyNnV0bV9tZWRpdW0lM0RjcGMlMjZ1dG1fc291cmNlJTNEc2t5c2Nhbm5lciJ9&amp;utid=8ce440f5-8f5f-c823-6b87-7118cdb86e6f&amp;tm_stars=3&amp;client_id=skyscanner_app&amp;redirect_delay=1000&amp;price_policy=2&amp;pre_redirect_id=61b8b3a8-1427-f125-0773-1dbb83d93ed9&amp;tm_city_code&amp;max_price=4624&amp;guests=1&amp;request_id=61b8b3a8-1427-f125-0773-1dbb83d93ed9&amp;tm_country_code=PH</t>
  </si>
  <si>
    <t>www.skyscanner.com.ph/hotel_deeplink/4.0/PH/en-US/PHP/h_xp/114164213/2026-03-02/2026-03-03/hotel/hotel/hotels?legacy_provider_id=1&amp;rooms=1&amp;closed_user_group=mobile&amp;hb_data=_25yWccKfepijS-_vNKyYaFaTzCjivoOSBwzK_CyLRTnA4y2xYNeSK5gFZOnqyPWd94xuK0_t5m0OxiGXOCy6wMUq5TOYxAGn0zORHKazP5_TDobQ8Cw6gHxZEsc6GR5Y-PlAEfkLS2fVN4dlLwv_HPYQDjpx_JnuEYTB7KDPTTE7z8VfY77601eCTdhdsmrhHVQ2Hwj-IUAldzgpQHhV_aT12YIdTngsgoUCgi8V06hy_cxO9hC2znPL363otU_ybtJsaJuHCUStbeXgsNEuW3egfY%3D&amp;q_datetime_utc=2026-03-02T01%3A37%3A51&amp;ticket_price=3869&amp;quote_id=-4014316270757720618&amp;utid_state=1&amp;channel=iphone&amp;price_without_closed_user_group=6788&amp;tm_place_name=Makati&amp;deeplink_data=eyJmaWVsZHMiOnsic2lnbmF0dXJlIjoiNGZlODk0OWQ1ZDg2MTgwZjA4M2IyYWU4ZWQwOGUzZmQifSwidXJsIjoiaHR0cHM6Ly93d3cuZXhwZWRpYS5jb20ucGgvSG90ZWwtU2VhcmNoP3RwaWQ9NjgmbXBlPTE3NzI0MTQ3NTYmZW5kRGF0ZT0yMDI2LTAzLTAzJmFkdWx0cz0xJmxvY2FsZT1lbl9VUyZjaGlkPWI5M2E3MDgwLTBiZGMtNDUzOC05MjM2LTk2NWViZjg1ZmM0NiZlYXBpZD00NjIzMCZtY3RjPTMmc3RhcnREYXRlPTIwMjYtMDMtMDImbXBkPUdCUCZtcG49MjAxMDU1ODg1JmN1cnJlbmN5PUdCUCZyYXRlcGxhbmlkPTIwNTE0NTU3NSZtcG09MjQmbXBwPTEmbXBvPUVDJnNlbGVjdGVkPTE1MzU1OTQmbXBiPTUuMzMmbXBxPTQ0LjQyJm1wYT00NC40MiJ9&amp;utid=05c0e902-765c-4752-f70b-b6e284f7302b&amp;tm_stars=4&amp;client_id=skyscanner_app&amp;redirect_delay=1000&amp;price_policy=2&amp;pre_redirect_id=f9b44b4b-bb49-c3d5-1b47-d530a96bdcc5&amp;tm_city_code&amp;max_price=4751&amp;guests=1&amp;request_id=f9b44b4b-bb49-c3d5-1b47-d530a96bdcc5&amp;tm_country_code=PH</t>
  </si>
  <si>
    <t>14.5613994, 121.0128942</t>
  </si>
  <si>
    <t>Talisay Street, San Antonio, District I, Makati, Southern Manila District, Metro Manila, 1203, Philippines</t>
  </si>
  <si>
    <t>Home me Hotel Makati</t>
  </si>
  <si>
    <t>www.skyscanner.com.ph/hotel_deeplink/4.0/PH/en-US/PHP/h_ad/218424064/2026-03-02/2026-03-03/hotel/hotel/hotels?legacy_provider_id=22&amp;rooms=1&amp;hb_data=ptFP3cD5kbsmqMNDeHvuLXbbiyJ6_YkqNxtII3IIqt8nHGw4PlthMawkXZLO31blQP7sLjprX7JZPIXdC4U4NBFym8RK03Y0K6gf3C6Gx3qxYxHOqX05oQ-WG1vAfpFFZwi_KB9hx8RD4XXIV8ndeiSLK-57Y2egigOJScw9JU7U99SPKjyNuB9WK0EEE1Zgmi_30JA6cMhrAoKkCAm-xrPQxRRQlAAotg3EU74cecBGN3jPdRhbANgYhMVFdZwEW3Tvm3Y_7qaCZypyAjtl6_zGI2WhUohehr30m-xXrx36RjZQmg6UbYmzK2ujnkf2aFlDKmVzf7JEawBItMJu8-FIhXditRJq8SjUYc2YHlrTWeh71deu_2i93zMVtrGxGuox5UWpxS99NOoDD-bC0_pLPN9yjFldYEpED5r0EPa5&amp;q_datetime_utc=2026-03-02T01%3A37%3A52&amp;ticket_price=1370&amp;quote_id=-7394163878505183281&amp;utid_state=1&amp;channel=iphone&amp;tm_place_name=Makati&amp;deeplink_data=eyJmaWVsZHMiOnsic2lnbmF0dXJlIjoiZDYxYTQ3YzU5Mzg4MGY0ZDg1MTcwYjU2OTllZTUyYmQifSwidXJsIjoiaHR0cHM6Ly93d3cuYWdvZGEuY29tL3BhcnRuZXJzL3BhcnRuZXJzZWFyY2guYXNweD9jaWQ9MTg0NjM4MyZoaWQ9NDk5MjE4MzgmY3VycmVuY3k9UEhQJmNoZWNraW49MjAyNi0wMy0wMiZjaGVja291dD0yMDI2LTAzLTAzJk51bWJlcm9mQWR1bHRzPTEmTnVtYmVyb2ZDaGlsZHJlbj0wJlJvb21zPTEmbWNpZD0yODE4OSZtYXN0ZXJSb29tSWQ9ODc5MzM1MTk3Jm1wdD1OaXRzTDFoeWNFNUZkalZ1TjJGeWRUbHliVlJLV2t4aFVGTlRPWGRXVVZKTk5rTkxkMnBFVkRaaE9IVmhTMk5CVVhwNlkxTnhkbEo1YW5kMFQydHllVTlNV1ZOMVExRklTSE5HUkZSM1BUMCZUb3RhbFByaWNlPTEzNjkuNzgmVG90YWxUYXg9MTU4LjIyJlRvdGFsRmVlPTExNS43NCZUb3RhbFN1cmNoYXJnZT0wJm1jdXI9UEhQIn0%3D&amp;utid=5889b4c3-7a2d-ac9a-c055-d3b3b75f66e2&amp;tm_stars=3&amp;client_id=skyscanner_app&amp;redirect_delay=1000&amp;price_policy=2&amp;pre_redirect_id=b5768c1c-0140-1f80-0e19-ea06d1a41d2e&amp;tm_city_code&amp;max_price=1370&amp;guests=1&amp;request_id=b5768c1c-0140-1f80-0e19-ea06d1a41d2e&amp;tm_country_code=PH</t>
  </si>
  <si>
    <t>14.5519331, 121.0084447</t>
  </si>
  <si>
    <t>P. Binay Street, Kayamanan A, Pio del Pilar, District I, Makati, Southern Manila District, Metro Manila, 1200, Philippines</t>
  </si>
  <si>
    <t>parking, wifi, elevator, air_conditioning, non-smoking, internet_access, 24-hour_front_desk_service, smoking_areas, multilingual_staff, room_service, express_check-in, express_check-out, restaurant, bar, television, desk, luggage_storage, airport_shuttle, accessible, concierge, grill, complimentary_bottled_water, wake-up_call, nightclub</t>
  </si>
  <si>
    <t>City Stay Inns Slex Makati</t>
  </si>
  <si>
    <t>www.skyscanner.com.ph/hotel_deeplink/4.0/PH/en-US/PHP/h_xp/223643324/2026-03-02/2026-03-03/hotel/hotel/hotels?legacy_provider_id=1&amp;rooms=1&amp;closed_user_group=mobile&amp;hb_data=l69XYkonvPkQA-qEjITtPyIV1FFVEHApNtgO59Qa3I45RtIZktDTpFX3mVUCx-Bv5SSttSZ9y2WZ-f-KGIPYBU4GV8ByNHqH9GTNKPTX5ROZmQSz2oug4HerghRd6Lo30mJPlWWwvppSyeoEvlVYoJBV_VoWHXlW3f2q8QciCqXVnrclPkIAJKx8nZB82VBX3LwTiccwVgY4X-U46vUCIMFVIlXVSldlZxiL6BsFF-mKoE3okeyZ-AqLJe6OaOCew4uSZQc-dDgXpyzwZ0o9b1yZ1ic%3D&amp;q_datetime_utc=2026-03-02T01%3A37%3A55&amp;ticket_price=1216&amp;quote_id=-7172805683410793702&amp;utid_state=1&amp;channel=iphone&amp;price_without_closed_user_group=1350&amp;tm_place_name=Makati&amp;deeplink_data=eyJmaWVsZHMiOnsic2lnbmF0dXJlIjoiN2UwYTFhYzU0ZGE1Yjc5N2JhODY1ZWYxMjE5ZTc1ZGMifSwidXJsIjoiaHR0cHM6Ly93d3cuZXhwZWRpYS5jb20ucGgvSG90ZWwtU2VhcmNoP3RwaWQ9NjgmbXBlPTE3NzI0MTQ3NTYmZW5kRGF0ZT0yMDI2LTAzLTAzJmFkdWx0cz0xJmxvY2FsZT1lbl9VUyZjaGlkPWQ3MzVkOTE3LWZlNjUtNDlmNy05M2QwLTAzNDFkODY3MjdkOCZlYXBpZD00NjIzMCZtY3RjPTMmc3RhcnREYXRlPTIwMjYtMDMtMDImbXBkPUdCUCZtcG49MzI2MTU3NjYxJmN1cnJlbmN5PUdCUCZyYXRlcGxhbmlkPTQwMDI0MjY3OSZtcG09MjQmbXBwPTEmbXBvPUVDJnNlbGVjdGVkPTExMzA0NDk5MSZtcGI9Mi44MiZtcHE9MTQuMDkmbXBhPTEyLjgxIn0%3D&amp;utid=3d8136a9-5243-71ad-b4ed-b4cfc2fa65c3&amp;tm_stars=2&amp;client_id=skyscanner_app&amp;redirect_delay=1000&amp;price_policy=2&amp;pre_redirect_id=a6e60fa0-8118-957e-1603-75dd944a6112&amp;tm_city_code&amp;max_price=1216&amp;guests=1&amp;request_id=a6e60fa0-8118-957e-1603-75dd944a6112&amp;tm_country_code=PH</t>
  </si>
  <si>
    <t>14.5514857, 121.0084948</t>
  </si>
  <si>
    <t>parking, wifi, air_conditioning, non-smoking, internet_access, 24-hour_front_desk_service, smoking_areas, room_service, express_check-in, express_check-out, safe_deposit_box, luggage_storage, accessible, concierge, wheelchair_accessible</t>
  </si>
  <si>
    <t>KL Serviced Residences</t>
  </si>
  <si>
    <t>www.skyscanner.com.ph/hotel_deeplink/4.0/PH/en-US/PHP/h_h1/204222288/2026-03-02/2026-03-03/hotel/hotel/hotels?legacy_provider_id=927111&amp;rooms=1&amp;closed_user_group=mobile&amp;hb_data=cbOH7bCEB_CpHyh_sPkBBi4EOBOWlTzyz6B-v69Essw0PGMgbMB_johryrjyw65ul92dw14V0oBBmurI99XoBQW3gNEedC2EI8wUL2nmkYorUwpK22XwIoys_oNXVkop-q86NQ_BkWTreeH5iNygMgNMgo7X8x-RD1Dq57cZQSw8kDbfNkzCA7zLw0CMWHSILB-pGxfTGdupnUVQiGU-VHj1jqqLFjG4yICnAXNUYYxVR9hMyaBKeZmHLtkvZBWO0R7M4ijHFyEhXL3zKKj6JtCMOPE%3D&amp;q_datetime_utc=2026-03-02T01%3A38%3A01&amp;ticket_price=5398&amp;quote_id=8347335091673355837&amp;utid_state=1&amp;channel=iphone&amp;price_without_closed_user_group=8997&amp;tm_place_name=Makati&amp;deeplink_data=eyJmaWVsZHMiOnsic2lnbmF0dXJlIjoiODZjODk2MTFjNjQwZTNhYWQxNGU0MjQzYjk0YWM3NzEifSwidXJsIjoiaHR0cHM6Ly9waC5ob3RlbHMuY29tL0hvdGVsLVNlYXJjaD90cGlkPTMyMTQmbXBlPTE3NzI0MTQ3NTYmZW5kRGF0ZT0yMDI2LTAzLTAzJmFkdWx0cz0xJmxvY2FsZT1lbl9QSCZjaGlkPWExMjFiMzBlLWE5NjgtNGQ4MS1iZTVhLTY4OTE5NWVkN2Y2OCZlYXBpZD00NCZtY3RjPTMmc3RhcnREYXRlPTIwMjYtMDMtMDImbXBkPVBIUCZtcG49MjAwNjY3MTI4JmN1cnJlbmN5PVBIUCZyYXRlcGxhbmlkPTQwMjI1MzQ1NCZtcG09MjQmbXBwPTEmbXBvPUVDJnNlbGVjdGVkPTgwNzA3MjkmbXBiPTg1MS4yMCZtcHE9NDg1Mi41NyZtcGE9NDU0Ny4wMSJ9&amp;utid=4a2f8170-bd1f-3406-a305-45e929d30910&amp;tm_stars=3&amp;client_id=skyscanner_app&amp;redirect_delay=1000&amp;price_policy=2&amp;pre_redirect_id=31a562b1-df41-9325-dfad-b5ea449d11f0&amp;tm_city_code&amp;max_price=10415&amp;guests=1&amp;request_id=31a562b1-df41-9325-dfad-b5ea449d11f0&amp;tm_country_code=PH</t>
  </si>
  <si>
    <t>14.5533783, 121.0168641</t>
  </si>
  <si>
    <t>KL Executive Greenbelt (KLX), 117, Gamboa Street, Legazpi Village, San Lorenzo, District I, Makati, Southern Manila District, Metro Manila, 1229, Philippines</t>
  </si>
  <si>
    <t>V.I.P. Suite</t>
  </si>
  <si>
    <t>https://www.google.com/maps/place/RedDoorz+@+TJMG+by+Bel+Air+Soho+Makati/data=!4m11!3m10!1s0x3397c9aa747d2195:0x42770f4787c6180f!5m3!1s2026-03-01!4m1!1i2!8m2!3d14.5625625!4d121.0293125!16s%2Fg%2F11gghf3x46!19sChIJlSF9dKrJlzMRDxjGh0cPd0I?authuser=0&amp;hl=en&amp;rclk=1</t>
  </si>
  <si>
    <t>14.5625625, 121.0293125</t>
  </si>
  <si>
    <t>40, Polaris Street, Salcedo Village, Poblacion, District I, Makati, Southern Manila District, Metro Manila, 1209, Philippines</t>
  </si>
  <si>
    <t>RedDoorz @ TJMG by Bel Air Soho Makati</t>
  </si>
  <si>
    <t>www.skyscanner.com.ph/hotel_deeplink/4.0/PH/en-US/PHP/h_ad/217433300/2026-03-02/2026-03-03/hotel/hotel/hotels?legacy_provider_id=22&amp;rooms=1&amp;closed_user_group=general&amp;hb_data=amdmTjBAZVv8DsCgxUy2zlhxWsewZWx-YYv-Xutnz3R3ttht6FS02mRjs9JEzd7SiaXz_8gVGSig9Cw-6XpM05xSW7VngGQXaYGF5-6hOlf1RAcN15jBCYTWIehLKr5txeE8rKs_gI0cQvWKml2Y-hSSH9qvDOfVd4Ah62nzt6kRukrXwnRobk4sG98v_gKk2ovhmY3Bz2vmit5RiWObeqoPDOLUCXyLhqjrbgQC4O8uq7jA_aFBR887KAbaRHuwlqEcAKTVlzfYzj0LQsDBxwX3q-DDzhdClEGB5cE8qmFP1vMG1Lb8DwmwVW8KfTAkd4XNtHkaR5EsWdpcIk3pZiRjnRM7lXsPNEelLA8BuT4G1DqkXyC2S98k-DsTS1Eh2-36z-o6RSS-D6HiE14-VvmF3EHr-I5dtN8AU_Ck5MKh&amp;q_datetime_utc=2026-03-02T01%3A38%3A03&amp;ticket_price=1048&amp;quote_id=-1817759506442715887&amp;utid_state=1&amp;channel=iphone&amp;price_without_closed_user_group=1980&amp;tm_place_name=Makati&amp;deeplink_data=eyJmaWVsZHMiOnsic2lnbmF0dXJlIjoiNTFjMjQ0NzhmNDQzYjU2ZTA3ZjBlYTM5ZDFhOWZjNDUifSwidXJsIjoiaHR0cHM6Ly93d3cuYWdvZGEuY29tL3BhcnRuZXJzL3BhcnRuZXJzZWFyY2guYXNweD9jaWQ9MTg0NjM4MyZoaWQ9NDc2MzgzMDgmY3VycmVuY3k9UEhQJmNoZWNraW49MjAyNi0wMy0wMiZjaGVja291dD0yMDI2LTAzLTAzJk51bWJlcm9mQWR1bHRzPTEmTnVtYmVyb2ZDaGlsZHJlbj0wJlJvb21zPTEmbWNpZD0zMzImbWFzdGVyUm9vbUlkPTc2MTYyNDQ3NCZtcHQ9TDFveFltdzBSRE5FYld0TFdsVk9NVFZ5V1VweE4wdHZhWFFyWTBwd1psVjRXbGh2VEhwdlduRTVUSGt6V2l0bFRYTkRhblpQUTNONWJGQkRVVWxOWjNZM1JGZDNaa05MVFRBelJteDNQVDAmVG90YWxQcmljZT0xMDQ3LjUzJlRvdGFsVGF4PTEyMS4yNiZUb3RhbEZlZT04OC4yNSZUb3RhbFN1cmNoYXJnZT0wJm1jdXI9UEhQIn0%3D&amp;utid=50315aec-5c7e-1e93-f0ef-353740c8a110&amp;tm_stars=1&amp;client_id=skyscanner_app&amp;redirect_delay=1000&amp;price_policy=2&amp;pre_redirect_id=baf2ce15-d987-d7b9-d01d-b1a194bbd459&amp;tm_city_code&amp;max_price=1807&amp;guests=1&amp;request_id=baf2ce15-d987-d7b9-d01d-b1a194bbd459&amp;tm_country_code=PH</t>
  </si>
  <si>
    <t>14.5622726, 121.0147102</t>
  </si>
  <si>
    <t>Nest Staycation Makati</t>
  </si>
  <si>
    <t>https://www.google.com/maps/place/I%27M+Hotel/data=!4m11!3m10!1s0x3397c9aa4b98d285:0x3908e29564292721!5m3!1s2026-03-01!4m1!1i2!8m2!3d14.5646725!4d121.0295904!16s%2Fg%2F11csb3tnnj!19sChIJhdKYS6rJlzMRIScpZJXiCDk?authuser=0&amp;hl=en&amp;rclk=1</t>
  </si>
  <si>
    <t>www.skyscanner.com.ph/hotel_deeplink/4.0/PH/en-US/PHP/h_h1/205653898/2026-03-02/2026-03-03/hotel/hotel/hotels?legacy_provider_id=927111&amp;rooms=1&amp;closed_user_group=mobile&amp;hb_data=0xltlge1Q4Tm_fyBqpp09H703zZ8XcMkhFs6f0DhL83NAFGttnu3yQHbG32-vVq5ebJvCwpMHElvpb9ra6z-8SgsfLVCMLkjgaq7l_aFrP-Hx_29jpHsBvTtvmA3kMEAZ7EdHDB8Km9OmdaP1YHz5tICYlJgGqp8S1-Q3dM3yEg65yIK1VAI4bXthLBpaNmcTayd8Gcj7c3C0opiNYdV28JkrSLRnyNcI3fUGaCkcQELkFLe7ERcr48Z8vuWxP0z5Hp66VCwoDkR2lGSCzJ1vuEpgp8%3D&amp;q_datetime_utc=2026-03-02T01%3A38%3A03&amp;ticket_price=6262&amp;quote_id=-6590512810221527601&amp;utid_state=1&amp;channel=iphone&amp;price_without_closed_user_group=8945&amp;tm_place_name=Makati&amp;deeplink_data=eyJmaWVsZHMiOnsic2lnbmF0dXJlIjoiMGI3ZjQ3NDY0OGY3ZDIxY2VlMTkyMGFlMGIwZjEyODYifSwidXJsIjoiaHR0cHM6Ly9waC5ob3RlbHMuY29tL0hvdGVsLVNlYXJjaD90cGlkPTMyMTQmbXBlPTE3NzI0MTQ3NTYmZW5kRGF0ZT0yMDI2LTAzLTAzJmFkdWx0cz0xJmxvY2FsZT1lbl9QSCZjaGlkPTkyZjM3YmE5LTI4MjgtNDdkZS04YTE1LTI4NTIzMjkyN2VjOCZlYXBpZD00NCZtY3RjPTMmc3RhcnREYXRlPTIwMjYtMDMtMDImbXBkPVBIUCZtcG49MjAxNTc4OTQ1JmN1cnJlbmN5PVBIUCZyYXRlcGxhbmlkPTI5NDE5ODI1OSZtcG09MjQmbXBwPTEmbXBvPUVDJnNlbGVjdGVkPTE1NTk0NDMwJm1wYj03MDAuNjcmbXBxPTU1NjAuODMmbXBhPTU1NjAuODMifQ%3D%3D&amp;utid=563f6cff-99a6-edbb-a0ec-226029a34717&amp;tm_stars=5&amp;client_id=skyscanner_app&amp;redirect_delay=1000&amp;price_policy=2&amp;pre_redirect_id=123bf880-8cb8-18de-0711-81bacdd6775e&amp;tm_city_code&amp;max_price=9023&amp;guests=1&amp;request_id=123bf880-8cb8-18de-0711-81bacdd6775e&amp;tm_country_code=PH</t>
  </si>
  <si>
    <t>14.5665284, 120.9858313</t>
  </si>
  <si>
    <t>Armada Hotel, M. H. del Pilar Street, Barangay 701, Malate, Fifth District, Manila, Capital District, Metro Manila, 1004, Philippines</t>
  </si>
  <si>
    <t>Armada Hotel Manila</t>
  </si>
  <si>
    <t>www.skyscanner.com.ph/hotel_deeplink/4.0/PH/en-US/PHP/h_h1/47049822/2026-03-05/2026-03-06/hotel/hotel/hotels?legacy_provider_id=927111&amp;rooms=1&amp;closed_user_group=mobile&amp;hb_data=p7kDIZfisJUgJqrcQMEHOoFpcQFBatWC5YUOxE8VRObblGtr_KL3jOgAQebL0obYFXadiQ5fcoTqDDeCcubwPG1rZLHDFnDm8_bzofkRCLeykjKArUOoGcu19gYo6LDZ3stD880VReVfaU8JrpkqHau3iojK_1WP6oKLAiltdqsT3cJFYPY1Pc2PTPCmXfDCI55rp9L6BKmAxMer4P8EoHy9TYGv6z-hcs9F_ZoO2nDf3JrQuasmGz_0moxRVyEKoUBMCrzmCybO8epOEAD45KqF4FM%3D&amp;q_datetime_utc=2026-03-05T14%3A41%3A35&amp;ticket_price=3487&amp;quote_id=9041698973630007771&amp;utid_state=1&amp;channel=iphone&amp;price_without_closed_user_group=3874&amp;tm_place_name=Manila&amp;deeplink_data=eyJmaWVsZHMiOnsic2lnbmF0dXJlIjoiNzllMTE0ODAzZmY2NjhiMmVjMzMxNTU0NGU4YjBhODQifSwidXJsIjoiaHR0cHM6Ly9waC5ob3RlbHMuY29tL0hvdGVsLVNlYXJjaD90cGlkPTMyMTQmbXBlPTE3NzI3MjAyMTgmZW5kRGF0ZT0yMDI2LTAzLTA2JmFkdWx0cz0xJmxvY2FsZT1lbl9QSCZjaGlkPTZjOGI4YTNhLWE4NmQtNDVhMy04YzJkLWJhNTcwNDVlNjg3ZiZlYXBpZD00NCZtY3RjPTMmc3RhcnREYXRlPTIwMjYtMDMtMDUmbXBkPVBIUCZtcG49MjAwMTMzNzkzJmN1cnJlbmN5PVBIUCZyYXRlcGxhbmlkPTIwMzg3MTQyNyZtcG09MjQmbXBwPTEmbXBvPUVDJnNlbGVjdGVkPTQ4MTY5NzEmbXBiPTQxNC43NCZtcHE9MzA3Mi4xMyZtcGE9MzA3Mi4xMyJ9&amp;utid=30bce974-bdbb-47c5-0ff1-0e263ce904b0&amp;tm_stars=4&amp;client_id=skyscanner_app&amp;price_policy=2&amp;pre_redirect_id=81ddbf96-a1b4-e5bf-0cfd-334b082c9a0f&amp;tm_city_code=MNLP&amp;max_price=4008&amp;guests=1&amp;request_id=81ddbf96-a1b4-e5bf-0cfd-334b082c9a0f&amp;tm_country_code=PH</t>
  </si>
  <si>
    <t>14.5584944, 121.0218182</t>
  </si>
  <si>
    <t>With a stay at Armada Hotel, you'll be centrally located in Manila, within a 5-minute drive of Manila Bay and Rizal Park. This hotel is 2.8 mi (4.4 km) from SM Mall of Asia and 1.6 mi (2.5 km) from U.S. Embassy.
Enjoy recreational amenities such as an outdoor pool and a fitness center. This hotel also features complimentary wireless internet access, concierge services, and wedding services.
For lunch or dinner, stop by Caliber Cafe, a restaurant that specializes in international cuisine. Dining is also available at the coffee shop/cafe, and room service (during limited hours) is provided. Full breakfasts are available daily from 6 AM to 10 AM for a fee.
Featured amenities include complimentary newspapers in the lobby, dry cleaning/laundry services, and a 24-hour front desk. Event facilities at this hotel consist of a conference center and a meeting room. A roundtrip airport shuttle is provided for a surcharge (available on request), and limited parking is available onsite.
Make yourself at home in one of the 96 individually furnished guestrooms, featuring refrigerators and LCD televisions. Complimentary wireless internet access keeps you connected, and satellite programming is available for your entertainment. Bathrooms have complimentary toiletries and slippers. Conveniences include safes and desks, and housekeeping is provided once per stay.</t>
  </si>
  <si>
    <t>https://www.google.com/maps/place/Regina+Hometel/data=!4m11!3m10!1s0x3397c91284da9721:0x79cbafcd2aa8fd1b!5m3!1s2026-03-01!4m1!1i2!8m2!3d14.5538243!4d121.0128443!16s%2Fg%2F11cm_hvqn3!19sChIJIZfahBLJlzMRG_2oKs2vy3k?authuser=0&amp;hl=en&amp;rclk=1</t>
  </si>
  <si>
    <t>14.5538243, 121.0128443</t>
  </si>
  <si>
    <t>J. Victor Street, Kayamanan A, Pio del Pilar, District I, Makati, Southern Manila District, Metro Manila, 1230, Philippines</t>
  </si>
  <si>
    <t>Regina Hometel</t>
  </si>
  <si>
    <t>www.skyscanner.com.ph/hotel_deeplink/4.0/PH/en-US/PHP/h_bc/136293053/2026-03-02/2026-03-03/hotel/hotel/hotels?legacy_provider_id=13&amp;rooms=1&amp;hb_data=jpI8LAwLtolZvszPF6ycKi4x6Sl2_ZXwksuRr3I0_7VuNyY23FTFfKH_L_zbMEELk4Z4qN5HLKHaKQSZnxT5ULIefLbIAuWLNPOVpDpi233caqAYyj1WJOhT-3XX0D8X_kC-jhvhZDMZcPMNx5-SfNAUGQwe8U_emxIhzvgBMsQVf4CQ_iw0Kwe0j2P3AonineeRWCNHNjpM2eJpfuEVfaLOJbsc5moBXVn1qKNrA_WWiwetr8c-OxzzKEt_o4bPh4ZClGN6MM8dWBXBi4Gc0-SNRTgRVWfV0E6ps8kpQbwGowmeK-hfMAwy3KD56JQdrsqdekhUxErqE6H5tu6ZVBs3eeE7J8HLGKjRncGAFNEn3Zp3L-LUMn1p7zkaXg8hrcjZGfJ3llpqKc0RmzXqJwhYkhRrwputEjU0jBQdkU_pA9kf&amp;q_datetime_utc=2026-03-02T01%3A38%3A04&amp;ticket_price=1456&amp;quote_id=8631475403114800975&amp;utid_state=1&amp;channel=iphone&amp;tm_place_name=Makati&amp;deeplink_data=eyJmaWVsZHMiOnsic2lnbmF0dXJlIjoiNzBlNGM2NTk5Njg4NDFmZjYwNDFlZjkxOThjYWRmMTQiLCJibG9ja19pZCI6InYxX0NnRXRFTXdDR2lnS0hUSXdNall0TURNdE1ESlVNREE2TURBNk1EQXVNREF3S3pBM09qQXdFQUVZM3dFb0FUZ0JJZ0lJQVE9PV9DaW9JeUxDemxna1FBaGpVMzRITkFTQ2VCQ2lneGNrVU1BSktEVE0yTlVReE1EQlFYekV3TUZCUW1BVVNCZ2dCSWdJTWJCb0VLQUl3QVNJRUNBSVlBZz09In19&amp;utid=15baefab-e364-c790-4d3f-75d1a9b01ff5&amp;tm_stars=0&amp;client_id=skyscanner_app&amp;redirect_delay=1000&amp;price_policy=2&amp;pre_redirect_id=0bde79e2-e115-924f-60e5-3c9098ea22d8&amp;tm_city_code&amp;max_price=2058&amp;guests=1&amp;request_id=0bde79e2-e115-924f-60e5-3c9098ea22d8&amp;tm_country_code=PH</t>
  </si>
  <si>
    <t>14.5564825, 121.0122508</t>
  </si>
  <si>
    <t>7326, J. Victor Street, Kayamanan A, Pio del Pilar, District I, Makati, Southern Manila District, Metro Manila, 1230, Philippines</t>
  </si>
  <si>
    <t>The Picasso Boutique Serviced Residences</t>
  </si>
  <si>
    <t>https://www.google.com/maps/place/Lorenzzo+Suites+Hotel/data=!4m11!3m10!1s0x3397c914d6c573b3:0x7b572976c905364e!5m3!1s2026-03-01!4m1!1i2!8m2!3d14.5470876!4d121.0111454!16s%2Fg%2F11xdmr8mh!19sChIJs3PF1hTJlzMRTjYFyXYpV3s?authuser=0&amp;hl=en&amp;rclk=1</t>
  </si>
  <si>
    <t>14.5470876, 121.0111454</t>
  </si>
  <si>
    <t>Lorenzzo Suites, 1807, Evangelista Street, Bangkal, District I, Makati, Southern Manila District, Metro Manila, 1233, Philippines</t>
  </si>
  <si>
    <t>Lorenzzo Suites Hotel</t>
  </si>
  <si>
    <t>www.skyscanner.com.ph/hotel_deeplink/4.0/PH/en-US/PHP/h_xp/213703188/2026-03-02/2026-03-03/hotel/hotel/hotels?legacy_provider_id=1&amp;rooms=1&amp;closed_user_group=mobile&amp;hb_data=jxowvAmajKlzkhT5OFMmDt0fQJ8X0yctloVMgdRGP24Vxw0_Q9d2Do8h-FNBe8aJ5MP27K87CsR3cglBkdGb1-sKQ61U0SSabWUuKHxjK4YHwjZujSCwPms_HusfE-EFLWbLC1Y_0GS3uvnUvCX0AO70BMKnCKva6QsW6bbqA0DSIQPrQ5qbog_EWeBDNPbP7E9puZ2efmBiG-VJI1EViBKSYPS07IO1EStSugoayGVJYy3B5ZIiINzf1VTXDLPWMw3oe1dFq4X-gfcteji423hoekg%3D&amp;q_datetime_utc=2026-03-02T01%3A39%3A13&amp;ticket_price=1440&amp;quote_id=8292840913290986543&amp;utid_state=1&amp;channel=iphone&amp;price_without_closed_user_group=1601&amp;tm_place_name=Makati&amp;deeplink_data=eyJmaWVsZHMiOnsic2lnbmF0dXJlIjoiYzY0NDM3ZDM4YmRiZGYxYjYyNjE2YTU2YmNhMDM3OTEifSwidXJsIjoiaHR0cHM6Ly93d3cuZXhwZWRpYS5jb20ucGgvSG90ZWwtU2VhcmNoP3RwaWQ9NjgmbXBlPTE3NzI0MTQ3NTYmZW5kRGF0ZT0yMDI2LTAzLTAzJmFkdWx0cz0xJmxvY2FsZT1lbl9VUyZjaGlkPWQ3MzVkOTE3LWZlNjUtNDlmNy05M2QwLTAzNDFkODY3MjdkOCZlYXBpZD00NjIzMCZtY3RjPTMmc3RhcnREYXRlPTIwMjYtMDMtMDImbXBkPUdCUCZtcG49MzI2MzA4MTgxJmN1cnJlbmN5PUdCUCZyYXRlcGxhbmlkPTQwMDc4MjAyNiZtcG09MjQmbXBwPTEmbXBvPUVDJnNlbGVjdGVkPTExNDA2ODg2MiZtcGI9My4zNCZtcHE9MTYuNzAmbXBhPTE1LjE4In0%3D&amp;utid=2d4125cb-c411-3c8a-bc6c-e20cd4d5d7a4&amp;tm_stars=2&amp;client_id=skyscanner_app&amp;redirect_delay=1000&amp;price_policy=2&amp;pre_redirect_id=cce23279-6624-f275-155d-d9955fe30e93&amp;tm_city_code&amp;max_price=2341&amp;guests=1&amp;request_id=cce23279-6624-f275-155d-d9955fe30e93&amp;tm_country_code=PH</t>
  </si>
  <si>
    <t>14.5555116, 121.0123716</t>
  </si>
  <si>
    <t>parking, wifi, air_conditioning, non-smoking, internet_access, 24-hour_front_desk_service, smoking_areas, multilingual_staff, room_service, safe_deposit_box, luggage_storage</t>
  </si>
  <si>
    <t>Budget Studio Unit in Makati</t>
  </si>
  <si>
    <t>www.skyscanner.com.ph/hotel_deeplink/4.0/PH/en-US/PHP/h_xp/154595601/2026-03-02/2026-03-03/hotel/hotel/hotels?legacy_provider_id=1&amp;rooms=1&amp;closed_user_group=mobile&amp;hb_data=d49f0OQ0r895LqiH5GX1E1fLsDVH95daRgwPSnizM1xLKHKQE8K8JTy9AN8WkOBNf_2I2VeGlXeRbm3FkL54pjbmezD4iXWKGB-T2G_d9J4LK2lEZQzzzORvZ0eHFA9nwYU12xRcRarL-n5hD6VyFT4NTs_djKVldn_dDNiVk9ijj3ecLj5pnIYAp8dx1UsFtGsEpdzb0Yli6o1ywGwgrfbGhXiRnThh5-6VeXr_d9glJj56283e_1QMqBTgte2-Zj5aIqnB5EK69l0DVOzqIXSnxhU%3D&amp;q_datetime_utc=2026-03-02T01%3A38%3A12&amp;ticket_price=991&amp;quote_id=-2782178146524415909&amp;utid_state=1&amp;channel=iphone&amp;price_without_closed_user_group=1101&amp;tm_place_name=Makati&amp;deeplink_data=eyJmaWVsZHMiOnsic2lnbmF0dXJlIjoiNTRhODIzYzZiYWZjYzUyZWI1N2YzNzZmZTJiZGRiODEifSwidXJsIjoiaHR0cHM6Ly93d3cuZXhwZWRpYS5jb20ucGgvSG90ZWwtU2VhcmNoP3RwaWQ9NjgmbXBlPTE3NzI0MTQ3NTYmZW5kRGF0ZT0yMDI2LTAzLTAzJmFkdWx0cz0xJmxvY2FsZT1lbl9VUyZjaGlkPWI5M2E3MDgwLTBiZGMtNDUzOC05MjM2LTk2NWViZjg1ZmM0NiZlYXBpZD00NjIzMCZtY3RjPTMmc3RhcnREYXRlPTIwMjYtMDMtMDImbXBkPUdCUCZtcG49MjE2MDA2MjI0JmN1cnJlbmN5PUdCUCZyYXRlcGxhbmlkPTI2MDAyNDE5NCZtcG09MjQmbXBwPTEmbXBvPUVDJnNlbGVjdGVkPTI0MTU2NTI0Jm1wYj0xLjQ0Jm1wcT0xMS4zMCZtcGE9MTEuMzAifQ%3D%3D&amp;utid=6bc9c3b8-c86f-2c71-9c3b-8601a727e7ee&amp;tm_stars=0&amp;client_id=skyscanner_app&amp;redirect_delay=1000&amp;price_policy=2&amp;pre_redirect_id=3cc5d651-20ca-283b-23a5-3ca322910c52&amp;tm_city_code&amp;max_price=1125&amp;guests=1&amp;request_id=3cc5d651-20ca-283b-23a5-3ca322910c52&amp;tm_country_code=PH</t>
  </si>
  <si>
    <t>14.5603446, 121.0044019</t>
  </si>
  <si>
    <t>Airo Suites Merkati, Laredo Street, Palanan, District I, Makati, Southern Manila District, Metro Manila, 1235, Philippines</t>
  </si>
  <si>
    <t>wifi, air_conditioning, non-smoking, internet_access, multilingual_staff, desk, shower</t>
  </si>
  <si>
    <t>Airo Suites Makati</t>
  </si>
  <si>
    <t>www.skyscanner.com.ph/hotel_deeplink/4.0/PH/en-US/PHP/h_ct/190612733/2026-03-02/2026-03-03/hotel/hotel/hotels?legacy_provider_id=31&amp;rooms=1&amp;hb_data=uCX6f0SFUhz3BDz6cnrZHDw2xyJ_Kr7vFzknot7r1FjW6pz4t0uP3uHe0GmtQGGv4jtGOaUKuZa-J0XMf4SJzjFdQbjmHGCTpMcgd6fR48Hm0iqwBJ8pmSkByZ_tQnewMy5AnaotFwKoByFLMpmjrr-5E2RGY-xqhilLSlaYKoPaavQJavzacyKrSxjKFIIOV-aNnqXqN00ss9Bd1wKcc_Hffij4-tmx9vpTaHH7r76oVm7akvYgf-vSu8ZKpEB_WJ4x96Od4kXyzDkHsf-hTlhlRtSR_ijlqPOYxA-q9YXsjdk229aOi04MaAic-rOuVH2tLULEnP8QbEgZ_R_v4xS7JfKfzG2XbZAemd7COPv7_iSbh61aIqMhIUbkuKC9sNMaYAGswsQ9naR2WvMgUzFzIQYc9vEAVlbCeMFcoA%3D%3D&amp;q_datetime_utc=2026-03-02T01%3A38%3A14&amp;ticket_price=1508&amp;quote_id=-3507042436719768946&amp;utid_state=1&amp;channel=iphone&amp;tm_place_name=Makati&amp;deeplink_data=eyJmaWVsZHMiOnsic2lnbmF0dXJlIjoiNjg1NGQwMDEyZjc3MjA2N2EwYzg5Yjc0ZThkZmU1NjYifSwidXJsIjoiaHR0cHM6Ly9waC50cmlwLmNvbS9ob3RlbHMvcmVkaXJlY3Q%2FaG90ZWxpZD0xMDI1NzcyMDcmY2l0eT02Mjc0NCZBbGxpYW5jZWlkPTEyNjA3JnNpZD04ODg4MzImY2hlY2tpbj0yMDI2LTAzLTAyJmNoZWNrb3V0PTIwMjYtMDMtMDMmc2hvcHBpbmdpZD02MjU4ZmZmODIxOWI0MzkyYTEwY2U1MDU2MzlhNDE4ZSZhZHVsdD0xJmNoaWxkcmVuPTAmYWdlcz0mbGFuZ3VhZ2U9ZW5waCZsb2NhbGU9ZW5fUEgmcm9vbWlkPTE2NzQ0MDIwMTEmc3dpZD0wJnBheT1QUCZmZ3Q9MSZjcm49MSZjdXJyPVBIUCZ3a3A9MSZzdGFuZD1INHNJQUFBQUFBQUFfd0RfQUFEX0NsMEtBaGdCRWdRSUFSQUFHbEVJMjdHMW5nWVlBREFBT1BzUm1BRzM2UFF3cUFFQXVBRUN3QUVBMFFHa2NEMEsxd2lWUU9FQkFBQUFBQUNQbDBEb0FmRE1xdm9CaUFJZ2lRUUFBQUFBQUFBQUFLQUVBS0VGZXhTdVItRlNZVUFhSURZeU5UaG1abVk0TWpFNVlqUXpPVEpoTVRCalpUVXdOVFl6T1dFME1UaGxJQVFvdzhxVHpRWklBVklHWW1FeE1qazVXaHdLQTFCSVVCRVFXRG0weUhhLVB4b0RVRWhRSVJCWU9iVElkcjRfWWdWbGJsOVFTR2k1RkhBQmVBQ0tBUWRJQVhnQXlBRUJxZ0VIQ2dNd01qSVFBdklCSWpZeU5UaG1abVk0TWpFNVlqUXpPVEpoTVRCalpUVXdOVFl6T1dFME1UaGxYekdTQWdFMG1nSUFBQUFBX184QkFBRF9feWVmblBQX0FBQUEifQ%3D%3D&amp;utid=72545e82-4b30-1535-2d1f-fc3ba1f7e679&amp;tm_stars=3&amp;client_id=skyscanner_app&amp;redirect_delay=1000&amp;price_policy=2&amp;pre_redirect_id=cea2511c-8be4-f0eb-ea3c-c9d199cd1b46&amp;tm_city_code&amp;max_price=2028&amp;guests=1&amp;request_id=cea2511c-8be4-f0eb-ea3c-c9d199cd1b46&amp;tm_country_code=PH</t>
  </si>
  <si>
    <t>www.skyscanner.com.ph/hotel_deeplink/4.0/PH/en-US/PHP/h_xp/201164223/2026-03-02/2026-03-03/hotel/hotel/hotels?legacy_provider_id=1&amp;rooms=1&amp;closed_user_group=mobile&amp;hb_data=7SqrCjfcYzKM8is0g9t9xV_o_6PSNKrF0kOl5R6gY0BduU3BVhNKjvqHmLHh-2Tyx4z8waBzMUDadZpJb_-sB1sJ7CSIo9r9Qf_3D-i-yJwyjPcHA-4JBcqXQhVquMzUcCX_NdiuiXSPtKEWEsMe0Si-5rQCo9VPAF47yTlz2myfEI8aoFWEqLHxD4kiD5qCmfbOZtJNGmckSCFht1-to-b7vpPvyunNIzUanExX1qYcRNNXN6rlFRe4vBemS2vlcXIC5Ovs6mXaiddpkos45fWuskE%3D&amp;q_datetime_utc=2026-03-02T01%3A38%3A14&amp;ticket_price=2226&amp;quote_id=-5837312383772334715&amp;utid_state=1&amp;channel=iphone&amp;price_without_closed_user_group=2473&amp;tm_place_name=Makati&amp;deeplink_data=eyJmaWVsZHMiOnsic2lnbmF0dXJlIjoiMmU4ZDM4Y2VlODczODAyZmM1ZmI5N2U2Zjc3ZTY0YzIifSwidXJsIjoiaHR0cHM6Ly93d3cuZXhwZWRpYS5jb20ucGgvSG90ZWwtU2VhcmNoP3RwaWQ9NjgmbXBlPTE3NzI0MTQ3NTYmZW5kRGF0ZT0yMDI2LTAzLTAzJmFkdWx0cz0xJmxvY2FsZT1lbl9VUyZjaGlkPWI5M2E3MDgwLTBiZGMtNDUzOC05MjM2LTk2NWViZjg1ZmM0NiZlYXBpZD00NjIzMCZtY3RjPTMmc3RhcnREYXRlPTIwMjYtMDMtMDImbXBkPUdCUCZtcG49MjE2MzU0MTkzJmN1cnJlbmN5PUdCUCZyYXRlcGxhbmlkPTI2MjIzMzA3OSZtcG09MjQmbXBwPTEmbXBvPUVDJnNlbGVjdGVkPTQwMDkzMjQ5Jm1wYj0zLjIwJm1wcT0yNS40MiZtcGE9MjUuNDIifQ%3D%3D&amp;utid=5caabe45-6a34-ea90-6c9a-ec30eb8b8d08&amp;tm_stars=3&amp;client_id=skyscanner_app&amp;redirect_delay=1000&amp;price_policy=2&amp;pre_redirect_id=35871ab3-80fe-2a06-3bfe-8ca50742eed3&amp;tm_city_code&amp;max_price=3153&amp;guests=1&amp;request_id=35871ab3-80fe-2a06-3bfe-8ca50742eed3&amp;tm_country_code=PH</t>
  </si>
  <si>
    <t>14.5664568, 121.0093769</t>
  </si>
  <si>
    <t>Innspired Hostel</t>
  </si>
  <si>
    <t>https://www.google.com/maps/place/Harrison+Suites+Makati/data=!4m11!3m10!1s0x3397c97cc618264d:0x4f966891938adac6!5m3!1s2026-03-01!4m1!1i2!8m2!3d14.5519509!4d121.0082308!16s%2Fg%2F11x6xr3n3z!19sChIJTSYYxnzJlzMRxtqKk5Folk8?authuser=0&amp;hl=en&amp;rclk=1</t>
  </si>
  <si>
    <t>14.5519509, 121.0082308</t>
  </si>
  <si>
    <t>Ben Harrison Street, Kayamanan A, Pio del Pilar, District I, Makati, Southern Manila District, Metro Manila, 1230, Philippines</t>
  </si>
  <si>
    <t>Harrison Suites Makati</t>
  </si>
  <si>
    <t>www.skyscanner.com.ph/hotel_deeplink/4.0/PH/en-US/PHP/h_bc/223312422/2026-03-02/2026-03-03/hotel/hotel/hotels?legacy_provider_id=13&amp;rooms=1&amp;closed_user_group=apps&amp;hb_data=3KRFTCU9QK0nTJnINmwDQSkx56OHWcNzbBr1cVNMBSsAyOP_dmHPRPOAomfUZ9P6osm8JGVdPvWZnoe6hEp19nN3ppRGpqd1u1U9jWqVv6nPKuPqZGHFUjbGxl8tv1GL6u-1eyLE6f0-3Iw4Kzn4ZML5nA-1fkoKdIrlA3hPuZFnj3nqM6RsA4eILMepZ9_0WM1O4whVPt2lghKWVfAZIWaPx81XNJO-8SufzcWiABNCCxItJRJAoGKhLUjiVQvU3N6Ti_F7fqcg_GqGrmjFQfAFTaamIKv2FU51lgwWCtpPLfsA_iTvdlorz65nliZmA5x83GUJqQPmXXd_i1lxmc9E2ptgw4R_fsjbPLs7C86ggEH3884PaTOz_Co24Ggwt_jZZ8GD-S9vTSFzp254HtGIVl9wd0kLQySH_-w7pkAEkRjO&amp;q_datetime_utc=2026-03-02T01%3A39%3A18&amp;ticket_price=1080&amp;quote_id=6732741700670707089&amp;utid_state=1&amp;channel=iphone&amp;price_without_closed_user_group=1444&amp;tm_place_name=Makati&amp;deeplink_data=eyJmaWVsZHMiOnsic2lnbmF0dXJlIjoiN2IzNTI5MDQ0YjAzNTMzZGFkZDZmNzcyNTJjNmYwODEiLCJibG9ja19pZCI6IjE0MDEyMzM0MDFfNDExOTczMTA3XzJfMF8wIn19&amp;utid=68af1790-c618-0993-02b8-3f9758bc6ff7&amp;tm_stars=3&amp;client_id=skyscanner_app&amp;redirect_delay=1000&amp;price_policy=2&amp;pre_redirect_id=5917916d-d96d-067d-735f-1913b429b739&amp;tm_city_code&amp;max_price=1186&amp;guests=1&amp;request_id=5917916d-d96d-067d-735f-1913b429b739&amp;tm_country_code=PH</t>
  </si>
  <si>
    <t>14.5587851, 121.0441247</t>
  </si>
  <si>
    <t>Escuela Street, Guadalupe Nuevo, District II, Makati, Southern Manila District, Metro Manila, 1212, Philippines</t>
  </si>
  <si>
    <t>parking, wifi, air_conditioning, non-smoking, internet_access, 24-hour_front_desk_service, smoking_areas, room_service, luggage_storage, accessible, wheelchair_accessible, security</t>
  </si>
  <si>
    <t>BGC Suites EDSA</t>
  </si>
  <si>
    <t>www.skyscanner.com.ph/hotel_deeplink/4.0/PH/en-US/PHP/h_ad/223125944/2026-03-02/2026-03-03/hotel/hotel/hotels?legacy_provider_id=22&amp;rooms=1&amp;closed_user_group=general&amp;hb_data=YLVKckrmNi2OWkRA6avaHrqD-k4Xyub1lFuvhv1MBOlgXmqlyur2ru4S4ftuCiG-5m3Rl4pCWyedkoZ-jynhBdcLNSIHO-fOOXAUAWvijzVUpnmnqQbk4I_gUJLPCQ6R2vNU7-_0lwjaO-29hFyxHpLvAXkCR4Nhhk7dmKnjeK0QsyoqtgeIUuSFbzgRLcFWduyXiHEux_M_9kKRWM5N3JSXuNP0L-YVfouhBFIaMkcfM1pNyv6mw_Yb7kc8VSOyAel6oUylo0QyLUkTjPsFAfTYBxsp9jH4Gnlmem4yODD1iDvCmZjLtwHryNlAw_GhMDD3fpBp67eOJsVCmQwq6tBZLt4GLin-sBM3a8EHVwIQJh8mnH4v4Xxo_q0Jj4JeQpm3iR3Wbd8JSey1serWcWzjzrVeDMa0rk-2BN9NVJYq&amp;q_datetime_utc=2026-03-02T01%3A38%3A19&amp;ticket_price=1018&amp;quote_id=-5828309848028583750&amp;utid_state=1&amp;channel=iphone&amp;price_without_closed_user_group=1352&amp;tm_place_name=Makati&amp;deeplink_data=eyJmaWVsZHMiOnsic2lnbmF0dXJlIjoiYzc5MzFhZThiMDkyZWQ4Mzg5ZmI2NzcyMjc4NWU0ODYifSwidXJsIjoiaHR0cHM6Ly93d3cuYWdvZGEuY29tL3BhcnRuZXJzL3BhcnRuZXJzZWFyY2guYXNweD9jaWQ9MTg0NjM4MyZoaWQ9Njg2NzM3NDgmY3VycmVuY3k9UEhQJmNoZWNraW49MjAyNi0wMy0wMiZjaGVja291dD0yMDI2LTAzLTAzJk51bWJlcm9mQWR1bHRzPTEmTnVtYmVyb2ZDaGlsZHJlbj0wJlJvb21zPTEmbWNpZD0zMDM4Jm1hc3RlclJvb21JZD0xMDc3OTM2NjgyJm1wdD1SamszTkZrMlV6a3ZaRWRrZGtZeE9ISkxRbmxhVFZWd1EzQnNaRzAwV1NzNVVERnRRaTlhYjNJMFpqRkNSV0ppSzBFM1IxaGtZMGt3Y1cwNGVsZGxaVEpvWVVST1MwVnBVMEk1VFhGM1BUMCZUb3RhbFByaWNlPTEwMTcuODgmVG90YWxUYXg9MTA5LjA2JlRvdGFsRmVlPTAuMDAmVG90YWxTdXJjaGFyZ2U9MCZtY3VyPVBIUCJ9&amp;utid=7b97055f-f873-e280-1775-36b5e6300581&amp;tm_stars=3&amp;client_id=skyscanner_app&amp;redirect_delay=1000&amp;price_policy=2&amp;pre_redirect_id=06f2c5ac-9faa-cc95-3887-142add238287&amp;tm_city_code&amp;max_price=1018&amp;guests=1&amp;request_id=06f2c5ac-9faa-cc95-3887-142add238287&amp;tm_country_code=PH</t>
  </si>
  <si>
    <t>14.5637827, 121.0313521</t>
  </si>
  <si>
    <t>Z Hostel, 5658, Don Pedro Street, Poblacion, District I, Makati, Southern Manila District, Metro Manila, 1210, Philippines</t>
  </si>
  <si>
    <t>Z Hostel</t>
  </si>
  <si>
    <t>www.skyscanner.com.ph/hotel_deeplink/4.0/PH/en-US/PHP/h_h1/134521926/2026-03-02/2026-03-03/hotel/hotel/hotels?legacy_provider_id=927111&amp;rooms=1&amp;closed_user_group=mobile&amp;hb_data=TgEraecCEhAb7yfsIPJ0N37xMuYJpwisFW1UTKVHUvcFlYXSZHlXO2jCerJ6VJN5k4fbXRPwIOLw_yuENH7Lu7FdDi0FRJWeoiZAoAAmxQKbYSseFOGu5fRcbAA4auJC9eaNhZPH_DyQE5WLhopHBlAMCv2L60Kpywn7dA3M3lgUE-8kjsz52nyo9s-ohUsoVTpysq_W79DP8Y9sJWyLVGB9g2Mc8mnR7mzaMQpkFxlrdRQZkfwddO7udkRJYMr3Yh-rVQEbQCl0CB765Pv9wI90dwk%3D&amp;q_datetime_utc=2026-03-02T01%3A38%3A25&amp;ticket_price=975&amp;quote_id=-1059792256613160055&amp;utid_state=1&amp;channel=iphone&amp;price_without_closed_user_group=1250&amp;tm_place_name=Makati&amp;deeplink_data=eyJmaWVsZHMiOnsic2lnbmF0dXJlIjoiYzNjZjNjMDYyZjkyMWZiZGIyZTBmOWVmMDAzMWNlZmYifSwidXJsIjoiaHR0cHM6Ly9waC5ob3RlbHMuY29tL0hvdGVsLVNlYXJjaD90cGlkPTMyMTQmbXBlPTE3NzI0MTQ3NTYmZW5kRGF0ZT0yMDI2LTAzLTAzJmFkdWx0cz0xJmxvY2FsZT1lbl9QSCZjaGlkPTkyZjM3YmE5LTI4MjgtNDdkZS04YTE1LTI4NTIzMjkyN2VjOCZlYXBpZD00NCZtY3RjPTMmc3RhcnREYXRlPTIwMjYtMDMtMDImbXBkPVBIUCZtcG49MjAxMTk5MDUwJmN1cnJlbmN5PVBIUCZyYXRlcGxhbmlkPTIwOTg5Njk4NyZtcG09MjQmbXBwPTEmbXBvPUVDJnNlbGVjdGVkPTExNzk2NjQyJm1wYj0xMDQuNDYmbXBxPTg3MC41MyZtcGE9ODcwLjUzIn0%3D&amp;utid=c09ab757-525d-11b8-7ce2-ec22ddfd8464&amp;tm_stars=0&amp;client_id=skyscanner_app&amp;redirect_delay=1000&amp;price_policy=2&amp;pre_redirect_id=17975b01-5c83-c233-aeb3-77d014c8e77d&amp;tm_city_code&amp;max_price=2340&amp;guests=1&amp;request_id=17975b01-5c83-c233-aeb3-77d014c8e77d&amp;tm_country_code=PH</t>
  </si>
  <si>
    <t>www.skyscanner.com.ph/hotel_deeplink/4.0/PH/en-US/PHP/h_xp/216404498/2026-03-02/2026-03-03/hotel/hotel/hotels?legacy_provider_id=1&amp;rooms=1&amp;closed_user_group=mobile&amp;hb_data=CMt7XTIL0aRVKl38Tkx6SI7vsMB971DGLNa9j2bRy9VX1wLvhd7Jr40gxWFScM44FgJxp_eSwzLvQS6EuxZf4HG3P-RAgwssRMNI6vpjYPlBDtgPCgsW7ERALArjXX5TWysyHlWirl96VSpeE-Gb1-mid5pkKi2hHyVSDf3df8SoT2nf3emOtmDZoYSHZbqNAkQWB3m7LaTGXr30nCpvmydlkXYOmV5cId8G1iJ8aH1muupH5nHgTWjo0PkMRx2QFmZijNvpjhEi2BBNa63Gp6HWfUs%3D&amp;q_datetime_utc=2026-03-02T01%3A38%3A26&amp;ticket_price=1381&amp;quote_id=1271666345270033248&amp;utid_state=1&amp;channel=iphone&amp;price_without_closed_user_group=1535&amp;tm_place_name=Makati&amp;deeplink_data=eyJmaWVsZHMiOnsic2lnbmF0dXJlIjoiYWNhOTgwNDk3Zjk2NGRiZDM5MDk1ZTkzZTJkYWExZTEifSwidXJsIjoiaHR0cHM6Ly93d3cuZXhwZWRpYS5jb20ucGgvSG90ZWwtU2VhcmNoP3RwaWQ9NjgmbXBlPTE3NzI0MTQ3NTYmZW5kRGF0ZT0yMDI2LTAzLTAzJmFkdWx0cz0xJmxvY2FsZT1lbl9VUyZjaGlkPWI5M2E3MDgwLTBiZGMtNDUzOC05MjM2LTk2NWViZjg1ZmM0NiZlYXBpZD00NjIzMCZtY3RjPTMmc3RhcnREYXRlPTIwMjYtMDMtMDImbXBkPUdCUCZtcG49MzIyNjg5NzQ3JmN1cnJlbmN5PUdCUCZyYXRlcGxhbmlkPTM5MTYwMzA5MSZtcG09MjQmbXBwPTEmbXBvPUVDJnNlbGVjdGVkPTk2MTQyNDU4Jm1wYj0zLjI4Jm1wcT0xNS45MyZtcGE9MTQuNDgifQ%3D%3D&amp;utid=a9cb3619-51bd-c4e9-0036-b828fd5e6fe7&amp;tm_stars=0&amp;client_id=skyscanner_app&amp;redirect_delay=1000&amp;price_policy=2&amp;pre_redirect_id=44fa4873-e551-349f-0f6f-3ead874f41bc&amp;tm_city_code&amp;max_price=1730&amp;guests=1&amp;request_id=44fa4873-e551-349f-0f6f-3ead874f41bc&amp;tm_country_code=PH</t>
  </si>
  <si>
    <t>The Milton Hotel</t>
  </si>
  <si>
    <t>https://www.google.com/maps/place/San+Agustin+Residences/data=!4m11!3m10!1s0x3397c9ac8278f055:0x7ce9bbebdfbb1450!5m3!1s2026-03-01!4m1!1i2!8m2!3d14.5672476!4d121.0310661!16s%2Fg%2F11b8_p7zll!19sChIJVfB4gqzJlzMRUBS73-u76Xw?authuser=0&amp;hl=en&amp;rclk=1</t>
  </si>
  <si>
    <t>14.5672476, 121.0310661</t>
  </si>
  <si>
    <t>San Agustin Street, Poblacion, District I, Makati, Southern Manila District, Metro Manila, 1210, Philippines</t>
  </si>
  <si>
    <t>San Agustin Residences</t>
  </si>
  <si>
    <t>https://www.google.com/maps/place/Oxford+Suites+Makati/data=!4m11!3m10!1s0x3397c9aa433a040f:0x7bbc5842b5305caa!5m3!1s2026-03-01!4m1!1i2!8m2!3d14.563663!4d121.029834!16s%2Fm%2F0wffy1g!19sChIJDwQ6Q6rJlzMRqlwwtUJYvHs?authuser=0&amp;hl=en&amp;rclk=1</t>
  </si>
  <si>
    <t>14.563663, 121.029834</t>
  </si>
  <si>
    <t>Player's, Durban Street, Poblacion, District I, Makati, Southern Manila District, Metro Manila, 1210, Philippines</t>
  </si>
  <si>
    <t>Oxford Suites Makati</t>
  </si>
  <si>
    <t>www.skyscanner.com.ph/hotel_deeplink/4.0/PH/en-US/PHP/h_ad/71791194/2026-03-02/2026-03-03/hotel/hotel/hotels?legacy_provider_id=22&amp;rooms=1&amp;hb_data=KdnMXyyzUNPQKJ0ltepeTRuvyUc2_i99j_fvHXBS_nNowpTWK2D3Ztsj_T273ANxHDiqCyMc9B-tkxYoQ2-2almMs6VtD7-KVWY2p5m8MXa36JpWhb_72Uh2Va_S4fA1MoiOUN1rsOssbWecrzDOHTfCdzDoqb9wQz9jhY5_wP_yQcPcBk3FfXBUnmRBGryCytbXGVZwybHaBHYmizW17wjcEOZUNJkQZuAPuhue-CdEPwW88dPGSTRXxqwxPIqxmR3XCW0fKUW3rKF_pQl8mS0gpI-yzvSPTIbJx-o_Tg34PEpgB5S6Zssr3mXfMfdUhCP4eUIMzPUFSxsZUVhzsjENkkekuxHMP9Up5bGDJwCNerUIkLmKQf-Ow-7ZLvU217WpFIY4yWD-Vth_w9CkXN-ChNE3mA_JR7QAExSkhTpc&amp;q_datetime_utc=2026-03-02T01%3A38%3A26&amp;ticket_price=1773&amp;quote_id=-5802605509245098291&amp;utid_state=1&amp;channel=iphone&amp;tm_place_name=Makati&amp;deeplink_data=eyJmaWVsZHMiOnsic2lnbmF0dXJlIjoiYjAyN2VlM2Q0YzI3ODBjZGYwMDZhMjkxMDYxZDlkMDEifSwidXJsIjoiaHR0cHM6Ly93d3cuYWdvZGEuY29tL3BhcnRuZXJzL3BhcnRuZXJzZWFyY2guYXNweD9jaWQ9MTg0NjM4MyZoaWQ9NTk2ODE2OCZjdXJyZW5jeT1QSFAmY2hlY2tpbj0yMDI2LTAzLTAyJmNoZWNrb3V0PTIwMjYtMDMtMDMmTnVtYmVyb2ZBZHVsdHM9MSZOdW1iZXJvZkNoaWxkcmVuPTAmUm9vbXM9MSZtY2lkPTI4MDM3Jm1hc3RlclJvb21JZD0zNDMxMzMzMjUmbXB0PVRFNTRLeTlvWWpoR1ZXbFljMGhNVjJGWVlqbFVkekkxZGtSWVMzbHliRUp6YlRRMFFqRm9iVFIxY3pCdFNrSjZkVmh5VEVadFUzZDBLekZLT1RWVFlYUk9OVXRwVVhwSGFUaDFNbXRuUFQwJlRvdGFsUHJpY2U9MTc3My4zOCZUb3RhbFRheD0yMDUuMTMmVG90YWxGZWU9MTQ5LjU1JlRvdGFsU3VyY2hhcmdlPTAmbWN1cj1QSFAifQ%3D%3D&amp;utid=cace2010-2d1c-0058-949a-33fcb53cdbb1&amp;tm_stars=3&amp;client_id=skyscanner_app&amp;redirect_delay=1000&amp;price_policy=2&amp;pre_redirect_id=937192ce-b90c-fe21-4f48-0d6edba3e119&amp;tm_city_code&amp;max_price=3601&amp;guests=1&amp;request_id=937192ce-b90c-fe21-4f48-0d6edba3e119&amp;tm_country_code=PH</t>
  </si>
  <si>
    <t>14.5635362, 121.0299147</t>
  </si>
  <si>
    <t>www.skyscanner.com.ph/hotel_deeplink/4.0/PH/en-US/PHP/h_bc/46976887/2026-03-02/2026-03-03/hotel/hotel/hotels?legacy_provider_id=13&amp;rooms=1&amp;closed_user_group=general&amp;hb_data=Mr2V0qIm2ejgSsSq49XIlGgMWe5Oo61WA-EteI-QktabLAodGU6KsucgzB3QZgyHNNrYHEqIBj6ndwQCbYbjaPJ26e0Ct2ejgjHmyCd2itgi3T2Hb--vslQLuTorDyYQl-5J-sAAKylULMLRBNhnR5-mIDqwjoyU9NPIMIU0fQDS9GXrchCNy1Nwrr5YPwc4scmq1J5q2YdwlBsGktbZDXtu_hj0Gz-jI2VgsATAeIy0gd1c5tp8mZNoEMxU_Ikbv8PSAn0cUTCVkJ-pDjkIDTDusJ9djfYVYNHleZaWQIM2yxQnOHyzzW2T41jMf8OL1IfBg1Fe846vUsk7eTC-ClJe4bwgnrrgBNGu-VLM1b_UCKDonolCqm3vfJIqgLPT2HyNiLBOeOpu-mMO1YEmRpSA8CnmDh-tGg8UI5xn-zkrtXQJsJo%3D&amp;q_datetime_utc=2026-03-02T01%3A38%3A26&amp;ticket_price=9123&amp;quote_id=2136918542601112807&amp;utid_state=1&amp;channel=iphone&amp;price_without_closed_user_group=13024&amp;tm_place_name=Makati&amp;deeplink_data=eyJmaWVsZHMiOnsic2lnbmF0dXJlIjoiMjRiNWFkMDVmY2U5Y2RlOGNkM2Y2NmM2ZjMxZTE0MGQiLCJibG9ja19pZCI6InYxX0NnRXRFS2pjQVJvb0NoMHlNREkyTFRBekxUQXlWREF3T2pBd09qQXdMakF3TUNzd056b3dNQkFCR044QktBRTRBU0lDQ0FFPV9Da1VJOEp6anZRTVFBaUFDTUFKS0RUTTJOVVF4TURCUVh6RXdNRkJRMExnRGVpUTFOemd5WTJJd09DMDNZVE00TFRZNU9USXRZMkUzWWkwMU9XTm1aRFUwTlRBMU16a1NBZ2dCR2dZWUFTZ0NNQUVpQkFnQ0dBST0ifX0%3D&amp;utid=ca844880-d0f1-084d-fd8f-6a008032c279&amp;tm_stars=5&amp;client_id=skyscanner_app&amp;redirect_delay=1000&amp;price_policy=2&amp;pre_redirect_id=220d2df4-6fb4-139d-debb-0a2d5f30ec29&amp;tm_city_code&amp;max_price=14472&amp;guests=1&amp;request_id=220d2df4-6fb4-139d-debb-0a2d5f30ec29&amp;tm_country_code=PH</t>
  </si>
  <si>
    <t>14.5484702, 121.026157</t>
  </si>
  <si>
    <t>Basement Salon, Drop Off, San Lorenzo, District I, Makati, Southern Manila District, Metro Manila, 1224, Philippines</t>
  </si>
  <si>
    <t>Frederick's Apartelle</t>
  </si>
  <si>
    <t>https://www.google.com/maps/place/The+Belamy+House/data=!4m11!3m10!1s0x3397c9a9fe695555:0x10c55da4c2f30456!5m3!1s2026-03-01!4m1!1i2!8m2!3d14.5625223!4d121.0272996!16s%2Fg%2F11tc8whxgw!19sChIJVVVp_qnJlzMRVgTzwqRdxRA?authuser=0&amp;hl=en&amp;rclk=1</t>
  </si>
  <si>
    <t>14.5625223, 121.0272996</t>
  </si>
  <si>
    <t>Strumms, Jupiter Street, Salcedo Village, Bel-Air, District I, Makati, Southern Manila District, Metro Manila, 1209, Philippines</t>
  </si>
  <si>
    <t>The Belamy House</t>
  </si>
  <si>
    <t>www.skyscanner.com.ph/hotel_deeplink/4.0/PH/en-US/PHP/h_ad/215468298/2026-03-02/2026-03-03/hotel/hotel/hotels?legacy_provider_id=22&amp;rooms=1&amp;closed_user_group=general&amp;hb_data=B8CjvqDkcE2H2Frmv1NRT_sNpNJR5g1AfnnLbnSM0HB-vArCFwqz2bvm8K-QwXsbjPRoL8zVyUO0jEJqo_bo-sFIqS-sjahCnsvC4HhI8EyDBL6dt4rXgqZW7k07xnTJKB2wWsgb2O227GyFTtzvFvbXVmtGQDXaMziEnXaScVTLm2R9kPYYDQyxYnY4kFsNnd8gr6FSd30Witv7CLtpoS1aqiHva9ULQBbcgVQ9rutaOjKeyCRXl3EggBJuPwANlCrtAAG1mfD8WJWMasdiaMF6jQTltftrTl0D5LjRZc9bv8Hp3IVLG62k4X0CS6DtoVwQuYqXs5nXHSfIJwFJmbyv2Rh_bE7gOjx7A6RtVcBXVm2FmY0dsWYAtZVn0eYLCPerKolk5OXJ2crGoHcpcOY1PWE1smw7EKu3zE3agZmC&amp;q_datetime_utc=2026-03-02T01%3A38%3A30&amp;ticket_price=4087&amp;quote_id=5893972101083891857&amp;utid_state=1&amp;channel=iphone&amp;price_without_closed_user_group=7500&amp;tm_place_name=Makati&amp;deeplink_data=eyJmaWVsZHMiOnsic2lnbmF0dXJlIjoiOGFkNTE4YjQ0ZWJkZmMwNjcwMzA4NTU1OWUyMWI0ZjQifSwidXJsIjoiaHR0cHM6Ly93d3cuYWdvZGEuY29tL3BhcnRuZXJzL3BhcnRuZXJzZWFyY2guYXNweD9jaWQ9MTg0NjM4MyZoaWQ9MzY4NzMzNDkmY3VycmVuY3k9UEhQJmNoZWNraW49MjAyNi0wMy0wMiZjaGVja291dD0yMDI2LTAzLTAzJk51bWJlcm9mQWR1bHRzPTEmTnVtYmVyb2ZDaGlsZHJlbj0wJlJvb21zPTEmbWNpZD0yODAzMyZtYXN0ZXJSb29tSWQ9NjA5NTY4NzYyJm1wdD1iM280UW5WV1ZHRjRWVmMzTjNWc2VFZFZVRk5aUVc1d1JVSmtRa3hLUlVoRmFEaDNTeTlvZFUxS1pUZE1OaTgzZEZkNmNGaE1kREI1UkhaUVpqUkxhSEZqU1VaemExZ3pVRWxETUhOUVluQSZUb3RhbFByaWNlPTQwODYuNzUmVG90YWxUYXg9Mzk5LjU1JlRvdGFsRmVlPTI0NC44NiZUb3RhbFN1cmNoYXJnZT0wJm1jdXI9UEhQIn0%3D&amp;utid=7c43542c-995e-e55e-9cf3-3730a989d8cc&amp;tm_stars=3&amp;client_id=skyscanner_app&amp;redirect_delay=1000&amp;price_policy=2&amp;pre_redirect_id=5414af09-ed27-c9e6-e252-389fe8898e5b&amp;tm_city_code&amp;max_price=7908&amp;guests=1&amp;request_id=5414af09-ed27-c9e6-e252-389fe8898e5b&amp;tm_country_code=PH</t>
  </si>
  <si>
    <t>14.5491181, 121.0107961</t>
  </si>
  <si>
    <t>Japan Surplus, Evangelista Street, Pio del Pilar, District I, Makati, Southern Manila District, Metro Manila, 1230, Philippines</t>
  </si>
  <si>
    <t>Townhouse OAK Makati Manila Near PNR Pasay Evangelista formerly VIP Suites</t>
  </si>
  <si>
    <t>www.skyscanner.com.ph/hotel_deeplink/4.0/PH/en-US/PHP/h_xp/222146601/2026-03-02/2026-03-03/hotel/hotel/hotels?legacy_provider_id=1&amp;rooms=1&amp;closed_user_group=mobile&amp;hb_data=pGJ5t2o2LAnXCoYOletJOB_MGbikitRtj5QIkFDYbbSLcKL--RjCnTTlxOl0AN77sg-baHv73_vy8ldz9Ox9edJDHK8C9GDv4sVE4xA4G40Gpqtbm74BRGtfygY6g72om2ma7O-UDsMVK4zlC8dm0wgpqnsfw_YSfcmpUHzxdGORe93Sc1EaV-9oWdRka5myh29Yi9zgO9pmZYwIN83AMBdFM6kkpFh32KDeJvhDnQ96O3Kk_6rgB8O0Bnbs5MICSf52RssiRKWKdtr_DWdmX0BCYjA%3D&amp;q_datetime_utc=2026-03-02T01%3A38%3A37&amp;ticket_price=611&amp;quote_id=-2457763718341974307&amp;utid_state=1&amp;channel=iphone&amp;price_without_closed_user_group=1193&amp;tm_place_name=Makati&amp;deeplink_data=eyJmaWVsZHMiOnsic2lnbmF0dXJlIjoiYjE3MDg2OGJhY2ViNjM5ZWNlNDY4MGVjZWMzMzJkNTQifSwidXJsIjoiaHR0cHM6Ly93d3cuZXhwZWRpYS5jb20ucGgvSG90ZWwtU2VhcmNoP3RwaWQ9NjgmbXBlPTE3NzI0MTQ3NTYmZW5kRGF0ZT0yMDI2LTAzLTAzJmFkdWx0cz0xJmxvY2FsZT1lbl9VUyZjaGlkPWQ3MzVkOTE3LWZlNjUtNDlmNy05M2QwLTAzNDFkODY3MjdkOCZlYXBpZD00NjIzMCZtY3RjPTMmc3RhcnREYXRlPTIwMjYtMDMtMDImbXBkPUdCUCZtcG49MzI1OTcxMTMxJmN1cnJlbmN5PUdCUCZyYXRlcGxhbmlkPTM5OTc0NjYyMyZtcG09MjQmbXBwPTEmbXBvPUVDJnNlbGVjdGVkPTMwNjMyNDg2Jm1wYj0xLjE2Jm1wcT03LjAxJm1wYT02LjY5In0%3D&amp;utid=b5387ea1-e385-0a4e-d6e6-8c2d257ff9e6&amp;tm_stars=3&amp;client_id=skyscanner_app&amp;redirect_delay=1000&amp;price_policy=2&amp;pre_redirect_id=8b1a2074-26ec-f32d-7355-09f66df2da17&amp;tm_city_code&amp;max_price=2330&amp;guests=1&amp;request_id=8b1a2074-26ec-f32d-7355-09f66df2da17&amp;tm_country_code=PH</t>
  </si>
  <si>
    <t>14.557583, 121.012619</t>
  </si>
  <si>
    <t>7521, M. Santillan Street, Kayamanan A, Pio del Pilar, District I, Makati, Southern Manila District, Metro Manila, 1230, Philippines</t>
  </si>
  <si>
    <t>wifi, air_conditioning, non-smoking, internet_access, 24-hour_front_desk_service, room_service, restaurant, meeting_facilities, banquet_service, wake-up_call</t>
  </si>
  <si>
    <t>AMAX Inn Makati</t>
  </si>
  <si>
    <t>www.skyscanner.com.ph/hotel_deeplink/4.0/PH/en-US/PHP/h_ad/127007191/2026-03-02/2026-03-03/hotel/hotel/hotels?legacy_provider_id=22&amp;rooms=1&amp;hb_data=PSr3teoqtpdQDQPtcT0ngHZ2XZaEU8QsoaK84hnS4echf5Vo-To2geHHTHUTHz5Pj6CTiRtcR1RMbBYVN8t7V4PS_c-6L74uXO3p_lIGNa_HHY_TUIRz2sfS-fqziYPo_OIuhpbD0g67BjhVrL2qrHicYDvIvm7C35IGQqqgm_uWICP0IvMTGQVDrBz-VMdZQvvlEp9fXJcgSBzfoqQ-W9E4TeCvMZa8nZ8PChLPPXlFZSVwjJTyobwZe0D0TMtOR-9RtqzXS5LOvb7eR7xFVkHkVKeNi-qPz4tsGlljz8RVT5AatfsILLPZJTICPZQDgLVKYo-KgE9vADZRZd9yY0KC-McJfG8ZPYrhk5ZsPGSI6CxyZduXkhcH9rQkpfwQU6jCq6btP5E-PYluO5fFPt7DczHkW7OMTz9VXfWvhD8B&amp;q_datetime_utc=2026-03-02T01%3A39%3A49&amp;ticket_price=891&amp;quote_id=7011376668680854974&amp;utid_state=1&amp;channel=iphone&amp;tm_place_name=Makati&amp;deeplink_data=eyJmaWVsZHMiOnsic2lnbmF0dXJlIjoiYmFkODNlYTU2YTYyZmJkZGQzYzFlNDk4ZWNmMTFlZTAifSwidXJsIjoiaHR0cHM6Ly93d3cuYWdvZGEuY29tL3BhcnRuZXJzL3BhcnRuZXJzZWFyY2guYXNweD9jaWQ9MTg0NjM4MyZoaWQ9Mjc2MjU1JmN1cnJlbmN5PVBIUCZjaGVja2luPTIwMjYtMDMtMDImY2hlY2tvdXQ9MjAyNi0wMy0wMyZOdW1iZXJvZkFkdWx0cz0xJk51bWJlcm9mQ2hpbGRyZW49MCZSb29tcz0xJm1jaWQ9MzMyJm1hc3RlclJvb21JZD02NzI4MDY2MzUmbXB0PVJrUkJkMjlSWWpOQ1ZVSklUekZFTVdGSlVHWm9iWG8wTnl0MGJEUnhjalp0WmpKeVZGSjFiVGRMYTJOSE1FTktUVE50UVhSR05tTjZWbTlLVGtGVFJXdDJSWFYwWkhaTUwydFBWRmxoYlVjJlRvdGFsUHJpY2U9ODkwLjk3JlRvdGFsVGF4PTgzLjUxJlRvdGFsRmVlPTc3LjE1JlRvdGFsU3VyY2hhcmdlPTAmbWN1cj1QSFAifQ%3D%3D&amp;utid=26f5afae-081f-5caf-d425-6079f730fd3b&amp;tm_stars=0&amp;client_id=skyscanner_app&amp;redirect_delay=1000&amp;price_policy=2&amp;pre_redirect_id=adaa5325-c18f-0852-a2d3-5abfefdab484&amp;tm_city_code&amp;max_price=1116&amp;guests=1&amp;request_id=adaa5325-c18f-0852-a2d3-5abfefdab484&amp;tm_country_code=PH</t>
  </si>
  <si>
    <t>14.5566316, 121.0126293</t>
  </si>
  <si>
    <t>www.skyscanner.com.ph/hotel_deeplink/4.0/PH/en-US/PHP/h_ct/105500485/2026-03-02/2026-03-03/hotel/hotel/hotels?legacy_provider_id=31&amp;rooms=1&amp;closed_user_group=general&amp;hb_data=VXx3715feFOCuOdR2EN0uThI0p64iLpkftEbH0j90p8IsLI3o39z1v8-5YfBsXJXo-ndYxZ2ofvPsSiPRINhoeGxh-UTgfGUClitRTVo3zvsuL7KIL7LJwEVJRCYpZyJXEa_RYWyE1zjjI_KowtP1xZV9NGi8Axq5Un3p3zWZkwM3rK28OwT9b8_c2oceZIg_5gI6wXHE1GqElaKRpcDVz8W_AHaM7kXV5T8ya84fKGYxE0YWD1eQiI1a_0oCFtRyoHdqnwAhlAUJTuVmoJ5W5UrcwS3L2zkii7YMc1qybUTXaYPgChYTDAmkOEPJdmiuvsBnQilm32YZF6az2ukApMlE__FyMt_NberHefD1dap_2tl7FKnhnXl-Oe-f4WO8SPZ5F7u4NlArDN7vTZsSWKGm-veGqo1mO3RFuogwQ%3D%3D&amp;q_datetime_utc=2026-03-02T01%3A38%3A39&amp;ticket_price=9714&amp;quote_id=2089122158856788519&amp;utid_state=1&amp;channel=iphone&amp;price_without_closed_user_group=11563&amp;tm_place_name=Makati&amp;deeplink_data=eyJmaWVsZHMiOnsic2lnbmF0dXJlIjoiODU3OTlkMmM5NjhmZjkyMDk5YTZiYjA0Y2U0YjM1NGQifSwidXJsIjoiaHR0cHM6Ly9waC50cmlwLmNvbS9ob3RlbHMvcmVkaXJlY3Q%2FaG90ZWxpZD02OTg3MDUmY2l0eT02Mjc0NCZBbGxpYW5jZWlkPTEyNjA3JnNpZD04ODg4MzImY2hlY2tpbj0yMDI2LTAzLTAyJmNoZWNrb3V0PTIwMjYtMDMtMDMmc2hvcHBpbmdpZD1jMTRjMjdmZTViNDY0YzBiYjYxMWQ4NTM2NDc4Y2ZlMyZhZHVsdD0xJmNoaWxkcmVuPTAmYWdlcz0mbGFuZ3VhZ2U9ZW5waCZsb2NhbGU9ZW5fUEgmcm9vbWlkPTE3ODg5OTQyNjUmc3dpZD0wJnBheT1QUCZmZ3Q9MSZpc19zcD1RMiZjcm49MSZjdXJyPVBIUCZ3a3A9MSZzdGFuZD1INHNJQUFBQUFBQUFfd0FRQWVfLUNtNEtBaGdCRWdRSUFSQUFHbUlJMmNXSDFRWVNBVElZQURES0Fqam1KcGdCMGRJcXFBRUF1QUVDd0FFQTBRR2FtWm1abWVtLVFPRUJINFhyVWZqNHdrRG9BY1NyZ0F1SUFpQ0pCQUFBQUFBQUFBQUFvQVFHcWdRTUNOb1BFU2xjajhMMTRweEFvUVdGNjFHNEhzV2NRQm9nWXpFMFl6STNabVUxWWpRMk5HTXdZbUkyTVRGa09EVXpOalEzT0dObVpUTWdCQ2lsenBQTkJrZ0JVZ1kwWm1NNFlqbGFIQW9EVUVoUUVSQllPYlRJZHI0X0dnTlFTRkFoRUZnNXRNaDJ2ajlpQldWdVgxQklhTGtVY0FGNEFJb0JCMGdCZUFESUFRR3FBUWNLQXpBeU1SQUM4Z0VpWXpFMFl6STNabVUxWWpRMk5HTXdZbUkyTVRGa09EVXpOalEzT0dObVpUTmZNSklDQVRTYUFnQUFBQURfX3dFQUFQX191bHFmd3hBQkFBQSJ9&amp;utid=7c39394a-5e8c-2c49-3fec-7fef41d92038&amp;tm_stars=5&amp;client_id=skyscanner_app&amp;redirect_delay=1000&amp;price_policy=2&amp;pre_redirect_id=06d31323-45e3-7476-5a15-6c1cb2f14966&amp;tm_city_code&amp;max_price=10387&amp;guests=1&amp;request_id=06d31323-45e3-7476-5a15-6c1cb2f14966&amp;tm_country_code=PH</t>
  </si>
  <si>
    <t>14.5674977, 121.0066657</t>
  </si>
  <si>
    <t>1445, Balagtas Street, La Paz, District I, Makati, Southern Manila District, Metro Manila, 1204, Philippines</t>
  </si>
  <si>
    <t>ERVORUTO HOSTEL MAKATI</t>
  </si>
  <si>
    <t>www.skyscanner.com.ph/hotel_deeplink/4.0/PH/en-US/PHP/h_ad/218421313/2026-03-02/2026-03-03/hotel/hotel/hotels?legacy_provider_id=22&amp;rooms=1&amp;hb_data=zedcPLF4RkypFnrhmWvNi2yI5Jt-5bHdru5iNAZqrtZZl31iopUZRif0qqPSwcI0YosENgz-iJrqgwWvN-wQmFCFk57ZR-8e7Ry8c43R7DHN1Vqv4Klqk1Xp50u_DtEtxbP7AiDAzPDdw4eXE5hdABkRBFpXN9_jC47mEFHZkah3bzEL7_YilaCcORscEmOYVs8zDZx8FmQCN0Haj31qiWi5QrY0CCGtKoEnsZgrTA2gN2rBUIcVo0vmqBde6QpKI41vnhPHCzBe6nZPzr159NYkzlrG-IlYMeL3pDyiBaxTYfl28Moc51YrSnKeM6ckXilGr_MuBd-u27wksggWIZxC0Ahg6-HHseRIy4Fa13KoD4wBWlBpoLzPltHEHeDEc25_bd4iGPXiI6oVgux3OAjD2_6Px6_wpvTSMOU_3Iqk&amp;q_datetime_utc=2026-03-02T01%3A38%3A38&amp;ticket_price=470&amp;quote_id=-9032748613982459833&amp;utid_state=1&amp;channel=iphone&amp;tm_place_name=Makati&amp;deeplink_data=eyJmaWVsZHMiOnsic2lnbmF0dXJlIjoiMTdiYjc4NGI1ODliOWI0NDkzODBhMGI5MGYzOTBiOTAifSwidXJsIjoiaHR0cHM6Ly93d3cuYWdvZGEuY29tL3BhcnRuZXJzL3BhcnRuZXJzZWFyY2guYXNweD9jaWQ9MTg0NjM4MyZoaWQ9NDk4NTYxNzUmY3VycmVuY3k9UEhQJmNoZWNraW49MjAyNi0wMy0wMiZjaGVja291dD0yMDI2LTAzLTAzJk51bWJlcm9mQWR1bHRzPTEmTnVtYmVyb2ZDaGlsZHJlbj0wJlJvb21zPTEmbWNpZD0zMzImbWFzdGVyUm9vbUlkPTc4MDMzMTY1MiZtcHQ9VVZwNldIZDFTelZGUmxwelNXSnBSSEZSTDFvMllqSnZkV296VEV4V1V5ODVPVzloV0VKSGVsbGlTWGRKWW1OWFdrOTVZbEJ5U0hGSWFqTkhlalJ3WnpacFkzZGxibUZuZGtZdlltTkJQVDAmVG90YWxQcmljZT00NjkuNTQmVG90YWxUYXg9NTQuMzAmVG90YWxGZWU9MzkuNjAmVG90YWxTdXJjaGFyZ2U9MCZtY3VyPVBIUCJ9&amp;utid=301771a8-d479-64c3-e7e5-30ea01bea2bc&amp;tm_stars=0&amp;client_id=skyscanner_app&amp;redirect_delay=1000&amp;price_policy=2&amp;pre_redirect_id=403e3b49-6778-9282-cfdf-ffd43c08374f&amp;tm_city_code&amp;max_price=978&amp;guests=1&amp;request_id=403e3b49-6778-9282-cfdf-ffd43c08374f&amp;tm_country_code=PH</t>
  </si>
  <si>
    <t>14.5537042, 121.0210278</t>
  </si>
  <si>
    <t>www.skyscanner.com.ph/hotel_deeplink/4.0/PH/en-US/PHP/h_bc/131197749/2026-03-02/2026-03-03/hotel/hotel/hotels?legacy_provider_id=13&amp;rooms=1&amp;closed_user_group=general&amp;hb_data=gtrSdT7E9c5Sp4IHtE0_ZvFwZGhaLrey7bdwCx8SM7zp9q0IZSOrLQBOr1AAFc2onT--Lc_nwmXnVl2j6SQs5gVwkuHdsGBbxq7344Cm5xw2DZcqz8thFL16TjHb1icI6TPWQwvHv0_u6GQES8B5uWYeL1-7XeoFkw3p0nL6sgCRDoP1T67b_MtKA7e8DkMHtxxBQpitzLSXpB0S3xqXJi39nlmjpQRGqtATwCjNKwshCTOM_OnVVtTivFZ42YWspamfvthvVQfg4NZzjfYV1dDCmJz61q9AS3C2y301YEwQVZZgvGOAFbqS-83ibdBRvSgKKNPZTGi7YQyONBe879OldUGVcRa2Jd-A-bVUMZmnrHEQIpRT-5Rb2EMdV4wbF9EL62XjP12cSOElVGzW8t2l3x4ZrZzkjQDyZd1yWKfWu2MA8XQ%3D&amp;q_datetime_utc=2026-03-02T01%3A38%3A44&amp;ticket_price=8013&amp;quote_id=-3679124084245959244&amp;utid_state=1&amp;channel=iphone&amp;price_without_closed_user_group=9856&amp;tm_place_name=Makati&amp;deeplink_data=eyJmaWVsZHMiOnsic2lnbmF0dXJlIjoiYjkwY2VkYmM0Njg2OWRiNDlmNGQyMzdlZTc2NTg2MjgiLCJibG9ja19pZCI6InYxX0NnRXRFTXdDR2lnS0hUSXdNall0TURNdE1ESlVNREE2TURBNk1EQXVNREF3S3pBM09qQXdFQUVZM3dFb0FUZ0JJZ0lJQVE9PV9DaUFJMnRlMEF4QUNJQUlvL3U2TEZUQUNTZ3N6UkRFd01GQmZNVEF3VUZDWUJSSUNDQUVhQkNnQ01BRWlCQWdDR0FJPSJ9fQ%3D%3D&amp;utid=e3fe5337-4163-6e9c-3fa8-0ad0cf0e66ca&amp;tm_stars=0&amp;client_id=skyscanner_app&amp;redirect_delay=1000&amp;price_policy=2&amp;pre_redirect_id=d68ac31b-7b0e-727b-00d7-1d74d3d2d695&amp;tm_city_code&amp;max_price=14226&amp;guests=1&amp;request_id=d68ac31b-7b0e-727b-00d7-1d74d3d2d695&amp;tm_country_code=PH</t>
  </si>
  <si>
    <t>14.5572174, 121.0161952</t>
  </si>
  <si>
    <t>Embassy of Sri Lanka, 150, Legazpi Street, Legazpi Village, San Lorenzo, District I, Makati, Southern Manila District, Metro Manila, 1229, Philippines</t>
  </si>
  <si>
    <t>The Charter House</t>
  </si>
  <si>
    <t>www.skyscanner.com.ph/hotel_deeplink/4.0/PH/en-US/PHP/h_ad/115481680/2026-03-02/2026-03-03/hotel/hotel/hotels?legacy_provider_id=22&amp;rooms=1&amp;hb_data=CP7TO7suwiB1PsjUgIKHJdLmy5skJBNT6bKg0Vp5XheMlf8mvkEqjJH-cSuELIYWng2LuBXFBg42ba2LW6ijW78jHQDgaH4nlzpHgMnbDdxaCSmI18TMFD688RYtZ2yrlNV7XJzCDIK89JmQqaKdt6lZpQP6N-VbfGtGFegC_kfCyQtpwjoxV50ytK8Yb5znmcFeNXbuPNqWyrs_lFS7h153Ch_FaPlrKYYsAv0veu-uQrbVRJhS4e5NCZqX1XwwfE-dItNnWE23XFn26dqyeJ5-2R-kU5g3UC63chuw4_N93Z-JCy4QiiJb4H9a2gb7J9eUB4AZ-DK-69MmtIIhO_BB8O7RLah0A7rQeESXb72EFQUelomsuHb43-1xJ5EvrYAJnstrxeXKFbiHjrK89_vwyeEc8N-BhQ5zMxVEgcsv&amp;q_datetime_utc=2026-03-02T01%3A38%3A44&amp;ticket_price=4501&amp;quote_id=-8572867155107284673&amp;utid_state=1&amp;channel=iphone&amp;tm_place_name=Makati&amp;deeplink_data=eyJmaWVsZHMiOnsic2lnbmF0dXJlIjoiYjJmMWZjOTgyMTAzMGIyMjRkZDUzMzczZmZjNDhhZjYifSwidXJsIjoiaHR0cHM6Ly93d3cuYWdvZGEuY29tL3BhcnRuZXJzL3BhcnRuZXJzZWFyY2guYXNweD9jaWQ9MTg0NjM4MyZoaWQ9NDQ0MDczJmN1cnJlbmN5PVBIUCZjaGVja2luPTIwMjYtMDMtMDImY2hlY2tvdXQ9MjAyNi0wMy0wMyZOdW1iZXJvZkFkdWx0cz0xJk51bWJlcm9mQ2hpbGRyZW49MCZSb29tcz0xJm1jaWQ9MjgwODImbWFzdGVyUm9vbUlkPTQzNDkwODMmbXB0PU0yZElTalJ0VkM4clJGbExUMXAyU2k4eVZUUnpaSFZZUmtKNVVEbHVabXBYU21Wc1JsRkNNWGxzY0dsM2QwaE1jemRGZURSaWJsQlFXVGw2TkRWMVpFOHlNbHB3UlRoT05FRnNNdyZUb3RhbFByaWNlPTQ1MDEuMTgmVG90YWxUYXg9NDIxLjY0JlRvdGFsRmVlPTM5MC4wNSZUb3RhbFN1cmNoYXJnZT0wJm1jdXI9UEhQIn0%3D&amp;utid=e4006f01-04fc-47f6-97c0-3f3b3a96f070&amp;tm_stars=2&amp;client_id=skyscanner_app&amp;redirect_delay=1000&amp;price_policy=2&amp;pre_redirect_id=58602d2c-56c3-d0a7-ad8b-32a5fee4f96b&amp;tm_city_code&amp;max_price=6122&amp;guests=1&amp;request_id=58602d2c-56c3-d0a7-ad8b-32a5fee4f96b&amp;tm_country_code=PH</t>
  </si>
  <si>
    <t>14.5537421, 121.0213011</t>
  </si>
  <si>
    <t>PNB, 114, Legazpi Street, Legazpi Village, San Lorenzo, District I, Makati, Southern Manila District, Metro Manila, 1229, Philippines</t>
  </si>
  <si>
    <t>Dragonlink Suites</t>
  </si>
  <si>
    <t>www.skyscanner.com.ph/hotel_deeplink/4.0/PH/en-US/PHP/h_xp/187685925/2026-03-02/2026-03-03/hotel/hotel/hotels?legacy_provider_id=1&amp;rooms=1&amp;closed_user_group=mobile&amp;hb_data=tTxpCkaBaOFX7hLwT7fqx_ZrsnxREavT45tI9WaLzR-PEKc1UIeVhIs4CKAA2GbxM6mT8q-0RCeB_wGP4obMe1j4KBmVOD_pXY-X_olBxMECjTZwu0rbdh4mCSKfZSjm8J3-m3v6YG66LcnfFxE2Okm1Gi5frQJ5cUdHJzIAaIp5Cfm25873eBp5kfKunq7glvBxfh3hDDSMCR5YUIXfLi8N_R5Wrkip0CgOWYPz_9QyFfvB5madcV-B1w59yf-RAjqw5MiH2Ezxrar2OuU4mQQDYdQ%3D&amp;q_datetime_utc=2026-03-02T01%3A38%3A44&amp;ticket_price=2350&amp;quote_id=3719340362714138257&amp;utid_state=1&amp;channel=iphone&amp;price_without_closed_user_group=2611&amp;tm_place_name=Makati&amp;deeplink_data=eyJmaWVsZHMiOnsic2lnbmF0dXJlIjoiMjNlYWZiM2VhNTAwZmM0YjZkNjhiMzNhYTA3NjRlOWQifSwidXJsIjoiaHR0cHM6Ly93d3cuZXhwZWRpYS5jb20ucGgvSG90ZWwtU2VhcmNoP3RwaWQ9NjgmbXBlPTE3NzI0MTQ3NTYmZW5kRGF0ZT0yMDI2LTAzLTAzJmFkdWx0cz0xJmxvY2FsZT1lbl9VUyZjaGlkPWI5M2E3MDgwLTBiZGMtNDUzOC05MjM2LTk2NWViZjg1ZmM0NiZlYXBpZD00NjIzMCZtY3RjPTMmc3RhcnREYXRlPTIwMjYtMDMtMDImbXBkPUdCUCZtcG49MjAyMDI1MjI2JmN1cnJlbmN5PUdCUCZyYXRlcGxhbmlkPTI4NDIyODUzNyZtcG09MjQmbXBwPTEmbXBvPUVDJnNlbGVjdGVkPTE4ODk2MDYwJm1wYj0zLjI0Jm1wcT0yNi45NyZtcGE9MjYuOTcifQ%3D%3D&amp;utid=86bc49d8-5db6-40ce-9520-24bd3cbfa62e&amp;tm_stars=2&amp;client_id=skyscanner_app&amp;redirect_delay=1000&amp;price_policy=2&amp;pre_redirect_id=203f484a-e332-942d-2495-456f5d8abec8&amp;tm_city_code&amp;max_price=2350&amp;guests=1&amp;request_id=203f484a-e332-942d-2495-456f5d8abec8&amp;tm_country_code=PH</t>
  </si>
  <si>
    <t>14.564108, 121.0133931</t>
  </si>
  <si>
    <t>National Shrine of the Sacred Heart, 4, Sacred Heart Street, San Antonio, District I, Makati, Southern Manila District, Metro Manila, 1203, Philippines</t>
  </si>
  <si>
    <t>parking, elevator, 24-hour_front_desk_service, smoking_areas, multilingual_staff, business_center, luggage_storage, security, shops</t>
  </si>
  <si>
    <t>The City Flats Sacred Heart</t>
  </si>
  <si>
    <t>www.skyscanner.com.ph/hotel_deeplink/4.0/PH/en-US/PHP/h_ad/213620036/2026-03-02/2026-03-03/hotel/hotel/hotels?legacy_provider_id=22&amp;rooms=1&amp;closed_user_group=general&amp;hb_data=yCHvIo6JDDpf5zqw0Y_DwUE7UiZwfAGKb5GVNS_WAawYGSXFu7X0yGr8v7MLYxxOzol9ZR2woVw6h0iNQuCzPSPyzaAiEt02sqxCb9it7U6UhwHDVnNSsKDPBKz6jbY-mjXpof5Wf4JhaXUQJY0526W_lDIinmu5ZjuBONujTV5CSh96uVNTMlt5nalZZBPXxPhIo1fFFeNEQs3OqC4qVCXNRj174ync0kMjSxT4gDK2LkG6czaiDILRl9MHFOM9P6q4xUElRXy9l_ii06LVTvrXPMkolIlvPU0H0Ks99-xb2u-wo_i3h_yUKvbZwHv3HScymRRgvZ37lSMlsFMGqtFKzG6Vp6EnnvVU_eec_7XOXRUTyOkNR49A042PxnMsuSDQss85REeuyQkQV2Gem3xQaNDqodj3OF4lR0j-yheK&amp;q_datetime_utc=2026-03-02T01%3A38%3A45&amp;ticket_price=496&amp;quote_id=-3580368813977043456&amp;utid_state=1&amp;channel=iphone&amp;price_without_closed_user_group=784&amp;tm_place_name=Makati&amp;deeplink_data=eyJmaWVsZHMiOnsic2lnbmF0dXJlIjoiOGYzMTE5MTM4NTAxYjNjNmIxY2YxZDIyZWYxZjY3ZTAifSwidXJsIjoiaHR0cHM6Ly93d3cuYWdvZGEuY29tL3BhcnRuZXJzL3BhcnRuZXJzZWFyY2guYXNweD9jaWQ9MTg0NjM4MyZoaWQ9NDE5OTQ2MzUmY3VycmVuY3k9UEhQJmNoZWNraW49MjAyNi0wMy0wMiZjaGVja291dD0yMDI2LTAzLTAzJk51bWJlcm9mQWR1bHRzPTEmTnVtYmVyb2ZDaGlsZHJlbj0wJlJvb21zPTEmbWNpZD0zMzImbWFzdGVyUm9vbUlkPTkzMjI2NjkyMSZtcHQ9V1ROcmIybGxTelF5YkVJemRFWnVNMXBOTTFwcVFTdE5SMFJEZEROR1IzRmxkVXgxT0RWQ1dTdE9NRzU0SzNVd01TczVZa0k1YUZCdFVYQXdiR3RST1d0V1YyVndNME5EZGs5cU1ITjNQVDAmVG90YWxQcmljZT00OTUuODUmVG90YWxUYXg9NTcuMzQmVG90YWxGZWU9NDEuODMmVG90YWxTdXJjaGFyZ2U9MCZtY3VyPVBIUCJ9&amp;utid=f54c4b48-3a9e-a147-880a-bfdf17bc3606&amp;tm_stars=0&amp;client_id=skyscanner_app&amp;redirect_delay=1000&amp;price_policy=2&amp;pre_redirect_id=0264b488-d012-efa0-1be1-f48584e9b2fb&amp;tm_city_code&amp;max_price=2168&amp;guests=1&amp;request_id=0264b488-d012-efa0-1be1-f48584e9b2fb&amp;tm_country_code=PH</t>
  </si>
  <si>
    <t>14.5507602, 121.0198802</t>
  </si>
  <si>
    <t>The Cheese Steak Shop, 906, A. Arnaiz Avenue, Legazpi Village, San Lorenzo, District I, Makati, Southern Manila District, Metro Manila, 1229, Philippines</t>
  </si>
  <si>
    <t>The E-Hotel Makati</t>
  </si>
  <si>
    <t>www.skyscanner.com.ph/hotel_deeplink/4.0/PH/en-US/PHP/h_ct/114356690/2026-03-02/2026-03-03/hotel/hotel/hotels?legacy_provider_id=31&amp;rooms=1&amp;closed_user_group=general&amp;hb_data=8rRThduCNftb7FigvXz2-Uy0mVCNmPBVpnmfQYwDA1DcPotE8x9cIEHHIKWD23BQoC7POTmbe797m8pc7gobaJWeaQ6nrvCVWJ2PPhoIQTZNTIQIh5ULiQv9UMhC796pInJcMf5qN2r5RkZPFxZttG7A4c04V6R5IKp29ivr0f16_2_hEXUZSUDVNBPvBjkMasP1Jj66y3UD9X6ywyuyndogUBg7KZAxy9U51XDaLoU2Edz-Te_jDQYuyiwX_HdurdbmnWEosqLJt5AEYOlHPqz2594DDsfRL94G6ZiKo3P1RZyeoS4m0V8ZUaZoZP8rlcRGeMOyeOJdR6CjL3I515gvkLd0YeHoUP2WAqHenKXVRwSjecWaDwhF1x1MfatUW8NwrNF10XfUvtpFXvS2oKgVXB7Z4H5DbKIqsaSDow%3D%3D&amp;q_datetime_utc=2026-03-02T01%3A38%3A46&amp;ticket_price=2376&amp;quote_id=-462726813220033256&amp;utid_state=1&amp;channel=iphone&amp;price_without_closed_user_group=3460&amp;tm_place_name=Makati&amp;deeplink_data=eyJmaWVsZHMiOnsic2lnbmF0dXJlIjoiNGM3MDZjOTA1MDAzY2MxNmE3NmEwZGViNGE4ZGE3ODQifSwidXJsIjoiaHR0cHM6Ly9waC50cmlwLmNvbS9ob3RlbHMvcmVkaXJlY3Q%2FaG90ZWxpZD02OTQ5MjImY2l0eT02Mjc0NCZBbGxpYW5jZWlkPTEyNjA3JnNpZD04ODg4MzImY2hlY2tpbj0yMDI2LTAzLTAyJmNoZWNrb3V0PTIwMjYtMDMtMDMmc2hvcHBpbmdpZD0xOTc1Njg2ODlhNDI0NWFkODU1NmMzZTc1YzE0ZDhkYSZhZHVsdD0xJmNoaWxkcmVuPTAmYWdlcz0mbGFuZ3VhZ2U9ZW5waCZsb2NhbGU9ZW5fUEgmcm9vbWlkPTEwOTQ2MzUyMjcmc3dpZD0wJnBheT1QUCZmZ3Q9MSZpc19zcD1RMiZjcm49MSZjdXJyPVBIUCZ3a3A9MSZzdGFuZD1INHNJQUFBQUFBQUFfd0FOQWZMLUNtc0tBaGdCRWdRSUFSQUFHbDhJMjUzN2lRUVlBREFBT1BzUm1BR0t0U3FvQVFDNEFRTEFBUURSQVJTdVItRjZtSjlBNFFFQUFBQUFBSkNpUU9nQnNkUEU0d0dJQWlDSkJBQUFBQUFBQUFBQW9BUUdxZ1FNQ05vUEVWeVB3dlVvOEpCQW9RVUFBQUFBQUNDVFFCb2dNVGszTlRZNE5qZzVZVFF5TkRWaFpEZzFOVFpqTTJVM05XTXhOR1E0WkdFZ0JDaWt6cFBOQmtnQlVnWTRNR0prTW1GYUhBb0RVRWhRRVJCWU9iVElkcjRfR2dOUVNGQWhFRmc1dE1oMnZqOWlCV1Z1WDFCSWFMa1VjQUY0QUlvQkIwZ0JlQURJQVFHcUFRY0tBekF5TWhBQzhnRWlNVGszTlRZNE5qZzVZVFF5TkRWaFpEZzFOVFpqTTJVM05XTXhOR1E0WkdGZk1aSUNBVFNhQWdBQUFBRF9fd0VBQVBfX1lIbkFBdzBCQUFBIn0%3D&amp;utid=5523a7f5-ecf9-7d2e-dbba-ba4c3349b16f&amp;tm_stars=3&amp;client_id=skyscanner_app&amp;redirect_delay=1000&amp;price_policy=2&amp;pre_redirect_id=85a503a7-3679-07ff-cd01-fa4d9a9065a7&amp;tm_city_code&amp;max_price=2592&amp;guests=1&amp;request_id=85a503a7-3679-07ff-cd01-fa4d9a9065a7&amp;tm_country_code=PH</t>
  </si>
  <si>
    <t>14.5507527, 121.0198647</t>
  </si>
  <si>
    <t>www.skyscanner.com.ph/hotel_deeplink/4.0/PH/en-US/PHP/h_bc/200545603/2026-03-05/2026-03-06/hotel/hotel/hotels?legacy_provider_id=13&amp;rooms=1&amp;closed_user_group=general&amp;hb_data=iSovO6dTGHh6gCQLAO5LJQ2OmXog1QM9nse5-16LDAzViDtfueCiajHgfi7UezORt9HguHk8pz-Gxa7_mrPr_r_b0GyRHrM6P7JYyUCs-fypFGXlnKVkC6g3wjeZF4He6i6pC_1N6BTpc1EgpeqGOkBQ5oIkbcg-IWjiFY_LR9P3Fd_B751Q_SjmdrhKFufvneMppCrUUbkCwr_mVly420Fhwmt487dipHjJg3LFNqCYhJiDb8LaXLTG_eTazLI0P9YLHd3odwsmpYnXZInyssXyh9VvCLcBIoJBtSNQoTw75nM4yf-USVb8H-EmbCLQVfBr3dKUV58D7OkuGiJRyXTevA7XNIMHNTFDYx5wpBYj5g5Jct0fp5VUHa7OJYCzUZExSIH6L77WRpcbb3hc-Rm_fscZ_1sulpSOg851n9wbfViI8eQ%3D&amp;q_datetime_utc=2026-03-05T14%3A42%3A37&amp;ticket_price=1231&amp;quote_id=6477108004746933434&amp;utid_state=1&amp;channel=iphone&amp;price_without_closed_user_group=1782&amp;tm_place_name=Manila&amp;deeplink_data=eyJmaWVsZHMiOnsic2lnbmF0dXJlIjoiNWQ4ODliY2UwOWM4ZjExY2RmYzFjYTgwMWVlOWUyMmIiLCJibG9ja19pZCI6InYxX0NnRXRFTGpmQVJvb0NoMHlNREkyTFRBekxUQTFWREF3T2pBd09qQXdMakF3TUNzd056b3dNQkFCR044QktBRTRBU0lDQ0FFPV9Da1VJb096bm9Ra1FBaUFDTUFKS0RUTTJOVVF4TURCUVh6RXdNRkJROEw0RGVpUmhZamd3TldZM1pDMWtZbU0zTFdVNE9URXROV1EzWVMwNE16bGlNV0kwWlRneU56SVNBZ2dCR2dRb0FqQUJJZ1FJQWhnQyJ9fQ%3D%3D&amp;utid=6c13a276-c978-4519-9b8f-4ea6128ca6d5&amp;tm_stars=2&amp;client_id=skyscanner_app&amp;price_policy=2&amp;pre_redirect_id=7dbad697-9ea2-4ffe-3ea1-bccccf79adb4&amp;tm_city_code=MNLP&amp;max_price=2433&amp;guests=1&amp;request_id=7dbad697-9ea2-4ffe-3ea1-bccccf79adb4&amp;tm_country_code=PH</t>
  </si>
  <si>
    <t>14.5658243, 121.0130486</t>
  </si>
  <si>
    <t>Solace Hotel</t>
  </si>
  <si>
    <t>www.skyscanner.com.ph/hotel_deeplink/4.0/PH/en-US/PHP/h_bc/212750828/2026-03-02/2026-03-03/hotel/hotel/hotels?legacy_provider_id=13&amp;rooms=1&amp;closed_user_group=general&amp;hb_data=gBepoffWTQds9ERhaawWfp0RqtUG3IvOVCHRNs4abTtDgpW9GmYQ_7MT9NvKtF62G6DAmn2xbRYs7LL8OGSDWVaL3g2CfIRc_ZfK_DC_2tSbePRqYu6FgYVnUgHeXkR0dxbbdwQTV68a1OCpOW_ROf9NuPF-nAJA6tDVKE3Mt5OWkNsMLulBwN6h2lF34hcAgqFRpNyV_KILZ5v7drXnnStx_FQFwEfqALROLYGZ7Y4J1_yvxf5dcPOFHBHPRSmpgGGrrNSxyrzfZFPtvTR5Rh0nL-oqbPLPkCy4c_QtkwcP7i-YkawoSk97Ea0T_7jkZour3goe4s-EgefAFsM1QQ7IuOct2ZVvxBQrO5Sqbe7SOYh8N40vuNNnj6tCol-1TScT62mKsbj8R9YQf03WL9FMUmKZlYVb4giFi8L205ZeCCxyPkk%3D&amp;q_datetime_utc=2026-03-02T01%3A38%3A54&amp;ticket_price=1882&amp;quote_id=4641619968842665159&amp;utid_state=1&amp;channel=iphone&amp;price_without_closed_user_group=2700&amp;tm_place_name=Makati&amp;deeplink_data=eyJmaWVsZHMiOnsic2lnbmF0dXJlIjoiNjJmNmFmODdlMjVjMmE1YzUzZDNkZGU2MWQ3OTE4YjgiLCJibG9ja19pZCI6InYxX0NnRXRFTXdDR2lnS0hUSXdNall0TURNdE1ESlVNREE2TURBNk1EQXVNREF3S3pBM09qQXdFQUVZM3dFb0FUZ0JJZ0lJQVE9PV9DaWNJNkpLNUJSQUNHSzZQNGNnQklMUW1LSWk2N0Ewd0Frb0xNa1F4TURCUVh6RXdNRkJRbUFVU0J3Z0JJZ01NRG13YUJDZ0NNQUVpQkFnQ0dBST0ifX0%3D&amp;utid=b8c4915b-eeac-eaf4-84e9-f6537f3de8ce&amp;tm_stars=2&amp;client_id=skyscanner_app&amp;redirect_delay=1000&amp;price_policy=2&amp;pre_redirect_id=55ef7e6f-038b-e9c1-465d-50d471f03f57&amp;tm_city_code&amp;max_price=2570&amp;guests=1&amp;request_id=55ef7e6f-038b-e9c1-465d-50d471f03f57&amp;tm_country_code=PH</t>
  </si>
  <si>
    <t>14.5404297, 121.0158275</t>
  </si>
  <si>
    <t>Hometown Hotel Makati, 57, EDSA, Bangkal, District I, Makati, Southern Manila District, Metro Manila, 1233, Philippines</t>
  </si>
  <si>
    <t>parking, wifi, elevator, air_conditioning, non-smoking, internet_access, 24-hour_front_desk_service, smoking_areas, room_service, restaurant, bar, safe_deposit_box, business_center, meeting_facilities, television, luggage_storage, accessible, fax, concierge, wedding_facilities</t>
  </si>
  <si>
    <t>INN DE AVENIDA</t>
  </si>
  <si>
    <t>www.skyscanner.com.ph/hotel_deeplink/4.0/PH/en-US/PHP/h_h1/147870761/2026-03-02/2026-03-03/hotel/hotel/hotels?legacy_provider_id=927111&amp;rooms=1&amp;closed_user_group=mobile&amp;hb_data=yFuUFIAhbCBrqP-xGHW8EZhO9Y1SJXNNPlskdtA-1FWUbOvfW7LKxrez9L0OTAS4_-Cy1VkZ8gPBmIzw1o0L-_0MSPMhrFF5aezMd5Gww_CsmuqAdmtzCLnBLSFVSb1bgG_xeCoAeItnx_ZhvnuzyWsBbJfQI_YdOdo-nUfboIrV9Zm_T_CedYToDGP_0nFht7Poc3sVqYUeZX1p1g9fWUk2mySXrV228OqTSlDb3OO-DYwiF_306D1fwJFphByf7QSefIJtL_fgvrqBBFxcBMiC8mM%3D&amp;q_datetime_utc=2026-03-02T01%3A39%3A55&amp;ticket_price=1613&amp;quote_id=-228838068266514732&amp;utid_state=1&amp;channel=iphone&amp;price_without_closed_user_group=1793&amp;tm_place_name=Makati&amp;deeplink_data=eyJmaWVsZHMiOnsic2lnbmF0dXJlIjoiMjQ5NWZmZTc4NzBmMjRlZDI2MTIwZTg3MjVmZmNmZWUifSwidXJsIjoiaHR0cHM6Ly9waC5ob3RlbHMuY29tL0hvdGVsLVNlYXJjaD90cGlkPTMyMTQmbXBlPTE3NzI0MTQ3NTYmZW5kRGF0ZT0yMDI2LTAzLTAzJmFkdWx0cz0xJmxvY2FsZT1lbl9QSCZjaGlkPTkyZjM3YmE5LTI4MjgtNDdkZS04YTE1LTI4NTIzMjkyN2VjOCZlYXBpZD00NCZtY3RjPTMmc3RhcnREYXRlPTIwMjYtMDMtMDImbXBkPVBIUCZtcG49MzIyNDc5MjYxJmN1cnJlbmN5PVBIUCZyYXRlcGxhbmlkPTQwMTA3MDE4NiZtcG09MjQmbXBwPTEmbXBvPUVDJnNlbGVjdGVkPTk1MjM0NjM1Jm1wYj0yOTAuOTUmbXBxPTE0NTQuNzgmbXBhPTEzMjIuNTMifQ%3D%3D&amp;utid=9696f033-061e-0878-4cb4-e44f9f5f161f&amp;tm_stars=3&amp;client_id=skyscanner_app&amp;redirect_delay=1000&amp;price_policy=2&amp;pre_redirect_id=74be35a8-203b-5469-fb8f-e4f2937107ab&amp;tm_city_code&amp;max_price=2191&amp;guests=1&amp;request_id=74be35a8-203b-5469-fb8f-e4f2937107ab&amp;tm_country_code=PH</t>
  </si>
  <si>
    <t>14.5620008, 121.0092051</t>
  </si>
  <si>
    <t>https://www.google.com/maps/place/Avant+Serviced+Suites+-+Personal+Concierge/data=!4m11!3m10!1s0x3397c8efff779ddd:0x4271090f9e965b01!5m3!1s2026-03-01!4m1!1i2!8m2!3d14.5494026!4d121.0447263!16s%2Fg%2F11cjhhtj6z!19sChIJ3Z13_-_IlzMRAVuWng8JcUI?authuser=0&amp;hl=en&amp;rclk=1</t>
  </si>
  <si>
    <t>14.5494026, 121.0447263</t>
  </si>
  <si>
    <t>Icon Residences, 26th Street, Fort Bonifacio, Taguig District 2, Taguig, Southern Manila District, Metro Manila, 1635, Philippines</t>
  </si>
  <si>
    <t>Avant Serviced Suites - Personal Concierge</t>
  </si>
  <si>
    <t>www.skyscanner.com.ph/hotel_deeplink/4.0/PH/en-US/PHP/h_h1/135787365/2026-03-02/2026-03-03/hotel/hotel/hotels?legacy_provider_id=927111&amp;rooms=1&amp;closed_user_group=mobile&amp;hb_data=432aVGw5r_q1g2NqeVJ6y0dwV1BudTZ8-QYSNFec8c8Wa2iRSHMB5xOPTTXeAzbfG4JNg0O9bSen4DiRef40VEWCE38Gp30lfI6SGV85WMHDCgmw-BanU4BjmV6XnRvQRLlUuJX5tE5-ho6zUNhScDsnHzA3rIaQoXMFioHeBox7EUTqvl0MsDLX66Am9Me9KMmba7596uEJWSOA5IJWCq6_jRn9l1wWNpNlfYJHkLO2bngeZEONinSfHEBGq0r3KyERjo6XWc8Uklj01ziDLC6sf00%3D&amp;q_datetime_utc=2026-03-02T01%3A38%3A54&amp;ticket_price=5069&amp;quote_id=-7884120164152181241&amp;utid_state=1&amp;channel=iphone&amp;price_without_closed_user_group=6720&amp;tm_place_name=Taguig&amp;deeplink_data=eyJmaWVsZHMiOnsic2lnbmF0dXJlIjoiYTBmOTEzMWMwMzUxZDFjZDVmNGM1ZWI5Y2M4YTZlZDEifSwidXJsIjoiaHR0cHM6Ly9waC5ob3RlbHMuY29tL0hvdGVsLVNlYXJjaD90cGlkPTMyMTQmbXBlPTE3NzI0MTQ3NTcmZW5kRGF0ZT0yMDI2LTAzLTAzJmFkdWx0cz0xJmxvY2FsZT1lbl9QSCZjaGlkPWNhNmUxYTliLThlN2UtNDFiOC05MmU3LWJmYTc0NzE4M2ExYiZlYXBpZD00NCZtY3RjPTMmc3RhcnREYXRlPTIwMjYtMDMtMDImbXBkPVBIUCZtcG49MjAyMDE0MjEzJmN1cnJlbmN5PVBIUCZyYXRlcGxhbmlkPTIxMDI2ODQ0MiZtcG09MjQmbXBwPTEmbXBvPUVDJnNlbGVjdGVkPTE1Nzc2MDc2Jm1wYj01NDMuMDYmbXBxPTQ1MjUuNTAmbXBhPTQ1MjUuNTAifQ%3D%3D&amp;utid=f3d5e0b3-3452-623c-55d4-0dfb1eef7a56&amp;tm_stars=0&amp;client_id=skyscanner_app&amp;redirect_delay=1000&amp;price_policy=2&amp;pre_redirect_id=36e9a05f-e141-7ee9-6823-2ba4a137ff95&amp;tm_city_code&amp;max_price=5110&amp;guests=1&amp;request_id=36e9a05f-e141-7ee9-6823-2ba4a137ff95&amp;tm_country_code=PH</t>
  </si>
  <si>
    <t>14.5632447, 121.0218256</t>
  </si>
  <si>
    <t>Ya Kun Kaya Toast, Jupiter Street, Salcedo Village, Bel-Air, District I, Makati, Southern Manila District, Metro Manila, 1200, Philippines</t>
  </si>
  <si>
    <t>TheCondoHotel Jazz Residences</t>
  </si>
  <si>
    <t>www.skyscanner.com.ph/hotel_deeplink/4.0/PH/en-US/PHP/h_bc/216417600/2026-03-02/2026-03-03/hotel/hotel/hotels?legacy_provider_id=13&amp;rooms=1&amp;closed_user_group=apps&amp;hb_data=ZRCj__IEpFOd0b3SThsM_lU0HLGEIgqpGaDkAibVD_VLOKJb6l9F_MFkHhSKa_lZsjOGqfj7B-fsmS1Pf_LRBLSMMp3dh6gYs1jWJmbcHD37IaLWbmku8irP8SFH5YNQceDQKZfM4ab8YaYzNy106XY9TQALacEk7Ju89E-bTacV6bogFgANevfY-gOWE8UMqhzf_EJg0l8hG-S61uucwgLu8hUSsuVlW2C05Ua4jREaeExMI2A3kfLD5UH_uGRNSQvtvusWAJpPdfVFyGuq28vkufsXAw-YHD0_pfGom9MOTPHQk3ESZHtyzvNWdiO1jXIsf_lD7-KZbUfzmnhZq5QAxV2sXR8ztFpB7S4hE6nGAkT2Yp-CRwHwSF4fAgDpLWsUx5sNQos8GZFOidZzr8X-N_oJhbJyqV3GevNzyiu_fl5K&amp;q_datetime_utc=2026-03-02T01%3A38%3A57&amp;ticket_price=2295&amp;quote_id=6878682734647099083&amp;utid_state=1&amp;channel=iphone&amp;price_without_closed_user_group=2790&amp;tm_place_name=Makati&amp;deeplink_data=eyJmaWVsZHMiOnsic2lnbmF0dXJlIjoiOWE2NDFlYjRkZjExYjM2YWJlZmViNjE3M2JhZDFkNjYiLCJibG9ja19pZCI6IjE1NDM2NDA5MDFfNDI1NzAwMDUwXzNfMF8wIn19&amp;utid=cb5fb346-8d1f-0931-917f-6cf8dbe313d3&amp;tm_stars=0&amp;client_id=skyscanner_app&amp;redirect_delay=1000&amp;price_policy=2&amp;pre_redirect_id=bee0d408-3cef-f474-ca9f-c1ee87d6a209&amp;tm_city_code&amp;max_price=2295&amp;guests=1&amp;request_id=bee0d408-3cef-f474-ca9f-c1ee87d6a209&amp;tm_country_code=PH</t>
  </si>
  <si>
    <t>14.5659625, 121.0288668</t>
  </si>
  <si>
    <t>A.Venue Hotel Suites, Salamanca Street, Poblacion, District I, Makati, Southern Manila District, Metro Manila, 1210, Philippines</t>
  </si>
  <si>
    <t>wifi, air_conditioning, non-smoking, internet_access, smoking_areas, heat</t>
  </si>
  <si>
    <t>The A. Venue Suites</t>
  </si>
  <si>
    <t>https://www.google.com/maps/place/Makati+Shangri-La/data=!4m11!3m10!1s0x3397c905010c26f7:0x6e874e6a6923d1c3!5m3!1s2026-03-01!4m1!1i2!8m2!3d14.5537428!4d121.0247154!16s%2Fm%2F026p0kw!19sChIJ9yYMAQXJlzMRw9EjaWpOh24?authuser=0&amp;hl=en&amp;rclk=1</t>
  </si>
  <si>
    <t>www.skyscanner.com.ph/hotel_deeplink/4.0/PH/en-US/PHP/h_bc/46945174/2026-03-02/2026-03-03/hotel/hotel/hotels?legacy_provider_id=13&amp;rooms=1&amp;closed_user_group=mobile&amp;hb_data=9jCNtV-wmgVVvs_LpCmYl9wtZ472mSsdHPCvvilO81Yf7Nlx_hXFgdLtlnPvffK7WFZtYxGG0nA8r7nV9kEnPeDlDAVpHXG1NsJNvo-JBkoVGjBrfdTAVuaTAkwJI2aiDVyWkHoT_TvoFuMso3iIzWDp_yoJHYKAMasVXQdHmOjLrlgmFTNeDqedu-y1f53P24JjNNDMozbFepDvnmRepfLWehh7IbngBUWPfifexM-RlkPNjZ0vXM1jK4RZzRuH4cnYf7Nu8dDhS0KxuFgy2CNlIrEWXz70QbzDfTBLgAJqEfULilSUYKRc7wxEwnWyF_rzG5py1X_SjlpJcE7TkGTIqgrRCaCjBNKfKAtOMFVTDugzrf_WqYmjDm4V9iBUXh0rrHvytxplfD3ruGYjaHJs2ma3kuIdAzH4tDANG5fHZKKuurQ%3D&amp;q_datetime_utc=2026-03-02T01%3A39%3A00&amp;ticket_price=14712&amp;quote_id=2757094783168011541&amp;utid_state=1&amp;channel=iphone&amp;tm_place_name=Makati&amp;deeplink_data=eyJmaWVsZHMiOnsic2lnbmF0dXJlIjoiMWY0YjhmNjlhZTMwNjkwNjRhZjEwOWQyMzY1Y2M4YjAiLCJibG9ja19pZCI6IjIzNzEzMTIwXzIyMjY0MjU4M18yXzJfMCJ9fQ%3D%3D&amp;utid=29ce1a13-ff5e-4097-7908-cf29fb2edde7&amp;tm_stars=5&amp;client_id=skyscanner_app&amp;redirect_delay=1000&amp;price_policy=2&amp;pre_redirect_id=d67d92ca-550e-29ea-1de2-a902dd34499a&amp;tm_city_code&amp;max_price=24651&amp;guests=1&amp;request_id=d67d92ca-550e-29ea-1de2-a902dd34499a&amp;tm_country_code=PH</t>
  </si>
  <si>
    <t>14.5646504, 121.0298378</t>
  </si>
  <si>
    <t>Oakwood Makati Avenue</t>
  </si>
  <si>
    <t>www.skyscanner.com.ph/hotel_deeplink/4.0/PH/en-US/PHP/h_h1/217970039/2026-03-02/2026-03-03/hotel/hotel/hotels?legacy_provider_id=927111&amp;rooms=1&amp;closed_user_group=mobile&amp;hb_data=BevNnKVhG9ayN7NgoN5TwjLkI0vVo-6UhcdEw4Cdp85mzTFf8ylkLBaQv3QidyzFWHieOEX7qhLXnpcGW_z8h8E7Mjy0IOcRb-1M2uKUSZOsGHDFhAA3seK-weFWbnlLWxCT60g6rbC6BYe4BQQFjOVQoJ8pKmWlDWuSE6SOHasc_XqM4CHO1XmeG28XFheat5spLlXlXAS5OzxgqUqYIwxs13Fo7tlr4G2GtstrgZQwvEF596vCLygYaZBR4FxSvH4R7T3y-Vch36TAnlDUKXwgd-Q%3D&amp;q_datetime_utc=2026-03-02T01%3A40%3A01&amp;ticket_price=8453&amp;quote_id=-5008092794502193817&amp;utid_state=1&amp;channel=iphone&amp;price_without_closed_user_group=13005&amp;tm_place_name=Makati&amp;deeplink_data=eyJmaWVsZHMiOnsic2lnbmF0dXJlIjoiNzQ0ZWYzODczZDdkNWM5ZTJmYzBlYmRiZDg3YmRlZTEifSwidXJsIjoiaHR0cHM6Ly9waC5ob3RlbHMuY29tL0hvdGVsLVNlYXJjaD90cGlkPTMyMTQmbXBlPTE3NzI0MTQ3NTYmZW5kRGF0ZT0yMDI2LTAzLTAzJmFkdWx0cz0xJmxvY2FsZT1lbl9QSCZjaGlkPTkyZjM3YmE5LTI4MjgtNDdkZS04YTE1LTI4NTIzMjkyN2VjOCZlYXBpZD00NCZtY3RjPTMmc3RhcnREYXRlPTIwMjYtMDMtMDImbXBkPVBIUCZtcG49MzIzODYzMjY2JmN1cnJlbmN5PVBIUCZyYXRlcGxhbmlkPTM5MzAxNDY2NiZtcG09MjQmbXBwPTEmbXBvPUVDJnNlbGVjdGVkPTEwMDcwMjM0NCZtcGI9OTQ1Ljk1Jm1wcT03NTA3LjUwJm1wYT03NTA3LjUwIn0%3D&amp;utid=9b8a1795-9e86-3154-4607-7a9470d5f27b&amp;tm_stars=5&amp;client_id=skyscanner_app&amp;redirect_delay=1000&amp;price_policy=2&amp;pre_redirect_id=8cd4fbf4-d995-c01b-2234-55550b714e97&amp;tm_city_code&amp;max_price=18778&amp;guests=1&amp;request_id=8cd4fbf4-d995-c01b-2234-55550b714e97&amp;tm_country_code=PH</t>
  </si>
  <si>
    <t>14.5527121, 120.9958142</t>
  </si>
  <si>
    <t>234, Villaruel Street, Barangay 38, Zone 5, District 1, Pasay, Southern Manila District, Metro Manila, 1306, Philippines</t>
  </si>
  <si>
    <t>The Hub District Garden Suites</t>
  </si>
  <si>
    <t>www.skyscanner.com.ph/hotel_deeplink/4.0/PH/en-US/PHP/h_ct/203712576/2026-03-02/2026-03-03/hotel/hotel/hotels?legacy_provider_id=31&amp;rooms=1&amp;hb_data=29e1tc4tS_wZGQNJRXR80q3fMMRu6DLjkVeAlIUtYy6dTPXcK6iPhmvNFrYvl-RjIrgfX-v5FN5v3BZqXHBQLlhRfVINFSuGbsZDI-yY8IErQBVTrMjCc5uWRIiXynphi_5xbDMQAIqKAMsnOR30PAbzgkF4TamiQHSY9RD6a3mnUF7SsJXns0oqtMLtgYNAPTdxsslHHFZvhKQDYjSBcyJq2VOFdB7LzNWRsHdLj96Gz4m9Ybf_Gno3bN8SnBaHK3ak14vH4FD0i6zMSVzdSLowNmLA2tTII8Z5x8tbePUIpA6JDRuu-0Bybv6g-6fDi3zsh48PAT-FWwcOU6lmIgfem_wt_0oqqZlQ5WXoZkLHOQK-27-RJYl0mArt29gRME0Op3N9LCnhiu7Zd6eTt78q3akUjpj0Do6BGQ0PPQ%3D%3D&amp;q_datetime_utc=2026-03-02T01%3A39%3A04&amp;ticket_price=1850&amp;quote_id=4223818186247270766&amp;utid_state=1&amp;channel=iphone&amp;tm_place_name=Pasay&amp;deeplink_data=eyJmaWVsZHMiOnsic2lnbmF0dXJlIjoiN2FkYWYzMzJjZTk1OTg2YmYyMmZlNTQzMjk2OWRiZjUifSwidXJsIjoiaHR0cHM6Ly9waC50cmlwLmNvbS9ob3RlbHMvcmVkaXJlY3Q%2FaG90ZWxpZD00NjE2MDc5NCZjaXR5PTEyMTg1MyZBbGxpYW5jZWlkPTEyNjA3JnNpZD04ODg4MzImY2hlY2tpbj0yMDI2LTAzLTAyJmNoZWNrb3V0PTIwMjYtMDMtMDMmc2hvcHBpbmdpZD1lYTE2OTUyYTM1YmY0ZTk1YmQyNmYzNjgyYWM5Yzc3MSZhZHVsdD0xJmNoaWxkcmVuPTAmYWdlcz0mbGFuZ3VhZ2U9ZW5waCZsb2NhbGU9ZW5fUEgmcm9vbWlkPTE1OTk5MzM1ODQmc3dpZD0wJnBheT1QUCZmZ3Q9MSZjcm49MSZjdXJyPVBIUCZ3a3A9MSZzdGFuZD1INHNJQUFBQUFBQUFfd0RfQUFEX0NsMEtBaGdCRWdRSUFSQUFHbEVJa0puMC1nVVlBREFBT1BzUm1BR2F0NEVXcUFFQXVBRUN3QUVBMFFIMktGeVB3b2VZUU9FQlNPRjZGSzdvbkVEb0FlbnQ3ZU1CaUFJZ2lRUUFBQUFBQUFBQUFLQUVBS0VGWElfQzlTZ1ViMEFhSUdWaE1UWTVOVEpoTXpWaVpqUmxPVFZpWkRJMlpqTTJPREpoWXpsak56Y3hJQVFveXMtVHpRWklBVklHT0RsalptSTBXaHdLQTFCSVVCRVFXRG0weUhhLVB4b0RVRWhRSVJCWU9iVElkcjRfWWdWbGJsOVFTR2k1RkhBQmVBQ0tBUWRJQVhnQXlBRUJxZ0VIQ2dNd01qSVFBdklCSW1WaE1UWTVOVEpoTXpWaVpqUmxPVFZpWkRJMlpqTTJPREpoWXpsak56Y3hYekNTQWdFMG1nSUFBQUFBX184QkFBRF9fejNSQW1iX0FBQUEifQ%3D%3D&amp;utid=08112776-c7b9-045a-e0c8-6e1752dc2b4b&amp;tm_stars=0&amp;client_id=skyscanner_app&amp;redirect_delay=1000&amp;price_policy=2&amp;pre_redirect_id=d046f827-8d28-5f0e-1cdd-9a7df2162db7&amp;tm_city_code&amp;max_price=2764&amp;guests=1&amp;request_id=d046f827-8d28-5f0e-1cdd-9a7df2162db7&amp;tm_country_code=PH</t>
  </si>
  <si>
    <t>14.5525955, 120.9958226</t>
  </si>
  <si>
    <t>parking, wifi, air_conditioning, non-smoking, internet_access, smoking_areas, massage, room_service, garden, express_check-in, express_check-out, safe_deposit_box, meeting_facilities, banquet_service, television, desk, shower, luggage_storage, complimentary_bottled_water, wake-up_call</t>
  </si>
  <si>
    <t>Melbourne Suites</t>
  </si>
  <si>
    <t>https://www.google.com/maps/place/Gervasia+Hotel+Makati/data=!4m11!3m10!1s0x3397c9123b61f095:0x60ab92dba213ba0!5m3!1s2026-03-01!4m1!1i2!8m2!3d14.5523162!4d121.0154913!16s%2Fg%2F11fnw13x1d!19sChIJlfBhOxLJlzMRoDshui25CgY?authuser=0&amp;hl=en&amp;rclk=1</t>
  </si>
  <si>
    <t>14.5523162, 121.0154913</t>
  </si>
  <si>
    <t>Studio Eleven, Amorsolo Street, Legazpi Village, San Lorenzo, District I, Makati, Southern Manila District, Metro Manila, 1229, Philippines</t>
  </si>
  <si>
    <t>Gervasia Hotel Makati</t>
  </si>
  <si>
    <t>www.skyscanner.com.ph/hotel_deeplink/4.0/PH/en-US/PHP/h_h1/140122671/2026-03-02/2026-03-03/hotel/hotel/hotels?legacy_provider_id=927111&amp;rooms=1&amp;closed_user_group=mobile&amp;hb_data=k7N9rAG0G8SpPmy7i9nwusbQKqyLK3eE8fLXmUW2kCGcfruucSlGnBxVDx-hTf61zg9ddBH8lFT4ed_PwNJ2TQk849xFZRBnFvk85MMiGmeXsnhWd8qNBM141iyz5Ftel5hRzMp7ntwb8IV1J_cwRTPhTvdWgho_P1j3yxXaNZA3UwuUEfPpTVT0J8fA8sziRKhY6d6JtQnmDPcbIJSPqlFLKBzOp-e3ctLpaWjhNi1bGJR79qJK1mzRQkCpXtstQfqX239LqUb7oZWqAVhKAfFjyxo%3D&amp;q_datetime_utc=2026-03-02T01%3A39%3A09&amp;ticket_price=1461&amp;quote_id=7716710485996965095&amp;utid_state=1&amp;channel=iphone&amp;price_without_closed_user_group=2319&amp;tm_place_name=Makati&amp;deeplink_data=eyJmaWVsZHMiOnsic2lnbmF0dXJlIjoiZTZiOTlhNzY1NWY2YjY0Mjk3MjNlOTBiNDNlNzY4MmQifSwidXJsIjoiaHR0cHM6Ly9waC5ob3RlbHMuY29tL0hvdGVsLVNlYXJjaD90cGlkPTMyMTQmbXBlPTE3NzI0MTQ3NTYmZW5kRGF0ZT0yMDI2LTAzLTAzJmFkdWx0cz0xJmxvY2FsZT1lbl9QSCZjaGlkPWExMjFiMzBlLWE5NjgtNGQ4MS1iZTVhLTY4OTE5NWVkN2Y2OCZlYXBpZD00NCZtY3RjPTMmc3RhcnREYXRlPTIwMjYtMDMtMDImbXBkPVBIUCZtcG49MzI3OTg1MzU3JmN1cnJlbmN5PVBIUCZyYXRlcGxhbmlkPTQwNzEzMDM4MSZtcG09MjQmbXBwPTEmbXBvPUVDJnNlbGVjdGVkPTkzMjczOTEmbXBiPTI2My40NSZtcHE9MTMxNy4yNyZtcGE9MTE5Ny41MiJ9&amp;utid=51ee8ccb-e480-8a79-2d13-13c391fb4b83&amp;tm_stars=3&amp;client_id=skyscanner_app&amp;redirect_delay=1000&amp;price_policy=2&amp;pre_redirect_id=585bc78d-c49b-fe86-d0b9-8670ea6b60e5&amp;tm_city_code&amp;max_price=2406&amp;guests=1&amp;request_id=585bc78d-c49b-fe86-d0b9-8670ea6b60e5&amp;tm_country_code=PH</t>
  </si>
  <si>
    <t>14.563344, 121.0296469</t>
  </si>
  <si>
    <t>Cafe Cubana, 5010, P. Burgos Street, Poblacion, District I, Makati, Southern Manila District, Metro Manila, 1210, Philippines</t>
  </si>
  <si>
    <t>parking, wifi, elevator, air_conditioning, 24-hour_front_desk_service, room_service, restaurant, television, desk, shower, valet_parking</t>
  </si>
  <si>
    <t>Royal Bellagio Hotel</t>
  </si>
  <si>
    <t>www.skyscanner.com.ph/hotel_deeplink/4.0/PH/en-US/PHP/h_xp/47122620/2026-03-02/2026-03-03/hotel/hotel/hotels?legacy_provider_id=1&amp;rooms=1&amp;closed_user_group=mobile&amp;hb_data=NMc3IzXTIcH5pdf10yEgNzRUF1FE7gpQiby9kvcZz6M-18s_1E3gZ1nmQNwCdzPssOPCcmCf1xHvOMKa_IsEr6F2IHVhhOa05s-MK7f14CWdSRWWBO5SR8IuGVsvEgr_xYggqHA0B4Dvc3P3F5pVgiafOT2JUpAqXIwp5jjMQWDMfd85BLQCHZWd5wpfzw_Ek1jADSKnuI1Qyu3SfTj4f3C_zeBoMQfjFJ9aJyLMNmwkc73cg4KZ27fF1UHKNrHb7y0fU1wZR5X1pn1OgCc9q6F2nNQ%3D&amp;q_datetime_utc=2026-03-02T01%3A39%3A09&amp;ticket_price=2601&amp;quote_id=8257196205018267288&amp;utid_state=1&amp;channel=iphone&amp;price_without_closed_user_group=3015&amp;tm_place_name=Makati&amp;deeplink_data=eyJmaWVsZHMiOnsic2lnbmF0dXJlIjoiNzJmYzQ0ZGQ2M2MxYTkwMzY3OTVlZWNiOTdlOTMzYTYifSwidXJsIjoiaHR0cHM6Ly93d3cuZXhwZWRpYS5jb20ucGgvSG90ZWwtU2VhcmNoP3RwaWQ9NjgmbXBlPTE3NzI0MTQ3NTYmZW5kRGF0ZT0yMDI2LTAzLTAzJmFkdWx0cz0xJmxvY2FsZT1lbl9VUyZjaGlkPWI5M2E3MDgwLTBiZGMtNDUzOC05MjM2LTk2NWViZjg1ZmM0NiZlYXBpZD00NjIzMCZtY3RjPTMmc3RhcnREYXRlPTIwMjYtMDMtMDImbXBkPUdCUCZtcG49MjEzMDAxMTMwJmN1cnJlbmN5PUdCUCZyYXRlcGxhbmlkPTI0MDAxNTE3NCZtcG09MjQmbXBwPTEmbXBvPUVDJnNlbGVjdGVkPTMxNTc2ODMmbXBiPTMuNTgmbXBxPTI5Ljg2Jm1wYT0yOS44NiJ9&amp;utid=9aca2120-ad8d-f4cb-3e28-2442f82654e0&amp;tm_stars=3&amp;client_id=skyscanner_app&amp;redirect_delay=1000&amp;price_policy=2&amp;pre_redirect_id=0e007666-e6ac-778b-0333-aaa2071d8264&amp;tm_city_code&amp;max_price=4632&amp;guests=1&amp;request_id=0e007666-e6ac-778b-0333-aaa2071d8264&amp;tm_country_code=PH</t>
  </si>
  <si>
    <t>14.5645781, 121.028434</t>
  </si>
  <si>
    <t>Fersal Hotel, Neptune Street, Bel-Air, District I, Makati, Southern Manila District, Metro Manila, 1210, Philippines</t>
  </si>
  <si>
    <t>Fersal Hotel - Neptune, Makati</t>
  </si>
  <si>
    <t>www.skyscanner.com.ph/hotel_deeplink/4.0/PH/en-US/PHP/h_h1/71820166/2026-03-02/2026-03-03/hotel/hotel/hotels?legacy_provider_id=927111&amp;rooms=1&amp;closed_user_group=mobile&amp;hb_data=Mur4W9X36A03aBrv0Ck1KwlX0CR9hgWJJicB4JYLI6Gz04EOIRB-Suc2zzkzeyOlzdC4CUE3oyuQB3_34T6-7-b4NfF0K6_BKbt0QkGolNFKmhsKNFHxS-is8mPmDrcqTqyEXi5Uda0AVh5zqQxRefa9C-P_atEp13IsgV3ZgLNP8eFNkaHMcsUBuwWkVmqMP9zI7L0NPdXiStQ7yuqdl7-j5_o2VXnVlt-6ffgeTnpoA7E2iCkxvDkm4fO7spmn6hSiuIQg0Wr-V8ZHzkysKT2gMo8%3D&amp;q_datetime_utc=2026-03-02T01%3A39%3A13&amp;ticket_price=2100&amp;quote_id=5019080730518122564&amp;utid_state=1&amp;channel=iphone&amp;price_without_closed_user_group=3000&amp;tm_place_name=Makati&amp;deeplink_data=eyJmaWVsZHMiOnsic2lnbmF0dXJlIjoiMjUxNWFkNzFmMzU5N2I0ZGEzZmM1YTI3MGU0M2Y3YmEifSwidXJsIjoiaHR0cHM6Ly9waC5ob3RlbHMuY29tL0hvdGVsLVNlYXJjaD90cGlkPTMyMTQmbXBlPTE3NzI0MTQ3NTYmZW5kRGF0ZT0yMDI2LTAzLTAzJmFkdWx0cz0xJmxvY2FsZT1lbl9QSCZjaGlkPTkyZjM3YmE5LTI4MjgtNDdkZS04YTE1LTI4NTIzMjkyN2VjOCZlYXBpZD00NCZtY3RjPTMmc3RhcnREYXRlPTIwMjYtMDMtMDImbXBkPVBIUCZtcG49MjAwMTIyOTUyJmN1cnJlbmN5PVBIUCZyYXRlcGxhbmlkPTIzMDA3OTE2OSZtcG09MjQmbXBwPTEmbXBvPUVDJnNlbGVjdGVkPTQ3MjM0MjUmbXBiPTM5Mi42OCZtcHE9MTg3OC4wNCZtcGE9MTcwNy4zMSJ9&amp;utid=5db877af-aae2-05b0-ec53-e90a46eccd25&amp;tm_stars=3&amp;client_id=skyscanner_app&amp;redirect_delay=1000&amp;price_policy=2&amp;pre_redirect_id=c17eef94-3e9a-48c1-59cd-eaad6eec4ec4&amp;tm_city_code&amp;max_price=2970&amp;guests=1&amp;request_id=c17eef94-3e9a-48c1-59cd-eaad6eec4ec4&amp;tm_country_code=PH</t>
  </si>
  <si>
    <t>14.5614293, 121.0559129</t>
  </si>
  <si>
    <t>iHotel Uptown BGC, Kalayaan Avenue, Post Proper Northside, Taguig District 2, Taguig, Southern Manila District, Metro Manila, 1644, Philippines</t>
  </si>
  <si>
    <t>www.skyscanner.com.ph/hotel_deeplink/4.0/PH/en-US/PHP/h_ad/203854943/2026-03-02/2026-03-03/hotel/hotel/hotels?legacy_provider_id=22&amp;rooms=1&amp;hb_data=yNDRHAsRTTyFcVPyLVgQRnk6PaT7t8zV0bUWfeJEIp2mkpNF6ZtwHEQO1mSmJSRRntbK3AIKiq85z05dLugwJzHjWMoQEaIziXGO_SEOtI8HWzdVs-LeEvGq_KjFdfdkN6hONicCNPfUtLCz4Q1J_ctgsBCXtltX5imF_IPNU86ohBHsck7ilMOumQ2MGCHkyXclHxzGIlYWH4ffDMCcfsPBOe4DUatyRkzrHW7dy0pKVrf7sz50s64XSH5NzBUGLe6S3b_O1LmRBw3AVgJVuhd489m_vX0Yvu0u1pfEsfYhbrd68ZjlkOvSmMkp4QAGHz5X9dmQcOsjw7UIanf1c6Wt-RIG3GlSwafs3XWGn5EChnYEzNjPyXrOl3OrIyEOfvJXnrdJlnHaPO28omzYAGjGuKL015w4747bVMHMLlEb&amp;q_datetime_utc=2026-03-02T01%3A39%3A13&amp;ticket_price=1336&amp;quote_id=-4017300680224401892&amp;utid_state=1&amp;channel=iphone&amp;tm_place_name=Makati&amp;deeplink_data=eyJmaWVsZHMiOnsic2lnbmF0dXJlIjoiNDNhMGIxZDIwMDA4ODg2NDVjZWFhNmIyMWU2YTU2ZjkifSwidXJsIjoiaHR0cHM6Ly93d3cuYWdvZGEuY29tL3BhcnRuZXJzL3BhcnRuZXJzZWFyY2guYXNweD9jaWQ9MTg0NjM4MyZoaWQ9MTAyMzkyOTYmY3VycmVuY3k9UEhQJmNoZWNraW49MjAyNi0wMy0wMiZjaGVja291dD0yMDI2LTAzLTAzJk51bWJlcm9mQWR1bHRzPTEmTnVtYmVyb2ZDaGlsZHJlbj0wJlJvb21zPTEmbWNpZD0zMzImbWFzdGVyUm9vbUlkPTEyNzc0NDg0NSZtcHQ9ZFhGUVYxaE9aWGxZY2xZM1ZURlVSSGRCTnpRNVRqSnpjMWg1Y0hGa0wxUlFlamhRV1d0RGEyaFNTR0pXTjJKc1NtRjJhVkY0YjJoTksyRnhWMlpSYjJKeVdFMWlTa2xuTDJWeFNnJlRvdGFsUHJpY2U9MTMzNi4zNCZUb3RhbFRheD0xNzQuMzAmVG90YWxGZWU9MC4wMCZUb3RhbFN1cmNoYXJnZT0wJm1jdXI9UEhQIn0%3D&amp;utid=09bb86e5-cd2e-4b00-0302-abe21dcec778&amp;tm_stars=3&amp;client_id=skyscanner_app&amp;redirect_delay=1000&amp;price_policy=2&amp;pre_redirect_id=9ffc1f3c-10c2-7061-6e40-b589d1b6e58a&amp;tm_city_code&amp;max_price=2219&amp;guests=1&amp;request_id=9ffc1f3c-10c2-7061-6e40-b589d1b6e58a&amp;tm_country_code=PH</t>
  </si>
  <si>
    <t>14.5445625, 121.0115625</t>
  </si>
  <si>
    <t>Cyca P. Enterprises, Evangelista Street, Bangkal, District I, Makati, Southern Manila District, Metro Manila, 1233, Philippines</t>
  </si>
  <si>
    <t>RedDoorz Plus @ Evangelista Street Makati</t>
  </si>
  <si>
    <t>www.skyscanner.com.ph/hotel_deeplink/4.0/PH/en-US/PHP/h_bc/200692731/2026-03-02/2026-03-03/hotel/hotel/hotels?legacy_provider_id=13&amp;rooms=1&amp;hb_data=USjgzju1i9Smh5nkFhv9pW3SRTcHaYARmHxMiEt3vQvjzKTLcheHrXJx6Yf6qGHrA6bhWJ8PBamLxRzFklp1PyNZrjyzpHF-C1FbEIeQAAeSPpHNho24ZSBJnESzLeGxf4uRXvW-1W3CTVteqEreRc0kME72nd9Eg9XTKguCqgI7n3-1XPILYoy7pOnCHd8iZIKLjnXDjzoJzR7d2GtEtHOqNvBMj3fnV8TYZa_rbdcQ2zX6nmAijqvHYyJjWejUFRRu9Y2CVc6L55tYYyx6d2Wo1i3XBAeeYWSUdIZ5d6B0Xlfk_u6Lz0o3wGyL4CQQ4xYLd40vNMnhz0hspSs9A3DqZwpBdu-0sJhloHyO0DjEBiGJ6FV7ln06Y6T5zfR2UT3PuecHzpoC_8BW-tlSgv8v5hLcwuLHFjs3kAlwNs8fkc6ipv0%3D&amp;q_datetime_utc=2026-03-02T01%3A39%3A13&amp;ticket_price=1152&amp;quote_id=451741261672452332&amp;utid_state=1&amp;channel=iphone&amp;tm_place_name=Makati&amp;deeplink_data=eyJmaWVsZHMiOnsic2lnbmF0dXJlIjoiYWY1NWNlZjE4ZDY1MWZmM2RhN2Q5MjI2Y2FiNjdiMWMiLCJibG9ja19pZCI6InYxX0NnRXRFTXdDR2lnS0hUSXdNall0TURNdE1ESlVNREE2TURBNk1EQXVNREF3S3pBM09qQXdFQUVZM3dFb0FUZ0JJZ0lJQVE9PV9DaWdJbnZLWlpoQUNHTjZxZ2MwQklBd28vc0szQ2pBQ1NnMHpOalZFTVRBd1VGOHhNREJRVUpnRkVnSUlBUm9FS0FJd0FTSUVDQUlZQWc9PSJ9fQ%3D%3D&amp;utid=26dcf183-4f47-7f93-3aff-10f3de42889f&amp;tm_stars=1&amp;client_id=skyscanner_app&amp;redirect_delay=1000&amp;price_policy=2&amp;pre_redirect_id=f7875378-0f82-db11-4a50-1f8eb7f9489f&amp;tm_city_code&amp;max_price=2166&amp;guests=1&amp;request_id=f7875378-0f82-db11-4a50-1f8eb7f9489f&amp;tm_country_code=PH</t>
  </si>
  <si>
    <t>14.5634368, 121.0311034</t>
  </si>
  <si>
    <t>White Banana, 8459, Kalayaan Avenue, Poblacion, District I, Makati, Southern Manila District, Metro Manila, 1210, Philippines</t>
  </si>
  <si>
    <t>Connector Hostel</t>
  </si>
  <si>
    <t>www.skyscanner.com.ph/hotel_deeplink/4.0/PH/en-US/PHP/h_h1/213620012/2026-03-02/2026-03-03/hotel/hotel/hotels?legacy_provider_id=927111&amp;rooms=1&amp;closed_user_group=mobile&amp;hb_data=sw6NNjDd5TzaozWmeWyt63zWxMJydoCGdCn-1P3CvSGYWNnGpjdIQt5xyOSsZrPMPTPgipg3da0C6SahLSz2RyFiNBXhnqihPkuq9yRdjHNXA3dVWeNNdvH5flIw-FptTr42hab19eYeM0-LHuJhbDMMVQT4JpxbXc1EVJOUBpSoX3l1zBnXyUMOf86KYo6wbShen0CvUiBO9e5-SHZTXAG0_hhIWoQPBJMXb-T-JJCrKepccVL26g3US1mOmf50ZL7lIJSxeSIfBYsbw2rrA3YVpJg%3D&amp;q_datetime_utc=2026-03-02T01%3A40%3A18&amp;ticket_price=1080&amp;quote_id=-5099464850892804790&amp;utid_state=1&amp;channel=iphone&amp;price_without_closed_user_group=1200&amp;tm_place_name=Makati&amp;deeplink_data=eyJmaWVsZHMiOnsic2lnbmF0dXJlIjoiMDYxNzA1M2U2MDM5MDViNmU1MGI1M2ZmNzFkYmYzOTEifSwidXJsIjoiaHR0cHM6Ly9waC5ob3RlbHMuY29tL0hvdGVsLVNlYXJjaD90cGlkPTMyMTQmbXBlPTE3NzI0MTQ3NTYmZW5kRGF0ZT0yMDI2LTAzLTAzJmFkdWx0cz0xJmxvY2FsZT1lbl9QSCZjaGlkPTkyZjM3YmE5LTI4MjgtNDdkZS04YTE1LTI4NTIzMjkyN2VjOCZlYXBpZD00NCZtY3RjPTMmc3RhcnREYXRlPTIwMjYtMDMtMDImbXBkPVBIUCZtcG49MzI1MTA4ODc3JmN1cnJlbmN5PVBIUCZyYXRlcGxhbmlkPTM5NjcwOTU3NyZtcG09MjQmbXBwPTEmbXBvPUVDJnNlbGVjdGVkPTEwNTMzOTQ3NyZtcGI9MTk0Ljc1Jm1wcT05NzMuNzcmbXBhPTg4NS4yNSJ9&amp;utid=9879d002-fb4a-1a95-ab8d-63db5ae03be8&amp;tm_stars=2&amp;client_id=skyscanner_app&amp;redirect_delay=1000&amp;price_policy=2&amp;pre_redirect_id=393b30b8-cf0d-9a06-b312-c56c78d60f62&amp;tm_city_code&amp;max_price=1891&amp;guests=1&amp;request_id=393b30b8-cf0d-9a06-b312-c56c78d60f62&amp;tm_country_code=PH</t>
  </si>
  <si>
    <t>14.5457975, 121.0562303</t>
  </si>
  <si>
    <t>7-Eleven, Carlos P. Garcia Avenue, Fort Bonifacio, Taguig District 2, Taguig, Southern Manila District, Metro Manila, 1642, Philippines</t>
  </si>
  <si>
    <t>wifi, elevator, air_conditioning, non-smoking, internet_access, 24-hour_front_desk_service, smoking_areas, multilingual_staff, room_service, express_check-in, express_check-out, beauty_salon, safe_deposit_box, heat, luggage_storage, tours, ticket_office</t>
  </si>
  <si>
    <t>www.skyscanner.com.ph/hotel_deeplink/4.0/PH/en-US/PHP/h_ad/216676420/2026-03-02/2026-03-03/hotel/hotel/hotels?legacy_provider_id=22&amp;rooms=1&amp;hb_data=JkkeAUPPpPgKbhK5VPy6vXUb_SZf5oD0wxDg9rkPkcux6ACJpXZB0N9mEdUHL6E-0phbc9s6G5vKDOo0tOhyFmY0cC_Pj5kp4QT5MprbQf4bfUdQ6pk0Fpm3dfGqGS5Z1K_fsuEg2ZGNPdaRopLa6_UUyd1YNsint3Gc7Y1g5l3VpWwU69F1T2ka02zZLgtbrKqbLkMUWwJH6N4jUo5afomW6Q1KOwt00qOmtqt5XN0eDH7lT1SoBKTuyWk-rK9zWubzksIPslBWWBir4NSr_uXpkmpaTRwuEVMw0hYNHaLoZGHw09ay3oCc_ewNjpiJjyalTGh2XL_OdcDiDLrg7cG4KBUQ5PUcBiBDzhH2Q_Gav48sY2mzd-7HFf9TtQOFvV9UVyEvJxfBRzTau4pozZkQ6GsrDm08I5s9LHlGyEPD&amp;q_datetime_utc=2026-03-02T01%3A39%3A13&amp;ticket_price=2201&amp;quote_id=-1548713905770528169&amp;utid_state=1&amp;channel=iphone&amp;tm_place_name=Makati&amp;deeplink_data=eyJmaWVsZHMiOnsic2lnbmF0dXJlIjoiODZjODZiNTQ3NmU3MmVlYTMyMDg1NjE2ZTY1MTljZjgifSwidXJsIjoiaHR0cHM6Ly93d3cuYWdvZGEuY29tL3BhcnRuZXJzL3BhcnRuZXJzZWFyY2guYXNweD9jaWQ9MTg0NjM4MyZoaWQ9NDEwNDI3NTMmY3VycmVuY3k9UEhQJmNoZWNraW49MjAyNi0wMy0wMiZjaGVja291dD0yMDI2LTAzLTAzJk51bWJlcm9mQWR1bHRzPTEmTnVtYmVyb2ZDaGlsZHJlbj0wJlJvb21zPTEmbWNpZD0zMzImbWFzdGVyUm9vbUlkPTY3NDUwMjMyNSZtcHQ9Y2xsS1F5OHpTMlpGVURBMFNVNUxUbkUwUkdkNmNYUTBOV0ZhVG1aS1RuWnNiMlpJYTI5NU9XaGhNVloyVkZkSFMwVlJTVWM0TTNCTVkzZEhaa0V2TUZKSVJYaE5UVXRoZG01MWRWaDNQVDAmVG90YWxQcmljZT0yMjAxLjI4JlRvdGFsVGF4PTI2MS4wMCZUb3RhbEZlZT0xNTAuNjImVG90YWxTdXJjaGFyZ2U9MCZtY3VyPVBIUCJ9&amp;utid=15414748-2de6-790f-86d4-17e12a5f2ba7&amp;tm_stars=3&amp;client_id=skyscanner_app&amp;redirect_delay=1000&amp;price_policy=2&amp;pre_redirect_id=45ef37b5-f81b-0829-36a4-6786027e7ea6&amp;tm_city_code&amp;max_price=4411&amp;guests=1&amp;request_id=45ef37b5-f81b-0829-36a4-6786027e7ea6&amp;tm_country_code=PH</t>
  </si>
  <si>
    <t>14.5701909, 121.0066131</t>
  </si>
  <si>
    <t>Granate Street, Santa Ana Village, San Andres Bukid, Fifth District, Manila, Capital District, Metro Manila, 1017, Philippines</t>
  </si>
  <si>
    <t>airobedz Zobel Roxas near Makati</t>
  </si>
  <si>
    <t>www.skyscanner.com.ph/hotel_deeplink/4.0/PH/en-US/PHP/h_bc/205648562/2026-03-02/2026-03-03/hotel/hotel/hotels?legacy_provider_id=13&amp;rooms=1&amp;closed_user_group=apps&amp;hb_data=Sa-t0oc15S0OChFK4NAB8ROf0jPi7Nw6DgTfqKiC-J4Bu5fbco_lRxRYfGD3xpjVqSvzYrOByHG5OdTOomCDNpU722JK-E3j3wso0I04hj5Jmc37qmJBap42NDhkTobUaNiJiExXOHDgPnooaeW8cyjKFRNoP-TMBrTIuhAlAt2jRdc2DQMZdtJqTz-WOacxnPjDpV3C1YYMlwQqd9623IJHOWm2diVnHvlFkSohr6NjLkxYWqCbgrIefebdeTxmkAqIMsKhSIESffZWchRuIH2qENQeIl7Z4UDPQ3PZL7laY74I276-Xx9-2RqOqaphfawrpSLy9ZpnhPv41wT0c-A6Nbw6v0P9TxXIo7e295sTEM-8NyBqaxxcH5T1i0ZUbDlaZEnABJAcpUEfqZ7YKKtGHWmN3gBc2XmC6JbSuMcELBYR&amp;q_datetime_utc=2026-03-02T01%3A39%3A18&amp;ticket_price=907&amp;quote_id=4265426370848128679&amp;utid_state=1&amp;channel=iphone&amp;price_without_closed_user_group=1609&amp;tm_place_name=Makati&amp;deeplink_data=eyJmaWVsZHMiOnsic2lnbmF0dXJlIjoiMGZkMTQwNjg1Y2EyZGQzZjc1NzQ3ODYyMGJhZWNhMmIiLCJibG9ja19pZCI6IjE1MDQwNTUzMDJfNDIyMTI4Nzg4XzFfMF8wIn19&amp;utid=a730c496-bf41-5c74-22f6-745f59bc259e&amp;tm_stars=0&amp;client_id=skyscanner_app&amp;redirect_delay=1000&amp;price_policy=2&amp;pre_redirect_id=c594ca77-f952-ac26-e5e6-d0effc332675&amp;tm_city_code&amp;max_price=1465&amp;guests=1&amp;request_id=c594ca77-f952-ac26-e5e6-d0effc332675&amp;tm_country_code=PH</t>
  </si>
  <si>
    <t>14.5627827, 121.0158191</t>
  </si>
  <si>
    <t>7232, Malugay Street, Salcedo Village, Bel-Air, District I, Makati, Southern Manila District, Metro Manila, 1200, Philippines</t>
  </si>
  <si>
    <t>wifi, air_conditioning, non-smoking, internet_access, 24-hour_front_desk_service, smoking_areas</t>
  </si>
  <si>
    <t>The Alpha Suites</t>
  </si>
  <si>
    <t>www.skyscanner.com.ph/hotel_deeplink/4.0/PH/en-US/PHP/h_h1/191953291/2026-03-02/2026-03-03/hotel/hotel/hotels?legacy_provider_id=927111&amp;rooms=1&amp;closed_user_group=mobile&amp;hb_data=50u9NMUW3zSRtf09NeTHeApaD0le65m3YNAaQdc7U1sivdfWnCzJq3eR2ykJgaUyLevZmUDjM6SBMk3-OrhvXfCD-fqxqH3ZnpZ8dpOVdqChJ-N3N0v-IWy0vxtT8p0TCjr2tAK_StjVdfWAK4SLArQlXVMJ-JRKdoe9k3WUv0XiQab71oLvowDcf0lC0trmDU4WQRNVUAi0nETPSnzmg6SPYU89KCfNtwIm7uRIn2gjtvOth5QTWY8KO6RHbD5O2cV53Xww4RxXu5qUqx03L1xbTPM%3D&amp;q_datetime_utc=2026-03-02T01%3A39%3A18&amp;ticket_price=8449&amp;quote_id=2195414007549346761&amp;utid_state=1&amp;channel=iphone&amp;price_without_closed_user_group=11265&amp;tm_place_name=Makati&amp;deeplink_data=eyJmaWVsZHMiOnsic2lnbmF0dXJlIjoiNDg2MTY3MmE3YmFlODNhYzg0ZWQ2MThjYzAyOTMzMTAifSwidXJsIjoiaHR0cHM6Ly9waC5ob3RlbHMuY29tL0hvdGVsLVNlYXJjaD90cGlkPTMyMTQmbXBlPTE3NzI0MTQ3NTYmZW5kRGF0ZT0yMDI2LTAzLTAzJmFkdWx0cz0xJmxvY2FsZT1lbl9QSCZjaGlkPTkyZjM3YmE5LTI4MjgtNDdkZS04YTE1LTI4NTIzMjkyN2VjOCZlYXBpZD00NCZtY3RjPTMmc3RhcnREYXRlPTIwMjYtMDMtMDImbXBkPVBIUCZtcG49MjIwNTEyMTc3JmN1cnJlbmN5PVBIUCZyYXRlcGxhbmlkPTI5MDA0MDM5MSZtcG09MjQmbXBwPTEmbXBvPUVDJnNlbGVjdGVkPTIzMTk2MjU0Jm1wYj0xNTU3LjQ0Jm1wcT03NTgwLjQ0Jm1wYT02ODkxLjMxIn0%3D&amp;utid=4b4de99d-521e-0605-a3c3-6937b6b9d98f&amp;tm_stars=0&amp;client_id=skyscanner_app&amp;redirect_delay=1000&amp;price_policy=2&amp;pre_redirect_id=75317be9-20af-be69-c272-436eeca50627&amp;tm_city_code&amp;max_price=8451&amp;guests=1&amp;request_id=75317be9-20af-be69-c272-436eeca50627&amp;tm_country_code=PH</t>
  </si>
  <si>
    <t>14.5623498, 121.0277825</t>
  </si>
  <si>
    <t>Papa John's, Jupiter Street, Salcedo Village, Bel-Air, District I, Makati, Southern Manila District, Metro Manila, 1209, Philippines</t>
  </si>
  <si>
    <t>Jupiter Suites</t>
  </si>
  <si>
    <t>www.skyscanner.com.ph/hotel_deeplink/4.0/PH/en-US/PHP/h_ad/46994992/2026-03-02/2026-03-03/hotel/hotel/hotels?legacy_provider_id=22&amp;rooms=1&amp;hb_data=cfjy_fV7dJ1ziCu4NabSYTq1BBcElWUHypDZRG1lyT0DDHsi4tmnhl5HnURq-PEPiAk87N9ECWw_IRIi34kCTQF8HWGFHLPL-YeqxdvQs0AWVPt-ZgXlnLPfLrlwauG5tLLXnKdUdBU5dOp08ry5yxLGFJlfrvWM2VT2GvycJ5AGCD2l789FJ8Ny_OIhj7KM37vWCTp4tjCyIU2sxrWADdpsJRvHTB4kbLl_AeaxM_hin_e7Iz-9BVUpUQj-j25DLLOJQWrTvW2fAL-TyoxOmQ0hmzwdRIHZ85nNW4nqmorCLhj-9FIlcipNr6Ye1rT8JlyEqs4-upWKYqKuszLFaTRb6EQTUAIAa29zTSfFKHZzPT1j7tl4L4l5XSIDbjCQGFktGP-popeIDxJSxLCBbiDE_lxeMVkxh0nm6kMvD2pB&amp;q_datetime_utc=2026-03-02T01%3A39%3A19&amp;ticket_price=1623&amp;quote_id=-5868845564830828588&amp;utid_state=1&amp;channel=iphone&amp;tm_place_name=Makati&amp;deeplink_data=eyJmaWVsZHMiOnsic2lnbmF0dXJlIjoiOTE5ZTJiOWIxMGRmNGQ5MThlNGY4ZGE3NzE2NTZlMTIifSwidXJsIjoiaHR0cHM6Ly93d3cuYWdvZGEuY29tL3BhcnRuZXJzL3BhcnRuZXJzZWFyY2guYXNweD9jaWQ9MTg0NjM4MyZoaWQ9MTc3OTkyJmN1cnJlbmN5PVBIUCZjaGVja2luPTIwMjYtMDMtMDImY2hlY2tvdXQ9MjAyNi0wMy0wMyZOdW1iZXJvZkFkdWx0cz0xJk51bWJlcm9mQ2hpbGRyZW49MCZSb29tcz0xJm1jaWQ9MjgwMjUmbWFzdGVyUm9vbUlkPTMyNzA0OTkmbXB0PVExUXJVbkZUU0djMmNIRkdVME5SU210UWNFSnFkekZ6ZVVGck4xQnBSVFF5ZWxKd1JXRnBNbE5hT0VvNEwwaHNUMFpuYmpaTmEwWlNZbnAyZGpFNFR6Z3hRME5yV21sck1GQlRUUSZUb3RhbFByaWNlPTE2MjMuMjYmVG90YWxUYXg9MTczLjkyJlRvdGFsRmVlPTAuMDAmVG90YWxTdXJjaGFyZ2U9MCZtY3VyPVBIUCJ9&amp;utid=09a5e335-a9aa-1473-c677-f88f5d4f3d4a&amp;tm_stars=3&amp;client_id=skyscanner_app&amp;redirect_delay=1000&amp;price_policy=2&amp;pre_redirect_id=256d24e1-65e1-373c-61af-2a41c52b6d2a&amp;tm_city_code&amp;max_price=3299&amp;guests=1&amp;request_id=256d24e1-65e1-373c-61af-2a41c52b6d2a&amp;tm_country_code=PH</t>
  </si>
  <si>
    <t>www.skyscanner.com.ph/hotel_deeplink/4.0/PH/en-US/PHP/h_h1/46950112/2026-03-02/2026-03-03/hotel/hotel/hotels?legacy_provider_id=927111&amp;rooms=1&amp;closed_user_group=mobile&amp;hb_data=ubN_wUIiLGRp6vN9qXf4HMltPRxkfwHGJwaa0oF6DLRzuJGUaBxYC5Si5bM2ITwr4dsKKuiP4O_PXSLN4Foo0IJz6AOnypHse9m_Ce_5hFgvIPRLiukgErhMyUk-l7pCT1TVGvHV3djx5qb9wtFj-u87K2Hhylfzn8CpbjwDuAdM_WWeW1UfoH2yiJWAyyz6Pct86Jmr46lFYfPDnnwbLtOw8x2cZsh5Pys828YBhZzq6vsRXbYLPmHAi9NmV0FrhIN3BjL4wT0RZ7VbQ3fShhoxZuA%3D&amp;q_datetime_utc=2026-03-02T01%3A39%3A21&amp;ticket_price=19003&amp;quote_id=-6608376267380251788&amp;utid_state=1&amp;channel=iphone&amp;price_without_closed_user_group=28575&amp;tm_place_name=Makati&amp;deeplink_data=eyJmaWVsZHMiOnsic2lnbmF0dXJlIjoiNmY1ZmQ4M2IyYmY5ZWM0MmVkNzZiNDM3Zjg5YzQwNzAifSwidXJsIjoiaHR0cHM6Ly9waC5ob3RlbHMuY29tL0hvdGVsLVNlYXJjaD90cGlkPTMyMTQmbXBlPTE3NzI0MTQ3NTYmZW5kRGF0ZT0yMDI2LTAzLTAzJmFkdWx0cz0xJmxvY2FsZT1lbl9QSCZjaGlkPTkyZjM3YmE5LTI4MjgtNDdkZS04YTE1LTI4NTIzMjkyN2VjOCZlYXBpZD00NCZtY3RjPTMmc3RhcnREYXRlPTIwMjYtMDMtMDImbXBkPVBIUCZtcG49MjAxNDI0Mjk4JmN1cnJlbmN5PVBIUCZyYXRlcGxhbmlkPTIzMjAwMjM4MCZtcG09MjQmbXBwPTEmbXBvPUVDJnNlbGVjdGVkPTExMzEmbXBiPTM1MDMuMDAmbXBxPTE3MDUwLjAwJm1wYT0xNTUwMC4wMCJ9&amp;utid=bac0a4d9-7788-90f8-e2ce-c643ec884020&amp;tm_stars=5&amp;client_id=skyscanner_app&amp;redirect_delay=1000&amp;price_policy=2&amp;pre_redirect_id=d79c8e5d-4dae-7742-4fb8-693a826d9f5c&amp;tm_city_code&amp;max_price=27349&amp;guests=1&amp;request_id=d79c8e5d-4dae-7742-4fb8-693a826d9f5c&amp;tm_country_code=PH</t>
  </si>
  <si>
    <t>14.5621549, 121.003963</t>
  </si>
  <si>
    <t>5067, Filmore Street, Palanan, District I, Makati, Southern Manila District, Metro Manila, 1235, Philippines</t>
  </si>
  <si>
    <t>Artemis Place Makati</t>
  </si>
  <si>
    <t>www.skyscanner.com.ph/hotel_deeplink/4.0/PH/en-US/PHP/h_ct/162688588/2026-03-02/2026-03-03/hotel/hotel/hotels?legacy_provider_id=31&amp;rooms=1&amp;closed_user_group=apps&amp;hb_data=1nBXJc7c61zHB9fBw6eKcfL_rKg_kszm2rnwwt60QmBcX7gZrYizoHvseVR1OCRKOQ6kMn7EBbvDmlsUx98dLxJCo9fipOQxtwyM6D_4HIBuhgU_opzoTZmSlMVYDE1G5SMdifrc0DbyUaT5qTVQ-zzFRiPE7O3qnItXZYe7tIt4zTkPPDt4Rv5unX3-IF8Fk8g_NxZo_sLF9KfjwS47--5MStDCoHpSm4GeH_c6naL9hSuVNdXmzcu6LCzNofZGzKJsz3pZtREJ_v2ySl6zyYtnxY-6nowh00gPHIySBnuC5T1JyrE7JeHaOTYOAa4HrYytag2U_ltcIenUZefbQV7_8Eak9NjSjM-8GsoSKjau2QZdUZrELto9y4t07SZmg7zn7zuzR3vJ4fzHn6QMilg_v3iFR3JqK1XSFABiHg%3D%3D&amp;q_datetime_utc=2026-03-02T01%3A39%3A24&amp;ticket_price=2196&amp;quote_id=-2934923283604863602&amp;utid_state=1&amp;channel=iphone&amp;price_without_closed_user_group=4410&amp;tm_place_name=Makati&amp;deeplink_data=eyJmaWVsZHMiOnsic2lnbmF0dXJlIjoiNGE4YjU1ZThhNGMxOGNjM2ViZjA0NmViMjlhMGE5OTIifSwidXJsIjoiaHR0cHM6Ly9waC50cmlwLmNvbS9ob3RlbHMvcmVkaXJlY3Q%2FaG90ZWxpZD0xNDI2MTI1OSZjaXR5PTYyNzQ0JkFsbGlhbmNlaWQ9MTI2MDcmc2lkPTg4ODgzMiZjaGVja2luPTIwMjYtMDMtMDImY2hlY2tvdXQ9MjAyNi0wMy0wMyZzaG9wcGluZ2lkPTYyNThmZmY4MjE5YjQzOTJhMTBjZTUwNTYzOWE0MThlJmFkdWx0PTEmY2hpbGRyZW49MCZhZ2VzPSZsYW5ndWFnZT1lbnBoJmxvY2FsZT1lbl9QSCZyb29taWQ9MTc5Mjg5MTc0JnN3aWQ9MCZwYXk9UFAmZmd0PTEmY3JuPTEmY3Vycj1QSFAmd2twPTEmc3RhbmQ9SDRzSUFBQUFBQUFBX3dEOUFBTF9DbHNLQWhnQkVnUUlBUkFBR2s4STF2aS1WUmdBTUFBNC14R1lBWXU0NWdhb0FRQzRBUUhBQVFEUkFYc1Vya2Zob1o1QTRRRXBYSV9DZFNlaFFPZ0IyLW1CSm9nQ0lJa0VBQUFBQUFBQUFBQ2dCQUNoQmRlamNEMktWcUZBR2lBMk1qVTRabVptT0RJeE9XSTBNemt5WVRFd1kyVTFNRFUyTXpsaE5ERTRaU0FFS01QS2s4MEdTQUZTQmpVd1pEWmtZMW9jQ2dOUVNGQVJFRmc1dE1oMnZqOGFBMUJJVUNFUVdEbTB5SGEtUDJJRlpXNWZVRWhvdVJSd0FYZ0FpZ0VIU0FGNEFNZ0JBYW9CQndvRE1ERXlFQUh5QVNJMk1qVTRabVptT0RJeE9XSTBNemt5WVRFd1kyVTFNRFUyTXpsaE5ERTRaVjh6a2dJQk5Kb0NBQUFBQVBfX0FRQUFfXzlzRWdWaV9RQUFBQSJ9&amp;utid=bfd4badd-9af9-5c16-d0b3-9ac8f357023b&amp;tm_stars=3&amp;client_id=skyscanner_app&amp;redirect_delay=1000&amp;price_policy=2&amp;pre_redirect_id=76639ffe-26c6-3b77-39bb-5bc7fe14dad8&amp;tm_city_code&amp;max_price=3148&amp;guests=1&amp;request_id=76639ffe-26c6-3b77-39bb-5bc7fe14dad8&amp;tm_country_code=PH</t>
  </si>
  <si>
    <t>14.5570254, 121.0036572</t>
  </si>
  <si>
    <t>Dian Street, Palanan, District I, Makati, Southern Manila District, Metro Manila, 1235, Philippines</t>
  </si>
  <si>
    <t>parking, wifi, elevator, air_conditioning, non-smoking, internet_access, 24-hour_front_desk_service, smoking_areas, multilingual_staff, room_service, express_check-in, safe_deposit_box, car_rental, television, desk, shower, luggage_storage, photocopier, accessible, fax, concierge, wheelchair_accessible, dining_room, complimentary_bottled_water, minibar, wake-up_call</t>
  </si>
  <si>
    <t>Dian SUITES Makati</t>
  </si>
  <si>
    <t>www.skyscanner.com.ph/hotel_deeplink/4.0/PH/en-US/PHP/h_h1/218611021/2026-03-02/2026-03-03/hotel/hotel/hotels?legacy_provider_id=927111&amp;rooms=1&amp;closed_user_group=mobile&amp;hb_data=KDfyPDUmCyW40P4TYS23nLoGvtT4TvfVycsi8jXOexIBEuuzi88x1WyJKAVq0odnmtytAEc8sNfory5oQgStslT6EdHoOmXebsJmnaeJEI1ocKp32xTbrfgD6H2F-oLiF0D19tYBpiuxYN5qUscFjsJVvmuhGqow2ZG07H30fFFtuu5VM4Q2Beu4at7-19DLplzjpkH5LNqiGRXh-ZSW34AQ2IhSg4ixWY4WX1b6x8rS8gxAC7wtmQ4x4sCoMjWgbVeAT98b_W8nGowr0V4NQiwV7-w%3D&amp;q_datetime_utc=2026-03-02T01%3A39%3A23&amp;ticket_price=1396&amp;quote_id=-800221811523257338&amp;utid_state=1&amp;channel=iphone&amp;price_without_closed_user_group=1551&amp;tm_place_name=Makati&amp;deeplink_data=eyJmaWVsZHMiOnsic2lnbmF0dXJlIjoiZTdlZDY5ZDRlM2ZmMjFjMGFiYTA3NTAzMzQyY2Y3YzIifSwidXJsIjoiaHR0cHM6Ly9waC5ob3RlbHMuY29tL0hvdGVsLVNlYXJjaD90cGlkPTMyMTQmbXBlPTE3NzI0MTQ3NTYmZW5kRGF0ZT0yMDI2LTAzLTAzJmFkdWx0cz0xJmxvY2FsZT1lbl9QSCZjaGlkPTkyZjM3YmE5LTI4MjgtNDdkZS04YTE1LTI4NTIzMjkyN2VjOCZlYXBpZD00NCZtY3RjPTMmc3RhcnREYXRlPTIwMjYtMDMtMDImbXBkPVBIUCZtcG49MjAwMzMwMzk0JmN1cnJlbmN5PVBIUCZyYXRlcGxhbmlkPTIyMDI0NTg4NSZtcG09MjQmbXBwPTEmbXBvPUVDJnNlbGVjdGVkPTY0NDg5NDAmbXBiPTM0My4xMiZtcHE9MTI2My4wMSZtcGE9MTA1Mi41MSJ9&amp;utid=76861165-ea07-26c3-2a91-1d4e6a385898&amp;tm_stars=0&amp;client_id=skyscanner_app&amp;redirect_delay=1000&amp;price_policy=2&amp;pre_redirect_id=bf032229-fca0-2473-ee19-820ae236e552&amp;tm_city_code&amp;max_price=1396&amp;guests=1&amp;request_id=bf032229-fca0-2473-ee19-820ae236e552&amp;tm_country_code=PH</t>
  </si>
  <si>
    <t>14.547283, 121.010783</t>
  </si>
  <si>
    <t>General O. Mojica Street, Bangkal, District I, Makati, Southern Manila District, Metro Manila, 1233, Philippines</t>
  </si>
  <si>
    <t>Propiedad Residences</t>
  </si>
  <si>
    <t>www.skyscanner.com.ph/hotel_deeplink/4.0/PH/en-US/PHP/h_h1/224866823/2026-03-02/2026-03-03/hotel/hotel/hotels?legacy_provider_id=927111&amp;rooms=1&amp;closed_user_group=mobile&amp;hb_data=Lc3GJds39BSwy4Vq9fiyb9Di4kUOlk5HixkSQLLvYWJinMOMA7fyoH9jbYo5bRDTyZWCQq0m4oW0GEuth29YammKmDpVHiu1S_3Rl0bLoamV28mG4hfBLa75TX66Q1VS05j-LwydTsrGFG2NCvVpi7yPaTRGyrpXvIYPy61G9DN40A25OhowOJ8ZXm4EKd2xTrrNoq-kBKCLhd-dTNlNTxjB2wFblgTjDQCwdKqcWj_nNSRZAQ4Vq7DBzuSFNeTsg15BAySjz3olTslI6dUXpXdMZw4%3D&amp;q_datetime_utc=2026-03-02T01%3A39%3A23&amp;ticket_price=1370&amp;quote_id=1107563914499603760&amp;utid_state=1&amp;channel=iphone&amp;price_without_closed_user_group=2915&amp;tm_place_name=Makati&amp;deeplink_data=eyJmaWVsZHMiOnsic2lnbmF0dXJlIjoiNDY5YmYxNjE1MWM5ODdmY2Q5MWQ4YThjYWZlZjYwMzgifSwidXJsIjoiaHR0cHM6Ly9waC5ob3RlbHMuY29tL0hvdGVsLVNlYXJjaD90cGlkPTMyMTQmbXBlPTE3NzI0MTQ3NTYmZW5kRGF0ZT0yMDI2LTAzLTAzJmFkdWx0cz0xJmxvY2FsZT1lbl9QSCZjaGlkPWExMjFiMzBlLWE5NjgtNGQ4MS1iZTVhLTY4OTE5NWVkN2Y2OCZlYXBpZD00NCZtY3RjPTMmc3RhcnREYXRlPTIwMjYtMDMtMDImbXBkPVBIUCZtcG49MzI3MTI5MzAxJmN1cnJlbmN5PVBIUCZyYXRlcGxhbmlkPTQwMzkxNzkzMiZtcG09MjQmbXBwPTEmbXBvPUVDJnNlbGVjdGVkPTExOTM2ODI0NSZtcGI9MTQ2LjczJm1wcT0xMjIyLjc3Jm1wYT0xMjIyLjc3In0%3D&amp;utid=1aff4964-ef76-d686-be51-8fd91242c5c8&amp;tm_stars=1&amp;client_id=skyscanner_app&amp;redirect_delay=1000&amp;price_policy=2&amp;pre_redirect_id=ae5be2f9-b99e-9e03-de3b-ecf80d1afdf2&amp;tm_city_code&amp;max_price=1994&amp;guests=1&amp;request_id=ae5be2f9-b99e-9e03-de3b-ecf80d1afdf2&amp;tm_country_code=PH</t>
  </si>
  <si>
    <t>14.5619364, 121.0493635</t>
  </si>
  <si>
    <t>Commercio Street, Guadalupe Nuevo, District II, Makati, Southern Manila District, Metro Manila, 1212, Philippines</t>
  </si>
  <si>
    <t>parking, wifi, air_conditioning, non-smoking, internet_access, 24-hour_front_desk_service, smoking_areas, multilingual_staff, room_service, safe_deposit_box, television, desk, shower, luggage_storage, dining_room, complimentary_bottled_water, satellite_tv, telephone</t>
  </si>
  <si>
    <t>www.skyscanner.com.ph/hotel_deeplink/4.0/PH/en-US/PHP/h_bc/217961193/2026-03-02/2026-03-03/hotel/hotel/hotels?legacy_provider_id=13&amp;rooms=1&amp;hb_data=CEvBtnZwFHpfjyqCZL0s9fMngygmba5yZYXuXs-z8IRRN8ynT_DsRleUUUaY18Un9Zbli8ESEZfdzgu_cVK6DBLwRs9N6w0PWwbp6Bf6Q48WpqIwd5lUHbWiOaRMdSrqNWOonEy1vqaR4JYnvC4qeB5KcZPyMcxk5p7bgovgMj1DIXu_UsWgocGkfd_MqD2wYnIuZwqiPLjGFIhVjXwvl-hcYzvcxdflDtqnLAWSNdKj0GsGksByIX1tl7NgaLprrBG_1_vEiwp73OoSt2oSp5tbpECDF6DqmLgsYl50DRoc9D1hLuDBLED01mP9GGSZNgUK_HQ7PNTDP0Rmpjp7jQAHAWjNhjDUXqQPQd3I_BXnEBaBO6iET8RkUyS6GTGEU9P3OULl86X46h2VV7ZO9tfn4uaIG3arDEKOHvrk0_MZ1o0csPc%3D&amp;q_datetime_utc=2026-03-02T01%3A39%3A23&amp;ticket_price=1142&amp;quote_id=7924287279086333239&amp;utid_state=1&amp;channel=iphone&amp;tm_place_name=Makati&amp;deeplink_data=eyJmaWVsZHMiOnsic2lnbmF0dXJlIjoiMjI2NThiOWEwNmQ2ODMyNjk4YWJhM2Q1ZmM1YmRiOWEiLCJibG9ja19pZCI6InYxX0NnRXRFTXdDR2lnS0hUSXdNall0TURNdE1ESlVNREE2TURBNk1EQXVNREF3S3pBM09qQXdFQUVZM3dFb0FUZ0JJZ0lJQVE9PV9DaUVJdHJQNzR3VVFBaUJzS1B5cStCTXdBa29MTVVReE1EQlFYekV3TUZCUW1BVVNBZ2dCR2dRb0FqQUJJZ1FJQWhnQyJ9fQ%3D%3D&amp;utid=84267a8f-e815-403e-e390-d11d05b00a56&amp;tm_stars=2&amp;client_id=skyscanner_app&amp;redirect_delay=1000&amp;price_policy=2&amp;pre_redirect_id=b0a9cb85-7c95-a7af-c15c-dd711d381acc&amp;tm_city_code&amp;max_price=1461&amp;guests=1&amp;request_id=b0a9cb85-7c95-a7af-c15c-dd711d381acc&amp;tm_country_code=PH</t>
  </si>
  <si>
    <t>14.557718, 120.9903232</t>
  </si>
  <si>
    <t>39, R. Layug Street, Barangay 2, Zone 1, District 1, Pasay, Southern Manila District, Metro Manila, 1305, Philippines</t>
  </si>
  <si>
    <t>OYO 937 Loveness Apartelle</t>
  </si>
  <si>
    <t>www.skyscanner.com.ph/hotel_deeplink/4.0/PH/en-US/PHP/h_xp/213922285/2026-03-02/2026-03-03/hotel/hotel/hotels?legacy_provider_id=1&amp;rooms=1&amp;closed_user_group=mobile&amp;hb_data=w0Wsqbc2O_9lHFqaeBqwxQnJXPzlQ-ugvn2UzIRYs7C4CGdUbYRxqAaJeJjbq_WqYHAnLW4h_bq6m3Y07ROflEp3kKTwSCcdhU71NW5qLGbKi54oaQ6q88XvbUtagXOJP-2zYJcL7Yq2xlPFJCyJ9dPH1CEPoN_Ypo_5jv6EtGkjizWVI7OIJRQYjnRoi6uo878zukh1ql_DUmFNCXSsU7uv82Uw0QTgTHDVEOxfCjH5Erbdy3QpFznjovP8xwFVHzX1Ar1jAefwDgOsRjz6hVxw7cE%3D&amp;q_datetime_utc=2026-03-02T01%3A39%3A26&amp;ticket_price=932&amp;quote_id=-7412695722061122234&amp;utid_state=1&amp;channel=iphone&amp;price_without_closed_user_group=1983&amp;tm_place_name=Pasay&amp;deeplink_data=eyJmaWVsZHMiOnsic2lnbmF0dXJlIjoiNmE2MmFiZWRlM2EyYTNlYTM2NDVlM2QxNWE3ZGE5ZDYifSwidXJsIjoiaHR0cHM6Ly93d3cuZXhwZWRpYS5jb20ucGgvSG90ZWwtU2VhcmNoP21wZD1HQlAmdHBpZD02OCZtcGU9MTc3MjQxNDUzMCZlbmREYXRlPTIwMjYtMDMtMDMmYWR1bHRzPTEmbXBuPTMyMjcxMzczMiZtcG09MjQmbXBwPTEmbG9jYWxlPWVuX1VTJm1wbz1FQyZjaGlkPTZmZGI4MmUzLTQzMGMtNDc2Zi1iZDA1LTU1NWIwMzE4NmIzZSZtcHE9MTAuNzMmZWFwaWQ9NDYyMzAmbWN0Yz0zJmN1cnJlbmN5PUdCUCZyYXRlcGxhbmlkPTM5MTY2NjY0NiZzZWxlY3RlZD05MjQwODAwMyZzdGFydERhdGU9MjAyNi0wMy0wMiZtcGI9Mi4yMyZtcGE9OS43NSJ9&amp;utid=e69e5325-2815-25b6-e57d-355b8aac4a6f&amp;tm_stars=2&amp;client_id=skyscanner_app&amp;redirect_delay=1000&amp;price_policy=2&amp;pre_redirect_id=7184f206-e703-ef46-eddc-6682786140bc&amp;tm_city_code&amp;max_price=2561&amp;guests=1&amp;request_id=7184f206-e703-ef46-eddc-6682786140bc&amp;tm_country_code=PH</t>
  </si>
  <si>
    <t>14.564367, 121.0323161</t>
  </si>
  <si>
    <t>5395, General Luna Street, Poblacion, District I, Makati, Southern Manila District, Metro Manila, 1210, Philippines</t>
  </si>
  <si>
    <t>UNWND Boutique Hotel Makati</t>
  </si>
  <si>
    <t>www.skyscanner.com.ph/hotel_deeplink/4.0/PH/en-US/PHP/h_ct/205047020/2026-03-02/2026-03-03/hotel/hotel/hotels?legacy_provider_id=31&amp;rooms=1&amp;closed_user_group=general&amp;hb_data=Z55itTmCRVQ4QbtZ1-EhQn7q0fxHber6JtqclO5PEo825l7yeY3vubqM3Vwvh_s7TCLYeRWSQlefZ9TQcd6pNpm9_y1UVFnBj9WXQwXXpV4JHyo4tGgGkrQ3rdeGhSqpjJWKiK6TqPKW1wCUDnzorLBHrQvvAqhzKJ9MGf-WXPcCbmZp7A4EeKlDKN8oko3zlijuh07E10qUoBt62tptV1PvLpsVmjGlC_8DPX-fRQJUAP8EI9KnczMltM-21DYAxgh0q-gUlwY0pIcioyVWJBsLsf7stZfqHdy-T0QZ9n7QiBIfy1Yvc55Kux4QSz39stEbbQgs9ZGeM0QTKMmaCpBnqFkOEaf7Mom3-oR3BOAKap5vTPS_TVeNh6TMWjx3YK9mMWKICozVTzjrQ18XaFe0oyAJW5UPxiLbPGtwmQ%3D%3D&amp;q_datetime_utc=2026-03-02T01%3A39%3A30&amp;ticket_price=1433&amp;quote_id=7666839506875636814&amp;utid_state=1&amp;channel=iphone&amp;price_without_closed_user_group=2182&amp;tm_place_name=Makati&amp;deeplink_data=eyJmaWVsZHMiOnsic2lnbmF0dXJlIjoiMWM3MDQ4ZTNjOTVmOGVmYTE3MDEyOThiZTk1ZjVkNTAifSwidXJsIjoiaHR0cHM6Ly9waC50cmlwLmNvbS9ob3RlbHMvcmVkaXJlY3Q%2FaG90ZWxpZD02ODA4OTAxNCZjaXR5PTYyNzQ0JkFsbGlhbmNlaWQ9MTI2MDcmc2lkPTg4ODgzMiZjaGVja2luPTIwMjYtMDMtMDImY2hlY2tvdXQ9MjAyNi0wMy0wMyZzaG9wcGluZ2lkPWMxNGMyN2ZlNWI0NjRjMGJiNjExZDg1MzY0NzhjZmUzJmFkdWx0PTEmY2hpbGRyZW49MCZhZ2VzPSZsYW5ndWFnZT1lbnBoJmxvY2FsZT1lbl9QSCZyb29taWQ9MTY0MjQzMzMxNCZzd2lkPTAmcGF5PVBQJmZndD0xJmNybj0xJmN1cnI9UEhQJndrcD0xJnN0YW5kPUg0c0lBQUFBQUFBQV93RDRBQWZfQ2wwS0FoZ0JFZ1FJQVJBQUdsRUlvcGFXandZWUFEQUFPSkVTbUFHMjZic2dxQUVBdUFFQndBRUIwUUVLMTZOd1BmMlRRT0VCdUI2RjYxRmpsa0RvQVpIcXEtMEJpQUlnaVFRQUFBQUFBQUFBQUtBRUFLRUZTT0Y2Rks2MGswQWFJR014TkdNeU4yWmxOV0kwTmpSak1HSmlOakV4WkRnMU16WTBOemhqWm1VeklBUW9wYzZUelFaSUFWSUdZVEEyTmpnNVdod0tBMUJJVUJFUVdEbTB5SGEtUHhvRFVFaFFJUkJZT2JUSWRyNF9ZZ1ZsYmw5UVNHaTVGSEFCZUFDS0FRZElBWGdBeUFFQnFnRUE4Z0VpWXpFMFl6STNabVUxWWpRMk5HTXdZbUkyTVRGa09EVXpOalEzT0dObVpUTmZNcElDQVRTYUFnQUFBQURfX3dFQUFQX19sM2pwZVBnQUFBQSJ9&amp;utid=cffcc348-7be3-b659-22be-ccd03325772a&amp;tm_stars=0&amp;client_id=skyscanner_app&amp;redirect_delay=1000&amp;price_policy=2&amp;pre_redirect_id=5460567f-374c-9cf9-285d-6b345a7f8d6b&amp;tm_city_code&amp;max_price=6266&amp;guests=1&amp;request_id=5460567f-374c-9cf9-285d-6b345a7f8d6b&amp;tm_country_code=PH</t>
  </si>
  <si>
    <t>14.5680906, 121.0058335</t>
  </si>
  <si>
    <t>1493, ABCD Street, La Paz, District I, Makati, Southern Manila District, Metro Manila, 1204, Philippines</t>
  </si>
  <si>
    <t>Grand Traveler Suite Inc</t>
  </si>
  <si>
    <t>www.skyscanner.com.ph/hotel_deeplink/4.0/PH/en-US/PHP/h_bc/205004837/2026-03-02/2026-03-03/hotel/hotel/hotels?legacy_provider_id=13&amp;rooms=1&amp;closed_user_group=apps&amp;hb_data=X_3nMB1DXZh4mikmxAbs1WRfIbhMWqiQFiG9Z4LWC3PL1GGwvRJtNZ19AqXm8xcuDJ-N3pgWz_aa7P8RDejRLuG588b4Eyp47BBkG8yEgwmURi_KRMMBlEPQ3wARJqJgIGm_9AQBYl-f1CRaa54vHMCAKmKpWTS2bFbPoSOoRkII1IIZr1QxG9R2xHA0q4UhL_BYFB2zAlQfs5QJZP1AynelE9o6AHrOks4Fin9Oufcz2l827TTnbBQ7fOoMbXVmINYshQKfbq-sHAtAeYOdyaesq08y7LD5Usiwl9sJG2eACb3I6Oh3iELRR9ZZhzuZa1G5z3UjYRQNNt7ym7uLnynwOHt-La1oYrfsiiGV0K-fP6pMUxEl6484xddF3tB65IBIwU8GfWKoWBbqm4wN3P5buRvYhOyrRE019gINlEfyBIRa&amp;q_datetime_utc=2026-03-02T01%3A39%3A31&amp;ticket_price=800&amp;quote_id=-2013843850055294615&amp;utid_state=1&amp;channel=iphone&amp;price_without_closed_user_group=972&amp;tm_place_name=Makati&amp;deeplink_data=eyJmaWVsZHMiOnsic2lnbmF0dXJlIjoiZTcxZjQwZDdhNTBkYzQwYmZkYTE1M2M4Y2RmZTE0YzAiLCJibG9ja19pZCI6IjY5MjA4NjEwMl8yODUxODIzNDBfMV8wXzAifX0%3D&amp;utid=97748314-354c-6c4a-5c1e-0cd97df3875b&amp;tm_stars=0&amp;client_id=skyscanner_app&amp;redirect_delay=1000&amp;price_policy=2&amp;pre_redirect_id=d755cc36-8c8f-698e-0fd4-e6227c63fdb8&amp;tm_city_code&amp;max_price=1942&amp;guests=1&amp;request_id=d755cc36-8c8f-698e-0fd4-e6227c63fdb8&amp;tm_country_code=PH</t>
  </si>
  <si>
    <t>14.5581875, 121.0398125</t>
  </si>
  <si>
    <t>Danlig Street, Pinagkaisahan, District II, Makati, Southern Manila District, Metro Manila, 1213, Philippines</t>
  </si>
  <si>
    <t>parking, wifi, elevator, air_conditioning, non-smoking, smoking_areas, spa, garden, atm, heat, library</t>
  </si>
  <si>
    <t>RedDoorz Plus @ BGC near St. Lukes former RedDoorz Plus @ Danlig Street Makati</t>
  </si>
  <si>
    <t>www.skyscanner.com.ph/hotel_deeplink/4.0/PH/en-US/PHP/h_bc/200847005/2026-03-02/2026-03-03/hotel/hotel/hotels?legacy_provider_id=13&amp;rooms=1&amp;closed_user_group=general&amp;hb_data=Ivzecbiy8feSuAfw1obYYye-lrd2kVdJvhl4cljhWNwhy5y9ybIs0O8o6P7vALV6smoWT1ZFXpvfsLy1lV-0pRIgj-ziSTW3Meee8eYx76lrrZwFr1Fvx95_0X8JVYLxbyruqudJ8FtUX-YbpMFUaffw_oWo5OP7Fv1omIGCwCOFTZ3FSR4efIVeuHaWnZPEC1-ImWZhaIT0JCjfBiMt_LL2m5O5II823uVie_-SNS4jfAr-l7iwe1vKB_SWpk-nM7j6geEsNCf757fA-A9OnNLiS5bC-u2ymkjPGa-wzw_PMYicziuVnZayHBi1GSYaNYMcAf-CJ0d4AtvvJuA5R6sKXONcN2oulTU6HvXyvNGY34ElNgcs4KLvwH1G7sccHpZFuZn5Pau7BIlht3CMaJAeSJK0uD1Ee_2iP3FbBh265bze&amp;q_datetime_utc=2026-03-02T01%3A39%3A31&amp;ticket_price=1662&amp;quote_id=-380137282089405166&amp;utid_state=1&amp;channel=iphone&amp;price_without_closed_user_group=2385&amp;tm_place_name=Makati&amp;deeplink_data=eyJmaWVsZHMiOnsic2lnbmF0dXJlIjoiODAwYTg4NDQ3ZDRkOTZhMDcxMTEyOTBlMjdlZmQwYTciLCJibG9ja19pZCI6InYxX0NnRXRFTXdDR2lnS0hUSXdNall0TURNdE1ESlVNREE2TURBNk1EQXVNREF3S3pBM09qQXdFQUVZM3dFb0FUZ0JJZ0lJQVE9PV9DaWdJdXIvV1ZoQUNHTkxiZ2MwQklBd29zTWEzQ2pBQ1NnMHpOalZFTVRBd1VGOHhNREJRVUpnRkVnSUlBUm9FS0FJd0FTSUVDQUlZQWc9PSJ9fQ%3D%3D&amp;utid=3594b46d-09a4-45bf-e950-23be303c3bf3&amp;tm_stars=1&amp;client_id=skyscanner_app&amp;redirect_delay=1000&amp;price_policy=2&amp;pre_redirect_id=1c27e426-85c0-44cd-4d06-5f6a4be1e089&amp;tm_city_code&amp;max_price=1807&amp;guests=1&amp;request_id=1c27e426-85c0-44cd-4d06-5f6a4be1e089&amp;tm_country_code=PH</t>
  </si>
  <si>
    <t>14.5639912, 121.029462</t>
  </si>
  <si>
    <t>Hotel Durban, Durban Street, Poblacion, District I, Makati, Southern Manila District, Metro Manila, 1210, Philippines</t>
  </si>
  <si>
    <t>Hotel Durban</t>
  </si>
  <si>
    <t>www.skyscanner.com.ph/hotel_deeplink/4.0/PH/en-US/PHP/h_xp/140097265/2026-03-02/2026-03-03/hotel/hotel/hotels?legacy_provider_id=1&amp;rooms=1&amp;closed_user_group=mobile&amp;hb_data=sPU_EDHahtOrKmj9pPeIsyF2naA1EbTnjbO17Ede9xUeEdx1qvlUJxnwp2VSwG8xLdBl6Mq9-G7Y5U7ZwvANm5FajGMQh8C-1bcZQvGX6EYeJ52nLg3SaVSQZ-WsIX2cmfINMGzpWG6pJSzF4zasAJ41Gh7QBGAokILzwvfB_l0Se9nz2t-QRgjyO9OeUOCf104l6iz62-9qQv1SBrHxNWQY5LOIyPww6O5FMRcLOWP173th11qKdDkzE7e2PA2YSpZJ70pzwpzBFYkYLF-feY9C_48%3D&amp;q_datetime_utc=2026-03-02T01%3A39%3A33&amp;ticket_price=2207&amp;quote_id=3176757315377789652&amp;utid_state=1&amp;channel=iphone&amp;price_without_closed_user_group=2452&amp;tm_place_name=Makati&amp;deeplink_data=eyJmaWVsZHMiOnsic2lnbmF0dXJlIjoiOWU5OWMwNzM4MGJkNGFhZjQ0MDhlOWE1YzMzODE2MzgifSwidXJsIjoiaHR0cHM6Ly93d3cuZXhwZWRpYS5jb20ucGgvSG90ZWwtU2VhcmNoP3RwaWQ9NjgmbXBlPTE3NzI0MTQ3NTYmZW5kRGF0ZT0yMDI2LTAzLTAzJmFkdWx0cz0xJmxvY2FsZT1lbl9VUyZjaGlkPWI5M2E3MDgwLTBiZGMtNDUzOC05MjM2LTk2NWViZjg1ZmM0NiZlYXBpZD00NjIzMCZtY3RjPTMmc3RhcnREYXRlPTIwMjYtMDMtMDImbXBkPUdCUCZtcG49MjAxNzM3NDg4JmN1cnJlbmN5PUdCUCZyYXRlcGxhbmlkPTIwODYzNzAwMSZtcG09MjQmbXBwPTEmbXBvPUVDJnNlbGVjdGVkPTE2NDY4NjE1Jm1wYj0zLjA0Jm1wcT0yNS4zMyZtcGE9MjUuMzMifQ%3D%3D&amp;utid=715e88d8-4836-ddac-bf70-a0453beed549&amp;tm_stars=2&amp;client_id=skyscanner_app&amp;redirect_delay=1000&amp;price_policy=2&amp;pre_redirect_id=4629d0af-9c73-36df-cfc2-1e77b4266c6a&amp;tm_city_code&amp;max_price=3076&amp;guests=1&amp;request_id=4629d0af-9c73-36df-cfc2-1e77b4266c6a&amp;tm_country_code=PH</t>
  </si>
  <si>
    <t>14.5643772, 121.0289819</t>
  </si>
  <si>
    <t>North Park, Neptune Street, Poblacion, District I, Makati, Southern Manila District, Metro Manila, 1210, Philippines</t>
  </si>
  <si>
    <t>wifi, elevator, air_conditioning, non-smoking, internet_access, 24-hour_front_desk_service, smoking_areas, multilingual_staff, room_service, safe_deposit_box, television, shower, luggage_storage, concierge, telephone</t>
  </si>
  <si>
    <t>Lourdes Family Suites Makati powered by Cocotel</t>
  </si>
  <si>
    <t>www.skyscanner.com.ph/hotel_deeplink/4.0/PH/en-US/PHP/h_bc/114164363/2026-03-02/2026-03-03/hotel/hotel/hotels?legacy_provider_id=13&amp;rooms=1&amp;closed_user_group=general&amp;hb_data=0OVte-9Z_TslWNMSyz1HaStFthVcHutjeg55Us4X-3pwNmnj5_w9E4h8zm3247EjvbA2B64VOmHb94lTHd8jWAlevmWPbdtdoKvRVcvmprKaMYIn5Q1j2igYPbFUILdIwdbDLsa2A4Sz7iu5RFss6bepTnO9ACsp0k_kICwF5EI0EXgdaRLdy97Zd-vE_XIKrAvAf8bMscx6WRSMjUCzC11HgxFL7HsMJSD9MVlYoeyegEQydQpE11zZA5fEv-amUlN3QIIAW9rmlB-Xe-v2MX0WBkUF-cGfhq5QfZ87Y1h52RF_0WvIiO-U-9jQ1V8dFNiN8wZXjyGOKER6aoXqctwBxnyOn9a7AhmwN1pb_16MeHtmghumMbGBqF78a4kIoixgJly0OajcTKDj-N5CA5G0B2wLBkAstz-sVFFeKYYyw3iC&amp;q_datetime_utc=2026-03-02T01%3A39%3A33&amp;ticket_price=1601&amp;quote_id=2321015137011804884&amp;utid_state=1&amp;channel=iphone&amp;price_without_closed_user_group=5662&amp;tm_place_name=Makati&amp;deeplink_data=eyJmaWVsZHMiOnsic2lnbmF0dXJlIjoiMzhkYTI5NTg2ZWE2MWQ3MWE5ZjgxZjQyOTFjMmU5NGQiLCJibG9ja19pZCI6InYxX0NnRXRFTXdDR2lnS0hUSXdNall0TURNdE1ESlVNREE2TURBNk1EQXVNREF3S3pBM09qQXdFQUVZM3dFb0FUZ0JJZ0lJQVE9PV9DaWdJdnFYSDRnZ1FBaGlDbkpETkFTRHdLQ2lnWGpBQ1NnMHpOalZFTVRBd1VGOHhNREJRVUpnRkVna0lBU0lGTnZJTnVCQWFCQ2dDTUFFaUJBZ0NHQUk9In19&amp;utid=bd47356d-2279-6350-ae9b-1056fe2e9941&amp;tm_stars=3&amp;client_id=skyscanner_app&amp;redirect_delay=1000&amp;price_policy=2&amp;pre_redirect_id=a5154aff-c233-b883-3ffc-455f909a6f0f&amp;tm_city_code&amp;max_price=4611&amp;guests=1&amp;request_id=a5154aff-c233-b883-3ffc-455f909a6f0f&amp;tm_country_code=PH</t>
  </si>
  <si>
    <t>14.5643057, 121.0290446</t>
  </si>
  <si>
    <t>Hotel Merlo</t>
  </si>
  <si>
    <t>www.skyscanner.com.ph/hotel_deeplink/4.0/PH/en-US/PHP/h_ad/191534758/2026-03-02/2026-03-03/hotel/hotel/hotels?legacy_provider_id=22&amp;rooms=1&amp;closed_user_group=general&amp;hb_data=0ivZHur5KvyHKLWMAaHKCq4D719iAf2sNs98yKMC_das60mR1asenl-UHeukk-83JQnppGdjpeEwv6KG9783s7wadGztZZgcB9XxE4Vw0BcN5lGdI2aecK-4fTVGZyJRGngC9svmCadDGKF541sIhkYvi7bxvrHwaH90MVfdirazXL_NoaFsEjUI9yKRSBP0qJkb5YeRuPgx081RbvxO6KlnFClSdhegEIWJMaiaBwwYXjut2cfH4ivro9Xw6P4Ev1GoWUHo9R5jBlR7hr3UrXakUVMoX4Jgr6deCqPFzL_q4f5v5VWETK4pJZeuLO1OgjmOAG4k1rrX3UoGcL6-GOWHCGY2W7jBMwszd32OJf22ok2oweWTVKAJz0qCWJ8-C3ogvNv66JM056ozWa7emXW2ktstX8tykQGH6o2XKPGx&amp;q_datetime_utc=2026-03-02T01%3A39%3A36&amp;ticket_price=2394&amp;quote_id=-3524613451112130334&amp;utid_state=1&amp;channel=iphone&amp;price_without_closed_user_group=3200&amp;tm_place_name=Makati&amp;deeplink_data=eyJmaWVsZHMiOnsic2lnbmF0dXJlIjoiZTdjYWMxODNkMjliNzkyNDQ3MThhOWUwZTViMzcxZjUifSwidXJsIjoiaHR0cHM6Ly93d3cuYWdvZGEuY29tL3BhcnRuZXJzL3BhcnRuZXJzZWFyY2guYXNweD9jaWQ9MTg0NjM4MyZoaWQ9NjQ5NDIxNyZjdXJyZW5jeT1QSFAmY2hlY2tpbj0yMDI2LTAzLTAyJmNoZWNrb3V0PTIwMjYtMDMtMDMmTnVtYmVyb2ZBZHVsdHM9MSZOdW1iZXJvZkNoaWxkcmVuPTAmUm9vbXM9MSZtY2lkPTMzMiZtYXN0ZXJSb29tSWQ9ODYzMDI1NTcyJm1wdD1PWEJIWW1jMmVHUmxiMnhHZWtRek5GTmpaR05NZFRkVlFYVmtaWE5NVFdjMk0wOVRVbnBLU1ZRMlNpOTJOakIzYUhNMFRUZFZWU3MxZWxseU5HVTVVRWRXVlZkelRFWjFWVGREVlRkQlBUMCZUb3RhbFByaWNlPTIzOTMuNTcmVG90YWxUYXg9MzEyLjIwJlRvdGFsRmVlPTAuMDAmVG90YWxTdXJjaGFyZ2U9MCZtY3VyPVBIUCJ9&amp;utid=e8aa6fdd-2c00-3d13-e23f-720fb31b10e8&amp;tm_stars=2&amp;client_id=skyscanner_app&amp;redirect_delay=1000&amp;price_policy=2&amp;pre_redirect_id=f983bd46-844d-50a7-f2ae-90d32df06e97&amp;tm_city_code&amp;max_price=2394&amp;guests=1&amp;request_id=f983bd46-844d-50a7-f2ae-90d32df06e97&amp;tm_country_code=PH</t>
  </si>
  <si>
    <t>14.555067, 121.0210854</t>
  </si>
  <si>
    <t>Security Bank, 107, Dela Rosa Street, San Lorenzo, District I, Makati, Southern Manila District, Metro Manila, 1229, Philippines</t>
  </si>
  <si>
    <t>wifi, elevator, non-smoking, smoking_areas, room_service, restaurant, bar, safe_deposit_box, meeting_facilities, luggage_storage</t>
  </si>
  <si>
    <t>Asian Mansion II Hotel</t>
  </si>
  <si>
    <t>www.skyscanner.com.ph/hotel_deeplink/4.0/PH/en-US/PHP/h_ad/178961855/2026-03-02/2026-03-03/hotel/hotel/hotels?legacy_provider_id=22&amp;rooms=1&amp;closed_user_group=general&amp;hb_data=aMvyl0R8t8rnw4WugdYjbG60v7cbuETeaTNe9lED3BsxSdJBMCfCJHEP6YJyQC-R_alxqC5Vt6XOU8MBQUTLnde3qSW132xU_DPI9FLgJ4bJqI6W7bNtNJuiLg1I1iLKsObpI0Y0gIVUb4z6R1DcB0FIvdDy8ocXklSsAh2he2sncpY19urfQktUgO_DFTxh2JWG8Selttc1c2VQcyB2we_v_32afq-1Tl9m90UyKltLEqfSeevMQHNh34dyX62Lj5kiuh08RcWv6TlAiWltzg8bTHwGw7aVo7Zmlc4qzOuS5T9vYZWS4BYqhU5LZSkL5zgu_PgQ7vW4V29Wk2Ar5KUGP0pVEBs7P8Xfur4agfe1N14db_IGox5ioZcU_Fayhjr-ixDp0XR2reJ0xekELRyYe8JjRrCzpxC4ykpcwK2o&amp;q_datetime_utc=2026-03-02T01%3A39%3A43&amp;ticket_price=1836&amp;quote_id=-127405929563917273&amp;utid_state=1&amp;channel=iphone&amp;price_without_closed_user_group=2121&amp;tm_place_name=Makati&amp;deeplink_data=eyJmaWVsZHMiOnsic2lnbmF0dXJlIjoiMWRlYWMzN2JlZGI2YzEwY2UxODdhNGIyOTA1M2VhYTIifSwidXJsIjoiaHR0cHM6Ly93d3cuYWdvZGEuY29tL3BhcnRuZXJzL3BhcnRuZXJzZWFyY2guYXNweD9jaWQ9MTg0NjM4MyZoaWQ9NTIwOTAmY3VycmVuY3k9UEhQJmNoZWNraW49MjAyNi0wMy0wMiZjaGVja291dD0yMDI2LTAzLTAzJk51bWJlcm9mQWR1bHRzPTEmTnVtYmVyb2ZDaGlsZHJlbj0wJlJvb21zPTEmbWNpZD0yODE5MyZtYXN0ZXJSb29tSWQ9MzE2NTc5NiZtcHQ9YVhoTFYwVlFOVnBuVm5oUGJEZEhUMDVHZHpSdE1IaEZZVFJPUmxsbk5GQktiMWRRZWpsNE9ISnJSWE5LUzBKNFVrcHhOVFJPVGxkelVYUnZZUzl1TVUxbFpqTk5ja0UwTlZCcVpBJlRvdGFsUHJpY2U9MTgzNi4wOCZUb3RhbFRheD0xODcuMTUmVG90YWxGZWU9MTI4LjM3JlRvdGFsU3VyY2hhcmdlPTAmbWN1cj1QSFAifQ%3D%3D&amp;utid=2c80d176-7575-eb44-77c1-9546b05c2bcb&amp;tm_stars=0&amp;client_id=skyscanner_app&amp;redirect_delay=1000&amp;price_policy=2&amp;pre_redirect_id=49b76724-1065-5554-4770-1d4449d1efaf&amp;tm_city_code&amp;max_price=1836&amp;guests=1&amp;request_id=49b76724-1065-5554-4770-1d4449d1efaf&amp;tm_country_code=PH</t>
  </si>
  <si>
    <t>14.537128, 121.0215601</t>
  </si>
  <si>
    <t>Green Sun Hotel, 2285, Chino Roces Avenue Extension, Kayamanan C, Magallanes, District I, Makati, Southern Manila District, Metro Manila, 1231, Philippines</t>
  </si>
  <si>
    <t>parking, wifi, elevator, smoking_areas, safe_deposit_box, security</t>
  </si>
  <si>
    <t>Green Sun Hotel</t>
  </si>
  <si>
    <t>www.skyscanner.com.ph/hotel_deeplink/4.0/PH/en-US/PHP/h_h1/134564915/2026-03-02/2026-03-03/hotel/hotel/hotels?legacy_provider_id=927111&amp;rooms=1&amp;closed_user_group=mobile&amp;hb_data=WSBL9SzbqFtSBm2LIobt2jh0UZIvHcdQoDIpnunFDQEV1JP7DjZMpHbY_gVcSw-_E5idZbWKjHYgLXlG_YANhfk_UjvBCsyjyNYq5Wfjg_xGM1DrOaqgVgNBlzK9SBnlf3ZOjV5TXIKHd4nToMkq2HVaaj_jUiYlQm4UfnOWZ5o-lci_s7gcIIpFJvYv_1pdbt0oPAYGOQeZrDedp4geTe6ZEBmjGVfG-HTUvNhNQtG__1Gjl7qipTYec1k66gz0AllQuc-VYMfO76aWCbWqrW3z1t4%3D&amp;q_datetime_utc=2026-03-02T01%3A39%3A44&amp;ticket_price=4050&amp;quote_id=6562585844917747769&amp;utid_state=1&amp;channel=iphone&amp;price_without_closed_user_group=4500&amp;tm_place_name=Makati&amp;deeplink_data=eyJmaWVsZHMiOnsic2lnbmF0dXJlIjoiYzYwMTU4NGJkYjk0YmI2MjliYjg2ODMyZjIxMDZmZTkifSwidXJsIjoiaHR0cHM6Ly9waC5ob3RlbHMuY29tL0hvdGVsLVNlYXJjaD90cGlkPTMyMTQmbXBlPTE3NzI0MTQ3NTYmZW5kRGF0ZT0yMDI2LTAzLTAzJmFkdWx0cz0xJmxvY2FsZT1lbl9QSCZjaGlkPTkyZjM3YmE5LTI4MjgtNDdkZS04YTE1LTI4NTIzMjkyN2VjOCZlYXBpZD00NCZtY3RjPTMmc3RhcnREYXRlPTIwMjYtMDMtMDImbXBkPVBIUCZtcG49MjAyMDEyNjc0JmN1cnJlbmN5PVBIUCZyYXRlcGxhbmlkPTM4ODQyNTQ3MCZtcG09MjQmbXBwPTEmbXBvPUVDJnNlbGVjdGVkPTk3NDU0NzgmbXBiPTQzMy45MyZtcHE9MzYxNi4wNyZtcGE9MzYxNi4wNyJ9&amp;utid=fc2f37c8-fcbd-3a86-719d-59ba77c9defb&amp;tm_stars=3&amp;client_id=skyscanner_app&amp;redirect_delay=1000&amp;price_policy=2&amp;pre_redirect_id=741cb2ee-ee9b-827f-9805-8d72cb7b9f96&amp;tm_city_code&amp;max_price=4231&amp;guests=1&amp;request_id=741cb2ee-ee9b-827f-9805-8d72cb7b9f96&amp;tm_country_code=PH</t>
  </si>
  <si>
    <t>14.5368647, 121.0214134</t>
  </si>
  <si>
    <t>parking, wifi, elevator, air_conditioning, non-smoking, internet_access, 24-hour_front_desk_service, multilingual_staff, room_service, safe_deposit_box, meeting_facilities, banquet_service, heat, television, desk, shower, luggage_storage, airport_shuttle, photocopier, fax, complimentary_bottled_water, telephone, wake-up_call</t>
  </si>
  <si>
    <t>Everyone Hotel</t>
  </si>
  <si>
    <t>https://www.google.com/maps/place/District+Inn/data=!4m11!3m10!1s0x3397c96c9de2c7c5:0xcbcfe2bf4f34e8fb!5m3!1s2026-03-01!4m1!1i2!8m2!3d14.5562442!4d121.0408591!16s%2Fg%2F11ny2b4hrj!19sChIJxcfinWzJlzMR--g0T7_iz8s?authuser=0&amp;hl=en&amp;rclk=1</t>
  </si>
  <si>
    <t>14.5562442, 121.0408591</t>
  </si>
  <si>
    <t>Luxury Dormitels, 3522, Honda Street, Pinagkaisahan, District II, Makati, Southern Manila District, Metro Manila, 1223, Philippines</t>
  </si>
  <si>
    <t>District Inn</t>
  </si>
  <si>
    <t>www.skyscanner.com.ph/hotel_deeplink/4.0/PH/en-US/PHP/h_ct/216687371/2026-03-02/2026-03-03/hotel/hotel/hotels?legacy_provider_id=31&amp;rooms=1&amp;closed_user_group=general&amp;hb_data=Jf03R3uLH1ChubIbh2DcTNPoWnOhSv_07aNT9Fd_OJC0q8nZ1z06jHP4eIpZr5cGWyt_igLvJXW5K20W7cs6irUOVIE3XO4gIV-2Ob8h83-l0nKOn-eyzFBEopUIImSvzUo9HMpKj4_MtZn7SWEJ0cIxR7_MERR8SI6z6bMezPz7Jf692s3WdGVAI1RYZFqBkbqF58m_dXVTb_ixmJGLnPHwJYJsRDp2kZegjA_OF5qrMNxQrJIVAEdkt1CddFPrFpsVEerWn9vm5hu8BHY3Z0f4PLkyJ7Rh0n2VOBR1fM64-3FIQThQr7sm_HtGMBdTbXB5-0KeQVzgV5-R_gksXe6W-1kpfwhcEWBhAhhPGlw1lewGFVG_YVb-RFbwbJbBJupI_7cpal_OsYrRNYEikCGmkmKWGQDTwABNHLegAw%3D%3D&amp;q_datetime_utc=2026-03-02T01%3A39%3A45&amp;ticket_price=1913&amp;quote_id=-697056707107989211&amp;utid_state=1&amp;channel=iphone&amp;price_without_closed_user_group=1600&amp;tm_place_name=Makati&amp;deeplink_data=eyJmaWVsZHMiOnsic2lnbmF0dXJlIjoiNzA3Njg5MDZjMTgwZjE1NjM3ZGUxZTZlZTkxNmI5YTkifSwidXJsIjoiaHR0cHM6Ly9waC50cmlwLmNvbS9ob3RlbHMvcmVkaXJlY3Q%2FaG90ZWxpZD0xMDc1MTAxMjkmY2l0eT02Mjc0NCZBbGxpYW5jZWlkPTEyNjA3JnNpZD04ODg4MzImY2hlY2tpbj0yMDI2LTAzLTAyJmNoZWNrb3V0PTIwMjYtMDMtMDMmc2hvcHBpbmdpZD1kMWFjZDI1MDI4MTI0MzhjODI4ZWU2YmNkODE1YjA0ZSZhZHVsdD0xJmNoaWxkcmVuPTAmYWdlcz0mbGFuZ3VhZ2U9ZW5waCZsb2NhbGU9ZW5fUEgmcm9vbWlkPTEzOTE1MjY1MDImc3dpZD0wJnBheT1QUCZmZ3Q9MSZjcm49MSZjdXJyPVBIUCZ3a3A9MSZzdGFuZD1INHNJQUFBQUFBQUFfd0FEQWZ6LUNtRUtBaGdCRWdRSUFSQUFHbFVJNW9URWx3VVNBVElZQURDNER6aU9hNWdCOGZLaE02Z0JBTGdCQXNBQkFORUI5aWhjajhKdm1VRGhBYmdlaGV0UjQ1MUE2QUdTZ1pfYkFZZ0NJSWtFQUFBQUFBQUFBQUNnQkFDaEJRQUFBQUFBQUFBQUdpQmtNV0ZqWkRJMU1ESTRNVEkwTXpoak9ESTRaV1UyWW1Oa09ERTFZakEwWlNBRUtLVE9rODBHU0FGU0JqTTRZalV4TlZvY0NnTlZVMFFSd29hblY4cHlHMEFhQTFCSVVDRVFXRG0weUhhLVAySUZaVzVmVUVob3VSUndBWGdBaWdFSFNBRjRBTWdCQWFvQkJ3b0RNREl4RUFMeUFTSmtNV0ZqWkRJMU1ESTRNVEkwTXpoak9ESTRaV1UyWW1Oa09ERTFZakEwWlY4emtnSUJOSm9DQUFBQUFQX19BUUFBX185S05MUXlBd0VBQUEifQ%3D%3D&amp;utid=0a0eaf33-49c7-721a-6e8a-eb30bdf09c62&amp;tm_stars=2&amp;client_id=skyscanner_app&amp;redirect_delay=1000&amp;price_policy=2&amp;pre_redirect_id=93663cae-4fc2-6f41-7ebc-7caceeb9c187&amp;tm_city_code&amp;max_price=1938&amp;guests=1&amp;request_id=93663cae-4fc2-6f41-7ebc-7caceeb9c187&amp;tm_country_code=PH</t>
  </si>
  <si>
    <t>14.556468, 121.0400436</t>
  </si>
  <si>
    <t>parking, wifi, elevator, air_conditioning, non-smoking, internet_access, 24-hour_front_desk_service, smoking_areas, multilingual_staff, microwave, luggage_storage, security, library</t>
  </si>
  <si>
    <t>Crown Royale Hotel</t>
  </si>
  <si>
    <t>https://www.google.com/maps/place/Anton%27s+Inn/data=!4m11!3m10!1s0x33963fe74a57029b:0xcd7f3ff586efad40!5m3!1s2026-03-01!4m1!1i2!8m2!3d14.656141!4d120.53386!16s%2Fg%2F11rd85vqlc!19sChIJmwJXSuc_ljMRQK3vhvU_f80?authuser=0&amp;hl=en&amp;rclk=1</t>
  </si>
  <si>
    <t>14.656141, 120.53386</t>
  </si>
  <si>
    <t>Roman Superhighway, Balanga, Bataan, Central Luzon, 2100, Philippines</t>
  </si>
  <si>
    <t>Vista Mall Bataan</t>
  </si>
  <si>
    <t>Balanga</t>
  </si>
  <si>
    <t>Anton's Inn</t>
  </si>
  <si>
    <t>www.skyscanner.com.ph/hotel_deeplink/4.0/PH/en-US/PHP/h_ct/200632065/2026-03-02/2026-03-03/hotel/hotel/hotels?legacy_provider_id=31&amp;rooms=1&amp;closed_user_group=general&amp;hb_data=qHM8F-De_9PbjJU6a2FVaFwVyHL9U6IemIGdGDaXuXDOgtyfSIYIy9YRG42-ZdebRHfqbKIXG_wUdlhsxaVob0voIMsn1rqZ1ebKuOlN_Kv2qM7Q_WYCiV3fFDPOctk7IL8EHJ1hQewm1w4oNhvppisjUn2RQfJ2B09NSQYJ9yEOsGQ4N9X7hHhqGlkybjf8JH8q3tYZsXUgIIYkvMXnZ9QaYnbQYcQptrb1rV-OYnB5SeTu8AwQzMZ5nLq-1mr_6lnBwS8Mm3VLCkDpfM-e9m1Fd45Z5gceY2IT4MxMJD6gFrcXH8sBoUIikxHV0Fvb9ofxPyJqkOnEPC_86EDhQ5mVBAtw5LO5tnhoz70F0biOK38MIH9J_BDCJ9y9Ci-mB27SQKGS6zwICVz2roRsJhCo_Id_eeACsQxluKDq_w%3D%3D&amp;q_datetime_utc=2026-03-02T01%3A39%3A48&amp;ticket_price=2843&amp;quote_id=-6683945893504885792&amp;utid_state=1&amp;channel=iphone&amp;price_without_closed_user_group=3351&amp;tm_place_name=Balanga&amp;deeplink_data=eyJmaWVsZHMiOnsic2lnbmF0dXJlIjoiOGNmOTZiYWRjYmJkNGE1MjEzNTU1NWU1Zjk3ZGY5ZjgifSwidXJsIjoiaHR0cHM6Ly9waC50cmlwLmNvbS9ob3RlbHMvcmVkaXJlY3Q%2FaG90ZWxpZD0xNDQ1MDkzNiZjaXR5PTU5NzIxJkFsbGlhbmNlaWQ9MTI2MDcmc2lkPTg4ODgzMiZjaGVja2luPTIwMjYtMDMtMDImY2hlY2tvdXQ9MjAyNi0wMy0wMyZzaG9wcGluZ2lkPWFjOWM2MGY3NTczNDQwN2NiNWEzOWI0ZjBkNjBhODA1JmFkdWx0PTEmY2hpbGRyZW49MCZhZ2VzPSZsYW5ndWFnZT1lbnBoJmxvY2FsZT1lbl9QSCZyb29taWQ9MTQ0MDUwNjAyNCZzd2lkPTAmcGF5PVBQJmZndD0xJmNybj0xJmN1cnI9UEhQJndrcD0xJnN0YW5kPUg0c0lBQUFBQUFBQV93RDhBQVBfQ21FS0FoZ0JFZ1FJQVJBQUdsVUlxTUh4cmdVU0FUSVlBRERCRWpqSGRaZ0ItSUh5QnFnQkFMZ0JBc0FCQXRFQnVCNkY2OUhub2tEaEFjM016TXpNTnFaQTZBR0duYi1BQW9nQ0lJa0VBQUFBQUFBQUFBQ2dCQUNoQmFSd1BRclhzMnRBR2lCaFl6bGpOakJtTnpVM016UTBNRGRqWWpWaE16bGlOR1l3WkRZd1lUZ3dOU0FFS0tfT2s4MEdTQUZTQm1ZeE5ESTFObG9jQ2dOSlJGSVI4Nzg1ZkFMRE9qOGFBMUJJVUNFUVdEbTB5SGEtUDJJRlpXNWZVRWhvdVJSd0FYZ0FpZ0VIU0FGNEFNZ0JBYW9CQVBJQkltRmpPV00yTUdZM05UY3pORFF3TjJOaU5XRXpPV0kwWmpCa05qQmhPREExWHpDU0FnRTBtZ0lBQUFBQV9fOEJBQURfX19maVlpNzhBQUFBIn0%3D&amp;utid=6ad09dac-a1e1-532d-036d-669019f8eddd&amp;tm_stars=3&amp;client_id=skyscanner_app&amp;redirect_delay=1000&amp;price_policy=2&amp;pre_redirect_id=7a2f2505-3f77-fe7b-f791-468ffc1ba712&amp;tm_city_code&amp;max_price=3998&amp;guests=1&amp;request_id=7a2f2505-3f77-fe7b-f791-468ffc1ba712&amp;tm_country_code=PH</t>
  </si>
  <si>
    <t>14.4611135, 121.038689</t>
  </si>
  <si>
    <t>24-Hour Store, Gladiola Street, United Parañaque Subdivision IV, Marcelo Green Village, Parañaque District 2, Parañaque, Southern Manila District, Metro Manila, 1700, Philippines</t>
  </si>
  <si>
    <t>RedDoorz Plus @ Alpina Heights Paranaque</t>
  </si>
  <si>
    <t>www.skyscanner.com.ph/hotel_deeplink/4.0/PH/en-US/PHP/h_ad/205126797/2026-03-05/2026-03-06/hotel/hotel/hotels?legacy_provider_id=22&amp;rooms=1&amp;closed_user_group=general&amp;hb_data=aMV_q0cNpkYC3WXTgcr19CVUoSUR8KxrphuK9jd0Eavv1APAgb8BAewYQuhg7atpdnaLmxq2n8vkfhjfJGqbYR0Q-1wZKaVfM6SvFY16hAojzO-Vh5zwhzQLb3OJcXoKh7El1gEb4SSxwsd3sHIUMo7oVazK6akoI-LWl9wOs1vavjFI0RYiHjRCbYAWF4Pq5yfE8UbLUQl4yvT7DirxxpJ5tTJPmNeA10jxpaRs_8AkeEh9deQg3WKHHJALtbsMsiSvEKZwJRx-aeZUE_4QTx7WMhQL2yZfx8HaZxbi9OxfakVXPJV8CcHeqizxABQQp3aIofr37oqeulzJQfnJbkdmQB79UhW5ALHoETDlvqRnb8uPZHxzve_7IRHbY1CXHu35SjIZ4pqh6uiW1mObPFqkoJiH4D1NZhZ4Lr3KqD8u&amp;q_datetime_utc=2026-03-05T14%3A42%3A38&amp;ticket_price=827&amp;quote_id=-2685984535463289940&amp;utid_state=1&amp;channel=iphone&amp;price_without_closed_user_group=1611&amp;tm_place_name=Posadas+Village&amp;deeplink_data=eyJmaWVsZHMiOnsic2lnbmF0dXJlIjoiYTBlNDc1NTQ5Y2NjNDVlNWExNGJmNzUxNjdlMTYzY2EifSwidXJsIjoiaHR0cHM6Ly93d3cuYWdvZGEuY29tL3BhcnRuZXJzL3BhcnRuZXJzZWFyY2guYXNweD9jaWQ9MTg0NjM4MyZoaWQ9MjIxMzk0NTAmY3VycmVuY3k9UEhQJmNoZWNraW49MjAyNi0wMy0wNSZjaGVja291dD0yMDI2LTAzLTA2Jk51bWJlcm9mQWR1bHRzPTEmTnVtYmVyb2ZDaGlsZHJlbj0wJlJvb21zPTEmbWNpZD0zMzImbWFzdGVyUm9vbUlkPTMwMzYxMzUyMyZtcHQ9YUhCSVYxVkpZMkpvUzFZclVFdFNRemw2VGtVMFJubEJSVGhvTWxabVNreFVjRmg0WW1ka1lqRkNkMmhqYW5aM1FuTXhWbFJZUVRCcGVUWm9TVUpuVWxOdWNsZFpkVkpCYWsxdmEwUkJQVDAmVG90YWxQcmljZT04MjcuMTgmVG90YWxUYXg9OTUuNTYmVG90YWxGZWU9NjkuODgmVG90YWxTdXJjaGFyZ2U9MCZtY3VyPVBIUCJ9&amp;utid=c34e74b3-c295-9b9b-563e-e8897c072734&amp;tm_stars=2&amp;client_id=skyscanner_app&amp;price_policy=2&amp;pre_redirect_id=81b7a6fa-2ef9-e81b-e1b8-1fc758ef15e1&amp;tm_city_code&amp;max_price=1374&amp;guests=1&amp;request_id=81b7a6fa-2ef9-e81b-e1b8-1fc758ef15e1&amp;tm_country_code=PH</t>
  </si>
  <si>
    <t>14.4835759, 121.0434609</t>
  </si>
  <si>
    <t>Ideally set in the ParaÃ±aque district of Manila, RedDoorz Plus at Alpina Heights Paranaque is located 6.8 miles from Newport Mall, 7.6 miles from Glorietta Mall and 7.9 miles from Greenbelt Mall.</t>
  </si>
  <si>
    <t>www.skyscanner.com.ph/hotel_deeplink/4.0/PH/en-US/PHP/h_xp/223282116/2026-03-05/2026-03-06/hotel/hotel/hotels?legacy_provider_id=1&amp;rooms=1&amp;closed_user_group=mobile&amp;hb_data=HwejXgxl2gILAhZC4EfxtIR8ERi7XzvXOdl8t3Zi7K586l5UL6pOCcw_T7eG4yKISPH2lfTN4JW_lJRED3rqXbD9gqnH0uFkRm80dyuuRKLv-BXUl6h3qM0A2ah2lxInTt7btmZbiwR1BJrsIkMhXxzSXYDUnXp5UM-p0Fr-AZQD9f7N7VWM-oh2SETcxGvBHJ67yCT9cpOu9djrNQ6f3yc1p7IKMom73W21ELyCvPVJlhm2eIGR6_JmPn1b8Emj6wkbyLmk-lr-UObTSl6KCQw97G4%3D&amp;q_datetime_utc=2026-03-05T14%3A41%3A38&amp;ticket_price=1523&amp;quote_id=-8128075279271099938&amp;utid_state=1&amp;channel=iphone&amp;price_without_closed_user_group=1692&amp;tm_place_name=Posadas+Village&amp;deeplink_data=eyJmaWVsZHMiOnsic2lnbmF0dXJlIjoiMWRlZmVlMjA5N2Q4ZDYyM2IzYmNlZTZjNzExMzYxMDIifSwidXJsIjoiaHR0cHM6Ly93d3cuZXhwZWRpYS5jb20ucGgvSG90ZWwtU2VhcmNoP21wZD1HQlAmdHBpZD02OCZtcGU9MTc3MjcyMTY5NyZlbmREYXRlPTIwMjYtMDMtMDYmYWR1bHRzPTEmbXBuPTMyNjE5ODk4MSZtcG09MjQmbXBwPTEmbG9jYWxlPWVuX1VTJm1wbz1FQyZjaGlkPTFhNzRjNDA4LTYwZGItNDMzNy04NDYxLTlmN2YwMWZhMWI0YyZtcHE9MTkuNTMmZWFwaWQ9NDYyMzAmbWN0Yz0zJmN1cnJlbmN5PUdCUCZyYXRlcGxhbmlkPTQwMDM2NTU3OCZzZWxlY3RlZD0xMTM0MTk0NjYmc3RhcnREYXRlPTIwMjYtMDMtMDUmbXBiPTEuNzgmbXBhPTE3Ljc1In0%3D&amp;utid=a1536b76-dc69-9b1b-1e80-4897b45de5a7&amp;tm_stars=0&amp;client_id=skyscanner_app&amp;price_policy=2&amp;pre_redirect_id=8832a1a7-0cf6-8533-7b76-64911def2e9b&amp;tm_city_code&amp;max_price=1529&amp;guests=1&amp;request_id=8832a1a7-0cf6-8533-7b76-64911def2e9b&amp;tm_country_code=PH</t>
  </si>
  <si>
    <t>14.4896737, 120.9910879</t>
  </si>
  <si>
    <t>Oyster Plaza Hotel</t>
  </si>
  <si>
    <t>www.skyscanner.com.ph/hotel_deeplink/4.0/PH/en-US/PHP/h_ct/127034387/2026-03-02/2026-03-03/hotel/hotel/hotels?legacy_provider_id=31&amp;rooms=1&amp;closed_user_group=general&amp;hb_data=uEs154zJ-d_n58CmoEmyVuNPxlTvAwzXyqs0LzS8Yme72mrtXlBleNDeGkXXMkNGA9wakllUoLUSlMnBf0U23pm6tPshCO1aDWagUA-hoRb0EVxFKNpAkbJQyXAgSP25aQs-YtkRKG27UxAk7_I9PxASNJ-9NqS5i062ZmvzCdJY8hUZyGuMFB_ZTzO0rLxwZtBbF5iiHoVD_rbkygQfXjoQI2GVK6L42-waku6NEuPGHepPbjsvT1LBqM8IXZKetHrsNHggSBjnuHWc0tMUCzTzbM3J8FB8k3UM-qOvCcBhSAkTnj5Q5ug1lrT2i89-TB-biBQu-mn30QnINFAWihCko_HxIRjmqJ59EC93ypTfsnT3Yiy_KhlqakaXeG5My1tciGAxoI80i4bi2_rebveXxoXMk3xCX-YiRnoHjw%3D%3D&amp;q_datetime_utc=2026-03-02T01%3A39%3A49&amp;ticket_price=1681&amp;quote_id=-3843564370346134661&amp;utid_state=1&amp;channel=iphone&amp;price_without_closed_user_group=5731&amp;tm_place_name=San+Donisio&amp;deeplink_data=eyJmaWVsZHMiOnsic2lnbmF0dXJlIjoiNWVmNzYxOTlmYmFhYjkzZDNiMDRjZDkxMGVkYTI0NzEifSwidXJsIjoiaHR0cHM6Ly9waC50cmlwLmNvbS9ob3RlbHMvcmVkaXJlY3Q%2FaG90ZWxpZD0yMTk3MDMzJmNpdHk9MTIxODUxJkFsbGlhbmNlaWQ9MTI2MDcmc2lkPTg4ODgzMiZjaGVja2luPTIwMjYtMDMtMDImY2hlY2tvdXQ9MjAyNi0wMy0wMyZzaG9wcGluZ2lkPTliOWU4MzVhOTc2ZjRiNmZiY2ZkZTE0ODZlNDIzODJiJmFkdWx0PTEmY2hpbGRyZW49MCZhZ2VzPSZsYW5ndWFnZT1lbnBoJmxvY2FsZT1lbl9QSCZyb29taWQ9MTY2OTQxNjc3MyZzd2lkPTAmcGF5PVBQJmZndD0xJmNybj0xJmN1cnI9UEhQJndrcD0xJnN0YW5kPUg0c0lBQUFBQUFBQV93QUpBZmItQ21jS0FoZ0JFZ1FJQVJBQUdsc0l4WTZGbkFZU0J6RTFOakF4TURJWUFERERDamlxWjVnQnFZeUdBYWdCQUxnQkFzQUJBTkVCUFFyWG8zQlBsa0RoQVRNek16TXpSWnBBNkFHMHpxcUNBb2dDSUlrRTdGRzRIb1ZySlVDZ0JBQ2hCUUFBQUFBQUFBQUFHaUE1WWpsbE9ETTFZVGszTm1ZMFlqWm1ZbU5tWkdVeE5EZzJaVFF5TXpneVlpQUVLSVBIazgwR1NBRlNCak13WVRnNU9Wb2NDZ05RU0ZBUkVGZzV0TWgydmo4YUExQklVQ0VRV0RtMHlIYS1QMklGWlc1ZlVFaG91UlJ3QVhnQWlnRUhTQUY0QU1nQkFhb0JCd29ETURJeEVBTHlBU0k1WWpsbE9ETTFZVGszTm1ZMFlqWm1ZbU5tWkdVeE5EZzJaVFF5TXpneVlsOHdrZ0lCTkpvQ0FBQUFBUF9fQVFBQV9fOW43bVByQ1FFQUFBIn0%3D&amp;utid=b43fb1c9-c7c9-2f89-b81f-56a93bdc3cf3&amp;tm_stars=3&amp;client_id=skyscanner_app&amp;redirect_delay=1000&amp;price_policy=2&amp;pre_redirect_id=56c649ea-729b-6a18-ff22-4a5fcf9f8a32&amp;tm_city_code&amp;max_price=4233&amp;guests=1&amp;request_id=56c649ea-729b-6a18-ff22-4a5fcf9f8a32&amp;tm_country_code=PH</t>
  </si>
  <si>
    <t>14.4975625, 121.0333125</t>
  </si>
  <si>
    <t>Edison Avenue, South Admiral Village, Merville, Parañaque District 2, Parañaque, Southern Manila District, Metro Manila, 1713, Philippines</t>
  </si>
  <si>
    <t>RedDoorz Plus near Johnson and Johnson Paranaque</t>
  </si>
  <si>
    <t>www.skyscanner.com.ph/hotel_deeplink/4.0/PH/en-US/PHP/h_bc/204226382/2026-03-02/2026-03-03/hotel/hotel/hotels?legacy_provider_id=13&amp;rooms=1&amp;hb_data=UqjsZDsoozl6kh2k7QPkcIH5F3hDdmuRaKXu1gHhwm7-pv4fF887RHbFxuIFbTEbouRlv0XGCRzx8IPpStml8LV2iVz_N26eMxjFWf4p67jnqyX2kTJ-Kfu1aMSh5fF8xJT9hLZKjXYKlEVjVkgRIU-9vubpd4n8rkqDvf4w_s8WcwHWV6sgfu5hRxxvBSwN7l9McregqoZj96C9TzDTZ4WLamjYCIEJ0JrygG319z6l8GRu_ObH3ZAVMwWP50Pofm7qd_76QoRZtxil-MX0o7CtubqgTvJUc45sZnsCnaT8phYHNDjuI53JFpXkqvhvkXroORn7CbRF2VB7TSX6WPTfs84CjQadHHOPROHGmqGLwheBnp15zxvHDybjLqVBZwHP0UbyXFjkAL2r6sbp8-gV6kYCDu9BgeebUMiHZU46o6c8&amp;q_datetime_utc=2026-03-02T01%3A39%3A48&amp;ticket_price=944&amp;quote_id=2464700319642822363&amp;utid_state=1&amp;channel=iphone&amp;tm_place_name=Pasay&amp;deeplink_data=eyJmaWVsZHMiOnsic2lnbmF0dXJlIjoiMGJlZWI2ZTZjNzVkZjAwOTdlNjY2YTRmZmYwNTc3MjEiLCJibG9ja19pZCI6InYxX0NnRXRFTXdDR2lnS0hUSXdNall0TURNdE1ESlVNREE2TURBNk1EQXVNREF3S3pBM09qQXdFQUVZM3dFb0FUZ0JJZ0lJQVE9PV9DaWdJeUxybWZSQUNHTmFyZ2MwQklBd291c1czQ2pBQ1NnMHpOalZFTVRBd1VGOHhNREJRVUpnRkVnSUlBUm9FS0FJd0FTSUVDQUlZQWc9PSJ9fQ%3D%3D&amp;utid=10c9d50e-573d-e05d-5fbb-dac7541863f4&amp;tm_stars=2&amp;client_id=skyscanner_app&amp;redirect_delay=1000&amp;price_policy=2&amp;pre_redirect_id=d72adbe8-134a-c7ef-5163-001e78804542&amp;tm_city_code&amp;max_price=1129&amp;guests=1&amp;request_id=d72adbe8-134a-c7ef-5163-001e78804542&amp;tm_country_code=PH</t>
  </si>
  <si>
    <t>14.4591854, 121.0313704</t>
  </si>
  <si>
    <t>Grami Hotel, Auden Street, Goodwill 3, San Antonio, Parañaque District 2, Parañaque, Southern Manila District, Metro Manila, 1270, Philippines</t>
  </si>
  <si>
    <t>DG Grami Hotel</t>
  </si>
  <si>
    <t>www.skyscanner.com.ph/hotel_deeplink/4.0/PH/en-US/PHP/h_h1/203714378/2026-03-05/2026-03-06/hotel/hotel/hotels?legacy_provider_id=927111&amp;rooms=1&amp;closed_user_group=mobile&amp;hb_data=jCkGzjlzGScfV4yphKVZanOUln-EjD8Zyse7fkHhSgKV_NkuTPoUjMVcYDs6jSC_yU2e5j_30i8WlNjaTsXsGd3U8cMpDcM0ALQU9sEk_7MQfxW2uxPA_maxuW6wYXPvZOdVyc3S8_iotLLewj6J2bgpmeCquI4usUBa3nDSvaae82ZPWyK70-ObPeB1ctyDodzA4uSVRM_WKyzdHoj9enta9c3vIzsipRgXEc5uGXkq0nI1FaeJ-OX_Id-FSjIXwH6arpeeir-3SN97r9GoIJOdXZE%3D&amp;q_datetime_utc=2026-03-05T14%3A41%3A39&amp;ticket_price=2025&amp;quote_id=8074843041990313336&amp;utid_state=1&amp;channel=iphone&amp;price_without_closed_user_group=2250&amp;tm_place_name=Posadas+Village&amp;deeplink_data=eyJmaWVsZHMiOnsic2lnbmF0dXJlIjoiMjc5NzhjNTA0YzU5NTkzZTMwMDdjNzM0MjQ4ZWQ1ODEifSwidXJsIjoiaHR0cHM6Ly9waC5ob3RlbHMuY29tL0hvdGVsLVNlYXJjaD9tcGQ9UEhQJnRwaWQ9MzIxNCZtcGU9MTc3MjcyMTY5OCZlbmREYXRlPTIwMjYtMDMtMDYmYWR1bHRzPTEmbXBuPTIyMDgzMjA3NiZtcG09MjQmbXBwPTEmbG9jYWxlPWVuX1BIJm1wbz1FQyZjaGlkPWNmODgwY2NhLWY5N2MtNGRlNC1iMmNiLTA1NDcyMDZkMWEyNSZtcHE9MTgwOC4wNCZlYXBpZD00NCZtY3RjPTMmY3VycmVuY3k9UEhQJnJhdGVwbGFuaWQ9Mzg1NjEwOTU2JnNlbGVjdGVkPTMyMDAxNjY2JnN0YXJ0RGF0ZT0yMDI2LTAzLTA1Jm1wYj0yMTYuOTYmbXBhPTE4MDguMDQifQ%3D%3D&amp;utid=e28a2e70-45cf-37ff-ba3e-ab6c1bdae800&amp;tm_stars=2&amp;client_id=skyscanner_app&amp;price_policy=2&amp;pre_redirect_id=4b7d983f-6779-b40c-6a52-e217d8ae4bff&amp;tm_city_code&amp;max_price=2359&amp;guests=1&amp;request_id=4b7d983f-6779-b40c-6a52-e217d8ae4bff&amp;tm_country_code=PH</t>
  </si>
  <si>
    <t>14.5279128, 120.9882233</t>
  </si>
  <si>
    <t>parking, wifi, elevator, air_conditioning, non-smoking, internet_access, 24-hour_front_desk_service, smoking_areas, massage, currency_exchange, spa, multilingual_staff, room_service, express_check-in, restaurant, safe_deposit_box, car_rental, business_center, heat, television, desk, shower, luggage_storage, airport_shuttle, photocopier, accessible, fax, concierge, casino, complimentary_bottled_water, telephone, ticket_office, minibar, valet_parking, wake-up_call</t>
  </si>
  <si>
    <t>Featuring massage services, DG Grami Hotel is located in Manila in the Luzon region, 7.5 miles from Mall of Asia Arena and 7.6 miles from Newport Mall.</t>
  </si>
  <si>
    <t>Hop Inn Hotel Aseana City Manila</t>
  </si>
  <si>
    <t>www.skyscanner.com.ph/hotel_deeplink/4.0/PH/en-US/PHP/h_ck/200521724/2026-03-05/2026-03-06/hotel/hotel/hotels?legacy_provider_id=79&amp;rooms=1&amp;hb_data=g1ZQ1oqDy8A_Y7vOSqxLz1Eknnpm5XIixe5l4to-jNiWu5_x_Tcni7tLQ3EfbIofjwph-I32E-AHFdYGMMO6p_6nQTga7CXRXIiJ7Q513o8FvXY1SPB5AdaMvaaXruI4vGYF24U5hCFv_M72MqO4P89x1kxvOc_ZHJpqq5mHjNaiEpa6wdlz57MQxI-Z9HH1mJHSA-zycg4RQFkw5r1qGRGtLLI1KwDDz1wj1mWMGzahEnKqD_lOQdVT2c4Dcx_gDOl5Ak1oTYfO7n1uJihgHsEzxTY%3D&amp;q_datetime_utc=2026-03-05T14%3A41%3A39&amp;ticket_price=3480&amp;quote_id=1447686819457936847&amp;utid_state=1&amp;channel=iphone&amp;tm_place_name=Baclaran&amp;deeplink_data=eyJmaWVsZHMiOnsicm9vbV9pZCI6IjQ1MjQ1NyIsInNpZ25hdHVyZSI6IjQ3YmNlMTUwMjkzZjNkMjYyMDY3ZGVjNDFmNDZmNDQ2IiwicmF0ZV9wbGFuX2NvZGUiOiIzNTQ4MDM1In19&amp;utid=8eb27f97-1278-649f-5f90-1806bfa4dca2&amp;tm_stars=3&amp;client_id=skyscanner_app&amp;price_policy=2&amp;pre_redirect_id=1df8b025-2f7a-4b07-33b5-f848843901ab&amp;tm_city_code&amp;max_price=3480&amp;guests=1&amp;request_id=1df8b025-2f7a-4b07-33b5-f848843901ab&amp;tm_country_code=PH</t>
  </si>
  <si>
    <t>14.4949375, 121.0141875</t>
  </si>
  <si>
    <t>9, B. Cabrera Drive, Baclaran, Parañaque District 1, Parañaque, Southern Manila District, Metro Manila, 1700, Philippines</t>
  </si>
  <si>
    <t>When you stay at Hop Inn Hotel Aseana City in ParaÃ±aque, you'll be in a shopping district, just steps from Parqal Shopping Center and 8 minutes by foot from Ayala Malls Manila Bay. This hotel is 0.6 mi (1 km) from City of Dreams Manila and 0.8 mi (1.3 km) from Mall of Asia Arena.
Make use of convenient amenities, which include complimentary wireless internet access and bike parking.
Enjoy a meal at But First, Coffee or snacks in the hotel's coffee shop/cafe.
Featured amenities include a 24-hour front desk, multilingual staff, and luggage storage. Free self parking is available onsite.
Make yourself at home in one of the 196 air-conditioned rooms featuring flat-screen televisions. Complimentary wireless internet access keeps you connected, and satellite programming is available for your entertainment. Private bathrooms with showers feature bidets and hair dryers. Conveniences include safes and desks, and housekeeping is provided on request.</t>
  </si>
  <si>
    <t>RedDoorz @ Moonwalk Paranaque</t>
  </si>
  <si>
    <t>www.skyscanner.com.ph/hotel_deeplink/4.0/PH/en-US/PHP/h_fd/191950669/2026-03-02/2026-03-03/hotel/hotel/hotels?legacy_provider_id=927050&amp;rooms=1&amp;closed_user_group=apps&amp;hb_data=w37aZsGCsLq6x5tDFGXkVd_OuknpVkLmp3SKnFmow-sU2B78z-4zX98hYLEH9MXsfjyG6voaZ2Z5TpnJr0SId5DX1ELNacB47o_8eCDE-pqdtOx8JOw-WKYIAq24tUdXUnRdMTxPPISTa-7bNDMd6iNA9dueo5hTXbwP9Eza1OA35AEvuARzq2lMStChPwASd_JkY-B2dQ8olm5xrqKncyzEtq5-9J74Ky7oOEqDscC2aHXoxfZmOL0ddWOYm8q4wbdsjRh2sYIRx-PjzZQPES9gbpLPick1AplzYMmTNeFQiF3rE3ECdLQxW7pB2f1oLyicnQ4G6TaRfkyqG9oaNfuS02nhl1FccPqohjhgwcmkVffvRZBbJ5fUyrxxQQnF2bafCkuQG9wnMWQdLD8z2mzH7IkAK5YCUt7vozqn-GfGnQ%3D%3D&amp;q_datetime_utc=2026-03-02T01%3A39%3A51&amp;ticket_price=1016&amp;quote_id=6708793092613883&amp;utid_state=1&amp;channel=iphone&amp;price_without_closed_user_group=3263&amp;tm_place_name=Pasay&amp;deeplink_data=eyJmaWVsZHMiOnsic2lnbmF0dXJlIjoiMTUyNDkxODM3OTk5N2E4MWI1NGU3YzZiNDY5OTBlMGEifSwidXJsIjoiaHR0cHM6Ly9kZWFscy52aW8uY29tP3NpZz0wYmQ5ZDFlMmVlNWMzYTFjYzEyNmZiZmRiZTZkOTYwOTNhNjdmYmYyOTZhNThiMGZkMDcwNTkyNzQ1ODdiOTBjMmQzNTMzMzMzMTMyMzAzNzM0MzQmc2lnLWlzcz1tZXRhJnR1cmw9aHR0cHMlM0ElMkYlMkZ2aW8uY29tJTJGSG90ZWwlMkZTZWFyY2glM0ZjaGVja0luJTNEMjAyNi0wMy0wMiUyNmNoZWNrT3V0JTNEMjAyNi0wMy0wMyUyNmN1cnJlbmN5JTNEUEhQJTI2ZXB2JTNETVM0eSUyNmVzZCUzRC1tdG55eDluNC1UNEszUWIzS1FOUUhEMi1SaFFKN0VNeE1vaXpydjktMmNaWThqbHFnX0RFN1FfM01jSGJGWHNldlRONmlsR0ZjMm1keUhWeUxqaDdTVjlVcFU1YVNmU29lVzhyVlpsU0dPWEZwUjRXNnclMjUzRCUyNmZvcmNlQ3VycmVuY3lDaGFuZ2UlM0QxJTI2Zm9yY2VMYW5ndWFnZUNoYW5nZSUzRDElMjZob3RlbElkJTNEMjMyMzM1MzUlMjZsYWJlbCUzRHNyYyUyNTNEc2t5c2Nhbm5lciUyNTI2dWNvdW50cnklMjUzRFBIJTI1MjZ1ZGV2aWNlJTI1M0Rtb2JpbGUlMjUyNmhvdGVsJTI1M0QyMzIzMzUzNSUyNTI2ZGF5JTI1M0QyJTI1MjZtb250aCUyNTNEMDMlMjUyNnllYXIlMjUzRDIwMjYlMjUyNmxvcyUyNTNEMSUyNTI2b2ZmZXJpZCUyNTNEb2xaRmc2Xzg1Nmc4JTI1MjZwcmljZSUyNTNEMTAxNi4zNyUyNTI2Y3VycmVuY3klMjUzRFBIUCUyNTI2dXNlcmxhbmclMjUzRGVuJTI1MjZfdGglMjUzRDM0MWIwYTdiZDFlMWViMWQ4NmIwODYzZTAyMTE3MWI5ZDc0OTRmMTc5NGZiMzg5NiUyNTI2ZHRzJTI1M0QxNzcyNDE0NTQ2JTI1MjZvbHV0JTI1M0QxNzcyNDE0NTQ1JTI1MjZjYW5QYXlMYXRlciUyNTNEZmFsc2UlMjUyNnJlcXVlc3RVc2VyR3JvdXAlMjUzRCUyNTI2b2ZmZXJVc2VyR3JvdXAlMjUzRHB1YmxpYyUyNmxhbmclM0RlbiUyNm90aSUzRFNHam9nejNVS1VrJTI2cHJlZmVycmVkUmF0ZSUzRDEwMTYuMzclMjZwcm9maWxlJTNEcjJkMm03M2tuOCUyNnJvb21zJTNEMSUyNnRva2VuJTNEN2ZlMjc2JTI2dXNlckNvdW50cnklM0RQSCUyNnV0bV9jYW1wYWlnbiUzRHNreXNjYW5uZXIlMjZ1dG1fbWVkaXVtJTNEY3BjJTI2dXRtX3NvdXJjZSUzRHNreXNjYW5uZXIifQ%3D%3D&amp;utid=d143e9a2-ec8b-995e-7c0e-a6ee3f7e2d89&amp;tm_stars=2&amp;client_id=skyscanner_app&amp;redirect_delay=1000&amp;price_policy=2&amp;pre_redirect_id=27c02fa1-04b2-002d-32a3-9ed4df03c8a7&amp;tm_city_code&amp;max_price=1570&amp;guests=1&amp;request_id=27c02fa1-04b2-002d-32a3-9ed4df03c8a7&amp;tm_country_code=PH</t>
  </si>
  <si>
    <t>14.4736149, 121.0052959</t>
  </si>
  <si>
    <t>www.skyscanner.com.ph/hotel_deeplink/4.0/PH/en-US/PHP/h_bc/200463087/2026-03-05/2026-03-06/hotel/hotel/hotels?legacy_provider_id=13&amp;rooms=1&amp;closed_user_group=apps&amp;hb_data=DHk26x28byrpQZk9B0ip5ijuTFTRpX2NddUTuv-R8ILaZWbSsGnV0bFLdy1ow9vsyjvZdpjbwbp4o8hI8DmYE8Cg6jjNu3EtGDqFRYm90UEK1nVMIPCsaAIE-iS2QgpQH0pd5xa-VvNQvULdvPp-ixgjqP9mXm107FrowLqWIxwtwR5W3PzCDmNJVi11OTg8UEn6YSTaOtjxFO67Yc7yyBVGDCdJy2lEDtjlSLqzFT4zjbX3YUMyy66TwScIXRdYHdN2O6p-rQTb73wAbKhoAQfl3LGQRTyMfUnZdoAmSA14VMIFrCcZuF2v8FyFBC1-xs-4XDOEkKuI7-NMRstrEWQ3G_wRF5u0fAbM7oGOSFQYT20_H58efhvMj5RWei8b6G0_oJ-4jGDG4NAVMAGRgukmmM3IegAHGy_txudxZtgYt_axhXg%3D&amp;q_datetime_utc=2026-03-05T14%3A41%3A39&amp;ticket_price=663&amp;quote_id=-939520651221819973&amp;utid_state=1&amp;channel=iphone&amp;price_without_closed_user_group=806&amp;tm_place_name=Metro+Manila&amp;deeplink_data=eyJmaWVsZHMiOnsic2lnbmF0dXJlIjoiMmIzMTEyNjFlZTI3OWE1ZjU4Y2Y2ODY2MzljYTY0M2YiLCJibG9ja19pZCI6IjQ2MDIyMDQxNl8xNDAzNjk0ODNfMF8wXzAifX0%3D&amp;utid=09d52ca6-7b63-5581-402c-1f2dd6f6d8b2&amp;tm_stars=0&amp;client_id=skyscanner_app&amp;price_policy=2&amp;pre_redirect_id=d6360e43-04f3-96af-3421-cd1b5ce6061d&amp;tm_city_code&amp;max_price=1377&amp;guests=1&amp;request_id=d6360e43-04f3-96af-3421-cd1b5ce6061d&amp;tm_country_code=PH</t>
  </si>
  <si>
    <t>14.5095468, 120.9934335</t>
  </si>
  <si>
    <t>RedDoorz Plus Near Tambo Paranaque</t>
  </si>
  <si>
    <t>www.skyscanner.com.ph/hotel_deeplink/4.0/PH/en-US/PHP/h_ct/205259139/2026-03-05/2026-03-06/hotel/hotel/hotels?legacy_provider_id=31&amp;rooms=1&amp;closed_user_group=general&amp;hb_data=_RoaKYaOnypA4xMynfxXateRDv_a5srH1Nym3CKRDFMICOLJFWKztI5QAQj-VJrm-O9ccEVfy87dAa7j2sVb2AVmefB3Zewyx1orFXOkXEU-7h-Wu9apk1j53h49KkdsU3qbmQ_sVBQhOSycFy09fc1mq8hslbfTyi-EDOpwyzVLeYYw3w2ScwuDSukk2HsmK5uvoWklXHKkvPiQy9lvozvs6Egr3V5mHtQ9JLNlVaANe9_fNN_2JG56t0KJlosPsEDKC_cJiaQKawElAXRYkT0N85dxb2N7WV4mmKdi5QESuqjoKdaQG_MpNRv_ixteSbUv-zBBSG4TcEXXULEOCYfa77duPRlKItIdLij-lz5GesztYne3tMjE74dEIzZwOC2gSh4_qy6wR_-Hryzx5roOhJ54tpSZjHy32ohE2Q%3D%3D&amp;q_datetime_utc=2026-03-05T14%3A41%3A40&amp;ticket_price=1045&amp;quote_id=-2825221476969715457&amp;utid_state=1&amp;channel=iphone&amp;price_without_closed_user_group=2273&amp;tm_place_name=Para%C3%B1aque+City&amp;deeplink_data=eyJmaWVsZHMiOnsic2lnbmF0dXJlIjoiNGJiYzQwMDU2YzFkYjEyY2U5ZWI0MjkyM2NmYTMzNTAifSwidXJsIjoiaHR0cHM6Ly9waC50cmlwLmNvbS9ob3RlbHMvcmVkaXJlY3Q%2FaG90ZWxpZD03NzI0NDgwNiZjaXR5PTEyMTg1MSZBbGxpYW5jZWlkPTEyNjA3JnNpZD04ODg4MzImY2hlY2tpbj0yMDI2LTAzLTA1JmNoZWNrb3V0PTIwMjYtMDMtMDYmc2hvcHBpbmdpZD0yMzk1NzhmZGJmZGY0NGFmOWRhMjNmNjY4ZGMyMGE0OCZhZHVsdD0xJmNoaWxkcmVuPTAmYWdlcz0mbGFuZ3VhZ2U9ZW5waCZsb2NhbGU9ZW5fUEgmcm9vbWlkPTEwNzg1MTk0OTYmc3dpZD0wJnBheT1QUCZmZ3Q9MSZjcm49MSZjdXJyPVBIUCZ3a3A9MSZzdGFuZD1INHNJQUFBQUFBQUFfd0RfQUFEX0NsMEtBaGdCRWdRSUFSQUFHbEVJeU0yamdnUVlBREFBT1BzUm1BR0cwLW9rcUFFQXVBRUN3QUVBMFFIc1ViZ2VoYjJMUU9FQkFBQUFBQUJWa0VEb0FieW9rcGdCaUFJZ2lRUUFBQUFBQUFBQUFLQUVBS0VGWElfQzlTaFlvRUFhSURJek9UVTNPR1prWW1aa1pqUTBZV1k1WkdFeU0yWTJOamhrWXpJd1lUUTRJQVFvM0tDbXpRWklBVklHWXpVd1pqUXdXaHdLQTFCSVVCRkhBM2dMSkNpLVB4b0RVRWhRSVVjRGVBc2tLTDRfWWdWbGJsOVFTR2k4RkhBQmVBQ0tBUWRJQVhnQXlBRUJxZ0VIQ2dNd01qSVFBdklCSWpJek9UVTNPR1prWW1aa1pqUTBZV1k1WkdFeU0yWTJOamhrWXpJd1lUUTRYektTQWdFMG1nSUFBQUFBX184QkFBRF9fX05LZUdQX0FBQUEifQ%3D%3D&amp;utid=9086c602-79d8-441e-8e07-6ccad205ab1f&amp;tm_stars=2&amp;client_id=skyscanner_app&amp;price_policy=2&amp;pre_redirect_id=a9bdac6a-6e11-06d9-6781-29a172ca0527&amp;tm_city_code&amp;max_price=4592&amp;guests=1&amp;request_id=a9bdac6a-6e11-06d9-6781-29a172ca0527&amp;tm_country_code=PH</t>
  </si>
  <si>
    <t>14.45548, 121.031323</t>
  </si>
  <si>
    <t>RedDoorz near Tambo Quirino Avenue, Villamar 2nd Street, Tambo, Parañaque District 1, Parañaque, Southern Manila District, Metro Manila, 1701, Philippines</t>
  </si>
  <si>
    <t>Located in Manila, within 2.7 miles of Mall of Asia Arena and 2.9 miles of SMX Convention Center, RedDoorz Plus near Tambo Paranaque has free WiFi. Featuring a fitness center, this 1-star hotel has air-conditioned rooms with a private bathroom.</t>
  </si>
  <si>
    <t>Purple Tree Bed &amp; Breakfast</t>
  </si>
  <si>
    <t>www.skyscanner.com.ph/hotel_deeplink/4.0/PH/en-US/PHP/h_ad/129837962/2026-03-05/2026-03-06/hotel/hotel/hotels?legacy_provider_id=22&amp;rooms=1&amp;closed_user_group=general&amp;hb_data=xiRO2MwkNra_I3QIibuhsENwZTbvh33m5ZMvaSyUvSvhlt0wA2Zg39_AM_kCfQ0vWpQfS8yws3JVWNMiT2bwooMtoyK2F9NHhb8Y98Lc_xDyTtPm1PsJrBGe6jS1ZcCqJ8wnjD4eJtlzGkORVwG4g2j4EHoQ7hraFCBetKfj9R-zV6eO3AA2yZ3oEmHtBIkcWhZ6cHSq8r5Eq2VwV__cIPoRDV1r9FxztSlp3tjWIkqLhzxuKsJwRhZpGJmcnEVemrRXLmabCYPy11QTAyY6iY7esK1LYtzWp4lDkZaJx2sOuAqyZSkEJ9AagMxuUm4JYs_TLjtL2hwn-UnzyI6Slbt9MaG5WRoH8p0Xdo6laSMWtPFzINE1FUmqQIJQ0zwU28w96Z_S6bNV-5N2t6U0OJwP3JU0gbxoJhXg_-XzAHDx&amp;q_datetime_utc=2026-03-05T14%3A41%3A41&amp;ticket_price=2103&amp;quote_id=3103424903841885634&amp;utid_state=1&amp;channel=iphone&amp;price_without_closed_user_group=3561&amp;tm_place_name=Posadas+Village&amp;deeplink_data=eyJmaWVsZHMiOnsic2lnbmF0dXJlIjoiMDI2YmIwMGQ2MGZmNjFkMWYwN2I4YmE5MGFmZmU5OGQifSwidXJsIjoiaHR0cHM6Ly93d3cuYWdvZGEuY29tL3BhcnRuZXJzL3BhcnRuZXJzZWFyY2guYXNweD9jaWQ9MTg0NjM4MyZoaWQ9NjI2MDMwJmN1cnJlbmN5PVBIUCZjaGVja2luPTIwMjYtMDMtMDUmY2hlY2tvdXQ9MjAyNi0wMy0wNiZOdW1iZXJvZkFkdWx0cz0xJk51bWJlcm9mQ2hpbGRyZW49MCZSb29tcz0xJm1jaWQ9Mjc5ODImbWFzdGVyUm9vbUlkPTMwMzU4NjImbXB0PVJYUTFaamt4ZW5WM2J6WjFTVFEzUzFOcVFWaFZPVTRyT0VsSk0ydE5Obmt6TW1OUlFtbE9Ua0ZYV2s1c1NFczRORmRoY0ZsMmRERXhhbkl3ZFZORk0xRlpSRk5uUjFoVmFYbGhkRk01T0QwJlRvdGFsUHJpY2U9MjEwMy4yMiZUb3RhbFRheD0xOTYuODgmVG90YWxGZWU9MTgyLjM5JlRvdGFsU3VyY2hhcmdlPTAmbWN1cj1QSFAifQ%3D%3D&amp;utid=7bc44949-7225-2fb3-8066-4e8618a80eb3&amp;tm_stars=0&amp;client_id=skyscanner_app&amp;price_policy=2&amp;pre_redirect_id=7b90ba6d-a04b-c794-2474-5a82bf311605&amp;tm_city_code&amp;max_price=4418&amp;guests=1&amp;request_id=7b90ba6d-a04b-c794-2474-5a82bf311605&amp;tm_country_code=PH</t>
  </si>
  <si>
    <t>14.5184395, 120.9812227</t>
  </si>
  <si>
    <t>President's Ave/Maywood Village 1, President's Avenue, Teoville Subdivision, BF Homes, Parañaque District 2, Parañaque, Southern Manila District, Metro Manila, 1718, Philippines</t>
  </si>
  <si>
    <t>Set within a private courtyard, Purple Tree Bed &amp; Breakfast offers modern, cozy rooms in ParaÃ±aque City. The property features an outdoor pool and 24-hour front desk. Free WiFi is available in all rooms.</t>
  </si>
  <si>
    <t>www.skyscanner.com.ph/hotel_deeplink/4.0/PH/en-US/PHP/h_ad/205195610/2026-03-02/2026-03-03/hotel/hotel/hotels?legacy_provider_id=22&amp;rooms=1&amp;closed_user_group=general&amp;hb_data=D7_34Jgjk9CwmqE0L-ZbH_0p0xDvsenOCWn7nkNXDfMPy-uTNUlCHM7PvJ62ZO7Q8sI4KeGbnt_P2ljc2xBJu2oNchQsi41ikRGjNfhbJEBtcdOMmln1teOrNus1IrtZauHLElTi70kODzzP19w3bgwGoV5cbvjU7G9rzXx_nAvhOVBq99YUcDhanYE6ihkeH9lHvjgQVHH2e5AdSdo3zwJ04IGduWOu19QGnV7PYbGkKO1UKrMnz7yfJ7j7o6FNHbwk0cGlUW-GhIn46dyTjSMV8zd7Rtv8oObnXqVCqwHURubluSxdR20WjXt48G75mZS9IkKlEy2DCPD7xuUDr3vUFRGcsJXMTC2aV4KUcMK6Fbs2Yez6wfRr04MV8eLVEzgcrBdnqaDJdO9Dl7rNgRgwq1q6bRGNAI6qINx1xmzT&amp;q_datetime_utc=2026-03-02T01%3A39%3A56&amp;ticket_price=2682&amp;quote_id=-161936959402704777&amp;utid_state=1&amp;channel=iphone&amp;price_without_closed_user_group=8720&amp;tm_place_name=Tambo&amp;deeplink_data=eyJmaWVsZHMiOnsic2lnbmF0dXJlIjoiMWY0OWU3NjBmMTY0Y2IzOTQ0MDBhOTRhNDFiYzllNjMifSwidXJsIjoiaHR0cHM6Ly93d3cuYWdvZGEuY29tL3BhcnRuZXJzL3BhcnRuZXJzZWFyY2guYXNweD9jaWQ9MTg0NjM4MyZoaWQ9MjgxMzkxMTQmY3VycmVuY3k9UEhQJmNoZWNraW49MjAyNi0wMy0wMiZjaGVja291dD0yMDI2LTAzLTAzJk51bWJlcm9mQWR1bHRzPTEmTnVtYmVyb2ZDaGlsZHJlbj0wJlJvb21zPTEmbWNpZD0yODAyMyZtYXN0ZXJSb29tSWQ9OTE3ODg2OTUxJm1wdD1OR2xMUVdKbE5rOXBURWt4T0hKMU0wdG9WM2R0YmtKTFduUjVibFZCTlZwSkszZDBaMGhNTDBaQ1VtWXdOM2hhWkdOcFNtaDRlV2xvWVVSeloxUndSVmRIV2tSVU5HOTZlR3hqUWt0QlBUMCZUb3RhbFByaWNlPTI2ODEuODYmVG90YWxUYXg9MzAzLjI3JlRvdGFsRmVlPTAuMDAmVG90YWxTdXJjaGFyZ2U9MCZtY3VyPVBIUCJ9&amp;utid=54fea808-d0ef-efaa-7f45-bd98e9d30eec&amp;tm_stars=4&amp;client_id=skyscanner_app&amp;redirect_delay=1000&amp;price_policy=2&amp;pre_redirect_id=2e02113c-ba42-c503-c000-18e56a4d66de&amp;tm_city_code&amp;max_price=7868&amp;guests=1&amp;request_id=2e02113c-ba42-c503-c000-18e56a4d66de&amp;tm_country_code=PH</t>
  </si>
  <si>
    <t>14.5179181, 120.9961708</t>
  </si>
  <si>
    <t>Go Hotels Manila-Airport Road, Quirino Avenue, Tambo, Parañaque District 1, Parañaque, Southern Manila District, Metro Manila, 1702, Philippines</t>
  </si>
  <si>
    <t>Go Hotels Manila Airport Road</t>
  </si>
  <si>
    <t>www.skyscanner.com.ph/hotel_deeplink/4.0/PH/en-US/PHP/h_xp/139440398/2026-03-02/2026-03-03/hotel/hotel/hotels?legacy_provider_id=1&amp;rooms=1&amp;closed_user_group=mobile&amp;hb_data=dv4u5hnNxcazr1TGUWQmCMsSZxNTBIcocCOuLMTd87NhnmAPMAnfKT_wdcEbtn6ylPhb-ENf174_kJxcNBEP9Nt6g59AGPqu6byhykaukWeQqrBvQ_APA5h31q66U5oF-0UiobUySdDpG9CbF8-2ueDutaD_89oMUwsclQrQjho2L5ZuD80u3Z1tAZWUlGCgHszHiGxoGsn-F_pGNWTQ98BTuwa-6JF94w1Kti5M4yGIb36DYIP5WsHuh6XeOlol2AmnC9TJz3XfKzpT0UB9UeJz1Gk%3D&amp;q_datetime_utc=2026-03-02T01%3A39%3A59&amp;ticket_price=2228&amp;quote_id=1108582077195850593&amp;utid_state=1&amp;channel=iphone&amp;price_without_closed_user_group=3051&amp;tm_place_name=Pasay&amp;deeplink_data=eyJmaWVsZHMiOnsic2lnbmF0dXJlIjoiODYyODRjM2QxNjIzZTdmYTUyOWVlYTRmZDgyNjk2ZmQifSwidXJsIjoiaHR0cHM6Ly93d3cuZXhwZWRpYS5jb20ucGgvSG90ZWwtU2VhcmNoP3RwaWQ9NjgmbXBlPTE3NzI0MTQ3MzYmZW5kRGF0ZT0yMDI2LTAzLTAzJmFkdWx0cz0xJmxvY2FsZT1lbl9VUyZjaGlkPTliNGNlMjdiLTAyODctNDQ4ZS05Y2Q2LTVmYWM0MGI3NTZmYSZlYXBpZD00NjIzMCZtY3RjPTMmc3RhcnREYXRlPTIwMjYtMDMtMDImbXBkPUdCUCZtcG49MjAxNDIxNzM4JmN1cnJlbmN5PUdCUCZyYXRlcGxhbmlkPTI5NjM0OTkzOSZtcG09MjQmbXBwPTEmbXBvPUVDJnNlbGVjdGVkPTEzMzkyNzg0Jm1wYj0zLjA3Jm1wcT0yNS41NyZtcGE9MjUuNTcifQ%3D%3D&amp;utid=286da85d-3f4f-5886-57f3-2c2f3109aca6&amp;tm_stars=3&amp;client_id=skyscanner_app&amp;redirect_delay=1000&amp;price_policy=2&amp;pre_redirect_id=3a04a2e2-4133-5a83-2d47-01d3ff67ca9f&amp;tm_city_code&amp;max_price=2460&amp;guests=1&amp;request_id=3a04a2e2-4133-5a83-2d47-01d3ff67ca9f&amp;tm_country_code=PH</t>
  </si>
  <si>
    <t>14.4923673, 121.0154919</t>
  </si>
  <si>
    <t>parking, wifi, elevator, air_conditioning, non-smoking, internet_access, 24-hour_front_desk_service, smoking_areas, massage, spa, multilingual_staff, room_service, express_check-in, express_check-out, safe_deposit_box, meeting_facilities, lounge, banquet_service, heat, television, desk, shower, shuttle_service, games_room, luggage_storage, airport_shuttle, accessible, concierge, wheelchair_accessible, telephone, hairdryer, valet_parking</t>
  </si>
  <si>
    <t>www.skyscanner.com.ph/hotel_deeplink/4.0/PH/en-US/PHP/h_bc/200565033/2026-03-02/2026-03-03/hotel/hotel/hotels?legacy_provider_id=13&amp;rooms=1&amp;closed_user_group=apps&amp;hb_data=xcFq5IohOTjmdhV_B4BcyPj-rmbCc8ohGCg-GLzUA0-c4ktNFUzRYCW6Yi3Gny0PHG4DjQCxZNKDFaeQ_gpKl1-YH-WhiShvVk0CGYkHg-qyGFlA7WUFkAH7T212JLMAsL18Nf-c5-Wj1GkRcW6eXspF5-Bsy67hvidJAFyy3doxd6YhYdQQdEJjadnm_BgAdQrpO6lIESSbOhVViiNaMWK6ZNy6EkPltB3_mVho8bzmXMrbI9AmWN2H-2YwAuHdt8FVeKaRKukP5LKBoImqP6xn0u9iq38v7Jntwl-sqiOTXUA9TUx3fL-_qmsOkDSPmE3CscopBA0C4bIAJx2CNyYz7RzUPeZnUDOKMe2IHu9ENqcgj0_eIgk1gHo9iswLdrpmZGgJ16el0rPzAoJqPWR3WeCJVAok60mbD1BR0FcQdCIY6Mw%3D&amp;q_datetime_utc=2026-03-02T01%3A40%3A02&amp;ticket_price=1280&amp;quote_id=-4924921620593868165&amp;utid_state=1&amp;channel=iphone&amp;price_without_closed_user_group=1649&amp;tm_place_name=Pasay&amp;deeplink_data=eyJmaWVsZHMiOnsic2lnbmF0dXJlIjoiNmIwNWVmMDIyODNjNmZjMmMxNGM4MzY2NTQzNTNhOTgiLCJibG9ja19pZCI6IjQ2Nzc1MzMwMV8xNDQ2NDg3MTlfMF8wXzBfNzA4MTY3In19&amp;utid=ef819fc3-3f61-77fd-f037-b2ee6cd0d96b&amp;tm_stars=0&amp;client_id=skyscanner_app&amp;redirect_delay=1000&amp;price_policy=2&amp;pre_redirect_id=9865574b-da0c-b7d3-a779-8f3fa9ffb770&amp;tm_city_code&amp;max_price=1280&amp;guests=1&amp;request_id=9865574b-da0c-b7d3-a779-8f3fa9ffb770&amp;tm_country_code=PH</t>
  </si>
  <si>
    <t>14.4369542, 121.0069272</t>
  </si>
  <si>
    <t>Villarica, Alabang-Zapote Road, Bautista Compound, Talon Uno, 2nd District, Las Piñas, Southern Manila District, Metro Manila, 1740, Philippines</t>
  </si>
  <si>
    <t>Sultana Ysabella Hotel and Event Inc.</t>
  </si>
  <si>
    <t>https://www.google.com/maps/place/RedDoorz+@+Kassel+Residences+Para%C3%B1aque/data=!4m11!3m10!1s0x3397ceede46c3af1:0xabfde4fb1c106ef1!5m3!1s2026-03-01!4m1!1i2!8m2!3d14.4926211!4d121.0146335!16s%2Fg%2F1tsjb5y8!19sChIJ8Tps5O3OlzMR8W4QHPvk_as?authuser=0&amp;hl=en&amp;rclk=1</t>
  </si>
  <si>
    <t>14.4926211, 121.0146335</t>
  </si>
  <si>
    <t>Mercury Drug, E. Rodriguez Avenue, Ison Compound, Moonwalk, Parañaque District 2, Parañaque, Southern Manila District, Metro Manila, 1709, Philippines</t>
  </si>
  <si>
    <t>RedDoorz @ Kassel Residences Parañaque</t>
  </si>
  <si>
    <t>www.skyscanner.com.ph/hotel_deeplink/4.0/PH/en-US/PHP/h_bc/212902564/2026-03-02/2026-03-03/hotel/hotel/hotels?legacy_provider_id=13&amp;rooms=1&amp;closed_user_group=apps&amp;hb_data=Epl0ndY7hzt66KXfG5J4LYjogsnGBWiDPeymPNBKJ-w72CPLwI27mmaHmbarlWpHA1Gu8Ap5hp0FVtj0DzOldCTJvWnFHTCRPjmxq8FDnb8PunEP_jhfObIvNDRALNRHcHQIAafb-gLLCirbiVf2bY69ItCvpM1M5Aa-d6bp5yKG8_QO27KQEoyniS3yTLzxTTqUgL92yA8cLS75rPcDcFMArwsqOvpf7xR7OhLLgSWikVt7j2j7wzxxyYi7zmezzItXq2vIVDKkWCbxVLefdrQ69d8rXXeO7lrnd6BmhJjDBHyBrRhB98j6irAmvG_GP7nxXchRotEOlVxrUwNJLmEcMKDmjPrbAZ9eEsni9tVUpr-8roTLUJFbDN-XZAHqLlkrPE5HAKnWdwLZXBPlIyQpr5-BYUaq98FNiZRsO3DXo0FZ&amp;q_datetime_utc=2026-03-02T01%3A40%3A09&amp;ticket_price=971&amp;quote_id=7882290730491051900&amp;utid_state=1&amp;channel=iphone&amp;price_without_closed_user_group=2383&amp;tm_place_name=Pasay&amp;deeplink_data=eyJmaWVsZHMiOnsic2lnbmF0dXJlIjoiODNlYjA3ZjBlZWMxYjI1MGY2ZmRmYTc1YjNhNTRhYWMiLCJibG9ja19pZCI6IjUzNTcxMzkwMV8zMTA4NTU2OThfMl8wXzAifX0%3D&amp;utid=185631ae-5fce-1fc2-6952-4f8ed2db986e&amp;tm_stars=2&amp;client_id=skyscanner_app&amp;redirect_delay=1000&amp;price_policy=2&amp;pre_redirect_id=981781e3-348e-88ea-c2e1-5411da3af87e&amp;tm_city_code&amp;max_price=971&amp;guests=1&amp;request_id=981781e3-348e-88ea-c2e1-5411da3af87e&amp;tm_country_code=PH</t>
  </si>
  <si>
    <t>14.4339212, 121.0126786</t>
  </si>
  <si>
    <t>Eurotel, Alabang-Zapote Road, Almanza Uno, 2nd District, Las Piñas, Southern Manila District, Metro Manila, 1750, Philippines</t>
  </si>
  <si>
    <t>Eurotel Las Pinas</t>
  </si>
  <si>
    <t>www.skyscanner.com.ph/hotel_deeplink/4.0/PH/en-US/PHP/h_bc/47001942/2026-03-02/2026-03-03/hotel/hotel/hotels?legacy_provider_id=13&amp;rooms=1&amp;closed_user_group=apps&amp;hb_data=aJrMrVsOuYlRg-hVA2WBiqpCTOLXf-OuYAo2xNFWXaFYs73rrcIYhTAd795hIi6ie0aCyd93GExhINa3oeS8LNuHXs1GvqDm-pwU-HxF9ba9OdVhWQSnmoYHRtlErwQDMK-h2B9923SMgxLYQPTkrtz3q_eFqEL1bflnIBh9KLPj2Vh7sV3owA-eEZZgcrJz6Ak8G4myDABDY6jIf_sfvbpGzNkgjRixbB6KgAcCzZRXieWjrMJ3g1IDU7vFILZR-ooDUDgu-kfye0Jvp3HoyRxl5HwSQK3sdunVd0yOm7FrhTojcV2AFeAOk6F_suiCA6Cp6qVEE_N1SqU2iDVRQeCdl2FPWggaz0sqTOyR-Eh9wG4MfB0OS53fhB_xYWcBJHZgk5httcft32e9bx0mDaMoPrg40NtHRwIfgGzbqCR8KfZ5DeU%3D&amp;q_datetime_utc=2026-03-02T01%3A40%3A11&amp;ticket_price=1844&amp;quote_id=-714277638268623644&amp;utid_state=1&amp;channel=iphone&amp;price_without_closed_user_group=2467&amp;tm_place_name=Zapote&amp;deeplink_data=eyJmaWVsZHMiOnsic2lnbmF0dXJlIjoiOTk4ZDU2OTg0MTVmYTdkMWU5NWYyMWE0ODVmZjgyZWIiLCJibG9ja19pZCI6IjEyMTA2MDE5MDFfMzkzMjMyMDgyXzJfMF8wIn19&amp;utid=ebdcb56a-bfcd-8168-051c-ea3e897125ac&amp;tm_stars=3&amp;client_id=skyscanner_app&amp;redirect_delay=1000&amp;price_policy=2&amp;pre_redirect_id=3fed851f-e644-2ad3-ec65-9b8bd81e35a1&amp;tm_city_code&amp;max_price=3167&amp;guests=1&amp;request_id=3fed851f-e644-2ad3-ec65-9b8bd81e35a1&amp;tm_country_code=PH</t>
  </si>
  <si>
    <t>14.4346594, 121.0131973</t>
  </si>
  <si>
    <t>Hotel Dreamworld, Alabang-Zapote Road, Almanza Uno, 2nd District, Las Piñas, Southern Manila District, Metro Manila, 1750, Philippines</t>
  </si>
  <si>
    <t>parking, wifi, elevator, air_conditioning, non-smoking, internet_access, 24-hour_front_desk_service, smoking_areas, massage, multilingual_staff, room_service, restaurant, bar, safe_deposit_box, business_center, meeting_facilities, desk, shower, luggage_storage, airport_shuttle, concierge, complimentary_bottled_water, telephone, ticket_office, hairdryer, wedding_facilities, wake-up_call</t>
  </si>
  <si>
    <t>Hotel Dream World Las Pinas</t>
  </si>
  <si>
    <t>www.skyscanner.com.ph/hotel_deeplink/4.0/PH/en-US/PHP/h_ct/127795988/2026-03-02/2026-03-03/hotel/hotel/hotels?legacy_provider_id=31&amp;rooms=1&amp;closed_user_group=general&amp;hb_data=-aDEONXQEUeN4smXzTasu3DeD0pfZvnBElL7LBnB7xZwSaPQAUrFbV9ztXQOfIFh4M4dJK-zBBURED7Bxj6L_8NeC94frpbP0m-2NIuQAS2p2RhIAdllzNmfcCIZN_uT2Eudq_BmTeF6x1iG_rDSPnVvwH4czlIa-b1EYEEX7MKmeifJWVEQj9TLxC9RnttfDo85LVWCSv5plBUu95oMk7Gchx9QsewYM43KvHMnpqQVFPCp9OnWs_4gOTK5x-uP6L-IHAVa10yIsrl2QgmD85IDDnRS8Lv_bgFRM8I04oYQlMvo_FAbYIP6bNUrofYRVkIzd429wZXF89aLT48Ps7YuORITinJk_zJGTVWcJgcfXPeyfMNo0xEv_oJ-LwB0PhFaykcguGtBurNZhAxDbDYhnS5MLZNkJypc4iGSRw%3D%3D&amp;q_datetime_utc=2026-03-02T01%3A40%3A11&amp;ticket_price=878&amp;quote_id=-5781610447621904944&amp;utid_state=1&amp;channel=iphone&amp;price_without_closed_user_group=1020&amp;tm_place_name=Zapote&amp;deeplink_data=eyJmaWVsZHMiOnsic2lnbmF0dXJlIjoiNWFiZTc3ZGJmZjBlNTdmYTM3YjYzNDcxNWZkMjM2YWUifSwidXJsIjoiaHR0cHM6Ly9waC50cmlwLmNvbS9ob3RlbHMvcmVkaXJlY3Q%2FaG90ZWxpZD0yMzIwOTYyMCZjaXR5PTU5NzMyJkFsbGlhbmNlaWQ9MTI2MDcmc2lkPTg4ODgzMiZjaGVja2luPTIwMjYtMDMtMDImY2hlY2tvdXQ9MjAyNi0wMy0wMyZzaG9wcGluZ2lkPTliOWU4MzVhOTc2ZjRiNmZiY2ZkZTE0ODZlNDIzODJiJmFkdWx0PTEmY2hpbGRyZW49MCZhZ2VzPSZsYW5ndWFnZT1lbnBoJmxvY2FsZT1lbl9QSCZyb29taWQ9MTQyMTE3NDY5NiZzd2lkPTAmcGF5PVBQJmZndD0xJmlzX3NwPVEyJmNybj0xJmN1cnI9UEhQJndrcD0xJnN0YW5kPUg0c0lBQUFBQUFBQV93QU5BZkwtQ21zS0FoZ0JFZ1FJQVJBQUdsOElxTV9WcFFVWUFEQUFPUHNSbUFHVXpZZ0xxQUVBdUFFQndBRUEwUUVVcmtmaGVsYUhRT0VCQUFBQUFBQnNpMERvQWJEZXRTdUlBaUNKQkFBQUFBQUFBQUFBb0FRR3FnUU1DTm9QRWV4UnVCNkYyMkZBb1FVQUFBQUFBSWg5UUJvZ09XSTVaVGd6TldFNU56Wm1OR0kyWm1KalptUmxNVFE0Tm1VME1qTTRNbUlnQkNpRHg1UE5Ca2dCVWdZd1lXTTBZalJhSEFvRFVFaFFFUkJZT2JUSWRyNF9HZ05RU0ZBaEVGZzV0TWgydmo5aUJXVnVYMUJJYUxrVWNBRjRBSW9CQjBnQmVBRElBUUdxQVFjS0F6QXhNaEFCOGdFaU9XSTVaVGd6TldFNU56Wm1OR0kyWm1KalptUmxNVFE0Tm1VME1qTTRNbUpmTVpJQ0FUU2FBZ0FBQUFEX193RUFBUF9fX1Y0RTN3MEJBQUEifQ%3D%3D&amp;utid=a71f6af1-2a79-ff32-8eef-29dfdf8f6465&amp;tm_stars=2&amp;client_id=skyscanner_app&amp;redirect_delay=1000&amp;price_policy=2&amp;pre_redirect_id=4a12710f-a1a4-5f12-1fcc-c89ffb9647f1&amp;tm_city_code&amp;max_price=1522&amp;guests=1&amp;request_id=4a12710f-a1a4-5f12-1fcc-c89ffb9647f1&amp;tm_country_code=PH</t>
  </si>
  <si>
    <t>14.5262648, 120.9913523</t>
  </si>
  <si>
    <t>Sequoia Hotel, A. Veneracion Street, Baclaran, Parañaque District 1, Parañaque, Southern Manila District, Metro Manila, 1702, Philippines</t>
  </si>
  <si>
    <t>wifi, elevator, air_conditioning, internet_access, 24-hour_front_desk_service, smoking_areas, massage, multilingual_staff, room_service, express_check-in, luggage_storage, concierge</t>
  </si>
  <si>
    <t>Sequoia Hotel Manila Bay</t>
  </si>
  <si>
    <t>www.skyscanner.com.ph/hotel_deeplink/4.0/PH/en-US/PHP/h_ad/204282891/2026-03-02/2026-03-03/hotel/hotel/hotels?legacy_provider_id=22&amp;rooms=1&amp;hb_data=svEOwFMCN_tpKAflaNY7wWYo8nJPX9R_CPF9SVroLMq-OLaHLBTUoeLUU9AkUdV_44661qcVQFzSvg6KL9gw-ybcMSTimex8snqh9tZ8_sbKTTI4werosVM_wFBk9wIX-3tOVOWzR5QWHXIO_oSDftfymzMM2-R51GJ9QPiVwUK2bYv549lGicSqnpZ3FoKr1vA5FLZD2U6aIPkzpic65aCMSAbbf4fYQEZDLmzhTJt6ofO9-CLd_dN7CglK66ucj4YY0AzHEmam9q4okTEh2IfjUylAcFZuEZeG0jPkqHS3uMLRnjAp0YsWl1YuibCHMjj7G6-hBKEMFY7Fk5aFf1rSHL2StzH6DyC8F87a5WFIbvTysIWLJ15U6BISyru9s44MnHeBwsIGcr5Cy97nv3YnJXv-flrPUC47mLI3CKbF&amp;q_datetime_utc=2026-03-02T01%3A41%3A26&amp;ticket_price=2885&amp;quote_id=-5080578216912828992&amp;utid_state=1&amp;channel=iphone&amp;tm_place_name=Pasay&amp;deeplink_data=eyJmaWVsZHMiOnsic2lnbmF0dXJlIjoiYjFiZjRmNzkxZWY3MWIyZGVkZmM5MWZhYjhmYjUzNzAifSwidXJsIjoiaHR0cHM6Ly93d3cuYWdvZGEuY29tL3BhcnRuZXJzL3BhcnRuZXJzZWFyY2guYXNweD9jaWQ9MTg0NjM4MyZoaWQ9MzM4NTg1ODgmY3VycmVuY3k9UEhQJmNoZWNraW49MjAyNi0wMy0wMiZjaGVja291dD0yMDI2LTAzLTAzJk51bWJlcm9mQWR1bHRzPTEmTnVtYmVyb2ZDaGlsZHJlbj0wJlJvb21zPTEmbWNpZD0yODE4OSZtYXN0ZXJSb29tSWQ9NTc0NjI2MjUwJm1wdD1lRWw2ZWpWRk4wNVZkVU5xYzNoS2MzZHNPR1ZKVjFoVk9Wa3ZWM2hDVDBwRldtaFlia2RaSzFFMVNqVm1hMnhWY0VoTmQxZEhWM1JNV0hSeE1rNVlibGwwVDJaalYyMUJWWE5UZGxoUlBUMCZUb3RhbFByaWNlPTI4ODUuMDYmVG90YWxUYXg9MzMzLjUyJlRvdGFsRmVlPTI0My41MCZUb3RhbFN1cmNoYXJnZT0wJm1jdXI9UEhQIn0%3D&amp;utid=20f01bab-c4ce-626d-08f9-6f524df97a3a&amp;tm_stars=3&amp;client_id=skyscanner_app&amp;redirect_delay=1000&amp;price_policy=2&amp;pre_redirect_id=0a3d9276-62d1-cfd8-9a7c-01025155b23d&amp;tm_city_code&amp;max_price=3996&amp;guests=1&amp;request_id=0a3d9276-62d1-cfd8-9a7c-01025155b23d&amp;tm_country_code=PH</t>
  </si>
  <si>
    <t>14.5096804, 120.9896321</t>
  </si>
  <si>
    <t>President Diosdado Macapagal Boulevard, Tambo, Parañaque District 1, Parañaque, Southern Manila District, Metro Manila, 1703, Philippines</t>
  </si>
  <si>
    <t>City Center Executive Hotel-Near Manila Airport and Pitx</t>
  </si>
  <si>
    <t>www.skyscanner.com.ph/hotel_deeplink/4.0/PH/en-US/PHP/h_bc/223109090/2026-03-02/2026-03-03/hotel/hotel/hotels?legacy_provider_id=13&amp;rooms=1&amp;closed_user_group=general&amp;hb_data=GI91QJtxh2k6bIUoU43A05-PqqZB0vb2ytaO4PnAc-OXaaaFuj3rvHkIZaNPSptnyluSw_BQtYXov938lm6yUCRIzlYT1P6BpSAGkxkEddzb3lPrXpamJCC0VZKJP7vGjOZt1xUNFi-A7KGQKl8fSeWfQDYy-bIfeC-Qbapzrp5VNP1q2R038GvCpm8qt6OlVZuuaOHliWaFap7QmcNVoQGYGJVB7o2J5zz_FgPsOroxru-oYQ3m1cl3VNfohPTA3aenPw5QhpMYCvd_2VF2V1dXl21AWlOWKGyloz7mUzESrJ-2eAdJ_02UtsYNQrcNmXGPpMF-AJ4VrY1iT1CxVYtz-7lVfE8dMp3mb42YG8g1BylhXGc31NdsLhP-DjqXg0fo6h5DNFx5Kd3eT7LqtbDCGAsbDpJWqVDUrLKHzzax1r3IeFg%3D&amp;q_datetime_utc=2026-03-02T01%3A40%3A13&amp;ticket_price=2239&amp;quote_id=2321015137011804884&amp;utid_state=1&amp;channel=iphone&amp;price_without_closed_user_group=2343&amp;tm_place_name=Para%C3%B1aque+City&amp;deeplink_data=eyJmaWVsZHMiOnsic2lnbmF0dXJlIjoiNTMzOWJjMzE2NzBkMmEzMGU2ZDcwZWEyMTMwYjQ4N2UiLCJibG9ja19pZCI6InYxX0NnRXRFSnpjQVJvb0NoMHlNREkyTFRBekxUQXlWREF3T2pBd09qQXdMakF3TUNzd056b3dNQkFCR044QktBRTRBU0lDQ0FFPV9Da1VJZ3BMNnpRZ1FBaUFDTUFKS0RUTTJOVVF4TURCUVh6RXdNRkJRdUxnRGVpUmpPRE13T0Rsak9TMWpOVEptTFRka1l6TXRNVGhoT0MwNVl6WXlaR0U1TkRka09XUVNBZ2dCR2dZWUFTZ0NNQUVpQkFnQ0dBST0ifX0%3D&amp;utid=3ea6c7a6-acc9-7d56-2994-7023a8c92233&amp;tm_stars=4&amp;client_id=skyscanner_app&amp;redirect_delay=1000&amp;price_policy=2&amp;pre_redirect_id=58cdecce-35c1-1a7f-f206-f56f40416cb8&amp;tm_city_code&amp;max_price=7638&amp;guests=1&amp;request_id=58cdecce-35c1-1a7f-f206-f56f40416cb8&amp;tm_country_code=PH</t>
  </si>
  <si>
    <t>14.459841, 121.0156036</t>
  </si>
  <si>
    <t>1.8 miles from Smart Araneta Coliseum, City Center Executive Hotel-Near Manila Airport and PITX is located in Manila and has free WiFi, concierge services and express check-in and check-out.</t>
  </si>
  <si>
    <t>https://www.google.com/maps/place/The+Townhouse+Hotel+Manila/data=!4m11!3m10!1s0x3397ceaea7b48c53:0x5c499c57778075b8!5m3!1s2026-03-01!4m1!1i2!8m2!3d14.5206867!4d120.9942114!16s%2Fg%2F11bwh9_5x9!19sChIJU4y0p67OlzMRuHWAd1ecSVw?authuser=0&amp;hl=en&amp;rclk=1</t>
  </si>
  <si>
    <t>14.5206867, 120.9942114</t>
  </si>
  <si>
    <t>https://www.google.com/maps/place/Victoria+Court+Las+Pi%C3%B1as/data=!4m11!3m10!1s0x3397ce1d67adefeb:0x83734bac745e253b!5m3!1s2026-03-01!4m1!1i2!8m2!3d14.4431132!4d121.0006525!16s%2Fg%2F1vg4gb1l!19sChIJ6--tZx3OlzMROyVedKxLc4M?authuser=0&amp;hl=en&amp;rclk=1</t>
  </si>
  <si>
    <t>14.4431132, 121.0006525</t>
  </si>
  <si>
    <t>Victoria Court Las PiÃƒÆ’Ã†â€™Ãƒâ€ Ã¢â‚¬â„¢ÃƒÆ’Ã¢â‚¬Å¡Ãƒâ€šÃ‚Â±as</t>
  </si>
  <si>
    <t>www.skyscanner.com.ph/hotel_deeplink/4.0/PH/en-US/PHP/h_fd/115481963/2026-03-02/2026-03-03/hotel/hotel/hotels?legacy_provider_id=927050&amp;rooms=1&amp;closed_user_group=apps&amp;hb_data=0Im9mB-QUwx__xNIx7R1RIjEWI8sM9o9RrcYgKt9Dz2SSPGMkCCj11SyOOUF5Pq4kJ2XF5O8YNOt_M9aLF0mG4UjnRZZLwMroOIWOFnFdcLMur0GP63XTZoHHJXQKuUGgcW2GzRURL9uXfl9rLYNOiXFHsV_0l39HDsMiPKb3rX1PNgipza-VFfg_gEu4yBgZ4cn2WZsuO55lXzABg5NPpp19An3nzUrGiV2nNAm4tfzoay9GK0-Toy1xP3GQN2zObkTKO4AsR1ykh5VQT0KfaMtoGhGkph8kjLD0MttCldNkg311RH2k1MUC-NZyHQl6nCppzlwTcLlo185Bgt9JeQ0zNp9jxOMG3b4RdiWOhnOKuTcUoWr8qjXrG6hOgW8n6Ei84_EZGCqTqr1LzsMzkG2hTMx52hHdL7SN8dxzBqEJw%3D%3D&amp;q_datetime_utc=2026-03-02T01%3A40%3A25&amp;ticket_price=1182&amp;quote_id=3708949818228113685&amp;utid_state=1&amp;channel=iphone&amp;price_without_closed_user_group=1668&amp;tm_place_name=Zapote&amp;deeplink_data=eyJmaWVsZHMiOnsic2lnbmF0dXJlIjoiZGRlNzc5MzU1MzkxNDlhZTE4ZTkyMGUxMjZjOGI0MDcifSwidXJsIjoiaHR0cHM6Ly9kZWFscy52aW8uY29tP3NpZz1lNTE2MDJhNzg3NTQ0MjBkYjY3NDUyYWZiNzk0MGRmYmQ4NmMxNWVkYTcyN2Y0NmU0N2QzOTVlMmUzNjQ1MzI4MzEzNzM4MzUzODM2MzAzNDMwMzQmc2lnLWlzcz1tZXRhJnR1cmw9aHR0cHMlM0ElMkYlMkZ2aW8uY29tJTJGSG90ZWwlMkZTZWFyY2glM0ZjaGVja0luJTNEMjAyNi0wMy0wMiUyNmNoZWNrT3V0JTNEMjAyNi0wMy0wMyUyNmN1cnJlbmN5JTNEUEhQJTI2ZXB2JTNETVM0eSUyNmVzZCUzRFJLTC01bFpxZGpER1dTcDFkNmotRVZCZWYtQzl3cGphVk5RTFU1Y3RSVUlSTWRsaGJkamplV2dDMEk2ZDFKVGRjc0Q1ZzJVOFJqci1xVXlhWW9rWEJHbHJJVktrbmwtNVZ1dXprVTM5MVpNb0Zsa1pXYUklMjUzRCUyNmZvcmNlQ3VycmVuY3lDaGFuZ2UlM0QxJTI2Zm9yY2VMYW5ndWFnZUNoYW5nZSUzRDElMjZob3RlbElkJTNENjUwMzExNiUyNmxhYmVsJTNEc3JjJTI1M0Rza3lzY2FubmVyJTI1MjZ1Y291bnRyeSUyNTNEUEglMjUyNnVkZXZpY2UlMjUzRG1vYmlsZSUyNTI2aG90ZWwlMjUzRDY1MDMxMTYlMjUyNmRheSUyNTNEMiUyNTI2bW9udGglMjUzRDAzJTI1MjZ5ZWFyJTI1M0QyMDI2JTI1MjZsb3MlMjUzRDElMjUyNm9mZmVyaWQlMjUzRG8tTEUzS0VZTzgzOCUyNTI2cHJpY2UlMjUzRDExODEuNjQlMjUyNmN1cnJlbmN5JTI1M0RQSFAlMjUyNnVzZXJsYW5nJTI1M0RlbiUyNTI2X3RoJTI1M0RmMzNiM2RmOWMwYzk5ZGYzYTEyMDBkNGU0M2Y5ODgxMTAyYTE4YjUxMjcwNmIxZTglMjUyNmR0cyUyNTNEMTc3MjQxNTYxMyUyNTI2b2x1dCUyNTNEMTc3MjQxMzgyNyUyNTI2Y2FuUGF5TGF0ZXIlMjUzRGZhbHNlJTI1MjZyZXF1ZXN0VXNlckdyb3VwJTI1M0QlMjUyNm9mZmVyVXNlckdyb3VwJTI1M0RwdWJsaWMlMjZsYW5nJTNEZW4lMjZvdGklM0RIQzNFNGJUenhxcyUyNnByZWZlcnJlZFJhdGUlM0QxMTgxLjY0JTI2cHJvZmlsZSUzRHIyZDJtNzNrbjglMjZyb29tcyUzRDElMjZ0b2tlbiUzRDdmZTI3NiUyNnVzZXJDb3VudHJ5JTNEUEglMjZ1dG1fY2FtcGFpZ24lM0Rza3lzY2FubmVyJTI2dXRtX21lZGl1bSUzRGNwYyUyNnV0bV9zb3VyY2UlM0Rza3lzY2FubmVyIn0%3D&amp;utid=ddd5777a-e415-bff7-7e58-f783652eb9c3&amp;tm_stars=3&amp;client_id=skyscanner_app&amp;redirect_delay=1000&amp;price_policy=2&amp;pre_redirect_id=1b18e731-176e-e535-f8d1-e0f3dab033ef&amp;tm_city_code&amp;max_price=2152&amp;guests=1&amp;request_id=1b18e731-176e-e535-f8d1-e0f3dab033ef&amp;tm_country_code=PH</t>
  </si>
  <si>
    <t>14.52923, 120.9924111</t>
  </si>
  <si>
    <t>Café 1700, Bradco Avenue, Baclaran, Parañaque District 1, Parañaque, Southern Manila District, Metro Manila, 1702, Philippines</t>
  </si>
  <si>
    <t>Red Planet Manila Aseana City</t>
  </si>
  <si>
    <t>www.skyscanner.com.ph/hotel_deeplink/4.0/PH/en-US/PHP/h_ad/131930662/2026-03-02/2026-03-03/hotel/hotel/hotels?legacy_provider_id=22&amp;rooms=1&amp;hb_data=5vUhUM_Y-CJdTMKRcmvKtbJOyLoJXcHp9l1WLH-lueCYXzl2l93YqZtqc_hEYdcePsbAFtYtUEDYLeU_mDtveAuk-om3YmB79nvIKqZd10s9ix-cbZNmwq6YqWYRtxZ8e86npjxiHAZkjGGpo_Q4HcDlVMDZqTf6G5WvUQoI4LIp2laEWifhp5KGayFPLfxSC2XmYCu0jQGS16oL6eVry6sWy0aLvz1-abdifmuw-l1E5ta-CePqHbXPd80oK5SqIQzgm7_5NBAeDPhjjUhTzRtuhGIjt4aqa1n_rJbRm_6dVdQG8jojm7UjWBkVJE8DWLgk0p_COcim0TTbOawoH2AjzQUG4D-2dmatwCO55FcjEY-yIjmfTCum_DcEEyDhL-wiZjVbiC3WTzjthUhOvSOP2USAdqQq0xcbgIfShEuE&amp;q_datetime_utc=2026-03-02T01%3A40%3A26&amp;ticket_price=1980&amp;quote_id=-4748469961585236179&amp;utid_state=1&amp;channel=iphone&amp;tm_place_name=Baclaran&amp;deeplink_data=eyJmaWVsZHMiOnsic2lnbmF0dXJlIjoiYzc1OGEwMjFiY2VlZDllMWI3MDYyNzgyNDE4YzBmYmUifSwidXJsIjoiaHR0cHM6Ly93d3cuYWdvZGEuY29tL3BhcnRuZXJzL3BhcnRuZXJzZWFyY2guYXNweD9jaWQ9MTg0NjM4MyZoaWQ9NjIxMDMyJmN1cnJlbmN5PVBIUCZjaGVja2luPTIwMjYtMDMtMDImY2hlY2tvdXQ9MjAyNi0wMy0wMyZOdW1iZXJvZkFkdWx0cz0xJk51bWJlcm9mQ2hpbGRyZW49MCZSb29tcz0xJm1jaWQ9MzMyJm1hc3RlclJvb21JZD0zMTcwNDcxJm1wdD1jRzh6YW1SMGRHeE1ibXhUSzAwd1QwVnNaREY1WWtsb04xQnFPSEJaWlRsRlJFNTNOazFQZEcxbWFGTk1kVGdyUmtGQ1Yyb3pUM0ZvTkc5cFNFZzNOM2t4VlhCcU5VZFlhRVZ0YXcmVG90YWxQcmljZT0xOTgwLjQ0JlRvdGFsVGF4PTIxMi4xOSZUb3RhbEZlZT0wLjAwJlRvdGFsU3VyY2hhcmdlPTAmbWN1cj1QSFAifQ%3D%3D&amp;utid=c80730af-deb7-3d58-fa7f-ce4fa9df11b7&amp;tm_stars=3&amp;client_id=skyscanner_app&amp;redirect_delay=1000&amp;price_policy=2&amp;pre_redirect_id=6fb862ba-2f6d-cc4e-9f1c-9ec2557ef52e&amp;tm_city_code&amp;max_price=2795&amp;guests=1&amp;request_id=6fb862ba-2f6d-cc4e-9f1c-9ec2557ef52e&amp;tm_country_code=PH</t>
  </si>
  <si>
    <t>14.5065123, 120.9882477</t>
  </si>
  <si>
    <t>Bradco Avenue, Baclaran, Parañaque District 1, Parañaque, Southern Manila District, Metro Manila, 1702, Philippines</t>
  </si>
  <si>
    <t>parking, wifi, elevator, air_conditioning, non-smoking, internet_access, 24-hour_front_desk_service, smoking_areas, restaurant, safe_deposit_box, car_rental, business_center, television, desk, shower, shuttle_service, luggage_storage, airport_shuttle, accessible, satellite_tv, hairdryer, wake-up_call</t>
  </si>
  <si>
    <t>Located 6-minute drive from World Trade Center and 7-minute drive from SM Mall of Asia, Red Planet Aseana, Manila features of an in-house cafe, a business center, and free WiFi in all areas of the property.</t>
  </si>
  <si>
    <t>Hotel Sogo Macapagal</t>
  </si>
  <si>
    <t>www.skyscanner.com.ph/hotel_deeplink/4.0/PH/en-US/PHP/h_ct/128812192/2026-03-05/2026-03-06/hotel/hotel/hotels?legacy_provider_id=31&amp;rooms=1&amp;closed_user_group=general&amp;hb_data=lfer_rae03Fj9yipORHNrM7KsQfQwotVhM5b3Qw8m_ed9WWvMsgMhNQ4yJR20mFk4VRKIr3XU4de1e4GGtnrL4C17Bmg7AAAYAeRnNLE82OZxuf_YoKI8UL_EhGSm_n-UDpoLB5UPIdByoU7wib2liZ0FW6FOWkR4eMiSBl5ZLsuXVPY2VLrGFOBwpfjhaC55uy-Pq4JKTJ6AYal6e6oQ5mWn_ChO6tsvZx7TJhDeBvz6ka06mEWqd9d3dBUntC9GBNsJbg4JcnivYqk5lbYWlCZyBP4QxQKbrP60SrQCmRVLFVNboMi6QA9bWLlFWGlkKx1oUtzGhQRvnVzzUREYIy77U8JJKd0mXb4jfCcP7PZl-a4UbvTMaQ8Cet1GKr_DF8vgDm2FMDgRh2Rlm-fsarSftVfX4yL8tB-P83Jfw%3D%3D&amp;q_datetime_utc=2026-03-05T14%3A41%3A46&amp;ticket_price=1289&amp;quote_id=-978090715517995523&amp;utid_state=1&amp;channel=iphone&amp;price_without_closed_user_group=4259&amp;tm_place_name=Para%C3%B1aque+City&amp;deeplink_data=eyJmaWVsZHMiOnsic2lnbmF0dXJlIjoiOGU0NmExNjhhODU0N2IwMDM0ZWU2NmI0OTViMjE1MTAifSwidXJsIjoiaHR0cHM6Ly9waC50cmlwLmNvbS9ob3RlbHMvcmVkaXJlY3Q%2FaG90ZWxpZD05NzA3NTQwMyZjaXR5PTEyMTg1MSZBbGxpYW5jZWlkPTEyNjA3JnNpZD04ODg4MzImY2hlY2tpbj0yMDI2LTAzLTA1JmNoZWNrb3V0PTIwMjYtMDMtMDYmc2hvcHBpbmdpZD1jYWIxYjRiYjY1NjA0OWZiOTE2NTQ5MjgyYTU3Y2YyNiZhZHVsdD0xJmNoaWxkcmVuPTAmYWdlcz0mbGFuZ3VhZ2U9ZW5waCZsb2NhbGU9ZW5fUEgmcm9vbWlkPTE2MDY1NzE2MDYmc3dpZD0wJnBheT1QUCZmZ3Q9MSZjcm49MSZjdXJyPVBIUCZ3a3A9MSZzdGFuZD1INHNJQUFBQUFBQUFfd0Q0QUFmX0NsMEtBaGdCRWdRSUFSQUFHbEVJMXF5Sl9nVVlBREFBT1BzUm1BSExnYVV1cUFFQXVBRUN3QUVBMFFHYW1abVptUnVSUU9FQkFBQUFBQUFsbEVEb0FiTFh4YjBCaUFJZ2lRUUFBQUFBQUFBQUFLQUVBS0VGQUFBQUFBRGNla0FhSUdOaFlqRmlOR0ppTmpVMk1EUTVabUk1TVRZMU5Ea3lPREpoTlRkalpqSTJJQVFvM0tDbXpRWklBVklHWVdRMU5qZzNXaHdLQTFCSVVCRkhBM2dMSkNpLVB4b0RVRWhRSVVjRGVBc2tLTDRfWWdWbGJsOVFTR2k4RkhBQmVBQ0tBUWRJQVhnQXlBRUJxZ0VBOGdFaVkyRmlNV0kwWW1JMk5UWXdORGxtWWpreE5qVTBPVEk0TW1FMU4yTm1NalpmTUpJQ0FUU2FBZ0FBQUFEX193RUFBUF9fTnRVMkdQZ0FBQUEifQ%3D%3D&amp;utid=54a05cad-e9ee-b696-f273-4aa1b1189fa8&amp;tm_stars=0&amp;client_id=skyscanner_app&amp;price_policy=2&amp;pre_redirect_id=a49830a1-ddc6-b7a3-250c-b4a59abcfb18&amp;tm_city_code&amp;max_price=2332&amp;guests=1&amp;request_id=a49830a1-ddc6-b7a3-250c-b4a59abcfb18&amp;tm_country_code=PH</t>
  </si>
  <si>
    <t>14.4939211, 121.0611263</t>
  </si>
  <si>
    <t>President Diosdado Macapagal Boulevard, Don Galo, Parañaque District 1, Parañaque, Southern Manila District, Metro Manila, 1703, Philippines</t>
  </si>
  <si>
    <t>wifi, elevator, air_conditioning, internet_access, 24-hour_front_desk_service, room_service, television, shower, complimentary_bottled_water</t>
  </si>
  <si>
    <t>Located within 2.3 miles of Mall of Asia Arena and 2.5 miles of SMX Convention Center, Hotel Sogo Macapagal provides rooms with air conditioning and a private bathroom in Manila. The property is around 2.6 miles from SM Mall of Asia, 3.</t>
  </si>
  <si>
    <t>Baymont Suites &amp; Residences</t>
  </si>
  <si>
    <t>www.skyscanner.com.ph/hotel_deeplink/4.0/PH/en-US/PHP/h_bc/139441346/2026-03-05/2026-03-06/hotel/hotel/hotels?legacy_provider_id=13&amp;rooms=1&amp;closed_user_group=general&amp;hb_data=WqL2ZvEGtDikZ9xHsXzeSIX_JDlcZb93_9nliXe1l_mPgjxp1PVx17v_d-oB7hCIhSB_ybAyCwx2szOyUdHJc_b_nJvGqBzr_nIBWPjEV13mYaXyjWwaOmoDgH3k_KWuDNEsuIWf2ERq4Xjw0awkdrRAMAHR0pkreL8l2RBFkBZZ7oqfY1Pkc1eZSLCJaE7fGePWe3CNNP20na5OAIsWVWOftNlcuNW71V2SfhCMcAVFZPC8hIwLJm-aWIVTQ9cP4EZUUyD3VgEUW6KtVFp1AJIRJcRJMczH8UqXgzJ-hCCr5sALgrlZESNUsqrs8a_sCMXe4gPEYTCFPp4ABjd9q1DCd8Dr6z51_4ugT5WvtI64oUW9jl8bYgrwCovb61GLO_EhjnHQ5z6XtWobsx88T87lQX5QGAT3wwumB27pqUHes56lX6k%3D&amp;q_datetime_utc=2026-03-05T14%3A41%3A48&amp;ticket_price=2411&amp;quote_id=-8688591272555009901&amp;utid_state=1&amp;channel=iphone&amp;price_without_closed_user_group=4051&amp;tm_place_name=Baclaran&amp;deeplink_data=eyJmaWVsZHMiOnsic2lnbmF0dXJlIjoiNTFiYTAxOGMyYzMzYzgxY2RiN2UxODJmODQ4NWQzMzMiLCJibG9ja19pZCI6InYxX0NnRXRFTTNiQVJvb0NoMHlNREkyTFRBekxUQTFWREF3T2pBd09qQXdMakF3TUNzd056b3dNQkFCR044QktBRTRBU0lDQ0FFPV9Da1VJN0lmcXJ3UVFBaUFDTUFKS0RUTTJOVVF4TURCUVh6RXdNRkJRbXJjRGVpUTROMlF5WWpBeFlpMDBNMll4TFdSaU9UWXRPRGcxTXkwMFpUYzNNREEyWWprM01qUVNBZ2dCR2dRb0FqQUJJZ1FJQWhnQyJ9fQ%3D%3D&amp;utid=3de7e797-08a6-4f3c-0066-7b5108e7fc0c&amp;tm_stars=3&amp;client_id=skyscanner_app&amp;price_policy=2&amp;pre_redirect_id=eca5f927-ed15-13eb-9a11-193633a7e345&amp;tm_city_code&amp;max_price=4547&amp;guests=1&amp;request_id=eca5f927-ed15-13eb-9a11-193633a7e345&amp;tm_country_code=PH</t>
  </si>
  <si>
    <t>14.4853125, 121.0291875</t>
  </si>
  <si>
    <t>7-Eleven, Mactan Street, Baclaran, Parañaque District 1, Parañaque, Southern Manila District, Metro Manila, 1702, Philippines</t>
  </si>
  <si>
    <t>wifi, air_conditioning, non-smoking, internet_access, 24-hour_front_desk_service, massage, iron, multilingual_staff, room_service, shuttle_service, luggage_storage</t>
  </si>
  <si>
    <t>With a stay at Baymont Suites &amp; Residences in ParaÃ±aque (Baclaran), you'll be within a 5-minute drive of SM Mall of Asia and City of Dreams Manila. This boutique hotel is 3.5 mi (5.6 km) from Newport World Resorts and 4 mi (6.4 km) from U.S. Embassy.
Take advantage of the hotel's room service (during limited hours).
Featured amenities include a 24-hour front desk and luggage storage.
Make yourself at home in one of the 24 air-conditioned rooms featuring kitchenettes. 20-inch flat-screen televisions with cable programming provide entertainment, while complimentary wireless internet access keeps you connected. Conveniences include desks and coffee/tea makers.</t>
  </si>
  <si>
    <t>153 Silverio Suites Paranaque City</t>
  </si>
  <si>
    <t>www.skyscanner.com.ph/hotel_deeplink/4.0/PH/en-US/PHP/h_bc/212808658/2026-03-02/2026-03-03/hotel/hotel/hotels?legacy_provider_id=13&amp;rooms=1&amp;closed_user_group=apps&amp;hb_data=_o96XWJIz88oIHS-R3NQujzgVkkti9modDAgubsxd22EcqELceQDE6YkdeRlqn-TuTa3D2b5mKYFOxdaDCOwAkl-1X3am61EPhch1PAm4A5DbVhwxj9jY8uEdWkmmWgO_1OJS25ht13Fa3YCjTtWxqQMx4D4TIvVwnNVSpI7LQQtRWqOgLf7STYwDXpBF23WNJk1qgMHirXG0LR_4dTNUweMYc2lVD1GTO7-OGWChIqEFfjgxyyM2SaN9SgWYD7wn4tjzVyo4HKiQhrtkoiQq1XTFFw6HxQfMzJbYIvYEGZOMDnom5AWJvLlp1Ak4YQfJTw9PbK1-74KE3P1esmPnQvV-DHRU9I1uFErEX_tpA2n2ZBxp-8VHJQBncqJjl2CyzVrWu4W3oA0hR3srQjIrlr53jr2128L490cbnaUDFpv65qH&amp;q_datetime_utc=2026-03-02T01%3A40%3A32&amp;ticket_price=2547&amp;quote_id=6779146614596423547&amp;utid_state=1&amp;channel=iphone&amp;price_without_closed_user_group=5893&amp;tm_place_name=Metro+Manila&amp;deeplink_data=eyJmaWVsZHMiOnsic2lnbmF0dXJlIjoiZDgzNjZhODRhMmFhNzA3NjczNWY0MTVlYThkMDkyNTMiLCJibG9ja19pZCI6Ijg3MzQyOTUwM18zNTYxNjA4MjhfMF8wXzBfODQzNjIzIn19&amp;utid=8e168ebd-ff2b-75e3-1010-f5922808b689&amp;tm_stars=3&amp;client_id=skyscanner_app&amp;redirect_delay=1000&amp;price_policy=2&amp;pre_redirect_id=198b2566-360d-5a0b-e4b0-11eb44eadeda&amp;tm_city_code&amp;max_price=4482&amp;guests=1&amp;request_id=198b2566-360d-5a0b-e4b0-11eb44eadeda&amp;tm_country_code=PH</t>
  </si>
  <si>
    <t>14.4905083, 121.0430719</t>
  </si>
  <si>
    <t>153 Silverio Suites, 153, Doña Soledad Avenue, Don Bosco, Parañaque District 2, Parañaque, Southern Manila District, Metro Manila, 1700, Philippines</t>
  </si>
  <si>
    <t>wifi, elevator, air_conditioning, non-smoking, internet_access, 24-hour_front_desk_service, room_service, television, desk, shower, complimentary_bottled_water</t>
  </si>
  <si>
    <t>153 Silverio Suites Paranaque City provides flawless service and all the necessary facilities for visitors.Maintain seamless communication using the complimentary Wi-Fi at hotel.During leisurely days and evenings, on-site amenities such as daily housekeeping enable you to fully enjoy your accommodation.Kindly note that smoking is prohibited in the hotel to ensure fresher air for all visitors. At 153 Silverio Suites Paranaque City, every guestroom is provided with convenient amenities and fittings to ensure a comfortable stay.Elevate your experience at hotel with the knowledge that certain rooms are equipped with linen service, ensuring a more pleasant stay for you.A few accommodations within 153 Silverio Suites Paranaque City offer unique design elements such as a separate living room.Certain rooms offer in-room amusement features such as the television for your enjoyment.In select rooms within the hotel, a refrigerator and bottled water is available to cater to your requirements when desired. Essential restroom facilities are equally significant, and at the hotel, some visitor bathrooms offer toiletries to enhance your experience.</t>
  </si>
  <si>
    <t>4720 Silverio Suites Paranaque City</t>
  </si>
  <si>
    <t>www.skyscanner.com.ph/hotel_deeplink/4.0/PH/en-US/PHP/h_ct/212791523/2026-03-05/2026-03-06/hotel/hotel/hotels?legacy_provider_id=31&amp;rooms=1&amp;closed_user_group=general&amp;hb_data=aN0t89h7WFO0c-MmTUjUCkBmaZQmDmOVWn8FXWwOqgy5rDFHZ__2xIt4Q4dK6iWuvn-_M2rQe_2q-tldVawhKMxcaa-mCX3wOTTy53d-5VhvOvwuhkWhzTLNUfEYpxBSTJiCPahLIJo4ULgHicRnqCzqgpvSI87TQSy_TCpwm-b0fdmH6JuV_TUAAbhInOeXCdf0LoptxjqkhsQ24CoyYarnM40bgmMvq9fTpooyOmCpgdSf6LmWlxz6bjow5MwilsHKrKKL6bgG4eHarkRghfALU55mQEHfBF_lT2abJBDO-brJIlG1INSrN61jKTxQvjuj4o7jlplMZmlq6bpOML6TP5O1fYjnKGFdsJx4BTPbmrsuv0lXLOhbm1T57RpwKJVrcptRqTjuY_Z6Q-QCrTIF4qh82ZSniA5UKwJpiQ%3D%3D&amp;q_datetime_utc=2026-03-05T14%3A41%3A49&amp;ticket_price=1881&amp;quote_id=2390044764991441514&amp;utid_state=1&amp;channel=iphone&amp;price_without_closed_user_group=1895&amp;tm_place_name=Bagumbayan&amp;deeplink_data=eyJmaWVsZHMiOnsic2lnbmF0dXJlIjoiNTYwNGYyMjU3NjAwZWM1YTZlYmMzNmU5YWYxNzU5OGQifSwidXJsIjoiaHR0cHM6Ly9waC50cmlwLmNvbS9ob3RlbHMvcmVkaXJlY3Q%2FaG90ZWxpZD05NTQ0ODg1NyZjaXR5PTEyMTg1MSZBbGxpYW5jZWlkPTEyNjA3JnNpZD04ODg4MzImY2hlY2tpbj0yMDI2LTAzLTA1JmNoZWNrb3V0PTIwMjYtMDMtMDYmc2hvcHBpbmdpZD1jMWMzMzljYTVmMzM0NTliYjEwMmIwOTllYmIzNzg2OSZhZHVsdD0xJmNoaWxkcmVuPTAmYWdlcz0mbGFuZ3VhZ2U9ZW5waCZsb2NhbGU9ZW5fUEgmcm9vbWlkPTE4MDM2MDA4ODUmc3dpZD0wJnBheT1GRyZmZ3Q9MSZjcm49MSZjdXJyPVBIUCZ3a3A9MSZzdGFuZD1INHNJQUFBQUFBQUFfd0Q0QUFmX0NsMEtBaGdCRWdRSUFSQUFHbEVJOVllRDNBWVlBREFBT1BzUm1BR1ozc0V0cUFFQXVBRUN3QUVBMFFHUHd2VW9YUGVZUU9FQnpjek16TXhsblVEb0FkdjdfdFVCaUFJZ2lRUUFBQUFBQUFBQUFLQUVBS0VGajhMMUtGd01wa0FhSUdNeFl6TXpPV05oTldZek16UTFPV0ppTVRBeVlqQTVPV1ZpWWpNM09EWTVJQVFvMTZDbXpRWklBVklHTlRkbU9UZG1XaHdLQTFCSVVCRkhBM2dMSkNpLVB4b0RVRWhRSVVjRGVBc2tLTDRfWWdWbGJsOVFTR2k4RkhBQmVBQ0tBUWRJQVhnQXlBRUJxZ0VBOGdFaVl6RmpNek01WTJFMVpqTXpORFU1WW1JeE1ESmlNRGs1WldKaU16YzROamxmTUpJQ0FUU2FBZ0FBQUFEX193RUFBUF9fbm4yMUl2Z0FBQUEifQ%3D%3D&amp;utid=357b61d6-9cb6-e84a-24c8-12140f0e4c30&amp;tm_stars=1&amp;client_id=skyscanner_app&amp;price_policy=2&amp;pre_redirect_id=61b424c3-a716-5932-8ddb-b956d9614e65&amp;tm_city_code&amp;max_price=1881&amp;guests=1&amp;request_id=61b424c3-a716-5932-8ddb-b956d9614e65&amp;tm_country_code=PH</t>
  </si>
  <si>
    <t>14.4926982, 121.0148782</t>
  </si>
  <si>
    <t>Sampaguita, Marimar Village, Sun Valley, Parañaque District 2, Parañaque, Southern Manila District, Metro Manila, 1713, Philippines</t>
  </si>
  <si>
    <t>Located within 3.7 miles of Newport Mall and 5.5 miles of Glorietta Mall, 4720 Silverio Suites Paranaque City has rooms with air conditioning and a private bathroom in Manila. Located around 5.</t>
  </si>
  <si>
    <t>KATLIZA CONDOTEL</t>
  </si>
  <si>
    <t>https://www.google.com/maps/place/Hop+Inn+Hotel+Alabang/data=!4m11!3m10!1s0x3397d1d2070cdf53:0xe8f427f079f7d6b8!5m3!1s2026-03-01!4m1!1i2!8m2!3d14.4280555!4d121.0282679!16s%2Fg%2F11g6mwwb6n!19sChIJU98MB9LRlzMRuNb3efAn9Og?authuser=0&amp;hl=en&amp;rclk=1</t>
  </si>
  <si>
    <t>14.4280555, 121.0282679</t>
  </si>
  <si>
    <t>www.skyscanner.com.ph/hotel_deeplink/4.0/PH/en-US/PHP/h_bc/182076550/2026-03-02/2026-03-03/hotel/hotel/hotels?legacy_provider_id=13&amp;rooms=1&amp;closed_user_group=apps&amp;hb_data=udmJcQBpU7ISQ0tbeSQ7nK5c0F0etKFwiB-1-sLw9r1WHDKIV-sEqnXk1dNm490S791mg-YEhNcvVofnq3bTfCogWOaXw5ZhtNK19FJvfF6jcC6yel436NZt4wfaqtOlUVAXzZ9gJ5AXVtD7x1S91JDJFS6aFgDsukVvnzBFvK6JMS67TeXrCvcMS4XaKBtaSrf4UmFnU0fYj6AgTLCRmGPoXHRXvhZryO9h488sj9fOqgoV99szA-iB564fCFl44akYGLFhZoVAl1uzksKLXkDJiK3i9_iNKA1RQop32RJr67r_YHupNfBcGenNnx3TSpSg_lxQn51TLMPuRFun4qlHOBYKQAgzLiUPTd5C_qBXehTHfcsx2Z_WSedefy6iBJ55gUXqnxim1sISaSa3axBfKi01BLfZrt6LFs25hw71XUtMYQc%3D&amp;q_datetime_utc=2026-03-02T01%3A41%3A38&amp;ticket_price=1808&amp;quote_id=-3221726624057608745&amp;utid_state=1&amp;channel=iphone&amp;price_without_closed_user_group=2160&amp;tm_place_name=Muntinlupa&amp;deeplink_data=eyJmaWVsZHMiOnsic2lnbmF0dXJlIjoiMGUzMjJjMGE5OWMzYjBkZGMyMTFiMjBmYjkxN2I1NjAiLCJibG9ja19pZCI6IjM1NDUzOTEwMV80MjE5Njc4NDZfMF8wXzBfMjg0NDc5In19&amp;utid=b6189229-212d-be93-78fe-cc9bb89c25e5&amp;tm_stars=3&amp;client_id=skyscanner_app&amp;redirect_delay=1000&amp;price_policy=2&amp;pre_redirect_id=35e03d20-95b1-63a7-8004-08b01a9fb4a9&amp;tm_city_code&amp;max_price=3162&amp;guests=1&amp;request_id=35e03d20-95b1-63a7-8004-08b01a9fb4a9&amp;tm_country_code=PH</t>
  </si>
  <si>
    <t>14.4894472, 121.0146222</t>
  </si>
  <si>
    <t>Anicia Guesthouse Rooms</t>
  </si>
  <si>
    <t>www.skyscanner.com.ph/hotel_deeplink/4.0/PH/en-US/PHP/h_bc/213869523/2026-03-05/2026-03-06/hotel/hotel/hotels?legacy_provider_id=13&amp;rooms=1&amp;closed_user_group=apps&amp;hb_data=6eUOs6UZOCO8rt3xtVH78cN6Qsmb8jzI1nr3OqPAQ_Ku74px0ggtVmpvfMQaaUqiH2F2X9tFJj0-H-LnCdxfWN7qkNI7vAP-sCBSEbL1nIBHmmnyEjU3nCiDH9zh26EFbu8CoKTMooApp5gzVgGbMJIC6t0CC19JHnblHOYWPmUFDfpXShrs9grGrUvgoFUM2_onAw7pV5WOoJRYFbobg8Ix9gUYmTRwS43zt1GvsWAxm886xsEZ6qNhWgBoBQsSpBfAqyhPb2MmAijm37MrgFdBoJ-QByBFjYzsId-Z1C7QIbYW4oeCsYomsDJm0pMpfjgPqJSf3BY8lG6ZndWyNJ7qNuogUtp7zmUjoxd9tyQQyx2XHQo9Qelyno7GxMa68bqR1R8S49LRiJzobfSqkmVAdoP1CVix1qPWZTqnUMbRbxA7yaY%3D&amp;q_datetime_utc=2026-03-05T14%3A41%3A51&amp;ticket_price=867&amp;quote_id=3411280132679772516&amp;utid_state=1&amp;channel=iphone&amp;price_without_closed_user_group=1292&amp;tm_place_name=Manila&amp;deeplink_data=eyJmaWVsZHMiOnsic2lnbmF0dXJlIjoiNzRjMTY5Y2ZlOTFhODFlY2FlZmFiMzg3NmMxYzIyNTMiLCJibG9ja19pZCI6Ijk3MDEyMzQwMV8zNjk0MDkyNTNfMV8wXzAifX0%3D&amp;utid=c308c12d-3fff-f92d-03f1-780fd28f2f15&amp;tm_stars=0&amp;client_id=skyscanner_app&amp;price_policy=2&amp;pre_redirect_id=719bdc7e-1679-f2ca-e836-a884ec92782e&amp;tm_city_code=MNLP&amp;max_price=1523&amp;guests=1&amp;request_id=719bdc7e-1679-f2ca-e836-a884ec92782e&amp;tm_country_code=PH</t>
  </si>
  <si>
    <t>14.4272306, 121.0275872</t>
  </si>
  <si>
    <t>Anicia Guesthouse Rooms enjoys a location in Manila, 4.9 miles from Newport Mall and 5.4 miles from Mall of Asia Arena. With city views, this accommodation provides a terrace.</t>
  </si>
  <si>
    <t>www.skyscanner.com.ph/hotel_deeplink/4.0/PH/en-US/PHP/h_ct/127019321/2026-03-02/2026-03-03/hotel/hotel/hotels?legacy_provider_id=31&amp;rooms=1&amp;hb_data=8uv3Y4fK_rseqCRZCAfLtjjr86o3tsSodg0qGGBakZvnd8YA9MVjhefbDXyK6tFUppa0KBUmACY535vwKXbjuQFI2mYajP-vn0EJ4tLTXI4arGeJ-vINTFoemoa1n3QwYmiCS0AZoQHXNPtTF9cAQjXvkvosY0a3F-BMYFGol1k2DNHu17Kv8jLYSC9ugHYapigjex2pnUp786_In3NX9iFXCkph2-nkhcBSJ7szgJHzfe68OD8RaLIgjWBBbnns-iBNEBFPjn4rDiPAjKbBo6k5Ig9e9Ggyj12cG_xGWMUQ4CMeNDXavrPWhmxsAUQNZWYsWSdXgkh5NVg-8ySb7KnLyVpljdy_BoEPPJcyp978DDC0kychEoP7Vm-bgz5HX8wRZ0fE1rIvzLdnzfBQu2G0WcNTD5y5uawYLjkonw%3D%3D&amp;q_datetime_utc=2026-03-02T01%3A40%3A37&amp;ticket_price=3495&amp;quote_id=-6869972740618633811&amp;utid_state=1&amp;channel=iphone&amp;tm_place_name=Muntinlupa&amp;deeplink_data=eyJmaWVsZHMiOnsic2lnbmF0dXJlIjoiYTJjYWYwNDQ5NGM2NTM3ZGZlNzVmMGVmZDMwZTYxM2EifSwidXJsIjoiaHR0cHM6Ly9waC50cmlwLmNvbS9ob3RlbHMvcmVkaXJlY3Q%2FaG90ZWxpZD0xNTIxNTk2JmNpdHk9MzIwNCZBbGxpYW5jZWlkPTEyNjA3JnNpZD04ODg4MzImY2hlY2tpbj0yMDI2LTAzLTAyJmNoZWNrb3V0PTIwMjYtMDMtMDMmc2hvcHBpbmdpZD00YzNiNWUyODMyYzM0NzE3YjNlOGE4NGI0ZmY0MGQ3OCZhZHVsdD0xJmNoaWxkcmVuPTAmYWdlcz0mbGFuZ3VhZ2U9ZW5waCZsb2NhbGU9ZW5fUEgmcm9vbWlkPTE3MDY5NzUyODgmc3dpZD0wJnBheT1QUCZmZ3Q9MSZjcm49MSZjdXJyPVBIUCZ3a3A9MSZzdGFuZD1INHNJQUFBQUFBQUFfd0Q5QUFMX0Nsc0tBaGdCRWdRSUFSQUFHazhJdU1ENXJRWVlBREFBT0pFU21BRzg3MXlvQVFDNEFRSEFBUUhSQVJTdVItRjYxNlZBNFFHa2NEMEtWMDJyUU9nQmh1U0RENGdDSUlrRUFBQUFBQUFBQUFDZ0JBQ2hCYVJ3UFFyWC0yRkFHaUEwWXpOaU5XVXlPRE15WXpNME56RTNZak5sT0dFNE5HSTBabVkwTUdRM09DQUVLSVhIazgwR1NBRlNCamd5WVdVM09Gb2NDZ05RU0ZBUkVGZzV0TWgydmo4YUExQklVQ0VRV0RtMHlIYS1QMklGWlc1ZlVFaG91UlJ3QVhnQWlnRUhTQUY0QU1nQkFhb0JCd29ETURFeUVBSHlBU0kwWXpOaU5XVXlPRE15WXpNME56RTNZak5sT0dFNE5HSTBabVkwTUdRM09GOHlrZ0lCTkpvQ0FBQUFBUF9fQVFBQV9fLTZ4cU9qX1FBQUFBIn0%3D&amp;utid=8e47cf30-14cd-3ede-415b-ffdce92ca306&amp;tm_stars=4&amp;client_id=skyscanner_app&amp;redirect_delay=1000&amp;price_policy=2&amp;pre_redirect_id=c8ae1985-96ff-f213-202e-53fc6be5d72e&amp;tm_city_code&amp;max_price=3992&amp;guests=1&amp;request_id=c8ae1985-96ff-f213-202e-53fc6be5d72e&amp;tm_country_code=PH</t>
  </si>
  <si>
    <t>14.4923187, 121.0084115</t>
  </si>
  <si>
    <t>Watsons, Daang Batang, Moonwalk, Parañaque District 2, Parañaque, Southern Manila District, Metro Manila, 1708, Philippines</t>
  </si>
  <si>
    <t>RedDoorz @ Alquiza Residences Paranaque</t>
  </si>
  <si>
    <t>www.skyscanner.com.ph/hotel_deeplink/4.0/PH/en-US/PHP/h_ad/195353177/2026-03-05/2026-03-06/hotel/hotel/hotels?legacy_provider_id=22&amp;rooms=1&amp;closed_user_group=general&amp;hb_data=jKfzUh2kX2m6pvNoQiFvZx2zPIha7zAx6PciFLp9Wbi8tOqhGC3qyi80CqbRxRyhrALGaiNG4cadosklqgV6i57eAi-OmM5yFz8V_ZavqrK8C4a_salmIF12vgUNv1FXjxA3fLC3XrjEjF44fkToTRHTT0evNVGoAALT907sHHlI5YIQYvzPEFlCzxgeY5VSEpadCo3F_KU80x9YK3u1cEd3W-7gFiFjUjXw6ki2L2sffiyKaMdgCBnagSY8XV3o8_YWNPxg0Ph9mDSkiPvK4msJV_bey5pr_rPDIK90yyqS1mq06YbIJATk4BeTjD9HD6Bvxj5SY3Roil8SHeNO_RB7h7LNrop3OKHH-JWFvSAPPRZkBAVWgEZkIeKgdHID7EKywx1tbL2rXpW_c2pA5RfWto3RGAKciY6C-caYjB_3&amp;q_datetime_utc=2026-03-05T14%3A41%3A52&amp;ticket_price=802&amp;quote_id=-7414801985783654018&amp;utid_state=1&amp;channel=iphone&amp;price_without_closed_user_group=3209&amp;tm_place_name=Metro+Manila&amp;deeplink_data=eyJmaWVsZHMiOnsic2lnbmF0dXJlIjoiNWMwYjA5YWNkMThhMzg0YTJmMDUwYWMxYjJkYjI3NTQifSwidXJsIjoiaHR0cHM6Ly93d3cuYWdvZGEuY29tL3BhcnRuZXJzL3BhcnRuZXJzZWFyY2guYXNweD9jaWQ9MTg0NjM4MyZoaWQ9MzU3MDI5NzMmY3VycmVuY3k9UEhQJmNoZWNraW49MjAyNi0wMy0wNSZjaGVja291dD0yMDI2LTAzLTA2Jk51bWJlcm9mQWR1bHRzPTEmTnVtYmVyb2ZDaGlsZHJlbj0wJlJvb21zPTEmbWNpZD0zMzImbWFzdGVyUm9vbUlkPTU4OTA0NzY5MSZtcHQ9VWpoTVJqVnNOVEY2T0VkTVdXcFVTVXR0TUZveGIyRTVOSFZTUjBkM1NsaFZSa05GZFVoWUsyUXpiMGhaYVdad2J6VmFjakJWZGk5bWNHcElibWhVTWtkdk9HWnNWVmhUZDJSUVNsZDNQVDAmVG90YWxQcmljZT04MDIuMjkmVG90YWxUYXg9OTIuNzImVG90YWxGZWU9NjcuNzMmVG90YWxTdXJjaGFyZ2U9MCZtY3VyPVBIUCJ9&amp;utid=7ca56d35-3c00-3f1e-021e-a0d13da783da&amp;tm_stars=1&amp;client_id=skyscanner_app&amp;price_policy=2&amp;pre_redirect_id=e1bad7c2-966a-c12d-6ceb-4d4022230ff5&amp;tm_city_code&amp;max_price=2315&amp;guests=1&amp;request_id=e1bad7c2-966a-c12d-6ceb-4d4022230ff5&amp;tm_country_code=PH</t>
  </si>
  <si>
    <t>14.5021777, 120.9988712</t>
  </si>
  <si>
    <t>Located in Manila, 4.2 miles from Newport Mall, RedDoorz @ Alquiza Residences Paranaque has air-conditioned accommodations with free WiFi. The property is around 5.8 miles from Mall of Asia Arena, 6 miles from SMX Convention Center and 6.</t>
  </si>
  <si>
    <t>Closed hotel</t>
  </si>
  <si>
    <t>https://www.google.com/maps/place/RedDoorz+@+CAA+Road+Las+Pinas/data=!4m11!3m10!1s0x3397cf6c2179b171:0xdb26e51358f3fe6a!5m3!1s2026-03-01!4m1!1i2!8m2!3d14.4465963!4d120.9941253!16s%2Fg%2F11vlbw4jnb!19sChIJcbF5IWzPlzMRav7zWBPlJts?authuser=0&amp;hl=en&amp;rclk=1</t>
  </si>
  <si>
    <t>14.4465963, 120.9941253</t>
  </si>
  <si>
    <t>J. Aguilar Avenue, Villa Miranda, Pamplona Tres, 1st District, Las Piñas, Southern Manila District, Metro Manila, 1747, Philippines</t>
  </si>
  <si>
    <t>RedDoorz @ CAA Road Las Pinas</t>
  </si>
  <si>
    <t>www.skyscanner.com.ph/hotel_deeplink/4.0/PH/en-US/PHP/h_bc/204517282/2026-03-02/2026-03-03/hotel/hotel/hotels?legacy_provider_id=13&amp;rooms=1&amp;closed_user_group=apps&amp;hb_data=J3HE1T3LJByrpO_gx2bP-RGLKaw3zSbQU7prtKfyhjHv8W_MmbE5P3pt6-ij4p68C7eKHXHiYJmJbynG3bwX2jdF18ZwGcBYXBBtX3uMnHdt9cyxQp4LeyI7tb1Yo1XbTmSV16_JqGNRsaJnxSlB_klBsX9ZH1lN-lGzu-Pse_-CGcQJzNlxqEBTI4aNH3TGuY9fe7upk6xnwkEmBWwb9C8-Mz7uWR63EYCc4x_BEI_sDzW_44_hvMl2pgCKI8RqipwCBnmBGuu0JEbrm8Rhahmq-Addj6hEkPr2JQdqPSv_ZskHfmVybYbCch2ZX22F5cmuYdVd5db_fD6DTWRaEvrfCtUbFfKTypkX35FnOsb_1R33f0ECy3d2hEEfabgnr0Cu6fIfPGqrpw0AwmGTIfQ59RG9PaoC_uEFo29UskHDAZv-&amp;q_datetime_utc=2026-03-02T01%3A40%3A39&amp;ticket_price=1019&amp;quote_id=6606904340932576883&amp;utid_state=1&amp;channel=iphone&amp;price_without_closed_user_group=2357&amp;tm_place_name=Zapote&amp;deeplink_data=eyJmaWVsZHMiOnsic2lnbmF0dXJlIjoiNmVkNTA1MjM0M2UyZTY2MmRhM2MxOWQyMWY0NDRhNDUiLCJibG9ja19pZCI6IjY3NDk3NjQwMV8yNzU4NDg4MTZfMF8wXzAifX0%3D&amp;utid=d7209ec4-0222-8317-6896-7152ffb5eccf&amp;tm_stars=0&amp;client_id=skyscanner_app&amp;redirect_delay=1000&amp;price_policy=2&amp;pre_redirect_id=540c004d-ea38-7c60-04de-2de28bdfcc5c&amp;tm_city_code&amp;max_price=1019&amp;guests=1&amp;request_id=540c004d-ea38-7c60-04de-2de28bdfcc5c&amp;tm_country_code=PH</t>
  </si>
  <si>
    <t>14.5231274, 121.0003428</t>
  </si>
  <si>
    <t>DG Budget Hotel, Domestic Road, Barangay 191, Zone 20, District 1, Pasay, Southern Manila District, Metro Manila, 1301, Philippines</t>
  </si>
  <si>
    <t>wifi, air_conditioning, internet_access, smoking_areas, room_service</t>
  </si>
  <si>
    <t>La Belladoza Hotel</t>
  </si>
  <si>
    <t>https://www.google.com/maps/place/RedDoorz+near+NAIA+Terminal+1/data=!4m11!3m10!1s0x3397cf507774bee7:0x246c8048a2cb4683!5m3!1s2026-03-01!4m1!1i2!8m2!3d14.5095625!4d121.0009375!16s%2Fg%2F11f6dd33fp!19sChIJ5750d1DPlzMRg0bLokiAbCQ?authuser=0&amp;hl=en&amp;rclk=1</t>
  </si>
  <si>
    <t>14.5095625, 121.0009375</t>
  </si>
  <si>
    <t>RedDoorz near NAIA Terminal 1</t>
  </si>
  <si>
    <t>www.skyscanner.com.ph/hotel_deeplink/4.0/PH/en-US/PHP/h_bc/183275929/2026-03-02/2026-03-03/hotel/hotel/hotels?legacy_provider_id=13&amp;rooms=1&amp;closed_user_group=apps&amp;hb_data=rNAxBxeiJEqEqjvQ3FKRXlYVe8UG4eQiiGrgshl0A8Neid5B03KlOwEcNTUnykuApDLY8-lbmF2YPRUkHTAR1-NlYJ2l77gXjunVlv3oBgVNP7ghvos4TMTiWbSMEftBAadaZuuUJB3lwdxTxs5G048xRhb2Fdpsj346pVJkAyx61C8BOkzDXfOtMbzZ3lKMdoQPCIbRmuQZOCDPQ_C2jS8YnNE7mF3n5YQ7BFkE7B8NfQ8zblyM2lZItR2ZRr9uI7CQEGebwJLYFYwcvtxRDTrvEyFh2ZetmngTZW0VQzPFgEm7IPkNI7e0Xwkpek2yW3X6XCdqYg0bxmCW62z5D0ZQvH98xrDKCuDBDv2lxFyUJpSL959bNM4b1HvWlM1-fpYVKXsm2zkwgcfN4pyomMoRrlS4vSlSjnR3z-E28feWk_kF0uU%3D&amp;q_datetime_utc=2026-03-02T01%3A41%3A53&amp;ticket_price=1367&amp;quote_id=946095480648892333&amp;utid_state=1&amp;channel=iphone&amp;price_without_closed_user_group=3356&amp;tm_place_name=Pasay&amp;deeplink_data=eyJmaWVsZHMiOnsic2lnbmF0dXJlIjoiMDQ1OGFjZTczYjM5NzE3MjBiYTMxNjc2YTQ0ZDcwY2MiLCJibG9ja19pZCI6IjM2MzE3NDgwMV8zMTA4NTU4OTJfMl8wXzAifX0%3D&amp;utid=02cd0c46-d89e-28b7-5513-254334977272&amp;tm_stars=1&amp;client_id=skyscanner_app&amp;redirect_delay=1000&amp;price_policy=2&amp;pre_redirect_id=02b14a20-6d1a-9f47-e72e-4621fb634ad6&amp;tm_city_code&amp;max_price=1367&amp;guests=1&amp;request_id=02b14a20-6d1a-9f47-e72e-4621fb634ad6&amp;tm_country_code=PH</t>
  </si>
  <si>
    <t>14.4925932, 121.0153611</t>
  </si>
  <si>
    <t>wifi, air_conditioning, non-smoking, internet_access, 24-hour_front_desk_service, smoking_areas, television, shower</t>
  </si>
  <si>
    <t>La Casa Parañaque</t>
  </si>
  <si>
    <t>www.skyscanner.com.ph/hotel_deeplink/4.0/PH/en-US/PHP/h_ad/187753581/2026-03-03/2026-03-04/hotel/hotel/hotels?legacy_provider_id=22&amp;rooms=1&amp;closed_user_group=general&amp;hb_data=67kzR6B45j05jEggZacOSolMbve_q4yoKGxZ7CXmwks-eg-uSY6tbVL3oVg-E_m8X_n8j4Nxp5A0mVhn17k2Qqgvma61lAkyl81Drogz8Gl4s1vgy1CUGXNEbdTcxDUBbPGlCK4P2qIuXFchzINmoWDMLdgzA3atiCT8gJ3R-06XqHZJJ-pUT4Fy2ZYoY7EXp1dQPOhE6N7J4tcEKzRTTfH5AnZqiK9DbrHHm_YYHV3KlVo-yrwvC-ZC6Sp4Osi8ZRBiL6FLRodAe8tFG47P5AhHkA2qUq9gc294BiZdoD4LjzoQP39cDo7MOPLp3X2-cvSwld_dhDh5YqIvUbBS3ociqcaPCRtL8yi7YT0VU-jVM2LryNC54lZ8TPRihK_G2skY9Zjg1f8AMmxKrbYH9AkQ5VNejagGWaC1UbXCAOwg&amp;q_datetime_utc=2026-03-03T09%3A00%3A03&amp;ticket_price=733&amp;quote_id=-3299986723887692741&amp;utid_state=1&amp;channel=iphone&amp;price_without_closed_user_group=881&amp;tm_place_name=Pasay&amp;deeplink_data=eyJmaWVsZHMiOnsic2lnbmF0dXJlIjoiZjU0YzI3ODgxYmVmM2MxNWZlMjk0ZWE3N2IxMTY0NDAifSwidXJsIjoiaHR0cHM6Ly93d3cuYWdvZGEuY29tL3BhcnRuZXJzL3BhcnRuZXJzZWFyY2guYXNweD9jaWQ9MTg0NjM4MyZoaWQ9Mzc2ODQ0MjcmY3VycmVuY3k9UEhQJmNoZWNraW49MjAyNi0wMy0wMyZjaGVja291dD0yMDI2LTAzLTA0Jk51bWJlcm9mQWR1bHRzPTEmTnVtYmVyb2ZDaGlsZHJlbj0wJlJvb21zPTEmbWNpZD0yODA4MiZtYXN0ZXJSb29tSWQ9Njc4MjM2NTgzJm1wdD1LM2hzU2xGeGFqRTJjekpWTlhWRFpUWldUSFJVWkRKSVJWTjVOVVJWZDFZM0wxTlhUVWhuVWxKb2NVbGtlbEJQWlVKSmRXVlNSWGs1T1ZCV1RYTTFVMjk0VFdWSldYbFRPRk5VUzNsQlBUMCZUb3RhbFByaWNlPTczMi43NCZUb3RhbFRheD04NC41MyZUb3RhbEZlZT02Mi4wMiZUb3RhbFN1cmNoYXJnZT0wJm1jdXI9UEhQIn0%3D&amp;utid=a4ea2040-fdb8-6c46-e2b9-9f85d0c20cad&amp;tm_stars=0&amp;client_id=skyscanner_app&amp;redirect_delay=1000&amp;price_policy=2&amp;pre_redirect_id=95fe3661-8025-a680-9b86-64896d5b429d&amp;tm_city_code&amp;max_price=1378&amp;guests=1&amp;request_id=95fe3661-8025-a680-9b86-64896d5b429d&amp;tm_country_code=PH</t>
  </si>
  <si>
    <t>14.4952963, 121.0141358</t>
  </si>
  <si>
    <t>Express Wash, E. Rodriguez Avenue, Ison Compound, Moonwalk, Parañaque District 2, Parañaque, Southern Manila District, Metro Manila, 1709, Philippines</t>
  </si>
  <si>
    <t>Isabelle Garden Hotel &amp; Suites</t>
  </si>
  <si>
    <t>www.skyscanner.com.ph/hotel_deeplink/4.0/PH/en-US/PHP/h_bc/46986837/2026-03-02/2026-03-03/hotel/hotel/hotels?legacy_provider_id=13&amp;rooms=1&amp;hb_data=O3kvqvTPclHUIMYYNbiPzSCNNHRp_fiQ38XNRYqFuyVVhNN8851YOnBIbb_oa2NQkn5vk-vO4cQfJ_c_WOG0BbMHtSCH0NJbBYg86DpaxUE7nLN-9MIaRj3MGm3msy8QkNUvN2MINcw4YJ4pyPApkx4awjxo5_jAbhFeXXrXyLlzmWQ5_bnd9xBOU849oNiPTJp-bXk-TZuT_7v58Rx3oneI0boLM7620tmNre4zkyPdKpfrQxKNwJz2Vh5Xm0gj77IYdmGBPK0_zk-FNNuxpLovc5LhWk1a5F-KuDi2SC43J4G0j_O8f--wE9JEwWFNG9b2gG-Ng4MjLwF5zsyUdDyJQeLOZonGz_En-A3nudDp_6IFFVfICL93ZmwMP2MB_van2q1Pu32vKGCQtAf_WuXqbtSxSFepZD7-5nL8GvnQMEtX&amp;q_datetime_utc=2026-03-02T01%3A40%3A49&amp;ticket_price=975&amp;quote_id=2321015137011804884&amp;utid_state=1&amp;channel=iphone&amp;tm_place_name=Pasay&amp;deeplink_data=eyJmaWVsZHMiOnsic2lnbmF0dXJlIjoiM2IyNTIwMDc0MjM2MmI3MTNjYzQwMzljMjdhODYwY2YiLCJibG9ja19pZCI6InYxX0NnRXRFTXdDR2lnS0hUSXdNall0TURNdE1ESlVNREE2TURBNk1EQXVNREF3S3pBM09qQXdFQUVZM3dFb0FUZ0JJZ0lJQVE9PV9DaU1Jd3MzSnN3a1FBaUFFS0xiODl4UXdBa29OTXpZMVJERXdNRkJmTVRBd1VGQ1lCUklDQ0FFYUJDZ0NNQUVpQkFnQ0dBST0ifX0%3D&amp;utid=bb8e8909-c054-1b35-a4dd-ab8e2bdfcec1&amp;tm_stars=5&amp;client_id=skyscanner_app&amp;redirect_delay=1000&amp;price_policy=2&amp;pre_redirect_id=d6298ff7-d9d3-8ca2-5c98-087f6498d968&amp;tm_city_code&amp;max_price=1632&amp;guests=1&amp;request_id=d6298ff7-d9d3-8ca2-5c98-087f6498d968&amp;tm_country_code=PH</t>
  </si>
  <si>
    <t>14.5242993, 120.9967896</t>
  </si>
  <si>
    <t>Nichols Airport Hotel, Quirino Avenue, Tambo, Parañaque District 1, Parañaque, Southern Manila District, Metro Manila, 1702, Philippines</t>
  </si>
  <si>
    <t>Nichols Airport Hotel</t>
  </si>
  <si>
    <t>https://www.google.com/maps/place/Hotel+Ava+Cuneta/data=!4m11!3m10!1s0x3397c950afa0a1a1:0xb56a4122242dc4b2!5m3!1s2026-03-01!4m1!1i2!8m2!3d14.5359763!4d120.9944253!16s%2Fg%2F1tgby8xx!19sChIJoaGgr1DJlzMRssQtJCJBarU?authuser=0&amp;hl=en&amp;rclk=1</t>
  </si>
  <si>
    <t>14.5359763, 120.9944253</t>
  </si>
  <si>
    <t>Victoria Court, Cuneta Avenue, City Garden Town Homes, Barangay 76, Zone 10, District 1, Pasay, Southern Manila District, Metro Manila, 1302, Philippines</t>
  </si>
  <si>
    <t>www.skyscanner.com.ph/hotel_deeplink/4.0/PH/en-US/PHP/h_ad/155562061/2026-03-02/2026-03-03/hotel/hotel/hotels?legacy_provider_id=22&amp;rooms=1&amp;closed_user_group=general&amp;hb_data=oa6tPCLfSduPMLjiRYh2URKDrX0jzimiVzQAZQJhNpBloOMXUhEJRxKZPlBl4qS71egxOYovVMAJMPW6AkELqOBRuLSpbRa4MAKVn57S7zC93I5BXHJjTRjZ2u5xJRx_jvpdOXiv2Lt8cKzuX-zd6G9GYWbblqjuPsFoeq5I-3mHp2pgVaA8E4TRrGzsjEAsgJWteJkIlatnQzNK4VEgsfmP1KvTCUGHl1UbEPv-q6OXl2PQWwO6HlQ840iFYzQ9iImsfufeUlkz_hWtqqOJks1rW7WUBNCwHiv264C_50V7Gjrw-WJqa4XkVqMD-hzDjqOxjnN-Xj1Kfu0bVUqXc5hg8QNekNItV7ULY-vg3-YkWgTH7VX5ucktCjVOw1TU1SoYBTDz2fLnopQKZgMiXNdnbWBhXNQXpfEM9jEi-VpI&amp;q_datetime_utc=2026-03-02T01%3A40%3A52&amp;ticket_price=1851&amp;quote_id=5000399280324154983&amp;utid_state=1&amp;channel=iphone&amp;price_without_closed_user_group=2225&amp;tm_place_name=Pasay&amp;deeplink_data=eyJmaWVsZHMiOnsic2lnbmF0dXJlIjoiMDY0MjFjNTE1ODkyMTA0NmM2ZjdjMzNhYWQ0MDA5MzAifSwidXJsIjoiaHR0cHM6Ly93d3cuYWdvZGEuY29tL3BhcnRuZXJzL3BhcnRuZXJzZWFyY2guYXNweD9jaWQ9MTg0NjM4MyZoaWQ9MjU1MjQ0JmN1cnJlbmN5PVBIUCZjaGVja2luPTIwMjYtMDMtMDImY2hlY2tvdXQ9MjAyNi0wMy0wMyZOdW1iZXJvZkFkdWx0cz0xJk51bWJlcm9mQ2hpbGRyZW49MCZSb29tcz0xJm1jaWQ9MjkxOTUmbWFzdGVyUm9vbUlkPTYyMjU3NDk5MyZtcHQ9WVROamRuRmxhazEwU0VkMlVtZHJjRGcwUjNCVFYyWjRaMVk0VW5rM2FEazBiR3B5VVU5bVFVcG1NVko0ZURBNU1XbHVTM1J6ZG1NNU5qQjNWbXBxWTJnM1lVbGpiRFJ2TjJac0syWlJQVDAmVG90YWxQcmljZT0xODUwLjkyJlRvdGFsVGF4PTE4Ni45NSZUb3RhbEZlZT0xNTkuMTYmVG90YWxTdXJjaGFyZ2U9MCZtY3VyPVBIUCJ9&amp;utid=a5859881-978a-c698-4af5-0fb25e091847&amp;tm_stars=2&amp;client_id=skyscanner_app&amp;redirect_delay=1000&amp;price_policy=2&amp;pre_redirect_id=3e1d24d7-a14e-3017-0694-e0036e76554a&amp;tm_city_code&amp;max_price=3018&amp;guests=1&amp;request_id=3e1d24d7-a14e-3017-0694-e0036e76554a&amp;tm_country_code=PH</t>
  </si>
  <si>
    <t>14.53552, 120.9943597</t>
  </si>
  <si>
    <t>Kassel Residences Homestay Near NAIA</t>
  </si>
  <si>
    <t>https://www.google.com/maps/place/RedDoorz+@+Jolly+Orange+Paranaque/data=!4m11!3m10!1s0x3397cf019f02bbf9:0x827d50c6c54b5b98!5m3!1s2026-03-01!4m1!1i2!8m2!3d14.4824764!4d121.0361911!16s%2Fg%2F11p5tdsqt_!19sChIJ-bsCnwHPlzMRmFtLxcZQfYI?authuser=0&amp;hl=en&amp;rclk=1</t>
  </si>
  <si>
    <t>14.4824764, 121.0361911</t>
  </si>
  <si>
    <t>AGCHEM, 71, Doña Soledad Avenue, Don Bosco, Parañaque District 2, Parañaque, Southern Manila District, Metro Manila, 1711, Philippines</t>
  </si>
  <si>
    <t>RedDoorz @ Jolly Orange Paranaque</t>
  </si>
  <si>
    <t>www.skyscanner.com.ph/hotel_deeplink/4.0/PH/en-US/PHP/h_ad/205584017/2026-03-05/2026-03-06/hotel/hotel/hotels?legacy_provider_id=22&amp;rooms=1&amp;closed_user_group=general&amp;hb_data=nfO8vmhdI9VTokqSg4r_G4CH1pzwCa9EfuZm3y3HoWg-r9g6Vzt16s_IfSwgbtOjBmr72_4e5TO4owxTRpGGRgSb2xTruaV9LdOCbbl-F8Ec_oD-mWAKHeKJFbpJy66zLdGS4eGUBfu4IwjikXoWDaZ46QnlrIfBu4l523p5nsnOJZSkQ1TA9WuMmCWoFFFwoh4jFBzTrLn8ey9F0cbSTQZmXhgajEADcTv-c9QbS5nE0m-q24frFMvwwkrPFzgNrDtHFdTVWMJ3fTNVK1w4WnsB9ySOyHbRjptG1nq1HPpd1xLpPXjJ2HR69hIaHpELp24pdNGG6Kkd1ZpNsvVCRQm1dLFzk-lNS3BQePwwdV1-3LmjR-5wTzID42eX54EGT4THHGj8OgIXceWo8xcqYhyiR9p5pu4MVRKnVhFunJS3&amp;q_datetime_utc=2026-03-05T14%3A41%3A54&amp;ticket_price=1207&amp;quote_id=2462072717300842037&amp;utid_state=1&amp;channel=iphone&amp;price_without_closed_user_group=1629&amp;tm_place_name=Posadas+Village&amp;deeplink_data=eyJmaWVsZHMiOnsic2lnbmF0dXJlIjoiNmFlMzY2MTQ5OWM4ZjliZGE2N2NiMzFlOGEzYWY5MTEifSwidXJsIjoiaHR0cHM6Ly93d3cuYWdvZGEuY29tL3BhcnRuZXJzL3BhcnRuZXJzZWFyY2guYXNweD9jaWQ9MTg0NjM4MyZoaWQ9MjgxOTM1ODAmY3VycmVuY3k9UEhQJmNoZWNraW49MjAyNi0wMy0wNSZjaGVja291dD0yMDI2LTAzLTA2Jk51bWJlcm9mQWR1bHRzPTEmTnVtYmVyb2ZDaGlsZHJlbj0wJlJvb21zPTEmbWNpZD0zMzImbWFzdGVyUm9vbUlkPTQzMTYwMDM0NSZtcHQ9ZDBwYWVWWkZRazkyVlVOUWVVZ3dibkZKZEdoclVGQkljMlJxVTFKNk5UQnpNMmd6WlRrNE9XVm5ibE14TjFCTWJuRmhZMlpEZUdwcGVGQTVUa0ZQZDBkUlUyZHROa2hpYm5FeWVtMVJQVDAmVG90YWxQcmljZT0xMjA2LjUwJlRvdGFsVGF4PTEzOS4zMyZUb3RhbEZlZT0xMDEuOTcmVG90YWxTdXJjaGFyZ2U9MCZtY3VyPVBIUCJ9&amp;utid=d267545b-6301-ce7f-1120-dfe981034fdd&amp;tm_stars=1&amp;client_id=skyscanner_app&amp;price_policy=2&amp;pre_redirect_id=85847210-774f-6a46-665b-babae399ca15&amp;tm_city_code&amp;max_price=1482&amp;guests=1&amp;request_id=85847210-774f-6a46-665b-babae399ca15&amp;tm_country_code=PH</t>
  </si>
  <si>
    <t>14.5120872, 121.0035441</t>
  </si>
  <si>
    <t>At RedDoorz @ Jolly Orange Paranaque, exceptional service and top-notch amenities create a memorable experience for guests.Complimentary internet access is available in the hotel to ensure you stay connected during your visit. Desire to unwind? Make the most of your visit at RedDoorz @ Jolly Orange Paranaque with accessible amenities such as daily housekeeping.Due to health concerns, smoking is strictly prohibited within the entire premises of hotel.Accommodations come equipped with all the conveniences required for a restful night's slumber. A selection of rooms at RedDoorz @ Jolly Orange Paranaque come furnished with linen service to cater to your needs and comfort.A number of rooms feature television for guest amusement and enjoyment.In certain chosen rooms, bottled water is conveniently available for your use. At RedDoorz @ Jolly Orange Paranaque, select bathrooms are equipped with toiletries to enhance your comfort during your stay.</t>
  </si>
  <si>
    <t>HM Eco Hotel</t>
  </si>
  <si>
    <t>www.skyscanner.com.ph/hotel_deeplink/4.0/PH/en-US/PHP/h_bc/224740896/2026-03-02/2026-03-03/hotel/hotel/hotels?legacy_provider_id=13&amp;rooms=1&amp;closed_user_group=apps&amp;hb_data=vzNH3a1QQWE4QHYkiR3LnML_Wn-dn_VfqCybC6Mt_HOLlwaEd3vrgI3ElQFG8ofOTEgbi3CP72CUmjMVAWT0sqjvB3CWgJmfNmAHzB2fMwiIpv91OWvFzBaev8TALSFcKIeVKU0rgLFFk2BXKtpy97yC479HcA7MVWtE4VcLfnkuiarRIttXMWxuuoVW-vN2XF3CzyxDj38KPP9o_Fa6Dpm0Rd5_l0dswAYA4xM0YD411uXLIxhjFC1O4EE-EeTNNwcjMB6mbEHdH3rwSO-OX35xWb3tAZXR_tn0khrTO_TnbbZZs1fjYj6fCSUGjX9lxvZxZnguGcgIMbYyY30bHeYuQNuX7iaByPADxgWTEGKn4N9f8E6v-cJ3qlYPi5WP4lblY_MaADx3rMR6ICk7iCVolKsWuYKnG7d3oCmXoqX1EY9garc%3D&amp;q_datetime_utc=2026-03-02T01%3A40%3A57&amp;ticket_price=1718&amp;quote_id=-8087345449977887570&amp;utid_state=1&amp;channel=iphone&amp;price_without_closed_user_group=2298&amp;tm_place_name=Pasay&amp;deeplink_data=eyJmaWVsZHMiOnsic2lnbmF0dXJlIjoiZGU5YTNmZTM5YTBhMzVmNDNjZTNjNWEyNzZiYjUxNzgiLCJibG9ja19pZCI6IjE0NTIxNTQ0MDNfNDE2NTY4NDI2XzFfMF8wIn19&amp;utid=5789bb0c-06fc-30f5-a413-6f90a169b20b&amp;tm_stars=1&amp;client_id=skyscanner_app&amp;redirect_delay=1000&amp;price_policy=2&amp;pre_redirect_id=2c3debb6-07f2-5a07-b885-3989a4b9da1b&amp;tm_city_code&amp;max_price=2019&amp;guests=1&amp;request_id=2c3debb6-07f2-5a07-b885-3989a4b9da1b&amp;tm_country_code=PH</t>
  </si>
  <si>
    <t>14.4426352, 121.0458319</t>
  </si>
  <si>
    <t>Anuva Residences Muntinlupa</t>
  </si>
  <si>
    <t>www.skyscanner.com.ph/hotel_deeplink/4.0/PH/en-US/PHP/h_bc/217985405/2026-03-02/2026-03-03/hotel/hotel/hotels?legacy_provider_id=13&amp;rooms=1&amp;closed_user_group=apps&amp;hb_data=8a6uD23HYjtGcls0IoS7VMI0S8xQGu7cG8p2HX9zr_QYXOobQiFldZ0PP9FWDF8f5s0xUDC37BlKMAHQqcPzscnA-uoTvyBNGGo0z5u7Ra8_NGVh_s2Zai1-a6TpvTy-ZvrHCBeRSU-PBCCq1RSi9NmvP9hiwazr6Vp72_-MtvsRp_X-WiD6OCjJbhFLkF8O3oQ5pwDmWtcUgGeLJN5RyfFYOEfLhgIFmeP9mBTi-0SBwzWcHN1jSzFmdW-DVdPVM7T3oeSa2tI9lFQxChJp-j43H0vr_e1oPLXlyP36lWPSo38AHkUjmx-j2BKRrHAoWRIlt-w8VhNVhIZB41AIdtLbLnexE7pfpct9i8fkW61Zu54lY9_S3ZO0y5h78yxIkp7DiI2gkzqAQvAwLZZW5qmGKV-xZG4maRD-31SwY-3sGEmJ&amp;q_datetime_utc=2026-03-02T01%3A40%3A59&amp;ticket_price=1321&amp;quote_id=4995211528507976274&amp;utid_state=1&amp;channel=iphone&amp;price_without_closed_user_group=1606&amp;tm_place_name=Muntinlupa&amp;deeplink_data=eyJmaWVsZHMiOnsic2lnbmF0dXJlIjoiZjg5MWVlZTFlZmU3ODAyMzYzMzYzNTJjOGIxZmI5MDkiLCJibG9ja19pZCI6IjExMTM3NzY3MDFfMzg0Mjk1NzcxXzFfMF8wIn19&amp;utid=7c3dd8da-3abd-55b3-505b-e3b8b844670f&amp;tm_stars=0&amp;client_id=skyscanner_app&amp;redirect_delay=1000&amp;price_policy=2&amp;pre_redirect_id=a92ae0ca-0502-1d35-c07a-3201c9b87e9b&amp;tm_city_code&amp;max_price=1321&amp;guests=1&amp;request_id=a92ae0ca-0502-1d35-c07a-3201c9b87e9b&amp;tm_country_code=PH</t>
  </si>
  <si>
    <t>14.4427876, 121.0457714</t>
  </si>
  <si>
    <t>SM by the BAY</t>
  </si>
  <si>
    <t>https://www.google.com/maps/place/Gatchalian+Room+Rentals/data=!4m11!3m10!1s0x3397cf64546b0d81:0x326826118e12b670!5m3!1s2026-03-01!4m1!1i2!8m2!3d14.5091891!4d121.0017072!16s%2Fg%2F11hz9bl2yj!19sChIJgQ1rVGTPlzMRcLYSjhEmaDI?authuser=0&amp;hl=en&amp;rclk=1</t>
  </si>
  <si>
    <t>14.5091891, 121.0017072</t>
  </si>
  <si>
    <t>Celadium Street, Rivera Village, Barangay 199, Zone 20, District 1, Pasay, Southern Manila District, Metro Manila, 1301, Philippines</t>
  </si>
  <si>
    <t>Gatchalian Room Rentals</t>
  </si>
  <si>
    <t>https://www.google.com/maps/place/Tess+and+Tessha+Condotel/data=!4m11!3m10!1s0x3397c9352699d2f3:0x37cbdd62fca9a54f!5m3!1s2026-03-01!4m1!1i2!8m2!3d14.5241045!4d121.0131212!16s%2Fg%2F11gffdf8gz!19sChIJ89KZJjXJlzMRT6Wp_GLdyzc?authuser=0&amp;hl=en&amp;rclk=1</t>
  </si>
  <si>
    <t>14.5241045, 121.0131212</t>
  </si>
  <si>
    <t>FamilyMart, Newport Boulevard, Newport, Barangay 183, Zone 20, District 1, Pasay, Southern Manila District, Metro Manila, 1309, Philippines</t>
  </si>
  <si>
    <t>Tess and Tessha Condotel</t>
  </si>
  <si>
    <t>www.skyscanner.com.ph/hotel_deeplink/4.0/PH/en-US/PHP/h_xp/200551295/2026-03-02/2026-03-03/hotel/hotel/hotels?legacy_provider_id=1&amp;rooms=1&amp;closed_user_group=mobile&amp;hb_data=-pCdKYTFy_3njBzRu9PF-HS_gKS_HZubTgFbWHjv6zwWH0jDJDmBjJV_bdNAr3IObKEqZ8cSjVwH8Qex2beORkdD9HmeKVgM9WXfkluXpC5w6mHYJelDpYE9F7iRgNgSvBuKzjOJl9rUQTK8EVhOJI9Wnn2uEMfUUhesRT4G99B8Wkj8NEHXVs5HPaRUqhQN9CmA2zXHeYp5qVuNNZjCX27M3IwpeGCqyklllkp0TeS70x17Cd_mOHdT1PamOtvCALpZJWl5bkGGXnuiTcwfDa2M2mY%3D&amp;q_datetime_utc=2026-03-02T01%3A41%3A00&amp;ticket_price=3187&amp;quote_id=-2467471979679393454&amp;utid_state=1&amp;channel=iphone&amp;price_without_closed_user_group=6105&amp;tm_place_name=Pasay&amp;deeplink_data=eyJmaWVsZHMiOnsic2lnbmF0dXJlIjoiYTA4ODE4MzE1MTk5NDY1MDExNjNmOTVmNzc2NTE1YmUifSwidXJsIjoiaHR0cHM6Ly93d3cuZXhwZWRpYS5jb20ucGgvSG90ZWwtU2VhcmNoP3RwaWQ9NjgmbXBlPTE3NzI0MTQ3NDEmZW5kRGF0ZT0yMDI2LTAzLTAzJmFkdWx0cz0xJmxvY2FsZT1lbl9VUyZjaGlkPTNjYTdmOWRjLWYzZTAtNDdiYi04M2YwLTQ1ZDRkYjY0OThlMiZlYXBpZD00NjIzMCZtY3RjPTMmc3RhcnREYXRlPTIwMjYtMDMtMDImbXBkPUdCUCZtcG49MjE2NjQyMDEzJmN1cnJlbmN5PUdCUCZyYXRlcGxhbmlkPTI2NDE4MDAzMyZtcG09MjQmbXBwPTEmbXBvPUVDJnNlbGVjdGVkPTM2NjI4OTI3Jm1wYj00LjM5Jm1wcT0zNi41OCZtcGE9MzYuNTgifQ%3D%3D&amp;utid=652af599-9ad9-a74e-5fb4-da3c5770c177&amp;tm_stars=0&amp;client_id=skyscanner_app&amp;redirect_delay=1000&amp;price_policy=2&amp;pre_redirect_id=e8304fd9-1c2f-4e65-ea39-383b9bb40986&amp;tm_city_code&amp;max_price=3365&amp;guests=1&amp;request_id=e8304fd9-1c2f-4e65-ea39-383b9bb40986&amp;tm_country_code=PH</t>
  </si>
  <si>
    <t>14.5241529, 121.0130404</t>
  </si>
  <si>
    <t>Solemare Parksuites</t>
  </si>
  <si>
    <t>www.skyscanner.com.ph/hotel_deeplink/4.0/PH/en-US/PHP/h_bc/140145386/2026-03-02/2026-03-03/hotel/hotel/hotels?legacy_provider_id=13&amp;rooms=1&amp;closed_user_group=apps&amp;hb_data=saPe6K-TrIeDPUxSZIwsv7J0GZYU-KGsU8mUVnPMzOxNvNIcFiu0gMmBL40wNLeG6e2e8jVtRXRnfV17eBrL-Cgor4k3SK7KCRsMGn2mPy4LZi-EVORxE6V_g4QTiBgY302kn30MBbA0hEDrsv2PTeKIZ1q2SehxhXn9IQje2nVpMC3VkDgnY2iRcPkXcxn2JC-APEU3x6Xn7XzbeVazZPSoz29GNGaS1gD5tFJOmIZR0oSO7HGjQlzAfkAAYhoKaVU09_I3kDAv8OxvM__14IG7Ttsacp3XNCgHXOPBQI0UWs4YHotYh1FSy4utYMaABxnsRAExKW97Mr9K-bQgXHFYA7rRXY0KiJUCRSeCN12xf3FUMnxy75acOj8KdlHvIVcHAjJVbV0d38K6o69PcfI8Vf_5Qur0ubRtnMSIuVdfIWjC&amp;q_datetime_utc=2026-03-02T01%3A41%3A02&amp;ticket_price=1398&amp;quote_id=-4226132989885694640&amp;utid_state=1&amp;channel=iphone&amp;price_without_closed_user_group=1656&amp;tm_place_name=Baclaran&amp;deeplink_data=eyJmaWVsZHMiOnsic2lnbmF0dXJlIjoiZTAyMWUwM2UxNThlY2Y0Y2M0MTEwMGQyNWYzYzNlZWQiLCJibG9ja19pZCI6IjE0NzMxMDEzMDFfNDE4NjYxMzMwXzJfMF8wIn19&amp;utid=b3f0159a-c530-7b45-b6e4-d8914ad6b37c&amp;tm_stars=0&amp;client_id=skyscanner_app&amp;redirect_delay=1000&amp;price_policy=2&amp;pre_redirect_id=86775678-898b-d3fa-1650-ee88740f56df&amp;tm_city_code&amp;max_price=1398&amp;guests=1&amp;request_id=86775678-898b-d3fa-1650-ee88740f56df&amp;tm_country_code=PH</t>
  </si>
  <si>
    <t>14.5312492, 121.0015371</t>
  </si>
  <si>
    <t>Aseana Powerstation, President Diosdado Macapagal Boulevard, Baclaran, Parañaque District 1, Parañaque, Southern Manila District, Metro Manila, 1702, Philippines</t>
  </si>
  <si>
    <t>Just a 8-minute walk from Mall of Asia Arena and 0.6 miles from SMX Convention Center, Solemare Parksuites features accommodations in Manila with a garden. Guests may go for a swim in the pool with a view.</t>
  </si>
  <si>
    <t>RedDoorz @ Najar Residences near NAIA</t>
  </si>
  <si>
    <t>www.skyscanner.com.ph/hotel_deeplink/4.0/PH/en-US/PHP/h_bc/222463824/2026-03-02/2026-03-03/hotel/hotel/hotels?legacy_provider_id=13&amp;rooms=1&amp;closed_user_group=apps&amp;hb_data=2vASfVxu5L_CXEr3QnL2XwdQugAf1JIIkHdCxCJP0DfeRR4aDfJPmx-053S6a9gqzgYRINPdi201UU-ErcLxsq75lK9Bw6QnrwLSpR_SnZ-dfGJjba8al8UCWVIayJXxAxGpvXQAe3U5TEmMSDgd_RKCEo0PO0fpgkaegPjFfv8Z971wsCN1fIXeH53XadoyFZyuQQ_HtSFHgQ3y77Ju80rrvTqzHQEbLjwufsw-KmiyyE63Vb53p90l3UkfbnPDvSRtIDF12lbsacRerXJNCgvZJ6B1v7-dCGl8pk-dhd_SQCUNKm8GiY0qHxaveM1x3d2vpHbSmQmJ_8l82tBpVvcRorn5n1edmXppCizuh4WCALk4ddfb1rttx2aVlSjz9jPtZJ0ulH2iRQa5Y2xT1qIh0ROLXjlTwJdacT6QAV2-CBdHAFg%3D&amp;q_datetime_utc=2026-03-02T01%3A41%3A06&amp;ticket_price=1186&amp;quote_id=-1269222466493264646&amp;utid_state=1&amp;channel=iphone&amp;price_without_closed_user_group=2744&amp;tm_place_name=Pasay&amp;deeplink_data=eyJmaWVsZHMiOnsic2lnbmF0dXJlIjoiMGY3N2Q2NDZjMjA3OWZhNGY4NjU1Njg2Y2VhYzM5ZTAiLCJibG9ja19pZCI6IjEzMDk0MTA1MDFfNDAzNzMxNDIzXzBfMF8wXzg0Mzg0MCJ9fQ%3D%3D&amp;utid=a41acee3-7a86-38a8-fba3-24fafb41f70b&amp;tm_stars=1&amp;client_id=skyscanner_app&amp;redirect_delay=1000&amp;price_policy=2&amp;pre_redirect_id=ff659e3a-c8c2-332a-5bb5-f1898261b1fe&amp;tm_city_code&amp;max_price=1186&amp;guests=1&amp;request_id=ff659e3a-c8c2-332a-5bb5-f1898261b1fe&amp;tm_country_code=PH</t>
  </si>
  <si>
    <t>14.5143125, 121.0023125</t>
  </si>
  <si>
    <t>Sunriser Street, Pildera 2, Barangay 193, Zone 20, District 1, Pasay, Southern Manila District, Metro Manila, 1301, Philippines</t>
  </si>
  <si>
    <t>Reddoorz @ Prince Hotel near NAIA T1</t>
  </si>
  <si>
    <t>www.skyscanner.com.ph/hotel_deeplink/4.0/PH/en-US/PHP/h_ct/220246223/2026-03-02/2026-03-03/hotel/hotel/hotels?legacy_provider_id=31&amp;rooms=1&amp;closed_user_group=general&amp;hb_data=7otIDZBPC_LxREv42-3X15aTYGTlKPD4bhx1XVxrnYEaxtIc3iNuF9rrRH2INHKxAvtnDB-kiMEF6K3GH_s6FtsDyjckaxEzIUm1Dck34Pe1spBTJQEPViK6Q-wuKk5i913bahTnW0GZtgSdMu8OoQUpuJ66YHv2c_xnOPkuLS8F0dX56saN48XugzIm1j3nnL67Fe0BuPc4TCHE0LcbNIxzXtJcvLWBRaOgDqhyd6W0l63mvgN53dMAjfMsv_fGxgvfCD1sMiOa6oOnEugKlTG7j8Zo6TtRKaHSlTTsYxceoA8iogBDaT-mHF0E1MJPH9qDGB4Fb5bHZ5CRzxNCtTtnwiW3VuLAV5iHaxijhvW-Cphq1T_EHo3g-uUAq5I3f-wSA2tL0XgJabT2hsBUeZrDTNeoTdZY-Q-EWV_-uw%3D%3D&amp;q_datetime_utc=2026-03-02T01%3A41%3A06&amp;ticket_price=1220&amp;quote_id=-6333131188048373520&amp;utid_state=1&amp;channel=iphone&amp;price_without_closed_user_group=2036&amp;tm_place_name=Pasay&amp;deeplink_data=eyJmaWVsZHMiOnsic2lnbmF0dXJlIjoiM2NlYzEzY2U4MGFkM2FmNjgzNDlmYmZlOTA0NTZhNzkifSwidXJsIjoiaHR0cHM6Ly9waC50cmlwLmNvbS9ob3RlbHMvcmVkaXJlY3Q%2FaG90ZWxpZD0xMjE3NDU2NzcmY2l0eT0xMjE4NTMmQWxsaWFuY2VpZD0xMjYwNyZzaWQ9ODg4ODMyJmNoZWNraW49MjAyNi0wMy0wMiZjaGVja291dD0yMDI2LTAzLTAzJnNob3BwaW5naWQ9ZjAxNTkxM2NjYWNmNDRlNmFlZWU4NmM4YmNmMmFkZDImYWR1bHQ9MSZjaGlsZHJlbj0wJmFnZXM9Jmxhbmd1YWdlPWVucGgmbG9jYWxlPWVuX1BIJnJvb21pZD0xNTYzMjA0MzI0JnN3aWQ9MCZwYXk9UFAmZmd0PTEmY3JuPTEmY3Vycj1QSFAmd2twPTEmc3RhbmQ9SDRzSUFBQUFBQUFBX3dENEFBZl9DbDBLQWhnQkVnUUlBUkFBR2xFSTVMV3k2UVVZQURBQU9Qc1JtQUdONG9ZNnFBRUF1QUVDd0FFQTBRRXpNek16TXk2UVFPRUJtcG1abVprUmswRG9BZHpCemVzQmlBSWdpUVFBQUFBQUFBQUFBS0FFQUtFRlptWm1abWFhbkVBYUlHWXdNVFU1TVROalkyRmpaalEwWlRaaFpXVmxPRFpqT0dKalpqSmhaR1F5SUFRb2pkV1R6UVpJQVZJR1pqWTVORGhoV2h3S0ExQklVQkVRV0RtMHlIYS1QeG9EVUVoUUlSQllPYlRJZHI0X1lnVmxibDlRU0dpNUZIQUJlQUNLQVFkSUFYZ0F5QUVCcWdFQThnRWlaakF4TlRreE0yTmpZV05tTkRSbE5tRmxaV1U0Tm1NNFltTm1NbUZrWkRKZk1KSUNBVFNhQWdBQUFBRF9fd0VBQVBfXzVCSmZIX2dBQUFBIn0%3D&amp;utid=3ec0fded-0e64-906d-f796-19c7dd3582fa&amp;tm_stars=1&amp;client_id=skyscanner_app&amp;redirect_delay=1000&amp;price_policy=2&amp;pre_redirect_id=2c85bee1-545c-46e9-abba-a0015bd42ff6&amp;tm_city_code&amp;max_price=1220&amp;guests=1&amp;request_id=2c85bee1-545c-46e9-abba-a0015bd42ff6&amp;tm_country_code=PH</t>
  </si>
  <si>
    <t>14.5141325, 121.0023237</t>
  </si>
  <si>
    <t>Innsite - Transient and Room Rentals</t>
  </si>
  <si>
    <t>https://www.google.com/maps/place/Hotel+Sogo+-+Baclaran+Para%C3%B1aque+City+NCR/data=!4m11!3m10!1s0x3397c90028ca9c59:0x9148f5a993c9d99f!5m3!1s2026-03-01!4m1!1i2!8m2!3d14.5299342!4d120.9938307!16s%2Fg%2F11lyftjy7z!19sChIJWZzKKADJlzMRn9nJk6n1SJE?authuser=0&amp;hl=en&amp;rclk=1</t>
  </si>
  <si>
    <t>14.5299342, 120.9938307</t>
  </si>
  <si>
    <t>Landbank, 714, Roxas Boulevard, Baclaran, Parañaque District 1, Parañaque, Southern Manila District, Metro Manila, 1702, Philippines</t>
  </si>
  <si>
    <t>Hotel Sogo - Baclaran Parañaque City NCR</t>
  </si>
  <si>
    <t>www.skyscanner.com.ph/hotel_deeplink/4.0/PH/en-US/PHP/h_xp/224892874/2026-03-02/2026-03-03/hotel/hotel/hotels?legacy_provider_id=1&amp;rooms=1&amp;closed_user_group=mobile&amp;hb_data=_59ZrCzv_G2qG31UtrjT6Sj5FGScbP0xzhasurjqE6YeXpad_7QOhLOFBvCjSpmDTuwNRy6yPm6BlIxc6ILhhQyFN2meeTXTX4dLKq5IGErrZ_T9axBnHcMEUyloeRtGgVa9sGPEvb0rnWD8fbrtKZfeZupHqwTdXPB02YBJFMCmwPfH6sYcxAuUUYhPLx4XQW0wVpZ3M0F57hEFTzDToxWwcnolzFLt_w9FBDsKO_jTZa1EoclPysOw9pZ47C2XEzazQ4RbMj6oX7CxfxUHCEkuaLw%3D&amp;q_datetime_utc=2026-03-02T01%3A41%3A11&amp;ticket_price=1970&amp;quote_id=5573499390039649904&amp;utid_state=1&amp;channel=iphone&amp;price_without_closed_user_group=2189&amp;tm_place_name=Baclaran&amp;deeplink_data=eyJmaWVsZHMiOnsic2lnbmF0dXJlIjoiMTZkYjQ5OTk5NGY4NDI1YjQxZjBjYjVmOWQ5NzdmMWQifSwidXJsIjoiaHR0cHM6Ly93d3cuZXhwZWRpYS5jb20ucGgvSG90ZWwtU2VhcmNoP3RwaWQ9NjgmbXBlPTE3NzI0MTUxMTkmZW5kRGF0ZT0yMDI2LTAzLTAzJmFkdWx0cz0xJmxvY2FsZT1lbl9VUyZjaGlkPTMxMmM1MzZlLWNjM2QtNDdiMy1hMWNkLWY2NWMwYzIzM2E2MCZlYXBpZD00NjIzMCZtY3RjPTMmc3RhcnREYXRlPTIwMjYtMDMtMDImbXBkPUdCUCZtcG49MzI3NzIzMjE0JmN1cnJlbmN5PUdCUCZyYXRlcGxhbmlkPTQwNjA5NjIyNiZtcG09MjQmbXBwPTEmbXBvPUVDJnNlbGVjdGVkPTEyMzI3MDAzMCZtcGI9NC41NyZtcHE9MjIuODQmbXBhPTIwLjc2In0%3D&amp;utid=5c533a41-ad37-f092-1fd7-e94ef052cd9e&amp;tm_stars=3&amp;client_id=skyscanner_app&amp;redirect_delay=1000&amp;price_policy=2&amp;pre_redirect_id=63ca1923-1974-d443-8288-c707189897b0&amp;tm_city_code&amp;max_price=1970&amp;guests=1&amp;request_id=63ca1923-1974-d443-8288-c707189897b0&amp;tm_country_code=PH</t>
  </si>
  <si>
    <t>14.4465735, 120.9866958</t>
  </si>
  <si>
    <t>Greymarville, Talon Dos, 2nd District, Las Piñas, Southern Manila District, Metro Manila, 1242, Philippines</t>
  </si>
  <si>
    <t>wifi, elevator, air_conditioning, non-smoking, internet_access, 24-hour_front_desk_service, multilingual_staff, room_service, television, shower</t>
  </si>
  <si>
    <t>Flat 35</t>
  </si>
  <si>
    <t>www.skyscanner.com.ph/hotel_deeplink/4.0/PH/en-US/PHP/h_ad/225427535/2026-03-02/2026-03-03/hotel/hotel/hotels?legacy_provider_id=22&amp;rooms=1&amp;closed_user_group=apps&amp;hb_data=8Or3bZwxcJ9Gp5KgMJVtrVx17eYHTJTQ6YB0ZmR7G7d6jKkFOzjaQoJ_g7wRR0Z0LTXGlrZ99snknjYS2aXm1S3YJa-rzacMGkgPnJdqtCYuGm7nyJIFOs2H4sYTmofGOr9TU633_mf-RD8zfoMRzO3YsqU5Fau7QaItghIZyaxId9enRgH5llZygt1Gpi2LVH5V_XBzarH3XVz6KitIOEfFeUdJCVKsoxlNiOlqguRi7LERrQbR05j0-zAyfgesMw5ZX3DSTuh5F0xoFM67-MZjSNGIm2RQofKCOktXE5CzaOsSniwGMAGE0Bb_BWH8p4U_3OWQOigBMT1Muc67BcjTI_LUpuf4NNXm4-j21HzmotRamJz2_8_JXxAi0p1kY6rn0XPs_5MwEvT-IC8OGum8uYiyKxUc_0xj8oNI4Brj&amp;q_datetime_utc=2026-03-02T01%3A41%3A14&amp;ticket_price=1914&amp;quote_id=-5213984370147397773&amp;utid_state=1&amp;channel=iphone&amp;price_without_closed_user_group=2119&amp;tm_place_name=Zapote&amp;deeplink_data=eyJmaWVsZHMiOnsic2lnbmF0dXJlIjoiODMxZjhhNDU0MTAyMTdkODg5ZTRjOWE4ZTAxOWNmZDUifSwidXJsIjoiaHR0cHM6Ly93d3cuYWdvZGEuY29tL3BhcnRuZXJzL3BhcnRuZXJzZWFyY2guYXNweD9jaWQ9MTg0NjM4MyZoaWQ9NjE2OTM5NjkmY3VycmVuY3k9UEhQJmNoZWNraW49MjAyNi0wMy0wMiZjaGVja291dD0yMDI2LTAzLTAzJk51bWJlcm9mQWR1bHRzPTEmTnVtYmVyb2ZDaGlsZHJlbj0wJlJvb21zPTEmbWNpZD0zMDM4Jm1hc3RlclJvb21JZD05NTgxMjE1NzQmbXB0PVZUTlhjRlJGTlhJMk1uaDRTMFJtVDFCdE1sRmliRGRuTWpjMmVXWnBhWGRrU0UxUVpqbEJXVWR3YzJsdVdrdDNhMWhrWmtZd1ZtWmhabGt5VUhVMWRGWlVPR3RWUlVSTmRVTnFjMlpCUFQwJlRvdGFsUHJpY2U9MTkxNC4xNCZUb3RhbFRheD0yMDUuMDkmVG90YWxGZWU9MC4wMCZUb3RhbFN1cmNoYXJnZT0wJm1jdXI9UEhQIn0%3D&amp;utid=7d3071ca-e294-757c-1954-e159fdb6a875&amp;tm_stars=0&amp;client_id=skyscanner_app&amp;redirect_delay=1000&amp;price_policy=2&amp;pre_redirect_id=fc5f6c79-8152-bfad-97bd-a8c32a7a9693&amp;tm_city_code&amp;max_price=1914&amp;guests=1&amp;request_id=fc5f6c79-8152-bfad-97bd-a8c32a7a9693&amp;tm_country_code=PH</t>
  </si>
  <si>
    <t>14.4845865, 121.043939</t>
  </si>
  <si>
    <t>www.skyscanner.com.ph/hotel_deeplink/4.0/PH/en-US/PHP/h_bc/216222895/2026-03-03/2026-03-04/hotel/hotel/hotels?legacy_provider_id=13&amp;rooms=1&amp;closed_user_group=apps&amp;hb_data=aCuM_2E8xnuwoaq-PjD9BMkzzlwBD6wFtEQyJDmGzJIEQpqc_CmgaIdWEdHRNNXl9uIKs-F535TpJEoPrTaaMAvhGw5vCw4v6kePSUw-s19NibRl19r3awYmfT751v0rhQYLFejs7tOJ7oqIS5ZNE5Cd9hHlOOa73CJjZsbKVFPouTDaxD8YmJ7v2QYFID-62EotQUawah3TtGDUDu_CR-VBMXxxgVjvyV7NQnWYMBXlxpuzSXNX4_roTCQYsGa1kvAmoeb_HTEiJEmE2HJ_9_yK4EyYd9wblot9VzdNu3CdpCCfqIZObpGlzFoSG1b_b77LsT3Je7zLSj90D0G0jy5qpi6nFx0ldpqqjNRBp51bP7SQdj6M44edjGVCMoJISr_9v20fTWLNT_bOtTqiGlw9tEmWKXrU6Cern4z9UHo84oYMBg%3D%3D&amp;q_datetime_utc=2026-03-03T09%3A00%3A05&amp;ticket_price=1410&amp;quote_id=-5157935205258437134&amp;utid_state=1&amp;channel=iphone&amp;price_without_closed_user_group=2166&amp;tm_place_name=Bagumbayan&amp;deeplink_data=eyJmaWVsZHMiOnsic2lnbmF0dXJlIjoiNWU2ZmU4NmYyNmU2YzY4YmEwZjI4MjVkMmFkZGNhNjMiLCJibG9ja19pZCI6IjE1NDU2MTg1MDFfNDI4NDQ2Nzg4XzRfMF8wIn19&amp;utid=e565f06c-0093-e77c-9aa6-2e8227b955bc&amp;tm_stars=0&amp;client_id=skyscanner_app&amp;redirect_delay=1000&amp;price_policy=2&amp;pre_redirect_id=ba19f274-c474-e41a-ef98-781d37a920ea&amp;tm_city_code&amp;max_price=1410&amp;guests=1&amp;request_id=ba19f274-c474-e41a-ef98-781d37a920ea&amp;tm_country_code=PH</t>
  </si>
  <si>
    <t>14.5214542, 121.0153525</t>
  </si>
  <si>
    <t>Palmtree-genlex Newport</t>
  </si>
  <si>
    <t>www.skyscanner.com.ph/hotel_deeplink/4.0/PH/en-US/PHP/h_bc/225351380/2026-03-02/2026-03-03/hotel/hotel/hotels?legacy_provider_id=13&amp;rooms=1&amp;closed_user_group=apps&amp;hb_data=GA2TcVnjm6pjChPY0kFYF0hArQCrj0h9fJKLy4Ch3cHE1zMWwW9pr_CeU5ujBOjZ0yAwjrnE8ptcxwC1B4xaKncnqvNvsPoT9LU6-zCyShXz0ybOQatOJ2Knu6h0pAfdfNW1HAT9EvU2zOGrXPmQKptSfi0GouLXsfEUDwB1yDHxrE1LWW6mP1wFtyJAMec7CftJW1lrD6b4bkxlQZht04hmQ8Sqb7LLBVXKPR9u97w1C3-9L0TW2lZqmWV9UlVIyt56GA1YdC_9wibgTdc_eTyn6kyYkDFOnKDAvLeGgGg65QLYbe3XH9QesYFdj78RWS6kAfJfujf_zZFd9xq-IEz5baH75zaQAkP_jt51pvdd-8LJC5mz9mNyzJhgCcUfp3xVh-tI60CpulWb8z6y-AA18-bRKFOGw67Zko94w_pbnVz8&amp;q_datetime_utc=2026-03-02T01%3A41%3A18&amp;ticket_price=2167&amp;quote_id=-1057669238118555436&amp;utid_state=1&amp;channel=iphone&amp;price_without_closed_user_group=5014&amp;tm_place_name=Pasay&amp;deeplink_data=eyJmaWVsZHMiOnsic2lnbmF0dXJlIjoiYzNlYzEzMTA5NDUyNWUwYzJlZDhhNjIzMDFjOWM2M2EiLCJibG9ja19pZCI6IjE1NTAxMzA5MDFfNDI2MjIyODc2XzBfMF8wIn19&amp;utid=b48de3dc-3dd3-dd4f-afb5-6a97fd02247d&amp;tm_stars=3&amp;client_id=skyscanner_app&amp;redirect_delay=1000&amp;price_policy=2&amp;pre_redirect_id=b2bed62b-cc2c-be02-e8d5-b51929c24c9d&amp;tm_city_code&amp;max_price=3612&amp;guests=1&amp;request_id=b2bed62b-cc2c-be02-e8d5-b51929c24c9d&amp;tm_country_code=PH</t>
  </si>
  <si>
    <t>14.4283817, 121.0266094</t>
  </si>
  <si>
    <t>Chinabank, Prime Street, Madrigal Business Park, Ayala Alabang, Muntinlupa District 2, Muntinlupa, Southern Manila District, Metro Manila, 1799, Philippines</t>
  </si>
  <si>
    <t>B Hotel Alabang</t>
  </si>
  <si>
    <t>www.skyscanner.com.ph/hotel_deeplink/4.0/PH/en-US/PHP/h_bc/191537182/2026-03-02/2026-03-03/hotel/hotel/hotels?legacy_provider_id=13&amp;rooms=1&amp;closed_user_group=general&amp;hb_data=Qnyp7fcygohNTp3-yOaJcdVk-QJBCJbZPQL_9q96JHxYqmdAtV2AdUNX8NNnN40ZOYKxBtZwVY4mNJeo5pi6kgLNerMt5jQKBdx_jX59rxIG5RWsCSDQYqOtCVsucEpqkOyy6VhJf57ZrJKhpAIfsZHWFefYO2i_HVIKCaU1h5ufx63ksOFgHY00ZuCf1nDtRl-SH1SJSjuEf5Zpq2ahqOWQZhI-gbBIGZCYDcl3VzsvQuJMjdZ_Glhyw2IQ4G6MVWBD9HdFf5U6j0J8nvwazUZEeasyiGJjPSAoQNWtESC9x9s0E3LnDyVJT-5YXyMGSTNvA0xCFWYkW35cDyDVhrO41S_PBvSMxloHuDJbY4zFEPJlJ_EbASiZ6eoQivjdKqsjBegd2979MBeDVoeVQV912VgWDpb3mbualFDzpUahp51DkyM%3D&amp;q_datetime_utc=2026-03-02T01%3A41%3A17&amp;ticket_price=3609&amp;quote_id=-6345786668148468780&amp;utid_state=1&amp;channel=iphone&amp;price_without_closed_user_group=6911&amp;tm_place_name=Muntinlupa&amp;deeplink_data=eyJmaWVsZHMiOnsic2lnbmF0dXJlIjoiYmVmZjE5NzA1ZTViN2ZhNDRmNzdjNmVlYzNjODlkZmQiLCJibG9ja19pZCI6InYxX0NnRXRFTmJiQVJvb0NoMHlNREkyTFRBekxUQXlWREF3T2pBd09qQXdMakF3TUNzd056b3dNQkFCR044QktBRTRBU0lDQ0FFPV9Da1VJL3N5ZXhRVVFBaUFDTUFKS0RUTTJOVVF4TURCUVh6RXdNRkJRckxjRGVpUXdaVGxtTmpJeVpDMWhZMlZtTFdFMVlqWXRPVGhpWlMxa01HWmlOR1l4TURRME1EZ1NBZ2dCR2dZWUFTZ0NNQUVpQkFnQ0dBST0ifX0%3D&amp;utid=9afaa8f9-7498-96b4-4e8d-d2e8c4fc1d19&amp;tm_stars=4&amp;client_id=skyscanner_app&amp;redirect_delay=1000&amp;price_policy=2&amp;pre_redirect_id=c12c5c4c-f0b0-fdbf-9d09-cec866a06805&amp;tm_city_code&amp;max_price=4422&amp;guests=1&amp;request_id=c12c5c4c-f0b0-fdbf-9d09-cec866a06805&amp;tm_country_code=PH</t>
  </si>
  <si>
    <t>14.5023971, 121.0256524</t>
  </si>
  <si>
    <t>Long Beach, Merville Park, Merville, Parañaque District 2, Parañaque, Southern Manila District, Metro Manila, 1713, Philippines</t>
  </si>
  <si>
    <t>47 Long Beach</t>
  </si>
  <si>
    <t>www.skyscanner.com.ph/hotel_deeplink/4.0/PH/en-US/PHP/h_ad/145851032/2026-03-02/2026-03-03/hotel/hotel/hotels?legacy_provider_id=22&amp;rooms=1&amp;closed_user_group=general&amp;hb_data=KUpI_pGgslkc_SHSVDEztDGqB43c6upNaDL1fSTzCmcLn37zXiCZPo7QHsOAYBMzhe7hcLc7UO_RzouN0enhFZpeYA6QD-yN6uOgGZXCyHAi3wijPbRqiZbLBK0yQj8CN42Ih6tS3_W_cjJih6Qoo6Kq2tRkaBXg6vVbJyU9D08B8NgV4uU5n3ONZ_Ah5T0ZE5PC14r3qTsBzME42YK2u4sY44VGB1j7MkEw1o55taN1aQdii2KgjFQImSTZVlthl93-TESBGgrUV4-Z-SVq35inGoAEuKg2134R5r2UiS9QAa3gtKbecrgN_Wq5rBA_tC613DL_evPr6f02nIiJVNSQhHucxi4U5yR-bEWy4Vp3OjgQO1XpBCeWP39CXrwZVrK9rirvLApXjhpvmS6oj3p-MIF1Zucnj9lCd-LmznpF&amp;q_datetime_utc=2026-03-02T01%3A41%3A22&amp;ticket_price=1731&amp;quote_id=2742985959259097597&amp;utid_state=1&amp;channel=iphone&amp;price_without_closed_user_group=2200&amp;tm_place_name=Pasay&amp;deeplink_data=eyJmaWVsZHMiOnsic2lnbmF0dXJlIjoiOTY4NDkwZjI5OGQyMjk4ZmYzMjU3NzM3M2U4NDBmYmYifSwidXJsIjoiaHR0cHM6Ly93d3cuYWdvZGEuY29tL3BhcnRuZXJzL3BhcnRuZXJzZWFyY2guYXNweD9jaWQ9MTg0NjM4MyZoaWQ9MTEyMTAyMyZjdXJyZW5jeT1QSFAmY2hlY2tpbj0yMDI2LTAzLTAyJmNoZWNrb3V0PTIwMjYtMDMtMDMmTnVtYmVyb2ZBZHVsdHM9MSZOdW1iZXJvZkNoaWxkcmVuPTAmUm9vbXM9MSZtY2lkPTMzMiZtYXN0ZXJSb29tSWQ9NjY0NzQwMSZtcHQ9TmsxblJXbFFZMnRuVVhWc1JWUnBWSGRRZUZCbGJuZE5aa1paYUVSeWRFUktURE0wYUdKMVQzbEVUV04zYnpOTlVtUTJNVE4wTVZKTVQzUlZhek5WYTFjNWRTOXJUa3d4VFROUUwwSlFWVDAmVG90YWxQcmljZT0xNzMwLjgzJlRvdGFsVGF4PTIwMC4wOSZUb3RhbEZlZT0xNDYuMDgmVG90YWxTdXJjaGFyZ2U9MCZtY3VyPVBIUCJ9&amp;utid=fe61564a-93d4-798f-2e67-5f0a50bb2767&amp;tm_stars=0&amp;client_id=skyscanner_app&amp;redirect_delay=1000&amp;price_policy=2&amp;pre_redirect_id=015dd902-46e2-1b5a-6c0b-a62cd5b6e6cf&amp;tm_city_code&amp;max_price=1731&amp;guests=1&amp;request_id=015dd902-46e2-1b5a-6c0b-a62cd5b6e6cf&amp;tm_country_code=PH</t>
  </si>
  <si>
    <t>14.48473, 121.0444082</t>
  </si>
  <si>
    <t>wifi, 24-hour_front_desk_service, smoking_areas, massage, room_service, garden, express_check-in, express_check-out, car_rental, luggage_storage, concierge</t>
  </si>
  <si>
    <t>Cait Staycation</t>
  </si>
  <si>
    <t>https://www.google.com/maps/place/Yuzon%27s+Bedspacer,+Transient+Home+%26+Staycation/data=!4m11!3m10!1s0x3397cf6b13bdf073:0xc0e36c997dc152f!5m3!1s2026-03-01!4m1!1i2!8m2!3d14.4876526!4d121.0269882!16s%2Fg%2F11mv0td3bn!19sChIJc_C9E2vPlzMRLxXcl8k2Dgw?authuser=0&amp;hl=en&amp;rclk=1</t>
  </si>
  <si>
    <t>14.4876526, 121.0269882</t>
  </si>
  <si>
    <t>Matthew Street, Annex 35, Sun Valley, Parañaque District 2, Parañaque, Southern Manila District, Metro Manila, 1711, Philippines</t>
  </si>
  <si>
    <t>Yuzons Bedspacer and Transient Home Staycation</t>
  </si>
  <si>
    <t>www.skyscanner.com.ph/hotel_deeplink/4.0/PH/en-US/PHP/h_ad/213564105/2026-03-05/2026-03-06/hotel/hotel/hotels?legacy_provider_id=22&amp;rooms=1&amp;closed_user_group=general&amp;hb_data=YUbFQSmIzdlwR9fZI9ENr9BJCnJ3vCoWmpGUOtFbQVse_-BJ2jB-tnUweSnoUW479kfNVjphzbpmRF_kgjNQ9APvZhr6lyWLMsSwj0fd9KaOaHnB1Q1B2kf5Q3INvX_u-DbNlsX-nYvz5tOqNk3pQw_Ht0NTbUzi639QpUvQ9Wp6UAje2CbOdvTK93iM_ilt4UKs_iWa1c0TofSn3v8SaRHmIk1d5jH9bSpuKMa0n6l126pwyVKBjXCK3aCDxOqCnu09fzLfbr6oyGgo8ItJm04EgBbH0cbhuawRo0IBCKUjjvU_nlO2WxKMBW4fr4CoYev_s3y9v9LpZBUibcCFxHCyL_wfymyA-WiPFwxqMBN-rhuwuBsbI_i6_ep2rhhjuQEqc38a9ga0HUXeM7ybrjMdp8M_kFXOfog7G383EcZg&amp;q_datetime_utc=2026-03-05T14%3A41%3A57&amp;ticket_price=514&amp;quote_id=6714745933857245452&amp;utid_state=1&amp;channel=iphone&amp;price_without_closed_user_group=2055&amp;tm_place_name=Metro+Manila&amp;deeplink_data=eyJmaWVsZHMiOnsic2lnbmF0dXJlIjoiYjIxMmJmYzFlYzk1YTg3NTc3ZmI5NTdjMTM4OWE3M2QifSwidXJsIjoiaHR0cHM6Ly93d3cuYWdvZGEuY29tL3BhcnRuZXJzL3BhcnRuZXJzZWFyY2guYXNweD9jaWQ9MTg0NjM4MyZoaWQ9MzcwMDE2NjAmY3VycmVuY3k9UEhQJmNoZWNraW49MjAyNi0wMy0wNSZjaGVja291dD0yMDI2LTAzLTA2Jk51bWJlcm9mQWR1bHRzPTEmTnVtYmVyb2ZDaGlsZHJlbj0wJlJvb21zPTEmbWNpZD0zMzImbWFzdGVyUm9vbUlkPTYxMTA4MzkzNSZtcHQ9YWtsSWJIVkNkemx5TURGV2FGWlFiMDlsWm0xaWNuSlVXRUp4TmxVckt6bGFiVVo0YlRoQ1duTldVbk5pWkVaT1lqaDNVM0YxYUd4YVFsUnpjMjEwTUdkR1QyaGpaR3RTVm1WMlZqQjNQVDAmVG90YWxQcmljZT01MTMuNjQmVG90YWxUYXg9NTkuNDYmVG90YWxGZWU9NDMuMjcmVG90YWxTdXJjaGFyZ2U9MCZtY3VyPVBIUCJ9&amp;utid=6fd486fc-a5aa-881a-b883-02871471390c&amp;tm_stars=1&amp;client_id=skyscanner_app&amp;price_policy=2&amp;pre_redirect_id=d1ec2967-df39-96be-91b5-0c15d5f2cbbd&amp;tm_city_code&amp;max_price=660&amp;guests=1&amp;request_id=d1ec2967-df39-96be-91b5-0c15d5f2cbbd&amp;tm_country_code=PH</t>
  </si>
  <si>
    <t>14.5288893, 120.9898156</t>
  </si>
  <si>
    <t>Big Jeth Store, Doña Soledad Avenue, Moonwalk, Parañaque District 2, Parañaque, Southern Manila District, Metro Manila, 1711, Philippines</t>
  </si>
  <si>
    <t>wifi, non-smoking, internet_access, smoking_areas, room_service, shower</t>
  </si>
  <si>
    <t>At Yuzon Bedspace Transient Home &amp; Staycation, exceptional service and top-notch amenities create a memorable experience for guests. Complimentary internet access is available in the hotel to ensure you stay connected during your visit.Desire to unwind? Make the most of your visit at Yuzon Bedspace Transient Home &amp; Staycation with accessible amenities such as daily housekeeping. Due to health concerns, smoking is strictly prohibited within the entire premises of hotel.Accommodations come equipped with all the conveniences required for a restful night's slumber. A selection of rooms feature linen service and air conditioning to ensure your comfort and convenience. A number of rooms feature television for guest amusement and enjoyment.In certain chosen rooms, bottled water is conveniently available for your use.At Yuzon Bedspace Transient Home &amp; Staycation, select bathrooms are equipped with toiletries to enhance your comfort during your stay.</t>
  </si>
  <si>
    <t>SHORE Staycation in MOA by MLG</t>
  </si>
  <si>
    <t>https://www.google.com/maps/place/Boutique+Rooms+Marina/data=!4m11!3m10!1s0x3397cc19b338a5a9:0x93fe671acc4060b5!5m3!1s2026-03-01!4m1!1i2!8m2!3d14.51027!4d120.9780442!16s%2Fg%2F11f4wt74vm!19sChIJqaU4sxnMlzMRtWBAzBpn_pM?authuser=0&amp;hl=en&amp;rclk=1</t>
  </si>
  <si>
    <t>14.51027, 120.9780442</t>
  </si>
  <si>
    <t>Pacific Avenue, Don Galo, Parañaque District 1, Parañaque, Southern Manila District, Metro Manila, 1703, Philippines</t>
  </si>
  <si>
    <t>Boutique Rooms Marina</t>
  </si>
  <si>
    <t>https://www.google.com/maps/place/MCP+Transient+near+NAIA/data=!4m11!3m10!1s0x3397c912669a8b93:0x116eccdb21816a3d!5m3!1s2026-03-01!4m1!1i2!8m2!3d14.5309022!4d121.0082918!16s%2Fg%2F11l34twzm7!19sChIJk4uaZhLJlzMRPWqBIdvMbhE?authuser=0&amp;hl=en&amp;rclk=1</t>
  </si>
  <si>
    <t>14.5309022, 121.0082918</t>
  </si>
  <si>
    <t>MCP Transient near NAIA</t>
  </si>
  <si>
    <t>https://www.google.com/maps/place/RedDoorz+near+Mercado+del+Lago/data=!4m11!3m10!1s0x3397cf7272fa130b:0xe25297db50426aed!5m3!1s2026-03-01!4m1!1i2!8m2!3d14.484736!4d121.06059!16s%2Fg%2F11hm3n9q95!19sChIJCxP6cnLPlzMR7WpCUNuXUuI?authuser=0&amp;hl=en&amp;rclk=1</t>
  </si>
  <si>
    <t>14.484736, 121.06059</t>
  </si>
  <si>
    <t>Manuel L. Quezon Avenue, Bautista Compound, Bagumbayan, Taguig District 1, Taguig, Southern Manila District, Metro Manila, 1633, Philippines</t>
  </si>
  <si>
    <t>RedDoorz near Mercado del Lago</t>
  </si>
  <si>
    <t>www.skyscanner.com.ph/hotel_deeplink/4.0/PH/en-US/PHP/h_bc/204505867/2026-03-02/2026-03-03/hotel/hotel/hotels?legacy_provider_id=13&amp;rooms=1&amp;closed_user_group=general&amp;hb_data=gUgCNTXSjgRlSaSbthaDS5lOSHPgwhMbxSoR0K8iLmISqiyAiC20DQaZl4bvYRp5IS-Cq_7DmBG_NIRmYsMNF5vIUslzRKKSapFAYJrhWvJTmeLsMQw6w8XSD9WQcxQQb5TKwQaXZnwTcQ_DcpU7eddgMK8uutjuKlDSM43f270KEmeQU_jIA9FXSemifrYYZ7Bk4ufR2RHCGRmQu7mwXxWQwGfdoas8O96dbB66ofPFB01Ip_TKPlPBTHqEN6cmC0qKyVkzfMWvTk4S6q16Ki71ZEMOhidsIaUqAJEAeE4LDewll9lu0lgDgmAvv6PoybmLsTcdEB3wqjRed_t16lJXixpTIySVaCmpsBJ_LB2LJ-TYs_4_LGAW34rcvd2_6wtb26jlNsD6HD0YG3bAJszCrdK6zArkkMAMS8CMLJDCWlaO&amp;q_datetime_utc=2026-03-02T01%3A41%3A34&amp;ticket_price=1224&amp;quote_id=6796872514365928645&amp;utid_state=1&amp;channel=iphone&amp;price_without_closed_user_group=1909&amp;tm_place_name=Taguig&amp;deeplink_data=eyJmaWVsZHMiOnsic2lnbmF0dXJlIjoiNmNiYmIwZjkxZTk4MGUzZjhiZjViMWZjOWMyZTU2NzciLCJibG9ja19pZCI6InYxX0NnRXRFTXdDR2lnS0hUSXdNall0TURNdE1ESlVNREE2TURBNk1EQXVNREF3S3pBM09qQXdFQUVZM3dFb0FUZ0JJZ0lJQVE9PV9DaW9JbktMMDJBRVFBaGlDMzRITkFTRE9BU2o2d3JjS01BSktEVE0yTlVReE1EQlFYekV3TUZCUW1BVVNBZ2dCR2dRb0FqQUJJZ1FJQWhnQyJ9fQ%3D%3D&amp;utid=0bacb050-ef4d-c567-23d5-93d7e7e5995f&amp;tm_stars=1&amp;client_id=skyscanner_app&amp;redirect_delay=1000&amp;price_policy=2&amp;pre_redirect_id=609dafb4-bb1c-040e-15ea-f24048c2b1aa&amp;tm_city_code&amp;max_price=2264&amp;guests=1&amp;request_id=609dafb4-bb1c-040e-15ea-f24048c2b1aa&amp;tm_country_code=PH</t>
  </si>
  <si>
    <t>14.4983936, 121.0138088</t>
  </si>
  <si>
    <t>Moonbeam, Moonwalk Village Phase 1, Moonwalk, Parañaque District 2, Parañaque, Southern Manila District, Metro Manila, 1709, Philippines</t>
  </si>
  <si>
    <t>OYO 145 Conrado's Apartelle</t>
  </si>
  <si>
    <t>www.skyscanner.com.ph/hotel_deeplink/4.0/PH/en-US/PHP/h_ad/160798376/2026-03-02/2026-03-03/hotel/hotel/hotels?legacy_provider_id=22&amp;rooms=1&amp;hb_data=gE9fpd3dZErJNxTEvNcPH4aSz7YMt7bU52KLSGP_EmZ7mUx1PSqoJIriTH22AkCQwmQVzhu3U3242f-LYsOIWVrC5bmpJjjfp3ydjkzsikoYVRmDto4tdL5XNg2vThoFQmH-a8Jk06uWB_49vKmJ1G6kJEUr_DdU-MXEiYQIILCdLa9AlblcqG1nc1iquYn9RtuaGXmJWjcTpFf_t6B2J1kkshg78WiKJJyO9olmHxCLVbARRvhw0KMY-LoOJHMkO3-0I8RAHtJ7Y3-hBV-p_wvKmk5iUiBHyQiZuQT8uWjNsZ1_R66QUeICv5JSinzuWx5KIvWefR-Zb660zPClXHjX4oMNrtVF6ciVCCX1SJ9H_Pf2fug8MRkFZ9VIphzdAaSbVA48r8gD83X2Q59PGFWn73AQ9FCdlP5i0lgvOXR9&amp;q_datetime_utc=2026-03-02T01%3A41%3A37&amp;ticket_price=2016&amp;quote_id=264073578848171850&amp;utid_state=1&amp;channel=iphone&amp;tm_place_name=Pasay&amp;deeplink_data=eyJmaWVsZHMiOnsic2lnbmF0dXJlIjoiZmVjNjgyZjkyYjdiMDZhYWM3NWIyMTk4ZjYzNDhjNTUifSwidXJsIjoiaHR0cHM6Ly93d3cuYWdvZGEuY29tL3BhcnRuZXJzL3BhcnRuZXJzZWFyY2guYXNweD9jaWQ9MTg0NjM4MyZoaWQ9Njk0NDkxMyZjdXJyZW5jeT1QSFAmY2hlY2tpbj0yMDI2LTAzLTAyJmNoZWNrb3V0PTIwMjYtMDMtMDMmTnVtYmVyb2ZBZHVsdHM9MSZOdW1iZXJvZkNoaWxkcmVuPTAmUm9vbXM9MSZtY2lkPTMwMzgmbWFzdGVyUm9vbUlkPTgzNTQ3MzE3Jm1wdD1lbUoyYkVGVmJVZDRUV2h4YkVwWk0zWm1TMmRMVFZaM09HaFdkRW8xVlRoVGVVYzJOMHMyVUdob2QwUkxjSGhPZEZRck9FUlVVMGxFYjFSSFdFbDZhVXRwTlRkSmNrVkVVM1Z2WmcmVG90YWxQcmljZT0yMDE2LjAwJlRvdGFsVGF4PTIxNi4wMCZUb3RhbEZlZT0wLjAwJlRvdGFsU3VyY2hhcmdlPTAmbWN1cj1QSFAifQ%3D%3D&amp;utid=b37e2429-1046-a581-6054-28d55d184a44&amp;tm_stars=2&amp;client_id=skyscanner_app&amp;redirect_delay=1000&amp;price_policy=2&amp;pre_redirect_id=5ed3a317-e459-4896-2143-369290f00f1e&amp;tm_city_code&amp;max_price=2016&amp;guests=1&amp;request_id=5ed3a317-e459-4896-2143-369290f00f1e&amp;tm_country_code=PH</t>
  </si>
  <si>
    <t>14.5287396, 120.9970805</t>
  </si>
  <si>
    <t>Super Hardware, Quirino Avenue, Baclaran, Parañaque District 1, Parañaque, Southern Manila District, Metro Manila, 1702, Philippines</t>
  </si>
  <si>
    <t>RedDoorz at Mubg Apartelle Near Baclaran Church</t>
  </si>
  <si>
    <t>www.skyscanner.com.ph/hotel_deeplink/4.0/PH/en-US/PHP/h_bc/222855471/2026-03-05/2026-03-06/hotel/hotel/hotels?legacy_provider_id=13&amp;rooms=1&amp;closed_user_group=apps&amp;hb_data=v2pQf8dg91ZbRKJVaA1Zl1m73zKVD7bDtsvyYFaHmG98RmzAT1mdTqgwz07tMoiI_xRHqpu7ay61uYZZkBbPANeLPUaijXIMEcMGloVBXXdF9Y-RjZj33Fsj-j0BJVgDVOtOAS7xoQzW9PCaQc2y4U6FvZ9UFHi6kMZm9AaFs20SQKJ__S5qtR1A-CbvKfBB3_kNwI3qytGcPUps_PuGp1f3xTQu3d-6M0cFqXEJI06GjtOJjs7_5IE18wN4XIXGRJGWjHcPAoM58NOLMaejKP6SiTmfOJaFKALXjxaE0Ag8RhDJeisptVQX7qbB0UpFdANl8ng104ekK_nsROb4bOYsEkwgQYZj61TCZs-C7eNNJAjytQLKBhNiW28Oz_Uvt_UqSjFqo_W7Zn3i7G2rp_iCuRHqzpY6L5xL4wTOaN_A-5DuqW8%3D&amp;q_datetime_utc=2026-03-05T14%3A41%3A57&amp;ticket_price=1297&amp;quote_id=4536980662609149835&amp;utid_state=1&amp;channel=iphone&amp;price_without_closed_user_group=3000&amp;tm_place_name=Baclaran&amp;deeplink_data=eyJmaWVsZHMiOnsic2lnbmF0dXJlIjoiZWQ3Y2QzMjQ1ODcwMmRlZDM4MzFjY2U5MzUyNzRkYTIiLCJibG9ja19pZCI6IjEzNTU3NzM5MDFfNDA3ODg2NjAzXzBfMF8wXzg0MzgyNyJ9fQ%3D%3D&amp;utid=46dfe44d-bcd9-ac0b-4025-b4aeed56d952&amp;tm_stars=1&amp;client_id=skyscanner_app&amp;price_policy=2&amp;pre_redirect_id=67a92eec-ccb5-1696-6ddd-eaac1c09d440&amp;tm_city_code&amp;max_price=1297&amp;guests=1&amp;request_id=67a92eec-ccb5-1696-6ddd-eaac1c09d440&amp;tm_country_code=PH</t>
  </si>
  <si>
    <t>14.4830928, 121.0442649</t>
  </si>
  <si>
    <t>wifi, non-smoking, internet_access, 24-hour_front_desk_service, smoking_areas, multilingual_staff, television, shower</t>
  </si>
  <si>
    <t>Great care is taken to ensure guests experience comfort through top-notch services and amenities.Remain linked during your visit by utilizing the complimentary internet access available.Need some relaxation? Your room features daily housekeeping to make your stay even more comfortable and enjoyable.The hotel is completely smoke-free. Crafted for coziness, every guestroom provides an array of features, guaranteeing a tranquil night's sleep while maintaining the level of comfort.For a more enjoyable stay, select rooms at hotel are equipped with linen service and air conditioning. Expand your in-room entertainment choices with various amenities, such as television offered in certain accommodations.In select rooms, the hotel offers visitors access to bottled water.</t>
  </si>
  <si>
    <t>Hotel Near Airport Mall of Asia Picc WTC</t>
  </si>
  <si>
    <t>www.skyscanner.com.ph/hotel_deeplink/4.0/PH/en-US/PHP/h_h1/224991004/2026-03-03/2026-03-04/hotel/hotel/hotels?legacy_provider_id=927111&amp;rooms=1&amp;closed_user_group=mobile&amp;hb_data=6wVK39V7x-AGVJYB5MhimQu0cnc2ZLujwHJsGVNcTrwX8ayg5W5NMRI3yFqPUhL_lTzvULP_Sd9EkukcVmPZvgHI6_IYJtyFos-ayYmlLMGZaQHdPk0770ymAPmk4F-zge2xF5joSLaGVIwaRMlKItpfPTgK1qJD9nQBkxppHVm36wjlJbpVDSQB-KQkXfwmMTgdGMnIPcvVDYlt07SrW9ZWoqFlV8GHUO3IvMZMXVSq_dVGeMUVM6pBy1Ydg-PIS4c2SAxnygs1EVD3QaiFJhS_Nzg%3D&amp;q_datetime_utc=2026-03-03T09%3A00%3A06&amp;ticket_price=4343&amp;quote_id=-3981533257913999032&amp;utid_state=1&amp;channel=iphone&amp;price_without_closed_user_group=4770&amp;tm_place_name=Pasay&amp;deeplink_data=eyJmaWVsZHMiOnsic2lnbmF0dXJlIjoiN2M4MzUzNjJiMzVmOWYzYjMyZTIzYTFkODIzMWM5ODUifSwidXJsIjoiaHR0cHM6Ly9waC5ob3RlbHMuY29tL0hvdGVsLVNlYXJjaD90cGlkPTMyMTQmbXBlPTE3NzI1MjQ3MzkmZW5kRGF0ZT0yMDI2LTAzLTA0JmFkdWx0cz0xJmxvY2FsZT1lbl9QSCZjaGlkPTgwMjUzMmY1LWM3ZTQtNDg1Ny05MTI0LThlMjQ2OTM2OTBkNyZlYXBpZD00NCZtY3RjPTMmc3RhcnREYXRlPTIwMjYtMDMtMDMmbXBkPVBIUCZtcGM9NTAwLjAwJm1wbj0zMjc0Njg1MjkmY3VycmVuY3k9UEhQJnJhdGVwbGFuaWQ9NDA0OTI5MzAzJm1wbT0yNCZtcHA9MSZtcG89RUMmc2VsZWN0ZWQ9MTIxMzU2ODcwJm1wYj02OTMuMDAmbXBxPTM5MTEuNDMmbXBhPTMxNTAuMDAifQ%3D%3D&amp;utid=ab7ab523-c245-971c-51f7-07e952834b5b&amp;tm_stars=5&amp;client_id=skyscanner_app&amp;redirect_delay=1000&amp;price_policy=2&amp;pre_redirect_id=7a92b9fc-f19b-cee1-69c1-50868069c349&amp;tm_city_code&amp;max_price=4345&amp;guests=1&amp;request_id=7a92b9fc-f19b-cee1-69c1-50868069c349&amp;tm_country_code=PH</t>
  </si>
  <si>
    <t>14.5411722, 120.9847135</t>
  </si>
  <si>
    <t>Lourdes Street, Barangay 5, Zone 2, District 1, Pasay, Southern Manila District, Metro Manila, 1305, Philippines</t>
  </si>
  <si>
    <t>Located in Pasay, Hotel near Airport Mall of Asia PICC WTC is in the city center and near the airport. SM Mall of Asia and Greenbelt Shopping Mall are worth checking out if shopping is on the agenda, while those wishing to experience the area's natural beauty can explore Manila Bay and Rizal Park. Check out an event or a game at Smart Araneta Coliseum, and consider making time for Manila Ocean Park, a top attraction not to be missed. Spend some time exploring the area's activities, including winery tours. 
While you're here, you can enjoy all the comforts of home and more, including a full-sized refrigerator/freezer and an oven, as well as a stovetop and a dishwasher. Other amenities include laundry facilities, a hair dryer, towels, and slippers.</t>
  </si>
  <si>
    <t>Azure Beach Resort A5 Near Mall Airport</t>
  </si>
  <si>
    <t>www.skyscanner.com.ph/hotel_deeplink/4.0/PH/en-US/PHP/h_bc/212986053/2026-03-05/2026-03-06/hotel/hotel/hotels?legacy_provider_id=13&amp;rooms=1&amp;closed_user_group=apps&amp;hb_data=vamF0sdG_-H5PElIYLKXgRXjK0GFxnZMbX8YgTiQklz8wJA70XhkTe_KDnr18yisXxsfVUWo1QtuSqlYoNNT7mocMSa-0n7OsO6LHqv_TFKpRR04UX4intQWrNoEegTXjQvOMOKsgQnsLzU5NjwLwU5-1slwVJfOL_pLTPS0bTN_k0lsXmhA1p6it2iBdouPmLcSvmY_7GzMnCelDM19aSkXA-OWW24ZFM5FkGWnNYZLL3lr6QEYP6OBfDn3zKCgONNtD2IO1S-Etzw9seD_crFXe5N1aRWRVcuWsOuXBOm17DRe0dYVw8d4hR11PusJNPR7ApFpNdwAMUqn8tgaIDFeDwfWg3xJn98Isf_7_1PTdJam0AOPoSznIVt0RrVcqyzIeF0an_pv3MDrE1J-fIahRT_1kAbXYAZkK-1omElVX2qhrLo%3D&amp;q_datetime_utc=2026-03-05T14%3A42%3A00&amp;ticket_price=2363&amp;quote_id=-1170396806574981338&amp;utid_state=1&amp;channel=iphone&amp;price_without_closed_user_group=2859&amp;tm_place_name=Manila&amp;deeplink_data=eyJmaWVsZHMiOnsic2lnbmF0dXJlIjoiNjg2MGViZTU4MTY3MjA1ZGVjZWEzNTA2NGE1ODcwYmYiLCJibG9ja19pZCI6Ijg5NzUxMTMwMV8zNjA0MTQ3NTVfMF8wXzAifX0%3D&amp;utid=b12c2af2-7fa6-52b4-8f1e-7a9fe0f1e54a&amp;tm_stars=0&amp;client_id=skyscanner_app&amp;price_policy=2&amp;pre_redirect_id=d12f8564-3d39-df79-2b49-e73248252d0a&amp;tm_city_code=MNLP&amp;max_price=2363&amp;guests=1&amp;request_id=d12f8564-3d39-df79-2b49-e73248252d0a&amp;tm_country_code=PH</t>
  </si>
  <si>
    <t>14.4926704, 121.0153829</t>
  </si>
  <si>
    <t>Azure Beach Resort A5 Near Mall Airport enjoys a location in Manila, 5.4 miles from Glorietta Mall and 5.8 miles from Greenbelt Mall. The property is around 7 miles from Mall of Asia Arena, 7.1 miles from Power Plant Mall, and 7.</t>
  </si>
  <si>
    <t>Kaseldorzhostel Transient at Moonwalk Paranaque</t>
  </si>
  <si>
    <t>www.skyscanner.com.ph/hotel_deeplink/4.0/PH/en-US/PHP/h_ad/212768356/2026-03-02/2026-03-03/hotel/hotel/hotels?legacy_provider_id=22&amp;rooms=1&amp;closed_user_group=general&amp;hb_data=BEqNMAtMdUyDe3HaBxAfsPfL1ca1YpHsfuNbyOrnQ90cGQlOB_d2vXdxhPLyqx96yfIM3b8SQFraia2U7MqE1rc68E0la68nqsI1ArlFXpfnqlz9qH3M121zpquCyo7_0G_e1aSpGeld6sy-MjjIMGwXQwHm2bbFtZr6Tc86sPQFcliInoF8XglyN2IiuFKFp_K7pj8ww75hPT9czvz5-ogk98IIhsGqKmzsdoA5lnYvHRrlfGQjp8M_9GZ7LKrkndSaTWMSCz5q8PbqdFAD1h8wfsdS6k3B1Wjr26bs2FfdDL1wMxdpFYcwkOswXLxQ2Id0-6BO1CCbmhCoYI9TIUXGJEhE8coV7MjlGOEMx3zvoD-E3URFGut_47oqI117FRtR2rkPokGq8njkW1PVVz2E_F01MN0xTyWqXDR5trtd&amp;q_datetime_utc=2026-03-02T01%3A41%3A38&amp;ticket_price=932&amp;quote_id=-8679582184461327441&amp;utid_state=1&amp;channel=iphone&amp;price_without_closed_user_group=1120&amp;tm_place_name=Pasay&amp;deeplink_data=eyJmaWVsZHMiOnsic2lnbmF0dXJlIjoiMGRhNGRlNzI2ZGRiNmRiYWU0NDFiNmZlMGVlYWVhNzgifSwidXJsIjoiaHR0cHM6Ly93d3cuYWdvZGEuY29tL3BhcnRuZXJzL3BhcnRuZXJzZWFyY2guYXNweD9jaWQ9MTg0NjM4MyZoaWQ9Mzk4NTE3ODQmY3VycmVuY3k9UEhQJmNoZWNraW49MjAyNi0wMy0wMiZjaGVja291dD0yMDI2LTAzLTAzJk51bWJlcm9mQWR1bHRzPTEmTnVtYmVyb2ZDaGlsZHJlbj0wJlJvb21zPTEmbWNpZD0yODA1MyZtYXN0ZXJSb29tSWQ9NTMwNzY1MjA4Jm1wdD1WVzE2V0RKcFVVWnFNbmMyTjBWQ2IyMW5lbWxXUkdOWmRtc3lNemRRTUVSU1UxcFZkbEJxZURrNVdsTjBWMWhFYWt0dmNXRlFVVTlNZG1wWlJHZGlUSEZ5YVRkbFVVOXlUMHd6VVhaM1BUMCZUb3RhbFByaWNlPTkzMi40NyZUb3RhbFRheD0xMDcuNjcmVG90YWxGZWU9NzguODMmVG90YWxTdXJjaGFyZ2U9MCZtY3VyPVBIUCJ9&amp;utid=b6ae9035-3524-66bc-3afc-1475bf1b1bce&amp;tm_stars=0&amp;client_id=skyscanner_app&amp;redirect_delay=1000&amp;price_policy=2&amp;pre_redirect_id=82150f02-1d15-e320-d01c-114a0f8ee23b&amp;tm_city_code&amp;max_price=1633&amp;guests=1&amp;request_id=82150f02-1d15-e320-d01c-114a0f8ee23b&amp;tm_country_code=PH</t>
  </si>
  <si>
    <t>14.5217203, 121.015509</t>
  </si>
  <si>
    <t>Paranaque</t>
  </si>
  <si>
    <t>One Palm Tree Villas</t>
  </si>
  <si>
    <t>www.skyscanner.com.ph/hotel_deeplink/4.0/PH/en-US/PHP/h_bc/218365103/2026-03-02/2026-03-03/hotel/hotel/hotels?legacy_provider_id=13&amp;rooms=1&amp;closed_user_group=apps&amp;hb_data=5clhib5F9azQjj1WL7YsKGTzY47yNMTj4TpipqxAVy0fDA-QiJlv2kn2imuUw8yrSd73AcSlbZjv3PgsTvfsVK8cDvc85L0kHUAn1CC8DF1vxLngHiFV0RUO57GtLpwz43-0oWR7JtLR8baJr5zJoaucmgvX-CYYUHQ-2dl95IaQm81b0J727mf2T-MxIFBZzgQkt9q6XEbud2Dd7IKe12h51pHLoKoxNsOzmemoMXs-kLp6kfEruAxFNYQp7ZDCOlqnyIR2aBB_xC_dOwLdY20Dy4sPdp1pNOpII5_2p79O_hwzYqrKVxowlzBzABW2E9mHzcxSf-vwx8ieyMRKQiWyI6wlt29THKWPCL8n0ceEsuZsoWxf2W_SF0GPmNel3FSuDPBtR_gOax6kI820GuwX15K-K9CJJtfaC1soyoCsTPFf1II%3D&amp;q_datetime_utc=2026-03-02T01%3A41%3A40&amp;ticket_price=3423&amp;quote_id=2203031774394360095&amp;utid_state=1&amp;channel=iphone&amp;price_without_closed_user_group=3945&amp;tm_place_name=Pasay&amp;deeplink_data=eyJmaWVsZHMiOnsic2lnbmF0dXJlIjoiZDE0NTY0ZWNhZWM5NTIyZDBlYjk3M2M0MzYzZGYyOTMiLCJibG9ja19pZCI6IjEzNzY5NTQ2MDFfNDA5ODI0NjIzXzBfMF8wIn19&amp;utid=6969ab4f-93c9-e491-03c2-26bc08ff084d&amp;tm_stars=0&amp;client_id=skyscanner_app&amp;redirect_delay=1000&amp;price_policy=2&amp;pre_redirect_id=1bb499eb-aae5-c56f-614f-435b656cdbab&amp;tm_city_code&amp;max_price=3423&amp;guests=1&amp;request_id=1bb499eb-aae5-c56f-614f-435b656cdbab&amp;tm_country_code=PH</t>
  </si>
  <si>
    <t>14.5219198, 121.0150138</t>
  </si>
  <si>
    <t>Two Palmtree Villas, Manila</t>
  </si>
  <si>
    <t>www.skyscanner.com.ph/hotel_deeplink/4.0/PH/en-US/PHP/h_ad/216937884/2026-03-02/2026-03-03/hotel/hotel/hotels?legacy_provider_id=22&amp;rooms=1&amp;hb_data=lgeUuWq6BgBVQjk9WpLB5BC-C6vLTQtCFKp7atI-dj84_MLXcbrJK1NWe5U17QGH7dAtbQo-3Xvv8U2fBrbmDiLeLY-p9ibGyuiWSTnUjz_Q0-h1uozZiCbn_kpivS1W1zLYfRnkZHdU6XUjuPtuhB3sjOYiQAy4K6_nvDaKYnK1Dm0EZemV5O5TI7j9-OQM2CCF0AIUD0GtUnxESPBndiNYrMEnjPlViy8drRA8uT3Qvpzdtup3e1h9q5OJGQoS8NMCcvqjnnBfQYkK7CfjOAzFx8a1SWn35oazHEemGWJmZf3PbdA_-tLqp_jOWii0oPMrQzQOE_wE06MvJJZgroZ1J2vqSZ30omWlK7nq3_c3aiC4stcwqDN8QHh6Zv_TUwSIc7XI_xG_ZJqgzABUS-KQRCBTypZKnOK9P7DN5zLy&amp;q_datetime_utc=2026-03-02T01%3A41%3A42&amp;ticket_price=2509&amp;quote_id=2102263133834175262&amp;utid_state=1&amp;channel=iphone&amp;tm_place_name=Pasay&amp;deeplink_data=eyJmaWVsZHMiOnsic2lnbmF0dXJlIjoiNDkwNzIzYzRlOTZhNGIzM2FmZDM5ZjJlNjI0YzA0NjgifSwidXJsIjoiaHR0cHM6Ly93d3cuYWdvZGEuY29tL3BhcnRuZXJzL3BhcnRuZXJzZWFyY2guYXNweD9jaWQ9MTg0NjM4MyZoaWQ9NDU4NTEyMDMmY3VycmVuY3k9UEhQJmNoZWNraW49MjAyNi0wMy0wMiZjaGVja291dD0yMDI2LTAzLTAzJk51bWJlcm9mQWR1bHRzPTEmTnVtYmVyb2ZDaGlsZHJlbj0wJlJvb21zPTEmbWNpZD0zMDM4Jm1hc3RlclJvb21JZD03MzMwMDU3MTQmbXB0PVFucHpNa05GVjNGMVozTXJha001TVhrM2NIVlVjSGhUU0RKYVZGTXpjMlUwY1hkT1dHSkRPVlJYZUZobmNtOVJVa1p2V2tkb1IwWm9ObGxQVFVkMFMxZFpTbFp2ZUhrM1dFdEZOM1IzUFQwJlRvdGFsUHJpY2U9MjUwOS4xNSZUb3RhbFRheD0wLjAwJlRvdGFsRmVlPTAuMDAmVG90YWxTdXJjaGFyZ2U9MCZtY3VyPVBIUCJ9&amp;utid=6a63592b-bcde-e779-3e38-5db8a5a8dc54&amp;tm_stars=0&amp;client_id=skyscanner_app&amp;redirect_delay=1000&amp;price_policy=2&amp;pre_redirect_id=cd4b0ae0-b765-1057-dbf5-6d8eee9ada34&amp;tm_city_code&amp;max_price=2509&amp;guests=1&amp;request_id=cd4b0ae0-b765-1057-dbf5-6d8eee9ada34&amp;tm_country_code=PH</t>
  </si>
  <si>
    <t>14.5091358, 121.0009435</t>
  </si>
  <si>
    <t>Alicia Apartment, 11, Begonia Street, Rivera Village, Barangay 199, Zone 20, District 1, Pasay, Southern Manila District, Metro Manila, 1301, Philippines</t>
  </si>
  <si>
    <t>Alicia Apartment</t>
  </si>
  <si>
    <t>www.skyscanner.com.ph/hotel_deeplink/4.0/PH/en-US/PHP/h_ad/157138894/2026-03-02/2026-03-03/hotel/hotel/hotels?legacy_provider_id=22&amp;rooms=1&amp;closed_user_group=apps&amp;hb_data=QZE43AJzvKH9RYpYK-wpNGRtdk5AkoXJYy4ycSgubCxDsFr20oFRtXKoAZv9Cgbwx6Md2R5i6E_zbqAuDgIEV_tYpU2v5xiAS3ZCk7EM3PwOK-9v18aE_p_gMVnhH727c7u4-K5UrlTq7joYaqfvjFdr0MF6RJ2jwufloofZhZMOWPcnj4MsgDAcTS23nUnGlc1rQuPXzDLGgJA6O5x0xmZqm6iJI7m3uE4LjFyM7PjbMALlEXX28wsmmn1-mvEgQuOIFnH-TMbmiTtEOW4n5im4mL9C66TvlJJHCUaQp_976CLLa_FzOyC7vfyXWUEBXRfNZrBzCHBoQ3POdvur3EU8QOus2RlCQ8Yrgkmip9nm9r0aAPee0Wc0Saxddf3S8fXQMxWqVbe0dNUF1wy66karDoNl3dhbBV0kczoqn05h&amp;q_datetime_utc=2026-03-02T01%3A41%3A46&amp;ticket_price=1620&amp;quote_id=6972890438525050286&amp;utid_state=1&amp;channel=iphone&amp;price_without_closed_user_group=1800&amp;tm_place_name=Pasay&amp;deeplink_data=eyJmaWVsZHMiOnsic2lnbmF0dXJlIjoiOTMzZDZjMWE4NDlhZGVkMDk5ZTc3ODdiYTIxMmUyMDAifSwidXJsIjoiaHR0cHM6Ly93d3cuYWdvZGEuY29tL3BhcnRuZXJzL3BhcnRuZXJzZWFyY2guYXNweD9jaWQ9MTg0NjM4MyZoaWQ9MzA2Njk0NDUmY3VycmVuY3k9UEhQJmNoZWNraW49MjAyNi0wMy0wMiZjaGVja291dD0yMDI2LTAzLTAzJk51bWJlcm9mQWR1bHRzPTEmTnVtYmVyb2ZDaGlsZHJlbj0wJlJvb21zPTEmbWNpZD0zMDM4Jm1hc3RlclJvb21JZD0zMjkwMjYyOTEmbXB0PWNIUklSRk5oTkhwbEwwWm5NalpYVVVSWVMzWnBWRkZ1WTNGdlRreFdNRUp0U0ZsdmFrcFNSUzl2TlVSVVRGcE5NMGR3WkhkcFQwdERjaTlhVDFadGRsbHhZMnd5TTNOaWIxWnllRnBuUFQwJlRvdGFsUHJpY2U9MTYyMC4wMCZUb3RhbFRheD0wLjAwJlRvdGFsRmVlPTAuMDAmVG90YWxTdXJjaGFyZ2U9MCZtY3VyPVBIUCJ9&amp;utid=005c85ce-1f1e-5677-4b1e-64d6f70822ab&amp;tm_stars=2&amp;client_id=skyscanner_app&amp;redirect_delay=1000&amp;price_policy=2&amp;pre_redirect_id=43bbe3cd-0108-cef8-a781-86be04c6f201&amp;tm_city_code&amp;max_price=3060&amp;guests=1&amp;request_id=43bbe3cd-0108-cef8-a781-86be04c6f201&amp;tm_country_code=PH</t>
  </si>
  <si>
    <t>14.5316585, 121.0014567</t>
  </si>
  <si>
    <t>Apollo 11 Drive, Barangay 189, Zone 20, District 1, Pasay, Southern Manila District, Metro Manila, 1702, Philippines</t>
  </si>
  <si>
    <t>wifi, elevator, air_conditioning, non-smoking, internet_access, 24-hour_front_desk_service, smoking_areas, room_service, airport_shuttle</t>
  </si>
  <si>
    <t>OYO 431 Apollo 11 Apartelle</t>
  </si>
  <si>
    <t>www.skyscanner.com.ph/hotel_deeplink/4.0/PH/en-US/PHP/h_h1/204046550/2026-03-02/2026-03-03/hotel/hotel/hotels?legacy_provider_id=927111&amp;rooms=1&amp;closed_user_group=mobile&amp;hb_data=LuPvZERPkDgGveYyBbdi11a2Ua9MhypLc8u4du_K8e-rY4hf1XtRufslOwn7PKkp7GG-9IsUEyFnu1GF_4-SfEl6k2TWvGsW0GJ4ziYFlC_vCMkzzY0K7disFMJmZNb2EH9J-akGRA4TEl1N791zYW8uzLH-7vvQnbpRbC_8QyMY2QvcRD1fpz-pHb1FZYyuEU2XxFfu5Ukur73DlgqT07_7EfskXyNCWJygyP4y3C7tyAMY_VItYkbB19Cth0YFJxdMaU6Qu6BAPW_1VYoaGf2wqIM%3D&amp;q_datetime_utc=2026-03-02T01%3A41%3A43&amp;ticket_price=1268&amp;quote_id=129309105819676950&amp;utid_state=1&amp;channel=iphone&amp;price_without_closed_user_group=2536&amp;tm_place_name=Pasay&amp;deeplink_data=eyJmaWVsZHMiOnsic2lnbmF0dXJlIjoiNTJkYWJiNDlkNzU3NWIyZjgwZGJkZmI0MTg0MTZjZjcifSwidXJsIjoiaHR0cHM6Ly9waC5ob3RlbHMuY29tL0hvdGVsLVNlYXJjaD90cGlkPTMyMTQmbXBlPTE3NzI0MTQ3MzcmZW5kRGF0ZT0yMDI2LTAzLTAzJmFkdWx0cz0xJmxvY2FsZT1lbl9QSCZjaGlkPWI5OWQ1MWEyLTIxYmYtNGI1Zi05ZTE2LTMwNTQzZGI2MTY0ZSZlYXBpZD00NCZtY3RjPTMmc3RhcnREYXRlPTIwMjYtMDMtMDImbXBkPVBIUCZtcG49MjMxOTA2MDkxJmN1cnJlbmN5PVBIUCZyYXRlcGxhbmlkPTI4NjMwNzk0NiZtcG09MjQmbXBwPTEmbXBvPUVDJnNlbGVjdGVkPTQ1Njc4MTUyJm1wYj0xNzMuMzAmbXBxPTExMjcuNTUmbXBhPTEwOTQuNzEifQ%3D%3D&amp;utid=c729366b-711d-3574-a51c-862a7dc6545e&amp;tm_stars=2&amp;client_id=skyscanner_app&amp;redirect_delay=1000&amp;price_policy=2&amp;pre_redirect_id=73fe279c-0b79-0d9f-6491-4d9ab56dac61&amp;tm_city_code&amp;max_price=1592&amp;guests=1&amp;request_id=73fe279c-0b79-0d9f-6491-4d9ab56dac61&amp;tm_country_code=PH</t>
  </si>
  <si>
    <t>14.4781441, 120.9908194</t>
  </si>
  <si>
    <t>wifi, elevator, air_conditioning, non-smoking, internet_access, smoking_areas, room_service</t>
  </si>
  <si>
    <t>Galor WFH Staycation Workcation</t>
  </si>
  <si>
    <t>www.skyscanner.com.ph/hotel_deeplink/4.0/PH/en-US/PHP/h_fd/222062887/2026-03-02/2026-03-03/hotel/hotel/hotels?legacy_provider_id=927050&amp;rooms=1&amp;closed_user_group=general&amp;hb_data=KiRRHOUPKORB3rzSP9L5YCCLb46dDRYuH47mgm3oNk7m9t182vvPJ5ZwZjHL_Xw_MUlGLoDc3wdINRvCtbJZnq7N2jrAn4svg01sd91cqoEuSp0NcvQ9jIoWu4u5eBE4taszPB20LXX9QGveEsZXx41DMLf2xfAnC3HN5fKhuFXzvCnZi79DPmZLeLnnMGdWOPiSau1YvivA0ZNn5SpuQAFcuW3EObGyqUsFFs9xbhVluS6hpE47KKFMqkodiHUbJLyJ5toGqIYBSefYa6bIzu-smzW70obhkJP2U5VtMJgae7po8r3OrDcKOwPjS0rtRQCl14A3PDBB2UUiZfCpyrkJJEf8MU2fuQi_2Oi9vzoQkithDINkc28vdV0uvaUJR0wCTNWowKceDVOVnu7LSSW3N1-PXmQ-Xtz9J9zRiEqy_Q%3D%3D&amp;q_datetime_utc=2026-03-02T01%3A41%3A45&amp;ticket_price=2239&amp;quote_id=-1087798114395579078&amp;utid_state=1&amp;channel=iphone&amp;price_without_closed_user_group=2704&amp;tm_place_name=Pasay&amp;deeplink_data=eyJmaWVsZHMiOnsic2lnbmF0dXJlIjoiZGU3NDVlMjZkZTQ1NDg5ZjQwZDE0YjRkMmI5YjA3MjcifSwidXJsIjoiaHR0cHM6Ly9kZWFscy52aW8uY29tP3NpZz0wNjc4YTIwZWFkYzFlMTc4NWQwMWE2NGIwNWYxMDhhZGU3M2M3M2JlYzg0MTU4NzY2NWZhZTk2Yjg2YzY0MmMxMmQzMTMwMzAzNTM5MzAzMzMzMzMmc2lnLWlzcz1tZXRhJnR1cmw9aHR0cHMlM0ElMkYlMkZ2aW8uY29tJTJGSG90ZWwlMkZTZWFyY2glM0ZjaGVja0luJTNEMjAyNi0wMy0wMiUyNmNoZWNrT3V0JTNEMjAyNi0wMy0wMyUyNmN1cnJlbmN5JTNEUEhQJTI2ZXB2JTNETVM0eSUyNmVzZCUzRF9hOFhzYXc0TFZReC1uN3diQWxMM0pUS0NuMk9ubDdzVEJESHJtazlxcGlZSl9PQ2NpUGRtM0JrUk9ndGs0a1RTaTVPWEpvS3ZMVjd5LUx6TFlhaUR4ZUFMdkUxb1BhZUIxXzRsaWJ3TlNObjI3TVUtRDglMjUzRCUyNmZvcmNlQ3VycmVuY3lDaGFuZ2UlM0QxJTI2Zm9yY2VMYW5ndWFnZUNoYW5nZSUzRDElMjZob3RlbElkJTNEMTIxMzk3MzUwJTI2bGFiZWwlM0RzcmMlMjUzRHNreXNjYW5uZXIlMjUyNnVjb3VudHJ5JTI1M0RQSCUyNTI2dWRldmljZSUyNTNEbW9iaWxlJTI1MjZob3RlbCUyNTNEMTIxMzk3MzUwJTI1MjZkYXklMjUzRDIlMjUyNm1vbnRoJTI1M0QwMyUyNTI2eWVhciUyNTNEMjAyNiUyNTI2bG9zJTI1M0QxJTI1MjZvZmZlcmlkJTI1M0RvVUwxTnhhdUNOYW8lMjUyNnByaWNlJTI1M0QyMjM5LjM3JTI1MjZjdXJyZW5jeSUyNTNEUEhQJTI1MjZ1c2VybGFuZyUyNTNEZW4lMjUyNl90aCUyNTNEYTJiODYxNzViNjgxZjc4MmVmMmE3YWQxN2QzZDQxNmQzMGM5ZGE2ZmM5ZGUxMWI0JTI1MjZkdHMlMjUzRDE3NzI0MTQ1NDklMjUyNm9sdXQlMjUzRDE3NzI0MTQ1NDglMjUyNmNhblBheUxhdGVyJTI1M0RmYWxzZSUyNTI2cmVxdWVzdFVzZXJHcm91cCUyNTNEJTI1MjZvZmZlclVzZXJHcm91cCUyNTNEcHVibGljJTI2bGFuZyUzRGVuJTI2b3RpJTNEQjZDc01YaF9ZUjQlMjZwcmVmZXJyZWRSYXRlJTNEMjIzOS4zNyUyNnByb2ZpbGUlM0RyMmQybTcza244JTI2cm9vbXMlM0QxJTI2dXNlckNvdW50cnklM0RQSCUyNnV0bV9jYW1wYWlnbiUzRHNreXNjYW5uZXIlMjZ1dG1fbWVkaXVtJTNEY3BjJTI2dXRtX3NvdXJjZSUzRHNreXNjYW5uZXIifQ%3D%3D&amp;utid=7749966f-ddcc-dc08-cba8-4015ef7e48d2&amp;tm_stars=5&amp;client_id=skyscanner_app&amp;redirect_delay=1000&amp;price_policy=2&amp;pre_redirect_id=e762ba01-d1be-f396-f706-1cfe6a1dd1ab&amp;tm_city_code&amp;max_price=2239&amp;guests=1&amp;request_id=e762ba01-d1be-f396-f706-1cfe6a1dd1ab&amp;tm_country_code=PH</t>
  </si>
  <si>
    <t>14.4839689, 121.0428444</t>
  </si>
  <si>
    <t>parking, wifi, air_conditioning, non-smoking, internet_access, smoking_areas, garden, restaurant, kitchen</t>
  </si>
  <si>
    <t>Rio East Tower - Azure Urban Resort</t>
  </si>
  <si>
    <t>www.skyscanner.com.ph/hotel_deeplink/4.0/PH/en-US/PHP/h_h1/223062182/2026-03-05/2026-03-06/hotel/hotel/hotels?legacy_provider_id=927111&amp;rooms=1&amp;closed_user_group=mobile&amp;hb_data=6CMCHDEJNUVT0o0I_7FimU7K84MRUgcv3guIwkYnTkuV9hRYwstJmQdezu8fBELmMHtvIB2y56cgqIe4cuwk31FsSvCm9VcXudSQlQSADJ770ZKGscf5N1MssRDDIaDb9NMT8xPijAo0Yyw7NxCtaXW7MtxYcpLRU2AjCUU6fnKcG6f4YSmZO_zxPbKN-viYm3dlsw9Px7RqMJA0XquSVDzWhAXopZzqs5X2-MlsRM3WaUcIm6lJfdRcKjyH2LH9NO8QSO2ECtPmpfCLvZnNz6Ax6aY%3D&amp;q_datetime_utc=2026-03-05T14%3A42%3A00&amp;ticket_price=1620&amp;quote_id=6867793383742390853&amp;utid_state=1&amp;channel=iphone&amp;price_without_closed_user_group=1800&amp;tm_place_name=Posadas+Village&amp;deeplink_data=eyJmaWVsZHMiOnsic2lnbmF0dXJlIjoiMDg0NTZjMDJiNjViZmFjNDUzOWMyNmFmMjdjODU3NTYifSwidXJsIjoiaHR0cHM6Ly9waC5ob3RlbHMuY29tL0hvdGVsLVNlYXJjaD90cGlkPTMyMTQmbXBlPTE3NzI3MjE3MDMmZW5kRGF0ZT0yMDI2LTAzLTA2JmFkdWx0cz0xJmxvY2FsZT1lbl9QSCZjaGlkPTk5NGUzNmE4LTVlM2UtNDdjZC1iNWY5LTBiZGFmZGE0OThkMCZlYXBpZD00NCZtY3RjPTMmc3RhcnREYXRlPTIwMjYtMDMtMDUmbXBkPVBIUCZtcG49MzI2MTkxMzI1JmN1cnJlbmN5PVBIUCZyYXRlcGxhbmlkPTQwMDM0NzMwOCZtcG09MjQmbXBwPTEmbXBvPUVDJnNlbGVjdGVkPTExMzM4Nzk5OSZtcGI9MTQ3LjI3Jm1wcT0xNjE5Ljk5Jm1wYT0xNDcyLjcyIn0%3D&amp;utid=c7f3075f-c970-e0ea-cad4-70eb8a95d11e&amp;tm_stars=0&amp;client_id=skyscanner_app&amp;price_policy=2&amp;pre_redirect_id=9bd97efd-7e5e-91aa-d146-e51d19bfe55a&amp;tm_city_code&amp;max_price=1620&amp;guests=1&amp;request_id=9bd97efd-7e5e-91aa-d146-e51d19bfe55a&amp;tm_country_code=PH</t>
  </si>
  <si>
    <t>Located in ParaÃ±aque, Rio East Tower - Azure Urban Resort is in the city center and near the airport. Venice Grand Canal Mall and Greenbelt Shopping Mall are worth checking out if shopping is on the agenda, while those wishing to experience the area's natural beauty can explore Manila Bay and Rizal Park. Check out an event or a game at Smart Araneta Coliseum, and consider making time for Manila Ocean Park, a top attraction not to be missed. Spend some time exploring the area's activities, including winery tours. 
While you're here, you can enjoy all the comforts of home and more, including a refrigerator and an oven, as well as a stovetop and free WiFi. Other amenities include laundry facilities, towels, kitchenware and utensils, and a dining area.</t>
  </si>
  <si>
    <t>www.skyscanner.com.ph/hotel_deeplink/4.0/PH/en-US/PHP/h_h1/213865346/2026-03-02/2026-03-03/hotel/hotel/hotels?legacy_provider_id=927111&amp;rooms=1&amp;closed_user_group=mobile&amp;hb_data=vgoB4TQnfKRUgwTXqFN4yIeg-q5UiKPlXMyfAwRrgpRnJZuMXIFi92s4QQc69bPaKZrK4G8OU2YuLDCFcb_kzx7ycRajCtosJKjkhYpPIAPlpWtyFh0KueqoXN_KljcHIt_H-ts7QQG5iNA_wXqJ-BxSxKmBXkxfemvVgH87vVhaLfKEVW5glKSpYwMb5aBEdOkrOHS68P54cj4uDvfEHFOPvCZV_T3GJhpg9dkM9Ucv5W_yq3yRQDQgUVG14RJPihejRBL2g_QGNMqaRh4iRrtoZjg%3D&amp;q_datetime_utc=2026-03-02T01%3A41%3A54&amp;ticket_price=2244&amp;quote_id=4281160417280157609&amp;utid_state=1&amp;channel=iphone&amp;price_without_closed_user_group=2494&amp;tm_place_name=Pasay&amp;deeplink_data=eyJmaWVsZHMiOnsic2lnbmF0dXJlIjoiNjY0NzczODgwMmM3MGVjMmViMTFkYmQ3ZDk1OTI2ZmUifSwidXJsIjoiaHR0cHM6Ly9waC5ob3RlbHMuY29tL0hvdGVsLVNlYXJjaD90cGlkPTMyMTQmbXBlPTE3NzI0MTQ1NDcmZW5kRGF0ZT0yMDI2LTAzLTAzJmFkdWx0cz0xJmxvY2FsZT1lbl9QSCZjaGlkPTg2OTgzMzFhLWM1YzEtNDRjMi04ZmExLTc1ZTAyMzYwMGY0MSZlYXBpZD00NCZtY3RjPTMmc3RhcnREYXRlPTIwMjYtMDMtMDImbXBkPVBIUCZtcG49MzI2MzUyMzUwJmN1cnJlbmN5PVBIUCZyYXRlcGxhbmlkPTQwMDg4NzM0MyZtcG09MjQmbXBwPTEmbXBvPUVDJnNlbGVjdGVkPTExNDI3ODg5MCZtcGI9MjE5LjMxJm1wcT0yMjI3LjUwJm1wYT0yMDI1LjAwIn0%3D&amp;utid=b855f0c3-0aa5-7634-8ca2-2045672fe95e&amp;tm_stars=5&amp;client_id=skyscanner_app&amp;redirect_delay=1000&amp;price_policy=2&amp;pre_redirect_id=6b089197-88a8-e664-76bf-e040f2ca8fd8&amp;tm_city_code&amp;max_price=2245&amp;guests=1&amp;request_id=6b089197-88a8-e664-76bf-e040f2ca8fd8&amp;tm_country_code=PH</t>
  </si>
  <si>
    <t>14.4950907, 121.0142729</t>
  </si>
  <si>
    <t>Vibin Chill Staycation</t>
  </si>
  <si>
    <t>https://www.google.com/maps/place/Mhavic+family+room+,group+friend+good+for+6+guest/data=!4m11!3m10!1s0x3397ceede449166b:0x28b6f99df0d89103!5m3!1s2026-03-01!4m1!1i2!8m2!3d14.49266!4d121.0158!16s%2Fg%2F11ql8dsmpl!19sChIJaxZJ5O3OlzMRA5HY8J35tig?authuser=0&amp;hl=en&amp;rclk=1</t>
  </si>
  <si>
    <t>14.49266, 121.0158</t>
  </si>
  <si>
    <t>Mhavic family room ,group friend good for 6 guest</t>
  </si>
  <si>
    <t>www.skyscanner.com.ph/hotel_deeplink/4.0/PH/en-US/PHP/h_bc/204276377/2026-03-02/2026-03-03/hotel/hotel/hotels?legacy_provider_id=13&amp;rooms=1&amp;closed_user_group=apps&amp;hb_data=19_SUcBIJ8ykp--T7_OFQ1Hhtwnp2QM603PKx30G8YjWJsXtce0u_9Q4RJMAeJW5Vw7TwdodV-2CLcSAapQlKtNpVvPqDRCig3SjzceqKWGHHvw2d9pnB_6FKM0J544imrEZnBjZ6HE8nIXSTicnCrVur-Ftucfnqz6kCzdpBUFkZx_AXgZv4uOTPS5hJ2X-y_cbOcxCA5n0cQic2VTMGR2lFbzqsLQD73nSej2m1-GGCrQA5JlDp86dWk9mBRDtee6E49EEznE5eANvX2u9eFq7hubdzW1fMwoBlR1Qv49H7tyOJ-WlFPXAYghm8g4-8cz71IkvRcslCnlyozRArJhz_v2zexYfETRfHyIS_VNxjf5IP6G9jKSwOCcDrNXlc3EiVYFCGRr8mwo22tcnH9-Nr1zftOljU6bknb7pLr_rso9n&amp;q_datetime_utc=2026-03-02T01%3A41%3A54&amp;ticket_price=1734&amp;quote_id=8496185832445240679&amp;utid_state=1&amp;channel=iphone&amp;price_without_closed_user_group=2108&amp;tm_place_name=Pasay&amp;deeplink_data=eyJmaWVsZHMiOnsic2lnbmF0dXJlIjoiNDJkOGUzOTJjMzkwYjA5ODU2OWQ3Y2Q3ZWI2NzBiYmEiLCJibG9ja19pZCI6IjYxNzU2NjAwMV8zMzU0MjQ4MzFfNl8wXzAifX0%3D&amp;utid=0d7f7277-7f7b-ce0e-6732-e9e013f96fc9&amp;tm_stars=0&amp;client_id=skyscanner_app&amp;redirect_delay=1000&amp;price_policy=2&amp;pre_redirect_id=1bf6aa62-cbe7-e0f1-e6aa-c71ecda6f8bd&amp;tm_city_code&amp;max_price=1904&amp;guests=1&amp;request_id=1bf6aa62-cbe7-e0f1-e6aa-c71ecda6f8bd&amp;tm_country_code=PH</t>
  </si>
  <si>
    <t>14.5159034, 120.9953405</t>
  </si>
  <si>
    <t>Tamaraw Court, Tambo, Parañaque District 1, Parañaque, Southern Manila District, Metro Manila, 1702, Philippines</t>
  </si>
  <si>
    <t>CoCo Star Hotel</t>
  </si>
  <si>
    <t>https://www.google.com/maps/place/Manila+Gateway+Hostel/data=!4m11!3m10!1s0x3397cf31c7352f19:0x4fcdca3f3aeed6ce!5m3!1s2026-03-01!4m1!1i2!8m2!3d14.5143211!4d120.9998648!16s%2Fg%2F11yd5pq7hz!19sChIJGS81xzHPlzMRztbuOj_KzU8?authuser=0&amp;hl=en&amp;rclk=1</t>
  </si>
  <si>
    <t>14.5143211, 120.9998648</t>
  </si>
  <si>
    <t>Concorde Street, Concorde Village, Tambo, Parañaque District 1, Parañaque, Southern Manila District, Metro Manila, 1301, Philippines</t>
  </si>
  <si>
    <t>Dongalo</t>
  </si>
  <si>
    <t>Manila Gateway Hostel</t>
  </si>
  <si>
    <t>www.skyscanner.com.ph/hotel_deeplink/4.0/PH/en-US/PHP/h_bc/224742898/2026-03-02/2026-03-03/hotel/hotel/hotels?legacy_provider_id=13&amp;rooms=1&amp;hb_data=KcsEbuwPpgRiB4i_dELl-sOnKTzH1H1fUH4axVVEHD0gUEGP3IS4pEe1J7wUJyXd_HLHy3-edxIF00Q5N2myKYpQhAFj2s8rMinSLq174px1LRgKmiGRUV5feaj1gpJ1b_2CW83MG9r4y72Iji3GaHZBsx_3dL9HC_sUW0Syx9toE29BwV5dFRmnAPekhxprNn5MNHNXD5FZ-YjpQ5vgKC-IARMA54DR0U2P7sIikUalPcEMyB-dwLe4cX5LqIZIsh34D81G01JM6jo3vuuRYEuIuugWzbdaApAHAoWp5yKAZ3BrnAMZsKqUf4iWinB6YKfuILjFceWJn2BVcDUumbiToDAIiwvelbwomZorREO8sonjmjqq680G6OdnJwloHj9lngUj_vyo_mP8SQhVZt8Wi8Luy8jOPrjd1weNj9Q6kR4S&amp;q_datetime_utc=2026-03-02T01%3A41%3A58&amp;ticket_price=1229&amp;quote_id=2321015137011804884&amp;utid_state=1&amp;channel=iphone&amp;tm_place_name=Pasay&amp;deeplink_data=eyJmaWVsZHMiOnsic2lnbmF0dXJlIjoiOTIxMmUyMTQ5MTVkNGEwMDk1NWJjOWNiYzdmYmNlYWQiLCJibG9ja19pZCI6InYxX0NnRXRFTXdDR2lnS0hUSXdNall0TURNdE1ESlVNREE2TURBNk1EQXVNREF3S3pBM09qQXdFQUVZM3dFb0FUZ0JJZ0lJQVE9PV9DaUVJM09PUzFBZ1FBaUFFS1BiVDZoTXdBa29MTVVReE1EQlFYekV3TUZCUW1BVVNBZ2dCR2dZWUFTZ0NNQUVpQkFnQ0dBST0ifX0%3D&amp;utid=78a0fab4-af33-f3a7-053d-e53917f36ecc&amp;tm_stars=0&amp;client_id=skyscanner_app&amp;redirect_delay=1000&amp;price_policy=2&amp;pre_redirect_id=44ac30dd-8a3b-7acd-538e-f7e98addc591&amp;tm_city_code&amp;max_price=2440&amp;guests=1&amp;request_id=44ac30dd-8a3b-7acd-538e-f7e98addc591&amp;tm_country_code=PH</t>
  </si>
  <si>
    <t>14.5133746, 121.0007105</t>
  </si>
  <si>
    <t>Fokker Street, Concorde Village, Tambo, Parañaque District 1, Parañaque, Southern Manila District, Metro Manila, 1301, Philippines</t>
  </si>
  <si>
    <t>LAYOVER Guesthouse</t>
  </si>
  <si>
    <t>www.skyscanner.com.ph/hotel_deeplink/4.0/PH/en-US/PHP/h_bc/225682247/2026-03-02/2026-03-03/hotel/hotel/hotels?legacy_provider_id=13&amp;rooms=1&amp;hb_data=eQVfDKlNy8kliWeIVgmX_WTsGgIPJMJVWvnPD4E_V9ksVGRMIJQx9vdf2dBk7JwJp6y7F6vcYoFLf1D2YY9b_pluUhA_W4XklcVkNsiABUixf1arnX4oXxiUmmM1LszZuV4Yhwk-aZ_zy68bUblKhL2faGRtE7nDEQDxlcE93kVLzOPt5sCbrlCKefYXd1r7XPpPc7fPx1wKyJKs0Po2MuPwjkSbkWzENrW_g8RjbTsSQMOrhTADP4-OZrJFdom1bTfHM6EcmTG_IygLSiwci21NCDhs9zDqvpgK0ujs2dX3Fu0wTkKMQS4E7GQx2tbY7EIjg8PO0Eg79C5yUseMqazcwLQ457nJIFXsZ0AnkUdBkikI_SlXItZyJEU6HZHXIJllJqbQwIcbTIVNnVkA9SgWrIFYcoxHQt7UfLXGpJQBVLF4&amp;q_datetime_utc=2026-03-02T01%3A42%3A00&amp;ticket_price=627&amp;quote_id=6604717763536122360&amp;utid_state=1&amp;channel=iphone&amp;tm_place_name=Pasay&amp;deeplink_data=eyJmaWVsZHMiOnsic2lnbmF0dXJlIjoiYjBhZTM0MGI2NzcwNzc2MDc3M2Y4MzkzODc5NGRhODciLCJibG9ja19pZCI6IjE1NjU0MDUyMDJfNDI5NzQ5NzgyXzFfMF8wIn19&amp;utid=a7b52345-ae2f-76c2-435f-29f0abddd7e9&amp;tm_stars=0&amp;client_id=skyscanner_app&amp;redirect_delay=1000&amp;price_policy=2&amp;pre_redirect_id=d2b35eec-f81c-892e-3c44-9c18a36f86da&amp;tm_city_code&amp;max_price=627&amp;guests=1&amp;request_id=d2b35eec-f81c-892e-3c44-9c18a36f86da&amp;tm_country_code=PH</t>
  </si>
  <si>
    <t>14.5358708, 120.9936294</t>
  </si>
  <si>
    <t>parking, wifi, air_conditioning, non-smoking, internet_access, 24-hour_front_desk_service, lounge, luggage_storage</t>
  </si>
  <si>
    <t>Liza Lodge</t>
  </si>
  <si>
    <t>https://www.google.com/maps/place/Henry%27s+Newport+Condotel/data=!4m11!3m10!1s0x3397cf91163085f7:0xe8e16535cadf10ad!5m3!1s2026-03-01!4m1!1i2!8m2!3d14.5236087!4d121.0136399!16s%2Fg%2F11flbzm28d!19sChIJ94UwFpHPlzMRrRDfyjVl4eg?authuser=0&amp;hl=en&amp;rclk=1</t>
  </si>
  <si>
    <t>14.5236087, 121.0136399</t>
  </si>
  <si>
    <t>Popeyes, Newport Boulevard, Newport, Barangay 183, Zone 20, District 1, Pasay, Southern Manila District, Metro Manila, 1309, Philippines</t>
  </si>
  <si>
    <t>Henry's Newport Condotel</t>
  </si>
  <si>
    <t>www.skyscanner.com.ph/hotel_deeplink/4.0/PH/en-US/PHP/h_bc/216895000/2026-03-02/2026-03-03/hotel/hotel/hotels?legacy_provider_id=13&amp;rooms=1&amp;closed_user_group=apps&amp;hb_data=u4Rd66v5wxEPZtoVaEtYeitIH1YtwmNe8Gs8EzVgr4D7jMvvgHt0mAkH-Wv3QURqVn4HKgZbootYhqqcVwxjBsXIL_KoP-OVwRFb-1xrraGzLhzCNE7qslY3XF9BWJ02F_pV11FcinDoFnG0xhLNtbvXLSxSvHaNkjkLPAVaUnzb2xa3onI8ajriQHz8i9el_wO1GpWHAclIAXtJwj-qoI7hipXjjkREltr2GMMkB_1oZ3AKcXA4vHNtZQjQEdYhn7zgkbcoeCPsIFZxOIsPH8KaY3g28l9_BBYbIm3CDY6Rlv9r9t5IMmoqF6GTwTnZppnW-VdVDXtwR-VVbn5N6BXpFcnEG8c0luxhKRS99wKZjHcpicwHJOCkQjZnGs_Oxz9Y2bryjw8V4kL0FRa5eP4sKyXj2y7Wv0ow_rLkdZ4Xph3-UqE%3D&amp;q_datetime_utc=2026-03-02T01%3A42%3A01&amp;ticket_price=1652&amp;quote_id=5469214681045281959&amp;utid_state=1&amp;channel=iphone&amp;price_without_closed_user_group=2210&amp;tm_place_name=Pasay&amp;deeplink_data=eyJmaWVsZHMiOnsic2lnbmF0dXJlIjoiOTA3N2QyNDI4YmY1MmQwYmMzNGZmNzhmZmYyY2U4NmEiLCJibG9ja19pZCI6IjEwNjIwNTE1MDFfMzc4NTM0NDU4XzFfMF8wIn19&amp;utid=03f7118b-50e0-64a0-0887-46ef58e590e0&amp;tm_stars=0&amp;client_id=skyscanner_app&amp;redirect_delay=1000&amp;price_policy=2&amp;pre_redirect_id=7899bd93-65de-45f3-b9c1-d31933b7fa33&amp;tm_city_code&amp;max_price=1836&amp;guests=1&amp;request_id=7899bd93-65de-45f3-b9c1-d31933b7fa33&amp;tm_country_code=PH</t>
  </si>
  <si>
    <t>14.509787, 120.9775028</t>
  </si>
  <si>
    <t>Jose W. Diokno Boulevard, Don Galo, Parañaque District 1, Parañaque, Southern Manila District, Metro Manila, 1703, Philippines</t>
  </si>
  <si>
    <t>Golden Seagulls Hotel</t>
  </si>
  <si>
    <t>www.skyscanner.com.ph/hotel_deeplink/4.0/PH/en-US/PHP/h_ad/223273110/2026-03-05/2026-03-06/hotel/hotel/hotels?legacy_provider_id=22&amp;rooms=1&amp;closed_user_group=general&amp;hb_data=B5kEmOrgam7cfZygGg_fWk988SJfJUThZmRIUGOSyn9T8LI4jg_eYvrDJwROwq5-XcW2pz1wzUxwcsC7zVuAFGfRT3TOOthrRXOrdGrECQJR92c7wlE8CYJcMEf4198j3Q18Z4IYaflvdAyvy0gbZfN1ML0YtjfHHiWAyYMYsMgeC4B5307VXIZ8rj8NGQ6Er513pz4QwisCEHYPS8mlHgIo3FR2HraB8_7DUSLemU_r1bAMpDOopSS1DciZBbtiaJS4cqDipPV_R0Da0wscFD4lg0AGGiOU73Dl-ImQ2AC7o-O2UOPtY4Mw56TL6pb32QYg5eXcIU9-Wtho_7ERjuxt04aM3j_mbBeKwXSpbILBccWr_nryKe_CcXaS7kNmwxX2ihFUQzqyI4F808plppvJkmgbGchk7YMiNVtFU9zk&amp;q_datetime_utc=2026-03-05T14%3A42%3A02&amp;ticket_price=3049&amp;quote_id=5879717297593332535&amp;utid_state=1&amp;channel=iphone&amp;price_without_closed_user_group=3663&amp;tm_place_name=Para%C3%B1aque+City&amp;deeplink_data=eyJmaWVsZHMiOnsic2lnbmF0dXJlIjoiZDFmMDkwNGI5ZDRhYjI1MDI2ZWJmZWY3ZDI5Zjg0YjgifSwidXJsIjoiaHR0cHM6Ly93d3cuYWdvZGEuY29tL3BhcnRuZXJzL3BhcnRuZXJzZWFyY2guYXNweD9jaWQ9MTg0NjM4MyZoaWQ9NjEyNzUyMzYmY3VycmVuY3k9UEhQJmNoZWNraW49MjAyNi0wMy0wNSZjaGVja291dD0yMDI2LTAzLTA2Jk51bWJlcm9mQWR1bHRzPTEmTnVtYmVyb2ZDaGlsZHJlbj0wJlJvb21zPTEmbWNpZD0yODE4OSZtYXN0ZXJSb29tSWQ9MTMzNDEwMzA0NyZtcHQ9Y0ZCTU5IZFJSVzVXZW5RMVF6TjRRMVZ4TjBKWVUxUlpVRFV4UVVWNVNFTjNZMjVOV0dGV09FZHRWRFkzVkd4dFVUZDBPREYxYzJ0NGNGVkdORmRRVlM5VlprVkxUbkpLUkhNeVNtTlJQVDAmVG90YWxQcmljZT0zMDQ5LjM3JlRvdGFsVGF4PTM1MS45OCZUb3RhbEZlZT0yNTcuODkmVG90YWxTdXJjaGFyZ2U9MCZtY3VyPVBIUCJ9&amp;utid=cd703c16-7337-61db-148b-4a49b079de9f&amp;tm_stars=0&amp;client_id=skyscanner_app&amp;price_policy=2&amp;pre_redirect_id=162e0723-fa40-8a11-ee34-e54629598bbb&amp;tm_city_code&amp;max_price=4503&amp;guests=1&amp;request_id=162e0723-fa40-8a11-ee34-e54629598bbb&amp;tm_country_code=PH</t>
  </si>
  <si>
    <t>Jefferson Avenue, Palm Coast Residences, Don Galo, Parañaque District 1, Parañaque, Southern Manila District, Metro Manila, 1703, Philippines</t>
  </si>
  <si>
    <t>Golden Seagulls Hotel offers accommodations in Manila, 2.2 miles from Mall of Asia Arena and 2.4 miles from SMX Convention Center. This property offers access to a balcony and free private parking.</t>
  </si>
  <si>
    <t>Azure Residences Staycation - Bahamas Tower</t>
  </si>
  <si>
    <t>https://www.google.com/maps/place/Freemont+Place/data=!4m11!3m10!1s0x3397c92cfe7d633b:0x9595824023408acf!5m3!1s2026-03-01!4m1!1i2!8m2!3d14.5308516!4d120.996847!16s%2Fg%2F11gj4j55dc!19sChIJO2N9_izJlzMRz4pAI0CClZU?authuser=0&amp;hl=en&amp;rclk=1</t>
  </si>
  <si>
    <t>14.5308516, 120.996847</t>
  </si>
  <si>
    <t>4.3 miles from Newport Mall in Manila, Azure Residences Staycation - Bahamas tower offers accommodations with access to spa facilities and fitness room. With pool views, this accommodation features a terrace.</t>
  </si>
  <si>
    <t>Freemont Place</t>
  </si>
  <si>
    <t>www.skyscanner.com.ph/hotel_deeplink/4.0/PH/en-US/PHP/h_bc/218494125/2026-03-05/2026-03-06/hotel/hotel/hotels?legacy_provider_id=13&amp;rooms=1&amp;hb_data=XnIRCBYX6DVSNrLwAear5B9SwsJDCvZ-0YNX1jtsfLJ2eULQHTpiGC4quKbd7BAD9jiNCDlWT8tqWxlb016mhftQCc2UTQeAaB1FMZonZFa8MrVKHe7n2QDPRqfOE1Ih1VfWusHGS8cZptwwRPO-7xdL5iycurrdxeO_pbyb41QAzvtzkaS24B4lhWgtyCdU36SPjwKEeK2A5gzIsYauwjLI5iCspNcxBFjxqmXOfQh0N2-Sj_es1DX_eufSUz9J6LWXGFXjEJ45IiYmQofP5gTcEQNCKB9gWz0yUKFGg2b6xTkQ0C7XZZAw24HdL3EcrOHjhq3MzlX9UtNb-j4XRgJ2a-SrVeNwKNfdQfn5_NRBVqhtdeqZLnrwSKSCslNDD89oYk1Sm6Fk70sUOcE4jFPK3fz7ncQZUuQq0ARH0LvIffUjmqw%3D&amp;q_datetime_utc=2026-03-05T14%3A42%3A04&amp;ticket_price=2118&amp;quote_id=4697740140610826465&amp;utid_state=1&amp;channel=iphone&amp;tm_place_name=Baclaran&amp;deeplink_data=eyJmaWVsZHMiOnsic2lnbmF0dXJlIjoiYTdiMTUyYzEyZWRlMTdkYWM5Mzk5NTFhY2Y0OTc3MmEiLCJibG9ja19pZCI6IjExNTM0NTM2MDFfMzg4MTQwNDU2XzFfMF8wIn19&amp;utid=5b79f364-d5a5-c669-88fb-5a710592d676&amp;tm_stars=0&amp;client_id=skyscanner_app&amp;price_policy=2&amp;pre_redirect_id=77d7dab0-7e9d-cccb-3d7c-2ad6702ab58e&amp;tm_city_code&amp;max_price=5774&amp;guests=1&amp;request_id=77d7dab0-7e9d-cccb-3d7c-2ad6702ab58e&amp;tm_country_code=PH</t>
  </si>
  <si>
    <t>14.5326374, 120.9862008</t>
  </si>
  <si>
    <t>Anson Shoe Plaza, Quirino Avenue, Baclaran, Parañaque District 1, Parañaque, Southern Manila District, Metro Manila, 1702, Philippines</t>
  </si>
  <si>
    <t>parking, wifi, air_conditioning, non-smoking, internet_access, 24-hour_front_desk_service, smoking_areas, room_service, security</t>
  </si>
  <si>
    <t>Conveniently set in the ParaÃ±aque district of Manila, Freemont Place is located 1.2 miles from Mall of Asia Arena, 1.8 miles from SMX Convention Center and 1.9 miles from SM Mall of Asia.</t>
  </si>
  <si>
    <t>www.skyscanner.com.ph/hotel_deeplink/4.0/PH/en-US/PHP/h_h1/134660125/2026-03-02/2026-03-03/hotel/hotel/hotels?legacy_provider_id=927111&amp;rooms=1&amp;closed_user_group=mobile&amp;hb_data=feiBaLIhl3ekfPKPOtLPo1yKpnuXa7ODJL7tZ8pnkgS4vBaGogn2ixrWMYnDVv653YGSjzf7VqXwc868tn7qWVKjlfERSP4MRBFIcU5_1MutUKfSj3hyjgOzgrDpyumcMl5EMFtshhZoEX3LQE1N9hrZRxamf7b3MS7dQf1el_mXkEuSuFibn8kGJsDONh_E1ykG-26k7L_DAGAyn_BafDvq8a931SU8g2qN2tp7vLHYtMaK-6UZxChJw7_gSHdE-lg77CcOrjZBQ8syL7Vx8v1R4JA%3D&amp;q_datetime_utc=2026-03-02T01%3A42%3A08&amp;ticket_price=4503&amp;quote_id=-7939891464293859675&amp;utid_state=1&amp;channel=iphone&amp;price_without_closed_user_group=8188&amp;tm_place_name=Pasay&amp;deeplink_data=eyJmaWVsZHMiOnsic2lnbmF0dXJlIjoiMmZmMTUyY2E4ZmVkOTRmMGM0NjQ3NWNkMjhkODU1ZTMifSwidXJsIjoiaHR0cHM6Ly9waC5ob3RlbHMuY29tL0hvdGVsLVNlYXJjaD9tcGQ9UEhQJnRwaWQ9MzIxNCZtcGU9MTc3MjQxNDcyMyZlbmREYXRlPTIwMjYtMDMtMDMmYWR1bHRzPTEmbXBuPTIxODcwOTA3NiZtcG09MjQmbXBwPTEmbG9jYWxlPWVuX1BIJm1wbz1FQyZjaGlkPWZkNzBhMzA3LTJkM2MtNGVkMi05MjVlLTlhZjgxMmQ3MGEwYiZtcHE9NDAxOS45MiZlYXBpZD00NCZtY3RjPTMmY3VycmVuY3k9UEhQJnJhdGVwbGFuaWQ9Mjc4MDI4MDcyJnNlbGVjdGVkPTEwNDM4MjQzJnN0YXJ0RGF0ZT0yMDI2LTAzLTAyJm1wYj04NDguOTQmbXBhPTM2NTQuNDcifQ%3D%3D&amp;utid=85297871-254e-1558-711c-9f58027a022e&amp;tm_stars=4&amp;client_id=skyscanner_app&amp;redirect_delay=1000&amp;price_policy=2&amp;pre_redirect_id=0454c99e-2a2a-36be-dfda-95bded689ae5&amp;tm_city_code&amp;max_price=4961&amp;guests=1&amp;request_id=0454c99e-2a2a-36be-dfda-95bded689ae5&amp;tm_country_code=PH</t>
  </si>
  <si>
    <t>14.5096874, 120.9896826</t>
  </si>
  <si>
    <t>L Condotel Apartment Near Okada Casino Pitx MOA With Pool</t>
  </si>
  <si>
    <t>www.skyscanner.com.ph/hotel_deeplink/4.0/PH/en-US/PHP/h_bc/223194029/2026-03-05/2026-03-06/hotel/hotel/hotels?legacy_provider_id=13&amp;rooms=1&amp;closed_user_group=apps&amp;hb_data=E0Monu2mz1pkel9YJ7ujH8-e2eLcJNo6XkW9RwvxGjPeKZQY2fZTlFmQTZ0JwSmNwsm4ZH5VmDolK_JhVwY7WwyCgRb5lT8lhGilbOo2vBg7YW3-9ZKduvRTrIA4H6qvhKwSfsk-IkHP82lTCGoqnym6R3EyZ9gilqx4xtzdSWalLpytvbA0WHwCsayPsQPqfOgKutRg_mmPZZEyoBdlLn2cHDQHQzp9HF5dayn8fAKavOGICaw0T_wtXXGnlsqlfyC-32QAc4ovoMg5m6UzVT9V4WkBCtq0WmicDrUInRPZ3fWEHOYRVm9qRXQV37YGx-gtAppVsGYNztDMalvd9De42LU2Mo4-2FEImKvw_6GlvhF0v1EuQxeVMsS4iZWAEO9Hacx89ld0ghXiZuITwddl2pfpTXhs6QBNVf-Mo4N6FQRuQFc%3D&amp;q_datetime_utc=2026-03-05T14%3A42%3A05&amp;ticket_price=2081&amp;quote_id=-8361601663433395190&amp;utid_state=1&amp;channel=iphone&amp;price_without_closed_user_group=3101&amp;tm_place_name=Para%C3%B1aque+City&amp;deeplink_data=eyJmaWVsZHMiOnsic2lnbmF0dXJlIjoiYWE1MGM5YWM4Zjg5MDVmMzZmZWZkYmJiNmI2NmQ5MTYiLCJibG9ja19pZCI6IjEzOTcyNDU2MDFfNDExNjE5ODU1XzJfMF8wXzkwOTgxNCJ9fQ%3D%3D&amp;utid=2013756a-d701-18ca-231e-426efeeb8e0c&amp;tm_stars=0&amp;client_id=skyscanner_app&amp;price_policy=2&amp;pre_redirect_id=e2ad811c-807b-fc75-f5b8-85587feeb55c&amp;tm_city_code&amp;max_price=2418&amp;guests=1&amp;request_id=e2ad811c-807b-fc75-f5b8-85587feeb55c&amp;tm_country_code=PH</t>
  </si>
  <si>
    <t>14.5242822, 120.9885389</t>
  </si>
  <si>
    <t>Featuring mountain views, L CONDOTEL Apartment Near Okada Casino PITX MOA with Pool in Manila provides accommodations, an open-air bath, and a shared lounge. The air-conditioned accommodations are 2.</t>
  </si>
  <si>
    <t>Seda Manila Bay</t>
  </si>
  <si>
    <t>www.skyscanner.com.ph/hotel_deeplink/4.0/PH/en-US/PHP/h_xp/216435213/2026-03-02/2026-03-03/hotel/hotel/hotels?legacy_provider_id=1&amp;rooms=1&amp;closed_user_group=mobile&amp;hb_data=8Eb1qozeqPkhIQW3E8Ncog-Ofb24arZz5bfwuNMFcCT8yV8YSp6vAiZ2Wu9ePu13yEQBMpL_T3erwTIpKsTF-f_RxVMbz3kfLb_9lePvUBUpwAeJV_JBz47uOniNWhv_IxlVzRK9n1Z-139mtSRXMqns3QOxitxQjoXudofaHLArKTHMYLIP8QAqTpoXYfIExb1yRP5zgDEL7kBxHoPSY3XDKCQRZAtgsPMVWEoLXiGvbDn_LAnfwc_gjyDsBqXL53fb_qjcIqRASldEShLw0MUxHfE%3D&amp;q_datetime_utc=2026-03-02T01%3A42%3A07&amp;ticket_price=11163&amp;quote_id=-1042666321645033322&amp;utid_state=1&amp;channel=iphone&amp;price_without_closed_user_group=12404&amp;tm_place_name=Tambo&amp;deeplink_data=eyJmaWVsZHMiOnsic2lnbmF0dXJlIjoiYmY1NTEzOTkwZDZhYTg4NGExZDE1YjQyMjczYWFiNTgifSwidXJsIjoiaHR0cHM6Ly93d3cuZXhwZWRpYS5jb20ucGgvSG90ZWwtU2VhcmNoP3RwaWQ9NjgmbXBlPTE3NzI0MTM4MjkmZW5kRGF0ZT0yMDI2LTAzLTAzJmFkdWx0cz0xJmxvY2FsZT1lbl9VUyZjaGlkPTk0ZmE0MTJkLTY2YTktNDhmZC1hMDMyLWQwMzFlZjI3NTNhZCZlYXBpZD00NjIzMCZtY3RjPTMmc3RhcnREYXRlPTIwMjYtMDMtMDImbXBkPUdCUCZtcG49MzIyNDQ2ODUzJmN1cnJlbmN5PUdCUCZyYXRlcGxhbmlkPTM5MTA2NjMxMCZtcG09MjQmbXBwPTAmbXBvPUVDJnNlbGVjdGVkPTk0OTc2NDIyJm1wYj0xNy4zNCZtcHE9MTI3LjQ1Jm1wYT0xMjYuMTkifQ%3D%3D&amp;utid=37e4691d-4ffe-4b07-a83e-9b6c0333fbf9&amp;tm_stars=4&amp;client_id=skyscanner_app&amp;redirect_delay=1000&amp;price_policy=2&amp;pre_redirect_id=d6b9ed20-d82d-9ed5-8ed9-b4f5ec2d0c59&amp;tm_city_code&amp;max_price=16565&amp;guests=1&amp;request_id=d6b9ed20-d82d-9ed5-8ed9-b4f5ec2d0c59&amp;tm_country_code=PH</t>
  </si>
  <si>
    <t>www.skyscanner.com.ph/hotel_deeplink/4.0/PH/en-US/PHP/h_bc/179136227/2026-03-02/2026-03-03/hotel/hotel/hotels?legacy_provider_id=13&amp;rooms=1&amp;closed_user_group=apps&amp;hb_data=QzpHx2I3xkls_Z9zGuX-VttBdA4zs9_WabRcdDDEDFjHBvqn8HheTrhDz4aIAMq7pr0li30yRoWuUVbS_0Zu_NWNRXKYjBuWjuZwtVJ6af2A8q2YK1e3WMmfRKA5UT9mlbeHmrzSQ9HJqHzEX_sogdQ0bKOP0N03_4eTPzEgTSPzaEEitnIfRVm_ZbTQBFCY2fJgR3i8qotOEgzkSayt5EcZAhAFy-ne0J5_D9Mc8oom2zsCNu8bhhwLij6mVOtp8xVZMBHcAqA1MkLA9h-wY8zRWh-fBvX5PZfr7NqAjczAGS91zXRoXORi89-NCbYwHKQ_TtXP8sDXfC2ecQXsH5uhIXKOvOJeZYXTY0U5rN-nlCt6nk1vZDci0pHNd7o2vA2CahzcOrw1oZf44FGkRFsc0f8DAXUlQFnRHnTg1ptvPfA7-zQ%3D&amp;q_datetime_utc=2026-03-02T01%3A42%3A16&amp;ticket_price=1863&amp;quote_id=-6159414971146250833&amp;utid_state=1&amp;channel=iphone&amp;price_without_closed_user_group=2300&amp;tm_place_name=Para%C3%B1aque+City&amp;deeplink_data=eyJmaWVsZHMiOnsic2lnbmF0dXJlIjoiMjMyZmI1ZTljYTFkOGJjZWE3MzUzMTExZTg3MGU5OWYiLCJibG9ja19pZCI6IjMzODQyNTYwMV8yNzI4NjcyNjhfMl8xXzAifX0%3D&amp;utid=06fb73b2-6f6e-bf42-38f0-2f6700421aef&amp;tm_stars=0&amp;client_id=skyscanner_app&amp;redirect_delay=1000&amp;price_policy=2&amp;pre_redirect_id=79a0f69e-84d6-35ac-c519-e1016d4602c1&amp;tm_city_code&amp;max_price=1956&amp;guests=1&amp;request_id=79a0f69e-84d6-35ac-c519-e1016d4602c1&amp;tm_country_code=PH</t>
  </si>
  <si>
    <t>14.5286961, 121.0048361</t>
  </si>
  <si>
    <t>Asiatel Econo Hotel</t>
  </si>
  <si>
    <t>www.skyscanner.com.ph/hotel_deeplink/4.0/PH/en-US/PHP/h_ad/154711416/2026-03-02/2026-03-03/hotel/hotel/hotels?legacy_provider_id=22&amp;rooms=1&amp;closed_user_group=general&amp;hb_data=cT9FkrIcdRDwRguQtPzzUVaSf5cXZ1MvYSJYU_RbDYzUePSGcl2LPKFPJAZFQ5ywNRzyeZeOjOuLQNoKMcfqWlXIvQVbFuGWT_yQqc_eIpR5vho-sxhdyK7xHYvAIEpQ9zLk0U_IaZoVZuo00POssgwREPWfVnDA6Ohnr_4xIzu-BMMo3ZStY6xfVwgk5JLyBmYjM45lXF2mV_FsiYrDKrS2FY1FAJdAxQiBBJ-IzEWyDfa-48MR0oJGNWpKuJubAidg2MOdDDzB2oxSRpMGmVueVhrEB2O5dIX2hTd_yqYemNCZTZ6DDummz3EO8ZxxUTkHNhhQDEu5zAL3dsc1e2LGzYuQk9scsKLdKpf1iJDPLKlD9OTGK_oCkIgKTPr1U03SxGNTRmxdu5pWnL4Z7JaYy77DZ6hLWJ23JHDbh5sj&amp;q_datetime_utc=2026-03-02T01%3A42%3A16&amp;ticket_price=1875&amp;quote_id=8796991140180956912&amp;utid_state=1&amp;channel=iphone&amp;price_without_closed_user_group=2488&amp;tm_place_name=Pasay&amp;deeplink_data=eyJmaWVsZHMiOnsic2lnbmF0dXJlIjoiOTBlMDYyNGU4YjUyNTEwYTkxMzVmZDg0OTFlNGUwNGQifSwidXJsIjoiaHR0cHM6Ly93d3cuYWdvZGEuY29tL3BhcnRuZXJzL3BhcnRuZXJzZWFyY2guYXNweD9jaWQ9MTg0NjM4MyZoaWQ9MTAzMjMzMCZjdXJyZW5jeT1QSFAmY2hlY2tpbj0yMDI2LTAzLTAyJmNoZWNrb3V0PTIwMjYtMDMtMDMmTnVtYmVyb2ZBZHVsdHM9MSZOdW1iZXJvZkNoaWxkcmVuPTAmUm9vbXM9MSZtY2lkPTI4MDQ3Jm1hc3RlclJvb21JZD02NDMwMjM3Jm1wdD1XVlpRU0dSUlZWRkRiMVV3YmsxUmMzRlhRVGgxY2pWblNub3ZlRmgxTWs4eE5VdGhWMkpxTURSbVdHbFNlblZyVnpNd1FrcFlja0UwUW5OT2R6aFpjVGhuTkVWNWVVdzFSRzlxT1EmVG90YWxQcmljZT0xODc1LjAzJlRvdGFsVGF4PTI0NC41NyZUb3RhbEZlZT0wLjAwJlRvdGFsU3VyY2hhcmdlPTAmbWN1cj1QSFAifQ%3D%3D&amp;utid=e5f1f2b6-c831-6f8f-3d53-776b51be4044&amp;tm_stars=3&amp;client_id=skyscanner_app&amp;redirect_delay=1000&amp;price_policy=2&amp;pre_redirect_id=d53ab171-34f0-f22c-b0ad-6ca6fe9ca135&amp;tm_city_code&amp;max_price=3451&amp;guests=1&amp;request_id=d53ab171-34f0-f22c-b0ad-6ca6fe9ca135&amp;tm_country_code=PH</t>
  </si>
  <si>
    <t>14.5220118, 120.9914714</t>
  </si>
  <si>
    <t>Virgilio Almario Avenue, Tambo, Parañaque District 1, Parañaque, Southern Manila District, Metro Manila, 1702, Philippines</t>
  </si>
  <si>
    <t>parking, wifi, air_conditioning, non-smoking, 24-hour_front_desk_service, smoking_areas, multilingual_staff, room_service, express_check-in, restaurant, car_rental, heat, television, desk, shower, luggage_storage, airport_shuttle, dining_room, complimentary_bottled_water, telephone, wake-up_call</t>
  </si>
  <si>
    <t>SAVÃƒÆ’Ã†â€™Ãƒâ€¹Ã¢â‚¬Â A Bay City Manila</t>
  </si>
  <si>
    <t>www.skyscanner.com.ph/hotel_deeplink/4.0/PH/en-US/PHP/h_bc/191605336/2026-03-02/2026-03-03/hotel/hotel/hotels?legacy_provider_id=13&amp;rooms=1&amp;closed_user_group=general&amp;hb_data=S-Dl2bmiQbNsCRJil7yuamitOaP81TG0IrdO7abWbguBNeHmHNelSpqkHwAGh3_KdVEdvYLEYicezFbeNZ3xQSMIg_reEfkcphM2T_--gf1A27TBT1AOtjZb2ikXRL1FjHMUvrxNntmEmAI3QIUtM6PSkrakazYvcL7pKc07QiM3-lFV-sEU9HV5EyOLo2pFrRz6m3pRn6jqwG7p5gwBqUN3I8GHTa8TfiqH6mrNP82v8pQY3zDbFQbjjKLsk4artcKch19Lz_LXv-5HdDKv4WvYIU6WcggOctXtkTP-agkLumDBaAKrIAR4EUeHUUi5ff-ZqFO6mjNXvDJ5vpZNl-cM9bZ4HGkLjlKh6kG8I81PnYDnezKnxUD7--HCT2cP-lPOamhkRL3rUtsFphvJB4Pt78QL-gWvk7UpJ3B74Ek13t5xAHs%3D&amp;q_datetime_utc=2026-03-02T01%3A42%3A21&amp;ticket_price=6128&amp;quote_id=5202050646812682879&amp;utid_state=1&amp;channel=iphone&amp;price_without_closed_user_group=7001&amp;tm_place_name=Pasay&amp;deeplink_data=eyJmaWVsZHMiOnsic2lnbmF0dXJlIjoiYTFiN2NkZGJjODhmMzE4NDJlMDU3ZWIxM2NlYmNiMTEiLCJibG9ja19pZCI6InYxX0NnRXRFSWphQVJvb0NoMHlNREkyTFRBekxUQXlWREF3T2pBd09qQXdMakF3TUNzd056b3dNQkFCR044QktBRTRBU0lDQ0FFPV9Da2tJdXBtMVFSQUNJQUlvc0xUakZUQUNTZzB6TmpWRU1UQXdVRjh4TURCUVVKQzBBM29rTUdReE9HRXpNMkl0WXpaaU1TMDROV1EwTFRaa01tTXROalUwTWpsbVl6UTJNVGMxRWdJSUFSb0dHQUVvQWpBQklnUUlBaGdDIn19&amp;utid=0f23e411-2bdf-84ba-dea3-cda53db4c47f&amp;tm_stars=4&amp;client_id=skyscanner_app&amp;redirect_delay=1000&amp;price_policy=2&amp;pre_redirect_id=0d264315-6f90-4373-f76a-86e3d03c245b&amp;tm_city_code&amp;max_price=6997&amp;guests=1&amp;request_id=0d264315-6f90-4373-f76a-86e3d03c245b&amp;tm_country_code=PH</t>
  </si>
  <si>
    <t>14.5138952, 120.9984883</t>
  </si>
  <si>
    <t>Sunrise Extension, Tambo, Parañaque District 1, Parañaque, Southern Manila District, Metro Manila, 1301, Philippines</t>
  </si>
  <si>
    <t>T1 Stay Manila</t>
  </si>
  <si>
    <t>www.skyscanner.com.ph/hotel_deeplink/4.0/PH/en-US/PHP/h_bc/225681945/2026-03-02/2026-03-03/hotel/hotel/hotels?legacy_provider_id=13&amp;rooms=1&amp;closed_user_group=apps&amp;hb_data=_B37ofc9tH6LZ5Rcx7ZnBVSwzV-xqbuptAPEdGxlPoj_zEkIQ9s_Q-DraSBcc-KTv5l81zYFLfWTxkzJzXjeJXSb1KakUgqxXoW29FDvFQLIZ0g67orzjzT5SBDhA1IE1462XRTIUv913U4S34QvMiYhuYS2_BYIXyNfJwmB0VW5ddFZSBe2hi9OPV8vWpMJjdzfkCVgxZBWqOAOdAB91UdrMstg24uz0soQRC5J3iDy5qxmlk8ZfbfTu2rNP1y4hISGV2vkv65l3c09zwm3Ka_PUB-Vij5PpLeAnJ84l5L-B0ZVObbRCtagxsWBQVYPmhkOLarT3IQJ9Yl8rKMQcsZqIPcW-26nCnaI1JeS-kQnYmJD7uSCc8fEezz7HNZS1nQkVJqZp9g804hUfa4shx2SnsAT_I_9LETPA7zNqNMbGCzgiJY%3D&amp;q_datetime_utc=2026-03-02T01%3A42%3A17&amp;ticket_price=881&amp;quote_id=-4047963597638365852&amp;utid_state=1&amp;channel=iphone&amp;price_without_closed_user_group=1313&amp;tm_place_name=Pasay&amp;deeplink_data=eyJmaWVsZHMiOnsic2lnbmF0dXJlIjoiNTRiNDU0NzRmYWE2NzgxZWI4YmEwMWY3Mjk2NjdiNjAiLCJibG9ja19pZCI6IjE1Njg3NzA3MDFfNDI3OTU5NTc0XzJfMF8wIn19&amp;utid=b97fd126-3357-5b55-8394-a4198d9ced9d&amp;tm_stars=0&amp;client_id=skyscanner_app&amp;redirect_delay=1000&amp;price_policy=2&amp;pre_redirect_id=3bc4c657-7faa-2fce-c90d-d1b4320759f4&amp;tm_city_code&amp;max_price=1306&amp;guests=1&amp;request_id=3bc4c657-7faa-2fce-c90d-d1b4320759f4&amp;tm_country_code=PH</t>
  </si>
  <si>
    <t>14.5261986, 121.0127447</t>
  </si>
  <si>
    <t>Bing's Place</t>
  </si>
  <si>
    <t>https://www.google.com/maps/place/Belmont+Hotel+Manila/data=!4m11!3m10!1s0x3397cecdce559e4d:0x6436036933e363ef!5m3!1s2026-03-01!4m1!1i2!8m2!3d14.5209855!4d121.016416!16s%2Fg%2F11bwnxvpcm!19sChIJTZ5Vzs3OlzMR72PjM2kDNmQ?authuser=0&amp;hl=en&amp;rclk=1</t>
  </si>
  <si>
    <t>14.5209855, 121.016416</t>
  </si>
  <si>
    <t>La Petite Parisienne, Newport Boulevard, Newport World Resorts, Barangay 183, Zone 20, District 1, Pasay, Southern Manila District, Metro Manila, 1309, Philippines</t>
  </si>
  <si>
    <t>www.skyscanner.com.ph/hotel_deeplink/4.0/PH/en-US/PHP/h_fd/136381596/2026-03-02/2026-03-03/hotel/hotel/hotels?legacy_provider_id=927050&amp;rooms=1&amp;closed_user_group=general&amp;hb_data=5ejVUYnE6tezjJ9-_0WtVlzsYAzXEA4TiivARnasaOmbESHzSYhWf57llz-Fd1qUSUSxwU5_YF9j2hH5J59g9X1__tvYKFEylw3UFCxuYYv8kCxCWq7QMZlXoe27WSqf8qSysJZis_exQIGzobVZj8EjQscQL_KAXtkPpLOfwGA6SEon7DX4mBmepFokxEhySlVo4Mbyg-W7D2Xth0rN4zRqIKUELqMP8lS2dlM19xS5e5XH7Uqv-_NFHVpTYyC2ITCI2oCUxCt-mvqITY0goIelUeTjU3-IZEKy7TIo71TYV0Usf89bIVGWH15Q6ph5XU_fDi8lmxujINoB8d-o4moP7pCj9J_13NKHnOtydd51KEUqqoUAcF0TZIPA1DmqfTW2uf69T88X_xHEg12zfDjIPE9xM1aifEPVHngkCeo0rw%3D%3D&amp;q_datetime_utc=2026-03-02T01%3A42%3A22&amp;ticket_price=5330&amp;quote_id=-3602133932590383478&amp;utid_state=1&amp;channel=iphone&amp;price_without_closed_user_group=6995&amp;tm_place_name=Pasay&amp;deeplink_data=eyJmaWVsZHMiOnsic2lnbmF0dXJlIjoiMjg4OTc4ZDhlM2NkNDFiNTM0ZTk2ZjJhYTMzYmI4N2MifSwidXJsIjoiaHR0cHM6Ly9kZWFscy52aW8uY29tP3NpZz01NDVkYmRkNTBmM2E1Y2RkOGZiMDg4NTY0NmFhNWZlYzliZTRiNmIzNjllMmIwMjQ0NzU1Yzg5YjAyOGY2NDhhMmQzMTMzMzgzNDMzMzYzMDM2MzgzMyZzaWctaXNzPW1ldGEmdHVybD1odHRwcyUzQSUyRiUyRnZpby5jb20lMkZIb3RlbCUyRlNlYXJjaCUzRmNoZWNrSW4lM0QyMDI2LTAzLTAyJTI2Y2hlY2tPdXQlM0QyMDI2LTAzLTAzJTI2Y3VycmVuY3klM0RQSFAlMjZlcHYlM0RNUzR5JTI2ZXNkJTNEM3RsTWdwU05Hd0pIR0g3d2JFSTFMaDFIQ19TbHB2NWVuUVJxTHlUdVpMSGdFYzF4TERKdURIRlFaREIzbWxQUDBqRmV2bDNBa0FiZFpFX2Rld0V4YlZwekpUeTBocGFpODNEOGlnTmloWkRVWlRncHptUSUyNTNEJTI2Zm9yY2VDdXJyZW5jeUNoYW5nZSUzRDElMjZmb3JjZUxhbmd1YWdlQ2hhbmdlJTNEMSUyNmhvdGVsSWQlM0QyODQ5ODA5JTI2bGFiZWwlM0RzcmMlMjUzRHNreXNjYW5uZXIlMjUyNnVjb3VudHJ5JTI1M0RQSCUyNTI2dWRldmljZSUyNTNEbW9iaWxlJTI1MjZob3RlbCUyNTNEMjg0OTgwOSUyNTI2ZGF5JTI1M0QyJTI1MjZtb250aCUyNTNEMDMlMjUyNnllYXIlMjUzRDIwMjYlMjUyNmxvcyUyNTNEMSUyNTI2b2ZmZXJpZCUyNTNEb25OMlVtX3podlpJJTI1MjZwcmljZSUyNTNENTMzMC4wNiUyNTI2Y3VycmVuY3klMjUzRFBIUCUyNTI2dXNlcmxhbmclMjUzRGVuJTI1MjZfdGglMjUzRGMwZmY3NWMzOTAwNWM3NGU0NjQ0ZGEzMDY3YmQyYTljYTk5ODU2YmFiYzNiODU1ZSUyNTI2ZHRzJTI1M0QxNzcyNDE1NjEzJTI1MjZvbHV0JTI1M0QxNzcyNDE1NjEwJTI1MjZjYW5QYXlMYXRlciUyNTNEZmFsc2UlMjUyNnJlcXVlc3RVc2VyR3JvdXAlMjUzRCUyNTI2b2ZmZXJVc2VyR3JvdXAlMjUzRHB1YmxpYyUyNmxhbmclM0RlbiUyNm90aSUzREF3dWJEU1o2REYwJTI2cHJlZmVycmVkUmF0ZSUzRDUzMzAuMDYlMjZwcm9maWxlJTNEcjJkMm03M2tuOCUyNnJvb21zJTNEMSUyNnVzZXJDb3VudHJ5JTNEUEglMjZ1dG1fY2FtcGFpZ24lM0Rza3lzY2FubmVyJTI2dXRtX21lZGl1bSUzRGNwYyUyNnV0bV9zb3VyY2UlM0Rza3lzY2FubmVyIn0%3D&amp;utid=194f0b0e-6bad-ccd5-4b21-1075380ccea3&amp;tm_stars=4&amp;client_id=skyscanner_app&amp;redirect_delay=1000&amp;price_policy=2&amp;pre_redirect_id=08a42141-5b92-f47b-6931-15e901f94d7f&amp;tm_city_code&amp;max_price=7059&amp;guests=1&amp;request_id=08a42141-5b92-f47b-6931-15e901f94d7f&amp;tm_country_code=PH</t>
  </si>
  <si>
    <t>14.482515, 121.0449154</t>
  </si>
  <si>
    <t>Azure Condotel and Resort in the City</t>
  </si>
  <si>
    <t>www.skyscanner.com.ph/hotel_deeplink/4.0/PH/en-US/PHP/h_bc/223286174/2026-03-02/2026-03-03/hotel/hotel/hotels?legacy_provider_id=13&amp;rooms=1&amp;hb_data=4uPu80eqIVm5AnLWOKIksoiZepIe_XSGXmY6AaWpanbtWxBKTuqJuPhU4LdEG-fRmkXoRd69aWS1N2qEqy7k_zoDqu1FCp1jWGIULu1wTxSRtWFPFFs-dKfwZQmJHZ5zp9S5B6dA4Fhv9WqbzxXGxFEZvn-P47TDx3TcsdN4AlIzUE_BONHpa2D04r-ncFObn9lvvSVDDsYWyHkxxZS1FuSXGfdpfkz1TBJqe9PUrsaxPPSOf448Qp0JW_j_-9i_OCvu_FRmMNHv00BPn3I4gxSESrq2YhlVuO0m7ASBrG_LC1Fa5yS2mbeU7cMCpTKhSQ9IPgehX_pbLxP1qbhB68eRIVLpOQpGJKqEuWsmDuAiJKZA0Puu-tdWimc077Tr9hwvSUpV0nK_V744of8mDO8NrGFJy6ikE0mJzKvBRVrwqw1B&amp;q_datetime_utc=2026-03-02T01%3A42%3A22&amp;ticket_price=1343&amp;quote_id=7048418351500448334&amp;utid_state=1&amp;channel=iphone&amp;tm_place_name=Bagumbayan&amp;deeplink_data=eyJmaWVsZHMiOnsic2lnbmF0dXJlIjoiMzEyNGNmYTE5ZjlmOTRlZmQ4Y2RiYjAyYTUyOGNmYzMiLCJibG9ja19pZCI6IjEzNzMxNjg1MDFfNDA5NTI4NzQwXzFfMF8wIn19&amp;utid=42d722aa-3955-b3f0-da7b-e159c9f9c02f&amp;tm_stars=0&amp;client_id=skyscanner_app&amp;redirect_delay=1000&amp;price_policy=2&amp;pre_redirect_id=1dc8c23f-c7bb-f8ce-15b1-5ab7d40560a7&amp;tm_city_code&amp;max_price=1343&amp;guests=1&amp;request_id=1dc8c23f-c7bb-f8ce-15b1-5ab7d40560a7&amp;tm_country_code=PH</t>
  </si>
  <si>
    <t>14.5360007, 120.9861905</t>
  </si>
  <si>
    <t>parking, wifi, air_conditioning, non-smoking, internet_access, 24-hour_front_desk_service, smoking_areas, electric_vehicle_(ev)_charging_station</t>
  </si>
  <si>
    <t>Azure Condotel and Resort in the City offers accommodations in Manila, 4.4 miles from Newport Mall and 5.5 miles from Glorietta Mall. Free Wifi is provided throughout the property and private parking is available on site. Power Plant Mall is 7.</t>
  </si>
  <si>
    <t>Sea Residences Condo for Rent</t>
  </si>
  <si>
    <t>https://www.google.com/maps/place/CUBE+Hostel+NAIA/data=!4m11!3m10!1s0x3397cfb38d0aee73:0x5c03ec450df0744f!5m3!1s2026-03-01!4m1!1i2!8m2!3d14.5021272!4d120.9986787!16s%2Fg%2F11wwqqd_7z!19sChIJc-4KjbPPlzMRT3TwDUXsA1w?authuser=0&amp;hl=en&amp;rclk=1</t>
  </si>
  <si>
    <t>14.5021272, 120.9986787</t>
  </si>
  <si>
    <t>Ninoy Aquino Avenue, Santo Niño, Parañaque District 1, Parañaque, Southern Manila District, Metro Manila, 1700, Philippines</t>
  </si>
  <si>
    <t>Cube Hostel Naia</t>
  </si>
  <si>
    <t>https://www.google.com/maps/place/Skyport+Hotel/data=!4m11!3m10!1s0x3397cf001fd5aa3d:0xdc93ba52471738f4!5m3!1s2026-03-01!4m1!1i2!8m2!3d14.5166386!4d121.00064!16s%2Fg%2F11m6m1vvkl!19sChIJParVHwDPlzMR9DgXR1K6k9w?authuser=0&amp;hl=en&amp;rclk=1</t>
  </si>
  <si>
    <t>14.5166386, 121.00064</t>
  </si>
  <si>
    <t>Experience an abundance of unparalleled facilities and features at CUBE Hostel NAIA. Share your photos and respond to emails at your convenience, thanks to the free Wi-Fi internet access offered by hostel. Should you require transportation to or from the airport, hostel is able to organize it prior to your arrival date.Shuttle offerings at the hostel enhance the ease of discovering Manila. The accommodating team at the reception will aid you with amenities such as concierge service.Room amenities feature daily housekeeping, allowing you to unwind and make the most of your visit. Minor items you neglected to bring won't cause major issues! Simply visit convenience stores to acquire what's necessary. Smoking is limited to specified smoking zones. Each accommodation at CUBE Hostel NAIA is thoughtfully created and adorned to provide visitors with a comfortable, home-like atmosphere.In certain rooms, the hostel offers blackout curtains and air conditioning for guest convenience and satisfaction. In select rooms, guests can enjoy a touch of amusement with the availability of television for their entertainment.</t>
  </si>
  <si>
    <t>Skyport Hotel</t>
  </si>
  <si>
    <t>www.skyscanner.com.ph/hotel_deeplink/4.0/PH/en-US/PHP/h_ad/223083436/2026-03-02/2026-03-03/hotel/hotel/hotels?legacy_provider_id=22&amp;rooms=1&amp;closed_user_group=general&amp;hb_data=FW_x_e4rirypDzCf-VycmKcgSwUPFkBtARruz_NMv6BKisheFWUx8wc17YFEA3RKDDyQzE4Nhc7HNmf00RdwRGtL91lcVjqlM9LbYtIjJR2sAIep8RLVnCVKIuGQh80Zg_KXWtDYIxNZh2YqiHlSDiAe25jVsHbNverFFZ1L3wT9cc3ANpolP9O8EhIjRSpsLDphWVbTF6U2fmI4igSF5JU5VFM82HYDz3M-MjlHUyx1p1WS1b_Q81Of3PqS2p2YlOULzLZl7JhazELAAS8gBJz2JJDSYQcrAUEZp2l0CZJBEYphrd_kSGH49mvXP34jkVa1XaTAk5xy6rNMk9XW10OqAE5JET-jXQECT6XLWaMVSbGG5pyQAQDgC9WsRV-_ajZOKWSswgemgI1BGf9uAvu2-NPq1TBV4nXdU-Ks2Oro&amp;q_datetime_utc=2026-03-02T01%3A42%3A23&amp;ticket_price=2408&amp;quote_id=-1294948656549246639&amp;utid_state=1&amp;channel=iphone&amp;price_without_closed_user_group=2894&amp;tm_place_name=Pasay&amp;deeplink_data=eyJmaWVsZHMiOnsic2lnbmF0dXJlIjoiMzBlNGYyOThhNDhjOTNiYjA3YWM0NTRjYTliMWIzMzIifSwidXJsIjoiaHR0cHM6Ly93d3cuYWdvZGEuY29tL3BhcnRuZXJzL3BhcnRuZXJzZWFyY2guYXNweD9jaWQ9MTg0NjM4MyZoaWQ9Njg2MDI1NjQmY3VycmVuY3k9UEhQJmNoZWNraW49MjAyNi0wMy0wMiZjaGVja291dD0yMDI2LTAzLTAzJk51bWJlcm9mQWR1bHRzPTEmTnVtYmVyb2ZDaGlsZHJlbj0wJlJvb21zPTEmbWNpZD0yNzk4MyZtYXN0ZXJSb29tSWQ9MTMxMTIyOTE0NiZtcHQ9UjBOYUwwUlpNRlprYTNCS1pHcEhiWFpMTW1JNWFYUm1PSHBXWVdSaFMyOTVOMDAwUzJ4bllUazFlV1pLWjNKWVJrdGtORXR6ZWtReVFYTnZWM1IxVG1FeGRsTkJUblYzVDJNd2RWRlJQVDAmVG90YWxQcmljZT0yNDA3LjczJlRvdGFsVGF4PTI3Ny44NCZUb3RhbEZlZT0yMDMuNzEmVG90YWxTdXJjaGFyZ2U9MCZtY3VyPVBIUCJ9&amp;utid=741e12d4-814e-6b0f-0887-e3ba0ebdc96b&amp;tm_stars=0&amp;client_id=skyscanner_app&amp;redirect_delay=1000&amp;price_policy=2&amp;pre_redirect_id=aef70225-a37b-159a-8661-148788c5ddf0&amp;tm_city_code&amp;max_price=8668&amp;guests=1&amp;request_id=aef70225-a37b-159a-8661-148788c5ddf0&amp;tm_country_code=PH</t>
  </si>
  <si>
    <t>14.5339158, 120.9865086</t>
  </si>
  <si>
    <t>parking, wifi, elevator, air_conditioning, non-smoking, internet_access, 24-hour_front_desk_service, smoking_areas, multilingual_staff, room_service, bar, shuttle_service, tours, airport_shuttle, concierge, ticket_office</t>
  </si>
  <si>
    <t>Premiere Haven</t>
  </si>
  <si>
    <t>www.skyscanner.com.ph/hotel_deeplink/4.0/PH/en-US/PHP/h_bc/216422118/2026-03-02/2026-03-03/hotel/hotel/hotels?legacy_provider_id=13&amp;rooms=1&amp;closed_user_group=apps&amp;hb_data=H0-QSBLzPbf4nA9zbZOO3w1DNqErSm4nC3vH136uceIG0WPhIuPAt1TfEtbnHSXGZCsLANCvdq2o1vnGkWSdzwWOgvkT2caloMcua2SPzA0dEa3FV_QdF8SRDkVWbT7rL6-T2mWVAFGomWcqgEGJ3x9aXJrx_wCb-suCr9iwORS5Jgb2SX9CVhJK-jQSNC8zsBZbO_6SqgxHdoFwlROXcnKz63KFVsbw6UXkcoHE80u3Xo4MadWydtLE58eOumhGXfCtMAuNBg812R3eIEnVW2dAfDbecp1iy0pmgGOl2W9MSfXFkBBO9iu3Lgq8AKxYcZAi4L7csRikgGeKhpeZHBJGswQP4RlWrYyA9T5GZ7mWXRCGCW3hBK0c_aLdt8G6LhitVSe5abgkpDvTxYf1IGO0KuPccD0P68q1g8ayJISpGcp3t9w%3D&amp;q_datetime_utc=2026-03-02T01%3A42%3A24&amp;ticket_price=2096&amp;quote_id=-6307774238496652803&amp;utid_state=1&amp;channel=iphone&amp;price_without_closed_user_group=2588&amp;tm_place_name=Pasay&amp;deeplink_data=eyJmaWVsZHMiOnsic2lnbmF0dXJlIjoiZWI5ZmQ1OGNhOWZjMTQ3OGZlZDAxN2NmNmFiOWExY2QiLCJibG9ja19pZCI6IjE0ODQyNzk1Ml8zNTM0NjExNjhfM18wXzAifX0%3D&amp;utid=031bcfaf-2a9f-5565-ae01-11af49225122&amp;tm_stars=0&amp;client_id=skyscanner_app&amp;redirect_delay=1000&amp;price_policy=2&amp;pre_redirect_id=b0c9a567-3cff-a0b9-8f3b-c4c94afef8a3&amp;tm_city_code&amp;max_price=3159&amp;guests=1&amp;request_id=b0c9a567-3cff-a0b9-8f3b-c4c94afef8a3&amp;tm_country_code=PH</t>
  </si>
  <si>
    <t>14.523411, 121.00011</t>
  </si>
  <si>
    <t>Mr. Park's Bread &amp; Cake, Electrical Road, Barangay 191, Zone 20, District 1, Pasay, Southern Manila District, Metro Manila, 1301, Philippines</t>
  </si>
  <si>
    <t>Air hub trancient</t>
  </si>
  <si>
    <t>www.skyscanner.com.ph/hotel_deeplink/4.0/PH/en-US/PHP/h_bc/181551219/2026-03-02/2026-03-03/hotel/hotel/hotels?legacy_provider_id=13&amp;rooms=1&amp;closed_user_group=apps&amp;hb_data=NJKr37CWQehS6RurHP9uSYlQv9wD1Tf0xxsLUA0H0Vv0rVU5rjfV-2XnBGmvn9qD1aOInA-zOfAGHvOMQDCUx1h0xN4rW5fbCgvJAwoayyj-p8p3oADUJeO4CSfu4mkwN-YhYJZWjZw2adv7UgjO6VquNIxlXiQdK3EX5pDQWQJc6ua7SsMeazu1ADl-e1IXdWZq8FEmEYZv2iyvxGswu5jPK829KxLVYBJvqmg1CM7Bh7oVlFhSzMQPZOMYYQgC7On4-siYlyO2ZW0mY4l2HrW9F_MU6pb8dTtrI5aR5LWyh0vNWajhVN30dnLkIX_Iwkv1Vo_jkF8c8PACdhMCjTMvUAgyWhB4eeWSZ--kDuWOtP5wW-2n0V6-AbvwCIBBfpU8aAH0SeNiTMgOBd9fjLe4tXfLmxPKp3lJfCGWkujmdsMx&amp;q_datetime_utc=2026-03-02T01%3A42%3A24&amp;ticket_price=1281&amp;quote_id=7043598248530497385&amp;utid_state=1&amp;channel=iphone&amp;price_without_closed_user_group=1557&amp;tm_place_name=Pasay&amp;deeplink_data=eyJmaWVsZHMiOnsic2lnbmF0dXJlIjoiN2Y4ODk0NTE2OTIzN2ZhMzI2OWVhYTM1Y2QyZDc4YzIiLCJibG9ja19pZCI6IjEzODU0Mzk2MDFfNDEwNTcxNDQ4XzFfMF8wIn19&amp;utid=2b9bbdec-ba43-6ec6-890a-afdac25a4e0b&amp;tm_stars=0&amp;client_id=skyscanner_app&amp;redirect_delay=1000&amp;price_policy=2&amp;pre_redirect_id=c5a75da4-84d9-f366-827d-e9c3a9916d48&amp;tm_city_code&amp;max_price=1423&amp;guests=1&amp;request_id=c5a75da4-84d9-f366-827d-e9c3a9916d48&amp;tm_country_code=PH</t>
  </si>
  <si>
    <t>14.5304375, 121.0086875</t>
  </si>
  <si>
    <t>Budget Backpackers Transient House near NAIA by RedDoorz</t>
  </si>
  <si>
    <t>www.skyscanner.com.ph/hotel_deeplink/4.0/PH/en-US/PHP/h_bc/225647412/2026-03-02/2026-03-03/hotel/hotel/hotels?legacy_provider_id=13&amp;rooms=1&amp;closed_user_group=apps&amp;hb_data=3es3aGPj-Teawc3GUE3rOaTrke7JXRTyxaMWvX-5D6mmDcaCNoieK612XuK3iLDEMX5aQci_gvn7LrPil4MfnxR7M29ff9fIAVT899uXrPnzvJSFg4ILo-NG6nN74WwKFNigz5Lihc-E6gbsHDQxJEbZ-YRFOXU-WVCQtY__gKlAEXFO8O3htC0zTBf3iPUPD44m4ZlfGi4ihDhG_jXcbJ_7X9OLU4G_EpXGQeeaw868uJSf18KXWZaE9kZZanDKWcXiUo3HDVLzaLz2NQ62DKcrgCo8a80wjblS4QDUPmp_3C68hPfGtaAx1Q8wyD3GZ7nhSAVULBZfOJNny3uRBy3BPfjAJehX8ziud6linQ7ZW2WOSXMIFetppYNO0VWnXQmo4YPCsLDqMPhZScGjyU3PO-GNd4xQFRKp4OJIOU2H9Xwv&amp;q_datetime_utc=2026-03-02T01%3A42%3A34&amp;ticket_price=1134&amp;quote_id=8044422123871557106&amp;utid_state=1&amp;channel=iphone&amp;price_without_closed_user_group=2210&amp;tm_place_name=Pasay&amp;deeplink_data=eyJmaWVsZHMiOnsic2lnbmF0dXJlIjoiMzJkNWNiMTRhOTYxNGZkZDM0NjE3YzJlYTZjOWM3NmEiLCJibG9ja19pZCI6Ijc5MzExNjEwM18zNzkyMjIxMzRfMF8wXzAifX0%3D&amp;utid=62dd88ee-7b71-0d22-2f2c-2793c0bc0587&amp;tm_stars=0&amp;client_id=skyscanner_app&amp;redirect_delay=1000&amp;price_policy=2&amp;pre_redirect_id=76d50385-e4bc-0c28-f109-9b04a4e9d525&amp;tm_city_code&amp;max_price=1134&amp;guests=1&amp;request_id=76d50385-e4bc-0c28-f109-9b04a4e9d525&amp;tm_country_code=PH</t>
  </si>
  <si>
    <t>14.5339916, 120.9865118</t>
  </si>
  <si>
    <t>Sea Residences Condotel</t>
  </si>
  <si>
    <t>www.skyscanner.com.ph/hotel_deeplink/4.0/PH/en-US/PHP/h_bc/212495949/2026-03-02/2026-03-03/hotel/hotel/hotels?legacy_provider_id=13&amp;rooms=1&amp;closed_user_group=apps&amp;hb_data=FvUn18dMXWYKHAZWn9R1hJayf8KVCUqyq2_JfK0cL4_WVADp4uZIzsDA6rJ1HkSEkvoWNInWhKEEt7JA5ObCf8Zvd7QFqBgLee3yI-L3vKF1oE-ZpspvWKlPmlg_-596vaQDRAKo1xu4zg6vFr42IDLSKu4ZvXb-RrPcWbZKxpKgy-5g_AhFbnpLtkwExqgR6Br8fIpFeRmOOArHaLhaMKMmyJW7ma8cjnzi7gswOXRTex6S6OVGaCENmUvDhGIEl7o459dUropyoqITbXIY9DSm8m6c-8VEncnGy2yp4F9hXk-smdPSQSqyCejZqUWGvnHJ0D5LYPbtY4Zkni0uvL2SaKFOCTuLYaVKgaTHsRbtlaUC3E9Knj53Wcrwl2TCtM69_JTPg46qc4Gdrc94bDQ1mPX8V5PTjYFdTe2dioWtiu7cuWw%3D&amp;q_datetime_utc=2026-03-02T01%3A42%3A34&amp;ticket_price=2237&amp;quote_id=7920140629018392679&amp;utid_state=1&amp;channel=iphone&amp;price_without_closed_user_group=2674&amp;tm_place_name=Pasay&amp;deeplink_data=eyJmaWVsZHMiOnsic2lnbmF0dXJlIjoiOTc5MTJjMGU0OGNkOTc3M2I4YjVlYzYxNGM3MmZlZGQiLCJibG9ja19pZCI6IjE0OTcyOTA4MDFfNDIxNDE2NDc5XzFfMF8wIn19&amp;utid=a3b9ff6b-0c6a-a032-c184-2b61cc8faa6d&amp;tm_stars=0&amp;client_id=skyscanner_app&amp;redirect_delay=1000&amp;price_policy=2&amp;pre_redirect_id=0a051ee8-9803-512e-a7fd-2612f2fde41b&amp;tm_city_code&amp;max_price=2237&amp;guests=1&amp;request_id=0a051ee8-9803-512e-a7fd-2612f2fde41b&amp;tm_country_code=PH</t>
  </si>
  <si>
    <t>14.5284232, 121.0048472</t>
  </si>
  <si>
    <t>Aurora Boulevard, Barangay 184, Zone 19, District 2, Pasay, Southern Manila District, Metro Manila, 1702, Philippines</t>
  </si>
  <si>
    <t>parking, wifi, air_conditioning, non-smoking, internet_access, 24-hour_front_desk_service, smoking_areas, kitchen</t>
  </si>
  <si>
    <t>OYO 110 Asiatel Hotel</t>
  </si>
  <si>
    <t>https://www.google.com/maps/place/The+Excelsior+Hotel/data=!4m11!3m10!1s0x3397d14c88999d51:0x12a3241946b1a108!5m3!1s2026-03-01!4m1!1i2!8m2!3d14.4311722!4d121.0156314!16s%2Fg%2F11hf00dxhy!19sChIJUZ2ZiEzRlzMRCKGxRhkkoxI?authuser=0&amp;hl=en&amp;rclk=1</t>
  </si>
  <si>
    <t>14.4311722, 121.0156314</t>
  </si>
  <si>
    <t>The Excelsior Hotel, 1345, Alabang-Zapote Road, Almanza Uno, 2nd District, Las Piñas, Southern Manila District, Metro Manila, 1750, Philippines</t>
  </si>
  <si>
    <t>The Excelsior Hotel</t>
  </si>
  <si>
    <t>www.skyscanner.com.ph/hotel_deeplink/4.0/PH/en-US/PHP/h_fd/215484579/2026-03-02/2026-03-03/hotel/hotel/hotels?legacy_provider_id=927050&amp;rooms=1&amp;closed_user_group=mobile&amp;hb_data=9bIpXlxXw2mvyzyVy9AlIml8XxAH3y8GrwzfsSy_RbKE7rCrmTcZ8ySlAAOKaGbSaFew6jw05unsKh0FA_iZoXebZyxtilZpLPlVlzfxAFXu7ih6BB4G6nAAs7b5v29VdeaYQFllYPG3_G-96KLxrT_xPrH0q-iuKzaGvczReC7yGXUGSn_-5j_iHjQE2-o21HyK7uxl-1q00i8x8rOdP46LDh3paorVxBhtzRoJIZo7B6IYqPx_1Tqbi70P62uUj0y6FybLRzoJqkPalQfpcFEAgCntLY5YMJln90f5qjorstqU8qBg0vuhHVV0PAv_QG1c6T6IbwP6GaCtLPcy2spy1cPaXfFHkcK9NzGQD_He8mOtLYZgVVaq2SBRgWJk_Yw5gTS59TRS3TIlvIC8dClDbf4noy2kOoEzlhGXsZ0kRw%3D%3D&amp;q_datetime_utc=2026-03-02T01%3A42%3A34&amp;ticket_price=4733&amp;quote_id=-8634071297178030302&amp;utid_state=1&amp;channel=iphone&amp;price_without_closed_user_group=6288&amp;tm_place_name=Zapote&amp;deeplink_data=eyJmaWVsZHMiOnsic2lnbmF0dXJlIjoiZTE3ODdlOTJlMzRmMzQ0NzFiYjMwZTM0MWE0OTQ4ZDQifSwidXJsIjoiaHR0cHM6Ly9kZWFscy52aW8uY29tP3NpZz00MjlhYWQ3MTdjNGYwNWY1OTZkODg3Yjg4ZDNkNDFlYWI0Yjg2NDg0YTM2Y2NkODY3ZmNlYjMxMjAyY2QyNWIyMzUzOTM3MzgzODMzMzEzMzM0JnNpZy1pc3M9bWV0YSZ0dXJsPWh0dHBzJTNBJTJGJTJGdmlvLmNvbSUyRkhvdGVsJTJGU2VhcmNoJTNGY2hlY2tJbiUzRDIwMjYtMDMtMDIlMjZjaGVja091dCUzRDIwMjYtMDMtMDMlMjZjdXJyZW5jeSUzRFBIUCUyNmVwdiUzRE1TNHklMjZlc2QlM0RlQndTYWpfVXRVMVRmYThGN0I1QVhyT1p1NG9pVmRjZUF6bTRqWmRWRi1rWmR4b0w3VDA3Vm1TejRiTVV1blE4cS1nQXMwekY5d3JEeHlMaTN3cV9vUlZ2VmxvaVp0NU8ya09ueW5jWEItck5RSnBvbHk4OGJ0dyUyNTNEJTI2Zm9yY2VDdXJyZW5jeUNoYW5nZSUzRDElMjZmb3JjZUxhbmd1YWdlQ2hhbmdlJTNEMSUyNmhvdGVsSWQlM0Q3OTM4ODQxJTI2bGFiZWwlM0RzcmMlMjUzRHNreXNjYW5uZXIlMjUyNnVjb3VudHJ5JTI1M0RQSCUyNTI2dWRldmljZSUyNTNEbW9iaWxlJTI1MjZob3RlbCUyNTNENzkzODg0MSUyNTI2ZGF5JTI1M0QyJTI1MjZtb250aCUyNTNEMDMlMjUyNnllYXIlMjUzRDIwMjYlMjUyNmxvcyUyNTNEMSUyNTI2b2ZmZXJpZCUyNTNEb2Z3aXJmTmJkRTE0JTI1MjZwcmljZSUyNTNENDczMy4wMiUyNTI2Y3VycmVuY3klMjUzRFBIUCUyNTI2dXNlcmxhbmclMjUzRGVuJTI1MjZfdGglMjUzRDg1OGU3NmNlZmM4OTAzOGM4ODhlMjE5OTVhNGJiNjA3ODEwODRlNzBhYjI5ZmJhZSUyNTI2ZHRzJTI1M0QxNzcyNDE1NjEzJTI1MjZvbHV0JTI1M0QxNzcyNDE1NjExJTI1MjZjYW5QYXlMYXRlciUyNTNEZmFsc2UlMjUyNnJlcXVlc3RVc2VyR3JvdXAlMjUzRCUyNTI2b2ZmZXJVc2VyR3JvdXAlMjUzRHB1YmxpYyUyNmxhbmclM0RlbiUyNm90aSUzRENaZ19mN1R5cm1nJTI2cHJlZmVycmVkUmF0ZSUzRDQ3MzMuMDIlMjZwcm9maWxlJTNEcjJkMm03M2tuOCUyNnJvb21zJTNEMSUyNnVzZXJDb3VudHJ5JTNEUEglMjZ1dG1fY2FtcGFpZ24lM0Rza3lzY2FubmVyJTI2dXRtX21lZGl1bSUzRGNwYyUyNnV0bV9zb3VyY2UlM0Rza3lzY2FubmVyIn0%3D&amp;utid=068bd962-b81c-e2e3-7e5f-eb97b77ba953&amp;tm_stars=4&amp;client_id=skyscanner_app&amp;redirect_delay=1000&amp;price_policy=2&amp;pre_redirect_id=5aa9a1e7-7ac6-6752-4137-9ac9ad6ec30f&amp;tm_city_code&amp;max_price=15949&amp;guests=1&amp;request_id=5aa9a1e7-7ac6-6752-4137-9ac9ad6ec30f&amp;tm_country_code=PH</t>
  </si>
  <si>
    <t>10.6952099, 122.5646901</t>
  </si>
  <si>
    <t>Ledesma Street, Liberation, City Proper, Iloilo City, Western Visayas, 5000, Philippines</t>
  </si>
  <si>
    <t>www.skyscanner.com.ph/hotel_deeplink/4.0/PH/en-US/PHP/h_fd/162591201/2026-03-02/2026-03-03/hotel/hotel/hotels?legacy_provider_id=927050&amp;rooms=1&amp;hb_data=U9oXO9Rq3UIkpnfGdxeejACl3t6kROsgLOD43jY1YbOdfzK4RXg6tGz6b0HrzvsSA8aISuZayagUdTjJ0Ivsgia6pWeOrpEZ4ioPAwYIvjQ4Q66iaKIrHX-dxBvqrFXQUNHP9LFJ6Jt79SoFek72I5j2D2kwFyvz8l7p0U9jyuD_QhlEDjVIfP7J5B-kSQhNGK1PKtyKFrswe8XYeLFPfuefwBl6kcSwRRQQnvWrqU672FhCe7BX_3oyCqWFzPW2Kc5BgpugmddKDQjPbhx9f8_5cRZZPO8lQpW9djfMTHCJNy5G1I4YYDQu5DNP0mSQf2Jy308tt1kWwIIFBEPKPHlQ2oYcZWuO0ZiRuDFLPLBd2p_XL0febKcvA_lOQjSCbbTlnlNcEwbBnQVbcQKOMZdzDcsHV1uj0N60Bqp0achmog%3D%3D&amp;q_datetime_utc=2026-03-02T01%3A42%3A34&amp;ticket_price=2105&amp;quote_id=-7969243415905430128&amp;utid_state=1&amp;channel=iphone&amp;tm_place_name=Iloilo&amp;deeplink_data=eyJmaWVsZHMiOnsic2lnbmF0dXJlIjoiMTU2MTkzZTZiODNmOTBmNmUwZmU3MzQ5MzU3ZjJkY2UifSwidXJsIjoiaHR0cHM6Ly9kZWFscy52aW8uY29tP3NpZz03ZTMzOWIyZjAxZTQ2Y2EyNjRkMjNjNTAzMTQyNzY3MzI2ODQ0YTUxOGY2NTZiMjY0NTUwNmI0ZTRhM2MwMzNmMzgzMDM1MzczNTM0MzYzODM0JnNpZy1pc3M9bWV0YSZ0dXJsPWh0dHBzJTNBJTJGJTJGdmlvLmNvbSUyRkhvdGVsJTJGU2VhcmNoJTNGY2hlY2tJbiUzRDIwMjYtMDMtMDIlMjZjaGVja091dCUzRDIwMjYtMDMtMDMlMjZjdXJyZW5jeSUzRFBIUCUyNmVwdiUzRE1TNHklMjZlc2QlM0Q5cGxFZHhJbFA4S0Jyc0REaU1uN2Y3M19MMWszMklieC1JeTBQeDBxbG1GLTVrc3pOLUNBVG03U1hLamh4Mmg5U0w4TzRRMHlEenN3YUZuTHVhTUJqbVhrdUlLSjloYk84N0xHLUZzQWFLblBOaUx2RTNnJTI1M0QlMjZmb3JjZUN1cnJlbmN5Q2hhbmdlJTNEMSUyNmZvcmNlTGFuZ3VhZ2VDaGFuZ2UlM0QxJTI2aG90ZWxJZCUzRDM2MjczNzglMjZsYWJlbCUzRHNyYyUyNTNEc2t5c2Nhbm5lciUyNTI2dWNvdW50cnklMjUzRFBIJTI1MjZ1ZGV2aWNlJTI1M0Rtb2JpbGUlMjUyNmhvdGVsJTI1M0QzNjI3Mzc4JTI1MjZkYXklMjUzRDIlMjUyNm1vbnRoJTI1M0QwMyUyNTI2eWVhciUyNTNEMjAyNiUyNTI2bG9zJTI1M0QxJTI1MjZvZmZlcmlkJTI1M0RvZTlRZnZQcTRNNTAlMjUyNnByaWNlJTI1M0QyMTA1LjM5JTI1MjZjdXJyZW5jeSUyNTNEUEhQJTI1MjZ1c2VybGFuZyUyNTNEZW4lMjUyNl90aCUyNTNEZWNlOTcyMDkzZDc5ZWQwNjk1MWY4YWJkMmM3ODJkMmQzMDBmNDFjODY5NmEyNTljJTI1MjZkdHMlMjUzRDE3NzI0MTQ5MjglMjUyNm9sdXQlMjUzRDE3NzI0MTIyNzclMjUyNmNhblBheUxhdGVyJTI1M0RmYWxzZSUyNTI2cmVxdWVzdFVzZXJHcm91cCUyNTNEJTI1MjZvZmZlclVzZXJHcm91cCUyNTNEcHVibGljJTI2bGFuZyUzRGVuJTI2b3RpJTNERFFsQ09aZHJ2WlElMjZwcmVmZXJyZWRSYXRlJTNEMjEwNS4zOSUyNnByb2ZpbGUlM0RyMmQybTcza244JTI2cm9vbXMlM0QxJTI2dXNlckNvdW50cnklM0RQSCUyNnV0bV9jYW1wYWlnbiUzRHNreXNjYW5uZXIlMjZ1dG1fbWVkaXVtJTNEY3BjJTI2dXRtX3NvdXJjZSUzRHNreXNjYW5uZXIifQ%3D%3D&amp;utid=fbd7079e-3c35-edd6-0c80-7ced88e60e54&amp;tm_stars=3&amp;client_id=skyscanner_app&amp;redirect_delay=1000&amp;price_policy=2&amp;pre_redirect_id=87de5fd7-73d9-4561-6528-cac75b7df000&amp;tm_city_code=ILOP&amp;max_price=2105&amp;guests=1&amp;request_id=87de5fd7-73d9-4561-6528-cac75b7df000&amp;tm_country_code=PH</t>
  </si>
  <si>
    <t>14.523955,121.004555</t>
  </si>
  <si>
    <t>Airport Access Road, Barangay 191, Zone 20, District 1, Pasay, Southern Manila District, Metro Manila, 1301, Philippines</t>
  </si>
  <si>
    <t>Savoy Hotel Manila near Airport NAIA Terminal 3 MNL</t>
  </si>
  <si>
    <t>www.skyscanner.com.ph/hotel_deeplink/4.0/PH/en-US/PHP/h_xp/162650879/2026-03-02/2026-03-03/hotel/hotel/hotels?legacy_provider_id=1&amp;rooms=1&amp;closed_user_group=mobile&amp;hb_data=XxmBk0YM4bIHvZLr-l-d-v2VzFmujbPhNvqHIMuiC1j9eQYMgzjLmVUTaupCEqnrrYIYlGitg_2bFPEyX6gx_9hNzbUtVm8v5F0nrJ3RyOlQmP5OAPQXJ6N3A6HfNFsFU2rxhxMRhbHqlXg2jjh9f_HedNoPrUhDV9mYkDMJyGTFKDRPhHEn4gTJu9u2038q604PMsYTY6qlP1b5lxACEPON51mDw0UnxqmHJWHfFzknUEQXXm_Pr-4X_ydrXaYt-wuhbRTHYpmQuDvG6lxSB2Ms1BA%3D&amp;q_datetime_utc=2026-03-02T01%3A42%3A34&amp;ticket_price=6697&amp;quote_id=-1850555703875564506&amp;utid_state=1&amp;channel=iphone&amp;price_without_closed_user_group=10304&amp;tm_place_name=Pasay&amp;deeplink_data=eyJmaWVsZHMiOnsic2lnbmF0dXJlIjoiZmQ2ZjZjNTAyMTQ0MjllM2Y3MjQwOTNiM2UxMzZiZWQifSwidXJsIjoiaHR0cHM6Ly93d3cuZXhwZWRpYS5jb20ucGgvSG90ZWwtU2VhcmNoP21wZD1HQlAmdHBpZD02OCZtcGU9MTc3MjQxNDcxMCZlbmREYXRlPTIwMjYtMDMtMDMmYWR1bHRzPTEmbXBuPTMyNTMwNjQ1NCZtcG09MjQmbXBwPTEmbG9jYWxlPWVuX1VTJm1wbz1FQyZjaGlkPTlkZDU3NDQzLTljNjctNDAxNC04OTA3LWY4MjA5MmE4NWFiMiZtcHE9NzYuMzAmZWFwaWQ9NDYyMzAmbWN0Yz0zJmN1cnJlbmN5PUdCUCZyYXRlcGxhbmlkPTQwNzcyODkxNyZzZWxlY3RlZD0yMjQ0MjgzMSZzdGFydERhdGU9MjAyNi0wMy0wMiZtcGI9OS44MSZtcGE9NzYuMzAifQ%3D%3D&amp;utid=185bd8d2-b599-dee6-49e3-e8feef26f9d8&amp;tm_stars=4&amp;client_id=skyscanner_app&amp;redirect_delay=1000&amp;price_policy=2&amp;pre_redirect_id=be488bd5-cdff-11b2-1c4d-da9be90669b7&amp;tm_city_code&amp;max_price=10209&amp;guests=1&amp;request_id=be488bd5-cdff-11b2-1c4d-da9be90669b7&amp;tm_country_code=PH</t>
  </si>
  <si>
    <t>www.skyscanner.com.ph/hotel_deeplink/4.0/PH/en-US/PHP/h_ct/162650879/2026-03-02/2026-03-03/hotel/hotel/hotels?legacy_provider_id=31&amp;rooms=1&amp;closed_user_group=general&amp;hb_data=_5ma3-94UIGntrWW1ZewONS5_yER1yznk9ijvwdLxgGVQpK9PWUSXlwrLWsXrkdg4AmO08euhYomjI9W_5Gub_iqzLagtxgFlkafAQIJJW_dkmL_Jh17-ti5UhSmBPKL4PlB-9f10hz8UhjR3axPeb2khyYLh41b9QyfRiI_NYHr4H6ngp1U2Q4wQbU6VpL3XUrHOu72H1kL_jXuaD_p1iM95pZgI48VH9KBE233ra6Lonb_5DOtABplxNVOpXS8vbkf4gHRXWtuQLhkkDMGofQwZmX9g_M9eJmHUW1BDZc1RjfcWW6-FkfqN4-9wTo5ja_1K6A8dDFnO2nK5Qgdypiz5LBYFrnYvupjwLSdpkLm_4CwCvdg1Em5bjxqMUhtPF7STKi2P3BvJj1ol3ZMheagh1lA9HSDswoGtLyDPQ%3D%3D&amp;q_datetime_utc=2026-03-02T01%3A42%3A39&amp;ticket_price=4696&amp;quote_id=2818346610148911106&amp;utid_state=1&amp;channel=iphone&amp;price_without_closed_user_group=5570&amp;tm_place_name=Pasay&amp;deeplink_data=eyJmaWVsZHMiOnsic2lnbmF0dXJlIjoiNjlmMDMzMWI4NjA0YTQ5NjkwMWJlYmUwN2FjODllNjMifSwidXJsIjoiaHR0cHM6Ly9waC50cmlwLmNvbS9ob3RlbHMvcmVkaXJlY3Q%2FaG90ZWxpZD0xNTc4NTUzNCZjaXR5PTEyMTg1MyZBbGxpYW5jZWlkPTEyNjA3JnNpZD04ODg4MzImY2hlY2tpbj0yMDI2LTAzLTAyJmNoZWNrb3V0PTIwMjYtMDMtMDMmc2hvcHBpbmdpZD1jZGUyM2I3MzZlMTE0OTRlYTA1MWY2Njc3MWE4NzZiNCZhZHVsdD0xJmNoaWxkcmVuPTAmYWdlcz0mbGFuZ3VhZ2U9ZW5waCZsb2NhbGU9ZW5fUEgmcm9vbWlkPTE2NjM5MDA2MzUmc3dpZD0wJnBheT1QUCZmZ3Q9MSZjcm49MSZjdXJyPVBIUCZ3a3A9MSZzdGFuZD1INHNJQUFBQUFBQUFfd0FMQWZULUNta0tBaGdCRWdRSUFSQUFHbDBJMjdlMG1RWVNDVGswTVRrNE9UWXdNaGdBTUt3Qk9La1ltQUctdk1NSHFBRUF1QUVDd0FFQTBRRXBYSV9DZFItdlFPRUJtcG1abVpsWHNrRG9BY09KNVBjQmlBSWdpUVJjajhMMUtGeEJRS0FFQUtFRlptWm1abWEyWFVBYUlHTmtaVEl6WWpjek5tVXhNVFE1TkdWaE1EVXhaalkyTnpjeFlUZzNObUkwSUFRb2g4ZVR6UVpJQVZJR01qWTFaVGsxV2h3S0ExVlRSQkhDaHFkWHluSWJRQm9EVUVoUUlSQllPYlRJZHI0X1lnVmxibDlRU0dpNUZIQUJlQUNLQVFkSUFYZ0F5QUVCcWdFSENnTXdNakVRQXZJQkltTmtaVEl6WWpjek5tVXhNVFE1TkdWaE1EVXhaalkyTnpjeFlUZzNObUkwWHpHU0FnRTBtZ0lBQUFBQV9fOEJBQURfXzB1SWFZSUxBUUFBIn0%3D&amp;utid=c1dff76e-09c2-9a8a-c79e-2f3143aea59e&amp;tm_stars=4&amp;client_id=skyscanner_app&amp;redirect_delay=1000&amp;price_policy=2&amp;pre_redirect_id=6af008a7-881f-fa95-2bde-46197e2dccca&amp;tm_city_code&amp;max_price=10209&amp;guests=1&amp;request_id=6af008a7-881f-fa95-2bde-46197e2dccca&amp;tm_country_code=PH</t>
  </si>
  <si>
    <t>www.skyscanner.com.ph/hotel_deeplink/4.0/PH/en-US/PHP/h_ad/162650879/2026-03-02/2026-03-03/hotel/hotel/hotels?legacy_provider_id=22&amp;rooms=1&amp;closed_user_group=general&amp;hb_data=ty0_lNIK3FMP02kKs2I8019_QCQtskSIOi7KVnX__b4snE6xUgKZmUsJuzwn7XdeMrtgpr7kPTbu-oQcfFFEGcDEPa9na1R-pB_Ay5fX_SvhB3HgZvaTasWVbzkD0DwjCIL4D1psc2eYhg26nLkJGJbKcbaNRUyjS2Wus67xxrXbON9FZDE5vUtP2O7xo1jyUI_Eg4kDEjlXlc1k6ZQyx-89v97-gL-L0_L1VL5iQyR5t7jXJ4AFJshD6akjRiGPKB-A23Q7xSCqfJN3YOQa0naoavpRg8B2C5HEnbH2BkpoS_FM6v59QjWHUdOK8g-8qgPh8t13vBue2mvm6GsBcZZRiQ6NpXzh17wQlhKXfHHREg2g3pnRwRPDp1nkuz4_yzrqyfO9jO0rguDM9xGoJxETG0jWBP0OsnOs8xn4wCsN&amp;q_datetime_utc=2026-03-02T01%3A42%3A40&amp;ticket_price=4005&amp;quote_id=-9150427421552468840&amp;utid_state=1&amp;channel=iphone&amp;price_without_closed_user_group=4811&amp;tm_place_name=Pasay&amp;deeplink_data=eyJmaWVsZHMiOnsic2lnbmF0dXJlIjoiN2UzMDEyYmNjM2FjM2NmOWYzZGJmODM5YzZjZWZlODAifSwidXJsIjoiaHR0cHM6Ly93d3cuYWdvZGEuY29tL3BhcnRuZXJzL3BhcnRuZXJzZWFyY2guYXNweD9jaWQ9MTg0NjM4MyZoaWQ9NDQzNTgxMCZjdXJyZW5jeT1QSFAmY2hlY2tpbj0yMDI2LTAzLTAyJmNoZWNrb3V0PTIwMjYtMDMtMDMmTnVtYmVyb2ZBZHVsdHM9MSZOdW1iZXJvZkNoaWxkcmVuPTAmUm9vbXM9MSZtY2lkPTI3OTc3Jm1hc3RlclJvb21JZD02OTQzNzM4NjYmbXB0PWNEZFFXamRWUzJab1VTdDZWSGd5ZEdkQ015dFViUzlNT0U5bWNuQmlTRVpLVFZWTVkwdG9WbXhGTDFnMVZVdFNPRFJzY2psQk9YVkxOVEppTXpnMWVWZG1ibkE1ZFVObFFTOWxaR3RuUFQwJlRvdGFsUHJpY2U9NDAwNC42MCZUb3RhbFRheD00NTUuOTkmVG90YWxGZWU9MC4wMCZUb3RhbFN1cmNoYXJnZT0wJm1jdXI9UEhQIn0%3D&amp;utid=5665a619-e7c8-ee9f-cc9a-5c1b54bd50e0&amp;tm_stars=4&amp;client_id=skyscanner_app&amp;redirect_delay=1000&amp;price_policy=2&amp;pre_redirect_id=15110ad2-a813-6975-b710-3f49272207d1&amp;tm_city_code&amp;max_price=10209&amp;guests=1&amp;request_id=15110ad2-a813-6975-b710-3f49272207d1&amp;tm_country_code=PH</t>
  </si>
  <si>
    <t>www.skyscanner.com.ph/hotel_deeplink/4.0/PH/en-US/PHP/h_bc/162650879/2026-03-02/2026-03-03/hotel/hotel/hotels?legacy_provider_id=13&amp;rooms=1&amp;closed_user_group=general&amp;hb_data=ab5mp4R7njHDbahDqciAqNxCQz7U_0jXJIGxdgLpeapkIGNLtzFWesrEl3YI1DOr0s_HcfgyW8hc_H4Z2G_Qhb9yDhznEBuhr6UqhDJTL5gTpH8daaIHd3NvUiEalFzI5MRG4PnEgyjB7rdMdMfGD4hmd9dM9vKpVvT9svUDpz494KklVNT1kxq9ub9HfETSsnLARMVBvzcpqGLZSFXBCSkr78a3wBeIKODSf6p5ZivNT2eJDrUK_Ouep2N2foFMwbkC7i9-TRXkpwZS7jsneYaaGDnb5g6WO_C7UnVal2WIjYB_97RZzyZtAkL-hiQN9RbfuMJLJVtTn8HtW7JzZL4LFADxqCyPH-fiL-Kblo3h3w8OewR5CwNvaC8DI1Ai8FTsVMXzIVTS3Im-Rp-UrsmKndBmUCNAofesOtt9QXI5C3H8YUE%3D&amp;q_datetime_utc=2026-03-02T01%3A42%3A40&amp;ticket_price=4739&amp;quote_id=2321015137011804884&amp;utid_state=1&amp;channel=iphone&amp;price_without_closed_user_group=5570&amp;tm_place_name=Pasay&amp;deeplink_data=eyJmaWVsZHMiOnsic2lnbmF0dXJlIjoiMTA0OWI2MTkxNDVlMWM0NzUyMjY1ZTlmOTUyN2FmNjQiLCJibG9ja19pZCI6IjIwMjYwMzAyfDIwMjYwMzAzfFd8MjcxfDYzMjM1NnxUV04uU1R8R0FSIFJPIENBTVBBSUczfFJPfHwxfjF%2BMHx8TkAwN35BLVNJQ34yM2Q0NX4xMzM3Mzc3MTg0fk5%2Bfn5OT1J%2BfjRFNjZGNkVEMEJBRDRGRDE3NzI0MTQ1Mjc1MzYwNUFBUEgwMDA0MDAwMjAwMDIwNjIzZDQ1In19&amp;utid=d3332644-78af-a2eb-6cdf-dead54c1cad0&amp;tm_stars=4&amp;client_id=skyscanner_app&amp;redirect_delay=1000&amp;price_policy=2&amp;pre_redirect_id=b5681bd2-560e-2e75-3d7c-244aaaafec0b&amp;tm_city_code&amp;max_price=10209&amp;guests=1&amp;request_id=b5681bd2-560e-2e75-3d7c-244aaaafec0b&amp;tm_country_code=PH</t>
  </si>
  <si>
    <t>www.skyscanner.com.ph/hotel_deeplink/4.0/PH/en-US/PHP/h_xp/162650879/2026-03-02/2026-03-03/hotel/hotel/hotels?legacy_provider_id=1&amp;rooms=1&amp;closed_user_group=mobile&amp;hb_data=ecsZnYmOd7bwT5XY4zYm6ynILE7QvKQMbwGDk1LRS11kQwsEvljMriDtZjJLF-gylpkbvHZWy9F4eJpOzce_iaf_nXvq6mDLI8v4FvvRgvSULCoDXIczCy3xyZJB_7ar9mX6m35Fiunzclq8nagW5OHJxiAt0lq80HK4IGHCSRoa15v2ZPJsCTlasrXdF07xev3xVzqO2P0S9SvQifKm9PCX1T7i2t5fMlA9NedLyB4UdQ2y1gGrurZypUalnLlJk6dhy43XG2PWAbtMMcqWTwj9Y8A%3D&amp;q_datetime_utc=2026-03-02T01%3A43%3A51&amp;ticket_price=6697&amp;quote_id=-1850555703875564506&amp;utid_state=1&amp;channel=iphone&amp;price_without_closed_user_group=10304&amp;tm_place_name=Pasay&amp;deeplink_data=eyJmaWVsZHMiOnsic2lnbmF0dXJlIjoiZmQ2ZjZjNTAyMTQ0MjllM2Y3MjQwOTNiM2UxMzZiZWQifSwidXJsIjoiaHR0cHM6Ly93d3cuZXhwZWRpYS5jb20ucGgvSG90ZWwtU2VhcmNoP21wZD1HQlAmdHBpZD02OCZtcGU9MTc3MjQxNDcxMCZlbmREYXRlPTIwMjYtMDMtMDMmYWR1bHRzPTEmbXBuPTMyNTMwNjQ1NCZtcG09MjQmbXBwPTEmbG9jYWxlPWVuX1VTJm1wbz1FQyZjaGlkPTlkZDU3NDQzLTljNjctNDAxNC04OTA3LWY4MjA5MmE4NWFiMiZtcHE9NzYuMzAmZWFwaWQ9NDYyMzAmbWN0Yz0zJmN1cnJlbmN5PUdCUCZyYXRlcGxhbmlkPTQwNzcyODkxNyZzZWxlY3RlZD0yMjQ0MjgzMSZzdGFydERhdGU9MjAyNi0wMy0wMiZtcGI9OS44MSZtcGE9NzYuMzAifQ%3D%3D&amp;utid=0d7b0a29-44ba-03ad-cce0-4c23d58bf41e&amp;tm_stars=4&amp;client_id=skyscanner_app&amp;redirect_delay=1000&amp;price_policy=2&amp;pre_redirect_id=9ad78c9c-15e7-7f81-3443-9682d1ee5897&amp;tm_city_code&amp;max_price=10209&amp;guests=1&amp;request_id=9ad78c9c-15e7-7f81-3443-9682d1ee5897&amp;tm_country_code=PH</t>
  </si>
  <si>
    <t>Bayfront Hotel Cebu North Reclamation</t>
  </si>
  <si>
    <t>www.skyscanner.com.ph/hotel_deeplink/4.0/PH/en-US/PHP/h_fd/130399099/2026-03-03/2026-03-04/hotel/hotel/hotels?legacy_provider_id=927050&amp;rooms=1&amp;closed_user_group=mobile&amp;hb_data=zU0j-AdsEAMO6_l807qyjPj4Hn6doujK8lH1QbNIhdqRI9-wCs0WlqiDIDTxhzi6RJLskyrN1sqnrivGqt0mxgGhLjHWoQkTvlpuWtxn0_w3DN_aFjYP-vynL7pYlXvkURuQfkwDwWpP2l2jRHPL8HQ2k_hLv6vMMpJ3Rg1GXpB0V63cZuKLbbDDifB7wLhUn-LV_jbNFGvqMJttkLquLVkeo3i7ZmsXb8zUHELW5QODWD2WFaw6AOaybecZKiwIlrzan3NuFO3y6Tuihg56Z_8RQHZn2k4wd_6Uukz7rA35rZGwOWxD2KOcLUu_BY4EI9Pg_RjaBL48lU1tExNHWUVQ0R0eKdN7woYzmezz_QcOZjzyLXNC6zAzKHmQA9kUCiVo2tHMmzqjIR3K2PfRQBSyfAeuE-mtKi-ByLJzDlt_IA%3D%3D&amp;q_datetime_utc=2026-03-03T09%3A28%3A32&amp;ticket_price=2670&amp;quote_id=-3821658244941092640&amp;utid_state=1&amp;channel=iphone&amp;price_without_closed_user_group=5802&amp;tm_place_name=Cebu&amp;deeplink_data=eyJmaWVsZHMiOnsic2lnbmF0dXJlIjoiZjIzNDc3NmQ5MGYyNGJiN2JmNTBjYjYxYjFiMzRjOTAifSwidXJsIjoiaHR0cHM6Ly9kZWFscy52aW8uY29tP3NpZz1hMzRmMDk5YmYyNjlkZTAxMDFkMDVjMDY2MGY0MThhMDU1ZDMyZjVhYzEzNDE5Y2Y2OWRjODE5ZGFhNWEwOWI2MmQzNDM2MzEzNjM3MzYzMzM1MzAmc2lnLWlzcz1tZXRhJnR1cmw9aHR0cHMlM0ElMkYlMkZ2aW8uY29tJTJGSG90ZWwlMkZTZWFyY2glM0ZjaGVja0luJTNEMjAyNi0wMy0wMyUyNmNoZWNrT3V0JTNEMjAyNi0wMy0wNCUyNmN1cnJlbmN5JTNEUEhQJTI2ZXB2JTNETVM0eSUyNmVzZCUzREh4bTdNRTRjYk56TlhKOVZsV0RFTHhOUm1sVGVibXJCR0pLTmQxeGVMYXJlNUtnTHB2T25tR2h2ZFl3amRXeGw3b3JLQmpuZ0xEcWc5V2E1YkhwTjhxdEttZkI2MzZZNGRWVlpUSzZGTGhYc2R0N1pmdVElMjUzRCUyNmZvcmNlQ3VycmVuY3lDaGFuZ2UlM0QxJTI2Zm9yY2VMYW5ndWFnZUNoYW5nZSUzRDElMjZob3RlbElkJTNEMjE3NjYzMjMlMjZsYWJlbCUzRHNyYyUyNTNEc2t5c2Nhbm5lciUyNTI2dWNvdW50cnklMjUzRFBIJTI1MjZ1ZGV2aWNlJTI1M0Rtb2JpbGUlMjUyNmhvdGVsJTI1M0QyMTc2NjMyMyUyNTI2ZGF5JTI1M0QzJTI1MjZtb250aCUyNTNEMDMlMjUyNnllYXIlMjUzRDIwMjYlMjUyNmxvcyUyNTNEMSUyNTI2b2ZmZXJpZCUyNTNEb1I2U0NYNk9nOGM0JTI1MjZwcmljZSUyNTNEMjY3MC4yMSUyNTI2Y3VycmVuY3klMjUzRFBIUCUyNTI2dXNlcmxhbmclMjUzRGVuJTI1MjZfdGglMjUzRDcyMjZmZTQyNTdiYTE2NjM3OWQ5MWRmMmZlYzVhMDgzYjdmZTY1MjEyMGRhZmVjMSUyNTI2ZHRzJTI1M0QxNzcyNTI5MjIxJTI1MjZvbHV0JTI1M0QxNzcyNTI3ODk0JTI1MjZjYW5QYXlMYXRlciUyNTNEZmFsc2UlMjUyNnJlcXVlc3RVc2VyR3JvdXAlMjUzRCUyNTI2b2ZmZXJVc2VyR3JvdXAlMjUzRHB1YmxpYyUyNmxhbmclM0RlbiUyNm90aSUzRDlHY05kZkVJWlVVJTI2cHJlZmVycmVkUmF0ZSUzRDI2NzAuMjElMjZwcm9maWxlJTNEcjJkMm03M2tuOCUyNnJvb21zJTNEMSUyNnRva2VuJTNEN2ZlMjc2JTI2dXNlckNvdW50cnklM0RQSCUyNnV0bV9jYW1wYWlnbiUzRHNreXNjYW5uZXIlMjZ1dG1fbWVkaXVtJTNEY3BjJTI2dXRtX3NvdXJjZSUzRHNreXNjYW5uZXIifQ%3D%3D&amp;utid=92d855a9-73bf-8983-f3d1-04dc23145b15&amp;tm_stars=3&amp;client_id=skyscanner_app&amp;redirect_delay=1000&amp;price_policy=2&amp;pre_redirect_id=af224992-492f-fd8d-b95e-6c1ee6d55955&amp;tm_city_code=CEBP&amp;max_price=5220&amp;guests=1&amp;request_id=af224992-492f-fd8d-b95e-6c1ee6d55955&amp;tm_country_code=PH</t>
  </si>
  <si>
    <t>10.311842, 123.921206</t>
  </si>
  <si>
    <t>7-Eleven, Kaohsiung Street, Mabolo, Cebu City, Central Visayas, 6000, Philippines</t>
  </si>
  <si>
    <t>With a stay at Bayfront Hotel Cebu - North Reclamation in Cebu City (Mabolo), you'll be steps from SM City Cebu and a 3-minute drive from Cebu Provincial Museum. This hotel is 1.9 mi (3.1 km) from Ayala Center and 4 mi (6.4 km) from SM Seaside City Cebu.
Take advantage of recreation opportunities such as a fitness center, or other amenities including complimentary wireless internet access and concierge services. Guests can get around on the shuttle (surcharge), which operates within 10.1 kilometers.
Enjoy a meal at the restaurant or snacks in the coffee shop/cafe. The hotel also offers room service (during limited hours). A complimentary English breakfast is served daily from 6:00 AM to 10:00 AM.
Featured amenities include complimentary wired internet access, a business center, and a 24-hour front desk. A roundtrip airport shuttle is provided for a surcharge (available 24 hours), and free self parking is available onsite.
Make yourself at home in one of the 168 air-conditioned rooms featuring minibars and LED televisions. Complimentary wired and wireless internet access keeps you connected, and premium TV channels provides entertainment. Private bathrooms with showers feature complimentary toiletries and bidets. Conveniences include safes and desks, as well as phones with free local calls.</t>
  </si>
  <si>
    <t>Primeway Suites Cebu</t>
  </si>
  <si>
    <t>www.skyscanner.com.ph/hotel_deeplink/4.0/PH/en-US/PHP/h_bc/212595533/2026-03-03/2026-03-04/hotel/hotel/hotels?legacy_provider_id=13&amp;rooms=1&amp;closed_user_group=general&amp;hb_data=pKyppDdeesZbtTDq346CCJ-NxbuiNd7t7FAMUQQ-aLWgPK_dTQb3jD8WTLksOi6Puw8tB0u7YfPeKPk6cOvoGDdVOLP03eX-jzNHdqnXqdJ2GG9Y85tTG3gpykCrQ8PSd5SnZ_oZtNoOjb0xyFsUbNWDuhUkrx56RjzR9caR9T_zpqi1QCauq7KnLB8jqbszxTDOBiyx563_SEeR5n5kI8MtPu9PNJURQUSVxrZLu6_pCdYLu2xcWkXCUCE6k_NZtzcqNw_9ev-3J0kCcUAsE5-b6zqV-iqaiiotWbiNZJwtGmGdtT1t3s_pGBF5LhBPd9wueA48H6zrOHmGuJ-4C7sFCA7aGqjgabfWl_8W99CShTVWHjc03mAh6bqF4weg1wSqqPhd-eV8ZKuWd7-XFvoVHWQiNbserFUJn3s-zagkYRhkvw%3D%3D&amp;q_datetime_utc=2026-03-03T09%3A28%3A31&amp;ticket_price=2298&amp;quote_id=-276656828683814493&amp;utid_state=1&amp;channel=iphone&amp;price_without_closed_user_group=9772&amp;tm_place_name=Cebu&amp;deeplink_data=eyJmaWVsZHMiOnsic2lnbmF0dXJlIjoiOTU5MzdlNzUyNTU3MDg5M2FjMWMwZGVlNWJkNmM0MTciLCJibG9ja19pZCI6InYxX0NnRXRFTXdDR2lnS0hUSXdNall0TURNdE1ETlVNREE2TURBNk1EQXVNREF3S3pBM09qQXdFQUVZM3dFb0FUZ0JJZ0lJQVE9PV9DaVVJcHVQaThRTVFBaURpdUFFb3ZzTFVGVEFDU2cwek5qVkVNVEF3VUY4eE1EQlFVSmdGRWdJSUFSb0dHQUVvQWpBQklnUUlBaGdDIn19&amp;utid=bad3bea7-7daf-89ee-ab95-cd7eb58442c5&amp;tm_stars=3&amp;client_id=skyscanner_app&amp;redirect_delay=1000&amp;price_policy=2&amp;pre_redirect_id=b7002216-30a3-8184-dd57-9052c96604dd&amp;tm_city_code=CEBP&amp;max_price=5396&amp;guests=1&amp;request_id=b7002216-30a3-8184-dd57-9052c96604dd&amp;tm_country_code=PH</t>
  </si>
  <si>
    <t>10.309123, 123.894766</t>
  </si>
  <si>
    <t>Yellow Cab Pizza, F. Ramos Street, Santa Cruz, Camputhaw, Cebu City, Central Visayas, 6000, Philippines</t>
  </si>
  <si>
    <t>parking, wifi, elevator, air_conditioning, non-smoking, internet_access, 24-hour_front_desk_service, smoking_areas, multilingual_staff, room_service, atm, beauty_salon, safe_deposit_box, television, desk, luggage_storage, photocopier, fax, concierge, telephone, wake-up_call</t>
  </si>
  <si>
    <t>With a stay at Primeway Suites Cebu in Cebu City (Santa Cruz), you'll be within a 5-minute drive of SM City Cebu and Ayala Center. This hotel is 2.3 mi (3.7 km) from Waterfront Cebu City Casino and 2.7 mi (4.3 km) from SM Seaside City Cebu.
Featured amenities include a 24-hour front desk and ATM/banking services. Free self parking is available onsite.
Make yourself at home in one of the 53 air-conditioned rooms featuring flat-screen televisions. Complimentary wireless internet access keeps you connected, and satellite programming is available for your entertainment. Private bathrooms have complimentary toiletries and slippers. Conveniences include laptop-compatible safes and desks, and housekeeping is provided daily.</t>
  </si>
  <si>
    <t>Radisson Blu Cebu</t>
  </si>
  <si>
    <t>www.skyscanner.com.ph/hotel_deeplink/4.0/PH/en-US/PHP/h_r1/71783459/2026-03-05/2026-03-06/hotel/hotel/hotels?legacy_provider_id=927481&amp;rooms=1&amp;closed_user_group=general&amp;hb_data=b090-5oEDpxiT87L5W-dKNiNoGN1owep9vygIJL1dyeN1m8LcogDg_LKaB6ndfMtVi4V7mwDRNS9d7cfigb_kg49FQ5FtJONbCnNoMPnuKWa7_OBS5zTqdHX5tizuIdjwCBSxCe9DMMwUfH46JWF2_iU7XHrzDEAfS8aNobphIib2lpjmam5HMIRMmTlcdH1JJ9gqSlJMAZXBljzU9jKkI48B6WkCS5S-wqwkgGnZHDpc6CetUmLnObWVJRiwB3lSdW0lE32aPv-Y_QYvs-KD4s-P6c%3D&amp;q_datetime_utc=2026-03-05T14%3A42%3A09&amp;ticket_price=7002&amp;quote_id=-8350556456230655429&amp;utid_state=1&amp;channel=iphone&amp;price_without_closed_user_group=15582&amp;tm_place_name=Cebu&amp;deeplink_data=eyJmaWVsZHMiOnsic2lnbmF0dXJlIjoiY2QyN2FkNjZhOTNjNGQ2MmMwNWFmNjE0NjZlOGUwZDgifSwidXJsIjoiaHR0cHM6Ly9waC50cmlwLmNvbS9ob3RlbHMvcmVkaXJlY3Q%2FaG90ZWxpZD05OTI4ODUmY2l0eT0zNTgzMSZBbGxpYW5jZWlkPTEyNjA3JnNpZD04ODg4MzImY2hlY2tpbj0yMDI2LTAzLTA1JmNoZWNrb3V0PTIwMjYtMDMtMDYmc2hvcHBpbmdpZD03MjM1ZWVmMzYyZmY0Y2YwYWNlYTA4OWI0YjMwNTYwZCZhZHVsdD0xJmNoaWxkcmVuPTAmYWdlcz0mbGFuZ3VhZ2U9ZW5waCZsb2NhbGU9ZW5fUEgmcm9vbWlkPTE1NDg4NTA3OTMmc3dpZD0wJnBheT1QUCZmZ3Q9MSZjcm49MSZjdXJyPVBIUCZ3a3A9MSZzdGFuZD1INHNJQUFBQUFBQUFfd0FCQWY3LUNsOEtBaGdCRWdRSUFSQUFHbE1JNmF6RzRnVVNBVEVZQUREWUNEaUxYNWdCOWN3OHFBRUF1QUVCd0FFQjBRSHNVYmdleFgtOFFPRUJjVDBLMTBPLXdFRG9BY1g2c3dLSUFpQ0pCQUFBQUFBQUFBQUFvQVFBb1FVQUFBQUFBQUFBQUJvZ056SXpOV1ZsWmpNMk1tWm1OR05tTUdGalpXRXdPRGxpTkdJek1EVTJNR1FnQkNqaW9LYk5Ca2dCVWdZek1UYzNaRFphSEFvRFVFaFFFVWNEZUFza0tMNF9HZ05RU0ZBaFJ3TjRDeVFvdmo5aUJXVnVYMUJJYUx3VWNBRjRBSW9CQjBnQmVBRElBUUdxQVFjS0F6QXhNUkFCOGdFaU56SXpOV1ZsWmpNMk1tWm1OR05tTUdGalpXRXdPRGxpTkdJek1EVTJNR1JmTUpJQ0FUU2FBZ0FBQUFEX193RUFBUF9fNzBJcUJ3RUJBQUEifQ%3D%3D&amp;utid=13ec1ab6-15a0-01fe-874b-14e2d64dee91&amp;tm_stars=5&amp;client_id=skyscanner_app&amp;price_policy=2&amp;pre_redirect_id=54cf21e2-4164-d065-74d4-0c0465474a96&amp;tm_city_code=CEBP&amp;max_price=13079&amp;guests=1&amp;request_id=54cf21e2-4164-d065-74d4-0c0465474a96&amp;tm_country_code=PH</t>
  </si>
  <si>
    <t>10.30964, 123.91919</t>
  </si>
  <si>
    <t>Feria, Sergio Osmeña Avenue, Carreta, Cebu City, Central Visayas, 6000, Philippines</t>
  </si>
  <si>
    <t>Radisson Blu Cebu offers accommodations right in the heart of bustling Cebu, with direct access to SM City Cebu Mall. The hotel offers free WiFi and free parking. An outdoor pool, spa and 3 dining options await guests.</t>
  </si>
  <si>
    <t>Kokotel Cebu Adira</t>
  </si>
  <si>
    <t>www.skyscanner.com.ph/hotel_deeplink/4.0/PH/en-US/PHP/h_bc/223212952/2026-03-03/2026-03-04/hotel/hotel/hotels?legacy_provider_id=13&amp;rooms=1&amp;closed_user_group=apps&amp;hb_data=aszVq10_pQ7D2aKg0UVwhWK3K4FaeygKgzx9dFXtI6Nhyl4cnw3xDA63BpWZ2quHqnIfbBBbq-N0P9vPPSL-wAaf1iLMPXpvBgKkMFEFTHKkW61IsvsxgKR35J_VR33G3k6llewfRGqBrpUe7OZcBg0Et40kocLjTn1coKH3-GT3AH-kdUDloERXZIXCuWkPFqrC9taXzXD-_hC7PwPxkq0sYEt_BIOVsEcka_bSPaHQLxD3S7UKOzHfFDyuIZWThNGuow6iYadaF9gMZDr7t4sL_TLpUHPBQbqvM7DERTMBFjuLFcKkMBOP80bP_r_jAwOs-knqtA9gZVwLqUXRs-epVYOSqtMVpEk2vqJ-rOkb2-FB2f2jhJRrpxGoL_6CIuiDH_JYc8yFFryMlBZ8uYY302RXD-oiBpa5bqv3DBE1L7kyYw%3D%3D&amp;q_datetime_utc=2026-03-03T09%3A28%3A31&amp;ticket_price=1939&amp;quote_id=3691793607234566330&amp;utid_state=1&amp;channel=iphone&amp;price_without_closed_user_group=3223&amp;tm_place_name=Cebu&amp;deeplink_data=eyJmaWVsZHMiOnsic2lnbmF0dXJlIjoiMWQxNGZkNDY0ZTU3NzQyNDZmOWVhYzJlYWNkOGIyY2IiLCJibG9ja19pZCI6IjEzNzg5MjgyMDJfNDExMjgzMjg0XzBfMl8wIn19&amp;utid=c48d1e6b-9693-25e0-c649-8d1437a35577&amp;tm_stars=3&amp;client_id=skyscanner_app&amp;redirect_delay=1000&amp;price_policy=2&amp;pre_redirect_id=281d9550-ba84-a74c-5b2b-eb31bebd1c57&amp;tm_city_code=CEBP&amp;max_price=4050&amp;guests=1&amp;request_id=281d9550-ba84-a74c-5b2b-eb31bebd1c57&amp;tm_country_code=PH</t>
  </si>
  <si>
    <t>10.310475, 123.904086</t>
  </si>
  <si>
    <t>General Maxilom Avenue, Lorega, Carreta, Cebu City, Central Visayas, 6000, Philippines</t>
  </si>
  <si>
    <t>With a stay at Kokotel Cebu Adira in Cebu City (Lorega), you'll be within a 5-minute drive of SM City Cebu and Ayala Center. This hotel is 2 mi (3.3 km) from Waterfront Cebu City Casino and 3.1 mi (5 km) from SM Seaside City Cebu.
Cooked-to-order breakfasts are available daily from 7:00 AM to 10:00 AM for a fee.
Make yourself at home in one of the 41 air-conditioned guestrooms. Complimentary wireless internet access is available to keep you connected. Private bathrooms with showers feature complimentary toiletries and hair dryers. Conveniences include safes and desks, and housekeeping is provided daily.</t>
  </si>
  <si>
    <t>Holiday Inn Cebu City by IHG</t>
  </si>
  <si>
    <t>www.skyscanner.com.ph/hotel_deeplink/4.0/PH/en-US/PHP/h_xp/212344103/2026-03-03/2026-03-04/hotel/hotel/hotels?legacy_provider_id=1&amp;rooms=1&amp;closed_user_group=mobile&amp;hb_data=XHh-zaZRYwEzGcugAnF-NUJOacHy2n4J5LkK5LmLusG6RR5bNFf9MUAS-S2TPGl7S6jGFIN4OTMn_xFovogmJZN23uQfT0djQPUr-iclqNWhaDf1Kt1CLUTeGjHvy5y1O88g_fSK57tYUwNLOwo7NnBhrmG6EUxzAF0zYE4mbApn62YngbhSxh2IDHvpydmUloexSeBXDQ4XFg5HrVVU4EaFr4UFqN4H9vVmuUJ8ve-yq-HMiq76ffbIxSsfbEH0st6PODihDyR0ql8rzkyg-i44b8w%3D&amp;q_datetime_utc=2026-03-03T09%3A28%3A31&amp;ticket_price=5404&amp;quote_id=8801106131918765590&amp;utid_state=1&amp;channel=iphone&amp;price_without_closed_user_group=5401&amp;tm_place_name=Cebu&amp;deeplink_data=eyJmaWVsZHMiOnsic2lnbmF0dXJlIjoiYmQyNmQ4NTRmMGNmNjFjMmY2NzMyNmVmMzBiZTA3YmQifSwidXJsIjoiaHR0cHM6Ly93d3cuZXhwZWRpYS5jb20ucGgvSG90ZWwtU2VhcmNoP3RwaWQ9NjgmbXBlPTE3NzI1Mjc4OTQmZW5kRGF0ZT0yMDI2LTAzLTA0JmFkdWx0cz0xJmxvY2FsZT1lbl9VUyZjaGlkPWFjZTQxYmUyLTM2ZmItNDQyMC04ODc5LTgzNTY3MjYwYWQzNSZlYXBpZD00NjIzMCZtY3RjPTMmc3RhcnREYXRlPTIwMjYtMDMtMDMmbXBkPUdCUCZtcG49MzE1OTI3NDcwJmN1cnJlbmN5PUdCUCZyYXRlcGxhbmlkPTM4NTA3NjkyMyZtcG09MjQmbXBwPTEmbXBvPUVDJnNlbGVjdGVkPTczNzI3NjQyJm1wYj0xMi44MyZtcHE9NjIuMDMmbXBhPTU2LjM5In0%3D&amp;utid=cbe4b014-19c9-a11a-524e-df6744205abe&amp;tm_stars=4&amp;client_id=skyscanner_app&amp;redirect_delay=1000&amp;price_policy=2&amp;pre_redirect_id=885b9d0a-a475-8528-0826-c4aa2bc8b0e1&amp;tm_city_code=CEBP&amp;max_price=10685&amp;guests=1&amp;request_id=885b9d0a-a475-8528-0826-c4aa2bc8b0e1&amp;tm_country_code=PH</t>
  </si>
  <si>
    <t>10.316972, 123.909306</t>
  </si>
  <si>
    <t>Samar Loop, Cebu Business Park, Luz, Cebu City, Central Visayas, 6000, Philippines</t>
  </si>
  <si>
    <t>Ayala Center Cebu</t>
  </si>
  <si>
    <t>Strategically located at the heart of Cebu Business Park, the cityâ€™s premier central business district, Holiday Inn Cebu City is the ideal accommodation for business and leisure travelers seeking to explore the historic Queen City of the South.
Just a 5-minute walk from Ayala Center Cebu shopping mall and next to QBE, Lexmark Plaza, and Globe Tower, the hotel is close to Cebu's I.T. and BPO capital, Cebu I.T. Park.
Holiday Inn Cebu City features 180 well-appointed rooms and suites with modern amenities and a range of comforts and conveniences. Enjoy high speed internet, premium beddings, choice of soft and firm pillows, a spacious work desk, 45in LED TV, mini bar, and complimentary coffee and tea. Relax and unwind at the outdoor pool and lounge or power up at our 24-hour fitness center. Enjoy a memorable dining experience at our all-day dining restaurant where kids get their own special menu with the Holiday Inn Kids Stay and Eat Free program.
The hotel has three fully-equipped meeting and function rooms to accommodate corporate events, business meetings, weddings, and social parties.
Holiday Inn Cebu City is 45 minutes from Mactan Cebu International Airport. Easy access to public transport takes you to heritage sites like Magellanâ€™s Cross, Fort San Pedro, and Basilica del Santo NiÃ±o. Travelers flock to celebrate the Sinulog Festival and explore Cebu's renowned beaches and islands in Bantayan, Malapascua, Oslob, and Kawasan Falls.</t>
  </si>
  <si>
    <t>One Central Hotel &amp; Suites</t>
  </si>
  <si>
    <t>www.skyscanner.com.ph/hotel_deeplink/4.0/PH/en-US/PHP/h_ad/200512810/2026-03-03/2026-03-04/hotel/hotel/hotels?legacy_provider_id=22&amp;rooms=1&amp;closed_user_group=general&amp;hb_data=FW7AwlrHeOcyRsXEsREd-EzOcnB_Rw8FqytuiYLJeNQX4JaYeygWLLxi2hGvQJGDYRCQLl74ILvxtqkKBxkGuBgQ4kiTYE50VLz4OAViuRqCrHj1fZng-IN3A6QNSNrgTp2OtGQGeDj6yqxh5Sa-yqlnYwoEwcDD0dfa-2FlMG9bYjuHiJT16TtLoqWdQHxwfkgadhurxJnTvBiQYziHAVma9957p9iE_OreYNRd7E9vaR2qlkdEDBEGBdNJwGw5NQ8rp-Mn2gwlRKwwAVywbVs_DQWDUnNSBMyB11ivIeRrHJ7tZ1sy_DX4XaoIS8pIx1-O18XvQP0QbR_-gbkRp38DTdob8rftYmIniiC22CyxFcAZF-GOxb0Bn5-aYKF6L5pD4mvvGARzl1hRzi8FKrETj8P1aQ7CfHDK6aRXLJRF&amp;q_datetime_utc=2026-03-03T09%3A28%3A31&amp;ticket_price=2013&amp;quote_id=-9119173537150987351&amp;utid_state=1&amp;channel=iphone&amp;price_without_closed_user_group=4644&amp;tm_place_name=Cebu&amp;deeplink_data=eyJmaWVsZHMiOnsic2lnbmF0dXJlIjoiODlhMDQ2MjNjY2M3NWNkY2NhMGE1YjcxNGRjNGMwYjMifSwidXJsIjoiaHR0cHM6Ly93d3cuYWdvZGEuY29tL3BhcnRuZXJzL3BhcnRuZXJzZWFyY2guYXNweD9jaWQ9MTg0NjM4MyZoaWQ9NDkxMzUzOCZjdXJyZW5jeT1QSFAmY2hlY2tpbj0yMDI2LTAzLTAzJmNoZWNrb3V0PTIwMjYtMDMtMDQmTnVtYmVyb2ZBZHVsdHM9MSZOdW1iZXJvZkNoaWxkcmVuPTAmUm9vbXM9MSZtY2lkPTMzMiZtYXN0ZXJSb29tSWQ9MzQ1NTYyODYmbXB0PVR6WmxTR0pwUldKTFpYaHNTM041UVc1TmRtdEJWMWwyVkVaMmEzSnFSSEZyY2xGTGNIZHVlWEZyWXpWMk1DOTRUR3hoTVRWRVJYUlBTM0JXVG5WTWNVaEhXbXBrV0U5MVdFdFNNdyZUb3RhbFByaWNlPTIwMTMuMjAmVG90YWxUYXg9MjEzLjE4JlRvdGFsRmVlPTkwLjI5JlRvdGFsU3VyY2hhcmdlPTAmbWN1cj1QSFAifQ%3D%3D&amp;utid=ff05f9c7-075f-04b1-d96c-21bbed3618a6&amp;tm_stars=4&amp;client_id=skyscanner_app&amp;redirect_delay=1000&amp;price_policy=2&amp;pre_redirect_id=9dbc81fa-7a9d-7132-d0d0-67bd05150132&amp;tm_city_code=CEBP&amp;max_price=3010&amp;guests=1&amp;request_id=9dbc81fa-7a9d-7132-d0d0-67bd05150132&amp;tm_country_code=PH</t>
  </si>
  <si>
    <t>10.297394, 123.895834</t>
  </si>
  <si>
    <t>One Central Mall, Sanciangko Street, N. L. Arriola Subdivision, Pahina Central, Duljo Fatima, Cebu City, Central Visayas, 6000, Philippines</t>
  </si>
  <si>
    <t>With a stay at One Central Hotel in Cebu City (Downtown Cebu), you'll be a 4-minute drive from SM Seaside City Cebu and 6 minutes from SM City Cebu. This hotel is 3.1 mi (5 km) from Ayala Center and 3.5 mi (5.6 km) from Waterfront Cebu City Casino.
Don't miss out on recreational opportunities including an outdoor pool and a fitness center. Additional amenities at this Art Deco hotel include complimentary wireless internet access, concierge services, and a television in a common area.
Enjoy a meal at the restaurant, or stay in and take advantage of the hotel's room service (during limited hours). Quench your thirst with your favorite drink at the bar/lounge. Buffet breakfasts are available daily from 6:00 AM to 10:00 AM for a fee.
Featured amenities include dry cleaning/laundry services, a 24-hour front desk, and luggage storage. Event facilities at this hotel consist of a conference center and 2 meeting rooms. A roundtrip airport shuttle is provided for a surcharge (available 24 hours), and free self parking is available onsite.
Make yourself at home in one of the 157 air-conditioned rooms featuring refrigerators and flat-screen televisions. Complimentary wireless internet access keeps you connected, and cable programming is available for your entertainment. Private bathrooms have complimentary toiletries and bidets. Conveniences include phones, as well as safes and desks.</t>
  </si>
  <si>
    <t>www.skyscanner.com.ph/hotel_deeplink/4.0/PH/en-US/PHP/h_bc/46968116/2026-03-05/2026-03-06/hotel/hotel/hotels?legacy_provider_id=13&amp;rooms=1&amp;closed_user_group=apps&amp;hb_data=iTXMhy7P1MogBj3ujQsZEpEvTPxBAAGHPyqOfZjZkAUby9p_Rg3tZC5ABsfnOEBV5sKqwHxPure7_O7Ygj3TzDYMIA8OVn9gXHUEWRg4UOOJKwQAb-4yTk3bN-9Tgru6Tk2PJPi7msE36f8q3PMK_Tlg6j1LFpB4Cc6_PTHRKAa9Jni4Ftv9xzMg_WQ0Fiq6TAj_XedxjJCnfYyL6z0euS1ziXGt0CQIt1Yt7iF9DM5IxCvmDziNCboj9xgAieqwoZtDOufES8RAxoFAYBDMQU1gtbKTD5fQNAeLXSjzJkmvFyoEAuN4lR6AoBienMnS2FxNVF8EczhGoL9dwN9ss5TrzQfknuOgxg8AspsziC1aGEdVdCiDO3fxYeQ-ahoJ8p3kVITMResnPsAVvmCduMS4REfleyGpBr22XeIf9AP2kw7ajJA%3D&amp;q_datetime_utc=2026-03-05T14%3A42%3A12&amp;ticket_price=5138&amp;quote_id=-776705292257060397&amp;utid_state=1&amp;channel=iphone&amp;price_without_closed_user_group=6238&amp;tm_place_name=Cebu&amp;deeplink_data=eyJmaWVsZHMiOnsic2lnbmF0dXJlIjoiMzNlOWY3ZDQxODI3OTJhZjFjMWIyZDZkMjcyN2Y4YTkiLCJibG9ja19pZCI6IjI0MDM3MzAxXzQyMjM1MzAyN18yXzQyXzAifX0%3D&amp;utid=dce9cfe8-c228-53d2-25a5-248dd84a8c23&amp;tm_stars=5&amp;client_id=skyscanner_app&amp;price_policy=2&amp;pre_redirect_id=114c835e-190b-0930-4a15-b82f4b76b9e5&amp;tm_city_code=CEBP&amp;max_price=10275&amp;guests=1&amp;request_id=114c835e-190b-0930-4a15-b82f4b76b9e5&amp;tm_country_code=PH</t>
  </si>
  <si>
    <t>10.34173, 123.897456</t>
  </si>
  <si>
    <t>Summit Galleria Cebu</t>
  </si>
  <si>
    <t>www.skyscanner.com.ph/hotel_deeplink/4.0/PH/en-US/PHP/h_bc/154663274/2026-03-05/2026-03-06/hotel/hotel/hotels?legacy_provider_id=13&amp;rooms=1&amp;closed_user_group=apps&amp;hb_data=gn1JErQouID_ahwmAUBRoy3ZAltDu3SgEYR_xkT77LwsARzVrtP_s7jI_anlnh4QlXeuw35ZDz4-Aqik20n5QAp8EI6DZXTJ1r5vo_QB6iSRHQ6HK2NuPXdMHZ8tdfxLJQFRqNhha7pZYIJK0dYXJ8y8Tlp2GtLcuxSEETslxz06QS2jC03WsR6RieaRSLrfvcceI6txNqwKM8WK9c2iz3-uJeGTbcPUibSU62osZGH4Bk0JsCVg20mTXjtNTj1JErVaCH-vREzNUrsOop6KByRA92X8sNvYK6QDcgJ3ygE3xAI3m8JiwMfMhcrL1z-BAkbyoRFg0cbFunIm-1_UBMefJOJE8tp-G3sGs1njh-zVxGcRFmv8yMB3uQlK3fSqXGn_mSKiIu0UgRalrY_BbK3pPVv_36aXU8h4oBKr2Yqtu3998gE%3D&amp;q_datetime_utc=2026-03-05T14%3A42%3A14&amp;ticket_price=5089&amp;quote_id=-3807184724003991114&amp;utid_state=1&amp;channel=iphone&amp;price_without_closed_user_group=7467&amp;tm_place_name=Cebu&amp;deeplink_data=eyJmaWVsZHMiOnsic2lnbmF0dXJlIjoiMmUzZTMyNWYyOTkxZjIzYjVlY2ZiOWI4ZjFjMDk3MzAiLCJibG9ja19pZCI6IjIyMDMzMjQwMV80MjM3NDMyNjZfMl8yXzBfNjM3NzQ5In19&amp;utid=8c1e34a2-056c-7ac0-3e0e-5205dde31ff1&amp;tm_stars=3&amp;client_id=skyscanner_app&amp;price_policy=2&amp;pre_redirect_id=4a5bb943-22bd-554d-ec3f-300c87d4c6b7&amp;tm_city_code=CEBP&amp;max_price=8686&amp;guests=1&amp;request_id=4a5bb943-22bd-554d-ec3f-300c87d4c6b7&amp;tm_country_code=PH</t>
  </si>
  <si>
    <t>10.305095, 123.910625</t>
  </si>
  <si>
    <t>Summit Galleria Cebu, Don Bernardo Benedicto Avenue, Tejero, Carreta, Cebu City, Central Visayas, 6000, Philippines</t>
  </si>
  <si>
    <t>A stay at Summit Galleria Cebu places you in the heart of Cebu, within a 15-minute walk of SM City Cebu and Robinsons Galleria Cebu. This hotel is 3.2 mi (5.1 km) from SM Seaside City Cebu and 1 mi (1.5 km) from Colon Street.
Take advantage of recreation opportunities such as an indoor pool, or other amenities including complimentary wireless Internet access and a banquet hall.
Enjoy a satisfying meal at Providore serving guests of Summit Galleria Cebu. Full breakfasts are available daily from 8:00 AM to 10:00 AM for a fee.
Featured amenities include a 24-hour front desk, luggage storage, and an elevator. This hotel has 6 meeting rooms available for events. Free self parking is available onsite.
Make yourself at home in one of the 220 air-conditioned rooms featuring refrigerators and LED televisions. Complimentary wireless Internet access keeps you connected, and cable programming is available for your entertainment. Private bathrooms with showers feature complimentary toiletries and hair dryers. Conveniences include phones, as well as safes and desks.</t>
  </si>
  <si>
    <t>Citadines Cebu City</t>
  </si>
  <si>
    <t>www.skyscanner.com.ph/hotel_deeplink/4.0/PH/en-US/PHP/h_ad/203954033/2026-03-05/2026-03-06/hotel/hotel/hotels?legacy_provider_id=22&amp;rooms=1&amp;closed_user_group=general&amp;hb_data=AdoWoLN3DWNMatJ5YtfOXehLYxIrGohOdmh1nkfmObZkxD9RKjpAhAhQzPzd0o7xjmQWSROjz9TyzTRCxnu5ZrzycfJjbFHrOo9oeWGrN4OlXBxg5zOraHkEx3G-rYf4E0nj4gdikxE__mCgvFQFSDzNtuOZkk5MJ9TQQ1t2Y8K-dxtc8kWFG3McapgjvESHYAZWo1SQXOEfRA-fTzs7d9ekCS-Q_av6UB-oeInmGzmyoUxEP1x-37iZQxkmO0PQ0u7rblEsGFkuSZl3-5MdAEKHSt31sAkQuQwGFMfxm1HcuASbofrPweHCZx9tooWzg7WM-3RCB5K_DN4_RIO92R8Dl2tAAVajdzbiVks4_AipSf0QK_LeYGSTwUflSVSi0zsbLcpGoF3tH5vTF0Vu74WW1PsCA-Qg0xWl8y35NqEu&amp;q_datetime_utc=2026-03-05T14%3A42%3A17&amp;ticket_price=4024&amp;quote_id=-7340080546793486839&amp;utid_state=1&amp;channel=iphone&amp;price_without_closed_user_group=12048&amp;tm_place_name=Cebu&amp;deeplink_data=eyJmaWVsZHMiOnsic2lnbmF0dXJlIjoiMzIwZjExY2JiNDM4ZmYxMTQ4MTc1NDJlZDU4NjUzZjQifSwidXJsIjoiaHR0cHM6Ly93d3cuYWdvZGEuY29tL3BhcnRuZXJzL3BhcnRuZXJzZWFyY2guYXNweD9jaWQ9MTg0NjM4MyZoaWQ9OTc5NzI1MyZjdXJyZW5jeT1QSFAmY2hlY2tpbj0yMDI2LTAzLTA1JmNoZWNrb3V0PTIwMjYtMDMtMDYmTnVtYmVyb2ZBZHVsdHM9MSZOdW1iZXJvZkNoaWxkcmVuPTAmUm9vbXM9MSZtY2lkPTI3OTEyJm1hc3RlclJvb21JZD0xMjIzNDE0OTcmbXB0PVEwVndWaTl2T0ZJeE5XNXNZMXAzSzI5d1dYSkJNM1F6WlRZd1pGWnhjelZIVFRsdGJuSkZiV0Y1VTFJd1NERlZaV1ZzWTA1SGMwdE5OMFZQT1Voc1drUlNSRW93UW14YVMyVnJWUSZUb3RhbFByaWNlPTQwMjMuNjUmVG90YWxUYXg9NDAwLjc2JlRvdGFsRmVlPTM0NC45NiZUb3RhbFN1cmNoYXJnZT0wJm1jdXI9UEhQIn0%3D&amp;utid=858272d1-bbf6-1e41-b7ab-9cb880c07e40&amp;tm_stars=4&amp;client_id=skyscanner_app&amp;price_policy=2&amp;pre_redirect_id=f3082844-2104-5053-8f2e-0709334f8032&amp;tm_city_code=CEBP&amp;max_price=5990&amp;guests=1&amp;request_id=f3082844-2104-5053-8f2e-0709334f8032&amp;tm_country_code=PH</t>
  </si>
  <si>
    <t>10.313157, 123.894394</t>
  </si>
  <si>
    <t>Uncle John's, Baseline Road, Camputhaw, Cebu City, Central Visayas, 6000, Philippines</t>
  </si>
  <si>
    <t>Located in Cebu City, a 8-minute walk from Fuente Osmena Circle, Citadines Cebu City has accommodations with an outdoor swimming pool, private parking, a fitness center and a restaurant.</t>
  </si>
  <si>
    <t>bai Hotel Cebu</t>
  </si>
  <si>
    <t>www.skyscanner.com.ph/hotel_deeplink/4.0/PH/en-US/PHP/h_ad/159199139/2026-03-03/2026-03-04/hotel/hotel/hotels?legacy_provider_id=22&amp;rooms=1&amp;closed_user_group=general&amp;hb_data=1Amx75YX6sWOSdCDZLBjFDph6Fv6_5pHrJsh65vfo20kFAmnwT77U20DcWWTvFbE4cACcFTbxxliwP1Dzraz1KfTvrFh8NhjMx_YlfmiZOaGRu-HFXuPEa_MPRKapg8SsQZOq1h7CP_ov0b5RwOPJHKsOUgAWFhAkqnOOeC8cYugbNw9UTQUcPc0j2LjOc1zSu1cNokSWvxtjgV4eHU1OjJJ8rHY2aFxgOI5gKIl7J75p_S385oOLAcmSvTCB58ykvtnrMXpJaDvih72ABX9kpojjG4r09M4_kK3Gj-ET4eHpJNZMwer-fHwa7MtMLbwufvDIn7KKoUBXFmduYBDfXxpo12H2wd_8hHJAr6mg8vhtOGcaZG7PmowDhWhyis86ix3jwThznX637tYEx0ebT_2eJB5k6U_hdHWBCoX1Jn1&amp;q_datetime_utc=2026-03-03T09%3A28%3A31&amp;ticket_price=6740&amp;quote_id=3775051829506152775&amp;utid_state=1&amp;channel=iphone&amp;price_without_closed_user_group=8732&amp;tm_place_name=Cebu&amp;deeplink_data=eyJmaWVsZHMiOnsic2lnbmF0dXJlIjoiZWVlNjRiNWJhMjk4NGI2NGU4ODY1NWQzMGFkMGFlNjgifSwidXJsIjoiaHR0cHM6Ly93d3cuYWdvZGEuY29tL3BhcnRuZXJzL3BhcnRuZXJzZWFyY2guYXNweD9jaWQ9MTg0NjM4MyZoaWQ9MjgzODMwOSZjdXJyZW5jeT1QSFAmY2hlY2tpbj0yMDI2LTAzLTAzJmNoZWNrb3V0PTIwMjYtMDMtMDQmTnVtYmVyb2ZBZHVsdHM9MSZOdW1iZXJvZkNoaWxkcmVuPTAmUm9vbXM9MSZtY2lkPTI3OTgyJm1hc3RlclJvb21JZD04MTk4NzkwNyZtcHQ9YVZKdVUwOUxjRWwzVEcxc01FcGliREpJTjNwYU1sUnVaRmx1VVROc2FYTkxLMEo0ZGpGV1EzRkZRelJrTUZKU1NXZE1lblptWTJwTFRqaHlkMFpYZVdaM1YxQk9VakZ4ZUhKTmRnJlRvdGFsUHJpY2U9Njc0MC4wNyZUb3RhbFRheD04NzkuMTQmVG90YWxGZWU9MC4wMCZUb3RhbFN1cmNoYXJnZT0wJm1jdXI9UEhQIn0%3D&amp;utid=2c3cf3fd-ab90-396d-25d4-d898d7c12881&amp;tm_stars=0&amp;client_id=skyscanner_app&amp;redirect_delay=1000&amp;price_policy=2&amp;pre_redirect_id=d7f452dd-1713-5e3e-6aba-e6862c123f57&amp;tm_city_code=CEBP&amp;max_price=19146&amp;guests=1&amp;request_id=d7f452dd-1713-5e3e-6aba-e6862c123f57&amp;tm_country_code=PH</t>
  </si>
  <si>
    <t>10.324875, 123.936733</t>
  </si>
  <si>
    <t>Wallstreet Coffee + Bar, Ouano Avenue, City South Special Economic Administrative Zone, Mandaue, Central Visayas, 6014, Philippines</t>
  </si>
  <si>
    <t>Nestled between the bustling cities of Mandaue and Cebu, bai Hotel Cebu presents spectacular harbor and city views with ultra-modern amenities and facilities. A contemporary chic business hotel and culinary destination in one of the countryâ€™s top business and leisure destinations. All 668 guestrooms and eight restaurants are stylishly designed in contemporary hues that evoke an ambiance of modern luxury and spaciousness secured with a world-class access control system. Envisioned to enhance the beauty and transformation of the highly urbanized cities of Mandaue and Cebu, bai Hotel Cebu is for the business and leisure traveler who seeks boldness, authenticity, and innovativeness for each visit, whether it is for the first time or succeeding visits. A member of the renowned WorldHotels, bai Hotel Cebu is Your Host in the South that links the traveler to a global commitment to enhanced safety, comfortable accommodations, and distinctly bai service in inspiring and memorable settings.</t>
  </si>
  <si>
    <t>Hop Inn Hotel Cebu City</t>
  </si>
  <si>
    <t>www.skyscanner.com.ph/hotel_deeplink/4.0/PH/en-US/PHP/h_h1/213046164/2026-03-05/2026-03-06/hotel/hotel/hotels?legacy_provider_id=927111&amp;rooms=1&amp;closed_user_group=mobile&amp;hb_data=_EwEy61VmK1rN1DflDUgoUntjGDguC6wiMgfNzj7WIVghJgiVIiBZb_86BNIpfBEEBeEQlBv8GRmx-C5sFIs3wRQWfoGZ6ugeUv2z7Rs9dr5PcnGBvkD7C-3kZhwUDiZMbCpDA19mA70iwLbPNmaT4_V62f6EAgCq-KZepdnMChYf2C99Yu74uDEuvxL1AT8x2Ix7g3xW5KJOWTVZWnjpZKBpjSOQWuejrjXg90ffBw9ilngk2mIbgXki_N46rXbJ5N4IOVAhZ2uPeQyJEIUdJeVjis%3D&amp;q_datetime_utc=2026-03-05T14%3A42%3A16&amp;ticket_price=2415&amp;quote_id=6266045710503985494&amp;utid_state=1&amp;channel=iphone&amp;price_without_closed_user_group=2655&amp;tm_place_name=Cebu&amp;deeplink_data=eyJmaWVsZHMiOnsic2lnbmF0dXJlIjoiZjhmYzQ2ODEyMDMxZjkzYjI4NTIyNzBlMWFhZjhjNmYifSwidXJsIjoiaHR0cHM6Ly9waC5ob3RlbHMuY29tL0hvdGVsLVNlYXJjaD90cGlkPTMyMTQmbXBlPTE3NzI3MjAyMjYmZW5kRGF0ZT0yMDI2LTAzLTA2JmFkdWx0cz0xJmxvY2FsZT1lbl9QSCZjaGlkPWVkNzU4NTk5LTRjNzUtNDdiYi04NWUwLWY2MzU2NDM3NDM0YSZlYXBpZD00NCZtY3RjPTMmc3RhcnREYXRlPTIwMjYtMDMtMDUmbXBkPVBIUCZtcG49MzIxMDU2Mzc1JmN1cnJlbmN5PVBIUCZyYXRlcGxhbmlkPTQwNjMwNzA5NyZtcG09MjQmbXBwPTEmbXBvPUVDJnNlbGVjdGVkPTg3MjkzMDI1Jm1wYj00MTUuMDAmbXBxPTIxNjAuMDAmbXBhPTIwMDAuMDAifQ%3D%3D&amp;utid=a780b244-4e91-bcb1-7329-aa3b7668ad7c&amp;tm_stars=3&amp;client_id=skyscanner_app&amp;price_policy=2&amp;pre_redirect_id=852e64d7-0402-f950-7f26-5d5b71b6bf91&amp;tm_city_code=CEBP&amp;max_price=2898&amp;guests=1&amp;request_id=852e64d7-0402-f950-7f26-5d5b71b6bf91&amp;tm_country_code=PH</t>
  </si>
  <si>
    <t>10.317021, 123.909281</t>
  </si>
  <si>
    <t>7-Eleven, Samar Loop, Cebu Business Park, Luz, Cebu City, Central Visayas, 6000, Philippines</t>
  </si>
  <si>
    <t>Located in Cebu City, a 4-minute walk from Ayala Center Cebu, Hop Inn Hotel Cebu City provides accommodations with free WiFi and free private parking. This 3-star hotel offers a 24-hour front desk and luggage storage space. Colon Street is 2.</t>
  </si>
  <si>
    <t>Seda Central Bloc Cebu City</t>
  </si>
  <si>
    <t>www.skyscanner.com.ph/hotel_deeplink/4.0/PH/en-US/PHP/h_ad/204069909/2026-03-05/2026-03-06/hotel/hotel/hotels?legacy_provider_id=22&amp;rooms=1&amp;closed_user_group=general&amp;hb_data=dwu5LEGpzoqZw3lq2FeFYNPP3bpSFiA7hLC_7cFHj1XiUNZaAFGl4hySGbHTlUqHdshXsuSDUe24smCo2ikWlkCKAxzNH5EFfpUh_pOsXhmGcRqMDaZHfZpNIcJJTdIeMWPaI3jA2XU9Yk60jUgm-bvzVKV6OBRApVJHceiOGrVn2_GFLriGv_fFZYIh3W7_X6VruJWXJWfp4MvDcVBSAabur_VtVEBMbLZMlX0rAXSU0FlM9kDrbFHHv760M0b6-z9_LiALa42wD6KukfJiYb5S0VksMUXAQSTDZe-Fu-ja9oqaSibe0os1BMbaPlsnksoOGAEXWhAMVX2VFzL-Uq6RP-cpcWOWlZnoCApPOChaLb0HB6Xu-ic5BdalV0GgcqKp7LqFjBdDYUfSaxS1vP4T7mCoMqXSxcTOu1kCoqEO&amp;q_datetime_utc=2026-03-05T14%3A42%3A18&amp;ticket_price=5781&amp;quote_id=4879148283055093394&amp;utid_state=1&amp;channel=iphone&amp;price_without_closed_user_group=13388&amp;tm_place_name=Cebu&amp;deeplink_data=eyJmaWVsZHMiOnsic2lnbmF0dXJlIjoiNGQ3MmI0N2U5ZWZiYWUzODQ4MWU0Y2IyZGM5YzQ5Y2QifSwidXJsIjoiaHR0cHM6Ly93d3cuYWdvZGEuY29tL3BhcnRuZXJzL3BhcnRuZXJzZWFyY2guYXNweD9jaWQ9MTg0NjM4MyZoaWQ9MTI0NjI3OTcmY3VycmVuY3k9UEhQJmNoZWNraW49MjAyNi0wMy0wNSZjaGVja291dD0yMDI2LTAzLTA2Jk51bWJlcm9mQWR1bHRzPTEmTnVtYmVyb2ZDaGlsZHJlbj0wJlJvb21zPTEmbWNpZD0zMzImbWFzdGVyUm9vbUlkPTE0NTg1NDgxNiZtcHQ9SzBWak5uRTFhV1pMYVdJMFVsWjNWM1I0UVVOSlRFdFhNekZ5WVVWMk9HNDFaVWw0V2tSb05EQk9OMGxJWlZwM0syWnRhVVV6U0ZvM05UbERORTV3UzFaT2QwcHNkMUp2YlhWc1dnJlRvdGFsUHJpY2U9NTc4MS4xMiZUb3RhbFRheD02NDUuMTYmVG90YWxGZWU9NTMuNjUmVG90YWxTdXJjaGFyZ2U9MCZtY3VyPVBIUCJ9&amp;utid=b88b4c1d-ec58-2638-850b-17f15ec60ba2&amp;tm_stars=4&amp;client_id=skyscanner_app&amp;price_policy=2&amp;pre_redirect_id=0047e072-11fd-c1f4-c214-8209cae967fe&amp;tm_city_code=CEBP&amp;max_price=9766&amp;guests=1&amp;request_id=0047e072-11fd-c1f4-c214-8209cae967fe&amp;tm_country_code=PH</t>
  </si>
  <si>
    <t>10.32991, 123.90713</t>
  </si>
  <si>
    <t>V. Padriga Street, Cebu I.T. Park, Kasambagan, Cebu City, Central Visayas, 6000, Philippines</t>
  </si>
  <si>
    <t>In the heart of Cebu City, Seda Central Bloc Cebu City is within a 5-minute drive of Mango Square and OsmeÃ±a Fountain Circle. This golf hotel is 1.9 mi (3 km) from Cebu Taoist Temple and 2.7 mi (4.4 km) from Heritage of Cebu Monument.
Don't miss out on recreational opportunities including an outdoor pool and a fitness center. Additional amenities at this hotel include complimentary wireless internet access, concierge services, and charcoal grills.
Satisfy your appetite for lunch or dinner at Misto, a restaurant which specializes in international cuisine, or stay in and take advantage of the room service (during limited hours).
Featured amenities include a 24-hour business center, complimentary newspapers in the lobby, and dry cleaning/laundry services. Planning an event in Cebu City? This hotel has 1615 square feet (150 square meters) of space consisting of conference space and 7 meeting rooms. A roundtrip airport shuttle is provided for a surcharge (available 24 hours), and free self parking is available onsite.
Make yourself at home in one of the 214 individually furnished guestrooms, featuring minibars and LED televisions. Complimentary wireless internet access keeps you connected, and cable programming is available for your entertainment. Bathrooms feature showers, complimentary toiletries, and hair dryers. Conveniences include phones, as well as laptop-compatible safes and desks.</t>
  </si>
  <si>
    <t>www.skyscanner.com.ph/hotel_deeplink/4.0/PH/en-US/PHP/h_fd/95815175/2026-03-05/2026-03-06/hotel/hotel/hotels?legacy_provider_id=927050&amp;rooms=1&amp;hb_data=txN4V-F4vrbineiTWSV8MUzFyk5tgvrOmzZtc0KWMZW6XOmfBdc5l99L2xx-1Qpa1Sd19Wnd6t2ZEgVGGsCJFoCPVCnX7xB-dtPxNA35z56_gRGmOMSNPiFRrrDW4lgnOIZ0rI3fuHlWEtwJpC7rHgcbVvyGonaHTJ0wZNaOyin0A-4ctmfWYg4QXWkTi3KfyUmsmHXv-q1ukeZWf9G3rK2d-j50_cNg13XDfMWaQXe2GkxfxUKk0yn97nkBFe9fnfg1iNs2h73_wHSQu_tGMFBEi9ITiPdYZqEbWxErci5BTlwaz85caScJKqqDVgVyjooDyqOxIpk5avuamPISd03pCcfXEVQt8KLrVPB7GXZa4g_3HaLOAXa2MzyREZcTRMXRKM43UReb-VnkgRgeDsiRRqSqNrggvkbbnL1tZyIx3Q%3D%3D&amp;q_datetime_utc=2026-03-05T14%3A42%3A18&amp;ticket_price=5837&amp;quote_id=8258261792504978318&amp;utid_state=1&amp;channel=iphone&amp;tm_place_name=Cebu&amp;deeplink_data=eyJmaWVsZHMiOnsic2lnbmF0dXJlIjoiNjM3NTk4ZjQ4ODIzODFlYWViY2RkNzc4M2IyYTA0YzQifSwidXJsIjoiaHR0cHM6Ly9kZWFscy52aW8uY29tP3NpZz1hOWJiNTQzMTk2OTRmZGIyYzgxNzM2ZDJhZWY2ZGZmNWJlNTYwN2VlZWM4MTI5YzkzMjI3YzI1M2U3ZGM1NzYwMzYzNzMzMzEzNDM1MzIzMiZzaWctaXNzPW1ldGEmdHVybD1odHRwcyUzQSUyRiUyRnZpby5jb20lMkZIb3RlbCUyRlNlYXJjaCUzRmNoZWNrSW4lM0QyMDI2LTAzLTA1JTI2Y2hlY2tPdXQlM0QyMDI2LTAzLTA2JTI2Y3VycmVuY3klM0RQSFAlMjZlcHYlM0RNUzR5JTI2ZXNkJTNEMERlNVVtRzZaSUtmMC04dkRqdnVxYXEwWllUSFZ3aHl1QU9aNXlKOTkzNERkTE83ZjVTY3J1clhDX3EwX1h1dEFiVGlzV1hRLU1mUEUwMXJlbG9SWU0tRmNsUVJwdnZGWUxkUE1hOV9XWUdrMGtIbkJWN3klMjZmb3JjZUN1cnJlbmN5Q2hhbmdlJTNEMSUyNmZvcmNlTGFuZ3VhZ2VDaGFuZ2UlM0QxJTI2aG90ZWxJZCUzRDIyNzIzNTk3JTI2bGFiZWwlM0RzcmMlMjUzRHNreXNjYW5uZXIlMjUyNnVjb3VudHJ5JTI1M0RQSCUyNTI2dWRldmljZSUyNTNEbW9iaWxlJTI1MjZob3RlbCUyNTNEMjI3MjM1OTclMjUyNmRheSUyNTNENSUyNTI2bW9udGglMjUzRDAzJTI1MjZ5ZWFyJTI1M0QyMDI2JTI1MjZsb3MlMjUzRDElMjUyNm9mZmVyaWQlMjUzRG9Rd0pRa29NWnRobyUyNTI2cHJpY2UlMjUzRDU4MzcuMDglMjUyNmN1cnJlbmN5JTI1M0RQSFAlMjUyNnVzZXJsYW5nJTI1M0RlbiUyNTI2X3RoJTI1M0RmOTRjMDQ5NGI5ODdmMTBhMTkxZTBjY2VmZjQxNzU1YjlhNDlhYzQ3YzM0NTBiYTMlMjUyNmR0cyUyNTNEMTc3MjcyMTU1NCUyNTI2b2x1dCUyNTNEMTc3MjcyMDIyOCUyNTI2Y2FuUGF5TGF0ZXIlMjUzRGZhbHNlJTI1MjZyZXF1ZXN0VXNlckdyb3VwJTI1M0QlMjUyNm9mZmVyVXNlckdyb3VwJTI1M0RwdWJsaWMlMjZsYW5nJTNEZW4lMjZvdGklM0RKTDRzVl9fV1FsVSUyNnByZWZlcnJlZFJhdGUlM0Q1ODM3LjA4JTI2cHJvZmlsZSUzRHIyZDJtNzNrbjglMjZyb29tcyUzRDElMjZ0b2tlbiUzRDdmZTI3NiUyNnVzZXJDb3VudHJ5JTNEUEglMjZ1dG1fY2FtcGFpZ24lM0Rza3lzY2FubmVyJTI2dXRtX21lZGl1bSUzRGNwYyUyNnV0bV9zb3VyY2UlM0Rza3lzY2FubmVyIn0%3D&amp;utid=875a7c8e-1e53-242c-f25b-e0c2f4d023c5&amp;tm_stars=3&amp;client_id=skyscanner_app&amp;price_policy=2&amp;pre_redirect_id=d9b126ab-70f6-8eb4-8d37-f616322ab03c&amp;tm_city_code=CEBP&amp;max_price=5837&amp;guests=1&amp;request_id=d9b126ab-70f6-8eb4-8d37-f616322ab03c&amp;tm_country_code=PH</t>
  </si>
  <si>
    <t>10.319376, 123.903053</t>
  </si>
  <si>
    <t>Alpa City Suites Hotel</t>
  </si>
  <si>
    <t>www.skyscanner.com.ph/hotel_deeplink/4.0/PH/en-US/PHP/h_xp/46981910/2026-03-05/2026-03-06/hotel/hotel/hotels?legacy_provider_id=1&amp;rooms=1&amp;closed_user_group=mobile&amp;hb_data=3BpzEBhJiTKSe250Xq_1A8NnHlbuj5gV6g1Cd802MTUXLBb_Ecawwk2wDaHAdG8_qwNbz3YarUKTRJu2zkRrCiO4wZBf4USBtPbqTVSx0677oiqf80g_357jZ36nQjGho4nrZOiE8aATVIZY6Fq8yCWqU5hXtujGOJPAd9pz-SzcRGVSUBpRGE_2FVG-mM8_BeAY5g8L9ZNHYRu8yBUn0gFtsxMP4OiIoZWn2WyEVtNiVDU9rJeXGoVratTpXs1xBZYyS3BA_3G8OrY6BeDFPXP8vJ8%3D&amp;q_datetime_utc=2026-03-05T14%3A42%3A20&amp;ticket_price=2391&amp;quote_id=3408969514819219762&amp;utid_state=1&amp;channel=iphone&amp;price_without_closed_user_group=2988&amp;tm_place_name=Cebu&amp;deeplink_data=eyJmaWVsZHMiOnsic2lnbmF0dXJlIjoiODlmYTk5ODhhNzZlYmM1NzkxNGNlYjExNDg5Y2NkZmIifSwidXJsIjoiaHR0cHM6Ly93d3cuZXhwZWRpYS5jb20ucGgvSG90ZWwtU2VhcmNoP3RwaWQ9NjgmbXBlPTE3NzI3MjE2NjgmZW5kRGF0ZT0yMDI2LTAzLTA2JmFkdWx0cz0xJmxvY2FsZT1lbl9VUyZjaGlkPTc1MmJkNGEzLTdjZGYtNGExZS04ZTkxLTBlOTU3NjQzYjg1NCZlYXBpZD00NjIzMCZtY3RjPTMmc3RhcnREYXRlPTIwMjYtMDMtMDUmbXBkPUdCUCZtcG49MjAwMTI3NTY1JmN1cnJlbmN5PUdCUCZyYXRlcGxhbmlkPTIxMTI3MDgzMCZtcG09MjQmbXBwPTEmbXBvPUVDJnNlbGVjdGVkPTI0Nzg1NDQmbXBiPTMuMjgmbXBxPTI3LjM3Jm1wYT0yNy4zNyJ9&amp;utid=96a839e2-1fd8-5953-e4c4-159abff864d1&amp;tm_stars=4&amp;client_id=skyscanner_app&amp;price_policy=2&amp;pre_redirect_id=6d9460c5-a156-7349-3cc8-be5fd7f4e33f&amp;tm_city_code=CEBP&amp;max_price=2510&amp;guests=1&amp;request_id=6d9460c5-a156-7349-3cc8-be5fd7f4e33f&amp;tm_country_code=PH</t>
  </si>
  <si>
    <t>10.327602, 123.921985</t>
  </si>
  <si>
    <t>Alpa City Suites, Hernan Cortes Street, Bamboo Bay Community, Subangdaku, Mandaue, Central Visayas, 6014, Philippines</t>
  </si>
  <si>
    <t>With a stay at Alpa City Suites, you'll be centrally located in Mandaue, within a 5-minute drive of SM City Cebu and Ayala Center. This hotel is 1.7 mi (2.8 km) from Waterfront Cebu City Casino and 2.8 mi (4.5 km) from Colon Street.
Make use of convenient amenities such as complimentary wireless internet access, concierge services, and wedding services. Additional features at this hotel include a television in a common area and a banquet hall.
Take advantage of the hotel's room service (during limited hours).
Featured amenities include a 24-hour business center, express check-in, and express check-out. Free self parking is available onsite.
Stay in one of 84 guestrooms featuring LCD televisions. Your bed comes with down comforters and premium bedding. Complimentary wired and wireless internet access keeps you connected, and cable programming provides entertainment. Private bathrooms with showers feature complimentary toiletries and bidets.</t>
  </si>
  <si>
    <t>Staycity Serviced Apartment</t>
  </si>
  <si>
    <t>www.skyscanner.com.ph/hotel_deeplink/4.0/PH/en-US/PHP/h_ad/222035148/2026-03-05/2026-03-06/hotel/hotel/hotels?legacy_provider_id=22&amp;rooms=1&amp;closed_user_group=general&amp;hb_data=2QtMLtMAyUq_g0fzDy2Y3Yq2yS7DHZwNepFE1M3Nic3gMovyNpTBDkHHz6iFRYhVMXJMtBwq72KmjsGq6GjbTZOdtPecyuAdDCDmZ_nvKxtPCVFSJMauNuYD-DOLBdeQ8p0SQ0iRf3dSDml4uWBDK0iPfyj57Cf0xPrjLCyqgjR1CWZiMCl17sfcmcSIgC41o8AsQK-mJ3-1I09lUU0SKy5NZNzdgPrqfKFYsvAfCWFbRyPv13rUyPA75JET8FlBZW4UIRpARcV8k3nu_HqY7JCGlJileubO1vfI2Riorz01xIeHgDllUshyEgx29MOjDHf-IDxePY3GWH1mhrdSFCbiFC-wYlLMa36pgz0GF1RMwNFnqRd6TgmQRjV1kbtCOlUey7lwizndjOwQG4FE1I6mDjqX0dKLp9W5UJFzkLZB&amp;q_datetime_utc=2026-03-05T14%3A42%3A20&amp;ticket_price=2903&amp;quote_id=-7001638443458062343&amp;utid_state=1&amp;channel=iphone&amp;price_without_closed_user_group=4096&amp;tm_place_name=Cebu&amp;deeplink_data=eyJmaWVsZHMiOnsic2lnbmF0dXJlIjoiZmNjMTJhYWM0YWYxYTkxNWMzOGRhMzAzNDY4MDBhODMifSwidXJsIjoiaHR0cHM6Ly93d3cuYWdvZGEuY29tL3BhcnRuZXJzL3BhcnRuZXJzZWFyY2guYXNweD9jaWQ9MTg0NjM4MyZoaWQ9NjExNDg5MjMmY3VycmVuY3k9UEhQJmNoZWNraW49MjAyNi0wMy0wNSZjaGVja291dD0yMDI2LTAzLTA2Jk51bWJlcm9mQWR1bHRzPTEmTnVtYmVyb2ZDaGlsZHJlbj0wJlJvb21zPTEmbWNpZD0zMDM4Jm1hc3RlclJvb21JZD05MTM3MzQ1MDgmbXB0PU1rWTBNMjFMVXpSd1VVNDVNbUkxYnpob1NXSnFOVVZNVHpaUWJIUjFUa1pJWW5oMlRHWTBaME5hVHpsYVRHVkVhVzEwVTIxQ2FHdERRV05VZUVjM1l6VmtWbGhQVUdGWWIyWlVSMmxuUFQwJlRvdGFsUHJpY2U9MjkwMy4wNCZUb3RhbFRheD0zMTEuMDQmVG90YWxGZWU9MC4wMCZUb3RhbFN1cmNoYXJnZT0wJm1jdXI9UEhQIn0%3D&amp;utid=05913132-44ac-0c33-c26e-360a551410fe&amp;tm_stars=3&amp;client_id=skyscanner_app&amp;price_policy=2&amp;pre_redirect_id=579e52d1-4897-5b37-8b86-97203a366d00&amp;tm_city_code=CEBP&amp;max_price=4355&amp;guests=1&amp;request_id=579e52d1-4897-5b37-8b86-97203a366d00&amp;tm_country_code=PH</t>
  </si>
  <si>
    <t>10.33363, 123.90771</t>
  </si>
  <si>
    <t>2nd Street, Villa Amores, Apas, Cebu City, Central Visayas, 6000, Philippines</t>
  </si>
  <si>
    <t>Located in Cebu City, 1.8 miles from Ayala Center Cebu, Staycity Serviced Apartment has accommodations with an outdoor swimming pool, free private parking and a fitness center.</t>
  </si>
  <si>
    <t>lyf Cebu City Managed by The Ascott Limited</t>
  </si>
  <si>
    <t>www.skyscanner.com.ph/hotel_deeplink/4.0/PH/en-US/PHP/h_h1/217968254/2026-03-05/2026-03-06/hotel/hotel/hotels?legacy_provider_id=927111&amp;rooms=1&amp;closed_user_group=mobile&amp;hb_data=dGiy_rzG874g9ydJ-mb-8BsCsH68h1rm5Nt89bK22QtCFo3y9p7DzkWpgAhmtwHiXcz1pgfeOuMg6m9GUGvC2uOkQYxNRluZtZI-FoRwI4vpjt8_bO6PEQPomWWBF-dypocxS-BMnDAslvg8fS7aW6HprybrI2o3aeFICOEgid-rM33Yju5RkgJS65jvqAuJoxkdgyxcSz0abeqOEVD1z6cDHN9dYPW1fp_Pu7XN_HZcFpy2YYBmk3Igl7RC_PybB1QHIBNidZluDIloKFBe3nWyTBc%3D&amp;q_datetime_utc=2026-03-05T14%3A42%3A21&amp;ticket_price=3241&amp;quote_id=-5732824101074064699&amp;utid_state=1&amp;channel=iphone&amp;price_without_closed_user_group=9404&amp;tm_place_name=Cebu&amp;deeplink_data=eyJmaWVsZHMiOnsic2lnbmF0dXJlIjoiYzgyYzM5MGU2YWJlZWVkODQxNzYwMTU5ODA5ZmZiMzQifSwidXJsIjoiaHR0cHM6Ly9waC5ob3RlbHMuY29tL0hvdGVsLVNlYXJjaD90cGlkPTMyMTQmbXBlPTE3NzI3MjE2NjgmZW5kRGF0ZT0yMDI2LTAzLTA2JmFkdWx0cz0xJmxvY2FsZT1lbl9QSCZjaGlkPTgzNmI1YmQ1LTEzMjUtNGExYy1hM2IxLTYxODkwNjYyY2EwMiZlYXBpZD00NCZtY3RjPTMmc3RhcnREYXRlPTIwMjYtMDMtMDUmbXBkPVBIUCZtcG49MzIzODg2NzE3JmN1cnJlbmN5PVBIUCZyYXRlcGxhbmlkPTQwNzM2MTQ0NCZtcG09MjQmbXBwPTAmbXBvPUVDJnNlbGVjdGVkPTU0NDgwMTY0Jm1wYj02MDAuNjAmbXBxPTI5MDQuMDAmbXBhPTI2NDAuMDAifQ%3D%3D&amp;utid=7e1ec38a-41a6-1867-25e0-0200e671eda0&amp;tm_stars=3&amp;client_id=skyscanner_app&amp;price_policy=2&amp;pre_redirect_id=ba736941-d8f5-eeb8-4c2f-0c465a2b63bf&amp;tm_city_code=CEBP&amp;max_price=3547&amp;guests=1&amp;request_id=ba736941-d8f5-eeb8-4c2f-0c465a2b63bf&amp;tm_country_code=PH</t>
  </si>
  <si>
    <t>10.312852, 123.893597</t>
  </si>
  <si>
    <t>Base Line Prestige (Tower 3), Juana Osmeña Street, Zapatera, Camputhaw, Cebu City, Central Visayas, 6000, Philippines</t>
  </si>
  <si>
    <t>A new concept to coliving in Cebu. lyf Cebu City stays true to the vison of lyf to be at the very pulse of what makes the city come alive. The first lyf property in Visayas and Mindanao region is strategically located in the Queen City of the South.
Social spaces such as Bond the Social Kitchen; Chill the Social Lounge; Burn the Social Gym; Say Hi the Check-In Counter; and Surf and Wash the Social Launderette allow for both spontaneous connections and deeper associations. The property understands a traveling lifestyle as a way to connect socially.
This residence or hotel has implemented the Ascott Cares 7 commitments to wellness; cleanliness and sustainability. Visit www.discoverasr.com/en/wellness to find out more.</t>
  </si>
  <si>
    <t>Castle Peak Hotel</t>
  </si>
  <si>
    <t>www.skyscanner.com.ph/hotel_deeplink/4.0/PH/en-US/PHP/h_ad/47041494/2026-03-05/2026-03-06/hotel/hotel/hotels?legacy_provider_id=22&amp;rooms=1&amp;closed_user_group=general&amp;hb_data=RfZwc6JiTL8443Xwo2GRJLMINg3iJCXsjIiBC7inYJRSkYmU7FuwwYaEUBO-Q4_geiXZgjli_MCqzlVi7OIVYPegEF5Fpa51cdH2-T7kTfZ39edW0WLxk_RtzhkH_9HigMKfeaKKVaA3-ylSDbPkJCiv6bpxjTUd55DU1iEFLGoF6E_iWg1RGRRYlRMRUgjAYpdXgQ7yboymtz5GIcnW5yksMiz3_XkHd5oQk9FTekyXOkCsgptkyt3DOKgHB-UHqZ87IayW7d-xTzw5uB45JBj7HFXkjqrLOyGFvXB9NJBx1gweXVfpcsFHddKvnOrOXAdX5NtH6tc5Z49rF5pVZCncKlZxYXb18nUV3PBKfUqlhVOyY_qxuc9E6Mk5MPbEl6j4p8QBr3vF--w711LOP22aR3_c8Pmp0wgxx3dzKUq9mcs%3D&amp;q_datetime_utc=2026-03-05T14%3A42%3A20&amp;ticket_price=1916&amp;quote_id=5119206545040274275&amp;utid_state=1&amp;channel=iphone&amp;price_without_closed_user_group=5578&amp;tm_place_name=Cebu&amp;deeplink_data=eyJmaWVsZHMiOnsic2lnbmF0dXJlIjoiNTkxNjllYzc1MGMxNDAwZjk5NDllOTE0MmRiZWE2MWMifSwidXJsIjoiaHR0cHM6Ly93d3cuYWdvZGEuY29tL3BhcnRuZXJzL3BhcnRuZXJzZWFyY2guYXNweD9jaWQ9MTg0NjM4MyZoaWQ9MTQ4NzU2JmN1cnJlbmN5PVBIUCZjaGVja2luPTIwMjYtMDMtMDUmY2hlY2tvdXQ9MjAyNi0wMy0wNiZOdW1iZXJvZkFkdWx0cz0xJk51bWJlcm9mQ2hpbGRyZW49MCZSb29tcz0xJm1jaWQ9MzMyJm1hc3RlclJvb21JZD0zMDY0NDA3Jm1wdD1NblZqZEhwcGFWcFRNalJXWWtOVFJXbERTWE5JVVRKS1UxWmhWVXM0WjNkUU5HaDJhRlJhYWxNclRFSXlOMUU1T1ZkTFIyTkdhR28wUm5SVGJrSTFPWFIwUWxOaVpYQlhaMVpJVkEmVG90YWxQcmljZT0xOTE2LjA1JlRvdGFsVGF4PTE4MC4yOSZUb3RhbEZlZT0xNjUuMjMmVG90YWxTdXJjaGFyZ2U9MCZtY3VyPVBIUCJ9&amp;utid=bc247fe8-1f92-0845-49a6-e4ed58d2f2fc&amp;tm_stars=3&amp;client_id=skyscanner_app&amp;price_policy=2&amp;pre_redirect_id=9552ef40-91ee-7e02-daa8-c781c8feb949&amp;tm_city_code=CEBP&amp;max_price=1916&amp;guests=1&amp;request_id=9552ef40-91ee-7e02-daa8-c781c8feb949&amp;tm_country_code=PH</t>
  </si>
  <si>
    <t>10.322608, 123.913874</t>
  </si>
  <si>
    <t>Oki-oki, F. Cabahug Street, Panagdait, Kasambagan, Cebu City, Central Visayas, 6000, Philippines</t>
  </si>
  <si>
    <t>With a stay at Castle Peak Hotel, you'll be centrally located in Cebu City, within a 5-minute drive of SM City Cebu and Waterfront Cebu City Casino. This spa hotel is 0.8 mi (1.2 km) from Ayala Center and 2.3 mi (3.7 km) from Colon Street.
Relax at the full-service spa, where you can enjoy massages and facials. You can take advantage of recreational amenities such as an outdoor pool, a sauna, and a fitness center. Additional amenities at this hotel include complimentary wireless internet access, concierge services, and a hair salon.
Enjoy local cuisine at The Dining Room, a restaurant which features a bar/lounge, or stay in and take advantage of the room service (during limited hours). Cooked-to-order breakfasts are available daily from 6:00 AM to 10:00 AM for a fee.
Featured amenities include a business center, complimentary newspapers in the lobby, and dry cleaning/laundry services. Free self parking is available onsite.
Make yourself at home in one of the 214 air-conditioned rooms featuring refrigerators and minibars. Complimentary wireless internet access keeps you connected, and cable programming is available for your entertainment. Private bathrooms with showers feature complimentary toiletries and slippers. Conveniences include phones, as well as safes and desks.</t>
  </si>
  <si>
    <t>KC Studio 1 at Horizons 101 Cebu</t>
  </si>
  <si>
    <t>www.skyscanner.com.ph/hotel_deeplink/4.0/PH/en-US/PHP/h_ad/178962686/2026-03-05/2026-03-06/hotel/hotel/hotels?legacy_provider_id=22&amp;rooms=1&amp;closed_user_group=general&amp;hb_data=8DTfhqQe96ksCm9ZJ2tGeuhIt1pkUIUjKSurojGaSm0-IVm_SBN4QPhxrBlhC2Ke20lmffqOMvHm163s33R2mhwtQQLi3m0PM_vGZU8CFf6rxNKdFbSkAbrpB1B1YUaCv4J46Fs0m9Hfb_bgVIHdbpQ_VQiuRynv4HN5WjldgmtbNq7mIPjCFO7-6135XekcRS29kDVPVV1QAGctKCj9LU1C14DjeWfu1dCJartJCJ-9W7y2uYbZ5wfo4Ab5ZAI4TWGKa1Yx91YqzCV7sLa8m0So9SyUHKpjXXPUoMxsVhw1w2KCHSxjHUHPCfoucNOKwMRnnp3zqEpXP37FnlUHhV5pt9TNv6n2vMnDDX74CpdwzaIDiDt3mi8pxY93oG6Kxx44wDG1BKWlVUGCefS85FKAnJ6pea6K7OjXj9I17MtV&amp;q_datetime_utc=2026-03-05T14%3A42%3A20&amp;ticket_price=1813&amp;quote_id=4101598521980611571&amp;utid_state=1&amp;channel=iphone&amp;price_without_closed_user_group=2353&amp;tm_place_name=Cebu&amp;deeplink_data=eyJmaWVsZHMiOnsic2lnbmF0dXJlIjoiZDQ2MDlmYTYwZDgxYWQ5OTM4YTMyMWE0ODQzYTQxODQifSwidXJsIjoiaHR0cHM6Ly93d3cuYWdvZGEuY29tL3BhcnRuZXJzL3BhcnRuZXJzZWFyY2guYXNweD9jaWQ9MTg0NjM4MyZoaWQ9Mjc5MzEwNTcmY3VycmVuY3k9UEhQJmNoZWNraW49MjAyNi0wMy0wNSZjaGVja291dD0yMDI2LTAzLTA2Jk51bWJlcm9mQWR1bHRzPTEmTnVtYmVyb2ZDaGlsZHJlbj0wJlJvb21zPTEmbWNpZD0zMDM4Jm1hc3RlclJvb21JZD00MDY3MDQxMDQmbXB0PU9HTlFkSGsyV2s5d1UwNXBhaTh5Tm5OUFFYVTJXRXRSWTFKdmJXSXZiMFpYTW5aS1NtbDNkMFZ6YTFSU1dGbENSRk5MZGpVMVUwdFVhbWRGYUVkQ1F5OVVVRzB5UlVWSVUzUldZMkZuUFQwJlRvdGFsUHJpY2U9MTgxMy4zOSZUb3RhbFRheD0xOTQuMjkmVG90YWxGZWU9MC4wMCZUb3RhbFN1cmNoYXJnZT0wJm1jdXI9UEhQIn0%3D&amp;utid=f6825ce1-4d1e-a745-1a44-773062e66414&amp;tm_stars=0&amp;client_id=skyscanner_app&amp;price_policy=2&amp;pre_redirect_id=335ea480-2bb5-48f7-81fb-1df47f7e3ba9&amp;tm_city_code=CEBP&amp;max_price=1813&amp;guests=1&amp;request_id=335ea480-2bb5-48f7-81fb-1df47f7e3ba9&amp;tm_country_code=PH</t>
  </si>
  <si>
    <t>10.31089, 123.89758</t>
  </si>
  <si>
    <t>General Maxilom Avenue, Santa Cruz, Camputhaw, Cebu City, Central Visayas, 6000, Philippines</t>
  </si>
  <si>
    <t>Just a 17-minute walk from Ayala Center Cebu and one mile from Museo Sugbo, KC Studio 1 at Horizons 101 Cebu features accommodations in Cebu City with an indoor pool.</t>
  </si>
  <si>
    <t>The Well Hotel</t>
  </si>
  <si>
    <t>www.skyscanner.com.ph/hotel_deeplink/4.0/PH/en-US/PHP/h_h1/129282013/2026-03-05/2026-03-06/hotel/hotel/hotels?legacy_provider_id=927111&amp;rooms=1&amp;closed_user_group=mobile&amp;hb_data=Uy_42K4L1UuV-OqeUTwFzY5UxfqO-GQZPxzXR0vED_v0ygqcc_Z6ovscpenWKhDIQCdx6VR6Z5SsWZH3dU2xZgJPGfEit_rZiVrHpSU7mMdaXExQKcDX1gN_qjP8mPffU0szjj-JSqhutm1hxR3ekponmTynkxyNfsXbMi17JD93rsn2pyy4syRYsi1UgV7Ls5kCG2r8l4mFmEXa73USDT3fCA34bEubh51QkZi89TILKZQPN8ecZDrzzBEfjBpGczRDy03BxFWFYQILarFenlCtMSQ%3D&amp;q_datetime_utc=2026-03-05T14%3A42%3A20&amp;ticket_price=1710&amp;quote_id=4873963735717391747&amp;utid_state=1&amp;channel=iphone&amp;price_without_closed_user_group=1900&amp;tm_place_name=Cebu&amp;deeplink_data=eyJmaWVsZHMiOnsic2lnbmF0dXJlIjoiZTc1MjgyOGQ0MTM3NDk2MjcxZTJkODA1NmQ5Yzk5ZGMifSwidXJsIjoiaHR0cHM6Ly9waC5ob3RlbHMuY29tL0hvdGVsLVNlYXJjaD90cGlkPTMyMTQmbXBlPTE3NzI3MjAyMjYmZW5kRGF0ZT0yMDI2LTAzLTA2JmFkdWx0cz0xJmxvY2FsZT1lbl9QSCZjaGlkPWFjZGUxMGIyLTI5MTMtNGU0Mi05MjM5LWU0NDNmMzdlYTJlNSZlYXBpZD00NCZtY3RjPTMmc3RhcnREYXRlPTIwMjYtMDMtMDUmbXBkPVBIUCZtcG49MjAxNjExNTYyJmN1cnJlbmN5PVBIUCZyYXRlcGxhbmlkPTI4ODI3ODkwMiZtcG09MjQmbXBwPTEmbXBvPUVDJnNlbGVjdGVkPTE1NzUzMDY5Jm1wYj00MzMuODgmbXBxPTEyNzYuMTImbXBhPTEyNzYuMTIifQ%3D%3D&amp;utid=9f05fdf2-27e7-93cd-e849-65b6de1a8323&amp;tm_stars=2&amp;client_id=skyscanner_app&amp;price_policy=2&amp;pre_redirect_id=ee8e84cf-402f-b98b-cf77-912273d77f15&amp;tm_city_code=CEBP&amp;max_price=3345&amp;guests=1&amp;request_id=ee8e84cf-402f-b98b-cf77-912273d77f15&amp;tm_country_code=PH</t>
  </si>
  <si>
    <t>10.30487, 123.89826</t>
  </si>
  <si>
    <t>F. Ramos Street, Cogon Ramos, Cebu City, Central Visayas, 6000, Philippines</t>
  </si>
  <si>
    <t>With a stay at Well Hotel Cebu in Cebu City (Cogon Ramos), you'll be within a 5-minute drive of Colon Street and SM City Cebu. This hotel is 2 mi (3.2 km) from Ayala Center and 2.4 mi (3.8 km) from Waterfront Cebu City Casino.
Make use of convenient amenities such as complimentary wireless internet access, concierge services, and a banquet hall.
For lunch or dinner, stop by D Cafe, a restaurant that specializes in Filipino cuisine. Dining is also available at the coffee shop/cafe, and room service (during limited hours) is provided. Buffet breakfasts are available for a fee.
Featured amenities include a business center, dry cleaning/laundry services, and a 24-hour front desk. Event facilities at this hotel consist of a conference center and meeting rooms. A roundtrip airport shuttle is provided for a surcharge (available 24 hours), and free self parking is available onsite.
Make yourself at home in one of the 34 air-conditioned rooms featuring refrigerators and flat-screen televisions. Complimentary wireless internet access keeps you connected, and cable programming is available for your entertainment. Private bathrooms with showers feature complimentary toiletries and bidets. Conveniences include phones, as well as desks and coffee/tea makers.</t>
  </si>
  <si>
    <t>Cebu Parklane International Hotel</t>
  </si>
  <si>
    <t>www.skyscanner.com.ph/hotel_deeplink/4.0/PH/en-US/PHP/h_h1/46980237/2026-03-03/2026-03-04/hotel/hotel/hotels?legacy_provider_id=927111&amp;rooms=1&amp;closed_user_group=mobile&amp;hb_data=WNic1YparAZx8ZPy6UWomtkRGWAtSDxioGBbtiLZsHOJ6S_JLMy3NGu7L_WCptuyT_VUrAa_SU9daFqjlv6UvhL9Wk83EJGGcKAdoZAxBTyw6g0xRIH7YN4aaqQMyEglEyVQkAaytABXDswYVaSUZSgHYfqxKzIeB7q6ceHV31EoeYnrmbb3gGLM9Ky7cnjA9ZkVr5cZQvp_B4OQ77DgOJXgsUGA-rzjsTmUu8-01AXtfjybbMXvVbfvCFHVvL2eaDeBiT1m9X86XSoMz_UVMIMqkI4%3D&amp;q_datetime_utc=2026-03-03T09%3A28%3A32&amp;ticket_price=4774&amp;quote_id=-4737649868336329558&amp;utid_state=1&amp;channel=iphone&amp;price_without_closed_user_group=7125&amp;tm_place_name=Cebu&amp;deeplink_data=eyJmaWVsZHMiOnsic2lnbmF0dXJlIjoiMDc5ZDNkOTk1NDcxZjAzZDlhMzc1YmM3ODkwNjIyMDMifSwidXJsIjoiaHR0cHM6Ly9waC5ob3RlbHMuY29tL0hvdGVsLVNlYXJjaD90cGlkPTMyMTQmbXBlPTE3NzI1Mjc4OTMmZW5kRGF0ZT0yMDI2LTAzLTA0JmFkdWx0cz0xJmxvY2FsZT1lbl9QSCZjaGlkPWEwN2JjNTU2LTNkMWEtNDU3OS04NWZmLTNkYzRhZDVkZWIyOSZlYXBpZD00NCZtY3RjPTMmc3RhcnREYXRlPTIwMjYtMDMtMDMmbXBkPVBIUCZtcG49MjAwODk1NjMxJmN1cnJlbmN5PVBIUCZyYXRlcGxhbmlkPTQwMTA3NDc0MyZtcG09MjQmbXBwPTEmbXBvPUVDJnNlbGVjdGVkPTIzMjYwMjYmbXBiPTUxMS40NyZtcHE9NDI2Mi4yOCZtcGE9NDI2Mi4yOCJ9&amp;utid=69551800-87e8-7f0b-758e-297373f22980&amp;tm_stars=3&amp;client_id=skyscanner_app&amp;redirect_delay=1000&amp;price_policy=2&amp;pre_redirect_id=88b0ec36-c7b5-3ac6-2896-8ae1cc09baaf&amp;tm_city_code=CEBP&amp;max_price=7606&amp;guests=1&amp;request_id=88b0ec36-c7b5-3ac6-2896-8ae1cc09baaf&amp;tm_country_code=PH</t>
  </si>
  <si>
    <t>10.320261, 123.903079</t>
  </si>
  <si>
    <t>Bean Date, J. Solon Street, Luz, Cebu City, Central Visayas, 6000, Philippines</t>
  </si>
  <si>
    <t>Located at the heart of Cebu City, 4-minute drive from Ayala Center Cebu and 14-minute drive from SM City Cebu, Cebu Parklane International Hotel features an outdoor swimming pool, a fitness center with sauna, and 3 dining options.</t>
  </si>
  <si>
    <t>Lex Hotel Cebu</t>
  </si>
  <si>
    <t>www.skyscanner.com.ph/hotel_deeplink/4.0/PH/en-US/PHP/h_fd/115481130/2026-03-05/2026-03-06/hotel/hotel/hotels?legacy_provider_id=927050&amp;rooms=1&amp;closed_user_group=general&amp;hb_data=N9jrN9mwTN3W6RfIQ6rbhx19Hu2Vq68PuOzylptl9i0hdBTMfcOvPItzC3dgnKSk9uE0AQxVLw5XON0Bk9lJC7PyPIgwYfmhPL4L9qrW-gjNEA5IS3dlcOk23oTEN69iQQYRjTUsrvlu0GjBJ6XR90hX8dOS65FDjTkTL28pVLULXzXfHvYf0L7rbehP8l02fFvz4_tfBAm7j-RbXDbbCpKODB7DDHGcyM8rM62u4hF3UV-7SUUlcuvm_NYvoE56HlgIvNE0G7vrv_iUNhHSwtC4iJhxtp5orKbk66xRF8Ej40QFnscmwEEY2Qq_wbg-eIqBxdJePAZvk1QH1Z5hSFMKppBhBJf_ol3SO4VK3EE0Zwa8OJRllMVmW-7zxcTOybSRhqSnjj6LkeyNh2S1W3p86WKzkTSCiIjaUdZ0YwZszQ%3D%3D&amp;q_datetime_utc=2026-03-05T14%3A42%3A22&amp;ticket_price=3573&amp;quote_id=3299294763196338098&amp;utid_state=1&amp;channel=iphone&amp;price_without_closed_user_group=7680&amp;tm_place_name=Cebu&amp;deeplink_data=eyJmaWVsZHMiOnsic2lnbmF0dXJlIjoiZjU1NDAyNmY0OWExMGNjZDkyYzQ5ODgxYThhZjlhZGUifSwidXJsIjoiaHR0cHM6Ly9kZWFscy52aW8uY29tP3NpZz03NWFlOTk0N2RhNDhkNjVjNTUxMjJhZDA1MzNiOWUzM2I0OTIxMzhkMTg2ZTgzYjhhZjBiMzVkOTZlZjI4N2RhMzIzNDMxMzMzMjM2MzQzMzM4JnNpZy1pc3M9bWV0YSZ0dXJsPWh0dHBzJTNBJTJGJTJGdmlvLmNvbSUyRkhvdGVsJTJGU2VhcmNoJTNGY2hlY2tJbiUzRDIwMjYtMDMtMDUlMjZjaGVja091dCUzRDIwMjYtMDMtMDYlMjZjdXJyZW5jeSUzRFBIUCUyNmVwdiUzRE1TNHklMjZlc2QlM0RBQmlXYWN2ZmhjRHNxckk2MkZYTGhfZkFRMDFHRWwtNi1VTkFPNlR1Nmw5SFNYTkVPN2pSS3Y5QjliYS1PZXRnV1B1U2I1VllLMkNRVjU4V1kxcXVlalZLWmxSQUJsZUFUVENjc19PY3V5V1BRUmJQb1pnRG5yVSUyNTNEJTI2Zm9yY2VDdXJyZW5jeUNoYW5nZSUzRDElMjZmb3JjZUxhbmd1YWdlQ2hhbmdlJTNEMSUyNmhvdGVsSWQlM0QxODQzODE1JTI2bGFiZWwlM0RzcmMlMjUzRHNreXNjYW5uZXIlMjUyNnVjb3VudHJ5JTI1M0RQSCUyNTI2dWRldmljZSUyNTNEbW9iaWxlJTI1MjZob3RlbCUyNTNEMTg0MzgxNSUyNTI2ZGF5JTI1M0Q1JTI1MjZtb250aCUyNTNEMDMlMjUyNnllYXIlMjUzRDIwMjYlMjUyNmxvcyUyNTNEMSUyNTI2b2ZmZXJpZCUyNTNEb3Z2a0lIWjJaeFVRJTI1MjZwcmljZSUyNTNEMzU3My4zOCUyNTI2Y3VycmVuY3klMjUzRFBIUCUyNTI2dXNlcmxhbmclMjUzRGVuJTI1MjZfdGglMjUzRDk2MDhlYjQ0OTc3ZmE0NDhhZWJmN2M2ZDZmMDViOTRmYmQzZWYyZjZjMjBmOWIwNyUyNTI2ZHRzJTI1M0QxNzcyNzIwMjI5JTI1MjZvbHV0JTI1M0QxNzcyNzIwMjI3JTI1MjZjYW5QYXlMYXRlciUyNTNEZmFsc2UlMjUyNnJlcXVlc3RVc2VyR3JvdXAlMjUzRCUyNTI2b2ZmZXJVc2VyR3JvdXAlMjUzRHB1YmxpYyUyNmxhbmclM0RlbiUyNm90aSUzRFIxcGNjT1lsbV80JTI2cHJlZmVycmVkUmF0ZSUzRDM1NzMuMzglMjZwcm9maWxlJTNEcjJkMm03M2tuOCUyNnJvb21zJTNEMSUyNnVzZXJDb3VudHJ5JTNEUEglMjZ1dG1fY2FtcGFpZ24lM0Rza3lzY2FubmVyJTI2dXRtX21lZGl1bSUzRGNwYyUyNnV0bV9zb3VyY2UlM0Rza3lzY2FubmVyIn0%3D&amp;utid=829a11c6-2519-5d92-b8a5-d766f480252c&amp;tm_stars=4&amp;client_id=skyscanner_app&amp;price_policy=2&amp;pre_redirect_id=2058da26-cb6d-9bc4-dc56-5993e64ecde8&amp;tm_city_code=CEBP&amp;max_price=4725&amp;guests=1&amp;request_id=2058da26-cb6d-9bc4-dc56-5993e64ecde8&amp;tm_country_code=PH</t>
  </si>
  <si>
    <t>10.317319, 123.893422</t>
  </si>
  <si>
    <t>Kai Restaurant, Juana Osmeña Extension, Camputhaw, Cebu City, Central Visayas, 6000, Philippines</t>
  </si>
  <si>
    <t>With a stay at Lex Hotel Cebu, you'll be centrally located in Cebu City, within a 5-minute drive of Ayala Center and Waterfront Cebu City Casino. This hotel is 2.2 mi (3.5 km) from SM City Cebu and 3.4 mi (5.4 km) from SM Seaside City Cebu.
Take advantage of recreation opportunities including an outdoor pool and a fitness center. This hotel also features complimentary wireless internet access, concierge services, and wedding services. Guests can get to nearby shops on the complimentary shuttle.
Enjoy international cuisine at Kai, a restaurant which features a bar/lounge, or stay in and take advantage of the 24-hour room service. Buffet breakfasts are available daily from 7:00 AM to 10:00 AM for a fee.
Featured amenities include complimentary wired internet access, a business center, and complimentary newspapers in the lobby. Event facilities at this hotel consist of a conference center and meeting rooms. A roundtrip airport shuttle is provided for a surcharge (available 24 hours), and free valet parking is available onsite.
Make yourself at home in one of the 86 individually decorated guestrooms, featuring iPod docking stations and minibars. Your room comes with a memory foam bed. Wired and wireless internet access is complimentary, while 32-inch flat-screen televisions with satellite programming provide entertainment. Bathrooms feature showers with rainfall showerheads and complimentary toiletries.</t>
  </si>
  <si>
    <t>Cozy Studio Condo at Horizon101</t>
  </si>
  <si>
    <t>www.skyscanner.com.ph/hotel_deeplink/4.0/PH/en-US/PHP/h_bc/222423391/2026-03-03/2026-03-04/hotel/hotel/hotels?legacy_provider_id=13&amp;rooms=1&amp;closed_user_group=apps&amp;hb_data=Fi5KIetYm_Na7AzIk-qOdGmPtAJ0a5_k-cbVmvxH2epYPmFrcEFkvWl0U4grkUKrvyX61c28MbE148gtUxSpr_M4wU0jMz0DnRTtduZ4OSGUEY0aKw6Lx1xmkn4cnSEFvPQWbP4MDyqR5Ur94OWij5oh7HCTeet8QMoSP3twoCHmj2RsdMo8tR2c4mKkfRGiFCEljrL8JErrCDugP8OCe9mGJ5rODAuU-wL3vuEwIwMQa8UUb7DxNQsJS-oNpxkpPCkRjq-0f1KJo3-LNrRAdLfAPRq8xrLp0AOc7VZpj2-JFSZeJleZSu5h03cBxw26oZW0_Q4SXR_tdEoV4b_YcgASojHfTWLWE3QfZREiUvt8FImFuTLTAKHNHRtUVBnrxLzJ3lN2NLZD9NV0DlBPTmKIQhXg63qS8hpDiyTEbScE2yw%3D&amp;q_datetime_utc=2026-03-03T09%3A28%3A31&amp;ticket_price=1895&amp;quote_id=43810755319107650&amp;utid_state=1&amp;channel=iphone&amp;price_without_closed_user_group=2495&amp;tm_place_name=Cebu&amp;deeplink_data=eyJmaWVsZHMiOnsic2lnbmF0dXJlIjoiM2M1YzUxODUxOGYwZmJhMDZkNjRlYzI5ZTg0MDllOGYiLCJibG9ja19pZCI6IjEzMDQwNTY2MDFfNDAzMjY3OTEwXzFfMF8wIn19&amp;utid=a22385a5-75ab-43d3-17df-c5febe3ae733&amp;tm_stars=0&amp;client_id=skyscanner_app&amp;redirect_delay=1000&amp;price_policy=2&amp;pre_redirect_id=b235d42b-1ed7-4ad0-5a4a-ab879fb86321&amp;tm_city_code=CEBP&amp;max_price=1895&amp;guests=1&amp;request_id=b235d42b-1ed7-4ad0-5a4a-ab879fb86321&amp;tm_country_code=PH</t>
  </si>
  <si>
    <t>10.31084, 123.89725</t>
  </si>
  <si>
    <t>Just a 17-minute walk from Ayala Center Cebu and 1.1 miles from Museo Sugbo, Cozy Studio Condo at Horizon101 features accommodations in Cebu City with an outdoor swimming pool.</t>
  </si>
  <si>
    <t>Bayfront Hotel Cebu Capitol Site</t>
  </si>
  <si>
    <t>www.skyscanner.com.ph/hotel_deeplink/4.0/PH/en-US/PHP/h_bc/205053012/2026-03-03/2026-03-04/hotel/hotel/hotels?legacy_provider_id=13&amp;rooms=1&amp;closed_user_group=general&amp;hb_data=lsU3TxUTGSfU10qsKs77okbcmThNNGRBeuY24stKh2FiOc9m8JkpB_ZdF7Wqwj_tNXjDKanwj-wCMgCVZ2rGN6PY2jJCIi9osdJ_KOtq9sv5qdON5ieGQOP2I_mtzJJktyC0BRXQuB3M8ijw_4gNLum7ZlcIWCtQusEiHxb3LQGdoQdSQtJlHkKK3V0vAMwLdZ46KvD0A5pX0Un09kZQQO4ZxvkGia5xcQa1tk1d8iMgCy9qZNdtljwlRjUJXQw447xmXHFvYoM7fPMgaQHyRYUPJa35P1IgJug3zVqjNBf8XU1RcyS0QwbM_2M5_QjMo6BZBSW-2cYZ-2tk_U9RJ4JLzkcHbEb0sx2suuP38uCvpIFoI4WzECdIohwBUnXpjoJwtnuPaBBoq3X0ggUBrsSoiYRHPM_DAhSu3sYCDB-74gGFIQ%3D%3D&amp;q_datetime_utc=2026-03-03T09%3A28%3A31&amp;ticket_price=2895&amp;quote_id=7818259520786074490&amp;utid_state=1&amp;channel=iphone&amp;price_without_closed_user_group=6320&amp;tm_place_name=Cebu&amp;deeplink_data=eyJmaWVsZHMiOnsic2lnbmF0dXJlIjoiOWIzN2M0YjY3NGEwYmU2ZGU1NjFiNjc4MWNhZGY4YTEiLCJibG9ja19pZCI6InYxX0NnRXRFTXdDR2lnS0hUSXdNall0TURNdE1ETlVNREE2TURBNk1EQXVNREF3S3pBM09qQXdFQUVZM3dFb0FUZ0JJZ0lJQVE9PV9DaW9Jdkw3cnF3SVFBaGltbmVlb0FTQzRBeWoyMEpNSk1BSkFBVW9MTUVReE1EQlFYekV3TUZCUW1BVVNCZ2dCSWdJTUJCb0VLQUl3QVNJRUNBSVlBZz09In19&amp;utid=8d4f05e4-5972-04b1-6f90-a105e805a165&amp;tm_stars=3&amp;client_id=skyscanner_app&amp;redirect_delay=1000&amp;price_policy=2&amp;pre_redirect_id=dd0c0f84-6ccf-0ab0-37e1-1d982020738e&amp;tm_city_code=CEBP&amp;max_price=6930&amp;guests=1&amp;request_id=dd0c0f84-6ccf-0ab0-37e1-1d982020738e&amp;tm_country_code=PH</t>
  </si>
  <si>
    <t>10.31366, 123.8929</t>
  </si>
  <si>
    <t>Bayfront Hotel Cebu - Capitol Site, F. Ramos Extension, Camputhaw, Cebu City, Central Visayas, 6000, Philippines</t>
  </si>
  <si>
    <t>With a stay at Bayfront Hotel Cebu - Capitol Site in Cebu City (Capitol Site), you'll be within a 5-minute drive of Colon Street and Ayala Center. This hotel is 2 mi (3.3 km) from SM City Cebu and 2 mi (3.1 km) from Waterfront Cebu City Casino.
Be sure to enjoy recreational amenities including an outdoor pool and a fitness center. Additional features at this hotel include complimentary wireless internet access, concierge services, and a television in a common area.
At Bayfront Hotel Cebu - Capitol Site, enjoy a satisfying meal at the restaurant. Wrap up your day with a drink at the bar/lounge. A complimentary buffet breakfast is served daily from 6:00 AM to 10:00 AM.
Featured amenities include a 24-hour front desk, luggage storage, and a safe deposit box at the front desk. A roundtrip airport shuttle is provided for a surcharge (available 24 hours), and free self parking is available onsite.
Make yourself at home in one of the 168 air-conditioned rooms featuring Smart televisions. Complimentary wireless internet access keeps you connected, and cable programming is available for your entertainment. Bathrooms feature showers, hair dryers, and slippers. Conveniences include desks and electric kettles, and housekeeping is provided daily.</t>
  </si>
  <si>
    <t>Red Planet Cebu</t>
  </si>
  <si>
    <t>www.skyscanner.com.ph/hotel_deeplink/4.0/PH/en-US/PHP/h_bc/134679883/2026-03-05/2026-03-06/hotel/hotel/hotels?legacy_provider_id=13&amp;rooms=1&amp;closed_user_group=apps&amp;hb_data=dQ11iDucGxtDpBOTraaF-HI-x4FdQlPK9BfthHK5KT4-xLQkxN9zNz4_lJfga3oSKuHcAHba0M5Q7EWDBtfpe5_VaIUlVKl67-UVPpqx4YNHtRcUzD2OddF7xwRftbuHpa9vfU3g5SWIyhiZNUY64h9ysvyHHLObl4jsIaWKS7M6XIlnqbmYU1LyBTTHu8h9M6EYgbAuethf64w822lo__lVwHXEZJAqo6a0dCe4mTQMEIRowY6nujrDy8wht1iUvDQa7zzWmYoXJSwGoWMgGeljb-1BP-_ogxKzRzW-s2aC8SXbsgrDzEOkvYQm2JG5N-wvbSgevgo31Ss4c7-d_Tv1ldgD358ergRRPnQw2e13oZAIXZVSaDSxP-uiDCe95S7s1Uxr3CndEB7gR-8h37mF0xc5tKmcynNe109O1ohkJwAzwPU%3D&amp;q_datetime_utc=2026-03-05T14%3A42%3A26&amp;ticket_price=2035&amp;quote_id=8737052117465558436&amp;utid_state=1&amp;channel=iphone&amp;price_without_closed_user_group=3219&amp;tm_place_name=Cebu&amp;deeplink_data=eyJmaWVsZHMiOnsic2lnbmF0dXJlIjoiYWExNDg1ZTRhZDdhMzdkZjdiMWQyMTBjYzQ3OTA4MjEiLCJibG9ja19pZCI6IjM3NDUyNzAyXzg4ODI4NTY2XzBfMF8wXzU0MTUzIn19&amp;utid=b7cdbf8e-7126-6da1-bdd4-fe30b8659864&amp;tm_stars=3&amp;client_id=skyscanner_app&amp;price_policy=2&amp;pre_redirect_id=4720735e-ff4e-dbc7-aa11-9cedee77a26e&amp;tm_city_code=CEBP&amp;max_price=2234&amp;guests=1&amp;request_id=4720735e-ff4e-dbc7-aa11-9cedee77a26e&amp;tm_country_code=PH</t>
  </si>
  <si>
    <t>10.317756, 123.902491</t>
  </si>
  <si>
    <t>Red Planet Cebu, 36, Archbishop Reyes Avenue, Camputhaw, Cebu City, Central Visayas, 6000, Philippines</t>
  </si>
  <si>
    <t>parking, wifi, elevator, air_conditioning, non-smoking, internet_access, 24-hour_front_desk_service, smoking_areas, multilingual_staff, safe_deposit_box, car_rental, television, desk, shower, shuttle_service, luggage_storage, airport_shuttle, accessible, wheelchair_accessible, connecting_rooms, satellite_tv, hairdryer</t>
  </si>
  <si>
    <t>With a stay at Red Planet Cebu, you'll be centrally located in Cebu, within a 5-minute drive of SM City Cebu and Cebu International Convention Center.
This hotel is 3.7 mi (5.9 km) from SM Seaside City Cebu and 0.5 mi (0.7 km) from Cebu Business Park.
This smoke-free hotel was built in 2012.
Grab a bite from the grocery/convenience store serving guests of Red Planet Cebu.
Featured amenities include a 24-hour front desk, a safe deposit box at the front desk, and an elevator.
Free self parking is available onsite.
Make yourself at home in one of the 150 air-conditioned rooms featuring LCD televisions.
Your room comes with a memory foam bed. Complimentary wireless Internet access keeps you connected, and cable programming is available for your entertainment.
Private bathrooms with showers feature complimentary toiletries and bidets.</t>
  </si>
  <si>
    <t>www.skyscanner.com.ph/hotel_deeplink/4.0/PH/en-US/PHP/h_ct/130399099/2026-03-03/2026-03-04/hotel/hotel/hotels?legacy_provider_id=31&amp;rooms=1&amp;closed_user_group=general&amp;hb_data=WqP9Vpf_BhwjRe9YCIcTzQemuZk4ci4hc_esN046TVgz3IUCLfLPufFuW022Odb690gfuhgQveQBZl84DLltOp3p_319MkXIhyH_Sh0DZze4FjhYccUj92GskLarm3KiVLgGlRoXCD9pi6ubzRLxjxsSxAqKAfk96eOfskdTpNMosGJkX-9eZ8cIxhOcdCEay4172uhLK94k0ZhUO6kbxbFaiMWitMnh0qsAiLe2rRefuwTgz8VWEeOb4J4f6x6rOhIYQ8bfKLYkUyiL_1GP9hwLQssHmsC_DGzdQr2RM4Nqz3pNBnIvtvLsGhCdLPCyotEN5xgJc8PGPtoBVSVztXBbgsiu50FJAjOD7pFOcenXR7_mO_M8nGtq6QtbTRXR8hi9EOaZukQU4jwUBhfAlPvX9txy8x8XVOaGirft0Q%3D%3D&amp;q_datetime_utc=2026-03-03T09%3A28%3A31&amp;ticket_price=2856&amp;quote_id=-4417429884720709886&amp;utid_state=1&amp;channel=iphone&amp;price_without_closed_user_group=7153&amp;tm_place_name=Cebu&amp;deeplink_data=eyJmaWVsZHMiOnsic2lnbmF0dXJlIjoiZDc5ZmU1MjIyNDBkZGJiNDMyODlmNzg2MDg0ZDdiNTkifSwidXJsIjoiaHR0cHM6Ly9waC50cmlwLmNvbS9ob3RlbHMvcmVkaXJlY3Q%2FaG90ZWxpZD0xMjg0MzI3JmNpdHk9MzU4MzEmQWxsaWFuY2VpZD0xMjYwNyZzaWQ9ODg4ODMyJmNoZWNraW49MjAyNi0wMy0wMyZjaGVja291dD0yMDI2LTAzLTA0JnNob3BwaW5naWQ9YzZkODhlMDMzZjI4NDNhYTg5NjU1MzFiNzYxZGJjMDQmYWR1bHQ9MSZjaGlsZHJlbj0wJmFnZXM9Jmxhbmd1YWdlPWVucGgmbG9jYWxlPWVuX1BIJnJvb21pZD0xNTQ4Njg2NDk0JnN3aWQ9MCZwYXk9UFAmZmd0PTEmY3JuPTEmY3Vycj1QSFAmd2twPTEmc3RhbmQ9SDRzSUFBQUFBQUFBX3dENkFBWF9DbDhLQWhnQkVnUUlBUkFBR2xNSW5xbTg0Z1VTQVRJWUFEQzBDemkzYXBnQjU3Rk9xQUVBdUFFQ3dBRUMwUUd1Ui1GNmxQeWlRT0VCWElfQzlTaFBwa0RvQWVYQy1nS0lBaUNKQkFBQUFBQUFBQUFBb0FRQW9RVXBYSV9DOVRCZ1FCb2dZelprT0RobE1ETXpaakk0TkROaFlUZzVOalUxTXpGaU56WXhaR0pqTURRZ0JDaVd3cHJOQmtnQlVnWmxNekJtWXpCYUhBb0RTVVJTRWNwb1kzTjF5am9fR2dOUVNGQWg4ZlJLV1lZNHZqOWlCV1Z1WDFCSWFMb1VjQUY0QUlvQkIwZ0JlQURJQVFHcUFRRHlBU0pqTm1RNE9HVXdNek5tTWpnME0yRmhPRGsyTlRVek1XSTNOakZrWW1Nd05GOHhrZ0lCTkpvQ0FBQUFBUF9fQVFBQV9fOU9IbzRwLWdBQUFBIn0%3D&amp;utid=10cab2df-3b3f-582d-83f1-534f6b54c70a&amp;tm_stars=3&amp;client_id=skyscanner_app&amp;redirect_delay=1000&amp;price_policy=2&amp;pre_redirect_id=f59bee8d-a215-6796-3bd1-bfb5715d8041&amp;tm_city_code=CEBP&amp;max_price=5220&amp;guests=1&amp;request_id=f59bee8d-a215-6796-3bd1-bfb5715d8041&amp;tm_country_code=PH</t>
  </si>
  <si>
    <t>www.skyscanner.com.ph/hotel_deeplink/4.0/PH/en-US/PHP/h_h1/212595533/2026-03-03/2026-03-04/hotel/hotel/hotels?legacy_provider_id=927111&amp;rooms=1&amp;closed_user_group=mobile&amp;hb_data=a-rvrYSBaBVbBjtCCarNitMshNFLeOjW6aS_ea56gAcKz6ztg4W4jbszw3oV-AHkAMCAfyWChHbZabUwGoqoHWw1v5sK-YjD88TezuoJmwkVk4UexSGGsyJV1cKwMNOvSdtvJ4xiQ_kwIRpF2SfcTHvltVJ_fEWyqrZ1yU5axCEMYp9C4AWNKd_mca5tgl2cF7-PIY5IHSc5VBdlaZrhar2EIHbflhliAChNVN6KZwqRlLwJWLA81KeZYUVT2Hp6hOvONlVXi6iWkJ8yRkAtRyO4zD8%3D&amp;q_datetime_utc=2026-03-03T09%3A28%3A30&amp;ticket_price=2943&amp;quote_id=3786924891117513549&amp;utid_state=1&amp;channel=iphone&amp;price_without_closed_user_group=6304&amp;tm_place_name=Cebu&amp;deeplink_data=eyJmaWVsZHMiOnsic2lnbmF0dXJlIjoiNTEwMThkYjJjYmNmMmY5MjY2MTcwZTA0ZWUxYzYyZmIifSwidXJsIjoiaHR0cHM6Ly9waC5ob3RlbHMuY29tL0hvdGVsLVNlYXJjaD90cGlkPTMyMTQmbXBlPTE3NzI1Mjc4OTMmZW5kRGF0ZT0yMDI2LTAzLTA0JmFkdWx0cz0xJmxvY2FsZT1lbl9QSCZjaGlkPWEwN2JjNTU2LTNkMWEtNDU3OS04NWZmLTNkYzRhZDVkZWIyOSZlYXBpZD00NCZtY3RjPTMmc3RhcnREYXRlPTIwMjYtMDMtMDMmbXBkPVBIUCZtcG49MzIzNjM0OTgxJmN1cnJlbmN5PVBIUCZyYXRlcGxhbmlkPTM5MjQwMTA4OCZtcG09MjQmbXBwPTEmbXBvPUVDJnNlbGVjdGVkPTk5NTk2Mjc0Jm1wYj01NDUuNTImbXBxPTI2MzcuNjkmbXBhPTIzOTcuOTAifQ%3D%3D&amp;utid=a9b85e5d-2f70-2a22-9c62-0bf4d4778316&amp;tm_stars=3&amp;client_id=skyscanner_app&amp;redirect_delay=1000&amp;price_policy=2&amp;pre_redirect_id=9f8f09c9-0d60-0bd7-b705-a25ddf7d5899&amp;tm_city_code=CEBP&amp;max_price=5396&amp;guests=1&amp;request_id=9f8f09c9-0d60-0bd7-b705-a25ddf7d5899&amp;tm_country_code=PH</t>
  </si>
  <si>
    <t>www.skyscanner.com.ph/hotel_deeplink/4.0/PH/en-US/PHP/h_ct/71783459/2026-03-05/2026-03-06/hotel/hotel/hotels?legacy_provider_id=31&amp;rooms=1&amp;closed_user_group=general&amp;hb_data=komG-rZxXxBVgNvUKTXVEP7LYhYFJCy9QtxvICch6kncSFzldMP4qkPn4pcxtOV2INZTk335VfRgT_XrX0igvbn7vI8-VDu-dBB8A3NUere9AJQERR7v2jPc8wHHVUrd46MdUeiYYvvqiWZI4gwMawgMJHuC9p7MRkuOad8mT3jJnBYz-OM_upHgQeB2-muWGdUz7uXQz4vHcRfuFt-zo_qH10M4OfOOy962xGh3apxYlvzUo_r76W40DkdglshAwE1aKy1U2trnHyFHjLOZlwrwl2sPTM-RkodBvXVnYhcMiHy_mHZq4JutMWsOv40jGSZGa4dZvj5qWHH0VsdWZkoAjQEL9HL9gsIjn9705EjuGBATMEo6NkDVoY5F3b0gxnxFY-9JTxUOfdGPgrh8_i6Y5_aWgur1TUn7rkhB5Q%3D%3D&amp;q_datetime_utc=2026-03-05T14%3A42%3A26&amp;ticket_price=7780&amp;quote_id=1716902737326366037&amp;utid_state=1&amp;channel=iphone&amp;price_without_closed_user_group=15582&amp;tm_place_name=Cebu&amp;deeplink_data=eyJmaWVsZHMiOnsic2lnbmF0dXJlIjoiYWY2NWM0ZWRlOThhZTk5ZTE1ZTc4ZWJhOWU4N2NmZTEifSwidXJsIjoiaHR0cHM6Ly9waC50cmlwLmNvbS9ob3RlbHMvcmVkaXJlY3Q%2FaG90ZWxpZD05OTI4ODUmY2l0eT0zNTgzMSZBbGxpYW5jZWlkPTEyNjA3JnNpZD04ODg4MzImY2hlY2tpbj0yMDI2LTAzLTA1JmNoZWNrb3V0PTIwMjYtMDMtMDYmc2hvcHBpbmdpZD03MjM1ZWVmMzYyZmY0Y2YwYWNlYTA4OWI0YjMwNTYwZCZhZHVsdD0xJmNoaWxkcmVuPTAmYWdlcz0mbGFuZ3VhZ2U9ZW5waCZsb2NhbGU9ZW5fUEgmcm9vbWlkPTE1NDg4NTIyNjQmc3dpZD0wJnBheT1QUCZmZ3Q9MSZjcm49MSZjdXJyPVBIUCZ3a3A9MSZzdGFuZD1INHNJQUFBQUFBQUFfd0FCQWY3LUNsOEtBaGdCRWdRSUFSQUFHbE1JcUxqRzRnVVNBVEVZQUREWUNEaUxYNWdCOWN3OHFBRUF1QUVCd0FFQTBRSEQ5U2hjRDkyNVFPRUJBQUFBQU1CanZrRG9BY1g2c3dLSUFpQ0pCQUFBQUFBQUFBQUFvQVFBb1FVQUFBQUFBQUFBQUJvZ056SXpOV1ZsWmpNMk1tWm1OR05tTUdGalpXRXdPRGxpTkdJek1EVTJNR1FnQkNqaW9LYk5Ca2dCVWdZMVpEaG1NVE5hSEFvRFVFaFFFVWNEZUFza0tMNF9HZ05RU0ZBaFJ3TjRDeVFvdmo5aUJXVnVYMUJJYUx3VWNBRjRBSW9CQjBnQmVBRElBUUdxQVFjS0F6QXhNUkFCOGdFaU56SXpOV1ZsWmpNMk1tWm1OR05tTUdGalpXRXdPRGxpTkdJek1EVTJNR1JmTUpJQ0FUU2FBZ0FBQUFEX193RUFBUF9fZnJTTFJ3RUJBQUEifQ%3D%3D&amp;utid=80315adf-9bd7-0c60-025f-0c9d5896b01e&amp;tm_stars=5&amp;client_id=skyscanner_app&amp;price_policy=2&amp;pre_redirect_id=12d1962f-18fa-9949-94be-e05ee70b6306&amp;tm_city_code=CEBP&amp;max_price=13079&amp;guests=1&amp;request_id=12d1962f-18fa-9949-94be-e05ee70b6306&amp;tm_country_code=PH</t>
  </si>
  <si>
    <t>www.skyscanner.com.ph/hotel_deeplink/4.0/PH/en-US/PHP/h_h1/223212952/2026-03-03/2026-03-04/hotel/hotel/hotels?legacy_provider_id=927111&amp;rooms=1&amp;closed_user_group=mobile&amp;hb_data=zsZ8DQMZYrKt5SdCYhhWx88JfkjyksTRi4A64Y2rI4lbd9cYcCcMUwuhyhKfrMtONVDcDoBPCMQcmSCL8tOJq4nXQRATe1pT3MUmKkAgSvdmh-23wDp6N491GZK1M9Ae68kdvDoFkqzjX9rW05IbrbJvT9hgjnYeoaLk-Rc2LYl0IdVhgGp458uh2sn5QeecwW-jzoCm_qV25lHnj-ZO7kJJwMWep9XjQGGaddHLTLVLiT_vkxx8iHgbjQZ4Hrc3psudUAIgvIuDZ9XbN889mzpZVzI%3D&amp;q_datetime_utc=2026-03-03T09%3A28%3A31&amp;ticket_price=3060&amp;quote_id=3734361477898397833&amp;utid_state=1&amp;channel=iphone&amp;price_without_closed_user_group=3400&amp;tm_place_name=Cebu&amp;deeplink_data=eyJmaWVsZHMiOnsic2lnbmF0dXJlIjoiMTgyN2QwMTlkMjA1ZjU5YjE1MzU0MGZhYTgzZjM5ZDAifSwidXJsIjoiaHR0cHM6Ly9waC5ob3RlbHMuY29tL0hvdGVsLVNlYXJjaD90cGlkPTMyMTQmbXBlPTE3NzI1Mjc4OTMmZW5kRGF0ZT0yMDI2LTAzLTA0JmFkdWx0cz0xJmxvY2FsZT1lbl9QSCZjaGlkPWExN2NlZDIyLWM5NGQtNGQ3NC04NWY4LWQ3NDQxNDY1OWUxZCZlYXBpZD00NCZtY3RjPTMmc3RhcnREYXRlPTIwMjYtMDMtMDMmbXBkPVBIUCZtcG49MzI2NDM1ODQ2JmN1cnJlbmN5PVBIUCZyYXRlcGxhbmlkPTQwMTI4MzcyMSZtcG09MjQmbXBwPTEmbXBvPUVDJnNlbGVjdGVkPTExMzkwMDA2NSZtcGI9NTY3LjEzJm1wcT0yNzQyLjE2Jm1wYT0yNDkyLjg3In0%3D&amp;utid=84051795-5955-401f-e5e2-9327d4cd42bb&amp;tm_stars=3&amp;client_id=skyscanner_app&amp;redirect_delay=1000&amp;price_policy=2&amp;pre_redirect_id=514a3cfc-cd36-bb85-cdcf-ec5c27f3a787&amp;tm_city_code=CEBP&amp;max_price=4050&amp;guests=1&amp;request_id=514a3cfc-cd36-bb85-cdcf-ec5c27f3a787&amp;tm_country_code=PH</t>
  </si>
  <si>
    <t>www.skyscanner.com.ph/hotel_deeplink/4.0/PH/en-US/PHP/h_h1/212344103/2026-03-03/2026-03-04/hotel/hotel/hotels?legacy_provider_id=927111&amp;rooms=1&amp;closed_user_group=mobile&amp;hb_data=0wGCz9Zh7ZVTjVYl7ImJUaoN8DcnMbDj4BD93T7QW2RA2o-dH0EoaXCvLkPlGrQoMiWsey8G8IZk7mxkGh7aRDUHGhMVYYGfV43MkhDaobQk8yBFxjvBac3T4fs_z_y7ccEXkgEZwwseKHwtLH2LuCIGbe40OOVgPpgiUzxMeKbMJeLgIdai0gAjAXcLld8VDlZ0Pfk0XFhfU2OkyTxeCqMQfebR22CyzYrPo1AILefWv0EAE_JIR2Gxch36GB0-hSCHMSzR9nLOP48O7vCLvKZOW1w%3D&amp;q_datetime_utc=2026-03-03T09%3A28%3A31&amp;ticket_price=5401&amp;quote_id=8801106131918765590&amp;utid_state=1&amp;channel=iphone&amp;price_without_closed_user_group=5401&amp;tm_place_name=Cebu&amp;deeplink_data=eyJmaWVsZHMiOnsic2lnbmF0dXJlIjoiMGQ1MWE5YWYyNzk0N2JmYzI0ZjgyM2NhY2Q3YjlhMzAifSwidXJsIjoiaHR0cHM6Ly9waC5ob3RlbHMuY29tL0hvdGVsLVNlYXJjaD90cGlkPTMyMTQmbXBlPTE3NzI1Mjc4OTMmZW5kRGF0ZT0yMDI2LTAzLTA0JmFkdWx0cz0xJmxvY2FsZT1lbl9QSCZjaGlkPWExN2NlZDIyLWM5NGQtNGQ3NC04NWY4LWQ3NDQxNDY1OWUxZCZlYXBpZD00NCZtY3RjPTMmc3RhcnREYXRlPTIwMjYtMDMtMDMmbXBkPVBIUCZtcG49MzE1OTI3NDcwJmN1cnJlbmN5PVBIUCZyYXRlcGxhbmlkPTM4NTA3NjkyMyZtcG09MjQmbXBwPTEmbXBvPUVDJnNlbGVjdGVkPTczNzI3NjQyJm1wYj0xMDAxLjAwJm1wcT00ODQwLjAwJm1wYT00NDAwLjAwIn0%3D&amp;utid=9b45fb8c-8fad-1bd4-f6d8-1ba2aa559291&amp;tm_stars=4&amp;client_id=skyscanner_app&amp;redirect_delay=1000&amp;price_policy=2&amp;pre_redirect_id=1535d093-e39f-3d32-d8eb-191db7f92719&amp;tm_city_code=CEBP&amp;max_price=10685&amp;guests=1&amp;request_id=1535d093-e39f-3d32-d8eb-191db7f92719&amp;tm_country_code=PH</t>
  </si>
  <si>
    <t>www.skyscanner.com.ph/hotel_deeplink/4.0/PH/en-US/PHP/h_bc/200512810/2026-03-03/2026-03-04/hotel/hotel/hotels?legacy_provider_id=13&amp;rooms=1&amp;closed_user_group=apps&amp;hb_data=_PHqg8cRQh0s-yGoM7y6kLMBglqRrXVLubvkn7O-DMu5vyiky4iFFuzAtajWm8TmN-PBurWZLANCKaaHlDvTSBeO8a8FPID-0zHzVYLrinn3OxvmBRW5nBNF9n7kkoWYJWP-7huBX7483VK-MOpZ3eJBN7KKIPMoV-j90Z4vu0fSeLObH8gRkObZb9NWjrAxH0IVAR-JiDkEaNzCtYWaQQssYWFIyYolcaS1fIUOJLTKF8Paw45iqHObblDAaKmdmAOLlqAtOe_dFA36yBq_ULLEUdQZpyuqX3iJX11hPOLMvaWkMvY8uF5l4t-96C13f7bPqcFcUq1EGvseH_hXWj3QbHbQQBD4OZpVNVm01inQrIax7bBcOC0nq0zIdOlpXgOSOXj-XkZ3Z_53qmbrLGgbbSrb3gHsSC-E-ejI-ukQjx6KeQ%3D%3D&amp;q_datetime_utc=2026-03-03T09%3A28%3A51&amp;ticket_price=2176&amp;quote_id=3022409744905881479&amp;utid_state=1&amp;channel=iphone&amp;price_without_closed_user_group=2929&amp;tm_place_name=Cebu&amp;deeplink_data=eyJmaWVsZHMiOnsic2lnbmF0dXJlIjoiMTA2ZDAxYTBkZDUwODNhNzZjMzdlZGE3NjE2Njk0OWYiLCJibG9ja19pZCI6IjMzNTc4MDcwMl8xMTYxNTQ4NjlfMF80Ml8wXzM4MjYzMyJ9fQ%3D%3D&amp;utid=f412b080-a8e9-1ea6-8527-d3fb7733a740&amp;tm_stars=4&amp;client_id=skyscanner_app&amp;redirect_delay=1000&amp;price_policy=2&amp;pre_redirect_id=f4b871b0-cfad-263e-e44f-70abea2083ab&amp;tm_city_code=CEBP&amp;max_price=3010&amp;guests=1&amp;request_id=f4b871b0-cfad-263e-e44f-70abea2083ab&amp;tm_country_code=PH</t>
  </si>
  <si>
    <t>www.skyscanner.com.ph/hotel_deeplink/4.0/PH/en-US/PHP/h_fd/46968116/2026-03-05/2026-03-06/hotel/hotel/hotels?legacy_provider_id=927050&amp;rooms=1&amp;closed_user_group=mobile&amp;hb_data=SiSnP_p0Lfzs2iBri_imD9hIG0l4qnPXnGFBounPgobQWw2Zqoi3yFZ1n2rfdVkuhNYSce7zu7USILZqNvbGqjDS55zk0JFM2JvdIY3JtNzvul6FyLt5_94HwkYlPJffJWstHCsncElmso02vkNuYhK11OqkOxhRyJWCGyJ7xP7UzR1YhZPntoRdmgDiKt5fkhWgyvSwvssJX4YpFZLIit4P-OpIw-qW1Ffdwl21j8v7k9KK200-bXSSy8ZAE7QesmHD02qUD_cylqbc9f7iOd3-NTaBPX8rbEZoPg45-tVeXO9DYIH9sGtntREAPpeIsbttCcKsCGEBldLc3Tz1HZhvaOuXd6Tc2xtJOU5frKHw8aBcTS6J0xb7T_dpjTk_sdaNIex2bEr1hv4hV0_ThFDvvfp022SXwR-esVRdo3rncg%3D%3D&amp;q_datetime_utc=2026-03-05T14%3A42%3A31&amp;ticket_price=4751&amp;quote_id=-134915672075547354&amp;utid_state=1&amp;channel=iphone&amp;price_without_closed_user_group=6514&amp;tm_place_name=Cebu&amp;deeplink_data=eyJmaWVsZHMiOnsic2lnbmF0dXJlIjoiODQ0ZjdkMWM0ZjBiZDM4ZGI1MDUzYzA3YTljMTU0Y2MifSwidXJsIjoiaHR0cHM6Ly9kZWFscy52aW8uY29tP3NpZz1hOTRjMjUzYTMwZmM4MTQ1NGRhMDMwZTI2Njg3ZmIzMjFlMGVjZWIwYWNlMzYxMjZmOTZhMjU5YzZmZWQ3ZWY3MmQzNDMxMzMzNDM0MzIzMzM5MzUmc2lnLWlzcz1tZXRhJnR1cmw9aHR0cHMlM0ElMkYlMkZ2aW8uY29tJTJGSG90ZWwlMkZTZWFyY2glM0ZjaGVja0luJTNEMjAyNi0wMy0wNSUyNmNoZWNrT3V0JTNEMjAyNi0wMy0wNiUyNmN1cnJlbmN5JTNEUEhQJTI2ZXB2JTNETVM0eSUyNmVzZCUzRGo0N3lORmRGNlkzUVhhOU4ydm00Sl9NSjgxVFlrU2NVSHZwOFFmYmgta3JGYzcyZFQ3ZlllR2hJQVhPVFhGYi1rM0Y0WXhGZC1ZLWNKU0NGcWYxN05JeDJfWHN1aTNrM0t6TnhGZEt4RVY2S2RTSlBqbEVHJTI2Zm9yY2VDdXJyZW5jeUNoYW5nZSUzRDElMjZmb3JjZUxhbmd1YWdlQ2hhbmdlJTNEMSUyNmhvdGVsSWQlM0QxMDQ2NzA4JTI2bGFiZWwlM0RzcmMlMjUzRHNreXNjYW5uZXIlMjUyNnVjb3VudHJ5JTI1M0RQSCUyNTI2dWRldmljZSUyNTNEbW9iaWxlJTI1MjZob3RlbCUyNTNEMTA0NjcwOCUyNTI2ZGF5JTI1M0Q1JTI1MjZtb250aCUyNTNEMDMlMjUyNnllYXIlMjUzRDIwMjYlMjUyNmxvcyUyNTNEMSUyNTI2b2ZmZXJpZCUyNTNEb1pvQnhXZTlZeXBvJTI1MjZwcmljZSUyNTNENDc1MC44NyUyNTI2Y3VycmVuY3klMjUzRFBIUCUyNTI2dXNlcmxhbmclMjUzRGVuJTI1MjZfdGglMjUzRDZmYjEyMDllZGJlNzVmYTMxNGMyODhlMjZmZWFmYWRjNjZjMTFhYWNiNmUzNzRiYiUyNTI2ZHRzJTI1M0QxNzcyNzIwMjI5JTI1MjZvbHV0JTI1M0QxNzcyNzIwMjI3JTI1MjZjYW5QYXlMYXRlciUyNTNEZmFsc2UlMjUyNnJlcXVlc3RVc2VyR3JvdXAlMjUzRCUyNTI2b2ZmZXJVc2VyR3JvdXAlMjUzRHB1YmxpYyUyNmxhbmclM0RlbiUyNm90aSUzRGNBQVpUa3ZOZGlzJTI2cHJlZmVycmVkUmF0ZSUzRDQ3NTAuODclMjZwcm9maWxlJTNEcjJkMm03M2tuOCUyNnJvb21zJTNEMSUyNnVzZXJDb3VudHJ5JTNEUEglMjZ1dG1fY2FtcGFpZ24lM0Rza3lzY2FubmVyJTI2dXRtX21lZGl1bSUzRGNwYyUyNnV0bV9zb3VyY2UlM0Rza3lzY2FubmVyIn0%3D&amp;utid=bf43b11e-0482-9123-92c7-d3d64b56ef3e&amp;tm_stars=5&amp;client_id=skyscanner_app&amp;price_policy=2&amp;pre_redirect_id=a376e57e-4d2b-1334-a325-20a301528abf&amp;tm_city_code=CEBP&amp;max_price=10275&amp;guests=1&amp;request_id=a376e57e-4d2b-1334-a325-20a301528abf&amp;tm_country_code=PH</t>
  </si>
  <si>
    <t>www.skyscanner.com.ph/hotel_deeplink/4.0/PH/en-US/PHP/h_ad/154663274/2026-03-05/2026-03-06/hotel/hotel/hotels?legacy_provider_id=22&amp;rooms=1&amp;closed_user_group=general&amp;hb_data=x_ksvifI6KoSbth44139i6AiJFfvoea11WRlCWVk0wqpKtMJKpn6vlAYgBX2B7-7_IOcW0A1rKe8QuTibJCwX77Ymz8IhvYPo897Z2mWPsDPTKpjthVmDQTkl7EdOZ9if7HR6CVQf4ZCFTfeZ89_n8JS9uFVtW8VGkCsDVvQ5DEAgD42G-vqT1LmTShITjpkR6I4yTyX0xiLo8BsewBWiG0WI9Na62Sq72dcSKqLp1_ykwVDUBLDft8rP9EYGNHGbakpj0cwriGN9LTjo-EKEHHk50RDaa6IDyAqpP-Gdm7CUGxiEiay1UQmy4aCOSDFT1g0y5EzI26XQc4DQzq5yL5K0ZX4ju1a0ipTPSOv-RUvC25uetKc3p3KGSvSfra7oCEDoGG8UfXAmsBqZoxPCIbP4FTWo-sPSpfBZK7NdqGg&amp;q_datetime_utc=2026-03-05T14%3A42%3A33&amp;ticket_price=5565&amp;quote_id=1281797882258700238&amp;utid_state=1&amp;channel=iphone&amp;price_without_closed_user_group=6672&amp;tm_place_name=Cebu&amp;deeplink_data=eyJmaWVsZHMiOnsic2lnbmF0dXJlIjoiMDViZmZkNWZiYjEwMmU1NTMwMDc2ZTcyMmJiNzY3NWYifSwidXJsIjoiaHR0cHM6Ly93d3cuYWdvZGEuY29tL3BhcnRuZXJzL3BhcnRuZXJzZWFyY2guYXNweD9jaWQ9MTg0NjM4MyZoaWQ9Njg3OTgwNCZjdXJyZW5jeT1QSFAmY2hlY2tpbj0yMDI2LTAzLTA1JmNoZWNrb3V0PTIwMjYtMDMtMDYmTnVtYmVyb2ZBZHVsdHM9MSZOdW1iZXJvZkNoaWxkcmVuPTAmUm9vbXM9MSZtY2lkPTMwMzgmbWFzdGVyUm9vbUlkPTgyMDI5NDAwJm1wdD1jbFI2TVZWTFIwWndNVWhRZFU5d2VrdzFNbUowUjFFcmJFTklRVmhHTTJKbmIxUmFlbVpzVm1GWlZXVTRWMWhaZHpoSWRTdHFSRFY0YjFGMFR6UkpURGRzUjA5TmNDOVRZM2xoY2cmVG90YWxQcmljZT01NTY0LjUyJlRvdGFsVGF4PTU3MC43MiZUb3RhbEZlZT0yMzcuODAmVG90YWxTdXJjaGFyZ2U9MCZtY3VyPVBIUCJ9&amp;utid=7549367b-d582-d25d-074e-275acc42489f&amp;tm_stars=3&amp;client_id=skyscanner_app&amp;price_policy=2&amp;pre_redirect_id=88d9b53e-a1f0-2e06-dbf3-150c2438a248&amp;tm_city_code=CEBP&amp;max_price=8686&amp;guests=1&amp;request_id=88d9b53e-a1f0-2e06-dbf3-150c2438a248&amp;tm_country_code=PH</t>
  </si>
  <si>
    <t>www.skyscanner.com.ph/hotel_deeplink/4.0/PH/en-US/PHP/h_bc/203954033/2026-03-05/2026-03-06/hotel/hotel/hotels?legacy_provider_id=13&amp;rooms=1&amp;closed_user_group=general&amp;hb_data=wUSBWaVHiSzsQeUt3Nthy8dckkck73RSYuIQZQUmFpwcpswiDYPLJxyJ23TKOHGUg3QsoMw_yyZ783cXjRw_bPP1hZV2h_CN-Y6arhxYbNEu3fTCNA86ZSZVEIwTXmRH3L5wQJ8UReE059dwUPix0w3enNVAUluVhTIuQm7q1SBPvQn9Yx1uQw-y5_J04NICyqvAFrXxQ209KhSm0x-nGSBrBN1icz2Jxdffv0XpOn7tlaitRQ3pdodfXNsKZUJHGWVwJelqHeOU4Y-Pq81JJIxR4INoXQoj64FJ3dBW_f6cS6jyCnORt_jKcbGl9gl7ZE-f3d5T4Rx6Bh4M-Qq67gZqZY0AyJRuyiC2UeulS9RBq7G-pihcUXa5JtdHUY8paBxLolX97vKR5qfIC58psoqlykBTZn1PNLf3FtbrugqxQtek3UQ%3D&amp;q_datetime_utc=2026-03-05T14%3A42%3A35&amp;ticket_price=4780&amp;quote_id=-4164918030218243571&amp;utid_state=1&amp;channel=iphone&amp;price_without_closed_user_group=5550&amp;tm_place_name=Cebu&amp;deeplink_data=eyJmaWVsZHMiOnsic2lnbmF0dXJlIjoiY2Q4YjY3ZjU1NTU1MzQ4MTZiYTg2YTRjOTIzOTA3NzUiLCJibG9ja19pZCI6InYxX0NnRXRFSWphQVJvb0NoMHlNREkyTFRBekxUQTFWREF3T2pBd09qQXdMakF3TUNzd056b3dNQkFCR044QktBRTRBU0lDQ0FFPV9Da3NJOHFIV2RCQUNHQUVnQWlqWTNmZ0NNQUpLRFRNMk5VUXhNREJRWHpFd01GQlFrTFFEZWlRME9XVTNZelUzTkMxbE5HSXhMVGRoWXpJdE5qQTJNQzA0WVdVNE1qSm1ZakEzWmpBU0FnZ0JHZ1lZQVNnQ01BRWlCQWdDR0FJPSJ9fQ%3D%3D&amp;utid=54c375f8-7cc7-23ed-b99e-4fba0a8639b7&amp;tm_stars=4&amp;client_id=skyscanner_app&amp;price_policy=2&amp;pre_redirect_id=fbfa8b6f-ba66-ad4e-41da-227096cf21da&amp;tm_city_code=CEBP&amp;max_price=5990&amp;guests=1&amp;request_id=fbfa8b6f-ba66-ad4e-41da-227096cf21da&amp;tm_country_code=PH</t>
  </si>
  <si>
    <t>www.skyscanner.com.ph/hotel_deeplink/4.0/PH/en-US/PHP/h_h1/159199139/2026-03-03/2026-03-04/hotel/hotel/hotels?legacy_provider_id=927111&amp;rooms=1&amp;closed_user_group=mobile&amp;hb_data=0yxbynwT0dsndZ5AIUFOUcgLLSr0ghBgiooThiheAjNf214DIUbAgoPz6iiyPcz3-r7QaBEPnV5w9v2INy5sWu6vFHGOXxWBQfrCP0CIf-o_OcVUlGDNRcGZph1gc-NP4o0nleC_yWsKsjpV98wTmFfxkbTBI1tDux-g6TVZuKeVOCSMMiKSRHu7U2i8mPqVAi8GA4ICIE8PQpQ2Stz69VOjpYD4HvGXe0o5OeYGQgN9ug_zrdT4LR2Nnm4qmEEEcUyL7OjIvKlcdqKWzWTOTxCr3bQ%3D&amp;q_datetime_utc=2026-03-03T09%3A29%3A10&amp;ticket_price=17270&amp;quote_id=5208827604303188068&amp;utid_state=1&amp;channel=iphone&amp;price_without_closed_user_group=26569&amp;tm_place_name=Cebu&amp;deeplink_data=eyJmaWVsZHMiOnsic2lnbmF0dXJlIjoiZGIwYWY5NDY1MmE1NjI5OWFhMzQ0MGFhYzVlNjljZDYifSwidXJsIjoiaHR0cHM6Ly9waC5ob3RlbHMuY29tL0hvdGVsLVNlYXJjaD90cGlkPTMyMTQmbXBlPTE3NzI1Mjc4OTMmZW5kRGF0ZT0yMDI2LTAzLTA0JmFkdWx0cz0xJmxvY2FsZT1lbl9QSCZjaGlkPTI2Y2E1NWQ0LWRmNGEtNGRjNi1iMjNiLWI4ZGQ3NjE3NmMxYyZlYXBpZD00NCZtY3RjPTMmc3RhcnREYXRlPTIwMjYtMDMtMDMmbXBkPVBIUCZtcG49MjAyNDA3MjQyJmN1cnJlbmN5PVBIUCZyYXRlcGxhbmlkPTM5NzUwMjY1NCZtcG09MjQmbXBwPTEmbXBvPUVDJnNlbGVjdGVkPTE2NDU4MTA2Jm1wYj0xOTUyLjkzJm1wcT0xNTMxNy4wOSZtcGE9MTUzMTcuMDkifQ%3D%3D&amp;utid=0709bd5b-1dc0-307f-bbe6-b2922cf718ae&amp;tm_stars=0&amp;client_id=skyscanner_app&amp;redirect_delay=1000&amp;price_policy=2&amp;pre_redirect_id=17d24aaa-0453-d3e3-b35e-3851324b477c&amp;tm_city_code=CEBP&amp;max_price=19146&amp;guests=1&amp;request_id=17d24aaa-0453-d3e3-b35e-3851324b477c&amp;tm_country_code=PH</t>
  </si>
  <si>
    <t>www.skyscanner.com.ph/hotel_deeplink/4.0/PH/en-US/PHP/h_ct/213046164/2026-03-05/2026-03-06/hotel/hotel/hotels?legacy_provider_id=31&amp;rooms=1&amp;closed_user_group=general&amp;hb_data=svwxaecqgxpvd_o4-g--O7QDSOE05Q_7vu7eJnhnY_9v2LB1ZSEtynUs39EboPA1K4wZ97PigwoKnYXB17kRM57OqCos9QrztwB9471ZZXkhagEGf4BRJ5O8shefF2KnrhV6Ms-_yanUyyK6QJ3eXKk63dpkncoZIY9uikOhKsu4Z3MN6S0dNZrnVFun6OWMRaCxj9iF4ghrS_j0w2FjW4QBFD0tlgehGjpKQK8eEi5IMfcYwALOHJQCmrsSSKFMJKrMA5Rt-jimDvzBw-6yHuuRC-tLmoTSj4C8NJ4oZlOrBE64nxSEJygeCiJ__-l_IYUlM2qdlzbfLDuRX5HqZ-mmt6-3i8-k68T1TErZbyHguOnIJRPtTea77EalyHhJyp_zLRDsTDSOPaoj2mBAetwkmhptRgIjxmaLAppJqw%3D%3D&amp;q_datetime_utc=2026-03-05T14%3A42%3A35&amp;ticket_price=2188&amp;quote_id=-1926898409214527605&amp;utid_state=1&amp;channel=iphone&amp;price_without_closed_user_group=5244&amp;tm_place_name=Cebu&amp;deeplink_data=eyJmaWVsZHMiOnsic2lnbmF0dXJlIjoiNzA1MWRlNjM3NmJjNzM5ODg1ODBlNjk3NmUzNDRhNGUifSwidXJsIjoiaHR0cHM6Ly9waC50cmlwLmNvbS9ob3RlbHMvcmVkaXJlY3Q%2FaG90ZWxpZD05NzEyNDY5OSZjaXR5PTM1ODMxJkFsbGlhbmNlaWQ9MTI2MDcmc2lkPTg4ODgzMiZjaGVja2luPTIwMjYtMDMtMDUmY2hlY2tvdXQ9MjAyNi0wMy0wNiZzaG9wcGluZ2lkPWYwYTYzNjdjYjI3YzQ0YjJhMjg0OTY2MjM3ODI0YzhhJmFkdWx0PTEmY2hpbGRyZW49MCZhZ2VzPSZsYW5ndWFnZT1lbnBoJmxvY2FsZT1lbl9QSCZyb29taWQ9MTM4MDAxMzU2NiZzd2lkPTAmcGF5PVBQJmZndD0xJmNybj0xJmN1cnI9UEhQJndrcD0xJnN0YW5kPUg0c0lBQUFBQUFBQV93RDRBQWZfQ2wwS0FoZ0JFZ1FJQVJBQUdsRUlfcXVGa2dVWUFEQUFPSkVTbUFIYmdxZ3VxQUVBdUFFQ3dBRUEwUUhEOVNoY2oxR2NRT0VCVXJnZWhlc1lvVURvQWFIT3ByUUJpQUlnaVFRQUFBQUFBQUFBQUtBRUFLRUY0WG9VcmtkUmJFQWFJR1l3WVRZek5qZGpZakkzWXpRMFlqSmhNamcwT1RZMk1qTTNPREkwWXpoaElBUW80cUNtelFaSUFWSUdaV1U1TTJNeldod0tBMUJJVUJGSEEzZ0xKQ2ktUHhvRFVFaFFJVWNEZUFza0tMNF9ZZ1ZsYmw5UVNHaThGSEFCZUFDS0FRZElBWGdBeUFFQnFnRUE4Z0VpWmpCaE5qTTJOMk5pTWpkak5EUmlNbUV5T0RRNU5qWXlNemM0TWpSak9HRmZNcElDQVRTYUFnQUFBQURfX3dFQUFQX19CQ3ZOX2ZnQUFBQSJ9&amp;utid=3aee85d0-7193-6b0a-8f4b-e5da1b9eebc7&amp;tm_stars=3&amp;client_id=skyscanner_app&amp;price_policy=2&amp;pre_redirect_id=e04e2cbb-9703-5ff6-819b-56377d294745&amp;tm_city_code=CEBP&amp;max_price=2898&amp;guests=1&amp;request_id=e04e2cbb-9703-5ff6-819b-56377d294745&amp;tm_country_code=PH</t>
  </si>
  <si>
    <t>www.skyscanner.com.ph/hotel_deeplink/4.0/PH/en-US/PHP/h_bc/204069909/2026-03-05/2026-03-06/hotel/hotel/hotels?legacy_provider_id=13&amp;rooms=1&amp;closed_user_group=general&amp;hb_data=VZMckI6aTUivKgBb6a1_2s0VkD5qCfNSc1fe8GmmCTC64t7sBrcExLMyXHLOpS8zbaVmHdlBxyClDsXLGr-zR9EmEH_xSAq293AZGqZDMcWts3B6TDRa-1UUH2paZAGsgR-87EvjiqYpu4snfFHmB446MFACK_MSRiXB7QGU1oy99XV0pmJZBKgr7i8L5pH7VJxOKaRDTvUnU13r_ftwAAPUHEUkTtj2zmALTT-v_1gUPOShMO2Kt-tr68LEbIXGlplWUs8diij2DfTAnR6EoSSthl3XHUjYBXTmjrQAS11TPfAxe5rNSwLkPCXnwnK2mfMJy3cUZ1eGqOy9EUBMeFHiUAuuyEPNkOGOqujNyFRAa5YoOpV_Ks5iKMuEuvA0J612Ig5hFKgpD3omh0tPXB9_ibrMcvWCPXNkf98XPKr5EJ24yrs%3D&amp;q_datetime_utc=2026-03-05T14%3A42%3A35&amp;ticket_price=7020&amp;quote_id=-1381421975470072245&amp;utid_state=1&amp;channel=iphone&amp;price_without_closed_user_group=10671&amp;tm_place_name=Cebu&amp;deeplink_data=eyJmaWVsZHMiOnsic2lnbmF0dXJlIjoiOTk2NzUzYzYzZDA1NjE0NDRlNzZmYjRmZWM0MzYzZmEiLCJibG9ja19pZCI6InYxX0NnRXRFSVhiQVJvb0NoMHlNREkyTFRBekxUQTFWREF3T2pBd09qQXdMakF3TUNzd056b3dNQkFCR044QktBRTRBU0lDQ0FFPV9Da2NJcVBhWXN3UVFBaUFDTUFKQUFVb05NelkxUkRFd01GQmZNVEF3VUZDS3RnTjZKR0V3TURWaVlqZzVMVGs1WVRndE5HUmhOQzAzTWpsaUxXVTBOak0zWW1Ka1pESXdNUklDQ0FFYUJoZ0JLQUl3QVNJRUNBSVlBZz09In19&amp;utid=4979a3d8-ce0a-b5b4-3b05-d8179c8dea3b&amp;tm_stars=4&amp;client_id=skyscanner_app&amp;price_policy=2&amp;pre_redirect_id=2bd6815a-ca58-0aae-f01b-7db92c938558&amp;tm_city_code=CEBP&amp;max_price=9766&amp;guests=1&amp;request_id=2bd6815a-ca58-0aae-f01b-7db92c938558&amp;tm_country_code=PH</t>
  </si>
  <si>
    <t>www.skyscanner.com.ph/hotel_deeplink/4.0/PH/en-US/PHP/h_fd/95815175/2026-03-05/2026-03-06/hotel/hotel/hotels?legacy_provider_id=927050&amp;rooms=1&amp;hb_data=PMkueH-VASZJ37OQgtAZ1zZNIrnK5AjJthzxjh0rZI_tqXJxUoFCh45DGwyHrbepfBxI_sGwBl3y6rBqYY-ObTfiB4gqKGKz_3er1NqcF5MdEhtmUBc687WuZsrBZ7frUh6ODl7F2R6WOk-QPprocdBs7vRRc04w3EI13RIuyfIT56aGfLAOld890p6v3f0eAo6yxyaIxZjjIlEwZvTM2GENai79m9_JnjNiBIPKtE-ZnWk9FH9I9XkmD0AgxOxq4uSUfMaCk2q2dEulxGPxUUHZ7Mm--FBegFpwY84a6BzCJLFg90LX6sdIXgAeKc6k1ADkbpwlS5n1IhaL4QyHCX6GvdSU5thvr-dlswfxVcGUrSqO_csLbe2Q-3s3PSiY_RrFZEvb8paK468CAga6PDxCAfGYL1omtUaq-mRo22GwuQ%3D%3D&amp;q_datetime_utc=2026-03-05T14%3A42%3A36&amp;ticket_price=5837&amp;quote_id=8258261792504978318&amp;utid_state=1&amp;channel=iphone&amp;tm_place_name=Cebu&amp;deeplink_data=eyJmaWVsZHMiOnsic2lnbmF0dXJlIjoiNjM3NTk4ZjQ4ODIzODFlYWViY2RkNzc4M2IyYTA0YzQifSwidXJsIjoiaHR0cHM6Ly9kZWFscy52aW8uY29tP3NpZz1hOWJiNTQzMTk2OTRmZGIyYzgxNzM2ZDJhZWY2ZGZmNWJlNTYwN2VlZWM4MTI5YzkzMjI3YzI1M2U3ZGM1NzYwMzYzNzMzMzEzNDM1MzIzMiZzaWctaXNzPW1ldGEmdHVybD1odHRwcyUzQSUyRiUyRnZpby5jb20lMkZIb3RlbCUyRlNlYXJjaCUzRmNoZWNrSW4lM0QyMDI2LTAzLTA1JTI2Y2hlY2tPdXQlM0QyMDI2LTAzLTA2JTI2Y3VycmVuY3klM0RQSFAlMjZlcHYlM0RNUzR5JTI2ZXNkJTNEMERlNVVtRzZaSUtmMC04dkRqdnVxYXEwWllUSFZ3aHl1QU9aNXlKOTkzNERkTE83ZjVTY3J1clhDX3EwX1h1dEFiVGlzV1hRLU1mUEUwMXJlbG9SWU0tRmNsUVJwdnZGWUxkUE1hOV9XWUdrMGtIbkJWN3klMjZmb3JjZUN1cnJlbmN5Q2hhbmdlJTNEMSUyNmZvcmNlTGFuZ3VhZ2VDaGFuZ2UlM0QxJTI2aG90ZWxJZCUzRDIyNzIzNTk3JTI2bGFiZWwlM0RzcmMlMjUzRHNreXNjYW5uZXIlMjUyNnVjb3VudHJ5JTI1M0RQSCUyNTI2dWRldmljZSUyNTNEbW9iaWxlJTI1MjZob3RlbCUyNTNEMjI3MjM1OTclMjUyNmRheSUyNTNENSUyNTI2bW9udGglMjUzRDAzJTI1MjZ5ZWFyJTI1M0QyMDI2JTI1MjZsb3MlMjUzRDElMjUyNm9mZmVyaWQlMjUzRG9Rd0pRa29NWnRobyUyNTI2cHJpY2UlMjUzRDU4MzcuMDglMjUyNmN1cnJlbmN5JTI1M0RQSFAlMjUyNnVzZXJsYW5nJTI1M0RlbiUyNTI2X3RoJTI1M0RmOTRjMDQ5NGI5ODdmMTBhMTkxZTBjY2VmZjQxNzU1YjlhNDlhYzQ3YzM0NTBiYTMlMjUyNmR0cyUyNTNEMTc3MjcyMTU1NCUyNTI2b2x1dCUyNTNEMTc3MjcyMDIyOCUyNTI2Y2FuUGF5TGF0ZXIlMjUzRGZhbHNlJTI1MjZyZXF1ZXN0VXNlckdyb3VwJTI1M0QlMjUyNm9mZmVyVXNlckdyb3VwJTI1M0RwdWJsaWMlMjZsYW5nJTNEZW4lMjZvdGklM0RKTDRzVl9fV1FsVSUyNnByZWZlcnJlZFJhdGUlM0Q1ODM3LjA4JTI2cHJvZmlsZSUzRHIyZDJtNzNrbjglMjZyb29tcyUzRDElMjZ0b2tlbiUzRDdmZTI3NiUyNnVzZXJDb3VudHJ5JTNEUEglMjZ1dG1fY2FtcGFpZ24lM0Rza3lzY2FubmVyJTI2dXRtX21lZGl1bSUzRGNwYyUyNnV0bV9zb3VyY2UlM0Rza3lzY2FubmVyIn0%3D&amp;utid=cdeee0cc-4a12-cabe-31c8-3ec20d6dfa8a&amp;tm_stars=3&amp;client_id=skyscanner_app&amp;price_policy=2&amp;pre_redirect_id=26408509-684c-669d-0083-ba3a3379370b&amp;tm_city_code=CEBP&amp;max_price=5837&amp;guests=1&amp;request_id=26408509-684c-669d-0083-ba3a3379370b&amp;tm_country_code=PH</t>
  </si>
  <si>
    <t>www.skyscanner.com.ph/hotel_deeplink/4.0/PH/en-US/PHP/h_xp/46981910/2026-03-05/2026-03-06/hotel/hotel/hotels?legacy_provider_id=1&amp;rooms=1&amp;closed_user_group=mobile&amp;hb_data=sl-fyxbGPvNyUSXqQAyajV0RSophC0Y0bgBAr4EUpGuUI35GxQFO2mjKD6hJF6U1Q8GlIM5ypa3aN99Xxf3qlVvpqtoWZ9pfXjGZB-Dc_S3RVX38P9hIJ9mnmR2FvPalOpJmADm1IgETRtuEsjjGpx2n8hR9Y-GX8SUfFoj5RG__soHnPlZikYcKS3w8T0Z4C1TxKTMsAiJm0wEoGXZd-Zs1CuWR9X2BL1ImEFbvCuSq8bPX9FNv9RhAsqmFuBEoH9VOZs6I2x8xeD1W09riM4tYx1M%3D&amp;q_datetime_utc=2026-03-05T14%3A42%3A36&amp;ticket_price=2391&amp;quote_id=3408969514819219762&amp;utid_state=1&amp;channel=iphone&amp;price_without_closed_user_group=2988&amp;tm_place_name=Cebu&amp;deeplink_data=eyJmaWVsZHMiOnsic2lnbmF0dXJlIjoiODlmYTk5ODhhNzZlYmM1NzkxNGNlYjExNDg5Y2NkZmIifSwidXJsIjoiaHR0cHM6Ly93d3cuZXhwZWRpYS5jb20ucGgvSG90ZWwtU2VhcmNoP3RwaWQ9NjgmbXBlPTE3NzI3MjE2NjgmZW5kRGF0ZT0yMDI2LTAzLTA2JmFkdWx0cz0xJmxvY2FsZT1lbl9VUyZjaGlkPTc1MmJkNGEzLTdjZGYtNGExZS04ZTkxLTBlOTU3NjQzYjg1NCZlYXBpZD00NjIzMCZtY3RjPTMmc3RhcnREYXRlPTIwMjYtMDMtMDUmbXBkPUdCUCZtcG49MjAwMTI3NTY1JmN1cnJlbmN5PUdCUCZyYXRlcGxhbmlkPTIxMTI3MDgzMCZtcG09MjQmbXBwPTEmbXBvPUVDJnNlbGVjdGVkPTI0Nzg1NDQmbXBiPTMuMjgmbXBxPTI3LjM3Jm1wYT0yNy4zNyJ9&amp;utid=9fdc478f-0b62-e8d5-846d-d6f1053f8fa7&amp;tm_stars=4&amp;client_id=skyscanner_app&amp;price_policy=2&amp;pre_redirect_id=cf192862-ac92-15aa-95a5-7a25fdb21d96&amp;tm_city_code=CEBP&amp;max_price=2510&amp;guests=1&amp;request_id=cf192862-ac92-15aa-95a5-7a25fdb21d96&amp;tm_country_code=PH</t>
  </si>
  <si>
    <t>www.skyscanner.com.ph/hotel_deeplink/4.0/PH/en-US/PHP/h_ad/222035148/2026-03-05/2026-03-06/hotel/hotel/hotels?legacy_provider_id=22&amp;rooms=1&amp;closed_user_group=general&amp;hb_data=8FIblhC-lgBlqmaxrFJB6by1YurXHJp2xbM1oocutGD165do3jB2EImAgyHdC5jPTD34QRc7PT9_FDlWI5nyIMhXa--d2XpaIbGVjCw18HUdD3CuS8yHU1JSX2bj6FqSF50lBnx_FcecmL3mBFJ64VRr38L72lk8CE5wfOgHc82ih2iu_IJsUvezOawlExrcrnQK_vmB_Pp0sUEYib6_IlAzfvJA8a6YIoK-cns6GANLcPxLwC93K5sfLOw4GVTATiCxYKyiKhrf5_pVmia_tMC-XSIR3QQZy5kpd51Tg1kmu8vMQop2fk4uBs73rqhlwI5lSUCsjTKepNBfYsCp4S4exH85F_tR1MFWsC-Qxik_c_7oyRL69DCHqf03zA2pUhB5AIecSAemRq96NcrigtB5eKSmC0rUXsYNSvW9fuES&amp;q_datetime_utc=2026-03-05T14%3A42%3A36&amp;ticket_price=2903&amp;quote_id=-7001638443458062343&amp;utid_state=1&amp;channel=iphone&amp;price_without_closed_user_group=4096&amp;tm_place_name=Cebu&amp;deeplink_data=eyJmaWVsZHMiOnsic2lnbmF0dXJlIjoiZmNjMTJhYWM0YWYxYTkxNWMzOGRhMzAzNDY4MDBhODMifSwidXJsIjoiaHR0cHM6Ly93d3cuYWdvZGEuY29tL3BhcnRuZXJzL3BhcnRuZXJzZWFyY2guYXNweD9jaWQ9MTg0NjM4MyZoaWQ9NjExNDg5MjMmY3VycmVuY3k9UEhQJmNoZWNraW49MjAyNi0wMy0wNSZjaGVja291dD0yMDI2LTAzLTA2Jk51bWJlcm9mQWR1bHRzPTEmTnVtYmVyb2ZDaGlsZHJlbj0wJlJvb21zPTEmbWNpZD0zMDM4Jm1hc3RlclJvb21JZD05MTM3MzQ1MDgmbXB0PU1rWTBNMjFMVXpSd1VVNDVNbUkxYnpob1NXSnFOVVZNVHpaUWJIUjFUa1pJWW5oMlRHWTBaME5hVHpsYVRHVkVhVzEwVTIxQ2FHdERRV05VZUVjM1l6VmtWbGhQVUdGWWIyWlVSMmxuUFQwJlRvdGFsUHJpY2U9MjkwMy4wNCZUb3RhbFRheD0zMTEuMDQmVG90YWxGZWU9MC4wMCZUb3RhbFN1cmNoYXJnZT0wJm1jdXI9UEhQIn0%3D&amp;utid=e9f30259-5942-4e68-3a09-73e6006bad41&amp;tm_stars=3&amp;client_id=skyscanner_app&amp;price_policy=2&amp;pre_redirect_id=dbf892c6-166a-c031-de7b-ae55ca104372&amp;tm_city_code=CEBP&amp;max_price=4355&amp;guests=1&amp;request_id=dbf892c6-166a-c031-de7b-ae55ca104372&amp;tm_country_code=PH</t>
  </si>
  <si>
    <t>www.skyscanner.com.ph/hotel_deeplink/4.0/PH/en-US/PHP/h_h1/217968254/2026-03-05/2026-03-06/hotel/hotel/hotels?legacy_provider_id=927111&amp;rooms=1&amp;closed_user_group=mobile&amp;hb_data=vSt83ONJabPR2e3_KybAAOEq37YsgDvtDupw0hF-GpYJYUNH5zKBiUvU1yC1KXatk6BlGKvQ5eUeRl2QCEAzivPJ-Hg3JSwbXyNdqrv-aiN7u9NpcWL_-zgYJSY_oqqIgAajMKhXgi5FoePxrUyUtLkcEXgAA-pDh3h0jUiuG0VBhkPQgN8niuFwgXPeBVeuVhoUmNUWJK59-dOBWPF8RB_1VfA8klrGD0kwOzWGzjeFyTABmu7nUlJJ7lm3JBosyjlgUW5BNXxRvmCQ3btKVcs-LIs%3D&amp;q_datetime_utc=2026-03-05T14%3A42%3A36&amp;ticket_price=3241&amp;quote_id=-5732824101074064699&amp;utid_state=1&amp;channel=iphone&amp;price_without_closed_user_group=9404&amp;tm_place_name=Cebu&amp;deeplink_data=eyJmaWVsZHMiOnsic2lnbmF0dXJlIjoiYzgyYzM5MGU2YWJlZWVkODQxNzYwMTU5ODA5ZmZiMzQifSwidXJsIjoiaHR0cHM6Ly9waC5ob3RlbHMuY29tL0hvdGVsLVNlYXJjaD90cGlkPTMyMTQmbXBlPTE3NzI3MjE2NjgmZW5kRGF0ZT0yMDI2LTAzLTA2JmFkdWx0cz0xJmxvY2FsZT1lbl9QSCZjaGlkPTgzNmI1YmQ1LTEzMjUtNGExYy1hM2IxLTYxODkwNjYyY2EwMiZlYXBpZD00NCZtY3RjPTMmc3RhcnREYXRlPTIwMjYtMDMtMDUmbXBkPVBIUCZtcG49MzIzODg2NzE3JmN1cnJlbmN5PVBIUCZyYXRlcGxhbmlkPTQwNzM2MTQ0NCZtcG09MjQmbXBwPTAmbXBvPUVDJnNlbGVjdGVkPTU0NDgwMTY0Jm1wYj02MDAuNjAmbXBxPTI5MDQuMDAmbXBhPTI2NDAuMDAifQ%3D%3D&amp;utid=edf6e525-8c69-6aaa-0fba-f2d7b0741aab&amp;tm_stars=3&amp;client_id=skyscanner_app&amp;price_policy=2&amp;pre_redirect_id=c309ebf7-15a9-18b8-a311-d5f3239f745e&amp;tm_city_code=CEBP&amp;max_price=3547&amp;guests=1&amp;request_id=c309ebf7-15a9-18b8-a311-d5f3239f745e&amp;tm_country_code=PH</t>
  </si>
  <si>
    <t>www.skyscanner.com.ph/hotel_deeplink/4.0/PH/en-US/PHP/h_ad/47041494/2026-03-05/2026-03-06/hotel/hotel/hotels?legacy_provider_id=22&amp;rooms=1&amp;closed_user_group=general&amp;hb_data=p54NEnBoiKno1C2MLCDekLuizZgIxlOFuPsUQWKys3WNjNvNh9fOcPZiV7hGT2kwOJjXeSFoCuaXl8Z548aXP-eM9tHhyXncO4PQEpzYPSIhSOOx4nSgoR7pWbyEH2CqBwS55p6yhMS5vlIkCDQQJ3DV1Wk6JSs3wmv7FWLLN8jlEBcBOUZXn1JaFwOJjBLfy_3q4yzTENvrBTNe0P2at_bSo7h2JlJcMOvMuePbtnWFC2Log9dL3g1vTJToSwV4fqDzpiQmQyiZ5ZslTLJzzaUdE-hr0ruEGionE_odcOdljhWaci-P-lILBFRYdGODXhNlMXs9om_3exG_qvsFyqtSg--SoJukaoLWwdKSVir9_WsgvJKdX-ylhFoteYzsZVMsw9U9OH-R65LziS_WDMkNlmjtO8JHFCzSuh3VvXuY6pw%3D&amp;q_datetime_utc=2026-03-05T14%3A42%3A37&amp;ticket_price=1916&amp;quote_id=5119206545040274275&amp;utid_state=1&amp;channel=iphone&amp;price_without_closed_user_group=5578&amp;tm_place_name=Cebu&amp;deeplink_data=eyJmaWVsZHMiOnsic2lnbmF0dXJlIjoiNTkxNjllYzc1MGMxNDAwZjk5NDllOTE0MmRiZWE2MWMifSwidXJsIjoiaHR0cHM6Ly93d3cuYWdvZGEuY29tL3BhcnRuZXJzL3BhcnRuZXJzZWFyY2guYXNweD9jaWQ9MTg0NjM4MyZoaWQ9MTQ4NzU2JmN1cnJlbmN5PVBIUCZjaGVja2luPTIwMjYtMDMtMDUmY2hlY2tvdXQ9MjAyNi0wMy0wNiZOdW1iZXJvZkFkdWx0cz0xJk51bWJlcm9mQ2hpbGRyZW49MCZSb29tcz0xJm1jaWQ9MzMyJm1hc3RlclJvb21JZD0zMDY0NDA3Jm1wdD1NblZqZEhwcGFWcFRNalJXWWtOVFJXbERTWE5JVVRKS1UxWmhWVXM0WjNkUU5HaDJhRlJhYWxNclRFSXlOMUU1T1ZkTFIyTkdhR28wUm5SVGJrSTFPWFIwUWxOaVpYQlhaMVpJVkEmVG90YWxQcmljZT0xOTE2LjA1JlRvdGFsVGF4PTE4MC4yOSZUb3RhbEZlZT0xNjUuMjMmVG90YWxTdXJjaGFyZ2U9MCZtY3VyPVBIUCJ9&amp;utid=def3f2a5-6b19-d9de-98c9-16d4acdbb184&amp;tm_stars=3&amp;client_id=skyscanner_app&amp;price_policy=2&amp;pre_redirect_id=aba16b5b-e443-a93e-741a-424903e0fb42&amp;tm_city_code=CEBP&amp;max_price=1916&amp;guests=1&amp;request_id=aba16b5b-e443-a93e-741a-424903e0fb42&amp;tm_country_code=PH</t>
  </si>
  <si>
    <t>www.skyscanner.com.ph/hotel_deeplink/4.0/PH/en-US/PHP/h_bc/178962686/2026-03-05/2026-03-06/hotel/hotel/hotels?legacy_provider_id=13&amp;rooms=1&amp;closed_user_group=apps&amp;hb_data=GZIhFnxHj8yMT91LiB-76HyTyB1lkgKcqsleSVks36WJI84QuYhp-74afKdIhaWTjuGLJRDX9WJm1ZIH4_zOtxkF1X3aIfPto68z4AkGZiT-KD6GNpLrl_8Cr8ezRccmpUFYA0v-NnzKfYYUO_UV6EnhMrx1HpJD3xCVYT_fE2HB20veav9AvRHfYonUlUDNLWibS-cI0vvCUKdMVWtvQyOrhP4B39C1C31B9-lqE0IoYysFXn-zph_4xrThJOJMLflu4Sj3sdxrsGHazdSgvCjM7oXjqlZgDaY6WVv_zA0bipwq4EXWdvygGGiccDa-jV2DtIyX3U5brlW5kzfQBC-a8Bli2__WqZA-n4IC-u4L3Xb3937cPURjp6YYgONGBQ_8E--MgyKGaE4p2BAcA5SNN9_dXWZJSU17JbTXlV6F7pIqMOU%3D&amp;q_datetime_utc=2026-03-05T14%3A42%3A36&amp;ticket_price=1813&amp;quote_id=2734322337607032788&amp;utid_state=1&amp;channel=iphone&amp;price_without_closed_user_group=2209&amp;tm_place_name=Cebu&amp;deeplink_data=eyJmaWVsZHMiOnsic2lnbmF0dXJlIjoiYTA2OWIwYjJmOWM4ZDIzOWU4YmE4YWU3OTU3MzRhYTciLCJibG9ja19pZCI6IjMwMjczMDQwNV8zMzg0MzkzMDVfMl8wXzBfNDQyNzM1In19&amp;utid=d221ac37-f158-8e52-e621-72e3ce4b0565&amp;tm_stars=0&amp;client_id=skyscanner_app&amp;price_policy=2&amp;pre_redirect_id=8afd0dfd-29a1-ced2-5ffc-f03b043a0b18&amp;tm_city_code=CEBP&amp;max_price=1813&amp;guests=1&amp;request_id=8afd0dfd-29a1-ced2-5ffc-f03b043a0b18&amp;tm_country_code=PH</t>
  </si>
  <si>
    <t>www.skyscanner.com.ph/hotel_deeplink/4.0/PH/en-US/PHP/h_ad/129282013/2026-03-05/2026-03-06/hotel/hotel/hotels?legacy_provider_id=22&amp;rooms=1&amp;closed_user_group=general&amp;hb_data=D6GqDzLvlp6VVMKrnyGrdBsdi7CSsOWSceoSrlW6mKOz0FrxN872P-j4M9B4UbFhDKuK9MTuqkpfITzmY5RTAsRW_vmXseG4OjdAI0hzIt06lQH9qhc2dGMwJIT0YrzwPU26g0RjOQkJjrEkM1g8wOkz8OgNMxhO1Aqtumq3qZ0c3bUJkCunAfxzZks9kKY5sHnZ907KPrHTnUYJyDFQxPbuh1-IYrXAuXNKvs60zBShfphoUKS4PW0JAV-ID0hC_0Br9m1hQAgGynQqVzdh7CtZQpn-ITqy_rd8mxV47eoc4jVEhzjkUnlJhTY9RZzd6OaGtStQbYdUVLpMwhmg5cNKAS7lgDOVanJ7gvO6W25R_M9673xUuZBiv7DeTqPqrwEKqLM_jV2kRtcnHyBw80DuYymUXsoeLlnW4L2ilzJj&amp;q_datetime_utc=2026-03-05T14%3A42%3A36&amp;ticket_price=1335&amp;quote_id=7342797818103793959&amp;utid_state=1&amp;channel=iphone&amp;price_without_closed_user_group=3600&amp;tm_place_name=Cebu&amp;deeplink_data=eyJmaWVsZHMiOnsic2lnbmF0dXJlIjoiMDNhMjI2ZDc0OTY5NDcxZTY2MjE1OWNkZjIxMzRiNmYifSwidXJsIjoiaHR0cHM6Ly93d3cuYWdvZGEuY29tL3BhcnRuZXJzL3BhcnRuZXJzZWFyY2guYXNweD9jaWQ9MTg0NjM4MyZoaWQ9NTQyNDYzJmN1cnJlbmN5PVBIUCZjaGVja2luPTIwMjYtMDMtMDUmY2hlY2tvdXQ9MjAyNi0wMy0wNiZOdW1iZXJvZkFkdWx0cz0xJk51bWJlcm9mQ2hpbGRyZW49MCZSb29tcz0xJm1jaWQ9MzMyJm1hc3RlclJvb21JZD0xMjUwNDg1OCZtcHQ9TDJNemFsRjFVVzFQYTFCSkt5OHJiRFpYTDFGSFJGZEdPVlpEZWt0aGEwbHJiVzlEUXpkdVpXbFhVMDh3UnpWSFIwMUhVR05RWkdwNFNFRnNTSHB1TDJ4UVYxRlNNRk50ZDNsNGJ3JlRvdGFsUHJpY2U9MTMzNS4yMiZUb3RhbFRheD0xMjUuMjEmVG90YWxGZWU9MTE1LjU3JlRvdGFsU3VyY2hhcmdlPTAmbWN1cj1QSFAifQ%3D%3D&amp;utid=4339d432-63ee-51d2-5c8c-53f8d04dc645&amp;tm_stars=2&amp;client_id=skyscanner_app&amp;price_policy=2&amp;pre_redirect_id=b0c15acd-325c-b943-a6f9-dfabc1038339&amp;tm_city_code=CEBP&amp;max_price=3345&amp;guests=1&amp;request_id=b0c15acd-325c-b943-a6f9-dfabc1038339&amp;tm_country_code=PH</t>
  </si>
  <si>
    <t>www.skyscanner.com.ph/hotel_deeplink/4.0/PH/en-US/PHP/h_h1/46980237/2026-03-03/2026-03-04/hotel/hotel/hotels?legacy_provider_id=927111&amp;rooms=1&amp;closed_user_group=mobile&amp;hb_data=sfDlyRf-4FLKQSg7l4MiJANo6mkGK47RAoh9kt6sPCxkUtuAShLiM38sUfMNlCDbiKUBDhQdKlZcCkwvbWeLdrD-VQJUJjo7IFLxQbWV5hP5VAr2W8G5Av2R4895OSxFrrLxLND76xr16WnQ_UQZdQz4iAoZosFn_BBv1rTQXqXhzLTQkxdxsluJaR-K4CBsL6bEqgkx03pPLjaSaFsT4FyvzAqm9yqfVwovSDaQEG6aq2oqO2bNA2IfrWc-V2cWnGJz2KA-8djb1ctvuL8thxGz-Co%3D&amp;q_datetime_utc=2026-03-03T09%3A29%3A19&amp;ticket_price=4774&amp;quote_id=-4737649868336329558&amp;utid_state=1&amp;channel=iphone&amp;price_without_closed_user_group=7125&amp;tm_place_name=Cebu&amp;deeplink_data=eyJmaWVsZHMiOnsic2lnbmF0dXJlIjoiMDc5ZDNkOTk1NDcxZjAzZDlhMzc1YmM3ODkwNjIyMDMifSwidXJsIjoiaHR0cHM6Ly9waC5ob3RlbHMuY29tL0hvdGVsLVNlYXJjaD90cGlkPTMyMTQmbXBlPTE3NzI1Mjc4OTMmZW5kRGF0ZT0yMDI2LTAzLTA0JmFkdWx0cz0xJmxvY2FsZT1lbl9QSCZjaGlkPWEwN2JjNTU2LTNkMWEtNDU3OS04NWZmLTNkYzRhZDVkZWIyOSZlYXBpZD00NCZtY3RjPTMmc3RhcnREYXRlPTIwMjYtMDMtMDMmbXBkPVBIUCZtcG49MjAwODk1NjMxJmN1cnJlbmN5PVBIUCZyYXRlcGxhbmlkPTQwMTA3NDc0MyZtcG09MjQmbXBwPTEmbXBvPUVDJnNlbGVjdGVkPTIzMjYwMjYmbXBiPTUxMS40NyZtcHE9NDI2Mi4yOCZtcGE9NDI2Mi4yOCJ9&amp;utid=1e98f3b7-4b56-a9dd-66f4-6681993bd2f3&amp;tm_stars=3&amp;client_id=skyscanner_app&amp;redirect_delay=1000&amp;price_policy=2&amp;pre_redirect_id=ce3160fd-1f21-bda7-7982-d281ba55a364&amp;tm_city_code=CEBP&amp;max_price=7606&amp;guests=1&amp;request_id=ce3160fd-1f21-bda7-7982-d281ba55a364&amp;tm_country_code=PH</t>
  </si>
  <si>
    <t>www.skyscanner.com.ph/hotel_deeplink/4.0/PH/en-US/PHP/h_fd/115481130/2026-03-05/2026-03-06/hotel/hotel/hotels?legacy_provider_id=927050&amp;rooms=1&amp;closed_user_group=general&amp;hb_data=iR8Hl8KQsgheY-Dz1bc-VqU2281q_c9JKxnBxFe4NZaQOSaEu1LWKAC-Sak5ThMkXgTh1Ibo6qHWL4rSM1CXaSukNnoW3lMcq9ma3Q_oFM4Ya2IuaS15c6MDoi4fZKFFh_bsKr7QTsLfoZuSl1Zs004jW6e0tXNeSIL3a5fmVBDfhXp32oh3crCJvp-HllrGi3DdIxl_iVO3CtTN4GJpYSyldosGRFd0IPHqZyAGQm26ZJpMmVviF7CLOMt4Zejcsuo65OE0YLtCQ2h4d5E9fLWKXh3sOU9rrn0C7_MQUTPk1cnq_qjUutz13uA4uU68y1qOJ0Qe6a33JgjnpLWBuwmM0lAZPnY-VfjS1rVOUZkzty-4dtyTGRVyeKMCYr_VVL0_DUvAvDIRGHjJZwD7NpaCcHLgRO_htc1qdBRht8sreg%3D%3D&amp;q_datetime_utc=2026-03-05T14%3A42%3A37&amp;ticket_price=3573&amp;quote_id=3299294763196338098&amp;utid_state=1&amp;channel=iphone&amp;price_without_closed_user_group=7680&amp;tm_place_name=Cebu&amp;deeplink_data=eyJmaWVsZHMiOnsic2lnbmF0dXJlIjoiZjU1NDAyNmY0OWExMGNjZDkyYzQ5ODgxYThhZjlhZGUifSwidXJsIjoiaHR0cHM6Ly9kZWFscy52aW8uY29tP3NpZz03NWFlOTk0N2RhNDhkNjVjNTUxMjJhZDA1MzNiOWUzM2I0OTIxMzhkMTg2ZTgzYjhhZjBiMzVkOTZlZjI4N2RhMzIzNDMxMzMzMjM2MzQzMzM4JnNpZy1pc3M9bWV0YSZ0dXJsPWh0dHBzJTNBJTJGJTJGdmlvLmNvbSUyRkhvdGVsJTJGU2VhcmNoJTNGY2hlY2tJbiUzRDIwMjYtMDMtMDUlMjZjaGVja091dCUzRDIwMjYtMDMtMDYlMjZjdXJyZW5jeSUzRFBIUCUyNmVwdiUzRE1TNHklMjZlc2QlM0RBQmlXYWN2ZmhjRHNxckk2MkZYTGhfZkFRMDFHRWwtNi1VTkFPNlR1Nmw5SFNYTkVPN2pSS3Y5QjliYS1PZXRnV1B1U2I1VllLMkNRVjU4V1kxcXVlalZLWmxSQUJsZUFUVENjc19PY3V5V1BRUmJQb1pnRG5yVSUyNTNEJTI2Zm9yY2VDdXJyZW5jeUNoYW5nZSUzRDElMjZmb3JjZUxhbmd1YWdlQ2hhbmdlJTNEMSUyNmhvdGVsSWQlM0QxODQzODE1JTI2bGFiZWwlM0RzcmMlMjUzRHNreXNjYW5uZXIlMjUyNnVjb3VudHJ5JTI1M0RQSCUyNTI2dWRldmljZSUyNTNEbW9iaWxlJTI1MjZob3RlbCUyNTNEMTg0MzgxNSUyNTI2ZGF5JTI1M0Q1JTI1MjZtb250aCUyNTNEMDMlMjUyNnllYXIlMjUzRDIwMjYlMjUyNmxvcyUyNTNEMSUyNTI2b2ZmZXJpZCUyNTNEb3Z2a0lIWjJaeFVRJTI1MjZwcmljZSUyNTNEMzU3My4zOCUyNTI2Y3VycmVuY3klMjUzRFBIUCUyNTI2dXNlcmxhbmclMjUzRGVuJTI1MjZfdGglMjUzRDk2MDhlYjQ0OTc3ZmE0NDhhZWJmN2M2ZDZmMDViOTRmYmQzZWYyZjZjMjBmOWIwNyUyNTI2ZHRzJTI1M0QxNzcyNzIwMjI5JTI1MjZvbHV0JTI1M0QxNzcyNzIwMjI3JTI1MjZjYW5QYXlMYXRlciUyNTNEZmFsc2UlMjUyNnJlcXVlc3RVc2VyR3JvdXAlMjUzRCUyNTI2b2ZmZXJVc2VyR3JvdXAlMjUzRHB1YmxpYyUyNmxhbmclM0RlbiUyNm90aSUzRFIxcGNjT1lsbV80JTI2cHJlZmVycmVkUmF0ZSUzRDM1NzMuMzglMjZwcm9maWxlJTNEcjJkMm03M2tuOCUyNnJvb21zJTNEMSUyNnVzZXJDb3VudHJ5JTNEUEglMjZ1dG1fY2FtcGFpZ24lM0Rza3lzY2FubmVyJTI2dXRtX21lZGl1bSUzRGNwYyUyNnV0bV9zb3VyY2UlM0Rza3lzY2FubmVyIn0%3D&amp;utid=05ce5db4-2751-8ad3-5562-8a059994ff93&amp;tm_stars=4&amp;client_id=skyscanner_app&amp;price_policy=2&amp;pre_redirect_id=bffb5529-253a-0de2-391d-d9dfe6b81f23&amp;tm_city_code=CEBP&amp;max_price=4725&amp;guests=1&amp;request_id=bffb5529-253a-0de2-391d-d9dfe6b81f23&amp;tm_country_code=PH</t>
  </si>
  <si>
    <t>www.skyscanner.com.ph/hotel_deeplink/4.0/PH/en-US/PHP/h_bc/222423391/2026-03-03/2026-03-04/hotel/hotel/hotels?legacy_provider_id=13&amp;rooms=1&amp;closed_user_group=apps&amp;hb_data=DHF2scAoPM2dacvM_X8abqKafoUblBzi9QL9L1kNF47tGGst1ORNiK4TrXWwO-4n0n1lD7D6EeepRElNks7m50h1sp0Xr7aS01u0n8D4h3W-AbtfLE5UJDWYjttmOJqdp0yI4aOURAlPSS0V9dEkJ3hWdqkZwgWTmWftc7EUt7UyYuaBTjx3BT_NebvgfL_Vhr_8Rsge2XCns2ybd4cfYaNIG9YpkUvj-hZ6XRidoo3Pw2KOhQ4Tkt5c04GQhHAu1YLnXvgmrp0IZeaQgeofmheDIAJorYpAITnpzQJtraAlkJq3PqLKqE2yoauN47bvSu0h2-dEbFPYcNp1YS-tZVtXQuQK-1mEunHtxmeU7KTHUSh_Wn5u6S7cibouQ4msS7tZ6swr20l-QmHWnx4EJcqqMymekV6Kae6m4Nh64X_oZb4%3D&amp;q_datetime_utc=2026-03-03T09%3A29%3A18&amp;ticket_price=1895&amp;quote_id=43810755319107650&amp;utid_state=1&amp;channel=iphone&amp;price_without_closed_user_group=2495&amp;tm_place_name=Cebu&amp;deeplink_data=eyJmaWVsZHMiOnsic2lnbmF0dXJlIjoiM2M1YzUxODUxOGYwZmJhMDZkNjRlYzI5ZTg0MDllOGYiLCJibG9ja19pZCI6IjEzMDQwNTY2MDFfNDAzMjY3OTEwXzFfMF8wIn19&amp;utid=69a51f7c-0b23-7d6f-8fd2-005f4fdd53c0&amp;tm_stars=0&amp;client_id=skyscanner_app&amp;redirect_delay=1000&amp;price_policy=2&amp;pre_redirect_id=6d02f624-b513-c9a7-5422-09886e368375&amp;tm_city_code=CEBP&amp;max_price=1895&amp;guests=1&amp;request_id=6d02f624-b513-c9a7-5422-09886e368375&amp;tm_country_code=PH</t>
  </si>
  <si>
    <t>www.skyscanner.com.ph/hotel_deeplink/4.0/PH/en-US/PHP/h_bc/205053012/2026-03-03/2026-03-04/hotel/hotel/hotels?legacy_provider_id=13&amp;rooms=1&amp;closed_user_group=general&amp;hb_data=mnA4n-4UcEsRdSVeR_R0TctMPmdZ4tmnYVUa4RMDLI7JR98kIOmtlOtVjduNtzQP8mMxpqVh-HRjNZllQ5w9n706PDRzs4NWjBsK-l3yvSOPuVRo8XSekv8hIcOuW52rnLmrQZHLoE9Zz3e3ejuQgZx7bbzfh24OvGhc1Xtuk49FweHPVP8ps2gFnNl3ozWt0s9sutUCiv_v794QXv4A9E-LaAwLDzlWxbbXwAxDEYrOg7XLz-wRJSEFs28UdvIw7Fiy7R9iMLURWFQGH7VJ047jW0Dcf8Vt0nsb_2jNCjKOaBtfdcTninOhOprrqLkJM_wm9gzX6zIPhMp0lsdwP0SbKF_7Kt9F-bkBXfxvdmiFHoWQwpwkwOS72NNfZT0w-iO0j0bSt5sGbpDWAeyakqtUrHk9nTSQeHvM8qGyohm388IoEg%3D%3D&amp;q_datetime_utc=2026-03-03T09%3A29%3A19&amp;ticket_price=2895&amp;quote_id=7818259520786074490&amp;utid_state=1&amp;channel=iphone&amp;price_without_closed_user_group=6320&amp;tm_place_name=Cebu&amp;deeplink_data=eyJmaWVsZHMiOnsic2lnbmF0dXJlIjoiOWIzN2M0YjY3NGEwYmU2ZGU1NjFiNjc4MWNhZGY4YTEiLCJibG9ja19pZCI6InYxX0NnRXRFTXdDR2lnS0hUSXdNall0TURNdE1ETlVNREE2TURBNk1EQXVNREF3S3pBM09qQXdFQUVZM3dFb0FUZ0JJZ0lJQVE9PV9DaW9Jdkw3cnF3SVFBaGltbmVlb0FTQzRBeWoyMEpNSk1BSkFBVW9MTUVReE1EQlFYekV3TUZCUW1BVVNCZ2dCSWdJTUJCb0VLQUl3QVNJRUNBSVlBZz09In19&amp;utid=5232688d-b9b0-0a60-2d88-3d1ad760aa61&amp;tm_stars=3&amp;client_id=skyscanner_app&amp;redirect_delay=1000&amp;price_policy=2&amp;pre_redirect_id=b8deaaf0-e92f-7627-8c8e-48cffe748c6c&amp;tm_city_code=CEBP&amp;max_price=6930&amp;guests=1&amp;request_id=b8deaaf0-e92f-7627-8c8e-48cffe748c6c&amp;tm_country_code=PH</t>
  </si>
  <si>
    <t>www.skyscanner.com.ph/hotel_deeplink/4.0/PH/en-US/PHP/h_h1/134679883/2026-03-05/2026-03-06/hotel/hotel/hotels?legacy_provider_id=927111&amp;rooms=1&amp;closed_user_group=mobile&amp;hb_data=B46Y4ZpKHdh2T8f456nSG6OrY_GbOc2K6Vjv_5u-424kUh7qad4duaN0m0082bQguLPBYc8iZOM5GbYminw5YK62p51MJ4yeAuxBUhjuL7QWGTOp1lq0NIWrAq66lJjyMPhToni8KsBephiyNb6nYdZ7ox6IKs44T6yddk2Xc48mfN0RFq_G1JdpP6Diu-Q1omp72UwzrmiC9aYAP1-I-mbORfUddC4Z9bfyzkN6najWt4i7OxkCqn3hbRKdcycf67vKweijD5sC6r2Q75t7Yw30Ogo%3D&amp;q_datetime_utc=2026-03-05T14%3A42%3A41&amp;ticket_price=2234&amp;quote_id=1699382637352264881&amp;utid_state=1&amp;channel=iphone&amp;price_without_closed_user_group=2979&amp;tm_place_name=Cebu&amp;deeplink_data=eyJmaWVsZHMiOnsic2lnbmF0dXJlIjoiNWIwN2QzY2IzNmY1NDY5YjVlMWUxZGVkOTg2ZmJjNmIifSwidXJsIjoiaHR0cHM6Ly9waC5ob3RlbHMuY29tL0hvdGVsLVNlYXJjaD90cGlkPTMyMTQmbXBlPTE3NzI3MjAyMjUmZW5kRGF0ZT0yMDI2LTAzLTA2JmFkdWx0cz0xJmxvY2FsZT1lbl9QSCZjaGlkPTExMzJiNGZiLTEwNDYtNDcwMi1iOTUwLWY2ZWU4M2EwY2M1NiZlYXBpZD00NCZtY3RjPTMmc3RhcnREYXRlPTIwMjYtMDMtMDUmbXBkPVBIUCZtcG49MjAwMjQ1NDg0JmN1cnJlbmN5PVBIUCZyYXRlcGxhbmlkPTIyODEzOTM2NSZtcG09MjQmbXBwPTEmbXBvPUVDJnNlbGVjdGVkPTQ2OTE5MzYmbXBiPTIzOS40MCZtcHE9MTk5NS4wMCZtcGE9MTk5NS4wMCJ9&amp;utid=afd7cbce-aa4b-8bf3-f163-f860e241bb5c&amp;tm_stars=3&amp;client_id=skyscanner_app&amp;price_policy=2&amp;pre_redirect_id=02fa30e8-f405-7f1a-e41a-e9db7192c674&amp;tm_city_code=CEBP&amp;max_price=2234&amp;guests=1&amp;request_id=02fa30e8-f405-7f1a-e41a-e9db7192c674&amp;tm_country_code=PH</t>
  </si>
  <si>
    <t>Avida Towers Riala, Tower 2</t>
  </si>
  <si>
    <t>www.skyscanner.com.ph/hotel_deeplink/4.0/PH/en-US/PHP/h_bc/212934083/2026-03-05/2026-03-06/hotel/hotel/hotels?legacy_provider_id=13&amp;rooms=1&amp;closed_user_group=apps&amp;hb_data=1bkgJByUvgDyM8YW_iL08wv8rbrWzcsYhzwtBEGUz_4wXp1wjoVZ-Jlr2RwbrXZ61tt9n71sPpXACFMfRHjbpT-_5dNeX5_VgdncWRJeGTP95GVRgo-6wEfbu5ZHtKxVS0lDsDlrG3HcQHxcToeDPNckCKZC37QbYSsOasMA8i373cNPMfpMHp8C-mEymM5bG-nyvd-o9Fy9TkSbYDB-RadIEseuuALgt4uC3cDj6x-bWP0OmZDjXW9ZX5jPP2Us6ECaYB6r2xf6Sg2EKI3s8JH9QJWtxJtxwIAD8wmR10ucz69mXV3ae-SttviDDm_7DjKnbpv9YzqO2w2mfIduS7Fmjss6jJqLThlNX5Zg1IB_f27gKIK2yjwVUZ4fLMDPjAt3VaEmVw5zN6xvlkSwm07p-QcFpgbwb7Vjq8iwt0CLryVHgtI%3D&amp;q_datetime_utc=2026-03-05T14%3A42%3A45&amp;ticket_price=1376&amp;quote_id=-5405563988920932201&amp;utid_state=1&amp;channel=iphone&amp;price_without_closed_user_group=1841&amp;tm_place_name=Cebu&amp;deeplink_data=eyJmaWVsZHMiOnsic2lnbmF0dXJlIjoiOWQ3YTZlMTgwOGJiZjFmNmUzMDFhYzJhMTIxZDllN2EiLCJibG9ja19pZCI6IjEwNzg0NDU0MDFfMzg4MDUxMTYzXzJfMF8wIn19&amp;utid=c9dfa0fc-c75e-f8e3-e1a2-b69b0ff4f854&amp;tm_stars=0&amp;client_id=skyscanner_app&amp;price_policy=2&amp;pre_redirect_id=18254949-8457-7558-d0dc-b0f3be6ec8a6&amp;tm_city_code=CEBP&amp;max_price=1511&amp;guests=1&amp;request_id=18254949-8457-7558-d0dc-b0f3be6ec8a6&amp;tm_country_code=PH</t>
  </si>
  <si>
    <t>10.33281, 123.90907</t>
  </si>
  <si>
    <t>Jose Maria Del Mar Avenue, Cebu I.T. Park, Apas, Cebu City, Central Visayas, 6000, Philippines</t>
  </si>
  <si>
    <t>Featuring free Wifi and an outdoor swimming pool, Avida Towers Riala, Tower 2 offers accommodations in Cebu City, 1.6 miles from Ayala Center Cebu and 2.1 miles from SM City Cebu. The property is around 2.4 miles from Fuente Osmena Circle, 3.</t>
  </si>
  <si>
    <t>www.skyscanner.com.ph/hotel_deeplink/4.0/PH/en-US/PHP/h_h1/47220625/2026-03-05/2026-03-06/hotel/hotel/hotels?legacy_provider_id=927111&amp;rooms=1&amp;closed_user_group=mobile&amp;hb_data=Hhj2CPsPSA2Fbx8uyqzCWxXTAhmsbBNjq89qLhvLeDCN-HfsUoa9DzccdQlfxaiIh5c5L1337GSmiVSJCK4gTEozetAgGuWrYN4po4pZTb5PUzDcasr4G-WU7PTdhaxdEe0tspThyES9D61HodbPjr2_R-m5rmsKKA0F_6nP0RZf3X7ZCb7xPt5EOHtZYBFg2HkFpXNKd2bYPCF93GYyG1l17m6jR6Dmmd8Z4dBuAvP4POL5Eu79k94HDosHG7sUGzmpJ_fw62dguLBpCpLruQYWcM8%3D&amp;q_datetime_utc=2026-03-05T14%3A42%3A45&amp;ticket_price=6072&amp;quote_id=7988366953072177046&amp;utid_state=1&amp;channel=iphone&amp;price_without_closed_user_group=8800&amp;tm_place_name=Cebu&amp;deeplink_data=eyJmaWVsZHMiOnsic2lnbmF0dXJlIjoiZGM1ZTM4NzdkNzc5N2YyMTA1Y2IxMzAxNGY0MWM0NmUifSwidXJsIjoiaHR0cHM6Ly9waC5ob3RlbHMuY29tL0hvdGVsLVNlYXJjaD90cGlkPTMyMTQmbXBlPTE3NzI3MjAyMjYmZW5kRGF0ZT0yMDI2LTAzLTA2JmFkdWx0cz0xJmxvY2FsZT1lbl9QSCZjaGlkPWFjZGUxMGIyLTI5MTMtNGU0Mi05MjM5LWU0NDNmMzdlYTJlNSZlYXBpZD00NCZtY3RjPTMmc3RhcnREYXRlPTIwMjYtMDMtMDUmbXBkPVBIUCZtcG49MjAwMTk1MjU1JmN1cnJlbmN5PVBIUCZyYXRlcGxhbmlkPTIwNTA5NzA0NyZtcG09MjQmbXBwPTEmbXBvPUVDJnNlbGVjdGVkPTUyOTI5NjYmbXBiPTExMjUuMzYmbXBxPTU0NDEuMzAmbXBhPTQ5NDYuNjQifQ%3D%3D&amp;utid=ddbee9cc-e841-72f7-f8eb-2cfc6a343d1d&amp;tm_stars=3&amp;client_id=skyscanner_app&amp;price_policy=2&amp;pre_redirect_id=1fb4d767-bd09-9bf0-a1f7-2bd5fb53f89e&amp;tm_city_code=CEBP&amp;max_price=6484&amp;guests=1&amp;request_id=1fb4d767-bd09-9bf0-a1f7-2bd5fb53f89e&amp;tm_country_code=PH</t>
  </si>
  <si>
    <t>10.31963, 123.89919</t>
  </si>
  <si>
    <t>Quest Serviced Residences</t>
  </si>
  <si>
    <t>www.skyscanner.com.ph/hotel_deeplink/4.0/PH/en-US/PHP/h_bc/160140579/2026-03-03/2026-03-04/hotel/hotel/hotels?legacy_provider_id=13&amp;rooms=1&amp;closed_user_group=apps&amp;hb_data=teokpVqp_CEsJ9NEmWIPqOoftcLVCquuCJNC8S4i7qsVFzlu5K-9MY6DZWHuJoBNFnqgIJXZz34f-TKPXixsx6zdZOGvTmmVDK4_UFxGk7_AnD5NQz8L4jGsGIONYrbADmWVHZ_qughVhS67XD-_cClr0-03eVVbxLShNm4Y3LjQLPRKkIYiId_OcAHAbKnE032FBArJU1b8M0AgRL5Jll7WNbssSRAUK5ZBdTvP19USnIPwJ_WKuVdyays1RbYjZnUok2pFpXKnFKbMc9gsNpypnR_lT-S7AiPS3skjC-hJEkvpsC3aulhutif2tXLVxYjAUxj0WgtzG4HhzSCZrFg7eqSuLRxps44TJlrAuNawLEry_RxoxXFXWfsqaxTe845QRGf3FEuXiczLc5yAn1Br2t_o6W_c7-rmBipBPZ2MqyzTbw%3D%3D&amp;q_datetime_utc=2026-03-03T09%3A29%3A19&amp;ticket_price=4184&amp;quote_id=3983558572844953423&amp;utid_state=1&amp;channel=iphone&amp;price_without_closed_user_group=6476&amp;tm_place_name=Cebu&amp;deeplink_data=eyJmaWVsZHMiOnsic2lnbmF0dXJlIjoiODRmZTQwZTlmZjk0NjFlNjg1Y2ZhY2Q5ZGQzOGJjZDEiLCJibG9ja19pZCI6IjI3NTYzMDQwNV8xMDY2NDI3MjRfMF80Ml8wIn19&amp;utid=ff6a78ca-a153-6465-5360-5077ed0a5e46&amp;tm_stars=0&amp;client_id=skyscanner_app&amp;redirect_delay=1000&amp;price_policy=2&amp;pre_redirect_id=62dc2efe-55fa-8ac6-b044-0776fe735384&amp;tm_city_code=CEBP&amp;max_price=5840&amp;guests=1&amp;request_id=62dc2efe-55fa-8ac6-b044-0776fe735384&amp;tm_country_code=PH</t>
  </si>
  <si>
    <t>10.32087, 123.90419</t>
  </si>
  <si>
    <t>Archbishop Reyes Avenue, Cebu Business Park, Luz, Cebu City, Central Visayas, 6000, Philippines</t>
  </si>
  <si>
    <t>Quest Serviced Residences in Cebu City provides accommodations with a fitness center, a bar, and a shared lounge. Guests at the 3-star property can enjoy city views in the rooms and access to an outdoor pool.</t>
  </si>
  <si>
    <t>Murals Hostel and Cafe</t>
  </si>
  <si>
    <t>www.skyscanner.com.ph/hotel_deeplink/4.0/PH/en-US/PHP/h_bc/187740657/2026-03-05/2026-03-06/hotel/hotel/hotels?legacy_provider_id=13&amp;rooms=1&amp;closed_user_group=apps&amp;hb_data=6_kWHFNBA-hpnTxLRiGxoK7wRD9pUwsGG7TbYEadyHrG4S_DdC57UI2d9KsSyhpNxnor1pTx7PVUzNCB-vQYXIibRL9_of1Kf4CK9Zbq-E8nuHS3pVy5nSUzS7XDZF_dymRup1GCTD14x_iGwLt7E7uOBpUZIvWH4JCgDq2X87nQbArSoSiyDlL4O8FREH3BMB8dJM_HVl2uzrDDbT8uIKYxrEXCXQTB-eL6SFnEdQsvggK5b4tXEWtESUHuftMY6jIPAJtHOJBYbNSK_tN5eRBAeNSZqli4sFzfzXzaZeB6AE6eVGfyYRBDZxzwnjiLBErNxQ9uXDbFxAVMS7HqpgxpqHDTmK_BS-2SrER1UACjgiCizz0XlUxSpMOQsxhKZSrk5QKH9VNCuvD3MlMY6CQ0eaLOX8dMZu2_fBG1Iq1DjeWnDHw%3D&amp;q_datetime_utc=2026-03-05T14%3A42%3A46&amp;ticket_price=1689&amp;quote_id=-656784904400388834&amp;utid_state=1&amp;channel=iphone&amp;price_without_closed_user_group=2517&amp;tm_place_name=Cebu&amp;deeplink_data=eyJmaWVsZHMiOnsic2lnbmF0dXJlIjoiMjgyZmFiYTkwOTNlYjdjZGRlMmQxZjc2MzUwZjQxM2IiLCJibG9ja19pZCI6IjM5NDk1OTgwN18xMjI4NjYyOTlfMF8yXzBfNDEyNjg3In19&amp;utid=6a968c7a-965b-2ac1-4994-7d9a74ff6641&amp;tm_stars=0&amp;client_id=skyscanner_app&amp;price_policy=2&amp;pre_redirect_id=66b9379b-2f46-cb32-9d7e-9c4506cecdc1&amp;tm_city_code=CEBP&amp;max_price=2061&amp;guests=1&amp;request_id=66b9379b-2f46-cb32-9d7e-9c4506cecdc1&amp;tm_country_code=PH</t>
  </si>
  <si>
    <t>10.32416, 123.9122</t>
  </si>
  <si>
    <t>Corner Bakery Company, President Magsaysay Street, Villa Aurora, Kasambagan, Cebu City, Central Visayas, 6000, Philippines</t>
  </si>
  <si>
    <t>Located in Cebu City, a 19-minute walk from Ayala Center Cebu, Murals Hostel and Cafe has accommodations with a garden, free private parking, a shared lounge and a terrace.</t>
  </si>
  <si>
    <t>Sarrosa International Hotel and Residential Suites</t>
  </si>
  <si>
    <t>www.skyscanner.com.ph/hotel_deeplink/4.0/PH/en-US/PHP/h_fd/46999641/2026-03-05/2026-03-06/hotel/hotel/hotels?legacy_provider_id=927050&amp;rooms=1&amp;closed_user_group=general&amp;hb_data=99ztFpl2kTjdBuI90u9TdZNBZhtDTBI-IgaoU2STrc9czrOGAuRmEk4gfDxTe6X7VBBoIalhJ0rAKdXwQ5lhHVlpHuXw9CvBs_0hk5GW4U_yINvKn8CTW8ZqqtI4iyaxo3IKCus_81mlxdeTKmfynN4qMNjyW0yb0bEF8s4ZCuWmcDhwxJ7YruWQV4aQE6kOz0RtMreHNgtmvXPDOcpnbjDk0V_eABqFZmo3PlU4hLzS31koYHW28U2pBJF16bvDOsaIAH84f792Ho2MuLJqm-9nyuSGH14xhWfSaLFo3Te0VAcyfWjCwV5-gurJLUoJ_PpRNEjOczbpt7iWZijJ6AGG1ZSn84vwaA-OoC5UqXYMSB4MbOU416zdhvZ8lQKTL32_TLfFvA5_ArrEQTk5HbOmPWLJJqOZAMKxTnmWJPmV0Q%3D%3D&amp;q_datetime_utc=2026-03-05T14%3A42%3A48&amp;ticket_price=1865&amp;quote_id=8857243240483936519&amp;utid_state=1&amp;channel=iphone&amp;price_without_closed_user_group=4129&amp;tm_place_name=Cebu&amp;deeplink_data=eyJmaWVsZHMiOnsic2lnbmF0dXJlIjoiYTA2NjlhODkzZmU3NDAyOTQ3MTI3OThhNTAwY2Y4NTcifSwidXJsIjoiaHR0cHM6Ly9kZWFscy52aW8uY29tP3NpZz0zOGM0OGU5OGQ2NDhkNTcwMTFjMWEwMTVjYTY3N2JlOTQ3NjE4MWNlYmY2NGY4MTVmYzNkYjg0OTY3Njk1MTRiMzgzMjM1MzQzODM0MzczNjMyJnNpZy1pc3M9bWV0YSZ0dXJsPWh0dHBzJTNBJTJGJTJGdmlvLmNvbSUyRkhvdGVsJTJGU2VhcmNoJTNGY2hlY2tJbiUzRDIwMjYtMDMtMDUlMjZjaGVja091dCUzRDIwMjYtMDMtMDYlMjZjdXJyZW5jeSUzRFBIUCUyNmVwdiUzRE1TNHklMjZlc2QlM0RYOWpIUS1lcVMxTTB1bGhVWXFRVWtvcnVNaTZxTVktdW9idkJKSE5kN04tRmdtVG9IU1hsc1ZyS0w5SERqbTROT0JHZWNHVFp6dG5RN1NqM3NTS2NUT3I0aE5JbFJ6cGdOSFpNcUw5UGdiX3EyLTAxNmdjSldBJTI1M0QlMjUzRCUyNmZvcmNlQ3VycmVuY3lDaGFuZ2UlM0QxJTI2Zm9yY2VMYW5ndWFnZUNoYW5nZSUzRDElMjZob3RlbElkJTNEMTU1MjU4OSUyNmxhYmVsJTNEc3JjJTI1M0Rza3lzY2FubmVyJTI1MjZ1Y291bnRyeSUyNTNEUEglMjUyNnVkZXZpY2UlMjUzRG1vYmlsZSUyNTI2aG90ZWwlMjUzRDE1NTI1ODklMjUyNmRheSUyNTNENSUyNTI2bW9udGglMjUzRDAzJTI1MjZ5ZWFyJTI1M0QyMDI2JTI1MjZsb3MlMjUzRDElMjUyNm9mZmVyaWQlMjUzRG9RWFc4MnZtd01KNCUyNTI2cHJpY2UlMjUzRDE4NjUuMTQlMjUyNmN1cnJlbmN5JTI1M0RQSFAlMjUyNnVzZXJsYW5nJTI1M0RlbiUyNTI2X3RoJTI1M0Q2M2E0YjE2ZmY4NzdhNGZkMmY5ZjZmNjM5NGQ5YTQxZjk1ZjM4MWU4NDk5ZGRhYWIlMjUyNmR0cyUyNTNEMTc3MjcyMTU1NCUyNTI2b2x1dCUyNTNEMTc3MjcyMDIyNiUyNTI2Y2FuUGF5TGF0ZXIlMjUzRGZhbHNlJTI1MjZyZXF1ZXN0VXNlckdyb3VwJTI1M0QlMjUyNm9mZmVyVXNlckdyb3VwJTI1M0RwdWJsaWMlMjZsYW5nJTNEZW4lMjZvdGklM0R3QnN3cnpuTnQyOCUyNnByZWZlcnJlZFJhdGUlM0QxODY1LjE0JTI2cHJvZmlsZSUzRHIyZDJtNzNrbjglMjZyb29tcyUzRDElMjZ1c2VyQ291bnRyeSUzRFBIJTI2dXRtX2NhbXBhaWduJTNEc2t5c2Nhbm5lciUyNnV0bV9tZWRpdW0lM0RjcGMlMjZ1dG1fc291cmNlJTNEc2t5c2Nhbm5lciJ9&amp;utid=30852f0d-91e4-bc1c-1fd8-e594492a4d00&amp;tm_stars=3&amp;client_id=skyscanner_app&amp;price_policy=2&amp;pre_redirect_id=5ab8fb63-6ca9-c531-6d44-cc4bcc4b7ed3&amp;tm_city_code=CEBP&amp;max_price=12083&amp;guests=1&amp;request_id=5ab8fb63-6ca9-c531-6d44-cc4bcc4b7ed3&amp;tm_country_code=PH</t>
  </si>
  <si>
    <t>10.324756, 123.915291</t>
  </si>
  <si>
    <t>RCBC, F. Cabahug Street, Panagdait, Kasambagan, Cebu City, Central Visayas, 6000, Philippines</t>
  </si>
  <si>
    <t>Sarrosa International Hotel offers modern accommodations a 5-minute drive from Cebuâ€™s commercial district. It features an indoor pool. Free parking at the hotelâ€™s basement parking lot is available.</t>
  </si>
  <si>
    <t>Dragon Home Inn</t>
  </si>
  <si>
    <t>www.skyscanner.com.ph/hotel_deeplink/4.0/PH/en-US/PHP/h_ad/129223990/2026-03-05/2026-03-06/hotel/hotel/hotels?legacy_provider_id=22&amp;rooms=1&amp;closed_user_group=general&amp;hb_data=8ElIYWUnD0ath0dZrsjiQAjJO6QG6ajLi7p2Zvut9ub8j6HL2zq0UKDNbmANk709cGLMBZHtVACVHwxgAYVEBhvxXAfDtoUfwwOplE6UDMLCUeyVouGVtbldiquGJPmbmYcwIPUFJjzEkoBamw66wjtC27NCHomle-8gsNVFHDs12jDHCO8FOQs1_qiB1eDiqx-RptAmMUDN7lA1AbkitFHnj4Ah84Ws5NM0TC9Uf9CBDrgesp3QCxh5K8_vXYevLEtIDy75ZULvG2YyPS4LcyFCBETYclg8Y8yaJKJzHptcJnCTJ_Pr1gf6nt7KBcnzQAbn0G8HDOnDPFGdES1Ep5GkMmUQxS-nGfb11bpkfY4TYtRqTQYzrI7agWTyHQLMgN9jybarT1B9Wqh4AHKQh3kOVoBrnUQ_9H0EdEJUFbjQ&amp;q_datetime_utc=2026-03-05T14%3A42%3A48&amp;ticket_price=939&amp;quote_id=-1851027075549507232&amp;utid_state=1&amp;channel=iphone&amp;price_without_closed_user_group=1901&amp;tm_place_name=Cebu&amp;deeplink_data=eyJmaWVsZHMiOnsic2lnbmF0dXJlIjoiYjcxNDQyNGU5ZmJhZDFlM2JkOTFlYmQ1M2ViYTNhZDgifSwidXJsIjoiaHR0cHM6Ly93d3cuYWdvZGEuY29tL3BhcnRuZXJzL3BhcnRuZXJzZWFyY2guYXNweD9jaWQ9MTg0NjM4MyZoaWQ9NTI5MTkwJmN1cnJlbmN5PVBIUCZjaGVja2luPTIwMjYtMDMtMDUmY2hlY2tvdXQ9MjAyNi0wMy0wNiZOdW1iZXJvZkFkdWx0cz0xJk51bWJlcm9mQ2hpbGRyZW49MCZSb29tcz0xJm1jaWQ9MzMyJm1hc3RlclJvb21JZD0zMzU0MTE4Jm1wdD1XWFJFVW05VVJtTnVObGczUlRCM1pIVlFlV3RFZFVaNE0xb3JkSGRGV2tzNVptbGlhaTh4S3pOMWRsUlRWRTVpSzJoSlpVeG9lak5zWjA1bk1YaE5TVkUzWlZSd1JqYzBRVTR3YlEmVG90YWxQcmljZT05MzkuMjUmVG90YWxUYXg9OTMuNTgmVG90YWxGZWU9ODAuNTAmVG90YWxTdXJjaGFyZ2U9MCZtY3VyPVBIUCJ9&amp;utid=b0c3c0c8-6361-4d78-4268-bf5f6f1f2e57&amp;tm_stars=3&amp;client_id=skyscanner_app&amp;price_policy=2&amp;pre_redirect_id=ffc322a1-4824-4c9e-0331-31e6ac9f9e06&amp;tm_city_code=CEBP&amp;max_price=940&amp;guests=1&amp;request_id=ffc322a1-4824-4c9e-0331-31e6ac9f9e06&amp;tm_country_code=PH</t>
  </si>
  <si>
    <t>10.30811, 123.90316</t>
  </si>
  <si>
    <t>General Echavez Street, Zapatera, Camputhaw, Cebu City, Central Visayas, 6000, Philippines</t>
  </si>
  <si>
    <t>parking, wifi, elevator, air_conditioning, non-smoking, internet_access, 24-hour_front_desk_service, massage, iron, spa, multilingual_staff, room_service, express_check-in, restaurant, beauty_salon, car_rental, meeting_facilities, lounge, banquet_service, photocopier, accessible, fax, hairdressers, wake-up_call</t>
  </si>
  <si>
    <t>Located in Cebu City, within a 15-minute walk of Ayala Center Cebu and one mile of Fuente Osmena Circle, Dragon Home Inn has accommodations with a restaurant and free WiFi as well as free private parking for guests who drive.</t>
  </si>
  <si>
    <t>www.skyscanner.com.ph/hotel_deeplink/4.0/PH/en-US/PHP/h_h1/217093287/2026-03-05/2026-03-06/hotel/hotel/hotels?legacy_provider_id=927111&amp;rooms=1&amp;closed_user_group=mobile&amp;hb_data=smMgxhb8K5EEj_pr8JkMgBWiwbBzQkfFcMquzAfG7sKj6mnOkXVILA9B14gkiRWk-uEdZ9bTEOniaQHnLOAh3jL6ydI8_qxzr4BZ1HN6Pm5RUSCqq0lJOssRhqJra3-51_2t7R3wFMQHQeQafMgb3InBQ7cwjFCVWRPcP5UL4JwqJKxXg5bguoIZLrwTcKdieKuaFejDtIgFn1p2jzzvty1p7iClMmFHCz59CJcKWz_pm7IAhp4Ve-rkxq59lEts02J-wsCjIsOZBJ8hukdb2GEH9kM%3D&amp;q_datetime_utc=2026-03-05T14%3A42%3A49&amp;ticket_price=2512&amp;quote_id=-4888774735769881766&amp;utid_state=1&amp;channel=iphone&amp;price_without_closed_user_group=3350&amp;tm_place_name=Cebu&amp;deeplink_data=eyJmaWVsZHMiOnsic2lnbmF0dXJlIjoiOTlmOThmNmJmM2IwNTVhZmE1ODIzNTc1NWUwNjhmY2YifSwidXJsIjoiaHR0cHM6Ly9waC5ob3RlbHMuY29tL0hvdGVsLVNlYXJjaD90cGlkPTMyMTQmbXBlPTE3NzI3MjAzNjImZW5kRGF0ZT0yMDI2LTAzLTA2JmFkdWx0cz0xJmxvY2FsZT1lbl9QSCZjaGlkPTliZDgxOTg2LWM2NGEtNDJmOC04YTYzLTkwZGYxMjBmZmI1YyZlYXBpZD00NCZtY3RjPTMmc3RhcnREYXRlPTIwMjYtMDMtMDUmbXBkPVBIUCZtcG49MzI2MTI3MTI0JmN1cnJlbmN5PVBIUCZyYXRlcGxhbmlkPTQwMDE1OTUyOSZtcG09MjQmbXBwPTEmbXBvPUVDJnNlbGVjdGVkPTExMzAzOTQzMCZtcGI9NDY1LjY1Jm1wcT0yMjUxLjUyJm1wYT0yMDQ2Ljg0In0%3D&amp;utid=983dda32-42ea-f452-07f4-7ef66b22fe7d&amp;tm_stars=3&amp;client_id=skyscanner_app&amp;price_policy=2&amp;pre_redirect_id=b8d6d128-f80a-3cbd-f0f0-5381d80bec5c&amp;tm_city_code=CEBP&amp;max_price=2512&amp;guests=1&amp;request_id=b8d6d128-f80a-3cbd-f0f0-5381d80bec5c&amp;tm_country_code=PH</t>
  </si>
  <si>
    <t>NS Royal Hotel</t>
  </si>
  <si>
    <t>www.skyscanner.com.ph/hotel_deeplink/4.0/PH/en-US/PHP/h_ad/46993573/2026-03-05/2026-03-06/hotel/hotel/hotels?legacy_provider_id=22&amp;rooms=1&amp;closed_user_group=general&amp;hb_data=zH8VCzskK605UI7dv3uBHxvHc2LoroJdtIzJaUFuprQJHP--p46-MJfMqv3CYFjYmMQfgKuD120oOC-LNrThTHUloqSa83RB8ZZbedOOQFs-nrum_40gHf6WUIV-xND6qnlgeAlU0YGrYoJeG4YQAW9SKaZDCkNzAADstxrLGWqjq2Eu3u4PrcUkytLyIiJBRJBOhZ6fz1YgScz1yRU6t2E6piFKgu0dm6xHIIippXzLUHbkqGAcUtXf2TlERV0GScfzmNEMj755xt_YSFSkcBiYXn8cfpMdoGFRF69cLzClo6OcefR1k-Gu4vA0BEu8s_pC6FEU3I81tULMghIp_FiiglXuxug2LdRGb4qaFZmuaxUehMXWTj7PiPxgbUf0GbtcAmAO1azPHkrR4v6RNgTQz2kyw-E2o66Gx1ceRB-r&amp;q_datetime_utc=2026-03-05T14%3A43%3A50&amp;ticket_price=3914&amp;quote_id=-3911142453988873471&amp;utid_state=1&amp;channel=iphone&amp;price_without_closed_user_group=4873&amp;tm_place_name=Cebu&amp;deeplink_data=eyJmaWVsZHMiOnsic2lnbmF0dXJlIjoiMzQ2ZDA1YTBjMTUxMDJiMGQxNjYyZmEyMTdlY2VjMmQifSwidXJsIjoiaHR0cHM6Ly93d3cuYWdvZGEuY29tL3BhcnRuZXJzL3BhcnRuZXJzZWFyY2guYXNweD9jaWQ9MTg0NjM4MyZoaWQ9NTMxNTI3NyZjdXJyZW5jeT1QSFAmY2hlY2tpbj0yMDI2LTAzLTA1JmNoZWNrb3V0PTIwMjYtMDMtMDYmTnVtYmVyb2ZBZHVsdHM9MSZOdW1iZXJvZkNoaWxkcmVuPTAmUm9vbXM9MSZtY2lkPTMzMiZtYXN0ZXJSb29tSWQ9MTAxNTQ0MjgwMCZtcHQ9WVZoQ1JtSXZTelJQWjJKNGJ6SnVaVlJRVGxVeGNtdG5PVXhDVWtKaFpFUTVPVU5sTkZWWk1tdE9VME5zVW5KQk9UZzNMMkZwVURkNFJqUlVhVUZrVFhSTllXUkplbTE1VkVaNVdUaDVURXMmVG90YWxQcmljZT0zOTEzLjU1JlRvdGFsVGF4PTQ1Mi41OSZUb3RhbEZlZT0zMzAuMTImVG90YWxTdXJjaGFyZ2U9MCZtY3VyPVBIUCJ9&amp;utid=b27001f3-f548-0950-bf2e-7845bda12f89&amp;tm_stars=2&amp;client_id=skyscanner_app&amp;price_policy=2&amp;pre_redirect_id=610b1e1c-33ff-7af4-258a-02adfe04cd41&amp;tm_city_code=CEBP&amp;max_price=5288&amp;guests=1&amp;request_id=610b1e1c-33ff-7af4-258a-02adfe04cd41&amp;tm_country_code=PH</t>
  </si>
  <si>
    <t>10.312174, 123.895262</t>
  </si>
  <si>
    <t>iWash, Juana Osmeña Street, Santa Cruz, Camputhaw, Cebu City, Central Visayas, 6000, Philippines</t>
  </si>
  <si>
    <t>With a stay at NS Royal Hotel in Cebu City (Camputhaw), you'll be within a 5-minute drive of Colon Street and Ayala Center. This hotel is 1.9 mi (3.1 km) from SM City Cebu and 1.8 mi (3 km) from Waterfront Cebu City Casino.
Make use of convenient amenities such as complimentary wireless internet access, concierge services, and a banquet hall.
For lunch or dinner, stop by AJB Delish Diner, a restaurant that specializes in local and international cuisine. Dining is also available at the coffee shop/cafe, and room service (during limited hours) is provided.
Featured amenities include luggage storage, a safe deposit box at the front desk, and an elevator. Planning an event in Cebu City? This hotel has 1080 square feet (100 square meters) of space consisting of conference space and a meeting room. A roundtrip airport shuttle is provided for a surcharge (available 24 hours), and free self parking is available onsite.
Make yourself at home in one of the 37 air-conditioned rooms featuring flat-screen televisions. Complimentary wireless internet access keeps you connected, and cable programming is available for your entertainment. Private bathrooms with showers feature complimentary toiletries and bidets. Conveniences include desks and complimentary bottled water, and housekeeping is provided daily.</t>
  </si>
  <si>
    <t>Tancor Residential Suites</t>
  </si>
  <si>
    <t>www.skyscanner.com.ph/hotel_deeplink/4.0/PH/en-US/PHP/h_bc/160824935/2026-03-05/2026-03-06/hotel/hotel/hotels?legacy_provider_id=13&amp;rooms=1&amp;closed_user_group=apps&amp;hb_data=NewSuuIPId1OEHky8Q2gGtatoOi7Raz4iLZgYBk0jnv_LLdzrAvxQPUbRvevhyDa412P20F7TOfbpD3dJJq2yJTPnl-HofFYwALPHdUlV_yeTikLUDedRvEscKHRAUbADnnvBzvNaHJ2Nju3nykdb55nyj2SszZieTKzl84M5VE9lqH4X25Ks_dVramT7oKan5Zk6C3keP_sFp19uhQvy0hP2JMhmX-vlppBZ7tgxwuhBRADvwScvDxsWdWQLqdr-K0InF7zaCoKVR5znYMxEctkQhzjTYwUT39bdFtmPe8ZGP4EoeRaBNYjIka_WfoQgCsP6I4-Spuv6XlYWch8RiUykohs6-nRKfOmfeMp1dEpp20ihqYlTPQ4wRTHDcuAAPf-DOMbjr3F5fCIdwsO581LkSfgCWeeYYkpxFMFIG54q-uPH34%3D&amp;q_datetime_utc=2026-03-05T14%3A42%3A49&amp;ticket_price=1512&amp;quote_id=4137712752453973425&amp;utid_state=1&amp;channel=iphone&amp;price_without_closed_user_group=1842&amp;tm_place_name=Cebu&amp;deeplink_data=eyJmaWVsZHMiOnsic2lnbmF0dXJlIjoiMWI5MTI5OTlkZmVmM2JlMTE5YTFiMWVkYWFhMGExM2EiLCJibG9ja19pZCI6IjI4NjIyOTIwOV8xNDczMTk2NzhfMl8wXzAifX0%3D&amp;utid=74f27e65-ad28-845f-aab5-acede479ac6c&amp;tm_stars=2&amp;client_id=skyscanner_app&amp;price_policy=2&amp;pre_redirect_id=ba444dd2-366f-b7b6-b21d-077f5b7422cc&amp;tm_city_code=CEBP&amp;max_price=1915&amp;guests=1&amp;request_id=ba444dd2-366f-b7b6-b21d-077f5b7422cc&amp;tm_country_code=PH</t>
  </si>
  <si>
    <t>10.3269, 123.91118</t>
  </si>
  <si>
    <t>Justice Abad Santos Street, Villa Aurora, Kasambagan, Cebu City, Central Visayas, 6000, Philippines</t>
  </si>
  <si>
    <t>1.2 miles from Ayala Center Cebu, Tancor Residential Suites is located in Cebu City and has free WiFi and concierge services. Each room at the 2-star hotel has city views, and guests can enjoy access to an indoor pool and a fitness center. The property provides a shared kitchen and room service for guests.
Guest rooms are equipped with air conditioning, a flat-screen TV with cable channels, a fridge, a electric tea pot, a bidet, free toiletries and a desk. Each room is equipped with a private bathroom with a shower, a hairdryer and slippers. Guest rooms will provide guests with a microwave.
SM City Cebu is 1.8 miles from the hotel, while Fuente Osmena Circle is 2.6 miles away. Mactan-Cebu International Airport is 6.2 miles from the property.</t>
  </si>
  <si>
    <t>Fuente Hotel de Cebu</t>
  </si>
  <si>
    <t>www.skyscanner.com.ph/hotel_deeplink/4.0/PH/en-US/PHP/h_h1/123714671/2026-03-05/2026-03-06/hotel/hotel/hotels?legacy_provider_id=927111&amp;rooms=1&amp;closed_user_group=mobile&amp;hb_data=7hVLV3lOWDwxw3-YxOxPDLKSHcjSdmr1jFcmF1klj5GZ6l6JrOFBVKiRnKcPaewWet8lL1brDk13NsYagYVfEgJ64yspj6srgIX-7OfFLjbOEFL075nbpuNM5eGjdMJXdKbyr9qZwnkFRmDVE00dc4-qBCqPRd9fGqLjU79qh8TKS0EEPXPHSlVSiTVCmaRQnUAgmKueBdehbt9V_Mi0eWT_jFZr1Xl3mZz2nEGk89_jl-XoiisekgLhvKftnXr6ijqyq_isQDjfDATSd3EI-e_GpC0%3D&amp;q_datetime_utc=2026-03-05T14%3A42%3A50&amp;ticket_price=2053&amp;quote_id=6756116175362434292&amp;utid_state=1&amp;channel=iphone&amp;price_without_closed_user_group=2737&amp;tm_place_name=Cebu&amp;deeplink_data=eyJmaWVsZHMiOnsic2lnbmF0dXJlIjoiYTk1MDdiYTcxNWRhYmRlZTU2MDRjOWYxN2U5MjJkYWYifSwidXJsIjoiaHR0cHM6Ly9waC5ob3RlbHMuY29tL0hvdGVsLVNlYXJjaD9tcGQ9UEhQJnRwaWQ9MzIxNCZtcGU9MTc3MjcyMTc2MSZlbmREYXRlPTIwMjYtMDMtMDYmYWR1bHRzPTEmbXBuPTMyNjMzMjgzOSZtcG09MjQmbXBwPTEmbG9jYWxlPWVuX1BIJm1wbz1FQyZjaGlkPTdmZTI0MDMyLThhY2ItNDJmZS1iNTg0LTFkZjNjYjIzYTZlMCZtcHE9MjAzOC44NSZlYXBpZD00NCZtY3RjPTMmY3VycmVuY3k9UEhQJnJhdGVwbGFuaWQ9NDAwODQ5MDE5JnNlbGVjdGVkPTExNDE5MTU3OSZzdGFydERhdGU9MjAyNi0wMy0wNSZtcGI9MTk5LjI1Jm1wYT0xODUzLjUwIn0%3D&amp;utid=b2a2f31e-6953-e4e3-177b-57cc7c659270&amp;tm_stars=3&amp;client_id=skyscanner_app&amp;price_policy=2&amp;pre_redirect_id=f93ad2e0-7000-0212-f9d4-88c45799b360&amp;tm_city_code=CEBP&amp;max_price=5589&amp;guests=1&amp;request_id=f93ad2e0-7000-0212-f9d4-88c45799b360&amp;tm_country_code=PH</t>
  </si>
  <si>
    <t>10.311023, 123.894122</t>
  </si>
  <si>
    <t>Fuente Pension House, J. Llorente Street, Santa Cruz, Camputhaw, Cebu City, Central Visayas, 6000, Philippines</t>
  </si>
  <si>
    <t>parking, wifi, elevator, air_conditioning, non-smoking, internet_access, 24-hour_front_desk_service, smoking_areas, iron, multilingual_staff, room_service, restaurant, car_rental, meeting_facilities, banquet_service, shuttle_service, luggage_storage, tours, airport_shuttle, accessible, wheelchair_accessible, grill, ticket_office</t>
  </si>
  <si>
    <t>Fuente Hotel de Cebu is located in Cebu City, within 1.7 miles of Magellan's Cross and 2.5 miles of SM City Cebu. With a restaurant, the 3-star hotel has air-conditioned rooms with free WiFi, each with a private bathroom.</t>
  </si>
  <si>
    <t>Anika Suites</t>
  </si>
  <si>
    <t>www.skyscanner.com.ph/hotel_deeplink/4.0/PH/en-US/PHP/h_bc/200589587/2026-03-03/2026-03-04/hotel/hotel/hotels?legacy_provider_id=13&amp;rooms=1&amp;hb_data=7Y2mwas4a-MWuGEHSo02aqd4Jzi2c1pOBxA1GTZiNsc3jNZdevyf7wz4lKq8o45xILjmxuVYRET2VJH3rxl-9TWztskNhhUdte7C5gONuyLxYBjJdR50ziRKsKMsks4ZXg7SbZ_v0EcOwXfZHeC0lztml9HwjxNy4xplZ2Ft_gW2squEOHiL7pIdNtLV9gp6P-yKTDxRVarUv_z6UMl_FDLffkAc7TanoH1NG53t-kZLcPVzPqaDMfwqdB3XUynkS5OEDX79tUrpLXyCEw1g-FzQgCLtVnLyoGcgEvwVqmbOlBJFHcevF9h4Hc7MsUoBloPvOMICMlEkYywfFNAvXDY9LLafgKLoPUGopGikXk9uEu9osnTpXkIkS9sLhbyN0d22jG9t9zY-fwfmqVfb7fL6JFkfGGBtbeIDprIvA1hK6zX2kw%3D%3D&amp;q_datetime_utc=2026-03-03T09%3A29%3A53&amp;ticket_price=1749&amp;quote_id=4781952383774401820&amp;utid_state=1&amp;channel=iphone&amp;tm_place_name=Cebu&amp;deeplink_data=eyJmaWVsZHMiOnsic2lnbmF0dXJlIjoiNzMwMGE5NTZhNzhmYjgxZmRkNDUxZDc4ZjBjNzY2ZWEiLCJibG9ja19pZCI6InYxX0NnRXRFTmpoQVJvb0NoMHlNREkyTFRBekxUQXpWREF3T2pBd09qQXdMakF3TUNzd056b3dNQkFCR044QktBRTRBU0lDQ0FFPV9Da1VJdkttZ25nVVFBaUFDTUFKS0RUTTJOVVF4TURCUVh6RXdNRkJRc01NRGVpUTVaalE1TlRBNE5pMDFPRGhrTFRVM1l6Z3RZVEkxT0MxbFptSmtPVE5sTW1NME0ySVNBZ2dCR2dZWUFTZ0NNQUVpQkFnQ0dBST0ifX0%3D&amp;utid=c709b496-41ef-5563-65a6-827e0fe920e2&amp;tm_stars=2&amp;client_id=skyscanner_app&amp;redirect_delay=1000&amp;price_policy=2&amp;pre_redirect_id=2cd26169-35b6-83d2-ea1c-22f4556ad458&amp;tm_city_code=CEBP&amp;max_price=1749&amp;guests=1&amp;request_id=2cd26169-35b6-83d2-ea1c-22f4556ad458&amp;tm_country_code=PH</t>
  </si>
  <si>
    <t>10.31695, 123.89247</t>
  </si>
  <si>
    <t>newsims trainning center, N. Escario Street, Camputhaw, Cebu City, Central Visayas, 6000, Philippines</t>
  </si>
  <si>
    <t>parking, wifi, elevator, air_conditioning, non-smoking, internet_access, room_service, express_check-in, express_check-out, restaurant, safe_deposit_box, car_rental, shuttle_service, luggage_storage, airport_shuttle, photocopier, fax</t>
  </si>
  <si>
    <t>Located within a 12-minute walk of Fuente Osmena Circle and one mile of Ayala Center Cebu, Anika Suites has rooms in Cebu City. With free WiFi, this 2-star hotel offers room service and luggage storage space.</t>
  </si>
  <si>
    <t>Hotel Elizabeth Cebu</t>
  </si>
  <si>
    <t>www.skyscanner.com.ph/hotel_deeplink/4.0/PH/en-US/PHP/h_xp/47002058/2026-03-03/2026-03-04/hotel/hotel/hotels?legacy_provider_id=1&amp;rooms=1&amp;closed_user_group=mobile&amp;hb_data=tyfKf4uyS9pTdvovB7oVkF5jv_jaunGZ30SzW3es932Xj-aMGCpIqHLHq9DLsNcNmoTxpMycYIZ7fzk--VKC5W5d7Go331kBygZlf1rVSR6EdLCE7OV64XgLniyTajGvemUyY8xN4Z5jIWWdo7VLvmvvfEJGLhlUADwKlo-9OwYRFv-Zj_IJTYxK0G5N5Z3dpLs4Kj7RHrfA4nmrQroC0-IQvy6TzRfInOq6dsfCV2nlcK3Yd3T1nD9XrLkieOFGn6m4qpJBdUorN63QwdVki3hp0xs%3D&amp;q_datetime_utc=2026-03-03T09%3A29%3A52&amp;ticket_price=3802&amp;quote_id=6909058277577391314&amp;utid_state=1&amp;channel=iphone&amp;price_without_closed_user_group=7604&amp;tm_place_name=Cebu&amp;deeplink_data=eyJmaWVsZHMiOnsic2lnbmF0dXJlIjoiOWQ3NGY2ZjY1MTJmZWY4OWZhYjdlYjEwZWUwMTk4ZTIifSwidXJsIjoiaHR0cHM6Ly93d3cuZXhwZWRpYS5jb20ucGgvSG90ZWwtU2VhcmNoP3RwaWQ9NjgmbXBlPTE3NzI1Mjc4OTMmZW5kRGF0ZT0yMDI2LTAzLTA0JmFkdWx0cz0xJmxvY2FsZT1lbl9VUyZjaGlkPTRiZjZlMGYxLWNlMTItNGNmNC04OGExLTI5Nzk5NGEzNTdjNSZlYXBpZD00NjIzMCZtY3RjPTMmc3RhcnREYXRlPTIwMjYtMDMtMDMmbXBkPUdCUCZtcG49MjAwMTE5MjE0JmN1cnJlbmN5PUdCUCZyYXRlcGxhbmlkPTIyODI3NTMxMiZtcG09MjQmbXBwPTAmbXBvPUVDJnNlbGVjdGVkPTQ3MDIxMjEmbXBiPTkuNzQmbXBxPTQyLjg2Jm1wYT0zOC45NiJ9&amp;utid=5957c136-04ba-33b7-cfee-ca65a07e4ac8&amp;tm_stars=4&amp;client_id=skyscanner_app&amp;redirect_delay=1000&amp;price_policy=2&amp;pre_redirect_id=80cdff70-8dac-e6ce-3e8d-d2ea58d2003b&amp;tm_city_code=CEBP&amp;max_price=4502&amp;guests=1&amp;request_id=80cdff70-8dac-e6ce-3e8d-d2ea58d2003b&amp;tm_country_code=PH</t>
  </si>
  <si>
    <t>10.31637, 123.90211</t>
  </si>
  <si>
    <t>Hotel Elizabeth, Archbishop Reyes Avenue, Camputhaw, Cebu City, Central Visayas, 6000, Philippines</t>
  </si>
  <si>
    <t>parking, wifi, elevator, air_conditioning, non-smoking, internet_access, 24-hour_front_desk_service, smoking_areas, massage, currency_exchange, iron, multilingual_staff, room_service, garden, express_check-in, express_check-out, restaurant, bar, safe_deposit_box, car_rental, business_center, meeting_facilities, banquet_service, television, fitness_center, luggage_storage, tours, airport_shuttle, photocopier, accessible, fax, concierge, wheelchair_accessible, pants_press, complimentary_bottled_water, telephone, ticket_office, minibar, hairdryer</t>
  </si>
  <si>
    <t>With a stay at Hotel Elizabeth Cebu in Cebu City (Camputhaw), you'll be within a 5-minute drive of Ayala Center and Waterfront Cebu City Casino. This hotel is 1.5 mi (2.5 km) from SM City Cebu and 3.6 mi (5.7 km) from SM Seaside City Cebu.
Pamper yourself with onsite massages or enjoy recreation amenities such as a fitness center. Additional amenities at this hotel include complimentary wireless internet access, concierge services, and a banquet hall.
Enjoy a meal at the restaurant, or stay in and take advantage of the hotel's room service. Wrap up your day with a drink at the bar/lounge.
Featured amenities include a business center, complimentary newspapers in the lobby, and dry cleaning/laundry services. Free self parking is available onsite.
Make yourself at home in one of the 131 air-conditioned rooms featuring minibars and flat-screen televisions. Complimentary wireless internet access keeps you connected, and cable programming is available for your entertainment. Private bathrooms have complimentary toiletries and slippers. Conveniences include phones, as well as safes and desks.</t>
  </si>
  <si>
    <t>Waterfront Cebu City Hotel &amp; Casino</t>
  </si>
  <si>
    <t>www.skyscanner.com.ph/hotel_deeplink/4.0/PH/en-US/PHP/h_bc/148306785/2026-03-02/2026-03-03/hotel/hotel/hotels?legacy_provider_id=13&amp;rooms=1&amp;hb_data=wPiYSqzZ0nubjTyBJbXzcLvCzDd3mQrZlgPr8DiY9zFMfWC3vGcyaCsMLeGefkWPRTZGX8FefaHniffwQPa4KJO_FiZULWvTtw65xQR16wafITvlO8y2JV7JWk3EYetKbALXwLOvsfF5JXwIa7LRvWW2Bgg3XsgIQv6R-8TiF30gLLi5pIwcGQcaxQYc_45Ci6EVsD3qN01TUIfiRrtcUYh1giiK2IBz_rKDaPJF7uRqPOpmwYSR24vuTa4_ejnEjFflg1kYL3Dci2Osfm6Wj_LIbGYkfnt7euMIkV00dd0fULH1oE3Be9KrduZeT4ykTGMHLYm7c21xgbBHDyuSZH_Wkq__BbXK_Pu1O5kgR0AFKeF5PoOW6Nf5nXK4E2KQeiR85Gf4jyHBjzXuNqVd9rKDPAjRWQGCJe-gZjNLLGgOBCGqc-M%3D&amp;q_datetime_utc=2026-03-02T12%3A50%3A24&amp;ticket_price=4856&amp;quote_id=3624295738076647154&amp;utid_state=1&amp;channel=iphone&amp;tm_place_name=Cebu&amp;deeplink_data=eyJmaWVsZHMiOnsic2lnbmF0dXJlIjoiZmY0OWQzZTQxNzkzNDEwOWE0M2IxZGFlM2NjYzRiMmIiLCJibG9ja19pZCI6InYxX0NnRXRFS2pjQVJvb0NoMHlNREkyTFRBekxUQXlWREF3T2pBd09qQXdMakF3TUNzd056b3dNQkFCR044QktBRTRBU0lDQ0FFPV9Da1VJZ3NDUndnTVFBaUFDTUFKS0RUTTJOVVF4TURCUVh6RXdNRkJRMExnRGVpUmhNVFE1WVRZMlppMHpOREl5TFdOaE5EY3RPVE14TkMwME1URmpPR1F6TjJFME5Ea1NBZ2dCR2dRb0FqQUJJZ1FJQWhnQyJ9fQ%3D%3D&amp;utid=464a3345-10d9-d580-a06d-1351c68ea43b&amp;tm_stars=4&amp;client_id=skyscanner_app&amp;redirect_delay=1000&amp;price_policy=2&amp;pre_redirect_id=10c72369-4741-fb07-34a1-e8c16a2bb389&amp;tm_city_code=CEBP&amp;max_price=8121&amp;guests=1&amp;request_id=10c72369-4741-fb07-34a1-e8c16a2bb389&amp;tm_country_code=PH</t>
  </si>
  <si>
    <t>10.324792, 123.904504</t>
  </si>
  <si>
    <t>American Consular Agency, Torquoise, Luz, Cebu City, Central Visayas, 6000, Philippines</t>
  </si>
  <si>
    <t>A stay at Waterfront Cebu City Hotel &amp; Casino places you in the heart of Cebu City, steps from Waterfront Cebu City Casino and a 3-minute drive from Ayala Center. This casino hotel is 1.2 mi (2 km) from Cebu Business Park and 1.5 mi (2.5 km) from SM City Cebu.
Pamper yourself with a visit to the spa, which offers massages. After enjoying recreational amenities such as a health club and an outdoor pool, a lucky night at the casino is the perfect end to the day. Additional amenities at this hotel include complimentary wireless internet access, concierge services, and gift shops/newsstands.
Grab a bite at Uno, one of the hotel's 10 restaurants, or stay in and take advantage of the 24-hour room service. Snacks are also available at the coffee shop/cafe. Unwind at the end of the day with a drink at the bar/lounge or the poolside bar. Buffet breakfasts are available daily from 5:30 AM to 10:30 AM for a fee. Children aged 5 and younger eat free breakfast.
Featured amenities include a business center, express check-in, and express check-out. A roundtrip airport shuttle is provided for a surcharge (available 24 hours), and free self parking is available onsite.
Make yourself at home in one of the 561 air-conditioned rooms featuring refrigerators and flat-screen televisions. Complimentary wireless internet access keeps you connected, and cable programming is available for your entertainment. Private bathrooms with showers feature complimentary toiletries and hair dryers. Conveniences include phones, as well as desks and minibars.</t>
  </si>
  <si>
    <t>Hotel Capada</t>
  </si>
  <si>
    <t>www.skyscanner.com.ph/hotel_deeplink/4.0/PH/en-US/PHP/h_bc/199283721/2026-03-05/2026-03-06/hotel/hotel/hotels?legacy_provider_id=13&amp;rooms=1&amp;closed_user_group=apps&amp;hb_data=Pu3OTdifcAMybo1aM3p53rJZrBHSZP2juRT0Wer2DNEb52bsvZMza2_b2QzvQ_u8ezLCTcCazPp3Gb2zjMGj5AgwX_5JU92ymwWgnK0hf49cfpYYWa24fqIKiaEwAcq-scxCq8qU0nHxTPTOf8bHjXcHM-NzV6Nulma37uNiU0r8UgWut7QGiPmrs90t7XNZsQOjMSuMjeSHtR0prcse_D9SPURwXP2-63H42FfjEaLMqXtlqaOXiTYc-Ls82HWBhzE_-nDOUVNs3sRiD2M54w6IN6Cqfkum_U5Wt1Y4ncEHWi9Y6-ccedMpJeDoSD7t85fz45ywC7Kyw2d0kt0AdcBaWzuz14dFMJ_HyzSMFcVcUsUbtTsmgJgU5R05P_BOv9t3UbA0U2GnE2VyGbSGJ3UIdNArE9syUCcNDlKfXlZWUBhHEys%3D&amp;q_datetime_utc=2026-03-05T14%3A42%3A59&amp;ticket_price=1440&amp;quote_id=-3448417219349663640&amp;utid_state=1&amp;channel=iphone&amp;price_without_closed_user_group=1600&amp;tm_place_name=Cebu&amp;deeplink_data=eyJmaWVsZHMiOnsic2lnbmF0dXJlIjoiMzY4YWFhN2UxYTZmMTFjOGFlMDlhODdkNWE0NDExMjUiLCJibG9ja19pZCI6IjQ0NjcwOTUxMF80Mjc2MTk4ODZfMl8yXzAifX0%3D&amp;utid=19c8ca66-be4c-3d42-b0bb-462d2939dede&amp;tm_stars=2&amp;client_id=skyscanner_app&amp;price_policy=2&amp;pre_redirect_id=045158cf-23e9-f654-cd62-1cfe19369a36&amp;tm_city_code=CEBP&amp;max_price=1463&amp;guests=1&amp;request_id=045158cf-23e9-f654-cd62-1cfe19369a36&amp;tm_country_code=PH</t>
  </si>
  <si>
    <t>10.31137, 123.89615</t>
  </si>
  <si>
    <t>Saint Theresa's College, General Maxilom Avenue, Santa Cruz, Camputhaw, Cebu City, Central Visayas, 6000, Philippines</t>
  </si>
  <si>
    <t>parking, wifi, air_conditioning, non-smoking, internet_access, 24-hour_front_desk_service, smoking_areas, massage, room_service, garden, bar, lounge, games_room, accessible, concierge</t>
  </si>
  <si>
    <t>Located a 5-minute walk from Fuente Osmena Circle, Hotel Capada offers 2-star accommodations in Cebu City and features a garden, a shared lounge and a terrace.</t>
  </si>
  <si>
    <t>Archbishop Reyes Avenue Avenir Condominium</t>
  </si>
  <si>
    <t>www.skyscanner.com.ph/hotel_deeplink/4.0/PH/en-US/PHP/h_bc/203909306/2026-03-03/2026-03-04/hotel/hotel/hotels?legacy_provider_id=13&amp;rooms=1&amp;closed_user_group=apps&amp;hb_data=JGknIe9tvTQuvKMZ_kSfr4rM796DicEXXx3StFUG4ekYnDjtwBOPeaF4ao0wFLjxARJn_k6yjkgupNgQk_gLWWCHpNmnksGz6YZkklD_t1C4WD6NabCaz95HkxB0h82hzZ9TYBV0Ur2ewuoQFM-naICTAyPSyLsS_vZ2ZnWtv6psxGqZgbna-eAIBLWrwQVF4F1IzDTyUcMw72AKiw8m8sbKkemq4TlCCwYnjbGd7yUQ3zrvOeW1e00x28rDelS6POlQ8d44F7rdKken2hd1kSpzg4I2yhf6sf0EJjb96AvQshM39JDKIFQGqkVbI4gCf6FkEofnNbdTFn4DwwdCbBeYT76hYGi_23JnxA3aGPI9fu_YyYJrT2pbbkKjOGIg6tpxS4eKzCqzR1_rozB5R2-LJgBSqe-7aOuEaKV45yT1IXc%3D&amp;q_datetime_utc=2026-03-03T09%3A30%3A02&amp;ticket_price=2117&amp;quote_id=7204846364363674352&amp;utid_state=1&amp;channel=iphone&amp;price_without_closed_user_group=2768&amp;tm_place_name=Cebu&amp;deeplink_data=eyJmaWVsZHMiOnsic2lnbmF0dXJlIjoiNzA5OWNmYjJmNjg1ZTBhMzUzY2MxY2JkZDU5NzRlYWEiLCJibG9ja19pZCI6IjQxNDYwMTgwMV8xMjYyODE1NjVfM18wXzAifX0%3D&amp;utid=dccfc039-44bb-a368-7c82-56b052922b4d&amp;tm_stars=0&amp;client_id=skyscanner_app&amp;redirect_delay=1000&amp;price_policy=2&amp;pre_redirect_id=4199b463-7014-5588-6d5d-849e9a8f2a57&amp;tm_city_code=CEBP&amp;max_price=2117&amp;guests=1&amp;request_id=4199b463-7014-5588-6d5d-849e9a8f2a57&amp;tm_country_code=PH</t>
  </si>
  <si>
    <t>10.32512, 123.90661</t>
  </si>
  <si>
    <t>Verified Rooftop Bar &amp; Lounge, 22nd floor, Archbishop Reyes Avenue, Luz, Cebu City, Central Visayas, 6000, Philippines</t>
  </si>
  <si>
    <t>Archbishop Reyes Avenue Avenir Condominium offers accommodations in Cebu City, 2.7 miles from Colon Street and 2.7 miles from Magellan's Cross. The property is around a 14-minute walk from Ayala Center Cebu, 1.9 miles from Fuente Osmena Circle, and...</t>
  </si>
  <si>
    <t>Hermione's Haven at Horizon 101 Cebu</t>
  </si>
  <si>
    <t>www.skyscanner.com.ph/hotel_deeplink/4.0/PH/en-US/PHP/h_bc/187686478/2026-03-05/2026-03-06/hotel/hotel/hotels?legacy_provider_id=13&amp;rooms=1&amp;closed_user_group=apps&amp;hb_data=V5N1fWwLB6xbpE2Nii2Le8aocHV8yuMeBrNiNOszDG2EMYIXKksOaZ4Wkv2CKdJZ2rUYx1xwYCv7rJKOkxKL5Z3YKTAM1mZFG25ty912UEeesTPp-XSCPn3GCl7WCpsmsNMN7OwRH-Gq6INTHXkth0kD8T0XX4Z4b3AQDfsCYZVQhiah0u8IoPy-HnfbrdoW1oz2WMhznbKsHHgS80p9z75JC-P6ERYrPfYZw2gE3EQVFP5FTMKyBjg5QgFMOy_A7x2Av-lyXmy05ixRoFWBXu_4Tn8H4Ma_8OsTtruDJBN7AQsnUjkhGHRlfKI49ruICPOI2GoDUi7SSCMl0AcpehyQgKVxCBNTe3oDXzrsvAJhWJy-CVi3J67ne2Ymjn3LwSIwcSqk0uB1Utv9mS2quN5ezjW9wB1_twedQVoMvFoh33xh61Y%3D&amp;q_datetime_utc=2026-03-05T14%3A43%3A01&amp;ticket_price=1813&amp;quote_id=-286688793036446329&amp;utid_state=1&amp;channel=iphone&amp;price_without_closed_user_group=2209&amp;tm_place_name=Cebu&amp;deeplink_data=eyJmaWVsZHMiOnsic2lnbmF0dXJlIjoiM2I1MmU4NTczOTI3NGRiOGEyOWZlN2MxNjRlNDk5NDMiLCJibG9ja19pZCI6IjMxOTc4NDEwMV8zMzg0MzkyOTBfMl8wXzBfNDQyOTM3In19&amp;utid=1c0fe1ad-e3b5-2228-e81d-f80d7871effc&amp;tm_stars=0&amp;client_id=skyscanner_app&amp;price_policy=2&amp;pre_redirect_id=09181678-0e52-b7ce-a17c-8ff355aac62c&amp;tm_city_code=CEBP&amp;max_price=1813&amp;guests=1&amp;request_id=09181678-0e52-b7ce-a17c-8ff355aac62c&amp;tm_country_code=PH</t>
  </si>
  <si>
    <t>10.31145, 123.90154</t>
  </si>
  <si>
    <t>General Maxilom Avenue, Zapatera, Camputhaw, Cebu City, Central Visayas, 6000, Philippines</t>
  </si>
  <si>
    <t>Hermione's Haven at Horizon 101 Cebu is located in Cebu City, just 1.5 miles from Colon Street and 1.7 miles from Magellan's Cross. Complimentary Wifi is offered throughout the property and private parking is available on site.</t>
  </si>
  <si>
    <t>Modern 1BR Corner Unit, Pool &amp; Gym Overlooking Cebu City Skyline - Cebu IT Park</t>
  </si>
  <si>
    <t>www.skyscanner.com.ph/hotel_deeplink/4.0/PH/en-US/PHP/h_bc/225234808/2026-03-05/2026-03-06/hotel/hotel/hotels?legacy_provider_id=13&amp;rooms=1&amp;closed_user_group=apps&amp;hb_data=w_ezbp-rd7acd7MD0Ntq_Ns6P4xdAFNAK4SnnZj2kAfznuYY0oBp4dThbddIjzHoCtTWQqaqslhuw1N5pHo2xA3TmUhOg0hNDQb612nf5Ydu2iK8dBbA0MgL-vDld8UxvxEQeDsqrxWzqp7eCNtyDOVDlzJ1qC_CRb23Z6wEW8wxonB7-gtcd3EWQdcbSEMXP7uiDdUeN1NXI9RfkHcwnkOFwwA6Ne0bL3OBfCWiRvZHMZd9DK3yFNksZttQ0pp8vRCHjgZWZpmCU5AGqqGPzrAemkfx7G7OAW90sR2w64aBK_Bp_jN25_PpwDEt6yMWa5NiDB5GRiUlw5Jnd75gT8_o_wtSIfbEo7z66LEIFhWuU-nOPa-gJEKuqTyv2M7Ghjs2a7P3sFv57iFWz5n56DJBDwj3XLJCsop8LZD_lwbUN-nmjLg%3D&amp;q_datetime_utc=2026-03-05T14%3A43%3A02&amp;ticket_price=3580&amp;quote_id=-7075765826137359988&amp;utid_state=1&amp;channel=iphone&amp;price_without_closed_user_group=4352&amp;tm_place_name=Cebu&amp;deeplink_data=eyJmaWVsZHMiOnsic2lnbmF0dXJlIjoiZWZkMzllMTRjZTdmM2FiYzA0OWFlOWExM2ExZWQ0Y2QiLCJibG9ja19pZCI6IjE1MjMxODgyMDFfNDIzOTcxMTk1XzRfMF8wIn19&amp;utid=4dbd9ce4-f686-06da-a336-340e6b50230b&amp;tm_stars=0&amp;client_id=skyscanner_app&amp;price_policy=2&amp;pre_redirect_id=35a34351-e63c-1185-3c24-3beeba3c4a3a&amp;tm_city_code=CEBP&amp;max_price=3580&amp;guests=1&amp;request_id=35a34351-e63c-1185-3c24-3beeba3c4a3a&amp;tm_country_code=PH</t>
  </si>
  <si>
    <t>10.33377, 123.90901</t>
  </si>
  <si>
    <t>Goa Nights, 8WJ5+QC2, India Street, Cebu I.T. Park, Apas, Cebu City, Central Visayas, 6000, Philippines</t>
  </si>
  <si>
    <t>Providing a rooftop pool, Modern 1BR Corner Unit, Pool &amp; Gym Overlooking Cebu City Skyline - Cebu IT Park provides accommodations in Cebu City. Free Wifi is provided throughout the property and private parking is available on site.</t>
  </si>
  <si>
    <t>KC Studio 5 at Horizon 101 Cebu</t>
  </si>
  <si>
    <t>www.skyscanner.com.ph/hotel_deeplink/4.0/PH/en-US/PHP/h_ad/224787609/2026-03-05/2026-03-06/hotel/hotel/hotels?legacy_provider_id=22&amp;rooms=1&amp;closed_user_group=general&amp;hb_data=YrmYNaLtXcnIEAjTuVb9sWj-uktkS1PDxTT8Kqp7cJAtHCef9kUBJdYIuT9AI_PfCKu-ZTj5Yy68rVWgsPcf5y3RaNpR3Dmu9QGdtDybTIPHUD1TCTjjkcHe_I2qRNQCwmXHBz4QL6FWzOIgIMPmsZBTcsPJIYUwAPJcp5z1rh6oiNM0s2VaswZTnbE-IIiv1XhJ6T5ZoYCYeVhvza9uUcFtAGg_WxSgMg9kcEVkOKFhImU8RGmlXppsPd9sTmF_49bS_d_4BSWQfvg8UOylegcYED-iWzNw0ZpqbMXWbiQmwze85-WDjWPf7LCwjTUKM_9I10La78OdMUNCBXt5Y2dVGAIbrFBWJezq6nzfMI_hkDuTaZWpR7UPUCsWLVjKfxEGm_BYP5drko51nckqYsqTs0yoevLId_V-WuDt4atS&amp;q_datetime_utc=2026-03-05T14%3A43%3A03&amp;ticket_price=1813&amp;quote_id=-8375313198245446042&amp;utid_state=1&amp;channel=iphone&amp;price_without_closed_user_group=2547&amp;tm_place_name=Cebu&amp;deeplink_data=eyJmaWVsZHMiOnsic2lnbmF0dXJlIjoiNGNmZTAyM2Q4ZjhhZjRlZWYxNDI1NjRhNWE4MzljYWMifSwidXJsIjoiaHR0cHM6Ly93d3cuYWdvZGEuY29tL3BhcnRuZXJzL3BhcnRuZXJzZWFyY2guYXNweD9jaWQ9MTg0NjM4MyZoaWQ9Mjc5MzEwNjYmY3VycmVuY3k9UEhQJmNoZWNraW49MjAyNi0wMy0wNSZjaGVja291dD0yMDI2LTAzLTA2Jk51bWJlcm9mQWR1bHRzPTEmTnVtYmVyb2ZDaGlsZHJlbj0wJlJvb21zPTEmbWNpZD0zMDM4Jm1hc3RlclJvb21JZD00MDY3MDY3OTkmbXB0PWNHZERiMUJVWXpKTmJuaHRVRFZOU1RScFZuVkdVMlZtTUdwMldVaGtUVVZGWm1SWU1XVkhNMHB6ZUdwR1V5OWFMMFJoVW1wMVpsSnZlVlJ2TlZBck5YQnJOVXAwUmpWSFRGQlVjbmxSUFQwJlRvdGFsUHJpY2U9MTgxMy4zOSZUb3RhbFRheD0xOTQuMjkmVG90YWxGZWU9MC4wMCZUb3RhbFN1cmNoYXJnZT0wJm1jdXI9UEhQIn0%3D&amp;utid=4e92ba46-f06f-5d6b-803a-ff747245f6e8&amp;tm_stars=0&amp;client_id=skyscanner_app&amp;price_policy=2&amp;pre_redirect_id=be6bdbd4-4cb2-b237-359b-f6f896807624&amp;tm_city_code=CEBP&amp;max_price=1813&amp;guests=1&amp;request_id=be6bdbd4-4cb2-b237-359b-f6f896807624&amp;tm_country_code=PH</t>
  </si>
  <si>
    <t>Just 1.1 miles from Cebu Heritage Monument and 1.1 miles from Yap Sandiego Ancestral House, KC Studio 5 at Horizon 101 Cebu features accommodations in Cebu City with a garden.</t>
  </si>
  <si>
    <t>18 Suites Cebu</t>
  </si>
  <si>
    <t>www.skyscanner.com.ph/hotel_deeplink/4.0/PH/en-US/PHP/h_ad/194785537/2026-03-05/2026-03-06/hotel/hotel/hotels?legacy_provider_id=22&amp;rooms=1&amp;closed_user_group=general&amp;hb_data=cz8BV8jEAYcECtDS5FGKuYm_LuIrDS9UjThyWMM6nWwPXHtJiVSnCrY2OH2E3uHEFlFLnbbmHWd0PKA0D9H-tQlDkHTk5oRdlJKYD7B41oUHmJbivcsnhjW-p9srl2QMlhbmxNEmiL68Iy__-4zY_JeCBmy08cMSQ-anGxr8E0rRq8opK0cu1_XDhs_Wm6bFf7EQNwK2SjFMsQGOn951Xm7ALEgJ0TpJFRjRhL0ipCUg0_BhkFfcYP2bLq7Bd2RhOxKXTrGumpL_TOhoyDSdW1wg7Ie4F-SLW1_V6Jvd-HR932enBTWSz-z_lAWaL_IIHDXY2kesK-3ZKjPAKSBNWCuZCpC9kLEwzkQGKqzGzugB4BRS5PEhrjLreCQF9cZPSHNXgoKDTYERQ9QozldTWws9vfp9DVmTz0-UVMMm4t8X&amp;q_datetime_utc=2026-03-05T14%3A43%3A04&amp;ticket_price=995&amp;quote_id=2629252193908488447&amp;utid_state=1&amp;channel=iphone&amp;price_without_closed_user_group=2003&amp;tm_place_name=Cebu&amp;deeplink_data=eyJmaWVsZHMiOnsic2lnbmF0dXJlIjoiMTVjM2E4NjNlZjRkMmFiZjIzZjVmMTQ4MzBiNDQ1MTcifSwidXJsIjoiaHR0cHM6Ly93d3cuYWdvZGEuY29tL3BhcnRuZXJzL3BhcnRuZXJzZWFyY2guYXNweD9jaWQ9MTg0NjM4MyZoaWQ9NjQyNTUyOCZjdXJyZW5jeT1QSFAmY2hlY2tpbj0yMDI2LTAzLTA1JmNoZWNrb3V0PTIwMjYtMDMtMDYmTnVtYmVyb2ZBZHVsdHM9MSZOdW1iZXJvZkNoaWxkcmVuPTAmUm9vbXM9MSZtY2lkPTMzMiZtYXN0ZXJSb29tSWQ9ODg3MTU3NTQ0Jm1wdD1OM2RJVGpaSGRFOTJaR3RUVmtSMlNtNXRNMkpLYml0cVdFdzJWVUZEYzFWbll6WjZRMDVOZDFwblRURkpkbE5GUkhSaWNEZG5TRU5sY2pGU01uaDBkMmhXS3psclpUVjJVVkkwVVRoUlBUMCZUb3RhbFByaWNlPTk5NS4wNiZUb3RhbFRheD0xMjkuNzkmVG90YWxGZWU9MC4wMCZUb3RhbFN1cmNoYXJnZT0wJm1jdXI9UEhQIn0%3D&amp;utid=2e01385e-d133-563b-ce0c-3258d055cd31&amp;tm_stars=3&amp;client_id=skyscanner_app&amp;price_policy=2&amp;pre_redirect_id=11bb90e5-c8cf-cd04-2052-dc2883737575&amp;tm_city_code=CEBP&amp;max_price=2361&amp;guests=1&amp;request_id=11bb90e5-c8cf-cd04-2052-dc2883737575&amp;tm_country_code=PH</t>
  </si>
  <si>
    <t>10.331521, 123.896527</t>
  </si>
  <si>
    <t>Cafe Brindle, 18, Sanson Road, Lahug, Cebu City, Central Visayas, 6000, Philippines</t>
  </si>
  <si>
    <t>parking, wifi, elevator, air_conditioning, non-smoking, internet_access, 24-hour_front_desk_service, smoking_areas, multilingual_staff, room_service, express_check-in, express_check-out, safe_deposit_box, luggage_storage, wake-up_call</t>
  </si>
  <si>
    <t>With a stay at 18 Suites Cebu in Cebu City (Lahug), you'll be within a 5-minute drive of Waterfront Cebu City Casino and Cebu Taoist Temple. This hotel is 2 mi (3.2 km) from OsmeÃ±a Fountain Circle and 2 mi (3.2 km) from SM City Cebu.
Pamper yourself with onsite massages or make use of the other amenities, which include complimentary wireless internet access.
Take advantage of the hotel's 24-hour room service.
Featured amenities include express check-out, multilingual staff, and luggage storage. Free self parking is available onsite.
Make yourself at home in one of the 52 guestrooms featuring refrigerators and flat-screen televisions. Complimentary wireless internet access keeps you connected, and cable programming is available for your entertainment. Private bathrooms with showers feature complimentary toiletries and bidets. Conveniences include safes and desks, and housekeeping is provided daily.</t>
  </si>
  <si>
    <t>Solinea Towers</t>
  </si>
  <si>
    <t>www.skyscanner.com.ph/hotel_deeplink/4.0/PH/en-US/PHP/h_bc/223091848/2026-03-05/2026-03-06/hotel/hotel/hotels?legacy_provider_id=13&amp;rooms=1&amp;closed_user_group=apps&amp;hb_data=E7IcBT2cZln9FbMAah9nNHQj7GrhUYBg4fqTUDZexjMUK0hn2hEMKyq26YdtyTponTiFHCfTWO1S18upLDybPntwyTzOjtbo4AfnJxBoQ4CmcTxYNGmhckey4S7v12OSbB1VH1zbwA9e0zH-MnXXphhahvvq33Bq_Pq8LY4HDYXiZM_y-YrBsVVQchqraCW8Zb5STHchftlaaiBjqFHCNmGslxKDNXpc51LFBvL1GgezVqecGShhTeEROAelcaGIvwJBI4TP_rEq_01NrZPBugEe5oMOQQ4aKau2s2sVStr764oYOf2GNlr56gkaWL9OpWFOhEOh2NkEKEoXFNbqI-xt0VtSvBJYmFROGPLtltldW3O4lzNszvjIK6mWvmbihzB2TMzzmB7KfWx4R5-e-opkGwKIzJsZB9gbgxpP2e2PQR8_bBo%3D&amp;q_datetime_utc=2026-03-05T14%3A43%3A04&amp;ticket_price=1710&amp;quote_id=8644353181116706956&amp;utid_state=1&amp;channel=iphone&amp;price_without_closed_user_group=2288&amp;tm_place_name=Cebu&amp;deeplink_data=eyJmaWVsZHMiOnsic2lnbmF0dXJlIjoiZDFlMGZmYTViZTE1Mzk3OGI0YzM2MDY3OWM0NzNiNTAiLCJibG9ja19pZCI6IjEzNzcwOTI2MDFfNDA5ODM3MDk3XzFfMF8wXzkxMzEyOSJ9fQ%3D%3D&amp;utid=c5e70144-18d2-5506-4b9b-38dd5f01886c&amp;tm_stars=0&amp;client_id=skyscanner_app&amp;price_policy=2&amp;pre_redirect_id=285afbf3-a37d-94b8-c8bf-db101540c906&amp;tm_city_code=CEBP&amp;max_price=2087&amp;guests=1&amp;request_id=285afbf3-a37d-94b8-c8bf-db101540c906&amp;tm_country_code=PH</t>
  </si>
  <si>
    <t>10.31752, 123.90734</t>
  </si>
  <si>
    <t>Cardinal Rosales Avenue, Cebu Business Park, Luz, Cebu City, Central Visayas, 6000, Philippines</t>
  </si>
  <si>
    <t>Just 1.2 miles from SM City Cebu and 1.2 miles from Museo Sugbo, Solinea Towers features accommodations in Cebu City with a garden. The air-conditioned accommodation is a 4-minute walk from Ayala Center Cebu.</t>
  </si>
  <si>
    <t>KC Studio 6 at Horizon 101 Cebu</t>
  </si>
  <si>
    <t>www.skyscanner.com.ph/hotel_deeplink/4.0/PH/en-US/PHP/h_bc/193090640/2026-03-05/2026-03-06/hotel/hotel/hotels?legacy_provider_id=13&amp;rooms=1&amp;closed_user_group=apps&amp;hb_data=B2oPsYhrTrqW3ujTt4LpdRybZlXPwcSDNK4ahnHZ2XUM4ZzyKylGullxcMhXXeNg-idiMUNjyQ8MLNPl4VTBkIjXehS3N-9HHUmhqNZEiKniroNpAegp7WO1NnX7ciJry8vZKA8wZQXvbSeP5nkYrcijVPQ1EulWnUL4qn0861E2J9PA68ZGHceNMOfJMn2LmMGxomtlP6Eyd3uIe61j0urOSgkbxfM0V27hZnMvVA_BUfw79hDLvA7kIb-Sv4Nya3vuZQijDGnSdkxf8phYkqQXRCH8Ygyxrwo3fuXTyOqsbOvWiZFL1kn86LDFmgwWSRQXzzNpBfezOe8mLP72GQdQuirfUoWfvMJJi7pwdJO3RVkPzd1MihW4VY6Fz1IUfMoCS5O7VBHGMvbIMeoqY1ZAaYhtHJ9roWaDUdY-mi5Y3YcjTFw%3D&amp;q_datetime_utc=2026-03-05T14%3A43%3A05&amp;ticket_price=1813&amp;quote_id=7896267887245924837&amp;utid_state=1&amp;channel=iphone&amp;price_without_closed_user_group=2209&amp;tm_place_name=Cebu&amp;deeplink_data=eyJmaWVsZHMiOnsic2lnbmF0dXJlIjoiNTdlOTZkMTEyY2MyNzM5OWIyNDZiM2ExZmNhYzcwMWYiLCJibG9ja19pZCI6IjMzMTE4MTIwMV8zMzg0MzkyMTVfMl8wXzBfNDQyODU2In19&amp;utid=ab658464-457c-6f74-360b-4a83106aca1f&amp;tm_stars=0&amp;client_id=skyscanner_app&amp;price_policy=2&amp;pre_redirect_id=c3974276-6fc4-1c3e-2b74-2a1f7c6e3436&amp;tm_city_code=CEBP&amp;max_price=1813&amp;guests=1&amp;request_id=c3974276-6fc4-1c3e-2b74-2a1f7c6e3436&amp;tm_country_code=PH</t>
  </si>
  <si>
    <t>Just a 6-minute walk from Fuente Osmena Circle and 0.9 miles from Ayala Center Cebu, KC Studio 6 at Horizon 101 Cebu features accommodations in Cebu City with an outdoor swimming pool.</t>
  </si>
  <si>
    <t>Metro Park Hotel Mandaue</t>
  </si>
  <si>
    <t>www.skyscanner.com.ph/hotel_deeplink/4.0/PH/en-US/PHP/h_bc/136311800/2026-03-05/2026-03-06/hotel/hotel/hotels?legacy_provider_id=13&amp;rooms=1&amp;closed_user_group=apps&amp;hb_data=deY4S6bBb_Fozfsu4tr7dm0jtl3XN-_SpIXUe9RBFf8hjL6Ii3B35puRifUr2bnyRi6sUow0oUdu7y8MksATHrwqCypkF2zJN7YnRVZl2qIvgn_yR1xXYaJzaX7Yx6oN_J7hwMhU1ynfC-24XMc2ls4MRlEQAPhwEA11RZbvkjE9pweH7SHqWJfl4c-xjsZ99b6xX7nQLeVmK6jMQMzAcOymL0gw6OQTdVauryBXWAt-A-TfSg9CLWhtjnoYtuV_T7Ljh7JJ8-QlCWP8DdiabR2gsr3pBaZlyqJsv24qPZmxG-CezLqsyhYrUH4IvgZmOTopyV5tOqy2xtCca1biGjJKM8RmHFr1WPY8Lu8w__KZKxxSXWjJG9IPX8wqoYeN0OBV1RYcaXD56o-ixsLn_XQCj9XH7jE0r13AjQpF4BznRuj5dWo%3D&amp;q_datetime_utc=2026-03-05T14%3A43%3A05&amp;ticket_price=1305&amp;quote_id=-8445000373894866097&amp;utid_state=1&amp;channel=iphone&amp;price_without_closed_user_group=1450&amp;tm_place_name=Cebu&amp;deeplink_data=eyJmaWVsZHMiOnsic2lnbmF0dXJlIjoiNGVlNTdjYmNmN2IxMzMzZWE3ZmRjOWZjYmU4NDYzOGYiLCJibG9ja19pZCI6IjE0Nzk0NjMwMl8xOTUyODY3MjNfMl8wXzAifX0%3D&amp;utid=ea3cec02-e7c2-da9f-1964-f8d66ed5191f&amp;tm_stars=2&amp;client_id=skyscanner_app&amp;price_policy=2&amp;pre_redirect_id=b62bd728-75ba-2e88-e188-b98ca08d91e5&amp;tm_city_code=CEBP&amp;max_price=2430&amp;guests=1&amp;request_id=b62bd728-75ba-2e88-e188-b98ca08d91e5&amp;tm_country_code=PH</t>
  </si>
  <si>
    <t>10.3339, 123.93757</t>
  </si>
  <si>
    <t>Metro Park Hotel, M.C. Briones Street, Bakilid, Mandaue, Central Visayas, 6014, Philippines</t>
  </si>
  <si>
    <t>When you stay at Metro Park Hotel Mandaue in Mandaue, you'll be near the airport, within a 10-minute drive of SM City Cebu and Waterfront Cebu City Casino. This hotel is 4.1 mi (6.7 km) from Ayala Center and 3.6 mi (5.8 km) from Colon Street.
This smoke-free hotel was built in 2015.
Enjoy a meal at the restaurant or snacks in the hotel's coffee shop/cafe.
Featured amenities include a 24-hour front desk, a safe deposit box at the front desk, and an elevator. Free self parking is available onsite.
Make yourself at home in one of the 39 air-conditioned rooms featuring LCD televisions. Cable television is provided for your entertainment. Bathrooms with showers are provided. Conveniences include phones, as well as safes and desks.</t>
  </si>
  <si>
    <t>Cebu R Hotel Mabolo</t>
  </si>
  <si>
    <t>www.skyscanner.com.ph/hotel_deeplink/4.0/PH/en-US/PHP/h_fd/134667004/2026-03-05/2026-03-06/hotel/hotel/hotels?legacy_provider_id=927050&amp;rooms=1&amp;hb_data=lwc6ciJ7M42CMw5Vucg8fxbBM9LL6q5rmmRM__A7N_bh7IXaBm6gd9OJN9ufswPzQyyV0HYAJM0JvNGZB7lSiYyYjVhIjZyefn6GULJ0sNWhXHNwMDyMvbe1IEAiVhuzK5xLxxGhC1dQLeIu76YGo1KJ293Qj_OqhuVjDb-xZF3hcUW956fMUXSeLJZrHw375AQWUogZUviX6jzQv_nivhyaxz1IAdGnvs9ye2iIB6zBrlQsS2UNcerMVvgEYjqq58voG2FlXy-MLIlPzqEWQMgOtiVco8BjlSFt10zmzCl4YGle9l5SYO0LPYiDw14IWk4ajb8R_CtmE3CCwGGX0YYeHLdnr0c2P962vMntbaa0DXCBj9PudrJNTNWoPTz2bycNPsYljIcIPkWVuv8I3z7t3zm0EZCh5097QEm6oZCvuw%3D%3D&amp;q_datetime_utc=2026-03-05T14%3A43%3A07&amp;ticket_price=1675&amp;quote_id=-796684662987965472&amp;utid_state=1&amp;channel=iphone&amp;tm_place_name=Cebu&amp;deeplink_data=eyJmaWVsZHMiOnsic2lnbmF0dXJlIjoiMjhlNzBiZDA3NTFhY2Q4YzJiZDY2MGU2NzIxZTY0OTUifSwidXJsIjoiaHR0cHM6Ly9kZWFscy52aW8uY29tP3NpZz02MWIyZWEwYmExMWYxN2ViMzYwZjA0MTU2ZDhlN2Y0NTVhMTM0M2E5M2Q5MGY2ZGQxZjM5MDFhYzdiZDdkYWY5MmQzMzM3MzMzNzMzMzIzMDM1MzEmc2lnLWlzcz1tZXRhJnR1cmw9aHR0cHMlM0ElMkYlMkZ2aW8uY29tJTJGSG90ZWwlMkZTZWFyY2glM0ZjaGVja0luJTNEMjAyNi0wMy0wNSUyNmNoZWNrT3V0JTNEMjAyNi0wMy0wNiUyNmN1cnJlbmN5JTNEUEhQJTI2ZXB2JTNETVM0eSUyNmVzZCUzRFoxMFhSM0N0Z203R3pjVmVMYklUeVFmU2pmZVM5NVRKaTJpQ05ZRVlROWtFaUREWWpZdGwyMGZYbGk2MWxUR3MyV1pUNGJYZEttWHJ5REk3THluVk1yTUJtUjFMNEJxckJlb3MxMjdfSkhCUFNzS0RjZWRmbEElMjUzRCUyNTNEJTI2Zm9yY2VDdXJyZW5jeUNoYW5nZSUzRDElMjZmb3JjZUxhbmd1YWdlQ2hhbmdlJTNEMSUyNmhvdGVsSWQlM0QyNDAxNzA2NiUyNmxhYmVsJTNEc3JjJTI1M0Rza3lzY2FubmVyJTI1MjZ1Y291bnRyeSUyNTNEUEglMjUyNnVkZXZpY2UlMjUzRG1vYmlsZSUyNTI2aG90ZWwlMjUzRDI0MDE3MDY2JTI1MjZkYXklMjUzRDUlMjUyNm1vbnRoJTI1M0QwMyUyNTI2eWVhciUyNTNEMjAyNiUyNTI2bG9zJTI1M0QxJTI1MjZvZmZlcmlkJTI1M0RvVFRjMGt4d19IM1ElMjUyNnByaWNlJTI1M0QxNjc1LjA5JTI1MjZjdXJyZW5jeSUyNTNEUEhQJTI1MjZ1c2VybGFuZyUyNTNEZW4lMjUyNl90aCUyNTNEMWIxMzQwZjdhMDU3YjZlYTBmMmFiYjQwNGVjYzkzZjUwMzY1YTM5NjgyMTNlMWM0JTI1MjZkdHMlMjUzRDE3NzI3MjE1NTQlMjUyNm9sdXQlMjUzRDE3NzI3MTU5MjUlMjUyNmNhblBheUxhdGVyJTI1M0RmYWxzZSUyNTI2cmVxdWVzdFVzZXJHcm91cCUyNTNEJTI1MjZvZmZlclVzZXJHcm91cCUyNTNEcHVibGljJTI2bGFuZyUzRGVuJTI2b3RpJTNEbEpLeE9WSl9zeTQlMjZwcmVmZXJyZWRSYXRlJTNEMTY3NS4wOSUyNnByb2ZpbGUlM0RyMmQybTcza244JTI2cm9vbXMlM0QxJTI2dXNlckNvdW50cnklM0RQSCUyNnV0bV9jYW1wYWlnbiUzRHNreXNjYW5uZXIlMjZ1dG1fbWVkaXVtJTNEY3BjJTI2dXRtX3NvdXJjZSUzRHNreXNjYW5uZXIifQ%3D%3D&amp;utid=a32257cb-1d90-bd95-7f5b-60b989c61194&amp;tm_stars=3&amp;client_id=skyscanner_app&amp;price_policy=2&amp;pre_redirect_id=473ef175-0baf-4fd1-cb8e-bca2f5e03c92&amp;tm_city_code=CEBP&amp;max_price=1675&amp;guests=1&amp;request_id=473ef175-0baf-4fd1-cb8e-bca2f5e03c92&amp;tm_country_code=PH</t>
  </si>
  <si>
    <t>10.319, 123.91397</t>
  </si>
  <si>
    <t>Cebu R Hotel, Tres Borces Padres Street, Holy Name, Mabolo, Cebu City, Central Visayas, 6000, Philippines</t>
  </si>
  <si>
    <t>Strategically located in Cebu City, Cebu R Hotel Mabolo offers peaceful and comfortable accommodations with free WiFi access throughout the property. Operating a 24-hour front desk, it houses a restaurant with bar and provides free parking on site.</t>
  </si>
  <si>
    <t>Southpole Central Hotel</t>
  </si>
  <si>
    <t>www.skyscanner.com.ph/hotel_deeplink/4.0/PH/en-US/PHP/h_ad/136306942/2026-03-05/2026-03-06/hotel/hotel/hotels?legacy_provider_id=22&amp;rooms=1&amp;closed_user_group=general&amp;hb_data=2gXcU1idMrNlnJkJUyHBxpJ21C6JVxaWMVmB-Q8U9wkPo0ogbDyRvKaC7HtOMCot3L0cnUY_47MytS3kXXOnchTRUAAZ-FQHJ012ukK0giIvgXEhULclBU8CFGiSuVSUWYntOk1CtEmAlIdLqWsRCOU679URBxNHCsR8HrMMVcf9Q7yC8D4IPRCyulCUw3NoBLv-Vo4yCIrBueijZ0TRu0Mck_QUpQdQys3oAvu45kJMJcLaP7Defukw6VfAOA2cHXHBuHLIk8jVZgv8RCfN113v7kLhcFrtICS3_XODNo903EyL6-Vj_c7i0xpf7V6mUiE2dIL4pA7fUNyRsZZ4Y3cqSbKxLfWvr-3URpd59WwK6T90iCVphhDi3Q0rfnBzYol8cVjtZVyOzwTZUNmornLZuW-cWdx_umzhGT7E1kBtXDA%3D&amp;q_datetime_utc=2026-03-05T14%3A43%3A15&amp;ticket_price=1244&amp;quote_id=6328929455703585074&amp;utid_state=1&amp;channel=iphone&amp;price_without_closed_user_group=3720&amp;tm_place_name=Cebu&amp;deeplink_data=eyJmaWVsZHMiOnsic2lnbmF0dXJlIjoiNjQyMjE0OGYyYWU4YWQ3MjJhNGQwM2JhYjgwYzU2OTEifSwidXJsIjoiaHR0cHM6Ly93d3cuYWdvZGEuY29tL3BhcnRuZXJzL3BhcnRuZXJzZWFyY2guYXNweD9jaWQ9MTg0NjM4MyZoaWQ9MTE2MDkzOCZjdXJyZW5jeT1QSFAmY2hlY2tpbj0yMDI2LTAzLTA1JmNoZWNrb3V0PTIwMjYtMDMtMDYmTnVtYmVyb2ZBZHVsdHM9MSZOdW1iZXJvZkNoaWxkcmVuPTAmUm9vbXM9MSZtY2lkPTI4MTg5Jm1hc3RlclJvb21JZD03MDkwMTMxJm1wdD1OMk54VmxaR0wwRldUbGx4WVdsSVFsRkRTbVJKVldveVYxZFlhbmxNVW5VeU0yOVVRVkpyWkRGUmEySnphMUV5WlhaNmNrOVZNakZFV1RZelNtZGlaR1UwZG1Gdkt6SlNVbE42V2cmVG90YWxQcmljZT0xMjQ0LjQ3JlRvdGFsVGF4PTE0My44MSZUb3RhbEZlZT0xMDUuMDgmVG90YWxTdXJjaGFyZ2U9MCZtY3VyPVBIUCJ9&amp;utid=416adc7b-cf20-b1d0-1514-4fe73ad3ce5c&amp;tm_stars=3&amp;client_id=skyscanner_app&amp;price_policy=2&amp;pre_redirect_id=0c0f2d4a-02db-df9d-0f88-e3242ee7ddcd&amp;tm_city_code=CEBP&amp;max_price=1993&amp;guests=1&amp;request_id=0c0f2d4a-02db-df9d-0f88-e3242ee7ddcd&amp;tm_country_code=PH</t>
  </si>
  <si>
    <t>10.29991, 123.89937</t>
  </si>
  <si>
    <t>Southpole Central Hotel, 29, Junquera Street, Kamagayan, Cebu City, Central Visayas, 6000, Philippines</t>
  </si>
  <si>
    <t>With a stay at Southpole Central Hotel in Cebu (Downtown Cebu), you'll be within a 15-minute walk of Heritage of Cebu Monument and Magellan's Cross. This hotel is 1.2 mi (1.9 km) from OsmeÃ±a Fountain Circle and 2.1 mi (3.4 km) from SM City Cebu.
Pamper yourself with onsite massages or make use of the other amenities, which include complimentary wireless Internet access and concierge services. Getting to nearby attractions is a breeze with the area shuttle (surcharge).
For lunch or dinner, stop by All Day Dining, a restaurant that specializes in international cuisine. You can also grab snacks at the coffee shop/cafe. Quench your thirst with your favorite drink at the bar/lounge. Buffet breakfasts are available daily from 6:30 AM to 10:00 AM for a fee.
Featured amenities include a business center, ATM/banking services, and an elevator. A roundtrip airport shuttle is provided for a surcharge (available 24 hours), and free valet parking is available onsite.
Make yourself at home in one of the 91 air-conditioned rooms featuring LCD televisions. Complimentary wireless Internet access keeps you connected, and cable programming is available for your entertainment. Private bathrooms with showers feature rainfall showerheads and complimentary toiletries. Conveniences include desks and blackout drapes/curtains, and housekeeping is provided daily.</t>
  </si>
  <si>
    <t>www.skyscanner.com.ph/hotel_deeplink/4.0/PH/en-US/PHP/h_bc/130070810/2026-03-05/2026-03-06/hotel/hotel/hotels?legacy_provider_id=13&amp;rooms=1&amp;closed_user_group=general&amp;hb_data=vkXOKDcYWSDQfCnlKct2RGB0mgqNDzEtjonMLK3SPuaxHBnyxmfbowZ9dQXIsei_FjIl0R5Bbtv_aVTRsg24QWfk52IhytvEVnQGqqcZP3DXU8qYpo_GBqvs6iWODDHX_BgTwhdtXJL2cxpTePDcd7HBpNYPmdraHhyHqAWkzIdP_b1HOBjVjXW5h1jlTCPNl4fYB59BknDYUPGRvGOXXkjKkdj8qKHSVIfG2qmN9xy6YUDMrGimMhXY8fUQKHZKYnI9upfXaECgcbUPQoXZETTIBdHM1i4h2s0VLoVFoG8O85qYcHPk5bnGGTmE77WHnbNw79JaBk8ILmbIbfAdMso26E3dCOOGA-pIsEAvZVHC0PFy1mnU9yjsPEH7drnCVj7WtIOsDUz-1kMERFTwCIMyXBEqgLY2O852OmYzwQXs8sSv7rA%3D&amp;q_datetime_utc=2026-03-05T14%3A44%3A16&amp;ticket_price=3163&amp;quote_id=-2174026839177487872&amp;utid_state=1&amp;channel=iphone&amp;price_without_closed_user_group=7661&amp;tm_place_name=Cebu&amp;deeplink_data=eyJmaWVsZHMiOnsic2lnbmF0dXJlIjoiZDJhZTY4YTc3YmUyMTUxYzVmZDdiYTE5ZDMyNDgxMjMiLCJibG9ja19pZCI6InYxX0NnRXRFTXdDR2lnS0hUSXdNall0TURNdE1EVlVNREE2TURBNk1EQXVNREF3S3pBM09qQXdFQUVZM3dFb0FUZ0JJZ0lJQVE9PV9DaW9JMU5IZHpBY1FBaGpVZ1l2R0FTRG1JQ2lBNE93U01BSktEVE0yTlVReE1EQlFYekV3TUZCUW1BVVNCd2dCSWdNRURqWWFCaGdCS0FJd0FTSUVDQUlZQWc9PSJ9fQ%3D%3D&amp;utid=7bce4d97-33f3-4585-e0f0-415c29bdea03&amp;tm_stars=2&amp;client_id=skyscanner_app&amp;price_policy=2&amp;pre_redirect_id=0e9b312b-e29a-339e-2a1b-bf817762fccd&amp;tm_city_code=CEBP&amp;max_price=7241&amp;guests=1&amp;request_id=0e9b312b-e29a-339e-2a1b-bf817762fccd&amp;tm_country_code=PH</t>
  </si>
  <si>
    <t>10.291339, 123.972109</t>
  </si>
  <si>
    <t>Hooga Home Be Residences Near IT Park</t>
  </si>
  <si>
    <t>www.skyscanner.com.ph/hotel_deeplink/4.0/PH/en-US/PHP/h_bc/219992657/2026-03-05/2026-03-06/hotel/hotel/hotels?legacy_provider_id=13&amp;rooms=1&amp;closed_user_group=apps&amp;hb_data=WI0J6YyKL0tG6mrsMG2x6osjSDewAgVQyh5i2PMD2en55H8ctXhlSCQkYaucxpwuTT5cQ2eKAyA005aLRJYs1xoD0kKRyi8DjZFAEVlS390AejSLTPKV2QQlcP2GZ80MRZIMpNdl2uh62zbXbY3_f2WttInAkJOR03guinF7uL-MzqL_najS1OVGR8c48RcqHOVkSmcfp6Yx2mMOFymsJMW5QTxc4gsS9oMFl7hIYBR4zEvPXW65gvyqCiQt7KmCo2DNHPeWF-RoNrCbdaJuwikHHKS5RPVr0yz1vJMt4mMHFMw_LxxBykAhIf0m2WdNkPbb8mU_WVkKUQ-5ABTF-ZSP28aiW8Y0a-gTUEPKJwdOLVgpIUPNwz2HG-79zKvuvruS-1zbj91FafPbRvT7G1-bSH3t9zES9BnK2RzCnQoPaNoTHpk%3D&amp;q_datetime_utc=2026-03-05T14%3A43%3A15&amp;ticket_price=2601&amp;quote_id=7334460104919457953&amp;utid_state=1&amp;channel=iphone&amp;price_without_closed_user_group=3162&amp;tm_place_name=Cebu&amp;deeplink_data=eyJmaWVsZHMiOnsic2lnbmF0dXJlIjoiNWE0N2E4ZTkwMjhmYmI2YTE0MDAyOTFjMDQ0MDkzNDYiLCJibG9ja19pZCI6IjEyMTYzNDIzMDFfMzkzODkwMDcyXzJfMF8wIn19&amp;utid=eafc87c6-a7c8-30ed-ee29-43fb4b2e261d&amp;tm_stars=0&amp;client_id=skyscanner_app&amp;price_policy=2&amp;pre_redirect_id=ca8ef44c-6ea3-0fa5-a3f6-4e671098cb61&amp;tm_city_code=CEBP&amp;max_price=2601&amp;guests=1&amp;request_id=ca8ef44c-6ea3-0fa5-a3f6-4e671098cb61&amp;tm_country_code=PH</t>
  </si>
  <si>
    <t>10.317723, 123.906982</t>
  </si>
  <si>
    <t>Saint Laurence Street, Lahug, Cebu City, Central Visayas, 6000, Philippines</t>
  </si>
  <si>
    <t>Hooga Home Be Residences Near IT Park offers accommodations in Cebu City, 1.6 miles from Ayala Center Cebu and 2.1 miles from SM City Cebu.</t>
  </si>
  <si>
    <t>Cebu Family Suites Powered by Cocotel</t>
  </si>
  <si>
    <t>www.skyscanner.com.ph/hotel_deeplink/4.0/PH/en-US/PHP/h_ad/213101838/2026-03-05/2026-03-06/hotel/hotel/hotels?legacy_provider_id=22&amp;rooms=1&amp;closed_user_group=general&amp;hb_data=-Tb74EwzeX0g16Tdh0yjFtxhB61k11YWR6ZnxsDEfsDao0NZPe7T42Gyqfl2I3gPxCNQeEuzQklzzNVqrCjs3E11c7EEUB4hkvj4jnt1JmQSRykl3sHMXOwmxmUdvgAZpv-krs-sru7y8dT2kERzQlcS1orzdro8BEwS7NyrTiZ9owLDidmmIrY-UzA0bkKblkQs0DiHrLpPwPNEg5cRRUpwIhwbfF5s80RV9hZIWgr5cBBmdy9iq6uHBofBnW6S1yIyRKdDjxNOzJWE28bVNWpgFnnKadq8aa-QzH1qWx-7DLF1PhYquVQ8qZNkYNpue9YQlGPMCMeJtb9E4b5P5CbaFzRZpVhbdOY8nlpHdJ905SXyLXzTwcM41zCfr5MzjnhvmofwxijnRBoeEhbJhQIKxG7RFWTOUoYpz0mzFGNb&amp;q_datetime_utc=2026-03-05T14%3A43%3A16&amp;ticket_price=1844&amp;quote_id=3517307531465080126&amp;utid_state=1&amp;channel=iphone&amp;price_without_closed_user_group=4662&amp;tm_place_name=Cebu&amp;deeplink_data=eyJmaWVsZHMiOnsic2lnbmF0dXJlIjoiMjg4ZWIwMzNiZWQwZjI2OWZjMWI4MjJmZGIxMzMyYjcifSwidXJsIjoiaHR0cHM6Ly93d3cuYWdvZGEuY29tL3BhcnRuZXJzL3BhcnRuZXJzZWFyY2guYXNweD9jaWQ9MTg0NjM4MyZoaWQ9MzMwNzc1ODAmY3VycmVuY3k9UEhQJmNoZWNraW49MjAyNi0wMy0wNSZjaGVja291dD0yMDI2LTAzLTA2Jk51bWJlcm9mQWR1bHRzPTEmTnVtYmVyb2ZDaGlsZHJlbj0wJlJvb21zPTEmbWNpZD0yODAyNSZtYXN0ZXJSb29tSWQ9NTQ3NzcyMjM1Jm1wdD1UbnBMYlZwbU5YTjNLMXBOVm1oSGFGaHdlbU5hUTBOa09VMTZWVTh5VVdwV1QxWTRXVkpVVDNZM1UyUk9PVkpTTkRsT1VEUTJNVFZFUzFCSE0yOXhUakI2VVU5MFFWbzVURXh3ZUZCblBUMCZUb3RhbFByaWNlPTE4NDMuNjkmVG90YWxUYXg9MjEyLjg0JlRvdGFsRmVlPTE1NS45MCZUb3RhbFN1cmNoYXJnZT0wJm1jdXI9UEhQIn0%3D&amp;utid=6aae1f6f-9a2b-23b7-23d7-a33ba424eb4f&amp;tm_stars=3&amp;client_id=skyscanner_app&amp;price_policy=2&amp;pre_redirect_id=d4238d6f-ca9b-973f-3a4c-145a183ea30c&amp;tm_city_code=CEBP&amp;max_price=6829&amp;guests=1&amp;request_id=d4238d6f-ca9b-973f-3a4c-145a183ea30c&amp;tm_country_code=PH</t>
  </si>
  <si>
    <t>10.320679, 123.913479</t>
  </si>
  <si>
    <t>Cebu Family Suites, 27P, P. Almendras Street, Casals Village, Mabolo, Cebu City, Central Visayas, 6000, Philippines</t>
  </si>
  <si>
    <t>parking, wifi, elevator, air_conditioning, non-smoking, internet_access, 24-hour_front_desk_service, smoking_areas, room_service, express_check-in, express_check-out, restaurant, safe_deposit_box, car_rental, meeting_facilities, banquet_service, heat, television, shower, fitness_center, luggage_storage, photocopier, accessible, fax, concierge, complimentary_bottled_water, telephone, hairdryer, valet_parking, wake-up_call</t>
  </si>
  <si>
    <t>Located in Cebu City, within a 15-minute walk of Ayala Center Cebu and 1.1 miles of SM City Cebu, Cebu Family Suites powered by Cocotel provides accommodations with a fitness center and free WiFi as well as free private parking for guests who drive.</t>
  </si>
  <si>
    <t>Stunning City Center Studio Apartment</t>
  </si>
  <si>
    <t>www.skyscanner.com.ph/hotel_deeplink/4.0/PH/en-US/PHP/h_bc/219223593/2026-03-05/2026-03-06/hotel/hotel/hotels?legacy_provider_id=13&amp;rooms=1&amp;closed_user_group=apps&amp;hb_data=94LlhYXMOsjxDcsc_mJLGxOml1o9PZXu0DHDWK_ZebQOCbSSw0AwQdfGiFlP9_v7FjKXBkvjOUzjAdHQP-csbmZZ47Txse4J-Re8CPHAMtFgeeKwHdus9mtqZlm_YeNaTEV1z_E8ZswZDeeYOjVy8YYWMVZzSXgcH7D0foYmrEDi4NWF7rRhkhjeCECgptCzh-l3ymkqT8beXMi4TMYu64PK3FGSFExE9OXV_TA2iAjCM8Dq_lxMxSh3wWbbY1RE1EMq98vGcU9eZwfQFcIfqdu77S9EcPyzq_ZEwsBsaODD3m0iWpeSwdHiVAKn3ti2FJkxy4mk91oWKgGWgQNdWO1jXEGjeQmAkYdbXg3ADGO7_VZJNsJoyiN2nE51o9SETdaOV1XuoseWoBT6Hj2yOJhqwNF7TowUE76pVCs1ewYydxLW_eg%3D&amp;q_datetime_utc=2026-03-05T14%3A43%3A16&amp;ticket_price=2257&amp;quote_id=-1364120829328165921&amp;utid_state=1&amp;channel=iphone&amp;price_without_closed_user_group=3118&amp;tm_place_name=Cebu&amp;deeplink_data=eyJmaWVsZHMiOnsic2lnbmF0dXJlIjoiMDBhZjVmNTgyOTk5YWJmZTZhZjRjMDI5MTNmNzU5MDYiLCJibG9ja19pZCI6IjExOTY2MjczMDFfMzkxOTY2MTEwXzJfMF8wIn19&amp;utid=dad43763-8f46-bc91-7fad-225daba92c0e&amp;tm_stars=0&amp;client_id=skyscanner_app&amp;price_policy=2&amp;pre_redirect_id=64c6f8fb-4621-5dac-9482-9b54e1908184&amp;tm_city_code=CEBP&amp;max_price=2257&amp;guests=1&amp;request_id=64c6f8fb-4621-5dac-9482-9b54e1908184&amp;tm_country_code=PH</t>
  </si>
  <si>
    <t>10.31053, 123.89743</t>
  </si>
  <si>
    <t>7-Eleven, General Maxilom Avenue, Santa Cruz, Camputhaw, Cebu City, Central Visayas, 6000, Philippines</t>
  </si>
  <si>
    <t>Stunning City Center Studio Apartment is located in Cebu City, just 1.8 miles from Colon Street and 2 miles from Magellan's Cross. Complimentary Wifi is offered throughout the property and private parking is available on site.</t>
  </si>
  <si>
    <t>www.skyscanner.com.ph/hotel_deeplink/4.0/PH/en-US/PHP/h_bc/212450168/2026-03-05/2026-03-06/hotel/hotel/hotels?legacy_provider_id=13&amp;rooms=1&amp;closed_user_group=general&amp;hb_data=Zw-TUMwrXnnZpBIffkE1SEW2nP2-vfkbevVVC0pLUk6uo8eOuz94m2_w6UuLD3p7Sq2Ua3X2Ki1CmXCPUz0aPpvP6IlNxd4Jw1QW8-BkO4Dfxs1vLOi6SpJ8lXphHWlARydpGDDFe2lIXynYkUem0gNTCishyJwm4pEVTi17bTttDsxceP2xD3P11FzF5R72kg7T3QMcCOXE9-ngCVKGCp4K3lGWUYT_ell48pFxmUpRiVqXpnQiLUdxulVVGjPnnGuU81s6A8E2hhQAC88a5GIisexbjqJ-3ZwVFHlYmRik1xTOgBJP01S0r6_wc9p8n6JoPT2Fwa-92hh3LMAb5gv7LENK70adf9MwKoFfOfuVnqvYI7q9SApTXPAnCeCOXn_EBbtKTMi1TbsVpQVteSUB1xJGTajU1CuScqWCv-rI6P53cJ8%3D&amp;q_datetime_utc=2026-03-05T14%3A43%3A16&amp;ticket_price=3446&amp;quote_id=-4490807748714698250&amp;utid_state=1&amp;channel=iphone&amp;price_without_closed_user_group=9500&amp;tm_place_name=Cebu&amp;deeplink_data=eyJmaWVsZHMiOnsic2lnbmF0dXJlIjoiNjdjNDY4NWJhODk0M2QzZTA0OTViMWQ3MjkwNTdhODIiLCJibG9ja19pZCI6InYxX0NnRXRFTXdDR2lnS0hUSXdNall0TURNdE1EVlVNREE2TURBNk1EQXVNREF3S3pBM09qQXdFQUVZM3dFb0FUZ0JJZ0lJQVE9PV9DaUVJbHRERzFRTVFBaUJzS0o3Qmp3MHdBa29MTVVReE1EQlFYekV3TUZCUW1BVVNBZ2dCR2dZWUFTZ0NNQUVpQkFnQ0dBST0ifX0%3D&amp;utid=2281ef0f-6611-b0db-87ca-373a8d7fa595&amp;tm_stars=0&amp;client_id=skyscanner_app&amp;price_policy=2&amp;pre_redirect_id=57f1ee20-2e83-ebbb-71ce-b907b0623f5c&amp;tm_city_code=CEBP&amp;max_price=10530&amp;guests=1&amp;request_id=57f1ee20-2e83-ebbb-71ce-b907b0623f5c&amp;tm_country_code=PH</t>
  </si>
  <si>
    <t>Goland Pension House &amp; Dormitory by SMS Hospitality</t>
  </si>
  <si>
    <t>www.skyscanner.com.ph/hotel_deeplink/4.0/PH/en-US/PHP/h_ad/218785838/2026-03-05/2026-03-06/hotel/hotel/hotels?legacy_provider_id=22&amp;rooms=1&amp;closed_user_group=general&amp;hb_data=UV6PpO7QAFSFnUCudHp8T51vUjgiPjso2AqxriIjTyBCyx82HRisKHt8yvxk5nSTd9-ds3TPPTUqQfb0E0ZXSEoUz0ea8NDEH_zOZV65PMku7zdmFeohsBAvUHJKymSsL5jUR-z91JtHXErKm-dZXP-FSIQXKgjG6mDIaervR-ck4SlbS8pKrPhPdcIZmUlSajXZrL5miniBsckEmLrpcVk3hqPz6kvMLf1TUuomYuThm7TYDLxfZyjMmwZc8ncya3wmmN-RtQWwFAKFQr2FUYvoidDQ_w95HlZpqgHskS2vYLMAPwBiOx0BKwJIi9YQCOL1EaJ9LNTlQbP6Gx4N-jOVKuc6uJap_K1P-fWmi6BdMsmjNdlu6314AYHfaDEw5Q1iktx5GIT_nBzPEPU1-IDJwGpzSGotfcI72RQh-UZe&amp;q_datetime_utc=2026-03-05T14%3A43%3A17&amp;ticket_price=930&amp;quote_id=-8903110195063410358&amp;utid_state=1&amp;channel=iphone&amp;price_without_closed_user_group=1118&amp;tm_place_name=Cebu&amp;deeplink_data=eyJmaWVsZHMiOnsic2lnbmF0dXJlIjoiOTNhMTRkMjg1NmM1MzY5Mjg1NjA3OWE1MTAzMDUwNzcifSwidXJsIjoiaHR0cHM6Ly93d3cuYWdvZGEuY29tL3BhcnRuZXJzL3BhcnRuZXJzZWFyY2guYXNweD9jaWQ9MTg0NjM4MyZoaWQ9NDc1NTc0MDImY3VycmVuY3k9UEhQJmNoZWNraW49MjAyNi0wMy0wNSZjaGVja291dD0yMDI2LTAzLTA2Jk51bWJlcm9mQWR1bHRzPTEmTnVtYmVyb2ZDaGlsZHJlbj0wJlJvb21zPTEmbWNpZD0yODYwMCZtYXN0ZXJSb29tSWQ9MjE1ODk0MjMmbXB0PVlrSjFTVlpzUW1jMWRVeDJOVW81Y0c5amQwaFZMM05oU0ZGd2F5dFZTVWRoUW1NeVRrNTFXbXRJZVd0eGFYVjJVMXBVUm1wTGJ6TklZekpXV0ZCTGFtNU5TWGgwVG10QlZIUmtaQSZUb3RhbFByaWNlPTkyOS41NiZUb3RhbFRheD05OS42MCZUb3RhbEZlZT0wLjAwJlRvdGFsU3VyY2hhcmdlPTAmbWN1cj1QSFAifQ%3D%3D&amp;utid=b25afda7-9f2b-ec90-22c0-4b8fcfbb05bf&amp;tm_stars=0&amp;client_id=skyscanner_app&amp;price_policy=2&amp;pre_redirect_id=88a72bca-43bd-9c5e-e986-18dfef94f8b1&amp;tm_city_code=CEBP&amp;max_price=1022&amp;guests=1&amp;request_id=88a72bca-43bd-9c5e-e986-18dfef94f8b1&amp;tm_country_code=PH</t>
  </si>
  <si>
    <t>10.301893, 123.894182</t>
  </si>
  <si>
    <t>RR Landon Extension, Kabulihan, Sambag I, Calamba, Cebu City, Central Visayas, 6000, Philippines</t>
  </si>
  <si>
    <t>parking, wifi, non-smoking, internet_access, smoking_areas, chapel</t>
  </si>
  <si>
    <t>Located within a 11-minute walk of Colon Street and 0.7 miles of Fuente Osmena Circle, Goland Pension House &amp; Dormitory by SMS Hospitality provides rooms with air conditioning and a private bathroom in Cebu City. The property is around 1.</t>
  </si>
  <si>
    <t>OYO 210 Apple Tree Suites</t>
  </si>
  <si>
    <t>www.skyscanner.com.ph/hotel_deeplink/4.0/PH/en-US/PHP/h_bc/213619436/2026-03-05/2026-03-06/hotel/hotel/hotels?legacy_provider_id=13&amp;rooms=1&amp;closed_user_group=general&amp;hb_data=xqRlw1gX0zxHfK9lwy089JBlEt9zqEZAPceY1YD0BnCKsDKnBlQH4bytTUDr1q8icQv95dC2tT8LWMiShvTiUyZ8csNYMAda4l6SLvojgyfwk2dlunMr9gvwGLNwWdlMxwULqrRxTuR3-BLmWjca2QeUr7j72WixrdCe-bSusBatQf-faIeffig8fW7FfJe_CW8RohrwEfeDfcGXXVAcrHIreVUdIh5msqfFUYUERXNLHfZxsY94didIk1lphEtD325c0KxYzJBcC1Hwqrj7unF5TwNlB3hNW9jULhkf987tqUlaIYdFxyzH21ZMqmcbZ9SotZ2eAO-Alst-7JATnBZL5EGmO12cJsa8NWOGdoKwZj3F3aZq5_iRatm8MHRU7AVzo6D4sJ-Z520rLTry-ZWy_nAUfjnEB-I3soShMtWw7j1i2DA%3D&amp;q_datetime_utc=2026-03-05T14%3A43%3A19&amp;ticket_price=1905&amp;quote_id=1638461955867030444&amp;utid_state=1&amp;channel=iphone&amp;price_without_closed_user_group=2326&amp;tm_place_name=Cebu&amp;deeplink_data=eyJmaWVsZHMiOnsic2lnbmF0dXJlIjoiYTExMGIwMjhhMDMwZjViMTU3Mzk2Y2ExNjE1ZDgyZmMiLCJibG9ja19pZCI6InYxX0NnRXRFUG5hQVJvb0NoMHlNREkyTFRBekxUQTFWREF3T2pBd09qQXdMakF3TUNzd056b3dNQkFCR044QktBRTRBU0lDQ0FFPV9Da1VJcEx5bHlRVVFBaUFDTUFKS0RUTTJOVVF4TURCUVh6RXdNRkJROHJVRGVpUmlNV0prTVdGbE1TMW1PVFZoTFdJMlpHRXROemszT1MweFpETmpNR00wTVRoa1l6RVNBZ2dCR2dRb0FqQUJJZ1FJQWhnQyJ9fQ%3D%3D&amp;utid=0fc3c067-00ef-7270-c8ec-33fe6b8bdcef&amp;tm_stars=3&amp;client_id=skyscanner_app&amp;price_policy=2&amp;pre_redirect_id=6812dca2-2333-497b-0244-08b5dca23392&amp;tm_city_code=CEBP&amp;max_price=2255&amp;guests=1&amp;request_id=6812dca2-2333-497b-0244-08b5dca23392&amp;tm_country_code=PH</t>
  </si>
  <si>
    <t>10.31125, 123.89367</t>
  </si>
  <si>
    <t>J. Llorente Street, Santa Cruz, Camputhaw, Cebu City, Central Visayas, 6000, Philippines</t>
  </si>
  <si>
    <t>parking, wifi, elevator, air_conditioning, non-smoking, internet_access, 24-hour_front_desk_service, smoking_areas, room_service, restaurant, safe_deposit_box, meeting_facilities, lounge, banquet_service, luggage_storage, tours, ticket_office</t>
  </si>
  <si>
    <t>OYO 210 Apple Tree Suites is located in Cebu City, a 4-minute walk from Fuente Osmena Circle and 1.3 miles from Colon Street. Featuring a shared lounge, the 3-star hotel has air-conditioned rooms with free WiFi.</t>
  </si>
  <si>
    <t>Frankfurter Deluxe Inn</t>
  </si>
  <si>
    <t>www.skyscanner.com.ph/hotel_deeplink/4.0/PH/en-US/PHP/h_bc/179177769/2026-03-03/2026-03-04/hotel/hotel/hotels?legacy_provider_id=13&amp;rooms=1&amp;closed_user_group=apps&amp;hb_data=jGTm7AMJRmxTjAglgZzoyNX7kkIGfw-buKuT_RsZV0LynVyWGlQoJTDoiE6nZNIUFjEnJBZ69aZCAFdYi6WB48rqwb5PsQV8-u3w8MxLoig8PFpINVfgNRmG7X-lRixgp1zFcuhzo-zSp7Bz13E22Pv6B5JJJvOIvAitg2yzbk6YsiA1DKK8qhLVCaSPSWqciIz0_V8J8eKrJlMsPJ5rDLl5YXe553a-UfiGxNbRUrLsAbvJJaS4i1EhgCLct_kbQGhPd7t2R6wsKJIEmhMaa0NXIEokBUDRoya_ZfIBGkjNUhMDoBZzKvVYDJXrAQb5N-CPS1PMOjF6pEN1H1hQxlQvzagZK04ZlPMtjVjoA2ReXeLs5NgR4qYQoLd8m3WOa8zw3_LtTfXS2Bw_tYhhxDzptytM_Yx-E29PBX1a58OTblG6Hw%3D%3D&amp;q_datetime_utc=2026-03-03T09%3A30%3A45&amp;ticket_price=1776&amp;quote_id=-733945262904183087&amp;utid_state=1&amp;channel=iphone&amp;price_without_closed_user_group=2322&amp;tm_place_name=Cebu&amp;deeplink_data=eyJmaWVsZHMiOnsic2lnbmF0dXJlIjoiNGUyYTdkOGMyZTc4NjkwYzExNjkyOGJlM2M2OTgxYjQiLCJibG9ja19pZCI6IjMzOTQxMzMwM18zMzU0MjQ3MjRfMV8yXzAifX0%3D&amp;utid=adfc812b-5194-071b-4adf-965221b831c4&amp;tm_stars=0&amp;client_id=skyscanner_app&amp;redirect_delay=1000&amp;price_policy=2&amp;pre_redirect_id=69763d26-3683-d844-b4e4-595cae707068&amp;tm_city_code=CEBP&amp;max_price=2740&amp;guests=1&amp;request_id=69763d26-3683-d844-b4e4-595cae707068&amp;tm_country_code=PH</t>
  </si>
  <si>
    <t>10.30295, 123.90271</t>
  </si>
  <si>
    <t>Imus Avenue, T. Padilla, Carreta, Cebu City, Central Visayas, 6000, Philippines</t>
  </si>
  <si>
    <t>Located in Cebu City within a 13-minute walk of Colon Street and 0.8 miles of Magellan's Cross, Frankfurter Deluxe Inn has rooms with free WiFi. Featuring a 24-hour front desk, this property also provides guests with a restaurant.</t>
  </si>
  <si>
    <t>Azia Suites and Residences</t>
  </si>
  <si>
    <t>www.skyscanner.com.ph/hotel_deeplink/4.0/PH/en-US/PHP/h_xp/130414596/2026-03-05/2026-03-06/hotel/hotel/hotels?legacy_provider_id=1&amp;rooms=1&amp;closed_user_group=mobile&amp;hb_data=Lvgc92BsaB942T-WoDAOsdhybUkXRvC64MLsCm8HvqwBt4Y0nCxNLhnv3hexkjs99Ynvip7Qru0eN3lX-prfuSvGs6qp21eS2S9BVLQyybh9klZHasXVreWuz6TIP_zScce4AG2N2qK6ofEn_wABjVUn0NYW1r2OwMt3kK9G-TPM78k0Nz868qCh8G_OjDvEUORO7YLvLZhKDdwdWDin_jOGqwH-Mrmil4SWynTLXZ-gtoAotYrzvSbsC-7CbKbGvijwdBaeT5tt9RrTVzLZkavxz0k%3D&amp;q_datetime_utc=2026-03-05T14%3A43%3A20&amp;ticket_price=1890&amp;quote_id=3048028026323242682&amp;utid_state=1&amp;channel=iphone&amp;price_without_closed_user_group=2223&amp;tm_place_name=Cebu&amp;deeplink_data=eyJmaWVsZHMiOnsic2lnbmF0dXJlIjoiYzhkMGRmZTVmMWI5ZjkzOWEwMTA0MzQ4NzhjOGY1NjEifSwidXJsIjoiaHR0cHM6Ly93d3cuZXhwZWRpYS5jb20ucGgvSG90ZWwtU2VhcmNoP3RwaWQ9NjgmbXBlPTE3NzI3MjE1NTEmZW5kRGF0ZT0yMDI2LTAzLTA2JmFkdWx0cz0xJmxvY2FsZT1lbl9VUyZjaGlkPWEwNzkwOTg4LTViNmUtNDQxMi1hYTIwLWQ2ZDMwMDdmYzgyZCZlYXBpZD00NjIzMCZtY3RjPTMmc3RhcnREYXRlPTIwMjYtMDMtMDUmbXBkPUdCUCZtcG49MzI1NTcxODA1JmN1cnJlbmN5PUdCUCZyYXRlcGxhbmlkPTM5ODUwOTMwNiZtcG09MjQmbXBwPTEmbXBvPUVDJnNlbGVjdGVkPTEwMDkyODIyJm1wYj02LjE1Jm1wcT0xOC4wOCZtcGE9MTguMDgifQ%3D%3D&amp;utid=9cf96d3f-0a04-5d3b-7053-7a5fe6401f0e&amp;tm_stars=3&amp;client_id=skyscanner_app&amp;price_policy=2&amp;pre_redirect_id=7cd04e45-220a-295d-616d-59ab54eca6e2&amp;tm_city_code=CEBP&amp;max_price=5040&amp;guests=1&amp;request_id=7cd04e45-220a-295d-616d-59ab54eca6e2&amp;tm_country_code=PH</t>
  </si>
  <si>
    <t>10.312579, 123.901993</t>
  </si>
  <si>
    <t>Rahmann Street, Zapatera, Camputhaw, Cebu City, Central Visayas, 6000, Philippines</t>
  </si>
  <si>
    <t>Located in Cebu City, within a 9-minute walk of Ayala Center Cebu and 0.7 miles of Fuente Osmena Circle, Azia Suites and Residences provides accommodations with a bar as well as free private parking for guests who drive.</t>
  </si>
  <si>
    <t>www.skyscanner.com.ph/hotel_deeplink/4.0/PH/en-US/PHP/h_xp/130399099/2026-03-03/2026-03-04/hotel/hotel/hotels?legacy_provider_id=1&amp;rooms=1&amp;closed_user_group=mobile&amp;hb_data=0UKU6igvevjdG2jNt4ooJQpguVcCAF6pWQfONQQN9NUlb2r96vohJ8s6KwzWq0YvMReImx7yucKr8yTZC5YHa50t4aPrwTbeyw5OzR_QZgQKCcMyxhWcGDog2-ACdlEjt-4uVQgMf9kVjPzTPpYFYIj5X4B3HO17zwwJezaf5tK6Y-HZX0fIQfIEa7b6wy9mbhSHruUgPj8NDVvZBZnuOin8kFK1iqkBv8avZMJSFom1DPamsXkC9DVfKt2osqKNhFGqyxeV-dV9F20ThJZ5k6L7hPg%3D&amp;q_datetime_utc=2026-03-03T09%3A30%3A47&amp;ticket_price=3540&amp;quote_id=851477058364318631&amp;utid_state=1&amp;channel=iphone&amp;price_without_closed_user_group=5802&amp;tm_place_name=Cebu&amp;deeplink_data=eyJmaWVsZHMiOnsic2lnbmF0dXJlIjoiYmJlOGYxYmVhZTkxNjA3MGZhNzk0NDc3YTQzNzQxOTQifSwidXJsIjoiaHR0cHM6Ly93d3cuZXhwZWRpYS5jb20ucGgvSG90ZWwtU2VhcmNoP21wZD1HQlAmdHBpZD02OCZtcGU9MTc3MjUzMDExMSZlbmREYXRlPTIwMjYtMDMtMDQmYWR1bHRzPTEmbXBuPTIwMDc4NzQ2NiZtcG09MjQmbXBwPTEmbG9jYWxlPWVuX1VTJm1wbz1FQyZjaGlkPTUxNGMxNDhlLTYwNjQtNGJlOS1hNGQ4LTJiMDczZjFiNzRiOCZtcHE9NDAuNDMmZWFwaWQ9NDYyMzAmbWN0Yz0zJmN1cnJlbmN5PUdCUCZyYXRlcGxhbmlkPTIwMzg5MzQ5MiZzZWxlY3RlZD05MDY3MzQyJnN0YXJ0RGF0ZT0yMDI2LTAzLTAzJm1wYj02Ljg0Jm1wYT0zOC41MCJ9&amp;utid=e9cb082e-039e-4132-af71-57531241ad5f&amp;tm_stars=3&amp;client_id=skyscanner_app&amp;redirect_delay=1000&amp;price_policy=2&amp;pre_redirect_id=5cd51d75-758a-3762-e5d7-ae85a99133f3&amp;tm_city_code=CEBP&amp;max_price=5220&amp;guests=1&amp;request_id=5cd51d75-758a-3762-e5d7-ae85a99133f3&amp;tm_country_code=PH</t>
  </si>
  <si>
    <t>www.skyscanner.com.ph/hotel_deeplink/4.0/PH/en-US/PHP/h_h1/212595533/2026-03-03/2026-03-04/hotel/hotel/hotels?legacy_provider_id=927111&amp;rooms=1&amp;closed_user_group=mobile&amp;hb_data=MT1HYQFP4DhACJjH3xb3JvsxgbCw-8wEDT2mGIg-YVd_779-xhEk_yCRuGdcPHbCcM6RI8_Mcz-bbVV46YSUrmwO2VTiTYSHVgYfuGK_gEcmFgnIoTtV_bhczm--AaQZR_e8ru_eBnk4U-Io3YeFF253Mc2eAVqLTplwzczl5yPoR_BOCFskaQKA2NBlFagBjF8gVlfWbt6M4nJXRhazRSgNznRRzAk792nL1l0cVCtULsKVc57sdH2HNu0oAirwRuEv-sZizVbNNHIirI7DIHS0SSg%3D&amp;q_datetime_utc=2026-03-03T09%3A30%3A48&amp;ticket_price=2943&amp;quote_id=3786924891117513549&amp;utid_state=1&amp;channel=iphone&amp;price_without_closed_user_group=6304&amp;tm_place_name=Cebu&amp;deeplink_data=eyJmaWVsZHMiOnsic2lnbmF0dXJlIjoiNTEwMThkYjJjYmNmMmY5MjY2MTcwZTA0ZWUxYzYyZmIifSwidXJsIjoiaHR0cHM6Ly9waC5ob3RlbHMuY29tL0hvdGVsLVNlYXJjaD90cGlkPTMyMTQmbXBlPTE3NzI1Mjc4OTMmZW5kRGF0ZT0yMDI2LTAzLTA0JmFkdWx0cz0xJmxvY2FsZT1lbl9QSCZjaGlkPWEwN2JjNTU2LTNkMWEtNDU3OS04NWZmLTNkYzRhZDVkZWIyOSZlYXBpZD00NCZtY3RjPTMmc3RhcnREYXRlPTIwMjYtMDMtMDMmbXBkPVBIUCZtcG49MzIzNjM0OTgxJmN1cnJlbmN5PVBIUCZyYXRlcGxhbmlkPTM5MjQwMTA4OCZtcG09MjQmbXBwPTEmbXBvPUVDJnNlbGVjdGVkPTk5NTk2Mjc0Jm1wYj01NDUuNTImbXBxPTI2MzcuNjkmbXBhPTIzOTcuOTAifQ%3D%3D&amp;utid=bd328852-f955-ab3f-bc9b-94babb513d0a&amp;tm_stars=3&amp;client_id=skyscanner_app&amp;redirect_delay=1000&amp;price_policy=2&amp;pre_redirect_id=7f0e8416-ee99-8328-00e8-35259f02364f&amp;tm_city_code=CEBP&amp;max_price=5396&amp;guests=1&amp;request_id=7f0e8416-ee99-8328-00e8-35259f02364f&amp;tm_country_code=PH</t>
  </si>
  <si>
    <t>www.skyscanner.com.ph/hotel_deeplink/4.0/PH/en-US/PHP/h_r1/71783459/2026-03-05/2026-03-06/hotel/hotel/hotels?legacy_provider_id=927481&amp;rooms=1&amp;closed_user_group=general&amp;hb_data=ClyV1arg3J_FbLHzyBWboND7WaO7Ghm-AUh_9GlUxFAzS9vDv6aBjV0MPPOpJMnR8kW38C2EvEQ7p6ps4WniTq0BImoDnNPm3ghexY4dcPPzwT5COXvwCcIcZmSMySws0S9sOC9yJf6GuIaSKjR7Wkqtu-vCiSpfsbPXTtvOE7LEXves9OThHBE9Vbi0aFkhrWGHZ8eAGwS4Leg1KdCuCtJZWE9_aO8sd8z0JTTJO6T0opUO6fgUpfH0yndrSIfJh9fbOAPwdkmPWbMbHqySKbf-Ohw%3D&amp;q_datetime_utc=2026-03-05T14%3A43%3A27&amp;ticket_price=7002&amp;quote_id=-8350556456230655429&amp;utid_state=1&amp;channel=iphone&amp;price_without_closed_user_group=15582&amp;tm_place_name=Cebu&amp;deeplink_data=eyJmaWVsZHMiOnsic2lnbmF0dXJlIjoiY2QyN2FkNjZhOTNjNGQ2MmMwNWFmNjE0NjZlOGUwZDgifSwidXJsIjoiaHR0cHM6Ly9waC50cmlwLmNvbS9ob3RlbHMvcmVkaXJlY3Q%2FaG90ZWxpZD05OTI4ODUmY2l0eT0zNTgzMSZBbGxpYW5jZWlkPTEyNjA3JnNpZD04ODg4MzImY2hlY2tpbj0yMDI2LTAzLTA1JmNoZWNrb3V0PTIwMjYtMDMtMDYmc2hvcHBpbmdpZD03MjM1ZWVmMzYyZmY0Y2YwYWNlYTA4OWI0YjMwNTYwZCZhZHVsdD0xJmNoaWxkcmVuPTAmYWdlcz0mbGFuZ3VhZ2U9ZW5waCZsb2NhbGU9ZW5fUEgmcm9vbWlkPTE1NDg4NTA3OTMmc3dpZD0wJnBheT1QUCZmZ3Q9MSZjcm49MSZjdXJyPVBIUCZ3a3A9MSZzdGFuZD1INHNJQUFBQUFBQUFfd0FCQWY3LUNsOEtBaGdCRWdRSUFSQUFHbE1JNmF6RzRnVVNBVEVZQUREWUNEaUxYNWdCOWN3OHFBRUF1QUVCd0FFQjBRSHNVYmdleFgtOFFPRUJjVDBLMTBPLXdFRG9BY1g2c3dLSUFpQ0pCQUFBQUFBQUFBQUFvQVFBb1FVQUFBQUFBQUFBQUJvZ056SXpOV1ZsWmpNMk1tWm1OR05tTUdGalpXRXdPRGxpTkdJek1EVTJNR1FnQkNqaW9LYk5Ca2dCVWdZek1UYzNaRFphSEFvRFVFaFFFVWNEZUFza0tMNF9HZ05RU0ZBaFJ3TjRDeVFvdmo5aUJXVnVYMUJJYUx3VWNBRjRBSW9CQjBnQmVBRElBUUdxQVFjS0F6QXhNUkFCOGdFaU56SXpOV1ZsWmpNMk1tWm1OR05tTUdGalpXRXdPRGxpTkdJek1EVTJNR1JmTUpJQ0FUU2FBZ0FBQUFEX193RUFBUF9fNzBJcUJ3RUJBQUEifQ%3D%3D&amp;utid=41d581ad-962f-2725-8ac3-89018fb0ccac&amp;tm_stars=5&amp;client_id=skyscanner_app&amp;price_policy=2&amp;pre_redirect_id=987f7c20-f29c-f64a-df48-d038110bfa32&amp;tm_city_code=CEBP&amp;max_price=13079&amp;guests=1&amp;request_id=987f7c20-f29c-f64a-df48-d038110bfa32&amp;tm_country_code=PH</t>
  </si>
  <si>
    <t>www.skyscanner.com.ph/hotel_deeplink/4.0/PH/en-US/PHP/h_h1/223212952/2026-03-03/2026-03-04/hotel/hotel/hotels?legacy_provider_id=927111&amp;rooms=1&amp;closed_user_group=mobile&amp;hb_data=dpak2vT0_C_HFvwLp1jrxDGua46nxq-znxm5nDtli27WuqFMlrWbqpBcW3LMw9Kk4gSDaUrfOh2YtQKNCYkZB7S4EmdO_9kJPEhC88DqhJboHndKbbdGeDyBoH7W7ORRDVr5ghhjhXEYqLPhYfIi4Tm1SRGug2AcSK2QSY2Pbx9P-Z9bMaa8SNqS3nkFq_wfY9dbimN1WTSnIG0XPp4AHIkOuMtJHdO7uNwnE2A8mT7IAOV0-NwaUN3rSIBSTud9CpvYuu8M74CvHXy7ZGHQNGtjCEQ%3D&amp;q_datetime_utc=2026-03-03T09%3A30%3A50&amp;ticket_price=2700&amp;quote_id=-68439349484868950&amp;utid_state=1&amp;channel=iphone&amp;price_without_closed_user_group=3000&amp;tm_place_name=Cebu&amp;deeplink_data=eyJmaWVsZHMiOnsic2lnbmF0dXJlIjoiZGQwNWE0YTRjYjZhOGE5NTBlMjI2NmUyZTJhNTdlYTgifSwidXJsIjoiaHR0cHM6Ly9waC5ob3RlbHMuY29tL0hvdGVsLVNlYXJjaD90cGlkPTMyMTQmbXBlPTE3NzI1MzAyNDcmZW5kRGF0ZT0yMDI2LTAzLTA0JmFkdWx0cz0xJmxvY2FsZT1lbl9QSCZjaGlkPWU5ZTgwY2EzLTA4ODMtNDUxYy04NmNjLTVmNmE0Mjk1MGFkMiZlYXBpZD00NCZtY3RjPTMmc3RhcnREYXRlPTIwMjYtMDMtMDMmbXBkPVBIUCZtcG49MzI2NTU2ODk4JmN1cnJlbmN5PVBIUCZyYXRlcGxhbmlkPTQwMTY3OTczNCZtcG09MjQmbXBwPTEmbXBvPUVDJnNlbGVjdGVkPTExMzkwMDA2NSZtcGI9NTAwLjQxJm1wcT0yNDE5LjU1Jm1wYT0yMTk5LjU5In0%3D&amp;utid=67c9b653-61bd-0122-9ef4-aaae33b34ab8&amp;tm_stars=3&amp;client_id=skyscanner_app&amp;redirect_delay=1000&amp;price_policy=2&amp;pre_redirect_id=a27db7b3-eaca-48ba-b403-61684e1a87ca&amp;tm_city_code=CEBP&amp;max_price=3691&amp;guests=1&amp;request_id=a27db7b3-eaca-48ba-b403-61684e1a87ca&amp;tm_country_code=PH</t>
  </si>
  <si>
    <t>www.skyscanner.com.ph/hotel_deeplink/4.0/PH/en-US/PHP/h_xp/212344103/2026-03-03/2026-03-04/hotel/hotel/hotels?legacy_provider_id=1&amp;rooms=1&amp;closed_user_group=mobile&amp;hb_data=Zsf_lZFA0T9vKJRj7DynkbvAkyrRVs0X5jqJpjCEG4kPzerKyelAJDqlhmzVXbnzqjrj0S0dZRMVhKxp9Jpa2oNydm7meLkCkJF7RX1qB0fzb90SgKVDAPBrZqkOuX_xQbqy8vZxcIHQ5ghhJ3IekxrfY7TXMdeuylwTlz0E2FZOhujAi_zfOHNLh4NNxqbpuP6JJ8QiY-4wFv7idZ_GLoK3MGJ_0WKeLN0FVn1z6kurUkI8S_9RN9SVTomSxW3pWokjspuryAgYV8cSn1ejNooejr4%3D&amp;q_datetime_utc=2026-03-03T09%3A30%3A50&amp;ticket_price=5404&amp;quote_id=8801106131918765590&amp;utid_state=1&amp;channel=iphone&amp;price_without_closed_user_group=5401&amp;tm_place_name=Cebu&amp;deeplink_data=eyJmaWVsZHMiOnsic2lnbmF0dXJlIjoiYmQyNmQ4NTRmMGNmNjFjMmY2NzMyNmVmMzBiZTA3YmQifSwidXJsIjoiaHR0cHM6Ly93d3cuZXhwZWRpYS5jb20ucGgvSG90ZWwtU2VhcmNoP3RwaWQ9NjgmbXBlPTE3NzI1Mjc4OTQmZW5kRGF0ZT0yMDI2LTAzLTA0JmFkdWx0cz0xJmxvY2FsZT1lbl9VUyZjaGlkPWFjZTQxYmUyLTM2ZmItNDQyMC04ODc5LTgzNTY3MjYwYWQzNSZlYXBpZD00NjIzMCZtY3RjPTMmc3RhcnREYXRlPTIwMjYtMDMtMDMmbXBkPUdCUCZtcG49MzE1OTI3NDcwJmN1cnJlbmN5PUdCUCZyYXRlcGxhbmlkPTM4NTA3NjkyMyZtcG09MjQmbXBwPTEmbXBvPUVDJnNlbGVjdGVkPTczNzI3NjQyJm1wYj0xMi44MyZtcHE9NjIuMDMmbXBhPTU2LjM5In0%3D&amp;utid=1136aa70-2bc5-6f4f-9c0d-49c3ce734bc4&amp;tm_stars=4&amp;client_id=skyscanner_app&amp;redirect_delay=1000&amp;price_policy=2&amp;pre_redirect_id=6fe3979a-0a7a-3eba-f55e-13301c088f84&amp;tm_city_code=CEBP&amp;max_price=10685&amp;guests=1&amp;request_id=6fe3979a-0a7a-3eba-f55e-13301c088f84&amp;tm_country_code=PH</t>
  </si>
  <si>
    <t>www.skyscanner.com.ph/hotel_deeplink/4.0/PH/en-US/PHP/h_xp/200512810/2026-03-03/2026-03-04/hotel/hotel/hotels?legacy_provider_id=1&amp;rooms=1&amp;closed_user_group=mobile&amp;hb_data=Zj62KbvkN182Bem-biw8eR-mCgeaDdDjIyw2GYy5zqAmnwKhwQi-QF-iBk_Slmmu9kv8YY2YMWPb_mqSSmMam6NVEQuRA7q7oPEQMx0bYv_ykNzU1d4g8XF22cGB6A4YTc0BrhPtR0jG8EAbAKMMVn6p1ctvfoH1psOF_UaBIMLZzt7Nbpr6JGqYfnz5wpSwH7mZZ87uc2qf3PDhNC1W5xXKoNwMOCXOE_eLVumi69GKPiMBOve8z_vZgImwqf8xMXau8Qvc9RdAOC0fFTlhuaDEQi8%3D&amp;q_datetime_utc=2026-03-03T09%3A30%3A52&amp;ticket_price=2589&amp;quote_id=6654799220078472325&amp;utid_state=1&amp;channel=iphone&amp;price_without_closed_user_group=2875&amp;tm_place_name=Cebu&amp;deeplink_data=eyJmaWVsZHMiOnsic2lnbmF0dXJlIjoiOWE5NjI3ZDQwNDRjNWY1Zjc1MjZmMWZkMTY5MGMzNTcifSwidXJsIjoiaHR0cHM6Ly93d3cuZXhwZWRpYS5jb20ucGgvSG90ZWwtU2VhcmNoP3RwaWQ9NjgmbXBlPTE3NzI1Mjc4OTMmZW5kRGF0ZT0yMDI2LTAzLTA0JmFkdWx0cz0xJmxvY2FsZT1lbl9VUyZjaGlkPTRiZjZlMGYxLWNlMTItNGNmNC04OGExLTI5Nzk5NGEzNTdjNSZlYXBpZD00NjIzMCZtY3RjPTMmc3RhcnREYXRlPTIwMjYtMDMtMDMmbXBkPUdCUCZtcG49MjE5OTEwNDcyJmN1cnJlbmN5PUdCUCZyYXRlcGxhbmlkPTI4NjExMzA0NiZtcG09MjQmbXBwPTEmbXBvPUVDJnNlbGVjdGVkPTI0MDQzNDg3Jm1wYj01LjAwJm1wcT0yOS41NyZtcGE9MjguMTYifQ%3D%3D&amp;utid=a11c7b38-e216-ec03-7393-134ac417e0cc&amp;tm_stars=4&amp;client_id=skyscanner_app&amp;redirect_delay=1000&amp;price_policy=2&amp;pre_redirect_id=95cf70d6-6bb7-22dd-2659-e93beeacfb3e&amp;tm_city_code=CEBP&amp;max_price=3010&amp;guests=1&amp;request_id=95cf70d6-6bb7-22dd-2659-e93beeacfb3e&amp;tm_country_code=PH</t>
  </si>
  <si>
    <t>www.skyscanner.com.ph/hotel_deeplink/4.0/PH/en-US/PHP/h_h1/46968116/2026-03-05/2026-03-06/hotel/hotel/hotels?legacy_provider_id=927111&amp;rooms=1&amp;closed_user_group=mobile&amp;hb_data=yidYJyC6_QZMvemnskFLlOs4GOgc_MuKhCYInKH4DlKRs0PCJn5OUcb3hXJ8NDvM3eevPnx_WSG9SAnv3E0KiUeMX1dW0dfbUWtTRnfwpeCM2TIdBptRMysIe-9wwQNznXq7c0i0qDE7qBwJnbcqiVGvZy3EUKNZQhAGmcIGo08JFVmI8Jy01FbspD0S4kTFjlLFbraseM_DvJp1cno3mMg_vAgD0nsbd-Uxsp3C2pZWl0vcz8lyzyDEEUYeEvz4AVkoLkL6ob5tE6BQaGexWrTwigw%3D&amp;q_datetime_utc=2026-03-05T14%3A43%3A30&amp;ticket_price=5074&amp;quote_id=-230873272174735090&amp;utid_state=1&amp;channel=iphone&amp;price_without_closed_user_group=5638&amp;tm_place_name=Cebu&amp;deeplink_data=eyJmaWVsZHMiOnsic2lnbmF0dXJlIjoiMzY5YjMyODI4NGY3ZGIwOWJiMTkyMTU2OGQxMzIzYjEifSwidXJsIjoiaHR0cHM6Ly9waC5ob3RlbHMuY29tL0hvdGVsLVNlYXJjaD90cGlkPTMyMTQmbXBlPTE3NzI3MjE2NjgmZW5kRGF0ZT0yMDI2LTAzLTA2JmFkdWx0cz0xJmxvY2FsZT1lbl9QSCZjaGlkPTgzNmI1YmQ1LTEzMjUtNGExYy1hM2IxLTYxODkwNjYyY2EwMiZlYXBpZD00NCZtY3RjPTMmc3RhcnREYXRlPTIwMjYtMDMtMDUmbXBkPVBIUCZtcG49MjkyNjA5JmN1cnJlbmN5PVBIUCZyYXRlcGxhbmlkPTIwMTA3MTY2NiZtcG09MjQmbXBwPTEmbXBvPUVDJnNlbGVjdGVkPTE0NTUwMTcmbXBiPTU0My42MiZtcHE9NDUzMC4xMyZtcGE9NDUzMC4xMyJ9&amp;utid=1b7ec672-cd29-933b-3241-a5bb4e5fa077&amp;tm_stars=5&amp;client_id=skyscanner_app&amp;price_policy=2&amp;pre_redirect_id=5ffa094f-fe0b-0675-6c31-6d6fbd76dc40&amp;tm_city_code=CEBP&amp;max_price=10275&amp;guests=1&amp;request_id=5ffa094f-fe0b-0675-6c31-6d6fbd76dc40&amp;tm_country_code=PH</t>
  </si>
  <si>
    <t>www.skyscanner.com.ph/hotel_deeplink/4.0/PH/en-US/PHP/h_ct/154663274/2026-03-05/2026-03-06/hotel/hotel/hotels?legacy_provider_id=31&amp;rooms=1&amp;hb_data=KOOn_rZrAAqXYini55Y7UbAQY2QbFuPv_ct2YWRlv6ru1nCCQBxDUfSbVIzhKBElY_3ROKMwhXF_OQnby714YAjQzS2cH9VvfJTG4dquqaUljz9vGFTwg1Bp0Ol3sb1-8xCnYaFKEze1YYXKEZbktFGPxVeFXGzZtL8P4FKM4EYwlyOSBaDJtKNOpzm6zcwJEsjcP4Elv1FqkYSahXxMvyKWxe2XnbOxoOa5NLcHnxJ-Budl9MIMDt3B4QEZJ3N292X9Z6wL2jdQmPiyaLfVLSzATezWvb_176O9wPFOMpz3HLw5OLvAA1CEnzh3JIPZTwc_3PzeeZYz7minIeMLoNdu9rVXC_8yALjhV3cb7liyWTcgQ5aEtyT6Wz3yk_naSq3fXX5hYsNhkrIooT7uCN8frRVN5iN42ur3QTZ_DA%3D%3D&amp;q_datetime_utc=2026-03-05T14%3A43%3A31&amp;ticket_price=4554&amp;quote_id=-8719841855652405018&amp;utid_state=1&amp;channel=iphone&amp;tm_place_name=Cebu&amp;deeplink_data=eyJmaWVsZHMiOnsic2lnbmF0dXJlIjoiNTU3NWMxZGJjYTBkN2FhNDc2OTVjOWMxMzdiMTVhNGUifSwidXJsIjoiaHR0cHM6Ly9waC50cmlwLmNvbS9ob3RlbHMvcmVkaXJlY3Q%2FaG90ZWxpZD03Mjk5Njg4JmNpdHk9MzU4MzEmQWxsaWFuY2VpZD0xMjYwNyZzaWQ9ODg4ODMyJmNoZWNraW49MjAyNi0wMy0wNSZjaGVja291dD0yMDI2LTAzLTA2JnNob3BwaW5naWQ9MzMwMmE1MzRkYWMzNDM2ZGI0MTIxMTg1MTc3OWEwNWQmYWR1bHQ9MSZjaGlsZHJlbj0wJmFnZXM9Jmxhbmd1YWdlPWVucGgmbG9jYWxlPWVuX1BIJnJvb21pZD0xNTc0MTg0MDA2JnN3aWQ9MCZwYXk9UFAmZmd0PTEmY3JuPTEmY3Vycj1QSFAmd2twPTEmc3RhbmQ9SDRzSUFBQUFBQUFBX3dELUFBSF9DbHdLQWhnQkVnUUlBUkFBR2xBSXhzalE3Z1VZQURBQU9KRVNtQUhveEwwRHFBRUF1QUVDd0FFQTBRRWZoZXRSdUVldVFPRUJleFN1UnlIS3NVRG9BYUR6enotSUFpQ0pCQUFBQUFBQUFBQUFvQVFBb1FVcFhJX0M5Y1IxUUJvZ016TXdNbUUxTXpSa1lXTXpORE0yWkdJME1USXhNVGcxTVRjM09XRXdOV1FnQkNqaG9LYk5Ca2dCVWdaaE1UWTBZekJhSEFvRFVFaFFFVWNEZUFza0tMNF9HZ05RU0ZBaFJ3TjRDeVFvdmo5aUJXVnVYMUJJYUx3VWNBRjRBSW9CQjBnQmVBRElBUUdxQVFjS0F6QXlNaEFDOGdFaU16TXdNbUUxTXpSa1lXTXpORE0yWkdJME1USXhNVGcxTVRjM09XRXdOV1JmTTVJQ0FUU2FBZ0FBQUFEX193RUFBUF9fUGFPZnVfNEFBQUEifQ%3D%3D&amp;utid=8ec47619-b49d-c00d-a920-2c1afadb9da9&amp;tm_stars=3&amp;client_id=skyscanner_app&amp;price_policy=2&amp;pre_redirect_id=f74f2996-9a54-7f2c-e09c-ec35e4361890&amp;tm_city_code=CEBP&amp;max_price=8686&amp;guests=1&amp;request_id=f74f2996-9a54-7f2c-e09c-ec35e4361890&amp;tm_country_code=PH</t>
  </si>
  <si>
    <t>www.skyscanner.com.ph/hotel_deeplink/4.0/PH/en-US/PHP/h_h1/203954033/2026-03-05/2026-03-06/hotel/hotel/hotels?legacy_provider_id=927111&amp;rooms=1&amp;closed_user_group=mobile&amp;hb_data=fwJut2PjnkG7LxK2vMXlhVoGyQK2XNnzvKFdYMi3hV6NELZwzprbNp-7lsyMzTu8di_Qy10YoWLwB5brQlXQtTnuDcpAEZnyRAiPQrHFRFjC5fGE-n7dC7_NHHuP-k-dqXxjcz9f6_GxJ1yQ7FLIrJrYvmvECBCq3FedTa9V1tPw0M1EO5clnZfMVmA5NeH2zImaH3gJQI6-loPZM9IeLq0hcWo2I6_Ddg3f6DZGuVNPtdXcKQ8QGfgIJ8vT5SqiCrKMWJw5H4VIWIM1cHkx_93c6zk%3D&amp;q_datetime_utc=2026-03-05T14%3A43%3A31&amp;ticket_price=5499&amp;quote_id=9168967881201595364&amp;utid_state=1&amp;channel=iphone&amp;price_without_closed_user_group=5550&amp;tm_place_name=Cebu&amp;deeplink_data=eyJmaWVsZHMiOnsic2lnbmF0dXJlIjoiMGJjYzYyM2ExNmJiNmRjZGU5MWRiMzhlMTJkYTg0MmEifSwidXJsIjoiaHR0cHM6Ly9waC5ob3RlbHMuY29tL0hvdGVsLVNlYXJjaD90cGlkPTMyMTQmbXBlPTE3NzI3MjAyMjYmZW5kRGF0ZT0yMDI2LTAzLTA2JmFkdWx0cz0xJmxvY2FsZT1lbl9QSCZjaGlkPWRlY2U3ZjFkLTE0ODAtNDRiMy1hZGI3LTYxMDYzOGI3Y2VkZCZlYXBpZD00NCZtY3RjPTMmc3RhcnREYXRlPTIwMjYtMDMtMDUmbXBkPVBIUCZtcG49MjE2MDUxNzYxJmN1cnJlbmN5PVBIUCZyYXRlcGxhbmlkPTQwNzM2MTQzOSZtcG09MjQmbXBwPTEmbXBvPUVDJnNlbGVjdGVkPTM5OTc5NDA2Jm1wYj0xMDE5LjIwJm1wcT00OTI4LjAwJm1wYT00NDgwLjAwIn0%3D&amp;utid=8141066b-f293-9da5-4bb6-21fd51546aab&amp;tm_stars=4&amp;client_id=skyscanner_app&amp;price_policy=2&amp;pre_redirect_id=54308e9c-632e-ef68-7d0a-14eb2c07c112&amp;tm_city_code=CEBP&amp;max_price=5990&amp;guests=1&amp;request_id=54308e9c-632e-ef68-7d0a-14eb2c07c112&amp;tm_country_code=PH</t>
  </si>
  <si>
    <t>www.skyscanner.com.ph/hotel_deeplink/4.0/PH/en-US/PHP/h_xp/159199139/2026-03-03/2026-03-04/hotel/hotel/hotels?legacy_provider_id=1&amp;rooms=1&amp;closed_user_group=mobile&amp;hb_data=Ol-CdNpUPi0cQBd5Pc_y_RVftueH5zuhpDeJixA2dR7--FJfi9xstm5U5zP4brGqJLhdbBGl7sQVNXWTl-ldSKc5JGFyI1QmSfXVRkTYMf0s0lqn69fUNBEPLbHXTY2ut0MTm36ZsIOD0TDm9VCb40J-XAnFzZdhuhFYcDuZX9TfJpDLgfba_SWYbXBVvwK0QAzeVKr83yGIRlTPdx8BS2_PCZq_ZwEuN9v39_fD0f7oz7pMnvHj9Rb2rFy3ktBVZCWeSz7UrYhJFL4PItnQErxaxUs%3D&amp;q_datetime_utc=2026-03-03T09%3A31%3A02&amp;ticket_price=17278&amp;quote_id=5208827604303188068&amp;utid_state=1&amp;channel=iphone&amp;price_without_closed_user_group=26582&amp;tm_place_name=Cebu&amp;deeplink_data=eyJmaWVsZHMiOnsic2lnbmF0dXJlIjoiY2QzZDgyNjY3ZTVmMTUwZDMxYzE3ZWQyYzgxYzNhNGMifSwidXJsIjoiaHR0cHM6Ly93d3cuZXhwZWRpYS5jb20ucGgvSG90ZWwtU2VhcmNoP21wZD1HQlAmdHBpZD02OCZtcGU9MTc3MjUzMDExMCZlbmREYXRlPTIwMjYtMDMtMDQmYWR1bHRzPTEmbXBuPTIwMjQwNzI0MiZtcG09MjQmbXBwPTEmbG9jYWxlPWVuX1VTJm1wbz1FQyZjaGlkPTQzNTI5NjAwLTA0ZjEtNGJjMi04ZmRmLTdiYzg4YTY0MWUwMyZtcHE9MTk2LjI5JmVhcGlkPTQ2MjMwJm1jdGM9MyZjdXJyZW5jeT1HQlAmcmF0ZXBsYW5pZD0zOTc1MDI2NTQmc2VsZWN0ZWQ9MTY0NTgxMDYmc3RhcnREYXRlPTIwMjYtMDMtMDMmbXBiPTI1LjAyJm1wYT0xOTYuMjkifQ%3D%3D&amp;utid=76346172-d7ab-7341-1f3e-55c83fb12029&amp;tm_stars=0&amp;client_id=skyscanner_app&amp;redirect_delay=1000&amp;price_policy=2&amp;pre_redirect_id=f42442ea-c7de-90c2-f480-28a593500e4b&amp;tm_city_code=CEBP&amp;max_price=19146&amp;guests=1&amp;request_id=f42442ea-c7de-90c2-f480-28a593500e4b&amp;tm_country_code=PH</t>
  </si>
  <si>
    <t>www.skyscanner.com.ph/hotel_deeplink/4.0/PH/en-US/PHP/h_ad/213046164/2026-03-05/2026-03-06/hotel/hotel/hotels?legacy_provider_id=22&amp;rooms=1&amp;closed_user_group=general&amp;hb_data=JSViB3KFaeYlX8e8B71bLFPvq-ZAr0XZu7Ruk4xAoD0_m7cPV2A2LOk3M2LOGvWpKvm1M2i3lTRvOcP8_-vhv_Wp9KYkZf-cGw6nW4tiYF_t2X_km6jJJLADCxY4okpQ6kRZwJJaBuOw2MUif2v9f-XMCq3rzzCQzRovt9w7z4YZmvyUE1OTYwde7EXWw1M3ZjAbqlI-FXerQlWWGJgt9pOcVHGv3lQS---aqbSLxPlRhelbm4-LKgOEov6DMdcDDx4-nmHyP8OxWK-Ppf9bWoVthxEsGRv4s3sT0w_LYPiz5IrlWE3YlGWh_ygRN9vZ1PeSf2OvGQd7VW7Dur7-CG-4cxmoukioUoS7OsVRUaJNdGCtukXWp89WhPmUMvGqX0_7Ytq-oeYv_sbgwnRJrrh0K34ctyfZnN7zcRJm-zuk&amp;q_datetime_utc=2026-03-05T14%3A43%3A33&amp;ticket_price=1898&amp;quote_id=-9103985428870010339&amp;utid_state=1&amp;channel=iphone&amp;price_without_closed_user_group=4557&amp;tm_place_name=Cebu&amp;deeplink_data=eyJmaWVsZHMiOnsic2lnbmF0dXJlIjoiYTI3N2JiZmQ3NTM3NjFjMjI5Y2JiZmVjZGNkYTFkOTgifSwidXJsIjoiaHR0cHM6Ly93d3cuYWdvZGEuY29tL3BhcnRuZXJzL3BhcnRuZXJzZWFyY2guYXNweD9jaWQ9MTg0NjM4MyZoaWQ9MzE0NTA0NzgmY3VycmVuY3k9UEhQJmNoZWNraW49MjAyNi0wMy0wNSZjaGVja291dD0yMDI2LTAzLTA2Jk51bWJlcm9mQWR1bHRzPTEmTnVtYmVyb2ZDaGlsZHJlbj0wJlJvb21zPTEmbWNpZD0zMzImbWFzdGVyUm9vbUlkPTUwNDEzMDE4NyZtcHQ9V2tWc2JYQXdWa1JyU0VWbFFVWXJlRlpDU0hWeGN6QTJiMnRMYm01blVGcERUbmRVZW1KaE9YRm1SMmgzU25oMWVFa3JkalZYWkhGUE4wZE9jRkJyY21GRFJuZGFORU5vYzNJMk5sWjNQVDAmVG90YWxQcmljZT0xODk4LjQzJlRvdGFsVGF4PTE5My40MyZUb3RhbEZlZT0xMzIuODAmVG90YWxTdXJjaGFyZ2U9MCZtY3VyPVBIUCJ9&amp;utid=34f05ff9-2fd9-c817-682d-57787184b4cf&amp;tm_stars=3&amp;client_id=skyscanner_app&amp;price_policy=2&amp;pre_redirect_id=331ec064-e2b0-b2c6-d36b-4a621fbc19f8&amp;tm_city_code=CEBP&amp;max_price=2898&amp;guests=1&amp;request_id=331ec064-e2b0-b2c6-d36b-4a621fbc19f8&amp;tm_country_code=PH</t>
  </si>
  <si>
    <t>www.skyscanner.com.ph/hotel_deeplink/4.0/PH/en-US/PHP/h_bc/204069909/2026-03-05/2026-03-06/hotel/hotel/hotels?legacy_provider_id=13&amp;rooms=1&amp;closed_user_group=general&amp;hb_data=rCiaB46C4YLaIihhm6irr7AZhVQHFkzr7xEGJ1FjFnEz5vjPSKfgECIjZH_oL7P_LdzN_WF_IBcZIR7cvXHdjiuV7tg8epflaovO_Bc9344lYtEOMBrH1ZxG-_eRMZLjatwTeSX8d6fg9be1-h10jTI92WVr35EuRLLnsU5LdhjsOLNpW7WFUzYssTQ4wDF6AH6GXd5B1k--_oIOwQ1yJxveIuAspOJ93bsAbIpQeTz2Tqs8Eme1aaHfQ43rOQH0L72G-Kh16RLrvhUdmX8prMz4-T7_198hcD3j_f_6lovsPJE7jLbU2x_tEBDAr4L7WR_GMGSDLRIFEMlkLNpB2KsfZYeukfS5Hss5x3-vHnFBzAi6IBk3pJl4KGxX9IPwsEh6VVV7WnhcLagNN-52lOGccjEh7-94TwzhttY98vk8fhWo38g%3D&amp;q_datetime_utc=2026-03-05T14%3A43%3A34&amp;ticket_price=7020&amp;quote_id=-1381421975470072245&amp;utid_state=1&amp;channel=iphone&amp;price_without_closed_user_group=10671&amp;tm_place_name=Cebu&amp;deeplink_data=eyJmaWVsZHMiOnsic2lnbmF0dXJlIjoiOTk2NzUzYzYzZDA1NjE0NDRlNzZmYjRmZWM0MzYzZmEiLCJibG9ja19pZCI6InYxX0NnRXRFSVhiQVJvb0NoMHlNREkyTFRBekxUQTFWREF3T2pBd09qQXdMakF3TUNzd056b3dNQkFCR044QktBRTRBU0lDQ0FFPV9Da2NJcVBhWXN3UVFBaUFDTUFKQUFVb05NelkxUkRFd01GQmZNVEF3VUZDS3RnTjZKR0V3TURWaVlqZzVMVGs1WVRndE5HUmhOQzAzTWpsaUxXVTBOak0zWW1Ka1pESXdNUklDQ0FFYUJoZ0JLQUl3QVNJRUNBSVlBZz09In19&amp;utid=12ecd3d8-6729-5d9d-431b-dc6239c5e278&amp;tm_stars=4&amp;client_id=skyscanner_app&amp;price_policy=2&amp;pre_redirect_id=799c4583-5013-42e3-3085-48d060220c23&amp;tm_city_code=CEBP&amp;max_price=9766&amp;guests=1&amp;request_id=799c4583-5013-42e3-3085-48d060220c23&amp;tm_country_code=PH</t>
  </si>
  <si>
    <t>www.skyscanner.com.ph/hotel_deeplink/4.0/PH/en-US/PHP/h_fd/95815175/2026-03-05/2026-03-06/hotel/hotel/hotels?legacy_provider_id=927050&amp;rooms=1&amp;hb_data=Mi0Cx6LAmwCi7fF5aAuv0J0eyPWuH5EZBslj6u0FRgau2JF_105IYOU6dWM4ks-NBNNg8amBgZUnlgS_F469UtQQf48bdxcy8-TumCbVxB-VJsUvDiMQ97NS8uy8BS1lgCBA-DtiYLmwH5R5ORTzlQTPUi2z0jeBx5GMFsP-_nU1LysL0it_BNisYXpWEZnyUTe51zYAKCp6zR31SCSacYBE0uFAheCWt6V22m9wVMrlvEecz7UZis9RlGdaDXHxjAM9d6eGohk4aQVoo36KlbiFHgVOLnFTcX5mqqp5y_yaO52mSBxQ21iBXAqIdjEUaGqkoqopQSsyfRNEFV1tdXAroVdNLy01W42h5zNn5mRSoGttf29S03UYblMCXpYT63fsQlx3qv3HHvpCIf8EIVPLqYjB4dFTU_dldpK_ZJuWLg%3D%3D&amp;q_datetime_utc=2026-03-05T14%3A43%3A35&amp;ticket_price=5837&amp;quote_id=8258261792504978318&amp;utid_state=1&amp;channel=iphone&amp;tm_place_name=Cebu&amp;deeplink_data=eyJmaWVsZHMiOnsic2lnbmF0dXJlIjoiNjM3NTk4ZjQ4ODIzODFlYWViY2RkNzc4M2IyYTA0YzQifSwidXJsIjoiaHR0cHM6Ly9kZWFscy52aW8uY29tP3NpZz1hOWJiNTQzMTk2OTRmZGIyYzgxNzM2ZDJhZWY2ZGZmNWJlNTYwN2VlZWM4MTI5YzkzMjI3YzI1M2U3ZGM1NzYwMzYzNzMzMzEzNDM1MzIzMiZzaWctaXNzPW1ldGEmdHVybD1odHRwcyUzQSUyRiUyRnZpby5jb20lMkZIb3RlbCUyRlNlYXJjaCUzRmNoZWNrSW4lM0QyMDI2LTAzLTA1JTI2Y2hlY2tPdXQlM0QyMDI2LTAzLTA2JTI2Y3VycmVuY3klM0RQSFAlMjZlcHYlM0RNUzR5JTI2ZXNkJTNEMERlNVVtRzZaSUtmMC04dkRqdnVxYXEwWllUSFZ3aHl1QU9aNXlKOTkzNERkTE83ZjVTY3J1clhDX3EwX1h1dEFiVGlzV1hRLU1mUEUwMXJlbG9SWU0tRmNsUVJwdnZGWUxkUE1hOV9XWUdrMGtIbkJWN3klMjZmb3JjZUN1cnJlbmN5Q2hhbmdlJTNEMSUyNmZvcmNlTGFuZ3VhZ2VDaGFuZ2UlM0QxJTI2aG90ZWxJZCUzRDIyNzIzNTk3JTI2bGFiZWwlM0RzcmMlMjUzRHNreXNjYW5uZXIlMjUyNnVjb3VudHJ5JTI1M0RQSCUyNTI2dWRldmljZSUyNTNEbW9iaWxlJTI1MjZob3RlbCUyNTNEMjI3MjM1OTclMjUyNmRheSUyNTNENSUyNTI2bW9udGglMjUzRDAzJTI1MjZ5ZWFyJTI1M0QyMDI2JTI1MjZsb3MlMjUzRDElMjUyNm9mZmVyaWQlMjUzRG9Rd0pRa29NWnRobyUyNTI2cHJpY2UlMjUzRDU4MzcuMDglMjUyNmN1cnJlbmN5JTI1M0RQSFAlMjUyNnVzZXJsYW5nJTI1M0RlbiUyNTI2X3RoJTI1M0RmOTRjMDQ5NGI5ODdmMTBhMTkxZTBjY2VmZjQxNzU1YjlhNDlhYzQ3YzM0NTBiYTMlMjUyNmR0cyUyNTNEMTc3MjcyMTU1NCUyNTI2b2x1dCUyNTNEMTc3MjcyMDIyOCUyNTI2Y2FuUGF5TGF0ZXIlMjUzRGZhbHNlJTI1MjZyZXF1ZXN0VXNlckdyb3VwJTI1M0QlMjUyNm9mZmVyVXNlckdyb3VwJTI1M0RwdWJsaWMlMjZsYW5nJTNEZW4lMjZvdGklM0RKTDRzVl9fV1FsVSUyNnByZWZlcnJlZFJhdGUlM0Q1ODM3LjA4JTI2cHJvZmlsZSUzRHIyZDJtNzNrbjglMjZyb29tcyUzRDElMjZ0b2tlbiUzRDdmZTI3NiUyNnVzZXJDb3VudHJ5JTNEUEglMjZ1dG1fY2FtcGFpZ24lM0Rza3lzY2FubmVyJTI2dXRtX21lZGl1bSUzRGNwYyUyNnV0bV9zb3VyY2UlM0Rza3lzY2FubmVyIn0%3D&amp;utid=9d963ce5-aaae-ab73-d4bb-f63652f22daa&amp;tm_stars=3&amp;client_id=skyscanner_app&amp;price_policy=2&amp;pre_redirect_id=7fdf278f-717d-5dc8-4048-d81a0785861b&amp;tm_city_code=CEBP&amp;max_price=5837&amp;guests=1&amp;request_id=7fdf278f-717d-5dc8-4048-d81a0785861b&amp;tm_country_code=PH</t>
  </si>
  <si>
    <t>www.skyscanner.com.ph/hotel_deeplink/4.0/PH/en-US/PHP/h_bc/46981910/2026-03-05/2026-03-06/hotel/hotel/hotels?legacy_provider_id=13&amp;rooms=1&amp;closed_user_group=apps&amp;hb_data=32suviP6ZoKDu4PdvwbfT-dDooVShfGM5wyJaczJQWsQuCtXHPaHQRwI1FBWGShEoog2f1Ya0HwVSvIyjyH8b_jphpDnHhzGHNZdLWLWWgFF2GSrHaPp-0ycqBtnvlRv3p2zzDwRU5hqTjkPUOPgG5EOsjSofzh96V_dEL0gliyUmtCWb8yFQpnz6A8qSBAOiCSE8Hq9WQ0btGvmuoUIkPbbh3nPM8-_bPZNPcCcQxfaaz0wArIcfHKGMdZIIoh4nP4I0WNdL7LLpSauMn289uy_XN8x3TEy21VrdcZmdDElgnn54fwpUM1QtYfSCR8gpmcOJY9VSM1UmSp7RIySYYkzYBdyZ5_lVhLNeaeuRfy4aT90yz1aK5eKrlAId0_wqQ-NVp1BG0a0Q4ZyZeYhde6HauXUmowJBBALMB-HzKEmYxWmmN0%3D&amp;q_datetime_utc=2026-03-05T14%3A44%3A36&amp;ticket_price=2288&amp;quote_id=8085091823747457565&amp;utid_state=1&amp;channel=iphone&amp;price_without_closed_user_group=3055&amp;tm_place_name=Cebu&amp;deeplink_data=eyJmaWVsZHMiOnsic2lnbmF0dXJlIjoiNTJjYjIzYTAxMjNkYmM3YjMzY2ExNTg5MmM1NDA5NWEiLCJibG9ja19pZCI6IjI0NjgzNDEzXzEwNzU0NTM0Nl8wXzBfMCJ9fQ%3D%3D&amp;utid=eb6fc8a7-b78d-74ac-63b3-2e7851a07f1c&amp;tm_stars=4&amp;client_id=skyscanner_app&amp;price_policy=2&amp;pre_redirect_id=9119e71a-40be-688d-a9c5-84590cb4a3b7&amp;tm_city_code=CEBP&amp;max_price=2510&amp;guests=1&amp;request_id=9119e71a-40be-688d-a9c5-84590cb4a3b7&amp;tm_country_code=PH</t>
  </si>
  <si>
    <t>www.skyscanner.com.ph/hotel_deeplink/4.0/PH/en-US/PHP/h_fd/222035148/2026-03-05/2026-03-06/hotel/hotel/hotels?legacy_provider_id=927050&amp;rooms=1&amp;closed_user_group=general&amp;hb_data=NsNhBLMZp0XSvCMj9IYouZTnWu8ZRa9xkMGIR8yXMEke1M07jGuCZOT-Ppe_77QQ_UrjZWSCty6FccjBenMCKHOhrBimPsXqC3igdbUZ0-c808R2r48Qzohkc0pMihHDwX7xesyZ1kt3mXC-haO1biYMx-htCpAqaTdlT5EmZhrQtWa26ktmSGOpCYBnV5v7cEgi-uFiyR-z9oV6aG-vgnkmp5C-FFOJ8oqrXldmj0J4y_QBhyP2YVRU4Mk8YiE8CGSzD7j4oC8Wu_C68rsZMmzhcx_Yuw6E-fouOjQEhjZ0YP8mD4ZJNNlgXvs3HLRC0L88ef6GWdkV7PXliHfuoQJmWis36bHGUlC0WNcJFJkY_NUkAStM0t2b-qzmEFbgI1pLum3kPVbuJMdNPVo3W29d1fp_s5pSVy8R2L0LS3EHjQ%3D%3D&amp;q_datetime_utc=2026-03-05T14%3A43%3A37&amp;ticket_price=2903&amp;quote_id=6390083071119589424&amp;utid_state=1&amp;channel=iphone&amp;price_without_closed_user_group=8000&amp;tm_place_name=Cebu&amp;deeplink_data=eyJmaWVsZHMiOnsic2lnbmF0dXJlIjoiODNlNThkMjM4YjQ0M2E5OGVkYzdmNjVmNTIyOWNhMTMifSwidXJsIjoiaHR0cHM6Ly9kZWFscy52aW8uY29tP3NpZz1mNDZiMTkzNDI0MGY2ZWJmYmJkMmQ5OTY2MzAwZGViZTAxYzA4MzBmNGFiOTU4NWJmMDZmN2MyZjQ0M2ZiZTBiMzEzMDMwMzEzMzMxMzczNjM5Mzkmc2lnLWlzcz1tZXRhJnR1cmw9aHR0cHMlM0ElMkYlMkZ2aW8uY29tJTJGSG90ZWwlMkZTZWFyY2glM0ZjaGVja0luJTNEMjAyNi0wMy0wNSUyNmNoZWNrT3V0JTNEMjAyNi0wMy0wNiUyNmN1cnJlbmN5JTNEUEhQJTI2ZXB2JTNETVM0eSUyNmVzZCUzRHJsT3lJNWhQS2lOV0tfNG0tbWR0MUJaNnFBWFQwQlptRjZSamZiM185RTVjczM5MkRxb1Nka1RQd2RLNjY2QUc2WE9SZGEySDZ2bGVtbkQ5SDhZTjdaTjlyanMzVldMeFY4azd1dXZacTNFVllTLXBXS2MlMjUzRCUyNmZvcmNlQ3VycmVuY3lDaGFuZ2UlM0QxJTI2Zm9yY2VMYW5ndWFnZUNoYW5nZSUzRDElMjZob3RlbElkJTNEMTIwODkzNTM1JTI2bGFiZWwlM0RzcmMlMjUzRHNreXNjYW5uZXIlMjUyNnVjb3VudHJ5JTI1M0RQSCUyNTI2dWRldmljZSUyNTNEbW9iaWxlJTI1MjZob3RlbCUyNTNEMTIwODkzNTM1JTI1MjZkYXklMjUzRDUlMjUyNm1vbnRoJTI1M0QwMyUyNTI2eWVhciUyNTNEMjAyNiUyNTI2bG9zJTI1M0QxJTI1MjZvZmZlcmlkJTI1M0RvekVMZ2tPN2lEaEklMjUyNnByaWNlJTI1M0QyOTAzLjA0JTI1MjZjdXJyZW5jeSUyNTNEUEhQJTI1MjZ1c2VybGFuZyUyNTNEZW4lMjUyNl90aCUyNTNENTljMGZmMGQxNWVmMGRiMzA2OTU1MjhhNmRmODAxODM3NjA0OWVkYTMwYWVhYzljJTI1MjZkdHMlMjUzRDE3NzI3MjAyMjklMjUyNm9sdXQlMjUzRDE3NzI3MjAyMjYlMjUyNmNhblBheUxhdGVyJTI1M0RmYWxzZSUyNTI2cmVxdWVzdFVzZXJHcm91cCUyNTNEJTI1MjZvZmZlclVzZXJHcm91cCUyNTNEcHVibGljJTI2bGFuZyUzRGVuJTI2b3RpJTNEUnBSVXRfdG05RjQlMjZwcmVmZXJyZWRSYXRlJTNEMjkwMy4wNCUyNnByb2ZpbGUlM0RyMmQybTcza244JTI2cm9vbXMlM0QxJTI2dXNlckNvdW50cnklM0RQSCUyNnV0bV9jYW1wYWlnbiUzRHNreXNjYW5uZXIlMjZ1dG1fbWVkaXVtJTNEY3BjJTI2dXRtX3NvdXJjZSUzRHNreXNjYW5uZXIifQ%3D%3D&amp;utid=47dd638d-a71a-35cc-0c59-b93139d96786&amp;tm_stars=3&amp;client_id=skyscanner_app&amp;price_policy=2&amp;pre_redirect_id=79431bbd-ffbc-875b-8b63-25e559b6d0da&amp;tm_city_code=CEBP&amp;max_price=4355&amp;guests=1&amp;request_id=79431bbd-ffbc-875b-8b63-25e559b6d0da&amp;tm_country_code=PH</t>
  </si>
  <si>
    <t>www.skyscanner.com.ph/hotel_deeplink/4.0/PH/en-US/PHP/h_xp/217968254/2026-03-05/2026-03-06/hotel/hotel/hotels?legacy_provider_id=1&amp;rooms=1&amp;closed_user_group=mobile&amp;hb_data=iQdXm65-BC5ObYMgc150BHW-ven_xE3L15w-r0BGGnF5kub_lQJb4DkamNOhcHdcIeP5HJS7MufPMNjfUCczpYx5LJE0MkPUV9_fOBSRSLcf-elYJH_gqIZZ-96BnHE86pqnkLvcLSrH0Muf38GNa9_rkq-c8E2jvz-9AVXAqeEvmPjB8r1QKWkt1i0PMR0kyz4Wf__pznoB917EpepRF1zDVzWfT4u3Nk2Okk4kVqWOZJItuKrDnLsP6oEUTm1-rAWVvc7htVgY8tzdSsj46FQl-Pg%3D&amp;q_datetime_utc=2026-03-05T14%3A44%3A38&amp;ticket_price=3228&amp;quote_id=-5732824101074064699&amp;utid_state=1&amp;channel=iphone&amp;price_without_closed_user_group=9404&amp;tm_place_name=Cebu&amp;deeplink_data=eyJmaWVsZHMiOnsic2lnbmF0dXJlIjoiMDA1NjIxMTA0ODM3ZGFjYWM5NGE1OGMxZWNjNGY1ZGUifSwidXJsIjoiaHR0cHM6Ly93d3cuZXhwZWRpYS5jb20ucGgvSG90ZWwtU2VhcmNoP3RwaWQ9NjgmbXBlPTE3NzI3MjE2NjgmZW5kRGF0ZT0yMDI2LTAzLTA2JmFkdWx0cz0xJmxvY2FsZT1lbl9VUyZjaGlkPTc1MmJkNGEzLTdjZGYtNGExZS04ZTkxLTBlOTU3NjQzYjg1NCZlYXBpZD00NjIzMCZtY3RjPTMmc3RhcnREYXRlPTIwMjYtMDMtMDUmbXBkPUdCUCZtcG49MzIzODg2NzE3JmN1cnJlbmN5PUdCUCZyYXRlcGxhbmlkPTQwNzM2MTQ0NCZtcG09MjQmbXBwPTAmbXBvPUVDJnNlbGVjdGVkPTU0NDgwMTY0Jm1wYj03LjY3Jm1wcT0zNy4wOCZtcGE9MzMuNzEifQ%3D%3D&amp;utid=b851f201-03fe-55ae-be92-d91b8c7b3ddb&amp;tm_stars=3&amp;client_id=skyscanner_app&amp;price_policy=2&amp;pre_redirect_id=0eaacf75-cc35-f8c4-6274-8c0a1c2b308a&amp;tm_city_code=CEBP&amp;max_price=3547&amp;guests=1&amp;request_id=0eaacf75-cc35-f8c4-6274-8c0a1c2b308a&amp;tm_country_code=PH</t>
  </si>
  <si>
    <t>www.skyscanner.com.ph/hotel_deeplink/4.0/PH/en-US/PHP/h_ad/47041494/2026-03-05/2026-03-06/hotel/hotel/hotels?legacy_provider_id=22&amp;rooms=1&amp;closed_user_group=general&amp;hb_data=NfjK0Odchxz2RvnGHgZqjocjcrtIewVAHtHb0A8Pz96Mw16VjOFc86UkQt5bSzzkO7PE_6GTPo7xSPzD3K9icsYJRLT7sbRFF4B4WfQECyCtNPLL6LXueXyJVAmSUrIGSoxekHNt16UYtFz-tMRXjwyLdnLIfm5zu7Co-j6roQzqB1jlW68XJ9OcOjvgZQ_yMymQEJbd47ky6Hjuzv9QzRjHkSIZw46vGjlFMsqwzR8tKjr__GgLPQWtweYXZ_C0OZPK-nqjZf6WcRbdO35BWtcajmY07CM_YQ_gTtPzdqSHZqATQz-UYOXdcZUxurHCPhAbuc9Srb_lDGAKMiW-XgdEjzK86Ld3tdSBmQaZlSooJr9yTnqhVA2l6cncmu0NAdmzWsHdKYt6xg51pzge0-gdSEGposPWQbpFlTsBNKmkdTk%3D&amp;q_datetime_utc=2026-03-05T14%3A43%3A40&amp;ticket_price=1916&amp;quote_id=5119206545040274275&amp;utid_state=1&amp;channel=iphone&amp;price_without_closed_user_group=5578&amp;tm_place_name=Cebu&amp;deeplink_data=eyJmaWVsZHMiOnsic2lnbmF0dXJlIjoiNTkxNjllYzc1MGMxNDAwZjk5NDllOTE0MmRiZWE2MWMifSwidXJsIjoiaHR0cHM6Ly93d3cuYWdvZGEuY29tL3BhcnRuZXJzL3BhcnRuZXJzZWFyY2guYXNweD9jaWQ9MTg0NjM4MyZoaWQ9MTQ4NzU2JmN1cnJlbmN5PVBIUCZjaGVja2luPTIwMjYtMDMtMDUmY2hlY2tvdXQ9MjAyNi0wMy0wNiZOdW1iZXJvZkFkdWx0cz0xJk51bWJlcm9mQ2hpbGRyZW49MCZSb29tcz0xJm1jaWQ9MzMyJm1hc3RlclJvb21JZD0zMDY0NDA3Jm1wdD1NblZqZEhwcGFWcFRNalJXWWtOVFJXbERTWE5JVVRKS1UxWmhWVXM0WjNkUU5HaDJhRlJhYWxNclRFSXlOMUU1T1ZkTFIyTkdhR28wUm5SVGJrSTFPWFIwUWxOaVpYQlhaMVpJVkEmVG90YWxQcmljZT0xOTE2LjA1JlRvdGFsVGF4PTE4MC4yOSZUb3RhbEZlZT0xNjUuMjMmVG90YWxTdXJjaGFyZ2U9MCZtY3VyPVBIUCJ9&amp;utid=f5135b2c-8468-6611-f44c-6046c2db0723&amp;tm_stars=3&amp;client_id=skyscanner_app&amp;price_policy=2&amp;pre_redirect_id=213545f2-9bfa-c919-410a-3341376e8c39&amp;tm_city_code=CEBP&amp;max_price=1916&amp;guests=1&amp;request_id=213545f2-9bfa-c919-410a-3341376e8c39&amp;tm_country_code=PH</t>
  </si>
  <si>
    <t>www.skyscanner.com.ph/hotel_deeplink/4.0/PH/en-US/PHP/h_ad/178962686/2026-03-05/2026-03-06/hotel/hotel/hotels?legacy_provider_id=22&amp;rooms=1&amp;closed_user_group=general&amp;hb_data=qXUXIVzzZez4KjC-Rr3mMU7vuy0wXl-4qJzi0F_S-wtrc2tpZcLqkzn4X-OyylGYJJ-4ZohL-EQDqkwGEjSbhhzbzGlKvzm5U5QoMe0BuHcUpTsJY80JCfyGnZFwrsJg5Z5pCaAtPTlVW1Qyqa9Qpidms_OivS4LGxZ4D9X4PjS1PNGBXz5HZkLddmEg4w_hfU3MHnWKOGpK1uj7KpIR1eDWnRhuQxNdFjHxwx_GiEHhRSNLJ_79a7WDOj4wi_q5TR9KmbONRf2uPmAblYV-Nqrt95a75Jhe-Kg4rWwCIluxYO_X5SsRdI1DiXheIrTyN0Pezj04WZRIxWsCq2N6ExIb2o-iW7B2am_76Uf_GlMP2BE4967JwlaGICOG6TFtpxvUdtanPCxdpuBPcH6Ix1i0DxWJKUpsGFnftUU0s85E&amp;q_datetime_utc=2026-03-05T14%3A43%3A39&amp;ticket_price=1813&amp;quote_id=4101598521980611571&amp;utid_state=1&amp;channel=iphone&amp;price_without_closed_user_group=2353&amp;tm_place_name=Cebu&amp;deeplink_data=eyJmaWVsZHMiOnsic2lnbmF0dXJlIjoiZDQ2MDlmYTYwZDgxYWQ5OTM4YTMyMWE0ODQzYTQxODQifSwidXJsIjoiaHR0cHM6Ly93d3cuYWdvZGEuY29tL3BhcnRuZXJzL3BhcnRuZXJzZWFyY2guYXNweD9jaWQ9MTg0NjM4MyZoaWQ9Mjc5MzEwNTcmY3VycmVuY3k9UEhQJmNoZWNraW49MjAyNi0wMy0wNSZjaGVja291dD0yMDI2LTAzLTA2Jk51bWJlcm9mQWR1bHRzPTEmTnVtYmVyb2ZDaGlsZHJlbj0wJlJvb21zPTEmbWNpZD0zMDM4Jm1hc3RlclJvb21JZD00MDY3MDQxMDQmbXB0PU9HTlFkSGsyV2s5d1UwNXBhaTh5Tm5OUFFYVTJXRXRSWTFKdmJXSXZiMFpYTW5aS1NtbDNkMFZ6YTFSU1dGbENSRk5MZGpVMVUwdFVhbWRGYUVkQ1F5OVVVRzB5UlVWSVUzUldZMkZuUFQwJlRvdGFsUHJpY2U9MTgxMy4zOSZUb3RhbFRheD0xOTQuMjkmVG90YWxGZWU9MC4wMCZUb3RhbFN1cmNoYXJnZT0wJm1jdXI9UEhQIn0%3D&amp;utid=f5cd21c0-01fa-9f70-1501-df797553999a&amp;tm_stars=0&amp;client_id=skyscanner_app&amp;price_policy=2&amp;pre_redirect_id=93931997-3d8f-aa52-9214-1163429e1f88&amp;tm_city_code=CEBP&amp;max_price=1813&amp;guests=1&amp;request_id=93931997-3d8f-aa52-9214-1163429e1f88&amp;tm_country_code=PH</t>
  </si>
  <si>
    <t>www.skyscanner.com.ph/hotel_deeplink/4.0/PH/en-US/PHP/h_xp/129282013/2026-03-05/2026-03-06/hotel/hotel/hotels?legacy_provider_id=1&amp;rooms=1&amp;closed_user_group=mobile&amp;hb_data=JCxRh2Skr8QtCM-L0Q9b9JRX_upxI02FA0DDv7TPreu9Jnee99Z3BUYNqChRlovLm7alWJm9jMNY2BUPYxEgRuJWJp67O1OCf1-yYioOe-H4eWGOvcnliS54Ii2A5l6jAIpRt2U7R8LWsgz8jvETRP8mNi6Ovv6DUc_VXcT2d_KQaB7ziJDKiccuw3ezl5J29Gqfn1ngcuNc1L0cSo-1nnCQkeoZ930TukV-poO55RUyoz9Zx41rOjZ4gfjHiziXYfcyAAiR2cooJDxnGMLWDDAzS5c%3D&amp;q_datetime_utc=2026-03-05T14%3A43%3A42&amp;ticket_price=1704&amp;quote_id=4873963735717391747&amp;utid_state=1&amp;channel=iphone&amp;price_without_closed_user_group=1892&amp;tm_place_name=Cebu&amp;deeplink_data=eyJmaWVsZHMiOnsic2lnbmF0dXJlIjoiZTg5MTQ1NTc2OTJjNWUyNmU0YmNkNDdmYjE4OTgxMzMifSwidXJsIjoiaHR0cHM6Ly93d3cuZXhwZWRpYS5jb20ucGgvSG90ZWwtU2VhcmNoP3RwaWQ9NjgmbXBlPTE3NzI3MjAyMjYmZW5kRGF0ZT0yMDI2LTAzLTA2JmFkdWx0cz0xJmxvY2FsZT1lbl9VUyZjaGlkPWU0ZGY0YjMxLTg3NjgtNDQ5My04NThmLTYxZjA2MTkxZjdkMiZlYXBpZD00NjIzMCZtY3RjPTMmc3RhcnREYXRlPTIwMjYtMDMtMDUmbXBkPUdCUCZtcG49MjAxNjExNTYyJmN1cnJlbmN5PUdCUCZyYXRlcGxhbmlkPTI4ODI3ODkwMiZtcG09MjQmbXBwPTEmbXBvPUVDJnNlbGVjdGVkPTE1NzUzMDY5Jm1wYj01LjU1Jm1wcT0xNi4zMCZtcGE9MTYuMzAifQ%3D%3D&amp;utid=bfe74ff0-c734-cafd-1dc2-d88e41a7aba6&amp;tm_stars=2&amp;client_id=skyscanner_app&amp;price_policy=2&amp;pre_redirect_id=ccac3baf-58a3-ae3b-eaec-d741aab7b2dd&amp;tm_city_code=CEBP&amp;max_price=3345&amp;guests=1&amp;request_id=ccac3baf-58a3-ae3b-eaec-d741aab7b2dd&amp;tm_country_code=PH</t>
  </si>
  <si>
    <t>www.skyscanner.com.ph/hotel_deeplink/4.0/PH/en-US/PHP/h_ad/46980237/2026-03-03/2026-03-04/hotel/hotel/hotels?legacy_provider_id=22&amp;rooms=1&amp;closed_user_group=general&amp;hb_data=5FBPyw21ya-vIFawJd3H-cKhjTEfhydzcCtIVzGc5xiPPTG42bRTiobGAuyzfc96X2gWJ1o5ekjkOxt11xh49M37xml-wxDA3nUKuNzakAYAM6x99xTz8lKrTHDnLoVXB-Ys3zeniRlS1-eRpfxTQoY2SOH_LaCrE2RmNY-s6xqHjtknMjXEB7Y8hHKG3q61qCBjtQ7oKMrVeZXWcQGun0NmCNnn6veMenK1arHEskSYY9clLdJW8mqAY2d32DKTzI3wmw66czb4wDz9ITaF6vMhnio4e34yEFJQQ1BNo_ZE3ZJkKxfEOXo6blTEsqLYfWRrPp-QbNVkw45tpczPhbQSEzSPpHNRlOeeZErFWFklbbQyEyWOA4WeobL-cpvke9V_Igrc3MpLBCsCUqZLXMoOp4M2FzFiNvD9FuYs5o_0&amp;q_datetime_utc=2026-03-03T09%3A31%3A29&amp;ticket_price=2471&amp;quote_id=1141932717853199981&amp;utid_state=1&amp;channel=iphone&amp;price_without_closed_user_group=5500&amp;tm_place_name=Cebu&amp;deeplink_data=eyJmaWVsZHMiOnsic2lnbmF0dXJlIjoiNWI3NmRhYTUyNGI0Y2U2NmI1Mjk0ZTA0ZmU5YjE1YTcifSwidXJsIjoiaHR0cHM6Ly93d3cuYWdvZGEuY29tL3BhcnRuZXJzL3BhcnRuZXJzZWFyY2guYXNweD9jaWQ9MTg0NjM4MyZoaWQ9ODQzMTkmY3VycmVuY3k9UEhQJmNoZWNraW49MjAyNi0wMy0wMyZjaGVja291dD0yMDI2LTAzLTA0Jk51bWJlcm9mQWR1bHRzPTEmTnVtYmVyb2ZDaGlsZHJlbj0wJlJvb21zPTEmbWNpZD0zMzImbWFzdGVyUm9vbUlkPTMwNzY4MDkmbXB0PU0weFJia3ROYVV0UE1tTlpNSFpYZGk4MmRteFpUVEp5UWs0eE9IVlpNM3BtT1U0MVRUWjBORVV6V0dveWFYRkRjSEJTZDNSNk0zQTBNM0oxU0hWU05IaHVWWFJWZG5CUVRtUTVVdyZUb3RhbFByaWNlPTI0NzEuMTkmVG90YWxUYXg9MjMyLjUxJlRvdGFsRmVlPTIxMy4xMSZUb3RhbFN1cmNoYXJnZT0wJm1jdXI9UEhQIn0%3D&amp;utid=1a27f17b-736d-19fd-71ee-0a4ecdbd59f0&amp;tm_stars=3&amp;client_id=skyscanner_app&amp;redirect_delay=1000&amp;price_policy=2&amp;pre_redirect_id=579157d3-33a8-43a5-6a74-5f236b3abf1f&amp;tm_city_code=CEBP&amp;max_price=7606&amp;guests=1&amp;request_id=579157d3-33a8-43a5-6a74-5f236b3abf1f&amp;tm_country_code=PH</t>
  </si>
  <si>
    <t>www.skyscanner.com.ph/hotel_deeplink/4.0/PH/en-US/PHP/h_fd/115481130/2026-03-05/2026-03-06/hotel/hotel/hotels?legacy_provider_id=927050&amp;rooms=1&amp;closed_user_group=general&amp;hb_data=yUWTPcZmFqxe6u4cnl14HPRKrAohqoWAVww6bLiAbHy8oY7Jax2_8xRlgevpcfede41Ic2vEmMRn7CwZHiHoio-X8Bq5HoCIPAw3mDSkiCfqYLLAbnIGO3VGO8E8z1alh-LkR-_975c4d_Ls-WJXa1g-CXjrhW3GpKzkacukpgead-BewgSq7-mawyct8CKqm2YtACFT0lYxb0vEA7xl8TivvROlAf5ZmWv0cV5WEfwlFrn_o1k102FNGAtiAUIndsMFyslRxATDFOX7ZL9ZE4UYUWlsF2ZD9hAZgrEr5Z-FbTBZJB5CMzD0CDvVIxifA6LV6IV4CG-K8F35RdD6u_9hqtXmVpIi7lLmEoj-p1qDUyxRvAiBlCqZUbnEcqF2dMoK234sf0x1gD2AaeuvvtCOjixOEz8zdkPtoXQhIIqCEA%3D%3D&amp;q_datetime_utc=2026-03-05T14%3A43%3A42&amp;ticket_price=3573&amp;quote_id=3299294763196338098&amp;utid_state=1&amp;channel=iphone&amp;price_without_closed_user_group=7680&amp;tm_place_name=Cebu&amp;deeplink_data=eyJmaWVsZHMiOnsic2lnbmF0dXJlIjoiZjU1NDAyNmY0OWExMGNjZDkyYzQ5ODgxYThhZjlhZGUifSwidXJsIjoiaHR0cHM6Ly9kZWFscy52aW8uY29tP3NpZz03NWFlOTk0N2RhNDhkNjVjNTUxMjJhZDA1MzNiOWUzM2I0OTIxMzhkMTg2ZTgzYjhhZjBiMzVkOTZlZjI4N2RhMzIzNDMxMzMzMjM2MzQzMzM4JnNpZy1pc3M9bWV0YSZ0dXJsPWh0dHBzJTNBJTJGJTJGdmlvLmNvbSUyRkhvdGVsJTJGU2VhcmNoJTNGY2hlY2tJbiUzRDIwMjYtMDMtMDUlMjZjaGVja091dCUzRDIwMjYtMDMtMDYlMjZjdXJyZW5jeSUzRFBIUCUyNmVwdiUzRE1TNHklMjZlc2QlM0RBQmlXYWN2ZmhjRHNxckk2MkZYTGhfZkFRMDFHRWwtNi1VTkFPNlR1Nmw5SFNYTkVPN2pSS3Y5QjliYS1PZXRnV1B1U2I1VllLMkNRVjU4V1kxcXVlalZLWmxSQUJsZUFUVENjc19PY3V5V1BRUmJQb1pnRG5yVSUyNTNEJTI2Zm9yY2VDdXJyZW5jeUNoYW5nZSUzRDElMjZmb3JjZUxhbmd1YWdlQ2hhbmdlJTNEMSUyNmhvdGVsSWQlM0QxODQzODE1JTI2bGFiZWwlM0RzcmMlMjUzRHNreXNjYW5uZXIlMjUyNnVjb3VudHJ5JTI1M0RQSCUyNTI2dWRldmljZSUyNTNEbW9iaWxlJTI1MjZob3RlbCUyNTNEMTg0MzgxNSUyNTI2ZGF5JTI1M0Q1JTI1MjZtb250aCUyNTNEMDMlMjUyNnllYXIlMjUzRDIwMjYlMjUyNmxvcyUyNTNEMSUyNTI2b2ZmZXJpZCUyNTNEb3Z2a0lIWjJaeFVRJTI1MjZwcmljZSUyNTNEMzU3My4zOCUyNTI2Y3VycmVuY3klMjUzRFBIUCUyNTI2dXNlcmxhbmclMjUzRGVuJTI1MjZfdGglMjUzRDk2MDhlYjQ0OTc3ZmE0NDhhZWJmN2M2ZDZmMDViOTRmYmQzZWYyZjZjMjBmOWIwNyUyNTI2ZHRzJTI1M0QxNzcyNzIwMjI5JTI1MjZvbHV0JTI1M0QxNzcyNzIwMjI3JTI1MjZjYW5QYXlMYXRlciUyNTNEZmFsc2UlMjUyNnJlcXVlc3RVc2VyR3JvdXAlMjUzRCUyNTI2b2ZmZXJVc2VyR3JvdXAlMjUzRHB1YmxpYyUyNmxhbmclM0RlbiUyNm90aSUzRFIxcGNjT1lsbV80JTI2cHJlZmVycmVkUmF0ZSUzRDM1NzMuMzglMjZwcm9maWxlJTNEcjJkMm03M2tuOCUyNnJvb21zJTNEMSUyNnVzZXJDb3VudHJ5JTNEUEglMjZ1dG1fY2FtcGFpZ24lM0Rza3lzY2FubmVyJTI2dXRtX21lZGl1bSUzRGNwYyUyNnV0bV9zb3VyY2UlM0Rza3lzY2FubmVyIn0%3D&amp;utid=1d7f7a8c-6f3d-23c0-7e8a-69d6cff035d5&amp;tm_stars=4&amp;client_id=skyscanner_app&amp;price_policy=2&amp;pre_redirect_id=b92be86c-18bc-4c7b-6348-2f4f02bc6594&amp;tm_city_code=CEBP&amp;max_price=4725&amp;guests=1&amp;request_id=b92be86c-18bc-4c7b-6348-2f4f02bc6594&amp;tm_country_code=PH</t>
  </si>
  <si>
    <t>www.skyscanner.com.ph/hotel_deeplink/4.0/PH/en-US/PHP/h_bc/222423391/2026-03-03/2026-03-04/hotel/hotel/hotels?legacy_provider_id=13&amp;rooms=1&amp;closed_user_group=apps&amp;hb_data=l9c7m-XOeCQ8c8HV1kfzCPTMwN9wllXbJQ4G5RwYcL47aQPt0kyExLW32GfGlE3Tb_mREHr8Z-3AYsqU99YP4i4i4U1k3NI9CbQdbaDoo1bABpB1dOedzlFMFs1gwy4cgeTAZaGfPaVoiQwzZX8FfdudUPCkM49_N5G9kaiiG0Kjo7A4ZE9sJHQvyuzfVTuc14lCJr3qarVX4-122IhCK_qD-kx--R_brsf4A7SXapu24jKqaoOhl3ILkaCW4txKpEMTNPF3kSSqgSc_J_AVo0XOX-ZhOP2AGva65wwFWGCqID9i9EhLp4lX67wQCJMaBSCcn-nDBPZXfzEZoiic9VJtp1LzPM0B67kPYuv1SMU7dsAVbbFzQxsgOdeVQRtA-uXyqF3y-W62hSTiJv1ssAnm2tbSftekko4H8N2b-xlHpC4%3D&amp;q_datetime_utc=2026-03-03T09%3A31%3A29&amp;ticket_price=1895&amp;quote_id=43810755319107650&amp;utid_state=1&amp;channel=iphone&amp;price_without_closed_user_group=2495&amp;tm_place_name=Cebu&amp;deeplink_data=eyJmaWVsZHMiOnsic2lnbmF0dXJlIjoiM2M1YzUxODUxOGYwZmJhMDZkNjRlYzI5ZTg0MDllOGYiLCJibG9ja19pZCI6IjEzMDQwNTY2MDFfNDAzMjY3OTEwXzFfMF8wIn19&amp;utid=4ad30bb1-bd21-6805-03a1-02a814cb7e8d&amp;tm_stars=0&amp;client_id=skyscanner_app&amp;redirect_delay=1000&amp;price_policy=2&amp;pre_redirect_id=5dd7db60-e010-921b-1b4a-2d9718ea2120&amp;tm_city_code=CEBP&amp;max_price=1895&amp;guests=1&amp;request_id=5dd7db60-e010-921b-1b4a-2d9718ea2120&amp;tm_country_code=PH</t>
  </si>
  <si>
    <t>www.skyscanner.com.ph/hotel_deeplink/4.0/PH/en-US/PHP/h_xp/205053012/2026-03-03/2026-03-04/hotel/hotel/hotels?legacy_provider_id=1&amp;rooms=1&amp;closed_user_group=mobile&amp;hb_data=Lh1kT-rUckHE___szKL-B71AyI9gbfqUeZryUG0hZKS1bX_c9lwFO2EAPgoRRxUdC-euKFadxZLTVsQ8zbBU_VsdAMscdYjyKIyn1F6T-Jeg58RFGR0EerGQHY8NIIp5dwIvl4LKudYb_FA_LcndT__L0IoBkrT1TSNu5o3gbeeX1Oq90A10njiSVNH2CJtOM_TpWoB_NRfSDimB0Dh-XbK4WIVjyUjjClGr5ZKEdRrxa366vt6PRK3lG4X2KdQvMq8PmX4MH-aCB7ZjDCBP8sjcvNk%3D&amp;q_datetime_utc=2026-03-03T09%3A31%3A30&amp;ticket_price=4247&amp;quote_id=2458422958253115817&amp;utid_state=1&amp;channel=iphone&amp;price_without_closed_user_group=6503&amp;tm_place_name=Cebu&amp;deeplink_data=eyJmaWVsZHMiOnsic2lnbmF0dXJlIjoiYThkMjU1ZjE0MDdiYjE5ZTY0ODc0OGVjNjQxYWU4N2IifSwidXJsIjoiaHR0cHM6Ly93d3cuZXhwZWRpYS5jb20ucGgvSG90ZWwtU2VhcmNoP21wZD1HQlAmdHBpZD02OCZtcGM9MTIuODEmbXBlPTE3NzI1MzAxMTAmZW5kRGF0ZT0yMDI2LTAzLTA0JmFkdWx0cz0xJm1wbj0zMjA5NTExOTUmbXBtPTI0Jm1wcD0xJmxvY2FsZT1lbl9VUyZtcG89RUMmY2hpZD03MWZlNWZmZS1kZTBiLTQ1MDMtYjVjNy0xMDY4ODA3YWFhYTMmbXBxPTQ4LjQ2JmVhcGlkPTQ2MjMwJm1jdGM9MyZjdXJyZW5jeT1HQlAmcmF0ZXBsYW5pZD0zODc0NjMyOTYmc2VsZWN0ZWQ9ODQ1NDQ3ODEmc3RhcnREYXRlPTIwMjYtMDMtMDMmbXBiPTYuMjcmbXBhPTM1LjMyIn0%3D&amp;utid=7c5fd0fb-1d1c-a695-3ee3-74b4c7885a7e&amp;tm_stars=3&amp;client_id=skyscanner_app&amp;redirect_delay=1000&amp;price_policy=2&amp;pre_redirect_id=bc2d0f41-7ae6-55ac-a7eb-141f0c5eae0f&amp;tm_city_code=CEBP&amp;max_price=4247&amp;guests=1&amp;request_id=bc2d0f41-7ae6-55ac-a7eb-141f0c5eae0f&amp;tm_country_code=PH</t>
  </si>
  <si>
    <t>www.skyscanner.com.ph/hotel_deeplink/4.0/PH/en-US/PHP/h_ct/134679883/2026-03-05/2026-03-06/hotel/hotel/hotels?legacy_provider_id=31&amp;rooms=1&amp;closed_user_group=apps&amp;hb_data=SRNtZYcWdjU78kDaHH6lYGdBlekHy-_-qYtO_HsI2SmYxosB_8-w0nRttZD0rMBS4ZWsWBn95Alsfz7spSEqmqjcPRP5BYm8yLgddvrb9Htt1Q14zo5WuVBMiBPB1i53pvHfSWTyrATPFg-Rgb_uFQ7VPQYeXdpUDI8gR1B3Jke2T6e0Luws2Cr9yLau-_PIXzpIn2bd_lX7X1OLNqBy5o_2ncUUG5dXqncfqqzfAtIUNCkYIR1Q0AOaVXgLWFaw8ZDhZ4s_qLkahkfWrEGdq6Bsx1mmCnOXAjnfS1E0FPB_hD-eFsWXwphW_hUXcptaMr24iew55SPkEsHyxA7MoDN1lSMVpRo2N-t_VCtprH-hZQZ4r1I0LagUuqWLInlztwMVhBDJnmvAO9VPe3KOaHt_QwOSsMMytVpkGr1Mlw%3D%3D&amp;q_datetime_utc=2026-03-05T14%3A43%3A44&amp;ticket_price=2234&amp;quote_id=-8291120598532688957&amp;utid_state=1&amp;channel=iphone&amp;price_without_closed_user_group=3219&amp;tm_place_name=Cebu&amp;deeplink_data=eyJmaWVsZHMiOnsic2lnbmF0dXJlIjoiZjJiNDcyNGRkMjc0Y2UzZGEyMzBhNjgwN2NiZDQxZGUifSwidXJsIjoiaHR0cHM6Ly9waC50cmlwLmNvbS9ob3RlbHMvcmVkaXJlY3Q%2FaG90ZWxpZD05OTI4NzcmY2l0eT0zNTgzMSZBbGxpYW5jZWlkPTEyNjA3JnNpZD04ODg4MzImY2hlY2tpbj0yMDI2LTAzLTA1JmNoZWNrb3V0PTIwMjYtMDMtMDYmc2hvcHBpbmdpZD1mZDllZjU0NTUzMjE0YWYzOTA3ZGQyMTU2Y2E1NzQyOSZhZHVsdD0xJmNoaWxkcmVuPTAmYWdlcz0mbGFuZ3VhZ2U9ZW5waCZsb2NhbGU9ZW5fUEgmcm9vbWlkPTQxNTMzMjM2OCZzd2lkPTAmcGF5PVBQJmZndD0xJmNybj0xJmN1cnI9UEhQJndrcD0xJnN0YW5kPUg0c0lBQUFBQUFBQV93RDlBQUxfQ2xzS0FoZ0JFZ1FJQVJBQUdrOElrUENGeGdFWUFEQUFPUHNSbUFIdHpEeW9BUUM0QVFMQUFRRFJBUlN1Ui1GNnRwMUE0UUhOek16TXpIU2hRT2dCNGFtYlY0Z0NJSWtFQUFBQUFBQUFBQUNnQkFDaEJXWm1abVptUm9kQUdpQm1aRGxsWmpVME5UVXpNakUwWVdZek9UQTNaR1F5TVRVMlkyRTFOelF5T1NBRUtPS2dwczBHU0FGU0JqZ3dZelEzWkZvY0NnTlFTRkFSUndONEN5UW92ajhhQTFCSVVDRkhBM2dMSkNpLVAySUZaVzVmVUVob3ZCUndBWGdBaWdFSFNBRjRBTWdCQWFvQkJ3b0RNREl5RUFMeUFTSm1aRGxsWmpVME5UVXpNakUwWVdZek9UQTNaR1F5TVRVMlkyRTFOelF5T1Y4MGtnSUJOSm9DQUFBQUFQX19BUUFBX19fcXFzeEdfUUFBQUEifQ%3D%3D&amp;utid=7ba3f1aa-0e35-e93a-7534-5aed3de770f0&amp;tm_stars=3&amp;client_id=skyscanner_app&amp;price_policy=2&amp;pre_redirect_id=1761775c-ca53-6bd1-370f-db4b84b11087&amp;tm_city_code=CEBP&amp;max_price=2234&amp;guests=1&amp;request_id=1761775c-ca53-6bd1-370f-db4b84b11087&amp;tm_country_code=PH</t>
  </si>
  <si>
    <t>www.skyscanner.com.ph/hotel_deeplink/4.0/PH/en-US/PHP/h_ad/212934083/2026-03-05/2026-03-06/hotel/hotel/hotels?legacy_provider_id=22&amp;rooms=1&amp;closed_user_group=general&amp;hb_data=z-yBJvS3IzyfV3SFJm1T6gx8K-vilRSqmj55oDWlGzkYjDu3hDcFBTpkTQo7bJYE4j9r5NmlT5kgZ2HGM70g4vu1GlWuwEq1yNBF9Wpybxybvos9XieXsI6pnEjDVdM60iiiSn-bNrBRVL4d76qhN3YfyRTbuH8rUKt97WQzWduz_F1XfoP3yLakxo70NoZlQaYwZ3yOKeEdLtILvpbFqMo0UhyBlv_Hv9s6qZFc_j0etZ21fO-YwFPjVj_0_Beh12E1llvGFuGXMPWuZ1CU4IyXn_NQwtMsBl-8MY4o3dv_YcXm4V45-qk1EZ6lCOjsHYkhruzVnoNgLIBNt1N-CCECdepDOXqFMSlPF1eVicwTF9svzGlqKOHxr4HFlTeHIL6ZKPo7CaFyEkLiAXZl4kSaoOPMuODtqjnp-YEj6g1a&amp;q_datetime_utc=2026-03-05T14%3A43%3A45&amp;ticket_price=1511&amp;quote_id=-3284940351569381066&amp;utid_state=1&amp;channel=iphone&amp;price_without_closed_user_group=3776&amp;tm_place_name=Cebu&amp;deeplink_data=eyJmaWVsZHMiOnsic2lnbmF0dXJlIjoiMzlhMDJkZWNhMmIxZTU1OGRkZDAzN2ZiMDA1ZDkyNzcifSwidXJsIjoiaHR0cHM6Ly93d3cuYWdvZGEuY29tL3BhcnRuZXJzL3BhcnRuZXJzZWFyY2guYXNweD9jaWQ9MTg0NjM4MyZoaWQ9NDYwNzI4MjMmY3VycmVuY3k9UEhQJmNoZWNraW49MjAyNi0wMy0wNSZjaGVja291dD0yMDI2LTAzLTA2Jk51bWJlcm9mQWR1bHRzPTEmTnVtYmVyb2ZDaGlsZHJlbj0wJlJvb21zPTEmbWNpZD0zMDM4Jm1hc3RlclJvb21JZD03MzY4OTIyOTYmbXB0PVNIZDNaMjUzV1RGeFVGTkpObEpYVDNOMEt6bFpUMmRRYkRCUlVVaEdkRzF3YlZKT1UzZEdNR3B2ZG5SbFNWVjZXQzlrVVVKQmVtWlJWbk41Y1Vkbk5URnZSVXRHZFRCTVZXMHdaRXQzUFQwJlRvdGFsUHJpY2U9MTUxMC45OSZUb3RhbFRheD0xNjEuODkmVG90YWxGZWU9MC4wMCZUb3RhbFN1cmNoYXJnZT0wJm1jdXI9UEhQIn0%3D&amp;utid=a27b0120-1079-8cf8-a03e-93df8689f4e2&amp;tm_stars=0&amp;client_id=skyscanner_app&amp;price_policy=2&amp;pre_redirect_id=5893b586-6057-da95-6559-e42b9c1e0c2e&amp;tm_city_code=CEBP&amp;max_price=1511&amp;guests=1&amp;request_id=5893b586-6057-da95-6559-e42b9c1e0c2e&amp;tm_country_code=PH</t>
  </si>
  <si>
    <t>www.skyscanner.com.ph/hotel_deeplink/4.0/PH/en-US/PHP/h_xp/47220625/2026-03-05/2026-03-06/hotel/hotel/hotels?legacy_provider_id=1&amp;rooms=1&amp;closed_user_group=mobile&amp;hb_data=Ufp2BKXm6PvzvZaJvrId199p8HngF_jHo4vQK_-iMMUxUWywjR1VUGcrm9T1NgdYngDwULnWV9ubNojbPMtf6qLy0QPdvJRd1qo6-oWld4iw_Oka3wBpQST1RvD4ITiz8LmT8KUesV674UFqi95DNZsjh7APFyJIGkfTpwVO_g2TM4qo9dnEl_NG0Jk4ZgoUpVg3tHepnpTQxbotj4iwwnxoMo3qb2xlE0nkAp9QzqKVYCoV-yBSWIQmHcAc86VaNKVASdMkosw4p5y06QbQEampoYs%3D&amp;q_datetime_utc=2026-03-05T14%3A43%3A44&amp;ticket_price=6048&amp;quote_id=7988366953072177046&amp;utid_state=1&amp;channel=iphone&amp;price_without_closed_user_group=8766&amp;tm_place_name=Cebu&amp;deeplink_data=eyJmaWVsZHMiOnsic2lnbmF0dXJlIjoiM2U4NTNhYWFkYTU1YzY0ZDg4ODRiZDE3NTg2M2RjMjMifSwidXJsIjoiaHR0cHM6Ly93d3cuZXhwZWRpYS5jb20ucGgvSG90ZWwtU2VhcmNoP3RwaWQ9NjgmbXBlPTE3NzI3MjAyMjYmZW5kRGF0ZT0yMDI2LTAzLTA2JmFkdWx0cz0xJmxvY2FsZT1lbl9VUyZjaGlkPWU0ZGY0YjMxLTg3NjgtNDQ5My04NThmLTYxZjA2MTkxZjdkMiZlYXBpZD00NjIzMCZtY3RjPTMmc3RhcnREYXRlPTIwMjYtMDMtMDUmbXBkPUdCUCZtcG49MjAwMTk1MjU1JmN1cnJlbmN5PUdCUCZyYXRlcGxhbmlkPTIwNTA5NzA0NyZtcG09MjQmbXBwPTEmbXBvPUVDJnNlbGVjdGVkPTUyOTI5NjYmbXBiPTE0LjM3Jm1wcT02OS40OSZtcGE9NjMuMTcifQ%3D%3D&amp;utid=0d33dfe9-b2f7-f225-843a-52d817f324b4&amp;tm_stars=3&amp;client_id=skyscanner_app&amp;price_policy=2&amp;pre_redirect_id=f27c5a1c-3007-9b46-f537-74b320d7abe3&amp;tm_city_code=CEBP&amp;max_price=6484&amp;guests=1&amp;request_id=f27c5a1c-3007-9b46-f537-74b320d7abe3&amp;tm_country_code=PH</t>
  </si>
  <si>
    <t>www.skyscanner.com.ph/hotel_deeplink/4.0/PH/en-US/PHP/h_xp/160140579/2026-03-03/2026-03-04/hotel/hotel/hotels?legacy_provider_id=1&amp;rooms=1&amp;closed_user_group=mobile&amp;hb_data=j0iO6ZelH6vJGZ1YCBL64S4oxV5JqZFXDYuzYLWRvDRKRrMgC5-ubnTlJrJ2Jncz4XMcsW_z9e_vf5QJdi-hUuCwTsF1MiHsal8iHuwK7ARQiYYCcPu_KSsWS76z7DXCOGsbrKbNy6xf5ervrGRV8MbDVaR_TLGEklMtyCW_4kbOG2OgtgMFlS01LGiMSWdwAi_kgoIeLkJ0VUBMHq4DfzJpTrM7ei80ENa5r0GFfegiqxMBCDuLV1LsxP3_uaDn7U5nJGIFvfg3AQltkbuDW8MzUT0%3D&amp;q_datetime_utc=2026-03-03T09%3A31%3A33&amp;ticket_price=5008&amp;quote_id=-1497791252903847595&amp;utid_state=1&amp;channel=iphone&amp;price_without_closed_user_group=6861&amp;tm_place_name=Cebu&amp;deeplink_data=eyJmaWVsZHMiOnsic2lnbmF0dXJlIjoiMWE4MjU4NGQ1NTdkNjkyOGE3OTczMDZhZTMxNDkzZmQifSwidXJsIjoiaHR0cHM6Ly93d3cuZXhwZWRpYS5jb20ucGgvSG90ZWwtU2VhcmNoP3RwaWQ9NjgmbXBlPTE3NzI1Mjc4OTMmZW5kRGF0ZT0yMDI2LTAzLTA0JmFkdWx0cz0xJmxvY2FsZT1lbl9VUyZjaGlkPTRhODQ1MWUyLTJmYzktNDU3YS04MGRkLTU2MDg4YzdjMjlmMiZlYXBpZD00NjIzMCZtY3RjPTMmc3RhcnREYXRlPTIwMjYtMDMtMDMmbXBkPUdCUCZtcG49MjIxNDIwMzI0JmN1cnJlbmN5PUdCUCZyYXRlcGxhbmlkPTI5NjA2ODEyOCZtcG09MjQmbXBwPTEmbXBvPUVDJnNlbGVjdGVkPTI3NTEwMTQyJm1wYj0xMS4yNCZtcHE9NTcuNDAmbXBhPTUyLjkxIn0%3D&amp;utid=f07ffb29-f4c2-5bc6-c443-7e6edf132d42&amp;tm_stars=0&amp;client_id=skyscanner_app&amp;redirect_delay=1000&amp;price_policy=2&amp;pre_redirect_id=7d20a3da-7911-6f30-d2c3-d8917b2ff2d8&amp;tm_city_code=CEBP&amp;max_price=5840&amp;guests=1&amp;request_id=7d20a3da-7911-6f30-d2c3-d8917b2ff2d8&amp;tm_country_code=PH</t>
  </si>
  <si>
    <t>www.skyscanner.com.ph/hotel_deeplink/4.0/PH/en-US/PHP/h_ad/187740657/2026-03-05/2026-03-06/hotel/hotel/hotels?legacy_provider_id=22&amp;rooms=1&amp;closed_user_group=general&amp;hb_data=ij_rABT1qIPrppqxoBg7UzRIput3B6iGnmTblBQdCLRhDaX2EX2FcopnfCSTFk5iZp_-B4X0DkHRm4uJNsRib7pSMYFJXKnU84Zq7VcsKmao48NVPrF_NXjIHRnPRP5tJrvesGLkYI4HBdTxy-ZSzL33zr16kQDEfdx7OffBOuhbeN6iR2v0E1TgoD2Ubc2ojISjuCRf_iwjnHSWHjyOqY3UzTCYpowxYX68-NYpUED9kTRqhr19v912C2lsIB5WOpM-wPy0mnc44zOjlbg8ReXC-rWRTDB-i_G3mzX7cGcR4sFJsRgmWHxvtpqrrI3iCcPIcYiVzBNMgAyc9E5TAyBAJfWd6SV6xBHNGs4CBQrZ0mPMZXRMzWr0hTgMHk2xKwtpc6JrB-5Um58gpA0OWSij4hJz7PnaOAMDlBNLt-YD&amp;q_datetime_utc=2026-03-05T14%3A43%3A49&amp;ticket_price=2061&amp;quote_id=-447168629937077347&amp;utid_state=1&amp;channel=iphone&amp;price_without_closed_user_group=2251&amp;tm_place_name=Cebu&amp;deeplink_data=eyJmaWVsZHMiOnsic2lnbmF0dXJlIjoiMGQ1NzZjYzU3MmJmNGE0MTQzNjQzZTRiNTkxMjEzN2UifSwidXJsIjoiaHR0cHM6Ly93d3cuYWdvZGEuY29tL3BhcnRuZXJzL3BhcnRuZXJzZWFyY2guYXNweD9jaWQ9MTg0NjM4MyZoaWQ9NzA5MjI2MSZjdXJyZW5jeT1QSFAmY2hlY2tpbj0yMDI2LTAzLTA1JmNoZWNrb3V0PTIwMjYtMDMtMDYmTnVtYmVyb2ZBZHVsdHM9MSZOdW1iZXJvZkNoaWxkcmVuPTAmUm9vbXM9MSZtY2lkPTMwMzgmbWFzdGVyUm9vbUlkPTg1NTExODQ5Jm1wdD1ORWhDVXpKVmIyUm5PV2RyYTFRek1GSjBXRFpQV2tsUkswZE9RV1l5TldKUVUzSnllWEF5ZFhSR2NuSndNalpxTnpNNGIyNXpVRUZNYTNCU0wxWnBVVzFJTVN0bGNHUXZNV2cxTkEmVG90YWxQcmljZT0yMDYwLjgwJlRvdGFsVGF4PTIyMC44MCZUb3RhbEZlZT0wLjAwJlRvdGFsU3VyY2hhcmdlPTAmbWN1cj1QSFAifQ%3D%3D&amp;utid=c79e3fd0-226a-3f71-7e26-7cfd2e12d27b&amp;tm_stars=0&amp;client_id=skyscanner_app&amp;price_policy=2&amp;pre_redirect_id=b50af87b-221e-6ab9-18d0-a1ecf5da5b35&amp;tm_city_code=CEBP&amp;max_price=2061&amp;guests=1&amp;request_id=b50af87b-221e-6ab9-18d0-a1ecf5da5b35&amp;tm_country_code=PH</t>
  </si>
  <si>
    <t>www.skyscanner.com.ph/hotel_deeplink/4.0/PH/en-US/PHP/h_fd/46999641/2026-03-05/2026-03-06/hotel/hotel/hotels?legacy_provider_id=927050&amp;rooms=1&amp;closed_user_group=general&amp;hb_data=B4oKCwsdkHa5TbVgrQK9y78etBxpIKvgAqdIKhkQoDIzfA6mtHjeU6Ki5V_AbzlFe0W1UqYK5WLUDMwWkJe5wv_Fono5eY6HWru0cPlU7RMEXw7dDASo8EZrN5k1WLsJw317NaOXHDeozdy1dsMcjYRzdb3gf-foODgNTqPNwI-CELLhTXx-QO0siSIAqij7YzYOGsv2A5FG1ypyCRvJGJ_h5PZL1mI5P5SbZ2w2ABRk7VmMMJlttzLh1Ib7nWIGLC8OdHLvwqqq_sP5xPl5J0LRu4X_o4fZo4O-ymrnA8putrNj-clj3TW50ii-7Mp8bLt1At-s5PgIWRhyOfDIAT9cP1eG0EaZSdVomBUSFX5sJ_phFbd5JW7SaHyekRT-70Z8Nkgyd8pOu9sXtQbAMVpV-giKTMOIfLciSe8h5zzDiQ%3D%3D&amp;q_datetime_utc=2026-03-05T14%3A43%3A49&amp;ticket_price=1865&amp;quote_id=8857243240483936519&amp;utid_state=1&amp;channel=iphone&amp;price_without_closed_user_group=4129&amp;tm_place_name=Cebu&amp;deeplink_data=eyJmaWVsZHMiOnsic2lnbmF0dXJlIjoiYTA2NjlhODkzZmU3NDAyOTQ3MTI3OThhNTAwY2Y4NTcifSwidXJsIjoiaHR0cHM6Ly9kZWFscy52aW8uY29tP3NpZz0zOGM0OGU5OGQ2NDhkNTcwMTFjMWEwMTVjYTY3N2JlOTQ3NjE4MWNlYmY2NGY4MTVmYzNkYjg0OTY3Njk1MTRiMzgzMjM1MzQzODM0MzczNjMyJnNpZy1pc3M9bWV0YSZ0dXJsPWh0dHBzJTNBJTJGJTJGdmlvLmNvbSUyRkhvdGVsJTJGU2VhcmNoJTNGY2hlY2tJbiUzRDIwMjYtMDMtMDUlMjZjaGVja091dCUzRDIwMjYtMDMtMDYlMjZjdXJyZW5jeSUzRFBIUCUyNmVwdiUzRE1TNHklMjZlc2QlM0RYOWpIUS1lcVMxTTB1bGhVWXFRVWtvcnVNaTZxTVktdW9idkJKSE5kN04tRmdtVG9IU1hsc1ZyS0w5SERqbTROT0JHZWNHVFp6dG5RN1NqM3NTS2NUT3I0aE5JbFJ6cGdOSFpNcUw5UGdiX3EyLTAxNmdjSldBJTI1M0QlMjUzRCUyNmZvcmNlQ3VycmVuY3lDaGFuZ2UlM0QxJTI2Zm9yY2VMYW5ndWFnZUNoYW5nZSUzRDElMjZob3RlbElkJTNEMTU1MjU4OSUyNmxhYmVsJTNEc3JjJTI1M0Rza3lzY2FubmVyJTI1MjZ1Y291bnRyeSUyNTNEUEglMjUyNnVkZXZpY2UlMjUzRG1vYmlsZSUyNTI2aG90ZWwlMjUzRDE1NTI1ODklMjUyNmRheSUyNTNENSUyNTI2bW9udGglMjUzRDAzJTI1MjZ5ZWFyJTI1M0QyMDI2JTI1MjZsb3MlMjUzRDElMjUyNm9mZmVyaWQlMjUzRG9RWFc4MnZtd01KNCUyNTI2cHJpY2UlMjUzRDE4NjUuMTQlMjUyNmN1cnJlbmN5JTI1M0RQSFAlMjUyNnVzZXJsYW5nJTI1M0RlbiUyNTI2X3RoJTI1M0Q2M2E0YjE2ZmY4NzdhNGZkMmY5ZjZmNjM5NGQ5YTQxZjk1ZjM4MWU4NDk5ZGRhYWIlMjUyNmR0cyUyNTNEMTc3MjcyMTU1NCUyNTI2b2x1dCUyNTNEMTc3MjcyMDIyNiUyNTI2Y2FuUGF5TGF0ZXIlMjUzRGZhbHNlJTI1MjZyZXF1ZXN0VXNlckdyb3VwJTI1M0QlMjUyNm9mZmVyVXNlckdyb3VwJTI1M0RwdWJsaWMlMjZsYW5nJTNEZW4lMjZvdGklM0R3QnN3cnpuTnQyOCUyNnByZWZlcnJlZFJhdGUlM0QxODY1LjE0JTI2cHJvZmlsZSUzRHIyZDJtNzNrbjglMjZyb29tcyUzRDElMjZ1c2VyQ291bnRyeSUzRFBIJTI2dXRtX2NhbXBhaWduJTNEc2t5c2Nhbm5lciUyNnV0bV9tZWRpdW0lM0RjcGMlMjZ1dG1fc291cmNlJTNEc2t5c2Nhbm5lciJ9&amp;utid=7917bb07-ce95-39e2-9581-5ca95b4b8792&amp;tm_stars=3&amp;client_id=skyscanner_app&amp;price_policy=2&amp;pre_redirect_id=6414e63d-00cf-ef69-8ab2-a26845dde2fe&amp;tm_city_code=CEBP&amp;max_price=12083&amp;guests=1&amp;request_id=6414e63d-00cf-ef69-8ab2-a26845dde2fe&amp;tm_country_code=PH</t>
  </si>
  <si>
    <t>www.skyscanner.com.ph/hotel_deeplink/4.0/PH/en-US/PHP/h_ad/129223990/2026-03-05/2026-03-06/hotel/hotel/hotels?legacy_provider_id=22&amp;rooms=1&amp;closed_user_group=general&amp;hb_data=K0FATw_jYi2kzoI0QBmvuACFrkJo7MEqUGftR71PFhAEOOihUVR-_R8XIMpZz1IVVxu4_4W6nSNpBm0qVDKar2Fw5e0YMdWf09iF3Meu625kpwu2IUHYFWW2sXrRhk0ScTrdqWfloMXJBM4DwVxUbD8ilBWGTKautxfkSR6OaOaItQHFms55leCDwB-q2sOHJDzIUrw8LxSUQzuyf4xGaz5zq47z4CIBVb6LUPsSju8hfXKy5yaCaVBaqCMp0tKS3EJbPbRBDYZQZEX3_EpW6fAD8Rb3TLB-cXfvoIogqutFzb0MfLiKCWkl6GPPO6qaO_63Es483dA81kb8IKcI2EVfx4m0O4QgBNXgaaqEAFUf0OwztvG0XzhgApNWBkrcv-q4QqC1juA2zR6-IuYWDx8_jSVtYHiq4UkovTKpHcGS&amp;q_datetime_utc=2026-03-05T14%3A43%3A50&amp;ticket_price=939&amp;quote_id=-1851027075549507232&amp;utid_state=1&amp;channel=iphone&amp;price_without_closed_user_group=1901&amp;tm_place_name=Cebu&amp;deeplink_data=eyJmaWVsZHMiOnsic2lnbmF0dXJlIjoiYjcxNDQyNGU5ZmJhZDFlM2JkOTFlYmQ1M2ViYTNhZDgifSwidXJsIjoiaHR0cHM6Ly93d3cuYWdvZGEuY29tL3BhcnRuZXJzL3BhcnRuZXJzZWFyY2guYXNweD9jaWQ9MTg0NjM4MyZoaWQ9NTI5MTkwJmN1cnJlbmN5PVBIUCZjaGVja2luPTIwMjYtMDMtMDUmY2hlY2tvdXQ9MjAyNi0wMy0wNiZOdW1iZXJvZkFkdWx0cz0xJk51bWJlcm9mQ2hpbGRyZW49MCZSb29tcz0xJm1jaWQ9MzMyJm1hc3RlclJvb21JZD0zMzU0MTE4Jm1wdD1XWFJFVW05VVJtTnVObGczUlRCM1pIVlFlV3RFZFVaNE0xb3JkSGRGV2tzNVptbGlhaTh4S3pOMWRsUlRWRTVpSzJoSlpVeG9lak5zWjA1bk1YaE5TVkUzWlZSd1JqYzBRVTR3YlEmVG90YWxQcmljZT05MzkuMjUmVG90YWxUYXg9OTMuNTgmVG90YWxGZWU9ODAuNTAmVG90YWxTdXJjaGFyZ2U9MCZtY3VyPVBIUCJ9&amp;utid=e3205f9b-f5de-41ea-4833-9f8a44db089c&amp;tm_stars=3&amp;client_id=skyscanner_app&amp;price_policy=2&amp;pre_redirect_id=b94d3ced-3815-1357-8116-13db312ffb9f&amp;tm_city_code=CEBP&amp;max_price=940&amp;guests=1&amp;request_id=b94d3ced-3815-1357-8116-13db312ffb9f&amp;tm_country_code=PH</t>
  </si>
  <si>
    <t>www.skyscanner.com.ph/hotel_deeplink/4.0/PH/en-US/PHP/h_xp/217093287/2026-03-05/2026-03-06/hotel/hotel/hotels?legacy_provider_id=1&amp;rooms=1&amp;closed_user_group=mobile&amp;hb_data=_kz-4RVb0EmC6yO8xfWdA3LYVqqcs20Xy1H2cGOijnzDCugNXivkPoeZz47mBLxK0ha0JK9x0X7utHHvdXKvwSZPxIsVmlOxQgqpjBfTj-jdHW8w7xIyfDeJU1ipSndvw9S46Crg9yWMOvC6XQeyTZ0B5lBTa9IrRXBN25xp0iP-Lriy6g8xdYOMcg-e4_R2Mt4MfZwmg70YyMCuUsxNPshMVJf9cQMR4j-CTYhTGMt9KVH_lCnS82__krVqck5vjMPBQ60mUJybgFWtKbIE6aHxD8I%3D&amp;q_datetime_utc=2026-03-05T14%3A43%3A51&amp;ticket_price=2503&amp;quote_id=-4888774735769881766&amp;utid_state=1&amp;channel=iphone&amp;price_without_closed_user_group=3337&amp;tm_place_name=Cebu&amp;deeplink_data=eyJmaWVsZHMiOnsic2lnbmF0dXJlIjoiOWY2MzJhZTg5ZjQ4YTQ5ZmNjYjBhZjQ0NmVjNDA3NjkifSwidXJsIjoiaHR0cHM6Ly93d3cuZXhwZWRpYS5jb20ucGgvSG90ZWwtU2VhcmNoP3RwaWQ9NjgmbXBlPTE3NzI3MjAzNjEmZW5kRGF0ZT0yMDI2LTAzLTA2JmFkdWx0cz0xJmxvY2FsZT1lbl9VUyZjaGlkPTE2YjFjMTAyLTkyMjAtNGYwMS04MzZkLWM4Y2E1OGE4NzYxZiZlYXBpZD00NjIzMCZtY3RjPTMmc3RhcnREYXRlPTIwMjYtMDMtMDUmbXBkPUdCUCZtcG49MzI2MTI3MTI0JmN1cnJlbmN5PUdCUCZyYXRlcGxhbmlkPTQwMDE1OTUyOSZtcG09MjQmbXBwPTEmbXBvPUVDJnNlbGVjdGVkPTExMzAzOTQzMCZtcGI9NS45NSZtcHE9MjguNzUmbXBhPTI2LjE0In0%3D&amp;utid=eff49a16-2c0e-20e3-972f-b6dcd63f1a43&amp;tm_stars=3&amp;client_id=skyscanner_app&amp;price_policy=2&amp;pre_redirect_id=b20f67b3-95e9-0b09-cdad-45b8590bcf22&amp;tm_city_code=CEBP&amp;max_price=2512&amp;guests=1&amp;request_id=b20f67b3-95e9-0b09-cdad-45b8590bcf22&amp;tm_country_code=PH</t>
  </si>
  <si>
    <t>www.skyscanner.com.ph/hotel_deeplink/4.0/PH/en-US/PHP/h_ct/46993573/2026-03-05/2026-03-06/hotel/hotel/hotels?legacy_provider_id=31&amp;rooms=1&amp;closed_user_group=apps&amp;hb_data=aLdSvFqx6H6BTr0LE8iSjYRptu_sCUPZqqMOsNAFGYpebV_n9bGqthiPVqRX-IFtkmfXwPCw3yG1EcqFgvDHtfWou7VNBc5-WnML3dzdGOc4hDyNXYtSLnKCENr2mX-fchWMt1qlT2-MlrW0h7cXIHyv--gPYAgyokeZOYsDxALSbWs2hGFkcTvBOaSZcn4NRcSg77YHqIedkc-ihRgjrtG7kB8MWq4yatn6opD8l_TKPEGoWhajjQw85tIAZ8xEKtyIEHOgg-Dqg9xmeX0bYBvrwKH5pZeShG2W4EGHNVhwytKHX1JYgewLaxkOA4CC0GvAOtDIXAc-s4XqT3zCxzm9LQl3ZRTwa-mJ6N2KARwM-iDAdC-zyJFKxEL2kMWFEjqZGfP8zzxWerEh5J3pXi86JPd2AKx_V-U2EDXspA%3D%3D&amp;q_datetime_utc=2026-03-05T14%3A45%3A04&amp;ticket_price=5285&amp;quote_id=-7146703392190294037&amp;utid_state=1&amp;channel=iphone&amp;price_without_closed_user_group=7022&amp;tm_place_name=Cebu&amp;deeplink_data=eyJmaWVsZHMiOnsic2lnbmF0dXJlIjoiN2JjODlmOWM0NWE2MDFiODA0YTg1MzEyYmRmMDY1ZDYifSwidXJsIjoiaHR0cHM6Ly9waC50cmlwLmNvbS9ob3RlbHMvcmVkaXJlY3Q%2FaG90ZWxpZD02OTk2ODAmY2l0eT0zNTgzMSZBbGxpYW5jZWlkPTEyNjA3JnNpZD04ODg4MzImY2hlY2tpbj0yMDI2LTAzLTA1JmNoZWNrb3V0PTIwMjYtMDMtMDYmc2hvcHBpbmdpZD0xMjM1ZWUwNzE0ZmI0YTk0ODU1OGQ1ZTI5MjMxZTkwZCZhZHVsdD0xJmNoaWxkcmVuPTAmYWdlcz0mbGFuZ3VhZ2U9ZW5waCZsb2NhbGU9ZW5fUEgmcm9vbWlkPTE4MDk1NzE1NjImc3dpZD0wJnBheT1QUCZmZ3Q9MSZjcm49MSZjdXJyPVBIUCZ3a3A9MSZzdGFuZD1INHNJQUFBQUFBQUFfd0QtQUFIX0Nsd0tBaGdCRWdRSUFSQUFHbEFJNnIzdjNnWVlBREFBT1BzUm1BR2cyaXFvQVFDNEFRVEFBUVRSQVJTdVItRTZrTEZBNFFHYW1abVptYVMwUU9nQnhzYXE5QUdJQWlDSkJNUDFLRnlQQWpoQW9BUUFvUVhEOVNoY2oxNTJRQm9nTVRJek5XVmxNRGN4TkdaaU5HRTVORGcxTlRoa05XVXlPVEl6TVdVNU1HUWdCQ2pqb0tiTkJrZ0JVZ1kwTlRBME9EZGFIQW9EVUVoUUVVY0RlQXNrS0w0X0dnTlFTRkFoUndONEN5UW92ajlpQldWdVgxQklhTHdVY0FGNEFJb0JCMGdCZUFESUFRR3FBUWNLQXpBME1oQUU4Z0VpTVRJek5XVmxNRGN4TkdaaU5HRTVORGcxTlRoa05XVXlPVEl6TVdVNU1HUmZNNUlDQVRTYUFnQUFBQURfX3dFQUFQX181MGRfQ1A0QUFBQSJ9&amp;utid=97cf5d81-d1f4-bc0e-1c78-2d21a255c016&amp;tm_stars=2&amp;client_id=skyscanner_app&amp;price_policy=2&amp;pre_redirect_id=c76c046f-63c3-5f0c-8897-39a96fca87ef&amp;tm_city_code=CEBP&amp;max_price=5288&amp;guests=1&amp;request_id=c76c046f-63c3-5f0c-8897-39a96fca87ef&amp;tm_country_code=PH</t>
  </si>
  <si>
    <t>www.skyscanner.com.ph/hotel_deeplink/4.0/PH/en-US/PHP/h_bc/160824935/2026-03-05/2026-03-06/hotel/hotel/hotels?legacy_provider_id=13&amp;rooms=1&amp;closed_user_group=apps&amp;hb_data=kDV6LYPZ2q-o2LRHrfQvNiUkZUnFky8BLzs0Zw_griUXQOZ0zx8oCGSHm-wInMleGlyIxfMw8ZHiGqkIMamGNN9qAZcIO9cK_UyYhJNJAFl6IOCk4ibz_4RtFQ_s0FVwa1RLQMxdngrDgdC99T4VKaJyWZVlr0E_Sz8iufILU5QN2iDPi9aIkvU4nzOZlBiASM_1_OsQ7UoQOcAp-LiibS8ceuJgT24fR08LLTyBWKqec-ru_hHugLa4pbswKL6t4qYGVNBN2wNAecebTsmqJBLeMu5RPbOQ5OWqxoQwQtFSdDVL3ZD6DhxvVav0zRiERibEbZWTMtcoQvpw2b1x9Yxk9I9e3dXUvotYBtA-ZxiDHavrvhlFwf3SXyfJeOssLCs6H1Y471ZbKxLy12Zm5X4Jv-9PPcxIBcl5Jx8yk_Mn42rkwXA%3D&amp;q_datetime_utc=2026-03-05T14%3A43%3A54&amp;ticket_price=1512&amp;quote_id=4137712752453973425&amp;utid_state=1&amp;channel=iphone&amp;price_without_closed_user_group=1842&amp;tm_place_name=Cebu&amp;deeplink_data=eyJmaWVsZHMiOnsic2lnbmF0dXJlIjoiMWI5MTI5OTlkZmVmM2JlMTE5YTFiMWVkYWFhMGExM2EiLCJibG9ja19pZCI6IjI4NjIyOTIwOV8xNDczMTk2NzhfMl8wXzAifX0%3D&amp;utid=f8c192a8-4d29-4418-2b94-29b4db838c2e&amp;tm_stars=2&amp;client_id=skyscanner_app&amp;price_policy=2&amp;pre_redirect_id=758a7f52-20cd-84f6-ca64-a5e91a459f09&amp;tm_city_code=CEBP&amp;max_price=1915&amp;guests=1&amp;request_id=758a7f52-20cd-84f6-ca64-a5e91a459f09&amp;tm_country_code=PH</t>
  </si>
  <si>
    <t>www.skyscanner.com.ph/hotel_deeplink/4.0/PH/en-US/PHP/h_ad/123714671/2026-03-05/2026-03-06/hotel/hotel/hotels?legacy_provider_id=22&amp;rooms=1&amp;closed_user_group=general&amp;hb_data=i-xmLJBHOGb5p-cZHoRtEmntw6iIygXX677zmdn3fHWrR2Qr2U-tlVuR7jcs7s2sxtgjGcIeW3HPGHLtBGtgwCVYWcEJ3V0X2-GwaZc0vTQXnGMjg2L0nsfGMbDsfj3f_KLtEd5_k-JqjCfujvTVBwsDpMjr6qmgrGAJQ5x3JvscTRoWyiK99Kmr55xNsQBR-9T528bGi01743_bEF_9sFiYnUGrhU-BKFzfY-bbfeBa78AawLJ7n3H2pumowpaJkJnA9Xrbu5GPJGtH3nrZqO0A16FoYk1mITGMp7pftg75NuVbdZlAcM1FKvtGaL7jySAoqYHBbS3UpUtls81QBsTl4uBLWPx80rjC7atkhQBYRC6SQpt6w_FwFvE4EB6cCM8-5rt_dhaagNFpNVjk-C_wGNiGVJwkwimiBx1gvqP_&amp;q_datetime_utc=2026-03-05T14%3A43%3A54&amp;ticket_price=1822&amp;quote_id=-6207649820209569727&amp;utid_state=1&amp;channel=iphone&amp;price_without_closed_user_group=2262&amp;tm_place_name=Cebu&amp;deeplink_data=eyJmaWVsZHMiOnsic2lnbmF0dXJlIjoiNjY3Zjc5NmE4ODBkZTkxZWJjZTcyYjcyMzdhMGEyZjQifSwidXJsIjoiaHR0cHM6Ly93d3cuYWdvZGEuY29tL3BhcnRuZXJzL3BhcnRuZXJzZWFyY2guYXNweD9jaWQ9MTg0NjM4MyZoaWQ9MjcxODE2JmN1cnJlbmN5PVBIUCZjaGVja2luPTIwMjYtMDMtMDUmY2hlY2tvdXQ9MjAyNi0wMy0wNiZOdW1iZXJvZkFkdWx0cz0xJk51bWJlcm9mQ2hpbGRyZW49MCZSb29tcz0xJm1jaWQ9MjgwMjUmbWFzdGVyUm9vbUlkPTUwMjM3MDEmbXB0PU1XMWlSR1ZYWW5remVHTXZNbU5tVGpjeGFtcHRaMnB6Ym04eFlVOHdXblEzUjJ0cVQwVjBNVmd6Vmk5MEwxWjNiMm9yU1cxSmVXaGxTSEZuT0U5R1oyRmlVV1ZWWjFOblFua3ZTdyZUb3RhbFByaWNlPTE4MjEuNTImVG90YWxUYXg9MTk1LjE2JlRvdGFsRmVlPTAuMDAmVG90YWxTdXJjaGFyZ2U9MCZtY3VyPVBIUCJ9&amp;utid=3fdd4d0c-6892-1daa-46a8-c45b5f9a7f1f&amp;tm_stars=3&amp;client_id=skyscanner_app&amp;price_policy=2&amp;pre_redirect_id=adadb4ea-325d-9556-c968-4f9983f95b6c&amp;tm_city_code=CEBP&amp;max_price=5589&amp;guests=1&amp;request_id=adadb4ea-325d-9556-c968-4f9983f95b6c&amp;tm_country_code=PH</t>
  </si>
  <si>
    <t>www.skyscanner.com.ph/hotel_deeplink/4.0/PH/en-US/PHP/h_bc/200589587/2026-03-03/2026-03-04/hotel/hotel/hotels?legacy_provider_id=13&amp;rooms=1&amp;hb_data=Flb2n5x619HNu2pJ__pCrOdXcd4IdZVSD0lfGF8WES1Vv1HSbvqKcYx3O8R1DDjdPj_R9xO3cUF-0LPCPd4qAvd0wthR3CRAx7dGQjGEa3iUPeikt2rEkkA0gIwjGrZmTdGLsqDXVpSM5RwBO4r5vDEKWBShBs4XI4aVE1WB4O4ayLz_iCAU6MphknjFuh7Xd-XnfuuuHgJHVUaR3UonNREeWz61Gj05JMaF76AYXJhs2MTfZRYTNY1i_PxWPbIIblgbqbVZw2foVB4eML-ifKW2FRxNdgvpRb6gDjq7_Qoov7mmzdL4VuVXJR7uR2ctvku39adSqitavNzVqiVx5q2mZs5fBhtytPbL0zrHj1D5pJZfSNSLcb2-L_tF8i9dBjGvGHH-r5yUnHsfUeTCqCoL9hIfmYvPKgn8jXPVlnE6H3UnRg%3D%3D&amp;q_datetime_utc=2026-03-03T09%3A31%3A49&amp;ticket_price=1749&amp;quote_id=4781952383774401820&amp;utid_state=1&amp;channel=iphone&amp;tm_place_name=Cebu&amp;deeplink_data=eyJmaWVsZHMiOnsic2lnbmF0dXJlIjoiNzMwMGE5NTZhNzhmYjgxZmRkNDUxZDc4ZjBjNzY2ZWEiLCJibG9ja19pZCI6InYxX0NnRXRFTmpoQVJvb0NoMHlNREkyTFRBekxUQXpWREF3T2pBd09qQXdMakF3TUNzd056b3dNQkFCR044QktBRTRBU0lDQ0FFPV9Da1VJdkttZ25nVVFBaUFDTUFKS0RUTTJOVVF4TURCUVh6RXdNRkJRc01NRGVpUTVaalE1TlRBNE5pMDFPRGhrTFRVM1l6Z3RZVEkxT0MxbFptSmtPVE5sTW1NME0ySVNBZ2dCR2dZWUFTZ0NNQUVpQkFnQ0dBST0ifX0%3D&amp;utid=ec2c3756-c425-2d01-380c-d7ba86a6eb44&amp;tm_stars=2&amp;client_id=skyscanner_app&amp;redirect_delay=1000&amp;price_policy=2&amp;pre_redirect_id=8d8dfeea-48e3-b4a6-a9ba-12fbe4a50e8f&amp;tm_city_code=CEBP&amp;max_price=1749&amp;guests=1&amp;request_id=8d8dfeea-48e3-b4a6-a9ba-12fbe4a50e8f&amp;tm_country_code=PH</t>
  </si>
  <si>
    <t>www.skyscanner.com.ph/hotel_deeplink/4.0/PH/en-US/PHP/h_ct/47002058/2026-03-03/2026-03-04/hotel/hotel/hotels?legacy_provider_id=31&amp;rooms=1&amp;closed_user_group=general&amp;hb_data=JYvSvSdbYEQ77k6OHZrT_dJVF3lR9j80990u9TT6YlmsUK7ThrgzbOwJKTMP4TjFt-gcKmhkPccjeH0i4eMww-UHkHvjCXQL5Ckip_rJgfBUTkljhPSikdeSJk47AkGl5LmrF_VNGlAbz4MXw4gdK82VEz7trvwf-fhuY7Otju1yb0Hnyy56WVkFQL5j73DLf6RvBVd7fAtS2MxwrbxdF4nHA0JmJgA88PGCKG8p7Ov3dP9pPN-QPeF7FHzlDh3m--8x2xRQ6J_BHNT4eGK1wplz1ryI-XB3li2VgdW7UcNAmPr9JJE-vwyZg0bemiE5Wj780hYhmI9lF6cM6T_llcR8BF54MdAoE8RVUNIyoENuSfZc6-M_g0rilSyb1SHp9ynpyWesVYUvePUIB2Tq8QQ5W4fmHq5kvwKkbqLzdg%3D%3D&amp;q_datetime_utc=2026-03-03T09%3A31%3A58&amp;ticket_price=2941&amp;quote_id=3402297568344071993&amp;utid_state=1&amp;channel=iphone&amp;price_without_closed_user_group=11149&amp;tm_place_name=Cebu&amp;deeplink_data=eyJmaWVsZHMiOnsic2lnbmF0dXJlIjoiZTM4ZDg5ZWQzNjA2NzY4ZTVmMzIyMzVhOTY3ZTZkMWEifSwidXJsIjoiaHR0cHM6Ly9waC50cmlwLmNvbS9ob3RlbHMvcmVkaXJlY3Q%2FaG90ZWxpZD02OTk3MjQmY2l0eT0zNTgzMSZBbGxpYW5jZWlkPTEyNjA3JnNpZD04ODg4MzImY2hlY2tpbj0yMDI2LTAzLTAzJmNoZWNrb3V0PTIwMjYtMDMtMDQmc2hvcHBpbmdpZD0xMjc5NzNlNWMwNDY0OWYzOGNlM2Q1ODJmMmEwODg1MSZhZHVsdD0xJmNoaWxkcmVuPTAmYWdlcz0mbGFuZ3VhZ2U9ZW5waCZsb2NhbGU9ZW5fUEgmcm9vbWlkPTE2NjM1MTE1NzMmc3dpZD0wJnBheT1QUCZmZ3Q9MSZjcm49MSZjdXJyPVBIUCZ3a3A9MSZzdGFuZD1INHNJQUFBQUFBQUFfd0Q5QUFMX0Nsc0tBaGdCRWdRSUFSQUFHazhJbGRpY21RWVlBREFBT1BzUm1BSE0yaXFvQVFDNEFRTEFBUURSQVFyWG8zQTlqcU5BNFFHUHd2VW9YUHFtUU9nQndNaW9JWWdDSUlrRUFBQUFBQUFBQUFDZ0JBQ2hCUUFBQUFBQUFBQUFHaUF4TWpjNU56TmxOV013TkRZME9XWXpPR05sTTJRMU9ESm1NbUV3T0RnMU1TQUVLSmJDbXMwR1NBRlNCamt5WlRJNVpsb2NDZ05RU0ZBUjhmUktXWVk0dmo4YUExQklVQ0h4OUVwWmhqaS1QMklGWlc1ZlVFaG91aFJ3QVhnQWlnRUhTQUY0QU1nQkFhb0JCd29ETURJeEVBTHlBU0l4TWpjNU56TmxOV013TkRZME9XWXpPR05sTTJRMU9ESm1NbUV3T0RnMU1WOHdrZ0lCTkpvQ0FBQUFBUF9fQVFBQV9fOVpvdVBQX1FBQUFBIn0%3D&amp;utid=0b90ffc1-c61e-1912-c567-3b0b4485028e&amp;tm_stars=4&amp;client_id=skyscanner_app&amp;redirect_delay=1000&amp;price_policy=2&amp;pre_redirect_id=aa00285b-a386-8353-40e7-909235ab9e9b&amp;tm_city_code=CEBP&amp;max_price=4502&amp;guests=1&amp;request_id=aa00285b-a386-8353-40e7-909235ab9e9b&amp;tm_country_code=PH</t>
  </si>
  <si>
    <t>www.skyscanner.com.ph/hotel_deeplink/4.0/PH/en-US/PHP/h_h1/148306785/2026-03-02/2026-03-03/hotel/hotel/hotels?legacy_provider_id=927111&amp;rooms=1&amp;closed_user_group=mobile&amp;hb_data=96zGPNRGMGW0Q2fMQX8f3GDB_z6gd7dCOpM9mHqrg3gZxpwDF2IfMwpYuUXIcJVmKS6gixAakIvUn18_vlzz_7vLsF-TY8M1OIhM5T4ieRIDmp8LzPeLYi2nrsQ5lINJy8UvNlIAQKfSjFTgduZUfxyMzpD9sqhmBdZIwkYRxkr4vQDqfxEBrW7fd1a3twmOcoCP7TxVWA8jyCfY8jy0vC5QUH2kFUiQqpEBZ7sKeNyxktoqPT_ugkXbxJMrpZia4oF_JW6CBf1LefPDTuUepyiqhmY%3D&amp;q_datetime_utc=2026-03-02T12%3A52%3A37&amp;ticket_price=5742&amp;quote_id=-4281549078348700010&amp;utid_state=1&amp;channel=iphone&amp;price_without_closed_user_group=10440&amp;tm_place_name=Cebu&amp;deeplink_data=eyJmaWVsZHMiOnsic2lnbmF0dXJlIjoiMmU5ZGJjYTBmMTM1MTg0ODBiZGNlNTFlOGU4ODNlMTcifSwidXJsIjoiaHR0cHM6Ly9waC5ob3RlbHMuY29tL0hvdGVsLVNlYXJjaD90cGlkPTMyMTQmbXBlPTE3NzI0NTU2MDMmZW5kRGF0ZT0yMDI2LTAzLTAzJmFkdWx0cz0xJmxvY2FsZT1lbl9QSCZjaGlkPTJiOGNiZmUyLTMxOGUtNDE0NC05OTI4LTM4MTVjNzZiNzkzZCZlYXBpZD00NCZtY3RjPTMmc3RhcnREYXRlPTIwMjYtMDMtMDImbXBkPVBIUCZtcG49MzI1OTk0NDk0JmN1cnJlbmN5PVBIUCZyYXRlcGxhbmlkPTM5OTc5OTg3NCZtcG09MjQmbXBwPTEmbXBvPUVDJnNlbGVjdGVkPTU0MjAwMiZtcGI9NjQ5LjMyJm1wcT01MDkyLjY4Jm1wYT01MDkyLjY4In0%3D&amp;utid=3c304ef8-eec9-0f44-a3c5-5fa0d3e5290a&amp;tm_stars=4&amp;client_id=skyscanner_app&amp;redirect_delay=1000&amp;price_policy=2&amp;pre_redirect_id=4f0cf795-0662-385e-320c-2a67c1e79599&amp;tm_city_code=CEBP&amp;max_price=8121&amp;guests=1&amp;request_id=4f0cf795-0662-385e-320c-2a67c1e79599&amp;tm_country_code=PH</t>
  </si>
  <si>
    <t>www.skyscanner.com.ph/hotel_deeplink/4.0/PH/en-US/PHP/h_bc/199283721/2026-03-05/2026-03-06/hotel/hotel/hotels?legacy_provider_id=13&amp;rooms=1&amp;closed_user_group=apps&amp;hb_data=yK1K_-3XAHcluyZ3iwfkeNZ7UK8Nt_RhxIJmcPe1gdIua8Hs9VLkLl6dttTfGdbj2bF-MMTYjDNv32YSD-L2ZonW5lmfYIU2uMkLsJeuyBG9IbCNGcTzYOJ99igSRAwhckSArVgqxWEzuxXGR08VZsB8FqI5eXBSsh1M3DV-IjMEg6gnNzBMQJc8BZkVaI6profa8bPeML0rmDSbC085g5CE-KsdsRDKQVtq-SIn75uH8acRoSYK4r8FoWejuUfTR2sanPzyee_7jIIYvt2sEOcMtfyXn_gNH09TRLad_fibHDZRkGgrku9Jp5-FUabPj29bMrF79_jkKamAXu8eAtqIde1ZJ6zgIeajvtRtvRv8-mZ6POKyvc4Ve51ObjhY0L4WlJgs1G4fukTWuu92HZpwLrN0hMawtVUTD8WWLxxrSnh48ys%3D&amp;q_datetime_utc=2026-03-05T14%3A43%3A59&amp;ticket_price=1440&amp;quote_id=-3448417219349663640&amp;utid_state=1&amp;channel=iphone&amp;price_without_closed_user_group=1600&amp;tm_place_name=Cebu&amp;deeplink_data=eyJmaWVsZHMiOnsic2lnbmF0dXJlIjoiMzY4YWFhN2UxYTZmMTFjOGFlMDlhODdkNWE0NDExMjUiLCJibG9ja19pZCI6IjQ0NjcwOTUxMF80Mjc2MTk4ODZfMl8yXzAifX0%3D&amp;utid=946c4ddd-cec9-ea45-f398-c74c3f707a73&amp;tm_stars=2&amp;client_id=skyscanner_app&amp;price_policy=2&amp;pre_redirect_id=bedf8315-cca0-3b08-9a6b-ff2dd94aae19&amp;tm_city_code=CEBP&amp;max_price=1463&amp;guests=1&amp;request_id=bedf8315-cca0-3b08-9a6b-ff2dd94aae19&amp;tm_country_code=PH</t>
  </si>
  <si>
    <t>www.skyscanner.com.ph/hotel_deeplink/4.0/PH/en-US/PHP/h_bc/203909306/2026-03-03/2026-03-04/hotel/hotel/hotels?legacy_provider_id=13&amp;rooms=1&amp;closed_user_group=apps&amp;hb_data=EWL4gLtAwTdMwRVC9T0btJjCgit9DuuiRV4EFRBuYLrMRg1LocqiodLIRmeC0TuR5uF70UB2OeeGlUOdMLgqN5en1UxkLdf-JhdtvTclNE5Pph0kaYk_otAbuFmL_ZcNpfFwRwOlfO3sUzsfPg2burOo9Nv8oUKOCHPtfN2wTxG-ExiF7eZiGQbcxwPR51obNVioW5g3sWhbqhBcDcw6dwtSP8bVcC3CiDofoLZ3GqqrixXvTBXHOKMbA2KFhTOGY9ta5eNABAeK6QP3AvQg4QD_qoitwJpKSxFlAueELvcRlfICLaPjCTx44kNZpsd5ZGTbaATaLmnZIUJZJ6xl6bItVDh_qFeM1TWTc2FwpbmTUOVC9pIjVZ7dQwJ1gkSLvNCvNEC03_yT7xC9BuTykXlcqegekJ8CAxWCUCIsir51EgA%3D&amp;q_datetime_utc=2026-03-03T09%3A32%3A19&amp;ticket_price=2117&amp;quote_id=7204846364363674352&amp;utid_state=1&amp;channel=iphone&amp;price_without_closed_user_group=2768&amp;tm_place_name=Cebu&amp;deeplink_data=eyJmaWVsZHMiOnsic2lnbmF0dXJlIjoiNzA5OWNmYjJmNjg1ZTBhMzUzY2MxY2JkZDU5NzRlYWEiLCJibG9ja19pZCI6IjQxNDYwMTgwMV8xMjYyODE1NjVfM18wXzAifX0%3D&amp;utid=2f47d09e-0bfc-c76b-f463-8fd0b4e81ec7&amp;tm_stars=0&amp;client_id=skyscanner_app&amp;redirect_delay=1000&amp;price_policy=2&amp;pre_redirect_id=d1b4803c-b22c-92ae-3b8a-576927f81df4&amp;tm_city_code=CEBP&amp;max_price=2117&amp;guests=1&amp;request_id=d1b4803c-b22c-92ae-3b8a-576927f81df4&amp;tm_country_code=PH</t>
  </si>
  <si>
    <t>www.skyscanner.com.ph/hotel_deeplink/4.0/PH/en-US/PHP/h_bc/187686478/2026-03-05/2026-03-06/hotel/hotel/hotels?legacy_provider_id=13&amp;rooms=1&amp;closed_user_group=apps&amp;hb_data=c8ZNeCtyR2TBZUqPQdT6ztd7aO4tDR61E2cH2R9QrNJWYQ7H4IyygC5ZaOEra_NWsVdP6rYIEtgz94h6fJMjeO3TTD9qw070sKBZszlVAzKiH1fhdjzTrXQKryjMrUIKA0jOFC3qu5TH1KH_RG_SXfWQE-XqfhA-5EezfVy2ePDcOC3BgDpVaZGSrc9lwivh2lFYeoH_uR-EhI3SFbnTRIOwk5RoxSs1Qvlpn0VnCY3R3tLFstu4RoU0scSyrmRHTb8klmqNR15HZWo6KYgVg6jiql9gF-l8LgEQDRCaRC3jkteOUZ5n6TAuvS83L0HjG7Diij4s_swWIweROj5fYqGFdb9NOoJzefuKf5mZYSCN1tzeuy7rDz71-BLaHrvlrRoasNfcrytVTjiGJ1FQkrPUh0iNxzwvsDCo_cDV1RDs8_Uk3_Q%3D&amp;q_datetime_utc=2026-03-05T14%3A44%3A02&amp;ticket_price=1813&amp;quote_id=-286688793036446329&amp;utid_state=1&amp;channel=iphone&amp;price_without_closed_user_group=2209&amp;tm_place_name=Cebu&amp;deeplink_data=eyJmaWVsZHMiOnsic2lnbmF0dXJlIjoiM2I1MmU4NTczOTI3NGRiOGEyOWZlN2MxNjRlNDk5NDMiLCJibG9ja19pZCI6IjMxOTc4NDEwMV8zMzg0MzkyOTBfMl8wXzBfNDQyOTM3In19&amp;utid=d119c0d3-dd09-a41b-a81c-1cc2cb35f198&amp;tm_stars=0&amp;client_id=skyscanner_app&amp;price_policy=2&amp;pre_redirect_id=0083bb15-9a9c-411a-289f-bb03aec591c2&amp;tm_city_code=CEBP&amp;max_price=1813&amp;guests=1&amp;request_id=0083bb15-9a9c-411a-289f-bb03aec591c2&amp;tm_country_code=PH</t>
  </si>
  <si>
    <t>www.skyscanner.com.ph/hotel_deeplink/4.0/PH/en-US/PHP/h_bc/225234808/2026-03-05/2026-03-06/hotel/hotel/hotels?legacy_provider_id=13&amp;rooms=1&amp;closed_user_group=apps&amp;hb_data=tR7re5RfIOM41GcwPJU1nH8npfTILNjN-sA-e6VWtmDAjPuZcchruqPunF7yHdv-Y4EIvuCG0HKu2vVX_M_Pi9Dodyw0zwuhHNJ_2ZRwdfwHCZUpDMjtQk9fr3-Z9pJig8X1VfkHnnDgGaENvaFHY23Y5VPYmaJyh5ox8PR_yz-D8gCkqHJrYtTY0mh9WLa7_MN-CEBKewif1S_H4lK2xhH-tBEq9eOuqTdpAdRsxUIJSchXv58lD3XXktqkhT4isE2e85h2DlgPERUTLVhdBTJg8XRJWvix6Oaba13D0p3sCAmmnAFoDn6MF2uZUo5j5IPVu1iXActv851sg749_z4U9zXYxSRTQ1HAr7A1IT8VP1eHp1VDHqKh9Yv1Fq9mFK5VX83l4_p3mgHSCIACe3yghHUBprAAlA1MtwuasDez925RXK8%3D&amp;q_datetime_utc=2026-03-05T14%3A44%3A05&amp;ticket_price=3580&amp;quote_id=-7075765826137359988&amp;utid_state=1&amp;channel=iphone&amp;price_without_closed_user_group=4352&amp;tm_place_name=Cebu&amp;deeplink_data=eyJmaWVsZHMiOnsic2lnbmF0dXJlIjoiZWZkMzllMTRjZTdmM2FiYzA0OWFlOWExM2ExZWQ0Y2QiLCJibG9ja19pZCI6IjE1MjMxODgyMDFfNDIzOTcxMTk1XzRfMF8wIn19&amp;utid=03772c94-491e-195f-44f3-a14c26ec8a0d&amp;tm_stars=0&amp;client_id=skyscanner_app&amp;price_policy=2&amp;pre_redirect_id=66dd276b-4029-d4d9-335a-c7d6052a9834&amp;tm_city_code=CEBP&amp;max_price=3580&amp;guests=1&amp;request_id=66dd276b-4029-d4d9-335a-c7d6052a9834&amp;tm_country_code=PH</t>
  </si>
  <si>
    <t>www.skyscanner.com.ph/hotel_deeplink/4.0/PH/en-US/PHP/h_ad/224787609/2026-03-05/2026-03-06/hotel/hotel/hotels?legacy_provider_id=22&amp;rooms=1&amp;closed_user_group=general&amp;hb_data=Qp6Hh0r36avk6uj6Gu5LaC1qAH_CXO0MpmqGx33-gA_BWx5V-94lB5lr_0V26oLAbKPjZC7_010Nwwkm2rRWDIJuFY35fY9wpiGAWUKO0MSxKZHQ5zz33CzHDQE1ymDwRr3UBVqXi1xgA2CLoRi7q0bmeGtPQMTv5sPUKAMOTgjDXYoaxMqNKbrXHGT9uXRDVXS7bxAL1bof7W_F34OPhtnfhyJVXD4WOuigRl-Mi71GQ0q_4Q6HPKIiolyBwKU_zK114ZAU0o2M_P4k-wE6FHrF4qYdYTmQOiHLrQmXcPrgaM0KI_DoMslL3SjHBoUT2cj_kucSJGZsFbowh-gJWjSg5rLNHC1m2ZsTc96-hR_CV8c6kRA2q9w6C-zam1mJRpEXqwdJ8tFK5vlahsSLwPbpoVKbPygeejcUHuYdmAK4&amp;q_datetime_utc=2026-03-05T14%3A44%3A07&amp;ticket_price=1813&amp;quote_id=-8375313198245446042&amp;utid_state=1&amp;channel=iphone&amp;price_without_closed_user_group=2547&amp;tm_place_name=Cebu&amp;deeplink_data=eyJmaWVsZHMiOnsic2lnbmF0dXJlIjoiNGNmZTAyM2Q4ZjhhZjRlZWYxNDI1NjRhNWE4MzljYWMifSwidXJsIjoiaHR0cHM6Ly93d3cuYWdvZGEuY29tL3BhcnRuZXJzL3BhcnRuZXJzZWFyY2guYXNweD9jaWQ9MTg0NjM4MyZoaWQ9Mjc5MzEwNjYmY3VycmVuY3k9UEhQJmNoZWNraW49MjAyNi0wMy0wNSZjaGVja291dD0yMDI2LTAzLTA2Jk51bWJlcm9mQWR1bHRzPTEmTnVtYmVyb2ZDaGlsZHJlbj0wJlJvb21zPTEmbWNpZD0zMDM4Jm1hc3RlclJvb21JZD00MDY3MDY3OTkmbXB0PWNHZERiMUJVWXpKTmJuaHRVRFZOU1RScFZuVkdVMlZtTUdwMldVaGtUVVZGWm1SWU1XVkhNMHB6ZUdwR1V5OWFMMFJoVW1wMVpsSnZlVlJ2TlZBck5YQnJOVXAwUmpWSFRGQlVjbmxSUFQwJlRvdGFsUHJpY2U9MTgxMy4zOSZUb3RhbFRheD0xOTQuMjkmVG90YWxGZWU9MC4wMCZUb3RhbFN1cmNoYXJnZT0wJm1jdXI9UEhQIn0%3D&amp;utid=9299d95a-d98a-0a0f-087e-232a019bab2a&amp;tm_stars=0&amp;client_id=skyscanner_app&amp;price_policy=2&amp;pre_redirect_id=c58915c6-6f78-56a7-f519-8195ac01f54d&amp;tm_city_code=CEBP&amp;max_price=1813&amp;guests=1&amp;request_id=c58915c6-6f78-56a7-f519-8195ac01f54d&amp;tm_country_code=PH</t>
  </si>
  <si>
    <t>www.skyscanner.com.ph/hotel_deeplink/4.0/PH/en-US/PHP/h_ct/194785537/2026-03-05/2026-03-06/hotel/hotel/hotels?legacy_provider_id=31&amp;rooms=1&amp;closed_user_group=general&amp;hb_data=aMkZ7VSv9Cpb0UZDv96eH_Piv1K-vNKQHAreDV5XNeNmP13zXHnMcbtmHULIWnSYUOxmDsxb5jGOSw6BGdX06NPO1qEuhKEAmuASpUWE2o_00vh1ujk2JGdHLnmnGhut_D6jtgNqYB6EmNrYiCS0PKGFZHT2LSOtLqfJeTGGWvt4LOsjhJs-ALDAoiSbO8saprIs6NScJ_v69Hxaa4AXJjkLFjCuDxrTUiE27cFnNJ4IJdQQXbWDfOP2XD6-0PLWg_DkUMDZUBY_8I4w9V7evzvpcamctjovkWat2FpKc5KRtcfzE21sQ6NVTTXj_8oBq6lotLJp7oViPfBpTCNuagh2K8XCJh76cPG6fKfchTFg4FHqKGS_pW8KlzjHHvEVOQzXd3VSOh6pXNLEUCy60m_jZDoaVgTdqXeiOHeWmw%3D%3D&amp;q_datetime_utc=2026-03-05T14%3A44%3A07&amp;ticket_price=1544&amp;quote_id=-5290467393225785354&amp;utid_state=1&amp;channel=iphone&amp;price_without_closed_user_group=2630&amp;tm_place_name=Cebu&amp;deeplink_data=eyJmaWVsZHMiOnsic2lnbmF0dXJlIjoiYWI2OWIyY2FiYzBjNGY1OGRhM2E4ZmIxNmRhNjAwN2MifSwidXJsIjoiaHR0cHM6Ly9waC50cmlwLmNvbS9ob3RlbHMvcmVkaXJlY3Q%2FaG90ZWxpZD0yODg2MzA4NyZjaXR5PTM1ODMxJkFsbGlhbmNlaWQ9MTI2MDcmc2lkPTg4ODgzMiZjaGVja2luPTIwMjYtMDMtMDUmY2hlY2tvdXQ9MjAyNi0wMy0wNiZzaG9wcGluZ2lkPWRmMjEzOGFkZmRiYjRjMjE4MjM1ZmY1NGNlNTUwOTdhJmFkdWx0PTEmY2hpbGRyZW49MCZhZ2VzPSZsYW5ndWFnZT1lbnBoJmxvY2FsZT1lbl9QSCZyb29taWQ9MTY3MDk4NTIzNSZzd2lkPTAmcGF5PVBQJmZndD0xJmNybj0xJmN1cnI9UEhQJndrcD0xJnN0YW5kPUg0c0lBQUFBQUFBQV93RDNBQWpfQ2x3S0FoZ0JFZ1FJQVJBQUdsQUlrLXprbkFZWUFEQUFPUHNSbUFIdjFPRU5xQUVBdUFFQ3dBRUEwUUVVcmtmaGVvbVVRT0VCN0ZHNEhvVWhtRURvQVo2RHFXMklBaUNKQkFBQUFBQUFBQUFBb0FRQW9RVWZoZXRSdUg1RVFCb2daR1l5TVRNNFlXUm1aR0ppTkdNeU1UZ3lNelZtWmpVMFkyVTFOVEE1TjJFZ0JDamlvS2JOQmtnQlVnWXdOamxoTTJKYUhBb0RVRWhRRVVjRGVBc2tLTDRfR2dOUVNGQWhSd040Q3lRb3ZqOWlCV1Z1WDFCSWFMd1VjQUY0QUlvQkIwZ0JlQURJQVFHcUFRRHlBU0prWmpJeE16aGhaR1prWW1JMFl6SXhPREl6TldabU5UUmpaVFUxTURrM1lWOHprZ0lCTkpvQ0FBQUFBUF9fQVFBQV9fOGdHTVNUOXdBQUFBIn0%3D&amp;utid=ea5761f5-dc50-6f68-4ee0-060cd3a55757&amp;tm_stars=3&amp;client_id=skyscanner_app&amp;price_policy=2&amp;pre_redirect_id=ef46eb05-b7e8-c905-f748-ce070558f713&amp;tm_city_code=CEBP&amp;max_price=2361&amp;guests=1&amp;request_id=ef46eb05-b7e8-c905-f748-ce070558f713&amp;tm_country_code=PH</t>
  </si>
  <si>
    <t>www.skyscanner.com.ph/hotel_deeplink/4.0/PH/en-US/PHP/h_bc/223091848/2026-03-05/2026-03-06/hotel/hotel/hotels?legacy_provider_id=13&amp;rooms=1&amp;closed_user_group=apps&amp;hb_data=wHqyuKYcpY0chmZv1y-lCVp262h3N6aDS6fFQUGqZXHk7FaeVLU_NE5Jg4iC021zWcWD8Ly38dX4eaetGN-btQ0B2cfmGng0vHZIxyTSAZA7enqXtQgul-d_WBYJu-lfcCMnRz76UzasTZMsSdz59q_sw92aCLvDCG3dGElnH1nLm2vdvhy5BywGIXaynYNQTfhNI5npPYNMzneDww3jamfk5dtbuJIiGyGU9zKm8khdn0Kh5ng5oSZ_IQ09tgeixeeXLfFEsvM47fqCOdHuhXYNr1RZrbqOS4kwIhKTz6VXKHeFb5zw466p8PrRh37nQ7cqd2G36Fa0mZZM31Xe33yMqBK1WVz7jEHOfG2RSIiXNgGMZ1OOTBxlLG7SdB5Gh6y4pfFDz2k10SBUO6S-izXPacef4u3X6hO1NGg4uSKq9mAqM-0%3D&amp;q_datetime_utc=2026-03-05T14%3A45%3A08&amp;ticket_price=1710&amp;quote_id=8644353181116706956&amp;utid_state=1&amp;channel=iphone&amp;price_without_closed_user_group=2288&amp;tm_place_name=Cebu&amp;deeplink_data=eyJmaWVsZHMiOnsic2lnbmF0dXJlIjoiZDFlMGZmYTViZTE1Mzk3OGI0YzM2MDY3OWM0NzNiNTAiLCJibG9ja19pZCI6IjEzNzcwOTI2MDFfNDA5ODM3MDk3XzFfMF8wXzkxMzEyOSJ9fQ%3D%3D&amp;utid=463ed32e-3d0d-903f-41ad-e36c8e9a206a&amp;tm_stars=0&amp;client_id=skyscanner_app&amp;price_policy=2&amp;pre_redirect_id=706b9d90-55b7-b202-4ca0-f25e520e9275&amp;tm_city_code=CEBP&amp;max_price=2087&amp;guests=1&amp;request_id=706b9d90-55b7-b202-4ca0-f25e520e9275&amp;tm_country_code=PH</t>
  </si>
  <si>
    <t>www.skyscanner.com.ph/hotel_deeplink/4.0/PH/en-US/PHP/h_bc/193090640/2026-03-05/2026-03-06/hotel/hotel/hotels?legacy_provider_id=13&amp;rooms=1&amp;closed_user_group=apps&amp;hb_data=4l1YsEczTiN41BnVJgBhXCDr-1cAdFlSiJjihgO_HBBxQ2Fpu7oMKE74IsydrM6oL7oV21eAcyRftjf-vYZv0wQ6WzBAjo6MG229QRm4L1bWHagdloqeVUM7xiQe9ALo9VyOOAzYktnmVOo6QXMzQwrFYBcB3Kn8HuBe5zxiEchdSno26vBEkt7oM98kM9Xxsc7TRv_1W0zkAEzZVK9MuGjtjQp0R_z506KjsN1f3BeV-dgkxoi6l98WVdOF7IF-ACoCE_TML0H2-6f3UuC03C-gcPuxyW6bBlXL-I7SwO5p-y9HWe0rs1a3b1RnGSDfPhAg5qPz-NB6GqpFPw9s490fBdDZ4XXFS1nig7rJwcclhcUmvD717C1NSUvxghgEb_yjqHgh6DJAR0BL2AafaENtiHZgTELrA5yeMbPXX3PY6q6G1nk%3D&amp;q_datetime_utc=2026-03-05T14%3A44%3A08&amp;ticket_price=1813&amp;quote_id=7896267887245924837&amp;utid_state=1&amp;channel=iphone&amp;price_without_closed_user_group=2209&amp;tm_place_name=Cebu&amp;deeplink_data=eyJmaWVsZHMiOnsic2lnbmF0dXJlIjoiNTdlOTZkMTEyY2MyNzM5OWIyNDZiM2ExZmNhYzcwMWYiLCJibG9ja19pZCI6IjMzMTE4MTIwMV8zMzg0MzkyMTVfMl8wXzBfNDQyODU2In19&amp;utid=1f960bc8-b8c5-2c6d-5d87-38f45a965668&amp;tm_stars=0&amp;client_id=skyscanner_app&amp;price_policy=2&amp;pre_redirect_id=b1cd5a9d-7c88-f6fe-e4db-d07d13b10387&amp;tm_city_code=CEBP&amp;max_price=1813&amp;guests=1&amp;request_id=b1cd5a9d-7c88-f6fe-e4db-d07d13b10387&amp;tm_country_code=PH</t>
  </si>
  <si>
    <t>www.skyscanner.com.ph/hotel_deeplink/4.0/PH/en-US/PHP/h_bc/136311800/2026-03-05/2026-03-06/hotel/hotel/hotels?legacy_provider_id=13&amp;rooms=1&amp;closed_user_group=apps&amp;hb_data=i7rsDqHgVEk6C--mEIZ-ML7wEmE-h9CYnL_lVBxthGX9hCxeigl6TiLQ3ADhMHAmMv2bf1FE7gxb5vcdy7kwTYFaFyHcpwcP38X4C0zvgIta0QDJh1D1nbWCwk5gFrMYtoglK6J94TgJNjXmP-NZ5gCcvUQ8TIfOE6G9WbhQI57JyhFyLAVv3lvosPFULkPowSQy9fNUndhcsxMzTv3b9nQYcQ7EuetF88wNJrNwFSUZBBTCsS-jNmqBj_yqGjgsCt4yDqqBKdchfxGCJocERqywYS3zBGqX70RmzwuaBsJ0z3JLHkLM8_5V6NF6y036fE4CO9ff1NjG08WiKa669EuRMA94STZnmQkULRL9F6LfZldykvCzw2A7yNlkSuqZJLAf5UxI5L5GKBu1JSlrywRk63gLlneEQ9zwqVIhy3gLZOvuKaw%3D&amp;q_datetime_utc=2026-03-05T14%3A44%3A10&amp;ticket_price=1305&amp;quote_id=-8445000373894866097&amp;utid_state=1&amp;channel=iphone&amp;price_without_closed_user_group=1450&amp;tm_place_name=Cebu&amp;deeplink_data=eyJmaWVsZHMiOnsic2lnbmF0dXJlIjoiNGVlNTdjYmNmN2IxMzMzZWE3ZmRjOWZjYmU4NDYzOGYiLCJibG9ja19pZCI6IjE0Nzk0NjMwMl8xOTUyODY3MjNfMl8wXzAifX0%3D&amp;utid=28194c1d-e35c-a66e-7701-7e16939c7390&amp;tm_stars=2&amp;client_id=skyscanner_app&amp;price_policy=2&amp;pre_redirect_id=1e36e778-3191-6345-4dc5-9d5593352576&amp;tm_city_code=CEBP&amp;max_price=2430&amp;guests=1&amp;request_id=1e36e778-3191-6345-4dc5-9d5593352576&amp;tm_country_code=PH</t>
  </si>
  <si>
    <t>www.skyscanner.com.ph/hotel_deeplink/4.0/PH/en-US/PHP/h_fd/134667004/2026-03-05/2026-03-06/hotel/hotel/hotels?legacy_provider_id=927050&amp;rooms=1&amp;hb_data=qIV1NKGRb9Cz1gNLqNwFJS0M2UZnGr2e3It0H7QKGObmao445ug03OrIhV2L6U4rlSULIPVHtk07iAxrNarOdFhrsD2ouT2mK4gJS09eTweQLoBDqe8icu44ReCzRDS0G5zSb7Ld0qwo3hqQcwuiCn_5zDyKFFzVDgnL54ONdQqHaJ92dXL9iR0bU5O6zuEOG32ph0gMY2g19f7--bofgZAibXlHGcMUrTMBryU2wGa-b6a8WPVI2N-npWwaeVWyj-BZRZPCI9xyqJzPPfGFY4h3FhjGdpAStIMnaWScjCFj6jnq--dlzkKriHqSB1KlSgLKXK5Y8PUeSFCX5vIYwR53TiDhefUbDmyabbXOZgj4AMM_kGNyj2MdPfIee5iML6StrSINoIFqrXNxcbRQwfVy9FfiTXJDTlsj_KBL7zt_Vg%3D%3D&amp;q_datetime_utc=2026-03-05T14%3A44%3A11&amp;ticket_price=1675&amp;quote_id=-796684662987965472&amp;utid_state=1&amp;channel=iphone&amp;tm_place_name=Cebu&amp;deeplink_data=eyJmaWVsZHMiOnsic2lnbmF0dXJlIjoiMjhlNzBiZDA3NTFhY2Q4YzJiZDY2MGU2NzIxZTY0OTUifSwidXJsIjoiaHR0cHM6Ly9kZWFscy52aW8uY29tP3NpZz02MWIyZWEwYmExMWYxN2ViMzYwZjA0MTU2ZDhlN2Y0NTVhMTM0M2E5M2Q5MGY2ZGQxZjM5MDFhYzdiZDdkYWY5MmQzMzM3MzMzNzMzMzIzMDM1MzEmc2lnLWlzcz1tZXRhJnR1cmw9aHR0cHMlM0ElMkYlMkZ2aW8uY29tJTJGSG90ZWwlMkZTZWFyY2glM0ZjaGVja0luJTNEMjAyNi0wMy0wNSUyNmNoZWNrT3V0JTNEMjAyNi0wMy0wNiUyNmN1cnJlbmN5JTNEUEhQJTI2ZXB2JTNETVM0eSUyNmVzZCUzRFoxMFhSM0N0Z203R3pjVmVMYklUeVFmU2pmZVM5NVRKaTJpQ05ZRVlROWtFaUREWWpZdGwyMGZYbGk2MWxUR3MyV1pUNGJYZEttWHJ5REk3THluVk1yTUJtUjFMNEJxckJlb3MxMjdfSkhCUFNzS0RjZWRmbEElMjUzRCUyNTNEJTI2Zm9yY2VDdXJyZW5jeUNoYW5nZSUzRDElMjZmb3JjZUxhbmd1YWdlQ2hhbmdlJTNEMSUyNmhvdGVsSWQlM0QyNDAxNzA2NiUyNmxhYmVsJTNEc3JjJTI1M0Rza3lzY2FubmVyJTI1MjZ1Y291bnRyeSUyNTNEUEglMjUyNnVkZXZpY2UlMjUzRG1vYmlsZSUyNTI2aG90ZWwlMjUzRDI0MDE3MDY2JTI1MjZkYXklMjUzRDUlMjUyNm1vbnRoJTI1M0QwMyUyNTI2eWVhciUyNTNEMjAyNiUyNTI2bG9zJTI1M0QxJTI1MjZvZmZlcmlkJTI1M0RvVFRjMGt4d19IM1ElMjUyNnByaWNlJTI1M0QxNjc1LjA5JTI1MjZjdXJyZW5jeSUyNTNEUEhQJTI1MjZ1c2VybGFuZyUyNTNEZW4lMjUyNl90aCUyNTNEMWIxMzQwZjdhMDU3YjZlYTBmMmFiYjQwNGVjYzkzZjUwMzY1YTM5NjgyMTNlMWM0JTI1MjZkdHMlMjUzRDE3NzI3MjE1NTQlMjUyNm9sdXQlMjUzRDE3NzI3MTU5MjUlMjUyNmNhblBheUxhdGVyJTI1M0RmYWxzZSUyNTI2cmVxdWVzdFVzZXJHcm91cCUyNTNEJTI1MjZvZmZlclVzZXJHcm91cCUyNTNEcHVibGljJTI2bGFuZyUzRGVuJTI2b3RpJTNEbEpLeE9WSl9zeTQlMjZwcmVmZXJyZWRSYXRlJTNEMTY3NS4wOSUyNnByb2ZpbGUlM0RyMmQybTcza244JTI2cm9vbXMlM0QxJTI2dXNlckNvdW50cnklM0RQSCUyNnV0bV9jYW1wYWlnbiUzRHNreXNjYW5uZXIlMjZ1dG1fbWVkaXVtJTNEY3BjJTI2dXRtX3NvdXJjZSUzRHNreXNjYW5uZXIifQ%3D%3D&amp;utid=5e8d2a8b-d437-6613-94a9-484a7946e2f6&amp;tm_stars=3&amp;client_id=skyscanner_app&amp;price_policy=2&amp;pre_redirect_id=7a2c08ae-af50-90c2-22d5-cdeeb8ca777f&amp;tm_city_code=CEBP&amp;max_price=1675&amp;guests=1&amp;request_id=7a2c08ae-af50-90c2-22d5-cdeeb8ca777f&amp;tm_country_code=PH</t>
  </si>
  <si>
    <t>www.skyscanner.com.ph/hotel_deeplink/4.0/PH/en-US/PHP/h_bc/136306942/2026-03-05/2026-03-06/hotel/hotel/hotels?legacy_provider_id=13&amp;rooms=1&amp;closed_user_group=apps&amp;hb_data=MTf6ibdW8-toRo3-p9sebWsTAwXV5bWHaZXKJA9_wUscopgwykE8MUdxkMzMORA_3oRS8Kw1wgFHyHb5aJArsNXyp2pIjQmyg0uZzcS8YiWX8E_g3y1nGQMS-0y-aMBqKsr4u9Ubc3G2RxtFoyVUMqNZm2d4mbqsIsijxHkVck3pM34H4Vjedm3rAl8K5I6rcd2s4emAVN6PH-f4EUHkPHU56NxdhCXVeZvjP8S2LmIrcCURSpda2mmCKYkZuquqi6neacbtF5w4ugLcV9uRWYimxqSx10d_Ny9C1TyPw1S_gpjAk5oJGnresu4PzjbiDPXdqZjTxfE8ECwMI6K5dDtomIdZpUZZKerhdry71ZJmuX-ZJksw0motuV7JJ1GOrepG256N7zV6pn5qyQ96vhMpe4mTBgr8GA7kvF345YB5iKfUU98%3D&amp;q_datetime_utc=2026-03-05T14%3A44%3A14&amp;ticket_price=1649&amp;quote_id=-5657929064258225865&amp;utid_state=1&amp;channel=iphone&amp;price_without_closed_user_group=1985&amp;tm_place_name=Cebu&amp;deeplink_data=eyJmaWVsZHMiOnsic2lnbmF0dXJlIjoiNWYxMThjOGJlNzgzZDY3ZTI3YTk5MDQzMTkxMDYyNzciLCJibG9ja19pZCI6IjE2MTk0ODUwNF84OTEyOTUyOV8yXzJfMCJ9fQ%3D%3D&amp;utid=2a6e0e4d-1973-275c-f50d-19077aad4533&amp;tm_stars=3&amp;client_id=skyscanner_app&amp;price_policy=2&amp;pre_redirect_id=13a55f38-31b6-a170-4676-7e5c355e7225&amp;tm_city_code=CEBP&amp;max_price=1993&amp;guests=1&amp;request_id=13a55f38-31b6-a170-4676-7e5c355e7225&amp;tm_country_code=PH</t>
  </si>
  <si>
    <t>www.skyscanner.com.ph/hotel_deeplink/4.0/PH/en-US/PHP/h_bc/130070810/2026-03-05/2026-03-06/hotel/hotel/hotels?legacy_provider_id=13&amp;rooms=1&amp;closed_user_group=general&amp;hb_data=3f4jY75HiWquL0jEXhLzkZWVdCHLKvY-rYFkb78qEzFdEkc2xmvqcb2K3p0UYe8d_-QBYrhZUa2KYA2svuW_69ajk-oL3c3s1MQozYOTGm4F2ApAg2z8vVgLN1Dz68aNilK7wCBdOrQOHXzysX95vEbp01mGMb-mzpaqB1r9xl53PkMvPQTtFTIr416-hUzMlnAR-Eny0hO-3sVYVDlzXrURPrmhy7-JHMfKa0vTXKKap3IJ9-sRkXXvH4nVVhdF-x5PVwew0-lp3WcT7Zd6B-heo7gZfrdBIGTuhjHEvcLWZq6yptp6M2b1RFAaljIqdLMjocJ0LNNUWR9aExQ_VkvSstTED0N46svEJOD9Jcr0QJ8y3xCrRIUe04o0lmnwqyQe4AZxRF7PFcXcLgheNEOZXiDTL6MP4nYZh2LxCGa1xFdj26g%3D&amp;q_datetime_utc=2026-03-05T14%3A44%3A16&amp;ticket_price=3163&amp;quote_id=-2174026839177487872&amp;utid_state=1&amp;channel=iphone&amp;price_without_closed_user_group=7661&amp;tm_place_name=Cebu&amp;deeplink_data=eyJmaWVsZHMiOnsic2lnbmF0dXJlIjoiZDJhZTY4YTc3YmUyMTUxYzVmZDdiYTE5ZDMyNDgxMjMiLCJibG9ja19pZCI6InYxX0NnRXRFTXdDR2lnS0hUSXdNall0TURNdE1EVlVNREE2TURBNk1EQXVNREF3S3pBM09qQXdFQUVZM3dFb0FUZ0JJZ0lJQVE9PV9DaW9JMU5IZHpBY1FBaGpVZ1l2R0FTRG1JQ2lBNE93U01BSktEVE0yTlVReE1EQlFYekV3TUZCUW1BVVNCd2dCSWdNRURqWWFCaGdCS0FJd0FTSUVDQUlZQWc9PSJ9fQ%3D%3D&amp;utid=00cd80c7-5dd3-ceab-644b-4886a60baba7&amp;tm_stars=2&amp;client_id=skyscanner_app&amp;price_policy=2&amp;pre_redirect_id=ee27703b-4a2e-d45e-707f-6910dc99c99d&amp;tm_city_code=CEBP&amp;max_price=7241&amp;guests=1&amp;request_id=ee27703b-4a2e-d45e-707f-6910dc99c99d&amp;tm_country_code=PH</t>
  </si>
  <si>
    <t>www.skyscanner.com.ph/hotel_deeplink/4.0/PH/en-US/PHP/h_bc/219992657/2026-03-05/2026-03-06/hotel/hotel/hotels?legacy_provider_id=13&amp;rooms=1&amp;closed_user_group=apps&amp;hb_data=cxYkvHnnuiZaQy_ApdMfkN6atT0VGOJzhKFlQPGxMGBPKMpKLuWgRYq5yxVoboAAtYXIRxwGHL1dz-n2BWIwicdm3YiPdeinmoEBfzzXv5gs_dUaX-rUVCPKQ_HcDCrii98wgszcBr7EjcN2ROVLz0znaCue68e_1sNH2zxmH5Ra3tJ43YZzCEb8wXr04koFXYwxVvIlnThLUzzrOcMEiGPqwdd1C0_WvNi_eotZgsVcTFpleHpESDGRWxfJbefEjy0WIafYEb_6gcJsfJRZ1d4A1DPPjgnPJXl_o7bPZf6ZZDG-V59qe4ziUeww0bP0US8Ux9b7qwmCfgPocAXBXZrGPnPrijwO4n3iYRdMEysq7jkLwHEQR-0y235hPBYiAeK42XEb7tVl-EmxDKCfBQoqa8C7SKZjd58ty49Z6b4Zrq4Tgxg%3D&amp;q_datetime_utc=2026-03-05T14%3A44%3A16&amp;ticket_price=2601&amp;quote_id=7334460104919457953&amp;utid_state=1&amp;channel=iphone&amp;price_without_closed_user_group=3162&amp;tm_place_name=Cebu&amp;deeplink_data=eyJmaWVsZHMiOnsic2lnbmF0dXJlIjoiNWE0N2E4ZTkwMjhmYmI2YTE0MDAyOTFjMDQ0MDkzNDYiLCJibG9ja19pZCI6IjEyMTYzNDIzMDFfMzkzODkwMDcyXzJfMF8wIn19&amp;utid=0e68fce1-fbee-a8a5-3292-67412b59d6c5&amp;tm_stars=0&amp;client_id=skyscanner_app&amp;price_policy=2&amp;pre_redirect_id=bd233274-b788-6cf0-8d30-b9793be5bfee&amp;tm_city_code=CEBP&amp;max_price=2601&amp;guests=1&amp;request_id=bd233274-b788-6cf0-8d30-b9793be5bfee&amp;tm_country_code=PH</t>
  </si>
  <si>
    <t>www.skyscanner.com.ph/hotel_deeplink/4.0/PH/en-US/PHP/h_xp/213101838/2026-03-05/2026-03-06/hotel/hotel/hotels?legacy_provider_id=1&amp;rooms=1&amp;closed_user_group=mobile&amp;hb_data=Aaf3a9k22gPkzyU_tPw43UvOGuWIsGApo83a5CnODWa1QvJz4UV35dj0w5AZjCNfaJ1KGSS4mHkyXu6c0J-tZsuzy12K_CjLAVygYL7n59b9-OszeXLOze2mlACPkhmxTZOX0r1y-1_-OJz84bFy_NVKSdBlXFGlEoszPHLmP3wAJ5isHO95oWYzj6b3XbKJtnjIZmPFknRwmsuN9jsq3N_8El4Ax2PGe3Bt6Rnd7YsXfNh8SWPF4f6XZszgmDCG3LPQFx0KAuZpfTbEKiRwLVzDGcQ%3D&amp;q_datetime_utc=2026-03-05T14%3A44%3A19&amp;ticket_price=2403&amp;quote_id=7020628390643496563&amp;utid_state=1&amp;channel=iphone&amp;price_without_closed_user_group=3877&amp;tm_place_name=Cebu&amp;deeplink_data=eyJmaWVsZHMiOnsic2lnbmF0dXJlIjoiODEyOTlhMjUxODVlMjZhYjUzNWVlZTQxMjhiMTkxYzUifSwidXJsIjoiaHR0cHM6Ly93d3cuZXhwZWRpYS5jb20ucGgvSG90ZWwtU2VhcmNoP3RwaWQ9NjgmbXBlPTE3NzI3MjAyMjUmZW5kRGF0ZT0yMDI2LTAzLTA2JmFkdWx0cz0xJmxvY2FsZT1lbl9VUyZjaGlkPWMxNWJhNjJjLTVmMjMtNDlmMC1iMGU3LWNhMTcyODllNTdiNSZlYXBpZD00NjIzMCZtY3RjPTMmc3RhcnREYXRlPTIwMjYtMDMtMDUmbXBkPUdCUCZtcG49MzIwNDEyOTkzJmN1cnJlbmN5PUdCUCZyYXRlcGxhbmlkPTM5MDQ4NjUyMiZtcG09MjQmbXBwPTEmbXBvPUVDJnNlbGVjdGVkPTgzMzcwNDk1Jm1wYj01LjcxJm1wcT0yNy42MSZtcGE9MjUuMTAifQ%3D%3D&amp;utid=527db4c6-3696-b5ba-8993-a0f274fc3e0e&amp;tm_stars=3&amp;client_id=skyscanner_app&amp;price_policy=2&amp;pre_redirect_id=aa0a4e14-81f7-eef7-b0e5-3b2e4c9f7f71&amp;tm_city_code=CEBP&amp;max_price=6829&amp;guests=1&amp;request_id=aa0a4e14-81f7-eef7-b0e5-3b2e4c9f7f71&amp;tm_country_code=PH</t>
  </si>
  <si>
    <t>www.skyscanner.com.ph/hotel_deeplink/4.0/PH/en-US/PHP/h_bc/219223593/2026-03-05/2026-03-06/hotel/hotel/hotels?legacy_provider_id=13&amp;rooms=1&amp;closed_user_group=apps&amp;hb_data=wlXohp6eghRXadLJ_KT716sEg6S_faIYdgSfCQ_GqddIUD7FpRX83c1yTSeAy-zVU_J5K7zfJpscCOI0QnBK-d3LIy2uMiq1gnrn4KKglUBMJbIq95cfF9Y6_KsWIrtsLkpeBewLNq3vp7wXmAr22vn5qv7uU9Mz2glvkcvLrejliLnAVgaq4Vi9ShwisxwqBgTfPWN-a9Jq_qxonI6JoTT4LCSy4btBajxeez93RdJ_KgwZp3WXOgYg3Q_0S8O8OX0AVGxLpHkJJnmpUQCoyk2QnY2ZZAJ7FGliSubmvPoLH1L8u_SAbL2mK6G2h3u-asib4M_K36efP2jkP2c9PRn81qDgDcYSNs-IrShF_nq-4mfAUPgs1edsQezzbglDb4VvGbcGHrkLWN0upCl8y_DThjf23PnqvnMg1BZ-rPlkuGuHlzs%3D&amp;q_datetime_utc=2026-03-05T14%3A44%3A17&amp;ticket_price=2257&amp;quote_id=-1364120829328165921&amp;utid_state=1&amp;channel=iphone&amp;price_without_closed_user_group=3118&amp;tm_place_name=Cebu&amp;deeplink_data=eyJmaWVsZHMiOnsic2lnbmF0dXJlIjoiMDBhZjVmNTgyOTk5YWJmZTZhZjRjMDI5MTNmNzU5MDYiLCJibG9ja19pZCI6IjExOTY2MjczMDFfMzkxOTY2MTEwXzJfMF8wIn19&amp;utid=375730d3-dde4-6698-a602-a95d092d41b6&amp;tm_stars=0&amp;client_id=skyscanner_app&amp;price_policy=2&amp;pre_redirect_id=bb0aef28-6599-449b-f653-79f8013dfebe&amp;tm_city_code=CEBP&amp;max_price=2257&amp;guests=1&amp;request_id=bb0aef28-6599-449b-f653-79f8013dfebe&amp;tm_country_code=PH</t>
  </si>
  <si>
    <t>www.skyscanner.com.ph/hotel_deeplink/4.0/PH/en-US/PHP/h_xp/212450168/2026-03-05/2026-03-06/hotel/hotel/hotels?legacy_provider_id=1&amp;rooms=1&amp;closed_user_group=mobile&amp;hb_data=sQiXEPumGa3lYxwtC_MytFIRsVR8-y3VvZQMYmB5quymycHaNauw3OK9lT9n5mFqxEK8VbmNui538n7bCG2D_o0Wfj6wxCb-nYPw0szf5lneGh3ghlp1T_Y6FN2S5LmGfuSKhfGhX_WC-LSde-Fb8KLxGbXfy7NaNFbengAhYt7SCv-_0LftFjTLhJ6UBl0Fa0MjcCsf1Ng8EgZ9rMltOHvxF5ogAaCTMS_nQ-3hn05SMiFc9uSrKw3JwJR4LKBL9YhjFD6NS32q-ihQ6fabNxX6NzQ%3D&amp;q_datetime_utc=2026-03-05T14%3A44%3A18&amp;ticket_price=4622&amp;quote_id=2565821858616369834&amp;utid_state=1&amp;channel=iphone&amp;price_without_closed_user_group=5777&amp;tm_place_name=Cebu&amp;deeplink_data=eyJmaWVsZHMiOnsic2lnbmF0dXJlIjoiNjUwNTJjNTdiNGJlNjEwNTRmNDZmNTNkOWQ5MmZkOWEifSwidXJsIjoiaHR0cHM6Ly93d3cuZXhwZWRpYS5jb20ucGgvSG90ZWwtU2VhcmNoP21wZD1HQlAmdHBpZD02OCZtcGU9MTc3MjcyMTU3MSZlbmREYXRlPTIwMjYtMDMtMDYmYWR1bHRzPTEmbXBuPTMxNjM2MDE2NCZtcG09MjQmbXBwPTEmbG9jYWxlPWVuX1VTJm1wbz1FQyZjaGlkPTY0ODcxNDBhLWQ5MDUtNDQyNi1hODI1LWEwNDM4MGIyM2Q3NiZtcHE9NTMuMTAmZWFwaWQ9NDYyMzAmbWN0Yz0zJmN1cnJlbmN5PUdCUCZyYXRlcGxhbmlkPTM5OTc3OTgzOCZzZWxlY3RlZD03NjAwMzk0NyZzdGFydERhdGU9MjAyNi0wMy0wNSZtcGI9MTAuOTgmbXBhPTQ4LjI3In0%3D&amp;utid=15f511b6-39e9-4871-ae76-e3d0b7603945&amp;tm_stars=0&amp;client_id=skyscanner_app&amp;price_policy=2&amp;pre_redirect_id=e96b0901-8fe7-0d46-1789-ccc6ff3cd07e&amp;tm_city_code=CEBP&amp;max_price=10530&amp;guests=1&amp;request_id=e96b0901-8fe7-0d46-1789-ccc6ff3cd07e&amp;tm_country_code=PH</t>
  </si>
  <si>
    <t>www.skyscanner.com.ph/hotel_deeplink/4.0/PH/en-US/PHP/h_bc/218785838/2026-03-05/2026-03-06/hotel/hotel/hotels?legacy_provider_id=13&amp;rooms=1&amp;closed_user_group=apps&amp;hb_data=wgiEevnPRmR7NNLnuc45IBldxx0Qd9csazLFAHpG3f2qSZwcZESS55f7YAuxAi5nQS-ulDsM5dnNka2lGkpk9AIiu90bzcrGHYhaX85np-V6zUkHmzrbUPuDkwzUzvcUKJmiRqTj02TH3LqHntu9l5V3GKj7Vnnwgm1UoqI8sz8fpZVisI8kVY1D8JfoxcGXPeYy8OoTguBsMYwe6nVLB1mmTxLtrTPmXCqxvJDDsi_aNstTe-RuUTM8lBT83KUr35LDKDzN9TFaGe1YSxOK6McIOkXVZceERA7SpdU9-0OHTh7aK6cJTTAeT3ZnfHN5xNZqsv7mXeyqldsJBBI0LuAGpje6aAEmwQ-n1RDzH6NM4nZSEpPB8zFrdvLGf-9NfARp0_MzgbEGVJ-TS30iOBYtQlIq4S1URqfhveFtTv5h5ZJzyXI%3D&amp;q_datetime_utc=2026-03-05T14%3A44%3A20&amp;ticket_price=1022&amp;quote_id=5646604314302071421&amp;utid_state=1&amp;channel=iphone&amp;price_without_closed_user_group=2272&amp;tm_place_name=Cebu&amp;deeplink_data=eyJmaWVsZHMiOnsic2lnbmF0dXJlIjoiZGI4YzFlYTM2NzlkZWJjZWFkMDU4YmE1ZDRhYWViOTciLCJibG9ja19pZCI6IjExMTE5OTAzMDFfNDI0NjczOTY3XzJfMF8wIn19&amp;utid=0d927688-7593-57ad-0b68-8974b20436e1&amp;tm_stars=0&amp;client_id=skyscanner_app&amp;price_policy=2&amp;pre_redirect_id=b4441985-bda9-a744-03f8-91b2683d494b&amp;tm_city_code=CEBP&amp;max_price=1022&amp;guests=1&amp;request_id=b4441985-bda9-a744-03f8-91b2683d494b&amp;tm_country_code=PH</t>
  </si>
  <si>
    <t>www.skyscanner.com.ph/hotel_deeplink/4.0/PH/en-US/PHP/h_ad/213619436/2026-03-05/2026-03-06/hotel/hotel/hotels?legacy_provider_id=22&amp;rooms=1&amp;closed_user_group=general&amp;hb_data=WLN4PMeGA_9fMaaS1SCtCahBMZus_U1W_XF7iHorXmOnFt6ETROgrGEwUZAUZbJw4eV1HI4j9E-g1cNxWgWx8hp9JYi0PoSBZocWKi2DDqurlhLyThEM3dQyiECB8Ss9eepcDwT7FXaieVwhZQ5IDQoyyMdt9pOC5ipDpKl4Xm4jlaBrLeWFSurDhV4SeKWRIUitgE44Ui7tKu-_S-gY-srYmgSdncQpBbtupEe7ktOeZ2F6BUAAIfjtq3GhN-LQ0M88tj9oiVI6j0JztzSBw7mM5dvrq7N-_bWZR-2i32EHgo0eIAY_kEu_6wv-sK7JF2V4veCZU1mJ5MmY3u_-2h4VwguilqmiLL8w81da7BXFeN8VXn8ofrEVwKWv54O-e_cSgtBruQbndmrm8gdPlmLyuqvuheCmanQPYSF-u-xO&amp;q_datetime_utc=2026-03-05T14%3A44%3A21&amp;ticket_price=1539&amp;quote_id=-6813920432264431745&amp;utid_state=1&amp;channel=iphone&amp;price_without_closed_user_group=3868&amp;tm_place_name=Cebu&amp;deeplink_data=eyJmaWVsZHMiOnsic2lnbmF0dXJlIjoiZDllMmFiMTNkZGNhODZmNGU3YTRkODk1MzQ4OTk3MjgifSwidXJsIjoiaHR0cHM6Ly93d3cuYWdvZGEuY29tL3BhcnRuZXJzL3BhcnRuZXJzZWFyY2guYXNweD9jaWQ9MTg0NjM4MyZoaWQ9MjgwNDE5JmN1cnJlbmN5PVBIUCZjaGVja2luPTIwMjYtMDMtMDUmY2hlY2tvdXQ9MjAyNi0wMy0wNiZOdW1iZXJvZkFkdWx0cz0xJk51bWJlcm9mQ2hpbGRyZW49MCZSb29tcz0xJm1jaWQ9MzMyJm1hc3RlclJvb21JZD0zMzUzOTMwJm1wdD1hbWR0TldSTkszcERSVlV6TWs5VE1WcGpNamhoZW5GaVNWRk1VR3B1UXpKdVNVdENZWE5PTUZaaGN6YzRRVWMxYlhWak16aHpkWFEyZG1ZNWNIaDZhVFpGVUhocE9EQkRZbUpLWmcmVG90YWxQcmljZT0xNTM4LjU3JlRvdGFsVGF4PTE1OC40OCZUb3RhbEZlZT00Mi4yMSZUb3RhbFN1cmNoYXJnZT0wJm1jdXI9UEhQIn0%3D&amp;utid=e0d4810e-fa51-0f90-29ac-6c2151de3b2a&amp;tm_stars=3&amp;client_id=skyscanner_app&amp;price_policy=2&amp;pre_redirect_id=4f2f527c-d0f8-a8bd-1f2e-c3ddc5710411&amp;tm_city_code=CEBP&amp;max_price=2255&amp;guests=1&amp;request_id=4f2f527c-d0f8-a8bd-1f2e-c3ddc5710411&amp;tm_country_code=PH</t>
  </si>
  <si>
    <t>www.skyscanner.com.ph/hotel_deeplink/4.0/PH/en-US/PHP/h_bc/179177769/2026-03-03/2026-03-04/hotel/hotel/hotels?legacy_provider_id=13&amp;rooms=1&amp;closed_user_group=apps&amp;hb_data=0XTNAOcBHPryX_vHxF3XRk2y1FrkAmdbHKn5yLtDDFu4-Ded3wae3xMHjqJ99GIVJk5fpeWzVX8YPVUxK1jTmyuLHZaAQ60WSWbJ4PStP11IdvfepypqNaTXy5kC-hH4A2GQ13hlAiUXkAyxiiId2O-IARL_HOB0g7l6ezP6J8FA0LziOfL4whKfJpLhWO_XM5cLqnFm5mei_SwPSDuM6KJy0TR2mTlaGRBIw4MRcQNZkpZqkW8i7D9PgcbBK8EgNVGEKJ5oVeUIDY1pVH-M2mZctM4KneCSumzROZqmkxkDT0A4VMFtj6LlixsFKQjmnEZ-Ulke5xY1O63tYv_N41XOtLzX_fmxFTTewzNSsoF647RPZ6kfpm7zFIR_Em9wjfgWmR5FSzzlrT_U1j5xjrRSFZq9YgMhzRusKW5tA8ttGInqmA%3D%3D&amp;q_datetime_utc=2026-03-03T09%3A33%3A04&amp;ticket_price=1776&amp;quote_id=-733945262904183087&amp;utid_state=1&amp;channel=iphone&amp;price_without_closed_user_group=2322&amp;tm_place_name=Cebu&amp;deeplink_data=eyJmaWVsZHMiOnsic2lnbmF0dXJlIjoiNGUyYTdkOGMyZTc4NjkwYzExNjkyOGJlM2M2OTgxYjQiLCJibG9ja19pZCI6IjMzOTQxMzMwM18zMzU0MjQ3MjRfMV8yXzAifX0%3D&amp;utid=64fa5b79-3e95-4f75-f6a4-8e52520bd5c9&amp;tm_stars=0&amp;client_id=skyscanner_app&amp;redirect_delay=1000&amp;price_policy=2&amp;pre_redirect_id=ce0fdf19-af89-4f8d-7180-58a015fbe5f7&amp;tm_city_code=CEBP&amp;max_price=2740&amp;guests=1&amp;request_id=ce0fdf19-af89-4f8d-7180-58a015fbe5f7&amp;tm_country_code=PH</t>
  </si>
  <si>
    <t>www.skyscanner.com.ph/hotel_deeplink/4.0/PH/en-US/PHP/h_h1/130414596/2026-03-05/2026-03-06/hotel/hotel/hotels?legacy_provider_id=927111&amp;rooms=1&amp;closed_user_group=mobile&amp;hb_data=Lzv04nBxc1nZaGJxkEXDkCvH6F3LSfek7F5FbyKiFIMT_zJhSoYuBXH4QSr1ofv7sh7NRz5RdX07h6kYjgIB4ioayFklwGG7HEd6BIZBUGXQoKw_eT3GcN3FD7FJfRRV3DOF36rZKhqKz6JBWyyTVn0Xlqd9XgKNoLryc61_yBT1vo-Y7h_sq4BLZ77V945xTZEUnSQF7ydAHst1E6h83Xw99xbNTSpFiV2mXAyqnNHvG_kxVosyHLWKyy1-x2HoP_2NrYVnHav3kgrRzrHOCst8JOM%3D&amp;q_datetime_utc=2026-03-05T14%3A44%3A21&amp;ticket_price=1897&amp;quote_id=3048028026323242682&amp;utid_state=1&amp;channel=iphone&amp;price_without_closed_user_group=2232&amp;tm_place_name=Cebu&amp;deeplink_data=eyJmaWVsZHMiOnsic2lnbmF0dXJlIjoiNjA0NDY2NzQ2ZWE3NGYzNThhNzkxMmMzMzM1ODE3ZDYifSwidXJsIjoiaHR0cHM6Ly9waC5ob3RlbHMuY29tL0hvdGVsLVNlYXJjaD90cGlkPTMyMTQmbXBlPTE3NzI3MjE1NTAmZW5kRGF0ZT0yMDI2LTAzLTA2JmFkdWx0cz0xJmxvY2FsZT1lbl9QSCZjaGlkPTIwNDAzOWI5LTY0Y2EtNDI1YS1iZDBhLWZmNzU4YzhlYWE1NCZlYXBpZD00NCZtY3RjPTMmc3RhcnREYXRlPTIwMjYtMDMtMDUmbXBkPVBIUCZtcG49MzI1NTcxODA1JmN1cnJlbmN5PVBIUCZyYXRlcGxhbmlkPTM5ODUwOTMwNiZtcG09MjQmbXBwPTEmbXBvPUVDJnNlbGVjdGVkPTEwMDkyODIyJm1wYj00ODEuMzgmbXBxPTE0MTUuODImbXBhPTE0MTUuODIifQ%3D%3D&amp;utid=94410121-9d5e-80a7-4e73-5a6156bdeccc&amp;tm_stars=3&amp;client_id=skyscanner_app&amp;price_policy=2&amp;pre_redirect_id=7ebbbc2b-dcba-7703-5ed2-a660d70f9538&amp;tm_city_code=CEBP&amp;max_price=5040&amp;guests=1&amp;request_id=7ebbbc2b-dcba-7703-5ed2-a660d70f9538&amp;tm_country_code=PH</t>
  </si>
  <si>
    <t>Asmara Urban Resort &amp; Lifestyle Village Powered by Aston</t>
  </si>
  <si>
    <t>www.skyscanner.com.ph/hotel_deeplink/4.0/PH/en-US/PHP/h_h1/212911961/2026-03-05/2026-03-06/hotel/hotel/hotels?legacy_provider_id=927111&amp;rooms=1&amp;closed_user_group=mobile&amp;hb_data=yBusW7pE5qWR3anR6UGEXbqKnAjXuIbyveB0Z2KGHGVqVd92DaJk_fb5-8jSpRWq5G4pu5BOO2kedS4MVwqka5yht-GI-iQPG2DdatmnWyCE2WyDFFTH3aDASqy8-8xa1KsCqlDwWypclYOjLnvzhxwvLAuDpEl0JsOkA7X8htvMbxJPIiczZ3H4Wl4FX-xP1q5s7QGq-y9ka8ruQFS1C8NPn_ROiCMD3s_aegN0RL5bi6qdsOzl6GlgefQ1fCGwgSSIrP04F00X6ueanmAJgdeGUXw%3D&amp;q_datetime_utc=2026-03-05T14%3A44%3A23&amp;ticket_price=4896&amp;quote_id=-8966286518590966088&amp;utid_state=1&amp;channel=iphone&amp;price_without_closed_user_group=5760&amp;tm_place_name=Cebu&amp;deeplink_data=eyJmaWVsZHMiOnsic2lnbmF0dXJlIjoiOWJmNjZkNjExZTE4N2VjYmE5ZTJhMGE4ZWQ2NzM1Y2QifSwidXJsIjoiaHR0cHM6Ly9waC5ob3RlbHMuY29tL0hvdGVsLVNlYXJjaD90cGlkPTMyMTQmbXBlPTE3NzI3MjE2NjgmZW5kRGF0ZT0yMDI2LTAzLTA2JmFkdWx0cz0xJmxvY2FsZT1lbl9QSCZjaGlkPTgzNmI1YmQ1LTEzMjUtNGExYy1hM2IxLTYxODkwNjYyY2EwMiZlYXBpZD00NCZtY3RjPTMmc3RhcnREYXRlPTIwMjYtMDMtMDUmbXBkPVBIUCZtcG49MzI0ODczMjk0JmN1cnJlbmN5PVBIUCZyYXRlcGxhbmlkPTM5NjA2NTg1NyZtcG09MjQmbXBwPTEmbXBvPUVDJnNlbGVjdGVkPTkwODI0MDA5Jm1wYj05MDcuNDEmbXBxPTQzODcuNDUmbXBhPTM5ODguNTkifQ%3D%3D&amp;utid=5a77e476-16f4-87fd-5af6-8a831f283735&amp;tm_stars=4&amp;client_id=skyscanner_app&amp;price_policy=2&amp;pre_redirect_id=d4eeaa16-c972-ff9b-4e3e-01d4bb9afbef&amp;tm_city_code=CEBP&amp;max_price=8637&amp;guests=1&amp;request_id=d4eeaa16-c972-ff9b-4e3e-01d4bb9afbef&amp;tm_country_code=PH</t>
  </si>
  <si>
    <t>10.344832, 123.910857</t>
  </si>
  <si>
    <t>Asmara Tennis, Paseo Saturnino, Holy Family Village, Banilad, Cebu City, Central Visayas, 6000, Philippines</t>
  </si>
  <si>
    <t>At Asmara Urban Resort and Lifestyle Village, exceptional service and top-notch amenities create a memorable experience for guests.Remain linked during your visit by utilizing the complimentary internet access available.Prior to your check-in date, you can arrange airport transportation services, guaranteeing a seamless and efficient experience for both arrival and departure. Parking is accessible, supplied by the hotel for guests who arrive by car. Need some relaxation? Your room features daily housekeeping to make your stay even more comfortable and enjoyable. Begin your day on a delightful note with a scrumptious complimentary breakfast, consistently served at Asmara Urban Resort and Lifestyle Village.</t>
  </si>
  <si>
    <t>Griffin Hotel and Suites</t>
  </si>
  <si>
    <t>www.skyscanner.com.ph/hotel_deeplink/4.0/PH/en-US/PHP/h_bc/203832809/2026-03-05/2026-03-06/hotel/hotel/hotels?legacy_provider_id=13&amp;rooms=1&amp;closed_user_group=apps&amp;hb_data=bUVkwGCp4b6lMd94uR8l58ENCGsp0nvQczlxw4efuVECgjzdNcQLeBA5awqDrjxSUsjd90nF8chW5kryFAWVZE0a7Yq3aglJHCq1CMJU-hiLa4HBNdMA5BIE1amw9ifCwUoFETBP_x2VpZ4ygZWk_22pZVO_1QZozydP6eepMXRsAr1a6R0gk3hk5Lp2phsc55Y5T-ucv30d5Kg9ktvIV7PzAi6zIL8WKYCJFaautv9ZYCR7aCqeyN2pvvVSKiyY5CQXHQdBxVSXJGAF1EbF835PtOrMK7Ox0fCkMDiKOnWpbeVoR9wU666h5yt-pRp2qlZ0A8d10O7WVVoHc-SDfDuXM2srsTOIfYPvGe1sAGqlVoh7BsXFC3MzwQ--tA0WALpKzpF2cr0TiskHXL4UyEEYQBWyZ8YSXbVBny7yNXwKwbFhFIw%3D&amp;q_datetime_utc=2026-03-05T14%3A44%3A24&amp;ticket_price=2580&amp;quote_id=-5899082824663620921&amp;utid_state=1&amp;channel=iphone&amp;price_without_closed_user_group=3119&amp;tm_place_name=Cebu&amp;deeplink_data=eyJmaWVsZHMiOnsic2lnbmF0dXJlIjoiYjY1YjkzNGQzNjE0NDIzZWJmOGFmYWYxNzJlYWUyNDYiLCJibG9ja19pZCI6IjU0NTE2NzIwMl8xOTYyNjMzNzRfMF8xXzAifX0%3D&amp;utid=cd14dc35-8462-78fa-26f9-aa88b30e5b2c&amp;tm_stars=3&amp;client_id=skyscanner_app&amp;price_policy=2&amp;pre_redirect_id=657eb2f7-a24e-7fd1-1b35-7011fe586dd4&amp;tm_city_code=CEBP&amp;max_price=2580&amp;guests=1&amp;request_id=657eb2f7-a24e-7fd1-1b35-7011fe586dd4&amp;tm_country_code=PH</t>
  </si>
  <si>
    <t>10.31588, 123.89189</t>
  </si>
  <si>
    <t>Wet Spot Car Wash Station, Governor M. Roa Street, Camputhaw, Cebu City, Central Visayas, 6000, Philippines</t>
  </si>
  <si>
    <t>Located in Cebu City, a 10-minute walk from Fuente Osmena Circle, Griffin Hotel and Suites has accommodations with a restaurant, free private parking and a bar. This 3-star hotel offers room service, a 24-hour front desk and free WiFi.</t>
  </si>
  <si>
    <t>Ayala Mall 10mins Walk Cebu City Apartment &amp; Pool</t>
  </si>
  <si>
    <t>www.skyscanner.com.ph/hotel_deeplink/4.0/PH/en-US/PHP/h_bc/212656019/2026-03-03/2026-03-04/hotel/hotel/hotels?legacy_provider_id=13&amp;rooms=1&amp;closed_user_group=apps&amp;hb_data=wgkkh5y8huKS0V_L_NZU6o6SWIJSoIF2eLQPxsP42AG04Qs4RlUqnDfdY2WBrV9Nb9yrceIWbgUPk1PX-jXkQ4do-DSepfHb3xa_knThx_gDv9EYi__OtD9FhgWAkFy6_BvcnvEopWRypABTm9-SzTTiEL7dS5tKvJv5Hfi3aHOjfT1dRmp6fw1k0LjnJeRFxvIUuOJluY-V4IUISKWqG4JppYZYGZ6jS-JG_-hZ7_bz1R5I92_B5F-MsHAHH75pOJldyWjCxGrn1tRfqh7X3J0iSlavoSTE1L4KoOrApvFa4OQlngie6HH4ItdSCdDBv0TuoyEZN-xrsdpqWXFmKUdBDt9LST2XyARWS3iZ6cUM1PbC1ATLes4DrVO2bRbMjyfC8-WGL12h00e_bsoNtUS-8T9YGgm0EKmXFlKbUBDYB5auIw%3D%3D&amp;q_datetime_utc=2026-03-03T09%3A33%3A10&amp;ticket_price=7023&amp;quote_id=-7486337161840288383&amp;utid_state=1&amp;channel=iphone&amp;price_without_closed_user_group=9394&amp;tm_place_name=Cebu&amp;deeplink_data=eyJmaWVsZHMiOnsic2lnbmF0dXJlIjoiZDg4MWNlNDljYWFmNTEyMGRiNzI3ZWI5MTEwMTlkNjkiLCJibG9ja19pZCI6Ijg1ODcxOTMwMV8zNTM1NTY0OTZfNF8wXzAifX0%3D&amp;utid=063d2d42-f19a-0d5b-0383-a64509bdb695&amp;tm_stars=0&amp;client_id=skyscanner_app&amp;redirect_delay=1000&amp;price_policy=2&amp;pre_redirect_id=194ec413-6fb9-d4b9-18be-7588dc41d400&amp;tm_city_code=CEBP&amp;max_price=7023&amp;guests=1&amp;request_id=194ec413-6fb9-d4b9-18be-7588dc41d400&amp;tm_country_code=PH</t>
  </si>
  <si>
    <t>10.32216, 123.90036</t>
  </si>
  <si>
    <t>The Padgett Place, Molave Street, Purok 8, Camputhaw, Cebu City, Central Visayas, 6000, Philippines</t>
  </si>
  <si>
    <t>Ayala Mall 10mins walk Cebu City Apartment &amp; Pool is a recently renovated apartment in Cebu City where guests can make the most of its pool with a view, fitness center, and open-air bath.</t>
  </si>
  <si>
    <t>Studio Unit With Balcony at the Median</t>
  </si>
  <si>
    <t>www.skyscanner.com.ph/hotel_deeplink/4.0/PH/en-US/PHP/h_bc/218284553/2026-03-05/2026-03-06/hotel/hotel/hotels?legacy_provider_id=13&amp;rooms=1&amp;closed_user_group=apps&amp;hb_data=UY_zNbNuLS8kYetP1JFe2Xe2XLMfrLsXOz77aPhIr0Dsr4BmK-4wzvf0YFx44wLSwYZsBpFC0CPyOtWCUUuHxkDQmm5uM5fpuE2OGEFszWakzFELe9OhUDeUULhYllG-Jn_-1APzlSHVmEbHmPdmfbkgJvw13HV93X6RKBk4NffSlgKZVnhzlW2rQv8AxoyuNzXJH6UcCf4A_6fk5DtRuiSn_IO8D9RnIAmciRC1L1Aa5M4wkn25LTHG0D0lo7ZMkTvMD_faZbnnvQNfS2j1mM7MbGjwwYy3VmxTUNFzneXq_IJGxaxXXUQ1diwnNfD0a9CXbxmnYBB9BaEwM4GgnsibSIEr_2E-s9gk3CTHy42kZ_2YJORZMXzq9GPK0ZaGFrajFYqbcOh-6vvlJs2cO3NjQR9-c8dXqI5HBxHHwJ7XAUsWpv0%3D&amp;q_datetime_utc=2026-03-05T14%3A44%3A32&amp;ticket_price=1560&amp;quote_id=5497808351430542331&amp;utid_state=1&amp;channel=iphone&amp;price_without_closed_user_group=2086&amp;tm_place_name=Cebu&amp;deeplink_data=eyJmaWVsZHMiOnsic2lnbmF0dXJlIjoiYzNjYzc4ODQzZWJiMzA5OTQyY2I3OTU0NGM5MjFiNWIiLCJibG9ja19pZCI6IjExMzU0ODAwMDFfMzg2MTk1MzQ0XzJfMF8wIn19&amp;utid=fb39796c-51d2-d694-0f52-af535dcbd7c9&amp;tm_stars=0&amp;client_id=skyscanner_app&amp;price_policy=2&amp;pre_redirect_id=a7e1a93a-fb17-6a79-7a1e-be2a41e4db21&amp;tm_city_code=CEBP&amp;max_price=1560&amp;guests=1&amp;request_id=a7e1a93a-fb17-6a79-7a1e-be2a41e4db21&amp;tm_country_code=PH</t>
  </si>
  <si>
    <t>10.32708, 123.90177</t>
  </si>
  <si>
    <t>Studio Unit with Balcony at the Median is located in Cebu City, just 1.5 miles from Ayala Center Cebu and 2 miles from SM City Cebu. Guests can go for a swim in the rooftop pool.</t>
  </si>
  <si>
    <t>KC Studio 2 at Horizon 101 Cebu</t>
  </si>
  <si>
    <t>www.skyscanner.com.ph/hotel_deeplink/4.0/PH/en-US/PHP/h_bc/200562978/2026-03-05/2026-03-06/hotel/hotel/hotels?legacy_provider_id=13&amp;rooms=1&amp;closed_user_group=apps&amp;hb_data=Lesy4ftRpEiUBfWOdWGHwIN99Wgse5jgX-eodiTeOg8N9uq1dLPMe_hb6fszFXd9aMEuOH9Ezv5Z1bAO5mJTvd6BmiW1E6pbzJ9bQSt8DH4BYCrsNCigTGVSfWs7d3uX-wO0blLKVFo_d-eWFFHNUgZ9lmSjyo7N-v_BNW5eyAK2WpzjAd7iKIIehETYb0zHMRB7Q7-0YyNTVNfOvcY6rZe8QacBqV_nUT41LEudjgwka3M3HffOJtvgT0inF-ruZbZLbO8B9uxGxG-bkbTEe4pgZtlu_CzmbWwS-xfJAlo2c7GMu8jrxi1zWZ7-bV0jWavig3hnrPHS9ykFC2xG_6Lq0hLv0_7NqgQy5aLVok9EMcIYbK4LeA-xu9pKdFLwUjnOWoaUKx1xPIx5kfHuRriL3-i8l0YrgFNu8-IIKEDW4Ifr2HQ%3D&amp;q_datetime_utc=2026-03-05T14%3A45%3A34&amp;ticket_price=1813&amp;quote_id=-6397435513952004249&amp;utid_state=1&amp;channel=iphone&amp;price_without_closed_user_group=2209&amp;tm_place_name=Cebu&amp;deeplink_data=eyJmaWVsZHMiOnsic2lnbmF0dXJlIjoiMjI1YWYzNWEzMzc2YTBiMjBiOTZmY2ZiMjcyMjFlNzkiLCJibG9ja19pZCI6IjMyNTM4MjEwMV8zMzg0MzkzMjBfMl8wXzBfNDQyODczIn19&amp;utid=2a83a74c-494c-ce9a-99b4-7455e0940936&amp;tm_stars=0&amp;client_id=skyscanner_app&amp;price_policy=2&amp;pre_redirect_id=42a290f3-be8f-a241-1d76-eec85f58aa73&amp;tm_city_code=CEBP&amp;max_price=1813&amp;guests=1&amp;request_id=42a290f3-be8f-a241-1d76-eec85f58aa73&amp;tm_country_code=PH</t>
  </si>
  <si>
    <t>Offering an outdoor swimming pool and an indoor pool, KC Studio 2 at Horizon 101 Cebu in Cebu City is close to Fuente Osmena Circle and Ayala Center Cebu. This 4-star apartment offers a 24-hour front desk and an elevator.</t>
  </si>
  <si>
    <t>Golden Valley Hotel</t>
  </si>
  <si>
    <t>www.skyscanner.com.ph/hotel_deeplink/4.0/PH/en-US/PHP/h_ad/115481532/2026-03-05/2026-03-06/hotel/hotel/hotels?legacy_provider_id=22&amp;rooms=1&amp;closed_user_group=general&amp;hb_data=kppKTRUu2uUQQGi-wbfG_l-xps3UN1R0x_07voGiZMkGdaXjMzflIfoEMmncdtIueLbdxnuDOkB--3WKKqZrw-1wRnCRQW42G4xlDGRzjnqHZ77WsICky1Uum8V3p2_RZ0HBhyLISydbG7Oa6gy_Norueso8xSOD8DNiIfhixneGs8-Et1YiO3t50ZVw09DnIqSFBULpy7dhoTNm0PysAq5jO1s9qPavSx161Ri1xS6QsiYNa-cP-hB5GhpDJaozWA03UN2HlbLlQx3VxQ1VagVogjvcQm9a6ktP4rWwrO5G9yxGqrYpCJSoumGrA9nUDa5wYihCRQO4G5Vfg6t5u2L0SiMAI__IE8euwvmXbSmi0ZtKi8Tf6rte9gvx1-05-CJ6USH3o039IwZyAFv07z5iHENMCmSsHbsA3Z9Bmksw&amp;q_datetime_utc=2026-03-05T14%3A44%3A34&amp;ticket_price=1072&amp;quote_id=4881397559023162569&amp;utid_state=1&amp;channel=iphone&amp;price_without_closed_user_group=4030&amp;tm_place_name=Cebu&amp;deeplink_data=eyJmaWVsZHMiOnsic2lnbmF0dXJlIjoiOTliN2MxMGFjZWJjMjAyY2I4ZGQwNjM4MmEyMDVjN2IifSwidXJsIjoiaHR0cHM6Ly93d3cuYWdvZGEuY29tL3BhcnRuZXJzL3BhcnRuZXJzZWFyY2guYXNweD9jaWQ9MTg0NjM4MyZoaWQ9MjUxODY4JmN1cnJlbmN5PVBIUCZjaGVja2luPTIwMjYtMDMtMDUmY2hlY2tvdXQ9MjAyNi0wMy0wNiZOdW1iZXJvZkFkdWx0cz0xJk51bWJlcm9mQ2hpbGRyZW49MCZSb29tcz0xJm1jaWQ9MzMyJm1hc3RlclJvb21JZD02NDY5MTE4Jm1wdD1lVWhWTUZBNEx6ZFpOSEJMUzJoNWVHbHhlRGRyU3pKdVRqSXdaQzltUnpSNFppOTRablJLTVdscmREQnViMjFuTDNsUE9YVnNjbTlOY0hwUFptaDZUa2hHUVZCeVUwa3ZXRXhxYXcmVG90YWxQcmljZT0xMDcyLjA5JlRvdGFsVGF4PTExNC44NiZUb3RhbEZlZT0wLjAwJlRvdGFsU3VyY2hhcmdlPTAmbWN1cj1QSFAifQ%3D%3D&amp;utid=15a11cb8-e4be-a4f3-872f-fa50e028ace5&amp;tm_stars=3&amp;client_id=skyscanner_app&amp;price_policy=2&amp;pre_redirect_id=358e75bd-873a-d4a4-7540-2f8321947177&amp;tm_city_code=CEBP&amp;max_price=3000&amp;guests=1&amp;request_id=358e75bd-873a-d4a4-7540-2f8321947177&amp;tm_country_code=PH</t>
  </si>
  <si>
    <t>10.298807, 123.898346</t>
  </si>
  <si>
    <t>Golden valley, Pelaez Street, Kamagayan, Cebu City, Central Visayas, 6000, Philippines</t>
  </si>
  <si>
    <t>parking, wifi, elevator, air_conditioning, non-smoking, internet_access, 24-hour_front_desk_service, smoking_areas, massage, iron, multilingual_staff, room_service, atm, restaurant, safe_deposit_box, car_rental, business_center, meeting_facilities, lounge, banquet_service, luggage_storage, airport_shuttle, photocopier, fax, concierge, wedding_facilities</t>
  </si>
  <si>
    <t>Golden Valley Hotel provides rooms in Cebu City near Fort San Pedro and Cebu Coliseum. With a shared lounge, the 2-star hotel has air-conditioned rooms with free WiFi, each with a private bathroom.</t>
  </si>
  <si>
    <t>Cozy Studio, Super Fast internet, Workspace and Washer</t>
  </si>
  <si>
    <t>www.skyscanner.com.ph/hotel_deeplink/4.0/PH/en-US/PHP/h_bc/212965928/2026-03-03/2026-03-04/hotel/hotel/hotels?legacy_provider_id=13&amp;rooms=1&amp;closed_user_group=apps&amp;hb_data=E3xKEk-VyxWbjKnULNr4p4pqs_cL57QynnSnxxB-xmOq3JQpwmi_pyl9JGHQw5DRJDODdhobsJ-__9dm7tkB_9LsQl5C9gGuXHUFqAyt2x32sc7NAEzdqJjNi1dwxp0gHTfT1BGwlvGOqhF60eoPl3vBBjA94rXa-yqFaampCqyfbKvViiF7m6ejGxhfSpryDss_a2P5h23lTvmk1499BVlAzoxhBtumsa5dG3eW9K2embvZ9NnH51VdOJCXOao2Wa18ViijqRI7beD0evI3ElQmxuTXDdpstEBc69inlJtL-4AepXjAhEbJmWrwO_eunExfny9XUGKCdg4Kl-RygZxIjZf06kMMMpRykReOarqq59Yl0xxIwoFpNwhZWR9bgUYRau713LqnitZTOJSM9HB4_XZ9ZPqurZhhlvGWjpC9NJl4gQ%3D%3D&amp;q_datetime_utc=2026-03-03T09%3A33%3A34&amp;ticket_price=1967&amp;quote_id=784612201883556958&amp;utid_state=1&amp;channel=iphone&amp;price_without_closed_user_group=2580&amp;tm_place_name=Cebu&amp;deeplink_data=eyJmaWVsZHMiOnsic2lnbmF0dXJlIjoiMTRmODEzY2I4MWE5OGQ2MjIwNWNlMzFjYmMyMzVmY2MiLCJibG9ja19pZCI6Ijg5MzQ3MjcwMV8zNTk3Mjc5NDhfMV8wXzBfNjM1OTExIn19&amp;utid=76d25d07-abdc-53a4-5e12-02e915719d35&amp;tm_stars=0&amp;client_id=skyscanner_app&amp;redirect_delay=1000&amp;price_policy=2&amp;pre_redirect_id=676eaa6b-8480-18be-0faf-49fa3153e82e&amp;tm_city_code=CEBP&amp;max_price=1967&amp;guests=1&amp;request_id=676eaa6b-8480-18be-0faf-49fa3153e82e&amp;tm_country_code=PH</t>
  </si>
  <si>
    <t>10.31947, 123.91308</t>
  </si>
  <si>
    <t>Tres Borces Padres Street, Holy Name, Luz, Cebu City, Central Visayas, 6000, Philippines</t>
  </si>
  <si>
    <t>Just a 15-minute walk from Ayala Center Cebu and one mile from SM City Cebu, Cozy Studio, super fast internet, workspace and washer features accommodations in Cebu City with a garden, a terrace, and a bar.</t>
  </si>
  <si>
    <t>Amber Hotel-Cebu</t>
  </si>
  <si>
    <t>www.skyscanner.com.ph/hotel_deeplink/4.0/PH/en-US/PHP/h_ct/218666683/2026-03-03/2026-03-04/hotel/hotel/hotels?legacy_provider_id=31&amp;rooms=1&amp;closed_user_group=apps&amp;hb_data=6k9FuIUGUihi4NPTGnKmb8HkiWbMCJqHDVaG_iQo5EdGnZP-KabDADYF0PpRIluR3QrD0LPPzrU4_-oMd_q5zuJyx2oORjWtQkM7rqhgzFSeETMuhtarIz8AOiX6nb_QhPsmdEeYUEy7c4BFOdNNATrNZ2NHohiw4WzzSAysYffQ9E-OJRhKEUqTlqZloAGX8Qs931s5UdL_BtodOha1S17_eDCImp-zmKZWB5CIzdZOL54HUufiXaF2F9busi7aHZZrKsLyYD6PEfGEm_XcCCUXKY0PcqJvbfvvUCbjP3oNVsPQQtlOBeIgcLXu4PfD9J_gPY7reCzTKF4HVaMf3m-On9yYdDd2fQI0A-ixRlBPCZZdeCI3WzTpltPV4WSl0EbmoLMZ7guGd9U1n-MCsYQ_Lm5Sxvf0ky__EW_RtQ%3D%3D&amp;q_datetime_utc=2026-03-03T09%3A33%3A33&amp;ticket_price=2279&amp;quote_id=-6731439020848497932&amp;utid_state=1&amp;channel=iphone&amp;price_without_closed_user_group=2923&amp;tm_place_name=Cebu&amp;deeplink_data=eyJmaWVsZHMiOnsic2lnbmF0dXJlIjoiMDg1OWEwNzM3MTA4NDUzMGI0ODEwYTFjYTE5Yjk5OGYifSwidXJsIjoiaHR0cHM6Ly9waC50cmlwLmNvbS9ob3RlbHMvcmVkaXJlY3Q%2FaG90ZWxpZD0xMTkzMDgwMTYmY2l0eT0zNTgzMSZBbGxpYW5jZWlkPTEyNjA3JnNpZD04ODg4MzImY2hlY2tpbj0yMDI2LTAzLTAzJmNoZWNrb3V0PTIwMjYtMDMtMDQmc2hvcHBpbmdpZD0wYmRhMDFiMmZmODU0NGM0YmIzOTQ0YjFkN2MyOTA2MiZhZHVsdD0xJmNoaWxkcmVuPTAmYWdlcz0mbGFuZ3VhZ2U9ZW5waCZsb2NhbGU9ZW5fUEgmcm9vbWlkPTE1NDcwMTU5NDAmc3dpZD0wJnBheT1QUCZmZ3Q9MSZpc19zcD1RMiZpc19zcD1NMiZjcm49MSZjdXJyPVBIUCZ3a3A9MSZzdGFuZD1INHNJQUFBQUFBQUFfd0FXQWVuLUNuc0tBaGdCRWdRSUFSQUFHbThJaEs3VzRRVVlBREFBT1BzUm1BSHdfZkU0cUFFQXVBRUN3QUVBMFFFVXJrZmhlazZlUU9FQmhldFJ1QjdPb1VEb0FZSFo2ZWNCaUFJZ2lRUUFBQUFBQUFBQUFLQUVDS29FREFqY0R4Rm1abVptWmg1MFFLb0VEQWphRHhGbVptWm1aaDUwUUtFRjdGRzRIb1UzaTBBYUlEQmlaR0V3TVdJeVptWTROVFEwWXpSaVlqTTVORFJpTVdRM1l6STVNRFl5SUFRb2xzS2F6UVpJQVZJR056STROVFpoV2h3S0ExQklVQkh4OUVwWmhqaS1QeG9EVUVoUUlmSDBTbG1HT0w0X1lnVmxibDlRU0dpNkZIQUJlQUNLQVFkSUFYZ0F5QUVCcWdFQThnRWlNR0prWVRBeFlqSm1aamcxTkRSak5HSmlNemswTkdJeFpEZGpNamt3TmpKZk1aSUNBVFNhQWdBQUFBRF9fd0VBQVBfX3NmVHdlaFlCQUFBIn0%3D&amp;utid=94e09634-193d-30e1-3537-410441080ad8&amp;tm_stars=3&amp;client_id=skyscanner_app&amp;redirect_delay=1000&amp;price_policy=2&amp;pre_redirect_id=45f4cabc-8b35-e10e-dfe4-60ca90f36ed5&amp;tm_city_code=CEBP&amp;max_price=2492&amp;guests=1&amp;request_id=45f4cabc-8b35-e10e-dfe4-60ca90f36ed5&amp;tm_country_code=PH</t>
  </si>
  <si>
    <t>10.311117, 123.891939</t>
  </si>
  <si>
    <t>Westpoint Inn, 297, Don Gil Garcia Street, Santa Cruz, Camputhaw, Cebu City, Central Visayas, 6000, Philippines</t>
  </si>
  <si>
    <t>Located in Cebu City, a 3-minute walk from Fuente Osmena Circle, Amber Hotel - Cebu has accommodations with a restaurant, free private parking and a bar. With free WiFi, this 3-star hotel offers a 24-hour front desk. Guests can enjoy city views.</t>
  </si>
  <si>
    <t>Bugoy Bikers Hostel</t>
  </si>
  <si>
    <t>www.skyscanner.com.ph/hotel_deeplink/4.0/PH/en-US/PHP/h_ad/160990109/2026-03-05/2026-03-06/hotel/hotel/hotels?legacy_provider_id=22&amp;rooms=1&amp;closed_user_group=apps&amp;hb_data=nbqERHP8eujWNLalbfnnEUvItcGcN4mRctDgOkntWRvT6ap57kNxn0nopobEXtBrwCYRomje_3s84RB9WfIuwOo1eRFG16wgBCy7U236n43Bzol8gXjKjnCWT1AKsOls5G8UWAISk_kxXxfLpG6vfpmkSZpBSF548pOdzqCpWlybAIu1NWRUHiby8cb_mwtKuick81Lzikk9QJerzNZJZfIN3bUOY2M7XxQHCDMWJQsrFADUZqgql6aW_LLi5UDU3fkodF5eUsaWZar8D3mlmavjsRwTpyDenSGrUEYe6SvpyzayDKGHfdgff7ysCjKyjycz6pN1xop4pqfi3zH1n6kKtwsQpxcUk4FXqUu8W6tAe7p3OBXQiGUjENsGIAdAjP9INKh2EsOhQePA9fqZXqxJxxoJuVUBJhzASn0wyY2q&amp;q_datetime_utc=2026-03-05T14%3A45%3A40&amp;ticket_price=800&amp;quote_id=-7513290782183518040&amp;utid_state=1&amp;channel=iphone&amp;price_without_closed_user_group=886&amp;tm_place_name=Cebu&amp;deeplink_data=eyJmaWVsZHMiOnsic2lnbmF0dXJlIjoiZWQ4ZjhlYjYxOTc3OWY4YjljOGI3YWJkOWNmMGJhMTIifSwidXJsIjoiaHR0cHM6Ly93d3cuYWdvZGEuY29tL3BhcnRuZXJzL3BhcnRuZXJzZWFyY2guYXNweD9jaWQ9MTg0NjM4MyZoaWQ9NzgyMDM4JmN1cnJlbmN5PVBIUCZjaGVja2luPTIwMjYtMDMtMDUmY2hlY2tvdXQ9MjAyNi0wMy0wNiZOdW1iZXJvZkFkdWx0cz0xJk51bWJlcm9mQ2hpbGRyZW49MCZSb29tcz0xJm1jaWQ9MzAzOCZtYXN0ZXJSb29tSWQ9MTIzNzg4ODMmbXB0PVZqSmpWa1ZtVms0dmRqbHJUemhrWmxoR2QzSnJWaXR2ZDFCYVJrczFLMVI2V0VwME16QnBjV015YVZjNFdHOURjVVZIWVhoYU5rRnVaMFZ3VjB4SldIbzFRM2x4SzJ4VWVFeFRhdyZUb3RhbFByaWNlPTgwMC4wMCZUb3RhbFRheD04NS43MSZUb3RhbEZlZT0wLjAwJlRvdGFsU3VyY2hhcmdlPTAmbWN1cj1QSFAifQ%3D%3D&amp;utid=51c8223b-7d86-1460-9853-22ffd2d27f4c&amp;tm_stars=0&amp;client_id=skyscanner_app&amp;price_policy=2&amp;pre_redirect_id=48952a70-65a4-c5ab-773a-77349651f618&amp;tm_city_code=CEBP&amp;max_price=800&amp;guests=1&amp;request_id=48952a70-65a4-c5ab-773a-77349651f618&amp;tm_country_code=PH</t>
  </si>
  <si>
    <t>10.33364, 123.89867</t>
  </si>
  <si>
    <t>Lahug, Cebu City, Central Visayas, 6000, Philippines</t>
  </si>
  <si>
    <t>Located in Cebu City, 1.9 miles from Ayala Center Cebu, Bugoy Bikers Hostel provides accommodations with a garden, free private parking, a shared lounge and a terrace. This 1-star hostel offers room service and a tour desk.</t>
  </si>
  <si>
    <t>Cuarto Hotels Cebu</t>
  </si>
  <si>
    <t>www.skyscanner.com.ph/hotel_deeplink/4.0/PH/en-US/PHP/h_ad/117819030/2026-03-05/2026-03-06/hotel/hotel/hotels?legacy_provider_id=22&amp;rooms=1&amp;closed_user_group=general&amp;hb_data=SzxSK09IwwdWGvOYQYZaLAqjeFs2uhhx-LhNZEljUTqjQSNUkwKqoD0d1ftUKX_grOXgqABDC2LWHn65D2vEoGiUMnDtP2nOw9kJE1Vb4euBjOpPrmhFtUl4ilZe5A5TdkHSUF9gboEpLoIBc0EDbDbds2l6WNChpA2QMAqq4y39SMeN1NGfcT-qkCTjUY3rC1V51qJFCsf15CxW_6Xs3nYyF8sG0I5ECfF5-W0QrJvuWM2NSOleb_ZK2egE9sLpvz1fMp5O-7cWiBm5GJZKLi0wCcGW9F-TLYPua24Ko9h-_VDFX34ywZ1UMEQ1HV8czzgVnOrOOGN7YuUqhiF0liiKCHgXmNnHHUn5TjoJLoQC_o_RQ9YfxkuGHGb-whOMpu9SmVoaHkeJq6fmbLUxL_gPU2qDaohtXExGbxpRa3Gg&amp;q_datetime_utc=2026-03-05T14%3A44%3A39&amp;ticket_price=2297&amp;quote_id=-4681737764544768529&amp;utid_state=1&amp;channel=iphone&amp;price_without_closed_user_group=8204&amp;tm_place_name=Cebu&amp;deeplink_data=eyJmaWVsZHMiOnsic2lnbmF0dXJlIjoiMDFlMjU3NmU0ZjYwMzlkNjZhM2E1NjNjMjEyMGRlMjgifSwidXJsIjoiaHR0cHM6Ly93d3cuYWdvZGEuY29tL3BhcnRuZXJzL3BhcnRuZXJzZWFyY2guYXNweD9jaWQ9MTg0NjM4MyZoaWQ9NDQzMTAyJmN1cnJlbmN5PVBIUCZjaGVja2luPTIwMjYtMDMtMDUmY2hlY2tvdXQ9MjAyNi0wMy0wNiZOdW1iZXJvZkFkdWx0cz0xJk51bWJlcm9mQ2hpbGRyZW49MCZSb29tcz0xJm1jaWQ9MzMyJm1hc3RlclJvb21JZD0zMzU0MDg5Jm1wdD1jMkY2ZG00eFVtRTRVWHAyZFhodE4yeEhPRGx3ZG5wNVFrYzNUMGRCTlhkeFpVTnlTVXMwYkN0bU5ESkZOV1ZoUlRRNVdFdDFhMHBsZDNoSU4wRk5jMHBNWkd0elkwNVJWbVp3TVEmVG90YWxQcmljZT0yMjk3LjAwJlRvdGFsVGF4PTIyNy45MyZUb3RhbEZlZT0xOTcuNzgmVG90YWxTdXJjaGFyZ2U9MCZtY3VyPVBIUCJ9&amp;utid=49bc09be-4fc7-311c-63c6-808d7398effb&amp;tm_stars=0&amp;client_id=skyscanner_app&amp;price_policy=2&amp;pre_redirect_id=c7494bd0-de8d-946c-a18c-25edda17ae54&amp;tm_city_code=CEBP&amp;max_price=4948&amp;guests=1&amp;request_id=c7494bd0-de8d-946c-a18c-25edda17ae54&amp;tm_country_code=PH</t>
  </si>
  <si>
    <t>10.311299, 123.892052</t>
  </si>
  <si>
    <t>Don Gil Garcia Street, Santa Cruz, Camputhaw, Cebu City, Central Visayas, 6000, Philippines</t>
  </si>
  <si>
    <t>Cuarto Hotel provides flawless service and all the necessary facilities for visitors. Remain linked during your visit by utilizing the complimentary internet access available. Prior to your check-in date, you can arrange airport transportation services, guaranteeing a seamless and efficient experience for both arrival and departure.Experience the wonders of Cebu with ease by utilizing the services provided at shuttle. The hotel offers complimentary parking for guests who arrive with their own mode of transport. Effortlessly plan your daily activities and travel requirements with concierge service, luggage storage and safety deposit boxes provided by the front desk services. Securing passes to the city's top attractions is simple with the hotel's ticket service and tours. During leisurely days and evenings, in-room amenities such as 24-hour room service and room service enable you to maximize your stay in the room. For minor or impromptu requirements, the convenience stores can promptly cater to them without the necessity of stepping out from the hotel.The hotel is completely smoke-free. In limited designated zones, smoking is exclusively permitted. Crafted for coziness, every guestroom provides an array of features, guaranteeing a tranquil night's sleep while maintaining the level of comfort.For a more enjoyable stay, select rooms at hotel are equipped with linen service, blackout curtains and air conditioning.For certain chosen rooms, guests can enjoy in-room amusement like daily newspaper, television and cable TV as a part of their stay.Rest assured that your hydration needs will be met, as some guestrooms are equipped with a refrigerator, bottled water, a coffee or tea maker and mini bar. It is worth noting that certain guest bathrooms feature a hair dryer, toiletries and bathrobes for your convenience. Begin your day on a delightful note with a scrumptious complimentary breakfast, consistently served at Cuarto Hotel.Begin your holiday mornings right with your essential cup of coffee, offered daily at the cafe on-site.During your visit, indulge in a range of delightful culinary choices at hotel to enhance your experience.Experience unparalleled comfort as groceries can be brought right to your room at Cuarto Hotel through their distinctive delivery assistance. During your stay at hotel, an array of engaging activities and amenities guarantees a delightful experience.Treat and spoil yourself by taking a trip to massage.</t>
  </si>
  <si>
    <t>Luxe Condo Near IT Park &amp; Waterfront - Free use of Pool, Gym and Sauna</t>
  </si>
  <si>
    <t>www.skyscanner.com.ph/hotel_deeplink/4.0/PH/en-US/PHP/h_bc/222993547/2026-03-03/2026-03-04/hotel/hotel/hotels?legacy_provider_id=13&amp;rooms=1&amp;closed_user_group=apps&amp;hb_data=BsYTWT9_IrVEieNi5NXUkKgw4kaJWGfMToUfVCPZiylfc4K7FlMISCZKu-y0gV6qggUOCdQ5iYF7Skk61fPu3R5qm7Mytn67ObMnnwOjaO_iVYEEPf9KCumuKgnKNt00_poStWrwQk30ftFzlHsxwC3RfpBZ7tD_-ceJodPCK5LyKixGmZE5BMppUPvOrQZMjBiUiOdTB7dvC0QcMJzA7rOkETFR0NzPqNra4BP4okQLyAdjjkaluyaQ2WBswV7Vs90cgaCES4qq2E7RscVIU1rq7lTDV5SZzFkO6iOgOywjp_6bLPjA_vUEw5t2L0ElyblcxtpDWuzAbFtmBxzfaHJqaGReVCOOlsdDmZ-6Jjgy16wEFW6RnyNi87T8uHnNN5S5nyad3mAKasl0HB09oGXg4_zj2rflQKkY_rCJv8ZuxcjtLQ%3D%3D&amp;q_datetime_utc=2026-03-03T09%3A33%3A45&amp;ticket_price=2495&amp;quote_id=1364963638176264618&amp;utid_state=1&amp;channel=iphone&amp;price_without_closed_user_group=3490&amp;tm_place_name=Cebu&amp;deeplink_data=eyJmaWVsZHMiOnsic2lnbmF0dXJlIjoiMmU0MTljNDMwMjlkNzJkNGExZjVhMjdiMWI5ODg1MzciLCJibG9ja19pZCI6IjEyNzg4MDUxMDNfNDAwNzc3NTE1XzJfMF8wIn19&amp;utid=5dbcf036-1df4-ffbd-202e-69a4a07cf765&amp;tm_stars=0&amp;client_id=skyscanner_app&amp;redirect_delay=1000&amp;price_policy=2&amp;pre_redirect_id=84d0cbe9-eabf-a7b2-7202-f9e896b72604&amp;tm_city_code=CEBP&amp;max_price=2680&amp;guests=1&amp;request_id=84d0cbe9-eabf-a7b2-7202-f9e896b72604&amp;tm_country_code=PH</t>
  </si>
  <si>
    <t>10.331, 123.90309</t>
  </si>
  <si>
    <t>A good location for a hassle-free stay in Cebu City, Luxe Condo near IT Park &amp; Waterfront - BE Residences Lahug is a condo hotel surrounded by views of the mountain.</t>
  </si>
  <si>
    <t>www.skyscanner.com.ph/hotel_deeplink/4.0/PH/en-US/PHP/h_fd/130399099/2026-03-03/2026-03-04/hotel/hotel/hotels?legacy_provider_id=927050&amp;rooms=1&amp;closed_user_group=mobile&amp;hb_data=mQo6BW0P9kUgXaVkqqkwreD8SiITMuzZ5dGmR_FdHlt0G8RopyN0xDzZe5g7JdiIp5SNKUlwOuokmtsuOLCLZD0rXjwD8CdaV34LtPkuDeHDUSfYhB_2-A0YEl-NCh7qvjJE67A5EY8s0DvRsk_JxSfnGEBeKp0V7R9aDUliAUREXNHwyBTSq-CKUmTsMSc4C1LYrejG5idl-O_Eqk0YGgemxOr9N2t9yzv3scHuuyGhI-DT_mVpmh9Z5LaDtNTxKvBhvFuH-rRQmcbG7N7m0U9P6m6YhV-RKu0MJWTRbQl-jdyr97H9UIfrq-p6vH8Y_0eIq6Xv-AZbsgeKZc8WhYE-bysIKjS5-FN1RGVLxTf-Uih2iduuf0oiJitS2QkwT1p6CExuEuvLXKKF5-t7XwrIPHF1Csb3LU2mLRM4lh3F5A%3D%3D&amp;q_datetime_utc=2026-03-03T09%3A33%3A50&amp;ticket_price=2670&amp;quote_id=-3821658244941092640&amp;utid_state=1&amp;channel=iphone&amp;price_without_closed_user_group=5802&amp;tm_place_name=Cebu&amp;deeplink_data=eyJmaWVsZHMiOnsic2lnbmF0dXJlIjoiZjIzNDc3NmQ5MGYyNGJiN2JmNTBjYjYxYjFiMzRjOTAifSwidXJsIjoiaHR0cHM6Ly9kZWFscy52aW8uY29tP3NpZz1hMzRmMDk5YmYyNjlkZTAxMDFkMDVjMDY2MGY0MThhMDU1ZDMyZjVhYzEzNDE5Y2Y2OWRjODE5ZGFhNWEwOWI2MmQzNDM2MzEzNjM3MzYzMzM1MzAmc2lnLWlzcz1tZXRhJnR1cmw9aHR0cHMlM0ElMkYlMkZ2aW8uY29tJTJGSG90ZWwlMkZTZWFyY2glM0ZjaGVja0luJTNEMjAyNi0wMy0wMyUyNmNoZWNrT3V0JTNEMjAyNi0wMy0wNCUyNmN1cnJlbmN5JTNEUEhQJTI2ZXB2JTNETVM0eSUyNmVzZCUzREh4bTdNRTRjYk56TlhKOVZsV0RFTHhOUm1sVGVibXJCR0pLTmQxeGVMYXJlNUtnTHB2T25tR2h2ZFl3amRXeGw3b3JLQmpuZ0xEcWc5V2E1YkhwTjhxdEttZkI2MzZZNGRWVlpUSzZGTGhYc2R0N1pmdVElMjUzRCUyNmZvcmNlQ3VycmVuY3lDaGFuZ2UlM0QxJTI2Zm9yY2VMYW5ndWFnZUNoYW5nZSUzRDElMjZob3RlbElkJTNEMjE3NjYzMjMlMjZsYWJlbCUzRHNyYyUyNTNEc2t5c2Nhbm5lciUyNTI2dWNvdW50cnklMjUzRFBIJTI1MjZ1ZGV2aWNlJTI1M0Rtb2JpbGUlMjUyNmhvdGVsJTI1M0QyMTc2NjMyMyUyNTI2ZGF5JTI1M0QzJTI1MjZtb250aCUyNTNEMDMlMjUyNnllYXIlMjUzRDIwMjYlMjUyNmxvcyUyNTNEMSUyNTI2b2ZmZXJpZCUyNTNEb1I2U0NYNk9nOGM0JTI1MjZwcmljZSUyNTNEMjY3MC4yMSUyNTI2Y3VycmVuY3klMjUzRFBIUCUyNTI2dXNlcmxhbmclMjUzRGVuJTI1MjZfdGglMjUzRDcyMjZmZTQyNTdiYTE2NjM3OWQ5MWRmMmZlYzVhMDgzYjdmZTY1MjEyMGRhZmVjMSUyNTI2ZHRzJTI1M0QxNzcyNTI5MjIxJTI1MjZvbHV0JTI1M0QxNzcyNTI3ODk0JTI1MjZjYW5QYXlMYXRlciUyNTNEZmFsc2UlMjUyNnJlcXVlc3RVc2VyR3JvdXAlMjUzRCUyNTI2b2ZmZXJVc2VyR3JvdXAlMjUzRHB1YmxpYyUyNmxhbmclM0RlbiUyNm90aSUzRDlHY05kZkVJWlVVJTI2cHJlZmVycmVkUmF0ZSUzRDI2NzAuMjElMjZwcm9maWxlJTNEcjJkMm03M2tuOCUyNnJvb21zJTNEMSUyNnRva2VuJTNEN2ZlMjc2JTI2dXNlckNvdW50cnklM0RQSCUyNnV0bV9jYW1wYWlnbiUzRHNreXNjYW5uZXIlMjZ1dG1fbWVkaXVtJTNEY3BjJTI2dXRtX3NvdXJjZSUzRHNreXNjYW5uZXIifQ%3D%3D&amp;utid=998c264d-3d36-33f9-d944-2f8735f6d7cd&amp;tm_stars=3&amp;client_id=skyscanner_app&amp;redirect_delay=1000&amp;price_policy=2&amp;pre_redirect_id=d0af9825-f089-c346-52ed-936e65e79e62&amp;tm_city_code=CEBP&amp;max_price=5220&amp;guests=1&amp;request_id=d0af9825-f089-c346-52ed-936e65e79e62&amp;tm_country_code=PH</t>
  </si>
  <si>
    <t>www.skyscanner.com.ph/hotel_deeplink/4.0/PH/en-US/PHP/h_ct/212595533/2026-03-03/2026-03-04/hotel/hotel/hotels?legacy_provider_id=31&amp;rooms=1&amp;closed_user_group=general&amp;hb_data=S0quQJlAJmamOHB_FIxNRLByR7wKc_iszhtnlTaSben8CEY2RVKm48JdXnT2Hxnxh0lJdSZ9pnS3LAUI0O89Fhzhs-BzXxlF6fCdvCqhsqQByoaXSgZl1xjf7FNKaXvskW-YIyFq-h830KgKqDT5oF2zij6f6T0WPMFOfDMzFBsBEdaKmitaFFZpuM30j_vkgPOY4VueDbXHuLGMrGP-yo0VIxWTY9YQouT4TgwSMxYXM2DK8-1eUAvijG3xF3Jy_hZUPF7Bt_M-uwRH0JuUsPKwVm3CzKLT1d70uJ35jfZVltfu-w-UBIHVOfz3zjxdn6-6JLTnpMYIl7cQtGgPnBvzti3ZQ7LGm71dpTOAIuSJ3ThP0HEPz6djPC8nUy2PQqQd7AjkekSGidhosXwJW3ssCiDbahLL_YhjDyXzmg%3D%3D&amp;q_datetime_utc=2026-03-03T09%3A35%3A00&amp;ticket_price=2249&amp;quote_id=-1074896973200320076&amp;utid_state=1&amp;channel=iphone&amp;price_without_closed_user_group=8326&amp;tm_place_name=Cebu&amp;deeplink_data=eyJmaWVsZHMiOnsic2lnbmF0dXJlIjoiMzE1MWZjYTA4MmRlYTVhNGY4ZDE0NjQwYTZmZDUzMjUifSwidXJsIjoiaHR0cHM6Ly9waC50cmlwLmNvbS9ob3RlbHMvcmVkaXJlY3Q%2FaG90ZWxpZD05MjY1MDkyNiZjaXR5PTM1ODMxJkFsbGlhbmNlaWQ9MTI2MDcmc2lkPTg4ODgzMiZjaGVja2luPTIwMjYtMDMtMDMmY2hlY2tvdXQ9MjAyNi0wMy0wNCZzaG9wcGluZ2lkPWM2ZDg4ZTAzM2YyODQzYWE4OTY1NTMxYjc2MWRiYzA0JmFkdWx0PTEmY2hpbGRyZW49MCZhZ2VzPSZsYW5ndWFnZT1lbnBoJmxvY2FsZT1lbl9QSCZyb29taWQ9MTY4ODQ0MTEzNiZzd2lkPTAmcGF5PVBQJmZndD0xJmNybj0xJmN1cnI9UEhQJndrcD0xJnN0YW5kPUg0c0lBQUFBQUFBQV93RF9BQURfQ2wwS0FoZ0JFZ1FJQVJBQUdsRUlzS0tPcFFZWUFEQUFPSkVTbUFHdS01WXNxQUVBdUFFQ3dBRUEwUUdhbVptWm1lbWRRT0VCcEhBOUN0ZVNvVURvQWR1MmtLMEJpQUlnaVFRQUFBQUFBQUFBQUtBRUFLRUZGSzVINFhwSWQwQWFJR00yWkRnNFpUQXpNMll5T0RRellXRTRPVFkxTlRNeFlqYzJNV1JpWXpBMElBUW9sc0thelFaSUFWSUdZV0U1WVdGbVdod0tBMUJJVUJIeDlFcFpoamktUHhvRFVFaFFJZkgwU2xtR09MNF9ZZ1ZsYmw5UVNHaTZGSEFCZUFDS0FRZElBWGdBeUFFQnFnRUhDZ013TWpJUUF2SUJJbU0yWkRnNFpUQXpNMll5T0RRellXRTRPVFkxTlRNeFlqYzJNV1JpWXpBMFh6Q1NBZ0UwbWdJQUFBQUFfXzhCQUFEX18yVHB0UG5fQUFBQSJ9&amp;utid=89d6905c-e196-c651-94b7-0b452cf5b038&amp;tm_stars=3&amp;client_id=skyscanner_app&amp;redirect_delay=1000&amp;price_policy=2&amp;pre_redirect_id=902c2641-d731-f9d9-99cc-b5facb41bb36&amp;tm_city_code=CEBP&amp;max_price=5396&amp;guests=1&amp;request_id=902c2641-d731-f9d9-99cc-b5facb41bb36&amp;tm_country_code=PH</t>
  </si>
  <si>
    <t>www.skyscanner.com.ph/hotel_deeplink/4.0/PH/en-US/PHP/h_r1/71783459/2026-03-05/2026-03-06/hotel/hotel/hotels?legacy_provider_id=927481&amp;rooms=1&amp;closed_user_group=general&amp;hb_data=gi4LHtPPwCmkdBD7wtEmS_OegThWgity4tfoGm8gtI-pGPbCjAElfrYhmELdxEAhC-lozBfaCbB2ugN3d5Qdht1r12OvvRNnxrzsKQxPRjx5g_PZju1cLGjc9VxhBBoyDjtBIkFLsip5nAnrBV1M8KfmJdFlDLX27SrCpBj1Cl24wkG67PkRccZFqZmQQHN2P6cWyshRpRQ04reaXWefCLH7pHyitSj-3l0wHHdQ8H3xp2DxfPRzVFBeQ_rkVSTULFBgPWyHmo_sPnGLqybL-o22gZ4%3D&amp;q_datetime_utc=2026-03-05T14%3A44%3A46&amp;ticket_price=7002&amp;quote_id=-8350556456230655429&amp;utid_state=1&amp;channel=iphone&amp;price_without_closed_user_group=15582&amp;tm_place_name=Cebu&amp;deeplink_data=eyJmaWVsZHMiOnsic2lnbmF0dXJlIjoiY2QyN2FkNjZhOTNjNGQ2MmMwNWFmNjE0NjZlOGUwZDgifSwidXJsIjoiaHR0cHM6Ly9waC50cmlwLmNvbS9ob3RlbHMvcmVkaXJlY3Q%2FaG90ZWxpZD05OTI4ODUmY2l0eT0zNTgzMSZBbGxpYW5jZWlkPTEyNjA3JnNpZD04ODg4MzImY2hlY2tpbj0yMDI2LTAzLTA1JmNoZWNrb3V0PTIwMjYtMDMtMDYmc2hvcHBpbmdpZD03MjM1ZWVmMzYyZmY0Y2YwYWNlYTA4OWI0YjMwNTYwZCZhZHVsdD0xJmNoaWxkcmVuPTAmYWdlcz0mbGFuZ3VhZ2U9ZW5waCZsb2NhbGU9ZW5fUEgmcm9vbWlkPTE1NDg4NTA3OTMmc3dpZD0wJnBheT1QUCZmZ3Q9MSZjcm49MSZjdXJyPVBIUCZ3a3A9MSZzdGFuZD1INHNJQUFBQUFBQUFfd0FCQWY3LUNsOEtBaGdCRWdRSUFSQUFHbE1JNmF6RzRnVVNBVEVZQUREWUNEaUxYNWdCOWN3OHFBRUF1QUVCd0FFQjBRSHNVYmdleFgtOFFPRUJjVDBLMTBPLXdFRG9BY1g2c3dLSUFpQ0pCQUFBQUFBQUFBQUFvQVFBb1FVQUFBQUFBQUFBQUJvZ056SXpOV1ZsWmpNMk1tWm1OR05tTUdGalpXRXdPRGxpTkdJek1EVTJNR1FnQkNqaW9LYk5Ca2dCVWdZek1UYzNaRFphSEFvRFVFaFFFVWNEZUFza0tMNF9HZ05RU0ZBaFJ3TjRDeVFvdmo5aUJXVnVYMUJJYUx3VWNBRjRBSW9CQjBnQmVBRElBUUdxQVFjS0F6QXhNUkFCOGdFaU56SXpOV1ZsWmpNMk1tWm1OR05tTUdGalpXRXdPRGxpTkdJek1EVTJNR1JmTUpJQ0FUU2FBZ0FBQUFEX193RUFBUF9fNzBJcUJ3RUJBQUEifQ%3D%3D&amp;utid=cfe036dd-2f73-8ef8-5663-18d032e8a40d&amp;tm_stars=5&amp;client_id=skyscanner_app&amp;price_policy=2&amp;pre_redirect_id=a7676fca-d0b9-f04f-e547-f4cf2c1d160d&amp;tm_city_code=CEBP&amp;max_price=13079&amp;guests=1&amp;request_id=a7676fca-d0b9-f04f-e547-f4cf2c1d160d&amp;tm_country_code=PH</t>
  </si>
  <si>
    <t>www.skyscanner.com.ph/hotel_deeplink/4.0/PH/en-US/PHP/h_bc/223212952/2026-03-03/2026-03-04/hotel/hotel/hotels?legacy_provider_id=13&amp;rooms=1&amp;closed_user_group=apps&amp;hb_data=2iMbQh9H8l1C21M5Gn7Hr18Rjsycz1qz7DjwqvI5TigaEFCH7upc_Ro7igcsQs6PSS55D7SmtxlhoqUTYCXwKt2AE3szH5swJsAoJwhHASxL2CxsAyWthkj05MmRjoaQ9gxvLg3Sbcxg-oYySdXC6E2CAwuKsD3Gg0ny1SOHqPzJ8xkeyhtHfUW3tHC8Pmh5sEwTmGemGq0korZ-IaCMxJFQaJ-nU1l_sJCyT1Z8wZZ58756uW8zfWPZv1DEbzlbpEPO0uLKxlUKCLXtQXiluneA4Xn7UyzXvrT7R1gmQldqrD7eSHua-tIAEBllDBypG6YAuudgWMlkoLx1lFMcmiuWluLoQuU9Vq9uU1so2ZaNkbZgkSbLYen_YkU7IM9GoPvx7bNCkdVDW09lYIMddT6L1A_KgIvBiotWfhRvsjamJZFVqw%3D%3D&amp;q_datetime_utc=2026-03-03T09%3A33%3A52&amp;ticket_price=1711&amp;quote_id=4046279080271365556&amp;utid_state=1&amp;channel=iphone&amp;price_without_closed_user_group=2844&amp;tm_place_name=Cebu&amp;deeplink_data=eyJmaWVsZHMiOnsic2lnbmF0dXJlIjoiZTZhY2QwY2Y1OGQ3ZGE1NzBjMGIxZTM2MjUwOWIxZWIiLCJibG9ja19pZCI6IjEzNzg5MjgyMDZfNDEwMDE3MzU5XzBfMl8wIn19&amp;utid=548d47e0-e87e-4ec9-55c7-f0e283f9a921&amp;tm_stars=3&amp;client_id=skyscanner_app&amp;redirect_delay=1000&amp;price_policy=2&amp;pre_redirect_id=ee974690-edf0-e353-6af8-48059cec7aa9&amp;tm_city_code=CEBP&amp;max_price=3691&amp;guests=1&amp;request_id=ee974690-edf0-e353-6af8-48059cec7aa9&amp;tm_country_code=PH</t>
  </si>
  <si>
    <t>www.skyscanner.com.ph/hotel_deeplink/4.0/PH/en-US/PHP/h_fd/212344103/2026-03-03/2026-03-04/hotel/hotel/hotels?legacy_provider_id=927050&amp;rooms=1&amp;closed_user_group=mobile&amp;hb_data=f6hwRZd97cH3dlBnbybn-XYu2ZrmZK5JIUn4Z_WV0ccaru046Ko3TUqyAUssSNCZgfW_Z5Qfzlb9FZHHer5nzH70dinjc7ks44CetLWzmUhz-m-JzIyAkvuWHCh_F28Y9kRDm14ByBECWEWBjqtacY2fydeLNfS3pJdGHZagoAevObq7wF-jRxjGBbHWJokt30zrhCJ2DDiUEW6RLFX1QFooA4DtyM2J620DWCiaCsbaXswB4X2__oviJdHfHOlA4M4hmXh7wGLsSUv9oUOBzf_ASl7YYGkv-T2__aKIpQyPdyS6f-LVoV5zcfe5UcS1mv9ZWfoZD0VVSXNPc597Z-KF9R1dmTd1LbDp4HG98nJoAVTewtEb1Lg3wPXk86Co4jRI-9f8imXXP0Vk83T0hNQyTWQQH2iOvNbK2LOnR7Hgxg%3D%3D&amp;q_datetime_utc=2026-03-03T09%3A33%3A56&amp;ticket_price=4656&amp;quote_id=954009796898709378&amp;utid_state=1&amp;channel=iphone&amp;price_without_closed_user_group=5401&amp;tm_place_name=Cebu&amp;deeplink_data=eyJmaWVsZHMiOnsic2lnbmF0dXJlIjoiY2JlYjQ3NDViOGFjMDBlMTZkMmY1MjZhY2E2NDFhZTcifSwidXJsIjoiaHR0cHM6Ly9kZWFscy52aW8uY29tP3NpZz1kMGNjNjE2ZDQzNjNiNmQzNmU0YTFkYjMzODg2M2IzYjQ0ZmY1YTU4ZWIyNTQ5NjNjMTFhZDI3OWE4NDE4YzRjMzEzODM3MzAzNzMzMzQzODMyMzcmc2lnLWlzcz1tZXRhJnR1cmw9aHR0cHMlM0ElMkYlMkZ2aW8uY29tJTJGSG90ZWwlMkZTZWFyY2glM0ZjaGVja0luJTNEMjAyNi0wMy0wMyUyNmNoZWNrT3V0JTNEMjAyNi0wMy0wNCUyNmN1cnJlbmN5JTNEUEhQJTI2ZXB2JTNETVM0eSUyNmVzZCUzRGgxMHVLdF9qd2hOM3d2UTlsZE1EWDZVMkhSb1djXy1UMTdHQU8yRE80SUZXMTVydFAzdU90RzlkWTJubVhLaldsWWsxMHV2YnduWE5qVnVWSVBMMVpoX1VUOVVLdmtpY19rdTBCY1NPZlZIMkt3UlItVHdVa2FwRHpxdXlyenAtUmclMjUzRCUyNTNEJTI2Zm9yY2VDdXJyZW5jeUNoYW5nZSUzRDElMjZmb3JjZUxhbmd1YWdlQ2hhbmdlJTNEMSUyNmhvdGVsSWQlM0QyMTQxNjQ1OSUyNmxhYmVsJTNEc3JjJTI1M0Rza3lzY2FubmVyJTI1MjZ1Y291bnRyeSUyNTNEUEglMjUyNnVkZXZpY2UlMjUzRG1vYmlsZSUyNTI2aG90ZWwlMjUzRDIxNDE2NDU5JTI1MjZkYXklMjUzRDMlMjUyNm1vbnRoJTI1M0QwMyUyNTI2eWVhciUyNTNEMjAyNiUyNTI2bG9zJTI1M0QxJTI1MjZvZmZlcmlkJTI1M0RvZkM5eU40LVpTZFUlMjUyNnByaWNlJTI1M0Q0NjU2LjAzJTI1MjZjdXJyZW5jeSUyNTNEUEhQJTI1MjZ1c2VybGFuZyUyNTNEZW4lMjUyNl90aCUyNTNEMzhlNjE0MTkyN2Q3MDNkYTAwZDMyNmM2ZjZmZGEyYWY4NTNjZDc5ZGNiMjgwZDA2JTI1MjZkdHMlMjUzRDE3NzI1Mjc4OTclMjUyNm9sdXQlMjUzRDE3NzI1Mjc4OTYlMjUyNmNhblBheUxhdGVyJTI1M0RmYWxzZSUyNTI2cmVxdWVzdFVzZXJHcm91cCUyNTNEJTI1MjZvZmZlclVzZXJHcm91cCUyNTNEcHVibGljJTI2bGFuZyUzRGVuJTI2b3RpJTNELTBiRFp1Tm9sa1ElMjZwcmVmZXJyZWRSYXRlJTNENDY1Ni4wMyUyNnByb2ZpbGUlM0RyMmQybTcza244JTI2cm9vbXMlM0QxJTI2dG9rZW4lM0Q3ZmUyNzYlMjZ1c2VyQ291bnRyeSUzRFBIJTI2dXRtX2NhbXBhaWduJTNEc2t5c2Nhbm5lciUyNnV0bV9tZWRpdW0lM0RjcGMlMjZ1dG1fc291cmNlJTNEc2t5c2Nhbm5lciJ9&amp;utid=4fb07d04-bf82-d5af-b250-8814ba4e4b91&amp;tm_stars=4&amp;client_id=skyscanner_app&amp;redirect_delay=1000&amp;price_policy=2&amp;pre_redirect_id=fae1e8a0-88f0-54f6-3640-41b6e81a33ee&amp;tm_city_code=CEBP&amp;max_price=10685&amp;guests=1&amp;request_id=fae1e8a0-88f0-54f6-3640-41b6e81a33ee&amp;tm_country_code=PH</t>
  </si>
  <si>
    <t>www.skyscanner.com.ph/hotel_deeplink/4.0/PH/en-US/PHP/h_xp/200512810/2026-03-03/2026-03-04/hotel/hotel/hotels?legacy_provider_id=1&amp;rooms=1&amp;closed_user_group=mobile&amp;hb_data=IU1j6U--ALcOde-LK2RhRXCPOFUMXu4ZzkeZfjcrm_Rd9vtRyqFywiwrAz9jNNZZe1ba1OTlWjlkV-fU0lMR7BzMKY_ATpoDgJYupYDvksNypC4zlh9oCGuscet8RuB2ITUmahf9I0TyPCKvLkf_-wyYLTg4FT6VxYPuUFB51oKONhVKFxmy-e9Y6A4DF8pqao_VhaHcbUPDd1uThq-1ODfJLnG4njXAmYYItOB7fmKGSWmgGOwXE3vMTaDDtsIPvVXmt8hWy9WLzN85I86l1_KN_6Q%3D&amp;q_datetime_utc=2026-03-03T09%3A33%3A56&amp;ticket_price=2589&amp;quote_id=6654799220078472325&amp;utid_state=1&amp;channel=iphone&amp;price_without_closed_user_group=2875&amp;tm_place_name=Cebu&amp;deeplink_data=eyJmaWVsZHMiOnsic2lnbmF0dXJlIjoiOWE5NjI3ZDQwNDRjNWY1Zjc1MjZmMWZkMTY5MGMzNTcifSwidXJsIjoiaHR0cHM6Ly93d3cuZXhwZWRpYS5jb20ucGgvSG90ZWwtU2VhcmNoP3RwaWQ9NjgmbXBlPTE3NzI1Mjc4OTMmZW5kRGF0ZT0yMDI2LTAzLTA0JmFkdWx0cz0xJmxvY2FsZT1lbl9VUyZjaGlkPTRiZjZlMGYxLWNlMTItNGNmNC04OGExLTI5Nzk5NGEzNTdjNSZlYXBpZD00NjIzMCZtY3RjPTMmc3RhcnREYXRlPTIwMjYtMDMtMDMmbXBkPUdCUCZtcG49MjE5OTEwNDcyJmN1cnJlbmN5PUdCUCZyYXRlcGxhbmlkPTI4NjExMzA0NiZtcG09MjQmbXBwPTEmbXBvPUVDJnNlbGVjdGVkPTI0MDQzNDg3Jm1wYj01LjAwJm1wcT0yOS41NyZtcGE9MjguMTYifQ%3D%3D&amp;utid=eabf8e42-7fce-f851-1f88-95efcc77d803&amp;tm_stars=4&amp;client_id=skyscanner_app&amp;redirect_delay=1000&amp;price_policy=2&amp;pre_redirect_id=f17ac935-fb7d-7746-3271-23f6deda9c4c&amp;tm_city_code=CEBP&amp;max_price=3010&amp;guests=1&amp;request_id=f17ac935-fb7d-7746-3271-23f6deda9c4c&amp;tm_country_code=PH</t>
  </si>
  <si>
    <t>www.skyscanner.com.ph/hotel_deeplink/4.0/PH/en-US/PHP/h_xp/46968116/2026-03-05/2026-03-06/hotel/hotel/hotels?legacy_provider_id=1&amp;rooms=1&amp;closed_user_group=mobile&amp;hb_data=cI-HWhBRCidrG49fpEEsFYY1K5fYWuSyOxQ5jasC0rUHRCBJzlsHmgtXW3WRUsljjY-U-YPrOVwu0jcZdDFWvujPaRcX0SwpuhmVgWNAINKpjwTkagBDTBj9OenrFEYL3VIXcjUnWfufEMMGxSLF78oTgBfcEAdH9JoFo5hcTRDuJFYV8h30w9fmODaLhkL4G2GvmQj94PaGmZAUnB1Z75nxbsOT9V_dyqQCeLgrTvCfFaYhq1Rh9PIZQ5zfjmnutgfw7ZOJW413sZlPWGVuuoJItR4%3D&amp;q_datetime_utc=2026-03-05T14%3A44%3A49&amp;ticket_price=5054&amp;quote_id=-230873272174735090&amp;utid_state=1&amp;channel=iphone&amp;price_without_closed_user_group=5615&amp;tm_place_name=Cebu&amp;deeplink_data=eyJmaWVsZHMiOnsic2lnbmF0dXJlIjoiZjkyM2M5ZDc3ZWQxMDg3NWQzYTRiMWFkOGMwM2UzMDcifSwidXJsIjoiaHR0cHM6Ly93d3cuZXhwZWRpYS5jb20ucGgvSG90ZWwtU2VhcmNoP3RwaWQ9NjgmbXBlPTE3NzI3MjE2NjgmZW5kRGF0ZT0yMDI2LTAzLTA2JmFkdWx0cz0xJmxvY2FsZT1lbl9VUyZjaGlkPTc1MmJkNGEzLTdjZGYtNGExZS04ZTkxLTBlOTU3NjQzYjg1NCZlYXBpZD00NjIzMCZtY3RjPTMmc3RhcnREYXRlPTIwMjYtMDMtMDUmbXBkPUdCUCZtcG49MjkyNjA5JmN1cnJlbmN5PUdCUCZyYXRlcGxhbmlkPTIwMTA3MTY2NiZtcG09MjQmbXBwPTEmbXBvPUVDJnNlbGVjdGVkPTE0NTUwMTcmbXBiPTYuOTQmbXBxPTU3Ljg1Jm1wYT01Ny44NSJ9&amp;utid=7fba551f-830b-183d-2552-720353e90179&amp;tm_stars=5&amp;client_id=skyscanner_app&amp;price_policy=2&amp;pre_redirect_id=598fd88e-fa1f-bbd7-e168-764d8974d9c6&amp;tm_city_code=CEBP&amp;max_price=10275&amp;guests=1&amp;request_id=598fd88e-fa1f-bbd7-e168-764d8974d9c6&amp;tm_country_code=PH</t>
  </si>
  <si>
    <t>www.skyscanner.com.ph/hotel_deeplink/4.0/PH/en-US/PHP/h_ct/154663274/2026-03-05/2026-03-06/hotel/hotel/hotels?legacy_provider_id=31&amp;rooms=1&amp;hb_data=PxfJDvy-_q0lyDjFBy6F63EQLTlCgQgL8L47THEu59WWEwn1YkJNX-lOsIwSOUf11svQHtUUFhx4uBO6vvom48EVZsww30PUt0YWI7QNAS6jQ_vDYOifjZuDl5nZcpLaHgGK7rT4nkyMVGASCnbi3eo--WqcFqMO5UXf2T00TN6lsSxXH2klVvTmDGJSBsjI23sr2EbZIPl4yUqS0kQ3Yp-YfGT9wBZKmSekhz2hNEruxpkHCDTkTxF96vVqsKzGKNpak39JHSlFjxg6NCmKWS3UvHgGBs8fxA2THanvtd3TpODQm-3wjcx9oV7_DsJ-4pGKTcI19Ta-vno_QTgZZu_CMy_wmFHfUSHQIVmrsbRrZIzqEg_6Gyf5vRu6pzM3FJ24FY3waC8fPAb89FJkEQifRJxd6GueHvejiEClCw%3D%3D&amp;q_datetime_utc=2026-03-05T14%3A44%3A49&amp;ticket_price=4554&amp;quote_id=-8719841855652405018&amp;utid_state=1&amp;channel=iphone&amp;tm_place_name=Cebu&amp;deeplink_data=eyJmaWVsZHMiOnsic2lnbmF0dXJlIjoiNTU3NWMxZGJjYTBkN2FhNDc2OTVjOWMxMzdiMTVhNGUifSwidXJsIjoiaHR0cHM6Ly9waC50cmlwLmNvbS9ob3RlbHMvcmVkaXJlY3Q%2FaG90ZWxpZD03Mjk5Njg4JmNpdHk9MzU4MzEmQWxsaWFuY2VpZD0xMjYwNyZzaWQ9ODg4ODMyJmNoZWNraW49MjAyNi0wMy0wNSZjaGVja291dD0yMDI2LTAzLTA2JnNob3BwaW5naWQ9MzMwMmE1MzRkYWMzNDM2ZGI0MTIxMTg1MTc3OWEwNWQmYWR1bHQ9MSZjaGlsZHJlbj0wJmFnZXM9Jmxhbmd1YWdlPWVucGgmbG9jYWxlPWVuX1BIJnJvb21pZD0xNTc0MTg0MDA2JnN3aWQ9MCZwYXk9UFAmZmd0PTEmY3JuPTEmY3Vycj1QSFAmd2twPTEmc3RhbmQ9SDRzSUFBQUFBQUFBX3dELUFBSF9DbHdLQWhnQkVnUUlBUkFBR2xBSXhzalE3Z1VZQURBQU9KRVNtQUhveEwwRHFBRUF1QUVDd0FFQTBRRWZoZXRSdUVldVFPRUJleFN1UnlIS3NVRG9BYUR6enotSUFpQ0pCQUFBQUFBQUFBQUFvQVFBb1FVcFhJX0M5Y1IxUUJvZ016TXdNbUUxTXpSa1lXTXpORE0yWkdJME1USXhNVGcxTVRjM09XRXdOV1FnQkNqaG9LYk5Ca2dCVWdaaE1UWTBZekJhSEFvRFVFaFFFVWNEZUFza0tMNF9HZ05RU0ZBaFJ3TjRDeVFvdmo5aUJXVnVYMUJJYUx3VWNBRjRBSW9CQjBnQmVBRElBUUdxQVFjS0F6QXlNaEFDOGdFaU16TXdNbUUxTXpSa1lXTXpORE0yWkdJME1USXhNVGcxTVRjM09XRXdOV1JmTTVJQ0FUU2FBZ0FBQUFEX193RUFBUF9fUGFPZnVfNEFBQUEifQ%3D%3D&amp;utid=ff5604df-3cce-d911-ba8e-6d7613054a06&amp;tm_stars=3&amp;client_id=skyscanner_app&amp;price_policy=2&amp;pre_redirect_id=ad80eab8-f215-7b9a-ec54-d495e92f5f83&amp;tm_city_code=CEBP&amp;max_price=8686&amp;guests=1&amp;request_id=ad80eab8-f215-7b9a-ec54-d495e92f5f83&amp;tm_country_code=PH</t>
  </si>
  <si>
    <t>www.skyscanner.com.ph/hotel_deeplink/4.0/PH/en-US/PHP/h_bc/203954033/2026-03-05/2026-03-06/hotel/hotel/hotels?legacy_provider_id=13&amp;rooms=1&amp;closed_user_group=general&amp;hb_data=ZmAHBRRyNIKkYYa37rf6yaM2e4YfqeF8-lR3r_vgn8vUz4VzXJwpMDc0P3OBO37HzLbuqT9jMdkzi_Vg8BBfzQ6a0GNNjau0QZGrJG1kadXdcnef-OWDqgkMByZZJXj9_J1hdS7Biw9TvvsHYvM6xtO_d6sYWXH_KSuEQvH-gTnMeWg98W5noM8lzmcnq48w970dACc6H0Z7cB0PF4oGrKjhFu2jos8yXQBUqaxSNgQMolrKSsmAp14MTHsYCja4Nu2vJwkD6bxFHqFxKbq0bB_HMfh2RPyyD-YjBaFLeUGboEUzK8D_e8TNiin7qzK9PHoVOCT2w4sq8AWCEjPSSPBkou0ev1wL1fqF81bR41FBDH-vd5QqlTfn9gAAgr0DHEKWMNGj_-y-xUXQPXig4yU1KuyMNunvOlDTdgF1qOgP47JIpI4%3D&amp;q_datetime_utc=2026-03-05T14%3A44%3A50&amp;ticket_price=4780&amp;quote_id=-4164918030218243571&amp;utid_state=1&amp;channel=iphone&amp;price_without_closed_user_group=5550&amp;tm_place_name=Cebu&amp;deeplink_data=eyJmaWVsZHMiOnsic2lnbmF0dXJlIjoiY2Q4YjY3ZjU1NTU1MzQ4MTZiYTg2YTRjOTIzOTA3NzUiLCJibG9ja19pZCI6InYxX0NnRXRFSWphQVJvb0NoMHlNREkyTFRBekxUQTFWREF3T2pBd09qQXdMakF3TUNzd056b3dNQkFCR044QktBRTRBU0lDQ0FFPV9Da3NJOHFIV2RCQUNHQUVnQWlqWTNmZ0NNQUpLRFRNMk5VUXhNREJRWHpFd01GQlFrTFFEZWlRME9XVTNZelUzTkMxbE5HSXhMVGRoWXpJdE5qQTJNQzA0WVdVNE1qSm1ZakEzWmpBU0FnZ0JHZ1lZQVNnQ01BRWlCQWdDR0FJPSJ9fQ%3D%3D&amp;utid=6383c90d-cf2f-d5b9-0d3f-bb633433023a&amp;tm_stars=4&amp;client_id=skyscanner_app&amp;price_policy=2&amp;pre_redirect_id=61e9420a-69af-2fca-f15d-0022c9bc2a90&amp;tm_city_code=CEBP&amp;max_price=5990&amp;guests=1&amp;request_id=61e9420a-69af-2fca-f15d-0022c9bc2a90&amp;tm_country_code=PH</t>
  </si>
  <si>
    <t>www.skyscanner.com.ph/hotel_deeplink/4.0/PH/en-US/PHP/h_h1/159199139/2026-03-03/2026-03-04/hotel/hotel/hotels?legacy_provider_id=927111&amp;rooms=1&amp;closed_user_group=mobile&amp;hb_data=Kf3GF1tmVPRz-sg8QizakseAGSb22v9Xt5gyEP8u-SySfC3lk6E6JwixhBftPBkrnGXKC1UBPtJ36qW2zAWue5YxZ59UVV5QB-XP_w2xYfZJvy2LhYyZDCnLjSLFiHMSnWgufZHrtGkvPcpylLDW2XNxnO31wnBTLrzMfzDky7tq6M2sdS0tHV14Du4PrhP1I62vSfGGeSXLFsY01VjBiZ0gUJPqzJy2BysYL7wfeenm0fVYT_tF71caFBgl3g1Surb93x478jMhQRCxmpjhCr6AyBo%3D&amp;q_datetime_utc=2026-03-03T09%3A33%3A58&amp;ticket_price=17270&amp;quote_id=5208827604303188068&amp;utid_state=1&amp;channel=iphone&amp;price_without_closed_user_group=26569&amp;tm_place_name=Cebu&amp;deeplink_data=eyJmaWVsZHMiOnsic2lnbmF0dXJlIjoiNTFlNDY4NTQxZTVhOWI1NjhhZWY2YWNiMGVjMWU5MWMifSwidXJsIjoiaHR0cHM6Ly9waC5ob3RlbHMuY29tL0hvdGVsLVNlYXJjaD9tcGQ9UEhQJnRwaWQ9MzIxNCZtcGU9MTc3MjUzMDI0NyZlbmREYXRlPTIwMjYtMDMtMDQmYWR1bHRzPTEmbXBuPTIwMjQwNzI0MiZtcG09MjQmbXBwPTEmbG9jYWxlPWVuX1BIJm1wbz1FQyZjaGlkPWU5ZTgwY2EzLTA4ODMtNDUxYy04NmNjLTVmNmE0Mjk1MGFkMiZtcHE9MTUzMTcuMDkmZWFwaWQ9NDQmbWN0Yz0zJmN1cnJlbmN5PVBIUCZyYXRlcGxhbmlkPTM5NzUwMjY1NCZzZWxlY3RlZD0xNjQ1ODEwNiZzdGFydERhdGU9MjAyNi0wMy0wMyZtcGI9MTk1Mi45MyZtcGE9MTUzMTcuMDkifQ%3D%3D&amp;utid=6f1170c3-c504-f866-d1c2-05b058079bdf&amp;tm_stars=0&amp;client_id=skyscanner_app&amp;redirect_delay=1000&amp;price_policy=2&amp;pre_redirect_id=28923cb2-8061-a7ed-26a8-3f1103f0da45&amp;tm_city_code=CEBP&amp;max_price=19146&amp;guests=1&amp;request_id=28923cb2-8061-a7ed-26a8-3f1103f0da45&amp;tm_country_code=PH</t>
  </si>
  <si>
    <t>www.skyscanner.com.ph/hotel_deeplink/4.0/PH/en-US/PHP/h_ad/213046164/2026-03-05/2026-03-06/hotel/hotel/hotels?legacy_provider_id=22&amp;rooms=1&amp;closed_user_group=general&amp;hb_data=f2kCVxwBuOm2rMyXTbvaY0k7mRQLjIr_AzQWGJQEogjguXlbSw0qZ04jnHAyYJ8krJcCEOWztg40f3dGWt0SeeGgVMKCAoWJTVeaxYicfuQtWcN8Mh2tsQbiWsHLmlQgDNNalcN1tYHupSeRB-x_ti9w_2WIS2_wh3F3X4RdnkTbxBL1qLF2bqjR3gyQJxDDa7asXSDSaszWqT8DECFeiRYuzZYMdPGI7FQkwNidMEnHhKo6Kj75OWsQOKqBHe61V2g9q5XU6Q0dpfv5UQ0mgK_nuxwXRjHridUr7wl2vZuf60kXg_vumA1SpHDHiUWsG_PDdaBKZiTqjMaSxsSiWzsYws5xRSzA0q2IvukPNaCmZ-YnIlDlWJyY61ybM03B1sTJuplUzmgt1fWP1JFe2LPZw7hlcRVmbHwREXi7WOf7&amp;q_datetime_utc=2026-03-05T14%3A45%3A55&amp;ticket_price=1898&amp;quote_id=-9103985428870010339&amp;utid_state=1&amp;channel=iphone&amp;price_without_closed_user_group=4557&amp;tm_place_name=Cebu&amp;deeplink_data=eyJmaWVsZHMiOnsic2lnbmF0dXJlIjoiYTI3N2JiZmQ3NTM3NjFjMjI5Y2JiZmVjZGNkYTFkOTgifSwidXJsIjoiaHR0cHM6Ly93d3cuYWdvZGEuY29tL3BhcnRuZXJzL3BhcnRuZXJzZWFyY2guYXNweD9jaWQ9MTg0NjM4MyZoaWQ9MzE0NTA0NzgmY3VycmVuY3k9UEhQJmNoZWNraW49MjAyNi0wMy0wNSZjaGVja291dD0yMDI2LTAzLTA2Jk51bWJlcm9mQWR1bHRzPTEmTnVtYmVyb2ZDaGlsZHJlbj0wJlJvb21zPTEmbWNpZD0zMzImbWFzdGVyUm9vbUlkPTUwNDEzMDE4NyZtcHQ9V2tWc2JYQXdWa1JyU0VWbFFVWXJlRlpDU0hWeGN6QTJiMnRMYm01blVGcERUbmRVZW1KaE9YRm1SMmgzU25oMWVFa3JkalZYWkhGUE4wZE9jRkJyY21GRFJuZGFORU5vYzNJMk5sWjNQVDAmVG90YWxQcmljZT0xODk4LjQzJlRvdGFsVGF4PTE5My40MyZUb3RhbEZlZT0xMzIuODAmVG90YWxTdXJjaGFyZ2U9MCZtY3VyPVBIUCJ9&amp;utid=f364c317-cbfe-5ed1-a9db-a36881c271e9&amp;tm_stars=3&amp;client_id=skyscanner_app&amp;price_policy=2&amp;pre_redirect_id=6d7c1d5f-3d29-b569-4941-092a60be0eec&amp;tm_city_code=CEBP&amp;max_price=2898&amp;guests=1&amp;request_id=6d7c1d5f-3d29-b569-4941-092a60be0eec&amp;tm_country_code=PH</t>
  </si>
  <si>
    <t>www.skyscanner.com.ph/hotel_deeplink/4.0/PH/en-US/PHP/h_h1/204069909/2026-03-05/2026-03-06/hotel/hotel/hotels?legacy_provider_id=927111&amp;rooms=1&amp;closed_user_group=mobile&amp;hb_data=XEbzssulEx5AQCZ9bPFH_NKu7YkgupWk8zvMHFC4Nc5-i-FRGfsehEAo4wEH2QY_rp3-3ZSmsIN4mbExZdj9K7P5KkZ7OYBiXzdrah2wu6TT3WTxlQvwQ68l-SN7GkmMYzw8TUqOiUyNPYbehK221OTr3KwfdCuj_s4TT7WMiqR0hbuI0MgFQCiKxsSd5eGWzEAwPGX1UanFHfrxBuCh6McxXcVAXmKWFmV5omDujLhoCBs7aLXA01IBUpwVgdnO6BHco0Unz2gjQwhLFOik_1PtmQY%3D&amp;q_datetime_utc=2026-03-05T14%3A44%3A55&amp;ticket_price=7785&amp;quote_id=1912684284843096143&amp;utid_state=1&amp;channel=iphone&amp;price_without_closed_user_group=8650&amp;tm_place_name=Cebu&amp;deeplink_data=eyJmaWVsZHMiOnsic2lnbmF0dXJlIjoiMzg2YWZhNWYxOWQwYzkyNDg3OWExYmQwZDczNjNlN2UifSwidXJsIjoiaHR0cHM6Ly9waC5ob3RlbHMuY29tL0hvdGVsLVNlYXJjaD90cGlkPTMyMTQmbXBlPTE3NzI3MjAyMjYmZW5kRGF0ZT0yMDI2LTAzLTA2JmFkdWx0cz0xJmxvY2FsZT1lbl9QSCZjaGlkPWRlY2U3ZjFkLTE0ODAtNDRiMy1hZGI3LTYxMDYzOGI3Y2VkZCZlYXBpZD00NCZtY3RjPTMmc3RhcnREYXRlPTIwMjYtMDMtMDUmbXBkPVBIUCZtcG49MjE3NjE4OTk2JmN1cnJlbmN5PVBIUCZyYXRlcGxhbmlkPTQwNjc3MjU4MiZtcG09MjQmbXBwPTEmbXBvPUVDJnNlbGVjdGVkPTQ1NTM0MzMzJm1wYj05NDEuMDQmbXBxPTY5MTIuNDAmbXBhPTY4NDMuOTYifQ%3D%3D&amp;utid=d83837f9-d988-dc67-e83d-e19955573741&amp;tm_stars=4&amp;client_id=skyscanner_app&amp;price_policy=2&amp;pre_redirect_id=101c5041-40e9-8b6d-6ae3-2a63ec58251a&amp;tm_city_code=CEBP&amp;max_price=9766&amp;guests=1&amp;request_id=101c5041-40e9-8b6d-6ae3-2a63ec58251a&amp;tm_country_code=PH</t>
  </si>
  <si>
    <t>www.skyscanner.com.ph/hotel_deeplink/4.0/PH/en-US/PHP/h_fd/95815175/2026-03-05/2026-03-06/hotel/hotel/hotels?legacy_provider_id=927050&amp;rooms=1&amp;hb_data=rF0aAnd4u6JRdR7zxxeNSELqqoTRynhmNLrf1_FcF-0jeal4mkTcydvlQwliL0vZ2Q9yMRBO0J28Y8Wu-378YFfNmKWIFVS1tE9dvuvhESlrQ9IkMDb0HxeotpCnC1wD8CH7QFDTBulBNc_O3_lz0uZ1rd1cYeyEAvXtgqWzRSUOu4NtU3P95NEXLnOibcl4NUmumb57sp5ikOTzM-ME7aF_OAULkIWZzM0o-teAYSSSCZeVjpfNH72nL1Qq21wq-Ll2HBc9PiIkPwNxFkuTMngYzXV6m3nw3vqbhmgej6MDF7H66UQpYaNE5vFPXGeTDU9a1tJVCrVveFb3aZ2G0qcdI2F5k4eLlILtommPggObIK32R5w4haiyNhhaTPSHe2zUvlQ7uB7tqGrE9E5Ra1MCMhEQV2a8nDo7JEBOA5krsw%3D%3D&amp;q_datetime_utc=2026-03-05T14%3A44%3A55&amp;ticket_price=5837&amp;quote_id=8258261792504978318&amp;utid_state=1&amp;channel=iphone&amp;tm_place_name=Cebu&amp;deeplink_data=eyJmaWVsZHMiOnsic2lnbmF0dXJlIjoiNjM3NTk4ZjQ4ODIzODFlYWViY2RkNzc4M2IyYTA0YzQifSwidXJsIjoiaHR0cHM6Ly9kZWFscy52aW8uY29tP3NpZz1hOWJiNTQzMTk2OTRmZGIyYzgxNzM2ZDJhZWY2ZGZmNWJlNTYwN2VlZWM4MTI5YzkzMjI3YzI1M2U3ZGM1NzYwMzYzNzMzMzEzNDM1MzIzMiZzaWctaXNzPW1ldGEmdHVybD1odHRwcyUzQSUyRiUyRnZpby5jb20lMkZIb3RlbCUyRlNlYXJjaCUzRmNoZWNrSW4lM0QyMDI2LTAzLTA1JTI2Y2hlY2tPdXQlM0QyMDI2LTAzLTA2JTI2Y3VycmVuY3klM0RQSFAlMjZlcHYlM0RNUzR5JTI2ZXNkJTNEMERlNVVtRzZaSUtmMC04dkRqdnVxYXEwWllUSFZ3aHl1QU9aNXlKOTkzNERkTE83ZjVTY3J1clhDX3EwX1h1dEFiVGlzV1hRLU1mUEUwMXJlbG9SWU0tRmNsUVJwdnZGWUxkUE1hOV9XWUdrMGtIbkJWN3klMjZmb3JjZUN1cnJlbmN5Q2hhbmdlJTNEMSUyNmZvcmNlTGFuZ3VhZ2VDaGFuZ2UlM0QxJTI2aG90ZWxJZCUzRDIyNzIzNTk3JTI2bGFiZWwlM0RzcmMlMjUzRHNreXNjYW5uZXIlMjUyNnVjb3VudHJ5JTI1M0RQSCUyNTI2dWRldmljZSUyNTNEbW9iaWxlJTI1MjZob3RlbCUyNTNEMjI3MjM1OTclMjUyNmRheSUyNTNENSUyNTI2bW9udGglMjUzRDAzJTI1MjZ5ZWFyJTI1M0QyMDI2JTI1MjZsb3MlMjUzRDElMjUyNm9mZmVyaWQlMjUzRG9Rd0pRa29NWnRobyUyNTI2cHJpY2UlMjUzRDU4MzcuMDglMjUyNmN1cnJlbmN5JTI1M0RQSFAlMjUyNnVzZXJsYW5nJTI1M0RlbiUyNTI2X3RoJTI1M0RmOTRjMDQ5NGI5ODdmMTBhMTkxZTBjY2VmZjQxNzU1YjlhNDlhYzQ3YzM0NTBiYTMlMjUyNmR0cyUyNTNEMTc3MjcyMTU1NCUyNTI2b2x1dCUyNTNEMTc3MjcyMDIyOCUyNTI2Y2FuUGF5TGF0ZXIlMjUzRGZhbHNlJTI1MjZyZXF1ZXN0VXNlckdyb3VwJTI1M0QlMjUyNm9mZmVyVXNlckdyb3VwJTI1M0RwdWJsaWMlMjZsYW5nJTNEZW4lMjZvdGklM0RKTDRzVl9fV1FsVSUyNnByZWZlcnJlZFJhdGUlM0Q1ODM3LjA4JTI2cHJvZmlsZSUzRHIyZDJtNzNrbjglMjZyb29tcyUzRDElMjZ0b2tlbiUzRDdmZTI3NiUyNnVzZXJDb3VudHJ5JTNEUEglMjZ1dG1fY2FtcGFpZ24lM0Rza3lzY2FubmVyJTI2dXRtX21lZGl1bSUzRGNwYyUyNnV0bV9zb3VyY2UlM0Rza3lzY2FubmVyIn0%3D&amp;utid=bd2d4592-699f-cc3e-c5b8-c3d317b572d5&amp;tm_stars=3&amp;client_id=skyscanner_app&amp;price_policy=2&amp;pre_redirect_id=029c9f6d-f0b3-33a5-9f10-400e933f452e&amp;tm_city_code=CEBP&amp;max_price=5837&amp;guests=1&amp;request_id=029c9f6d-f0b3-33a5-9f10-400e933f452e&amp;tm_country_code=PH</t>
  </si>
  <si>
    <t>www.skyscanner.com.ph/hotel_deeplink/4.0/PH/en-US/PHP/h_ad/46981910/2026-03-05/2026-03-06/hotel/hotel/hotels?legacy_provider_id=22&amp;rooms=1&amp;closed_user_group=general&amp;hb_data=r2BOnUXUUMswdgNOv-ih2m08KJwmWZ6lPpqNDTx-yJbUpfhSay8_hAea4oKFv4zsNcSANKP-VO-wG228igKd9qsF7NykvqMjaIJm1PX5t5vhngsvXgKkzyGc9rn4c4GgzoPnVp7bxAqlu471phrUiHjby6osQQjmdbQE8f0g_cvNVGdIxY_0RRACjN0nY3-0VtGpHDekDewdBsV8e2ZuuEqfZt--MYZpKDlRJuzS2jSjV70cuUlGUUVi_ftsO5Fu6FGV42WL5tOncXPP9FQByv-Q14WKElj9xtXZcKnAno-5z0iA-SLRsBFJxmFtla7sBUM3Y3l7higqrdOpILYQqxtQl4IiUJoXXYG9pcSSPTe8emyWqvZULyWYzP31M34SMmAX48KgDeFofdyYXhJdTlfPFK5ITTdCWv00yVUHvL8H&amp;q_datetime_utc=2026-03-05T14%3A44%3A56&amp;ticket_price=1955&amp;quote_id=-8141638738672923429&amp;utid_state=1&amp;channel=iphone&amp;price_without_closed_user_group=3476&amp;tm_place_name=Cebu&amp;deeplink_data=eyJmaWVsZHMiOnsic2lnbmF0dXJlIjoiODM2MWNiYmFhMjFhOWNmZDlhOTNlMjk4ZDM1ZWY0MWMifSwidXJsIjoiaHR0cHM6Ly93d3cuYWdvZGEuY29tL3BhcnRuZXJzL3BhcnRuZXJzZWFyY2guYXNweD9jaWQ9MTg0NjM4MyZoaWQ9MTY1MzgyJmN1cnJlbmN5PVBIUCZjaGVja2luPTIwMjYtMDMtMDUmY2hlY2tvdXQ9MjAyNi0wMy0wNiZOdW1iZXJvZkFkdWx0cz0xJk51bWJlcm9mQ2hpbGRyZW49MCZSb29tcz0xJm1jaWQ9MjgyMDAmbWFzdGVyUm9vbUlkPTMwNzg1MTImbXB0PVFrRk5Oa1ZWUjFjeEx6SjNXRTlzVWs5bGJUY3JVV2t3WjIxSlJrOTNNa05UY0ZnMlZqSnJTM1ZYVWt4YWVtRk9VM3B2YlRGb2QwcE9kRWs0UVVaRk9YRjBZbFV2YkZwMVlrcHRkQSZUb3RhbFByaWNlPTE5NTUuMzAmVG90YWxUYXg9MTkxLjc1JlRvdGFsRmVlPTE3My44NyZUb3RhbFN1cmNoYXJnZT0wJm1jdXI9UEhQIn0%3D&amp;utid=0f3a9832-8c33-4dde-e761-ca983d9a97cf&amp;tm_stars=4&amp;client_id=skyscanner_app&amp;price_policy=2&amp;pre_redirect_id=6bd6d7fe-d707-2eff-27eb-a5842996bf9b&amp;tm_city_code=CEBP&amp;max_price=2510&amp;guests=1&amp;request_id=6bd6d7fe-d707-2eff-27eb-a5842996bf9b&amp;tm_country_code=PH</t>
  </si>
  <si>
    <t>www.skyscanner.com.ph/hotel_deeplink/4.0/PH/en-US/PHP/h_ad/222035148/2026-03-05/2026-03-06/hotel/hotel/hotels?legacy_provider_id=22&amp;rooms=1&amp;closed_user_group=general&amp;hb_data=OUfXah9SgdWjnEYSO4n6rEiyTBzSMIYH7pOWKFYYiog8AhnKB3USfyfUVX5Deogl9mrn_oqV8g4DJuL1iYDwa36HXY1f3w90c_AFBTVSao16GQ0bvS8nE3hqajcaSxBTK_OdrBMWe5h7i2xpoimS4ikqII-qelWQGAfiZg792mIRdNuTnKyWhCsbGy23Bh_FInYbe0SSWPTcQ7yC1PRIPsTiFc8uI3ePm3WVHS_LBTUNMiLbMw5qiFEbKAraEIgUTIXZiYpLNpXlzxP-yxtQOlyKCuLXPlISKyPCjg6l36mI1EEmFQeLpsvRrtqhNRR61cnoOWRYEJL_Q-Q9-q1Ool4nrOn6tC5tEVqJMOdWMnP7rDGRXZH3JbCkFLQTppBagiiO3-NZQTm46av3X1g2cd_khs6aO8cmW02vNrSRnznp&amp;q_datetime_utc=2026-03-05T14%3A44%3A55&amp;ticket_price=2903&amp;quote_id=-7001638443458062343&amp;utid_state=1&amp;channel=iphone&amp;price_without_closed_user_group=4096&amp;tm_place_name=Cebu&amp;deeplink_data=eyJmaWVsZHMiOnsic2lnbmF0dXJlIjoiZmNjMTJhYWM0YWYxYTkxNWMzOGRhMzAzNDY4MDBhODMifSwidXJsIjoiaHR0cHM6Ly93d3cuYWdvZGEuY29tL3BhcnRuZXJzL3BhcnRuZXJzZWFyY2guYXNweD9jaWQ9MTg0NjM4MyZoaWQ9NjExNDg5MjMmY3VycmVuY3k9UEhQJmNoZWNraW49MjAyNi0wMy0wNSZjaGVja291dD0yMDI2LTAzLTA2Jk51bWJlcm9mQWR1bHRzPTEmTnVtYmVyb2ZDaGlsZHJlbj0wJlJvb21zPTEmbWNpZD0zMDM4Jm1hc3RlclJvb21JZD05MTM3MzQ1MDgmbXB0PU1rWTBNMjFMVXpSd1VVNDVNbUkxYnpob1NXSnFOVVZNVHpaUWJIUjFUa1pJWW5oMlRHWTBaME5hVHpsYVRHVkVhVzEwVTIxQ2FHdERRV05VZUVjM1l6VmtWbGhQVUdGWWIyWlVSMmxuUFQwJlRvdGFsUHJpY2U9MjkwMy4wNCZUb3RhbFRheD0zMTEuMDQmVG90YWxGZWU9MC4wMCZUb3RhbFN1cmNoYXJnZT0wJm1jdXI9UEhQIn0%3D&amp;utid=5bc266bf-1580-f896-634a-a550e11604bf&amp;tm_stars=3&amp;client_id=skyscanner_app&amp;price_policy=2&amp;pre_redirect_id=22bf590d-ba6e-6453-b7af-d9032fbfdf58&amp;tm_city_code=CEBP&amp;max_price=4355&amp;guests=1&amp;request_id=22bf590d-ba6e-6453-b7af-d9032fbfdf58&amp;tm_country_code=PH</t>
  </si>
  <si>
    <t>www.skyscanner.com.ph/hotel_deeplink/4.0/PH/en-US/PHP/h_bc/217968254/2026-03-05/2026-03-06/hotel/hotel/hotels?legacy_provider_id=13&amp;rooms=1&amp;closed_user_group=general&amp;hb_data=Nlw6ARc32oFtDb1fouqCmlOEvnDHUTs4N2i7PGexo5HJAGZBz-J2vkFiJHelUMH_250G3pVfF_rct8efSQhD5zDimaS1PvzGwDyoUtEnd4xQSg54pFXD226zKHdvwEwnRPVfqSKneG_wK8BPivIzBKb-TwEE_vaiT_Ty3jJ-X-SGOo_aalwbHYe8PctFoqPB7wbGvnZzj-UzZ6Q7TudASJdNdbM0zrbyeqWCcVM7mkJ3Jnk6EVWTYU5JRYTOB5RMojfkau0zv2MVUGPSZyUj64j6bd04Q_urUnBCq_wGaWlErqhAMIe3da7GNFualNza7cfCGZsrAZr6Ju0fjkE0wlSwdPWyVXLaIElBz7XJKYtjqKRtZeO_AoXa-LG5jUzFIj8gRjr6kTpriJAZ-1lygI7F1INvxr2jkoXIh7cm5cOzV8OeCt0%3D&amp;q_datetime_utc=2026-03-05T14%3A44%3A56&amp;ticket_price=2752&amp;quote_id=-4003161693030286911&amp;utid_state=1&amp;channel=iphone&amp;price_without_closed_user_group=9404&amp;tm_place_name=Cebu&amp;deeplink_data=eyJmaWVsZHMiOnsic2lnbmF0dXJlIjoiMWZhZjBiODRkMjE3MjM2MTU3ZmM4MjYzYjkyYjYyYzIiLCJibG9ja19pZCI6InYxX0NnRXRFSWphQVJvb0NoMHlNREkyTFRBekxUQTFWREF3T2pBd09qQXdMakF3TUNzd056b3dNQkFCR044QktBRTRBU0lDQ0FFPV9Da29JbkovbTVRVVFBaUFDS0pMVG1SQXdBa29OTXpZMVJERXdNRkJmTVRBd1VGQ1F0QU42SkdKaFlqTmxNbUpsTFRSbE5tVXROek0yT1MxaE16WmlMV1UwTldFeU5UUmtNbUk1WlJJQ0NBRWFCaGdCS0FJd0FTSUVDQUlZQWc9PSJ9fQ%3D%3D&amp;utid=6483855f-7884-cbe6-bbc4-ec960f25c66f&amp;tm_stars=3&amp;client_id=skyscanner_app&amp;price_policy=2&amp;pre_redirect_id=58d269fa-b7c2-2aa6-138e-a03b1e3edd80&amp;tm_city_code=CEBP&amp;max_price=3547&amp;guests=1&amp;request_id=58d269fa-b7c2-2aa6-138e-a03b1e3edd80&amp;tm_country_code=PH</t>
  </si>
  <si>
    <t>www.skyscanner.com.ph/hotel_deeplink/4.0/PH/en-US/PHP/h_ad/47041494/2026-03-05/2026-03-06/hotel/hotel/hotels?legacy_provider_id=22&amp;rooms=1&amp;closed_user_group=general&amp;hb_data=tULxQUD135Vm4FCe9Z6wlUImousRkaZvKuLbZHN27bR2RwzAlWZuhAGWE3feJ6jUY_ACEVGxUpbDbzIQp8RKO_Y3eGpLALdsgidTCT-2VRZq0vtq2llOdmNpEx61_irSkeUFIKgNmixfGjaJAtSF7jLTRbGrQCGCurAatWeXI4NKB5G6nxzIKpx0zbh1kffqmqn88DEMuyI3PWEfmKUjUFmAgcuSapntma6B8AccxLZhdu7781ZyY9vmG1RwUoSHPRtxlPbj8G9sg8EZauzAfDexDgddEBxQAvKViMzDs8fubzN5uJwFM4WIhyJwcYTtw1S-I0VBy12jHfPAuJXWZUQZ4DFrQTxXO7nJ_ZKZ-BPN5eWbJLMjWHDiOVYX-Qr1U-eI6_U53juDpJS2l9WmOhF75aw79fZb-8wY_xCNJxaBI8A%3D&amp;q_datetime_utc=2026-03-05T14%3A44%3A58&amp;ticket_price=1916&amp;quote_id=5119206545040274275&amp;utid_state=1&amp;channel=iphone&amp;price_without_closed_user_group=5578&amp;tm_place_name=Cebu&amp;deeplink_data=eyJmaWVsZHMiOnsic2lnbmF0dXJlIjoiNTkxNjllYzc1MGMxNDAwZjk5NDllOTE0MmRiZWE2MWMifSwidXJsIjoiaHR0cHM6Ly93d3cuYWdvZGEuY29tL3BhcnRuZXJzL3BhcnRuZXJzZWFyY2guYXNweD9jaWQ9MTg0NjM4MyZoaWQ9MTQ4NzU2JmN1cnJlbmN5PVBIUCZjaGVja2luPTIwMjYtMDMtMDUmY2hlY2tvdXQ9MjAyNi0wMy0wNiZOdW1iZXJvZkFkdWx0cz0xJk51bWJlcm9mQ2hpbGRyZW49MCZSb29tcz0xJm1jaWQ9MzMyJm1hc3RlclJvb21JZD0zMDY0NDA3Jm1wdD1NblZqZEhwcGFWcFRNalJXWWtOVFJXbERTWE5JVVRKS1UxWmhWVXM0WjNkUU5HaDJhRlJhYWxNclRFSXlOMUU1T1ZkTFIyTkdhR28wUm5SVGJrSTFPWFIwUWxOaVpYQlhaMVpJVkEmVG90YWxQcmljZT0xOTE2LjA1JlRvdGFsVGF4PTE4MC4yOSZUb3RhbEZlZT0xNjUuMjMmVG90YWxTdXJjaGFyZ2U9MCZtY3VyPVBIUCJ9&amp;utid=32bb6de2-d404-138a-af67-8d08017d01ba&amp;tm_stars=3&amp;client_id=skyscanner_app&amp;price_policy=2&amp;pre_redirect_id=ed05e55e-f366-34d5-dcc5-320bf105d6f7&amp;tm_city_code=CEBP&amp;max_price=1916&amp;guests=1&amp;request_id=ed05e55e-f366-34d5-dcc5-320bf105d6f7&amp;tm_country_code=PH</t>
  </si>
  <si>
    <t>www.skyscanner.com.ph/hotel_deeplink/4.0/PH/en-US/PHP/h_bc/178962686/2026-03-05/2026-03-06/hotel/hotel/hotels?legacy_provider_id=13&amp;rooms=1&amp;closed_user_group=apps&amp;hb_data=-e9CbEEF9Cl2lxv-6WAwmwpZQVk8AhBkHpD2sEowHbCClDnya7cQgB86AzFtVA5sLhnvTEVcQVaqdJpftJOhhsdAaG1PV9GYoUix3YbBl757Ao5rKt40km2TeU8pDjqzWZhOWDfEqcMPZ8AR04KYWiQsdEPaKpZrcZhcc1NpwksjvY2vFO6oeECRO0w_FqADHEA5l_fUfH0-oLAWnalloa0s-31UUGNKeOCQQ1Dv-PanmS2PwAeJxxbbBb66pWRYbocOu7amaEPbi2Uz7_J3yPzZPWYqSo2jI2h-JH0f6Xe2hS92OPF6gFBVP5GQ32RvsEdjXccg4DRenhTJ6hQwn4KtzXB0lvjFpoiSkC5QsqbulA2naNk9PG3MP8HCa6Ot8aVdAT4ILtFbtdNf602_pT156InrWUB5OjPFCSCVkNpBCte6jQE%3D&amp;q_datetime_utc=2026-03-05T14%3A44%3A58&amp;ticket_price=1813&amp;quote_id=2734322337607032788&amp;utid_state=1&amp;channel=iphone&amp;price_without_closed_user_group=2209&amp;tm_place_name=Cebu&amp;deeplink_data=eyJmaWVsZHMiOnsic2lnbmF0dXJlIjoiYTA2OWIwYjJmOWM4ZDIzOWU4YmE4YWU3OTU3MzRhYTciLCJibG9ja19pZCI6IjMwMjczMDQwNV8zMzg0MzkzMDVfMl8wXzBfNDQyNzM1In19&amp;utid=1c94b110-ee0b-9748-a3ff-409daddd443a&amp;tm_stars=0&amp;client_id=skyscanner_app&amp;price_policy=2&amp;pre_redirect_id=e2b77124-51ab-8146-5ca7-36eea25a47a8&amp;tm_city_code=CEBP&amp;max_price=1813&amp;guests=1&amp;request_id=e2b77124-51ab-8146-5ca7-36eea25a47a8&amp;tm_country_code=PH</t>
  </si>
  <si>
    <t>www.skyscanner.com.ph/hotel_deeplink/4.0/PH/en-US/PHP/h_bc/129282013/2026-03-05/2026-03-06/hotel/hotel/hotels?legacy_provider_id=13&amp;rooms=1&amp;closed_user_group=general&amp;hb_data=SlPKrOPJKFulvz4gUMwJPy_czpolHp94bh1QwAvPUQITIMjO81DnKB0iPEmAtOA7J9_LnQf0x2VwidpSeI5wTkxEOw2qV6AZyY0ih3zAzaVyWNQf7VE3gUcgmAhYZVUpJRnHqmNWLPGmQ0RoOordBtTZrHV6W133x_YAswJ65EJfKq09glrqLxBCCy2nAu2AArv4hxDeb2q1nLhEBJKLta9O_OZIBMwfuA9-Uc_qn46SEHO83930SVzwv_BlGFa0prM88VQR0dgy7yWUzuwEtDJmknGSIlraRGl3PJrEvLpMF_LVjvCXPWq7msCL0jVQBgxlSOMCLjV7QfZtuTvLwMCoInJ8gLCEaK-RaL6meNobcg3JpvsWBvxD_deH46FmhTZnyxHNnWEFsdXYKpVEsKKUTMySzyOr7AMXGULW1Keof25xRYQ%3D&amp;q_datetime_utc=2026-03-05T14%3A44%3A59&amp;ticket_price=1579&amp;quote_id=331138463818868343&amp;utid_state=1&amp;channel=iphone&amp;price_without_closed_user_group=1783&amp;tm_place_name=Cebu&amp;deeplink_data=eyJmaWVsZHMiOnsic2lnbmF0dXJlIjoiNzE2OTk3MTc1ZTU1YzQ2MjQ2YWUwYzkyNWY0MTYyNzciLCJibG9ja19pZCI6InYxX0NnRXRFTXdDR2lnS0hUSXdNall0TURNdE1EVlVNREE2TURBNk1EQXVNREF3S3pBM09qQXdFQUVZM3dFb0FUZ0JJZ0lJQVE9PV9DaUFJdEx6MkN4QUNJR3dvMHAvQ0ZUQUNTZ3N3UkRFd01GQmZNVEF3VUZDWUJSSUNDQUVhQkNnQ01BRWlCQWdDR0FJPSJ9fQ%3D%3D&amp;utid=dbf658e6-efb8-1855-eb9e-f6cd876f6c13&amp;tm_stars=2&amp;client_id=skyscanner_app&amp;price_policy=2&amp;pre_redirect_id=93f71953-4956-a18e-fb7d-e1eed629e42b&amp;tm_city_code=CEBP&amp;max_price=3345&amp;guests=1&amp;request_id=93f71953-4956-a18e-fb7d-e1eed629e42b&amp;tm_country_code=PH</t>
  </si>
  <si>
    <t>www.skyscanner.com.ph/hotel_deeplink/4.0/PH/en-US/PHP/h_h1/46980237/2026-03-03/2026-03-04/hotel/hotel/hotels?legacy_provider_id=927111&amp;rooms=1&amp;closed_user_group=mobile&amp;hb_data=cQ5FYFtmSpRjs_9zHwsTay1Z2Y3UQj-VmeONQ-cqkvKMuQt_jGctyGahcQr2EU0Umhjy8LwxzaDNL_GxfrTGKV4BzmdzrlVRMOKsFj2mg8S4OChCAwtvpfpCAw7qkbtqx0_C6UZiCREwSV41prgQus4VQzh1yW-rnjfiIEjS_PH4MGcj30VcrCOfeukQyY101lKSlpnCKt_Ty1h09I-3Sm9y6enFbiWDJqEoDtc3RQ6tGefxnDNHH5rXeiOZD9mP5Gsn2Swe-NVy-GqeqdwPC26kRUo%3D&amp;q_datetime_utc=2026-03-03T09%3A35%3A20&amp;ticket_price=4774&amp;quote_id=-4737649868336329558&amp;utid_state=1&amp;channel=iphone&amp;price_without_closed_user_group=7125&amp;tm_place_name=Cebu&amp;deeplink_data=eyJmaWVsZHMiOnsic2lnbmF0dXJlIjoiYWNhODgwMmM4NzA3MDVlY2JlNmE0ODlhODA0Zjg1YjQifSwidXJsIjoiaHR0cHM6Ly9waC5ob3RlbHMuY29tL0hvdGVsLVNlYXJjaD90cGlkPTMyMTQmbXBlPTE3NzI1MzAyNDcmZW5kRGF0ZT0yMDI2LTAzLTA0JmFkdWx0cz0xJmxvY2FsZT1lbl9QSCZjaGlkPWU5ZTgwY2EzLTA4ODMtNDUxYy04NmNjLTVmNmE0Mjk1MGFkMiZlYXBpZD00NCZtY3RjPTMmc3RhcnREYXRlPTIwMjYtMDMtMDMmbXBkPVBIUCZtcG49MjAwODk1NjMxJmN1cnJlbmN5PVBIUCZyYXRlcGxhbmlkPTQwMTA3NDc0MyZtcG09MjQmbXBwPTEmbXBvPUVDJnNlbGVjdGVkPTIzMjYwMjYmbXBiPTUxMS40NyZtcHE9NDI2Mi4yOCZtcGE9NDI2Mi4yOCJ9&amp;utid=9ddc4faf-f01c-dc65-a9a6-72eb258b0517&amp;tm_stars=3&amp;client_id=skyscanner_app&amp;redirect_delay=1000&amp;price_policy=2&amp;pre_redirect_id=d03e7b13-e7f7-361c-c9cd-6a36faef3d2e&amp;tm_city_code=CEBP&amp;max_price=7606&amp;guests=1&amp;request_id=d03e7b13-e7f7-361c-c9cd-6a36faef3d2e&amp;tm_country_code=PH</t>
  </si>
  <si>
    <t>www.skyscanner.com.ph/hotel_deeplink/4.0/PH/en-US/PHP/h_ct/115481130/2026-03-05/2026-03-06/hotel/hotel/hotels?legacy_provider_id=31&amp;rooms=1&amp;closed_user_group=general&amp;hb_data=jw-mwzJxY6tQUeJaOXgqP0V4Vx625HhCAR5s0dcQiItT6NSdij633x5wvwGSCgSKCo9l-XOBDhe0Np-PMdff8x07mRiTvJ4yDKj4YbZzHwZRM8e4eT8KhbCpmGF5-Seb-0ejY8gaTc6FSTOAFilhws5fxVpzqxQ8MzRaQYb2V95wvbMey3UNUzW_u75u2vR-Qf3FqWjOjlNR08duma9VOxX-X9Ccm2z03ozwixeRsnkMAgNikRCj6mikmgb-5pDyaFZZRxwB0Yyt-ENE8yiacFGQpJOieKljCmeWxq86GYl4JRqEKXxhqUKGFRpEXqcbmQouKPW8npgrhm8WBrQdpag9T5QpNGCDqnDtv8nuMiCgAen__0QRjgqqto56XXmNeONUK_pZVxhX79HFQjzvZX58AUZkm1mTAfrdTP8kEQ%3D%3D&amp;q_datetime_utc=2026-03-05T14%3A45%3A01&amp;ticket_price=3573&amp;quote_id=-5560670205706552172&amp;utid_state=1&amp;channel=iphone&amp;price_without_closed_user_group=7680&amp;tm_place_name=Cebu&amp;deeplink_data=eyJmaWVsZHMiOnsic2lnbmF0dXJlIjoiNGQ2YzRhNmRmMDg5YzY5MjBlYzJhNWJkYmY1MjViZjgifSwidXJsIjoiaHR0cHM6Ly9waC50cmlwLmNvbS9ob3RlbHMvcmVkaXJlY3Q%2FaG90ZWxpZD03MDEyMjcmY2l0eT0zNTgzMSZBbGxpYW5jZWlkPTEyNjA3JnNpZD04ODg4MzImY2hlY2tpbj0yMDI2LTAzLTA1JmNoZWNrb3V0PTIwMjYtMDMtMDYmc2hvcHBpbmdpZD1lMDAwYTU1MGE5Zjk0NTJmYjk4MWVhNzMzYzRhODI1ZSZhZHVsdD0xJmNoaWxkcmVuPTAmYWdlcz0mbGFuZ3VhZ2U9ZW5waCZsb2NhbGU9ZW5fUEgmcm9vbWlkPTE1NDUxODg4MjMmc3dpZD0wJnBheT1QUCZmZ3Q9MSZjcm49MSZjdXJyPVBIUCZ3a3A9MSZzdGFuZD1INHNJQUFBQUFBQUFfd0QtQUFIX0Nsd0tBaGdCRWdRSUFSQUFHbEFJMS12bTRBVVlBREFBT0pFU21BR3I1aXFvQVFDNEFRTEFBUUxSQWFSd1BRcFh3cWRBNFFIMktGeVB3dXFyUU9nQjlkbWxnd0dJQWlDSkJBQUFBQUFBQUFBQW9BUUFvUVVLMTZOd1BhMnVRQm9nWlRBd01HRTFOVEJoT1dZNU5EVXlabUk1T0RGbFlUY3pNMk0wWVRneU5XVWdCQ2pqb0tiTkJrZ0JVZ1psTWpkaE5UQmFIQW9EVUVoUUVVY0RlQXNrS0w0X0dnTlFTRkFoUndONEN5UW92ajlpQldWdVgxQklhTHdVY0FGNEFJb0JCMGdCZUFESUFRR3FBUWNLQXpBeU1oQUM4Z0VpWlRBd01HRTFOVEJoT1dZNU5EVXlabUk1T0RGbFlUY3pNMk0wWVRneU5XVmZNWklDQVRTYUFnQUFBQURfX3dFQUFQX194V2RHVl80QUFBQSJ9&amp;utid=f5f87521-dd5c-883c-906f-d21bb431e3f0&amp;tm_stars=4&amp;client_id=skyscanner_app&amp;price_policy=2&amp;pre_redirect_id=01b52d19-0c2d-526b-cc9b-81dd1a6a5516&amp;tm_city_code=CEBP&amp;max_price=4725&amp;guests=1&amp;request_id=01b52d19-0c2d-526b-cc9b-81dd1a6a5516&amp;tm_country_code=PH</t>
  </si>
  <si>
    <t>www.skyscanner.com.ph/hotel_deeplink/4.0/PH/en-US/PHP/h_bc/222423391/2026-03-03/2026-03-04/hotel/hotel/hotels?legacy_provider_id=13&amp;rooms=1&amp;closed_user_group=apps&amp;hb_data=Xt4Xnb0iCKVuN3w6ztGlFTQUJiGD6NZy-uj7taTPc4ZOnWc87gdpjboZtNEXutzqTObz8YU_LA-LA7Dwway3xLTQMrWE5w_V2_u5uB5ik0c61vrBHAlxpPZXUgrsCvhHkrPNi_i_NSpVZ4ElIkNzGc3OHkYv2tRNUZc-moT7WCLGq2DLyw1La_DMAmNzZpVXvLiu47LIKI4c8IQzKLXie6D5xOqYYQVFcbfWptl6lozXWg9N4aKxJ6v7H6qaAD4wCK310StO-Ilu7Rlue_pqlEI0iZtECf5s3UZETCYyHSZLdDraxXekAzO44C0y5WXDSbkLfGgYyKRkm1nfWxCIx1mbhySErdh9Y29Hk2BfPAl47Q-B4jWaae3MdCM6_AMz98qBba2VL_D-ayritnxRUiNoUV5TXYrl4kGDl2l2136Q8Ro%3D&amp;q_datetime_utc=2026-03-03T09%3A34%3A18&amp;ticket_price=1895&amp;quote_id=43810755319107650&amp;utid_state=1&amp;channel=iphone&amp;price_without_closed_user_group=2495&amp;tm_place_name=Cebu&amp;deeplink_data=eyJmaWVsZHMiOnsic2lnbmF0dXJlIjoiM2M1YzUxODUxOGYwZmJhMDZkNjRlYzI5ZTg0MDllOGYiLCJibG9ja19pZCI6IjEzMDQwNTY2MDFfNDAzMjY3OTEwXzFfMF8wIn19&amp;utid=251fb15a-389f-340f-7c95-8875e8760652&amp;tm_stars=0&amp;client_id=skyscanner_app&amp;redirect_delay=1000&amp;price_policy=2&amp;pre_redirect_id=9b43b54f-f31e-c878-a105-be91e293a49d&amp;tm_city_code=CEBP&amp;max_price=1895&amp;guests=1&amp;request_id=9b43b54f-f31e-c878-a105-be91e293a49d&amp;tm_country_code=PH</t>
  </si>
  <si>
    <t>www.skyscanner.com.ph/hotel_deeplink/4.0/PH/en-US/PHP/h_h1/205053012/2026-03-03/2026-03-04/hotel/hotel/hotels?legacy_provider_id=927111&amp;rooms=1&amp;closed_user_group=mobile&amp;hb_data=YcA06PG4BCXfUCkASbHMjocM_L2y1zYfyMuHsynQDxEApATZ-D27uj2zwhqWVN-uDeRbYpjJt8sYf1q7FdbkpJdkxSF4VjV3NmRlra8Yon-jQfcaBW3_plnUGNiDy7iSccPwJh4KEgv6xbNl27A9qUXKe54xEu2SxdaWbcAiamem9l5d1J84onmlNetfOJStljColeGQVAD3T5rySuuDTMQbp8O1jLwDIEIEchoCn0s3VuDzQNL1N3WcSPAqdRMO6sbJOFHH6CS4YAp9wZTOAQY4d2E%3D&amp;q_datetime_utc=2026-03-03T09%3A34%3A19&amp;ticket_price=4245&amp;quote_id=2458422958253115817&amp;utid_state=1&amp;channel=iphone&amp;price_without_closed_user_group=6500&amp;tm_place_name=Cebu&amp;deeplink_data=eyJmaWVsZHMiOnsic2lnbmF0dXJlIjoiNDBjMjJkODY1ZWY4OGQwNmYyNWIzZjJhMDZlODg4NzUifSwidXJsIjoiaHR0cHM6Ly9waC5ob3RlbHMuY29tL0hvdGVsLVNlYXJjaD90cGlkPTMyMTQmbXBlPTE3NzI1MzAyNDcmZW5kRGF0ZT0yMDI2LTAzLTA0JmFkdWx0cz0xJmxvY2FsZT1lbl9QSCZjaGlkPWU5ZTgwY2EzLTA4ODMtNDUxYy04NmNjLTVmNmE0Mjk1MGFkMiZlYXBpZD00NCZtY3RjPTMmc3RhcnREYXRlPTIwMjYtMDMtMDMmbXBkPVBIUCZtcGM9MTAwMC4wMCZtcG49MzIwOTUxMTk1JmN1cnJlbmN5PVBIUCZyYXRlcGxhbmlkPTM4NzQ2MzI5NiZtcG09MjQmbXBwPTEmbXBvPUVDJnNlbGVjdGVkPTg0NTQ0NzgxJm1wYj00ODkuMTYmbXBxPTM3ODAuNTUmbXBhPTI3NTUuODQifQ%3D%3D&amp;utid=dd931a18-d547-8f89-1284-75d46a6c9915&amp;tm_stars=3&amp;client_id=skyscanner_app&amp;redirect_delay=1000&amp;price_policy=2&amp;pre_redirect_id=8ca7095d-8128-061e-4ac8-f1a37aee6e13&amp;tm_city_code=CEBP&amp;max_price=4247&amp;guests=1&amp;request_id=8ca7095d-8128-061e-4ac8-f1a37aee6e13&amp;tm_country_code=PH</t>
  </si>
  <si>
    <t>www.skyscanner.com.ph/hotel_deeplink/4.0/PH/en-US/PHP/h_ct/134679883/2026-03-05/2026-03-06/hotel/hotel/hotels?legacy_provider_id=31&amp;rooms=1&amp;closed_user_group=apps&amp;hb_data=6e14VykUCUzE6WFy2S7jUBS8zeZnX1rFIVHibyMdxRhySTkTVn0DWMxsnaH5QK-AQ5T2uFz0xAyEgwgjePhb1oh9oWkJfOSMvCUibyee5tvO6jTLZCSKdHXuS_5ILOZTOMOXUCDlK9esD91fScr1ZsVuKqpFLzW0TnedDTFfTlbj1aMvSQtQBTN8UphYnMQUNKqFN2OjJ_Yh7azxiApO4JRbpEnCm6ozdt7K1-s4fb7fOXsk1zyy38uv4vEp4o9h1m0XynAif6Ti9jo9FfStcq-p3TLjN82iMRgRYzxMoYmOcWzD-LNg2zjAUZY31bb7qLo7Eydqe9xg8CoJIi5fb3Yr7dh9csWI45ZyaupZXpcfK-bqZVKBRuQ26mf2PtQUFFtRtMCbkB8tAvWxuc47rSAyV337RsCLy4JD5txPEQ%3D%3D&amp;q_datetime_utc=2026-03-05T14%3A45%3A03&amp;ticket_price=2234&amp;quote_id=-8291120598532688957&amp;utid_state=1&amp;channel=iphone&amp;price_without_closed_user_group=3219&amp;tm_place_name=Cebu&amp;deeplink_data=eyJmaWVsZHMiOnsic2lnbmF0dXJlIjoiZjJiNDcyNGRkMjc0Y2UzZGEyMzBhNjgwN2NiZDQxZGUifSwidXJsIjoiaHR0cHM6Ly9waC50cmlwLmNvbS9ob3RlbHMvcmVkaXJlY3Q%2FaG90ZWxpZD05OTI4NzcmY2l0eT0zNTgzMSZBbGxpYW5jZWlkPTEyNjA3JnNpZD04ODg4MzImY2hlY2tpbj0yMDI2LTAzLTA1JmNoZWNrb3V0PTIwMjYtMDMtMDYmc2hvcHBpbmdpZD1mZDllZjU0NTUzMjE0YWYzOTA3ZGQyMTU2Y2E1NzQyOSZhZHVsdD0xJmNoaWxkcmVuPTAmYWdlcz0mbGFuZ3VhZ2U9ZW5waCZsb2NhbGU9ZW5fUEgmcm9vbWlkPTQxNTMzMjM2OCZzd2lkPTAmcGF5PVBQJmZndD0xJmNybj0xJmN1cnI9UEhQJndrcD0xJnN0YW5kPUg0c0lBQUFBQUFBQV93RDlBQUxfQ2xzS0FoZ0JFZ1FJQVJBQUdrOElrUENGeGdFWUFEQUFPUHNSbUFIdHpEeW9BUUM0QVFMQUFRRFJBUlN1Ui1GNnRwMUE0UUhOek16TXpIU2hRT2dCNGFtYlY0Z0NJSWtFQUFBQUFBQUFBQUNnQkFDaEJXWm1abVptUm9kQUdpQm1aRGxsWmpVME5UVXpNakUwWVdZek9UQTNaR1F5TVRVMlkyRTFOelF5T1NBRUtPS2dwczBHU0FGU0JqZ3dZelEzWkZvY0NnTlFTRkFSUndONEN5UW92ajhhQTFCSVVDRkhBM2dMSkNpLVAySUZaVzVmVUVob3ZCUndBWGdBaWdFSFNBRjRBTWdCQWFvQkJ3b0RNREl5RUFMeUFTSm1aRGxsWmpVME5UVXpNakUwWVdZek9UQTNaR1F5TVRVMlkyRTFOelF5T1Y4MGtnSUJOSm9DQUFBQUFQX19BUUFBX19fcXFzeEdfUUFBQUEifQ%3D%3D&amp;utid=5aaeea5c-3f0d-4e30-9640-a8949967ded2&amp;tm_stars=3&amp;client_id=skyscanner_app&amp;price_policy=2&amp;pre_redirect_id=4b0a8183-8897-9e7b-f8ac-fb29427801d2&amp;tm_city_code=CEBP&amp;max_price=2234&amp;guests=1&amp;request_id=4b0a8183-8897-9e7b-f8ac-fb29427801d2&amp;tm_country_code=PH</t>
  </si>
  <si>
    <t>www.skyscanner.com.ph/hotel_deeplink/4.0/PH/en-US/PHP/h_ad/212934083/2026-03-05/2026-03-06/hotel/hotel/hotels?legacy_provider_id=22&amp;rooms=1&amp;closed_user_group=general&amp;hb_data=hn6lG4LCPc-N0-aa0z23l4DJsuWwNQbpOtJydNDbSOcpifUh6scQdOThaXngW7jzFFaRl8wz1BoiP2HT78MS9Z3cNVwndpdv_2XGeSfpaxrw3L-VboIRiN11gjwdMyeP4s5gRfkHUn3r2AmTNM3iKqqgcIyhayoJD5COvlNGEX5hxNzrvp8IkTtB4mfb_KPAzlR94aFTMrnTc-29Cwli15VNyIm2XK-uG_OcL9jlasuPsC0gPk8qmrrTIMwvzqb1ssd8_1YS4Uk_gmm88yboFUDzl_vd_PxKR0B97wInqAYhEH8YwwxnZ2TRmTVKe_O26d9TqQ4F1joWn8WoPpntjP-5UWjjpHX1zR-hLC7vFcvBUYC6U75eSIoGp0z_GZksi1vGmiE-f574fJv05ewowN2-atG1DrgB1OGW55vuxy5j&amp;q_datetime_utc=2026-03-05T14%3A45%3A08&amp;ticket_price=1511&amp;quote_id=-3284940351569381066&amp;utid_state=1&amp;channel=iphone&amp;price_without_closed_user_group=3776&amp;tm_place_name=Cebu&amp;deeplink_data=eyJmaWVsZHMiOnsic2lnbmF0dXJlIjoiMzlhMDJkZWNhMmIxZTU1OGRkZDAzN2ZiMDA1ZDkyNzcifSwidXJsIjoiaHR0cHM6Ly93d3cuYWdvZGEuY29tL3BhcnRuZXJzL3BhcnRuZXJzZWFyY2guYXNweD9jaWQ9MTg0NjM4MyZoaWQ9NDYwNzI4MjMmY3VycmVuY3k9UEhQJmNoZWNraW49MjAyNi0wMy0wNSZjaGVja291dD0yMDI2LTAzLTA2Jk51bWJlcm9mQWR1bHRzPTEmTnVtYmVyb2ZDaGlsZHJlbj0wJlJvb21zPTEmbWNpZD0zMDM4Jm1hc3RlclJvb21JZD03MzY4OTIyOTYmbXB0PVNIZDNaMjUzV1RGeFVGTkpObEpYVDNOMEt6bFpUMmRRYkRCUlVVaEdkRzF3YlZKT1UzZEdNR3B2ZG5SbFNWVjZXQzlrVVVKQmVtWlJWbk41Y1Vkbk5URnZSVXRHZFRCTVZXMHdaRXQzUFQwJlRvdGFsUHJpY2U9MTUxMC45OSZUb3RhbFRheD0xNjEuODkmVG90YWxGZWU9MC4wMCZUb3RhbFN1cmNoYXJnZT0wJm1jdXI9UEhQIn0%3D&amp;utid=bd50cdd0-7724-c351-f545-a5443e8863e9&amp;tm_stars=0&amp;client_id=skyscanner_app&amp;price_policy=2&amp;pre_redirect_id=afbcbc12-5705-4825-8e4e-9da7e4abb183&amp;tm_city_code=CEBP&amp;max_price=1511&amp;guests=1&amp;request_id=afbcbc12-5705-4825-8e4e-9da7e4abb183&amp;tm_country_code=PH</t>
  </si>
  <si>
    <t>Queen Size Studio in Solinea, Cebu City</t>
  </si>
  <si>
    <t>www.skyscanner.com.ph/hotel_deeplink/4.0/PH/en-US/PHP/h_bc/215477650/2026-03-05/2026-03-06/hotel/hotel/hotels?legacy_provider_id=13&amp;rooms=1&amp;closed_user_group=apps&amp;hb_data=g78Nrt0GUUb4MM2MkQ4ZJ58Pb3Y683u3X-muHvmkpLu4-3JdDV2be55T8G3KrZGOKYQGacB-Q5TCrAUQk_0p6TrAAn3SBL1hBe0Hptdt8NyUgIG7HA2DgpNw37REjMbivssDavTmJEIjUckk7i5AdIWqXsrgwpOk1ae95Kq5q7uwt8EwyiuF5mznMDTWziGPyKntsFMeEpVH2kmKPh1Y4Hx75boCV-c1aVN4ZRHraT02BrvRl8avkfOmQ4ptB8nDoSzHhDlB1BSu-WWXEw_ZRwYTQh2jp_aYvKWuM-lDg8f7cRFwvFS4kySTEwZT3D95TPJ0WqBmdNVpZwyKWWeW6fULOmD6omexk54JQ00NnxRtSm9MkBHLSggEh8rJqmw1c9gLRQMiVa3tqW1pKsJ2_da1X5xy5kbPG9hhewOIEHKUS4pByRU%3D&amp;q_datetime_utc=2026-03-05T14%3A45%3A09&amp;ticket_price=3054&amp;quote_id=-5183921056711361668&amp;utid_state=1&amp;channel=iphone&amp;price_without_closed_user_group=3984&amp;tm_place_name=Cebu&amp;deeplink_data=eyJmaWVsZHMiOnsic2lnbmF0dXJlIjoiZjlkNmQxM2VmNGViMmMzNDI0MDJlNmFmMWEyMzIxNzYiLCJibG9ja19pZCI6Ijk5Mjk5OTAwMV80MTA1NjgwMDZfMl8wXzAifX0%3D&amp;utid=923f36ca-4a62-a9c1-d8a4-58ce910b121f&amp;tm_stars=0&amp;client_id=skyscanner_app&amp;price_policy=2&amp;pre_redirect_id=a2acfe5f-2c70-683a-916f-39d5b8da2337&amp;tm_city_code=CEBP&amp;max_price=3324&amp;guests=1&amp;request_id=a2acfe5f-2c70-683a-916f-39d5b8da2337&amp;tm_country_code=PH</t>
  </si>
  <si>
    <t>10.31721, 123.90409</t>
  </si>
  <si>
    <t>Basement 1 Parking, Luzon Avenue, Cebu Business Park, Luz, Cebu City, Central Visayas, 6000, Philippines</t>
  </si>
  <si>
    <t>Offering a garden and a terrace, Queen Size Studio in Solinea, Cebu City in Cebu City is close to Ayala Center Cebu and Fuente Osmena Circle.
The property is around 1.7 miles from SM City Cebu, 2.2 miles from Colon Street, and 2.</t>
  </si>
  <si>
    <t>Lourdes Bedsit Horizon 101</t>
  </si>
  <si>
    <t>www.skyscanner.com.ph/hotel_deeplink/4.0/PH/en-US/PHP/h_bc/223286784/2026-03-05/2026-03-06/hotel/hotel/hotels?legacy_provider_id=13&amp;rooms=1&amp;closed_user_group=apps&amp;hb_data=3pwKBiUQIuAz01HK_JpIlId_EXRc92W_19DS2gTGc_2ARrpl-jMJaU069vRhDp6ovNB_5K_Jt6elN4rjhU0P96uq2lzUSRrOkQmr0l9n_Z-y2OQnWgqu7fUKo8e0rS50Az9TnHz7okwlP8OTXaikueYI2_AIKZ4WeLD_CJybNstv0uv8nBmnlUrDGlJymr3_24HsqlJ0DYd110XXphU9iRWOhCTCnDMToi9ujyPQdnDHEjBxj3Kmpz3A2egvTKm4LU9pfXc7myburnuYFvmuL8FzV9nNF_tXtim8m94O5mXMfIFcek1Efa5IQ6Bd_JS7zCmxjc9StMZ30ywW9BaMFN8G0AjDKyao0Jhdx9Uk-mBM9g2C-h612XnvPZw4vqy4_Q5YOfKrR_PgP0a6e454dvzzwFSuwxvMc-Z6EP7cqS7wvIgPk4U%3D&amp;q_datetime_utc=2026-03-05T14%3A45%3A09&amp;ticket_price=1239&amp;quote_id=2462276272020139676&amp;utid_state=1&amp;channel=iphone&amp;price_without_closed_user_group=1507&amp;tm_place_name=Cebu&amp;deeplink_data=eyJmaWVsZHMiOnsic2lnbmF0dXJlIjoiNmM1YzE5ZjBlZjA3YmM5ODJlYWNjNWNlOGY0ZmRkNjEiLCJibG9ja19pZCI6IjEzODU2NzEwMDFfNDEwNTkyNjM2XzFfMF8wIn19&amp;utid=6de22af2-490d-35de-31a3-729d1709822d&amp;tm_stars=0&amp;client_id=skyscanner_app&amp;price_policy=2&amp;pre_redirect_id=1e0534e7-ea3c-dd23-b39f-475f469cd725&amp;tm_city_code=CEBP&amp;max_price=1239&amp;guests=1&amp;request_id=1e0534e7-ea3c-dd23-b39f-475f469cd725&amp;tm_country_code=PH</t>
  </si>
  <si>
    <t>10.31022, 123.8969</t>
  </si>
  <si>
    <t>Silver Wing Motors Honda Sales &amp; Service, General Maxilom Avenue, Santa Cruz, Camputhaw, Cebu City, Central Visayas, 6000, Philippines</t>
  </si>
  <si>
    <t>Lourdes Bedsit Horizon 101 offers accommodations in Cebu City, 2.3 miles from Fort San Pedro and 6.8 miles from Temple of Leah. The property is around 1.5 miles from Colon Street, 1.9 miles from Magellan's Cross, and 2.2 miles from SM City Cebu.</t>
  </si>
  <si>
    <t>KC 1-Bedroom 1 at Horizon 101 Cebu</t>
  </si>
  <si>
    <t>www.skyscanner.com.ph/hotel_deeplink/4.0/PH/en-US/PHP/h_bc/200569416/2026-03-05/2026-03-06/hotel/hotel/hotels?legacy_provider_id=13&amp;rooms=1&amp;closed_user_group=apps&amp;hb_data=a8SkSmkxLyS8IsATrkfvZ_Rh78LFkpR1WsNLzPfznu6_u4vrQ3vRyWxO6r6ng-6CukLArBvn37rE0k9KUTblpAzyFd5gDk3vR5RZQjA0s7ZsE96J8ziAXN8O6QW2edIjVZ3eakr7bvTbn9RoU4aTF-dgPomaN4C2Mga7P--u4uv-56WznsyQRmk-Kuorg4kRMF3_6hqQL33Y3KW1E0e3QpLOqZkl6Dp9HRC42PdcA11TtchacZQ1wQZ8GMNjurjB4ZPxYaKR65uViuigLyyjCP13aYee3Qv8URw-IVduxQyXFatf__JZMyYixZI_9p2YE1WDk4BhUymO6fhahs_d6lk3UF1hw5KZ5A5TE_PRveL0IWCIbhjN4lK-T7-y-Ift3FpajOrQsk5QZ-rZ7cBNPETGF-Qe4-1F3LvqaP7TplnhBRlAIaw%3D&amp;q_datetime_utc=2026-03-05T14%3A45%3A10&amp;ticket_price=2519&amp;quote_id=-748975074502094918&amp;utid_state=1&amp;channel=iphone&amp;price_without_closed_user_group=3069&amp;tm_place_name=Cebu&amp;deeplink_data=eyJmaWVsZHMiOnsic2lnbmF0dXJlIjoiYThkNTBkZmY4MjU0NzllOTI1NjY4Y2RhZjlmYjZkYTMiLCJibG9ja19pZCI6IjMzMTE4ODUwMV8zMzg0MzkxODNfMl8wXzAifX0%3D&amp;utid=896f91d0-875f-1632-a4cc-3a37d6b22739&amp;tm_stars=0&amp;client_id=skyscanner_app&amp;price_policy=2&amp;pre_redirect_id=96f73d3e-394e-f622-d60c-fb7170cf9ee3&amp;tm_city_code=CEBP&amp;max_price=2519&amp;guests=1&amp;request_id=96f73d3e-394e-f622-d60c-fb7170cf9ee3&amp;tm_country_code=PH</t>
  </si>
  <si>
    <t>KC 1-Bedroom 1 at Horizon 101 Cebu offers accommodations in Cebu City, 1.5 miles from Colon Street and 1.8 miles from Magellan's Cross.
Free Wifi is available throughout the property and private parking is available on site.</t>
  </si>
  <si>
    <t>Pacheco Oasis</t>
  </si>
  <si>
    <t>www.skyscanner.com.ph/hotel_deeplink/4.0/PH/en-US/PHP/h_bc/213620471/2026-03-03/2026-03-04/hotel/hotel/hotels?legacy_provider_id=13&amp;rooms=1&amp;closed_user_group=apps&amp;hb_data=Cb7IjZK9abLLnF_L19l8L4t84PrXgxAIIt1IES-ZMA6sosoAW4u8dDNb1CfDiybSx7tSRbjd9Mszn5Mzyd-51o6iytH1E6bPRX-7T-vTvM-QF96fBPv-MX3KVl4ttXGFmPIqvn5F4d31O6oWVh4TEowBhn1eI35NaAZrPWMhKMa-okw-Us8gI7mVh5ocgA_zdLUQ4gMXMYbA3_-0ihEfTHD1W5jm8yXCJIZTLhbvlWJFjehiexfnMuQlWP-SKUK6PJ2e6V1y9jnwMTDqHdMu9xNKOiuOiq8oXcQ_UQWoPxyyX5p2ubq-41wfSSSPzAYsgk25WtK8Ul6C_SwEIMogQK4ikNcDiXjQVkauoiwKoRmgsYAzgoStH1idx-95by8f5W4h-_zFvY4XNzuveFHk8GqlnwIJnm3UeYu3FtYPWzcRFap8kg%3D%3D&amp;q_datetime_utc=2026-03-03T09%3A34%3A40&amp;ticket_price=4022&amp;quote_id=2944829772618964411&amp;utid_state=1&amp;channel=iphone&amp;price_without_closed_user_group=5262&amp;tm_place_name=Cebu&amp;deeplink_data=eyJmaWVsZHMiOnsic2lnbmF0dXJlIjoiZjRhYTY5YjMwYTUzYWNlNTc4NjA0MjAzY2EzNzhjYjYiLCJibG9ja19pZCI6IjQ1NjI5ODgwMV8xMzkxODQwOTVfMF8wXzAifX0%3D&amp;utid=98ba9ce8-4b9f-de3a-d178-ab21e5de7fde&amp;tm_stars=0&amp;client_id=skyscanner_app&amp;redirect_delay=1000&amp;price_policy=2&amp;pre_redirect_id=801ad5f8-d1e6-2227-4936-34a31d2ccce9&amp;tm_city_code=CEBP&amp;max_price=4022&amp;guests=1&amp;request_id=801ad5f8-d1e6-2227-4936-34a31d2ccce9&amp;tm_country_code=PH</t>
  </si>
  <si>
    <t>10.26993, 123.87252</t>
  </si>
  <si>
    <t>City di Mare, Cogon Pardo, Cebu City, Central Visayas, 6000, Philippines</t>
  </si>
  <si>
    <t>Providing a garden, Pacheco Oasis features accommodations in Cebu City. Among the facilities at this property are an elevator and free shuttle service, along with free Wifi throughout the property.</t>
  </si>
  <si>
    <t>Dreamy Aesthetic Suite in City Center</t>
  </si>
  <si>
    <t>www.skyscanner.com.ph/hotel_deeplink/4.0/PH/en-US/PHP/h_bc/217969759/2026-03-05/2026-03-06/hotel/hotel/hotels?legacy_provider_id=13&amp;rooms=1&amp;closed_user_group=apps&amp;hb_data=dk5BPz1HhSc7qfi5Yi_R_sghEPGuC-HhFWCzWTyDup7v0FuljRyIZXWJ26nG7p1HH8rO3YWuaT1fJlw-hWEz-F6b8ugY-9nSmmI9IK_kA986qxjFyqYEXFu_2pVB2QyNernMrYsaeUAjsHodfpm-zqLbjb-xRJG_LwoK98qOxipX_Ln92bHDA9qEPdleOfQMVRH3ZRJkoTtJ7DHHAmWA7jtNlcxn1PpYxQPw_c4eaGt9HTN02sGyAYe7xzuyk2MK3px5_l0OHZoUs-BqzXfPabYd1ORdHD2HIWSNFoL2jDpI4J-DW6onCkkeCVRBjHTk1GwuiK37k5wGXy7ys_m6eh4vWU173m6CZ6X7s3ELByjAVUHaeTSStX715D50-0_3ajtH2zWb7x88QKtPr656Kj9XmXwa9YUm5B87dFRj_HzqLgt-3yI%3D&amp;q_datetime_utc=2026-03-05T14%3A45%3A14&amp;ticket_price=2066&amp;quote_id=-4171223049745829116&amp;utid_state=1&amp;channel=iphone&amp;price_without_closed_user_group=2763&amp;tm_place_name=Cebu&amp;deeplink_data=eyJmaWVsZHMiOnsic2lnbmF0dXJlIjoiZTA4MjU3OTJlODkxMDJjOWI0MmViM2FjNDI0NmVjNDkiLCJibG9ja19pZCI6IjExMDgyMzg3MDFfMzgzNTkxMDc2XzBfMF8wIn19&amp;utid=f87e9ac8-2631-23b0-4e8f-3ad148eca810&amp;tm_stars=0&amp;client_id=skyscanner_app&amp;price_policy=2&amp;pre_redirect_id=db0c643a-6694-8cd8-ef9e-b40abc1864fe&amp;tm_city_code=CEBP&amp;max_price=2066&amp;guests=1&amp;request_id=db0c643a-6694-8cd8-ef9e-b40abc1864fe&amp;tm_country_code=PH</t>
  </si>
  <si>
    <t>10.31991, 123.91003</t>
  </si>
  <si>
    <t>East Gate, 8, Cardinal Rosales Avenue, Luz, Cebu City, Central Visayas, 6000, Philippines</t>
  </si>
  <si>
    <t>Just a 9-minute walk from Ayala Center Cebu and one mile from SM City Cebu, Dreamy Aesthetic Suite in City Center features accommodations in Cebu City with a garden.</t>
  </si>
  <si>
    <t>Hotel Stella</t>
  </si>
  <si>
    <t>www.skyscanner.com.ph/hotel_deeplink/4.0/PH/en-US/PHP/h_h1/47180378/2026-03-05/2026-03-06/hotel/hotel/hotels?legacy_provider_id=927111&amp;rooms=1&amp;closed_user_group=mobile&amp;hb_data=8bgLn636jM-SLnVzsoSoctOQOoLLmms7H5aFntfmyV-4Qj3OT2ZbY4-5PdghsbnPqwKDG2V6892KgH2dPqfosD8Z99_vAmZK9T04aNRtX1TPjRzO11aklpNg727JnGwgIXCpNOJphXVglblMzuiO2uqRxJ-_q6ZaxG_coKU-6CH-p9Ug18kni1_IPPuuSu12PtzaAUtKnsp0v5PpG9t2W3To27nLWCtby7iCNghzWn3asFhowdqTAc935Hvcsqc-NS_KqEyrmVsXaYdTBc_lcfC3W1I%3D&amp;q_datetime_utc=2026-03-05T14%3A45%3A17&amp;ticket_price=1242&amp;quote_id=8512873644804071864&amp;utid_state=1&amp;channel=iphone&amp;price_without_closed_user_group=1380&amp;tm_place_name=Cebu&amp;deeplink_data=eyJmaWVsZHMiOnsic2lnbmF0dXJlIjoiZTY1YjM1NjM4OTcyMzNhZWMyYjQ4ZTZjMGNiMmQ2NWQifSwidXJsIjoiaHR0cHM6Ly9waC5ob3RlbHMuY29tL0hvdGVsLVNlYXJjaD90cGlkPTMyMTQmbXBlPTE3NzI3MjAyMjYmZW5kRGF0ZT0yMDI2LTAzLTA2JmFkdWx0cz0xJmxvY2FsZT1lbl9QSCZjaGlkPWRlY2U3ZjFkLTE0ODAtNDRiMy1hZGI3LTYxMDYzOGI3Y2VkZCZlYXBpZD00NCZtY3RjPTMmc3RhcnREYXRlPTIwMjYtMDMtMDUmbXBkPVBIUCZtcG49MzI3Njg0MzE1JmN1cnJlbmN5PVBIUCZyYXRlcGxhbmlkPTQwNTk3Nzg5OSZtcG09MjQmbXBwPTEmbXBvPUVDJnNlbGVjdGVkPTU5NDY0MDQmbXBiPTEzMy4wNyZtcHE9MTEwOC45MyZtcGE9MTEwOC45MyJ9&amp;utid=6da23dfe-4503-25ca-25ff-70f5b32b58d8&amp;tm_stars=3&amp;client_id=skyscanner_app&amp;price_policy=2&amp;pre_redirect_id=4e5c1fc9-dc0e-e686-b8ab-22360b692b22&amp;tm_city_code=CEBP&amp;max_price=1924&amp;guests=1&amp;request_id=4e5c1fc9-dc0e-e686-b8ab-22360b692b22&amp;tm_country_code=PH</t>
  </si>
  <si>
    <t>10.312854, 123.891242</t>
  </si>
  <si>
    <t>Hotel Stella, Jasmine Street, Santa Cruz, Camputhaw, Cebu City, Central Visayas, 6000, Philippines</t>
  </si>
  <si>
    <t>Hotel Stella is located in Cebu City, 1.7 mi from Ayala Mall and 2 mi from Magellan's Cross. The property offers a restaurant on site, free parking, and free WiFi in all public areas.</t>
  </si>
  <si>
    <t>Avida Riala Tower 2, IT Park, New Fully Furnished</t>
  </si>
  <si>
    <t>www.skyscanner.com.ph/hotel_deeplink/4.0/PH/en-US/PHP/h_bc/223028182/2026-03-05/2026-03-06/hotel/hotel/hotels?legacy_provider_id=13&amp;rooms=1&amp;closed_user_group=apps&amp;hb_data=T1GkR9N9uyzqfnaCT0BVfSv054Xy9YzXGUKaAchAO2shVM3dBLIQBuu7eBZaIklWhwWvD6Et1-y9wI7v70lH-QWn1O2OaCtx6CImnV6WT_hB_uHyl4Z55g5A7jiMP_vz2igv2N1UVDOYl9ezPlc5A7XEgiV5l2xSndDmIPVLsVvxx0Djpsw8Vk89I5B_u1gnAgt3pYDpKEm4IhVg9-MqNIlcNPw_BFmfCt5TplZccUFoJoq0fJckIYnB49MulheGM35j0o8Kk79uWLeGIiH5F2d8sP4ONfvlGQ00YVElMdVR3XI-QiD7BPo2ZrYIE0f5gZfopidZkRQgw3iEIV_dZE_fj4dutTn7vq8T63mFwvvjUcmyz3rETb2wHgq0Hi-ggmWf99yJQaPRqPyEZDGYpTrJX6FV-KB8L7zWjM5sDQ4-a4lEJT4%3D&amp;q_datetime_utc=2026-03-05T14%3A45%3A17&amp;ticket_price=4988&amp;quote_id=2775936140658021317&amp;utid_state=1&amp;channel=iphone&amp;price_without_closed_user_group=6166&amp;tm_place_name=Cebu&amp;deeplink_data=eyJmaWVsZHMiOnsic2lnbmF0dXJlIjoiY2EyZmQwYzFlZmFmNjE4ODM2YTcwZjY1MjI3ZmM2ZDciLCJibG9ja19pZCI6IjEzNjE1Mzc3MDFfNDIxMDkxMTQyXzNfMF8wIn19&amp;utid=461e97cb-ea5e-cdb0-94cb-811eb0776640&amp;tm_stars=0&amp;client_id=skyscanner_app&amp;price_policy=2&amp;pre_redirect_id=d9bbcab7-b895-22f7-4f3d-411c72dfde61&amp;tm_city_code=CEBP&amp;max_price=4988&amp;guests=1&amp;request_id=d9bbcab7-b895-22f7-4f3d-411c72dfde61&amp;tm_country_code=PH</t>
  </si>
  <si>
    <t>10.32941, 123.9069</t>
  </si>
  <si>
    <t>Cebu I.T. Park, Kasambagan, Cebu City, Central Visayas, 6000, Philippines</t>
  </si>
  <si>
    <t>Avida Riala Tower 2, IT Park, New Fully Furnished offers accommodations in Cebu City, 1.2 miles from Ayala Center Cebu and 2.1 miles from SM City Cebu.</t>
  </si>
  <si>
    <t>WJV Premium Hotel</t>
  </si>
  <si>
    <t>www.skyscanner.com.ph/hotel_deeplink/4.0/PH/en-US/PHP/h_ad/223027889/2026-03-05/2026-03-06/hotel/hotel/hotels?legacy_provider_id=22&amp;rooms=1&amp;closed_user_group=apps&amp;hb_data=_lrBqk_EYumsU4-fMFvl0i0fg4w_Mjd5JpCs63ICPa4g24Nm-UyUw2R0dYyN1s4Kbl2ayxFLXMMs3wi9wOdJB65dJ2hfPkGorC0F2kBLHaKjGMSAeDjDAlN3g8H3fY1bbTZnxkmbrXXwJAWmmlwPLrLKcLMHSmc4fvIK7RF4ta2fn-vXpJ4DRkvZW1rOvqB10YLCRRRmyho11U87Zx5PU5S-KHN-5UZoOiVungt1f1v-UTlQDGLq59k7QzAQL8RC9fg0SPgLqeL1M9Uqd2hF1tZdSs0FqboYuhvBIj7vjL8UKrRZqNTPykKdfks6aZY7hTuM23AP_msQl6fts6FkAZGjUlQncEA6Oypchm8XHSlD6MjgpxZ_eFBDK7pBGPjYBaR7-1aULPWoyqsUYlQ1dQfOT7FDC0vsHeVxU3xb7Ceb&amp;q_datetime_utc=2026-03-05T14%3A45%3A21&amp;ticket_price=1953&amp;quote_id=-1099492801427570857&amp;utid_state=1&amp;channel=iphone&amp;price_without_closed_user_group=2162&amp;tm_place_name=Cebu&amp;deeplink_data=eyJmaWVsZHMiOnsic2lnbmF0dXJlIjoiMGQxYzg5ODMwYzBjZjkwZTNlMzk5N2IzZjdiODY3OGUifSwidXJsIjoiaHR0cHM6Ly93d3cuYWdvZGEuY29tL3BhcnRuZXJzL3BhcnRuZXJzZWFyY2guYXNweD9jaWQ9MTg0NjM4MyZoaWQ9NjYxNTA0NDYmY3VycmVuY3k9UEhQJmNoZWNraW49MjAyNi0wMy0wNSZjaGVja291dD0yMDI2LTAzLTA2Jk51bWJlcm9mQWR1bHRzPTEmTnVtYmVyb2ZDaGlsZHJlbj0wJlJvb21zPTEmbWNpZD0zMDM4Jm1hc3RlclJvb21JZD0xMTc2ODUzMjUzJm1wdD1iRFJ2VldsUVRpczFaVmhzYUVkWGVGSnBZaTh5Y1RCUFdqbEJNVUpGY2twUGJpc3JjME5QUTFwSFFVdFFkM2t5U1ZBNU5ETmlUV3h1T1RKcmN6WktiMjR3VGxReFJWVkpiMFk0V1dGM1BUMCZUb3RhbFByaWNlPTE5NTIuNTAmVG90YWxUYXg9MjA5LjIwJlRvdGFsRmVlPTAuMDAmVG90YWxTdXJjaGFyZ2U9MCZtY3VyPVBIUCJ9&amp;utid=da292e09-a59b-fb32-4f68-8c974181deff&amp;tm_stars=3&amp;client_id=skyscanner_app&amp;price_policy=2&amp;pre_redirect_id=a1a77b61-a887-867c-c08a-df8aeee5f16a&amp;tm_city_code=CEBP&amp;max_price=1953&amp;guests=1&amp;request_id=a1a77b61-a887-867c-c08a-df8aeee5f16a&amp;tm_country_code=PH</t>
  </si>
  <si>
    <t>10.31728, 123.89502</t>
  </si>
  <si>
    <t>Bubble Bee Tea House, N. Escario Street, Gonzales Compound, Camputhaw, Cebu City, Central Visayas, 6000, Philippines</t>
  </si>
  <si>
    <t>parking, wifi, non-smoking, 24-hour_front_desk_service, smoking_areas, multilingual_staff</t>
  </si>
  <si>
    <t>WJV Premium Hotel is located in Cebu City, within a 16-minute walk of Fuente Osmena Circle and 0.8 miles of Ayala Center Cebu. This 3-star hotel has air-conditioned rooms with a private bathroom. SM City Cebu is 2.5 miles away and Fort San Pedro is...</t>
  </si>
  <si>
    <t>Casa - Vibrant City Center Studio Near Ayala Mall</t>
  </si>
  <si>
    <t>www.skyscanner.com.ph/hotel_deeplink/4.0/PH/en-US/PHP/h_bc/222440739/2026-03-05/2026-03-06/hotel/hotel/hotels?legacy_provider_id=13&amp;rooms=1&amp;closed_user_group=apps&amp;hb_data=2InL0EPebXzMurVAYmokFtn44jN6UpFbX80Ub4GH5GLnOO6I5DlRhrM29lz-G0TuHOLcDJVf5MYRE4_KDVczVyrjNaXsbPTIlL4C3t0cjopfFj7sgWJ_X1Zpp1nYIS0SRSCrxJyz4olJjqG8jnNI-8X_H51kscWSB7LrBR8oTJC2PnZcIy2F8hQavCSUmVMj2xBT8_9ZpRCxWRkooCG5hnYmCxhPfg55dApTkzt6dv90Pme5cz3dMGAnuT_Ja3zbZOPAif4nA9UoIt0zRDd-kC227zH0iBr98zLLbYlojdEx6K9aIriv4Yv9dy9FkqmdEXZF2ghtsc-RmZMXmedWyMK-roJVIUxwT4-Vj2z2tZjc9_U4NzT8IoGa0P8CABp2gI2N97tIJChCwr_jZvk3HBjKAPzHdqY0vmmKLoCuTJUyEuNOW1w%3D&amp;q_datetime_utc=2026-03-05T14%3A45%3A23&amp;ticket_price=2133&amp;quote_id=7465324746667150303&amp;utid_state=1&amp;channel=iphone&amp;price_without_closed_user_group=2634&amp;tm_place_name=Cebu&amp;deeplink_data=eyJmaWVsZHMiOnsic2lnbmF0dXJlIjoiZTIxZDA4Zjg4OWNjYmY3OGNiNDFjZTM1ZjJlYTBjYmYiLCJibG9ja19pZCI6IjEzMDg2NjkzMDFfNDAzNjc5MzgxXzFfMF8wIn19&amp;utid=be224212-f222-85ca-b5bd-48de3aa76d9d&amp;tm_stars=0&amp;client_id=skyscanner_app&amp;price_policy=2&amp;pre_redirect_id=4a745b04-a424-f813-4b3e-a61bdd999df4&amp;tm_city_code=CEBP&amp;max_price=2133&amp;guests=1&amp;request_id=4a745b04-a424-f813-4b3e-a61bdd999df4&amp;tm_country_code=PH</t>
  </si>
  <si>
    <t>10.32008, 123.9104</t>
  </si>
  <si>
    <t>Just a 14-minute walk from Ayala Center Cebu and one mile from SM City Cebu, Casa - Vibrant City Center Studio Near Ayala Mall features accommodations in Cebu City with a garden.</t>
  </si>
  <si>
    <t>www.skyscanner.com.ph/hotel_deeplink/4.0/PH/en-US/PHP/h_ad/130399099/2026-03-03/2026-03-04/hotel/hotel/hotels?legacy_provider_id=22&amp;rooms=1&amp;closed_user_group=general&amp;hb_data=mt3d7Dq5UUmBhEQMPMeoCaQ8K86BIlzVw_qg9U-HAi_b1NKlVJ5RXxGBmSfykguMJOPUjS2N0KSUTUvYP_GHWLF1jvuRv1O0sl0kNoaeLOJRjpR67NKvbcqE4X_yJyHwsRoU3YDlQDfkVvgqI7oTLlaohMTXxmDsa_aO8CHCJNb1Gf7QBmKaKxjGXP4wdUOCZd0wM7QW8gZ7qfJyhavb0_QaYn1m3W2Cqf3N5EmGCr-NU0QVw0ZtA_eXFf1lbOc8dRvdZc6XPUhG-2vfr6BxuXwI265tcHvTi8fXhezmLZrWb2TYzFxDWL-xcg-SPQYfadn1IHn0HeQqTv58PQkvHZM_oYDnBY6qbwgS60NKw7NfoFKts5NFl1H-7sgwWQXpkAR8KLzl-IQS3sEUftxn576l-Soro9vEdTSkVB1z6AqR&amp;q_datetime_utc=2026-03-03T09%3A35%3A14&amp;ticket_price=2621&amp;quote_id=-1058198631503578752&amp;utid_state=1&amp;channel=iphone&amp;price_without_closed_user_group=3148&amp;tm_place_name=Cebu&amp;deeplink_data=eyJmaWVsZHMiOnsic2lnbmF0dXJlIjoiNTQyYWZmOTEwYTY4MjI0NmM3MjVjZTI2ZTA5NTBkODkifSwidXJsIjoiaHR0cHM6Ly93d3cuYWdvZGEuY29tL3BhcnRuZXJzL3BhcnRuZXJzZWFyY2guYXNweD9jaWQ9MTg0NjM4MyZoaWQ9Njg5OTE2JmN1cnJlbmN5PVBIUCZjaGVja2luPTIwMjYtMDMtMDMmY2hlY2tvdXQ9MjAyNi0wMy0wNCZOdW1iZXJvZkFkdWx0cz0xJk51bWJlcm9mQ2hpbGRyZW49MCZSb29tcz0xJm1jaWQ9Mjc5NzcmbWFzdGVyUm9vbUlkPTQ3MTk4NDIyMiZtcHQ9VEdOVmNGcFNhM0J4TTNsRGVqQlhlRWxPVml0aE5EaE1NbnB1Ums1UmFtNTBXVkZQVUhGcmNsbG1VMlJxVTNaTlQzQkZhMGRxTm5nclMwcHBORXROVEdvek9USlRiVUptWVZobWFGUk9SMDgmVG90YWxQcmljZT0yNjIwLjk2JlRvdGFsVGF4PTI5Ni4zOSZUb3RhbEZlZT0wLjAwJlRvdGFsU3VyY2hhcmdlPTAmbWN1cj1QSFAifQ%3D%3D&amp;utid=0d6190f9-e23e-9e1b-e15f-629e6c6beae3&amp;tm_stars=3&amp;client_id=skyscanner_app&amp;redirect_delay=1000&amp;price_policy=2&amp;pre_redirect_id=0a9bc1b9-1f1e-78b0-29fd-236a83221eb6&amp;tm_city_code=CEBP&amp;max_price=5220&amp;guests=1&amp;request_id=0a9bc1b9-1f1e-78b0-29fd-236a83221eb6&amp;tm_country_code=PH</t>
  </si>
  <si>
    <t>www.skyscanner.com.ph/hotel_deeplink/4.0/PH/en-US/PHP/h_ct/212595533/2026-03-03/2026-03-04/hotel/hotel/hotels?legacy_provider_id=31&amp;rooms=1&amp;closed_user_group=general&amp;hb_data=SEO31IBWrCsHVrqNVTGft9cUfXNCy6opRsPth8DHHJVkW9X_TCOmOq_T1p2gn8g4N2bs6wik_3Pcx87BhFoV59HVe2K035Iroek3fkRVlvEImPuccLPTdKbG-z6m6rnZerTgMyuU00bUkBGX5H6QOcKkRPE_kmFSedId08-wLTcB0zMCkTpEzX0lQnrYIbddvcCG6UGKLQlKOe1j598vq-gvzL2jnpNNs0Q18poOWBR1u0a8aQLxq-th5yPaieRWReXCImLN8b7ZF2VO_QFCxcmmHaDjSiWNyY7XL6CcT63iUEeABfSZPwKkjwMe1w0SFOuIOGR2XXmp06yVzWLw1K7GuPTQAaxNPyvNQm5W_AXoW-UG8vTBpXLJ3RhqKxmLzmi6YRj8gVKsxO7PdZM17kvmrS47x6-cyo6mq0nGgg%3D%3D&amp;q_datetime_utc=2026-03-03T09%3A35%3A20&amp;ticket_price=2249&amp;quote_id=-1074896973200320076&amp;utid_state=1&amp;channel=iphone&amp;price_without_closed_user_group=8326&amp;tm_place_name=Cebu&amp;deeplink_data=eyJmaWVsZHMiOnsic2lnbmF0dXJlIjoiMzE1MWZjYTA4MmRlYTVhNGY4ZDE0NjQwYTZmZDUzMjUifSwidXJsIjoiaHR0cHM6Ly9waC50cmlwLmNvbS9ob3RlbHMvcmVkaXJlY3Q%2FaG90ZWxpZD05MjY1MDkyNiZjaXR5PTM1ODMxJkFsbGlhbmNlaWQ9MTI2MDcmc2lkPTg4ODgzMiZjaGVja2luPTIwMjYtMDMtMDMmY2hlY2tvdXQ9MjAyNi0wMy0wNCZzaG9wcGluZ2lkPWM2ZDg4ZTAzM2YyODQzYWE4OTY1NTMxYjc2MWRiYzA0JmFkdWx0PTEmY2hpbGRyZW49MCZhZ2VzPSZsYW5ndWFnZT1lbnBoJmxvY2FsZT1lbl9QSCZyb29taWQ9MTY4ODQ0MTEzNiZzd2lkPTAmcGF5PVBQJmZndD0xJmNybj0xJmN1cnI9UEhQJndrcD0xJnN0YW5kPUg0c0lBQUFBQUFBQV93RF9BQURfQ2wwS0FoZ0JFZ1FJQVJBQUdsRUlzS0tPcFFZWUFEQUFPSkVTbUFHdS01WXNxQUVBdUFFQ3dBRUEwUUdhbVptWm1lbWRRT0VCcEhBOUN0ZVNvVURvQWR1MmtLMEJpQUlnaVFRQUFBQUFBQUFBQUtBRUFLRUZGSzVINFhwSWQwQWFJR00yWkRnNFpUQXpNMll5T0RRellXRTRPVFkxTlRNeFlqYzJNV1JpWXpBMElBUW9sc0thelFaSUFWSUdZV0U1WVdGbVdod0tBMUJJVUJIeDlFcFpoamktUHhvRFVFaFFJZkgwU2xtR09MNF9ZZ1ZsYmw5UVNHaTZGSEFCZUFDS0FRZElBWGdBeUFFQnFnRUhDZ013TWpJUUF2SUJJbU0yWkRnNFpUQXpNMll5T0RRellXRTRPVFkxTlRNeFlqYzJNV1JpWXpBMFh6Q1NBZ0UwbWdJQUFBQUFfXzhCQUFEX18yVHB0UG5fQUFBQSJ9&amp;utid=b60d683f-56db-31ac-7407-b474842f83cb&amp;tm_stars=3&amp;client_id=skyscanner_app&amp;redirect_delay=1000&amp;price_policy=2&amp;pre_redirect_id=4cf666d2-a6e7-492d-c53e-588c0caecc90&amp;tm_city_code=CEBP&amp;max_price=5396&amp;guests=1&amp;request_id=4cf666d2-a6e7-492d-c53e-588c0caecc90&amp;tm_country_code=PH</t>
  </si>
  <si>
    <t>www.skyscanner.com.ph/hotel_deeplink/4.0/PH/en-US/PHP/h_r1/71783459/2026-03-05/2026-03-06/hotel/hotel/hotels?legacy_provider_id=927481&amp;rooms=1&amp;closed_user_group=general&amp;hb_data=fTFbaMENFmTIhHvFIxrbNLTjMfJRox332WDCN4U2_avPKfataX0UjG6np09CT8AIMllp5Eby8luVmvAXRMXztY_1YHSxvEN5WEXqRcn_vcuD_fNVKI5RLbdVoxAzbXX4HN5D36wWVq-SattbFfrORs2ro7kDjSJvQ57tmQZciAAqTIhvautR18FjEL-_4v5umHwKyP3Wu58ggypARgWXDCpvAskZE3ZtbwRZJZa8lwK8o0hIl6j2jMae1xtXBB2BsuRcmI2hem1bmX7mWeSIQode8Ag%3D&amp;q_datetime_utc=2026-03-05T14%3A45%3A24&amp;ticket_price=7002&amp;quote_id=-8350556456230655429&amp;utid_state=1&amp;channel=iphone&amp;price_without_closed_user_group=15582&amp;tm_place_name=Cebu&amp;deeplink_data=eyJmaWVsZHMiOnsic2lnbmF0dXJlIjoiY2QyN2FkNjZhOTNjNGQ2MmMwNWFmNjE0NjZlOGUwZDgifSwidXJsIjoiaHR0cHM6Ly9waC50cmlwLmNvbS9ob3RlbHMvcmVkaXJlY3Q%2FaG90ZWxpZD05OTI4ODUmY2l0eT0zNTgzMSZBbGxpYW5jZWlkPTEyNjA3JnNpZD04ODg4MzImY2hlY2tpbj0yMDI2LTAzLTA1JmNoZWNrb3V0PTIwMjYtMDMtMDYmc2hvcHBpbmdpZD03MjM1ZWVmMzYyZmY0Y2YwYWNlYTA4OWI0YjMwNTYwZCZhZHVsdD0xJmNoaWxkcmVuPTAmYWdlcz0mbGFuZ3VhZ2U9ZW5waCZsb2NhbGU9ZW5fUEgmcm9vbWlkPTE1NDg4NTA3OTMmc3dpZD0wJnBheT1QUCZmZ3Q9MSZjcm49MSZjdXJyPVBIUCZ3a3A9MSZzdGFuZD1INHNJQUFBQUFBQUFfd0FCQWY3LUNsOEtBaGdCRWdRSUFSQUFHbE1JNmF6RzRnVVNBVEVZQUREWUNEaUxYNWdCOWN3OHFBRUF1QUVCd0FFQjBRSHNVYmdleFgtOFFPRUJjVDBLMTBPLXdFRG9BY1g2c3dLSUFpQ0pCQUFBQUFBQUFBQUFvQVFBb1FVQUFBQUFBQUFBQUJvZ056SXpOV1ZsWmpNMk1tWm1OR05tTUdGalpXRXdPRGxpTkdJek1EVTJNR1FnQkNqaW9LYk5Ca2dCVWdZek1UYzNaRFphSEFvRFVFaFFFVWNEZUFza0tMNF9HZ05RU0ZBaFJ3TjRDeVFvdmo5aUJXVnVYMUJJYUx3VWNBRjRBSW9CQjBnQmVBRElBUUdxQVFjS0F6QXhNUkFCOGdFaU56SXpOV1ZsWmpNMk1tWm1OR05tTUdGalpXRXdPRGxpTkdJek1EVTJNR1JmTUpJQ0FUU2FBZ0FBQUFEX193RUFBUF9fNzBJcUJ3RUJBQUEifQ%3D%3D&amp;utid=cf20a500-c445-f4b6-5680-7d8b509e0fe4&amp;tm_stars=5&amp;client_id=skyscanner_app&amp;price_policy=2&amp;pre_redirect_id=6191504c-2894-bd53-251c-422bb33f59c9&amp;tm_city_code=CEBP&amp;max_price=13079&amp;guests=1&amp;request_id=6191504c-2894-bd53-251c-422bb33f59c9&amp;tm_country_code=PH</t>
  </si>
  <si>
    <t>www.skyscanner.com.ph/hotel_deeplink/4.0/PH/en-US/PHP/h_ad/223212952/2026-03-03/2026-03-04/hotel/hotel/hotels?legacy_provider_id=22&amp;rooms=1&amp;closed_user_group=general&amp;hb_data=9bhH7Lfi3awuPsGLcRj7O1IDFd52tj8queTQtMp1s9s91La9X1bjibbLGD4JBWHdZwCCMtMFykcSM1T0nHeSFvO8yHybEl_A9nsGW669_EYoEcF5e1GOxZvtZZK3NGg4Os0AeKjLvAJvJ7VYybZ4DauaJPsumY6rli9MM4utmRvf6zuVH8sdRNGDejZubiP3i_H7lgar9FI6bt3po8XUtxJ7oazJLAdLvq4RStFyT-3p_4ipGBDwcJKFRPiD2xBGWbl1y6Bd3nS-xlunhFW1I8oY1xsHY_1T1rBlgE9HnViPwXAeBOneyaWmcN1dKCz8G2280CeQrgSG9RIfI0RDjy0Y2COWuwth62-Jn4-dLp0-Va-gDI5wEY7cwXlLTo3cjUtGEHTUJbzD9Z_5DKzy2VmG1LgknLe7MQHtyM_AVmg-&amp;q_datetime_utc=2026-03-03T09%3A36%3A23&amp;ticket_price=1609&amp;quote_id=-5921975720421712119&amp;utid_state=1&amp;channel=iphone&amp;price_without_closed_user_group=1934&amp;tm_place_name=Cebu&amp;deeplink_data=eyJmaWVsZHMiOnsic2lnbmF0dXJlIjoiNjYyOWUxMzc4MjJmZmYzNzc1ZGFlZGJiZWQ3NWUxOTcifSwidXJsIjoiaHR0cHM6Ly93d3cuYWdvZGEuY29tL3BhcnRuZXJzL3BhcnRuZXJzZWFyY2guYXNweD9jaWQ9MTg0NjM4MyZoaWQ9Njc4NjQ1NTUmY3VycmVuY3k9UEhQJmNoZWNraW49MjAyNi0wMy0wMyZjaGVja291dD0yMDI2LTAzLTA0Jk51bWJlcm9mQWR1bHRzPTEmTnVtYmVyb2ZDaGlsZHJlbj0wJlJvb21zPTEmbWNpZD0yODE5MiZtYXN0ZXJSb29tSWQ9MTE3ODUzNTgxMiZtcHQ9ZEVkclprdDBWV28xYjJKek1ra3lTM0ZSY1RWNFRFbExjR05RUWtwVVdGWTVUMVkyTTFWUFN6aHpZV1EyZFhWNGMyZFliR3hpY2xsQ01HZFlVeTlMVFM5SVNWWTBLMDgxYzFSR1VWaG5QVDAmVG90YWxQcmljZT0xNjA5LjIwJlRvdGFsVGF4PTE4NS43MiZUb3RhbEZlZT0xMzYuMTImVG90YWxTdXJjaGFyZ2U9MCZtY3VyPVBIUCJ9&amp;utid=1677c141-4328-a0c0-6142-f594c40fbe2a&amp;tm_stars=3&amp;client_id=skyscanner_app&amp;redirect_delay=1000&amp;price_policy=2&amp;pre_redirect_id=a9c7d4fb-6289-b7a2-4212-d4dbc2069998&amp;tm_city_code=CEBP&amp;max_price=3691&amp;guests=1&amp;request_id=a9c7d4fb-6289-b7a2-4212-d4dbc2069998&amp;tm_country_code=PH</t>
  </si>
  <si>
    <t>www.skyscanner.com.ph/hotel_deeplink/4.0/PH/en-US/PHP/h_bc/212344103/2026-03-03/2026-03-04/hotel/hotel/hotels?legacy_provider_id=13&amp;rooms=1&amp;closed_user_group=general&amp;hb_data=ac24G4qY0AqDshQRpIso5TVSOwmJeT11Npr41TtHFkoMGL5LmnWXA47511WMhFQ9SLMW0D22a-9Sgaq04bioCscTCWY_qd6VwDmMOHy08H3Evb3Xix70AtyxtZ3NmuDZf-cDjalScwgZc7Y_L22AoIotqDbi6hcrjzCY0czqupxifYDdQOUYMTy12GYuXkfPUJkmlOh7J6UuI_moAijl-ZGyXDzijSROdVobl0iXKPafOEyusySId0SsHO8jcLnsFzJeRIzDCci4q8_2Md5M1hU65dby6KZQgzUpboAkGd7MbZNcGkzgGFkgevg-xTS8JaHMco4XXeBaEeDsibTDl5WHRLbC0i4GZXXZrbVRgcDg-G1xvc26tYz3KpHPtamyl82LptScr_-als_mUCDYqFbuKiSobXdJiIwjvErIJhOGKNB1bQ%3D%3D&amp;q_datetime_utc=2026-03-03T09%3A35%3A25&amp;ticket_price=5401&amp;quote_id=4040873757966225624&amp;utid_state=1&amp;channel=iphone&amp;price_without_closed_user_group=5401&amp;tm_place_name=Cebu&amp;deeplink_data=eyJmaWVsZHMiOnsic2lnbmF0dXJlIjoiYWVlY2Q0YTVhYWM1ZDUwZWIxMDhiMmI2ZTA3MWE3NDAiLCJibG9ja19pZCI6IjgwNzI4MDMwMV8zNDIxOTEyMzZfMl8wXzAifX0%3D&amp;utid=5e6cab0b-b78a-eb46-6313-e3dba1a0f839&amp;tm_stars=4&amp;client_id=skyscanner_app&amp;redirect_delay=1000&amp;price_policy=2&amp;pre_redirect_id=13356e9f-c1c2-6c06-9575-7025712b06f8&amp;tm_city_code=CEBP&amp;max_price=10685&amp;guests=1&amp;request_id=13356e9f-c1c2-6c06-9575-7025712b06f8&amp;tm_country_code=PH</t>
  </si>
  <si>
    <t>www.skyscanner.com.ph/hotel_deeplink/4.0/PH/en-US/PHP/h_ad/200512810/2026-03-03/2026-03-04/hotel/hotel/hotels?legacy_provider_id=22&amp;rooms=1&amp;closed_user_group=general&amp;hb_data=4X51pLIOdxbJmx5KM3iVts-aG-V3wA-LuPeXQoVCnzrtS7alb_dRIKTr6CLUETH75xx80_6sr2gUuNWyKJpUEFIPLE9vq7JvM0JTH2J3Jbw8jotBPreJc4rMQJVbESc9Q36OTWpzLOes6YFRHS8xF67do0uyATceRs7Ie61lJgrP4Z5wov2N6OeGeFOx6ccA0S8FdPsGAtdNx9e_85OzQiUPXpnEnmanASO_1qwHlHoD_K2Clu90kRM8qXk7s7ThfKy5lE2Z3DB31gs3ubwUKmQwddYOYB2b4dSycBAUohl95Djtkiw1ZsaoVRjn3wo8BIIoLySAln88cxK9iG1sQC37tOokle8QYdgc09e4p-1T2z-qKXyFa69uriuueQ_Y_-8iJ0vL9vx8B77N6t1CsL6vo6nZp2wU5IWy_4aus1n6&amp;q_datetime_utc=2026-03-03T09%3A35%3A27&amp;ticket_price=2013&amp;quote_id=-9119173537150987351&amp;utid_state=1&amp;channel=iphone&amp;price_without_closed_user_group=4644&amp;tm_place_name=Cebu&amp;deeplink_data=eyJmaWVsZHMiOnsic2lnbmF0dXJlIjoiODlhMDQ2MjNjY2M3NWNkY2NhMGE1YjcxNGRjNGMwYjMifSwidXJsIjoiaHR0cHM6Ly93d3cuYWdvZGEuY29tL3BhcnRuZXJzL3BhcnRuZXJzZWFyY2guYXNweD9jaWQ9MTg0NjM4MyZoaWQ9NDkxMzUzOCZjdXJyZW5jeT1QSFAmY2hlY2tpbj0yMDI2LTAzLTAzJmNoZWNrb3V0PTIwMjYtMDMtMDQmTnVtYmVyb2ZBZHVsdHM9MSZOdW1iZXJvZkNoaWxkcmVuPTAmUm9vbXM9MSZtY2lkPTMzMiZtYXN0ZXJSb29tSWQ9MzQ1NTYyODYmbXB0PVR6WmxTR0pwUldKTFpYaHNTM041UVc1TmRtdEJWMWwyVkVaMmEzSnFSSEZyY2xGTGNIZHVlWEZyWXpWMk1DOTRUR3hoTVRWRVJYUlBTM0JXVG5WTWNVaEhXbXBrV0U5MVdFdFNNdyZUb3RhbFByaWNlPTIwMTMuMjAmVG90YWxUYXg9MjEzLjE4JlRvdGFsRmVlPTkwLjI5JlRvdGFsU3VyY2hhcmdlPTAmbWN1cj1QSFAifQ%3D%3D&amp;utid=1a3ac313-7f54-f454-2805-72970043211c&amp;tm_stars=4&amp;client_id=skyscanner_app&amp;redirect_delay=1000&amp;price_policy=2&amp;pre_redirect_id=73140080-bc63-93f6-41aa-2e162f637da4&amp;tm_city_code=CEBP&amp;max_price=3010&amp;guests=1&amp;request_id=73140080-bc63-93f6-41aa-2e162f637da4&amp;tm_country_code=PH</t>
  </si>
  <si>
    <t>www.skyscanner.com.ph/hotel_deeplink/4.0/PH/en-US/PHP/h_ct/46968116/2026-03-05/2026-03-06/hotel/hotel/hotels?legacy_provider_id=31&amp;rooms=1&amp;closed_user_group=apps&amp;hb_data=s5PKJpZ4HWXwyRBB--CkjKtrCi4HFJ7OevDEQPLnthCEit6tTylhaHMHuPKaMD5R8_RThFPHlsefRTg1VSpoGuoiSyZr-PlsagDHujB85v9LZoXOmH6TsHsAz6NZOiZ-2gWx1eqSgWWHKiQi6Op8tgG9hmVRz7geYjTZIUJP5vNlE1BkeUKFesZ8WvzpFUnjbJcRdkKJdaEm1XwF6w78Q-ZUooIJT0W24q7i8j2Ow1W0ZpoBCLkaqvGqyQxoDF73aGvqh5HOEZe_IOmkVWqSBUiSgnk0F2q0BJPGcTMH8wuyCZfIeSyLFpcTp6W5iu1F9zFSbfTPjesOuyO3_9jm_-6slGANVhCiHJrATczLjeGg_GEJSCA6tRRVv3vHfyTpWqBSZh5qOuVcK8mbn-src1Ofo26HbGq7nXrUKKhTng%3D%3D&amp;q_datetime_utc=2026-03-05T14%3A45%3A28&amp;ticket_price=5074&amp;quote_id=-4523506712014678429&amp;utid_state=1&amp;channel=iphone&amp;price_without_closed_user_group=5643&amp;tm_place_name=Cebu&amp;deeplink_data=eyJmaWVsZHMiOnsic2lnbmF0dXJlIjoiNGJkMmEyY2M4ZWQ3YmYxZTgxZWFhYjY1ZGQyYTExMTAifSwidXJsIjoiaHR0cHM6Ly9waC50cmlwLmNvbS9ob3RlbHMvcmVkaXJlY3Q%2FaG90ZWxpZD05OTI4ODcmY2l0eT0zNTgzMSZBbGxpYW5jZWlkPTEyNjA3JnNpZD04ODg4MzImY2hlY2tpbj0yMDI2LTAzLTA1JmNoZWNrb3V0PTIwMjYtMDMtMDYmc2hvcHBpbmdpZD05ZGYwZDgyODI4ODM0ZmE2OTA5NTA2OTVlZGQ1YTRjZiZhZHVsdD0xJmNoaWxkcmVuPTAmYWdlcz0mbGFuZ3VhZ2U9ZW5waCZsb2NhbGU9ZW5fUEgmcm9vbWlkPTE1NzQ0MzYwOTcmc3dpZD0wJnBheT1QUCZmZ3Q9MSZpc19zcD1NMiZjcm49MSZjdXJyPVBIUCZ3a3A9MSZzdGFuZD1INHNJQUFBQUFBQUFfd0FNQWZQLUNtb0tBaGdCRWdRSUFSQUFHbDRJZ2ZyZjdnVVlBREFBT1BzUm1BSDN6RHlvQVFDNEFRTEFBUURSQVFBQUFBQUFsTEZBNFFFQUFBQUF3Tkd6UU9nQnhldnJFSWdDSUlrRUFBQUFBQUFBQUFDZ0JBZXFCQXdJM0E4UlhJX0M5U2pHZ1VDaEJRQUFBQUFBbm9GQUdpQTVaR1l3WkRneU9ESTRPRE0wWm1FMk9UQTVOVEEyT1RWbFpHUTFZVFJqWmlBRUtPS2dwczBHU0FGU0JqTmtNR05tT0ZvY0NnTlFTRkFSUndONEN5UW92ajhhQTFCSVVDRkhBM2dMSkNpLVAySUZaVzVmVUVob3ZCUndBWGdBaWdFSFNBRjRBTWdCQWFvQkJ3b0RNREl4RUFMeUFTSTVaR1l3WkRneU9ESTRPRE0wWm1FMk9UQTVOVEEyT1RWbFpHUTFZVFJqWmw4emtnSUJOSm9DQUFBQUFQX19BUUFBX184ejU3U3hEQUVBQUEifQ%3D%3D&amp;utid=48e89079-754d-b8d3-7ba7-ca2d6b6080c3&amp;tm_stars=5&amp;client_id=skyscanner_app&amp;price_policy=2&amp;pre_redirect_id=752a7fdb-7328-329e-21e2-7c3feb56611c&amp;tm_city_code=CEBP&amp;max_price=10275&amp;guests=1&amp;request_id=752a7fdb-7328-329e-21e2-7c3feb56611c&amp;tm_country_code=PH</t>
  </si>
  <si>
    <t>www.skyscanner.com.ph/hotel_deeplink/4.0/PH/en-US/PHP/h_ct/154663274/2026-03-05/2026-03-06/hotel/hotel/hotels?legacy_provider_id=31&amp;rooms=1&amp;hb_data=S6QAsY94_TttkwB_Zvh8FE0LScP245Fzh4IiCEfxcLoMcfx7Ga2ID_sCAS77dlwIMfQIuND29YvXEfIyNVrCqON8fYO7d6pfZD94mQnos9TMxhGUepuSmNu4RgU_eTK7m_RZ0KtZ0hZsOyoxt0FC6ZWEMhr1yAWhoO-RonKXQbiaoI0Ybh4U3hSNtp8NLzlKDrGRHHdq6O1_sz2lXn3VJi__7M0rUJrJhHsYCd_7wtrXuVmfCZu_Oa3kRfF6S2TC7KQam9N8XXX8pV4q_zLopicsRPynVVm3UDmibCb9-Rh4NbbTcwzPNF8P1p7ZSX03Q__oLGVSlQI2htW2cLY8kh7hr2idbmz-fA5DhH49A20YAZG_4yvVpSbRCRhWuQwiTPrHuIXHxjZ52pz57YT4kB1YxWpPjrbLi4pE3sarKQ%3D%3D&amp;q_datetime_utc=2026-03-05T14%3A45%3A27&amp;ticket_price=4554&amp;quote_id=-8719841855652405018&amp;utid_state=1&amp;channel=iphone&amp;tm_place_name=Cebu&amp;deeplink_data=eyJmaWVsZHMiOnsic2lnbmF0dXJlIjoiNTU3NWMxZGJjYTBkN2FhNDc2OTVjOWMxMzdiMTVhNGUifSwidXJsIjoiaHR0cHM6Ly9waC50cmlwLmNvbS9ob3RlbHMvcmVkaXJlY3Q%2FaG90ZWxpZD03Mjk5Njg4JmNpdHk9MzU4MzEmQWxsaWFuY2VpZD0xMjYwNyZzaWQ9ODg4ODMyJmNoZWNraW49MjAyNi0wMy0wNSZjaGVja291dD0yMDI2LTAzLTA2JnNob3BwaW5naWQ9MzMwMmE1MzRkYWMzNDM2ZGI0MTIxMTg1MTc3OWEwNWQmYWR1bHQ9MSZjaGlsZHJlbj0wJmFnZXM9Jmxhbmd1YWdlPWVucGgmbG9jYWxlPWVuX1BIJnJvb21pZD0xNTc0MTg0MDA2JnN3aWQ9MCZwYXk9UFAmZmd0PTEmY3JuPTEmY3Vycj1QSFAmd2twPTEmc3RhbmQ9SDRzSUFBQUFBQUFBX3dELUFBSF9DbHdLQWhnQkVnUUlBUkFBR2xBSXhzalE3Z1VZQURBQU9KRVNtQUhveEwwRHFBRUF1QUVDd0FFQTBRRWZoZXRSdUVldVFPRUJleFN1UnlIS3NVRG9BYUR6enotSUFpQ0pCQUFBQUFBQUFBQUFvQVFBb1FVcFhJX0M5Y1IxUUJvZ016TXdNbUUxTXpSa1lXTXpORE0yWkdJME1USXhNVGcxTVRjM09XRXdOV1FnQkNqaG9LYk5Ca2dCVWdaaE1UWTBZekJhSEFvRFVFaFFFVWNEZUFza0tMNF9HZ05RU0ZBaFJ3TjRDeVFvdmo5aUJXVnVYMUJJYUx3VWNBRjRBSW9CQjBnQmVBRElBUUdxQVFjS0F6QXlNaEFDOGdFaU16TXdNbUUxTXpSa1lXTXpORE0yWkdJME1USXhNVGcxTVRjM09XRXdOV1JmTTVJQ0FUU2FBZ0FBQUFEX193RUFBUF9fUGFPZnVfNEFBQUEifQ%3D%3D&amp;utid=3ed74738-7cd8-4f32-aaa6-96ff650f4598&amp;tm_stars=3&amp;client_id=skyscanner_app&amp;price_policy=2&amp;pre_redirect_id=c255ae69-da77-8985-a8ba-d6de22ac7412&amp;tm_city_code=CEBP&amp;max_price=8686&amp;guests=1&amp;request_id=c255ae69-da77-8985-a8ba-d6de22ac7412&amp;tm_country_code=PH</t>
  </si>
  <si>
    <t>www.skyscanner.com.ph/hotel_deeplink/4.0/PH/en-US/PHP/h_ad/203954033/2026-03-05/2026-03-06/hotel/hotel/hotels?legacy_provider_id=22&amp;rooms=1&amp;closed_user_group=general&amp;hb_data=iyOBIU0dMZO-33U_lMjspVczQWXfWCyC5kpVxWrE4sdAD7MPAX5znBQhC0O_diS722UG4XjGCbpdnwZwdr65f7Bkp-v924Ry51JdQxb6JRpSt0dLeBE_JEj2M9FgHopyZlz-F9sprF4aaXgdHYa67ypivWWbr0XBSWlBxmXwxAtHsUZMJTvkYwRhXFRxovhp8aVRcFyitiWViiHuKQ0-WSSx0Xn_NDmLxtwWD0YwYolNgRXGCh5YSdP-Pz6xS9ef3CNwzcH0I8FP7tMmq0tLwYgtaXt8AGUyi1QLSGK3u0bcCdjwp3460yY2g4w25qVCoQ2qZcz56ekGrU2w98Zg3K-wzjJx4hZlLONDCsbVRFd9XyZx2AcPEvjfuoMos3J9DCbkQGhNO9ICGl16MY65mk8HD2cggHiGbHYTGGxIWEZ4&amp;q_datetime_utc=2026-03-05T14%3A45%3A26&amp;ticket_price=4024&amp;quote_id=-7340080546793486839&amp;utid_state=1&amp;channel=iphone&amp;price_without_closed_user_group=12048&amp;tm_place_name=Cebu&amp;deeplink_data=eyJmaWVsZHMiOnsic2lnbmF0dXJlIjoiMzIwZjExY2JiNDM4ZmYxMTQ4MTc1NDJlZDU4NjUzZjQifSwidXJsIjoiaHR0cHM6Ly93d3cuYWdvZGEuY29tL3BhcnRuZXJzL3BhcnRuZXJzZWFyY2guYXNweD9jaWQ9MTg0NjM4MyZoaWQ9OTc5NzI1MyZjdXJyZW5jeT1QSFAmY2hlY2tpbj0yMDI2LTAzLTA1JmNoZWNrb3V0PTIwMjYtMDMtMDYmTnVtYmVyb2ZBZHVsdHM9MSZOdW1iZXJvZkNoaWxkcmVuPTAmUm9vbXM9MSZtY2lkPTI3OTEyJm1hc3RlclJvb21JZD0xMjIzNDE0OTcmbXB0PVEwVndWaTl2T0ZJeE5XNXNZMXAzSzI5d1dYSkJNM1F6WlRZd1pGWnhjelZIVFRsdGJuSkZiV0Y1VTFJd1NERlZaV1ZzWTA1SGMwdE5OMFZQT1Voc1drUlNSRW93UW14YVMyVnJWUSZUb3RhbFByaWNlPTQwMjMuNjUmVG90YWxUYXg9NDAwLjc2JlRvdGFsRmVlPTM0NC45NiZUb3RhbFN1cmNoYXJnZT0wJm1jdXI9UEhQIn0%3D&amp;utid=d9a42f83-7bab-6d81-333b-c161bd2877d7&amp;tm_stars=4&amp;client_id=skyscanner_app&amp;price_policy=2&amp;pre_redirect_id=a4a7f3a1-35dc-3e92-40e9-22ec183b007b&amp;tm_city_code=CEBP&amp;max_price=5990&amp;guests=1&amp;request_id=a4a7f3a1-35dc-3e92-40e9-22ec183b007b&amp;tm_country_code=PH</t>
  </si>
  <si>
    <t>www.skyscanner.com.ph/hotel_deeplink/4.0/PH/en-US/PHP/h_bc/159199139/2026-03-03/2026-03-04/hotel/hotel/hotels?legacy_provider_id=13&amp;rooms=1&amp;closed_user_group=general&amp;hb_data=GwHVme1qyYeLm7jEhec-FPFgW9a0S_kiuTyJBVHxFGbBnEOSQJN5weoSAUtcYwgBtkgO9cqDIkrCoqWStrCmp1jM8q15tRiPyJOTsU0c9XdQV-a-oClkz4zkCb7jJDnTVot2np5wWKFBUXZNNLaUwLnG9ygnTGj4sw0DNYdHt5u0Ud4mlp_IyBvEKrC0OHdjj3cgBobaVo2RddS3I4dEf29R1MLEVmFXxWPxLbkgYt4FAuX_rwp31HhEFioPHConEEHeoqzFq6lxXSJRgiMkNhaCLD7Wt3hgcbY-QJSzINmfsDtSBBmy6TJvw5AR9pSdEEIYOrweNiu-QDwSa6Goont9FTEXuEoAOL8jE4kk_s31PYOmmhaKyoOsVL3Os7zQwY3P_8Y4fAmrkx1KidJnR4ImTuwUJdeAX3anpv6JK8wtfawdrA%3D%3D&amp;q_datetime_utc=2026-03-03T09%3A35%3A29&amp;ticket_price=8093&amp;quote_id=-886506072530898324&amp;utid_state=1&amp;channel=iphone&amp;price_without_closed_user_group=50741&amp;tm_place_name=Cebu&amp;deeplink_data=eyJmaWVsZHMiOnsic2lnbmF0dXJlIjoiZjAyYjE5MzVkNWUyYjc4YjdhOTAyN2ZiZWE4MmM0ZGQiLCJibG9ja19pZCI6InYxX0NnRXRFTTdhQVJvb0NoMHlNREkyTFRBekxUQXpWREF3T2pBd09qQXdMakF3TUNzd056b3dNQkFCR044QktBRTRBU0lDQ0FFPV9Da1VJakp1ZjZ3WVFBaUFDTUFKS0RUTTJOVVF4TURCUVh6RXdNRkJRbkxVRGVpUmpZek01WVRKak15MWhNek5qTFdKak9Ua3ROamszTWkxbU5EUmlOVGd3T0dZeFkyTVNBZ2dCR2dZWUFTZ0NNQUVpQkFnQ0dBST0ifX0%3D&amp;utid=0f91cae8-b9ea-9cc5-67f0-a01c02355a25&amp;tm_stars=0&amp;client_id=skyscanner_app&amp;redirect_delay=1000&amp;price_policy=2&amp;pre_redirect_id=80773a03-9e85-2090-8b1f-d3eb70914c72&amp;tm_city_code=CEBP&amp;max_price=19146&amp;guests=1&amp;request_id=80773a03-9e85-2090-8b1f-d3eb70914c72&amp;tm_country_code=PH</t>
  </si>
  <si>
    <t>www.skyscanner.com.ph/hotel_deeplink/4.0/PH/en-US/PHP/h_xp/213046164/2026-03-05/2026-03-06/hotel/hotel/hotels?legacy_provider_id=1&amp;rooms=1&amp;closed_user_group=mobile&amp;hb_data=owqTKp5O-sV6AVyRJ-Omta_FvSSxdOanNCpRWCA4hOxQaDwpFqF6shU4waiCA_mIlKblg-CE_4Bpj3XVBSp7eHKx6BgTr8YA1Qd1xdR95mkVTBJPGyWz3N0Fj1Ybbh48ByqgqcP3lqQuUfg_J5et8GUOvYDLbnM3dqu7uAp3WwI6EYP5Cg2JBgR6fXS7upELUKeVqAkVK451AQz1SIOMfL9NbODCjVErE3CVCyK2V4M3M1av7eN-6WS4TnANDD5LCO0GCfOjL-ou0u8AGUP4ebo8x6o%3D&amp;q_datetime_utc=2026-03-05T14%3A45%3A29&amp;ticket_price=2405&amp;quote_id=6266045710503985494&amp;utid_state=1&amp;channel=iphone&amp;price_without_closed_user_group=2655&amp;tm_place_name=Cebu&amp;deeplink_data=eyJmaWVsZHMiOnsic2lnbmF0dXJlIjoiMjEwMjUxODFjMmE1MDU2MjBjZmRmMjBlNDBjMmQ4NzMifSwidXJsIjoiaHR0cHM6Ly93d3cuZXhwZWRpYS5jb20ucGgvSG90ZWwtU2VhcmNoP3RwaWQ9NjgmbXBlPTE3NzI3MjAyMjUmZW5kRGF0ZT0yMDI2LTAzLTA2JmFkdWx0cz0xJmxvY2FsZT1lbl9VUyZjaGlkPWMxNWJhNjJjLTVmMjMtNDlmMC1iMGU3LWNhMTcyODllNTdiNSZlYXBpZD00NjIzMCZtY3RjPTMmc3RhcnREYXRlPTIwMjYtMDMtMDUmbXBkPUdCUCZtcG49MzIxMDU2Mzc1JmN1cnJlbmN5PUdCUCZyYXRlcGxhbmlkPTQwNjMwNzA5NyZtcG09MjQmbXBwPTEmbXBvPUVDJnNlbGVjdGVkPTg3MjkzMDI1Jm1wYj01LjI5Jm1wcT0yNy41OCZtcGE9MjUuNTQifQ%3D%3D&amp;utid=363f11c7-1881-dc1c-1a5e-ea14f71632a5&amp;tm_stars=3&amp;client_id=skyscanner_app&amp;price_policy=2&amp;pre_redirect_id=9461a298-fb53-b88e-f17a-bc9f4462b1b1&amp;tm_city_code=CEBP&amp;max_price=2898&amp;guests=1&amp;request_id=9461a298-fb53-b88e-f17a-bc9f4462b1b1&amp;tm_country_code=PH</t>
  </si>
  <si>
    <t>www.skyscanner.com.ph/hotel_deeplink/4.0/PH/en-US/PHP/h_ad/204069909/2026-03-05/2026-03-06/hotel/hotel/hotels?legacy_provider_id=22&amp;rooms=1&amp;closed_user_group=general&amp;hb_data=9mqXU0wyd5LDGU_zBEbt-Pd7yTM6WUFsiZ7OMEm5oLgBBvnjmPz-8Ivw8xp_LIsZDPkp8oliTRP0rc57gRJza_gnZx-EdxzdVLtS2ZocEAOI936gwqxurXfVe5PrZBYQZbvr6wHBReud8GvMxd7QzrhzSl5rim32nx7iQbsqG0RIVCuvIu6bZ1LOzdVfSlBxDv4GMhXRIIO-f1PygULF22-wj8FnHUm5Uuz1z4BmYCVOR4_DedEwq_okZf3BCGvN5Vem3e6MSJDy8QT_1LD_vQZXTtkeT6zIXddgwsjdQwhHl1VvU0bnaJYWAb9sImf-KRpUXYz-7bdpl_ca0-OUeBMEieiL_1yQFsWwu-0yoUr5T8wPHsGA7Tl31MVacNshlE5YqzsDPQ0BOnyfZ3MGcW7u4xkGJUEhBfiDj9KVBOSL&amp;q_datetime_utc=2026-03-05T14%3A45%3A30&amp;ticket_price=5781&amp;quote_id=4879148283055093394&amp;utid_state=1&amp;channel=iphone&amp;price_without_closed_user_group=13388&amp;tm_place_name=Cebu&amp;deeplink_data=eyJmaWVsZHMiOnsic2lnbmF0dXJlIjoiNGQ3MmI0N2U5ZWZiYWUzODQ4MWU0Y2IyZGM5YzQ5Y2QifSwidXJsIjoiaHR0cHM6Ly93d3cuYWdvZGEuY29tL3BhcnRuZXJzL3BhcnRuZXJzZWFyY2guYXNweD9jaWQ9MTg0NjM4MyZoaWQ9MTI0NjI3OTcmY3VycmVuY3k9UEhQJmNoZWNraW49MjAyNi0wMy0wNSZjaGVja291dD0yMDI2LTAzLTA2Jk51bWJlcm9mQWR1bHRzPTEmTnVtYmVyb2ZDaGlsZHJlbj0wJlJvb21zPTEmbWNpZD0zMzImbWFzdGVyUm9vbUlkPTE0NTg1NDgxNiZtcHQ9SzBWak5uRTFhV1pMYVdJMFVsWjNWM1I0UVVOSlRFdFhNekZ5WVVWMk9HNDFaVWw0V2tSb05EQk9OMGxJWlZwM0syWnRhVVV6U0ZvM05UbERORTV3UzFaT2QwcHNkMUp2YlhWc1dnJlRvdGFsUHJpY2U9NTc4MS4xMiZUb3RhbFRheD02NDUuMTYmVG90YWxGZWU9NTMuNjUmVG90YWxTdXJjaGFyZ2U9MCZtY3VyPVBIUCJ9&amp;utid=3fc61b60-4045-86ea-09aa-a3e4573ff301&amp;tm_stars=4&amp;client_id=skyscanner_app&amp;price_policy=2&amp;pre_redirect_id=96151866-fe93-6a54-5c65-6475b582ff9d&amp;tm_city_code=CEBP&amp;max_price=9766&amp;guests=1&amp;request_id=96151866-fe93-6a54-5c65-6475b582ff9d&amp;tm_country_code=PH</t>
  </si>
  <si>
    <t>www.skyscanner.com.ph/hotel_deeplink/4.0/PH/en-US/PHP/h_fd/95815175/2026-03-05/2026-03-06/hotel/hotel/hotels?legacy_provider_id=927050&amp;rooms=1&amp;hb_data=Zlb75-bA1123AuPhd0iWvrbO7qEx0d5sN6mAjlXUm5FlbE78ZTihkDrWXgnVRN0AmhxEJJy59Lnv7AfCb7t65QQAwrWFeKutZd4p1of0o-eP_gP9vOyNXTPmr8zpGNoTjaHrVdxspuHLOVrH68OYOP_DxXXNu36Z8Rm7xscKHfTCq7hM37zc9tVEmoqPHi0EF2vQHzsVG0WQ582vyKHKElzMkkRWwnbEYtUhXYstlnk47Mdv5G2M3awSJTcX8UjSTHreYJ-zQ9IFQsdR1r1Rp5i-2vBKmrrKir6u6nM-lYDiWCZ7bhbVeXqkw2VO0A7zX3CUGeDvJ8gjrJiocibbmitHRH54SfdH6umv5PA7UugqlBYsgEOnD5vCv-vUYnPy9PzseqkwDJKH8ddEJGa8PwCQ2vipWpZYs28WJyFsFVcnUg%3D%3D&amp;q_datetime_utc=2026-03-05T14%3A45%3A29&amp;ticket_price=5837&amp;quote_id=8258261792504978318&amp;utid_state=1&amp;channel=iphone&amp;tm_place_name=Cebu&amp;deeplink_data=eyJmaWVsZHMiOnsic2lnbmF0dXJlIjoiNjM3NTk4ZjQ4ODIzODFlYWViY2RkNzc4M2IyYTA0YzQifSwidXJsIjoiaHR0cHM6Ly9kZWFscy52aW8uY29tP3NpZz1hOWJiNTQzMTk2OTRmZGIyYzgxNzM2ZDJhZWY2ZGZmNWJlNTYwN2VlZWM4MTI5YzkzMjI3YzI1M2U3ZGM1NzYwMzYzNzMzMzEzNDM1MzIzMiZzaWctaXNzPW1ldGEmdHVybD1odHRwcyUzQSUyRiUyRnZpby5jb20lMkZIb3RlbCUyRlNlYXJjaCUzRmNoZWNrSW4lM0QyMDI2LTAzLTA1JTI2Y2hlY2tPdXQlM0QyMDI2LTAzLTA2JTI2Y3VycmVuY3klM0RQSFAlMjZlcHYlM0RNUzR5JTI2ZXNkJTNEMERlNVVtRzZaSUtmMC04dkRqdnVxYXEwWllUSFZ3aHl1QU9aNXlKOTkzNERkTE83ZjVTY3J1clhDX3EwX1h1dEFiVGlzV1hRLU1mUEUwMXJlbG9SWU0tRmNsUVJwdnZGWUxkUE1hOV9XWUdrMGtIbkJWN3klMjZmb3JjZUN1cnJlbmN5Q2hhbmdlJTNEMSUyNmZvcmNlTGFuZ3VhZ2VDaGFuZ2UlM0QxJTI2aG90ZWxJZCUzRDIyNzIzNTk3JTI2bGFiZWwlM0RzcmMlMjUzRHNreXNjYW5uZXIlMjUyNnVjb3VudHJ5JTI1M0RQSCUyNTI2dWRldmljZSUyNTNEbW9iaWxlJTI1MjZob3RlbCUyNTNEMjI3MjM1OTclMjUyNmRheSUyNTNENSUyNTI2bW9udGglMjUzRDAzJTI1MjZ5ZWFyJTI1M0QyMDI2JTI1MjZsb3MlMjUzRDElMjUyNm9mZmVyaWQlMjUzRG9Rd0pRa29NWnRobyUyNTI2cHJpY2UlMjUzRDU4MzcuMDglMjUyNmN1cnJlbmN5JTI1M0RQSFAlMjUyNnVzZXJsYW5nJTI1M0RlbiUyNTI2X3RoJTI1M0RmOTRjMDQ5NGI5ODdmMTBhMTkxZTBjY2VmZjQxNzU1YjlhNDlhYzQ3YzM0NTBiYTMlMjUyNmR0cyUyNTNEMTc3MjcyMTU1NCUyNTI2b2x1dCUyNTNEMTc3MjcyMDIyOCUyNTI2Y2FuUGF5TGF0ZXIlMjUzRGZhbHNlJTI1MjZyZXF1ZXN0VXNlckdyb3VwJTI1M0QlMjUyNm9mZmVyVXNlckdyb3VwJTI1M0RwdWJsaWMlMjZsYW5nJTNEZW4lMjZvdGklM0RKTDRzVl9fV1FsVSUyNnByZWZlcnJlZFJhdGUlM0Q1ODM3LjA4JTI2cHJvZmlsZSUzRHIyZDJtNzNrbjglMjZyb29tcyUzRDElMjZ0b2tlbiUzRDdmZTI3NiUyNnVzZXJDb3VudHJ5JTNEUEglMjZ1dG1fY2FtcGFpZ24lM0Rza3lzY2FubmVyJTI2dXRtX21lZGl1bSUzRGNwYyUyNnV0bV9zb3VyY2UlM0Rza3lzY2FubmVyIn0%3D&amp;utid=f6f37a50-2e29-44b5-25c2-85b6acd3b6a8&amp;tm_stars=3&amp;client_id=skyscanner_app&amp;price_policy=2&amp;pre_redirect_id=b09876cc-f955-14be-5b93-e37c2c4ed740&amp;tm_city_code=CEBP&amp;max_price=5837&amp;guests=1&amp;request_id=b09876cc-f955-14be-5b93-e37c2c4ed740&amp;tm_country_code=PH</t>
  </si>
  <si>
    <t>www.skyscanner.com.ph/hotel_deeplink/4.0/PH/en-US/PHP/h_ct/46981910/2026-03-05/2026-03-06/hotel/hotel/hotels?legacy_provider_id=31&amp;rooms=1&amp;closed_user_group=general&amp;hb_data=wfY5iqDz15fJQ9GXcgJ9pQDOYWH7Z4sS6399b67yAcyWC3bnm_eHs4D3hz21hiDuNv5fUUb2YKZBgaJlKBZfJpG1vrnEW0zbGjT_MngidBoFSX9znVmer1w717tZSPSkTIgBxgZYLsbQXBwccvHvfFVkyfFxc8mbGz8f1tg3IhNcSVTN8YAY-Xiq6HZmk4sufynWbWucGWb3UW43N0_aOPBQP6Kiik4OnNQnBhsOmrr5S0cVrIGyTg-UGxLMm9lPFHcQCORPIzVmbCZLdbkQ3tiYulKXeLMyWAaPadlAhx4B_7LohwXspn9JuL0-YiMQQh6R9KYe0QlURP62hL6r3AfmInfmoSeUCcoJl2qc2i-hHnb9urgNUM3eQ8bCjXloVX9rTulkdpvupYrLZ1yRYn9qW-UmOpzCXdvJ56bfcw%3D%3D&amp;q_datetime_utc=2026-03-05T14%3A45%3A32&amp;ticket_price=2161&amp;quote_id=-7832418080251100059&amp;utid_state=1&amp;channel=iphone&amp;price_without_closed_user_group=3476&amp;tm_place_name=Cebu&amp;deeplink_data=eyJmaWVsZHMiOnsic2lnbmF0dXJlIjoiMjQ5MDNhOWNhNjY0OWUwOWVkZDBjOTZkM2Y4OGQ5ZGEifSwidXJsIjoiaHR0cHM6Ly9waC50cmlwLmNvbS9ob3RlbHMvcmVkaXJlY3Q%2FaG90ZWxpZD02OTk2OTMmY2l0eT05MDM3NyZBbGxpYW5jZWlkPTEyNjA3JnNpZD04ODg4MzImY2hlY2tpbj0yMDI2LTAzLTA1JmNoZWNrb3V0PTIwMjYtMDMtMDYmc2hvcHBpbmdpZD0yMWVlY2FlNjJhZjE0ZmNkYTQ2Zjk5M2NmNzE1NDNhYSZhZHVsdD0xJmNoaWxkcmVuPTAmYWdlcz0mbGFuZ3VhZ2U9ZW5waCZsb2NhbGU9ZW5fUEgmcm9vbWlkPTEyOTgxNzg2MTUmc3dpZD0wJnBheT1QUCZmZ3Q9MSZjcm49MSZjdXJyPVBIUCZ3a3A9MSZzdGFuZD1INHNJQUFBQUFBQUFfd0QyQUFuX0Nsc0tBaGdCRWdRSUFSQUFHazhJdDhTQzZ3UVlBREFBT0pFU21BR3QyaXFvQVFDNEFRTEFBUURSQVlYclViZ2VyWnhBNFFIRDlTaGNELUtnUU9nQnlNWDZBb2dDSUlrRUFBQUFBQUFBQUFDZ0JBQ2hCWnFabVptWmlXVkFHaUF5TVdWbFkyRmxOakpoWmpFMFptTmtZVFEyWmprNU0yTm1OekUxTkROaFlTQUVLT0tncHMwR1NBRlNCbUZqWkRCbU1Gb2NDZ05RU0ZBUlJ3TjRDeVFvdmo4YUExQklVQ0ZIQTNnTEpDaS1QMklGWlc1ZlVFaG92QlJ3QVhnQWlnRUhTQUY0QU1nQkFhb0JBUElCSWpJeFpXVmpZV1UyTW1GbU1UUm1ZMlJoTkRabU9Ua3pZMlkzTVRVME0yRmhYek9TQWdFMG1nSUFBQUFBX184QkFBRF9fNlJCMlhEMkFBQUEifQ%3D%3D&amp;utid=f46a6f9b-592c-d6df-0bdb-4cc318fe2c48&amp;tm_stars=4&amp;client_id=skyscanner_app&amp;price_policy=2&amp;pre_redirect_id=6d444f41-407b-3cbf-e1c0-5965008a6ea5&amp;tm_city_code=CEBP&amp;max_price=2510&amp;guests=1&amp;request_id=6d444f41-407b-3cbf-e1c0-5965008a6ea5&amp;tm_country_code=PH</t>
  </si>
  <si>
    <t>www.skyscanner.com.ph/hotel_deeplink/4.0/PH/en-US/PHP/h_bc/222035148/2026-03-05/2026-03-06/hotel/hotel/hotels?legacy_provider_id=13&amp;rooms=1&amp;closed_user_group=apps&amp;hb_data=pkAZaD0Nlxil6X81tm7r4-c3aPy3XyyhEiPtTTH8Xdtn-ugXW5p6FXbo9Y7qZaQM-ge-Vp5Udxqs9ZPRzQBWKG88DedxRQiaR89-Mo2yBo8H3cCZrejJ0koBWimjavgTf6xdsZe9e9h4tqSSnXl2R3T1alutYTLEDLSUCCGmXR6jSsMIyScjVOSsPsHj2nOuf57cdAbKDGPT05v2htDA6NdlQgmS6U_YX37EI94HrNKwJf5pu5gIlPES5uZcjro012YtG98nU5ch93A1eXL7ZS4f_4X_kpWcMF1TP63g9Lgbs_0aHggXl6yindXRkq6OWJL4iKtSAG8kTXSexiL_DyDz4U1W6TxCzjHOzustciTku1GP_oZHUP5PL7xWi1eJW8Ac-TrTpRCF7u5tDrJz7d9_sEY6hSxxY5pgk0hyDTJbp336G2Y%3D&amp;q_datetime_utc=2026-03-05T14%3A45%3A33&amp;ticket_price=2177&amp;quote_id=-1563131114679050909&amp;utid_state=1&amp;channel=iphone&amp;price_without_closed_user_group=3257&amp;tm_place_name=Cebu&amp;deeplink_data=eyJmaWVsZHMiOnsic2lnbmF0dXJlIjoiN2ViMGQ5YjA2NWNhMzE3YTY4ZGVlZWVkMjMyMmZhNGIiLCJibG9ja19pZCI6IjEyNTM0MTg2MDJfMzk3ODYxNzA5XzBfMF8wIn19&amp;utid=d2496f62-842a-febb-e6c9-644b3e275c3d&amp;tm_stars=3&amp;client_id=skyscanner_app&amp;price_policy=2&amp;pre_redirect_id=78e5ecbf-b68c-d7db-8dee-ff042d9a32d1&amp;tm_city_code=CEBP&amp;max_price=4355&amp;guests=1&amp;request_id=78e5ecbf-b68c-d7db-8dee-ff042d9a32d1&amp;tm_country_code=PH</t>
  </si>
  <si>
    <t>www.skyscanner.com.ph/hotel_deeplink/4.0/PH/en-US/PHP/h_h1/217968254/2026-03-05/2026-03-06/hotel/hotel/hotels?legacy_provider_id=927111&amp;rooms=1&amp;closed_user_group=mobile&amp;hb_data=mFXlgyvrfig47v8myWfG6ONohv7KBImnxGHmCfyB6vBkY5GWf-mHmFda2wNidMZNCE6_mP4CelEhFUeIaZ9nN7vU1IXIJjqO9QAlpSIQ1CuGc_D4Emf7cAMqjJrA5Kn4fx3aCYrsCUVW7whDVgxYa7qaUcpD6nvxIvO5DL0yOd4mpmpkVqjTsVU5-Z2KuaGszSOZ6Q3TnE0fk8yu6ock7IWF7CKLWguEP4IpBQazD1CSeN8CAGGtfkvQilQEolTRztkR0YgSI-3TIHDLq18n8H2JVqI%3D&amp;q_datetime_utc=2026-03-05T14%3A45%3A33&amp;ticket_price=3241&amp;quote_id=-5732824101074064699&amp;utid_state=1&amp;channel=iphone&amp;price_without_closed_user_group=9404&amp;tm_place_name=Cebu&amp;deeplink_data=eyJmaWVsZHMiOnsic2lnbmF0dXJlIjoiYzgyYzM5MGU2YWJlZWVkODQxNzYwMTU5ODA5ZmZiMzQifSwidXJsIjoiaHR0cHM6Ly9waC5ob3RlbHMuY29tL0hvdGVsLVNlYXJjaD90cGlkPTMyMTQmbXBlPTE3NzI3MjE2NjgmZW5kRGF0ZT0yMDI2LTAzLTA2JmFkdWx0cz0xJmxvY2FsZT1lbl9QSCZjaGlkPTgzNmI1YmQ1LTEzMjUtNGExYy1hM2IxLTYxODkwNjYyY2EwMiZlYXBpZD00NCZtY3RjPTMmc3RhcnREYXRlPTIwMjYtMDMtMDUmbXBkPVBIUCZtcG49MzIzODg2NzE3JmN1cnJlbmN5PVBIUCZyYXRlcGxhbmlkPTQwNzM2MTQ0NCZtcG09MjQmbXBwPTAmbXBvPUVDJnNlbGVjdGVkPTU0NDgwMTY0Jm1wYj02MDAuNjAmbXBxPTI5MDQuMDAmbXBhPTI2NDAuMDAifQ%3D%3D&amp;utid=212b99fc-3e94-aabd-2a89-270221f5d61f&amp;tm_stars=3&amp;client_id=skyscanner_app&amp;price_policy=2&amp;pre_redirect_id=53dcc202-7539-4f9c-a1c9-5b333ec17378&amp;tm_city_code=CEBP&amp;max_price=3547&amp;guests=1&amp;request_id=53dcc202-7539-4f9c-a1c9-5b333ec17378&amp;tm_country_code=PH</t>
  </si>
  <si>
    <t>www.skyscanner.com.ph/hotel_deeplink/4.0/PH/en-US/PHP/h_ad/47041494/2026-03-05/2026-03-06/hotel/hotel/hotels?legacy_provider_id=22&amp;rooms=1&amp;closed_user_group=general&amp;hb_data=D5-dXTjA5rE05ySlaKzCI1P2ADStHrLb5wDLCzJUVHn2-gMrC-muynRvULt5hYedlGobhIep9fBdIyHqaMQOgvb93lqnTCW57TIBUI-P8HomgIzGOCHidMTXr-ngi67JUWqdynMZKQe81-70FlGl6rZBd5ECxwa-5dmw0oaMyMVnqYVpdVDUWV69WPbGnwPLAkL9GpMTazbe9TfHv60rZuhhYScvo2bSELXu2wrDGZhsGG-NT5lalFR9_P2aXfciBVMLu7SoaFT6Nsfx_HBWSQcwftflw9aBcaTFbso6nzyU-AT-6oILAtxUsWMQtLlZL943e2wDtalHbL5BoLKQhjaU6J_fMA8WOU2vR1gZeddNQZ8LGiRyzS72ja0aB8H0OQDWxNdKxHFKLIt1YQyiPagWW4AFiiY4vvSvtlaUDdSKzMg%3D&amp;q_datetime_utc=2026-03-05T14%3A45%3A35&amp;ticket_price=1916&amp;quote_id=5119206545040274275&amp;utid_state=1&amp;channel=iphone&amp;price_without_closed_user_group=5578&amp;tm_place_name=Cebu&amp;deeplink_data=eyJmaWVsZHMiOnsic2lnbmF0dXJlIjoiNTkxNjllYzc1MGMxNDAwZjk5NDllOTE0MmRiZWE2MWMifSwidXJsIjoiaHR0cHM6Ly93d3cuYWdvZGEuY29tL3BhcnRuZXJzL3BhcnRuZXJzZWFyY2guYXNweD9jaWQ9MTg0NjM4MyZoaWQ9MTQ4NzU2JmN1cnJlbmN5PVBIUCZjaGVja2luPTIwMjYtMDMtMDUmY2hlY2tvdXQ9MjAyNi0wMy0wNiZOdW1iZXJvZkFkdWx0cz0xJk51bWJlcm9mQ2hpbGRyZW49MCZSb29tcz0xJm1jaWQ9MzMyJm1hc3RlclJvb21JZD0zMDY0NDA3Jm1wdD1NblZqZEhwcGFWcFRNalJXWWtOVFJXbERTWE5JVVRKS1UxWmhWVXM0WjNkUU5HaDJhRlJhYWxNclRFSXlOMUU1T1ZkTFIyTkdhR28wUm5SVGJrSTFPWFIwUWxOaVpYQlhaMVpJVkEmVG90YWxQcmljZT0xOTE2LjA1JlRvdGFsVGF4PTE4MC4yOSZUb3RhbEZlZT0xNjUuMjMmVG90YWxTdXJjaGFyZ2U9MCZtY3VyPVBIUCJ9&amp;utid=bc8cb68a-9e8b-0ffe-d1b5-f4d368837dba&amp;tm_stars=3&amp;client_id=skyscanner_app&amp;price_policy=2&amp;pre_redirect_id=963fae77-47dd-ab6f-2362-408ca6cd00ed&amp;tm_city_code=CEBP&amp;max_price=1916&amp;guests=1&amp;request_id=963fae77-47dd-ab6f-2362-408ca6cd00ed&amp;tm_country_code=PH</t>
  </si>
  <si>
    <t>www.skyscanner.com.ph/hotel_deeplink/4.0/PH/en-US/PHP/h_bc/178962686/2026-03-05/2026-03-06/hotel/hotel/hotels?legacy_provider_id=13&amp;rooms=1&amp;closed_user_group=apps&amp;hb_data=WJtUDVxyUQY02zmEYwl3ZC6SrrEGKfGOPFOYhpeW-qYKXQJzbsxC1If8qPxmySVTDXv4ejn7foNoUnssy-7SLIl7uSTXTfUvpO9zGcXDTfFhFzi9jTFauWXphLl06d9ucnOIKMrIponHjhwFFVdgwCncmLDTq8sN4oviEQjwa1VLlrRnnmg7rgLccJoQA7rZ6kxMxjp-pDymq0sPXy8VLtNy-cgyKHZCC5DTWKStjLrJoxEqtuPBtwBCbDUZ_086J2HRQQtbP5cBrKv4TqLclpEye00fEA8q4MHVDMv6XUPapltOOsM_qdgtGUfv9GpaLjdZf9ss-q69Su9utIIyfUPh5d_V9IvJDfr-_PQ1x82bt-kZHs0qmJ_OlNt3BA6Ie8cjHSxWmHkNJt7-YLW4srrpTor9jWlb3YxwNOqsbY1K5pt1luo%3D&amp;q_datetime_utc=2026-03-05T14%3A45%3A35&amp;ticket_price=1813&amp;quote_id=2734322337607032788&amp;utid_state=1&amp;channel=iphone&amp;price_without_closed_user_group=2209&amp;tm_place_name=Cebu&amp;deeplink_data=eyJmaWVsZHMiOnsic2lnbmF0dXJlIjoiYTA2OWIwYjJmOWM4ZDIzOWU4YmE4YWU3OTU3MzRhYTciLCJibG9ja19pZCI6IjMwMjczMDQwNV8zMzg0MzkzMDVfMl8wXzBfNDQyNzM1In19&amp;utid=211a091e-40cc-c4fe-f19a-b43e3a1a57c3&amp;tm_stars=0&amp;client_id=skyscanner_app&amp;price_policy=2&amp;pre_redirect_id=3c528333-b376-5d6d-02df-ddc6887eb3d2&amp;tm_city_code=CEBP&amp;max_price=1813&amp;guests=1&amp;request_id=3c528333-b376-5d6d-02df-ddc6887eb3d2&amp;tm_country_code=PH</t>
  </si>
  <si>
    <t>www.skyscanner.com.ph/hotel_deeplink/4.0/PH/en-US/PHP/h_h1/129282013/2026-03-05/2026-03-06/hotel/hotel/hotels?legacy_provider_id=927111&amp;rooms=1&amp;closed_user_group=mobile&amp;hb_data=4K0MBq3NSxAM3ODBReGWZYXMEnGsQhlodInqcMMSZcqiJ5c4Sr9oksOgRpj1GqVi4T9KpTNq2i71Z_tmoQ_T1bTcsILteleBOrOddF5TXfJMCHdu8C6C5sBtZpUR0cgvPc9hh17eevyNoI9PrGfXa5KC_6kyRA9yPDlY5aXx6d2Swqwqx8JZQMYXl05bsHBCXEmtj_K3gwELKJCWdC50JipCHRH_uIs_PUY-1pwVYQG43_TrLY4-H0gyFqkifS8CllHBl0xoVxkj3ZPb3aRcXcmpCuo%3D&amp;q_datetime_utc=2026-03-05T14%3A45%3A35&amp;ticket_price=1710&amp;quote_id=4873963735717391747&amp;utid_state=1&amp;channel=iphone&amp;price_without_closed_user_group=1900&amp;tm_place_name=Cebu&amp;deeplink_data=eyJmaWVsZHMiOnsic2lnbmF0dXJlIjoiZTc1MjgyOGQ0MTM3NDk2MjcxZTJkODA1NmQ5Yzk5ZGMifSwidXJsIjoiaHR0cHM6Ly9waC5ob3RlbHMuY29tL0hvdGVsLVNlYXJjaD90cGlkPTMyMTQmbXBlPTE3NzI3MjAyMjYmZW5kRGF0ZT0yMDI2LTAzLTA2JmFkdWx0cz0xJmxvY2FsZT1lbl9QSCZjaGlkPWFjZGUxMGIyLTI5MTMtNGU0Mi05MjM5LWU0NDNmMzdlYTJlNSZlYXBpZD00NCZtY3RjPTMmc3RhcnREYXRlPTIwMjYtMDMtMDUmbXBkPVBIUCZtcG49MjAxNjExNTYyJmN1cnJlbmN5PVBIUCZyYXRlcGxhbmlkPTI4ODI3ODkwMiZtcG09MjQmbXBwPTEmbXBvPUVDJnNlbGVjdGVkPTE1NzUzMDY5Jm1wYj00MzMuODgmbXBxPTEyNzYuMTImbXBhPTEyNzYuMTIifQ%3D%3D&amp;utid=c779ebca-13c0-2036-ee8a-e7d76b429d35&amp;tm_stars=2&amp;client_id=skyscanner_app&amp;price_policy=2&amp;pre_redirect_id=f64ebe02-5831-5568-7dec-ebdef7f89720&amp;tm_city_code=CEBP&amp;max_price=3345&amp;guests=1&amp;request_id=f64ebe02-5831-5568-7dec-ebdef7f89720&amp;tm_country_code=PH</t>
  </si>
  <si>
    <t>www.skyscanner.com.ph/hotel_deeplink/4.0/PH/en-US/PHP/h_ad/46980237/2026-03-03/2026-03-04/hotel/hotel/hotels?legacy_provider_id=22&amp;rooms=1&amp;closed_user_group=general&amp;hb_data=m_D6UZ0pz9toXKX1s43Z0S3iVT7kydClWstBRU1yThhF4JZVo33JOgIuofKdXwD-qp1FL1lfazrxi15FGMPAI8uRekjW5DEglDbXDsVb-sVPp80BEAPQyyld_X1nBE_uqlz5pm_3pZ58RJSQodSmvQHK-qSQlIrcbSrXEHTjqej2EfwBzSXmE9dgq-vy5ichOWbEvfe3mfFjPVbKSzSiP6f6wY4GUath6znYH07RFHMS6ctkaLghDrp4TamFT3Y1NEFbBtqbmOqj1_oYy6NycwiwErirxLWfO-Bfu7oY6qVHGznRcltyuY62j7_0jE4K-WkDiPNZk9LDTQ5k68SgbcQJKgilOJjFiPINKH4Yzc9mxNHmcZ-boxSzpTdeY3cNCE_In1okVXnAvLqFj-Bcj18MnUkhWP3Xj7w6bEvwpCm5&amp;q_datetime_utc=2026-03-03T09%3A35%3A41&amp;ticket_price=2471&amp;quote_id=1141932717853199981&amp;utid_state=1&amp;channel=iphone&amp;price_without_closed_user_group=5500&amp;tm_place_name=Cebu&amp;deeplink_data=eyJmaWVsZHMiOnsic2lnbmF0dXJlIjoiNWI3NmRhYTUyNGI0Y2U2NmI1Mjk0ZTA0ZmU5YjE1YTcifSwidXJsIjoiaHR0cHM6Ly93d3cuYWdvZGEuY29tL3BhcnRuZXJzL3BhcnRuZXJzZWFyY2guYXNweD9jaWQ9MTg0NjM4MyZoaWQ9ODQzMTkmY3VycmVuY3k9UEhQJmNoZWNraW49MjAyNi0wMy0wMyZjaGVja291dD0yMDI2LTAzLTA0Jk51bWJlcm9mQWR1bHRzPTEmTnVtYmVyb2ZDaGlsZHJlbj0wJlJvb21zPTEmbWNpZD0zMzImbWFzdGVyUm9vbUlkPTMwNzY4MDkmbXB0PU0weFJia3ROYVV0UE1tTlpNSFpYZGk4MmRteFpUVEp5UWs0eE9IVlpNM3BtT1U0MVRUWjBORVV6V0dveWFYRkRjSEJTZDNSNk0zQTBNM0oxU0hWU05IaHVWWFJWZG5CUVRtUTVVdyZUb3RhbFByaWNlPTI0NzEuMTkmVG90YWxUYXg9MjMyLjUxJlRvdGFsRmVlPTIxMy4xMSZUb3RhbFN1cmNoYXJnZT0wJm1jdXI9UEhQIn0%3D&amp;utid=2b5d331e-117c-962c-4549-a15e2ebbb30e&amp;tm_stars=3&amp;client_id=skyscanner_app&amp;redirect_delay=1000&amp;price_policy=2&amp;pre_redirect_id=2c279054-1784-2037-c6bd-82d903d8d430&amp;tm_city_code=CEBP&amp;max_price=7606&amp;guests=1&amp;request_id=2c279054-1784-2037-c6bd-82d903d8d430&amp;tm_country_code=PH</t>
  </si>
  <si>
    <t>www.skyscanner.com.ph/hotel_deeplink/4.0/PH/en-US/PHP/h_ad/115481130/2026-03-05/2026-03-06/hotel/hotel/hotels?legacy_provider_id=22&amp;rooms=1&amp;closed_user_group=general&amp;hb_data=oiqCzh-zEDIfWF4nXHxZekCivXPiV2K2HVMjteluV1B3m2Ab9BRVgh6lEuYdZqIJtyVbzQ4mPusBxgtm-HfOf81rPRYr_1XYNTRKiyBr2oyKpBwAHqpPTZeqvAIm298OWUdHCECSPZi5x3d-bHfN8196kWOG8RUX6yW9xgj6CNE9K-Zxigidsnnzt4ARDRWlQBEdM9UYmrx0i9J512ET47B6hgJRNuYitJS5COXz0whXEcAK-nIxHAC5MhMXmu5qhlMMeErkf9CLSutCXSiLr5fJkiiK0tLaNjVGeo_aFc9ThP4ljJCm0z6oWlY_jggMlB9BJeR3eLp6Vw1T44CJSp6HLLPWO9MQRiv8zqI7ZHkpwn__TVscgcjpxJ3xbntrzQHIeESKT-hMsVW8mbREm5DMBy35abndt10QriW2wm1zRjYEDA%3D%3D&amp;q_datetime_utc=2026-03-05T14%3A45%3A39&amp;ticket_price=3537&amp;quote_id=6328012459606094716&amp;utid_state=1&amp;channel=iphone&amp;price_without_closed_user_group=7680&amp;tm_place_name=Cebu&amp;deeplink_data=eyJmaWVsZHMiOnsic2lnbmF0dXJlIjoiOTViMzE0ODVjOWYzMmJlZTE1MTk4MDY0NjU2OTU4ZjIifSwidXJsIjoiaHR0cHM6Ly93d3cuYWdvZGEuY29tL3BhcnRuZXJzL3BhcnRuZXJzZWFyY2guYXNweD9jaWQ9MTg0NjM4MyZoaWQ9NDMyOTc1JmN1cnJlbmN5PVBIUCZjaGVja2luPTIwMjYtMDMtMDUmY2hlY2tvdXQ9MjAyNi0wMy0wNiZOdW1iZXJvZkFkdWx0cz0xJk51bWJlcm9mQ2hpbGRyZW49MCZSb29tcz0xJm1jaWQ9MzMyJm1hc3RlclJvb21JZD0zODAyNzc2NCZtcHQ9YkcxV2FqQktkalpMVjNKVGJYSXdhalpLSzJweFRtdzNWVXhTUWt4RGJGUnRORlJGUkRoWmJHdFhjbVZTWjI5S2JHZEtlbUpuVGtSYVpVZ3ZjRFZQTUc4NVVXWTNXVE5LUTBRdk9GUndRVDAmVG90YWxQcmljZT0zNTM2LjY4JlRvdGFsVGF4PTM1MS4xOSZUb3RhbEZlZT0zMDQuMjgmVG90YWxTdXJjaGFyZ2U9MCZtY3VyPVBIUCJ9&amp;utid=288c7a03-b9ea-8fbd-9bda-cc4ed1c051db&amp;tm_stars=4&amp;client_id=skyscanner_app&amp;price_policy=2&amp;pre_redirect_id=9e4f394b-c8f8-e4a3-f3ab-23556c9e4d34&amp;tm_city_code=CEBP&amp;max_price=4725&amp;guests=1&amp;request_id=9e4f394b-c8f8-e4a3-f3ab-23556c9e4d34&amp;tm_country_code=PH</t>
  </si>
  <si>
    <t>www.skyscanner.com.ph/hotel_deeplink/4.0/PH/en-US/PHP/h_bc/222423391/2026-03-03/2026-03-04/hotel/hotel/hotels?legacy_provider_id=13&amp;rooms=1&amp;closed_user_group=apps&amp;hb_data=SOI1JbZ_ksX15CgvRokHnaGjHqS_SAR9B1-bohvO8FtYStjPKRHB37Eg0zTBRmhvmOk2E2PAWO8YY2kP2m8xujLd_aVT0NHuc3dRwNPiD6Uoe17lyn59n6s6dq_WkQ4ogPbIZlkM-JVDLy9PpCW8sUnrVl_vbhlt9n6_2qaJ5tvIl8VIk5JXf7ekP-V_K2W3oJgszwePA4XNlGy1Sx36uxZnXLYJvVG-0vun5stETAAXUFCeL9VYOLthRTpuyxaHZvUEaVyEiMJV38L6j7mPcQ4bQiXrBS6jPh83cXAXE0k7ob0fVYOOe8S_aUcEPTSEo-rP4Y1IwaJCnZJ8Pnvxvy4Xwqy5YfYU2oAAP0Kdgg8iL_0BNVWc3TyjX0FzmJbZN7wTBajKHBcsWwN8yBrLGsC2qy6e6rob_TQfUpBmOuEE0wM%3D&amp;q_datetime_utc=2026-03-03T09%3A35%3A45&amp;ticket_price=1895&amp;quote_id=43810755319107650&amp;utid_state=1&amp;channel=iphone&amp;price_without_closed_user_group=2495&amp;tm_place_name=Cebu&amp;deeplink_data=eyJmaWVsZHMiOnsic2lnbmF0dXJlIjoiM2M1YzUxODUxOGYwZmJhMDZkNjRlYzI5ZTg0MDllOGYiLCJibG9ja19pZCI6IjEzMDQwNTY2MDFfNDAzMjY3OTEwXzFfMF8wIn19&amp;utid=ee2379db-44e8-4208-5eb8-1fb3e9717fb9&amp;tm_stars=0&amp;client_id=skyscanner_app&amp;redirect_delay=1000&amp;price_policy=2&amp;pre_redirect_id=d732d63d-4c93-2fb0-bbbb-d21962b3afb4&amp;tm_city_code=CEBP&amp;max_price=1895&amp;guests=1&amp;request_id=d732d63d-4c93-2fb0-bbbb-d21962b3afb4&amp;tm_country_code=PH</t>
  </si>
  <si>
    <t>www.skyscanner.com.ph/hotel_deeplink/4.0/PH/en-US/PHP/h_h1/205053012/2026-03-03/2026-03-04/hotel/hotel/hotels?legacy_provider_id=927111&amp;rooms=1&amp;closed_user_group=mobile&amp;hb_data=3ye_Be7Uu6-xsnMWSmmsTidR6DHaHNeedWTG3vPgB4zowDaQqpg3VIkQioajuL1Rt55XT_OUM8ngSNI1HF0_a2xbQShTY2VTPjqODE0inKh_Y_g0ndsQdUIbPtrj3uHFr3NrLL0_12vNjYb-2ayGVJZweRUqFgJ3srw1RbrEY-rCSpkgYugUCltX-wLby8LQX4VNszrfq91B-J4_Op3EKYdWBoRLc7eBeEV4B2NKBhqQmNR1QAhlA8p4z1HrOPDi-WK-IV3Kult3jOHVBU0JwVHq6ko%3D&amp;q_datetime_utc=2026-03-03T09%3A35%3A50&amp;ticket_price=4245&amp;quote_id=2458422958253115817&amp;utid_state=1&amp;channel=iphone&amp;price_without_closed_user_group=6500&amp;tm_place_name=Cebu&amp;deeplink_data=eyJmaWVsZHMiOnsic2lnbmF0dXJlIjoiNDBjMjJkODY1ZWY4OGQwNmYyNWIzZjJhMDZlODg4NzUifSwidXJsIjoiaHR0cHM6Ly9waC5ob3RlbHMuY29tL0hvdGVsLVNlYXJjaD90cGlkPTMyMTQmbXBlPTE3NzI1MzAyNDcmZW5kRGF0ZT0yMDI2LTAzLTA0JmFkdWx0cz0xJmxvY2FsZT1lbl9QSCZjaGlkPWU5ZTgwY2EzLTA4ODMtNDUxYy04NmNjLTVmNmE0Mjk1MGFkMiZlYXBpZD00NCZtY3RjPTMmc3RhcnREYXRlPTIwMjYtMDMtMDMmbXBkPVBIUCZtcGM9MTAwMC4wMCZtcG49MzIwOTUxMTk1JmN1cnJlbmN5PVBIUCZyYXRlcGxhbmlkPTM4NzQ2MzI5NiZtcG09MjQmbXBwPTEmbXBvPUVDJnNlbGVjdGVkPTg0NTQ0NzgxJm1wYj00ODkuMTYmbXBxPTM3ODAuNTUmbXBhPTI3NTUuODQifQ%3D%3D&amp;utid=43949b3d-b84e-971b-3ab4-c7b293ee25b4&amp;tm_stars=3&amp;client_id=skyscanner_app&amp;redirect_delay=1000&amp;price_policy=2&amp;pre_redirect_id=5f15cfd1-b5b2-e22a-875d-cbada4382d41&amp;tm_city_code=CEBP&amp;max_price=4247&amp;guests=1&amp;request_id=5f15cfd1-b5b2-e22a-875d-cbada4382d41&amp;tm_country_code=PH</t>
  </si>
  <si>
    <t>www.skyscanner.com.ph/hotel_deeplink/4.0/PH/en-US/PHP/h_xp/134679883/2026-03-05/2026-03-06/hotel/hotel/hotels?legacy_provider_id=1&amp;rooms=1&amp;closed_user_group=mobile&amp;hb_data=zGDgqCn0XPV3MrtcudWW8scc-EA-ouABNeuIUO8iyWWS_yJ_YuLfLFkmBoF4FqjZIvAgHue_8W3K1xXxTnEPII38kkVU15mbm5j95sLPXWq44h0j1P4cp0maht3y_VlIn51fkvB5TDHOO8TtwCaGA7UGJMt4W9qqV4L_4FxJT9QIfpuKjWe_bUtghq4HbP6LZYXFr-y_vvO5a5oYJmCCACf6uTmO80jbRVIMp6S5iczliXfFKTVkEl38LW-cxt6sox1fQ9j-Gf2TLyJ2K3YJBEwqCE8%3D&amp;q_datetime_utc=2026-03-05T14%3A45%3A39&amp;ticket_price=2226&amp;quote_id=1699382637352264881&amp;utid_state=1&amp;channel=iphone&amp;price_without_closed_user_group=2968&amp;tm_place_name=Cebu&amp;deeplink_data=eyJmaWVsZHMiOnsic2lnbmF0dXJlIjoiNzEzMTNmM2JlZDhlYzk5MTE3Yzc4NDg3Mzc4YmU5Y2YifSwidXJsIjoiaHR0cHM6Ly93d3cuZXhwZWRpYS5jb20ucGgvSG90ZWwtU2VhcmNoP3RwaWQ9NjgmbXBlPTE3NzI3MjAyMjUmZW5kRGF0ZT0yMDI2LTAzLTA2JmFkdWx0cz0xJmxvY2FsZT1lbl9VUyZjaGlkPWQ5NTBhNDE5LTliOTEtNGMxMy04Yjg0LTRhYmNiNzFmNzQ2ZSZlYXBpZD00NjIzMCZtY3RjPTMmc3RhcnREYXRlPTIwMjYtMDMtMDUmbXBkPUdCUCZtcG49MjAwMjQ1NDg0JmN1cnJlbmN5PUdCUCZyYXRlcGxhbmlkPTIyODEzOTM2NSZtcG09MjQmbXBwPTEmbXBvPUVDJnNlbGVjdGVkPTQ2OTE5MzYmbXBiPTMuMDYmbXBxPTI1LjQ4Jm1wYT0yNS40OCJ9&amp;utid=ed9e9a79-6782-c072-669b-6842c6b6b877&amp;tm_stars=3&amp;client_id=skyscanner_app&amp;price_policy=2&amp;pre_redirect_id=e132f402-cd97-69e0-a0de-c421d66f70a3&amp;tm_city_code=CEBP&amp;max_price=2234&amp;guests=1&amp;request_id=e132f402-cd97-69e0-a0de-c421d66f70a3&amp;tm_country_code=PH</t>
  </si>
  <si>
    <t>www.skyscanner.com.ph/hotel_deeplink/4.0/PH/en-US/PHP/h_ad/212934083/2026-03-05/2026-03-06/hotel/hotel/hotels?legacy_provider_id=22&amp;rooms=1&amp;closed_user_group=general&amp;hb_data=Z0_A_LxMapNdyuHFZE2T9dznGF8-2Kj-G6gAf4anFFk11KWPjqvWIInLGSVq3sl_oXK8CBWH3DLyl3gHglQ2VDf6T8yV0bsWUIE2-PXTpKzjpa9v4E0Eq-GT9bNiNIlCwaVVBOozgU-tkYf9Xi847VnsuNwMdR4VUR2Z0ANbaokgIEmiw3-etVUN7aXIxmS_BeCRRYm81qLDdobiQXOLyOx3RSJcp2EYrF6wykKyKB6e-EX-oJrBHZSIC8tdFmcu3mzfxgMoT_f-zOCHGehmD2b-z313E20ZCi1bY1fZArIk8wwjFoocRDpzXcvpWF4h4v8Qe3mhVTvJQb3ox2ApkQiEWseZidvLGJ-6KFdsXnkeed6AP86i5D_P_NC070RHYp-6YsTHaHJO7v77QGPntIgJiAPWQYxvDyEPsm9-7eGj&amp;q_datetime_utc=2026-03-05T14%3A45%3A38&amp;ticket_price=1511&amp;quote_id=-3284940351569381066&amp;utid_state=1&amp;channel=iphone&amp;price_without_closed_user_group=3776&amp;tm_place_name=Cebu&amp;deeplink_data=eyJmaWVsZHMiOnsic2lnbmF0dXJlIjoiMzlhMDJkZWNhMmIxZTU1OGRkZDAzN2ZiMDA1ZDkyNzcifSwidXJsIjoiaHR0cHM6Ly93d3cuYWdvZGEuY29tL3BhcnRuZXJzL3BhcnRuZXJzZWFyY2guYXNweD9jaWQ9MTg0NjM4MyZoaWQ9NDYwNzI4MjMmY3VycmVuY3k9UEhQJmNoZWNraW49MjAyNi0wMy0wNSZjaGVja291dD0yMDI2LTAzLTA2Jk51bWJlcm9mQWR1bHRzPTEmTnVtYmVyb2ZDaGlsZHJlbj0wJlJvb21zPTEmbWNpZD0zMDM4Jm1hc3RlclJvb21JZD03MzY4OTIyOTYmbXB0PVNIZDNaMjUzV1RGeFVGTkpObEpYVDNOMEt6bFpUMmRRYkRCUlVVaEdkRzF3YlZKT1UzZEdNR3B2ZG5SbFNWVjZXQzlrVVVKQmVtWlJWbk41Y1Vkbk5URnZSVXRHZFRCTVZXMHdaRXQzUFQwJlRvdGFsUHJpY2U9MTUxMC45OSZUb3RhbFRheD0xNjEuODkmVG90YWxGZWU9MC4wMCZUb3RhbFN1cmNoYXJnZT0wJm1jdXI9UEhQIn0%3D&amp;utid=46a3f41f-8c5f-59ce-683a-44bd4fc98a60&amp;tm_stars=0&amp;client_id=skyscanner_app&amp;price_policy=2&amp;pre_redirect_id=fac81127-c01e-751e-25a7-1237bcc174b0&amp;tm_city_code=CEBP&amp;max_price=1511&amp;guests=1&amp;request_id=fac81127-c01e-751e-25a7-1237bcc174b0&amp;tm_country_code=PH</t>
  </si>
  <si>
    <t>Alicia Apartelle</t>
  </si>
  <si>
    <t>www.skyscanner.com.ph/hotel_deeplink/4.0/PH/en-US/PHP/h_bc/134526664/2026-03-05/2026-03-06/hotel/hotel/hotels?legacy_provider_id=13&amp;rooms=1&amp;closed_user_group=general&amp;hb_data=hzASlpUSTD8tnsji1hI0rFuzr4WvWb0nW__8g9FEhcL-hFqvLxcWVf8JqmC0jXL18t2YKVEeJimxq5ir5XsbPf38_uFdXLbaCYnxUfkAejxNsACfhCG9rWQMPFeY2cpaoVxTLH7R_JSlbxKO6fho6Qr2HvE4fIAh_z8ZvhzNeRnZqL5UWkp7At5q2hsIqjgVuhAvy3t2HHuRqUy2nio2vchZTlBwVpNzel7KGJQz1xmuteAp_X9Fr23uEKNidbcobI7Aw0OS7zv_AO3Bu_zsclJcmRwADWf8lkRSX3SzhoQx0Pz_cp6ZKLhJnWMgiEk5SKi6D2gm2K6r1CUEtpIbt7FZs-Cy0bmSuv2ACwmUDk3cF6ZXbqpZefTMNw2il9rdP0YGFYxnyl07MLP7scYdEVbljWCyR1V_zKcgLx5O4bjpxYhYMPM%3D&amp;q_datetime_utc=2026-03-05T14%3A45%3A42&amp;ticket_price=2616&amp;quote_id=-97574187075742484&amp;utid_state=1&amp;channel=iphone&amp;price_without_closed_user_group=15106&amp;tm_place_name=Cebu&amp;deeplink_data=eyJmaWVsZHMiOnsic2lnbmF0dXJlIjoiNjIxMmY1Y2MzODIyMTE1YjdmMGE4ZmE5OTNiMGIwODUiLCJibG9ja19pZCI6InYxX0NnRXRFTXdDR2lnS0hUSXdNall0TURNdE1EVlVNREE2TURBNk1EQXVNREF3S3pBM09qQXdFQUVZM3dFb0FUZ0JJZ0lJQVE9PV9DaUlJN0xqcUF4QUNJR3dvL3ZtbEVEQUNTZzB6TmpWRU1UQXdVRjh4TURCUVVKZ0ZFZ0lJQVJvRUtBSXdBU0lFQ0FJWUFnPT0ifX0%3D&amp;utid=b75bb57a-3e4f-de5e-dd25-310ba74b578e&amp;tm_stars=0&amp;client_id=skyscanner_app&amp;price_policy=2&amp;pre_redirect_id=bf7b6ce7-d59a-68bc-9472-9082a040d9b1&amp;tm_city_code=CEBP&amp;max_price=6840&amp;guests=1&amp;request_id=bf7b6ce7-d59a-68bc-9472-9082a040d9b1&amp;tm_country_code=PH</t>
  </si>
  <si>
    <t>10.341662, 123.911489</t>
  </si>
  <si>
    <t>Alicia Apartelle, Hon. B. Tudtud Private Road, El Dorado Subdivision, Banilad, Cebu City, Central Visayas, 6000, Philippines</t>
  </si>
  <si>
    <t>With a stay at Alicia Apartelle in Cebu City (Banilad), you'll be a 4-minute drive from Waterfront Cebu City Casino and 6 minutes from Ayala Center. This family-friendly aparthotel is 2.6 mi (4.3 km) from SM City Cebu and 5.7 mi (9.2 km) from SM Seaside City Cebu.
Be sure to enjoy recreational amenities including an outdoor pool and a fitness center. Additional amenities at this aparthotel include complimentary wireless internet access, concierge services, and a picnic area.
Enjoy a meal at the restaurant or snacks in the coffee shop/cafe. The aparthotel also offers room service.
Featured amenities include a business center, express check-out, and a 24-hour front desk. A roundtrip airport shuttle is provided for a surcharge (available 24 hours), and free self parking is available onsite.
Make yourself at home in one of the 130 air-conditioned rooms featuring kitchens with full-sized refrigerators/freezers and stovetops. Flat-screen televisions with cable programming provide entertainment, while complimentary wireless internet access keeps you connected. Conveniences include safes and desks, and housekeeping is provided daily.</t>
  </si>
  <si>
    <t>Citi Di Mare Amalfi Cebu 2 BR Condo</t>
  </si>
  <si>
    <t>www.skyscanner.com.ph/hotel_deeplink/4.0/PH/en-US/PHP/h_ad/203911005/2026-03-03/2026-03-04/hotel/hotel/hotels?legacy_provider_id=22&amp;rooms=1&amp;closed_user_group=general&amp;hb_data=OxDCuBaLoRf6uUkY53cLGpqjYCBtLwMCFRRR3NA-5y3o89l9kzmz7jI__qVlfjEanVwLh-nZ6zOVR0AnTC3sec_Gjq2f-v-xaKTDPVelxmZAoIZCEybWl8x0ktb-hAqhJ9WMM1qJ_Rj_fQoK_NeYMSI6HJ7GphClrEWFDc_XzAoSPKRbwwRJqdi0XORchidGyJTQCRuyWPR2v8wC5xKsgkesZD8w4a4ZO3tVjHUinzoa9Lp4pSnHEUDeKjmR7oOoazjFeYM6UzTHVdKXYI1IFQFf9A3MkSYrc1nxWsDC0gemuBeC0shU0vgKaHqSDUb6CbM-XiCn-IrNAC0qigQGEdPi6DnabxpAkSHeyzcV77J34WCY8cx0qdbaXdia1oMBbyNlQ78Bxe7JWpYIpRxshK925JRIwanzKl0KydX0UUmr&amp;q_datetime_utc=2026-03-03T09%3A36%3A04&amp;ticket_price=3795&amp;quote_id=-5416214809350768364&amp;utid_state=1&amp;channel=iphone&amp;price_without_closed_user_group=4554&amp;tm_place_name=Cebu&amp;deeplink_data=eyJmaWVsZHMiOnsic2lnbmF0dXJlIjoiZjA1YjJkZWZlMWQ0ODkwNDM3ZGE0OTc3NzhkN2U1Y2MifSwidXJsIjoiaHR0cHM6Ly93d3cuYWdvZGEuY29tL3BhcnRuZXJzL3BhcnRuZXJzZWFyY2guYXNweD9jaWQ9MTg0NjM4MyZoaWQ9NzgyMjA0NyZjdXJyZW5jeT1QSFAmY2hlY2tpbj0yMDI2LTAzLTAzJmNoZWNrb3V0PTIwMjYtMDMtMDQmTnVtYmVyb2ZBZHVsdHM9MSZOdW1iZXJvZkNoaWxkcmVuPTAmUm9vbXM9MSZtY2lkPTMwMzgmbWFzdGVyUm9vbUlkPTg5ODg2Mjc1Jm1wdD1Vekp0YUZoalZFSkZUVWt6VGpSUFVtWm5kMFpYY1ZsaVEzSnRSVmxIYzBkR01YaG1WM1V6UzJ0NGRXbzRjbEpOVGpFeWMyRkZORXBCVFVKWVIwSXJiV0Z0VDFneFp6QlpjR0ZWZUEmVG90YWxQcmljZT0zNzk1LjAwJlRvdGFsVGF4PTAuMDAmVG90YWxGZWU9Mzc1LjAwJlRvdGFsU3VyY2hhcmdlPTAmbWN1cj1QSFAifQ%3D%3D&amp;utid=5111b3e2-e6a7-b73e-4277-cddc1f762ef1&amp;tm_stars=0&amp;client_id=skyscanner_app&amp;redirect_delay=1000&amp;price_policy=2&amp;pre_redirect_id=64982021-735c-8f4a-3b1e-4cbb70063f83&amp;tm_city_code=CEBP&amp;max_price=3795&amp;guests=1&amp;request_id=64982021-735c-8f4a-3b1e-4cbb70063f83&amp;tm_country_code=PH</t>
  </si>
  <si>
    <t>10.26683, 123.87638</t>
  </si>
  <si>
    <t>El Pardo Street, Cebu South Road Properties, Cogon Pardo, Cebu City, Central Visayas, 6000, Philippines</t>
  </si>
  <si>
    <t>Citi Di Mare Amalfi Cebu 2 BR condo offers accommodations in Cebu City, 3.6 miles from Magellan's Cross and 3.6 miles from Fort San Pedro. This property offers access to a balcony and free private parking.</t>
  </si>
  <si>
    <t>Zerenity Hotel &amp; Suites</t>
  </si>
  <si>
    <t>www.skyscanner.com.ph/hotel_deeplink/4.0/PH/en-US/PHP/h_ad/129836675/2026-03-05/2026-03-06/hotel/hotel/hotels?legacy_provider_id=22&amp;rooms=1&amp;closed_user_group=general&amp;hb_data=E8liA2EyRWv23fONEVMd89mCDO9iJp8BNCI3iiz88P44b4A7EkhkK1ZV9jwnaP-U_Ss3ZYLjuBGzoW8ykNJeAlgzf217Dfj9RMD9DbqxNl7CxPPtz91iodnxcpHdOdhWyRtzoS6fQl5Ac_B0A-q_XkzVsnR6hFNdKPNqXNKHLUy4UrE3lJTbZUkTf653UIX9HJcy-I9VhIkBuUO9yHR-DkmIOGoygR7e7XAalGhvCInUSSOuvyyak74N5SsxpTWEiSnKMFi3YOhgeWs_QjxgNTcdkt5r8wXjgzC7U6-hBRAamSrWdFHkr6Hih_o4opNp0Dou3HO5TA7unjuC78yxEnO8K4NW1h-KnHPBr26DylxTxppqw-_3MpDRSLqnNa1TSAKVvtgspQVWho8hPgkTWJ4nBin9lAx1JQqca-IWrZNH&amp;q_datetime_utc=2026-03-05T14%3A45%3A41&amp;ticket_price=1913&amp;quote_id=-603150289305417380&amp;utid_state=1&amp;channel=iphone&amp;price_without_closed_user_group=3916&amp;tm_place_name=Cebu&amp;deeplink_data=eyJmaWVsZHMiOnsic2lnbmF0dXJlIjoiNGExODA4NGQ0ZjM1ZTAxNjQ1ODRjODNkYjI4N2UzYTIifSwidXJsIjoiaHR0cHM6Ly93d3cuYWdvZGEuY29tL3BhcnRuZXJzL3BhcnRuZXJzZWFyY2guYXNweD9jaWQ9MTg0NjM4MyZoaWQ9NjQ4ODU2JmN1cnJlbmN5PVBIUCZjaGVja2luPTIwMjYtMDMtMDUmY2hlY2tvdXQ9MjAyNi0wMy0wNiZOdW1iZXJvZkFkdWx0cz0xJk51bWJlcm9mQ2hpbGRyZW49MCZSb29tcz0xJm1jaWQ9MjgxMDkmbWFzdGVyUm9vbUlkPTMxMzkzMjQmbXB0PVpuUllWSEIxZHpGclZWaDBZVzFHUjBzeWREVllXRXhSYmt4RGNWZE5PR2c0TVV0RUswZ3liRWRpYURSTGVscHlOMlU0ZEhGQ04yaHhibFEzT1hGTGJIWjBPRlZOZFRVcmNuaEZXZyZUb3RhbFByaWNlPTE5MTIuOTYmVG90YWxUYXg9MTkzLjIzJlRvdGFsRmVlPTE2NC40OCZUb3RhbFN1cmNoYXJnZT0wJm1jdXI9UEhQIn0%3D&amp;utid=8ba6690b-a240-cf69-ea3e-c009bf2d07a0&amp;tm_stars=2&amp;client_id=skyscanner_app&amp;price_policy=2&amp;pre_redirect_id=10aaa585-ea36-328a-a7e1-9ea6b3b0719a&amp;tm_city_code=CEBP&amp;max_price=3889&amp;guests=1&amp;request_id=10aaa585-ea36-328a-a7e1-9ea6b3b0719a&amp;tm_country_code=PH</t>
  </si>
  <si>
    <t>10.333302, 123.907174</t>
  </si>
  <si>
    <t>7-Eleven, San Miguel Road, Baca, Apas, Cebu City, Central Visayas, 6000, Philippines</t>
  </si>
  <si>
    <t>parking, wifi, elevator, air_conditioning, non-smoking, internet_access, 24-hour_front_desk_service, smoking_areas, massage, iron, room_service, garden, atm, restaurant, safe_deposit_box, car_rental, business_center, meeting_facilities, banquet_service, luggage_storage, airport_shuttle, photocopier, accessible, fax, pants_press, hairdryer, bathtub</t>
  </si>
  <si>
    <t>Located in Cebu City, Zerenity Hotel &amp; Suites is in the business district, a 3-minute drive from Cebu International Convention Center and 5 minutes from SM City Cebu. This hotel is 2.9 mi (4.7 km) from Casa Gorordo Museum.
Take in the views from a terrace and a garden and make use of amenities such as complimentary wireless internet access. Additional features at this hotel include a television in a common area and a banquet hall.
Enjoy a meal at Zen Cafe or snacks in the hotel's coffee shop/cafe.
Featured amenities include a business center, complimentary newspapers in the lobby, and dry cleaning/laundry services. Event facilities at this hotel consist of a conference center and meeting rooms. A roundtrip airport shuttle is provided for a surcharge (available 24 hours), and free self parking is available onsite.
Make yourself at home in one of the 47 air-conditioned rooms featuring fireplaces and flat-screen televisions. Complimentary wireless internet access is available to keep you connected. Conveniences include safes and desks, and housekeeping is provided daily.</t>
  </si>
  <si>
    <t>Cebu Backpackers Hostel</t>
  </si>
  <si>
    <t>www.skyscanner.com.ph/hotel_deeplink/4.0/PH/en-US/PHP/h_ct/213630345/2026-03-05/2026-03-06/hotel/hotel/hotels?legacy_provider_id=31&amp;rooms=1&amp;closed_user_group=apps&amp;hb_data=tXhCy5Mp648xp_Ju0URqI8wrhC_PhT3B6Z6O4utcQytqV8RBCbjLrTz0B8LaOSvCHwYhlWrHY1D_AdpyCWTeo-FU-roRq6mS9U2z2aVn_6g0zVBsXuJJlez4sIdkHkqqr6d0bdjJbxDuV8v8iAEdxiGeYh-sYI1e__DyAzTjpgr1ViElS20hHQyHnjQiWn8DBmthfEo_KuZOUin4sML-5trW4Vbcfc4wYmVCsl2Rraz2-Ja2k6se4pKC89Rc3NDHQj9IlQDMfmDrbB3wfsXd9umrC_bkO9qDr-ps7zJMh733qQozz-cJgtUBmaJiJBV_gFWfQrZjEd_rDS96KG1hwHxfTGvm9wXH_0jGqDflP4J6wY0cY5gMOQb5Bnz0_kEr89MPiP8ezlNBPPe9Zt46YnnDV41udgPxgcjQSAB_WA%3D%3D&amp;q_datetime_utc=2026-03-05T14%3A45%3A43&amp;ticket_price=2573&amp;quote_id=-2337110411258424198&amp;utid_state=1&amp;channel=iphone&amp;price_without_closed_user_group=2029&amp;tm_place_name=Cebu&amp;deeplink_data=eyJmaWVsZHMiOnsic2lnbmF0dXJlIjoiNmY5N2VhYmRmNTVmMDA1YmM4N2ZlNzdlNzVlYmU4ZDcifSwidXJsIjoiaHR0cHM6Ly9waC50cmlwLmNvbS9ob3RlbHMvcmVkaXJlY3Q%2FaG90ZWxpZD0xMDQ1MDA5NjkmY2l0eT0zNTgzMSZBbGxpYW5jZWlkPTEyNjA3JnNpZD04ODg4MzImY2hlY2tpbj0yMDI2LTAzLTA1JmNoZWNrb3V0PTIwMjYtMDMtMDYmc2hvcHBpbmdpZD02NmIxNDUzMWFmNTY0MzY1OGEzODZlNmI3OTY0NmVlNCZhZHVsdD0xJmNoaWxkcmVuPTAmYWdlcz0mbGFuZ3VhZ2U9ZW5waCZsb2NhbGU9ZW5fUEgmcm9vbWlkPTE0NjU1ODA4OTAmc3dpZD0wJnBheT1QUCZmZ3Q9MSZjcm49MSZjdXJyPVBIUCZ3a3A9MSZzdGFuZD1INHNJQUFBQUFBQUFfd0FEQWZ6LUNtRUtBaGdCRWdRSUFSQUFHbFVJMnZycnVnVVNBVElZQURDNER6aU9hNWdCNlozcU1hZ0JBTGdCQXNBQkF0RUJQUXJYb19BYm9VRGhBVDBLMTZOd0dxUkE2QUdVXy0zd0FZZ0NJSWtFQUFBQUFBQUFBQUNnQkFDaEJRQUFBQUFBQUFBQUdpQTJObUl4TkRVek1XRm1OVFkwTXpZMU9HRXpPRFpsTm1JM09UWTBObVZsTkNBRUtPcWhwczBHU0FGU0JtUTJZVFV5WlZvY0NnTlZVMFFSVk9PbG04U2dHMEFhQTFCSVVDRkhBM2dMSkNpLVAySUZaVzVmVUVob3ZCUndBWGdBaWdFSFNBRjRBTWdCQWFvQkJ3b0RNREl4RUFMeUFTSTJObUl4TkRVek1XRm1OVFkwTXpZMU9HRXpPRFpsTm1JM09UWTBObVZsTkY4eWtnSUJOSm9DQUFBQUFQX19BUUFBX184RlBnLVZBd0VBQUEifQ%3D%3D&amp;utid=cf7cf66c-2bc7-0273-46e5-85eed9e63bef&amp;tm_stars=0&amp;client_id=skyscanner_app&amp;price_policy=2&amp;pre_redirect_id=35ef952a-a971-40c3-c8ec-a90ced02f203&amp;tm_city_code=CEBP&amp;max_price=2573&amp;guests=1&amp;request_id=35ef952a-a971-40c3-c8ec-a90ced02f203&amp;tm_country_code=PH</t>
  </si>
  <si>
    <t>10.298291, 123.899891</t>
  </si>
  <si>
    <t>Cosmopolitan Funeral Homes, Junquera Street, Pari-an, Cebu City, Central Visayas, 6000, Philippines</t>
  </si>
  <si>
    <t>Located in Cebu City, within a 5-minute walk of Colon Street and half a mile of Magellan's Cross, Cebu Backpackers Hostel provides accommodations with a restaurant and free WiFi throughout the property as well as free private parking for guests who...</t>
  </si>
  <si>
    <t>The Maximilian Hotel - Cebu</t>
  </si>
  <si>
    <t>www.skyscanner.com.ph/hotel_deeplink/4.0/PH/en-US/PHP/h_bc/225005549/2026-03-05/2026-03-06/hotel/hotel/hotels?legacy_provider_id=13&amp;rooms=1&amp;closed_user_group=apps&amp;hb_data=cTI7EZ5UcT1wxea66f2PWgqhU__o9e7v0ZPxoKWOXF24WjYG-FrZhtZiq-mW0_kLpogQDW38dQmcth1kVv-bkSc1VgP-_bFVe-QHXhht6L5tKZ1kwi3KdAGTj0bGb5OgtFPekW4hfvk8SOBGwSk2o4WMV4S0GV2ZloNasakpWIHjO5HXV0eqR4vEBcg1LjSdbG_k9ClOgMq5-sHI8XjdZKOjyn4MRauSkBnI-_j1lpCZ_lHzM7PdW-GBSFd_lj9Qv4oF-7_5M6XwVZa2JJCLhsihFEr6wuyR4Ps3u2_8y0M8-9hoEmRki-hA7nvtwu_hfWg9vt2dIcs1cq_n6dUMstjK5cBY-0edAg6LV9dgxArTDKZqo3Kvr9Kmz5jKbx9PmHL5IRGRO9kVtqxt7ca8n0DKJJPvKj7R866HEv8KFZEzQi0WQNA%3D&amp;q_datetime_utc=2026-03-05T14%3A45%3A47&amp;ticket_price=1413&amp;quote_id=6063382381097213878&amp;utid_state=1&amp;channel=iphone&amp;price_without_closed_user_group=2081&amp;tm_place_name=Cebu&amp;deeplink_data=eyJmaWVsZHMiOnsic2lnbmF0dXJlIjoiNzFhN2RiYzljOTg4NGYyZTYyMGM2MjM5ZjRmZDk4Y2YiLCJibG9ja19pZCI6IjE1MzExNDQ1MDJfNDI0NjM1NTQ2XzJfMF8wIn19&amp;utid=4d113301-8a8f-6132-7869-46c8c7547b62&amp;tm_stars=2&amp;client_id=skyscanner_app&amp;price_policy=2&amp;pre_redirect_id=0701c1e3-dd4c-df5b-53a0-d53837d11162&amp;tm_city_code=CEBP&amp;max_price=2066&amp;guests=1&amp;request_id=0701c1e3-dd4c-df5b-53a0-d53837d11162&amp;tm_country_code=PH</t>
  </si>
  <si>
    <t>10.31256, 123.8991</t>
  </si>
  <si>
    <t>F. Manalo, Zapatera, Camputhaw, Cebu City, Central Visayas, 6000, Philippines</t>
  </si>
  <si>
    <t>The Maximilian Hotel - Cebu has accommodations in Cebu City near Cebu Heritage Monument and Yap Sandiego Ancestral House. The 2-star hotel has air-conditioned rooms with a private bathroom and free WiFi. Private parking is available on site.</t>
  </si>
  <si>
    <t>Cebu Hotel Plus</t>
  </si>
  <si>
    <t>www.skyscanner.com.ph/hotel_deeplink/4.0/PH/en-US/PHP/h_ct/160208691/2026-03-05/2026-03-06/hotel/hotel/hotels?legacy_provider_id=31&amp;rooms=1&amp;hb_data=GyaXHlkpCHSW2fhxXHMayCZMpWzUa6KzW4YSiryLluqn0pX301JcFjXOb2hQCFvvt2qCNyYU65srpngqguEJ_GCDfnELJUJ5N-e1DljrZVLM4UGhiPucaNKzoVzLupzFYAAu9Yof3tBW0MNEpNG8vXrvG0XrmezCtwQRJubtOgIas2Y--ZQ00aQcNKAb-qmU0UH9BnT-OwfWBRjMWXNUpIuBe2WOABfAb8pb1nmWHS6cC96C3Gbr_gh37Q58N-caOmAtzNydjhGCpxYyXj3s7qN1O2pQwPyoxNlMM7E1n1NZMWY9GOHGhmysfth7hrYW1nT6n7s54RIQGVl9Agn5Qa4i1YQ8zpFbM9C8bfTDOdIy-CcJfc3pHCEMJLVcnRAD-KdLdC6woB4tEe2bzZfrsJmlyOVqsj8O7eW_ZyGSsw%3D%3D&amp;q_datetime_utc=2026-03-05T14%3A46%3A48&amp;ticket_price=2873&amp;quote_id=-949067064014285713&amp;utid_state=1&amp;channel=iphone&amp;tm_place_name=Cebu&amp;deeplink_data=eyJmaWVsZHMiOnsic2lnbmF0dXJlIjoiMjE4NjkyYzU3YWNjNzU1YjE0NWY0ZDlhODJhYjZlMmQifSwidXJsIjoiaHR0cHM6Ly9waC50cmlwLmNvbS9ob3RlbHMvcmVkaXJlY3Q%2FaG90ZWxpZD0xMzY2MTcwMSZjaXR5PTM1ODMxJkFsbGlhbmNlaWQ9MTI2MDcmc2lkPTg4ODgzMiZjaGVja2luPTIwMjYtMDMtMDUmY2hlY2tvdXQ9MjAyNi0wMy0wNiZzaG9wcGluZ2lkPTg5OTI3MWU2YTJmNTRlMGI4YjMwZWQ3YmVkNTNjMWVjJmFkdWx0PTEmY2hpbGRyZW49MCZhZ2VzPSZsYW5ndWFnZT1lbnBoJmxvY2FsZT1lbl9QSCZyb29taWQ9MTcxNzQ3ODMxNyZzd2lkPTAmcGF5PVBQJmZndD0xJmNybj0xJmN1cnI9UEhQJndrcD0xJnN0YW5kPUg0c0lBQUFBQUFBQV93RC1BQUhfQ2x3S0FoZ0JFZ1FJQVJBQUdsQUlyY2Y2c2dZWUFEQUFPUHNSbUFHRjdNRUdxQUVBdUFFQ3dBRUEwUUhoZWhTdVJ4cWpRT0VCbXBtWm1SbHlwa0RvQWZubS14eUlBaUNKQkFBQUFBQUFBQUFBb0FRQW9RVm1abVptWmw1c1FCb2dPRGs1TWpjeFpUWmhNbVkxTkdVd1lqaGlNekJsWkRkaVpXUTFNMk14WldNZ0JDamlvS2JOQmtnQlVnWXlNVFV5WkdSYUhBb0RVRWhRRVVjRGVBc2tLTDRfR2dOUVNGQWhSd040Q3lRb3ZqOWlCV1Z1WDFCSWFMd1VjQUY0QUlvQkIwZ0JlQURJQVFHcUFRY0tBekF5TWhBQzhnRWlPRGs1TWpjeFpUWmhNbVkxTkdVd1lqaGlNekJsWkRkaVpXUTFNMk14WldOZk1KSUNBVFNhQWdBQUFBRF9fd0VBQVBfX3R4eU1NdjRBQUFBIn0%3D&amp;utid=c5a3df49-c7fb-ab45-fcb1-0f96a91304ea&amp;tm_stars=3&amp;client_id=skyscanner_app&amp;price_policy=2&amp;pre_redirect_id=88906dca-3bd6-b975-1c8a-459e62829e57&amp;tm_city_code=CEBP&amp;max_price=3620&amp;guests=1&amp;request_id=88906dca-3bd6-b975-1c8a-459e62829e57&amp;tm_country_code=PH</t>
  </si>
  <si>
    <t>10.313078, 123.890561</t>
  </si>
  <si>
    <t>Hotel Plus, Don Mariano Cui Street, Santa Cruz, Camputhaw, Cebu City, Central Visayas, 6000, Philippines</t>
  </si>
  <si>
    <t>wifi, elevator, air_conditioning, non-smoking, internet_access, 24-hour_front_desk_service, smoking_areas, multilingual_staff, room_service, restaurant, safe_deposit_box, meeting_facilities, banquet_service, desk, shower, luggage_storage, photocopier, accessible, fax, concierge, complimentary_bottled_water, satellite_tv, telephone, minibar, hairdryer, wake-up_call, rooms_with_mountain_views</t>
  </si>
  <si>
    <t>With a stay at Cebu Hotel Plus, you'll be centrally located in Cebu City, within a 5-minute drive of Ayala Center and Waterfront Cebu City Casino. This hotel is 2.4 mi (3.9 km) from SM City Cebu and 3.2 mi (5.1 km) from SM Seaside City Cebu.
Make use of convenient amenities such as complimentary wireless internet access, concierge services, and a banquet hall.
Enjoy a meal at the restaurant, or stay in and take advantage of the hotel's room service (during limited hours). Wrap up your day with a drink at the bar/lounge.
Featured amenities include a 24-hour front desk, luggage storage, and an elevator. Free self parking is available onsite.
Make yourself at home in one of the 48 air-conditioned rooms featuring refrigerators and Smart televisions. Complimentary wireless internet access keeps you connected, and cable programming is available for your entertainment. Private bathrooms with showers feature rainfall showerheads and complimentary toiletries. Conveniences include desks and minibars, as well as phones with free local calls.</t>
  </si>
  <si>
    <t>Pillows Hotel Cebu</t>
  </si>
  <si>
    <t>www.skyscanner.com.ph/hotel_deeplink/4.0/PH/en-US/PHP/h_h1/131812830/2026-03-05/2026-03-06/hotel/hotel/hotels?legacy_provider_id=927111&amp;rooms=1&amp;closed_user_group=mobile&amp;hb_data=JUWILjj9OZbxaMLtU63ogrAHYjjYCh0WoPmDnF6W9CY1ev06WUrhX5fnyqNKUtWQzJ175wAjl7cnf2DbuhOt1RU40JVKbcVFkO4lo92DyJK5cbsORobosXJExkpfEP9_wetEWCvzdtvlJmd_8OGI03lkz3E4wr2YGFjOTBDk0vw3mdL30_-4tZi55uf9Zb0uV2Kqvx5YkRiUuanC4JsND0hFDZtX7bXgSP07-0pK6ioIjDyMhu2_T-4JN0wLnT5p0KD_uBdoO5PVd_Wld7SwQiAaBlI%3D&amp;q_datetime_utc=2026-03-05T14%3A45%3A48&amp;ticket_price=3000&amp;quote_id=5629765323738750953&amp;utid_state=1&amp;channel=iphone&amp;price_without_closed_user_group=3290&amp;tm_place_name=Cebu&amp;deeplink_data=eyJmaWVsZHMiOnsic2lnbmF0dXJlIjoiYmRkMGQxYjFmMzg5YWViZWRlNmRjMmExZDliNzY3NjUifSwidXJsIjoiaHR0cHM6Ly9waC5ob3RlbHMuY29tL0hvdGVsLVNlYXJjaD90cGlkPTMyMTQmbXBlPTE3NzI3MjAzNjImZW5kRGF0ZT0yMDI2LTAzLTA2JmFkdWx0cz0xJmxvY2FsZT1lbl9QSCZjaGlkPTliZDgxOTg2LWM2NGEtNDJmOC04YTYzLTkwZGYxMjBmZmI1YyZlYXBpZD00NCZtY3RjPTMmc3RhcnREYXRlPTIwMjYtMDMtMDUmbXBkPVBIUCZtcG49MjAwODIwMDg0JmN1cnJlbmN5PVBIUCZyYXRlcGxhbmlkPTIwNDEyMzc1MiZtcG09MjQmbXBwPTEmbXBvPUVDJnNlbGVjdGVkPTkzNjcxOTgmbXBiPTMzOS4yNSZtcHE9MjY2MC43NSZtcGE9MjY2MC43NSJ9&amp;utid=07c742e8-64f5-d0a0-979e-699713b8cc30&amp;tm_stars=3&amp;client_id=skyscanner_app&amp;price_policy=2&amp;pre_redirect_id=2ec9b32e-d8eb-9869-d48e-d134ec437738&amp;tm_city_code=CEBP&amp;max_price=3000&amp;guests=1&amp;request_id=2ec9b32e-d8eb-9869-d48e-d134ec437738&amp;tm_country_code=PH</t>
  </si>
  <si>
    <t>10.31193, 123.893212</t>
  </si>
  <si>
    <t>Complete Solution Pharmacy, 174, Governor M. Roa Street, Santa Cruz, Camputhaw, Cebu City, Central Visayas, 6000, Philippines</t>
  </si>
  <si>
    <t>Boasting a fitness center and an on-site restaurant, Pillows Hotel Cebu is located 984 feet from Fuente Osmena Circle and 0.8 mi from Ayala Center in Cebu City.</t>
  </si>
  <si>
    <t>Mandarin Plaza Hotel</t>
  </si>
  <si>
    <t>www.skyscanner.com.ph/hotel_deeplink/4.0/PH/en-US/PHP/h_xp/116835812/2026-03-03/2026-03-04/hotel/hotel/hotels?legacy_provider_id=1&amp;rooms=1&amp;closed_user_group=mobile&amp;hb_data=nUKeymhwD7IppTn8WUcbzlHieG1hg8SuGKixiza4G6lyDAMMkx5ECX6zhzPXPMQJjPeV8TF1qdhJe3cEtbI278W_WS58qGGuwh4U6LBLG7j0lxqnhRpdbhsnq0lblxVqTi9VnmZCNGdMwg-KxdR1bwuF7R7IoqqnTUgG0qz82nwBuZgxZP86Za-M-fg7YBv9CAHuj500dgp3MnL5PuX0O2hLgA-3ZbQvmghGyJyf7xwaG83jdTRpD7DRND_zbtAzmRtnkraXQL1T9ohaK2YeOpFQ3Mo%3D&amp;q_datetime_utc=2026-03-03T09%3A36%3A21&amp;ticket_price=10571&amp;quote_id=-7225124165153678356&amp;utid_state=1&amp;channel=iphone&amp;price_without_closed_user_group=14195&amp;tm_place_name=Cebu&amp;deeplink_data=eyJmaWVsZHMiOnsic2lnbmF0dXJlIjoiNjdhOTRiMzE1YTZjOGU1NjM4NjhiYTAxYmE1MmYzMmMifSwidXJsIjoiaHR0cHM6Ly93d3cuZXhwZWRpYS5jb20ucGgvSG90ZWwtU2VhcmNoP3RwaWQ9NjgmbXBlPTE3NzI1MzAxNzImZW5kRGF0ZT0yMDI2LTAzLTA0JmFkdWx0cz0xJmxvY2FsZT1lbl9VUyZjaGlkPWZkZWVkZmEyLWM5YTQtNGMwNC1hMTJkLTczNzNiOWUyMDg1MyZlYXBpZD00NjIzMCZtY3RjPTMmc3RhcnREYXRlPTIwMjYtMDMtMDMmbXBkPUdCUCZtcG49MzI2MzMxMDgzJmN1cnJlbmN5PUdCUCZyYXRlcGxhbmlkPTQwMDg0NTIwMCZtcG09MjQmbXBwPTEmbXBvPUVDJnNlbGVjdGVkPTYzNTczMzYmbXBiPTE0LjUxJm1wcT0xMjAuODkmbXBhPTEyMC44OSJ9&amp;utid=536a1704-bcd1-5e0c-78cd-329f89e73202&amp;tm_stars=3&amp;client_id=skyscanner_app&amp;redirect_delay=1000&amp;price_policy=2&amp;pre_redirect_id=9711dfc3-5085-eaf0-39ad-6e940ec1dc08&amp;tm_city_code=CEBP&amp;max_price=12741&amp;guests=1&amp;request_id=9711dfc3-5085-eaf0-39ad-6e940ec1dc08&amp;tm_country_code=PH</t>
  </si>
  <si>
    <t>10.319842, 123.903278</t>
  </si>
  <si>
    <t>Pool Bar @ Mandarin Plaza Hotel, Archbishop Reyes Avenue, Cebu Business Park, Luz, Cebu City, Central Visayas, 6000, Philippines</t>
  </si>
  <si>
    <t>A stay at Mandarin Plaza Hotel places you in the heart of Cebu City, within a 15-minute walk of Ayala Center and Waterfront Cebu City Casino. This hotel is 1.3 mi (2.1 km) from SM City Cebu and 3.9 mi (6.2 km) from SM Seaside City Cebu.
Don't miss out on the many recreational opportunities, including an outdoor pool, a sauna, and a fitness center. Additional amenities at this hotel include complimentary wireless internet access, concierge services, and a banquet hall.
Grab a bite to eat at the hotel's restaurant, which features a bar/lounge, or stay in and take advantage of the room service. Cooked-to-order breakfasts are available daily from 6:00 AM to 10:00 AM for a fee. Children aged 4 and younger eat free breakfast.
Featured amenities include a 24-hour front desk, a safe deposit box at the front desk, and an elevator. Free self parking is available onsite.
Make yourself at home in one of the 350 air-conditioned rooms featuring refrigerators and LCD televisions. Complimentary wireless internet access keeps you connected, and cable programming is available for your entertainment. Bathrooms feature showers, complimentary toiletries, and hair dryers. Conveniences include safes and desks, as well as phones with free local calls.</t>
  </si>
  <si>
    <t>Nomad's Hub - Best Value Co-living Hostel</t>
  </si>
  <si>
    <t>www.skyscanner.com.ph/hotel_deeplink/4.0/PH/en-US/PHP/h_fd/200828181/2026-03-05/2026-03-06/hotel/hotel/hotels?legacy_provider_id=927050&amp;rooms=1&amp;closed_user_group=apps&amp;hb_data=pXH2ZN9iH85kH3AMFk065VDDpr9SSLGjekeLbqNI95yFSG_JiXWhKSGU1rDNSTz1Aals62UkvgTzEmppvYyxC_k9EaBDqK3DsQt6YP8J1IJLTw6CTDLn7loc2rKu6C7VyoV5wOW_DxqAVS2ecKJJZp4219WbD-2W8fcSjSeEeDDVoHNZOlowxNhoZwu_4eiJzcJkAXm5dAT4RelHwJ7H3Vy3v2RNubEU3lkhTcx4M_7dVHz-Zk_5X8SmYh05hvzCpBsk_fMRbRo3TSC3eY1HAEg9Ff9l6VYHizEsj0UwUVCFk4sgwCl4I8QgKGqLljknEr02hMgV1azv3nYDMHOtgTdyVVE6-67VVRLscwE6B012wRzHVEocPGsIPB0jD83B_oygU1Wf8mJ-y1Vj7jR03Q9Pe_nu3VVZYIX5_7kv3WfCFQ%3D%3D&amp;q_datetime_utc=2026-03-05T14%3A45%3A48&amp;ticket_price=482&amp;quote_id=-3494872239231757342&amp;utid_state=1&amp;channel=iphone&amp;price_without_closed_user_group=650&amp;tm_place_name=Cebu&amp;deeplink_data=eyJmaWVsZHMiOnsic2lnbmF0dXJlIjoiZjdiYmUxODBiZjdkNmYwNmQ4MjQ1NzYzN2UwNTA3YWQifSwidXJsIjoiaHR0cHM6Ly9kZWFscy52aW8uY29tP3NpZz02MWRlNWM3ODE0MjRhMDRlMjA0NjZiZjhmNmYwMDQyYjdhNjM0NDI5ODVmODAxNTRkMTRjZTRmNmRjNWQ2NWIxMzEzMDM3MzMzNDM3MzgzODM1Mzcmc2lnLWlzcz1tZXRhJnR1cmw9aHR0cHMlM0ElMkYlMkZ2aW8uY29tJTJGSG90ZWwlMkZTZWFyY2glM0ZjaGVja0luJTNEMjAyNi0wMy0wNSUyNmNoZWNrT3V0JTNEMjAyNi0wMy0wNiUyNmN1cnJlbmN5JTNEUEhQJTI2ZXB2JTNETVM0eSUyNmVzZCUzRFVrT3kycUZVOUZ2MmZMVUlheDI4eWtmQVV0STN2eVFZd0lPREhhaWd5ZzZjbUxWTDhrV0hCd1FVbzJ2TC1UMklIWDdRY3pQc29BS3RKdVg5d3hzVnRDYjlLdURydVdqTzR1QTdocUltbVZOMWpTSlFaNFUlMjUzRCUyNmZvcmNlQ3VycmVuY3lDaGFuZ2UlM0QxJTI2Zm9yY2VMYW5ndWFnZUNoYW5nZSUzRDElMjZob3RlbElkJTNENjEzMDQ0MSUyNmxhYmVsJTNEc3JjJTI1M0Rza3lzY2FubmVyJTI1MjZ1Y291bnRyeSUyNTNEUEglMjUyNnVkZXZpY2UlMjUzRG1vYmlsZSUyNTI2aG90ZWwlMjUzRDYxMzA0NDElMjUyNmRheSUyNTNENSUyNTI2bW9udGglMjUzRDAzJTI1MjZ5ZWFyJTI1M0QyMDI2JTI1MjZsb3MlMjUzRDElMjUyNm9mZmVyaWQlMjUzRG96djlrTmhrbnR6NCUyNTI2cHJpY2UlMjUzRDQ4Mi4xMCUyNTI2Y3VycmVuY3klMjUzRFBIUCUyNTI2dXNlcmxhbmclMjUzRGVuJTI1MjZfdGglMjUzRDBlNjA3NjA1MWU0NDVjZjFmYjkxOTM5ZDBlYTRiNWQ1NzU5ZTM0YmIzNjEyYmQ2MSUyNTI2ZHRzJTI1M0QxNzcyNzIwMzYzJTI1MjZvbHV0JTI1M0QxNzcyNzIwMzYyJTI1MjZjYW5QYXlMYXRlciUyNTNEZmFsc2UlMjUyNnJlcXVlc3RVc2VyR3JvdXAlMjUzRCUyNTI2b2ZmZXJVc2VyR3JvdXAlMjUzRHB1YmxpYyUyNmxhbmclM0RlbiUyNm90aSUzRE9mdGl0aDVyZjJzJTI2cHJlZmVycmVkUmF0ZSUzRDQ4Mi4xMCUyNnByb2ZpbGUlM0RyMmQybTcza244JTI2cm9vbXMlM0QxJTI2dG9rZW4lM0Q3ZmUyNzYlMjZ1c2VyQ291bnRyeSUzRFBIJTI2dXRtX2NhbXBhaWduJTNEc2t5c2Nhbm5lciUyNnV0bV9tZWRpdW0lM0RjcGMlMjZ1dG1fc291cmNlJTNEc2t5c2Nhbm5lciJ9&amp;utid=6ba5d7f3-42f9-8d9d-bed9-4b546ae4541d&amp;tm_stars=0&amp;client_id=skyscanner_app&amp;price_policy=2&amp;pre_redirect_id=370d925e-d1b1-feb2-7e8d-6194b8d434d5&amp;tm_city_code=CEBP&amp;max_price=527&amp;guests=1&amp;request_id=370d925e-d1b1-feb2-7e8d-6194b8d434d5&amp;tm_country_code=PH</t>
  </si>
  <si>
    <t>10.30516, 123.89824</t>
  </si>
  <si>
    <t>Cogon Ramos, Camputhaw, Cebu City, Central Visayas, 6000, Philippines</t>
  </si>
  <si>
    <t>parking, wifi, air_conditioning, internet_access, 24-hour_front_desk_service, smoking_areas, currency_exchange, multilingual_staff, room_service, atm, beauty_salon, safe_deposit_box, business_center, meeting_facilities, lounge, banquet_service, games_room, luggage_storage, tours, airport_shuttle, photocopier, fax, ticket_office</t>
  </si>
  <si>
    <t>Located within a 11-minute walk of Fuente Osmena Circle and 0.8 miles of Colon Street, Nomad's Hub - Best Value Co-living Hostel has rooms with air conditioning and a shared bathroom in Cebu City. The property is around 1.</t>
  </si>
  <si>
    <t>Westpoint Hotel</t>
  </si>
  <si>
    <t>www.skyscanner.com.ph/hotel_deeplink/4.0/PH/en-US/PHP/h_ad/200650055/2026-03-03/2026-03-04/hotel/hotel/hotels?legacy_provider_id=22&amp;rooms=1&amp;closed_user_group=general&amp;hb_data=V6sKVoU0W6z5MY430tEwLXkroKFmW14guIHUbxKJdNT65UZF0GmZtNgUsANnHmT376vwVmt8Hrbel9TdSSXfLd6QovzfZY7QNfqhXTvdBvZiL40xO1tG2RxRN2XsZ9pdKuNKWZ0lLnkwfgDX58chIwAuY5hjun6a2000KKAKx19oMvS3djLjapvRWErCZiOmUhz3VU0lERDzKYzy3aXV_GZYrh3-_ngJi0VJCYDg0V6VfHbBSSfuc9dQFfzQ3W3OuAE2UMQ5Tq7C_nwG3Ag4kuOnIK3TZe06F6LoeBROIR0VgoM5k0BcURlX665N1zJ8TRueW87VhlEhE_GWAcORWBM1Y5AOO3RG7P8IpilG3_FZA7wIE_xkvkx4MVk3b50Fi0RcqJdIuvcmsImkAIP_zSFh4ULOb6VkG31ChAffh0xF&amp;q_datetime_utc=2026-03-03T09%3A36%3A25&amp;ticket_price=1271&amp;quote_id=2231576524074595860&amp;utid_state=1&amp;channel=iphone&amp;price_without_closed_user_group=2000&amp;tm_place_name=Cebu&amp;deeplink_data=eyJmaWVsZHMiOnsic2lnbmF0dXJlIjoiYzUwMjUyYWNhYjJkYWM4MTg4MDQzZTFjNjgxNjVhYzUifSwidXJsIjoiaHR0cHM6Ly93d3cuYWdvZGEuY29tL3BhcnRuZXJzL3BhcnRuZXJzZWFyY2guYXNweD9jaWQ9MTg0NjM4MyZoaWQ9MzU5MDUxNzQmY3VycmVuY3k9UEhQJmNoZWNraW49MjAyNi0wMy0wMyZjaGVja291dD0yMDI2LTAzLTA0Jk51bWJlcm9mQWR1bHRzPTEmTnVtYmVyb2ZDaGlsZHJlbj0wJlJvb21zPTEmbWNpZD0zMzImbWFzdGVyUm9vbUlkPTU5OTUxODQyOCZtcHQ9ZVdaVllsY3dLMUJIVTBWYU5XMW5RbWx1VUZoa2FGQkhWakJIWVZoYU1Hb3laWEYxYkUwNVJHSkhNVFpTUjFSUGVWSmpOMmR1TDIxaGJGQnpkelZEVEVseFZHdFRjM0Z3V1RWNldDOUJhV00mVG90YWxQcmljZT0xMjcwLjk0JlRvdGFsVGF4PTE0Ni45NSZUb3RhbEZlZT0xMDcuMjQmVG90YWxTdXJjaGFyZ2U9MCZtY3VyPVBIUCJ9&amp;utid=ef716128-64e3-c2a1-6cc9-d1d18d98125c&amp;tm_stars=2&amp;client_id=skyscanner_app&amp;redirect_delay=1000&amp;price_policy=2&amp;pre_redirect_id=104b8354-451e-b5ef-16b4-cbfcdb03c684&amp;tm_city_code=CEBP&amp;max_price=2400&amp;guests=1&amp;request_id=104b8354-451e-b5ef-16b4-cbfcdb03c684&amp;tm_country_code=PH</t>
  </si>
  <si>
    <t>10.312019, 123.891747</t>
  </si>
  <si>
    <t>Travelbee, Don Gil Garcia Street, Santa Cruz, Camputhaw, Cebu City, Central Visayas, 6000, Philippines</t>
  </si>
  <si>
    <t>Westpoint Hotel provides flawless service and all the necessary facilities for visitors.Stay connected with your associates, as complimentary Wi-Fi is available during your entire visit.The hotel offers taxi amenities to assist you in discovering your desired offerings in Cebu. When arriving by car, you'll be grateful for the on-site complimentary parking at hotel.The hotel offers reception assistance, including luggage storage, to ensure guest satisfaction. The hotel's daily housekeeping ensures an excellent option for your stay.Smoking is permitted solely in the specified smoking zones allocated by hotel.In order to ensure the utmost level of relaxation, the guestrooms feature an inviting design and are equipped with all basic necessities, creating a delightful stay experience. To ensure a pleasant stay, a selection of rooms at hotel come furnished with linen service, blackout curtains and air conditioning, all designed with your ease in mind.In select rooms, visitors can enjoy a touch of amusement with the availability of television and cable TV for their entertainment needs. You'll be pleased to know that select guest bathrooms offer bathroom amenities such as toiletries, ensuring a comfortable stay. Each day, arise to a delightful complimentary morning meal at Westpoint Hotel.</t>
  </si>
  <si>
    <t>San Remo Oasis at City de Mare U4332</t>
  </si>
  <si>
    <t>www.skyscanner.com.ph/hotel_deeplink/4.0/PH/en-US/PHP/h_bc/204139259/2026-03-03/2026-03-04/hotel/hotel/hotels?legacy_provider_id=13&amp;rooms=1&amp;closed_user_group=apps&amp;hb_data=2LKa1IooUV_p2cY6LJvbgUg5Dop2tkhlv62htpwP5yIKYi4JxOqoZzkpLsQrkn-hmlYsJSLfsAXr6Slj2B5x185ytJGpbXIJmG3KsLu9YXnaqb6uwNdKGI4_WytYtuU0RSsWxFbm9JekskbX-o5DYzAgmRf3SvNzP4LRpUgLmxVfP9yw-KwuEyP3Oqj1XqNRPpLLxvgJfQUlVk3gtHhePDgrlCUIVYcWR9hUmwUtODnxeHzkYitXOzIrz-5JXSLnY6j6cYXSfQolDFxpcHvpNQWnm1jTH0tvVNSNWEbtrLj9yyct5BZe6TEsL8HG14qPnTuRzPmMjoCz186dBVUIVRGY5SNcP2rkei-xb8Qpq16IKWvx4lCJSVFmLOxefqd7D_z7S5nYqToyNwJxiAzJzQ56WZmvcSU9F6f0YwClsJT44Gc8jQ%3D%3D&amp;q_datetime_utc=2026-03-03T09%3A36%3A26&amp;ticket_price=2295&amp;quote_id=2745625411194368220&amp;utid_state=1&amp;channel=iphone&amp;price_without_closed_user_group=3070&amp;tm_place_name=Cebu&amp;deeplink_data=eyJmaWVsZHMiOnsic2lnbmF0dXJlIjoiMTY5MmZmYjhjZDhmMTdjMTJjMWRhYzkwMWNmNmM4N2IiLCJibG9ja19pZCI6IjU5NDY5MDcwMV8yMzMzNjkzNTNfMl8wXzAifX0%3D&amp;utid=2de0d49c-f4e9-e39e-9267-52fde8a6a56f&amp;tm_stars=0&amp;client_id=skyscanner_app&amp;redirect_delay=1000&amp;price_policy=2&amp;pre_redirect_id=00897311-2567-7163-8a1a-45422e72c86d&amp;tm_city_code=CEBP&amp;max_price=2295&amp;guests=1&amp;request_id=00897311-2567-7163-8a1a-45422e72c86d&amp;tm_country_code=PH</t>
  </si>
  <si>
    <t>San Remo Oasis at City de Mare U4332 offers accommodations in Cebu City, 3.8 miles from Fort San Pedro and 4 miles from Colon Street. The air-conditioned accommodation is 3.8 miles from Magellan's Cross.</t>
  </si>
  <si>
    <t>Diplomat Hotel</t>
  </si>
  <si>
    <t>www.skyscanner.com.ph/hotel_deeplink/4.0/PH/en-US/PHP/h_bc/46982565/2026-03-05/2026-03-06/hotel/hotel/hotels?legacy_provider_id=13&amp;rooms=1&amp;closed_user_group=apps&amp;hb_data=0pFCAU3NkxUZNcvHBYgaQ8zZQn3hj7EHLvX0mtJQUC3QOBwglM4Jz9kJgxKEHYmDwrPXkI_RMMkJ222lReY_vdl9L9pVY1sLwqGA-UOs4KrDFtyJN7DU3FfqNaYwI9_R_AmVa4uoSlP5OwkH9Cw9wO80-ofUxLkqfO2A-ZNkOWaRvoMGEU5yHMrLuT6M-5mURuIPJN1GUE5VnlrX6HnPNDuL9SRZ1opiwDJas1ewp4e5zyhvrwFuGstTNPcp1tsnFoFpr9NNvvSW-LoP05QRLqe5mpRlKMGvLi6HdheivwS1roptTwlcE0J5aLLMiL3EZ7gD4XjveDknjq-o60qE-jalsAfEeH_GGEa7Y2f6H2bFXzXfw1CgEL7NXvtdWWPL8jG7P7B7KCxG4YfOHj9ZAt-xfZcFpNHDnCvyHHGT615InNqx&amp;q_datetime_utc=2026-03-05T14%3A45%3A50&amp;ticket_price=1193&amp;quote_id=-1496905599733877984&amp;utid_state=1&amp;channel=iphone&amp;price_without_closed_user_group=1451&amp;tm_place_name=Cebu&amp;deeplink_data=eyJmaWVsZHMiOnsic2lnbmF0dXJlIjoiMzVmODIzYTMxZjVhYTZkYzVhZDhiZjdiMjVlNDZjNDkiLCJibG9ja19pZCI6IjE1Nzg1OTUxMDFfNDI4OTY1NDQ2XzJfMF8wIn19&amp;utid=03981e0c-1633-89c5-4493-7c79b0929b37&amp;tm_stars=0&amp;client_id=skyscanner_app&amp;price_policy=2&amp;pre_redirect_id=1be4e700-a423-029b-18b0-c7ddd088c3be&amp;tm_city_code=CEBP&amp;max_price=1193&amp;guests=1&amp;request_id=1be4e700-a423-029b-18b0-c7ddd088c3be&amp;tm_country_code=PH</t>
  </si>
  <si>
    <t>10.30612, 123.89693</t>
  </si>
  <si>
    <t>Diplomat Hotel Cebu, 90 F, F. Ramos Street, Cogon Ramos, Camputhaw, Cebu City, Central Visayas, 6000, Philippines</t>
  </si>
  <si>
    <t>Located in Cebu City, within a 9-minute walk of Fuente Osmena Circle and 0.8 miles of Colon Street, Diplomat Hotel provides accommodations with a restaurant and free WiFi throughout the property as well as free private parking for guests who drive.</t>
  </si>
  <si>
    <t>www.skyscanner.com.ph/hotel_deeplink/4.0/PH/en-US/PHP/h_ad/47025270/2026-03-05/2026-03-06/hotel/hotel/hotels?legacy_provider_id=22&amp;rooms=1&amp;closed_user_group=general&amp;hb_data=P9tqGW-BesiL5ZqjdIicrc9YqaG1A_UeyRPEplhjFiLaGw7DH7Pel9zL_Syqli0QlI_8hq_ZlijmZtxJ6pb-x1uPDOB8MuO5adkBb-Tbn4mJWcl1IfhlvDk26WtDOZF2-XGIh7Z9KA9jjsG7hdPrcunxZmccEBUBAnzyKFvnFWNmNiYC1bBDGlrO7dqBmlZAn8dgeK93aWAsyKJW3fo3EpAihUvJxaWafWyT7svWNG3N7HXFgaCWago3SgOzfSMFPZcPQtB3WEgIgFlH1sV8Js_8Lm4397W58FTXyTnQj2IyXOeJPg6rfraocz_r6votNswhi1rAPsrCEVMEoPtdL8MPUhNG1KvaYWLI3cyp-Ga4jf99sZUO6L5pRwR1V3ZjC3W3mYgwz1knKekXXG1ymQ4F9FrkSD0_vPBb-bObp4LS-KpO8g%3D%3D&amp;q_datetime_utc=2026-03-05T14%3A45%3A50&amp;ticket_price=4618&amp;quote_id=9008725062066157091&amp;utid_state=1&amp;channel=iphone&amp;price_without_closed_user_group=12600&amp;tm_place_name=Cebu&amp;deeplink_data=eyJmaWVsZHMiOnsic2lnbmF0dXJlIjoiZWQwMzZkMmUyZWExM2Q2ZWQ2MGVhZGU1ZjM2MzhhMzgifSwidXJsIjoiaHR0cHM6Ly93d3cuYWdvZGEuY29tL3BhcnRuZXJzL3BhcnRuZXJzZWFyY2guYXNweD9jaWQ9MTg0NjM4MyZoaWQ9NTI0MDEyNCZjdXJyZW5jeT1QSFAmY2hlY2tpbj0yMDI2LTAzLTA1JmNoZWNrb3V0PTIwMjYtMDMtMDYmTnVtYmVyb2ZBZHVsdHM9MSZOdW1iZXJvZkNoaWxkcmVuPTAmUm9vbXM9MSZtY2lkPTMzMiZtYXN0ZXJSb29tSWQ9NDAwMzExOTYmbXB0PVYySTNLMngzVFdKYWNHNU1ZbE5PVFdkTlMzTklTMUZsY0had1dFWmxTVWQ1ZW01QlYxRktSemx2VERkU1RFWjZOVTFFYTAxM2MyOVdibUppVm5JNVVFOUlUa2RqVG1sUFZGRk5hbEJqWnowJlRvdGFsUHJpY2U9NDYxOC40MCZUb3RhbFRheD01MTUuNDQmVG90YWxGZWU9NDIuODMmVG90YWxTdXJjaGFyZ2U9MCZtY3VyPVBIUCJ9&amp;utid=075757b7-8f92-c0af-0765-9f088945c514&amp;tm_stars=4&amp;client_id=skyscanner_app&amp;price_policy=2&amp;pre_redirect_id=47e05587-3183-6a5c-6978-6a934b0c171d&amp;tm_city_code=CEBP&amp;max_price=7758&amp;guests=1&amp;request_id=47e05587-3183-6a5c-6978-6a934b0c171d&amp;tm_country_code=PH</t>
  </si>
  <si>
    <t>Hamersons Hotel Cebu</t>
  </si>
  <si>
    <t>www.skyscanner.com.ph/hotel_deeplink/4.0/PH/en-US/PHP/h_bc/136388611/2026-03-05/2026-03-06/hotel/hotel/hotels?legacy_provider_id=13&amp;rooms=1&amp;closed_user_group=general&amp;hb_data=f5KmjRbS8cYn-yOYt0D0PGfcShrmhIbc8X9IeF7OhyrNUHnt54H5AjDYft8C4Tpc7JWFZLqaJxlpVIahBNSRGgc4ZYEzVt2H2fg5xwjK0529tO1LiNU9WB1SPG8-qadhM9m-w9DIPZ8Lvaj14KbaSAmdI-Npug2FGqIGHx4NDai6LELW5OSz0KoHl49jxz3DG454FvfAllSwPR9G0JmDx0W6gW8KId3eAg4dnlL5vOf8wS7_nLUHoVioAgQpEsy7D6OfQf0KwSA9BGMvrUZ0Dq4vzV_Vm2tQ67YjhI9hH4X0zqLjHS_wAZ07cmtwK6g5EHYiSkROBIBKJh8dk3g3zC-kKHnqm2IuWejaeN2u1dn8T50r3x6H3jy2PTmjgCiSw1qdPgr9ZMqLCQOWwz-ZDKgl8gFgCmS-iocz4xTuxyB0rAHnR6E%3D&amp;q_datetime_utc=2026-03-05T14%3A45%3A50&amp;ticket_price=2187&amp;quote_id=4661233527268538177&amp;utid_state=1&amp;channel=iphone&amp;price_without_closed_user_group=5215&amp;tm_place_name=Cebu&amp;deeplink_data=eyJmaWVsZHMiOnsic2lnbmF0dXJlIjoiYTc4ODhhZDAzNzgyMjY4MGU1ZTljNDViN2U4NmNlNGUiLCJibG9ja19pZCI6InYxX0NnRXRFTXdDR2lnS0hUSXdNall0TURNdE1EVlVNREE2TURBNk1EQXVNREF3S3pBM09qQXdFQUVZM3dFb0FUZ0JJZ0lJQVE9PV9DaUlJNUthMUJoQUNJR3dvNUozMUVqQUNTZzB6TmpWRU1UQXdVRjh4TURCUVVKZ0ZFZ0lJQVJvR0dBRW9BakFCSWdRSUFoZ0MifX0%3D&amp;utid=99655a84-2415-b7c2-3c0b-467fb25682be&amp;tm_stars=3&amp;client_id=skyscanner_app&amp;price_policy=2&amp;pre_redirect_id=75552fa2-3a72-b8dc-6422-9e730ca106d9&amp;tm_city_code=CEBP&amp;max_price=3040&amp;guests=1&amp;request_id=75552fa2-3a72-b8dc-6422-9e730ca106d9&amp;tm_country_code=PH</t>
  </si>
  <si>
    <t>10.313441, 123.890759</t>
  </si>
  <si>
    <t>Hamersons Hotel, Don Mariano Cui Street, Santa Cruz, Camputhaw, Cebu City, Central Visayas, 6000, Philippines</t>
  </si>
  <si>
    <t>With a stay at Hamersons Hotel Cebu in Cebu City (Capitol Site), you'll be within a 5-minute drive of Ayala Center and Waterfront Cebu City Casino. This hotel is 2.4 mi (3.9 km) from SM City Cebu and 3.1 mi (5 km) from SM Seaside City Cebu.
Make use of convenient amenities, which include complimentary wireless internet access and a banquet hall.
Satisfy your appetite for lunch or dinner at Hamersons Cafe, a restaurant which specializes in Filipino cuisine, or stay in and take advantage of the room service (during limited hours). A complimentary full breakfast is served daily from 6:00 AM to 10:00 AM.
Featured amenities include a business center, a 24-hour front desk, and luggage storage. Free self parking is available onsite.
Make yourself at home in one of the 45 air-conditioned rooms featuring flat-screen televisions. Complimentary wireless internet access keeps you connected, and cable programming is available for your entertainment. Private bathrooms with showers feature complimentary toiletries and bidets. Conveniences include complimentary bottled water, housekeeping is provided daily, and irons/ironing boards can be requested.</t>
  </si>
  <si>
    <t>Bayfront CoLive+</t>
  </si>
  <si>
    <t>www.skyscanner.com.ph/hotel_deeplink/4.0/PH/en-US/PHP/h_bc/224891449/2026-03-05/2026-03-06/hotel/hotel/hotels?legacy_provider_id=13&amp;rooms=1&amp;closed_user_group=apps&amp;hb_data=RQCxRjrSMNPVLx1Q5P3b9V4-2wP2E37N4YmDvrrLio5UJwXUOshnktVG-8X4q0rQKd4v3pm596deeAEdSrxmmXEGbOHFg-AC6rgZ9vRumXX_KoHeWIJeL89z2JQ_gHRTSKBDT-w5900J1OhUTDm4-0OW8YDccz1Mc4rs1tLgHw-ZxbPQnsWqYrbbDngh9lVmyVbmB1kXNo-8m_WcG1vH_4mjQZaE_DB__V0ertZSXK9XPcsLtY63a2nRQnodY2iXM-9tcGwvGucUwjnfNYgbDoINPzRwERJQ_kPY9h2g0hvjvlB5DXXH-82HYGaiptKHbKmtNVoddMQvL3rU6y9uF68nn_ChutlMCOqZHZmwhnHai1YEf9DasRCYS7dPgCfQeHpTsEg8zEnLmaSC6pL15QtOgojsp-ehk8ew2237K3FoMe_rZ48%3D&amp;q_datetime_utc=2026-03-05T14%3A45%3A50&amp;ticket_price=1806&amp;quote_id=2308748958832450633&amp;utid_state=1&amp;channel=iphone&amp;price_without_closed_user_group=2650&amp;tm_place_name=Cebu&amp;deeplink_data=eyJmaWVsZHMiOnsic2lnbmF0dXJlIjoiMDg5MzM1ZDdkMDg0NzEzOWQyNDYzYWEwMTM0ZGI4YWIiLCJibG9ja19pZCI6IjE0ODY5NDMzMDFfNDIwMTgwODE2XzJfMl8wIn19&amp;utid=0320f9eb-7188-e696-d3e4-69a583fcf9d4&amp;tm_stars=0&amp;client_id=skyscanner_app&amp;price_policy=2&amp;pre_redirect_id=077ae827-ac24-d8db-5417-b68628319186&amp;tm_city_code=CEBP&amp;max_price=2168&amp;guests=1&amp;request_id=077ae827-ac24-d8db-5417-b68628319186&amp;tm_country_code=PH</t>
  </si>
  <si>
    <t>10.313125, 123.892775</t>
  </si>
  <si>
    <t>parking, wifi, elevator, air_conditioning, non-smoking, 24-hour_front_desk_service, atm, restaurant, bar, safe_deposit_box, television, desk, shower, games_room, luggage_storage, airport_shuttle, concierge</t>
  </si>
  <si>
    <t>Trybe CoLiving provides rooms in Cebu City near Fuente Osmena Circle and Ayala Center Cebu. The property is located 1.3 miles from Colon Street, 1.8 miles from Magellan's Cross and 2 miles from Fort San Pedro.</t>
  </si>
  <si>
    <t>www.skyscanner.com.ph/hotel_deeplink/4.0/PH/en-US/PHP/h_ct/130399099/2026-03-03/2026-03-04/hotel/hotel/hotels?legacy_provider_id=31&amp;rooms=1&amp;closed_user_group=general&amp;hb_data=NLL6aT85w18W15X27AdTTVtrpX-vyioJ8nNjycOmkd0nMealOa28svMiO1BdnKI0ZtQRPTCGRmNSHB-RuN22VY7dBD1IspQA3YlGIXVWYXJb8w1ug0GieXA3B8L5v-rvfo3DROpy1NEZGhMnBIJw5l8eW61uxwCdXLLvjUFCy6XBYSWubL-5VhQtQEfcTVG_t9bdNA52fUSEsPGd8FodJZQUrGeniJ9ryanVB1kK1EgEmHhumJ_O5ud8eXR4x5nICePhUJwrB3cuWktRwGDY2DcxXaj5_CfctBC3keG_fPmHfnIDdbMoYN7EtEpiyP1si0g-X2RdsC-m-w-ZRDM6KoUMt7jqiCZoQwWy8HO4cSV7hKYsD0b52kqdKzhPoghsf4wILEyKDkQtEQlBwzYC_GZuA1E8gmZBY5Y5_xDarQ%3D%3D&amp;q_datetime_utc=2026-03-03T09%3A36%3A37&amp;ticket_price=2919&amp;quote_id=-4417429884720709886&amp;utid_state=1&amp;channel=iphone&amp;price_without_closed_user_group=7153&amp;tm_place_name=Cebu&amp;deeplink_data=eyJmaWVsZHMiOnsic2lnbmF0dXJlIjoiNWQxNjRkNTAxYzg3MzNmYjVlODE2N2U1NTAwODhlZTMifSwidXJsIjoiaHR0cHM6Ly9waC50cmlwLmNvbS9ob3RlbHMvcmVkaXJlY3Q%2FaG90ZWxpZD0xMjg0MzI3JmNpdHk9MzU4MzEmQWxsaWFuY2VpZD0xMjYwNyZzaWQ9ODg4ODMyJmNoZWNraW49MjAyNi0wMy0wMyZjaGVja291dD0yMDI2LTAzLTA0JnNob3BwaW5naWQ9NzRhYmJmOWVlMTJiNDRmOGI5MjhmMTM3NWYwM2MyZTQmYWR1bHQ9MSZjaGlsZHJlbj0wJmFnZXM9Jmxhbmd1YWdlPWVucGgmbG9jYWxlPWVuX1BIJnJvb21pZD0xNDI5MzYyNTAwJnN3aWQ9MCZwYXk9UFAmZmd0PTEmY3JuPTEmY3Vycj1QSFAmd2twPTEmc3RhbmQ9SDRzSUFBQUFBQUFBX3dENkFBWF9DbDhLQWhnQkVnUUlBUkFBR2xNSXhLN0pxUVVTQVRJWUFEREJFampIZFpnQjU3Rk9xQUVBdUFFQ3dBRUMwUUdhbVptWm1XaWpRT0VCaGV0UnVCN09wa0RvQWVYQy1nS0lBaUNKQkFBQUFBQUFBQUFBb0FRQW9RVUFBQUFBQUFBQUFCb2dOelJoWW1KbU9XVmxNVEppTkRSbU9HSTVNamhtTVRNM05XWXdNMk15WlRRZ0JDakgxSnJOQmtnQlVnWTBObU0yTXpoYUhBb0RTVVJTRVhuOW1NTEN5am9fR2dOUVNGQWg4ZlJLV1lZNHZqOWlCV1Z1WDFCSWFMb1VjQUY0QUlvQkIwZ0JlQURJQVFHcUFRRHlBU0kzTkdGaVltWTVaV1V4TW1JME5HWTRZamt5T0dZeE16YzFaakF6WXpKbE5GOHdrZ0lCTkpvQ0FBQUFBUF9fQVFBQV9fODNDaUd1LWdBQUFBIn0%3D&amp;utid=fca9f347-3e90-7647-b422-c7eaaa13058e&amp;tm_stars=3&amp;client_id=skyscanner_app&amp;redirect_delay=1000&amp;price_policy=2&amp;pre_redirect_id=7277b9bd-1488-9c11-04cc-74ea9b6c701e&amp;tm_city_code=CEBP&amp;max_price=5220&amp;guests=1&amp;request_id=7277b9bd-1488-9c11-04cc-74ea9b6c701e&amp;tm_country_code=PH</t>
  </si>
  <si>
    <t>www.skyscanner.com.ph/hotel_deeplink/4.0/PH/en-US/PHP/h_ct/212595533/2026-03-03/2026-03-04/hotel/hotel/hotels?legacy_provider_id=31&amp;rooms=1&amp;closed_user_group=general&amp;hb_data=a533w7Dua37pRpVNMin1qD6SGr_1zEkylvbmM30-rsC0LQTfDMRC9I_3VyfDNrc9TrIMnr2iZCJjlIU4uhuyoXVcJNNwkfIAZgRkDEyUYfpFE8twXMbfKOeLZkFl0Xu6DsdxrrJIKP3d1LwU_1HkqnekagH4gJELleb43RAWFhF5OLeDDVxOmUBGP04Z6a_d_l6cgVC6pEX2Uz1vWOROHEI_lAiivbjGONMmNHR7B6jqRfqSE7ykKGlUbnK-aJuUW_LPHAqlsc1vs7UvdgOqwxxKzYrionyiclLKGlxtvVWf6uJ4_uJhJoTfNi-sLEDC780MRcHdhA1B5Lmd2c_u4o8nEUcK5fNY9SMNrYtTg5uu8RyEgwVkh1BvffbDj53eGVPAwNxnZKyt0Jm3RCNtSBCC0lYpI5f6Bth1VkPtqQ%3D%3D&amp;q_datetime_utc=2026-03-03T09%3A36%3A39&amp;ticket_price=2249&amp;quote_id=-1074896973200320076&amp;utid_state=1&amp;channel=iphone&amp;price_without_closed_user_group=8326&amp;tm_place_name=Cebu&amp;deeplink_data=eyJmaWVsZHMiOnsic2lnbmF0dXJlIjoiMzE1MWZjYTA4MmRlYTVhNGY4ZDE0NjQwYTZmZDUzMjUifSwidXJsIjoiaHR0cHM6Ly9waC50cmlwLmNvbS9ob3RlbHMvcmVkaXJlY3Q%2FaG90ZWxpZD05MjY1MDkyNiZjaXR5PTM1ODMxJkFsbGlhbmNlaWQ9MTI2MDcmc2lkPTg4ODgzMiZjaGVja2luPTIwMjYtMDMtMDMmY2hlY2tvdXQ9MjAyNi0wMy0wNCZzaG9wcGluZ2lkPWM2ZDg4ZTAzM2YyODQzYWE4OTY1NTMxYjc2MWRiYzA0JmFkdWx0PTEmY2hpbGRyZW49MCZhZ2VzPSZsYW5ndWFnZT1lbnBoJmxvY2FsZT1lbl9QSCZyb29taWQ9MTY4ODQ0MTEzNiZzd2lkPTAmcGF5PVBQJmZndD0xJmNybj0xJmN1cnI9UEhQJndrcD0xJnN0YW5kPUg0c0lBQUFBQUFBQV93RF9BQURfQ2wwS0FoZ0JFZ1FJQVJBQUdsRUlzS0tPcFFZWUFEQUFPSkVTbUFHdS01WXNxQUVBdUFFQ3dBRUEwUUdhbVptWm1lbWRRT0VCcEhBOUN0ZVNvVURvQWR1MmtLMEJpQUlnaVFRQUFBQUFBQUFBQUtBRUFLRUZGSzVINFhwSWQwQWFJR00yWkRnNFpUQXpNMll5T0RRellXRTRPVFkxTlRNeFlqYzJNV1JpWXpBMElBUW9sc0thelFaSUFWSUdZV0U1WVdGbVdod0tBMUJJVUJIeDlFcFpoamktUHhvRFVFaFFJZkgwU2xtR09MNF9ZZ1ZsYmw5UVNHaTZGSEFCZUFDS0FRZElBWGdBeUFFQnFnRUhDZ013TWpJUUF2SUJJbU0yWkRnNFpUQXpNMll5T0RRellXRTRPVFkxTlRNeFlqYzJNV1JpWXpBMFh6Q1NBZ0UwbWdJQUFBQUFfXzhCQUFEX18yVHB0UG5fQUFBQSJ9&amp;utid=31ae90d5-473d-bf37-a764-2b61845832e9&amp;tm_stars=3&amp;client_id=skyscanner_app&amp;redirect_delay=1000&amp;price_policy=2&amp;pre_redirect_id=5c3aaabe-a4d3-c838-2e1c-dbaea008b401&amp;tm_city_code=CEBP&amp;max_price=5396&amp;guests=1&amp;request_id=5c3aaabe-a4d3-c838-2e1c-dbaea008b401&amp;tm_country_code=PH</t>
  </si>
  <si>
    <t>www.skyscanner.com.ph/hotel_deeplink/4.0/PH/en-US/PHP/h_ad/71783459/2026-03-05/2026-03-06/hotel/hotel/hotels?legacy_provider_id=22&amp;rooms=1&amp;closed_user_group=general&amp;hb_data=Qi0RroZVQLjAawzFhkvzqQubfAEwJ_cA1D7598UTcSwzIq2W39bMw7t6vmvG5MRJg2TNhQrbAoRN0TOb7u1w8At783a-f9KcryvxMP4y43sY0oN8BdRloAdki4RMV39_qqDNuLux_7xqhSLjA7QTj0_QNfuwrZqr_SgLjSSz5AS42a466BIWp0UQsPA-E1GG-UHSHSpBKlyE0n1xYxnDtUshN_EqRUvaCwok6uQshLb-HmJsXZzDmg8pO_YZ2ZRmDtiB-rKMZ6dh6uWwUEMJOBApyL7J6dyrWoVVvBtPW0Ka2leTNyJElPpVetffqu3foOZ74yel213UQWw4U9EWGnWT8DD9e7-WhCFr41_4H-DR5uc7m0DgNFSrjRFLdQSX0pbjiMmDM-C7B6olIXrLefhYKqfAS8CFujF5OiCLb-YdN7H4hg%3D%3D&amp;q_datetime_utc=2026-03-05T14%3A45%3A53&amp;ticket_price=7780&amp;quote_id=6322201526620227357&amp;utid_state=1&amp;channel=iphone&amp;price_without_closed_user_group=15582&amp;tm_place_name=Cebu&amp;deeplink_data=eyJmaWVsZHMiOnsic2lnbmF0dXJlIjoiODVkM2FjZWIxNzdjNGNhNjdhNGZjYzQ1NDlkNmM3NDgifSwidXJsIjoiaHR0cHM6Ly93d3cuYWdvZGEuY29tL3BhcnRuZXJzL3BhcnRuZXJzZWFyY2guYXNweD9jaWQ9MTg0NjM4MyZoaWQ9MjQxNDA1JmN1cnJlbmN5PVBIUCZjaGVja2luPTIwMjYtMDMtMDUmY2hlY2tvdXQ9MjAyNi0wMy0wNiZOdW1iZXJvZkFkdWx0cz0xJk51bWJlcm9mQ2hpbGRyZW49MCZSb29tcz0xJm1jaWQ9MjkwMjAmbWFzdGVyUm9vbUlkPTU2ODcxNjAmbXB0PU5qTlhjRzFSU0hrMVR6Uk5XR3A0ZUU5ck5YaDJhekJDVVRWb1pITk9WR2R2V0V0VmRrRmtLMUZQT0hndlJtSnBjMEoyY21ablZVOWxLMjlIVTBSakswaEVWVFpJZVhoTWNVWnVhQSZUb3RhbFByaWNlPTc3NzkuNzUmVG90YWxUYXg9ODc5Ljc1JlRvdGFsRmVlPTAuMDAmVG90YWxTdXJjaGFyZ2U9MCZtY3VyPVBIUCJ9&amp;utid=db61ec62-a6b7-e3ca-af50-3c75ea71cf36&amp;tm_stars=5&amp;client_id=skyscanner_app&amp;price_policy=2&amp;pre_redirect_id=259fb471-d6ed-5038-c161-fbeb1b2bb1d6&amp;tm_city_code=CEBP&amp;max_price=13079&amp;guests=1&amp;request_id=259fb471-d6ed-5038-c161-fbeb1b2bb1d6&amp;tm_country_code=PH</t>
  </si>
  <si>
    <t>www.skyscanner.com.ph/hotel_deeplink/4.0/PH/en-US/PHP/h_bc/223212952/2026-03-03/2026-03-04/hotel/hotel/hotels?legacy_provider_id=13&amp;rooms=1&amp;closed_user_group=apps&amp;hb_data=Sb7C6fpnFROG0gLOycxPmXRXpsbcbx5a7g0pIsTh2TwF4HPMRUFgcyKtqddtrZN0Dtm4PEwV5GuYV6C0ANd5jq3khcgrSMzIy2zTN-Yai_Q2f7U3DhAEo2SCnBHoCKuois1mh8EV1jtR5wUxh0YGettcptgP_v9VNC-J8BTxzDcwdbrB0uKkwSqq0Px-VL1l6DcJxTycn3apIQ291zvjo1Rgl1WkCUOST60IW8htJjkZLFsVdryATiLJNLwMim2Bj-kEn330fGWQxjmgMMv0njCsI7OVJfDDPMXUJaYykhl7M8F_DXWZqeNysLogYv0s215EhOpF0G58dwZYkBEP9HlQVpfcmS0dfv4IL9CAVb8hdRLIiQucdlePN4EIiCWM6Rlwhq8YMhIadb32NADl29oXE6xnHiZNnj7DmhTcC9IA9fSoZw%3D%3D&amp;q_datetime_utc=2026-03-03T09%3A36%3A43&amp;ticket_price=1711&amp;quote_id=4046279080271365556&amp;utid_state=1&amp;channel=iphone&amp;price_without_closed_user_group=2844&amp;tm_place_name=Cebu&amp;deeplink_data=eyJmaWVsZHMiOnsic2lnbmF0dXJlIjoiZTZhY2QwY2Y1OGQ3ZGE1NzBjMGIxZTM2MjUwOWIxZWIiLCJibG9ja19pZCI6IjEzNzg5MjgyMDZfNDEwMDE3MzU5XzBfMl8wIn19&amp;utid=3dfc9f42-f46b-587d-0a6e-6a774a5752f3&amp;tm_stars=3&amp;client_id=skyscanner_app&amp;redirect_delay=1000&amp;price_policy=2&amp;pre_redirect_id=a64c0d17-4c76-5514-befb-a08681dce21b&amp;tm_city_code=CEBP&amp;max_price=3691&amp;guests=1&amp;request_id=a64c0d17-4c76-5514-befb-a08681dce21b&amp;tm_country_code=PH</t>
  </si>
  <si>
    <t>www.skyscanner.com.ph/hotel_deeplink/4.0/PH/en-US/PHP/h_bc/212344103/2026-03-03/2026-03-04/hotel/hotel/hotels?legacy_provider_id=13&amp;rooms=1&amp;closed_user_group=general&amp;hb_data=j_gYOkItvE8g4WcPSP1bfhdU-5x52KMmAc4UejNUYr7POb0ZCjikEAoLsUDWVUCLMZz8hKPLsZFrEeST65pgye9FjtC_4QlHoRL79aihdD2fYsh9s8u4hFyUFSJ6ZN3E6pyulc7cLY5FCZdokNSjXqxryV_T81yc2j0lO8KfMCKRZx-eneUeyE39qZVB9rA_JV89cNR9lIaoFfdH0J7W5mzDwYn45u7SQrd2mDK8A3qWU_ogvE_idi6CiFtgtQrcizI_VuEirFrUhEV6Aw0WMxFflSdsZFHzjC06DDPEvGVT20qij7FRkufgxkLSMTTW6FZBendfyCYui0_JAhkBnIRS1YItOwRE6guhy1_ilP-TL7QMzF2uVGdVokjpwVY0kuSEKOV0XapK9x2lC6lA2simKEHFV3SBfrIx1d-TiP-AnIjOWg%3D%3D&amp;q_datetime_utc=2026-03-03T09%3A36%3A50&amp;ticket_price=5401&amp;quote_id=4040873757966225624&amp;utid_state=1&amp;channel=iphone&amp;price_without_closed_user_group=5401&amp;tm_place_name=Cebu&amp;deeplink_data=eyJmaWVsZHMiOnsic2lnbmF0dXJlIjoiYWVlY2Q0YTVhYWM1ZDUwZWIxMDhiMmI2ZTA3MWE3NDAiLCJibG9ja19pZCI6IjgwNzI4MDMwMV8zNDIxOTEyMzZfMl8wXzAifX0%3D&amp;utid=207ca049-12fe-b55f-45e0-93e130b2039a&amp;tm_stars=4&amp;client_id=skyscanner_app&amp;redirect_delay=1000&amp;price_policy=2&amp;pre_redirect_id=cb362645-4a7e-79b1-c0bf-d1dc5c97b3fc&amp;tm_city_code=CEBP&amp;max_price=10685&amp;guests=1&amp;request_id=cb362645-4a7e-79b1-c0bf-d1dc5c97b3fc&amp;tm_country_code=PH</t>
  </si>
  <si>
    <t>www.skyscanner.com.ph/hotel_deeplink/4.0/PH/en-US/PHP/h_ad/200512810/2026-03-03/2026-03-04/hotel/hotel/hotels?legacy_provider_id=22&amp;rooms=1&amp;closed_user_group=general&amp;hb_data=usGi_LHEkIEiEkFqkUpo8q7SjTsRtyDr_dnNHMiyhAv1p2mAh4-GM-DrJPvLlWP3tx3EIn2XQmpalFfHH6rm1y1nt5_Y5Z2HMPUCSZqx92L7wCgEMdiX3WshB6EUyEb6KNku90LObfGaco7Xz0bHokfaX1RHiCzWCgXFZ93lQwwNrM6Si_ANu5YGCEoNixBgBPAVEPAX4EcuyGPmTyq1Uux_TmFuGznGMIhJ4Wf-wftpV8K_nT87qyeKQYXJx8ZZlDXCKjiUxenPoz9nlQn2sy1fdO-MFChdjcbOrS5DnNCQ_JDvMxl4ttcPwQp9cnJx9aIOLWGOOACsqU0jSLRzozrB0ETESh1qgCofPugkdW8ydXvrP3CwjmoSInpBbRz7j46g1ojqUmZOn_DeZwXxo-V5jFEZKX3Q1nm3W5siMVmC&amp;q_datetime_utc=2026-03-03T09%3A36%3A50&amp;ticket_price=2013&amp;quote_id=-9119173537150987351&amp;utid_state=1&amp;channel=iphone&amp;price_without_closed_user_group=4644&amp;tm_place_name=Cebu&amp;deeplink_data=eyJmaWVsZHMiOnsic2lnbmF0dXJlIjoiODlhMDQ2MjNjY2M3NWNkY2NhMGE1YjcxNGRjNGMwYjMifSwidXJsIjoiaHR0cHM6Ly93d3cuYWdvZGEuY29tL3BhcnRuZXJzL3BhcnRuZXJzZWFyY2guYXNweD9jaWQ9MTg0NjM4MyZoaWQ9NDkxMzUzOCZjdXJyZW5jeT1QSFAmY2hlY2tpbj0yMDI2LTAzLTAzJmNoZWNrb3V0PTIwMjYtMDMtMDQmTnVtYmVyb2ZBZHVsdHM9MSZOdW1iZXJvZkNoaWxkcmVuPTAmUm9vbXM9MSZtY2lkPTMzMiZtYXN0ZXJSb29tSWQ9MzQ1NTYyODYmbXB0PVR6WmxTR0pwUldKTFpYaHNTM041UVc1TmRtdEJWMWwyVkVaMmEzSnFSSEZyY2xGTGNIZHVlWEZyWXpWMk1DOTRUR3hoTVRWRVJYUlBTM0JXVG5WTWNVaEhXbXBrV0U5MVdFdFNNdyZUb3RhbFByaWNlPTIwMTMuMjAmVG90YWxUYXg9MjEzLjE4JlRvdGFsRmVlPTkwLjI5JlRvdGFsU3VyY2hhcmdlPTAmbWN1cj1QSFAifQ%3D%3D&amp;utid=4c625a5b-f177-0996-6732-cb3d5d846c74&amp;tm_stars=4&amp;client_id=skyscanner_app&amp;redirect_delay=1000&amp;price_policy=2&amp;pre_redirect_id=34685558-5d3e-78b2-c306-c1579be9a588&amp;tm_city_code=CEBP&amp;max_price=3010&amp;guests=1&amp;request_id=34685558-5d3e-78b2-c306-c1579be9a588&amp;tm_country_code=PH</t>
  </si>
  <si>
    <t>One Central Mall, Leon Kilat Street, Kalubihan, Calamba, Cebu City, Central Visayas, 6000, Philippines</t>
  </si>
  <si>
    <t>www.skyscanner.com.ph/hotel_deeplink/4.0/PH/en-US/PHP/h_ct/46968116/2026-03-05/2026-03-06/hotel/hotel/hotels?legacy_provider_id=31&amp;rooms=1&amp;closed_user_group=apps&amp;hb_data=ZiIH3349NVifQ_PAjE4x3J2uJb4ZTErF3nlqIAKdCI0rKY-FyMmD20NTdjptpLHLgvSbtdOGOg8Vv7NWADY-h-_P7hCycCvC7kFqTZfMZ0PCs33rSaj6MUBbvR8cRm7goa5erZzlWE9gg8wC9iF40qHj9NNms_GkcRGEpDot2EXIa4JaBt18-NQfWqdzPN1twkIlYQavjzVHCBXZPLypuqxQ1wyu8OMwPTvKXf_YUoxyOrptaNC1vAjVXssHzWPxVRZluyS_9Lqx-NR-NnUhe8h_yeePGHPmZjG9-BS2zHJkYfKZl-3BE9h5tWmWaMsdKeZV32mcyZh7DdObOrZDVMPf1lL-mZu3B8I8KG_Q7-33wwfdj-I9MFbrSiPeiyXHCYHY0_UABdfiKEq-L-WFM65jyaLXOXfBqSbyhv2gyA%3D%3D&amp;q_datetime_utc=2026-03-05T14%3A45%3A56&amp;ticket_price=5074&amp;quote_id=-4523506712014678429&amp;utid_state=1&amp;channel=iphone&amp;price_without_closed_user_group=5643&amp;tm_place_name=Cebu&amp;deeplink_data=eyJmaWVsZHMiOnsic2lnbmF0dXJlIjoiNGJkMmEyY2M4ZWQ3YmYxZTgxZWFhYjY1ZGQyYTExMTAifSwidXJsIjoiaHR0cHM6Ly9waC50cmlwLmNvbS9ob3RlbHMvcmVkaXJlY3Q%2FaG90ZWxpZD05OTI4ODcmY2l0eT0zNTgzMSZBbGxpYW5jZWlkPTEyNjA3JnNpZD04ODg4MzImY2hlY2tpbj0yMDI2LTAzLTA1JmNoZWNrb3V0PTIwMjYtMDMtMDYmc2hvcHBpbmdpZD05ZGYwZDgyODI4ODM0ZmE2OTA5NTA2OTVlZGQ1YTRjZiZhZHVsdD0xJmNoaWxkcmVuPTAmYWdlcz0mbGFuZ3VhZ2U9ZW5waCZsb2NhbGU9ZW5fUEgmcm9vbWlkPTE1NzQ0MzYwOTcmc3dpZD0wJnBheT1QUCZmZ3Q9MSZpc19zcD1NMiZjcm49MSZjdXJyPVBIUCZ3a3A9MSZzdGFuZD1INHNJQUFBQUFBQUFfd0FNQWZQLUNtb0tBaGdCRWdRSUFSQUFHbDRJZ2ZyZjdnVVlBREFBT1BzUm1BSDN6RHlvQVFDNEFRTEFBUURSQVFBQUFBQUFsTEZBNFFFQUFBQUF3Tkd6UU9nQnhldnJFSWdDSUlrRUFBQUFBQUFBQUFDZ0JBZXFCQXdJM0E4UlhJX0M5U2pHZ1VDaEJRQUFBQUFBbm9GQUdpQTVaR1l3WkRneU9ESTRPRE0wWm1FMk9UQTVOVEEyT1RWbFpHUTFZVFJqWmlBRUtPS2dwczBHU0FGU0JqTmtNR05tT0ZvY0NnTlFTRkFSUndONEN5UW92ajhhQTFCSVVDRkhBM2dMSkNpLVAySUZaVzVmVUVob3ZCUndBWGdBaWdFSFNBRjRBTWdCQWFvQkJ3b0RNREl4RUFMeUFTSTVaR1l3WkRneU9ESTRPRE0wWm1FMk9UQTVOVEEyT1RWbFpHUTFZVFJqWmw4emtnSUJOSm9DQUFBQUFQX19BUUFBX184ejU3U3hEQUVBQUEifQ%3D%3D&amp;utid=87e8bd0d-7034-afa4-1c07-c82bbe76963e&amp;tm_stars=5&amp;client_id=skyscanner_app&amp;price_policy=2&amp;pre_redirect_id=f1b0ee0f-9a65-241a-237c-1e34ba3b8796&amp;tm_city_code=CEBP&amp;max_price=10275&amp;guests=1&amp;request_id=f1b0ee0f-9a65-241a-237c-1e34ba3b8796&amp;tm_country_code=PH</t>
  </si>
  <si>
    <t>www.skyscanner.com.ph/hotel_deeplink/4.0/PH/en-US/PHP/h_ad/154663274/2026-03-05/2026-03-06/hotel/hotel/hotels?legacy_provider_id=22&amp;rooms=1&amp;closed_user_group=general&amp;hb_data=dJtEnwGeXk8n6efnOb29hAi-bKihOUuUQodcCk4NOH-ywYAeqNwDv_8NkqwaMwgpw-TGcbKnHZHdHe-YLH451R4UjeXflc6865w5wiK_SLxK_qhHehun5eP5ikykdeSVHRpCH_jyfF9Uis4PZweSvFfbGvl_vtBkxnUxMrCZwqCKOYde2wJJNrVnROLYpXopKvZhkOmkMhEpaBKMyiON2DAfAvgMLwQTXEXpafmIZ1lhi7qW_3mUYmtIZDoUnHnApplOWau7JDnutnnBQOlFWFJlysHwilnz_aBagnm4Y5Z5Y1qn56XSLKP_u0ZJPNwkIXcvUv6EYBBuXIqSi5PUwHSxKiZJ94PYFcB7H_RWS3sqYLozLyleTd_0MUc7zsq24tv2YepFol1L6NQS8LsPhTNCkRNJfGtEIOhbJ2BctWc4&amp;q_datetime_utc=2026-03-05T14%3A45%3A58&amp;ticket_price=5565&amp;quote_id=1281797882258700238&amp;utid_state=1&amp;channel=iphone&amp;price_without_closed_user_group=6672&amp;tm_place_name=Cebu&amp;deeplink_data=eyJmaWVsZHMiOnsic2lnbmF0dXJlIjoiMDViZmZkNWZiYjEwMmU1NTMwMDc2ZTcyMmJiNzY3NWYifSwidXJsIjoiaHR0cHM6Ly93d3cuYWdvZGEuY29tL3BhcnRuZXJzL3BhcnRuZXJzZWFyY2guYXNweD9jaWQ9MTg0NjM4MyZoaWQ9Njg3OTgwNCZjdXJyZW5jeT1QSFAmY2hlY2tpbj0yMDI2LTAzLTA1JmNoZWNrb3V0PTIwMjYtMDMtMDYmTnVtYmVyb2ZBZHVsdHM9MSZOdW1iZXJvZkNoaWxkcmVuPTAmUm9vbXM9MSZtY2lkPTMwMzgmbWFzdGVyUm9vbUlkPTgyMDI5NDAwJm1wdD1jbFI2TVZWTFIwWndNVWhRZFU5d2VrdzFNbUowUjFFcmJFTklRVmhHTTJKbmIxUmFlbVpzVm1GWlZXVTRWMWhaZHpoSWRTdHFSRFY0YjFGMFR6UkpURGRzUjA5TmNDOVRZM2xoY2cmVG90YWxQcmljZT01NTY0LjUyJlRvdGFsVGF4PTU3MC43MiZUb3RhbEZlZT0yMzcuODAmVG90YWxTdXJjaGFyZ2U9MCZtY3VyPVBIUCJ9&amp;utid=6e37f211-2339-2db0-4b65-55b1fae7b970&amp;tm_stars=3&amp;client_id=skyscanner_app&amp;price_policy=2&amp;pre_redirect_id=7d141956-69e1-4498-348e-e2c6c7921566&amp;tm_city_code=CEBP&amp;max_price=8686&amp;guests=1&amp;request_id=7d141956-69e1-4498-348e-e2c6c7921566&amp;tm_country_code=PH</t>
  </si>
  <si>
    <t>www.skyscanner.com.ph/hotel_deeplink/4.0/PH/en-US/PHP/h_ct/203954033/2026-03-05/2026-03-06/hotel/hotel/hotels?legacy_provider_id=31&amp;rooms=1&amp;closed_user_group=general&amp;hb_data=E4m0wXKrrlkKBOLk06SnHe8-LoObZPYLas2hrQGgCJbkGSiaEkKRv-6HF79-CCZMlNpKQhIFVSqL0SBmpmX4EOOaF7r3neIas23fShSaYjHtbg044Q-V_vqSNooT0x1REpQ6mF557q_rdvisGGKY--NXyEgPgvbi3Ih_1ejfXkfDx2KeTbEkC12tT_bTyI9SfR6DVJrFDua_-XOfhDrrdpB7xuF5tSok0hUPhsnATcby4cBGFm_6Rsf59_c6utMQdVdAu14fr7fTtwxCH7cJscnaY4_y5FHFTE8fYH1F_6Iwfq7ezxR_9MxVi45DFfcmGg4q4glgG1SYuOm7bPWZM4LSthfiQK7_sDvwg2CW_fNieu4rK3_hwdu1p_feNgareoF9h819utehWZZ162GsSzYG-QB4T50diouOl_lZuA%3D%3D&amp;q_datetime_utc=2026-03-05T14%3A45%3A58&amp;ticket_price=4892&amp;quote_id=-1442951807313991606&amp;utid_state=1&amp;channel=iphone&amp;price_without_closed_user_group=5503&amp;tm_place_name=Cebu&amp;deeplink_data=eyJmaWVsZHMiOnsic2lnbmF0dXJlIjoiMGRlYWE0ZDAyZDYzY2YyMDFiNjcxZTZmYzgyYWJkNTMifSwidXJsIjoiaHR0cHM6Ly9waC50cmlwLmNvbS9ob3RlbHMvcmVkaXJlY3Q%2FaG90ZWxpZD00NjgyNTIwNiZjaXR5PTM1ODMxJkFsbGlhbmNlaWQ9MTI2MDcmc2lkPTg4ODgzMiZjaGVja2luPTIwMjYtMDMtMDUmY2hlY2tvdXQ9MjAyNi0wMy0wNiZzaG9wcGluZ2lkPWI1MjllZTZjYzVkMTQ4NDliODg2M2E4OTY3YzkwYTU1JmFkdWx0PTEmY2hpbGRyZW49MCZhZ2VzPSZsYW5ndWFnZT1lbnBoJmxvY2FsZT1lbl9QSCZyb29taWQ9MTU1NjUxNzUxNyZzd2lkPTAmcGF5PVBQJmZndD0xJmlzX3NwPVEyJmNybj0xJmN1cnI9UEhQJndrcD0xJnN0YW5kPUg0c0lBQUFBQUFBQV93QVJBZTctQ204S0FoZ0JFZ1FJQVJBQUdtTUlqYVdhNWdVU0FUSVlBRERLQWpqbUpwZ0I5djJwRnFnQkFMZ0JBc0FCQU5FQjE2TndQWXBEc0VEaEFWeVB3dlVvSExOQTZBSGJ6TEo2aUFJZ2lRUUFBQUFBQUFBQUFLQUVCcW9FREFqYUR4Rkk0WG9VcmhtRFFLRUZ1QjZGNjFINGdrQWFJR0kxTWpsbFpUWmpZelZrTVRRNE5EbGlPRGcyTTJFNE9UWTNZemt3WVRVMUlBUW80cUNtelFaSUFWSUdOamxrTmpBMldod0tBMUJJVUJGSEEzZ0xKQ2ktUHhvRFVFaFFJVWNEZUFza0tMNF9ZZ1ZsYmw5UVNHaThGSEFCZUFDS0FRZElBWGdBeUFFQnFnRUhDZ013TWpFUUF2SUJJbUkxTWpsbFpUWmpZelZrTVRRNE5EbGlPRGcyTTJFNE9UWTNZemt3WVRVMVh6R1NBZ0UwbWdJQUFBQUFfXzhCQUFEX181T2lMUGNSQVFBQSJ9&amp;utid=ac6ddc37-3b66-b76a-713d-1b1e2251164d&amp;tm_stars=4&amp;client_id=skyscanner_app&amp;price_policy=2&amp;pre_redirect_id=86645317-7712-41e4-07a8-650507ec4878&amp;tm_city_code=CEBP&amp;max_price=5990&amp;guests=1&amp;request_id=86645317-7712-41e4-07a8-650507ec4878&amp;tm_country_code=PH</t>
  </si>
  <si>
    <t>www.skyscanner.com.ph/hotel_deeplink/4.0/PH/en-US/PHP/h_xp/159199139/2026-03-03/2026-03-04/hotel/hotel/hotels?legacy_provider_id=1&amp;rooms=1&amp;closed_user_group=mobile&amp;hb_data=rjN1jttqUdrtjf5LAVLrsrQhhfyj0OHB6fTZkXzWcS5eI9Abjr3_yfwRK_AymtUx0Hh4AL0mXWhddR5u3w3mp2vL2920wBwceFW-gzGocy4vE9YoQkHKTvl0k3wEaFCNMBq90os3SlZrKbQXSSTM0brfCDaKZrdZNKl_CrrAzXjSu_NfmDBnRFdNFCsOCQzNvqLHKgDqBSVHnIR6xmq_C_9nqvJ8_YgMCGM7ed-FMJseFDp4V7lCTK-s-NaXMg9OnxmfttTLyWK4k6jl9-vCPAnaYAs%3D&amp;q_datetime_utc=2026-03-03T09%3A37%3A07&amp;ticket_price=17278&amp;quote_id=5208827604303188068&amp;utid_state=1&amp;channel=iphone&amp;price_without_closed_user_group=26582&amp;tm_place_name=Cebu&amp;deeplink_data=eyJmaWVsZHMiOnsic2lnbmF0dXJlIjoiY2QzZDgyNjY3ZTVmMTUwZDMxYzE3ZWQyYzgxYzNhNGMifSwidXJsIjoiaHR0cHM6Ly93d3cuZXhwZWRpYS5jb20ucGgvSG90ZWwtU2VhcmNoP21wZD1HQlAmdHBpZD02OCZtcGU9MTc3MjUzMDExMCZlbmREYXRlPTIwMjYtMDMtMDQmYWR1bHRzPTEmbXBuPTIwMjQwNzI0MiZtcG09MjQmbXBwPTEmbG9jYWxlPWVuX1VTJm1wbz1FQyZjaGlkPTQzNTI5NjAwLTA0ZjEtNGJjMi04ZmRmLTdiYzg4YTY0MWUwMyZtcHE9MTk2LjI5JmVhcGlkPTQ2MjMwJm1jdGM9MyZjdXJyZW5jeT1HQlAmcmF0ZXBsYW5pZD0zOTc1MDI2NTQmc2VsZWN0ZWQ9MTY0NTgxMDYmc3RhcnREYXRlPTIwMjYtMDMtMDMmbXBiPTI1LjAyJm1wYT0xOTYuMjkifQ%3D%3D&amp;utid=6d1493d1-be71-a5d3-eb4e-5834c1c5c628&amp;tm_stars=0&amp;client_id=skyscanner_app&amp;redirect_delay=1000&amp;price_policy=2&amp;pre_redirect_id=e85b7fb8-7ce1-eed7-aa04-94fda4d880c2&amp;tm_city_code=CEBP&amp;max_price=19146&amp;guests=1&amp;request_id=e85b7fb8-7ce1-eed7-aa04-94fda4d880c2&amp;tm_country_code=PH</t>
  </si>
  <si>
    <t>www.skyscanner.com.ph/hotel_deeplink/4.0/PH/en-US/PHP/h_xp/213046164/2026-03-05/2026-03-06/hotel/hotel/hotels?legacy_provider_id=1&amp;rooms=1&amp;closed_user_group=mobile&amp;hb_data=w7INWTyCtEADopNBAOrquiDcZQCtMP_4VzCPBTj9xX4HuvSQDDAl4_kOU1BIGiqhI-ENdZNUdi2HoRDq2i8LVLMRCOH4SimyksqZoMnQ68Eiw-WN0STII-xbom1lGrXwuTG_NBgooDwamLgZZogDEtmljPgqHEhERfRn6DzG-ed3xobR5WZh13ok7fLyj7ZpBESm3gOH6YIv1R_yad3Yv572B99IcdMtyXuwb3wUtVJyLx7W1pfZ7_JShMsTh7VMHPaiUGQUIY8DRRCCGAiIHJCIy_8%3D&amp;q_datetime_utc=2026-03-05T14%3A46%3A02&amp;ticket_price=2405&amp;quote_id=6266045710503985494&amp;utid_state=1&amp;channel=iphone&amp;price_without_closed_user_group=2655&amp;tm_place_name=Cebu&amp;deeplink_data=eyJmaWVsZHMiOnsic2lnbmF0dXJlIjoiMjEwMjUxODFjMmE1MDU2MjBjZmRmMjBlNDBjMmQ4NzMifSwidXJsIjoiaHR0cHM6Ly93d3cuZXhwZWRpYS5jb20ucGgvSG90ZWwtU2VhcmNoP3RwaWQ9NjgmbXBlPTE3NzI3MjAyMjUmZW5kRGF0ZT0yMDI2LTAzLTA2JmFkdWx0cz0xJmxvY2FsZT1lbl9VUyZjaGlkPWMxNWJhNjJjLTVmMjMtNDlmMC1iMGU3LWNhMTcyODllNTdiNSZlYXBpZD00NjIzMCZtY3RjPTMmc3RhcnREYXRlPTIwMjYtMDMtMDUmbXBkPUdCUCZtcG49MzIxMDU2Mzc1JmN1cnJlbmN5PUdCUCZyYXRlcGxhbmlkPTQwNjMwNzA5NyZtcG09MjQmbXBwPTEmbXBvPUVDJnNlbGVjdGVkPTg3MjkzMDI1Jm1wYj01LjI5Jm1wcT0yNy41OCZtcGE9MjUuNTQifQ%3D%3D&amp;utid=f5612bee-43a5-50ad-9635-50f991ad999f&amp;tm_stars=3&amp;client_id=skyscanner_app&amp;price_policy=2&amp;pre_redirect_id=6ce313dc-97b7-5665-d964-ad4a1414f781&amp;tm_city_code=CEBP&amp;max_price=2898&amp;guests=1&amp;request_id=6ce313dc-97b7-5665-d964-ad4a1414f781&amp;tm_country_code=PH</t>
  </si>
  <si>
    <t>www.skyscanner.com.ph/hotel_deeplink/4.0/PH/en-US/PHP/h_xp/204069909/2026-03-05/2026-03-06/hotel/hotel/hotels?legacy_provider_id=1&amp;rooms=1&amp;closed_user_group=mobile&amp;hb_data=Ba-nzZYk7SHzOu4c1Sx9mmxLsHmUoQpFKUp9Tom7R5ZrpCAlAgFIMWD47UpY_nP93iTCVoSaBikVgx0n_ADCPLH9Uefuru_F_TW3ls4GXA2SJFZ6mWRmYvr70uH2_Y_o1KDvP7hEBma9qlqTYxQ0l2IkncYnvIGq_SdMabEYN1ft06v41X6CyW8i8nHmpXKlfmyO-jkq0l4ee-TGGK0PF5qF4DW15fvlpbF-ZSxvpKJf1-OZWNkSbzq04EP2wPNMra1i8ZXE7Hyvf5ICH3BAvpjwiO8%3D&amp;q_datetime_utc=2026-03-05T14%3A46%3A02&amp;ticket_price=7754&amp;quote_id=1912684284843096143&amp;utid_state=1&amp;channel=iphone&amp;price_without_closed_user_group=8617&amp;tm_place_name=Cebu&amp;deeplink_data=eyJmaWVsZHMiOnsic2lnbmF0dXJlIjoiZmI4NWEzYmNmMDBiMzM0Zjk3MTlhZDhkMDg1MTM5ODYifSwidXJsIjoiaHR0cHM6Ly93d3cuZXhwZWRpYS5jb20ucGgvSG90ZWwtU2VhcmNoP3RwaWQ9NjgmbXBlPTE3NzI3MjAyMjYmZW5kRGF0ZT0yMDI2LTAzLTA2JmFkdWx0cz0xJmxvY2FsZT1lbl9VUyZjaGlkPTNlNGQxN2RmLTk1OTgtNGYwZi04YTIwLTBiMWQyYjgzZDQzNyZlYXBpZD00NjIzMCZtY3RjPTMmc3RhcnREYXRlPTIwMjYtMDMtMDUmbXBkPUdCUCZtcG49MjE3NjE4OTk2JmN1cnJlbmN5PUdCUCZyYXRlcGxhbmlkPTQwNjc3MjU4MiZtcG09MjQmbXBwPTEmbXBvPUVDJnNlbGVjdGVkPTQ1NTM0MzMzJm1wYj0xMi4wMSZtcHE9ODguMjcmbXBhPTg3LjQwIn0%3D&amp;utid=a51a85cb-9402-d8fd-139e-7a643c4321ea&amp;tm_stars=4&amp;client_id=skyscanner_app&amp;price_policy=2&amp;pre_redirect_id=ab7c0079-be84-c686-9472-7c46de98d9c9&amp;tm_city_code=CEBP&amp;max_price=9766&amp;guests=1&amp;request_id=ab7c0079-be84-c686-9472-7c46de98d9c9&amp;tm_country_code=PH</t>
  </si>
  <si>
    <t>www.skyscanner.com.ph/hotel_deeplink/4.0/PH/en-US/PHP/h_fd/95815175/2026-03-05/2026-03-06/hotel/hotel/hotels?legacy_provider_id=927050&amp;rooms=1&amp;hb_data=rmJxJhANZk825ocgroL3A7djgDOgaYyuufETDdXuiCC7sdIXpIYdv0DiZlCqGCfTOufzHK0hVu-oKuHOzJ-y9WboWV1RmALuC4gN9M6jICX2OBUfTBd5WYgxB5_cDkDYwLWpWlI4q6sQK1Ef_Q2qC3mrtWsn46ehCDISqgdhdRkLtNNR5dvx-_iqvVNjJT2DkGEFPxuHaBes0ZuxEXtlFqEE5LEH9OJWv0q4XhNdFt7cMYA8Sl7L_HEIrlij7fO--xX5ry2bb5U9bgr5oLDau1Mx9YkyeMPipHkaqWRTjr87A_zZPV6az0b0_LaWA2oDQSGKErJBNdhwqzdecqKvkFB4LGgnItKwWyJQ7SSs0LqfZ4PhcFta6Q0ArhSpqVwZbRo5w5ZJ2-C-v1zBzuE0qkeKy7EO7HGMOhgF3XJgur2AXA%3D%3D&amp;q_datetime_utc=2026-03-05T14%3A46%3A04&amp;ticket_price=5837&amp;quote_id=8258261792504978318&amp;utid_state=1&amp;channel=iphone&amp;tm_place_name=Cebu&amp;deeplink_data=eyJmaWVsZHMiOnsic2lnbmF0dXJlIjoiNjM3NTk4ZjQ4ODIzODFlYWViY2RkNzc4M2IyYTA0YzQifSwidXJsIjoiaHR0cHM6Ly9kZWFscy52aW8uY29tP3NpZz1hOWJiNTQzMTk2OTRmZGIyYzgxNzM2ZDJhZWY2ZGZmNWJlNTYwN2VlZWM4MTI5YzkzMjI3YzI1M2U3ZGM1NzYwMzYzNzMzMzEzNDM1MzIzMiZzaWctaXNzPW1ldGEmdHVybD1odHRwcyUzQSUyRiUyRnZpby5jb20lMkZIb3RlbCUyRlNlYXJjaCUzRmNoZWNrSW4lM0QyMDI2LTAzLTA1JTI2Y2hlY2tPdXQlM0QyMDI2LTAzLTA2JTI2Y3VycmVuY3klM0RQSFAlMjZlcHYlM0RNUzR5JTI2ZXNkJTNEMERlNVVtRzZaSUtmMC04dkRqdnVxYXEwWllUSFZ3aHl1QU9aNXlKOTkzNERkTE83ZjVTY3J1clhDX3EwX1h1dEFiVGlzV1hRLU1mUEUwMXJlbG9SWU0tRmNsUVJwdnZGWUxkUE1hOV9XWUdrMGtIbkJWN3klMjZmb3JjZUN1cnJlbmN5Q2hhbmdlJTNEMSUyNmZvcmNlTGFuZ3VhZ2VDaGFuZ2UlM0QxJTI2aG90ZWxJZCUzRDIyNzIzNTk3JTI2bGFiZWwlM0RzcmMlMjUzRHNreXNjYW5uZXIlMjUyNnVjb3VudHJ5JTI1M0RQSCUyNTI2dWRldmljZSUyNTNEbW9iaWxlJTI1MjZob3RlbCUyNTNEMjI3MjM1OTclMjUyNmRheSUyNTNENSUyNTI2bW9udGglMjUzRDAzJTI1MjZ5ZWFyJTI1M0QyMDI2JTI1MjZsb3MlMjUzRDElMjUyNm9mZmVyaWQlMjUzRG9Rd0pRa29NWnRobyUyNTI2cHJpY2UlMjUzRDU4MzcuMDglMjUyNmN1cnJlbmN5JTI1M0RQSFAlMjUyNnVzZXJsYW5nJTI1M0RlbiUyNTI2X3RoJTI1M0RmOTRjMDQ5NGI5ODdmMTBhMTkxZTBjY2VmZjQxNzU1YjlhNDlhYzQ3YzM0NTBiYTMlMjUyNmR0cyUyNTNEMTc3MjcyMTU1NCUyNTI2b2x1dCUyNTNEMTc3MjcyMDIyOCUyNTI2Y2FuUGF5TGF0ZXIlMjUzRGZhbHNlJTI1MjZyZXF1ZXN0VXNlckdyb3VwJTI1M0QlMjUyNm9mZmVyVXNlckdyb3VwJTI1M0RwdWJsaWMlMjZsYW5nJTNEZW4lMjZvdGklM0RKTDRzVl9fV1FsVSUyNnByZWZlcnJlZFJhdGUlM0Q1ODM3LjA4JTI2cHJvZmlsZSUzRHIyZDJtNzNrbjglMjZyb29tcyUzRDElMjZ0b2tlbiUzRDdmZTI3NiUyNnVzZXJDb3VudHJ5JTNEUEglMjZ1dG1fY2FtcGFpZ24lM0Rza3lzY2FubmVyJTI2dXRtX21lZGl1bSUzRGNwYyUyNnV0bV9zb3VyY2UlM0Rza3lzY2FubmVyIn0%3D&amp;utid=3aa54af8-8bd9-3f4f-25b3-153d39cb1681&amp;tm_stars=3&amp;client_id=skyscanner_app&amp;price_policy=2&amp;pre_redirect_id=497da2cb-b792-ccf9-95c0-786869893ae5&amp;tm_city_code=CEBP&amp;max_price=5837&amp;guests=1&amp;request_id=497da2cb-b792-ccf9-95c0-786869893ae5&amp;tm_country_code=PH</t>
  </si>
  <si>
    <t>EastWest Unibank, Archbishop Reyes Avenue, Cebu Business Park, Luz, Cebu City, Central Visayas, 6000, Philippines</t>
  </si>
  <si>
    <t>www.skyscanner.com.ph/hotel_deeplink/4.0/PH/en-US/PHP/h_ct/46981910/2026-03-05/2026-03-06/hotel/hotel/hotels?legacy_provider_id=31&amp;rooms=1&amp;closed_user_group=general&amp;hb_data=-PtWTOJSCBZQQinu5V9_MJ82ud5fQ38Ftrp2V2lrXRAY14aDmR8GH6tAu__F2uY8HjvR-EUn_1LTqLPXVgkOV5znkrajzbvngsfh5d-5DbBcNhRAlkJ1hU1fcAlruK7vizPyGfA19EpQZMIgvfZzs6wlynvE64uWXKfM_oga0GQc3FznwmzjecmsBfvFWG_IRDTuwTw8R5S2eVbyTtAQ6edJ7fAfaOhyP_uR6fZzuXrmaXWtCmtg0pgYRUojhDUOckfYjW9d1A2vHCXWzNmUNc8P6E0wf_u-RrexIvB6kohGCKvSiQQ-xdv0gSsEdAk9kTsHOrcdtJaEM1AipG9Ld126KXqBKidB1zXT_3kalosvrc_cZ_5ygncQCGx79yNgOyk_79fgGcTUM_uO1Xe0npA_-h7IRIpYhySbTNNy1A%3D%3D&amp;q_datetime_utc=2026-03-05T14%3A46%3A04&amp;ticket_price=2161&amp;quote_id=-7832418080251100059&amp;utid_state=1&amp;channel=iphone&amp;price_without_closed_user_group=3476&amp;tm_place_name=Cebu&amp;deeplink_data=eyJmaWVsZHMiOnsic2lnbmF0dXJlIjoiMjQ5MDNhOWNhNjY0OWUwOWVkZDBjOTZkM2Y4OGQ5ZGEifSwidXJsIjoiaHR0cHM6Ly9waC50cmlwLmNvbS9ob3RlbHMvcmVkaXJlY3Q%2FaG90ZWxpZD02OTk2OTMmY2l0eT05MDM3NyZBbGxpYW5jZWlkPTEyNjA3JnNpZD04ODg4MzImY2hlY2tpbj0yMDI2LTAzLTA1JmNoZWNrb3V0PTIwMjYtMDMtMDYmc2hvcHBpbmdpZD0yMWVlY2FlNjJhZjE0ZmNkYTQ2Zjk5M2NmNzE1NDNhYSZhZHVsdD0xJmNoaWxkcmVuPTAmYWdlcz0mbGFuZ3VhZ2U9ZW5waCZsb2NhbGU9ZW5fUEgmcm9vbWlkPTEyOTgxNzg2MTUmc3dpZD0wJnBheT1QUCZmZ3Q9MSZjcm49MSZjdXJyPVBIUCZ3a3A9MSZzdGFuZD1INHNJQUFBQUFBQUFfd0QyQUFuX0Nsc0tBaGdCRWdRSUFSQUFHazhJdDhTQzZ3UVlBREFBT0pFU21BR3QyaXFvQVFDNEFRTEFBUURSQVlYclViZ2VyWnhBNFFIRDlTaGNELUtnUU9nQnlNWDZBb2dDSUlrRUFBQUFBQUFBQUFDZ0JBQ2hCWnFabVptWmlXVkFHaUF5TVdWbFkyRmxOakpoWmpFMFptTmtZVFEyWmprNU0yTm1OekUxTkROaFlTQUVLT0tncHMwR1NBRlNCbUZqWkRCbU1Gb2NDZ05RU0ZBUlJ3TjRDeVFvdmo4YUExQklVQ0ZIQTNnTEpDaS1QMklGWlc1ZlVFaG92QlJ3QVhnQWlnRUhTQUY0QU1nQkFhb0JBUElCSWpJeFpXVmpZV1UyTW1GbU1UUm1ZMlJoTkRabU9Ua3pZMlkzTVRVME0yRmhYek9TQWdFMG1nSUFBQUFBX184QkFBRF9fNlJCMlhEMkFBQUEifQ%3D%3D&amp;utid=164d8922-be63-c7c1-3767-8863b05651fc&amp;tm_stars=4&amp;client_id=skyscanner_app&amp;price_policy=2&amp;pre_redirect_id=c7a16f66-9093-2850-a629-8f52bb34d9e5&amp;tm_city_code=CEBP&amp;max_price=2510&amp;guests=1&amp;request_id=c7a16f66-9093-2850-a629-8f52bb34d9e5&amp;tm_country_code=PH</t>
  </si>
  <si>
    <t>www.skyscanner.com.ph/hotel_deeplink/4.0/PH/en-US/PHP/h_bc/222035148/2026-03-05/2026-03-06/hotel/hotel/hotels?legacy_provider_id=13&amp;rooms=1&amp;closed_user_group=apps&amp;hb_data=itHOrtGpEV4HMOEz6dfY5EbUkdfzkp0axK7LsoIJC5vBzyvY2M4iTAqtRLAM4DrV_ghWvlN81lMRadyPP0tH1s-EBPfhowLBwIevM859eB2vgvR1pKeCwzQCnvOiRb88oN0qKxlFjtm2ABgBTnsDKgkka0yqJ1fVLtA0h_gxNiNhDiOt4tSKgO_wtGJ1Qneh4mmtru08BZXb_OqccftxqpT9oAp7ZpFUqen_YsLWLi3IkP0E0VG-qrZCMHO6yIyABV_vZ36qKsvVUFeQ4iqpaWRs8IKLcVaNjl1x8K4ViA-ChYOcXtxgUaYkSzOzp6B41CDigZsZWpvF6oW9xk-JtjQtVpnYxz4F7RJhJX8T5G2RDAIzdac0eBES1vm5fJML8cbm6h-GuCvte9A0gNqK3RgYL0iNg6USnxwyQOxZIXtH3bcU5WA%3D&amp;q_datetime_utc=2026-03-05T14%3A46%3A05&amp;ticket_price=2177&amp;quote_id=-1563131114679050909&amp;utid_state=1&amp;channel=iphone&amp;price_without_closed_user_group=3257&amp;tm_place_name=Cebu&amp;deeplink_data=eyJmaWVsZHMiOnsic2lnbmF0dXJlIjoiN2ViMGQ5YjA2NWNhMzE3YTY4ZGVlZWVkMjMyMmZhNGIiLCJibG9ja19pZCI6IjEyNTM0MTg2MDJfMzk3ODYxNzA5XzBfMF8wIn19&amp;utid=a6e66f60-45ad-ed43-b418-cf13bbc343f8&amp;tm_stars=3&amp;client_id=skyscanner_app&amp;price_policy=2&amp;pre_redirect_id=4caed615-3cff-c803-5e02-bf91b58a66d3&amp;tm_city_code=CEBP&amp;max_price=4355&amp;guests=1&amp;request_id=4caed615-3cff-c803-5e02-bf91b58a66d3&amp;tm_country_code=PH</t>
  </si>
  <si>
    <t>www.skyscanner.com.ph/hotel_deeplink/4.0/PH/en-US/PHP/h_xp/217968254/2026-03-05/2026-03-06/hotel/hotel/hotels?legacy_provider_id=1&amp;rooms=1&amp;closed_user_group=mobile&amp;hb_data=28SFMdqiDq4AVMdHybR0NcVDUqG_-MeqgAq6s5i1aZqW-VlJiopasx-KSNvol9eRSwOTqLcOa2XnxgTIwejUUgSnH1i1olX5h_OiL50VqnM3IMoi4Vv4TNbx8JfBRY2p0s_G3bn6uXzmTQM-FqILdeb5CxV_akaTdseWcajRMjfTYt4Ukx-hGjgzbZEFWezuXkAIxg2iFNYES5tNNH3k1OafCc2fg91zxLZ5_iEV3zp9Qing-hk-kEWbTRUP54HZedzGJbQke_fnYDxUDrkC1qN3yiQ%3D&amp;q_datetime_utc=2026-03-05T14%3A46%3A04&amp;ticket_price=3228&amp;quote_id=-5732824101074064699&amp;utid_state=1&amp;channel=iphone&amp;price_without_closed_user_group=9404&amp;tm_place_name=Cebu&amp;deeplink_data=eyJmaWVsZHMiOnsic2lnbmF0dXJlIjoiMDA1NjIxMTA0ODM3ZGFjYWM5NGE1OGMxZWNjNGY1ZGUifSwidXJsIjoiaHR0cHM6Ly93d3cuZXhwZWRpYS5jb20ucGgvSG90ZWwtU2VhcmNoP3RwaWQ9NjgmbXBlPTE3NzI3MjE2NjgmZW5kRGF0ZT0yMDI2LTAzLTA2JmFkdWx0cz0xJmxvY2FsZT1lbl9VUyZjaGlkPTc1MmJkNGEzLTdjZGYtNGExZS04ZTkxLTBlOTU3NjQzYjg1NCZlYXBpZD00NjIzMCZtY3RjPTMmc3RhcnREYXRlPTIwMjYtMDMtMDUmbXBkPUdCUCZtcG49MzIzODg2NzE3JmN1cnJlbmN5PUdCUCZyYXRlcGxhbmlkPTQwNzM2MTQ0NCZtcG09MjQmbXBwPTAmbXBvPUVDJnNlbGVjdGVkPTU0NDgwMTY0Jm1wYj03LjY3Jm1wcT0zNy4wOCZtcGE9MzMuNzEifQ%3D%3D&amp;utid=952a20e5-4358-00f8-52b8-3e594e1405cd&amp;tm_stars=3&amp;client_id=skyscanner_app&amp;price_policy=2&amp;pre_redirect_id=8a57cb7d-bbee-872e-c611-2c0602b3a3f5&amp;tm_city_code=CEBP&amp;max_price=3547&amp;guests=1&amp;request_id=8a57cb7d-bbee-872e-c611-2c0602b3a3f5&amp;tm_country_code=PH</t>
  </si>
  <si>
    <t>www.skyscanner.com.ph/hotel_deeplink/4.0/PH/en-US/PHP/h_ad/47041494/2026-03-05/2026-03-06/hotel/hotel/hotels?legacy_provider_id=22&amp;rooms=1&amp;closed_user_group=general&amp;hb_data=tvZVlgefSMq84NEWcj0K9yKdBJ2PkwX9EawAuDzz958gtVrTGIHsqSid_fgiUXnABJ2Jrar7eKn_6uxoMHKAtndfOKwrrkWuQXnlpL-9BSCOxfshn1SXEoeMLnyWgo4aVqOzpDo2uaNBCYllAGyfzYJGQRPfap4V9dIitDimvNghA0UzruIt5RhxBqWiIls-H-KtFnNwcpQEXrAiCiNtjePG2qUySzbz2ISOOxZOVS1ed9QFIszVdoaKuS0etnWIIXVZuVgOyRGUNod2BRGTGzpgn2ufpBZYomHJH1V_-N_u780w4HrQe_ekQODQcoaLNb2GmgYYoTs8hxaC12GFXYpMgXelU-BJo8HGXPMtITlBtZlhU0Bt_eygVJPG1e47mPMSN7oASvouPdiBUtFOMpjXK1p3dvgFwEYZKVdJPb4zXQI%3D&amp;q_datetime_utc=2026-03-05T14%3A46%3A05&amp;ticket_price=1916&amp;quote_id=5119206545040274275&amp;utid_state=1&amp;channel=iphone&amp;price_without_closed_user_group=5578&amp;tm_place_name=Cebu&amp;deeplink_data=eyJmaWVsZHMiOnsic2lnbmF0dXJlIjoiNTkxNjllYzc1MGMxNDAwZjk5NDllOTE0MmRiZWE2MWMifSwidXJsIjoiaHR0cHM6Ly93d3cuYWdvZGEuY29tL3BhcnRuZXJzL3BhcnRuZXJzZWFyY2guYXNweD9jaWQ9MTg0NjM4MyZoaWQ9MTQ4NzU2JmN1cnJlbmN5PVBIUCZjaGVja2luPTIwMjYtMDMtMDUmY2hlY2tvdXQ9MjAyNi0wMy0wNiZOdW1iZXJvZkFkdWx0cz0xJk51bWJlcm9mQ2hpbGRyZW49MCZSb29tcz0xJm1jaWQ9MzMyJm1hc3RlclJvb21JZD0zMDY0NDA3Jm1wdD1NblZqZEhwcGFWcFRNalJXWWtOVFJXbERTWE5JVVRKS1UxWmhWVXM0WjNkUU5HaDJhRlJhYWxNclRFSXlOMUU1T1ZkTFIyTkdhR28wUm5SVGJrSTFPWFIwUWxOaVpYQlhaMVpJVkEmVG90YWxQcmljZT0xOTE2LjA1JlRvdGFsVGF4PTE4MC4yOSZUb3RhbEZlZT0xNjUuMjMmVG90YWxTdXJjaGFyZ2U9MCZtY3VyPVBIUCJ9&amp;utid=7a7f2ce0-caca-7d63-e0bc-5e0e0faf91d6&amp;tm_stars=3&amp;client_id=skyscanner_app&amp;price_policy=2&amp;pre_redirect_id=73bfc06c-9935-b425-fdf2-958dc9c181f6&amp;tm_city_code=CEBP&amp;max_price=1916&amp;guests=1&amp;request_id=73bfc06c-9935-b425-fdf2-958dc9c181f6&amp;tm_country_code=PH</t>
  </si>
  <si>
    <t>www.skyscanner.com.ph/hotel_deeplink/4.0/PH/en-US/PHP/h_ad/178962686/2026-03-05/2026-03-06/hotel/hotel/hotels?legacy_provider_id=22&amp;rooms=1&amp;closed_user_group=general&amp;hb_data=7E-uaQ5QsDXbioJAff7dP4aJX5x_3g1-jvtNn6wiLaxXMhItemgI0XI5fFM1b_49OP8COZ5hfxHD9QpoTcaNrt8SZNPPApovm23DMkFH8BM5GOiMHlJFQzxeDHto6jodmpLbqiO6BFCeNbXTZGHCzMU6ISO7ExAi9MKQc9_Vq41LohjyRWKdVdQzXAArfY0FZgbY_lI41bEgH4RM_v-KVF-3NW1_neaMF22DwFNDKth53_SIJQuCrrLJwxlk69Jx3TVappqae3I_XNaAhFHYEHAWjwYSQ_EK9NAOHwZY6gBXsRYDkh6HcfUlMhkhoeIt0tUEs-2e_xYgJcn15VZaSD30qynBcH2yL2v9nsIGQaevZ1SAPL9BvGFlS2CrXZxqfRZeg2YUNGeV5pV5DHXBwUoeOyp4P-XC_W69lWRyfFEM&amp;q_datetime_utc=2026-03-05T14%3A46%3A04&amp;ticket_price=1813&amp;quote_id=4101598521980611571&amp;utid_state=1&amp;channel=iphone&amp;price_without_closed_user_group=2353&amp;tm_place_name=Cebu&amp;deeplink_data=eyJmaWVsZHMiOnsic2lnbmF0dXJlIjoiZDQ2MDlmYTYwZDgxYWQ5OTM4YTMyMWE0ODQzYTQxODQifSwidXJsIjoiaHR0cHM6Ly93d3cuYWdvZGEuY29tL3BhcnRuZXJzL3BhcnRuZXJzZWFyY2guYXNweD9jaWQ9MTg0NjM4MyZoaWQ9Mjc5MzEwNTcmY3VycmVuY3k9UEhQJmNoZWNraW49MjAyNi0wMy0wNSZjaGVja291dD0yMDI2LTAzLTA2Jk51bWJlcm9mQWR1bHRzPTEmTnVtYmVyb2ZDaGlsZHJlbj0wJlJvb21zPTEmbWNpZD0zMDM4Jm1hc3RlclJvb21JZD00MDY3MDQxMDQmbXB0PU9HTlFkSGsyV2s5d1UwNXBhaTh5Tm5OUFFYVTJXRXRSWTFKdmJXSXZiMFpYTW5aS1NtbDNkMFZ6YTFSU1dGbENSRk5MZGpVMVUwdFVhbWRGYUVkQ1F5OVVVRzB5UlVWSVUzUldZMkZuUFQwJlRvdGFsUHJpY2U9MTgxMy4zOSZUb3RhbFRheD0xOTQuMjkmVG90YWxGZWU9MC4wMCZUb3RhbFN1cmNoYXJnZT0wJm1jdXI9UEhQIn0%3D&amp;utid=bc847e58-6b14-0510-6283-4479821a4572&amp;tm_stars=0&amp;client_id=skyscanner_app&amp;price_policy=2&amp;pre_redirect_id=5a40cb95-9d40-2f65-a1c4-2e8304934d4b&amp;tm_city_code=CEBP&amp;max_price=1813&amp;guests=1&amp;request_id=5a40cb95-9d40-2f65-a1c4-2e8304934d4b&amp;tm_country_code=PH</t>
  </si>
  <si>
    <t>www.skyscanner.com.ph/hotel_deeplink/4.0/PH/en-US/PHP/h_ct/129282013/2026-03-05/2026-03-06/hotel/hotel/hotels?legacy_provider_id=31&amp;rooms=1&amp;closed_user_group=general&amp;hb_data=wJUrZcRqF7fFl0B0BOwxRVtVFJ3szwMGtxqcFYPyaj2hsMe_QJlH3WvM29RC2-efkJGFUEj9GRJKHKobUTwOyrR6SQ8i3Znh6OsO0EF-ylSiiNmSWhkDeoDamafb_GaTB7a0sPQMJPHaf6JXURQGR9mSAeJA1BIlS7Mjgg81IPhREj6fmOvPPwrH5bM7Hhz5e82OfbZp7JCVN8X4b7rJeAT4vRUCbOwqf8xMw8uPu-1EsHUzzarqH-PCuFyP8p13qctL9XsAdDZJuPcKcWyEOlGmvElzMERJZCpYna_gmhhZIO816VxCjDrCElqQAhnmJxtuCHPXu4hCbWmzaUr4tF2oh5q3OcMt25IIkw16TicXjoLjGPfH5oj1dpYHMT0teAIVkQGPxYX5zPI-YVZqa-i1YDlLOZzn-YrfRP1GZw%3D%3D&amp;q_datetime_utc=2026-03-05T14%3A46%3A05&amp;ticket_price=1579&amp;quote_id=6627525802573270780&amp;utid_state=1&amp;channel=iphone&amp;price_without_closed_user_group=1783&amp;tm_place_name=Cebu&amp;deeplink_data=eyJmaWVsZHMiOnsic2lnbmF0dXJlIjoiODBiZTQ2MWYxNDA5MjgyMTQzZDgxZmJlNjJjN2U4NzgifSwidXJsIjoiaHR0cHM6Ly9waC50cmlwLmNvbS9ob3RlbHMvcmVkaXJlY3Q%2FaG90ZWxpZD0yNTA5MDYwJmNpdHk9MzU4MzEmQWxsaWFuY2VpZD0xMjYwNyZzaWQ9ODg4ODMyJmNoZWNraW49MjAyNi0wMy0wNSZjaGVja291dD0yMDI2LTAzLTA2JnNob3BwaW5naWQ9Yzk0NzJlMzUwNzRjNGU4ZmEzNmYzYjc0ZjljZDUxZGUmYWR1bHQ9MSZjaGlsZHJlbj0wJmFnZXM9Jmxhbmd1YWdlPWVucGgmbG9jYWxlPWVuX1BIJnJvb21pZD0xNDU5Njc3OTEwJnN3aWQ9MCZwYXk9UFAmZmd0PTEmaXNfc3A9UTImY3JuPTEmY3Vycj1QSFAmd2twPTEmc3RhbmQ9SDRzSUFBQUFBQUFBX3dBSEFmai1DbXdLQWhnQkVnUUlBUkFBR21BSTF0V0R1QVVZQURBQU9Qc1JtQUdFa3BrQnFBRUF1QUVDd0FFQTBRRXBYSV9DOWY2VVFPRUJtcG1abVptcm1FRG9BWVRoNllvQmlBSWdpUVFBQUFBQUFBQUFBS0FFQnFvRURBamFEeEZJNFhvVXJuZHBRS0VGRks1SDRYcGdmRUFhSUdNNU5EY3laVE0xTURjMFl6UmxPR1poTXpabU0ySTNOR1k1WTJRMU1XUmxJQVFvNHFDbXpRWklBVklHWW1abE0yWXhXaHdLQTFCSVVCRkhBM2dMSkNpLVB4b0RVRWhRSVVjRGVBc2tLTDRfWWdWbGJsOVFTR2k4RkhBQmVBQ0tBUWRJQVhnQXlBRUJxZ0VBOGdFaVl6azBOekpsTXpVd056UmpOR1U0Wm1Fek5tWXpZamMwWmpsalpEVXhaR1ZmTTVJQ0FUU2FBZ0FBQUFEX193RUFBUF9fSDB4b05RY0JBQUEifQ%3D%3D&amp;utid=9819dfe4-c5aa-37ab-8b8f-14845d85b228&amp;tm_stars=2&amp;client_id=skyscanner_app&amp;price_policy=2&amp;pre_redirect_id=bbf74310-7ef1-3e9b-ecb3-52d03bf80083&amp;tm_city_code=CEBP&amp;max_price=3345&amp;guests=1&amp;request_id=bbf74310-7ef1-3e9b-ecb3-52d03bf80083&amp;tm_country_code=PH</t>
  </si>
  <si>
    <t>www.skyscanner.com.ph/hotel_deeplink/4.0/PH/en-US/PHP/h_h1/46980237/2026-03-03/2026-03-04/hotel/hotel/hotels?legacy_provider_id=927111&amp;rooms=1&amp;closed_user_group=mobile&amp;hb_data=B7FwG7Mp1E9ZxuGD3WsSgNMS_K4aszTfUlh9SETp3umkODGBxfESXwc54VUScY4irC3U3wKL2oTcE-PR_X1fpZUYbdvPH84WsPbPIyKfV1jCes5VAf2ef92NlmzpyMCJwdAkwT66eSCTZpmwOgwyWxw4SfAHVROJv7XMzb-dWWTPp30xTxpib8Q7PAFoTT5aNZO6Q_XmwbRiBafPKfhrNFBASR5HW-6_h1CF4gZQiVYPhCMe1R1Jh2hgdaBWcam7x8Kqer5FRYMEE2I7wrENU8mqWu0%3D&amp;q_datetime_utc=2026-03-03T09%3A37%3A13&amp;ticket_price=4774&amp;quote_id=-4737649868336329558&amp;utid_state=1&amp;channel=iphone&amp;price_without_closed_user_group=7125&amp;tm_place_name=Cebu&amp;deeplink_data=eyJmaWVsZHMiOnsic2lnbmF0dXJlIjoiYWNhODgwMmM4NzA3MDVlY2JlNmE0ODlhODA0Zjg1YjQifSwidXJsIjoiaHR0cHM6Ly9waC5ob3RlbHMuY29tL0hvdGVsLVNlYXJjaD90cGlkPTMyMTQmbXBlPTE3NzI1MzAyNDcmZW5kRGF0ZT0yMDI2LTAzLTA0JmFkdWx0cz0xJmxvY2FsZT1lbl9QSCZjaGlkPWU5ZTgwY2EzLTA4ODMtNDUxYy04NmNjLTVmNmE0Mjk1MGFkMiZlYXBpZD00NCZtY3RjPTMmc3RhcnREYXRlPTIwMjYtMDMtMDMmbXBkPVBIUCZtcG49MjAwODk1NjMxJmN1cnJlbmN5PVBIUCZyYXRlcGxhbmlkPTQwMTA3NDc0MyZtcG09MjQmbXBwPTEmbXBvPUVDJnNlbGVjdGVkPTIzMjYwMjYmbXBiPTUxMS40NyZtcHE9NDI2Mi4yOCZtcGE9NDI2Mi4yOCJ9&amp;utid=9de0c513-31b8-d9f1-ddfb-8203a1f6cab8&amp;tm_stars=3&amp;client_id=skyscanner_app&amp;redirect_delay=1000&amp;price_policy=2&amp;pre_redirect_id=9de598d4-74b4-3f0d-ee28-2ab87dadc236&amp;tm_city_code=CEBP&amp;max_price=7606&amp;guests=1&amp;request_id=9de598d4-74b4-3f0d-ee28-2ab87dadc236&amp;tm_country_code=PH</t>
  </si>
  <si>
    <t>www.skyscanner.com.ph/hotel_deeplink/4.0/PH/en-US/PHP/h_h1/115481130/2026-03-05/2026-03-06/hotel/hotel/hotels?legacy_provider_id=927111&amp;rooms=1&amp;closed_user_group=mobile&amp;hb_data=2RFqFI3TrJape6asoBex3i9mwUXGCfoGRHJw_0ukqrQ5xjIWwuNTdR_U9mNO4NkjKH3YaICVNwcs_4byilaoPYq36gutD8rOb3qc97aWKby-NDXVQgctEIUi4uSx98k4vSRrpHfs6l0BOejVYbpv-g7TdvSY-iuVw48O6xku_oTyw4f7MS3Wr4h7YhYSXXl7x-9O6WxGqVz51S2xRFFlqGvAu18SvRFI_S_adO1iC8uIWPcl-BR0U4kZdIruPXV7K02FJxYW1lyH76UEuiJLZeJYj9I%3D&amp;q_datetime_utc=2026-03-05T14%3A46%3A07&amp;ticket_price=4425&amp;quote_id=-6005009770731257141&amp;utid_state=1&amp;channel=iphone&amp;price_without_closed_user_group=7500&amp;tm_place_name=Cebu&amp;deeplink_data=eyJmaWVsZHMiOnsic2lnbmF0dXJlIjoiNDRiMmM5MDQ2ZjE5YTJkOTkyY2Q0ODUwYmM0YWY2YmUifSwidXJsIjoiaHR0cHM6Ly9waC5ob3RlbHMuY29tL0hvdGVsLVNlYXJjaD90cGlkPTMyMTQmbXBlPTE3NzI3MjE2NjgmZW5kRGF0ZT0yMDI2LTAzLTA2JmFkdWx0cz0xJmxvY2FsZT1lbl9QSCZjaGlkPTgzNmI1YmQ1LTEzMjUtNGExYy1hM2IxLTYxODkwNjYyY2EwMiZlYXBpZD00NCZtY3RjPTMmc3RhcnREYXRlPTIwMjYtMDMtMDUmbXBkPVBIUCZtcG49MjAwMjc5MTY3JmN1cnJlbmN5PVBIUCZyYXRlcGxhbmlkPTM5Mzk4MzI5NiZtcG09MjQmbXBwPTEmbXBvPUVDJnNlbGVjdGVkPTU5MjcxMTImbXBiPTgyMC4xMiZtcHE9Mzk2NS4zOCZtcGE9MzYwNC44OSJ9&amp;utid=214c7c7e-3a9a-1803-7913-9d71745e2463&amp;tm_stars=4&amp;client_id=skyscanner_app&amp;price_policy=2&amp;pre_redirect_id=0ccf54e8-925a-ed2a-da6c-6ee118bae356&amp;tm_city_code=CEBP&amp;max_price=4725&amp;guests=1&amp;request_id=0ccf54e8-925a-ed2a-da6c-6ee118bae356&amp;tm_country_code=PH</t>
  </si>
  <si>
    <t>www.skyscanner.com.ph/hotel_deeplink/4.0/PH/en-US/PHP/h_bc/222423391/2026-03-03/2026-03-04/hotel/hotel/hotels?legacy_provider_id=13&amp;rooms=1&amp;closed_user_group=apps&amp;hb_data=k3AuoAfy7s6Y0l4-wDPMHs8-EnRSiGY0JSh-PesOJK0eRA4guzNzccZVlk2yHFBTH4wo-mniTU-engycNCnZn7KauUlEoBqPD8YOAH9OPUDrH4oVO32AoHownoGRDKjv63CO0b2PsxUITjq20qWbsGKgAoeKV9Z3JD1qDiaKHDdUBSSSJWQf7WBE5pnmrwtJojhjBtzM4ZIYhhv_DMOi6Mxoadr2r_UsMn-l4cs_oC-D_eway1ZAMT6TMX6km_jSZU_uHgg5LkVlQi1d4HJ7GMjlDQKezz1f3z7pdKIL8JtR4tqNYXRzXzoUM5SNJ_jUaIvEdSj5DVhEo53K0Bn6jc4fqMj0HBddy93lqFqe0gUpHv3pdspl1ta7cmU6mKbPppKmuwjwEYSlH__-pEwoHxAhMEo7tbBs2rmvxk92L-GK2-0%3D&amp;q_datetime_utc=2026-03-03T09%3A37%3A14&amp;ticket_price=1895&amp;quote_id=43810755319107650&amp;utid_state=1&amp;channel=iphone&amp;price_without_closed_user_group=2495&amp;tm_place_name=Cebu&amp;deeplink_data=eyJmaWVsZHMiOnsic2lnbmF0dXJlIjoiM2M1YzUxODUxOGYwZmJhMDZkNjRlYzI5ZTg0MDllOGYiLCJibG9ja19pZCI6IjEzMDQwNTY2MDFfNDAzMjY3OTEwXzFfMF8wIn19&amp;utid=e9713715-2e10-3429-5880-9481bc6efb08&amp;tm_stars=0&amp;client_id=skyscanner_app&amp;redirect_delay=1000&amp;price_policy=2&amp;pre_redirect_id=66fd3385-f22a-8721-c001-512f9963fdc0&amp;tm_city_code=CEBP&amp;max_price=1895&amp;guests=1&amp;request_id=66fd3385-f22a-8721-c001-512f9963fdc0&amp;tm_country_code=PH</t>
  </si>
  <si>
    <t>www.skyscanner.com.ph/hotel_deeplink/4.0/PH/en-US/PHP/h_bc/205053012/2026-03-03/2026-03-04/hotel/hotel/hotels?legacy_provider_id=13&amp;rooms=1&amp;closed_user_group=general&amp;hb_data=JU606jvKyQmIXN9GrwojR6dg2LCJ2eQPxkORNe5ZKaFRcz4lYBATNjVZNbOiMPNaSV-bbO3MFrNVBkjCmibzWtR63g3x90vKmRa95v3_Zv9qOYWSmCozIZ11TVf95-TbXoAyGB3LiauJ-HosxI7H9fjqD_QSKTP3SkwtHHWocML0SEDEp4iMT54Bvffb7qns10NQIQ5d1RlncMmFijzhTIVZa8i8wBhOnaO9L_glUmI1roWSp-jVW2YHPqHZOXEhBdiE3P6HlrUR9V0awAzEt_DgEZseRox90pxVDgclQ-7PWpqdfpqpp_G0MhsHnaArGsLXGnNFRY_vinxYKmRTra7vgzRMKJ6uAuBv42pbAG4VhS25TmK8n6FMGGQJcGDjNDSjgX_oe1W_9QJ-o3gEwqsFG7J5iqaJk0uWsFTevfDjs3Hnog%3D%3D&amp;q_datetime_utc=2026-03-03T09%3A37%3A14&amp;ticket_price=2895&amp;quote_id=7818259520786074490&amp;utid_state=1&amp;channel=iphone&amp;price_without_closed_user_group=6881&amp;tm_place_name=Cebu&amp;deeplink_data=eyJmaWVsZHMiOnsic2lnbmF0dXJlIjoiNmNhZDA3YjFmNWI3YjlmNzBlNWM4MjIwMjUzNWJmMzkiLCJibG9ja19pZCI6InYxX0NnRXRFTXdDR2lnS0hUSXdNall0TURNdE1ETlVNREE2TURBNk1EQXVNREF3S3pBM09qQXdFQUVZM3dFb0FUZ0JJZ0lJQVE9PV9DaW9Jdkw3cnF3SVFBaGltbmVlb0FTQzRBeWoyMEpNSk1BSkFBVW9MTUVReE1EQlFYekV3TUZCUW1BVVNCZ2dCSWdJRURCb0VLQUl3QVNJRUNBSVlBZz09In19&amp;utid=a7c0695d-8ebc-2149-9d9e-26bff0be93e0&amp;tm_stars=3&amp;client_id=skyscanner_app&amp;redirect_delay=1000&amp;price_policy=2&amp;pre_redirect_id=d22c644e-ad5a-89ce-c88e-e72952ef4d5e&amp;tm_city_code=CEBP&amp;max_price=4247&amp;guests=1&amp;request_id=d22c644e-ad5a-89ce-c88e-e72952ef4d5e&amp;tm_country_code=PH</t>
  </si>
  <si>
    <t>www.skyscanner.com.ph/hotel_deeplink/4.0/PH/en-US/PHP/h_h1/134679883/2026-03-05/2026-03-06/hotel/hotel/hotels?legacy_provider_id=927111&amp;rooms=1&amp;closed_user_group=mobile&amp;hb_data=OImEuzG588SuicoLxnwb7ESEAB43Rj59euIwgPvX-DLCgvTztDer6fm0YDW_WgQaxEWf70Kih7G0PUhLa35XVALK6KAFCZ_ZVRMNDD0CHO0Hx3INeU1V1aiZBl-JLBNYc6BQUQ0iA4Hkegxh-HKyDHmEqW2QZSTxWrlXQSyAh9RzOUSvYlH9YR2fqPUjudM-tCPdwV9nopHT6NB6wFUWeh2oZYk7jaWV2xbaOy8aCu6TLpymc2GICiJz7VOlwywbgkec2UQR65Gd2VEt9cl1jUVPVIM%3D&amp;q_datetime_utc=2026-03-05T14%3A47%3A09&amp;ticket_price=2234&amp;quote_id=1699382637352264881&amp;utid_state=1&amp;channel=iphone&amp;price_without_closed_user_group=2979&amp;tm_place_name=Cebu&amp;deeplink_data=eyJmaWVsZHMiOnsic2lnbmF0dXJlIjoiNWIwN2QzY2IzNmY1NDY5YjVlMWUxZGVkOTg2ZmJjNmIifSwidXJsIjoiaHR0cHM6Ly9waC5ob3RlbHMuY29tL0hvdGVsLVNlYXJjaD90cGlkPTMyMTQmbXBlPTE3NzI3MjAyMjUmZW5kRGF0ZT0yMDI2LTAzLTA2JmFkdWx0cz0xJmxvY2FsZT1lbl9QSCZjaGlkPTExMzJiNGZiLTEwNDYtNDcwMi1iOTUwLWY2ZWU4M2EwY2M1NiZlYXBpZD00NCZtY3RjPTMmc3RhcnREYXRlPTIwMjYtMDMtMDUmbXBkPVBIUCZtcG49MjAwMjQ1NDg0JmN1cnJlbmN5PVBIUCZyYXRlcGxhbmlkPTIyODEzOTM2NSZtcG09MjQmbXBwPTEmbXBvPUVDJnNlbGVjdGVkPTQ2OTE5MzYmbXBiPTIzOS40MCZtcHE9MTk5NS4wMCZtcGE9MTk5NS4wMCJ9&amp;utid=9fa92d31-90e4-fe03-d748-400ee6645aa4&amp;tm_stars=3&amp;client_id=skyscanner_app&amp;price_policy=2&amp;pre_redirect_id=f8658768-ef26-bc82-0ebe-f8ee16c4b0d1&amp;tm_city_code=CEBP&amp;max_price=2234&amp;guests=1&amp;request_id=f8658768-ef26-bc82-0ebe-f8ee16c4b0d1&amp;tm_country_code=PH</t>
  </si>
  <si>
    <t>www.skyscanner.com.ph/hotel_deeplink/4.0/PH/en-US/PHP/h_bc/212934083/2026-03-05/2026-03-06/hotel/hotel/hotels?legacy_provider_id=13&amp;rooms=1&amp;closed_user_group=apps&amp;hb_data=q0GBOqdamC63t9jtUDcVtenYNJpq8fFDmQYTkQidg43wnwjwtyDoNJTeJ3SaFr7q3AQOHT0ys96Xyye5mLl4M3k0xhoC_fBsTT8w8SQ-oLu48fEiSYqu4L5akSAWoqMAPFunGpP7fF-VALYUNHDJ8DGtOIgea2QxE_WK3XNMiXjLO_cG7QJxUg7uYKAaBOH3uanh3SB_ktV6fdUNM6XNkc9a8LUcuPCw1MyFpMGHYZdjOvI7ImZ7z42J3EPeidJgOsBdKHXOVyRzak0BXlzpWmkGxLOvRx9Y-F2XMMVxYOKAhJM1mm5e6IDMh528yOwTrUhmWTTX61yeJictn_JU_ui2_fQXzEjcWiLeuNFS-fDwpx3mjMO0rTicjBKSf8NqaIedy5XNeEEYpg625k6EljN2FXhKXJTKbzipQa8-A5O9AS_ybVk%3D&amp;q_datetime_utc=2026-03-05T14%3A46%3A07&amp;ticket_price=1376&amp;quote_id=-5405563988920932201&amp;utid_state=1&amp;channel=iphone&amp;price_without_closed_user_group=1841&amp;tm_place_name=Cebu&amp;deeplink_data=eyJmaWVsZHMiOnsic2lnbmF0dXJlIjoiOWQ3YTZlMTgwOGJiZjFmNmUzMDFhYzJhMTIxZDllN2EiLCJibG9ja19pZCI6IjEwNzg0NDU0MDFfMzg4MDUxMTYzXzJfMF8wIn19&amp;utid=369b5bcb-d3fd-78a3-fb43-25ef3960f25e&amp;tm_stars=0&amp;client_id=skyscanner_app&amp;price_policy=2&amp;pre_redirect_id=01304cdc-c69c-6518-4b82-69f881c1ec3d&amp;tm_city_code=CEBP&amp;max_price=1511&amp;guests=1&amp;request_id=01304cdc-c69c-6518-4b82-69f881c1ec3d&amp;tm_country_code=PH</t>
  </si>
  <si>
    <t>Andrea at Solinea Ayala</t>
  </si>
  <si>
    <t>www.skyscanner.com.ph/hotel_deeplink/4.0/PH/en-US/PHP/h_ad/222390568/2026-03-02/2026-03-03/hotel/hotel/hotels?legacy_provider_id=22&amp;rooms=1&amp;hb_data=RO_G_XA-2l2fRscF4zXEzhbXDs4DnyphZZUHQREIN-dVksMepgDbQHmTTTwsIY1_dt8IG0-VQtIdPjv6UveRs4Dm3Pjk5xFDlH7fWwBJjUQ6xijWpyhukYZLPju_3Fs06CkEHH-4SDBC21VJ17OrZh_y8g5rbUNB3i8H-SjGTPv25vAabriYMWPQl64LUfHpj_bdpqdr6jOHqWnrzOgj76hdviNKDvRhfWxfk5JgrE15ydPXxrJNUl1asqBcua0Uvnqat2wjLZh3CNscuaS15zYFeJV9kogJBVrhWJrWh9fOE55VBnm61mJSUdq3Q9qdJqJPkk2i2jol0xr3rJrXq_NtcimRPubAjqLPsqzcouv0W5aU6i8fGAnytt5Os3jfpIJnVkN91WkihGbeoWKiZ7kGYn1tbRvKsWQ3rw5Z2Sdi&amp;q_datetime_utc=2026-03-02T12%3A55%3A24&amp;ticket_price=4032&amp;quote_id=-5206919882808439634&amp;utid_state=1&amp;channel=iphone&amp;tm_place_name=Cebu&amp;deeplink_data=eyJmaWVsZHMiOnsic2lnbmF0dXJlIjoiMjU1N2Q3MTYzNjUzMDk1OWVkODNhYWZmY2YzMDZiYmMifSwidXJsIjoiaHR0cHM6Ly93d3cuYWdvZGEuY29tL3BhcnRuZXJzL3BhcnRuZXJzZWFyY2guYXNweD9jaWQ9MTg0NjM4MyZoaWQ9NjE2MTU0MjQmY3VycmVuY3k9UEhQJmNoZWNraW49MjAyNi0wMy0wMiZjaGVja291dD0yMDI2LTAzLTAzJk51bWJlcm9mQWR1bHRzPTEmTnVtYmVyb2ZDaGlsZHJlbj0wJlJvb21zPTEmbWNpZD0zMDM4Jm1hc3RlclJvb21JZD0xMTgxMjM4OTQ5Jm1wdD1jQzlaVWtkclJsZEVLMGxpZWtOcVdsaHZXVWw2V0VacVdERlRjaTlaWVdaNFJXdHFRMmQ0Wml0dVYzWkxiMjk2VDBSeVUwSlFUbXhXTkdabVkxVjBlSE5JZW10dWNqRkhSMDVNVWxkblBUMCZUb3RhbFByaWNlPTQwMzIuMDAmVG90YWxUYXg9NDMyLjAwJlRvdGFsRmVlPTAuMDAmVG90YWxTdXJjaGFyZ2U9MCZtY3VyPVBIUCJ9&amp;utid=7061e2cd-abec-19ed-7ebd-1f74c3eb5d04&amp;tm_stars=0&amp;client_id=skyscanner_app&amp;redirect_delay=1000&amp;price_policy=2&amp;pre_redirect_id=2f7ec5f6-cf11-66a7-d4ec-b26293ea333b&amp;tm_city_code=CEBP&amp;max_price=4032&amp;guests=1&amp;request_id=2f7ec5f6-cf11-66a7-d4ec-b26293ea333b&amp;tm_country_code=PH</t>
  </si>
  <si>
    <t>10.31602, 123.90525</t>
  </si>
  <si>
    <t>Turqoise, Luzon Avenue, Cebu Business Park, Luz, Cebu City, Central Visayas, 6000, Philippines</t>
  </si>
  <si>
    <t>Andrea at Solinea Ayala is located in Cebu City, just 1.3 miles from Fuente Osmena Circle and 1.4 miles from SM City Cebu. Guests may go for a swim in the private pool.</t>
  </si>
  <si>
    <t>Eia by Dawata</t>
  </si>
  <si>
    <t>www.skyscanner.com.ph/hotel_deeplink/4.0/PH/en-US/PHP/h_bc/225097169/2026-03-05/2026-03-06/hotel/hotel/hotels?legacy_provider_id=13&amp;rooms=1&amp;closed_user_group=apps&amp;hb_data=8S_Iz-NRyjOgWpB3Vq-GfLdAJV2s5eu_Zvn1pE2pgTJYY-DQmOB-XPt8M41VA-ZESYewuUWmGH3ehiroJbR_lCnUJyK1wm7fbM0ib_lXhQk72f0tgk41cwFU8Y5VVnIcVCVEBsa8094Zr4MiVFx9QCv0DBYlva39ecicZxKR0JnJQDC6DkCp6hEP4onpH0IU8sMbsfqPX-Nvl4i7xySqdYns-o5Xe0kXUbn1ozuORiSA4DJFX1puTBMwBo781jay2jJXyOy__nzRxMPl8wRbyM6n9komFJxWTbNVHYAn3QhN6NVWcIJijxfljwTCroEBOSWqeCfyFoRWNzVQ00b4Jiz7llqu_p-GPSUuY8j3Q2A6LS7WXrq8Cf1ygt1OTfq5CS8POCYSGJgoKx6NLHwRHAIHUE078jchrLelAYu7EgNqNV-SCYI%3D&amp;q_datetime_utc=2026-03-05T14%3A46%3A07&amp;ticket_price=950&amp;quote_id=518103230584425076&amp;utid_state=1&amp;channel=iphone&amp;price_without_closed_user_group=1154&amp;tm_place_name=Cebu&amp;deeplink_data=eyJmaWVsZHMiOnsic2lnbmF0dXJlIjoiZTE3YmZjY2ViMTJiNjkxZmEzZmQ0NzA0MjEyN2Q2ZjAiLCJibG9ja19pZCI6IjUxNDI4MDYxMV8xNzc1NjEyODZfMV8wXzAifX0%3D&amp;utid=67e339f5-92df-cdbc-2c60-7a83fa105af5&amp;tm_stars=0&amp;client_id=skyscanner_app&amp;price_policy=2&amp;pre_redirect_id=4e244892-177f-6c28-3a65-117f2897f972&amp;tm_city_code=CEBP&amp;max_price=3004&amp;guests=1&amp;request_id=4e244892-177f-6c28-3a65-117f2897f972&amp;tm_country_code=PH</t>
  </si>
  <si>
    <t>10.34194, 123.91217</t>
  </si>
  <si>
    <t>Adelfa Street, El Dorado Subdivision, Banilad, Cebu City, Central Visayas, 6000, Philippines</t>
  </si>
  <si>
    <t>Located in Cebu City, 2.3 miles from Ayala Center Cebu, Eia by Dawata provides accommodations with an outdoor swimming pool, free private parking, a shared lounge and a terrace. The property is around 2.8 miles from SM City Cebu, 3.</t>
  </si>
  <si>
    <t>Palazzo Pensionne</t>
  </si>
  <si>
    <t>www.skyscanner.com.ph/hotel_deeplink/4.0/PH/en-US/PHP/h_bc/47000400/2026-03-05/2026-03-06/hotel/hotel/hotels?legacy_provider_id=13&amp;rooms=1&amp;closed_user_group=general&amp;hb_data=Uu3E8c75yF9Ih_k6eAEJfPERuCVQW0L8bEYn57SCVVSdkkV652B1JZ9Sl9uU3tE2UpTZr-TZhj3RvR24IT8zfKwsvbmBUFLVAl9QTWrxktFcb8nrJS7BdHV43euWEgZsnCQ2SzhAyVHcPDiOmFhwhh6-KNfHx5x3pK3SlKWXuZpfUmEw8kvAaz3gGxEN2EUCKHxRg8CrTrHfLk3TdmF26mz1ExOJpB7qoUb3b7_aXFHHSjgZJ9DT2IIXfMwuE4ciTND7FUYCUKkhJcJDhfw30RVSnNoexvYwZXqvRoKfVrH0s_Ox93x7gu-k4A5HFqk7Zqya4ylxzDt9n0hAOtUBGqbtg-02fF2L3dmjgujSOVh4WD4auTxZ51NDmmFNsFHKCmvzusyCRoZrw8gLpGj55QOKlRSR-j4rA_wKZzpSmW-AzSGucQU%3D&amp;q_datetime_utc=2026-03-05T14%3A46%3A10&amp;ticket_price=1267&amp;quote_id=1554581692003130052&amp;utid_state=1&amp;channel=iphone&amp;price_without_closed_user_group=1852&amp;tm_place_name=Cebu&amp;deeplink_data=eyJmaWVsZHMiOnsic2lnbmF0dXJlIjoiZjhmODgxYjUyMzM3ODQzYmU3ODkwNjdlNDY5ZmQ2MTgiLCJibG9ja19pZCI6InYxX0NnRXRFTXdDR2lnS0hUSXdNall0TURNdE1EVlVNREE2TURBNk1EQXVNREF3S3pBM09qQXdFQUVZM3dFb0FUZ0JJZ0lJQVE9PV9DaUFJb0tYL0FoQUNJSjRnS1BDQkFqQUNTZ3N3UkRFd01GQmZNVEF3VUZDWUJSSUhDQUVpQXdRTURob0dHQUVvQWpBQklnUUlBaGdDIn19&amp;utid=45d40b40-5ed1-d04b-0680-bcd7482a815c&amp;tm_stars=2&amp;client_id=skyscanner_app&amp;price_policy=2&amp;pre_redirect_id=498d8da8-3d92-3023-00e8-b296b4f7026a&amp;tm_city_code=CEBP&amp;max_price=1862&amp;guests=1&amp;request_id=498d8da8-3d92-3023-00e8-b296b4f7026a&amp;tm_country_code=PH</t>
  </si>
  <si>
    <t>10.30654, 123.90198</t>
  </si>
  <si>
    <t>Palazzo Pensionne, 49, Sepulveda Street, Zapatera, Camputhaw, Cebu City, Central Visayas, 6000, Philippines</t>
  </si>
  <si>
    <t>With a stay at Palazzo Pensionne, you'll be centrally located in Cebu City, within a 5-minute drive of Colon Street and SM City Cebu. This guesthouse is 1.6 mi (2.6 km) from Ayala Center and 2.7 mi (4.3 km) from SM Seaside City Cebu.
Make use of convenient amenities, which include complimentary wireless internet access and concierge services.
Satisfy your appetite for lunch or dinner at the guesthouse's restaurant, Cafe Juliana, or stay in and take advantage of the 24-hour room service. Quench your thirst with your favorite drink at the bar/lounge. Breakfast is available daily for a fee.
Featured amenities include express check-in, complimentary newspapers in the lobby, and dry cleaning/laundry services. A shuttle from the airport to the hotel is provided for a surcharge during limited hours, and free self parking is available onsite.
Make yourself at home in one of the 20 air-conditioned rooms featuring LED televisions. Complimentary wireless internet access keeps you connected, and cable programming is available for your entertainment. Private bathrooms with showers feature complimentary toiletries and bidets. Conveniences include safes and desks, as well as phones with free local calls.</t>
  </si>
  <si>
    <t>www.skyscanner.com.ph/hotel_deeplink/4.0/PH/en-US/PHP/h_ct/113918889/2026-03-05/2026-03-06/hotel/hotel/hotels?legacy_provider_id=31&amp;rooms=1&amp;closed_user_group=apps&amp;hb_data=sgP-c_8CAOJMAdO8qEFlOg6KW-wng6vo99cgLIMA06u_TYTT0yeIU7qmn2_3TvB7fulrwrzl8ElqewL0BCfh7FeY2mxUxB_OWK_RH0k5pEblDz3leDls3K4v2NODiEfgbaOyU9kwfbUSX3GgYh2VQKTjFRykcYyQ7-4jZh-ta0m_e6MW_QAa4ktvvEK6HAv33cSEJbOWAEgjqRy2YGUyNBOFFFNzDfo01PEkBZyITwKyM34S2ixDpiVmckUcjAfHOfjwyX8QtwjgWL75g5mlulLvAM0c4s61zL1XJq7nGk5apUoVyneKZTj1MFnkWcTTORMIYSHThn394UvklEZ8mFjCBwfXtAKFmRaKJmEaI1XBgmk4mQphdN_q6G3U5UQybrOVSEk7wfZU5tjpbtik7TFVT5EaiXklAtMsRz-87A%3D%3D&amp;q_datetime_utc=2026-03-05T14%3A46%3A13&amp;ticket_price=2402&amp;quote_id=-4540340363325580971&amp;utid_state=1&amp;channel=iphone&amp;price_without_closed_user_group=2768&amp;tm_place_name=Cebu&amp;deeplink_data=eyJmaWVsZHMiOnsic2lnbmF0dXJlIjoiYmJjZTYwNjcwOTE4ZTRjYTYyNzdmNTQ2YjJlZTg1YjMifSwidXJsIjoiaHR0cHM6Ly9waC50cmlwLmNvbS9ob3RlbHMvcmVkaXJlY3Q%2FaG90ZWxpZD05OTI3MzgmY2l0eT0zNTgzMSZBbGxpYW5jZWlkPTEyNjA3JnNpZD04ODg4MzImY2hlY2tpbj0yMDI2LTAzLTA1JmNoZWNrb3V0PTIwMjYtMDMtMDYmc2hvcHBpbmdpZD1mODBjMTQ5NGUxNjI0ZDliOWE2ZDQzOTdiNTNjZWQ1YiZhZHVsdD0xJmNoaWxkcmVuPTAmYWdlcz0mbGFuZ3VhZ2U9ZW5waCZsb2NhbGU9ZW5fUEgmcm9vbWlkPTE2MTYzMDM3Mzcmc3dpZD0wJnBheT1QUCZmZ3Q9MSZjcm49MSZjdXJyPVBIUCZ3a3A9MSZzdGFuZD1INHNJQUFBQUFBQUFfd0Q5QUFMX0Nsc0tBaGdCRWdRSUFSQUFHazhJLWF6YmdnWVlBREFBT1BzUm1BSGl5enlvQVFDNEFRTEFBUURSQVlYclViZ2U4WjlBNFFIWG8zQTlDc1NpUU9nQm51UHJBb2dDSUlrRUFBQUFBQUFBQUFDZ0JBQ2hCU2xjajhMMWVGWkFHaUJtT0RCak1UUTVOR1V4TmpJMFpEbGlPV0UyWkRRek9UZGlOVE5qWldRMVlpQUVLT09ncHMwR1NBRlNCbVJrWXpNMk5Gb2NDZ05RU0ZBUlJ3TjRDeVFvdmo4YUExQklVQ0ZIQTNnTEpDaS1QMklGWlc1ZlVFaG92QlJ3QVhnQWlnRUhTQUY0QU1nQkFhb0JCd29ETURJeUVBTHlBU0ptT0RCak1UUTVOR1V4TmpJMFpEbGlPV0UyWkRRek9UZGlOVE5qWldRMVlsOHlrZ0lCTkpvQ0FBQUFBUF9fQVFBQV9fX2JiN2U3X1FBQUFBIn0%3D&amp;utid=fad1c220-301d-a232-a9a8-bb0ad865c1f4&amp;tm_stars=4&amp;client_id=skyscanner_app&amp;price_policy=2&amp;pre_redirect_id=7787e82c-dad0-0c5a-7d9d-7763cef507de&amp;tm_city_code=CEBP&amp;max_price=3301&amp;guests=1&amp;request_id=7787e82c-dad0-0c5a-7d9d-7763cef507de&amp;tm_country_code=PH</t>
  </si>
  <si>
    <t>www.skyscanner.com.ph/hotel_deeplink/4.0/PH/en-US/PHP/h_h1/81987079/2026-03-05/2026-03-06/hotel/hotel/hotels?legacy_provider_id=927111&amp;rooms=1&amp;closed_user_group=mobile&amp;hb_data=6ckFz8RJhH49-kRA66TwnnfQrQXZFi_QeL5G95NrIhXZ8v8VwJV3cMrVMSCWYqJWvaTqz6ZPsCv2g2K6bhuNBnXvbhD9VxYr0De-gXAW4vYIFFgG0c2iMwZk4e2RDFbsbW3Iit8QTJX9Qt4DbfdJTqOuQ9UnSq_6Ess7oezkqlAOf8ll6tlH3-ae8eFsIs2esbSuWJ2BoKjLKaIrfDzqMbmH6VpnyWWksXooYAtVxgi6-KYaeVEaI563YV_7OnJRvhFFuQZnPjwSOVoxRaUIfAhavvA%3D&amp;q_datetime_utc=2026-03-05T14%3A46%3A17&amp;ticket_price=2984&amp;quote_id=2659841992182882676&amp;utid_state=1&amp;channel=iphone&amp;price_without_closed_user_group=4813&amp;tm_place_name=Cebu&amp;deeplink_data=eyJmaWVsZHMiOnsic2lnbmF0dXJlIjoiNDI3OWVmNDllYWIwNjEwYWJiMTlhMmI0NmM2ZmM3YzgifSwidXJsIjoiaHR0cHM6Ly9waC5ob3RlbHMuY29tL0hvdGVsLVNlYXJjaD90cGlkPTMyMTQmbXBlPTE3NzI3MjAzNjImZW5kRGF0ZT0yMDI2LTAzLTA2JmFkdWx0cz0xJmxvY2FsZT1lbl9QSCZjaGlkPTliZDgxOTg2LWM2NGEtNDJmOC04YTYzLTkwZGYxMjBmZmI1YyZlYXBpZD00NCZtY3RjPTMmc3RhcnREYXRlPTIwMjYtMDMtMDUmbXBkPVBIUCZtcG49MjExNTA4Mzc0JmN1cnJlbmN5PVBIUCZyYXRlcGxhbmlkPTIzMDE4MzA4NiZtcG09MjQmbXBwPTAmbXBvPUVDJnNlbGVjdGVkPTU0MTUzNjMmbXBiPTc1Ny4xNSZtcHE9MjIyNi45MSZtcGE9MjIyNi45MSJ9&amp;utid=c7444f2f-d45f-7398-d22f-c9ca81aee768&amp;tm_stars=3&amp;client_id=skyscanner_app&amp;price_policy=2&amp;pre_redirect_id=3fbb4768-1491-7217-61bb-bfb3dc0bf485&amp;tm_city_code=CEBP&amp;max_price=4449&amp;guests=1&amp;request_id=3fbb4768-1491-7217-61bb-bfb3dc0bf485&amp;tm_country_code=PH</t>
  </si>
  <si>
    <t>10.325649, 123.917089</t>
  </si>
  <si>
    <t>1822 Deluxe Twin - MIGAs Haven at Sunvida Tower</t>
  </si>
  <si>
    <t>www.skyscanner.com.ph/hotel_deeplink/4.0/PH/en-US/PHP/h_bc/205640756/2026-03-03/2026-03-04/hotel/hotel/hotels?legacy_provider_id=13&amp;rooms=1&amp;closed_user_group=apps&amp;hb_data=ThC0z6BBor-mzupGer7OPlcKyDPa4lJB56KawI-sFj5-fvQMOVodNexT2OhlJk5Jk3OqxOxgkCcOhZ0c0PxWQCimPbaEQ_x7h5UJS9PTen08RsoOR2gNZuFxF3hmNdbmdHU9Bi-5QgQJMdfnwZaYNimT6BNu85ojqeTw4fFxINIn8DudkAotaNltCyI3gawMZiz3WfWl3EQs2UH4TEzmQe0zUVAm7SPyRehKSLtXZiK_EXPCZJ4HyR_t0uGgphKaVC0EWvNNxeE4eJ_jzqB6GVSXbX-wI32GTi8dh_J3DOANlYESd71fqAK4Ass-VP7eKBmW_OiW0jidgnGrmB_MWeEe5jkILTVgP01g38IxasWGJhVJ4FF5jtLi7NqhrO54NhgbvQQgzq3qq4TZMW18OPDoCE6s3v3CnDW-Nmbetc3oWNI7ew%3D%3D&amp;q_datetime_utc=2026-03-03T09%3A37%3A51&amp;ticket_price=4982&amp;quote_id=1944796603298291745&amp;utid_state=1&amp;channel=iphone&amp;price_without_closed_user_group=6742&amp;tm_place_name=Cebu&amp;deeplink_data=eyJmaWVsZHMiOnsic2lnbmF0dXJlIjoiNDNlNmY3ZTUzZDI3ODUzNmNkZjMyNWJiMWY4MWUwMmMiLCJibG9ja19pZCI6Ijc5MDEwNzMwMV8zMzg5MzE4NDhfNF8wXzAifX0%3D&amp;utid=eeb412db-c931-4c58-6cd0-733944292a9b&amp;tm_stars=0&amp;client_id=skyscanner_app&amp;redirect_delay=1000&amp;price_policy=2&amp;pre_redirect_id=c60fad4b-d54f-e4d7-f665-badcfc197650&amp;tm_city_code=CEBP&amp;max_price=4982&amp;guests=1&amp;request_id=c60fad4b-d54f-e4d7-f665-badcfc197650&amp;tm_country_code=PH</t>
  </si>
  <si>
    <t>10.31214, 123.91695</t>
  </si>
  <si>
    <t>Jollibee, A. Soriano Jr. Avenue, Mabolo, Cebu City, Central Visayas, 6000, Philippines</t>
  </si>
  <si>
    <t>parking, wifi, elevator, air_conditioning, non-smoking, internet_access, 24-hour_front_desk_service, room_service, restaurant, meeting_facilities, banquet_service</t>
  </si>
  <si>
    <t>1822 Deluxe Twin - MIGAs Haven at Sunvida Tower offers accommodations in Cebu City, a few steps from SM City Cebu and 1.4 miles from Ayala Center Cebu. The apartment, set in a building dating from 2019, is 2.3 miles from Magellan's Cross and 2.</t>
  </si>
  <si>
    <t>www.skyscanner.com.ph/hotel_deeplink/4.0/PH/en-US/PHP/h_xp/223601118/2026-03-05/2026-03-06/hotel/hotel/hotels?legacy_provider_id=1&amp;rooms=1&amp;closed_user_group=mobile&amp;hb_data=BEhJUssej9QdOxzhQieVkhSyaAxZl6NmszIxBsSLxyT1KB2FANUDIH6CThQW2aEzq-C-1EZFDeH-GtuQzAcefA4M6XKA-jjbbdRlB2hDThghVm4-7PkLMnXqJcM1pk9OZhYCNbFSZvWwNMPZj6hSGvNWm3AUNErKuNcU0TmZGczaI6eLa1D_T3dDvUl8f5FyVZkvpo8F_Yr1onXGReqo0VdcFGNqjNUUmal9q4HGP3vOclXAKh12D4iCANellwF-JC4MqZ8-OYua73q5Gq8rC0MhQmw%3D&amp;q_datetime_utc=2026-03-05T14%3A46%3A18&amp;ticket_price=10186&amp;quote_id=-5800055691559827444&amp;utid_state=1&amp;channel=iphone&amp;price_without_closed_user_group=11983&amp;tm_place_name=Cebu&amp;deeplink_data=eyJmaWVsZHMiOnsic2lnbmF0dXJlIjoiMWY1OWUwMjljNjhkNGMzYTJmZDJjMDFkZTU2ZWRhZWUifSwidXJsIjoiaHR0cHM6Ly93d3cuZXhwZWRpYS5jb20ucGgvSG90ZWwtU2VhcmNoP21wZD1HQlAmdHBpZD02OCZtcGU9MTc3MjcyMTc5NyZlbmREYXRlPTIwMjYtMDMtMDYmYWR1bHRzPTEmbXBuPTMyMjg0NDU4NCZtcG09MjQmbXBwPTEmbG9jYWxlPWVuX1VTJm1wbz1FQyZjaGlkPWU3ZTBkNzU0LTcwNzUtNDk3MC1hM2E4LTVlNGYwZWUyZDljZSZtcHE9MTE3LjAyJmVhcGlkPTQ2MjMwJm1jdGM9MyZjdXJyZW5jeT1HQlAmcmF0ZXBsYW5pZD0zOTE5MjQ0NzUmc2VsZWN0ZWQ9Nzc4MjgyOTAmc3RhcnREYXRlPTIwMjYtMDMtMDUmbXBiPTI0LjIwJm1wYT0xMDYuMzgifQ%3D%3D&amp;utid=ce0bd124-b2e7-6eec-6aa9-906aa50221e0&amp;tm_stars=5&amp;client_id=skyscanner_app&amp;price_policy=2&amp;pre_redirect_id=98f133bb-45d0-6668-6d0c-168301f4025c&amp;tm_city_code=CEBP&amp;max_price=23998&amp;guests=1&amp;request_id=98f133bb-45d0-6668-6d0c-168301f4025c&amp;tm_country_code=PH</t>
  </si>
  <si>
    <t>Cebu City, Central Visayas, 6000, Philippines</t>
  </si>
  <si>
    <t>Palette Cebu The Almonds Boutique Aparthotel Near University of Cebu</t>
  </si>
  <si>
    <t>www.skyscanner.com.ph/hotel_deeplink/4.0/PH/en-US/PHP/h_bc/225710596/2026-03-03/2026-03-04/hotel/hotel/hotels?legacy_provider_id=13&amp;rooms=1&amp;closed_user_group=apps&amp;hb_data=p7BYzVcYyiAEV6byw3f9YcTfUzmMVINbKjVS57rYyKV07_qppPSmkY4C12L6Kl3Pszp0K9JwIpaKXPBRbs8x3EEMmWToL-d8yh89vWr1LEjmKLKvkRaqeSVNi_rauHvpyiv4_68aL_qRoyE8uwvdLxxC6SHfBZO6FS-pPYPILzCaU8UIqcsDqilHBut8NlLQf1lz0Ch2CI_g7ul9NQycKpp9gn2qEFQchSrHXSdo5BmjFnb9bfD0XRapG7G2NGaHPiKQtih4NPNHoFqrT0jRh2L6nMFkO3dxmaF30O4osW_qElNmxp7mhMbCnwROms2bcz7TEoJpSUXNkwck6N4XqwsliqvPWt6tH-jX8_SiZNOM3vqitcABLmrhirY7j-cPQSr_etLhH5dwiBsmES7uCHIjRXllXXjreRDGMX6vvYAMQLY%3D&amp;q_datetime_utc=2026-03-03T09%3A37%3A52&amp;ticket_price=1022&amp;quote_id=3666662107001058839&amp;utid_state=1&amp;channel=iphone&amp;price_without_closed_user_group=2086&amp;tm_place_name=Cebu&amp;deeplink_data=eyJmaWVsZHMiOnsic2lnbmF0dXJlIjoiOTY3ZWZmOTU4NDVlNTdiZTBhODM5N2ZhZDcyMjU2M2IiLCJibG9ja19pZCI6IjE1NzUwNjg5MDRfNDI4NTk2MjkwXzNfMF8wIn19&amp;utid=b42e19d5-7035-77b7-59e9-c17551e5ed25&amp;tm_stars=2&amp;client_id=skyscanner_app&amp;redirect_delay=1000&amp;price_policy=2&amp;pre_redirect_id=926dc882-4b4b-83b0-d2d2-4aac1994e3ea&amp;tm_city_code=CEBP&amp;max_price=1534&amp;guests=1&amp;request_id=926dc882-4b4b-83b0-d2d2-4aac1994e3ea&amp;tm_country_code=PH</t>
  </si>
  <si>
    <t>10.34232, 123.91108</t>
  </si>
  <si>
    <t>Hon. B. Tudtud Private Road, El Dorado Subdivision, Banilad, Cebu City, Central Visayas, 6000, Philippines</t>
  </si>
  <si>
    <t>Palette Cebu The Almonds Boutique Aparthotel Near University of Cebu is offering accommodations in Banilad. This 3-star hotel offers room service, a 24-hour front desk and free WiFi. The property is non-smoking throughout and is located 2.</t>
  </si>
  <si>
    <t>JO Condotels</t>
  </si>
  <si>
    <t>www.skyscanner.com.ph/hotel_deeplink/4.0/PH/en-US/PHP/h_ad/222046617/2026-03-05/2026-03-06/hotel/hotel/hotels?legacy_provider_id=22&amp;rooms=1&amp;closed_user_group=general&amp;hb_data=48VqgHW-2JK_EZD8PsEjUberfdRHqXoB7s7Xv-xI1r_v1yNOGd5VokVbQPkzi3ef4Ck7G50CsqN61iNemXa3mGRWDt9Xp-_27GSdXm4x-0rAhmi6pkR7ZfkCIG4SIa8_EDo8RE12wdziA1081MwOlecvH41_kFhErIIJdJ_vdEG4UGNru06dmhAfhWG0DPEIhCjMTn0QxAijqXiMOPhwot7Yh0LDrNupYpdjvhuLk9w2T3_x9ngzQupQLz37Q3RI-LwzjepVGXHPbq7Xlnla_cpIEs3RIT8DzS-WFRWL94GQnlyrhuenRGfQ5o7nCtRhlEHvstlIt-FO4Kj7g7IUurUoStQLt5JISXPQ3pchu989MOFoa0TatD4Nz4hQ-uI9jiezWNcIKCH_o8TBmxGyS4hwTNVUE1RBsm68DCJ6oL_S&amp;q_datetime_utc=2026-03-05T14%3A46%3A18&amp;ticket_price=2086&amp;quote_id=6576073123712215792&amp;utid_state=1&amp;channel=iphone&amp;price_without_closed_user_group=2529&amp;tm_place_name=Cebu&amp;deeplink_data=eyJmaWVsZHMiOnsic2lnbmF0dXJlIjoiYzU2NTNjZTdiNTRmZDZlOGFkODkxZTgzMGI2NWQ2ZjIifSwidXJsIjoiaHR0cHM6Ly93d3cuYWdvZGEuY29tL3BhcnRuZXJzL3BhcnRuZXJzZWFyY2guYXNweD9jaWQ9MTg0NjM4MyZoaWQ9NjAxNDIxMDgmY3VycmVuY3k9UEhQJmNoZWNraW49MjAyNi0wMy0wNSZjaGVja291dD0yMDI2LTAzLTA2Jk51bWJlcm9mQWR1bHRzPTEmTnVtYmVyb2ZDaGlsZHJlbj0wJlJvb21zPTEmbWNpZD0zMDM4Jm1hc3RlclJvb21JZD0xMTI5OTMwMzk2Jm1wdD1Vemh3T1hKclZVOXFkakpDYlhoeGFTc3lTMDl2YlU5d2RrZEZjMmc0U1VaMFFrYzRWV0YwVG1abU1HSXpMelJpT0dWbk5DOU9TbmxVVTFvek1UbGphRXRsVW5CdU0zWk5WMWc1SzBGblBUMCZUb3RhbFByaWNlPTIwODYuNDUmVG90YWxUYXg9MTkzLjgwJlRvdGFsRmVlPTE3Ny42NSZUb3RhbFN1cmNoYXJnZT0wJm1jdXI9UEhQIn0%3D&amp;utid=a2039ce1-1e64-51d5-400f-8fca31bde2c7&amp;tm_stars=0&amp;client_id=skyscanner_app&amp;price_policy=2&amp;pre_redirect_id=285e7cf2-8b91-1637-b807-2cf1fa53f831&amp;tm_city_code=CEBP&amp;max_price=2086&amp;guests=1&amp;request_id=285e7cf2-8b91-1637-b807-2cf1fa53f831&amp;tm_country_code=PH</t>
  </si>
  <si>
    <t>10.31849, 123.89304</t>
  </si>
  <si>
    <t>Just a 15-minute walk from Fuente Osmena Circle and one mile from Ayala Center Cebu, JO condotels features accommodations in Cebu City, with a garden and a terrace. The property is around 1.8 miles from Colon Street, 2.</t>
  </si>
  <si>
    <t>Golden Prince Hotel &amp; Suites</t>
  </si>
  <si>
    <t>www.skyscanner.com.ph/hotel_deeplink/4.0/PH/en-US/PHP/h_ct/116150368/2026-03-03/2026-03-04/hotel/hotel/hotels?legacy_provider_id=31&amp;rooms=1&amp;closed_user_group=general&amp;hb_data=2oFjU90YVzPS22NpRaklnMOe_JH6ouXhiXojl8NNbLQu4_TBpjX9Uf91Vi684GGQ6AcT5z1weMQiBuLUrlPh5h13KRwjPyzaa5CF2g2ryyz0fupV7mTtIrExcY0XjHAnMZHPdb2dAU_ReqEN63Ywkhdt9WcWHi7Xs6Gr7WSdjchL1vgavyRaUMTPFyyDo02cWbqvfra_8Rnuvqa-shhjxeJtRigh4lTv84iNa98lxaFJfqhIeuL2i4_fRy1KZxYzd1ySlLaW5FcAvGAG-YezY-C17dk7VrRsMo-l5oEftMLpahdWIl8ny2Pqy-6bcluLAr8gCmZnWJb-Io1FFYyKirekiN5cTkQkF51b5wWd4wdhEbWbNK6_Nsp-KjDlFN4ijwonDKtP0Lg7uNkh21owMKVqE6RfrH-s3ScKq0PchQ%3D%3D&amp;q_datetime_utc=2026-03-03T09%3A37%3A58&amp;ticket_price=7041&amp;quote_id=-1697359328662800228&amp;utid_state=1&amp;channel=iphone&amp;price_without_closed_user_group=10000&amp;tm_place_name=Cebu&amp;deeplink_data=eyJmaWVsZHMiOnsic2lnbmF0dXJlIjoiMGE0MmJkYzc1MGFkOTI5OGJmNjNlMzM2ZGM5N2QzM2QifSwidXJsIjoiaHR0cHM6Ly9waC50cmlwLmNvbS9ob3RlbHMvcmVkaXJlY3Q%2FaG90ZWxpZD02OTk3NzMmY2l0eT0zNTgzMSZBbGxpYW5jZWlkPTEyNjA3JnNpZD04ODg4MzImY2hlY2tpbj0yMDI2LTAzLTAzJmNoZWNrb3V0PTIwMjYtMDMtMDQmc2hvcHBpbmdpZD05MDRhMzFlYjM5M2U0ZWFjYjkxODQyMjgzNzg0MmE4OCZhZHVsdD0xJmNoaWxkcmVuPTAmYWdlcz0mbGFuZ3VhZ2U9ZW5waCZsb2NhbGU9ZW5fUEgmcm9vbWlkPTE3NTMwOTY5MzMmc3dpZD0wJnBheT1QUCZmZ3Q9MSZjcm49MSZjdXJyPVBIUCZ3a3A9MSZzdGFuZD1INHNJQUFBQUFBQUFfd0Q2QUFYX0NsOEtBaGdCRWdRSUFSQUFHbE1JNWNYNHd3WVNBVFFZQURDMEN6aTNhcGdCX2RvcXFBRUF1QUVFd0FFQTBRRjdGSzVIb1dpM1FPRUJya2ZoZWxTQnUwRG9BYWIxc3lHSUFpQ0pCQUFBQUFBQUFBQUFvQVFBb1FVQUFBQUFBQUFBQUJvZ09UQTBZVE14WldJek9UTmxOR1ZoWTJJNU1UZzBNakk0TXpjNE5ESmhPRGdnQkNpV3dwck5Ca2dCVWdaaE9HWmtNbUZhSEFvRFNVUlNFY3BvWTNOMXlqb19HZ05RU0ZBaDhmUktXWVk0dmo5aUJXVnVYMUJJYUxvVWNBRjRBSW9CQjBnQmVBRElBUUdxQVFEeUFTSTVNRFJoTXpGbFlqTTVNMlUwWldGallqa3hPRFF5TWpnek56ZzBNbUU0T0Y4emtnSUJOSm9DQUFBQUFQX19BUUFBX184Y0lPV0ItZ0FBQUEifQ%3D%3D&amp;utid=ad1d87c4-1dc2-88dc-272a-9d0dd5771a77&amp;tm_stars=3&amp;client_id=skyscanner_app&amp;redirect_delay=1000&amp;price_policy=2&amp;pre_redirect_id=81b320ee-e596-f406-2f5d-8ed8f33a57a0&amp;tm_city_code=CEBP&amp;max_price=8316&amp;guests=1&amp;request_id=81b320ee-e596-f406-2f5d-8ed8f33a57a0&amp;tm_country_code=PH</t>
  </si>
  <si>
    <t>10.31668, 123.90176</t>
  </si>
  <si>
    <t>Bulawan Küche, Acacia Street, Gonzales Compound, Camputhaw, Cebu City, Central Visayas, 6000, Philippines</t>
  </si>
  <si>
    <t>With a stay at Golden Prince Hotel and Suites in Cebu City (Camputhaw), you'll be within a 5-minute drive of Ayala Center and Waterfront Cebu City Casino. This spa hotel is 1.6 mi (2.5 km) from SM City Cebu and 1.5 mi (2.5 km) from Colon Street.
Relax and unwind with massages, body treatments, and facials. You can take advantage of recreational amenities such as a sauna and a fitness center. This hotel also features complimentary wireless internet access, concierge services, and gift shops/newsstands.
Enjoy international cuisine at Le'Mon Restaurant, one of the hotel's 2 restaurants, or stay in and take advantage of the room service (during limited hours). Snacks are also available at the coffee shop/cafe. Quench your thirst with your favorite drink at the bar/lounge.
Featured amenities include a business center, complimentary newspapers in the lobby, and dry cleaning/laundry services. Planning an event in Cebu City? This hotel has 2691 square feet (250 square meters) of space consisting of a conference center and meeting rooms. A roundtrip airport shuttle is provided for a surcharge (available on request), and free self parking is available onsite.
Make yourself at home in one of the 159 air-conditioned rooms featuring refrigerators. Complimentary wireless internet access keeps you connected, and cable programming is available for your entertainment. Private bathrooms have complimentary toiletries and slippers. Conveniences include phones, as well as safes and desks.</t>
  </si>
  <si>
    <t>www.skyscanner.com.ph/hotel_deeplink/4.0/PH/en-US/PHP/h_ad/154619013/2026-03-05/2026-03-06/hotel/hotel/hotels?legacy_provider_id=22&amp;rooms=1&amp;closed_user_group=general&amp;hb_data=UNYJhIdcGdMoMKuMAIFkP4qpSNjI_KlehMvulA9yy3-SbLNbZWEN3niweR7mc9ineIanzfzCIG2DGC7X2CACPFww74q1prsMTQWym3kW4TRDl6YBj4Eijve-DZyN2J8-GswM0n5yZafc7WzK-1vloPrxleQMA082nK02Gbon0h5e0dK8IzW-Smug5ir239K8u5gUNGYyjWpHTyXwgovraAHw58IUbp35QX_t48gWATB4Kcr8k3jZfnMaGsoI1MWjY82LCBsABtSDQH19TVOTT2Ebb7WDCpfAq2zJIrEFPCCL_V5O9Koi2S-O9JJ8yfxfnbtnGoz-PHVuSe6bAFL8n0klQUYDEq4O6c1NnqMtqi1eo7qgsPAfsIn22UTuaRlHFwsfLdPT2THob-0mv87-ActpO5NmVedTH6XwbQ2cweV-&amp;q_datetime_utc=2026-03-05T14%3A46%3A19&amp;ticket_price=5583&amp;quote_id=-6547272712412620839&amp;utid_state=1&amp;channel=iphone&amp;price_without_closed_user_group=6558&amp;tm_place_name=Cebu&amp;deeplink_data=eyJmaWVsZHMiOnsic2lnbmF0dXJlIjoiODRkOTNhZjMzYTU3NjBkMzdiMGM2OTIwZWVjM2QyMTAifSwidXJsIjoiaHR0cHM6Ly93d3cuYWdvZGEuY29tL3BhcnRuZXJzL3BhcnRuZXJzZWFyY2guYXNweD9jaWQ9MTg0NjM4MyZoaWQ9MzE1NjI5NTAmY3VycmVuY3k9UEhQJmNoZWNraW49MjAyNi0wMy0wNSZjaGVja291dD0yMDI2LTAzLTA2Jk51bWJlcm9mQWR1bHRzPTEmTnVtYmVyb2ZDaGlsZHJlbj0wJlJvb21zPTEmbWNpZD0yODAzNyZtYXN0ZXJSb29tSWQ9OTYyMzM1ODkwJm1wdD1WM1pXVnpSbU16aE1jV3QzYTFGalkwWmtRVFkyVm5KR1pFTlZkR0ptVWxOTE1rbzFSMFpZY1VKQ1VYTnlPRmRpUlUxTVVtZHZUWFZ6ZVRKNlNHaERhRmtyY3pSdWVFWTJlVFJ2VWpGblBUMCZUb3RhbFByaWNlPTU1ODMuMTQmVG90YWxUYXg9NjQ0LjQ3JlRvdGFsRmVlPTQ3Mi4xNSZUb3RhbFN1cmNoYXJnZT0wJm1jdXI9UEhQIn0%3D&amp;utid=9cd7d667-e8c9-4ccd-e7c7-3c83bf3e1fe9&amp;tm_stars=0&amp;client_id=skyscanner_app&amp;price_policy=2&amp;pre_redirect_id=095ba034-b340-cfb9-3e54-8516d29b5913&amp;tm_city_code=CEBP&amp;max_price=6405&amp;guests=1&amp;request_id=095ba034-b340-cfb9-3e54-8516d29b5913&amp;tm_country_code=PH</t>
  </si>
  <si>
    <t>Fourth Street, Baca, Apas, Cebu City, Central Visayas, 6666, Philippines</t>
  </si>
  <si>
    <t>www.skyscanner.com.ph/hotel_deeplink/4.0/PH/en-US/PHP/h_xp/95803031/2026-03-05/2026-03-06/hotel/hotel/hotels?legacy_provider_id=1&amp;rooms=1&amp;closed_user_group=mobile&amp;hb_data=vx6rX9Qkhk1a_M5WtgDQ6o1yWd_aGI9LXeUrwWtCApl8R_b3-RtyQNs3jy6ZWkuB1sad2g0SX_zZxYxBlqfrS65Z5c03d3DC9NlVFxvIx5JSvjv5-Lke7s1nSD11ml_V0ewO8MA9I3PZL_wddLkoqqZzEsucLSyQkOrVKtjdQ6GBhOnFV2-nSZAjzWx5CNepYIrjrRq3DQdvVxq7-CgBQ8ZFP1I-hihcU98mAxI3rNCHlfjFc8nQYfkPPyhdxt5QwIDfBA3esSfL18hhFg_pGpDvB3Y%3D&amp;q_datetime_utc=2026-03-05T14%3A46%3A21&amp;ticket_price=2836&amp;quote_id=1081392864246579028&amp;utid_state=1&amp;channel=iphone&amp;price_without_closed_user_group=3545&amp;tm_place_name=Cebu&amp;deeplink_data=eyJmaWVsZHMiOnsic2lnbmF0dXJlIjoiODIxNDQyZDRjZGE5NWUwYTEyYTBjMmMwZTJmN2Y1MzAifSwidXJsIjoiaHR0cHM6Ly93d3cuZXhwZWRpYS5jb20ucGgvSG90ZWwtU2VhcmNoP3RwaWQ9NjgmbXBlPTE3NzI3MjAyMjUmZW5kRGF0ZT0yMDI2LTAzLTA2JmFkdWx0cz0xJmxvY2FsZT1lbl9VUyZjaGlkPWMxNWJhNjJjLTVmMjMtNDlmMC1iMGU3LWNhMTcyODllNTdiNSZlYXBpZD00NjIzMCZtY3RjPTMmc3RhcnREYXRlPTIwMjYtMDMtMDUmbXBkPUdCUCZtcG49MzE2OTU3OTI4JmN1cnJlbmN5PUdCUCZyYXRlcGxhbmlkPTM4NjYyOTcxMCZtcG09MjQmbXBwPTEmbXBvPUVDJnNlbGVjdGVkPTc5MzMzMTU2Jm1wYj02Ljc0Jm1wcT0zMi41OCZtcGE9MjkuNjIifQ%3D%3D&amp;utid=87541a85-442c-6cdf-5a0a-ca9c7bbd05bc&amp;tm_stars=3&amp;client_id=skyscanner_app&amp;price_policy=2&amp;pre_redirect_id=e87a4928-8688-4bbb-120c-8f055d8967cc&amp;tm_city_code=CEBP&amp;max_price=4812&amp;guests=1&amp;request_id=e87a4928-8688-4bbb-120c-8f055d8967cc&amp;tm_country_code=PH</t>
  </si>
  <si>
    <t>10.318144, 123.898763</t>
  </si>
  <si>
    <t>ONE Pavillion Place</t>
  </si>
  <si>
    <t>www.skyscanner.com.ph/hotel_deeplink/4.0/PH/en-US/PHP/h_ad/216664448/2026-03-05/2026-03-06/hotel/hotel/hotels?legacy_provider_id=22&amp;rooms=1&amp;closed_user_group=general&amp;hb_data=4xUd2Xel5MrhzJ96Yv4yZH6-7kdJPfK3JybfEWBmfFBwSimRqRRDGf2qEq4ewimORrOVeiCl5XCx4FErggoxa1Cp6Vt3mDXfwZUYmPJChicfP8h2zCgJQAfe4ePqaKLoOgNqr84plNgjvTlQGNyPMf2IaFbp_CIzFUzVBejy2969Lj2AEzDtCckzu7ALaxHEi0Jx1PWNQY4Jpr033vq96zqivrG8ra95fQIakdH9zVyd1t3nlovjtAs3SdKt3DAIhuVg12FqohTw4ocZRF3kj8R0FErbaUkenFDYTh_yRpOW__q9GrGpUfisCPeT9wt4J1DIh3QDwS2ZdUCsuKiC1FSr1OadDetffrvtQW0jWSynK_WrcdrrHyM7K0oGp4-s41ylHKmtPKpHLSvmtK37A2V2vIj1NnjyDQbidx0Xal2f&amp;q_datetime_utc=2026-03-05T14%3A46%3A23&amp;ticket_price=1766&amp;quote_id=-8558158593473360414&amp;utid_state=1&amp;channel=iphone&amp;price_without_closed_user_group=2358&amp;tm_place_name=Cebu&amp;deeplink_data=eyJmaWVsZHMiOnsic2lnbmF0dXJlIjoiNTE0MDJjZTcyZWFkN2ZkMDVmNTJjNmVjMjFlNjI1ZTUifSwidXJsIjoiaHR0cHM6Ly93d3cuYWdvZGEuY29tL3BhcnRuZXJzL3BhcnRuZXJzZWFyY2guYXNweD9jaWQ9MTg0NjM4MyZoaWQ9NTEwNTcwMTkmY3VycmVuY3k9UEhQJmNoZWNraW49MjAyNi0wMy0wNSZjaGVja291dD0yMDI2LTAzLTA2Jk51bWJlcm9mQWR1bHRzPTEmTnVtYmVyb2ZDaGlsZHJlbj0wJlJvb21zPTEmbWNpZD0zMzImbWFzdGVyUm9vbUlkPTgwMDUwNTI1MCZtcHQ9YjNWcFJFNXRaRWRPTWtOT01rMHdiM2syUmt0cmFVUXhOMUI1V210T2JEQkxkRWxuY1dkb0sycFFjbWhXT0c1S0szUnNZMk4zWXpaTk5EUlhLelY1UjFFMll5dEVPRlZsZGpCV1pWUlJQVDAmVG90YWxQcmljZT0xNzY2LjQzJlRvdGFsVGF4PTIwMy44OSZUb3RhbEZlZT0xNDkuNDAmVG90YWxTdXJjaGFyZ2U9MCZtY3VyPVBIUCJ9&amp;utid=6f517475-1350-4bdc-972b-bfdb233bda4e&amp;tm_stars=0&amp;client_id=skyscanner_app&amp;price_policy=2&amp;pre_redirect_id=39a90475-58ad-377f-d372-130c4b58b257&amp;tm_city_code=CEBP&amp;max_price=2474&amp;guests=1&amp;request_id=39a90475-58ad-377f-d372-130c4b58b257&amp;tm_country_code=PH</t>
  </si>
  <si>
    <t>10.31345, 123.87978</t>
  </si>
  <si>
    <t>Ramon Duterte Street, Banawa, Guadalupe, Cebu City, Central Visayas, 6000, Philippines</t>
  </si>
  <si>
    <t>ONE PAVILLION PLACE offers accommodations in Cebu City, 1.4 miles from Fuente Osmena Circle and 2.2 miles from Ayala Center Cebu.</t>
  </si>
  <si>
    <t>www.skyscanner.com.ph/hotel_deeplink/4.0/PH/en-US/PHP/h_bc/130399099/2026-03-03/2026-03-04/hotel/hotel/hotels?legacy_provider_id=13&amp;rooms=1&amp;closed_user_group=general&amp;hb_data=QZtJD0Y8d0w6VuVMQT71dDqm8BXGdAk3DsQPV1mqS0Ok7nmcr7ammCL5oS248FYCoFJOMDpREr1kxWaMagPn6ozXqVZNVK-sN08FIZAZh023BMHFcToTjumHZRJUUbz-p_ayDsgqy89I8fd-MqUWT6Abq_nod68jHWKwD3bbJJtTs0cQALckyEcIVuI0Th2ld7XAfo0cen0rWclVFjOLewsQ5JBxGpBd7j-XDtIXwBnoKlN286EC1Wm-bYCOfNGXy5I2N6GKVMJeCQ6httC7C_UCgn8hHHmlQGL-G4ak8HR3xxmBMgyQFmhVWgOqHTRknvMrEt7UHnCckd5d68FtZuPdqP4kEEIYsWObrR7cZD3RwesisGq27E2TqlB9DIvGoApgJw1RwwuTvHmr8KFv4emby78iAG-6zEpNrF2UjKhizq9YrQ%3D%3D&amp;q_datetime_utc=2026-03-03T09%3A38%3A01&amp;ticket_price=2999&amp;quote_id=-2957228717276490378&amp;utid_state=1&amp;channel=iphone&amp;price_without_closed_user_group=7153&amp;tm_place_name=Cebu&amp;deeplink_data=eyJmaWVsZHMiOnsic2lnbmF0dXJlIjoiM2MzMTZmZDhmOWE3NTI2Y2M1OWFlNGI3NTg2YmQwYjIiLCJibG9ja19pZCI6InYxX0NnRXRFS2pjQVJvb0NoMHlNREkyTFRBekxUQXpWREF3T2pBd09qQXdMakF3TUNzd056b3dNQkFCR044QktBRTRBU0lDQ0FFPV9Da2NJOE8rVndnTVFBaUFDTUFKQUFVb05NelkxUkRFd01GQmZNVEF3VUZEUXVBTjZKR001WXpjMVpqWTFMV0U1TURndFpEVTNaQzAwTlRWaExUUmtOemRtT1RRNU16azNOQklDQ0FFYUJoZ0JLQUl3QVNJRUNBSVlBZz09In19&amp;utid=71dcd64d-ac80-3a64-828d-e285e147a1c2&amp;tm_stars=3&amp;client_id=skyscanner_app&amp;redirect_delay=1000&amp;price_policy=2&amp;pre_redirect_id=03d0804e-fa46-3501-ccd9-71f186d065f0&amp;tm_city_code=CEBP&amp;max_price=5220&amp;guests=1&amp;request_id=03d0804e-fa46-3501-ccd9-71f186d065f0&amp;tm_country_code=PH</t>
  </si>
  <si>
    <t>www.skyscanner.com.ph/hotel_deeplink/4.0/PH/en-US/PHP/h_h1/212595533/2026-03-03/2026-03-04/hotel/hotel/hotels?legacy_provider_id=927111&amp;rooms=1&amp;closed_user_group=mobile&amp;hb_data=fcN6c62clmVC3yXJzWG760T99ruZzb1Zx4iWoHFyejRtdvfEtl_Zhp9q4vPnnsjqhFH0ayxLtmWA0oDgbRxsYE5J7J30VSKhersaTrLibDfx85JEnIasDu2r15ncnJ1urjhF_B5-ntt-7y4rUz604eERTok4pB9132dSb7lV1Ev2mTEIFgtc2AfXtN1FHvqugu5A27Sx-1C2Z0DVSYEZSBQ7SEUhttc2e6bGLnzfUXp9DnhDy1yE78ORNwYnI9IZh9lYYbaJZYSx7JxepVjeIEdKFZ8%3D&amp;q_datetime_utc=2026-03-03T09%3A38%3A00&amp;ticket_price=2943&amp;quote_id=3786924891117513549&amp;utid_state=1&amp;channel=iphone&amp;price_without_closed_user_group=6304&amp;tm_place_name=Cebu&amp;deeplink_data=eyJmaWVsZHMiOnsic2lnbmF0dXJlIjoiNTEwMThkYjJjYmNmMmY5MjY2MTcwZTA0ZWUxYzYyZmIifSwidXJsIjoiaHR0cHM6Ly9waC5ob3RlbHMuY29tL0hvdGVsLVNlYXJjaD90cGlkPTMyMTQmbXBlPTE3NzI1Mjc4OTMmZW5kRGF0ZT0yMDI2LTAzLTA0JmFkdWx0cz0xJmxvY2FsZT1lbl9QSCZjaGlkPWEwN2JjNTU2LTNkMWEtNDU3OS04NWZmLTNkYzRhZDVkZWIyOSZlYXBpZD00NCZtY3RjPTMmc3RhcnREYXRlPTIwMjYtMDMtMDMmbXBkPVBIUCZtcG49MzIzNjM0OTgxJmN1cnJlbmN5PVBIUCZyYXRlcGxhbmlkPTM5MjQwMTA4OCZtcG09MjQmbXBwPTEmbXBvPUVDJnNlbGVjdGVkPTk5NTk2Mjc0Jm1wYj01NDUuNTImbXBxPTI2MzcuNjkmbXBhPTIzOTcuOTAifQ%3D%3D&amp;utid=3d99253f-e97a-6f40-a79c-6ad62da573ff&amp;tm_stars=3&amp;client_id=skyscanner_app&amp;redirect_delay=1000&amp;price_policy=2&amp;pre_redirect_id=a1ff2bf2-09d9-4bb2-c6b5-531f469a9423&amp;tm_city_code=CEBP&amp;max_price=5396&amp;guests=1&amp;request_id=a1ff2bf2-09d9-4bb2-c6b5-531f469a9423&amp;tm_country_code=PH</t>
  </si>
  <si>
    <t>www.skyscanner.com.ph/hotel_deeplink/4.0/PH/en-US/PHP/h_ad/71783459/2026-03-05/2026-03-06/hotel/hotel/hotels?legacy_provider_id=22&amp;rooms=1&amp;closed_user_group=general&amp;hb_data=xPfCOO-Dqzv7SOmkub6-TiZ-70IkcuiQteq7biSxtkiX72171JbUnxCKe8A7vWHTKdh-PTFD8Ulo6JgdKqf99NZa3_ni2vHUxMEU5pNtGq2nvowHeFqAXKWGIM2oWDLbhmnTghzYJiySUzWkTP2JMCaVwQvCUIHnY_pfEETjpz8VVH4aANh94UtC4ML4h_yPJ9lLRycP_fFU1DUCBANsaBuTQLyDoyHblkloWdwgNG0n8ombhZ8tH36e98LxKnIJUyu4jdw960_IhzH0Uksn8fqeiI-u4w3Y9gpoehHrdJ5sk8RthD5NpdVZ-7MfgXhrlpyb16LZnHvdwFpCK0ue9AjFMRX-hnCqGgb5DF5OwesNHTQmyuB7tdC3OEuUy_9gLTwjtUuguyFtYtq8bK-IWqbS-fju8FOpclk_pD1W2Q0nl1pS0Q%3D%3D&amp;q_datetime_utc=2026-03-05T14%3A46%3A30&amp;ticket_price=7780&amp;quote_id=6322201526620227357&amp;utid_state=1&amp;channel=iphone&amp;price_without_closed_user_group=15582&amp;tm_place_name=Cebu&amp;deeplink_data=eyJmaWVsZHMiOnsic2lnbmF0dXJlIjoiODVkM2FjZWIxNzdjNGNhNjdhNGZjYzQ1NDlkNmM3NDgifSwidXJsIjoiaHR0cHM6Ly93d3cuYWdvZGEuY29tL3BhcnRuZXJzL3BhcnRuZXJzZWFyY2guYXNweD9jaWQ9MTg0NjM4MyZoaWQ9MjQxNDA1JmN1cnJlbmN5PVBIUCZjaGVja2luPTIwMjYtMDMtMDUmY2hlY2tvdXQ9MjAyNi0wMy0wNiZOdW1iZXJvZkFkdWx0cz0xJk51bWJlcm9mQ2hpbGRyZW49MCZSb29tcz0xJm1jaWQ9MjkwMjAmbWFzdGVyUm9vbUlkPTU2ODcxNjAmbXB0PU5qTlhjRzFSU0hrMVR6Uk5XR3A0ZUU5ck5YaDJhekJDVVRWb1pITk9WR2R2V0V0VmRrRmtLMUZQT0hndlJtSnBjMEoyY21ablZVOWxLMjlIVTBSakswaEVWVFpJZVhoTWNVWnVhQSZUb3RhbFByaWNlPTc3NzkuNzUmVG90YWxUYXg9ODc5Ljc1JlRvdGFsRmVlPTAuMDAmVG90YWxTdXJjaGFyZ2U9MCZtY3VyPVBIUCJ9&amp;utid=84618585-7c72-5574-30b3-d52503daf875&amp;tm_stars=5&amp;client_id=skyscanner_app&amp;price_policy=2&amp;pre_redirect_id=fafce1b9-da5e-3639-ac36-b4d490288f82&amp;tm_city_code=CEBP&amp;max_price=13079&amp;guests=1&amp;request_id=fafce1b9-da5e-3639-ac36-b4d490288f82&amp;tm_country_code=PH</t>
  </si>
  <si>
    <t>www.skyscanner.com.ph/hotel_deeplink/4.0/PH/en-US/PHP/h_bc/223212952/2026-03-03/2026-03-04/hotel/hotel/hotels?legacy_provider_id=13&amp;rooms=1&amp;closed_user_group=apps&amp;hb_data=aJYrCGImsjJCzXEb_u5R92RYabZhe8Mj0Lqqy3aYOs9VYnoUo_XT-ebXC19i4b8530dPMMMl78lMhpT-nunBe0giRtEwSNQLGr7D5SdAB_Q9dN-QmY2gccDqF7dsSxJ7wtIIAtMTnsF_eoAVhsxJcPYuk4qRFqFiP5f2rjJP724UDMRkUfZskcbIj_0Een5hXBjHL5jpuQQCgP9eZWa3TafdzxxjXuOaDReL66438bBxM3GmhTDEERdCzMznzkX9YuOYJIG3A2_xqVQAj1_SZGRy7rldknT1SykBmmDEdboQM6xPD5fp7Xu5j5amtC8NxPcoQ66iVCQAr3Yo0CdOc9s33b74KzE7meoHIhgDul46fUSv___937PgbPuoyG0KU5H-22Y8yviXAbf3ABE-HxsrBOS-udWnAyWlmtnrc-2iQGSgWA%3D%3D&amp;q_datetime_utc=2026-03-03T09%3A38%3A05&amp;ticket_price=1711&amp;quote_id=4046279080271365556&amp;utid_state=1&amp;channel=iphone&amp;price_without_closed_user_group=2844&amp;tm_place_name=Cebu&amp;deeplink_data=eyJmaWVsZHMiOnsic2lnbmF0dXJlIjoiZTZhY2QwY2Y1OGQ3ZGE1NzBjMGIxZTM2MjUwOWIxZWIiLCJibG9ja19pZCI6IjEzNzg5MjgyMDZfNDEwMDE3MzU5XzBfMl8wIn19&amp;utid=be80f253-3d36-455b-14cd-82cd5d2cd90f&amp;tm_stars=3&amp;client_id=skyscanner_app&amp;redirect_delay=1000&amp;price_policy=2&amp;pre_redirect_id=3d6e7cba-60e0-0c18-5944-21a8b705620b&amp;tm_city_code=CEBP&amp;max_price=3691&amp;guests=1&amp;request_id=3d6e7cba-60e0-0c18-5944-21a8b705620b&amp;tm_country_code=PH</t>
  </si>
  <si>
    <t>www.skyscanner.com.ph/hotel_deeplink/4.0/PH/en-US/PHP/h_fd/212344103/2026-03-03/2026-03-04/hotel/hotel/hotels?legacy_provider_id=927050&amp;rooms=1&amp;closed_user_group=mobile&amp;hb_data=gFO-Nga0b8XCT4xh6Bj3YAK6EqoA9jAsSTd7NOekSyanD2tmjrztIssJUPlenofjYoPqYLGK6JQnAj4pEbikLwe8yaZoz7M3p5LVe9gm1sCXmXpM-X3JlBA8LSxb8206mLxYJA_S5tfBisJXtolV8jnEmTuel_s_kIqxBpHP6vpfkgn5IE9fYvOzqFLZXxDPUtybmzHlQ7Ke1S9zHahoFitYkSa_F-hNQqmXDFirbS9DlC2HX9AFLdmiaJiSSn3Aiv1tTmrHRAPPiSy-haPjyjIHyI3AzFonjaNU-BWhZGnNbRIRXYcByEMiKiu9QBEXBIzlqndrF2DysaRrgricKzKzeSgz1pFOtZ4QJ7-e9YFtLRmj47XcLV847v1L8HO54ZYdCrCOExBJfObtfWWId6Yb8VVCk5XicuwnIYgm_zBftg%3D%3D&amp;q_datetime_utc=2026-03-03T09%3A38%3A06&amp;ticket_price=4885&amp;quote_id=954009796898709378&amp;utid_state=1&amp;channel=iphone&amp;price_without_closed_user_group=5401&amp;tm_place_name=Cebu&amp;deeplink_data=eyJmaWVsZHMiOnsic2lnbmF0dXJlIjoiNTM0YzkwNjk1ZjkwYWZjYzg2MWQ3MzQ0YzljYzk5ZWIifSwidXJsIjoiaHR0cHM6Ly9kZWFscy52aW8uY29tP3NpZz0yNTkxMDNhNDVlOGNmOWQyODcyM2NjN2U2ZDBhYjdmZDZiZTA1MWNkZTc5ODgxNDVjMzUyNGM1OThkN2YyZDMzMzkzODM5MzEzODMwMzkzODM0JnNpZy1pc3M9bWV0YSZ0dXJsPWh0dHBzJTNBJTJGJTJGdmlvLmNvbSUyRkhvdGVsJTJGU2VhcmNoJTNGY2hlY2tJbiUzRDIwMjYtMDMtMDMlMjZjaGVja091dCUzRDIwMjYtMDMtMDQlMjZjdXJyZW5jeSUzRFBIUCUyNmVwdiUzRE1TNHklMjZlc2QlM0QwZFRfaXhaWGtpUDVVNDNNN1VOYkM5T0VGRi00ZWpvQlh0MUlOV3pFY3Q5UmZzTGhBV3VLNGdiNzRNSlJ4RG9Mc29pVW1CajZMUUN0Ni1Pam1pczhiYnR3QjRkVl9GaUgxSXdybnJiVFRtSUZXdy1Ub253c2NsYyUyNTNEJTI2Zm9yY2VDdXJyZW5jeUNoYW5nZSUzRDElMjZmb3JjZUxhbmd1YWdlQ2hhbmdlJTNEMSUyNmhvdGVsSWQlM0QyMTQxNjQ1OSUyNmxhYmVsJTNEc3JjJTI1M0Rza3lzY2FubmVyJTI1MjZ1Y291bnRyeSUyNTNEUEglMjUyNnVkZXZpY2UlMjUzRG1vYmlsZSUyNTI2aG90ZWwlMjUzRDIxNDE2NDU5JTI1MjZkYXklMjUzRDMlMjUyNm1vbnRoJTI1M0QwMyUyNTI2eWVhciUyNTNEMjAyNiUyNTI2bG9zJTI1M0QxJTI1MjZvZmZlcmlkJTI1M0RvNkwyYW5MTHlIVlUlMjUyNnByaWNlJTI1M0Q0ODg1LjI0JTI1MjZjdXJyZW5jeSUyNTNEUEhQJTI1MjZ1c2VybGFuZyUyNTNEZW4lMjUyNl90aCUyNTNEMDU5N2VkZGZjYzRjZThmYTdjNTRjYjJjNzM3MjdjMzBkZGQwZTc2OTgxOWZkMjA4JTI1MjZkdHMlMjUzRDE3NzI1MzA0ODYlMjUyNm9sdXQlMjUzRDE3NzI1MzA0ODQlMjUyNmNhblBheUxhdGVyJTI1M0RmYWxzZSUyNTI2cmVxdWVzdFVzZXJHcm91cCUyNTNEJTI1MjZvZmZlclVzZXJHcm91cCUyNTNEcHVibGljJTI2bGFuZyUzRGVuJTI2b3RpJTNEaDJxVV8taXREbEUlMjZwcmVmZXJyZWRSYXRlJTNENDg4NS4yNCUyNnByb2ZpbGUlM0RyMmQybTcza244JTI2cm9vbXMlM0QxJTI2dXNlckNvdW50cnklM0RQSCUyNnV0bV9jYW1wYWlnbiUzRHNreXNjYW5uZXIlMjZ1dG1fbWVkaXVtJTNEY3BjJTI2dXRtX3NvdXJjZSUzRHNreXNjYW5uZXIifQ%3D%3D&amp;utid=dcb359bf-8c9b-c7cc-5931-eadc3574b304&amp;tm_stars=4&amp;client_id=skyscanner_app&amp;redirect_delay=1000&amp;price_policy=2&amp;pre_redirect_id=39e2014e-c759-9cac-c57c-55c6f855053d&amp;tm_city_code=CEBP&amp;max_price=10685&amp;guests=1&amp;request_id=39e2014e-c759-9cac-c57c-55c6f855053d&amp;tm_country_code=PH</t>
  </si>
  <si>
    <t>www.skyscanner.com.ph/hotel_deeplink/4.0/PH/en-US/PHP/h_ad/200512810/2026-03-03/2026-03-04/hotel/hotel/hotels?legacy_provider_id=22&amp;rooms=1&amp;closed_user_group=general&amp;hb_data=Xu-Y6h9I5LhACXoHBdphQqpT_ajBbsXS5Fhww1vUkJ6zroX3e9OoA8dIDWKr2TX6Av1KkDubxkJwtYd4FqHIAitFYHqCOj7IKcetfZ5iF-ADL-07UClg-o7DofeJlEZyVCQUwCkDxaMTRsjB3sykCeyA1VsWfEyLLM5gS5synQ7Kfryk12RkDzuVzfwEnmO_QBbhDxHPBfPbyPVn6SwBgvcx0FE8G3AIm-wKQJGfRvPsl0YTQiuBCp89c-pyQthezFirc8jzgGp4M0XgBpFSV78JxHnjJCaGIGjfe1i2R9c9sg17GE4nN8OrO8KgrbPiJh93elEcIauSiM5u3PL9x8wB4TZZeGJB8mFWVe_awmGy8broa9jQ18T1EaFm1LZV2XN3C3b7vMBRfCKsOiDQmQ95-DUXhjrMuFQs0TzDA1wh&amp;q_datetime_utc=2026-03-03T09%3A38%3A05&amp;ticket_price=2013&amp;quote_id=-9119173537150987351&amp;utid_state=1&amp;channel=iphone&amp;price_without_closed_user_group=4644&amp;tm_place_name=Cebu&amp;deeplink_data=eyJmaWVsZHMiOnsic2lnbmF0dXJlIjoiODlhMDQ2MjNjY2M3NWNkY2NhMGE1YjcxNGRjNGMwYjMifSwidXJsIjoiaHR0cHM6Ly93d3cuYWdvZGEuY29tL3BhcnRuZXJzL3BhcnRuZXJzZWFyY2guYXNweD9jaWQ9MTg0NjM4MyZoaWQ9NDkxMzUzOCZjdXJyZW5jeT1QSFAmY2hlY2tpbj0yMDI2LTAzLTAzJmNoZWNrb3V0PTIwMjYtMDMtMDQmTnVtYmVyb2ZBZHVsdHM9MSZOdW1iZXJvZkNoaWxkcmVuPTAmUm9vbXM9MSZtY2lkPTMzMiZtYXN0ZXJSb29tSWQ9MzQ1NTYyODYmbXB0PVR6WmxTR0pwUldKTFpYaHNTM041UVc1TmRtdEJWMWwyVkVaMmEzSnFSSEZyY2xGTGNIZHVlWEZyWXpWMk1DOTRUR3hoTVRWRVJYUlBTM0JXVG5WTWNVaEhXbXBrV0U5MVdFdFNNdyZUb3RhbFByaWNlPTIwMTMuMjAmVG90YWxUYXg9MjEzLjE4JlRvdGFsRmVlPTkwLjI5JlRvdGFsU3VyY2hhcmdlPTAmbWN1cj1QSFAifQ%3D%3D&amp;utid=a08e8f61-4aaa-6195-3e54-15ff43af6a43&amp;tm_stars=4&amp;client_id=skyscanner_app&amp;redirect_delay=1000&amp;price_policy=2&amp;pre_redirect_id=521779da-a70a-d9da-d1d0-055478379271&amp;tm_city_code=CEBP&amp;max_price=3010&amp;guests=1&amp;request_id=521779da-a70a-d9da-d1d0-055478379271&amp;tm_country_code=PH</t>
  </si>
  <si>
    <t>www.skyscanner.com.ph/hotel_deeplink/4.0/PH/en-US/PHP/h_xp/46968116/2026-03-05/2026-03-06/hotel/hotel/hotels?legacy_provider_id=1&amp;rooms=1&amp;closed_user_group=mobile&amp;hb_data=nK6EOJwrD-hfGGN3XR-pyCYSBpcoMoiSb0Jruj16D2q6hhTtJZyy-wWHJSjxKMgM-k_4K6BB9pc8gHF28bko8x7kRzY5AF8KZnp0zQ5rVXslNvqxqzqjQNXFBNSG5ieEUdrZRTMXfAf4mvpwvI_qz8EYjd565-otiz_66aYU_jRtt6LCUQueJHBFYIauRI9PjQ6Ftdm_Zh34vwfdnU3dWTTGPt6wXlFgnB46MqFcvZrX98WLIKtVGZQCczf-wk0Q0IZ-Ucf1H0p_9N6xVuKE1Zp0b4o%3D&amp;q_datetime_utc=2026-03-05T14%3A46%3A31&amp;ticket_price=5054&amp;quote_id=-230873272174735090&amp;utid_state=1&amp;channel=iphone&amp;price_without_closed_user_group=5615&amp;tm_place_name=Cebu&amp;deeplink_data=eyJmaWVsZHMiOnsic2lnbmF0dXJlIjoiZjkyM2M5ZDc3ZWQxMDg3NWQzYTRiMWFkOGMwM2UzMDcifSwidXJsIjoiaHR0cHM6Ly93d3cuZXhwZWRpYS5jb20ucGgvSG90ZWwtU2VhcmNoP3RwaWQ9NjgmbXBlPTE3NzI3MjE2NjgmZW5kRGF0ZT0yMDI2LTAzLTA2JmFkdWx0cz0xJmxvY2FsZT1lbl9VUyZjaGlkPTc1MmJkNGEzLTdjZGYtNGExZS04ZTkxLTBlOTU3NjQzYjg1NCZlYXBpZD00NjIzMCZtY3RjPTMmc3RhcnREYXRlPTIwMjYtMDMtMDUmbXBkPUdCUCZtcG49MjkyNjA5JmN1cnJlbmN5PUdCUCZyYXRlcGxhbmlkPTIwMTA3MTY2NiZtcG09MjQmbXBwPTEmbXBvPUVDJnNlbGVjdGVkPTE0NTUwMTcmbXBiPTYuOTQmbXBxPTU3Ljg1Jm1wYT01Ny44NSJ9&amp;utid=c9da2829-4f6b-6241-0f0a-202e0d7ffc17&amp;tm_stars=5&amp;client_id=skyscanner_app&amp;price_policy=2&amp;pre_redirect_id=a2244453-02d4-2ec5-5f37-fa350f7a8daa&amp;tm_city_code=CEBP&amp;max_price=10275&amp;guests=1&amp;request_id=a2244453-02d4-2ec5-5f37-fa350f7a8daa&amp;tm_country_code=PH</t>
  </si>
  <si>
    <t>www.skyscanner.com.ph/hotel_deeplink/4.0/PH/en-US/PHP/h_ad/154663274/2026-03-05/2026-03-06/hotel/hotel/hotels?legacy_provider_id=22&amp;rooms=1&amp;closed_user_group=general&amp;hb_data=_4lfbKR8WqBr5fl2Dr0qloRzx6DttG6QL6f8a9W-gkbHlrRPdXc53vxogiBuj5M7UjsIP1R1gzj-KVzCGTR9uaWBw7xQ8F81_UwhtsnT9gN5nFwMd-0HZL-zGpLlywf3hfj1KD8c6EvI3Yidui8_W51srexvr53dSluAoXOzqnW93wMi5uMUWF1MUkuOiycpO6zGhuw0jD6FAvAdq6J7Voo0VJsQcvzsT_O_MSFdVLkV5ClwpmTe2wRz1Sk6_w-ygeX83bBVeQFyMDS2ExgQqfxCL8aGEuSROf6jAjlN4IVegurrzQ03M3-0y8jIU59VHE5JYZ5ykJn39MeyJSMIv4qCisAFd4vajyuW5NVkZ6u7oCl1TMxBboMfHh98vuoNEjGrUT1ybJ3aNaLhS7lq8oM1Rrx2h8EDzQj1J9X9W0ZV&amp;q_datetime_utc=2026-03-05T14%3A46%3A33&amp;ticket_price=5565&amp;quote_id=1281797882258700238&amp;utid_state=1&amp;channel=iphone&amp;price_without_closed_user_group=6672&amp;tm_place_name=Cebu&amp;deeplink_data=eyJmaWVsZHMiOnsic2lnbmF0dXJlIjoiMDViZmZkNWZiYjEwMmU1NTMwMDc2ZTcyMmJiNzY3NWYifSwidXJsIjoiaHR0cHM6Ly93d3cuYWdvZGEuY29tL3BhcnRuZXJzL3BhcnRuZXJzZWFyY2guYXNweD9jaWQ9MTg0NjM4MyZoaWQ9Njg3OTgwNCZjdXJyZW5jeT1QSFAmY2hlY2tpbj0yMDI2LTAzLTA1JmNoZWNrb3V0PTIwMjYtMDMtMDYmTnVtYmVyb2ZBZHVsdHM9MSZOdW1iZXJvZkNoaWxkcmVuPTAmUm9vbXM9MSZtY2lkPTMwMzgmbWFzdGVyUm9vbUlkPTgyMDI5NDAwJm1wdD1jbFI2TVZWTFIwWndNVWhRZFU5d2VrdzFNbUowUjFFcmJFTklRVmhHTTJKbmIxUmFlbVpzVm1GWlZXVTRWMWhaZHpoSWRTdHFSRFY0YjFGMFR6UkpURGRzUjA5TmNDOVRZM2xoY2cmVG90YWxQcmljZT01NTY0LjUyJlRvdGFsVGF4PTU3MC43MiZUb3RhbEZlZT0yMzcuODAmVG90YWxTdXJjaGFyZ2U9MCZtY3VyPVBIUCJ9&amp;utid=449f4878-c580-3c0e-aa76-53aaa1e51695&amp;tm_stars=3&amp;client_id=skyscanner_app&amp;price_policy=2&amp;pre_redirect_id=78f78c72-ff6c-3939-6b40-7616469bedf0&amp;tm_city_code=CEBP&amp;max_price=8686&amp;guests=1&amp;request_id=78f78c72-ff6c-3939-6b40-7616469bedf0&amp;tm_country_code=PH</t>
  </si>
  <si>
    <t>www.skyscanner.com.ph/hotel_deeplink/4.0/PH/en-US/PHP/h_h1/203954033/2026-03-05/2026-03-06/hotel/hotel/hotels?legacy_provider_id=927111&amp;rooms=1&amp;closed_user_group=mobile&amp;hb_data=BBYnAlmzDuk_yfbsqvx5dDqRbxMLsYYtL0hZphR99do2ZWQZ-8_5dMdGvAHcvIluMHj1MV0uduB3BSGy8wbpxZ2I_RQqYO-vFU5_gFGEVd-i7IB_Pt5kZFEmqW838X9-O1s9wkdwFX2HvkBpHKHYfOcAMoXfIVyuHC1NtyTEJUCSXvrcZFmSpWqmb4fgk8W-EhW9z9W-B7Rc50415pEeoNnu4_II6fbCcLhrCoV6QjGQsbpUTolkLZwY1GNLuWI42Am1qkq8GIVRG6md7sSeC1VoN6E%3D&amp;q_datetime_utc=2026-03-05T14%3A46%3A32&amp;ticket_price=5499&amp;quote_id=9168967881201595364&amp;utid_state=1&amp;channel=iphone&amp;price_without_closed_user_group=5550&amp;tm_place_name=Cebu&amp;deeplink_data=eyJmaWVsZHMiOnsic2lnbmF0dXJlIjoiMGJjYzYyM2ExNmJiNmRjZGU5MWRiMzhlMTJkYTg0MmEifSwidXJsIjoiaHR0cHM6Ly9waC5ob3RlbHMuY29tL0hvdGVsLVNlYXJjaD90cGlkPTMyMTQmbXBlPTE3NzI3MjAyMjYmZW5kRGF0ZT0yMDI2LTAzLTA2JmFkdWx0cz0xJmxvY2FsZT1lbl9QSCZjaGlkPWRlY2U3ZjFkLTE0ODAtNDRiMy1hZGI3LTYxMDYzOGI3Y2VkZCZlYXBpZD00NCZtY3RjPTMmc3RhcnREYXRlPTIwMjYtMDMtMDUmbXBkPVBIUCZtcG49MjE2MDUxNzYxJmN1cnJlbmN5PVBIUCZyYXRlcGxhbmlkPTQwNzM2MTQzOSZtcG09MjQmbXBwPTEmbXBvPUVDJnNlbGVjdGVkPTM5OTc5NDA2Jm1wYj0xMDE5LjIwJm1wcT00OTI4LjAwJm1wYT00NDgwLjAwIn0%3D&amp;utid=9b34ec27-6561-83f3-0e4c-6376d053c160&amp;tm_stars=4&amp;client_id=skyscanner_app&amp;price_policy=2&amp;pre_redirect_id=3c06784e-689f-dd3b-9196-eec5bcb8785a&amp;tm_city_code=CEBP&amp;max_price=5990&amp;guests=1&amp;request_id=3c06784e-689f-dd3b-9196-eec5bcb8785a&amp;tm_country_code=PH</t>
  </si>
  <si>
    <t>www.skyscanner.com.ph/hotel_deeplink/4.0/PH/en-US/PHP/h_bc/159199139/2026-03-03/2026-03-04/hotel/hotel/hotels?legacy_provider_id=13&amp;rooms=1&amp;closed_user_group=general&amp;hb_data=rfVNOwHl1MIqKwTi53IkkvjxKzrmK1sLAaGpRtZP9_uChEqNO383v1lCSAD1ms14AR8lpT3vf-DLETRnP0wbw_8xe5OkjETzMUynRVX2lATa5wR95UX20nAkN2uiib9Z3o3qvDxu50tUfBqRW1unIN5RL1Cr8zvd8vA5lpwvLjE7qn3E2TfULoOuxxOJ3sGZrlPXAaEFIshwcQ1T_O9jOuJgenw3s6SOfTFcf3grD5vNgvSy-JMtFVVaGwqTrL1SsPRJHJ1HUqbqcm2wN6Hix7Yd7jJ7YIBr8hrnXFyW8dqJMfBt8LlRfrBHsw5jETcawamt-hmIfJ7fca_9GodGIH3mxii-WJnq6lj53U7WYa2D7wz7QaQ9cfchUjqT9096fAT7ALX6oOtykh7r861RFSacX3CGY-vz4XPZJ8MMHUvp9O6xHA%3D%3D&amp;q_datetime_utc=2026-03-03T09%3A38%3A17&amp;ticket_price=8093&amp;quote_id=-886506072530898324&amp;utid_state=1&amp;channel=iphone&amp;price_without_closed_user_group=50741&amp;tm_place_name=Cebu&amp;deeplink_data=eyJmaWVsZHMiOnsic2lnbmF0dXJlIjoiZjAyYjE5MzVkNWUyYjc4YjdhOTAyN2ZiZWE4MmM0ZGQiLCJibG9ja19pZCI6InYxX0NnRXRFTTdhQVJvb0NoMHlNREkyTFRBekxUQXpWREF3T2pBd09qQXdMakF3TUNzd056b3dNQkFCR044QktBRTRBU0lDQ0FFPV9Da1VJakp1ZjZ3WVFBaUFDTUFKS0RUTTJOVVF4TURCUVh6RXdNRkJRbkxVRGVpUmpZek01WVRKak15MWhNek5qTFdKak9Ua3ROamszTWkxbU5EUmlOVGd3T0dZeFkyTVNBZ2dCR2dZWUFTZ0NNQUVpQkFnQ0dBST0ifX0%3D&amp;utid=a29cf230-5b81-7e16-74c6-aa319f085623&amp;tm_stars=0&amp;client_id=skyscanner_app&amp;redirect_delay=1000&amp;price_policy=2&amp;pre_redirect_id=3cbc9026-afb0-1704-7b57-100cfdeaf8b3&amp;tm_city_code=CEBP&amp;max_price=19146&amp;guests=1&amp;request_id=3cbc9026-afb0-1704-7b57-100cfdeaf8b3&amp;tm_country_code=PH</t>
  </si>
  <si>
    <t>www.skyscanner.com.ph/hotel_deeplink/4.0/PH/en-US/PHP/h_xp/213046164/2026-03-05/2026-03-06/hotel/hotel/hotels?legacy_provider_id=1&amp;rooms=1&amp;closed_user_group=mobile&amp;hb_data=nlhOjfyNJ5PDI-u5AGl-INuFfO0TrWm4GCP48Url4peJ8do-ZszokHXkpzul2nsmwdG46dLjFLQ8clhH3XQF5FgyGkC6AagnMQQZZ4XuG7pB3g0b5PjYGvsLagpbC2aQpLUNWHZZ8hTh5tW1U9jj_Dqj33B22e9WZ_zBtey8ba63pjxSqznPppTda77MQOM_9udLFmLGMXDp4_vR_RZ09lwZrmsH7fE0ibXvONzmfDe5yBLEsm0_HPZw6WtoJcta7szyXYQpRe-HSd61_zbFw7hr3PM%3D&amp;q_datetime_utc=2026-03-05T14%3A46%3A33&amp;ticket_price=2405&amp;quote_id=6266045710503985494&amp;utid_state=1&amp;channel=iphone&amp;price_without_closed_user_group=2655&amp;tm_place_name=Cebu&amp;deeplink_data=eyJmaWVsZHMiOnsic2lnbmF0dXJlIjoiMjEwMjUxODFjMmE1MDU2MjBjZmRmMjBlNDBjMmQ4NzMifSwidXJsIjoiaHR0cHM6Ly93d3cuZXhwZWRpYS5jb20ucGgvSG90ZWwtU2VhcmNoP3RwaWQ9NjgmbXBlPTE3NzI3MjAyMjUmZW5kRGF0ZT0yMDI2LTAzLTA2JmFkdWx0cz0xJmxvY2FsZT1lbl9VUyZjaGlkPWMxNWJhNjJjLTVmMjMtNDlmMC1iMGU3LWNhMTcyODllNTdiNSZlYXBpZD00NjIzMCZtY3RjPTMmc3RhcnREYXRlPTIwMjYtMDMtMDUmbXBkPUdCUCZtcG49MzIxMDU2Mzc1JmN1cnJlbmN5PUdCUCZyYXRlcGxhbmlkPTQwNjMwNzA5NyZtcG09MjQmbXBwPTEmbXBvPUVDJnNlbGVjdGVkPTg3MjkzMDI1Jm1wYj01LjI5Jm1wcT0yNy41OCZtcGE9MjUuNTQifQ%3D%3D&amp;utid=592fdb84-8d4f-4283-8ef9-05e1b977da38&amp;tm_stars=3&amp;client_id=skyscanner_app&amp;price_policy=2&amp;pre_redirect_id=ee52a446-1dd1-4953-95db-74826b717c54&amp;tm_city_code=CEBP&amp;max_price=2898&amp;guests=1&amp;request_id=ee52a446-1dd1-4953-95db-74826b717c54&amp;tm_country_code=PH</t>
  </si>
  <si>
    <t>www.skyscanner.com.ph/hotel_deeplink/4.0/PH/en-US/PHP/h_ct/204069909/2026-03-05/2026-03-06/hotel/hotel/hotels?legacy_provider_id=31&amp;rooms=1&amp;closed_user_group=general&amp;hb_data=w6vzukyYOINs0TTmTQiTgn6sC8pzkhEotr1VW9IJHhnTPsh7Xu8OUQjC6NCCZNt2O5z7WRGYMVNXgij_-jFgt6EsdNPuMeRKsZfvaftvcAGqVjSKp5kvh_eug7vJD9RgDYgi_VFc68PKjlj5f6jF_E2HIQUpD53aQwtJwQ4kXTCnzmPexA26JqLk-e3qpnsBdw2OxYFDU_9vNOXd71R_VBVGJ70n1OSw5gZDrIbaawEjmkEVMmj07Ydc-Sk7jKIDB9uJD58vHHd1RbjVOjTKtnoKdnjcRtSf5RQZ4qSJ38khfnF0uEIiui5CZHpHzZkZUn9eyoZwkFzq_3NuW3nasx_leYilP3jb_-akesSxBT_SAn1XmxpZoYfT6k56ximO6YKaWWbXn87Hc7ABRgoubD3k9tLJ5pX_RXigJLCHBA%3D%3D&amp;q_datetime_utc=2026-03-05T14%3A46%3A33&amp;ticket_price=7785&amp;quote_id=-1583500587670979688&amp;utid_state=1&amp;channel=iphone&amp;price_without_closed_user_group=10671&amp;tm_place_name=Cebu&amp;deeplink_data=eyJmaWVsZHMiOnsic2lnbmF0dXJlIjoiZDJlNTIyNTc4NzkyMTk5ZDgzYTBkNTIxNzU4MzRkMDUifSwidXJsIjoiaHR0cHM6Ly9waC50cmlwLmNvbS9ob3RlbHMvcmVkaXJlY3Q%2FaG90ZWxpZD01NDkxNDYyMCZjaXR5PTM1ODMxJkFsbGlhbmNlaWQ9MTI2MDcmc2lkPTg4ODgzMiZjaGVja2luPTIwMjYtMDMtMDUmY2hlY2tvdXQ9MjAyNi0wMy0wNiZzaG9wcGluZ2lkPTlkZjBkODI4Mjg4MzRmYTY5MDk1MDY5NWVkZDVhNGNmJmFkdWx0PTEmY2hpbGRyZW49MCZhZ2VzPSZsYW5ndWFnZT1lbnBoJmxvY2FsZT1lbl9QSCZyb29taWQ9MTgwMDA0MDYwNyZzd2lkPTAmcGF5PUZHJmZndD0xJmNybj0xJmN1cnI9UEhQJndrcD0xJnN0YW5kPUg0c0lBQUFBQUFBQV93QURBZnotQ21FS0FoZ0JFZ1FJQVJBQUdsVUluLUdwMmdZU0FUSVlBRERrQVRpdlc1Z0J2TnlYR3FnQkFMZ0JBc0FCQU5FQktWeVB3dlc3dWtEaEFRQUFBQUFBYWI1QTZBSDM4dmFLQW9nQ0lJa0VBQUFBQUFBQUFBQ2dCQUNoQlFBQUFBQUFBQUFBR2lBNVpHWXdaRGd5T0RJNE9ETTBabUUyT1RBNU5UQTJPVFZsWkdRMVlUUmpaaUFFS09LZ3BzMEdTQUZTQm1RM056Qm1ObG9jQ2dOUVNGQVJSd040Q3lRb3ZqOGFBMUJJVUNGSEEzZ0xKQ2ktUDJJRlpXNWZVRWhvdkJSd0FYZ0FpZ0VIU0FGNEFNZ0JBYW9CQndvRE1ESXhFQUx5QVNJNVpHWXdaRGd5T0RJNE9ETTBabUUyT1RBNU5UQTJPVFZsWkdRMVlUUmpabDh3a2dJQk5Kb0NBQUFBQVBfX0FRQUFfXy1mMl9zc0F3RUFBQSJ9&amp;utid=35a3651c-f7de-f853-48ac-7cb3230a5602&amp;tm_stars=4&amp;client_id=skyscanner_app&amp;price_policy=2&amp;pre_redirect_id=fbd46419-d3db-1f11-cc91-e2996a33cf7e&amp;tm_city_code=CEBP&amp;max_price=9766&amp;guests=1&amp;request_id=fbd46419-d3db-1f11-cc91-e2996a33cf7e&amp;tm_country_code=PH</t>
  </si>
  <si>
    <t>www.skyscanner.com.ph/hotel_deeplink/4.0/PH/en-US/PHP/h_fd/95815175/2026-03-05/2026-03-06/hotel/hotel/hotels?legacy_provider_id=927050&amp;rooms=1&amp;hb_data=I0KQ-NhgVNGEhqxndM7H82LGuEfk6s93v_eMuv2ypSF2wiT_CJzXsz8DfbB5DEOgDLrjJ7itOeOknFvpGB4QECBZmO2sWLkScyF2KppW7A6DkixG9lqUoARkEhuHS_udMYUvlPPvL0ELNFnk7st0VmNt2ROGuhS8LJ6gkd63xIrqnFXeV7bjYyzevMSa2uyFNV26W6Ua4M4i7eviNwDwzGiSqTvKp6X1lX5vGKs5oSZBySew0rk41-_0IAg5InSEB050ouRq70J6YeGJ3IRqa4Noatg18nMcVJ8mly3byLfyo1s27grQ0xs6_UrkOP33Ai5DwCbWrWCH7LjL6Rbi2v9bj3q_fi27NM5gG99utjsSloxsZIp-bjF-9NoopHpzmssL6DnYQ7PWbZMid8QGWh3a5HEmji2jg9Ow9nZxKVyZbw%3D%3D&amp;q_datetime_utc=2026-03-05T14%3A46%3A34&amp;ticket_price=5837&amp;quote_id=8258261792504978318&amp;utid_state=1&amp;channel=iphone&amp;tm_place_name=Cebu&amp;deeplink_data=eyJmaWVsZHMiOnsic2lnbmF0dXJlIjoiNjM3NTk4ZjQ4ODIzODFlYWViY2RkNzc4M2IyYTA0YzQifSwidXJsIjoiaHR0cHM6Ly9kZWFscy52aW8uY29tP3NpZz1hOWJiNTQzMTk2OTRmZGIyYzgxNzM2ZDJhZWY2ZGZmNWJlNTYwN2VlZWM4MTI5YzkzMjI3YzI1M2U3ZGM1NzYwMzYzNzMzMzEzNDM1MzIzMiZzaWctaXNzPW1ldGEmdHVybD1odHRwcyUzQSUyRiUyRnZpby5jb20lMkZIb3RlbCUyRlNlYXJjaCUzRmNoZWNrSW4lM0QyMDI2LTAzLTA1JTI2Y2hlY2tPdXQlM0QyMDI2LTAzLTA2JTI2Y3VycmVuY3klM0RQSFAlMjZlcHYlM0RNUzR5JTI2ZXNkJTNEMERlNVVtRzZaSUtmMC04dkRqdnVxYXEwWllUSFZ3aHl1QU9aNXlKOTkzNERkTE83ZjVTY3J1clhDX3EwX1h1dEFiVGlzV1hRLU1mUEUwMXJlbG9SWU0tRmNsUVJwdnZGWUxkUE1hOV9XWUdrMGtIbkJWN3klMjZmb3JjZUN1cnJlbmN5Q2hhbmdlJTNEMSUyNmZvcmNlTGFuZ3VhZ2VDaGFuZ2UlM0QxJTI2aG90ZWxJZCUzRDIyNzIzNTk3JTI2bGFiZWwlM0RzcmMlMjUzRHNreXNjYW5uZXIlMjUyNnVjb3VudHJ5JTI1M0RQSCUyNTI2dWRldmljZSUyNTNEbW9iaWxlJTI1MjZob3RlbCUyNTNEMjI3MjM1OTclMjUyNmRheSUyNTNENSUyNTI2bW9udGglMjUzRDAzJTI1MjZ5ZWFyJTI1M0QyMDI2JTI1MjZsb3MlMjUzRDElMjUyNm9mZmVyaWQlMjUzRG9Rd0pRa29NWnRobyUyNTI2cHJpY2UlMjUzRDU4MzcuMDglMjUyNmN1cnJlbmN5JTI1M0RQSFAlMjUyNnVzZXJsYW5nJTI1M0RlbiUyNTI2X3RoJTI1M0RmOTRjMDQ5NGI5ODdmMTBhMTkxZTBjY2VmZjQxNzU1YjlhNDlhYzQ3YzM0NTBiYTMlMjUyNmR0cyUyNTNEMTc3MjcyMTU1NCUyNTI2b2x1dCUyNTNEMTc3MjcyMDIyOCUyNTI2Y2FuUGF5TGF0ZXIlMjUzRGZhbHNlJTI1MjZyZXF1ZXN0VXNlckdyb3VwJTI1M0QlMjUyNm9mZmVyVXNlckdyb3VwJTI1M0RwdWJsaWMlMjZsYW5nJTNEZW4lMjZvdGklM0RKTDRzVl9fV1FsVSUyNnByZWZlcnJlZFJhdGUlM0Q1ODM3LjA4JTI2cHJvZmlsZSUzRHIyZDJtNzNrbjglMjZyb29tcyUzRDElMjZ0b2tlbiUzRDdmZTI3NiUyNnVzZXJDb3VudHJ5JTNEUEglMjZ1dG1fY2FtcGFpZ24lM0Rza3lzY2FubmVyJTI2dXRtX21lZGl1bSUzRGNwYyUyNnV0bV9zb3VyY2UlM0Rza3lzY2FubmVyIn0%3D&amp;utid=7308b2e4-87eb-d403-9d85-b75c07eaea90&amp;tm_stars=3&amp;client_id=skyscanner_app&amp;price_policy=2&amp;pre_redirect_id=eeebec35-58ec-a10e-9613-7107fb045159&amp;tm_city_code=CEBP&amp;max_price=5837&amp;guests=1&amp;request_id=eeebec35-58ec-a10e-9613-7107fb045159&amp;tm_country_code=PH</t>
  </si>
  <si>
    <t>www.skyscanner.com.ph/hotel_deeplink/4.0/PH/en-US/PHP/h_bc/46981910/2026-03-05/2026-03-06/hotel/hotel/hotels?legacy_provider_id=13&amp;rooms=1&amp;closed_user_group=apps&amp;hb_data=nEOM7DsWlQR2T8jnmidzoeG3the2s7UoW7RVJWjuO5_Bd1PxdgZwtfLwD4R0aBH-DhZZV6W5FyrPFIJknU3zeKZgIcVPJzUxNW1PPBhlG2sF3fVvv9d9ECCTPLD99fKEEZsMNNrsFbkC0yjJmtnkliqxo2I_vF7E8NMGed0iHRRp-uc033juXhDIuE-wwN0GrXFpITUWNFANfZgx7UZK4HO8hJOE89lha4nDRS6OXe18zE8op3_HmBWBWk9WoM9CpJ90DWHEqkjiHbkgzN43CVs5LLAMz0VhxfvwPXBa-9JB2IrC0KyLIqg2ohhDek2IE61Q8djmXgPAXXYpjgiKuMs6UtGtH7ZoL_3tt6-xkFEPxeEvbojeRtnjxAl5S_qaOfoxcd8B8qysV_Lvu8NRsrtxhdNcHLLrKEHWRMs6ySIgCKND9oQ%3D&amp;q_datetime_utc=2026-03-05T14%3A47%3A47&amp;ticket_price=2288&amp;quote_id=1015515445180131297&amp;utid_state=1&amp;channel=iphone&amp;price_without_closed_user_group=3055&amp;tm_place_name=Cebu&amp;deeplink_data=eyJmaWVsZHMiOnsic2lnbmF0dXJlIjoiNTJjYjIzYTAxMjNkYmM3YjMzY2ExNTg5MmM1NDA5NWEiLCJibG9ja19pZCI6IjI0NjgzNDEzXzEwNzU0NTM0Nl8wXzBfMCJ9fQ%3D%3D&amp;utid=fbbba068-36ee-f05c-1ad9-71d662319e95&amp;tm_stars=4&amp;client_id=skyscanner_app&amp;price_policy=2&amp;pre_redirect_id=d9406d00-7710-bb08-c045-ee1c5ace23dc&amp;tm_city_code=CEBP&amp;max_price=2510&amp;guests=1&amp;request_id=d9406d00-7710-bb08-c045-ee1c5ace23dc&amp;tm_country_code=PH</t>
  </si>
  <si>
    <t>www.skyscanner.com.ph/hotel_deeplink/4.0/PH/en-US/PHP/h_fd/222035148/2026-03-05/2026-03-06/hotel/hotel/hotels?legacy_provider_id=927050&amp;rooms=1&amp;closed_user_group=general&amp;hb_data=K9gUZ-QGmm4VBK-dTZ4GJWbTGAG_q5aV98Ep44fPq8CAcadLSaq8axd40uGNrAAdlyeUzMu9a-xVhWHhbRlSXt733_Ovr7h-DvMs8keqPfXY41McuGd9JZvTt_VW-F-D5MFq1zX4cHMQAGOIJ9djIpty9QAbJtH-3n6knd7kXjIq1aRwbFkP14G7Syyrhcp1mM7j_wZOVJ7SRvKbPvZ0pM6cpMWEt-LfPi79rTNASduiCLTFdhdYWUNmNxDJYNROuK_IOz8M_EP8EmzilUYVU1FR26qBenOjNq9uo-WxESxNSBTQyB1zap-IZyPu_moiBU_C9wTbAz0CS0CtL737SKwla3XY4GfPCfjaUePAFdiNnH39L9K6dFhGZRMQE5T4V5kFpTos9jI0iVKxMs4LB8BHrsbNFK4HShfKkl9iwPT3Tg%3D%3D&amp;q_datetime_utc=2026-03-05T14%3A46%3A36&amp;ticket_price=2903&amp;quote_id=6390083071119589424&amp;utid_state=1&amp;channel=iphone&amp;price_without_closed_user_group=8000&amp;tm_place_name=Cebu&amp;deeplink_data=eyJmaWVsZHMiOnsic2lnbmF0dXJlIjoiODNlNThkMjM4YjQ0M2E5OGVkYzdmNjVmNTIyOWNhMTMifSwidXJsIjoiaHR0cHM6Ly9kZWFscy52aW8uY29tP3NpZz1mNDZiMTkzNDI0MGY2ZWJmYmJkMmQ5OTY2MzAwZGViZTAxYzA4MzBmNGFiOTU4NWJmMDZmN2MyZjQ0M2ZiZTBiMzEzMDMwMzEzMzMxMzczNjM5Mzkmc2lnLWlzcz1tZXRhJnR1cmw9aHR0cHMlM0ElMkYlMkZ2aW8uY29tJTJGSG90ZWwlMkZTZWFyY2glM0ZjaGVja0luJTNEMjAyNi0wMy0wNSUyNmNoZWNrT3V0JTNEMjAyNi0wMy0wNiUyNmN1cnJlbmN5JTNEUEhQJTI2ZXB2JTNETVM0eSUyNmVzZCUzRHJsT3lJNWhQS2lOV0tfNG0tbWR0MUJaNnFBWFQwQlptRjZSamZiM185RTVjczM5MkRxb1Nka1RQd2RLNjY2QUc2WE9SZGEySDZ2bGVtbkQ5SDhZTjdaTjlyanMzVldMeFY4azd1dXZacTNFVllTLXBXS2MlMjUzRCUyNmZvcmNlQ3VycmVuY3lDaGFuZ2UlM0QxJTI2Zm9yY2VMYW5ndWFnZUNoYW5nZSUzRDElMjZob3RlbElkJTNEMTIwODkzNTM1JTI2bGFiZWwlM0RzcmMlMjUzRHNreXNjYW5uZXIlMjUyNnVjb3VudHJ5JTI1M0RQSCUyNTI2dWRldmljZSUyNTNEbW9iaWxlJTI1MjZob3RlbCUyNTNEMTIwODkzNTM1JTI1MjZkYXklMjUzRDUlMjUyNm1vbnRoJTI1M0QwMyUyNTI2eWVhciUyNTNEMjAyNiUyNTI2bG9zJTI1M0QxJTI1MjZvZmZlcmlkJTI1M0RvekVMZ2tPN2lEaEklMjUyNnByaWNlJTI1M0QyOTAzLjA0JTI1MjZjdXJyZW5jeSUyNTNEUEhQJTI1MjZ1c2VybGFuZyUyNTNEZW4lMjUyNl90aCUyNTNENTljMGZmMGQxNWVmMGRiMzA2OTU1MjhhNmRmODAxODM3NjA0OWVkYTMwYWVhYzljJTI1MjZkdHMlMjUzRDE3NzI3MjAyMjklMjUyNm9sdXQlMjUzRDE3NzI3MjAyMjYlMjUyNmNhblBheUxhdGVyJTI1M0RmYWxzZSUyNTI2cmVxdWVzdFVzZXJHcm91cCUyNTNEJTI1MjZvZmZlclVzZXJHcm91cCUyNTNEcHVibGljJTI2bGFuZyUzRGVuJTI2b3RpJTNEUnBSVXRfdG05RjQlMjZwcmVmZXJyZWRSYXRlJTNEMjkwMy4wNCUyNnByb2ZpbGUlM0RyMmQybTcza244JTI2cm9vbXMlM0QxJTI2dXNlckNvdW50cnklM0RQSCUyNnV0bV9jYW1wYWlnbiUzRHNreXNjYW5uZXIlMjZ1dG1fbWVkaXVtJTNEY3BjJTI2dXRtX3NvdXJjZSUzRHNreXNjYW5uZXIifQ%3D%3D&amp;utid=d197377c-e580-97d4-5827-956732b6348b&amp;tm_stars=3&amp;client_id=skyscanner_app&amp;price_policy=2&amp;pre_redirect_id=ce7e28fa-0616-6d9f-ca92-f58425af5bc7&amp;tm_city_code=CEBP&amp;max_price=4355&amp;guests=1&amp;request_id=ce7e28fa-0616-6d9f-ca92-f58425af5bc7&amp;tm_country_code=PH</t>
  </si>
  <si>
    <t>www.skyscanner.com.ph/hotel_deeplink/4.0/PH/en-US/PHP/h_h1/217968254/2026-03-05/2026-03-06/hotel/hotel/hotels?legacy_provider_id=927111&amp;rooms=1&amp;closed_user_group=mobile&amp;hb_data=qEKnjdKkZ4uv-bZR0IqZfa2APujif5L4n2XPxKmZzTIVCwxh4K91bADwKII9VrEtE-Tx6PHvba35zwOm7u9IRbb1lGD4dkcYQvIaV-tuQzHuslMI2-dkGkFrJXKdY98PmthmIvjUELhYCfcTwJV7ApeyvtufRm--vOYNQN37ahaSxfY24XBa_5UbAXoSORr-cpIMKWtuZYKACsWDx0wE5-9Uuwa8yJM6m8pehiSq71skU9rqYuxx8_m9lt33xuC4UnvJOJ8MfxzI1HyUuzY2wnDsSv0%3D&amp;q_datetime_utc=2026-03-05T14%3A46%3A37&amp;ticket_price=3241&amp;quote_id=-8195165246616483828&amp;utid_state=1&amp;channel=iphone&amp;price_without_closed_user_group=9404&amp;tm_place_name=Cebu&amp;deeplink_data=eyJmaWVsZHMiOnsic2lnbmF0dXJlIjoiNDVhYjRkYTU5MjFjOGY1M2YxYjdlNzY0MmQ1OTJlYzMifSwidXJsIjoiaHR0cHM6Ly9waC5ob3RlbHMuY29tL0hvdGVsLVNlYXJjaD90cGlkPTMyMTQmbXBlPTE3NzI3MjE2NjgmZW5kRGF0ZT0yMDI2LTAzLTA2JmFkdWx0cz0xJmxvY2FsZT1lbl9QSCZjaGlkPTgzNmI1YmQ1LTEzMjUtNGExYy1hM2IxLTYxODkwNjYyY2EwMiZlYXBpZD00NCZtY3RjPTMmc3RhcnREYXRlPTIwMjYtMDMtMDUmbXBkPVBIUCZtcG49MzIzODg2NzE2JmN1cnJlbmN5PVBIUCZyYXRlcGxhbmlkPTQwNzM2MTQ0MyZtcG09MjQmbXBwPTEmbXBvPUVDJnNlbGVjdGVkPTU0NDgwMTY0Jm1wYj02MDAuNjAmbXBxPTI5MDQuMDAmbXBhPTI2NDAuMDAifQ%3D%3D&amp;utid=bc4d6558-598a-907a-e2c6-7eb5e80732fa&amp;tm_stars=3&amp;client_id=skyscanner_app&amp;price_policy=2&amp;pre_redirect_id=0decf162-20b8-13c5-0ad4-2d8e71cc4e65&amp;tm_city_code=CEBP&amp;max_price=3547&amp;guests=1&amp;request_id=0decf162-20b8-13c5-0ad4-2d8e71cc4e65&amp;tm_country_code=PH</t>
  </si>
  <si>
    <t>www.skyscanner.com.ph/hotel_deeplink/4.0/PH/en-US/PHP/h_ad/47041494/2026-03-05/2026-03-06/hotel/hotel/hotels?legacy_provider_id=22&amp;rooms=1&amp;closed_user_group=general&amp;hb_data=axdEkCA4bMTHPo8ns87u1bHaGLkRy8KxBARu-ssyXg8i_znNIkFLEFeLx7hnXuytyic92Raj3agk0qjcqnRQDG6NbppSlpvhipSG0EDC_chb1rN860pA2AiFleGMII3DmQ45WMH_BukDiZDfwtcII4ahMcpJhWV4CCYsJACcg3Lcy2xT0DysmzWBPLNIbgpS1KqjeELpK_dRHmEPJtC6PerlMCKPt_CCBKxd2mE1caS4R7j6_AZcbnl-a98zaPS2s9UnNSe-KDR-P5Keknk8eE_hiiSnSzTncIX09nxZOtmYzPTVwP8wufPzYpsXwRh1bbw29QCTpzBWo6GxF74Xut-uBK67QzQk7R1op_9eR3DDcRcSvR6TGyg_vKd4PK6QGbcIM0EHi8uMtnyoFvOUyc3075xehGMa47movA5ry2Qdjns%3D&amp;q_datetime_utc=2026-03-05T14%3A46%3A37&amp;ticket_price=1916&amp;quote_id=5119206545040274275&amp;utid_state=1&amp;channel=iphone&amp;price_without_closed_user_group=5578&amp;tm_place_name=Cebu&amp;deeplink_data=eyJmaWVsZHMiOnsic2lnbmF0dXJlIjoiNTkxNjllYzc1MGMxNDAwZjk5NDllOTE0MmRiZWE2MWMifSwidXJsIjoiaHR0cHM6Ly93d3cuYWdvZGEuY29tL3BhcnRuZXJzL3BhcnRuZXJzZWFyY2guYXNweD9jaWQ9MTg0NjM4MyZoaWQ9MTQ4NzU2JmN1cnJlbmN5PVBIUCZjaGVja2luPTIwMjYtMDMtMDUmY2hlY2tvdXQ9MjAyNi0wMy0wNiZOdW1iZXJvZkFkdWx0cz0xJk51bWJlcm9mQ2hpbGRyZW49MCZSb29tcz0xJm1jaWQ9MzMyJm1hc3RlclJvb21JZD0zMDY0NDA3Jm1wdD1NblZqZEhwcGFWcFRNalJXWWtOVFJXbERTWE5JVVRKS1UxWmhWVXM0WjNkUU5HaDJhRlJhYWxNclRFSXlOMUU1T1ZkTFIyTkdhR28wUm5SVGJrSTFPWFIwUWxOaVpYQlhaMVpJVkEmVG90YWxQcmljZT0xOTE2LjA1JlRvdGFsVGF4PTE4MC4yOSZUb3RhbEZlZT0xNjUuMjMmVG90YWxTdXJjaGFyZ2U9MCZtY3VyPVBIUCJ9&amp;utid=7b055b93-4726-14ce-221e-f3c8ed05c915&amp;tm_stars=3&amp;client_id=skyscanner_app&amp;price_policy=2&amp;pre_redirect_id=434297ca-993f-76a8-d4f7-3da434c8ad16&amp;tm_city_code=CEBP&amp;max_price=1916&amp;guests=1&amp;request_id=434297ca-993f-76a8-d4f7-3da434c8ad16&amp;tm_country_code=PH</t>
  </si>
  <si>
    <t>www.skyscanner.com.ph/hotel_deeplink/4.0/PH/en-US/PHP/h_bc/178962686/2026-03-05/2026-03-06/hotel/hotel/hotels?legacy_provider_id=13&amp;rooms=1&amp;closed_user_group=apps&amp;hb_data=rIXwtg8n5phwJEdEHf2jYqyyXr0OVZc2ucO0zm9ICLXJZQmhn2Q_4ghUdIFSccqJhitRHGnESvZzo6qzKtWY47H-kgAs9ILL2N-d34Rn1HxhV-XXsOMhnWD2PkT08jF_mM8Adh44oHPyvq-kO9fpqJR1aPPANAVlhF6BsKjYp6Fxq0POWbLd8CuroMSO7FVePFcWmshfBcD4RggPjHRcS0l6pBFDJth0doD321Z2WybxkZPFZe_OWAmmxPQb3CDHS_aTSgTbfcbcKcCDHckpcj2ldiZTyj0X6y9k9kL8e01p1ENJlMaMZtE2qBhOrDb8aNi78sm97lZUavYOa7IoxK4F_dqgf25VcJOobEenlJyAz04JWGdTxEiZWQJZ15cggooKJbCMUfQ05ACsYbEScFea5Pw2k2dUeSUQxW67CgQ2zmGkNBE%3D&amp;q_datetime_utc=2026-03-05T14%3A46%3A38&amp;ticket_price=1813&amp;quote_id=2734322337607032788&amp;utid_state=1&amp;channel=iphone&amp;price_without_closed_user_group=2209&amp;tm_place_name=Cebu&amp;deeplink_data=eyJmaWVsZHMiOnsic2lnbmF0dXJlIjoiYTA2OWIwYjJmOWM4ZDIzOWU4YmE4YWU3OTU3MzRhYTciLCJibG9ja19pZCI6IjMwMjczMDQwNV8zMzg0MzkzMDVfMl8wXzBfNDQyNzM1In19&amp;utid=f1be0ced-aaa3-adb0-abe4-219026502959&amp;tm_stars=0&amp;client_id=skyscanner_app&amp;price_policy=2&amp;pre_redirect_id=4f1989b8-c2af-483c-0169-283fe4851b7d&amp;tm_city_code=CEBP&amp;max_price=1813&amp;guests=1&amp;request_id=4f1989b8-c2af-483c-0169-283fe4851b7d&amp;tm_country_code=PH</t>
  </si>
  <si>
    <t>www.skyscanner.com.ph/hotel_deeplink/4.0/PH/en-US/PHP/h_bc/129282013/2026-03-05/2026-03-06/hotel/hotel/hotels?legacy_provider_id=13&amp;rooms=1&amp;closed_user_group=general&amp;hb_data=fVpqczlcKjoFbCsDUSNe1w-mCZBLlvS02s-PFjHgnRHPyNNrZF0pvAojdSPeZzihfoLvzJ9Kec0S3DP7OuF1w0kEM0v-VEQvWgo7ylCDLTUNEEeLDA0yOObK2RRIfBVLyM_jYA1UEL7N5VjbAu7ozJP4qfHKea8Eth-LABK4gJDPEy8LfdNHKXORkMaKkdsNtYsepDXiLGu1qKk2q-NvIhrFJns1NmkPWVr8WwLBbUNc237rSjjvj2R2fqLo6nxBUY05Mo7W68k6gLZ8FQvJ9uf8vYzIN7GeoSXcLaWP-LcQz3K3qJ7g5RrhZjpU7eQ9iYlb19Kii-gpPagAD-mVGWD2VhVQApKAwhQYkToo89k-N5NgrtHT_izlOltyq3fj8352coN9UwsE56b-LdjGq7LPYUga62VkXBS0V-VCnWMzl3wNKmk%3D&amp;q_datetime_utc=2026-03-05T14%3A46%3A38&amp;ticket_price=1579&amp;quote_id=331138463818868343&amp;utid_state=1&amp;channel=iphone&amp;price_without_closed_user_group=1783&amp;tm_place_name=Cebu&amp;deeplink_data=eyJmaWVsZHMiOnsic2lnbmF0dXJlIjoiNzE2OTk3MTc1ZTU1YzQ2MjQ2YWUwYzkyNWY0MTYyNzciLCJibG9ja19pZCI6InYxX0NnRXRFTXdDR2lnS0hUSXdNall0TURNdE1EVlVNREE2TURBNk1EQXVNREF3S3pBM09qQXdFQUVZM3dFb0FUZ0JJZ0lJQVE9PV9DaUFJdEx6MkN4QUNJR3dvMHAvQ0ZUQUNTZ3N3UkRFd01GQmZNVEF3VUZDWUJSSUNDQUVhQkNnQ01BRWlCQWdDR0FJPSJ9fQ%3D%3D&amp;utid=f55115c6-b72e-7483-dc20-a1356ff9f339&amp;tm_stars=2&amp;client_id=skyscanner_app&amp;price_policy=2&amp;pre_redirect_id=53069d93-2e09-4682-cc99-e27ad26ba94e&amp;tm_city_code=CEBP&amp;max_price=3345&amp;guests=1&amp;request_id=53069d93-2e09-4682-cc99-e27ad26ba94e&amp;tm_country_code=PH</t>
  </si>
  <si>
    <t>www.skyscanner.com.ph/hotel_deeplink/4.0/PH/en-US/PHP/h_ct/46980237/2026-03-03/2026-03-04/hotel/hotel/hotels?legacy_provider_id=31&amp;rooms=1&amp;closed_user_group=general&amp;hb_data=T1Zx8MjgxtzoE94qSRqr5tICm_PhGsZqC_It4cuTY5JloZ9pev_5r4lpb-Z5qoL1T9kGutHXvv6W3LzCE5QFSQuDLkLUtfuGmQkoNY8jPI0rI6tSdBVf1uO1nLeqxxKZ8mlO2JRi-RIkKHGD2f4FoI_Ayj-R88u_DlCTZDDixIql-zvogsjZWyhVm0Mtgz9YE_mSmdz5XDHQxZNXmdkjNdW93TZDKMFr2pIbG0e9uG4rnoRu6PO3XmZbg60iwOFsD8q8wjL5Uqb9qet6_ZMGdwAm2NlplhA4pGzNEl6YaSexUD5fzV7NA94QX9kq81RnHX3FPF_hyKKb-w9BIbjr9MTB0VIB1e5rWU37woUqgZB3GXqlEiOeVN0kKfGUgomqg3cirPNGh03MNavnamkUFvdYuEXF8NBoNbs67aEWWg%3D%3D&amp;q_datetime_utc=2026-03-03T09%3A38%3A24&amp;ticket_price=3700&amp;quote_id=4874122481972650006&amp;utid_state=1&amp;channel=iphone&amp;price_without_closed_user_group=5500&amp;tm_place_name=Cebu&amp;deeplink_data=eyJmaWVsZHMiOnsic2lnbmF0dXJlIjoiYjY1MTIzMDRmYmMwOTAwNDhhZmZiZjYyMGViOGY0NzQifSwidXJsIjoiaHR0cHM6Ly9waC50cmlwLmNvbS9ob3RlbHMvcmVkaXJlY3Q%2FaG90ZWxpZD0xNTI1NzYzJmNpdHk9MzU4MzEmQWxsaWFuY2VpZD0xMjYwNyZzaWQ9ODg4ODMyJmNoZWNraW49MjAyNi0wMy0wMyZjaGVja291dD0yMDI2LTAzLTA0JnNob3BwaW5naWQ9MzU4ZDhjMzVhMzI2NDA1YmFiOTIzNTdkMjQzZmQ2ZjgmYWR1bHQ9MSZjaGlsZHJlbj0wJmFnZXM9Jmxhbmd1YWdlPWVucGgmbG9jYWxlPWVuX1BIJnJvb21pZD02NzIyMTk2MDYmc3dpZD0wJnBheT1QUCZmZ3Q9MSZjcm49MSZjdXJyPVBIUCZ3a3A9MSZzdGFuZD1INHNJQUFBQUFBQUFfd0QtQUFIX0Nsd0tBaGdCRWdRSUFSQUFHbEFJMW9QRndBSVlBREFBT0pFU21BR0RrRjJvQVFHNEFRTEFBUUxSQWRlamNEMkttYWhBNFFHYW1abVptZWVzUU9nQi1hbnZoQUdJQWlDSkJBQUFBQUFBQUFBQW9BUUFvUVZtWm1abVpyQ3RRQm9nTXpVNFpEaGpNelZoTXpJMk5EQTFZbUZpT1RJek5UZGtNalF6Wm1RMlpqZ2dCQ2p3MUpyTkJrZ0JVZ1ppTkRabFpUVmFIQW9EVUVoUUVmSDBTbG1HT0w0X0dnTlFTRkFoOGZSS1dZWTR2ajlpQldWdVgxQklhTG9VY0FGNEFJb0JCMGdCZUFESUFRR3FBUWNLQXpBeU1oQUM4Z0VpTXpVNFpEaGpNelZoTXpJMk5EQTFZbUZpT1RJek5UZGtNalF6Wm1RMlpqaGZNSklDQVRTYUFnQUFBQURfX3dFQUFQX184RldIQlA0QUFBQSJ9&amp;utid=97007700-752c-9dd1-1c20-b86f238b0cd5&amp;tm_stars=3&amp;client_id=skyscanner_app&amp;redirect_delay=1000&amp;price_policy=2&amp;pre_redirect_id=3132b821-57b9-180e-8923-5bf1d0174615&amp;tm_city_code=CEBP&amp;max_price=7606&amp;guests=1&amp;request_id=3132b821-57b9-180e-8923-5bf1d0174615&amp;tm_country_code=PH</t>
  </si>
  <si>
    <t>www.skyscanner.com.ph/hotel_deeplink/4.0/PH/en-US/PHP/h_bc/115481130/2026-03-05/2026-03-06/hotel/hotel/hotels?legacy_provider_id=13&amp;rooms=1&amp;closed_user_group=general&amp;hb_data=-dF6Z1bMpC8Ug71CgfxaCHbzXaEZf7LBsrL8GVtWzSyQiIfW0wFs2B76zSS0gEMWWutGZTxusXhsKKitYS80TFFn8d7bQQGq5fbAJs-8QhG2wLeBdBKrdHlSNIYZYIZHgzbUgwDKAh5WxRlHjfM08zq27Tttx_Qq1QOESbsuF5smU8ldUyXEzd7EUQmm0rm-vuOGL7kO4hqWgPLwbddOpcuPI6l7zZije3OBVn7Xv75tyNGaT9f49de9tneBeHLqSH6Thb5ZEcITT1OvPHR2yHUi165kIBtbgVXoha48Mse9yoH98bJJ11IvE6bVXS5slh2J4JSi0ZZV8zS6_9Pvn3uP4LJUDTSUxdy9T0uYXezdEzVqGieZU-HXGm8oKRbkr2y8LG4S_SaNR6tH_X8dmhS15FK5kNLpCI7ZCaO1mUDNjrpImTA%3D&amp;q_datetime_utc=2026-03-05T14%3A47%3A53&amp;ticket_price=3973&amp;quote_id=-4634509785085226130&amp;utid_state=1&amp;channel=iphone&amp;price_without_closed_user_group=7680&amp;tm_place_name=Cebu&amp;deeplink_data=eyJmaWVsZHMiOnsic2lnbmF0dXJlIjoiMDE3NmNmMjQxMzEyMmY4N2EzNTMxYzM4NmNhOGQzODkiLCJibG9ja19pZCI6InYxX0NnRXRFSnpjQVJvb0NoMHlNREkyTFRBekxUQTFWREF3T2pBd09qQXdMakF3TUNzd056b3dNQkFCR044QktBRTRBU0lDQ0FFPV9Da2NJa0xpTjN3UVFBaUFDTUFKQUFVb05NelkxUkRFd01GQmZNVEF3VUZDNHVBTjZKR1UzT1RJeE1EVmxMVFZqWm1NdE1qUTBaUzFqTkRVMExUUTRaRGM0WTJNeE1UaGtaQklDQ0FFYUJoZ0JLQUl3QVNJRUNBSVlBZz09In19&amp;utid=693b3b7c-45c1-94f6-6762-854799ad88f1&amp;tm_stars=4&amp;client_id=skyscanner_app&amp;price_policy=2&amp;pre_redirect_id=27645349-b56e-d7c3-9253-2e9885f3a555&amp;tm_city_code=CEBP&amp;max_price=4725&amp;guests=1&amp;request_id=27645349-b56e-d7c3-9253-2e9885f3a555&amp;tm_country_code=PH</t>
  </si>
  <si>
    <t>www.skyscanner.com.ph/hotel_deeplink/4.0/PH/en-US/PHP/h_bc/222423391/2026-03-03/2026-03-04/hotel/hotel/hotels?legacy_provider_id=13&amp;rooms=1&amp;closed_user_group=apps&amp;hb_data=IXDh507RlOXA99vwJ9dP4v5-xETeAxeIneWlrFl0j3CCBTfMr5kd7Oda9zrub1idkwo2jNYpXRuOYHnJXxygOCaqrS3-DwVRruYZundfkBQHJtXc958eyLByCCS5_FkwkbV1RMLcu0QFi5PXQa7hO3AxzKKZA3_4eXaCDtu_TmndT_3zXhK3mtBaWSqiiaJ76HrmFCb8ZhqHXZOjRZf9xmVWJEHbA8HF249hMeWc_nxJVVU7IgFxYHJNsRGFRrk7rUUZnW_mpYJLk6qQya5nrIJ6qdaOqOG9k6-65UHJCJR3JcN8NIBTBmqZOny2oTKvQtlRLntI0U6wkWDTdOmqNAcEoLFEIyOAc56LB_OFXcXv7qTSlcZZgMXmSLed2NhZDlvUdk3xo-icT_ci8wbDuTn5f-t2gsf0TXsywNURmDKHBWs%3D&amp;q_datetime_utc=2026-03-03T09%3A39%3A26&amp;ticket_price=1895&amp;quote_id=43810755319107650&amp;utid_state=1&amp;channel=iphone&amp;price_without_closed_user_group=2495&amp;tm_place_name=Cebu&amp;deeplink_data=eyJmaWVsZHMiOnsic2lnbmF0dXJlIjoiM2M1YzUxODUxOGYwZmJhMDZkNjRlYzI5ZTg0MDllOGYiLCJibG9ja19pZCI6IjEzMDQwNTY2MDFfNDAzMjY3OTEwXzFfMF8wIn19&amp;utid=ac4c1c4e-e64c-b38c-1147-1193ffa99cc8&amp;tm_stars=0&amp;client_id=skyscanner_app&amp;redirect_delay=1000&amp;price_policy=2&amp;pre_redirect_id=3080c3fc-82f8-58cf-6b8f-3a0550807967&amp;tm_city_code=CEBP&amp;max_price=1895&amp;guests=1&amp;request_id=3080c3fc-82f8-58cf-6b8f-3a0550807967&amp;tm_country_code=PH</t>
  </si>
  <si>
    <t>www.skyscanner.com.ph/hotel_deeplink/4.0/PH/en-US/PHP/h_ad/205053012/2026-03-03/2026-03-04/hotel/hotel/hotels?legacy_provider_id=22&amp;rooms=1&amp;closed_user_group=general&amp;hb_data=MISSCHVy9OWryUrSsXjOrQ5s5T5NTAs89KTx18HlMuDg6IfPUNYFPQqmQNI3lskdv1bHmHC5vtNWavsCyibAQqb54SQla_TAeLNYA8g-5GkTSvZj63pL261n-huChk302ax52toO-2HmSU9-mvIfZD8yTQYVrNQNyDFNKadUKd1v75sJh0Ari0VMETZQKpqhF7F8cXAdAZUIuZp5dbuKnUeBFZVlAUHSMXdaYxS5XQA6GfKb2gr3910X6McTRImLd2L1_bPfkXMz1-hbGfC5HJx8ztMss3n0DCcwm6ZxPyjX1EwpryiX-wSryICz84b5-78z3zCrCkmkxg9gb5oY3YzxQLtc4_sTIKH0Vo0vMbKp0mg06zXOSvNP0wgJmealBD4vKCpKH-bjtAEjIWnw6rTIDEkhhoGt8rqYN0NRxYYm&amp;q_datetime_utc=2026-03-03T09%3A38%3A26&amp;ticket_price=2298&amp;quote_id=5901996261316658701&amp;utid_state=1&amp;channel=iphone&amp;price_without_closed_user_group=6415&amp;tm_place_name=Cebu&amp;deeplink_data=eyJmaWVsZHMiOnsic2lnbmF0dXJlIjoiZmU1ODNlODE2MDMzYmI1M2Q2NjlmZmI0MzQwYmZlNWQifSwidXJsIjoiaHR0cHM6Ly93d3cuYWdvZGEuY29tL3BhcnRuZXJzL3BhcnRuZXJzZWFyY2guYXNweD9jaWQ9MTg0NjM4MyZoaWQ9MjI2Njg2NzgmY3VycmVuY3k9UEhQJmNoZWNraW49MjAyNi0wMy0wMyZjaGVja291dD0yMDI2LTAzLTA0Jk51bWJlcm9mQWR1bHRzPTEmTnVtYmVyb2ZDaGlsZHJlbj0wJlJvb21zPTEmbWNpZD0yODA4OCZtYXN0ZXJSb29tSWQ9MzE0NDA0NzY2Jm1wdD1WQzkxVEd0WlJubFVaMWROTm1ZdlpTczBXbTR5VUZoV015dEZNVkptTUZrMlZWaG5OMWRRZGtZMlZGcHVOWFZyTDI1RlFpOVpSbXRRTWk5Mk9HcFViRVIxTHpkelR6SXdjeXRRVTBaTmFrZyZUb3RhbFByaWNlPTIyOTguNDYmVG90YWxUYXg9MjU5LjkyJlRvdGFsRmVlPTAuMDAmVG90YWxTdXJjaGFyZ2U9MCZtY3VyPVBIUCJ9&amp;utid=b32f3f1b-6269-b643-885e-69f9b51ea879&amp;tm_stars=3&amp;client_id=skyscanner_app&amp;redirect_delay=1000&amp;price_policy=2&amp;pre_redirect_id=fb4c3bf6-630f-86b8-489f-7fe88eade785&amp;tm_city_code=CEBP&amp;max_price=4247&amp;guests=1&amp;request_id=fb4c3bf6-630f-86b8-489f-7fe88eade785&amp;tm_country_code=PH</t>
  </si>
  <si>
    <t>www.skyscanner.com.ph/hotel_deeplink/4.0/PH/en-US/PHP/h_xp/134679883/2026-03-05/2026-03-06/hotel/hotel/hotels?legacy_provider_id=1&amp;rooms=1&amp;closed_user_group=mobile&amp;hb_data=vDyFSFIZYh7RVOkULo5AHyzS4BYXOaLtHA0JvIEOrsm5fb87pI2fp15BqH1tUDuVafhDzciCKVRzjIsgKeq67PYlHIo6m4hWLWpAbkwqoMiHW-ZIhpLvOefbKceV6CrOMwb78kY2jGwrLfc-MvQp1-3GdtrxawrBRQJCF0yiS4uBPS0NTzRpHdRws3RHNOKqq9aAvThDnOdPOQDDoCrVmX-1QhXkLECX5PVk4xJGRJi97Pp3qDJyp_SuRdEb_5hLM1-rs1GP_eTriQrDWdE-M6tBN04%3D&amp;q_datetime_utc=2026-03-05T14%3A46%3A43&amp;ticket_price=2226&amp;quote_id=1699382637352264881&amp;utid_state=1&amp;channel=iphone&amp;price_without_closed_user_group=2968&amp;tm_place_name=Cebu&amp;deeplink_data=eyJmaWVsZHMiOnsic2lnbmF0dXJlIjoiNzEzMTNmM2JlZDhlYzk5MTE3Yzc4NDg3Mzc4YmU5Y2YifSwidXJsIjoiaHR0cHM6Ly93d3cuZXhwZWRpYS5jb20ucGgvSG90ZWwtU2VhcmNoP3RwaWQ9NjgmbXBlPTE3NzI3MjAyMjUmZW5kRGF0ZT0yMDI2LTAzLTA2JmFkdWx0cz0xJmxvY2FsZT1lbl9VUyZjaGlkPWQ5NTBhNDE5LTliOTEtNGMxMy04Yjg0LTRhYmNiNzFmNzQ2ZSZlYXBpZD00NjIzMCZtY3RjPTMmc3RhcnREYXRlPTIwMjYtMDMtMDUmbXBkPUdCUCZtcG49MjAwMjQ1NDg0JmN1cnJlbmN5PUdCUCZyYXRlcGxhbmlkPTIyODEzOTM2NSZtcG09MjQmbXBwPTEmbXBvPUVDJnNlbGVjdGVkPTQ2OTE5MzYmbXBiPTMuMDYmbXBxPTI1LjQ4Jm1wYT0yNS40OCJ9&amp;utid=975d305f-cf96-13d2-5f11-ed8b54812ac2&amp;tm_stars=3&amp;client_id=skyscanner_app&amp;price_policy=2&amp;pre_redirect_id=600e4f21-d54b-0122-cc4a-448bec5b3407&amp;tm_city_code=CEBP&amp;max_price=2234&amp;guests=1&amp;request_id=600e4f21-d54b-0122-cc4a-448bec5b3407&amp;tm_country_code=PH</t>
  </si>
  <si>
    <t>www.skyscanner.com.ph/hotel_deeplink/4.0/PH/en-US/PHP/h_bc/212934083/2026-03-05/2026-03-06/hotel/hotel/hotels?legacy_provider_id=13&amp;rooms=1&amp;closed_user_group=apps&amp;hb_data=1Qgg6v1LEBc22ps4hj2Sbp39CgHvF5gofCiuZ6Omkij-HKI4hJAylaI0igafls3Z69wIm5MGiMUKNX944EAS4mssXKBrjqwodrhHH7OVCxm2hGbwZ3eJvu62lLPjLW5-zVPqy53k3jHXG-O8ApEgZ5QboYgls_YPbw9Q3wwKUunPqqm_Ng3ao9jx50CwdXqBNT3TzMvHyVqFr1Ok5RF7JhOeppvk0m_IxrpA2TQI-_UlyN9Qik7nXdZTzr81riFwryYFuYFra8TWLYd2S0ffUkp8sR-YqAqxyNEjHG5E1rFnddpH7n_z4HIHOWtRrHswaXB7yp4dsECGv-EsJgzqmzuT9FJaqza6j09zztQPFna0azsjCroCmv74ZN_rkdehU2-oy3u8aWlvB4yYZuJPMKBxatvplQpmezUC-6-728d6Ipeic0Q%3D&amp;q_datetime_utc=2026-03-05T14%3A46%3A42&amp;ticket_price=1376&amp;quote_id=-5405563988920932201&amp;utid_state=1&amp;channel=iphone&amp;price_without_closed_user_group=1841&amp;tm_place_name=Cebu&amp;deeplink_data=eyJmaWVsZHMiOnsic2lnbmF0dXJlIjoiOWQ3YTZlMTgwOGJiZjFmNmUzMDFhYzJhMTIxZDllN2EiLCJibG9ja19pZCI6IjEwNzg0NDU0MDFfMzg4MDUxMTYzXzJfMF8wIn19&amp;utid=8df23532-71ab-cbd9-dedb-9f3c8bbea71f&amp;tm_stars=0&amp;client_id=skyscanner_app&amp;price_policy=2&amp;pre_redirect_id=14a692b5-05e0-4578-c98f-bc9144d18abc&amp;tm_city_code=CEBP&amp;max_price=1511&amp;guests=1&amp;request_id=14a692b5-05e0-4578-c98f-bc9144d18abc&amp;tm_country_code=PH</t>
  </si>
  <si>
    <t>Cebu R Hotel Capitol</t>
  </si>
  <si>
    <t>www.skyscanner.com.ph/hotel_deeplink/4.0/PH/en-US/PHP/h_ad/137726438/2026-03-03/2026-03-04/hotel/hotel/hotels?legacy_provider_id=22&amp;rooms=1&amp;closed_user_group=general&amp;hb_data=D5aKtIwbIH2PfEp8desMmlNcFZX_8opyHqUAOGjWJ-sMe_xm9bwZtbRDGuCfHwJuXT_fFjUNd0kNnoe7mZbq0ged0gvVcvuDaHWbN4akMaEi1wCxmfpqXOaJORJppJkDLCeSf9QNKOFlyS_DwHnMEOSPKzyBhzJPqtijMw__U1NfpI64isiYe_tAmA9pxlFeocheuRCcEMdNxHEOBbJ3nWS2ZJbx4kTAPr32ZGx5l934D9WIGifyY0SXf3PmKLXcEN5Dt79zefThM_V5rzJIFNQgokFf7C0DOkDTUb9QNjbeF-XZmhtbgSR-GCtqfr-e-C4xyVgxPj8NEhr4DtgBW7PSoKwM5YVHLRSQ47SUagzmhn8Si1sMtF10N7XwnaSQpr9U0ivL5-LE3hZsG1SuBNw3tiPmAsXaaUiefFNtAgXn&amp;q_datetime_utc=2026-03-03T09%3A38%3A29&amp;ticket_price=1125&amp;quote_id=-1638581097378119250&amp;utid_state=1&amp;channel=iphone&amp;price_without_closed_user_group=3747&amp;tm_place_name=Cebu&amp;deeplink_data=eyJmaWVsZHMiOnsic2lnbmF0dXJlIjoiMTdlMDgzMzgyY2RhYzVlODBkMjY5MTRkY2U5YTc3MzcifSwidXJsIjoiaHR0cHM6Ly93d3cuYWdvZGEuY29tL3BhcnRuZXJzL3BhcnRuZXJzZWFyY2guYXNweD9jaWQ9MTg0NjM4MyZoaWQ9MTc0NDY1JmN1cnJlbmN5PVBIUCZjaGVja2luPTIwMjYtMDMtMDMmY2hlY2tvdXQ9MjAyNi0wMy0wNCZOdW1iZXJvZkFkdWx0cz0xJk51bWJlcm9mQ2hpbGRyZW49MCZSb29tcz0xJm1jaWQ9Mjc5ODImbWFzdGVyUm9vbUlkPTMwNzg1ODkmbXB0PVFWUTFSSGt4VWxWYVdIQjVkRGgzYzB4YU1XZFdSbFIzYzJoUGNGWjNRVW8wTlUxTmNEbHFjQ3R2Ym1ORFNqZHVUa3BCVjNvMFRWVklhelIxY0V0a056Sk9NMGs1TkZOT2JHWnlUV3RyVlQwJlRvdGFsUHJpY2U9MTEyNS4yMyZUb3RhbFRheD0xMDUuMzImVG90YWxGZWU9OTcuNTkmVG90YWxTdXJjaGFyZ2U9MCZtY3VyPVBIUCJ9&amp;utid=e03d01c0-c57f-c6ea-0e40-d16aafe47a55&amp;tm_stars=3&amp;client_id=skyscanner_app&amp;redirect_delay=1000&amp;price_policy=2&amp;pre_redirect_id=3224785b-6048-c77b-66ad-83f500d6b8e9&amp;tm_city_code=CEBP&amp;max_price=2658&amp;guests=1&amp;request_id=3224785b-6048-c77b-66ad-83f500d6b8e9&amp;tm_country_code=PH</t>
  </si>
  <si>
    <t>10.31534, 123.89003</t>
  </si>
  <si>
    <t>Don Mariano Cui Street, Santa Cruz, Camputhaw, Cebu City, Central Visayas, 6000, Philippines</t>
  </si>
  <si>
    <t>With a stay at Cebu R Hotel - Capitol, you'll be centrally located in Cebu City, within a 5-minute drive of Colon Street and Ayala Center. This hotel is 2.4 mi (3.9 km) from SM City Cebu and 1.8 mi (2.9 km) from Waterfront Cebu City Casino.
Make use of convenient amenities such as complimentary wireless internet access, tour/ticket assistance, and a reception hall.
Enjoy a meal at the restaurant, or stay in and take advantage of the hotel's room service (during limited hours). Local cuisine breakfasts are available daily from 6:00 AM to 10:00 AM for a fee.
Featured amenities include a 24-hour business center, complimentary newspapers in the lobby, and dry cleaning/laundry services. A bus station shuttle is provided at no charge (available 24 hours), and free self parking is available onsite.
Make yourself at home in one of the 31 air-conditioned rooms featuring refrigerators and minibars. LCD televisions with cable programming provide entertainment, while complimentary wireless internet access keeps you connected. Private bathrooms with showers feature complimentary toiletries and hair dryers. Conveniences include phones, as well as safes and desks.</t>
  </si>
  <si>
    <t>Honey Hunt House</t>
  </si>
  <si>
    <t>www.skyscanner.com.ph/hotel_deeplink/4.0/PH/en-US/PHP/h_xp/154530442/2026-03-05/2026-03-06/hotel/hotel/hotels?legacy_provider_id=1&amp;rooms=1&amp;closed_user_group=mobile&amp;hb_data=AneIDW7i5ThH0iGlkrV6DPVMaqmSlthP3ZlekMrwiiWl_vwr8Zy0ycCNlO6mx6UnE2W1TwRQv8_LK6G6nTLnljE0GthzNSHaFJO_rTaTtND6H_CyCjk8KSTq9-68FuE03JoojUyRZ0xJ8ii4W6PONS7yYgBLvVJkiQFQz1xuBsBRfvEUg7CIbxJYsZV7ia5KUGZSsGnI69doAlBknvsZhlIsqo47uGPmf-mCPfgym040zzUI2UY1Z_oKgpU1-57vsXuDRfC9NpdnuP5NEXyAEy6d5VY%3D&amp;q_datetime_utc=2026-03-05T14%3A47%3A57&amp;ticket_price=1927&amp;quote_id=2269032226180137104&amp;utid_state=1&amp;channel=iphone&amp;price_without_closed_user_group=2141&amp;tm_place_name=Cebu&amp;deeplink_data=eyJmaWVsZHMiOnsic2lnbmF0dXJlIjoiN2M1NzZhNGFmY2UyYzVlZTMzYWQ2MTk4ZmQ5M2Q1MTEifSwidXJsIjoiaHR0cHM6Ly93d3cuZXhwZWRpYS5jb20ucGgvSG90ZWwtU2VhcmNoP3RwaWQ9NjgmbXBlPTE3NzI3MjAyMjYmZW5kRGF0ZT0yMDI2LTAzLTA2JmFkdWx0cz0xJmxvY2FsZT1lbl9VUyZjaGlkPTNlNGQxN2RmLTk1OTgtNGYwZi04YTIwLTBiMWQyYjgzZDQzNyZlYXBpZD00NjIzMCZtY3RjPTMmc3RhcnREYXRlPTIwMjYtMDMtMDUmbXBkPUdCUCZtcG49MjAxNjg1MzE5JmN1cnJlbmN5PUdCUCZyYXRlcGxhbmlkPTIwODQwMzg0MSZtcG09MjQmbXBwPTEmbXBvPUVDJnNlbGVjdGVkPTE2MTk1MzQyJm1wYj0yLjY1Jm1wcT0yMi4wNiZtcGE9MjIuMDYifQ%3D%3D&amp;utid=a84e25a0-c03e-5293-2ed2-3e78e4749a68&amp;tm_stars=3&amp;client_id=skyscanner_app&amp;price_policy=2&amp;pre_redirect_id=9fe60115-59ad-fac6-7b83-8c666b31d1e8&amp;tm_city_code=CEBP&amp;max_price=2150&amp;guests=1&amp;request_id=9fe60115-59ad-fac6-7b83-8c666b31d1e8&amp;tm_country_code=PH</t>
  </si>
  <si>
    <t>10.301071, 123.89857</t>
  </si>
  <si>
    <t>Oppa Cafe, Junquera Street, San Antonio, Cebu City, Central Visayas, 6000, Philippines</t>
  </si>
  <si>
    <t>With a stay at Honey Hunt House, you'll be centrally located in Cebu City, within a 5-minute drive of SM City Cebu and SM Seaside City Cebu. This spa guesthouse is 2.2 mi (3.6 km) from Ayala Center and 2.6 mi (4.2 km) from Waterfront Cebu City Casino.
Relax at the full-service spa, where you can enjoy massages. This guesthouse also features complimentary wireless internet access, gift shops/newsstands, and a television in a common area. The shuttle (surcharge) will take you to the nearby beach or shopping center.
Grab a bite from the grocery/convenience store, or stay in and take advantage of the guesthouse's room service (during limited hours).
Featured amenities include a computer station, a 24-hour front desk, and multilingual staff. For a surcharge, guests may use a roundtrip airport shuttle (available 24 hours) and a ferry terminal shuttle.
Make yourself at home in one of the 27 air-conditioned guestrooms. Complimentary wireless internet access keeps you connected, and cable programming is available for your entertainment. Bathrooms have showers and complimentary toiletries. Conveniences include phones, as well as safes and desks.</t>
  </si>
  <si>
    <t>www.skyscanner.com.ph/hotel_deeplink/4.0/PH/en-US/PHP/h_h1/157006617/2026-03-05/2026-03-06/hotel/hotel/hotels?legacy_provider_id=927111&amp;rooms=1&amp;closed_user_group=mobile&amp;hb_data=5tnuRXbhrH2BY4fRXD_H7AZyJQrpuJ1zp5pyMLMxhp9Mik2I5U4MGZTKdSovLF-ncMtCcGDT0xfV3noi9T17kEmizRCSywVeB5ORmrUlmEzKBGP49E4AE9pKHbLJZxbwTsGqj0z0u3-l0RzAwzKdLT5Ad6j5NZQc3FHHzH_9oMFYQydXetl43jB2I1Okt07tePAU_QmnUiGdp5ezRYp4JmUM77vbZWpSJfX-epuSS9AEYOiL6ew3oAmUjAvWciNSdC02MkdWpA3dNIZfOjvhEOb7thg%3D&amp;q_datetime_utc=2026-03-05T14%3A46%3A48&amp;ticket_price=4500&amp;quote_id=90607351166399569&amp;utid_state=1&amp;channel=iphone&amp;price_without_closed_user_group=6000&amp;tm_place_name=Mandaue+City&amp;deeplink_data=eyJmaWVsZHMiOnsic2lnbmF0dXJlIjoiMDc5MTZmZjY4MmZiNDY2Zjg4ZDM2M2MxMDA3ZGQ0M2QifSwidXJsIjoiaHR0cHM6Ly9waC5ob3RlbHMuY29tL0hvdGVsLVNlYXJjaD9tcGQ9UEhQJnRwaWQ9MzIxNCZtcGU9MTc3MjcyMTczOCZlbmREYXRlPTIwMjYtMDMtMDYmYWR1bHRzPTEmbXBuPTIwMjE3MTQ1NCZtcG09MjQmbXBwPTEmbG9jYWxlPWVuX1BIJm1wbz1FQyZjaGlkPWUwZjYyODg5LTBmNTktNDIzZi05MjZkLTAyNzFkZDFkMGI0NSZtcHE9Mzk5MS4xMyZlYXBpZD00NCZtY3RjPTMmY3VycmVuY3k9UEhQJnJhdGVwbGFuaWQ9Mzg3NTM4MzM5JnNlbGVjdGVkPTE5OTE2ODAyJnN0YXJ0RGF0ZT0yMDI2LTAzLTA1Jm1wYj01MDguODcmbXBhPTM5OTEuMTMifQ%3D%3D&amp;utid=3f9bcdc0-2590-18f8-1298-678b7940061c&amp;tm_stars=4&amp;client_id=skyscanner_app&amp;price_policy=2&amp;pre_redirect_id=65e239af-bb89-7ba5-c9cd-bdc150d337f3&amp;tm_city_code&amp;max_price=17813&amp;guests=1&amp;request_id=65e239af-bb89-7ba5-c9cd-bdc150d337f3&amp;tm_country_code=PH</t>
  </si>
  <si>
    <t>10.3386, 123.95498</t>
  </si>
  <si>
    <t>Honey's Cosy Staycation Studio Unit at Lahug IT Park With Free Pool Plus Sauna and gym Facilities</t>
  </si>
  <si>
    <t>www.skyscanner.com.ph/hotel_deeplink/4.0/PH/en-US/PHP/h_bc/225626572/2026-03-03/2026-03-04/hotel/hotel/hotels?legacy_provider_id=13&amp;rooms=1&amp;closed_user_group=apps&amp;hb_data=q5p_euGg-Ak52ae-dk6B_XbaMW7CM8WFGd7LwCvjKw4HxwXy9KwwVvmFsWQMeI6ciC0Q7Ip5mjzNkZikUnrtTOpM4oGjmhnPsVpahsJb-cfKP9YvtbHqimWygkAuOFymF5gDPdqWtUq-wO3HoHUCTaU7vdKaCdFJbCjWZxCRTHteg_UYkk9LQ9hb_8fipr6TU8Dt52izD33kJOpi-xQe5QpilzP2ogi50Z7WJw_QQTiC5pbbgmZFmPB6tmaBxOmoINe6P7Jzbqrrsm3yI7wvlfzPXZF_cnKbVTpalhs64cHdNv2rxhRXe0XFUfSXkwWsUzqF8XeoHAGuJCv3KRTwJbn9jHvK4vvk2HwfW_PCcAcAlZgUbq17N_QY4cEZIo_f1GKl1HRz5M1Zl_BV-XmhAWr2XekA7zwu8BddNyce9uPAC4A%3D&amp;q_datetime_utc=2026-03-03T09%3A38%3A34&amp;ticket_price=2570&amp;quote_id=5497733726383858341&amp;utid_state=1&amp;channel=iphone&amp;price_without_closed_user_group=3438&amp;tm_place_name=Cebu&amp;deeplink_data=eyJmaWVsZHMiOnsic2lnbmF0dXJlIjoiMTdjZGFhMWJjN2FlZWNhZmM3MjAzOGU2ZjZjNzUzMzMiLCJibG9ja19pZCI6IjE0NzQ4NzI4MDFfNDE4ODkxMzkwXzBfMF8wIn19&amp;utid=c27e29d7-c8f0-e63e-f657-f8eee410be29&amp;tm_stars=0&amp;client_id=skyscanner_app&amp;redirect_delay=1000&amp;price_policy=2&amp;pre_redirect_id=50072198-add1-06d3-03fe-7c7f26873d41&amp;tm_city_code=CEBP&amp;max_price=2570&amp;guests=1&amp;request_id=50072198-add1-06d3-03fe-7c7f26873d41&amp;tm_country_code=PH</t>
  </si>
  <si>
    <t>10.33185, 123.90357</t>
  </si>
  <si>
    <t>1.9 miles from SM City Cebu in Cebu City, Honey's Cosy staycation studio unit at Lahug IT PARK with free pool plus sauna and gym facilities offers accommodations with access to a sauna. The air-conditioned accommodation is 1.</t>
  </si>
  <si>
    <t>Leope Hotel</t>
  </si>
  <si>
    <t>www.skyscanner.com.ph/hotel_deeplink/4.0/PH/en-US/PHP/h_ad/144768439/2026-03-05/2026-03-06/hotel/hotel/hotels?legacy_provider_id=22&amp;rooms=1&amp;closed_user_group=general&amp;hb_data=Sv8SR2IzgE6rZ1_pdBoKhuL9p8XJG0FwwJ3Alq0nCdHewifRZutXF7FXc_nRdVUJghSzawqd0XuNO9B0asPfbod8233JtthPYb88wSqhYi7IW6lu400OZ_TkELJFn4ytkzvPKo5ea9H_mFo80RkeYByCpr_4Q16DsO7MFq9qO3TnUczFQeJe2r-_h9CB_ltY6mofTx6-hQI8aeqY_AgAuEOduSBzYlOxg9lIDOPFN-ktDNW-L13vCamoHf50OrIVqhmJparS0ms4q7Xq0UFor_KoHqdhcDca5VNWM8lHNken4MNnTFfxZJwu3Y_BGgvZEeOs0JbPXiTN3Fax3gv4po6qKJwNpsCnY0bqszNzYCjYoSNn4g_HrU6qTWo-0wmQQyLdsgNlfyBEzcrOQ8oBbvwSy2fzj1CHUYO1sA2M8q195uM%3D&amp;q_datetime_utc=2026-03-05T14%3A46%3A50&amp;ticket_price=1480&amp;quote_id=4387618436829043481&amp;utid_state=1&amp;channel=iphone&amp;price_without_closed_user_group=1805&amp;tm_place_name=Cebu&amp;deeplink_data=eyJmaWVsZHMiOnsic2lnbmF0dXJlIjoiYjM0NmZhYTU0ZWY3OTU5ZDg3ZWQ2MDQ3OGU5NmVhMmEifSwidXJsIjoiaHR0cHM6Ly93d3cuYWdvZGEuY29tL3BhcnRuZXJzL3BhcnRuZXJzZWFyY2guYXNweD9jaWQ9MTg0NjM4MyZoaWQ9MTYwMjc0OCZjdXJyZW5jeT1QSFAmY2hlY2tpbj0yMDI2LTAzLTA1JmNoZWNrb3V0PTIwMjYtMDMtMDYmTnVtYmVyb2ZBZHVsdHM9MSZOdW1iZXJvZkNoaWxkcmVuPTAmUm9vbXM9MSZtY2lkPTI4MDM3Jm1hc3RlclJvb21JZD05ODc5Nzk5Jm1wdD1UVGRUZDNCemNqWkdRV2xvUTBRNFp6TTRXblZJWTA5WlpHaE9hMlJWZFdoME0zRmtRVzF1UVRNdlUwcGtkbk12TDJ4d1FTOW1lVFJGTVhZMFdUaG5VakEzVFZOS2JsZFZOVlpPTVEmVG90YWxQcmljZT0xNDc5Ljg2JlRvdGFsVGF4PTMxLjkzJlRvdGFsRmVlPTEzOC4zMiZUb3RhbFN1cmNoYXJnZT0wJm1jdXI9UEhQIn0%3D&amp;utid=86d9c7d9-708e-2aa5-168e-b03a4f3e189a&amp;tm_stars=3&amp;client_id=skyscanner_app&amp;price_policy=2&amp;pre_redirect_id=ea1afd52-268a-0fff-bd67-5f5859d73593&amp;tm_city_code=CEBP&amp;max_price=1480&amp;guests=1&amp;request_id=ea1afd52-268a-0fff-bd67-5f5859d73593&amp;tm_country_code=PH</t>
  </si>
  <si>
    <t>10.32565, 123.927645</t>
  </si>
  <si>
    <t>Leope Grand Hotel, M.C. Briones Street, Subangdaku, Mandaue, Central Visayas, 6014, Philippines</t>
  </si>
  <si>
    <t>parking, wifi, elevator, air_conditioning, non-smoking, internet_access, 24-hour_front_desk_service, smoking_areas, massage, multilingual_staff, room_service, express_check-in, express_check-out, restaurant, safe_deposit_box, car_rental, meeting_facilities, banquet_service, television, desk, shower, luggage_storage, photocopier, accessible, fax, wheelchair_accessible, complimentary_bottled_water, wake-up_call</t>
  </si>
  <si>
    <t>Leope Hotel is perfectly located for both business and leisure guests in Cebu. The hotel offers a high standard of service and amenities to suit the individual needs of all travelers. All the necessary facilities, including 24-hour security, daily housekeeping, wi-fi, and taxi service are at hand. Comfortable guestrooms ensure a good night's sleep with some rooms featuring facilities such as closet, toiletries, towels, and private bathroom. Leope Hotel is an excellent choice from which to explore Cebu or to simply relax and rejuvenate.</t>
  </si>
  <si>
    <t>www.skyscanner.com.ph/hotel_deeplink/4.0/PH/en-US/PHP/h_bc/204050957/2026-03-05/2026-03-06/hotel/hotel/hotels?legacy_provider_id=13&amp;rooms=1&amp;closed_user_group=general&amp;hb_data=Tn8LCu6fbB138fsmof7jJFHZaqTreij1o2dqzaRIh_nJF52IoqwzWvOGyZlRFLsQdARAskqGh03bXGd6WqcK2RzhyGVvj9cCvNYMg7UaN0ltXfcbeMY0dBzEYO_HPkK_LFzgIImMgUa00el6NuXBHKStVW6sLjP-kJlyQqnStpYj4dTutmomYHBHTu9v6dxfRUAhe05TwLXeHEKkJsDFkWvfvrca8RnTLvgaiPSbN4dCDklch95e_b1FEqNEg2PNFvbhZs503VjpTKpSzzSjEzOqtq_Thx3uKQiNME2ss4h9hi_ULnqR2NHxTkJCksyO9b405l6tVU6TMP_nSr5lLo3Youk9kQ5CuFxDRpjEPZoivo5U9-RPmk_k-cNNYIAa_y7gknnvtQaJPONDa5STmAxbuzRjZGJswuZcqg1H_vOcfdnEmJk%3D&amp;q_datetime_utc=2026-03-05T14%3A46%3A51&amp;ticket_price=1200&amp;quote_id=5927391636600144234&amp;utid_state=1&amp;channel=iphone&amp;price_without_closed_user_group=3695&amp;tm_place_name=Cebu&amp;deeplink_data=eyJmaWVsZHMiOnsic2lnbmF0dXJlIjoiMDdmODEyMTcwYzU0Y2RiODdkOWNmYTQ2OWUyMDE3OTMiLCJibG9ja19pZCI6InYxX0NnRXRFTXdDR2lnS0hUSXdNall0TURNdE1EVlVNREE2TURBNk1EQXVNREF3S3pBM09qQXdFQUVZM3dFb0FUZ0JJZ0lJQVE9PV9DaVFJMkpYSEJCQUNHUDdaeEFrZ2JDajRsd1l3QWtvTE1FUXhNREJRWHpFd01GQlFtQVVTQWdnQkdnUW9BakFCSWdRSUFoZ0MifX0%3D&amp;utid=915fa1c1-e7eb-56c7-6482-417759965913&amp;tm_stars=2&amp;client_id=skyscanner_app&amp;price_policy=2&amp;pre_redirect_id=b7c5cbc2-708c-8158-225f-1a814c8eed76&amp;tm_city_code=CEBP&amp;max_price=2468&amp;guests=1&amp;request_id=b7c5cbc2-708c-8158-225f-1a814c8eed76&amp;tm_country_code=PH</t>
  </si>
  <si>
    <t>Felix Residences</t>
  </si>
  <si>
    <t>www.skyscanner.com.ph/hotel_deeplink/4.0/PH/en-US/PHP/h_ad/160941697/2026-03-03/2026-03-04/hotel/hotel/hotels?legacy_provider_id=22&amp;rooms=1&amp;closed_user_group=general&amp;hb_data=hHiGkcxXv6_ZaYnB9JnZBLfWt_d3lSJgQi7DTJaJuY7v06Kn4TU0qJxKw3-vXmF5bDymHbzDvey2W5H22jGHuidvpXrM-z0baZ-W6ncrE2Py5xd9o8AHQN7Ysyp9wRy3sjqPijUJ0i4bqtwxExWTP8L2YIA27vLO1pJyV39Lc90sA9ScVOE8V_YGI3FQHKfEIqJu-ySm0vstq9sxvyqY_HeJHEN5WRiStsmVz-jasO-MS0nmwqbd5gOAeay14WYqe6dSr4spohrYOxB6hBGUiBnh-NJum5Vmp1dd8K6UgHZK5YYiC7DGz4MaGp6hXq7GbgtnJEyCLstjYyU5rPRopRP9ICE5fHBnmSO9tAAgI9HAP3YZ6g_hHWF_VGvvQRqawVHuxuqjLE1ELOBFXqtObU3NgST92VNll_GC0ttNK-Kk&amp;q_datetime_utc=2026-03-03T09%3A38%3A37&amp;ticket_price=1620&amp;quote_id=10498477933602143&amp;utid_state=1&amp;channel=iphone&amp;price_without_closed_user_group=1784&amp;tm_place_name=Mandaue+City&amp;deeplink_data=eyJmaWVsZHMiOnsic2lnbmF0dXJlIjoiZTkwN2U3MTA3YWYxZGJhYjQ2OWFiZjE0NDUzMzcwMzEifSwidXJsIjoiaHR0cHM6Ly93d3cuYWdvZGEuY29tL3BhcnRuZXJzL3BhcnRuZXJzZWFyY2guYXNweD9jaWQ9MTg0NjM4MyZoaWQ9MzU5NzYyMyZjdXJyZW5jeT1QSFAmY2hlY2tpbj0yMDI2LTAzLTAzJmNoZWNrb3V0PTIwMjYtMDMtMDQmTnVtYmVyb2ZBZHVsdHM9MSZOdW1iZXJvZkNoaWxkcmVuPTAmUm9vbXM9MSZtY2lkPTMwMzgmbWFzdGVyUm9vbUlkPTIwNjk3MTEzJm1wdD1RelZLZDBZeFlqRnJZa0ZXVVZaV1ptbFZOQ3RpVlZSM1FrUk9aMHBhTHk5cVFuRjVPVE5XUlVSbVVuTkxXRlYyUVc0d015dEJlR2x3UlhOcGJqRkhTMVZJWTNRMVRXOWllbloyY2cmVG90YWxQcmljZT0xNjIwLjAwJlRvdGFsVGF4PTE3My41NyZUb3RhbEZlZT0wLjAwJlRvdGFsU3VyY2hhcmdlPTAmbWN1cj1QSFAifQ%3D%3D&amp;utid=074dda3a-739d-a6ad-f2b3-dc23b430390a&amp;tm_stars=0&amp;client_id=skyscanner_app&amp;redirect_delay=1000&amp;price_policy=2&amp;pre_redirect_id=3b0f2e48-77ea-58b8-a459-973bec1ba02d&amp;tm_city_code&amp;max_price=4050&amp;guests=1&amp;request_id=3b0f2e48-77ea-58b8-a459-973bec1ba02d&amp;tm_country_code=PH</t>
  </si>
  <si>
    <t>10.33452, 123.93861</t>
  </si>
  <si>
    <t>7-Eleven, M.C. Briones Street, Maguikay, Mandaue, Central Visayas, 6014, Philippines</t>
  </si>
  <si>
    <t>Felix Residences offers accommodations in Cebu City, 3 miles from SM City Cebu and 3.1 miles from Ayala Center Cebu. This 2-star condo hotel offers full-day security and a mini-market.</t>
  </si>
  <si>
    <t>Mezzo Hotel</t>
  </si>
  <si>
    <t>www.skyscanner.com.ph/hotel_deeplink/4.0/PH/en-US/PHP/h_h1/205850960/2026-03-05/2026-03-06/hotel/hotel/hotels?legacy_provider_id=927111&amp;rooms=1&amp;closed_user_group=mobile&amp;hb_data=CB8V2gGGFF9YmymR-044yUqneUJrCVDhTJYO9BEfAixbJHlxEtJ5kvImDKlE1TY7bdXJAoXLa1hIKHSzY-5_twHf65Nl6MgYWBTqUP33nXU_5QqVHbYMaBrKe6tumCV9sXqCRkbD_ck1PTg4RPSdq-89gYOEAAJKv-zCb8q3R6wJMkoKdBM1w7KeL_1i4a_TPzPtxPMeDTDishka1qIRdhhWOmQmxVIxKfTMg8hbVZs7eI4W-0Aig_J83DqAr-uNMtwKtoa65LrsATAIS1Ah8hboAfc%3D&amp;q_datetime_utc=2026-03-05T14%3A46%3A54&amp;ticket_price=2610&amp;quote_id=-389374115181504692&amp;utid_state=1&amp;channel=iphone&amp;price_without_closed_user_group=2900&amp;tm_place_name=Cebu&amp;deeplink_data=eyJmaWVsZHMiOnsic2lnbmF0dXJlIjoiYjlmYzlhOTE3ZWJlYTFmZDc5ZmY1NTg1ZGViZDA2N2UifSwidXJsIjoiaHR0cHM6Ly9waC5ob3RlbHMuY29tL0hvdGVsLVNlYXJjaD90cGlkPTMyMTQmbXBlPTE3NzI3MjAyMjYmZW5kRGF0ZT0yMDI2LTAzLTA2JmFkdWx0cz0xJmxvY2FsZT1lbl9QSCZjaGlkPWRlY2U3ZjFkLTE0ODAtNDRiMy1hZGI3LTYxMDYzOGI3Y2VkZCZlYXBpZD00NCZtY3RjPTMmc3RhcnREYXRlPTIwMjYtMDMtMDUmbXBkPVBIUCZtcG49MjAxOTQzNjIwJmN1cnJlbmN5PVBIUCZyYXRlcGxhbmlkPTI4ODA0OTUyMyZtcG09MjQmbXBwPTEmbXBvPUVDJnNlbGVjdGVkPTE4MjMwMjIzJm1wYj0yOTUuMTQmbXBxPTIzMTQuODUmbXBhPTIzMTQuODUifQ%3D%3D&amp;utid=6dccc259-ba5a-22af-f488-e0e2fa12fc8d&amp;tm_stars=4&amp;client_id=skyscanner_app&amp;price_policy=2&amp;pre_redirect_id=66ee2db7-e982-081b-e3a7-a7164fefd033&amp;tm_city_code=CEBP&amp;max_price=3780&amp;guests=1&amp;request_id=66ee2db7-e982-081b-e3a7-a7164fefd033&amp;tm_country_code=PH</t>
  </si>
  <si>
    <t>10.321876, 123.914068</t>
  </si>
  <si>
    <t>Mezzo Hotel, President Quezon Street, Casals Village, Kasambagan, Cebu City, Central Visayas, 6000, Philippines</t>
  </si>
  <si>
    <t>Mezzo Hotel offers accommodations in the heart of Cebu City. It features an indoor swimming pool and guests can enjoy meals at the in-house restaurant or have a drink at the bar. Free WiFi is available in all rooms. Ayala Mall is 0.</t>
  </si>
  <si>
    <t>Montebello Villa Hotel Cebu</t>
  </si>
  <si>
    <t>www.skyscanner.com.ph/hotel_deeplink/4.0/PH/en-US/PHP/h_ct/145084257/2026-03-05/2026-03-06/hotel/hotel/hotels?legacy_provider_id=31&amp;rooms=1&amp;closed_user_group=general&amp;hb_data=WqeT0IO8Z1Go_WnqavuDkak938QBPsFWsq4y4xYBSqVz7bFFL5CLz8YLkkCuvz4jrT1cNPdXJgvLVrtEzUjfn6i5u1DPk8Ku-5m-UD4ruUsJRVx6o-94s5t5QGeIV2MAUnM0fzAWBfuehd0Ao60KcZDejgG0ztuY1i5Q2Fusbvf_keGHjNStjSbNOkk6A-3ZaVF5hNOHderkMSxGWOOanBUKpqWE7watj1AiydGJIMCTe3Je3AeHIj0_KgETFIm1159gkQ_bC1UE9DsH0wJFu1Lpnn7dEZoxUk4lQrU64RjWJY_q0vP8MG8dpigkdyMh9MQweFHKKcGUDoTE_KqUOo6w-q05QwdibsezDz1lQ9T8UhmQJ53PMBpC2zLJsIV4mUtcT5i-BQx12UAueFzhiGN2VSAZqd85GSVhe3xMfQ%3D%3D&amp;q_datetime_utc=2026-03-05T14%3A46%3A55&amp;ticket_price=5732&amp;quote_id=-7607473547069394008&amp;utid_state=1&amp;channel=iphone&amp;price_without_closed_user_group=10825&amp;tm_place_name=Cebu&amp;deeplink_data=eyJmaWVsZHMiOnsic2lnbmF0dXJlIjoiNjM0MmJjYzc5MGY0YjA3ZTUwNzUzNTlhYzVjOWQxOGUifSwidXJsIjoiaHR0cHM6Ly9waC50cmlwLmNvbS9ob3RlbHMvcmVkaXJlY3Q%2FaG90ZWxpZD0xNTA4NzAyJmNpdHk9MzU4MzEmQWxsaWFuY2VpZD0xMjYwNyZzaWQ9ODg4ODMyJmNoZWNraW49MjAyNi0wMy0wNSZjaGVja291dD0yMDI2LTAzLTA2JnNob3BwaW5naWQ9Y2QzYjU3YTUxNzU4NDkxM2JhMzg3YTU3YTg1NDMzYjkmYWR1bHQ9MSZjaGlsZHJlbj0wJmFnZXM9Jmxhbmd1YWdlPWVucGgmbG9jYWxlPWVuX1BIJnJvb21pZD0xNjU5ODk1ODU3JnN3aWQ9MCZwYXk9UFAmZmd0PTEmY3JuPTEmY3Vycj1QSFAmd2twPTEmc3RhbmQ9SDRzSUFBQUFBQUFBX3dEOUFBTF9DbHNLQWhnQkVnUUlBUkFBR2s4SXNZREFsd1lZQURBQU9Qc1JtQUhlaWx5b0FRQzRBUUxBQVFMUkFjM016TXdNRHJOQTRRRXBYSV9DdFdPMlFPZ0JtTVQ2QW9nQ0lJa0VBQUFBQUFBQUFBQ2dCQUNoQlFBQUFBQUFBQUFBR2lCalpETmlOVGRoTlRFM05UZzBPVEV6WW1Fek9EZGhOVGRoT0RVME16TmlPU0FFS09LZ3BzMEdTQUZTQm1Vd04yWmxPVm9jQ2dOUVNGQVJSd040Q3lRb3ZqOGFBMUJJVUNGSEEzZ0xKQ2ktUDJJRlpXNWZVRWhvdkJSd0FYZ0FpZ0VIU0FGNEFNZ0JBYW9CQndvRE1ESXlFQUx5QVNKalpETmlOVGRoTlRFM05UZzBPVEV6WW1Fek9EZGhOVGRoT0RVME16TmlPVjh4a2dJQk5Kb0NBQUFBQVBfX0FRQUFfXzhGdmFpbl9RQUFBQSJ9&amp;utid=a14604f7-10b5-470b-45ce-26a5c696f9d9&amp;tm_stars=4&amp;client_id=skyscanner_app&amp;price_policy=2&amp;pre_redirect_id=59f805f2-d1f3-a0b6-f06b-15ed9d13ffa6&amp;tm_city_code=CEBP&amp;max_price=8167&amp;guests=1&amp;request_id=59f805f2-d1f3-a0b6-f06b-15ed9d13ffa6&amp;tm_country_code=PH</t>
  </si>
  <si>
    <t>10.339312, 123.909445</t>
  </si>
  <si>
    <t>Montebello Villa Hotel, Saint Mary's Drive, Baca, Apas, Cebu City, Central Visayas, 6000, Philippines</t>
  </si>
  <si>
    <t>When you stay at Montebello Villa Hotel in Cebu City, you'll be in the business district, just steps from Gaisano Country Mall and 8 minutes by foot from Banilad Town Centre. This family-friendly hotel is 2.3 mi (3.8 km) from Cebu Business Park and 2.5 mi (4 km) from SM City Cebu.
Take time to pamper yourself with a visit to the full-service spa. You're sure to appreciate the recreational amenities, which include 2 outdoor swimming pools and a fitness center. Additional features at this hotel include complimentary wireless internet access, concierge services, and babysitting (surcharge). Guests can get to nearby shops on the complimentary shuttle.
Enjoy international cuisine at La Terraza Restaurant, one of the hotel's 2 restaurants, or stay in and take advantage of the 24-hour room service. Snacks are also available at the coffee shop/cafe. Relax with your favorite drink at the bar/lounge or the poolside bar. A complimentary buffet breakfast is served daily from 6:00 AM to 10:00 AM.
Featured amenities include wired internet access (surcharge), a business center, and complimentary newspapers in the lobby. Planning an event in Cebu City? This hotel has 5382 square feet (500 square meters) of space consisting of a conference center and meeting rooms. A roundtrip airport shuttle is provided for a surcharge (available 24 hours).
Make yourself at home in one of the 130 guestrooms featuring refrigerators and minibars. Complimentary wireless internet access keeps you connected, and cable programming is available for your entertainment. Private bathrooms with shower/tub combinations feature hair dryers and slippers. Conveniences include phones, as well as safes and desks.</t>
  </si>
  <si>
    <t>Cebu Westown Lagoon - South Wing</t>
  </si>
  <si>
    <t>www.skyscanner.com.ph/hotel_deeplink/4.0/PH/en-US/PHP/h_fd/153324197/2026-03-05/2026-03-06/hotel/hotel/hotels?legacy_provider_id=927050&amp;rooms=1&amp;closed_user_group=mobile&amp;hb_data=qVBYdbEaqZMdhsxP81yU5zwAiOS3uY58LRapiX0vj-FGgTXpxjO_4-ygZIdE_6ppLamW0XJW2qM4mAfK0MzIFP3zDwITBVrgAV6XKg17EhEHyYp3xPQ_t2WAbGLbCAvLtMu4AVLGAsveAs9pMENAeGzXxZaoRvQFpXcOpw3l31e_5fM5pGxoD9lsMPf7f1Wys5CajqKOkexgWuYJbtKLCPD43tGogidhMsogA16DSvzVjoJ1h-t4TL1IHX7LTngtyg2-wzTdk_JBLpZz4WhgZ5Yo-0eFFlhXFDMNijOESepbs_ECosz33rM4PhtuCA5LJ3OisqvzqtlTUNYfnoHsuOSzW63rIev-ToZKE6n0gjGWwPCK5yG5BB3vMVc3b6gEcThD6v5dwAEk_wxYwjVukBdqmSyEh_I6JqevBX-Ghluf1g%3D%3D&amp;q_datetime_utc=2026-03-05T14%3A46%3A57&amp;ticket_price=3294&amp;quote_id=-1200452297118205556&amp;utid_state=1&amp;channel=iphone&amp;price_without_closed_user_group=8837&amp;tm_place_name=Cebu&amp;deeplink_data=eyJmaWVsZHMiOnsic2lnbmF0dXJlIjoiMTllNjBhZTM2NzUwZDQ0MjUwM2FiMWVmYWFmYWYzODQifSwidXJsIjoiaHR0cHM6Ly9kZWFscy52aW8uY29tP3NpZz1jMjgzNTA3MDkxZTM2YzhmNjMzNGJkMDM2YjViNjEzYmY4ZDM5ZmY4ZDZmYTBiNTA5NWMxMTQ5MDAxNzgyOTgxMmQzMTM2MzMzMDMwMzIzMDMwMzYzMCZzaWctaXNzPW1ldGEmdHVybD1odHRwcyUzQSUyRiUyRnZpby5jb20lMkZIb3RlbCUyRlNlYXJjaCUzRmNoZWNrSW4lM0QyMDI2LTAzLTA1JTI2Y2hlY2tPdXQlM0QyMDI2LTAzLTA2JTI2Y3VycmVuY3klM0RQSFAlMjZlcHYlM0RNUzR5JTI2ZXNkJTNEMlk2S19wSjBHb01oR3ljb1ZoelVpSWR4YlRpMVY1NDN6dDFPdHhVMHU5U09jb0R1M2cwRWY5Y3lZdjhOQzE3M3NrUEtYczJ1bE9jbjVYSmZqaWdGbnBjZ1g3OUtnQ0FfNTRrSUVIM0dZVGszaW9FR1FpREZFQSUyNTNEJTI1M0QlMjZmb3JjZUN1cnJlbmN5Q2hhbmdlJTNEMSUyNmZvcmNlTGFuZ3VhZ2VDaGFuZ2UlM0QxJTI2aG90ZWxJZCUzRDQ0NDg2MDczJTI2bGFiZWwlM0RzcmMlMjUzRHNreXNjYW5uZXIlMjUyNnVjb3VudHJ5JTI1M0RQSCUyNTI2dWRldmljZSUyNTNEbW9iaWxlJTI1MjZob3RlbCUyNTNENDQ0ODYwNzMlMjUyNmRheSUyNTNENSUyNTI2bW9udGglMjUzRDAzJTI1MjZ5ZWFyJTI1M0QyMDI2JTI1MjZsb3MlMjUzRDElMjUyNm9mZmVyaWQlMjUzRG9ER0U0UXZacVJXZyUyNTI2cHJpY2UlMjUzRDMyOTQuMDIlMjUyNmN1cnJlbmN5JTI1M0RQSFAlMjUyNnVzZXJsYW5nJTI1M0RlbiUyNTI2X3RoJTI1M0Q1OWMwZmZmZTE1OWUwZGIzNmY5NTUyOGE2ZGMwMDE4Mzc2MDQ5ZWRhMzBhZWFjOWMlMjUyNmR0cyUyNTNEMTc3MjcyMDIyOSUyNTI2b2x1dCUyNTNEMTc3MjcyMDIyNiUyNTI2Y2FuUGF5TGF0ZXIlMjUzRGZhbHNlJTI1MjZyZXF1ZXN0VXNlckdyb3VwJTI1M0QlMjUyNm9mZmVyVXNlckdyb3VwJTI1M0RwdWJsaWMlMjZsYW5nJTNEZW4lMjZvdGklM0RNSnprSFM5eWNXdyUyNnByZWZlcnJlZFJhdGUlM0QzMjk0LjAyJTI2cHJvZmlsZSUzRHIyZDJtNzNrbjglMjZyb29tcyUzRDElMjZ1c2VyQ291bnRyeSUzRFBIJTI2dXRtX2NhbXBhaWduJTNEc2t5c2Nhbm5lciUyNnV0bV9tZWRpdW0lM0RjcGMlMjZ1dG1fc291cmNlJTNEc2t5c2Nhbm5lciJ9&amp;utid=ad43997b-cc2f-291d-9f51-168f93d3df1a&amp;tm_stars=3&amp;client_id=skyscanner_app&amp;price_policy=2&amp;pre_redirect_id=b5715865-d06c-57f8-ff2a-dd21ac263bd5&amp;tm_city_code=CEBP&amp;max_price=3860&amp;guests=1&amp;request_id=b5715865-d06c-57f8-ff2a-dd21ac263bd5&amp;tm_country_code=PH</t>
  </si>
  <si>
    <t>10.321479, 123.929097</t>
  </si>
  <si>
    <t>F.F. Cruz Avenue, City South Special Economic Administrative Zone, Mandaue, Central Visayas, 6014, Philippines</t>
  </si>
  <si>
    <t>With a stay at Cebu Westown Lagoon - South Wing in Mandaue, you'll be a 3-minute drive from SM City Cebu and 6 minutes from Ayala Center. This family-friendly hotel is 2.7 mi (4.4 km) from Waterfront Cebu City Casino and 4.9 mi (8 km) from SM Seaside City Cebu.
Dip into one of the 3 outdoor pools or enjoy other recreational amenities including a complimentary water park and karaoke. This hotel also features complimentary wireless internet access, concierge services, and a television in a common area.
Satisfy your appetite for lunch or dinner at Happy Jacq, a restaurant which specializes in local and international cuisine, or stay in and take advantage of the room service (during limited hours). Wrap up your day with a drink at the bar/lounge. Local cuisine breakfasts are available daily from 7 AM to 10 AM for a fee.
Featured amenities include dry cleaning/laundry services, a 24-hour front desk, and luggage storage. Free self parking is available onsite.
Make yourself at home in one of the 24 air-conditioned rooms featuring refrigerators and LED televisions. Cable television is provided for your entertainment. Bathrooms feature showers, complimentary toiletries, and bidets. Conveniences include safes and desks, and housekeeping is provided daily.</t>
  </si>
  <si>
    <t>NUSTAR Hotel Cebu</t>
  </si>
  <si>
    <t>www.skyscanner.com.ph/hotel_deeplink/4.0/PH/en-US/PHP/h_bc/225644813/2026-03-05/2026-03-06/hotel/hotel/hotels?legacy_provider_id=13&amp;rooms=1&amp;closed_user_group=apps&amp;hb_data=6FFOg3BoTSwYMx3Ez1dQzhYzCo7Krid8-5kjYyYCLzmu2yv-U5tpdkdJQCb-MR2GN9BRL34PxeGTU2E1piFB0E_q3diEL8AhS-3s_bT2HL5-FUlPtMuvotZ_HY9nuMejzVcriUGDF2GaoSbUIgN4yBSjY6zMFK9oacXJBuxn9rVgleSQpTgw8GtXCiU48Ei9Sl2xl85Z4xp6a_8tLSf0W4dIXR2R2CbGMel3K5_FZj_nlwwsiJN5rhyafadhS03v0xP2dLCZ-Tgxsv6WaLDh5EgSCHc_rSbo-imDP0Rf9Bha6xD2wwvITGNEFHwnmNNZPfpDpLbhBLulOYVLqy5fm_FskNUxpoXYfTN4HuARLgbFEKYE7moQIeP5pDLDmKoEBCfDddj_lqMepuel-Dq74h1CeZoYqfc7XxdrsOsOeAef1S2D7ZA%3D&amp;q_datetime_utc=2026-03-05T14%3A46%3A59&amp;ticket_price=12684&amp;quote_id=-2086705014376875095&amp;utid_state=1&amp;channel=iphone&amp;price_without_closed_user_group=15159&amp;tm_place_name=Cebu&amp;deeplink_data=eyJmaWVsZHMiOnsic2lnbmF0dXJlIjoiYTgwMTBlY2NmNGVkZTBkZGI3OWRiODYyNGJiYWFlYzIiLCJibG9ja19pZCI6IjEyMzIzNDA5MDFfMzk1MTk4NjA2XzFfMV8wIn19&amp;utid=673a935d-0035-bab0-23db-5c7f52557dd5&amp;tm_stars=5&amp;client_id=skyscanner_app&amp;price_policy=2&amp;pre_redirect_id=20ae55db-a789-50c3-3037-bd21e6a70977&amp;tm_city_code=CEBP&amp;max_price=15221&amp;guests=1&amp;request_id=20ae55db-a789-50c3-3037-bd21e6a70977&amp;tm_country_code=PH</t>
  </si>
  <si>
    <t>10.27139, 123.88139</t>
  </si>
  <si>
    <t>Fili Hotel, Banog Road, Cebu City, Central Visayas, 6045, Philippines</t>
  </si>
  <si>
    <t>Located in Cebu City, 2.8 miles from Fort San Pedro, NUSTAR Hotel Cebu has accommodations with a garden, free private parking, a restaurant and a bar. Featuring an ATM, this property also provides guests with a water park.</t>
  </si>
  <si>
    <t>www.skyscanner.com.ph/hotel_deeplink/4.0/PH/en-US/PHP/h_ct/130399099/2026-03-03/2026-03-04/hotel/hotel/hotels?legacy_provider_id=31&amp;rooms=1&amp;closed_user_group=general&amp;hb_data=LtSrFC3C2B0KW1hW6ij8T3tGJigbEF9e2LBWIKXwUqKqV7D55rK235-CG0ppN7Udxt3ftT_NMWdwOGIFQCAHavVyI3lcZZOyIISv4z5jxF4QYEN5F84Dt83AF1zDtXH545B6-73pBou9BxO6WoBYbrochclFxBQo3BKhzhaqnyNII-FjMF3XnjMCtlamilAfgG0NelnvJAso455zc1GfT6Q-EbutPa5DfQfa9O5cFgt2H6WyyEDw8kZNx5teLo049ZDffYZynVw9IArlu3jK65KMacaz8rLmdjsI5lKz52DGw-zGVt88CiRTIj7FuJqgXcoLO1HwUEqCAzruApl8n9eHRjE4DRiqh_PEkZY-uwTi7teuFAMu78LEaVTuhqOSoLppfLOeTjiAlz4_dW3E-EbhBOEW2hAkYH6XPVuvmw%3D%3D&amp;q_datetime_utc=2026-03-03T09%3A38%3A34&amp;ticket_price=2919&amp;quote_id=-4417429884720709886&amp;utid_state=1&amp;channel=iphone&amp;price_without_closed_user_group=7153&amp;tm_place_name=Cebu&amp;deeplink_data=eyJmaWVsZHMiOnsic2lnbmF0dXJlIjoiNWQxNjRkNTAxYzg3MzNmYjVlODE2N2U1NTAwODhlZTMifSwidXJsIjoiaHR0cHM6Ly9waC50cmlwLmNvbS9ob3RlbHMvcmVkaXJlY3Q%2FaG90ZWxpZD0xMjg0MzI3JmNpdHk9MzU4MzEmQWxsaWFuY2VpZD0xMjYwNyZzaWQ9ODg4ODMyJmNoZWNraW49MjAyNi0wMy0wMyZjaGVja291dD0yMDI2LTAzLTA0JnNob3BwaW5naWQ9NzRhYmJmOWVlMTJiNDRmOGI5MjhmMTM3NWYwM2MyZTQmYWR1bHQ9MSZjaGlsZHJlbj0wJmFnZXM9Jmxhbmd1YWdlPWVucGgmbG9jYWxlPWVuX1BIJnJvb21pZD0xNDI5MzYyNTAwJnN3aWQ9MCZwYXk9UFAmZmd0PTEmY3JuPTEmY3Vycj1QSFAmd2twPTEmc3RhbmQ9SDRzSUFBQUFBQUFBX3dENkFBWF9DbDhLQWhnQkVnUUlBUkFBR2xNSXhLN0pxUVVTQVRJWUFEREJFampIZFpnQjU3Rk9xQUVBdUFFQ3dBRUMwUUdhbVptWm1XaWpRT0VCaGV0UnVCN09wa0RvQWVYQy1nS0lBaUNKQkFBQUFBQUFBQUFBb0FRQW9RVUFBQUFBQUFBQUFCb2dOelJoWW1KbU9XVmxNVEppTkRSbU9HSTVNamhtTVRNM05XWXdNMk15WlRRZ0JDakgxSnJOQmtnQlVnWTBObU0yTXpoYUhBb0RTVVJTRVhuOW1NTEN5am9fR2dOUVNGQWg4ZlJLV1lZNHZqOWlCV1Z1WDFCSWFMb1VjQUY0QUlvQkIwZ0JlQURJQVFHcUFRRHlBU0kzTkdGaVltWTVaV1V4TW1JME5HWTRZamt5T0dZeE16YzFaakF6WXpKbE5GOHdrZ0lCTkpvQ0FBQUFBUF9fQVFBQV9fODNDaUd1LWdBQUFBIn0%3D&amp;utid=3752d032-7eda-0c9e-254c-69011c063cdc&amp;tm_stars=3&amp;client_id=skyscanner_app&amp;redirect_delay=1000&amp;price_policy=2&amp;pre_redirect_id=94fa3e4f-a149-4cf3-7b32-20ead0bdb934&amp;tm_city_code=CEBP&amp;max_price=5220&amp;guests=1&amp;request_id=94fa3e4f-a149-4cf3-7b32-20ead0bdb934&amp;tm_country_code=PH</t>
  </si>
  <si>
    <t>www.skyscanner.com.ph/hotel_deeplink/4.0/PH/en-US/PHP/h_ct/212595533/2026-03-03/2026-03-04/hotel/hotel/hotels?legacy_provider_id=31&amp;rooms=1&amp;closed_user_group=general&amp;hb_data=clrDK8ZmgjbCOXfA1cOJw3O3AlbKWqe4yFr7JHk2Y27-pewME3q3ZSZI9iVH2XLWottbJJ3bWrdpuw9vONxNrOvEj58RImCYqUMoV2A1nfUMSB6BXNKXJ7TspnrbmZ603rKAzftlimVCaKv0fsZ8UuM-PMGXckWBtWpL7c82vv7H79lG-nickZvE_Tt8-Z01XLXZBqdUWfbyHlrr0W2UZE9qfTHdFnLzvC23hjnmjcNLcIs3PXLFwXj5fwi9jvyWc5oBDPbkNMrmQQ2Vq0xhDP3CtSHiqUYbRVHU2bY3AFmlEhkYbboVDAK8qxMXkQx-UlJOwn3MMroi6EYH7qQZIt5M_1fkKZjNYzw8dPjlPHROs4-OQwcKX7Xo42dlnkWr-MWShpwZR1WKoRW1vvuE0orPEwoawwHf6ko6Bug0Ng%3D%3D&amp;q_datetime_utc=2026-03-03T09%3A38%3A36&amp;ticket_price=2249&amp;quote_id=-1074896973200320076&amp;utid_state=1&amp;channel=iphone&amp;price_without_closed_user_group=8326&amp;tm_place_name=Cebu&amp;deeplink_data=eyJmaWVsZHMiOnsic2lnbmF0dXJlIjoiMzE1MWZjYTA4MmRlYTVhNGY4ZDE0NjQwYTZmZDUzMjUifSwidXJsIjoiaHR0cHM6Ly9waC50cmlwLmNvbS9ob3RlbHMvcmVkaXJlY3Q%2FaG90ZWxpZD05MjY1MDkyNiZjaXR5PTM1ODMxJkFsbGlhbmNlaWQ9MTI2MDcmc2lkPTg4ODgzMiZjaGVja2luPTIwMjYtMDMtMDMmY2hlY2tvdXQ9MjAyNi0wMy0wNCZzaG9wcGluZ2lkPWM2ZDg4ZTAzM2YyODQzYWE4OTY1NTMxYjc2MWRiYzA0JmFkdWx0PTEmY2hpbGRyZW49MCZhZ2VzPSZsYW5ndWFnZT1lbnBoJmxvY2FsZT1lbl9QSCZyb29taWQ9MTY4ODQ0MTEzNiZzd2lkPTAmcGF5PVBQJmZndD0xJmNybj0xJmN1cnI9UEhQJndrcD0xJnN0YW5kPUg0c0lBQUFBQUFBQV93RF9BQURfQ2wwS0FoZ0JFZ1FJQVJBQUdsRUlzS0tPcFFZWUFEQUFPSkVTbUFHdS01WXNxQUVBdUFFQ3dBRUEwUUdhbVptWm1lbWRRT0VCcEhBOUN0ZVNvVURvQWR1MmtLMEJpQUlnaVFRQUFBQUFBQUFBQUtBRUFLRUZGSzVINFhwSWQwQWFJR00yWkRnNFpUQXpNMll5T0RRellXRTRPVFkxTlRNeFlqYzJNV1JpWXpBMElBUW9sc0thelFaSUFWSUdZV0U1WVdGbVdod0tBMUJJVUJIeDlFcFpoamktUHhvRFVFaFFJZkgwU2xtR09MNF9ZZ1ZsYmw5UVNHaTZGSEFCZUFDS0FRZElBWGdBeUFFQnFnRUhDZ013TWpJUUF2SUJJbU0yWkRnNFpUQXpNMll5T0RRellXRTRPVFkxTlRNeFlqYzJNV1JpWXpBMFh6Q1NBZ0UwbWdJQUFBQUFfXzhCQUFEX18yVHB0UG5fQUFBQSJ9&amp;utid=6357af63-080c-b294-3abb-817836d8c2ab&amp;tm_stars=3&amp;client_id=skyscanner_app&amp;redirect_delay=1000&amp;price_policy=2&amp;pre_redirect_id=b9a3ba5d-0451-506c-bc03-086b1747b0ef&amp;tm_city_code=CEBP&amp;max_price=5396&amp;guests=1&amp;request_id=b9a3ba5d-0451-506c-bc03-086b1747b0ef&amp;tm_country_code=PH</t>
  </si>
  <si>
    <t>www.skyscanner.com.ph/hotel_deeplink/4.0/PH/en-US/PHP/h_xp/71783459/2026-03-05/2026-03-06/hotel/hotel/hotels?legacy_provider_id=1&amp;rooms=1&amp;closed_user_group=mobile&amp;hb_data=G9i4GJhfIlWajjCk4Pzo0d6PJcxPKVc7UdFqdXq8sjNryLSNDUc-liPtqyxB_FisKT7w4l5fo5oaZ6mNQFXDaTZqND7kWKUncvv9Fns-aBtbinWY5vkpN_kUpcRKpPI0Cl0GENr1LvTvvIce120-eqMBPkDP_ALNfKGubQOcvJVmzWqXp2XNJlECCyfcN5wSDRtQbTWHpwew_lbIlplITvWidiUP1vQMz7Ud9rroVcBoutiQw0tlv5z4nVcQfWUMfcfdjqC143uXVqaRrWv07dng0c4%3D&amp;q_datetime_utc=2026-03-05T14%3A47%3A04&amp;ticket_price=7749&amp;quote_id=6534920498698127112&amp;utid_state=1&amp;channel=iphone&amp;price_without_closed_user_group=15582&amp;tm_place_name=Cebu&amp;deeplink_data=eyJmaWVsZHMiOnsic2lnbmF0dXJlIjoiMGVmOTA2OTAyNzI1NGRjMjI3MjIwNjVmYTkyZTI5OGQifSwidXJsIjoiaHR0cHM6Ly93d3cuZXhwZWRpYS5jb20ucGgvSG90ZWwtU2VhcmNoP3RwaWQ9NjgmbXBlPTE3NzI3MjAyMjUmZW5kRGF0ZT0yMDI2LTAzLTA2JmFkdWx0cz0xJmxvY2FsZT1lbl9VUyZjaGlkPWMxNWJhNjJjLTVmMjMtNDlmMC1iMGU3LWNhMTcyODllNTdiNSZlYXBpZD00NjIzMCZtY3RjPTMmc3RhcnREYXRlPTIwMjYtMDMtMDUmbXBkPUdCUCZtcG49MzE0MjU3MjgzJmN1cnJlbmN5PUdCUCZyYXRlcGxhbmlkPTM5MjY0NzA2OSZtcG09MjQmbXBwPTEmbXBvPUVDJnNlbGVjdGVkPTM5MzYzNDkmbXBiPTExLjIzJm1wcT04OC4xMSZtcGE9ODguMTEifQ%3D%3D&amp;utid=003341d3-0d50-f34b-2979-40792fc767c4&amp;tm_stars=5&amp;client_id=skyscanner_app&amp;price_policy=2&amp;pre_redirect_id=87ce442e-e062-3ec3-616d-8ab8218d51f3&amp;tm_city_code=CEBP&amp;max_price=13079&amp;guests=1&amp;request_id=87ce442e-e062-3ec3-616d-8ab8218d51f3&amp;tm_country_code=PH</t>
  </si>
  <si>
    <t>www.skyscanner.com.ph/hotel_deeplink/4.0/PH/en-US/PHP/h_h1/223212952/2026-03-03/2026-03-04/hotel/hotel/hotels?legacy_provider_id=927111&amp;rooms=1&amp;closed_user_group=mobile&amp;hb_data=iI9pwSqTTfGCx0RwSVYmkwkPzC6ugNjyrZDemhZBGH-HTDfJB3eN3hSw4q4y4XvVp9IUvKPyx6C9x9A1Fi6Amph_jD3Nq_AkUZZ6MXpCVyUdhReOQ8SYCNIP7x6U9AK2UpC7XZQ256VLFC0sJS4CMLiOxJEe20BeeSZT335kdgI5HixkRzMZe7DNmDwUB0cfUpYlj1dBec6m2TvUW1sdK5PkexYOIWDorCMAMR2_6bX2p5N0eohkwqR9hGDdHwroQuPt67J6b9cZ4LY-DN5Srq1Mlm4%3D&amp;q_datetime_utc=2026-03-03T09%3A38%3A38&amp;ticket_price=2700&amp;quote_id=-68439349484868950&amp;utid_state=1&amp;channel=iphone&amp;price_without_closed_user_group=3000&amp;tm_place_name=Cebu&amp;deeplink_data=eyJmaWVsZHMiOnsic2lnbmF0dXJlIjoiZGQwNWE0YTRjYjZhOGE5NTBlMjI2NmUyZTJhNTdlYTgifSwidXJsIjoiaHR0cHM6Ly9waC5ob3RlbHMuY29tL0hvdGVsLVNlYXJjaD90cGlkPTMyMTQmbXBlPTE3NzI1MzAyNDcmZW5kRGF0ZT0yMDI2LTAzLTA0JmFkdWx0cz0xJmxvY2FsZT1lbl9QSCZjaGlkPWU5ZTgwY2EzLTA4ODMtNDUxYy04NmNjLTVmNmE0Mjk1MGFkMiZlYXBpZD00NCZtY3RjPTMmc3RhcnREYXRlPTIwMjYtMDMtMDMmbXBkPVBIUCZtcG49MzI2NTU2ODk4JmN1cnJlbmN5PVBIUCZyYXRlcGxhbmlkPTQwMTY3OTczNCZtcG09MjQmbXBwPTEmbXBvPUVDJnNlbGVjdGVkPTExMzkwMDA2NSZtcGI9NTAwLjQxJm1wcT0yNDE5LjU1Jm1wYT0yMTk5LjU5In0%3D&amp;utid=60413e0d-cf2a-3e1d-edd9-fbeb10db77cb&amp;tm_stars=3&amp;client_id=skyscanner_app&amp;redirect_delay=1000&amp;price_policy=2&amp;pre_redirect_id=e65f0f36-15f3-a007-b7c5-410a9e7087a5&amp;tm_city_code=CEBP&amp;max_price=3691&amp;guests=1&amp;request_id=e65f0f36-15f3-a007-b7c5-410a9e7087a5&amp;tm_country_code=PH</t>
  </si>
  <si>
    <t>www.skyscanner.com.ph/hotel_deeplink/4.0/PH/en-US/PHP/h_h1/212344103/2026-03-03/2026-03-04/hotel/hotel/hotels?legacy_provider_id=927111&amp;rooms=1&amp;closed_user_group=mobile&amp;hb_data=kaDxDV_ZG701wzjmzjQ-CGq6ik1MVRfARG98xXXkFBpFy1v_TF2xIOQocD76GoGf-pIZpPg-T5VZXwUsLvSnWrZJtl1y8dWogSXKDjSYkncZX4A267NBOylMs_kYniOStNmljodKmE-mrT2O9uxukurU0sfgKMeQHzQCYQ9kHcb1kMIN30biXnAGZvmvdI7DqV-7FZVV3hzW2EO0G4FsHBh_6uN79_e9oXSYLVbYNaAuLpABOwQhyHCewQ2OiS4iO0B112pUlKr-NZfxzBhDDh1T8tk%3D&amp;q_datetime_utc=2026-03-03T09%3A38%3A38&amp;ticket_price=5401&amp;quote_id=8801106131918765590&amp;utid_state=1&amp;channel=iphone&amp;price_without_closed_user_group=5401&amp;tm_place_name=Cebu&amp;deeplink_data=eyJmaWVsZHMiOnsic2lnbmF0dXJlIjoiMGQ1MWE5YWYyNzk0N2JmYzI0ZjgyM2NhY2Q3YjlhMzAifSwidXJsIjoiaHR0cHM6Ly9waC5ob3RlbHMuY29tL0hvdGVsLVNlYXJjaD90cGlkPTMyMTQmbXBlPTE3NzI1Mjc4OTMmZW5kRGF0ZT0yMDI2LTAzLTA0JmFkdWx0cz0xJmxvY2FsZT1lbl9QSCZjaGlkPWExN2NlZDIyLWM5NGQtNGQ3NC04NWY4LWQ3NDQxNDY1OWUxZCZlYXBpZD00NCZtY3RjPTMmc3RhcnREYXRlPTIwMjYtMDMtMDMmbXBkPVBIUCZtcG49MzE1OTI3NDcwJmN1cnJlbmN5PVBIUCZyYXRlcGxhbmlkPTM4NTA3NjkyMyZtcG09MjQmbXBwPTEmbXBvPUVDJnNlbGVjdGVkPTczNzI3NjQyJm1wYj0xMDAxLjAwJm1wcT00ODQwLjAwJm1wYT00NDAwLjAwIn0%3D&amp;utid=6132a321-533a-5335-b071-782375c8bed3&amp;tm_stars=4&amp;client_id=skyscanner_app&amp;redirect_delay=1000&amp;price_policy=2&amp;pre_redirect_id=bb90143b-b431-4db0-ddee-0a4dbee6bb84&amp;tm_city_code=CEBP&amp;max_price=10685&amp;guests=1&amp;request_id=bb90143b-b431-4db0-ddee-0a4dbee6bb84&amp;tm_country_code=PH</t>
  </si>
  <si>
    <t>www.skyscanner.com.ph/hotel_deeplink/4.0/PH/en-US/PHP/h_ad/200512810/2026-03-03/2026-03-04/hotel/hotel/hotels?legacy_provider_id=22&amp;rooms=1&amp;closed_user_group=general&amp;hb_data=ss0X-MZ-Cf-bklxkWXwZkiQ6jtCJMHuIcrq4EEZZPk6W7H-Dq3vq9v9HJqnxx0f7bMKVy36Y1qcNnp139HUXlTmg7OhZ4AHQsFBUAG-aE96HUyljljCJvz7mhODB3xXyHQpECoTjL46YsnmXTraBpYlE7BTbRuMvAZWAT7FS95L7pc0m8CELR8lv9H3u2nrb964BfxS_JlZVmOzXl0sjZY3pzOGTzDnA4rgv-xne2c02CoSdxieuPJ5Z1ymyk0J7bYj7sdhnq7nzNv_YMfTqhPia4jc9ew_iSrogkefMFUKsW637OHAWTnh81GvUgnVVhqiiMPUsRw4TEhbZUfuRP9Z3TBatsXMgsEMqcEwBhnPT8VilvNvzSorTk9-SbspdG9FsmB-WS4nBvVA5xWm_7XVID3A7ojymYFJCRD1kJpr2&amp;q_datetime_utc=2026-03-03T09%3A38%3A38&amp;ticket_price=2013&amp;quote_id=-9119173537150987351&amp;utid_state=1&amp;channel=iphone&amp;price_without_closed_user_group=4644&amp;tm_place_name=Cebu&amp;deeplink_data=eyJmaWVsZHMiOnsic2lnbmF0dXJlIjoiODlhMDQ2MjNjY2M3NWNkY2NhMGE1YjcxNGRjNGMwYjMifSwidXJsIjoiaHR0cHM6Ly93d3cuYWdvZGEuY29tL3BhcnRuZXJzL3BhcnRuZXJzZWFyY2guYXNweD9jaWQ9MTg0NjM4MyZoaWQ9NDkxMzUzOCZjdXJyZW5jeT1QSFAmY2hlY2tpbj0yMDI2LTAzLTAzJmNoZWNrb3V0PTIwMjYtMDMtMDQmTnVtYmVyb2ZBZHVsdHM9MSZOdW1iZXJvZkNoaWxkcmVuPTAmUm9vbXM9MSZtY2lkPTMzMiZtYXN0ZXJSb29tSWQ9MzQ1NTYyODYmbXB0PVR6WmxTR0pwUldKTFpYaHNTM041UVc1TmRtdEJWMWwyVkVaMmEzSnFSSEZyY2xGTGNIZHVlWEZyWXpWMk1DOTRUR3hoTVRWRVJYUlBTM0JXVG5WTWNVaEhXbXBrV0U5MVdFdFNNdyZUb3RhbFByaWNlPTIwMTMuMjAmVG90YWxUYXg9MjEzLjE4JlRvdGFsRmVlPTkwLjI5JlRvdGFsU3VyY2hhcmdlPTAmbWN1cj1QSFAifQ%3D%3D&amp;utid=7f4fb977-a407-4e3f-1a3f-7040cac7736b&amp;tm_stars=4&amp;client_id=skyscanner_app&amp;redirect_delay=1000&amp;price_policy=2&amp;pre_redirect_id=94650038-902d-29dd-271d-8187826ec534&amp;tm_city_code=CEBP&amp;max_price=3010&amp;guests=1&amp;request_id=94650038-902d-29dd-271d-8187826ec534&amp;tm_country_code=PH</t>
  </si>
  <si>
    <t>www.skyscanner.com.ph/hotel_deeplink/4.0/PH/en-US/PHP/h_fd/46968116/2026-03-05/2026-03-06/hotel/hotel/hotels?legacy_provider_id=927050&amp;rooms=1&amp;closed_user_group=mobile&amp;hb_data=Qf5HB_RhDw5nqNn4zJ_S7gPEdPyrNkV2C2-3o1aE3pRVwpq2V20rqSBHqFDaFRNTEPAkGdSEQ91n-8TaWj699j0WmTYle6hAYnZDKszL-5wJzqZIH7Dl6HGwIhDtzZzQgYP9gQ647sf_it0-DW3N4xfvBNwNGJxqNFb3twBlPbytAphyXXywVyRkp1bmFv0eDdcEP8MPhYuwf0IjuwHTfGcsJv3vVFC5j0uMUsh2MOQu1q4LGeGw1p3X8YZCNnz5SA5NMYgP_wyt5JRLmWHd_m0Eqn90AWPtMXLYGR0uS5g7XCMA0_viG6BODGmVPrhmQ_vMbF0vRLUugg8SIX3sQNuWbTuKWN2tWrh4ZFXTGaC2QvIiZ02c2r-CuO1r5PTWTl1SrV3Nu21tbbrJlW5SQtN3Uc4c76FyScJlfNuTBQT7BA%3D%3D&amp;q_datetime_utc=2026-03-05T14%3A47%3A06&amp;ticket_price=4751&amp;quote_id=-134915672075547354&amp;utid_state=1&amp;channel=iphone&amp;price_without_closed_user_group=6514&amp;tm_place_name=Cebu&amp;deeplink_data=eyJmaWVsZHMiOnsic2lnbmF0dXJlIjoiODQ0ZjdkMWM0ZjBiZDM4ZGI1MDUzYzA3YTljMTU0Y2MifSwidXJsIjoiaHR0cHM6Ly9kZWFscy52aW8uY29tP3NpZz1hOTRjMjUzYTMwZmM4MTQ1NGRhMDMwZTI2Njg3ZmIzMjFlMGVjZWIwYWNlMzYxMjZmOTZhMjU5YzZmZWQ3ZWY3MmQzNDMxMzMzNDM0MzIzMzM5MzUmc2lnLWlzcz1tZXRhJnR1cmw9aHR0cHMlM0ElMkYlMkZ2aW8uY29tJTJGSG90ZWwlMkZTZWFyY2glM0ZjaGVja0luJTNEMjAyNi0wMy0wNSUyNmNoZWNrT3V0JTNEMjAyNi0wMy0wNiUyNmN1cnJlbmN5JTNEUEhQJTI2ZXB2JTNETVM0eSUyNmVzZCUzRGo0N3lORmRGNlkzUVhhOU4ydm00Sl9NSjgxVFlrU2NVSHZwOFFmYmgta3JGYzcyZFQ3ZlllR2hJQVhPVFhGYi1rM0Y0WXhGZC1ZLWNKU0NGcWYxN05JeDJfWHN1aTNrM0t6TnhGZEt4RVY2S2RTSlBqbEVHJTI2Zm9yY2VDdXJyZW5jeUNoYW5nZSUzRDElMjZmb3JjZUxhbmd1YWdlQ2hhbmdlJTNEMSUyNmhvdGVsSWQlM0QxMDQ2NzA4JTI2bGFiZWwlM0RzcmMlMjUzRHNreXNjYW5uZXIlMjUyNnVjb3VudHJ5JTI1M0RQSCUyNTI2dWRldmljZSUyNTNEbW9iaWxlJTI1MjZob3RlbCUyNTNEMTA0NjcwOCUyNTI2ZGF5JTI1M0Q1JTI1MjZtb250aCUyNTNEMDMlMjUyNnllYXIlMjUzRDIwMjYlMjUyNmxvcyUyNTNEMSUyNTI2b2ZmZXJpZCUyNTNEb1pvQnhXZTlZeXBvJTI1MjZwcmljZSUyNTNENDc1MC44NyUyNTI2Y3VycmVuY3klMjUzRFBIUCUyNTI2dXNlcmxhbmclMjUzRGVuJTI1MjZfdGglMjUzRDZmYjEyMDllZGJlNzVmYTMxNGMyODhlMjZmZWFmYWRjNjZjMTFhYWNiNmUzNzRiYiUyNTI2ZHRzJTI1M0QxNzcyNzIwMjI5JTI1MjZvbHV0JTI1M0QxNzcyNzIwMjI3JTI1MjZjYW5QYXlMYXRlciUyNTNEZmFsc2UlMjUyNnJlcXVlc3RVc2VyR3JvdXAlMjUzRCUyNTI2b2ZmZXJVc2VyR3JvdXAlMjUzRHB1YmxpYyUyNmxhbmclM0RlbiUyNm90aSUzRGNBQVpUa3ZOZGlzJTI2cHJlZmVycmVkUmF0ZSUzRDQ3NTAuODclMjZwcm9maWxlJTNEcjJkMm03M2tuOCUyNnJvb21zJTNEMSUyNnVzZXJDb3VudHJ5JTNEUEglMjZ1dG1fY2FtcGFpZ24lM0Rza3lzY2FubmVyJTI2dXRtX21lZGl1bSUzRGNwYyUyNnV0bV9zb3VyY2UlM0Rza3lzY2FubmVyIn0%3D&amp;utid=dbb3556d-16b5-ae17-7349-90f1bdb27a7b&amp;tm_stars=5&amp;client_id=skyscanner_app&amp;price_policy=2&amp;pre_redirect_id=e17a182b-bf84-5ed6-8249-7783fb4f4647&amp;tm_city_code=CEBP&amp;max_price=10275&amp;guests=1&amp;request_id=e17a182b-bf84-5ed6-8249-7783fb4f4647&amp;tm_country_code=PH</t>
  </si>
  <si>
    <t>www.skyscanner.com.ph/hotel_deeplink/4.0/PH/en-US/PHP/h_bc/154663274/2026-03-05/2026-03-06/hotel/hotel/hotels?legacy_provider_id=13&amp;rooms=1&amp;closed_user_group=apps&amp;hb_data=bdLLFgQdjkE3vWIulHXQmzO2mLJ_KafRd6TCZrCkqNYQ6OIXitw2c5VccQpMuvq7jxIVQHjqfj10s2Gkd764rS4Ma4GsB6qZCF7U860VgHkcmJ6TjCZFh2dJvuwYc5PoNRHVPSbluvIodJLvBPAbJU2VsC1AH8bqvojyGxE9w_oy4fjL2qaMEN-hxeXuvoaEcpjJlrnlSEChWqKg7s-j7aegqk-vzlyEvYjZRViYWAzzpYILaxg3lPGDvMXR0wixeXQrzEwlT2cn_-4hlvPfIfWpIV3Pm0ZhHXc4_jljn9IZShQWm-2fOKXLJ_5Cmbsst3oKnLsX-qB8lPc884NTvzBtHHEKh47uoxhsAfKeoxGwbb0VdmzNvG5wL8NZSTS0H6IB60v9-iUjlA7ZesLChu8jpgvpLHrxpy_0AV-LAQ3Qfmmdp9I%3D&amp;q_datetime_utc=2026-03-05T14%3A47%3A06&amp;ticket_price=5089&amp;quote_id=-3807184724003991114&amp;utid_state=1&amp;channel=iphone&amp;price_without_closed_user_group=7467&amp;tm_place_name=Cebu&amp;deeplink_data=eyJmaWVsZHMiOnsic2lnbmF0dXJlIjoiMmUzZTMyNWYyOTkxZjIzYjVlY2ZiOWI4ZjFjMDk3MzAiLCJibG9ja19pZCI6IjIyMDMzMjQwMV80MjM3NDMyNjZfMl8yXzBfNjM3NzQ5In19&amp;utid=f3c8effd-60ff-b410-543f-ea9d37a55a1b&amp;tm_stars=3&amp;client_id=skyscanner_app&amp;price_policy=2&amp;pre_redirect_id=081d715c-af27-f4e3-6170-22e132f1e861&amp;tm_city_code=CEBP&amp;max_price=8686&amp;guests=1&amp;request_id=081d715c-af27-f4e3-6170-22e132f1e861&amp;tm_country_code=PH</t>
  </si>
  <si>
    <t>www.skyscanner.com.ph/hotel_deeplink/4.0/PH/en-US/PHP/h_xp/203954033/2026-03-05/2026-03-06/hotel/hotel/hotels?legacy_provider_id=1&amp;rooms=1&amp;closed_user_group=mobile&amp;hb_data=lERt9C__hst04AQCwRAXvEt5Ku75qTjjNQGBkbhbboNNrwcKGViAIGkxBnkw-k8X_eKP5-_DxTuxdMnghfycaMVeY-YqX0_T90jA-GisE40Rw4-2FK7SJReoObsyYsdwDRVm74h73ropz2NRMaA7gqvBXkPHeCuRlyZNKKDBiqyy3gym4aEMPnzHp4RkuCAkwrQ6DPhhExFjG8Gvus1N7-AGS_QQgBDJvdS9sqxiz1vYrzQQeqZd1yXCbSe9crhSN_h47qUrp7b4nFdB-f4eFxxKR-c%3D&amp;q_datetime_utc=2026-03-05T14%3A47%3A06&amp;ticket_price=5478&amp;quote_id=9168967881201595364&amp;utid_state=1&amp;channel=iphone&amp;price_without_closed_user_group=5550&amp;tm_place_name=Cebu&amp;deeplink_data=eyJmaWVsZHMiOnsic2lnbmF0dXJlIjoiNmNhZjk0OTQ2OWQzZmJkZTI5ZTU2N2JkY2ZiNjQ4YjYifSwidXJsIjoiaHR0cHM6Ly93d3cuZXhwZWRpYS5jb20ucGgvSG90ZWwtU2VhcmNoP3RwaWQ9NjgmbXBlPTE3NzI3MjAyMjYmZW5kRGF0ZT0yMDI2LTAzLTA2JmFkdWx0cz0xJmxvY2FsZT1lbl9VUyZjaGlkPTNlNGQxN2RmLTk1OTgtNGYwZi04YTIwLTBiMWQyYjgzZDQzNyZlYXBpZD00NjIzMCZtY3RjPTMmc3RhcnREYXRlPTIwMjYtMDMtMDUmbXBkPUdCUCZtcG49MjE2MDUxNzYxJmN1cnJlbmN5PUdCUCZyYXRlcGxhbmlkPTQwNzM2MTQzOSZtcG09MjQmbXBwPTEmbXBvPUVDJnNlbGVjdGVkPTM5OTc5NDA2Jm1wYj0xMy4wMiZtcHE9NjIuOTMmbXBhPTU3LjIxIn0%3D&amp;utid=21862143-e770-d261-a8fb-97af7d8d6b3f&amp;tm_stars=4&amp;client_id=skyscanner_app&amp;price_policy=2&amp;pre_redirect_id=b163a2a0-752e-e0dd-d99d-276d9e29a29a&amp;tm_city_code=CEBP&amp;max_price=5990&amp;guests=1&amp;request_id=b163a2a0-752e-e0dd-d99d-276d9e29a29a&amp;tm_country_code=PH</t>
  </si>
  <si>
    <t>www.skyscanner.com.ph/hotel_deeplink/4.0/PH/en-US/PHP/h_xp/159199139/2026-03-03/2026-03-04/hotel/hotel/hotels?legacy_provider_id=1&amp;rooms=1&amp;closed_user_group=mobile&amp;hb_data=oH7wJR2d069TFonxrBlHsy7kTrGMMJGwrFyWMplT3hKc_EfbB3NzRDv4JQ7cs0swqDgJUWBv4aA7g-G8rvvAk7KaMqkGA_u6i2lBChynZ0PtPV3qh5cboonhWAOLQECYDGbSH2B4c9rjkbITUaKGwyWndU4LgCyrF6lLag4ExVS3ng7HFCRB5f--kHE6eeBqRIWEuTo4BCjNDoCs2tu6jM1C2O7TOPPvah9LMAZ4MV3o1dpBnVfUe23ySP3FiaLN0UDiK74jh-pLA-IkSfymJSDIvxk%3D&amp;q_datetime_utc=2026-03-03T09%3A38%3A39&amp;ticket_price=17278&amp;quote_id=5208827604303188068&amp;utid_state=1&amp;channel=iphone&amp;price_without_closed_user_group=26582&amp;tm_place_name=Cebu&amp;deeplink_data=eyJmaWVsZHMiOnsic2lnbmF0dXJlIjoiY2QzZDgyNjY3ZTVmMTUwZDMxYzE3ZWQyYzgxYzNhNGMifSwidXJsIjoiaHR0cHM6Ly93d3cuZXhwZWRpYS5jb20ucGgvSG90ZWwtU2VhcmNoP21wZD1HQlAmdHBpZD02OCZtcGU9MTc3MjUzMDExMCZlbmREYXRlPTIwMjYtMDMtMDQmYWR1bHRzPTEmbXBuPTIwMjQwNzI0MiZtcG09MjQmbXBwPTEmbG9jYWxlPWVuX1VTJm1wbz1FQyZjaGlkPTQzNTI5NjAwLTA0ZjEtNGJjMi04ZmRmLTdiYzg4YTY0MWUwMyZtcHE9MTk2LjI5JmVhcGlkPTQ2MjMwJm1jdGM9MyZjdXJyZW5jeT1HQlAmcmF0ZXBsYW5pZD0zOTc1MDI2NTQmc2VsZWN0ZWQ9MTY0NTgxMDYmc3RhcnREYXRlPTIwMjYtMDMtMDMmbXBiPTI1LjAyJm1wYT0xOTYuMjkifQ%3D%3D&amp;utid=d1260121-9454-e560-f98f-38e7df38b0b0&amp;tm_stars=0&amp;client_id=skyscanner_app&amp;redirect_delay=1000&amp;price_policy=2&amp;pre_redirect_id=a547d7ae-c695-e834-1ff0-12b19d794176&amp;tm_city_code=CEBP&amp;max_price=19146&amp;guests=1&amp;request_id=a547d7ae-c695-e834-1ff0-12b19d794176&amp;tm_country_code=PH</t>
  </si>
  <si>
    <t>www.skyscanner.com.ph/hotel_deeplink/4.0/PH/en-US/PHP/h_bc/213046164/2026-03-05/2026-03-06/hotel/hotel/hotels?legacy_provider_id=13&amp;rooms=1&amp;closed_user_group=apps&amp;hb_data=JvomAyMI_tL0HINsAkl_ti3NJZW5WeDDvP4KXJtwqX4Sew1nE42QGwtZ7pyNNTBIBsmONumQbWa8rpi8pNnHY5rSfOUm_fKRfS00fsQgMU_5q4cVkLzxDjHQuNbFoSeGM5rH8ZmDibnwAvP7gkxqMSDnt87STZRQTZfH5ecSN_Ad7ERaV8lQXZFfiMU3ACddfABmPnZpKWKL3tLdiWEviI5V-0bPp32-cy6u0QoyQizEMNaIGYOIGf7NxETvC_1HmCqDRqdYlNF8ZY3yu-FweFjIPiqHt_Tr1KQ4Bf7Nm4PP9y0jI8bgnMmpK-cJ78BiJ-kEqdI_PqXTey6MW1UbQ8o0s9HD8Ik0MuFtVtlMP381zkdB4DRHCZ-_1DLh2AkGPBIhtLGAPVi1iI8_xZduvzP7MFOM6vdybfx1_goflCgiVW7hEvI%3D&amp;q_datetime_utc=2026-03-05T14%3A47%3A08&amp;ticket_price=2215&amp;quote_id=885979166055202176&amp;utid_state=1&amp;channel=iphone&amp;price_without_closed_user_group=2655&amp;tm_place_name=Cebu&amp;deeplink_data=eyJmaWVsZHMiOnsic2lnbmF0dXJlIjoiYTMzNTQwYWI4MWFkYzdkNjQ1YjY5OGIwOGIwNmRkMzIiLCJibG9ja19pZCI6Ijg0MDYyNTQwMl80MjE5Njc5NTZfMl8wXzBfMjg0NDkxIn19&amp;utid=bd318212-5e77-d663-4e9f-dee5fdd744df&amp;tm_stars=3&amp;client_id=skyscanner_app&amp;price_policy=2&amp;pre_redirect_id=56e0851b-4e78-6836-37dc-84efafcd1ebc&amp;tm_city_code=CEBP&amp;max_price=2898&amp;guests=1&amp;request_id=56e0851b-4e78-6836-37dc-84efafcd1ebc&amp;tm_country_code=PH</t>
  </si>
  <si>
    <t>www.skyscanner.com.ph/hotel_deeplink/4.0/PH/en-US/PHP/h_h1/204069909/2026-03-05/2026-03-06/hotel/hotel/hotels?legacy_provider_id=927111&amp;rooms=1&amp;closed_user_group=mobile&amp;hb_data=dreOzSaYOs5Bd0_l0b6cfnza1yxmF48HM3fFX80W6LAkhB32Gw1EZKzO0X-4FL1l0lFcbkNPYK6bF1KbDAxCkAqXRMKBhQqg1OTJVmJnMxwuO_4scQ1z5NIM-zNl9JnjdafqU3c3FkfArBtTyIMlD2Mq8nSHzMZ4SyIuFcWckY15zlASQZ8TRviiZjH9ZTiEE2Fd4HRwkHdFqolIKEeJGcPSGZE_QbhCfuPw0o0SOA3pWZpX1WdP0cSMhzu6O_LNSYzBKejkXzq7BEvn31icl2EwCF4%3D&amp;q_datetime_utc=2026-03-05T14%3A47%3A10&amp;ticket_price=7785&amp;quote_id=1912684284843096143&amp;utid_state=1&amp;channel=iphone&amp;price_without_closed_user_group=8650&amp;tm_place_name=Cebu&amp;deeplink_data=eyJmaWVsZHMiOnsic2lnbmF0dXJlIjoiMzg2YWZhNWYxOWQwYzkyNDg3OWExYmQwZDczNjNlN2UifSwidXJsIjoiaHR0cHM6Ly9waC5ob3RlbHMuY29tL0hvdGVsLVNlYXJjaD90cGlkPTMyMTQmbXBlPTE3NzI3MjAyMjYmZW5kRGF0ZT0yMDI2LTAzLTA2JmFkdWx0cz0xJmxvY2FsZT1lbl9QSCZjaGlkPWRlY2U3ZjFkLTE0ODAtNDRiMy1hZGI3LTYxMDYzOGI3Y2VkZCZlYXBpZD00NCZtY3RjPTMmc3RhcnREYXRlPTIwMjYtMDMtMDUmbXBkPVBIUCZtcG49MjE3NjE4OTk2JmN1cnJlbmN5PVBIUCZyYXRlcGxhbmlkPTQwNjc3MjU4MiZtcG09MjQmbXBwPTEmbXBvPUVDJnNlbGVjdGVkPTQ1NTM0MzMzJm1wYj05NDEuMDQmbXBxPTY5MTIuNDAmbXBhPTY4NDMuOTYifQ%3D%3D&amp;utid=be16aff4-5835-8f7d-de05-9f1f3c690dfd&amp;tm_stars=4&amp;client_id=skyscanner_app&amp;price_policy=2&amp;pre_redirect_id=a38bbd95-4527-87e4-c347-c462e7f683b6&amp;tm_city_code=CEBP&amp;max_price=9766&amp;guests=1&amp;request_id=a38bbd95-4527-87e4-c347-c462e7f683b6&amp;tm_country_code=PH</t>
  </si>
  <si>
    <t>www.skyscanner.com.ph/hotel_deeplink/4.0/PH/en-US/PHP/h_fd/95815175/2026-03-05/2026-03-06/hotel/hotel/hotels?legacy_provider_id=927050&amp;rooms=1&amp;hb_data=wMg93Tgp4JGoJyPZMi8SY5yuHFVS22jq9UbFx-DPcVtvFGwmMowZHtTr8ZL9uxXwNHX7GKAujPuumuDXvVi80TetUSnn9jcntdtbFN0jZu8EV71ebXX-mRS78gp0-tMD5hNHOwlb5PhTQYumqThkMkMHF7KzJRX8OxjmM6_DZi9iqaySLcduFXFF5WsLwjYQcqwoxVG63Jiz2bNSnfPPNORak1sX_CznljkOID2AJfOQZkDWXucjRPtrJaLpfQxVusiz9i2t0evaPuMg1ENapS7-DBggQq8pBt76NxEAFFjobxRgoofovxawxnKJPPLHbxHuwelsfVyCYbfxBh8djFhgQ_Hh77wvSLk__MbzgAGiTCPN1vHY3ve5fE_nZtp5b9kCE9TAIjbTSRnTOBgdy8dcbW0mIgf4KpeoU7rP-fafSA%3D%3D&amp;q_datetime_utc=2026-03-05T14%3A47%3A12&amp;ticket_price=5837&amp;quote_id=8258261792504978318&amp;utid_state=1&amp;channel=iphone&amp;tm_place_name=Cebu&amp;deeplink_data=eyJmaWVsZHMiOnsic2lnbmF0dXJlIjoiNjM3NTk4ZjQ4ODIzODFlYWViY2RkNzc4M2IyYTA0YzQifSwidXJsIjoiaHR0cHM6Ly9kZWFscy52aW8uY29tP3NpZz1hOWJiNTQzMTk2OTRmZGIyYzgxNzM2ZDJhZWY2ZGZmNWJlNTYwN2VlZWM4MTI5YzkzMjI3YzI1M2U3ZGM1NzYwMzYzNzMzMzEzNDM1MzIzMiZzaWctaXNzPW1ldGEmdHVybD1odHRwcyUzQSUyRiUyRnZpby5jb20lMkZIb3RlbCUyRlNlYXJjaCUzRmNoZWNrSW4lM0QyMDI2LTAzLTA1JTI2Y2hlY2tPdXQlM0QyMDI2LTAzLTA2JTI2Y3VycmVuY3klM0RQSFAlMjZlcHYlM0RNUzR5JTI2ZXNkJTNEMERlNVVtRzZaSUtmMC04dkRqdnVxYXEwWllUSFZ3aHl1QU9aNXlKOTkzNERkTE83ZjVTY3J1clhDX3EwX1h1dEFiVGlzV1hRLU1mUEUwMXJlbG9SWU0tRmNsUVJwdnZGWUxkUE1hOV9XWUdrMGtIbkJWN3klMjZmb3JjZUN1cnJlbmN5Q2hhbmdlJTNEMSUyNmZvcmNlTGFuZ3VhZ2VDaGFuZ2UlM0QxJTI2aG90ZWxJZCUzRDIyNzIzNTk3JTI2bGFiZWwlM0RzcmMlMjUzRHNreXNjYW5uZXIlMjUyNnVjb3VudHJ5JTI1M0RQSCUyNTI2dWRldmljZSUyNTNEbW9iaWxlJTI1MjZob3RlbCUyNTNEMjI3MjM1OTclMjUyNmRheSUyNTNENSUyNTI2bW9udGglMjUzRDAzJTI1MjZ5ZWFyJTI1M0QyMDI2JTI1MjZsb3MlMjUzRDElMjUyNm9mZmVyaWQlMjUzRG9Rd0pRa29NWnRobyUyNTI2cHJpY2UlMjUzRDU4MzcuMDglMjUyNmN1cnJlbmN5JTI1M0RQSFAlMjUyNnVzZXJsYW5nJTI1M0RlbiUyNTI2X3RoJTI1M0RmOTRjMDQ5NGI5ODdmMTBhMTkxZTBjY2VmZjQxNzU1YjlhNDlhYzQ3YzM0NTBiYTMlMjUyNmR0cyUyNTNEMTc3MjcyMTU1NCUyNTI2b2x1dCUyNTNEMTc3MjcyMDIyOCUyNTI2Y2FuUGF5TGF0ZXIlMjUzRGZhbHNlJTI1MjZyZXF1ZXN0VXNlckdyb3VwJTI1M0QlMjUyNm9mZmVyVXNlckdyb3VwJTI1M0RwdWJsaWMlMjZsYW5nJTNEZW4lMjZvdGklM0RKTDRzVl9fV1FsVSUyNnByZWZlcnJlZFJhdGUlM0Q1ODM3LjA4JTI2cHJvZmlsZSUzRHIyZDJtNzNrbjglMjZyb29tcyUzRDElMjZ0b2tlbiUzRDdmZTI3NiUyNnVzZXJDb3VudHJ5JTNEUEglMjZ1dG1fY2FtcGFpZ24lM0Rza3lzY2FubmVyJTI2dXRtX21lZGl1bSUzRGNwYyUyNnV0bV9zb3VyY2UlM0Rza3lzY2FubmVyIn0%3D&amp;utid=3bdba279-0c48-f8eb-f0b2-088264a4d8da&amp;tm_stars=3&amp;client_id=skyscanner_app&amp;price_policy=2&amp;pre_redirect_id=7d89e4fc-4835-1e73-34c3-dcb4dbe291af&amp;tm_city_code=CEBP&amp;max_price=5837&amp;guests=1&amp;request_id=7d89e4fc-4835-1e73-34c3-dcb4dbe291af&amp;tm_country_code=PH</t>
  </si>
  <si>
    <t>www.skyscanner.com.ph/hotel_deeplink/4.0/PH/en-US/PHP/h_ad/46981910/2026-03-05/2026-03-06/hotel/hotel/hotels?legacy_provider_id=22&amp;rooms=1&amp;closed_user_group=general&amp;hb_data=ovDza6AsdhtwzbEjaC-gYy5pLn2dw0dKAAMlt83yEO2OoSgIHwkXFDMcGSD99TaMY9eBBFgtCkK480TdwhFoPeW8oxXZvh4iT5WPwYMuFrirumoAudNc8RDuohvHdaSHFhinlnQld4TWSVRChDpscrqtsfOpBmLvZAhROPA9PmAQrnkhnVznZoo0XuYqYEQVt1wQ26ahn5599b6E84YegUaD_U9-Bp0AD_rSZFTFfhubxzHoRVGstoKzCYpOLxMJ0P41YpF8k_Dh6NIwlX1SD_EnZvGU7nco0z8hLkPBlyBTakeas9-YtQiy5auFNdfvOR9537T_OD-esAkGUpdc_7zrx477sJooDRF5CFtZE9M3Eo0mFBgNhbWT1ETvckEY1zcFfCsOY9M559K1_rJhrgYFWBMkR0g3MF6EqS2CkEf8&amp;q_datetime_utc=2026-03-05T14%3A47%3A11&amp;ticket_price=1955&amp;quote_id=-8141638738672923429&amp;utid_state=1&amp;channel=iphone&amp;price_without_closed_user_group=3476&amp;tm_place_name=Cebu&amp;deeplink_data=eyJmaWVsZHMiOnsic2lnbmF0dXJlIjoiODM2MWNiYmFhMjFhOWNmZDlhOTNlMjk4ZDM1ZWY0MWMifSwidXJsIjoiaHR0cHM6Ly93d3cuYWdvZGEuY29tL3BhcnRuZXJzL3BhcnRuZXJzZWFyY2guYXNweD9jaWQ9MTg0NjM4MyZoaWQ9MTY1MzgyJmN1cnJlbmN5PVBIUCZjaGVja2luPTIwMjYtMDMtMDUmY2hlY2tvdXQ9MjAyNi0wMy0wNiZOdW1iZXJvZkFkdWx0cz0xJk51bWJlcm9mQ2hpbGRyZW49MCZSb29tcz0xJm1jaWQ9MjgyMDAmbWFzdGVyUm9vbUlkPTMwNzg1MTImbXB0PVFrRk5Oa1ZWUjFjeEx6SjNXRTlzVWs5bGJUY3JVV2t3WjIxSlJrOTNNa05UY0ZnMlZqSnJTM1ZYVWt4YWVtRk9VM3B2YlRGb2QwcE9kRWs0UVVaRk9YRjBZbFV2YkZwMVlrcHRkQSZUb3RhbFByaWNlPTE5NTUuMzAmVG90YWxUYXg9MTkxLjc1JlRvdGFsRmVlPTE3My44NyZUb3RhbFN1cmNoYXJnZT0wJm1jdXI9UEhQIn0%3D&amp;utid=18444c69-11f3-ca24-61bf-a9cb0550dfe6&amp;tm_stars=4&amp;client_id=skyscanner_app&amp;price_policy=2&amp;pre_redirect_id=321109c1-d98f-659e-bfcc-7414a9d2031e&amp;tm_city_code=CEBP&amp;max_price=2510&amp;guests=1&amp;request_id=321109c1-d98f-659e-bfcc-7414a9d2031e&amp;tm_country_code=PH</t>
  </si>
  <si>
    <t>www.skyscanner.com.ph/hotel_deeplink/4.0/PH/en-US/PHP/h_fd/222035148/2026-03-05/2026-03-06/hotel/hotel/hotels?legacy_provider_id=927050&amp;rooms=1&amp;closed_user_group=general&amp;hb_data=t3mNzqCKbyPGiyjCKJxEJWaoMYfH0pKGTAVbZLJmiSvSJC5NVygDsY-sQczRd9XwL73p2zfPCeEa3xCLRh0bAzIZJU0JdpqMnfL2m0Nxs7oZIzBrYHBqLu0__17vfbU7GsotH7BdpuoE3oYpiTeDJEtc6cUa09ROh96vwI9eaUjz28AvDfi8IKg9n8TY6FMX72jwMfvRhDjJ8YaU3XfBMPz0BugcnzgIwsE7EKTKlkJnZJC17o14EkFNs8ttH4xhYzc3EMZxll2-sGTBE8oqlZOmODpAPV0Hgels9eDEA_yn1txGhhLXaXFpkvzpzngZSAmL6M1w5wxPqCacUwQXiyAy5B6YQDeSwkE9oXcaG16q-dUi8_e_g7klcHtbMdKSfkZ-MVs9U1yk4fQNnOe64UfEpDx4J7U7ceCwdQSFLNL3aA%3D%3D&amp;q_datetime_utc=2026-03-05T14%3A47%3A11&amp;ticket_price=2903&amp;quote_id=6390083071119589424&amp;utid_state=1&amp;channel=iphone&amp;price_without_closed_user_group=8000&amp;tm_place_name=Cebu&amp;deeplink_data=eyJmaWVsZHMiOnsic2lnbmF0dXJlIjoiODNlNThkMjM4YjQ0M2E5OGVkYzdmNjVmNTIyOWNhMTMifSwidXJsIjoiaHR0cHM6Ly9kZWFscy52aW8uY29tP3NpZz1mNDZiMTkzNDI0MGY2ZWJmYmJkMmQ5OTY2MzAwZGViZTAxYzA4MzBmNGFiOTU4NWJmMDZmN2MyZjQ0M2ZiZTBiMzEzMDMwMzEzMzMxMzczNjM5Mzkmc2lnLWlzcz1tZXRhJnR1cmw9aHR0cHMlM0ElMkYlMkZ2aW8uY29tJTJGSG90ZWwlMkZTZWFyY2glM0ZjaGVja0luJTNEMjAyNi0wMy0wNSUyNmNoZWNrT3V0JTNEMjAyNi0wMy0wNiUyNmN1cnJlbmN5JTNEUEhQJTI2ZXB2JTNETVM0eSUyNmVzZCUzRHJsT3lJNWhQS2lOV0tfNG0tbWR0MUJaNnFBWFQwQlptRjZSamZiM185RTVjczM5MkRxb1Nka1RQd2RLNjY2QUc2WE9SZGEySDZ2bGVtbkQ5SDhZTjdaTjlyanMzVldMeFY4azd1dXZacTNFVllTLXBXS2MlMjUzRCUyNmZvcmNlQ3VycmVuY3lDaGFuZ2UlM0QxJTI2Zm9yY2VMYW5ndWFnZUNoYW5nZSUzRDElMjZob3RlbElkJTNEMTIwODkzNTM1JTI2bGFiZWwlM0RzcmMlMjUzRHNreXNjYW5uZXIlMjUyNnVjb3VudHJ5JTI1M0RQSCUyNTI2dWRldmljZSUyNTNEbW9iaWxlJTI1MjZob3RlbCUyNTNEMTIwODkzNTM1JTI1MjZkYXklMjUzRDUlMjUyNm1vbnRoJTI1M0QwMyUyNTI2eWVhciUyNTNEMjAyNiUyNTI2bG9zJTI1M0QxJTI1MjZvZmZlcmlkJTI1M0RvekVMZ2tPN2lEaEklMjUyNnByaWNlJTI1M0QyOTAzLjA0JTI1MjZjdXJyZW5jeSUyNTNEUEhQJTI1MjZ1c2VybGFuZyUyNTNEZW4lMjUyNl90aCUyNTNENTljMGZmMGQxNWVmMGRiMzA2OTU1MjhhNmRmODAxODM3NjA0OWVkYTMwYWVhYzljJTI1MjZkdHMlMjUzRDE3NzI3MjAyMjklMjUyNm9sdXQlMjUzRDE3NzI3MjAyMjYlMjUyNmNhblBheUxhdGVyJTI1M0RmYWxzZSUyNTI2cmVxdWVzdFVzZXJHcm91cCUyNTNEJTI1MjZvZmZlclVzZXJHcm91cCUyNTNEcHVibGljJTI2bGFuZyUzRGVuJTI2b3RpJTNEUnBSVXRfdG05RjQlMjZwcmVmZXJyZWRSYXRlJTNEMjkwMy4wNCUyNnByb2ZpbGUlM0RyMmQybTcza244JTI2cm9vbXMlM0QxJTI2dXNlckNvdW50cnklM0RQSCUyNnV0bV9jYW1wYWlnbiUzRHNreXNjYW5uZXIlMjZ1dG1fbWVkaXVtJTNEY3BjJTI2dXRtX3NvdXJjZSUzRHNreXNjYW5uZXIifQ%3D%3D&amp;utid=ed37c94e-895c-02e0-d44d-e2562e280529&amp;tm_stars=3&amp;client_id=skyscanner_app&amp;price_policy=2&amp;pre_redirect_id=bfbf5110-5667-21c4-a2d3-9b6ca0a24478&amp;tm_city_code=CEBP&amp;max_price=4355&amp;guests=1&amp;request_id=bfbf5110-5667-21c4-a2d3-9b6ca0a24478&amp;tm_country_code=PH</t>
  </si>
  <si>
    <t>www.skyscanner.com.ph/hotel_deeplink/4.0/PH/en-US/PHP/h_ad/217968254/2026-03-05/2026-03-06/hotel/hotel/hotels?legacy_provider_id=22&amp;rooms=1&amp;closed_user_group=general&amp;hb_data=6hmNMs5CZYdebb2nrlDoPJ6SpoD0leTEk21VYcXW8excD-T1-9y8cc4oxqSfDjNOQxFpKtka0m-Lxt71rlTwxVJIQt8IHOhJ6it5IXj1VB5jRJExzYyMJYDxDRKZqYL7VIvTL6u41lPo49y4-YeRvfFNAQ6C7McLAKPJQKTSBzbBnN6SiBAvndx4QnzOZasIQLhJtQ2MFo6alHFk95DVDrLqrAAQnCXFdVKniV6ZBN-aB7UzfXWa5sw4qw0IVxAPYVGe5gMmu85XLGVAwzwcPsdlUliLSCafQeAy0Tceo3-UltyANHPI98zGu9C3r5D0MFAXAu-EMct6qoJHCvo4d_uhgUSr3Qn2eitO6xcpynpAPxQhJX2qVOjh0gNi8PwDZ3Uk51v-1nOtnH-n2d5SVnRaevnOuXYWpFwd1WGrDk64&amp;q_datetime_utc=2026-03-05T14%3A47%3A12&amp;ticket_price=2312&amp;quote_id=1736095253154576563&amp;utid_state=1&amp;channel=iphone&amp;price_without_closed_user_group=9249&amp;tm_place_name=Cebu&amp;deeplink_data=eyJmaWVsZHMiOnsic2lnbmF0dXJlIjoiZTg1NTIyNGMyNzMzZjVmYmQzZTEzYmY0ZDc1OWNmZjkifSwidXJsIjoiaHR0cHM6Ly93d3cuYWdvZGEuY29tL3BhcnRuZXJzL3BhcnRuZXJzZWFyY2guYXNweD9jaWQ9MTg0NjM4MyZoaWQ9NDk0MTAzNDUmY3VycmVuY3k9UEhQJmNoZWNraW49MjAyNi0wMy0wNSZjaGVja291dD0yMDI2LTAzLTA2Jk51bWJlcm9mQWR1bHRzPTEmTnVtYmVyb2ZDaGlsZHJlbj0wJlJvb21zPTEmbWNpZD0yNzkxMiZtYXN0ZXJSb29tSWQ9Nzc3ODMyMzk4Jm1wdD1VR0ZFWnl0QlozUmxWbkZETkU5T01VWlZZa3BXZDFab1ptVjRWMUpJVldVNWVGZFRibFprT1hVM1kyUjJRVVZaUmtKQ1pXcGFSRU5JYmtWRWVrdHphVE5vU0cxQ2RFOUZkMDVEWjBKQlBUMCZUb3RhbFByaWNlPTIzMTIuMTQmVG90YWxUYXg9MjMwLjUzJlRvdGFsRmVlPTE5OC4wMCZUb3RhbFN1cmNoYXJnZT0wJm1jdXI9UEhQIn0%3D&amp;utid=a4a70a38-3226-2c2b-7f2a-747436dea464&amp;tm_stars=3&amp;client_id=skyscanner_app&amp;price_policy=2&amp;pre_redirect_id=d2924eb6-0c12-13a0-d8fb-371945a6a1a7&amp;tm_city_code=CEBP&amp;max_price=3547&amp;guests=1&amp;request_id=d2924eb6-0c12-13a0-d8fb-371945a6a1a7&amp;tm_country_code=PH</t>
  </si>
  <si>
    <t>www.skyscanner.com.ph/hotel_deeplink/4.0/PH/en-US/PHP/h_ad/47041494/2026-03-05/2026-03-06/hotel/hotel/hotels?legacy_provider_id=22&amp;rooms=1&amp;closed_user_group=general&amp;hb_data=7VUDqZHgubD-HiRccEExWsbCPQo-xrcHY0GGuMrUnO7uJkPerMaOTMwbVYcr_Yhhr0Fg7brnjda4d7lh96A9QwoNgaualeZtAurTzwy8YiAhS8BH0Jv3TZ1kDBbJrGhBqCIKDI2rWNu0g5iVH4qRM9EWmDWnGx3W4FRsLZR4N6XsokfOSEcPWTvYn5iQqJCeVyegNUiT8B3ryuqyT_jYixwsxQBbyVoMjo9pHdtu8W3eV3CEhpED2HvVcjuOdAdi49XBi1NwvgqwElM2VN0qKGDrqb-04e_IJ49rYNcA7dQUHBXNifmEvPO6yCQlqxtJSsoFYh5p5PHKwnU13SQvNVw43FtWsOBC7Y5nmGw-VB4bIA1IjSFc8dukuEiNrvuTnq91Z-n6pl8UjXSxT5Xwq5repaCJF20LH1evEkf6tdrB7vE%3D&amp;q_datetime_utc=2026-03-05T14%3A47%3A14&amp;ticket_price=1916&amp;quote_id=5119206545040274275&amp;utid_state=1&amp;channel=iphone&amp;price_without_closed_user_group=5578&amp;tm_place_name=Cebu&amp;deeplink_data=eyJmaWVsZHMiOnsic2lnbmF0dXJlIjoiNTkxNjllYzc1MGMxNDAwZjk5NDllOTE0MmRiZWE2MWMifSwidXJsIjoiaHR0cHM6Ly93d3cuYWdvZGEuY29tL3BhcnRuZXJzL3BhcnRuZXJzZWFyY2guYXNweD9jaWQ9MTg0NjM4MyZoaWQ9MTQ4NzU2JmN1cnJlbmN5PVBIUCZjaGVja2luPTIwMjYtMDMtMDUmY2hlY2tvdXQ9MjAyNi0wMy0wNiZOdW1iZXJvZkFkdWx0cz0xJk51bWJlcm9mQ2hpbGRyZW49MCZSb29tcz0xJm1jaWQ9MzMyJm1hc3RlclJvb21JZD0zMDY0NDA3Jm1wdD1NblZqZEhwcGFWcFRNalJXWWtOVFJXbERTWE5JVVRKS1UxWmhWVXM0WjNkUU5HaDJhRlJhYWxNclRFSXlOMUU1T1ZkTFIyTkdhR28wUm5SVGJrSTFPWFIwUWxOaVpYQlhaMVpJVkEmVG90YWxQcmljZT0xOTE2LjA1JlRvdGFsVGF4PTE4MC4yOSZUb3RhbEZlZT0xNjUuMjMmVG90YWxTdXJjaGFyZ2U9MCZtY3VyPVBIUCJ9&amp;utid=5640705a-f0f2-ddbb-0d19-92fcfacd0d45&amp;tm_stars=3&amp;client_id=skyscanner_app&amp;price_policy=2&amp;pre_redirect_id=abfe0071-cbd4-8e7f-c0e5-d1796baa8deb&amp;tm_city_code=CEBP&amp;max_price=1916&amp;guests=1&amp;request_id=abfe0071-cbd4-8e7f-c0e5-d1796baa8deb&amp;tm_country_code=PH</t>
  </si>
  <si>
    <t>www.skyscanner.com.ph/hotel_deeplink/4.0/PH/en-US/PHP/h_bc/178962686/2026-03-05/2026-03-06/hotel/hotel/hotels?legacy_provider_id=13&amp;rooms=1&amp;closed_user_group=apps&amp;hb_data=KdrNJTdS1PFcIG0HPhWSyiWxqDrLFoIhv9wMpwOAFW3aifj3J_Ovu_smDkK-XnDlzhkn9WjHhnNgzf4o7okA7O7aQZqn_QJ_4CHzjQonVr6drkOC4j1HnvN9e0U0qlHJfok2nQ60ENw7DX3sO3L9dqMDskbPpdqSTWAnDWbhLNcSVSMNgGZb2Qom00dcMvbwEnrFA8JzLKrpl7p8xEY0-i52MJBJXYOI4hNwruN2XMcBD-UsvHlM7S4Z4l-6qAA95yvfvGPctNp1HFMdQxeAeRdyp_GyEJ7RUrEhs5XODEuE6z1cz5EJDOvuR0Rznj9qZ8gcn9botBJoBEXavKw8PlL53ZSZMpn3hMWwYo95X2dnkmSiDeCbKoX5Em9X_Nk4U6A4ISV73j6KL8x6E25FtA3lsFtqQkZNiH8ycF9DsQhC2byzlEk%3D&amp;q_datetime_utc=2026-03-05T14%3A47%3A13&amp;ticket_price=1813&amp;quote_id=2734322337607032788&amp;utid_state=1&amp;channel=iphone&amp;price_without_closed_user_group=2209&amp;tm_place_name=Cebu&amp;deeplink_data=eyJmaWVsZHMiOnsic2lnbmF0dXJlIjoiYTA2OWIwYjJmOWM4ZDIzOWU4YmE4YWU3OTU3MzRhYTciLCJibG9ja19pZCI6IjMwMjczMDQwNV8zMzg0MzkzMDVfMl8wXzBfNDQyNzM1In19&amp;utid=092d4b0a-ab1a-c1c3-f7a8-48aee51af459&amp;tm_stars=0&amp;client_id=skyscanner_app&amp;price_policy=2&amp;pre_redirect_id=c981faf9-5560-6b0b-5d6b-1bd0e05cdbdb&amp;tm_city_code=CEBP&amp;max_price=1813&amp;guests=1&amp;request_id=c981faf9-5560-6b0b-5d6b-1bd0e05cdbdb&amp;tm_country_code=PH</t>
  </si>
  <si>
    <t>www.skyscanner.com.ph/hotel_deeplink/4.0/PH/en-US/PHP/h_xp/129282013/2026-03-05/2026-03-06/hotel/hotel/hotels?legacy_provider_id=1&amp;rooms=1&amp;closed_user_group=mobile&amp;hb_data=EC3uEWzEUpTuSk713jb5wUMXbY0VkhGa5MOyrUKP7EW599ykh2qRxhKBiGNBSMa7M9yX5NV7CoVQhCuDxfgQlSfpJmeflzS2ZCteMAjYnVlSmpPHimcNIdsex7NKNLihZt8ndaQuzVQ37oDtebHazyGw7CYn_PtJqgdHaNyD21l7d2ZGsXlDs4JBpZFPPuzO2wXIhScmpm3DRqPTPWYhw8F34PmaXkBbIyhEeuBmZcGpGJgwPTfFhBF3ew0aIV-naVsbDkXRU4_8GelfhAGeWAIJVhM%3D&amp;q_datetime_utc=2026-03-05T14%3A47%3A14&amp;ticket_price=1704&amp;quote_id=4873963735717391747&amp;utid_state=1&amp;channel=iphone&amp;price_without_closed_user_group=1892&amp;tm_place_name=Cebu&amp;deeplink_data=eyJmaWVsZHMiOnsic2lnbmF0dXJlIjoiZTg5MTQ1NTc2OTJjNWUyNmU0YmNkNDdmYjE4OTgxMzMifSwidXJsIjoiaHR0cHM6Ly93d3cuZXhwZWRpYS5jb20ucGgvSG90ZWwtU2VhcmNoP3RwaWQ9NjgmbXBlPTE3NzI3MjAyMjYmZW5kRGF0ZT0yMDI2LTAzLTA2JmFkdWx0cz0xJmxvY2FsZT1lbl9VUyZjaGlkPWU0ZGY0YjMxLTg3NjgtNDQ5My04NThmLTYxZjA2MTkxZjdkMiZlYXBpZD00NjIzMCZtY3RjPTMmc3RhcnREYXRlPTIwMjYtMDMtMDUmbXBkPUdCUCZtcG49MjAxNjExNTYyJmN1cnJlbmN5PUdCUCZyYXRlcGxhbmlkPTI4ODI3ODkwMiZtcG09MjQmbXBwPTEmbXBvPUVDJnNlbGVjdGVkPTE1NzUzMDY5Jm1wYj01LjU1Jm1wcT0xNi4zMCZtcGE9MTYuMzAifQ%3D%3D&amp;utid=9379e0bb-2284-b8b1-7923-8d3f5378ff49&amp;tm_stars=2&amp;client_id=skyscanner_app&amp;price_policy=2&amp;pre_redirect_id=4b229890-1eb9-54fa-cd91-076697962cd1&amp;tm_city_code=CEBP&amp;max_price=3345&amp;guests=1&amp;request_id=4b229890-1eb9-54fa-cd91-076697962cd1&amp;tm_country_code=PH</t>
  </si>
  <si>
    <t>www.skyscanner.com.ph/hotel_deeplink/4.0/PH/en-US/PHP/h_h1/46980237/2026-03-03/2026-03-04/hotel/hotel/hotels?legacy_provider_id=927111&amp;rooms=1&amp;closed_user_group=mobile&amp;hb_data=lQvnrutLQEWV4VV71gtOm_b-GQ12xL2bn0tsDs_gGULPMt_ffopOCrrp1bBi_x5SIgH3sAcuH3p1VgLABcGYJ6wCmXU9vD27wLY1pb4IjCjdtwVaYB8TSSfXhTFp68ZYakNsAoVqpOVOIfTvw4zyDQ1AvFxJwHNfDLtHyjFd9OvuSU6jOiJiKb78g0yIFmTkPJNFD1WhqYFJTj8dnXKAMIrxB6wMVBp2azDWMl8DN7Cm98WsPZ-t_Rjmaq5uk3DE1bu1XyWKxlojgrt4wOalNZ1CzQU%3D&amp;q_datetime_utc=2026-03-03T09%3A38%3A44&amp;ticket_price=4774&amp;quote_id=-4737649868336329558&amp;utid_state=1&amp;channel=iphone&amp;price_without_closed_user_group=7125&amp;tm_place_name=Cebu&amp;deeplink_data=eyJmaWVsZHMiOnsic2lnbmF0dXJlIjoiYWNhODgwMmM4NzA3MDVlY2JlNmE0ODlhODA0Zjg1YjQifSwidXJsIjoiaHR0cHM6Ly9waC5ob3RlbHMuY29tL0hvdGVsLVNlYXJjaD90cGlkPTMyMTQmbXBlPTE3NzI1MzAyNDcmZW5kRGF0ZT0yMDI2LTAzLTA0JmFkdWx0cz0xJmxvY2FsZT1lbl9QSCZjaGlkPWU5ZTgwY2EzLTA4ODMtNDUxYy04NmNjLTVmNmE0Mjk1MGFkMiZlYXBpZD00NCZtY3RjPTMmc3RhcnREYXRlPTIwMjYtMDMtMDMmbXBkPVBIUCZtcG49MjAwODk1NjMxJmN1cnJlbmN5PVBIUCZyYXRlcGxhbmlkPTQwMTA3NDc0MyZtcG09MjQmbXBwPTEmbXBvPUVDJnNlbGVjdGVkPTIzMjYwMjYmbXBiPTUxMS40NyZtcHE9NDI2Mi4yOCZtcGE9NDI2Mi4yOCJ9&amp;utid=f7ac211a-2189-1163-01e3-0d4e9f81f5d8&amp;tm_stars=3&amp;client_id=skyscanner_app&amp;redirect_delay=1000&amp;price_policy=2&amp;pre_redirect_id=352e5590-6656-d638-aa68-d8a9257a5e3f&amp;tm_city_code=CEBP&amp;max_price=7606&amp;guests=1&amp;request_id=352e5590-6656-d638-aa68-d8a9257a5e3f&amp;tm_country_code=PH</t>
  </si>
  <si>
    <t>www.skyscanner.com.ph/hotel_deeplink/4.0/PH/en-US/PHP/h_ad/115481130/2026-03-05/2026-03-06/hotel/hotel/hotels?legacy_provider_id=22&amp;rooms=1&amp;closed_user_group=general&amp;hb_data=kUt9Rw3SZlY6NxlCzZ9GQaMKYBKL40qt6Iwz9CrtmpVu2i4RpZWyIq49XKb9EEvTGyMpdKc4bucS-YhmWmazT7DrKZzJx1TkPGUVnLFWPZCOPxVNgVDWw-xi2KEPSyVtPVNUAfRjCt3kBDv1OiP7cZjPiTL0qQvWZ1zX2JwerHaDV00xvFZDZpFLCSnqorWeC1izCSQ5TX_n9WwqCJJFQF69uZG7aZDRHdDMDhmvG00oIeZCS57vnGOkEL8gS2MagPBboVQBMUxR65_XFyB8zAP6zYmKOTCtK_76tgxaduxc4KLT72G5dli1KEiIOmdj3P3EBoXKjpjllTjeI-Pk0W13KWev_HGdpL-kG0prV_8XLQkKGaFgFTPoWps7hE8I3rMZYgN0_mfraQmnjWlHReLVScR2tS41Rvb8rOwX0wyT1-6JTQ%3D%3D&amp;q_datetime_utc=2026-03-05T14%3A47%3A15&amp;ticket_price=3537&amp;quote_id=6328012459606094716&amp;utid_state=1&amp;channel=iphone&amp;price_without_closed_user_group=7680&amp;tm_place_name=Cebu&amp;deeplink_data=eyJmaWVsZHMiOnsic2lnbmF0dXJlIjoiOTViMzE0ODVjOWYzMmJlZTE1MTk4MDY0NjU2OTU4ZjIifSwidXJsIjoiaHR0cHM6Ly93d3cuYWdvZGEuY29tL3BhcnRuZXJzL3BhcnRuZXJzZWFyY2guYXNweD9jaWQ9MTg0NjM4MyZoaWQ9NDMyOTc1JmN1cnJlbmN5PVBIUCZjaGVja2luPTIwMjYtMDMtMDUmY2hlY2tvdXQ9MjAyNi0wMy0wNiZOdW1iZXJvZkFkdWx0cz0xJk51bWJlcm9mQ2hpbGRyZW49MCZSb29tcz0xJm1jaWQ9MzMyJm1hc3RlclJvb21JZD0zODAyNzc2NCZtcHQ9YkcxV2FqQktkalpMVjNKVGJYSXdhalpLSzJweFRtdzNWVXhTUWt4RGJGUnRORlJGUkRoWmJHdFhjbVZTWjI5S2JHZEtlbUpuVGtSYVpVZ3ZjRFZQTUc4NVVXWTNXVE5LUTBRdk9GUndRVDAmVG90YWxQcmljZT0zNTM2LjY4JlRvdGFsVGF4PTM1MS4xOSZUb3RhbEZlZT0zMDQuMjgmVG90YWxTdXJjaGFyZ2U9MCZtY3VyPVBIUCJ9&amp;utid=f09ff2fb-4d2e-7e1f-535c-f5ef319b668e&amp;tm_stars=4&amp;client_id=skyscanner_app&amp;price_policy=2&amp;pre_redirect_id=62af73a4-bb88-5ff3-d34a-36ec0ed775b1&amp;tm_city_code=CEBP&amp;max_price=4725&amp;guests=1&amp;request_id=62af73a4-bb88-5ff3-d34a-36ec0ed775b1&amp;tm_country_code=PH</t>
  </si>
  <si>
    <t>www.skyscanner.com.ph/hotel_deeplink/4.0/PH/en-US/PHP/h_bc/222423391/2026-03-03/2026-03-04/hotel/hotel/hotels?legacy_provider_id=13&amp;rooms=1&amp;closed_user_group=apps&amp;hb_data=84UtmzGlrJwdlEbsVEG8WNG8PmaKZ4Rxq-XR83rNz6CWomlBgucN78UrIyRWLmvTDsE-HaJ4FXb0PslxRS8BHK9CP2DAwamMndxWwI3jASyb8LanvOBObWP2R6PW0-5ucSHz2Fr2Tlk5wfPAhqKZx58aDKuWTp0Q-hBw9rwR-w_uzKdNjJ0I0amh_zQj2zbfICgFLB2eqS3BLxfNnl4mrTT4VGdVgdvUR5LzgrzqrTE4a9mOpKlsZkIovrF73g7TAtXXsxCfH9WPkw0P2hi4QVQwfYY8MnYOXGPPZoCk1KCKyKbytA8hJ7xSHk4BNTGhVgMoTuDlDoy3C13m1FD2uLRig4lPk1LOmRPRFerLXE5O6xR6eeFJqGMbdmcQvMaXyoLUFGpNlvc80-V_kjtHd4cdIJs60XWn1maWI-KLW7PsjeA%3D&amp;q_datetime_utc=2026-03-03T09%3A38%3A44&amp;ticket_price=1895&amp;quote_id=43810755319107650&amp;utid_state=1&amp;channel=iphone&amp;price_without_closed_user_group=2495&amp;tm_place_name=Cebu&amp;deeplink_data=eyJmaWVsZHMiOnsic2lnbmF0dXJlIjoiM2M1YzUxODUxOGYwZmJhMDZkNjRlYzI5ZTg0MDllOGYiLCJibG9ja19pZCI6IjEzMDQwNTY2MDFfNDAzMjY3OTEwXzFfMF8wIn19&amp;utid=1d1ac41c-0548-5704-af5e-b89861624ab3&amp;tm_stars=0&amp;client_id=skyscanner_app&amp;redirect_delay=1000&amp;price_policy=2&amp;pre_redirect_id=e69dcfa1-7b3b-f706-88b4-40619fd240c1&amp;tm_city_code=CEBP&amp;max_price=1895&amp;guests=1&amp;request_id=e69dcfa1-7b3b-f706-88b4-40619fd240c1&amp;tm_country_code=PH</t>
  </si>
  <si>
    <t>www.skyscanner.com.ph/hotel_deeplink/4.0/PH/en-US/PHP/h_h1/205053012/2026-03-03/2026-03-04/hotel/hotel/hotels?legacy_provider_id=927111&amp;rooms=1&amp;closed_user_group=mobile&amp;hb_data=PQcs1rRtHZ823Y-YPODGKsLM2ScdcwqYPXM4IYfYmYHEHYAYHAcuJNHWZnHQ1DRb3zQUkTmktD_6tzRF36n3Yfqp7VVAbCRx6paezEk5ajVgQxlaPMoRXjk_hYV39lxNbWok3KeUPHeECaHjVwjTH8s_YUgvSYz6Vzo4RLqTFL6oNTnGb4ssnEUrKw9Vt_EWJ9FBRbX1JuJPf5y9a-GIKiNkZsmG725P36FDrNQXlI0G0BGuKfablwlRD3k4Ukp5yByjg5e-_vBqYG_IHwGV7pl303Q%3D&amp;q_datetime_utc=2026-03-03T09%3A38%3A45&amp;ticket_price=4245&amp;quote_id=2458422958253115817&amp;utid_state=1&amp;channel=iphone&amp;price_without_closed_user_group=6500&amp;tm_place_name=Cebu&amp;deeplink_data=eyJmaWVsZHMiOnsic2lnbmF0dXJlIjoiNDBjMjJkODY1ZWY4OGQwNmYyNWIzZjJhMDZlODg4NzUifSwidXJsIjoiaHR0cHM6Ly9waC5ob3RlbHMuY29tL0hvdGVsLVNlYXJjaD90cGlkPTMyMTQmbXBlPTE3NzI1MzAyNDcmZW5kRGF0ZT0yMDI2LTAzLTA0JmFkdWx0cz0xJmxvY2FsZT1lbl9QSCZjaGlkPWU5ZTgwY2EzLTA4ODMtNDUxYy04NmNjLTVmNmE0Mjk1MGFkMiZlYXBpZD00NCZtY3RjPTMmc3RhcnREYXRlPTIwMjYtMDMtMDMmbXBkPVBIUCZtcGM9MTAwMC4wMCZtcG49MzIwOTUxMTk1JmN1cnJlbmN5PVBIUCZyYXRlcGxhbmlkPTM4NzQ2MzI5NiZtcG09MjQmbXBwPTEmbXBvPUVDJnNlbGVjdGVkPTg0NTQ0NzgxJm1wYj00ODkuMTYmbXBxPTM3ODAuNTUmbXBhPTI3NTUuODQifQ%3D%3D&amp;utid=21bd6da3-c71f-6a51-fb90-fb74a7b0b1a3&amp;tm_stars=3&amp;client_id=skyscanner_app&amp;redirect_delay=1000&amp;price_policy=2&amp;pre_redirect_id=979992c2-8bf5-c0c0-2fb6-c8ea354e8b1a&amp;tm_city_code=CEBP&amp;max_price=4247&amp;guests=1&amp;request_id=979992c2-8bf5-c0c0-2fb6-c8ea354e8b1a&amp;tm_country_code=PH</t>
  </si>
  <si>
    <t>www.skyscanner.com.ph/hotel_deeplink/4.0/PH/en-US/PHP/h_ct/134679883/2026-03-05/2026-03-06/hotel/hotel/hotels?legacy_provider_id=31&amp;rooms=1&amp;closed_user_group=apps&amp;hb_data=SPqwpey6BAe5iwbagQBMOosch2OfE2h_sg3GtWrj3ruQCMcVKNJHTdIzo7xGiZACDWhLf5OlgGnFqLobSr5vPPT_2-ZIOnZfT5FCWvDfjR6cFNl7kND_bkVFMYPCUC69oe8QnTA2cjMW5gANAJce7dV5Etgo5XvmAsIWrs_LuQVPh74NNk_zgQTxd7_SWXk00keKzVkpZSQb9gadHjc2Sf4IZRSuzBzoYt7wqfpeypSIuyZmbc7SSnPT_Go6-G2WySZcvI4uEPMl_Zy_gdP-L80jOf2KRfxuY3sOFydAMEb0uFQoLtDB7IoPFCTLYZDKxHXD_lU_Q6gl6jcIrIjvmntwjlWh6xsES1F0dTm9ZjeJsfaGU8Lsd_uokQMbhVt3VakpsH3sEO12lWAGvyVQIweyhZWXt_i3T9L49oeyfQ%3D%3D&amp;q_datetime_utc=2026-03-05T14%3A47%3A17&amp;ticket_price=2234&amp;quote_id=-8291120598532688957&amp;utid_state=1&amp;channel=iphone&amp;price_without_closed_user_group=3219&amp;tm_place_name=Cebu&amp;deeplink_data=eyJmaWVsZHMiOnsic2lnbmF0dXJlIjoiZjJiNDcyNGRkMjc0Y2UzZGEyMzBhNjgwN2NiZDQxZGUifSwidXJsIjoiaHR0cHM6Ly9waC50cmlwLmNvbS9ob3RlbHMvcmVkaXJlY3Q%2FaG90ZWxpZD05OTI4NzcmY2l0eT0zNTgzMSZBbGxpYW5jZWlkPTEyNjA3JnNpZD04ODg4MzImY2hlY2tpbj0yMDI2LTAzLTA1JmNoZWNrb3V0PTIwMjYtMDMtMDYmc2hvcHBpbmdpZD1mZDllZjU0NTUzMjE0YWYzOTA3ZGQyMTU2Y2E1NzQyOSZhZHVsdD0xJmNoaWxkcmVuPTAmYWdlcz0mbGFuZ3VhZ2U9ZW5waCZsb2NhbGU9ZW5fUEgmcm9vbWlkPTQxNTMzMjM2OCZzd2lkPTAmcGF5PVBQJmZndD0xJmNybj0xJmN1cnI9UEhQJndrcD0xJnN0YW5kPUg0c0lBQUFBQUFBQV93RDlBQUxfQ2xzS0FoZ0JFZ1FJQVJBQUdrOElrUENGeGdFWUFEQUFPUHNSbUFIdHpEeW9BUUM0QVFMQUFRRFJBUlN1Ui1GNnRwMUE0UUhOek16TXpIU2hRT2dCNGFtYlY0Z0NJSWtFQUFBQUFBQUFBQUNnQkFDaEJXWm1abVptUm9kQUdpQm1aRGxsWmpVME5UVXpNakUwWVdZek9UQTNaR1F5TVRVMlkyRTFOelF5T1NBRUtPS2dwczBHU0FGU0JqZ3dZelEzWkZvY0NnTlFTRkFSUndONEN5UW92ajhhQTFCSVVDRkhBM2dMSkNpLVAySUZaVzVmVUVob3ZCUndBWGdBaWdFSFNBRjRBTWdCQWFvQkJ3b0RNREl5RUFMeUFTSm1aRGxsWmpVME5UVXpNakUwWVdZek9UQTNaR1F5TVRVMlkyRTFOelF5T1Y4MGtnSUJOSm9DQUFBQUFQX19BUUFBX19fcXFzeEdfUUFBQUEifQ%3D%3D&amp;utid=8329b879-3a6a-f564-505c-55044271f01a&amp;tm_stars=3&amp;client_id=skyscanner_app&amp;price_policy=2&amp;pre_redirect_id=e05b74d2-3429-8240-189f-9b3cc9b7be0e&amp;tm_city_code=CEBP&amp;max_price=2234&amp;guests=1&amp;request_id=e05b74d2-3429-8240-189f-9b3cc9b7be0e&amp;tm_country_code=PH</t>
  </si>
  <si>
    <t>www.skyscanner.com.ph/hotel_deeplink/4.0/PH/en-US/PHP/h_ad/212934083/2026-03-05/2026-03-06/hotel/hotel/hotels?legacy_provider_id=22&amp;rooms=1&amp;closed_user_group=general&amp;hb_data=bRMv5QxZAoDjtiYaReqlJmFg9HVflcev32d0B5zs-RdvZ6Ha2_rvWdld3jTXSr6EzGqygwzRSLYpj012qPE7WQrRUtBvs98fiqUOR4VgEsykOcnQO-wIe4Br8x65dHDbEDx1Hpxq2lrTsMH7yKcafspN98_ORVbAajvb7xPjdWFZbjNMGJ0NB7lQhJdHIee9aoHf2F1KnMZRGR1KtFTLsGIbGVTzLjq6TC9q3jPHAusumeU_zAcWgJBPNpOOMwCuJNvhe_aj2IkXgQ2-zc_k19IVEmuMF3VSBnP-qxsf5vitMuomuby-TsfjNFtpxPoTn2zjrXrxuniGr_5xW1bqj8vs5n6v2MgXIxuKwCjQ0DUJNdzAv-LaXL9hHUOgO7IWeFG3jQR6RaKGT3e8NlTSicAE1O81pJlPCneuBe1ysPTv&amp;q_datetime_utc=2026-03-05T14%3A47%3A18&amp;ticket_price=1511&amp;quote_id=-3284940351569381066&amp;utid_state=1&amp;channel=iphone&amp;price_without_closed_user_group=3776&amp;tm_place_name=Cebu&amp;deeplink_data=eyJmaWVsZHMiOnsic2lnbmF0dXJlIjoiMzlhMDJkZWNhMmIxZTU1OGRkZDAzN2ZiMDA1ZDkyNzcifSwidXJsIjoiaHR0cHM6Ly93d3cuYWdvZGEuY29tL3BhcnRuZXJzL3BhcnRuZXJzZWFyY2guYXNweD9jaWQ9MTg0NjM4MyZoaWQ9NDYwNzI4MjMmY3VycmVuY3k9UEhQJmNoZWNraW49MjAyNi0wMy0wNSZjaGVja291dD0yMDI2LTAzLTA2Jk51bWJlcm9mQWR1bHRzPTEmTnVtYmVyb2ZDaGlsZHJlbj0wJlJvb21zPTEmbWNpZD0zMDM4Jm1hc3RlclJvb21JZD03MzY4OTIyOTYmbXB0PVNIZDNaMjUzV1RGeFVGTkpObEpYVDNOMEt6bFpUMmRRYkRCUlVVaEdkRzF3YlZKT1UzZEdNR3B2ZG5SbFNWVjZXQzlrVVVKQmVtWlJWbk41Y1Vkbk5URnZSVXRHZFRCTVZXMHdaRXQzUFQwJlRvdGFsUHJpY2U9MTUxMC45OSZUb3RhbFRheD0xNjEuODkmVG90YWxGZWU9MC4wMCZUb3RhbFN1cmNoYXJnZT0wJm1jdXI9UEhQIn0%3D&amp;utid=9396553e-2499-af0f-9bf5-14e81c9e6e5f&amp;tm_stars=0&amp;client_id=skyscanner_app&amp;price_policy=2&amp;pre_redirect_id=c0a35329-a728-d1c1-8ba6-3ed9ab2e10a2&amp;tm_city_code=CEBP&amp;max_price=1511&amp;guests=1&amp;request_id=c0a35329-a728-d1c1-8ba6-3ed9ab2e10a2&amp;tm_country_code=PH</t>
  </si>
  <si>
    <t>Studio Anna</t>
  </si>
  <si>
    <t>www.skyscanner.com.ph/hotel_deeplink/4.0/PH/en-US/PHP/h_bc/218410919/2026-03-05/2026-03-06/hotel/hotel/hotels?legacy_provider_id=13&amp;rooms=1&amp;closed_user_group=apps&amp;hb_data=-sKStknHtuUpcrxl6-72CVUkTJhnOZO09a5IGitGTq0bhEfMQiGwUKIBmzVC2cmi6i1OW67ZvT-iDLv7bh6amJl49Pr9Wv8TLWF-iEgXRiE69sG7XAXAN1pNVXtp0KmQzI83zR2TlWSCNsE1nrDnseZAqFWNCEkML-NEdbfoYQS0dohVG0YDa1RgPgmXuAht3anw8ulS0g24RQmkASbJ1CB7Ga9FoiaLHMBR15Pxk_00MuvgAuHrpKzU5IFtgxSH-59zyjSFPacC8I1KVbphBssxgH0gmAKSEiiTPzKSF6rqi0T5UjGCb4ziOfA_X6zySUwEfjsNGEqIYwMsskAWSDVkN8Hn6nOBr8paI3TzEsDlQ9Q5cRgDB4lMhCC33fqYL5hugtIhHWcE6BOgkTQVAvfdsHC90vQZDPFfO_U8a743ScEVKlU%3D&amp;q_datetime_utc=2026-03-05T14%3A47%3A19&amp;ticket_price=1834&amp;quote_id=6130766591027827314&amp;utid_state=1&amp;channel=iphone&amp;price_without_closed_user_group=2454&amp;tm_place_name=Cebu&amp;deeplink_data=eyJmaWVsZHMiOnsic2lnbmF0dXJlIjoiOTIzMmFkMjQ1ZDIxNGIzZDFlOTZmY2M0MDc5OGZmNzQiLCJibG9ja19pZCI6IjExNTAzOTUwMDFfMzk4ODA2MTE3XzFfMF8wIn19&amp;utid=bb983308-d06b-9869-b1d5-791f69c2c878&amp;tm_stars=0&amp;client_id=skyscanner_app&amp;price_policy=2&amp;pre_redirect_id=a8f24096-4a08-8ddd-8579-41eb369aa776&amp;tm_city_code=CEBP&amp;max_price=1834&amp;guests=1&amp;request_id=a8f24096-4a08-8ddd-8579-41eb369aa776&amp;tm_country_code=PH</t>
  </si>
  <si>
    <t>10.31326, 123.89485</t>
  </si>
  <si>
    <t>BBQ City, Juana Osmeña Street, Zapatera, Camputhaw, Cebu City, Central Visayas, 6000, Philippines</t>
  </si>
  <si>
    <t>Studio Anna is a recently renovated apartment in Cebu City, near Fuente Osmena Circle. Among the facilities at this property are a 24-hour front desk and an elevator, along with free Wifi throughout the property.</t>
  </si>
  <si>
    <t>The New View by Ecotel - Cebu</t>
  </si>
  <si>
    <t>www.skyscanner.com.ph/hotel_deeplink/4.0/PH/en-US/PHP/h_bc/223069554/2026-03-05/2026-03-06/hotel/hotel/hotels?legacy_provider_id=13&amp;rooms=1&amp;closed_user_group=apps&amp;hb_data=I7BbCV-6F9cSHpp82kmn7tblzpmL4ISLKTI-AoeTYNea8t5A5umiajgFCiuGduGltsEImceKKGMziNUJB8SIN3rHNTCfYxpfkuq1NzVTbYTJcKzktOg_eQGBVJYAhjJkaC2h5I1AOS05lHHwA7Q6E4sCVu-QEe3y3GNh2jAIKhqANbeGi0W4RZ8GUqYLRYB4vOdh41knCu626uee_siRZr-GE_FUSKXDqirQXbZnvLTg1V7AqXKwfAoP2DpJ8gMMArnvKLv9tqv15tevY5tvjqG5pQ5HJei4jmcQw_fClJDXLZ1Hlh1Ovm7H26HDVZj_QnzyLdUacLGqnFB9YpfddLzcTjHDkz7PW7HQ-71jEtY9gO8zN1W4Rg8ER-YG2AnlDr6KO_4QbGkCebhuUp1zx9esr37rrvKcBGJ5R0eJnzpeUinbpdo%3D&amp;q_datetime_utc=2026-03-05T14%3A47%3A19&amp;ticket_price=1974&amp;quote_id=-63878490931187423&amp;utid_state=1&amp;channel=iphone&amp;price_without_closed_user_group=2399&amp;tm_place_name=Cebu&amp;deeplink_data=eyJmaWVsZHMiOnsic2lnbmF0dXJlIjoiODU1NTY2ZWJiYzNhY2NkMzcxNDVmODRlODExYjMwNmMiLCJibG9ja19pZCI6IjEzNzE5MzE2MDVfNDA5Mzg4OTk2XzBfMF8wIn19&amp;utid=cdb8985e-396e-3ab5-a493-72a1b190c329&amp;tm_stars=3&amp;client_id=skyscanner_app&amp;price_policy=2&amp;pre_redirect_id=fa9306d5-4ee5-e267-6a6a-462738c14981&amp;tm_city_code=CEBP&amp;max_price=8159&amp;guests=1&amp;request_id=fa9306d5-4ee5-e267-6a6a-462738c14981&amp;tm_country_code=PH</t>
  </si>
  <si>
    <t>10.31754, 123.89902</t>
  </si>
  <si>
    <t>The Center Suites, Gonzales Compound, Camputhaw, Cebu City, Central Visayas, 6000, Philippines</t>
  </si>
  <si>
    <t>Located in Cebu City, within a 8-minute walk of Ayala Center Cebu and 1.2 miles of Fuente Osmena Circle, The New View by Ecotel - Cebu has accommodations with a restaurant and free WiFi as well as free private parking for guests who drive.</t>
  </si>
  <si>
    <t>Richmond Plaza Hotel</t>
  </si>
  <si>
    <t>www.skyscanner.com.ph/hotel_deeplink/4.0/PH/en-US/PHP/h_ad/46999646/2026-03-05/2026-03-06/hotel/hotel/hotels?legacy_provider_id=22&amp;rooms=1&amp;closed_user_group=general&amp;hb_data=rT-p486GBUdkGvK-X21ScI0_lo7HAOdYn4nqIR3KPRp31S88o2IZe0ypl9DS2l2hWTKsU-SyjA4blKRXmapyms3nG4D8Jz4ZUnUZEJOdx6h_f-oMv8ecLtnVRmaTNtp-jwZypNmXUc3GPiikpfqEyK--pm53SQ0IpdLqlYYLFWDUVJVigaY84gyycasblPAMv5Mns4kUPqG7JS-P3GmbpKX85ejPBlsrJG38wJTf6eLtZh4Kvk98Njy7Heuh-MoHSYp8rdP8A8l70TDvAL7mMawkJifn2ALprGH6xCA2FWBnfV2H42nr0d38O8mqvubePLyCCp7YU_-2zwpv43xcgm2OidUvw5LFtezPxqSBaRjSC7IPcdg2u9q-tICFi2Dq9eLcGFDQKBG-dVX9c2NP752u4pVVaGawQ-CGQDbv1sh_&amp;q_datetime_utc=2026-03-05T14%3A47%3A25&amp;ticket_price=1033&amp;quote_id=8203041468254806204&amp;utid_state=1&amp;channel=iphone&amp;price_without_closed_user_group=1360&amp;tm_place_name=Cebu&amp;deeplink_data=eyJmaWVsZHMiOnsic2lnbmF0dXJlIjoiNTNlNWU2ZDgyMjUxNjg2MmI3MDRhYmVmMzQ0MTg3NjUifSwidXJsIjoiaHR0cHM6Ly93d3cuYWdvZGEuY29tL3BhcnRuZXJzL3BhcnRuZXJzZWFyY2guYXNweD9jaWQ9MTg0NjM4MyZoaWQ9MTA1MzAmY3VycmVuY3k9UEhQJmNoZWNraW49MjAyNi0wMy0wNSZjaGVja291dD0yMDI2LTAzLTA2Jk51bWJlcm9mQWR1bHRzPTEmTnVtYmVyb2ZDaGlsZHJlbj0wJlJvb21zPTEmbWNpZD0zMzImbWFzdGVyUm9vbUlkPTEyOTA2ODIzODAmbXB0PVNqUnJhRFJMYjFVNFdsZG5XRU5tTldoU2QzZE9hbFJNTjJJMVFYUXZOVlI2VDBad01rdG1VRzVCUkdZMkx6aEdiVzlyVFdjNFZVOVpkazlvT0VWQ2JuaHZhaXRVT1VoQ05rVTBZWGRuUFQwJlRvdGFsUHJpY2U9MTAzMi43MCZUb3RhbFRheD0xMTkuNTAmVG90YWxGZWU9ODcuMDQmVG90YWxTdXJjaGFyZ2U9MCZtY3VyPVBIUCJ9&amp;utid=e2afa5ac-e438-a8c2-ac0a-5d956c11e8d3&amp;tm_stars=3&amp;client_id=skyscanner_app&amp;price_policy=2&amp;pre_redirect_id=46f80cd1-d703-62a2-1aba-4137a8bfebbc&amp;tm_city_code=CEBP&amp;max_price=1083&amp;guests=1&amp;request_id=46f80cd1-d703-62a2-1aba-4137a8bfebbc&amp;tm_country_code=PH</t>
  </si>
  <si>
    <t>10.314167, 123.901389</t>
  </si>
  <si>
    <t>Richmond Hotel, F. Sotto Drive, Gonzales Compound, Camputhaw, Cebu City, Central Visayas, 6000, Philippines</t>
  </si>
  <si>
    <t>With a stay at Richmond Plaza Hotel in Cebu City (Camputhaw), you'll be within a 5-minute drive of SM City Cebu and Ayala Center. This hotel is 1.5 mi (2.4 km) from Waterfront Cebu City Casino and 1.6 mi (2.6 km) from Colon Street.
Make use of convenient amenities, which include complimentary wireless internet access and tour/ticket assistance.
Enjoy a meal at the restaurant or snacks in the coffee shop/cafe. The hotel also offers room service (during limited hours). Full breakfasts are available daily from 8:00 AM to 10:00 AM for a fee.
Featured amenities include dry cleaning/laundry services, a 24-hour front desk, and luggage storage. A roundtrip airport shuttle is provided for a surcharge (available on request), and free self parking is available onsite.
Make yourself at home in one of the 42 air-conditioned rooms featuring refrigerators. Complimentary wireless internet access keeps you connected, and cable programming is available for your entertainment. Bathrooms with showers are provided. Conveniences include desks and complimentary bottled water, and housekeeping is provided daily.</t>
  </si>
  <si>
    <t>Cebu Century Plaza Hotel</t>
  </si>
  <si>
    <t>www.skyscanner.com.ph/hotel_deeplink/4.0/PH/en-US/PHP/h_bc/46995206/2026-03-05/2026-03-06/hotel/hotel/hotels?legacy_provider_id=13&amp;rooms=1&amp;closed_user_group=apps&amp;hb_data=QSCrarHk2Yke5Geb8RJdQFJkVPeyutvCE_kakHdfiQwVh3JlxTvOQdRCihKKKRfOJY8NUe8WW27W3bVwCxXEiadIcplVbRPAgVtqITM5gaPLBjUMk4D88Y4-ij36OO79rtzMz-zHcrzaWytvF2RMxITOHGp1wsaJ4vDWsRmPzg4kPACeO9ikrVOhAhMDVOP4_pZ9Grmmu6gL6bZ8-Q-ePuz-N8NtvyrWs2Hxw6DIiA-U3ixfvpeHIHxeW7p9Ejr1cau6BTUKcoCASH28FBI4YzqRbINxIaAijRs2z-3p3pmU5CqaFDzTmipcfrUuEKC1jpvQSHWH7DoNxlnQzntihij9xE5wT_S3jXy54V3DM-DJpDXxijyN0SX-4362OMz6uQzIXSeBMfXMTDK1vuUIqsDOMXy7SAq7SKS9SYW5Qy0x6VLioOo%3D&amp;q_datetime_utc=2026-03-05T14%3A47%3A25&amp;ticket_price=1053&amp;quote_id=-7771224525741219253&amp;utid_state=1&amp;channel=iphone&amp;price_without_closed_user_group=1409&amp;tm_place_name=Cebu&amp;deeplink_data=eyJmaWVsZHMiOnsic2lnbmF0dXJlIjoiNjI5ZjE0YzAxZGVkMjkwYjcwOTU4MDEwYzQzZjg5OTkiLCJibG9ja19pZCI6Ijk0NjAzNzkwMV8zNjcxMjg3NjZfMV8wXzAifX0%3D&amp;utid=ad2421d4-ac80-5c32-a654-97918dc4f79f&amp;tm_stars=3&amp;client_id=skyscanner_app&amp;price_policy=2&amp;pre_redirect_id=bd2a5924-ab8d-986d-9c59-73d905537698&amp;tm_city_code=CEBP&amp;max_price=1053&amp;guests=1&amp;request_id=bd2a5924-ab8d-986d-9c59-73d905537698&amp;tm_country_code=PH</t>
  </si>
  <si>
    <t>10.31148, 123.89461</t>
  </si>
  <si>
    <t>Muvanz Pocherohan and Seafood, Juana Osmeña Street, Santa Cruz, Camputhaw, Cebu City, Central Visayas, 6000, Philippines</t>
  </si>
  <si>
    <t>parking, wifi, air_conditioning, non-smoking, 24-hour_front_desk_service, restaurant, bar</t>
  </si>
  <si>
    <t>Located in Cebu City, a 6-minute walk from Fuente Osmena Circle, Cebu Century Plaza Hotel provides accommodations with a restaurant, free private parking and a bar. This 3-star hotel offers a 24-hour front desk. Magellan's Cross is 1.</t>
  </si>
  <si>
    <t>Toyoko Inn Cebu</t>
  </si>
  <si>
    <t>www.skyscanner.com.ph/hotel_deeplink/4.0/PH/en-US/PHP/h_bc/154575626/2026-03-05/2026-03-06/hotel/hotel/hotels?legacy_provider_id=13&amp;rooms=1&amp;closed_user_group=apps&amp;hb_data=jAOsHlmm41X9ojQmlUl3ysmJXwiFl74thsPQ-3PabQ4KRckuffpNhlwhe5Od7DY9Ul4PHQSg7svoyux-T5bJH0-nqsPD1j1uFHWf2nuRboEGTGSboOSCmc94pmvklm61NcB2AT5Fsab5L9TK_05VwZdLjh9Gyk0K9NTYuAvORCGOqk5zL1Qj4UCoBnBCv5T1navLZShQqzZDK4ppLAWfDBL_6cYYIumivItLnCKivyiLspHN4EYnRcFIgDpiif-OlzFTwUue6F_5Yh4PaSfF_-YtaRNSZk1Bm-D2SyGCNEEu8pDru4YD1Uc7e9iebmTn06Tth4bHlS1HgBPAiH28R_8t55xLMn0Lt6kf2uGiC1ov9g9ZittGgeG5agBR-L4TMih4t1rXha6PlnHiGACNEBYpvTdz6ySl0y7f33AetayEGc2yZb4%3D&amp;q_datetime_utc=2026-03-05T14%3A47%3A28&amp;ticket_price=2640&amp;quote_id=-4997400345348048338&amp;utid_state=1&amp;channel=iphone&amp;price_without_closed_user_group=3721&amp;tm_place_name=Cebu&amp;deeplink_data=eyJmaWVsZHMiOnsic2lnbmF0dXJlIjoiOWI3MzZlMGZmMWJkNzM5MjJlOTM4NDdjNTgwYzQ4NWEiLCJibG9ja19pZCI6IjIyMzAxNjcxNl8yMjI0MjI2ODFfMl8xXzAifX0%3D&amp;utid=5048be70-3eb3-7591-8f8f-dff2a66299c0&amp;tm_stars=3&amp;client_id=skyscanner_app&amp;price_policy=2&amp;pre_redirect_id=3c70d17f-e420-6a03-c9ee-a47bd5942407&amp;tm_city_code=CEBP&amp;max_price=3069&amp;guests=1&amp;request_id=3c70d17f-e420-6a03-c9ee-a47bd5942407&amp;tm_country_code=PH</t>
  </si>
  <si>
    <t>10.33484, 123.934252</t>
  </si>
  <si>
    <t>A. S. Fortuna Street, Bakilid, Mandaue, Central Visayas, 6014, Philippines</t>
  </si>
  <si>
    <t>Featuring a 24-hr front desk, a free shuttle service, and free WiFi throughout the property, Toyoko Inn Cebu is located within 1.9 mi of SM City Cebu and 2.2 mi of Grand Convention Center Cebu.</t>
  </si>
  <si>
    <t>Travelbee Capitol Inn</t>
  </si>
  <si>
    <t>www.skyscanner.com.ph/hotel_deeplink/4.0/PH/en-US/PHP/h_h1/130066587/2026-03-05/2026-03-06/hotel/hotel/hotels?legacy_provider_id=927111&amp;rooms=1&amp;closed_user_group=mobile&amp;hb_data=5Faedz4X2Cdur4sIfPFgLMDrSJ5Lir4aPgSnY_XT1lkyejZV9aTtvfUkWhu30GSe8GYgfacZ-rxgpB-ZcqAoVq-IcVEK96cCoR2JB_tVeYpY5jllaia-15YQ77oGbiyDN9-xk1-pwo_bsg20WMAq0oK3o9P05e0qo-KgwzVzapEYj9B4_SRXyDQZyNxA6nhRh4p45MEWY2WFLEE6rnq-FT3qRzKYk4YcnMDrZMsh-xO47487D9occeYSfE8uo9flzik3YJ6a1HenI-bnuJG1ZaBA6e0%3D&amp;q_datetime_utc=2026-03-05T14%3A47%3A29&amp;ticket_price=1689&amp;quote_id=-8219916968943237322&amp;utid_state=1&amp;channel=iphone&amp;price_without_closed_user_group=2780&amp;tm_place_name=Cebu&amp;deeplink_data=eyJmaWVsZHMiOnsic2lnbmF0dXJlIjoiOTczMWM3YTY3ZTI3Y2MwZWRmOWExNWJiYWU2MmZiMjcifSwidXJsIjoiaHR0cHM6Ly9waC5ob3RlbHMuY29tL0hvdGVsLVNlYXJjaD90cGlkPTMyMTQmbXBlPTE3NzI3MjAzNjImZW5kRGF0ZT0yMDI2LTAzLTA2JmFkdWx0cz0xJmxvY2FsZT1lbl9QSCZjaGlkPTliZDgxOTg2LWM2NGEtNDJmOC04YTYzLTkwZGYxMjBmZmI1YyZlYXBpZD00NCZtY3RjPTMmc3RhcnREYXRlPTIwMjYtMDMtMDUmbXBkPVBIUCZtcG49MjMwNzIyNTQzJmN1cnJlbmN5PVBIUCZyYXRlcGxhbmlkPTI3ODMxMjM2OCZtcG09MjQmbXBwPTEmbXBvPUVDJnNlbGVjdGVkPTExMDI3Njc0Jm1wYj0zMTMuMDYmbXBxPTE1MTMuNzEmbXBhPTEzNzYuMTAifQ%3D%3D&amp;utid=14d3e0f1-305d-89b1-4adf-fdb2d6f1cb95&amp;tm_stars=0&amp;client_id=skyscanner_app&amp;price_policy=2&amp;pre_redirect_id=bdd12a0b-7bb1-c139-86a7-010c75838423&amp;tm_city_code=CEBP&amp;max_price=1689&amp;guests=1&amp;request_id=bdd12a0b-7bb1-c139-86a7-010c75838423&amp;tm_country_code=PH</t>
  </si>
  <si>
    <t>10.312685, 123.891613</t>
  </si>
  <si>
    <t>Jasmine Street, Santa Cruz, Camputhaw, Cebu City, Central Visayas, 6000, Philippines</t>
  </si>
  <si>
    <t>Located within a 4-minute walk of Fuente Osmena Circle and 1.3 miles of Colon Street, Travelbee Capitol Inn provides rooms with air conditioning and a private bathroom in Cebu City.</t>
  </si>
  <si>
    <t>Calyx Residences by Hooga Home 3minutes Walk to Ayala Center Cebu</t>
  </si>
  <si>
    <t>www.skyscanner.com.ph/hotel_deeplink/4.0/PH/en-US/PHP/h_bc/212948476/2026-03-03/2026-03-04/hotel/hotel/hotels?legacy_provider_id=13&amp;rooms=1&amp;closed_user_group=apps&amp;hb_data=EMcrwVT0nAfsQDjBhh7BM6yALRvWRfkU9zlN8-FO5LvxGLYHIv8HE-mjR2mFDMFIrgFFf_vQh-Eiuo978t181B6q0tPmjCggBm0B7drHkstG14eH1GCBCvM49C0RDgcN8rbc_W4zFnZYcdGNC8142QuYpZpfOt7Z9-z2pJBXrob8yFhdJDtw38MuOrUFy3Z8U1IuZrDyj_pCTWJ4R4x8e5IfgHp7jdW5yXtvVSi-TYeti3zQcVs3L0ebGcoA6Ub3GG2gRFPGol64YUfI8KlJhCX9OS_KRD_RgTeReFr5gtsZCRukDRS4Emsmn4CQ0k3NHm6FCHM6u8PDocuwY0QK7MpPoakt6zzKUpnOjzjJuq-6t5bbehDdm7k9niPB96vrXYjj5Au7IxfrUN6DvyEOB4OApDWcEDYbNSsUlp7kB9THle00yg%3D%3D&amp;q_datetime_utc=2026-03-03T09%3A38%3A52&amp;ticket_price=2931&amp;quote_id=-7846116908650373808&amp;utid_state=1&amp;channel=iphone&amp;price_without_closed_user_group=3684&amp;tm_place_name=Cebu&amp;deeplink_data=eyJmaWVsZHMiOnsic2lnbmF0dXJlIjoiNTYwNDk3MDg2OGYzNWVkYzYwODFhOTVhOTk5N2M3N2MiLCJibG9ja19pZCI6Ijg5MDE2OTEwMV8zNTkwOTE3NjlfMV8wXzAifX0%3D&amp;utid=e1e43f15-e4ab-fde6-e8ed-fe397060bab5&amp;tm_stars=0&amp;client_id=skyscanner_app&amp;redirect_delay=1000&amp;price_policy=2&amp;pre_redirect_id=50ffae8f-ed3d-73d1-c7b2-489526c88ab8&amp;tm_city_code=CEBP&amp;max_price=2931&amp;guests=1&amp;request_id=50ffae8f-ed3d-73d1-c7b2-489526c88ab8&amp;tm_country_code=PH</t>
  </si>
  <si>
    <t>10.31526, 123.90856</t>
  </si>
  <si>
    <t>Malapascua Street, Cebu Business Park, Luz, Cebu City, Central Visayas, 6000, Philippines</t>
  </si>
  <si>
    <t>A comfortable apartment within the vicinity of Ayala Center Cebu, Calyx Residences by Hooga Home 3minutes walk to Ayala Center Cebu offers a base for a hassle-free getaway in Cebu City.</t>
  </si>
  <si>
    <t>Vacation Hotel Cebu</t>
  </si>
  <si>
    <t>www.skyscanner.com.ph/hotel_deeplink/4.0/PH/en-US/PHP/h_h1/71809077/2026-03-05/2026-03-06/hotel/hotel/hotels?legacy_provider_id=927111&amp;rooms=1&amp;closed_user_group=mobile&amp;hb_data=Xr3qTmOWeUaeYDRpPIejER35MK3_4hSEmusEFiAp7dGMUiz9ppH-XsO7n59vumIpm-KJCr9SR1cRHX0wthMBtn3jqmpGs89cZwumRqFQeumheImZ-PWAFDFCfVac_6vdiwpDNRDjq8j8u4zTtb3YfV3bR1N2eTvd6yLB7d2suOA9RRD26_QDjmtnRJu-rN7Mk84Abqm-HHUuj_EpxkOo8oQgB46ENVcrMf4KwPet8ly0RsJP0hXZEKycmbboin43o1DwT7a5aguKDc3lxH11zZ7IL9Y%3D&amp;q_datetime_utc=2026-03-05T14%3A48%3A33&amp;ticket_price=2025&amp;quote_id=466585857772656476&amp;utid_state=1&amp;channel=iphone&amp;price_without_closed_user_group=2250&amp;tm_place_name=Cebu&amp;deeplink_data=eyJmaWVsZHMiOnsic2lnbmF0dXJlIjoiNzgwOTI0MDBiMGI4MTM3ODNhYzYwYmUxN2Q2NjdhOWYifSwidXJsIjoiaHR0cHM6Ly9waC5ob3RlbHMuY29tL0hvdGVsLVNlYXJjaD90cGlkPTMyMTQmbXBlPTE3NzI3MjAyMjUmZW5kRGF0ZT0yMDI2LTAzLTA2JmFkdWx0cz0xJmxvY2FsZT1lbl9QSCZjaGlkPTExMzJiNGZiLTEwNDYtNDcwMi1iOTUwLWY2ZWU4M2EwY2M1NiZlYXBpZD00NCZtY3RjPTMmc3RhcnREYXRlPTIwMjYtMDMtMDUmbXBkPVBIUCZtcG49MjAwNjQ4MTU0JmN1cnJlbmN5PVBIUCZyYXRlcGxhbmlkPTM4NTU4NzM4MyZtcG09MjQmbXBwPTEmbXBvPUVDJnNlbGVjdGVkPTc5ODIzNjgmbXBiPTM5MS45NCZtcHE9MTYzMy4wNyZtcGE9MTYzMy4wNyJ9&amp;utid=3c6838b0-3b60-69f7-a458-10783e0ff239&amp;tm_stars=3&amp;client_id=skyscanner_app&amp;price_policy=2&amp;pre_redirect_id=7356921a-0c81-3ed0-5569-36eadf6d642c&amp;tm_city_code=CEBP&amp;max_price=4568&amp;guests=1&amp;request_id=7356921a-0c81-3ed0-5569-36eadf6d642c&amp;tm_country_code=PH</t>
  </si>
  <si>
    <t>10.315607, 123.894134</t>
  </si>
  <si>
    <t>Don Jose Avila Street, Camputhaw, Cebu City, Central Visayas, 6000, Philippines</t>
  </si>
  <si>
    <t>Located a 11-minute walk from Fuente Osmena Circle, Vacation Hotel Cebu offers 3-star accommodations in Cebu City and has a garden, a shared lounge and a restaurant.</t>
  </si>
  <si>
    <t>ROYAL J Hotel</t>
  </si>
  <si>
    <t>www.skyscanner.com.ph/hotel_deeplink/4.0/PH/en-US/PHP/h_ad/216740083/2026-03-05/2026-03-06/hotel/hotel/hotels?legacy_provider_id=22&amp;rooms=1&amp;closed_user_group=general&amp;hb_data=EapLoWvQnMSFV7g91zKLclhLYTvb51yU2QzAUa7poHeXU_4uJvRjyRnne0FvOnmZYq4sOL86st7cCms2-6X9eJxPcFxCaROEuqc8hE7EZmdfcXOQLtoJTvgJBmFHXPbYctrNanRVl3lYTSESOHB7pGscQHOoBxtQ007u7EqtS6LQDmH4J9x3RqggpY8bN3v8nYXdNqHV_KvPLCwLkSma3qHfCrQXGtOZ_7ZLhhmz3m_CSiAheSKLKfGy0u4ogvPtnbi7wwzTQmKSDScXZgcZ33swVznk03OB_ORYSmQFk94FZwX5v9x7Wq1Thl9Zc4hZu0soX7Bg0oZlJhvLxTud41YYoaEioabc2uCJZeNK2UCskF4vu-kxLQtS4CylFN2Z6ZwEYpkLQZrAnrM9BScORWWTEU4sOY0pkfgO2wuA-ZRZ&amp;q_datetime_utc=2026-03-05T14%3A47%3A34&amp;ticket_price=2707&amp;quote_id=4889960479213704037&amp;utid_state=1&amp;channel=iphone&amp;price_without_closed_user_group=2923&amp;tm_place_name=Cebu&amp;deeplink_data=eyJmaWVsZHMiOnsic2lnbmF0dXJlIjoiZTU2YWQ4ZDdjMjFjODQzYWVkYzQxZjAyYmIxNzVmZGEifSwidXJsIjoiaHR0cHM6Ly93d3cuYWdvZGEuY29tL3BhcnRuZXJzL3BhcnRuZXJzZWFyY2guYXNweD9jaWQ9MTg0NjM4MyZoaWQ9MzUzMjM3MDcmY3VycmVuY3k9UEhQJmNoZWNraW49MjAyNi0wMy0wNSZjaGVja291dD0yMDI2LTAzLTA2Jk51bWJlcm9mQWR1bHRzPTEmTnVtYmVyb2ZDaGlsZHJlbj0wJlJvb21zPTEmbWNpZD0zMzImbWFzdGVyUm9vbUlkPTU4MzgxOTExOSZtcHQ9YzBNd2RtVnpSbE0wTlcxS1pTOVhjREZQZWt3MWMxTTRNakJWY0RSVFJrUklhREpHUm5Nd0wwNXdVV1JHZGxsMGRubG1lSEJRVUdGdlYyODJaelk1VkcxTmIwMVhTMlpOVEhNd2JrSm5QVDAmVG90YWxQcmljZT0yNzA3LjM4JlRvdGFsVGF4PTE5Ny40OCZUb3RhbEZlZT0xNDQuMDAmVG90YWxTdXJjaGFyZ2U9MTAwMC4wMCZtY3VyPVBIUCJ9&amp;utid=305ca8cd-57cd-8130-18d5-164ca79c3d29&amp;tm_stars=3&amp;client_id=skyscanner_app&amp;price_policy=2&amp;pre_redirect_id=2fb8970a-5f9a-8d4c-60f7-3f01db5cfbd0&amp;tm_city_code=CEBP&amp;max_price=2707&amp;guests=1&amp;request_id=2fb8970a-5f9a-8d4c-60f7-3f01db5cfbd0&amp;tm_country_code=PH</t>
  </si>
  <si>
    <t>10.31888, 123.91182</t>
  </si>
  <si>
    <t>Toyota Mabolo, 53, Pope John Paul Ⅱ Avenue, Luz, Cebu City, Central Visayas, 6000, Philippines</t>
  </si>
  <si>
    <t>parking, wifi, elevator, air_conditioning, non-smoking, internet_access, 24-hour_front_desk_service, room_service, restaurant, beauty_salon, safe_deposit_box, luggage_storage</t>
  </si>
  <si>
    <t>Located in Cebu City, a 13-minute walk from Ayala Center Cebu, ROYAL J HOTEL has accommodations with free WiFi and free private parking. Featuring a restaurant, the 3-star hotel has air-conditioned rooms with a private bathroom.</t>
  </si>
  <si>
    <t>The Pad CoLiving</t>
  </si>
  <si>
    <t>www.skyscanner.com.ph/hotel_deeplink/4.0/PH/en-US/PHP/h_bc/222706980/2026-03-05/2026-03-06/hotel/hotel/hotels?legacy_provider_id=13&amp;rooms=1&amp;closed_user_group=apps&amp;hb_data=o1jVozft0bXK3grLg0sIfTCNVbzXTlNx4JPt8MsH5KNNBH-EIjCG6u4pA5yeQTrEKVnOAf5pDsIyyTr3P-qeYLmRAHXHaFdZeInqpT6DT0HAz4kBgcUkg554vAsC3dKRvcKYYu3q8e8ZRQ7Xo4yBPLm3tMANP8qdMPB-TyTCcYz81bTeXdWjD6YVRk2tSSK4LdG8pUyeXJ3eIN93XwWlOyaM50yuDWvHvJ5CjXbiK_37T6d0gefRBexQtBP7x355HkFpnTKtZgVm-w_mBbS-iFbMzq4x5LaxkZTt63IpfF-_8W4BBbaVGVzSh4YC8d5FqBfyGz5BDeUqs981ryNmIvxCas8xifDS4RIa8wxsLq6xNanPyl0mOZj923puHnDYTUTCGIINv5dOprpn1qxjQXnu40cBA-KXe_ECKVGjvGcNZ9RcGxk%3D&amp;q_datetime_utc=2026-03-05T14%3A47%3A34&amp;ticket_price=1277&amp;quote_id=9212040520630280872&amp;utid_state=1&amp;channel=iphone&amp;price_without_closed_user_group=1800&amp;tm_place_name=Cebu&amp;deeplink_data=eyJmaWVsZHMiOnsic2lnbmF0dXJlIjoiNjQ3OGJjYzY1ZjVmN2Q1YWI3ZDI1ODk3NDY4OTA4ZDgiLCJibG9ja19pZCI6IjEzMDYyOTk1MDNfNDAzNDU4NjQwXzBfMF8wIn19&amp;utid=8d6f50d9-d857-5c71-1c4f-44d5ee23a48d&amp;tm_stars=0&amp;client_id=skyscanner_app&amp;price_policy=2&amp;pre_redirect_id=3f394374-f04d-2034-9275-8df7956b99c6&amp;tm_city_code=CEBP&amp;max_price=2826&amp;guests=1&amp;request_id=3f394374-f04d-2034-9275-8df7956b99c6&amp;tm_country_code=PH</t>
  </si>
  <si>
    <t>10.32713, 123.90842</t>
  </si>
  <si>
    <t>With a stay at The Pad Co-Living, you'll be centrally located in Cebu City, within a 5-minute drive of Waterfront Cebu City Casino and Ayala Center. This hostel is 1.5 mi (2.4 km) from SM City Cebu and 2.5 mi (4.1 km) from Colon Street.
Enjoy the recreation opportunities such as an outdoor pool or make use of other amenities including complimentary wireless internet access.
Grab a bite to eat at Sunrisers, one of the hostel's many dining establishments, which include 2 restaurants and a coffee shop/cafe. Wrap up your day with a drink at the bar/lounge. Cooked-to-order breakfasts are available daily from 6:00 AM to 10:00 AM for a fee.
Featured amenities include a 24-hour front desk, luggage storage, and laundry facilities. Free self parking is available onsite.
Make yourself at home in one of the 102 guestrooms. Complimentary wireless internet access is available to keep you connected.</t>
  </si>
  <si>
    <t>www.skyscanner.com.ph/hotel_deeplink/4.0/PH/en-US/PHP/h_h1/130399099/2026-03-03/2026-03-04/hotel/hotel/hotels?legacy_provider_id=927111&amp;rooms=1&amp;closed_user_group=mobile&amp;hb_data=OhViSbt1frRgktlZWR68QPGD9JlXHInw2Hqczmi2MHcMbChJCAcou6kzBSzVdMp_kQnyiRxdphT7vPTFpmYjb1vKWXknM9RnnlPlzBKVAHMRqzaFOFgZQ61kI8mlgZDDKYNalqXz07rPXdld7alcQGuf1P_Lvqx5sXFjKHvDA8-cZAcLZ-h23qb2Bicq65JQuF2cZ2vj6o2082VE5K5wBzMYObfqWE7ga1VIFoHpSttE6swbXBL8xIIeJgVHat03KpwOSdrWVQrOUtvcD7WNFfteJ0k%3D&amp;q_datetime_utc=2026-03-03T09%3A38%3A56&amp;ticket_price=3538&amp;quote_id=851477058364318631&amp;utid_state=1&amp;channel=iphone&amp;price_without_closed_user_group=5800&amp;tm_place_name=Cebu&amp;deeplink_data=eyJmaWVsZHMiOnsic2lnbmF0dXJlIjoiOTY2MjdjNWY1YTc3NmQ2ZWI5Njg2ODI5YWU5YWJkZmEifSwidXJsIjoiaHR0cHM6Ly9waC5ob3RlbHMuY29tL0hvdGVsLVNlYXJjaD9tcGQ9UEhQJnRwaWQ9MzIxNCZtcGU9MTc3MjUzMDI0NiZlbmREYXRlPTIwMjYtMDMtMDQmYWR1bHRzPTEmbXBuPTIwMDc4NzQ2NiZtcG09MjQmbXBwPTEmbG9jYWxlPWVuX1BIJm1wbz1FQyZjaGlkPTA3ZGI0OGM5LWMyNTUtNDI3MS1hZTRjLTdhZDAxNGQ0ZDRhMCZtcHE9MzE1NC45MCZlYXBpZD00NCZtY3RjPTMmY3VycmVuY3k9UEhQJnJhdGVwbGFuaWQ9MjAzODkzNDkyJnNlbGVjdGVkPTkwNjczNDImc3RhcnREYXRlPTIwMjYtMDMtMDMmbXBiPTUzMy4zMyZtcGE9MzAwNC42NyJ9&amp;utid=4c6acda1-2db3-f7f1-e471-21c086547aa6&amp;tm_stars=3&amp;client_id=skyscanner_app&amp;redirect_delay=1000&amp;price_policy=2&amp;pre_redirect_id=ba6f07e8-43db-6ada-a434-b2a28a019b73&amp;tm_city_code=CEBP&amp;max_price=5220&amp;guests=1&amp;request_id=ba6f07e8-43db-6ada-a434-b2a28a019b73&amp;tm_country_code=PH</t>
  </si>
  <si>
    <t>www.skyscanner.com.ph/hotel_deeplink/4.0/PH/en-US/PHP/h_ct/212595533/2026-03-03/2026-03-04/hotel/hotel/hotels?legacy_provider_id=31&amp;rooms=1&amp;closed_user_group=general&amp;hb_data=s17G3kiUtraJocCsCzr7i4zh8s1o5IeLS3xpLpqpN6uponQgh73gpN0S9xd7MxB1fE6xatNgwC4EpDV8_hLz_DKVj0nSxVfJ-c4iuwTqaZeqeNJNTKMVCul4E8QZoNaWAbxpFyNfAwHeTXJrdxGO4-qOEBidv6ZGpFZQYa8BiU6yKr4JhTVakngcMuEsWYp-zuMo854Yq2dLZw7SYwY86y26p_eI8EZ3eBoizu2MLfOObrfk3cSkiF6SOTGCK1dAnRBDsW0RtiDlvsSclWMk8nStEgijziJkOZgzRz4-sd9Zl-HO4q0V1jHDVbce4lhn13zJXkeLeoqOKfN7XuAfd18jd1Kmd5PAVG8n1mxx9VQviQZN3sDZKV4ZBX6RdrJ_rO3cmR5Ls4I85T6Pgaif3Sx2dz4gC-1E5xtmnfuidg%3D%3D&amp;q_datetime_utc=2026-03-03T09%3A38%3A57&amp;ticket_price=2249&amp;quote_id=-1074896973200320076&amp;utid_state=1&amp;channel=iphone&amp;price_without_closed_user_group=8326&amp;tm_place_name=Cebu&amp;deeplink_data=eyJmaWVsZHMiOnsic2lnbmF0dXJlIjoiMzE1MWZjYTA4MmRlYTVhNGY4ZDE0NjQwYTZmZDUzMjUifSwidXJsIjoiaHR0cHM6Ly9waC50cmlwLmNvbS9ob3RlbHMvcmVkaXJlY3Q%2FaG90ZWxpZD05MjY1MDkyNiZjaXR5PTM1ODMxJkFsbGlhbmNlaWQ9MTI2MDcmc2lkPTg4ODgzMiZjaGVja2luPTIwMjYtMDMtMDMmY2hlY2tvdXQ9MjAyNi0wMy0wNCZzaG9wcGluZ2lkPWM2ZDg4ZTAzM2YyODQzYWE4OTY1NTMxYjc2MWRiYzA0JmFkdWx0PTEmY2hpbGRyZW49MCZhZ2VzPSZsYW5ndWFnZT1lbnBoJmxvY2FsZT1lbl9QSCZyb29taWQ9MTY4ODQ0MTEzNiZzd2lkPTAmcGF5PVBQJmZndD0xJmNybj0xJmN1cnI9UEhQJndrcD0xJnN0YW5kPUg0c0lBQUFBQUFBQV93RF9BQURfQ2wwS0FoZ0JFZ1FJQVJBQUdsRUlzS0tPcFFZWUFEQUFPSkVTbUFHdS01WXNxQUVBdUFFQ3dBRUEwUUdhbVptWm1lbWRRT0VCcEhBOUN0ZVNvVURvQWR1MmtLMEJpQUlnaVFRQUFBQUFBQUFBQUtBRUFLRUZGSzVINFhwSWQwQWFJR00yWkRnNFpUQXpNMll5T0RRellXRTRPVFkxTlRNeFlqYzJNV1JpWXpBMElBUW9sc0thelFaSUFWSUdZV0U1WVdGbVdod0tBMUJJVUJIeDlFcFpoamktUHhvRFVFaFFJZkgwU2xtR09MNF9ZZ1ZsYmw5UVNHaTZGSEFCZUFDS0FRZElBWGdBeUFFQnFnRUhDZ013TWpJUUF2SUJJbU0yWkRnNFpUQXpNMll5T0RRellXRTRPVFkxTlRNeFlqYzJNV1JpWXpBMFh6Q1NBZ0UwbWdJQUFBQUFfXzhCQUFEX18yVHB0UG5fQUFBQSJ9&amp;utid=3674c929-5f04-816c-7caf-1476c5ee6cbc&amp;tm_stars=3&amp;client_id=skyscanner_app&amp;redirect_delay=1000&amp;price_policy=2&amp;pre_redirect_id=c476f7fa-9bd2-4934-2505-04fb0fa8f4fc&amp;tm_city_code=CEBP&amp;max_price=5396&amp;guests=1&amp;request_id=c476f7fa-9bd2-4934-2505-04fb0fa8f4fc&amp;tm_country_code=PH</t>
  </si>
  <si>
    <t>www.skyscanner.com.ph/hotel_deeplink/4.0/PH/en-US/PHP/h_bc/71783459/2026-03-05/2026-03-06/hotel/hotel/hotels?legacy_provider_id=13&amp;rooms=1&amp;closed_user_group=general&amp;hb_data=lm659jbPz6a0Hy2vxa-xff5Xq9upEWuKMWeCnXyUVymZp36Ch9ymmRr59Vpf78nHxva8wmeob5LexXq4H5Q5JNwsq5iW2j402jBji-gIJ48m_NUdMD-_lW4Wdk-H0BsFQxbquSzrioz3V__EjKrdZGV2I_ICw5yA8k1F0zpWAbJka7WwCDHtVAJvHWY7dR7Z9c53BsshcY5aztK7Nx5d86GY8cy4GWmjzZ_yqznyEJ8NAVRHQdFMeZTVbzS1aTQZgg3b1NbtvsOWX3YZ5T44JkIuAebhonEaFAKn94omnDA0XAApaf1GZJyosMZg6p0hE50R7zevto4mYFBCbVMw4nOXokFwU0U8wmiXcyCOPsTSyZZE-bKZYEtmcdGE8R_-HwO4LeKrX2Am12uDOhAJdFs9WLgqJVkz2WV9xJzrlgvmTCPX5yw%3D&amp;q_datetime_utc=2026-03-05T14%3A47%3A37&amp;ticket_price=7780&amp;quote_id=6409782287234842112&amp;utid_state=1&amp;channel=iphone&amp;price_without_closed_user_group=15582&amp;tm_place_name=Cebu&amp;deeplink_data=eyJmaWVsZHMiOnsic2lnbmF0dXJlIjoiODc4NmIyYjJhMzVkMTllN2UxOGMxZmI1YmY2MzQwNTYiLCJibG9ja19pZCI6IjI3MTk4NTEwXzM4MjY2NDkzMl8yXzQyXzAifX0%3D&amp;utid=2f9c0b64-4027-7da7-8906-9f3f919bcbf7&amp;tm_stars=5&amp;client_id=skyscanner_app&amp;price_policy=2&amp;pre_redirect_id=16b22425-1f8c-442e-d681-883c9410b58e&amp;tm_city_code=CEBP&amp;max_price=13079&amp;guests=1&amp;request_id=16b22425-1f8c-442e-d681-883c9410b58e&amp;tm_country_code=PH</t>
  </si>
  <si>
    <t>www.skyscanner.com.ph/hotel_deeplink/4.0/PH/en-US/PHP/h_ad/223212952/2026-03-03/2026-03-04/hotel/hotel/hotels?legacy_provider_id=22&amp;rooms=1&amp;closed_user_group=general&amp;hb_data=r7TxKdHN-jpUJJJ7nLBin0qCPJHsaF0JMI5YutoALIoicXaXZ0FuhDT11oEocFzHhMjiRdKy6eTTGBrKLWLmI97gzHwV-pP4ZeVfW2ryCgFJ9XEtPKOWTXZwuNF3ks6Jar10Bu6BRy9TvOcAXKI3gH7jK6QLmSkboa1RWok7GWI8WtyGkDKv06kcPS8LN_R3fKEDNWe1lSvjIseUTj7ijNEZ11hzzJQBpuuVK0k6nkEP0csrEO6xJc5mxhTqbNjXlJa51VgW_WEyXyhqIbl0ZrcmU7EYI0AmP98gOPcPQR1SHPodImOrp9A4nabiUIXYyCU3tl0TMloTD1dp7sSqBrDFFT0AV6XNJRNb5wr-GfDuEh_XBayxsbqT-oD5gRmvBHMNIWHTVmkEuFSUEDv45YIsbTrLMI-CdAreARGG_xUP&amp;q_datetime_utc=2026-03-03T09%3A38%3A59&amp;ticket_price=1609&amp;quote_id=-5921975720421712119&amp;utid_state=1&amp;channel=iphone&amp;price_without_closed_user_group=1934&amp;tm_place_name=Cebu&amp;deeplink_data=eyJmaWVsZHMiOnsic2lnbmF0dXJlIjoiNjYyOWUxMzc4MjJmZmYzNzc1ZGFlZGJiZWQ3NWUxOTcifSwidXJsIjoiaHR0cHM6Ly93d3cuYWdvZGEuY29tL3BhcnRuZXJzL3BhcnRuZXJzZWFyY2guYXNweD9jaWQ9MTg0NjM4MyZoaWQ9Njc4NjQ1NTUmY3VycmVuY3k9UEhQJmNoZWNraW49MjAyNi0wMy0wMyZjaGVja291dD0yMDI2LTAzLTA0Jk51bWJlcm9mQWR1bHRzPTEmTnVtYmVyb2ZDaGlsZHJlbj0wJlJvb21zPTEmbWNpZD0yODE5MiZtYXN0ZXJSb29tSWQ9MTE3ODUzNTgxMiZtcHQ9ZEVkclprdDBWV28xYjJKek1ra3lTM0ZSY1RWNFRFbExjR05RUWtwVVdGWTVUMVkyTTFWUFN6aHpZV1EyZFhWNGMyZFliR3hpY2xsQ01HZFlVeTlMVFM5SVNWWTBLMDgxYzFSR1VWaG5QVDAmVG90YWxQcmljZT0xNjA5LjIwJlRvdGFsVGF4PTE4NS43MiZUb3RhbEZlZT0xMzYuMTImVG90YWxTdXJjaGFyZ2U9MCZtY3VyPVBIUCJ9&amp;utid=2a79a9de-126f-f4f2-54f7-f21d4877ca9f&amp;tm_stars=3&amp;client_id=skyscanner_app&amp;redirect_delay=1000&amp;price_policy=2&amp;pre_redirect_id=58bd869a-63cf-cd33-769a-faba50642053&amp;tm_city_code=CEBP&amp;max_price=3691&amp;guests=1&amp;request_id=58bd869a-63cf-cd33-769a-faba50642053&amp;tm_country_code=PH</t>
  </si>
  <si>
    <t>www.skyscanner.com.ph/hotel_deeplink/4.0/PH/en-US/PHP/h_fd/212344103/2026-03-03/2026-03-04/hotel/hotel/hotels?legacy_provider_id=927050&amp;rooms=1&amp;closed_user_group=mobile&amp;hb_data=lxRv1aHMk94V6gCIHFWWD9aE1nhT5C5lqv5t3ejAnk4-HPT3tl3rLVHwBiPfgEH7xxDlLB6b6GWxafuo_7umTaZjV6INv3qPk_bodDT8rqX0Q2us4p6quE89zDL1875ZQndJ8xfvcOJzBhrCmpCZF2YOTlKHnIqAABlMMSJ8JJoqUvgCx-NprRwaz7omIOn9xhNKI29aqBVrhvXCr62y51chr6NMlC5fvB3FQxasRTcs1sl78ZwSBRymiuOD3XHuxLD7tYy0_GFOTTFpQQFEVQX1_gSBYppJeYl2rf8HsSYlDWtCFEC4aXbPr4m_PpvL2Cfh9Ty2l-qtegIrNDYu_LMW5oM6_0133NLRGrZdCM31Ywnrz4OEBuoH7f-m4wzWka6N1fbVWhOE9Yci-DSXBgm_7KcTl-vVaEggvUxRalfk_g%3D%3D&amp;q_datetime_utc=2026-03-03T09%3A38%3A59&amp;ticket_price=4885&amp;quote_id=954009796898709378&amp;utid_state=1&amp;channel=iphone&amp;price_without_closed_user_group=5401&amp;tm_place_name=Cebu&amp;deeplink_data=eyJmaWVsZHMiOnsic2lnbmF0dXJlIjoiNTM0YzkwNjk1ZjkwYWZjYzg2MWQ3MzQ0YzljYzk5ZWIifSwidXJsIjoiaHR0cHM6Ly9kZWFscy52aW8uY29tP3NpZz0yNTkxMDNhNDVlOGNmOWQyODcyM2NjN2U2ZDBhYjdmZDZiZTA1MWNkZTc5ODgxNDVjMzUyNGM1OThkN2YyZDMzMzkzODM5MzEzODMwMzkzODM0JnNpZy1pc3M9bWV0YSZ0dXJsPWh0dHBzJTNBJTJGJTJGdmlvLmNvbSUyRkhvdGVsJTJGU2VhcmNoJTNGY2hlY2tJbiUzRDIwMjYtMDMtMDMlMjZjaGVja091dCUzRDIwMjYtMDMtMDQlMjZjdXJyZW5jeSUzRFBIUCUyNmVwdiUzRE1TNHklMjZlc2QlM0QwZFRfaXhaWGtpUDVVNDNNN1VOYkM5T0VGRi00ZWpvQlh0MUlOV3pFY3Q5UmZzTGhBV3VLNGdiNzRNSlJ4RG9Mc29pVW1CajZMUUN0Ni1Pam1pczhiYnR3QjRkVl9GaUgxSXdybnJiVFRtSUZXdy1Ub253c2NsYyUyNTNEJTI2Zm9yY2VDdXJyZW5jeUNoYW5nZSUzRDElMjZmb3JjZUxhbmd1YWdlQ2hhbmdlJTNEMSUyNmhvdGVsSWQlM0QyMTQxNjQ1OSUyNmxhYmVsJTNEc3JjJTI1M0Rza3lzY2FubmVyJTI1MjZ1Y291bnRyeSUyNTNEUEglMjUyNnVkZXZpY2UlMjUzRG1vYmlsZSUyNTI2aG90ZWwlMjUzRDIxNDE2NDU5JTI1MjZkYXklMjUzRDMlMjUyNm1vbnRoJTI1M0QwMyUyNTI2eWVhciUyNTNEMjAyNiUyNTI2bG9zJTI1M0QxJTI1MjZvZmZlcmlkJTI1M0RvNkwyYW5MTHlIVlUlMjUyNnByaWNlJTI1M0Q0ODg1LjI0JTI1MjZjdXJyZW5jeSUyNTNEUEhQJTI1MjZ1c2VybGFuZyUyNTNEZW4lMjUyNl90aCUyNTNEMDU5N2VkZGZjYzRjZThmYTdjNTRjYjJjNzM3MjdjMzBkZGQwZTc2OTgxOWZkMjA4JTI1MjZkdHMlMjUzRDE3NzI1MzA0ODYlMjUyNm9sdXQlMjUzRDE3NzI1MzA0ODQlMjUyNmNhblBheUxhdGVyJTI1M0RmYWxzZSUyNTI2cmVxdWVzdFVzZXJHcm91cCUyNTNEJTI1MjZvZmZlclVzZXJHcm91cCUyNTNEcHVibGljJTI2bGFuZyUzRGVuJTI2b3RpJTNEaDJxVV8taXREbEUlMjZwcmVmZXJyZWRSYXRlJTNENDg4NS4yNCUyNnByb2ZpbGUlM0RyMmQybTcza244JTI2cm9vbXMlM0QxJTI2dXNlckNvdW50cnklM0RQSCUyNnV0bV9jYW1wYWlnbiUzRHNreXNjYW5uZXIlMjZ1dG1fbWVkaXVtJTNEY3BjJTI2dXRtX3NvdXJjZSUzRHNreXNjYW5uZXIifQ%3D%3D&amp;utid=22eb2a51-a64f-d8f5-220a-e53e66d5aeb6&amp;tm_stars=4&amp;client_id=skyscanner_app&amp;redirect_delay=1000&amp;price_policy=2&amp;pre_redirect_id=5bb3000e-de4e-2778-3b56-54b8801fe429&amp;tm_city_code=CEBP&amp;max_price=10685&amp;guests=1&amp;request_id=5bb3000e-de4e-2778-3b56-54b8801fe429&amp;tm_country_code=PH</t>
  </si>
  <si>
    <t>www.skyscanner.com.ph/hotel_deeplink/4.0/PH/en-US/PHP/h_xp/200512810/2026-03-03/2026-03-04/hotel/hotel/hotels?legacy_provider_id=1&amp;rooms=1&amp;closed_user_group=mobile&amp;hb_data=50IYj2rBU3xvLxcGm7CWbSlbon5dveZJTYknW6UiUGpPoiS6aZ1sE7M8AHztytW3toLHj8nPGcux7iots-ddxcPEOqJOfp59h8YXbQ8615he-MtGD-QsriQ2cFkkhlF-UexzoTxqy2Isdg5Bs-wyMdEdxlEbUsiVh6J4TRJqPB9ay7GCiyMq_9wtknntgV9bVod6YDpwMTTzIxfPL876r7hINbvU-Agp1O0h8n3c5J0i-hGBzRZoXbKTvbjcltlP-Zbo6gmsFYJ5tNLhWvzQRJE1_lA%3D&amp;q_datetime_utc=2026-03-03T09%3A38%3A59&amp;ticket_price=2589&amp;quote_id=6654799220078472325&amp;utid_state=1&amp;channel=iphone&amp;price_without_closed_user_group=2875&amp;tm_place_name=Cebu&amp;deeplink_data=eyJmaWVsZHMiOnsic2lnbmF0dXJlIjoiOWE5NjI3ZDQwNDRjNWY1Zjc1MjZmMWZkMTY5MGMzNTcifSwidXJsIjoiaHR0cHM6Ly93d3cuZXhwZWRpYS5jb20ucGgvSG90ZWwtU2VhcmNoP3RwaWQ9NjgmbXBlPTE3NzI1Mjc4OTMmZW5kRGF0ZT0yMDI2LTAzLTA0JmFkdWx0cz0xJmxvY2FsZT1lbl9VUyZjaGlkPTRiZjZlMGYxLWNlMTItNGNmNC04OGExLTI5Nzk5NGEzNTdjNSZlYXBpZD00NjIzMCZtY3RjPTMmc3RhcnREYXRlPTIwMjYtMDMtMDMmbXBkPUdCUCZtcG49MjE5OTEwNDcyJmN1cnJlbmN5PUdCUCZyYXRlcGxhbmlkPTI4NjExMzA0NiZtcG09MjQmbXBwPTEmbXBvPUVDJnNlbGVjdGVkPTI0MDQzNDg3Jm1wYj01LjAwJm1wcT0yOS41NyZtcGE9MjguMTYifQ%3D%3D&amp;utid=5061ba47-1653-0a4e-07c2-e6081a20dff4&amp;tm_stars=4&amp;client_id=skyscanner_app&amp;redirect_delay=1000&amp;price_policy=2&amp;pre_redirect_id=22221ad2-5f9d-5e6b-1d66-6b23a22d3594&amp;tm_city_code=CEBP&amp;max_price=3010&amp;guests=1&amp;request_id=22221ad2-5f9d-5e6b-1d66-6b23a22d3594&amp;tm_country_code=PH</t>
  </si>
  <si>
    <t>www.skyscanner.com.ph/hotel_deeplink/4.0/PH/en-US/PHP/h_bc/46968116/2026-03-05/2026-03-06/hotel/hotel/hotels?legacy_provider_id=13&amp;rooms=1&amp;closed_user_group=apps&amp;hb_data=LzjSbIQGjlJPpHW2_dQ6ibInI7bBA5M9h7ZOZbkAGpsOF86gvRMl8PtTvuq_8INPDMOMGNiU2F2Uf0BSuEas35YxnB_WoCsZl-EHt1qRoJI2kbikApUHTKFoc2bPIkvnskCXFXodsi3mUiAzB6yQEZ4Ap2snw_Wr4GeYPdnUNIM7cKmWeo7GZqBRV6kv7-0H8qQ-yAItukt9eUy6DQS-4yDYIpKcgFN8ObKVTrJL1VFwlD99fPJjJvNX6hyNDt6SlUUBDutGIZGmhVlR637F2H43bJifxtsoTat7ret1D1Gb1oCH4RiIynx2_mlo7MFI1H7Ahlbt6osCn3A76qpn7z-u2nCFL_ju_tAALdsp4LseVPx67EYLc7X_EVD0dyfLRTELRckhepwyZ09Bi902eOOZpSulwL6ey4uZBxUWlfb7EzKT_ew%3D&amp;q_datetime_utc=2026-03-05T14%3A47%3A40&amp;ticket_price=5138&amp;quote_id=-776705292257060397&amp;utid_state=1&amp;channel=iphone&amp;price_without_closed_user_group=6238&amp;tm_place_name=Cebu&amp;deeplink_data=eyJmaWVsZHMiOnsic2lnbmF0dXJlIjoiMzNlOWY3ZDQxODI3OTJhZjFjMWIyZDZkMjcyN2Y4YTkiLCJibG9ja19pZCI6IjI0MDM3MzAxXzQyMjM1MzAyN18yXzQyXzAifX0%3D&amp;utid=3f83d350-16c5-1732-68f0-3c633960f3cf&amp;tm_stars=5&amp;client_id=skyscanner_app&amp;price_policy=2&amp;pre_redirect_id=9910cd80-a495-6906-d212-40f46c2c3672&amp;tm_city_code=CEBP&amp;max_price=10275&amp;guests=1&amp;request_id=9910cd80-a495-6906-d212-40f46c2c3672&amp;tm_country_code=PH</t>
  </si>
  <si>
    <t>www.skyscanner.com.ph/hotel_deeplink/4.0/PH/en-US/PHP/h_bc/154663274/2026-03-05/2026-03-06/hotel/hotel/hotels?legacy_provider_id=13&amp;rooms=1&amp;closed_user_group=apps&amp;hb_data=lpXMjIIzkhDZ5VMBMlrCWff-s-yOObzT-22vTXq_-2J_v7Ct-AoNIfCVdGXt4ryt-mobpJUAYwzvmRThZhj7jyWaDrq6mED9LtJIoS9dc60BAQ1AIPxmiNthrwLJGg5WweQwLDiLBTypgGSFIMdNtOB_E9_JasYbiEhplnTqQ_Vv0gt5UEQtwmVlajRYLvwDUHIpsXRxFXzX-3O6dp-krHmD-krDyerGdZuWctyDsUDnJBYu_05FpFtWZhfoM4XmH1V-6J0xrgWfgvN0xah_OoLchR406xCUwdDMU-v3kqKraDlp6SsY1ypJg4G-Fn6kfj57axpPM_BaBq8O3qcljLUF4cB4l56jRo-WKm3Uu4mFKuuem--R_tlvsJRnmIVIiltMYh4zRK5lJ6ZhKtD7ckIZ3M0mJRrXL7EQK4uFALHEO_zFlaE%3D&amp;q_datetime_utc=2026-03-05T14%3A48%3A42&amp;ticket_price=5089&amp;quote_id=-3807184724003991114&amp;utid_state=1&amp;channel=iphone&amp;price_without_closed_user_group=7467&amp;tm_place_name=Cebu&amp;deeplink_data=eyJmaWVsZHMiOnsic2lnbmF0dXJlIjoiMmUzZTMyNWYyOTkxZjIzYjVlY2ZiOWI4ZjFjMDk3MzAiLCJibG9ja19pZCI6IjIyMDMzMjQwMV80MjM3NDMyNjZfMl8yXzBfNjM3NzQ5In19&amp;utid=ed7532fc-b415-92b9-008a-8f0755e0b86d&amp;tm_stars=3&amp;client_id=skyscanner_app&amp;price_policy=2&amp;pre_redirect_id=f20cadca-c549-a9a4-db94-04aecd6ebd06&amp;tm_city_code=CEBP&amp;max_price=8686&amp;guests=1&amp;request_id=f20cadca-c549-a9a4-db94-04aecd6ebd06&amp;tm_country_code=PH</t>
  </si>
  <si>
    <t>www.skyscanner.com.ph/hotel_deeplink/4.0/PH/en-US/PHP/h_ct/203954033/2026-03-05/2026-03-06/hotel/hotel/hotels?legacy_provider_id=31&amp;rooms=1&amp;closed_user_group=general&amp;hb_data=3KHBJiJtA3o8olF3SrpdzkNtx7-U1M2R4scNt_0U2I_iJLsLCs5tswf4TXM7Mz6RJRjvElYpXui7V3UWSpNT0YkdHTsbN4Z5sk9BmAWVpC_yi0LVHDR8Lmf8qhPBLZR82-cE8AZM6tH2TNL6OvbC3d2piswy93fLgeZGyPRsttw7pgEawFOsjvNtqz3IkGo3zIe58xZTiyR-WfyS_Ry0QH_QlB8UYlGav1X28Wi8WZalhYHnjQch8Ps7MvFrIBquGQOvBZbsOVwGwNDMqwlCKTJdvD2LYWj7x3WHII9HZDvltvNfjY_geo46GQmafa8i7qoK0HNYjtACSa8SS0eLJE7SFu-68qONUNJUujHBEpuM4BxbpZyckbxo6VKDkZ5QSe-V1j2xpPs86Ik0KJoc2naPn9Zat8gCIBijJJSTPg%3D%3D&amp;q_datetime_utc=2026-03-05T14%3A47%3A41&amp;ticket_price=4892&amp;quote_id=-1442951807313991606&amp;utid_state=1&amp;channel=iphone&amp;price_without_closed_user_group=5503&amp;tm_place_name=Cebu&amp;deeplink_data=eyJmaWVsZHMiOnsic2lnbmF0dXJlIjoiMGRlYWE0ZDAyZDYzY2YyMDFiNjcxZTZmYzgyYWJkNTMifSwidXJsIjoiaHR0cHM6Ly9waC50cmlwLmNvbS9ob3RlbHMvcmVkaXJlY3Q%2FaG90ZWxpZD00NjgyNTIwNiZjaXR5PTM1ODMxJkFsbGlhbmNlaWQ9MTI2MDcmc2lkPTg4ODgzMiZjaGVja2luPTIwMjYtMDMtMDUmY2hlY2tvdXQ9MjAyNi0wMy0wNiZzaG9wcGluZ2lkPWI1MjllZTZjYzVkMTQ4NDliODg2M2E4OTY3YzkwYTU1JmFkdWx0PTEmY2hpbGRyZW49MCZhZ2VzPSZsYW5ndWFnZT1lbnBoJmxvY2FsZT1lbl9QSCZyb29taWQ9MTU1NjUxNzUxNyZzd2lkPTAmcGF5PVBQJmZndD0xJmlzX3NwPVEyJmNybj0xJmN1cnI9UEhQJndrcD0xJnN0YW5kPUg0c0lBQUFBQUFBQV93QVJBZTctQ204S0FoZ0JFZ1FJQVJBQUdtTUlqYVdhNWdVU0FUSVlBRERLQWpqbUpwZ0I5djJwRnFnQkFMZ0JBc0FCQU5FQjE2TndQWXBEc0VEaEFWeVB3dlVvSExOQTZBSGJ6TEo2aUFJZ2lRUUFBQUFBQUFBQUFLQUVCcW9FREFqYUR4Rkk0WG9VcmhtRFFLRUZ1QjZGNjFINGdrQWFJR0kxTWpsbFpUWmpZelZrTVRRNE5EbGlPRGcyTTJFNE9UWTNZemt3WVRVMUlBUW80cUNtelFaSUFWSUdOamxrTmpBMldod0tBMUJJVUJGSEEzZ0xKQ2ktUHhvRFVFaFFJVWNEZUFza0tMNF9ZZ1ZsYmw5UVNHaThGSEFCZUFDS0FRZElBWGdBeUFFQnFnRUhDZ013TWpFUUF2SUJJbUkxTWpsbFpUWmpZelZrTVRRNE5EbGlPRGcyTTJFNE9UWTNZemt3WVRVMVh6R1NBZ0UwbWdJQUFBQUFfXzhCQUFEX181T2lMUGNSQVFBQSJ9&amp;utid=19c0f38d-ed37-eac2-d0b0-de6ce9f1052c&amp;tm_stars=4&amp;client_id=skyscanner_app&amp;price_policy=2&amp;pre_redirect_id=9985734d-663a-bbd8-06b3-8854ed22de92&amp;tm_city_code=CEBP&amp;max_price=5990&amp;guests=1&amp;request_id=9985734d-663a-bbd8-06b3-8854ed22de92&amp;tm_country_code=PH</t>
  </si>
  <si>
    <t>www.skyscanner.com.ph/hotel_deeplink/4.0/PH/en-US/PHP/h_xp/159199139/2026-03-03/2026-03-04/hotel/hotel/hotels?legacy_provider_id=1&amp;rooms=1&amp;closed_user_group=mobile&amp;hb_data=cTxfZiLgameyXTIWQz4EVgsBJ0FycOg9dpWx12EGnrSiESqfPYszp_CyQ3FSVqw8tS_NnukzAdbGbK-B-PZd_ezC-OM2az2jF6ARXP0a8pEBWZAzyYNu3bsP-2nlTL5iJHK1K3zefJfOgqxCmD2PuKH3ZFoNtv7a664b5o6th6XP9lKeLfLbmBC_Y1_GJpS2uetwH1ZxcD5Y-gDhfGmP0StW1ROQQPqaL0iy1-X5HJpHzXAXo-zmq-tM3fOPkBHYEXy4eKxhIv8XyWL4qMlnrrG5XCQ%3D&amp;q_datetime_utc=2026-03-03T09%3A40%3A02&amp;ticket_price=17278&amp;quote_id=5208827604303188068&amp;utid_state=1&amp;channel=iphone&amp;price_without_closed_user_group=26582&amp;tm_place_name=Cebu&amp;deeplink_data=eyJmaWVsZHMiOnsic2lnbmF0dXJlIjoiY2QzZDgyNjY3ZTVmMTUwZDMxYzE3ZWQyYzgxYzNhNGMifSwidXJsIjoiaHR0cHM6Ly93d3cuZXhwZWRpYS5jb20ucGgvSG90ZWwtU2VhcmNoP21wZD1HQlAmdHBpZD02OCZtcGU9MTc3MjUzMDExMCZlbmREYXRlPTIwMjYtMDMtMDQmYWR1bHRzPTEmbXBuPTIwMjQwNzI0MiZtcG09MjQmbXBwPTEmbG9jYWxlPWVuX1VTJm1wbz1FQyZjaGlkPTQzNTI5NjAwLTA0ZjEtNGJjMi04ZmRmLTdiYzg4YTY0MWUwMyZtcHE9MTk2LjI5JmVhcGlkPTQ2MjMwJm1jdGM9MyZjdXJyZW5jeT1HQlAmcmF0ZXBsYW5pZD0zOTc1MDI2NTQmc2VsZWN0ZWQ9MTY0NTgxMDYmc3RhcnREYXRlPTIwMjYtMDMtMDMmbXBiPTI1LjAyJm1wYT0xOTYuMjkifQ%3D%3D&amp;utid=130dbd15-973c-ccac-b8cc-9b32046bbdd6&amp;tm_stars=0&amp;client_id=skyscanner_app&amp;redirect_delay=1000&amp;price_policy=2&amp;pre_redirect_id=0de908ce-888e-4c90-23c7-91a120a7d84b&amp;tm_city_code=CEBP&amp;max_price=19146&amp;guests=1&amp;request_id=0de908ce-888e-4c90-23c7-91a120a7d84b&amp;tm_country_code=PH</t>
  </si>
  <si>
    <t>www.skyscanner.com.ph/hotel_deeplink/4.0/PH/en-US/PHP/h_bc/213046164/2026-03-05/2026-03-06/hotel/hotel/hotels?legacy_provider_id=13&amp;rooms=1&amp;closed_user_group=apps&amp;hb_data=MZ_rn8iqBMsGTp6dP_CCzlos8DpUcOPxJDzyTmitRE2wUtPwPWHQ9aAwgWLkLMyj7HWqn5nASucyazxvdE5FXC3NK98-PywX55qE7afd2eVDEH9OOcyJ6LcKCdlFmCddaF6cgzP-bK6ewEgg0K-OZqn34RM1s4LTGtsxfk-Fi9LVBl8NsqNsXo35XcT7pK5vfB5FEq2SJct8P5NTrrcxpIN02R7Hs-vQwyMApT7cFts6GSQWtYVkkTmjlCflz2fkdP9vPLPMhp0wmpf8eNODgP5sAGwBqVR6nhBv7Z_cGsNvcTG_hEN1QlI95OcV7BNGRWLA6JUeY0VJgEeWHy8zrDFh7PkEd4N25LiMgh9vqWOdJFRRfxjcn2_6boWvkvQTF7UmSQrRwbGIL9UIdJTXJ15YIR8JPHm4bD-M28YI4ojWyTw109Q%3D&amp;q_datetime_utc=2026-03-05T14%3A47%3A42&amp;ticket_price=2215&amp;quote_id=885979166055202176&amp;utid_state=1&amp;channel=iphone&amp;price_without_closed_user_group=2655&amp;tm_place_name=Cebu&amp;deeplink_data=eyJmaWVsZHMiOnsic2lnbmF0dXJlIjoiYTMzNTQwYWI4MWFkYzdkNjQ1YjY5OGIwOGIwNmRkMzIiLCJibG9ja19pZCI6Ijg0MDYyNTQwMl80MjE5Njc5NTZfMl8wXzBfMjg0NDkxIn19&amp;utid=7a29b748-354e-6f05-9d14-928a40e2acdb&amp;tm_stars=3&amp;client_id=skyscanner_app&amp;price_policy=2&amp;pre_redirect_id=a449d398-0d84-f89a-0687-ef1dcecd7b35&amp;tm_city_code=CEBP&amp;max_price=2898&amp;guests=1&amp;request_id=a449d398-0d84-f89a-0687-ef1dcecd7b35&amp;tm_country_code=PH</t>
  </si>
  <si>
    <t>www.skyscanner.com.ph/hotel_deeplink/4.0/PH/en-US/PHP/h_xp/204069909/2026-03-05/2026-03-06/hotel/hotel/hotels?legacy_provider_id=1&amp;rooms=1&amp;closed_user_group=mobile&amp;hb_data=h1xvuEjPs5G9-FPdEBoDiP2SzM0tjQQ91sKwbpcWMPNU3ucPRKHDxAwnvlaXZ64RXewi2jO_b9LmPiui-Uw2k0R1TAQXW7MC0s3tHe0HhXSMmeu8Mj4mRt4rQbtyc_DY6MOPGvSQRqlP4X3IiC34S-u7DKPaCIhU0f-plhRYoXqDs51g7IlUHRhB_omtbRNTNIgLnhrjyNCGh-YhcCsDCEznmkhca12bqE4QJUEcjLMGwJbTdTAupJ7dzXB3bdo94rvtOjBtJ8I5F4sC6zV1iwcFEnw%3D&amp;q_datetime_utc=2026-03-05T14%3A47%3A43&amp;ticket_price=7754&amp;quote_id=1912684284843096143&amp;utid_state=1&amp;channel=iphone&amp;price_without_closed_user_group=8617&amp;tm_place_name=Cebu&amp;deeplink_data=eyJmaWVsZHMiOnsic2lnbmF0dXJlIjoiZmI4NWEzYmNmMDBiMzM0Zjk3MTlhZDhkMDg1MTM5ODYifSwidXJsIjoiaHR0cHM6Ly93d3cuZXhwZWRpYS5jb20ucGgvSG90ZWwtU2VhcmNoP3RwaWQ9NjgmbXBlPTE3NzI3MjAyMjYmZW5kRGF0ZT0yMDI2LTAzLTA2JmFkdWx0cz0xJmxvY2FsZT1lbl9VUyZjaGlkPTNlNGQxN2RmLTk1OTgtNGYwZi04YTIwLTBiMWQyYjgzZDQzNyZlYXBpZD00NjIzMCZtY3RjPTMmc3RhcnREYXRlPTIwMjYtMDMtMDUmbXBkPUdCUCZtcG49MjE3NjE4OTk2JmN1cnJlbmN5PUdCUCZyYXRlcGxhbmlkPTQwNjc3MjU4MiZtcG09MjQmbXBwPTEmbXBvPUVDJnNlbGVjdGVkPTQ1NTM0MzMzJm1wYj0xMi4wMSZtcHE9ODguMjcmbXBhPTg3LjQwIn0%3D&amp;utid=d2f03807-ff0f-5115-1a53-ec206889a12d&amp;tm_stars=4&amp;client_id=skyscanner_app&amp;price_policy=2&amp;pre_redirect_id=1d8f9cc7-8c8b-8737-37b7-a9b960ed4477&amp;tm_city_code=CEBP&amp;max_price=9766&amp;guests=1&amp;request_id=1d8f9cc7-8c8b-8737-37b7-a9b960ed4477&amp;tm_country_code=PH</t>
  </si>
  <si>
    <t>www.skyscanner.com.ph/hotel_deeplink/4.0/PH/en-US/PHP/h_fd/95815175/2026-03-05/2026-03-06/hotel/hotel/hotels?legacy_provider_id=927050&amp;rooms=1&amp;hb_data=pF__3AxnGzvsPpI4QqZf1Rlj4EG_Ry5PHvn02vx7T9wrH2lG09DjLH1uQL3pzwaFuSu3fArF4fLsq0N9LVjwVXWN1lt4pjzK3Zly7YKwBlyzlyFnTe3NMiYCwBWg4vjgKDntVowojN-kb4IJPYV62MuvZq9nOoj-5H6F2WzkFCiFl2KFCv5SQ4IsQEyKeHEQ46aQqrqSmm4NCXCocdMXnqH4k_hvFLmpBR288SQiwU_gzXzC5lEapbGnLWKnpN1G95yJIAmf3TqeW9m-dG61yW6rbzLGqTK5_5_3FTrt59Pn8-MEm4C18s9XMx9PzSk9HyG-HMYRRMhhWcEsJEabjQPV02yvi4-sFlPJu8aM2_DodSYcZ4HsTr2vZaWz3rPUrTQp4BNOyUIjpO5IVUbf_W_HPgju7O432jL8CmL3RN-rUQ%3D%3D&amp;q_datetime_utc=2026-03-05T14%3A47%3A43&amp;ticket_price=5837&amp;quote_id=8258261792504978318&amp;utid_state=1&amp;channel=iphone&amp;tm_place_name=Cebu&amp;deeplink_data=eyJmaWVsZHMiOnsic2lnbmF0dXJlIjoiNjM3NTk4ZjQ4ODIzODFlYWViY2RkNzc4M2IyYTA0YzQifSwidXJsIjoiaHR0cHM6Ly9kZWFscy52aW8uY29tP3NpZz1hOWJiNTQzMTk2OTRmZGIyYzgxNzM2ZDJhZWY2ZGZmNWJlNTYwN2VlZWM4MTI5YzkzMjI3YzI1M2U3ZGM1NzYwMzYzNzMzMzEzNDM1MzIzMiZzaWctaXNzPW1ldGEmdHVybD1odHRwcyUzQSUyRiUyRnZpby5jb20lMkZIb3RlbCUyRlNlYXJjaCUzRmNoZWNrSW4lM0QyMDI2LTAzLTA1JTI2Y2hlY2tPdXQlM0QyMDI2LTAzLTA2JTI2Y3VycmVuY3klM0RQSFAlMjZlcHYlM0RNUzR5JTI2ZXNkJTNEMERlNVVtRzZaSUtmMC04dkRqdnVxYXEwWllUSFZ3aHl1QU9aNXlKOTkzNERkTE83ZjVTY3J1clhDX3EwX1h1dEFiVGlzV1hRLU1mUEUwMXJlbG9SWU0tRmNsUVJwdnZGWUxkUE1hOV9XWUdrMGtIbkJWN3klMjZmb3JjZUN1cnJlbmN5Q2hhbmdlJTNEMSUyNmZvcmNlTGFuZ3VhZ2VDaGFuZ2UlM0QxJTI2aG90ZWxJZCUzRDIyNzIzNTk3JTI2bGFiZWwlM0RzcmMlMjUzRHNreXNjYW5uZXIlMjUyNnVjb3VudHJ5JTI1M0RQSCUyNTI2dWRldmljZSUyNTNEbW9iaWxlJTI1MjZob3RlbCUyNTNEMjI3MjM1OTclMjUyNmRheSUyNTNENSUyNTI2bW9udGglMjUzRDAzJTI1MjZ5ZWFyJTI1M0QyMDI2JTI1MjZsb3MlMjUzRDElMjUyNm9mZmVyaWQlMjUzRG9Rd0pRa29NWnRobyUyNTI2cHJpY2UlMjUzRDU4MzcuMDglMjUyNmN1cnJlbmN5JTI1M0RQSFAlMjUyNnVzZXJsYW5nJTI1M0RlbiUyNTI2X3RoJTI1M0RmOTRjMDQ5NGI5ODdmMTBhMTkxZTBjY2VmZjQxNzU1YjlhNDlhYzQ3YzM0NTBiYTMlMjUyNmR0cyUyNTNEMTc3MjcyMTU1NCUyNTI2b2x1dCUyNTNEMTc3MjcyMDIyOCUyNTI2Y2FuUGF5TGF0ZXIlMjUzRGZhbHNlJTI1MjZyZXF1ZXN0VXNlckdyb3VwJTI1M0QlMjUyNm9mZmVyVXNlckdyb3VwJTI1M0RwdWJsaWMlMjZsYW5nJTNEZW4lMjZvdGklM0RKTDRzVl9fV1FsVSUyNnByZWZlcnJlZFJhdGUlM0Q1ODM3LjA4JTI2cHJvZmlsZSUzRHIyZDJtNzNrbjglMjZyb29tcyUzRDElMjZ0b2tlbiUzRDdmZTI3NiUyNnVzZXJDb3VudHJ5JTNEUEglMjZ1dG1fY2FtcGFpZ24lM0Rza3lzY2FubmVyJTI2dXRtX21lZGl1bSUzRGNwYyUyNnV0bV9zb3VyY2UlM0Rza3lzY2FubmVyIn0%3D&amp;utid=ebb14847-a715-ca7a-d393-f994c6984dfc&amp;tm_stars=3&amp;client_id=skyscanner_app&amp;price_policy=2&amp;pre_redirect_id=1d5bfa88-57ec-15f8-13df-dda452468267&amp;tm_city_code=CEBP&amp;max_price=5837&amp;guests=1&amp;request_id=1d5bfa88-57ec-15f8-13df-dda452468267&amp;tm_country_code=PH</t>
  </si>
  <si>
    <t>www.skyscanner.com.ph/hotel_deeplink/4.0/PH/en-US/PHP/h_xp/46981910/2026-03-05/2026-03-06/hotel/hotel/hotels?legacy_provider_id=1&amp;rooms=1&amp;closed_user_group=mobile&amp;hb_data=Gj0MaqGaEbb3wnoSe-yWR_7Sxmie6KME8vPu7UYPghKgwSdhvW1igjvsWCIF75GlEMnR49y9FwKhKnrQGG4P4YGH6OihmkuYaB4dYzGjvLRtwn5xR-TXNiSx5cjWg2UsBYFEDar9lN3-80H2CzHO2vzGsXsiCIDwyM-Zohr9w58m_oekFOtmjrqDJH0xE7jKdZz4wn4sQhDY9Xmx-pQ7YxSFbdoR3tBdLsTrtcZeH61XmesosuNdCtuYObE1peEgn3ZbU4lG2jwvpw-khTZNZuOHfL8%3D&amp;q_datetime_utc=2026-03-05T14%3A48%3A45&amp;ticket_price=2391&amp;quote_id=3408969514819219762&amp;utid_state=1&amp;channel=iphone&amp;price_without_closed_user_group=2988&amp;tm_place_name=Cebu&amp;deeplink_data=eyJmaWVsZHMiOnsic2lnbmF0dXJlIjoiODlmYTk5ODhhNzZlYmM1NzkxNGNlYjExNDg5Y2NkZmIifSwidXJsIjoiaHR0cHM6Ly93d3cuZXhwZWRpYS5jb20ucGgvSG90ZWwtU2VhcmNoP3RwaWQ9NjgmbXBlPTE3NzI3MjE2NjgmZW5kRGF0ZT0yMDI2LTAzLTA2JmFkdWx0cz0xJmxvY2FsZT1lbl9VUyZjaGlkPTc1MmJkNGEzLTdjZGYtNGExZS04ZTkxLTBlOTU3NjQzYjg1NCZlYXBpZD00NjIzMCZtY3RjPTMmc3RhcnREYXRlPTIwMjYtMDMtMDUmbXBkPUdCUCZtcG49MjAwMTI3NTY1JmN1cnJlbmN5PUdCUCZyYXRlcGxhbmlkPTIxMTI3MDgzMCZtcG09MjQmbXBwPTEmbXBvPUVDJnNlbGVjdGVkPTI0Nzg1NDQmbXBiPTMuMjgmbXBxPTI3LjM3Jm1wYT0yNy4zNyJ9&amp;utid=6133adb5-0e34-8f37-cf60-129a51386922&amp;tm_stars=4&amp;client_id=skyscanner_app&amp;price_policy=2&amp;pre_redirect_id=dd6ff929-013c-2998-a124-9c650bb0b69e&amp;tm_city_code=CEBP&amp;max_price=2510&amp;guests=1&amp;request_id=dd6ff929-013c-2998-a124-9c650bb0b69e&amp;tm_country_code=PH</t>
  </si>
  <si>
    <t>www.skyscanner.com.ph/hotel_deeplink/4.0/PH/en-US/PHP/h_ad/222035148/2026-03-05/2026-03-06/hotel/hotel/hotels?legacy_provider_id=22&amp;rooms=1&amp;closed_user_group=general&amp;hb_data=ZZKDH_HNqIph3XEnFkF17dlyHR-18XqjN9ko6J7GZHCTXV6CSGBd9nF4eVucQjZi4MkYGeypH0_u37DArthhY4eTh50aFkBHHwBQOZXSQXbj6ExGcLI04-xrxtbTnBxP-HqmKdlDR7qxJlxBNsa2dP2SLLRU7ZOfF9LE_LTW5h7tuFWZ5mpEd2DA8iy0O5q8Qx7eFnozzRxbrP4WVJlAOOGZAmOHPuWi26bDu9_H1R6iJ77-MWeMIPcBKPrm2zsYfAReeXeDl6gCKtYdqzxr_NkP61vYnu47mDibwPZzEIQZnQVRNVgDpi3T1uqDaVJjWVRrYp0PEXCYgoKzpmHWl2qVQ1F-Mm_wvgk4HzhPwrglM1IAgz5KGwnG_-fAatOgoa3skHc6PyQcUijahvfWYL_14FJmLrbfK8ZC1x4QjZJD&amp;q_datetime_utc=2026-03-05T14%3A47%3A46&amp;ticket_price=2903&amp;quote_id=-7001638443458062343&amp;utid_state=1&amp;channel=iphone&amp;price_without_closed_user_group=4096&amp;tm_place_name=Cebu&amp;deeplink_data=eyJmaWVsZHMiOnsic2lnbmF0dXJlIjoiZmNjMTJhYWM0YWYxYTkxNWMzOGRhMzAzNDY4MDBhODMifSwidXJsIjoiaHR0cHM6Ly93d3cuYWdvZGEuY29tL3BhcnRuZXJzL3BhcnRuZXJzZWFyY2guYXNweD9jaWQ9MTg0NjM4MyZoaWQ9NjExNDg5MjMmY3VycmVuY3k9UEhQJmNoZWNraW49MjAyNi0wMy0wNSZjaGVja291dD0yMDI2LTAzLTA2Jk51bWJlcm9mQWR1bHRzPTEmTnVtYmVyb2ZDaGlsZHJlbj0wJlJvb21zPTEmbWNpZD0zMDM4Jm1hc3RlclJvb21JZD05MTM3MzQ1MDgmbXB0PU1rWTBNMjFMVXpSd1VVNDVNbUkxYnpob1NXSnFOVVZNVHpaUWJIUjFUa1pJWW5oMlRHWTBaME5hVHpsYVRHVkVhVzEwVTIxQ2FHdERRV05VZUVjM1l6VmtWbGhQVUdGWWIyWlVSMmxuUFQwJlRvdGFsUHJpY2U9MjkwMy4wNCZUb3RhbFRheD0zMTEuMDQmVG90YWxGZWU9MC4wMCZUb3RhbFN1cmNoYXJnZT0wJm1jdXI9UEhQIn0%3D&amp;utid=e51283f4-b67f-e801-95dd-547ba4eab2ec&amp;tm_stars=3&amp;client_id=skyscanner_app&amp;price_policy=2&amp;pre_redirect_id=eb98308d-0ccc-7a04-3fac-7b93ee93a2f6&amp;tm_city_code=CEBP&amp;max_price=4355&amp;guests=1&amp;request_id=eb98308d-0ccc-7a04-3fac-7b93ee93a2f6&amp;tm_country_code=PH</t>
  </si>
  <si>
    <t>www.skyscanner.com.ph/hotel_deeplink/4.0/PH/en-US/PHP/h_ad/217968254/2026-03-05/2026-03-06/hotel/hotel/hotels?legacy_provider_id=22&amp;rooms=1&amp;closed_user_group=general&amp;hb_data=SzAt3fcTgR3e_4a6Eh26U3CTC5Bbxcey-pluaxoUa2WnVDMhlOg1oQ7bZYTW-EeUl81QqWQLvP8kffLbW4J50AfArAh8OMa-jU1bN5C7zYBYL0-pK8qur5TRxESAYrcnEISup9gRHHO1OSkEgjxH0t3OdeKOYwMEuEesIInUwvcgLa4zIB5_xIY_Bzg3gQRVSh2RLUqkb39gazzbIcn_w0oXybWoAc_-uItfH80eHink5kJjyT_dQgOG43jMzCamx74IsC-x88hh-I4KaWN01hF5CAhgteGhqEdb0PNvYS-fcTPr7q4pN02TYSS5x7-sIDqEGlrvyeuVmAU7wjZXdZjjLiOMdsGPmXaE21oe8lJwMEwfEyFhjD9QD7RWA-YTGqGR0U2fyvpNmmE131T24pc3olG_zoka8OmWPTNd3h66&amp;q_datetime_utc=2026-03-05T14%3A47%3A46&amp;ticket_price=2312&amp;quote_id=1736095253154576563&amp;utid_state=1&amp;channel=iphone&amp;price_without_closed_user_group=9249&amp;tm_place_name=Cebu&amp;deeplink_data=eyJmaWVsZHMiOnsic2lnbmF0dXJlIjoiZTg1NTIyNGMyNzMzZjVmYmQzZTEzYmY0ZDc1OWNmZjkifSwidXJsIjoiaHR0cHM6Ly93d3cuYWdvZGEuY29tL3BhcnRuZXJzL3BhcnRuZXJzZWFyY2guYXNweD9jaWQ9MTg0NjM4MyZoaWQ9NDk0MTAzNDUmY3VycmVuY3k9UEhQJmNoZWNraW49MjAyNi0wMy0wNSZjaGVja291dD0yMDI2LTAzLTA2Jk51bWJlcm9mQWR1bHRzPTEmTnVtYmVyb2ZDaGlsZHJlbj0wJlJvb21zPTEmbWNpZD0yNzkxMiZtYXN0ZXJSb29tSWQ9Nzc3ODMyMzk4Jm1wdD1VR0ZFWnl0QlozUmxWbkZETkU5T01VWlZZa3BXZDFab1ptVjRWMUpJVldVNWVGZFRibFprT1hVM1kyUjJRVVZaUmtKQ1pXcGFSRU5JYmtWRWVrdHphVE5vU0cxQ2RFOUZkMDVEWjBKQlBUMCZUb3RhbFByaWNlPTIzMTIuMTQmVG90YWxUYXg9MjMwLjUzJlRvdGFsRmVlPTE5OC4wMCZUb3RhbFN1cmNoYXJnZT0wJm1jdXI9UEhQIn0%3D&amp;utid=30ece458-70d1-168e-07b3-b4148812b533&amp;tm_stars=3&amp;client_id=skyscanner_app&amp;price_policy=2&amp;pre_redirect_id=abfdb257-c995-a252-e975-eca279149782&amp;tm_city_code=CEBP&amp;max_price=3547&amp;guests=1&amp;request_id=abfdb257-c995-a252-e975-eca279149782&amp;tm_country_code=PH</t>
  </si>
  <si>
    <t>www.skyscanner.com.ph/hotel_deeplink/4.0/PH/en-US/PHP/h_ad/47041494/2026-03-05/2026-03-06/hotel/hotel/hotels?legacy_provider_id=22&amp;rooms=1&amp;closed_user_group=general&amp;hb_data=Xfeh8c2XacocTWROebryWgGpA4qjJOgRfsU3Aa6hAwnVMG5rHYrEueP8XnxGoBXe4doEcNTCT8bRc4RRQ0Bll4TJ79AYPtf2GFuG3BmkKHN8tsjcZFNKYZqZzxBQ3jgNmt3Q1OO4WGHTK-1qti7gQ6-zQWk6B3nb_NL7KgtlwkmJRe14wNtoL7KlR0yJPlpfJrtb1gsVucMaNCYs3jpYu4A5Frm2Y2_2Za5qI3oC_XOSeUNeE87E9OFn8t0rQ5z1hrtKbFnBdCQ7iRg9g_5X__7liPKBsVygMctnDciCoGVQiQf3WcHH21OUxzthBX3iFKaFMMJ6ekudkvtv3ECi9MG7HSPbl7BKQ1hMkGyRVYs69oCm1NXWiUHgT81-SbBjnzm1FknHTIbV4YCRO7iOufd1YNv-KJJqdARA-82M4JhrKn4%3D&amp;q_datetime_utc=2026-03-05T14%3A47%3A47&amp;ticket_price=1916&amp;quote_id=5119206545040274275&amp;utid_state=1&amp;channel=iphone&amp;price_without_closed_user_group=5578&amp;tm_place_name=Cebu&amp;deeplink_data=eyJmaWVsZHMiOnsic2lnbmF0dXJlIjoiNTkxNjllYzc1MGMxNDAwZjk5NDllOTE0MmRiZWE2MWMifSwidXJsIjoiaHR0cHM6Ly93d3cuYWdvZGEuY29tL3BhcnRuZXJzL3BhcnRuZXJzZWFyY2guYXNweD9jaWQ9MTg0NjM4MyZoaWQ9MTQ4NzU2JmN1cnJlbmN5PVBIUCZjaGVja2luPTIwMjYtMDMtMDUmY2hlY2tvdXQ9MjAyNi0wMy0wNiZOdW1iZXJvZkFkdWx0cz0xJk51bWJlcm9mQ2hpbGRyZW49MCZSb29tcz0xJm1jaWQ9MzMyJm1hc3RlclJvb21JZD0zMDY0NDA3Jm1wdD1NblZqZEhwcGFWcFRNalJXWWtOVFJXbERTWE5JVVRKS1UxWmhWVXM0WjNkUU5HaDJhRlJhYWxNclRFSXlOMUU1T1ZkTFIyTkdhR28wUm5SVGJrSTFPWFIwUWxOaVpYQlhaMVpJVkEmVG90YWxQcmljZT0xOTE2LjA1JlRvdGFsVGF4PTE4MC4yOSZUb3RhbEZlZT0xNjUuMjMmVG90YWxTdXJjaGFyZ2U9MCZtY3VyPVBIUCJ9&amp;utid=31a2c6a3-fc77-3cdc-67c0-8e1a62f1e0ab&amp;tm_stars=3&amp;client_id=skyscanner_app&amp;price_policy=2&amp;pre_redirect_id=268ebab7-4b1f-19eb-4724-736359e81758&amp;tm_city_code=CEBP&amp;max_price=1916&amp;guests=1&amp;request_id=268ebab7-4b1f-19eb-4724-736359e81758&amp;tm_country_code=PH</t>
  </si>
  <si>
    <t>www.skyscanner.com.ph/hotel_deeplink/4.0/PH/en-US/PHP/h_ad/178962686/2026-03-05/2026-03-06/hotel/hotel/hotels?legacy_provider_id=22&amp;rooms=1&amp;closed_user_group=general&amp;hb_data=etFEfTdZ__zAQm9qjVlMl6sjjbsYVPzF_6Puc00JYue3iGXKH3LgvB5gM-n670Yx80FGKU_qW6lfgRRPfSliyi2bJMo30Ws5vI-oDfl6bL-mTmZZ9dMdC6nej3cGSHaN0ws4gi3bKZsTmOB44cNfwMfUksWT1zeMub2IDHzAg80ubsbo3bY_0AQFnWi0V9Fq0hHQEHDGQhdPB_2GU5YMe-ia-QfsxUKxK5gNdSjmSoekOzyVgTgxf7AdnhWBzoGPckFpBWyYgOzvMbElqxV16Ce1wmozxc-Lb_6NsV95AOGB3J_f83wZ3mLG3Fhcje9qIaeA06f9ywos8j42fBS5udK7Q_fdcHei6Lu8L6rKIT42yZ1lT7BNqJ6Sm1kyNywbPCOKWfHV9CpDHWGj_FLT-NB_sWVRxxq6XAEKUdI41_wB&amp;q_datetime_utc=2026-03-05T14%3A47%3A47&amp;ticket_price=1813&amp;quote_id=4101598521980611571&amp;utid_state=1&amp;channel=iphone&amp;price_without_closed_user_group=2353&amp;tm_place_name=Cebu&amp;deeplink_data=eyJmaWVsZHMiOnsic2lnbmF0dXJlIjoiZDQ2MDlmYTYwZDgxYWQ5OTM4YTMyMWE0ODQzYTQxODQifSwidXJsIjoiaHR0cHM6Ly93d3cuYWdvZGEuY29tL3BhcnRuZXJzL3BhcnRuZXJzZWFyY2guYXNweD9jaWQ9MTg0NjM4MyZoaWQ9Mjc5MzEwNTcmY3VycmVuY3k9UEhQJmNoZWNraW49MjAyNi0wMy0wNSZjaGVja291dD0yMDI2LTAzLTA2Jk51bWJlcm9mQWR1bHRzPTEmTnVtYmVyb2ZDaGlsZHJlbj0wJlJvb21zPTEmbWNpZD0zMDM4Jm1hc3RlclJvb21JZD00MDY3MDQxMDQmbXB0PU9HTlFkSGsyV2s5d1UwNXBhaTh5Tm5OUFFYVTJXRXRSWTFKdmJXSXZiMFpYTW5aS1NtbDNkMFZ6YTFSU1dGbENSRk5MZGpVMVUwdFVhbWRGYUVkQ1F5OVVVRzB5UlVWSVUzUldZMkZuUFQwJlRvdGFsUHJpY2U9MTgxMy4zOSZUb3RhbFRheD0xOTQuMjkmVG90YWxGZWU9MC4wMCZUb3RhbFN1cmNoYXJnZT0wJm1jdXI9UEhQIn0%3D&amp;utid=1808f031-7bd6-96a3-7bdf-9fd75327a3ac&amp;tm_stars=0&amp;client_id=skyscanner_app&amp;price_policy=2&amp;pre_redirect_id=a2be73b7-1ff6-437b-1218-ae8a4cbff699&amp;tm_city_code=CEBP&amp;max_price=1813&amp;guests=1&amp;request_id=a2be73b7-1ff6-437b-1218-ae8a4cbff699&amp;tm_country_code=PH</t>
  </si>
  <si>
    <t>www.skyscanner.com.ph/hotel_deeplink/4.0/PH/en-US/PHP/h_xp/129282013/2026-03-05/2026-03-06/hotel/hotel/hotels?legacy_provider_id=1&amp;rooms=1&amp;closed_user_group=mobile&amp;hb_data=EQLSUcPCxJ_b9TnHKPU9f0v10JiFHzY8ubi4_YJaK7jyvew-ddtwkyrUJztJoCv2Ow7yOsa2tv3rlrjbIDMRTimhMFEjZtIxJkjzmX5TGzG8cpwHYu14e7FCYKh0b194vJiMQmFIvAC21wJrSF6bUp076zGZxSLhhlAv4IS4lsflg26aQUDlVFgeLSyV83vvjkwCDc6TP0N46YWZXto5V-LOXJyqusE9teGtu-LTQ5M7E7sJ6Ks4gfSxDB4AdDXvZH4R7tRC2bOYwRm1P72KduTjQ6M%3D&amp;q_datetime_utc=2026-03-05T14%3A47%3A49&amp;ticket_price=1704&amp;quote_id=4873963735717391747&amp;utid_state=1&amp;channel=iphone&amp;price_without_closed_user_group=1892&amp;tm_place_name=Cebu&amp;deeplink_data=eyJmaWVsZHMiOnsic2lnbmF0dXJlIjoiZTg5MTQ1NTc2OTJjNWUyNmU0YmNkNDdmYjE4OTgxMzMifSwidXJsIjoiaHR0cHM6Ly93d3cuZXhwZWRpYS5jb20ucGgvSG90ZWwtU2VhcmNoP3RwaWQ9NjgmbXBlPTE3NzI3MjAyMjYmZW5kRGF0ZT0yMDI2LTAzLTA2JmFkdWx0cz0xJmxvY2FsZT1lbl9VUyZjaGlkPWU0ZGY0YjMxLTg3NjgtNDQ5My04NThmLTYxZjA2MTkxZjdkMiZlYXBpZD00NjIzMCZtY3RjPTMmc3RhcnREYXRlPTIwMjYtMDMtMDUmbXBkPUdCUCZtcG49MjAxNjExNTYyJmN1cnJlbmN5PUdCUCZyYXRlcGxhbmlkPTI4ODI3ODkwMiZtcG09MjQmbXBwPTEmbXBvPUVDJnNlbGVjdGVkPTE1NzUzMDY5Jm1wYj01LjU1Jm1wcT0xNi4zMCZtcGE9MTYuMzAifQ%3D%3D&amp;utid=833558c9-fc34-480c-4ab5-c7134878f0b4&amp;tm_stars=2&amp;client_id=skyscanner_app&amp;price_policy=2&amp;pre_redirect_id=0cdf9cac-f422-ed61-21c7-ef872a00884a&amp;tm_city_code=CEBP&amp;max_price=3345&amp;guests=1&amp;request_id=0cdf9cac-f422-ed61-21c7-ef872a00884a&amp;tm_country_code=PH</t>
  </si>
  <si>
    <t>www.skyscanner.com.ph/hotel_deeplink/4.0/PH/en-US/PHP/h_bc/46980237/2026-03-03/2026-03-04/hotel/hotel/hotels?legacy_provider_id=13&amp;rooms=1&amp;closed_user_group=general&amp;hb_data=D32_7bNA4phzETWf1LmJ2Ly_X_N0TljVMuvfFSIKQBn8zKJzUfS3BQHutKPZ-b0mAn5voQ_1AqYUxgYKGn2rYf3Eq4KVr-_vhbVsYVm9xO07WVv_EActoCTt1Yoeco_cX5e9ffR8bFHfmitdHRb-U9raGLRrKAaij20HHQKzsZwUkOOsGssXYy0LTAFUOYoSmi_iwPkR1LkJQBeNXh069TVA67ekO1VvgTJo_ai3TN7Ornr-KLVukmPtE1X-Jh-UkuiSZEdCtXNpOkja6oUx4yJcU_L17ljJ1r3sfimkMEQ_aaoRZ-fMMfC_OBqxivYCqNhg3rowLbTDh1NO5eNN8J1O5CB4KPrClz_W0dFPd1Mu3S6OXbupO4NnQhlLhLFPYeBeuMpTLLn-h9UhbAiV7kMgMUEL6XC_Yl0hf-H5ABEUV8uSag%3D%3D&amp;q_datetime_utc=2026-03-03T09%3A39%3A04&amp;ticket_price=2843&amp;quote_id=-7166241961166600764&amp;utid_state=1&amp;channel=iphone&amp;price_without_closed_user_group=5500&amp;tm_place_name=Cebu&amp;deeplink_data=eyJmaWVsZHMiOnsic2lnbmF0dXJlIjoiNDMzNmUwODdhY2ZlYjVjNmM3MmUxNWNmMTRiNzM5ODEiLCJibG9ja19pZCI6InYxX0NnRXRFTXdDR2lnS0hUSXdNall0TURNdE1ETlVNREE2TURBNk1EQXVNREF3S3pBM09qQXdFQUVZM3dFb0FUZ0JJZ0lJQVE9PV9DaUFJa3N2M0FoQUNJR3dvK0pmQUNqQUNTZ3N3UkRFd01GQmZNVEF3VUZDWUJSSUNDQUVhQkNnQ01BRWlCQWdDR0FJPSJ9fQ%3D%3D&amp;utid=f2eb1309-f4fa-8b02-6cdb-e5ab152ce50e&amp;tm_stars=3&amp;client_id=skyscanner_app&amp;redirect_delay=1000&amp;price_policy=2&amp;pre_redirect_id=3fea39b2-386b-5a98-b371-2b36f7c808b8&amp;tm_city_code=CEBP&amp;max_price=7606&amp;guests=1&amp;request_id=3fea39b2-386b-5a98-b371-2b36f7c808b8&amp;tm_country_code=PH</t>
  </si>
  <si>
    <t>www.skyscanner.com.ph/hotel_deeplink/4.0/PH/en-US/PHP/h_ad/115481130/2026-03-05/2026-03-06/hotel/hotel/hotels?legacy_provider_id=22&amp;rooms=1&amp;closed_user_group=general&amp;hb_data=BpIpTYPnMy6h_vJw19ehvxQVjLGsGYlomOsAdTvBCy1HE93jWqxa9ayiX3Esk0xEn7VbaPQAW_LFKHhKmmSZiAQDEFhLo3a7bM7VG4fXw9hiHZ17abBNAQFeDKyuhJDS1rmg2I5-_eDDPx4LYskWOel4w7hPeihY5q9Pv_7SJGX7n3jrkfG0DZZFJt9NP7xGiKwajHY5hB3rnEDdld-6cX9g7Cny58utkL6fEzwub8asEb6DnQuwHwGV6U16sva-rOE4ZcnHOR1gyUHADgVHMH1XafzTkLUmdMA_ah3xf_5B33_Oz-m6I_KPRCeWjIlG2BgBEY0l8qYWJNFpSkrSDlUDxwozSh_jAnV16IoTmUUTQLEKafeca-vH-bhZ9jPpGPv1C7Lr6jfUXOTv5LL3TJ-yq647cCeyFvbqqsTb8CffMKGVZg%3D%3D&amp;q_datetime_utc=2026-03-05T14%3A47%3A50&amp;ticket_price=3537&amp;quote_id=6328012459606094716&amp;utid_state=1&amp;channel=iphone&amp;price_without_closed_user_group=7680&amp;tm_place_name=Cebu&amp;deeplink_data=eyJmaWVsZHMiOnsic2lnbmF0dXJlIjoiOTViMzE0ODVjOWYzMmJlZTE1MTk4MDY0NjU2OTU4ZjIifSwidXJsIjoiaHR0cHM6Ly93d3cuYWdvZGEuY29tL3BhcnRuZXJzL3BhcnRuZXJzZWFyY2guYXNweD9jaWQ9MTg0NjM4MyZoaWQ9NDMyOTc1JmN1cnJlbmN5PVBIUCZjaGVja2luPTIwMjYtMDMtMDUmY2hlY2tvdXQ9MjAyNi0wMy0wNiZOdW1iZXJvZkFkdWx0cz0xJk51bWJlcm9mQ2hpbGRyZW49MCZSb29tcz0xJm1jaWQ9MzMyJm1hc3RlclJvb21JZD0zODAyNzc2NCZtcHQ9YkcxV2FqQktkalpMVjNKVGJYSXdhalpLSzJweFRtdzNWVXhTUWt4RGJGUnRORlJGUkRoWmJHdFhjbVZTWjI5S2JHZEtlbUpuVGtSYVpVZ3ZjRFZQTUc4NVVXWTNXVE5LUTBRdk9GUndRVDAmVG90YWxQcmljZT0zNTM2LjY4JlRvdGFsVGF4PTM1MS4xOSZUb3RhbEZlZT0zMDQuMjgmVG90YWxTdXJjaGFyZ2U9MCZtY3VyPVBIUCJ9&amp;utid=1b767657-7f89-aa20-4fa1-f84a107bc5f3&amp;tm_stars=4&amp;client_id=skyscanner_app&amp;price_policy=2&amp;pre_redirect_id=7048f1ba-f5fc-830c-5e4f-2a73f0d8c91f&amp;tm_city_code=CEBP&amp;max_price=4725&amp;guests=1&amp;request_id=7048f1ba-f5fc-830c-5e4f-2a73f0d8c91f&amp;tm_country_code=PH</t>
  </si>
  <si>
    <t>www.skyscanner.com.ph/hotel_deeplink/4.0/PH/en-US/PHP/h_bc/222423391/2026-03-03/2026-03-04/hotel/hotel/hotels?legacy_provider_id=13&amp;rooms=1&amp;closed_user_group=apps&amp;hb_data=fnaaRf1wkci7d_V0tIn4OC9KJgycTKdgDrh5z17GQlhRwGr0NBYEee7yWuZ6Pvqwwa2Ok_zJBWKZJVsm2NN3FyZD02DKVVbBH7VtmeFQxDK1KyJ_SEFR2LT8O1R82BpNjanWuj-BMVs7jUf1IU6wPtKIzCXdvBltfCDfKAaYO2PA4Pr9xMY6EYsocb-2Gx0rS6kyR9HsiVSotl5AJo1FfDEQt73qgrdgCsYouGlM0cRUtNMgX9vNuztZ7lGWHete5wSr5tcvSnpAYBnvNUL3McXcpIFpbUunYTy2S9u8ySrhzWwzqj78fkfQafbm3o3BslcRd_oA0ZSrCUYQhzTDvI-U-9YJbafOWsYDEz-pBLoM6VCDzrj06AZwSIpRgsn7ey-sj3sOZPL6r9gqcF-7TpU5mcr_-wyris-ZVdiEJwOqYeo%3D&amp;q_datetime_utc=2026-03-03T09%3A39%3A04&amp;ticket_price=1895&amp;quote_id=43810755319107650&amp;utid_state=1&amp;channel=iphone&amp;price_without_closed_user_group=2495&amp;tm_place_name=Cebu&amp;deeplink_data=eyJmaWVsZHMiOnsic2lnbmF0dXJlIjoiM2M1YzUxODUxOGYwZmJhMDZkNjRlYzI5ZTg0MDllOGYiLCJibG9ja19pZCI6IjEzMDQwNTY2MDFfNDAzMjY3OTEwXzFfMF8wIn19&amp;utid=7544e217-65fd-9a9f-2ba7-c1f8f29bde31&amp;tm_stars=0&amp;client_id=skyscanner_app&amp;redirect_delay=1000&amp;price_policy=2&amp;pre_redirect_id=7408f8d5-ccdf-8965-4b4b-ab5289238247&amp;tm_city_code=CEBP&amp;max_price=1895&amp;guests=1&amp;request_id=7408f8d5-ccdf-8965-4b4b-ab5289238247&amp;tm_country_code=PH</t>
  </si>
  <si>
    <t>www.skyscanner.com.ph/hotel_deeplink/4.0/PH/en-US/PHP/h_xp/205053012/2026-03-03/2026-03-04/hotel/hotel/hotels?legacy_provider_id=1&amp;rooms=1&amp;closed_user_group=mobile&amp;hb_data=xuKK99MvvIIlWYdD0xPatl1WrWhuql52iED8i5t3MkN-YHV710tn-8w8L9PBTfN9nyv4wzOqE_fiacu3csDYMqw47qvfLy8oW4PhLFEi2YEmLoftWeR-7kTNuoXdSHXj-Q-PjrXjU6K6D8sbqRz0ejEvMf9qiHCmUb4stj-Mq6ldavB14To-dW4BuavGkuU-qivxrU7N6qzX2ohKYxKp7coKkySnGEUw4qyZmYKqd2dR5jqjh7I1TTCLSzfJ0wTwPmyinhIQ-C5D4EPTh9Ett480j4A%3D&amp;q_datetime_utc=2026-03-03T09%3A39%3A04&amp;ticket_price=4247&amp;quote_id=2458422958253115817&amp;utid_state=1&amp;channel=iphone&amp;price_without_closed_user_group=6503&amp;tm_place_name=Cebu&amp;deeplink_data=eyJmaWVsZHMiOnsic2lnbmF0dXJlIjoiYThkMjU1ZjE0MDdiYjE5ZTY0ODc0OGVjNjQxYWU4N2IifSwidXJsIjoiaHR0cHM6Ly93d3cuZXhwZWRpYS5jb20ucGgvSG90ZWwtU2VhcmNoP21wZD1HQlAmdHBpZD02OCZtcGM9MTIuODEmbXBlPTE3NzI1MzAxMTAmZW5kRGF0ZT0yMDI2LTAzLTA0JmFkdWx0cz0xJm1wbj0zMjA5NTExOTUmbXBtPTI0Jm1wcD0xJmxvY2FsZT1lbl9VUyZtcG89RUMmY2hpZD03MWZlNWZmZS1kZTBiLTQ1MDMtYjVjNy0xMDY4ODA3YWFhYTMmbXBxPTQ4LjQ2JmVhcGlkPTQ2MjMwJm1jdGM9MyZjdXJyZW5jeT1HQlAmcmF0ZXBsYW5pZD0zODc0NjMyOTYmc2VsZWN0ZWQ9ODQ1NDQ3ODEmc3RhcnREYXRlPTIwMjYtMDMtMDMmbXBiPTYuMjcmbXBhPTM1LjMyIn0%3D&amp;utid=baf0193d-99a9-0608-706d-003a3b2d24e5&amp;tm_stars=3&amp;client_id=skyscanner_app&amp;redirect_delay=1000&amp;price_policy=2&amp;pre_redirect_id=c1ee68da-2e34-54ee-b353-d79863ea03d4&amp;tm_city_code=CEBP&amp;max_price=4247&amp;guests=1&amp;request_id=c1ee68da-2e34-54ee-b353-d79863ea03d4&amp;tm_country_code=PH</t>
  </si>
  <si>
    <t>www.skyscanner.com.ph/hotel_deeplink/4.0/PH/en-US/PHP/h_ad/134679883/2026-03-05/2026-03-06/hotel/hotel/hotels?legacy_provider_id=22&amp;rooms=1&amp;closed_user_group=general&amp;hb_data=X4olcA8u45Hjq4vuE5boSrdVzKDvwxKlFALPgMtRyNe-PStIQ3CPuVlKAETwGMg9f-R_8F79DZNClKJi2bBVzI0Rs5n01PXxRnEZepY0Juapy6wL3p2MvKmJj_zXNnF7uKtkQCUQ0E7BQ02yBX-2E4Ci09CA1QLl61fWNrSKCPcQMJUStflHPHnTcMpi5FT1mpMW_xa5mpM83VnzMR7kpa1oKKHXPKbKawgwbSMgTqkKro2kkvwfKPepnpLq8g_afLW1us_mZhcFdpyxHqGi5IB1hiouA0Vd296Q8K4zGF6Zieppbjyx8dCaEQ3ftyTHbQAWG90QX2_7dX-PuzP2KJs1c5SrZtJIa3p5FGv9-UAFmvniwQed6VI4z-YOrrj-mdzYS-aWeUu_2cR_CQlBO2Q6_iwpcnMxPQS3xwiuvHxk&amp;q_datetime_utc=2026-03-05T14%3A47%3A54&amp;ticket_price=1756&amp;quote_id=-6632750899728400209&amp;utid_state=1&amp;channel=iphone&amp;price_without_closed_user_group=4847&amp;tm_place_name=Cebu&amp;deeplink_data=eyJmaWVsZHMiOnsic2lnbmF0dXJlIjoiZGZhNTU5MDIwYWRjNDA4MzZhMjAyODlmZDA0M2FiYzkifSwidXJsIjoiaHR0cHM6Ly93d3cuYWdvZGEuY29tL3BhcnRuZXJzL3BhcnRuZXJzZWFyY2guYXNweD9jaWQ9MTg0NjM4MyZoaWQ9Mjk1MTMzJmN1cnJlbmN5PVBIUCZjaGVja2luPTIwMjYtMDMtMDUmY2hlY2tvdXQ9MjAyNi0wMy0wNiZOdW1iZXJvZkFkdWx0cz0xJk51bWJlcm9mQ2hpbGRyZW49MCZSb29tcz0xJm1jaWQ9MzMyJm1hc3RlclJvb21JZD0zMDY1MDQ0Jm1wdD1TVkJRYzJ4WFdubEdZa2h5T0ZwS05FVXlObEJNYm5oSE9IQktiV2x3YzJFdllXODBPR0kyYkM5eE9ESlZUVGsyT0ZveGFtOWFZMlJ4YUZaSmNXWm1Za2xZY1ZwRVJrOWtSV2hZY3cmVG90YWxQcmljZT0xNzU2LjM1JlRvdGFsVGF4PTE4OC4xOCZUb3RhbEZlZT0wLjAwJlRvdGFsU3VyY2hhcmdlPTAmbWN1cj1QSFAifQ%3D%3D&amp;utid=f7d79e43-1f9a-e4ab-02c0-d97e3719e68e&amp;tm_stars=3&amp;client_id=skyscanner_app&amp;price_policy=2&amp;pre_redirect_id=0e4ca3e3-727b-7a7a-0a51-6a13124063d1&amp;tm_city_code=CEBP&amp;max_price=2234&amp;guests=1&amp;request_id=0e4ca3e3-727b-7a7a-0a51-6a13124063d1&amp;tm_country_code=PH</t>
  </si>
  <si>
    <t>www.skyscanner.com.ph/hotel_deeplink/4.0/PH/en-US/PHP/h_bc/212934083/2026-03-05/2026-03-06/hotel/hotel/hotels?legacy_provider_id=13&amp;rooms=1&amp;closed_user_group=apps&amp;hb_data=_gClohJPLF2cfZdLZGNESoaTsnbeC1XnSSK59eZQI93rCsHqND3ferc0hDkpXlQy9PZ3ny2w5rI205R1n_lRqZ7x_qPYPL7_b2LfWbLW8hK50KaiHgY72N2DE_EnobnWSMb-20Jcko3EyLfkVzZJeycPlNZ_G4UclaPBC3Mw2Xzj_KUbeWi77z0usWiaSIioQNiH4Xwqs_SHyK-eZxp2IlJ-6Li4s_Hfnp7rT-Gq9WjmLcWmyzJ5aF9QKH6zwbzAEPMxFPnT9Tr7wyKXH0Iau1BB81jOzBZ_r9EHeW6pwkFpvYNdbgPLG5V0I1JOCKhCDBu0K0ptXyQQ4wVIEHe7Z6bXoi3tXmYrXENdUrREaKJHy6oV_-MMWxG_oU8DJcrILWLmOEcWxUlYtmYqcs2A4rXp1Euxn6Zh8hKrdo6yZiVILD7L-34%3D&amp;q_datetime_utc=2026-03-05T14%3A47%3A55&amp;ticket_price=1376&amp;quote_id=-5405563988920932201&amp;utid_state=1&amp;channel=iphone&amp;price_without_closed_user_group=1841&amp;tm_place_name=Cebu&amp;deeplink_data=eyJmaWVsZHMiOnsic2lnbmF0dXJlIjoiOWQ3YTZlMTgwOGJiZjFmNmUzMDFhYzJhMTIxZDllN2EiLCJibG9ja19pZCI6IjEwNzg0NDU0MDFfMzg4MDUxMTYzXzJfMF8wIn19&amp;utid=616463b1-2b86-c285-e118-926edd6f4911&amp;tm_stars=0&amp;client_id=skyscanner_app&amp;price_policy=2&amp;pre_redirect_id=686ae3b3-b6dd-0aa2-19b5-f1217b1f6b0a&amp;tm_city_code=CEBP&amp;max_price=1511&amp;guests=1&amp;request_id=686ae3b3-b6dd-0aa2-19b5-f1217b1f6b0a&amp;tm_country_code=PH</t>
  </si>
  <si>
    <t>Heart of Cebu Cozy Studio with Pool, Gym, Wifi and Netflix near Cebu City,Ayala and IT Park</t>
  </si>
  <si>
    <t>www.skyscanner.com.ph/hotel_deeplink/4.0/PH/en-US/PHP/h_bc/225201158/2026-03-05/2026-03-06/hotel/hotel/hotels?legacy_provider_id=13&amp;rooms=1&amp;closed_user_group=apps&amp;hb_data=QxPFvriSJXM9JfZTAmnjfu4i96HuNm9vmobu0yAptFF37b0LgxI_Fte0ho5Iq5aMSudey88tBmKg29Ez24KcK3P8PJL43wTk_waMMxTNFf7MGYmd-GnupfCmQbf6ZDzszL6JMzBmIhoZdvQw2DnbF3-MN0gV25hhgmT7qhFOiKZ8wcSb66scLpRjf-r90GztIDIK2rFqbzScKW6WHdYcIXucx6N0-QAvbID026tFRbDVKDiOjAAsXA95XUdeuqZxR9HwgFalRrDLeS5nn2m8BYrR3m-rvefbW6rDUsZD8buuJSrkyUGC3DrkXOk6G0xgi4f_UPEjQV7_PlakNEK2d7v6hNC_u8LoYlYTk_8uDkk3-wMSyBNgBeMLMOEiqDeLoS3rGIf0_Xwm5gVUW79I3bt4nW4oPy-NHW_kRdG_ytY1m_yVfs0%3D&amp;q_datetime_utc=2026-03-05T14%3A47%3A56&amp;ticket_price=2019&amp;quote_id=-5902050335076856635&amp;utid_state=1&amp;channel=iphone&amp;price_without_closed_user_group=2454&amp;tm_place_name=Cebu&amp;deeplink_data=eyJmaWVsZHMiOnsic2lnbmF0dXJlIjoiZDZjY2I1NmQxMjZhMDkzZWMwOWRmMDE2ZGNkNTg5ZmMiLCJibG9ja19pZCI6IjE0ODI4MDQ1MDFfNDE5Nzc3NjM3XzFfMF8wIn19&amp;utid=0a8f8d25-8240-3526-723d-e9d4d5ee3b75&amp;tm_stars=0&amp;client_id=skyscanner_app&amp;price_policy=2&amp;pre_redirect_id=aa68cc7d-a856-95c0-90f1-620a8ca0e2d4&amp;tm_city_code=CEBP&amp;max_price=2019&amp;guests=1&amp;request_id=aa68cc7d-a856-95c0-90f1-620a8ca0e2d4&amp;tm_country_code=PH</t>
  </si>
  <si>
    <t>10.31941, 123.91305</t>
  </si>
  <si>
    <t>Elegant Circle Inn</t>
  </si>
  <si>
    <t>www.skyscanner.com.ph/hotel_deeplink/4.0/PH/en-US/PHP/h_bc/114985543/2026-03-05/2026-03-06/hotel/hotel/hotels?legacy_provider_id=13&amp;rooms=1&amp;closed_user_group=general&amp;hb_data=00J10kothC0_BdhduzbGivRup3Nmj0YtFA3BEK_7Z3tIgt66om7tE8rfm6LNBrAaohvteIlvqqTJxRu1c9LCkIftGm_a-_ULEcypTGJWve8wvku0k0Ak_ognstm6JVcv9bFm4gvHC-6adrY2pZY11svUL1-FR07b8XjWdy51tpRriHf2IPLWMublbiMt7rQF1kLAI580baSpYW6uhMdEfsF-R3MBl2ekirZ0CqDsGGLpihcNgV4lwG68PZ9xLG1Nfe3wK2bDWcs3Oe4aXymjfzcCayUYahiTnEkpoEdzvLW4W7uM-s0mZEUMjHYfMNSxQnWOKC7nYncs3APjFdK1ELLd92faODCn_B5W9bbIoJMszAW7ZE8Ykr2Ue1rbQhOHyd5NrgFrpASudesV_l4zi7pMH524NP3jeAeKPPMDT0j6meEqNBk%3D&amp;q_datetime_utc=2026-03-05T14%3A47%3A59&amp;ticket_price=1531&amp;quote_id=6009438885531294255&amp;utid_state=1&amp;channel=iphone&amp;price_without_closed_user_group=2209&amp;tm_place_name=Cebu&amp;deeplink_data=eyJmaWVsZHMiOnsic2lnbmF0dXJlIjoiZmJjMzU1M2I5YjI5MTc4NjM0OGY3MjY3MDA5OTIyMjEiLCJibG9ja19pZCI6InYxX0NnRXRFTXdDR2lnS0hUSXdNall0TURNdE1EVlVNREE2TURBNk1EQXVNREF3S3pBM09qQXdFQUVZM3dFb0FUZ0JJZ0lJQVE9PV9DaVFJakk2Snh3Y1FBaUJzS09iZVZUQUNRQUZLRFRNMk5VUXhNREJRWHpFd01GQlFtQVVTQWdnQkdnUW9BakFCSWdRSUFoZ0MifX0%3D&amp;utid=8b41b5c5-9d13-76bf-9d38-dea69fb9cee2&amp;tm_stars=3&amp;client_id=skyscanner_app&amp;price_policy=2&amp;pre_redirect_id=19be56ad-cc49-69b6-9a59-04154b2044b9&amp;tm_city_code=CEBP&amp;max_price=1660&amp;guests=1&amp;request_id=19be56ad-cc49-69b6-9a59-04154b2044b9&amp;tm_country_code=PH</t>
  </si>
  <si>
    <t>10.31064, 123.89347</t>
  </si>
  <si>
    <t>Chowking, Fuente Osmeña Circle, Santa Cruz, Camputhaw, Cebu City, Central Visayas, 6000, Philippines</t>
  </si>
  <si>
    <t>Located in Cebu City, Elegant Circle Inn is just a 5-minute walk from Capitol Building. It has a restaurant, and offers massage services and a karaoke facility. Free Wi-Fi is provided throughout the property.</t>
  </si>
  <si>
    <t>Cebu City Spacious 1BR Condo HighView IT Park With Pool and Netflix</t>
  </si>
  <si>
    <t>www.skyscanner.com.ph/hotel_deeplink/4.0/PH/en-US/PHP/h_bc/218550394/2026-03-03/2026-03-04/hotel/hotel/hotels?legacy_provider_id=13&amp;rooms=1&amp;closed_user_group=apps&amp;hb_data=KcSnhmGN-mOybDd-Kyjt41GzM5eYuW2DFkGUzHlQIFoqshu00loQso56lGACeoFuj24bdtx3HUdSUV34XzIj2D5lLf2P5A2diy8KTEimUN7lUWMtV_748zoQOqykTlBMm9rGelVUM6hug8e7isB65Aq4Gg3yFkwW9eeqDM8UMCM7sDczw0HJUPZldm0UYFChL02JnxNH6uQq7wFWi2nCKVSDZKYzobd2Gb9ZOL4fMSwAIVIiCVbU7fycqaa2wbZXSInBK-CY1_xd20klcyFLWywi_IJk5RCqhp7B4V7i9vbHSKZVpUL7oWWisACjjauVTg7XPxeUOlMq_28zjFKKBY5vJ3Yz_DewY4F0i-NC5D47cKn7BSvWRcMUvnCyLpoOagYw0-QYQaaZuQwQ9OWO2B_myNXxiugmXqLUdPWnsE11sBLBBw%3D%3D&amp;q_datetime_utc=2026-03-03T09%3A39%3A07&amp;ticket_price=2202&amp;quote_id=7336807938794568807&amp;utid_state=1&amp;channel=iphone&amp;price_without_closed_user_group=2677&amp;tm_place_name=Cebu&amp;deeplink_data=eyJmaWVsZHMiOnsic2lnbmF0dXJlIjoiZmNhMTdmOGZmZGM2NGNjOTkzMjM3MmU3NzIyNWJkZTUiLCJibG9ja19pZCI6IjExNTk2NDAyMDFfMzg4Njc2OTEyXzJfMF8wIn19&amp;utid=4a2ba621-06db-fa7c-4d82-dd77f2273602&amp;tm_stars=0&amp;client_id=skyscanner_app&amp;redirect_delay=1000&amp;price_policy=2&amp;pre_redirect_id=d13793dc-3271-0275-4f9c-db7b1cb57156&amp;tm_city_code=CEBP&amp;max_price=2418&amp;guests=1&amp;request_id=d13793dc-3271-0275-4f9c-db7b1cb57156&amp;tm_country_code=PH</t>
  </si>
  <si>
    <t>10.32707, 123.90177</t>
  </si>
  <si>
    <t>Cebu City SPACIOUS 1BR Condo HighView IT Park with POOL and NETFLIX offers accommodations in Cebu City, 2 miles from SM City Cebu and 2.3 miles from Fuente Osmena Circle. The air-conditioned accommodation is 1.5 miles from Ayala Center Cebu.</t>
  </si>
  <si>
    <t>Studio Avida Cebu Tower 1 IT Park</t>
  </si>
  <si>
    <t>www.skyscanner.com.ph/hotel_deeplink/4.0/PH/en-US/PHP/h_bc/205255351/2026-03-03/2026-03-04/hotel/hotel/hotels?legacy_provider_id=13&amp;rooms=1&amp;closed_user_group=apps&amp;hb_data=Y5DY-sePcBa8t1J2k36eu7FIL3L-3irNUZun5jJtK6sTUwQjIiuID-4rruIBqbvJ9WqnCToT0V6nm6iFKeKVY0JZRNnYVYSpFsyOQc2ZZpclAoYpqKG4jzXg8VuGC5dE1gea3gPQmezmao4z3fqU21kl8w3_2QaeM49kQrR5ixzDYiy9JEaW1qI4shk8MyH3rx3JWgVRj85H6BBeqrqVRzJMTaj9gtkO9Ql49BvDiV_MiBLfskCBtg_pK0B6kJuTRwqjJzzxmqWv0LU2f9aOzW1Dbdp0xQTLSaAtMmg26dVRUyqI15UKoTvyB8GModbZzNGGwl7lXx8JNHKDN3Mx4kbKCd5731U5aG9RCR4LHClCd0gyC9W9K3oDaW7Gsy-iljXCH-stdUegiNCLBaotRel8JVdi1VX4oGWwfLpJm13iIfqM5Q%3D%3D&amp;q_datetime_utc=2026-03-03T09%3A39%3A07&amp;ticket_price=2605&amp;quote_id=7484165939874307536&amp;utid_state=1&amp;channel=iphone&amp;price_without_closed_user_group=3052&amp;tm_place_name=Cebu&amp;deeplink_data=eyJmaWVsZHMiOnsic2lnbmF0dXJlIjoiOTg3ZTJhMzM4ZmZlZGU2YjQyYjliYTY4MTM1MDk5NDgiLCJibG9ja19pZCI6IjMwNjQyNjEwMV8xMTIyNDU3MzFfMl8wXzAifX0%3D&amp;utid=f4f549ee-c25c-5629-310e-5dd009640a58&amp;tm_stars=0&amp;client_id=skyscanner_app&amp;redirect_delay=1000&amp;price_policy=2&amp;pre_redirect_id=39c1f3bf-52d1-c970-23a8-34cce9367c02&amp;tm_city_code=CEBP&amp;max_price=2605&amp;guests=1&amp;request_id=39c1f3bf-52d1-c970-23a8-34cce9367c02&amp;tm_country_code=PH</t>
  </si>
  <si>
    <t>10.33142, 123.90772</t>
  </si>
  <si>
    <t>I. Villa Street, Cebu I.T. Park, Apas, Cebu City, Central Visayas, 6000, Philippines</t>
  </si>
  <si>
    <t>Studio Avida Cebu Tower 1 IT PARK offers accommodations in Cebu City, 1.6 miles from Ayala Center Cebu and 2.1 miles from SM City Cebu.</t>
  </si>
  <si>
    <t>MIGAs Haven at Sunvida Tower Across SM City</t>
  </si>
  <si>
    <t>www.skyscanner.com.ph/hotel_deeplink/4.0/PH/en-US/PHP/h_bc/218679359/2026-03-05/2026-03-06/hotel/hotel/hotels?legacy_provider_id=13&amp;rooms=1&amp;closed_user_group=apps&amp;hb_data=vBTuhcLktGDPIE90JZ-zWrZhKqd05-9ydfyPak-bRV-Fc1kR6S9R5USiy4uR03GdBtqF4UQUWQSZ9MQiQa0ucHy64MHrsvnvnDN0KpLLbfuYoFrANEFnbwz7uM5iHwVftndyJyPM88mXtjx8HfQP5nMBn_5M_JaItro6tD0GYCekNrxYx3UBEz_itQiJiAFrfl7TyfSDP5gbCqSlCSAjANGWBtJ878s3VvoIM1Z7U3eSdACSuQLqncXo5Z6wPo-R-ijv56F7HebyO4C5xdrY346P5sBMt8ZyRsuE3h4SNCYU9rGCSsrQk_C-f5Bcu2IlWbqO4_C_zlW9yAHLcUdDpv6RhCymWkdPX0P_z-SL9Qf1w1DYJQoCGOJVBX72FMFAU7YmYc2kzXs5iRWIklCV34GuDU88YerO2udTcx8jKZnLopAyHEo%3D&amp;q_datetime_utc=2026-03-05T14%3A48%3A00&amp;ticket_price=2887&amp;quote_id=-1573047468215320608&amp;utid_state=1&amp;channel=iphone&amp;price_without_closed_user_group=3693&amp;tm_place_name=Cebu&amp;deeplink_data=eyJmaWVsZHMiOnsic2lnbmF0dXJlIjoiYWJhZTg3MDA3MTRlNWI1ZDg3YzQzZjk3NGNjMjIxMDAiLCJibG9ja19pZCI6IjYxNTUwNjkwMV8zMzU0MjQwNDRfMl8wXzAifX0%3D&amp;utid=4fad27b7-e2d4-ac1e-fda8-0254d2a44275&amp;tm_stars=0&amp;client_id=skyscanner_app&amp;price_policy=2&amp;pre_redirect_id=ec4e00eb-d446-796c-e4ab-401fb9c3b10d&amp;tm_city_code=CEBP&amp;max_price=2887&amp;guests=1&amp;request_id=ec4e00eb-d446-796c-e4ab-401fb9c3b10d&amp;tm_country_code=PH</t>
  </si>
  <si>
    <t>10.31147, 123.91665</t>
  </si>
  <si>
    <t>Sunvida Tower, Juan Luna Avenue, Mabolo, Cebu City, Central Visayas, 6000, Philippines</t>
  </si>
  <si>
    <t>A 4-minute walk from SM City Cebu in Cebu City, MIGAs Haven at Sunvida Tower across SM City offers accommodations with access to beauty services.
There's a private entrance at the apartment for the convenience of those who stay.</t>
  </si>
  <si>
    <t>Twin Bed Unit- MIGAs Haven at Sunvida Tower</t>
  </si>
  <si>
    <t>www.skyscanner.com.ph/hotel_deeplink/4.0/PH/en-US/PHP/h_bc/205017091/2026-03-05/2026-03-06/hotel/hotel/hotels?legacy_provider_id=13&amp;rooms=1&amp;closed_user_group=apps&amp;hb_data=WlU8tt6TOfN1wLPw2YB5wd9GOAB7Cl3NYaaJiWRpOXPHONrUPaFfVl60alyEY0b30wOTDE5cF11k_hCciASB8ncu8HVxuqKFrhvbL9TiQPTJTLjaE3ZOrsH-S66eni1C0xWwtqhD1Qfk1Pw4rXbA7Nf36IIka7t_lv6AKPRgxZmhT5zZhTD6a8yAc6XBhhKxIymZ2_GfG3lWg_Ut7Afmb0Mv3CfL2gxCB_f_Aw8af7JXSYGhdkHNdYZrmj9z5Up93emS9m-aqZy9i_8aa2wCixIznY5pfW-ZeJ7xH9FNeCnkkOIFUbfdW2S8HH7fLxc1MhJlT2WfZ2VBlUNKjCBjZiiUjVnmpWj0lBLggpO3Wk3WMLxOC31th211E6o0Nl8O9mCdhnZk_OSfLzZ4BOaBi6MXoJCYBYxa5cBM8cPU1gib-4IrV00%3D&amp;q_datetime_utc=2026-03-05T14%3A48%3A01&amp;ticket_price=3254&amp;quote_id=-5795863566202607445&amp;utid_state=1&amp;channel=iphone&amp;price_without_closed_user_group=4184&amp;tm_place_name=Cebu&amp;deeplink_data=eyJmaWVsZHMiOnsic2lnbmF0dXJlIjoiMTcwMDU0MjM3ZDQ0M2UwNWVmZTAyZmU3ZDdkMTRmZjIiLCJibG9ja19pZCI6IjY5NTQwMTkwMV8yODk4MDc5NThfMl8wXzAifX0%3D&amp;utid=e5185914-074e-4e11-3273-bc2a8bde976e&amp;tm_stars=0&amp;client_id=skyscanner_app&amp;price_policy=2&amp;pre_redirect_id=32cdc736-a983-a787-2261-39027c82b743&amp;tm_city_code=CEBP&amp;max_price=3524&amp;guests=1&amp;request_id=32cdc736-a983-a787-2261-39027c82b743&amp;tm_country_code=PH</t>
  </si>
  <si>
    <t>10.31139, 123.91666</t>
  </si>
  <si>
    <t>A 4-minute walk from SM City Cebu in Cebu City, Twin Bed Unit- MIGAs Haven at Sunvida Tower provides accommodations with access to beauty services. Housed in a building dating from 2019, this condo hotel is 1.2 miles from Ayala Center Cebu and 1.</t>
  </si>
  <si>
    <t>Nappers Hostel</t>
  </si>
  <si>
    <t>www.skyscanner.com.ph/hotel_deeplink/4.0/PH/en-US/PHP/h_ad/216907139/2026-03-05/2026-03-06/hotel/hotel/hotels?legacy_provider_id=22&amp;rooms=1&amp;closed_user_group=general&amp;hb_data=GA3Z_CVbEHVYuvv-1Imi6VspqW5r-36QQ9luosxB6tuQvweS3rhz8ohr9nwX3-6R9_DOG_ePiSpeArQE8VZnNPlZtcl9j91qlzczzrES2pLes5gdj71R4glFQeihsxGVWZjZQgDv2UoapJdrBgLqkiw4cMNi2CgxfsVPjp84Kr-NT9NXSVmj7eVpb1Pl_UMCjknTdUw2Kxh2iX2Xf2SZqBa8jRozJjh6c07MiRTY-nRWrra8j9PdmZrTCSx9zSgywKbZQphDP0LTAeTjVxr_Zhz6rIA3lFNnfaZ536pwB2pXfW1W5Hr_5a6JcRSZxbX9UGJNFFsVa-Tbj7d4ZSQimtC6KHttfJ8pmRsjwxCYHATaYF3Pqcq_kwwRXCoNclpPyCfiUU2vdwhBKIDg2oSDwSLJ1LleJWQjPB5PzIFtmxKt&amp;q_datetime_utc=2026-03-05T14%3A48%3A02&amp;ticket_price=1283&amp;quote_id=-4008923511308773136&amp;utid_state=1&amp;channel=iphone&amp;price_without_closed_user_group=1488&amp;tm_place_name=Cebu&amp;deeplink_data=eyJmaWVsZHMiOnsic2lnbmF0dXJlIjoiNTFlZjk2NmYxNDRlMDI2NzQ0NmUwYmY1NjE5MTY5ZmUifSwidXJsIjoiaHR0cHM6Ly93d3cuYWdvZGEuY29tL3BhcnRuZXJzL3BhcnRuZXJzZWFyY2guYXNweD9jaWQ9MTg0NjM4MyZoaWQ9MzYxMzQ2MSZjdXJyZW5jeT1QSFAmY2hlY2tpbj0yMDI2LTAzLTA1JmNoZWNrb3V0PTIwMjYtMDMtMDYmTnVtYmVyb2ZBZHVsdHM9MSZOdW1iZXJvZkNoaWxkcmVuPTAmUm9vbXM9MSZtY2lkPTMwMzgmbWFzdGVyUm9vbUlkPTc2MzM4MDUzMiZtcHQ9UzNObmEwTlJTblpGV2toWE1qZDJVRzlGUjB4WlQyRkJVVXB6TlZCQ1MwcE1kWEp3WVZZNWJXeHJTMU5rTm14RFJqRk5OR04yVjBSNGVWbElPRkZaTTBGSmFUTXpOMk5QZERodVZYVjNQVDAmVG90YWxQcmljZT0xMjgzLjM3JlRvdGFsVGF4PTEzNy41MCZUb3RhbEZlZT0wLjAwJlRvdGFsU3VyY2hhcmdlPTAmbWN1cj1QSFAifQ%3D%3D&amp;utid=9ae7710a-bf39-d046-6986-d2c32ae64b07&amp;tm_stars=0&amp;client_id=skyscanner_app&amp;price_policy=2&amp;pre_redirect_id=39fe15c7-b9fe-3a88-9e3e-137c8e576287&amp;tm_city_code=CEBP&amp;max_price=2148&amp;guests=1&amp;request_id=39fe15c7-b9fe-3a88-9e3e-137c8e576287&amp;tm_country_code=PH</t>
  </si>
  <si>
    <t>10.33351, 123.90212</t>
  </si>
  <si>
    <t>Cebu City Center Inn, Torralba, Lahug, Cebu City, Central Visayas, 6000, Philippines</t>
  </si>
  <si>
    <t>Great care is taken to ensure guests experience comfort through top-notch services and amenities. Remain linked during your visit by utilizing the complimentary internet access available.The hotel offers complimentary parking for guests who arrive with their own mode of transport.Reception services featuring luggage storage are available to cater to your requirements.Need some relaxation? Your room features daily housekeeping to make your stay even more comfortable and enjoyable. For minor or impromptu requirements, the convenience stores can promptly cater to them without the necessity of stepping out from the hotel.In limited designated zones, smoking is exclusively permitted.Crafted for coziness, every guestroom provides an array of features, guaranteeing a tranquil night's sleep while maintaining the level of comfort.For a more enjoyable stay, select rooms at hotel are equipped with linen service and air conditioning. Rest assured that your hydration needs will be met, as some guestrooms are equipped with bottled water and mini bar.Maintain your cleanliness and feel revitalized using toiletries available in select guest restrooms. Snack vending machines operate around the clock, providing you with easy access to treats regardless of the hour.Do you possess exceptional culinary skills? Prepare your meals personally within the hotel at its shared kitchen.Indulge in the numerous pursuits available at Nappers Hostel.Treat and spoil yourself by taking a trip to salon.</t>
  </si>
  <si>
    <t>Urban Chic Studio at Ayala Cebu Business Park - Fast Wi-Fi Netflix</t>
  </si>
  <si>
    <t>www.skyscanner.com.ph/hotel_deeplink/4.0/PH/en-US/PHP/h_bc/222804570/2026-03-05/2026-03-06/hotel/hotel/hotels?legacy_provider_id=13&amp;rooms=1&amp;closed_user_group=apps&amp;hb_data=2ELy3-ZVIR5U4E5P4_ntVajRS87-aE5NrLb3oj8g9I7Rl4GgUhOwpum37n3ZsH5WVfQe4jXYCwyhGq13rxyZE_FMNXxaLEFQ7g_6t7RN0zcAGv6Tt2fywNI0tfdSuu1_XcUb9P_cQ13tX3ePFC51EBgAhHW03b7a2qIiPTHY7WVAeRmqNYiw-6fSsHUoxdPttkhWBRFIjOjWdshbTt1obrrwgTAldqPUrUVBldS2SJfTJ-i7ASeqzCVwgFqqCyg92isneuVmzAg43oQW7hstK7lLeY-gQZ46gE5YCrxIMO7ZHnCTVQptDDira9g973TQ6DDwDGvg3Z3dh3CWzqBawshhSnJRaac9LIyEK8ASag_hflnomwkqrNvJqxkZ3trbfuq5-ScRxdX0Hs3Mr7YLjsHNUe7plJ85RNcicQEPayLhQX2T-_c%3D&amp;q_datetime_utc=2026-03-05T14%3A48%3A03&amp;ticket_price=2470&amp;quote_id=8306464577927532571&amp;utid_state=1&amp;channel=iphone&amp;price_without_closed_user_group=3303&amp;tm_place_name=Cebu&amp;deeplink_data=eyJmaWVsZHMiOnsic2lnbmF0dXJlIjoiZWU4ZTQ3MjNjOWM0YWQ0ZDc1NDVjNDZiYjQzNDUwNDQiLCJibG9ja19pZCI6IjEzNDYzNTUwMDFfNDA2OTg5NDMwXzJfMF8wIn19&amp;utid=7fb6bb2e-ee88-7d0f-da06-55d1f848b304&amp;tm_stars=0&amp;client_id=skyscanner_app&amp;price_policy=2&amp;pre_redirect_id=60fb64e1-aec3-2469-8a50-06fc15f00b03&amp;tm_city_code=CEBP&amp;max_price=2470&amp;guests=1&amp;request_id=60fb64e1-aec3-2469-8a50-06fc15f00b03&amp;tm_country_code=PH</t>
  </si>
  <si>
    <t>10.31627, 123.9018</t>
  </si>
  <si>
    <t>Fun Bakery Studio, Archbishop Reyes Avenue, Gonzales Compound, Camputhaw, Cebu City, Central Visayas, 6000, Philippines</t>
  </si>
  <si>
    <t>Offering an indoor pool and a terrace, Urban Chic Studio at Ayala Cebu Business Park - Fast Wi-Fi Netflix in Cebu City is close to Ayala Center Cebu and Fuente Osmena Circle.</t>
  </si>
  <si>
    <t>Grand Emilia Hotel</t>
  </si>
  <si>
    <t>www.skyscanner.com.ph/hotel_deeplink/4.0/PH/en-US/PHP/h_bc/213616587/2026-03-05/2026-03-06/hotel/hotel/hotels?legacy_provider_id=13&amp;rooms=1&amp;closed_user_group=apps&amp;hb_data=ytGvpc5McM_3lqNH3oyt47ypyKJH12cQr-u7Va9ZKrI-PNKoAgABXriY5lbMfBD_hzmepaqvwdkIic1DD8EwPiuiC4Yra58dOoLgV0uVqmrruGnHS7Ly-57oc0PeX2pH4mH9258L-mOVvK3eoqiYW9uIgiEmDOCnQX0mMEyFAByXQ7qqjIKFtDD0ELRMG94shlDu37ek1dSGKGO8bEekinvP8sfdxDFit-HNzh4t84VeMhhlnoeqr6aNJ6OF5XOucNyY0v_YGZbbaIaIMuKahrZqATSChMOqP9Ur5wDZjpWHnclHCnlqnlZcS-KU_fvZ_3QDl1TBtxbAH171hCHHhB33dxne6Dky8G7islvtpTwTTJ-7yxn7FcQhJPwiYm7H7NOWYblzkFoefINSp48cjOHNMN0cDDuByYObZDSu9v5fma1yNcE%3D&amp;q_datetime_utc=2026-03-05T14%3A48%3A03&amp;ticket_price=1584&amp;quote_id=5561472246054484851&amp;utid_state=1&amp;channel=iphone&amp;price_without_closed_user_group=1925&amp;tm_place_name=Cebu&amp;deeplink_data=eyJmaWVsZHMiOnsic2lnbmF0dXJlIjoiZWI4ZDJjNjk3ZTdjYmRlZWMxOWU2YjBlYjIyMmI3N2UiLCJibG9ja19pZCI6IjkyMzQ2NDgwMl8zNjQzMTQ0MTlfMl8wXzAifX0%3D&amp;utid=d7c8d605-ff95-6e55-40d0-b74aeeee033c&amp;tm_stars=3&amp;client_id=skyscanner_app&amp;price_policy=2&amp;pre_redirect_id=17026ed6-8a8e-f7ad-fdf1-41556364a078&amp;tm_city_code=CEBP&amp;max_price=1739&amp;guests=1&amp;request_id=17026ed6-8a8e-f7ad-fdf1-41556364a078&amp;tm_country_code=PH</t>
  </si>
  <si>
    <t>10.31264, 123.91259</t>
  </si>
  <si>
    <t>M. Borces Street, Mabolo, Cebu City, Central Visayas, 6000, Philippines</t>
  </si>
  <si>
    <t>parking, wifi, air_conditioning, non-smoking, internet_access, 24-hour_front_desk_service, multilingual_staff, desk, shower, wake-up_call</t>
  </si>
  <si>
    <t>With a stay at Grand Emilia Hotel in Cebu City (Mabolo), you'll be within a 5-minute drive of SM City Cebu and Colon Street. This hotel is 1.2 mi (1.9 km) from Ayala Center and 1.5 mi (2.3 km) from Waterfront Cebu City Casino.
Free self parking is available onsite.
Make yourself at home in one of the 34 air-conditioned rooms featuring LED televisions. Complimentary wireless internet access is available to keep you connected. Private bathrooms with shower/tub combinations feature complimentary toiletries and bidets. Conveniences include desks, and housekeeping is provided on request.</t>
  </si>
  <si>
    <t>Miestee's Modern Luxe Retreat</t>
  </si>
  <si>
    <t>www.skyscanner.com.ph/hotel_deeplink/4.0/PH/en-US/PHP/h_bc/223089076/2026-03-03/2026-03-04/hotel/hotel/hotels?legacy_provider_id=13&amp;rooms=1&amp;closed_user_group=apps&amp;hb_data=87hF12DEqz_CEr0fdiXdNERpoq1_Jw-6-vcc6XDL2_ycg8EFAEkL-lOc77Q603gD6zzAiwMdslS5B3soc7Ygup9BkrqQZCllTuh6r2d3qKzhBxGL5VW7C2fcL19f9p-_N9tOrmSdBbRoDYxrY61BnJ3n1TZnTGtMu7XsuEx61huirAA1j2qVDL29YPocE3k86GjjQoVZ5Fz0Pnh36Cjgqwi48Fxi8RgkAvtUJXAxVgaG-TjXDrIh7biEZ4buZNLD4hng3YC2Ou-Xl3Mkj6xhkAwyRZ-csQyNoruXWMlD6Q5I9ylrxM9nuY8-Rs7QxAJMsIJhmyuUb2-LJ11pyZk1e1d_ZFYIb5gZSRNObyPcYZsvSu9e3zI_pCjqzCTP9PV7dynFhyrOxiRImaW1l3vIhtGp_1Lf1-bQBD_oA5VW4W9uoiU%3D&amp;q_datetime_utc=2026-03-03T09%3A39%3A11&amp;ticket_price=2039&amp;quote_id=-4124835234263039673&amp;utid_state=1&amp;channel=iphone&amp;price_without_closed_user_group=2479&amp;tm_place_name=Cebu&amp;deeplink_data=eyJmaWVsZHMiOnsic2lnbmF0dXJlIjoiODFjNDg0MDhiOGQyY2FmZjI3NjhmNTY3NjE5MzFmYWYiLCJibG9ja19pZCI6IjEzNzYzNTkwMDFfNDA5NzY5ODQ1XzFfMF8wXzg4OTM2MCJ9fQ%3D%3D&amp;utid=56c3b48b-4912-3457-083e-3d33570fd39f&amp;tm_stars=0&amp;client_id=skyscanner_app&amp;redirect_delay=1000&amp;price_policy=2&amp;pre_redirect_id=5dadd9f8-cdb9-85c4-fb11-7ca2b3d651ae&amp;tm_city_code=CEBP&amp;max_price=2239&amp;guests=1&amp;request_id=5dadd9f8-cdb9-85c4-fb11-7ca2b3d651ae&amp;tm_country_code=PH</t>
  </si>
  <si>
    <t>10.32642, 123.91079</t>
  </si>
  <si>
    <t>Noble Cebu Hotel, Justice Abad Santos Street, Villa Aurora, Kasambagan, Cebu City, Central Visayas, 6000, Philippines</t>
  </si>
  <si>
    <t>Miestee's Modern Luxe Retreat is located in Cebu City, just 3.1 miles from Colon Street and 3.1 miles from Fort San Pedro. The property is around 1.2 miles from Ayala Center Cebu, 1.7 miles from SM City Cebu, and 2.4 miles from Fuente Osmena Circle.</t>
  </si>
  <si>
    <t>Cebu City</t>
  </si>
  <si>
    <t>www.skyscanner.com.ph/hotel_deeplink/4.0/PH/en-US/PHP/h_bc/200566826/2026-03-03/2026-03-04/hotel/hotel/hotels?legacy_provider_id=13&amp;rooms=1&amp;closed_user_group=apps&amp;hb_data=4ihz3CNcotju3KKLJyWuVgV4eZ_PD49A6uw46MUZGaUcBy2l9ctleM8lKcYaYwt_iWbtfcgaSpqBX82HCofmwVy0avPksue0y6mXelpwqgJVgehzteCeWFEN0_ceTRfPP1ryyAYm7y0c-G7V00FnlAfKWjmfBh5zYIRwCHVpon4jWgvLp35zDmbQagRQUc5C3LeoCfmh8dx1GbvrOHrvPGsBYTMRswan2W-O_QXOTOQ_LyybSqeOCGUXTMbVfiqXoLLT_fyrYn_F_hq5k2PDIchnJXuubO_Mg6kyL-6CUqiSjF1u0HFWcpgof8uUDKNWUXhdygmLdOSY82vEqjC_uU9_MYlg5OXAhDkIOx4HMKRRJQGVBEu_9NUIcj-HPJuql8h-lnqXByGclMvVZhZFsmhPXN4m11q8uvNvziC-XRYuJU0%3D&amp;q_datetime_utc=2026-03-03T09%3A39%3A11&amp;ticket_price=1609&amp;quote_id=-7957437664667161256&amp;utid_state=1&amp;channel=iphone&amp;price_without_closed_user_group=1956&amp;tm_place_name=Cebu&amp;deeplink_data=eyJmaWVsZHMiOnsic2lnbmF0dXJlIjoiYmI0MzViMTJmODViZWNjOTEzZGJiNDBkOGE4YzljOTYiLCJibG9ja19pZCI6IjE0NzQzMzUwMDFfNDE4ODI2MDczXzFfMF8wIn19&amp;utid=7ef98325-904f-7d77-c6eb-829cd5b70f5e&amp;tm_stars=0&amp;client_id=skyscanner_app&amp;redirect_delay=1000&amp;price_policy=2&amp;pre_redirect_id=c6cc7904-5afa-11f0-cdcd-da3beb718e26&amp;tm_city_code=CEBP&amp;max_price=1609&amp;guests=1&amp;request_id=c6cc7904-5afa-11f0-cdcd-da3beb718e26&amp;tm_country_code=PH</t>
  </si>
  <si>
    <t>10.28301, 123.85852</t>
  </si>
  <si>
    <t>Rainbow Village, Kinasang-an Pardo, Cebu City, Central Visayas, 6000, Philippines</t>
  </si>
  <si>
    <t>Cebu city is located in Cebu City, just 3.2 miles from Colon Street and 3.5 miles from Fuente Osmena Circle. This apartment offers air-conditioned accommodations with a terrace. Ayala Center Cebu is 4.7 miles from the apartment and SM City Cebu is 4.</t>
  </si>
  <si>
    <t>Super OYO 832 The Teepee Place Hostel &amp; Residence Inn</t>
  </si>
  <si>
    <t>www.skyscanner.com.ph/hotel_deeplink/4.0/PH/en-US/PHP/h_fd/205630616/2026-03-05/2026-03-06/hotel/hotel/hotels?legacy_provider_id=927050&amp;rooms=1&amp;closed_user_group=apps&amp;hb_data=pADztE_9FmvTCHAb81jqRZm2HPc02XikqtafYSwMrRBLr5ntFtmy2-mhh3l11PUZA1botPwM-VAnugYyw5tWy3U1gEVdlaYnW3q_i38S7ZNvt2ZG_8Xj0OEFoImh0_uERhO2a3GwnLmGPKrlEZezLGVUwXFcvp9aONmaVCoHr4HDb6LpwyHai7CpoUzbPmUhaiLcRBysRJhDkCS_4o4ZSLmPyPQnqV35rrm6y_OQ-LJLE1Vs-jIOs-zAC87x5RplONja_QoYh9-A_UItoYbkseGgZzJ7BqtEzTPd1eGNGSm5UjCJc6EDmo5HisOwAlqVtTzbnmsbUH5nAVgQ_xSDJ5jAxKZC1L3MDr4b1-bCQM0Qu9TxPfzjpna40SaGBtDDgpYonNLPUtcmCHvoz1FNtby7SrEcRvlyHOnRrIGPHMBMuQ%3D%3D&amp;q_datetime_utc=2026-03-05T14%3A48%3A13&amp;ticket_price=452&amp;quote_id=-1436209472194982440&amp;utid_state=1&amp;channel=iphone&amp;price_without_closed_user_group=1542&amp;tm_place_name=Cebu&amp;deeplink_data=eyJmaWVsZHMiOnsic2lnbmF0dXJlIjoiM2IzYTY2NWU1ODFjYTNiOWU4MDcyNzFmMGE2YWI2MTcifSwidXJsIjoiaHR0cHM6Ly9kZWFscy52aW8uY29tP3NpZz1jMmU3OTU3MmI1NmU3ZmFlMTc3NTRkNTkzMjcwY2E2MGYzYjNlNzg5NDM5MTI1ZjdjYThjMmI3NjljYWMzY2E1MmQzODM5MzUzMjM1MzEzMjM2MzQmc2lnLWlzcz1tZXRhJnR1cmw9aHR0cHMlM0ElMkYlMkZ2aW8uY29tJTJGSG90ZWwlMkZTZWFyY2glM0ZjaGVja0luJTNEMjAyNi0wMy0wNSUyNmNoZWNrT3V0JTNEMjAyNi0wMy0wNiUyNmN1cnJlbmN5JTNEUEhQJTI2ZXB2JTNETVM0eSUyNmVzZCUzRFhFNUF1aldtOHNOT3lacFVqNGtGT2tydWtMQmZzY0VaRzg0MEpISnNGbE9pdzkxUnloRUVLNm4zS1hwQi1DYmkyMHhpSnVsSGJybVFLcDE4YkR1OU1CUjJfQXQyNGFpd1VrRmZMRGFpeGFqQjhZeHlOQSUyNTNEJTI1M0QlMjZmb3JjZUN1cnJlbmN5Q2hhbmdlJTNEMSUyNmZvcmNlTGFuZ3VhZ2VDaGFuZ2UlM0QxJTI2aG90ZWxJZCUzRDIwODI3OTQ0JTI2bGFiZWwlM0RzcmMlMjUzRHNreXNjYW5uZXIlMjUyNnVjb3VudHJ5JTI1M0RQSCUyNTI2dWRldmljZSUyNTNEbW9iaWxlJTI1MjZob3RlbCUyNTNEMjA4Mjc5NDQlMjUyNmRheSUyNTNENSUyNTI2bW9udGglMjUzRDAzJTI1MjZ5ZWFyJTI1M0QyMDI2JTI1MjZsb3MlMjUzRDElMjUyNm9mZmVyaWQlMjUzRG9teURoVHIyZVNJMCUyNTI2cHJpY2UlMjUzRDQ1MS44OSUyNTI2Y3VycmVuY3klMjUzRFBIUCUyNTI2dXNlcmxhbmclMjUzRGVuJTI1MjZfdGglMjUzRDU5NGFmN2FmMzIyNGZhOTI1NDFkMmVjN2EwYzIzMzdiOGUwY2QzYTQ0MjAzZTAxNCUyNTI2ZHRzJTI1M0QxNzcyNzIwMjI5JTI1MjZvbHV0JTI1M0QxNzcyNzIwMjI2JTI1MjZjYW5QYXlMYXRlciUyNTNEZmFsc2UlMjUyNnJlcXVlc3RVc2VyR3JvdXAlMjUzRCUyNTI2b2ZmZXJVc2VyR3JvdXAlMjUzRHB1YmxpYyUyNmxhbmclM0RlbiUyNm90aSUzRHJQd3RWVjRzT09VJTI2cHJlZmVycmVkUmF0ZSUzRDQ1MS44OSUyNnByb2ZpbGUlM0RyMmQybTcza244JTI2cm9vbXMlM0QxJTI2dG9rZW4lM0Q3ZmUyNzYlMjZ1c2VyQ291bnRyeSUzRFBIJTI2dXRtX2NhbXBhaWduJTNEc2t5c2Nhbm5lciUyNnV0bV9tZWRpdW0lM0RjcGMlMjZ1dG1fc291cmNlJTNEc2t5c2Nhbm5lciJ9&amp;utid=308f0f13-91fc-da0b-f7fa-89dcc2a1c14b&amp;tm_stars=2&amp;client_id=skyscanner_app&amp;price_policy=2&amp;pre_redirect_id=06b72e44-76ce-20a4-6fe3-52b7896afd3e&amp;tm_city_code=CEBP&amp;max_price=2173&amp;guests=1&amp;request_id=06b72e44-76ce-20a4-6fe3-52b7896afd3e&amp;tm_country_code=PH</t>
  </si>
  <si>
    <t>10.31149, 123.88631</t>
  </si>
  <si>
    <t>Top Builders Ent, Inc., 556, Vicente Rama Avenue, Englis, Calamba, Cebu City, Central Visayas, 6000, Philippines</t>
  </si>
  <si>
    <t>Located a 13-minute walk from Fuente Osmena Circle, Super OYO 832 The Teepee Place Hostel &amp; Residence Inn provides rooms with air conditioning in Cebu City. With free WiFi, this 2-star hotel offers room service and a 24-hour front desk.</t>
  </si>
  <si>
    <t>Deluxe Studio Units Inside IT Park</t>
  </si>
  <si>
    <t>www.skyscanner.com.ph/hotel_deeplink/4.0/PH/en-US/PHP/h_bc/225577633/2026-03-05/2026-03-06/hotel/hotel/hotels?legacy_provider_id=13&amp;rooms=1&amp;closed_user_group=apps&amp;hb_data=qSU9TTIx85081MPdzysFq4Y5g15UGDwKQz1JBPQtyq7YYC77vuFDW62pXLsDRVJcIrcH8jCWFFePVJMl5-k4EBDSgzzhGgH35OEtawNGglKh-exlbkSfhEQjNgBbZEs6DOoJSjIdAWfKfW53k6jCrSzUZLMQ-7cOk4RZy2aI2t-rYyxtr8iPrZ73rtnScqKmBW1a1n-vwwXVbJkuBqrpirKVMJBA8JjBNGNxzUdEFCopUDs4F8kcLjrfmQumF0gAScC1Cvd4VyuLQv9t-PBUkAhtzpI17SY-yKNrPzRGfdpM_TfhNDna1QwNBM-h3AbTD-9Fnnw45vYCtfIKk5lKvdXL6JEYv1DAAFXAhLdS4HaV3y3xvAw8Ox6iZO6G2cFO6YUsYv3KRdxuPNjysJxanvmAIkijQRuieKHCqwxXArJuSE5s9fY%3D&amp;q_datetime_utc=2026-03-05T14%3A48%3A14&amp;ticket_price=2448&amp;quote_id=-6258714138519521113&amp;utid_state=1&amp;channel=iphone&amp;price_without_closed_user_group=2976&amp;tm_place_name=Cebu&amp;deeplink_data=eyJmaWVsZHMiOnsic2lnbmF0dXJlIjoiM2FkNWZlZmU1Yzg1ZjI3OGNhZjM2Njk3NzFjNDVhMjIiLCJibG9ja19pZCI6IjE1NTczMTY5MDFfNDI4Nzc0Mzk3XzJfMF8wIn19&amp;utid=9a851646-b299-9c18-377f-9b0883410193&amp;tm_stars=0&amp;client_id=skyscanner_app&amp;price_policy=2&amp;pre_redirect_id=90e6bcd5-1f35-51c7-bfba-2f6426b4b84f&amp;tm_city_code=CEBP&amp;max_price=2448&amp;guests=1&amp;request_id=90e6bcd5-1f35-51c7-bfba-2f6426b4b84f&amp;tm_country_code=PH</t>
  </si>
  <si>
    <t>10.33274, 123.90854</t>
  </si>
  <si>
    <t>Deluxe Studio Units Inside IT Park offers accommodations in Cebu City, 1.7 miles from Ayala Center Cebu and 2 miles from SM City Cebu. The property is around 2.5 miles from Fuente Osmena Circle, 3.2 miles from Colon Street, and 3.</t>
  </si>
  <si>
    <t>Lovely CondoStay Cebu T2-25</t>
  </si>
  <si>
    <t>www.skyscanner.com.ph/hotel_deeplink/4.0/PH/en-US/PHP/h_ad/223029467/2026-03-05/2026-03-06/hotel/hotel/hotels?legacy_provider_id=22&amp;rooms=1&amp;closed_user_group=apps&amp;hb_data=Z1NAOm8lKgmbJsF9g2eh9BF1GT6tRZlwnts6-d41kJqRtxWGkDBSEz46oy4ljbi6zc0RSJiARRSi2kMR6O8ISMTh8IqrSetf7mb2qA3GcwJXeqbMXp80hBDYZ5jOMVRXINWcBwYnG4OnvTIcbC0TDAvlhlw1pMXu66Q02Gsrv96-gzmEE515sTdtUnoXz4eWGBbg4_Rm95JndZxXS2a7TeMXGB7tdmDSK59kZqJvVZcDkjHFVX5--GsJljn52iuGa_nRQZ_m_7_QR2LqNTZM1a90konwGc00_hOEUoF-jjCJeceujyq2AhhRtT1PRdhjtlx2e22KtbiuJvd8MO3r3OtfblfI5iQiBdhJq9lLGYkDS7-FECxlcnOeZvoDpN-0P09Zz5pxkwRA1_3TH7Cc-KNeokcTqWZRZFjXVuaFaqLO&amp;q_datetime_utc=2026-03-05T14%3A49%3A20&amp;ticket_price=2122&amp;quote_id=-4103037413670865562&amp;utid_state=1&amp;channel=iphone&amp;price_without_closed_user_group=2349&amp;tm_place_name=Cebu&amp;deeplink_data=eyJmaWVsZHMiOnsic2lnbmF0dXJlIjoiYWJmZDk2NWQzYWRiNmZkMThmNTY1Y2JkYjNkYzIzZTAifSwidXJsIjoiaHR0cHM6Ly93d3cuYWdvZGEuY29tL3BhcnRuZXJzL3BhcnRuZXJzZWFyY2guYXNweD9jaWQ9MTg0NjM4MyZoaWQ9NjY3MTk5MzImY3VycmVuY3k9UEhQJmNoZWNraW49MjAyNi0wMy0wNSZjaGVja291dD0yMDI2LTAzLTA2Jk51bWJlcm9mQWR1bHRzPTEmTnVtYmVyb2ZDaGlsZHJlbj0wJlJvb21zPTEmbWNpZD0zMDM4Jm1hc3RlclJvb21JZD0xMDI0NzI5MjIxJm1wdD1iRkUwT1RSc2NITkdSVk5tV2swMk1HWTVSeXQ1TWtoRlZtVnNOakZJYUVkNFJHWTVPRkJQU2xGNWJGcFphR0YzU0hoeVIwNHZkVFJFVmxNcmNYQmxTeXRFYVhocFlqQkNNamwxVWtoM1BUMCZUb3RhbFByaWNlPTIxMjEuNjcmVG90YWxUYXg9MjI3LjMyJlRvdGFsRmVlPTAuMDAmVG90YWxTdXJjaGFyZ2U9MCZtY3VyPVBIUCJ9&amp;utid=59f48e2f-714e-e167-3130-e952042d82f2&amp;tm_stars=5&amp;client_id=skyscanner_app&amp;price_policy=2&amp;pre_redirect_id=180d32ba-df5b-c635-fead-c380a44bccc5&amp;tm_city_code=CEBP&amp;max_price=2122&amp;guests=1&amp;request_id=180d32ba-df5b-c635-fead-c380a44bccc5&amp;tm_country_code=PH</t>
  </si>
  <si>
    <t>10.33117, 123.90849</t>
  </si>
  <si>
    <t>Located 1.7 miles from Ayala Center Cebu, Lovely CondoStay Cebu T2-25 offers 5-star accommodations in Cebu City and features an outdoor swimming pool, a garden and a restaurant. The property is around 2.2 miles from SM City Cebu, 2.</t>
  </si>
  <si>
    <t>Horizons 101 Fab Condotel</t>
  </si>
  <si>
    <t>www.skyscanner.com.ph/hotel_deeplink/4.0/PH/en-US/PHP/h_bc/213004224/2026-03-05/2026-03-06/hotel/hotel/hotels?legacy_provider_id=13&amp;rooms=1&amp;closed_user_group=apps&amp;hb_data=EaNR7fEwZP-xQscxpd7tZOXFj_rG4vbpwL2vRWsXn4eTs9C6WhEAIo-zy9s4VdJKDZiwhqzmv6MV_Mn8BZvE7o9v6x5zuaUbnFFnPfJSHb-NYu51ZTRE-4UiTvj6oc2Ko3_4OyvWfTH1YfKdHD5dml51x3QHyNvLaHsfoS_VRPIDbkLsKby-_Wb5eF1zHgh-fHEaI5GkxdrKx6C6U_1EY-Jw6I0rbNCEqijCPJDslkiVFP_IJ_Ax1CPN8OKJKm7k2HvTOIRnh47Y8-xtnoCCHMtd-ZFceJ7mpQqxrMPCZvzCBYyd48eorxHgtEUqJ0ubwNTaJ4XjNr_VOwFtxGTcDOtUMDWXXpWYgoPtF1xwWCwen_z9mPJJLrmknhVWKwHl2l9syAsK4rDbgLYXzvGq-uM3qdIRwLrHGbbnjlQvi1i-X8Vx_Tk%3D&amp;q_datetime_utc=2026-03-05T14%3A48%3A15&amp;ticket_price=2384&amp;quote_id=4816036353896542228&amp;utid_state=1&amp;channel=iphone&amp;price_without_closed_user_group=2899&amp;tm_place_name=Cebu&amp;deeplink_data=eyJmaWVsZHMiOnsic2lnbmF0dXJlIjoiNjJlMDhhYjA3YjJhMGFjNmNjZWY0ZjIzYWZkZDYxOWMiLCJibG9ja19pZCI6IjEzNzkxMjQ0MDFfNDEwMDM4MDg0XzRfMF8wIn19&amp;utid=e7bd010f-390f-2a08-1109-f42ae993de19&amp;tm_stars=0&amp;client_id=skyscanner_app&amp;price_policy=2&amp;pre_redirect_id=4a48fe02-c5da-0cd1-486e-1c2a13a8e178&amp;tm_city_code=CEBP&amp;max_price=2384&amp;guests=1&amp;request_id=4a48fe02-c5da-0cd1-486e-1c2a13a8e178&amp;tm_country_code=PH</t>
  </si>
  <si>
    <t>10.31152, 123.90051</t>
  </si>
  <si>
    <t>Horizons 101 Fab Condotel is located in Cebu City, just 1.8 miles from Colon Street and 1.8 miles from Magellan's Cross. The property is around 1.8 miles from SM City Cebu, 1.9 miles from Fort San Pedro, and 6.4 miles from Temple of Leah.</t>
  </si>
  <si>
    <t>www.skyscanner.com.ph/hotel_deeplink/4.0/PH/en-US/PHP/h_h1/130399099/2026-03-03/2026-03-04/hotel/hotel/hotels?legacy_provider_id=927111&amp;rooms=1&amp;closed_user_group=mobile&amp;hb_data=Vo1sVWSwzk25EStrA9q5uCKJlBohBc_fpWcTe5_ZyPSBkTuQ90ELMgWo-_F5PAbCvH4vTgYcK6UU5J432UeCzY-i7Z48WwDYmEVvNIHFgNSxDxlqkCUC-RcuGs-lbKM9AnbGY_TWZmqfngI-GnR4qMfDgRrLqU6LsKPOWQmkaoCTzMEvKVeSfXOUfUDkwc5raglOSa8ernWkZ6MXB1cuqPhaJWS6RTeEKYtCAM31OoBU-UCQlaHId-7ZtyA-5Ae-P21fCf7dTpVOWJgn2FOMeRKrkWw%3D&amp;q_datetime_utc=2026-03-03T09%3A39%3A15&amp;ticket_price=3538&amp;quote_id=851477058364318631&amp;utid_state=1&amp;channel=iphone&amp;price_without_closed_user_group=5800&amp;tm_place_name=Cebu&amp;deeplink_data=eyJmaWVsZHMiOnsic2lnbmF0dXJlIjoiOTY2MjdjNWY1YTc3NmQ2ZWI5Njg2ODI5YWU5YWJkZmEifSwidXJsIjoiaHR0cHM6Ly9waC5ob3RlbHMuY29tL0hvdGVsLVNlYXJjaD9tcGQ9UEhQJnRwaWQ9MzIxNCZtcGU9MTc3MjUzMDI0NiZlbmREYXRlPTIwMjYtMDMtMDQmYWR1bHRzPTEmbXBuPTIwMDc4NzQ2NiZtcG09MjQmbXBwPTEmbG9jYWxlPWVuX1BIJm1wbz1FQyZjaGlkPTA3ZGI0OGM5LWMyNTUtNDI3MS1hZTRjLTdhZDAxNGQ0ZDRhMCZtcHE9MzE1NC45MCZlYXBpZD00NCZtY3RjPTMmY3VycmVuY3k9UEhQJnJhdGVwbGFuaWQ9MjAzODkzNDkyJnNlbGVjdGVkPTkwNjczNDImc3RhcnREYXRlPTIwMjYtMDMtMDMmbXBiPTUzMy4zMyZtcGE9MzAwNC42NyJ9&amp;utid=cbfb1f95-3675-77fe-7a61-ebffe1ea44f6&amp;tm_stars=3&amp;client_id=skyscanner_app&amp;redirect_delay=1000&amp;price_policy=2&amp;pre_redirect_id=0f5790b9-ae14-eb12-fe8a-dd5bb4daf0c3&amp;tm_city_code=CEBP&amp;max_price=5220&amp;guests=1&amp;request_id=0f5790b9-ae14-eb12-fe8a-dd5bb4daf0c3&amp;tm_country_code=PH</t>
  </si>
  <si>
    <t>www.skyscanner.com.ph/hotel_deeplink/4.0/PH/en-US/PHP/h_ad/212595533/2026-03-03/2026-03-04/hotel/hotel/hotels?legacy_provider_id=22&amp;rooms=1&amp;closed_user_group=general&amp;hb_data=yytfdLzqo7JNYBbdv46XQbBk69iJ4zgSiSKNRyCAmcC5aNBQ_1odDLHbP_7NNeBCtAWdy6Gn8Yh-HgWPAcxIdIi2sxE4wKoZgxG1xSTVHiJ6B8Z0-zNtIWHl4A0pWON7lQbN_UWCT3GKfNTGhGaaPG65xdghc-JdiZkAfuu58I-IwI3b7iksKfQscfBzU4uFXmf-8QHfEfOO6traaNFECJvjK0flIdc1BMAC5U_GFJ7N1jEMkP0_-Q8en_mtTQUeDEnle_V9m52KlZmQrc3KadlpuRk3YQhjtTqBi1SuwsRcuBI8BNyUGX722Kf29afOmiV4QHxqjvbZhl3cnCvUnz49b5yAYv7t76ZZDr1UiWhGZOpsJFt3JUaEWKDvQOl1BKQsx85gajDaogUyKqerJk15bCpVBShhH6NMd4YZbBt_&amp;q_datetime_utc=2026-03-03T09%3A39%3A16&amp;ticket_price=2082&amp;quote_id=3289226632157070846&amp;utid_state=1&amp;channel=iphone&amp;price_without_closed_user_group=8326&amp;tm_place_name=Cebu&amp;deeplink_data=eyJmaWVsZHMiOnsic2lnbmF0dXJlIjoiMDJjNTFiZDQzMWQ3ZjMzMmY5MzFlZTcxZjhhMzUzMWEifSwidXJsIjoiaHR0cHM6Ly93d3cuYWdvZGEuY29tL3BhcnRuZXJzL3BhcnRuZXJzZWFyY2guYXNweD9jaWQ9MTg0NjM4MyZoaWQ9MzE3MzM2ODYmY3VycmVuY3k9UEhQJmNoZWNraW49MjAyNi0wMy0wMyZjaGVja291dD0yMDI2LTAzLTA0Jk51bWJlcm9mQWR1bHRzPTEmTnVtYmVyb2ZDaGlsZHJlbj0wJlJvb21zPTEmbWNpZD0zMzImbWFzdGVyUm9vbUlkPTUxMTg0MjU3MCZtcHQ9ZUZSTE1XbFJVSGxpWTBkdFN6SkhVbUpVTDJ4dWRraEVkMG8zU0RkaVJWSkdibmxqVTBwek9UYzRWR0U0WkdkVlpYb3ZaVk41TnpsWWFHMUJaRGR2U0ZGTVFVZDJlRmhCZDNoMFVEVm5QVDAmVG90YWxQcmljZT0yMDgxLjYwJlRvdGFsVGF4PTI0MC4zMiZUb3RhbEZlZT0xNzYuMDAmVG90YWxTdXJjaGFyZ2U9MCZtY3VyPVBIUCJ9&amp;utid=80fef755-ebe4-1588-8dc4-78c455800f03&amp;tm_stars=3&amp;client_id=skyscanner_app&amp;redirect_delay=1000&amp;price_policy=2&amp;pre_redirect_id=55ae9ce2-49de-db08-bdaf-62ef12eef7b0&amp;tm_city_code=CEBP&amp;max_price=5396&amp;guests=1&amp;request_id=55ae9ce2-49de-db08-bdaf-62ef12eef7b0&amp;tm_country_code=PH</t>
  </si>
  <si>
    <t>www.skyscanner.com.ph/hotel_deeplink/4.0/PH/en-US/PHP/h_ct/71783459/2026-03-05/2026-03-06/hotel/hotel/hotels?legacy_provider_id=31&amp;rooms=1&amp;closed_user_group=general&amp;hb_data=gL2WJvV4TMj9xL9ngz-tAgNRQ7aVjF_ootavjWJfU6USW3AyR_w7GFmjoaJgOI1wqUaDls6E9HXLXA7IUzMjyIIYgHmVNE83cpangEcjwTrdMJbRqgSP7Y5iQM6t66eciC-eib6dtZG_RymgUR9ohib63djXs7v7BNWcWgyJjmJgd-n_-rFtJP87XwV8RzvAFC2xK3qfn5CTIAIJ0hpZHOJOYN2Lt_-DiEoHBaiQ0ImILgpuzPS5oaKMKdHdtHaFIeitKAagNU64MGM_6CXX62_cw6wwnUK-rp_AzxVY6NtPfp6eeUUlvG2E53ktSHxoFmVBIqnTnM_jiNaAyiGJso-qd3loK9A9XSs34I_a7wDm31HiH2uiBK_OKie-fJku_lXpI2uSvEWbcfynwb1sk_b_dwfx1BeqR_LqFK_xLg%3D%3D&amp;q_datetime_utc=2026-03-05T14%3A48%3A17&amp;ticket_price=7780&amp;quote_id=1716902737326366037&amp;utid_state=1&amp;channel=iphone&amp;price_without_closed_user_group=15582&amp;tm_place_name=Cebu&amp;deeplink_data=eyJmaWVsZHMiOnsic2lnbmF0dXJlIjoiYWY2NWM0ZWRlOThhZTk5ZTE1ZTc4ZWJhOWU4N2NmZTEifSwidXJsIjoiaHR0cHM6Ly9waC50cmlwLmNvbS9ob3RlbHMvcmVkaXJlY3Q%2FaG90ZWxpZD05OTI4ODUmY2l0eT0zNTgzMSZBbGxpYW5jZWlkPTEyNjA3JnNpZD04ODg4MzImY2hlY2tpbj0yMDI2LTAzLTA1JmNoZWNrb3V0PTIwMjYtMDMtMDYmc2hvcHBpbmdpZD03MjM1ZWVmMzYyZmY0Y2YwYWNlYTA4OWI0YjMwNTYwZCZhZHVsdD0xJmNoaWxkcmVuPTAmYWdlcz0mbGFuZ3VhZ2U9ZW5waCZsb2NhbGU9ZW5fUEgmcm9vbWlkPTE1NDg4NTIyNjQmc3dpZD0wJnBheT1QUCZmZ3Q9MSZjcm49MSZjdXJyPVBIUCZ3a3A9MSZzdGFuZD1INHNJQUFBQUFBQUFfd0FCQWY3LUNsOEtBaGdCRWdRSUFSQUFHbE1JcUxqRzRnVVNBVEVZQUREWUNEaUxYNWdCOWN3OHFBRUF1QUVCd0FFQTBRSEQ5U2hjRDkyNVFPRUJBQUFBQU1CanZrRG9BY1g2c3dLSUFpQ0pCQUFBQUFBQUFBQUFvQVFBb1FVQUFBQUFBQUFBQUJvZ056SXpOV1ZsWmpNMk1tWm1OR05tTUdGalpXRXdPRGxpTkdJek1EVTJNR1FnQkNqaW9LYk5Ca2dCVWdZMVpEaG1NVE5hSEFvRFVFaFFFVWNEZUFza0tMNF9HZ05RU0ZBaFJ3TjRDeVFvdmo5aUJXVnVYMUJJYUx3VWNBRjRBSW9CQjBnQmVBRElBUUdxQVFjS0F6QXhNUkFCOGdFaU56SXpOV1ZsWmpNMk1tWm1OR05tTUdGalpXRXdPRGxpTkdJek1EVTJNR1JmTUpJQ0FUU2FBZ0FBQUFEX193RUFBUF9fZnJTTFJ3RUJBQUEifQ%3D%3D&amp;utid=acdf0d90-2093-f52c-050a-6c8a3fb1c363&amp;tm_stars=5&amp;client_id=skyscanner_app&amp;price_policy=2&amp;pre_redirect_id=40732ed9-fd03-fbb6-02d0-62573accc023&amp;tm_city_code=CEBP&amp;max_price=13079&amp;guests=1&amp;request_id=40732ed9-fd03-fbb6-02d0-62573accc023&amp;tm_country_code=PH</t>
  </si>
  <si>
    <t>www.skyscanner.com.ph/hotel_deeplink/4.0/PH/en-US/PHP/h_xp/223212952/2026-03-03/2026-03-04/hotel/hotel/hotels?legacy_provider_id=1&amp;rooms=1&amp;closed_user_group=mobile&amp;hb_data=Iqg1e1b_2Wn86_-qs1QICnHBGv26j-p7IxoUwRRv3mbWlr4IDjBG66EI5toNGssN0dAJo9jm3dyDI-BY4SPa8Zxp08bNVanPytwOP4XIsNqjz1pIKzjNXgmUPFO0hmdDYi9oQomEe4W3omN_DcpqumRxHziBzYbejUDb0Bazvgt23w_-yecle03luALA5WC0eZ4P5u15ROzCI2fkiXzfCzzGb6w0ltgxHYxSeqVeqQbYKrQXTJzFiCyNt_OH65F7KQBzVnVs-GptwLvGTehmpyS3ODw%3D&amp;q_datetime_utc=2026-03-03T09%3A39%3A16&amp;ticket_price=2701&amp;quote_id=-68439349484868950&amp;utid_state=1&amp;channel=iphone&amp;price_without_closed_user_group=3001&amp;tm_place_name=Cebu&amp;deeplink_data=eyJmaWVsZHMiOnsic2lnbmF0dXJlIjoiNmZjNTAzZjdiNDUzZTM0YzZiYzY4YWJmYTA5MWM1M2UifSwidXJsIjoiaHR0cHM6Ly93d3cuZXhwZWRpYS5jb20ucGgvSG90ZWwtU2VhcmNoP21wZD1HQlAmdHBpZD02OCZtcGU9MTc3MjUzMDExMCZlbmREYXRlPTIwMjYtMDMtMDQmYWR1bHRzPTEmbXBuPTMyNjU1Njg5OCZtcG09MjQmbXBwPTEmbG9jYWxlPWVuX1VTJm1wbz1FQyZjaGlkPWM5MGU2M2FmLWRkZWYtNDY1MS05MDBhLWY1ZWIzNTFmNjVkMCZtcHE9MzEuMDEmZWFwaWQ9NDYyMzAmbWN0Yz0zJmN1cnJlbmN5PUdCUCZyYXRlcGxhbmlkPTQwMTY3OTczNCZzZWxlY3RlZD0xMTM5MDAwNjUmc3RhcnREYXRlPTIwMjYtMDMtMDMmbXBiPTYuNDEmbXBhPTI4LjE5In0%3D&amp;utid=0ed7da02-957c-b985-567f-e11c61b6b84c&amp;tm_stars=3&amp;client_id=skyscanner_app&amp;redirect_delay=1000&amp;price_policy=2&amp;pre_redirect_id=b60fbc19-f586-9f1e-e249-981be2ae1621&amp;tm_city_code=CEBP&amp;max_price=3691&amp;guests=1&amp;request_id=b60fbc19-f586-9f1e-e249-981be2ae1621&amp;tm_country_code=PH</t>
  </si>
  <si>
    <t>www.skyscanner.com.ph/hotel_deeplink/4.0/PH/en-US/PHP/h_ad/212344103/2026-03-03/2026-03-04/hotel/hotel/hotels?legacy_provider_id=22&amp;rooms=1&amp;closed_user_group=general&amp;hb_data=nb1ZtdRq4LHBFds-KZzHCZbpthshJiueBW4RmRIhJxz19uDoIZuJ4RspNk3aAw3IOdQ9H1lNMm4BWj2opTm9q8pZB_oTK5HLNQm8ESoZTdqgm3nLuRYaYWSMyC8USIIHuExigVB6icmzeScWCBthO6VIafSckFQEzM-sJ65n0h9KrrBUT9FM0Hi7Y9PD4QU6CQkKRqFq7UL6QaJ59OVYERvMhELYthn4GM74wk5OraoRCzrMW31y0-OjsXS-pAs0RZmEOudTbXCw5a5Osjw_EznwTsTOgumy3ZI6fJnfk7Dw_Vvou6NZKN2st-U4fQVFN2svr1zydovIjCRXvejQbI7LmLZBl8w8lmBEj60Uz3IHoQAdS-IJ5HtYNQxkKi9zed4S4MCnnHRuu3AxKF4ZHLGKE3W2fv_87lhoH8PhIxGa&amp;q_datetime_utc=2026-03-03T09%3A39%3A17&amp;ticket_price=5401&amp;quote_id=-5497774881866264374&amp;utid_state=1&amp;channel=iphone&amp;price_without_closed_user_group=17618&amp;tm_place_name=Cebu&amp;deeplink_data=eyJmaWVsZHMiOnsic2lnbmF0dXJlIjoiOGMxNTAyNTFlZWI1ZTFiZTNjNDRhODkxNmI3YTg5MmIifSwidXJsIjoiaHR0cHM6Ly93d3cuYWdvZGEuY29tL3BhcnRuZXJzL3BhcnRuZXJzZWFyY2guYXNweD9jaWQ9MTg0NjM4MyZoaWQ9Mjk4NTk0MTAmY3VycmVuY3k9UEhQJmNoZWNraW49MjAyNi0wMy0wMyZjaGVja291dD0yMDI2LTAzLTA0Jk51bWJlcm9mQWR1bHRzPTEmTnVtYmVyb2ZDaGlsZHJlbj0wJlJvb21zPTEmbWNpZD0yNzgwMCZtYXN0ZXJSb29tSWQ9NDcwNzg4OTg0Jm1wdD1jWFpTYmtkVldtVnZaMUp5VlU1R2NXVkVjU3R3WnpsUlVEbHVXRmxhYVhjckwycGFaemR3U3pNNVVXZ3JSRkpaZUZremRrUkVUSFZoTmtSdU5VMVJOSEpuTWpsMVpXZDFlbmwwY25KM1BUMCZUb3RhbFByaWNlPTU0MDEuMDAmVG90YWxUYXg9NjIyLjYwJlRvdGFsRmVlPTM3OC40MCZUb3RhbFN1cmNoYXJnZT0wJm1jdXI9UEhQIn0%3D&amp;utid=0605276a-dc74-fdc6-24bb-1d7e392e5dcc&amp;tm_stars=4&amp;client_id=skyscanner_app&amp;redirect_delay=1000&amp;price_policy=2&amp;pre_redirect_id=2c1107ca-4c85-948c-9e6e-30e265c9eed0&amp;tm_city_code=CEBP&amp;max_price=10685&amp;guests=1&amp;request_id=2c1107ca-4c85-948c-9e6e-30e265c9eed0&amp;tm_country_code=PH</t>
  </si>
  <si>
    <t>www.skyscanner.com.ph/hotel_deeplink/4.0/PH/en-US/PHP/h_bc/200512810/2026-03-03/2026-03-04/hotel/hotel/hotels?legacy_provider_id=13&amp;rooms=1&amp;closed_user_group=apps&amp;hb_data=Vqdv780q-5Ywscjc2XmtOqmuo2FwuuJ3DmyFZE8CSwMmS8ue-X6lIM447wxvslqHd1EpjT8id-mjsUAAiwJX4O_wivuzt8S9Lqwx69DCl_FntVBkD9WBW-pvh95Fd2onGpzvHz1W6WypyKuuVfym9DJsBYseRbyMMOu-rXGl-64YIamBy6ZwBZhy0-LcK40Y6IByLki1HxyF3Je4HbV3prHBiKV64gt_vNKf78StEyvJZdxQuD5D6hZwICkG_BZN0BZ1aAqF9hEBtxnB6F1b_LRhJaqHnpwuUnPKqDEiKcwVLcBGhEAGvjr3kZ3tTKSSQTOibKub4-oyjWo_3_KjbX7Ro06bqgiNR8230QSA01SF-xOngjBT4cKbpPrM-5weLbmIyHYg7MQcbbwa34TVo45RvNjgDFI-X0M39hkGP9TAPoloUw%3D%3D&amp;q_datetime_utc=2026-03-03T09%3A39%3A17&amp;ticket_price=2176&amp;quote_id=3022409744905881479&amp;utid_state=1&amp;channel=iphone&amp;price_without_closed_user_group=2929&amp;tm_place_name=Cebu&amp;deeplink_data=eyJmaWVsZHMiOnsic2lnbmF0dXJlIjoiMTA2ZDAxYTBkZDUwODNhNzZjMzdlZGE3NjE2Njk0OWYiLCJibG9ja19pZCI6IjMzNTc4MDcwMl8xMTYxNTQ4NjlfMF80Ml8wXzM4MjYzMyJ9fQ%3D%3D&amp;utid=1f92eb06-6938-a078-feb1-59aa81870292&amp;tm_stars=4&amp;client_id=skyscanner_app&amp;redirect_delay=1000&amp;price_policy=2&amp;pre_redirect_id=e81d5919-0ac5-f5f5-16ab-2bec27389e86&amp;tm_city_code=CEBP&amp;max_price=3010&amp;guests=1&amp;request_id=e81d5919-0ac5-f5f5-16ab-2bec27389e86&amp;tm_country_code=PH</t>
  </si>
  <si>
    <t>www.skyscanner.com.ph/hotel_deeplink/4.0/PH/en-US/PHP/h_h1/46968116/2026-03-05/2026-03-06/hotel/hotel/hotels?legacy_provider_id=927111&amp;rooms=1&amp;closed_user_group=mobile&amp;hb_data=aBV8VSB5OXmEEfX1SJhqbRe49AT2E5LqjOqFylhTnJ24_s4tXvCRoVkCX4PBaFMzoI6guZr3lJIjqBx2Tzw3qE4MoqoaoZO7INLeZJQAMvpZyxD_Ud6TgZUB35WFoXR5-RUFETBJtamJmwVo7X5KuOgj8m46p4saIksLPpOPsKQEdGTlMjOxK58to2NAf08LhSAx8UWHXnu7S5t4MAKXKozVDsROvv-tAcnKIgdc06qYtqVq5S0Rjg7Hx87JTBu9akOmggA7Ryj_6ziALenpHF_gtj8%3D&amp;q_datetime_utc=2026-03-05T14%3A48%3A19&amp;ticket_price=5074&amp;quote_id=-230873272174735090&amp;utid_state=1&amp;channel=iphone&amp;price_without_closed_user_group=5638&amp;tm_place_name=Cebu&amp;deeplink_data=eyJmaWVsZHMiOnsic2lnbmF0dXJlIjoiMzY5YjMyODI4NGY3ZGIwOWJiMTkyMTU2OGQxMzIzYjEifSwidXJsIjoiaHR0cHM6Ly9waC5ob3RlbHMuY29tL0hvdGVsLVNlYXJjaD90cGlkPTMyMTQmbXBlPTE3NzI3MjE2NjgmZW5kRGF0ZT0yMDI2LTAzLTA2JmFkdWx0cz0xJmxvY2FsZT1lbl9QSCZjaGlkPTgzNmI1YmQ1LTEzMjUtNGExYy1hM2IxLTYxODkwNjYyY2EwMiZlYXBpZD00NCZtY3RjPTMmc3RhcnREYXRlPTIwMjYtMDMtMDUmbXBkPVBIUCZtcG49MjkyNjA5JmN1cnJlbmN5PVBIUCZyYXRlcGxhbmlkPTIwMTA3MTY2NiZtcG09MjQmbXBwPTEmbXBvPUVDJnNlbGVjdGVkPTE0NTUwMTcmbXBiPTU0My42MiZtcHE9NDUzMC4xMyZtcGE9NDUzMC4xMyJ9&amp;utid=4b325982-afa1-c173-f5dc-731e70f472f7&amp;tm_stars=5&amp;client_id=skyscanner_app&amp;price_policy=2&amp;pre_redirect_id=f0582b9d-35b4-6a19-d358-2d9f4ccb8ee2&amp;tm_city_code=CEBP&amp;max_price=10275&amp;guests=1&amp;request_id=f0582b9d-35b4-6a19-d358-2d9f4ccb8ee2&amp;tm_country_code=PH</t>
  </si>
  <si>
    <t>www.skyscanner.com.ph/hotel_deeplink/4.0/PH/en-US/PHP/h_ad/154663274/2026-03-05/2026-03-06/hotel/hotel/hotels?legacy_provider_id=22&amp;rooms=1&amp;closed_user_group=general&amp;hb_data=jhJEccWoptKFolY-0QcnDuuncMG0DHB2sPgNAQFEcMoLVYv0592AoRAAb8n_n6ISbQE8uTcypmnQ6NNhsYMxg4qQCSXMpiom4ye2dPCsRz2LpqB4zQTc-acN6-b23_vzt0fQdJatSVMwqgLOs5eo7Uh-IFQl_SCmXBD8EhpkIieSgml55582jLOGFJ4u4om-fecaXso8TFdpdYYnTb5oqLjxmF-ewMaRbq48AxP6p2hAGyF27L-yAlH_IOGVVKQ6AEBwbH6jVwe9R4i-Dk6aM27ix8Y9F4Kh_bmKuaHuYh3F6EvwvEOe97xSea1soxnXAReiSiHKI9dDBPSOxRpEdZPYSDBZ78riUpufQIeHQt84OLk2d2LudTT9XeEwwBd5eq85HdY4J1GZcHjh8dCYPhvSlRucNH17sRDyUGmawOLR&amp;q_datetime_utc=2026-03-05T14%3A48%3A20&amp;ticket_price=5565&amp;quote_id=1281797882258700238&amp;utid_state=1&amp;channel=iphone&amp;price_without_closed_user_group=6672&amp;tm_place_name=Cebu&amp;deeplink_data=eyJmaWVsZHMiOnsic2lnbmF0dXJlIjoiMDViZmZkNWZiYjEwMmU1NTMwMDc2ZTcyMmJiNzY3NWYifSwidXJsIjoiaHR0cHM6Ly93d3cuYWdvZGEuY29tL3BhcnRuZXJzL3BhcnRuZXJzZWFyY2guYXNweD9jaWQ9MTg0NjM4MyZoaWQ9Njg3OTgwNCZjdXJyZW5jeT1QSFAmY2hlY2tpbj0yMDI2LTAzLTA1JmNoZWNrb3V0PTIwMjYtMDMtMDYmTnVtYmVyb2ZBZHVsdHM9MSZOdW1iZXJvZkNoaWxkcmVuPTAmUm9vbXM9MSZtY2lkPTMwMzgmbWFzdGVyUm9vbUlkPTgyMDI5NDAwJm1wdD1jbFI2TVZWTFIwWndNVWhRZFU5d2VrdzFNbUowUjFFcmJFTklRVmhHTTJKbmIxUmFlbVpzVm1GWlZXVTRWMWhaZHpoSWRTdHFSRFY0YjFGMFR6UkpURGRzUjA5TmNDOVRZM2xoY2cmVG90YWxQcmljZT01NTY0LjUyJlRvdGFsVGF4PTU3MC43MiZUb3RhbEZlZT0yMzcuODAmVG90YWxTdXJjaGFyZ2U9MCZtY3VyPVBIUCJ9&amp;utid=aca339dd-fe3a-264f-25b3-706b71dc84b2&amp;tm_stars=3&amp;client_id=skyscanner_app&amp;price_policy=2&amp;pre_redirect_id=7bce65a2-3038-5490-cc27-a40fef778295&amp;tm_city_code=CEBP&amp;max_price=8686&amp;guests=1&amp;request_id=7bce65a2-3038-5490-cc27-a40fef778295&amp;tm_country_code=PH</t>
  </si>
  <si>
    <t>www.skyscanner.com.ph/hotel_deeplink/4.0/PH/en-US/PHP/h_ad/203954033/2026-03-05/2026-03-06/hotel/hotel/hotels?legacy_provider_id=22&amp;rooms=1&amp;closed_user_group=general&amp;hb_data=UvycLorrwhMKmqXJNfrmiyB_X_BpZcmH0_t5W1EFFS7U6pQIIOL1Vb44GuXTReHIB_b5FmZ8ahC2WoA-qkRoyjfSRdY4G49Na-cCYZUCG01zHw3vpCEQZvGo6oOTZhY1WzKEz2FyykEN5dcnFSZLigi2PmWLVh_XjUvSVPpE2Cno_5NGwONHtLSqvbV4b3vTI-mcqFA48gXqXreihw_kIPNDgBU4d8A5uSCLOX7OrF24wbxMT5Ewj7dQ156M1CnBO7WVob7Zhjra1ilXcg_OZKOzomeSRf289Xm2YIxfZdGshxMPy9DbSPV-4YIwNjzVMDMj-s9X4HwP_MpfdGxm_IMFtEQ945P3JUbBnR0R8Tzut2k5OU_dSpBdP2RVclmHcP7onWNy_GlFPtiUrsf_3qRG0mWDHDZt_GU-H6R6wsgw&amp;q_datetime_utc=2026-03-05T14%3A48%3A21&amp;ticket_price=4024&amp;quote_id=-7340080546793486839&amp;utid_state=1&amp;channel=iphone&amp;price_without_closed_user_group=12048&amp;tm_place_name=Cebu&amp;deeplink_data=eyJmaWVsZHMiOnsic2lnbmF0dXJlIjoiMzIwZjExY2JiNDM4ZmYxMTQ4MTc1NDJlZDU4NjUzZjQifSwidXJsIjoiaHR0cHM6Ly93d3cuYWdvZGEuY29tL3BhcnRuZXJzL3BhcnRuZXJzZWFyY2guYXNweD9jaWQ9MTg0NjM4MyZoaWQ9OTc5NzI1MyZjdXJyZW5jeT1QSFAmY2hlY2tpbj0yMDI2LTAzLTA1JmNoZWNrb3V0PTIwMjYtMDMtMDYmTnVtYmVyb2ZBZHVsdHM9MSZOdW1iZXJvZkNoaWxkcmVuPTAmUm9vbXM9MSZtY2lkPTI3OTEyJm1hc3RlclJvb21JZD0xMjIzNDE0OTcmbXB0PVEwVndWaTl2T0ZJeE5XNXNZMXAzSzI5d1dYSkJNM1F6WlRZd1pGWnhjelZIVFRsdGJuSkZiV0Y1VTFJd1NERlZaV1ZzWTA1SGMwdE5OMFZQT1Voc1drUlNSRW93UW14YVMyVnJWUSZUb3RhbFByaWNlPTQwMjMuNjUmVG90YWxUYXg9NDAwLjc2JlRvdGFsRmVlPTM0NC45NiZUb3RhbFN1cmNoYXJnZT0wJm1jdXI9UEhQIn0%3D&amp;utid=0ea2ef83-5556-f234-b84f-0f241f73fa64&amp;tm_stars=4&amp;client_id=skyscanner_app&amp;price_policy=2&amp;pre_redirect_id=aa7f2f50-fc52-ff5c-dfb1-e14f6db31a10&amp;tm_city_code=CEBP&amp;max_price=5990&amp;guests=1&amp;request_id=aa7f2f50-fc52-ff5c-dfb1-e14f6db31a10&amp;tm_country_code=PH</t>
  </si>
  <si>
    <t>www.skyscanner.com.ph/hotel_deeplink/4.0/PH/en-US/PHP/h_ad/159199139/2026-03-03/2026-03-04/hotel/hotel/hotels?legacy_provider_id=22&amp;rooms=1&amp;closed_user_group=general&amp;hb_data=wgC9gouJhg5RICa_WQlkZzT9QE7YZdiHHPA9ynHT28jajVmiXL337RehKCCAS7-_ro6z2xrImxU-w9iKXk_BTBAg0XcNL9WxldaXFFQWM-ZBtmsaWY7edi9nCoXcboLc0hLe7vg_3mC91UXUKG6UKnvB6pnNBa3y_bSkFNFBgRcwpQtvunOO1u35mDRpmNsHWpK9u-88TeTY0NpQ-XhEOIkbmlVw5hE5ebgGHYLNFVLisiapdJY16wurgvQxSzC_RZkxqdwOvLQy_PXBkOgVHzPkVi2Pb1bGxMYcbpbQJFCXQwgBFqw5ySlROaGdtTVUnhaP88MRJ7NoQoOWV0epkEQcmyrXzm25sQZqbfkqcdXdhRolaugvHCfR8JrbNKXuwkypGLNHx5umU26VOvIbO6ame5kE9oJ62v-aztK3Nmno&amp;q_datetime_utc=2026-03-03T09%3A39%3A20&amp;ticket_price=6740&amp;quote_id=3775051829506152775&amp;utid_state=1&amp;channel=iphone&amp;price_without_closed_user_group=8732&amp;tm_place_name=Cebu&amp;deeplink_data=eyJmaWVsZHMiOnsic2lnbmF0dXJlIjoiZGY5MGEzMzkzZjVmYzY5ZmVmNTRjMDQ3N2QyMWNhZWEifSwidXJsIjoiaHR0cHM6Ly93d3cuYWdvZGEuY29tL3BhcnRuZXJzL3BhcnRuZXJzZWFyY2guYXNweD9jaWQ9MTg0NjM4MyZoaWQ9MjgzODMwOSZjdXJyZW5jeT1QSFAmY2hlY2tpbj0yMDI2LTAzLTAzJmNoZWNrb3V0PTIwMjYtMDMtMDQmTnVtYmVyb2ZBZHVsdHM9MSZOdW1iZXJvZkNoaWxkcmVuPTAmUm9vbXM9MSZtY2lkPTI3OTgyJm1hc3RlclJvb21JZD04MTk4NzkwNyZtcHQ9YjJSR1FUYzNSQ3RZTVVzd01IUkxWamhFUW5SaUszVnBMek5oUldsSVVtUlhiRGhWUmpGak9XaDZOVnAxTlROdFREazFZMVJrT0dWeGRFaFlha2xtVW5CaGFsa3ZibnByV0VwMVpRJlRvdGFsUHJpY2U9Njc0MC4wNyZUb3RhbFRheD04NzkuMTQmVG90YWxGZWU9MC4wMCZUb3RhbFN1cmNoYXJnZT0wJm1jdXI9UEhQIn0%3D&amp;utid=7b119989-b44f-ae04-c8d6-b301eceb60d8&amp;tm_stars=0&amp;client_id=skyscanner_app&amp;redirect_delay=1000&amp;price_policy=2&amp;pre_redirect_id=fa50e5d9-cc53-2b58-6873-97b2b0881358&amp;tm_city_code=CEBP&amp;max_price=19146&amp;guests=1&amp;request_id=fa50e5d9-cc53-2b58-6873-97b2b0881358&amp;tm_country_code=PH</t>
  </si>
  <si>
    <t>www.skyscanner.com.ph/hotel_deeplink/4.0/PH/en-US/PHP/h_xp/213046164/2026-03-05/2026-03-06/hotel/hotel/hotels?legacy_provider_id=1&amp;rooms=1&amp;closed_user_group=mobile&amp;hb_data=wEsTGOeP0t4CQrLMVwW18Dg2AvMqw31CgWO_ANl0m101uL0xq5cL58-eP1KaQFHUqTaL4wfPLHKoCAkbBgKQDcpeiFAc4ucIOyirftdAAp0f0lJf8snxxpU7w0aPAWEF0sY4nTUqs3YACBlGhWjalxNnf-X-kzLSjGDZ9dy8FRwertXKZfwb-RzYbHPXMdUOuLDJVQWkojp19v7_3oi2ChXgCZvdtMD71Khv8mi_yHeJcXSek8bBz2CgFOunU6mNVHqQJBANQ4MixsxjpBdTdZ4ineM%3D&amp;q_datetime_utc=2026-03-05T14%3A48%3A23&amp;ticket_price=2405&amp;quote_id=6266045710503985494&amp;utid_state=1&amp;channel=iphone&amp;price_without_closed_user_group=2655&amp;tm_place_name=Cebu&amp;deeplink_data=eyJmaWVsZHMiOnsic2lnbmF0dXJlIjoiMjEwMjUxODFjMmE1MDU2MjBjZmRmMjBlNDBjMmQ4NzMifSwidXJsIjoiaHR0cHM6Ly93d3cuZXhwZWRpYS5jb20ucGgvSG90ZWwtU2VhcmNoP3RwaWQ9NjgmbXBlPTE3NzI3MjAyMjUmZW5kRGF0ZT0yMDI2LTAzLTA2JmFkdWx0cz0xJmxvY2FsZT1lbl9VUyZjaGlkPWMxNWJhNjJjLTVmMjMtNDlmMC1iMGU3LWNhMTcyODllNTdiNSZlYXBpZD00NjIzMCZtY3RjPTMmc3RhcnREYXRlPTIwMjYtMDMtMDUmbXBkPUdCUCZtcG49MzIxMDU2Mzc1JmN1cnJlbmN5PUdCUCZyYXRlcGxhbmlkPTQwNjMwNzA5NyZtcG09MjQmbXBwPTEmbXBvPUVDJnNlbGVjdGVkPTg3MjkzMDI1Jm1wYj01LjI5Jm1wcT0yNy41OCZtcGE9MjUuNTQifQ%3D%3D&amp;utid=5f29e8ba-077c-d842-aaab-e0152bf22612&amp;tm_stars=3&amp;client_id=skyscanner_app&amp;price_policy=2&amp;pre_redirect_id=227dc3cf-050c-7e4c-6294-c680bbb9bb1e&amp;tm_city_code=CEBP&amp;max_price=2898&amp;guests=1&amp;request_id=227dc3cf-050c-7e4c-6294-c680bbb9bb1e&amp;tm_country_code=PH</t>
  </si>
  <si>
    <t>www.skyscanner.com.ph/hotel_deeplink/4.0/PH/en-US/PHP/h_ct/204069909/2026-03-05/2026-03-06/hotel/hotel/hotels?legacy_provider_id=31&amp;rooms=1&amp;closed_user_group=general&amp;hb_data=KYvaBlcoQRR4raCsZ3AtkXio31BCE6Nnji_9Jdcq1jDnYXXl9idrtggzEt2VQ0tSsPPez3kyNf-XemLz8PnkKwzijywvl-uEVNFch_OojXIpErRsxbKHyqF020wSINTNhZIHcJQRZpoZVNP79jL1lofZYT63pRkk9Yj4femaA4xwYpu1f4TDdtupefL8tnFXtvFSexLfLrguM7u68i4JBzod_QV-l834gsf6MYF6U07FQOpHPp0WmAEqjDcX3yVFu-Up7Wwzs4IsTfOA4bjFroysRG8BRqckhwSsGpzgwA8EKWNgUVPe3AgMuLkufx1Xszuxeg7dOBgMfMK8bYuC4n2KdsrIHjNRaEODNaobXYv6XFJlpR9ag4EWzzQHxckN9E8R8HE5ScZ81YyDl9McUB8mxLF0mzVXLahAEXaFqw%3D%3D&amp;q_datetime_utc=2026-03-05T14%3A49%3A24&amp;ticket_price=7785&amp;quote_id=-1583500587670979688&amp;utid_state=1&amp;channel=iphone&amp;price_without_closed_user_group=10671&amp;tm_place_name=Cebu&amp;deeplink_data=eyJmaWVsZHMiOnsic2lnbmF0dXJlIjoiZDJlNTIyNTc4NzkyMTk5ZDgzYTBkNTIxNzU4MzRkMDUifSwidXJsIjoiaHR0cHM6Ly9waC50cmlwLmNvbS9ob3RlbHMvcmVkaXJlY3Q%2FaG90ZWxpZD01NDkxNDYyMCZjaXR5PTM1ODMxJkFsbGlhbmNlaWQ9MTI2MDcmc2lkPTg4ODgzMiZjaGVja2luPTIwMjYtMDMtMDUmY2hlY2tvdXQ9MjAyNi0wMy0wNiZzaG9wcGluZ2lkPTlkZjBkODI4Mjg4MzRmYTY5MDk1MDY5NWVkZDVhNGNmJmFkdWx0PTEmY2hpbGRyZW49MCZhZ2VzPSZsYW5ndWFnZT1lbnBoJmxvY2FsZT1lbl9QSCZyb29taWQ9MTgwMDA0MDYwNyZzd2lkPTAmcGF5PUZHJmZndD0xJmNybj0xJmN1cnI9UEhQJndrcD0xJnN0YW5kPUg0c0lBQUFBQUFBQV93QURBZnotQ21FS0FoZ0JFZ1FJQVJBQUdsVUluLUdwMmdZU0FUSVlBRERrQVRpdlc1Z0J2TnlYR3FnQkFMZ0JBc0FCQU5FQktWeVB3dlc3dWtEaEFRQUFBQUFBYWI1QTZBSDM4dmFLQW9nQ0lJa0VBQUFBQUFBQUFBQ2dCQUNoQlFBQUFBQUFBQUFBR2lBNVpHWXdaRGd5T0RJNE9ETTBabUUyT1RBNU5UQTJPVFZsWkdRMVlUUmpaaUFFS09LZ3BzMEdTQUZTQm1RM056Qm1ObG9jQ2dOUVNGQVJSd040Q3lRb3ZqOGFBMUJJVUNGSEEzZ0xKQ2ktUDJJRlpXNWZVRWhvdkJSd0FYZ0FpZ0VIU0FGNEFNZ0JBYW9CQndvRE1ESXhFQUx5QVNJNVpHWXdaRGd5T0RJNE9ETTBabUUyT1RBNU5UQTJPVFZsWkdRMVlUUmpabDh3a2dJQk5Kb0NBQUFBQVBfX0FRQUFfXy1mMl9zc0F3RUFBQSJ9&amp;utid=549bc553-01f6-d251-5d9c-69b5606605e7&amp;tm_stars=4&amp;client_id=skyscanner_app&amp;price_policy=2&amp;pre_redirect_id=adac4d7e-0454-d489-7947-019ac4e96bac&amp;tm_city_code=CEBP&amp;max_price=9766&amp;guests=1&amp;request_id=adac4d7e-0454-d489-7947-019ac4e96bac&amp;tm_country_code=PH</t>
  </si>
  <si>
    <t>www.skyscanner.com.ph/hotel_deeplink/4.0/PH/en-US/PHP/h_fd/95815175/2026-03-05/2026-03-06/hotel/hotel/hotels?legacy_provider_id=927050&amp;rooms=1&amp;hb_data=vGrJwIB3xMuNfVZXeoshmdjGF-KvvOFM5U1mUT-E86q8OOU4Wua_nzM_cRFmqn8vGjf-YKK9we4WRFWZpfawk2j4ZxQVAPEJ3wk_byMSsN_LAfQ0oS0Gqyto4BoJXUolmG3qkYKgEsVRINYZOVcD_rlYDXbhzg7B-0NxyC2EfxfTxCiVP3amV3ZRNiCoAd9BC9QfeBv8ginHeq_-e1RHERtxnLxXmBbJvEGsvkYu_BR_n84-fx4NfnwZFMDmRb9bUXupINFjoI9IAAFDiw1cebovIhCT0c10dSq6TDv-2N3fjTSytf4YsquHRFZlSPuuh9fRW5194SwKhlVGS9urCUxZ1gey9-WoCN9Sz-22raemDwQJre7ViG82jGp-FeHJs0QpON6kP-lIpAb8vMTgKyCb4FVKO5KtmQMV7Qn2mPLHow%3D%3D&amp;q_datetime_utc=2026-03-05T14%3A48%3A27&amp;ticket_price=5837&amp;quote_id=8258261792504978318&amp;utid_state=1&amp;channel=iphone&amp;tm_place_name=Cebu&amp;deeplink_data=eyJmaWVsZHMiOnsic2lnbmF0dXJlIjoiNjM3NTk4ZjQ4ODIzODFlYWViY2RkNzc4M2IyYTA0YzQifSwidXJsIjoiaHR0cHM6Ly9kZWFscy52aW8uY29tP3NpZz1hOWJiNTQzMTk2OTRmZGIyYzgxNzM2ZDJhZWY2ZGZmNWJlNTYwN2VlZWM4MTI5YzkzMjI3YzI1M2U3ZGM1NzYwMzYzNzMzMzEzNDM1MzIzMiZzaWctaXNzPW1ldGEmdHVybD1odHRwcyUzQSUyRiUyRnZpby5jb20lMkZIb3RlbCUyRlNlYXJjaCUzRmNoZWNrSW4lM0QyMDI2LTAzLTA1JTI2Y2hlY2tPdXQlM0QyMDI2LTAzLTA2JTI2Y3VycmVuY3klM0RQSFAlMjZlcHYlM0RNUzR5JTI2ZXNkJTNEMERlNVVtRzZaSUtmMC04dkRqdnVxYXEwWllUSFZ3aHl1QU9aNXlKOTkzNERkTE83ZjVTY3J1clhDX3EwX1h1dEFiVGlzV1hRLU1mUEUwMXJlbG9SWU0tRmNsUVJwdnZGWUxkUE1hOV9XWUdrMGtIbkJWN3klMjZmb3JjZUN1cnJlbmN5Q2hhbmdlJTNEMSUyNmZvcmNlTGFuZ3VhZ2VDaGFuZ2UlM0QxJTI2aG90ZWxJZCUzRDIyNzIzNTk3JTI2bGFiZWwlM0RzcmMlMjUzRHNreXNjYW5uZXIlMjUyNnVjb3VudHJ5JTI1M0RQSCUyNTI2dWRldmljZSUyNTNEbW9iaWxlJTI1MjZob3RlbCUyNTNEMjI3MjM1OTclMjUyNmRheSUyNTNENSUyNTI2bW9udGglMjUzRDAzJTI1MjZ5ZWFyJTI1M0QyMDI2JTI1MjZsb3MlMjUzRDElMjUyNm9mZmVyaWQlMjUzRG9Rd0pRa29NWnRobyUyNTI2cHJpY2UlMjUzRDU4MzcuMDglMjUyNmN1cnJlbmN5JTI1M0RQSFAlMjUyNnVzZXJsYW5nJTI1M0RlbiUyNTI2X3RoJTI1M0RmOTRjMDQ5NGI5ODdmMTBhMTkxZTBjY2VmZjQxNzU1YjlhNDlhYzQ3YzM0NTBiYTMlMjUyNmR0cyUyNTNEMTc3MjcyMTU1NCUyNTI2b2x1dCUyNTNEMTc3MjcyMDIyOCUyNTI2Y2FuUGF5TGF0ZXIlMjUzRGZhbHNlJTI1MjZyZXF1ZXN0VXNlckdyb3VwJTI1M0QlMjUyNm9mZmVyVXNlckdyb3VwJTI1M0RwdWJsaWMlMjZsYW5nJTNEZW4lMjZvdGklM0RKTDRzVl9fV1FsVSUyNnByZWZlcnJlZFJhdGUlM0Q1ODM3LjA4JTI2cHJvZmlsZSUzRHIyZDJtNzNrbjglMjZyb29tcyUzRDElMjZ0b2tlbiUzRDdmZTI3NiUyNnVzZXJDb3VudHJ5JTNEUEglMjZ1dG1fY2FtcGFpZ24lM0Rza3lzY2FubmVyJTI2dXRtX21lZGl1bSUzRGNwYyUyNnV0bV9zb3VyY2UlM0Rza3lzY2FubmVyIn0%3D&amp;utid=7a6a8a3d-60d5-db6a-53f1-8980c35e4347&amp;tm_stars=3&amp;client_id=skyscanner_app&amp;price_policy=2&amp;pre_redirect_id=17d4000c-8095-115f-ed4a-e78229215922&amp;tm_city_code=CEBP&amp;max_price=5837&amp;guests=1&amp;request_id=17d4000c-8095-115f-ed4a-e78229215922&amp;tm_country_code=PH</t>
  </si>
  <si>
    <t>www.skyscanner.com.ph/hotel_deeplink/4.0/PH/en-US/PHP/h_ct/46981910/2026-03-05/2026-03-06/hotel/hotel/hotels?legacy_provider_id=31&amp;rooms=1&amp;closed_user_group=general&amp;hb_data=jhBI2df22hPpHM4yl0L4oNRLfQNGIchjUX9aqeyggwgLd-AFwLsIAJz1_P2WxgSmshFTxlZ0kigq5RedfOCuI5kimmc4oftzlvC42RR4wkHnD2jvEDDF20KEZ3tDukfnp4rUva9oyRz8FFl3BMFnYD9SyNjPVmC5I1LrhhTrVMj1-CcXjb6y93dvS5EUmtMMBTy9j8pNwxecT54wuGw10_NDcBRI2h0xHRB4jtV70ddSLrWwUfdWWpdtkWYXQkmn6OzQn-eHD4WFl2P70FooczpBdrc83fg8XIEGpmwJS4eL5OsNLrPwQyw3bvSidIlSVp3yCpO9eMO8sikWx1AdTn7huws-K79A2KnDNag0e2qBnD8MOSxh5K26GUVc20I8yiO-h1Po4NBW3bIdRqmYJLcxrW0cTRD6xIG9pqh7xA%3D%3D&amp;q_datetime_utc=2026-03-05T14%3A48%3A27&amp;ticket_price=2161&amp;quote_id=-7832418080251100059&amp;utid_state=1&amp;channel=iphone&amp;price_without_closed_user_group=3476&amp;tm_place_name=Cebu&amp;deeplink_data=eyJmaWVsZHMiOnsic2lnbmF0dXJlIjoiMjQ5MDNhOWNhNjY0OWUwOWVkZDBjOTZkM2Y4OGQ5ZGEifSwidXJsIjoiaHR0cHM6Ly9waC50cmlwLmNvbS9ob3RlbHMvcmVkaXJlY3Q%2FaG90ZWxpZD02OTk2OTMmY2l0eT05MDM3NyZBbGxpYW5jZWlkPTEyNjA3JnNpZD04ODg4MzImY2hlY2tpbj0yMDI2LTAzLTA1JmNoZWNrb3V0PTIwMjYtMDMtMDYmc2hvcHBpbmdpZD0yMWVlY2FlNjJhZjE0ZmNkYTQ2Zjk5M2NmNzE1NDNhYSZhZHVsdD0xJmNoaWxkcmVuPTAmYWdlcz0mbGFuZ3VhZ2U9ZW5waCZsb2NhbGU9ZW5fUEgmcm9vbWlkPTEyOTgxNzg2MTUmc3dpZD0wJnBheT1QUCZmZ3Q9MSZjcm49MSZjdXJyPVBIUCZ3a3A9MSZzdGFuZD1INHNJQUFBQUFBQUFfd0QyQUFuX0Nsc0tBaGdCRWdRSUFSQUFHazhJdDhTQzZ3UVlBREFBT0pFU21BR3QyaXFvQVFDNEFRTEFBUURSQVlYclViZ2VyWnhBNFFIRDlTaGNELUtnUU9nQnlNWDZBb2dDSUlrRUFBQUFBQUFBQUFDZ0JBQ2hCWnFabVptWmlXVkFHaUF5TVdWbFkyRmxOakpoWmpFMFptTmtZVFEyWmprNU0yTm1OekUxTkROaFlTQUVLT0tncHMwR1NBRlNCbUZqWkRCbU1Gb2NDZ05RU0ZBUlJ3TjRDeVFvdmo4YUExQklVQ0ZIQTNnTEpDaS1QMklGWlc1ZlVFaG92QlJ3QVhnQWlnRUhTQUY0QU1nQkFhb0JBUElCSWpJeFpXVmpZV1UyTW1GbU1UUm1ZMlJoTkRabU9Ua3pZMlkzTVRVME0yRmhYek9TQWdFMG1nSUFBQUFBX184QkFBRF9fNlJCMlhEMkFBQUEifQ%3D%3D&amp;utid=08503855-8c48-dc72-512d-d0588ea616d2&amp;tm_stars=4&amp;client_id=skyscanner_app&amp;price_policy=2&amp;pre_redirect_id=f827b27b-fb80-88e6-3b98-e3d05a3818cd&amp;tm_city_code=CEBP&amp;max_price=2510&amp;guests=1&amp;request_id=f827b27b-fb80-88e6-3b98-e3d05a3818cd&amp;tm_country_code=PH</t>
  </si>
  <si>
    <t>www.skyscanner.com.ph/hotel_deeplink/4.0/PH/en-US/PHP/h_ad/222035148/2026-03-05/2026-03-06/hotel/hotel/hotels?legacy_provider_id=22&amp;rooms=1&amp;closed_user_group=general&amp;hb_data=PwEqOmff7cD3ASNGt50R9x4Hje8TGe3DNXqirnZcUlQK8ATYA7HaJXGKAxlkgPDDp-OHvWHqa0Jpe2_FW7S2o1OGsIGvZDAXg7mjrKoinZT3I8o9_6iE7freieY_gZ7SVhKmHcxoKsfOSPQO1_eQ0y9UGbPyv5MgLcF5aQhQE2K6Pt5ukDnDmbwK-LdRYZIpMkZUoL5RYP9KtstYSRuFHdr296sI5jSzodJwHAilSbK50Sh10jfnqws22-JRJP-QDr7yuWgOI6XUV8RSsZxKcte95FVcWn8iHqzqmmvlmYp9NMA2KYIIiVgcsR_aDeTIZrNOdYHhAE9Nh-nZ4uvVczo34yXrSGylAUbJSd8CNqYvOVJuKSJw3c_J6i4QB_jsmZpDsIUkvAqzNAPOW0jx723v2llTFZqoOfRmCKJw98ya&amp;q_datetime_utc=2026-03-05T14%3A48%3A28&amp;ticket_price=2903&amp;quote_id=-7001638443458062343&amp;utid_state=1&amp;channel=iphone&amp;price_without_closed_user_group=4096&amp;tm_place_name=Cebu&amp;deeplink_data=eyJmaWVsZHMiOnsic2lnbmF0dXJlIjoiZmNjMTJhYWM0YWYxYTkxNWMzOGRhMzAzNDY4MDBhODMifSwidXJsIjoiaHR0cHM6Ly93d3cuYWdvZGEuY29tL3BhcnRuZXJzL3BhcnRuZXJzZWFyY2guYXNweD9jaWQ9MTg0NjM4MyZoaWQ9NjExNDg5MjMmY3VycmVuY3k9UEhQJmNoZWNraW49MjAyNi0wMy0wNSZjaGVja291dD0yMDI2LTAzLTA2Jk51bWJlcm9mQWR1bHRzPTEmTnVtYmVyb2ZDaGlsZHJlbj0wJlJvb21zPTEmbWNpZD0zMDM4Jm1hc3RlclJvb21JZD05MTM3MzQ1MDgmbXB0PU1rWTBNMjFMVXpSd1VVNDVNbUkxYnpob1NXSnFOVVZNVHpaUWJIUjFUa1pJWW5oMlRHWTBaME5hVHpsYVRHVkVhVzEwVTIxQ2FHdERRV05VZUVjM1l6VmtWbGhQVUdGWWIyWlVSMmxuUFQwJlRvdGFsUHJpY2U9MjkwMy4wNCZUb3RhbFRheD0zMTEuMDQmVG90YWxGZWU9MC4wMCZUb3RhbFN1cmNoYXJnZT0wJm1jdXI9UEhQIn0%3D&amp;utid=9427383e-4f36-76bf-4323-d4d8cbe4e131&amp;tm_stars=3&amp;client_id=skyscanner_app&amp;price_policy=2&amp;pre_redirect_id=74b7a505-8041-b708-e62d-cbf2f6d7ee4d&amp;tm_city_code=CEBP&amp;max_price=4355&amp;guests=1&amp;request_id=74b7a505-8041-b708-e62d-cbf2f6d7ee4d&amp;tm_country_code=PH</t>
  </si>
  <si>
    <t>www.skyscanner.com.ph/hotel_deeplink/4.0/PH/en-US/PHP/h_ad/217968254/2026-03-05/2026-03-06/hotel/hotel/hotels?legacy_provider_id=22&amp;rooms=1&amp;closed_user_group=general&amp;hb_data=R_QVRGF7ICrtbJf80bnYAdFLtH7j_QKO67gvzBOlaVuyWpEaBUtIh5sTrnTokPdZwHAKwdvpOJpnUAMz7msAA5Wr7sctWw5F_gsa6gR6D77Bk56lRvRcU5voPnf63IdskWPyMdWcuSUBov8oFRP-m3suQI6AN_6tozeBXAtn8wqd4KRjZKdhFHl7-jtrAneSnavUSsVBtBW-70QGTAW-23O9QHVhTpU8K-UrMJgvK3H-553da2R-sI8TLqLd3iHi7XQL-8C8p_JXws6rLmzQ_sJqhYZr-xwckuiBc6rVuJINuqL_lD3vbhx1sBKtEkMfKBgNS-1GOxn41i6aA0jgtgL0TfvGczKv9VJIBuWberc0ejhDmQZ1RXX_oeXVrlmAJbfl0-vK_JJ-wC_TNraygz8yYnRXlcD8cxaL98Oh0RX1&amp;q_datetime_utc=2026-03-05T14%3A48%3A28&amp;ticket_price=2312&amp;quote_id=1736095253154576563&amp;utid_state=1&amp;channel=iphone&amp;price_without_closed_user_group=9249&amp;tm_place_name=Cebu&amp;deeplink_data=eyJmaWVsZHMiOnsic2lnbmF0dXJlIjoiZTg1NTIyNGMyNzMzZjVmYmQzZTEzYmY0ZDc1OWNmZjkifSwidXJsIjoiaHR0cHM6Ly93d3cuYWdvZGEuY29tL3BhcnRuZXJzL3BhcnRuZXJzZWFyY2guYXNweD9jaWQ9MTg0NjM4MyZoaWQ9NDk0MTAzNDUmY3VycmVuY3k9UEhQJmNoZWNraW49MjAyNi0wMy0wNSZjaGVja291dD0yMDI2LTAzLTA2Jk51bWJlcm9mQWR1bHRzPTEmTnVtYmVyb2ZDaGlsZHJlbj0wJlJvb21zPTEmbWNpZD0yNzkxMiZtYXN0ZXJSb29tSWQ9Nzc3ODMyMzk4Jm1wdD1VR0ZFWnl0QlozUmxWbkZETkU5T01VWlZZa3BXZDFab1ptVjRWMUpJVldVNWVGZFRibFprT1hVM1kyUjJRVVZaUmtKQ1pXcGFSRU5JYmtWRWVrdHphVE5vU0cxQ2RFOUZkMDVEWjBKQlBUMCZUb3RhbFByaWNlPTIzMTIuMTQmVG90YWxUYXg9MjMwLjUzJlRvdGFsRmVlPTE5OC4wMCZUb3RhbFN1cmNoYXJnZT0wJm1jdXI9UEhQIn0%3D&amp;utid=4b72d73e-4682-b60c-22bc-252bf54c345f&amp;tm_stars=3&amp;client_id=skyscanner_app&amp;price_policy=2&amp;pre_redirect_id=54d62337-bb6a-4f8e-45b2-a4dbcf38fcc0&amp;tm_city_code=CEBP&amp;max_price=3547&amp;guests=1&amp;request_id=54d62337-bb6a-4f8e-45b2-a4dbcf38fcc0&amp;tm_country_code=PH</t>
  </si>
  <si>
    <t>www.skyscanner.com.ph/hotel_deeplink/4.0/PH/en-US/PHP/h_ad/47041494/2026-03-05/2026-03-06/hotel/hotel/hotels?legacy_provider_id=22&amp;rooms=1&amp;closed_user_group=general&amp;hb_data=lifHZ63DbwxGP9MFBHsN2K9uUcmCrdcYH5Tz8n_2SGTmeurv1Z05un2_YC0Oxl4ysIzqe6hNEB-ko40AHGmnNh9TyNBmRQBZgMbNIFEOncSGVmRnPvFZ3V8r-S5WiIfMiJ-yJQBdQ29eOQgfv8v2t-A03ZxCni23mXTLiYD8OCebfyMZLc0FkIFIQpwQ9ocjpYEXy-5cxUzOg3AptGatTVzrYNA12whhLnxXPIcqj5VXdDc9im_BJRDWsSVGxbkiumeO_bNt3gDCJrNkqcWD3LVirsS134J7-1Qk_T3mTVZM_RqqHFYP3EjODD9KC5Qrov9P0TUmM9hXwTnAzNxrkI6B-_GPhkSIYe-rjwOljc5bXKzj5X8DzKNEtcgQw-Bcn9TdFs4WZrXZpuR_4oTVymMsc5faOIvvyj9D7BfwPr-pCKY%3D&amp;q_datetime_utc=2026-03-05T14%3A48%3A28&amp;ticket_price=1916&amp;quote_id=5119206545040274275&amp;utid_state=1&amp;channel=iphone&amp;price_without_closed_user_group=5578&amp;tm_place_name=Cebu&amp;deeplink_data=eyJmaWVsZHMiOnsic2lnbmF0dXJlIjoiYTFhOGMwOGQyZWE3NWQ1NGM1NTFiOTg0YTA4ZjhhYmMifSwidXJsIjoiaHR0cHM6Ly93d3cuYWdvZGEuY29tL3BhcnRuZXJzL3BhcnRuZXJzZWFyY2guYXNweD9jaWQ9MTg0NjM4MyZoaWQ9MTQ4NzU2JmN1cnJlbmN5PVBIUCZjaGVja2luPTIwMjYtMDMtMDUmY2hlY2tvdXQ9MjAyNi0wMy0wNiZOdW1iZXJvZkFkdWx0cz0xJk51bWJlcm9mQ2hpbGRyZW49MCZSb29tcz0xJm1jaWQ9MzMyJm1hc3RlclJvb21JZD0zMDY0NDA3Jm1wdD1ZbUZvZVZWWGVHOVBibFp2UzI5MWVFTldUM2t6U2tGU2RrWnRZaTk0TlZkR2RVdHlVMFY1SzJJMFJreHlhME5OT1ZCbFdYTlFjbU5QVUVwcFZuWm5XSEpWU2l0M2NreEJUV2h5TUEmVG90YWxQcmljZT0xOTE2LjA1JlRvdGFsVGF4PTE4MC4yOSZUb3RhbEZlZT0xNjUuMjMmVG90YWxTdXJjaGFyZ2U9MCZtY3VyPVBIUCJ9&amp;utid=69b05632-31fa-a0ad-e765-63c6a4e50a99&amp;tm_stars=3&amp;client_id=skyscanner_app&amp;price_policy=2&amp;pre_redirect_id=00b01786-b4a1-1e2d-aec1-83108d281d13&amp;tm_city_code=CEBP&amp;max_price=1916&amp;guests=1&amp;request_id=00b01786-b4a1-1e2d-aec1-83108d281d13&amp;tm_country_code=PH</t>
  </si>
  <si>
    <t>www.skyscanner.com.ph/hotel_deeplink/4.0/PH/en-US/PHP/h_bc/178962686/2026-03-05/2026-03-06/hotel/hotel/hotels?legacy_provider_id=13&amp;rooms=1&amp;closed_user_group=apps&amp;hb_data=RORAyTsO5zzGwQ7HoT5Q96zlXhvw4DxbkrOw4TgQI92LPZf3FTa5Sbb0o9VspiUF-ThwbaDbD2BXOm3CNzKgi7bP6FafWMxYqU7CwIkiKhRmH7pf6mcSp3Wv32XCKWGNnhxeQ1bJrqraIyzwqhpwf4Mjg2NONqNBCegAxZseqSpjIOAdIW-pRjZ8wx43aMBEBPB18RboljOjcqNM-12N_Uu8D16CCNY_uQ4Rrboskn23ggM0elgUBewwxdXjFp670d8jw0OF_dQLoCOw9kK5fLSmbnypyL0CviRredxUbKt7rdiJfqdMHAxdn-6RLtR7PzCHBRpf98QS8Sc97UiH0ulKkY7O_j3-xXvG2dVoDOTv-jIs0b8HAqG421cfRiYwqR_sW7AX1p8iVq5EvFa26tdfc7H0Iezs_X848xE-rLhAQmAgxnc%3D&amp;q_datetime_utc=2026-03-05T14%3A48%3A28&amp;ticket_price=1813&amp;quote_id=2734322337607032788&amp;utid_state=1&amp;channel=iphone&amp;price_without_closed_user_group=2209&amp;tm_place_name=Cebu&amp;deeplink_data=eyJmaWVsZHMiOnsic2lnbmF0dXJlIjoiYTA2OWIwYjJmOWM4ZDIzOWU4YmE4YWU3OTU3MzRhYTciLCJibG9ja19pZCI6IjMwMjczMDQwNV8zMzg0MzkzMDVfMl8wXzBfNDQyNzM1In19&amp;utid=b6b0c09f-9e14-38ef-0b33-bef12d3841d4&amp;tm_stars=0&amp;client_id=skyscanner_app&amp;price_policy=2&amp;pre_redirect_id=5d590f11-265b-ffe0-04a9-346d64597211&amp;tm_city_code=CEBP&amp;max_price=1813&amp;guests=1&amp;request_id=5d590f11-265b-ffe0-04a9-346d64597211&amp;tm_country_code=PH</t>
  </si>
  <si>
    <t>www.skyscanner.com.ph/hotel_deeplink/4.0/PH/en-US/PHP/h_ad/129282013/2026-03-05/2026-03-06/hotel/hotel/hotels?legacy_provider_id=22&amp;rooms=1&amp;closed_user_group=general&amp;hb_data=fEmw7cicAGVItFm1JGyaAlrv3kd8l1aByrs1n2bQ94xcw0lvzBUQkybojiQ8z4Yc4CjaDMVxrMNX8bdg6SOhUp4UE0Gl13XZH7RozPQD5-5BSufeb__GvhvPbVPlErebCzx9KSORV7kEo_DTqs_plUgYm67wnnzuuaZ6icNmnjt28zaPI03kLPAt6j321tWiKj5M9slKvxDVhm_wJI56xvYDqXFYfTs8BAw1XkIS4r4Nwdop2s_NuFZAFFR8sDnGey3_odE4QOnNRn9SbFIUwsbjVe6C_7-ES-rlEpMusvf3ygBCNCCwFY9fNWKhvN-nM0Ybe-X_4BA7UeopCZMpu7VaxW1SfHSCNFpoaS-3iuu3qnstCpjMtPAwSv5hXBljIpzuodA8m1JSTxFGOgoAe9mdMGtpJncyFhj4RRart7aZ&amp;q_datetime_utc=2026-03-05T14%3A48%3A30&amp;ticket_price=1335&amp;quote_id=7342797818103793959&amp;utid_state=1&amp;channel=iphone&amp;price_without_closed_user_group=3600&amp;tm_place_name=Cebu&amp;deeplink_data=eyJmaWVsZHMiOnsic2lnbmF0dXJlIjoiMDNhMjI2ZDc0OTY5NDcxZTY2MjE1OWNkZjIxMzRiNmYifSwidXJsIjoiaHR0cHM6Ly93d3cuYWdvZGEuY29tL3BhcnRuZXJzL3BhcnRuZXJzZWFyY2guYXNweD9jaWQ9MTg0NjM4MyZoaWQ9NTQyNDYzJmN1cnJlbmN5PVBIUCZjaGVja2luPTIwMjYtMDMtMDUmY2hlY2tvdXQ9MjAyNi0wMy0wNiZOdW1iZXJvZkFkdWx0cz0xJk51bWJlcm9mQ2hpbGRyZW49MCZSb29tcz0xJm1jaWQ9MzMyJm1hc3RlclJvb21JZD0xMjUwNDg1OCZtcHQ9TDJNemFsRjFVVzFQYTFCSkt5OHJiRFpYTDFGSFJGZEdPVlpEZWt0aGEwbHJiVzlEUXpkdVpXbFhVMDh3UnpWSFIwMUhVR05RWkdwNFNFRnNTSHB1TDJ4UVYxRlNNRk50ZDNsNGJ3JlRvdGFsUHJpY2U9MTMzNS4yMiZUb3RhbFRheD0xMjUuMjEmVG90YWxGZWU9MTE1LjU3JlRvdGFsU3VyY2hhcmdlPTAmbWN1cj1QSFAifQ%3D%3D&amp;utid=1690f31f-998d-c6a6-f793-a07c500d0302&amp;tm_stars=2&amp;client_id=skyscanner_app&amp;price_policy=2&amp;pre_redirect_id=e8b1a9cb-8f57-b525-161a-0916f03bd3d4&amp;tm_city_code=CEBP&amp;max_price=3345&amp;guests=1&amp;request_id=e8b1a9cb-8f57-b525-161a-0916f03bd3d4&amp;tm_country_code=PH</t>
  </si>
  <si>
    <t>www.skyscanner.com.ph/hotel_deeplink/4.0/PH/en-US/PHP/h_h1/46980237/2026-03-03/2026-03-04/hotel/hotel/hotels?legacy_provider_id=927111&amp;rooms=1&amp;closed_user_group=mobile&amp;hb_data=FzRHDSe-HRtEQBjJvMLybxQReVAy1a5xiwtGvSJDZoABSHUvYtNR3AyW37pQWC4uqxZfNELYA7O3AFYmEuzWUVtyH3XHKDS0CuHIVej2Yix9XsXjMAZMlYffhvOxvj58zSHpHq82XCKz9JcF82W5Vrfw979lrQdRgwLASiwKJQXO0OYme6djuhVK9FU2kF_ZMI_J06Mkn7xGRVLr3ErfsTsopvpJ6jB1K0bsnAaVAca3LvsB_z4rfKLMB8RdlyceNfwdSTQWjQhSfc4D3AkcVNsOleM%3D&amp;q_datetime_utc=2026-03-03T09%3A39%3A24&amp;ticket_price=4774&amp;quote_id=-4737649868336329558&amp;utid_state=1&amp;channel=iphone&amp;price_without_closed_user_group=7125&amp;tm_place_name=Cebu&amp;deeplink_data=eyJmaWVsZHMiOnsic2lnbmF0dXJlIjoiYWNhODgwMmM4NzA3MDVlY2JlNmE0ODlhODA0Zjg1YjQifSwidXJsIjoiaHR0cHM6Ly9waC5ob3RlbHMuY29tL0hvdGVsLVNlYXJjaD90cGlkPTMyMTQmbXBlPTE3NzI1MzAyNDcmZW5kRGF0ZT0yMDI2LTAzLTA0JmFkdWx0cz0xJmxvY2FsZT1lbl9QSCZjaGlkPWU5ZTgwY2EzLTA4ODMtNDUxYy04NmNjLTVmNmE0Mjk1MGFkMiZlYXBpZD00NCZtY3RjPTMmc3RhcnREYXRlPTIwMjYtMDMtMDMmbXBkPVBIUCZtcG49MjAwODk1NjMxJmN1cnJlbmN5PVBIUCZyYXRlcGxhbmlkPTQwMTA3NDc0MyZtcG09MjQmbXBwPTEmbXBvPUVDJnNlbGVjdGVkPTIzMjYwMjYmbXBiPTUxMS40NyZtcHE9NDI2Mi4yOCZtcGE9NDI2Mi4yOCJ9&amp;utid=efd940a4-25ec-e5bc-083e-6a57ce3b0e31&amp;tm_stars=3&amp;client_id=skyscanner_app&amp;redirect_delay=1000&amp;price_policy=2&amp;pre_redirect_id=54736a2b-8bb5-d887-065f-b15039ffeed7&amp;tm_city_code=CEBP&amp;max_price=7606&amp;guests=1&amp;request_id=54736a2b-8bb5-d887-065f-b15039ffeed7&amp;tm_country_code=PH</t>
  </si>
  <si>
    <t>www.skyscanner.com.ph/hotel_deeplink/4.0/PH/en-US/PHP/h_bc/115481130/2026-03-05/2026-03-06/hotel/hotel/hotels?legacy_provider_id=13&amp;rooms=1&amp;closed_user_group=general&amp;hb_data=h6wcTWb9MmxV-8Ph2VSzQ-zh56K8mp3aVo6NBJt0CdG6RFioKRX5olKrdJZDQYODRpEjkIJ-XFZ9BL7T8VmgIMfq0lj5joer_T-MW-E2kMB3rrXBDLR4a0CdtUxINxi3kaTaylP_IMKBJw7FXmWfi-jvblhwwB3S8Dw8eMi_P8xTrdYvEWD2KmW0RLwOtMRuGteZ71aF-dUscS-lnfWhQbPfw_rJ3hnGWDfMd7XAGzalcussJUmw7JqEbOJRQHebxx184TX8zu-619HqCFYBpet6eXV01q-4J4f-oP7qCWNC1Dum19Y-ewF7Btn5Ti5k4AaCZWApApXjARlB74aWEse8G4A_QQR7QiwSlMW5gjyU4oqsKHUha1QEXWeBKydmEbU2NnZ7H09IdscyR6ngvuusuYoCpsGlgM0B6V1m1V_GXHmt4C8%3D&amp;q_datetime_utc=2026-03-05T14%3A48%3A30&amp;ticket_price=3973&amp;quote_id=-4634509785085226130&amp;utid_state=1&amp;channel=iphone&amp;price_without_closed_user_group=7680&amp;tm_place_name=Cebu&amp;deeplink_data=eyJmaWVsZHMiOnsic2lnbmF0dXJlIjoiMDE3NmNmMjQxMzEyMmY4N2EzNTMxYzM4NmNhOGQzODkiLCJibG9ja19pZCI6InYxX0NnRXRFSnpjQVJvb0NoMHlNREkyTFRBekxUQTFWREF3T2pBd09qQXdMakF3TUNzd056b3dNQkFCR044QktBRTRBU0lDQ0FFPV9Da2NJa0xpTjN3UVFBaUFDTUFKQUFVb05NelkxUkRFd01GQmZNVEF3VUZDNHVBTjZKR1UzT1RJeE1EVmxMVFZqWm1NdE1qUTBaUzFqTkRVMExUUTRaRGM0WTJNeE1UaGtaQklDQ0FFYUJoZ0JLQUl3QVNJRUNBSVlBZz09In19&amp;utid=87828c42-49a8-6457-75a6-87e6f9290db9&amp;tm_stars=4&amp;client_id=skyscanner_app&amp;price_policy=2&amp;pre_redirect_id=cd733100-27ee-c998-3219-260751759b2d&amp;tm_city_code=CEBP&amp;max_price=4725&amp;guests=1&amp;request_id=cd733100-27ee-c998-3219-260751759b2d&amp;tm_country_code=PH</t>
  </si>
  <si>
    <t>www.skyscanner.com.ph/hotel_deeplink/4.0/PH/en-US/PHP/h_bc/222423391/2026-03-03/2026-03-04/hotel/hotel/hotels?legacy_provider_id=13&amp;rooms=1&amp;closed_user_group=apps&amp;hb_data=sVMdL6gXiVVQoFkTmG6cngupsasVOxT6Po0Ij752XXABvKrGt3FpPqdxc_kUNK2gZI_QNib9FSrhWv9q3K7oKAY7HyX9m_Hohp0t_r0vGbbtQA470H4ZqDjiet42hP6U71_V1ulgwHvFctsmbA1PdXlN5ekPGaGpQA4fdIk7YWn5Zdc5HuH0iAhaoBWBeEIUD05213NnyLZr-NJN6vZUVRGXi2wSQhLXRYwCmKmt3DdfJQM2TeK6aNxJY5WPTUjWHAB63H_l7SxgNv3pKSz_iSr0jzo_1e3fABmvLTjQAiN-QgR-66c87ZI0LOH35sR4m0UO4inYa4dMcbp2m03xYUdk0YEQihDGfbn-5IOQgCfz2QDqHPJ3lRonQ1a1wejlZYFdF63mlnXENAUZljd_G4HhkaDgWNrFgSyPPHY6qGFphko%3D&amp;q_datetime_utc=2026-03-03T09%3A39%3A25&amp;ticket_price=1895&amp;quote_id=43810755319107650&amp;utid_state=1&amp;channel=iphone&amp;price_without_closed_user_group=2495&amp;tm_place_name=Cebu&amp;deeplink_data=eyJmaWVsZHMiOnsic2lnbmF0dXJlIjoiM2M1YzUxODUxOGYwZmJhMDZkNjRlYzI5ZTg0MDllOGYiLCJibG9ja19pZCI6IjEzMDQwNTY2MDFfNDAzMjY3OTEwXzFfMF8wIn19&amp;utid=14bda405-84d2-7218-b9f5-79a46f2c08b9&amp;tm_stars=0&amp;client_id=skyscanner_app&amp;redirect_delay=1000&amp;price_policy=2&amp;pre_redirect_id=f332354f-1caf-a646-bb49-06a25f21b924&amp;tm_city_code=CEBP&amp;max_price=1895&amp;guests=1&amp;request_id=f332354f-1caf-a646-bb49-06a25f21b924&amp;tm_country_code=PH</t>
  </si>
  <si>
    <t>www.skyscanner.com.ph/hotel_deeplink/4.0/PH/en-US/PHP/h_ct/205053012/2026-03-03/2026-03-04/hotel/hotel/hotels?legacy_provider_id=31&amp;rooms=1&amp;closed_user_group=general&amp;hb_data=ARo3sfgGninbo3fwF41AaA9ncIpHFAXNcr_bTIBqa02MbRA83QF87SaPwQMBHD6yT2ptTXF11VjcUootR90BC6SmOLIOxNRpKJiSJ_s_YBSxRXqVkEcYObIfK73F92jCsq8wWGB3arOZ2WtY9PTJ0w9p8BYTNw6OglR9IhthRzJU5bzh_3ncA3IgXyUZcrfLaXN6OxUPzoYeeNUpy4S2dv9Q3gqQGvm7Cw6oaxtLF2iZUPAWInX6F0PNvcl-zF1lGL-MdQnhRrXwsYCbmvMwBqd1IOM8IlLUzOStGBgmleO9jNj4EP0-3Smkrzx6vCvvl1hVCpdjnVk6VYwOoiHQwhmfHO5Mgi2IcqVujTZA9EIFjG8RO2_a7s0VKKLn0dKMKNvx6ZdMbacE48tCi9sG7ZCiroZofhB0g7Vi8XyhzA%3D%3D&amp;q_datetime_utc=2026-03-03T09%3A39%3A25&amp;ticket_price=2762&amp;quote_id=-7396307694582039784&amp;utid_state=1&amp;channel=iphone&amp;price_without_closed_user_group=6881&amp;tm_place_name=Cebu&amp;deeplink_data=eyJmaWVsZHMiOnsic2lnbmF0dXJlIjoiOWE3N2VkZTI3ODE5MWY3YTY1ODQ2MTNiYzM5MmY2Y2YifSwidXJsIjoiaHR0cHM6Ly9waC50cmlwLmNvbS9ob3RlbHMvcmVkaXJlY3Q%2FaG90ZWxpZD03OTk2NDI1MCZjaXR5PTM1ODMxJkFsbGlhbmNlaWQ9MTI2MDcmc2lkPTg4ODgzMiZjaGVja2luPTIwMjYtMDMtMDMmY2hlY2tvdXQ9MjAyNi0wMy0wNCZzaG9wcGluZ2lkPTYzYWQ3MmUxYzExYTRhM2NhZjc4ZjZhYTBiYjc1MmYyJmFkdWx0PTEmY2hpbGRyZW49MCZhZ2VzPSZsYW5ndWFnZT1lbnBoJmxvY2FsZT1lbl9QSCZyb29taWQ9MTgwNzAyNjY3OCZzd2lkPTAmcGF5PVBQJmZndD0xJmNybj0xJmN1cnI9UEhQJndrcD0xJnN0YW5kPUg0c0lBQUFBQUFBQV93RF9BQURfQ2wwS0FoZ0JFZ1FJQVJBQUdsRUk5cFBVM1FZWUFEQUFPUHNSbUFIYTBKQW1xQUVBdUFFQ3dBRUMwUUU5Q3RlamNGeWlRT0VCN0ZHNEhnV1RwVURvQWVqSDhKc0JpQUlnaVFRQUFBQUFBQUFBQUtBRUFLRUZYSV9DOVNnZ2QwQWFJRFl6WVdRM01tVXhZekV4WVRSaE0yTmhaamM0WmpaaFlUQmlZamMxTW1ZeUlBUW84ZFNhelFaSUFWSUdZVEZrTTJWbFdod0tBMUJJVUJIeDlFcFpoamktUHhvRFVFaFFJZkgwU2xtR09MNF9ZZ1ZsYmw5UVNHaTZGSEFCZUFDS0FRZElBWGdBeUFFQnFnRUhDZ013TWpJUUF2SUJJall6WVdRM01tVXhZekV4WVRSaE0yTmhaamM0WmpaaFlUQmlZamMxTW1ZeVh6Q1NBZ0UwbWdJQUFBQUFfXzhCQUFEX182SG9qdzdfQUFBQSJ9&amp;utid=7a01904c-4433-75f2-e157-9eaec7755799&amp;tm_stars=3&amp;client_id=skyscanner_app&amp;redirect_delay=1000&amp;price_policy=2&amp;pre_redirect_id=317641fd-89a2-a4e8-a0df-53976dbadd5b&amp;tm_city_code=CEBP&amp;max_price=4247&amp;guests=1&amp;request_id=317641fd-89a2-a4e8-a0df-53976dbadd5b&amp;tm_country_code=PH</t>
  </si>
  <si>
    <t>www.skyscanner.com.ph/hotel_deeplink/4.0/PH/en-US/PHP/h_ad/134679883/2026-03-05/2026-03-06/hotel/hotel/hotels?legacy_provider_id=22&amp;rooms=1&amp;closed_user_group=general&amp;hb_data=yR_cb931q1Tg1M3zM2D5L8z1YNv8R4enL0edWvW8arZTN9FcdGSKjaF7PpzI4aCtjntZ5OiNK1VbWSKYAIDOp3EykWdlRZ4By1RfnvFoUVKkgasLSdD_o7LYsfe9Bzf1e7q0S84SMsRzJhdVuvEKFNTsziON1Klr-x1ylki-LgNJd4iSQfHAWAFWbHofye0Hg9HvbqmnR0qt4Yv9hbgMLfujiI5oO2kZmanUlrZhWTq3PW9TbEzP6TMzrN1mztfNc1dXraxp1ZLqTqYU4pn4fq7qMKNhMKQcAD_B1DnfGIrTE0avzetnp5Xo65Xf82VPQHgpMh8VRQ2kag_R1FGu2117kL5IVghlrn_23hzrNw4vK-oc0W2yf4QhlErf2LPAg_XoddaLHp7VrJFZAv4YXVEaoA9QWop88TuY-fNqhe2h&amp;q_datetime_utc=2026-03-05T14%3A48%3A31&amp;ticket_price=1756&amp;quote_id=-6632750899728400209&amp;utid_state=1&amp;channel=iphone&amp;price_without_closed_user_group=4847&amp;tm_place_name=Cebu&amp;deeplink_data=eyJmaWVsZHMiOnsic2lnbmF0dXJlIjoiZGZhNTU5MDIwYWRjNDA4MzZhMjAyODlmZDA0M2FiYzkifSwidXJsIjoiaHR0cHM6Ly93d3cuYWdvZGEuY29tL3BhcnRuZXJzL3BhcnRuZXJzZWFyY2guYXNweD9jaWQ9MTg0NjM4MyZoaWQ9Mjk1MTMzJmN1cnJlbmN5PVBIUCZjaGVja2luPTIwMjYtMDMtMDUmY2hlY2tvdXQ9MjAyNi0wMy0wNiZOdW1iZXJvZkFkdWx0cz0xJk51bWJlcm9mQ2hpbGRyZW49MCZSb29tcz0xJm1jaWQ9MzMyJm1hc3RlclJvb21JZD0zMDY1MDQ0Jm1wdD1TVkJRYzJ4WFdubEdZa2h5T0ZwS05FVXlObEJNYm5oSE9IQktiV2x3YzJFdllXODBPR0kyYkM5eE9ESlZUVGsyT0ZveGFtOWFZMlJ4YUZaSmNXWm1Za2xZY1ZwRVJrOWtSV2hZY3cmVG90YWxQcmljZT0xNzU2LjM1JlRvdGFsVGF4PTE4OC4xOCZUb3RhbEZlZT0wLjAwJlRvdGFsU3VyY2hhcmdlPTAmbWN1cj1QSFAifQ%3D%3D&amp;utid=b1b0aff6-899b-5042-d21e-9d30d7768be5&amp;tm_stars=3&amp;client_id=skyscanner_app&amp;price_policy=2&amp;pre_redirect_id=8cd3a458-af12-35c5-0af0-06efd50e0f3e&amp;tm_city_code=CEBP&amp;max_price=2234&amp;guests=1&amp;request_id=8cd3a458-af12-35c5-0af0-06efd50e0f3e&amp;tm_country_code=PH</t>
  </si>
  <si>
    <t>www.skyscanner.com.ph/hotel_deeplink/4.0/PH/en-US/PHP/h_ad/212934083/2026-03-05/2026-03-06/hotel/hotel/hotels?legacy_provider_id=22&amp;rooms=1&amp;closed_user_group=general&amp;hb_data=O4OnjyNee-YnrUfOsmA1PR-49KrvLM1uDqSXvtbZ1l5p_2yrHd_ty4X6qAVraZ7QFhKx00i0LiGm8NwZhyslZJqI9LyciT0YxYY5p5Zmt1sktFOL_uDQLA9Ltwoy19Xj226j7Fl9KcXZ7ouChNnlkYHKKf1G0PG5ZL1mpbpbndHLiMT610w6CPKH7KFyWpZEuNRf_-yHfhCFGJtzaBMz3mN7dqnhu0722EVH1i-1rJQQY31J7L-4-MJMTzmevgC2i5P5wDOj5WbEdzKEdg2MYybp-TI_L95MsEn6bR5XXRqOJSFzSPQpiqlkGTvIsw19_2jugta6vR5K8wsZ8p_q7QwSaTrusEhDqQfdbEDQAZHM8dV3IvZcQYLLaf-sa5wNqL5CXb9j117KLYcZjh9ta_5sLWvTeJW2hpx9CqFHkSI4&amp;q_datetime_utc=2026-03-05T14%3A48%3A33&amp;ticket_price=1511&amp;quote_id=-3284940351569381066&amp;utid_state=1&amp;channel=iphone&amp;price_without_closed_user_group=3776&amp;tm_place_name=Cebu&amp;deeplink_data=eyJmaWVsZHMiOnsic2lnbmF0dXJlIjoiMzlhMDJkZWNhMmIxZTU1OGRkZDAzN2ZiMDA1ZDkyNzcifSwidXJsIjoiaHR0cHM6Ly93d3cuYWdvZGEuY29tL3BhcnRuZXJzL3BhcnRuZXJzZWFyY2guYXNweD9jaWQ9MTg0NjM4MyZoaWQ9NDYwNzI4MjMmY3VycmVuY3k9UEhQJmNoZWNraW49MjAyNi0wMy0wNSZjaGVja291dD0yMDI2LTAzLTA2Jk51bWJlcm9mQWR1bHRzPTEmTnVtYmVyb2ZDaGlsZHJlbj0wJlJvb21zPTEmbWNpZD0zMDM4Jm1hc3RlclJvb21JZD03MzY4OTIyOTYmbXB0PVNIZDNaMjUzV1RGeFVGTkpObEpYVDNOMEt6bFpUMmRRYkRCUlVVaEdkRzF3YlZKT1UzZEdNR3B2ZG5SbFNWVjZXQzlrVVVKQmVtWlJWbk41Y1Vkbk5URnZSVXRHZFRCTVZXMHdaRXQzUFQwJlRvdGFsUHJpY2U9MTUxMC45OSZUb3RhbFRheD0xNjEuODkmVG90YWxGZWU9MC4wMCZUb3RhbFN1cmNoYXJnZT0wJm1jdXI9UEhQIn0%3D&amp;utid=b716d2e0-1218-55d2-2e93-31f8db0e5688&amp;tm_stars=0&amp;client_id=skyscanner_app&amp;price_policy=2&amp;pre_redirect_id=5ee95534-2efd-9a45-a1a3-0a0d29fbb7f3&amp;tm_city_code=CEBP&amp;max_price=1511&amp;guests=1&amp;request_id=5ee95534-2efd-9a45-a1a3-0a0d29fbb7f3&amp;tm_country_code=PH</t>
  </si>
  <si>
    <t>4BR House in Pardo Cebu Perfect for Groups</t>
  </si>
  <si>
    <t>www.skyscanner.com.ph/hotel_deeplink/4.0/PH/en-US/PHP/h_bc/225177880/2026-03-05/2026-03-06/hotel/hotel/hotels?legacy_provider_id=13&amp;rooms=1&amp;closed_user_group=apps&amp;hb_data=jn_D-V2l78jJkI2uFae1oR1awAAyocKm2OrRNjb82YAhLRpNPTRAsEKgORpj1LEj8CSaaivhVC2lm1Tafoq-nGxddSihb6O6cq_UnYH3tHpTHRdKphMg8gS2DsWmXW8G09n28VEyDW0Dvg0PIWNW3IVGRM3OIZDAfctbuLxlHgz_Mc99WzKzhDdQCPnI4N6DP_qTmy49fG6BtuD6to1UnDS8XHZWFNra_3Adp7nph_Pp5lWk5WCNeaY6J48d5EjQZVaqruWoHq6i5qvwC_lNdkF2R8_sn6Hn2Pd2FkKqqhftU0RSPbKvEpq2gQP5geHyOaKI_S7CcJ7ZgEQOXNEEVLi320FmKg-CjsSZfWRYlSIc_oyAxMpvfB7QsuEC2NsEciVBdNiU3BCKkX5khqPXcqh0-KSJ8XJs9_1V6zkQx3DtAyxo3U0%3D&amp;q_datetime_utc=2026-03-05T14%3A48%3A35&amp;ticket_price=4590&amp;quote_id=-1339817218961254507&amp;utid_state=1&amp;channel=iphone&amp;price_without_closed_user_group=5580&amp;tm_place_name=Cebu&amp;deeplink_data=eyJmaWVsZHMiOnsic2lnbmF0dXJlIjoiYWQ0NGNjODQxOWJkNmU5OGQyNzc5M2QxMDZmYjNjZmIiLCJibG9ja19pZCI6IjE1MDY1MzExMDFfNDIyNDEyOTg2XzhfMF8wIn19&amp;utid=d9e4cf63-0501-afe4-7e4b-3cb28f73efc9&amp;tm_stars=0&amp;client_id=skyscanner_app&amp;price_policy=2&amp;pre_redirect_id=b877c7c7-dc57-7dc1-faf5-55239bb2e51e&amp;tm_city_code=CEBP&amp;max_price=4590&amp;guests=1&amp;request_id=b877c7c7-dc57-7dc1-faf5-55239bb2e51e&amp;tm_country_code=PH</t>
  </si>
  <si>
    <t>10.28059, 123.86015</t>
  </si>
  <si>
    <t>Happy Homes, Kinasang-an Pardo, Cebu City, Central Visayas, 6000, Philippines</t>
  </si>
  <si>
    <t>4BR House in Pardo Cebu Perfect for Groups is located in Cebu City, just 3.6 miles from Colon Street and 3.9 miles from Fuente Osmena Circle. This property offers access to a balcony, free private parking, and free Wifi. Ayala Center Cebu is 5.</t>
  </si>
  <si>
    <t>Cozy 3BR House for Groups with AC Wifi Free Parking</t>
  </si>
  <si>
    <t>www.skyscanner.com.ph/hotel_deeplink/4.0/PH/en-US/PHP/h_bc/225016382/2026-03-05/2026-03-06/hotel/hotel/hotels?legacy_provider_id=13&amp;rooms=1&amp;closed_user_group=apps&amp;hb_data=U3l3ND9zlFWPKO42yBmY2iM2L5JmeNqaP8DCD7rq5IgXbkoh6MGKhhWB8IwR9_9DD3dRFjHf2yCA0scZNLF7NHwvbKrX1w9vMS6jJEf5RrfnM50fa3JejtJgR3AM-Otmw7qAC6VAIq71DZ2vlb0IRAr7Fm1gqMrx2WSnNCgumkJ3BD8uk_mkGK50DssuLBQuHI7_4DCD8Yfv6AqNFeCd8pH1c6VP4eeiQOmwgPPdWtfCbjtJPcaY_nKGq6UNVUvn-n5vipYrsfGjKd095qlpNbwtRz2XbJibvHECW3SPPTzSYP-Kh7J8S5jTJ5xo06zFmjisUXVJz3mk1K1GS9RWNe7yAqR74JnPx4ryO692_J0Y1_4FPYOpOFC2UmBdKcauJbyg8IjTaI14FPpmclMPikzmRLUjgiOcox0BfWqp5zM424WqtgY%3D&amp;q_datetime_utc=2026-03-05T14%3A48%3A38&amp;ticket_price=3672&amp;quote_id=-3770267352095355903&amp;utid_state=1&amp;channel=iphone&amp;price_without_closed_user_group=4464&amp;tm_place_name=Cebu&amp;deeplink_data=eyJmaWVsZHMiOnsic2lnbmF0dXJlIjoiOGY1MTdhYjk4NThjNjI4N2JmMWNhOGUwYWU5M2I2OWQiLCJibG9ja19pZCI6IjE1MDY1MjMwMDFfNDIyNDExODY1XzZfMF8wIn19&amp;utid=931a6c68-dcd2-050c-49b7-d617595bca44&amp;tm_stars=0&amp;client_id=skyscanner_app&amp;price_policy=2&amp;pre_redirect_id=e3e355f9-ad81-32b8-b1f8-c4a25b0e1cb8&amp;tm_city_code=CEBP&amp;max_price=3672&amp;guests=1&amp;request_id=e3e355f9-ad81-32b8-b1f8-c4a25b0e1cb8&amp;tm_country_code=PH</t>
  </si>
  <si>
    <t>10.29864, 123.876</t>
  </si>
  <si>
    <t>Tres De Abril Village, Tisa, Labangon, Cebu City, Central Visayas, 6000, Philippines</t>
  </si>
  <si>
    <t>Cebu IT Park Stay Cozy Condo With Netflix, WiFi &amp; Pool View</t>
  </si>
  <si>
    <t>www.skyscanner.com.ph/hotel_deeplink/4.0/PH/en-US/PHP/h_bc/225151854/2026-03-03/2026-03-04/hotel/hotel/hotels?legacy_provider_id=13&amp;rooms=1&amp;closed_user_group=apps&amp;hb_data=7Tvov9S-5nzdW7oiKorLDLemg6CRza2xnV6D5Aovvt4c9QDNQW9Bcn8winD6vzisVweoGF0ba9LwjNec57M_hEteEk52gHj7AfumyZNTQ6cBPiI36RB8Caka0AaWTAkcJLobcFfFf1oKG0xXk0g3QIo4SbnKz-y2TQcJUp9LV_lHThXTOSxH6cmycLJamerWBJO8AuVIw5ySP3nLf17nNto6IXPrC9ivg-_ovSXy7F4VHprg-Bkprjd5wJwnbkdAIVKCvEocjKFtymOY0aOHxBJbBgWkr32x9ut2R8Y_3yyOGUcKlTvLbs_bu85Rg5bf49TkMctbckS0wxOQnsum0Gr5xXLdZN0_aEKyShSiCNdwNS0s5lluLxO4AMFTquzeE4OvcfXqvEJIjTRSZwf1qW9UN8lWAfX4_IKpumTv3UwCSDg%3D&amp;q_datetime_utc=2026-03-03T09%3A39%3A29&amp;ticket_price=2249&amp;quote_id=6940890929140370614&amp;utid_state=1&amp;channel=iphone&amp;price_without_closed_user_group=3009&amp;tm_place_name=Cebu&amp;deeplink_data=eyJmaWVsZHMiOnsic2lnbmF0dXJlIjoiYzc5NzY5YmVkNTczM2U2MzgyNzk4ZjIxZTVjYmI3ZTciLCJibG9ja19pZCI6IjE1MDU4ODQ1MDFfNDIyMzQwMjEwXzJfMF8wIn19&amp;utid=407f724f-f284-f92d-de86-553b82d3b073&amp;tm_stars=0&amp;client_id=skyscanner_app&amp;redirect_delay=1000&amp;price_policy=2&amp;pre_redirect_id=b5ec377d-f6ee-784f-22cf-21d324662025&amp;tm_city_code=CEBP&amp;max_price=2249&amp;guests=1&amp;request_id=b5ec377d-f6ee-784f-22cf-21d324662025&amp;tm_country_code=PH</t>
  </si>
  <si>
    <t>10.33342, 123.90887</t>
  </si>
  <si>
    <t>Cebu IT Park Stay Cozy Condo with Netflix, WiFi &amp; Pool View is located in Cebu City, just 2.1 miles from SM City Cebu and 2.6 miles from Fuente Osmena Circle. The air-conditioned accommodation is 1.8 miles from Ayala Center Cebu.</t>
  </si>
  <si>
    <t>Avida Towers Riala - T4 9F</t>
  </si>
  <si>
    <t>www.skyscanner.com.ph/hotel_deeplink/4.0/PH/en-US/PHP/h_bc/225126563/2026-03-05/2026-03-06/hotel/hotel/hotels?legacy_provider_id=13&amp;rooms=1&amp;closed_user_group=apps&amp;hb_data=bBxbwCb9Y8rNi3k9bwfF3ShnKiNuCILgSX_f0muJXIvEpQ9F2y4FwYlLaUJru-hshvhhnnZmpg2Vbant3KOdHgiQcte3wT0-EY_JGmYFA0DMvOB6t5mL-Oq8YUXSwBeZesj1_OXf52Pd9e38M4z5jLBJCXgGOMQ4qrr3O6HMT3w-f5jztdlbtCgxKBr7zF1LxjH_XhNqmFzAPhgFsFb2sKcL-W-SlJLzIhFaFqfspxbe6GkyBAm_uHE1u8DFKiNfgiR7QV1EC0DOIVBGHUfYz08sDY8BxsKjiQQK9nItNeraPjcvLEOH5EB78KDiyhyYJhbNgRlqo1OeyBuqW_Oyh1dK1tlYzVfwTGi9yCLbKzpOrDO8p4bMnWr5VdmrKGRl8ctNYEw-LlD_GEjmihKWtdYFbfHaUFUbbdb_RigjeDL4Ni0jQPc%3D&amp;q_datetime_utc=2026-03-05T14%3A48%3A42&amp;ticket_price=1376&amp;quote_id=7094306910821209304&amp;utid_state=1&amp;channel=iphone&amp;price_without_closed_user_group=1673&amp;tm_place_name=Cebu&amp;deeplink_data=eyJmaWVsZHMiOnsic2lnbmF0dXJlIjoiZDM4YjdmMWU5ZWZlY2UxNGY3ZDQxNTA0MDYyM2UyYmYiLCJibG9ja19pZCI6IjE1MDQ1NTAxMDFfNDIyMjAzNzQ2XzJfMF8wIn19&amp;utid=81c7320d-1098-1ab5-60af-9139877cb619&amp;tm_stars=0&amp;client_id=skyscanner_app&amp;price_policy=2&amp;pre_redirect_id=9c7ac59d-a172-ae4a-585b-989f185c8bf2&amp;tm_city_code=CEBP&amp;max_price=1376&amp;guests=1&amp;request_id=9c7ac59d-a172-ae4a-585b-989f185c8bf2&amp;tm_country_code=PH</t>
  </si>
  <si>
    <t>10.33307, 123.90863</t>
  </si>
  <si>
    <t>Avida Towers Riala - T4 9F is located in Cebu City, just 1.7 miles from Ayala Center Cebu and 2 miles from SM City Cebu. Free Wifi is featured throughout the property and private parking is available on site. Fuente Osmena Circle is 2.</t>
  </si>
  <si>
    <t>Avida Towers Riala - T4 2F</t>
  </si>
  <si>
    <t>www.skyscanner.com.ph/hotel_deeplink/4.0/PH/en-US/PHP/h_bc/225084779/2026-03-05/2026-03-06/hotel/hotel/hotels?legacy_provider_id=13&amp;rooms=1&amp;closed_user_group=apps&amp;hb_data=eqWtPtU4EMr26PSZpl1XhdMvxqApMU6cLo1-0EJBcij836P3Qo-mJ3uKqmzTfRmCFg8fKCvgucNZGAuFn4Bxyl1IGg-gJhYlBHQN6SnnHSRhLWCAtiO4vg5nSO-gSLLWzAah0P0wlYLONHnGCYUis0jihdUs6kJAZNpfXhoE0OBwBc70q39JTa-WAuxjDpTyC7kiJHtKJWM_Wv-mRpgfAI9SF1sPdc8uyK9eI5tSUph6fsn8W5NeACwdkAEJ00_AfkNzUT9ORjnmnhjtgBeK2tAyOOObpasTRnTWqW5CMn2jTFiR_9MMHsWrKdSMmYWqPFMtqxvxwP8sMjNjI6hLIJj_pSXxvapy3i9sWS2zK1JrHUMN0V9AyNSvHZLXYZqtLmfJXt3ft0bhj0bHgQ97CPxBYdmMVlnAOWunKGvCTVWbYYlu5zE%3D&amp;q_datetime_utc=2026-03-05T14%3A48%3A41&amp;ticket_price=1376&amp;quote_id=205252891609891926&amp;utid_state=1&amp;channel=iphone&amp;price_without_closed_user_group=1673&amp;tm_place_name=Cebu&amp;deeplink_data=eyJmaWVsZHMiOnsic2lnbmF0dXJlIjoiYWNjNTZiNTQ3YTViNmY3MTFlMGRkNzg2ODViZWRkMGYiLCJibG9ja19pZCI6IjE1MDQ1NDY4MDFfNDIyMjAzNDYxXzJfMF8wIn19&amp;utid=a92a6741-6660-af20-12ec-89d34641fec0&amp;tm_stars=0&amp;client_id=skyscanner_app&amp;price_policy=2&amp;pre_redirect_id=7206823e-829e-c5c4-1d1f-30e9b75a6ece&amp;tm_city_code=CEBP&amp;max_price=1376&amp;guests=1&amp;request_id=7206823e-829e-c5c4-1d1f-30e9b75a6ece&amp;tm_country_code=PH</t>
  </si>
  <si>
    <t>Avida Towers Riala - T4 2F is located in Cebu City, just 1.7 miles from Ayala Center Cebu and 2 miles from SM City Cebu. Complimentary Wifi is provided throughout the property and private parking is available on site. Fuente Osmena Circle is 2.</t>
  </si>
  <si>
    <t>Avida Towers Riala - 10F</t>
  </si>
  <si>
    <t>www.skyscanner.com.ph/hotel_deeplink/4.0/PH/en-US/PHP/h_bc/225272099/2026-03-03/2026-03-04/hotel/hotel/hotels?legacy_provider_id=13&amp;rooms=1&amp;closed_user_group=apps&amp;hb_data=RAsd0s9_UEIMVtjpEOIF_yHnOu3X6N7JFtdZRib3gX-2us8JZV_-2CDnydrHk1CivLSBRH6x1O1-euxJWKSJBPK-ErtkcosJ_evQg5xOZTihg0P_SDYtFeycYUy2H4F_YupGSigYGxxLqjHixJFMkWu7GYXFp8uy8KFYBDkHaZtY9A6hlnjjxL5q52ieGJjtlORfGQPe_oeyHJzAmpHnaZAE0RRdjS0VcFxorOLxokWGAt3VBP0nO1KjtbeNwwPmqPGGBZzZTmviCG2eas-a-3q9LKp3Mye7VK1KWFDhhjWtXfuzWcExYw1itPhnH0xSG9Aec5v9dCKYbBYxXsquyWmMAaU_oLUYxWjkY1PZp1tiqX5w8ej9o0ItSMnuI7g4RHv0YuSJ4z8VaPqVEAeDVk9bzp69sn7y4EBvxr4Q9D4yx4k%3D&amp;q_datetime_utc=2026-03-03T09%3A39%3A31&amp;ticket_price=1377&amp;quote_id=2148984087365486648&amp;utid_state=1&amp;channel=iphone&amp;price_without_closed_user_group=1674&amp;tm_place_name=Cebu&amp;deeplink_data=eyJmaWVsZHMiOnsic2lnbmF0dXJlIjoiNzEyNTg3MDEwMWYzMDc1ZTBkZWU1YjNkZDVjZDQwZDQiLCJibG9ja19pZCI6IjE1MDQ1NDIzMDFfNDIyMjAyOTA2XzJfMF8wIn19&amp;utid=ebb73f78-0289-b5f2-b23e-53a621d2bdd4&amp;tm_stars=0&amp;client_id=skyscanner_app&amp;redirect_delay=1000&amp;price_policy=2&amp;pre_redirect_id=674e8a5f-b2ec-372b-7d06-6e784ec4d705&amp;tm_city_code=CEBP&amp;max_price=1377&amp;guests=1&amp;request_id=674e8a5f-b2ec-372b-7d06-6e784ec4d705&amp;tm_country_code=PH</t>
  </si>
  <si>
    <t>10.33287, 123.90892</t>
  </si>
  <si>
    <t>Avida Towers Riala - 10F offers accommodations in Cebu City, 1.7 miles from Ayala Center Cebu and 2 miles from SM City Cebu. Free Wifi is offered throughout the property and private parking is available on site. Fort San Pedro is 3.</t>
  </si>
  <si>
    <t>Matthews Home Cebu-Casa Uno</t>
  </si>
  <si>
    <t>www.skyscanner.com.ph/hotel_deeplink/4.0/PH/en-US/PHP/h_bc/225140884/2026-03-05/2026-03-06/hotel/hotel/hotels?legacy_provider_id=13&amp;rooms=1&amp;closed_user_group=apps&amp;hb_data=RjGX2nM1aA7tb9wwWIiEH7M6129ETvddXR-0uaGnyDseKCI2Pwox0sPcGTLM3Tnna_vJN9vR9KEg0nodKVhrzIVgOkRCGXOi_uAYf_P9mzd6myOVt_seGMSbkNOhc3hsczRS2Iwk2ZIhO5EqA2MqQvaJzMKoEGBbUxAaLHnguBPP8sZ4z9l2ywtXBiTGvvkpaZoHrP9szLOPeikBDNlSlBXVfwHWkc2LYfISTCzoH6c-g-7z1mTViUdvM8H4Kkqp_UcQhl35kGO_J8IUrMqNsOfotynY0Z07DedeXl-PMjujMQpyS8XTB4GiFtmOFoWPyF7kv2UMLcuVj-Pz8vIcbYTLOjUEF13qqKpDgZIO7r5O7YTszgiEQvXb49qaGrlJdmXj_FYRUkySArn8Eh9OebaQ-vMyjkdgJKBxzJnxOVQZL_TBS2o%3D&amp;q_datetime_utc=2026-03-05T14%3A48%3A46&amp;ticket_price=12393&amp;quote_id=-1904554177609595111&amp;utid_state=1&amp;channel=iphone&amp;price_without_closed_user_group=15066&amp;tm_place_name=Cebu&amp;deeplink_data=eyJmaWVsZHMiOnsic2lnbmF0dXJlIjoiZjcxMzU3MmE1NWNhOWY3NTJhN2FkNGI0YTZlZWNiNGIiLCJibG9ja19pZCI6IjE1MDM5Njk1MDFfNDIyMTIxMjQ4XzE2XzFfMCJ9fQ%3D%3D&amp;utid=a0267274-1ca5-428f-f3fa-f613a225b3b5&amp;tm_stars=0&amp;client_id=skyscanner_app&amp;price_policy=2&amp;pre_redirect_id=86e54f11-9a6f-f039-22c8-f93a0ef792df&amp;tm_city_code=CEBP&amp;max_price=12393&amp;guests=1&amp;request_id=86e54f11-9a6f-f039-22c8-f93a0ef792df&amp;tm_country_code=PH</t>
  </si>
  <si>
    <t>10.32317, 123.9159</t>
  </si>
  <si>
    <t>Ruby, Casals Village, Kasambagan, Cebu City, Central Visayas, 6000, Philippines</t>
  </si>
  <si>
    <t>Matthews Home Cebu-Casa Uno is located in Cebu City, just 2.9 miles from Colon Street and 2.9 miles from Magellan's Cross. The property is around a 19-minute walk from Ayala Center Cebu, 1.3 miles from SM City Cebu, and 2.</t>
  </si>
  <si>
    <t>Evan's pad, Horizons 101 T1</t>
  </si>
  <si>
    <t>www.skyscanner.com.ph/hotel_deeplink/4.0/PH/en-US/PHP/h_bc/225208716/2026-03-03/2026-03-04/hotel/hotel/hotels?legacy_provider_id=13&amp;rooms=1&amp;closed_user_group=apps&amp;hb_data=snHcycwaOx9w59QI6UepjQJ6wW1ouTuCGFEHxBxaiM4F_EZdhNJ7e4G5L2HDOxTpgl0oZu7xlbox0aPl5UMNvxY2PJVpkdmn-VBtC-Z6cDd1Jb_D6hr-dohbwiB3Lznc8Aazr5_yi1nhZH_dbotyFHpBqyajBrltpiY8eLcHnJbEU4YkBtaREFgSaSMTL7FJFCv9cMrW_atQXIUyybIzsRSB4bojwzsTSN6Ynxx2d6GYP0zgwXjmE6pMORuq0Wz7S6fQKCHpR_3lerQgbqoK1nWa9Iv8W2X5MPoJNm_Ee1gtzqX4GIlm6gmXxkTshf5L1PxolmisL86LL0InDsVG1CGwCy_fCXU2cAIJg62Et_h-sjRWqO1b7yioorHNpBHk0GSWTnZtVx6UIJTlWMJVYYp5VbK_jAa8d4epGvvqnPhmhrE%3D&amp;q_datetime_utc=2026-03-03T09%3A39%3A33&amp;ticket_price=2570&amp;quote_id=807343090346541726&amp;utid_state=1&amp;channel=iphone&amp;price_without_closed_user_group=3125&amp;tm_place_name=Cebu&amp;deeplink_data=eyJmaWVsZHMiOnsic2lnbmF0dXJlIjoiN2IzNjFkMzEzMmQwMmY4NzYwMDU2Yzg5NDBkNGFkNDYiLCJibG9ja19pZCI6IjE1MDM0NjM3MDFfNDIyMDQyMDk3XzBfMF8wIn19&amp;utid=d48809ac-cc51-f7e7-e7b0-f0a7990cf91d&amp;tm_stars=0&amp;client_id=skyscanner_app&amp;redirect_delay=1000&amp;price_policy=2&amp;pre_redirect_id=7dc69090-5ce3-de08-a551-a5392ffd04d4&amp;tm_city_code=CEBP&amp;max_price=2570&amp;guests=1&amp;request_id=7dc69090-5ce3-de08-a551-a5392ffd04d4&amp;tm_country_code=PH</t>
  </si>
  <si>
    <t>10.31063, 123.89745</t>
  </si>
  <si>
    <t>Located within 1.5 miles of Colon Street and 1.6 miles of Magellan's Cross, Evan's pad, Horizons 101 T1 provides rooms in Cebu City. The property is around 1.7 miles from SM City Cebu, 1.7 miles from Fort San Pedro and 6.7 miles from Temple of Leah.</t>
  </si>
  <si>
    <t>Group Accommodation with Outdoor kitchen and Wide Parking</t>
  </si>
  <si>
    <t>www.skyscanner.com.ph/hotel_deeplink/4.0/PH/en-US/PHP/h_bc/225155412/2026-03-05/2026-03-06/hotel/hotel/hotels?legacy_provider_id=13&amp;rooms=1&amp;closed_user_group=apps&amp;hb_data=Adqm7vQ8NQ4P-n36lpQbKCQ1h_367S5sKnlL6cxW3OCERQS4melzP6KLa0CmruUilxW1R3FuKFPdhLoeCFLi7FfovTQ2olCu4Rfyx8L2j9XJj8hjC-Oesze8o9O1WbmBWO1vT6PLhScN-yc7t7-zBRdac2gHNsfW4jGb6n6wGWtswocBpPm7uH6t95i7ZPupELEAvVZ19KfYN6iCY6XF4EQgJbn_yLkEjMkAy48kMxuex_vqR0BpD7lU2PLuiCHiRIdOmrCwavxL4vHCQsqKTmz8Pi-N5gbqGXsATJmKzb5NikiXxQoueYD4gtKYvEfnf0GxiudCMFQz7p8_diklWxeetzogyFCGoSz8NT8XnTzWZUDkqJ8tYpVkhAyI40PwT11SfuSDgZ__LWXgDPYJg7FrgCTSI9x_USRAxhglVY6tj9X62Cg%3D&amp;q_datetime_utc=2026-03-05T14%3A48%3A46&amp;ticket_price=6885&amp;quote_id=-613018473936464076&amp;utid_state=1&amp;channel=iphone&amp;price_without_closed_user_group=8370&amp;tm_place_name=Cebu&amp;deeplink_data=eyJmaWVsZHMiOnsic2lnbmF0dXJlIjoiN2QzZjdhNzI1YjQxMGE2ZWUzYTg4Nzc3YWZkZmFhMWEiLCJibG9ja19pZCI6IjE1MDMzMjQwMDFfNDIyMDIyNTYwXzEyXzBfMCJ9fQ%3D%3D&amp;utid=8333ce62-ddd2-9bcb-adbd-6236abbfc52e&amp;tm_stars=0&amp;client_id=skyscanner_app&amp;price_policy=2&amp;pre_redirect_id=5cdda4a8-5596-2240-8295-ba9a493f4945&amp;tm_city_code=CEBP&amp;max_price=6885&amp;guests=1&amp;request_id=5cdda4a8-5596-2240-8295-ba9a493f4945&amp;tm_country_code=PH</t>
  </si>
  <si>
    <t>10.34103, 123.90478</t>
  </si>
  <si>
    <t>Oakridge Residences, 9th Street, Lower Panabang, Apas, Cebu City, Central Visayas, 6000, Philippines</t>
  </si>
  <si>
    <t>Group Accommodation with Outdoor kitchen and Wide Parking offers accommodations in Cebu City, 2.5 miles from Ayala Center Cebu and 2.8 miles from SM City Cebu. The property is around 3.</t>
  </si>
  <si>
    <t>Nica's Place</t>
  </si>
  <si>
    <t>www.skyscanner.com.ph/hotel_deeplink/4.0/PH/en-US/PHP/h_bc/225122523/2026-03-03/2026-03-04/hotel/hotel/hotels?legacy_provider_id=13&amp;rooms=1&amp;closed_user_group=apps&amp;hb_data=7yVLHlLKTWLwiEyBtNwS5i3h366qs27RXK6TmERTCgNofByI1z7kb1T5txa6i-IwyhpidC3xoVhNypYCb9WUJEcYEgXGgdldtpiD0zHUD02Y4jt_EwVYNKVLng_4KZPobzrMGdwISkL7NK0GPiT5I449mhpFoFGL9NBWDWbOgM6hsca7OelboMY4RqMq0y_oASTL9G81rsQRPcEWWPvnO-48T-KrIXcz41CqH8Xct-daoHoTS2ZW15Ti5YVcYnN41wGTNNdFBMAahTXF4BUMAc9WWWWUWOvEXkYdODD5bOTPQVxIo6nu6h0E2NWv_wLsUHmPhKpaifT_k3kcAp3PEy8yh-xrbvZit0Qg7zwcOJE_ZpoXuGBJ0y4hw3TZKslTd6A8ZiB50arV6DR5du7y4RZOF8NWNgEHakBKAQXnLSntfWg%3D&amp;q_datetime_utc=2026-03-03T09%3A39%3A34&amp;ticket_price=2550&amp;quote_id=-3077444352346931029&amp;utid_state=1&amp;channel=iphone&amp;price_without_closed_user_group=3100&amp;tm_place_name=Cebu&amp;deeplink_data=eyJmaWVsZHMiOnsic2lnbmF0dXJlIjoiYTA2MTIzNGNkNGUwOTQ5NWE5ZTUxZDEzOTFkNTdmMTYiLCJibG9ja19pZCI6IjE1MDMzMjI0MDFfNDIyMDIyNDE5XzVfMF8wIn19&amp;utid=cb18bbd4-daeb-70dc-0387-bb100e12c142&amp;tm_stars=0&amp;client_id=skyscanner_app&amp;redirect_delay=1000&amp;price_policy=2&amp;pre_redirect_id=ecc0d04b-a88d-2a18-f300-71a25d0d49f1&amp;tm_city_code=CEBP&amp;max_price=2550&amp;guests=1&amp;request_id=ecc0d04b-a88d-2a18-f300-71a25d0d49f1&amp;tm_country_code=PH</t>
  </si>
  <si>
    <t>10.31071, 123.89731</t>
  </si>
  <si>
    <t>Nica's Place provides rooms in Cebu City near Cebu Heritage Monument and Yap Sandiego Ancestral House. Free Wifi is provided throughout the property, and private parking is available on site. Colon Street is 1.5 miles away, and Magellan's Cross is 1.</t>
  </si>
  <si>
    <t>Parthenon Residence</t>
  </si>
  <si>
    <t>www.skyscanner.com.ph/hotel_deeplink/4.0/PH/en-US/PHP/h_bc/225103927/2026-03-03/2026-03-04/hotel/hotel/hotels?legacy_provider_id=13&amp;rooms=1&amp;closed_user_group=apps&amp;hb_data=Bp25IXL5bEkUX6cWVu7CA_pFYMNyW0oNdiJcBH1nLW93no30LtuaY3QLFREGZ9-7YJAp7T3BV9WZxQ0RT1HhRqno7hQ0UNdGAYcrx6xhIT2BG_TexGpaol4w2kdJohdn2vHRm3ijYGQoy_kq_DaF-MYs-6tYPbxeKRfuxLp5z7-boRdiTiYt3OoeRCgsaU2E1d5eTN9v_VYZATM0_hNG1B4ZUnr8paKGj7JbF3RnbVsIxs9aPcPwJF2HjKEdkLhpKgsbbsQkFoX_vrjnXT9NhgId_OsxOch2Q0eh5NBKt3DeWBNcCbAk2S3qkH87CWyzBzWXFXvCSwRJ1JdnhUQ3YYc1c5IgjeLc-GMFDwSNc9Yc85pim-alSdV7jq8lIT4e661Dahm-VlVjXFrJqBs6qkhAXhZyn4YSca_8xEMJsFOLqSc%3D&amp;q_datetime_utc=2026-03-03T09%3A39%3A36&amp;ticket_price=1074&amp;quote_id=7568958701938489968&amp;utid_state=1&amp;channel=iphone&amp;price_without_closed_user_group=1437&amp;tm_place_name=Cebu&amp;deeplink_data=eyJmaWVsZHMiOnsic2lnbmF0dXJlIjoiNmMzZjE0ODE3YmRhMzdiOTMyZjcwYTQxM2Q2NDZjYTAiLCJibG9ja19pZCI6IjE1MDE5NTkwMDFfNDIxODgwNzE0XzJfMF8wIn19&amp;utid=ca7f1ab5-d44e-a686-539b-fa181fd07793&amp;tm_stars=0&amp;client_id=skyscanner_app&amp;redirect_delay=1000&amp;price_policy=2&amp;pre_redirect_id=1ddf78ac-2db8-d0fc-5500-a80d37029ae6&amp;tm_city_code=CEBP&amp;max_price=1074&amp;guests=1&amp;request_id=1ddf78ac-2db8-d0fc-5500-a80d37029ae6&amp;tm_country_code=PH</t>
  </si>
  <si>
    <t>10.37506, 123.85258</t>
  </si>
  <si>
    <t>Cebu-Balamban Transcentral Highway, Tugop, Babag, Cebu City, Central Visayas, 6000, Philippines</t>
  </si>
  <si>
    <t>Parthenon Residence is located in Cebu City, just 8.7 miles from Ayala Center Cebu and 9 miles from SM City Cebu. The property is around 9.1 miles from Fuente Osmena Circle, 10 miles from Colon Street, and 10 miles from Fort San Pedro.</t>
  </si>
  <si>
    <t>www.skyscanner.com.ph/hotel_deeplink/4.0/PH/en-US/PHP/h_bc/222475636/2026-03-05/2026-03-06/hotel/hotel/hotels?legacy_provider_id=13&amp;rooms=1&amp;closed_user_group=apps&amp;hb_data=5ypvbN1DmYxf251iTnfESvDej0XvM4kX4-0zDEiCAMPQGk2WS1OqhXF_CEixOvGn-tQyRnObrB1QykIRGOTogJUwo_nembpEhCBFRO88TbCQ8JDY1akehAOUjlobD0sphV9_82SO0z2juMWzqR4uUqRjRptOwSz6ORSI3xVLnn7kf4bL451ecYUCnmwA06wMbulmPLXCVtJqzSSUTAoh0YV3n46BYdR1_NfBeGtB0aXwqk1t2onXxwZPJAZGGZ_YrLKOmrdSCW2CS6rJXKIxKhQA6_s2HtZJJGp--QTGrWMhAHMzB7FFMHeG4sKOMd-V9x_HXA9pfGWSQStBh1HjHV5jcnadqdXsu2EJbEPpsZ9UoEXrK7xLLNXri6EnpREv8-ZOJxh7yuN6LTW-pcAV4H34cjv4MyAgh44ePrNFL8-B7kUPNZ8%3D&amp;q_datetime_utc=2026-03-05T14%3A48%3A55&amp;ticket_price=2478&amp;quote_id=6273223625231704262&amp;utid_state=1&amp;channel=iphone&amp;price_without_closed_user_group=3012&amp;tm_place_name=Pagamikan&amp;deeplink_data=eyJmaWVsZHMiOnsic2lnbmF0dXJlIjoiNjA1YzMxZjY1YjkzYjQ2NjA3MjQxZWZjNDA3ZGU3YzciLCJibG9ja19pZCI6IjEzMDkyMzczMDFfNDAzNzE0NTU4XzFfMF8wIn19&amp;utid=6f20b82c-ed2b-8b2b-1cec-8d2e4c67f90b&amp;tm_stars=0&amp;client_id=skyscanner_app&amp;price_policy=2&amp;pre_redirect_id=4dcfb758-e3f5-a0cb-f04d-835c01976576&amp;tm_city_code&amp;max_price=2478&amp;guests=1&amp;request_id=4dcfb758-e3f5-a0cb-f04d-835c01976576&amp;tm_country_code=PH</t>
  </si>
  <si>
    <t>7.13645, 125.66055</t>
  </si>
  <si>
    <t>Avenir</t>
  </si>
  <si>
    <t>www.skyscanner.com.ph/hotel_deeplink/4.0/PH/en-US/PHP/h_bc/225014754/2026-03-05/2026-03-06/hotel/hotel/hotels?legacy_provider_id=13&amp;rooms=1&amp;closed_user_group=apps&amp;hb_data=6YrXF2nxPGAVI2bXgZ0Ftdao3h_3d0J8STh8IzWu-EwR5uzCKSssgpgWMHlj5-CtB496NLv9kwvbrvGGrhBvYWroDhjmy4Yt-UHm11tpmH7ZhRVaJq1gkHu9n4s8PmY6whMAAMq9a9xzjAbroqfpuOPwyIi5bh-ZatfattKxq3SznZMQrssyQ3UijwU4lPhHLuM7R0vRpbYF2ormVZ2FX4ifsz4FPLN5Y0jLevMTV80RGdekJ_qqXcF2CyB9KjpjADyaFPxGATC8Z0XJGqrGwOgbsmnn66bDA6Jwdir93bCa1S7NA-b0-4uf4I7AEC0mu4RWW8aXHcI3-Es74_x6Z-6R8zneWQudF6DCOY5xI5B07llIvV4YuJuUqRIPg6bq72R5yya8F7iyC1oGK2-sJ-elagvhsT0wruVGmbe84jUnHMHwYog%3D&amp;q_datetime_utc=2026-03-05T14%3A48%3A54&amp;ticket_price=2946&amp;quote_id=-4071547287622861437&amp;utid_state=1&amp;channel=iphone&amp;price_without_closed_user_group=3581&amp;tm_place_name=Cebu&amp;deeplink_data=eyJmaWVsZHMiOnsic2lnbmF0dXJlIjoiZDRhYzJiOGU1OTViYmRmZDEyNzBmZmY2NjYxODNiOTIiLCJibG9ja19pZCI6IjE1MDExODY5MDFfNDIxNzkzNDkwXzFfMF8wIn19&amp;utid=9ac9ee7a-fc91-4142-3917-5b445b806fd8&amp;tm_stars=0&amp;client_id=skyscanner_app&amp;price_policy=2&amp;pre_redirect_id=013e2db6-b802-0fd2-c509-965f207abc07&amp;tm_city_code=CEBP&amp;max_price=2946&amp;guests=1&amp;request_id=013e2db6-b802-0fd2-c509-965f207abc07&amp;tm_country_code=PH</t>
  </si>
  <si>
    <t>10.32508, 123.90667</t>
  </si>
  <si>
    <t>Golden Gate Therapy Center, Waterfront Drive, Luz, Cebu City, Central Visayas, 6000, Philippines</t>
  </si>
  <si>
    <t>Avenir offers accommodations in Cebu City, 1.7 miles from Fuente Osmena Circle and 2.4 miles from Colon Street. A 14-minute walk from Ayala Center Cebu and 1.6 miles from SM City Cebu, the property provides a garden and a bar.</t>
  </si>
  <si>
    <t>www.skyscanner.com.ph/hotel_deeplink/4.0/PH/en-US/PHP/h_ct/130399099/2026-03-03/2026-03-04/hotel/hotel/hotels?legacy_provider_id=31&amp;rooms=1&amp;closed_user_group=general&amp;hb_data=35dMscarjecM4INYBdyFwesg6YVXlw5RIcKbNjhyMBV6PJ6KhbKJTV3gkbvVrSonwqfXjciDlMw399mqxHQw0H5U3L37B24Dd4ezT2QF4WaegHpgfVXcQH9SjO2eYk-yDWH2129yNTx1tS4wrYzXu8wbung61-nGuFvUqX_w-L1EWjKL_UsfcYOTfn0b1EyVK_uDRTupW09NKZPc95jO3atDUTcI-JpOjJr75nGGnyr7VnNkexOieyHBMzXTyPoOCzU1FxibEc3B3mKiE80kIGFGJWsofFgZutNttctymsTyjoLO1PUPuQaRpMCXX9DYv88lIrfpNKGzgVhR8AVPZZZxLE1RA9eHWQsAREI3l4hZyUu44KSZ4fxyS8CdmZJsU_4ZuIurgQqO8at4X4LryZroaX8IIGL_D5M9Pu7QtQ%3D%3D&amp;q_datetime_utc=2026-03-03T09%3A39%3A39&amp;ticket_price=2919&amp;quote_id=-4417429884720709886&amp;utid_state=1&amp;channel=iphone&amp;price_without_closed_user_group=7153&amp;tm_place_name=Cebu&amp;deeplink_data=eyJmaWVsZHMiOnsic2lnbmF0dXJlIjoiNWQxNjRkNTAxYzg3MzNmYjVlODE2N2U1NTAwODhlZTMifSwidXJsIjoiaHR0cHM6Ly9waC50cmlwLmNvbS9ob3RlbHMvcmVkaXJlY3Q%2FaG90ZWxpZD0xMjg0MzI3JmNpdHk9MzU4MzEmQWxsaWFuY2VpZD0xMjYwNyZzaWQ9ODg4ODMyJmNoZWNraW49MjAyNi0wMy0wMyZjaGVja291dD0yMDI2LTAzLTA0JnNob3BwaW5naWQ9NzRhYmJmOWVlMTJiNDRmOGI5MjhmMTM3NWYwM2MyZTQmYWR1bHQ9MSZjaGlsZHJlbj0wJmFnZXM9Jmxhbmd1YWdlPWVucGgmbG9jYWxlPWVuX1BIJnJvb21pZD0xNDI5MzYyNTAwJnN3aWQ9MCZwYXk9UFAmZmd0PTEmY3JuPTEmY3Vycj1QSFAmd2twPTEmc3RhbmQ9SDRzSUFBQUFBQUFBX3dENkFBWF9DbDhLQWhnQkVnUUlBUkFBR2xNSXhLN0pxUVVTQVRJWUFEREJFampIZFpnQjU3Rk9xQUVBdUFFQ3dBRUMwUUdhbVptWm1XaWpRT0VCaGV0UnVCN09wa0RvQWVYQy1nS0lBaUNKQkFBQUFBQUFBQUFBb0FRQW9RVUFBQUFBQUFBQUFCb2dOelJoWW1KbU9XVmxNVEppTkRSbU9HSTVNamhtTVRNM05XWXdNMk15WlRRZ0JDakgxSnJOQmtnQlVnWTBObU0yTXpoYUhBb0RTVVJTRVhuOW1NTEN5am9fR2dOUVNGQWg4ZlJLV1lZNHZqOWlCV1Z1WDFCSWFMb1VjQUY0QUlvQkIwZ0JlQURJQVFHcUFRRHlBU0kzTkdGaVltWTVaV1V4TW1JME5HWTRZamt5T0dZeE16YzFaakF6WXpKbE5GOHdrZ0lCTkpvQ0FBQUFBUF9fQVFBQV9fODNDaUd1LWdBQUFBIn0%3D&amp;utid=74093338-d601-f388-a717-4d57a78c62f3&amp;tm_stars=3&amp;client_id=skyscanner_app&amp;redirect_delay=1000&amp;price_policy=2&amp;pre_redirect_id=09197c14-0a2d-a9e6-3bd8-53a4943d9258&amp;tm_city_code=CEBP&amp;max_price=5220&amp;guests=1&amp;request_id=09197c14-0a2d-a9e6-3bd8-53a4943d9258&amp;tm_country_code=PH</t>
  </si>
  <si>
    <t>www.skyscanner.com.ph/hotel_deeplink/4.0/PH/en-US/PHP/h_bc/212595533/2026-03-03/2026-03-04/hotel/hotel/hotels?legacy_provider_id=13&amp;rooms=1&amp;closed_user_group=general&amp;hb_data=Gk4OvD5HgVqhxlKovNVI2vFxG7uEt-FLUK4WhkPNP_2cLZpJyJKEsTwG5ZsVNV3JzGqZU5T-fG-4XShehCXQf-QqYVy6Zy7JU5FBK4JFoW9fLNXI_osG0LLJ-4L42eRwmHbM_pF3rm6pyWeOdGLoX7mq-BRUseYdMVQO2XduUqU17z9PlcPdwdM3q4JAfePwcfGtRLDpZVSO9PNhTWic5nvot_X9FjXPtP5zWHig9hryfQvHBtDF46PEbqI3YcYfZF2JhLpuwy3SyS183DxDGz1mkLVmsYKUGriNgmN4v-sIXuU4GN82POHlaSybMLLiHXQfLW9vu6y7ZpcCDIHSiLGE9eCm2Kj2g3zHif1v5LFm9j-XqQqu2hTFvdjtq8ahNMlxeaZ82eoSYmgTPDHliiuj-A1o4GAzaPSdZo_uZTBoWEOaxw%3D%3D&amp;q_datetime_utc=2026-03-03T09%3A39%3A40&amp;ticket_price=2298&amp;quote_id=-276656828683814493&amp;utid_state=1&amp;channel=iphone&amp;price_without_closed_user_group=9772&amp;tm_place_name=Cebu&amp;deeplink_data=eyJmaWVsZHMiOnsic2lnbmF0dXJlIjoiOTU5MzdlNzUyNTU3MDg5M2FjMWMwZGVlNWJkNmM0MTciLCJibG9ja19pZCI6InYxX0NnRXRFTXdDR2lnS0hUSXdNall0TURNdE1ETlVNREE2TURBNk1EQXVNREF3S3pBM09qQXdFQUVZM3dFb0FUZ0JJZ0lJQVE9PV9DaVVJcHVQaThRTVFBaURpdUFFb3ZzTFVGVEFDU2cwek5qVkVNVEF3VUY4eE1EQlFVSmdGRWdJSUFSb0dHQUVvQWpBQklnUUlBaGdDIn19&amp;utid=59b185e5-db2c-3400-b1cc-28cdb5b9503d&amp;tm_stars=3&amp;client_id=skyscanner_app&amp;redirect_delay=1000&amp;price_policy=2&amp;pre_redirect_id=99bc6024-5bcd-72ec-1f15-154d37e8940b&amp;tm_city_code=CEBP&amp;max_price=5396&amp;guests=1&amp;request_id=99bc6024-5bcd-72ec-1f15-154d37e8940b&amp;tm_country_code=PH</t>
  </si>
  <si>
    <t>www.skyscanner.com.ph/hotel_deeplink/4.0/PH/en-US/PHP/h_h1/71783459/2026-03-05/2026-03-06/hotel/hotel/hotels?legacy_provider_id=927111&amp;rooms=1&amp;closed_user_group=mobile&amp;hb_data=o1xSUDdM46s6droGcMOndkKKeldocXZyhxvTOoIa4cN1ljLW1XHsCzo-20mQ0MGwTRXI14rcUE92aBPe8LaHi3ACRl6Ad985v5EUBgeiuPKhUFZm0ToBLuWuMtd6iVOrXWzkopmwZKjdUCSJGRKt6J9ooPDfQsFQXAB4wk3-sAoJQNePXjL5cOO1H0mZWOflsbGjq-shA45SCfsdMSCZ8J4FY0fpVChq2BYnvSMyHgiil9SZ_BXzaYT1uM2a8OJrMQfoVjygm5DDZn1W-Sk7OL1ceUk%3D&amp;q_datetime_utc=2026-03-05T14%3A48%3A56&amp;ticket_price=7780&amp;quote_id=6534920498698127112&amp;utid_state=1&amp;channel=iphone&amp;price_without_closed_user_group=15582&amp;tm_place_name=Cebu&amp;deeplink_data=eyJmaWVsZHMiOnsic2lnbmF0dXJlIjoiNTBhOWRiYzU0NWM1MGU0MGViYTlhZTNkMThkZDRlZTkifSwidXJsIjoiaHR0cHM6Ly9waC5ob3RlbHMuY29tL0hvdGVsLVNlYXJjaD90cGlkPTMyMTQmbXBlPTE3NzI3MjAyMjYmZW5kRGF0ZT0yMDI2LTAzLTA2JmFkdWx0cz0xJmxvY2FsZT1lbl9QSCZjaGlkPWVkNzU4NTk5LTRjNzUtNDdiYi04NWUwLWY2MzU2NDM3NDM0YSZlYXBpZD00NCZtY3RjPTMmc3RhcnREYXRlPTIwMjYtMDMtMDUmbXBkPVBIUCZtcG49MzE0MjU3MjgzJmN1cnJlbmN5PVBIUCZyYXRlcGxhbmlkPTM5MjY0NzA2OSZtcG09MjQmbXBwPTEmbXBvPUVDJnNlbGVjdGVkPTM5MzYzNDkmbXBiPTg3OS43NSZtcHE9NjkwMC4wMCZtcGE9NjkwMC4wMCJ9&amp;utid=81e5b599-1448-0b8e-1f98-c3af7f3aeb2f&amp;tm_stars=5&amp;client_id=skyscanner_app&amp;price_policy=2&amp;pre_redirect_id=f186ab71-8270-0575-abac-db1ba26910d8&amp;tm_city_code=CEBP&amp;max_price=13079&amp;guests=1&amp;request_id=f186ab71-8270-0575-abac-db1ba26910d8&amp;tm_country_code=PH</t>
  </si>
  <si>
    <t>www.skyscanner.com.ph/hotel_deeplink/4.0/PH/en-US/PHP/h_xp/223212952/2026-03-03/2026-03-04/hotel/hotel/hotels?legacy_provider_id=1&amp;rooms=1&amp;closed_user_group=mobile&amp;hb_data=-CaOUp__N6mSnX3Pi4rpzYluHg3IuwANGVcftnsXdOb8GKJbtpSbixnLJScK9cg5hEFZAW16hj0b6Hzolx9ov6__3joB40iuepFLe8D52Fyw70xpmCMYuMHCanp40uBLnmS6SMXj4cL2rOEbCmQhoMbEZM9WkGVDDCWfTkZVRXwysDd_jSdNNHoEsup8JRN0l6GAdaTuhmrYDmOM15X-mgpLhTR6GKMNe_e0xr3z2ed2fVoVHvz4DCpJHeLIhl7U3VNBTKqQkHZsK7GOLHcnWUR3ZKU%3D&amp;q_datetime_utc=2026-03-03T09%3A39%3A40&amp;ticket_price=2701&amp;quote_id=-68439349484868950&amp;utid_state=1&amp;channel=iphone&amp;price_without_closed_user_group=3001&amp;tm_place_name=Cebu&amp;deeplink_data=eyJmaWVsZHMiOnsic2lnbmF0dXJlIjoiNmZjNTAzZjdiNDUzZTM0YzZiYzY4YWJmYTA5MWM1M2UifSwidXJsIjoiaHR0cHM6Ly93d3cuZXhwZWRpYS5jb20ucGgvSG90ZWwtU2VhcmNoP21wZD1HQlAmdHBpZD02OCZtcGU9MTc3MjUzMDExMCZlbmREYXRlPTIwMjYtMDMtMDQmYWR1bHRzPTEmbXBuPTMyNjU1Njg5OCZtcG09MjQmbXBwPTEmbG9jYWxlPWVuX1VTJm1wbz1FQyZjaGlkPWM5MGU2M2FmLWRkZWYtNDY1MS05MDBhLWY1ZWIzNTFmNjVkMCZtcHE9MzEuMDEmZWFwaWQ9NDYyMzAmbWN0Yz0zJmN1cnJlbmN5PUdCUCZyYXRlcGxhbmlkPTQwMTY3OTczNCZzZWxlY3RlZD0xMTM5MDAwNjUmc3RhcnREYXRlPTIwMjYtMDMtMDMmbXBiPTYuNDEmbXBhPTI4LjE5In0%3D&amp;utid=6d336455-f8c1-033d-6bf1-9cbb2bb7dd4e&amp;tm_stars=3&amp;client_id=skyscanner_app&amp;redirect_delay=1000&amp;price_policy=2&amp;pre_redirect_id=9d4a9ea3-1b68-358a-fb9d-03823ad5a399&amp;tm_city_code=CEBP&amp;max_price=3691&amp;guests=1&amp;request_id=9d4a9ea3-1b68-358a-fb9d-03823ad5a399&amp;tm_country_code=PH</t>
  </si>
  <si>
    <t>www.skyscanner.com.ph/hotel_deeplink/4.0/PH/en-US/PHP/h_fd/212344103/2026-03-03/2026-03-04/hotel/hotel/hotels?legacy_provider_id=927050&amp;rooms=1&amp;closed_user_group=mobile&amp;hb_data=vtVxhapKYETBzmJmiYkOxLFJdFH5rAT59HPrz4KYuEcRbAYPMjnowxM5j-GmlCsc4QtUA0MG0hGwWVK1VT13qjfDWjtYxpRlEBSDYF7cVMWj1eA3hdMKc3nVjmOj1KxaCEOPBIxIw6t_DFNrOVB6dCudHf7TRLXiT2F8-IrTniyZ44Piqewec2-gH7knM3WXFukZCiz0jzMOEnNTar2T2D-UqIyArQh5TFpj_9V5ZzFpSy3fEDMW1J3lcvhM6STJC6xdLSDTO0kzUoA9xTdTXruSvp7VnQJpxDkp4nt40HfyKeesDNtY1sPmUDY0aE89Y9cGdo88qK8AKpr-mz4hX4n3NikaRAQ8Pxg3kD_Zy2SFxPLjWQk0MVHSz26TsSDKCTtlgLhkTw0Pz4KfshjZrnIDxIAVB5VMJi29f2WWqKhPrQ%3D%3D&amp;q_datetime_utc=2026-03-03T09%3A39%3A40&amp;ticket_price=4885&amp;quote_id=954009796898709378&amp;utid_state=1&amp;channel=iphone&amp;price_without_closed_user_group=5401&amp;tm_place_name=Cebu&amp;deeplink_data=eyJmaWVsZHMiOnsic2lnbmF0dXJlIjoiNTM0YzkwNjk1ZjkwYWZjYzg2MWQ3MzQ0YzljYzk5ZWIifSwidXJsIjoiaHR0cHM6Ly9kZWFscy52aW8uY29tP3NpZz0yNTkxMDNhNDVlOGNmOWQyODcyM2NjN2U2ZDBhYjdmZDZiZTA1MWNkZTc5ODgxNDVjMzUyNGM1OThkN2YyZDMzMzkzODM5MzEzODMwMzkzODM0JnNpZy1pc3M9bWV0YSZ0dXJsPWh0dHBzJTNBJTJGJTJGdmlvLmNvbSUyRkhvdGVsJTJGU2VhcmNoJTNGY2hlY2tJbiUzRDIwMjYtMDMtMDMlMjZjaGVja091dCUzRDIwMjYtMDMtMDQlMjZjdXJyZW5jeSUzRFBIUCUyNmVwdiUzRE1TNHklMjZlc2QlM0QwZFRfaXhaWGtpUDVVNDNNN1VOYkM5T0VGRi00ZWpvQlh0MUlOV3pFY3Q5UmZzTGhBV3VLNGdiNzRNSlJ4RG9Mc29pVW1CajZMUUN0Ni1Pam1pczhiYnR3QjRkVl9GaUgxSXdybnJiVFRtSUZXdy1Ub253c2NsYyUyNTNEJTI2Zm9yY2VDdXJyZW5jeUNoYW5nZSUzRDElMjZmb3JjZUxhbmd1YWdlQ2hhbmdlJTNEMSUyNmhvdGVsSWQlM0QyMTQxNjQ1OSUyNmxhYmVsJTNEc3JjJTI1M0Rza3lzY2FubmVyJTI1MjZ1Y291bnRyeSUyNTNEUEglMjUyNnVkZXZpY2UlMjUzRG1vYmlsZSUyNTI2aG90ZWwlMjUzRDIxNDE2NDU5JTI1MjZkYXklMjUzRDMlMjUyNm1vbnRoJTI1M0QwMyUyNTI2eWVhciUyNTNEMjAyNiUyNTI2bG9zJTI1M0QxJTI1MjZvZmZlcmlkJTI1M0RvNkwyYW5MTHlIVlUlMjUyNnByaWNlJTI1M0Q0ODg1LjI0JTI1MjZjdXJyZW5jeSUyNTNEUEhQJTI1MjZ1c2VybGFuZyUyNTNEZW4lMjUyNl90aCUyNTNEMDU5N2VkZGZjYzRjZThmYTdjNTRjYjJjNzM3MjdjMzBkZGQwZTc2OTgxOWZkMjA4JTI1MjZkdHMlMjUzRDE3NzI1MzA0ODYlMjUyNm9sdXQlMjUzRDE3NzI1MzA0ODQlMjUyNmNhblBheUxhdGVyJTI1M0RmYWxzZSUyNTI2cmVxdWVzdFVzZXJHcm91cCUyNTNEJTI1MjZvZmZlclVzZXJHcm91cCUyNTNEcHVibGljJTI2bGFuZyUzRGVuJTI2b3RpJTNEaDJxVV8taXREbEUlMjZwcmVmZXJyZWRSYXRlJTNENDg4NS4yNCUyNnByb2ZpbGUlM0RyMmQybTcza244JTI2cm9vbXMlM0QxJTI2dXNlckNvdW50cnklM0RQSCUyNnV0bV9jYW1wYWlnbiUzRHNreXNjYW5uZXIlMjZ1dG1fbWVkaXVtJTNEY3BjJTI2dXRtX3NvdXJjZSUzRHNreXNjYW5uZXIifQ%3D%3D&amp;utid=79368564-1a43-665a-d213-3f29ed15932e&amp;tm_stars=4&amp;client_id=skyscanner_app&amp;redirect_delay=1000&amp;price_policy=2&amp;pre_redirect_id=bb250199-02aa-a9f9-bf42-4fd60d8fbbf4&amp;tm_city_code=CEBP&amp;max_price=10685&amp;guests=1&amp;request_id=bb250199-02aa-a9f9-bf42-4fd60d8fbbf4&amp;tm_country_code=PH</t>
  </si>
  <si>
    <t>www.skyscanner.com.ph/hotel_deeplink/4.0/PH/en-US/PHP/h_xp/200512810/2026-03-03/2026-03-04/hotel/hotel/hotels?legacy_provider_id=1&amp;rooms=1&amp;closed_user_group=mobile&amp;hb_data=v-NLMtT-mEc8rbzFAi5iJLi_DNXNEOCyWJ0fpxNzwPGgBXJx-tCMc9jJLtYoOpuRnTFRBa5iPIr0o-kX730u0Tg7YJIypx8JVNrbSzLaMY_hZU8mpgOHConm1gGXSR639IGwrpRKUgVOFrXoWLBtxWHNTGqJJZraHV173cq_cBBCTQ2ol5Bkjc0QuS-o9H5lbLyqIVtONpu82W4CcHdi8BTdT8I-cQ_Ez5E6Qohr2mlKpWKejlxd5K916IB5M3bW2x0arIGlXg4alztXrJ3kte8uYsk%3D&amp;q_datetime_utc=2026-03-03T09%3A40%3A42&amp;ticket_price=2589&amp;quote_id=6654799220078472325&amp;utid_state=1&amp;channel=iphone&amp;price_without_closed_user_group=2875&amp;tm_place_name=Cebu&amp;deeplink_data=eyJmaWVsZHMiOnsic2lnbmF0dXJlIjoiOWE5NjI3ZDQwNDRjNWY1Zjc1MjZmMWZkMTY5MGMzNTcifSwidXJsIjoiaHR0cHM6Ly93d3cuZXhwZWRpYS5jb20ucGgvSG90ZWwtU2VhcmNoP3RwaWQ9NjgmbXBlPTE3NzI1Mjc4OTMmZW5kRGF0ZT0yMDI2LTAzLTA0JmFkdWx0cz0xJmxvY2FsZT1lbl9VUyZjaGlkPTRiZjZlMGYxLWNlMTItNGNmNC04OGExLTI5Nzk5NGEzNTdjNSZlYXBpZD00NjIzMCZtY3RjPTMmc3RhcnREYXRlPTIwMjYtMDMtMDMmbXBkPUdCUCZtcG49MjE5OTEwNDcyJmN1cnJlbmN5PUdCUCZyYXRlcGxhbmlkPTI4NjExMzA0NiZtcG09MjQmbXBwPTEmbXBvPUVDJnNlbGVjdGVkPTI0MDQzNDg3Jm1wYj01LjAwJm1wcT0yOS41NyZtcGE9MjguMTYifQ%3D%3D&amp;utid=1eb881a2-7627-9b3f-96e5-16d13f4f0161&amp;tm_stars=4&amp;client_id=skyscanner_app&amp;redirect_delay=1000&amp;price_policy=2&amp;pre_redirect_id=69402ed2-0cc9-8ef4-398c-409b1a89cbd5&amp;tm_city_code=CEBP&amp;max_price=3010&amp;guests=1&amp;request_id=69402ed2-0cc9-8ef4-398c-409b1a89cbd5&amp;tm_country_code=PH</t>
  </si>
  <si>
    <t>www.skyscanner.com.ph/hotel_deeplink/4.0/PH/en-US/PHP/h_xp/46968116/2026-03-05/2026-03-06/hotel/hotel/hotels?legacy_provider_id=1&amp;rooms=1&amp;closed_user_group=mobile&amp;hb_data=5NlmxyZhLj59OuDPZBCzkNOD1BnXoyPzds2gi7i5yH2ppbx8ZRq0s2YIPvECn4fxh_LqsnsuYkNhnITwHXtKeMZDIlFiirvNn_kK85JLrqDfYFHp8dNfvAFAOuc65aSHpinXdJjpfcxFjjcySakH0RCvtMJ3PnbcOLc5BTNn7WVQeH35o_h6fbm8_rLukuVxAHoFPX2_RIWuBIx0JT2Y2taBL3rApw8bhSlvq6lv5qbcEbfTr3h41kGODjJnvyjX5W6z6FhpSX8WE-XdSOW8_QaN6do%3D&amp;q_datetime_utc=2026-03-05T14%3A48%3A58&amp;ticket_price=5054&amp;quote_id=-230873272174735090&amp;utid_state=1&amp;channel=iphone&amp;price_without_closed_user_group=5615&amp;tm_place_name=Cebu&amp;deeplink_data=eyJmaWVsZHMiOnsic2lnbmF0dXJlIjoiZjkyM2M5ZDc3ZWQxMDg3NWQzYTRiMWFkOGMwM2UzMDcifSwidXJsIjoiaHR0cHM6Ly93d3cuZXhwZWRpYS5jb20ucGgvSG90ZWwtU2VhcmNoP3RwaWQ9NjgmbXBlPTE3NzI3MjE2NjgmZW5kRGF0ZT0yMDI2LTAzLTA2JmFkdWx0cz0xJmxvY2FsZT1lbl9VUyZjaGlkPTc1MmJkNGEzLTdjZGYtNGExZS04ZTkxLTBlOTU3NjQzYjg1NCZlYXBpZD00NjIzMCZtY3RjPTMmc3RhcnREYXRlPTIwMjYtMDMtMDUmbXBkPUdCUCZtcG49MjkyNjA5JmN1cnJlbmN5PUdCUCZyYXRlcGxhbmlkPTIwMTA3MTY2NiZtcG09MjQmbXBwPTEmbXBvPUVDJnNlbGVjdGVkPTE0NTUwMTcmbXBiPTYuOTQmbXBxPTU3Ljg1Jm1wYT01Ny44NSJ9&amp;utid=1b511a7e-30cf-327a-77dd-c06b7d2b0f98&amp;tm_stars=5&amp;client_id=skyscanner_app&amp;price_policy=2&amp;pre_redirect_id=24249a84-cb60-7f60-4b42-447c39e06ef6&amp;tm_city_code=CEBP&amp;max_price=10275&amp;guests=1&amp;request_id=24249a84-cb60-7f60-4b42-447c39e06ef6&amp;tm_country_code=PH</t>
  </si>
  <si>
    <t>www.skyscanner.com.ph/hotel_deeplink/4.0/PH/en-US/PHP/h_ad/154663274/2026-03-05/2026-03-06/hotel/hotel/hotels?legacy_provider_id=22&amp;rooms=1&amp;closed_user_group=general&amp;hb_data=Dnfa-ruqX6quMqd3h5gOBhMYvXz_8AyfS7b6Ir9Tzc-xkPIkCngNnag90oP5IPq-eh64Iz4SbGrlfylA-bP_cMipHsACfKaFC3Ha9VEu0FAPagmeLR2qxvQIRnajcGbnBrzxOvc5B3zAA6I6fq6W_zwhulSEYPGX7N2p41gUngA_rpTdqj70N2jzqofx62fP3DfPTKlRFGHgOP5zzFw4NDjSibCV07k4rvJSccVz94C8lXfpehIFEJGmOJSFDVTWugJA-8OLn0sioweblg9kupuexLhIisjuXFVY6SgiO6xA8JlEozMMndPgosyVXJBp0LhpBbY8FzcpeVZtvmngQtS1PwfLh335nGjcSGKAHVXotStjFKn2HBkURr4eWTwUm48KnZr7E1yMy0YCIocsh-YVm9waYhrDxB1Ely_I1c4A&amp;q_datetime_utc=2026-03-05T14%3A48%3A58&amp;ticket_price=5565&amp;quote_id=1281797882258700238&amp;utid_state=1&amp;channel=iphone&amp;price_without_closed_user_group=6672&amp;tm_place_name=Cebu&amp;deeplink_data=eyJmaWVsZHMiOnsic2lnbmF0dXJlIjoiMDViZmZkNWZiYjEwMmU1NTMwMDc2ZTcyMmJiNzY3NWYifSwidXJsIjoiaHR0cHM6Ly93d3cuYWdvZGEuY29tL3BhcnRuZXJzL3BhcnRuZXJzZWFyY2guYXNweD9jaWQ9MTg0NjM4MyZoaWQ9Njg3OTgwNCZjdXJyZW5jeT1QSFAmY2hlY2tpbj0yMDI2LTAzLTA1JmNoZWNrb3V0PTIwMjYtMDMtMDYmTnVtYmVyb2ZBZHVsdHM9MSZOdW1iZXJvZkNoaWxkcmVuPTAmUm9vbXM9MSZtY2lkPTMwMzgmbWFzdGVyUm9vbUlkPTgyMDI5NDAwJm1wdD1jbFI2TVZWTFIwWndNVWhRZFU5d2VrdzFNbUowUjFFcmJFTklRVmhHTTJKbmIxUmFlbVpzVm1GWlZXVTRWMWhaZHpoSWRTdHFSRFY0YjFGMFR6UkpURGRzUjA5TmNDOVRZM2xoY2cmVG90YWxQcmljZT01NTY0LjUyJlRvdGFsVGF4PTU3MC43MiZUb3RhbEZlZT0yMzcuODAmVG90YWxTdXJjaGFyZ2U9MCZtY3VyPVBIUCJ9&amp;utid=a455e162-6f06-d6d3-5fd3-7570a54a0c05&amp;tm_stars=3&amp;client_id=skyscanner_app&amp;price_policy=2&amp;pre_redirect_id=d806fea8-47ad-1fd5-c09f-f8440c311288&amp;tm_city_code=CEBP&amp;max_price=8686&amp;guests=1&amp;request_id=d806fea8-47ad-1fd5-c09f-f8440c311288&amp;tm_country_code=PH</t>
  </si>
  <si>
    <t>www.skyscanner.com.ph/hotel_deeplink/4.0/PH/en-US/PHP/h_bc/203954033/2026-03-05/2026-03-06/hotel/hotel/hotels?legacy_provider_id=13&amp;rooms=1&amp;closed_user_group=general&amp;hb_data=8VRKoSkSrfZkyETMsK10vGMmpOkq1vHHpvAzcxhSRBhz6EPG_xNeCgA4q8M2Zifi8xlF38moXwbkr1TppF40BB8x8itd6emE1KWE2dWkgl2fVs_k0ca-tDX5ctODPxe7p6zWLA8LI4VdVaUfYTLB0FvrF448AC2tlA-bNQX85WPwLPg9OVmg5D4NMtq4TsROs1Fs1KUfyMhLrNAfdtkBEg78ZaWhV_0ZiWch_G2gAowCF1h_XMFrGoZDXrVTq8r04rzezPcHlvcoAqegjM6yvAepnvK8CyteZkUR-S3YL-9DyLEFug7AeFnYQKc45HIJpyVXdDGTchWyHvsGq8Q3t6b7i1onsyCLzJWhAFIMcvDkHyyw9M-yBm0p5sc4ANvb_a4-rcqD3fLkAZ56ap9Pgcy2_GL7KRetxQvxAusbUojP6ABy5z8%3D&amp;q_datetime_utc=2026-03-05T14%3A48%3A59&amp;ticket_price=4780&amp;quote_id=-4164918030218243571&amp;utid_state=1&amp;channel=iphone&amp;price_without_closed_user_group=5550&amp;tm_place_name=Cebu&amp;deeplink_data=eyJmaWVsZHMiOnsic2lnbmF0dXJlIjoiY2Q4YjY3ZjU1NTU1MzQ4MTZiYTg2YTRjOTIzOTA3NzUiLCJibG9ja19pZCI6InYxX0NnRXRFSWphQVJvb0NoMHlNREkyTFRBekxUQTFWREF3T2pBd09qQXdMakF3TUNzd056b3dNQkFCR044QktBRTRBU0lDQ0FFPV9Da3NJOHFIV2RCQUNHQUVnQWlqWTNmZ0NNQUpLRFRNMk5VUXhNREJRWHpFd01GQlFrTFFEZWlRME9XVTNZelUzTkMxbE5HSXhMVGRoWXpJdE5qQTJNQzA0WVdVNE1qSm1ZakEzWmpBU0FnZ0JHZ1lZQVNnQ01BRWlCQWdDR0FJPSJ9fQ%3D%3D&amp;utid=22a336a5-eabc-dcc7-1bf4-2eebd379f2d2&amp;tm_stars=4&amp;client_id=skyscanner_app&amp;price_policy=2&amp;pre_redirect_id=6edd25ee-1880-e74c-673a-86cb7660300a&amp;tm_city_code=CEBP&amp;max_price=5990&amp;guests=1&amp;request_id=6edd25ee-1880-e74c-673a-86cb7660300a&amp;tm_country_code=PH</t>
  </si>
  <si>
    <t>www.skyscanner.com.ph/hotel_deeplink/4.0/PH/en-US/PHP/h_xp/159199139/2026-03-03/2026-03-04/hotel/hotel/hotels?legacy_provider_id=1&amp;rooms=1&amp;closed_user_group=mobile&amp;hb_data=U4QgKdrB1gZjqdqjgVnf2jFnDnFGBPgld5e_ecAoDtZi3hoAN8KHiAopmj8-RWJ06CWRpNJ0fyM5DGEf-sd-9zLdqgATOi1Je2eXUhaEZR5LBDDY7udMC6cz3FiLIK3rYQOlvrC7Hw5B6wp57FpEU7nA6I1GV8S-PIoIQDbXDnGuNjhSntdMCnCP35bEZ2OuTexHwKTTiVz3Ro-MQzZyRiOk2pSBWvgjc5t6Cpl8kD_tWfvofud2KdatbHgjyBkTkZqto5YdTG92ysJw-JHA3AsJYGs%3D&amp;q_datetime_utc=2026-03-03T09%3A39%3A43&amp;ticket_price=17278&amp;quote_id=5208827604303188068&amp;utid_state=1&amp;channel=iphone&amp;price_without_closed_user_group=26582&amp;tm_place_name=Cebu&amp;deeplink_data=eyJmaWVsZHMiOnsic2lnbmF0dXJlIjoiY2QzZDgyNjY3ZTVmMTUwZDMxYzE3ZWQyYzgxYzNhNGMifSwidXJsIjoiaHR0cHM6Ly93d3cuZXhwZWRpYS5jb20ucGgvSG90ZWwtU2VhcmNoP21wZD1HQlAmdHBpZD02OCZtcGU9MTc3MjUzMDExMCZlbmREYXRlPTIwMjYtMDMtMDQmYWR1bHRzPTEmbXBuPTIwMjQwNzI0MiZtcG09MjQmbXBwPTEmbG9jYWxlPWVuX1VTJm1wbz1FQyZjaGlkPTQzNTI5NjAwLTA0ZjEtNGJjMi04ZmRmLTdiYzg4YTY0MWUwMyZtcHE9MTk2LjI5JmVhcGlkPTQ2MjMwJm1jdGM9MyZjdXJyZW5jeT1HQlAmcmF0ZXBsYW5pZD0zOTc1MDI2NTQmc2VsZWN0ZWQ9MTY0NTgxMDYmc3RhcnREYXRlPTIwMjYtMDMtMDMmbXBiPTI1LjAyJm1wYT0xOTYuMjkifQ%3D%3D&amp;utid=a339ef84-3475-2251-3cba-63147b4c6edf&amp;tm_stars=0&amp;client_id=skyscanner_app&amp;redirect_delay=1000&amp;price_policy=2&amp;pre_redirect_id=6e9739a1-6342-c7c5-14d0-cb1a7610d668&amp;tm_city_code=CEBP&amp;max_price=19146&amp;guests=1&amp;request_id=6e9739a1-6342-c7c5-14d0-cb1a7610d668&amp;tm_country_code=PH</t>
  </si>
  <si>
    <t>www.skyscanner.com.ph/hotel_deeplink/4.0/PH/en-US/PHP/h_bc/213046164/2026-03-05/2026-03-06/hotel/hotel/hotels?legacy_provider_id=13&amp;rooms=1&amp;closed_user_group=apps&amp;hb_data=FeylkwI60B-fsmTdB4iOgscQHYMqwWJJ2JkXn1BDkQPbU6_ocsuD_k40DCxwbxl1LXQ25M20MkuY5u-Aa4nM_Ma72g-BgyB5eF1NEc_PikXX_bFoGB2Bd5gXE7G85UQPhJgxtq8eN4jSag76KaAlHJ_yu-tva5SWx_xf5Kqy53xmpBqdlLsahMxVf6X3474yoCEkJvJG-57Qw4UguLPz6ou44G5-0XpJ1BrHFpX5oT61wa1pkYxZkR43co3YjvD92tENTMtb-hktSr8XIERMqPxrBadYeosWDfBHO4r1GVJoMR12k8hYNBSA3fKhOsjNuhZqM6aVZduoH8vFInj2TUaMiWTss0PYXgDIQNL8FBxgesg44nhTlNIKEr06ymjAo05L5FO7lZsASvESvdaDcXlCI3-EwOuq-o-pCPMCoSyCI7y_WI8%3D&amp;q_datetime_utc=2026-03-05T14%3A50%3A02&amp;ticket_price=2215&amp;quote_id=885979166055202176&amp;utid_state=1&amp;channel=iphone&amp;price_without_closed_user_group=2655&amp;tm_place_name=Cebu&amp;deeplink_data=eyJmaWVsZHMiOnsic2lnbmF0dXJlIjoiYTMzNTQwYWI4MWFkYzdkNjQ1YjY5OGIwOGIwNmRkMzIiLCJibG9ja19pZCI6Ijg0MDYyNTQwMl80MjE5Njc5NTZfMl8wXzBfMjg0NDkxIn19&amp;utid=68c4c6f6-126e-18fb-5cfc-4c5d3eaa734d&amp;tm_stars=3&amp;client_id=skyscanner_app&amp;price_policy=2&amp;pre_redirect_id=492f1e53-3de5-73c0-eba6-792c206464a1&amp;tm_city_code=CEBP&amp;max_price=2898&amp;guests=1&amp;request_id=492f1e53-3de5-73c0-eba6-792c206464a1&amp;tm_country_code=PH</t>
  </si>
  <si>
    <t>www.skyscanner.com.ph/hotel_deeplink/4.0/PH/en-US/PHP/h_xp/204069909/2026-03-05/2026-03-06/hotel/hotel/hotels?legacy_provider_id=1&amp;rooms=1&amp;closed_user_group=mobile&amp;hb_data=DiLx0DqtK_25piOVmDaPuQGgLbL8Ls6Mlhu1yxgIjhT_QWIw8stgqI_2mWezeiD5yzeI8u9IbDS8B60MjThu_t7Ai_a82hxNH9Nt4iEUf10MOnA-QptITz5-s0inKxPjKxjH6ITOd9HnP3_Dp8urchE0SDgNIZopDT5fQwQ-WpX_Ud3trQvJm0Pv_iFGdU-1SVdfuS4YcctiUrb3L1BW0fi3dsXaVg0nIn71vJwlJrGUNlC61OkP8GS9_8ZArfngXWTwOq4cvxeKcfoenfek4_0aSic%3D&amp;q_datetime_utc=2026-03-05T14%3A49%3A02&amp;ticket_price=7754&amp;quote_id=1912684284843096143&amp;utid_state=1&amp;channel=iphone&amp;price_without_closed_user_group=8617&amp;tm_place_name=Cebu&amp;deeplink_data=eyJmaWVsZHMiOnsic2lnbmF0dXJlIjoiZmI4NWEzYmNmMDBiMzM0Zjk3MTlhZDhkMDg1MTM5ODYifSwidXJsIjoiaHR0cHM6Ly93d3cuZXhwZWRpYS5jb20ucGgvSG90ZWwtU2VhcmNoP3RwaWQ9NjgmbXBlPTE3NzI3MjAyMjYmZW5kRGF0ZT0yMDI2LTAzLTA2JmFkdWx0cz0xJmxvY2FsZT1lbl9VUyZjaGlkPTNlNGQxN2RmLTk1OTgtNGYwZi04YTIwLTBiMWQyYjgzZDQzNyZlYXBpZD00NjIzMCZtY3RjPTMmc3RhcnREYXRlPTIwMjYtMDMtMDUmbXBkPUdCUCZtcG49MjE3NjE4OTk2JmN1cnJlbmN5PUdCUCZyYXRlcGxhbmlkPTQwNjc3MjU4MiZtcG09MjQmbXBwPTEmbXBvPUVDJnNlbGVjdGVkPTQ1NTM0MzMzJm1wYj0xMi4wMSZtcHE9ODguMjcmbXBhPTg3LjQwIn0%3D&amp;utid=2f6bc4c0-68a1-dc59-1ebe-213cb32f2baf&amp;tm_stars=4&amp;client_id=skyscanner_app&amp;price_policy=2&amp;pre_redirect_id=a57a3082-fe35-39e9-cd8d-cf33b1974790&amp;tm_city_code=CEBP&amp;max_price=9766&amp;guests=1&amp;request_id=a57a3082-fe35-39e9-cd8d-cf33b1974790&amp;tm_country_code=PH</t>
  </si>
  <si>
    <t>www.skyscanner.com.ph/hotel_deeplink/4.0/PH/en-US/PHP/h_fd/95815175/2026-03-05/2026-03-06/hotel/hotel/hotels?legacy_provider_id=927050&amp;rooms=1&amp;hb_data=3yGfDY7ABIk719qIJ8PolyAXRIBaKCj6vO78v1vshMyBaIqU0aLrDBMaNOa0hDYwyjEtV4_xeAECURZweprOMSK922yp4e9zyw1alXg3y1EjTIubFPWdkQuDFg04BMUOm0jExbqVo5tMYOVs0YoqAIBKpRw09Ys8fpPrbRbEAiIn21nKSG8Xa6SykG7M18mkWSxwuf5T966HBPqHNQjr-ooI4oELZqKCMzM59b2K4foYmNgdcbEBElcpip-PeNYT9DFLz__XvJId0oeAAw-DNjek4dOcHIJkKxhrbaeY-FR7dhN0FvcQ8B0w8BandQSNwIgig5eK6Mgq1MKAdRfM0fdX_oxcjzPUG8nGSCioyL2-4qpwupIB7sI-dN7eXhUj-8rnK-Br-gBXDyO3wUNUM0O1ZnX9VtCP_5JkmEHcO0jb8g%3D%3D&amp;q_datetime_utc=2026-03-05T14%3A49%3A02&amp;ticket_price=5837&amp;quote_id=8258261792504978318&amp;utid_state=1&amp;channel=iphone&amp;tm_place_name=Cebu&amp;deeplink_data=eyJmaWVsZHMiOnsic2lnbmF0dXJlIjoiNjM3NTk4ZjQ4ODIzODFlYWViY2RkNzc4M2IyYTA0YzQifSwidXJsIjoiaHR0cHM6Ly9kZWFscy52aW8uY29tP3NpZz1hOWJiNTQzMTk2OTRmZGIyYzgxNzM2ZDJhZWY2ZGZmNWJlNTYwN2VlZWM4MTI5YzkzMjI3YzI1M2U3ZGM1NzYwMzYzNzMzMzEzNDM1MzIzMiZzaWctaXNzPW1ldGEmdHVybD1odHRwcyUzQSUyRiUyRnZpby5jb20lMkZIb3RlbCUyRlNlYXJjaCUzRmNoZWNrSW4lM0QyMDI2LTAzLTA1JTI2Y2hlY2tPdXQlM0QyMDI2LTAzLTA2JTI2Y3VycmVuY3klM0RQSFAlMjZlcHYlM0RNUzR5JTI2ZXNkJTNEMERlNVVtRzZaSUtmMC04dkRqdnVxYXEwWllUSFZ3aHl1QU9aNXlKOTkzNERkTE83ZjVTY3J1clhDX3EwX1h1dEFiVGlzV1hRLU1mUEUwMXJlbG9SWU0tRmNsUVJwdnZGWUxkUE1hOV9XWUdrMGtIbkJWN3klMjZmb3JjZUN1cnJlbmN5Q2hhbmdlJTNEMSUyNmZvcmNlTGFuZ3VhZ2VDaGFuZ2UlM0QxJTI2aG90ZWxJZCUzRDIyNzIzNTk3JTI2bGFiZWwlM0RzcmMlMjUzRHNreXNjYW5uZXIlMjUyNnVjb3VudHJ5JTI1M0RQSCUyNTI2dWRldmljZSUyNTNEbW9iaWxlJTI1MjZob3RlbCUyNTNEMjI3MjM1OTclMjUyNmRheSUyNTNENSUyNTI2bW9udGglMjUzRDAzJTI1MjZ5ZWFyJTI1M0QyMDI2JTI1MjZsb3MlMjUzRDElMjUyNm9mZmVyaWQlMjUzRG9Rd0pRa29NWnRobyUyNTI2cHJpY2UlMjUzRDU4MzcuMDglMjUyNmN1cnJlbmN5JTI1M0RQSFAlMjUyNnVzZXJsYW5nJTI1M0RlbiUyNTI2X3RoJTI1M0RmOTRjMDQ5NGI5ODdmMTBhMTkxZTBjY2VmZjQxNzU1YjlhNDlhYzQ3YzM0NTBiYTMlMjUyNmR0cyUyNTNEMTc3MjcyMTU1NCUyNTI2b2x1dCUyNTNEMTc3MjcyMDIyOCUyNTI2Y2FuUGF5TGF0ZXIlMjUzRGZhbHNlJTI1MjZyZXF1ZXN0VXNlckdyb3VwJTI1M0QlMjUyNm9mZmVyVXNlckdyb3VwJTI1M0RwdWJsaWMlMjZsYW5nJTNEZW4lMjZvdGklM0RKTDRzVl9fV1FsVSUyNnByZWZlcnJlZFJhdGUlM0Q1ODM3LjA4JTI2cHJvZmlsZSUzRHIyZDJtNzNrbjglMjZyb29tcyUzRDElMjZ0b2tlbiUzRDdmZTI3NiUyNnVzZXJDb3VudHJ5JTNEUEglMjZ1dG1fY2FtcGFpZ24lM0Rza3lzY2FubmVyJTI2dXRtX21lZGl1bSUzRGNwYyUyNnV0bV9zb3VyY2UlM0Rza3lzY2FubmVyIn0%3D&amp;utid=d1ac9b2f-7a37-7b15-9d79-68514dff532a&amp;tm_stars=3&amp;client_id=skyscanner_app&amp;price_policy=2&amp;pre_redirect_id=7fd031a5-8eab-c640-5a71-707d286018c0&amp;tm_city_code=CEBP&amp;max_price=5837&amp;guests=1&amp;request_id=7fd031a5-8eab-c640-5a71-707d286018c0&amp;tm_country_code=PH</t>
  </si>
  <si>
    <t>www.skyscanner.com.ph/hotel_deeplink/4.0/PH/en-US/PHP/h_ad/46981910/2026-03-05/2026-03-06/hotel/hotel/hotels?legacy_provider_id=22&amp;rooms=1&amp;closed_user_group=general&amp;hb_data=eu_5N9otMAUbhqp72EA15SncMjKfETaf_awxeN41AzofP4QxbErBfebbsUiPsrN0pNXhC1MUCzBK7FqLcMgAQNBhwNQ15rNWVSvHGW2hT78w9K_X6zCMc1Ms6FTIFTmO_mzXUu8cjpaWKDtI9ZPHmLg-1PDCa-loZ4sHoNZ83Rm9OT2PCrxxTanlrsYkv05R2UrUVjUhW2zbH1Fx4l7W8KSS5o-UbFulH_wkNkftTDkFR0dr62DwhO4JtwZ7Htx0Co9qWhhu2KOvZ0swiYUJC5TJzPJ05fLTdEhQvn50QaG1Ee5aA1qdIWgEu9aAsHqtxH5v_iyuLN60D75XUuTKbtKwO_-8FepfpjQp4XFRc2FTssZXVm3qVSxINEFK9dJXCmAIPkrp6Yse4VQtZfwpM_CC9nx4r6wIteu2-ycObkPN&amp;q_datetime_utc=2026-03-05T14%3A49%3A05&amp;ticket_price=1955&amp;quote_id=-8141638738672923429&amp;utid_state=1&amp;channel=iphone&amp;price_without_closed_user_group=3476&amp;tm_place_name=Cebu&amp;deeplink_data=eyJmaWVsZHMiOnsic2lnbmF0dXJlIjoiODM2MWNiYmFhMjFhOWNmZDlhOTNlMjk4ZDM1ZWY0MWMifSwidXJsIjoiaHR0cHM6Ly93d3cuYWdvZGEuY29tL3BhcnRuZXJzL3BhcnRuZXJzZWFyY2guYXNweD9jaWQ9MTg0NjM4MyZoaWQ9MTY1MzgyJmN1cnJlbmN5PVBIUCZjaGVja2luPTIwMjYtMDMtMDUmY2hlY2tvdXQ9MjAyNi0wMy0wNiZOdW1iZXJvZkFkdWx0cz0xJk51bWJlcm9mQ2hpbGRyZW49MCZSb29tcz0xJm1jaWQ9MjgyMDAmbWFzdGVyUm9vbUlkPTMwNzg1MTImbXB0PVFrRk5Oa1ZWUjFjeEx6SjNXRTlzVWs5bGJUY3JVV2t3WjIxSlJrOTNNa05UY0ZnMlZqSnJTM1ZYVWt4YWVtRk9VM3B2YlRGb2QwcE9kRWs0UVVaRk9YRjBZbFV2YkZwMVlrcHRkQSZUb3RhbFByaWNlPTE5NTUuMzAmVG90YWxUYXg9MTkxLjc1JlRvdGFsRmVlPTE3My44NyZUb3RhbFN1cmNoYXJnZT0wJm1jdXI9UEhQIn0%3D&amp;utid=dd607f42-c0e4-80ee-53e1-a5588f0939d6&amp;tm_stars=4&amp;client_id=skyscanner_app&amp;price_policy=2&amp;pre_redirect_id=998cce50-a99e-f084-ecb5-b6b86baa37c2&amp;tm_city_code=CEBP&amp;max_price=2510&amp;guests=1&amp;request_id=998cce50-a99e-f084-ecb5-b6b86baa37c2&amp;tm_country_code=PH</t>
  </si>
  <si>
    <t>www.skyscanner.com.ph/hotel_deeplink/4.0/PH/en-US/PHP/h_fd/222035148/2026-03-05/2026-03-06/hotel/hotel/hotels?legacy_provider_id=927050&amp;rooms=1&amp;closed_user_group=general&amp;hb_data=CtItUVG96rS41dBgrUx9XP46vwp9I96R2KsWTGG9cG68oG0nkz-r8AcDMyIJws1EaEahj_GmbHHvmseS9_eVnu5ROv2uIhF0bUhktqIb4qR6Ox_SiwfyXsSUffxe8QiOnj-ZxRaOguZfmjz0r3GiIboWQlMG8GrhJRTuYTPb7J2DUo_jNeulNtEX75_BLFJJjcvJRuRZiU1xExUwVFF2FxNIf3k6PIw2aqHxMrAWTh_zlPY01Y7dLjuIDzmhZMtEcbWs8JBaWdVBlvpD4TS84nPvQPjiR3EjAtavI9fkyewiqjZwtx7y4gh0sqUm34YZ1lt5zUrD4aDmlXCnrDZjOfjam8wKSYK9wuq4jpRpoAEfXWOlZ2Q5UKNxOq0HCDXop4FqPikrEV-FgzeXGN7KF-EFfYHjwUO4eI_1hZ-c0k9ZdQ%3D%3D&amp;q_datetime_utc=2026-03-05T14%3A49%3A07&amp;ticket_price=2903&amp;quote_id=6390083071119589424&amp;utid_state=1&amp;channel=iphone&amp;price_without_closed_user_group=8000&amp;tm_place_name=Cebu&amp;deeplink_data=eyJmaWVsZHMiOnsic2lnbmF0dXJlIjoiOWFjZWJkOWU3N2IwMzM3YjJlYWU2ZjcxODkwMTA1YWYifSwidXJsIjoiaHR0cHM6Ly9kZWFscy52aW8uY29tP3NpZz04MzMxMTEzYjg1YjFjMWRkNDY3ODc3NTI3MDBmNmZmMGJlYTIwMTE0NWZhYWM3OGMxMWFhOWJhMGUxZjVlYjRmMzIzODM4MzUzMTMyMzIzNzM2JnNpZy1pc3M9bWV0YSZ0dXJsPWh0dHBzJTNBJTJGJTJGdmlvLmNvbSUyRkhvdGVsJTJGU2VhcmNoJTNGY2hlY2tJbiUzRDIwMjYtMDMtMDUlMjZjaGVja091dCUzRDIwMjYtMDMtMDYlMjZjdXJyZW5jeSUzRFBIUCUyNmVwdiUzRE1TNHklMjZlc2QlM0RYSXJrRWVlXzA2anlDdHdIN0xKbDl5MEkxZ1E5ZDZPWDZvRUZRZ0E0Um03R3NXMjc1NElzTU42dGplNzBaZFdRNy03MDVkM1BvVkdEWF9fV0J6ZDl1bVQyeFFEN29iRENndy1WLTdzamFqakc0b3BxZl9BJTI1M0QlMjZmb3JjZUN1cnJlbmN5Q2hhbmdlJTNEMSUyNmZvcmNlTGFuZ3VhZ2VDaGFuZ2UlM0QxJTI2aG90ZWxJZCUzRDEyMDg5MzUzNSUyNmxhYmVsJTNEc3JjJTI1M0Rza3lzY2FubmVyJTI1MjZ1Y291bnRyeSUyNTNEUEglMjUyNnVkZXZpY2UlMjUzRG1vYmlsZSUyNTI2aG90ZWwlMjUzRDEyMDg5MzUzNSUyNTI2ZGF5JTI1M0Q1JTI1MjZtb250aCUyNTNEMDMlMjUyNnllYXIlMjUzRDIwMjYlMjUyNmxvcyUyNTNEMSUyNTI2b2ZmZXJpZCUyNTNEb3BIUG0zX0NCMlNvJTI1MjZwcmljZSUyNTNEMjkwMy4wNCUyNTI2Y3VycmVuY3klMjUzRFBIUCUyNTI2dXNlcmxhbmclMjUzRGVuJTI1MjZfdGglMjUzRGQyODk2NTM1N2RmYTBmYTM4MDhkNWRmMGYwODcxNGMzZWY1N2Q1MDhlZWRkYTkxNiUyNTI2ZHRzJTI1M0QxNzcyNzIyMDYyJTI1MjZvbHV0JTI1M0QxNzcyNzIyMDYwJTI1MjZjYW5QYXlMYXRlciUyNTNEZmFsc2UlMjUyNnJlcXVlc3RVc2VyR3JvdXAlMjUzRCUyNTI2b2ZmZXJVc2VyR3JvdXAlMjUzRHB1YmxpYyUyNmxhbmclM0RlbiUyNm90aSUzRHZxdzh6Sm83MzVBJTI2cHJlZmVycmVkUmF0ZSUzRDI5MDMuMDQlMjZwcm9maWxlJTNEcjJkMm03M2tuOCUyNnJvb21zJTNEMSUyNnRva2VuJTNEN2ZlMjc2JTI2dXNlckNvdW50cnklM0RQSCUyNnV0bV9jYW1wYWlnbiUzRHNreXNjYW5uZXIlMjZ1dG1fbWVkaXVtJTNEY3BjJTI2dXRtX3NvdXJjZSUzRHNreXNjYW5uZXIifQ%3D%3D&amp;utid=fdfe6f48-9b8a-3f00-a022-b92d4635e39d&amp;tm_stars=3&amp;client_id=skyscanner_app&amp;price_policy=2&amp;pre_redirect_id=3949680d-bfb8-86c0-8f13-73c037907d53&amp;tm_city_code=CEBP&amp;max_price=4355&amp;guests=1&amp;request_id=3949680d-bfb8-86c0-8f13-73c037907d53&amp;tm_country_code=PH</t>
  </si>
  <si>
    <t>www.skyscanner.com.ph/hotel_deeplink/4.0/PH/en-US/PHP/h_xp/217968254/2026-03-05/2026-03-06/hotel/hotel/hotels?legacy_provider_id=1&amp;rooms=1&amp;closed_user_group=mobile&amp;hb_data=NpR5PVsJ2sQ_WVly2F1hNxZkZKL57ucBt1QmY83bOrjlNVCvC8ZuDmUGLuZjVVDHP_UOwLNlvFZ4_QYDZ2XpYAYb7pQLR3Mzn6dSuN-0e7AFXpDPJrCzaGxyyryvOGqm69RwPbUhtrAEbWH2LbBn0CgFIt2DzPHnyXvPRGTSY21IPzS2P5DiN-PJFCz3nAIFHcrMm6YThmCTRzdQWPjn_p8CQDg9L66Kx_W3LexhFdLZQvD70U8PX-ZUIx1WLrRoQNiNp9vGxC09Ot53yrtXbyk7NdE%3D&amp;q_datetime_utc=2026-03-05T14%3A49%3A08&amp;ticket_price=3228&amp;quote_id=-8195165246616483828&amp;utid_state=1&amp;channel=iphone&amp;price_without_closed_user_group=9404&amp;tm_place_name=Cebu&amp;deeplink_data=eyJmaWVsZHMiOnsic2lnbmF0dXJlIjoiMzNhOTc4ZjllZmEzNWQ2NzQ2ZWJmYTFlNzNmZDhlZmEifSwidXJsIjoiaHR0cHM6Ly93d3cuZXhwZWRpYS5jb20ucGgvSG90ZWwtU2VhcmNoP3RwaWQ9NjgmbXBlPTE3NzI3MjE2NjgmZW5kRGF0ZT0yMDI2LTAzLTA2JmFkdWx0cz0xJmxvY2FsZT1lbl9VUyZjaGlkPTc1MmJkNGEzLTdjZGYtNGExZS04ZTkxLTBlOTU3NjQzYjg1NCZlYXBpZD00NjIzMCZtY3RjPTMmc3RhcnREYXRlPTIwMjYtMDMtMDUmbXBkPUdCUCZtcG49MzIzODg2NzE2JmN1cnJlbmN5PUdCUCZyYXRlcGxhbmlkPTQwNzM2MTQ0MyZtcG09MjQmbXBwPTEmbXBvPUVDJnNlbGVjdGVkPTU0NDgwMTY0Jm1wYj03LjY3Jm1wcT0zNy4wOCZtcGE9MzMuNzEifQ%3D%3D&amp;utid=c2341911-7d2e-b4b2-0560-f17e9f70afee&amp;tm_stars=3&amp;client_id=skyscanner_app&amp;price_policy=2&amp;pre_redirect_id=8bf739a4-0d3f-bd38-8fc2-671fc8a3b82d&amp;tm_city_code=CEBP&amp;max_price=3547&amp;guests=1&amp;request_id=8bf739a4-0d3f-bd38-8fc2-671fc8a3b82d&amp;tm_country_code=PH</t>
  </si>
  <si>
    <t>www.skyscanner.com.ph/hotel_deeplink/4.0/PH/en-US/PHP/h_ad/47041494/2026-03-05/2026-03-06/hotel/hotel/hotels?legacy_provider_id=22&amp;rooms=1&amp;closed_user_group=general&amp;hb_data=Sf_NbLQgpzMJQOe2u_ol8-aN-EWRlFRbgLg2oMNrfTD3qaqXZPXvbP8sgta26ahGXXTdZYSgWcrrTF25Ne-O75pIUH5joAlvb1_P5PU8F3zX4PEaCVUY2lQt4usssHG7SzV8daPle6huxrQxmdRT9SbjZl9LNEjK_7IvJnytif_LLUIznkEpGPSkMODcCSC_677au4zud2kY9GtB3YfI21wcNl_AaZZGXLfOQqB_tiP5z-uE3pZ0fJSj75h_CICoVVT2-GLPWfRe6j1X1Phq74pE7lXZNoM_S7pRE2kD7CdCUUVadODpaOneMZmKnfxTbqFaP6YCZt05e9bg4ao-JAwnRz8upLp3v2ol1_WBIvynrfAf4vS-zWsO2KkMsRzeZLwZoiIYr5swZdEuQeYGIqs3j1NUDFR2J9L2ZZ1ad48-yMU%3D&amp;q_datetime_utc=2026-03-05T14%3A49%3A07&amp;ticket_price=1916&amp;quote_id=5119206545040274275&amp;utid_state=1&amp;channel=iphone&amp;price_without_closed_user_group=5578&amp;tm_place_name=Cebu&amp;deeplink_data=eyJmaWVsZHMiOnsic2lnbmF0dXJlIjoiYTFhOGMwOGQyZWE3NWQ1NGM1NTFiOTg0YTA4ZjhhYmMifSwidXJsIjoiaHR0cHM6Ly93d3cuYWdvZGEuY29tL3BhcnRuZXJzL3BhcnRuZXJzZWFyY2guYXNweD9jaWQ9MTg0NjM4MyZoaWQ9MTQ4NzU2JmN1cnJlbmN5PVBIUCZjaGVja2luPTIwMjYtMDMtMDUmY2hlY2tvdXQ9MjAyNi0wMy0wNiZOdW1iZXJvZkFkdWx0cz0xJk51bWJlcm9mQ2hpbGRyZW49MCZSb29tcz0xJm1jaWQ9MzMyJm1hc3RlclJvb21JZD0zMDY0NDA3Jm1wdD1ZbUZvZVZWWGVHOVBibFp2UzI5MWVFTldUM2t6U2tGU2RrWnRZaTk0TlZkR2RVdHlVMFY1SzJJMFJreHlhME5OT1ZCbFdYTlFjbU5QVUVwcFZuWm5XSEpWU2l0M2NreEJUV2h5TUEmVG90YWxQcmljZT0xOTE2LjA1JlRvdGFsVGF4PTE4MC4yOSZUb3RhbEZlZT0xNjUuMjMmVG90YWxTdXJjaGFyZ2U9MCZtY3VyPVBIUCJ9&amp;utid=9220899f-5438-b04f-9696-8703eb1d67e3&amp;tm_stars=3&amp;client_id=skyscanner_app&amp;price_policy=2&amp;pre_redirect_id=78a6a928-0bb9-a1db-283a-7077ccd1bd7d&amp;tm_city_code=CEBP&amp;max_price=1916&amp;guests=1&amp;request_id=78a6a928-0bb9-a1db-283a-7077ccd1bd7d&amp;tm_country_code=PH</t>
  </si>
  <si>
    <t>www.skyscanner.com.ph/hotel_deeplink/4.0/PH/en-US/PHP/h_bc/178962686/2026-03-05/2026-03-06/hotel/hotel/hotels?legacy_provider_id=13&amp;rooms=1&amp;closed_user_group=apps&amp;hb_data=MqJma0N-sNvCRP0qow-hfFISyQCpB3qnVpvDxHVX_Aka6VHDeVYkbGqAF7K2aAtqEAx4ld2OMhX3mK0NPiMe0fpflmOs8LMAYIdglixGZHOF-2JuTA7myujJn4fWRi0rQBcagEsX5_KXC3vSyEKlfzg6Ul4V4sScCHXQFbqEhWm2wdDSm-WAiz7d1JBFbR1zAvpX7Iyt7FhUVbZsFHEVXApsL05NOvb22KAUTTwnZ6oAtQeEKQVubAYO1rDd3GigMRbpvwrDwRu05Jfx221R6nlcIYeEf9q881NWsTrihwr566Ua7-TWJhONzk_GUnkbCM6r61gcu3QhuxP10TNqvfFM4yp873NShSrk-sKJQ0_zYLwjPN-iOei1OFIuRQB6Jcmxs6j5EGFLYM677wExRLX1v6Z3tQLrX1COjpcu-vkN0NmK3L4%3D&amp;q_datetime_utc=2026-03-05T14%3A49%3A09&amp;ticket_price=1813&amp;quote_id=2734322337607032788&amp;utid_state=1&amp;channel=iphone&amp;price_without_closed_user_group=2209&amp;tm_place_name=Cebu&amp;deeplink_data=eyJmaWVsZHMiOnsic2lnbmF0dXJlIjoiYTA2OWIwYjJmOWM4ZDIzOWU4YmE4YWU3OTU3MzRhYTciLCJibG9ja19pZCI6IjMwMjczMDQwNV8zMzg0MzkzMDVfMl8wXzBfNDQyNzM1In19&amp;utid=af554dfa-fa26-d7b9-20c7-c2170a1752cf&amp;tm_stars=0&amp;client_id=skyscanner_app&amp;price_policy=2&amp;pre_redirect_id=53870ca6-d08e-a7c5-51d9-80a7623e966d&amp;tm_city_code=CEBP&amp;max_price=1813&amp;guests=1&amp;request_id=53870ca6-d08e-a7c5-51d9-80a7623e966d&amp;tm_country_code=PH</t>
  </si>
  <si>
    <t>www.skyscanner.com.ph/hotel_deeplink/4.0/PH/en-US/PHP/h_h1/129282013/2026-03-05/2026-03-06/hotel/hotel/hotels?legacy_provider_id=927111&amp;rooms=1&amp;closed_user_group=mobile&amp;hb_data=OQ3w3El8ulcCl7VL0w93xqZQ9z5HmPBpCx1uAeFWUfwEGj0T___O6JR1SaByoVTLQvmBVhvo_3H3Uh4ke-5z0skLUKU24uTl34WH3mvRq_MokPKoOYZx4-Jy-YANNRQePyxZtE8bg7g2qOEQrEhddCBcGzvENo6LkuhfmVjvkvlM1Tvg_IXfr1hpE_Wc2hlYmWteR-qRsN_q_fBV8fuCPmRjxXRwATtzG7tsbbfnnQlMvZ9Hgz4ygtGdft2AnfETYJkfy4dVEct8Vdgfx4L8RDyUG9k%3D&amp;q_datetime_utc=2026-03-05T14%3A49%3A08&amp;ticket_price=1710&amp;quote_id=4873963735717391747&amp;utid_state=1&amp;channel=iphone&amp;price_without_closed_user_group=1900&amp;tm_place_name=Cebu&amp;deeplink_data=eyJmaWVsZHMiOnsic2lnbmF0dXJlIjoiZTc1MjgyOGQ0MTM3NDk2MjcxZTJkODA1NmQ5Yzk5ZGMifSwidXJsIjoiaHR0cHM6Ly9waC5ob3RlbHMuY29tL0hvdGVsLVNlYXJjaD90cGlkPTMyMTQmbXBlPTE3NzI3MjAyMjYmZW5kRGF0ZT0yMDI2LTAzLTA2JmFkdWx0cz0xJmxvY2FsZT1lbl9QSCZjaGlkPWFjZGUxMGIyLTI5MTMtNGU0Mi05MjM5LWU0NDNmMzdlYTJlNSZlYXBpZD00NCZtY3RjPTMmc3RhcnREYXRlPTIwMjYtMDMtMDUmbXBkPVBIUCZtcG49MjAxNjExNTYyJmN1cnJlbmN5PVBIUCZyYXRlcGxhbmlkPTI4ODI3ODkwMiZtcG09MjQmbXBwPTEmbXBvPUVDJnNlbGVjdGVkPTE1NzUzMDY5Jm1wYj00MzMuODgmbXBxPTEyNzYuMTImbXBhPTEyNzYuMTIifQ%3D%3D&amp;utid=21c89ef6-eedd-fa50-1cf0-2c3cd7465b3e&amp;tm_stars=2&amp;client_id=skyscanner_app&amp;price_policy=2&amp;pre_redirect_id=43a19fe3-bc65-f8b9-54e4-bfc3aacd1540&amp;tm_city_code=CEBP&amp;max_price=3345&amp;guests=1&amp;request_id=43a19fe3-bc65-f8b9-54e4-bfc3aacd1540&amp;tm_country_code=PH</t>
  </si>
  <si>
    <t>www.skyscanner.com.ph/hotel_deeplink/4.0/PH/en-US/PHP/h_ct/46980237/2026-03-03/2026-03-04/hotel/hotel/hotels?legacy_provider_id=31&amp;rooms=1&amp;closed_user_group=general&amp;hb_data=3ti_bHMsxy5M4roGs1QSgk7YTYbuSq_OBolKXdOnEmWh35Zu0Z2KBhbxDtMkeZz88X4IlDpDF_JuGl9uJjXHSAL0YFVH7XeAF8K9P7JPfxiybjGx9YGUkprMs55awzv5a4qgOTn5M12In9jNSrcWka2P40SLBJunTEaYYZhhUG8_yGfv5syse-erbu_Ix8V_cB0AWWmzky-wxhZG3dol_LqP8-_ZFggg7lWkgGiJTv6pJ0rGAF_HfFCE1qD9GcHW9F-w4vjuKdbfyYon2QQlhuihBC-BLC8Ycogc6wuIjD92DxuWHKORfLt0pZmLivhygzpSO6Ozw5AEWyCPd79LCNU4LKRPkjuTKySc2l5ByvpgfLEiAFuXbVtzoN76AU8FYBYDZxmpTRtoqLu-E4zcoNZNHG0cYtup1qlcKGznUg%3D%3D&amp;q_datetime_utc=2026-03-03T09%3A39%3A47&amp;ticket_price=3700&amp;quote_id=4874122481972650006&amp;utid_state=1&amp;channel=iphone&amp;price_without_closed_user_group=5500&amp;tm_place_name=Cebu&amp;deeplink_data=eyJmaWVsZHMiOnsic2lnbmF0dXJlIjoiYjY1MTIzMDRmYmMwOTAwNDhhZmZiZjYyMGViOGY0NzQifSwidXJsIjoiaHR0cHM6Ly9waC50cmlwLmNvbS9ob3RlbHMvcmVkaXJlY3Q%2FaG90ZWxpZD0xNTI1NzYzJmNpdHk9MzU4MzEmQWxsaWFuY2VpZD0xMjYwNyZzaWQ9ODg4ODMyJmNoZWNraW49MjAyNi0wMy0wMyZjaGVja291dD0yMDI2LTAzLTA0JnNob3BwaW5naWQ9MzU4ZDhjMzVhMzI2NDA1YmFiOTIzNTdkMjQzZmQ2ZjgmYWR1bHQ9MSZjaGlsZHJlbj0wJmFnZXM9Jmxhbmd1YWdlPWVucGgmbG9jYWxlPWVuX1BIJnJvb21pZD02NzIyMTk2MDYmc3dpZD0wJnBheT1QUCZmZ3Q9MSZjcm49MSZjdXJyPVBIUCZ3a3A9MSZzdGFuZD1INHNJQUFBQUFBQUFfd0QtQUFIX0Nsd0tBaGdCRWdRSUFSQUFHbEFJMW9QRndBSVlBREFBT0pFU21BR0RrRjJvQVFHNEFRTEFBUUxSQWRlamNEMkttYWhBNFFHYW1abVptZWVzUU9nQi1hbnZoQUdJQWlDSkJBQUFBQUFBQUFBQW9BUUFvUVZtWm1abVpyQ3RRQm9nTXpVNFpEaGpNelZoTXpJMk5EQTFZbUZpT1RJek5UZGtNalF6Wm1RMlpqZ2dCQ2p3MUpyTkJrZ0JVZ1ppTkRabFpUVmFIQW9EVUVoUUVmSDBTbG1HT0w0X0dnTlFTRkFoOGZSS1dZWTR2ajlpQldWdVgxQklhTG9VY0FGNEFJb0JCMGdCZUFESUFRR3FBUWNLQXpBeU1oQUM4Z0VpTXpVNFpEaGpNelZoTXpJMk5EQTFZbUZpT1RJek5UZGtNalF6Wm1RMlpqaGZNSklDQVRTYUFnQUFBQURfX3dFQUFQX184RldIQlA0QUFBQSJ9&amp;utid=db548e3b-797b-9750-7c03-93e94c56dd10&amp;tm_stars=3&amp;client_id=skyscanner_app&amp;redirect_delay=1000&amp;price_policy=2&amp;pre_redirect_id=5405a9b0-9e2a-d505-3cbc-ab9cbf9d4b26&amp;tm_city_code=CEBP&amp;max_price=7606&amp;guests=1&amp;request_id=5405a9b0-9e2a-d505-3cbc-ab9cbf9d4b26&amp;tm_country_code=PH</t>
  </si>
  <si>
    <t>www.skyscanner.com.ph/hotel_deeplink/4.0/PH/en-US/PHP/h_ad/115481130/2026-03-05/2026-03-06/hotel/hotel/hotels?legacy_provider_id=22&amp;rooms=1&amp;closed_user_group=general&amp;hb_data=g-pzBBv9GDMHhyKMayLWU71GNSxgnJYP-7CducmQX6EDukDWDXSrUVQgxaOkB1RYYdPX8ccynaMywNB65t9ICOZkDoJjJWMl-hgPshTMrF-Pu3LdSLLTGBw20lomf76qQ9friajN67HXuPQYtcaHUppjPUPMXLoTd8Nnz_fyMvV7bCLhTXt6A9aSXPMnvGCH-7uXV4xg-m4AYxMSCDpBN-o2qCa05NeHd9txDCBH_xJEfpRdtHtt2U_K9I2vEmR_HHudEOIJmQkPq79DYdWINrsrJmiEzNhM0kX9cib2GGSp0e1aECKYGSZvZjdvt2kb9ghAA_Hmv_wRvH96FuNy5fX-wQV4gm1TuqEvvD_x-Sn5Beu9pzsZWHtgX07fM8REa4XI4O5q1PusK8MIvj-TRduSlv9pVbopDlrsvFAtR90zoYaoXw%3D%3D&amp;q_datetime_utc=2026-03-05T14%3A49%3A10&amp;ticket_price=3537&amp;quote_id=6328012459606094716&amp;utid_state=1&amp;channel=iphone&amp;price_without_closed_user_group=7680&amp;tm_place_name=Cebu&amp;deeplink_data=eyJmaWVsZHMiOnsic2lnbmF0dXJlIjoiOTViMzE0ODVjOWYzMmJlZTE1MTk4MDY0NjU2OTU4ZjIifSwidXJsIjoiaHR0cHM6Ly93d3cuYWdvZGEuY29tL3BhcnRuZXJzL3BhcnRuZXJzZWFyY2guYXNweD9jaWQ9MTg0NjM4MyZoaWQ9NDMyOTc1JmN1cnJlbmN5PVBIUCZjaGVja2luPTIwMjYtMDMtMDUmY2hlY2tvdXQ9MjAyNi0wMy0wNiZOdW1iZXJvZkFkdWx0cz0xJk51bWJlcm9mQ2hpbGRyZW49MCZSb29tcz0xJm1jaWQ9MzMyJm1hc3RlclJvb21JZD0zODAyNzc2NCZtcHQ9YkcxV2FqQktkalpMVjNKVGJYSXdhalpLSzJweFRtdzNWVXhTUWt4RGJGUnRORlJGUkRoWmJHdFhjbVZTWjI5S2JHZEtlbUpuVGtSYVpVZ3ZjRFZQTUc4NVVXWTNXVE5LUTBRdk9GUndRVDAmVG90YWxQcmljZT0zNTM2LjY4JlRvdGFsVGF4PTM1MS4xOSZUb3RhbEZlZT0zMDQuMjgmVG90YWxTdXJjaGFyZ2U9MCZtY3VyPVBIUCJ9&amp;utid=6ba82583-5262-69e5-3315-3bd74f3baee4&amp;tm_stars=4&amp;client_id=skyscanner_app&amp;price_policy=2&amp;pre_redirect_id=5bc64eb5-dcf9-7483-6613-187168d89220&amp;tm_city_code=CEBP&amp;max_price=4725&amp;guests=1&amp;request_id=5bc64eb5-dcf9-7483-6613-187168d89220&amp;tm_country_code=PH</t>
  </si>
  <si>
    <t>www.skyscanner.com.ph/hotel_deeplink/4.0/PH/en-US/PHP/h_bc/222423391/2026-03-03/2026-03-04/hotel/hotel/hotels?legacy_provider_id=13&amp;rooms=1&amp;closed_user_group=apps&amp;hb_data=CAASFETvecZX119vk8J6KD9sLXBb9HvrZgq0wefLrOCFRN6UMYTd5WozyjSci8QudkOHfVakdYTITsOoLUBxHqFB_xlpdy2gBOmHIZPEyBW-y4hDtVmtzf_myavjuK6lNXDbhmbcvT0sRNJXYmak7UKMJG0mcooQAyd9dFMop7cy71i4BrynHR5Agd-eoM5uTnv_ZU2UlpWyBDsbK2zk4ACsb0P1Vge-TKOMTicoFdwS_q2-cU70zxwxsnbz9MUp_mWk9eInsJ0sSm_tayTm4tMuwj5HY3LQI6lHMijagWVheZ5NpXkDLGX_QA4UR5siHWu5GUfkL_E7tf5ts49Mn8ReZw0cwm-zuJgMLkqpWSK91i7aMwp4sgV892eFDP-2QpFovWaEHYMYvHOkmHrjWLhfyZXbeTvGKJ4bCwcjJP9riDU%3D&amp;q_datetime_utc=2026-03-03T09%3A39%3A49&amp;ticket_price=1895&amp;quote_id=43810755319107650&amp;utid_state=1&amp;channel=iphone&amp;price_without_closed_user_group=2495&amp;tm_place_name=Cebu&amp;deeplink_data=eyJmaWVsZHMiOnsic2lnbmF0dXJlIjoiM2M1YzUxODUxOGYwZmJhMDZkNjRlYzI5ZTg0MDllOGYiLCJibG9ja19pZCI6IjEzMDQwNTY2MDFfNDAzMjY3OTEwXzFfMF8wIn19&amp;utid=9250d1d4-86b4-6c99-e913-819489ac1b44&amp;tm_stars=0&amp;client_id=skyscanner_app&amp;redirect_delay=1000&amp;price_policy=2&amp;pre_redirect_id=5ac4e746-c8b0-9917-39b2-6955f9ba0089&amp;tm_city_code=CEBP&amp;max_price=1895&amp;guests=1&amp;request_id=5ac4e746-c8b0-9917-39b2-6955f9ba0089&amp;tm_country_code=PH</t>
  </si>
  <si>
    <t>www.skyscanner.com.ph/hotel_deeplink/4.0/PH/en-US/PHP/h_h1/205053012/2026-03-03/2026-03-04/hotel/hotel/hotels?legacy_provider_id=927111&amp;rooms=1&amp;closed_user_group=mobile&amp;hb_data=v4AxKiWxcbb14ZZ9oCsCydvC3NN6ULRXEPFE5lFQKjvnY56B_94FhPD9WnJbplMSVpgK3tcMGF1eWaS1ztAIdimdCSv1dxqg99VfPq9bk1tJBmgIvXwikJl3pknz_enOYdJw_zDjqax0h2iRgcdulCz9KaVcUEMYQmkS8JaTBY9WpJ0IvKHTspCNYU-RE_g7h14OWAN3tp0j9Gv26WZldvoGWVTQzkV20Z2qkMC_v75lXblDkRWSXt_FuENsUA50qlRbNp9pH4Ci73fTD7OiA_Inga4%3D&amp;q_datetime_utc=2026-03-03T09%3A39%3A49&amp;ticket_price=4245&amp;quote_id=2458422958253115817&amp;utid_state=1&amp;channel=iphone&amp;price_without_closed_user_group=6500&amp;tm_place_name=Cebu&amp;deeplink_data=eyJmaWVsZHMiOnsic2lnbmF0dXJlIjoiNDBjMjJkODY1ZWY4OGQwNmYyNWIzZjJhMDZlODg4NzUifSwidXJsIjoiaHR0cHM6Ly9waC5ob3RlbHMuY29tL0hvdGVsLVNlYXJjaD90cGlkPTMyMTQmbXBlPTE3NzI1MzAyNDcmZW5kRGF0ZT0yMDI2LTAzLTA0JmFkdWx0cz0xJmxvY2FsZT1lbl9QSCZjaGlkPWU5ZTgwY2EzLTA4ODMtNDUxYy04NmNjLTVmNmE0Mjk1MGFkMiZlYXBpZD00NCZtY3RjPTMmc3RhcnREYXRlPTIwMjYtMDMtMDMmbXBkPVBIUCZtcGM9MTAwMC4wMCZtcG49MzIwOTUxMTk1JmN1cnJlbmN5PVBIUCZyYXRlcGxhbmlkPTM4NzQ2MzI5NiZtcG09MjQmbXBwPTEmbXBvPUVDJnNlbGVjdGVkPTg0NTQ0NzgxJm1wYj00ODkuMTYmbXBxPTM3ODAuNTUmbXBhPTI3NTUuODQifQ%3D%3D&amp;utid=bff6f878-58f0-97bd-6358-a5e438814893&amp;tm_stars=3&amp;client_id=skyscanner_app&amp;redirect_delay=1000&amp;price_policy=2&amp;pre_redirect_id=253b4f2b-ff34-87a6-926a-53880efb8c1b&amp;tm_city_code=CEBP&amp;max_price=4247&amp;guests=1&amp;request_id=253b4f2b-ff34-87a6-926a-53880efb8c1b&amp;tm_country_code=PH</t>
  </si>
  <si>
    <t>www.skyscanner.com.ph/hotel_deeplink/4.0/PH/en-US/PHP/h_ct/134679883/2026-03-05/2026-03-06/hotel/hotel/hotels?legacy_provider_id=31&amp;rooms=1&amp;closed_user_group=apps&amp;hb_data=vDTprAI9TcNNKq4vop-ve_aHNM19y1pGVYXcnfFF09mo2mK2SefrI9T2foh6uVnCuOF_mGmpsxG7wvoDHulYkfjfPFz-mipXUCi5kmgMseMokKXjC-IPv90RobAK4V0GyQZLLOof9el0uBJ0WCRDlYexjXTF_Q8ehZyhYUWaCFkKnPctjeYDpIIIeQUaoKmq23ys0AT2aWmj_wD46h1dh2Rj6RXvJNhfErAAv3TQj90jgCXBfOXl7uw8UXoqR5JmZKcmA-eOnxG2lAHgrOZhC8wFXmG4NesH0Ty8nTL-rctRhMVwfagtnZvN6kv4dOvgQfZVTC-ViOXSm1nGoySuTixhyd4NHqedlWfYojvhN1l95FpWdPho9lndgkXjUwVqHKMrQGpDxYB5g1EuhnfcOLOpAL66lDnXgFSWhUyiwg%3D%3D&amp;q_datetime_utc=2026-03-05T14%3A49%3A12&amp;ticket_price=2234&amp;quote_id=-8291120598532688957&amp;utid_state=1&amp;channel=iphone&amp;price_without_closed_user_group=3219&amp;tm_place_name=Cebu&amp;deeplink_data=eyJmaWVsZHMiOnsic2lnbmF0dXJlIjoiZjJiNDcyNGRkMjc0Y2UzZGEyMzBhNjgwN2NiZDQxZGUifSwidXJsIjoiaHR0cHM6Ly9waC50cmlwLmNvbS9ob3RlbHMvcmVkaXJlY3Q%2FaG90ZWxpZD05OTI4NzcmY2l0eT0zNTgzMSZBbGxpYW5jZWlkPTEyNjA3JnNpZD04ODg4MzImY2hlY2tpbj0yMDI2LTAzLTA1JmNoZWNrb3V0PTIwMjYtMDMtMDYmc2hvcHBpbmdpZD1mZDllZjU0NTUzMjE0YWYzOTA3ZGQyMTU2Y2E1NzQyOSZhZHVsdD0xJmNoaWxkcmVuPTAmYWdlcz0mbGFuZ3VhZ2U9ZW5waCZsb2NhbGU9ZW5fUEgmcm9vbWlkPTQxNTMzMjM2OCZzd2lkPTAmcGF5PVBQJmZndD0xJmNybj0xJmN1cnI9UEhQJndrcD0xJnN0YW5kPUg0c0lBQUFBQUFBQV93RDlBQUxfQ2xzS0FoZ0JFZ1FJQVJBQUdrOElrUENGeGdFWUFEQUFPUHNSbUFIdHpEeW9BUUM0QVFMQUFRRFJBUlN1Ui1GNnRwMUE0UUhOek16TXpIU2hRT2dCNGFtYlY0Z0NJSWtFQUFBQUFBQUFBQUNnQkFDaEJXWm1abVptUm9kQUdpQm1aRGxsWmpVME5UVXpNakUwWVdZek9UQTNaR1F5TVRVMlkyRTFOelF5T1NBRUtPS2dwczBHU0FGU0JqZ3dZelEzWkZvY0NnTlFTRkFSUndONEN5UW92ajhhQTFCSVVDRkhBM2dMSkNpLVAySUZaVzVmVUVob3ZCUndBWGdBaWdFSFNBRjRBTWdCQWFvQkJ3b0RNREl5RUFMeUFTSm1aRGxsWmpVME5UVXpNakUwWVdZek9UQTNaR1F5TVRVMlkyRTFOelF5T1Y4MGtnSUJOSm9DQUFBQUFQX19BUUFBX19fcXFzeEdfUUFBQUEifQ%3D%3D&amp;utid=b956f1d2-9f6f-8276-7193-f7a4b5fbf98f&amp;tm_stars=3&amp;client_id=skyscanner_app&amp;price_policy=2&amp;pre_redirect_id=386ed2a3-93e9-0544-78a3-354555ac4f77&amp;tm_city_code=CEBP&amp;max_price=2234&amp;guests=1&amp;request_id=386ed2a3-93e9-0544-78a3-354555ac4f77&amp;tm_country_code=PH</t>
  </si>
  <si>
    <t>www.skyscanner.com.ph/hotel_deeplink/4.0/PH/en-US/PHP/h_ad/212934083/2026-03-05/2026-03-06/hotel/hotel/hotels?legacy_provider_id=22&amp;rooms=1&amp;closed_user_group=general&amp;hb_data=APGuGCNWt20KnlSQFtXbA0bmLUuegZyKvyyntO7YAwibnYxfzHDJ4PVAZw7lQj3B2SbvnU5Ps3XcQgAePnx6jO6BreqAEBVpYE1RQAxe7i7MYPR3p9qafZ1cJnpBGh789D5RKBUPCZGrZ1ubrye-TdDbufwfRom_2LhJNA6sk0TUqgAn25Lo81UbwbZdshGSgSPa2D2OdyHbliKOwhIv6A_iMbhPhIgisZohZolKtKNOCtuXY39qIHSfIxgrIaXf18qpTaLc_3E5VpVj3YhAxJhjOSQD8do7PxTIy8gZlamhcdJHlgcAxCu_SDtIB8DdJ1Sr-NukaEZuFcinE83X56tsCzexep5JAZPF-FNyyIr6sI_IF2GlPXaSb5k7gPNhCEck6kcFYVNbzqR7yIydh6vcmjYqgzKjuwlFC5S5J6av&amp;q_datetime_utc=2026-03-05T14%3A49%3A12&amp;ticket_price=1511&amp;quote_id=-3284940351569381066&amp;utid_state=1&amp;channel=iphone&amp;price_without_closed_user_group=3776&amp;tm_place_name=Cebu&amp;deeplink_data=eyJmaWVsZHMiOnsic2lnbmF0dXJlIjoiMzlhMDJkZWNhMmIxZTU1OGRkZDAzN2ZiMDA1ZDkyNzcifSwidXJsIjoiaHR0cHM6Ly93d3cuYWdvZGEuY29tL3BhcnRuZXJzL3BhcnRuZXJzZWFyY2guYXNweD9jaWQ9MTg0NjM4MyZoaWQ9NDYwNzI4MjMmY3VycmVuY3k9UEhQJmNoZWNraW49MjAyNi0wMy0wNSZjaGVja291dD0yMDI2LTAzLTA2Jk51bWJlcm9mQWR1bHRzPTEmTnVtYmVyb2ZDaGlsZHJlbj0wJlJvb21zPTEmbWNpZD0zMDM4Jm1hc3RlclJvb21JZD03MzY4OTIyOTYmbXB0PVNIZDNaMjUzV1RGeFVGTkpObEpYVDNOMEt6bFpUMmRRYkRCUlVVaEdkRzF3YlZKT1UzZEdNR3B2ZG5SbFNWVjZXQzlrVVVKQmVtWlJWbk41Y1Vkbk5URnZSVXRHZFRCTVZXMHdaRXQzUFQwJlRvdGFsUHJpY2U9MTUxMC45OSZUb3RhbFRheD0xNjEuODkmVG90YWxGZWU9MC4wMCZUb3RhbFN1cmNoYXJnZT0wJm1jdXI9UEhQIn0%3D&amp;utid=101a747e-fb7d-53f7-670e-b1c885984cd4&amp;tm_stars=0&amp;client_id=skyscanner_app&amp;price_policy=2&amp;pre_redirect_id=a2e04f1f-1be1-19c7-3b80-e34d44b51f83&amp;tm_city_code=CEBP&amp;max_price=1511&amp;guests=1&amp;request_id=a2e04f1f-1be1-19c7-3b80-e34d44b51f83&amp;tm_country_code=PH</t>
  </si>
  <si>
    <t>Horizon 101 Condominium by Rhen</t>
  </si>
  <si>
    <t>www.skyscanner.com.ph/hotel_deeplink/4.0/PH/en-US/PHP/h_bc/213624478/2026-03-03/2026-03-04/hotel/hotel/hotels?legacy_provider_id=13&amp;rooms=1&amp;closed_user_group=apps&amp;hb_data=twvYybRQxp986sz1ekKpDYmzsUe5l8sdm9YDdzhYYXnDJjaZ2tiiuC_-EJh96mgJVrEpb6vVE4AxqhqqdnKqlxey3tWTO39l46jKjbOTQrdelHyg7uU0T9bFLHjj1isEWzeGdJkJ87ACIa2SUejub3Ns1GuwLhICNLWvEp8wjlXYGNzlShwsTtypusha6zkNu6PKFywrciS2wAFuAH0kx0lq61t4m4Aqo6n0WTKeAw7xvKfcy2TRALyJU1hz7-lSTGS2hORF3j5PueJz_DWuCq9y_bCZNI7n4xonRLEVglNTIMpQjOzKZGIuM5--zOsv2z-IS0r0khDn5vrHX4oBfEVtsQkkQIxxdIqGNAVET9331tI_6no4Awe6vdALVmEJWHv6QS62UE2Iv4f-kQYHtzzGGF-6Kx0DDM3sAb-UVaLuEXw%3D&amp;q_datetime_utc=2026-03-03T09%3A39%3A51&amp;ticket_price=2066&amp;quote_id=4236464555937067082&amp;utid_state=1&amp;channel=iphone&amp;price_without_closed_user_group=2511&amp;tm_place_name=Cebu&amp;deeplink_data=eyJmaWVsZHMiOnsic2lnbmF0dXJlIjoiZWM0NzZkMWYwZGJiYjE2MDI4MWQ2YjkwYTZhZjc1N2MiLCJibG9ja19pZCI6IjE0OTk1NjU3MDFfNDIxNjMxMjE4XzNfMF8wIn19&amp;utid=3ec91b3d-489a-d179-74ec-45da8e1da22e&amp;tm_stars=0&amp;client_id=skyscanner_app&amp;redirect_delay=1000&amp;price_policy=2&amp;pre_redirect_id=858ea13e-ca2d-80dc-b789-23d8b89b6023&amp;tm_city_code=CEBP&amp;max_price=2066&amp;guests=1&amp;request_id=858ea13e-ca2d-80dc-b789-23d8b89b6023&amp;tm_country_code=PH</t>
  </si>
  <si>
    <t>Horizon 101 Condominium by Rhen is located in Cebu City, just 1.5 miles from Colon Street and 1.6 miles from Magellan's Cross. Free Wifi is available throughout the property and private parking is available on site. SM City Cebu is 1.</t>
  </si>
  <si>
    <t>Chic City Studio IT Park With Pool Access</t>
  </si>
  <si>
    <t>www.skyscanner.com.ph/hotel_deeplink/4.0/PH/en-US/PHP/h_bc/225112740/2026-03-05/2026-03-06/hotel/hotel/hotels?legacy_provider_id=13&amp;rooms=1&amp;closed_user_group=apps&amp;hb_data=OFlxIrAnpNa9-4CN_idvGlMMTGoDqcqLMTMPIEFYft61PUK46s7tMOvjW5MgVxmYoYbVpJcvn5W5meckPdOdXbw9yf8_-qjQjN9FcTvrD9ABT32UF1KKAKwsv-pULuc0gcDHynYOzsGfMGtimeduGKsDCKxPvQkx8eSORJ0MXr-wU1Ch9al0J24SAMdjJo2aPCXsJwnR0ngmECeWKUeEKOUNq0utRCblJvRtpUmHi2hd7KlcpS55pHBe0TIRVzH2X75g0Mh-NwlG7ahvh41phl3DZM2LAebJkCOBUbLuTDTRbX7RGIle3uF26in2dJZExZs_PEMuBUl2SFP4QRa3DCImEut0ODAeY3mdKz2rMFM3xxi8k1X4AIEyOW2_heKGjr7lyhkLy63ZheuJZIApqRn2ctT6pY25IEwoCSEXs5ZgTsc91ZM%3D&amp;q_datetime_utc=2026-03-05T14%3A49%3A15&amp;ticket_price=2861&amp;quote_id=7914566128006766906&amp;utid_state=1&amp;channel=iphone&amp;price_without_closed_user_group=3317&amp;tm_place_name=Cebu&amp;deeplink_data=eyJmaWVsZHMiOnsic2lnbmF0dXJlIjoiYTIzMjgwODcwZTIzYzU1MGEyNjc5ZjNlM2E0ZWFlYzgiLCJibG9ja19pZCI6IjE0OTg4Mzc4MDFfNDIxNTYzMzgzXzRfMF8wIn19&amp;utid=20bf0215-c023-a73b-386e-7a8ee8c74cfe&amp;tm_stars=0&amp;client_id=skyscanner_app&amp;price_policy=2&amp;pre_redirect_id=2b8377b0-5fec-488d-3b3c-d2117c612ee5&amp;tm_city_code=CEBP&amp;max_price=2861&amp;guests=1&amp;request_id=2b8377b0-5fec-488d-3b3c-d2117c612ee5&amp;tm_country_code=PH</t>
  </si>
  <si>
    <t>10.33264, 123.90609</t>
  </si>
  <si>
    <t>Chic City Studio IT Park With Pool Access is located in Cebu City, just 2 miles from SM City Cebu and 2.5 miles from Fuente Osmena Circle. The air-conditioned accommodation is 1.7 miles from Ayala Center Cebu. The property offers a 24-hour front...</t>
  </si>
  <si>
    <t>Casa Luna Avida Cebu IT Park Near Sugbo Market</t>
  </si>
  <si>
    <t>www.skyscanner.com.ph/hotel_deeplink/4.0/PH/en-US/PHP/h_bc/225413861/2026-03-05/2026-03-06/hotel/hotel/hotels?legacy_provider_id=13&amp;rooms=1&amp;closed_user_group=apps&amp;hb_data=WgKoczfqsliw0IPK4oN4S8Souhk6pmWaPS3XOo27RI5IkIUegIgneiSHWhmEy_cK_73nr2WjE2ANELSdgNWtuyQXcso_Fw_Iy8A6Mxla9atir2C9shTpA_GbxIhu7yW1c1eywfYj1rZiZthNJm0Ov2OIM0M3g0-xJeaSIup1XHYn68henocOHzdgOjp0Ff83NVhl9m04tZ0o5IxtgO6XCiagM7I3brdqwa3V0TSCc6BGDddTY38BzN6PTG9LKCeStyYmU4TbfoSchGaPD3ooiD0Q2AyPGpjF_Jxye-YcEaYrsyaRMtVdeVAQzyN-92BdFLbpi7-xhOe6ZcfRM45yBfMQkoe8r1cOay1bny7N5bVpW8aS84Lx7EPhqnWmIruO5H3M9C51lRBDkeFOfDxeSavqj9MvWFVBWpHad5094YEpYZhYekM%3D&amp;q_datetime_utc=2026-03-05T14%3A49%3A15&amp;ticket_price=1652&amp;quote_id=3005683865934679062&amp;utid_state=1&amp;channel=iphone&amp;price_without_closed_user_group=2009&amp;tm_place_name=Cebu&amp;deeplink_data=eyJmaWVsZHMiOnsic2lnbmF0dXJlIjoiZTk0ZGQyMzY2NjA3ZjlhODllYjFlMDMwODM5NTZiYzMiLCJibG9ja19pZCI6IjE0OTg0NzM1MDFfNDIxNTM0Mzk3XzJfMF8wIn19&amp;utid=d6b94d18-87c8-fb6c-5322-51c520b4221c&amp;tm_stars=0&amp;client_id=skyscanner_app&amp;price_policy=2&amp;pre_redirect_id=fe83641a-7025-6a1d-aa32-3e73f0a78bc7&amp;tm_city_code=CEBP&amp;max_price=1652&amp;guests=1&amp;request_id=fe83641a-7025-6a1d-aa32-3e73f0a78bc7&amp;tm_country_code=PH</t>
  </si>
  <si>
    <t>10.33242, 123.90634</t>
  </si>
  <si>
    <t>Casa Luna Avida Cebu IT Park Near Sugbo Market is located in Cebu City, just 1.6 miles from Ayala Center Cebu and 1.9 miles from SM City Cebu.</t>
  </si>
  <si>
    <t>The Aviary 2BR Suite at One Oasis, Free Parking</t>
  </si>
  <si>
    <t>www.skyscanner.com.ph/hotel_deeplink/4.0/PH/en-US/PHP/h_bc/225169829/2026-03-03/2026-03-04/hotel/hotel/hotels?legacy_provider_id=13&amp;rooms=1&amp;closed_user_group=apps&amp;hb_data=1JlapARERtgeu6YauJ61jxcIo0VTb9R-tcQI3PKOgprf4k_fzuyKqIr3JDXEThb6xQLbRyRECs8ITEzXas0cYk6TScvt1uIIkA8tdKqXPREZ09acqRDTfhMuBEWiqjvUnde0qi838fgcUDAqEG49FI8zBAhqujOEFDdBFBJC2pNk303BqerxHeYmFw3YEWjt5DeJoEqCRmzk0F8ucvbUQwU1VXGj39M6UtZ4CWqYDtijZr4JMCuNYGB5F6KoTEM0ZumytOM9NaFI9_qUKk_GEjoxPXd0TfHLbJSqzaUU-7PsZAP__nS-qgfYktqL46onEP2k2nDqE4SAX39plCGz5sD0dmTxo-mnk7YfImETMBRoKl_NCWFm2ShVRxhemR9x71MLI8-0DkkMAH82qiasx4iAMjAxIoqOHdFMFmF2__SEcjc%3D&amp;q_datetime_utc=2026-03-03T09%3A39%3A56&amp;ticket_price=3801&amp;quote_id=7871583482775669724&amp;utid_state=1&amp;channel=iphone&amp;price_without_closed_user_group=5084&amp;tm_place_name=Cebu&amp;deeplink_data=eyJmaWVsZHMiOnsic2lnbmF0dXJlIjoiYzU0ZTIwOTdhZDMyMDU0YTg4YjJmMjM5MjkwMDU1MjQiLCJibG9ja19pZCI6IjE0OTcyOTM4MDFfNDIxNDE3MzE3XzRfMF8wIn19&amp;utid=fc56c778-ab2e-dec2-fb33-1428d8756118&amp;tm_stars=0&amp;client_id=skyscanner_app&amp;redirect_delay=1000&amp;price_policy=2&amp;pre_redirect_id=9235c8a0-490a-d424-3519-3df590349d11&amp;tm_city_code=CEBP&amp;max_price=3801&amp;guests=1&amp;request_id=9235c8a0-490a-d424-3519-3df590349d11&amp;tm_country_code=PH</t>
  </si>
  <si>
    <t>10.32954, 123.91716</t>
  </si>
  <si>
    <t>Kasambagan, Cebu City, Central Visayas, 6000, Philippines</t>
  </si>
  <si>
    <t>The Aviary 2BR Suite at One Oasis, FREE Parking is located in Cebu City, just 1.6 miles from Ayala Center Cebu and 1.9 miles from SM City Cebu. This property offers access to a balcony, free private parking, and free Wifi.</t>
  </si>
  <si>
    <t>WJV Inn Tejero</t>
  </si>
  <si>
    <t>www.skyscanner.com.ph/hotel_deeplink/4.0/PH/en-US/PHP/h_bc/224996385/2026-03-05/2026-03-06/hotel/hotel/hotels?legacy_provider_id=13&amp;rooms=1&amp;closed_user_group=apps&amp;hb_data=1DkiN1492ziBcOCgFMxeelBGtQzoTefJAg-qeehBhH1HpxaEa2pKnJzDTV6tSHIOZdiOAvQUfnzfnkU3aWxjG_YMMVvoF5ID4GwMjz7XCbYoBbw_LVgXZZT5S4w9zgQ1WeoPOimDviy9iRCjS4cVV26quSpK6S_CjLPQEystCqPiKH-plv9YCY6q0NX3Q7AKghsmKk2cyuIwXl9qaZl5PsJZEupqyGazAY6tyP4M0umogdw32hN41Gs5TqDT3nH329yOY38UsfqndvUej4-McZUSdpvE_FToMD2cOI_oFtFY6A4QMgPe6tNZrdS1SaOpIBpOHURAnpHXetnZpNIEpz0R6ffU5ZcadgbDCGBWBibwjCUZ3DWuz_cI0_MzNDRog-IYVqzNra6ko6WzHsLNHvhC4PuNzfv6LU8L32tTotgM0ZbG&amp;q_datetime_utc=2026-03-05T14%3A49%3A22&amp;ticket_price=1020&amp;quote_id=4756924682211755061&amp;utid_state=1&amp;channel=iphone&amp;price_without_closed_user_group=1240&amp;tm_place_name=Cebu&amp;deeplink_data=eyJmaWVsZHMiOnsic2lnbmF0dXJlIjoiYTIyNWY2Njc2ZGE3ZmQ2MTllZGNlMjhmYTEwNTA1YTgiLCJibG9ja19pZCI6IjE0OTUzNTc3MDFfNDIxMjEwMTM2XzJfMF8wIn19&amp;utid=4fad0d08-2bd5-94e5-2040-ddbca272a32c&amp;tm_stars=0&amp;client_id=skyscanner_app&amp;price_policy=2&amp;pre_redirect_id=fdd52bba-475e-8345-9326-db9981e69d42&amp;tm_city_code=CEBP&amp;max_price=1020&amp;guests=1&amp;request_id=fdd52bba-475e-8345-9326-db9981e69d42&amp;tm_country_code=PH</t>
  </si>
  <si>
    <t>10.304376, 123.909007</t>
  </si>
  <si>
    <t>G. Gaisano Street, Tejero, Carreta, Cebu City, Central Visayas, 6000, Philippines</t>
  </si>
  <si>
    <t>parking, wifi, air_conditioning, non-smoking, internet_access, 24-hour_front_desk_service, multilingual_staff, kitchen, shower</t>
  </si>
  <si>
    <t>Located in Cebu City, a 18-minute walk from SM City Cebu, Wjv Inn Tejero provides accommodations with free WiFi and free private parking. The property is around 1.2 miles from Colon Street, 1.6 miles from Fuente Osmena Circle and 6.</t>
  </si>
  <si>
    <t>Matthew's Nest</t>
  </si>
  <si>
    <t>www.skyscanner.com.ph/hotel_deeplink/4.0/PH/en-US/PHP/h_bc/225080644/2026-03-05/2026-03-06/hotel/hotel/hotels?legacy_provider_id=13&amp;rooms=1&amp;closed_user_group=apps&amp;hb_data=mVs0d6SM9w-LI02hbxKognnqmWIjg81eHVIcbAEiukrrWSb_gxkCcm-r03HrvAjBn94doX9znK2YUXsAd5viU77Husjn7w2CgKHgBHvwHpYj_5nz5miQ57VYBu7e9ZBiJLlF0Sso_i2qPqPZY57UbB4c7RdbxrEq-mB0j-CBwR57A_jGoZk9YRJ3bPEwtIHj1GlfyO4iNwyCR5T_n0BRtBsgX_n4qTJp6ga9eaH0tozDj4SHWzcfY29cuqJi0gwJQY4AvsJ5wQLGUEJWv_6pXlpLInCM_P44HgyTYLNy10U9GsCaLlYuMR-QEP6wmxqsa9wUJfJbUHz8hIrq8zGOW6BEs40wOS-ekoIq-Uv-P-12CdAXPjDC1h3Gt1gK9WipMurujaR6pVBh_zDaRhqFNrUwTAKucAFvY98NIVrybM4zJbS2GRg%3D&amp;q_datetime_utc=2026-03-05T14%3A49%3A25&amp;ticket_price=1561&amp;quote_id=4658212491573948134&amp;utid_state=1&amp;channel=iphone&amp;price_without_closed_user_group=1897&amp;tm_place_name=Cebu&amp;deeplink_data=eyJmaWVsZHMiOnsic2lnbmF0dXJlIjoiN2M3YTUwZjQxNDAyNzVhNTQzMmQzNDExY2RhYTVhNzkiLCJibG9ja19pZCI6IjE0OTUwMjIzMDFfNDIxMTY3NTczXzFfMF8wIn19&amp;utid=3ff675db-ed73-5a3d-05cb-907a86670fb4&amp;tm_stars=0&amp;client_id=skyscanner_app&amp;price_policy=2&amp;pre_redirect_id=5a793162-bfc1-8d1e-8c30-8a602230486a&amp;tm_city_code=CEBP&amp;max_price=1561&amp;guests=1&amp;request_id=5a793162-bfc1-8d1e-8c30-8a602230486a&amp;tm_country_code=PH</t>
  </si>
  <si>
    <t>10.3328, 123.90907</t>
  </si>
  <si>
    <t>Matthew's Nest offers accommodations in Cebu City, 2 miles from SM City Cebu and 2.5 miles from Fuente Osmena Circle. The air-conditioned accommodation is 1.7 miles from Ayala Center Cebu. Private parking can be arranged at an extra charge.</t>
  </si>
  <si>
    <t>510T1 Avida Towers Cebu IT Park 1BR Unit 2 Beds 350Mbps</t>
  </si>
  <si>
    <t>www.skyscanner.com.ph/hotel_deeplink/4.0/PH/en-US/PHP/h_bc/225401062/2026-03-02/2026-03-03/hotel/hotel/hotels?legacy_provider_id=13&amp;rooms=1&amp;closed_user_group=apps&amp;hb_data=kwxVrS3bfjnAEH9n-LeNrZY3wfNlNkwXPmO1jQH2Ui-euumVhKwK3lsvWmVhu_Ri3SEuCEBQrMIxTalZigiYmtAkIoykFLz7tWUR-oXb0inq8ypxFBc4QwO69S3KJHVehxYLQYu4m4HBbWESZALD4DwIOD4GJgJRPlDpQynQ4a-hqo2deICZ2AKBimEZBqeE1EAPwJ-64UxfemEbktOK8njegGCX-a03zio9eVST0tKjkFDO9MX7XjoOkzTi9HfGdTUPSGpK9_duuCmdq6KkRV-oL68Hi1patfk4_0cXkEoF0kYGY4b9FUeG9tu3IeYQ36B7UyHodXSk7vDtK8F8SeiJJGNmXQiGtumHvsh3EoEQBGvlFvN5ZadUQpNMVP4rHZaR1PLlDJ4RL3vPbimsPe4h7S6y5N74uwDO3kK6XXVLTfRW&amp;q_datetime_utc=2026-03-02T13%3A17%3A06&amp;ticket_price=3774&amp;quote_id=112057132916153033&amp;utid_state=1&amp;channel=iphone&amp;price_without_closed_user_group=4588&amp;tm_place_name=Cebu&amp;deeplink_data=eyJmaWVsZHMiOnsic2lnbmF0dXJlIjoiNzFhOTczZmZiNTllYWE5OGQ3MWE2Yzc4NjM4N2VhNTMiLCJibG9ja19pZCI6IjE0OTQ3MjYwMDFfNDIxMTQyMDM5XzJfMF8wIn19&amp;utid=224a05b8-1b04-a71f-c7ed-733c6e953d7e&amp;tm_stars=0&amp;client_id=skyscanner_app&amp;redirect_delay=1000&amp;price_policy=2&amp;pre_redirect_id=860bf72d-f313-4841-9ea2-ddafb32af5c6&amp;tm_city_code=CEBP&amp;max_price=3774&amp;guests=1&amp;request_id=860bf72d-f313-4841-9ea2-ddafb32af5c6&amp;tm_country_code=PH</t>
  </si>
  <si>
    <t>510T1 Avida Towers Cebu IT Park 1BR Unit 2 Beds 350Mbps is located in Cebu City, just 2.4 miles from Fuente Osmena Circle and 3.1 miles from Colon Street. 1.6 miles from Ayala Center Cebu and 1.</t>
  </si>
  <si>
    <t>Modern Condo 3 min Walk to Ayala in Cebu Business Park Near IT Park</t>
  </si>
  <si>
    <t>www.skyscanner.com.ph/hotel_deeplink/4.0/PH/en-US/PHP/h_bc/225006991/2026-03-03/2026-03-04/hotel/hotel/hotels?legacy_provider_id=13&amp;rooms=1&amp;closed_user_group=apps&amp;hb_data=0N6c6viaqXgAx_6D54DFdYPS1taK8Sr_kb7--eWadhJ_pu410juWMlKXA8s2Bw92OaEw94qUJzgy9PZu4BiX2R6SPdVl3_34BhD9iWKMy7rZfiM3VGyHcPEKv3Lg6kVq-yldvEmorkkQZxg1tuX1ewwjpAltoAcHE_ou6QsUcgnzPErABmzyIarP92qq62cwGUU2sBtj7HAXvQYRC3xAZXDMG7ARYpHUoXUi7ncc_aAkg9I2oLR7e4Vj078quJc2jQJxSvd2oqxOxZkuOC1m8hHDMPUNho4tSwbpSa6QOZv3Flk5Q-wYE5nf-OuVhpdhoze_qdQsmA7kd9H-L_XxXrUVzDqZm5lcj908wCtG13UVKzno8dB5cQzHKz5rF_vpoAan9YLfwOqCR_6e6lesSiNXAbfeKTM_3B6PPg9ko3RCQB8%3D&amp;q_datetime_utc=2026-03-03T09%3A40%3A01&amp;ticket_price=2355&amp;quote_id=-7345531162859643062&amp;utid_state=1&amp;channel=iphone&amp;price_without_closed_user_group=2965&amp;tm_place_name=Cebu&amp;deeplink_data=eyJmaWVsZHMiOnsic2lnbmF0dXJlIjoiYTE2YTg4MjViM2VmYjcwODAzMTA3Yjc0ZTkzODgzMjUiLCJibG9ja19pZCI6IjE0OTQ2ODY2MDFfNDIxMTM2OTExXzJfMF8wIn19&amp;utid=04b70ab7-8bc0-fa61-444b-1deed52306fb&amp;tm_stars=0&amp;client_id=skyscanner_app&amp;redirect_delay=1000&amp;price_policy=2&amp;pre_redirect_id=3dcba14e-45e4-b183-1a75-9072775f0887&amp;tm_city_code=CEBP&amp;max_price=2355&amp;guests=1&amp;request_id=3dcba14e-45e4-b183-1a75-9072775f0887&amp;tm_country_code=PH</t>
  </si>
  <si>
    <t>10.31439, 123.90844</t>
  </si>
  <si>
    <t>Cebu Business Park, Mabolo, Cebu City, Central Visayas, 6000, Philippines</t>
  </si>
  <si>
    <t>Modern condo 3 min walk to Ayala in Cebu business Park Near IT park is a recently renovated apartment in Cebu City, near SM City Cebu. Guests are welcome to go for a swim in the rooftop pool.</t>
  </si>
  <si>
    <t>615T1 Avida Towers Cebu IT Park 1BR Unit 450 Mbps Wi-Fi</t>
  </si>
  <si>
    <t>www.skyscanner.com.ph/hotel_deeplink/4.0/PH/en-US/PHP/h_bc/225405613/2026-03-02/2026-03-03/hotel/hotel/hotels?legacy_provider_id=13&amp;rooms=1&amp;closed_user_group=apps&amp;hb_data=TLIJOtCFLhSupA7cb-fTE6BaWHpfZceUtxbgQAl0_AbAgTvS-9MzZOAZuU-J3Rbvk446yYDNeIAEhzdJDtWwvHqunCYJHe_7FhEe8Wn1On8A9so10Hkhs1iWmvIArUsQbCekxUwIhKFk52hQgcPBFfWKniFRMiLIlzwwrgq_cPyixPzKxMETILfmDH7funxriugedjARUc3DbNNxHTZ0Q1BvBjNzy3A10bTz3bvDeDVVcm6foyxmGZl6gAHrLDC-pre8u6lZB6LWn7Zl4lbtF_hI3xhSKx3aRwZeP9qqemjHdDfF-aOU_PSmqJlF7RphHwXcM_59DhOQzeLl7xVz3ZnSO1cWoaJHzdEQIPUNdqsaxNVWt9Eo1tgeU_7F5QPpLmsbUBbBuw4xFs2-2WKUHHXiCVRYMTofC5etT3ZeY47IT_DO&amp;q_datetime_utc=2026-03-02T13%3A18%3A10&amp;ticket_price=3096&amp;quote_id=2472997481611790388&amp;utid_state=1&amp;channel=iphone&amp;price_without_closed_user_group=4230&amp;tm_place_name=Cebu&amp;deeplink_data=eyJmaWVsZHMiOnsic2lnbmF0dXJlIjoiODYyOGJlMzZjM2M1MzFlMmNkNzUyYjk2M2FjN2RmNmQiLCJibG9ja19pZCI6IjE0OTQ2NjgwMDFfNDIxMTM0MDc2XzJfMF8wIn19&amp;utid=5b5f1c88-a774-175a-7cf5-ee79b443f9b8&amp;tm_stars=0&amp;client_id=skyscanner_app&amp;redirect_delay=1000&amp;price_policy=2&amp;pre_redirect_id=3a346524-7770-d1db-27f5-67f258dfb66c&amp;tm_city_code=CEBP&amp;max_price=3096&amp;guests=1&amp;request_id=3a346524-7770-d1db-27f5-67f258dfb66c&amp;tm_country_code=PH</t>
  </si>
  <si>
    <t>615T1 Avida Towers Cebu IT Park 1BR Unit 450 Mbps Wi-Fi is located in Cebu City, just 1.6 miles from Ayala Center Cebu and 1.9 miles from SM City Cebu. Guests can go for a swim in the private pool.</t>
  </si>
  <si>
    <t>1106T2 Avida Towers IT Park Sugbo Mercado 350Mpbs</t>
  </si>
  <si>
    <t>www.skyscanner.com.ph/hotel_deeplink/4.0/PH/en-US/PHP/h_bc/225212225/2026-03-05/2026-03-06/hotel/hotel/hotels?legacy_provider_id=13&amp;rooms=1&amp;closed_user_group=apps&amp;hb_data=A_z5g2Syyjgf2JH3ZDudq0Gv-BhiLJG7Xz3ocwK-HwaA0fXFdo1Q0X8Z1uiIiuVP1ysLMRnOaIc3ZLkietSUyXrwy-nPGUEbicRDa9VB_R0a0jasv9bSdzthDweqdSMOR11b4N-9UQmPEeqZjEZEXPxRx42fcAS0VabWIcvafiyUOVrfWDvDA4CmCC5UxdekMxV8oboNiUr4f3l-BpNWk2BPCjCiIasW02MfzZRJSy7U0E3S_Zo06UWmyP92yWLvuVxtM3s1_PQS02ZeXGecPChlqIX-gT3skDW2mc2HBfiiIABPjsSm22NodmKvhkHWOTtvVM-Ao5qh8m8sqcvi_O99yC7yOIwSJSJtiaq1IhQFyJyFNpW3iBjF-TV-0v0d3SXjV46Kmtmqiy2pfJLdTHH_bPqN3eGhWtm_bR71l97oUHpwpUg%3D&amp;q_datetime_utc=2026-03-05T14%3A49%3A35&amp;ticket_price=2500&amp;quote_id=3955533641173983375&amp;utid_state=1&amp;channel=iphone&amp;price_without_closed_user_group=3400&amp;tm_place_name=Cebu&amp;deeplink_data=eyJmaWVsZHMiOnsic2lnbmF0dXJlIjoiZmVkNzdlY2NjNmZjODBjOWY1YjY4MGRmNjZiM2VhODEiLCJibG9ja19pZCI6IjE0OTM3MzY0MDFfNDIxMDM3NDEyXzJfMF8wIn19&amp;utid=c5f88ff9-1ce7-e3d5-9e6a-e3768a6b3d7a&amp;tm_stars=0&amp;client_id=skyscanner_app&amp;price_policy=2&amp;pre_redirect_id=b7747f83-dc9c-efad-9588-3f3394097120&amp;tm_city_code=CEBP&amp;max_price=2500&amp;guests=1&amp;request_id=b7747f83-dc9c-efad-9588-3f3394097120&amp;tm_country_code=PH</t>
  </si>
  <si>
    <t>1106T2 Avida Towers IT Park Sugbo Mercado 350Mpbs is located in Cebu City, just 1.9 miles from SM City Cebu and 2.4 miles from Fuente Osmena Circle. Guests can go for a swim in the private pool.</t>
  </si>
  <si>
    <t>www.skyscanner.com.ph/hotel_deeplink/4.0/PH/en-US/PHP/h_ad/130399099/2026-03-03/2026-03-04/hotel/hotel/hotels?legacy_provider_id=22&amp;rooms=1&amp;closed_user_group=general&amp;hb_data=rT7kXd-10JtjV6fyRGHfa5zs5KdDWhuvKkE_IpfhFE6LX6n9kgVZQ2jpV7IVsFjISvyakkzD95Nl-wc1xAhKt4VG7saJO6dR66WhX9YQ3A5eu2GWePyKIuyU_mEF3p587vx2YlEyZ6P_0SWvddDPOwUcGZ3ow8ErOv6KoeIfm1puL3WomNswEBTsGAz4Kbt7Sti4fyV4JumSKlqriPov7kQMk3QQAY2y6wlHV5LOu7BryQEFvCCailPsXGDlrZbmrbbtPDMQvu-TCbaeVD2YNDccmY2vu_02w497MpWWUvNEoeqgD09ew_4NbkShfAba7CpHVvDS3uHMtptKOh4JTCJhJ5kxu3vnZrgwFzxL-ck9ldaDzhD_XfVafueGsW2XuMfTpiNX1GJIOxO1-mg-U1Hc8ZBr4VSSJIFX8YCF-x1a&amp;q_datetime_utc=2026-03-03T09%3A40%3A06&amp;ticket_price=2621&amp;quote_id=-1058198631503578752&amp;utid_state=1&amp;channel=iphone&amp;price_without_closed_user_group=3148&amp;tm_place_name=Cebu&amp;deeplink_data=eyJmaWVsZHMiOnsic2lnbmF0dXJlIjoiNTQyYWZmOTEwYTY4MjI0NmM3MjVjZTI2ZTA5NTBkODkifSwidXJsIjoiaHR0cHM6Ly93d3cuYWdvZGEuY29tL3BhcnRuZXJzL3BhcnRuZXJzZWFyY2guYXNweD9jaWQ9MTg0NjM4MyZoaWQ9Njg5OTE2JmN1cnJlbmN5PVBIUCZjaGVja2luPTIwMjYtMDMtMDMmY2hlY2tvdXQ9MjAyNi0wMy0wNCZOdW1iZXJvZkFkdWx0cz0xJk51bWJlcm9mQ2hpbGRyZW49MCZSb29tcz0xJm1jaWQ9Mjc5NzcmbWFzdGVyUm9vbUlkPTQ3MTk4NDIyMiZtcHQ9VEdOVmNGcFNhM0J4TTNsRGVqQlhlRWxPVml0aE5EaE1NbnB1Ums1UmFtNTBXVkZQVUhGcmNsbG1VMlJxVTNaTlQzQkZhMGRxTm5nclMwcHBORXROVEdvek9USlRiVUptWVZobWFGUk9SMDgmVG90YWxQcmljZT0yNjIwLjk2JlRvdGFsVGF4PTI5Ni4zOSZUb3RhbEZlZT0wLjAwJlRvdGFsU3VyY2hhcmdlPTAmbWN1cj1QSFAifQ%3D%3D&amp;utid=aac380a5-f16d-3b1f-732d-9be08c8122c8&amp;tm_stars=3&amp;client_id=skyscanner_app&amp;redirect_delay=1000&amp;price_policy=2&amp;pre_redirect_id=62faa6e8-b757-0a74-f239-9be771877a4f&amp;tm_city_code=CEBP&amp;max_price=5220&amp;guests=1&amp;request_id=62faa6e8-b757-0a74-f239-9be771877a4f&amp;tm_country_code=PH</t>
  </si>
  <si>
    <t>www.skyscanner.com.ph/hotel_deeplink/4.0/PH/en-US/PHP/h_h1/212595533/2026-03-03/2026-03-04/hotel/hotel/hotels?legacy_provider_id=927111&amp;rooms=1&amp;closed_user_group=mobile&amp;hb_data=f_fumlAL0PMkWfgDzEgZGznE1jiPh4lbsTQPETy8zpv_uf-eS6GNWp0SyakoN5PtOdp6DLS1w_ieDHioun1vD4sZAAIKeWjjj7dPsX1iC0lBgr-9Bw-jPH7eCMXbQVgK7Mb8Oy2i0EIhezH0ec09MlCl9oJ7li-j3LUte3EM9vDKChi-dHUhAts8FKPQcAU5_NJaaI7fWeS0D5OB5hHOyPFx5s7F8QzPiO69qd9pvE1s98IjmkUTNtkzDna5TYFMl98gBh8nf8WyKE7sbNsoBzogjks%3D&amp;q_datetime_utc=2026-03-03T09%3A40%3A07&amp;ticket_price=2943&amp;quote_id=3786924891117513549&amp;utid_state=1&amp;channel=iphone&amp;price_without_closed_user_group=6304&amp;tm_place_name=Cebu&amp;deeplink_data=eyJmaWVsZHMiOnsic2lnbmF0dXJlIjoiNTEwMThkYjJjYmNmMmY5MjY2MTcwZTA0ZWUxYzYyZmIifSwidXJsIjoiaHR0cHM6Ly9waC5ob3RlbHMuY29tL0hvdGVsLVNlYXJjaD90cGlkPTMyMTQmbXBlPTE3NzI1Mjc4OTMmZW5kRGF0ZT0yMDI2LTAzLTA0JmFkdWx0cz0xJmxvY2FsZT1lbl9QSCZjaGlkPWEwN2JjNTU2LTNkMWEtNDU3OS04NWZmLTNkYzRhZDVkZWIyOSZlYXBpZD00NCZtY3RjPTMmc3RhcnREYXRlPTIwMjYtMDMtMDMmbXBkPVBIUCZtcG49MzIzNjM0OTgxJmN1cnJlbmN5PVBIUCZyYXRlcGxhbmlkPTM5MjQwMTA4OCZtcG09MjQmbXBwPTEmbXBvPUVDJnNlbGVjdGVkPTk5NTk2Mjc0Jm1wYj01NDUuNTImbXBxPTI2MzcuNjkmbXBhPTIzOTcuOTAifQ%3D%3D&amp;utid=bff333b0-3b2d-39f4-a395-4ede16a758ab&amp;tm_stars=3&amp;client_id=skyscanner_app&amp;redirect_delay=1000&amp;price_policy=2&amp;pre_redirect_id=979710fd-f7b7-dd5b-13db-c42772875486&amp;tm_city_code=CEBP&amp;max_price=5396&amp;guests=1&amp;request_id=979710fd-f7b7-dd5b-13db-c42772875486&amp;tm_country_code=PH</t>
  </si>
  <si>
    <t>www.skyscanner.com.ph/hotel_deeplink/4.0/PH/en-US/PHP/h_ad/71783459/2026-03-05/2026-03-06/hotel/hotel/hotels?legacy_provider_id=22&amp;rooms=1&amp;closed_user_group=general&amp;hb_data=EkeMYcMVNaFJZuloxEPPiZS_AQeIYO6nmkwTz-irqEiRKARYoflhP_-PxjN3lmPhmm_uRgVwW7jK3h78TcdmjwKCmxfpvQfGOjE1kh_yJL4lF1bTb5MO18YPmttzgDuZN9P8DgbtFMHtnKn7ksmqQsjz_vES9dYHRFZi6sWAEW56goiutsQkn7VIlJRgk7UoHCyqmlJn5QOWxuXkNqzpm_Nw3ZGXvZdYqEHrh-oQkwYHLckSpqepD6sLg95g0p3UswP4NNA2EtHydie5z7-qN_GDuYYu7Hk35hwu6gs-dfdnCbHGEIxX4_bn3Zm9BAh7toXrQIg2qZpoB3Lku4E7OIpoYI0FVCYJylZkjnrt5T0KK6s5_8S-fYY2QGdmorqyG9qb5Jc8vR0k21EJhKX4E_hzpYhNYj5DYaclpLOrcBpqVPHuZw%3D%3D&amp;q_datetime_utc=2026-03-05T14%3A49%3A36&amp;ticket_price=7780&amp;quote_id=6322201526620227357&amp;utid_state=1&amp;channel=iphone&amp;price_without_closed_user_group=15582&amp;tm_place_name=Cebu&amp;deeplink_data=eyJmaWVsZHMiOnsic2lnbmF0dXJlIjoiODVkM2FjZWIxNzdjNGNhNjdhNGZjYzQ1NDlkNmM3NDgifSwidXJsIjoiaHR0cHM6Ly93d3cuYWdvZGEuY29tL3BhcnRuZXJzL3BhcnRuZXJzZWFyY2guYXNweD9jaWQ9MTg0NjM4MyZoaWQ9MjQxNDA1JmN1cnJlbmN5PVBIUCZjaGVja2luPTIwMjYtMDMtMDUmY2hlY2tvdXQ9MjAyNi0wMy0wNiZOdW1iZXJvZkFkdWx0cz0xJk51bWJlcm9mQ2hpbGRyZW49MCZSb29tcz0xJm1jaWQ9MjkwMjAmbWFzdGVyUm9vbUlkPTU2ODcxNjAmbXB0PU5qTlhjRzFSU0hrMVR6Uk5XR3A0ZUU5ck5YaDJhekJDVVRWb1pITk9WR2R2V0V0VmRrRmtLMUZQT0hndlJtSnBjMEoyY21ablZVOWxLMjlIVTBSakswaEVWVFpJZVhoTWNVWnVhQSZUb3RhbFByaWNlPTc3NzkuNzUmVG90YWxUYXg9ODc5Ljc1JlRvdGFsRmVlPTAuMDAmVG90YWxTdXJjaGFyZ2U9MCZtY3VyPVBIUCJ9&amp;utid=578624ba-2cf3-21da-8aca-a395f5297a90&amp;tm_stars=5&amp;client_id=skyscanner_app&amp;price_policy=2&amp;pre_redirect_id=2a13b846-ffdc-16d5-5413-02f19ad895c1&amp;tm_city_code=CEBP&amp;max_price=13079&amp;guests=1&amp;request_id=2a13b846-ffdc-16d5-5413-02f19ad895c1&amp;tm_country_code=PH</t>
  </si>
  <si>
    <t>www.skyscanner.com.ph/hotel_deeplink/4.0/PH/en-US/PHP/h_xp/223212952/2026-03-03/2026-03-04/hotel/hotel/hotels?legacy_provider_id=1&amp;rooms=1&amp;closed_user_group=mobile&amp;hb_data=nZ_yLLoZMk0GL3GCLgi6j4mabY7Nb7TCLfHpM1F_s8_G5wRDBM_H7qbLRY880X7j2W5_5cq6MOvOO1Shi7DSC96F7S4-gzrRwLzZFte6tV8VUWbCYjxUVPym-ydeWHYRTwwJ5NVh8H7VPkORH3olZ8GngdwdnYtjm_HlidAfI3rfJvT8yJlLFYXWGOkPD2GB_mzninraiVdkGmvwvwTgFm7rFjNMZ0vam-tT0lTTZXYBlgL5OIbi3ddLc1i-ZlYhuF8kZZJss4uY2_pZy0GAwW_MPlU%3D&amp;q_datetime_utc=2026-03-03T09%3A40%3A07&amp;ticket_price=2701&amp;quote_id=-68439349484868950&amp;utid_state=1&amp;channel=iphone&amp;price_without_closed_user_group=3001&amp;tm_place_name=Cebu&amp;deeplink_data=eyJmaWVsZHMiOnsic2lnbmF0dXJlIjoiNmZjNTAzZjdiNDUzZTM0YzZiYzY4YWJmYTA5MWM1M2UifSwidXJsIjoiaHR0cHM6Ly93d3cuZXhwZWRpYS5jb20ucGgvSG90ZWwtU2VhcmNoP21wZD1HQlAmdHBpZD02OCZtcGU9MTc3MjUzMDExMCZlbmREYXRlPTIwMjYtMDMtMDQmYWR1bHRzPTEmbXBuPTMyNjU1Njg5OCZtcG09MjQmbXBwPTEmbG9jYWxlPWVuX1VTJm1wbz1FQyZjaGlkPWM5MGU2M2FmLWRkZWYtNDY1MS05MDBhLWY1ZWIzNTFmNjVkMCZtcHE9MzEuMDEmZWFwaWQ9NDYyMzAmbWN0Yz0zJmN1cnJlbmN5PUdCUCZyYXRlcGxhbmlkPTQwMTY3OTczNCZzZWxlY3RlZD0xMTM5MDAwNjUmc3RhcnREYXRlPTIwMjYtMDMtMDMmbXBiPTYuNDEmbXBhPTI4LjE5In0%3D&amp;utid=0e13ee6c-b7ae-68ab-c70d-ebe21a8be0ff&amp;tm_stars=3&amp;client_id=skyscanner_app&amp;redirect_delay=1000&amp;price_policy=2&amp;pre_redirect_id=c55722c9-3a29-6582-58eb-58a201df8d8f&amp;tm_city_code=CEBP&amp;max_price=3691&amp;guests=1&amp;request_id=c55722c9-3a29-6582-58eb-58a201df8d8f&amp;tm_country_code=PH</t>
  </si>
  <si>
    <t>www.skyscanner.com.ph/hotel_deeplink/4.0/PH/en-US/PHP/h_ct/212344103/2026-03-03/2026-03-04/hotel/hotel/hotels?legacy_provider_id=31&amp;rooms=1&amp;closed_user_group=general&amp;hb_data=gElMZaYdbLaG8k4ybBFoYXGZLT3e2y9yI80jfy0Gsbxm5FBdsV17QApLp-yyxfW8wRKzTzNa2rhkVMUB5pK_5FDB7K2RXVPuJI6GJG-Yw_M1j_dfwRc46knKGQpbktBVGXMlP-bDgHTkeFrzhVu-LQVDYAqNhzl5M9_8ahgYUfGGT8Q7MTWcgd-1RKZdqBTDbTWtEvv4M98P8k9OTzx0fj5XMQRRrY0IUniLZ9fvz2kkJQ6ntjYSZhtR4ddISEYr4BjVQbdQD2YBwSHIEWev8Kz9DFDeZr3VA3inUBUavtCdtZ1pEbaa-icQ4AdBAAAOPbxMEWve0I2r0iVfVb6M9lfBQ2FS6ht8YjIPKiMcNSVSL47TI-_ChQKO1HcDq1eOM6I87yWbYyBk4STResWbszLZ4wD7Z-KSiyXkFWaqng%3D%3D&amp;q_datetime_utc=2026-03-03T09%3A41%3A10&amp;ticket_price=4656&amp;quote_id=6688935351982642598&amp;utid_state=1&amp;channel=iphone&amp;price_without_closed_user_group=5401&amp;tm_place_name=Cebu&amp;deeplink_data=eyJmaWVsZHMiOnsic2lnbmF0dXJlIjoiMWM1YWYxOTBkYWNkYzY3Mjg4MzllZGYyOTk1Zjk4NjgifSwidXJsIjoiaHR0cHM6Ly9waC50cmlwLmNvbS9ob3RlbHMvcmVkaXJlY3Q%2FaG90ZWxpZD04Mzk4Mjk3NiZjaXR5PTM1ODMxJkFsbGlhbmNlaWQ9MTI2MDcmc2lkPTg4ODgzMiZjaGVja2luPTIwMjYtMDMtMDMmY2hlY2tvdXQ9MjAyNi0wMy0wNCZzaG9wcGluZ2lkPTBiZGEwMWIyZmY4NTQ0YzRiYjM5NDRiMWQ3YzI5MDYyJmFkdWx0PTEmY2hpbGRyZW49MCZhZ2VzPSZsYW5ndWFnZT1lbnBoJmxvY2FsZT1lbl9QSCZyb29taWQ9MTQxNTU5ODk2OSZzd2lkPTAmcGF5PVBQJmZndD0xJmlzX3NwPVExJmNybj0xJmN1cnI9UEhQJndrcD0xJnN0YW5kPUg0c0lBQUFBQUFBQV93QVJBZTctQ204S0FoZ0JFZ1FJQVJBQUdtTUktYWFCb3dVU0FUSVlBREE5T0pNU21BR0E5WVVvcUFFQnVBRUN3QUVBMFFFek16TXpNNkt0UU9FQjRYb1VyZ2N3c2tEb0FkLXhvclFCaUFJZ2lRUUFBQUFBQUFBQUFLQUVCcW9FREFqYkR4RUsxNk53UFVpSFFLRUZBQUFBQUFBQUFBQWFJREJpWkdFd01XSXlabVk0TlRRMFl6UmlZak01TkRSaU1XUTNZekk1TURZeUlBUW9sc0thelFaSUFWSUdPV0psWWpVMFdod0tBMUJJVUJIeDlFcFpoamktUHhvRFVFaFFJZkgwU2xtR09MNF9ZZ1ZsYmw5UVNHaTZGSEFCZUFDS0FRZElBWGdBeUFFQnFnRUhDZ013TWpFUUF2SUJJakJpWkdFd01XSXlabVk0TlRRMFl6UmlZak01TkRSaU1XUTNZekk1TURZeVh6R1NBZ0UwbWdJQUFBQUFfXzhCQUFEX181U0JyS3dSQVFBQSJ9&amp;utid=22ff84ee-cfe5-6853-95cf-a5f3909c0a0b&amp;tm_stars=4&amp;client_id=skyscanner_app&amp;redirect_delay=1000&amp;price_policy=2&amp;pre_redirect_id=3d881176-8e04-033e-51cc-fa839bd90a2a&amp;tm_city_code=CEBP&amp;max_price=10685&amp;guests=1&amp;request_id=3d881176-8e04-033e-51cc-fa839bd90a2a&amp;tm_country_code=PH</t>
  </si>
  <si>
    <t>www.skyscanner.com.ph/hotel_deeplink/4.0/PH/en-US/PHP/h_xp/200512810/2026-03-03/2026-03-04/hotel/hotel/hotels?legacy_provider_id=1&amp;rooms=1&amp;closed_user_group=mobile&amp;hb_data=MVU5dh8tg2b7khRqH0kOndkG3dZlxCYX5EpgqT9UiUUuWd1mRLSaoJktuLnI2SZlbzhIZHyFh4NiG_wFhA1QU85wefZvogobikc5eEYCTbjWaFicjLfsZO6bP75kuJLIdw0KGeUhHEVZTgDfoATUiof_DR-GfwWVqRrcDWAByVF3wU78HceizHVf1nw2-ZsGULo6YDC0jhRLfY7pyzGRBsqZ2Q18UPIJtZSlfdevU_p_KLv73SLRncjUPx2n-dgK7RqtkzB4gw8mKFxWeepfJZf_Oso%3D&amp;q_datetime_utc=2026-03-03T09%3A40%3A09&amp;ticket_price=2589&amp;quote_id=6654799220078472325&amp;utid_state=1&amp;channel=iphone&amp;price_without_closed_user_group=2875&amp;tm_place_name=Cebu&amp;deeplink_data=eyJmaWVsZHMiOnsic2lnbmF0dXJlIjoiOWE5NjI3ZDQwNDRjNWY1Zjc1MjZmMWZkMTY5MGMzNTcifSwidXJsIjoiaHR0cHM6Ly93d3cuZXhwZWRpYS5jb20ucGgvSG90ZWwtU2VhcmNoP3RwaWQ9NjgmbXBlPTE3NzI1Mjc4OTMmZW5kRGF0ZT0yMDI2LTAzLTA0JmFkdWx0cz0xJmxvY2FsZT1lbl9VUyZjaGlkPTRiZjZlMGYxLWNlMTItNGNmNC04OGExLTI5Nzk5NGEzNTdjNSZlYXBpZD00NjIzMCZtY3RjPTMmc3RhcnREYXRlPTIwMjYtMDMtMDMmbXBkPUdCUCZtcG49MjE5OTEwNDcyJmN1cnJlbmN5PUdCUCZyYXRlcGxhbmlkPTI4NjExMzA0NiZtcG09MjQmbXBwPTEmbXBvPUVDJnNlbGVjdGVkPTI0MDQzNDg3Jm1wYj01LjAwJm1wcT0yOS41NyZtcGE9MjguMTYifQ%3D%3D&amp;utid=9ce5f7c6-87a4-ee1f-2e73-98e0c702d54f&amp;tm_stars=4&amp;client_id=skyscanner_app&amp;redirect_delay=1000&amp;price_policy=2&amp;pre_redirect_id=b1dc1f7e-5abd-315b-ff8a-4f33fa2bf712&amp;tm_city_code=CEBP&amp;max_price=3010&amp;guests=1&amp;request_id=b1dc1f7e-5abd-315b-ff8a-4f33fa2bf712&amp;tm_country_code=PH</t>
  </si>
  <si>
    <t>www.skyscanner.com.ph/hotel_deeplink/4.0/PH/en-US/PHP/h_bc/46968116/2026-03-05/2026-03-06/hotel/hotel/hotels?legacy_provider_id=13&amp;rooms=1&amp;closed_user_group=apps&amp;hb_data=lQohrWdKQi5zc_pd1nPaXF-nzjg0ulU1s0TDgGLeQ01auAmlMuoHgBwu4lUnRjY1H4T4sbyT78DIWPSTwr62dKRjAfUG4z8A6R9_9kwhUB2taXmtdzEnrRdJctoRWWylvZ8SaS3CTGBUZ7kGlNB1VfI2DmqLlTJKxB7qUyIyrOeSdc2SDbaFRcblrYbWcLizW6_oaKbjQ7QKVvtcV_5Juw0UoS6hyfMNs84PZQfjf0r6HbSTF00QY9V51yMDCXebkOyJ5dbNti6YQFXmxGNNoqJxEksAzagNFJmj_StccaCmnH6R7O9Ii5GbosA4gqcacaQeoUl43uEvOhl3My5Ymc1BD_Sf-aMfJ-kP9quUySwkTw1hKrTQSkgwfEgQ0FoGDcSybOhjDULSVj1EC86YEjuaPYT3y-Nat5RlxPRKXwI5pxRliE8%3D&amp;q_datetime_utc=2026-03-05T14%3A49%3A39&amp;ticket_price=5138&amp;quote_id=-776705292257060397&amp;utid_state=1&amp;channel=iphone&amp;price_without_closed_user_group=6238&amp;tm_place_name=Cebu&amp;deeplink_data=eyJmaWVsZHMiOnsic2lnbmF0dXJlIjoiMzNlOWY3ZDQxODI3OTJhZjFjMWIyZDZkMjcyN2Y4YTkiLCJibG9ja19pZCI6IjI0MDM3MzAxXzQyMjM1MzAyN18yXzQyXzAifX0%3D&amp;utid=43392ce2-fdae-8c7d-3946-4e38496b7f08&amp;tm_stars=5&amp;client_id=skyscanner_app&amp;price_policy=2&amp;pre_redirect_id=b6fb32bc-e153-d7b7-615d-dc4f8f6eb2c2&amp;tm_city_code=CEBP&amp;max_price=10275&amp;guests=1&amp;request_id=b6fb32bc-e153-d7b7-615d-dc4f8f6eb2c2&amp;tm_country_code=PH</t>
  </si>
  <si>
    <t>www.skyscanner.com.ph/hotel_deeplink/4.0/PH/en-US/PHP/h_bc/154663274/2026-03-05/2026-03-06/hotel/hotel/hotels?legacy_provider_id=13&amp;rooms=1&amp;closed_user_group=apps&amp;hb_data=7ne8p0tjAf6TuVKlSQ8MM1l57jDxNrWG7mMmdlhAYWS7Luxvm9j6bZIooHpGL_xgQ8ajFku5DI76ITz9arM-MB-LVNTHUJuSH3kPYmvlJnBl2E5NcSDyoyHtWB96RMww0o13iNJAhgszrB9tj_U46YSstKZNZPFdg1hE55uela1ztyQvl8klzTZVuyPIdkpl5K7u805MF2Oy5dCSyvrqhHtqQgRHQaLUh94d42CWjBhDMZ6ztxUsO2GouBCjomkkAGQ4UprmqlUNJ3xWsArjouYBc2RQEddThdRRnbgXHpRcLEnuNmlCExC_luZG59ZDPcuE6bGnmJGvIhrMXVRZB5RVXBirmpQHswsmSwIYK8xg0JN1C4utozis6GvmfHTQsYsg1gE9C11Owr5oCy3e0IIcMyDC3XhfZ5cM-v6wRrUM4XNl9ZA%3D&amp;q_datetime_utc=2026-03-05T14%3A49%3A40&amp;ticket_price=5089&amp;quote_id=-3807184724003991114&amp;utid_state=1&amp;channel=iphone&amp;price_without_closed_user_group=7467&amp;tm_place_name=Cebu&amp;deeplink_data=eyJmaWVsZHMiOnsic2lnbmF0dXJlIjoiMmUzZTMyNWYyOTkxZjIzYjVlY2ZiOWI4ZjFjMDk3MzAiLCJibG9ja19pZCI6IjIyMDMzMjQwMV80MjM3NDMyNjZfMl8yXzBfNjM3NzQ5In19&amp;utid=f6415dc7-297d-c88d-c849-776496d2ca43&amp;tm_stars=3&amp;client_id=skyscanner_app&amp;price_policy=2&amp;pre_redirect_id=e9e27432-5c03-b070-391c-89827bbe6a7a&amp;tm_city_code=CEBP&amp;max_price=8686&amp;guests=1&amp;request_id=e9e27432-5c03-b070-391c-89827bbe6a7a&amp;tm_country_code=PH</t>
  </si>
  <si>
    <t>www.skyscanner.com.ph/hotel_deeplink/4.0/PH/en-US/PHP/h_ct/203954033/2026-03-05/2026-03-06/hotel/hotel/hotels?legacy_provider_id=31&amp;rooms=1&amp;closed_user_group=general&amp;hb_data=sOhDMAxcF6ok4dKYDC1UTifgaKLupWhK8NKNYw_JRiPVCesp2oanLBrHzrVjGzdtwmRfbqPISOvQ3s4jCpH6ge0Pm_RS-eq_SneKOekkFsW2t9ywk0VazV966PLpfkJNyz6h1FK9mfHZEuuNBpCeszxVGZTnsRbXOU6BxmqVKQCseXNs5TCgH6o9_MR2aOV4Nq2fKrwHuu_KDvDHQryW8EjgwrnwCY7rYk0FYgxntID655wGpQuqQ7U72Ggg83jSYOoG_ufEWWhzqIz0975kCg4JYZHTpXhIiHsZ5QKvDYD84hJyxy7JnRQMTpOha_9iEOGhjkgi5t4YuNSZiNdRXyZzwZ0JJHWNVQIVWzWHEgzZB9k9L3YwFsi2LWx5GflfUHMvvps1--OHi0g04D-0lA2WKVYvlNv3EaGrPu9RrA%3D%3D&amp;q_datetime_utc=2026-03-05T14%3A50%3A43&amp;ticket_price=4892&amp;quote_id=-1442951807313991606&amp;utid_state=1&amp;channel=iphone&amp;price_without_closed_user_group=5503&amp;tm_place_name=Cebu&amp;deeplink_data=eyJmaWVsZHMiOnsic2lnbmF0dXJlIjoiMGRlYWE0ZDAyZDYzY2YyMDFiNjcxZTZmYzgyYWJkNTMifSwidXJsIjoiaHR0cHM6Ly9waC50cmlwLmNvbS9ob3RlbHMvcmVkaXJlY3Q%2FaG90ZWxpZD00NjgyNTIwNiZjaXR5PTM1ODMxJkFsbGlhbmNlaWQ9MTI2MDcmc2lkPTg4ODgzMiZjaGVja2luPTIwMjYtMDMtMDUmY2hlY2tvdXQ9MjAyNi0wMy0wNiZzaG9wcGluZ2lkPWI1MjllZTZjYzVkMTQ4NDliODg2M2E4OTY3YzkwYTU1JmFkdWx0PTEmY2hpbGRyZW49MCZhZ2VzPSZsYW5ndWFnZT1lbnBoJmxvY2FsZT1lbl9QSCZyb29taWQ9MTU1NjUxNzUxNyZzd2lkPTAmcGF5PVBQJmZndD0xJmlzX3NwPVEyJmNybj0xJmN1cnI9UEhQJndrcD0xJnN0YW5kPUg0c0lBQUFBQUFBQV93QVJBZTctQ204S0FoZ0JFZ1FJQVJBQUdtTUlqYVdhNWdVU0FUSVlBRERLQWpqbUpwZ0I5djJwRnFnQkFMZ0JBc0FCQU5FQjE2TndQWXBEc0VEaEFWeVB3dlVvSExOQTZBSGJ6TEo2aUFJZ2lRUUFBQUFBQUFBQUFLQUVCcW9FREFqYUR4Rkk0WG9VcmhtRFFLRUZ1QjZGNjFINGdrQWFJR0kxTWpsbFpUWmpZelZrTVRRNE5EbGlPRGcyTTJFNE9UWTNZemt3WVRVMUlBUW80cUNtelFaSUFWSUdOamxrTmpBMldod0tBMUJJVUJGSEEzZ0xKQ2ktUHhvRFVFaFFJVWNEZUFza0tMNF9ZZ1ZsYmw5UVNHaThGSEFCZUFDS0FRZElBWGdBeUFFQnFnRUhDZ013TWpFUUF2SUJJbUkxTWpsbFpUWmpZelZrTVRRNE5EbGlPRGcyTTJFNE9UWTNZemt3WVRVMVh6R1NBZ0UwbWdJQUFBQUFfXzhCQUFEX181T2lMUGNSQVFBQSJ9&amp;utid=e34534c7-ba09-a61d-285d-c3a2e336d17b&amp;tm_stars=4&amp;client_id=skyscanner_app&amp;price_policy=2&amp;pre_redirect_id=58d6e47a-3cd4-d6bf-6cf7-7ae6a1ce2a68&amp;tm_city_code=CEBP&amp;max_price=5990&amp;guests=1&amp;request_id=58d6e47a-3cd4-d6bf-6cf7-7ae6a1ce2a68&amp;tm_country_code=PH</t>
  </si>
  <si>
    <t>www.skyscanner.com.ph/hotel_deeplink/4.0/PH/en-US/PHP/h_xp/159199139/2026-03-03/2026-03-04/hotel/hotel/hotels?legacy_provider_id=1&amp;rooms=1&amp;closed_user_group=mobile&amp;hb_data=HtL-TNb1-PDY9Ym9_6xaiglGHPrmmFHM9zkpYRt4vG0yX_Pgjgi3IuhFdjxVwV2CRzvOt-gRtRjBv2IIL4wE7VMmbqSvNCqIyOdeb5N61ePsC_tUEKMnLCJL1ZRpvB_TtVoKXNWyDoIuLX6UnZJigOa0H3J1H7MelZmglnZkgQn9RaIDvfsjSz4_TZpMUYapp-GSWd0xxJDwe2YcyRO00aYCRoZCPjNDXffjBkbdz_PBjW5zcezykm2ddc_CVZak1dg6wwr5aMozjD3qY450foB39Fk%3D&amp;q_datetime_utc=2026-03-03T09%3A41%3A14&amp;ticket_price=17278&amp;quote_id=5208827604303188068&amp;utid_state=1&amp;channel=iphone&amp;price_without_closed_user_group=26582&amp;tm_place_name=Cebu&amp;deeplink_data=eyJmaWVsZHMiOnsic2lnbmF0dXJlIjoiY2QzZDgyNjY3ZTVmMTUwZDMxYzE3ZWQyYzgxYzNhNGMifSwidXJsIjoiaHR0cHM6Ly93d3cuZXhwZWRpYS5jb20ucGgvSG90ZWwtU2VhcmNoP21wZD1HQlAmdHBpZD02OCZtcGU9MTc3MjUzMDExMCZlbmREYXRlPTIwMjYtMDMtMDQmYWR1bHRzPTEmbXBuPTIwMjQwNzI0MiZtcG09MjQmbXBwPTEmbG9jYWxlPWVuX1VTJm1wbz1FQyZjaGlkPTQzNTI5NjAwLTA0ZjEtNGJjMi04ZmRmLTdiYzg4YTY0MWUwMyZtcHE9MTk2LjI5JmVhcGlkPTQ2MjMwJm1jdGM9MyZjdXJyZW5jeT1HQlAmcmF0ZXBsYW5pZD0zOTc1MDI2NTQmc2VsZWN0ZWQ9MTY0NTgxMDYmc3RhcnREYXRlPTIwMjYtMDMtMDMmbXBiPTI1LjAyJm1wYT0xOTYuMjkifQ%3D%3D&amp;utid=31f0b118-38d5-c82b-841e-f4082b1567c6&amp;tm_stars=0&amp;client_id=skyscanner_app&amp;redirect_delay=1000&amp;price_policy=2&amp;pre_redirect_id=2802356a-fe1e-a02a-3a8c-90772ea83ee7&amp;tm_city_code=CEBP&amp;max_price=19146&amp;guests=1&amp;request_id=2802356a-fe1e-a02a-3a8c-90772ea83ee7&amp;tm_country_code=PH</t>
  </si>
  <si>
    <t>www.skyscanner.com.ph/hotel_deeplink/4.0/PH/en-US/PHP/h_xp/213046164/2026-03-05/2026-03-06/hotel/hotel/hotels?legacy_provider_id=1&amp;rooms=1&amp;closed_user_group=mobile&amp;hb_data=4SP3S-CM1Ld_C4XcDIszZ0zZ0gHGpsO61oj9sJM-fy1Pmpqf07RX_seFFbWDeV026fRzEI812zmUEbBwZcylmkUkAqebuJSPiiNZmXi2WeoOxQ1SezPPxJjTEeClvtJP2s30pCtBJL8Lt6euetn8RB3TUnXcjlsWP7qyP2vvt-mHq_tiVruEFCdjHjhUbnPyheHRIW2mlCsBLKWxK80z6qfe14S8CS57f6Rx2G2l-Judhy7syOgdM4zHpxo85T_2yfMEyTmCOcVXZZkx065MOZTuS0M%3D&amp;q_datetime_utc=2026-03-05T14%3A49%3A42&amp;ticket_price=2405&amp;quote_id=6266045710503985494&amp;utid_state=1&amp;channel=iphone&amp;price_without_closed_user_group=2655&amp;tm_place_name=Cebu&amp;deeplink_data=eyJmaWVsZHMiOnsic2lnbmF0dXJlIjoiMjEwMjUxODFjMmE1MDU2MjBjZmRmMjBlNDBjMmQ4NzMifSwidXJsIjoiaHR0cHM6Ly93d3cuZXhwZWRpYS5jb20ucGgvSG90ZWwtU2VhcmNoP3RwaWQ9NjgmbXBlPTE3NzI3MjAyMjUmZW5kRGF0ZT0yMDI2LTAzLTA2JmFkdWx0cz0xJmxvY2FsZT1lbl9VUyZjaGlkPWMxNWJhNjJjLTVmMjMtNDlmMC1iMGU3LWNhMTcyODllNTdiNSZlYXBpZD00NjIzMCZtY3RjPTMmc3RhcnREYXRlPTIwMjYtMDMtMDUmbXBkPUdCUCZtcG49MzIxMDU2Mzc1JmN1cnJlbmN5PUdCUCZyYXRlcGxhbmlkPTQwNjMwNzA5NyZtcG09MjQmbXBwPTEmbXBvPUVDJnNlbGVjdGVkPTg3MjkzMDI1Jm1wYj01LjI5Jm1wcT0yNy41OCZtcGE9MjUuNTQifQ%3D%3D&amp;utid=5e12adab-efbc-ed98-ab94-7eb5ee19ff0b&amp;tm_stars=3&amp;client_id=skyscanner_app&amp;price_policy=2&amp;pre_redirect_id=f2aa105a-f878-5f3c-413a-a5f706d215d0&amp;tm_city_code=CEBP&amp;max_price=2898&amp;guests=1&amp;request_id=f2aa105a-f878-5f3c-413a-a5f706d215d0&amp;tm_country_code=PH</t>
  </si>
  <si>
    <t>www.skyscanner.com.ph/hotel_deeplink/4.0/PH/en-US/PHP/h_ct/204069909/2026-03-05/2026-03-06/hotel/hotel/hotels?legacy_provider_id=31&amp;rooms=1&amp;closed_user_group=general&amp;hb_data=q9EtCuRgoy5TOYGFyv-XuSJutUCar8YYlWkkWDyCrkiYLQbHHmlMwOAFUO8mpeHEftxb3pAxJ9ycPi4iqYISPtldJHwugVdQuY7-c1iW4l_3CAevNc8HlKEPxYjW90Wq045gBUnwGBi5YQjOmtwqgurNctYvxhgjTg5N85wOhQbvWqW1S6TJN3PHsJCMy5nZ1MMruAtGI22XgszSsSksZKT9PJCE7wx9a_wnGENE_FTYnbdzcsXDn1hKVimBHNjggH_N1ZYcojm24IER3BX-frB9p_kxQoFUkEsAPT74l9wGjrwp24ix8UpeLXIXlIKyCpFv7qpigJkJAtZRc3pjAXzQWmNL_rp0w4eqLCddQX_gJ0rnlSsIf7FwbUaWe3eC_RGTEEujPZP5iimGABecuoie-0bz3pZ9W2vfBOnz6w%3D%3D&amp;q_datetime_utc=2026-03-05T14%3A50%3A48&amp;ticket_price=7785&amp;quote_id=-1583500587670979688&amp;utid_state=1&amp;channel=iphone&amp;price_without_closed_user_group=10671&amp;tm_place_name=Cebu&amp;deeplink_data=eyJmaWVsZHMiOnsic2lnbmF0dXJlIjoiZDJlNTIyNTc4NzkyMTk5ZDgzYTBkNTIxNzU4MzRkMDUifSwidXJsIjoiaHR0cHM6Ly9waC50cmlwLmNvbS9ob3RlbHMvcmVkaXJlY3Q%2FaG90ZWxpZD01NDkxNDYyMCZjaXR5PTM1ODMxJkFsbGlhbmNlaWQ9MTI2MDcmc2lkPTg4ODgzMiZjaGVja2luPTIwMjYtMDMtMDUmY2hlY2tvdXQ9MjAyNi0wMy0wNiZzaG9wcGluZ2lkPTlkZjBkODI4Mjg4MzRmYTY5MDk1MDY5NWVkZDVhNGNmJmFkdWx0PTEmY2hpbGRyZW49MCZhZ2VzPSZsYW5ndWFnZT1lbnBoJmxvY2FsZT1lbl9QSCZyb29taWQ9MTgwMDA0MDYwNyZzd2lkPTAmcGF5PUZHJmZndD0xJmNybj0xJmN1cnI9UEhQJndrcD0xJnN0YW5kPUg0c0lBQUFBQUFBQV93QURBZnotQ21FS0FoZ0JFZ1FJQVJBQUdsVUluLUdwMmdZU0FUSVlBRERrQVRpdlc1Z0J2TnlYR3FnQkFMZ0JBc0FCQU5FQktWeVB3dlc3dWtEaEFRQUFBQUFBYWI1QTZBSDM4dmFLQW9nQ0lJa0VBQUFBQUFBQUFBQ2dCQUNoQlFBQUFBQUFBQUFBR2lBNVpHWXdaRGd5T0RJNE9ETTBabUUyT1RBNU5UQTJPVFZsWkdRMVlUUmpaaUFFS09LZ3BzMEdTQUZTQm1RM056Qm1ObG9jQ2dOUVNGQVJSd040Q3lRb3ZqOGFBMUJJVUNGSEEzZ0xKQ2ktUDJJRlpXNWZVRWhvdkJSd0FYZ0FpZ0VIU0FGNEFNZ0JBYW9CQndvRE1ESXhFQUx5QVNJNVpHWXdaRGd5T0RJNE9ETTBabUUyT1RBNU5UQTJPVFZsWkdRMVlUUmpabDh3a2dJQk5Kb0NBQUFBQVBfX0FRQUFfXy1mMl9zc0F3RUFBQSJ9&amp;utid=f303c62e-28f3-5ea3-3b2b-37b9dee0475c&amp;tm_stars=4&amp;client_id=skyscanner_app&amp;price_policy=2&amp;pre_redirect_id=53c44146-ad89-e8b2-0a4e-3ca4b909af07&amp;tm_city_code=CEBP&amp;max_price=9766&amp;guests=1&amp;request_id=53c44146-ad89-e8b2-0a4e-3ca4b909af07&amp;tm_country_code=PH</t>
  </si>
  <si>
    <t>www.skyscanner.com.ph/hotel_deeplink/4.0/PH/en-US/PHP/h_fd/95815175/2026-03-05/2026-03-06/hotel/hotel/hotels?legacy_provider_id=927050&amp;rooms=1&amp;hb_data=WZPWzOQd4lTI4Inn7pZPuEVXe7-yH4wIv_Xmjmr8i5Rx6lzwnhJRsqkV5tcJwso_-VSCMRpZxMTQtFThFKEnnUn_CJs7ufWPg5rfwDKNfuuO1nuBQ73baWQ-aeiV5_Ig_3-d8QDe2LxwAeLUI1iubOSkYXloBsrgI0rB_w7LPBHMBSsHtt-6gsq33zRiU8vmCDTl61tC0dQ1puiJyke0sy6ajTzqcuengZVOcFMkMqYTPywMsq4Nu99Dkw635EuZkBDm8w0NpkYQVxQ1r-dQVA6YI8EJDuwp4IHnNOuxoGClYmRZUA-n6_Ed2pQK8pG72R1PjLAmksBSSM2j3MMoYiFNME-fqCM4RewqH1-dOycH8Z6aw9rskEionSZ8ka4Z03-uxtrE4gE7ghrX3IMRmOKM3QvEwKo5zLstQ0mcSCq74Q%3D%3D&amp;q_datetime_utc=2026-03-05T14%3A49%3A45&amp;ticket_price=5837&amp;quote_id=8258261792504978318&amp;utid_state=1&amp;channel=iphone&amp;tm_place_name=Cebu&amp;deeplink_data=eyJmaWVsZHMiOnsic2lnbmF0dXJlIjoiNjM3NTk4ZjQ4ODIzODFlYWViY2RkNzc4M2IyYTA0YzQifSwidXJsIjoiaHR0cHM6Ly9kZWFscy52aW8uY29tP3NpZz1hOWJiNTQzMTk2OTRmZGIyYzgxNzM2ZDJhZWY2ZGZmNWJlNTYwN2VlZWM4MTI5YzkzMjI3YzI1M2U3ZGM1NzYwMzYzNzMzMzEzNDM1MzIzMiZzaWctaXNzPW1ldGEmdHVybD1odHRwcyUzQSUyRiUyRnZpby5jb20lMkZIb3RlbCUyRlNlYXJjaCUzRmNoZWNrSW4lM0QyMDI2LTAzLTA1JTI2Y2hlY2tPdXQlM0QyMDI2LTAzLTA2JTI2Y3VycmVuY3klM0RQSFAlMjZlcHYlM0RNUzR5JTI2ZXNkJTNEMERlNVVtRzZaSUtmMC04dkRqdnVxYXEwWllUSFZ3aHl1QU9aNXlKOTkzNERkTE83ZjVTY3J1clhDX3EwX1h1dEFiVGlzV1hRLU1mUEUwMXJlbG9SWU0tRmNsUVJwdnZGWUxkUE1hOV9XWUdrMGtIbkJWN3klMjZmb3JjZUN1cnJlbmN5Q2hhbmdlJTNEMSUyNmZvcmNlTGFuZ3VhZ2VDaGFuZ2UlM0QxJTI2aG90ZWxJZCUzRDIyNzIzNTk3JTI2bGFiZWwlM0RzcmMlMjUzRHNreXNjYW5uZXIlMjUyNnVjb3VudHJ5JTI1M0RQSCUyNTI2dWRldmljZSUyNTNEbW9iaWxlJTI1MjZob3RlbCUyNTNEMjI3MjM1OTclMjUyNmRheSUyNTNENSUyNTI2bW9udGglMjUzRDAzJTI1MjZ5ZWFyJTI1M0QyMDI2JTI1MjZsb3MlMjUzRDElMjUyNm9mZmVyaWQlMjUzRG9Rd0pRa29NWnRobyUyNTI2cHJpY2UlMjUzRDU4MzcuMDglMjUyNmN1cnJlbmN5JTI1M0RQSFAlMjUyNnVzZXJsYW5nJTI1M0RlbiUyNTI2X3RoJTI1M0RmOTRjMDQ5NGI5ODdmMTBhMTkxZTBjY2VmZjQxNzU1YjlhNDlhYzQ3YzM0NTBiYTMlMjUyNmR0cyUyNTNEMTc3MjcyMTU1NCUyNTI2b2x1dCUyNTNEMTc3MjcyMDIyOCUyNTI2Y2FuUGF5TGF0ZXIlMjUzRGZhbHNlJTI1MjZyZXF1ZXN0VXNlckdyb3VwJTI1M0QlMjUyNm9mZmVyVXNlckdyb3VwJTI1M0RwdWJsaWMlMjZsYW5nJTNEZW4lMjZvdGklM0RKTDRzVl9fV1FsVSUyNnByZWZlcnJlZFJhdGUlM0Q1ODM3LjA4JTI2cHJvZmlsZSUzRHIyZDJtNzNrbjglMjZyb29tcyUzRDElMjZ0b2tlbiUzRDdmZTI3NiUyNnVzZXJDb3VudHJ5JTNEUEglMjZ1dG1fY2FtcGFpZ24lM0Rza3lzY2FubmVyJTI2dXRtX21lZGl1bSUzRGNwYyUyNnV0bV9zb3VyY2UlM0Rza3lzY2FubmVyIn0%3D&amp;utid=bb09263a-91ca-6d22-d9b0-2361b1a5ff92&amp;tm_stars=3&amp;client_id=skyscanner_app&amp;price_policy=2&amp;pre_redirect_id=80e12bf2-2f7e-3267-c2ea-b3649b8684ad&amp;tm_city_code=CEBP&amp;max_price=5837&amp;guests=1&amp;request_id=80e12bf2-2f7e-3267-c2ea-b3649b8684ad&amp;tm_country_code=PH</t>
  </si>
  <si>
    <t>www.skyscanner.com.ph/hotel_deeplink/4.0/PH/en-US/PHP/h_xp/46981910/2026-03-05/2026-03-06/hotel/hotel/hotels?legacy_provider_id=1&amp;rooms=1&amp;closed_user_group=mobile&amp;hb_data=wByMYpO-etPyneEVn7UOLeEWBKzKkwpfItSOPXOd5yqcbhNCGg6tYQxGrL-wuaihj-yZ51i79psXKD0E16NKpVxHLrHplwxTJqfO4ggFn_xwMDL7zCgw76Fqx0RyyzkdZKkPK1n0jf4PHJK-U2oAQy3IG8Ogdu53IYUoVj_SefY0zUYbdfKZ9SDNgZp9u0fe2Hw2U1JECIrTKD_Ee5fOBFYcm6nfH_xIG3ud4HaNUYNy8TigJAnTIknn-CUxnoDSQqdkjfauAhVTYF41zAnoAe13mJk%3D&amp;q_datetime_utc=2026-03-05T14%3A49%3A44&amp;ticket_price=2391&amp;quote_id=3408969514819219762&amp;utid_state=1&amp;channel=iphone&amp;price_without_closed_user_group=2988&amp;tm_place_name=Cebu&amp;deeplink_data=eyJmaWVsZHMiOnsic2lnbmF0dXJlIjoiODlmYTk5ODhhNzZlYmM1NzkxNGNlYjExNDg5Y2NkZmIifSwidXJsIjoiaHR0cHM6Ly93d3cuZXhwZWRpYS5jb20ucGgvSG90ZWwtU2VhcmNoP3RwaWQ9NjgmbXBlPTE3NzI3MjE2NjgmZW5kRGF0ZT0yMDI2LTAzLTA2JmFkdWx0cz0xJmxvY2FsZT1lbl9VUyZjaGlkPTc1MmJkNGEzLTdjZGYtNGExZS04ZTkxLTBlOTU3NjQzYjg1NCZlYXBpZD00NjIzMCZtY3RjPTMmc3RhcnREYXRlPTIwMjYtMDMtMDUmbXBkPUdCUCZtcG49MjAwMTI3NTY1JmN1cnJlbmN5PUdCUCZyYXRlcGxhbmlkPTIxMTI3MDgzMCZtcG09MjQmbXBwPTEmbXBvPUVDJnNlbGVjdGVkPTI0Nzg1NDQmbXBiPTMuMjgmbXBxPTI3LjM3Jm1wYT0yNy4zNyJ9&amp;utid=131c08ea-850a-cfe0-7a28-931915ad2230&amp;tm_stars=4&amp;client_id=skyscanner_app&amp;price_policy=2&amp;pre_redirect_id=cebdbf0e-dc78-684a-df31-da527beb7f50&amp;tm_city_code=CEBP&amp;max_price=2510&amp;guests=1&amp;request_id=cebdbf0e-dc78-684a-df31-da527beb7f50&amp;tm_country_code=PH</t>
  </si>
  <si>
    <t>www.skyscanner.com.ph/hotel_deeplink/4.0/PH/en-US/PHP/h_ad/222035148/2026-03-05/2026-03-06/hotel/hotel/hotels?legacy_provider_id=22&amp;rooms=1&amp;closed_user_group=general&amp;hb_data=0T167aKCy313_Y8gBGLZ-Y3jl4HbbUmaQFFsMsUV5udmx0CmirJZupZRCVg6czkrTX8R2kcX1rCqhutcq1Ny2dfzysGeZkRZ_3368-0q7rHEg2lvFvJwY0_9HNh07iO6qTWDfb6szgqqMlGF9xbuFR7IG8LntpLWuMFcoObZCoGFV43ymgPV6IB_xNxEFvHp6c-F3VYA0Zsy_dB7qprZGdDD8jBemEJaRP2xNyqCeHYv7k4viK70YLDWrU4YvsyqOsp7tdKwGSIRGpDMZGZOJqwLnP2RHSBom2I8u4U4U8NlB1dqXYYh9ZFZzOfoC7Xo9P3nD9crCaq1B5eU41od5kfvHkT7q5l_pB2qtCftqEWiNXcTh2DXQWlX4dFGTPMaMFpsCR6cVi7_ZBcGsGvZxveQZ4QTc2_IipUF1UYvnlIL&amp;q_datetime_utc=2026-03-05T14%3A49%3A45&amp;ticket_price=2903&amp;quote_id=-7001638443458062343&amp;utid_state=1&amp;channel=iphone&amp;price_without_closed_user_group=4096&amp;tm_place_name=Cebu&amp;deeplink_data=eyJmaWVsZHMiOnsic2lnbmF0dXJlIjoiZmNjMTJhYWM0YWYxYTkxNWMzOGRhMzAzNDY4MDBhODMifSwidXJsIjoiaHR0cHM6Ly93d3cuYWdvZGEuY29tL3BhcnRuZXJzL3BhcnRuZXJzZWFyY2guYXNweD9jaWQ9MTg0NjM4MyZoaWQ9NjExNDg5MjMmY3VycmVuY3k9UEhQJmNoZWNraW49MjAyNi0wMy0wNSZjaGVja291dD0yMDI2LTAzLTA2Jk51bWJlcm9mQWR1bHRzPTEmTnVtYmVyb2ZDaGlsZHJlbj0wJlJvb21zPTEmbWNpZD0zMDM4Jm1hc3RlclJvb21JZD05MTM3MzQ1MDgmbXB0PU1rWTBNMjFMVXpSd1VVNDVNbUkxYnpob1NXSnFOVVZNVHpaUWJIUjFUa1pJWW5oMlRHWTBaME5hVHpsYVRHVkVhVzEwVTIxQ2FHdERRV05VZUVjM1l6VmtWbGhQVUdGWWIyWlVSMmxuUFQwJlRvdGFsUHJpY2U9MjkwMy4wNCZUb3RhbFRheD0zMTEuMDQmVG90YWxGZWU9MC4wMCZUb3RhbFN1cmNoYXJnZT0wJm1jdXI9UEhQIn0%3D&amp;utid=110170ac-c0c1-474c-3f48-2cfb5a20b6bb&amp;tm_stars=3&amp;client_id=skyscanner_app&amp;price_policy=2&amp;pre_redirect_id=33bc87a5-17b2-3613-81a2-21b66d1a0933&amp;tm_city_code=CEBP&amp;max_price=4355&amp;guests=1&amp;request_id=33bc87a5-17b2-3613-81a2-21b66d1a0933&amp;tm_country_code=PH</t>
  </si>
  <si>
    <t>www.skyscanner.com.ph/hotel_deeplink/4.0/PH/en-US/PHP/h_xp/217968254/2026-03-05/2026-03-06/hotel/hotel/hotels?legacy_provider_id=1&amp;rooms=1&amp;closed_user_group=mobile&amp;hb_data=nR3EvM_xzTvwcCPbsaHwiX4GbJ53mysQG3OF7_MaVg-o9j2ZDyqIWG5xkAeOpqgaxJmDaLEwcbPKGDBRw-VElOOcEiVoH9szDSzQBaEK386q-M9YFSbCMLJsQXacTGY_k19VyDYWS4SS1xXeuCCqv23F4G3wWDG_kEZokcfGQRAe7hEP39Y-B59iorFQURDzqs-znb4G6RQhj4gUCE8gJceLiPpMm2S-fliysp8bZTjtWskg7xTf6h2cokHDITQG_5nk_kO0VSXLifRpUU1WerTLEOw%3D&amp;q_datetime_utc=2026-03-05T14%3A49%3A47&amp;ticket_price=3228&amp;quote_id=-5732824101074064699&amp;utid_state=1&amp;channel=iphone&amp;price_without_closed_user_group=9404&amp;tm_place_name=Cebu&amp;deeplink_data=eyJmaWVsZHMiOnsic2lnbmF0dXJlIjoiMDA1NjIxMTA0ODM3ZGFjYWM5NGE1OGMxZWNjNGY1ZGUifSwidXJsIjoiaHR0cHM6Ly93d3cuZXhwZWRpYS5jb20ucGgvSG90ZWwtU2VhcmNoP3RwaWQ9NjgmbXBlPTE3NzI3MjE2NjgmZW5kRGF0ZT0yMDI2LTAzLTA2JmFkdWx0cz0xJmxvY2FsZT1lbl9VUyZjaGlkPTc1MmJkNGEzLTdjZGYtNGExZS04ZTkxLTBlOTU3NjQzYjg1NCZlYXBpZD00NjIzMCZtY3RjPTMmc3RhcnREYXRlPTIwMjYtMDMtMDUmbXBkPUdCUCZtcG49MzIzODg2NzE3JmN1cnJlbmN5PUdCUCZyYXRlcGxhbmlkPTQwNzM2MTQ0NCZtcG09MjQmbXBwPTAmbXBvPUVDJnNlbGVjdGVkPTU0NDgwMTY0Jm1wYj03LjY3Jm1wcT0zNy4wOCZtcGE9MzMuNzEifQ%3D%3D&amp;utid=ab6d245d-76b4-eab5-2028-5ba6573834b4&amp;tm_stars=3&amp;client_id=skyscanner_app&amp;price_policy=2&amp;pre_redirect_id=fddbd02c-bfae-16c4-7909-46eebe590872&amp;tm_city_code=CEBP&amp;max_price=3547&amp;guests=1&amp;request_id=fddbd02c-bfae-16c4-7909-46eebe590872&amp;tm_country_code=PH</t>
  </si>
  <si>
    <t>www.skyscanner.com.ph/hotel_deeplink/4.0/PH/en-US/PHP/h_ad/47041494/2026-03-05/2026-03-06/hotel/hotel/hotels?legacy_provider_id=22&amp;rooms=1&amp;closed_user_group=general&amp;hb_data=VikBYgv7fhC7CQMVjGscJucHwhwqJ1BiWXrfFVoGuSFW8Te9i2TBJDd6lbSt5M58wytnqSit6dLBhq0RDliMLfQTXIP22skn9hfKouyAAxIQkqy6ieuwmpL9jxqX-wVNyc8s2HX7uLUM21hPVFBdNU-g81MevVvYyO0FD299RGJ8MyVT9nJaA8eJzafwVAzmzlSHeEakR4nEsmwpDD-zNYYXnOckyxovz5FllNxqScwNvdtKyeYrhgz9U0-Sv4_-ax5ZDlHUhviMT-kbAOtSMUKxFrKok7K-Pky55iOgCbSn2xHE0Uo8TksBkUftlTUpcoPDzfGADIei-QUy4SWs87pW2ffE_6ue2_QkfxT2BofLnGJmvfFyWjIhNX0wtXxD7W-BQoTkcOJtmOh00jPs7MYZWZY1D4824ZSg8CCqgQYhDMU%3D&amp;q_datetime_utc=2026-03-05T14%3A50%3A49&amp;ticket_price=1916&amp;quote_id=5119206545040274275&amp;utid_state=1&amp;channel=iphone&amp;price_without_closed_user_group=5578&amp;tm_place_name=Cebu&amp;deeplink_data=eyJmaWVsZHMiOnsic2lnbmF0dXJlIjoiYTFhOGMwOGQyZWE3NWQ1NGM1NTFiOTg0YTA4ZjhhYmMifSwidXJsIjoiaHR0cHM6Ly93d3cuYWdvZGEuY29tL3BhcnRuZXJzL3BhcnRuZXJzZWFyY2guYXNweD9jaWQ9MTg0NjM4MyZoaWQ9MTQ4NzU2JmN1cnJlbmN5PVBIUCZjaGVja2luPTIwMjYtMDMtMDUmY2hlY2tvdXQ9MjAyNi0wMy0wNiZOdW1iZXJvZkFkdWx0cz0xJk51bWJlcm9mQ2hpbGRyZW49MCZSb29tcz0xJm1jaWQ9MzMyJm1hc3RlclJvb21JZD0zMDY0NDA3Jm1wdD1ZbUZvZVZWWGVHOVBibFp2UzI5MWVFTldUM2t6U2tGU2RrWnRZaTk0TlZkR2RVdHlVMFY1SzJJMFJreHlhME5OT1ZCbFdYTlFjbU5QVUVwcFZuWm5XSEpWU2l0M2NreEJUV2h5TUEmVG90YWxQcmljZT0xOTE2LjA1JlRvdGFsVGF4PTE4MC4yOSZUb3RhbEZlZT0xNjUuMjMmVG90YWxTdXJjaGFyZ2U9MCZtY3VyPVBIUCJ9&amp;utid=fdb391b6-4212-baaf-e13b-facc700507e4&amp;tm_stars=3&amp;client_id=skyscanner_app&amp;price_policy=2&amp;pre_redirect_id=6d31d707-f18c-b324-bedb-036c93051035&amp;tm_city_code=CEBP&amp;max_price=1916&amp;guests=1&amp;request_id=6d31d707-f18c-b324-bedb-036c93051035&amp;tm_country_code=PH</t>
  </si>
  <si>
    <t>www.skyscanner.com.ph/hotel_deeplink/4.0/PH/en-US/PHP/h_ad/178962686/2026-03-05/2026-03-06/hotel/hotel/hotels?legacy_provider_id=22&amp;rooms=1&amp;closed_user_group=general&amp;hb_data=i-elbVKtXYMAn_nc0geup0_I19nKYp6-WcBAfyDnYU2o5KgfEz9CxwdFIzfUiKn7O-cpOrwLw2UmTZFevl489pn1YrZOP7bTKZy4eR8y8fMB4HGx-mzJKEsfN2-cxntojGAQsoFCXVmz7xI94wGCyQ6mdCA9Bj8uqN7c9HKyhLW6znA_ePe5ZCgKMv5GqJIJc-zTi7yrWszoMyZWSE2qHEicx1CDoGRKONYqd61XvGtbdSs5sNEqZDmai0GoFwHgue5-uBi6ULUYBXUnRfA7y40-_5Qju1XmtDuTyoNRJqMErl8qgVTdLpWq-DusowgqE1V1SP0eHZYAKIBRmIxX88lgTyJpOJrP8bqt1HnqEbcwTFYbiu5kbGo2FZA1QesFiVKug8W1ZL-K1bKl6DmDRJMn1d6eqrt9a01oXic43UUf&amp;q_datetime_utc=2026-03-05T14%3A49%3A47&amp;ticket_price=1813&amp;quote_id=4101598521980611571&amp;utid_state=1&amp;channel=iphone&amp;price_without_closed_user_group=2353&amp;tm_place_name=Cebu&amp;deeplink_data=eyJmaWVsZHMiOnsic2lnbmF0dXJlIjoiZDQ2MDlmYTYwZDgxYWQ5OTM4YTMyMWE0ODQzYTQxODQifSwidXJsIjoiaHR0cHM6Ly93d3cuYWdvZGEuY29tL3BhcnRuZXJzL3BhcnRuZXJzZWFyY2guYXNweD9jaWQ9MTg0NjM4MyZoaWQ9Mjc5MzEwNTcmY3VycmVuY3k9UEhQJmNoZWNraW49MjAyNi0wMy0wNSZjaGVja291dD0yMDI2LTAzLTA2Jk51bWJlcm9mQWR1bHRzPTEmTnVtYmVyb2ZDaGlsZHJlbj0wJlJvb21zPTEmbWNpZD0zMDM4Jm1hc3RlclJvb21JZD00MDY3MDQxMDQmbXB0PU9HTlFkSGsyV2s5d1UwNXBhaTh5Tm5OUFFYVTJXRXRSWTFKdmJXSXZiMFpYTW5aS1NtbDNkMFZ6YTFSU1dGbENSRk5MZGpVMVUwdFVhbWRGYUVkQ1F5OVVVRzB5UlVWSVUzUldZMkZuUFQwJlRvdGFsUHJpY2U9MTgxMy4zOSZUb3RhbFRheD0xOTQuMjkmVG90YWxGZWU9MC4wMCZUb3RhbFN1cmNoYXJnZT0wJm1jdXI9UEhQIn0%3D&amp;utid=8216eb51-1130-a79c-54a0-8d4a4af665dd&amp;tm_stars=0&amp;client_id=skyscanner_app&amp;price_policy=2&amp;pre_redirect_id=821add8f-960d-2f88-10fa-1ec4103e4fdd&amp;tm_city_code=CEBP&amp;max_price=1813&amp;guests=1&amp;request_id=821add8f-960d-2f88-10fa-1ec4103e4fdd&amp;tm_country_code=PH</t>
  </si>
  <si>
    <t>www.skyscanner.com.ph/hotel_deeplink/4.0/PH/en-US/PHP/h_xp/129282013/2026-03-05/2026-03-06/hotel/hotel/hotels?legacy_provider_id=1&amp;rooms=1&amp;closed_user_group=mobile&amp;hb_data=inJZOjZg04PlJQqskYC0BBAH8vxGXDcNMYLeolWMBSEpZppndMyWGTItVmkqLEPvSu_whNZWn9sJZ98lJ0VYj8hJztoB7X9KXe2X4oJ_0QVbf6Fbh_CzxQ84IR0bRdkreJmjvlkGN9QOsOxTOrqRp8kVyZdbGLDrhW2NyBZ2mSg4cPRRpYQPpYahuwQo0Ac0wDfxRZ8Fei5mwt7EwxOznXEyYM4EQorZpm09kh-Ts3aH9O2lOZE4Twc1Th_S_9Eyg_x9JrLtsHy7vfqUWFaCby7pNUo%3D&amp;q_datetime_utc=2026-03-05T14%3A49%3A47&amp;ticket_price=1704&amp;quote_id=4873963735717391747&amp;utid_state=1&amp;channel=iphone&amp;price_without_closed_user_group=1892&amp;tm_place_name=Cebu&amp;deeplink_data=eyJmaWVsZHMiOnsic2lnbmF0dXJlIjoiZTg5MTQ1NTc2OTJjNWUyNmU0YmNkNDdmYjE4OTgxMzMifSwidXJsIjoiaHR0cHM6Ly93d3cuZXhwZWRpYS5jb20ucGgvSG90ZWwtU2VhcmNoP3RwaWQ9NjgmbXBlPTE3NzI3MjAyMjYmZW5kRGF0ZT0yMDI2LTAzLTA2JmFkdWx0cz0xJmxvY2FsZT1lbl9VUyZjaGlkPWU0ZGY0YjMxLTg3NjgtNDQ5My04NThmLTYxZjA2MTkxZjdkMiZlYXBpZD00NjIzMCZtY3RjPTMmc3RhcnREYXRlPTIwMjYtMDMtMDUmbXBkPUdCUCZtcG49MjAxNjExNTYyJmN1cnJlbmN5PUdCUCZyYXRlcGxhbmlkPTI4ODI3ODkwMiZtcG09MjQmbXBwPTEmbXBvPUVDJnNlbGVjdGVkPTE1NzUzMDY5Jm1wYj01LjU1Jm1wcT0xNi4zMCZtcGE9MTYuMzAifQ%3D%3D&amp;utid=2e9f68d3-ca21-a16b-df86-9a71b3063c03&amp;tm_stars=2&amp;client_id=skyscanner_app&amp;price_policy=2&amp;pre_redirect_id=d789d7e5-9319-7616-cc99-b19e1fdd223f&amp;tm_city_code=CEBP&amp;max_price=3345&amp;guests=1&amp;request_id=d789d7e5-9319-7616-cc99-b19e1fdd223f&amp;tm_country_code=PH</t>
  </si>
  <si>
    <t>www.skyscanner.com.ph/hotel_deeplink/4.0/PH/en-US/PHP/h_ct/46980237/2026-03-03/2026-03-04/hotel/hotel/hotels?legacy_provider_id=31&amp;rooms=1&amp;closed_user_group=general&amp;hb_data=i5Krk5IEVCCSBJVipXyIZBr-_3G2psmW293X6KJtXj5NQZGsixwykJY1OiY5WrCeMeB36mkIJ1lLUOGVUVsb1zQ3Vkj4p88fvrevCex2E0x62bPRgYGY6S5yExWcyw-25zAm0dYShscmigrQaJK4CZpK1DZdlv1cmxePIO-wd1pTCWtJbW6-PUfu42I5gsphuakcOwkcmFEYfe8Y5KU-G0V69uNL-arPCWgkIfL-hbkTHuiR9GcTqQmjoDb0v6NZBg0KHEsmuCRi7X8wQM34ENzF9LGTDW_twFLJpXsfaxwPTkN9tabfd_fxPG_SUvEqBGtH-g4w5ew05V1SN0HkAmhwJeyBvLhMiJtkuvLHRhMClEOXtDdPEa-2t5n1MEdtV0cDBe8pSJXysuvylOp-qJJ3_Vg8DaniamHQEOuFaA%3D%3D&amp;q_datetime_utc=2026-03-03T09%3A40%3A18&amp;ticket_price=3700&amp;quote_id=4874122481972650006&amp;utid_state=1&amp;channel=iphone&amp;price_without_closed_user_group=5500&amp;tm_place_name=Cebu&amp;deeplink_data=eyJmaWVsZHMiOnsic2lnbmF0dXJlIjoiYjY1MTIzMDRmYmMwOTAwNDhhZmZiZjYyMGViOGY0NzQifSwidXJsIjoiaHR0cHM6Ly9waC50cmlwLmNvbS9ob3RlbHMvcmVkaXJlY3Q%2FaG90ZWxpZD0xNTI1NzYzJmNpdHk9MzU4MzEmQWxsaWFuY2VpZD0xMjYwNyZzaWQ9ODg4ODMyJmNoZWNraW49MjAyNi0wMy0wMyZjaGVja291dD0yMDI2LTAzLTA0JnNob3BwaW5naWQ9MzU4ZDhjMzVhMzI2NDA1YmFiOTIzNTdkMjQzZmQ2ZjgmYWR1bHQ9MSZjaGlsZHJlbj0wJmFnZXM9Jmxhbmd1YWdlPWVucGgmbG9jYWxlPWVuX1BIJnJvb21pZD02NzIyMTk2MDYmc3dpZD0wJnBheT1QUCZmZ3Q9MSZjcm49MSZjdXJyPVBIUCZ3a3A9MSZzdGFuZD1INHNJQUFBQUFBQUFfd0QtQUFIX0Nsd0tBaGdCRWdRSUFSQUFHbEFJMW9QRndBSVlBREFBT0pFU21BR0RrRjJvQVFHNEFRTEFBUUxSQWRlamNEMkttYWhBNFFHYW1abVptZWVzUU9nQi1hbnZoQUdJQWlDSkJBQUFBQUFBQUFBQW9BUUFvUVZtWm1abVpyQ3RRQm9nTXpVNFpEaGpNelZoTXpJMk5EQTFZbUZpT1RJek5UZGtNalF6Wm1RMlpqZ2dCQ2p3MUpyTkJrZ0JVZ1ppTkRabFpUVmFIQW9EVUVoUUVmSDBTbG1HT0w0X0dnTlFTRkFoOGZSS1dZWTR2ajlpQldWdVgxQklhTG9VY0FGNEFJb0JCMGdCZUFESUFRR3FBUWNLQXpBeU1oQUM4Z0VpTXpVNFpEaGpNelZoTXpJMk5EQTFZbUZpT1RJek5UZGtNalF6Wm1RMlpqaGZNSklDQVRTYUFnQUFBQURfX3dFQUFQX184RldIQlA0QUFBQSJ9&amp;utid=23726b04-c2e9-d8df-67d5-6acab5b73f27&amp;tm_stars=3&amp;client_id=skyscanner_app&amp;redirect_delay=1000&amp;price_policy=2&amp;pre_redirect_id=9383930e-6ace-dcc4-5b41-ef472633c789&amp;tm_city_code=CEBP&amp;max_price=7606&amp;guests=1&amp;request_id=9383930e-6ace-dcc4-5b41-ef472633c789&amp;tm_country_code=PH</t>
  </si>
  <si>
    <t>www.skyscanner.com.ph/hotel_deeplink/4.0/PH/en-US/PHP/h_bc/115481130/2026-03-05/2026-03-06/hotel/hotel/hotels?legacy_provider_id=13&amp;rooms=1&amp;closed_user_group=general&amp;hb_data=85LfF51RWQTiD_hSLS9-dbGDcuTGLurJIKBI5XfPZXFzi4_MQigZKjh1uhRRqfVCGyk91rY7uSyC5-2K_ug5l2k1AG8-GFDaJPuZt-GEbGnkQ1tKnjeMCfoPELWrBh3EFqz37CgqD5eq8kckwXhQJt4H7rL6IvsZjfdeBLZvDgZasxbAFOzYtR8SJ96YI-qribXJ_JHXuxQqalmT8a9mDHbAm9e9tyLyiK2hUDV16nBLQAPTo8eP9sbWauXVX_ZpZ6KC8rFXncvv8Q-LHXDaNHUogEUh1hOjDcxgHt2VACgoPLACwup5FdNasTmwLPxmfMnkyOwpSoirQHAQ2PLTkC-Aa5fWGzlWOZazcQgE5oTn_JF3wMPSDChpfw-xPCDqFlaBQL83WOknkPFlcgV5acHx2z9mu-nbH_YuoB5RrJmqGObZPGI%3D&amp;q_datetime_utc=2026-03-05T14%3A49%3A47&amp;ticket_price=3973&amp;quote_id=-4634509785085226130&amp;utid_state=1&amp;channel=iphone&amp;price_without_closed_user_group=7680&amp;tm_place_name=Cebu&amp;deeplink_data=eyJmaWVsZHMiOnsic2lnbmF0dXJlIjoiMDE3NmNmMjQxMzEyMmY4N2EzNTMxYzM4NmNhOGQzODkiLCJibG9ja19pZCI6InYxX0NnRXRFSnpjQVJvb0NoMHlNREkyTFRBekxUQTFWREF3T2pBd09qQXdMakF3TUNzd056b3dNQkFCR044QktBRTRBU0lDQ0FFPV9Da2NJa0xpTjN3UVFBaUFDTUFKQUFVb05NelkxUkRFd01GQmZNVEF3VUZDNHVBTjZKR1UzT1RJeE1EVmxMVFZqWm1NdE1qUTBaUzFqTkRVMExUUTRaRGM0WTJNeE1UaGtaQklDQ0FFYUJoZ0JLQUl3QVNJRUNBSVlBZz09In19&amp;utid=23c66bbd-6d38-092d-a1f9-1a4016834242&amp;tm_stars=4&amp;client_id=skyscanner_app&amp;price_policy=2&amp;pre_redirect_id=4ce66eec-8030-1244-e47f-e497cc3473fb&amp;tm_city_code=CEBP&amp;max_price=4725&amp;guests=1&amp;request_id=4ce66eec-8030-1244-e47f-e497cc3473fb&amp;tm_country_code=PH</t>
  </si>
  <si>
    <t>www.skyscanner.com.ph/hotel_deeplink/4.0/PH/en-US/PHP/h_bc/222423391/2026-03-03/2026-03-04/hotel/hotel/hotels?legacy_provider_id=13&amp;rooms=1&amp;closed_user_group=apps&amp;hb_data=AZSufIGHhvZyuQkhPQ61dAJCfhQE9snUICDj5S7XHn-Rn02gTLXkTQ6zmAvdk8u8A06w3vZbNq4l4P-um0UnkAAvNHBM0nhegRdBWHsAy2sS7vPSQ2nFlOXRx6OGEfH4uLfM_M-QyoCcVrH_w3znoTJbvaNTIZsP1aRGHDFE1ocQQBXRXLz_fx518do8h7YB4bvp-MNC-3GOP_T7P228WCsA5m1nAvAGrsU9a-r81juYHc-AnobHP3NHtV826nRW7CR05mGGKLzmfnhlEP8u8O5AXE-6vuaZwvSXwKtULzY_5Ok4M5I3kUYu9HithNC6A3uPZg8v-DD6YcQgtIruCCSAnTNCW7zBdaF1xu8T82VJ48CboslmWwKtxMv7GcRKH-i4ihg8deT8rcsGiux7F8zJyMSoSOh-B5u7kx10Dv9Y8Ho%3D&amp;q_datetime_utc=2026-03-03T09%3A40%3A18&amp;ticket_price=1895&amp;quote_id=43810755319107650&amp;utid_state=1&amp;channel=iphone&amp;price_without_closed_user_group=2495&amp;tm_place_name=Cebu&amp;deeplink_data=eyJmaWVsZHMiOnsic2lnbmF0dXJlIjoiM2M1YzUxODUxOGYwZmJhMDZkNjRlYzI5ZTg0MDllOGYiLCJibG9ja19pZCI6IjEzMDQwNTY2MDFfNDAzMjY3OTEwXzFfMF8wIn19&amp;utid=d83f9726-8b5e-da5f-8b7d-d49cc8716ca3&amp;tm_stars=0&amp;client_id=skyscanner_app&amp;redirect_delay=1000&amp;price_policy=2&amp;pre_redirect_id=dbb0c5eb-c4c8-97b0-45f4-ee441be9b4d2&amp;tm_city_code=CEBP&amp;max_price=1895&amp;guests=1&amp;request_id=dbb0c5eb-c4c8-97b0-45f4-ee441be9b4d2&amp;tm_country_code=PH</t>
  </si>
  <si>
    <t>www.skyscanner.com.ph/hotel_deeplink/4.0/PH/en-US/PHP/h_xp/205053012/2026-03-03/2026-03-04/hotel/hotel/hotels?legacy_provider_id=1&amp;rooms=1&amp;closed_user_group=mobile&amp;hb_data=iYvhinZjSJoHkvci1H9dRCbcYKCJmwa_VmMJfbK-M-GsNx6GOeG-pq4rNIMyBqVaTFndKTvlb2SQRw5CzcEHHZNZbmXDb-I19NnLeRnRKvPupDIJbvQwmhAmQvPo8_INp_9CGaGIx-1zT5YB9snOx4nTmYIM9FMQr0WSEDKxc18J1-cYEulmfm1DSIwYE4bYzvRPtbnTTTEyachOW61P8hk8j-Gi0L6zeTZY_Pyb9GzW-4NQlhQSaeaywKXGqDkJupX2bIg5I-vsjlg5WoSAYPVk4Wg%3D&amp;q_datetime_utc=2026-03-03T09%3A40%3A19&amp;ticket_price=4247&amp;quote_id=2458422958253115817&amp;utid_state=1&amp;channel=iphone&amp;price_without_closed_user_group=6503&amp;tm_place_name=Cebu&amp;deeplink_data=eyJmaWVsZHMiOnsic2lnbmF0dXJlIjoiYThkMjU1ZjE0MDdiYjE5ZTY0ODc0OGVjNjQxYWU4N2IifSwidXJsIjoiaHR0cHM6Ly93d3cuZXhwZWRpYS5jb20ucGgvSG90ZWwtU2VhcmNoP21wZD1HQlAmdHBpZD02OCZtcGM9MTIuODEmbXBlPTE3NzI1MzAxMTAmZW5kRGF0ZT0yMDI2LTAzLTA0JmFkdWx0cz0xJm1wbj0zMjA5NTExOTUmbXBtPTI0Jm1wcD0xJmxvY2FsZT1lbl9VUyZtcG89RUMmY2hpZD03MWZlNWZmZS1kZTBiLTQ1MDMtYjVjNy0xMDY4ODA3YWFhYTMmbXBxPTQ4LjQ2JmVhcGlkPTQ2MjMwJm1jdGM9MyZjdXJyZW5jeT1HQlAmcmF0ZXBsYW5pZD0zODc0NjMyOTYmc2VsZWN0ZWQ9ODQ1NDQ3ODEmc3RhcnREYXRlPTIwMjYtMDMtMDMmbXBiPTYuMjcmbXBhPTM1LjMyIn0%3D&amp;utid=27c60223-a98b-6f1b-17fc-109c995c0813&amp;tm_stars=3&amp;client_id=skyscanner_app&amp;redirect_delay=1000&amp;price_policy=2&amp;pre_redirect_id=077f0e50-cfcb-520d-eced-99f1aa96ef13&amp;tm_city_code=CEBP&amp;max_price=4247&amp;guests=1&amp;request_id=077f0e50-cfcb-520d-eced-99f1aa96ef13&amp;tm_country_code=PH</t>
  </si>
  <si>
    <t>www.skyscanner.com.ph/hotel_deeplink/4.0/PH/en-US/PHP/h_bc/134679883/2026-03-05/2026-03-06/hotel/hotel/hotels?legacy_provider_id=13&amp;rooms=1&amp;closed_user_group=apps&amp;hb_data=zQbSjq-Txf4Dk-qgBYO_L5swpzFiUmK404vYDYHRSVZFLRiUdVprivigKqeFP0U7wvE-Vlj5F7ONREeIXKq-AujtPcZS04mmN0kTxAOiQ_mtXz-tBAOxEkeALORZovXtAaOttFqhHXjI6o1vTXU8mtcaweCmIKA052VTTN0OIms_HWeqV2FHHRqvWXqiFAz0ETgixeMAUyk815QaOY1gQzaRpVcQvcdV92bcXWOjEdXelOCayMZiBNXAXx3hH_uepcB6y2v59yQ8h5HufhxDASrVmQYgIzqnb8MTp9wNAnufOdOafFGwT34zMlMnnWYJqz44vCAtnx2F0R-rWNzwMqvG5zGogn8aAukkpQ7SVO3Pcehetl4u1FIRb4vKgki7C1NS6ZuQgvbiNI6KIlo9fl7k_uV_sMV3G-22YSkkTz0-Xjnos8M%3D&amp;q_datetime_utc=2026-03-05T14%3A49%3A51&amp;ticket_price=2035&amp;quote_id=8737052117465558436&amp;utid_state=1&amp;channel=iphone&amp;price_without_closed_user_group=3219&amp;tm_place_name=Cebu&amp;deeplink_data=eyJmaWVsZHMiOnsic2lnbmF0dXJlIjoiYWExNDg1ZTRhZDdhMzdkZjdiMWQyMTBjYzQ3OTA4MjEiLCJibG9ja19pZCI6IjM3NDUyNzAyXzg4ODI4NTY2XzBfMF8wXzU0MTUzIn19&amp;utid=94cc9f29-536f-be92-2bcd-2d45f399196f&amp;tm_stars=3&amp;client_id=skyscanner_app&amp;price_policy=2&amp;pre_redirect_id=b8a55055-60ca-6be8-917e-f1d0aa12b2b2&amp;tm_city_code=CEBP&amp;max_price=2234&amp;guests=1&amp;request_id=b8a55055-60ca-6be8-917e-f1d0aa12b2b2&amp;tm_country_code=PH</t>
  </si>
  <si>
    <t>www.skyscanner.com.ph/hotel_deeplink/4.0/PH/en-US/PHP/h_ad/212934083/2026-03-05/2026-03-06/hotel/hotel/hotels?legacy_provider_id=22&amp;rooms=1&amp;closed_user_group=general&amp;hb_data=3f2JKPnOaLzanJ4i5Gv6QdnQGImzydeachxHMQIKofg2KjHsiqSTWLQn9tzPrzllvKKEGZcm8FpaW9BV73UGsn1lClw0fUSl9hFJF-WrAQlWogoGoFi5Y7ZIGIzbiW2W7Jovkqh3mAClWEanfJsO6vdRwaH7ozuU7IQoAJFUWC-FCjbv1UVJsql8oTGkR1AmwKZROsU2CcMEBXnNS-gCIbmay0rwul_AV5bPqHEFqD102hch6l4D-xmWegh1EiCE7LAqQEYF4Vohj0cAIa-ECqy3eL_y7acc8O_QtX0aATDD3b8OsqIPRYy1zi9TrC8gAE1iPDSgYOhRzQx-g27m9R3h0EKs6UH_f6dFl-9zognwac-tSglU3N_yaXPpFREAL7CP6SXYY9b6y_LGQ54v7jdUGnr_SHH4hTuoiGeUYBYm&amp;q_datetime_utc=2026-03-05T14%3A49%3A51&amp;ticket_price=1511&amp;quote_id=-3284940351569381066&amp;utid_state=1&amp;channel=iphone&amp;price_without_closed_user_group=3776&amp;tm_place_name=Cebu&amp;deeplink_data=eyJmaWVsZHMiOnsic2lnbmF0dXJlIjoiMzlhMDJkZWNhMmIxZTU1OGRkZDAzN2ZiMDA1ZDkyNzcifSwidXJsIjoiaHR0cHM6Ly93d3cuYWdvZGEuY29tL3BhcnRuZXJzL3BhcnRuZXJzZWFyY2guYXNweD9jaWQ9MTg0NjM4MyZoaWQ9NDYwNzI4MjMmY3VycmVuY3k9UEhQJmNoZWNraW49MjAyNi0wMy0wNSZjaGVja291dD0yMDI2LTAzLTA2Jk51bWJlcm9mQWR1bHRzPTEmTnVtYmVyb2ZDaGlsZHJlbj0wJlJvb21zPTEmbWNpZD0zMDM4Jm1hc3RlclJvb21JZD03MzY4OTIyOTYmbXB0PVNIZDNaMjUzV1RGeFVGTkpObEpYVDNOMEt6bFpUMmRRYkRCUlVVaEdkRzF3YlZKT1UzZEdNR3B2ZG5SbFNWVjZXQzlrVVVKQmVtWlJWbk41Y1Vkbk5URnZSVXRHZFRCTVZXMHdaRXQzUFQwJlRvdGFsUHJpY2U9MTUxMC45OSZUb3RhbFRheD0xNjEuODkmVG90YWxGZWU9MC4wMCZUb3RhbFN1cmNoYXJnZT0wJm1jdXI9UEhQIn0%3D&amp;utid=5371e468-e8cd-dc37-a699-196e76987076&amp;tm_stars=0&amp;client_id=skyscanner_app&amp;price_policy=2&amp;pre_redirect_id=9a8adf3b-720c-7c1f-f916-c7582e35f342&amp;tm_city_code=CEBP&amp;max_price=1511&amp;guests=1&amp;request_id=9a8adf3b-720c-7c1f-f916-c7582e35f342&amp;tm_country_code=PH</t>
  </si>
  <si>
    <t>Deluxe Studio At Avida Towers Riala IT Park Cebu</t>
  </si>
  <si>
    <t>www.skyscanner.com.ph/hotel_deeplink/4.0/PH/en-US/PHP/h_bc/225158630/2026-03-05/2026-03-06/hotel/hotel/hotels?legacy_provider_id=13&amp;rooms=1&amp;closed_user_group=apps&amp;hb_data=LphcijY8MHFXBklO5L70xHVmFbFz59wceDQMx9LvtEH7KEIwtU_Nx1mgpX_nnF5YBX7fdm77ahMAdMKHNSGgXoiMcmPxTe9E-Tj_rleks-iId1pf4zCIXgxZ9ufczxwRuofv7LqQx1M9MjIKOa2sCeY6qJHD980m7T657i1Dqv4YY8bqvP2EoMnt5wJZzAMEyyORsdr8Z_p3k3F8zCo1fOYcRCRHScR8-ATXsNlgRCZLULmmUlVLzS2NG4C0JnmA-5Dc3lisI2WfRCyYP3BDJav1RJP-gNMr_I9Om_hAW6ZCv62Ke0zbt5FkpVk4ukZ8HnkpEQbVV0f2NzxvXuQS9ag_5eHNlT_w9fIlzXSULzvG3VpLhbSEt-V2VerImnhcQsSa7HsSC098V5FZFKQpGiwxmg7MdkOtLtXf-hPFEB3PebbfSdk%3D&amp;q_datetime_utc=2026-03-05T14%3A49%3A57&amp;ticket_price=2295&amp;quote_id=714080165154261120&amp;utid_state=1&amp;channel=iphone&amp;price_without_closed_user_group=2790&amp;tm_place_name=Cebu&amp;deeplink_data=eyJmaWVsZHMiOnsic2lnbmF0dXJlIjoiNTg1NGE3ZjY1YTAwMTVjOTgwNjNiYjRmODFiZTdhMzgiLCJibG9ja19pZCI6IjE0OTMwMTI1MDFfNDIwOTQ1MDIwXzJfMF8wIn19&amp;utid=23463869-1fa1-9c9c-407b-273036e9de4c&amp;tm_stars=0&amp;client_id=skyscanner_app&amp;price_policy=2&amp;pre_redirect_id=646ed0d2-5860-43d1-8b13-e26b8bd96507&amp;tm_city_code=CEBP&amp;max_price=2295&amp;guests=1&amp;request_id=646ed0d2-5860-43d1-8b13-e26b8bd96507&amp;tm_country_code=PH</t>
  </si>
  <si>
    <t>10.32939, 123.90692</t>
  </si>
  <si>
    <t>Beanleaf, Jose Maria Del Mar Avenue, Cebu I.T. Park, Kasambagan, Cebu City, Central Visayas, 6000, Philippines</t>
  </si>
  <si>
    <t>Deluxe Studio At Avida Towers Riala IT PARK CEBU is located in Cebu City, just 1.2 miles from Ayala Center Cebu and 1.8 miles from SM City Cebu. Complimentary Wifi is featured throughout the property and private parking is available on site.</t>
  </si>
  <si>
    <t>Rawsons Crib 2Bedroom Unit in Horizons 101</t>
  </si>
  <si>
    <t>www.skyscanner.com.ph/hotel_deeplink/4.0/PH/en-US/PHP/h_bc/204302359/2026-03-05/2026-03-06/hotel/hotel/hotels?legacy_provider_id=13&amp;rooms=1&amp;closed_user_group=apps&amp;hb_data=dzWlFu74voogAYvKIvQA1PVtsRsKZ-cc8UGm2Lr3BVopMW9PsAubje_YDPAImNHUMg3u45UTn__Kxt7WlPbIHZ6klyoEbQjYeJKhEGiWJc5SkslwL9y2T0X6UT8K5Ht_s4mNHoaFLtW75ao6ggF7pvv1UrKkhf-CpBwk-y4Bscxf87j7ihYAq8WWeFj-_X5Z1t-z-9LxheswduRwKblPonVhA1ssQQA1ZNCPqfIoKianj-KcF-p0jZ4pDOBU_t_ZeoTGYLBXbF2OG2OTMiS90CPiLKp20eRMFvz8lN_5lFzB_vGa_0o5AU3htUWtO_rtCUEstIxLml5er43GHiUwbsfB6a792-TdfoFHVugl9B4CYu2vdcvmHYf0BRN3U-RXKNeV_-im-9TIPdqAnjukU9_3kHxP9mWNlEB1i-rg17a17plCHt0%3D&amp;q_datetime_utc=2026-03-05T14%3A49%3A58&amp;ticket_price=6816&amp;quote_id=-3199476188834445481&amp;utid_state=1&amp;channel=iphone&amp;price_without_closed_user_group=8286&amp;tm_place_name=Cebu&amp;deeplink_data=eyJmaWVsZHMiOnsic2lnbmF0dXJlIjoiZTIxNjkzODYwZWFkMDAyNzUzMDY3ZTBlMTRlNzYxMzciLCJibG9ja19pZCI6IjE0OTIyNTIyMDFfNDIwODc0MjMyXzZfMF8wIn19&amp;utid=8fcb6ca6-fa31-4da1-7b89-0689b9227b0b&amp;tm_stars=0&amp;client_id=skyscanner_app&amp;price_policy=2&amp;pre_redirect_id=f6a1895a-8fc9-344d-2207-ca8bad19b5f7&amp;tm_city_code=CEBP&amp;max_price=6816&amp;guests=1&amp;request_id=f6a1895a-8fc9-344d-2207-ca8bad19b5f7&amp;tm_country_code=PH</t>
  </si>
  <si>
    <t>A 6-minute walk from Fuente Osmena Circle in Cebu City, Rawsons Crib 2Bedroom Unit in Horizons 101 offers accommodations with access to a fitness room. The property is around 1.5 miles from Colon Street, 1.6 miles from Magellan's Cross, and 1.</t>
  </si>
  <si>
    <t>1616T2 Avida Riala IT Park Cozy Unit 350Mbps Wi-Fi</t>
  </si>
  <si>
    <t>www.skyscanner.com.ph/hotel_deeplink/4.0/PH/en-US/PHP/h_bc/225433382/2026-03-03/2026-03-04/hotel/hotel/hotels?legacy_provider_id=13&amp;rooms=1&amp;closed_user_group=apps&amp;hb_data=yZUWAZbyZ5rT1xfE7FDl7m33dPzV2Aern7etOD4KTresDNAccS4Vwm8jpvqYEDYyo_Q2_3z-qw5k5ZwR0fQO-quulAKicFxNsa7R3cxo9XmYUXzZugYz5k9ZgYbaLIr8tPRHKXEaO3g-FNZu3b5f6n5WEKh44Fo0cV60IJZs6_ODafJE8eXTkrM95VMxYiYok0isYwPGe_pjqRSrIcqKmYVvTCMkdLyygqAoO-0a6TKRAt6YIp2WfRzVD-ERwJTAJCGgi4_Hd_TrVWSh6BUMR3VErirVKU8imEe3CVfbxfWo1PlNBT3gagA6KGG3tmSA5npbvAc3rZLBQK4So-icA5ELsbqMKjI15gIOTo5SIEiFhenAC4fh1FsH8hLJibLR9D3_OGDjncERcy2vi6zm3kDxwZOs1-U3uFPYZV-QDdl-Mlw%3D&amp;q_datetime_utc=2026-03-03T09%3A40%3A29&amp;ticket_price=2418&amp;quote_id=-1270023972853838502&amp;utid_state=1&amp;channel=iphone&amp;price_without_closed_user_group=3278&amp;tm_place_name=Cebu&amp;deeplink_data=eyJmaWVsZHMiOnsic2lnbmF0dXJlIjoiOTJjYTk3N2UxMDU2YjNiNzAwZmU4NTM0YmNmZjVmNjgiLCJibG9ja19pZCI6IjE0OTIxNzEzMDFfNDIwODY2MDgzXzJfMF8wIn19&amp;utid=921f9d4e-bf10-8a9a-7e71-3977d340d45d&amp;tm_stars=0&amp;client_id=skyscanner_app&amp;redirect_delay=1000&amp;price_policy=2&amp;pre_redirect_id=2ade42ef-9531-7dac-e55f-c41d14b162ff&amp;tm_city_code=CEBP&amp;max_price=2418&amp;guests=1&amp;request_id=2ade42ef-9531-7dac-e55f-c41d14b162ff&amp;tm_country_code=PH</t>
  </si>
  <si>
    <t>1616T2 Avida Riala IT Park Cozy Unit 350Mbps Wi-Fi is located in Cebu City, just 1.7 miles from Ayala Center Cebu and 2 miles from SM City Cebu.</t>
  </si>
  <si>
    <t>1703T2 Avida Riala IT Park Studio Unit 450 Mbps Internet</t>
  </si>
  <si>
    <t>www.skyscanner.com.ph/hotel_deeplink/4.0/PH/en-US/PHP/h_bc/225091523/2026-03-03/2026-03-04/hotel/hotel/hotels?legacy_provider_id=13&amp;rooms=1&amp;closed_user_group=apps&amp;hb_data=62WdlchoqRFKE-Cm1IbplT-07vO8l6lNl8EjOYk7u8g_j3nNk9lNI7YO0WARO2zasmE_GA6DXL5yN8ZtNVBN9vwdQEQtWg5CULuoHF3If7pK7JxpqIKwFc80b99IikBr5cQ5Y7zTPPip80_-xx3F08Zd7GcnywzcfLf3qm-mXJHkyejGmksHyB7-WTk-ZoxXiJ111XP3XvBlbB9TqJUPjPTU9BgzNg0dt2jsfxZY0Krq9847UuHtFHENKibkXfDjfxth6xlPsaMp0hDBUTVanVW9f91eYcEkCbnvJOn1UM8S1XL6pjUG5gOWJ1CYqTis3aJHJJyIGfkyz4zDCkgVASatC2wHGavaipeNzAk6wD0A_fAB2quSgYeaKgW-ZtVrtedhkAnfGGkZd9ITaQPMLMbSOPoWWbyDJW3IZyJ-kpwyayI%3D&amp;q_datetime_utc=2026-03-03T09%3A40%3A29&amp;ticket_price=2418&amp;quote_id=-6799389960454853682&amp;utid_state=1&amp;channel=iphone&amp;price_without_closed_user_group=3278&amp;tm_place_name=Cebu&amp;deeplink_data=eyJmaWVsZHMiOnsic2lnbmF0dXJlIjoiYTIwNGNhMWNhMTJlNjk4YWMwYTI5OWFhZjk0Mjg1OTUiLCJibG9ja19pZCI6IjE0OTE2NjMyMDFfNDIwODc1NTczXzJfMF8wIn19&amp;utid=fafc207f-9eeb-efc4-f2f2-cec212b17ea7&amp;tm_stars=0&amp;client_id=skyscanner_app&amp;redirect_delay=1000&amp;price_policy=2&amp;pre_redirect_id=be194fe9-c418-a20d-ad41-61aa6421a00e&amp;tm_city_code=CEBP&amp;max_price=2418&amp;guests=1&amp;request_id=be194fe9-c418-a20d-ad41-61aa6421a00e&amp;tm_country_code=PH</t>
  </si>
  <si>
    <t>1703T2 Avida Riala IT Park Studio Unit 450 Mbps Internet offers accommodations in Cebu City, 1.7 miles from Ayala Center Cebu and 2 miles from SM City Cebu.</t>
  </si>
  <si>
    <t>Mariners Court Hotel Cebu</t>
  </si>
  <si>
    <t>www.skyscanner.com.ph/hotel_deeplink/4.0/PH/en-US/PHP/h_bc/224863855/2026-03-05/2026-03-06/hotel/hotel/hotels?legacy_provider_id=13&amp;rooms=1&amp;hb_data=JgCDoFmfrofZoLjjQbj-7Fk3Spk95puhEH-FYYLja0yILn7TEOBbV9veqGTfnRXuoDhhyWPNVu1tMDTWsHqufMTZrP25Bm1vR80f2C_5A7lfvFg62XWoyU3VhDHCWCT4w1pLBlsl1GR7ZxyhABVjnl90UWIh63azceDYuK77p2jXtkYxqkSdJg8eAsFTZRBC0BzuwQNCZM7DIAi2LX4zNPT5ED71JWgfpV0fDLO_2ygPLz3zfy1n_LNyD3zBMCj5fBLkpkEXNkf4dLcSdv1e7u6lIWR7ETdUelUR9nuABtfHuVm3rje-xAQ7RwQi0FYhxPVWWoyjfQ7Q4qqrjfKiabD5o42XXKiuIJY6nPeFw1kr2xwLMgA9NBBgHYSclwM53VXmSACHeb7SDfwxRjtBYqIHzBzAxbTgbFPR9S9hfLKLSRMEavs%3D&amp;q_datetime_utc=2026-03-05T14%3A50%3A02&amp;ticket_price=2000&amp;quote_id=3756807109900964225&amp;utid_state=1&amp;channel=iphone&amp;tm_place_name=Cebu&amp;deeplink_data=eyJmaWVsZHMiOnsic2lnbmF0dXJlIjoiMmM2ZjlhNzcwYjE5MDQ1OWI3ODNlNDc2YzI2NDdhYjQiLCJibG9ja19pZCI6InYxX0NnRXRFTXdDR2lnS0hUSXdNall0TURNdE1EVlVNREE2TURBNk1EQXVNREF3S3pBM09qQXdFQUVZM3dFb0FUZ0JJZ0lJQVE9PV9DaU1JcXN2Z213a1FBaUJzS05yNTRCUXdBa29OTXpZMVJERXdNRkJmTVRBd1VGQ1lCUklDQ0FFYUJDZ0NNQUVpQkFnQ0dBST0ifX0%3D&amp;utid=b10d2de1-2ace-4536-f018-f82c283ccd21&amp;tm_stars=3&amp;client_id=skyscanner_app&amp;price_policy=2&amp;pre_redirect_id=462b2902-0efb-1757-f7f1-b320edfb08ba&amp;tm_city_code=CEBP&amp;max_price=4479&amp;guests=1&amp;request_id=462b2902-0efb-1757-f7f1-b320edfb08ba&amp;tm_country_code=PH</t>
  </si>
  <si>
    <t>10.29226, 123.90702</t>
  </si>
  <si>
    <t>Legaspi Extension, San Roque, Cebu City, Central Visayas, 6000, Philippines</t>
  </si>
  <si>
    <t>parking, wifi, elevator, air_conditioning, non-smoking, internet_access, 24-hour_front_desk_service, smoking_areas, chapel, multilingual_staff, room_service, atm, restaurant, bar, meeting_facilities, banquet_service, television, desk, shower, fitness_center</t>
  </si>
  <si>
    <t>Located in Cebu City, a 5-minute walk from Fort San Pedro, Mariners Court Hotel Cebu has accommodations with a fitness center, free private parking, a restaurant and a bar.</t>
  </si>
  <si>
    <t>Tivoli Condominium</t>
  </si>
  <si>
    <t>www.skyscanner.com.ph/hotel_deeplink/4.0/PH/en-US/PHP/h_bc/225193252/2026-03-03/2026-03-04/hotel/hotel/hotels?legacy_provider_id=13&amp;rooms=1&amp;closed_user_group=apps&amp;hb_data=Pf642q6hYy3K-Sfq-ucedbnthHGxgvyeI_QrHIhIxnLxHGDs_OOoHeheWS3AM-2tHT5H4E7KjhN5UlI6gVuKNrHloEfQSrUmrkwes1kf5mUGaR64UxYbrrbCV-StY__Ent2ZouULbgc7AIFLHoSRPw5y1Ad4WLRt-0uLO9xgqad2513dRul79kn-0nSPkiigEr0luBYeUd-fPWDKVtHNCD2ytPASh-st5WNzBR8HQ_bFynaiH-EneZr0GvAaMamXwSKs9gGyxzUAWNKw5DzhKGvBKaycpVeF1EWkTHS8so5ivEl4IWhUWgmzID3XVqPWbW6Fz8exKp3z4eOiBKW76ltJQNyU-j7qABK6Y6UaPjrcXXZJf-GIatgD_2AnTIUQE1r6DKBw6flKCXeluF9GTGqYZNYa_UpYb8IHXqvxScqxu6k%3D&amp;q_datetime_utc=2026-03-03T09%3A40%3A31&amp;ticket_price=1405&amp;quote_id=-1543116027304656925&amp;utid_state=1&amp;channel=iphone&amp;price_without_closed_user_group=1707&amp;tm_place_name=Cebu&amp;deeplink_data=eyJmaWVsZHMiOnsic2lnbmF0dXJlIjoiNjVjZTAxMDM1Yjg4NDZjZjEzMTZmYTkxYjQwZDQzNjMiLCJibG9ja19pZCI6IjE0OTA4NzExMDFfNDIwNzQ4ODY2XzFfMF8wIn19&amp;utid=50153803-87c3-c385-420d-3aaa48202f76&amp;tm_stars=0&amp;client_id=skyscanner_app&amp;redirect_delay=1000&amp;price_policy=2&amp;pre_redirect_id=538e21f4-c35d-0b29-84c4-e81ec008df98&amp;tm_city_code=CEBP&amp;max_price=1405&amp;guests=1&amp;request_id=538e21f4-c35d-0b29-84c4-e81ec008df98&amp;tm_country_code=PH</t>
  </si>
  <si>
    <t>10.35967, 123.91608</t>
  </si>
  <si>
    <t>AB Rotor Loop, Talamban, Cebu City, Central Visayas, 6014, Philippines</t>
  </si>
  <si>
    <t>Tivoli Condominium is located in Cebu City, just 5.2 miles from Fort San Pedro and 5.3 miles from Magellan's Cross. The property is around 3.8 miles from SM City Cebu, 4.3 miles from Fuente Osmena Circle, and 5 miles from Colon Street.</t>
  </si>
  <si>
    <t>Anchors Horizons</t>
  </si>
  <si>
    <t>www.skyscanner.com.ph/hotel_deeplink/4.0/PH/en-US/PHP/h_bc/225119205/2026-03-05/2026-03-06/hotel/hotel/hotels?legacy_provider_id=13&amp;rooms=1&amp;closed_user_group=apps&amp;hb_data=M3WSaOhtRCvZ4-axJR4jLrCDhxy8kxdEmptEOc-xxSt1RcNk2p4zooR5dkJ1gMsUP5UYlvyW04LsTZVfjh_vbk01Qdv7qSF9h632Axe6HxM3QzjShFF1w_Yus7nrrbZnJRdjEatO6rLuhGxqCrpuLuQGcRyYkLrA-dfgHdKytx8m5yP5UgdzFq6lhvVliBjijiHpsf6kvQyqtyBe5C8O8_SNCIIzvmaIlrg5GbJwTeBcQgz6_w28fYw4_B5Si24ceEC6fLObq8QrMPreHEm2ev2Rb6dC9nluvlqrBQhxpQDTIGMhJh26pjjZgsqLP4sg18T6PBQ567AOpo59qjZ8z1D40sxqC-Co1zzrpytMU1XljJJUEdCqdNfRbFZvLWqFJcVIN6v-ZgGKz8vPHjXqnLtOtK2Qj0_o9sIkCKC7zZpqZb0B19I%3D&amp;q_datetime_utc=2026-03-05T14%3A50%3A05&amp;ticket_price=3165&amp;quote_id=-6570079177300888948&amp;utid_state=1&amp;channel=iphone&amp;price_without_closed_user_group=3848&amp;tm_place_name=Cebu&amp;deeplink_data=eyJmaWVsZHMiOnsic2lnbmF0dXJlIjoiZWFkMzIzZGUwMDU0ODA5MmI2MzUxODM1MmQ4YWE2ZDAiLCJibG9ja19pZCI6IjE0OTA1MzA1MDFfNDIwNzE3MzYxXzNfMF8wIn19&amp;utid=430c8a78-7c49-ee0e-ef35-440492e5ea21&amp;tm_stars=0&amp;client_id=skyscanner_app&amp;price_policy=2&amp;pre_redirect_id=e25b33de-c987-bd6f-50b9-2bb21666bf74&amp;tm_city_code=CEBP&amp;max_price=3165&amp;guests=1&amp;request_id=e25b33de-c987-bd6f-50b9-2bb21666bf74&amp;tm_country_code=PH</t>
  </si>
  <si>
    <t>Anchors Horizons is located in Cebu City, just 1.5 miles from Colon Street and 1.6 miles from Magellan's Cross. The air-conditioned accommodation is a 6-minute walk from Fuente Osmena Circle. Private parking can be arranged at an extra charge.</t>
  </si>
  <si>
    <t>The Median 1209</t>
  </si>
  <si>
    <t>www.skyscanner.com.ph/hotel_deeplink/4.0/PH/en-US/PHP/h_bc/225254888/2026-03-03/2026-03-04/hotel/hotel/hotels?legacy_provider_id=13&amp;rooms=1&amp;closed_user_group=apps&amp;hb_data=iL6qKwCT_JW5byFsNaDiud_066xeesuHmbFYmat8xKtUcJ7iHVjh2hmTBKbN2mvZ7Evhnn6Xf3exROxK3z0nYOoroiPAxHe-16LzVc6Ji40yidWfwuewsSwx705LQPli4eJ7S5I4hNoqYtlAGyfHtQWMlzHX4bY0I9zvwGr3LRZFkQuImK4QwriJS--GLlhr3RjcWSTQzeDExdyhrJnuUnz--7QMV_QeOwuWTk2-V3geaS4umxi6sopFG2LMkH_UlQKNc8AdonU_gZAQ0Vsmn9unSzNtaJcBHY9iGVN1A1r-3yabHfTR2RiN4NNP77A52BQkbnUigLR5sByvxYmKDDAPSYk8cFWYT5iVgOJF0UyaWjXD-QnrIb0sbtsUqGAu2-Mu9J-a2m4tcznn6CjI5NBoBh3RfSkJkIA2iUZjoLsFgpA%3D&amp;q_datetime_utc=2026-03-03T09%3A40%3A35&amp;ticket_price=2185&amp;quote_id=955719328464712074&amp;utid_state=1&amp;channel=iphone&amp;price_without_closed_user_group=3079&amp;tm_place_name=Cebu&amp;deeplink_data=eyJmaWVsZHMiOnsic2lnbmF0dXJlIjoiMzg3N2E3OWZiOWI4MWM2MTMwMWQzYjBkZWMwNDhmYmMiLCJibG9ja19pZCI6IjE0OTAwMTM1MDFfNDIwNjY0MDkzXzJfMF8wIn19&amp;utid=705ffa0f-3416-ea73-9e92-0e0e7d2081cf&amp;tm_stars=0&amp;client_id=skyscanner_app&amp;redirect_delay=1000&amp;price_policy=2&amp;pre_redirect_id=2951dfe4-791a-55a9-6482-048627fddda9&amp;tm_city_code=CEBP&amp;max_price=2185&amp;guests=1&amp;request_id=2951dfe4-791a-55a9-6482-048627fddda9&amp;tm_country_code=PH</t>
  </si>
  <si>
    <t>10.33178, 123.90343</t>
  </si>
  <si>
    <t>The Median 1209 is located in Cebu City, just 1.6 miles from Ayala Center Cebu and 1.9 miles from SM City Cebu. With city views, this accommodation features a terrace. Free Wifi is available, and private parking can be arranged at an extra charge.</t>
  </si>
  <si>
    <t>Terracotta Cove 2BR Suite, SM Seaside, Oceanpark</t>
  </si>
  <si>
    <t>www.skyscanner.com.ph/hotel_deeplink/4.0/PH/en-US/PHP/h_bc/225254511/2026-03-05/2026-03-06/hotel/hotel/hotels?legacy_provider_id=13&amp;rooms=1&amp;closed_user_group=apps&amp;hb_data=99vGSjgzdaMxgdo2Z7nW8TqK4ctRpyw4ZLWjYCaGZprmMxhXb2E8eWAgGYHe6OEDqSLRfMAtp9Tjgt9RwiCgqpaOO-rxnEP1IqsQT9OASQWMD_MToEDNQpHSNu7iWPm8CrZ6E4Z2XNdHtLF70Q3OVJEOy9zfpECCO-wEWAO1wXGGkh24-6AeENFa84w27_ceT3R30GHyZCqUBoKQG1yV-pBhWf4ubJvibQ5i-T9YqyjiMD6UceKvcseS19T2wPFsU96UTYCtbVxUi4-Dill7TOrPdYGKf4HPxArpsryTVjotJY_o5U-ueKLulINOJ0RhaeXjXSq0m35hGXvWKJ0etBYHpfgaYDQDdJPQ83uP_LgMAQ_r0aR8Ayq0p0r2uu3hSMMq5uZzL7CQ0zbMKhTN3VcoaiiUqPLIMhYD1j9aSqrJ-pIpB7o%3D&amp;q_datetime_utc=2026-03-05T14%3A50%3A06&amp;ticket_price=3139&amp;quote_id=-6896065933011913867&amp;utid_state=1&amp;channel=iphone&amp;price_without_closed_user_group=4199&amp;tm_place_name=Cebu&amp;deeplink_data=eyJmaWVsZHMiOnsic2lnbmF0dXJlIjoiYWZhM2NmYzllYmE2Njg0NmRjOGZkMTlkOTE2MjgwOTAiLCJibG9ja19pZCI6IjE0ODk5NTU2MDFfNDIwNjU4MTcxXzRfMF8wIn19&amp;utid=b9745019-05ef-9ef3-bd7b-1cc3db82cc9e&amp;tm_stars=0&amp;client_id=skyscanner_app&amp;price_policy=2&amp;pre_redirect_id=2badd664-f7fb-db40-4fdb-0344508bae57&amp;tm_city_code=CEBP&amp;max_price=3139&amp;guests=1&amp;request_id=2badd664-f7fb-db40-4fdb-0344508bae57&amp;tm_country_code=PH</t>
  </si>
  <si>
    <t>10.27015, 123.87268</t>
  </si>
  <si>
    <t>SRP Bypass Road, Cebu South Road Properties, Cogon Pardo, Cebu City, Central Visayas, 6045, Philippines</t>
  </si>
  <si>
    <t>Terracotta Cove 2BR Suite, SM Seaside, Oceanpark is located in Cebu City, just 3.5 miles from Fort San Pedro and 3.6 miles from Magellan's Cross. Complimentary Wifi is featured throughout the property and private parking is available on site.</t>
  </si>
  <si>
    <t>SUNVIDA TOWER, Across SM City Cebu</t>
  </si>
  <si>
    <t>www.skyscanner.com.ph/hotel_deeplink/4.0/PH/en-US/PHP/h_ad/222117583/2026-03-05/2026-03-06/hotel/hotel/hotels?legacy_provider_id=22&amp;rooms=1&amp;closed_user_group=general&amp;hb_data=kP_g3x0FqUptqCdNvSZumVnn5mRs9tkoYd95kFUK_AXNa9es4u6K4FtvFu31m-XpNeD1kwA1UQOHc9gxZy_i3ZI6RKAuXZ2yj8nHJdJ49apy8IxE1Byg-nC7vxa2OTcLFlnzHLcwNeI8QNl188SJXX8Hba597S4cGRygDcJZgtFFhEsqK2iX4x_QVE1yLKPZuCrZaskEIUhTHDpyfDllFAcDWV_aqjEHIApwdra7yN6uwCK4cyJ4_uiaj-UfJQ3YmTbg15PfFGBRJySPlDIoxdfUyF_7mt-l4obEr2IE-t2osTHDG3EsntBp8I6rrrg5DIAn8204aPVEyCwHQXvMCGFWXlM3HnmniugZYxTdGG2ibB0QrrbD-E7BIBOk9zIFGnTvJNHoKSWlhYQByJqElHMx4GledDKHxGlHIFTDuIv0&amp;q_datetime_utc=2026-03-05T14%3A50%3A06&amp;ticket_price=2016&amp;quote_id=-595662795281728668&amp;utid_state=1&amp;channel=iphone&amp;price_without_closed_user_group=2355&amp;tm_place_name=Cebu&amp;deeplink_data=eyJmaWVsZHMiOnsic2lnbmF0dXJlIjoiNjRjYWIxOWE1NTNmYzkyYzZiYjRkZDNhODY4OGE3OGEifSwidXJsIjoiaHR0cHM6Ly93d3cuYWdvZGEuY29tL3BhcnRuZXJzL3BhcnRuZXJzZWFyY2guYXNweD9jaWQ9MTg0NjM4MyZoaWQ9NDA5MDQ4NjEmY3VycmVuY3k9UEhQJmNoZWNraW49MjAyNi0wMy0wNSZjaGVja291dD0yMDI2LTAzLTA2Jk51bWJlcm9mQWR1bHRzPTEmTnVtYmVyb2ZDaGlsZHJlbj0wJlJvb21zPTEmbWNpZD0zMDM4Jm1hc3RlclJvb21JZD02NzIwMjc4NzImbXB0PVdqZENXRWs1WVRoS05XRXlZVXN2UmtWa1lqQkRNWEpNVW5sNGVUQllLelk0UjFGblRWVm1WalU0VEVFM2RtRnNja05UTVhoTVNHTmlRMGxTVUZaTmQyTTFaSGt3VEdkdmJ6UlFPV1pSUFQwJlRvdGFsUHJpY2U9MjAxNi4wMCZUb3RhbFRheD0yMTYuMDAmVG90YWxGZWU9MC4wMCZUb3RhbFN1cmNoYXJnZT0wJm1jdXI9UEhQIn0%3D&amp;utid=99fd333c-7722-bd92-f218-2c9e02031ec2&amp;tm_stars=0&amp;client_id=skyscanner_app&amp;price_policy=2&amp;pre_redirect_id=64beaf6d-d10b-fd59-b482-9facb73a4b22&amp;tm_city_code=CEBP&amp;max_price=2016&amp;guests=1&amp;request_id=64beaf6d-d10b-fd59-b482-9facb73a4b22&amp;tm_country_code=PH</t>
  </si>
  <si>
    <t>10.31138, 123.91666</t>
  </si>
  <si>
    <t>When taking a trip to Cebu or visiting Cebu, you'll feel right at home at Sean's Pad, which offers quality accommodation and great service. From here, guests or tourist can enjoy effortless access to all that Cebu city has to offer. For touring options and local attractions, one need not look far as the hotel enjoys close proximity to SM city Cebu.
Sean's Pad offers impeccable service and all the essential amenities to invigorate travelers. Guests of the hotel can enjoy on-site features like free Wi-Fi in all rooms, and 24-hour front desk.
In addition, my studio apartment feature a variety of comforts. The room even provide television, internet access â€“ wireless, internet access â€“ wireless (complimentary), non smoking rooms, air conditioning to please the most discerning guest. Whatever is your reason for visiting Cebu, Sean's Pad Studio Apartment is the perfect venue for an exhilarating and exciting break away.</t>
  </si>
  <si>
    <t>OYO 1173 Sermon On The Mount Retreat Resort</t>
  </si>
  <si>
    <t>www.skyscanner.com.ph/hotel_deeplink/4.0/PH/en-US/PHP/h_bc/224864418/2026-03-05/2026-03-06/hotel/hotel/hotels?legacy_provider_id=13&amp;rooms=1&amp;closed_user_group=apps&amp;hb_data=KKSYk7gAJQOnCF-C20ab3E7lgix6_rQjfJlL2vYIgVouW4z-sIhg8eN7cGXUoo5u40neg6WTtMvMHMQRzUQEyaPr1PxTV3Tf7t8kh5jkSn5eVC8gdhzjY_OkPv-c3jp38wqCl4-47sWwxFE57sec4yFL5_CwHGzERJXxC0g_Q5u70fV_Np3GFfVJtZSHr0hG0cSOK8h6ao3C5Odqb5wwX3js8j17oU7xBtYfpc53OUdIoX9vnLBi6qrqiopMUfwMtKeBICOuJU-KNoGEtiuDtp1NhOe2iIdcHce7WGPJcxincGq6dWSnREA5aGbSHUeEWTl8GXmzdCeMvyFciJAAuefnqN4-zCjR9Hv9y-EfnO5cid8MO_boEHwRHMfqwRZHyajwLTVNVs7vTr6gdr4RlvEeebm-Uyjvuy33bPuo6QyDIaAUZtg%3D&amp;q_datetime_utc=2026-03-05T14%3A50%3A07&amp;ticket_price=6392&amp;quote_id=-7057014458684328875&amp;utid_state=1&amp;channel=iphone&amp;price_without_closed_user_group=12728&amp;tm_place_name=Cebu&amp;deeplink_data=eyJmaWVsZHMiOnsic2lnbmF0dXJlIjoiZDI3ZDk1YTU4NGUxNTI4NWJmODQxODIwZjE3YjJjZGQiLCJibG9ja19pZCI6IjE0ODkwMjQ4MDFfNDIyNjU5NTQ5XzJfMF8wIn19&amp;utid=3226b918-ca8e-96d8-75e0-13909966fac1&amp;tm_stars=3&amp;client_id=skyscanner_app&amp;price_policy=2&amp;pre_redirect_id=0e9fe260-b426-3358-6da8-850fbeea4815&amp;tm_city_code=CEBP&amp;max_price=6392&amp;guests=1&amp;request_id=0e9fe260-b426-3358-6da8-850fbeea4815&amp;tm_country_code=PH</t>
  </si>
  <si>
    <t>10.44649, 123.78527</t>
  </si>
  <si>
    <t>Cebu-Balamban Transcentral Highway, Cambagocboc, Gaas, Cebu, Central Visayas, Philippines</t>
  </si>
  <si>
    <t>parking, wifi, air_conditioning, internet_access, smoking_areas, multilingual_staff, room_service, lounge, luggage_storage</t>
  </si>
  <si>
    <t>Located within 15 miles of Temple of Leah and 21 miles of Ayala Center Cebu, OYO 1173 Sermon On The Mount Retreat Resort has rooms in Gaas. This 2-star hotel offers a shared lounge and free WiFi. SM City Cebu is 21 miles away and Fuente Osmena Circle is 21 miles from the hotel.
The rooms will provide guests with a toaster.
Colon Street is 22 miles from the hotel, while Fort San Pedro is 22 miles from the property. Mactan-Cebu International Airport is 25 miles away.</t>
  </si>
  <si>
    <t>Cheryl Studio</t>
  </si>
  <si>
    <t>www.skyscanner.com.ph/hotel_deeplink/4.0/PH/en-US/PHP/h_bc/225029966/2026-03-05/2026-03-06/hotel/hotel/hotels?legacy_provider_id=13&amp;rooms=1&amp;closed_user_group=apps&amp;hb_data=WJusmeHDcKA1ug50ok_sXT1n637ES_sWXqT4tcSLSViaUPlRa42ERQh21p3ei7JrIXq4h9IHOHhkoTIgqjxLff8oy7gvD6sF8xkrXf-tyuSvlQRJ_tFD03mqfRY8NtaV4QOAkFZROgsyl9v9AdQvLwnXUw36tCRpIYWJLSYs4i8zt5Zvuql4wYqK1nukANHbYyr1bJOAjwaRHQaAdTiIfCBvGj_wHnojxNyiJylynKEII4NWpt5mZoPkjw97mo7NWaj9DgClV2hOCZ4z6GDvjzDMPc6q_hD-UsnMHmNYBb7anJ5U7g8QILJa7zmD2OeCc31QvQnUgm0XiAMILFDrJd1oN5dvhfIePRjxXAmTWe4t9NiYiednlL1y77PiY6cebc-E8bb1XsuDmm44W1sHvl2VuAN3wLdjbXuzrA12PN_ci07s1W8%3D&amp;q_datetime_utc=2026-03-05T14%3A50%3A09&amp;ticket_price=2643&amp;quote_id=1494204612390919814&amp;utid_state=1&amp;channel=iphone&amp;price_without_closed_user_group=3213&amp;tm_place_name=Cebu&amp;deeplink_data=eyJmaWVsZHMiOnsic2lnbmF0dXJlIjoiMmRjNTIzYjZhZGZmM2FiZmY4YWUyZTEzODZkY2E3ZDMiLCJibG9ja19pZCI6IjE0ODkwMjI5MDFfNDIwNTU1OTcxXzJfMF8wIn19&amp;utid=aceb33d7-28c6-d0fa-6baa-1936f498e922&amp;tm_stars=0&amp;client_id=skyscanner_app&amp;price_policy=2&amp;pre_redirect_id=7914bf4d-52c7-c26b-8a9b-6c109f200606&amp;tm_city_code=CEBP&amp;max_price=2643&amp;guests=1&amp;request_id=7914bf4d-52c7-c26b-8a9b-6c109f200606&amp;tm_country_code=PH</t>
  </si>
  <si>
    <t>Cheryl studio offers accommodations in Cebu City, 1.5 miles from Colon Street and 1.6 miles from Magellan's Cross. The air-conditioned accommodation is a 6-minute walk from Fuente Osmena Circle. Private parking can be arranged at an extra charge.</t>
  </si>
  <si>
    <t>www.skyscanner.com.ph/hotel_deeplink/4.0/PH/en-US/PHP/h_h1/130399099/2026-03-03/2026-03-04/hotel/hotel/hotels?legacy_provider_id=927111&amp;rooms=1&amp;closed_user_group=mobile&amp;hb_data=ij-8SEpkGoyozBapBOfa3tlS2ksflIsaMXAz0VyDCMaOXbeqcVMGIUkEPv9KIJBUovKxF7EFlzs7MWu0qPfzzZRIu4fBJg74i4KTpJSW2m34mF0ipbMTCTIC2ULZLzA2AzjFry1ZgeKoraEfdnB3k6U0TjNBuab7AERfA081pPcDa1o8JE6bmTN0DWPGM8ELtDYaY7gFomNfSCsexNI69S6nCctiubExc1r8G7cuzN-9xKdsNDdhIi_-8vat7T-KvMdNPlCtWx2EZR0x_vlRdjxptYk%3D&amp;q_datetime_utc=2026-03-03T09%3A41%3A38&amp;ticket_price=3538&amp;quote_id=851477058364318631&amp;utid_state=1&amp;channel=iphone&amp;price_without_closed_user_group=5800&amp;tm_place_name=Cebu&amp;deeplink_data=eyJmaWVsZHMiOnsic2lnbmF0dXJlIjoiOTY2MjdjNWY1YTc3NmQ2ZWI5Njg2ODI5YWU5YWJkZmEifSwidXJsIjoiaHR0cHM6Ly9waC5ob3RlbHMuY29tL0hvdGVsLVNlYXJjaD9tcGQ9UEhQJnRwaWQ9MzIxNCZtcGU9MTc3MjUzMDI0NiZlbmREYXRlPTIwMjYtMDMtMDQmYWR1bHRzPTEmbXBuPTIwMDc4NzQ2NiZtcG09MjQmbXBwPTEmbG9jYWxlPWVuX1BIJm1wbz1FQyZjaGlkPTA3ZGI0OGM5LWMyNTUtNDI3MS1hZTRjLTdhZDAxNGQ0ZDRhMCZtcHE9MzE1NC45MCZlYXBpZD00NCZtY3RjPTMmY3VycmVuY3k9UEhQJnJhdGVwbGFuaWQ9MjAzODkzNDkyJnNlbGVjdGVkPTkwNjczNDImc3RhcnREYXRlPTIwMjYtMDMtMDMmbXBiPTUzMy4zMyZtcGE9MzAwNC42NyJ9&amp;utid=9fd3a4ce-10ac-593e-fc03-b56106ea03da&amp;tm_stars=3&amp;client_id=skyscanner_app&amp;redirect_delay=1000&amp;price_policy=2&amp;pre_redirect_id=c8b08acf-a077-4b1f-85d9-ed97846bde5c&amp;tm_city_code=CEBP&amp;max_price=5220&amp;guests=1&amp;request_id=c8b08acf-a077-4b1f-85d9-ed97846bde5c&amp;tm_country_code=PH</t>
  </si>
  <si>
    <t>www.skyscanner.com.ph/hotel_deeplink/4.0/PH/en-US/PHP/h_ct/212595533/2026-03-03/2026-03-04/hotel/hotel/hotels?legacy_provider_id=31&amp;rooms=1&amp;closed_user_group=general&amp;hb_data=W9cB3OQsVg3ZWjlnNS7hLAtyP5ZIRks9paYibJHfbzmqkq83_ezFbe1H2mxXE8e9Ywlbh_iIfDu6EwmRyN62EiN51n1P9pWkSi1V6XlzLe0L2ME7inY_X1kv46znSdvVK3Ov2qf_zNbe_uJt-CImNpsd8HJkd34tez5R-sb0d6u3YTU6NuSpmPCZB51Qz7axXZjjUcqyr8m_em4IRdCW6unTLwzSJCcD0mtMb33OY_2sjVML-CdF_u4MHiHBQ2mszC09ar_a2tTyoiSju6jOV4PbZPLrwaTGJHjqETm6efTW1pqWMD5nUdqVAwY3HxSAhiW6Zks3yvVwRwSswYM2io9G-snZH0r2ElE7LVGZ6vUyWUgaZMU96iSaxTge8uHgvpxxJ9MKFB_naVhlJEMhHAi_wwhB8C1zu91R92L3ag%3D%3D&amp;q_datetime_utc=2026-03-03T09%3A40%3A36&amp;ticket_price=2249&amp;quote_id=-1074896973200320076&amp;utid_state=1&amp;channel=iphone&amp;price_without_closed_user_group=8326&amp;tm_place_name=Cebu&amp;deeplink_data=eyJmaWVsZHMiOnsic2lnbmF0dXJlIjoiMzE1MWZjYTA4MmRlYTVhNGY4ZDE0NjQwYTZmZDUzMjUifSwidXJsIjoiaHR0cHM6Ly9waC50cmlwLmNvbS9ob3RlbHMvcmVkaXJlY3Q%2FaG90ZWxpZD05MjY1MDkyNiZjaXR5PTM1ODMxJkFsbGlhbmNlaWQ9MTI2MDcmc2lkPTg4ODgzMiZjaGVja2luPTIwMjYtMDMtMDMmY2hlY2tvdXQ9MjAyNi0wMy0wNCZzaG9wcGluZ2lkPWM2ZDg4ZTAzM2YyODQzYWE4OTY1NTMxYjc2MWRiYzA0JmFkdWx0PTEmY2hpbGRyZW49MCZhZ2VzPSZsYW5ndWFnZT1lbnBoJmxvY2FsZT1lbl9QSCZyb29taWQ9MTY4ODQ0MTEzNiZzd2lkPTAmcGF5PVBQJmZndD0xJmNybj0xJmN1cnI9UEhQJndrcD0xJnN0YW5kPUg0c0lBQUFBQUFBQV93RF9BQURfQ2wwS0FoZ0JFZ1FJQVJBQUdsRUlzS0tPcFFZWUFEQUFPSkVTbUFHdS01WXNxQUVBdUFFQ3dBRUEwUUdhbVptWm1lbWRRT0VCcEhBOUN0ZVNvVURvQWR1MmtLMEJpQUlnaVFRQUFBQUFBQUFBQUtBRUFLRUZGSzVINFhwSWQwQWFJR00yWkRnNFpUQXpNMll5T0RRellXRTRPVFkxTlRNeFlqYzJNV1JpWXpBMElBUW9sc0thelFaSUFWSUdZV0U1WVdGbVdod0tBMUJJVUJIeDlFcFpoamktUHhvRFVFaFFJZkgwU2xtR09MNF9ZZ1ZsYmw5UVNHaTZGSEFCZUFDS0FRZElBWGdBeUFFQnFnRUhDZ013TWpJUUF2SUJJbU0yWkRnNFpUQXpNMll5T0RRellXRTRPVFkxTlRNeFlqYzJNV1JpWXpBMFh6Q1NBZ0UwbWdJQUFBQUFfXzhCQUFEX18yVHB0UG5fQUFBQSJ9&amp;utid=611c7f12-772b-b30e-36b1-12e72ad1571f&amp;tm_stars=3&amp;client_id=skyscanner_app&amp;redirect_delay=1000&amp;price_policy=2&amp;pre_redirect_id=a40a81e3-bc02-283a-d5af-090a7ce36f32&amp;tm_city_code=CEBP&amp;max_price=5396&amp;guests=1&amp;request_id=a40a81e3-bc02-283a-d5af-090a7ce36f32&amp;tm_country_code=PH</t>
  </si>
  <si>
    <t>www.skyscanner.com.ph/hotel_deeplink/4.0/PH/en-US/PHP/h_h1/71783459/2026-03-05/2026-03-06/hotel/hotel/hotels?legacy_provider_id=927111&amp;rooms=1&amp;closed_user_group=mobile&amp;hb_data=p92JwPnxFWZoVU4d4NjVx0OFrEsyzm0S4I9ioQB0HpgD0ZR1kb4x1_f0FFmgCKMWHsnRhvbWn3PaAUCeFXQ27INWJjLOdOo2w2wBtM5PzyNQxBUElg3dCGDN6oxZpHPrKZwGxqxDbxrkurHoShI8JbU3o0p7yslrSX44k9scXM0x-UgGFjf4OzCe5ozhDvf88Hy45Dm1QKcBQMyDqWoJLGKlF-LwjuKZ2Rn67M95RYDchRk0JXbkP4B32HNBuPDsoVklXNUbZri99kuYr6IIDe1L0cg%3D&amp;q_datetime_utc=2026-03-05T14%3A50%3A14&amp;ticket_price=7780&amp;quote_id=6534920498698127112&amp;utid_state=1&amp;channel=iphone&amp;price_without_closed_user_group=15582&amp;tm_place_name=Cebu&amp;deeplink_data=eyJmaWVsZHMiOnsic2lnbmF0dXJlIjoiNTBhOWRiYzU0NWM1MGU0MGViYTlhZTNkMThkZDRlZTkifSwidXJsIjoiaHR0cHM6Ly9waC5ob3RlbHMuY29tL0hvdGVsLVNlYXJjaD90cGlkPTMyMTQmbXBlPTE3NzI3MjAyMjYmZW5kRGF0ZT0yMDI2LTAzLTA2JmFkdWx0cz0xJmxvY2FsZT1lbl9QSCZjaGlkPWVkNzU4NTk5LTRjNzUtNDdiYi04NWUwLWY2MzU2NDM3NDM0YSZlYXBpZD00NCZtY3RjPTMmc3RhcnREYXRlPTIwMjYtMDMtMDUmbXBkPVBIUCZtcG49MzE0MjU3MjgzJmN1cnJlbmN5PVBIUCZyYXRlcGxhbmlkPTM5MjY0NzA2OSZtcG09MjQmbXBwPTEmbXBvPUVDJnNlbGVjdGVkPTM5MzYzNDkmbXBiPTg3OS43NSZtcHE9NjkwMC4wMCZtcGE9NjkwMC4wMCJ9&amp;utid=d79e24f1-1041-fd3d-14fe-cfa4db1d9cf2&amp;tm_stars=5&amp;client_id=skyscanner_app&amp;price_policy=2&amp;pre_redirect_id=1c665ab3-eb4e-f930-ee55-8dae5df9443e&amp;tm_city_code=CEBP&amp;max_price=13079&amp;guests=1&amp;request_id=1c665ab3-eb4e-f930-ee55-8dae5df9443e&amp;tm_country_code=PH</t>
  </si>
  <si>
    <t>www.skyscanner.com.ph/hotel_deeplink/4.0/PH/en-US/PHP/h_ad/223212952/2026-03-03/2026-03-04/hotel/hotel/hotels?legacy_provider_id=22&amp;rooms=1&amp;closed_user_group=general&amp;hb_data=PT73xwcghcmaule0OGWvlvKiwGUZoukdegs1e_bglAUz2HDdCYePSEPvatNQF0wQGsEFwC-DcVpnRpsOzooWgyt_JgtCbdA5dYpNyYqWcidbO-RI-KhvdeaR0Dvrtti3KOnuKYLi2kXclBmGAMOepeShU_uiFigjJ--TWCopNy9zvlkDPpVRTdTfsBwHkyBJo-oSbU3alRTY-TN9UHMFZiu-QNbFTsytphbEysklvLncFBxeLZsSqW42pptMYesb3kd4OqlqesuOF9sgnEWz7bRr21LYUqg3Fl0cGngCU5877pLANkCOo8a6nUDcEURZE5sDTSqopm7Os6I1HaYclT7PAIvk9oCn5pHZc56dSlB59HwQBcgk2V1xr9Smm7OwXWjuyiSAfBIwR8-LP7iAhpuVeArH1enBI6ywbbAqVa8F&amp;q_datetime_utc=2026-03-03T09%3A40%3A37&amp;ticket_price=1609&amp;quote_id=-5921975720421712119&amp;utid_state=1&amp;channel=iphone&amp;price_without_closed_user_group=1934&amp;tm_place_name=Cebu&amp;deeplink_data=eyJmaWVsZHMiOnsic2lnbmF0dXJlIjoiNjYyOWUxMzc4MjJmZmYzNzc1ZGFlZGJiZWQ3NWUxOTcifSwidXJsIjoiaHR0cHM6Ly93d3cuYWdvZGEuY29tL3BhcnRuZXJzL3BhcnRuZXJzZWFyY2guYXNweD9jaWQ9MTg0NjM4MyZoaWQ9Njc4NjQ1NTUmY3VycmVuY3k9UEhQJmNoZWNraW49MjAyNi0wMy0wMyZjaGVja291dD0yMDI2LTAzLTA0Jk51bWJlcm9mQWR1bHRzPTEmTnVtYmVyb2ZDaGlsZHJlbj0wJlJvb21zPTEmbWNpZD0yODE5MiZtYXN0ZXJSb29tSWQ9MTE3ODUzNTgxMiZtcHQ9ZEVkclprdDBWV28xYjJKek1ra3lTM0ZSY1RWNFRFbExjR05RUWtwVVdGWTVUMVkyTTFWUFN6aHpZV1EyZFhWNGMyZFliR3hpY2xsQ01HZFlVeTlMVFM5SVNWWTBLMDgxYzFSR1VWaG5QVDAmVG90YWxQcmljZT0xNjA5LjIwJlRvdGFsVGF4PTE4NS43MiZUb3RhbEZlZT0xMzYuMTImVG90YWxTdXJjaGFyZ2U9MCZtY3VyPVBIUCJ9&amp;utid=38023d13-a13a-63fd-f0b2-3df3f5d35c35&amp;tm_stars=3&amp;client_id=skyscanner_app&amp;redirect_delay=1000&amp;price_policy=2&amp;pre_redirect_id=bc93ff09-a5cd-e358-ca0a-86384375ba57&amp;tm_city_code=CEBP&amp;max_price=3691&amp;guests=1&amp;request_id=bc93ff09-a5cd-e358-ca0a-86384375ba57&amp;tm_country_code=PH</t>
  </si>
  <si>
    <t>www.skyscanner.com.ph/hotel_deeplink/4.0/PH/en-US/PHP/h_bc/212344103/2026-03-03/2026-03-04/hotel/hotel/hotels?legacy_provider_id=13&amp;rooms=1&amp;closed_user_group=general&amp;hb_data=wpTRy8ASxLqDqoaYx_Os9AzN_8Ya1Uj_rER-kUEaPXgAO3NILdTiU1MFWILYOHSB_FNTXiGuGahe_cD3EQhOsEiPfAL3cck1b0bz6lgbkOx2miXCZdccIxJYDx_aihJPZ9gZyPfcDBaJx8UrkhjZm-NDctrPTsTEAtWTCLXB_sV-kzdZEyeonnVbbzd9kur--2RJ2dO3eQzYB3PZHANBnz9GR8BORv7sgDFGN7BcmS8fbCZKOfHJro_yc-lDeFcjAy2_yLeV2FW3spiKBLYKBpkszNHq-B6FwVp5vLGhSmUO_0JXjgPejpQ87n7DDc-46w1vfZ_9EW7xkubzjxo-0J1C5CQm4SnOyiDjPf3K4nC-GcMRPz26eAfsPMxMUTSAWfcJP3M-U-JFtx_zn_zyi6Cl7E138a1-fBy8ZlkbbaFLjJhVTQ%3D%3D&amp;q_datetime_utc=2026-03-03T09%3A42%3A41&amp;ticket_price=5401&amp;quote_id=4040873757966225624&amp;utid_state=1&amp;channel=iphone&amp;price_without_closed_user_group=5401&amp;tm_place_name=Cebu&amp;deeplink_data=eyJmaWVsZHMiOnsic2lnbmF0dXJlIjoiYWVlY2Q0YTVhYWM1ZDUwZWIxMDhiMmI2ZTA3MWE3NDAiLCJibG9ja19pZCI6IjgwNzI4MDMwMV8zNDIxOTEyMzZfMl8wXzAifX0%3D&amp;utid=f104430f-8fc9-abac-3875-a08d573eea73&amp;tm_stars=4&amp;client_id=skyscanner_app&amp;redirect_delay=1000&amp;price_policy=2&amp;pre_redirect_id=36c5799d-1e1e-53ba-1e0a-829fe131dbce&amp;tm_city_code=CEBP&amp;max_price=10685&amp;guests=1&amp;request_id=36c5799d-1e1e-53ba-1e0a-829fe131dbce&amp;tm_country_code=PH</t>
  </si>
  <si>
    <t>www.skyscanner.com.ph/hotel_deeplink/4.0/PH/en-US/PHP/h_xp/200512810/2026-03-03/2026-03-04/hotel/hotel/hotels?legacy_provider_id=1&amp;rooms=1&amp;closed_user_group=mobile&amp;hb_data=O2mbR7JvAj5MlS_rcmG0jSjBk2MVog_A28Ng8q77CmE4GPZ7dlG2taKo4lo_jfn5xsppRn4I7l-iFkj4bz0aMyB6ddWGxFr6fVuUlUXICjzimIKnLa5g-sjl4LjZxn-TryYimd0UXqPjo9rxv5dp6DnGHJrkxAxJiC6709U-dAmW5DbbwsqZN7vNJwrDULTyW7n5nnN9WKd9d1LdyKSFisA9x47lQxuxVmrm_dmIirfkP6sxfUqtUBZac18SwGWypOI2LIIWpUjtGGVDSFm6SPUctO8%3D&amp;q_datetime_utc=2026-03-03T09%3A40%3A39&amp;ticket_price=2589&amp;quote_id=6654799220078472325&amp;utid_state=1&amp;channel=iphone&amp;price_without_closed_user_group=2875&amp;tm_place_name=Cebu&amp;deeplink_data=eyJmaWVsZHMiOnsic2lnbmF0dXJlIjoiOWE5NjI3ZDQwNDRjNWY1Zjc1MjZmMWZkMTY5MGMzNTcifSwidXJsIjoiaHR0cHM6Ly93d3cuZXhwZWRpYS5jb20ucGgvSG90ZWwtU2VhcmNoP3RwaWQ9NjgmbXBlPTE3NzI1Mjc4OTMmZW5kRGF0ZT0yMDI2LTAzLTA0JmFkdWx0cz0xJmxvY2FsZT1lbl9VUyZjaGlkPTRiZjZlMGYxLWNlMTItNGNmNC04OGExLTI5Nzk5NGEzNTdjNSZlYXBpZD00NjIzMCZtY3RjPTMmc3RhcnREYXRlPTIwMjYtMDMtMDMmbXBkPUdCUCZtcG49MjE5OTEwNDcyJmN1cnJlbmN5PUdCUCZyYXRlcGxhbmlkPTI4NjExMzA0NiZtcG09MjQmbXBwPTEmbXBvPUVDJnNlbGVjdGVkPTI0MDQzNDg3Jm1wYj01LjAwJm1wcT0yOS41NyZtcGE9MjguMTYifQ%3D%3D&amp;utid=2a1b238a-0304-08b3-2d87-b4f53513ba94&amp;tm_stars=4&amp;client_id=skyscanner_app&amp;redirect_delay=1000&amp;price_policy=2&amp;pre_redirect_id=466be316-4f7c-d0b3-2576-0c34e0416d7b&amp;tm_city_code=CEBP&amp;max_price=3010&amp;guests=1&amp;request_id=466be316-4f7c-d0b3-2576-0c34e0416d7b&amp;tm_country_code=PH</t>
  </si>
  <si>
    <t>www.skyscanner.com.ph/hotel_deeplink/4.0/PH/en-US/PHP/h_xp/46968116/2026-03-05/2026-03-06/hotel/hotel/hotels?legacy_provider_id=1&amp;rooms=1&amp;closed_user_group=mobile&amp;hb_data=4H_zuAo4p3nR_uGYDxR1ihTsbvN56VtrXWE0PeS4WTZgCfTJg0RfiddcXYPaWerroYYNKDKHU6mmIFFKlr0-jHzT9U4rjcp2lHllAQF_ag2gzlzkMJKNF7ZhLH13lpMKc6KjH39As3z-OMIEkqaV7RxNmKv5FC1dlrm0oEM2CikAYNT8WPtoZS3HdT5MpsWHCO3FFmqVMpSjWn0LmVWNTzXxeeIFXS11qqcuJQHD--Dk6Fcww4273zzCHDxV2NY8AMNQZKShfcpTWVp95LUml6mjTUk%3D&amp;q_datetime_utc=2026-03-05T14%3A50%3A17&amp;ticket_price=5054&amp;quote_id=-230873272174735090&amp;utid_state=1&amp;channel=iphone&amp;price_without_closed_user_group=5615&amp;tm_place_name=Cebu&amp;deeplink_data=eyJmaWVsZHMiOnsic2lnbmF0dXJlIjoiZjkyM2M5ZDc3ZWQxMDg3NWQzYTRiMWFkOGMwM2UzMDcifSwidXJsIjoiaHR0cHM6Ly93d3cuZXhwZWRpYS5jb20ucGgvSG90ZWwtU2VhcmNoP3RwaWQ9NjgmbXBlPTE3NzI3MjE2NjgmZW5kRGF0ZT0yMDI2LTAzLTA2JmFkdWx0cz0xJmxvY2FsZT1lbl9VUyZjaGlkPTc1MmJkNGEzLTdjZGYtNGExZS04ZTkxLTBlOTU3NjQzYjg1NCZlYXBpZD00NjIzMCZtY3RjPTMmc3RhcnREYXRlPTIwMjYtMDMtMDUmbXBkPUdCUCZtcG49MjkyNjA5JmN1cnJlbmN5PUdCUCZyYXRlcGxhbmlkPTIwMTA3MTY2NiZtcG09MjQmbXBwPTEmbXBvPUVDJnNlbGVjdGVkPTE0NTUwMTcmbXBiPTYuOTQmbXBxPTU3Ljg1Jm1wYT01Ny44NSJ9&amp;utid=c51d08c4-2016-244e-fe05-47a426197095&amp;tm_stars=5&amp;client_id=skyscanner_app&amp;price_policy=2&amp;pre_redirect_id=20ac903d-f92f-8b06-0272-5f4bcc4c18f1&amp;tm_city_code=CEBP&amp;max_price=10275&amp;guests=1&amp;request_id=20ac903d-f92f-8b06-0272-5f4bcc4c18f1&amp;tm_country_code=PH</t>
  </si>
  <si>
    <t>www.skyscanner.com.ph/hotel_deeplink/4.0/PH/en-US/PHP/h_ad/154663274/2026-03-05/2026-03-06/hotel/hotel/hotels?legacy_provider_id=22&amp;rooms=1&amp;closed_user_group=general&amp;hb_data=a130hm7mkHG9ca5WzbMdX2FGBLlgLpBS-h8jVNm_JkAK4fVepYTZgAb-5EAy7BLcUUJlluL9pMS-BynQTZQsuLJFTkzaKvl1hLEsW1wis6Zw_h9EfVGxFCPPmDqlniqy2dVPYS3U9k9K1_oDc8Na2RdK4-rJh5-AxisX6ixnCVcpdxeXmeUbw-aXqnIbvE1WP2escEkaN5ZEaOPB6yVpArjR9wpBgz2XLrU8N9bX-_Hsel0G83i7S69qBFuhza2ydqTh_ZShEOsv3917BXbj5uONcOcQt8TnwPVC2jjqbtivU1R1C_woHXZ_z01lO_h4q0wgu7KCjOMnxbHAGFedq09Tv8WbLwDPjCOgOClrJEPP0HiaJdat_HrQN8EODbadBgU_T5VRs8SoGT2GRAXDsDv3QK2Yya9SCficVYcw0HRK&amp;q_datetime_utc=2026-03-05T14%3A50%3A16&amp;ticket_price=5565&amp;quote_id=1281797882258700238&amp;utid_state=1&amp;channel=iphone&amp;price_without_closed_user_group=6672&amp;tm_place_name=Cebu&amp;deeplink_data=eyJmaWVsZHMiOnsic2lnbmF0dXJlIjoiMDViZmZkNWZiYjEwMmU1NTMwMDc2ZTcyMmJiNzY3NWYifSwidXJsIjoiaHR0cHM6Ly93d3cuYWdvZGEuY29tL3BhcnRuZXJzL3BhcnRuZXJzZWFyY2guYXNweD9jaWQ9MTg0NjM4MyZoaWQ9Njg3OTgwNCZjdXJyZW5jeT1QSFAmY2hlY2tpbj0yMDI2LTAzLTA1JmNoZWNrb3V0PTIwMjYtMDMtMDYmTnVtYmVyb2ZBZHVsdHM9MSZOdW1iZXJvZkNoaWxkcmVuPTAmUm9vbXM9MSZtY2lkPTMwMzgmbWFzdGVyUm9vbUlkPTgyMDI5NDAwJm1wdD1jbFI2TVZWTFIwWndNVWhRZFU5d2VrdzFNbUowUjFFcmJFTklRVmhHTTJKbmIxUmFlbVpzVm1GWlZXVTRWMWhaZHpoSWRTdHFSRFY0YjFGMFR6UkpURGRzUjA5TmNDOVRZM2xoY2cmVG90YWxQcmljZT01NTY0LjUyJlRvdGFsVGF4PTU3MC43MiZUb3RhbEZlZT0yMzcuODAmVG90YWxTdXJjaGFyZ2U9MCZtY3VyPVBIUCJ9&amp;utid=95de6697-cc92-6e57-e88d-c7a891bcb075&amp;tm_stars=3&amp;client_id=skyscanner_app&amp;price_policy=2&amp;pre_redirect_id=8dafe559-25dd-7f7c-9eb9-d3538c3b3e87&amp;tm_city_code=CEBP&amp;max_price=8686&amp;guests=1&amp;request_id=8dafe559-25dd-7f7c-9eb9-d3538c3b3e87&amp;tm_country_code=PH</t>
  </si>
  <si>
    <t>www.skyscanner.com.ph/hotel_deeplink/4.0/PH/en-US/PHP/h_bc/203954033/2026-03-05/2026-03-06/hotel/hotel/hotels?legacy_provider_id=13&amp;rooms=1&amp;closed_user_group=general&amp;hb_data=T8xa43oXMFwaB0RyvtMyQIxYF-DPgPwjWjWUZ0YVr0mq1SDbJelO8F5zIfN6nHJLwxw5hcBnQhr86_PFFwODjdLCe_q0jEEdA-oLggLvMhR5BtZ5icJ4oXvnJcQvdT0W31pEN-N376rhmL2NzMtnVOYDrnymOTW3R_SD2hKyaviN4k_XO9FIXFLwfVVuEuK1WJLDUGsqCG6DNXN_GtTrMxetfcLudouxJ3TFAwZyMtYv7lJhhY9lQs_9bgoTTD0nVkujRRn9NEwPuKmyU9EK5KjYa2zhVh1vPScicXcZ08gv3bGbh3idpcuQzw_WeBu1c3hok-lj5tfimoQpd8ZkyED6gvN6087uSA5Cnyv6N0nygyj5NiHMQOSbuLH_Du1r-LySi3Ky50c8yj29wJVeAAn6riPVWNe8yEqMHFBbeTMkkGi8kDE%3D&amp;q_datetime_utc=2026-03-05T14%3A50%3A16&amp;ticket_price=4780&amp;quote_id=-4164918030218243571&amp;utid_state=1&amp;channel=iphone&amp;price_without_closed_user_group=5550&amp;tm_place_name=Cebu&amp;deeplink_data=eyJmaWVsZHMiOnsic2lnbmF0dXJlIjoiY2Q4YjY3ZjU1NTU1MzQ4MTZiYTg2YTRjOTIzOTA3NzUiLCJibG9ja19pZCI6InYxX0NnRXRFSWphQVJvb0NoMHlNREkyTFRBekxUQTFWREF3T2pBd09qQXdMakF3TUNzd056b3dNQkFCR044QktBRTRBU0lDQ0FFPV9Da3NJOHFIV2RCQUNHQUVnQWlqWTNmZ0NNQUpLRFRNMk5VUXhNREJRWHpFd01GQlFrTFFEZWlRME9XVTNZelUzTkMxbE5HSXhMVGRoWXpJdE5qQTJNQzA0WVdVNE1qSm1ZakEzWmpBU0FnZ0JHZ1lZQVNnQ01BRWlCQWdDR0FJPSJ9fQ%3D%3D&amp;utid=0849047d-17b9-db55-f2ee-8eb84b491d1b&amp;tm_stars=4&amp;client_id=skyscanner_app&amp;price_policy=2&amp;pre_redirect_id=cd9277ed-c459-3844-daf2-96efb9f875d7&amp;tm_city_code=CEBP&amp;max_price=5990&amp;guests=1&amp;request_id=cd9277ed-c459-3844-daf2-96efb9f875d7&amp;tm_country_code=PH</t>
  </si>
  <si>
    <t>www.skyscanner.com.ph/hotel_deeplink/4.0/PH/en-US/PHP/h_ct/159199139/2026-03-03/2026-03-04/hotel/hotel/hotels?legacy_provider_id=31&amp;rooms=1&amp;closed_user_group=mobile&amp;hb_data=RfMmi-GOcc0fmaZKogPuZXnFwh57lXXeWLAhCecR1uHzJnmmjrZ_CVmbiXohtTNibifeM833v3tK6CCN8VBwe_9GG51nCopzmLbwS11hjZJ74chwDkVHytY4vrfSSXJr9rA5gSBZHP4rDi8CDlQ5xnrcUnQyMp7bh8Iyskf-l1PFM9J62S-T7y0Qt_sYynbK3hTl7UmAX4M3d4KEjrZPDpWh9y9gUe9Sv8FWx4_5mvaSUKwW7YhOKgV-ITetj7P9jZAIPbKEJ3XHwzoHLfjZ03IKnlLQ5lSp_xjZ2CS8E568l-toji1Yml_y9tDyHd582tGTvukgrtYLnlfJIKcir_ivTgd946zaLlqxluFpiJ7_dgjCZZj-n8iflUQlzwx_GXf65FKXnWAhP42A5VwaWTk57Pp5LdOlJ-3qP9J-DA%3D%3D&amp;q_datetime_utc=2026-03-03T09%3A41%3A40&amp;ticket_price=15213&amp;quote_id=7035446188684700593&amp;utid_state=1&amp;channel=iphone&amp;price_without_closed_user_group=26582&amp;tm_place_name=Cebu&amp;deeplink_data=eyJmaWVsZHMiOnsic2lnbmF0dXJlIjoiNWUzNTM3OGFiZWJjOTE2ZmVkYmU4NDI4ZDEyZTJlYjYifSwidXJsIjoiaHR0cHM6Ly9waC50cmlwLmNvbS9ob3RlbHMvcmVkaXJlY3Q%2FaG90ZWxpZD0xMTI4MzMyNCZjaXR5PTkwMzc3JkFsbGlhbmNlaWQ9MTI2MDcmc2lkPTg4ODgzMiZjaGVja2luPTIwMjYtMDMtMDMmY2hlY2tvdXQ9MjAyNi0wMy0wNCZzaG9wcGluZ2lkPWNjYTI4NDU0N2I0NTRiNzFiZDAwMmEwMzFkYzM5ZmYxJmFkdWx0PTEmY2hpbGRyZW49MCZhZ2VzPSZsYW5ndWFnZT1lbnBoJmxvY2FsZT1lbl9QSCZyb29taWQ9MTU2NzQwOTY3MiZzd2lkPTAmcGF5PVBQJmZndD0xJmNybj0xJmN1cnI9UEhQJndrcD0xJnN0YW5kPUg0c0lBQUFBQUFBQV93RC1BQUhfQ2x3S0FoZ0JFZ1FJQVJBQUdsQUlpSXl6NndVWUFEQUFPUHNSbUFIODFyQUZxQUVBdUFFQ3dBRUMwUUZJNFhvVUx0YkpRT0VCU09GNkZFNjJ6VURvQVoyZ295ZUlBaUNKQkFBQUFBQUFBQUFBb0FRQW9RVzRIb1hyTWJ6Q1FCb2dZMk5oTWpnME5UUTNZalExTkdJM01XSmtNREF5WVRBek1XUmpNemxtWmpFZ0JDalYxSnJOQmtnQlVnWTRaakJoTkRsYUhBb0RVRWhRRWZIMFNsbUdPTDRfR2dOUVNGQWg4ZlJLV1lZNHZqOWlCV1Z1WDFCSWFMb1VjQUY0QUlvQkIwZ0JlQURJQVFHcUFRY0tBekF5TWhBQzhnRWlZMk5oTWpnME5UUTNZalExTkdJM01XSmtNREF5WVRBek1XUmpNemxtWmpGZk1KSUNBVFNhQWdBQUFBRF9fd0VBQVBfX0FXVmV4ZjRBQUFBIn0%3D&amp;utid=c34aaa0a-e642-123f-5868-f0a15db57667&amp;tm_stars=0&amp;client_id=skyscanner_app&amp;redirect_delay=1000&amp;price_policy=2&amp;pre_redirect_id=fbe70a47-dd31-2480-b6ce-9b28f536db49&amp;tm_city_code=CEBP&amp;max_price=19146&amp;guests=1&amp;request_id=fbe70a47-dd31-2480-b6ce-9b28f536db49&amp;tm_country_code=PH</t>
  </si>
  <si>
    <t>www.skyscanner.com.ph/hotel_deeplink/4.0/PH/en-US/PHP/h_h1/213046164/2026-03-05/2026-03-06/hotel/hotel/hotels?legacy_provider_id=927111&amp;rooms=1&amp;closed_user_group=mobile&amp;hb_data=LQgPNHAgvRK9lFmrTsBmeErwGrdSBXK3ANB0MYngzF6OiCgRxFjdn28m7torigCeVyfItfN9kw9ZBVqSANOv3gCxGgHAF5Mkpvyr3iCguu5AtEqWDBj45e2e0Mp4wObybgWrGnmbnMn88B4Dgl5YfQobCbXr-dlQGhCD764O91GVAxTMmyM--VgnfdPlBqM_5LWTXwyTGD8Vi-PBdQRXdOctS6K4i7fGw77_xdokYYWwH-BhEUn03wVRKKnRtkaARs7bpS-SyVW3HytH3YPG7vlYsAg%3D&amp;q_datetime_utc=2026-03-05T14%3A50%3A18&amp;ticket_price=2415&amp;quote_id=6266045710503985494&amp;utid_state=1&amp;channel=iphone&amp;price_without_closed_user_group=2655&amp;tm_place_name=Cebu&amp;deeplink_data=eyJmaWVsZHMiOnsic2lnbmF0dXJlIjoiZjhmYzQ2ODEyMDMxZjkzYjI4NTIyNzBlMWFhZjhjNmYifSwidXJsIjoiaHR0cHM6Ly9waC5ob3RlbHMuY29tL0hvdGVsLVNlYXJjaD90cGlkPTMyMTQmbXBlPTE3NzI3MjAyMjYmZW5kRGF0ZT0yMDI2LTAzLTA2JmFkdWx0cz0xJmxvY2FsZT1lbl9QSCZjaGlkPWVkNzU4NTk5LTRjNzUtNDdiYi04NWUwLWY2MzU2NDM3NDM0YSZlYXBpZD00NCZtY3RjPTMmc3RhcnREYXRlPTIwMjYtMDMtMDUmbXBkPVBIUCZtcG49MzIxMDU2Mzc1JmN1cnJlbmN5PVBIUCZyYXRlcGxhbmlkPTQwNjMwNzA5NyZtcG09MjQmbXBwPTEmbXBvPUVDJnNlbGVjdGVkPTg3MjkzMDI1Jm1wYj00MTUuMDAmbXBxPTIxNjAuMDAmbXBhPTIwMDAuMDAifQ%3D%3D&amp;utid=18291099-773f-c2c9-b3f2-693be4f55e0e&amp;tm_stars=3&amp;client_id=skyscanner_app&amp;price_policy=2&amp;pre_redirect_id=6ebab20b-b31c-ad76-38b9-1d9841847766&amp;tm_city_code=CEBP&amp;max_price=2898&amp;guests=1&amp;request_id=6ebab20b-b31c-ad76-38b9-1d9841847766&amp;tm_country_code=PH</t>
  </si>
  <si>
    <t>www.skyscanner.com.ph/hotel_deeplink/4.0/PH/en-US/PHP/h_ct/204069909/2026-03-05/2026-03-06/hotel/hotel/hotels?legacy_provider_id=31&amp;rooms=1&amp;closed_user_group=general&amp;hb_data=_faEblG-s5SQIX8OgLx6wKfwYv7GoAXdtjwbwxMXC4YiJLYBqPYFdhbwfGgWZXcfxZe9F5UCuK_WCBBJSTJvhXcyWf6tVTXsL2ZtfGg8b3vX2q2NBU4-09_wQTdv1WSJTYj-X6mojIKpUyO26gAxVA_l2XFYLHN5q2NWa7cFs2VfucZkUwrmKqr532TM5lyJJ4eUhND3k4zfe_c367zjXmKDAssOLk62GEgWQQ-kFrnaAIfRXt6ixDiac8iCP7WqCiMyZ0tUEJbkzVl6_D6e4Tit7wa9ND1HPoQ1E1nGrDN4ZyFZKjk490UHhi6H-2QIyQvr9BKlXsHwaTyXflK3Krbz0vM-rJSpDISKj9eZpSZMCNo7jOm_MzTJTEbtd0XeO6paKdyIrNHf5rAXpECi4KdlvpZZYa61tkwc2pqsmg%3D%3D&amp;q_datetime_utc=2026-03-05T14%3A50%3A19&amp;ticket_price=7785&amp;quote_id=-1583500587670979688&amp;utid_state=1&amp;channel=iphone&amp;price_without_closed_user_group=10671&amp;tm_place_name=Cebu&amp;deeplink_data=eyJmaWVsZHMiOnsic2lnbmF0dXJlIjoiZDJlNTIyNTc4NzkyMTk5ZDgzYTBkNTIxNzU4MzRkMDUifSwidXJsIjoiaHR0cHM6Ly9waC50cmlwLmNvbS9ob3RlbHMvcmVkaXJlY3Q%2FaG90ZWxpZD01NDkxNDYyMCZjaXR5PTM1ODMxJkFsbGlhbmNlaWQ9MTI2MDcmc2lkPTg4ODgzMiZjaGVja2luPTIwMjYtMDMtMDUmY2hlY2tvdXQ9MjAyNi0wMy0wNiZzaG9wcGluZ2lkPTlkZjBkODI4Mjg4MzRmYTY5MDk1MDY5NWVkZDVhNGNmJmFkdWx0PTEmY2hpbGRyZW49MCZhZ2VzPSZsYW5ndWFnZT1lbnBoJmxvY2FsZT1lbl9QSCZyb29taWQ9MTgwMDA0MDYwNyZzd2lkPTAmcGF5PUZHJmZndD0xJmNybj0xJmN1cnI9UEhQJndrcD0xJnN0YW5kPUg0c0lBQUFBQUFBQV93QURBZnotQ21FS0FoZ0JFZ1FJQVJBQUdsVUluLUdwMmdZU0FUSVlBRERrQVRpdlc1Z0J2TnlYR3FnQkFMZ0JBc0FCQU5FQktWeVB3dlc3dWtEaEFRQUFBQUFBYWI1QTZBSDM4dmFLQW9nQ0lJa0VBQUFBQUFBQUFBQ2dCQUNoQlFBQUFBQUFBQUFBR2lBNVpHWXdaRGd5T0RJNE9ETTBabUUyT1RBNU5UQTJPVFZsWkdRMVlUUmpaaUFFS09LZ3BzMEdTQUZTQm1RM056Qm1ObG9jQ2dOUVNGQVJSd040Q3lRb3ZqOGFBMUJJVUNGSEEzZ0xKQ2ktUDJJRlpXNWZVRWhvdkJSd0FYZ0FpZ0VIU0FGNEFNZ0JBYW9CQndvRE1ESXhFQUx5QVNJNVpHWXdaRGd5T0RJNE9ETTBabUUyT1RBNU5UQTJPVFZsWkdRMVlUUmpabDh3a2dJQk5Kb0NBQUFBQVBfX0FRQUFfXy1mMl9zc0F3RUFBQSJ9&amp;utid=235a8423-c4a6-aa1b-833d-6a03d9830bc3&amp;tm_stars=4&amp;client_id=skyscanner_app&amp;price_policy=2&amp;pre_redirect_id=416895af-208f-fb54-0fbb-93871a2f2c81&amp;tm_city_code=CEBP&amp;max_price=9766&amp;guests=1&amp;request_id=416895af-208f-fb54-0fbb-93871a2f2c81&amp;tm_country_code=PH</t>
  </si>
  <si>
    <t>www.skyscanner.com.ph/hotel_deeplink/4.0/PH/en-US/PHP/h_fd/95815175/2026-03-05/2026-03-06/hotel/hotel/hotels?legacy_provider_id=927050&amp;rooms=1&amp;hb_data=kNnLmPjaUDoHixZZhhU46net3f0xJBOqs0dBYDrRa040yvj1lAUmXNhmeEhEpdfPQaG96Y02e1uyCz8yZWEfkxBvk9VqZAQ0eSyrVgKBk3uapfcr9cDcg5zz9eP4etF_LxXHzQn0VrbD0KJFJE4k29BOVLxwmf1ssVWUKmafWZv1Yl_pD2-0Dd12rM_9L5EW_9lc09_kem8-O5DdKR_PJi66OTOlS8k7cq8hSGtNCKxqLTK-NOLHXgz9uEYuBhEPKkV-kZEhlDeYGcXL7ni_sfKhvNd6l0yGuBBmRdEwR4aeU1Kh8fCRFymlyc0zYzJMWcTnQwUeJcnv-ky1ajbLVUk3rFiC8wfx3aiDWmfDTW5ouuaBZdKuIZcTGUruVkted3krUglM3ero-p-Dka9OqHOSDK3G2k_ml-fkq0eo33g7zA%3D%3D&amp;q_datetime_utc=2026-03-05T14%3A50%3A20&amp;ticket_price=5837&amp;quote_id=8258261792504978318&amp;utid_state=1&amp;channel=iphone&amp;tm_place_name=Cebu&amp;deeplink_data=eyJmaWVsZHMiOnsic2lnbmF0dXJlIjoiNjM3NTk4ZjQ4ODIzODFlYWViY2RkNzc4M2IyYTA0YzQifSwidXJsIjoiaHR0cHM6Ly9kZWFscy52aW8uY29tP3NpZz1hOWJiNTQzMTk2OTRmZGIyYzgxNzM2ZDJhZWY2ZGZmNWJlNTYwN2VlZWM4MTI5YzkzMjI3YzI1M2U3ZGM1NzYwMzYzNzMzMzEzNDM1MzIzMiZzaWctaXNzPW1ldGEmdHVybD1odHRwcyUzQSUyRiUyRnZpby5jb20lMkZIb3RlbCUyRlNlYXJjaCUzRmNoZWNrSW4lM0QyMDI2LTAzLTA1JTI2Y2hlY2tPdXQlM0QyMDI2LTAzLTA2JTI2Y3VycmVuY3klM0RQSFAlMjZlcHYlM0RNUzR5JTI2ZXNkJTNEMERlNVVtRzZaSUtmMC04dkRqdnVxYXEwWllUSFZ3aHl1QU9aNXlKOTkzNERkTE83ZjVTY3J1clhDX3EwX1h1dEFiVGlzV1hRLU1mUEUwMXJlbG9SWU0tRmNsUVJwdnZGWUxkUE1hOV9XWUdrMGtIbkJWN3klMjZmb3JjZUN1cnJlbmN5Q2hhbmdlJTNEMSUyNmZvcmNlTGFuZ3VhZ2VDaGFuZ2UlM0QxJTI2aG90ZWxJZCUzRDIyNzIzNTk3JTI2bGFiZWwlM0RzcmMlMjUzRHNreXNjYW5uZXIlMjUyNnVjb3VudHJ5JTI1M0RQSCUyNTI2dWRldmljZSUyNTNEbW9iaWxlJTI1MjZob3RlbCUyNTNEMjI3MjM1OTclMjUyNmRheSUyNTNENSUyNTI2bW9udGglMjUzRDAzJTI1MjZ5ZWFyJTI1M0QyMDI2JTI1MjZsb3MlMjUzRDElMjUyNm9mZmVyaWQlMjUzRG9Rd0pRa29NWnRobyUyNTI2cHJpY2UlMjUzRDU4MzcuMDglMjUyNmN1cnJlbmN5JTI1M0RQSFAlMjUyNnVzZXJsYW5nJTI1M0RlbiUyNTI2X3RoJTI1M0RmOTRjMDQ5NGI5ODdmMTBhMTkxZTBjY2VmZjQxNzU1YjlhNDlhYzQ3YzM0NTBiYTMlMjUyNmR0cyUyNTNEMTc3MjcyMTU1NCUyNTI2b2x1dCUyNTNEMTc3MjcyMDIyOCUyNTI2Y2FuUGF5TGF0ZXIlMjUzRGZhbHNlJTI1MjZyZXF1ZXN0VXNlckdyb3VwJTI1M0QlMjUyNm9mZmVyVXNlckdyb3VwJTI1M0RwdWJsaWMlMjZsYW5nJTNEZW4lMjZvdGklM0RKTDRzVl9fV1FsVSUyNnByZWZlcnJlZFJhdGUlM0Q1ODM3LjA4JTI2cHJvZmlsZSUzRHIyZDJtNzNrbjglMjZyb29tcyUzRDElMjZ0b2tlbiUzRDdmZTI3NiUyNnVzZXJDb3VudHJ5JTNEUEglMjZ1dG1fY2FtcGFpZ24lM0Rza3lzY2FubmVyJTI2dXRtX21lZGl1bSUzRGNwYyUyNnV0bV9zb3VyY2UlM0Rza3lzY2FubmVyIn0%3D&amp;utid=33c2946b-0655-1491-62fc-cca2fca49a1b&amp;tm_stars=3&amp;client_id=skyscanner_app&amp;price_policy=2&amp;pre_redirect_id=b52508d1-a103-eccd-992e-c446d3bf40ba&amp;tm_city_code=CEBP&amp;max_price=5837&amp;guests=1&amp;request_id=b52508d1-a103-eccd-992e-c446d3bf40ba&amp;tm_country_code=PH</t>
  </si>
  <si>
    <t>www.skyscanner.com.ph/hotel_deeplink/4.0/PH/en-US/PHP/h_bc/46981910/2026-03-05/2026-03-06/hotel/hotel/hotels?legacy_provider_id=13&amp;rooms=1&amp;closed_user_group=apps&amp;hb_data=Tb6I2Q7dJPNucbEPU1RRG6dyrEm09Li-3j0gUx75DJ9inaYqn3i3z7ig9X9z46bG931fC-P7-rrZj0P7CZjt7MyKmJ5grg7tjA22uyB4xJIynYNUooHTEI3Nl3xFeeZwxWqt5RowHUkIxznlICOKK-KwmKlLEEQuLkF-PQToZtV_zoKLPQJP9BDImhKjUKXukROXsqmajg4u6ld6mC0vvgfMbiINqo6ylVtzNMjsHdYugYLBWY9fKuQOJH5f7c72czbgRzbZUqZJcqXdkhOOsudvBF8u_CdOaOWmedUbtpxOIDz0jT9Iyg05VpxmVTg0UWP-xhj7qEpCGe-ONt4h-oSQWxV9BjoljU0BFDJJCcsjicSt1DFf-TaM4cWMrXB-JuWx_Ycg5VqtcrjAo7AruuM921qsd6rBv8Bw031nczoMcE3Q-K4%3D&amp;q_datetime_utc=2026-03-05T14%3A50%3A21&amp;ticket_price=2288&amp;quote_id=1015515445180131297&amp;utid_state=1&amp;channel=iphone&amp;price_without_closed_user_group=3055&amp;tm_place_name=Cebu&amp;deeplink_data=eyJmaWVsZHMiOnsic2lnbmF0dXJlIjoiNTJjYjIzYTAxMjNkYmM3YjMzY2ExNTg5MmM1NDA5NWEiLCJibG9ja19pZCI6IjI0NjgzNDEzXzEwNzU0NTM0Nl8wXzBfMCJ9fQ%3D%3D&amp;utid=cfc70ab3-4ade-fe24-3fbf-d35d28322abc&amp;tm_stars=4&amp;client_id=skyscanner_app&amp;price_policy=2&amp;pre_redirect_id=e3504498-9177-d4d2-e141-bb876088d9a3&amp;tm_city_code=CEBP&amp;max_price=2510&amp;guests=1&amp;request_id=e3504498-9177-d4d2-e141-bb876088d9a3&amp;tm_country_code=PH</t>
  </si>
  <si>
    <t>www.skyscanner.com.ph/hotel_deeplink/4.0/PH/en-US/PHP/h_fd/222035148/2026-03-05/2026-03-06/hotel/hotel/hotels?legacy_provider_id=927050&amp;rooms=1&amp;closed_user_group=general&amp;hb_data=AQTLgAuy68km44mPsHNbg-Tq2cquQJK3YodTM982T_0805Ce0Uon-OOTiK-DjtmofSmKcev6OfvNBiSh3unqX6H2R9m2w3McBgQKEU5DjxqU-kYwt9MXq_a0F017Kz7FuX-MiKhyZjG_8GVF5jzP7ouRPnnDSUVdi8StTom3fkMJdHR1c8k9H7owlfLvY6bG1gw-D5D5Yjj3dvbKDT-hmX8w6tIlHry2Pvcb_jMaBMr8gNiKWGIgLsMmBLMGYG1JpFZjD-Mqocbk4waEOsqx1i2c8JlnUSgbLO_0mOANX21-Mz2uow00iqbw5qrGp9Lc9zCXyV0SzER-Y2cHr9CIuSlPOM89CY0Tvn86V0KEcrm2dlGvwK8SgPWK5_KfnlYQe1XPY9C0BXTUT15MeNHBcm0ZnJlv0PcPtKPhuxXUxU03NA%3D%3D&amp;q_datetime_utc=2026-03-05T14%3A50%3A22&amp;ticket_price=2903&amp;quote_id=6390083071119589424&amp;utid_state=1&amp;channel=iphone&amp;price_without_closed_user_group=8000&amp;tm_place_name=Cebu&amp;deeplink_data=eyJmaWVsZHMiOnsic2lnbmF0dXJlIjoiOWFjZWJkOWU3N2IwMzM3YjJlYWU2ZjcxODkwMTA1YWYifSwidXJsIjoiaHR0cHM6Ly9kZWFscy52aW8uY29tP3NpZz04MzMxMTEzYjg1YjFjMWRkNDY3ODc3NTI3MDBmNmZmMGJlYTIwMTE0NWZhYWM3OGMxMWFhOWJhMGUxZjVlYjRmMzIzODM4MzUzMTMyMzIzNzM2JnNpZy1pc3M9bWV0YSZ0dXJsPWh0dHBzJTNBJTJGJTJGdmlvLmNvbSUyRkhvdGVsJTJGU2VhcmNoJTNGY2hlY2tJbiUzRDIwMjYtMDMtMDUlMjZjaGVja091dCUzRDIwMjYtMDMtMDYlMjZjdXJyZW5jeSUzRFBIUCUyNmVwdiUzRE1TNHklMjZlc2QlM0RYSXJrRWVlXzA2anlDdHdIN0xKbDl5MEkxZ1E5ZDZPWDZvRUZRZ0E0Um03R3NXMjc1NElzTU42dGplNzBaZFdRNy03MDVkM1BvVkdEWF9fV0J6ZDl1bVQyeFFEN29iRENndy1WLTdzamFqakc0b3BxZl9BJTI1M0QlMjZmb3JjZUN1cnJlbmN5Q2hhbmdlJTNEMSUyNmZvcmNlTGFuZ3VhZ2VDaGFuZ2UlM0QxJTI2aG90ZWxJZCUzRDEyMDg5MzUzNSUyNmxhYmVsJTNEc3JjJTI1M0Rza3lzY2FubmVyJTI1MjZ1Y291bnRyeSUyNTNEUEglMjUyNnVkZXZpY2UlMjUzRG1vYmlsZSUyNTI2aG90ZWwlMjUzRDEyMDg5MzUzNSUyNTI2ZGF5JTI1M0Q1JTI1MjZtb250aCUyNTNEMDMlMjUyNnllYXIlMjUzRDIwMjYlMjUyNmxvcyUyNTNEMSUyNTI2b2ZmZXJpZCUyNTNEb3BIUG0zX0NCMlNvJTI1MjZwcmljZSUyNTNEMjkwMy4wNCUyNTI2Y3VycmVuY3klMjUzRFBIUCUyNTI2dXNlcmxhbmclMjUzRGVuJTI1MjZfdGglMjUzRGQyODk2NTM1N2RmYTBmYTM4MDhkNWRmMGYwODcxNGMzZWY1N2Q1MDhlZWRkYTkxNiUyNTI2ZHRzJTI1M0QxNzcyNzIyMDYyJTI1MjZvbHV0JTI1M0QxNzcyNzIyMDYwJTI1MjZjYW5QYXlMYXRlciUyNTNEZmFsc2UlMjUyNnJlcXVlc3RVc2VyR3JvdXAlMjUzRCUyNTI2b2ZmZXJVc2VyR3JvdXAlMjUzRHB1YmxpYyUyNmxhbmclM0RlbiUyNm90aSUzRHZxdzh6Sm83MzVBJTI2cHJlZmVycmVkUmF0ZSUzRDI5MDMuMDQlMjZwcm9maWxlJTNEcjJkMm03M2tuOCUyNnJvb21zJTNEMSUyNnRva2VuJTNEN2ZlMjc2JTI2dXNlckNvdW50cnklM0RQSCUyNnV0bV9jYW1wYWlnbiUzRHNreXNjYW5uZXIlMjZ1dG1fbWVkaXVtJTNEY3BjJTI2dXRtX3NvdXJjZSUzRHNreXNjYW5uZXIifQ%3D%3D&amp;utid=a3b4f8e7-1e9a-a07a-7652-6dab71119050&amp;tm_stars=3&amp;client_id=skyscanner_app&amp;price_policy=2&amp;pre_redirect_id=0a14360f-3887-77c1-2d4f-b5389de5ae8f&amp;tm_city_code=CEBP&amp;max_price=4355&amp;guests=1&amp;request_id=0a14360f-3887-77c1-2d4f-b5389de5ae8f&amp;tm_country_code=PH</t>
  </si>
  <si>
    <t>www.skyscanner.com.ph/hotel_deeplink/4.0/PH/en-US/PHP/h_ad/217968254/2026-03-05/2026-03-06/hotel/hotel/hotels?legacy_provider_id=22&amp;rooms=1&amp;closed_user_group=general&amp;hb_data=NMr0MbJPMLI1Tj4Z9_4Zj9shWv6o8ECdUAla_caS6RYVI_2vZZMQmkgdm6b4E6jzZ5s1BOIKXroO2MsFYTd6sJUO-rcmf6jOSOxuL3uk4y4xvdcUZ0FszFsNIOt0hgaXCuuJxizQPxffN-IYoJg7-13IYJ2nvmCjr5DTDrlVt8aRY6P0GmEjAvi7vG6rhs_UHUo2TuUmEznv0d2RCD8mOk5u9OnIEKQX7kkKgDpEhrGAU16x_oKIEKPwRYOZ1AMwwSaYeiQQmD57GhQ7FUNG17mnrHs1vgAqQ1kQOmV76i-tv81QE3lU60kVhkceiKd_J4UdQs6fBSnpXoVwW2fmIx8ddjzQJ0vzCZtAVG-2ga97LOI8FBPLHzPgyZF_DU9ADqDNg7lbgISNJjCkD02eIlrc5M1Xr8a8pLqBMSlP3TEq&amp;q_datetime_utc=2026-03-05T14%3A50%3A22&amp;ticket_price=2312&amp;quote_id=1736095253154576563&amp;utid_state=1&amp;channel=iphone&amp;price_without_closed_user_group=9249&amp;tm_place_name=Cebu&amp;deeplink_data=eyJmaWVsZHMiOnsic2lnbmF0dXJlIjoiZTg1NTIyNGMyNzMzZjVmYmQzZTEzYmY0ZDc1OWNmZjkifSwidXJsIjoiaHR0cHM6Ly93d3cuYWdvZGEuY29tL3BhcnRuZXJzL3BhcnRuZXJzZWFyY2guYXNweD9jaWQ9MTg0NjM4MyZoaWQ9NDk0MTAzNDUmY3VycmVuY3k9UEhQJmNoZWNraW49MjAyNi0wMy0wNSZjaGVja291dD0yMDI2LTAzLTA2Jk51bWJlcm9mQWR1bHRzPTEmTnVtYmVyb2ZDaGlsZHJlbj0wJlJvb21zPTEmbWNpZD0yNzkxMiZtYXN0ZXJSb29tSWQ9Nzc3ODMyMzk4Jm1wdD1VR0ZFWnl0QlozUmxWbkZETkU5T01VWlZZa3BXZDFab1ptVjRWMUpJVldVNWVGZFRibFprT1hVM1kyUjJRVVZaUmtKQ1pXcGFSRU5JYmtWRWVrdHphVE5vU0cxQ2RFOUZkMDVEWjBKQlBUMCZUb3RhbFByaWNlPTIzMTIuMTQmVG90YWxUYXg9MjMwLjUzJlRvdGFsRmVlPTE5OC4wMCZUb3RhbFN1cmNoYXJnZT0wJm1jdXI9UEhQIn0%3D&amp;utid=4b3ac557-3680-263c-7893-a7f0896e2e0a&amp;tm_stars=3&amp;client_id=skyscanner_app&amp;price_policy=2&amp;pre_redirect_id=91f56937-997c-25d0-19d3-b05cc8b4373a&amp;tm_city_code=CEBP&amp;max_price=3547&amp;guests=1&amp;request_id=91f56937-997c-25d0-19d3-b05cc8b4373a&amp;tm_country_code=PH</t>
  </si>
  <si>
    <t>www.skyscanner.com.ph/hotel_deeplink/4.0/PH/en-US/PHP/h_ad/47041494/2026-03-05/2026-03-06/hotel/hotel/hotels?legacy_provider_id=22&amp;rooms=1&amp;closed_user_group=general&amp;hb_data=W2ikSFnF25H7MxZqKn7xF37pfWhlsMSBjean_oHk6SBXuGP0suwFW5n1muW_QlmCaVAwBUsy7cozDQnk8vlcvRE-hePgLOtAaf3NTwTllGaM0JXRy2D97OpoQ0hZGQBM34tFI3JCZfvqX1nfrdYwTwI54WQRAzl6L_J8ogzy8PVOt0C38Zr80Y3DSwPEEBrQZWALzwI8ApWLZZrFM5oiUHi8n4sdMV5Cobt-3zi9w0t3X1j9_FOiSLuq74yWdZf1FcZ6qF8L6P0uegkDw-EwsWrsfSn9FCdGB2Ih09N4_k382Xg_y_F_q56jX4XR29q7-BeIQGALAHxq9kTg5cRKKsKwyO0FzzZTMDcfIy8QfXi72EI8_wlTrROYuTAh5GlZRBc2KLHWgxxjaVg9LfyzQcmnZsupBbZBR-hIly0HZJW8eHA%3D&amp;q_datetime_utc=2026-03-05T14%3A50%3A25&amp;ticket_price=1916&amp;quote_id=5119206545040274275&amp;utid_state=1&amp;channel=iphone&amp;price_without_closed_user_group=5578&amp;tm_place_name=Cebu&amp;deeplink_data=eyJmaWVsZHMiOnsic2lnbmF0dXJlIjoiYTFhOGMwOGQyZWE3NWQ1NGM1NTFiOTg0YTA4ZjhhYmMifSwidXJsIjoiaHR0cHM6Ly93d3cuYWdvZGEuY29tL3BhcnRuZXJzL3BhcnRuZXJzZWFyY2guYXNweD9jaWQ9MTg0NjM4MyZoaWQ9MTQ4NzU2JmN1cnJlbmN5PVBIUCZjaGVja2luPTIwMjYtMDMtMDUmY2hlY2tvdXQ9MjAyNi0wMy0wNiZOdW1iZXJvZkFkdWx0cz0xJk51bWJlcm9mQ2hpbGRyZW49MCZSb29tcz0xJm1jaWQ9MzMyJm1hc3RlclJvb21JZD0zMDY0NDA3Jm1wdD1ZbUZvZVZWWGVHOVBibFp2UzI5MWVFTldUM2t6U2tGU2RrWnRZaTk0TlZkR2RVdHlVMFY1SzJJMFJreHlhME5OT1ZCbFdYTlFjbU5QVUVwcFZuWm5XSEpWU2l0M2NreEJUV2h5TUEmVG90YWxQcmljZT0xOTE2LjA1JlRvdGFsVGF4PTE4MC4yOSZUb3RhbEZlZT0xNjUuMjMmVG90YWxTdXJjaGFyZ2U9MCZtY3VyPVBIUCJ9&amp;utid=6ddda41d-9b2c-a57c-7734-38899512b7dc&amp;tm_stars=3&amp;client_id=skyscanner_app&amp;price_policy=2&amp;pre_redirect_id=f610083a-e304-fa7c-b531-9841187b9061&amp;tm_city_code=CEBP&amp;max_price=1916&amp;guests=1&amp;request_id=f610083a-e304-fa7c-b531-9841187b9061&amp;tm_country_code=PH</t>
  </si>
  <si>
    <t>www.skyscanner.com.ph/hotel_deeplink/4.0/PH/en-US/PHP/h_ad/178962686/2026-03-05/2026-03-06/hotel/hotel/hotels?legacy_provider_id=22&amp;rooms=1&amp;closed_user_group=general&amp;hb_data=kTLuyvuJR-bSjZfhpmOprDOcEpHCVMOEMt12YLP6jHxCO1ySyWpR7Y1vF-Ewlwi5McDF0Gi1RXlZbecwcnxlZVHAuvthK58poRCzae5UqCTTW86Zal5FRlrSo6xh-uFt5Oil9b5EY721psaakz_4JZ_y3QtWTuLtmxErb-5PiIIxCGckuYaTeRcBD1lUBfaZ4scQDvMjRStvSrv1n5mm4AleVC8ixWEgdcmC59QCCIGHxvOztFnpXHLe6oug6yxtIuw6-wv415bPoA-_V_7-gK4zYej8j0Xn7owJ3YOUskY5AXXaVPwFTMS_GWpNUY2PEidcmtSWUgxB5KStJ5beh7vunGYpRrsQCQO-sY-PtpcAdNGcXDzh0PpAFtYaRpWBzw54B1QCd4Vb4zo5WUhCVVgLNju4zYEobkuAcMRzso1x&amp;q_datetime_utc=2026-03-05T14%3A50%3A24&amp;ticket_price=1813&amp;quote_id=4101598521980611571&amp;utid_state=1&amp;channel=iphone&amp;price_without_closed_user_group=2353&amp;tm_place_name=Cebu&amp;deeplink_data=eyJmaWVsZHMiOnsic2lnbmF0dXJlIjoiZDQ2MDlmYTYwZDgxYWQ5OTM4YTMyMWE0ODQzYTQxODQifSwidXJsIjoiaHR0cHM6Ly93d3cuYWdvZGEuY29tL3BhcnRuZXJzL3BhcnRuZXJzZWFyY2guYXNweD9jaWQ9MTg0NjM4MyZoaWQ9Mjc5MzEwNTcmY3VycmVuY3k9UEhQJmNoZWNraW49MjAyNi0wMy0wNSZjaGVja291dD0yMDI2LTAzLTA2Jk51bWJlcm9mQWR1bHRzPTEmTnVtYmVyb2ZDaGlsZHJlbj0wJlJvb21zPTEmbWNpZD0zMDM4Jm1hc3RlclJvb21JZD00MDY3MDQxMDQmbXB0PU9HTlFkSGsyV2s5d1UwNXBhaTh5Tm5OUFFYVTJXRXRSWTFKdmJXSXZiMFpYTW5aS1NtbDNkMFZ6YTFSU1dGbENSRk5MZGpVMVUwdFVhbWRGYUVkQ1F5OVVVRzB5UlVWSVUzUldZMkZuUFQwJlRvdGFsUHJpY2U9MTgxMy4zOSZUb3RhbFRheD0xOTQuMjkmVG90YWxGZWU9MC4wMCZUb3RhbFN1cmNoYXJnZT0wJm1jdXI9UEhQIn0%3D&amp;utid=0908e548-8f1d-0a41-fb37-c7d19d6d1d34&amp;tm_stars=0&amp;client_id=skyscanner_app&amp;price_policy=2&amp;pre_redirect_id=a69e8ed2-0768-e445-524f-2f607693ca2e&amp;tm_city_code=CEBP&amp;max_price=1813&amp;guests=1&amp;request_id=a69e8ed2-0768-e445-524f-2f607693ca2e&amp;tm_country_code=PH</t>
  </si>
  <si>
    <t>www.skyscanner.com.ph/hotel_deeplink/4.0/PH/en-US/PHP/h_bc/129282013/2026-03-05/2026-03-06/hotel/hotel/hotels?legacy_provider_id=13&amp;rooms=1&amp;closed_user_group=general&amp;hb_data=lyajqd_iDZ0DAQ2Cq_MyzlcLX8jtnBxjQtkjn3HwQLVhINRNH_QhwbzzMbWpPNJ2xdtPsFT7bZF1c1ZQOdzRUANGIgEOnQtkyetebEm_75rg_Hvz83yBb8sLRwSNciX1FQrRvBqpmuhegKYIJPVOBB3TdkFIG6PMgD0yWF6gABraCNfEORQowSYXNUWit-ngtTn8qCOnAEocj9MCgAta3dFsoKEaOz0FmKDN_84y4_-fce5nSjndR1wkG_MVUeM86q0v5B2_VH5QsKYHsfMFTu2555afyTTrr1W_mHfIV4n9zndiJ-3DR9VaTbhW9EgcOjKkmC2zvGSZTSrTqH5hWK26dhSeULngf6PU1Ju8exLYcqiq0B2uT63ZxfZA1ypoE9ptm68o2g-dMuTCeC5QSDgWw3vlGD1orhlINFJ3Qpo32JdsMzw%3D&amp;q_datetime_utc=2026-03-05T14%3A50%3A25&amp;ticket_price=1579&amp;quote_id=331138463818868343&amp;utid_state=1&amp;channel=iphone&amp;price_without_closed_user_group=1783&amp;tm_place_name=Cebu&amp;deeplink_data=eyJmaWVsZHMiOnsic2lnbmF0dXJlIjoiNzE2OTk3MTc1ZTU1YzQ2MjQ2YWUwYzkyNWY0MTYyNzciLCJibG9ja19pZCI6InYxX0NnRXRFTXdDR2lnS0hUSXdNall0TURNdE1EVlVNREE2TURBNk1EQXVNREF3S3pBM09qQXdFQUVZM3dFb0FUZ0JJZ0lJQVE9PV9DaUFJdEx6MkN4QUNJR3dvMHAvQ0ZUQUNTZ3N3UkRFd01GQmZNVEF3VUZDWUJSSUNDQUVhQkNnQ01BRWlCQWdDR0FJPSJ9fQ%3D%3D&amp;utid=82b12599-c357-bdba-919f-da1ac9bbf0ac&amp;tm_stars=2&amp;client_id=skyscanner_app&amp;price_policy=2&amp;pre_redirect_id=cafde4c0-21cd-6323-13a7-2d30ea1ff83c&amp;tm_city_code=CEBP&amp;max_price=3345&amp;guests=1&amp;request_id=cafde4c0-21cd-6323-13a7-2d30ea1ff83c&amp;tm_country_code=PH</t>
  </si>
  <si>
    <t>www.skyscanner.com.ph/hotel_deeplink/4.0/PH/en-US/PHP/h_ct/46980237/2026-03-03/2026-03-04/hotel/hotel/hotels?legacy_provider_id=31&amp;rooms=1&amp;closed_user_group=general&amp;hb_data=Otq399bQhhffo4R2HHoc1iCLBLh5pLUSbfCe13H9GkCq4utk066drSd9QQ4rULYWAqzqVlSNCczhHHngUbNTP_8q5LJxb_eGaU-gkiaAdJ1eltMRNpRpvnhvFcgkIjT2eNw6Owtjr936DywuUjMh8GhxysGJp2RrrXBOyqZasdxDjdv8cFqfTjBPKmdDHXzNh3onBTkPwVuavoeEgjfT-b6XZ5xHYLTHVyM_TAHHDX9EghCJn-9VYqMBDh-gufc5AcK4L-mt9Ub0mG9fCgZkgfJgo6YQ-Pz0d9k7Aj2lVjTiffk2mdCnMVBnMd18teb5RN0KAe1ej49e89EehQ0pra4mqZsc4Acb59mfXoPTqidX1hymB_Mn6AficE7etgh-s80VXkRGMp74Hq1zN4B6EIdCVQMgZXn76MrYuka94Q%3D%3D&amp;q_datetime_utc=2026-03-03T09%3A40%3A46&amp;ticket_price=3700&amp;quote_id=4874122481972650006&amp;utid_state=1&amp;channel=iphone&amp;price_without_closed_user_group=5500&amp;tm_place_name=Cebu&amp;deeplink_data=eyJmaWVsZHMiOnsic2lnbmF0dXJlIjoiYjY1MTIzMDRmYmMwOTAwNDhhZmZiZjYyMGViOGY0NzQifSwidXJsIjoiaHR0cHM6Ly9waC50cmlwLmNvbS9ob3RlbHMvcmVkaXJlY3Q%2FaG90ZWxpZD0xNTI1NzYzJmNpdHk9MzU4MzEmQWxsaWFuY2VpZD0xMjYwNyZzaWQ9ODg4ODMyJmNoZWNraW49MjAyNi0wMy0wMyZjaGVja291dD0yMDI2LTAzLTA0JnNob3BwaW5naWQ9MzU4ZDhjMzVhMzI2NDA1YmFiOTIzNTdkMjQzZmQ2ZjgmYWR1bHQ9MSZjaGlsZHJlbj0wJmFnZXM9Jmxhbmd1YWdlPWVucGgmbG9jYWxlPWVuX1BIJnJvb21pZD02NzIyMTk2MDYmc3dpZD0wJnBheT1QUCZmZ3Q9MSZjcm49MSZjdXJyPVBIUCZ3a3A9MSZzdGFuZD1INHNJQUFBQUFBQUFfd0QtQUFIX0Nsd0tBaGdCRWdRSUFSQUFHbEFJMW9QRndBSVlBREFBT0pFU21BR0RrRjJvQVFHNEFRTEFBUUxSQWRlamNEMkttYWhBNFFHYW1abVptZWVzUU9nQi1hbnZoQUdJQWlDSkJBQUFBQUFBQUFBQW9BUUFvUVZtWm1abVpyQ3RRQm9nTXpVNFpEaGpNelZoTXpJMk5EQTFZbUZpT1RJek5UZGtNalF6Wm1RMlpqZ2dCQ2p3MUpyTkJrZ0JVZ1ppTkRabFpUVmFIQW9EVUVoUUVmSDBTbG1HT0w0X0dnTlFTRkFoOGZSS1dZWTR2ajlpQldWdVgxQklhTG9VY0FGNEFJb0JCMGdCZUFESUFRR3FBUWNLQXpBeU1oQUM4Z0VpTXpVNFpEaGpNelZoTXpJMk5EQTFZbUZpT1RJek5UZGtNalF6Wm1RMlpqaGZNSklDQVRTYUFnQUFBQURfX3dFQUFQX184RldIQlA0QUFBQSJ9&amp;utid=681d6a0a-5aa0-535b-fb97-028850138859&amp;tm_stars=3&amp;client_id=skyscanner_app&amp;redirect_delay=1000&amp;price_policy=2&amp;pre_redirect_id=beae87eb-3c45-fe3e-79f3-9a8e69654870&amp;tm_city_code=CEBP&amp;max_price=7606&amp;guests=1&amp;request_id=beae87eb-3c45-fe3e-79f3-9a8e69654870&amp;tm_country_code=PH</t>
  </si>
  <si>
    <t>www.skyscanner.com.ph/hotel_deeplink/4.0/PH/en-US/PHP/h_ct/115481130/2026-03-05/2026-03-06/hotel/hotel/hotels?legacy_provider_id=31&amp;rooms=1&amp;closed_user_group=general&amp;hb_data=6xucxQX083LJho-8KcerKj7QAisIzGfF8A40M_7kTCDHYy-Rii_WDeTLeuPJ2_z9-TkdkS-5dwEX8XSBt4VejD5hgNqtq2RxAVAQMHQQNcO-G6rHgfPlBO_UQotGw6Eu1XWxZ0gtBkK2AIUJMuXYJ-D5Qt3oSsY7-7rRZkVvAw3tIx6bk3cb5_J5XeIZqSEptcamOZJpQX8KSTlyrR4vc7Hj-McBz-HhELppObbXgMcg6UvAIv1TAE0G0xWzKt_dDTBVHPUlItbl_dllCrGNttHT8EPWQy_XSjB48xWW-CZqB0TaP-hduMlakifltJ9IjVdPBtlM3edItPK8iJnn6YPi3L75joNFeq-TtxdFj7kuNKhtvJFCp-nCqwIn0gPmED9DYNW9hHM2tC_xmzXOWzQvq9-uM4ZWr8-8BPm3IQ%3D%3D&amp;q_datetime_utc=2026-03-05T14%3A50%3A27&amp;ticket_price=3573&amp;quote_id=-5560670205706552172&amp;utid_state=1&amp;channel=iphone&amp;price_without_closed_user_group=7680&amp;tm_place_name=Cebu&amp;deeplink_data=eyJmaWVsZHMiOnsic2lnbmF0dXJlIjoiNGQ2YzRhNmRmMDg5YzY5MjBlYzJhNWJkYmY1MjViZjgifSwidXJsIjoiaHR0cHM6Ly9waC50cmlwLmNvbS9ob3RlbHMvcmVkaXJlY3Q%2FaG90ZWxpZD03MDEyMjcmY2l0eT0zNTgzMSZBbGxpYW5jZWlkPTEyNjA3JnNpZD04ODg4MzImY2hlY2tpbj0yMDI2LTAzLTA1JmNoZWNrb3V0PTIwMjYtMDMtMDYmc2hvcHBpbmdpZD1lMDAwYTU1MGE5Zjk0NTJmYjk4MWVhNzMzYzRhODI1ZSZhZHVsdD0xJmNoaWxkcmVuPTAmYWdlcz0mbGFuZ3VhZ2U9ZW5waCZsb2NhbGU9ZW5fUEgmcm9vbWlkPTE1NDUxODg4MjMmc3dpZD0wJnBheT1QUCZmZ3Q9MSZjcm49MSZjdXJyPVBIUCZ3a3A9MSZzdGFuZD1INHNJQUFBQUFBQUFfd0QtQUFIX0Nsd0tBaGdCRWdRSUFSQUFHbEFJMS12bTRBVVlBREFBT0pFU21BR3I1aXFvQVFDNEFRTEFBUUxSQWFSd1BRcFh3cWRBNFFIMktGeVB3dXFyUU9nQjlkbWxnd0dJQWlDSkJBQUFBQUFBQUFBQW9BUUFvUVVLMTZOd1BhMnVRQm9nWlRBd01HRTFOVEJoT1dZNU5EVXlabUk1T0RGbFlUY3pNMk0wWVRneU5XVWdCQ2pqb0tiTkJrZ0JVZ1psTWpkaE5UQmFIQW9EVUVoUUVVY0RlQXNrS0w0X0dnTlFTRkFoUndONEN5UW92ajlpQldWdVgxQklhTHdVY0FGNEFJb0JCMGdCZUFESUFRR3FBUWNLQXpBeU1oQUM4Z0VpWlRBd01HRTFOVEJoT1dZNU5EVXlabUk1T0RGbFlUY3pNMk0wWVRneU5XVmZNWklDQVRTYUFnQUFBQURfX3dFQUFQX194V2RHVl80QUFBQSJ9&amp;utid=9cc7b61b-13bf-dd6f-4d89-26bc0a529c2f&amp;tm_stars=4&amp;client_id=skyscanner_app&amp;price_policy=2&amp;pre_redirect_id=81773620-acba-8a21-cbe2-bd2adb31bd61&amp;tm_city_code=CEBP&amp;max_price=4725&amp;guests=1&amp;request_id=81773620-acba-8a21-cbe2-bd2adb31bd61&amp;tm_country_code=PH</t>
  </si>
  <si>
    <t>www.skyscanner.com.ph/hotel_deeplink/4.0/PH/en-US/PHP/h_bc/222423391/2026-03-03/2026-03-04/hotel/hotel/hotels?legacy_provider_id=13&amp;rooms=1&amp;closed_user_group=apps&amp;hb_data=YW_vyuRca4oD_ZK4RRmv0WhMjhJkD-VAwa75zVAWcv0TUsgpR76lpSF15WEbPTbLBCzcIzekVRIkw_NdaYm-zECPdVZyu_4vjY92kp_Uq92Tnzrkn2IL2aHPeRuXZEmi7QX8soYDuwuMvelHzXaC5_rDmHbQPue3jDlA864J3bgx-SHyalb6FGUAYbvUff1W_crKNTrfgkp3L2hwDiX0YuimdySpem25yXdDmL8Bg4G0rwnwu7H3I3-svmSsEzAztx5UnZBhyOTHu8aF56v4aybrEcSwFcqVXb73uaQAY0Ool8InbmBr9Mq7iZYYrCoPMWpFlmjfGEA-f9I2c-gUDd7vWY2IaXwQBDYDhapTzbP5N5vmYXO9t1xkhEP08y0AkIxyWH8DR-9p5t-FUDvfTQqEnnQVKqJ6j_tNaLdS3N4oGbo%3D&amp;q_datetime_utc=2026-03-03T09%3A40%3A47&amp;ticket_price=1895&amp;quote_id=43810755319107650&amp;utid_state=1&amp;channel=iphone&amp;price_without_closed_user_group=2495&amp;tm_place_name=Cebu&amp;deeplink_data=eyJmaWVsZHMiOnsic2lnbmF0dXJlIjoiM2M1YzUxODUxOGYwZmJhMDZkNjRlYzI5ZTg0MDllOGYiLCJibG9ja19pZCI6IjEzMDQwNTY2MDFfNDAzMjY3OTEwXzFfMF8wIn19&amp;utid=f9f62b9d-11c3-4488-4f3b-e722701363c1&amp;tm_stars=0&amp;client_id=skyscanner_app&amp;redirect_delay=1000&amp;price_policy=2&amp;pre_redirect_id=12456ea2-f3d8-ae0c-53cd-b568d366e9c2&amp;tm_city_code=CEBP&amp;max_price=1895&amp;guests=1&amp;request_id=12456ea2-f3d8-ae0c-53cd-b568d366e9c2&amp;tm_country_code=PH</t>
  </si>
  <si>
    <t>www.skyscanner.com.ph/hotel_deeplink/4.0/PH/en-US/PHP/h_xp/205053012/2026-03-03/2026-03-04/hotel/hotel/hotels?legacy_provider_id=1&amp;rooms=1&amp;closed_user_group=mobile&amp;hb_data=JENHq9lHgRq4d-y9H3PY0sfKRRqmBVGCuZpkgEGq4SJnnF-hoOGWsayhzDw-Ff31OLTI4nDs8isyZtJgS0Ta-trYcebs-5hY19stDhLKKEANgCd4eAg2GrCS5GfxNeKYQSD6srGW7nCTFbRoI4f0Do3Z9a_9UknfuC20J5pTIvDr0yyK2yoXv1SMP6NetZHF3uQXmSp4eEMIrfkK1F64bhPecvYz7wQMlhXuv9y0u3O0LO5HCq2WtF606cjtLa1psRdvl2BLYqEj5ibogHI6iBQuaMM%3D&amp;q_datetime_utc=2026-03-03T09%3A40%3A48&amp;ticket_price=4247&amp;quote_id=2458422958253115817&amp;utid_state=1&amp;channel=iphone&amp;price_without_closed_user_group=6503&amp;tm_place_name=Cebu&amp;deeplink_data=eyJmaWVsZHMiOnsic2lnbmF0dXJlIjoiYThkMjU1ZjE0MDdiYjE5ZTY0ODc0OGVjNjQxYWU4N2IifSwidXJsIjoiaHR0cHM6Ly93d3cuZXhwZWRpYS5jb20ucGgvSG90ZWwtU2VhcmNoP21wZD1HQlAmdHBpZD02OCZtcGM9MTIuODEmbXBlPTE3NzI1MzAxMTAmZW5kRGF0ZT0yMDI2LTAzLTA0JmFkdWx0cz0xJm1wbj0zMjA5NTExOTUmbXBtPTI0Jm1wcD0xJmxvY2FsZT1lbl9VUyZtcG89RUMmY2hpZD03MWZlNWZmZS1kZTBiLTQ1MDMtYjVjNy0xMDY4ODA3YWFhYTMmbXBxPTQ4LjQ2JmVhcGlkPTQ2MjMwJm1jdGM9MyZjdXJyZW5jeT1HQlAmcmF0ZXBsYW5pZD0zODc0NjMyOTYmc2VsZWN0ZWQ9ODQ1NDQ3ODEmc3RhcnREYXRlPTIwMjYtMDMtMDMmbXBiPTYuMjcmbXBhPTM1LjMyIn0%3D&amp;utid=3766af2a-ec60-cc78-5a76-a251c872186f&amp;tm_stars=3&amp;client_id=skyscanner_app&amp;redirect_delay=1000&amp;price_policy=2&amp;pre_redirect_id=02505996-03e4-b57c-94bf-f21443dca5e1&amp;tm_city_code=CEBP&amp;max_price=4247&amp;guests=1&amp;request_id=02505996-03e4-b57c-94bf-f21443dca5e1&amp;tm_country_code=PH</t>
  </si>
  <si>
    <t>www.skyscanner.com.ph/hotel_deeplink/4.0/PH/en-US/PHP/h_h1/134679883/2026-03-05/2026-03-06/hotel/hotel/hotels?legacy_provider_id=927111&amp;rooms=1&amp;closed_user_group=mobile&amp;hb_data=L9rFhs5opDV2Xt80znveywCLAagDkeidpZVrEyppK2_orBU2vZYhbOzomZASmp-v0yhFdDbylP_WEdxfa4tvEBUbxkEzlDHmsK3OpuQRKIy2wymX7U4I7k_yRrqt0fAA0CdqxpeCWxh84Iaib29hfyxQw2MUkpvuyx26eZ4ph-24G1Ik9V65EvWh2tt72zoGONNXoMs35XkeDwmdn-HytTeFt-jiy2WQV34NAypYx7N7e-2rZlGIcX5Zcz3L_1i3GkWM7UHmtM-ebLrYfSomq9NCvO4%3D&amp;q_datetime_utc=2026-03-05T14%3A50%3A29&amp;ticket_price=2234&amp;quote_id=1699382637352264881&amp;utid_state=1&amp;channel=iphone&amp;price_without_closed_user_group=2979&amp;tm_place_name=Cebu&amp;deeplink_data=eyJmaWVsZHMiOnsic2lnbmF0dXJlIjoiNWIwN2QzY2IzNmY1NDY5YjVlMWUxZGVkOTg2ZmJjNmIifSwidXJsIjoiaHR0cHM6Ly9waC5ob3RlbHMuY29tL0hvdGVsLVNlYXJjaD90cGlkPTMyMTQmbXBlPTE3NzI3MjAyMjUmZW5kRGF0ZT0yMDI2LTAzLTA2JmFkdWx0cz0xJmxvY2FsZT1lbl9QSCZjaGlkPTExMzJiNGZiLTEwNDYtNDcwMi1iOTUwLWY2ZWU4M2EwY2M1NiZlYXBpZD00NCZtY3RjPTMmc3RhcnREYXRlPTIwMjYtMDMtMDUmbXBkPVBIUCZtcG49MjAwMjQ1NDg0JmN1cnJlbmN5PVBIUCZyYXRlcGxhbmlkPTIyODEzOTM2NSZtcG09MjQmbXBwPTEmbXBvPUVDJnNlbGVjdGVkPTQ2OTE5MzYmbXBiPTIzOS40MCZtcHE9MTk5NS4wMCZtcGE9MTk5NS4wMCJ9&amp;utid=9c510f40-c56d-f7ba-8336-964e27a3da00&amp;tm_stars=3&amp;client_id=skyscanner_app&amp;price_policy=2&amp;pre_redirect_id=99d9e6ba-2763-d924-c9d8-0d7276ea6dbf&amp;tm_city_code=CEBP&amp;max_price=2234&amp;guests=1&amp;request_id=99d9e6ba-2763-d924-c9d8-0d7276ea6dbf&amp;tm_country_code=PH</t>
  </si>
  <si>
    <t>www.skyscanner.com.ph/hotel_deeplink/4.0/PH/en-US/PHP/h_ad/212934083/2026-03-05/2026-03-06/hotel/hotel/hotels?legacy_provider_id=22&amp;rooms=1&amp;closed_user_group=general&amp;hb_data=FamID_0wzbZJLuvSyA8o6F4wPYqJHtdQALMpJeiqakagPWt4BDsdrwnJUXzQ28yaycOow9jIOshzBmqEYBT4zrIfMvVwvfqUuI3mSH5uSwgKA9GtcwVLljOo0VtF2JQNkc3IfZIc0jzYuIypGbIEAUyIoGBBCDD0p-J8yrOPSj-9pMvwtxaHIHAqmTyPdlf8EZUyHIXNfMIDAQuH8RQUsNLHeuhZt_mAnJ7_Iuf2yIYxqJsHQzQofrJ2e7RfAk7RoP-swHRWWkrm2_9sipSC1F0PoIkM6kBqau7dRIOA4qI5duXylKQsU3v0sQX3GIx53tUbzkvU-AaaSY_CAfnrUG2gIeesGNihs2v3yEMPv0X2i48UDWRJCHygRS6I4DlqfJAjsCvuC9oEKoKzyZf86XkLSH0npIbGdnQT6fmjFNBn&amp;q_datetime_utc=2026-03-05T14%3A50%3A28&amp;ticket_price=1511&amp;quote_id=-3284940351569381066&amp;utid_state=1&amp;channel=iphone&amp;price_without_closed_user_group=3776&amp;tm_place_name=Cebu&amp;deeplink_data=eyJmaWVsZHMiOnsic2lnbmF0dXJlIjoiMzlhMDJkZWNhMmIxZTU1OGRkZDAzN2ZiMDA1ZDkyNzcifSwidXJsIjoiaHR0cHM6Ly93d3cuYWdvZGEuY29tL3BhcnRuZXJzL3BhcnRuZXJzZWFyY2guYXNweD9jaWQ9MTg0NjM4MyZoaWQ9NDYwNzI4MjMmY3VycmVuY3k9UEhQJmNoZWNraW49MjAyNi0wMy0wNSZjaGVja291dD0yMDI2LTAzLTA2Jk51bWJlcm9mQWR1bHRzPTEmTnVtYmVyb2ZDaGlsZHJlbj0wJlJvb21zPTEmbWNpZD0zMDM4Jm1hc3RlclJvb21JZD03MzY4OTIyOTYmbXB0PVNIZDNaMjUzV1RGeFVGTkpObEpYVDNOMEt6bFpUMmRRYkRCUlVVaEdkRzF3YlZKT1UzZEdNR3B2ZG5SbFNWVjZXQzlrVVVKQmVtWlJWbk41Y1Vkbk5URnZSVXRHZFRCTVZXMHdaRXQzUFQwJlRvdGFsUHJpY2U9MTUxMC45OSZUb3RhbFRheD0xNjEuODkmVG90YWxGZWU9MC4wMCZUb3RhbFN1cmNoYXJnZT0wJm1jdXI9UEhQIn0%3D&amp;utid=69c82ee7-aaa4-d032-674f-044953419c95&amp;tm_stars=0&amp;client_id=skyscanner_app&amp;price_policy=2&amp;pre_redirect_id=3e3ee7fe-ec6c-6488-b45d-d56d177d56c4&amp;tm_city_code=CEBP&amp;max_price=1511&amp;guests=1&amp;request_id=3e3ee7fe-ec6c-6488-b45d-d56d177d56c4&amp;tm_country_code=PH</t>
  </si>
  <si>
    <t>San Remo Oasis at City Di Mare</t>
  </si>
  <si>
    <t>www.skyscanner.com.ph/hotel_deeplink/4.0/PH/en-US/PHP/h_bc/154569470/2026-03-05/2026-03-06/hotel/hotel/hotels?legacy_provider_id=13&amp;rooms=1&amp;closed_user_group=apps&amp;hb_data=t1anJd-uEtYrTWpo4t51kUiANkSvRuebPpIJUl0zJo4c571HxR2hH1fCWW2D1gkvVQHiWK8T2THhbU7oiwlmQzMRN3y_t5ImAcl_9aEUJ9WtoWz7vqjgbRmPq5F3ZUPgiURIfnEHs_yNR3I1c9QOTUDiMqWAW-5cDOcng1HNY7p8_D-HrZ3Fa8f-U6mAW1-q6SOMzHZNdRYNRGj3J-dFmm3EpCOWZjZVxHunGAfiH5ow0YNYN5AJ8bVpWxcis4fqX1bggBeBHyMeVqbvcSTPp5CgdaGKxjqjIjJD3hhR107oDVUQVc8HoKautrK8uXJ0jYAAx6WleERMmA-gLijEF_eT5yBvGuJl6zUutNaQ0-6tCYRJfJ0roxwNG-imS0PLxj46xbxm3A-fwZBGj2AAZgYup7e7VBoSUOqBZlVvC8-e8GTVmVM%3D&amp;q_datetime_utc=2026-03-05T14%3A50%3A29&amp;ticket_price=4080&amp;quote_id=612890040794951363&amp;utid_state=1&amp;channel=iphone&amp;price_without_closed_user_group=4960&amp;tm_place_name=Cebu&amp;deeplink_data=eyJmaWVsZHMiOnsic2lnbmF0dXJlIjoiZmViOTc2M2Q2ZjRiYTlhOWFkMzNkMDFiMmM2N2VlNTEiLCJibG9ja19pZCI6IjE1MzczMDk3MDFfNDI1MTkyNjY4XzFfMF8wIn19&amp;utid=ebe1c0ff-88ad-cd52-d196-2b7f8900d837&amp;tm_stars=0&amp;client_id=skyscanner_app&amp;price_policy=2&amp;pre_redirect_id=663d6153-b6c8-a363-6e95-be6d6dcc2349&amp;tm_city_code=CEBP&amp;max_price=4080&amp;guests=1&amp;request_id=663d6153-b6c8-a363-6e95-be6d6dcc2349&amp;tm_country_code=PH</t>
  </si>
  <si>
    <t>San Remo Oasis at City Di Mare is located in Cebu City, just 3.6 miles from Magellan's Cross and 4 miles from Colon Street. The air-conditioned accommodation is 3.5 miles from Fort San Pedro. Private parking can be arranged at an extra charge.</t>
  </si>
  <si>
    <t>Furnished 1 Bed Room Opposite Robinsons Galleria</t>
  </si>
  <si>
    <t>www.skyscanner.com.ph/hotel_deeplink/4.0/PH/en-US/PHP/h_bc/225108134/2026-03-03/2026-03-04/hotel/hotel/hotels?legacy_provider_id=13&amp;rooms=1&amp;closed_user_group=apps&amp;hb_data=UxgCic250rNHBxPct5EpK0o-Zh8roVgricT06BwRBb5U5Y-COg35G5hK1_mWRyV2MTKhF6fBcB_zl7O3hZRMe6TRD32HmUOQ53spVNt1ur1-htmRBpUIVKZi9G_NabI4Nxz1l7xNVlZy6rSDPWcd9CbFdfNXRZhGbBwdV5GEV4C4YFcP0mng0sQsx5KvBOqleJyUcnHEAQccwHaSih8jRoj9omh9FgsRx3NSzW5JQjj7zGHTt6luz0uaz640gAc7clZ31UaViPii_siMBtiZZvVvku9TedSldV-5gJuDzsF2WlHKJgm3gbTGmZBnY8rcCEV5DRSmIbm1i97ZAuL4UnJLF36SrYWepv9ODNDDmQVw_aIyOCjLn-DPMpo2AHM1lXsGQgJaK2SWyij8Jpxzo9NtsmDnDBE14qExgkPYEUQPkh4%3D&amp;q_datetime_utc=2026-03-03T09%3A40%3A50&amp;ticket_price=1479&amp;quote_id=6098797993125243670&amp;utid_state=1&amp;channel=iphone&amp;price_without_closed_user_group=1798&amp;tm_place_name=Cebu&amp;deeplink_data=eyJmaWVsZHMiOnsic2lnbmF0dXJlIjoiMjFmNjk5YjViY2UzNTkxZmQwOTM3ZGJkNTQ1NTc3ZWYiLCJibG9ja19pZCI6IjE0ODgzMTIxMDFfNDIwMjk2OTkxXzJfMF8wIn19&amp;utid=7356e976-c083-b42a-b939-bba7c322dd1a&amp;tm_stars=0&amp;client_id=skyscanner_app&amp;redirect_delay=1000&amp;price_policy=2&amp;pre_redirect_id=33956765-5c3b-a4f1-ebb4-c32a00b69b22&amp;tm_city_code=CEBP&amp;max_price=1479&amp;guests=1&amp;request_id=33956765-5c3b-a4f1-ebb4-c32a00b69b22&amp;tm_country_code=PH</t>
  </si>
  <si>
    <t>10.30863, 123.91438</t>
  </si>
  <si>
    <t>Hino, Lot 20, Block 19, J. De Veyra Street, Tejero, Carreta, Cebu City, Central Visayas, 6000, Philippines</t>
  </si>
  <si>
    <t>wifi, elevator, air_conditioning, non-smoking, internet_access, smoking_areas, heat</t>
  </si>
  <si>
    <t>Furnished 1 Bed Room Opposite Robinsons Galleria offers accommodations in Cebu City, 1.4 miles from Ayala Center Cebu and 1.4 miles from Fort San Pedro.</t>
  </si>
  <si>
    <t>Daday's Cozy Stays in Grand Residences, Kasambagan, Cebu</t>
  </si>
  <si>
    <t>www.skyscanner.com.ph/hotel_deeplink/4.0/PH/en-US/PHP/h_bc/225093650/2026-03-05/2026-03-06/hotel/hotel/hotels?legacy_provider_id=13&amp;rooms=1&amp;closed_user_group=apps&amp;hb_data=Qs9pmM_XDv_jQOXe7KXRbLv1BGP9ChK9nchAQr4Peth6EjKdiVR9yCkDU7Ob_062NZk2S4g-RGrN7Vrwvo4hawzQhzdLAkyucmrb8YbXOOj7CjJJhKC1tbO6trIY0SvTc0T3hIH1QT1f8nZOa1IkwYCSvZXzqPtnaVWAP2ou2cChTmphTsMFOqUy5kGyvBi8QcdAvQJnEP18hnoDVBXbCamN7RCy1LJYpfc70TafNpEEKnp8FHlvbMWvd9ZTWyuq-0MSUU8qXxA2JRolipZtGyFRxmIUy_sklCQ1To_PHtJtPbiRJ1NQrSAXM0esBUew_MP8WXzrDC3zxdX6Cm_YuB173B6HcZQXSbRFqoRrQlbgg67QsDPibqJ-kiG5pVjGSEGT2S_Uz3_G-tEtIBw4hxPJu6KRN7vByB_-AjOcRRpyAMwXGbo%3D&amp;q_datetime_utc=2026-03-05T14%3A50%3A31&amp;ticket_price=2295&amp;quote_id=-2128258627227274667&amp;utid_state=1&amp;channel=iphone&amp;price_without_closed_user_group=2790&amp;tm_place_name=Cebu&amp;deeplink_data=eyJmaWVsZHMiOnsic2lnbmF0dXJlIjoiMmM3NTViNDk5ZmJiZTdhYTc1ODU3NzBlOWVmMjE2Y2MiLCJibG9ja19pZCI6IjE0ODc5MzA5MDFfNDIwMjU3MDY5XzFfMF8wIn19&amp;utid=f2cbe527-5223-afd1-d35e-77de0d93ddcf&amp;tm_stars=0&amp;client_id=skyscanner_app&amp;price_policy=2&amp;pre_redirect_id=da61f89a-f3ff-01f7-5fd1-407601936219&amp;tm_city_code=CEBP&amp;max_price=2295&amp;guests=1&amp;request_id=da61f89a-f3ff-01f7-5fd1-407601936219&amp;tm_country_code=PH</t>
  </si>
  <si>
    <t>10.32493, 123.91103</t>
  </si>
  <si>
    <t>General Lim Street, Villa Aurora, Kasambagan, Cebu City, Central Visayas, 6666, Philippines</t>
  </si>
  <si>
    <t>Daday's Cozy Stays in Grand Residences, Kasambagan, Cebu is located in Cebu City, just 1.1 miles from Ayala Center Cebu and 1.3 miles from SM City Cebu. Guests can benefit from a balcony and an outdoor fireplace.</t>
  </si>
  <si>
    <t>BaseLine Residences 1-Bedroom 10E Internet Netflix</t>
  </si>
  <si>
    <t>www.skyscanner.com.ph/hotel_deeplink/4.0/PH/en-US/PHP/h_bc/225007808/2026-03-05/2026-03-06/hotel/hotel/hotels?legacy_provider_id=13&amp;rooms=1&amp;closed_user_group=apps&amp;hb_data=65fJUKsCAvPQuEyYWtTQm4eb5CiChRa9ppwZRv6-9wS_HYcHZTxu_gnJjHfFlRt-qBAvklSt8S3l-XBH6V5qKBBZCy-CAaW4ixh__KmKWOn_-DnnqnN1wno31xhZC6VNMCzOjk1Op8HIjlym0seczJuQDdgiG08zMd2I-pfGtEMjBzohkSy7qUIT_NdCAFDt189JiJF24HsoqvSKuRuELmIzTEwJWYiELi_pwjvWlGCAldBopWlR5irEtIILdND6fta10ZQsaS46YauINIFO6Ga5BmrjkQbdTsvwy5weMGyndENMhykqlKsH9jtXRVPcpTVWsHgv8rbq32LuFbpBng2lMQvG6NpAbotVgmYZVy67FdhafWtzXWiAOo-PGeaUiHaVU01yp3-UjZNSkJDZVLoPd_Q1P3qo7IQYaG7Bqbwz3yf1U_Y%3D&amp;q_datetime_utc=2026-03-05T14%3A50%3A32&amp;ticket_price=2754&amp;quote_id=2768363976143280371&amp;utid_state=1&amp;channel=iphone&amp;price_without_closed_user_group=3348&amp;tm_place_name=Cebu&amp;deeplink_data=eyJmaWVsZHMiOnsic2lnbmF0dXJlIjoiYmZkMDAxNTUwMTkzOTBlMDI2N2MxZjJmYTE5ZmI0OTUiLCJibG9ja19pZCI6IjE0ODc1OTQ1MDFfNDIwMjI3OTQ0XzNfMF8wIn19&amp;utid=eeae4b67-fff1-829b-7ace-ebf67c4f521a&amp;tm_stars=0&amp;client_id=skyscanner_app&amp;price_policy=2&amp;pre_redirect_id=b1c7c0ca-d8b0-73d5-b2f7-df74cfee1936&amp;tm_city_code=CEBP&amp;max_price=2754&amp;guests=1&amp;request_id=b1c7c0ca-d8b0-73d5-b2f7-df74cfee1936&amp;tm_country_code=PH</t>
  </si>
  <si>
    <t>10.31257, 123.89472</t>
  </si>
  <si>
    <t>Base Line Residences, Juana Osmeña Street, Zapatera, Camputhaw, Cebu City, Central Visayas, 6000, Philippines</t>
  </si>
  <si>
    <t>Just a 8-minute walk from Fuente Osmena Circle and 1.1 miles from Ayala Center Cebu, BaseLine Residences 1-Bedroom 10E Internet Netflix features accommodations in Cebu City with a terrace.</t>
  </si>
  <si>
    <t>319T1 Avida Towers IT Park Sugdo Mercado 380Mbps</t>
  </si>
  <si>
    <t>www.skyscanner.com.ph/hotel_deeplink/4.0/PH/en-US/PHP/h_bc/225296384/2026-03-03/2026-03-04/hotel/hotel/hotels?legacy_provider_id=13&amp;rooms=1&amp;closed_user_group=apps&amp;hb_data=rEvYVT7FndZRaZ7QBQ7uenA-uIJM0Yw6fOh0tyVUgA5OpE0d_UJCsZkZz-UZGDRZA4huH7ZfIk39547Zc9sPsOVW_7JQJWd5r4APVcFwXfcKXklyXFhz5MZJGuGcbjT4CBZafB1G0ToS37S4peQ6rZhvOLC2NOjbq5ZNT9cMZ7LfT5QYhYQQ0zGOsnJT76FyzcLjtrMGtTBwuxloTeR_AS1frLf4P2p3ghNIdPrHxN3iXQsBZ1JFulSoZAaDbQuMrtV9vIZI57yZtlICznF_C_fc4bgUYSIMVET4kvbm0pZ143k8HCGCQaGT8DsonMISL9oHURUQinLiIrl0TzQh_WROiHjMlDdBC6ll7eoxzPifvukdODGW0aj63dgOF0ZxbY4gO2arE0Sdu5uacmfF0jwYx4qXWiuxuLig75lscAzNDIs%3D&amp;q_datetime_utc=2026-03-03T09%3A40%3A54&amp;ticket_price=2418&amp;quote_id=5794923304839376260&amp;utid_state=1&amp;channel=iphone&amp;price_without_closed_user_group=3278&amp;tm_place_name=Cebu&amp;deeplink_data=eyJmaWVsZHMiOnsic2lnbmF0dXJlIjoiMTZmNTVmODZhM2NjOGQ4YTEwMjc5MTExMzg5Nzk2NWMiLCJibG9ja19pZCI6IjE0ODY4NDc3MDFfNDIwMzg1ODA0XzJfMF8wIn19&amp;utid=fb41730b-15bc-2750-57d4-fc705fb80183&amp;tm_stars=0&amp;client_id=skyscanner_app&amp;redirect_delay=1000&amp;price_policy=2&amp;pre_redirect_id=10edaaf2-23a1-e505-060f-6864f1cb5603&amp;tm_city_code=CEBP&amp;max_price=2418&amp;guests=1&amp;request_id=10edaaf2-23a1-e505-060f-6864f1cb5603&amp;tm_country_code=PH</t>
  </si>
  <si>
    <t>10.33413, 123.90468</t>
  </si>
  <si>
    <t>Apas, Cebu City, Central Visayas, 6000, Philippines</t>
  </si>
  <si>
    <t>319T1 Avida Towers IT Park Sugdo Mercado 380Mbps is located in Cebu City, just 1.6 miles from Ayala Center Cebu and 1.9 miles from SM City Cebu.</t>
  </si>
  <si>
    <t>Spacious Studio With Internet and Netflix</t>
  </si>
  <si>
    <t>www.skyscanner.com.ph/hotel_deeplink/4.0/PH/en-US/PHP/h_bc/225160953/2026-03-03/2026-03-04/hotel/hotel/hotels?legacy_provider_id=13&amp;rooms=1&amp;closed_user_group=apps&amp;hb_data=HNXqoZlUSyGL5QkEyVKJTUo6ZB54qIZmdvyGpmQN04wG-xim_oMq6dAP_U9fGHc5Dkhh3K1ilpIGDMbkKAZRSFrspvkvP5qnAcERuKxliug3rAc83jM8aVaoImf8u6NwdFm6WVX3ijXx9IT5LIIJ4iybyDxuul0W6CHSD1OGghqBTG-rrzLNaCZydLNqcx-tC-YHqNMUPMND_eu98E1SYV5vWpdyHOJEQ7kHputC5bEjXRrHtSF9y9gYXjV2NcuuWfmn5lnP6gaoGs0ynmwRqJ5uNEbBX8J23bjPZvn1ct7VF-lzOnFO6Wa1qRRfJZerCJsmz-aNPYSdMoX1Eg2zKjg2scAdECfRnnwEBaOo6s2wM2k76DfOpIksTFEg-q2h0mcuP922n8KD9ChLX1-FQtIOP34w4jqTLL8SGBwWqddRAY0%3D&amp;q_datetime_utc=2026-03-03T09%3A40%3A54&amp;ticket_price=4267&amp;quote_id=-7904700880551658974&amp;utid_state=1&amp;channel=iphone&amp;price_without_closed_user_group=5187&amp;tm_place_name=Cebu&amp;deeplink_data=eyJmaWVsZHMiOnsic2lnbmF0dXJlIjoiMTc5NTA2NTI3ZmEyZjFmNGFhOWRlMWY1MzRkYTQ3NzQiLCJibG9ja19pZCI6IjE0ODY0NDkxMDFfNDIwMTM5ODQxXzFfMF8wIn19&amp;utid=e667aa29-c333-6bb2-03bf-e11299d2d42a&amp;tm_stars=0&amp;client_id=skyscanner_app&amp;redirect_delay=1000&amp;price_policy=2&amp;pre_redirect_id=5a717473-5acd-44a1-4443-caedd4c33cd0&amp;tm_city_code=CEBP&amp;max_price=4267&amp;guests=1&amp;request_id=5a717473-5acd-44a1-4443-caedd4c33cd0&amp;tm_country_code=PH</t>
  </si>
  <si>
    <t>10.31601, 123.90525</t>
  </si>
  <si>
    <t>Just a 3-minute walk from Ayala Center Cebu and 1.2 miles from Museo Sugbo, spacious studio with internet and Netflix features accommodations in Cebu City with a garden.</t>
  </si>
  <si>
    <t>219T3 Avida Riala IT Park Queen Bed 400Mbps Wi-Fi</t>
  </si>
  <si>
    <t>www.skyscanner.com.ph/hotel_deeplink/4.0/PH/en-US/PHP/h_bc/225285728/2026-03-02/2026-03-03/hotel/hotel/hotels?legacy_provider_id=13&amp;rooms=1&amp;closed_user_group=apps&amp;hb_data=4lImylRpohiAuYw0yEepQpDAh2boSBRc2sChi4aX7UgHS9HX30iWOGdj1DQ7YOAPNF5UnD-Ef5GZaz_IgsO3tDhEM7CfexR_nRF4ZeEDMFmkGKkhIlvnoD_sQORKnmsSISmUv4tSgzf78cF5_ZZ_Mnqb18IY1Uy0b5IcLZpFb75CDheLdnQ07TclxFm2ZXxnRC9g8BgpIhOG1xlj4Y_t3aFOx1iqGH3Rdf6_0iGsM_56qlWu6rc1jwxO-zx0pzaAxSk91hBNNJh2PApGYv3AsmlBxa4ZycssKDx7GbtdP4s_J385_01oVreCJGs44kWUlGkY7Zt9Eo6lja8HNgyYysh0_CjBRLR3XDnoDCKJmRkbA7F3P3tiCXsDDAn-e5s1FYirvqFw7zsJWIc_drWjOmHUFVSq0uBsBeDkXax_E8E2Jl62&amp;q_datetime_utc=2026-03-02T13%3A36%3A28&amp;ticket_price=2500&amp;quote_id=-236175374017286436&amp;utid_state=1&amp;channel=iphone&amp;price_without_closed_user_group=3400&amp;tm_place_name=Cebu&amp;deeplink_data=eyJmaWVsZHMiOnsic2lnbmF0dXJlIjoiMDkwYWMwZWQ0N2EzNjU4ZjNhOTZhM2MwZjlkYTU3YzgiLCJibG9ja19pZCI6IjE0ODYyMjg2MDFfNDIwMzg1ODUxXzJfMF8wIn19&amp;utid=75bf7310-1d28-1944-5e78-b6d1e0ba7e10&amp;tm_stars=0&amp;client_id=skyscanner_app&amp;redirect_delay=1000&amp;price_policy=2&amp;pre_redirect_id=dd353261-26b6-b937-f33f-03928bc365e2&amp;tm_city_code=CEBP&amp;max_price=2500&amp;guests=1&amp;request_id=dd353261-26b6-b937-f33f-03928bc365e2&amp;tm_country_code=PH</t>
  </si>
  <si>
    <t>219T3 Avida Riala IT Park Queen Bed 400Mbps Wi-Fi offers accommodations in Cebu City, 1.7 miles from Ayala Center Cebu and 2 miles from SM City Cebu.</t>
  </si>
  <si>
    <t>Nordic Dream</t>
  </si>
  <si>
    <t>www.skyscanner.com.ph/hotel_deeplink/4.0/PH/en-US/PHP/h_bc/225267454/2026-03-05/2026-03-06/hotel/hotel/hotels?legacy_provider_id=13&amp;rooms=1&amp;closed_user_group=apps&amp;hb_data=ojyWk2xrN8zBIQK-_mcaV73_t1vttROJCbY6W6d9maqpIHNYQtxCIhLLBysys8eQ135dhKZWzMzwrh4cITIZAkyqRJzI7LR7Bsec5Xr3yTfZBFXoJUfkCHM9KUFZuCFN0KTOnrnf9Wto6bBPkx3H1Re4DaVvM2XTDMS21jIWWWplUu4VvunT5pf4tTXrZtJBmhh2mp_YFUKOBvzZFMYhvUcg3UDOjh--ZPyTf3D3QCZA8oDac1MTHXuE_uhPsaT9qEd_B7vuNS8Vx1fEYYft_8Jpbs59uhmYtdsdrD_xDMrUEfsEWCRp9B0PE-BcT4EwuZh9bTyNPX95_Yxw42hspeFNbjHSIq1VwamCilPqYfm4cOa_C5slmARrMKjUXzbLwQrvu5j03SdZj9VuQ9yP28DYbt6l48bDhCsH9uyDvhWUhXvXHi0%3D&amp;q_datetime_utc=2026-03-05T14%3A50%3A41&amp;ticket_price=2203&amp;quote_id=3148260614426156613&amp;utid_state=1&amp;channel=iphone&amp;price_without_closed_user_group=2678&amp;tm_place_name=Cebu&amp;deeplink_data=eyJmaWVsZHMiOnsic2lnbmF0dXJlIjoiNGM2MTExN2JlYWIzMWRjODU0NzEwOTA4NGYyZjY3N2YiLCJibG9ja19pZCI6IjE0ODYwMDUwMDFfNDIwMDg2OTI4XzNfMF8wIn19&amp;utid=3a3c565a-b8d9-6aec-5310-a347d665eb5e&amp;tm_stars=0&amp;client_id=skyscanner_app&amp;price_policy=2&amp;pre_redirect_id=bb999054-9f23-f314-3210-34b1c39e2c8d&amp;tm_city_code=CEBP&amp;max_price=2203&amp;guests=1&amp;request_id=bb999054-9f23-f314-3210-34b1c39e2c8d&amp;tm_country_code=PH</t>
  </si>
  <si>
    <t>10.32699, 123.90181</t>
  </si>
  <si>
    <t>Nordic Dream is located in Cebu City, just 1.8 miles from SM City Cebu and 2.3 miles from Fuente Osmena Circle. Guests may go for a swim in the private pool. Free Wifi is available throughout the property and Ayala Center Cebu is 1.5 miles away.</t>
  </si>
  <si>
    <t>Noble Suite</t>
  </si>
  <si>
    <t>www.skyscanner.com.ph/hotel_deeplink/4.0/PH/en-US/PHP/h_bc/225114331/2026-03-05/2026-03-06/hotel/hotel/hotels?legacy_provider_id=13&amp;rooms=1&amp;closed_user_group=apps&amp;hb_data=1uxYdwIk2DBSvioPtEV5ifi1GmjgaaS0bYxxs-VPYNGg-L7l-SSyevFzFJ1AxgJahdqAGyDCpvuF4yQLMXeQH-Ca3rE0uSJ8101ICO3CeWFy9u0hwiTy-ZjWUQO4gvt1O1doqZn9jQBMgYq_46geEXnEBQFF7gqRpnJ3irZ8My2AMmHj_-JDs2p4PMtGJnpH3i6iGIZhdbMOcERwCqTuq1mSxs_EngPmx9ge5deJT0kzHVwXb4vLHL_JvvshzcoL5qyGDH-VOxzgqpy2rp-mwYz5StDPe8tW6Ac7y3VxyqHpm0bTt-4xwBkf1H9xtEl4nKywr7jLN9V1dPCRFJtwDwfB5L2rUiTezQYFH08pgtQC4ueL-0f_0DPxyB2FYa09VMGn_IKVSZpIKaltc8caDpxgjZvFsvjaHz5XcCjxpuJOBo2cdO8%3D&amp;q_datetime_utc=2026-03-05T14%3A50%3A43&amp;ticket_price=2203&amp;quote_id=-3088023602277400563&amp;utid_state=1&amp;channel=iphone&amp;price_without_closed_user_group=2678&amp;tm_place_name=Cebu&amp;deeplink_data=eyJmaWVsZHMiOnsic2lnbmF0dXJlIjoiYjBjNmY3MWM3Yjg4MjVhZjY5MzgwMmYwNDQzYTJlNGUiLCJibG9ja19pZCI6IjE0ODU5OTU5MDFfNDIwMDg1ODk2XzNfMF8wIn19&amp;utid=9a51e43a-a571-41d4-069b-93dc318a1c9c&amp;tm_stars=0&amp;client_id=skyscanner_app&amp;price_policy=2&amp;pre_redirect_id=9f116a9a-31be-e72e-1e9f-fe0b63d17e5d&amp;tm_city_code=CEBP&amp;max_price=2203&amp;guests=1&amp;request_id=9f116a9a-31be-e72e-1e9f-fe0b63d17e5d&amp;tm_country_code=PH</t>
  </si>
  <si>
    <t>10.32706, 123.90176</t>
  </si>
  <si>
    <t>Noble Suite is located in Cebu City, just 2.3 miles from Fuente Osmena Circle and 3 miles from Colon Street. The air-conditioned accommodation is 1.8 miles from SM City Cebu. Free Wifi is available throughout the property and Ayala Center Cebu is 1.</t>
  </si>
  <si>
    <t>www.skyscanner.com.ph/hotel_deeplink/4.0/PH/en-US/PHP/h_bc/225202635/2026-03-05/2026-03-06/hotel/hotel/hotels?legacy_provider_id=13&amp;rooms=1&amp;closed_user_group=apps&amp;hb_data=l6kA_JgInhihHm07PAOSY9SRA9HTbbjdT15DeVREmaeaaQeiwuYOHj3eiz5WJBWanJGaFlGIghqjbmuTNamW-ToRQNJ_Bqxh9KAHVwM7JuBtEP_zeltRSVXvFAx810_vZWJ1B1sb230VVC4Qa2uq2jmZJRCH5dV9849v8rwo4I5ImyYsHlmY4Txm-Ss9M_N3y05_-HOKzc8IytzzrMOlBw0iLENeJPN9oQq3fXWWrNIrb9w66fF82vlcMPW7KSccjAhuJ1IbZ5Y6RgbdzmMW9Sk7kRbWDU3cZMdMrwdBxeuR9IK-0X0TR9sOTxtYJGRUDZrKTJWotUz2sGA0WU1SK-enRN2-s69bKa4mNdJ8fr-NwQk43WtqaaD0lYLuNff68gJhlsuuwL-8rZApeWWKlFf1yZVaM7u4aUyuE4o5mqBaPxGKSxE%3D&amp;q_datetime_utc=2026-03-05T14%3A50%3A48&amp;ticket_price=1142&amp;quote_id=-3549751246138529522&amp;utid_state=1&amp;channel=iphone&amp;price_without_closed_user_group=1466&amp;tm_place_name=Cebu&amp;deeplink_data=eyJmaWVsZHMiOnsic2lnbmF0dXJlIjoiNjEwOGQxMmYzNDNkNjcxNGVjYjZjMzRmZmViOGU5ODIiLCJibG9ja19pZCI6IjE0ODU4NDY3MTBfNDIwMDY5ODk3XzFfMF8wIn19&amp;utid=c77b950e-e246-3b34-e16f-25c989b493d3&amp;tm_stars=2&amp;client_id=skyscanner_app&amp;price_policy=2&amp;pre_redirect_id=923823f3-7223-d9c7-3bc2-f2f600745941&amp;tm_city_code=CEBP&amp;max_price=1371&amp;guests=1&amp;request_id=923823f3-7223-d9c7-3bc2-f2f600745941&amp;tm_country_code=PH</t>
  </si>
  <si>
    <t>10.31132, 123.89516</t>
  </si>
  <si>
    <t>www.skyscanner.com.ph/hotel_deeplink/4.0/PH/en-US/PHP/h_ct/130399099/2026-03-03/2026-03-04/hotel/hotel/hotels?legacy_provider_id=31&amp;rooms=1&amp;closed_user_group=general&amp;hb_data=6ZVhz7ImjGdy12ayx1V_-4zC0oIHaZi_ZVygJhO2w5j1tD7sfPkn2x9VNCgcy2impvNqEer1YLD-6Q6F8IpDewb8tI3S00wcBAsRCyEkD9iUIQAy-s8Hv57-Yr6SGCXmin0ju34RfabPuRu4O9KXTO4F5A38aQBapQt5sZ9JBslr-4_1D4vSJYdPgMZdQbKRtsDN60Xhrj2AiJFM9gTS7V7e5YfF4I5zrDMzMSxemWqcd7LOs0r2aNAaljITa5XBx6jklQjq2PZlzOdikjRu7UiJNRdik9C_YMg2wusVRoO1Jei6zqoeIZJIuz5xUPQjgX4gm7c7o12nCcfbvDRPygokNS8A_PS6YD1e-alpscDjrQ2uXMNXhEB-iYYhT32V22MjTSTZMLHZgy0wtMqQeCPuPbJOZk1boXzqFaaF1w%3D%3D&amp;q_datetime_utc=2026-03-03T09%3A41%3A03&amp;ticket_price=2919&amp;quote_id=-4417429884720709886&amp;utid_state=1&amp;channel=iphone&amp;price_without_closed_user_group=7153&amp;tm_place_name=Cebu&amp;deeplink_data=eyJmaWVsZHMiOnsic2lnbmF0dXJlIjoiNWQxNjRkNTAxYzg3MzNmYjVlODE2N2U1NTAwODhlZTMifSwidXJsIjoiaHR0cHM6Ly9waC50cmlwLmNvbS9ob3RlbHMvcmVkaXJlY3Q%2FaG90ZWxpZD0xMjg0MzI3JmNpdHk9MzU4MzEmQWxsaWFuY2VpZD0xMjYwNyZzaWQ9ODg4ODMyJmNoZWNraW49MjAyNi0wMy0wMyZjaGVja291dD0yMDI2LTAzLTA0JnNob3BwaW5naWQ9NzRhYmJmOWVlMTJiNDRmOGI5MjhmMTM3NWYwM2MyZTQmYWR1bHQ9MSZjaGlsZHJlbj0wJmFnZXM9Jmxhbmd1YWdlPWVucGgmbG9jYWxlPWVuX1BIJnJvb21pZD0xNDI5MzYyNTAwJnN3aWQ9MCZwYXk9UFAmZmd0PTEmY3JuPTEmY3Vycj1QSFAmd2twPTEmc3RhbmQ9SDRzSUFBQUFBQUFBX3dENkFBWF9DbDhLQWhnQkVnUUlBUkFBR2xNSXhLN0pxUVVTQVRJWUFEREJFampIZFpnQjU3Rk9xQUVBdUFFQ3dBRUMwUUdhbVptWm1XaWpRT0VCaGV0UnVCN09wa0RvQWVYQy1nS0lBaUNKQkFBQUFBQUFBQUFBb0FRQW9RVUFBQUFBQUFBQUFCb2dOelJoWW1KbU9XVmxNVEppTkRSbU9HSTVNamhtTVRNM05XWXdNMk15WlRRZ0JDakgxSnJOQmtnQlVnWTBObU0yTXpoYUhBb0RTVVJTRVhuOW1NTEN5am9fR2dOUVNGQWg4ZlJLV1lZNHZqOWlCV1Z1WDFCSWFMb1VjQUY0QUlvQkIwZ0JlQURJQVFHcUFRRHlBU0kzTkdGaVltWTVaV1V4TW1JME5HWTRZamt5T0dZeE16YzFaakF6WXpKbE5GOHdrZ0lCTkpvQ0FBQUFBUF9fQVFBQV9fODNDaUd1LWdBQUFBIn0%3D&amp;utid=015f475d-306c-a7b2-641b-b891047eb633&amp;tm_stars=3&amp;client_id=skyscanner_app&amp;redirect_delay=1000&amp;price_policy=2&amp;pre_redirect_id=79014614-cbe3-33b0-3921-e91d1cbe4d5c&amp;tm_city_code=CEBP&amp;max_price=5220&amp;guests=1&amp;request_id=79014614-cbe3-33b0-3921-e91d1cbe4d5c&amp;tm_country_code=PH</t>
  </si>
  <si>
    <t>www.skyscanner.com.ph/hotel_deeplink/4.0/PH/en-US/PHP/h_h1/212595533/2026-03-03/2026-03-04/hotel/hotel/hotels?legacy_provider_id=927111&amp;rooms=1&amp;closed_user_group=mobile&amp;hb_data=2ZiWbMHyG_5x-1_Ox2gXhhkmkDPRTORAO2DKipxJ3iMaGtKcJT-OJwXNZyc9BkI2NMWsm1m68ODfYy4FhIhrqqi1XP-Wt9CBoE6gbmUiVxAUAXkF_x2DTBuPpAADwzTDSl-Mgj_WFiFXONC7sVi1OJKDLkHNPA6petNh_tTl7gE9wdkjFAG1K51BApIxsBs5Pvpk9dLwbXTdZ-RUBClf05Nt-C5thvtFPdLt19cqlChQoId2Wm_TW6YUlGrx5bD1V1stOLT44-Yps7qS-VSFIE44wCA%3D&amp;q_datetime_utc=2026-03-03T09%3A41%3A03&amp;ticket_price=2943&amp;quote_id=3786924891117513549&amp;utid_state=1&amp;channel=iphone&amp;price_without_closed_user_group=6304&amp;tm_place_name=Cebu&amp;deeplink_data=eyJmaWVsZHMiOnsic2lnbmF0dXJlIjoiNTEwMThkYjJjYmNmMmY5MjY2MTcwZTA0ZWUxYzYyZmIifSwidXJsIjoiaHR0cHM6Ly9waC5ob3RlbHMuY29tL0hvdGVsLVNlYXJjaD90cGlkPTMyMTQmbXBlPTE3NzI1Mjc4OTMmZW5kRGF0ZT0yMDI2LTAzLTA0JmFkdWx0cz0xJmxvY2FsZT1lbl9QSCZjaGlkPWEwN2JjNTU2LTNkMWEtNDU3OS04NWZmLTNkYzRhZDVkZWIyOSZlYXBpZD00NCZtY3RjPTMmc3RhcnREYXRlPTIwMjYtMDMtMDMmbXBkPVBIUCZtcG49MzIzNjM0OTgxJmN1cnJlbmN5PVBIUCZyYXRlcGxhbmlkPTM5MjQwMTA4OCZtcG09MjQmbXBwPTEmbXBvPUVDJnNlbGVjdGVkPTk5NTk2Mjc0Jm1wYj01NDUuNTImbXBxPTI2MzcuNjkmbXBhPTIzOTcuOTAifQ%3D%3D&amp;utid=ffafd696-9374-863d-ab43-d6d2f4d66564&amp;tm_stars=3&amp;client_id=skyscanner_app&amp;redirect_delay=1000&amp;price_policy=2&amp;pre_redirect_id=eaad0566-5200-f383-b9e5-c26be8aaacbd&amp;tm_city_code=CEBP&amp;max_price=5396&amp;guests=1&amp;request_id=eaad0566-5200-f383-b9e5-c26be8aaacbd&amp;tm_country_code=PH</t>
  </si>
  <si>
    <t>www.skyscanner.com.ph/hotel_deeplink/4.0/PH/en-US/PHP/h_ad/71783459/2026-03-05/2026-03-06/hotel/hotel/hotels?legacy_provider_id=22&amp;rooms=1&amp;closed_user_group=general&amp;hb_data=-_gRLuSSqfUUp-LcwDIjsnRDNhEGWCFth164MRXO9Y04jE4RMJEjB-egccUhR-66c9YWu6sCwbTcjhEW84m4Y9fF3e4vzWck8Q-soOknbaO1RoZ2cX6WNuEC64lOiHYOcL4fzLkFytUOwKkfLq9w707mYFyZwwbryCf6N2mZunJcm6ejUY_Gajn2G9QSE6t-ukv3pTEaB8j5WkTvx4LMYHNNVBYW4iyM__KoJQcWLUIHe1QhsiyL7u8T10LI5Lpn5y4HJtUrt6SN0Db3RZNWoGky_kVjwLiCsKf6PgadsLOLr4ufnzvfKTT_luvyr2mLbEa3P7XzzRT_arNPygGFB0afR35BIxDqUnLNxxIhNY2S6BebGPC5kPTaM_nh_steg-k1KEYL8T5o_9wI3QAG7pYKRFdTy4cHTc-LB_7be_MWpXyHiw%3D%3D&amp;q_datetime_utc=2026-03-05T14%3A50%3A53&amp;ticket_price=7780&amp;quote_id=6322201526620227357&amp;utid_state=1&amp;channel=iphone&amp;price_without_closed_user_group=15582&amp;tm_place_name=Cebu&amp;deeplink_data=eyJmaWVsZHMiOnsic2lnbmF0dXJlIjoiODVkM2FjZWIxNzdjNGNhNjdhNGZjYzQ1NDlkNmM3NDgifSwidXJsIjoiaHR0cHM6Ly93d3cuYWdvZGEuY29tL3BhcnRuZXJzL3BhcnRuZXJzZWFyY2guYXNweD9jaWQ9MTg0NjM4MyZoaWQ9MjQxNDA1JmN1cnJlbmN5PVBIUCZjaGVja2luPTIwMjYtMDMtMDUmY2hlY2tvdXQ9MjAyNi0wMy0wNiZOdW1iZXJvZkFkdWx0cz0xJk51bWJlcm9mQ2hpbGRyZW49MCZSb29tcz0xJm1jaWQ9MjkwMjAmbWFzdGVyUm9vbUlkPTU2ODcxNjAmbXB0PU5qTlhjRzFSU0hrMVR6Uk5XR3A0ZUU5ck5YaDJhekJDVVRWb1pITk9WR2R2V0V0VmRrRmtLMUZQT0hndlJtSnBjMEoyY21ablZVOWxLMjlIVTBSakswaEVWVFpJZVhoTWNVWnVhQSZUb3RhbFByaWNlPTc3NzkuNzUmVG90YWxUYXg9ODc5Ljc1JlRvdGFsRmVlPTAuMDAmVG90YWxTdXJjaGFyZ2U9MCZtY3VyPVBIUCJ9&amp;utid=b8de2c37-2f87-4331-cab2-31b873b160cd&amp;tm_stars=5&amp;client_id=skyscanner_app&amp;price_policy=2&amp;pre_redirect_id=8a636351-a476-c799-c7e0-e28176e2f02d&amp;tm_city_code=CEBP&amp;max_price=13079&amp;guests=1&amp;request_id=8a636351-a476-c799-c7e0-e28176e2f02d&amp;tm_country_code=PH</t>
  </si>
  <si>
    <t>www.skyscanner.com.ph/hotel_deeplink/4.0/PH/en-US/PHP/h_h1/223212952/2026-03-03/2026-03-04/hotel/hotel/hotels?legacy_provider_id=927111&amp;rooms=1&amp;closed_user_group=mobile&amp;hb_data=5tszt6jga2hmK3Wq7aOD2GregYqkjqp2W_hQzYzDbtZM6z475SbwzkXYYUnjewUY8CrReuLqNly3wyUNrQbSZxIiSHxs9YNlZGlMkTGkE8cPnbc22JoUz8P7VCz1lKMzaGnnCHzJZyhZLMg1TbnZ5eP3PMevVZOJc-op3-1EVM_xcDRdv7xc-_KRGfUElBQTmHAVSV-10a1Bzv5W4OsorsJu3UPeXnB6BNTmumxYqByh9BsT-zQVYupYmqPqqkp23tJ8lDf319YYpHyfpwjcND5FdUs%3D&amp;q_datetime_utc=2026-03-03T09%3A41%3A03&amp;ticket_price=2700&amp;quote_id=-68439349484868950&amp;utid_state=1&amp;channel=iphone&amp;price_without_closed_user_group=3000&amp;tm_place_name=Cebu&amp;deeplink_data=eyJmaWVsZHMiOnsic2lnbmF0dXJlIjoiOGIwOGQ4NjVlOTcwOGQzZDQzZmFhZTg4ZDFjYzFlZDYifSwidXJsIjoiaHR0cHM6Ly9waC5ob3RlbHMuY29tL0hvdGVsLVNlYXJjaD9tcGQ9UEhQJnRwaWQ9MzIxNCZtcGU9MTc3MjUzMDc1NiZlbmREYXRlPTIwMjYtMDMtMDQmYWR1bHRzPTEmbXBuPTMyNjU1Njg5OCZtcG09MjQmbXBwPTEmbG9jYWxlPWVuX1BIJm1wbz1FQyZjaGlkPTIwMDU5YjY2LTI2ODctNDdjOC05MzRmLTVjZjdjYjFiYWY2OSZtcHE9MjQxOS41NSZlYXBpZD00NCZtY3RjPTMmY3VycmVuY3k9UEhQJnJhdGVwbGFuaWQ9NDAxNjc5NzM0JnNlbGVjdGVkPTExMzkwMDA2NSZzdGFydERhdGU9MjAyNi0wMy0wMyZtcGI9NTAwLjQxJm1wYT0yMTk5LjU5In0%3D&amp;utid=172ca25e-04fa-a342-c56a-72143aa3a41d&amp;tm_stars=3&amp;client_id=skyscanner_app&amp;redirect_delay=1000&amp;price_policy=2&amp;pre_redirect_id=2640d81f-7791-cb1a-cf03-683d5e33a9ee&amp;tm_city_code=CEBP&amp;max_price=3691&amp;guests=1&amp;request_id=2640d81f-7791-cb1a-cf03-683d5e33a9ee&amp;tm_country_code=PH</t>
  </si>
  <si>
    <t>www.skyscanner.com.ph/hotel_deeplink/4.0/PH/en-US/PHP/h_fd/212344103/2026-03-03/2026-03-04/hotel/hotel/hotels?legacy_provider_id=927050&amp;rooms=1&amp;closed_user_group=mobile&amp;hb_data=GpJH_HJ6lfMc7Ag4nzsbQHis_mxC__P1NI--dSTNfJbm83HtWJpIa50h7ZnZ9cH53dK8QDeE56vToRYcsAfafO-Pc-ex1VcYVLJ1_kkI2Foe_UfVgcKABvdekTzmWXKYeWO7rKB5Vo1ij21s-s-xhUvkpqTQ-w4Mk4I3bWiT5l9e9giaa9mdj38jkeYVwD_09ayNz9s8QFflpN4Z7V_bHoVSjkj2AQkaS-0g9tN_AEt_U1sbBMX2SOSGdxZkqUAYeO0t5CrpoT1TDTQh2TIxBm48oD0GkL3-XjkT_PmmI89j9oQUYKW6Bgxi0C4XkUqVLXhqAwjwA1x1F7pfk-WKTwA8u7Imbgdm8cnw-yilU3JAfJPFcQv5HPzLa5BIjmIuE-87rnbrfcLGfg0xIhnqS3EcrspNFaBVYNPRt_P8r_ShLw%3D%3D&amp;q_datetime_utc=2026-03-03T09%3A41%3A05&amp;ticket_price=4885&amp;quote_id=954009796898709378&amp;utid_state=1&amp;channel=iphone&amp;price_without_closed_user_group=5401&amp;tm_place_name=Cebu&amp;deeplink_data=eyJmaWVsZHMiOnsic2lnbmF0dXJlIjoiNTM0YzkwNjk1ZjkwYWZjYzg2MWQ3MzQ0YzljYzk5ZWIifSwidXJsIjoiaHR0cHM6Ly9kZWFscy52aW8uY29tP3NpZz0yNTkxMDNhNDVlOGNmOWQyODcyM2NjN2U2ZDBhYjdmZDZiZTA1MWNkZTc5ODgxNDVjMzUyNGM1OThkN2YyZDMzMzkzODM5MzEzODMwMzkzODM0JnNpZy1pc3M9bWV0YSZ0dXJsPWh0dHBzJTNBJTJGJTJGdmlvLmNvbSUyRkhvdGVsJTJGU2VhcmNoJTNGY2hlY2tJbiUzRDIwMjYtMDMtMDMlMjZjaGVja091dCUzRDIwMjYtMDMtMDQlMjZjdXJyZW5jeSUzRFBIUCUyNmVwdiUzRE1TNHklMjZlc2QlM0QwZFRfaXhaWGtpUDVVNDNNN1VOYkM5T0VGRi00ZWpvQlh0MUlOV3pFY3Q5UmZzTGhBV3VLNGdiNzRNSlJ4RG9Mc29pVW1CajZMUUN0Ni1Pam1pczhiYnR3QjRkVl9GaUgxSXdybnJiVFRtSUZXdy1Ub253c2NsYyUyNTNEJTI2Zm9yY2VDdXJyZW5jeUNoYW5nZSUzRDElMjZmb3JjZUxhbmd1YWdlQ2hhbmdlJTNEMSUyNmhvdGVsSWQlM0QyMTQxNjQ1OSUyNmxhYmVsJTNEc3JjJTI1M0Rza3lzY2FubmVyJTI1MjZ1Y291bnRyeSUyNTNEUEglMjUyNnVkZXZpY2UlMjUzRG1vYmlsZSUyNTI2aG90ZWwlMjUzRDIxNDE2NDU5JTI1MjZkYXklMjUzRDMlMjUyNm1vbnRoJTI1M0QwMyUyNTI2eWVhciUyNTNEMjAyNiUyNTI2bG9zJTI1M0QxJTI1MjZvZmZlcmlkJTI1M0RvNkwyYW5MTHlIVlUlMjUyNnByaWNlJTI1M0Q0ODg1LjI0JTI1MjZjdXJyZW5jeSUyNTNEUEhQJTI1MjZ1c2VybGFuZyUyNTNEZW4lMjUyNl90aCUyNTNEMDU5N2VkZGZjYzRjZThmYTdjNTRjYjJjNzM3MjdjMzBkZGQwZTc2OTgxOWZkMjA4JTI1MjZkdHMlMjUzRDE3NzI1MzA0ODYlMjUyNm9sdXQlMjUzRDE3NzI1MzA0ODQlMjUyNmNhblBheUxhdGVyJTI1M0RmYWxzZSUyNTI2cmVxdWVzdFVzZXJHcm91cCUyNTNEJTI1MjZvZmZlclVzZXJHcm91cCUyNTNEcHVibGljJTI2bGFuZyUzRGVuJTI2b3RpJTNEaDJxVV8taXREbEUlMjZwcmVmZXJyZWRSYXRlJTNENDg4NS4yNCUyNnByb2ZpbGUlM0RyMmQybTcza244JTI2cm9vbXMlM0QxJTI2dXNlckNvdW50cnklM0RQSCUyNnV0bV9jYW1wYWlnbiUzRHNreXNjYW5uZXIlMjZ1dG1fbWVkaXVtJTNEY3BjJTI2dXRtX3NvdXJjZSUzRHNreXNjYW5uZXIifQ%3D%3D&amp;utid=bb1c1006-88e9-f5c9-2139-c5f2f5a6e65f&amp;tm_stars=4&amp;client_id=skyscanner_app&amp;redirect_delay=1000&amp;price_policy=2&amp;pre_redirect_id=f338c557-43e7-144b-2849-aae4b9029e6e&amp;tm_city_code=CEBP&amp;max_price=10685&amp;guests=1&amp;request_id=f338c557-43e7-144b-2849-aae4b9029e6e&amp;tm_country_code=PH</t>
  </si>
  <si>
    <t>www.skyscanner.com.ph/hotel_deeplink/4.0/PH/en-US/PHP/h_ct/200512810/2026-03-03/2026-03-04/hotel/hotel/hotels?legacy_provider_id=31&amp;rooms=1&amp;closed_user_group=general&amp;hb_data=DLtzjlsAFgQIVs4Rkclb09lPCmHrfAJagGodjmUbEljLjarPdz2d6z8mEtY7OyGoQxTk4xSQCWMaUFqUeW_iDQWawWrSK-7C9akZxHeLSP3w-0B0gu0XmEDutdeYms5pSBbY41EhzOhd4a_3-N_odyBK-u6MxqzogXy_J4UmUVD-remy5eZQJZLp5UtlcD94KDTxzaD7kinCcUt6c1Y0SSyuC8wfFi-wGjE7S0MlPGBjJpNVAndYOksJ3KFBV2duPcEFTW6PhQID6zRcYGLD9T-QBo32Cbz5AJXiajlurLJlGsGUn_wnLhdy24fuTimmnwZSxUdxEZM9vVB7rX3Tvg629Ja5EO1AxeomYs5OUpI32V83D4D910kWMU-ZIN3HfDx6WTGub0NMKXQScX66ocXN-NrnKvHaPT5qXp31Og%3D%3D&amp;q_datetime_utc=2026-03-03T09%3A43%3A19&amp;ticket_price=2623&amp;quote_id=2781028566440683293&amp;utid_state=1&amp;channel=iphone&amp;price_without_closed_user_group=4644&amp;tm_place_name=Cebu&amp;deeplink_data=eyJmaWVsZHMiOnsic2lnbmF0dXJlIjoiZGYzMzFmNTYwZjBmNDQwYTVjNmU0ODE5ZmJiYTJiNTQifSwidXJsIjoiaHR0cHM6Ly9waC50cmlwLmNvbS9ob3RlbHMvcmVkaXJlY3Q%2FaG90ZWxpZD0yMTg3Njk1MyZjaXR5PTM1ODMxJkFsbGlhbmNlaWQ9MTI2MDcmc2lkPTg4ODgzMiZjaGVja2luPTIwMjYtMDMtMDMmY2hlY2tvdXQ9MjAyNi0wMy0wNCZzaG9wcGluZ2lkPWM2ZDg4ZTAzM2YyODQzYWE4OTY1NTMxYjc2MWRiYzA0JmFkdWx0PTEmY2hpbGRyZW49MCZhZ2VzPSZsYW5ndWFnZT1lbnBoJmxvY2FsZT1lbl9QSCZyb29taWQ9NTE3MDEzODY5JnN3aWQ9MCZwYXk9UFAmZmd0PTEmY3JuPTEmY3Vycj1QSFAmd2twPTEmc3RhbmQ9SDRzSUFBQUFBQUFBX3dBREFmei1DbUVLQWhnQkVnUUlBUkFBR2xVSTdZTEU5Z0VTQVRJWUFERGZBVGkxSDVnQjJhRzNDcWdCQUxnQkFzQUJBTkVCaGV0UnVCNXZvVURoQVlYclViZ2VmcVJBNkFHTXU2R05BWWdDSUlrRUFBQUFBQUFBQUFDZ0JBQ2hCUUFBQUFBQUFBQUFHaUJqTm1RNE9HVXdNek5tTWpnME0yRmhPRGsyTlRVek1XSTNOakZrWW1Nd05DQUVLSmJDbXMwR1NBRlNCbU0yTVdFNE9Gb2NDZ05WVTBRUmc4REtvVVdXRzBBYUExQklVQ0h4OUVwWmhqaS1QMklGWlc1ZlVFaG91aFJ3QVhnQWlnRUhTQUY0QU1nQkFhb0JCd29ETURJeEVBTHlBU0pqTm1RNE9HVXdNek5tTWpnME0yRmhPRGsyTlRVek1XSTNOakZrWW1Nd05GOHdrZ0lCTkpvQ0FBQUFBUF9fQVFBQV9fX2UwbFRzQXdFQUFBIn0%3D&amp;utid=694d0642-fc2d-72bc-30b2-bd45bcc07a8e&amp;tm_stars=4&amp;client_id=skyscanner_app&amp;redirect_delay=1000&amp;price_policy=2&amp;pre_redirect_id=b709b7c4-55aa-0fd7-69a4-f63a8d63be76&amp;tm_city_code=CEBP&amp;max_price=3010&amp;guests=1&amp;request_id=b709b7c4-55aa-0fd7-69a4-f63a8d63be76&amp;tm_country_code=PH</t>
  </si>
  <si>
    <t>www.skyscanner.com.ph/hotel_deeplink/4.0/PH/en-US/PHP/h_xp/46968116/2026-03-05/2026-03-06/hotel/hotel/hotels?legacy_provider_id=1&amp;rooms=1&amp;closed_user_group=mobile&amp;hb_data=w1d2Dg3sNdC-55riTxZQSZKdpLLxbNrJSTnGec9LW2S3Ozdzmhq0eAsGE5k-hTNXja4if8rTyYD01Xk6izAPKxdfuu60fjB7i647vZ0XopWDSmeeAbCG0DSFjvD-3MV3pxkMLxdBS3j7AQjfJqobaH2-ny8rxOw5FUqq36L-WPN-un2CxQVe_sWAfeJU-NQFgZwoXO2GRclcsX79ysM-4HshOOu9oNpwfTdIfrzUhHSWtbzle9VgVwErSmy3BwmufkCZBJS3cuUdPE-f6x_WTNkGdz0%3D&amp;q_datetime_utc=2026-03-05T14%3A50%3A54&amp;ticket_price=5054&amp;quote_id=-230873272174735090&amp;utid_state=1&amp;channel=iphone&amp;price_without_closed_user_group=5615&amp;tm_place_name=Cebu&amp;deeplink_data=eyJmaWVsZHMiOnsic2lnbmF0dXJlIjoiZjkyM2M5ZDc3ZWQxMDg3NWQzYTRiMWFkOGMwM2UzMDcifSwidXJsIjoiaHR0cHM6Ly93d3cuZXhwZWRpYS5jb20ucGgvSG90ZWwtU2VhcmNoP3RwaWQ9NjgmbXBlPTE3NzI3MjE2NjgmZW5kRGF0ZT0yMDI2LTAzLTA2JmFkdWx0cz0xJmxvY2FsZT1lbl9VUyZjaGlkPTc1MmJkNGEzLTdjZGYtNGExZS04ZTkxLTBlOTU3NjQzYjg1NCZlYXBpZD00NjIzMCZtY3RjPTMmc3RhcnREYXRlPTIwMjYtMDMtMDUmbXBkPUdCUCZtcG49MjkyNjA5JmN1cnJlbmN5PUdCUCZyYXRlcGxhbmlkPTIwMTA3MTY2NiZtcG09MjQmbXBwPTEmbXBvPUVDJnNlbGVjdGVkPTE0NTUwMTcmbXBiPTYuOTQmbXBxPTU3Ljg1Jm1wYT01Ny44NSJ9&amp;utid=1a5941a6-50e5-3782-2e4b-ac3556b57797&amp;tm_stars=5&amp;client_id=skyscanner_app&amp;price_policy=2&amp;pre_redirect_id=a495db7d-25e0-c2c6-24ed-cb5ce5dd24f9&amp;tm_city_code=CEBP&amp;max_price=10275&amp;guests=1&amp;request_id=a495db7d-25e0-c2c6-24ed-cb5ce5dd24f9&amp;tm_country_code=PH</t>
  </si>
  <si>
    <t>www.skyscanner.com.ph/hotel_deeplink/4.0/PH/en-US/PHP/h_ad/154663274/2026-03-05/2026-03-06/hotel/hotel/hotels?legacy_provider_id=22&amp;rooms=1&amp;closed_user_group=general&amp;hb_data=ZJqEscc-V_hFMpm-D7gF3Xbkd9QoGgy58dmo81tjlQ5mJ8Jo0nh6wwLICZYLwywImVCRO-IOHscuEXebGAQIDfI1hof1HhygA0Faj5I2qWglgNW5eE_ZJ15CogQzGhmbaL3ZikRaGJSJWvnr3uLSRZ3ErmliVqWrTyeew5LrXev1H7FfoNESghCO9Am9RV_paakcCyr5f_msoedM_PU9zlhOL6PU4NrbrcVXnfim_QSkSy9CPP7lvX1pFlGdBoJhcfIHmnpdqXGk6EM6glh1GpDrJ-vj9pEGLGGG5J97iyXBTi-aAE17jf_Z8w3yrc0XMhSqxVLzjOTliODOazrRg4CTReVDMnISpp34dg9XRjWJ4PG-l0hRSzofe6RrrqM-iYHA7CCbICFdwh-t4s9MmvSzzSvHUya80ZAhD_evEJTX&amp;q_datetime_utc=2026-03-05T14%3A50%3A56&amp;ticket_price=5565&amp;quote_id=1281797882258700238&amp;utid_state=1&amp;channel=iphone&amp;price_without_closed_user_group=6672&amp;tm_place_name=Cebu&amp;deeplink_data=eyJmaWVsZHMiOnsic2lnbmF0dXJlIjoiMDViZmZkNWZiYjEwMmU1NTMwMDc2ZTcyMmJiNzY3NWYifSwidXJsIjoiaHR0cHM6Ly93d3cuYWdvZGEuY29tL3BhcnRuZXJzL3BhcnRuZXJzZWFyY2guYXNweD9jaWQ9MTg0NjM4MyZoaWQ9Njg3OTgwNCZjdXJyZW5jeT1QSFAmY2hlY2tpbj0yMDI2LTAzLTA1JmNoZWNrb3V0PTIwMjYtMDMtMDYmTnVtYmVyb2ZBZHVsdHM9MSZOdW1iZXJvZkNoaWxkcmVuPTAmUm9vbXM9MSZtY2lkPTMwMzgmbWFzdGVyUm9vbUlkPTgyMDI5NDAwJm1wdD1jbFI2TVZWTFIwWndNVWhRZFU5d2VrdzFNbUowUjFFcmJFTklRVmhHTTJKbmIxUmFlbVpzVm1GWlZXVTRWMWhaZHpoSWRTdHFSRFY0YjFGMFR6UkpURGRzUjA5TmNDOVRZM2xoY2cmVG90YWxQcmljZT01NTY0LjUyJlRvdGFsVGF4PTU3MC43MiZUb3RhbEZlZT0yMzcuODAmVG90YWxTdXJjaGFyZ2U9MCZtY3VyPVBIUCJ9&amp;utid=a4b0faf3-62a0-4109-2e5f-f2caff8c22c4&amp;tm_stars=3&amp;client_id=skyscanner_app&amp;price_policy=2&amp;pre_redirect_id=977bfd36-43e2-135d-a971-9d88d1a008b2&amp;tm_city_code=CEBP&amp;max_price=8686&amp;guests=1&amp;request_id=977bfd36-43e2-135d-a971-9d88d1a008b2&amp;tm_country_code=PH</t>
  </si>
  <si>
    <t>www.skyscanner.com.ph/hotel_deeplink/4.0/PH/en-US/PHP/h_ad/203954033/2026-03-05/2026-03-06/hotel/hotel/hotels?legacy_provider_id=22&amp;rooms=1&amp;closed_user_group=general&amp;hb_data=B_MHj9AMkTEsT3eGIFDAn7jUhFlAT2zhFSyNdYaheXF2xUiDzVxATvGjFVIFECG8_p9dm_EbbxMSi8I1Q6Cd7GTFyA98POHJ5bN4mONB4vsS25LzB56Wzfu1q8ByJV0OxBoWPWV98knd_E64SgQYIs6A6CesGfRqu9W7Elx-U7NVMUf5jboyUurFes3SWQOYv2PCeC_q0YCA2qllzutTGlzdHM_eFPw7TnE0nkV44DZUOTTmOkvb4SmlFshYX4nHaHtSBf5o7_vq0-L48L_H68s26rcr2ozzn9wfR3lKUS2kGYY8AuzPs6AAqZKLx-RsMT-d8ffeaIpS9S7DRyBvjQIXkBOD2EMkG5_bxwL3iy3EekAV2DtlgrvLGQB9vYdBzVaKKmIEpRtEH1R_6Ojt5KwtyxygvlQXMvHOvNP2l4n-&amp;q_datetime_utc=2026-03-05T14%3A50%3A56&amp;ticket_price=4024&amp;quote_id=-7340080546793486839&amp;utid_state=1&amp;channel=iphone&amp;price_without_closed_user_group=12048&amp;tm_place_name=Cebu&amp;deeplink_data=eyJmaWVsZHMiOnsic2lnbmF0dXJlIjoiMzIwZjExY2JiNDM4ZmYxMTQ4MTc1NDJlZDU4NjUzZjQifSwidXJsIjoiaHR0cHM6Ly93d3cuYWdvZGEuY29tL3BhcnRuZXJzL3BhcnRuZXJzZWFyY2guYXNweD9jaWQ9MTg0NjM4MyZoaWQ9OTc5NzI1MyZjdXJyZW5jeT1QSFAmY2hlY2tpbj0yMDI2LTAzLTA1JmNoZWNrb3V0PTIwMjYtMDMtMDYmTnVtYmVyb2ZBZHVsdHM9MSZOdW1iZXJvZkNoaWxkcmVuPTAmUm9vbXM9MSZtY2lkPTI3OTEyJm1hc3RlclJvb21JZD0xMjIzNDE0OTcmbXB0PVEwVndWaTl2T0ZJeE5XNXNZMXAzSzI5d1dYSkJNM1F6WlRZd1pGWnhjelZIVFRsdGJuSkZiV0Y1VTFJd1NERlZaV1ZzWTA1SGMwdE5OMFZQT1Voc1drUlNSRW93UW14YVMyVnJWUSZUb3RhbFByaWNlPTQwMjMuNjUmVG90YWxUYXg9NDAwLjc2JlRvdGFsRmVlPTM0NC45NiZUb3RhbFN1cmNoYXJnZT0wJm1jdXI9UEhQIn0%3D&amp;utid=ae8fae20-72a9-7e84-3a85-3d02dc104036&amp;tm_stars=4&amp;client_id=skyscanner_app&amp;price_policy=2&amp;pre_redirect_id=83c75469-21b4-dd92-f614-74139aaa7780&amp;tm_city_code=CEBP&amp;max_price=5990&amp;guests=1&amp;request_id=83c75469-21b4-dd92-f614-74139aaa7780&amp;tm_country_code=PH</t>
  </si>
  <si>
    <t>www.skyscanner.com.ph/hotel_deeplink/4.0/PH/en-US/PHP/h_ad/159199139/2026-03-03/2026-03-04/hotel/hotel/hotels?legacy_provider_id=22&amp;rooms=1&amp;closed_user_group=general&amp;hb_data=gvPptZAwCpo5YYiDqT27IniLlxh4K3V-PbVDIjv5EnZewaE96KzmTlc98xKenabtgh8zsPDVmsNQAgHfaJ_TEDthiowUAboCMuaK9IwgLtAvYs0NDFV9MXCCzV4-LVYcRsHdiKjvk4zasvFISMRbXREcJF-AaKd9xjsNnxfxTAbaIVGEoalMjQcV8mmq4NUZO49EE3QsSCoOnYcNbItuWkpgo6vKKK8kNWFE0giZ60p7W84StIOt1Pbav3PwUwFjD4m7gg-_gjllJXzVFUkcSOhLRgGnJI57cOhpXYHmVfKBrbssYYxXlYX2zKdWgNxAorRYOcyBsOOvz0NafNJD3M5D8CiHg2W6Wl357ZcApyoyVqbjDayMGd3r98ox_kgS9yJYuxfgY6YhzTX3xBF1ZukD5X6o9psAxXAkR389X0ke&amp;q_datetime_utc=2026-03-03T09%3A41%3A09&amp;ticket_price=6740&amp;quote_id=3775051829506152775&amp;utid_state=1&amp;channel=iphone&amp;price_without_closed_user_group=8732&amp;tm_place_name=Cebu&amp;deeplink_data=eyJmaWVsZHMiOnsic2lnbmF0dXJlIjoiZGY5MGEzMzkzZjVmYzY5ZmVmNTRjMDQ3N2QyMWNhZWEifSwidXJsIjoiaHR0cHM6Ly93d3cuYWdvZGEuY29tL3BhcnRuZXJzL3BhcnRuZXJzZWFyY2guYXNweD9jaWQ9MTg0NjM4MyZoaWQ9MjgzODMwOSZjdXJyZW5jeT1QSFAmY2hlY2tpbj0yMDI2LTAzLTAzJmNoZWNrb3V0PTIwMjYtMDMtMDQmTnVtYmVyb2ZBZHVsdHM9MSZOdW1iZXJvZkNoaWxkcmVuPTAmUm9vbXM9MSZtY2lkPTI3OTgyJm1hc3RlclJvb21JZD04MTk4NzkwNyZtcHQ9YjJSR1FUYzNSQ3RZTVVzd01IUkxWamhFUW5SaUszVnBMek5oUldsSVVtUlhiRGhWUmpGak9XaDZOVnAxTlROdFREazFZMVJrT0dWeGRFaFlha2xtVW5CaGFsa3ZibnByV0VwMVpRJlRvdGFsUHJpY2U9Njc0MC4wNyZUb3RhbFRheD04NzkuMTQmVG90YWxGZWU9MC4wMCZUb3RhbFN1cmNoYXJnZT0wJm1jdXI9UEhQIn0%3D&amp;utid=577d4b2a-565c-6b29-a191-03d6a69326f7&amp;tm_stars=0&amp;client_id=skyscanner_app&amp;redirect_delay=1000&amp;price_policy=2&amp;pre_redirect_id=178f746e-1389-eede-0407-07d82544a508&amp;tm_city_code=CEBP&amp;max_price=19146&amp;guests=1&amp;request_id=178f746e-1389-eede-0407-07d82544a508&amp;tm_country_code=PH</t>
  </si>
  <si>
    <t>www.skyscanner.com.ph/hotel_deeplink/4.0/PH/en-US/PHP/h_bc/213046164/2026-03-05/2026-03-06/hotel/hotel/hotels?legacy_provider_id=13&amp;rooms=1&amp;closed_user_group=apps&amp;hb_data=IOjnDgV_SZogEJBLVr2BOqpVPXmJDZpbEiE22LYcihvdf5hs-LwYupQs-YpuHzhJ-K-Bw1rSHp5ON1m3V8CLU87qzylItbaIhxbz0kzRWTR6LwKUyE9D1log8sVXBpy_vHBjwUFhLO6NBsVVHETxdhrmAfHXKoodn5Z1X0ndTYhD7BdNNwk2kqXvBk99DmfCefM-q4iRxLiuZZEP5gRxmvSvJ-DQekkQgMlbrg2sejbnpR7QlSeEhBTCbyGD_MFuBilUCPjF3LTicn8tU8jCLykcP8c1Msdaa_HyVGChWRRArmdChiQd0uRKfqKtruEQywE42yCN67gGp8u25LowseBItZFVMlUtFkyLoHVveYdzH6cLpyF22Ed3d6hG39Hm-jD0W-2sg7ry_bH9HIV-l-xhD8gRlekwx7vELE7Fz_RXPr-5Ckk%3D&amp;q_datetime_utc=2026-03-05T14%3A50%3A58&amp;ticket_price=2215&amp;quote_id=885979166055202176&amp;utid_state=1&amp;channel=iphone&amp;price_without_closed_user_group=2655&amp;tm_place_name=Cebu&amp;deeplink_data=eyJmaWVsZHMiOnsic2lnbmF0dXJlIjoiYTMzNTQwYWI4MWFkYzdkNjQ1YjY5OGIwOGIwNmRkMzIiLCJibG9ja19pZCI6Ijg0MDYyNTQwMl80MjE5Njc5NTZfMl8wXzBfMjg0NDkxIn19&amp;utid=695516c3-2c7c-1962-bd3f-1e7345e4c653&amp;tm_stars=3&amp;client_id=skyscanner_app&amp;price_policy=2&amp;pre_redirect_id=08295836-64d6-58dd-2a48-40bef3721687&amp;tm_city_code=CEBP&amp;max_price=2898&amp;guests=1&amp;request_id=08295836-64d6-58dd-2a48-40bef3721687&amp;tm_country_code=PH</t>
  </si>
  <si>
    <t>www.skyscanner.com.ph/hotel_deeplink/4.0/PH/en-US/PHP/h_xp/204069909/2026-03-05/2026-03-06/hotel/hotel/hotels?legacy_provider_id=1&amp;rooms=1&amp;closed_user_group=mobile&amp;hb_data=NP_6qKVpo1-aIMeHwU8g9jB3ZTPlMhu8TwsWXZqIeNAhCOzilfm4uPT3pPGv3ps2miuhyL_hOxAh8InzcGO_Tn05_6Yi2mTGWddQxTKVGK9RylLM2JA52XsgntrHnNgSYoOBBSOClkWZbMqLOG_-_Y6XM9cGvl5hr6oNARZa2FIH_3C-7TuklXzlFHLhOiD4YxDjCnKwN8Ek499xG427oqDf_8tXAxXenr6r_oQCN4O5aWCIt0LvSlfNfCkRB64FJYrkB8mxTLv8wQRgnofaAymJNJs%3D&amp;q_datetime_utc=2026-03-05T14%3A50%3A58&amp;ticket_price=7754&amp;quote_id=1912684284843096143&amp;utid_state=1&amp;channel=iphone&amp;price_without_closed_user_group=8617&amp;tm_place_name=Cebu&amp;deeplink_data=eyJmaWVsZHMiOnsic2lnbmF0dXJlIjoiZmI4NWEzYmNmMDBiMzM0Zjk3MTlhZDhkMDg1MTM5ODYifSwidXJsIjoiaHR0cHM6Ly93d3cuZXhwZWRpYS5jb20ucGgvSG90ZWwtU2VhcmNoP3RwaWQ9NjgmbXBlPTE3NzI3MjAyMjYmZW5kRGF0ZT0yMDI2LTAzLTA2JmFkdWx0cz0xJmxvY2FsZT1lbl9VUyZjaGlkPTNlNGQxN2RmLTk1OTgtNGYwZi04YTIwLTBiMWQyYjgzZDQzNyZlYXBpZD00NjIzMCZtY3RjPTMmc3RhcnREYXRlPTIwMjYtMDMtMDUmbXBkPUdCUCZtcG49MjE3NjE4OTk2JmN1cnJlbmN5PUdCUCZyYXRlcGxhbmlkPTQwNjc3MjU4MiZtcG09MjQmbXBwPTEmbXBvPUVDJnNlbGVjdGVkPTQ1NTM0MzMzJm1wYj0xMi4wMSZtcHE9ODguMjcmbXBhPTg3LjQwIn0%3D&amp;utid=e1a4610c-6057-8f98-74c3-48349423e85c&amp;tm_stars=4&amp;client_id=skyscanner_app&amp;price_policy=2&amp;pre_redirect_id=46eeb878-3562-07d0-b670-cb6700f2da5f&amp;tm_city_code=CEBP&amp;max_price=9766&amp;guests=1&amp;request_id=46eeb878-3562-07d0-b670-cb6700f2da5f&amp;tm_country_code=PH</t>
  </si>
  <si>
    <t>www.skyscanner.com.ph/hotel_deeplink/4.0/PH/en-US/PHP/h_fd/95815175/2026-03-05/2026-03-06/hotel/hotel/hotels?legacy_provider_id=927050&amp;rooms=1&amp;hb_data=mnledjJ-8gn16TzzdLKcbbA_lsRX9qqnCDQl9AfAlUpwPrDVGr8ER-VpxBewQ3nufkKQR_KitYziIenwtMPXLvMXukIH4MGgN10M7O-itGRMEjMKsiqFy4Jdoyy0uJCCFtsONQmHMmFILkK9B4KWyD1f7oFBVV-rvAGks7W5u795TEROD8mSK8B4pazyj90VS66o0Do4LvIYHnXWdYU7yzObZxLORJsCw2G7lTcSTLQx7lOEPKVApX2lNihUjX6K2efev8tZYtrHxUF7gP3Zap0GfAc546yuVUFGPn7-XWAHMNhRsdOxCWYcxQuYzD8y6uU3VbIIDSlbHc0Sg97q05QZt0x-urR6-tUM6PgVNP2rp5pIeJH9oE-z8ozMPj3gryaQQb71WdpHrBh21Ammtk6eHQm5zaHqbKLV7gaQBHVkCQ%3D%3D&amp;q_datetime_utc=2026-03-05T14%3A51%3A59&amp;ticket_price=5837&amp;quote_id=8258261792504978318&amp;utid_state=1&amp;channel=iphone&amp;tm_place_name=Cebu&amp;deeplink_data=eyJmaWVsZHMiOnsic2lnbmF0dXJlIjoiNjM3NTk4ZjQ4ODIzODFlYWViY2RkNzc4M2IyYTA0YzQifSwidXJsIjoiaHR0cHM6Ly9kZWFscy52aW8uY29tP3NpZz1hOWJiNTQzMTk2OTRmZGIyYzgxNzM2ZDJhZWY2ZGZmNWJlNTYwN2VlZWM4MTI5YzkzMjI3YzI1M2U3ZGM1NzYwMzYzNzMzMzEzNDM1MzIzMiZzaWctaXNzPW1ldGEmdHVybD1odHRwcyUzQSUyRiUyRnZpby5jb20lMkZIb3RlbCUyRlNlYXJjaCUzRmNoZWNrSW4lM0QyMDI2LTAzLTA1JTI2Y2hlY2tPdXQlM0QyMDI2LTAzLTA2JTI2Y3VycmVuY3klM0RQSFAlMjZlcHYlM0RNUzR5JTI2ZXNkJTNEMERlNVVtRzZaSUtmMC04dkRqdnVxYXEwWllUSFZ3aHl1QU9aNXlKOTkzNERkTE83ZjVTY3J1clhDX3EwX1h1dEFiVGlzV1hRLU1mUEUwMXJlbG9SWU0tRmNsUVJwdnZGWUxkUE1hOV9XWUdrMGtIbkJWN3klMjZmb3JjZUN1cnJlbmN5Q2hhbmdlJTNEMSUyNmZvcmNlTGFuZ3VhZ2VDaGFuZ2UlM0QxJTI2aG90ZWxJZCUzRDIyNzIzNTk3JTI2bGFiZWwlM0RzcmMlMjUzRHNreXNjYW5uZXIlMjUyNnVjb3VudHJ5JTI1M0RQSCUyNTI2dWRldmljZSUyNTNEbW9iaWxlJTI1MjZob3RlbCUyNTNEMjI3MjM1OTclMjUyNmRheSUyNTNENSUyNTI2bW9udGglMjUzRDAzJTI1MjZ5ZWFyJTI1M0QyMDI2JTI1MjZsb3MlMjUzRDElMjUyNm9mZmVyaWQlMjUzRG9Rd0pRa29NWnRobyUyNTI2cHJpY2UlMjUzRDU4MzcuMDglMjUyNmN1cnJlbmN5JTI1M0RQSFAlMjUyNnVzZXJsYW5nJTI1M0RlbiUyNTI2X3RoJTI1M0RmOTRjMDQ5NGI5ODdmMTBhMTkxZTBjY2VmZjQxNzU1YjlhNDlhYzQ3YzM0NTBiYTMlMjUyNmR0cyUyNTNEMTc3MjcyMTU1NCUyNTI2b2x1dCUyNTNEMTc3MjcyMDIyOCUyNTI2Y2FuUGF5TGF0ZXIlMjUzRGZhbHNlJTI1MjZyZXF1ZXN0VXNlckdyb3VwJTI1M0QlMjUyNm9mZmVyVXNlckdyb3VwJTI1M0RwdWJsaWMlMjZsYW5nJTNEZW4lMjZvdGklM0RKTDRzVl9fV1FsVSUyNnByZWZlcnJlZFJhdGUlM0Q1ODM3LjA4JTI2cHJvZmlsZSUzRHIyZDJtNzNrbjglMjZyb29tcyUzRDElMjZ0b2tlbiUzRDdmZTI3NiUyNnVzZXJDb3VudHJ5JTNEUEglMjZ1dG1fY2FtcGFpZ24lM0Rza3lzY2FubmVyJTI2dXRtX21lZGl1bSUzRGNwYyUyNnV0bV9zb3VyY2UlM0Rza3lzY2FubmVyIn0%3D&amp;utid=2e334461-3c0c-606c-9c9d-e77266c1e832&amp;tm_stars=3&amp;client_id=skyscanner_app&amp;price_policy=2&amp;pre_redirect_id=bf1fc6d5-9e79-9779-c568-c30b71d3590a&amp;tm_city_code=CEBP&amp;max_price=5837&amp;guests=1&amp;request_id=bf1fc6d5-9e79-9779-c568-c30b71d3590a&amp;tm_country_code=PH</t>
  </si>
  <si>
    <t>www.skyscanner.com.ph/hotel_deeplink/4.0/PH/en-US/PHP/h_h1/46981910/2026-03-05/2026-03-06/hotel/hotel/hotels?legacy_provider_id=927111&amp;rooms=1&amp;closed_user_group=mobile&amp;hb_data=Bm9S3oQskIkACR7x4ZQPVpUXufiOjng6zRorriiEQUuOk2yEMxxX1SxK_6E8rVd9eluMXSiZr7-A09qT6HdbyRj3HQzNQrs7l-_SKtV-tudz5zkSJ1V9IFOph_c7USd0GdS9-QG2O3FboAM-jyzsPI0c-lekUko69nE8yy8iDxVeE9jvVRt9-5k6rdFVWdPoXhhdnMbagjl88XLxSTCUy5QcihChbCzKBeP2oiF8BeTiJF-9Y30q2o5k7CKx2i-1AJ14yOKYOGFJ-BbjgHzFX1_skUk%3D&amp;q_datetime_utc=2026-03-05T14%3A51%3A01&amp;ticket_price=2400&amp;quote_id=3408969514819219762&amp;utid_state=1&amp;channel=iphone&amp;price_without_closed_user_group=3000&amp;tm_place_name=Cebu&amp;deeplink_data=eyJmaWVsZHMiOnsic2lnbmF0dXJlIjoiMmVhOWNlYzU5ZTA2M2FkYjBhNTVkNDY4ZGE5MmRjMTcifSwidXJsIjoiaHR0cHM6Ly9waC5ob3RlbHMuY29tL0hvdGVsLVNlYXJjaD90cGlkPTMyMTQmbXBlPTE3NzI3MjE2NjgmZW5kRGF0ZT0yMDI2LTAzLTA2JmFkdWx0cz0xJmxvY2FsZT1lbl9QSCZjaGlkPTgzNmI1YmQ1LTEzMjUtNGExYy1hM2IxLTYxODkwNjYyY2EwMiZlYXBpZD00NCZtY3RjPTMmc3RhcnREYXRlPTIwMjYtMDMtMDUmbXBkPVBIUCZtcG49MjAwMTI3NTY1JmN1cnJlbmN5PVBIUCZyYXRlcGxhbmlkPTIxMTI3MDgzMCZtcG09MjQmbXBwPTEmbXBvPUVDJnNlbGVjdGVkPTI0Nzg1NDQmbXBiPTI1Ny4xNCZtcHE9MjE0Mi44NiZtcGE9MjE0Mi44NiJ9&amp;utid=125d6650-e0ff-72b5-821e-88e32c122aae&amp;tm_stars=4&amp;client_id=skyscanner_app&amp;price_policy=2&amp;pre_redirect_id=85a3dc07-85a9-3ad0-068b-b564b169b4fe&amp;tm_city_code=CEBP&amp;max_price=2510&amp;guests=1&amp;request_id=85a3dc07-85a9-3ad0-068b-b564b169b4fe&amp;tm_country_code=PH</t>
  </si>
  <si>
    <t>www.skyscanner.com.ph/hotel_deeplink/4.0/PH/en-US/PHP/h_bc/222035148/2026-03-05/2026-03-06/hotel/hotel/hotels?legacy_provider_id=13&amp;rooms=1&amp;closed_user_group=apps&amp;hb_data=NHTbd74_5aG-2NzmDYAg-JAHHsxF-e-GX9psMz8f3BVlr4pa8IftW9CXI0KRtbzGyQ1AT0ES41jqiyM0ICXvRqz9fSU4hrS2iSxtO35Oxsm1BnlAz4oCdKenFIhNkuG3jXgINF3AG2zLORfkqCmRPRV1TtnJELq1uL0QJG6oLtmNAFV0KIp0nibXhnz4yDzsbUbxZJNvn4WS793et1KSQDkie5kX19Gdk1qThoyBB6FyFESeCgMPoDYspFuPGZiUBattAiQb373XqT76l0oYgd9gwiVbADoN0GU1pBYKc6ehA6LEh8ggVJGBLPqRNcg9qKJdcuo5kV-nmDbDabRSWN1LILmWbxJvR0JnG0zU3AKD51-virePAA2VlM1nwaobgbOu1J7r62AynxxUqRNcyBSKY8QSCe011d9FRkOwNhqG7mpD884%3D&amp;q_datetime_utc=2026-03-05T14%3A52%3A02&amp;ticket_price=2177&amp;quote_id=-1563131114679050909&amp;utid_state=1&amp;channel=iphone&amp;price_without_closed_user_group=3257&amp;tm_place_name=Cebu&amp;deeplink_data=eyJmaWVsZHMiOnsic2lnbmF0dXJlIjoiN2ViMGQ5YjA2NWNhMzE3YTY4ZGVlZWVkMjMyMmZhNGIiLCJibG9ja19pZCI6IjEyNTM0MTg2MDJfMzk3ODYxNzA5XzBfMF8wIn19&amp;utid=a2445e08-df63-d80e-72df-5e961a6c4230&amp;tm_stars=3&amp;client_id=skyscanner_app&amp;price_policy=2&amp;pre_redirect_id=e9e3da12-a62b-8ee9-ca69-621c4a009a00&amp;tm_city_code=CEBP&amp;max_price=4355&amp;guests=1&amp;request_id=e9e3da12-a62b-8ee9-ca69-621c4a009a00&amp;tm_country_code=PH</t>
  </si>
  <si>
    <t>www.skyscanner.com.ph/hotel_deeplink/4.0/PH/en-US/PHP/h_h1/217968254/2026-03-05/2026-03-06/hotel/hotel/hotels?legacy_provider_id=927111&amp;rooms=1&amp;closed_user_group=mobile&amp;hb_data=DcZCVQjEUZ8amRnXU6_gpQq2VWIYXcGhtm19uvbITt9htjFReXau4Lzyxg0XJJilanLd4XDHmjxnJA79ysj1wZ6jb4ZwM7hEQjJ5H30pNvyaf1HcbJF-mqS1qPRopyPe1Bj34o5YMMNGDkdA10dvtGW2IlawXtSwThHqWV6KGoS8TtgM9nzxYdVzSx6aNdzQMw8lr31oeS3u2_bsp8MmAntx0A_uThwcQies6q5mwy2eaeFG9lbcJ6umX2kOH1XyeIg5hIWW9AZaSfA_9Il-T_pWPqU%3D&amp;q_datetime_utc=2026-03-05T14%3A51%3A01&amp;ticket_price=3241&amp;quote_id=-5732824101074064699&amp;utid_state=1&amp;channel=iphone&amp;price_without_closed_user_group=9404&amp;tm_place_name=Cebu&amp;deeplink_data=eyJmaWVsZHMiOnsic2lnbmF0dXJlIjoiYzgyYzM5MGU2YWJlZWVkODQxNzYwMTU5ODA5ZmZiMzQifSwidXJsIjoiaHR0cHM6Ly9waC5ob3RlbHMuY29tL0hvdGVsLVNlYXJjaD90cGlkPTMyMTQmbXBlPTE3NzI3MjE2NjgmZW5kRGF0ZT0yMDI2LTAzLTA2JmFkdWx0cz0xJmxvY2FsZT1lbl9QSCZjaGlkPTgzNmI1YmQ1LTEzMjUtNGExYy1hM2IxLTYxODkwNjYyY2EwMiZlYXBpZD00NCZtY3RjPTMmc3RhcnREYXRlPTIwMjYtMDMtMDUmbXBkPVBIUCZtcG49MzIzODg2NzE3JmN1cnJlbmN5PVBIUCZyYXRlcGxhbmlkPTQwNzM2MTQ0NCZtcG09MjQmbXBwPTAmbXBvPUVDJnNlbGVjdGVkPTU0NDgwMTY0Jm1wYj02MDAuNjAmbXBxPTI5MDQuMDAmbXBhPTI2NDAuMDAifQ%3D%3D&amp;utid=f3d5a523-95a7-0e56-e0e4-d5f003754e46&amp;tm_stars=3&amp;client_id=skyscanner_app&amp;price_policy=2&amp;pre_redirect_id=bc692e09-eb64-8ea2-53e8-8d25e87877cb&amp;tm_city_code=CEBP&amp;max_price=3547&amp;guests=1&amp;request_id=bc692e09-eb64-8ea2-53e8-8d25e87877cb&amp;tm_country_code=PH</t>
  </si>
  <si>
    <t>www.skyscanner.com.ph/hotel_deeplink/4.0/PH/en-US/PHP/h_ad/47041494/2026-03-05/2026-03-06/hotel/hotel/hotels?legacy_provider_id=22&amp;rooms=1&amp;closed_user_group=general&amp;hb_data=tVYdwqJQicMyMSTjBsfC0GvJVLQJOfYX3sg2ZpZjLqunZrcA2Dh7123JQrtUEWal05XfKnOpZyjrd_ywVxukKizP8ywBaUreZpc7LlDNkzHgnVFUKnSGN7V5rnQK-rDoysVno-G79_hIXMmUH_TIXoiNHqT-39T6r-GuomxWwzy9U8ehFYnnobpgS3nzIHdyCInanfe1kiKTm2hw2VaKS1BC7mYfCToemHddkDW_FCyAU9ISJD9hOEtUm1ulVU51jQVbTyccw-LqlmVl7RdeYtIS1I3aV0VjsbpJS9PNZleMLLqfqOLS2XOV-rwluI3e0KwAxcjZFBY18nX2VqQzBwKSFw-DOSooea39KrEbqPqBEf3secSYE2VDu7uiTYgTaCgBmMdXla38MVT4eLoplKCMPKY9JWkCxoqAm3VM_R6mPWM%3D&amp;q_datetime_utc=2026-03-05T14%3A51%3A04&amp;ticket_price=1916&amp;quote_id=5119206545040274275&amp;utid_state=1&amp;channel=iphone&amp;price_without_closed_user_group=5578&amp;tm_place_name=Cebu&amp;deeplink_data=eyJmaWVsZHMiOnsic2lnbmF0dXJlIjoiYTFhOGMwOGQyZWE3NWQ1NGM1NTFiOTg0YTA4ZjhhYmMifSwidXJsIjoiaHR0cHM6Ly93d3cuYWdvZGEuY29tL3BhcnRuZXJzL3BhcnRuZXJzZWFyY2guYXNweD9jaWQ9MTg0NjM4MyZoaWQ9MTQ4NzU2JmN1cnJlbmN5PVBIUCZjaGVja2luPTIwMjYtMDMtMDUmY2hlY2tvdXQ9MjAyNi0wMy0wNiZOdW1iZXJvZkFkdWx0cz0xJk51bWJlcm9mQ2hpbGRyZW49MCZSb29tcz0xJm1jaWQ9MzMyJm1hc3RlclJvb21JZD0zMDY0NDA3Jm1wdD1ZbUZvZVZWWGVHOVBibFp2UzI5MWVFTldUM2t6U2tGU2RrWnRZaTk0TlZkR2RVdHlVMFY1SzJJMFJreHlhME5OT1ZCbFdYTlFjbU5QVUVwcFZuWm5XSEpWU2l0M2NreEJUV2h5TUEmVG90YWxQcmljZT0xOTE2LjA1JlRvdGFsVGF4PTE4MC4yOSZUb3RhbEZlZT0xNjUuMjMmVG90YWxTdXJjaGFyZ2U9MCZtY3VyPVBIUCJ9&amp;utid=34c53547-b387-a953-17a0-e0008fe5bfc4&amp;tm_stars=3&amp;client_id=skyscanner_app&amp;price_policy=2&amp;pre_redirect_id=844df725-2c08-e463-a039-94afa02983c3&amp;tm_city_code=CEBP&amp;max_price=1916&amp;guests=1&amp;request_id=844df725-2c08-e463-a039-94afa02983c3&amp;tm_country_code=PH</t>
  </si>
  <si>
    <t>www.skyscanner.com.ph/hotel_deeplink/4.0/PH/en-US/PHP/h_ad/178962686/2026-03-05/2026-03-06/hotel/hotel/hotels?legacy_provider_id=22&amp;rooms=1&amp;closed_user_group=general&amp;hb_data=fkrrUOW3QVqQhYp2WROQSEXiMteo7JayCsc41clE9SC5YNPMwiUx3NJp5RwDcMNEMM7dLhk6qSLIilnlwAXaSQrqcoVS4nziioX_4S1wnpO3yu98B91skZkl43HEuxJGExj2eF7sZUH5KFZVw3-j79_nuG6W8k7NF0Xt-yyBLb9qNWeOT7wFijrAU_WgwEYkd25fpuukJYBv2YVceeruvT3ECAYbAqByQmNXu4HJvtoFQlYH8pOrOnAAWWZkjNaxB0ciAAr1hC8aMJ71-OqPVr2irGoAL9eIBHhIu_tzg4WJPsyQTpV2b8ENybME_lfW4RdWwxF9TFIMuuFFnc_moUETE8lF5RiGPTthphQbdk3nAdL2ep0avIYIDUmAekHHrfxZZUhLHK7Rs5CXnZHe75alirRAXkuvskQfA2jB2IR8&amp;q_datetime_utc=2026-03-05T14%3A51%3A02&amp;ticket_price=1813&amp;quote_id=4101598521980611571&amp;utid_state=1&amp;channel=iphone&amp;price_without_closed_user_group=2353&amp;tm_place_name=Cebu&amp;deeplink_data=eyJmaWVsZHMiOnsic2lnbmF0dXJlIjoiZDQ2MDlmYTYwZDgxYWQ5OTM4YTMyMWE0ODQzYTQxODQifSwidXJsIjoiaHR0cHM6Ly93d3cuYWdvZGEuY29tL3BhcnRuZXJzL3BhcnRuZXJzZWFyY2guYXNweD9jaWQ9MTg0NjM4MyZoaWQ9Mjc5MzEwNTcmY3VycmVuY3k9UEhQJmNoZWNraW49MjAyNi0wMy0wNSZjaGVja291dD0yMDI2LTAzLTA2Jk51bWJlcm9mQWR1bHRzPTEmTnVtYmVyb2ZDaGlsZHJlbj0wJlJvb21zPTEmbWNpZD0zMDM4Jm1hc3RlclJvb21JZD00MDY3MDQxMDQmbXB0PU9HTlFkSGsyV2s5d1UwNXBhaTh5Tm5OUFFYVTJXRXRSWTFKdmJXSXZiMFpYTW5aS1NtbDNkMFZ6YTFSU1dGbENSRk5MZGpVMVUwdFVhbWRGYUVkQ1F5OVVVRzB5UlVWSVUzUldZMkZuUFQwJlRvdGFsUHJpY2U9MTgxMy4zOSZUb3RhbFRheD0xOTQuMjkmVG90YWxGZWU9MC4wMCZUb3RhbFN1cmNoYXJnZT0wJm1jdXI9UEhQIn0%3D&amp;utid=73ef95d4-fe6b-75a4-68f8-25af7e15a4e3&amp;tm_stars=0&amp;client_id=skyscanner_app&amp;price_policy=2&amp;pre_redirect_id=641955bb-1c41-b06c-1e2b-46998336b92f&amp;tm_city_code=CEBP&amp;max_price=1813&amp;guests=1&amp;request_id=641955bb-1c41-b06c-1e2b-46998336b92f&amp;tm_country_code=PH</t>
  </si>
  <si>
    <t>www.skyscanner.com.ph/hotel_deeplink/4.0/PH/en-US/PHP/h_xp/129282013/2026-03-05/2026-03-06/hotel/hotel/hotels?legacy_provider_id=1&amp;rooms=1&amp;closed_user_group=mobile&amp;hb_data=KXp8MaW1KhmOAilvsPCpjEAR1wCtCcmLIm3zUE1Wmv2J2GJ2uChuUW0RsyDJcc4yImk6homYWk5PPPTC8wmJNRckAFGFRz1wuDl8Jrb_TG3T2sw-Y70HJ1pNt5JDqF4Cqpj63ygOdj9NUiCLd2FLUkFJTI0o8pqxJnMl1PaUkOV78yMVZzz0MjSxNbTfRI0hePLN5W9tWlsrCrVUipS4wMYmQEri8aQquGMwAgA4gzhBmen9WzSqkffqi3xj_lNpNCJD7G-D1b54cL2IMrCBUtVuRk0%3D&amp;q_datetime_utc=2026-03-05T14%3A51%3A02&amp;ticket_price=1704&amp;quote_id=4873963735717391747&amp;utid_state=1&amp;channel=iphone&amp;price_without_closed_user_group=1892&amp;tm_place_name=Cebu&amp;deeplink_data=eyJmaWVsZHMiOnsic2lnbmF0dXJlIjoiZTg5MTQ1NTc2OTJjNWUyNmU0YmNkNDdmYjE4OTgxMzMifSwidXJsIjoiaHR0cHM6Ly93d3cuZXhwZWRpYS5jb20ucGgvSG90ZWwtU2VhcmNoP3RwaWQ9NjgmbXBlPTE3NzI3MjAyMjYmZW5kRGF0ZT0yMDI2LTAzLTA2JmFkdWx0cz0xJmxvY2FsZT1lbl9VUyZjaGlkPWU0ZGY0YjMxLTg3NjgtNDQ5My04NThmLTYxZjA2MTkxZjdkMiZlYXBpZD00NjIzMCZtY3RjPTMmc3RhcnREYXRlPTIwMjYtMDMtMDUmbXBkPUdCUCZtcG49MjAxNjExNTYyJmN1cnJlbmN5PUdCUCZyYXRlcGxhbmlkPTI4ODI3ODkwMiZtcG09MjQmbXBwPTEmbXBvPUVDJnNlbGVjdGVkPTE1NzUzMDY5Jm1wYj01LjU1Jm1wcT0xNi4zMCZtcGE9MTYuMzAifQ%3D%3D&amp;utid=3ef64ac7-ece4-f644-dcca-44206bb6c9ae&amp;tm_stars=2&amp;client_id=skyscanner_app&amp;price_policy=2&amp;pre_redirect_id=f393224d-476e-7fa2-7524-3080c42d151b&amp;tm_city_code=CEBP&amp;max_price=3345&amp;guests=1&amp;request_id=f393224d-476e-7fa2-7524-3080c42d151b&amp;tm_country_code=PH</t>
  </si>
  <si>
    <t>www.skyscanner.com.ph/hotel_deeplink/4.0/PH/en-US/PHP/h_h1/46980237/2026-03-03/2026-03-04/hotel/hotel/hotels?legacy_provider_id=927111&amp;rooms=1&amp;closed_user_group=mobile&amp;hb_data=ACLcEMjPcidFM4TpRXbOWWYGBECM3NZ8iu_NaiG1eCmktWv8PHqdLqtrA7nSPWqnViolIRIr-n9KF_lRjDCOnyYyQI36MW1Nu6zlUndoqwHwg_jFAdc5Nrl0BRjDhEFTBbJ_3WrqyunpxRgEEz9rSC4nNo27xL__qvQWrRzXYZK-68cadN1aUGQMfGpBjbf0F9BFl7INGKLV_9eNEP0LxNUVO_kVdLuAeBOrlTCFVg5LdomoXzUe4gtrmJcnfPNEmD8XE-lGyrdCd2_ZN8UgwuV1NUI%3D&amp;q_datetime_utc=2026-03-03T09%3A41%3A14&amp;ticket_price=4774&amp;quote_id=-4737649868336329558&amp;utid_state=1&amp;channel=iphone&amp;price_without_closed_user_group=7125&amp;tm_place_name=Cebu&amp;deeplink_data=eyJmaWVsZHMiOnsic2lnbmF0dXJlIjoiYWNhODgwMmM4NzA3MDVlY2JlNmE0ODlhODA0Zjg1YjQifSwidXJsIjoiaHR0cHM6Ly9waC5ob3RlbHMuY29tL0hvdGVsLVNlYXJjaD90cGlkPTMyMTQmbXBlPTE3NzI1MzAyNDcmZW5kRGF0ZT0yMDI2LTAzLTA0JmFkdWx0cz0xJmxvY2FsZT1lbl9QSCZjaGlkPWU5ZTgwY2EzLTA4ODMtNDUxYy04NmNjLTVmNmE0Mjk1MGFkMiZlYXBpZD00NCZtY3RjPTMmc3RhcnREYXRlPTIwMjYtMDMtMDMmbXBkPVBIUCZtcG49MjAwODk1NjMxJmN1cnJlbmN5PVBIUCZyYXRlcGxhbmlkPTQwMTA3NDc0MyZtcG09MjQmbXBwPTEmbXBvPUVDJnNlbGVjdGVkPTIzMjYwMjYmbXBiPTUxMS40NyZtcHE9NDI2Mi4yOCZtcGE9NDI2Mi4yOCJ9&amp;utid=ec373324-d9d6-93f1-e263-3e25a795afe5&amp;tm_stars=3&amp;client_id=skyscanner_app&amp;redirect_delay=1000&amp;price_policy=2&amp;pre_redirect_id=0eb91b45-1983-212f-33c9-c62850c747c5&amp;tm_city_code=CEBP&amp;max_price=7606&amp;guests=1&amp;request_id=0eb91b45-1983-212f-33c9-c62850c747c5&amp;tm_country_code=PH</t>
  </si>
  <si>
    <t>www.skyscanner.com.ph/hotel_deeplink/4.0/PH/en-US/PHP/h_ad/115481130/2026-03-05/2026-03-06/hotel/hotel/hotels?legacy_provider_id=22&amp;rooms=1&amp;closed_user_group=general&amp;hb_data=f979sbB9OHOCOPvuo11G01HPPBIswdI4wn_EsFDVFRRmCd6VHmxbnRfVwPDnqk3wXW1hNvgYfLEzhatvtBdGk7au-I9SuLqkaOQzS0RIQs-fd4opvf_ubgfdvatiy96EMNVWqrb_8BEuZgx-fGKUt5l0EOdJYRWSF_6AqvNG5fbqykwQkZ8O8OY9iTISTKWpd6GbfoF6-PY9aSVNszweMkIGBYcg9Eg-6z6AEZKFGF013iAVrCYG9xYhv7v7gjfSoC9_EOLOximB2czQbb9iZRSUIYHuZl8bdM6sxvZHXetNcfG65qoIJJMZXQjxTv80q6OvFHkAfTZPZZhwchTtoT--UDCzxpUKxUv98ItkWgC_hRCUXxEkvyurRLPh8OxOqzg6pHgau-jVqqaD-zyKZJAGAb0Uqm5G0EgL0XW_GdJ9CrZwpA%3D%3D&amp;q_datetime_utc=2026-03-05T14%3A51%3A05&amp;ticket_price=3537&amp;quote_id=6328012459606094716&amp;utid_state=1&amp;channel=iphone&amp;price_without_closed_user_group=7680&amp;tm_place_name=Cebu&amp;deeplink_data=eyJmaWVsZHMiOnsic2lnbmF0dXJlIjoiOTViMzE0ODVjOWYzMmJlZTE1MTk4MDY0NjU2OTU4ZjIifSwidXJsIjoiaHR0cHM6Ly93d3cuYWdvZGEuY29tL3BhcnRuZXJzL3BhcnRuZXJzZWFyY2guYXNweD9jaWQ9MTg0NjM4MyZoaWQ9NDMyOTc1JmN1cnJlbmN5PVBIUCZjaGVja2luPTIwMjYtMDMtMDUmY2hlY2tvdXQ9MjAyNi0wMy0wNiZOdW1iZXJvZkFkdWx0cz0xJk51bWJlcm9mQ2hpbGRyZW49MCZSb29tcz0xJm1jaWQ9MzMyJm1hc3RlclJvb21JZD0zODAyNzc2NCZtcHQ9YkcxV2FqQktkalpMVjNKVGJYSXdhalpLSzJweFRtdzNWVXhTUWt4RGJGUnRORlJGUkRoWmJHdFhjbVZTWjI5S2JHZEtlbUpuVGtSYVpVZ3ZjRFZQTUc4NVVXWTNXVE5LUTBRdk9GUndRVDAmVG90YWxQcmljZT0zNTM2LjY4JlRvdGFsVGF4PTM1MS4xOSZUb3RhbEZlZT0zMDQuMjgmVG90YWxTdXJjaGFyZ2U9MCZtY3VyPVBIUCJ9&amp;utid=56358509-f12b-1541-e0d3-a02a948761ba&amp;tm_stars=4&amp;client_id=skyscanner_app&amp;price_policy=2&amp;pre_redirect_id=3f926e84-1bc8-bcfd-cb47-05fea802125a&amp;tm_city_code=CEBP&amp;max_price=4725&amp;guests=1&amp;request_id=3f926e84-1bc8-bcfd-cb47-05fea802125a&amp;tm_country_code=PH</t>
  </si>
  <si>
    <t>www.skyscanner.com.ph/hotel_deeplink/4.0/PH/en-US/PHP/h_bc/222423391/2026-03-03/2026-03-04/hotel/hotel/hotels?legacy_provider_id=13&amp;rooms=1&amp;closed_user_group=apps&amp;hb_data=Z3k5cdM-spS-e0j8W_6SP6uB7DqSS9LuX451Ju2lxaIihOyGml4WSkyjF2oKejd_yGge9T17XaXta1FOIDPwUb2z9p1U8MkEt5wGivTm-IlhcPn1L_6YY9md2ZfAZy0XH04oh2fiGZrpLQimph3yO65reeilrf9n8Tovn325n8T2mOYsU88IFvn1yjL3RG6MkFvQOBaLPUUP_LADVphmIEcoI5pzn9eRylT_Puout78_y7N68zVFmoMG9FCWzd3wJHeh4pe00xVb5H4NbpR-4Q8czpFthoNuoZv3rm_L-jr7x944aqUwVkNU7RMvih1DTY_LPmESAIV-FQr0U7e4tysWEKD4aXj66gfDsi2Zpn4Z_AS63QJVt4UKaZz0GlFrH_OpwqwKjU89W5mzfleYGn0eMVpERuH6jPbii5oZxSnEBlI%3D&amp;q_datetime_utc=2026-03-03T09%3A41%3A14&amp;ticket_price=1895&amp;quote_id=43810755319107650&amp;utid_state=1&amp;channel=iphone&amp;price_without_closed_user_group=2495&amp;tm_place_name=Cebu&amp;deeplink_data=eyJmaWVsZHMiOnsic2lnbmF0dXJlIjoiM2M1YzUxODUxOGYwZmJhMDZkNjRlYzI5ZTg0MDllOGYiLCJibG9ja19pZCI6IjEzMDQwNTY2MDFfNDAzMjY3OTEwXzFfMF8wIn19&amp;utid=698dc7de-1392-a62a-98ad-42c08fcc7003&amp;tm_stars=0&amp;client_id=skyscanner_app&amp;redirect_delay=1000&amp;price_policy=2&amp;pre_redirect_id=009993ab-0d6f-a95d-ee23-dc6a96747c1d&amp;tm_city_code=CEBP&amp;max_price=1895&amp;guests=1&amp;request_id=009993ab-0d6f-a95d-ee23-dc6a96747c1d&amp;tm_country_code=PH</t>
  </si>
  <si>
    <t>www.skyscanner.com.ph/hotel_deeplink/4.0/PH/en-US/PHP/h_h1/205053012/2026-03-03/2026-03-04/hotel/hotel/hotels?legacy_provider_id=927111&amp;rooms=1&amp;closed_user_group=mobile&amp;hb_data=TSgjthHneQW0PzBiWuwX-kS_ZEo_iSVJG8tSg_JaB4Ss7psAlDbMgGHQ35MGaVJmNwQte7ZEVgTzRfsIsdS1eYOWo_2Ugr6UgyN8aEQ_3kmPQo6BSk_PpvS6ooEe0zZz-atvPxILbnNMl3bEozQYYRSle6-ZLZ0aeQfxN_OPifdXaFHn4ZNVpXmQGugPAmIgSO2oK01327zw-a82FZq5aJlwG6crvzKa5Pi0IRDV-gcfaKnlbZEemcvLU2Fy6OMf9sNCQFoz-8kXV_Np_-HO6vTEi_Q%3D&amp;q_datetime_utc=2026-03-03T09%3A41%3A16&amp;ticket_price=4245&amp;quote_id=2458422958253115817&amp;utid_state=1&amp;channel=iphone&amp;price_without_closed_user_group=6500&amp;tm_place_name=Cebu&amp;deeplink_data=eyJmaWVsZHMiOnsic2lnbmF0dXJlIjoiNDBjMjJkODY1ZWY4OGQwNmYyNWIzZjJhMDZlODg4NzUifSwidXJsIjoiaHR0cHM6Ly9waC5ob3RlbHMuY29tL0hvdGVsLVNlYXJjaD90cGlkPTMyMTQmbXBlPTE3NzI1MzAyNDcmZW5kRGF0ZT0yMDI2LTAzLTA0JmFkdWx0cz0xJmxvY2FsZT1lbl9QSCZjaGlkPWU5ZTgwY2EzLTA4ODMtNDUxYy04NmNjLTVmNmE0Mjk1MGFkMiZlYXBpZD00NCZtY3RjPTMmc3RhcnREYXRlPTIwMjYtMDMtMDMmbXBkPVBIUCZtcGM9MTAwMC4wMCZtcG49MzIwOTUxMTk1JmN1cnJlbmN5PVBIUCZyYXRlcGxhbmlkPTM4NzQ2MzI5NiZtcG09MjQmbXBwPTEmbXBvPUVDJnNlbGVjdGVkPTg0NTQ0NzgxJm1wYj00ODkuMTYmbXBxPTM3ODAuNTUmbXBhPTI3NTUuODQifQ%3D%3D&amp;utid=a74ab079-250b-59b8-4492-e70a9574a1eb&amp;tm_stars=3&amp;client_id=skyscanner_app&amp;redirect_delay=1000&amp;price_policy=2&amp;pre_redirect_id=d5182263-99eb-0905-af70-dae21bd3ddd1&amp;tm_city_code=CEBP&amp;max_price=4247&amp;guests=1&amp;request_id=d5182263-99eb-0905-af70-dae21bd3ddd1&amp;tm_country_code=PH</t>
  </si>
  <si>
    <t>www.skyscanner.com.ph/hotel_deeplink/4.0/PH/en-US/PHP/h_xp/134679883/2026-03-05/2026-03-06/hotel/hotel/hotels?legacy_provider_id=1&amp;rooms=1&amp;closed_user_group=mobile&amp;hb_data=q7n5LqDbIzbLokVzmDiDu4nCTNoJ35nt2Bk2rLR4yOZX44MynXfn2Rw5yoV5YbSfKruOW1i3LkxvNOMoQTvFoLEkbIG6tJQMFWv-3UCet2AkBx8b12jYQtl3CmTokxSn4uK09vras-F6-qwEzeciuUd6yl8ULy4e6fBgKP9Q5KPl8qYYISrOXDhLClRT-_2CBv1HZ1Udb97DD__ercbjaxaYTPbohuxWOEqidJcefciMmB0dwJp_dWtdY-ODQbrlPb0z2xk0gpdV7VadzKVuBHAOJIw%3D&amp;q_datetime_utc=2026-03-05T14%3A51%3A07&amp;ticket_price=2226&amp;quote_id=1699382637352264881&amp;utid_state=1&amp;channel=iphone&amp;price_without_closed_user_group=2968&amp;tm_place_name=Cebu&amp;deeplink_data=eyJmaWVsZHMiOnsic2lnbmF0dXJlIjoiNzEzMTNmM2JlZDhlYzk5MTE3Yzc4NDg3Mzc4YmU5Y2YifSwidXJsIjoiaHR0cHM6Ly93d3cuZXhwZWRpYS5jb20ucGgvSG90ZWwtU2VhcmNoP3RwaWQ9NjgmbXBlPTE3NzI3MjAyMjUmZW5kRGF0ZT0yMDI2LTAzLTA2JmFkdWx0cz0xJmxvY2FsZT1lbl9VUyZjaGlkPWQ5NTBhNDE5LTliOTEtNGMxMy04Yjg0LTRhYmNiNzFmNzQ2ZSZlYXBpZD00NjIzMCZtY3RjPTMmc3RhcnREYXRlPTIwMjYtMDMtMDUmbXBkPUdCUCZtcG49MjAwMjQ1NDg0JmN1cnJlbmN5PUdCUCZyYXRlcGxhbmlkPTIyODEzOTM2NSZtcG09MjQmbXBwPTEmbXBvPUVDJnNlbGVjdGVkPTQ2OTE5MzYmbXBiPTMuMDYmbXBxPTI1LjQ4Jm1wYT0yNS40OCJ9&amp;utid=7895ca88-6cb1-b171-4eb2-7d69825d59f6&amp;tm_stars=3&amp;client_id=skyscanner_app&amp;price_policy=2&amp;pre_redirect_id=afe86665-ac52-70e7-3434-3054a1757e2e&amp;tm_city_code=CEBP&amp;max_price=2234&amp;guests=1&amp;request_id=afe86665-ac52-70e7-3434-3054a1757e2e&amp;tm_country_code=PH</t>
  </si>
  <si>
    <t>www.skyscanner.com.ph/hotel_deeplink/4.0/PH/en-US/PHP/h_bc/212934083/2026-03-05/2026-03-06/hotel/hotel/hotels?legacy_provider_id=13&amp;rooms=1&amp;closed_user_group=apps&amp;hb_data=soyy-hLEmL99qYK_z2y3oreH55-QfkDwrmHXCnI0Neb3levBiz0_Y6hi9w09slbeHvkbpYoOVRzdLyHdstUzBt_T9eZiO79-4djaFlQoGx0gbr-NMJARcxvK_fpNqi40Exn0USCIXCzYDCO5s0nnKKCuxDdv8M2R28grhYtmcp1Va_OpTD-UefOPVcYOvxrtVfMpGgbsvqza-7y-sC7nUutIUEOaf0z0WFgLHp7iIHKNe9STIVwLbG5dZYw4vVDsM6dNWm3-N6CmrJM6we0Fb_yG2giCzUoFxcyLSbXsTwbPwAJ_XI40WU15E1n1zchLPL7-cO8sfRKfuUM4v7jRU1KQIemEKipjIFeczV5Ke3pK6Q3d5NP4Gy2IEO_R9m410PTwM_r4dkeDxG4QpWQzRGH0mYtULJVS5B1NEFhs45V8CFFz-XM%3D&amp;q_datetime_utc=2026-03-05T14%3A51%3A08&amp;ticket_price=1376&amp;quote_id=-5405563988920932201&amp;utid_state=1&amp;channel=iphone&amp;price_without_closed_user_group=1841&amp;tm_place_name=Cebu&amp;deeplink_data=eyJmaWVsZHMiOnsic2lnbmF0dXJlIjoiOWQ3YTZlMTgwOGJiZjFmNmUzMDFhYzJhMTIxZDllN2EiLCJibG9ja19pZCI6IjEwNzg0NDU0MDFfMzg4MDUxMTYzXzJfMF8wIn19&amp;utid=cd11e01b-a7bf-e0f7-36b1-5e759682d0c4&amp;tm_stars=0&amp;client_id=skyscanner_app&amp;price_policy=2&amp;pre_redirect_id=4304f4be-e49e-21ca-44e7-97f80b3cfe23&amp;tm_city_code=CEBP&amp;max_price=1511&amp;guests=1&amp;request_id=4304f4be-e49e-21ca-44e7-97f80b3cfe23&amp;tm_country_code=PH</t>
  </si>
  <si>
    <t>1111T1 Avida Riala IT Park 400 Mbps Internet Studio Unit</t>
  </si>
  <si>
    <t>www.skyscanner.com.ph/hotel_deeplink/4.0/PH/en-US/PHP/h_bc/224999609/2026-03-03/2026-03-04/hotel/hotel/hotels?legacy_provider_id=13&amp;rooms=1&amp;closed_user_group=apps&amp;hb_data=gITIQCgwysalLz7zO38I-v940P7EI94WIWkvQXcTreea75F92PIUEJrdFOsPVP2zqt0BXp0wAJ5r3YttZfnY4Pp2M_zvKLh1qCI_InVDRxKcOSu2SPnInLhYFj2o9cNAhMTWpTpyA2LhFjpH8Tt08NYGMqKHvo-8nUokxGjyRU-OPAJ2gDWlkURbRTX9pFgwpJfvnDsnaxw7F30Wr-HpffeU13vAYyFVu6ceGtJgKf5BtcwyMUF-w3C_HT9Qnuk0C-MwvpjMWHydUZH-ujObo19XEU2NKjX_tkuopDcfj-_BHCyKDibnKdfg0xe1r17Q3yGN5ui3ETWM4-Be9WNLobq9fDmCFkBUAfY9gvOdQeCp5jAni9Z6aM04GIGEkzg-vlN3pFs29CJQp-ZhBcMSLcMQqsumjV_9Yua5ScOba2_JjkU%3D&amp;q_datetime_utc=2026-03-03T09%3A41%3A19&amp;ticket_price=2418&amp;quote_id=9057250001940705061&amp;utid_state=1&amp;channel=iphone&amp;price_without_closed_user_group=3278&amp;tm_place_name=Cebu&amp;deeplink_data=eyJmaWVsZHMiOnsic2lnbmF0dXJlIjoiZmExZTg0Y2E5NmMxNmVkZTdlZWQzMzk1NGIzZWFlY2IiLCJibG9ja19pZCI6IjE0ODU3OTM3MDFfNDIwMzg2MDIxXzJfMF8wIn19&amp;utid=71c77880-4b2e-9a73-d01b-7d2eebcaab48&amp;tm_stars=0&amp;client_id=skyscanner_app&amp;redirect_delay=1000&amp;price_policy=2&amp;pre_redirect_id=6d2c03bf-2f2e-5e90-3ffd-269212cf7b9b&amp;tm_city_code=CEBP&amp;max_price=2418&amp;guests=1&amp;request_id=6d2c03bf-2f2e-5e90-3ffd-269212cf7b9b&amp;tm_country_code=PH</t>
  </si>
  <si>
    <t>1111T1 Avida Riala IT Park 400 Mbps Internet Studio Unit offers accommodations in Cebu City, 1.7 miles from Ayala Center Cebu and 2 miles from SM City Cebu.</t>
  </si>
  <si>
    <t>Casa - Central Charm Studio With Skyline Views Near Ayala Mall</t>
  </si>
  <si>
    <t>www.skyscanner.com.ph/hotel_deeplink/4.0/PH/en-US/PHP/h_bc/225291840/2026-03-03/2026-03-04/hotel/hotel/hotels?legacy_provider_id=13&amp;rooms=1&amp;closed_user_group=apps&amp;hb_data=D4wy32Mr4Gri1iI7x0CeSJOgqEyka2edUaD7wqct4unmNPLX7BFJ1d7RpSHu3pBKK6Jy2RAqCmDpom8VozasL2az9N0caFjjY2REeDlMyrPiwl6cRZu8lFqJwKboN1fZHkwPYpKgMvk1NlEX2UBP14WpkH1pOGV3Wko5b44NvVGKtfk7U9AgsO--tVWxqdBPbv1IPGZAdO_6SiI4EatCtWSfc4hi-t9zSKd7x0pOuTGyDRhP_7OnogF1trclIrjdbjcJ1YodLNt36FDguBxj_LWVoIiGpKlBVNRdEchTrexmAcNYov4O2uuNDXLvGDuAqJMCJVDgOa1W8OAFayP7wNVpJEitEp1krmtHKnXa0EeJTqZCx-RHJKODZSb91AKxOiWEmYVQjyM2npsG4MI6TYYDrf4clx4PcoWaFZU_EfQ4e3E%3D&amp;q_datetime_utc=2026-03-03T09%3A41%3A23&amp;ticket_price=1989&amp;quote_id=7144675958168159485&amp;utid_state=1&amp;channel=iphone&amp;price_without_closed_user_group=2622&amp;tm_place_name=Cebu&amp;deeplink_data=eyJmaWVsZHMiOnsic2lnbmF0dXJlIjoiMDNlMDA3Y2I2MDQxZjRkOTQxNDUzMmExMDRmZjJjNDAiLCJibG9ja19pZCI6IjE0ODU2ODg5MDFfNDIwMDUxMTgxXzFfMF8wIn19&amp;utid=672b08ac-6f87-e3e7-7c8a-c5dbdb1f2cd7&amp;tm_stars=0&amp;client_id=skyscanner_app&amp;redirect_delay=1000&amp;price_policy=2&amp;pre_redirect_id=afef40af-90ce-4076-43df-55cb9eec629e&amp;tm_city_code=CEBP&amp;max_price=1989&amp;guests=1&amp;request_id=afef40af-90ce-4076-43df-55cb9eec629e&amp;tm_country_code=PH</t>
  </si>
  <si>
    <t>10.32057, 123.91079</t>
  </si>
  <si>
    <t>Cardinal Rosales Avenue, Luz, Cebu City, Central Visayas, 6000, Philippines</t>
  </si>
  <si>
    <t>Just a 11-minute walk from Ayala Center Cebu and one mile from SM City Cebu, Casa - Central Charm Studio with Skyline Views Near Ayala Mall features accommodations in Cebu City with a fitness center.</t>
  </si>
  <si>
    <t>CK Condotel at Sanremo Oasis</t>
  </si>
  <si>
    <t>www.skyscanner.com.ph/hotel_deeplink/4.0/PH/en-US/PHP/h_bc/225195476/2026-03-03/2026-03-04/hotel/hotel/hotels?legacy_provider_id=13&amp;rooms=1&amp;closed_user_group=apps&amp;hb_data=OXs4ddLeMJfw6slgurLgho2zf2NYq8grx307HENZ-s1MiAfZ53ic011y74s7AspsxcSVc3PdbRmFUzxpcIEmOHBcPDZ7Wh48MgEMX9lhJXt6W_lyCsGJoKJSPUCD_VuGzyv3aeT1xZyIimlSghVHUzlG08M1XhyKhaVRaszEeBYMPesMSXQAYrHEchIj_R-gNO9TIPCdWGSqVI7JlmSTVmyxccS_U7wj-VUuVu5EUJNl-GYwxAMshZvnnkUwb7DiqhpBV2wyjRjtpiGGWswGgDKy6_54-gquwDKYjVoH9utKK-ynfKrhOfuYD_q9RFSKzsgnzoEFf_RH9WgQETnwJqtgGLnC3BYNKRK9v8RT-V5L5jZ8Cu4EWDIA-s0SfjjsRUL3-iHd0VcQ5zSYymcX4CzmAsHmybGWq3ctkzzbW2-bpYY%3D&amp;q_datetime_utc=2026-03-03T09%3A41%3A24&amp;ticket_price=2938&amp;quote_id=3388246676940364378&amp;utid_state=1&amp;channel=iphone&amp;price_without_closed_user_group=3571&amp;tm_place_name=Cebu&amp;deeplink_data=eyJmaWVsZHMiOnsic2lnbmF0dXJlIjoiOTJkZTljOWIxNTU5YWE4NWMzZWYxMzQ2ZDdiZjMxZTYiLCJibG9ja19pZCI6IjE0ODI3MzYyMDFfNDE5NzcyMjExXzVfMF8wIn19&amp;utid=cd66a3b7-e60e-7ccd-9104-691644c86f04&amp;tm_stars=5&amp;client_id=skyscanner_app&amp;redirect_delay=1000&amp;price_policy=2&amp;pre_redirect_id=86ea55b2-e915-46da-2358-6bafb1782d63&amp;tm_city_code=CEBP&amp;max_price=2938&amp;guests=1&amp;request_id=86ea55b2-e915-46da-2358-6bafb1782d63&amp;tm_country_code=PH</t>
  </si>
  <si>
    <t>CK Condotel at Sanremo Oasis is located in Cebu City, within 3.5 miles of Fort San Pedro and 3.6 miles of Magellan's Cross. With a garden, the 5-star hotel has air-conditioned rooms with free WiFi, each with a private bathroom.</t>
  </si>
  <si>
    <t>Cebu AvidaRiala Condotel by Go2Stays</t>
  </si>
  <si>
    <t>www.skyscanner.com.ph/hotel_deeplink/4.0/PH/en-US/PHP/h_bc/225032733/2026-03-03/2026-03-04/hotel/hotel/hotels?legacy_provider_id=13&amp;rooms=1&amp;hb_data=oiMaAXfeSGRpkcZjfxUa_FNNasas6ElUPHZB2DWZIY_I-1B-8fDh8XddyUM5CJEhEPrmgMgouJlwgGfDOBuhC8r9qN0BcSMpMFVr9FVm_P9yjzLm4KboK-7h8zxbGZwOyqSJocbs1n91qspjcZ7ARep3yrhkXPC5bRWTfJ0ix6M4jTgHLzyeswvBdbtDoyPnKGYV64xWkOmSalkZdMV95AddX9qPGYs-4lJAstroL3zU-Y2PgPGLw8FK8U0-TZBvwJLnmsbdFLzxWIcHLFyx3psvXNg0PuVLfr_iVGZX7GcgFJ7MIxdvsFsAUqSMqMrxPt03VxvuX1inGDlnm8LWnzIbopPEeaSTF-qvh7d0iyTvVw3wcAoYExAyGDD10WmJ87VeZqX9JC6WEeb-f8NSW2BRrVn0HBAL_oHtfnnC76X1jQk%3D&amp;q_datetime_utc=2026-03-03T09%3A41%3A24&amp;ticket_price=1723&amp;quote_id=-2557069421336439284&amp;utid_state=1&amp;channel=iphone&amp;tm_place_name=Cebu&amp;deeplink_data=eyJmaWVsZHMiOnsic2lnbmF0dXJlIjoiYmU0YmI2NGZkNTM2ODdiZDBkNTYzYWRjZjFhNDQ4Y2QiLCJibG9ja19pZCI6IjE0ODI1NTc5MDFfNDI0NTE2ODI5XzJfMF8wIn19&amp;utid=b852d3e0-7c03-cfa4-3c01-0dfdb2f5fbfa&amp;tm_stars=0&amp;client_id=skyscanner_app&amp;redirect_delay=1000&amp;price_policy=2&amp;pre_redirect_id=70e2c60c-7f7d-17d3-687f-c5d56cb00c70&amp;tm_city_code=CEBP&amp;max_price=1723&amp;guests=1&amp;request_id=70e2c60c-7f7d-17d3-687f-c5d56cb00c70&amp;tm_country_code=PH</t>
  </si>
  <si>
    <t>Located in Cebu City, 1.6 miles from Ayala Center Cebu, Cebu AvidaRiala Condotel by Go2Stays provides accommodations with an outdoor swimming pool, private parking, a garden and a restaurant.</t>
  </si>
  <si>
    <t>One Bedroom Unit</t>
  </si>
  <si>
    <t>www.skyscanner.com.ph/hotel_deeplink/4.0/PH/en-US/PHP/h_bc/225086290/2026-03-05/2026-03-06/hotel/hotel/hotels?legacy_provider_id=13&amp;rooms=1&amp;closed_user_group=apps&amp;hb_data=lrzOqiAoY0bTlzzHQT07hHJKSy2nVJFYV5jCGz9sZvtNvR6wSYwnJrVCXAoD0KCSSb-qmamfvBJ-8VuAfs4xUMFKoXxxP58uTs0mqpUwLB9kDeucLtNZ1qBwQxoC09vkFz3-oklbO5vXR2-0iHXtBHC-0y3XaLNOy5jh4UOKZqKaCmJlqz9HPk4oPzb1BOkjMhy7WmSAFBDHIrA49E94usJHwgCas9Dfdl7mQteRtvBULyDcwDXvm5d75IZZ1JiaEGEc9w02sLjksL53H_Z5Snx370-8kWg0jtFxlMERbkl9YOVHfjmxlC7iZa9OR40bydaemHM2QJwlirsSjOuNZpyK2GKLh8jBu7_atLSIU30f-9kFGTX-p5Qy4UAimqYOsk4rdXDkGYc0CoQQN3DIkGARDOfQlcXoFvNMB3sFbkTLdse1mJM%3D&amp;q_datetime_utc=2026-03-05T14%3A51%3A18&amp;ticket_price=3534&amp;quote_id=7887480210066661118&amp;utid_state=1&amp;channel=iphone&amp;price_without_closed_user_group=4297&amp;tm_place_name=Cebu&amp;deeplink_data=eyJmaWVsZHMiOnsic2lnbmF0dXJlIjoiNTQzMDY0ZGY2ZTAwNmQwMTc4MWZhMWY4NTE2OTQ3YTAiLCJibG9ja19pZCI6IjE0ODIyNDMyMDFfNDE5NzE5NTM2XzVfMF8wIn19&amp;utid=2ad25885-9520-0c99-341c-3f26e65686b6&amp;tm_stars=0&amp;client_id=skyscanner_app&amp;price_policy=2&amp;pre_redirect_id=4f76289c-70ba-610a-f465-2c22e223f217&amp;tm_city_code=CEBP&amp;max_price=3534&amp;guests=1&amp;request_id=4f76289c-70ba-610a-f465-2c22e223f217&amp;tm_country_code=PH</t>
  </si>
  <si>
    <t>One bedroom unit is located in Cebu City, 1.5 miles from Colon Street and 1.6 miles from Magellan's Cross. The property is around 1.7 miles from SM City Cebu, 1.7 miles from Fort San Pedro and 6.7 miles from Temple of Leah.</t>
  </si>
  <si>
    <t>Studio Unit in Horizons 101</t>
  </si>
  <si>
    <t>www.skyscanner.com.ph/hotel_deeplink/4.0/PH/en-US/PHP/h_bc/160134203/2026-03-05/2026-03-06/hotel/hotel/hotels?legacy_provider_id=13&amp;rooms=1&amp;closed_user_group=apps&amp;hb_data=NF3IMyeRjgJUoGn576h_AFrH-kt4tFbpGb9e6__kmy-wLAQrzcRKPMbffqyeBZUG7bH-BZM3fuyzZ60PDCvMvxOcWaQZsU6jVj5pp3sYbBi1wji6T6A0-AoNSXq7qdQD0NjzFv0xMzakjoM4_QGyJM63fS7nfsuTFMVPL8wOBV1b1EV-wEXATXr3wFZR27l3-v4n4HZsmPnsYwnKmkGPvoep0QGCvrocYvOGqyCmtHj9oMfvk-yr7DSZTmTDDeoDl5k6mO3Qhf03oJ9PNokQh0iBLYJCEf1YStyq32Rt5NSEEFKDy4Ocg_TURdtPA0fYiniMRTiqwX42qwY3SYIaDRWbQjrmxE9Z32cxG6iHXvWWhHk-S67eoL_XjmHzNP4UvWQpONWDdN4Pw34nFGZ7KLo_XoznkZTSTC-q2FysFqct4pZ6LEg%3D&amp;q_datetime_utc=2026-03-05T14%3A51%3A18&amp;ticket_price=3230&amp;quote_id=-5744916971734855837&amp;utid_state=1&amp;channel=iphone&amp;price_without_closed_user_group=3927&amp;tm_place_name=Cebu&amp;deeplink_data=eyJmaWVsZHMiOnsic2lnbmF0dXJlIjoiOTEyY2I0OWMwYWY2MGFmYjVmYzZlZTRhNmM0NGM0YzgiLCJibG9ja19pZCI6IjE0ODIyMTc5MDFfNDE5NzE3MjQwXzRfMF8wIn19&amp;utid=3796823c-9e3b-b82e-8e2d-5b29524d67d9&amp;tm_stars=0&amp;client_id=skyscanner_app&amp;price_policy=2&amp;pre_redirect_id=f6786248-873a-da57-1f88-7bfa391e084a&amp;tm_city_code=CEBP&amp;max_price=3230&amp;guests=1&amp;request_id=f6786248-873a-da57-1f88-7bfa391e084a&amp;tm_country_code=PH</t>
  </si>
  <si>
    <t>Located within a 6-minute walk of Fuente Osmena Circle and 0.9 miles of Ayala Center Cebu, Studio unit in horizons 101 has rooms with air conditioning and a private bathroom in Cebu City. The property is around 1.5 miles from Colon Street, 1.</t>
  </si>
  <si>
    <t>Condominium Near Tops of Cebu</t>
  </si>
  <si>
    <t>www.skyscanner.com.ph/hotel_deeplink/4.0/PH/en-US/PHP/h_bc/225038699/2026-03-03/2026-03-04/hotel/hotel/hotels?legacy_provider_id=13&amp;rooms=1&amp;closed_user_group=apps&amp;hb_data=aiy8e_M014uxMIXQ4Vg3cuFbWMuvaRumyUSxjuWGAEEIC5vOnJBBf1w9xkLdwHhz5RgnR4w3RGZfjKglfNCLVzDlO8vNoKlX5rKng6v5W6H-vp1Zdsm5FsHi9xCNy7G-4wrQ2bmhXhkCmPqlzW8-fD5n6QGBUDpsHWdUDAp-1NKD44Dj-HY7rvmYbJ6ZHMT5SBlao00weHinWAZF-tzxh6L4ewrOeBRMW8KzS_ZStOAGqhO8MCSiV4dMPWBqXJAUf089SOTemTAwxD096nperSRJpXJ8PLRenWa7Xqw78dqvqwxOkZ94sUtl7nCLtUPxhMwDKot92hYOSvbNkmwqqKhNxSCXKutQnLIrniqEVRgObQNXCZRE166_55-dLE8Ozonv5rz65SBGgwazI-KeZ5SUI4pIzJSS5cvYU-673YWXCDU%3D&amp;q_datetime_utc=2026-03-03T09%3A41%3A31&amp;ticket_price=1951&amp;quote_id=-2290972391561491402&amp;utid_state=1&amp;channel=iphone&amp;price_without_closed_user_group=2610&amp;tm_place_name=Cebu&amp;deeplink_data=eyJmaWVsZHMiOnsic2lnbmF0dXJlIjoiOGEzYjgxZDQ3ZWE3NDBkNzUzMDEyOTI0OWY4MTE1ZmQiLCJibG9ja19pZCI6IjE0ODAwNDExMDFfNDE5NDU5NDAxXzJfMF8wIn19&amp;utid=846642c7-c42c-3a4f-e99c-b500c4e56a2f&amp;tm_stars=0&amp;client_id=skyscanner_app&amp;redirect_delay=1000&amp;price_policy=2&amp;pre_redirect_id=1b76fe03-31bc-5529-8a3e-148dbb20bf9e&amp;tm_city_code=CEBP&amp;max_price=1951&amp;guests=1&amp;request_id=1b76fe03-31bc-5529-8a3e-148dbb20bf9e&amp;tm_country_code=PH</t>
  </si>
  <si>
    <t>10.34824, 123.88908</t>
  </si>
  <si>
    <t>Plaza Ville, Busay, Cebu City, Central Visayas, 6000, Philippines</t>
  </si>
  <si>
    <t>Condominium near Tops of Cebu offers accommodations in Cebu City, 3.1 miles from Temple of Leah and 3.4 miles from Ayala Center Cebu. This property offers access to a balcony and free private parking. The pool features a fence and sea views.</t>
  </si>
  <si>
    <t>www.skyscanner.com.ph/hotel_deeplink/4.0/PH/en-US/PHP/h_bc/130399099/2026-03-03/2026-03-04/hotel/hotel/hotels?legacy_provider_id=13&amp;rooms=1&amp;closed_user_group=general&amp;hb_data=019i4hD8LPDdU06mKMSTPUhOOhsubwbsa93OqT5I0v9YpVectBYOVX-Hj1V8f9SoE1zfwx6uV9NgVBO0iZ4--AjQj1Tc1s0lj0V2j_WUD4lWNeK1Q7bWknjvfCtij077wCUDsfwS5ZdkM3KSTw8YM7iWxovBd7HNyflvkVc9lOvAsCw3sChsz-58QtBU0lQ4jpeXnTF4TaHnMGniFRIs1mlSwZENwd_8xBu-NxlsqIxz220MdebID41OfZXg1yEGLSf0ZpGE8VWjqbDe36Y9bMkQ5ac3gcG3tFKZFlE-ZnV57dSILSs_qrjQVwM88FTf4mYvlR4_kDfCgCGAJSWwXJcaa6i7uXR8s_0eoukehBdsGFm00fqGR2lZUtnf1UDMuzLfbl0pz8DGhRBpJBQAKwg67ka88ksl0MSWfuPC27iQFzyTUw%3D%3D&amp;q_datetime_utc=2026-03-03T09%3A41%3A32&amp;ticket_price=2999&amp;quote_id=-2957228717276490378&amp;utid_state=1&amp;channel=iphone&amp;price_without_closed_user_group=7153&amp;tm_place_name=Cebu&amp;deeplink_data=eyJmaWVsZHMiOnsic2lnbmF0dXJlIjoiM2MzMTZmZDhmOWE3NTI2Y2M1OWFlNGI3NTg2YmQwYjIiLCJibG9ja19pZCI6InYxX0NnRXRFS2pjQVJvb0NoMHlNREkyTFRBekxUQXpWREF3T2pBd09qQXdMakF3TUNzd056b3dNQkFCR044QktBRTRBU0lDQ0FFPV9Da2NJOE8rVndnTVFBaUFDTUFKQUFVb05NelkxUkRFd01GQmZNVEF3VUZEUXVBTjZKR001WXpjMVpqWTFMV0U1TURndFpEVTNaQzAwTlRWaExUUmtOemRtT1RRNU16azNOQklDQ0FFYUJoZ0JLQUl3QVNJRUNBSVlBZz09In19&amp;utid=70686dbf-c415-872e-ff38-7d3cabbb3928&amp;tm_stars=3&amp;client_id=skyscanner_app&amp;redirect_delay=1000&amp;price_policy=2&amp;pre_redirect_id=a95adca2-683b-c3aa-96c9-a8cbbde18e6b&amp;tm_city_code=CEBP&amp;max_price=5220&amp;guests=1&amp;request_id=a95adca2-683b-c3aa-96c9-a8cbbde18e6b&amp;tm_country_code=PH</t>
  </si>
  <si>
    <t>www.skyscanner.com.ph/hotel_deeplink/4.0/PH/en-US/PHP/h_ad/212595533/2026-03-03/2026-03-04/hotel/hotel/hotels?legacy_provider_id=22&amp;rooms=1&amp;closed_user_group=general&amp;hb_data=SQcDM4Xp9M7o2hmeLK2iaCD-qedCN1GXOAEON5nrnT5dhXiXG2-HFXK2VOMQrP7EEDWygPE2kxxo2oUpseyg7M-c7bdh4EmPlKgW7RMJTO9Q3ALcYbsDPB8VoXl0XPeg1Zsu_C73fRg8Psn1dnjpQcNDapIynEdY1WQ6Gw9KzQOZTzk4PIHfD3I2Tqpt0uhFrRqORJ49Kh6VBGzt-GecXvFR7qmizZ9k-xqquvepZOFBgoIX8m1vlQ8gXx7INu3SdJIBRvH1WkPuQB62LcCFjDvaLTWic2_GYqzAzr9qiD1BA4N3MPfewc0uyU78YaMAo9AuV7V9X7dtrn0pph2MgDqufJEYotqz3shI8LlpKyS6RXY6MGBsHfLtFojCawzK1MiwHpNJT5vWOZt72CZmsstFImoNtviopyB8mb1cdbGw&amp;q_datetime_utc=2026-03-03T09%3A41%3A32&amp;ticket_price=2082&amp;quote_id=3289226632157070846&amp;utid_state=1&amp;channel=iphone&amp;price_without_closed_user_group=8326&amp;tm_place_name=Cebu&amp;deeplink_data=eyJmaWVsZHMiOnsic2lnbmF0dXJlIjoiMDJjNTFiZDQzMWQ3ZjMzMmY5MzFlZTcxZjhhMzUzMWEifSwidXJsIjoiaHR0cHM6Ly93d3cuYWdvZGEuY29tL3BhcnRuZXJzL3BhcnRuZXJzZWFyY2guYXNweD9jaWQ9MTg0NjM4MyZoaWQ9MzE3MzM2ODYmY3VycmVuY3k9UEhQJmNoZWNraW49MjAyNi0wMy0wMyZjaGVja291dD0yMDI2LTAzLTA0Jk51bWJlcm9mQWR1bHRzPTEmTnVtYmVyb2ZDaGlsZHJlbj0wJlJvb21zPTEmbWNpZD0zMzImbWFzdGVyUm9vbUlkPTUxMTg0MjU3MCZtcHQ9ZUZSTE1XbFJVSGxpWTBkdFN6SkhVbUpVTDJ4dWRraEVkMG8zU0RkaVJWSkdibmxqVTBwek9UYzRWR0U0WkdkVlpYb3ZaVk41TnpsWWFHMUJaRGR2U0ZGTVFVZDJlRmhCZDNoMFVEVm5QVDAmVG90YWxQcmljZT0yMDgxLjYwJlRvdGFsVGF4PTI0MC4zMiZUb3RhbEZlZT0xNzYuMDAmVG90YWxTdXJjaGFyZ2U9MCZtY3VyPVBIUCJ9&amp;utid=dcc50063-3962-9a9e-5ea1-fda0e6334a62&amp;tm_stars=3&amp;client_id=skyscanner_app&amp;redirect_delay=1000&amp;price_policy=2&amp;pre_redirect_id=5e73bdba-811a-388d-541c-636252f5015c&amp;tm_city_code=CEBP&amp;max_price=5396&amp;guests=1&amp;request_id=5e73bdba-811a-388d-541c-636252f5015c&amp;tm_country_code=PH</t>
  </si>
  <si>
    <t>www.skyscanner.com.ph/hotel_deeplink/4.0/PH/en-US/PHP/h_ct/71783459/2026-03-05/2026-03-06/hotel/hotel/hotels?legacy_provider_id=31&amp;rooms=1&amp;closed_user_group=general&amp;hb_data=ZD5kDsyftD85knrIGMuZxcO2KRYIBhUhprPrBPAO5p1_wijnJYWUAy2vypBZCZkM9eCHOD0u-3ow1uDcNyaMh-0NIIKzDSygGp8REVnfvFknZsAbMiJzlB2ejlvijdWcnu3GVLgMsnmPQ10_odDri0i9Fp9f_OQidvfaNBucOEgN9gnx0gTBfQ60imGWV5XYQadynKmSBKWahrF_3F_r5AEw-5V9EZx6a7e_zG1ZmGbvtznrYQ8bTDhGyKsMmgJSPRRXQjJ3goj57Gg-hJtHFcjugEyOGeTS6guU4OxK1U49CK-1rX0-mKIsid61UVpH-UQM8PaRFIdsPzxCkzUxW7TcWPSu1iBjCm9MH2_pVRO5z2ftfextTiKsW7nOfxKFzZFmue117x8aNJFRa7zcLugsxc8aHbpNGLXh8pN-9g%3D%3D&amp;q_datetime_utc=2026-03-05T14%3A51%3A25&amp;ticket_price=7780&amp;quote_id=1716902737326366037&amp;utid_state=1&amp;channel=iphone&amp;price_without_closed_user_group=15582&amp;tm_place_name=Cebu&amp;deeplink_data=eyJmaWVsZHMiOnsic2lnbmF0dXJlIjoiYWY2NWM0ZWRlOThhZTk5ZTE1ZTc4ZWJhOWU4N2NmZTEifSwidXJsIjoiaHR0cHM6Ly9waC50cmlwLmNvbS9ob3RlbHMvcmVkaXJlY3Q%2FaG90ZWxpZD05OTI4ODUmY2l0eT0zNTgzMSZBbGxpYW5jZWlkPTEyNjA3JnNpZD04ODg4MzImY2hlY2tpbj0yMDI2LTAzLTA1JmNoZWNrb3V0PTIwMjYtMDMtMDYmc2hvcHBpbmdpZD03MjM1ZWVmMzYyZmY0Y2YwYWNlYTA4OWI0YjMwNTYwZCZhZHVsdD0xJmNoaWxkcmVuPTAmYWdlcz0mbGFuZ3VhZ2U9ZW5waCZsb2NhbGU9ZW5fUEgmcm9vbWlkPTE1NDg4NTIyNjQmc3dpZD0wJnBheT1QUCZmZ3Q9MSZjcm49MSZjdXJyPVBIUCZ3a3A9MSZzdGFuZD1INHNJQUFBQUFBQUFfd0FCQWY3LUNsOEtBaGdCRWdRSUFSQUFHbE1JcUxqRzRnVVNBVEVZQUREWUNEaUxYNWdCOWN3OHFBRUF1QUVCd0FFQTBRSEQ5U2hjRDkyNVFPRUJBQUFBQU1CanZrRG9BY1g2c3dLSUFpQ0pCQUFBQUFBQUFBQUFvQVFBb1FVQUFBQUFBQUFBQUJvZ056SXpOV1ZsWmpNMk1tWm1OR05tTUdGalpXRXdPRGxpTkdJek1EVTJNR1FnQkNqaW9LYk5Ca2dCVWdZMVpEaG1NVE5hSEFvRFVFaFFFVWNEZUFza0tMNF9HZ05RU0ZBaFJ3TjRDeVFvdmo5aUJXVnVYMUJJYUx3VWNBRjRBSW9CQjBnQmVBRElBUUdxQVFjS0F6QXhNUkFCOGdFaU56SXpOV1ZsWmpNMk1tWm1OR05tTUdGalpXRXdPRGxpTkdJek1EVTJNR1JmTUpJQ0FUU2FBZ0FBQUFEX193RUFBUF9fZnJTTFJ3RUJBQUEifQ%3D%3D&amp;utid=0fa833d8-b171-cd80-0b97-873d0f314182&amp;tm_stars=5&amp;client_id=skyscanner_app&amp;price_policy=2&amp;pre_redirect_id=1d102b66-8169-9ead-2120-2f3967794252&amp;tm_city_code=CEBP&amp;max_price=13079&amp;guests=1&amp;request_id=1d102b66-8169-9ead-2120-2f3967794252&amp;tm_country_code=PH</t>
  </si>
  <si>
    <t>www.skyscanner.com.ph/hotel_deeplink/4.0/PH/en-US/PHP/h_h1/223212952/2026-03-03/2026-03-04/hotel/hotel/hotels?legacy_provider_id=927111&amp;rooms=1&amp;closed_user_group=mobile&amp;hb_data=fB2lnrdIjYcYWF8gefXXak9-Fd76TctUGtuzqFCrKXOW5MyqHD7HRqcUT_42PqP6NSbRXVJrurGlcadalnFxbR4QJYMnwN5Erb0zuWzB7UGE3fETyxvfC5Q9ZJX36IvVE7EjulqM6eJPg2dFMC67p7KS_51JKx0wAPCD8vP918T-5I8AUzYy8YrSftPyJNysZMAo6aJXhQUeOsmRDizhDUBEGunwMioxjWAmJsVMxBJblte5NgrM5H34M__vSQ8ARThIf4cO5F43_O5O0_NGhY00j64%3D&amp;q_datetime_utc=2026-03-03T09%3A41%3A33&amp;ticket_price=2700&amp;quote_id=-68439349484868950&amp;utid_state=1&amp;channel=iphone&amp;price_without_closed_user_group=3000&amp;tm_place_name=Cebu&amp;deeplink_data=eyJmaWVsZHMiOnsic2lnbmF0dXJlIjoiOGIwOGQ4NjVlOTcwOGQzZDQzZmFhZTg4ZDFjYzFlZDYifSwidXJsIjoiaHR0cHM6Ly9waC5ob3RlbHMuY29tL0hvdGVsLVNlYXJjaD9tcGQ9UEhQJnRwaWQ9MzIxNCZtcGU9MTc3MjUzMDc1NiZlbmREYXRlPTIwMjYtMDMtMDQmYWR1bHRzPTEmbXBuPTMyNjU1Njg5OCZtcG09MjQmbXBwPTEmbG9jYWxlPWVuX1BIJm1wbz1FQyZjaGlkPTIwMDU5YjY2LTI2ODctNDdjOC05MzRmLTVjZjdjYjFiYWY2OSZtcHE9MjQxOS41NSZlYXBpZD00NCZtY3RjPTMmY3VycmVuY3k9UEhQJnJhdGVwbGFuaWQ9NDAxNjc5NzM0JnNlbGVjdGVkPTExMzkwMDA2NSZzdGFydERhdGU9MjAyNi0wMy0wMyZtcGI9NTAwLjQxJm1wYT0yMTk5LjU5In0%3D&amp;utid=56e95e09-ecd8-18a7-d0a6-2791245ae1ca&amp;tm_stars=3&amp;client_id=skyscanner_app&amp;redirect_delay=1000&amp;price_policy=2&amp;pre_redirect_id=3fe6c396-a618-6942-95ce-63d57786e321&amp;tm_city_code=CEBP&amp;max_price=3691&amp;guests=1&amp;request_id=3fe6c396-a618-6942-95ce-63d57786e321&amp;tm_country_code=PH</t>
  </si>
  <si>
    <t>www.skyscanner.com.ph/hotel_deeplink/4.0/PH/en-US/PHP/h_xp/212344103/2026-03-03/2026-03-04/hotel/hotel/hotels?legacy_provider_id=1&amp;rooms=1&amp;closed_user_group=mobile&amp;hb_data=RXEFb-tDJ3XnlYbWFkG5CXtr37GrvJ9i_0fQgIRDXTAxi5cxuQY5Ztq0KJOl42Ye4iSe7d5UDhCU4WIGK0MlnQSkp7jZQOefJaGVkFclpWUm6ld6KYRQXUhk7vzuk1GiUWOutaK8dcfeRNW6J1PSMLztgBUtGoPvt3Rz8DEA_98nBjx9BxLvJZ_zcChjdt1cpnHyCjfzKp6pE_ru34OwsWiGaX7E2syJp3jzv0oMZY49x_tkuJXDKK8C28y8AGriBRB4xVTN1G6TAV9ewnT_paF6DgI%3D&amp;q_datetime_utc=2026-03-03T09%3A41%3A33&amp;ticket_price=5404&amp;quote_id=8801106131918765590&amp;utid_state=1&amp;channel=iphone&amp;price_without_closed_user_group=5401&amp;tm_place_name=Cebu&amp;deeplink_data=eyJmaWVsZHMiOnsic2lnbmF0dXJlIjoiYmQyNmQ4NTRmMGNmNjFjMmY2NzMyNmVmMzBiZTA3YmQifSwidXJsIjoiaHR0cHM6Ly93d3cuZXhwZWRpYS5jb20ucGgvSG90ZWwtU2VhcmNoP3RwaWQ9NjgmbXBlPTE3NzI1Mjc4OTQmZW5kRGF0ZT0yMDI2LTAzLTA0JmFkdWx0cz0xJmxvY2FsZT1lbl9VUyZjaGlkPWFjZTQxYmUyLTM2ZmItNDQyMC04ODc5LTgzNTY3MjYwYWQzNSZlYXBpZD00NjIzMCZtY3RjPTMmc3RhcnREYXRlPTIwMjYtMDMtMDMmbXBkPUdCUCZtcG49MzE1OTI3NDcwJmN1cnJlbmN5PUdCUCZyYXRlcGxhbmlkPTM4NTA3NjkyMyZtcG09MjQmbXBwPTEmbXBvPUVDJnNlbGVjdGVkPTczNzI3NjQyJm1wYj0xMi44MyZtcHE9NjIuMDMmbXBhPTU2LjM5In0%3D&amp;utid=c7a23234-fa67-d94a-b2a7-32fc72504101&amp;tm_stars=4&amp;client_id=skyscanner_app&amp;redirect_delay=1000&amp;price_policy=2&amp;pre_redirect_id=1e6589b2-50e6-38e5-6848-82540c953529&amp;tm_city_code=CEBP&amp;max_price=10685&amp;guests=1&amp;request_id=1e6589b2-50e6-38e5-6848-82540c953529&amp;tm_country_code=PH</t>
  </si>
  <si>
    <t>www.skyscanner.com.ph/hotel_deeplink/4.0/PH/en-US/PHP/h_xp/200512810/2026-03-03/2026-03-04/hotel/hotel/hotels?legacy_provider_id=1&amp;rooms=1&amp;closed_user_group=mobile&amp;hb_data=e85i8NJciXqAW6r5RtxkgHim1jI4p0xrNSBbvNA3Wt86Uv7qcZLx3IwdVPXBgTTlE11vS57d8aHztDo0nLoIGXvDul95LPHK7n8mAV1zg5qip2-ht8_6-SxkmTnDDMHm-YSVcfbRWxgxc7JFu9NUJKnq5bRJekBl4y8hR7E3mInjYIwKiDIPldvIT6VzoSZSJQlKvMQhSHfRZnPCoOvN5iPvGFsMhqv0NkT2us5KUkrMBJJNYPIbc0hiflzLsSNVfzypYXeKepQ3JtEV0dyESROW-YQ%3D&amp;q_datetime_utc=2026-03-03T09%3A41%3A33&amp;ticket_price=2589&amp;quote_id=6654799220078472325&amp;utid_state=1&amp;channel=iphone&amp;price_without_closed_user_group=2875&amp;tm_place_name=Cebu&amp;deeplink_data=eyJmaWVsZHMiOnsic2lnbmF0dXJlIjoiOWE5NjI3ZDQwNDRjNWY1Zjc1MjZmMWZkMTY5MGMzNTcifSwidXJsIjoiaHR0cHM6Ly93d3cuZXhwZWRpYS5jb20ucGgvSG90ZWwtU2VhcmNoP3RwaWQ9NjgmbXBlPTE3NzI1Mjc4OTMmZW5kRGF0ZT0yMDI2LTAzLTA0JmFkdWx0cz0xJmxvY2FsZT1lbl9VUyZjaGlkPTRiZjZlMGYxLWNlMTItNGNmNC04OGExLTI5Nzk5NGEzNTdjNSZlYXBpZD00NjIzMCZtY3RjPTMmc3RhcnREYXRlPTIwMjYtMDMtMDMmbXBkPUdCUCZtcG49MjE5OTEwNDcyJmN1cnJlbmN5PUdCUCZyYXRlcGxhbmlkPTI4NjExMzA0NiZtcG09MjQmbXBwPTEmbXBvPUVDJnNlbGVjdGVkPTI0MDQzNDg3Jm1wYj01LjAwJm1wcT0yOS41NyZtcGE9MjguMTYifQ%3D%3D&amp;utid=6c5df97a-5a8d-faa3-8452-c0d2453f882d&amp;tm_stars=4&amp;client_id=skyscanner_app&amp;redirect_delay=1000&amp;price_policy=2&amp;pre_redirect_id=150be99e-1a18-7cc0-c0af-7bcf7a6bcb23&amp;tm_city_code=CEBP&amp;max_price=3010&amp;guests=1&amp;request_id=150be99e-1a18-7cc0-c0af-7bcf7a6bcb23&amp;tm_country_code=PH</t>
  </si>
  <si>
    <t>www.skyscanner.com.ph/hotel_deeplink/4.0/PH/en-US/PHP/h_ct/46968116/2026-03-05/2026-03-06/hotel/hotel/hotels?legacy_provider_id=31&amp;rooms=1&amp;closed_user_group=apps&amp;hb_data=hpltQ8Fw8ZcPzAQk9uYG9j8Zv-pMkmQVIInk9iRV1gXJKLG68qCd9uM6Ze_OE1j_IpGPrZUS2D2-b_e3x-BVa5-TRcXR-90PQI9Z9nLOyIXgFexX6ssW9tsxzT6UEKR7FbRYKuHatJbqjgNA9cB4IbaBfXVZONPNFiv7El8Ve95hkgQXsXC_wri1RSlLq1noiB2TV-zYZDVbItrXMeM18ZLxq38AJCh0gGqtfldbZwPPySf7ujRFnggpCPojCRpW7jIrcFhGHcFBoi8FPJFDBMUSJzAq9mqDUt2RUnUUZNf6yw1IUFAAse_xrAtUx8Gq_l1fjc4WyNAXDP1VUckRux-DA-Fp4eQZr4p3DvuLI3xXEc498zKF9DJd648nBY-Aa9mKy3CJcNJrk6yhX8Aj69ic_vXJrwhq771_WCocPQ%3D%3D&amp;q_datetime_utc=2026-03-05T14%3A51%3A25&amp;ticket_price=5074&amp;quote_id=-4523506712014678429&amp;utid_state=1&amp;channel=iphone&amp;price_without_closed_user_group=5643&amp;tm_place_name=Cebu&amp;deeplink_data=eyJmaWVsZHMiOnsic2lnbmF0dXJlIjoiNGJkMmEyY2M4ZWQ3YmYxZTgxZWFhYjY1ZGQyYTExMTAifSwidXJsIjoiaHR0cHM6Ly9waC50cmlwLmNvbS9ob3RlbHMvcmVkaXJlY3Q%2FaG90ZWxpZD05OTI4ODcmY2l0eT0zNTgzMSZBbGxpYW5jZWlkPTEyNjA3JnNpZD04ODg4MzImY2hlY2tpbj0yMDI2LTAzLTA1JmNoZWNrb3V0PTIwMjYtMDMtMDYmc2hvcHBpbmdpZD05ZGYwZDgyODI4ODM0ZmE2OTA5NTA2OTVlZGQ1YTRjZiZhZHVsdD0xJmNoaWxkcmVuPTAmYWdlcz0mbGFuZ3VhZ2U9ZW5waCZsb2NhbGU9ZW5fUEgmcm9vbWlkPTE1NzQ0MzYwOTcmc3dpZD0wJnBheT1QUCZmZ3Q9MSZpc19zcD1NMiZjcm49MSZjdXJyPVBIUCZ3a3A9MSZzdGFuZD1INHNJQUFBQUFBQUFfd0FNQWZQLUNtb0tBaGdCRWdRSUFSQUFHbDRJZ2ZyZjdnVVlBREFBT1BzUm1BSDN6RHlvQVFDNEFRTEFBUURSQVFBQUFBQUFsTEZBNFFFQUFBQUF3Tkd6UU9nQnhldnJFSWdDSUlrRUFBQUFBQUFBQUFDZ0JBZXFCQXdJM0E4UlhJX0M5U2pHZ1VDaEJRQUFBQUFBbm9GQUdpQTVaR1l3WkRneU9ESTRPRE0wWm1FMk9UQTVOVEEyT1RWbFpHUTFZVFJqWmlBRUtPS2dwczBHU0FGU0JqTmtNR05tT0ZvY0NnTlFTRkFSUndONEN5UW92ajhhQTFCSVVDRkhBM2dMSkNpLVAySUZaVzVmVUVob3ZCUndBWGdBaWdFSFNBRjRBTWdCQWFvQkJ3b0RNREl4RUFMeUFTSTVaR1l3WkRneU9ESTRPRE0wWm1FMk9UQTVOVEEyT1RWbFpHUTFZVFJqWmw4emtnSUJOSm9DQUFBQUFQX19BUUFBX184ejU3U3hEQUVBQUEifQ%3D%3D&amp;utid=d4967002-c260-06c6-8fac-bc5757ddd8af&amp;tm_stars=5&amp;client_id=skyscanner_app&amp;price_policy=2&amp;pre_redirect_id=049e7aa3-bbb2-5faf-c685-be951ce92a8b&amp;tm_city_code=CEBP&amp;max_price=10275&amp;guests=1&amp;request_id=049e7aa3-bbb2-5faf-c685-be951ce92a8b&amp;tm_country_code=PH</t>
  </si>
  <si>
    <t>www.skyscanner.com.ph/hotel_deeplink/4.0/PH/en-US/PHP/h_ad/154663274/2026-03-05/2026-03-06/hotel/hotel/hotels?legacy_provider_id=22&amp;rooms=1&amp;closed_user_group=general&amp;hb_data=CCwDRtNZYsmI7m-oSIb0S5RUfIPHEFInpaTyq2_Dv2RIxNgnBZrkO4oLdTz4uChkBYmp7vxQjhFlGeOeIIyH_fYlw2QxGMR_O-6OtlLlevxuK1m5NdkBgwFsODhFRCoQn8mHd9ofrd6Ukvk_NS0QanNFBQ4yzqWEgSg7bgCA9KC959W18CfWEYv91vTZy6DVaqi5g9FtVCi60z16O80FPMD3bEBJI4aPZ6vpIOJcgyfyWzxYl0o7Uvnvb-5Ve--A-YamxLq0t2RyqW0-AMNFRB0sEYnh393COnS-fgoxnt1lOghmu77lqXnCPk5wM5TMtsaSwTD8PUlQY3jSQuln04P0Zw-hflf4B-YP_Sebh2wue-Kcu0LJmVvndq-dZqXuZcj6f5pM_njrzkkV6v6CfNboQagzS0Qy2D1NOH4hAHHj&amp;q_datetime_utc=2026-03-05T14%3A51%3A28&amp;ticket_price=5565&amp;quote_id=1281797882258700238&amp;utid_state=1&amp;channel=iphone&amp;price_without_closed_user_group=6672&amp;tm_place_name=Cebu&amp;deeplink_data=eyJmaWVsZHMiOnsic2lnbmF0dXJlIjoiMDViZmZkNWZiYjEwMmU1NTMwMDc2ZTcyMmJiNzY3NWYifSwidXJsIjoiaHR0cHM6Ly93d3cuYWdvZGEuY29tL3BhcnRuZXJzL3BhcnRuZXJzZWFyY2guYXNweD9jaWQ9MTg0NjM4MyZoaWQ9Njg3OTgwNCZjdXJyZW5jeT1QSFAmY2hlY2tpbj0yMDI2LTAzLTA1JmNoZWNrb3V0PTIwMjYtMDMtMDYmTnVtYmVyb2ZBZHVsdHM9MSZOdW1iZXJvZkNoaWxkcmVuPTAmUm9vbXM9MSZtY2lkPTMwMzgmbWFzdGVyUm9vbUlkPTgyMDI5NDAwJm1wdD1jbFI2TVZWTFIwWndNVWhRZFU5d2VrdzFNbUowUjFFcmJFTklRVmhHTTJKbmIxUmFlbVpzVm1GWlZXVTRWMWhaZHpoSWRTdHFSRFY0YjFGMFR6UkpURGRzUjA5TmNDOVRZM2xoY2cmVG90YWxQcmljZT01NTY0LjUyJlRvdGFsVGF4PTU3MC43MiZUb3RhbEZlZT0yMzcuODAmVG90YWxTdXJjaGFyZ2U9MCZtY3VyPVBIUCJ9&amp;utid=489d5316-e95c-6f04-a7c3-aa0c13ed8d80&amp;tm_stars=3&amp;client_id=skyscanner_app&amp;price_policy=2&amp;pre_redirect_id=c3e6ec0e-a57b-6c3f-49f7-76fc1564d64c&amp;tm_city_code=CEBP&amp;max_price=8686&amp;guests=1&amp;request_id=c3e6ec0e-a57b-6c3f-49f7-76fc1564d64c&amp;tm_country_code=PH</t>
  </si>
  <si>
    <t>www.skyscanner.com.ph/hotel_deeplink/4.0/PH/en-US/PHP/h_bc/203954033/2026-03-05/2026-03-06/hotel/hotel/hotels?legacy_provider_id=13&amp;rooms=1&amp;closed_user_group=general&amp;hb_data=FpxKvmDrRdLq-E-mL-UiYQ6UpkQi_GOEeX5T5UT-esyUZJ59bCNBT0ycdij21sUikEVEW401qRRzXRK3YfWnQvLWFMbGhmq96r03mLKboNVHsyagKO2G1HK5CAv3G7k99-vHppkKhzfTL_QrL2HYzTejH9ic_4L6alz-p3AY3bxk7A9ERGzhGkJYVS8_yuWKJ0-hR61tgGwfEC5Bc4MwGPyHUoECWaNI4J2QEplLkLCmY9CRgGRpbXnpBe3Gxi7pAVVidn21ZZ_rXBmjSsiuqrn4PxHv13mh0tjLDt35FjDkfVgTsXbGruZgb95D4NLb1FNsW6cD2JZkQSi-pJMnvF3TuqHPsbvNPKPWqh4gcbjcUvnrkxt54tk90qMOmDUR_Lgo0AfAD-CaKJ1BhMEUQa0zCNJPqkQDy9kSHtku50yHv2yoH0c%3D&amp;q_datetime_utc=2026-03-05T14%3A51%3A29&amp;ticket_price=4780&amp;quote_id=-4164918030218243571&amp;utid_state=1&amp;channel=iphone&amp;price_without_closed_user_group=5550&amp;tm_place_name=Cebu&amp;deeplink_data=eyJmaWVsZHMiOnsic2lnbmF0dXJlIjoiY2Q4YjY3ZjU1NTU1MzQ4MTZiYTg2YTRjOTIzOTA3NzUiLCJibG9ja19pZCI6InYxX0NnRXRFSWphQVJvb0NoMHlNREkyTFRBekxUQTFWREF3T2pBd09qQXdMakF3TUNzd056b3dNQkFCR044QktBRTRBU0lDQ0FFPV9Da3NJOHFIV2RCQUNHQUVnQWlqWTNmZ0NNQUpLRFRNMk5VUXhNREJRWHpFd01GQlFrTFFEZWlRME9XVTNZelUzTkMxbE5HSXhMVGRoWXpJdE5qQTJNQzA0WVdVNE1qSm1ZakEzWmpBU0FnZ0JHZ1lZQVNnQ01BRWlCQWdDR0FJPSJ9fQ%3D%3D&amp;utid=be2b6ac8-aa24-e461-2d36-3ebfd7bb6f80&amp;tm_stars=4&amp;client_id=skyscanner_app&amp;price_policy=2&amp;pre_redirect_id=2582891c-c97b-689e-300d-1f14072411bd&amp;tm_city_code=CEBP&amp;max_price=5990&amp;guests=1&amp;request_id=2582891c-c97b-689e-300d-1f14072411bd&amp;tm_country_code=PH</t>
  </si>
  <si>
    <t>www.skyscanner.com.ph/hotel_deeplink/4.0/PH/en-US/PHP/h_bc/159199139/2026-03-03/2026-03-04/hotel/hotel/hotels?legacy_provider_id=13&amp;rooms=1&amp;closed_user_group=general&amp;hb_data=d8jxDfnuT7t2QD35WP-RYhcrD0WkOStSosKOKiojCP33cGUYgzX1BErnx7QyegQ6Ooc4e1xK2IxHpmGXitCF-sCjJBQerjiSx0sjxzehnm5jk4PjF-g6-NdoNhVRDsQmRi5ELb1DT1c7gWPxrbhVV5EArP-O_0GWUpk4sN-5apIaZAGrO1pSnHgKZ812t1edXl_IBQPUIG-070TOjrulUSwPHRA6zjtiydgfOCoNNEo_krkcL1YAbi1lN3GE9MFi4RT1dcSaod4aWaTVScyl_fU00NJKtoqxJiv5vMnXAvnhATQevqC5CBw6rpiWehFSNmJgpYVBW3RKFMttrV6jU7h79hdh2oxNRVV9uqnBOt_IVfqFMPdmMGUpni3RRA31sWI41jCWBxbuMIdpvQl3adFQGBgmcW0coPoCRu1weJZWaHTMhg%3D%3D&amp;q_datetime_utc=2026-03-03T09%3A41%3A36&amp;ticket_price=8093&amp;quote_id=-886506072530898324&amp;utid_state=1&amp;channel=iphone&amp;price_without_closed_user_group=50741&amp;tm_place_name=Cebu&amp;deeplink_data=eyJmaWVsZHMiOnsic2lnbmF0dXJlIjoiZjAyYjE5MzVkNWUyYjc4YjdhOTAyN2ZiZWE4MmM0ZGQiLCJibG9ja19pZCI6InYxX0NnRXRFTTdhQVJvb0NoMHlNREkyTFRBekxUQXpWREF3T2pBd09qQXdMakF3TUNzd056b3dNQkFCR044QktBRTRBU0lDQ0FFPV9Da1VJakp1ZjZ3WVFBaUFDTUFKS0RUTTJOVVF4TURCUVh6RXdNRkJRbkxVRGVpUmpZek01WVRKak15MWhNek5qTFdKak9Ua3ROamszTWkxbU5EUmlOVGd3T0dZeFkyTVNBZ2dCR2dZWUFTZ0NNQUVpQkFnQ0dBST0ifX0%3D&amp;utid=1ff8228e-6758-7772-b1e1-842f22a8959e&amp;tm_stars=0&amp;client_id=skyscanner_app&amp;redirect_delay=1000&amp;price_policy=2&amp;pre_redirect_id=7a570af4-fbfc-c3ae-144c-9c8986b95042&amp;tm_city_code=CEBP&amp;max_price=19146&amp;guests=1&amp;request_id=7a570af4-fbfc-c3ae-144c-9c8986b95042&amp;tm_country_code=PH</t>
  </si>
  <si>
    <t>www.skyscanner.com.ph/hotel_deeplink/4.0/PH/en-US/PHP/h_ct/213046164/2026-03-05/2026-03-06/hotel/hotel/hotels?legacy_provider_id=31&amp;rooms=1&amp;closed_user_group=general&amp;hb_data=iGgdhgi9QnP5D8mXDonENAoECatSiSUIYLfFG_ZrqR9nzYIEWpJc5hjqQ7Wpfn7TTZxayIO7TNWCVJlK-QKS32HWhCVbL87X_Ma5mCu_QfqrjGxtUZmvmB9sRkIEJME8AvOWUx_RJl5AkhGbQgM743piJwTLDOnqEXGtKSjgmn0FFssXxpueclEiRzFkvkJlDQyZYjJLsF4gMbb7umE23yaTPhj25ttoX_7nge9PKTFVew5SulbLZdm9NdWHBhj8CoREOjaR3NRpxdbt6OzyaEdr_cSZJIPNuudHJqsG6YUp98de2Vv2r45ZaLvAWIUSyLH0TiwRDCaSNmMIv60Nios-v-_P1c08ZWFJ-FFR8RQ9cBKLDbkIQtRSBpAYnDtBvMzom715JU2_L7c-_RBr_VcceDnPl7TXIOfoLDYOYA%3D%3D&amp;q_datetime_utc=2026-03-05T14%3A51%3A29&amp;ticket_price=2188&amp;quote_id=-1926898409214527605&amp;utid_state=1&amp;channel=iphone&amp;price_without_closed_user_group=5244&amp;tm_place_name=Cebu&amp;deeplink_data=eyJmaWVsZHMiOnsic2lnbmF0dXJlIjoiNzA1MWRlNjM3NmJjNzM5ODg1ODBlNjk3NmUzNDRhNGUifSwidXJsIjoiaHR0cHM6Ly9waC50cmlwLmNvbS9ob3RlbHMvcmVkaXJlY3Q%2FaG90ZWxpZD05NzEyNDY5OSZjaXR5PTM1ODMxJkFsbGlhbmNlaWQ9MTI2MDcmc2lkPTg4ODgzMiZjaGVja2luPTIwMjYtMDMtMDUmY2hlY2tvdXQ9MjAyNi0wMy0wNiZzaG9wcGluZ2lkPWYwYTYzNjdjYjI3YzQ0YjJhMjg0OTY2MjM3ODI0YzhhJmFkdWx0PTEmY2hpbGRyZW49MCZhZ2VzPSZsYW5ndWFnZT1lbnBoJmxvY2FsZT1lbl9QSCZyb29taWQ9MTM4MDAxMzU2NiZzd2lkPTAmcGF5PVBQJmZndD0xJmNybj0xJmN1cnI9UEhQJndrcD0xJnN0YW5kPUg0c0lBQUFBQUFBQV93RDRBQWZfQ2wwS0FoZ0JFZ1FJQVJBQUdsRUlfcXVGa2dVWUFEQUFPSkVTbUFIYmdxZ3VxQUVBdUFFQ3dBRUEwUUhEOVNoY2oxR2NRT0VCVXJnZWhlc1lvVURvQWFIT3ByUUJpQUlnaVFRQUFBQUFBQUFBQUtBRUFLRUY0WG9VcmtkUmJFQWFJR1l3WVRZek5qZGpZakkzWXpRMFlqSmhNamcwT1RZMk1qTTNPREkwWXpoaElBUW80cUNtelFaSUFWSUdaV1U1TTJNeldod0tBMUJJVUJGSEEzZ0xKQ2ktUHhvRFVFaFFJVWNEZUFza0tMNF9ZZ1ZsYmw5UVNHaThGSEFCZUFDS0FRZElBWGdBeUFFQnFnRUE4Z0VpWmpCaE5qTTJOMk5pTWpkak5EUmlNbUV5T0RRNU5qWXlNemM0TWpSak9HRmZNcElDQVRTYUFnQUFBQURfX3dFQUFQX19CQ3ZOX2ZnQUFBQSJ9&amp;utid=d15d30a3-55b6-87b6-979c-1753f03f0230&amp;tm_stars=3&amp;client_id=skyscanner_app&amp;price_policy=2&amp;pre_redirect_id=61febe05-b888-6bf7-55f2-df4ce9a98de3&amp;tm_city_code=CEBP&amp;max_price=2898&amp;guests=1&amp;request_id=61febe05-b888-6bf7-55f2-df4ce9a98de3&amp;tm_country_code=PH</t>
  </si>
  <si>
    <t>www.skyscanner.com.ph/hotel_deeplink/4.0/PH/en-US/PHP/h_bc/204069909/2026-03-05/2026-03-06/hotel/hotel/hotels?legacy_provider_id=13&amp;rooms=1&amp;closed_user_group=general&amp;hb_data=M3RsSvNRn0BXBh74t_6AoP8oakFyDEp-gZ6_xW--lCAPMWsYXt70ATtVSxyL4CVCAJ2t-f0ma06y-0SsiO3gPY9dQHlaynlKWNPZ7ticRlW84K-u9maWzffYfCRE0mn0WdpAYv1v-yFj6VT8E84x-2NRaVhv5YRofR0Rv9wwyq9x6wztifX8BsMEnAe2NGotyP3mcl2VOQVPhVV93FTQh55dZNnyTx_2SnwwHrflcY2DlmOwNcXjdIPGUBvR2OYtodW4FUU53jwt7Zvi4dFJ9LzJAREriS6FNEDZAAKqSM-hRUjskFgiQwMWpuKCGU-2s9lN_306i6TD6jN89PqSgYjBhaztB-aYDXLSZrxUcvQkRz6tx8oIw8b7BO38vd8wp9Tf9SsJ_kdUD3GhI9UfgGEp7p2hJE1djH_V3VQL5C_JOg69rDE%3D&amp;q_datetime_utc=2026-03-05T14%3A51%3A31&amp;ticket_price=7020&amp;quote_id=-1381421975470072245&amp;utid_state=1&amp;channel=iphone&amp;price_without_closed_user_group=10671&amp;tm_place_name=Cebu&amp;deeplink_data=eyJmaWVsZHMiOnsic2lnbmF0dXJlIjoiOTk2NzUzYzYzZDA1NjE0NDRlNzZmYjRmZWM0MzYzZmEiLCJibG9ja19pZCI6InYxX0NnRXRFSVhiQVJvb0NoMHlNREkyTFRBekxUQTFWREF3T2pBd09qQXdMakF3TUNzd056b3dNQkFCR044QktBRTRBU0lDQ0FFPV9Da2NJcVBhWXN3UVFBaUFDTUFKQUFVb05NelkxUkRFd01GQmZNVEF3VUZDS3RnTjZKR0V3TURWaVlqZzVMVGs1WVRndE5HUmhOQzAzTWpsaUxXVTBOak0zWW1Ka1pESXdNUklDQ0FFYUJoZ0JLQUl3QVNJRUNBSVlBZz09In19&amp;utid=754b62c8-513f-9952-baa7-c6d213e58e1b&amp;tm_stars=4&amp;client_id=skyscanner_app&amp;price_policy=2&amp;pre_redirect_id=20cef186-bdb8-0cc4-a0ee-120949149559&amp;tm_city_code=CEBP&amp;max_price=9766&amp;guests=1&amp;request_id=20cef186-bdb8-0cc4-a0ee-120949149559&amp;tm_country_code=PH</t>
  </si>
  <si>
    <t>www.skyscanner.com.ph/hotel_deeplink/4.0/PH/en-US/PHP/h_fd/95815175/2026-03-05/2026-03-06/hotel/hotel/hotels?legacy_provider_id=927050&amp;rooms=1&amp;hb_data=Qnlw4gxHkGq8XxUbvg3GbSR7kvCnpJxel-CC-dKj0axE3Q2HkFo6Ra-fIZFwBQJlacnH1RaO-YgI4_tpq9pNbtTSXjaQdcbMeO4SAPKKlK7MCoDVERIcC3JWQnTmY_ZyjTCixDB5RT_eC6Fs_a6BzI_r71s7b2Xyhn87D0XmPrno0g737INHaouQ4sNIfgk-WN_jN-ujbr0VUISeZ5epgVYri8uaKHO9q5RpFOkyhMKoeUHPeC_Yg76bqR3Y0EWJMacdyKSZXUZ_a8_mKTSxKAUMG_Q_Wygl3QBcYjJfe_h7kV4Rgg7pEmZa_YSX9nxDtqkgR4S7eHej1kHVAyjmKL83C91OU6hEVhyWpCs9zPPL50s9Gnxy7kntr6yL2x5OG_qEmkhnfF11-19SaGbgSwygkuQ3e7iT9p5hMTJtfAFOtw%3D%3D&amp;q_datetime_utc=2026-03-05T14%3A51%3A30&amp;ticket_price=5837&amp;quote_id=8258261792504978318&amp;utid_state=1&amp;channel=iphone&amp;tm_place_name=Cebu&amp;deeplink_data=eyJmaWVsZHMiOnsic2lnbmF0dXJlIjoiNjM3NTk4ZjQ4ODIzODFlYWViY2RkNzc4M2IyYTA0YzQifSwidXJsIjoiaHR0cHM6Ly9kZWFscy52aW8uY29tP3NpZz1hOWJiNTQzMTk2OTRmZGIyYzgxNzM2ZDJhZWY2ZGZmNWJlNTYwN2VlZWM4MTI5YzkzMjI3YzI1M2U3ZGM1NzYwMzYzNzMzMzEzNDM1MzIzMiZzaWctaXNzPW1ldGEmdHVybD1odHRwcyUzQSUyRiUyRnZpby5jb20lMkZIb3RlbCUyRlNlYXJjaCUzRmNoZWNrSW4lM0QyMDI2LTAzLTA1JTI2Y2hlY2tPdXQlM0QyMDI2LTAzLTA2JTI2Y3VycmVuY3klM0RQSFAlMjZlcHYlM0RNUzR5JTI2ZXNkJTNEMERlNVVtRzZaSUtmMC04dkRqdnVxYXEwWllUSFZ3aHl1QU9aNXlKOTkzNERkTE83ZjVTY3J1clhDX3EwX1h1dEFiVGlzV1hRLU1mUEUwMXJlbG9SWU0tRmNsUVJwdnZGWUxkUE1hOV9XWUdrMGtIbkJWN3klMjZmb3JjZUN1cnJlbmN5Q2hhbmdlJTNEMSUyNmZvcmNlTGFuZ3VhZ2VDaGFuZ2UlM0QxJTI2aG90ZWxJZCUzRDIyNzIzNTk3JTI2bGFiZWwlM0RzcmMlMjUzRHNreXNjYW5uZXIlMjUyNnVjb3VudHJ5JTI1M0RQSCUyNTI2dWRldmljZSUyNTNEbW9iaWxlJTI1MjZob3RlbCUyNTNEMjI3MjM1OTclMjUyNmRheSUyNTNENSUyNTI2bW9udGglMjUzRDAzJTI1MjZ5ZWFyJTI1M0QyMDI2JTI1MjZsb3MlMjUzRDElMjUyNm9mZmVyaWQlMjUzRG9Rd0pRa29NWnRobyUyNTI2cHJpY2UlMjUzRDU4MzcuMDglMjUyNmN1cnJlbmN5JTI1M0RQSFAlMjUyNnVzZXJsYW5nJTI1M0RlbiUyNTI2X3RoJTI1M0RmOTRjMDQ5NGI5ODdmMTBhMTkxZTBjY2VmZjQxNzU1YjlhNDlhYzQ3YzM0NTBiYTMlMjUyNmR0cyUyNTNEMTc3MjcyMTU1NCUyNTI2b2x1dCUyNTNEMTc3MjcyMDIyOCUyNTI2Y2FuUGF5TGF0ZXIlMjUzRGZhbHNlJTI1MjZyZXF1ZXN0VXNlckdyb3VwJTI1M0QlMjUyNm9mZmVyVXNlckdyb3VwJTI1M0RwdWJsaWMlMjZsYW5nJTNEZW4lMjZvdGklM0RKTDRzVl9fV1FsVSUyNnByZWZlcnJlZFJhdGUlM0Q1ODM3LjA4JTI2cHJvZmlsZSUzRHIyZDJtNzNrbjglMjZyb29tcyUzRDElMjZ0b2tlbiUzRDdmZTI3NiUyNnVzZXJDb3VudHJ5JTNEUEglMjZ1dG1fY2FtcGFpZ24lM0Rza3lzY2FubmVyJTI2dXRtX21lZGl1bSUzRGNwYyUyNnV0bV9zb3VyY2UlM0Rza3lzY2FubmVyIn0%3D&amp;utid=1d752c3b-8468-c6db-02db-4863bc327ebe&amp;tm_stars=3&amp;client_id=skyscanner_app&amp;price_policy=2&amp;pre_redirect_id=9b4767d5-3028-4a10-552a-341155733c4a&amp;tm_city_code=CEBP&amp;max_price=5837&amp;guests=1&amp;request_id=9b4767d5-3028-4a10-552a-341155733c4a&amp;tm_country_code=PH</t>
  </si>
  <si>
    <t>www.skyscanner.com.ph/hotel_deeplink/4.0/PH/en-US/PHP/h_xp/46981910/2026-03-05/2026-03-06/hotel/hotel/hotels?legacy_provider_id=1&amp;rooms=1&amp;closed_user_group=mobile&amp;hb_data=htvMFxxHv4BzE4BK9qiy8DNRMTGywEwOsRIeOYu2U_FKG7hFvaMBPTlpUwkIL8bKlye3E9uaQ8W-nomTAOot3J-QbBavxdE0Y-h65KuuR9we6ikzTXTC6n8_1ejGFH0P5Ycc0NOWYpJ9bZsbqn8W-yHiBuSF10jT9juv-D1jFNWoK2GkFQuqt3t-rt83OlI5h-vutAgZk8L7_ojf0Jr9W2V6pD6V9D8EDJ54_tnDdc4uANnLECfK-IB8ydg9SSaKnCeIveEpfY7eNeSIHnHCVHaiJoI%3D&amp;q_datetime_utc=2026-03-05T14%3A51%3A31&amp;ticket_price=2391&amp;quote_id=3408969514819219762&amp;utid_state=1&amp;channel=iphone&amp;price_without_closed_user_group=2988&amp;tm_place_name=Cebu&amp;deeplink_data=eyJmaWVsZHMiOnsic2lnbmF0dXJlIjoiODlmYTk5ODhhNzZlYmM1NzkxNGNlYjExNDg5Y2NkZmIifSwidXJsIjoiaHR0cHM6Ly93d3cuZXhwZWRpYS5jb20ucGgvSG90ZWwtU2VhcmNoP3RwaWQ9NjgmbXBlPTE3NzI3MjE2NjgmZW5kRGF0ZT0yMDI2LTAzLTA2JmFkdWx0cz0xJmxvY2FsZT1lbl9VUyZjaGlkPTc1MmJkNGEzLTdjZGYtNGExZS04ZTkxLTBlOTU3NjQzYjg1NCZlYXBpZD00NjIzMCZtY3RjPTMmc3RhcnREYXRlPTIwMjYtMDMtMDUmbXBkPUdCUCZtcG49MjAwMTI3NTY1JmN1cnJlbmN5PUdCUCZyYXRlcGxhbmlkPTIxMTI3MDgzMCZtcG09MjQmbXBwPTEmbXBvPUVDJnNlbGVjdGVkPTI0Nzg1NDQmbXBiPTMuMjgmbXBxPTI3LjM3Jm1wYT0yNy4zNyJ9&amp;utid=86fd6774-690e-cc1a-c07b-3b0e16f2b819&amp;tm_stars=4&amp;client_id=skyscanner_app&amp;price_policy=2&amp;pre_redirect_id=44869678-9fbf-f94f-3b38-03a1ea392877&amp;tm_city_code=CEBP&amp;max_price=2510&amp;guests=1&amp;request_id=44869678-9fbf-f94f-3b38-03a1ea392877&amp;tm_country_code=PH</t>
  </si>
  <si>
    <t>www.skyscanner.com.ph/hotel_deeplink/4.0/PH/en-US/PHP/h_bc/222035148/2026-03-05/2026-03-06/hotel/hotel/hotels?legacy_provider_id=13&amp;rooms=1&amp;closed_user_group=apps&amp;hb_data=BTs64zKuECcgTNRXOS2wYqgUVACgn5fWejSeZFT0kP5hzh5neLvGqSVZhWN7Z3m8TaKHgvP8AOKwVE3ihT9k-EMQmTHaSyfh2kCr-h4Um4x0EsYzO5-LcllW3iNSJ7j4geoMnMHzGVtOypeUykK02hCP22G0rUiOmNpPO2ykkLDRJHJvpqous-Qg02pXS0mHgeaK-Ni7lEOVeUiGQY8_Fzv00NzJYYqU5qWQsx46w5pJtU0Nyv4V0C_XdkaNeIlYDSTe9OC1kOgtQG8qtGRnsMTyIpvnRwHo9i-cFdc8oAxJeczFIoC1UOEZQs1r_Tc3Tvtx0z0SjinIYKvJr86jfktmv8Tm7jPUMNVH5zBn_3ZNCDMp0fRdjYVQmYfJ55UYeJ9FfIElbY7TRAY-2tTFbWUmw_UEO0nAIqs7f5DeOVHnbKh_cos%3D&amp;q_datetime_utc=2026-03-05T14%3A51%3A32&amp;ticket_price=2177&amp;quote_id=-1563131114679050909&amp;utid_state=1&amp;channel=iphone&amp;price_without_closed_user_group=3257&amp;tm_place_name=Cebu&amp;deeplink_data=eyJmaWVsZHMiOnsic2lnbmF0dXJlIjoiN2ViMGQ5YjA2NWNhMzE3YTY4ZGVlZWVkMjMyMmZhNGIiLCJibG9ja19pZCI6IjEyNTM0MTg2MDJfMzk3ODYxNzA5XzBfMF8wIn19&amp;utid=81234eb3-e175-052c-b6e5-c37a35c6700d&amp;tm_stars=3&amp;client_id=skyscanner_app&amp;price_policy=2&amp;pre_redirect_id=f13d1dc7-a731-8b7a-14a3-0bee1be8e57d&amp;tm_city_code=CEBP&amp;max_price=4355&amp;guests=1&amp;request_id=f13d1dc7-a731-8b7a-14a3-0bee1be8e57d&amp;tm_country_code=PH</t>
  </si>
  <si>
    <t>www.skyscanner.com.ph/hotel_deeplink/4.0/PH/en-US/PHP/h_bc/217968254/2026-03-05/2026-03-06/hotel/hotel/hotels?legacy_provider_id=13&amp;rooms=1&amp;closed_user_group=general&amp;hb_data=UcLLVLX_Fk_glMXBHDn6wSADxXhSaeAFJL3iEl9RswUyu-u7u0RxV6sgzSPDt2MaRV14qSTaQrvMIgFrz91IY8Hs38auInHwYg2lIQGLcOprjR0WWxcXHb3A3yvstX2TLN_PkPdmAMhl8WNseRfIzYJk0-0XcUvSVcEJXZR3dS4tWOMXE3N3w8eCC3OsgCj0YReK6xmZOcoznLrnAjelzmv1_yT_fouwWL2sMkUwIxVll52cvlPSUKvWs_0dTDjmi_VyUqxt9bbbeFNfpvMl8LZwLYH9Kn8Zj1PT6-Uyp9eNRQqD7QckySr4c2oQTdXUM1tyU7Q0t_1Fxx5zpX2QJdnM6kXWzuayfKP5bdSJjAlFj4ezAUdkL3ZodXhtN5ycWQWSK5fqQP50LlWqt-t97heBfEMz7cz0XlENflbrQJYBWz9O-G4%3D&amp;q_datetime_utc=2026-03-05T14%3A51%3A34&amp;ticket_price=2752&amp;quote_id=-4003161693030286911&amp;utid_state=1&amp;channel=iphone&amp;price_without_closed_user_group=9404&amp;tm_place_name=Cebu&amp;deeplink_data=eyJmaWVsZHMiOnsic2lnbmF0dXJlIjoiMWZhZjBiODRkMjE3MjM2MTU3ZmM4MjYzYjkyYjYyYzIiLCJibG9ja19pZCI6InYxX0NnRXRFSWphQVJvb0NoMHlNREkyTFRBekxUQTFWREF3T2pBd09qQXdMakF3TUNzd056b3dNQkFCR044QktBRTRBU0lDQ0FFPV9Da29JbkovbTVRVVFBaUFDS0pMVG1SQXdBa29OTXpZMVJERXdNRkJmTVRBd1VGQ1F0QU42SkdKaFlqTmxNbUpsTFRSbE5tVXROek0yT1MxaE16WmlMV1UwTldFeU5UUmtNbUk1WlJJQ0NBRWFCaGdCS0FJd0FTSUVDQUlZQWc9PSJ9fQ%3D%3D&amp;utid=3f79584a-5fe8-b9b9-8bb3-c4ff0ebd26a2&amp;tm_stars=3&amp;client_id=skyscanner_app&amp;price_policy=2&amp;pre_redirect_id=e0cb9d54-5691-cbb3-d150-56463a9ecdf8&amp;tm_city_code=CEBP&amp;max_price=3547&amp;guests=1&amp;request_id=e0cb9d54-5691-cbb3-d150-56463a9ecdf8&amp;tm_country_code=PH</t>
  </si>
  <si>
    <t>www.skyscanner.com.ph/hotel_deeplink/4.0/PH/en-US/PHP/h_ad/47041494/2026-03-05/2026-03-06/hotel/hotel/hotels?legacy_provider_id=22&amp;rooms=1&amp;closed_user_group=general&amp;hb_data=1wjS23YAQ24GP2qbySbtqyxXNpE-0Q_nw7RGCAmq963JtkhvfzlXlyFOwXy2FeJFNucveUZOTqefNek4CNWS9eDcPz1jcAdqMyied3xIoikOxvLYCG4G8XCgXrMes30bZkRdRflJ_PCRcreULOCE82CVcYyK-RBWlJI0MVC2Sdyqn63Z7_HhvHG05pMAJAKV6RzgLXjrQe_dH7sGOBdJEty38W26ZSbTwp42XxpyvVS3QC25cibWaoDMS9BvSJEkaNjLENy9IBdYHsS_KLjy3-C4MIF0tdYPcu-V7lIc_al-D6_nEAt1_voRY4XOYKnBAZOx6l_ViDkTxIDUglvpmJYEW9klDv47oQvMoc_P_nmSV518MlxIIqT4OP-S335y9vnMBvOsUK5AdBx0DOoqpSA6KbPN5D_7L-a-DRHy-vHoaK4%3D&amp;q_datetime_utc=2026-03-05T14%3A51%3A35&amp;ticket_price=1916&amp;quote_id=5119206545040274275&amp;utid_state=1&amp;channel=iphone&amp;price_without_closed_user_group=5578&amp;tm_place_name=Cebu&amp;deeplink_data=eyJmaWVsZHMiOnsic2lnbmF0dXJlIjoiYTFhOGMwOGQyZWE3NWQ1NGM1NTFiOTg0YTA4ZjhhYmMifSwidXJsIjoiaHR0cHM6Ly93d3cuYWdvZGEuY29tL3BhcnRuZXJzL3BhcnRuZXJzZWFyY2guYXNweD9jaWQ9MTg0NjM4MyZoaWQ9MTQ4NzU2JmN1cnJlbmN5PVBIUCZjaGVja2luPTIwMjYtMDMtMDUmY2hlY2tvdXQ9MjAyNi0wMy0wNiZOdW1iZXJvZkFkdWx0cz0xJk51bWJlcm9mQ2hpbGRyZW49MCZSb29tcz0xJm1jaWQ9MzMyJm1hc3RlclJvb21JZD0zMDY0NDA3Jm1wdD1ZbUZvZVZWWGVHOVBibFp2UzI5MWVFTldUM2t6U2tGU2RrWnRZaTk0TlZkR2RVdHlVMFY1SzJJMFJreHlhME5OT1ZCbFdYTlFjbU5QVUVwcFZuWm5XSEpWU2l0M2NreEJUV2h5TUEmVG90YWxQcmljZT0xOTE2LjA1JlRvdGFsVGF4PTE4MC4yOSZUb3RhbEZlZT0xNjUuMjMmVG90YWxTdXJjaGFyZ2U9MCZtY3VyPVBIUCJ9&amp;utid=2e851b4c-541d-6008-8f54-89d4dbbf965b&amp;tm_stars=3&amp;client_id=skyscanner_app&amp;price_policy=2&amp;pre_redirect_id=c137b440-812b-a5a3-a813-dc690769b2d2&amp;tm_city_code=CEBP&amp;max_price=1916&amp;guests=1&amp;request_id=c137b440-812b-a5a3-a813-dc690769b2d2&amp;tm_country_code=PH</t>
  </si>
  <si>
    <t>www.skyscanner.com.ph/hotel_deeplink/4.0/PH/en-US/PHP/h_bc/178962686/2026-03-05/2026-03-06/hotel/hotel/hotels?legacy_provider_id=13&amp;rooms=1&amp;closed_user_group=apps&amp;hb_data=xK-LeId01-aZMzSBSAMJzrvv79-WfUSTP5PtfpFb7fX0A5nYZ4jdWvbMuMYJnE2CXcz_fqHw8oh8JBUtKQl9gbiDiMTShNJIQ44DaN-QMkspgHKucBYubip_cpIvZaEUabgd8ctKjQnofgm4L7dWVDlY10MxBGticjO049xFvGSHQ8v5nPyJXcNjHbr_0j1mwxfnAIQzIH5f1nJ97Z-gfX_2_wY9v87TIVKFCnc-qQ17_-1H41t9Cpl8n1v4gPlX15WCOYuY-fyuZHpnk4MkGrro2vvmEyPDJgXtiQxS9MAxTx8G9TU-R4_ZjoXwHjqkz1NDfPUXhW2cLtcgrIdCvcEXGkoySsZfHA5589FnKQFO8VKp-UbivvMIGbvWKKc8Ju7aZUELQceD1_ieYe_53XQz3poA73t2SXAfhbZXnmYHQGYO_7I%3D&amp;q_datetime_utc=2026-03-05T14%3A51%3A35&amp;ticket_price=1813&amp;quote_id=2734322337607032788&amp;utid_state=1&amp;channel=iphone&amp;price_without_closed_user_group=2209&amp;tm_place_name=Cebu&amp;deeplink_data=eyJmaWVsZHMiOnsic2lnbmF0dXJlIjoiYTA2OWIwYjJmOWM4ZDIzOWU4YmE4YWU3OTU3MzRhYTciLCJibG9ja19pZCI6IjMwMjczMDQwNV8zMzg0MzkzMDVfMl8wXzBfNDQyNzM1In19&amp;utid=48219354-cb9f-92d8-8977-65008aad3581&amp;tm_stars=0&amp;client_id=skyscanner_app&amp;price_policy=2&amp;pre_redirect_id=a2971642-d92d-951e-f966-ac1773d6d544&amp;tm_city_code=CEBP&amp;max_price=1813&amp;guests=1&amp;request_id=a2971642-d92d-951e-f966-ac1773d6d544&amp;tm_country_code=PH</t>
  </si>
  <si>
    <t>www.skyscanner.com.ph/hotel_deeplink/4.0/PH/en-US/PHP/h_h1/129282013/2026-03-05/2026-03-06/hotel/hotel/hotels?legacy_provider_id=927111&amp;rooms=1&amp;closed_user_group=mobile&amp;hb_data=tGO8HBC35-PRYQ1kyFOI1rTHoag1-GBf1fHt0XHLOhVOqTantU3EoCGAMEPtu8C1SaZzlMb-ojuHfONWBgVOapqUrg8dU4XUGKDDgPz5hb00cNTNYu1rXCvg4epfE-pEPx14pd5PDNRlMER8RR-pxASoItafWI17G8uOEy5fSsvEQQAHsiqhmtizvVSgw4-lpv7-vhgC1JWgBJN8mW0yIrVLWHfmqVeRIrf29OLAX1U_Q9bak7N7xSGDWAn40xC8XQf_TOfP5uBahCw_DdUCqNvHpJo%3D&amp;q_datetime_utc=2026-03-05T14%3A52%3A35&amp;ticket_price=1710&amp;quote_id=4873963735717391747&amp;utid_state=1&amp;channel=iphone&amp;price_without_closed_user_group=1900&amp;tm_place_name=Cebu&amp;deeplink_data=eyJmaWVsZHMiOnsic2lnbmF0dXJlIjoiZTc1MjgyOGQ0MTM3NDk2MjcxZTJkODA1NmQ5Yzk5ZGMifSwidXJsIjoiaHR0cHM6Ly9waC5ob3RlbHMuY29tL0hvdGVsLVNlYXJjaD90cGlkPTMyMTQmbXBlPTE3NzI3MjAyMjYmZW5kRGF0ZT0yMDI2LTAzLTA2JmFkdWx0cz0xJmxvY2FsZT1lbl9QSCZjaGlkPWFjZGUxMGIyLTI5MTMtNGU0Mi05MjM5LWU0NDNmMzdlYTJlNSZlYXBpZD00NCZtY3RjPTMmc3RhcnREYXRlPTIwMjYtMDMtMDUmbXBkPVBIUCZtcG49MjAxNjExNTYyJmN1cnJlbmN5PVBIUCZyYXRlcGxhbmlkPTI4ODI3ODkwMiZtcG09MjQmbXBwPTEmbXBvPUVDJnNlbGVjdGVkPTE1NzUzMDY5Jm1wYj00MzMuODgmbXBxPTEyNzYuMTImbXBhPTEyNzYuMTIifQ%3D%3D&amp;utid=2adf3144-c468-f250-1fb2-1453797e569f&amp;tm_stars=2&amp;client_id=skyscanner_app&amp;price_policy=2&amp;pre_redirect_id=3c73fc73-be3b-b32a-e47e-b54175fb5f59&amp;tm_city_code=CEBP&amp;max_price=3345&amp;guests=1&amp;request_id=3c73fc73-be3b-b32a-e47e-b54175fb5f59&amp;tm_country_code=PH</t>
  </si>
  <si>
    <t>www.skyscanner.com.ph/hotel_deeplink/4.0/PH/en-US/PHP/h_ad/46980237/2026-03-03/2026-03-04/hotel/hotel/hotels?legacy_provider_id=22&amp;rooms=1&amp;closed_user_group=general&amp;hb_data=H1ebs6DSuO3rDU4A-Eu6XOhLnjRj3GiUEh6jT0pDzMBYMJAQxjZNU-WeT2xufbKNaPTh6pUdS-l2TimZD1pUM1brPjd-Zorxf5MBxWrM8k0iG1C5QQ5eMFJTBaYnvOt6gKWqoQ7MP2nzb6PZJPy2yUfGEAAi5ryy1SxnlDYGRZ78EDCTeyHXv6l7FeiZZJGonAmvBP4uA2uFXAaT9UC_SuD4m2ItSoCk31vkVZisQr74nU1l-jbutSk8PKWj22ktlVlFPVlLXyE57PCoo1NaQ3HUwq8ASYpoHx-sW8cGuEbMvOU6QJJQ-SDC4QsmhtG_WiUfallWAf9nW7y9hhzq1LGVH8q21EnWzVu9KojA8sPkUWONlHznCkIZk-UtXdI_FR7z2BQ_iUf9G_MLPHYUuBIu5SVfq3Na7EEwDyW1donq&amp;q_datetime_utc=2026-03-03T09%3A41%3A42&amp;ticket_price=2471&amp;quote_id=1141932717853199981&amp;utid_state=1&amp;channel=iphone&amp;price_without_closed_user_group=5500&amp;tm_place_name=Cebu&amp;deeplink_data=eyJmaWVsZHMiOnsic2lnbmF0dXJlIjoiNWI3NmRhYTUyNGI0Y2U2NmI1Mjk0ZTA0ZmU5YjE1YTcifSwidXJsIjoiaHR0cHM6Ly93d3cuYWdvZGEuY29tL3BhcnRuZXJzL3BhcnRuZXJzZWFyY2guYXNweD9jaWQ9MTg0NjM4MyZoaWQ9ODQzMTkmY3VycmVuY3k9UEhQJmNoZWNraW49MjAyNi0wMy0wMyZjaGVja291dD0yMDI2LTAzLTA0Jk51bWJlcm9mQWR1bHRzPTEmTnVtYmVyb2ZDaGlsZHJlbj0wJlJvb21zPTEmbWNpZD0zMzImbWFzdGVyUm9vbUlkPTMwNzY4MDkmbXB0PU0weFJia3ROYVV0UE1tTlpNSFpYZGk4MmRteFpUVEp5UWs0eE9IVlpNM3BtT1U0MVRUWjBORVV6V0dveWFYRkRjSEJTZDNSNk0zQTBNM0oxU0hWU05IaHVWWFJWZG5CUVRtUTVVdyZUb3RhbFByaWNlPTI0NzEuMTkmVG90YWxUYXg9MjMyLjUxJlRvdGFsRmVlPTIxMy4xMSZUb3RhbFN1cmNoYXJnZT0wJm1jdXI9UEhQIn0%3D&amp;utid=e00c0346-e36f-dd8f-c903-08dcaebbfc8c&amp;tm_stars=3&amp;client_id=skyscanner_app&amp;redirect_delay=1000&amp;price_policy=2&amp;pre_redirect_id=0bd1d787-46c4-d3a8-4cde-f4d7fb135011&amp;tm_city_code=CEBP&amp;max_price=7606&amp;guests=1&amp;request_id=0bd1d787-46c4-d3a8-4cde-f4d7fb135011&amp;tm_country_code=PH</t>
  </si>
  <si>
    <t>www.skyscanner.com.ph/hotel_deeplink/4.0/PH/en-US/PHP/h_ad/115481130/2026-03-05/2026-03-06/hotel/hotel/hotels?legacy_provider_id=22&amp;rooms=1&amp;closed_user_group=general&amp;hb_data=aJhHbTbKKezrOz0Z9hH4EK1bRFobCG9qi9eYVT_bAyobxZYNjqMaOsYqrlCEYG-7Q7hh65z63OHv-A9fDusad2YLJPkiTG8XFb9raD6Mzst3fHy0fwl7RIZmIRle-6dLsQ85YRHTEo2il-PPW1AYTKSZclGSzPZWCcBcjlqOXXf8i9pZqfUXGuwZPF57OcgmtIzZ58k8qfM_0Q1RjujF9Goc5RYhymTx6pIy_eWxi-xzt3tp8z6k-9okWk3rrg3LJHKsPESY1TNeO6ZwvKcUhdbIWWzAzGuGHqSY9KQ4ZvdYVDWvUgnvqAtkhDmy5yvbpsNNlZZ3Xa7l_TTewJUmd--Z-bajNDPK242Ooy8ZVzRpFnSQYSmGqmuXNdyraO87Sr5E7Ga3MFIBBXQrAZJfpV49XO-475I9Vo6ZOrRIQseiBB1gIQ%3D%3D&amp;q_datetime_utc=2026-03-05T14%3A51%3A36&amp;ticket_price=3537&amp;quote_id=6328012459606094716&amp;utid_state=1&amp;channel=iphone&amp;price_without_closed_user_group=7680&amp;tm_place_name=Cebu&amp;deeplink_data=eyJmaWVsZHMiOnsic2lnbmF0dXJlIjoiOTViMzE0ODVjOWYzMmJlZTE1MTk4MDY0NjU2OTU4ZjIifSwidXJsIjoiaHR0cHM6Ly93d3cuYWdvZGEuY29tL3BhcnRuZXJzL3BhcnRuZXJzZWFyY2guYXNweD9jaWQ9MTg0NjM4MyZoaWQ9NDMyOTc1JmN1cnJlbmN5PVBIUCZjaGVja2luPTIwMjYtMDMtMDUmY2hlY2tvdXQ9MjAyNi0wMy0wNiZOdW1iZXJvZkFkdWx0cz0xJk51bWJlcm9mQ2hpbGRyZW49MCZSb29tcz0xJm1jaWQ9MzMyJm1hc3RlclJvb21JZD0zODAyNzc2NCZtcHQ9YkcxV2FqQktkalpMVjNKVGJYSXdhalpLSzJweFRtdzNWVXhTUWt4RGJGUnRORlJGUkRoWmJHdFhjbVZTWjI5S2JHZEtlbUpuVGtSYVpVZ3ZjRFZQTUc4NVVXWTNXVE5LUTBRdk9GUndRVDAmVG90YWxQcmljZT0zNTM2LjY4JlRvdGFsVGF4PTM1MS4xOSZUb3RhbEZlZT0zMDQuMjgmVG90YWxTdXJjaGFyZ2U9MCZtY3VyPVBIUCJ9&amp;utid=9024d530-13ec-4f79-d6a4-31fba37860b7&amp;tm_stars=4&amp;client_id=skyscanner_app&amp;price_policy=2&amp;pre_redirect_id=af519b81-cfa0-d0a7-035d-17be15b3bb3d&amp;tm_city_code=CEBP&amp;max_price=4725&amp;guests=1&amp;request_id=af519b81-cfa0-d0a7-035d-17be15b3bb3d&amp;tm_country_code=PH</t>
  </si>
  <si>
    <t>www.skyscanner.com.ph/hotel_deeplink/4.0/PH/en-US/PHP/h_bc/222423391/2026-03-03/2026-03-04/hotel/hotel/hotels?legacy_provider_id=13&amp;rooms=1&amp;closed_user_group=apps&amp;hb_data=M_bIEJvBAlix9kRA9q-TQFUAh50qFjdroipno7gxEmlatBO-1t6St5_RV5mduXNz27E4suXqpwXUSv5H2xMiqCCqBLxIe2xCrygot6YJ3tsA_nYIOzRa1759X11-y0qLRd3ejel3v394zzgArwMZQBhiVaM1YGXzk4Jz0HGFZmM7o9VVWH8OHkKf3DZCncBZjOJ3FTTY6Xo35nr9LIPdDhuL_w7VoQspfYwHEDZQ9YV4unBAUSQu9dHxmBkLewYGAp47cM1KwnoHsfDzanUYfF755D7cMzB9snijcuMX5AyJmVdtc-Z0XeGWq12nDJWxUT11yGxbPEFvJIzjhAerIOPiv_UQ3t6MHFvtCw3zo_51VW_P8MECDLGdMy072c1rf8FhFR5a7z2m1ynZGrb0WUPuvGTdNlxxGAm2gJnSVDbUqjc%3D&amp;q_datetime_utc=2026-03-03T09%3A41%3A49&amp;ticket_price=1895&amp;quote_id=43810755319107650&amp;utid_state=1&amp;channel=iphone&amp;price_without_closed_user_group=2495&amp;tm_place_name=Cebu&amp;deeplink_data=eyJmaWVsZHMiOnsic2lnbmF0dXJlIjoiM2M1YzUxODUxOGYwZmJhMDZkNjRlYzI5ZTg0MDllOGYiLCJibG9ja19pZCI6IjEzMDQwNTY2MDFfNDAzMjY3OTEwXzFfMF8wIn19&amp;utid=b5eec2a8-8ace-e0ee-08a2-e7d339b3b28d&amp;tm_stars=0&amp;client_id=skyscanner_app&amp;redirect_delay=1000&amp;price_policy=2&amp;pre_redirect_id=810cd9ca-b601-3360-aabc-10e37df0d2bd&amp;tm_city_code=CEBP&amp;max_price=1895&amp;guests=1&amp;request_id=810cd9ca-b601-3360-aabc-10e37df0d2bd&amp;tm_country_code=PH</t>
  </si>
  <si>
    <t>www.skyscanner.com.ph/hotel_deeplink/4.0/PH/en-US/PHP/h_bc/205053012/2026-03-03/2026-03-04/hotel/hotel/hotels?legacy_provider_id=13&amp;rooms=1&amp;closed_user_group=general&amp;hb_data=svhbsiL0AxLUL2InuAyxWHxYycKkwQ2MyvgDGGwbJ6oRwxOXIWywtm6Cgzq3Gsy2tvyB9VqpsvQf_46SDSBEbwRzjr-T3bsFdAyxMcBZEScqOgkFkptIgWQZvLJRKSkBHchiuihTsWLkq01DYY4MoLFzSR78y1Z6Q30HpqMGUiYC_8RhNGszfRZ5P43bsoyq-LmJ5Ppbxaa15iT085vMnrG-ediIwaexmq2xthxjTsepda4_pT02lGhkCG4r-_gJ1AcHNqtB8Neyd_xxOTMwO6Eardwdeg3YYVPzaJZp1-pPFk7lm13GZ-qQnFetTsjd7EljfnTlQ5x07orz9LnhNz4HCGhFrltNIPegdvPT74Gz5lgpjvs8SvPNJzUnqPn38TIOWWRNeZdTdjN3Pm9sJyyoO1wI_FxmUneVnmigRIeGIMiU9A%3D%3D&amp;q_datetime_utc=2026-03-03T09%3A42%3A47&amp;ticket_price=2895&amp;quote_id=7818259520786074490&amp;utid_state=1&amp;channel=iphone&amp;price_without_closed_user_group=6881&amp;tm_place_name=Cebu&amp;deeplink_data=eyJmaWVsZHMiOnsic2lnbmF0dXJlIjoiNmNhZDA3YjFmNWI3YjlmNzBlNWM4MjIwMjUzNWJmMzkiLCJibG9ja19pZCI6InYxX0NnRXRFTXdDR2lnS0hUSXdNall0TURNdE1ETlVNREE2TURBNk1EQXVNREF3S3pBM09qQXdFQUVZM3dFb0FUZ0JJZ0lJQVE9PV9DaW9Jdkw3cnF3SVFBaGltbmVlb0FTQzRBeWoyMEpNSk1BSkFBVW9MTUVReE1EQlFYekV3TUZCUW1BVVNCZ2dCSWdJRURCb0VLQUl3QVNJRUNBSVlBZz09In19&amp;utid=0c39c055-e287-e64a-bad9-534652e979e6&amp;tm_stars=3&amp;client_id=skyscanner_app&amp;redirect_delay=1000&amp;price_policy=2&amp;pre_redirect_id=0610d02e-0a37-ea54-20aa-baa9d15f37e3&amp;tm_city_code=CEBP&amp;max_price=4247&amp;guests=1&amp;request_id=0610d02e-0a37-ea54-20aa-baa9d15f37e3&amp;tm_country_code=PH</t>
  </si>
  <si>
    <t>www.skyscanner.com.ph/hotel_deeplink/4.0/PH/en-US/PHP/h_ct/134679883/2026-03-05/2026-03-06/hotel/hotel/hotels?legacy_provider_id=31&amp;rooms=1&amp;closed_user_group=apps&amp;hb_data=61KnLV_S07HNekswtRDr7YHeAe50u1Esn8AckEmoIh-04PTar6WLwyQwFTfi-Cz_Trbd59NZFIlohnl4x2KDRVDcNZH-gFg7CPDgetIduaCTTUITJUgvFgk8kW7kxCQnRtgkHK2trK8UUy5JnLPxITB5KMA-AOKS1tFZsKvEidPtxbgGkIxmW9xt25WOpwrsCyYl82FgEgbOJsx9k3fmQ7XgpTz3QeG9tO2odgKdMwdwYM_pEqoO9rjWDH6NT9F1rw3xxfzGunq59UjLwCys-vwEXe6PYPkbjNBH4JZjMaSchi2Yl9FZmpf4EftE5WA6GSYnUBhKbdpYee9FbivTFiVn9v4T_w3aMQWD2V6KolCcgDSjeMrC9I5XUtAad4Qo5kqa11nR0lWFn3_eIPWy61Y7cxDxE42H2dvzbE1INQ%3D%3D&amp;q_datetime_utc=2026-03-05T14%3A51%3A38&amp;ticket_price=2234&amp;quote_id=-8291120598532688957&amp;utid_state=1&amp;channel=iphone&amp;price_without_closed_user_group=3219&amp;tm_place_name=Cebu&amp;deeplink_data=eyJmaWVsZHMiOnsic2lnbmF0dXJlIjoiZjJiNDcyNGRkMjc0Y2UzZGEyMzBhNjgwN2NiZDQxZGUifSwidXJsIjoiaHR0cHM6Ly9waC50cmlwLmNvbS9ob3RlbHMvcmVkaXJlY3Q%2FaG90ZWxpZD05OTI4NzcmY2l0eT0zNTgzMSZBbGxpYW5jZWlkPTEyNjA3JnNpZD04ODg4MzImY2hlY2tpbj0yMDI2LTAzLTA1JmNoZWNrb3V0PTIwMjYtMDMtMDYmc2hvcHBpbmdpZD1mZDllZjU0NTUzMjE0YWYzOTA3ZGQyMTU2Y2E1NzQyOSZhZHVsdD0xJmNoaWxkcmVuPTAmYWdlcz0mbGFuZ3VhZ2U9ZW5waCZsb2NhbGU9ZW5fUEgmcm9vbWlkPTQxNTMzMjM2OCZzd2lkPTAmcGF5PVBQJmZndD0xJmNybj0xJmN1cnI9UEhQJndrcD0xJnN0YW5kPUg0c0lBQUFBQUFBQV93RDlBQUxfQ2xzS0FoZ0JFZ1FJQVJBQUdrOElrUENGeGdFWUFEQUFPUHNSbUFIdHpEeW9BUUM0QVFMQUFRRFJBUlN1Ui1GNnRwMUE0UUhOek16TXpIU2hRT2dCNGFtYlY0Z0NJSWtFQUFBQUFBQUFBQUNnQkFDaEJXWm1abVptUm9kQUdpQm1aRGxsWmpVME5UVXpNakUwWVdZek9UQTNaR1F5TVRVMlkyRTFOelF5T1NBRUtPS2dwczBHU0FGU0JqZ3dZelEzWkZvY0NnTlFTRkFSUndONEN5UW92ajhhQTFCSVVDRkhBM2dMSkNpLVAySUZaVzVmVUVob3ZCUndBWGdBaWdFSFNBRjRBTWdCQWFvQkJ3b0RNREl5RUFMeUFTSm1aRGxsWmpVME5UVXpNakUwWVdZek9UQTNaR1F5TVRVMlkyRTFOelF5T1Y4MGtnSUJOSm9DQUFBQUFQX19BUUFBX19fcXFzeEdfUUFBQUEifQ%3D%3D&amp;utid=f5861275-61b0-df04-27c3-8c92e7d1326b&amp;tm_stars=3&amp;client_id=skyscanner_app&amp;price_policy=2&amp;pre_redirect_id=a65a7931-342c-7205-712d-3a10d1bed372&amp;tm_city_code=CEBP&amp;max_price=2234&amp;guests=1&amp;request_id=a65a7931-342c-7205-712d-3a10d1bed372&amp;tm_country_code=PH</t>
  </si>
  <si>
    <t>www.skyscanner.com.ph/hotel_deeplink/4.0/PH/en-US/PHP/h_ad/212934083/2026-03-05/2026-03-06/hotel/hotel/hotels?legacy_provider_id=22&amp;rooms=1&amp;closed_user_group=general&amp;hb_data=ZFwOHIZZJs92uvXEWrtb0i6YjP1dbA37O2fXgkS7X4WKexuIvxe9SVJqsfP8MMuNtsbjGYrWgag2sqr0uTwS5sYaboO_zvEnarkWnnnxyV9P8F4-xL_0OeQWbzKE34ETADk5I7PVBMB4Ik96aJXssoKLP6tGT8jr3GkK_TEViUNP5jvOwlCoVEGJmoiU6yFf-amJeE805ERRcDTDRDLefjtmVyvTCw3gwqO8HGAnHu1uL6XOEdxSTiU7EBtpJwws4Tn11CewJOtveIuGvoJvPFWACnpUyBWQg2GUjTTzTdyjZTfucUG6K3N3fJuBoJwjM3gAPIyUKSnCmNqLM9oF_iw8By209j1ie69A-AXpN9Txju8gLpQjxePODtcHAXdweylymaRX6ogob0lwnDS5WVJM5yLO7Z0ANNuptt1UDomJ&amp;q_datetime_utc=2026-03-05T14%3A51%3A38&amp;ticket_price=1511&amp;quote_id=-3284940351569381066&amp;utid_state=1&amp;channel=iphone&amp;price_without_closed_user_group=3776&amp;tm_place_name=Cebu&amp;deeplink_data=eyJmaWVsZHMiOnsic2lnbmF0dXJlIjoiMzlhMDJkZWNhMmIxZTU1OGRkZDAzN2ZiMDA1ZDkyNzcifSwidXJsIjoiaHR0cHM6Ly93d3cuYWdvZGEuY29tL3BhcnRuZXJzL3BhcnRuZXJzZWFyY2guYXNweD9jaWQ9MTg0NjM4MyZoaWQ9NDYwNzI4MjMmY3VycmVuY3k9UEhQJmNoZWNraW49MjAyNi0wMy0wNSZjaGVja291dD0yMDI2LTAzLTA2Jk51bWJlcm9mQWR1bHRzPTEmTnVtYmVyb2ZDaGlsZHJlbj0wJlJvb21zPTEmbWNpZD0zMDM4Jm1hc3RlclJvb21JZD03MzY4OTIyOTYmbXB0PVNIZDNaMjUzV1RGeFVGTkpObEpYVDNOMEt6bFpUMmRRYkRCUlVVaEdkRzF3YlZKT1UzZEdNR3B2ZG5SbFNWVjZXQzlrVVVKQmVtWlJWbk41Y1Vkbk5URnZSVXRHZFRCTVZXMHdaRXQzUFQwJlRvdGFsUHJpY2U9MTUxMC45OSZUb3RhbFRheD0xNjEuODkmVG90YWxGZWU9MC4wMCZUb3RhbFN1cmNoYXJnZT0wJm1jdXI9UEhQIn0%3D&amp;utid=f8326c13-af31-295b-434c-40104aa6c90b&amp;tm_stars=0&amp;client_id=skyscanner_app&amp;price_policy=2&amp;pre_redirect_id=c1d77f51-46a9-10c9-abfb-43ac5a0b69d9&amp;tm_city_code=CEBP&amp;max_price=1511&amp;guests=1&amp;request_id=c1d77f51-46a9-10c9-abfb-43ac5a0b69d9&amp;tm_country_code=PH</t>
  </si>
  <si>
    <t>Casa Luna Cebu IT Park Stay</t>
  </si>
  <si>
    <t>www.skyscanner.com.ph/hotel_deeplink/4.0/PH/en-US/PHP/h_bc/225161486/2026-03-05/2026-03-06/hotel/hotel/hotels?legacy_provider_id=13&amp;rooms=1&amp;closed_user_group=apps&amp;hb_data=hIZZd2DWQSE0EuBFwc71GLN1csj8uqGcGWdinPC0tzZrgjvy9VMSmElI6gOri3g2kJ9ppKs32z__xsNmG45Q8fOu4XIUgML_eP3o64OgLHgqOZCh-GeOVINF1ni-5x-vbvopuS1funofPXeGBbrCHixfnZC0At0wmJZHGY2QRmh1sbNqer5HowhxpJ8Ka3oPK-KBUeqbz3WAX53Zyu3gm1GPOsqBwqqyZxFatFq50MC_jpfwQ50ksrTOJApO8fwJZIxam0yYSbarLIdDvZZbKUFVXOw2MgTtvfk_eKLPqFJ541F_r0RcHTnBrG-vDtc2wBO_9YRZ1bb513ivZ_EomS3NllKhMuiYapztfozFEl32bqE-6Wxm4v8qfag5BqafSbRk8_0qoW-nCXuhS0Jb2NbNHdaMgyJjJdT6m6yuRP7MSdyqmH4%3D&amp;q_datetime_utc=2026-03-05T14%3A51%3A38&amp;ticket_price=1836&amp;quote_id=7338196505190814133&amp;utid_state=1&amp;channel=iphone&amp;price_without_closed_user_group=2232&amp;tm_place_name=Cebu&amp;deeplink_data=eyJmaWVsZHMiOnsic2lnbmF0dXJlIjoiOGFmNTM2YTU2OTAzMmZhZTQ2ZDhjYmM3MzljNTEzOTUiLCJibG9ja19pZCI6IjE0Nzk5ODkxMDFfNDE5NDUyMTIzXzJfMF8wIn19&amp;utid=a7184883-afc7-30c9-15aa-14fd524270dc&amp;tm_stars=0&amp;client_id=skyscanner_app&amp;price_policy=2&amp;pre_redirect_id=5354d388-39ab-a774-8f1f-124b1ffe406b&amp;tm_city_code=CEBP&amp;max_price=1836&amp;guests=1&amp;request_id=5354d388-39ab-a774-8f1f-124b1ffe406b&amp;tm_country_code=PH</t>
  </si>
  <si>
    <t>Casa Luna Cebu IT Park Stay offers accommodations in Cebu City, 1.7 miles from Ayala Center Cebu and 2 miles from SM City Cebu.</t>
  </si>
  <si>
    <t>Hooga Home</t>
  </si>
  <si>
    <t>www.skyscanner.com.ph/hotel_deeplink/4.0/PH/en-US/PHP/h_bc/225294816/2026-03-03/2026-03-04/hotel/hotel/hotels?legacy_provider_id=13&amp;rooms=1&amp;closed_user_group=apps&amp;hb_data=nD7kZ9Xudbo7ch3jBkuAIpeNRxCPU7_LKDhwo7jScGnzpI2HQ3TjkMIKGnuPTFSHC_UCHg8bK9srMMaXnXaswhVWvh5DIcWjYOvwSLlJQIrq_O0Msm-l4iyIj5EpEiquNqU834u_8fUoxVatfksqMT_u8e2HO2PcUcGCAsN4M3s1jDTdVrYRWm0R0BQ2SLtsiZyBK3VT0xiviI6awKDZCjesfhk5FH4OyaTGXiJB8-_NMb-B_SRr7oOP0NSey3FBQmTf2E_XkZeqVTDM59BTFtlcfyy5nmP74lVVs2KMo8zOWZ3-ejK_-tuYX_GcuNBRRzJtbkBNXOc7ws8LHcIOEcz37T-nBiOe54zi8yzLEprsMWAl9Orro0TTlSND0dbuq5kh-sgQ_WJpgBynVu43oZQkJ93V6VwpMro4g0gob52TbMI%3D&amp;q_datetime_utc=2026-03-03T09%3A41%3A50&amp;ticket_price=1755&amp;quote_id=-6229292191241518440&amp;utid_state=1&amp;channel=iphone&amp;price_without_closed_user_group=2179&amp;tm_place_name=Cebu&amp;deeplink_data=eyJmaWVsZHMiOnsic2lnbmF0dXJlIjoiZjVlMmRjOTBkY2VmM2E0NjBhMTAzMjFkNWM2YzgwMmUiLCJibG9ja19pZCI6IjE0Nzk5MTgzMDFfNDE5NDQyOTc3XzFfMF8wIn19&amp;utid=d5075b39-6184-d893-d2f4-4d0ae1f465b5&amp;tm_stars=0&amp;client_id=skyscanner_app&amp;redirect_delay=1000&amp;price_policy=2&amp;pre_redirect_id=530954c5-ba59-9411-bcf2-b579578608e3&amp;tm_city_code=CEBP&amp;max_price=1755&amp;guests=1&amp;request_id=530954c5-ba59-9411-bcf2-b579578608e3&amp;tm_country_code=PH</t>
  </si>
  <si>
    <t>10.33158, 123.89558</t>
  </si>
  <si>
    <t>Clubhouse, Sanson Road, Lahug, Cebu City, Central Visayas, 6000, Philippines</t>
  </si>
  <si>
    <t>Hooga Home offers accommodations in Cebu City, 2.2 miles from SM City Cebu and 2.9 miles from Colon Street. This recently renovated homestay is located 1.9 miles from Ayala Center Cebu and 2.2 miles from Fuente Osmena Circle.</t>
  </si>
  <si>
    <t>Cebu Horizons 101 by P&amp;J</t>
  </si>
  <si>
    <t>www.skyscanner.com.ph/hotel_deeplink/4.0/PH/en-US/PHP/h_bc/225391685/2026-03-03/2026-03-04/hotel/hotel/hotels?legacy_provider_id=13&amp;rooms=1&amp;closed_user_group=apps&amp;hb_data=tC2KJ2_FR5m1zpfu-0EQgsrbVNgIaZn8HQCvFRrsiVHfXuOHSjg0cFfZDV6PqP1MbTLXIMxs00yOJNC1VfKSMbcbQYwLkfn_NF1uulKpzu08veU97dRm307GiJCnMMkx4I9PW6JCqYJD2HULAhM_CGjXDc-fesMWofXqzHR84ed9tQwkVBLw4kgb6WqWT9SVlHOp60nhEBbX85H6MehGpLE-2FK-UV8OPr68WHyaQ6Imv5Ypuky5gfRDSeAsCzR9H9_0bCQxPGOMW5PkZxsgadmLCGHVNg2mESxF5BcdynLVbuBcED-Lc5Eq7dqYs5kmxUGBI-JzEErfBeu_oLZLfpMtiAIT7ObeEze0eeBASwOMY07VGEfJgKNI2mEd2ccJS8-_KdDlNchimhIDKZQPF27OEcbpaouaRxzVcs_Qkr6t8zM%3D&amp;q_datetime_utc=2026-03-03T09%3A41%3A44&amp;ticket_price=3213&amp;quote_id=7558472348941181897&amp;utid_state=1&amp;channel=iphone&amp;price_without_closed_user_group=3906&amp;tm_place_name=Cebu&amp;deeplink_data=eyJmaWVsZHMiOnsic2lnbmF0dXJlIjoiMjcxMjZjMjQ1MTQ0NDA0MzhhNzlkOWQ0NGFkMWM2ZDMiLCJibG9ja19pZCI6IjE0Nzk1MzA2MDFfNDE5NDE1NTQ3XzZfMF8wIn19&amp;utid=f0097a31-e0a7-8ab4-92a1-bc5ea1f810b9&amp;tm_stars=0&amp;client_id=skyscanner_app&amp;redirect_delay=1000&amp;price_policy=2&amp;pre_redirect_id=2ece6622-276b-482a-7fd6-3803d1fcc5f6&amp;tm_city_code=CEBP&amp;max_price=3213&amp;guests=1&amp;request_id=2ece6622-276b-482a-7fd6-3803d1fcc5f6&amp;tm_country_code=PH</t>
  </si>
  <si>
    <t>Cebu Horizons 101 by P&amp;J is located in Cebu City, just 1.5 miles from Colon Street and 1.6 miles from Magellan's Cross. The property is around 1.7 miles from SM City Cebu, 1.7 miles from Fort San Pedro, and 6.7 miles from Temple of Leah.</t>
  </si>
  <si>
    <t>30T1 Chic Corners by Leo, Studio Unit, Horizons 101</t>
  </si>
  <si>
    <t>www.skyscanner.com.ph/hotel_deeplink/4.0/PH/en-US/PHP/h_bc/225279859/2026-03-05/2026-03-06/hotel/hotel/hotels?legacy_provider_id=13&amp;rooms=1&amp;closed_user_group=apps&amp;hb_data=FUWoKb-_Kp8pmFged_PTtAP1BbnIowc75sfR2Li1csDXdQDV6SWbvdm-GR4qGAd57NK1u1maHchs1TdyTln1y8TzRsM8WdrKbYX74QFW2bmK5fr602wcvKJvb6Uvp0nfwN7OKxKHT9Dwdrg3qI3D8YfH4pxSHkC6u65Ay5IYYarXoyFeMyKI0mmRBm_1RzW3mQno2XPBVMJ1fus4J8GSnyJ5iAyALoOK_sCHSJb8WWc0vRG1UVEMq_0rjN22XDEcJoNjeWzfn-GhUZ9srFFNt4tsKlpqFzFntjK0aTxFE8uA6lIHA6bpJhl1HXakYU4nMtBetEG7HqaiQjPTThnqdEpTYLONWHk5t1ueYZh5N81nOUUmJdyaPRjWVQ7s9c7Nhn7ww7GVfFHo-CP2KRZ-Fo87xnbDbFGEM-prYWtHDoRkv0Q-&amp;q_datetime_utc=2026-03-05T14%3A51%3A44&amp;ticket_price=2423&amp;quote_id=-8673187123485050444&amp;utid_state=1&amp;channel=iphone&amp;price_without_closed_user_group=2945&amp;tm_place_name=Cebu&amp;deeplink_data=eyJmaWVsZHMiOnsic2lnbmF0dXJlIjoiODA0NjdjODIxMTMwMzdkMmE5MzlkYTY3NWNhYTQ0ODAiLCJibG9ja19pZCI6IjE0NzkyODE1MDFfNDE5MzkxNDU5XzJfMF8wIn19&amp;utid=b017bb3c-89a9-b9af-45ba-dcef9ee9e87f&amp;tm_stars=0&amp;client_id=skyscanner_app&amp;price_policy=2&amp;pre_redirect_id=a5a792dd-8d58-b0fb-ff87-7ee2f3884cb4&amp;tm_city_code=CEBP&amp;max_price=2423&amp;guests=1&amp;request_id=a5a792dd-8d58-b0fb-ff87-7ee2f3884cb4&amp;tm_country_code=PH</t>
  </si>
  <si>
    <t>Avida Towers Riala- T4 26thF</t>
  </si>
  <si>
    <t>www.skyscanner.com.ph/hotel_deeplink/4.0/PH/en-US/PHP/h_bc/225255919/2026-03-03/2026-03-04/hotel/hotel/hotels?legacy_provider_id=13&amp;rooms=1&amp;closed_user_group=apps&amp;hb_data=WuovUr4ViLvMoCQLg7tuhSBDt5A39uIdBX4_s6kaH1mv_4dkfUxPzgCNkTHbK-7rSrY5ijukGkennwO6IvB0M1qkCDONWKz_jYkEz6RsXsWcGeX2OJszffERZAIaM3V1EbevVEY8TByd9HF2DlAvneAAzpZ9I6rDQ4XVpNjog6Bz7ClkHFlnmJruSjuUtcQS05nkeZozd9W4FYLEOPKa6t98BfL7ta1BXxMR_ouJh9DrA1yu-J3NZVkZADkjcDTN_IgnaoyDc4sAu7XQYnXwGvk3_nKoUfEFc1lcm-eLBP1B6eaYqeOlmZ7SmjlqM9046Px9XILg3U-hd9B3SWyLUSYBXAxI-Cpf9S1E6WUf75d_jiMhG03UFGwyaCvTNtluCLKjeyMbU0VriXRNv3Pss4nJuuZSQndc9g3i2zT5WugzxJM%3D&amp;q_datetime_utc=2026-03-03T09%3A41%3A49&amp;ticket_price=1377&amp;quote_id=-5993738135792201308&amp;utid_state=1&amp;channel=iphone&amp;price_without_closed_user_group=1674&amp;tm_place_name=Cebu&amp;deeplink_data=eyJmaWVsZHMiOnsic2lnbmF0dXJlIjoiNzBhYmMxYjU5ODZjOWQ5ZjE4ODFjNzk0YjA0MTAzZjYiLCJibG9ja19pZCI6IjE0Nzg0NDc5MDFfNDE5MzExNDc3XzJfMF8wIn19&amp;utid=6d0a2387-db1c-0a9e-0898-23b6c0cd94f0&amp;tm_stars=0&amp;client_id=skyscanner_app&amp;redirect_delay=1000&amp;price_policy=2&amp;pre_redirect_id=d1768379-4058-91fa-59b0-c67e42da798a&amp;tm_city_code=CEBP&amp;max_price=1377&amp;guests=1&amp;request_id=d1768379-4058-91fa-59b0-c67e42da798a&amp;tm_country_code=PH</t>
  </si>
  <si>
    <t>Avida Towers Riala- T4 26thF offers accommodations in Cebu City, 1.7 miles from Ayala Center Cebu and 2 miles from SM City Cebu. Complimentary Wifi is available throughout the property and private parking is available on site. Fort San Pedro is 3.</t>
  </si>
  <si>
    <t>Avida Deca Cebu Staycation-AVIDA</t>
  </si>
  <si>
    <t>www.skyscanner.com.ph/hotel_deeplink/4.0/PH/en-US/PHP/h_bc/225168083/2026-03-05/2026-03-06/hotel/hotel/hotels?legacy_provider_id=13&amp;rooms=1&amp;closed_user_group=apps&amp;hb_data=2RuoB-b6nsnvo2KXf3FaN-n17_vxGgTMAEzpOWMpDmG9QDeKpqiHzCiyrTwS3gmrxSbC6kT-0P43WFtLt9Vs2OaUOfAwR39tQor0rRvyrxTLonDa3BHo2MxmTozKWeNRQNy48JD_Vtu-q9VW8QT9inCJDeUnjViByAIEESwq7DtcY8JUVv1gYVLna7TQbEuS9WB1K3da1Sa5uiOKQ_iBL9_PfdbFX5w1zKQYw9l3m87I_KoPiumaek_vjEB8yDhTGtbiY-QjXTa7iTI0-VkRckQkoKQk0ZbjhaBRYtkacGIuP0ZTNjHVDlzKPgtHfNWvnx6vgFosZXuGNF3RZi2fEPFzmzOlEnUpvYYd63MX5G0jvemqIFwFVTKT_DYZuCeYyAGLmWSNUEcu7OmKkuTLWV4rQHm2GHyQUcBrDmQSD-qRH1Rgae8%3D&amp;q_datetime_utc=2026-03-05T14%3A51%3A46&amp;ticket_price=1853&amp;quote_id=8818370377906735034&amp;utid_state=1&amp;channel=iphone&amp;price_without_closed_user_group=2253&amp;tm_place_name=Cebu&amp;deeplink_data=eyJmaWVsZHMiOnsic2lnbmF0dXJlIjoiMzE3Zjk5MjljNTdjOThjZDc1MzI2MzUxNTIyNmFlNjgiLCJibG9ja19pZCI6IjE0NzgzOTI4MDFfNDE5MzA2MjQwXzJfMF8wIn19&amp;utid=deeb76ec-7e87-eb0b-b32e-62ff3a399e61&amp;tm_stars=0&amp;client_id=skyscanner_app&amp;price_policy=2&amp;pre_redirect_id=b7cd2c61-14df-cac1-472a-f926bf41d68e&amp;tm_city_code=CEBP&amp;max_price=1853&amp;guests=1&amp;request_id=b7cd2c61-14df-cac1-472a-f926bf41d68e&amp;tm_country_code=PH</t>
  </si>
  <si>
    <t>10.33309, 123.90901</t>
  </si>
  <si>
    <t>Avida Deca Cebu Staycation-AVIDA is located in Cebu City, just 2 miles from SM City Cebu and 2.5 miles from Fuente Osmena Circle. The air-conditioned accommodation is 1.7 miles from Ayala Center Cebu. Magellan's Cross is 3.</t>
  </si>
  <si>
    <t>Nap Trap</t>
  </si>
  <si>
    <t>www.skyscanner.com.ph/hotel_deeplink/4.0/PH/en-US/PHP/h_bc/225030129/2026-03-03/2026-03-04/hotel/hotel/hotels?legacy_provider_id=13&amp;rooms=1&amp;closed_user_group=apps&amp;hb_data=IWmsceGSjfNQ5ZfWWF7H2lMS5lCvOhcQDt1wFVJYwv6to7DEw-00RdiwGR3dvYwjlpobVHIchUWWVE2QM0uogaLptP0T6MdS2tfmMMV8flCs50s9tehZVUndRQfuBGSV2NJ_Q7B7PPEKCwURdQrnahMaigIxRemUH6scNKrj9GS7EfGldipGd7axSlCuha8OTt6uq0NRPXCAcrcAL1UEOLi4tkKhaaGOS77x11m2YIz5mvmFQpyGPrs2J6s6xy3PaW5yy6DyESDrHlPdw5eVv7mRXbrtC_j37dKfnha3YbbPtHYYvWd1XA0b0du74ehNHVqj6wmg8k7DsxeS6wRE66RmFKLlYkZhKdvuS4LvRjvCmOhPHQXWj2mNUUBGuJtataOxpvpCNhTcdBXUONYccX0vKfjFyvCch-DMuHMCrK5w1o8%3D&amp;q_datetime_utc=2026-03-03T09%3A41%3A55&amp;ticket_price=2020&amp;quote_id=7965624197889492412&amp;utid_state=1&amp;channel=iphone&amp;price_without_closed_user_group=2455&amp;tm_place_name=Cebu&amp;deeplink_data=eyJmaWVsZHMiOnsic2lnbmF0dXJlIjoiNWYwYTk2OGM1MzdhZWM3ZTJkMmI1N2VhNTBhNzU2MzkiLCJibG9ja19pZCI6IjE0NzgzNzE0MDFfNDE5MzA0MzM2XzJfMF8wIn19&amp;utid=0a46a290-79a7-403b-8b04-6a8b5109e122&amp;tm_stars=0&amp;client_id=skyscanner_app&amp;redirect_delay=1000&amp;price_policy=2&amp;pre_redirect_id=19d16542-70c8-77cb-13e9-98ec88bf36c6&amp;tm_city_code=CEBP&amp;max_price=2020&amp;guests=1&amp;request_id=19d16542-70c8-77cb-13e9-98ec88bf36c6&amp;tm_country_code=PH</t>
  </si>
  <si>
    <t>10.34116, 123.90832</t>
  </si>
  <si>
    <t>Camp Lapu-Lapu Road, San Antonio Village, Apas, Cebu City, Central Visayas, 6000, Philippines</t>
  </si>
  <si>
    <t>Nap Trap is located in Cebu City, just 2.5 miles from SM City Cebu and 3.1 miles from Fuente Osmena Circle. The air-conditioned accommodation is 2.3 miles from Ayala Center Cebu. Private parking can be arranged at an extra charge.</t>
  </si>
  <si>
    <t>Busay Getaway</t>
  </si>
  <si>
    <t>www.skyscanner.com.ph/hotel_deeplink/4.0/PH/en-US/PHP/h_bc/225256461/2026-03-05/2026-03-06/hotel/hotel/hotels?legacy_provider_id=13&amp;rooms=1&amp;closed_user_group=apps&amp;hb_data=rtWLk89pQaTakQ8c1FgW2epFU6cmzyLMIlqeEThw4nMlaxd3lkxKoMcA1HUX55_8EfF-6WIF4lShpYN7rCYq_7n6KaISZl487od9tJ1eQgxL63dhhZUAPln6gzwScBQom_kBzyyOEgiMCLu4tXAyMSOKrJ2eTT_4tQdE5pAZYhCDdDzI6Fy09QjCJNfyxEZWvpajcpTePdsz2_FO02Ssqv1cBQHCuCklKD2q9SILykKRI0EOeHZJ2Mg07oDGjuQv4HbihK-MQ9WAOceDyoUiGk6O1xt5X3EZqDz33SPuGptDq1b3GkjzAsvN7TPGvCxa5RZcAvbosxl3p_FgM5SMPAReOS5F_T4Dnx3r51MVwB7WBzIjmcY0GiSZh_o3ERXe0ES2YKujnH88l-QI-6TaV3jAE9BfJs3D7UdsCbKtm889AtZ2oeU%3D&amp;q_datetime_utc=2026-03-05T14%3A51%3A53&amp;ticket_price=7064&amp;quote_id=-581377434761407976&amp;utid_state=1&amp;channel=iphone&amp;price_without_closed_user_group=10407&amp;tm_place_name=Cebu&amp;deeplink_data=eyJmaWVsZHMiOnsic2lnbmF0dXJlIjoiYWE4YjgzNjExZTM1OGNlY2RhODI0ZTM4OThhYTg5NzQiLCJibG9ja19pZCI6IjE0NzY4ODAyMDJfNDE5MTMwNjQ4XzJfMV8wIn19&amp;utid=7578e353-b49d-d26b-1ac2-8ba08738acf1&amp;tm_stars=5&amp;client_id=skyscanner_app&amp;price_policy=2&amp;pre_redirect_id=fd8b55f3-646f-9c12-f3a1-f739a69fbaee&amp;tm_city_code=CEBP&amp;max_price=11154&amp;guests=1&amp;request_id=fd8b55f3-646f-9c12-f3a1-f739a69fbaee&amp;tm_country_code=PH</t>
  </si>
  <si>
    <t>10.37779, 123.87292</t>
  </si>
  <si>
    <t>vúe, Cebu Tops Road, Tiguib, Malubog, Cebu City, Central Visayas, 6000, Philippines</t>
  </si>
  <si>
    <t>Located within 1.1 miles of Temple of Leah and 6.8 miles of Ayala Center Cebu, Busay Getaway has rooms with air conditioning and a private bathroom in Cebu City. The property is around 7.1 miles from SM City Cebu, 7.</t>
  </si>
  <si>
    <t>2 Bedroom Condo at The Padgett Place</t>
  </si>
  <si>
    <t>www.skyscanner.com.ph/hotel_deeplink/4.0/PH/en-US/PHP/h_bc/223170022/2026-03-05/2026-03-06/hotel/hotel/hotels?legacy_provider_id=13&amp;rooms=1&amp;closed_user_group=apps&amp;hb_data=XcIrtAPil5G7vHT3f_jjkpencbRbsmjgbuDeNGAYrM-VP0l_KKBswA0Txo_LFx9XPZodTqinhOFRrfdkeK1dtc_5BTVy8sUZByt6sRKB9hHdmLMChZEYRhR5n0a7GNMd8qIWGPqpt5LLlwehKHGlMjRt2uv1mDeLxBZOZ4bhj1czJ2e2g5eCHTH7ygB4o-gaDs8w6fg2pF-ZF2W7ObIqJmNQP7qUcpTIuCNyOBDUoeUZn4JmiwzypsL71q6mmiPCmI1zgRV4yTAuhUtZIYLF1tId5ykGZu6dITZUAqmPNDbGPuJAKeANeNb5-JfPqsp2SKSMrFlTkHKkS2eqXWNn6ASpXKavnMyGH4_dcjdEyi2rFmpVexQK1rRPqpRP3SxsWOuKrbUtNTjfObIkh4tsngswxFFOZGhv-DHZx8WgjoKOrPaXUWo%3D&amp;q_datetime_utc=2026-03-05T14%3A51%3A54&amp;ticket_price=6090&amp;quote_id=1120277276361667379&amp;utid_state=1&amp;channel=iphone&amp;price_without_closed_user_group=7080&amp;tm_place_name=Cebu&amp;deeplink_data=eyJmaWVsZHMiOnsic2lnbmF0dXJlIjoiZDhmMzVkZjlmOTJkM2I4YzczMmJjM2UzNTk2ZDE1YTUiLCJibG9ja19pZCI6IjE0NzY1OTk4MDFfNDE5MDk2Njg3XzZfMF8wIn19&amp;utid=eff3fe4d-0921-d9ca-200c-93fa2b85589d&amp;tm_stars=0&amp;client_id=skyscanner_app&amp;price_policy=2&amp;pre_redirect_id=dc372ae1-32c1-6f93-7a80-e31b58ba8001&amp;tm_city_code=CEBP&amp;max_price=6090&amp;guests=1&amp;request_id=dc372ae1-32c1-6f93-7a80-e31b58ba8001&amp;tm_country_code=PH</t>
  </si>
  <si>
    <t>10.32205, 123.90035</t>
  </si>
  <si>
    <t>2 Bedroom Condo at The Padgett Place offers accommodations in Cebu City, a 9-minute walk from Ayala Center Cebu and 1.5 miles from Fuente Osmena Circle. Private parking is available on site at this recently renovated property.</t>
  </si>
  <si>
    <t>Horizons101 - Studio Type Room</t>
  </si>
  <si>
    <t>www.skyscanner.com.ph/hotel_deeplink/4.0/PH/en-US/PHP/h_bc/225432470/2026-03-05/2026-03-06/hotel/hotel/hotels?legacy_provider_id=13&amp;rooms=1&amp;closed_user_group=apps&amp;hb_data=qYSh-VFe2qgzTKstW8sHMjZZJpfFcso2PTbNPPBYiQfswiyAY_K5Wn0fvwWNt7NwNFebumWpfXBFrEisgn-yIR22XTLrEqHPhUqDWug_YfUVUjPTeGbjKkqdEKsDKkjm-2rjNIWopIh1btQotvTxFBuJDEsZ95bpDIH6qVqKzcI5jGh8CCVGWK6cc_RzEhp0_P9S9vUmUkl16S_ONNU-hh3DqUv4YV12sq2TaUlWk1YfBZss9fKDqy8LlQzL_2qxbL-tWjqOWlT_1dFEsSJ0jSBepQqTNI1WTg8p999qjRD4aOrwWFF_-YYRAVTFK4Ehwpxram_URWvc0fg1XH1gdPzvJheK2rGg7nW39anu6IXyvnyY5SXBIu5YJQtYkexA845rC7sLl4JN-Uhwml0902N4fiNR14JkIhhx4g33n1z5HU6PY7c%3D&amp;q_datetime_utc=2026-03-05T14%3A51%3A54&amp;ticket_price=1148&amp;quote_id=5344499126822834270&amp;utid_state=1&amp;channel=iphone&amp;price_without_closed_user_group=1535&amp;tm_place_name=Cebu&amp;deeplink_data=eyJmaWVsZHMiOnsic2lnbmF0dXJlIjoiNjRmMDE4OTg3ODEzNDMxMjA5N2Y4NzA5Y2EyZDkwNTEiLCJibG9ja19pZCI6IjE0NzU4NDkyMDFfNDE5MDA0MjYwXzJfMF8wIn19&amp;utid=f0fc3eac-6d01-cfb7-3b3a-6387a4a8e2b1&amp;tm_stars=0&amp;client_id=skyscanner_app&amp;price_policy=2&amp;pre_redirect_id=dec91941-5fec-e747-c0c6-c12f41de85a1&amp;tm_city_code=CEBP&amp;max_price=1148&amp;guests=1&amp;request_id=dec91941-5fec-e747-c0c6-c12f41de85a1&amp;tm_country_code=PH</t>
  </si>
  <si>
    <t>Horizons101 - Studio Type Room is located in Cebu City, just 2 miles from SM City Cebu and 6.7 miles from Temple of Leah. The property is around 1.5 miles from Colon Street, 1.6 miles from Magellan's Cross, and 1.7 miles from Fort San Pedro.</t>
  </si>
  <si>
    <t>www.skyscanner.com.ph/hotel_deeplink/4.0/PH/en-US/PHP/h_ad/130399099/2026-03-03/2026-03-04/hotel/hotel/hotels?legacy_provider_id=22&amp;rooms=1&amp;closed_user_group=general&amp;hb_data=62KIg7EEEg4VaZYERjalGmCiQbT1p6JybQzItlZKqF5aoo_HuBUbYziTIqHSMwnAJQfT35wshMz_BtUx5t7KTSxd3waV7Ld8-gowdlSOK2Xi5Bkyow4rZ0xPNA8VH4Ec2RXdI_YsURtCSyweVnqqR3Nc3p341HQqoTLIkPLR4YlfdExZieNmgfAD2iVlARJA_NVwAX4R9Hyy0bSOM_wGMkjfUXEy3e0DDhjcX-er3eh5VT-zqvxeeaXOQPulQNN_UaKc7D1r_BCEMm3TV6RgMkqnE6iEofYXYApCltp-EOuaFjxp0LOVoH70hxGNaYUcyYLNu57v4Ol9ziyIJhvHxHZqnn3NF9_ibl8wrz0RPG14Rb0iaPz8EmtwV5yYN_Fck4sFwUWQACI6_AOuwbK66Gpt4vZWDLJf12XqegZQDEak&amp;q_datetime_utc=2026-03-03T09%3A42%3A01&amp;ticket_price=2621&amp;quote_id=-1058198631503578752&amp;utid_state=1&amp;channel=iphone&amp;price_without_closed_user_group=3148&amp;tm_place_name=Cebu&amp;deeplink_data=eyJmaWVsZHMiOnsic2lnbmF0dXJlIjoiNTQyYWZmOTEwYTY4MjI0NmM3MjVjZTI2ZTA5NTBkODkifSwidXJsIjoiaHR0cHM6Ly93d3cuYWdvZGEuY29tL3BhcnRuZXJzL3BhcnRuZXJzZWFyY2guYXNweD9jaWQ9MTg0NjM4MyZoaWQ9Njg5OTE2JmN1cnJlbmN5PVBIUCZjaGVja2luPTIwMjYtMDMtMDMmY2hlY2tvdXQ9MjAyNi0wMy0wNCZOdW1iZXJvZkFkdWx0cz0xJk51bWJlcm9mQ2hpbGRyZW49MCZSb29tcz0xJm1jaWQ9Mjc5NzcmbWFzdGVyUm9vbUlkPTQ3MTk4NDIyMiZtcHQ9VEdOVmNGcFNhM0J4TTNsRGVqQlhlRWxPVml0aE5EaE1NbnB1Ums1UmFtNTBXVkZQVUhGcmNsbG1VMlJxVTNaTlQzQkZhMGRxTm5nclMwcHBORXROVEdvek9USlRiVUptWVZobWFGUk9SMDgmVG90YWxQcmljZT0yNjIwLjk2JlRvdGFsVGF4PTI5Ni4zOSZUb3RhbEZlZT0wLjAwJlRvdGFsU3VyY2hhcmdlPTAmbWN1cj1QSFAifQ%3D%3D&amp;utid=80d24242-01dd-a0de-b468-0e42a18ee533&amp;tm_stars=3&amp;client_id=skyscanner_app&amp;redirect_delay=1000&amp;price_policy=2&amp;pre_redirect_id=86a38622-eca6-b790-e105-23c19b9b4d41&amp;tm_city_code=CEBP&amp;max_price=5220&amp;guests=1&amp;request_id=86a38622-eca6-b790-e105-23c19b9b4d41&amp;tm_country_code=PH</t>
  </si>
  <si>
    <t>www.skyscanner.com.ph/hotel_deeplink/4.0/PH/en-US/PHP/h_xp/212595533/2026-03-03/2026-03-04/hotel/hotel/hotels?legacy_provider_id=1&amp;rooms=1&amp;closed_user_group=mobile&amp;hb_data=o903RCpOEO92uJmCvaNx4aqqLgqsFmNIjByxYGqMKNLSd8IGKCZ1K0soqrRvp6zD3PYPWFJap8RDdj_y41V14L5tWqIabRRWisOD34krQlfRFW6W8mTMYOk6NUAWFe38aOz5bAgBNBTVXnxAb2GeRjyrmVj32zfhP8GK_1POppLtKo8wyP2u8SnEfnzm8fEyU8Po0si6MiTuWLDjEEfDpZAuNPPvFkWeZU6BzmauXjdJCQXkZ5sBtLOtZeeyDCpKzwhER8v1EOMSrGJXki0C3NoEG3o%3D&amp;q_datetime_utc=2026-03-03T09%3A42%3A01&amp;ticket_price=2945&amp;quote_id=3786924891117513549&amp;utid_state=1&amp;channel=iphone&amp;price_without_closed_user_group=6308&amp;tm_place_name=Cebu&amp;deeplink_data=eyJmaWVsZHMiOnsic2lnbmF0dXJlIjoiMjQ3MDJmMDk2N2EyMDE1Mzk2N2I2YzExY2I3MGNlNGQifSwidXJsIjoiaHR0cHM6Ly93d3cuZXhwZWRpYS5jb20ucGgvSG90ZWwtU2VhcmNoP3RwaWQ9NjgmbXBlPTE3NzI1Mjc4OTMmZW5kRGF0ZT0yMDI2LTAzLTA0JmFkdWx0cz0xJmxvY2FsZT1lbl9VUyZjaGlkPTRiZjZlMGYxLWNlMTItNGNmNC04OGExLTI5Nzk5NGEzNTdjNSZlYXBpZD00NjIzMCZtY3RjPTMmc3RhcnREYXRlPTIwMjYtMDMtMDMmbXBkPUdCUCZtcG49MzIzNjM0OTgxJmN1cnJlbmN5PUdCUCZyYXRlcGxhbmlkPTM5MjQwMTA4OCZtcG09MjQmbXBwPTEmbXBvPUVDJnNlbGVjdGVkPTk5NTk2Mjc0Jm1wYj02Ljk5Jm1wcT0zMy44MCZtcGE9MzAuNzMifQ%3D%3D&amp;utid=a544bd25-717f-31f0-2d9a-4e9aa8fe19bc&amp;tm_stars=3&amp;client_id=skyscanner_app&amp;redirect_delay=1000&amp;price_policy=2&amp;pre_redirect_id=02dc0061-d9e5-2ed1-fbf6-710d99948c7f&amp;tm_city_code=CEBP&amp;max_price=5396&amp;guests=1&amp;request_id=02dc0061-d9e5-2ed1-fbf6-710d99948c7f&amp;tm_country_code=PH</t>
  </si>
  <si>
    <t>www.skyscanner.com.ph/hotel_deeplink/4.0/PH/en-US/PHP/h_h1/71783459/2026-03-05/2026-03-06/hotel/hotel/hotels?legacy_provider_id=927111&amp;rooms=1&amp;closed_user_group=mobile&amp;hb_data=pMBC6Cnh_PmeCWYXgKwCK-AGmjsvzIC62nft9iLmasGC4lHGiBsiMN6e7c9-nUspeW783OPZShVLxrdThQ-wASfV50jElVcM58EpxKVi0GlyzohKm-CWWg6Fj8ZyX33C918LTwCH-Hnt2G9PW2oQ6xrYLDMSDVgzXOAzwA7gHY3ppI5CtS0awzhk_vD3cZowdmTD8tM_-znrs9GrDeBt1Hp8K5T489Thnt7cydvt8II57air4ExB6R1meYtUQ16Bp7JtO0MAZn55hwiGAbWc04dxwWA%3D&amp;q_datetime_utc=2026-03-05T14%3A51%3A57&amp;ticket_price=7780&amp;quote_id=6534920498698127112&amp;utid_state=1&amp;channel=iphone&amp;price_without_closed_user_group=15582&amp;tm_place_name=Cebu&amp;deeplink_data=eyJmaWVsZHMiOnsic2lnbmF0dXJlIjoiNTBhOWRiYzU0NWM1MGU0MGViYTlhZTNkMThkZDRlZTkifSwidXJsIjoiaHR0cHM6Ly9waC5ob3RlbHMuY29tL0hvdGVsLVNlYXJjaD90cGlkPTMyMTQmbXBlPTE3NzI3MjAyMjYmZW5kRGF0ZT0yMDI2LTAzLTA2JmFkdWx0cz0xJmxvY2FsZT1lbl9QSCZjaGlkPWVkNzU4NTk5LTRjNzUtNDdiYi04NWUwLWY2MzU2NDM3NDM0YSZlYXBpZD00NCZtY3RjPTMmc3RhcnREYXRlPTIwMjYtMDMtMDUmbXBkPVBIUCZtcG49MzE0MjU3MjgzJmN1cnJlbmN5PVBIUCZyYXRlcGxhbmlkPTM5MjY0NzA2OSZtcG09MjQmbXBwPTEmbXBvPUVDJnNlbGVjdGVkPTM5MzYzNDkmbXBiPTg3OS43NSZtcHE9NjkwMC4wMCZtcGE9NjkwMC4wMCJ9&amp;utid=151892c7-3f1d-d765-8205-d539460bfebd&amp;tm_stars=5&amp;client_id=skyscanner_app&amp;price_policy=2&amp;pre_redirect_id=c685bd86-f269-c5f0-6590-dbc04eece7d0&amp;tm_city_code=CEBP&amp;max_price=13079&amp;guests=1&amp;request_id=c685bd86-f269-c5f0-6590-dbc04eece7d0&amp;tm_country_code=PH</t>
  </si>
  <si>
    <t>www.skyscanner.com.ph/hotel_deeplink/4.0/PH/en-US/PHP/h_h1/223212952/2026-03-03/2026-03-04/hotel/hotel/hotels?legacy_provider_id=927111&amp;rooms=1&amp;closed_user_group=mobile&amp;hb_data=r1vVVlSI2at--c4MK3Q1-ubVwf-LXQvhtw-YuovJ7NjdW05SdXPHnpJnlWNV5cUDrmZDhXCU6uucSh5arn73t4dRja9CG1ZCWdECxha2xwu38_NCGBixQRsfx1cuHxoH-u_rrgX4CPWjaqN0sEO6suem1xRGLouCxXYnt8ZQxyp5M_wNVBDx-b9acfsmz9-xOIAn8YR_m0Zyw-__kgX1cxJh6H2p4-t97mITyxgqpiPUCriut7aPRMR_u1g3mwLv2wMKw1Mvc63PEc2Tzv6EX8oTyXo%3D&amp;q_datetime_utc=2026-03-03T09%3A42%3A01&amp;ticket_price=2700&amp;quote_id=-68439349484868950&amp;utid_state=1&amp;channel=iphone&amp;price_without_closed_user_group=3000&amp;tm_place_name=Cebu&amp;deeplink_data=eyJmaWVsZHMiOnsic2lnbmF0dXJlIjoiOGIwOGQ4NjVlOTcwOGQzZDQzZmFhZTg4ZDFjYzFlZDYifSwidXJsIjoiaHR0cHM6Ly9waC5ob3RlbHMuY29tL0hvdGVsLVNlYXJjaD9tcGQ9UEhQJnRwaWQ9MzIxNCZtcGU9MTc3MjUzMDc1NiZlbmREYXRlPTIwMjYtMDMtMDQmYWR1bHRzPTEmbXBuPTMyNjU1Njg5OCZtcG09MjQmbXBwPTEmbG9jYWxlPWVuX1BIJm1wbz1FQyZjaGlkPTIwMDU5YjY2LTI2ODctNDdjOC05MzRmLTVjZjdjYjFiYWY2OSZtcHE9MjQxOS41NSZlYXBpZD00NCZtY3RjPTMmY3VycmVuY3k9UEhQJnJhdGVwbGFuaWQ9NDAxNjc5NzM0JnNlbGVjdGVkPTExMzkwMDA2NSZzdGFydERhdGU9MjAyNi0wMy0wMyZtcGI9NTAwLjQxJm1wYT0yMTk5LjU5In0%3D&amp;utid=b3d8b65b-ceeb-ea47-c6ed-e465656b7a8a&amp;tm_stars=3&amp;client_id=skyscanner_app&amp;redirect_delay=1000&amp;price_policy=2&amp;pre_redirect_id=1836fa92-8cb8-6f4e-7e08-b32d783a716e&amp;tm_city_code=CEBP&amp;max_price=3691&amp;guests=1&amp;request_id=1836fa92-8cb8-6f4e-7e08-b32d783a716e&amp;tm_country_code=PH</t>
  </si>
  <si>
    <t>www.skyscanner.com.ph/hotel_deeplink/4.0/PH/en-US/PHP/h_h1/212344103/2026-03-03/2026-03-04/hotel/hotel/hotels?legacy_provider_id=927111&amp;rooms=1&amp;closed_user_group=mobile&amp;hb_data=VcrdOkERK75zBc7T50pds9Cz1PxXEtSCBD9qyPsu-_d5JWquDZADtlqgCNtoZZ484dlMsbIIRrxc3RajstL9bYJXE6yE9ZA_XvxVJO1hLCZfNWKdW8I-t_AfMosTGvgzKUU5_wssyqemxtWk_REXoBK7CvMBncHVkBKv3TIRMVItIVWrzuUxV_NsSnWMP_bVRhyPncswjb7OBLF4SjQKSh68h20sHD1eXv6GvQXMvUaqk5lh65dabXnRc5_aSUWGb_ZyKSIrnaDj6xlvndviiAgx-2Q%3D&amp;q_datetime_utc=2026-03-03T09%3A42%3A01&amp;ticket_price=5401&amp;quote_id=8801106131918765590&amp;utid_state=1&amp;channel=iphone&amp;price_without_closed_user_group=5401&amp;tm_place_name=Cebu&amp;deeplink_data=eyJmaWVsZHMiOnsic2lnbmF0dXJlIjoiMGQ1MWE5YWYyNzk0N2JmYzI0ZjgyM2NhY2Q3YjlhMzAifSwidXJsIjoiaHR0cHM6Ly9waC5ob3RlbHMuY29tL0hvdGVsLVNlYXJjaD90cGlkPTMyMTQmbXBlPTE3NzI1Mjc4OTMmZW5kRGF0ZT0yMDI2LTAzLTA0JmFkdWx0cz0xJmxvY2FsZT1lbl9QSCZjaGlkPWExN2NlZDIyLWM5NGQtNGQ3NC04NWY4LWQ3NDQxNDY1OWUxZCZlYXBpZD00NCZtY3RjPTMmc3RhcnREYXRlPTIwMjYtMDMtMDMmbXBkPVBIUCZtcG49MzE1OTI3NDcwJmN1cnJlbmN5PVBIUCZyYXRlcGxhbmlkPTM4NTA3NjkyMyZtcG09MjQmbXBwPTEmbXBvPUVDJnNlbGVjdGVkPTczNzI3NjQyJm1wYj0xMDAxLjAwJm1wcT00ODQwLjAwJm1wYT00NDAwLjAwIn0%3D&amp;utid=3fd61a52-57b9-fc8a-ccab-c23e46241bde&amp;tm_stars=4&amp;client_id=skyscanner_app&amp;redirect_delay=1000&amp;price_policy=2&amp;pre_redirect_id=f3c94826-5f07-6147-b711-ce4c4572aea9&amp;tm_city_code=CEBP&amp;max_price=10685&amp;guests=1&amp;request_id=f3c94826-5f07-6147-b711-ce4c4572aea9&amp;tm_country_code=PH</t>
  </si>
  <si>
    <t>www.skyscanner.com.ph/hotel_deeplink/4.0/PH/en-US/PHP/h_bc/200512810/2026-03-03/2026-03-04/hotel/hotel/hotels?legacy_provider_id=13&amp;rooms=1&amp;closed_user_group=apps&amp;hb_data=DqA53Y4NgvyuxZxeK1SMlyU4BtdVszUmi1xTCNZ8e67k46p6-PVMnOI0l_k-P65sZI3rtjEipCanTo73XEJNiiiscEsVW0LOR8UHxCEP2Up6NQwA4SPZZGCW0Um66iomK6GvnkPDBIVa0nWAOsNW_YvrMADFGBsB_Fd-5-ueSwEDTlHYjbY0UhjD4T7MQamg-pTA4lhRfnBWaE_-697JDfoZklMf_fDL8VOnJ0FrUa5JJobPc1EbQ3nbdyk1fOmprmF3KIBxLm34IvmAjpE9JfV34ifr4k8AotMOYQIEFWwo5Q6D5htqJszOZzi_eWHQdaLl-THTiWSgZmDw1xqY_fQkSpEgseROaO39xbuLYKu7T7KxjPA3TeL_RVomtHn-6oy1QyDXPHg7Nzv60i-gpcyuNlWm3iV2HMEuZZq_nPpGwyNsWQ%3D%3D&amp;q_datetime_utc=2026-03-03T09%3A42%3A01&amp;ticket_price=2176&amp;quote_id=3022409744905881479&amp;utid_state=1&amp;channel=iphone&amp;price_without_closed_user_group=2929&amp;tm_place_name=Cebu&amp;deeplink_data=eyJmaWVsZHMiOnsic2lnbmF0dXJlIjoiMTA2ZDAxYTBkZDUwODNhNzZjMzdlZGE3NjE2Njk0OWYiLCJibG9ja19pZCI6IjMzNTc4MDcwMl8xMTYxNTQ4NjlfMF80Ml8wXzM4MjYzMyJ9fQ%3D%3D&amp;utid=2c89ef89-7bc9-3df2-53c4-5dfa7bc70152&amp;tm_stars=4&amp;client_id=skyscanner_app&amp;redirect_delay=1000&amp;price_policy=2&amp;pre_redirect_id=872b6a00-aacc-5494-2093-32b0e1da4b49&amp;tm_city_code=CEBP&amp;max_price=3010&amp;guests=1&amp;request_id=872b6a00-aacc-5494-2093-32b0e1da4b49&amp;tm_country_code=PH</t>
  </si>
  <si>
    <t>www.skyscanner.com.ph/hotel_deeplink/4.0/PH/en-US/PHP/h_xp/46968116/2026-03-05/2026-03-06/hotel/hotel/hotels?legacy_provider_id=1&amp;rooms=1&amp;closed_user_group=mobile&amp;hb_data=f4EqNAGvpVMlj6dAnvI2z0IRinDET_GsmzF_n-BV-2wStKMI1jgl8cszsVGWzbu_cM1EYhgYG-FotjhrJTqX9eJWzlC9AKb8qaXZHiZm7DFD8Vz2iKQb9DnBrz0SzTN-niGhcC2YNUs25O8HGDxxDLwKXBNvOPuea0QQc64iSD4CSRbnPwhaOZ7BidUBVlyqRjTcFhQJQRM07DIoz-UK3phNc8mqWmGadzYDmwnuefxzGjk_HUJrCMFborylGj4x4Z8BuatOcnKoezJlutygu60IWZ4%3D&amp;q_datetime_utc=2026-03-05T14%3A52%3A03&amp;ticket_price=5054&amp;quote_id=-230873272174735090&amp;utid_state=1&amp;channel=iphone&amp;price_without_closed_user_group=5615&amp;tm_place_name=Cebu&amp;deeplink_data=eyJmaWVsZHMiOnsic2lnbmF0dXJlIjoiZjkyM2M5ZDc3ZWQxMDg3NWQzYTRiMWFkOGMwM2UzMDcifSwidXJsIjoiaHR0cHM6Ly93d3cuZXhwZWRpYS5jb20ucGgvSG90ZWwtU2VhcmNoP3RwaWQ9NjgmbXBlPTE3NzI3MjE2NjgmZW5kRGF0ZT0yMDI2LTAzLTA2JmFkdWx0cz0xJmxvY2FsZT1lbl9VUyZjaGlkPTc1MmJkNGEzLTdjZGYtNGExZS04ZTkxLTBlOTU3NjQzYjg1NCZlYXBpZD00NjIzMCZtY3RjPTMmc3RhcnREYXRlPTIwMjYtMDMtMDUmbXBkPUdCUCZtcG49MjkyNjA5JmN1cnJlbmN5PUdCUCZyYXRlcGxhbmlkPTIwMTA3MTY2NiZtcG09MjQmbXBwPTEmbXBvPUVDJnNlbGVjdGVkPTE0NTUwMTcmbXBiPTYuOTQmbXBxPTU3Ljg1Jm1wYT01Ny44NSJ9&amp;utid=0b323238-f0f6-e699-37fd-e4163ddbb1d6&amp;tm_stars=5&amp;client_id=skyscanner_app&amp;price_policy=2&amp;pre_redirect_id=57e1da14-c9f8-409d-aa30-87701911ad73&amp;tm_city_code=CEBP&amp;max_price=10275&amp;guests=1&amp;request_id=57e1da14-c9f8-409d-aa30-87701911ad73&amp;tm_country_code=PH</t>
  </si>
  <si>
    <t>www.skyscanner.com.ph/hotel_deeplink/4.0/PH/en-US/PHP/h_bc/154663274/2026-03-05/2026-03-06/hotel/hotel/hotels?legacy_provider_id=13&amp;rooms=1&amp;closed_user_group=apps&amp;hb_data=-KOfcq9_Zre-WeWpqbE7eez90GBm07Q3y54YYVolCgTehK9R4dMu4fbcmL5j6bPA5hjaogdDiYfdroFbGaadFxbl7vsE15gWF5LQD8OU2imJ7VIkhra5GItLyw0DiUWtwN7Y97erpvYOcacXvpIEbyvJJjAKCUNOi1BeRWtfYnPkHvyClqwfS8wXXDJk74tQ9k-fMHiibOND0RAokWejuMMAYB6yuMw8NyJ1myaTPK4LoPwfMaBz4m2OOeM7IlgCEl8m_snM1Xd_thyy9ajFbnRnmM8fd6T5hpfn9LnOVw4K7PyaNM3nXso9iD0RT93nZYs-nxPHD4UG_7EUnpG_Tb66uEXTqQ8Tkr-vrG8rXuLwqWofDIqK0npA5HqJ28ym8NQASU7gOsaaS9nO5_qrfjUf8Wz5wCKsN86flb6eYIjrof6vBhw%3D&amp;q_datetime_utc=2026-03-05T14%3A52%3A03&amp;ticket_price=5089&amp;quote_id=-3807184724003991114&amp;utid_state=1&amp;channel=iphone&amp;price_without_closed_user_group=7467&amp;tm_place_name=Cebu&amp;deeplink_data=eyJmaWVsZHMiOnsic2lnbmF0dXJlIjoiMmUzZTMyNWYyOTkxZjIzYjVlY2ZiOWI4ZjFjMDk3MzAiLCJibG9ja19pZCI6IjIyMDMzMjQwMV80MjM3NDMyNjZfMl8yXzBfNjM3NzQ5In19&amp;utid=1bec6a60-e753-f743-7d92-473098d0ac30&amp;tm_stars=3&amp;client_id=skyscanner_app&amp;price_policy=2&amp;pre_redirect_id=266e7d18-051f-f5f0-f54b-24945e472072&amp;tm_city_code=CEBP&amp;max_price=8686&amp;guests=1&amp;request_id=266e7d18-051f-f5f0-f54b-24945e472072&amp;tm_country_code=PH</t>
  </si>
  <si>
    <t>www.skyscanner.com.ph/hotel_deeplink/4.0/PH/en-US/PHP/h_xp/203954033/2026-03-05/2026-03-06/hotel/hotel/hotels?legacy_provider_id=1&amp;rooms=1&amp;closed_user_group=mobile&amp;hb_data=Kf9iYq0bhF54c27K8ktNDnqYM-lbv-ez616nTrZiDxjfUD_K1L1KVX482If7xFVdgpy4iEQQr1MdU9MNAq2HbivRWZw13Nm86AJASQwYso_g9WN61xs3EqpzrFqdwUQ2_joKKNNg8zIluOSXXUzC9Y3bauuGUZnYEOGS2q-yFYSiVNWOLxNBrHhqVIhZybqAqo9kEwkGKSPmwVXR67RjiRMXE3G5XqpV1ngbctjozKEO0dBFlw9-Llct-voIak3JFGHurq5yazW5VppImM0efoVQ3OM%3D&amp;q_datetime_utc=2026-03-05T14%3A52%3A03&amp;ticket_price=5478&amp;quote_id=9168967881201595364&amp;utid_state=1&amp;channel=iphone&amp;price_without_closed_user_group=5550&amp;tm_place_name=Cebu&amp;deeplink_data=eyJmaWVsZHMiOnsic2lnbmF0dXJlIjoiNmNhZjk0OTQ2OWQzZmJkZTI5ZTU2N2JkY2ZiNjQ4YjYifSwidXJsIjoiaHR0cHM6Ly93d3cuZXhwZWRpYS5jb20ucGgvSG90ZWwtU2VhcmNoP3RwaWQ9NjgmbXBlPTE3NzI3MjAyMjYmZW5kRGF0ZT0yMDI2LTAzLTA2JmFkdWx0cz0xJmxvY2FsZT1lbl9VUyZjaGlkPTNlNGQxN2RmLTk1OTgtNGYwZi04YTIwLTBiMWQyYjgzZDQzNyZlYXBpZD00NjIzMCZtY3RjPTMmc3RhcnREYXRlPTIwMjYtMDMtMDUmbXBkPUdCUCZtcG49MjE2MDUxNzYxJmN1cnJlbmN5PUdCUCZyYXRlcGxhbmlkPTQwNzM2MTQzOSZtcG09MjQmbXBwPTEmbXBvPUVDJnNlbGVjdGVkPTM5OTc5NDA2Jm1wYj0xMy4wMiZtcHE9NjIuOTMmbXBhPTU3LjIxIn0%3D&amp;utid=18b3e280-2984-4370-f182-f59dbd51aede&amp;tm_stars=4&amp;client_id=skyscanner_app&amp;price_policy=2&amp;pre_redirect_id=b6d92899-8aff-267e-1e56-6f8089ecbaee&amp;tm_city_code=CEBP&amp;max_price=5990&amp;guests=1&amp;request_id=b6d92899-8aff-267e-1e56-6f8089ecbaee&amp;tm_country_code=PH</t>
  </si>
  <si>
    <t>www.skyscanner.com.ph/hotel_deeplink/4.0/PH/en-US/PHP/h_h1/159199139/2026-03-03/2026-03-04/hotel/hotel/hotels?legacy_provider_id=927111&amp;rooms=1&amp;closed_user_group=mobile&amp;hb_data=AOcJjgNXkZ0gEYRdZYfub1bBJ3wSy98hzFxDwcgCRBy3FW1UxwbNR2-MflRVO1FWMJg89HWz44Fe1fS0M42ty1Eu-ARlfxA4rhQir_u5F4l-N2tQ-VYrlKg7XCbzENINKEUME-Od5S0Ayi3EWXM-nlY2B-ypjWQbCnLYMYElWR6nTvtV-HAB5vgEpUTJf_SxZZgJhXUp_BQGHbt-zB0-cJe3IHNqWadbLLcFR-vVMrBg8lj0Il-GoHzv6bYE73t6h6fSJu2tL0RtlIGebbHVBrgTpM0%3D&amp;q_datetime_utc=2026-03-03T09%3A42%3A05&amp;ticket_price=17270&amp;quote_id=5208827604303188068&amp;utid_state=1&amp;channel=iphone&amp;price_without_closed_user_group=26569&amp;tm_place_name=Cebu&amp;deeplink_data=eyJmaWVsZHMiOnsic2lnbmF0dXJlIjoiNTFlNDY4NTQxZTVhOWI1NjhhZWY2YWNiMGVjMWU5MWMifSwidXJsIjoiaHR0cHM6Ly9waC5ob3RlbHMuY29tL0hvdGVsLVNlYXJjaD9tcGQ9UEhQJnRwaWQ9MzIxNCZtcGU9MTc3MjUzMDI0NyZlbmREYXRlPTIwMjYtMDMtMDQmYWR1bHRzPTEmbXBuPTIwMjQwNzI0MiZtcG09MjQmbXBwPTEmbG9jYWxlPWVuX1BIJm1wbz1FQyZjaGlkPWU5ZTgwY2EzLTA4ODMtNDUxYy04NmNjLTVmNmE0Mjk1MGFkMiZtcHE9MTUzMTcuMDkmZWFwaWQ9NDQmbWN0Yz0zJmN1cnJlbmN5PVBIUCZyYXRlcGxhbmlkPTM5NzUwMjY1NCZzZWxlY3RlZD0xNjQ1ODEwNiZzdGFydERhdGU9MjAyNi0wMy0wMyZtcGI9MTk1Mi45MyZtcGE9MTUzMTcuMDkifQ%3D%3D&amp;utid=531a67cb-8a8c-4450-e6ec-2adecd9b0635&amp;tm_stars=0&amp;client_id=skyscanner_app&amp;redirect_delay=1000&amp;price_policy=2&amp;pre_redirect_id=488aa861-bb7f-b641-ec63-181a7e8d4fa4&amp;tm_city_code=CEBP&amp;max_price=19146&amp;guests=1&amp;request_id=488aa861-bb7f-b641-ec63-181a7e8d4fa4&amp;tm_country_code=PH</t>
  </si>
  <si>
    <t>www.skyscanner.com.ph/hotel_deeplink/4.0/PH/en-US/PHP/h_bc/213046164/2026-03-05/2026-03-06/hotel/hotel/hotels?legacy_provider_id=13&amp;rooms=1&amp;closed_user_group=apps&amp;hb_data=_5PvCDYGLa2eNDR1XQuYYLnqS0PxpN7bjhTCXmNdYgwXbij6NJ9ANqKUhsLlOUToutpe9Di4C_GEue7B9Qe_izwKIpgMJk9umtWRThnTTcbcpY6sFtdlsgKi-bRoSqWnfco79eIoDrEFCNyKzwnfmOdBSojuESRaEjH3FtBmw5FOsa0es4BzPBB6ExNLt8YXJyb2dXpblRbV8xaVmoi1lNw-ILXU5qtswPWAzgwvxfidaHj_rctYKNK5UO6yXvkcvDyUceIxFqP7zPLJ_7_rhlJNCmBj6W8HcwGvLPHJ75Kyn-MhSvHYkgia0RUcCrmf7o8ZkHCnH3D9T2JnFubDP0nv7nLKJZpF8m6AxCcAHDcoqLvOkacmu-t-nj0Sygr-roaDFyptbHENHpZcJ5Wfpg9a9o6RkmyhAfkQgOHJ4L_mbmNLFro%3D&amp;q_datetime_utc=2026-03-05T14%3A52%3A04&amp;ticket_price=2215&amp;quote_id=885979166055202176&amp;utid_state=1&amp;channel=iphone&amp;price_without_closed_user_group=2655&amp;tm_place_name=Cebu&amp;deeplink_data=eyJmaWVsZHMiOnsic2lnbmF0dXJlIjoiYTMzNTQwYWI4MWFkYzdkNjQ1YjY5OGIwOGIwNmRkMzIiLCJibG9ja19pZCI6Ijg0MDYyNTQwMl80MjE5Njc5NTZfMl8wXzBfMjg0NDkxIn19&amp;utid=daa4b5c6-96fe-c287-80c9-69ca353e972d&amp;tm_stars=3&amp;client_id=skyscanner_app&amp;price_policy=2&amp;pre_redirect_id=3925c95b-8d8a-0d47-981b-d51f05bd4c83&amp;tm_city_code=CEBP&amp;max_price=2898&amp;guests=1&amp;request_id=3925c95b-8d8a-0d47-981b-d51f05bd4c83&amp;tm_country_code=PH</t>
  </si>
  <si>
    <t>www.skyscanner.com.ph/hotel_deeplink/4.0/PH/en-US/PHP/h_bc/204069909/2026-03-05/2026-03-06/hotel/hotel/hotels?legacy_provider_id=13&amp;rooms=1&amp;closed_user_group=general&amp;hb_data=53Xb56nEeN0p05fPVRZxIWMUzHf7mu-hQTZD1IMyRT-97ZYOeT8tX7s4f1Y9M6aCqhoNZ6ObPwmxip1HcEg0dytq0Ei1AgooysnbWrTK5c0yYijNDlgEA87HRGY98N1GAnqFynsWWARGX4kz1UVhLneq0c87eCYdJgCTK05MmYA3s-zxV8r2ymH3oHtxTTILGf5NPQPuAodOzXwLauEd3l4lUcSRxiHjfJ-NMUNlk8NBYhqS6NIfCcXUHEw6-Ayg8qysuTjimO_Mg56wR7vTfxp5CFj8IgPzrOJ5bm6-2C5PjuNH-2dOzwAe0WndAPqfiz06D-t6q155RYpiodfk1YBMz_j2394gxpEWeN7C6ep5rL40OsX8UrkHNlitNy8ZDNF3DvB196moX7hXX6ewdHT0ldgeDtG5YOVXEEKwydgfaWz_pz4%3D&amp;q_datetime_utc=2026-03-05T14%3A52%3A04&amp;ticket_price=7020&amp;quote_id=-1381421975470072245&amp;utid_state=1&amp;channel=iphone&amp;price_without_closed_user_group=10671&amp;tm_place_name=Cebu&amp;deeplink_data=eyJmaWVsZHMiOnsic2lnbmF0dXJlIjoiOTk2NzUzYzYzZDA1NjE0NDRlNzZmYjRmZWM0MzYzZmEiLCJibG9ja19pZCI6InYxX0NnRXRFSVhiQVJvb0NoMHlNREkyTFRBekxUQTFWREF3T2pBd09qQXdMakF3TUNzd056b3dNQkFCR044QktBRTRBU0lDQ0FFPV9Da2NJcVBhWXN3UVFBaUFDTUFKQUFVb05NelkxUkRFd01GQmZNVEF3VUZDS3RnTjZKR0V3TURWaVlqZzVMVGs1WVRndE5HUmhOQzAzTWpsaUxXVTBOak0zWW1Ka1pESXdNUklDQ0FFYUJoZ0JLQUl3QVNJRUNBSVlBZz09In19&amp;utid=2485879b-40bb-bb24-c774-f7da93a1f1f8&amp;tm_stars=4&amp;client_id=skyscanner_app&amp;price_policy=2&amp;pre_redirect_id=26e6af34-984b-b4f0-9e69-91500d63d612&amp;tm_city_code=CEBP&amp;max_price=9766&amp;guests=1&amp;request_id=26e6af34-984b-b4f0-9e69-91500d63d612&amp;tm_country_code=PH</t>
  </si>
  <si>
    <t>www.skyscanner.com.ph/hotel_deeplink/4.0/PH/en-US/PHP/h_fd/95815175/2026-03-05/2026-03-06/hotel/hotel/hotels?legacy_provider_id=927050&amp;rooms=1&amp;hb_data=leuyvnFT5navMhlJohaxFbvgu8kwc-0YdqYP6gg95bdEHWXHh-LDjLRhYWvQ9gJplb1pi-jG2DfItUI9A6NtlwBvAPjlDpt6NCjY_gtThRbqhEgeZdtW8MYtDr_LTHsKoq0gLLqVPpRtli4GygSdfIV7JQnYEr6-cVbr6Cb-PHXmvCy-Y5yl1CWLU1-mFrIBazrn6QL0S9F0gU1ezJUxF14nPgmi4YPlGwrfIHm4ncOsZXMKZNlZtVCxjuJ26TMECmmuBbfAdpGBvfu80CCR0JL3Nva_pOZteHTFqIZeIGt-ia7LEQLHyHV5ofEx95o9ekCuQgiNdm19E8oUNUUZf9sUfnB4yoHGNe0IGlLqRYkOfA4O2r6B0i1F6OJXnz1m5UDc_R76Jd2Snn12ES5JD0b3scL27xiCG6QxReTh8hlcAw%3D%3D&amp;q_datetime_utc=2026-03-05T14%3A52%3A05&amp;ticket_price=5837&amp;quote_id=8258261792504978318&amp;utid_state=1&amp;channel=iphone&amp;tm_place_name=Cebu&amp;deeplink_data=eyJmaWVsZHMiOnsic2lnbmF0dXJlIjoiNjM3NTk4ZjQ4ODIzODFlYWViY2RkNzc4M2IyYTA0YzQifSwidXJsIjoiaHR0cHM6Ly9kZWFscy52aW8uY29tP3NpZz1hOWJiNTQzMTk2OTRmZGIyYzgxNzM2ZDJhZWY2ZGZmNWJlNTYwN2VlZWM4MTI5YzkzMjI3YzI1M2U3ZGM1NzYwMzYzNzMzMzEzNDM1MzIzMiZzaWctaXNzPW1ldGEmdHVybD1odHRwcyUzQSUyRiUyRnZpby5jb20lMkZIb3RlbCUyRlNlYXJjaCUzRmNoZWNrSW4lM0QyMDI2LTAzLTA1JTI2Y2hlY2tPdXQlM0QyMDI2LTAzLTA2JTI2Y3VycmVuY3klM0RQSFAlMjZlcHYlM0RNUzR5JTI2ZXNkJTNEMERlNVVtRzZaSUtmMC04dkRqdnVxYXEwWllUSFZ3aHl1QU9aNXlKOTkzNERkTE83ZjVTY3J1clhDX3EwX1h1dEFiVGlzV1hRLU1mUEUwMXJlbG9SWU0tRmNsUVJwdnZGWUxkUE1hOV9XWUdrMGtIbkJWN3klMjZmb3JjZUN1cnJlbmN5Q2hhbmdlJTNEMSUyNmZvcmNlTGFuZ3VhZ2VDaGFuZ2UlM0QxJTI2aG90ZWxJZCUzRDIyNzIzNTk3JTI2bGFiZWwlM0RzcmMlMjUzRHNreXNjYW5uZXIlMjUyNnVjb3VudHJ5JTI1M0RQSCUyNTI2dWRldmljZSUyNTNEbW9iaWxlJTI1MjZob3RlbCUyNTNEMjI3MjM1OTclMjUyNmRheSUyNTNENSUyNTI2bW9udGglMjUzRDAzJTI1MjZ5ZWFyJTI1M0QyMDI2JTI1MjZsb3MlMjUzRDElMjUyNm9mZmVyaWQlMjUzRG9Rd0pRa29NWnRobyUyNTI2cHJpY2UlMjUzRDU4MzcuMDglMjUyNmN1cnJlbmN5JTI1M0RQSFAlMjUyNnVzZXJsYW5nJTI1M0RlbiUyNTI2X3RoJTI1M0RmOTRjMDQ5NGI5ODdmMTBhMTkxZTBjY2VmZjQxNzU1YjlhNDlhYzQ3YzM0NTBiYTMlMjUyNmR0cyUyNTNEMTc3MjcyMTU1NCUyNTI2b2x1dCUyNTNEMTc3MjcyMDIyOCUyNTI2Y2FuUGF5TGF0ZXIlMjUzRGZhbHNlJTI1MjZyZXF1ZXN0VXNlckdyb3VwJTI1M0QlMjUyNm9mZmVyVXNlckdyb3VwJTI1M0RwdWJsaWMlMjZsYW5nJTNEZW4lMjZvdGklM0RKTDRzVl9fV1FsVSUyNnByZWZlcnJlZFJhdGUlM0Q1ODM3LjA4JTI2cHJvZmlsZSUzRHIyZDJtNzNrbjglMjZyb29tcyUzRDElMjZ0b2tlbiUzRDdmZTI3NiUyNnVzZXJDb3VudHJ5JTNEUEglMjZ1dG1fY2FtcGFpZ24lM0Rza3lzY2FubmVyJTI2dXRtX21lZGl1bSUzRGNwYyUyNnV0bV9zb3VyY2UlM0Rza3lzY2FubmVyIn0%3D&amp;utid=f292cfa9-27a3-fcb0-2678-b2c54366ae4a&amp;tm_stars=3&amp;client_id=skyscanner_app&amp;price_policy=2&amp;pre_redirect_id=4de787cc-d2e6-e4aa-c927-cd5a73676b41&amp;tm_city_code=CEBP&amp;max_price=5837&amp;guests=1&amp;request_id=4de787cc-d2e6-e4aa-c927-cd5a73676b41&amp;tm_country_code=PH</t>
  </si>
  <si>
    <t>www.skyscanner.com.ph/hotel_deeplink/4.0/PH/en-US/PHP/h_ad/46981910/2026-03-05/2026-03-06/hotel/hotel/hotels?legacy_provider_id=22&amp;rooms=1&amp;closed_user_group=general&amp;hb_data=nl63OmniAf6oYXArrsZg2E0cJ6ffFjt7KNO6Nf6jqaXStt_G3K6lLHdydORIVfqv3KpH_U9u651WC1iH8-45rnRc1027pjFYG-7_YhiqjaaOO6VGlcO5aARjz-2EwZ23YtysfW9PWuK7n5WkUqyErLT1kXSywvCBypy5CO-eqf1V4VEGuhGf0fYPkag8tiXr4PjECUCXi6bduRFsTkvTR6l05fJcTZYp-7VbRWcgAJ-H5R2B9l-on0LzDzSwLDu_9S-vek_iUbd6nTpPVscEK6gQpZ_psfoK7zrLkZjH7eLaTc7R81DoPDBFo53_feFcFAPodu5F4zhzaeVMWccCPmQHdD6R0YxYYvQbUGUTdA5jMvQGQl1R27MPN6HVL6tqAKYFiLWAcQB--2UYlykuID-KNBJuJ1QM9xrRPW6QpVhq&amp;q_datetime_utc=2026-03-05T14%3A52%3A07&amp;ticket_price=1955&amp;quote_id=-8141638738672923429&amp;utid_state=1&amp;channel=iphone&amp;price_without_closed_user_group=3476&amp;tm_place_name=Cebu&amp;deeplink_data=eyJmaWVsZHMiOnsic2lnbmF0dXJlIjoiODM2MWNiYmFhMjFhOWNmZDlhOTNlMjk4ZDM1ZWY0MWMifSwidXJsIjoiaHR0cHM6Ly93d3cuYWdvZGEuY29tL3BhcnRuZXJzL3BhcnRuZXJzZWFyY2guYXNweD9jaWQ9MTg0NjM4MyZoaWQ9MTY1MzgyJmN1cnJlbmN5PVBIUCZjaGVja2luPTIwMjYtMDMtMDUmY2hlY2tvdXQ9MjAyNi0wMy0wNiZOdW1iZXJvZkFkdWx0cz0xJk51bWJlcm9mQ2hpbGRyZW49MCZSb29tcz0xJm1jaWQ9MjgyMDAmbWFzdGVyUm9vbUlkPTMwNzg1MTImbXB0PVFrRk5Oa1ZWUjFjeEx6SjNXRTlzVWs5bGJUY3JVV2t3WjIxSlJrOTNNa05UY0ZnMlZqSnJTM1ZYVWt4YWVtRk9VM3B2YlRGb2QwcE9kRWs0UVVaRk9YRjBZbFV2YkZwMVlrcHRkQSZUb3RhbFByaWNlPTE5NTUuMzAmVG90YWxUYXg9MTkxLjc1JlRvdGFsRmVlPTE3My44NyZUb3RhbFN1cmNoYXJnZT0wJm1jdXI9UEhQIn0%3D&amp;utid=3d32195a-f462-14b7-51c8-25a6e15a4d75&amp;tm_stars=4&amp;client_id=skyscanner_app&amp;price_policy=2&amp;pre_redirect_id=0802ecce-1dfa-68d0-50d3-614a758c4f45&amp;tm_city_code=CEBP&amp;max_price=2510&amp;guests=1&amp;request_id=0802ecce-1dfa-68d0-50d3-614a758c4f45&amp;tm_country_code=PH</t>
  </si>
  <si>
    <t>www.skyscanner.com.ph/hotel_deeplink/4.0/PH/en-US/PHP/h_bc/222035148/2026-03-05/2026-03-06/hotel/hotel/hotels?legacy_provider_id=13&amp;rooms=1&amp;closed_user_group=apps&amp;hb_data=h1Oro8U7Hi7ha3vqfgnbxrgGsZBm5mfzSkbYZDpAfWRl_RYePGfwlJzPt24tJMfJwCLT1lKhH5mCRLgxDg41RxJKIgCj-lNdSxGBT5Eu-ARSl5cjJxXeRWu3VwsouCVA6dUuVStzLZP9Pme8kKdtiXRYaM5Ve7lvt_0jDlGPtUtGbGP1SEiniNdjgnRIZPykzHCxGGvEM6R_ECQotGdWK5uCi0JIqrKPyr--l8KJo2gyvymD29GnJAnYcQU5E26jQ4AF9NpGa3ZXpjf7pKW1QP2kTzH0-Ug60iXpn7jDbZRl8FAPE-_pNiazP9GUffSc8UcnCY1EYwXxKKQdrAO31PJ2PTClw6nQufkwNsd1FPbshcv71E9RqZS1q-yts435quF8z2dajg_gPzgBOc63pOqMnI_zhwNTd-trJgdoi_ENRIt3h94%3D&amp;q_datetime_utc=2026-03-05T14%3A52%3A06&amp;ticket_price=2177&amp;quote_id=-1563131114679050909&amp;utid_state=1&amp;channel=iphone&amp;price_without_closed_user_group=3257&amp;tm_place_name=Cebu&amp;deeplink_data=eyJmaWVsZHMiOnsic2lnbmF0dXJlIjoiN2ViMGQ5YjA2NWNhMzE3YTY4ZGVlZWVkMjMyMmZhNGIiLCJibG9ja19pZCI6IjEyNTM0MTg2MDJfMzk3ODYxNzA5XzBfMF8wIn19&amp;utid=1c995fc0-9856-8ddf-7f68-a03254eee05a&amp;tm_stars=3&amp;client_id=skyscanner_app&amp;price_policy=2&amp;pre_redirect_id=4c33334e-f379-911e-9f91-412c7c2fb481&amp;tm_city_code=CEBP&amp;max_price=4355&amp;guests=1&amp;request_id=4c33334e-f379-911e-9f91-412c7c2fb481&amp;tm_country_code=PH</t>
  </si>
  <si>
    <t>www.skyscanner.com.ph/hotel_deeplink/4.0/PH/en-US/PHP/h_h1/217968254/2026-03-05/2026-03-06/hotel/hotel/hotels?legacy_provider_id=927111&amp;rooms=1&amp;closed_user_group=mobile&amp;hb_data=ox-WCYGRr4uUNzeYI8LqPzdqqENechalzXI9idyZbWO70_SxucdtO9_-8eeUyZn8G6jaYzIG6q5cbbxLK1-uYRbjULIjO-QdwFUiU0O3sYACjHRFrdycKe4_xv80JepmAm30zD_sekYT-_zpJpSVnJaJhecYJSdmixCJvzC9g7nx56JfokH_81aQ9UvY2PI6PBhZRPTQEC2orp_0uQArIUcbUMQPNjBuKnFz202b3xxT2OtPc6ta0o0S6YIjr2kpFwBpnIFlSJAJ3zgjI207pa6Lsuw%3D&amp;q_datetime_utc=2026-03-05T14%3A52%3A06&amp;ticket_price=3241&amp;quote_id=-5732824101074064699&amp;utid_state=1&amp;channel=iphone&amp;price_without_closed_user_group=9404&amp;tm_place_name=Cebu&amp;deeplink_data=eyJmaWVsZHMiOnsic2lnbmF0dXJlIjoiYzgyYzM5MGU2YWJlZWVkODQxNzYwMTU5ODA5ZmZiMzQifSwidXJsIjoiaHR0cHM6Ly9waC5ob3RlbHMuY29tL0hvdGVsLVNlYXJjaD90cGlkPTMyMTQmbXBlPTE3NzI3MjE2NjgmZW5kRGF0ZT0yMDI2LTAzLTA2JmFkdWx0cz0xJmxvY2FsZT1lbl9QSCZjaGlkPTgzNmI1YmQ1LTEzMjUtNGExYy1hM2IxLTYxODkwNjYyY2EwMiZlYXBpZD00NCZtY3RjPTMmc3RhcnREYXRlPTIwMjYtMDMtMDUmbXBkPVBIUCZtcG49MzIzODg2NzE3JmN1cnJlbmN5PVBIUCZyYXRlcGxhbmlkPTQwNzM2MTQ0NCZtcG09MjQmbXBwPTAmbXBvPUVDJnNlbGVjdGVkPTU0NDgwMTY0Jm1wYj02MDAuNjAmbXBxPTI5MDQuMDAmbXBhPTI2NDAuMDAifQ%3D%3D&amp;utid=dfe7fefe-7b17-aee0-e98c-c93e5dd4bcae&amp;tm_stars=3&amp;client_id=skyscanner_app&amp;price_policy=2&amp;pre_redirect_id=a1c11a94-e9d1-68d9-963c-dfb6ab04217d&amp;tm_city_code=CEBP&amp;max_price=3547&amp;guests=1&amp;request_id=a1c11a94-e9d1-68d9-963c-dfb6ab04217d&amp;tm_country_code=PH</t>
  </si>
  <si>
    <t>www.skyscanner.com.ph/hotel_deeplink/4.0/PH/en-US/PHP/h_ad/47041494/2026-03-05/2026-03-06/hotel/hotel/hotels?legacy_provider_id=22&amp;rooms=1&amp;closed_user_group=general&amp;hb_data=wNeA8AssMCtjS-eU5udveH9sLCHI7I11pIH3iCeK8VL99HJJwmDQIDji268GqGgJFAibTguBtTXYUzm7PLPAD7TYURx_OtS7EkEhxYewJ0JUKq4XqVElP-13Xj7Go82kJzk7HEOiEYWxEbZ6XscT8goMiUP-9i9g8yEqsO-SqTX7Nks6t8X2vLfanpOPklgYnmE4Cu34RDWABIH1XEbRRcyx57sliCLZ78DRaj4hY5iIDei8GScmlzES9hK_63svquZcmrL9RDp7Kub2rkgvKKKmglHphxL7RryFzlI6WjLZwRJDpH8cz4RNznW1nUkgas8eq7JX_QFTQdHge4eP6Y83YT5AXsWVgFKh77vlmxsL3sz3Jj4G8EUq7QasKViBQn2NPOQYY6G3l56zoybXW97GSsuIAWCB0UtNtd1Ttbqd77Y%3D&amp;q_datetime_utc=2026-03-05T14%3A52%3A11&amp;ticket_price=1916&amp;quote_id=5119206545040274275&amp;utid_state=1&amp;channel=iphone&amp;price_without_closed_user_group=5578&amp;tm_place_name=Cebu&amp;deeplink_data=eyJmaWVsZHMiOnsic2lnbmF0dXJlIjoiYTFhOGMwOGQyZWE3NWQ1NGM1NTFiOTg0YTA4ZjhhYmMifSwidXJsIjoiaHR0cHM6Ly93d3cuYWdvZGEuY29tL3BhcnRuZXJzL3BhcnRuZXJzZWFyY2guYXNweD9jaWQ9MTg0NjM4MyZoaWQ9MTQ4NzU2JmN1cnJlbmN5PVBIUCZjaGVja2luPTIwMjYtMDMtMDUmY2hlY2tvdXQ9MjAyNi0wMy0wNiZOdW1iZXJvZkFkdWx0cz0xJk51bWJlcm9mQ2hpbGRyZW49MCZSb29tcz0xJm1jaWQ9MzMyJm1hc3RlclJvb21JZD0zMDY0NDA3Jm1wdD1ZbUZvZVZWWGVHOVBibFp2UzI5MWVFTldUM2t6U2tGU2RrWnRZaTk0TlZkR2RVdHlVMFY1SzJJMFJreHlhME5OT1ZCbFdYTlFjbU5QVUVwcFZuWm5XSEpWU2l0M2NreEJUV2h5TUEmVG90YWxQcmljZT0xOTE2LjA1JlRvdGFsVGF4PTE4MC4yOSZUb3RhbEZlZT0xNjUuMjMmVG90YWxTdXJjaGFyZ2U9MCZtY3VyPVBIUCJ9&amp;utid=3e5e870f-ec54-c39d-337d-21c911517d51&amp;tm_stars=3&amp;client_id=skyscanner_app&amp;price_policy=2&amp;pre_redirect_id=a293eb71-6196-b19a-de1e-97e92d491701&amp;tm_city_code=CEBP&amp;max_price=1916&amp;guests=1&amp;request_id=a293eb71-6196-b19a-de1e-97e92d491701&amp;tm_country_code=PH</t>
  </si>
  <si>
    <t>www.skyscanner.com.ph/hotel_deeplink/4.0/PH/en-US/PHP/h_ad/178962686/2026-03-05/2026-03-06/hotel/hotel/hotels?legacy_provider_id=22&amp;rooms=1&amp;closed_user_group=general&amp;hb_data=5TMNM3rSLPL0FBpm23rifOQK2uJwBHKuvJuRbct4MBcxrAfZm2h-0O6V_MW_jriZjYmw_dRpq5unOoBL3ZF6twQAWmHra758cs7qL76KZwIqVDWmPObI3Zi57hs74mw2QRC4dwupLw_wjZQnKAtwDZwS1pmhe0Ip9KN2mZSYT0vzbn34sWzKpsyZbxdWdNeUgqvOpW8AubIYFj3gCrEH9zOWZJdlQX0bmEbzATwidAIin706QiCauq751iw6BzCNjAto_N67y_o32pmdrMVR71cUJnWi2R0rK3Q6mZ5DoCcoiDi2UbzkLmjM_Ohz_F8cytETbCkkwAxle5fy7diGU-edR02rke3XkmELJoq6amL7EEWk-JM1-1dzK6_gtHdYRZohEy9mcr2hm6pZe-73SznAsy-LVm2ahQ_yAlsfpcDV&amp;q_datetime_utc=2026-03-05T14%3A52%3A11&amp;ticket_price=1813&amp;quote_id=4101598521980611571&amp;utid_state=1&amp;channel=iphone&amp;price_without_closed_user_group=2353&amp;tm_place_name=Cebu&amp;deeplink_data=eyJmaWVsZHMiOnsic2lnbmF0dXJlIjoiZDQ2MDlmYTYwZDgxYWQ5OTM4YTMyMWE0ODQzYTQxODQifSwidXJsIjoiaHR0cHM6Ly93d3cuYWdvZGEuY29tL3BhcnRuZXJzL3BhcnRuZXJzZWFyY2guYXNweD9jaWQ9MTg0NjM4MyZoaWQ9Mjc5MzEwNTcmY3VycmVuY3k9UEhQJmNoZWNraW49MjAyNi0wMy0wNSZjaGVja291dD0yMDI2LTAzLTA2Jk51bWJlcm9mQWR1bHRzPTEmTnVtYmVyb2ZDaGlsZHJlbj0wJlJvb21zPTEmbWNpZD0zMDM4Jm1hc3RlclJvb21JZD00MDY3MDQxMDQmbXB0PU9HTlFkSGsyV2s5d1UwNXBhaTh5Tm5OUFFYVTJXRXRSWTFKdmJXSXZiMFpYTW5aS1NtbDNkMFZ6YTFSU1dGbENSRk5MZGpVMVUwdFVhbWRGYUVkQ1F5OVVVRzB5UlVWSVUzUldZMkZuUFQwJlRvdGFsUHJpY2U9MTgxMy4zOSZUb3RhbFRheD0xOTQuMjkmVG90YWxGZWU9MC4wMCZUb3RhbFN1cmNoYXJnZT0wJm1jdXI9UEhQIn0%3D&amp;utid=e43e5cbe-8fc2-9754-7e41-45eb29668d0c&amp;tm_stars=0&amp;client_id=skyscanner_app&amp;price_policy=2&amp;pre_redirect_id=f81ac0ec-486b-524b-9a99-90f4dd774f82&amp;tm_city_code=CEBP&amp;max_price=1813&amp;guests=1&amp;request_id=f81ac0ec-486b-524b-9a99-90f4dd774f82&amp;tm_country_code=PH</t>
  </si>
  <si>
    <t>www.skyscanner.com.ph/hotel_deeplink/4.0/PH/en-US/PHP/h_bc/129282013/2026-03-05/2026-03-06/hotel/hotel/hotels?legacy_provider_id=13&amp;rooms=1&amp;closed_user_group=general&amp;hb_data=lJeo54iHtTI0bemdHJ7fvJ02z7aepq0MtqYQIbdF82pfGH2RKdloeLzBhY0ukwU2Pc3M1CHgny010F1gmgpTjMEFAO9sa6_SHbIbuHg4leBiuOW4gGPZeEj6VeN3_tLcqIz6FbeQ8is2a4jH7JEZOKY33JDuHdLEUSnwwLVa4yoGJqCIbiYlEfr29U1HynNHApUVVe8K3vQzpNmg4JRxxLAQZGdixgUcK3fAR58G5GNqYMZvKkCc6axsaWTl39rccZUns69dxiGLS2Faw0TT-YQ5O2MNG-WE32QffoHgxqHm4-IO_t4DnMntB2OtqyD0J_KuZtPxW4LAcL6Hwm5Gwq7l2dMAymklQMdoMtTVv5MUnN2BwDTpusQCVSCY2LHH4i1Q1syP_Mp0Djkeks2LA1JaDI2VNM1a_JEvbptRyaz_zogfuQg%3D&amp;q_datetime_utc=2026-03-05T14%3A52%3A11&amp;ticket_price=1579&amp;quote_id=331138463818868343&amp;utid_state=1&amp;channel=iphone&amp;price_without_closed_user_group=1783&amp;tm_place_name=Cebu&amp;deeplink_data=eyJmaWVsZHMiOnsic2lnbmF0dXJlIjoiNzE2OTk3MTc1ZTU1YzQ2MjQ2YWUwYzkyNWY0MTYyNzciLCJibG9ja19pZCI6InYxX0NnRXRFTXdDR2lnS0hUSXdNall0TURNdE1EVlVNREE2TURBNk1EQXVNREF3S3pBM09qQXdFQUVZM3dFb0FUZ0JJZ0lJQVE9PV9DaUFJdEx6MkN4QUNJR3dvMHAvQ0ZUQUNTZ3N3UkRFd01GQmZNVEF3VUZDWUJSSUNDQUVhQkNnQ01BRWlCQWdDR0FJPSJ9fQ%3D%3D&amp;utid=08319a65-a074-83ca-a4d3-65982add1f2d&amp;tm_stars=2&amp;client_id=skyscanner_app&amp;price_policy=2&amp;pre_redirect_id=ac9daaad-450c-0f18-8c33-39869cf4b478&amp;tm_city_code=CEBP&amp;max_price=3345&amp;guests=1&amp;request_id=ac9daaad-450c-0f18-8c33-39869cf4b478&amp;tm_country_code=PH</t>
  </si>
  <si>
    <t>www.skyscanner.com.ph/hotel_deeplink/4.0/PH/en-US/PHP/h_h1/46980237/2026-03-03/2026-03-04/hotel/hotel/hotels?legacy_provider_id=927111&amp;rooms=1&amp;closed_user_group=mobile&amp;hb_data=u3pVxq0xTiAkjiK-ihFXBf7j67cbOMgPiTkJeP4MncC0l95M3k-NYc7eaX6PAZBy8-1xtnORKn98t-e0d8F6WvA--mGV6RbcPb2LscUoSxP7y9a-7brCaNSQym711ppP34GNv_FdBTxbY2pZzZkknuTDunTTaunqYjIiXcT_-NZG_VJ7vabhfd8qvJ2Nx1U8JWVlh6Xyz12zNGHnfOwzK2dTvlsQTun1u5gKD1BftffRVVXuak-7rmKaT1xFkc1KkNW583yRzTNYjIBP3Bc-MLliG-M%3D&amp;q_datetime_utc=2026-03-03T09%3A42%3A13&amp;ticket_price=4774&amp;quote_id=-4737649868336329558&amp;utid_state=1&amp;channel=iphone&amp;price_without_closed_user_group=7125&amp;tm_place_name=Cebu&amp;deeplink_data=eyJmaWVsZHMiOnsic2lnbmF0dXJlIjoiYWNhODgwMmM4NzA3MDVlY2JlNmE0ODlhODA0Zjg1YjQifSwidXJsIjoiaHR0cHM6Ly9waC5ob3RlbHMuY29tL0hvdGVsLVNlYXJjaD90cGlkPTMyMTQmbXBlPTE3NzI1MzAyNDcmZW5kRGF0ZT0yMDI2LTAzLTA0JmFkdWx0cz0xJmxvY2FsZT1lbl9QSCZjaGlkPWU5ZTgwY2EzLTA4ODMtNDUxYy04NmNjLTVmNmE0Mjk1MGFkMiZlYXBpZD00NCZtY3RjPTMmc3RhcnREYXRlPTIwMjYtMDMtMDMmbXBkPVBIUCZtcG49MjAwODk1NjMxJmN1cnJlbmN5PVBIUCZyYXRlcGxhbmlkPTQwMTA3NDc0MyZtcG09MjQmbXBwPTEmbXBvPUVDJnNlbGVjdGVkPTIzMjYwMjYmbXBiPTUxMS40NyZtcHE9NDI2Mi4yOCZtcGE9NDI2Mi4yOCJ9&amp;utid=f28d4255-2101-58a1-051d-df45cd0f9a6a&amp;tm_stars=3&amp;client_id=skyscanner_app&amp;redirect_delay=1000&amp;price_policy=2&amp;pre_redirect_id=f4755c10-9353-d7ad-5599-38d841539485&amp;tm_city_code=CEBP&amp;max_price=7606&amp;guests=1&amp;request_id=f4755c10-9353-d7ad-5599-38d841539485&amp;tm_country_code=PH</t>
  </si>
  <si>
    <t>www.skyscanner.com.ph/hotel_deeplink/4.0/PH/en-US/PHP/h_ct/115481130/2026-03-05/2026-03-06/hotel/hotel/hotels?legacy_provider_id=31&amp;rooms=1&amp;closed_user_group=general&amp;hb_data=RZBpPIJ8xYnw-5hpSFQ45ZOaHzSnpfpwZtwitM5xwJd1CZTya_GI7ramWZ1yGqJaT-r4vvGga0xksXYEN0cNgv8-_26RZJg0W_9_RcMH5hY40cXL_8fdjOJWxP-FKM1o-gZRf3MDvyjqhAb64DRISV0PonUONWCwWNnAtNBivS7bcD7McpNqz0A1At9navgJbLOwf-TfsWkR9o8LIDbvoxHuoiT9wSq2sQSm_NesQjVrx7xCvhFLiEGbt-ZFWqzbH6v8g56ccmAmmLPaw3pR3AZXg3h1xtH0vSgpvXp6e7lbtVUC9DKg5N2XYzEXM6COAFFBgqNaCFtj3cYCGcO3Nj2wiK9so6brjZCmfn0-GyQ40NHVO0yvcq-x0NGqKUQmqdppaTfv76DnnWxF4fqlSv33zEXrnY3zrcX98-Sr5g%3D%3D&amp;q_datetime_utc=2026-03-05T14%3A53%3A17&amp;ticket_price=3573&amp;quote_id=-5560670205706552172&amp;utid_state=1&amp;channel=iphone&amp;price_without_closed_user_group=7680&amp;tm_place_name=Cebu&amp;deeplink_data=eyJmaWVsZHMiOnsic2lnbmF0dXJlIjoiNGQ2YzRhNmRmMDg5YzY5MjBlYzJhNWJkYmY1MjViZjgifSwidXJsIjoiaHR0cHM6Ly9waC50cmlwLmNvbS9ob3RlbHMvcmVkaXJlY3Q%2FaG90ZWxpZD03MDEyMjcmY2l0eT0zNTgzMSZBbGxpYW5jZWlkPTEyNjA3JnNpZD04ODg4MzImY2hlY2tpbj0yMDI2LTAzLTA1JmNoZWNrb3V0PTIwMjYtMDMtMDYmc2hvcHBpbmdpZD1lMDAwYTU1MGE5Zjk0NTJmYjk4MWVhNzMzYzRhODI1ZSZhZHVsdD0xJmNoaWxkcmVuPTAmYWdlcz0mbGFuZ3VhZ2U9ZW5waCZsb2NhbGU9ZW5fUEgmcm9vbWlkPTE1NDUxODg4MjMmc3dpZD0wJnBheT1QUCZmZ3Q9MSZjcm49MSZjdXJyPVBIUCZ3a3A9MSZzdGFuZD1INHNJQUFBQUFBQUFfd0QtQUFIX0Nsd0tBaGdCRWdRSUFSQUFHbEFJMS12bTRBVVlBREFBT0pFU21BR3I1aXFvQVFDNEFRTEFBUUxSQWFSd1BRcFh3cWRBNFFIMktGeVB3dXFyUU9nQjlkbWxnd0dJQWlDSkJBQUFBQUFBQUFBQW9BUUFvUVVLMTZOd1BhMnVRQm9nWlRBd01HRTFOVEJoT1dZNU5EVXlabUk1T0RGbFlUY3pNMk0wWVRneU5XVWdCQ2pqb0tiTkJrZ0JVZ1psTWpkaE5UQmFIQW9EVUVoUUVVY0RlQXNrS0w0X0dnTlFTRkFoUndONEN5UW92ajlpQldWdVgxQklhTHdVY0FGNEFJb0JCMGdCZUFESUFRR3FBUWNLQXpBeU1oQUM4Z0VpWlRBd01HRTFOVEJoT1dZNU5EVXlabUk1T0RGbFlUY3pNMk0wWVRneU5XVmZNWklDQVRTYUFnQUFBQURfX3dFQUFQX194V2RHVl80QUFBQSJ9&amp;utid=e6cf0f16-cd50-02ce-71ed-1b4393622fa7&amp;tm_stars=4&amp;client_id=skyscanner_app&amp;price_policy=2&amp;pre_redirect_id=9767bb00-d9aa-f919-a1bc-cb3a506bbd08&amp;tm_city_code=CEBP&amp;max_price=4725&amp;guests=1&amp;request_id=9767bb00-d9aa-f919-a1bc-cb3a506bbd08&amp;tm_country_code=PH</t>
  </si>
  <si>
    <t>www.skyscanner.com.ph/hotel_deeplink/4.0/PH/en-US/PHP/h_bc/222423391/2026-03-03/2026-03-04/hotel/hotel/hotels?legacy_provider_id=13&amp;rooms=1&amp;closed_user_group=apps&amp;hb_data=heMIwK11gh4Nu3nrXMWGd6usi0NdR0KW8tVneLnH4uKEX8TQQ34b6tZZ0oZCxyU74b2D8FAiK4K98SzMOzJQQ0vX9wgXKOP6aKVOZbl_H_1RXEJouX6PGURKxa_K7lxtP43XPE1ogj1s4IanfzDb_P7cUaeQzu66_4Lq0iaqlDgCebgDWja8C7CAji9v28XrNnLnF6XS_XJqQdyaLs8RtyHo-Pd2s21meKH2k4r5IYZ4fOiuRmz7GCve8TjPWyfE5Kyqr3pjUPhn3JL2F3OTtS7cyBxdjv6YoAlbQmBsFVCoZit_xcQKP6XbMaDdzy6YwtuhOb25BxxhFFcuNh8nRwIddLtooMah4x2XoDyGUFh0eZ0BHimpM-OJGGtKi_Au2_R5zH6t_NGOjmDyJX7mbjCwASZLhG9ELdJqrEwiuRof4CU%3D&amp;q_datetime_utc=2026-03-03T09%3A42%3A12&amp;ticket_price=1895&amp;quote_id=43810755319107650&amp;utid_state=1&amp;channel=iphone&amp;price_without_closed_user_group=2495&amp;tm_place_name=Cebu&amp;deeplink_data=eyJmaWVsZHMiOnsic2lnbmF0dXJlIjoiM2M1YzUxODUxOGYwZmJhMDZkNjRlYzI5ZTg0MDllOGYiLCJibG9ja19pZCI6IjEzMDQwNTY2MDFfNDAzMjY3OTEwXzFfMF8wIn19&amp;utid=63e26dfb-2432-5a4b-26b8-044db9cb36fd&amp;tm_stars=0&amp;client_id=skyscanner_app&amp;redirect_delay=1000&amp;price_policy=2&amp;pre_redirect_id=b9f158f8-92d2-feca-e4b6-2fc747e52499&amp;tm_city_code=CEBP&amp;max_price=1895&amp;guests=1&amp;request_id=b9f158f8-92d2-feca-e4b6-2fc747e52499&amp;tm_country_code=PH</t>
  </si>
  <si>
    <t>www.skyscanner.com.ph/hotel_deeplink/4.0/PH/en-US/PHP/h_h1/205053012/2026-03-03/2026-03-04/hotel/hotel/hotels?legacy_provider_id=927111&amp;rooms=1&amp;closed_user_group=mobile&amp;hb_data=mFPXkMyo4vaoM2j2XUkuoUF0X2CO4AKhchw1p9KGB8tajAL0MSJxi5rtq0OAXuXKHhofOHI7a4WCBq6SQ53e__74Ffk-feHgJjLOeocrzUV6sggyeAgQPnRVAq8LSSKoKGJtt533CzEgjOf6FmmGLY3r_cuIUZGT-lQBRn6au3VJw_MflzT8jONrxeHbfM80EAvc3adUHxeJNA6RoybN8u9O6gtEGoYrN1ycdTmnNVCUTKAULIQv4h5DUy43dH5PKcTPItP79zbv9t5cdkx2jTI77fM%3D&amp;q_datetime_utc=2026-03-03T09%3A42%3A12&amp;ticket_price=4245&amp;quote_id=2458422958253115817&amp;utid_state=1&amp;channel=iphone&amp;price_without_closed_user_group=6500&amp;tm_place_name=Cebu&amp;deeplink_data=eyJmaWVsZHMiOnsic2lnbmF0dXJlIjoiNDBjMjJkODY1ZWY4OGQwNmYyNWIzZjJhMDZlODg4NzUifSwidXJsIjoiaHR0cHM6Ly9waC5ob3RlbHMuY29tL0hvdGVsLVNlYXJjaD90cGlkPTMyMTQmbXBlPTE3NzI1MzAyNDcmZW5kRGF0ZT0yMDI2LTAzLTA0JmFkdWx0cz0xJmxvY2FsZT1lbl9QSCZjaGlkPWU5ZTgwY2EzLTA4ODMtNDUxYy04NmNjLTVmNmE0Mjk1MGFkMiZlYXBpZD00NCZtY3RjPTMmc3RhcnREYXRlPTIwMjYtMDMtMDMmbXBkPVBIUCZtcGM9MTAwMC4wMCZtcG49MzIwOTUxMTk1JmN1cnJlbmN5PVBIUCZyYXRlcGxhbmlkPTM4NzQ2MzI5NiZtcG09MjQmbXBwPTEmbXBvPUVDJnNlbGVjdGVkPTg0NTQ0NzgxJm1wYj00ODkuMTYmbXBxPTM3ODAuNTUmbXBhPTI3NTUuODQifQ%3D%3D&amp;utid=b5852f7b-327e-b52c-09f7-eefc2fd71099&amp;tm_stars=3&amp;client_id=skyscanner_app&amp;redirect_delay=1000&amp;price_policy=2&amp;pre_redirect_id=f38be4de-c5f3-e975-30e4-7f9844c0f2b8&amp;tm_city_code=CEBP&amp;max_price=4247&amp;guests=1&amp;request_id=f38be4de-c5f3-e975-30e4-7f9844c0f2b8&amp;tm_country_code=PH</t>
  </si>
  <si>
    <t>www.skyscanner.com.ph/hotel_deeplink/4.0/PH/en-US/PHP/h_bc/134679883/2026-03-05/2026-03-06/hotel/hotel/hotels?legacy_provider_id=13&amp;rooms=1&amp;closed_user_group=apps&amp;hb_data=NJAZXWKwxHMBSiNRrtCZXjDL1oR8bTGoKDQnV8vpqXAX2hWQJ9tm45_FPtjKyQdlBjPgTWzkAioyLnk18yV98dmLiZfEGiA17odNJImYFgA5trLar975LAznXiRbiylRAsqlSUiSB0jabr0T5AY7GOsQ1I2o0CuFCSACv1qjGEqeveFpqPSzDc3XV9a-RU3aE69XaRlsj-5uSb6KLCBzUAazkGjJuTlc_4h_Dl5w8u5CvzZmkEin0gGecDKfo3T5yOEklmi9pZNKaQ8NEo3aZEyXmFUVoAAABy65HVrHy5gv35b_I_QtC7oQTr1LTc9q2A9YsFI954iavyTy6Hz44jkoIhH4_v1Z6nxAJ0O0-aFhDhrCdC7P_aWJ-vSaV2E-hrj0IyoLKRdLH3bJak6mZd6pSsXRr48UYwJIeI9gG6Zq7XJFrUM%3D&amp;q_datetime_utc=2026-03-05T14%3A52%3A11&amp;ticket_price=2035&amp;quote_id=8737052117465558436&amp;utid_state=1&amp;channel=iphone&amp;price_without_closed_user_group=3219&amp;tm_place_name=Cebu&amp;deeplink_data=eyJmaWVsZHMiOnsic2lnbmF0dXJlIjoiYWExNDg1ZTRhZDdhMzdkZjdiMWQyMTBjYzQ3OTA4MjEiLCJibG9ja19pZCI6IjM3NDUyNzAyXzg4ODI4NTY2XzBfMF8wXzU0MTUzIn19&amp;utid=510d6ab9-6d14-7ff5-a2c8-62bad1663ff0&amp;tm_stars=3&amp;client_id=skyscanner_app&amp;price_policy=2&amp;pre_redirect_id=1c18a32c-d172-3818-3427-4ffb44d3806a&amp;tm_city_code=CEBP&amp;max_price=2234&amp;guests=1&amp;request_id=1c18a32c-d172-3818-3427-4ffb44d3806a&amp;tm_country_code=PH</t>
  </si>
  <si>
    <t>www.skyscanner.com.ph/hotel_deeplink/4.0/PH/en-US/PHP/h_ad/212934083/2026-03-05/2026-03-06/hotel/hotel/hotels?legacy_provider_id=22&amp;rooms=1&amp;closed_user_group=general&amp;hb_data=f1HyFj5NzHVNxRkTt9de66CZGbGyKW5ZQM-BhHRH4ySY05N4LDrnphtkDir5tvTI3Eth7w4UNfZyPf0fPp43s_eQdzZGba_nheUAq5aXsqb3F4GVsYcVz4UQUPpM_22JJ8FK7OXaz9DSJbCDWwhcz__e9p0O369Adlc3cg-KxBTN_vTjPh0nlV-dc1SasmZnjiokLILCnkOwOXdBBN8S3cg1FKn-LIfYF_JweBCJaZ8qG7N4Q4eYbCmFTYyE9fXcnKD5HJbQMm_e6tAR8IUz7nsES8yZkvhKfS7AgVm-YnOTFu_LEzeQn302wCUn71_srEBAMHRliwdTbq1mF2uiRtqxPl6WTvskrDTH0XzCo6FJEp7cccGtY7tGdOGoklnzy_LE4-QiByYvBWMhqDEMIYO_Bz3wjyoOBJQIzXQfJvxn&amp;q_datetime_utc=2026-03-05T14%3A54%3A18&amp;ticket_price=1511&amp;quote_id=-3284940351569381066&amp;utid_state=1&amp;channel=iphone&amp;price_without_closed_user_group=3776&amp;tm_place_name=Cebu&amp;deeplink_data=eyJmaWVsZHMiOnsic2lnbmF0dXJlIjoiMzlhMDJkZWNhMmIxZTU1OGRkZDAzN2ZiMDA1ZDkyNzcifSwidXJsIjoiaHR0cHM6Ly93d3cuYWdvZGEuY29tL3BhcnRuZXJzL3BhcnRuZXJzZWFyY2guYXNweD9jaWQ9MTg0NjM4MyZoaWQ9NDYwNzI4MjMmY3VycmVuY3k9UEhQJmNoZWNraW49MjAyNi0wMy0wNSZjaGVja291dD0yMDI2LTAzLTA2Jk51bWJlcm9mQWR1bHRzPTEmTnVtYmVyb2ZDaGlsZHJlbj0wJlJvb21zPTEmbWNpZD0zMDM4Jm1hc3RlclJvb21JZD03MzY4OTIyOTYmbXB0PVNIZDNaMjUzV1RGeFVGTkpObEpYVDNOMEt6bFpUMmRRYkRCUlVVaEdkRzF3YlZKT1UzZEdNR3B2ZG5SbFNWVjZXQzlrVVVKQmVtWlJWbk41Y1Vkbk5URnZSVXRHZFRCTVZXMHdaRXQzUFQwJlRvdGFsUHJpY2U9MTUxMC45OSZUb3RhbFRheD0xNjEuODkmVG90YWxGZWU9MC4wMCZUb3RhbFN1cmNoYXJnZT0wJm1jdXI9UEhQIn0%3D&amp;utid=f36cfae3-a155-eafc-c75c-7f9bb8051091&amp;tm_stars=0&amp;client_id=skyscanner_app&amp;price_policy=2&amp;pre_redirect_id=08ec6733-d299-77f8-cb03-73bca0db3b7f&amp;tm_city_code=CEBP&amp;max_price=1511&amp;guests=1&amp;request_id=08ec6733-d299-77f8-cb03-73bca0db3b7f&amp;tm_country_code=PH</t>
  </si>
  <si>
    <t>www.skyscanner.com.ph/hotel_deeplink/4.0/PH/en-US/PHP/h_bc/200566826/2026-03-03/2026-03-04/hotel/hotel/hotels?legacy_provider_id=13&amp;rooms=1&amp;closed_user_group=apps&amp;hb_data=2Z6CUWTDgUwyVK1Em8wRW6prLUtYLuPUvLbkV8eOSbsEric4Lo6mQV2xTpKhJ7IzTKg6y6AmxfkfXFchPZ3zaH7dixWjKoslilp7410pTUoWZETcXOoxDH6v9m9hbVquT6UIsM4ZgVDF88OEktxPQaOLYFnDJelJlnBVSKI4ekuxZyqXhJXVma8XZQl0w-H7FI3xXhT5DTY01OzfQ39v_kh1l_4shjtzk1Aovyzu_zyBi61WJHvOZetKMcCj-3r5YTwcUQJmqXmiG_uXoz6DbNC_0FAUUShhS_obHgXqDJsAb3tHquNu8Nko45FzDZ__KdqHM766ZHsUOFgGWs9nurITZOMs1giJaBZs2RpRQTLdW9xLj_y9biNZ7olmNXfupUyck3qQcvP6mTbpnhT0P_LtAVEzBDWQVnvIqv4QKe6FCi8%3D&amp;q_datetime_utc=2026-03-03T09%3A42%3A15&amp;ticket_price=1609&amp;quote_id=-7957437664667161256&amp;utid_state=1&amp;channel=iphone&amp;price_without_closed_user_group=1956&amp;tm_place_name=Cebu&amp;deeplink_data=eyJmaWVsZHMiOnsic2lnbmF0dXJlIjoiYmI0MzViMTJmODViZWNjOTEzZGJiNDBkOGE4YzljOTYiLCJibG9ja19pZCI6IjE0NzQzMzUwMDFfNDE4ODI2MDczXzFfMF8wIn19&amp;utid=c8618442-96fc-afe3-f7b7-95108d435347&amp;tm_stars=0&amp;client_id=skyscanner_app&amp;redirect_delay=1000&amp;price_policy=2&amp;pre_redirect_id=a46c7886-3e11-3294-9f3f-82a6cab0fbd6&amp;tm_city_code=CEBP&amp;max_price=1609&amp;guests=1&amp;request_id=a46c7886-3e11-3294-9f3f-82a6cab0fbd6&amp;tm_country_code=PH</t>
  </si>
  <si>
    <t>Snug Plug</t>
  </si>
  <si>
    <t>www.skyscanner.com.ph/hotel_deeplink/4.0/PH/en-US/PHP/h_bc/225204271/2026-03-05/2026-03-06/hotel/hotel/hotels?legacy_provider_id=13&amp;rooms=1&amp;closed_user_group=apps&amp;hb_data=61BruIgt2W4vRhwZmXScZsCC42IC2xZ9zbvkEZuKYkZ_zDzs0SJYjw7cDqJQvec3_2v2dDjP6TdZsYSOjo9E0OW9XWtuhJ0cw4wCOxI0YgrX61_O_Tws2hz_58K4dXXC9rlFcd8IGOAgj-w7uXrqDzEBfQmBHKPkiHd9pd9Q3MUCCvyyeD5E-qqeFSNaCApnsOiljIROdIja5NFa-eu-1DxbyzAmBmDglk41aka4s6xqrcyKSS0OBOIt5cIiA0fvi-cwLGC3MriH0vQBQUystZ2F0byZ2XykLTDG1FyxuqOlL7IE5rXUpBNkxNaRQpO43-ksDhdIP06dYV2HNCGsr0ghRByyi7lDpC77pUR0t3eaLm5IUJAlG-FTQ408W0jL_5nJTydMeAo5daRjRXi1-lFH8_C9AN5P7Siaoi2UQcn7c1twYo4%3D&amp;q_datetime_utc=2026-03-05T14%3A52%3A19&amp;ticket_price=2020&amp;quote_id=7347673649065571197&amp;utid_state=1&amp;channel=iphone&amp;price_without_closed_user_group=2455&amp;tm_place_name=Cebu&amp;deeplink_data=eyJmaWVsZHMiOnsic2lnbmF0dXJlIjoiZjEzMWNmMDVjNDM2ZGUwNmM1Y2I0ZmIxM2JhNThjNzYiLCJibG9ja19pZCI6IjE0NzM4NTY2MDFfNDE4NzM3OTgxXzJfMF8wIn19&amp;utid=b14e7ae8-c679-ef5f-9ee4-99d66141e125&amp;tm_stars=0&amp;client_id=skyscanner_app&amp;price_policy=2&amp;pre_redirect_id=73f11675-cbf5-4a41-f112-d2f7d8457d28&amp;tm_city_code=CEBP&amp;max_price=2020&amp;guests=1&amp;request_id=73f11675-cbf5-4a41-f112-d2f7d8457d28&amp;tm_country_code=PH</t>
  </si>
  <si>
    <t>Snug Plug offers accommodations in Cebu City, 2.8 miles from SM City Cebu and 3.1 miles from Fuente Osmena Circle. The air-conditioned accommodation is 2.3 miles from Ayala Center Cebu. Private parking can be arranged at an extra charge.</t>
  </si>
  <si>
    <t>1bedroom Lot8 Condo</t>
  </si>
  <si>
    <t>www.skyscanner.com.ph/hotel_deeplink/4.0/PH/en-US/PHP/h_bc/224999502/2026-03-05/2026-03-06/hotel/hotel/hotels?legacy_provider_id=13&amp;rooms=1&amp;closed_user_group=apps&amp;hb_data=KxWANHgfkKkXSSlih6X1YyPIEAPIwCe7lbocaUs_Rnh2__9xEeGhVY7STVopQRkTM57_2gMsRgLmyPzCalRijrfL5T0bcbrNLSIozn5lJX0Npi2Hd9YxnGaaKp7jveMOiZSffMehF_Glb5-NcqqsZlQEQHokTGPxiZGIkOpxfmDKmrDn1BQY54iOVo8I9dNZxVgqWD15HmI-YU9RNBLYvY0mh2RhiAvDBGKTqYMb3qO_kZQTEJ1Q7iNMIlhh8v7Cxh7j5x4vt9u9H0hv9-tQFsAb5QAOibWGOHXPfg0t3x0gfJJhJTG5UCxzGfTwEXe_2VduPlHXyOUJqX55d7BWt65WEwyJeUlT9ioip1HSfri-Vql_-tekbhk4BlXnkaAmbmCYgY9kH6aen78hiA1t-dqOAnd_iLD5K6PoGDKx9C4hUCJvkb8%3D&amp;q_datetime_utc=2026-03-05T14%3A52%3A19&amp;ticket_price=2836&amp;quote_id=4455058116068698514&amp;utid_state=1&amp;channel=iphone&amp;price_without_closed_user_group=3232&amp;tm_place_name=Cebu&amp;deeplink_data=eyJmaWVsZHMiOnsic2lnbmF0dXJlIjoiZDM3MTZiMjQzZjg1MTE3M2YyMDU0MGVlNmQxYjljNDIiLCJibG9ja19pZCI6IjE0NzM0NTUyMDFfNDE4NjcyMTg3XzRfMF8wIn19&amp;utid=8344b186-922b-1d45-bde7-fa5185f32687&amp;tm_stars=0&amp;client_id=skyscanner_app&amp;price_policy=2&amp;pre_redirect_id=e40c076d-e818-ba1e-0141-84e4c81cd1b4&amp;tm_city_code=CEBP&amp;max_price=2836&amp;guests=1&amp;request_id=e40c076d-e818-ba1e-0141-84e4c81cd1b4&amp;tm_country_code=PH</t>
  </si>
  <si>
    <t>10.32316, 123.91121</t>
  </si>
  <si>
    <t>P. Almendras Extension, Villa Aurora, Kasambagan, Cebu City, Central Visayas, 6000, Philippines</t>
  </si>
  <si>
    <t>1bedroom Lot8 condo is located in Cebu City, just a 15-minute walk from Ayala Center Cebu and 1.4 miles from SM City Cebu. With city views, this accommodation offers a balcony.</t>
  </si>
  <si>
    <t>The Median Condo Near IT Park sr</t>
  </si>
  <si>
    <t>www.skyscanner.com.ph/hotel_deeplink/4.0/PH/en-US/PHP/h_bc/225195708/2026-03-05/2026-03-06/hotel/hotel/hotels?legacy_provider_id=13&amp;rooms=1&amp;closed_user_group=apps&amp;hb_data=dvR3UK9JPvAlaDe_ZGgz3KNCH5k9_pISbwL3Q6YPkkV7n9S5dIeEw2Q-pWSmtUDQOr4EAmFbGD3kjJrSjjoh59AlKFAlpOWSIVBIRvsIH-PfUmY-u0_sKdTyRlf_7eVU88MG3qj8w9tg6Gpzm_ZGdOlxtuXZtV5xmc1K_nhCjgOdDaV5RTQpLxlfJ5zv4NojDyRM7hhWfSdJyd_v32Dgup_h4SaYPednQEbzoZKGQ4UuFlfHAVTPzcYOjWsmvmaPLYBgBVqGxZiFHKsTensc_C-tt1NutDsAJQZZ17GONJmTJOVYE9SJ3kooMhQtBD1pVhk_qR4Z1mmuKoOUCWJg-eLbhT8pR9Pa4y4Legg9OL_KfClw4mOtiHFq_2LbKnzNwwa1V_9WwzZasAYx2C_MbS_k-y8lbmrGnel7JrPq921vVETwJ-Y%3D&amp;q_datetime_utc=2026-03-05T14%3A52%3A21&amp;ticket_price=1899&amp;quote_id=8034029082477794705&amp;utid_state=1&amp;channel=iphone&amp;price_without_closed_user_group=2309&amp;tm_place_name=Cebu&amp;deeplink_data=eyJmaWVsZHMiOnsic2lnbmF0dXJlIjoiODlkZWQ0NDFmNmI0ZDE5Zjg0MzVhZWY1Y2NkMDQ3ZjkiLCJibG9ja19pZCI6IjE0NzIzNDM5MDFfNDE4NTcwNjcxXzJfMF8wIn19&amp;utid=c84bc29d-4458-431b-fb4b-85bc521bc1fb&amp;tm_stars=0&amp;client_id=skyscanner_app&amp;price_policy=2&amp;pre_redirect_id=4d0a8359-7f39-8cb1-4d27-1c0081f74de9&amp;tm_city_code=CEBP&amp;max_price=1899&amp;guests=1&amp;request_id=4d0a8359-7f39-8cb1-4d27-1c0081f74de9&amp;tm_country_code=PH</t>
  </si>
  <si>
    <t>The Median Condo near IT PARK sr enjoys a location in Cebu City, 1.6 miles from Ayala Center Cebu and 2.2 miles from SM City Cebu. Complimentary Wifi is provided throughout the property and private parking is available on site.</t>
  </si>
  <si>
    <t>Hotel Style Studio With Pool View &amp; Fast Wi-Fi 4pax</t>
  </si>
  <si>
    <t>www.skyscanner.com.ph/hotel_deeplink/4.0/PH/en-US/PHP/h_bc/224785443/2026-03-05/2026-03-06/hotel/hotel/hotels?legacy_provider_id=13&amp;rooms=1&amp;closed_user_group=apps&amp;hb_data=Ek7B2Xn0VDFSvhZZwLLszBerbCDkrWXFhPowQPlaVtVMshexmFgLKKVBFh9g6iO2XPMVV7KwgE2z2qupvnVBU_p_hTe81YF2ps0Rw1VfEcDYj5uy8mfiAHzC2QDsa_g5i3zg9eXFCMwDvUAzxq1FPB5Q9WcttijwSbV3AetMzFj-y4PWU4ZOgVadq8O8ifUopwLEcxjNylK_cvdfAPz-WX4YzhUeUaf9N_d8_6btxWKpLOMR5stVX5Jqax-Wz2GWSIvuazTNcVm5HO3tTMa7YnGuPmQRZ_3cPdRHszDZUJn4EJOK-DV85N6zl6pvlXpST2Jm6uovs7xa2P7KQRySCWalXW_7f7x7mHnX9_jQK0KybypmMKjxdYx5wBIucY7IgbPCusmcpkW_WhekJPj21TUR3PBnn80T6GncXu2bf3orAtUI46M%3D&amp;q_datetime_utc=2026-03-05T14%3A52%3A22&amp;ticket_price=1743&amp;quote_id=-2073161346867839008&amp;utid_state=1&amp;channel=iphone&amp;price_without_closed_user_group=2119&amp;tm_place_name=Cebu&amp;deeplink_data=eyJmaWVsZHMiOnsic2lnbmF0dXJlIjoiYTUyNjM5MTk1ZWM0NTIzYmI5YzM0ODEzMjhlNDI2Y2QiLCJibG9ja19pZCI6IjE0NzE4NTUxMDFfNDE4NTMwMzc2XzJfMF8wIn19&amp;utid=61418eb5-5e9c-40ff-ccaa-e61ec1d21ad6&amp;tm_stars=0&amp;client_id=skyscanner_app&amp;price_policy=2&amp;pre_redirect_id=a5be2478-a12c-2848-a4ee-5dd08477848c&amp;tm_city_code=CEBP&amp;max_price=1743&amp;guests=1&amp;request_id=a5be2478-a12c-2848-a4ee-5dd08477848c&amp;tm_country_code=PH</t>
  </si>
  <si>
    <t>Hotel Style Studio with Pool View &amp; Fast Wi-Fi 4pax offers accommodations in Cebu City, 1.8 miles from Ayala Center Cebu and 2.3 miles from SM City Cebu. The property is around 2.6 miles from Fuente Osmena Circle, 3.3 miles from Colon Street, and 3.</t>
  </si>
  <si>
    <t>NookÃƒÆ’Ã†â€™Ãƒâ€ Ã¢â‚¬â„¢ÃƒÆ’Ã‚Â¢ÃƒÂ¢Ã¢â‚¬Å¡Ã‚Â¬Ãƒâ€šÃ‚Â¦ÃƒÆ’Ã†â€™ÃƒÂ¢Ã¢â€šÂ¬Ã…Â¡ÃƒÆ’Ã¢â‚¬Å¡Ãƒâ€šÃ‚Â Corner Studio at Lahug - 4K Cinema &amp; Balcony</t>
  </si>
  <si>
    <t>www.skyscanner.com.ph/hotel_deeplink/4.0/PH/en-US/PHP/h_bc/224783152/2026-03-02/2026-03-03/hotel/hotel/hotels?legacy_provider_id=13&amp;rooms=1&amp;closed_user_group=apps&amp;hb_data=dfSguM9uiQlAuC_d3tM6B_cRI-YN0F3I7caEjn0xxU1YlG_-PM1Y0m4w4dOZcerfQFyP6Z7UZlHrwCYarwPPZDebOf33AC_H_wVIpYBXDYPZv6ZX2-JKedTSz54YUftgskXTeZ0nupDYqRcwi79QA3nIoVuQjJqB_DE1qLGJTHK-IxI5ommZXdJTEB03U-Zrz2rjBiiHIumsFOczuKnBB3oUIF3ObpEVBV-veQqdEVcaauIfmxgcw3VQwJSd0THViImoMBwlSDlDqGZxhLH4kWBX5SDUFduxn1USOS61IxzN-baf0FEm1upR-OoHBwyVppVmaGIXKyyD8ZrCWnA170OxnuvuuxT92HqDSldgOqY-Aityug1-1FdJ3L151IOwjVTD62ccBQspQ_Hu8wWxE0cxKlFz_I-CvyB0z2ZmtyPjRzB9&amp;q_datetime_utc=2026-03-02T14%3A04%3A31&amp;ticket_price=1727&amp;quote_id=-7766626042338546628&amp;utid_state=1&amp;channel=iphone&amp;price_without_closed_user_group=2310&amp;tm_place_name=Cebu&amp;deeplink_data=eyJmaWVsZHMiOnsic2lnbmF0dXJlIjoiODllZGVmNjg1MjBiNjU5MTRhY2RkNzQ0MzhjYzYyN2IiLCJibG9ja19pZCI6IjE0NzE3ODc4MDFfNDE4NTIyMzE5XzJfMF8wIn19&amp;utid=5605ab9d-2476-29f1-a540-22714ffe94cb&amp;tm_stars=0&amp;client_id=skyscanner_app&amp;redirect_delay=1000&amp;price_policy=2&amp;pre_redirect_id=d92e12ff-c25a-73fe-8a13-4a08917dcc36&amp;tm_city_code=CEBP&amp;max_price=1727&amp;guests=1&amp;request_id=d92e12ff-c25a-73fe-8a13-4a08917dcc36&amp;tm_country_code=PH</t>
  </si>
  <si>
    <t>10.333812,123.895037</t>
  </si>
  <si>
    <t>908 Salinas Suites, 908, Salinas Drive Extension, Lahug, Cebu City, Central Visayas, 6000, Philippines</t>
  </si>
  <si>
    <t>18T2 Chic Corner, Horizons 101, Cebu City</t>
  </si>
  <si>
    <t>www.skyscanner.com.ph/hotel_deeplink/4.0/PH/en-US/PHP/h_bc/224779332/2026-03-03/2026-03-04/hotel/hotel/hotels?legacy_provider_id=13&amp;rooms=1&amp;closed_user_group=apps&amp;hb_data=R4QA9i4tKxQFPGKpIwnHz0d8lmyNPfV47HmEz5nDP3GTlnxzVyEqC5l9FAhYL49NCkdEb6K4mlhkyJ_V-NVnULYn3yDRNzbf_HH1sH6i3H4vbYG2O1M1TKYRxzpI-U53Z9vE2hldGfC6cFl6FTGCXn8cRJDcJkpmYBsjRSJJA5iUFtmuLPyzD-mi2JI67KWz5N-b4_g2fAhwUa3fhIPBk_5e7Bl6FObnODcHItZVRst0A9YuVG1Xcu41Do6yIZbE8PlXnPJRAsOeSA6beq0vA9bmRZevMCaX5OOQ2ZO5V7u-XuCq6B2rQTWJ_pGalPwI0uMfjYnQxAe2iKE-q2wdFqtF4PJ0pE3EJLXsLQxQxU_qDWjiTewiMGX7n-p4QkfwKh1i1gOb1c7aiIzuxG0RdwjsoWhIf_lAx8kO3PwAzVIXlCY%3D&amp;q_datetime_utc=2026-03-03T09%3A42%3A23&amp;ticket_price=2066&amp;quote_id=3671863009457188796&amp;utid_state=1&amp;channel=iphone&amp;price_without_closed_user_group=2511&amp;tm_place_name=Cebu&amp;deeplink_data=eyJmaWVsZHMiOnsic2lnbmF0dXJlIjoiMDFkNmIzZmU1NmI2Nzc3NDljYmIwODZhYTgwYmNkYWEiLCJibG9ja19pZCI6IjE0NzA4NjAyMDFfNDE4NDI5OTg3XzFfMF8wIn19&amp;utid=471bf0c5-cc01-505e-f679-b165bfd0609d&amp;tm_stars=0&amp;client_id=skyscanner_app&amp;redirect_delay=1000&amp;price_policy=2&amp;pre_redirect_id=3520dcef-8b35-4584-41ac-2d771ca0aad2&amp;tm_city_code=CEBP&amp;max_price=2066&amp;guests=1&amp;request_id=3520dcef-8b35-4584-41ac-2d771ca0aad2&amp;tm_country_code=PH</t>
  </si>
  <si>
    <t>Just 1.2 miles from Cebu Heritage Monument and 1.2 miles from Yap Sandiego Ancestral House, 18T2 Chic Corner, Horizons 101, Cebu City features accommodations in Cebu City with a garden.</t>
  </si>
  <si>
    <t>Heart of the City Haven</t>
  </si>
  <si>
    <t>www.skyscanner.com.ph/hotel_deeplink/4.0/PH/en-US/PHP/h_bc/224778914/2026-03-03/2026-03-04/hotel/hotel/hotels?legacy_provider_id=13&amp;rooms=1&amp;closed_user_group=apps&amp;hb_data=XGE7hgwjHhjPhxfjTygX_oSxfPANPMSFhP_kdixRG_kU5aGvarqZtQta1O5Z6EfYSn7SmqMoEW4a7C0Vie-YByKS58Uu7yU5bsFtH_g1HVxhztOGDcKVT6vHV1m0OWSfH1Q2SEmKtOaI0ibAWeIWpq5b9Gthha-gf2qBM8e1HQ3U1aRKG3WEqkly4aq2toG-GDODSBtPZNGNySIhezidmZSubHRZpXhwvGSQSYdjO2Qv7LuqVHZaOCjLoeGjGfC_9msw39ZdI_u90YZF31Lk8s1aGYedekQOzZNxU2XxcaC2GSa8GfKFMj946wmFI-wVvUMiBuJk1YKbKoHFrmtCYsY0cyKRXGl70OWtf9ls94F1BQfssrXtqIWoMptewjnPB7hwuabjc6KgHfjc0hOYXMFmX6qDCCjqsyI8xp9zk4ucPhw%3D&amp;q_datetime_utc=2026-03-03T09%3A42%3A25&amp;ticket_price=1744&amp;quote_id=-2651207095290532362&amp;utid_state=1&amp;channel=iphone&amp;price_without_closed_user_group=2120&amp;tm_place_name=Cebu&amp;deeplink_data=eyJmaWVsZHMiOnsic2lnbmF0dXJlIjoiNTRjMDUzZGY4OTk4YzdlZWNlODgyNmNjNDVlMjE3ZjIiLCJibG9ja19pZCI6IjE0NzA3MzgxMDFfNDE4NDE5NjUwXzJfMF8wIn19&amp;utid=85ad5548-f1f3-84e7-76fa-b269977be0ac&amp;tm_stars=3&amp;client_id=skyscanner_app&amp;redirect_delay=1000&amp;price_policy=2&amp;pre_redirect_id=c15b269a-05f3-e40a-f6a5-188e122c5e1f&amp;tm_city_code=CEBP&amp;max_price=1938&amp;guests=1&amp;request_id=c15b269a-05f3-e40a-f6a5-188e122c5e1f&amp;tm_country_code=PH</t>
  </si>
  <si>
    <t>Heart of the City Haven is located in Cebu City, within 1.9 miles of Colon Street and 2 miles of Magellan's Cross. Featuring a restaurant, this 3-star hotel has air-conditioned rooms with a private bathroom.</t>
  </si>
  <si>
    <t>CEBU Taft East Gate BY PandJ</t>
  </si>
  <si>
    <t>www.skyscanner.com.ph/hotel_deeplink/4.0/PH/en-US/PHP/h_ad/224672619/2026-03-05/2026-03-06/hotel/hotel/hotels?legacy_provider_id=22&amp;rooms=1&amp;hb_data=q-11d-CbfhvJCgVlzMILQCvSqL2mdlN2YJE5EScCBz0SiM-btI03BrYuCV_Y80dXMh8Ghv7knz2muvp2nRaX3Sbj6hXy_iTDlyJosRPNH_CBHzhoD3POXpXYPuuWjiuykHShWyRgciZYs9lHyXCRLVbsnKKx5ePJDG8fQA-S5P_ZCinhjWAYhK9VIKX4uAz1US8plWJHz25UHmRui67yRi6WF7E0awGpdzVZNeNFvEWOk4Ax2rd0la5s0YqPcGhFmtKHGEA8jdqwKgnVsyG7NJPFOMD9rQQ6i9OqMr5Xy5d4Z1T2YoMiO6gqZTUpBMn3VOjNtKvMsH1rFPcnLyuvcnRm7SUkJX7R4N_UGZL-tYebHdCjRCmaDCkqFz5v28GZv3S-IxqFLQc5VvwsVVWJubR3RIkDfG4d3l0_ADSAu69p&amp;q_datetime_utc=2026-03-05T14%3A52%3A23&amp;ticket_price=2520&amp;quote_id=5888809309252168136&amp;utid_state=1&amp;channel=iphone&amp;tm_place_name=Cebu&amp;deeplink_data=eyJmaWVsZHMiOnsic2lnbmF0dXJlIjoiZjdiM2M5NGE3MmNlNWFkYmI2ZTFjMmVkYzlmN2YyMzUifSwidXJsIjoiaHR0cHM6Ly93d3cuYWdvZGEuY29tL3BhcnRuZXJzL3BhcnRuZXJzZWFyY2guYXNweD9jaWQ9MTg0NjM4MyZoaWQ9Nzc2MjUyMzEmY3VycmVuY3k9UEhQJmNoZWNraW49MjAyNi0wMy0wNSZjaGVja291dD0yMDI2LTAzLTA2Jk51bWJlcm9mQWR1bHRzPTEmTnVtYmVyb2ZDaGlsZHJlbj0wJlJvb21zPTEmbWNpZD0zMDM4Jm1hc3RlclJvb21JZD0xMjAxNDEyNzIxJm1wdD1iR3MyVFVwUFZqQlFWREpMVlRCTEwwcHRVMng2YkhFelFXWjVWMHROYkZSRlFqUlNXbmx3TmxKbmNqZ3ZjbnBVZG5BNWJFVjFObXdyV0VFNU5rTktjRkpGU21aVmFpdE1Na0ZvUVhablBUMCZUb3RhbFByaWNlPTI1MjAuMDAmVG90YWxUYXg9MjcwLjAwJlRvdGFsRmVlPTAuMDAmVG90YWxTdXJjaGFyZ2U9MCZtY3VyPVBIUCJ9&amp;utid=435dc991-01b1-0df5-d917-0e899637aa82&amp;tm_stars=0&amp;client_id=skyscanner_app&amp;price_policy=2&amp;pre_redirect_id=dfcc6f5b-14a1-17be-9742-09a85b918e3f&amp;tm_city_code=CEBP&amp;max_price=2520&amp;guests=1&amp;request_id=dfcc6f5b-14a1-17be-9742-09a85b918e3f&amp;tm_country_code=PH</t>
  </si>
  <si>
    <t>CEBU TAFT EAST GATE BY PandJ offers accommodations in Cebu City, a 9-minute walk from Ayala Center Cebu and one mile from SM City Cebu. The property is around 1.8 miles from Fuente Osmena Circle, 2.5 miles from Colon Street, and 2.</t>
  </si>
  <si>
    <t>Cebu - Horizon 101 Condo Rental</t>
  </si>
  <si>
    <t>www.skyscanner.com.ph/hotel_deeplink/4.0/PH/en-US/PHP/h_bc/224774916/2026-03-05/2026-03-06/hotel/hotel/hotels?legacy_provider_id=13&amp;rooms=1&amp;closed_user_group=apps&amp;hb_data=D1qfsi-pzPkADaniTxnIcr_wr0ukDQ8q_ffFLKD-IDElQY6sfI-ZqBgBrrhr_Aokt3t_IQqQbJ8C7d0VFWNMdUz5limQZ7qiIUBZ6nV4WCLrYJeAdOrWcw1gO1FRK_JEk867JBbjt8EPgSQr1PoXWMfHjHysZtyb8Z4QsAkB-MT5GyriwOFH8XORg38KAhnbxX5o00_dX0Nry15xNugCLp2eR9b1R549ENvexgyv1zfXv_W13eWssSHYQZGnqAL34cVLH_GxROqwAlggkB0CKG7yzqqHLf0xgA0hKm23UuxZVyI3wkQMN0xucuetYZYbrbqqdowQCLp9szI_hp9r-epVdc1-0Ivp0cuxXEBS-TfU-XaghNRMAhx_7eYGVlmOAxZIcAq2tpIbuvc3-djvGo411EKGxfZDAMsEEE_qibcTl8Jgzvg%3D&amp;q_datetime_utc=2026-03-05T14%3A52%3A23&amp;ticket_price=1818&amp;quote_id=-6219856369096120052&amp;utid_state=1&amp;channel=iphone&amp;price_without_closed_user_group=2210&amp;tm_place_name=Cebu&amp;deeplink_data=eyJmaWVsZHMiOnsic2lnbmF0dXJlIjoiOGI0MjA1NTQ2ZDNlODY3OWZhOTU4ZDVmNWI4NjVjN2YiLCJibG9ja19pZCI6IjE0Njk5NTQ2MDFfNDE4MzI2ODcwXzJfMF8wIn19&amp;utid=e8b2ee0b-ec24-cca4-736d-4bc1b01633ac&amp;tm_stars=0&amp;client_id=skyscanner_app&amp;price_policy=2&amp;pre_redirect_id=3199335d-52cf-c1ad-9725-aca8948f348a&amp;tm_city_code=CEBP&amp;max_price=1818&amp;guests=1&amp;request_id=3199335d-52cf-c1ad-9725-aca8948f348a&amp;tm_country_code=PH</t>
  </si>
  <si>
    <t>A 17-minute walk from Ayala Center Cebu in Cebu City, Cebu - HORIZON 101 CONDO RENTAL offers accommodations with access to a public bath. The air-conditioned accommodation is a 6-minute walk from Fuente Osmena Circle.</t>
  </si>
  <si>
    <t>Virgo Nest Rentals - 38th Park Ave, IT Park Cebu City View</t>
  </si>
  <si>
    <t>www.skyscanner.com.ph/hotel_deeplink/4.0/PH/en-US/PHP/h_bc/225456854/2026-03-02/2026-03-03/hotel/hotel/hotels?legacy_provider_id=13&amp;rooms=1&amp;closed_user_group=apps&amp;hb_data=5Wz4ewpjoJj_86GaUNOn_FQ6XecplN8SqDMpaYATWIkOJrY2mZxuKxnme8sG51pQ4M6RjB72C7vXmn7r8upEsW73s1JIT3REP2dSlEB4jLjbjSmNwpdfxwSiEx4f34Gve2v6DfHceRF5GZwLmsLS494H3ceehRKrQKLhlN6oCajm-6UUdhgo0tQ6hHEGrZfy8bLTML6ruIx97x39kWskooCDqu5veJz-9-pFnyKoMjpd1x9upMhD8WVAt-ev33tr18lxBP_iANTTVcu16sNA0WX2pN4d7_MXe2lD6tHNSvK6fGfGOBtfMIx8n61ISanYBROG9FK88GsCdYtPkGvSDuEf6qWv2SHm2QjrAPAaEsxLkHcCqq_ZfzV-3xNIgjbMD47CbL38APd_aZzMFja5XT1kl0CTwd8cHc4ZgV-fv6iI8XCO&amp;q_datetime_utc=2026-03-02T14%3A06%3A41&amp;ticket_price=2965&amp;quote_id=3926894740343855485&amp;utid_state=1&amp;channel=iphone&amp;price_without_closed_user_group=3776&amp;tm_place_name=Cebu&amp;deeplink_data=eyJmaWVsZHMiOnsic2lnbmF0dXJlIjoiZjdhODRkZTRlY2NmMzQ1Y2I0MTkyNzAyOTA0YzhmYjciLCJibG9ja19pZCI6IjE0Njk1NTI1MDFfNDIxMDYwMDYxXzJfMF8wIn19&amp;utid=9ec47fa3-bc4f-b973-65a0-c10045b3997f&amp;tm_stars=5&amp;client_id=skyscanner_app&amp;redirect_delay=1000&amp;price_policy=2&amp;pre_redirect_id=0d17ee7c-a218-5970-a96f-2d4da86e9666&amp;tm_city_code=CEBP&amp;max_price=2965&amp;guests=1&amp;request_id=0d17ee7c-a218-5970-a96f-2d4da86e9666&amp;tm_country_code=PH</t>
  </si>
  <si>
    <t>10.33202, 123.90827</t>
  </si>
  <si>
    <t>Located in Cebu City and with Ayala Center Cebu reachable within 1.8 miles, Virgo Nest Rentals - 38th Park Ave, IT Park Cebu City View provides concierge services, non-smoking rooms, a fitness center, free WiFi and a garden.</t>
  </si>
  <si>
    <t>Condo Unit Inside IT Park Lahug Cebu City</t>
  </si>
  <si>
    <t>www.skyscanner.com.ph/hotel_deeplink/4.0/PH/en-US/PHP/h_bc/224772538/2026-03-05/2026-03-06/hotel/hotel/hotels?legacy_provider_id=13&amp;rooms=1&amp;closed_user_group=apps&amp;hb_data=Y6lUzdBnQsfehClzFYfT_WFMJ07rts9ZMzxIA5Ed961WgUn4fLWR8wAeJ1G_YTZJJChxyXchlplicC4y3VdvnY8KtbqR-TfL52Okkn6czvWAu52WLZ0XDjCTVAC1ULSESCOI7Ou02yOh09VKoTwwHh4CuHJqTzwI7H_puSai_BgTmBIw3Anrbg1grI2OICpTDMv4fM8ZWIJmmJ5mkroPIZtaJFOFIoTH4NscFHzJwSllWnxVZ6knGSa2-JpCsKJATB9AurZs4KKSP77cKE3eZuN8DOa-fBDmIvt7HUEq9Y2y7Z6JaC-_9V2RSdMUCkJJ0SlbNlH4buBRoHSt-BK8046yv_abiYwpWmXBQTGcpqYuZJChfW8rj-FnCYq_VXWWLe5dG_Lx-QhmoeARbVhGHw7ss0VISo8wzsNH7ZCUG_vc-RgOHT0%3D&amp;q_datetime_utc=2026-03-05T14%3A52%3A26&amp;ticket_price=1836&amp;quote_id=1850181232197826800&amp;utid_state=1&amp;channel=iphone&amp;price_without_closed_user_group=2232&amp;tm_place_name=Cebu&amp;deeplink_data=eyJmaWVsZHMiOnsic2lnbmF0dXJlIjoiOTk3NDkyMjlkNGU5NmY5ZmQ1YzNjZGI0ODc5ZGMxYWYiLCJibG9ja19pZCI6IjE0NjkzMDIyMDFfNDE4MjUxNzk5XzRfMF8wIn19&amp;utid=233999b0-ef6b-6aa1-2977-cd1063242f69&amp;tm_stars=0&amp;client_id=skyscanner_app&amp;price_policy=2&amp;pre_redirect_id=53d44255-9512-fda6-c0d4-dbd383b10458&amp;tm_city_code=CEBP&amp;max_price=1836&amp;guests=1&amp;request_id=53d44255-9512-fda6-c0d4-dbd383b10458&amp;tm_country_code=PH</t>
  </si>
  <si>
    <t>10.33332, 123.90916</t>
  </si>
  <si>
    <t>Condo Unit inside IT Park Lahug Cebu City offers accommodations in Cebu City, 3.4 miles from Colon Street and 3.6 miles from Fort San Pedro. The property is around 1.7 miles from Ayala Center Cebu, 2.2 miles from SM City Cebu, and 2.</t>
  </si>
  <si>
    <t>Aba's Boutique Hostel</t>
  </si>
  <si>
    <t>www.skyscanner.com.ph/hotel_deeplink/4.0/PH/en-US/PHP/h_ad/212706892/2026-03-05/2026-03-06/hotel/hotel/hotels?legacy_provider_id=22&amp;rooms=1&amp;closed_user_group=apps&amp;hb_data=ASJdSErXCJZnhHzkgE9npkdD_zIojbfZDNWljfvHHVjqPslQhzZkUK7M0lvH0-pF7d2m63Fvp2VT6OU8gPswEkDsk-9_38eZXyvDVms1AyqrTWcAzmA97sVcgF7iao71iEYYnSalGs7hjp0a7pNhrn7Ty4VwaCllJV5b5Lnf1tHsad7VbSt7pJ86_WlWR82a7yI-pttWB2Vov77FJYuD3z7InU9x4tqR2wv8cjEp-wvofDLR6MnyQU6bZ0LRNANw7BXaONZzaVrOxTANqstCaJ98oJclVOBCo_u1jkqByx26KJCigwmTyBsFcNxQZ32OUlurb17_5_B6jX9goDGo0xfwdfgCI7oFvUiptqPloRxtyfZIKFP5nk3gddci1UKS9FOJwraMYznghs4qoT6YOtoRJRKgOwS7WoAWiQXVPx4K&amp;q_datetime_utc=2026-03-05T14%3A52%3A26&amp;ticket_price=998&amp;quote_id=-4403935926302693531&amp;utid_state=1&amp;channel=iphone&amp;price_without_closed_user_group=1094&amp;tm_place_name=Cebu&amp;deeplink_data=eyJmaWVsZHMiOnsic2lnbmF0dXJlIjoiNTA1MzlkM2FhNDUxMTY3ODFlMDc2MTc3OWVmMGU5NzgifSwidXJsIjoiaHR0cHM6Ly93d3cuYWdvZGEuY29tL3BhcnRuZXJzL3BhcnRuZXJzZWFyY2guYXNweD9jaWQ9MTg0NjM4MyZoaWQ9Nzc1MDEzMTMmY3VycmVuY3k9UEhQJmNoZWNraW49MjAyNi0wMy0wNSZjaGVja291dD0yMDI2LTAzLTA2Jk51bWJlcm9mQWR1bHRzPTEmTnVtYmVyb2ZDaGlsZHJlbj0wJlJvb21zPTEmbWNpZD0zMDM4Jm1hc3RlclJvb21JZD0xMTk4NTI3NDE3Jm1wdD1ZMDlDVURCSmJrOVJXRmRhVWxCTVZ6TlZRa1owT0ZsbVMwOTZSVTluUmk4NVoyRk5ZblJXVFU1RlVuZEVibmcxVFZKc1VsaGhVMFpzYTBKeE4waFFVQ3RrZWpSTWRHRXljMVp0Y1VGblBUMCZUb3RhbFByaWNlPTk5Ny45MiZUb3RhbFRheD0xMDYuOTImVG90YWxGZWU9MC4wMCZUb3RhbFN1cmNoYXJnZT0wJm1jdXI9UEhQIn0%3D&amp;utid=d9c8008d-3edc-c86c-d8db-083ec9f120b7&amp;tm_stars=0&amp;client_id=skyscanner_app&amp;price_policy=2&amp;pre_redirect_id=203fb7f6-3f8a-cae6-0525-94ab361c6c0d&amp;tm_city_code=CEBP&amp;max_price=998&amp;guests=1&amp;request_id=203fb7f6-3f8a-cae6-0525-94ab361c6c0d&amp;tm_country_code=PH</t>
  </si>
  <si>
    <t>10.31117, 123.89372</t>
  </si>
  <si>
    <t>Aba's Boutique Hostel is offering accommodations in Cebu City. The property is located a 4-minute walk from Fuente Osmena Circle, 1.3 miles from Colon Street and 1.6 miles from Ayala Center Cebu. Private parking is available on site.</t>
  </si>
  <si>
    <t>The Monroe at Horizons 101</t>
  </si>
  <si>
    <t>www.skyscanner.com.ph/hotel_deeplink/4.0/PH/en-US/PHP/h_bc/224700409/2026-03-05/2026-03-06/hotel/hotel/hotels?legacy_provider_id=13&amp;rooms=1&amp;closed_user_group=apps&amp;hb_data=ehAhwd4-3QelymKakkLVlcGsFr9UAGrGfnoyJd1dPlXSihjhfljH-qJ5lata_zug6_AHBXavu0MBpekUaCNY3RzdbIzkQAem9c0WQl7G1OSA4ufMWNMsMObuaOBiaKNldQVEttfyhkTO8aPX5Sii53aVWE3Cb9Ek-NIJ4Np8ninuKQJvSjEgSA_r5nEf6EWFUaoF0H66FnTwE5wjpHj-XJhRlAm3NEL6i9vMoLI-ltIFY42uxlfLuqJLz6p26mnod0_akpLAlS06rMwZm9pYGSJ4W9YM5Cx2DoMnb4d7ZcDroROziqP1rCYHS6g-Zh5ihnVScm0PDwExt7tuAqvlIwVxKVc26eKxoxEEbCenxBTjk9lNCXTFWJeHiGTDQtaw4jYvcJpAGjTRhegNxO0O3Afot108zFNEl9uzGWm7vWMu7j_7jXI%3D&amp;q_datetime_utc=2026-03-05T14%3A52%3A27&amp;ticket_price=2251&amp;quote_id=-5954003297473426655&amp;utid_state=1&amp;channel=iphone&amp;price_without_closed_user_group=3012&amp;tm_place_name=Cebu&amp;deeplink_data=eyJmaWVsZHMiOnsic2lnbmF0dXJlIjoiY2U0NDYyODMzMWI3ZjhiMGJlZGQzM2I5YzdjODhjNzMiLCJibG9ja19pZCI6IjE0NjcxNzk2MDFfNDE4MDM4OTQ3XzRfMF8wIn19&amp;utid=40ed8bf9-e38b-032e-4490-a8111e912fdd&amp;tm_stars=0&amp;client_id=skyscanner_app&amp;price_policy=2&amp;pre_redirect_id=465ff354-92c5-29c7-1a7d-39ddb2e9e980&amp;tm_city_code=CEBP&amp;max_price=2251&amp;guests=1&amp;request_id=465ff354-92c5-29c7-1a7d-39ddb2e9e980&amp;tm_country_code=PH</t>
  </si>
  <si>
    <t>10.31023, 123.89781</t>
  </si>
  <si>
    <t>Santa Cruz, Camputhaw, Cebu City, Central Visayas, 6000, Philippines</t>
  </si>
  <si>
    <t>The Monroe at Horizons 101 is a recently renovated apartment in Cebu City, near Fuente Osmena Circle. Free Wifi is featured throughout the property and private parking is available on site.</t>
  </si>
  <si>
    <t>Cebu Central Charm Balcony City View - StoryStays</t>
  </si>
  <si>
    <t>www.skyscanner.com.ph/hotel_deeplink/4.0/PH/en-US/PHP/h_bc/224696785/2026-03-05/2026-03-06/hotel/hotel/hotels?legacy_provider_id=13&amp;rooms=1&amp;closed_user_group=apps&amp;hb_data=RyCJ1eXp3Evz_j-PiCfH5V1Fr5FzbNcZoAB6599lVxeG2-5UMNHMHBN1W-56ZS33XEXoNZB_tGL6Rdf3HKoUTJArpArHILllT4IzGwHvZ95NffnlseNOKhC6cSeNPAXqNrZ-Vb6cxnWh2rxmKpLnthOFd4J86HbYmngYtsZQHzUstbrCJ_pI8XdakcclHUTCngKfEJytnM530nZ_Pe9vJiua0R5c_2dF0HMSMo4fXtroErmCafOwLvl1hgeeTthBX0KeFWfbmYVRUAxxGX9RTgI7VwESYCMBRGWfBMMv-JwRnJr3is_E24jX0GR6pYhCbLhzGQfAGqLXVJAHL4Npmc9M3TvsPgRdFQi4etyq7Ttn5OKdJopMG6hw_EFqz_FmPgNOYeAPWX9kcxSHZxyM-MjOQhGAZPFhykpYaq9OQaHZLagW&amp;q_datetime_utc=2026-03-05T14%3A52%3A28&amp;ticket_price=1970&amp;quote_id=-2698254399822472345&amp;utid_state=1&amp;channel=iphone&amp;price_without_closed_user_group=2514&amp;tm_place_name=Cebu&amp;deeplink_data=eyJmaWVsZHMiOnsic2lnbmF0dXJlIjoiN2Q5YWY0NzI3NGI0YjcyNDFmYmYyOGM4OTg4ZDc5ZmEiLCJibG9ja19pZCI6IjE0NjY5NjEwMDFfNDE4MDE4ODM2XzFfMF8wIn19&amp;utid=3be65af0-17bb-ea57-89b5-3ac3de8bb755&amp;tm_stars=0&amp;client_id=skyscanner_app&amp;price_policy=2&amp;pre_redirect_id=cf492180-ee91-3449-0cc7-639357738734&amp;tm_city_code=CEBP&amp;max_price=1970&amp;guests=1&amp;request_id=cf492180-ee91-3449-0cc7-639357738734&amp;tm_country_code=PH</t>
  </si>
  <si>
    <t>10.31026, 123.90453</t>
  </si>
  <si>
    <t>Just a 12-minute walk from Museo Sugbo and one mile from Cebu Heritage Monument, Cebu Central Charm Balcony City View - StoryStays features accommodations in Cebu City with a terrace. This property offers access to a balcony and free private parking.</t>
  </si>
  <si>
    <t>www.skyscanner.com.ph/hotel_deeplink/4.0/PH/en-US/PHP/h_fd/130399099/2026-03-03/2026-03-04/hotel/hotel/hotels?legacy_provider_id=927050&amp;rooms=1&amp;closed_user_group=mobile&amp;hb_data=HorH-EXccE68Bq435IhWw3KyhpZTAECnhTpb1zA1ShdgqPCYJ97NuEMvlcBKX4JJKuKVPHefnF_VD5o7AcJXLa2HsMlmStL2nLZ8iADChC9lPpikTg8wiLY61w9ytE0x4i12_yoq00GGGvVJQpo3ZEDnCURge-u-GOh6NxmF0HehCNKVjYFfC4gXJjdfLma30xSZeAu2QpGrOiZUYI_QD7N-5vkpmuopzAFUitck_3XeRrEM-KYn9TD0X_OwTs_y7JQT_bYe2XoqY3e0uoF6ZPn00jjexAR9EP03QkD_XMpBudy_8D6w9pFhPug5opYAUIpaBShAFm4__TuYOVR4YvhaH_Nxvi8-hN_oUQALvKuBoGg25gQVOBLDs8U7LsVu_DAoTAfZV7KCImZX4vHoa-ErKG5GMN_-chdqHT3cEDaQXg%3D%3D&amp;q_datetime_utc=2026-03-03T09%3A42%3A26&amp;ticket_price=2726&amp;quote_id=-3821658244941092640&amp;utid_state=1&amp;channel=iphone&amp;price_without_closed_user_group=5802&amp;tm_place_name=Cebu&amp;deeplink_data=eyJmaWVsZHMiOnsic2lnbmF0dXJlIjoiOTVhYTI4YmI2ODMxYjAwYzI4OWQ0YWZhN2VjMmJhM2YifSwidXJsIjoiaHR0cHM6Ly9kZWFscy52aW8uY29tP3NpZz1lMTY3NTM4YzI5OTg1NDViYzAxM2YyMmZjNTFkZjkyNmI0MzBlODgwNzhlMTEyZDIyNGMxNmM4YjgzMjRiMmU0MmQzMTMxMzUzNTM0MzAzNzM1MzgzNCZzaWctaXNzPW1ldGEmdHVybD1odHRwcyUzQSUyRiUyRnZpby5jb20lMkZIb3RlbCUyRlNlYXJjaCUzRmNoZWNrSW4lM0QyMDI2LTAzLTAzJTI2Y2hlY2tPdXQlM0QyMDI2LTAzLTA0JTI2Y3VycmVuY3klM0RQSFAlMjZlcHYlM0RNUzR5JTI2ZXNkJTNEUGk2alBxNWJKejNVMUpENFJmR3hqamdBeTk4cFpiczZFTzNwXy04UXE0ZDdWTmNFdXR4OGFZQllPcHFLUnVBRmxCM1N4NV9hclZGY3h0RlRjMGV4ZWRxTWVtYlFuMXZfRzE0aEQxQTR1RXpBM2RwdmZFQSUyNTNEJTI2Zm9yY2VDdXJyZW5jeUNoYW5nZSUzRDElMjZmb3JjZUxhbmd1YWdlQ2hhbmdlJTNEMSUyNmhvdGVsSWQlM0QyMTc2NjMyMyUyNmxhYmVsJTNEc3JjJTI1M0Rza3lzY2FubmVyJTI1MjZ1Y291bnRyeSUyNTNEUEglMjUyNnVkZXZpY2UlMjUzRG1vYmlsZSUyNTI2aG90ZWwlMjUzRDIxNzY2MzIzJTI1MjZkYXklMjUzRDMlMjUyNm1vbnRoJTI1M0QwMyUyNTI2eWVhciUyNTNEMjAyNiUyNTI2bG9zJTI1M0QxJTI1MjZvZmZlcmlkJTI1M0RvWXJuQlpYSGdtYVElMjUyNnByaWNlJTI1M0QyNzI1LjcyJTI1MjZjdXJyZW5jeSUyNTNEUEhQJTI1MjZ1c2VybGFuZyUyNTNEZW4lMjUyNl90aCUyNTNEMjdiY2IyMDc2YzhkZDg4YjYzYmQ2MDViMTViYWRhNTFiNmY0MTA2Yjg4MzMyNTBjJTI1MjZkdHMlMjUzRDE3NzI1MzA1ODclMjUyNm9sdXQlMjUzRDE3NzI1MjkyMjAlMjUyNmNhblBheUxhdGVyJTI1M0RmYWxzZSUyNTI2cmVxdWVzdFVzZXJHcm91cCUyNTNEJTI1MjZvZmZlclVzZXJHcm91cCUyNTNEcHVibGljJTI2bGFuZyUzRGVuJTI2b3RpJTNEa1pKVndkSE4wUzQlMjZwcmVmZXJyZWRSYXRlJTNEMjcyNS43MiUyNnByb2ZpbGUlM0RyMmQybTcza244JTI2cm9vbXMlM0QxJTI2dXNlckNvdW50cnklM0RQSCUyNnV0bV9jYW1wYWlnbiUzRHNreXNjYW5uZXIlMjZ1dG1fbWVkaXVtJTNEY3BjJTI2dXRtX3NvdXJjZSUzRHNreXNjYW5uZXIifQ%3D%3D&amp;utid=1116597e-3599-62e4-81bf-bd116abeb2cc&amp;tm_stars=3&amp;client_id=skyscanner_app&amp;redirect_delay=1000&amp;price_policy=2&amp;pre_redirect_id=af240c61-efdf-4274-dd7f-70a0456b2e57&amp;tm_city_code=CEBP&amp;max_price=5220&amp;guests=1&amp;request_id=af240c61-efdf-4274-dd7f-70a0456b2e57&amp;tm_country_code=PH</t>
  </si>
  <si>
    <t>www.skyscanner.com.ph/hotel_deeplink/4.0/PH/en-US/PHP/h_ct/212595533/2026-03-03/2026-03-04/hotel/hotel/hotels?legacy_provider_id=31&amp;rooms=1&amp;closed_user_group=general&amp;hb_data=6UeZIcSTP2k_SUCjxwzaqAgvsLanhMwkrGU369FZHTRcYMPLPdpMFBwEW4h_8o8tb1iKPqJ85SnTFwYaF6K6-gojTPFU2Oj7Cj2uVyklCpL9nMBnljfabOiiyOc-lV7gf7f3rzUC_F4B8EEv85IHmOVz-IiQM7eFx0b4C5i0FiB0rwRdpQfLZLpM2VEG4Uhliy2zweQoS9MfxFRuL0GnO8i1Ty-IKVuZ9gxkIR5DaowAa4NKIhcdf92SvX2qoZPLgfq0ibAH4gflYvfYKImVyhpflhrihTcRHZPCNrlpLztzcc5073BUEOE3yibxuUbrWDVlvrW-gTmk6xqPsA4st1nnPJrMaaoRFnEAr3HuJ8aYwZvZ2jrhFyPb6A5xldVmG-TLGoZvZkGDKwIBg0vBJlTfQh_-KM4S2RhmShQQXA%3D%3D&amp;q_datetime_utc=2026-03-03T09%3A42%3A27&amp;ticket_price=2249&amp;quote_id=-1074896973200320076&amp;utid_state=1&amp;channel=iphone&amp;price_without_closed_user_group=8326&amp;tm_place_name=Cebu&amp;deeplink_data=eyJmaWVsZHMiOnsic2lnbmF0dXJlIjoiMzE1MWZjYTA4MmRlYTVhNGY4ZDE0NjQwYTZmZDUzMjUifSwidXJsIjoiaHR0cHM6Ly9waC50cmlwLmNvbS9ob3RlbHMvcmVkaXJlY3Q%2FaG90ZWxpZD05MjY1MDkyNiZjaXR5PTM1ODMxJkFsbGlhbmNlaWQ9MTI2MDcmc2lkPTg4ODgzMiZjaGVja2luPTIwMjYtMDMtMDMmY2hlY2tvdXQ9MjAyNi0wMy0wNCZzaG9wcGluZ2lkPWM2ZDg4ZTAzM2YyODQzYWE4OTY1NTMxYjc2MWRiYzA0JmFkdWx0PTEmY2hpbGRyZW49MCZhZ2VzPSZsYW5ndWFnZT1lbnBoJmxvY2FsZT1lbl9QSCZyb29taWQ9MTY4ODQ0MTEzNiZzd2lkPTAmcGF5PVBQJmZndD0xJmNybj0xJmN1cnI9UEhQJndrcD0xJnN0YW5kPUg0c0lBQUFBQUFBQV93RF9BQURfQ2wwS0FoZ0JFZ1FJQVJBQUdsRUlzS0tPcFFZWUFEQUFPSkVTbUFHdS01WXNxQUVBdUFFQ3dBRUEwUUdhbVptWm1lbWRRT0VCcEhBOUN0ZVNvVURvQWR1MmtLMEJpQUlnaVFRQUFBQUFBQUFBQUtBRUFLRUZGSzVINFhwSWQwQWFJR00yWkRnNFpUQXpNMll5T0RRellXRTRPVFkxTlRNeFlqYzJNV1JpWXpBMElBUW9sc0thelFaSUFWSUdZV0U1WVdGbVdod0tBMUJJVUJIeDlFcFpoamktUHhvRFVFaFFJZkgwU2xtR09MNF9ZZ1ZsYmw5UVNHaTZGSEFCZUFDS0FRZElBWGdBeUFFQnFnRUhDZ013TWpJUUF2SUJJbU0yWkRnNFpUQXpNMll5T0RRellXRTRPVFkxTlRNeFlqYzJNV1JpWXpBMFh6Q1NBZ0UwbWdJQUFBQUFfXzhCQUFEX18yVHB0UG5fQUFBQSJ9&amp;utid=b86c6556-20b1-3f3b-33c9-463666282fd1&amp;tm_stars=3&amp;client_id=skyscanner_app&amp;redirect_delay=1000&amp;price_policy=2&amp;pre_redirect_id=5fbf1640-f276-d726-bf20-0379972d4d85&amp;tm_city_code=CEBP&amp;max_price=5396&amp;guests=1&amp;request_id=5fbf1640-f276-d726-bf20-0379972d4d85&amp;tm_country_code=PH</t>
  </si>
  <si>
    <t>www.skyscanner.com.ph/hotel_deeplink/4.0/PH/en-US/PHP/h_r1/71783459/2026-03-05/2026-03-06/hotel/hotel/hotels?legacy_provider_id=927481&amp;rooms=1&amp;closed_user_group=general&amp;hb_data=WJjzJce6-hEJe2uNoCI1Fg-ZIhRIFCc5qpnb_5SebJabfY-i6E56l_FcNbI56cCfcPX0XttenSmPlgsIZfa6229Mp30-4Wof5M1pvaSN7lw53h_qppWZRFXhEqG34QlApAf09MpvDp_XKXtMP-h35otpujc_dzFyB9wtrC6nWwN0LEBsa1qYMupPnONVQvdTr92g4wFRk_KVZ_sF2wSH9FoPjPoUXdHnqZTVvBoxjfm2q_STL3yCR0C8gXg05w9oCusJJ0nCrdYGvPqIR1KJ-KvUfcA%3D&amp;q_datetime_utc=2026-03-05T14%3A52%3A30&amp;ticket_price=7002&amp;quote_id=-8350556456230655429&amp;utid_state=1&amp;channel=iphone&amp;price_without_closed_user_group=15582&amp;tm_place_name=Cebu&amp;deeplink_data=eyJmaWVsZHMiOnsic2lnbmF0dXJlIjoiY2QyN2FkNjZhOTNjNGQ2MmMwNWFmNjE0NjZlOGUwZDgifSwidXJsIjoiaHR0cHM6Ly9waC50cmlwLmNvbS9ob3RlbHMvcmVkaXJlY3Q%2FaG90ZWxpZD05OTI4ODUmY2l0eT0zNTgzMSZBbGxpYW5jZWlkPTEyNjA3JnNpZD04ODg4MzImY2hlY2tpbj0yMDI2LTAzLTA1JmNoZWNrb3V0PTIwMjYtMDMtMDYmc2hvcHBpbmdpZD03MjM1ZWVmMzYyZmY0Y2YwYWNlYTA4OWI0YjMwNTYwZCZhZHVsdD0xJmNoaWxkcmVuPTAmYWdlcz0mbGFuZ3VhZ2U9ZW5waCZsb2NhbGU9ZW5fUEgmcm9vbWlkPTE1NDg4NTA3OTMmc3dpZD0wJnBheT1QUCZmZ3Q9MSZjcm49MSZjdXJyPVBIUCZ3a3A9MSZzdGFuZD1INHNJQUFBQUFBQUFfd0FCQWY3LUNsOEtBaGdCRWdRSUFSQUFHbE1JNmF6RzRnVVNBVEVZQUREWUNEaUxYNWdCOWN3OHFBRUF1QUVCd0FFQjBRSHNVYmdleFgtOFFPRUJjVDBLMTBPLXdFRG9BY1g2c3dLSUFpQ0pCQUFBQUFBQUFBQUFvQVFBb1FVQUFBQUFBQUFBQUJvZ056SXpOV1ZsWmpNMk1tWm1OR05tTUdGalpXRXdPRGxpTkdJek1EVTJNR1FnQkNqaW9LYk5Ca2dCVWdZek1UYzNaRFphSEFvRFVFaFFFVWNEZUFza0tMNF9HZ05RU0ZBaFJ3TjRDeVFvdmo5aUJXVnVYMUJJYUx3VWNBRjRBSW9CQjBnQmVBRElBUUdxQVFjS0F6QXhNUkFCOGdFaU56SXpOV1ZsWmpNMk1tWm1OR05tTUdGalpXRXdPRGxpTkdJek1EVTJNR1JmTUpJQ0FUU2FBZ0FBQUFEX193RUFBUF9fNzBJcUJ3RUJBQUEifQ%3D%3D&amp;utid=e1ecae9c-095f-1e60-aca9-ba21103abb86&amp;tm_stars=5&amp;client_id=skyscanner_app&amp;price_policy=2&amp;pre_redirect_id=b0091113-4fd7-0cfa-2c24-679ba4722b6c&amp;tm_city_code=CEBP&amp;max_price=13079&amp;guests=1&amp;request_id=b0091113-4fd7-0cfa-2c24-679ba4722b6c&amp;tm_country_code=PH</t>
  </si>
  <si>
    <t>www.skyscanner.com.ph/hotel_deeplink/4.0/PH/en-US/PHP/h_bc/223212952/2026-03-03/2026-03-04/hotel/hotel/hotels?legacy_provider_id=13&amp;rooms=1&amp;closed_user_group=apps&amp;hb_data=v3KNW89KRD0p6EK9bSAShRW9Nbp6BEFz2BJZLgdFaLPQFq5BPlpC7ElVwteWf69VuY6BHOkSXSGIhd6MJRwYzWJ4GFh0GbRz6O0oXsQzayBur1pBeVaEsdlzFOOqfgt1B0glHHBf9OF852uzGXCv32QRwBjLAM3hex8mx0Oy3WDiPrJ37ZxtGlZGpldnjxMAnFIYEAjW5lTLelqivXuAmj2YvBsLBQUKrbUtWksIQrPVgC3zZiIb4PKPunK5bqGxNzKXxlfGjh-8vvlWno6zZWeE6SM4wfVntnuPFvO2Jv8gJvbhRiINB0ezlYKB_1qeSy88TPkQo3ZWSos2Y08PSZZeX2vrE3VzRSYLnFre2qkNwFqZAXBccxky8iWnjPjDkZVqC-6uJD1R1D24K0l8NRnVGsW8VnePZvzq6G_02LgZ2mbXjQ%3D%3D&amp;q_datetime_utc=2026-03-03T09%3A42%3A30&amp;ticket_price=1711&amp;quote_id=4046279080271365556&amp;utid_state=1&amp;channel=iphone&amp;price_without_closed_user_group=2844&amp;tm_place_name=Cebu&amp;deeplink_data=eyJmaWVsZHMiOnsic2lnbmF0dXJlIjoiZTZhY2QwY2Y1OGQ3ZGE1NzBjMGIxZTM2MjUwOWIxZWIiLCJibG9ja19pZCI6IjEzNzg5MjgyMDZfNDEwMDE3MzU5XzBfMl8wIn19&amp;utid=d6087fd1-0a43-d520-ecd9-d7010e197fba&amp;tm_stars=3&amp;client_id=skyscanner_app&amp;redirect_delay=1000&amp;price_policy=2&amp;pre_redirect_id=9ba12cc4-ff76-89e5-2fe4-467985488776&amp;tm_city_code=CEBP&amp;max_price=3691&amp;guests=1&amp;request_id=9ba12cc4-ff76-89e5-2fe4-467985488776&amp;tm_country_code=PH</t>
  </si>
  <si>
    <t>www.skyscanner.com.ph/hotel_deeplink/4.0/PH/en-US/PHP/h_ct/212344103/2026-03-03/2026-03-04/hotel/hotel/hotels?legacy_provider_id=31&amp;rooms=1&amp;closed_user_group=general&amp;hb_data=qFBYemaWYXc4gFxyoA2n-t9Tj_NBL6-0cMK2zT1UV8qdUGfDMLG-BHSdqROULykmkzs7498Vh0KLskLD5VVkMwxYqA31eD437_L2O5UiELrh--UBz3XL8BIZfP4QInaOqDnzGA7vk309Pkz097HTzPUfGQAl_vCyKwGp4PchIXxJQilz_qHb2VYjz5K_le-uTBSXUqXbuAV1lGQcvMLnwMok33t3O70biq2KYZeOkyFHluk4c_tc-RKuNAQtS5pQhiflyb1RG6ysd1YxGM5cj5Kk3206qQIJycGr2V6I991wCj-tcpmfTuxLxN7rEbd4sy53OQtlgIMf3twUvHcXUl49gDOLQGU7WNRyzU1qXdCMendiPX6-Wn4Y3zl2NzMu6RvSQRA9c2p_tP1_zIzlxoX5mB8_xDZJzDH2n0qGdA%3D%3D&amp;q_datetime_utc=2026-03-03T09%3A42%3A31&amp;ticket_price=4656&amp;quote_id=6688935351982642598&amp;utid_state=1&amp;channel=iphone&amp;price_without_closed_user_group=5401&amp;tm_place_name=Cebu&amp;deeplink_data=eyJmaWVsZHMiOnsic2lnbmF0dXJlIjoiMWM1YWYxOTBkYWNkYzY3Mjg4MzllZGYyOTk1Zjk4NjgifSwidXJsIjoiaHR0cHM6Ly9waC50cmlwLmNvbS9ob3RlbHMvcmVkaXJlY3Q%2FaG90ZWxpZD04Mzk4Mjk3NiZjaXR5PTM1ODMxJkFsbGlhbmNlaWQ9MTI2MDcmc2lkPTg4ODgzMiZjaGVja2luPTIwMjYtMDMtMDMmY2hlY2tvdXQ9MjAyNi0wMy0wNCZzaG9wcGluZ2lkPTBiZGEwMWIyZmY4NTQ0YzRiYjM5NDRiMWQ3YzI5MDYyJmFkdWx0PTEmY2hpbGRyZW49MCZhZ2VzPSZsYW5ndWFnZT1lbnBoJmxvY2FsZT1lbl9QSCZyb29taWQ9MTQxNTU5ODk2OSZzd2lkPTAmcGF5PVBQJmZndD0xJmlzX3NwPVExJmNybj0xJmN1cnI9UEhQJndrcD0xJnN0YW5kPUg0c0lBQUFBQUFBQV93QVJBZTctQ204S0FoZ0JFZ1FJQVJBQUdtTUktYWFCb3dVU0FUSVlBREE5T0pNU21BR0E5WVVvcUFFQnVBRUN3QUVBMFFFek16TXpNNkt0UU9FQjRYb1VyZ2N3c2tEb0FkLXhvclFCaUFJZ2lRUUFBQUFBQUFBQUFLQUVCcW9FREFqYkR4RUsxNk53UFVpSFFLRUZBQUFBQUFBQUFBQWFJREJpWkdFd01XSXlabVk0TlRRMFl6UmlZak01TkRSaU1XUTNZekk1TURZeUlBUW9sc0thelFaSUFWSUdPV0psWWpVMFdod0tBMUJJVUJIeDlFcFpoamktUHhvRFVFaFFJZkgwU2xtR09MNF9ZZ1ZsYmw5UVNHaTZGSEFCZUFDS0FRZElBWGdBeUFFQnFnRUhDZ013TWpFUUF2SUJJakJpWkdFd01XSXlabVk0TlRRMFl6UmlZak01TkRSaU1XUTNZekk1TURZeVh6R1NBZ0UwbWdJQUFBQUFfXzhCQUFEX181U0JyS3dSQVFBQSJ9&amp;utid=d5c97273-ae1f-7f4d-60e0-5a86d4397688&amp;tm_stars=4&amp;client_id=skyscanner_app&amp;redirect_delay=1000&amp;price_policy=2&amp;pre_redirect_id=0d6370eb-50f8-9ff1-e843-2c9f1e295c90&amp;tm_city_code=CEBP&amp;max_price=10685&amp;guests=1&amp;request_id=0d6370eb-50f8-9ff1-e843-2c9f1e295c90&amp;tm_country_code=PH</t>
  </si>
  <si>
    <t>www.skyscanner.com.ph/hotel_deeplink/4.0/PH/en-US/PHP/h_bc/200512810/2026-03-03/2026-03-04/hotel/hotel/hotels?legacy_provider_id=13&amp;rooms=1&amp;closed_user_group=apps&amp;hb_data=lfBH4gkedvjEe6pa2LU2Ej02HsxLBSj1mRBvCEO-LvyYW6BhU4028WKDsWY5J_NRXUhXMyARfcIzPCFHsaJ8Ot2-NX8ICOuSwH43DN0NjuW11uZ7HFyxPl_Ha2UW4DXd8R1CENkfh_4icBUrvagyS3vg2uI3tIi3jwtdMGfG9nKRFdu0qigg5iGIhQlYkncvscaJ1f2knF8qSWroz7KwAe_xjnESYgcU0MMdRJfOKBdt9uO-akb6QqF3qr2tQQlXeD1YjtQkoIdjFCrUFqwQ09cLXDjgFulPKxjGTbtu3zUjvPhdcpThVa21GdyhDl5vBf5YsKfBj4nSrRMSXZyiUsZR3T75d0F-fzoCas-2PP9RMFdH5PIvQd8Dl0kI1UtMta2D8Jpk7RJnOxIOcc1exGpG_bXriBKm_9AyGfnjovBim1XQTg%3D%3D&amp;q_datetime_utc=2026-03-03T09%3A42%3A31&amp;ticket_price=2176&amp;quote_id=3022409744905881479&amp;utid_state=1&amp;channel=iphone&amp;price_without_closed_user_group=2929&amp;tm_place_name=Cebu&amp;deeplink_data=eyJmaWVsZHMiOnsic2lnbmF0dXJlIjoiMTA2ZDAxYTBkZDUwODNhNzZjMzdlZGE3NjE2Njk0OWYiLCJibG9ja19pZCI6IjMzNTc4MDcwMl8xMTYxNTQ4NjlfMF80Ml8wXzM4MjYzMyJ9fQ%3D%3D&amp;utid=d4b28b50-0f60-aa63-cc12-3a875dad12bf&amp;tm_stars=4&amp;client_id=skyscanner_app&amp;redirect_delay=1000&amp;price_policy=2&amp;pre_redirect_id=c88c290c-7780-f348-562d-8e6b2472aea0&amp;tm_city_code=CEBP&amp;max_price=3010&amp;guests=1&amp;request_id=c88c290c-7780-f348-562d-8e6b2472aea0&amp;tm_country_code=PH</t>
  </si>
  <si>
    <t>www.skyscanner.com.ph/hotel_deeplink/4.0/PH/en-US/PHP/h_xp/46968116/2026-03-05/2026-03-06/hotel/hotel/hotels?legacy_provider_id=1&amp;rooms=1&amp;closed_user_group=mobile&amp;hb_data=XLx3ue9VNoFonGEaXCTxzmaYwbWFvmmsy0FI5vnRWKQTHqIvlm3z4WqDfU7nMyNeFee0aZ2Cf-9bVFSGMum3vvd5lRPKs6H3fAm19reT5SGwjpnx6xpmcuo3AkOuBtZar2ZiqwnKiCywFVibxDeKqXbocIUAgyaJiVVeGE-f6jbys8xVBeARloutJti-6MzRVuoV2sphT6R5zZd_2WqdzfljLi5J8CjCZkbrI4HS_Gr2jaFNLb0XG3TP9FTjKuEe1e7o4hFe7U4nqt-CvxCU8RCeqqw%3D&amp;q_datetime_utc=2026-03-05T14%3A52%3A35&amp;ticket_price=5054&amp;quote_id=-230873272174735090&amp;utid_state=1&amp;channel=iphone&amp;price_without_closed_user_group=5615&amp;tm_place_name=Cebu&amp;deeplink_data=eyJmaWVsZHMiOnsic2lnbmF0dXJlIjoiZjkyM2M5ZDc3ZWQxMDg3NWQzYTRiMWFkOGMwM2UzMDcifSwidXJsIjoiaHR0cHM6Ly93d3cuZXhwZWRpYS5jb20ucGgvSG90ZWwtU2VhcmNoP3RwaWQ9NjgmbXBlPTE3NzI3MjE2NjgmZW5kRGF0ZT0yMDI2LTAzLTA2JmFkdWx0cz0xJmxvY2FsZT1lbl9VUyZjaGlkPTc1MmJkNGEzLTdjZGYtNGExZS04ZTkxLTBlOTU3NjQzYjg1NCZlYXBpZD00NjIzMCZtY3RjPTMmc3RhcnREYXRlPTIwMjYtMDMtMDUmbXBkPUdCUCZtcG49MjkyNjA5JmN1cnJlbmN5PUdCUCZyYXRlcGxhbmlkPTIwMTA3MTY2NiZtcG09MjQmbXBwPTEmbXBvPUVDJnNlbGVjdGVkPTE0NTUwMTcmbXBiPTYuOTQmbXBxPTU3Ljg1Jm1wYT01Ny44NSJ9&amp;utid=4df3b01d-6640-f386-b8af-5d6763636501&amp;tm_stars=5&amp;client_id=skyscanner_app&amp;price_policy=2&amp;pre_redirect_id=4fb36471-6be6-218f-fbb9-4ff5e80f4689&amp;tm_city_code=CEBP&amp;max_price=10275&amp;guests=1&amp;request_id=4fb36471-6be6-218f-fbb9-4ff5e80f4689&amp;tm_country_code=PH</t>
  </si>
  <si>
    <t>www.skyscanner.com.ph/hotel_deeplink/4.0/PH/en-US/PHP/h_bc/154663274/2026-03-05/2026-03-06/hotel/hotel/hotels?legacy_provider_id=13&amp;rooms=1&amp;closed_user_group=apps&amp;hb_data=X-ZFl1Tx2-iSwOz-1e2Tgu1alx4YpKdMwiYLnPokZwOfsJiyvG2VwnnZbW7VxHY_Eez1_LiMknrcWqOLN_ZoBj7_nnriY7bQCDVeUdXa1dIca6NAgpKlguLfTtm0RmjdBNZMiGJrJRVLC098rp4RVLJdYQMwiCwJ1d82SRTygL3Q-4kMUCxSJXTzXDfp6ikt01DvgbJTCWSkozW1uBgRS_ivuV_V7vdTd2-quOUaakZ3HW3Zf1poCW9XkglPtzY-3jDcSVeIBeeiNKZzp7-2WajJusbvT0jB-qH9B5ys6fIxJv48S9NJiJ_GaSTPpMwLmsk5zUnzw6qjbDmlrgyUbWqB--vre_CnmReV7K_3w7WzSvu1fiCtHEY5lnCePhTc6f_f4OilxVCZj87U97hHhAUQXRWSgfGgq4hbaC4_buqI88K0oPQ%3D&amp;q_datetime_utc=2026-03-05T14%3A52%3A38&amp;ticket_price=5089&amp;quote_id=-3807184724003991114&amp;utid_state=1&amp;channel=iphone&amp;price_without_closed_user_group=7467&amp;tm_place_name=Cebu&amp;deeplink_data=eyJmaWVsZHMiOnsic2lnbmF0dXJlIjoiMmUzZTMyNWYyOTkxZjIzYjVlY2ZiOWI4ZjFjMDk3MzAiLCJibG9ja19pZCI6IjIyMDMzMjQwMV80MjM3NDMyNjZfMl8yXzBfNjM3NzQ5In19&amp;utid=d4075b78-565b-e7b0-7ee3-934ba4a944e2&amp;tm_stars=3&amp;client_id=skyscanner_app&amp;price_policy=2&amp;pre_redirect_id=686d8168-f5dd-1d33-ec11-053ce271d00f&amp;tm_city_code=CEBP&amp;max_price=8686&amp;guests=1&amp;request_id=686d8168-f5dd-1d33-ec11-053ce271d00f&amp;tm_country_code=PH</t>
  </si>
  <si>
    <t>www.skyscanner.com.ph/hotel_deeplink/4.0/PH/en-US/PHP/h_ct/203954033/2026-03-05/2026-03-06/hotel/hotel/hotels?legacy_provider_id=31&amp;rooms=1&amp;closed_user_group=general&amp;hb_data=u7nQJ205lzs2wLtEjoB5gFTO-5O6wunFjNz7LIoi8OhINAeuc4oGqFFHQFdQjn5q9HamBHXt2sohFZe23KEc-xCpqMv1Ec1z35mPwUOGTpKsfKr0WNHE68q8f0bIIur70FoEPiEFRYcbG1Qt5lcHjNYYpQkoAbv5purlYDR2NeZvkJoDQxM-JMJOwRnvTm9xYCY1IA4S686atywEpQgnTRE8K_Q5qwYssBygo0GPDQIOxFioTTjbT-xVFH4AV7Smy6xic-G0fzk0_Fg2n_k2yRJoJJZGPXtFerG2AV_9ruY2VcoZ_vhC3BUYGJ9kE97pkk8aZN6U3Ai4YAkXhxLe2sail0rUBEy_0p1v2iCckrtkOy7P0Ux84LV44jlKhx_IVLjA3PDXVYkgiAho_BqdNrLPvVQJAOHhRJtaTK0CQA%3D%3D&amp;q_datetime_utc=2026-03-05T14%3A52%3A38&amp;ticket_price=4892&amp;quote_id=-1442951807313991606&amp;utid_state=1&amp;channel=iphone&amp;price_without_closed_user_group=5503&amp;tm_place_name=Cebu&amp;deeplink_data=eyJmaWVsZHMiOnsic2lnbmF0dXJlIjoiMGRlYWE0ZDAyZDYzY2YyMDFiNjcxZTZmYzgyYWJkNTMifSwidXJsIjoiaHR0cHM6Ly9waC50cmlwLmNvbS9ob3RlbHMvcmVkaXJlY3Q%2FaG90ZWxpZD00NjgyNTIwNiZjaXR5PTM1ODMxJkFsbGlhbmNlaWQ9MTI2MDcmc2lkPTg4ODgzMiZjaGVja2luPTIwMjYtMDMtMDUmY2hlY2tvdXQ9MjAyNi0wMy0wNiZzaG9wcGluZ2lkPWI1MjllZTZjYzVkMTQ4NDliODg2M2E4OTY3YzkwYTU1JmFkdWx0PTEmY2hpbGRyZW49MCZhZ2VzPSZsYW5ndWFnZT1lbnBoJmxvY2FsZT1lbl9QSCZyb29taWQ9MTU1NjUxNzUxNyZzd2lkPTAmcGF5PVBQJmZndD0xJmlzX3NwPVEyJmNybj0xJmN1cnI9UEhQJndrcD0xJnN0YW5kPUg0c0lBQUFBQUFBQV93QVJBZTctQ204S0FoZ0JFZ1FJQVJBQUdtTUlqYVdhNWdVU0FUSVlBRERLQWpqbUpwZ0I5djJwRnFnQkFMZ0JBc0FCQU5FQjE2TndQWXBEc0VEaEFWeVB3dlVvSExOQTZBSGJ6TEo2aUFJZ2lRUUFBQUFBQUFBQUFLQUVCcW9FREFqYUR4Rkk0WG9VcmhtRFFLRUZ1QjZGNjFINGdrQWFJR0kxTWpsbFpUWmpZelZrTVRRNE5EbGlPRGcyTTJFNE9UWTNZemt3WVRVMUlBUW80cUNtelFaSUFWSUdOamxrTmpBMldod0tBMUJJVUJGSEEzZ0xKQ2ktUHhvRFVFaFFJVWNEZUFza0tMNF9ZZ1ZsYmw5UVNHaThGSEFCZUFDS0FRZElBWGdBeUFFQnFnRUhDZ013TWpFUUF2SUJJbUkxTWpsbFpUWmpZelZrTVRRNE5EbGlPRGcyTTJFNE9UWTNZemt3WVRVMVh6R1NBZ0UwbWdJQUFBQUFfXzhCQUFEX181T2lMUGNSQVFBQSJ9&amp;utid=0f76881f-27a1-deef-e953-96580a6434d3&amp;tm_stars=4&amp;client_id=skyscanner_app&amp;price_policy=2&amp;pre_redirect_id=d08dc8c9-7874-4300-b15d-9ec23633556b&amp;tm_city_code=CEBP&amp;max_price=5990&amp;guests=1&amp;request_id=d08dc8c9-7874-4300-b15d-9ec23633556b&amp;tm_country_code=PH</t>
  </si>
  <si>
    <t>www.skyscanner.com.ph/hotel_deeplink/4.0/PH/en-US/PHP/h_ct/159199139/2026-03-03/2026-03-04/hotel/hotel/hotels?legacy_provider_id=31&amp;rooms=1&amp;closed_user_group=mobile&amp;hb_data=cJd7qHI7zosB7qs9iILg7yVKo0YqN66yXv96Mf45Mxz_unGkGgP5hBR1zLz-NGRPYaaDAYJMjwWuVyjobnAPOt_f7WzXGvsIqoFo22QH9X7-nTNRrhWJXdA-NqtcRphlSFu__rDJP0uCC-MXNJGcqHNfeGLt-IcABJvZwAicxzDVeh8FcPpyrZMKe7u7zbpe2_XlFaAf5EqroNt7ztFXKeYyRFqR78cy6KAGPCFCiJCmlxTmkJGud86LI-uvw8VDBYD5wnvtnx6XV6Xi9FtduRdGmXBOrxYvfkE5PutUBYpYoln3ao7EmCqu-Tjdsj4-WhbTBY3HexQ3WhgGn7R1VXJLlsyqmJHq9EH4FBjgpEkHKbvVhITaBadd2zKkOzbFxTfPkI8rPa2e3RUp-5IYgg9t_o4RcxoWEO9rrtErUw%3D%3D&amp;q_datetime_utc=2026-03-03T09%3A42%3A32&amp;ticket_price=15213&amp;quote_id=7035446188684700593&amp;utid_state=1&amp;channel=iphone&amp;price_without_closed_user_group=26582&amp;tm_place_name=Cebu&amp;deeplink_data=eyJmaWVsZHMiOnsic2lnbmF0dXJlIjoiNWUzNTM3OGFiZWJjOTE2ZmVkYmU4NDI4ZDEyZTJlYjYifSwidXJsIjoiaHR0cHM6Ly9waC50cmlwLmNvbS9ob3RlbHMvcmVkaXJlY3Q%2FaG90ZWxpZD0xMTI4MzMyNCZjaXR5PTkwMzc3JkFsbGlhbmNlaWQ9MTI2MDcmc2lkPTg4ODgzMiZjaGVja2luPTIwMjYtMDMtMDMmY2hlY2tvdXQ9MjAyNi0wMy0wNCZzaG9wcGluZ2lkPWNjYTI4NDU0N2I0NTRiNzFiZDAwMmEwMzFkYzM5ZmYxJmFkdWx0PTEmY2hpbGRyZW49MCZhZ2VzPSZsYW5ndWFnZT1lbnBoJmxvY2FsZT1lbl9QSCZyb29taWQ9MTU2NzQwOTY3MiZzd2lkPTAmcGF5PVBQJmZndD0xJmNybj0xJmN1cnI9UEhQJndrcD0xJnN0YW5kPUg0c0lBQUFBQUFBQV93RC1BQUhfQ2x3S0FoZ0JFZ1FJQVJBQUdsQUlpSXl6NndVWUFEQUFPUHNSbUFIODFyQUZxQUVBdUFFQ3dBRUMwUUZJNFhvVUx0YkpRT0VCU09GNkZFNjJ6VURvQVoyZ295ZUlBaUNKQkFBQUFBQUFBQUFBb0FRQW9RVzRIb1hyTWJ6Q1FCb2dZMk5oTWpnME5UUTNZalExTkdJM01XSmtNREF5WVRBek1XUmpNemxtWmpFZ0JDalYxSnJOQmtnQlVnWTRaakJoTkRsYUhBb0RVRWhRRWZIMFNsbUdPTDRfR2dOUVNGQWg4ZlJLV1lZNHZqOWlCV1Z1WDFCSWFMb1VjQUY0QUlvQkIwZ0JlQURJQVFHcUFRY0tBekF5TWhBQzhnRWlZMk5oTWpnME5UUTNZalExTkdJM01XSmtNREF5WVRBek1XUmpNemxtWmpGZk1KSUNBVFNhQWdBQUFBRF9fd0VBQVBfX0FXVmV4ZjRBQUFBIn0%3D&amp;utid=aaddda67-a253-ba12-53d6-e00eecc2411b&amp;tm_stars=0&amp;client_id=skyscanner_app&amp;redirect_delay=1000&amp;price_policy=2&amp;pre_redirect_id=9cdd3097-e1be-f5ff-69d3-4031a1c848e4&amp;tm_city_code=CEBP&amp;max_price=19146&amp;guests=1&amp;request_id=9cdd3097-e1be-f5ff-69d3-4031a1c848e4&amp;tm_country_code=PH</t>
  </si>
  <si>
    <t>www.skyscanner.com.ph/hotel_deeplink/4.0/PH/en-US/PHP/h_xp/213046164/2026-03-05/2026-03-06/hotel/hotel/hotels?legacy_provider_id=1&amp;rooms=1&amp;closed_user_group=mobile&amp;hb_data=8jYxALkJ4WAT6LBnNQLVJE8DxUkoZk2-lFhfkffdEESqM5GDoGtuWN9xLnInpJD5sgGnxM8hQFjGM5OAWquRtRBfwqlS6NW7WabJnqMENUYvt7ansZ7hkiFLkomPQhAh45dYq0QDMfOS1sh7Z5QM1I1dldBKp0S0qkB1Dl8zVKFdaAnS0z8IRFCmkvcTUeeqC57eFlbhSIYlsDlvAhXaTt0t559KpEQcjG5Op3cjZlp7UFBdVEzc9aG916I9vts9WSE8wNXl7UPtS_ZeuiU5cGssGHA%3D&amp;q_datetime_utc=2026-03-05T14%3A52%3A38&amp;ticket_price=2405&amp;quote_id=6266045710503985494&amp;utid_state=1&amp;channel=iphone&amp;price_without_closed_user_group=2655&amp;tm_place_name=Cebu&amp;deeplink_data=eyJmaWVsZHMiOnsic2lnbmF0dXJlIjoiMjEwMjUxODFjMmE1MDU2MjBjZmRmMjBlNDBjMmQ4NzMifSwidXJsIjoiaHR0cHM6Ly93d3cuZXhwZWRpYS5jb20ucGgvSG90ZWwtU2VhcmNoP3RwaWQ9NjgmbXBlPTE3NzI3MjAyMjUmZW5kRGF0ZT0yMDI2LTAzLTA2JmFkdWx0cz0xJmxvY2FsZT1lbl9VUyZjaGlkPWMxNWJhNjJjLTVmMjMtNDlmMC1iMGU3LWNhMTcyODllNTdiNSZlYXBpZD00NjIzMCZtY3RjPTMmc3RhcnREYXRlPTIwMjYtMDMtMDUmbXBkPUdCUCZtcG49MzIxMDU2Mzc1JmN1cnJlbmN5PUdCUCZyYXRlcGxhbmlkPTQwNjMwNzA5NyZtcG09MjQmbXBwPTEmbXBvPUVDJnNlbGVjdGVkPTg3MjkzMDI1Jm1wYj01LjI5Jm1wcT0yNy41OCZtcGE9MjUuNTQifQ%3D%3D&amp;utid=06a12d7d-5e0c-a5ed-4872-72bccabe869a&amp;tm_stars=3&amp;client_id=skyscanner_app&amp;price_policy=2&amp;pre_redirect_id=206d3827-2a9d-57c1-daf2-b4d5a4619e81&amp;tm_city_code=CEBP&amp;max_price=2898&amp;guests=1&amp;request_id=206d3827-2a9d-57c1-daf2-b4d5a4619e81&amp;tm_country_code=PH</t>
  </si>
  <si>
    <t>www.skyscanner.com.ph/hotel_deeplink/4.0/PH/en-US/PHP/h_ad/204069909/2026-03-05/2026-03-06/hotel/hotel/hotels?legacy_provider_id=22&amp;rooms=1&amp;closed_user_group=general&amp;hb_data=hjEwEG55b99jZQ8dYIBJLAVzJg2_Mzvq1_p5nJMKEOotxWF8kR5hoxCVEaTMZaUrx-VEH7BlywF85z-6u2xoHjj3wy-HWQhCbc-lWgyirt3qLWK_M87-QF6NQg6I1VHzPSMbbL_0yMz45xNjU_cfPa0o737SwPcMnc17RuDBVj_y6VtWHYmXLhfFx97AkZW8Ft4Xlgyo664bzFsaphgtczhW7Jyb89M7K8wo5Vg96d3k4mEaSZmUPXJA7iuQxsexdH076qW3cPVreQKOArdfTvY1ThmQyaFAgMxoDT0Eb4rsD6KXEvPPjQc3dBTvxmmfnAX06oD1Y_1RG-4heWYoLwiaqIGo7ie2VoBrgCegocR6MAkiFFGFIhTUDxIct84u-tRXXlhI3QGNbLnzxJBg-FTmxQyg1A-gRsSyNkwumWUJ&amp;q_datetime_utc=2026-03-05T14%3A52%3A41&amp;ticket_price=5781&amp;quote_id=4879148283055093394&amp;utid_state=1&amp;channel=iphone&amp;price_without_closed_user_group=13388&amp;tm_place_name=Cebu&amp;deeplink_data=eyJmaWVsZHMiOnsic2lnbmF0dXJlIjoiNGQ3MmI0N2U5ZWZiYWUzODQ4MWU0Y2IyZGM5YzQ5Y2QifSwidXJsIjoiaHR0cHM6Ly93d3cuYWdvZGEuY29tL3BhcnRuZXJzL3BhcnRuZXJzZWFyY2guYXNweD9jaWQ9MTg0NjM4MyZoaWQ9MTI0NjI3OTcmY3VycmVuY3k9UEhQJmNoZWNraW49MjAyNi0wMy0wNSZjaGVja291dD0yMDI2LTAzLTA2Jk51bWJlcm9mQWR1bHRzPTEmTnVtYmVyb2ZDaGlsZHJlbj0wJlJvb21zPTEmbWNpZD0zMzImbWFzdGVyUm9vbUlkPTE0NTg1NDgxNiZtcHQ9SzBWak5uRTFhV1pMYVdJMFVsWjNWM1I0UVVOSlRFdFhNekZ5WVVWMk9HNDFaVWw0V2tSb05EQk9OMGxJWlZwM0syWnRhVVV6U0ZvM05UbERORTV3UzFaT2QwcHNkMUp2YlhWc1dnJlRvdGFsUHJpY2U9NTc4MS4xMiZUb3RhbFRheD02NDUuMTYmVG90YWxGZWU9NTMuNjUmVG90YWxTdXJjaGFyZ2U9MCZtY3VyPVBIUCJ9&amp;utid=a15b919a-42bb-9c88-69dd-23272dd44174&amp;tm_stars=4&amp;client_id=skyscanner_app&amp;price_policy=2&amp;pre_redirect_id=207bf1e1-a949-fafb-a26e-a5074e739ee2&amp;tm_city_code=CEBP&amp;max_price=9766&amp;guests=1&amp;request_id=207bf1e1-a949-fafb-a26e-a5074e739ee2&amp;tm_country_code=PH</t>
  </si>
  <si>
    <t>www.skyscanner.com.ph/hotel_deeplink/4.0/PH/en-US/PHP/h_fd/95815175/2026-03-05/2026-03-06/hotel/hotel/hotels?legacy_provider_id=927050&amp;rooms=1&amp;hb_data=xA1_m40rjPgwrGHaxWWG-e28QsLxcHIbcZyjm95zL_Z5hWsxXojY7-GBGJlm5F8jRZUaim1IJvr9hd8YXwtdZhz_MHSQguQszBnsIWMftPMM5Huf9Q2KXU-bcEARxytxDmh4dPrO4oGK8EQdRr9mzvF06b3vts2T3JCQEr88xi4egxnP7IBadlvmxZ1RFpiJzciX0bntPlNo47NnSMx8BGRoRwJC0AQoYjZQSJzqp3dI94UYwmLe0-tOPj25iroHRCZFt4YROP1raCJ0dl66hr6Vn723KWxKRya2gC8ZFTMSHJ5EuzO6qNYKvSgZDCoreKBCmZCuC1h0kASQ6nddiGWBAd0PCjm_JCWf8RC7ceGGPDsHjdscfwGvSYkjktjrzQYI7HO3vsTm7wM9hUBtObE6ZMUTOAZbvtqruGFMxzj6WA%3D%3D&amp;q_datetime_utc=2026-03-05T14%3A52%3A41&amp;ticket_price=5837&amp;quote_id=8258261792504978318&amp;utid_state=1&amp;channel=iphone&amp;tm_place_name=Cebu&amp;deeplink_data=eyJmaWVsZHMiOnsic2lnbmF0dXJlIjoiNjM3NTk4ZjQ4ODIzODFlYWViY2RkNzc4M2IyYTA0YzQifSwidXJsIjoiaHR0cHM6Ly9kZWFscy52aW8uY29tP3NpZz1hOWJiNTQzMTk2OTRmZGIyYzgxNzM2ZDJhZWY2ZGZmNWJlNTYwN2VlZWM4MTI5YzkzMjI3YzI1M2U3ZGM1NzYwMzYzNzMzMzEzNDM1MzIzMiZzaWctaXNzPW1ldGEmdHVybD1odHRwcyUzQSUyRiUyRnZpby5jb20lMkZIb3RlbCUyRlNlYXJjaCUzRmNoZWNrSW4lM0QyMDI2LTAzLTA1JTI2Y2hlY2tPdXQlM0QyMDI2LTAzLTA2JTI2Y3VycmVuY3klM0RQSFAlMjZlcHYlM0RNUzR5JTI2ZXNkJTNEMERlNVVtRzZaSUtmMC04dkRqdnVxYXEwWllUSFZ3aHl1QU9aNXlKOTkzNERkTE83ZjVTY3J1clhDX3EwX1h1dEFiVGlzV1hRLU1mUEUwMXJlbG9SWU0tRmNsUVJwdnZGWUxkUE1hOV9XWUdrMGtIbkJWN3klMjZmb3JjZUN1cnJlbmN5Q2hhbmdlJTNEMSUyNmZvcmNlTGFuZ3VhZ2VDaGFuZ2UlM0QxJTI2aG90ZWxJZCUzRDIyNzIzNTk3JTI2bGFiZWwlM0RzcmMlMjUzRHNreXNjYW5uZXIlMjUyNnVjb3VudHJ5JTI1M0RQSCUyNTI2dWRldmljZSUyNTNEbW9iaWxlJTI1MjZob3RlbCUyNTNEMjI3MjM1OTclMjUyNmRheSUyNTNENSUyNTI2bW9udGglMjUzRDAzJTI1MjZ5ZWFyJTI1M0QyMDI2JTI1MjZsb3MlMjUzRDElMjUyNm9mZmVyaWQlMjUzRG9Rd0pRa29NWnRobyUyNTI2cHJpY2UlMjUzRDU4MzcuMDglMjUyNmN1cnJlbmN5JTI1M0RQSFAlMjUyNnVzZXJsYW5nJTI1M0RlbiUyNTI2X3RoJTI1M0RmOTRjMDQ5NGI5ODdmMTBhMTkxZTBjY2VmZjQxNzU1YjlhNDlhYzQ3YzM0NTBiYTMlMjUyNmR0cyUyNTNEMTc3MjcyMTU1NCUyNTI2b2x1dCUyNTNEMTc3MjcyMDIyOCUyNTI2Y2FuUGF5TGF0ZXIlMjUzRGZhbHNlJTI1MjZyZXF1ZXN0VXNlckdyb3VwJTI1M0QlMjUyNm9mZmVyVXNlckdyb3VwJTI1M0RwdWJsaWMlMjZsYW5nJTNEZW4lMjZvdGklM0RKTDRzVl9fV1FsVSUyNnByZWZlcnJlZFJhdGUlM0Q1ODM3LjA4JTI2cHJvZmlsZSUzRHIyZDJtNzNrbjglMjZyb29tcyUzRDElMjZ0b2tlbiUzRDdmZTI3NiUyNnVzZXJDb3VudHJ5JTNEUEglMjZ1dG1fY2FtcGFpZ24lM0Rza3lzY2FubmVyJTI2dXRtX21lZGl1bSUzRGNwYyUyNnV0bV9zb3VyY2UlM0Rza3lzY2FubmVyIn0%3D&amp;utid=fadb1b0f-61f0-2199-161b-506caf0c4da5&amp;tm_stars=3&amp;client_id=skyscanner_app&amp;price_policy=2&amp;pre_redirect_id=a1769d45-8c65-eb8f-1499-3c8b1d5872c3&amp;tm_city_code=CEBP&amp;max_price=5837&amp;guests=1&amp;request_id=a1769d45-8c65-eb8f-1499-3c8b1d5872c3&amp;tm_country_code=PH</t>
  </si>
  <si>
    <t>www.skyscanner.com.ph/hotel_deeplink/4.0/PH/en-US/PHP/h_xp/46981910/2026-03-05/2026-03-06/hotel/hotel/hotels?legacy_provider_id=1&amp;rooms=1&amp;closed_user_group=mobile&amp;hb_data=HLhvo_Z6FlA2UfujpePmw9IHvcvToUy048b4UOrXm18gOZEg5k7URagJ4oQYOv_K3qZy0-yvlH-fyhDayFln55ZdYZisggK-5R1xVS-6Zdm7ThS_rh3H9oKUq6bX4J_5uu2dunRuGZ5RmV0ruFJQwIdjKYC-odRv3am6JfzyYHqmc_xl4YVB-p6IdwnokaGOOAerTtNhOWgmi9LBHNFTGmSVMcB57_C8azD_m0_9QG7IR9fEZvJ1CHMQavE71MsDvmpB9Fowbdp5Y18mLirAITQkkbw%3D&amp;q_datetime_utc=2026-03-05T14%3A52%3A41&amp;ticket_price=2391&amp;quote_id=3408969514819219762&amp;utid_state=1&amp;channel=iphone&amp;price_without_closed_user_group=2988&amp;tm_place_name=Cebu&amp;deeplink_data=eyJmaWVsZHMiOnsic2lnbmF0dXJlIjoiODlmYTk5ODhhNzZlYmM1NzkxNGNlYjExNDg5Y2NkZmIifSwidXJsIjoiaHR0cHM6Ly93d3cuZXhwZWRpYS5jb20ucGgvSG90ZWwtU2VhcmNoP3RwaWQ9NjgmbXBlPTE3NzI3MjE2NjgmZW5kRGF0ZT0yMDI2LTAzLTA2JmFkdWx0cz0xJmxvY2FsZT1lbl9VUyZjaGlkPTc1MmJkNGEzLTdjZGYtNGExZS04ZTkxLTBlOTU3NjQzYjg1NCZlYXBpZD00NjIzMCZtY3RjPTMmc3RhcnREYXRlPTIwMjYtMDMtMDUmbXBkPUdCUCZtcG49MjAwMTI3NTY1JmN1cnJlbmN5PUdCUCZyYXRlcGxhbmlkPTIxMTI3MDgzMCZtcG09MjQmbXBwPTEmbXBvPUVDJnNlbGVjdGVkPTI0Nzg1NDQmbXBiPTMuMjgmbXBxPTI3LjM3Jm1wYT0yNy4zNyJ9&amp;utid=fb76de2b-306d-0cdb-40b0-5508deb7a0ca&amp;tm_stars=4&amp;client_id=skyscanner_app&amp;price_policy=2&amp;pre_redirect_id=85007d01-5c2e-3258-8d0c-3ac5e91b832e&amp;tm_city_code=CEBP&amp;max_price=2510&amp;guests=1&amp;request_id=85007d01-5c2e-3258-8d0c-3ac5e91b832e&amp;tm_country_code=PH</t>
  </si>
  <si>
    <t>www.skyscanner.com.ph/hotel_deeplink/4.0/PH/en-US/PHP/h_ad/222035148/2026-03-05/2026-03-06/hotel/hotel/hotels?legacy_provider_id=22&amp;rooms=1&amp;closed_user_group=general&amp;hb_data=YGuGnSDSg6jUiYic62zlADbowqbygw7mifbqtgsqs91YoeypsM5s5Ef2OfoiFYHNb4BNPWdZnB_6aQbw5R25Bptg8n-6BQGfTdyzOajGQf2_olJQ9cYNrTgN0SER8BFpshEl-lXhjkKE11MPY5yNExfoCwB6552pc8g_DS-L99cjblBJtHKkScGJSai-hDjNmqQnMpt65JYGUBauAKBuKdsg4rgXBqSWGwXmLP8ei0Riy1O-svFqGWa7GYC3N1C0QXKRFhsu3o_XWGndCUuyQuTPqOjXIA-AEPovRY7w0f7cgdztamrz3s8xWW6BKX-696NP-2KL2nPQ_V3soL01SkM-M8kPSzqCAT11zACunm0dcqS5GAKBRzrw8W1ikBOAdqU2NER8KOHJOsy0lIPB5JS7p4ZDhq8ZtRcDvrDV7GHY&amp;q_datetime_utc=2026-03-05T14%3A54%3A43&amp;ticket_price=2903&amp;quote_id=-7001638443458062343&amp;utid_state=1&amp;channel=iphone&amp;price_without_closed_user_group=4096&amp;tm_place_name=Cebu&amp;deeplink_data=eyJmaWVsZHMiOnsic2lnbmF0dXJlIjoiZmNjMTJhYWM0YWYxYTkxNWMzOGRhMzAzNDY4MDBhODMifSwidXJsIjoiaHR0cHM6Ly93d3cuYWdvZGEuY29tL3BhcnRuZXJzL3BhcnRuZXJzZWFyY2guYXNweD9jaWQ9MTg0NjM4MyZoaWQ9NjExNDg5MjMmY3VycmVuY3k9UEhQJmNoZWNraW49MjAyNi0wMy0wNSZjaGVja291dD0yMDI2LTAzLTA2Jk51bWJlcm9mQWR1bHRzPTEmTnVtYmVyb2ZDaGlsZHJlbj0wJlJvb21zPTEmbWNpZD0zMDM4Jm1hc3RlclJvb21JZD05MTM3MzQ1MDgmbXB0PU1rWTBNMjFMVXpSd1VVNDVNbUkxYnpob1NXSnFOVVZNVHpaUWJIUjFUa1pJWW5oMlRHWTBaME5hVHpsYVRHVkVhVzEwVTIxQ2FHdERRV05VZUVjM1l6VmtWbGhQVUdGWWIyWlVSMmxuUFQwJlRvdGFsUHJpY2U9MjkwMy4wNCZUb3RhbFRheD0zMTEuMDQmVG90YWxGZWU9MC4wMCZUb3RhbFN1cmNoYXJnZT0wJm1jdXI9UEhQIn0%3D&amp;utid=a92ec871-8b46-a7b2-e674-56adaef86e3a&amp;tm_stars=3&amp;client_id=skyscanner_app&amp;price_policy=2&amp;pre_redirect_id=9b6eb42e-e24b-6102-9298-a114fc498274&amp;tm_city_code=CEBP&amp;max_price=4355&amp;guests=1&amp;request_id=9b6eb42e-e24b-6102-9298-a114fc498274&amp;tm_country_code=PH</t>
  </si>
  <si>
    <t>www.skyscanner.com.ph/hotel_deeplink/4.0/PH/en-US/PHP/h_ad/217968254/2026-03-05/2026-03-06/hotel/hotel/hotels?legacy_provider_id=22&amp;rooms=1&amp;closed_user_group=general&amp;hb_data=azrQvPP6HES4wb-AoZS6yMoCfbXS85jlCRV00S08M8B5i22UoLbDlpoKc1A38Sw7sRS6_3PzJz-_0PKQKYYCH-QJTJnP93aGG0MvBBTyAl-8OycgGeJAQ0YuxU9vcMXryqucYYeyirjT5MRfUmQAbuOPhAWvfv1PGT3GyHonFiR3PmzSC-8McTp9mFThT6MUgnpDLppZUExVkN16sS_EcvW8mieBwkekk2XgGnE9ySHilWX8sc3GSvvSPKVDqCI69KSIH8bnZKD1nPOz2W65yQq9itvmXqALH2ujvYneKRH2miME3dDl1-0JmVciW2J-rur661N5Y8aiZS6-jWVxktwom4iJH3sgc4cQNKLqQhKsss5OfOGxeNK1FOEHHvZP1rSttWxy3ZeQP2ZsiVyZj-ob26mwNnWhQ-Rhij-39IBh&amp;q_datetime_utc=2026-03-05T14%3A52%3A41&amp;ticket_price=2312&amp;quote_id=1736095253154576563&amp;utid_state=1&amp;channel=iphone&amp;price_without_closed_user_group=9249&amp;tm_place_name=Cebu&amp;deeplink_data=eyJmaWVsZHMiOnsic2lnbmF0dXJlIjoiZTg1NTIyNGMyNzMzZjVmYmQzZTEzYmY0ZDc1OWNmZjkifSwidXJsIjoiaHR0cHM6Ly93d3cuYWdvZGEuY29tL3BhcnRuZXJzL3BhcnRuZXJzZWFyY2guYXNweD9jaWQ9MTg0NjM4MyZoaWQ9NDk0MTAzNDUmY3VycmVuY3k9UEhQJmNoZWNraW49MjAyNi0wMy0wNSZjaGVja291dD0yMDI2LTAzLTA2Jk51bWJlcm9mQWR1bHRzPTEmTnVtYmVyb2ZDaGlsZHJlbj0wJlJvb21zPTEmbWNpZD0yNzkxMiZtYXN0ZXJSb29tSWQ9Nzc3ODMyMzk4Jm1wdD1VR0ZFWnl0QlozUmxWbkZETkU5T01VWlZZa3BXZDFab1ptVjRWMUpJVldVNWVGZFRibFprT1hVM1kyUjJRVVZaUmtKQ1pXcGFSRU5JYmtWRWVrdHphVE5vU0cxQ2RFOUZkMDVEWjBKQlBUMCZUb3RhbFByaWNlPTIzMTIuMTQmVG90YWxUYXg9MjMwLjUzJlRvdGFsRmVlPTE5OC4wMCZUb3RhbFN1cmNoYXJnZT0wJm1jdXI9UEhQIn0%3D&amp;utid=c23148b8-bca7-e4bd-5eb4-539a314d0256&amp;tm_stars=3&amp;client_id=skyscanner_app&amp;price_policy=2&amp;pre_redirect_id=b1f27949-fee5-fe63-5e61-39bb7a9c81eb&amp;tm_city_code=CEBP&amp;max_price=3547&amp;guests=1&amp;request_id=b1f27949-fee5-fe63-5e61-39bb7a9c81eb&amp;tm_country_code=PH</t>
  </si>
  <si>
    <t>www.skyscanner.com.ph/hotel_deeplink/4.0/PH/en-US/PHP/h_ad/47041494/2026-03-05/2026-03-06/hotel/hotel/hotels?legacy_provider_id=22&amp;rooms=1&amp;closed_user_group=general&amp;hb_data=ytP-IyV6YJNAb6uDLukHuBy-YuhnrfWUj4EVQYH0qAoGwJOM5eQ_eQDIcS9ifSKI4-N-UmXH1QWsNgQQPiP4sEC53NlEc7E0dvTDwQ4LZxbIetcAM6mLHWXxyYsChVqfWOlx0LI-oMA6GPioeXFhUkcDNZDpdY0y-YqHw452grnvYIyjlhlsojTTyGYHUZKFfdObpbdUW3rZwrH0hiySGUTODGt3mWXhc2fSjeFx3b5_ujZ93PcdOR31cZ7jM-2M0WA9MkOx1dfMLiSOx4Mh5U8KMysN5VDItUQObR2xgHl_lAiFQWg30-fBygXscyptFONZisKoPAZ81_Zpja_KNnqVe-H759uQwttcjUY4UecPQj8f__5-YFCjOLgT1nJSOAZ6I2X-ndFIUGE1sycPvDnIQ5-MINk--0D5xXvJ-wlvrmk%3D&amp;q_datetime_utc=2026-03-05T14%3A53%3A44&amp;ticket_price=1916&amp;quote_id=5119206545040274275&amp;utid_state=1&amp;channel=iphone&amp;price_without_closed_user_group=5578&amp;tm_place_name=Cebu&amp;deeplink_data=eyJmaWVsZHMiOnsic2lnbmF0dXJlIjoiYTFhOGMwOGQyZWE3NWQ1NGM1NTFiOTg0YTA4ZjhhYmMifSwidXJsIjoiaHR0cHM6Ly93d3cuYWdvZGEuY29tL3BhcnRuZXJzL3BhcnRuZXJzZWFyY2guYXNweD9jaWQ9MTg0NjM4MyZoaWQ9MTQ4NzU2JmN1cnJlbmN5PVBIUCZjaGVja2luPTIwMjYtMDMtMDUmY2hlY2tvdXQ9MjAyNi0wMy0wNiZOdW1iZXJvZkFkdWx0cz0xJk51bWJlcm9mQ2hpbGRyZW49MCZSb29tcz0xJm1jaWQ9MzMyJm1hc3RlclJvb21JZD0zMDY0NDA3Jm1wdD1ZbUZvZVZWWGVHOVBibFp2UzI5MWVFTldUM2t6U2tGU2RrWnRZaTk0TlZkR2RVdHlVMFY1SzJJMFJreHlhME5OT1ZCbFdYTlFjbU5QVUVwcFZuWm5XSEpWU2l0M2NreEJUV2h5TUEmVG90YWxQcmljZT0xOTE2LjA1JlRvdGFsVGF4PTE4MC4yOSZUb3RhbEZlZT0xNjUuMjMmVG90YWxTdXJjaGFyZ2U9MCZtY3VyPVBIUCJ9&amp;utid=c1a27a7d-6b34-5a99-466d-cac566a911cb&amp;tm_stars=3&amp;client_id=skyscanner_app&amp;price_policy=2&amp;pre_redirect_id=971c4a9c-4db7-ac95-004d-8f87a6eb4f9c&amp;tm_city_code=CEBP&amp;max_price=1916&amp;guests=1&amp;request_id=971c4a9c-4db7-ac95-004d-8f87a6eb4f9c&amp;tm_country_code=PH</t>
  </si>
  <si>
    <t>www.skyscanner.com.ph/hotel_deeplink/4.0/PH/en-US/PHP/h_ad/178962686/2026-03-05/2026-03-06/hotel/hotel/hotels?legacy_provider_id=22&amp;rooms=1&amp;closed_user_group=general&amp;hb_data=CGQJClugfO59QkCZtvAq2TjC-43MvDgUpWX8TOJ9bOVr2PLojQAfc0508mRPC95VDhENixQDuhMPlnhiuAY8F5q4SdxeHxb1BglJohS4xseQ0qfLbzPWGwLmI2C8eZvAFmua7UppBBelJgL1Hm12NA-IEq9TncDzeyYGxwXBIIVYK4xmy611qr4-3nFvvRz1L92l971r2U5q1m1MNGq_ER3sa_EYhqf2avM7vC9Ih_4RATu8QrAxuCfPjqbEvE63t6MqzKXOo6qNO9N5hPoynuRQyA1Cwx9RVJjZs88iUDUkSdjTnTDGR9KfXcEm_ONGeqmQgZEi1mv63B2YDgTWDI7wk4UiTmDYH2GroJxiCgzu-eQLE3O8qmKg_nw1hwd8l1Sy8_il1hejOexT96AVQK6D34bywGsiWvLoft0NmDC-&amp;q_datetime_utc=2026-03-05T14%3A52%3A43&amp;ticket_price=1813&amp;quote_id=4101598521980611571&amp;utid_state=1&amp;channel=iphone&amp;price_without_closed_user_group=2353&amp;tm_place_name=Cebu&amp;deeplink_data=eyJmaWVsZHMiOnsic2lnbmF0dXJlIjoiZDQ2MDlmYTYwZDgxYWQ5OTM4YTMyMWE0ODQzYTQxODQifSwidXJsIjoiaHR0cHM6Ly93d3cuYWdvZGEuY29tL3BhcnRuZXJzL3BhcnRuZXJzZWFyY2guYXNweD9jaWQ9MTg0NjM4MyZoaWQ9Mjc5MzEwNTcmY3VycmVuY3k9UEhQJmNoZWNraW49MjAyNi0wMy0wNSZjaGVja291dD0yMDI2LTAzLTA2Jk51bWJlcm9mQWR1bHRzPTEmTnVtYmVyb2ZDaGlsZHJlbj0wJlJvb21zPTEmbWNpZD0zMDM4Jm1hc3RlclJvb21JZD00MDY3MDQxMDQmbXB0PU9HTlFkSGsyV2s5d1UwNXBhaTh5Tm5OUFFYVTJXRXRSWTFKdmJXSXZiMFpYTW5aS1NtbDNkMFZ6YTFSU1dGbENSRk5MZGpVMVUwdFVhbWRGYUVkQ1F5OVVVRzB5UlVWSVUzUldZMkZuUFQwJlRvdGFsUHJpY2U9MTgxMy4zOSZUb3RhbFRheD0xOTQuMjkmVG90YWxGZWU9MC4wMCZUb3RhbFN1cmNoYXJnZT0wJm1jdXI9UEhQIn0%3D&amp;utid=38b32415-362a-cf86-5a05-dec9b1185d98&amp;tm_stars=0&amp;client_id=skyscanner_app&amp;price_policy=2&amp;pre_redirect_id=a3e3b2ea-0a56-0679-1b5f-ffaca78dbcef&amp;tm_city_code=CEBP&amp;max_price=1813&amp;guests=1&amp;request_id=a3e3b2ea-0a56-0679-1b5f-ffaca78dbcef&amp;tm_country_code=PH</t>
  </si>
  <si>
    <t>www.skyscanner.com.ph/hotel_deeplink/4.0/PH/en-US/PHP/h_bc/129282013/2026-03-05/2026-03-06/hotel/hotel/hotels?legacy_provider_id=13&amp;rooms=1&amp;closed_user_group=general&amp;hb_data=t-NEQhEt67Zystz52nLS9tHvnLao_mEZiicNPWeMNHL7KjVScGiiZynx89ujF30cOnYwJY_whQ6ZrjVT9oEHuVdjLWSRGUW4Z_o2NMDzlD3Wl0WtZD97YEDRiViScRUH6_rTLbH-QRAs9FZy6wCo4mqmwby5kFlglMu1JoTydAFoizimSmAilfggbHNHc-GjVhVGDb0jCFJ0rOqhK3OOkxOF4VxHsdHnkwEHlEsRNdDuVXvgOMy7DFmzFZmSNZrPDREXoMt9SW0dwOhiqkQAnVlyPN7ts7g9-F9AAXnHZXAQqA-xC3h4aeA6XT5M-Sv7lYgHzw1TBAW5PXDLxhXsxzGg6n7eU0_33Q4Ok4n1oXnU4JqKQVfGV9qVtJEhRFEmcjsDK9Vi_4e75QdbCjUhVx14M1IXv1F9xN3iH1Jz7C2pjCXgTNo%3D&amp;q_datetime_utc=2026-03-05T14%3A52%3A43&amp;ticket_price=1579&amp;quote_id=331138463818868343&amp;utid_state=1&amp;channel=iphone&amp;price_without_closed_user_group=1783&amp;tm_place_name=Cebu&amp;deeplink_data=eyJmaWVsZHMiOnsic2lnbmF0dXJlIjoiNzE2OTk3MTc1ZTU1YzQ2MjQ2YWUwYzkyNWY0MTYyNzciLCJibG9ja19pZCI6InYxX0NnRXRFTXdDR2lnS0hUSXdNall0TURNdE1EVlVNREE2TURBNk1EQXVNREF3S3pBM09qQXdFQUVZM3dFb0FUZ0JJZ0lJQVE9PV9DaUFJdEx6MkN4QUNJR3dvMHAvQ0ZUQUNTZ3N3UkRFd01GQmZNVEF3VUZDWUJSSUNDQUVhQkNnQ01BRWlCQWdDR0FJPSJ9fQ%3D%3D&amp;utid=ecf3c0b3-4568-8af9-b0a9-5e9fb718f88e&amp;tm_stars=2&amp;client_id=skyscanner_app&amp;price_policy=2&amp;pre_redirect_id=63aa80d1-dc63-273c-565c-a1f0e7400420&amp;tm_city_code=CEBP&amp;max_price=3345&amp;guests=1&amp;request_id=63aa80d1-dc63-273c-565c-a1f0e7400420&amp;tm_country_code=PH</t>
  </si>
  <si>
    <t>www.skyscanner.com.ph/hotel_deeplink/4.0/PH/en-US/PHP/h_ct/46980237/2026-03-03/2026-03-04/hotel/hotel/hotels?legacy_provider_id=31&amp;rooms=1&amp;closed_user_group=general&amp;hb_data=dl2sXzgRoPrApZMxMLRXtMam3arEppEDhxqCxlpfB9u6K41Hy3--3yoKRyOEbU2DMZUydXFG_dFrxrjTjbwac5MyJGo7KGTKhOXdjyn6wkbe8dBzPwqvMHwCVS6TIDRocX13J7PSKPT2OlJPqKVkHU8XtlKRkV-md-1rxz0XjvtDY9lwVXxo48WHTonS1LpL1dpdImUeMnHvcY-qCA4jpD3Bh4__qFwF_pmzLfVbX1aRMnyrtPLJ8YWt5XV0E7Truk63A22kMW-dWXdzZZu3h7pmmXGxKsIVZyABBEz0-9tyI55vSQTWTJ8q9ru4D_i8UXzgGKIhPBGsp785kdQel42MBwJEp87AcHkzDM_YRT4-_4TwnzJ9zv8FRDDARj-WzTUNbRc2bIseD_hwF7hwYgQyZeEQZLTBhZmm6p6L-A%3D%3D&amp;q_datetime_utc=2026-03-03T09%3A42%3A37&amp;ticket_price=3700&amp;quote_id=4874122481972650006&amp;utid_state=1&amp;channel=iphone&amp;price_without_closed_user_group=5500&amp;tm_place_name=Cebu&amp;deeplink_data=eyJmaWVsZHMiOnsic2lnbmF0dXJlIjoiYjY1MTIzMDRmYmMwOTAwNDhhZmZiZjYyMGViOGY0NzQifSwidXJsIjoiaHR0cHM6Ly9waC50cmlwLmNvbS9ob3RlbHMvcmVkaXJlY3Q%2FaG90ZWxpZD0xNTI1NzYzJmNpdHk9MzU4MzEmQWxsaWFuY2VpZD0xMjYwNyZzaWQ9ODg4ODMyJmNoZWNraW49MjAyNi0wMy0wMyZjaGVja291dD0yMDI2LTAzLTA0JnNob3BwaW5naWQ9MzU4ZDhjMzVhMzI2NDA1YmFiOTIzNTdkMjQzZmQ2ZjgmYWR1bHQ9MSZjaGlsZHJlbj0wJmFnZXM9Jmxhbmd1YWdlPWVucGgmbG9jYWxlPWVuX1BIJnJvb21pZD02NzIyMTk2MDYmc3dpZD0wJnBheT1QUCZmZ3Q9MSZjcm49MSZjdXJyPVBIUCZ3a3A9MSZzdGFuZD1INHNJQUFBQUFBQUFfd0QtQUFIX0Nsd0tBaGdCRWdRSUFSQUFHbEFJMW9QRndBSVlBREFBT0pFU21BR0RrRjJvQVFHNEFRTEFBUUxSQWRlamNEMkttYWhBNFFHYW1abVptZWVzUU9nQi1hbnZoQUdJQWlDSkJBQUFBQUFBQUFBQW9BUUFvUVZtWm1abVpyQ3RRQm9nTXpVNFpEaGpNelZoTXpJMk5EQTFZbUZpT1RJek5UZGtNalF6Wm1RMlpqZ2dCQ2p3MUpyTkJrZ0JVZ1ppTkRabFpUVmFIQW9EVUVoUUVmSDBTbG1HT0w0X0dnTlFTRkFoOGZSS1dZWTR2ajlpQldWdVgxQklhTG9VY0FGNEFJb0JCMGdCZUFESUFRR3FBUWNLQXpBeU1oQUM4Z0VpTXpVNFpEaGpNelZoTXpJMk5EQTFZbUZpT1RJek5UZGtNalF6Wm1RMlpqaGZNSklDQVRTYUFnQUFBQURfX3dFQUFQX184RldIQlA0QUFBQSJ9&amp;utid=bbf1cfc5-7a23-a30b-f2c5-3d367a0fb537&amp;tm_stars=3&amp;client_id=skyscanner_app&amp;redirect_delay=1000&amp;price_policy=2&amp;pre_redirect_id=db82e3dc-e12c-c273-0429-451c517a50e9&amp;tm_city_code=CEBP&amp;max_price=7606&amp;guests=1&amp;request_id=db82e3dc-e12c-c273-0429-451c517a50e9&amp;tm_country_code=PH</t>
  </si>
  <si>
    <t>www.skyscanner.com.ph/hotel_deeplink/4.0/PH/en-US/PHP/h_xp/115481130/2026-03-05/2026-03-06/hotel/hotel/hotels?legacy_provider_id=1&amp;rooms=1&amp;closed_user_group=mobile&amp;hb_data=hU-JnfwSngfI1T9t8sn2QdyunHXkntrMwkDLCHcLHFhySaI61AIrlMiLhQn_-iS2xvFI6JcgLxmw20Anc8hxYRrOGzi6QNV4I16ntIkAzZjl4dGg8k4W1q3qtQmCQ64NNYVNPNHlo0Wxpzpz2QRRiJNBu5iH45m4zf0YbXeL37ek-Hnjvi9G6nYMtFl8waBCgFpjpaowEoQ18t_X1EEDwC8HDT0mcx2S2g-n4TQVpBoUqUv8y_dxJ-H9M-5cC-U03DA3S5N_4ur6vX1U1_ZhI9kHrTk%3D&amp;q_datetime_utc=2026-03-05T14%3A52%3A47&amp;ticket_price=4407&amp;quote_id=-6005009770731257141&amp;utid_state=1&amp;channel=iphone&amp;price_without_closed_user_group=7470&amp;tm_place_name=Cebu&amp;deeplink_data=eyJmaWVsZHMiOnsic2lnbmF0dXJlIjoiNzE3NDc2MzkzZDk2ZmMwNjY2ZjE0NTFmYjU0ZGExNzMifSwidXJsIjoiaHR0cHM6Ly93d3cuZXhwZWRpYS5jb20ucGgvSG90ZWwtU2VhcmNoP3RwaWQ9NjgmbXBlPTE3NzI3MjE2NjgmZW5kRGF0ZT0yMDI2LTAzLTA2JmFkdWx0cz0xJmxvY2FsZT1lbl9VUyZjaGlkPTc1MmJkNGEzLTdjZGYtNGExZS04ZTkxLTBlOTU3NjQzYjg1NCZlYXBpZD00NjIzMCZtY3RjPTMmc3RhcnREYXRlPTIwMjYtMDMtMDUmbXBkPUdCUCZtcG49MjAwMjc5MTY3JmN1cnJlbmN5PUdCUCZyYXRlcGxhbmlkPTM5Mzk4MzI5NiZtcG09MjQmbXBwPTEmbXBvPUVDJnNlbGVjdGVkPTU5MjcxMTImbXBiPTEwLjQ3Jm1wcT01MC42MyZtcGE9NDYuMDMifQ%3D%3D&amp;utid=d2de4e9b-922d-9672-c844-6ce26c7679fa&amp;tm_stars=4&amp;client_id=skyscanner_app&amp;price_policy=2&amp;pre_redirect_id=4d9c1128-0fca-7132-cefa-7311126e80e6&amp;tm_city_code=CEBP&amp;max_price=4725&amp;guests=1&amp;request_id=4d9c1128-0fca-7132-cefa-7311126e80e6&amp;tm_country_code=PH</t>
  </si>
  <si>
    <t>www.skyscanner.com.ph/hotel_deeplink/4.0/PH/en-US/PHP/h_bc/222423391/2026-03-03/2026-03-04/hotel/hotel/hotels?legacy_provider_id=13&amp;rooms=1&amp;closed_user_group=apps&amp;hb_data=jtks1yGlfvFP72zUTe2Ku5T2ntGUnSxU_nE8aKHeBZcZmmuayAAne98NS5dTrngDyWZepxytyHqb800TVeQ5Ft8jf28u5RHxCjp3ok1l1QUcYzEzlQTkgoInnT_Zl3oPU4kFzzyUlR5YR8WMNCjSAzIHwPxIuysqUgEp2cDVr0ntLCcGmqhFKcrQwNclxA37_1dn6F40Z1bKlXISXke9dm06YCPFujB6_nXeCkOXzeQi0_pUsQQo_euA6PYLSu8hRnWSuuNWReCLacA7-LSFNlrOI3f-qWBq3hjliubTvIhYcFiCqUB_BOVZFYeOLkAeAcvkjsUvqb7xxjZ4-OLZc6F9JWqkrfYgX1YBDHZaDk24PeNfDqJgts_qKf3RqUFLAkwm21RtNuPzu3G1lAq1vqoG4VOGW3X6hEOG1JV3ghGCSF0%3D&amp;q_datetime_utc=2026-03-03T09%3A42%3A38&amp;ticket_price=1895&amp;quote_id=43810755319107650&amp;utid_state=1&amp;channel=iphone&amp;price_without_closed_user_group=2495&amp;tm_place_name=Cebu&amp;deeplink_data=eyJmaWVsZHMiOnsic2lnbmF0dXJlIjoiM2M1YzUxODUxOGYwZmJhMDZkNjRlYzI5ZTg0MDllOGYiLCJibG9ja19pZCI6IjEzMDQwNTY2MDFfNDAzMjY3OTEwXzFfMF8wIn19&amp;utid=1b79c1b1-6e5e-7a8e-bd5c-b911fe197269&amp;tm_stars=0&amp;client_id=skyscanner_app&amp;redirect_delay=1000&amp;price_policy=2&amp;pre_redirect_id=1003c9b6-590e-86c5-76d7-07899518176b&amp;tm_city_code=CEBP&amp;max_price=1895&amp;guests=1&amp;request_id=1003c9b6-590e-86c5-76d7-07899518176b&amp;tm_country_code=PH</t>
  </si>
  <si>
    <t>www.skyscanner.com.ph/hotel_deeplink/4.0/PH/en-US/PHP/h_ct/205053012/2026-03-03/2026-03-04/hotel/hotel/hotels?legacy_provider_id=31&amp;rooms=1&amp;closed_user_group=general&amp;hb_data=m3bjiJa2H1eHcTsHwA9ln_og9o18KcLlq-aZuRaJRiKYXrwDHeRxQVe-ou5a4guM0df2t_LN9BSkiDFz0H_f1-Nv3FtQw_jYty4w1hX7uiZ1Df1jiuErVX8ET8G4qisQMCWAyzN_cV6l_thERRGsOE7BzwIdi8GwKu-nLhhBSyh96Iy4aKlgHfIPnJ0IAGVYVaBnm85A2C0FtAZ79fQjnj_e3LZ5R9eZZiMg570TR0ekuhPWR0TprPOry1SCe_uBS3JOtfTTkyLV0HCPdKAPLgp8LW_0-v21h6N9-dZ6Ufwxth1ekL7KyfZ5NP44PFIoLOJGQtRp1AZlnC4MScbV2vpPvONnOHDYIU9M8RMvrJAbiqyNwiFMoBQ0cgWXl521eUzC24I9pexIfyvY3-0_XMjmFDEQVCa5fQUEiYRFJQ%3D%3D&amp;q_datetime_utc=2026-03-03T09%3A42%3A40&amp;ticket_price=2762&amp;quote_id=-7396307694582039784&amp;utid_state=1&amp;channel=iphone&amp;price_without_closed_user_group=6881&amp;tm_place_name=Cebu&amp;deeplink_data=eyJmaWVsZHMiOnsic2lnbmF0dXJlIjoiOWE3N2VkZTI3ODE5MWY3YTY1ODQ2MTNiYzM5MmY2Y2YifSwidXJsIjoiaHR0cHM6Ly9waC50cmlwLmNvbS9ob3RlbHMvcmVkaXJlY3Q%2FaG90ZWxpZD03OTk2NDI1MCZjaXR5PTM1ODMxJkFsbGlhbmNlaWQ9MTI2MDcmc2lkPTg4ODgzMiZjaGVja2luPTIwMjYtMDMtMDMmY2hlY2tvdXQ9MjAyNi0wMy0wNCZzaG9wcGluZ2lkPTYzYWQ3MmUxYzExYTRhM2NhZjc4ZjZhYTBiYjc1MmYyJmFkdWx0PTEmY2hpbGRyZW49MCZhZ2VzPSZsYW5ndWFnZT1lbnBoJmxvY2FsZT1lbl9QSCZyb29taWQ9MTgwNzAyNjY3OCZzd2lkPTAmcGF5PVBQJmZndD0xJmNybj0xJmN1cnI9UEhQJndrcD0xJnN0YW5kPUg0c0lBQUFBQUFBQV93RF9BQURfQ2wwS0FoZ0JFZ1FJQVJBQUdsRUk5cFBVM1FZWUFEQUFPUHNSbUFIYTBKQW1xQUVBdUFFQ3dBRUMwUUU5Q3RlamNGeWlRT0VCN0ZHNEhnV1RwVURvQWVqSDhKc0JpQUlnaVFRQUFBQUFBQUFBQUtBRUFLRUZYSV9DOVNnZ2QwQWFJRFl6WVdRM01tVXhZekV4WVRSaE0yTmhaamM0WmpaaFlUQmlZamMxTW1ZeUlBUW84ZFNhelFaSUFWSUdZVEZrTTJWbFdod0tBMUJJVUJIeDlFcFpoamktUHhvRFVFaFFJZkgwU2xtR09MNF9ZZ1ZsYmw5UVNHaTZGSEFCZUFDS0FRZElBWGdBeUFFQnFnRUhDZ013TWpJUUF2SUJJall6WVdRM01tVXhZekV4WVRSaE0yTmhaamM0WmpaaFlUQmlZamMxTW1ZeVh6Q1NBZ0UwbWdJQUFBQUFfXzhCQUFEX182SG9qdzdfQUFBQSJ9&amp;utid=dd4d40aa-c7bf-f745-d99a-0b1dfd77a830&amp;tm_stars=3&amp;client_id=skyscanner_app&amp;redirect_delay=1000&amp;price_policy=2&amp;pre_redirect_id=66189a9a-45a9-35f5-30fe-960c14ba3f4e&amp;tm_city_code=CEBP&amp;max_price=4247&amp;guests=1&amp;request_id=66189a9a-45a9-35f5-30fe-960c14ba3f4e&amp;tm_country_code=PH</t>
  </si>
  <si>
    <t>www.skyscanner.com.ph/hotel_deeplink/4.0/PH/en-US/PHP/h_ad/134679883/2026-03-05/2026-03-06/hotel/hotel/hotels?legacy_provider_id=22&amp;rooms=1&amp;closed_user_group=general&amp;hb_data=27OpWWzrT1vPHbefOw6YDf_81rtfLa3O0lAm1MZZhTzK5XE6r60nGNV2d0owclP4o2l3Iddts9jKRfq1W1LGqHKdYAiHU5V7b3oCtZTvXaXBzEooy1Us-u3pspZ_AO1Y-YmNAcRwAVWVMVn5HHd8fTvf72PC28flUrsvX092OSAtplnQi2ODqjwbfV2MZxTT7oq8rs4_n-s-DWHkF2PDd5AC6Mh9yeIHKGRhhDfTMsjuh2SsJ09nT_rVAH9GEqmoiefHosElspAquwjZU4TCGpX-BK2w_10iS6Se_x7o6rUbbUtyV3aYwzGa6jG0v10ZE8aNoyAe1qYNJ-XzUh7p3RK_7vSxiZ59RpNjlJDcm6_4CJZ-2iEpakN_C0AyaEacY4WhFNaM4wF-idqm85vZp1g-dUAW7NF4Z0fTU45MBS3D&amp;q_datetime_utc=2026-03-05T14%3A52%3A47&amp;ticket_price=1756&amp;quote_id=-6632750899728400209&amp;utid_state=1&amp;channel=iphone&amp;price_without_closed_user_group=4847&amp;tm_place_name=Cebu&amp;deeplink_data=eyJmaWVsZHMiOnsic2lnbmF0dXJlIjoiZGZhNTU5MDIwYWRjNDA4MzZhMjAyODlmZDA0M2FiYzkifSwidXJsIjoiaHR0cHM6Ly93d3cuYWdvZGEuY29tL3BhcnRuZXJzL3BhcnRuZXJzZWFyY2guYXNweD9jaWQ9MTg0NjM4MyZoaWQ9Mjk1MTMzJmN1cnJlbmN5PVBIUCZjaGVja2luPTIwMjYtMDMtMDUmY2hlY2tvdXQ9MjAyNi0wMy0wNiZOdW1iZXJvZkFkdWx0cz0xJk51bWJlcm9mQ2hpbGRyZW49MCZSb29tcz0xJm1jaWQ9MzMyJm1hc3RlclJvb21JZD0zMDY1MDQ0Jm1wdD1TVkJRYzJ4WFdubEdZa2h5T0ZwS05FVXlObEJNYm5oSE9IQktiV2x3YzJFdllXODBPR0kyYkM5eE9ESlZUVGsyT0ZveGFtOWFZMlJ4YUZaSmNXWm1Za2xZY1ZwRVJrOWtSV2hZY3cmVG90YWxQcmljZT0xNzU2LjM1JlRvdGFsVGF4PTE4OC4xOCZUb3RhbEZlZT0wLjAwJlRvdGFsU3VyY2hhcmdlPTAmbWN1cj1QSFAifQ%3D%3D&amp;utid=d12900d1-0f4c-b1f2-07df-9b2c6b44a7b2&amp;tm_stars=3&amp;client_id=skyscanner_app&amp;price_policy=2&amp;pre_redirect_id=339d6f86-d8ea-860c-9980-358e307a61bb&amp;tm_city_code=CEBP&amp;max_price=2234&amp;guests=1&amp;request_id=339d6f86-d8ea-860c-9980-358e307a61bb&amp;tm_country_code=PH</t>
  </si>
  <si>
    <t>www.skyscanner.com.ph/hotel_deeplink/4.0/PH/en-US/PHP/h_ad/212934083/2026-03-05/2026-03-06/hotel/hotel/hotels?legacy_provider_id=22&amp;rooms=1&amp;closed_user_group=general&amp;hb_data=KOFB-2Z0K6eCdT7JHjbWMTfuT4eL5wmSnCyNsAhvmEwuT-YEsQhQCLppel3VVZxWNnEzOlZFP_f0IaiA_hwufUBlIFegAr8mkj5efNcnkCan8sR4gNJQbROnNq2MsRFVVjlzXWmCgA_qpvvLIhOBSTMfqD7yNPxazCnSTXuZJG_GF3pH61jOIY9C2VOu5UqEerST0sbqPFyFz8gFJxe_YZh8efRGtyEescZ5M3t7JP15-CiAex6iZ1Aspwyxok0lGBsUV728QoTiQYMBD4ohfSCmwsAPidEdNjOk1gaho4baLF7AcqYi2z6Gs0HMifCjADJXUwXntGjzBvUXkulm0Vf9RAvmuDuEecyUDl7aZaOW2aYY6STMG44eOged7-oiRZWi6jF_fUYQBMEKI6kSTqK0YpTgFRww4TBQ9k01FNx8&amp;q_datetime_utc=2026-03-05T14%3A52%3A48&amp;ticket_price=1511&amp;quote_id=-3284940351569381066&amp;utid_state=1&amp;channel=iphone&amp;price_without_closed_user_group=3776&amp;tm_place_name=Cebu&amp;deeplink_data=eyJmaWVsZHMiOnsic2lnbmF0dXJlIjoiMzlhMDJkZWNhMmIxZTU1OGRkZDAzN2ZiMDA1ZDkyNzcifSwidXJsIjoiaHR0cHM6Ly93d3cuYWdvZGEuY29tL3BhcnRuZXJzL3BhcnRuZXJzZWFyY2guYXNweD9jaWQ9MTg0NjM4MyZoaWQ9NDYwNzI4MjMmY3VycmVuY3k9UEhQJmNoZWNraW49MjAyNi0wMy0wNSZjaGVja291dD0yMDI2LTAzLTA2Jk51bWJlcm9mQWR1bHRzPTEmTnVtYmVyb2ZDaGlsZHJlbj0wJlJvb21zPTEmbWNpZD0zMDM4Jm1hc3RlclJvb21JZD03MzY4OTIyOTYmbXB0PVNIZDNaMjUzV1RGeFVGTkpObEpYVDNOMEt6bFpUMmRRYkRCUlVVaEdkRzF3YlZKT1UzZEdNR3B2ZG5SbFNWVjZXQzlrVVVKQmVtWlJWbk41Y1Vkbk5URnZSVXRHZFRCTVZXMHdaRXQzUFQwJlRvdGFsUHJpY2U9MTUxMC45OSZUb3RhbFRheD0xNjEuODkmVG90YWxGZWU9MC4wMCZUb3RhbFN1cmNoYXJnZT0wJm1jdXI9UEhQIn0%3D&amp;utid=d268c3f5-56b4-e72a-611b-fc81198c15de&amp;tm_stars=0&amp;client_id=skyscanner_app&amp;price_policy=2&amp;pre_redirect_id=c7f7a687-c447-9f8a-9ee6-4031f511dba6&amp;tm_city_code=CEBP&amp;max_price=1511&amp;guests=1&amp;request_id=c7f7a687-c447-9f8a-9ee6-4031f511dba6&amp;tm_country_code=PH</t>
  </si>
  <si>
    <t>Mabini Sky View Resort</t>
  </si>
  <si>
    <t>www.skyscanner.com.ph/hotel_deeplink/4.0/PH/en-US/PHP/h_fd/213613273/2026-03-05/2026-03-06/hotel/hotel/hotels?legacy_provider_id=927050&amp;rooms=1&amp;closed_user_group=general&amp;hb_data=upy0mZpv0dQCU_Pnj5JtYmoht5W4zsvYgEUuN2KXXLdDRkCO_ElLRFDNFU2jVg7fNS50vxkDv4H8QcQyn-9K9oahnEqSqqhqyE2JXWArJXASZEqxCHljBkRqHU0XEbJ-QQKzLJCFEOPB63C7QayYtmkCprBGeMOZgaLnWkxvSReylXTqx2mwp4quO9eCXIWdriGFJ94CnpVKBxmSVqXDAm7McTJMTQalqrbvlR8kYCpKzKA0XdSNwSyaL4lx_BuWOqjO4NUcsc53bh2Y4CUxlWvdcuMrLs_VPMT4rXwa4LZKaG94rup4vTvANxffhdfe_9x-Sd2tTtgdDyEjF5XN6bChw4cJFIRLzYjTgoc9bOp5Kgs14tdNKlUdPZLx3ChB8oMPTOmGn1hwhD4aMJ9zh3ATFIYbxUpv4mPEuaO63dz0SQ%3D%3D&amp;q_datetime_utc=2026-03-05T14%3A52%3A52&amp;ticket_price=3175&amp;quote_id=3256281350319574029&amp;utid_state=1&amp;channel=iphone&amp;price_without_closed_user_group=7964&amp;tm_place_name=Cebu&amp;deeplink_data=eyJmaWVsZHMiOnsic2lnbmF0dXJlIjoiNDgxM2I1ZGRiYWNiOTI2ZGY3MzA4MmNjYjhjY2ZkNWIifSwidXJsIjoiaHR0cHM6Ly9kZWFscy52aW8uY29tP3NpZz03MjRjZmEwMmFjOTcwMWQ1YmM2NjQzYThlNTM5MzMxZGY4OWEyZGMwODA0NDgzNzYzM2Q5M2VhMzZmYmUzN2I5MmQzMTM0MzAzMTM3MzUzNTMxMzAzMCZzaWctaXNzPW1ldGEmdHVybD1odHRwcyUzQSUyRiUyRnZpby5jb20lMkZIb3RlbCUyRlNlYXJjaCUzRmNoZWNrSW4lM0QyMDI2LTAzLTA1JTI2Y2hlY2tPdXQlM0QyMDI2LTAzLTA2JTI2Y3VycmVuY3klM0RQSFAlMjZlcHYlM0RNUzR5JTI2ZXNkJTNEYkdzdUg4VWpSbmZZd05OMElkWUJxdkNEWXlxSnZkelVGelAwaDZJcFZ3WUdnUHJDQW94OGh4anE2YnB4cktaMlI3alFxRURiS0JVUkluTFRzYmZNSHpzd2YzeVlwQVVhOFZHSmJoZi1tbUxVX01rVDMzdGwlMjZmb3JjZUN1cnJlbmN5Q2hhbmdlJTNEMSUyNmZvcmNlTGFuZ3VhZ2VDaGFuZ2UlM0QxJTI2aG90ZWxJZCUzRDU2ODc0NzYxJTI2bGFiZWwlM0RzcmMlMjUzRHNreXNjYW5uZXIlMjUyNnVjb3VudHJ5JTI1M0RQSCUyNTI2dWRldmljZSUyNTNEbW9iaWxlJTI1MjZob3RlbCUyNTNENTY4NzQ3NjElMjUyNmRheSUyNTNENSUyNTI2bW9udGglMjUzRDAzJTI1MjZ5ZWFyJTI1M0QyMDI2JTI1MjZsb3MlMjUzRDElMjUyNm9mZmVyaWQlMjUzRG96czdvc01iaU80ZyUyNTI2cHJpY2UlMjUzRDMxNzUuMjAlMjUyNmN1cnJlbmN5JTI1M0RQSFAlMjUyNnVzZXJsYW5nJTI1M0RlbiUyNTI2X3RoJTI1M0QwZTYwNzZlMjFlNzM1Y2YxZjc5MTkzOWQwZTljYjVkNTc1OWUzNGJiMzYxMmJkNjElMjUyNmR0cyUyNTNEMTc3MjcyMDM2MyUyNTI2b2x1dCUyNTNEMTc3MjcyMDM2MiUyNTI2Y2FuUGF5TGF0ZXIlMjUzRGZhbHNlJTI1MjZyZXF1ZXN0VXNlckdyb3VwJTI1M0QlMjUyNm9mZmVyVXNlckdyb3VwJTI1M0RwdWJsaWMlMjZsYW5nJTNEZW4lMjZvdGklM0QtVWFrbk5kZkNwVSUyNnByZWZlcnJlZFJhdGUlM0QzMTc1LjIwJTI2cHJvZmlsZSUzRHIyZDJtNzNrbjglMjZyb29tcyUzRDElMjZ0b2tlbiUzRDdmZTI3NiUyNnVzZXJDb3VudHJ5JTNEUEglMjZ1dG1fY2FtcGFpZ24lM0Rza3lzY2FubmVyJTI2dXRtX21lZGl1bSUzRGNwYyUyNnV0bV9zb3VyY2UlM0Rza3lzY2FubmVyIn0%3D&amp;utid=2dfd3e3a-3ba2-273c-cf58-41b287d7178c&amp;tm_stars=0&amp;client_id=skyscanner_app&amp;price_policy=2&amp;pre_redirect_id=a1040a90-ef93-4c86-ddcb-8b311e640c25&amp;tm_city_code=CEBP&amp;max_price=9576&amp;guests=1&amp;request_id=a1040a90-ef93-4c86-ddcb-8b311e640c25&amp;tm_country_code=PH</t>
  </si>
  <si>
    <t>10.46084, 123.92044</t>
  </si>
  <si>
    <t>Mabini, Cebu City, Central Visayas, Philippines</t>
  </si>
  <si>
    <t>Mabini Sky View Resort is located in Cebu City, 13 miles from Ayala Center Cebu and 14 miles from SM City Cebu. The property is around 14 miles from Fuente Osmena Circle, 14 miles from Temple of Leah and 15 miles from Colon Street.</t>
  </si>
  <si>
    <t>Avida Towers Riala Tower 1- 12</t>
  </si>
  <si>
    <t>www.skyscanner.com.ph/hotel_deeplink/4.0/PH/en-US/PHP/h_bc/224698199/2026-03-03/2026-03-04/hotel/hotel/hotels?legacy_provider_id=13&amp;rooms=1&amp;closed_user_group=apps&amp;hb_data=Hy-55GI2_Yl7TOa0ji_QFxr1-XLWNrAD2wXaefJJGvDPgwMx6hS-HRtJx7KMJr6HGxbv1i_6Znjt4yp0gr9olU_qxQPqBddohrfTgKRWiW5MLZ9tEuABVw_RenSmPzI6e-3OggOINhoJNyDokjA_CDR1sOwJCq3tykVPCfIkvc40XdJdxWJYYrcp6tJ9AUGR9NnqLsL2oPT9DHQQRF8VPEfhPQd78HeFc6ckO5okrlMuV4d2bGfnT27ANp7Z4IOtlhdbTU3dx8BCDDKctmImZq9z2LZitp_VS4DGp2blHhCJH-C0qiwt2Tt4yXjmwO-CV91Qged6c64nNwLcVXOQawLdp58MbBZ4t6avo9aHwfm8OLrB1KnSVxk3cGSSYFduMG4bxPJe2-NcUlwmBgzSHdH6WCXmMinHgSTiiCfjDkVH0-E%3D&amp;q_datetime_utc=2026-03-03T09%3A42%3A43&amp;ticket_price=1377&amp;quote_id=5389062921660874018&amp;utid_state=1&amp;channel=iphone&amp;price_without_closed_user_group=1674&amp;tm_place_name=Cebu&amp;deeplink_data=eyJmaWVsZHMiOnsic2lnbmF0dXJlIjoiYTk1NTFjMjRiMzcyZjNmYjhmOWVmNGQ2NTBjZmE1YTYiLCJibG9ja19pZCI6IjE0NjYzMjcxMDFfNDE3OTUyNzI5XzJfMF8wIn19&amp;utid=f3ab8f5d-a509-d4f1-3d9f-38aee71df3c7&amp;tm_stars=0&amp;client_id=skyscanner_app&amp;redirect_delay=1000&amp;price_policy=2&amp;pre_redirect_id=89b1ec62-914c-d4c9-68ce-2c7ec47f7348&amp;tm_city_code=CEBP&amp;max_price=1377&amp;guests=1&amp;request_id=89b1ec62-914c-d4c9-68ce-2c7ec47f7348&amp;tm_country_code=PH</t>
  </si>
  <si>
    <t>Avida towers riala tower 1- 12 offers accommodations in Cebu City, 1.7 miles from Ayala Center Cebu and 2.2 miles from SM City Cebu. Free Wifi is provided throughout the property and private parking is available on site. Fuente Osmena Circle is 2.</t>
  </si>
  <si>
    <t>Avida Towers Riala T4 27th</t>
  </si>
  <si>
    <t>www.skyscanner.com.ph/hotel_deeplink/4.0/PH/en-US/PHP/h_bc/224751540/2026-03-03/2026-03-04/hotel/hotel/hotels?legacy_provider_id=13&amp;rooms=1&amp;closed_user_group=apps&amp;hb_data=RpRWFnD0ErHkKADHGtJqY1W8k0HCJzJff_LDMS5LjYb2JTjo2NW2BdBlBPLJMsp-75BQURhBQ148u29DQLP0OkUKamBUHwgP_VhaUJNwGhYtfCB9toEQ3OfkeP3Qunq9GKexHFTVPnqR24TfMMm8q5chBV0zOV4uJGSrdaT1LG-jjnZKgnkgws1pLDycckBxH6CTKz3omVEOGzpHnRO5DaAX8GPGKH03sw2P9mVj2pMH7FiEFL7Lx_L3TBU9Y_XIJjyJ53LW45Uw8H0Dy3WSflq_VVPjFMJZR70lK5YNsxCkEwW7EYH4Px7uJbKxk7tgeHPVL3raZt2LgSEdyaiEI6A9Cm_r_sjrOmmWeiJnhO-fr_oqxREr3jJgpnyTOKYVDoGz7LwNalZkJRC1ChgdQqNQzUUQ9ScrWCFf6g24ZkItmEY%3D&amp;q_datetime_utc=2026-03-03T09%3A42%3A44&amp;ticket_price=2726&amp;quote_id=6018032668171415093&amp;utid_state=1&amp;channel=iphone&amp;price_without_closed_user_group=3315&amp;tm_place_name=Cebu&amp;deeplink_data=eyJmaWVsZHMiOnsic2lnbmF0dXJlIjoiZmMyNGE5ZmViOTdjMmVhYWZjMGRlOTM1NTRiMmM1NjQiLCJibG9ja19pZCI6IjE0NjYzMTg1MDFfNDE3OTUxNjc1XzJfMF8wIn19&amp;utid=763ac3af-f61c-453c-8671-b16b0964588a&amp;tm_stars=0&amp;client_id=skyscanner_app&amp;redirect_delay=1000&amp;price_policy=2&amp;pre_redirect_id=86517fde-a23d-1002-5fec-68b30f79f096&amp;tm_city_code=CEBP&amp;max_price=2726&amp;guests=1&amp;request_id=86517fde-a23d-1002-5fec-68b30f79f096&amp;tm_country_code=PH</t>
  </si>
  <si>
    <t>10.33298, 123.9086</t>
  </si>
  <si>
    <t>Avida Towers Riala T4 27th offers accommodations in Cebu City, 1.7 miles from Ayala Center Cebu and 2.2 miles from SM City Cebu. Complimentary Wifi is featured throughout the property and private parking is available on site. Fort San Pedro is 3.</t>
  </si>
  <si>
    <t>09T2 Chic Corners, Studio w Balcony, Horizons 101</t>
  </si>
  <si>
    <t>www.skyscanner.com.ph/hotel_deeplink/4.0/PH/en-US/PHP/h_bc/224687455/2026-03-03/2026-03-04/hotel/hotel/hotels?legacy_provider_id=13&amp;rooms=1&amp;closed_user_group=apps&amp;hb_data=TM8nr7vgHcJeQk-bATjddHLwce9NJIWyv7H8Z-KuaPT3tkgimo8Od4P0ZSGe4wXd6bvZnetxSwbVh5RsM46uQMFToXpxdftBYB7pv8O33zYY9jleKwoeZ8jHKQhajiwsOFQPh0Jf-otgkNFTJQyN-0ZnBt-IL1Z1Vdqo2ZH910tagghzg9e2E62K1sMx8JfGUOvwttej-ZsdMwP8QHobcb3_cFW_0OSiOubTzNEC5a2d8uQSfOAzgPbXbWl2FYbeyIo1bFqnZrHLQ35La8Hj9b60-l-HUpPYigxzTnctWPuYfi8XbtaScKbJ18tnWNpMDNfiuoYm2xZkyU_fSdKskUFuNbrpBhvyBNpXi4EYxw88O5pTprdt3GyMMgjT3z2GXwLvsORDrspKNU0QMQcKcz5Aa270-aIbLYUflcK9cgXLLck%3D&amp;q_datetime_utc=2026-03-03T09%3A42%3A44&amp;ticket_price=2267&amp;quote_id=1050715883151846834&amp;utid_state=1&amp;channel=iphone&amp;price_without_closed_user_group=2757&amp;tm_place_name=Cebu&amp;deeplink_data=eyJmaWVsZHMiOnsic2lnbmF0dXJlIjoiNDZjNTBjZGI0NjZiOTEyNjk3N2I4NzU3OWYyYWNhMGQiLCJibG9ja19pZCI6IjE0NjU1OTE4MDFfNDE3ODcwOTk5XzFfMF8wIn19&amp;utid=9b82e603-35da-7f0c-ddf0-2d42ceb07269&amp;tm_stars=0&amp;client_id=skyscanner_app&amp;redirect_delay=1000&amp;price_policy=2&amp;pre_redirect_id=81256056-57d4-39c1-9eb7-4ee5f0e69653&amp;tm_city_code=CEBP&amp;max_price=2267&amp;guests=1&amp;request_id=81256056-57d4-39c1-9eb7-4ee5f0e69653&amp;tm_country_code=PH</t>
  </si>
  <si>
    <t>Just a 6-minute walk from Fuente Osmena Circle and 0.9 miles from Ayala Center Cebu, 09T2 Chic Corners, Studio w Balcony, Horizons 101 features accommodations in Cebu City with a garden.</t>
  </si>
  <si>
    <t>Persimmons Mabolo, Cebu City</t>
  </si>
  <si>
    <t>www.skyscanner.com.ph/hotel_deeplink/4.0/PH/en-US/PHP/h_bc/224707698/2026-03-05/2026-03-06/hotel/hotel/hotels?legacy_provider_id=13&amp;rooms=1&amp;closed_user_group=apps&amp;hb_data=j75TPrY7uo1mtK-0tywvdKGqObiPD6OvHWaaS9cPzJuAIkMOww5ShHGP7AdSO3tJ0pCxJO5EYm2Yrx8fC90m76UGfsMxC5EBCDmgNFxDDrlIFCpvzyfXfWAjErTJAAjIifRWIJoM_CyhrdAeDHAOyq5zD19f79AlCqJTVvdU3Zmf-U0JeuzQjuZsBJIeU312xT1ST8xXjCrRl1nedXh26rTv0zGTg5dIN_xEEqudulu664yFO2fEOW-DA448epcM95Zha7s31pL1DgCM-mxv_Esg_obCZZORdvwYRetuk1Q-j8WkwRPzAMIt9QitHHdpXG2-tuhW8cdYdaHCinxzkLLPsPh_-XEM2LnNP-ieQIWjQPZY65FMeBox-_6HBD43bSD4h8sjKgOJleroDYp6d3GKJmcXjN7Zkvqe_FgcxIRde0qV&amp;q_datetime_utc=2026-03-05T14%3A52%3A55&amp;ticket_price=4131&amp;quote_id=1946105024802243983&amp;utid_state=1&amp;channel=iphone&amp;price_without_closed_user_group=5022&amp;tm_place_name=Cebu&amp;deeplink_data=eyJmaWVsZHMiOnsic2lnbmF0dXJlIjoiZmVkMTg0ODkwNDI3NmMxYmJkZDRmYzYyYzVjOTNlMmYiLCJibG9ja19pZCI6IjE0NjUxMDQxMDFfNDE3ODEyODg1XzJfMF8wIn19&amp;utid=3dfe6b07-57fe-f8d5-e61b-8b219b309777&amp;tm_stars=5&amp;client_id=skyscanner_app&amp;price_policy=2&amp;pre_redirect_id=e4dad8a6-d7f1-bb52-fa45-0a91afed9a98&amp;tm_city_code=CEBP&amp;max_price=4131&amp;guests=1&amp;request_id=e4dad8a6-d7f1-bb52-fa45-0a91afed9a98&amp;tm_country_code=PH</t>
  </si>
  <si>
    <t>10.31222, 123.91231</t>
  </si>
  <si>
    <t>H. Joaquino Street, Mabolo, Cebu City, Central Visayas, 6000, Philippines</t>
  </si>
  <si>
    <t>Persimmons Mabolo, Cebu City is located in Cebu City, within 1.7 miles of Fuente Osmena Circle and 1.8 miles of Colon Street. Each room at the 5-star hotel has city views, and guests can enjoy access to an outdoor swimming pool and to a garden.</t>
  </si>
  <si>
    <t>Skyline Luxe - Affordable Cebu Staycation</t>
  </si>
  <si>
    <t>www.skyscanner.com.ph/hotel_deeplink/4.0/PH/en-US/PHP/h_bc/224727007/2026-03-05/2026-03-06/hotel/hotel/hotels?legacy_provider_id=13&amp;rooms=1&amp;closed_user_group=apps&amp;hb_data=1hCPKLoKCxyYz6wpya_jBd-WyQpvGC0bXHWnSfHMv_SkxTvYy0mDzG_Nch4WeAHmbPjpOmWbo9MMuuIU6qYMk52IOHBQu560AO0QcO4z2GiQsxMiRGxVknIUpvw8vNkZ3qBaDS5MXi7RDt2JkIc8Atz6WJQq__1UjNgPZQmd4iaWeHpj3_o_Lbo-dzdH08D5HVxNvqVl12LakPA6iQ27HUNQdGB7tyaq78x--qwpZnledMjcUlXK-PbcdkcB-KXYef_ynAx4zIikm3Xe0vHQ7GaTvUQ0-dewHPj6M9zqdISibd3FLePL0pqEqIGKIF9bkM879mDhhTDf14mQyJBH_DpO1Fy7v70ikpXdGH5hPAaUmPmzjcic73Zn_L7VW4CvJ_Lwx4fze2cmD7I-C7JP0G8E04ObVtUtEopTc-az8U-i8ovk&amp;q_datetime_utc=2026-03-05T14%3A52%3A58&amp;ticket_price=1487&amp;quote_id=8107523845803712397&amp;utid_state=1&amp;channel=iphone&amp;price_without_closed_user_group=1808&amp;tm_place_name=Cebu&amp;deeplink_data=eyJmaWVsZHMiOnsic2lnbmF0dXJlIjoiODBhMzQwY2ZhY2ViNzY1MDNmYzQwYmYzZWE4NDVmY2IiLCJibG9ja19pZCI6IjE0NjIxNjk5MDFfNDE3NTI1NDYyXzFfMF8wIn19&amp;utid=34e6e895-a7f0-2317-7ebc-39b1adaa5da1&amp;tm_stars=0&amp;client_id=skyscanner_app&amp;price_policy=2&amp;pre_redirect_id=2ecdf586-8db3-1b69-7340-d7ac868268cf&amp;tm_city_code=CEBP&amp;max_price=1487&amp;guests=1&amp;request_id=2ecdf586-8db3-1b69-7340-d7ac868268cf&amp;tm_country_code=PH</t>
  </si>
  <si>
    <t>Just a 6-minute walk from Fuente Osmena Circle and 0.9 miles from Ayala Center Cebu, Skyline Luxe - Affordable Cebu Staycation features accommodations in Cebu City with pool with a view, an indoor pool, and a garden. The property is around 1.</t>
  </si>
  <si>
    <t>Rhiangelo Condo Suite in Cebu City</t>
  </si>
  <si>
    <t>www.skyscanner.com.ph/hotel_deeplink/4.0/PH/en-US/PHP/h_bc/224750401/2026-03-03/2026-03-04/hotel/hotel/hotels?legacy_provider_id=13&amp;rooms=1&amp;closed_user_group=apps&amp;hb_data=C7DIiNJtBrGCQxGiIDarnqks-v6ipl5EXvO0TUeM3UExUGvC8V6kPWD9A7xjrAQ1aazjW-dntp-YmQ2IIDZqGrw2-bsQkWyyrahHOPAloExj1I7EjO_7va2eXlDoKH460kPRVqbyyYH85vIr8lk6XdPfAI2VIBVtKF-xskaJk1Oc6ftV7T6TpRcjlanvbqpa_ZJ93U44aClxb8FOuUY_6lVF2r-Lf3Tr1cvULDYhZqvevhRFItEVrujw9IeULjsr3CJeX-lFuL6nsg2hnYMXvOHjarsJKztmew0SFZFkwTV9YAts-UCjyfT79VnhByQ4gVrlZ8-Mkh-kRPOITa_Zn2UYCJUG0pHeZ9UjSwlXV4VohUHuV1kC0oRum7fPgOwfREMSanOeKcRzXMRfMJZmVa6Z3BPOwWzUKtwLmobuG3RE7PU%3D&amp;q_datetime_utc=2026-03-03T09%3A42%3A49&amp;ticket_price=2214&amp;quote_id=7217090085234880211&amp;utid_state=1&amp;channel=iphone&amp;price_without_closed_user_group=2583&amp;tm_place_name=Cebu&amp;deeplink_data=eyJmaWVsZHMiOnsic2lnbmF0dXJlIjoiMjJmY2Q2YmNhMDMxN2RmNWUxZmZiM2Y4OWIyNGMwZWUiLCJibG9ja19pZCI6IjE0NjE4Mzk2MDFfNDE5MDU3NDI4XzJfMF8wIn19&amp;utid=9b77ccd4-8be4-5dac-8400-51e4cf80d9c8&amp;tm_stars=0&amp;client_id=skyscanner_app&amp;redirect_delay=1000&amp;price_policy=2&amp;pre_redirect_id=f9fc86df-ac37-0505-b280-ca7656cfe028&amp;tm_city_code=CEBP&amp;max_price=2214&amp;guests=1&amp;request_id=f9fc86df-ac37-0505-b280-ca7656cfe028&amp;tm_country_code=PH</t>
  </si>
  <si>
    <t>10.31234, 123.91227</t>
  </si>
  <si>
    <t>A 15-minute walk from Ayala Center Cebu in Cebu City, Rhiangelo Condo Suite in Cebu City features accommodations with access to a fitness room.</t>
  </si>
  <si>
    <t>Cebu City Center Suite- Scenic View With Balcony</t>
  </si>
  <si>
    <t>www.skyscanner.com.ph/hotel_deeplink/4.0/PH/en-US/PHP/h_fd/224708416/2026-03-05/2026-03-06/hotel/hotel/hotels?legacy_provider_id=927050&amp;rooms=1&amp;closed_user_group=apps&amp;hb_data=ahsc29nLdeKtz08YjSX0EDaHKNXFwECaJzAR2MIeAKMx7BzOPYlciwzoscxFDdqjNpPxW_zYy5M9a-IE4JpcWy0ImdAPhc6u-s-u_6BuED_DntT6bciKWm_F6EAa1cRH-Xj1i1FUCuN2j0sZ4g0VH39jjFTvMnxGwK9zPyO-1CHpEtFicPe4TR3rxnsuoxdb-PyjNMe6zS6QfZmYEw3zEL-dH1BgyGxUZWkNKHgKROL-wu7wOyrnN8c67ADmpsi63j8VKmajyw8AVhU_oxBRuVI2Fa0KNG2R2WeHlCd30RmPChCDA0bHQrSu1z1HYlt-N1TQl1BRRnsCy9zLkNx9erXxJzGxcPO3ajut-tY49D6FvqAtAyt4IMKmuUmRrVx4UWk11y3xBCYY10o4zlj3E17Gokxtb1WjRh5GcTaWLBPZMQ%3D%3D&amp;q_datetime_utc=2026-03-05T14%3A53%3A00&amp;ticket_price=4536&amp;quote_id=372534433024284522&amp;utid_state=1&amp;channel=iphone&amp;price_without_closed_user_group=5526&amp;tm_place_name=Cebu&amp;deeplink_data=eyJmaWVsZHMiOnsic2lnbmF0dXJlIjoiYjUxNDE4YWM0NTVkN2M2ZTg4ODRjMTU0ZjJkMTAzZWEifSwidXJsIjoiaHR0cHM6Ly9kZWFscy52aW8uY29tP3NpZz1kMmU2ZDU0YWIwOTVlOGJkNGZkMGI2NzI1MWY3YjFkOGNjMGZhYzI0M2EyYmIzN2U2ZGJkNTUzZGUwZWJhMTI0MzczNzMwMzEzOTMyMzIzODM1JnNpZy1pc3M9bWV0YSZ0dXJsPWh0dHBzJTNBJTJGJTJGdmlvLmNvbSUyRkhvdGVsJTJGU2VhcmNoJTNGY2hlY2tJbiUzRDIwMjYtMDMtMDUlMjZjaGVja091dCUzRDIwMjYtMDMtMDYlMjZjdXJyZW5jeSUzRFBIUCUyNmVwdiUzRE1TNHklMjZlc2QlM0R4NjJTSFVzOC1oRXNSSjRnWGRyTFhhMHNLa2djaTRLV0s0T2ZUanUzY3QteXhKTUx4cmQ1OUpaUUtNeExFRHcxUlFxaTF2T3RnZ1Jnd1ljVmNoNUlNQjM5dVNvMmFBcXRKME9ONjllMDZWQXBwSlZGb2RzJTI1M0QlMjZmb3JjZUN1cnJlbmN5Q2hhbmdlJTNEMSUyNmZvcmNlTGFuZ3VhZ2VDaGFuZ2UlM0QxJTI2aG90ZWxJZCUzRDExNjk5NjY3NSUyNmxhYmVsJTNEc3JjJTI1M0Rza3lzY2FubmVyJTI1MjZ1Y291bnRyeSUyNTNEUEglMjUyNnVkZXZpY2UlMjUzRG1vYmlsZSUyNTI2aG90ZWwlMjUzRDExNjk5NjY3NSUyNTI2ZGF5JTI1M0Q1JTI1MjZtb250aCUyNTNEMDMlMjUyNnllYXIlMjUzRDIwMjYlMjUyNmxvcyUyNTNEMSUyNTI2b2ZmZXJpZCUyNTNEb0JGU0UxZ0RxQ2swJTI1MjZwcmljZSUyNTNENDUzNi4wMCUyNTI2Y3VycmVuY3klMjUzRFBIUCUyNTI2dXNlcmxhbmclMjUzRGVuJTI1MjZfdGglMjUzRDBlNjA3NjI5MWVmNDVjZjE3ZjkxOTM5ZDBlMGNiNWQ1NzU5ZTM0YmIzNjEyYmQ2MSUyNTI2ZHRzJTI1M0QxNzcyNzIwMzYzJTI1MjZvbHV0JTI1M0QxNzcyNzIwMzYyJTI1MjZjYW5QYXlMYXRlciUyNTNEZmFsc2UlMjUyNnJlcXVlc3RVc2VyR3JvdXAlMjUzRCUyNTI2b2ZmZXJVc2VyR3JvdXAlMjUzRHB1YmxpYyUyNmxhbmclM0RlbiUyNm90aSUzRDZLR3dWRjlVdEI4JTI2cHJlZmVycmVkUmF0ZSUzRDQ1MzYuMDAlMjZwcm9maWxlJTNEcjJkMm03M2tuOCUyNnJvb21zJTNEMSUyNnRva2VuJTNEN2ZlMjc2JTI2dXNlckNvdW50cnklM0RQSCUyNnV0bV9jYW1wYWlnbiUzRHNreXNjYW5uZXIlMjZ1dG1fbWVkaXVtJTNEY3BjJTI2dXRtX3NvdXJjZSUzRHNreXNjYW5uZXIifQ%3D%3D&amp;utid=0acadd18-e9ab-5d3a-0675-7930c869682c&amp;tm_stars=0&amp;client_id=skyscanner_app&amp;price_policy=2&amp;pre_redirect_id=e5e46d01-d18d-2bed-5cce-04a59928cc1c&amp;tm_city_code=CEBP&amp;max_price=4536&amp;guests=1&amp;request_id=e5e46d01-d18d-2bed-5cce-04a59928cc1c&amp;tm_country_code=PH</t>
  </si>
  <si>
    <t>10.31948, 123.90187</t>
  </si>
  <si>
    <t>N. Escario Street, Gonzales Compound, Camputhaw, Cebu City, Central Visayas, 6000, Philippines</t>
  </si>
  <si>
    <t>A 5-minute walk from Ayala Center Cebu in Cebu City, Cebu City Center Suite- Scenic view with Balcony provides accommodations with access to a fitness room. With city views, this accommodation offers a terrace.</t>
  </si>
  <si>
    <t>Your Snug Spot at Lahug</t>
  </si>
  <si>
    <t>www.skyscanner.com.ph/hotel_deeplink/4.0/PH/en-US/PHP/h_ad/224608221/2026-03-05/2026-03-06/hotel/hotel/hotels?legacy_provider_id=22&amp;rooms=1&amp;closed_user_group=apps&amp;hb_data=589mf2nNQTecKrC4-zjVCS8QnW3LKJm4l2h4KhLqGdQhaGI426Ekfo8g3QZVxY48yQM4TEwM3CjP2GXKJjNQ-chSWxmMt8cZ3F7HWM0Ou5BtSkkQ21gKfxCUVf5L28VwRAAOKxyUsc02xLwYTeW0x4u3PaZU27KcMey13s61B3vsvBvdCe-uEtUxR0UTK31MvFfo_PeqyuSOJkSHz_YJxnIoa2Mh0HENyc6xaDdXlOYFIa4GlIZ_Jx7XZMuj5o7L6Mtu-lEu-mlKzPvz2ktm3LVgh0PMQxW-yTTmt97PMRgGCSUMu9jUDGrRawkk6tObIXDiyxfu45gdZT0tR0kE4S3PV5QbvfotGHd55SEc6HNjANUHiWzKgrKU5vrEcZjYV7OIpNQcmYTdqhM8-xB36RxRNq8JPZTBua7y9dTwxYmf&amp;q_datetime_utc=2026-03-05T14%3A54%3A05&amp;ticket_price=1774&amp;quote_id=-3564395076255342601&amp;utid_state=1&amp;channel=iphone&amp;price_without_closed_user_group=1964&amp;tm_place_name=Cebu&amp;deeplink_data=eyJmaWVsZHMiOnsic2lnbmF0dXJlIjoiNGE5MTg1ZTgxNGU2ZGYzMTkyYTVkNzdmZDU3MzRkMmYifSwidXJsIjoiaHR0cHM6Ly93d3cuYWdvZGEuY29tL3BhcnRuZXJzL3BhcnRuZXJzZWFyY2guYXNweD9jaWQ9MTg0NjM4MyZoaWQ9NzY3Mzk4MDMmY3VycmVuY3k9UEhQJmNoZWNraW49MjAyNi0wMy0wNSZjaGVja291dD0yMDI2LTAzLTA2Jk51bWJlcm9mQWR1bHRzPTEmTnVtYmVyb2ZDaGlsZHJlbj0wJlJvb21zPTEmbWNpZD0zMDM4Jm1hc3RlclJvb21JZD0xMTg3MjM0MTQ3Jm1wdD1lV05IYlZZMWNGTTRka3hhUW1acWNIZDFUbWhQSzFCRFkxSnlXRWg2T1c1SldrSkJVV0ZoZG5WTVNGaG1lRWxZUWxobVJqRXhVR1ZMYzJVdmJrSnBaMjFoWm1KR1NFWjVTbFV3WWtoM1BUMCZUb3RhbFByaWNlPTE3NzQuMDgmVG90YWxUYXg9MTkwLjA4JlRvdGFsRmVlPTAuMDAmVG90YWxTdXJjaGFyZ2U9MCZtY3VyPVBIUCJ9&amp;utid=e4cf0026-641b-73b2-49d7-ce1f8a0b7e2f&amp;tm_stars=0&amp;client_id=skyscanner_app&amp;price_policy=2&amp;pre_redirect_id=c00ba04e-4ed6-7d06-919b-db0739fcbdb4&amp;tm_city_code=CEBP&amp;max_price=1774&amp;guests=1&amp;request_id=c00ba04e-4ed6-7d06-919b-db0739fcbdb4&amp;tm_country_code=PH</t>
  </si>
  <si>
    <t>Your Snug Spot at Lahug offers accommodations in Cebu City, 1.6 miles from Ayala Center Cebu and 2.1 miles from SM City Cebu. With pool views, this accommodation offers a swimming pool.</t>
  </si>
  <si>
    <t>Modern Nest 1 Bedroom by LivingRoom</t>
  </si>
  <si>
    <t>www.skyscanner.com.ph/hotel_deeplink/4.0/PH/en-US/PHP/h_bc/225046290/2026-03-05/2026-03-06/hotel/hotel/hotels?legacy_provider_id=13&amp;rooms=1&amp;closed_user_group=apps&amp;hb_data=m6N5gRFFxQ9iJ7pIpq8Z0AeCmTKxFg1wz-EEZvHje4r7HFVGBzD9ArPsCT2nSJP5RT-RASDCFZ8kUCIudasQWKr5tzB09Asis1xNdPnkP7fxwYTNQ_xt6ahYjjR0X-Jt04PeEWAGLk6Jea_BroeRgAeBvoKa7GVT6k7t1ZWjVv5QfzsDDUBRfN-z5opXpwCW_JIeK6nX9vXRKrVETUSsjf13rxBERwlLjrf5MANF2NQikP5_rAcMSbOZdpJSa0UJJfFmq5NmREeZvlnGapVKZ6LN9XVNldhY0bcamRhLGiei3YDFAaWjiDuc-S-sTjR8asAHgXRJcZdNQstZG9PmYgfOjlMiHhaS9_Jd0dBDKpSxoni1ew4P7gYv2-nL5vRgsGYU5XGHidUe533Dgo9yTrDnlFMZlJoqomFqnF8K-8cEakqKflc%3D&amp;q_datetime_utc=2026-03-05T14%3A53%3A07&amp;ticket_price=2827&amp;quote_id=6939296637309034589&amp;utid_state=1&amp;channel=iphone&amp;price_without_closed_user_group=3242&amp;tm_place_name=Cebu&amp;deeplink_data=eyJmaWVsZHMiOnsic2lnbmF0dXJlIjoiNjI0ODc1ZjM0MTMxYzZkZDk4OTJmNTkwY2E2ODc5ZTciLCJibG9ja19pZCI6IjE0NTY0NzI4MDFfNDE2OTQ0MjU2XzJfMF8wIn19&amp;utid=16915bcc-b2be-4e19-d625-dad444d103fe&amp;tm_stars=0&amp;client_id=skyscanner_app&amp;price_policy=2&amp;pre_redirect_id=af6dab4c-df97-7182-30d1-42e857389b8f&amp;tm_city_code=CEBP&amp;max_price=2827&amp;guests=1&amp;request_id=af6dab4c-df97-7182-30d1-42e857389b8f&amp;tm_country_code=PH</t>
  </si>
  <si>
    <t>Modern Nest 1 BEDROOM by LivingRoom is located in Cebu City, just 2.1 miles from SM City Cebu and 2.4 miles from Fuente Osmena Circle. The air-conditioned accommodation is 1.6 miles from Ayala Center Cebu.</t>
  </si>
  <si>
    <t>Horizon 101</t>
  </si>
  <si>
    <t>www.skyscanner.com.ph/hotel_deeplink/4.0/PH/en-US/PHP/h_ad/223092118/2026-03-05/2026-03-06/hotel/hotel/hotels?legacy_provider_id=22&amp;rooms=1&amp;hb_data=3-s6qympuxiYtZvG4I-ruTOPDehZ8qJjajSBUeR2nXmpnejqRq9_C61nIo5IqPTIK-au-9OHtDMn_xQOTvF9ZabooNIklM4GgIGGEpFngQWNIKcN1re1kJecXEMpvX9SAmrp88Ny6Y66jrOIdk0TaHz_-vub5pQVo4mQ-g5V8iiGzEvC-ztG8ARx6AvAvuw65kHKeslx9QWaA_F9hkffWG2QsZVhkVek-szGhmBRZRK6SgaC6n0Dk7Yvgtk0XduTEff_PbScWMViLcu7eziEifqzY5pqRe3tTzsVq1t1m7B4fdfbDj1nq6CZDvWDJ4bNTN60XYauNgawRzfqS6gj0FNDMhFNTLNky1kmK8jNKhZhWYcs7gs7D100VbuvGAMQZGJ70qp-E5tnelPB--5_ff9bDR8sOWddazjuKn6TPngN&amp;q_datetime_utc=2026-03-05T14%3A53%3A08&amp;ticket_price=2258&amp;quote_id=4565966196933071581&amp;utid_state=1&amp;channel=iphone&amp;tm_place_name=Cebu&amp;deeplink_data=eyJmaWVsZHMiOnsic2lnbmF0dXJlIjoiNzdlNjcyMmFiZDI3OTIwOGJmYzRlZjlkODcxZjg0MTYifSwidXJsIjoiaHR0cHM6Ly93d3cuYWdvZGEuY29tL3BhcnRuZXJzL3BhcnRuZXJzZWFyY2guYXNweD9jaWQ9MTg0NjM4MyZoaWQ9NzY3MTg2MjUmY3VycmVuY3k9UEhQJmNoZWNraW49MjAyNi0wMy0wNSZjaGVja291dD0yMDI2LTAzLTA2Jk51bWJlcm9mQWR1bHRzPTEmTnVtYmVyb2ZDaGlsZHJlbj0wJlJvb21zPTEmbWNpZD0zMDM4Jm1hc3RlclJvb21JZD0xMTg3MDk0MjE2Jm1wdD1VMlZaU25OUlVWaGtjeXRHVW5KRFIwVkdPVXBXZEVNdlVHUkpXbVJSV1haYWQwRTJaakY1YzNkelIxbG9aMFJIWlVaRE1rNVZZakYyU0ZwTVZGaEpkbWxYWTBodFVERnRja05OVDA5UlBUMCZUb3RhbFByaWNlPTIyNTcuOTImVG90YWxUYXg9MjQxLjkyJlRvdGFsRmVlPTAuMDAmVG90YWxTdXJjaGFyZ2U9MCZtY3VyPVBIUCJ9&amp;utid=34d025a1-c668-0a7d-eb22-d886c913497e&amp;tm_stars=0&amp;client_id=skyscanner_app&amp;price_policy=2&amp;pre_redirect_id=8bb7f42e-f8f5-9140-1e36-86195841f378&amp;tm_city_code=CEBP&amp;max_price=2258&amp;guests=1&amp;request_id=8bb7f42e-f8f5-9140-1e36-86195841f378&amp;tm_country_code=PH</t>
  </si>
  <si>
    <t>Horizon 101 is located in Cebu City, just 1.5 miles from Colon Street and 1.6 miles from Magellan's Cross. This apartment provides air-conditioned accommodations with a balcony.</t>
  </si>
  <si>
    <t>Sanremo Oasis South Road Property Unit 4434</t>
  </si>
  <si>
    <t>www.skyscanner.com.ph/hotel_deeplink/4.0/PH/en-US/PHP/h_bc/224743377/2026-03-05/2026-03-06/hotel/hotel/hotels?legacy_provider_id=13&amp;rooms=1&amp;closed_user_group=apps&amp;hb_data=n2XrJ6GGQ1kJz7hn2k54529ansAy_1CgmSZkauhwAeEZ9-SiM0AOcSSeECunlxz-q4R1e-jfSF0elnFbJ02MGiJCbfacjhZnOmnK6WhdDLPMmgexf8fapkuohaZ97Ww1ip88DnmO1RdbRsJxGzqoZ9pOkWEryTJF8fR1LvG-HhkyfFTskf861BmRZsqyoJi1aUf70SIEJe7NQPvw0b13b12vOZNtlSYhPipxZH6w3zCRPb6I2nl2SzhNyHE5diilCx4KPlm4iDVgElkGLDqbHhr_2ByGlnZjNwBS0SwXXB4OiOQFgh7vCVPIk2Nfma6xOYX0U4yD6W0GIJ1TzBvR-FCtxyP_xC2LTktG6LO48VfiY-IKO0BoRa62uEpRm6RgS4Ilc1yqMojOFKEnDedEvxK261A-w1AiRANggkWrVk9T-TFfKb8%3D&amp;q_datetime_utc=2026-03-05T14%3A53%3A08&amp;ticket_price=1818&amp;quote_id=2787527980582662805&amp;utid_state=1&amp;channel=iphone&amp;price_without_closed_user_group=2210&amp;tm_place_name=Cebu&amp;deeplink_data=eyJmaWVsZHMiOnsic2lnbmF0dXJlIjoiMmNhNGU0Njg0NGU4ZGRlOWYxNGMyNGJkM2MzZGRlZGIiLCJibG9ja19pZCI6IjE0NTQ1Mzk4MDFfNDE2Nzc2MTczXzVfMF8wIn19&amp;utid=e1ab63e1-5e7b-bc6a-14cd-c1203e7c2504&amp;tm_stars=0&amp;client_id=skyscanner_app&amp;price_policy=2&amp;pre_redirect_id=80c9349e-cc54-30ee-1c6d-d06264104ecf&amp;tm_city_code=CEBP&amp;max_price=1818&amp;guests=1&amp;request_id=80c9349e-cc54-30ee-1c6d-d06264104ecf&amp;tm_country_code=PH</t>
  </si>
  <si>
    <t>A recently renovated apartment, Sanremo Oasis South Road Property Unit 4434 offers accommodations in Cebu City. Among the facilities at this property are an elevator and full-day security, along with free Wifi throughout the property.</t>
  </si>
  <si>
    <t>Room for Rent - SMR</t>
  </si>
  <si>
    <t>www.skyscanner.com.ph/hotel_deeplink/4.0/PH/en-US/PHP/h_bc/224543081/2026-03-05/2026-03-06/hotel/hotel/hotels?legacy_provider_id=13&amp;rooms=1&amp;closed_user_group=apps&amp;hb_data=AzKmipTQ-gzApbQFojImmfK9gacU2hgTRcuafDMk-whPbrK1FOXjf1IkRC20BM4TL8uRPGSl2qMsHKaZJqV9ragZjqSsRSOCMsxD8eZvpfAtQDCQKDAVkTIDX60r1m9Y09KH4gzLZN3as-XTfzr3zGa5FOGfvpMc04-4KGhH6gfVhM21CCj-5G22hT8m8a9tMLa2_bhvZzfm4VKYINK4xzpTVMl7i8ZlkrOwp-XdjDWfSiul80LmJxv_T5LgTEKulfkdM7dfWytGbVoyQJzo1MZPpY9uwa7frXZc535OrtjxHkprYIwbSR2MvV9C0wys8loU9J6-FEX6eC_t4_Gg2SfKdhQLC6JPYJ8MuK06mDtoOgSAcPKUQEgvQWaJlsfz88tUYpFyt5jhGIEjJfjEW_4lEyEofRa2J-IX93o7Z3x3Q_8d&amp;q_datetime_utc=2026-03-05T14%3A53%3A08&amp;ticket_price=1102&amp;quote_id=-1898377240704619161&amp;utid_state=1&amp;channel=iphone&amp;price_without_closed_user_group=1339&amp;tm_place_name=Cebu&amp;deeplink_data=eyJmaWVsZHMiOnsic2lnbmF0dXJlIjoiMTBhNTkwODAwYzExNmFkNzY0ZmNlN2YwNjNjMWEyMWQiLCJibG9ja19pZCI6IjE0NTQxMzkwMDFfNDE2NzQ0MjQ1XzFfMF8wIn19&amp;utid=c8195b43-1f13-a4ee-6b3c-d8a4b0e54912&amp;tm_stars=0&amp;client_id=skyscanner_app&amp;price_policy=2&amp;pre_redirect_id=69e6fd07-ddc0-d168-44ef-eadd592e7b8e&amp;tm_city_code=CEBP&amp;max_price=1102&amp;guests=1&amp;request_id=69e6fd07-ddc0-d168-44ef-eadd592e7b8e&amp;tm_country_code=PH</t>
  </si>
  <si>
    <t>10.29503, 123.85508</t>
  </si>
  <si>
    <t>San Carlos Heights, Quiot Pardo, Cebu City, Central Visayas, 6000, Philippines</t>
  </si>
  <si>
    <t>Room for rent - SMR is located in Cebu City, just 4.6 miles from Fort San Pedro and 4.7 miles from Fuente Osmena Circle. The air-conditioned accommodation is 4.4 miles from Magellan's Cross.</t>
  </si>
  <si>
    <t>www.skyscanner.com.ph/hotel_deeplink/4.0/PH/en-US/PHP/h_h1/130399099/2026-03-03/2026-03-04/hotel/hotel/hotels?legacy_provider_id=927111&amp;rooms=1&amp;closed_user_group=mobile&amp;hb_data=6lAq0-8C3UBqqNzSJhE2qTjcNqSAEwTFnsJ_JFHcwjNWNp6wgE7sg4VGi4_kD0m-FYUJPG0p3CSrnJ4auHCXH1SNfvPnVGyDnyqDxS9yAfrxfY3Vbhn9OKeHlR4IhT6WPab8Jf4cjK2OUZscmujbGP-a3yqutiwR6cbeNMRrrw-xa9QdXUn04BQCG18s5owuhKWonRWgJqURFiK-71grjgcz2DWgxfNc9_kX0UBRcuvkLa1Zl23xldA3OV0mZMRdGS02HJjG7xrKKCushrfkk-s7gjM%3D&amp;q_datetime_utc=2026-03-03T09%3A43%3A55&amp;ticket_price=3538&amp;quote_id=851477058364318631&amp;utid_state=1&amp;channel=iphone&amp;price_without_closed_user_group=5800&amp;tm_place_name=Cebu&amp;deeplink_data=eyJmaWVsZHMiOnsic2lnbmF0dXJlIjoiOTY2MjdjNWY1YTc3NmQ2ZWI5Njg2ODI5YWU5YWJkZmEifSwidXJsIjoiaHR0cHM6Ly9waC5ob3RlbHMuY29tL0hvdGVsLVNlYXJjaD9tcGQ9UEhQJnRwaWQ9MzIxNCZtcGU9MTc3MjUzMDI0NiZlbmREYXRlPTIwMjYtMDMtMDQmYWR1bHRzPTEmbXBuPTIwMDc4NzQ2NiZtcG09MjQmbXBwPTEmbG9jYWxlPWVuX1BIJm1wbz1FQyZjaGlkPTA3ZGI0OGM5LWMyNTUtNDI3MS1hZTRjLTdhZDAxNGQ0ZDRhMCZtcHE9MzE1NC45MCZlYXBpZD00NCZtY3RjPTMmY3VycmVuY3k9UEhQJnJhdGVwbGFuaWQ9MjAzODkzNDkyJnNlbGVjdGVkPTkwNjczNDImc3RhcnREYXRlPTIwMjYtMDMtMDMmbXBiPTUzMy4zMyZtcGE9MzAwNC42NyJ9&amp;utid=3d3b1246-f5bd-fdee-9f11-ef7e14244a66&amp;tm_stars=3&amp;client_id=skyscanner_app&amp;redirect_delay=1000&amp;price_policy=2&amp;pre_redirect_id=053c68dd-81a5-47a5-780f-f55028061498&amp;tm_city_code=CEBP&amp;max_price=5220&amp;guests=1&amp;request_id=053c68dd-81a5-47a5-780f-f55028061498&amp;tm_country_code=PH</t>
  </si>
  <si>
    <t>www.skyscanner.com.ph/hotel_deeplink/4.0/PH/en-US/PHP/h_ct/212595533/2026-03-03/2026-03-04/hotel/hotel/hotels?legacy_provider_id=31&amp;rooms=1&amp;closed_user_group=general&amp;hb_data=WH_nb918v6VoMgNu4Xmb9H0wgNDGFRrEnreUa_BAhoyMi51RbRdR-K14iDbgZXEolwN2kbqGQp-w4m55KhDj8iOYx_72uOp4EbdnOMTIQDcGCA_8xnlEjhx2NpWKDuFIFx8ydUgVFTw8uH4JY45h5P31p3VtEKh54u9EHnifv_YCIxo9q9LwM3WIFWnyrHUjK2XAGKJSCAnmLxZyvsXNtRi6xFLyLynZa0X4xxOelIrmM8WvuFEIIxjI7ncPPfsTw480p56KbLywMdEuWHb8keUeHheRKK5KNHPAD2BUKVfD0KHvvomZo81iZTP9TGg5YmzOvwIFyyTMKHmTjEGimh7EOA4lN14NLzmAwgCs8V9f4fgMqO6IcidsJPIf18EFOpou7ebwfyh0a8j2XFCzBDE9QsEPpny0ouriZ6miLg%3D%3D&amp;q_datetime_utc=2026-03-03T09%3A42%3A54&amp;ticket_price=2249&amp;quote_id=-1074896973200320076&amp;utid_state=1&amp;channel=iphone&amp;price_without_closed_user_group=8326&amp;tm_place_name=Cebu&amp;deeplink_data=eyJmaWVsZHMiOnsic2lnbmF0dXJlIjoiMzE1MWZjYTA4MmRlYTVhNGY4ZDE0NjQwYTZmZDUzMjUifSwidXJsIjoiaHR0cHM6Ly9waC50cmlwLmNvbS9ob3RlbHMvcmVkaXJlY3Q%2FaG90ZWxpZD05MjY1MDkyNiZjaXR5PTM1ODMxJkFsbGlhbmNlaWQ9MTI2MDcmc2lkPTg4ODgzMiZjaGVja2luPTIwMjYtMDMtMDMmY2hlY2tvdXQ9MjAyNi0wMy0wNCZzaG9wcGluZ2lkPWM2ZDg4ZTAzM2YyODQzYWE4OTY1NTMxYjc2MWRiYzA0JmFkdWx0PTEmY2hpbGRyZW49MCZhZ2VzPSZsYW5ndWFnZT1lbnBoJmxvY2FsZT1lbl9QSCZyb29taWQ9MTY4ODQ0MTEzNiZzd2lkPTAmcGF5PVBQJmZndD0xJmNybj0xJmN1cnI9UEhQJndrcD0xJnN0YW5kPUg0c0lBQUFBQUFBQV93RF9BQURfQ2wwS0FoZ0JFZ1FJQVJBQUdsRUlzS0tPcFFZWUFEQUFPSkVTbUFHdS01WXNxQUVBdUFFQ3dBRUEwUUdhbVptWm1lbWRRT0VCcEhBOUN0ZVNvVURvQWR1MmtLMEJpQUlnaVFRQUFBQUFBQUFBQUtBRUFLRUZGSzVINFhwSWQwQWFJR00yWkRnNFpUQXpNMll5T0RRellXRTRPVFkxTlRNeFlqYzJNV1JpWXpBMElBUW9sc0thelFaSUFWSUdZV0U1WVdGbVdod0tBMUJJVUJIeDlFcFpoamktUHhvRFVFaFFJZkgwU2xtR09MNF9ZZ1ZsYmw5UVNHaTZGSEFCZUFDS0FRZElBWGdBeUFFQnFnRUhDZ013TWpJUUF2SUJJbU0yWkRnNFpUQXpNMll5T0RRellXRTRPVFkxTlRNeFlqYzJNV1JpWXpBMFh6Q1NBZ0UwbWdJQUFBQUFfXzhCQUFEX18yVHB0UG5fQUFBQSJ9&amp;utid=ca3e3a83-861a-5cbc-66d5-333c5443ca29&amp;tm_stars=3&amp;client_id=skyscanner_app&amp;redirect_delay=1000&amp;price_policy=2&amp;pre_redirect_id=6ea7f6e2-407c-072c-62bf-0a7c4f5a973f&amp;tm_city_code=CEBP&amp;max_price=5396&amp;guests=1&amp;request_id=6ea7f6e2-407c-072c-62bf-0a7c4f5a973f&amp;tm_country_code=PH</t>
  </si>
  <si>
    <t>www.skyscanner.com.ph/hotel_deeplink/4.0/PH/en-US/PHP/h_bc/71783459/2026-03-05/2026-03-06/hotel/hotel/hotels?legacy_provider_id=13&amp;rooms=1&amp;closed_user_group=general&amp;hb_data=dSifXKztl_yko-Fr46-YkejKEK6_M_cqEy3MNzjTO4o82ToeNcqmOElegvxzTtGpcMdzE4KXNsMiTzn2GUrp6ISBzbjBUpnpCgc6xWVKE3ViDEG-3lYEjC5c8bW7ZFJolU1QIt9fGV9sMo9bvcxlHfdyJ1yHTUoE580s3o4X_7tjc_9PDq8QKYm0s3hEWmnN8Q5Ah2WIgsS74CulPE8h48OhJlpAlXcwQVM_IWYCw6x9B-gKXJn4CCE522kbwjCXlEx-0caW0IARjtzvgmoGYpDCDJ23bGX93VsknNSFFFwjYNco5BqmzeiU1JdOsP9WejZ3fTTCBkpteqm5Kmd8xxJDf7gb_Cc9VyQu_HY7gXwoOM0OeM4XKblMYqaPlanhQYtfIcz53g0rj5sJGCA8DlnETmhjqR_EgN8OSKqXmQxGM2GfLhA%3D&amp;q_datetime_utc=2026-03-05T14%3A53%3A10&amp;ticket_price=7780&amp;quote_id=6409782287234842112&amp;utid_state=1&amp;channel=iphone&amp;price_without_closed_user_group=15582&amp;tm_place_name=Cebu&amp;deeplink_data=eyJmaWVsZHMiOnsic2lnbmF0dXJlIjoiODc4NmIyYjJhMzVkMTllN2UxOGMxZmI1YmY2MzQwNTYiLCJibG9ja19pZCI6IjI3MTk4NTEwXzM4MjY2NDkzMl8yXzQyXzAifX0%3D&amp;utid=109433c1-75dc-9b8f-fa72-d94c2b0e17c8&amp;tm_stars=5&amp;client_id=skyscanner_app&amp;price_policy=2&amp;pre_redirect_id=114ccf7b-9134-462e-0a4f-f8b7eecd8164&amp;tm_city_code=CEBP&amp;max_price=13079&amp;guests=1&amp;request_id=114ccf7b-9134-462e-0a4f-f8b7eecd8164&amp;tm_country_code=PH</t>
  </si>
  <si>
    <t>www.skyscanner.com.ph/hotel_deeplink/4.0/PH/en-US/PHP/h_h1/223212952/2026-03-03/2026-03-04/hotel/hotel/hotels?legacy_provider_id=927111&amp;rooms=1&amp;closed_user_group=mobile&amp;hb_data=e-D6YaWtiijmh7-xqtHX7W3EV5UNl0qWeW6x06DYRXYGw-d0oqH5pUhNLg-axOhfDQxJHxLzKopuZx3KytB0WMUmWvaYg-1tqU23_oPmhf6lOb0V0KmCZznLfDXePhx3nveP4kDNcnVafR79NLhEN9xfPnjfgiM8ENh1BMy42Z2D-YFH27q-LMZppl5LrOC0iZPX14lNZ0D0aJumlKGEMuD0DrdX-uoVBgh4hmm3PUG1wzHebkNaAbkeHr0ODq66kx5EhbEbWB5hGemA4A_7-4n1ngk%3D&amp;q_datetime_utc=2026-03-03T09%3A42%3A56&amp;ticket_price=2700&amp;quote_id=-68439349484868950&amp;utid_state=1&amp;channel=iphone&amp;price_without_closed_user_group=3000&amp;tm_place_name=Cebu&amp;deeplink_data=eyJmaWVsZHMiOnsic2lnbmF0dXJlIjoiOGIwOGQ4NjVlOTcwOGQzZDQzZmFhZTg4ZDFjYzFlZDYifSwidXJsIjoiaHR0cHM6Ly9waC5ob3RlbHMuY29tL0hvdGVsLVNlYXJjaD9tcGQ9UEhQJnRwaWQ9MzIxNCZtcGU9MTc3MjUzMDc1NiZlbmREYXRlPTIwMjYtMDMtMDQmYWR1bHRzPTEmbXBuPTMyNjU1Njg5OCZtcG09MjQmbXBwPTEmbG9jYWxlPWVuX1BIJm1wbz1FQyZjaGlkPTIwMDU5YjY2LTI2ODctNDdjOC05MzRmLTVjZjdjYjFiYWY2OSZtcHE9MjQxOS41NSZlYXBpZD00NCZtY3RjPTMmY3VycmVuY3k9UEhQJnJhdGVwbGFuaWQ9NDAxNjc5NzM0JnNlbGVjdGVkPTExMzkwMDA2NSZzdGFydERhdGU9MjAyNi0wMy0wMyZtcGI9NTAwLjQxJm1wYT0yMTk5LjU5In0%3D&amp;utid=3983d77c-098e-70f6-81f9-82d666e84c43&amp;tm_stars=3&amp;client_id=skyscanner_app&amp;redirect_delay=1000&amp;price_policy=2&amp;pre_redirect_id=6cf10370-5e87-9e5a-b703-6c6254b3f843&amp;tm_city_code=CEBP&amp;max_price=3691&amp;guests=1&amp;request_id=6cf10370-5e87-9e5a-b703-6c6254b3f843&amp;tm_country_code=PH</t>
  </si>
  <si>
    <t>www.skyscanner.com.ph/hotel_deeplink/4.0/PH/en-US/PHP/h_ct/212344103/2026-03-03/2026-03-04/hotel/hotel/hotels?legacy_provider_id=31&amp;rooms=1&amp;closed_user_group=general&amp;hb_data=8UVVpBPle-2mpAtjZh37yqOVMx3bNAlEGUqIQjSLHPaRx2AVYCm59CE4TOIO1ifDz8zY_VVmh7keNv8BgPBKoXBhnswU0kylqrbRqX2y1UDXAHfYLLdXdqSYuuxTnvUe2G2xBYOE-EvtB3UtB3dOFIlIrRx7cOiaWDRq4L9eXt1OTJRduUlJyOYKFyiYyCwY8cPypXFv_OgyrbBkAgXo5asipAcRTiXkQURRAG_tYNeMoW-7_O1YCregkenx0tzg8MG_mSHhCRJi6vxDafOY8_wkJlaPZdlRt19RcKwrpz2xcWGTT5wEMGkB5-iV8cAOKdOH-wr6dEoyjgyORqYtJW4oNQCkf3VPoqL6rT4jzgxyZ_7YP25FBHGdNsItbsb-nFMDVuuYml3MuAwWjkvZgxctJQnz7xp1TJdNZkLHaA%3D%3D&amp;q_datetime_utc=2026-03-03T09%3A42%3A56&amp;ticket_price=4656&amp;quote_id=6688935351982642598&amp;utid_state=1&amp;channel=iphone&amp;price_without_closed_user_group=5401&amp;tm_place_name=Cebu&amp;deeplink_data=eyJmaWVsZHMiOnsic2lnbmF0dXJlIjoiMWM1YWYxOTBkYWNkYzY3Mjg4MzllZGYyOTk1Zjk4NjgifSwidXJsIjoiaHR0cHM6Ly9waC50cmlwLmNvbS9ob3RlbHMvcmVkaXJlY3Q%2FaG90ZWxpZD04Mzk4Mjk3NiZjaXR5PTM1ODMxJkFsbGlhbmNlaWQ9MTI2MDcmc2lkPTg4ODgzMiZjaGVja2luPTIwMjYtMDMtMDMmY2hlY2tvdXQ9MjAyNi0wMy0wNCZzaG9wcGluZ2lkPTBiZGEwMWIyZmY4NTQ0YzRiYjM5NDRiMWQ3YzI5MDYyJmFkdWx0PTEmY2hpbGRyZW49MCZhZ2VzPSZsYW5ndWFnZT1lbnBoJmxvY2FsZT1lbl9QSCZyb29taWQ9MTQxNTU5ODk2OSZzd2lkPTAmcGF5PVBQJmZndD0xJmlzX3NwPVExJmNybj0xJmN1cnI9UEhQJndrcD0xJnN0YW5kPUg0c0lBQUFBQUFBQV93QVJBZTctQ204S0FoZ0JFZ1FJQVJBQUdtTUktYWFCb3dVU0FUSVlBREE5T0pNU21BR0E5WVVvcUFFQnVBRUN3QUVBMFFFek16TXpNNkt0UU9FQjRYb1VyZ2N3c2tEb0FkLXhvclFCaUFJZ2lRUUFBQUFBQUFBQUFLQUVCcW9FREFqYkR4RUsxNk53UFVpSFFLRUZBQUFBQUFBQUFBQWFJREJpWkdFd01XSXlabVk0TlRRMFl6UmlZak01TkRSaU1XUTNZekk1TURZeUlBUW9sc0thelFaSUFWSUdPV0psWWpVMFdod0tBMUJJVUJIeDlFcFpoamktUHhvRFVFaFFJZkgwU2xtR09MNF9ZZ1ZsYmw5UVNHaTZGSEFCZUFDS0FRZElBWGdBeUFFQnFnRUhDZ013TWpFUUF2SUJJakJpWkdFd01XSXlabVk0TlRRMFl6UmlZak01TkRSaU1XUTNZekk1TURZeVh6R1NBZ0UwbWdJQUFBQUFfXzhCQUFEX181U0JyS3dSQVFBQSJ9&amp;utid=423222cb-ddf2-27c0-585f-eea5cf367111&amp;tm_stars=4&amp;client_id=skyscanner_app&amp;redirect_delay=1000&amp;price_policy=2&amp;pre_redirect_id=18ce4add-7ec4-f8e5-a106-523a4300eb4f&amp;tm_city_code=CEBP&amp;max_price=10685&amp;guests=1&amp;request_id=18ce4add-7ec4-f8e5-a106-523a4300eb4f&amp;tm_country_code=PH</t>
  </si>
  <si>
    <t>www.skyscanner.com.ph/hotel_deeplink/4.0/PH/en-US/PHP/h_xp/200512810/2026-03-03/2026-03-04/hotel/hotel/hotels?legacy_provider_id=1&amp;rooms=1&amp;closed_user_group=mobile&amp;hb_data=PunITlmKVGr7WnMduASQb2GjvCC314K7oIkdox-fNpWC5yZCn1mqHNohOg8tsS-yYGiFTYtf2MtWsyAJKr5tYcwT03WAJ1ExS1bgBDi2G7V_V02UUs1SKKxVMCWbgFL_2tUpNY6UCOS0_ab14lS-78Fat1gqBgtoWfVxGJvvdUvfhcKsjcBNB05D9np4p7_DptJhqQhLCrXzVI60XtHZZyQmhBn10wNKBEchOw78c0fhLJSh1pex5JX2o4XTuu67IZsYiuCVKw0ppzjNjw379XEUyrM%3D&amp;q_datetime_utc=2026-03-03T09%3A42%3A57&amp;ticket_price=2589&amp;quote_id=6654799220078472325&amp;utid_state=1&amp;channel=iphone&amp;price_without_closed_user_group=2875&amp;tm_place_name=Cebu&amp;deeplink_data=eyJmaWVsZHMiOnsic2lnbmF0dXJlIjoiOWE5NjI3ZDQwNDRjNWY1Zjc1MjZmMWZkMTY5MGMzNTcifSwidXJsIjoiaHR0cHM6Ly93d3cuZXhwZWRpYS5jb20ucGgvSG90ZWwtU2VhcmNoP3RwaWQ9NjgmbXBlPTE3NzI1Mjc4OTMmZW5kRGF0ZT0yMDI2LTAzLTA0JmFkdWx0cz0xJmxvY2FsZT1lbl9VUyZjaGlkPTRiZjZlMGYxLWNlMTItNGNmNC04OGExLTI5Nzk5NGEzNTdjNSZlYXBpZD00NjIzMCZtY3RjPTMmc3RhcnREYXRlPTIwMjYtMDMtMDMmbXBkPUdCUCZtcG49MjE5OTEwNDcyJmN1cnJlbmN5PUdCUCZyYXRlcGxhbmlkPTI4NjExMzA0NiZtcG09MjQmbXBwPTEmbXBvPUVDJnNlbGVjdGVkPTI0MDQzNDg3Jm1wYj01LjAwJm1wcT0yOS41NyZtcGE9MjguMTYifQ%3D%3D&amp;utid=168f1278-027e-1460-b757-826f8953ef72&amp;tm_stars=4&amp;client_id=skyscanner_app&amp;redirect_delay=1000&amp;price_policy=2&amp;pre_redirect_id=af2d5bc2-2665-c414-7464-b6ca02747da7&amp;tm_city_code=CEBP&amp;max_price=3010&amp;guests=1&amp;request_id=af2d5bc2-2665-c414-7464-b6ca02747da7&amp;tm_country_code=PH</t>
  </si>
  <si>
    <t>www.skyscanner.com.ph/hotel_deeplink/4.0/PH/en-US/PHP/h_ct/46968116/2026-03-05/2026-03-06/hotel/hotel/hotels?legacy_provider_id=31&amp;rooms=1&amp;closed_user_group=apps&amp;hb_data=ZDOvrSA-YeCJAtK9io6wQj-bij6DbR_kg6_nRoA_wQZsQwu2jdnOOnvgpJRIqK2mMxUYaPABpLABgirMOkotFaY1MA0fFNIuMVg0-Gi6gktgNHvbud6mBtemhF6zl0O6eL-XHDl_kpO8XsltHPfnozKWLpydpP74Er0-xybNmlmZT8N25WM6gwm-U8DbAAXp6yfzwiJg6MEXDT0nUlNDw-Vgh62hgbsR7YN2WZasXr8diAATOkHne19sCAYDIwHXHaCJsmWyL6p3fzi40OY0FgikcJe_LT0-sl6nM3OGzwQB-elMe0w4JtV8Mz3ZIvX1bPDbOpcBp0OX9Lb0umhGyXdH7eiwIOr5kM9SZp08MgfWGW1MEuflgyxnxmGolPQqEzJlwBNHOKmTgpvYnwE6jgYLPeLHyK0PoygKChLq8g%3D%3D&amp;q_datetime_utc=2026-03-05T14%3A54%3A14&amp;ticket_price=5074&amp;quote_id=-4523506712014678429&amp;utid_state=1&amp;channel=iphone&amp;price_without_closed_user_group=5643&amp;tm_place_name=Cebu&amp;deeplink_data=eyJmaWVsZHMiOnsic2lnbmF0dXJlIjoiNGJkMmEyY2M4ZWQ3YmYxZTgxZWFhYjY1ZGQyYTExMTAifSwidXJsIjoiaHR0cHM6Ly9waC50cmlwLmNvbS9ob3RlbHMvcmVkaXJlY3Q%2FaG90ZWxpZD05OTI4ODcmY2l0eT0zNTgzMSZBbGxpYW5jZWlkPTEyNjA3JnNpZD04ODg4MzImY2hlY2tpbj0yMDI2LTAzLTA1JmNoZWNrb3V0PTIwMjYtMDMtMDYmc2hvcHBpbmdpZD05ZGYwZDgyODI4ODM0ZmE2OTA5NTA2OTVlZGQ1YTRjZiZhZHVsdD0xJmNoaWxkcmVuPTAmYWdlcz0mbGFuZ3VhZ2U9ZW5waCZsb2NhbGU9ZW5fUEgmcm9vbWlkPTE1NzQ0MzYwOTcmc3dpZD0wJnBheT1QUCZmZ3Q9MSZpc19zcD1NMiZjcm49MSZjdXJyPVBIUCZ3a3A9MSZzdGFuZD1INHNJQUFBQUFBQUFfd0FNQWZQLUNtb0tBaGdCRWdRSUFSQUFHbDRJZ2ZyZjdnVVlBREFBT1BzUm1BSDN6RHlvQVFDNEFRTEFBUURSQVFBQUFBQUFsTEZBNFFFQUFBQUF3Tkd6UU9nQnhldnJFSWdDSUlrRUFBQUFBQUFBQUFDZ0JBZXFCQXdJM0E4UlhJX0M5U2pHZ1VDaEJRQUFBQUFBbm9GQUdpQTVaR1l3WkRneU9ESTRPRE0wWm1FMk9UQTVOVEEyT1RWbFpHUTFZVFJqWmlBRUtPS2dwczBHU0FGU0JqTmtNR05tT0ZvY0NnTlFTRkFSUndONEN5UW92ajhhQTFCSVVDRkhBM2dMSkNpLVAySUZaVzVmVUVob3ZCUndBWGdBaWdFSFNBRjRBTWdCQWFvQkJ3b0RNREl4RUFMeUFTSTVaR1l3WkRneU9ESTRPRE0wWm1FMk9UQTVOVEEyT1RWbFpHUTFZVFJqWmw4emtnSUJOSm9DQUFBQUFQX19BUUFBX184ejU3U3hEQUVBQUEifQ%3D%3D&amp;utid=0d9b7387-e757-43ef-b3cb-215ccc54e286&amp;tm_stars=5&amp;client_id=skyscanner_app&amp;price_policy=2&amp;pre_redirect_id=f3ad929d-fd48-a6a1-645d-ec14d93003a2&amp;tm_city_code=CEBP&amp;max_price=10275&amp;guests=1&amp;request_id=f3ad929d-fd48-a6a1-645d-ec14d93003a2&amp;tm_country_code=PH</t>
  </si>
  <si>
    <t>www.skyscanner.com.ph/hotel_deeplink/4.0/PH/en-US/PHP/h_bc/154663274/2026-03-05/2026-03-06/hotel/hotel/hotels?legacy_provider_id=13&amp;rooms=1&amp;closed_user_group=apps&amp;hb_data=nORlpArhkWeR7nLvImHwBFtWBLJAUkg6oNYSY98qzZ8mvHo31yQr4s-R19HuRYV4l_iH5BiXLyDhtSrI3BOR7bQUICR_lF3AzXJp3GVpN6dg6f5-tqOlu-8ibv8LCg6H19oPJ6y-K3h_m5s1F57VqIGV9yezwBVICr2zgM1FmwZOvlk7Voss6faZuZDuWajbQpORUPDQhqTFg45KtJ89RIq4m4EOoctW8BBHv-bGQGZMENvciDxOUzLcD0yiPkPYV9kJ7EGymc5i-YqCjS5RkGuMG3qXeLyEwki65bEPylst-cDmWBPCW5nftWBJ-72Q1BuEKNr5aoRQs8uv0DPSkj2GJIc4jx1ODf3V0I7esqQuxanIR4ld2v0bDNwK_LvXY8ePPaZEjgaZfkv91fAecqvtt_5cDfmANgQylkZOZSpiqkFTqRw%3D&amp;q_datetime_utc=2026-03-05T14%3A53%3A15&amp;ticket_price=5089&amp;quote_id=-3807184724003991114&amp;utid_state=1&amp;channel=iphone&amp;price_without_closed_user_group=7467&amp;tm_place_name=Cebu&amp;deeplink_data=eyJmaWVsZHMiOnsic2lnbmF0dXJlIjoiMmUzZTMyNWYyOTkxZjIzYjVlY2ZiOWI4ZjFjMDk3MzAiLCJibG9ja19pZCI6IjIyMDMzMjQwMV80MjM3NDMyNjZfMl8yXzBfNjM3NzQ5In19&amp;utid=f1646fb7-6441-e933-7d4e-2e9a176ca93e&amp;tm_stars=3&amp;client_id=skyscanner_app&amp;price_policy=2&amp;pre_redirect_id=db8130b2-6cd1-8171-b5bf-cb43f161c161&amp;tm_city_code=CEBP&amp;max_price=8686&amp;guests=1&amp;request_id=db8130b2-6cd1-8171-b5bf-cb43f161c161&amp;tm_country_code=PH</t>
  </si>
  <si>
    <t>www.skyscanner.com.ph/hotel_deeplink/4.0/PH/en-US/PHP/h_xp/203954033/2026-03-05/2026-03-06/hotel/hotel/hotels?legacy_provider_id=1&amp;rooms=1&amp;closed_user_group=mobile&amp;hb_data=MXP2Z6jgdEf0Gfq9DoiYQYi4hqn_bG1hJO_AGVS42v4oxTZ2b9wZmVCdGmXKsSV7ycgRUZaLaMi0q-vBfplsXb_AkEAgSlc7u-7ZpveL24N4zbEfO5sJ1x0AplC2bxHk_nQ4KR7qMPLW8uss5PfHdkAw1D13T3kBOiqt-tipoLpuZyWAHEGQ-LydxCasmRLunmA3TzuDdwkcd1Nn8vDw_0uJnzUhGqXaMdmHapOxlZIiwP6Kymh8ea7-hI3LMjSqxQnqr7YEDFcAlDEv3PhzejNAGQU%3D&amp;q_datetime_utc=2026-03-05T14%3A53%3A15&amp;ticket_price=5478&amp;quote_id=9168967881201595364&amp;utid_state=1&amp;channel=iphone&amp;price_without_closed_user_group=5550&amp;tm_place_name=Cebu&amp;deeplink_data=eyJmaWVsZHMiOnsic2lnbmF0dXJlIjoiMzVlNzA2OTcyZjI1MjA4YjQ4ZGVkNzRhOGRlZmMwODEifSwidXJsIjoiaHR0cHM6Ly93d3cuZXhwZWRpYS5jb20ucGgvSG90ZWwtU2VhcmNoP3RwaWQ9NjgmbXBlPTE3NzI3MjIzODcmZW5kRGF0ZT0yMDI2LTAzLTA2JmFkdWx0cz0xJmxvY2FsZT1lbl9VUyZjaGlkPWRhZGIxYTgyLTYwOTEtNDQ5Ny05MThkLTIxZmMxZTQzZGY5NSZlYXBpZD00NjIzMCZtY3RjPTMmc3RhcnREYXRlPTIwMjYtMDMtMDUmbXBkPUdCUCZtcG49MjE2MDUxNzYxJmN1cnJlbmN5PUdCUCZyYXRlcGxhbmlkPTQwNzM2MTQzOSZtcG09MjQmbXBwPTEmbXBvPUVDJnNlbGVjdGVkPTM5OTc5NDA2Jm1wYj0xMy4wMiZtcHE9NjIuOTMmbXBhPTU3LjIxIn0%3D&amp;utid=69de3acd-e5a5-8656-04e6-765806cfabfa&amp;tm_stars=4&amp;client_id=skyscanner_app&amp;price_policy=2&amp;pre_redirect_id=b1f492f6-32e0-3e6f-8453-242b85702dc8&amp;tm_city_code=CEBP&amp;max_price=5990&amp;guests=1&amp;request_id=b1f492f6-32e0-3e6f-8453-242b85702dc8&amp;tm_country_code=PH</t>
  </si>
  <si>
    <t>www.skyscanner.com.ph/hotel_deeplink/4.0/PH/en-US/PHP/h_ad/159199139/2026-03-03/2026-03-04/hotel/hotel/hotels?legacy_provider_id=22&amp;rooms=1&amp;closed_user_group=general&amp;hb_data=sJmJNSE7Rqil2X0uyjJVmo0x2BL5D_4QU_kdp0_H4OK8SAAkA1cZc4Ao57tHmlVCO_8gqnPGUQU6QAsFOsNmiWDPaprCsCQUroOgM6-oYgjHSXGaQDqQQuWqaT57spRB_byLaqsZh1i_FxJPXsW7CPBT7R4B983BljhlW7ZgZUTNMqqIX9dL4orFCQtUTFiovKp9WH7kz_M9kKXsfzUZysvG8f3MIMha0RukJAm0C-ZhA458SYLRvFp7AJlv3GRhCy49DmdpNH_5fpW_j56Fap17tLt_gLPfP5KgSKTBLSu3oSr5uvpTzLuHoxSj52vdCA5yMp7dJFhp-2VbcLcdZ7-rXB3eQmNNN70UJaN3HfT3UzfK3cRC2uRTOILVn5wXhU2tPiUuQuUib4SkzzSGTms1gfNf_kai96hWpu11yBA9&amp;q_datetime_utc=2026-03-03T09%3A43%3A00&amp;ticket_price=6740&amp;quote_id=3775051829506152775&amp;utid_state=1&amp;channel=iphone&amp;price_without_closed_user_group=8732&amp;tm_place_name=Cebu&amp;deeplink_data=eyJmaWVsZHMiOnsic2lnbmF0dXJlIjoiZGY5MGEzMzkzZjVmYzY5ZmVmNTRjMDQ3N2QyMWNhZWEifSwidXJsIjoiaHR0cHM6Ly93d3cuYWdvZGEuY29tL3BhcnRuZXJzL3BhcnRuZXJzZWFyY2guYXNweD9jaWQ9MTg0NjM4MyZoaWQ9MjgzODMwOSZjdXJyZW5jeT1QSFAmY2hlY2tpbj0yMDI2LTAzLTAzJmNoZWNrb3V0PTIwMjYtMDMtMDQmTnVtYmVyb2ZBZHVsdHM9MSZOdW1iZXJvZkNoaWxkcmVuPTAmUm9vbXM9MSZtY2lkPTI3OTgyJm1hc3RlclJvb21JZD04MTk4NzkwNyZtcHQ9YjJSR1FUYzNSQ3RZTVVzd01IUkxWamhFUW5SaUszVnBMek5oUldsSVVtUlhiRGhWUmpGak9XaDZOVnAxTlROdFREazFZMVJrT0dWeGRFaFlha2xtVW5CaGFsa3ZibnByV0VwMVpRJlRvdGFsUHJpY2U9Njc0MC4wNyZUb3RhbFRheD04NzkuMTQmVG90YWxGZWU9MC4wMCZUb3RhbFN1cmNoYXJnZT0wJm1jdXI9UEhQIn0%3D&amp;utid=d0972ae8-e081-ddc2-354b-09dce4c7fb31&amp;tm_stars=0&amp;client_id=skyscanner_app&amp;redirect_delay=1000&amp;price_policy=2&amp;pre_redirect_id=8d4028f1-b792-b192-d65d-87e943a96724&amp;tm_city_code=CEBP&amp;max_price=19146&amp;guests=1&amp;request_id=8d4028f1-b792-b192-d65d-87e943a96724&amp;tm_country_code=PH</t>
  </si>
  <si>
    <t>www.skyscanner.com.ph/hotel_deeplink/4.0/PH/en-US/PHP/h_ad/213046164/2026-03-05/2026-03-06/hotel/hotel/hotels?legacy_provider_id=22&amp;rooms=1&amp;closed_user_group=general&amp;hb_data=weDxx1qLUMRo4BI89wpG9oc5Cb9c28oBDpJvHDS7vjQmq221kqyMyLHziV5UoYR3hOTKLdtsOUrjHpJAfykv7n_ELoV56gNm_5VL0qcMg3-9iNMMeflzx24z0MyRFezUYHb-g3GmwYwmH7iWew0w2iGC5sWnlgXNrgcZUnCykIIgMko0s69A8yKfCVS4JM7uTYlxXx5HqybycyUE1f4tC1OqvIxWGDHBT4YmCAzPGtVvdLun4qzVA1fIGT21QkIuAIJFGmYRsROGU8jvPUp0bZTjGVOJdJ4lX--OWpJkYEc7HFO7pMjk4_lgdwAkCm2Pgm9-_lwFPvPMf73XZyzu1r2wc1vZl1Q81NXFRn7o2JT78nbzSDSCE2ULi7eJ2P5ZapJ8Q3uuSIrFCzAXIqG3DTCfcRT3SguPYdxFWzlKTnvH&amp;q_datetime_utc=2026-03-05T14%3A53%3A17&amp;ticket_price=1898&amp;quote_id=-9103985428870010339&amp;utid_state=1&amp;channel=iphone&amp;price_without_closed_user_group=4557&amp;tm_place_name=Cebu&amp;deeplink_data=eyJmaWVsZHMiOnsic2lnbmF0dXJlIjoiYzBiZGEwY2JmYzExN2RmMmI3YWRkMTQ3ZmYzZTdhMDgifSwidXJsIjoiaHR0cHM6Ly93d3cuYWdvZGEuY29tL3BhcnRuZXJzL3BhcnRuZXJzZWFyY2guYXNweD9jaWQ9MTg0NjM4MyZoaWQ9MzE0NTA0NzgmY3VycmVuY3k9UEhQJmNoZWNraW49MjAyNi0wMy0wNSZjaGVja291dD0yMDI2LTAzLTA2Jk51bWJlcm9mQWR1bHRzPTEmTnVtYmVyb2ZDaGlsZHJlbj0wJlJvb21zPTEmbWNpZD0zMzImbWFzdGVyUm9vbUlkPTUwNDEzMDE4NyZtcHQ9U2tsM1ZqTjVjbVptTVRjelpWZHJjRnBXZERGV2VUVllZamx2VURremNUazRjMlpxTVZBeVYzUk9SV3N2TkhoWlIxcENlR3hIYjIwdmJWSmxTMjgzVFd0aFkyczFaMFk1TjNoU1VEQjNQVDAmVG90YWxQcmljZT0xODk4LjQzJlRvdGFsVGF4PTE5My40MyZUb3RhbEZlZT0xMzIuODAmVG90YWxTdXJjaGFyZ2U9MCZtY3VyPVBIUCJ9&amp;utid=9f3f5c51-8988-8453-fc38-d3a058d58e4e&amp;tm_stars=3&amp;client_id=skyscanner_app&amp;price_policy=2&amp;pre_redirect_id=3e2e4021-5ec1-8a6c-9b5d-cd5c2608c56b&amp;tm_city_code=CEBP&amp;max_price=2898&amp;guests=1&amp;request_id=3e2e4021-5ec1-8a6c-9b5d-cd5c2608c56b&amp;tm_country_code=PH</t>
  </si>
  <si>
    <t>www.skyscanner.com.ph/hotel_deeplink/4.0/PH/en-US/PHP/h_bc/204069909/2026-03-05/2026-03-06/hotel/hotel/hotels?legacy_provider_id=13&amp;rooms=1&amp;closed_user_group=general&amp;hb_data=z6E_fD-0G6UU2eyEWZuGDL5pGJUeNSDjHTkL-L9klHIpJLNwiwC-95yV4rvbdaqANiwg77uMZMN26HTSvLACpvgf9Q1Oe150xArYhssTTdVRzF9_Ro8DWmLQbRAkDN-M2jAYax-NqcrVr_7TvO_pSyDTERM0nr6t_bPQR1awRF0_2lluTKyKlZaFlzin3lfq7GH91XPLtbrB9sTHEY1oEdu-o63goKNuicB_irDCpbcH3abC-Q9PX6qijcgqyM33StuKEjgmslXDIcKDXn0YZYKqsZM6ems-QS02kBgDTypsWoZBptZAfgv4wplTycEmP5Jb5uWgLqw5LWorEsAHOT_d4OooiSqNg3-hJsN3rg6Mb1Szswj69sIM2ihwDJcB4IxnerpLNMVRy39yv8LWj2_2HavvQ_WNnabCn1qAyYjujSMte1w%3D&amp;q_datetime_utc=2026-03-05T14%3A53%3A17&amp;ticket_price=7020&amp;quote_id=-1381421975470072245&amp;utid_state=1&amp;channel=iphone&amp;price_without_closed_user_group=10671&amp;tm_place_name=Cebu&amp;deeplink_data=eyJmaWVsZHMiOnsic2lnbmF0dXJlIjoiOTk2NzUzYzYzZDA1NjE0NDRlNzZmYjRmZWM0MzYzZmEiLCJibG9ja19pZCI6InYxX0NnRXRFSVhiQVJvb0NoMHlNREkyTFRBekxUQTFWREF3T2pBd09qQXdMakF3TUNzd056b3dNQkFCR044QktBRTRBU0lDQ0FFPV9Da2NJcVBhWXN3UVFBaUFDTUFKQUFVb05NelkxUkRFd01GQmZNVEF3VUZDS3RnTjZKR0V3TURWaVlqZzVMVGs1WVRndE5HUmhOQzAzTWpsaUxXVTBOak0zWW1Ka1pESXdNUklDQ0FFYUJoZ0JLQUl3QVNJRUNBSVlBZz09In19&amp;utid=b5c40dab-d528-8980-6c59-546f26027cd0&amp;tm_stars=4&amp;client_id=skyscanner_app&amp;price_policy=2&amp;pre_redirect_id=cab5d60d-b015-7469-86ee-25258a361d0a&amp;tm_city_code=CEBP&amp;max_price=9766&amp;guests=1&amp;request_id=cab5d60d-b015-7469-86ee-25258a361d0a&amp;tm_country_code=PH</t>
  </si>
  <si>
    <t>www.skyscanner.com.ph/hotel_deeplink/4.0/PH/en-US/PHP/h_fd/95815175/2026-03-05/2026-03-06/hotel/hotel/hotels?legacy_provider_id=927050&amp;rooms=1&amp;hb_data=t2yKURwd46p3e8E63K_p3uulOgwEUdMhsLe8EZfk3IGErnla5357yErfN5BDOPfvVbJrggdbrSl0FG7ZENhamoVHOQHyh6ZQ7beJF6CNIvmvipoZdD2fkllRBK9s9qlRGzRFXhT1WHvoWZSy0CBS0TXq-yI_Lm97bX7I2T3ZS-K-sC8JgP1SNsu_PCas_dsxyLZtLSYgJM5oYwykTffwXfcy5PVH9mErv4S6Xudg0XmdcjKm5oxKRB_iHSys5LXBGTsp8_hpSiD219CKeGsVOv75_mVrYZ9lj6NvTqKQtqM1s6o5LUwR_vqn4CxY_YyhRUXP09qR2PNafBe7WbXvASV0FhwlhDWwNf6pCLq7lVNAefJCFOgzKkMJF_Ol9Wz8OXvvjH65P31roYT7xUxrRsorENi-iapvbE7VrYfY1bvi7g%3D%3D&amp;q_datetime_utc=2026-03-05T14%3A53%3A21&amp;ticket_price=5837&amp;quote_id=8258261792504978318&amp;utid_state=1&amp;channel=iphone&amp;tm_place_name=Cebu&amp;deeplink_data=eyJmaWVsZHMiOnsic2lnbmF0dXJlIjoiNjM3NTk4ZjQ4ODIzODFlYWViY2RkNzc4M2IyYTA0YzQifSwidXJsIjoiaHR0cHM6Ly9kZWFscy52aW8uY29tP3NpZz1hOWJiNTQzMTk2OTRmZGIyYzgxNzM2ZDJhZWY2ZGZmNWJlNTYwN2VlZWM4MTI5YzkzMjI3YzI1M2U3ZGM1NzYwMzYzNzMzMzEzNDM1MzIzMiZzaWctaXNzPW1ldGEmdHVybD1odHRwcyUzQSUyRiUyRnZpby5jb20lMkZIb3RlbCUyRlNlYXJjaCUzRmNoZWNrSW4lM0QyMDI2LTAzLTA1JTI2Y2hlY2tPdXQlM0QyMDI2LTAzLTA2JTI2Y3VycmVuY3klM0RQSFAlMjZlcHYlM0RNUzR5JTI2ZXNkJTNEMERlNVVtRzZaSUtmMC04dkRqdnVxYXEwWllUSFZ3aHl1QU9aNXlKOTkzNERkTE83ZjVTY3J1clhDX3EwX1h1dEFiVGlzV1hRLU1mUEUwMXJlbG9SWU0tRmNsUVJwdnZGWUxkUE1hOV9XWUdrMGtIbkJWN3klMjZmb3JjZUN1cnJlbmN5Q2hhbmdlJTNEMSUyNmZvcmNlTGFuZ3VhZ2VDaGFuZ2UlM0QxJTI2aG90ZWxJZCUzRDIyNzIzNTk3JTI2bGFiZWwlM0RzcmMlMjUzRHNreXNjYW5uZXIlMjUyNnVjb3VudHJ5JTI1M0RQSCUyNTI2dWRldmljZSUyNTNEbW9iaWxlJTI1MjZob3RlbCUyNTNEMjI3MjM1OTclMjUyNmRheSUyNTNENSUyNTI2bW9udGglMjUzRDAzJTI1MjZ5ZWFyJTI1M0QyMDI2JTI1MjZsb3MlMjUzRDElMjUyNm9mZmVyaWQlMjUzRG9Rd0pRa29NWnRobyUyNTI2cHJpY2UlMjUzRDU4MzcuMDglMjUyNmN1cnJlbmN5JTI1M0RQSFAlMjUyNnVzZXJsYW5nJTI1M0RlbiUyNTI2X3RoJTI1M0RmOTRjMDQ5NGI5ODdmMTBhMTkxZTBjY2VmZjQxNzU1YjlhNDlhYzQ3YzM0NTBiYTMlMjUyNmR0cyUyNTNEMTc3MjcyMTU1NCUyNTI2b2x1dCUyNTNEMTc3MjcyMDIyOCUyNTI2Y2FuUGF5TGF0ZXIlMjUzRGZhbHNlJTI1MjZyZXF1ZXN0VXNlckdyb3VwJTI1M0QlMjUyNm9mZmVyVXNlckdyb3VwJTI1M0RwdWJsaWMlMjZsYW5nJTNEZW4lMjZvdGklM0RKTDRzVl9fV1FsVSUyNnByZWZlcnJlZFJhdGUlM0Q1ODM3LjA4JTI2cHJvZmlsZSUzRHIyZDJtNzNrbjglMjZyb29tcyUzRDElMjZ0b2tlbiUzRDdmZTI3NiUyNnVzZXJDb3VudHJ5JTNEUEglMjZ1dG1fY2FtcGFpZ24lM0Rza3lzY2FubmVyJTI2dXRtX21lZGl1bSUzRGNwYyUyNnV0bV9zb3VyY2UlM0Rza3lzY2FubmVyIn0%3D&amp;utid=63ec748a-32c5-0cc5-dfbe-f6cb2dcc34d9&amp;tm_stars=3&amp;client_id=skyscanner_app&amp;price_policy=2&amp;pre_redirect_id=85b7e153-2225-574a-f43d-fe804a3d4cf0&amp;tm_city_code=CEBP&amp;max_price=5837&amp;guests=1&amp;request_id=85b7e153-2225-574a-f43d-fe804a3d4cf0&amp;tm_country_code=PH</t>
  </si>
  <si>
    <t>www.skyscanner.com.ph/hotel_deeplink/4.0/PH/en-US/PHP/h_bc/46981910/2026-03-05/2026-03-06/hotel/hotel/hotels?legacy_provider_id=13&amp;rooms=1&amp;closed_user_group=apps&amp;hb_data=gSMor38RNPw9BAckCC8skOSAAZfdgd-097ALRmdwDZDTwj3EEpTtbhhZRbUGDQ8Rr-smAMei2iCrU5zAja42Btfkj5WIwh_mp5GCRiwAcA4VUEmaBEdreUVsLEX9o7BuIXOie6pQmY0K-hpfrc2WtxvcmU3su3jdd_cckoYTgLwv8xLWfLFdwUaCK6YJF-azs1S_pxFN-dmcUmO3Y853EboqAlwVeuVjbcbpLZBgWXMMdoogtrAGPvGblMEwHZJMDG3B1wwLSrpb_zzh6tpsk5O11H5XXRSQfsorkRfuQjjz6mZ_qFJ0ZE97Xf-zRnaKvxAC7x_0alTsHKcvyxetL934OakFkgBj1-tT1VDxJ7-T_99DxniUX6IL3Y_ReXACuSFtt4m6cEnBI8fYstDfK7TVaNUGJILpqqxvyRxacDW43gz4igQ%3D&amp;q_datetime_utc=2026-03-05T14%3A53%3A22&amp;ticket_price=2288&amp;quote_id=1015515445180131297&amp;utid_state=1&amp;channel=iphone&amp;price_without_closed_user_group=3055&amp;tm_place_name=Cebu&amp;deeplink_data=eyJmaWVsZHMiOnsic2lnbmF0dXJlIjoiNTJjYjIzYTAxMjNkYmM3YjMzY2ExNTg5MmM1NDA5NWEiLCJibG9ja19pZCI6IjI0NjgzNDEzXzEwNzU0NTM0Nl8wXzBfMCJ9fQ%3D%3D&amp;utid=a4bb0902-6237-a9b1-ff91-05f7be9a51d1&amp;tm_stars=4&amp;client_id=skyscanner_app&amp;price_policy=2&amp;pre_redirect_id=2e3bc65e-59d7-874d-72e3-496d80a3d4ef&amp;tm_city_code=CEBP&amp;max_price=2510&amp;guests=1&amp;request_id=2e3bc65e-59d7-874d-72e3-496d80a3d4ef&amp;tm_country_code=PH</t>
  </si>
  <si>
    <t>www.skyscanner.com.ph/hotel_deeplink/4.0/PH/en-US/PHP/h_ad/222035148/2026-03-05/2026-03-06/hotel/hotel/hotels?legacy_provider_id=22&amp;rooms=1&amp;closed_user_group=general&amp;hb_data=MUTLu31wWIU89ev3asqW9JqCgn6wONGmIlSP8Sen3klDEFMZ-W4_kLyeGAxbJChRYt1fyXmhwWuGCigeMAXjHlAbNb5pk8MGYD9uWvOuWGycqZG5cqWLFoarniOLZE34DMETTNX8jOZsbwmWVSebMuDnj3BI-GR5ex4xWcbzJ6cpveyYXH9NSqaXxdBzQ2lLl-a_PfX5zFiaNgxyUrbcNPS0NuX_q5XDXIr-nSwBznKCSCd6RfVoQ-NpnvsY6Cv2txidFe3mDJwBlSrjwivqMXmtEjBu6GTNF7SD8xYMuHwKJZY6_Z4fnwHQQEMJY30UETTXAWlf-KX9LuHbpwSMiFBwJIguJ3R1k3QuPc_qfSsEtX9yVS_qrer6rCCIntcymMh-6V6_zkCZ6OfX7fQZ5Mkkjcuqxf60UZMBEmbJXz1X&amp;q_datetime_utc=2026-03-05T14%3A53%3A21&amp;ticket_price=2903&amp;quote_id=-7001638443458062343&amp;utid_state=1&amp;channel=iphone&amp;price_without_closed_user_group=4096&amp;tm_place_name=Cebu&amp;deeplink_data=eyJmaWVsZHMiOnsic2lnbmF0dXJlIjoiZmNjMTJhYWM0YWYxYTkxNWMzOGRhMzAzNDY4MDBhODMifSwidXJsIjoiaHR0cHM6Ly93d3cuYWdvZGEuY29tL3BhcnRuZXJzL3BhcnRuZXJzZWFyY2guYXNweD9jaWQ9MTg0NjM4MyZoaWQ9NjExNDg5MjMmY3VycmVuY3k9UEhQJmNoZWNraW49MjAyNi0wMy0wNSZjaGVja291dD0yMDI2LTAzLTA2Jk51bWJlcm9mQWR1bHRzPTEmTnVtYmVyb2ZDaGlsZHJlbj0wJlJvb21zPTEmbWNpZD0zMDM4Jm1hc3RlclJvb21JZD05MTM3MzQ1MDgmbXB0PU1rWTBNMjFMVXpSd1VVNDVNbUkxYnpob1NXSnFOVVZNVHpaUWJIUjFUa1pJWW5oMlRHWTBaME5hVHpsYVRHVkVhVzEwVTIxQ2FHdERRV05VZUVjM1l6VmtWbGhQVUdGWWIyWlVSMmxuUFQwJlRvdGFsUHJpY2U9MjkwMy4wNCZUb3RhbFRheD0zMTEuMDQmVG90YWxGZWU9MC4wMCZUb3RhbFN1cmNoYXJnZT0wJm1jdXI9UEhQIn0%3D&amp;utid=a78e31d0-4eef-172d-023f-c7e3b94d6a78&amp;tm_stars=3&amp;client_id=skyscanner_app&amp;price_policy=2&amp;pre_redirect_id=94103122-3986-d0df-3720-49acaee00c92&amp;tm_city_code=CEBP&amp;max_price=4355&amp;guests=1&amp;request_id=94103122-3986-d0df-3720-49acaee00c92&amp;tm_country_code=PH</t>
  </si>
  <si>
    <t>www.skyscanner.com.ph/hotel_deeplink/4.0/PH/en-US/PHP/h_ad/217968254/2026-03-05/2026-03-06/hotel/hotel/hotels?legacy_provider_id=22&amp;rooms=1&amp;closed_user_group=general&amp;hb_data=J7OROpJWx6tAdH7unpIdaZnP5wiIzvaCAJ7MkHtJAvlr-ZvVbitJnNcrOY5CEjqwNMsxTraTjwTdfVzuBOTolsRFZjk9w1iFfILV5DqIsn0D6GALAav3vPIS7TB3O5_5Ec3Woe3KuCv_zFOEb951DNLZ-fjyplayQvDizj3R9aN9ndXnkph6MCRO8hmSHA4sHM6ssf1SRmqnfiN1fyDmzY-8RjbYtKHhKl-vkYTizn2PBHfEG2OU9oAn11MFMCW6sqsW1fOEb_ujkGLpmqoZwS-47en0ekb5r2c3rTkVLWHe97L8cV1MuxvyGHZbuiigFJq6R5G6PRLdTsBZ_IZEbCL60budsIhFKdr8lCMRagwezbNHmhfRNIdPeYPYILsFULTMqpq22_Ci_iROrePUrI-vFCmuUaU64OfUda8-2Ypr&amp;q_datetime_utc=2026-03-05T14%3A53%3A22&amp;ticket_price=2312&amp;quote_id=1736095253154576563&amp;utid_state=1&amp;channel=iphone&amp;price_without_closed_user_group=9249&amp;tm_place_name=Cebu&amp;deeplink_data=eyJmaWVsZHMiOnsic2lnbmF0dXJlIjoiZTg1NTIyNGMyNzMzZjVmYmQzZTEzYmY0ZDc1OWNmZjkifSwidXJsIjoiaHR0cHM6Ly93d3cuYWdvZGEuY29tL3BhcnRuZXJzL3BhcnRuZXJzZWFyY2guYXNweD9jaWQ9MTg0NjM4MyZoaWQ9NDk0MTAzNDUmY3VycmVuY3k9UEhQJmNoZWNraW49MjAyNi0wMy0wNSZjaGVja291dD0yMDI2LTAzLTA2Jk51bWJlcm9mQWR1bHRzPTEmTnVtYmVyb2ZDaGlsZHJlbj0wJlJvb21zPTEmbWNpZD0yNzkxMiZtYXN0ZXJSb29tSWQ9Nzc3ODMyMzk4Jm1wdD1VR0ZFWnl0QlozUmxWbkZETkU5T01VWlZZa3BXZDFab1ptVjRWMUpJVldVNWVGZFRibFprT1hVM1kyUjJRVVZaUmtKQ1pXcGFSRU5JYmtWRWVrdHphVE5vU0cxQ2RFOUZkMDVEWjBKQlBUMCZUb3RhbFByaWNlPTIzMTIuMTQmVG90YWxUYXg9MjMwLjUzJlRvdGFsRmVlPTE5OC4wMCZUb3RhbFN1cmNoYXJnZT0wJm1jdXI9UEhQIn0%3D&amp;utid=2d3fe837-1921-7506-0dcd-81f7f87a5992&amp;tm_stars=3&amp;client_id=skyscanner_app&amp;price_policy=2&amp;pre_redirect_id=74f84456-3ec4-26a6-1ecc-9135d7e537ea&amp;tm_city_code=CEBP&amp;max_price=3547&amp;guests=1&amp;request_id=74f84456-3ec4-26a6-1ecc-9135d7e537ea&amp;tm_country_code=PH</t>
  </si>
  <si>
    <t>www.skyscanner.com.ph/hotel_deeplink/4.0/PH/en-US/PHP/h_ad/47041494/2026-03-05/2026-03-06/hotel/hotel/hotels?legacy_provider_id=22&amp;rooms=1&amp;closed_user_group=general&amp;hb_data=aafyMa2QgmnlWPYdZdvQ5zNd44YFao1w66j3t7ORRnBs23U-3H-rGuE2_vJKD7knbpMDDtfBlLtM3muBjNLJQTDYJwM9DcofxIwS07r1Igzv5PnRBZcuG-mLK-nSWKqVcb9RQpnJYRLg3i9rfFUQWRpXegHA3D-vZd3g-b4NS-HsDhOB-zeqpcd3LkhwVoFsxtJyP-6UIqczRlUJ7toiLrNTQxvHn6NYic3Us_vBFkQ8QwnZxHloMjIh1axuEyYoa2KRnCiNlVlmk9vJ7J2DggRGfJRbXMwLoSNuthED1vMxDi4wPde0HvA0w4bf1HSH8HGMiGmM-4fZqeZ5oxqLizn51YEuTpLCOb5WvJ7Eyk-UYv2eYsRaUYtyyLvAu-wfSQhiLDK7tQPizKiqusxnLogBXZz2j4NJPorlFKIQIG5vY_k%3D&amp;q_datetime_utc=2026-03-05T14%3A53%3A22&amp;ticket_price=1916&amp;quote_id=5119206545040274275&amp;utid_state=1&amp;channel=iphone&amp;price_without_closed_user_group=5578&amp;tm_place_name=Cebu&amp;deeplink_data=eyJmaWVsZHMiOnsic2lnbmF0dXJlIjoiYTFhOGMwOGQyZWE3NWQ1NGM1NTFiOTg0YTA4ZjhhYmMifSwidXJsIjoiaHR0cHM6Ly93d3cuYWdvZGEuY29tL3BhcnRuZXJzL3BhcnRuZXJzZWFyY2guYXNweD9jaWQ9MTg0NjM4MyZoaWQ9MTQ4NzU2JmN1cnJlbmN5PVBIUCZjaGVja2luPTIwMjYtMDMtMDUmY2hlY2tvdXQ9MjAyNi0wMy0wNiZOdW1iZXJvZkFkdWx0cz0xJk51bWJlcm9mQ2hpbGRyZW49MCZSb29tcz0xJm1jaWQ9MzMyJm1hc3RlclJvb21JZD0zMDY0NDA3Jm1wdD1ZbUZvZVZWWGVHOVBibFp2UzI5MWVFTldUM2t6U2tGU2RrWnRZaTk0TlZkR2RVdHlVMFY1SzJJMFJreHlhME5OT1ZCbFdYTlFjbU5QVUVwcFZuWm5XSEpWU2l0M2NreEJUV2h5TUEmVG90YWxQcmljZT0xOTE2LjA1JlRvdGFsVGF4PTE4MC4yOSZUb3RhbEZlZT0xNjUuMjMmVG90YWxTdXJjaGFyZ2U9MCZtY3VyPVBIUCJ9&amp;utid=4158ad90-d3ba-7d22-8e71-d5585e1fe5c1&amp;tm_stars=3&amp;client_id=skyscanner_app&amp;price_policy=2&amp;pre_redirect_id=a5965940-98be-0379-f6f9-c3ba37bad2ca&amp;tm_city_code=CEBP&amp;max_price=1916&amp;guests=1&amp;request_id=a5965940-98be-0379-f6f9-c3ba37bad2ca&amp;tm_country_code=PH</t>
  </si>
  <si>
    <t>www.skyscanner.com.ph/hotel_deeplink/4.0/PH/en-US/PHP/h_ad/178962686/2026-03-05/2026-03-06/hotel/hotel/hotels?legacy_provider_id=22&amp;rooms=1&amp;closed_user_group=general&amp;hb_data=yi97Ma6-ASC8H22lIs2Q9ck-YF8pHN3dfelxapl986VsDp67jcrMNNww0iWA89MfubL2y8FYxAMnWifMNr0LNcENwUkn3RqvDJ-wWicqOKRuS5IOX0M80gcJbbUTuClsGqNR3cAwq61uZRnZcTUWBIx_KlEIhCDCj7tgE8G2_hy8KfsZRmEPDBKx7S0nwgVJay7_UGXCNTQfySJkUiFLNJMhhsHRN6MsDxN44tzic3kZXnrOHHZ-6x1YkCStpL8HIkzcYyioitmVjBekTLIg7Vfj34BIxFdJJ54Trymduy7LWqgWKN_srHjPXCqxtDl4kQfIEWZ0cG111ub1fNLZsJPb6-Ebh3dWkX4ZfAyrG3e0j6EorPFKGCGKhpRFZvdMHgc-Mw0FLyOcJCT7LlBIZAJA3n5tc6yKXchse4W0rSNR&amp;q_datetime_utc=2026-03-05T14%3A53%3A23&amp;ticket_price=1813&amp;quote_id=4101598521980611571&amp;utid_state=1&amp;channel=iphone&amp;price_without_closed_user_group=2353&amp;tm_place_name=Cebu&amp;deeplink_data=eyJmaWVsZHMiOnsic2lnbmF0dXJlIjoiZDQ2MDlmYTYwZDgxYWQ5OTM4YTMyMWE0ODQzYTQxODQifSwidXJsIjoiaHR0cHM6Ly93d3cuYWdvZGEuY29tL3BhcnRuZXJzL3BhcnRuZXJzZWFyY2guYXNweD9jaWQ9MTg0NjM4MyZoaWQ9Mjc5MzEwNTcmY3VycmVuY3k9UEhQJmNoZWNraW49MjAyNi0wMy0wNSZjaGVja291dD0yMDI2LTAzLTA2Jk51bWJlcm9mQWR1bHRzPTEmTnVtYmVyb2ZDaGlsZHJlbj0wJlJvb21zPTEmbWNpZD0zMDM4Jm1hc3RlclJvb21JZD00MDY3MDQxMDQmbXB0PU9HTlFkSGsyV2s5d1UwNXBhaTh5Tm5OUFFYVTJXRXRSWTFKdmJXSXZiMFpYTW5aS1NtbDNkMFZ6YTFSU1dGbENSRk5MZGpVMVUwdFVhbWRGYUVkQ1F5OVVVRzB5UlVWSVUzUldZMkZuUFQwJlRvdGFsUHJpY2U9MTgxMy4zOSZUb3RhbFRheD0xOTQuMjkmVG90YWxGZWU9MC4wMCZUb3RhbFN1cmNoYXJnZT0wJm1jdXI9UEhQIn0%3D&amp;utid=d13f7b30-896a-13ad-431a-bc252e2cb65d&amp;tm_stars=0&amp;client_id=skyscanner_app&amp;price_policy=2&amp;pre_redirect_id=01eb82fb-c6e2-defd-0392-da4c54f643fa&amp;tm_city_code=CEBP&amp;max_price=1813&amp;guests=1&amp;request_id=01eb82fb-c6e2-defd-0392-da4c54f643fa&amp;tm_country_code=PH</t>
  </si>
  <si>
    <t>www.skyscanner.com.ph/hotel_deeplink/4.0/PH/en-US/PHP/h_ad/129282013/2026-03-05/2026-03-06/hotel/hotel/hotels?legacy_provider_id=22&amp;rooms=1&amp;closed_user_group=general&amp;hb_data=mDudsq45WLFXBPiOVxKPooAFGpC9L1ILMQiPnDbTylIuVzgKCt0hpTzCXLnnERv6rU8ReRXaWpeH-qjSRHvO3qiYSG2Sw-7chBKJ766A0n_MCPlKq5A0wBpntvnV2ck659iJkAtE_1_yKA3zZXQ7xDhF7WLj5-amAppIf9PXZLDfxf7jVVdufxOnhBpJeJoK6oPn-9ZZWWHLbnWiWWdbPaBPxuY1w6czxcNgV_PmuAzArnqNtShIXWPMyDAnxjrkSOOnXgl1cAzFfoyLVf0MU5bTJptsvU6LnCLAnkcqgUy4P_B6T1IBqp6zwutlfg6qRduDKi32GTSLw9RbYF0o4qUdPkpUt_7h932_aWQY5Bc1KNbxo81Awp0VtRwDmJ81lzTY0rfEJ5JSGics3SuGfzAWvK6qBBj1CyG4cbndQi22&amp;q_datetime_utc=2026-03-05T14%3A54%3A23&amp;ticket_price=1335&amp;quote_id=7342797818103793959&amp;utid_state=1&amp;channel=iphone&amp;price_without_closed_user_group=3600&amp;tm_place_name=Cebu&amp;deeplink_data=eyJmaWVsZHMiOnsic2lnbmF0dXJlIjoiMDNhMjI2ZDc0OTY5NDcxZTY2MjE1OWNkZjIxMzRiNmYifSwidXJsIjoiaHR0cHM6Ly93d3cuYWdvZGEuY29tL3BhcnRuZXJzL3BhcnRuZXJzZWFyY2guYXNweD9jaWQ9MTg0NjM4MyZoaWQ9NTQyNDYzJmN1cnJlbmN5PVBIUCZjaGVja2luPTIwMjYtMDMtMDUmY2hlY2tvdXQ9MjAyNi0wMy0wNiZOdW1iZXJvZkFkdWx0cz0xJk51bWJlcm9mQ2hpbGRyZW49MCZSb29tcz0xJm1jaWQ9MzMyJm1hc3RlclJvb21JZD0xMjUwNDg1OCZtcHQ9TDJNemFsRjFVVzFQYTFCSkt5OHJiRFpYTDFGSFJGZEdPVlpEZWt0aGEwbHJiVzlEUXpkdVpXbFhVMDh3UnpWSFIwMUhVR05RWkdwNFNFRnNTSHB1TDJ4UVYxRlNNRk50ZDNsNGJ3JlRvdGFsUHJpY2U9MTMzNS4yMiZUb3RhbFRheD0xMjUuMjEmVG90YWxGZWU9MTE1LjU3JlRvdGFsU3VyY2hhcmdlPTAmbWN1cj1QSFAifQ%3D%3D&amp;utid=acf5b1c0-8826-aa3b-af00-452f28b7f0ad&amp;tm_stars=2&amp;client_id=skyscanner_app&amp;price_policy=2&amp;pre_redirect_id=1a8b50ad-d198-4f61-75fe-cb89c14e7254&amp;tm_city_code=CEBP&amp;max_price=3345&amp;guests=1&amp;request_id=1a8b50ad-d198-4f61-75fe-cb89c14e7254&amp;tm_country_code=PH</t>
  </si>
  <si>
    <t>www.skyscanner.com.ph/hotel_deeplink/4.0/PH/en-US/PHP/h_ct/46980237/2026-03-03/2026-03-04/hotel/hotel/hotels?legacy_provider_id=31&amp;rooms=1&amp;closed_user_group=general&amp;hb_data=T7J4Wzeyjfglz9E0YsZ6AQv_Lb06zxN1APuRnDZ77ADyihDpMogLy_P06-75iUPGg8En2uYf_LFJEqhjXmEDa3w-Lu5AJpm24TcxXDkEg4iVSF_PjHgoAyxYO_W3bH-5ku-TmPT_uwgTVYOFalBIxM1mJ2r9pSXOZM5xi_I8sSwiGy7FuFt14DPTtqtpTkt5SQyB80OY57wUYCE2UIooEFXQYzM2kW4Q-cMy5TxA6ymRWn3ou_8W1Y2sRt5TvasGTfWauwGtJlFWNBPS70AHPoYPci-RqbcKMrvbNMU94JYc55ZIh4eI2KWUpQHHsffg5eEQd7wNcAo_K8YgoBj36xqorWYIiJwxdV1gO0_75oE2MxTvpjRw7JiE3x6Xf_z4IfK_nXCg9GKO1D7tj65cfRX4HN11SA7tPIROI3Wv-Q%3D%3D&amp;q_datetime_utc=2026-03-03T09%3A43%3A06&amp;ticket_price=3700&amp;quote_id=4874122481972650006&amp;utid_state=1&amp;channel=iphone&amp;price_without_closed_user_group=5500&amp;tm_place_name=Cebu&amp;deeplink_data=eyJmaWVsZHMiOnsic2lnbmF0dXJlIjoiYjY1MTIzMDRmYmMwOTAwNDhhZmZiZjYyMGViOGY0NzQifSwidXJsIjoiaHR0cHM6Ly9waC50cmlwLmNvbS9ob3RlbHMvcmVkaXJlY3Q%2FaG90ZWxpZD0xNTI1NzYzJmNpdHk9MzU4MzEmQWxsaWFuY2VpZD0xMjYwNyZzaWQ9ODg4ODMyJmNoZWNraW49MjAyNi0wMy0wMyZjaGVja291dD0yMDI2LTAzLTA0JnNob3BwaW5naWQ9MzU4ZDhjMzVhMzI2NDA1YmFiOTIzNTdkMjQzZmQ2ZjgmYWR1bHQ9MSZjaGlsZHJlbj0wJmFnZXM9Jmxhbmd1YWdlPWVucGgmbG9jYWxlPWVuX1BIJnJvb21pZD02NzIyMTk2MDYmc3dpZD0wJnBheT1QUCZmZ3Q9MSZjcm49MSZjdXJyPVBIUCZ3a3A9MSZzdGFuZD1INHNJQUFBQUFBQUFfd0QtQUFIX0Nsd0tBaGdCRWdRSUFSQUFHbEFJMW9QRndBSVlBREFBT0pFU21BR0RrRjJvQVFHNEFRTEFBUUxSQWRlamNEMkttYWhBNFFHYW1abVptZWVzUU9nQi1hbnZoQUdJQWlDSkJBQUFBQUFBQUFBQW9BUUFvUVZtWm1abVpyQ3RRQm9nTXpVNFpEaGpNelZoTXpJMk5EQTFZbUZpT1RJek5UZGtNalF6Wm1RMlpqZ2dCQ2p3MUpyTkJrZ0JVZ1ppTkRabFpUVmFIQW9EVUVoUUVmSDBTbG1HT0w0X0dnTlFTRkFoOGZSS1dZWTR2ajlpQldWdVgxQklhTG9VY0FGNEFJb0JCMGdCZUFESUFRR3FBUWNLQXpBeU1oQUM4Z0VpTXpVNFpEaGpNelZoTXpJMk5EQTFZbUZpT1RJek5UZGtNalF6Wm1RMlpqaGZNSklDQVRTYUFnQUFBQURfX3dFQUFQX184RldIQlA0QUFBQSJ9&amp;utid=4e886b39-daa2-c913-8738-349777947b3a&amp;tm_stars=3&amp;client_id=skyscanner_app&amp;redirect_delay=1000&amp;price_policy=2&amp;pre_redirect_id=a848d56c-b2cf-eec6-f80c-01fe27f636f8&amp;tm_city_code=CEBP&amp;max_price=7606&amp;guests=1&amp;request_id=a848d56c-b2cf-eec6-f80c-01fe27f636f8&amp;tm_country_code=PH</t>
  </si>
  <si>
    <t>www.skyscanner.com.ph/hotel_deeplink/4.0/PH/en-US/PHP/h_ct/115481130/2026-03-05/2026-03-06/hotel/hotel/hotels?legacy_provider_id=31&amp;rooms=1&amp;closed_user_group=general&amp;hb_data=0Zui3EqGh53Cg0-DokyXOHAxukU6_cc1ZTBa4JJJsh_yAzjo487ciBjuuhe9G1yiXIEEJNzRdxXn7hgbAG7n9WNE4t_TJ-o86oAJeaODhyMYYdOHyyn6T6ZwoLxVO7SgYNWffl-DSsyzvg7EKI3LcSNQnUY9gZen3D8v7ISGu7bz5tBn7mfpPwNK4i3QL6rrLDkzp60433X6TKOyeZMOT6kSuSYt3adNVgMb7YxQXkAt85gQ0Hsd_zA3gmMipinPzwtjaXCxYv5e0OSUzwi6KBQS409rRKbDbl9zuuaGawlTEDyANR6V7jdOTSgXcNKy56xygQ4paXsqlZr2bAyuOkNtIHXeZKaBrJPA_vPkVjXYLGmB5WMCAvKaLIk-EuIG0J24uOEMFt9QI2X1eb8SlRnDPJ2in_Dl6_SiaBD3-Q%3D%3D&amp;q_datetime_utc=2026-03-05T14%3A53%3A25&amp;ticket_price=3573&amp;quote_id=-5560670205706552172&amp;utid_state=1&amp;channel=iphone&amp;price_without_closed_user_group=7680&amp;tm_place_name=Cebu&amp;deeplink_data=eyJmaWVsZHMiOnsic2lnbmF0dXJlIjoiNGQ2YzRhNmRmMDg5YzY5MjBlYzJhNWJkYmY1MjViZjgifSwidXJsIjoiaHR0cHM6Ly9waC50cmlwLmNvbS9ob3RlbHMvcmVkaXJlY3Q%2FaG90ZWxpZD03MDEyMjcmY2l0eT0zNTgzMSZBbGxpYW5jZWlkPTEyNjA3JnNpZD04ODg4MzImY2hlY2tpbj0yMDI2LTAzLTA1JmNoZWNrb3V0PTIwMjYtMDMtMDYmc2hvcHBpbmdpZD1lMDAwYTU1MGE5Zjk0NTJmYjk4MWVhNzMzYzRhODI1ZSZhZHVsdD0xJmNoaWxkcmVuPTAmYWdlcz0mbGFuZ3VhZ2U9ZW5waCZsb2NhbGU9ZW5fUEgmcm9vbWlkPTE1NDUxODg4MjMmc3dpZD0wJnBheT1QUCZmZ3Q9MSZjcm49MSZjdXJyPVBIUCZ3a3A9MSZzdGFuZD1INHNJQUFBQUFBQUFfd0QtQUFIX0Nsd0tBaGdCRWdRSUFSQUFHbEFJMS12bTRBVVlBREFBT0pFU21BR3I1aXFvQVFDNEFRTEFBUUxSQWFSd1BRcFh3cWRBNFFIMktGeVB3dXFyUU9nQjlkbWxnd0dJQWlDSkJBQUFBQUFBQUFBQW9BUUFvUVVLMTZOd1BhMnVRQm9nWlRBd01HRTFOVEJoT1dZNU5EVXlabUk1T0RGbFlUY3pNMk0wWVRneU5XVWdCQ2pqb0tiTkJrZ0JVZ1psTWpkaE5UQmFIQW9EVUVoUUVVY0RlQXNrS0w0X0dnTlFTRkFoUndONEN5UW92ajlpQldWdVgxQklhTHdVY0FGNEFJb0JCMGdCZUFESUFRR3FBUWNLQXpBeU1oQUM4Z0VpWlRBd01HRTFOVEJoT1dZNU5EVXlabUk1T0RGbFlUY3pNMk0wWVRneU5XVmZNWklDQVRTYUFnQUFBQURfX3dFQUFQX194V2RHVl80QUFBQSJ9&amp;utid=60f90351-0ec7-22c6-661f-c8caaaa3e138&amp;tm_stars=4&amp;client_id=skyscanner_app&amp;price_policy=2&amp;pre_redirect_id=462e137c-e2e6-c476-3ed7-fc97f25eb8ea&amp;tm_city_code=CEBP&amp;max_price=4725&amp;guests=1&amp;request_id=462e137c-e2e6-c476-3ed7-fc97f25eb8ea&amp;tm_country_code=PH</t>
  </si>
  <si>
    <t>www.skyscanner.com.ph/hotel_deeplink/4.0/PH/en-US/PHP/h_bc/222423391/2026-03-03/2026-03-04/hotel/hotel/hotels?legacy_provider_id=13&amp;rooms=1&amp;closed_user_group=apps&amp;hb_data=zBOtJrsgbAO4g-Bh4cEaw8Cz63g5IMaTYtz1HCGbs1tv49Mo2eTXuk23j6byhPQQwtew3ztv6OxtEGyJ04BaDGd7REsLcBOCttcVgQsmXwL5OPZm6gBSATa4tv8Y0uMUdzsG-u3LHsMpKp8-aX1gXtuILkjpRa4E9Y_9AjHQdw8u0z0btDIkNKF4kjePPS1vYfxz4z0G9RvDF6kPY9FfoIt3QfH5-Zhksc_Tz6RjsuVuu4AnEmiJh-zMY2OmsUcCaxDJvvyGpYaxReo_9fo2aVwPQZrtq1gWgdnfA67dGVzTYd4CX6JFO-fQeeFzL2u_-7kMteaxrzLmRHPVGzDuI-wA9SndqWRtFBRtQXy3A-GpqtPrhI2FaTelmIgrUfm9cRGwCiQn4QaHviFzdZPnAdI4QxO_MNPXWV2os7NrFM_aSAA%3D&amp;q_datetime_utc=2026-03-03T09%3A43%3A07&amp;ticket_price=1895&amp;quote_id=43810755319107650&amp;utid_state=1&amp;channel=iphone&amp;price_without_closed_user_group=2495&amp;tm_place_name=Cebu&amp;deeplink_data=eyJmaWVsZHMiOnsic2lnbmF0dXJlIjoiM2M1YzUxODUxOGYwZmJhMDZkNjRlYzI5ZTg0MDllOGYiLCJibG9ja19pZCI6IjEzMDQwNTY2MDFfNDAzMjY3OTEwXzFfMF8wIn19&amp;utid=5a03632f-6f6c-8e50-825a-2868c19396f4&amp;tm_stars=0&amp;client_id=skyscanner_app&amp;redirect_delay=1000&amp;price_policy=2&amp;pre_redirect_id=54dd76dc-357e-2a60-a119-bbbb046554b2&amp;tm_city_code=CEBP&amp;max_price=1895&amp;guests=1&amp;request_id=54dd76dc-357e-2a60-a119-bbbb046554b2&amp;tm_country_code=PH</t>
  </si>
  <si>
    <t>www.skyscanner.com.ph/hotel_deeplink/4.0/PH/en-US/PHP/h_ad/205053012/2026-03-03/2026-03-04/hotel/hotel/hotels?legacy_provider_id=22&amp;rooms=1&amp;closed_user_group=general&amp;hb_data=F_cokIsgMaSXU1P0uxiv3wkMvSZYkaXCfnCRsv6BQrn83DWI-epzJC89MKkpnbhuhiJXW3Lf16VLFBDUrJZQ948mry8CYy5NkL3P96HjYjnu_eUVUwctgdqYDwXRQnlWiaPDgn-Xjc6icLf9IXgW-rmnzx4ahz71hPBIHUX1PBnKiUBGFDpET9C9kRRxUoPbGovYNeDvV5piFfRvLRfvRU3tvsCuG2H2hpW_VIidch2huhBYke0uMyji-Xk5mBWp2nVy4T1bq_eqPeieSSsrHqOW-pguQqhwe5YVKsfRe6RAV37fjN5hON-HPc52iEiCnNr65E2ZtVphluvLaJ0LI4MtHNqilfmaMW4BOq3PchzLdVRxhyYHCZ4avjOhOCg73hEWRn-lM9ODAb5JgE40uJZOnea2fGiE0e8wkie-44V_&amp;q_datetime_utc=2026-03-03T09%3A43%3A07&amp;ticket_price=2298&amp;quote_id=5901996261316658701&amp;utid_state=1&amp;channel=iphone&amp;price_without_closed_user_group=6415&amp;tm_place_name=Cebu&amp;deeplink_data=eyJmaWVsZHMiOnsic2lnbmF0dXJlIjoiZmU1ODNlODE2MDMzYmI1M2Q2NjlmZmI0MzQwYmZlNWQifSwidXJsIjoiaHR0cHM6Ly93d3cuYWdvZGEuY29tL3BhcnRuZXJzL3BhcnRuZXJzZWFyY2guYXNweD9jaWQ9MTg0NjM4MyZoaWQ9MjI2Njg2NzgmY3VycmVuY3k9UEhQJmNoZWNraW49MjAyNi0wMy0wMyZjaGVja291dD0yMDI2LTAzLTA0Jk51bWJlcm9mQWR1bHRzPTEmTnVtYmVyb2ZDaGlsZHJlbj0wJlJvb21zPTEmbWNpZD0yODA4OCZtYXN0ZXJSb29tSWQ9MzE0NDA0NzY2Jm1wdD1WQzkxVEd0WlJubFVaMWROTm1ZdlpTczBXbTR5VUZoV015dEZNVkptTUZrMlZWaG5OMWRRZGtZMlZGcHVOWFZyTDI1RlFpOVpSbXRRTWk5Mk9HcFViRVIxTHpkelR6SXdjeXRRVTBaTmFrZyZUb3RhbFByaWNlPTIyOTguNDYmVG90YWxUYXg9MjU5LjkyJlRvdGFsRmVlPTAuMDAmVG90YWxTdXJjaGFyZ2U9MCZtY3VyPVBIUCJ9&amp;utid=26557404-fc17-5e52-98c6-6f044c6e5ee4&amp;tm_stars=3&amp;client_id=skyscanner_app&amp;redirect_delay=1000&amp;price_policy=2&amp;pre_redirect_id=2638ba7d-121e-95db-bf30-303caf657004&amp;tm_city_code=CEBP&amp;max_price=4247&amp;guests=1&amp;request_id=2638ba7d-121e-95db-bf30-303caf657004&amp;tm_country_code=PH</t>
  </si>
  <si>
    <t>www.skyscanner.com.ph/hotel_deeplink/4.0/PH/en-US/PHP/h_h1/134679883/2026-03-05/2026-03-06/hotel/hotel/hotels?legacy_provider_id=927111&amp;rooms=1&amp;closed_user_group=mobile&amp;hb_data=8_N1NBgOZ6BzOSAxDmqRq-ZfoFvdYKCVDgfzRxDzu71a9cVI7RBxDcKY23zDnVrHW5l9FH2oOJAG0wezfpVBWhlcM_ydGd0Ppq2dPwe53SUmb35itcO64bOGteJZCA7y7vBqFRZYyp60YXJke5KsCPBjOpibiZcUhvfU6ENcb1ym7lmcjk62BqizuK0rn-sEizPeSSL7rlub_ZBaZpb_DJZ8YhDV2q7Tu125LLV0S8R7ztMIbEYr_vUBLFeJqcHcJzcztjV94oDxa9WQlkKWDM63HLY%3D&amp;q_datetime_utc=2026-03-05T14%3A53%3A28&amp;ticket_price=2234&amp;quote_id=1699382637352264881&amp;utid_state=1&amp;channel=iphone&amp;price_without_closed_user_group=2979&amp;tm_place_name=Cebu&amp;deeplink_data=eyJmaWVsZHMiOnsic2lnbmF0dXJlIjoiZjdkYzJjMzc1NzhhNDRiMTljNGJhNzE0MTExN2VlNDYifSwidXJsIjoiaHR0cHM6Ly9waC5ob3RlbHMuY29tL0hvdGVsLVNlYXJjaD90cGlkPTMyMTQmbXBlPTE3NzI3MjIzODYmZW5kRGF0ZT0yMDI2LTAzLTA2JmFkdWx0cz0xJmxvY2FsZT1lbl9QSCZjaGlkPTczYzc2NWM1LTBlMzMtNDIxYy1hNzdiLWIxMmMzZDVkNzVjMCZlYXBpZD00NCZtY3RjPTMmc3RhcnREYXRlPTIwMjYtMDMtMDUmbXBkPVBIUCZtcG49MjAwMjQ1NDg0JmN1cnJlbmN5PVBIUCZyYXRlcGxhbmlkPTIyODEzOTM2NSZtcG09MjQmbXBwPTEmbXBvPUVDJnNlbGVjdGVkPTQ2OTE5MzYmbXBiPTIzOS40MCZtcHE9MTk5NS4wMCZtcGE9MTk5NS4wMCJ9&amp;utid=20cb9405-73a7-0db5-687d-7bd34f8513aa&amp;tm_stars=3&amp;client_id=skyscanner_app&amp;price_policy=2&amp;pre_redirect_id=f2e489b4-3eeb-d50b-7989-a618ae37759a&amp;tm_city_code=CEBP&amp;max_price=2234&amp;guests=1&amp;request_id=f2e489b4-3eeb-d50b-7989-a618ae37759a&amp;tm_country_code=PH</t>
  </si>
  <si>
    <t>www.skyscanner.com.ph/hotel_deeplink/4.0/PH/en-US/PHP/h_ad/212934083/2026-03-05/2026-03-06/hotel/hotel/hotels?legacy_provider_id=22&amp;rooms=1&amp;closed_user_group=general&amp;hb_data=PO7cDDoyI3sM6P8Yms_uW69PbHlEy0sIVvW7CkmKv6oMsXH4GxpwYP0z-5gFmW-NgD9WrjOB9kYdInH1iNwfuRbBiePL1xgd6mWdf4WqNgaNS40G39uztmfYMfrVlHSsUsAMHRgcqgsdjeO-JzmthcWUDhwRo0hNn3Oi1fqMU8DodpEvFCVLPEvzQU-VGYcxFeF1VM8mY7ZAqIXLwmvt0gd16ojCddwT_snKcaegAQeZMFGD1dDZH1lizk_QlHJHBmgMGCKzCrixzZ9KCsitOO4ujpql-bG_SZSEwpfQkWeX30H-GX-tn5-35-MtR04RodFX3RbUCQyDsNoD7h4-8tx4kMl-t5L_6k_poBMU4tD6HwDyh-lbmANuHNgcZ_BpLOx0zxQjqC2Io0QGcb9eb8f6w0BxXSCOjKRAkB-8vsr5&amp;q_datetime_utc=2026-03-05T14%3A53%3A29&amp;ticket_price=1511&amp;quote_id=-3284940351569381066&amp;utid_state=1&amp;channel=iphone&amp;price_without_closed_user_group=3776&amp;tm_place_name=Cebu&amp;deeplink_data=eyJmaWVsZHMiOnsic2lnbmF0dXJlIjoiMzlhMDJkZWNhMmIxZTU1OGRkZDAzN2ZiMDA1ZDkyNzcifSwidXJsIjoiaHR0cHM6Ly93d3cuYWdvZGEuY29tL3BhcnRuZXJzL3BhcnRuZXJzZWFyY2guYXNweD9jaWQ9MTg0NjM4MyZoaWQ9NDYwNzI4MjMmY3VycmVuY3k9UEhQJmNoZWNraW49MjAyNi0wMy0wNSZjaGVja291dD0yMDI2LTAzLTA2Jk51bWJlcm9mQWR1bHRzPTEmTnVtYmVyb2ZDaGlsZHJlbj0wJlJvb21zPTEmbWNpZD0zMDM4Jm1hc3RlclJvb21JZD03MzY4OTIyOTYmbXB0PVNIZDNaMjUzV1RGeFVGTkpObEpYVDNOMEt6bFpUMmRRYkRCUlVVaEdkRzF3YlZKT1UzZEdNR3B2ZG5SbFNWVjZXQzlrVVVKQmVtWlJWbk41Y1Vkbk5URnZSVXRHZFRCTVZXMHdaRXQzUFQwJlRvdGFsUHJpY2U9MTUxMC45OSZUb3RhbFRheD0xNjEuODkmVG90YWxGZWU9MC4wMCZUb3RhbFN1cmNoYXJnZT0wJm1jdXI9UEhQIn0%3D&amp;utid=ae9a9b54-60b9-97ba-f694-0f0bf2e88602&amp;tm_stars=0&amp;client_id=skyscanner_app&amp;price_policy=2&amp;pre_redirect_id=2c2c8ea8-bc03-616c-6c67-279da1336752&amp;tm_city_code=CEBP&amp;max_price=1511&amp;guests=1&amp;request_id=2c2c8ea8-bc03-616c-6c67-279da1336752&amp;tm_country_code=PH</t>
  </si>
  <si>
    <t>1Bedroom Unit at the Center of Cebu City, Cebu</t>
  </si>
  <si>
    <t>www.skyscanner.com.ph/hotel_deeplink/4.0/PH/en-US/PHP/h_bc/224742780/2026-03-03/2026-03-04/hotel/hotel/hotels?legacy_provider_id=13&amp;rooms=1&amp;closed_user_group=apps&amp;hb_data=q3wJBMRAM8qLjt1sTUW8CUJkEnKuOIeJqJWgK8PVPHa4m1cfArtqpDBNYX_-Kpxn4qKYP492WHgCrfzk6AlJiRXSSX6J5Nqqf0jeihOhxyGa0I2TbP11ijVsD0pcCY74m-_BmukIy8-FJ3h7mRAdevrJwhv2hjsYUYLPMJ_ZhQnz2LxsjiqPdukzturtacbiq64pPtlaOamO2Yn_ix1G91U-v3TOHB2dCgTVHlKGpiGqoiqkRSEHI2wk67LeHUxkmvFdj_pl1c1L3d0Sw9-O8KrAfEJowcDXfCIZqSXsEn6jM8FZLwQjEexmqHzPQguL9KhOepd1dsKWzkVN0ntxWK7hcQI9wF7lwJAqQhTqDqKLCK4x-YTZe4MKnlUdaj_e3s0mNSu9D9Zrbvs83CcIJHcv0WKxw3gRFX04QoDdFtwu-uw%3D&amp;q_datetime_utc=2026-03-03T09%3A43%3A11&amp;ticket_price=3672&amp;quote_id=6524503219114636022&amp;utid_state=1&amp;channel=iphone&amp;price_without_closed_user_group=4464&amp;tm_place_name=Cebu&amp;deeplink_data=eyJmaWVsZHMiOnsic2lnbmF0dXJlIjoiNzQ0YTQ5NWJiYzkxNmMzMDc4YjY2ZDFlNjczNmQ4ZGIiLCJibG9ja19pZCI6IjE0NTQwMTM3MDFfNDE2NzI1Mzc1XzJfMF8wIn19&amp;utid=a93af533-5a09-fb28-c40a-0053365c2431&amp;tm_stars=0&amp;client_id=skyscanner_app&amp;redirect_delay=1000&amp;price_policy=2&amp;pre_redirect_id=bb1517ad-283d-a499-0abe-2250f29b5e0c&amp;tm_city_code=CEBP&amp;max_price=3672&amp;guests=1&amp;request_id=bb1517ad-283d-a499-0abe-2250f29b5e0c&amp;tm_country_code=PH</t>
  </si>
  <si>
    <t>10.31515, 123.88334</t>
  </si>
  <si>
    <t>7-Eleven, Ramon Duterte Street, Englis, Banawa, Guadalupe, Cebu City, Central Visayas, 6000, Philippines</t>
  </si>
  <si>
    <t>1Bedroom Unit at the Center of Cebu City, Cebu offers accommodations in Cebu City, 1.2 miles from Fuente Osmena Circle and 2 miles from Ayala Center Cebu. Private parking is available on site.</t>
  </si>
  <si>
    <t>www.skyscanner.com.ph/hotel_deeplink/4.0/PH/en-US/PHP/h_ad/223029467/2026-03-05/2026-03-06/hotel/hotel/hotels?legacy_provider_id=22&amp;rooms=1&amp;closed_user_group=apps&amp;hb_data=YMTH2wL1j_sOHf7bfNpUi8S-IVjlsSNmrYNvCGTrBI6mXmB-6hUc1cjZzVkr1-LSdEcrYMlOMohqKVWOjPkdMN2uXi52ZybiHH2TIitVYgYBTJIvn_IYwCLdU1aOi-B-GeEW_RzuIhV904E-ca3MnvBR20xGb202fICAB6O1n5CPp9i_jsqFHKa4YWnX4CG9o4h7DmOS7HO5uHUlQtUsOefWr_Nr7cuVSX3Y02I3VP0r1rWpl5qLev0qXjlvDSOVJ8_K5pGvNdWBb0uvOxVoHQHVUpR7CTnr4jyDaWpMqX81nEM9q0ZH3wFhNiOZpTdI3dvjnv1lhx0GD2PkpJQ3q9sYgjpXx7_CpeqYbXfWynUVHqVnQiX10F8q0skT4rgF0W20FJMjWg0LKJe-16ntgX8bGojSIRlxJZoHMmBcKXUg&amp;q_datetime_utc=2026-03-05T14%3A53%3A36&amp;ticket_price=2122&amp;quote_id=-4103037413670865562&amp;utid_state=1&amp;channel=iphone&amp;price_without_closed_user_group=2349&amp;tm_place_name=Cebu&amp;deeplink_data=eyJmaWVsZHMiOnsic2lnbmF0dXJlIjoiYWJmZDk2NWQzYWRiNmZkMThmNTY1Y2JkYjNkYzIzZTAifSwidXJsIjoiaHR0cHM6Ly93d3cuYWdvZGEuY29tL3BhcnRuZXJzL3BhcnRuZXJzZWFyY2guYXNweD9jaWQ9MTg0NjM4MyZoaWQ9NjY3MTk5MzImY3VycmVuY3k9UEhQJmNoZWNraW49MjAyNi0wMy0wNSZjaGVja291dD0yMDI2LTAzLTA2Jk51bWJlcm9mQWR1bHRzPTEmTnVtYmVyb2ZDaGlsZHJlbj0wJlJvb21zPTEmbWNpZD0zMDM4Jm1hc3RlclJvb21JZD0xMDI0NzI5MjIxJm1wdD1iRkUwT1RSc2NITkdSVk5tV2swMk1HWTVSeXQ1TWtoRlZtVnNOakZJYUVkNFJHWTVPRkJQU2xGNWJGcFphR0YzU0hoeVIwNHZkVFJFVmxNcmNYQmxTeXRFYVhocFlqQkNNamwxVWtoM1BUMCZUb3RhbFByaWNlPTIxMjEuNjcmVG90YWxUYXg9MjI3LjMyJlRvdGFsRmVlPTAuMDAmVG90YWxTdXJjaGFyZ2U9MCZtY3VyPVBIUCJ9&amp;utid=a440dd14-53b3-b233-c0a2-449633048ff4&amp;tm_stars=5&amp;client_id=skyscanner_app&amp;price_policy=2&amp;pre_redirect_id=bf64d35a-3c7e-9a1b-651c-a162912f57a8&amp;tm_city_code=CEBP&amp;max_price=2122&amp;guests=1&amp;request_id=bf64d35a-3c7e-9a1b-651c-a162912f57a8&amp;tm_country_code=PH</t>
  </si>
  <si>
    <t>Pool View Condo Inside IT Park</t>
  </si>
  <si>
    <t>www.skyscanner.com.ph/hotel_deeplink/4.0/PH/en-US/PHP/h_bc/224718428/2026-03-03/2026-03-04/hotel/hotel/hotels?legacy_provider_id=13&amp;rooms=1&amp;closed_user_group=apps&amp;hb_data=i1ME_csC0N5ljGuWqEJNDexjjqwVmyMVYDi4NPz_vndEGGaztMhdsZ5mU0Ix0Ou7nctvuc7pE-4C-_XTm0UEe8q0uF41Sac4DVwlZteVuoRzpMW5zHmKvDJVmnNZ4kVKeFd5Ii2yexWDobcF3LkrWNOv6Ph44rpEEMAEr2Il8Oee1IknltA8vB41czxVg-Sh3MCoxBYcviTaBCMK56uWahbx9J0wjlM_h0KOXAZIXC_9YYpGzwpSe56-IyMGYcl2BSc374subDQC8TgWTxh14lbD8Vh260Sy1fKXAv1IpH_xutYVzFFuVg6iGdkdzIxEtjDCL0IJGuh8W0PpS9KkmSuoHyos0h2w9pv0mJlLWbP8zvMvqJgiuhAzllsqTFFNrIZbLz4NtSToaOkALtQp-03E4MQsUuyChH2KZua59mf40AA%3D&amp;q_datetime_utc=2026-03-03T09%3A43%3A12&amp;ticket_price=1744&amp;quote_id=-6226860157189614617&amp;utid_state=1&amp;channel=iphone&amp;price_without_closed_user_group=2120&amp;tm_place_name=Cebu&amp;deeplink_data=eyJmaWVsZHMiOnsic2lnbmF0dXJlIjoiNzEzYmQ4NmQyZDg4NjkxYmQzYWUyMmJjMmUwNTYyMzciLCJibG9ja19pZCI6IjE0NTI1MjgzMDFfNDE2NjAwNDk4XzJfMF8wIn19&amp;utid=3875119f-3cda-04ab-dec0-b52d472efafa&amp;tm_stars=5&amp;client_id=skyscanner_app&amp;redirect_delay=1000&amp;price_policy=2&amp;pre_redirect_id=c890ed36-a24c-50f1-4a15-20046a7e4f1a&amp;tm_city_code=CEBP&amp;max_price=1744&amp;guests=1&amp;request_id=c890ed36-a24c-50f1-4a15-20046a7e4f1a&amp;tm_country_code=PH</t>
  </si>
  <si>
    <t>Pool View Condo Inside IT Park offers accommodations in Cebu City, 1.6 miles from Ayala Center Cebu and 2.1 miles from SM City Cebu. The property is around 2.4 miles from Fuente Osmena Circle, 3.3 miles from Colon Street, and 3.</t>
  </si>
  <si>
    <t>Ava's Place in IT Park Avida Tower 1</t>
  </si>
  <si>
    <t>www.skyscanner.com.ph/hotel_deeplink/4.0/PH/en-US/PHP/h_ad/224656594/2026-03-05/2026-03-06/hotel/hotel/hotels?legacy_provider_id=22&amp;rooms=1&amp;closed_user_group=apps&amp;hb_data=Figb8hOaCvoxYzL_41uW32AE8nlDW5mlQ1dBWeQVzeARRB4zjQCEOAvvDaFHJ3VXKsg9CZkd0aflXuGXbUPCLDq8BDk07HdZAJ3Eie-BwNH9qo-iQMmoz_-GAry5YK5PSja3WYycQ9rWYQQWpC60vaV_4Z4Kh16L6tb2Lo-XJxP23VxaL5GvyKKB2bd25ZdtX_4btZUlQ9wF6Jx2AbjTd4e_kCMtGfxB9CHWI530nRgYKTSIfPxVUP98aBXGrBiU4kzIgueJ9imOAwcoDXNVJ9G90jgMeRTwS5abncrqErLxQVCkjGKKlKf9VZ1Sc3eZX1tnvf2G_Pg44XP1BWlPQjYC8TP9kaKJuBA0bILNH-jmCj1hjbU3SG1v-rniXVW0GSqJwRnde-afTRyN093wKEvLoNfZuGCeYKJ0bZVzkVo8&amp;q_datetime_utc=2026-03-05T14%3A53%3A37&amp;ticket_price=1836&amp;quote_id=8424421489709913605&amp;utid_state=1&amp;channel=iphone&amp;price_without_closed_user_group=2033&amp;tm_place_name=Cebu&amp;deeplink_data=eyJmaWVsZHMiOnsic2lnbmF0dXJlIjoiNThhNjlhZDY0MjUyZWU0YWEyYjVlOWQ4YThmMDkzOTUifSwidXJsIjoiaHR0cHM6Ly93d3cuYWdvZGEuY29tL3BhcnRuZXJzL3BhcnRuZXJzZWFyY2guYXNweD9jaWQ9MTg0NjM4MyZoaWQ9NzYzODk3NDkmY3VycmVuY3k9UEhQJmNoZWNraW49MjAyNi0wMy0wNSZjaGVja291dD0yMDI2LTAzLTA2Jk51bWJlcm9mQWR1bHRzPTEmTnVtYmVyb2ZDaGlsZHJlbj0wJlJvb21zPTEmbWNpZD0zMDM4Jm1hc3RlclJvb21JZD0xMTgzOTk2MjY3Jm1wdD1LMlpYTkZsdFppOXZOM1ZvUVUxMVZFMXhhM1pGUXl0WVl6aHVOR3gzZFV4SU5XNDJORFY1VVdKd2RFNHhWMEpCSzFwR1IwcEdjaXRvYVVsa1oydExNRXcxWlVOdFpVaEJURUZhZFhsblBUMCZUb3RhbFByaWNlPTE4MzYuMTcmVG90YWxUYXg9MTk2LjczJlRvdGFsRmVlPTAuMDAmVG90YWxTdXJjaGFyZ2U9MCZtY3VyPVBIUCJ9&amp;utid=0e1fb6cb-4d8e-4bd3-816d-67686f63d1fd&amp;tm_stars=0&amp;client_id=skyscanner_app&amp;price_policy=2&amp;pre_redirect_id=0150e234-60ec-3c47-9a59-3ccab6dbd546&amp;tm_city_code=CEBP&amp;max_price=1836&amp;guests=1&amp;request_id=0150e234-60ec-3c47-9a59-3ccab6dbd546&amp;tm_country_code=PH</t>
  </si>
  <si>
    <t>Ava's Place in IT Park Avida Tower 1 is located in Cebu City, just 3.4 miles from Colon Street and 3.6 miles from Fort San Pedro. The property is around 1.7 miles from Ayala Center Cebu, 2.2 miles from SM City Cebu, and 2.</t>
  </si>
  <si>
    <t>2620T2 Avida Riala IT Park Newly Renovated Luxury Unit</t>
  </si>
  <si>
    <t>www.skyscanner.com.ph/hotel_deeplink/4.0/PH/en-US/PHP/h_bc/224617585/2026-03-03/2026-03-04/hotel/hotel/hotels?legacy_provider_id=13&amp;rooms=1&amp;closed_user_group=apps&amp;hb_data=MxPn_soGeXVDXyb4oY4_IFFCf39SNoMWgL5YT9bwqMV6ppj5KfjGT8oGgXSUAf8HT1wM62V1uq4d9xK5njavDa5vu7x2REa6tfhg_GTHpdZYAsz7-LKNIPpOSbSA58sPzgyUIIH_pRi2i1axokvzvA4Q8sBh2aE_sOTImAhECoxnoR-ApjQ7Cmd85LG7v9IO5LK1e2GkcR_BOQWIVBACy4V9m-4ed3A0w9YDRP0Pl48rs46UO7zZZ35NRJnt52d1hZ7XxFGvxJZyN5o_wZ7-pzt6y6vQvDOo0Btke015DUY490MafD82G7qG_rwPNz9iBZ72VLRARa5jwCJdlTJFvjtSemlWQzMn3Ca6not8NUEyG2HhovFgwDG_qSmbMcy4_4XJPQ8GZCYGP5fVeVQt21WEeVgydhWmDIl8S0xF_63MZBs%3D&amp;q_datetime_utc=2026-03-03T09%3A43%3A15&amp;ticket_price=2418&amp;quote_id=-1083867428647699883&amp;utid_state=1&amp;channel=iphone&amp;price_without_closed_user_group=3278&amp;tm_place_name=Cebu&amp;deeplink_data=eyJmaWVsZHMiOnsic2lnbmF0dXJlIjoiMzJlOTRiMDU0ZjdhYzI3MDliYzdkNzY0NWE4ODIxMWMiLCJibG9ja19pZCI6IjE0NTE0MTEyMDFfNDIwMzg2MTkyXzJfMF8wIn19&amp;utid=ca4be9a9-8d0b-3f0e-e94b-c24eb5e7c86d&amp;tm_stars=0&amp;client_id=skyscanner_app&amp;redirect_delay=1000&amp;price_policy=2&amp;pre_redirect_id=37075b5c-b1a0-a767-b2e0-25f68315ace7&amp;tm_city_code=CEBP&amp;max_price=2418&amp;guests=1&amp;request_id=37075b5c-b1a0-a767-b2e0-25f68315ace7&amp;tm_country_code=PH</t>
  </si>
  <si>
    <t>2620T2 Avida Riala IT Park Newly Renovated Luxury Unit offers accommodations in Cebu City, 1.6 miles from Ayala Center Cebu and 2.1 miles from SM City Cebu.</t>
  </si>
  <si>
    <t>Serene Minimalist Studio in IT Park</t>
  </si>
  <si>
    <t>www.skyscanner.com.ph/hotel_deeplink/4.0/PH/en-US/PHP/h_ad/224594552/2026-03-05/2026-03-06/hotel/hotel/hotels?legacy_provider_id=22&amp;rooms=1&amp;closed_user_group=apps&amp;hb_data=WSkUOtx1Cn4B65s6k227OIjVPq53pPBiU9wusavTE6mscFmzspxlANijaQ8Gx4PU_pOVFJU4WqmDMRrJQrv_hospS2E5_oLeQ0xvsgZLrHO9DFHbq7g8gmK4O8OzsHNkaFMIwBv6YDlm6ZNItjWT_9wBwKcE48yKksIv4q42HdbjtapW3iz1-5FVrwvFxlelgAMNceqwjWDwdGxcwi3fUWZ2dzW9fr23lTo1z-SzKWwrcmWesREgPvHL80QPE7Dw3yXFJmtLq6T93bjHt_lU2yu7__lEE-csW1OqoDa4vhA6m5pU-koPIZIiWCbOG4JjTML4l0kDcMePUjG4Sah6cdPdL8wYVfZ26zWNTDAlAO1Go-2GqwbCUXVIPO-0hxUUt-rtSNCf5KYUL2qxSvLU_gc4eZZwLkBXOJ53xsmSIFCl&amp;q_datetime_utc=2026-03-05T14%3A53%3A37&amp;ticket_price=2470&amp;quote_id=-4899413450204370593&amp;utid_state=1&amp;channel=iphone&amp;price_without_closed_user_group=2734&amp;tm_place_name=Cebu&amp;deeplink_data=eyJmaWVsZHMiOnsic2lnbmF0dXJlIjoiMzFiMjBkODAyNDU5M2EwYTM1ZDFhZTdkOGM4ZWI2YjEifSwidXJsIjoiaHR0cHM6Ly93d3cuYWdvZGEuY29tL3BhcnRuZXJzL3BhcnRuZXJzZWFyY2guYXNweD9jaWQ9MTg0NjM4MyZoaWQ9NzYzNzk4NjMmY3VycmVuY3k9UEhQJmNoZWNraW49MjAyNi0wMy0wNSZjaGVja291dD0yMDI2LTAzLTA2Jk51bWJlcm9mQWR1bHRzPTEmTnVtYmVyb2ZDaGlsZHJlbj0wJlJvb21zPTEmbWNpZD0zMDM4Jm1hc3RlclJvb21JZD0xMTgzNzUwMDMwJm1wdD1VMnczVFhNMVlqVnhValp5VkVjMFYyZDNZelp2T0hSNVFqWllTRXR2TjAxcFlXMW9abWRTVkRkWVRURlhiVkpJUTFwQk1GTXJZMDE2Wms1cmVGVTVUU3RYVHpWT01qTlRkekJtVmxGQlBUMCZUb3RhbFByaWNlPTI0NjkuNjAmVG90YWxUYXg9MjY0LjYwJlRvdGFsRmVlPTAuMDAmVG90YWxTdXJjaGFyZ2U9MCZtY3VyPVBIUCJ9&amp;utid=bbf1fb21-f5f6-c3b2-d790-3517120db66c&amp;tm_stars=4&amp;client_id=skyscanner_app&amp;price_policy=2&amp;pre_redirect_id=cdb4c48d-8685-ea35-1896-51eb206aad21&amp;tm_city_code=CEBP&amp;max_price=2470&amp;guests=1&amp;request_id=cdb4c48d-8685-ea35-1896-51eb206aad21&amp;tm_country_code=PH</t>
  </si>
  <si>
    <t>Serene Minimalist Studio in IT Park is located in Cebu City, within 1.6 miles of Ayala Center Cebu and 2.1 miles of SM City Cebu. This 4-star hotel has air-conditioned rooms with a private bathroom. Fort San Pedro is 3.</t>
  </si>
  <si>
    <t>Modern Condo in 38th Park</t>
  </si>
  <si>
    <t>www.skyscanner.com.ph/hotel_deeplink/4.0/PH/en-US/PHP/h_bc/224539854/2026-03-03/2026-03-04/hotel/hotel/hotels?legacy_provider_id=13&amp;rooms=1&amp;closed_user_group=apps&amp;hb_data=bwxVMFld5vjJzxmYN7b2WiefqxfOn42O3u53m96l2THxcgvDevD2Agt4qStiFUNca8lmoK13sN2Qk0nZz4OGPSHp_98agp4vsb4blq7_W80MkTzDyShAHNFC_glLA9NWTmFyepUK7yK_UV9Esqn12t3RDrzGj-cRX-vp4SKrE0Uj6zwN-qXFsuWgXx4S4bLJHPuuOVVZzb8dmybOTuM6pAfE899pmBBjm_Cbc2uzsXVlU74K8laelwI9SFvRRP6F7-bg3be1YgexInCg0KazhqdwubX6QT--etNzo0wH_RFSrehUP12ngfpSBOeY9wfuMAwngBvudruJEvrlSAh0UoKbcckbDYbIt9MBu5aoUstgZutkXneZSR0IbXr02hNpjCI31oVZGOMEDM5tAdqYW1cnW533xnkdXKQCSSANWAJwyD4%3D&amp;q_datetime_utc=2026-03-03T09%3A43%3A15&amp;ticket_price=1899&amp;quote_id=5094681183070492535&amp;utid_state=1&amp;channel=iphone&amp;price_without_closed_user_group=2309&amp;tm_place_name=Cebu&amp;deeplink_data=eyJmaWVsZHMiOnsic2lnbmF0dXJlIjoiYjg4MWFiMjFiNjI5NWY1Mjc4MzJiMzQ1ZmMxMmFmYjciLCJibG9ja19pZCI6IjE0NTEzMDgwMDFfNDE2NDg4NjI0XzFfMF8wIn19&amp;utid=725b8fae-2206-a7dd-5973-2b540b7dd047&amp;tm_stars=0&amp;client_id=skyscanner_app&amp;redirect_delay=1000&amp;price_policy=2&amp;pre_redirect_id=0800cd03-b1fe-a616-1840-5fc4127e87db&amp;tm_city_code=CEBP&amp;max_price=1899&amp;guests=1&amp;request_id=0800cd03-b1fe-a616-1840-5fc4127e87db&amp;tm_country_code=PH</t>
  </si>
  <si>
    <t>Modern Condo in 38th Park is located in Cebu City, just 1.8 miles from Ayala Center Cebu and 2.2 miles from SM City Cebu. Free Wifi is featured throughout the property and private parking is available on site. Fuente Osmena Circle is 2.</t>
  </si>
  <si>
    <t>Stylish Condo Inside IT Park</t>
  </si>
  <si>
    <t>www.skyscanner.com.ph/hotel_deeplink/4.0/PH/en-US/PHP/h_bc/205033290/2026-03-05/2026-03-06/hotel/hotel/hotels?legacy_provider_id=13&amp;rooms=1&amp;closed_user_group=apps&amp;hb_data=IdZZzFIpl2EllyLgHv7LdmVI9CENt5y2T1arJMj_XxVYcSMtQBU3VmVmXcvYHvK3096WZVLQV037YWELaeCn2VSfPIHICGnlPPjBN24GlEed5XiKTLH072k8ulx8ksBlt_oyHV8Tic35YELnvWrnFob0nXazJDwJ5Gokd5PmJcgEJMU6zjJavzVZstaOjVHuILU7qbkNml0BmrNYo52UFi1WEmb6YnODgmkmBuOvu8mMBuLPKo0Ib3UVPG7ZO6_tQ-7LcArPDtRmKn0nF_Et3K9x4O4KtfeiV_FgxON_KBEbQLUqSKLzPtMPHxn30aLgtOF8XUJmcihd_oj_O9Y13DLta5RMp_p_m-bHp51vMIbuLWaPnT7wQRhrAhi-Xw4YvITGvXjdBEKjxrAlNrrHsLu6UrvYrZ3VkozLzay-4YugPXHI&amp;q_datetime_utc=2026-03-05T14%3A55%3A50&amp;ticket_price=2013&amp;quote_id=-5171858771349567459&amp;utid_state=1&amp;channel=iphone&amp;price_without_closed_user_group=2361&amp;tm_place_name=Cebu&amp;deeplink_data=eyJmaWVsZHMiOnsic2lnbmF0dXJlIjoiMTk1OGRjNDczZjdhNzg3N2Y0ZTk1ZDUxYWJiM2EyNjMiLCJibG9ja19pZCI6IjE0NTEyODUzMDFfNDE2NDg1NzQ2XzFfMF8wIn19&amp;utid=dd7a5445-e3d6-2292-8931-931c518cdce4&amp;tm_stars=0&amp;client_id=skyscanner_app&amp;price_policy=2&amp;pre_redirect_id=9ffa26a0-863c-fa1e-1ed9-0a997aca088d&amp;tm_city_code=CEBP&amp;max_price=2013&amp;guests=1&amp;request_id=9ffa26a0-863c-fa1e-1ed9-0a997aca088d&amp;tm_country_code=PH</t>
  </si>
  <si>
    <t>Stylish Condo inside IT Park offers accommodations in Cebu City, 2.1 miles from SM City Cebu and 2.4 miles from Fuente Osmena Circle. The air-conditioned accommodation is 1.6 miles from Ayala Center Cebu.</t>
  </si>
  <si>
    <t>Moanna's Place at Avida Tower 1 Across Sugbo Mercado IT Park</t>
  </si>
  <si>
    <t>www.skyscanner.com.ph/hotel_deeplink/4.0/PH/en-US/PHP/h_ad/224407803/2026-03-03/2026-03-04/hotel/hotel/hotels?legacy_provider_id=22&amp;rooms=1&amp;closed_user_group=general&amp;hb_data=RbjXRShART1Idspn0hiHMfLCGqOjR2dGHeYH80NXgVGCpVOpPCepwuobN2Gix4WuEGOilr-WIW3jIfBKumnf7W368IdPDD7gAQfvhNGsPOWbdSb1Uaz3oylM9iKF5E3Q4CXBL9TZLF74KWtsb19pNIswxY-FM7H2weT9qaDC0tD2c_51ArKlazPHYO5PAnjhXTd1FhYzYEkPze8IlBBq6eob_D_far14N_GOQUUJ7Cm0vO-wj1GkkdH7DBGRHTKy2UBliWED8_DShGHaHKJpZ7M6hYnBmt71pqVKuZnk6kdwADDiUTPdoQbKruhD4dAaFomuCaQgDgJ-RuGaJytJTj-cZ0blAWgY01GdJzxEuf_ytDrVb856w8OER1beEWzfw0AMkQlaeza_mB-nsBsuFjx967NX8wsHiE56QaFBtsjn&amp;q_datetime_utc=2026-03-03T09%3A43%3A17&amp;ticket_price=1714&amp;quote_id=-3210301385990639541&amp;utid_state=1&amp;channel=iphone&amp;price_without_closed_user_group=2100&amp;tm_place_name=Cebu&amp;deeplink_data=eyJmaWVsZHMiOnsic2lnbmF0dXJlIjoiNmUwYTY0YjQ5NmNkYmQ3MmMwZGIyNjNmNDI1ZGViYjgifSwidXJsIjoiaHR0cHM6Ly93d3cuYWdvZGEuY29tL3BhcnRuZXJzL3BhcnRuZXJzZWFyY2guYXNweD9jaWQ9MTg0NjM4MyZoaWQ9NzYxNjI4NTImY3VycmVuY3k9UEhQJmNoZWNraW49MjAyNi0wMy0wMyZjaGVja291dD0yMDI2LTAzLTA0Jk51bWJlcm9mQWR1bHRzPTEmTnVtYmVyb2ZDaGlsZHJlbj0wJlJvb21zPTEmbWNpZD0zMDM4Jm1hc3RlclJvb21JZD0xMTgyMjE1MTIzJm1wdD1RVU40Y0VvMmJHczNSMmsxZEZodk4wWkRaRVZKTVd4RGNsTk1XVnBtTWpCNFdITkJPV3hoUzJSU2RHbEhaekptVDFoQmFrbDBUMlJSVFM5UldVNTJURkEwV2xGRmVrZGpSRXB5VmpOQlBUMCZUb3RhbFByaWNlPTE3MTMuNjAmVG90YWxUYXg9MTgzLjYwJlRvdGFsRmVlPTAuMDAmVG90YWxTdXJjaGFyZ2U9MCZtY3VyPVBIUCJ9&amp;utid=f77a1e57-279e-546f-c100-c2447b711005&amp;tm_stars=0&amp;client_id=skyscanner_app&amp;redirect_delay=1000&amp;price_policy=2&amp;pre_redirect_id=d2d299fa-84cb-b4e3-b192-635832b673a7&amp;tm_city_code=CEBP&amp;max_price=1714&amp;guests=1&amp;request_id=d2d299fa-84cb-b4e3-b192-635832b673a7&amp;tm_country_code=PH</t>
  </si>
  <si>
    <t>10.33253, 123.90608</t>
  </si>
  <si>
    <t>Moanna's Place at Avida Tower 1 Across Sugbo Mercado IT Park offers accommodations in Cebu City, 2.5 miles from Fuente Osmena Circle and 3.4 miles from Colon Street. This recently renovated condo hotel is located 1.</t>
  </si>
  <si>
    <t>Modern Farmhouse Studio at The Median Near IT Park</t>
  </si>
  <si>
    <t>www.skyscanner.com.ph/hotel_deeplink/4.0/PH/en-US/PHP/h_bc/224654570/2026-03-05/2026-03-06/hotel/hotel/hotels?legacy_provider_id=13&amp;rooms=1&amp;closed_user_group=apps&amp;hb_data=Zafen2KihNEaBphG-JfRlK-LFW2ZWS1AOqTgG-pVTtkcbFi5k03deQIVCaKSBg3VcsZRGZK7nXvtzFMM_pvxlXFthZNfS_mNGlVKjr76IYRTJWCqF-xAda8gHB1T0tPP6_-m0csgAbPCsndyI5PHKlauqJaHfN6uG9FjVO8FVYQ6Io_xH7Si5JG_uUoPuyjEAW203Fo4Fg7GHyH85XgeWp59rv2WOz3vc8bSorxj6yc5MnAqet739oMlt4OpsMJITInNNabGFuUPuUzxLUZ_RTj08T-IoYZZO9N8ZaEaz5p5xdfJjq9DowAJ1ZoFXe23oPR4Ah8Ey-IUAlGJHOn2Dvd9K6Ia-VL6Xu61LgSYVj9m2OXHFcRBcoWUAjbFj3xhPrJ7hU96hNGd3yK2-ywsu1xwuGvhfoP0XBVv8WXhbm-kDMgSocc%3D&amp;q_datetime_utc=2026-03-05T14%3A53%3A44&amp;ticket_price=1443&amp;quote_id=1754252393167268914&amp;utid_state=1&amp;channel=iphone&amp;price_without_closed_user_group=1930&amp;tm_place_name=Cebu&amp;deeplink_data=eyJmaWVsZHMiOnsic2lnbmF0dXJlIjoiZjg2YzM0ZjliMTNmOGNiMDBmNDM0M2UwM2I1ZGQzYjIiLCJibG9ja19pZCI6IjE0NDg5MjQwMDFfNDE2Mjc3NTI4XzFfMF8wIn19&amp;utid=0c04c458-2d32-a1cb-5393-cc176ed766af&amp;tm_stars=0&amp;client_id=skyscanner_app&amp;price_policy=2&amp;pre_redirect_id=4cb89fa3-8cd8-c3fb-0d6a-1eebdaaafaf3&amp;tm_city_code=CEBP&amp;max_price=1443&amp;guests=1&amp;request_id=4cb89fa3-8cd8-c3fb-0d6a-1eebdaaafaf3&amp;tm_country_code=PH</t>
  </si>
  <si>
    <t>10.32732, 123.90179</t>
  </si>
  <si>
    <t>University of Southern Philippines Foundation, Salinas Drive, Lahug, Cebu City, Central Visayas, 6000, Philippines</t>
  </si>
  <si>
    <t>Modern Farmhouse Studio at The Median near IT Park offers accommodations in Cebu City, 1.5 miles from Ayala Center Cebu and 1.8 miles from SM City Cebu.</t>
  </si>
  <si>
    <t>Ayala Cebu Solinea</t>
  </si>
  <si>
    <t>www.skyscanner.com.ph/hotel_deeplink/4.0/PH/en-US/PHP/h_bc/224734211/2026-03-03/2026-03-04/hotel/hotel/hotels?legacy_provider_id=13&amp;rooms=1&amp;closed_user_group=apps&amp;hb_data=V7J7WRyXK2tRU3Iy75g8A-0-QQYEvdu4iZXIbMxvozN-QwTq9MzApmj4igxx1YLGrxuXBXKCsRSOwchtSGdzrFhVSJ5z2-tUxKMXXjyicrZKrv125lPiBgihuEol9gAcC3Pkzs-Kh21PjIr5v4a9pebsH4Jaz_Ki9VGfDE6SNHppiwmjyl-zqHeuehP8j0flybJh-ptkommZodBUiO-14Pph5cG4-xNuz2g1eL5tc-GadzBf2kFVi6hy-MW-mtf1_4Vqp5JdM54lo-pUkGZ-V_59JjpDQcC2qtSQNCUQ3CJfb1YIveig-V0GM0PRrqsNYSJLWmLydiG2-BRGzjGKGFTTV6Y1UTf6XSngzK45yPYjBuNuQqpxpsI0QR0QWNFWhTvOvRHZMLo9ABWyCo7__RuR8o02xKuy13F3lx89J_ZhydT06Q%3D%3D&amp;q_datetime_utc=2026-03-03T09%3A43%3A22&amp;ticket_price=3672&amp;quote_id=6226405752679443675&amp;utid_state=1&amp;channel=iphone&amp;price_without_closed_user_group=4912&amp;tm_place_name=Cebu&amp;deeplink_data=eyJmaWVsZHMiOnsic2lnbmF0dXJlIjoiODkyYjRkMGU4M2U0MWRmN2EwYjIyMDcwYjk4ZjJlN2MiLCJibG9ja19pZCI6IjE0NDc2MzUzMDFfNDE2MTU4Njg4XzBfMF8wIn19&amp;utid=1409a0a2-2d3c-9de7-f89f-65718d829423&amp;tm_stars=0&amp;client_id=skyscanner_app&amp;redirect_delay=1000&amp;price_policy=2&amp;pre_redirect_id=628da11d-0de6-5f5e-f702-232992d88c76&amp;tm_city_code=CEBP&amp;max_price=3672&amp;guests=1&amp;request_id=628da11d-0de6-5f5e-f702-232992d88c76&amp;tm_country_code=PH</t>
  </si>
  <si>
    <t>Ayala Cebu Solinea offers accommodations in Cebu City, a 3-minute walk from Ayala Center Cebu and 1.3 miles from Fuente Osmena Circle.</t>
  </si>
  <si>
    <t>Condotel Cebu City</t>
  </si>
  <si>
    <t>www.skyscanner.com.ph/hotel_deeplink/4.0/PH/en-US/PHP/h_bc/224642109/2026-03-03/2026-03-04/hotel/hotel/hotels?legacy_provider_id=13&amp;rooms=1&amp;closed_user_group=apps&amp;hb_data=BvS05XWafHkuYhXFJR9qoigZMQCxjIaj2S3tBlCJbcwYlcUcxbNVi5M-sMWjI7VH6MC0kAcRWKrR54Br0T9SzSIi9PzuVqTm0gt4uw1brtNZUSE3vRwePZDZI8bGewedKpyWR70ZPNEeC8yimFl-LFL6R3-q87UVwius-Z1fYh037wAnHt8NmJHAZKXwqHV2a1VXbeBzpjclDySL1T3PIQQQSeUjxiv9Vr4HrtDhxtw88ScidJroZjBx-ehU1noyhA779uHS1epXP7vuoRz7UI5DxwD7giNdABic1f-cEry-GYDUiLU2xJiwws9vTOGwQu-wcr1iMOIMIQ-h-JynQbkhilEBj6OAmbhn-Ue27R5ltB7ocYKmrANfDqy_4o1qhONaTPFU_wZ39Mi6J_ynI3OPFBvjHu-9x-9Aat9iuJttfiY%3D&amp;q_datetime_utc=2026-03-03T09%3A43%3A22&amp;ticket_price=1102&amp;quote_id=-3590617262112290628&amp;utid_state=1&amp;channel=iphone&amp;price_without_closed_user_group=1339&amp;tm_place_name=Cebu&amp;deeplink_data=eyJmaWVsZHMiOnsic2lnbmF0dXJlIjoiZjZjOTI1YzNkMGU0ZTMxM2Y5MTBhOWRkYzQ2ODRiZTgiLCJibG9ja19pZCI6IjE0NDc0MzA3MDFfNDE2MTI5NjAwXzFfMF8wIn19&amp;utid=0152342c-b6b8-dbab-9fe9-eabf9f0bd480&amp;tm_stars=0&amp;client_id=skyscanner_app&amp;redirect_delay=1000&amp;price_policy=2&amp;pre_redirect_id=f5aaebcf-76b9-df34-2167-eee3a4797dbb&amp;tm_city_code=CEBP&amp;max_price=1210&amp;guests=1&amp;request_id=f5aaebcf-76b9-df34-2167-eee3a4797dbb&amp;tm_country_code=PH</t>
  </si>
  <si>
    <t>10.31854, 123.89317</t>
  </si>
  <si>
    <t>Camputhaw, Cebu City, Central Visayas, 6000, Philippines</t>
  </si>
  <si>
    <t>Condotel Cebu City is located in Cebu City, just a 19-minute walk from Ayala Center Cebu and 1.8 miles from Colon Street. The air-conditioned accommodation is a 15-minute walk from Fuente Osmena Circle. Magellan's Cross is 2.</t>
  </si>
  <si>
    <t>www.skyscanner.com.ph/hotel_deeplink/4.0/PH/en-US/PHP/h_ct/130399099/2026-03-03/2026-03-04/hotel/hotel/hotels?legacy_provider_id=31&amp;rooms=1&amp;closed_user_group=general&amp;hb_data=fzHPHieCtLGsvSeo7iqBGCDrNHm4TLHwGoJB0ht67mSyyXoJxMWtv9uPY8nBxexJozaZPBVDA5nGZfVCaWfWEqskGHgVROosV6wgl00UBDPuuCawxlmhnyIE2D7O0AiPg7iKN6UU8K4uOOucOUplvVS5AejdUigmNpmp1E5sAl-xeN3oXVTVCGmfPQ2uSQGaBRJz1xs0Tyc6k2QFcl2n4-WjtRbmhhgzGDvtl_KYkIHaBf_8hJnyj6VMH9EEvkLhOqEaQkW6Fz13I-lEZLOztp9lCOj-GeeLPt3pbzZSD6TbMah9hsYbGwEQrPbUpORBSZIA8VJPQ3OH_gNx548EF-GvxSsRtGqjL46HOtxCHb91HlhpACbp9k4xxKLOY5zM-6VW_-3NxZY9XHq_wcNR8MAX4hNhxAl-lIGxcyg-dw%3D%3D&amp;q_datetime_utc=2026-03-03T09%3A43%3A22&amp;ticket_price=2919&amp;quote_id=-4417429884720709886&amp;utid_state=1&amp;channel=iphone&amp;price_without_closed_user_group=7153&amp;tm_place_name=Cebu&amp;deeplink_data=eyJmaWVsZHMiOnsic2lnbmF0dXJlIjoiNWQxNjRkNTAxYzg3MzNmYjVlODE2N2U1NTAwODhlZTMifSwidXJsIjoiaHR0cHM6Ly9waC50cmlwLmNvbS9ob3RlbHMvcmVkaXJlY3Q%2FaG90ZWxpZD0xMjg0MzI3JmNpdHk9MzU4MzEmQWxsaWFuY2VpZD0xMjYwNyZzaWQ9ODg4ODMyJmNoZWNraW49MjAyNi0wMy0wMyZjaGVja291dD0yMDI2LTAzLTA0JnNob3BwaW5naWQ9NzRhYmJmOWVlMTJiNDRmOGI5MjhmMTM3NWYwM2MyZTQmYWR1bHQ9MSZjaGlsZHJlbj0wJmFnZXM9Jmxhbmd1YWdlPWVucGgmbG9jYWxlPWVuX1BIJnJvb21pZD0xNDI5MzYyNTAwJnN3aWQ9MCZwYXk9UFAmZmd0PTEmY3JuPTEmY3Vycj1QSFAmd2twPTEmc3RhbmQ9SDRzSUFBQUFBQUFBX3dENkFBWF9DbDhLQWhnQkVnUUlBUkFBR2xNSXhLN0pxUVVTQVRJWUFEREJFampIZFpnQjU3Rk9xQUVBdUFFQ3dBRUMwUUdhbVptWm1XaWpRT0VCaGV0UnVCN09wa0RvQWVYQy1nS0lBaUNKQkFBQUFBQUFBQUFBb0FRQW9RVUFBQUFBQUFBQUFCb2dOelJoWW1KbU9XVmxNVEppTkRSbU9HSTVNamhtTVRNM05XWXdNMk15WlRRZ0JDakgxSnJOQmtnQlVnWTBObU0yTXpoYUhBb0RTVVJTRVhuOW1NTEN5am9fR2dOUVNGQWg4ZlJLV1lZNHZqOWlCV1Z1WDFCSWFMb1VjQUY0QUlvQkIwZ0JlQURJQVFHcUFRRHlBU0kzTkdGaVltWTVaV1V4TW1JME5HWTRZamt5T0dZeE16YzFaakF6WXpKbE5GOHdrZ0lCTkpvQ0FBQUFBUF9fQVFBQV9fODNDaUd1LWdBQUFBIn0%3D&amp;utid=96e8de3a-b5cd-4dd3-9658-5243abd287fa&amp;tm_stars=3&amp;client_id=skyscanner_app&amp;redirect_delay=1000&amp;price_policy=2&amp;pre_redirect_id=abf2a71a-7100-dd23-0f32-1ad3e48f42d6&amp;tm_city_code=CEBP&amp;max_price=5220&amp;guests=1&amp;request_id=abf2a71a-7100-dd23-0f32-1ad3e48f42d6&amp;tm_country_code=PH</t>
  </si>
  <si>
    <t>www.skyscanner.com.ph/hotel_deeplink/4.0/PH/en-US/PHP/h_ct/212595533/2026-03-03/2026-03-04/hotel/hotel/hotels?legacy_provider_id=31&amp;rooms=1&amp;closed_user_group=general&amp;hb_data=G19txvx4Xuh65F-sUHqE_Y_bUWjB9E7Tz9SSdMXXnFZFkaDysSPQMSP42PFU1S1u--EBK3TUpLA9wnSfADKugAkUKwSa1y4dUrUgP4fwp5fr0vFBfyeoy3G6wObDaSfjWFypjkVRwLasr3EuEe9YB7hob0bZRUzpS2n8oTrtgnkpzBflFc1moiICjCRO89O4stPRVT_xIyutFtLP6RcZxCE4bijbY3675LcJOvmHhyf1D4FUpyi0WT3VWe-DXahE-LHmuyvHRDQfNdQKQq9ggcNh4hIxjGxtkLqfHK_4e7jWNmzzRv-yGlLSsFCsKJ1LUzwbkTQX3GzDF1Y5c02oui0lveQ3ZcbcWtyrWEcFmmyzlEnfpOfp2oP0r_prhQJcIqi3wPgR80m_4wt9DDnPa6pCM1Xh9M07f_hH3H3F_A%3D%3D&amp;q_datetime_utc=2026-03-03T09%3A43%3A22&amp;ticket_price=2249&amp;quote_id=-1074896973200320076&amp;utid_state=1&amp;channel=iphone&amp;price_without_closed_user_group=8326&amp;tm_place_name=Cebu&amp;deeplink_data=eyJmaWVsZHMiOnsic2lnbmF0dXJlIjoiMzE1MWZjYTA4MmRlYTVhNGY4ZDE0NjQwYTZmZDUzMjUifSwidXJsIjoiaHR0cHM6Ly9waC50cmlwLmNvbS9ob3RlbHMvcmVkaXJlY3Q%2FaG90ZWxpZD05MjY1MDkyNiZjaXR5PTM1ODMxJkFsbGlhbmNlaWQ9MTI2MDcmc2lkPTg4ODgzMiZjaGVja2luPTIwMjYtMDMtMDMmY2hlY2tvdXQ9MjAyNi0wMy0wNCZzaG9wcGluZ2lkPWM2ZDg4ZTAzM2YyODQzYWE4OTY1NTMxYjc2MWRiYzA0JmFkdWx0PTEmY2hpbGRyZW49MCZhZ2VzPSZsYW5ndWFnZT1lbnBoJmxvY2FsZT1lbl9QSCZyb29taWQ9MTY4ODQ0MTEzNiZzd2lkPTAmcGF5PVBQJmZndD0xJmNybj0xJmN1cnI9UEhQJndrcD0xJnN0YW5kPUg0c0lBQUFBQUFBQV93RF9BQURfQ2wwS0FoZ0JFZ1FJQVJBQUdsRUlzS0tPcFFZWUFEQUFPSkVTbUFHdS01WXNxQUVBdUFFQ3dBRUEwUUdhbVptWm1lbWRRT0VCcEhBOUN0ZVNvVURvQWR1MmtLMEJpQUlnaVFRQUFBQUFBQUFBQUtBRUFLRUZGSzVINFhwSWQwQWFJR00yWkRnNFpUQXpNMll5T0RRellXRTRPVFkxTlRNeFlqYzJNV1JpWXpBMElBUW9sc0thelFaSUFWSUdZV0U1WVdGbVdod0tBMUJJVUJIeDlFcFpoamktUHhvRFVFaFFJZkgwU2xtR09MNF9ZZ1ZsYmw5UVNHaTZGSEFCZUFDS0FRZElBWGdBeUFFQnFnRUhDZ013TWpJUUF2SUJJbU0yWkRnNFpUQXpNMll5T0RRellXRTRPVFkxTlRNeFlqYzJNV1JpWXpBMFh6Q1NBZ0UwbWdJQUFBQUFfXzhCQUFEX18yVHB0UG5fQUFBQSJ9&amp;utid=8b86ac84-f72f-963f-b4bb-dfe40ec8e4e4&amp;tm_stars=3&amp;client_id=skyscanner_app&amp;redirect_delay=1000&amp;price_policy=2&amp;pre_redirect_id=35bb4b85-760e-c628-5236-5a4d9833942a&amp;tm_city_code=CEBP&amp;max_price=5396&amp;guests=1&amp;request_id=35bb4b85-760e-c628-5236-5a4d9833942a&amp;tm_country_code=PH</t>
  </si>
  <si>
    <t>www.skyscanner.com.ph/hotel_deeplink/4.0/PH/en-US/PHP/h_ad/71783459/2026-03-05/2026-03-06/hotel/hotel/hotels?legacy_provider_id=22&amp;rooms=1&amp;closed_user_group=general&amp;hb_data=5XkXVH3wyUUZHTfsk7YA8kmZXXf_RKL_2Smk5HRCrPM3XPMEJgLblsR5NX-DqX_24sEM-ipQY1zqQAQIDSNKGRxqCaYiBQ0eMljYMlND34L0lPHC3MtE_6b9ISHvGhPFF25IKHiXps-pd7Denj1ryewjsOmPOE0Z2WGyebHnfpqPd9WuSU846rXNvZD538c2OqhPUsWOl4fiT-ZNUQGwi855FvN0q22IOrV_GCVE6yIKRX7R3hkbdp4KQyeTJC3a0LpT3AgdJUuhsrNZu79zUsbKymIxZ_sQ8EZtw52lBkNlIIFqnYEHbzMTdJu4FU6Ey-CHKG3aiy8K7rsbibqCH5XItLIVMeugRqaGJT843MfQvkS_LsWloBOZKFlGUtET06K_SORAIgD70crfHpgFp_pvGCGJn7tepu-_s5O8q-s529XOOQ%3D%3D&amp;q_datetime_utc=2026-03-05T14%3A53%3A54&amp;ticket_price=7780&amp;quote_id=6322201526620227357&amp;utid_state=1&amp;channel=iphone&amp;price_without_closed_user_group=15582&amp;tm_place_name=Cebu&amp;deeplink_data=eyJmaWVsZHMiOnsic2lnbmF0dXJlIjoiODVkM2FjZWIxNzdjNGNhNjdhNGZjYzQ1NDlkNmM3NDgifSwidXJsIjoiaHR0cHM6Ly93d3cuYWdvZGEuY29tL3BhcnRuZXJzL3BhcnRuZXJzZWFyY2guYXNweD9jaWQ9MTg0NjM4MyZoaWQ9MjQxNDA1JmN1cnJlbmN5PVBIUCZjaGVja2luPTIwMjYtMDMtMDUmY2hlY2tvdXQ9MjAyNi0wMy0wNiZOdW1iZXJvZkFkdWx0cz0xJk51bWJlcm9mQ2hpbGRyZW49MCZSb29tcz0xJm1jaWQ9MjkwMjAmbWFzdGVyUm9vbUlkPTU2ODcxNjAmbXB0PU5qTlhjRzFSU0hrMVR6Uk5XR3A0ZUU5ck5YaDJhekJDVVRWb1pITk9WR2R2V0V0VmRrRmtLMUZQT0hndlJtSnBjMEoyY21ablZVOWxLMjlIVTBSakswaEVWVFpJZVhoTWNVWnVhQSZUb3RhbFByaWNlPTc3NzkuNzUmVG90YWxUYXg9ODc5Ljc1JlRvdGFsRmVlPTAuMDAmVG90YWxTdXJjaGFyZ2U9MCZtY3VyPVBIUCJ9&amp;utid=df33cb30-e4d8-9297-da3e-fc00a6add249&amp;tm_stars=5&amp;client_id=skyscanner_app&amp;price_policy=2&amp;pre_redirect_id=c241855c-e115-d3b5-502e-78259fc92173&amp;tm_city_code=CEBP&amp;max_price=13079&amp;guests=1&amp;request_id=c241855c-e115-d3b5-502e-78259fc92173&amp;tm_country_code=PH</t>
  </si>
  <si>
    <t>www.skyscanner.com.ph/hotel_deeplink/4.0/PH/en-US/PHP/h_bc/223212952/2026-03-03/2026-03-04/hotel/hotel/hotels?legacy_provider_id=13&amp;rooms=1&amp;closed_user_group=apps&amp;hb_data=bpl2VBrfLRDTHdAIUFgQAn3ypVf7V5dUpPELjy7DRGSQKIiSOBdMle5ziGR7SiCIv-K870zmK1M0al36cMYECQyqhxxulh9oOox55qZcqfWnuPNw5pe6qpkiXzxac5_G9flNEIEIPaJyV-OgFRuq9BSOeOGN2uM_cIa444K1Eyp5BZWw9TFcaEWy_vwVVN8TtIg4OHqcBFBu7X7lCu2n76skA-tdpBSktHqMQrk_SksETuSIm0HlxWr2QQ5_5xiw8UAKKRRGDUPI1I8VDymolUvTP4V84B8sWoAt7wso-JtU15G3zmS9fRkQ8I2SKcvTVlixGHyrE7tlQsTkYgn8QybpzfB_dNLxK_X2IMmAUvdRnNC-gdBw2FyBFgvvA54aZyv2TFI5Q4YzmtmMjRF65B4kR9G5xtqXBzc_49Y2L-wwumM6Zg%3D%3D&amp;q_datetime_utc=2026-03-03T09%3A43%3A24&amp;ticket_price=1711&amp;quote_id=4046279080271365556&amp;utid_state=1&amp;channel=iphone&amp;price_without_closed_user_group=2844&amp;tm_place_name=Cebu&amp;deeplink_data=eyJmaWVsZHMiOnsic2lnbmF0dXJlIjoiZTZhY2QwY2Y1OGQ3ZGE1NzBjMGIxZTM2MjUwOWIxZWIiLCJibG9ja19pZCI6IjEzNzg5MjgyMDZfNDEwMDE3MzU5XzBfMl8wIn19&amp;utid=246ccb33-6279-7991-9854-d35c405618ab&amp;tm_stars=3&amp;client_id=skyscanner_app&amp;redirect_delay=1000&amp;price_policy=2&amp;pre_redirect_id=d8900462-47ac-3471-7dfb-e264ea944724&amp;tm_city_code=CEBP&amp;max_price=3691&amp;guests=1&amp;request_id=d8900462-47ac-3471-7dfb-e264ea944724&amp;tm_country_code=PH</t>
  </si>
  <si>
    <t>www.skyscanner.com.ph/hotel_deeplink/4.0/PH/en-US/PHP/h_ad/212344103/2026-03-03/2026-03-04/hotel/hotel/hotels?legacy_provider_id=22&amp;rooms=1&amp;closed_user_group=general&amp;hb_data=VRE1lwUn9vlGXXjVmebskEw2YIrtriXpGKQw2L54k7TDmINEfIfaUSPAT-KQ7aRqedYs6Q7yx1KMPn8DaeHcXaoVLs3yCRC5ph3h7uHl-ObD2O9P2inQzw7QOAQ6XdPizAtj6N6FhlNiF-mIgCJzHtdEoAyb14YbvXDdEkEJzFrSATlR6t2YTdvHoPKzNFr3zegAOGS62gBJh0LC4gOFmFxy8nHaAWNsrTkswmzHqXOU1phRHFG5SQKybkfBzLLd__EEeojIJ4-w9VV74QNIiRoN17B2F4rJslGD0NdJD62AwkgOA-1x76mwrMC85oC0QfTa4QYTFMJdjAlDVZ7QC6Ip-4KQXjJ2jcv9YjDjvCG6DLgVlcrVsfc_kwnwWfnSiU5L_mfVdnbds55gH9Y5VuqNpwVcqOvVF-DLH1HNU7lS&amp;q_datetime_utc=2026-03-03T09%3A43%3A24&amp;ticket_price=5401&amp;quote_id=-5497774881866264374&amp;utid_state=1&amp;channel=iphone&amp;price_without_closed_user_group=17618&amp;tm_place_name=Cebu&amp;deeplink_data=eyJmaWVsZHMiOnsic2lnbmF0dXJlIjoiOGMxNTAyNTFlZWI1ZTFiZTNjNDRhODkxNmI3YTg5MmIifSwidXJsIjoiaHR0cHM6Ly93d3cuYWdvZGEuY29tL3BhcnRuZXJzL3BhcnRuZXJzZWFyY2guYXNweD9jaWQ9MTg0NjM4MyZoaWQ9Mjk4NTk0MTAmY3VycmVuY3k9UEhQJmNoZWNraW49MjAyNi0wMy0wMyZjaGVja291dD0yMDI2LTAzLTA0Jk51bWJlcm9mQWR1bHRzPTEmTnVtYmVyb2ZDaGlsZHJlbj0wJlJvb21zPTEmbWNpZD0yNzgwMCZtYXN0ZXJSb29tSWQ9NDcwNzg4OTg0Jm1wdD1jWFpTYmtkVldtVnZaMUp5VlU1R2NXVkVjU3R3WnpsUlVEbHVXRmxhYVhjckwycGFaemR3U3pNNVVXZ3JSRkpaZUZremRrUkVUSFZoTmtSdU5VMVJOSEpuTWpsMVpXZDFlbmwwY25KM1BUMCZUb3RhbFByaWNlPTU0MDEuMDAmVG90YWxUYXg9NjIyLjYwJlRvdGFsRmVlPTM3OC40MCZUb3RhbFN1cmNoYXJnZT0wJm1jdXI9UEhQIn0%3D&amp;utid=8dabefe8-59e4-89db-9d97-3096e8808a3c&amp;tm_stars=4&amp;client_id=skyscanner_app&amp;redirect_delay=1000&amp;price_policy=2&amp;pre_redirect_id=f8f58137-9c5b-9512-76fb-cbdc58c2528e&amp;tm_city_code=CEBP&amp;max_price=10685&amp;guests=1&amp;request_id=f8f58137-9c5b-9512-76fb-cbdc58c2528e&amp;tm_country_code=PH</t>
  </si>
  <si>
    <t>www.skyscanner.com.ph/hotel_deeplink/4.0/PH/en-US/PHP/h_ct/200512810/2026-03-03/2026-03-04/hotel/hotel/hotels?legacy_provider_id=31&amp;rooms=1&amp;closed_user_group=general&amp;hb_data=OzoujEMrtUXbUZU19BUfdOqeqOqLmNnAsAqtpR-P84OyGXGZp5xVataxHkU16a3MG-G3WVPwsUD6T9pJNx1GMYoQUwM6VnssYdaJ0ZOCG8p8OvwKnXgxxmeeBd9PHPtnqKvr9OtxUgjLFpdkX_DW-VYevOvfcj0cRwsP31vSVQDPHwO8b319Qmt2Ae47ujBK9L0azhVWmuZ5Y_aEloZrcMv7NYHjXrguJznOBbUic8SiVI1sVa5RtKIb3KcHSPlzEr74kWXbihtk7YDA6VuBg105Ye7paUaTtDKg2XVW0MqWx7RGrcFJHf5FUbKcqZEKlP0A1FU0OKFrbv3KlPEnpOL5jBOFYguexc6PYknA-bJVY0J8Hms1gx-O4UwEa5jf5FCktOK4k87OjP4tn18FVUGXrym26tzERcXhXfzLGg%3D%3D&amp;q_datetime_utc=2026-03-03T09%3A43%3A25&amp;ticket_price=2623&amp;quote_id=2781028566440683293&amp;utid_state=1&amp;channel=iphone&amp;price_without_closed_user_group=4644&amp;tm_place_name=Cebu&amp;deeplink_data=eyJmaWVsZHMiOnsic2lnbmF0dXJlIjoiZGYzMzFmNTYwZjBmNDQwYTVjNmU0ODE5ZmJiYTJiNTQifSwidXJsIjoiaHR0cHM6Ly9waC50cmlwLmNvbS9ob3RlbHMvcmVkaXJlY3Q%2FaG90ZWxpZD0yMTg3Njk1MyZjaXR5PTM1ODMxJkFsbGlhbmNlaWQ9MTI2MDcmc2lkPTg4ODgzMiZjaGVja2luPTIwMjYtMDMtMDMmY2hlY2tvdXQ9MjAyNi0wMy0wNCZzaG9wcGluZ2lkPWM2ZDg4ZTAzM2YyODQzYWE4OTY1NTMxYjc2MWRiYzA0JmFkdWx0PTEmY2hpbGRyZW49MCZhZ2VzPSZsYW5ndWFnZT1lbnBoJmxvY2FsZT1lbl9QSCZyb29taWQ9NTE3MDEzODY5JnN3aWQ9MCZwYXk9UFAmZmd0PTEmY3JuPTEmY3Vycj1QSFAmd2twPTEmc3RhbmQ9SDRzSUFBQUFBQUFBX3dBREFmei1DbUVLQWhnQkVnUUlBUkFBR2xVSTdZTEU5Z0VTQVRJWUFERGZBVGkxSDVnQjJhRzNDcWdCQUxnQkFzQUJBTkVCaGV0UnVCNXZvVURoQVlYclViZ2VmcVJBNkFHTXU2R05BWWdDSUlrRUFBQUFBQUFBQUFDZ0JBQ2hCUUFBQUFBQUFBQUFHaUJqTm1RNE9HVXdNek5tTWpnME0yRmhPRGsyTlRVek1XSTNOakZrWW1Nd05DQUVLSmJDbXMwR1NBRlNCbU0yTVdFNE9Gb2NDZ05WVTBRUmc4REtvVVdXRzBBYUExQklVQ0h4OUVwWmhqaS1QMklGWlc1ZlVFaG91aFJ3QVhnQWlnRUhTQUY0QU1nQkFhb0JCd29ETURJeEVBTHlBU0pqTm1RNE9HVXdNek5tTWpnME0yRmhPRGsyTlRVek1XSTNOakZrWW1Nd05GOHdrZ0lCTkpvQ0FBQUFBUF9fQVFBQV9fX2UwbFRzQXdFQUFBIn0%3D&amp;utid=cc659b67-7f8f-57ea-a811-1fdd7539ad1d&amp;tm_stars=4&amp;client_id=skyscanner_app&amp;redirect_delay=1000&amp;price_policy=2&amp;pre_redirect_id=2131a8a9-1b3f-b8be-7864-50ccd5cc481f&amp;tm_city_code=CEBP&amp;max_price=3010&amp;guests=1&amp;request_id=2131a8a9-1b3f-b8be-7864-50ccd5cc481f&amp;tm_country_code=PH</t>
  </si>
  <si>
    <t>www.skyscanner.com.ph/hotel_deeplink/4.0/PH/en-US/PHP/h_bc/46968116/2026-03-05/2026-03-06/hotel/hotel/hotels?legacy_provider_id=13&amp;rooms=1&amp;closed_user_group=apps&amp;hb_data=-EwCw3gWJxdwoqeXtRPUC-S_6xAgCo85YjCA0swBcBxn0VjRodxGDcPXDlRw-4U9Golh4G-V6910aApfwDaiBJ7u1n3KXXpULT93v7oANICO0ZMtvm4tghBV-OOjNzXPLNFYYOvuAKiCHjUPWenZnRumh7Wkg3y6rFA4YfmI3PGsw3KDokw0WtV8Y9rkfcgBJrjCUp0e6tW8Ctd1G8nbXiaiFa0wEYAQ5sPVhHQO6RnB6Njdq_xOMxSUtfgatHyx9cSFtKw7MC2-GFCBgXn8gbKMimAjpL-oBuOQg9lDKdZm_QGRluiBYF_PxIBY6U9G7eJrwilrZ3Go23VudnCfDVcqLib1qPyhBGvaBWD_vFElGQNWcu9k69ABA48A8ZJyJejWJPMZwM7noFiwS-DmSEyGd2tNnTHh9HZuWv4q19uHyEL6NuM%3D&amp;q_datetime_utc=2026-03-05T14%3A53%3A54&amp;ticket_price=5138&amp;quote_id=-776705292257060397&amp;utid_state=1&amp;channel=iphone&amp;price_without_closed_user_group=6238&amp;tm_place_name=Cebu&amp;deeplink_data=eyJmaWVsZHMiOnsic2lnbmF0dXJlIjoiMzNlOWY3ZDQxODI3OTJhZjFjMWIyZDZkMjcyN2Y4YTkiLCJibG9ja19pZCI6IjI0MDM3MzAxXzQyMjM1MzAyN18yXzQyXzAifX0%3D&amp;utid=3ffff03c-3fe1-c670-3955-082e6d7ce6ca&amp;tm_stars=5&amp;client_id=skyscanner_app&amp;price_policy=2&amp;pre_redirect_id=ccf0c1f8-2bec-2eca-5885-e6d0f7f6e104&amp;tm_city_code=CEBP&amp;max_price=10275&amp;guests=1&amp;request_id=ccf0c1f8-2bec-2eca-5885-e6d0f7f6e104&amp;tm_country_code=PH</t>
  </si>
  <si>
    <t>www.skyscanner.com.ph/hotel_deeplink/4.0/PH/en-US/PHP/h_bc/154663274/2026-03-05/2026-03-06/hotel/hotel/hotels?legacy_provider_id=13&amp;rooms=1&amp;closed_user_group=apps&amp;hb_data=cYi2mD5KZlbvlycK_kIM79m4jUeq4Fbh9cub_JV4AZqXNIC89a1z1DZt1oqw3DHyOKoxCkAfZPET6_bcS7wMD46hnYm3Qqlt-xio5QaY-8QYDFt3w0K3rDSwKUQvIqzSxWQ0dkWDrAI-DbwlbldBwPDHtc6JFYWZt_94cCAY-e_M6NobKFbDeWa71bA_cWOCO2dYBnL2ikDK1xeWCqDX5Hx9vUBQljyjscMZo7rzo0Myn2RUNgFPuFV7GDLf7VAqsz3xKwzAsRRRYld59OSCuDBb48dq76uhx4jLA2LSyDXfV6dN8LxFxGesr8utdFP1QJfco4lVNqOWtgg2-WTuieCHK9ElvPt9lzVXy4HFCF60O78eHP2MVML4J3Xi3Y62VVoId1V7SgTsG4xRI6PO24b7JcUZYDmECygR8JEysseP4evDUgY%3D&amp;q_datetime_utc=2026-03-05T14%3A53%3A54&amp;ticket_price=5089&amp;quote_id=-3807184724003991114&amp;utid_state=1&amp;channel=iphone&amp;price_without_closed_user_group=7467&amp;tm_place_name=Cebu&amp;deeplink_data=eyJmaWVsZHMiOnsic2lnbmF0dXJlIjoiMmUzZTMyNWYyOTkxZjIzYjVlY2ZiOWI4ZjFjMDk3MzAiLCJibG9ja19pZCI6IjIyMDMzMjQwMV80MjM3NDMyNjZfMl8yXzBfNjM3NzQ5In19&amp;utid=1e8980ca-16cb-e880-dcde-6a8fc2947d80&amp;tm_stars=3&amp;client_id=skyscanner_app&amp;price_policy=2&amp;pre_redirect_id=9c8ed9d9-4684-d5e2-fcfd-b1981d827045&amp;tm_city_code=CEBP&amp;max_price=8686&amp;guests=1&amp;request_id=9c8ed9d9-4684-d5e2-fcfd-b1981d827045&amp;tm_country_code=PH</t>
  </si>
  <si>
    <t>www.skyscanner.com.ph/hotel_deeplink/4.0/PH/en-US/PHP/h_ad/203954033/2026-03-05/2026-03-06/hotel/hotel/hotels?legacy_provider_id=22&amp;rooms=1&amp;closed_user_group=general&amp;hb_data=8odNmAjoHqImc_Z6snlXLDSGV5dpl4su-kLJQe-VCWzwFCNtAos2msXtLGhLZAJfMH_Ki2D-PrkVR4t0CCENVcRIHtfZeIK4y3uWBA3ElA8B3KDkINIHMSftJT0-CVjK5sUguy32jwxCZoz4w5cZJOudXvCH7mbzO9PXsh6yhnUVJSY4QX6wApJJEtcHUOemEvKDby4LiTC2sdeM04L5dqtoySE0wDBb8cdLPhgN1WmhqRHhL9os6p_YZ7s61d6ptzBvB2UWwxCe1aXdyTYB_ShnY0DXvncng1iFdrAWFKqZAgjF7BJKec8BvAEwisFeBeURlHP5XMKh4QFtg91LqvGkftTncJYYZMXKMojJpxkQxqXwvruVtF8XLCaTsEv1cBke3zL9OJijpMhWc8mz69BepnTVqJAon-zIqvoVZnla&amp;q_datetime_utc=2026-03-05T14%3A53%3A53&amp;ticket_price=4024&amp;quote_id=-7340080546793486839&amp;utid_state=1&amp;channel=iphone&amp;price_without_closed_user_group=12048&amp;tm_place_name=Cebu&amp;deeplink_data=eyJmaWVsZHMiOnsic2lnbmF0dXJlIjoiMzIwZjExY2JiNDM4ZmYxMTQ4MTc1NDJlZDU4NjUzZjQifSwidXJsIjoiaHR0cHM6Ly93d3cuYWdvZGEuY29tL3BhcnRuZXJzL3BhcnRuZXJzZWFyY2guYXNweD9jaWQ9MTg0NjM4MyZoaWQ9OTc5NzI1MyZjdXJyZW5jeT1QSFAmY2hlY2tpbj0yMDI2LTAzLTA1JmNoZWNrb3V0PTIwMjYtMDMtMDYmTnVtYmVyb2ZBZHVsdHM9MSZOdW1iZXJvZkNoaWxkcmVuPTAmUm9vbXM9MSZtY2lkPTI3OTEyJm1hc3RlclJvb21JZD0xMjIzNDE0OTcmbXB0PVEwVndWaTl2T0ZJeE5XNXNZMXAzSzI5d1dYSkJNM1F6WlRZd1pGWnhjelZIVFRsdGJuSkZiV0Y1VTFJd1NERlZaV1ZzWTA1SGMwdE5OMFZQT1Voc1drUlNSRW93UW14YVMyVnJWUSZUb3RhbFByaWNlPTQwMjMuNjUmVG90YWxUYXg9NDAwLjc2JlRvdGFsRmVlPTM0NC45NiZUb3RhbFN1cmNoYXJnZT0wJm1jdXI9UEhQIn0%3D&amp;utid=3f2df7f6-09a0-d32f-585f-66d32d310d09&amp;tm_stars=4&amp;client_id=skyscanner_app&amp;price_policy=2&amp;pre_redirect_id=d1d2ee57-0e21-e2a9-d715-65c70320f864&amp;tm_city_code=CEBP&amp;max_price=5990&amp;guests=1&amp;request_id=d1d2ee57-0e21-e2a9-d715-65c70320f864&amp;tm_country_code=PH</t>
  </si>
  <si>
    <t>www.skyscanner.com.ph/hotel_deeplink/4.0/PH/en-US/PHP/h_ad/159199139/2026-03-03/2026-03-04/hotel/hotel/hotels?legacy_provider_id=22&amp;rooms=1&amp;closed_user_group=general&amp;hb_data=4qY2yixgnjxCoIOEbVooyHkGRC974uqQPZRzLGMmi1LkjwfUX8lIACeNX4bqLaY2nOc9Mkzt2xKxEU_hv4nKFOA0p-4nATBifmFESYBf6bj_cGKxRDnZ-sRLyo9L7GlLyTpomx_cMDiYhP5D1p-m8G_97tN2aNcf_WWPWNfQqgCJjFXSLmAPC4Otxc9B61aI1J19n2NaMU6cux9UhEydCsBstsTNLjj7ys0aRVZ0-I3-p7fhqAPWt-LMcNxdQeyLF0uZ1gdict3chv2oZbNzqQNMk1Hi6_aIwY27ug2WMhGoIbV5xZIJ2o3Mh8lwdHHdlWZbLpV5qSBPnpH41UYa6tzXt-jISyLSqYKVp5KO1WS89OCkvhtO7M4dk6QQQZ556aJY-yXtgC3YKKwev7mWyAtcPWFgqWAU7Dt4O0zd2Xmj&amp;q_datetime_utc=2026-03-03T09%3A43%3A29&amp;ticket_price=6740&amp;quote_id=3775051829506152775&amp;utid_state=1&amp;channel=iphone&amp;price_without_closed_user_group=8732&amp;tm_place_name=Cebu&amp;deeplink_data=eyJmaWVsZHMiOnsic2lnbmF0dXJlIjoiZGY5MGEzMzkzZjVmYzY5ZmVmNTRjMDQ3N2QyMWNhZWEifSwidXJsIjoiaHR0cHM6Ly93d3cuYWdvZGEuY29tL3BhcnRuZXJzL3BhcnRuZXJzZWFyY2guYXNweD9jaWQ9MTg0NjM4MyZoaWQ9MjgzODMwOSZjdXJyZW5jeT1QSFAmY2hlY2tpbj0yMDI2LTAzLTAzJmNoZWNrb3V0PTIwMjYtMDMtMDQmTnVtYmVyb2ZBZHVsdHM9MSZOdW1iZXJvZkNoaWxkcmVuPTAmUm9vbXM9MSZtY2lkPTI3OTgyJm1hc3RlclJvb21JZD04MTk4NzkwNyZtcHQ9YjJSR1FUYzNSQ3RZTVVzd01IUkxWamhFUW5SaUszVnBMek5oUldsSVVtUlhiRGhWUmpGak9XaDZOVnAxTlROdFREazFZMVJrT0dWeGRFaFlha2xtVW5CaGFsa3ZibnByV0VwMVpRJlRvdGFsUHJpY2U9Njc0MC4wNyZUb3RhbFRheD04NzkuMTQmVG90YWxGZWU9MC4wMCZUb3RhbFN1cmNoYXJnZT0wJm1jdXI9UEhQIn0%3D&amp;utid=70999d5c-2d7e-a9fe-ec1f-5026d26b0fb5&amp;tm_stars=0&amp;client_id=skyscanner_app&amp;redirect_delay=1000&amp;price_policy=2&amp;pre_redirect_id=16806fa4-1378-93bd-130c-aa0d89e17b00&amp;tm_city_code=CEBP&amp;max_price=19146&amp;guests=1&amp;request_id=16806fa4-1378-93bd-130c-aa0d89e17b00&amp;tm_country_code=PH</t>
  </si>
  <si>
    <t>www.skyscanner.com.ph/hotel_deeplink/4.0/PH/en-US/PHP/h_bc/213046164/2026-03-05/2026-03-06/hotel/hotel/hotels?legacy_provider_id=13&amp;rooms=1&amp;closed_user_group=apps&amp;hb_data=BdxvdwRB-QlweQjCWsG2auV8sCTiZPtn-XWitUJMVorR-MYFCJ4UBCn1jgxmq4Jrti8EBdz98uAosZP7aAymEx2V0jZNATTcT6oROUwEIM74AWPfrSw1rJWuW1nmMvSbuOrJQn4F0OibApHI6in_aDkBdsY4IPgEwvWJnfAr2XBRcZ29EtAdVpOczgm9l8_q5XA14IKE2UuPIuQgxcqs3s8u_oNex3W6SW8pLKUZMIH0NifINDCCOudJdNS7dnQCdzdBY2dtudlhUHP2zNwKkSWl3nmRZHG6SlVJj10kCn6e8bBtFRBoo-gDKjtRNi8DrXQtxGnRqbB6NwnuXOKH7S7TYtvV92oBALWJmBvF_4LYt7pAwPTIlsC31VeBCp8UOUKlUTHwQx37OYbICVbqBbll6goaUkVBwZi2dpKJaxFOXFm5_MY%3D&amp;q_datetime_utc=2026-03-05T14%3A53%3A54&amp;ticket_price=2215&amp;quote_id=885979166055202176&amp;utid_state=1&amp;channel=iphone&amp;price_without_closed_user_group=2655&amp;tm_place_name=Cebu&amp;deeplink_data=eyJmaWVsZHMiOnsic2lnbmF0dXJlIjoiYTMzNTQwYWI4MWFkYzdkNjQ1YjY5OGIwOGIwNmRkMzIiLCJibG9ja19pZCI6Ijg0MDYyNTQwMl80MjE5Njc5NTZfMl8wXzBfMjg0NDkxIn19&amp;utid=b7555a8c-8197-f735-e616-949bf66fdf0a&amp;tm_stars=3&amp;client_id=skyscanner_app&amp;price_policy=2&amp;pre_redirect_id=6530a9cc-9e40-c509-4b2b-ade5b659e459&amp;tm_city_code=CEBP&amp;max_price=2898&amp;guests=1&amp;request_id=6530a9cc-9e40-c509-4b2b-ade5b659e459&amp;tm_country_code=PH</t>
  </si>
  <si>
    <t>www.skyscanner.com.ph/hotel_deeplink/4.0/PH/en-US/PHP/h_bc/204069909/2026-03-05/2026-03-06/hotel/hotel/hotels?legacy_provider_id=13&amp;rooms=1&amp;closed_user_group=general&amp;hb_data=aIwFuJYTeJ-edEHSjmBuLbpoq4fNsxDDQfsRuxvSAMU03UazVPsQsL6GzbuIe0SJIjzSnTfTrg6r_3QcSOalwcArpyAlyzOemenfDUmy5WD2Fa5BR8DKCiLWxHGaahrCKz4vMwK-TxNnxwHJtMAA6d-7i5rtTiZ9NjtiFfM90C_Pr0xSovrqiBbgTUXebQQMqpzEUnPP7h5ih7PDoArQYzoXgqOqipvQNgF0rZ79EKl3KLqdilQmMm3HXdOM5jSnDIZQTPm7atQLFsb1jqhYoIO2Qpj0xdciV5RiBy8TlFuvIrWlKOfvtX6mF-a1ZfOirf8rwFq_ZVTNUKRWvBuQNtjV-8R6xzcRd5BRrnERZqBAuonS5TrP9MOJGnZC4rO8nmfU02nz_FMp3rTnEog5c0e4slm5Zu35Y4fK9FmLw6uyLBBISNo%3D&amp;q_datetime_utc=2026-03-05T14%3A53%3A57&amp;ticket_price=7020&amp;quote_id=-1381421975470072245&amp;utid_state=1&amp;channel=iphone&amp;price_without_closed_user_group=10671&amp;tm_place_name=Cebu&amp;deeplink_data=eyJmaWVsZHMiOnsic2lnbmF0dXJlIjoiOTk2NzUzYzYzZDA1NjE0NDRlNzZmYjRmZWM0MzYzZmEiLCJibG9ja19pZCI6InYxX0NnRXRFSVhiQVJvb0NoMHlNREkyTFRBekxUQTFWREF3T2pBd09qQXdMakF3TUNzd056b3dNQkFCR044QktBRTRBU0lDQ0FFPV9Da2NJcVBhWXN3UVFBaUFDTUFKQUFVb05NelkxUkRFd01GQmZNVEF3VUZDS3RnTjZKR0V3TURWaVlqZzVMVGs1WVRndE5HUmhOQzAzTWpsaUxXVTBOak0zWW1Ka1pESXdNUklDQ0FFYUJoZ0JLQUl3QVNJRUNBSVlBZz09In19&amp;utid=7d51ed07-c472-b2ae-ea18-b53ae99bf5b4&amp;tm_stars=4&amp;client_id=skyscanner_app&amp;price_policy=2&amp;pre_redirect_id=5737faeb-9c93-eb1a-4f24-d0a2f2ef4c26&amp;tm_city_code=CEBP&amp;max_price=9766&amp;guests=1&amp;request_id=5737faeb-9c93-eb1a-4f24-d0a2f2ef4c26&amp;tm_country_code=PH</t>
  </si>
  <si>
    <t>www.skyscanner.com.ph/hotel_deeplink/4.0/PH/en-US/PHP/h_fd/95815175/2026-03-05/2026-03-06/hotel/hotel/hotels?legacy_provider_id=927050&amp;rooms=1&amp;hb_data=kg2zuV0Aq3DYAOT-j036K2ShAOKqpjh632tZ2jiyWZIIzh9s5lD8vXPCHUI5Fv81kFmYWmCJR6aZ4130glNosgHNyElBPkfsfYAT3E5qkl_lnWCXMukg0QeP5V837b-uW1T3yS7So5VgFXRYtiFlzMyOMVGI6LlCOMg_Bj4h4ceEVkGwe5zFpIdyU6PfNX6UjunNNXZRFE6-IXsFrKZtMBMyMNQv3u57qX4I1XtHGi9462gHz8AU7RTz3U3j071eMXN8AwUSRxNz9EBYVlYymJv9tk0Cy6P6IJXEf_jtuTru6qMszIAU8G4h_5DTHTSkJ_YkaR9570ydwDRPJasL9BgCnaJ4qWWfmqEpuz66M6CXuoJ-vQUymwvKKYixsTPlbb_L-U5x9KjPEB3K07kLgNqdZx7DTn7tmQewhAdngc24Eg%3D%3D&amp;q_datetime_utc=2026-03-05T14%3A53%3A59&amp;ticket_price=5837&amp;quote_id=8258261792504978318&amp;utid_state=1&amp;channel=iphone&amp;tm_place_name=Cebu&amp;deeplink_data=eyJmaWVsZHMiOnsic2lnbmF0dXJlIjoiNjM3NTk4ZjQ4ODIzODFlYWViY2RkNzc4M2IyYTA0YzQifSwidXJsIjoiaHR0cHM6Ly9kZWFscy52aW8uY29tP3NpZz1hOWJiNTQzMTk2OTRmZGIyYzgxNzM2ZDJhZWY2ZGZmNWJlNTYwN2VlZWM4MTI5YzkzMjI3YzI1M2U3ZGM1NzYwMzYzNzMzMzEzNDM1MzIzMiZzaWctaXNzPW1ldGEmdHVybD1odHRwcyUzQSUyRiUyRnZpby5jb20lMkZIb3RlbCUyRlNlYXJjaCUzRmNoZWNrSW4lM0QyMDI2LTAzLTA1JTI2Y2hlY2tPdXQlM0QyMDI2LTAzLTA2JTI2Y3VycmVuY3klM0RQSFAlMjZlcHYlM0RNUzR5JTI2ZXNkJTNEMERlNVVtRzZaSUtmMC04dkRqdnVxYXEwWllUSFZ3aHl1QU9aNXlKOTkzNERkTE83ZjVTY3J1clhDX3EwX1h1dEFiVGlzV1hRLU1mUEUwMXJlbG9SWU0tRmNsUVJwdnZGWUxkUE1hOV9XWUdrMGtIbkJWN3klMjZmb3JjZUN1cnJlbmN5Q2hhbmdlJTNEMSUyNmZvcmNlTGFuZ3VhZ2VDaGFuZ2UlM0QxJTI2aG90ZWxJZCUzRDIyNzIzNTk3JTI2bGFiZWwlM0RzcmMlMjUzRHNreXNjYW5uZXIlMjUyNnVjb3VudHJ5JTI1M0RQSCUyNTI2dWRldmljZSUyNTNEbW9iaWxlJTI1MjZob3RlbCUyNTNEMjI3MjM1OTclMjUyNmRheSUyNTNENSUyNTI2bW9udGglMjUzRDAzJTI1MjZ5ZWFyJTI1M0QyMDI2JTI1MjZsb3MlMjUzRDElMjUyNm9mZmVyaWQlMjUzRG9Rd0pRa29NWnRobyUyNTI2cHJpY2UlMjUzRDU4MzcuMDglMjUyNmN1cnJlbmN5JTI1M0RQSFAlMjUyNnVzZXJsYW5nJTI1M0RlbiUyNTI2X3RoJTI1M0RmOTRjMDQ5NGI5ODdmMTBhMTkxZTBjY2VmZjQxNzU1YjlhNDlhYzQ3YzM0NTBiYTMlMjUyNmR0cyUyNTNEMTc3MjcyMTU1NCUyNTI2b2x1dCUyNTNEMTc3MjcyMDIyOCUyNTI2Y2FuUGF5TGF0ZXIlMjUzRGZhbHNlJTI1MjZyZXF1ZXN0VXNlckdyb3VwJTI1M0QlMjUyNm9mZmVyVXNlckdyb3VwJTI1M0RwdWJsaWMlMjZsYW5nJTNEZW4lMjZvdGklM0RKTDRzVl9fV1FsVSUyNnByZWZlcnJlZFJhdGUlM0Q1ODM3LjA4JTI2cHJvZmlsZSUzRHIyZDJtNzNrbjglMjZyb29tcyUzRDElMjZ0b2tlbiUzRDdmZTI3NiUyNnVzZXJDb3VudHJ5JTNEUEglMjZ1dG1fY2FtcGFpZ24lM0Rza3lzY2FubmVyJTI2dXRtX21lZGl1bSUzRGNwYyUyNnV0bV9zb3VyY2UlM0Rza3lzY2FubmVyIn0%3D&amp;utid=3af74d14-a60b-0706-1b15-b19c5fc1fd9a&amp;tm_stars=3&amp;client_id=skyscanner_app&amp;price_policy=2&amp;pre_redirect_id=7264a0b6-420e-6b7c-31c9-ccd6bdcd9a6e&amp;tm_city_code=CEBP&amp;max_price=5837&amp;guests=1&amp;request_id=7264a0b6-420e-6b7c-31c9-ccd6bdcd9a6e&amp;tm_country_code=PH</t>
  </si>
  <si>
    <t>www.skyscanner.com.ph/hotel_deeplink/4.0/PH/en-US/PHP/h_ad/46981910/2026-03-05/2026-03-06/hotel/hotel/hotels?legacy_provider_id=22&amp;rooms=1&amp;closed_user_group=general&amp;hb_data=AQWtJ3Gl_8gQg_nsq2YNjrj16wAaW6D0-ehgEGDafrl8_rmKKcMSMqZ5ZtKcX_6Ha7945sHZbBCilsXBEDM1Q_vrnJTgvKYJlFq-inIc4MCyPj5zGmUOuK6tqTGDn_dE_-kvl-c-uzkwhP1GL4rCvjM36pmaMFPou-EE31cefONGHX8OLSv-LkM89HZroIfwnCEAaRhtPAvRcyx-XToT8uwmSXDKkdXosEfoebUtcBitn2Uh_4AO-2cJ-c5csi64B0gtEPQ9A_Iq67Zbj-H7Qe1gBNY3RdQe6aBi7ANzBx40TjLVh9uW4iD7-YODao9LsTktmMiLLcFUmHl6ox2o99rKQEws42NXdCVXvvGhcL0lPQbU7QiGzXMkdgf4Wncbq9pTMIoBhc_KDIy0aRAoiXR4_j4tX-Y9fM8cnSV4jd5J&amp;q_datetime_utc=2026-03-05T14%3A54%3A00&amp;ticket_price=1955&amp;quote_id=-8141638738672923429&amp;utid_state=1&amp;channel=iphone&amp;price_without_closed_user_group=3476&amp;tm_place_name=Cebu&amp;deeplink_data=eyJmaWVsZHMiOnsic2lnbmF0dXJlIjoiODM2MWNiYmFhMjFhOWNmZDlhOTNlMjk4ZDM1ZWY0MWMifSwidXJsIjoiaHR0cHM6Ly93d3cuYWdvZGEuY29tL3BhcnRuZXJzL3BhcnRuZXJzZWFyY2guYXNweD9jaWQ9MTg0NjM4MyZoaWQ9MTY1MzgyJmN1cnJlbmN5PVBIUCZjaGVja2luPTIwMjYtMDMtMDUmY2hlY2tvdXQ9MjAyNi0wMy0wNiZOdW1iZXJvZkFkdWx0cz0xJk51bWJlcm9mQ2hpbGRyZW49MCZSb29tcz0xJm1jaWQ9MjgyMDAmbWFzdGVyUm9vbUlkPTMwNzg1MTImbXB0PVFrRk5Oa1ZWUjFjeEx6SjNXRTlzVWs5bGJUY3JVV2t3WjIxSlJrOTNNa05UY0ZnMlZqSnJTM1ZYVWt4YWVtRk9VM3B2YlRGb2QwcE9kRWs0UVVaRk9YRjBZbFV2YkZwMVlrcHRkQSZUb3RhbFByaWNlPTE5NTUuMzAmVG90YWxUYXg9MTkxLjc1JlRvdGFsRmVlPTE3My44NyZUb3RhbFN1cmNoYXJnZT0wJm1jdXI9UEhQIn0%3D&amp;utid=4c6a2365-cf8e-65c0-b492-3230b3787c2c&amp;tm_stars=4&amp;client_id=skyscanner_app&amp;price_policy=2&amp;pre_redirect_id=0ac02064-517b-b2b4-215f-bb5f75994c97&amp;tm_city_code=CEBP&amp;max_price=2510&amp;guests=1&amp;request_id=0ac02064-517b-b2b4-215f-bb5f75994c97&amp;tm_country_code=PH</t>
  </si>
  <si>
    <t>www.skyscanner.com.ph/hotel_deeplink/4.0/PH/en-US/PHP/h_bc/222035148/2026-03-05/2026-03-06/hotel/hotel/hotels?legacy_provider_id=13&amp;rooms=1&amp;closed_user_group=apps&amp;hb_data=4THRMwu2ZaJ8UbLyT9t6oWS5g4lInXtLxyN3tfQwfLhQCRl79Zf_WR5CXxCsyrAzPZcyn4TYQkfxMSwuMrPM-8hu013j15qIIPkyRkO7co8SVdi50xNOaTj5_7L1si3KPgixe4G33Z4RNqmN_nIbY3XfHYmARX8XDiAAv0HCVaitXq9cB-iIPWTVVZlirfuj-5VbaPWiA_-pglXNuyzO-vR9-H9EcbcktDHayhzm-Rpfbd32aoAxJtECF-c8Q9xsDmL5_cQOwsPQPvm7_7_frC6-dVr03HuffDYe9_DBZh_cT1ejITQ63amYPgM07KP90IJmxB2vS5X2Iwy3GvpkS4ZkBQ6fkudrJkisx7QIRquJBUkDCqeIQ9S6SkcnM4Axr9ZP-Qv8rlsAIi_i3TFbgV9dVuh5HhDSrbbIFnR1LAyqXvu826Q%3D&amp;q_datetime_utc=2026-03-05T14%3A54%3A01&amp;ticket_price=2177&amp;quote_id=-1563131114679050909&amp;utid_state=1&amp;channel=iphone&amp;price_without_closed_user_group=3257&amp;tm_place_name=Cebu&amp;deeplink_data=eyJmaWVsZHMiOnsic2lnbmF0dXJlIjoiN2ViMGQ5YjA2NWNhMzE3YTY4ZGVlZWVkMjMyMmZhNGIiLCJibG9ja19pZCI6IjEyNTM0MTg2MDJfMzk3ODYxNzA5XzBfMF8wIn19&amp;utid=10a0328e-0d71-f20f-deba-f41d16bcda44&amp;tm_stars=3&amp;client_id=skyscanner_app&amp;price_policy=2&amp;pre_redirect_id=58b672eb-2556-1b95-2b39-6c8d59f6c6f3&amp;tm_city_code=CEBP&amp;max_price=4355&amp;guests=1&amp;request_id=58b672eb-2556-1b95-2b39-6c8d59f6c6f3&amp;tm_country_code=PH</t>
  </si>
  <si>
    <t>www.skyscanner.com.ph/hotel_deeplink/4.0/PH/en-US/PHP/h_bc/217968254/2026-03-05/2026-03-06/hotel/hotel/hotels?legacy_provider_id=13&amp;rooms=1&amp;closed_user_group=general&amp;hb_data=yypBWTVMTjmGFJ-oQ0g8Ov_wMo7ADzo2apzh0JypXh6d41A_MMTdxIcOafRYUcbJ-zsb3HEtVfP3tPVtyNGt-jdysf3g_HVaLErFGMPxJoqWE6Blu5vxjwtCYoXC5jx-PKvJv2cadeKSnFOS9rjPDuyjz5TjXemwA035aBuJDHoUrn9Hby8kls-M7RQidk26aAOns366AY00tPePXE-rImGacVUKKPljZgqAMIRj7l7uc1oCrAm3v8pk_DfZ62sAO3gmnPiCA3m5xJR4S9riZxFHV-cgNOHG-dBE6epeqewFIKfOS1PVt5V3rvdebQ1ebUgIEebgqq5RABHq7pLEeOE2ThnYZbvAMZkkT40YuhXJaOqlCFJiJv2vqzQ0kdqpkVsqTvNuZ-TFE_7T9d3j9PGlqHLPRS4P1QW3YzYkxPo6AMyH_NE%3D&amp;q_datetime_utc=2026-03-05T14%3A54%3A02&amp;ticket_price=2752&amp;quote_id=-4003161693030286911&amp;utid_state=1&amp;channel=iphone&amp;price_without_closed_user_group=9404&amp;tm_place_name=Cebu&amp;deeplink_data=eyJmaWVsZHMiOnsic2lnbmF0dXJlIjoiMWZhZjBiODRkMjE3MjM2MTU3ZmM4MjYzYjkyYjYyYzIiLCJibG9ja19pZCI6InYxX0NnRXRFSWphQVJvb0NoMHlNREkyTFRBekxUQTFWREF3T2pBd09qQXdMakF3TUNzd056b3dNQkFCR044QktBRTRBU0lDQ0FFPV9Da29JbkovbTVRVVFBaUFDS0pMVG1SQXdBa29OTXpZMVJERXdNRkJmTVRBd1VGQ1F0QU42SkdKaFlqTmxNbUpsTFRSbE5tVXROek0yT1MxaE16WmlMV1UwTldFeU5UUmtNbUk1WlJJQ0NBRWFCaGdCS0FJd0FTSUVDQUlZQWc9PSJ9fQ%3D%3D&amp;utid=df6303f5-17cd-ed7d-ff34-335c3fb3acad&amp;tm_stars=3&amp;client_id=skyscanner_app&amp;price_policy=2&amp;pre_redirect_id=3ebed46e-7467-e790-eeaf-450f4c019e6e&amp;tm_city_code=CEBP&amp;max_price=3547&amp;guests=1&amp;request_id=3ebed46e-7467-e790-eeaf-450f4c019e6e&amp;tm_country_code=PH</t>
  </si>
  <si>
    <t>www.skyscanner.com.ph/hotel_deeplink/4.0/PH/en-US/PHP/h_ad/47041494/2026-03-05/2026-03-06/hotel/hotel/hotels?legacy_provider_id=22&amp;rooms=1&amp;closed_user_group=general&amp;hb_data=H-vOOXyadgykRLg81AYDnGf-Rl7-XH7f8mZWNITljvjm5C41SrGqNPMh1fe_nDqhYSdYxG9PFb3-_Vpi1rHM9gheZGY5dyOrCev9Ap70miGqpcoU-FiBo7luGYXkmGEhvf2AKY6bx5CdYSXBS72RT1HL2HXjROzdrcpUdNUBaY5kH1jkAfOuEsK7yfp7l0d7IdMKcgGqxSF85RSuqa4LXcibnEwRdN2FlUQjg_hkJa3_ytcsZ6lhbRLC-CvrWJr4-gW7JN_-SBgH9gtO1Yo_6-_MhQ43Tx6_UyhmlGPvXE8jWK4O-S0h53GrPiuB5FBjhUNZ_pxh72pZZJMZ6EsONT6cCkaY1Z6VDF7zKDfTciuRLh1pzWBYy-O1RPoWDetoxP2oPHy7-4sEYkZaA6TMi5aHlj2kcKqedLy3XJAqPhZlYf8%3D&amp;q_datetime_utc=2026-03-05T14%3A54%3A04&amp;ticket_price=1916&amp;quote_id=5119206545040274275&amp;utid_state=1&amp;channel=iphone&amp;price_without_closed_user_group=5578&amp;tm_place_name=Cebu&amp;deeplink_data=eyJmaWVsZHMiOnsic2lnbmF0dXJlIjoiYTFhOGMwOGQyZWE3NWQ1NGM1NTFiOTg0YTA4ZjhhYmMifSwidXJsIjoiaHR0cHM6Ly93d3cuYWdvZGEuY29tL3BhcnRuZXJzL3BhcnRuZXJzZWFyY2guYXNweD9jaWQ9MTg0NjM4MyZoaWQ9MTQ4NzU2JmN1cnJlbmN5PVBIUCZjaGVja2luPTIwMjYtMDMtMDUmY2hlY2tvdXQ9MjAyNi0wMy0wNiZOdW1iZXJvZkFkdWx0cz0xJk51bWJlcm9mQ2hpbGRyZW49MCZSb29tcz0xJm1jaWQ9MzMyJm1hc3RlclJvb21JZD0zMDY0NDA3Jm1wdD1ZbUZvZVZWWGVHOVBibFp2UzI5MWVFTldUM2t6U2tGU2RrWnRZaTk0TlZkR2RVdHlVMFY1SzJJMFJreHlhME5OT1ZCbFdYTlFjbU5QVUVwcFZuWm5XSEpWU2l0M2NreEJUV2h5TUEmVG90YWxQcmljZT0xOTE2LjA1JlRvdGFsVGF4PTE4MC4yOSZUb3RhbEZlZT0xNjUuMjMmVG90YWxTdXJjaGFyZ2U9MCZtY3VyPVBIUCJ9&amp;utid=eb61f891-8f3f-e806-b460-c93ff5266fd8&amp;tm_stars=3&amp;client_id=skyscanner_app&amp;price_policy=2&amp;pre_redirect_id=5e79de37-d192-dad6-66a8-552b459c1ada&amp;tm_city_code=CEBP&amp;max_price=1916&amp;guests=1&amp;request_id=5e79de37-d192-dad6-66a8-552b459c1ada&amp;tm_country_code=PH</t>
  </si>
  <si>
    <t>www.skyscanner.com.ph/hotel_deeplink/4.0/PH/en-US/PHP/h_bc/178962686/2026-03-05/2026-03-06/hotel/hotel/hotels?legacy_provider_id=13&amp;rooms=1&amp;closed_user_group=apps&amp;hb_data=QV5pYaBsJQ8acI4fl9gSuehTwIn2MrRg3C6y7Ut-Qq-Ae1Sql1K9m5T7c5NiYAQeTBOmPacs7_EJi44QBtlq0rmusCMbhCFoP1es1YKpYelx4qiULxbPtR2f0gWgkNJsQLSFAaFg9mlv1kUIEObU1VU3eF7FJ_s-Gzh1cjdiDdao18p677TKYEUe638F3GPIrd6BqB7Q7nnaOMoVjEgjXVF8RPhkN51wWslGNrMLCyx18eXAyiy6p35_m-MeCaz2wj69FDrZ_YGsbUpSUkkxzC7pDvvypNeHahRk_CxY6cqirMqbN78A_lrnydh7O1ZDUoLWtRVPtEn76FOHzuKScLzu_i1mTd-5h6EmzOmUbt8IbRld5HJtc2udVINUfQzGdfJS6nAuy5NWFEDrGIrOhe3p4X6n6BiLnm-fRobnthadOi-8BTI%3D&amp;q_datetime_utc=2026-03-05T14%3A54%3A03&amp;ticket_price=1813&amp;quote_id=2734322337607032788&amp;utid_state=1&amp;channel=iphone&amp;price_without_closed_user_group=2209&amp;tm_place_name=Cebu&amp;deeplink_data=eyJmaWVsZHMiOnsic2lnbmF0dXJlIjoiYTA2OWIwYjJmOWM4ZDIzOWU4YmE4YWU3OTU3MzRhYTciLCJibG9ja19pZCI6IjMwMjczMDQwNV8zMzg0MzkzMDVfMl8wXzBfNDQyNzM1In19&amp;utid=7c059f24-6875-b67a-cbda-6c9bbb125017&amp;tm_stars=0&amp;client_id=skyscanner_app&amp;price_policy=2&amp;pre_redirect_id=8b85f915-b9b7-3eb8-dc7a-1ceb42ba1b5d&amp;tm_city_code=CEBP&amp;max_price=1813&amp;guests=1&amp;request_id=8b85f915-b9b7-3eb8-dc7a-1ceb42ba1b5d&amp;tm_country_code=PH</t>
  </si>
  <si>
    <t>www.skyscanner.com.ph/hotel_deeplink/4.0/PH/en-US/PHP/h_ad/129282013/2026-03-05/2026-03-06/hotel/hotel/hotels?legacy_provider_id=22&amp;rooms=1&amp;closed_user_group=general&amp;hb_data=a4-xTJhyxIw0mCKU5bdw5Cp6nHBfIfiIcGw_Ebk5ZMQC7nonyumr7UCXd_KbhJKyA24W2TXK7V4w1SqurJ1On5SMNKofVYgI4ETFuYTdNuWY_ZjKQzonRBAWRQHYnn_F3QLecealvfinIMv7GXOwygmf0fnBzi1uxl7fxZjTDzAYZ6-gWwHwGSn9ktzLBQv081KZ3PZxVggcGJRWiRVUpmzxjbL2P1a_uTmCRqw2Gc_fN9MdALFtAXF44bNFLjgoc7ZtIvTvT2S21xbZj3J_ZlBfLkqUlfVVZrjPos6S2eskCnsK4A7fs-akunRmQmzIouu-X7_cxNf_zJ8S05uXSDwwM8pSLgYRPf5xbhFNu9yo6Xi6O3f7IeWHXwzT3HVM4dwlJrbxSOgbLX9MMByx7wamBezFD1-evnZ-b2FPG-OS&amp;q_datetime_utc=2026-03-05T14%3A54%3A05&amp;ticket_price=1335&amp;quote_id=7342797818103793959&amp;utid_state=1&amp;channel=iphone&amp;price_without_closed_user_group=3600&amp;tm_place_name=Cebu&amp;deeplink_data=eyJmaWVsZHMiOnsic2lnbmF0dXJlIjoiMDNhMjI2ZDc0OTY5NDcxZTY2MjE1OWNkZjIxMzRiNmYifSwidXJsIjoiaHR0cHM6Ly93d3cuYWdvZGEuY29tL3BhcnRuZXJzL3BhcnRuZXJzZWFyY2guYXNweD9jaWQ9MTg0NjM4MyZoaWQ9NTQyNDYzJmN1cnJlbmN5PVBIUCZjaGVja2luPTIwMjYtMDMtMDUmY2hlY2tvdXQ9MjAyNi0wMy0wNiZOdW1iZXJvZkFkdWx0cz0xJk51bWJlcm9mQ2hpbGRyZW49MCZSb29tcz0xJm1jaWQ9MzMyJm1hc3RlclJvb21JZD0xMjUwNDg1OCZtcHQ9TDJNemFsRjFVVzFQYTFCSkt5OHJiRFpYTDFGSFJGZEdPVlpEZWt0aGEwbHJiVzlEUXpkdVpXbFhVMDh3UnpWSFIwMUhVR05RWkdwNFNFRnNTSHB1TDJ4UVYxRlNNRk50ZDNsNGJ3JlRvdGFsUHJpY2U9MTMzNS4yMiZUb3RhbFRheD0xMjUuMjEmVG90YWxGZWU9MTE1LjU3JlRvdGFsU3VyY2hhcmdlPTAmbWN1cj1QSFAifQ%3D%3D&amp;utid=9a504955-c3e1-fd7d-90bc-17cc3c253952&amp;tm_stars=2&amp;client_id=skyscanner_app&amp;price_policy=2&amp;pre_redirect_id=3accca4c-ef0f-9fe9-1840-80accea43364&amp;tm_city_code=CEBP&amp;max_price=3345&amp;guests=1&amp;request_id=3accca4c-ef0f-9fe9-1840-80accea43364&amp;tm_country_code=PH</t>
  </si>
  <si>
    <t>www.skyscanner.com.ph/hotel_deeplink/4.0/PH/en-US/PHP/h_bc/46980237/2026-03-03/2026-03-04/hotel/hotel/hotels?legacy_provider_id=13&amp;rooms=1&amp;closed_user_group=general&amp;hb_data=HcGPTFniOZnMgCEvvDg8yET2KRDQoKKBCWggDA4A0WXIl09nwE-htN7BRouEVIRdv1Vaqzk7xtR4uXr2VAQbUChiNsAqUAmDZCkTOKO0_UZkfqOpIj_UmiClXvIaoceNl90sE7YyamFV03MxeZ6nh_Z7ljpQMvTe-vDlZFsOfuRfbggJ8fz5L2FKuZG-HZ7Y7Ur3BTsHaypEdtUXREhHb-MlO3YRWwcPrkqQlHOTw2rmAnIIbBcRkIPMJK02vhFo95bSc5DA8KMjawEpaHXfr8OPWvGbpj4hn-eCSQHTYS8PWwQ9KCvvfzK1IwKPgMFZss_i-1mvVq3osi1P8WIQie6rh1JmUSl8UQhk4VtZZDv9oOzDtL0UlLLVhzC5KU_kZ4LMZCPdqyh5WlT7yGZfMml70ryS8NKbNmgh27-U0z2pY5UAXA%3D%3D&amp;q_datetime_utc=2026-03-03T09%3A43%3A33&amp;ticket_price=2843&amp;quote_id=-7166241961166600764&amp;utid_state=1&amp;channel=iphone&amp;price_without_closed_user_group=5500&amp;tm_place_name=Cebu&amp;deeplink_data=eyJmaWVsZHMiOnsic2lnbmF0dXJlIjoiNDMzNmUwODdhY2ZlYjVjNmM3MmUxNWNmMTRiNzM5ODEiLCJibG9ja19pZCI6InYxX0NnRXRFTXdDR2lnS0hUSXdNall0TURNdE1ETlVNREE2TURBNk1EQXVNREF3S3pBM09qQXdFQUVZM3dFb0FUZ0JJZ0lJQVE9PV9DaUFJa3N2M0FoQUNJR3dvK0pmQUNqQUNTZ3N3UkRFd01GQmZNVEF3VUZDWUJSSUNDQUVhQkNnQ01BRWlCQWdDR0FJPSJ9fQ%3D%3D&amp;utid=98759fb4-4c0f-6814-6608-085cf2747882&amp;tm_stars=3&amp;client_id=skyscanner_app&amp;redirect_delay=1000&amp;price_policy=2&amp;pre_redirect_id=281dfa67-7762-e664-a206-6c49280b7f35&amp;tm_city_code=CEBP&amp;max_price=7606&amp;guests=1&amp;request_id=281dfa67-7762-e664-a206-6c49280b7f35&amp;tm_country_code=PH</t>
  </si>
  <si>
    <t>www.skyscanner.com.ph/hotel_deeplink/4.0/PH/en-US/PHP/h_ct/115481130/2026-03-05/2026-03-06/hotel/hotel/hotels?legacy_provider_id=31&amp;rooms=1&amp;closed_user_group=general&amp;hb_data=9x9CMinWCLRBzwDSOcAzciZksn7TNK9yyc6sEMEdGOMTgEfDgFx_Mh-Vu6pVD1dtLl5XNbkAKU_2ZiWOjYwEj_jH7LwSiMSnGtWPvkVRZbrvXiJzZ_jGdxVYnTMb1i8DzkY24hUJIs4LFZLcPyytRv9p-eODNsneVeOtxxNGqXNbCV9WD-3JQigOWoeDKNFmvjI3e5LCRHaWJKTazd8QPFLgpajsFjQNhZRbThgEurD6LXp8eF6qq37kZ_sscrJdJXpYqd1B730mXNHexxHtwG6En41hRZRCtcd9FIOkCaQwsCO9G7fAqGLWFzBnEUm2556-u1ovrcAPjQFLonmcibIyU3cmST3GUItC19-9iOWa10r660FFgrtsj8S2--rdecmHXZI6Zyh5y8_MrZQnojspzoFlxDQrPUsT4Juxkg%3D%3D&amp;q_datetime_utc=2026-03-05T14%3A54%3A05&amp;ticket_price=3573&amp;quote_id=-5560670205706552172&amp;utid_state=1&amp;channel=iphone&amp;price_without_closed_user_group=7680&amp;tm_place_name=Cebu&amp;deeplink_data=eyJmaWVsZHMiOnsic2lnbmF0dXJlIjoiNGQ2YzRhNmRmMDg5YzY5MjBlYzJhNWJkYmY1MjViZjgifSwidXJsIjoiaHR0cHM6Ly9waC50cmlwLmNvbS9ob3RlbHMvcmVkaXJlY3Q%2FaG90ZWxpZD03MDEyMjcmY2l0eT0zNTgzMSZBbGxpYW5jZWlkPTEyNjA3JnNpZD04ODg4MzImY2hlY2tpbj0yMDI2LTAzLTA1JmNoZWNrb3V0PTIwMjYtMDMtMDYmc2hvcHBpbmdpZD1lMDAwYTU1MGE5Zjk0NTJmYjk4MWVhNzMzYzRhODI1ZSZhZHVsdD0xJmNoaWxkcmVuPTAmYWdlcz0mbGFuZ3VhZ2U9ZW5waCZsb2NhbGU9ZW5fUEgmcm9vbWlkPTE1NDUxODg4MjMmc3dpZD0wJnBheT1QUCZmZ3Q9MSZjcm49MSZjdXJyPVBIUCZ3a3A9MSZzdGFuZD1INHNJQUFBQUFBQUFfd0QtQUFIX0Nsd0tBaGdCRWdRSUFSQUFHbEFJMS12bTRBVVlBREFBT0pFU21BR3I1aXFvQVFDNEFRTEFBUUxSQWFSd1BRcFh3cWRBNFFIMktGeVB3dXFyUU9nQjlkbWxnd0dJQWlDSkJBQUFBQUFBQUFBQW9BUUFvUVVLMTZOd1BhMnVRQm9nWlRBd01HRTFOVEJoT1dZNU5EVXlabUk1T0RGbFlUY3pNMk0wWVRneU5XVWdCQ2pqb0tiTkJrZ0JVZ1psTWpkaE5UQmFIQW9EVUVoUUVVY0RlQXNrS0w0X0dnTlFTRkFoUndONEN5UW92ajlpQldWdVgxQklhTHdVY0FGNEFJb0JCMGdCZUFESUFRR3FBUWNLQXpBeU1oQUM4Z0VpWlRBd01HRTFOVEJoT1dZNU5EVXlabUk1T0RGbFlUY3pNMk0wWVRneU5XVmZNWklDQVRTYUFnQUFBQURfX3dFQUFQX194V2RHVl80QUFBQSJ9&amp;utid=8d5cbc4b-faf2-4016-5be9-73ec642dc7b8&amp;tm_stars=4&amp;client_id=skyscanner_app&amp;price_policy=2&amp;pre_redirect_id=edebb72c-7f66-5a5b-b09c-23aab73d3ad5&amp;tm_city_code=CEBP&amp;max_price=4725&amp;guests=1&amp;request_id=edebb72c-7f66-5a5b-b09c-23aab73d3ad5&amp;tm_country_code=PH</t>
  </si>
  <si>
    <t>www.skyscanner.com.ph/hotel_deeplink/4.0/PH/en-US/PHP/h_bc/222423391/2026-03-03/2026-03-04/hotel/hotel/hotels?legacy_provider_id=13&amp;rooms=1&amp;closed_user_group=apps&amp;hb_data=ZfltqA-saxHdFKm6NHtH-g3nFZ1X4hdKis5PBmlupdwAV2Oqz3vxMa1gLyk_lBHraK3MXtoL28QnvsPwxdB9xGRLw57b7SyHKcESp8EoNBdvsofWd9MdpemJ1fQxRfv6IsuRcOukDQrbJiWaUHNyde5SDn40SZ--X4huS0G4B02GOZMH5Q60JR3zQeraOfvf0okraY2DikTo0sO1AzuB6OTxLXgZ9lhISHzDdA3VIvi0ew3YtFw-3HeLQK2If7sqUgFyXIRVgawpfE7PiC2AQnRLIkDLv8_8aH1o3mE_ed5MaqgpCWaIoLjtgZASek0ji2TK9Q5UkBFcCx-3hoPhcXrHE30KJY5Sfv80EFwJ892Ru9n17X97fVx_2AegELYPT_ATb6aEltwtuhrCJNtilb6HTHFpput9uYU3QGxUWhLKPT4%3D&amp;q_datetime_utc=2026-03-03T09%3A43%3A33&amp;ticket_price=1895&amp;quote_id=43810755319107650&amp;utid_state=1&amp;channel=iphone&amp;price_without_closed_user_group=2495&amp;tm_place_name=Cebu&amp;deeplink_data=eyJmaWVsZHMiOnsic2lnbmF0dXJlIjoiM2M1YzUxODUxOGYwZmJhMDZkNjRlYzI5ZTg0MDllOGYiLCJibG9ja19pZCI6IjEzMDQwNTY2MDFfNDAzMjY3OTEwXzFfMF8wIn19&amp;utid=50132631-dbcf-3d4c-8da4-a9e27a9faf71&amp;tm_stars=0&amp;client_id=skyscanner_app&amp;redirect_delay=1000&amp;price_policy=2&amp;pre_redirect_id=42fb251b-71bd-57f0-3fc8-578bbb7de04b&amp;tm_city_code=CEBP&amp;max_price=1895&amp;guests=1&amp;request_id=42fb251b-71bd-57f0-3fc8-578bbb7de04b&amp;tm_country_code=PH</t>
  </si>
  <si>
    <t>www.skyscanner.com.ph/hotel_deeplink/4.0/PH/en-US/PHP/h_xp/205053012/2026-03-03/2026-03-04/hotel/hotel/hotels?legacy_provider_id=1&amp;rooms=1&amp;closed_user_group=mobile&amp;hb_data=zMxuZysWtyLuTMs6GjNw0GjLWyg-xB4ACrcoIp_F-1D_suUkQQKN4cx635UQ8I9MiZxpgFPWPdMBql93Fc29Tm2p0-m7kl1HwnPx3_nmNRsA2eNz3Oox_lG4GxDHlv-ugUcmWy4EfbfZgH5jUpi83jeLut5rBJQe7S04je3hAKKaByDnkoBe70MczUDNP2nnv_ykCmCxGEUP3aAQCb7bhvDBYLyXCyH10TO8I4U1FyS_TBnUebP6h1q40FWHzwUPz-SGkTfSxryVdLEkkZAU1ULAXV8%3D&amp;q_datetime_utc=2026-03-03T09%3A43%3A34&amp;ticket_price=4247&amp;quote_id=2458422958253115817&amp;utid_state=1&amp;channel=iphone&amp;price_without_closed_user_group=6503&amp;tm_place_name=Cebu&amp;deeplink_data=eyJmaWVsZHMiOnsic2lnbmF0dXJlIjoiYThkMjU1ZjE0MDdiYjE5ZTY0ODc0OGVjNjQxYWU4N2IifSwidXJsIjoiaHR0cHM6Ly93d3cuZXhwZWRpYS5jb20ucGgvSG90ZWwtU2VhcmNoP21wZD1HQlAmdHBpZD02OCZtcGM9MTIuODEmbXBlPTE3NzI1MzAxMTAmZW5kRGF0ZT0yMDI2LTAzLTA0JmFkdWx0cz0xJm1wbj0zMjA5NTExOTUmbXBtPTI0Jm1wcD0xJmxvY2FsZT1lbl9VUyZtcG89RUMmY2hpZD03MWZlNWZmZS1kZTBiLTQ1MDMtYjVjNy0xMDY4ODA3YWFhYTMmbXBxPTQ4LjQ2JmVhcGlkPTQ2MjMwJm1jdGM9MyZjdXJyZW5jeT1HQlAmcmF0ZXBsYW5pZD0zODc0NjMyOTYmc2VsZWN0ZWQ9ODQ1NDQ3ODEmc3RhcnREYXRlPTIwMjYtMDMtMDMmbXBiPTYuMjcmbXBhPTM1LjMyIn0%3D&amp;utid=5d3adc9b-be5a-c597-ed7b-11dae367ce30&amp;tm_stars=3&amp;client_id=skyscanner_app&amp;redirect_delay=1000&amp;price_policy=2&amp;pre_redirect_id=dc00fdb9-9507-0180-bc72-7ae3375e6440&amp;tm_city_code=CEBP&amp;max_price=4247&amp;guests=1&amp;request_id=dc00fdb9-9507-0180-bc72-7ae3375e6440&amp;tm_country_code=PH</t>
  </si>
  <si>
    <t>www.skyscanner.com.ph/hotel_deeplink/4.0/PH/en-US/PHP/h_ct/134679883/2026-03-05/2026-03-06/hotel/hotel/hotels?legacy_provider_id=31&amp;rooms=1&amp;closed_user_group=apps&amp;hb_data=g70bcqdSX-k7-5Eq2vhjLtyTIpDcLtW4THGlQVUSSYcYu_DECn_T9XSbr1-9PotFfyz7FrAITN_9AzfsQhqeBDvAOZHurSgirwNdU66to3Qns9alr9TN3kvdg3cGXSflIVamqEn-DGzGzFTqssj-ZqKE6lAMHd7cYLmNBYBr2MQ5FnHyZWVV1MGlBucMPlPYziinogF9RINZisvuk5P2MB5IKuelEKxuSVAri6W94YItGwnYK3qR2xw_P2YjMipAQWDrhaLwgqlMJ1RdV87XlQ0FQMtJxvIc4sDCNgyGxcszcd0vAfYBao9uqSNp51UIcPwKbxD2PDqlppXZJqMW9sPZ04cBq_T8IcY-QPGOHGIybfN3FxgeWhD4mirzXodwGTJsJQP99swXXBeWM0xYxBFwTVNfhosjMTt29Bk2Lg%3D%3D&amp;q_datetime_utc=2026-03-05T14%3A54%3A07&amp;ticket_price=2234&amp;quote_id=-8291120598532688957&amp;utid_state=1&amp;channel=iphone&amp;price_without_closed_user_group=3219&amp;tm_place_name=Cebu&amp;deeplink_data=eyJmaWVsZHMiOnsic2lnbmF0dXJlIjoiZjJiNDcyNGRkMjc0Y2UzZGEyMzBhNjgwN2NiZDQxZGUifSwidXJsIjoiaHR0cHM6Ly9waC50cmlwLmNvbS9ob3RlbHMvcmVkaXJlY3Q%2FaG90ZWxpZD05OTI4NzcmY2l0eT0zNTgzMSZBbGxpYW5jZWlkPTEyNjA3JnNpZD04ODg4MzImY2hlY2tpbj0yMDI2LTAzLTA1JmNoZWNrb3V0PTIwMjYtMDMtMDYmc2hvcHBpbmdpZD1mZDllZjU0NTUzMjE0YWYzOTA3ZGQyMTU2Y2E1NzQyOSZhZHVsdD0xJmNoaWxkcmVuPTAmYWdlcz0mbGFuZ3VhZ2U9ZW5waCZsb2NhbGU9ZW5fUEgmcm9vbWlkPTQxNTMzMjM2OCZzd2lkPTAmcGF5PVBQJmZndD0xJmNybj0xJmN1cnI9UEhQJndrcD0xJnN0YW5kPUg0c0lBQUFBQUFBQV93RDlBQUxfQ2xzS0FoZ0JFZ1FJQVJBQUdrOElrUENGeGdFWUFEQUFPUHNSbUFIdHpEeW9BUUM0QVFMQUFRRFJBUlN1Ui1GNnRwMUE0UUhOek16TXpIU2hRT2dCNGFtYlY0Z0NJSWtFQUFBQUFBQUFBQUNnQkFDaEJXWm1abVptUm9kQUdpQm1aRGxsWmpVME5UVXpNakUwWVdZek9UQTNaR1F5TVRVMlkyRTFOelF5T1NBRUtPS2dwczBHU0FGU0JqZ3dZelEzWkZvY0NnTlFTRkFSUndONEN5UW92ajhhQTFCSVVDRkhBM2dMSkNpLVAySUZaVzVmVUVob3ZCUndBWGdBaWdFSFNBRjRBTWdCQWFvQkJ3b0RNREl5RUFMeUFTSm1aRGxsWmpVME5UVXpNakUwWVdZek9UQTNaR1F5TVRVMlkyRTFOelF5T1Y4MGtnSUJOSm9DQUFBQUFQX19BUUFBX19fcXFzeEdfUUFBQUEifQ%3D%3D&amp;utid=8eb0be9b-e38a-5682-fd45-7d92afb67682&amp;tm_stars=3&amp;client_id=skyscanner_app&amp;price_policy=2&amp;pre_redirect_id=9de1daa3-1a1a-34c9-d30c-8c3999c5f99f&amp;tm_city_code=CEBP&amp;max_price=2234&amp;guests=1&amp;request_id=9de1daa3-1a1a-34c9-d30c-8c3999c5f99f&amp;tm_country_code=PH</t>
  </si>
  <si>
    <t>www.skyscanner.com.ph/hotel_deeplink/4.0/PH/en-US/PHP/h_ad/212934083/2026-03-05/2026-03-06/hotel/hotel/hotels?legacy_provider_id=22&amp;rooms=1&amp;closed_user_group=general&amp;hb_data=uIovgzpNYgOwcrumidLDthgGWdZSiVGAPOWqQAciAQIoh0RA82Dxa6Ci75sdWeLR7AukESWQy3GQKeN7VilzmmF1INjN7Q-hyZHeseG8O9LUJjDguuukNeoDly0qtLMYqInIWTifGIzx82EqTUneJ6WXQftwQhIgTgNy-s5NPn-bM-ojWkVLJhwAtumug2RYAtJzAHoN4zgaHoXRFsKyp1WkUN1tXvG8O0F2fntAEO_7XDvu0NH_ENzEFR6LGYA8ZDa50Duc4RM-Xvs9q2AhRjbDBSWTP1KwpNY1zgtfNhXu6HQ0hmEklze8UaTARELv-Ych5sZVegJV6k54G3EZHuf3w95729JGMb9nMsxyGSCQYfHghMG4iVj_CfX6rHS22kSSNJEsQCf6t6viVFp__1gd7NK1uOONh8FnQ2de0H4D&amp;q_datetime_utc=2026-03-05T14%3A54%3A08&amp;ticket_price=1511&amp;quote_id=-3284940351569381066&amp;utid_state=1&amp;channel=iphone&amp;price_without_closed_user_group=3776&amp;tm_place_name=Cebu&amp;deeplink_data=eyJmaWVsZHMiOnsic2lnbmF0dXJlIjoiMzlhMDJkZWNhMmIxZTU1OGRkZDAzN2ZiMDA1ZDkyNzcifSwidXJsIjoiaHR0cHM6Ly93d3cuYWdvZGEuY29tL3BhcnRuZXJzL3BhcnRuZXJzZWFyY2guYXNweD9jaWQ9MTg0NjM4MyZoaWQ9NDYwNzI4MjMmY3VycmVuY3k9UEhQJmNoZWNraW49MjAyNi0wMy0wNSZjaGVja291dD0yMDI2LTAzLTA2Jk51bWJlcm9mQWR1bHRzPTEmTnVtYmVyb2ZDaGlsZHJlbj0wJlJvb21zPTEmbWNpZD0zMDM4Jm1hc3RlclJvb21JZD03MzY4OTIyOTYmbXB0PVNIZDNaMjUzV1RGeFVGTkpObEpYVDNOMEt6bFpUMmRRYkRCUlVVaEdkRzF3YlZKT1UzZEdNR3B2ZG5SbFNWVjZXQzlrVVVKQmVtWlJWbk41Y1Vkbk5URnZSVXRHZFRCTVZXMHdaRXQzUFQwJlRvdGFsUHJpY2U9MTUxMC45OSZUb3RhbFRheD0xNjEuODkmVG90YWxGZWU9MC4wMCZUb3RhbFN1cmNoYXJnZT0wJm1jdXI9UEhQIn0%3D&amp;utid=829a202a-d1c8-2869-c13a-fb3b0f652a6f&amp;tm_stars=0&amp;client_id=skyscanner_app&amp;price_policy=2&amp;pre_redirect_id=438f70db-eea4-cfb4-94b7-f7fd2f5a16e7&amp;tm_city_code=CEBP&amp;max_price=1511&amp;guests=1&amp;request_id=438f70db-eea4-cfb4-94b7-f7fd2f5a16e7&amp;tm_country_code=PH</t>
  </si>
  <si>
    <t>Condominium 7th</t>
  </si>
  <si>
    <t>www.skyscanner.com.ph/hotel_deeplink/4.0/PH/en-US/PHP/h_bc/225195071/2026-03-05/2026-03-06/hotel/hotel/hotels?legacy_provider_id=13&amp;rooms=1&amp;closed_user_group=apps&amp;hb_data=GGpFpXVdbKeSwx2RxIcSzzfHCsIvMUUNYkH48YmZfAMb4abSCcdonIeGjgBML1eC8-IgObopL_ExOR0b06UmIB-hxBUzsovCrJSbsXxuA2fOrLRIu7dcZ7Tzn0wncscL_mwHpPowhQdvH5iaqjt_pT78GYZ10L_Z6cXqz4DzAhdawOnZWBPOqNYWih4mXnwniDnsr6Mvc4el6RQlwZHo3Lis6SJbdrR2FkNvUMHSB_5NHhaO1dli2V0kQUnHLalSRcssPKZEhv7Xr0gmiqtgq6cexkvAANxtExhWdXGakntch82xPMX-_3wqpBuc1-cYpETWq7s9NZXlhExek0OzgS54IChg5zLZTASUntXeHIddqzPafbxINoGU9PZOF9vRcUA03DP-SiOdj_HDl_NuacqgcavfaMFNMbx7UUyWgrKYOat2scM%3D&amp;q_datetime_utc=2026-03-05T14%3A54%3A08&amp;ticket_price=1028&amp;quote_id=-7328663096650801754&amp;utid_state=1&amp;channel=iphone&amp;price_without_closed_user_group=1250&amp;tm_place_name=Cebu&amp;deeplink_data=eyJmaWVsZHMiOnsic2lnbmF0dXJlIjoiY2UyOWQ3NDBmNmI4MGQ5NWE5ODA0MDA1OTg0MjQ0MzIiLCJibG9ja19pZCI6IjE0NDc0MjU5MDFfNDE2MTI4OTI0XzFfMF8wIn19&amp;utid=310b0615-9317-5b98-bb0c-c6186cad259a&amp;tm_stars=0&amp;client_id=skyscanner_app&amp;price_policy=2&amp;pre_redirect_id=7e6b05f0-786e-6c89-36f3-fff5746161ed&amp;tm_city_code=CEBP&amp;max_price=1028&amp;guests=1&amp;request_id=7e6b05f0-786e-6c89-36f3-fff5746161ed&amp;tm_country_code=PH</t>
  </si>
  <si>
    <t>10.31857, 123.89301</t>
  </si>
  <si>
    <t>Condominium 7th is located in Cebu City, just a 15-minute walk from Fuente Osmena Circle and one mile from Ayala Center Cebu. This guest house features air-conditioned accommodations with a terrace. Private parking can be arranged at an extra charge.</t>
  </si>
  <si>
    <t>36T2 Chic Corner, Horizons 101, Cebu City</t>
  </si>
  <si>
    <t>www.skyscanner.com.ph/hotel_deeplink/4.0/PH/en-US/PHP/h_bc/213008880/2026-03-05/2026-03-06/hotel/hotel/hotels?legacy_provider_id=13&amp;rooms=1&amp;closed_user_group=apps&amp;hb_data=QcUspIhcA_fHnpfe4n9AwE11eWpR7ScyDgKa4-uM9ys7o9hb_xeXsLvLK0MUAv0QD2jS3gICYsSoLYAj4XNGgykML5MttBrky-geoCKKGGe3Sue6HGJo8IZPWhusetFt_Sp1fyrhr9JwqROZw6AoddSFLYOacS_L5jLvMZP-Zb20rECqzmOO0cPbtNYfEcnlPl31DBQFrR60odxswWmgTMP1xIqwMn94qPvURMdi5HkPv_b0aVsFL83Ml_m4f62sRQ4htqlQ_IuB3Jc31xE1hKY0JMLrIrK_vjx2MYRqNnctES0ShFp_Qo4cyjQO1tXEuig52QE0dUyA43xysu8cInJiuScTBUgLiRB9xWmzqfiMlwiIlguYIct8y64sTn9UAASABQNNRWeCfJlV3U1AkYA113AYT-UxeI-is6WVsALrmIZqdqk%3D&amp;q_datetime_utc=2026-03-05T14%3A54%3A16&amp;ticket_price=2892&amp;quote_id=8623751095978013853&amp;utid_state=1&amp;channel=iphone&amp;price_without_closed_user_group=3868&amp;tm_place_name=Cebu&amp;deeplink_data=eyJmaWVsZHMiOnsic2lnbmF0dXJlIjoiNmE0YTk2Y2MzZWI4ODhjMGUzYzFhYzAwN2FmZDk2OTIiLCJibG9ja19pZCI6IjE0NDIxODEzMDFfNDE1NjU2MTAxXzRfMF8wIn19&amp;utid=9de13076-9595-47fc-caff-cf4d60692ee6&amp;tm_stars=0&amp;client_id=skyscanner_app&amp;price_policy=2&amp;pre_redirect_id=92816ff0-2003-7af2-4203-eddabc945de9&amp;tm_city_code=CEBP&amp;max_price=2892&amp;guests=1&amp;request_id=92816ff0-2003-7af2-4203-eddabc945de9&amp;tm_country_code=PH</t>
  </si>
  <si>
    <t>Just a 6-minute walk from Fuente Osmena Circle and 0.9 miles from Ayala Center Cebu, 36T2 Chic Corner, Horizons 101, Cebu City features accommodations in Cebu City, with a fitness center and a garden.</t>
  </si>
  <si>
    <t>Casa Siempre's Studio at Avida Riala Towers - 5 Minutes Walk to Ayala Central Bloc, With 3 Pools, Fast Wi-Fi, &amp; City Views Inside Cebu IT Park</t>
  </si>
  <si>
    <t>www.skyscanner.com.ph/hotel_deeplink/4.0/PH/en-US/PHP/h_bc/223961762/2026-03-05/2026-03-06/hotel/hotel/hotels?legacy_provider_id=13&amp;rooms=1&amp;closed_user_group=apps&amp;hb_data=rQmMfCyn3KoeocTxrrA28JlWxyj-QKK_MTJ-Yn27VUG66seO4uOHY6odULcPQbrRnJuxO7uSn4gR0tmH0EMLd7UD0fR_ucADt8ZM1Nmu3hd8iK2gIjXtQmskLnjXZvis1VUPoW3Fmb23hUJLlwzWZeRUtTz5sVDTzRqeMmZ4xCOeD39VOS6xRGHgFYctjtNVUDwBPQ9p1dTh_-pumCgZFV-85EHbvkV23Rs4aa6GpVMqWG5j3ziUZQuWbNUi5K89ZcefmYM0gjaj3r1XVbOLApTdQQdGijXPzEJw38CcHlDCBMQdRBGM-79R6ZYd75uQLW-Flpb30ZPM8ne3okWO6UsCw3woGMclqJK5N4mFdNvs0MPKDKiPTAD-Qsq4QbzEOw1VH_QTp7fUUAc7Og8R9tkECfNaAZzSVW1PjxOV3XjOkDX37dA%3D&amp;q_datetime_utc=2026-03-05T14%3A54%3A16&amp;ticket_price=2295&amp;quote_id=-6189573737126615399&amp;utid_state=1&amp;channel=iphone&amp;price_without_closed_user_group=2790&amp;tm_place_name=Cebu&amp;deeplink_data=eyJmaWVsZHMiOnsic2lnbmF0dXJlIjoiNWFkNDFkY2RkNzI1NzlmOGM5OTg1YmMyNTU0NWNjZWIiLCJibG9ja19pZCI6IjE0NDAzMzg3MDFfNDE2NjgzNTU1XzFfMF8wIn19&amp;utid=9002d098-48e5-fa06-342c-49a6ef604ef7&amp;tm_stars=0&amp;client_id=skyscanner_app&amp;price_policy=2&amp;pre_redirect_id=aa758b26-cad7-5c80-cf2d-67b0cb12490b&amp;tm_city_code=CEBP&amp;max_price=2295&amp;guests=1&amp;request_id=aa758b26-cad7-5c80-cf2d-67b0cb12490b&amp;tm_country_code=PH</t>
  </si>
  <si>
    <t>Offering a garden, Casa Siempre's Studio at Avida Riala Towers - 5 minutes walk to Ayala Central Bloc, with 3 Pools, Fast Wi-Fi, &amp; City Views inside Cebu IT Park provides accommodations in Cebu City.</t>
  </si>
  <si>
    <t>San Marino JY7 Rentals by RedDoorz</t>
  </si>
  <si>
    <t>www.skyscanner.com.ph/hotel_deeplink/4.0/PH/en-US/PHP/h_bc/223909065/2026-03-05/2026-03-06/hotel/hotel/hotels?legacy_provider_id=13&amp;rooms=1&amp;closed_user_group=apps&amp;hb_data=MZKLlGKQQffjdrm6E4Xnrgd5ZhaEgbaErE7aYgqVVNP70HO-iQ2OcOh3cwthpcw7LorGqzRi6E81naguyLgyHTbFcAGA68o0KADKNLMD6myrKUkB4uf2PmnpT8hw8D2P7BuD5cRSbYx6sH1h9GzU0bmnXuzikZLgRXGrMDhf-6hJHpt4QIyJEj_RV0uZDM6u4AcvALVvc3goFUNcQiIxkIYefrD_LqZrS9Dd3lJwDZzjsqRnI6oR0sKfKmnmCkVFvEJ4scazNajd7QL8poOiNFZ-e5rtg-s2eqXgUw2gZL9yNPkx9WLhUkmtyt8EUpaeDXar9eDBCTHl6e5NHal0SCfRRheiyVNiK9GbloPL7iGXQ3Z0qMGOlBLxJpvBYvXiorX1KmOtrGU3HZeIKQtJ1YCxiZ4djTymM_f2JDjua5jlJib3CH4%3D&amp;q_datetime_utc=2026-03-05T14%3A54%3A23&amp;ticket_price=1547&amp;quote_id=-1867693072155296195&amp;utid_state=1&amp;channel=iphone&amp;price_without_closed_user_group=3578&amp;tm_place_name=Cebu&amp;deeplink_data=eyJmaWVsZHMiOnsic2lnbmF0dXJlIjoiNjk2MTJiMGQ3MjViYjg0ZWRlYzkzMzZmZmM0M2UxYjQiLCJibG9ja19pZCI6IjE0MzQxOTQ1MDJfNDE0OTU3NDgwXzBfMF8wIn19&amp;utid=5c5ce801-3b76-7bfb-c581-5f7d6c48de43&amp;tm_stars=1&amp;client_id=skyscanner_app&amp;price_policy=2&amp;pre_redirect_id=e375df40-1856-ffc2-b8a4-7a3e4f4099eb&amp;tm_city_code=CEBP&amp;max_price=2389&amp;guests=1&amp;request_id=e375df40-1856-ffc2-b8a4-7a3e4f4099eb&amp;tm_country_code=PH</t>
  </si>
  <si>
    <t>10.30972, 123.91545</t>
  </si>
  <si>
    <t>Hino NRA, Lot 20, Block 19, J. De Veyra Street, Tejero, Carreta, Cebu City, Central Visayas, 6000, Philippines</t>
  </si>
  <si>
    <t>San Marino JY7 Rentals by RedDoorz is located in Cebu City, 1.5 miles from Fort San Pedro and 1.6 miles from Ayala Center Cebu. This 1-star hotel offers a 24-hour front desk and free WiFi. The hotel has family rooms.</t>
  </si>
  <si>
    <t>Yumi's Intimate Abode</t>
  </si>
  <si>
    <t>www.skyscanner.com.ph/hotel_deeplink/4.0/PH/en-US/PHP/h_ad/223909033/2026-03-03/2026-03-04/hotel/hotel/hotels?legacy_provider_id=22&amp;rooms=1&amp;hb_data=8vzfofKCT5Lc7GPyfhfTRkq2eANL_Wvq8KgvBHMuIMSl7AhXRwVsYIdfXhFw2pHAXe4Qux9r21hTIZxyiAYdazbVwEJEpacdD4fTfOg2Vts1_W6FucaJbchU8NY_3o7u7jkbA2m1MRxHPLuc_tDjYMICC2YTZlPxcVhbbuNFunxb_O1yp08GtujLU9LCoTSlCgQakQHErCbbJ04MNAe0_E7dPC1t8KqwKcYljorBk_nM2EAspsVqe_xvvP7ROTNOEo86kVrjLpQ1HvX9u5SILHZTjq5OA_LwdhpqXj4Ljt7aTGtrLtYmqjihfthkJx2VDs2ys6ZmjU4-pes-IHKecPt8o4ZBwwUxnbeJy4H4OlTTRbfpNUGxbdsVkx8YavSyYJnydud6alDN4Lve1IygUz4Vgvy5_xi6X2YNaIAp8hNN&amp;q_datetime_utc=2026-03-03T09%3A43%3A44&amp;ticket_price=5540&amp;quote_id=-8673791642601176061&amp;utid_state=1&amp;channel=iphone&amp;tm_place_name=Cebu&amp;deeplink_data=eyJmaWVsZHMiOnsic2lnbmF0dXJlIjoiNGMyODBkZmVjN2NhODY0OWIxNTljODI5MjFjNmMzNGMifSwidXJsIjoiaHR0cHM6Ly93d3cuYWdvZGEuY29tL3BhcnRuZXJzL3BhcnRuZXJzZWFyY2guYXNweD9jaWQ9MTg0NjM4MyZoaWQ9NzU1NDI3NDYmY3VycmVuY3k9UEhQJmNoZWNraW49MjAyNi0wMy0wMyZjaGVja291dD0yMDI2LTAzLTA0Jk51bWJlcm9mQWR1bHRzPTEmTnVtYmVyb2ZDaGlsZHJlbj0wJlJvb21zPTEmbWNpZD0zMDM4Jm1hc3RlclJvb21JZD0xMTc0MDU2MTE0Jm1wdD1SbFY1UWtKMkx6WTFURk13Vm1JelVqTkNPSEE1UWtZck9VNWtOWGN5ZGsxV1lqVkJjVVZFVEZJMk1WTkdTMVpIUTNGSVpFaERaVVpQUTBFNE0xQkpNRTVITnpoUWVXRlJOV3hEVFVWUlBUMCZUb3RhbFByaWNlPTU1NDAuMDAmVG90YWxUYXg9NTQwLjAwJlRvdGFsRmVlPTAuMDAmVG90YWxTdXJjaGFyZ2U9MCZtY3VyPVBIUCJ9&amp;utid=e777ffd4-8993-c74d-f85a-1359528ce024&amp;tm_stars=0&amp;client_id=skyscanner_app&amp;redirect_delay=1000&amp;price_policy=2&amp;pre_redirect_id=a6f4130a-b3ec-b913-a0f0-1ab38d72f400&amp;tm_city_code=CEBP&amp;max_price=5540&amp;guests=1&amp;request_id=a6f4130a-b3ec-b913-a0f0-1ab38d72f400&amp;tm_country_code=PH</t>
  </si>
  <si>
    <t>1.8 miles from Ayala Center Cebu in Cebu City, Yumi's Intimate Abode offers accommodations with access to an indoor pool. This property offers access to a terrace, free private parking, and free Wifi.</t>
  </si>
  <si>
    <t>VIDA Verde at 38 Park Avenue - 5 Minutes Walk to Ayala Central Bloc, With Infinity Pool, Fast Wi-Fi, Gym, &amp; City Views Inside Cebu IT Park</t>
  </si>
  <si>
    <t>www.skyscanner.com.ph/hotel_deeplink/4.0/PH/en-US/PHP/h_bc/223898064/2026-03-03/2026-03-04/hotel/hotel/hotels?legacy_provider_id=13&amp;rooms=1&amp;closed_user_group=apps&amp;hb_data=12-MDhAbXtsZrv-FyZVGLg5G_3WrmZuzXQeHVZHntrIiHQj6WJkz4UtUiiYTkCC10blVQzTTrW8BIIeS5U8An8znkvH3yo2-_i7wuNxB518932SAV76LqfkxR65sx76xDRYlTmIvvYaQqnTnrFNAkBuMbtdvDeXaY9ovQH7ktQMSQVxB7jGK7r6hFm_-YJIQXJeeWXmKSXy8XVGnQtG2bSW4x9rsouOZCh1L-Fd1OtWwsUPUsfJfYNPgR-yawnb5XftihcUsSeiuvfznrnn1lhXsVSvuKR-CRwpp7AVqUZJ-e1LXIxzhmQ9kX4Qby-crS58apTMX2Yh_z1Q8bBUiHy-fBFSgKnwLQWu-cWzL0cgAqkj0ZWR-BO-EtI9IVvxYN_5ICuSNG-8pM9RBxYQErrrl42D7zCK8IhOJr6gs37PiHqE%3D&amp;q_datetime_utc=2026-03-03T09%3A43%3A46&amp;ticket_price=2856&amp;quote_id=8795685320048198985&amp;utid_state=1&amp;channel=iphone&amp;price_without_closed_user_group=3472&amp;tm_place_name=Cebu&amp;deeplink_data=eyJmaWVsZHMiOnsic2lnbmF0dXJlIjoiYjRhYjAyNTViMTkwM2VjMTVkNzU3MTJhZjE0Nzg4NGYiLCJibG9ja19pZCI6IjE0MzE3NTEwMDFfNDE2NjgzNTU2XzFfMF8wIn19&amp;utid=c79cd338-2f83-c2a5-2c6a-6214ab25b027&amp;tm_stars=0&amp;client_id=skyscanner_app&amp;redirect_delay=1000&amp;price_policy=2&amp;pre_redirect_id=b0b1d4ba-a1d8-dbb3-ba18-151b1196c660&amp;tm_city_code=CEBP&amp;max_price=2856&amp;guests=1&amp;request_id=b0b1d4ba-a1d8-dbb3-ba18-151b1196c660&amp;tm_country_code=PH</t>
  </si>
  <si>
    <t>Vida verde at 38 Park Avenue - 5 minutes walk to Ayala Central Bloc, with Infinity Pool, Fast Wi-Fi, Gym, &amp; City Views inside Cebu IT Park offers accommodations in Cebu City, 1.8 miles from Ayala Center Cebu and 2.2 miles from SM City Cebu.</t>
  </si>
  <si>
    <t>Heart of Cebu Apartment 1018 West Jones Residences</t>
  </si>
  <si>
    <t>www.skyscanner.com.ph/hotel_deeplink/4.0/PH/en-US/PHP/h_bc/223834487/2026-03-05/2026-03-06/hotel/hotel/hotels?legacy_provider_id=13&amp;rooms=1&amp;closed_user_group=apps&amp;hb_data=ZspoI5-NXgovHnEbuTWOoFheIAJMS9jVGBo5fxbdT-wGV3FcUExZG9ZQAbpOfJodudLmYX626GN68EHPQb0r2B5zK7Iyr3hdL0Q4zl3okXiqpoM2Z01ZPVXzK70fbm6OW87ydaITkA24Z5zAuh_QKO9TY-RbKxvYwNxaaE13xqSBGAcMjdm7f6b-lRj4jUswtfvt_vrlcio_6FQdgAsgqTHeYT9C_C2_ieCFxoH5dZZazXHF7UrvOKf5MS8Eacglo7R3oVnBuEl1Hlr7t9-B4ucWiMD4HNAIxw_OHMuAhjqodKTfGMB1epxzy_pLP5ClAdo-untzxRZE6IZ0PoVAGQcSnnWGo6z1SXnT2ne6wv_Nlbl2iIlzApzMMQhh3p8ym64jhjGKbz54ncRGPrbx00KDiivtkvfePgFVZ0yRCEwG3Go12Ng%3D&amp;q_datetime_utc=2026-03-05T14%3A55%3A29&amp;ticket_price=2996&amp;quote_id=7846797345967277107&amp;utid_state=1&amp;channel=iphone&amp;price_without_closed_user_group=3805&amp;tm_place_name=Cebu&amp;deeplink_data=eyJmaWVsZHMiOnsic2lnbmF0dXJlIjoiMWNmOTU2ZjI2NGIyOTQ5ZGYwMTkwZmRlMDQxYmNlZGYiLCJibG9ja19pZCI6IjE0Mjk2MjI5MDFfNDE0ODU1NDYyXzJfMF8wIn19&amp;utid=10cbb6e0-3d16-6383-10f3-d8b4a6e5c182&amp;tm_stars=0&amp;client_id=skyscanner_app&amp;price_policy=2&amp;pre_redirect_id=91e553d5-e419-0d29-060e-0a407754a4d2&amp;tm_city_code=CEBP&amp;max_price=2996&amp;guests=1&amp;request_id=91e553d5-e419-0d29-060e-0a407754a4d2&amp;tm_country_code=PH</t>
  </si>
  <si>
    <t>10.3041, 123.89453</t>
  </si>
  <si>
    <t>Kingdom Hall of Jehovah's Witnesses, 258-C, Uytengsu Street, Sambag II, Calamba, Cebu City, Central Visayas, 6000, Philippines</t>
  </si>
  <si>
    <t>Just a 11-minute walk from Cebu Coliseum and one mile from Cebu Heritage Monument, Heart of Cebu Apartment 1018 West Jones Residences features accommodations in Cebu City with a shared lounge.</t>
  </si>
  <si>
    <t>Calyx Residences High End 1 Bedroom Unit</t>
  </si>
  <si>
    <t>www.skyscanner.com.ph/hotel_deeplink/4.0/PH/en-US/PHP/h_bc/216646490/2026-03-05/2026-03-06/hotel/hotel/hotels?legacy_provider_id=13&amp;rooms=1&amp;closed_user_group=apps&amp;hb_data=ZzedT6NyeXsEOR6ptbdQ4Ddrwo344S1qBRdE4xo0KrYWO9FtZs1vaP47HlyojVgzyBGk01cCc1uRaPIWKARVzdKgis8iKnAoIiAW6MRpF6y9R0I-jrhvRjNrl1ronhx0lH1Vp0lCcjpEU4u1LNBoHm14WzM8-gaT3bGM6VJWN-T6zOXyyC7vfhz-VF2r-NHIA0MlJ8sAe063Z7zcgTdULawl28PRPAENwoNCaQJqjof3A2aBiR_iq6FWxBcXOVtPyhaSgQdAX_mRFMmK0wMir6rPOEgaeWViYsmPKmv9znjlprCTAL7Qz4JWue0m7k1pO0gilTygI7mlJSDH-daV45PQFzjxcYhbBXm80Lj10F-8TN4zy4SFpbWd3aOSXJ-CBb4K899G1egVb_k6-QciYdWRefQoeCfuggfL7sexQ-qkIDyNdHs%3D&amp;q_datetime_utc=2026-03-05T14%3A54%3A31&amp;ticket_price=4223&amp;quote_id=-1238806646436755136&amp;utid_state=1&amp;channel=iphone&amp;price_without_closed_user_group=5134&amp;tm_place_name=Cebu&amp;deeplink_data=eyJmaWVsZHMiOnsic2lnbmF0dXJlIjoiNGJhYjdkYjIyOWVjMDlhZWE1ZDAzOTg5MzkzYmMyNDYiLCJibG9ja19pZCI6IjE0Mjc3Mjg2MDFfNDE0MzUwNzYyXzNfMF8wIn19&amp;utid=59ab8898-520e-1005-75b5-de15629fe497&amp;tm_stars=0&amp;client_id=skyscanner_app&amp;price_policy=2&amp;pre_redirect_id=90d4ba48-7ce8-b23a-806f-a1f04c4cee5a&amp;tm_city_code=CEBP&amp;max_price=4637&amp;guests=1&amp;request_id=90d4ba48-7ce8-b23a-806f-a1f04c4cee5a&amp;tm_country_code=PH</t>
  </si>
  <si>
    <t>Calyx Residences High End 1 Bedroom Unit offers accommodations in Cebu City, 1.7 miles from Fuente Osmena Circle and 2 miles from Colon Street. This property offers a rooftop pool, free Wifi, and free private parking.</t>
  </si>
  <si>
    <t>www.skyscanner.com.ph/hotel_deeplink/4.0/PH/en-US/PHP/h_ad/130399099/2026-03-03/2026-03-04/hotel/hotel/hotels?legacy_provider_id=22&amp;rooms=1&amp;closed_user_group=general&amp;hb_data=gZM95yen8IxZiEE3RiTcsuVw_e6FLHGLcGGkh1ZtQ0XzjaYTuzFE8kAULNIi91I3u9jZ5eZs5n4jyBC4LZgNKvZdDJkb_E8oCn69U2SvB9fOjNfTGuyMpn61Hc1_TF6W69p5A-1JX5p1G-WkGvIGV10i15G6H4T70TdoIyHR9d_w2ECz7XoZHrlucXTPsEs2tpLCYXBwE6gME_x3Uq8aWlHUtIiLpVhbbyLDzFY0ML79lkM5pjh67T1mB6u0ouNAYT2OCqib14UROTVotu73g7fmkX4zdcRRlfErK6djwdYJYg7YzAUpXKP_VauaB1CM9uAmASdlP4pkAWT0bPQUNG1huaCOc3HeuaX-ak2YMpGuqB4tgesNjfACLIW1BqloZGY0Thbh_5YJBkiE3JUamrkPsG9cJaQbrg_cCz1nNmOR&amp;q_datetime_utc=2026-03-03T09%3A43%3A52&amp;ticket_price=2621&amp;quote_id=-1058198631503578752&amp;utid_state=1&amp;channel=iphone&amp;price_without_closed_user_group=3148&amp;tm_place_name=Cebu&amp;deeplink_data=eyJmaWVsZHMiOnsic2lnbmF0dXJlIjoiNTQyYWZmOTEwYTY4MjI0NmM3MjVjZTI2ZTA5NTBkODkifSwidXJsIjoiaHR0cHM6Ly93d3cuYWdvZGEuY29tL3BhcnRuZXJzL3BhcnRuZXJzZWFyY2guYXNweD9jaWQ9MTg0NjM4MyZoaWQ9Njg5OTE2JmN1cnJlbmN5PVBIUCZjaGVja2luPTIwMjYtMDMtMDMmY2hlY2tvdXQ9MjAyNi0wMy0wNCZOdW1iZXJvZkFkdWx0cz0xJk51bWJlcm9mQ2hpbGRyZW49MCZSb29tcz0xJm1jaWQ9Mjc5NzcmbWFzdGVyUm9vbUlkPTQ3MTk4NDIyMiZtcHQ9VEdOVmNGcFNhM0J4TTNsRGVqQlhlRWxPVml0aE5EaE1NbnB1Ums1UmFtNTBXVkZQVUhGcmNsbG1VMlJxVTNaTlQzQkZhMGRxTm5nclMwcHBORXROVEdvek9USlRiVUptWVZobWFGUk9SMDgmVG90YWxQcmljZT0yNjIwLjk2JlRvdGFsVGF4PTI5Ni4zOSZUb3RhbEZlZT0wLjAwJlRvdGFsU3VyY2hhcmdlPTAmbWN1cj1QSFAifQ%3D%3D&amp;utid=46458f06-ba53-8eb3-b8f6-eba6cdc5ea41&amp;tm_stars=3&amp;client_id=skyscanner_app&amp;redirect_delay=1000&amp;price_policy=2&amp;pre_redirect_id=2a1bd27f-bd22-1ba9-8d22-2b80d0ff92bb&amp;tm_city_code=CEBP&amp;max_price=5220&amp;guests=1&amp;request_id=2a1bd27f-bd22-1ba9-8d22-2b80d0ff92bb&amp;tm_country_code=PH</t>
  </si>
  <si>
    <t>www.skyscanner.com.ph/hotel_deeplink/4.0/PH/en-US/PHP/h_bc/212595533/2026-03-03/2026-03-04/hotel/hotel/hotels?legacy_provider_id=13&amp;rooms=1&amp;closed_user_group=general&amp;hb_data=gNxy3AMcY0M3Vjc1CvGJGajDHbaqsaG1sDjnlfiTgvniFZku9J1HmMDaGNFb0_-X71LBiLM_rBaruMP8oot3Yo752VR0S3BRzHAfAiOVeTVZN_FeuA9yzXZMtpqJMJAugT6MYD3Jl-5hpJjTg9KlebwFHve43xdxLeIAt9Pw81DztuwSgfg-E95suC8hQckyzM0uJU4DgWDnRoydsBvnhvPP0ZCsootw2y_RGZH6hlSuN_8jnMosMLNTyMblZlwjoyB9mwGSAW-KrFTrTAGh4kjqOSVsUGnb9lKhSxctlW682zg0UVEyvV2tZc3-1w6wuxexVDhtdqMMGpxiFOc4GPLbEBfwbADvY7hkDZCH4nsuRbrvyQFFuFVWZC_CXDr9x9mKhJxgf325mAuI1q1bIG_f3MmTEk8pcb2OtiSKsnKpnLXzXw%3D%3D&amp;q_datetime_utc=2026-03-03T09%3A43%3A52&amp;ticket_price=2298&amp;quote_id=-276656828683814493&amp;utid_state=1&amp;channel=iphone&amp;price_without_closed_user_group=9772&amp;tm_place_name=Cebu&amp;deeplink_data=eyJmaWVsZHMiOnsic2lnbmF0dXJlIjoiOTU5MzdlNzUyNTU3MDg5M2FjMWMwZGVlNWJkNmM0MTciLCJibG9ja19pZCI6InYxX0NnRXRFTXdDR2lnS0hUSXdNall0TURNdE1ETlVNREE2TURBNk1EQXVNREF3S3pBM09qQXdFQUVZM3dFb0FUZ0JJZ0lJQVE9PV9DaVVJcHVQaThRTVFBaURpdUFFb3ZzTFVGVEFDU2cwek5qVkVNVEF3VUY4eE1EQlFVSmdGRWdJSUFSb0dHQUVvQWpBQklnUUlBaGdDIn19&amp;utid=e1e5b0eb-fc00-d512-9d10-7460b7c88901&amp;tm_stars=3&amp;client_id=skyscanner_app&amp;redirect_delay=1000&amp;price_policy=2&amp;pre_redirect_id=8d1d391c-5d26-bcd1-e480-329035c4f09c&amp;tm_city_code=CEBP&amp;max_price=5396&amp;guests=1&amp;request_id=8d1d391c-5d26-bcd1-e480-329035c4f09c&amp;tm_country_code=PH</t>
  </si>
  <si>
    <t>www.skyscanner.com.ph/hotel_deeplink/4.0/PH/en-US/PHP/h_bc/71783459/2026-03-05/2026-03-06/hotel/hotel/hotels?legacy_provider_id=13&amp;rooms=1&amp;closed_user_group=general&amp;hb_data=2RKFdg4s4rT2O74N_SFVJ04FS9OzU5wLNb7lJs8r59z90gSnTG-M9Ne3mrIstnHnAb8zR74yCx48Y64DP7wk6C4Y1Y2k5uHjx7i-GEkcNVqlHDQnYySnCusfKJ_7qKKvWQIrE-224DahmWGsJY64PsE1PLMnJZw-WU9H3rLScfwQE92RmUq7iYNF6zJ4sBg-XxaPIX3zFBBlg-h7CIFGyf3kIgcpXZ-iE8Ydcb66tjVyhc7h76vmLIzsmnUXuls3jDW6-b34AJTG5Q_Yn2fDE9cEMRYfrmGkqkQ6w27ju03XnbAdjCU32X-w3U9vqnrJpIPnH8aVpabWteS8wBJ6qecaPWc1SlFOCZpagRICcK1F-tLWBIVZb1tC8FxupepHitLLRV8VESJ2BplA6NBW8If9QpVTcMsr2hB-TQvaaYPOa2dRnKs%3D&amp;q_datetime_utc=2026-03-05T14%3A54%3A31&amp;ticket_price=7780&amp;quote_id=6409782287234842112&amp;utid_state=1&amp;channel=iphone&amp;price_without_closed_user_group=15582&amp;tm_place_name=Cebu&amp;deeplink_data=eyJmaWVsZHMiOnsic2lnbmF0dXJlIjoiODc4NmIyYjJhMzVkMTllN2UxOGMxZmI1YmY2MzQwNTYiLCJibG9ja19pZCI6IjI3MTk4NTEwXzM4MjY2NDkzMl8yXzQyXzAifX0%3D&amp;utid=b51a5da6-6fc7-af89-cd0c-a422403201f7&amp;tm_stars=5&amp;client_id=skyscanner_app&amp;price_policy=2&amp;pre_redirect_id=7e5a5be0-4930-9d2c-54d6-6996e8aeddd1&amp;tm_city_code=CEBP&amp;max_price=13079&amp;guests=1&amp;request_id=7e5a5be0-4930-9d2c-54d6-6996e8aeddd1&amp;tm_country_code=PH</t>
  </si>
  <si>
    <t>www.skyscanner.com.ph/hotel_deeplink/4.0/PH/en-US/PHP/h_ad/223212952/2026-03-03/2026-03-04/hotel/hotel/hotels?legacy_provider_id=22&amp;rooms=1&amp;closed_user_group=general&amp;hb_data=YQsnYvQMOJ3LZuV-iPUR6kxm4BMT32mQvSI9pWV6n-JJNCQZnChTBCp9jf-ss-sUvx628Sf7isq3tDxhZKbEr5pOv20NbZp0K9cC8jOTLu0Ko8TD4Wlf3PxggYyb4PDbIMw_iA2KF5YW-VGZ0IYCGVkRN1mzwyvsthPe-ZsZ_ADhquSwaKM2N3f4O4jBb0pKWqI2Uots0YCv4B0tNOE-p1W2L25aI7u6rYke1qFCV7V0-Vi-KxSbVqXytp_WXF31vNFgXTD5batMUXzoZjRgmUG1N_KyMyY5tZnGz3kScYxQ99nKLjxWTXr-50V-cbjed4LdV9UvcZF0_9NKICxOjvmZB3Ey12XrbFYUw46m2c8lpj_36RS9f0SEEIo_oK1sNLSlssJe-RtqfVZJ4xYSuauEJh_DBWGzZAQeorlDKPJD&amp;q_datetime_utc=2026-03-03T09%3A43%3A54&amp;ticket_price=1609&amp;quote_id=-5921975720421712119&amp;utid_state=1&amp;channel=iphone&amp;price_without_closed_user_group=1934&amp;tm_place_name=Cebu&amp;deeplink_data=eyJmaWVsZHMiOnsic2lnbmF0dXJlIjoiNjYyOWUxMzc4MjJmZmYzNzc1ZGFlZGJiZWQ3NWUxOTcifSwidXJsIjoiaHR0cHM6Ly93d3cuYWdvZGEuY29tL3BhcnRuZXJzL3BhcnRuZXJzZWFyY2guYXNweD9jaWQ9MTg0NjM4MyZoaWQ9Njc4NjQ1NTUmY3VycmVuY3k9UEhQJmNoZWNraW49MjAyNi0wMy0wMyZjaGVja291dD0yMDI2LTAzLTA0Jk51bWJlcm9mQWR1bHRzPTEmTnVtYmVyb2ZDaGlsZHJlbj0wJlJvb21zPTEmbWNpZD0yODE5MiZtYXN0ZXJSb29tSWQ9MTE3ODUzNTgxMiZtcHQ9ZEVkclprdDBWV28xYjJKek1ra3lTM0ZSY1RWNFRFbExjR05RUWtwVVdGWTVUMVkyTTFWUFN6aHpZV1EyZFhWNGMyZFliR3hpY2xsQ01HZFlVeTlMVFM5SVNWWTBLMDgxYzFSR1VWaG5QVDAmVG90YWxQcmljZT0xNjA5LjIwJlRvdGFsVGF4PTE4NS43MiZUb3RhbEZlZT0xMzYuMTImVG90YWxTdXJjaGFyZ2U9MCZtY3VyPVBIUCJ9&amp;utid=9b6f8852-6ef7-541a-6ddb-33bfb15f453a&amp;tm_stars=3&amp;client_id=skyscanner_app&amp;redirect_delay=1000&amp;price_policy=2&amp;pre_redirect_id=443a21ff-7272-16bf-df4f-a85e26d1a5f3&amp;tm_city_code=CEBP&amp;max_price=3691&amp;guests=1&amp;request_id=443a21ff-7272-16bf-df4f-a85e26d1a5f3&amp;tm_country_code=PH</t>
  </si>
  <si>
    <t>www.skyscanner.com.ph/hotel_deeplink/4.0/PH/en-US/PHP/h_ct/212344103/2026-03-03/2026-03-04/hotel/hotel/hotels?legacy_provider_id=31&amp;rooms=1&amp;closed_user_group=general&amp;hb_data=3CQ7xIqTGAzBKRDs6K4DatjaR_so7Yt6wH_A1OPkvAmmu0E3yMis3mkPppRcr4XX37C1ZCt9kdfMRFt1iDOyna8i-n3ZIQln-adRdMmEuhmhHpkeboD6H1amKMCNdzaHYH9bE8z9FUp6EEpb7KrVjmohK-EJqZ5Qmo62NHjUVeuf_OZ8xrr1QQpr0K8olNfdYDAGROM5iw4n1niMpOogYWCRVZebWTUcBQuyZhedEYCvNOfI_uEHFEeM8nKAgrL-tJR_VjKD00qaO-9Yd3bfIv4h4wTiqBDqXWJIcFfzwgbyEfah6HuY_p45a4_acNEzbfWlB-rSmDjocVW9nCy83hM1-WUdZzAn8YmMwAqkv9lxCY3NthJz9MgyUwdeBX2HidF5l6d4nIChIEFGHE8Uq08FMcCDqEBladhe4F1A5w%3D%3D&amp;q_datetime_utc=2026-03-03T09%3A43%3A54&amp;ticket_price=4656&amp;quote_id=6688935351982642598&amp;utid_state=1&amp;channel=iphone&amp;price_without_closed_user_group=5401&amp;tm_place_name=Cebu&amp;deeplink_data=eyJmaWVsZHMiOnsic2lnbmF0dXJlIjoiMWM1YWYxOTBkYWNkYzY3Mjg4MzllZGYyOTk1Zjk4NjgifSwidXJsIjoiaHR0cHM6Ly9waC50cmlwLmNvbS9ob3RlbHMvcmVkaXJlY3Q%2FaG90ZWxpZD04Mzk4Mjk3NiZjaXR5PTM1ODMxJkFsbGlhbmNlaWQ9MTI2MDcmc2lkPTg4ODgzMiZjaGVja2luPTIwMjYtMDMtMDMmY2hlY2tvdXQ9MjAyNi0wMy0wNCZzaG9wcGluZ2lkPTBiZGEwMWIyZmY4NTQ0YzRiYjM5NDRiMWQ3YzI5MDYyJmFkdWx0PTEmY2hpbGRyZW49MCZhZ2VzPSZsYW5ndWFnZT1lbnBoJmxvY2FsZT1lbl9QSCZyb29taWQ9MTQxNTU5ODk2OSZzd2lkPTAmcGF5PVBQJmZndD0xJmlzX3NwPVExJmNybj0xJmN1cnI9UEhQJndrcD0xJnN0YW5kPUg0c0lBQUFBQUFBQV93QVJBZTctQ204S0FoZ0JFZ1FJQVJBQUdtTUktYWFCb3dVU0FUSVlBREE5T0pNU21BR0E5WVVvcUFFQnVBRUN3QUVBMFFFek16TXpNNkt0UU9FQjRYb1VyZ2N3c2tEb0FkLXhvclFCaUFJZ2lRUUFBQUFBQUFBQUFLQUVCcW9FREFqYkR4RUsxNk53UFVpSFFLRUZBQUFBQUFBQUFBQWFJREJpWkdFd01XSXlabVk0TlRRMFl6UmlZak01TkRSaU1XUTNZekk1TURZeUlBUW9sc0thelFaSUFWSUdPV0psWWpVMFdod0tBMUJJVUJIeDlFcFpoamktUHhvRFVFaFFJZkgwU2xtR09MNF9ZZ1ZsYmw5UVNHaTZGSEFCZUFDS0FRZElBWGdBeUFFQnFnRUhDZ013TWpFUUF2SUJJakJpWkdFd01XSXlabVk0TlRRMFl6UmlZak01TkRSaU1XUTNZekk1TURZeVh6R1NBZ0UwbWdJQUFBQUFfXzhCQUFEX181U0JyS3dSQVFBQSJ9&amp;utid=10dda039-dbed-89c9-bf8f-20c072f3e1c5&amp;tm_stars=4&amp;client_id=skyscanner_app&amp;redirect_delay=1000&amp;price_policy=2&amp;pre_redirect_id=73c7c678-425f-6986-9724-b7673ec10a8f&amp;tm_city_code=CEBP&amp;max_price=10685&amp;guests=1&amp;request_id=73c7c678-425f-6986-9724-b7673ec10a8f&amp;tm_country_code=PH</t>
  </si>
  <si>
    <t>www.skyscanner.com.ph/hotel_deeplink/4.0/PH/en-US/PHP/h_xp/200512810/2026-03-03/2026-03-04/hotel/hotel/hotels?legacy_provider_id=1&amp;rooms=1&amp;closed_user_group=mobile&amp;hb_data=3lVHgjy_RXH-v53wOzc501NO4-q8ZiyvmHdlxDV15NQ25-bitiUkziy-M1xcfhQ9naPKRqsuzQ7Trg888IhTciKy_HrHjWLZnaN_KuKRrjfKH8QfYRSru4g0gM7jwz5-B4g83wDXSu428P8558eqZIi0_fSirYZOIS3XvHCHYNYLsLFS0jkNQp4mwDZ92ydO5UWoGpYwW3VEw6O6ueHAA_uYl-jZKabtIJx8lQqbnSQlYgcuxs-WWqBNuc6LKy6vgE1BUFe08brx23gU3vegcICB2m4%3D&amp;q_datetime_utc=2026-03-03T09%3A43%3A55&amp;ticket_price=2589&amp;quote_id=6654799220078472325&amp;utid_state=1&amp;channel=iphone&amp;price_without_closed_user_group=2875&amp;tm_place_name=Cebu&amp;deeplink_data=eyJmaWVsZHMiOnsic2lnbmF0dXJlIjoiOWE5NjI3ZDQwNDRjNWY1Zjc1MjZmMWZkMTY5MGMzNTcifSwidXJsIjoiaHR0cHM6Ly93d3cuZXhwZWRpYS5jb20ucGgvSG90ZWwtU2VhcmNoP3RwaWQ9NjgmbXBlPTE3NzI1Mjc4OTMmZW5kRGF0ZT0yMDI2LTAzLTA0JmFkdWx0cz0xJmxvY2FsZT1lbl9VUyZjaGlkPTRiZjZlMGYxLWNlMTItNGNmNC04OGExLTI5Nzk5NGEzNTdjNSZlYXBpZD00NjIzMCZtY3RjPTMmc3RhcnREYXRlPTIwMjYtMDMtMDMmbXBkPUdCUCZtcG49MjE5OTEwNDcyJmN1cnJlbmN5PUdCUCZyYXRlcGxhbmlkPTI4NjExMzA0NiZtcG09MjQmbXBwPTEmbXBvPUVDJnNlbGVjdGVkPTI0MDQzNDg3Jm1wYj01LjAwJm1wcT0yOS41NyZtcGE9MjguMTYifQ%3D%3D&amp;utid=14aed1dc-8c5e-cfe0-766e-b63827f69dbb&amp;tm_stars=4&amp;client_id=skyscanner_app&amp;redirect_delay=1000&amp;price_policy=2&amp;pre_redirect_id=e1492ef9-5622-649f-40db-5c5ac8b7b3e4&amp;tm_city_code=CEBP&amp;max_price=3010&amp;guests=1&amp;request_id=e1492ef9-5622-649f-40db-5c5ac8b7b3e4&amp;tm_country_code=PH</t>
  </si>
  <si>
    <t>www.skyscanner.com.ph/hotel_deeplink/4.0/PH/en-US/PHP/h_xp/46968116/2026-03-05/2026-03-06/hotel/hotel/hotels?legacy_provider_id=1&amp;rooms=1&amp;closed_user_group=mobile&amp;hb_data=zldzkjzs5V3ROHFW5uKKQEs6TqN_vgxJ3kCuzB4TWdF3l1kfQGCGYc250OirKlNr-t67cN5vI8XznSchgSow1q2D2cj6PRzYXLJfW2e_VFoq9UgUs3nVdeYEBXR1ei1cdOvAyQUoAc3dAp1iV7WqarLJLRVd8eNeYhd47K4fYdv4A9VyBz88whAD4rA7WEVM05e-abMjqt-N0uUdq_cgWRrc4_P39o3yDRpxRRjFiwWDZJkaxLwFCrw6eN-hv5xY9ug-s2Ld9ccFixS4jmJh4kzZ6Jg%3D&amp;q_datetime_utc=2026-03-05T14%3A55%3A36&amp;ticket_price=5054&amp;quote_id=-230873272174735090&amp;utid_state=1&amp;channel=iphone&amp;price_without_closed_user_group=5615&amp;tm_place_name=Cebu&amp;deeplink_data=eyJmaWVsZHMiOnsic2lnbmF0dXJlIjoiZjkyM2M5ZDc3ZWQxMDg3NWQzYTRiMWFkOGMwM2UzMDcifSwidXJsIjoiaHR0cHM6Ly93d3cuZXhwZWRpYS5jb20ucGgvSG90ZWwtU2VhcmNoP3RwaWQ9NjgmbXBlPTE3NzI3MjE2NjgmZW5kRGF0ZT0yMDI2LTAzLTA2JmFkdWx0cz0xJmxvY2FsZT1lbl9VUyZjaGlkPTc1MmJkNGEzLTdjZGYtNGExZS04ZTkxLTBlOTU3NjQzYjg1NCZlYXBpZD00NjIzMCZtY3RjPTMmc3RhcnREYXRlPTIwMjYtMDMtMDUmbXBkPUdCUCZtcG49MjkyNjA5JmN1cnJlbmN5PUdCUCZyYXRlcGxhbmlkPTIwMTA3MTY2NiZtcG09MjQmbXBwPTEmbXBvPUVDJnNlbGVjdGVkPTE0NTUwMTcmbXBiPTYuOTQmbXBxPTU3Ljg1Jm1wYT01Ny44NSJ9&amp;utid=770b915d-929b-dfda-5019-e3dde4cd2257&amp;tm_stars=5&amp;client_id=skyscanner_app&amp;price_policy=2&amp;pre_redirect_id=2962c37e-4838-2d49-6d3c-e2e7b37b6a26&amp;tm_city_code=CEBP&amp;max_price=10275&amp;guests=1&amp;request_id=2962c37e-4838-2d49-6d3c-e2e7b37b6a26&amp;tm_country_code=PH</t>
  </si>
  <si>
    <t>www.skyscanner.com.ph/hotel_deeplink/4.0/PH/en-US/PHP/h_ct/154663274/2026-03-05/2026-03-06/hotel/hotel/hotels?legacy_provider_id=31&amp;rooms=1&amp;hb_data=TmZb15X9di9MvRZAS8-olhQwZflKcvFgM3zLd301t3GNVE8-W1gx2Hu_fNsuTpmq5umxyOBwS7f1GkBfwDEV3HToF9AGO2L58eW88GUzuI-aXDyOqdg0NDaAZql8aqqBa64zQVmRw-_e_ZpSkaFYj31ohsxSC9cKi6y2pvb31dGAxypvGHWYFVO7scq6QT1OYLlKSLrfR5tEmWIX-x5n_yWXU9a7Q4PrUPw9yK2QZvRKMgSlHcxoTsW78o0FmC6yvFPCdXy9BUEZFmgexqOTp8wDm9IqG3GSh2jdGFj9RyakYI3i2pcxZqjFX3Js12XLmhZ7jj7sEEbZcTTe7Nmw0S3nqZrCNSAsfxPvcpTwIB1i0rM94AfBvn0KjzQqBqw154yuA5p1nZPOfdObLNypmzHhbtMGW35xPU1QMsuYCA%3D%3D&amp;q_datetime_utc=2026-03-05T14%3A54%3A35&amp;ticket_price=4554&amp;quote_id=-8719841855652405018&amp;utid_state=1&amp;channel=iphone&amp;tm_place_name=Cebu&amp;deeplink_data=eyJmaWVsZHMiOnsic2lnbmF0dXJlIjoiNTU3NWMxZGJjYTBkN2FhNDc2OTVjOWMxMzdiMTVhNGUifSwidXJsIjoiaHR0cHM6Ly9waC50cmlwLmNvbS9ob3RlbHMvcmVkaXJlY3Q%2FaG90ZWxpZD03Mjk5Njg4JmNpdHk9MzU4MzEmQWxsaWFuY2VpZD0xMjYwNyZzaWQ9ODg4ODMyJmNoZWNraW49MjAyNi0wMy0wNSZjaGVja291dD0yMDI2LTAzLTA2JnNob3BwaW5naWQ9MzMwMmE1MzRkYWMzNDM2ZGI0MTIxMTg1MTc3OWEwNWQmYWR1bHQ9MSZjaGlsZHJlbj0wJmFnZXM9Jmxhbmd1YWdlPWVucGgmbG9jYWxlPWVuX1BIJnJvb21pZD0xNTc0MTg0MDA2JnN3aWQ9MCZwYXk9UFAmZmd0PTEmY3JuPTEmY3Vycj1QSFAmd2twPTEmc3RhbmQ9SDRzSUFBQUFBQUFBX3dELUFBSF9DbHdLQWhnQkVnUUlBUkFBR2xBSXhzalE3Z1VZQURBQU9KRVNtQUhveEwwRHFBRUF1QUVDd0FFQTBRRWZoZXRSdUVldVFPRUJleFN1UnlIS3NVRG9BYUR6enotSUFpQ0pCQUFBQUFBQUFBQUFvQVFBb1FVcFhJX0M5Y1IxUUJvZ016TXdNbUUxTXpSa1lXTXpORE0yWkdJME1USXhNVGcxTVRjM09XRXdOV1FnQkNqaG9LYk5Ca2dCVWdaaE1UWTBZekJhSEFvRFVFaFFFVWNEZUFza0tMNF9HZ05RU0ZBaFJ3TjRDeVFvdmo5aUJXVnVYMUJJYUx3VWNBRjRBSW9CQjBnQmVBRElBUUdxQVFjS0F6QXlNaEFDOGdFaU16TXdNbUUxTXpSa1lXTXpORE0yWkdJME1USXhNVGcxTVRjM09XRXdOV1JmTTVJQ0FUU2FBZ0FBQUFEX193RUFBUF9fUGFPZnVfNEFBQUEifQ%3D%3D&amp;utid=ef6d6471-d070-88ac-23d5-77df3a0d6844&amp;tm_stars=3&amp;client_id=skyscanner_app&amp;price_policy=2&amp;pre_redirect_id=70889c99-5c49-99f5-ae6b-9a8e02ad3cf3&amp;tm_city_code=CEBP&amp;max_price=8686&amp;guests=1&amp;request_id=70889c99-5c49-99f5-ae6b-9a8e02ad3cf3&amp;tm_country_code=PH</t>
  </si>
  <si>
    <t>www.skyscanner.com.ph/hotel_deeplink/4.0/PH/en-US/PHP/h_ct/203954033/2026-03-05/2026-03-06/hotel/hotel/hotels?legacy_provider_id=31&amp;rooms=1&amp;closed_user_group=general&amp;hb_data=ZPYhrddmhG5fYi5JuaI9tO7SW7fksQOXkDNu5oNwT_qCWazdL2vFkNYoj1TNKZgkuWwNQWzx_ZXsqFVcG2AEn40mTIoG8CJg5ApGmjiD2_EluufZBj1jwcLL7Kj9ZSn1DXPG8Cgw59LbkiwgPfTZkXNQknh3kEaMW04U1f4-yrdUicVoss-BZ3e0OzcllN_PSutPHE4tx4W5wsanMu-hJK5bCuCRSBnWsMAvCm9rttT_APSvvE3j8gbM84E0Xumsw38nekdBu11bNI0xll_5WYJ1WW_aSrU4tkb4gc_w0JJNNSXtOrAuQu6v5LMKAUZ6tQXKatWiMsG7DvCH4pLLYtS6DhsVld5dIKDJFcn6HCo82k4mfI7fOzBL3iNWI7kBe39akEAhX4QO7z9ABEesk9kxfI_9d3ndBhOfqjd84w%3D%3D&amp;q_datetime_utc=2026-03-05T14%3A55%3A39&amp;ticket_price=4892&amp;quote_id=-1442951807313991606&amp;utid_state=1&amp;channel=iphone&amp;price_without_closed_user_group=5503&amp;tm_place_name=Cebu&amp;deeplink_data=eyJmaWVsZHMiOnsic2lnbmF0dXJlIjoiMGRlYWE0ZDAyZDYzY2YyMDFiNjcxZTZmYzgyYWJkNTMifSwidXJsIjoiaHR0cHM6Ly9waC50cmlwLmNvbS9ob3RlbHMvcmVkaXJlY3Q%2FaG90ZWxpZD00NjgyNTIwNiZjaXR5PTM1ODMxJkFsbGlhbmNlaWQ9MTI2MDcmc2lkPTg4ODgzMiZjaGVja2luPTIwMjYtMDMtMDUmY2hlY2tvdXQ9MjAyNi0wMy0wNiZzaG9wcGluZ2lkPWI1MjllZTZjYzVkMTQ4NDliODg2M2E4OTY3YzkwYTU1JmFkdWx0PTEmY2hpbGRyZW49MCZhZ2VzPSZsYW5ndWFnZT1lbnBoJmxvY2FsZT1lbl9QSCZyb29taWQ9MTU1NjUxNzUxNyZzd2lkPTAmcGF5PVBQJmZndD0xJmlzX3NwPVEyJmNybj0xJmN1cnI9UEhQJndrcD0xJnN0YW5kPUg0c0lBQUFBQUFBQV93QVJBZTctQ204S0FoZ0JFZ1FJQVJBQUdtTUlqYVdhNWdVU0FUSVlBRERLQWpqbUpwZ0I5djJwRnFnQkFMZ0JBc0FCQU5FQjE2TndQWXBEc0VEaEFWeVB3dlVvSExOQTZBSGJ6TEo2aUFJZ2lRUUFBQUFBQUFBQUFLQUVCcW9FREFqYUR4Rkk0WG9VcmhtRFFLRUZ1QjZGNjFINGdrQWFJR0kxTWpsbFpUWmpZelZrTVRRNE5EbGlPRGcyTTJFNE9UWTNZemt3WVRVMUlBUW80cUNtelFaSUFWSUdOamxrTmpBMldod0tBMUJJVUJGSEEzZ0xKQ2ktUHhvRFVFaFFJVWNEZUFza0tMNF9ZZ1ZsYmw5UVNHaThGSEFCZUFDS0FRZElBWGdBeUFFQnFnRUhDZ013TWpFUUF2SUJJbUkxTWpsbFpUWmpZelZrTVRRNE5EbGlPRGcyTTJFNE9UWTNZemt3WVRVMVh6R1NBZ0UwbWdJQUFBQUFfXzhCQUFEX181T2lMUGNSQVFBQSJ9&amp;utid=3bce7652-2575-6184-6517-74ee246b13d3&amp;tm_stars=4&amp;client_id=skyscanner_app&amp;price_policy=2&amp;pre_redirect_id=e8f369f5-829e-c86e-96b3-618bbca09768&amp;tm_city_code=CEBP&amp;max_price=5990&amp;guests=1&amp;request_id=e8f369f5-829e-c86e-96b3-618bbca09768&amp;tm_country_code=PH</t>
  </si>
  <si>
    <t>www.skyscanner.com.ph/hotel_deeplink/4.0/PH/en-US/PHP/h_ct/159199139/2026-03-03/2026-03-04/hotel/hotel/hotels?legacy_provider_id=31&amp;rooms=1&amp;closed_user_group=mobile&amp;hb_data=Br-G-GiiWrRm-oL-JQ602GLmLMkFCP9OFHBLWhIAx0Qww1040QLMZrVf1JRPpMLs2poxi2HdODOStfxpwYzguIvw9UElP2Yx40EopS4Ow19XXsq9Oqx1DBISFwlsw6V7jzeOZ799icL-puaajF8NNSW40kvDKp_D8WETAtMJ_qLJ9ycHe-z2ES2xjGaaew-_x8gWrmqFcAePzTQc_op5PUoiyP_mtvD8lmBHSFDYhHRnyQIZQ7WudcW97xoD1VkuekKqkRup7nRJY_7jBN8sWyPsHC9XLTZazix9CO2EEDYVCmMB-4P4BW6xttCY9x7pSVmUjz1rw7gQow_wiRq7fvbogwCm05i-PuvSHNdblfOcwavSwFkuienjf4qdlPK-qdiRCky0togb6u0UYdycvtVxVgij1ZUXlAf3TsWdTg%3D%3D&amp;q_datetime_utc=2026-03-03T09%3A43%3A57&amp;ticket_price=15213&amp;quote_id=7035446188684700593&amp;utid_state=1&amp;channel=iphone&amp;price_without_closed_user_group=26582&amp;tm_place_name=Cebu&amp;deeplink_data=eyJmaWVsZHMiOnsic2lnbmF0dXJlIjoiNWUzNTM3OGFiZWJjOTE2ZmVkYmU4NDI4ZDEyZTJlYjYifSwidXJsIjoiaHR0cHM6Ly9waC50cmlwLmNvbS9ob3RlbHMvcmVkaXJlY3Q%2FaG90ZWxpZD0xMTI4MzMyNCZjaXR5PTkwMzc3JkFsbGlhbmNlaWQ9MTI2MDcmc2lkPTg4ODgzMiZjaGVja2luPTIwMjYtMDMtMDMmY2hlY2tvdXQ9MjAyNi0wMy0wNCZzaG9wcGluZ2lkPWNjYTI4NDU0N2I0NTRiNzFiZDAwMmEwMzFkYzM5ZmYxJmFkdWx0PTEmY2hpbGRyZW49MCZhZ2VzPSZsYW5ndWFnZT1lbnBoJmxvY2FsZT1lbl9QSCZyb29taWQ9MTU2NzQwOTY3MiZzd2lkPTAmcGF5PVBQJmZndD0xJmNybj0xJmN1cnI9UEhQJndrcD0xJnN0YW5kPUg0c0lBQUFBQUFBQV93RC1BQUhfQ2x3S0FoZ0JFZ1FJQVJBQUdsQUlpSXl6NndVWUFEQUFPUHNSbUFIODFyQUZxQUVBdUFFQ3dBRUMwUUZJNFhvVUx0YkpRT0VCU09GNkZFNjJ6VURvQVoyZ295ZUlBaUNKQkFBQUFBQUFBQUFBb0FRQW9RVzRIb1hyTWJ6Q1FCb2dZMk5oTWpnME5UUTNZalExTkdJM01XSmtNREF5WVRBek1XUmpNemxtWmpFZ0JDalYxSnJOQmtnQlVnWTRaakJoTkRsYUhBb0RVRWhRRWZIMFNsbUdPTDRfR2dOUVNGQWg4ZlJLV1lZNHZqOWlCV1Z1WDFCSWFMb1VjQUY0QUlvQkIwZ0JlQURJQVFHcUFRY0tBekF5TWhBQzhnRWlZMk5oTWpnME5UUTNZalExTkdJM01XSmtNREF5WVRBek1XUmpNemxtWmpGZk1KSUNBVFNhQWdBQUFBRF9fd0VBQVBfX0FXVmV4ZjRBQUFBIn0%3D&amp;utid=a6079c4e-ca99-8f0f-dda4-157f4cffc2f0&amp;tm_stars=0&amp;client_id=skyscanner_app&amp;redirect_delay=1000&amp;price_policy=2&amp;pre_redirect_id=f6bf2141-9d45-65e4-5d4b-90295a0c2355&amp;tm_city_code=CEBP&amp;max_price=19146&amp;guests=1&amp;request_id=f6bf2141-9d45-65e4-5d4b-90295a0c2355&amp;tm_country_code=PH</t>
  </si>
  <si>
    <t>www.skyscanner.com.ph/hotel_deeplink/4.0/PH/en-US/PHP/h_bc/213046164/2026-03-05/2026-03-06/hotel/hotel/hotels?legacy_provider_id=13&amp;rooms=1&amp;closed_user_group=apps&amp;hb_data=0RAAamd3Nf0wHqR0RJG22j3iTQT0HG6hq6NydgK69uDaGH2SmOsPaCoInHTMw8ZUn_ECH_PVAeJYqCJP2Oc_CnFC2EsSSOeS_SZd_JEmVjIH_k06gF_reJrmc2dGRIySStfyKUbEsm7hvcaY3KLXMCy3U8pZWJcyzOW6hOPBVgATwnXL-3d1m_WuBEbCrJQ0M3mCo8oNijzWb3AR4z_Dg94i4JhfJ3_ob6cvmthsq7nKeTxKuAPPsGaFNK2blBAtH3-MJWozOCLZWuiXavrEktJCpS9M5ZEeYQAGj4nQlCMdPKMzFAXOJKOTrbXdVTn34voRGjEsV2VornH74l8aCAwEfed3gtLFknHRTuynMVjw-K6WNij0wWmv7Js-aRVVXWCB63Pltr0p--E6Y7tfiAQ-LuJ1DblosKYXYEyO5q4S--6nr2I%3D&amp;q_datetime_utc=2026-03-05T14%3A54%3A38&amp;ticket_price=2215&amp;quote_id=885979166055202176&amp;utid_state=1&amp;channel=iphone&amp;price_without_closed_user_group=2655&amp;tm_place_name=Cebu&amp;deeplink_data=eyJmaWVsZHMiOnsic2lnbmF0dXJlIjoiYTMzNTQwYWI4MWFkYzdkNjQ1YjY5OGIwOGIwNmRkMzIiLCJibG9ja19pZCI6Ijg0MDYyNTQwMl80MjE5Njc5NTZfMl8wXzBfMjg0NDkxIn19&amp;utid=83aa4f09-a666-f496-7d2e-17d0a72a75db&amp;tm_stars=3&amp;client_id=skyscanner_app&amp;price_policy=2&amp;pre_redirect_id=78c78f0a-94ea-da7e-8a09-2473582cd349&amp;tm_city_code=CEBP&amp;max_price=2898&amp;guests=1&amp;request_id=78c78f0a-94ea-da7e-8a09-2473582cd349&amp;tm_country_code=PH</t>
  </si>
  <si>
    <t>www.skyscanner.com.ph/hotel_deeplink/4.0/PH/en-US/PHP/h_xp/204069909/2026-03-05/2026-03-06/hotel/hotel/hotels?legacy_provider_id=1&amp;rooms=1&amp;closed_user_group=mobile&amp;hb_data=WTGUxufnz0YGm6Cqcma2Rhxqnb4TwOyvuLs-Qx2RRvafiG_AwvWxivRLdxhAfmad1jSbauvaZaOZwDQQ-moDR44jNHeZlacFbCBzsEfMovK1gI5M_DPNn2klBBm-Q35zu1dklYFKSCytSgu20eWIQAoBqGxw7nPen0WV9Cyjr3aLC3Zd2HU2b5pEqg52p6LYdcOXb6ZXGpTaHUz1mhrz3MvMnIoh0EsSrG0vFljTthkbbfSqtApd8vScBhA5-9OTnIGma6LpUwenMOzdCOUAtDpfYZA%3D&amp;q_datetime_utc=2026-03-05T14%3A54%3A40&amp;ticket_price=7754&amp;quote_id=1912684284843096143&amp;utid_state=1&amp;channel=iphone&amp;price_without_closed_user_group=8617&amp;tm_place_name=Cebu&amp;deeplink_data=eyJmaWVsZHMiOnsic2lnbmF0dXJlIjoiMDNlZmI0ODRjZjg0YmZlYmUxNGJkNTdjZDA5MzIzZjMifSwidXJsIjoiaHR0cHM6Ly93d3cuZXhwZWRpYS5jb20ucGgvSG90ZWwtU2VhcmNoP21wZD1HQlAmdHBpZD02OCZtcGU9MTc3MjcyMjI5MSZlbmREYXRlPTIwMjYtMDMtMDYmYWR1bHRzPTEmbXBuPTIxNzYxODk5NiZtcG09MjQmbXBwPTEmbG9jYWxlPWVuX1VTJm1wbz1FQyZjaGlkPWQ5M2M4NzA1LTIwNzMtNDAxMC1iZGYxLTAzYjZiNmZmOTk2OCZtcHE9ODguMjcmZWFwaWQ9NDYyMzAmbWN0Yz0zJmN1cnJlbmN5PUdCUCZyYXRlcGxhbmlkPTQwNjc3MjU4MiZzZWxlY3RlZD00NTUzNDMzMyZzdGFydERhdGU9MjAyNi0wMy0wNSZtcGI9MTIuMDEmbXBhPTg3LjQwIn0%3D&amp;utid=55fb1d9e-b200-0b34-bc78-3a18fe39099b&amp;tm_stars=4&amp;client_id=skyscanner_app&amp;price_policy=2&amp;pre_redirect_id=65ad35cb-737e-538f-b59a-02f755aa4850&amp;tm_city_code=CEBP&amp;max_price=9766&amp;guests=1&amp;request_id=65ad35cb-737e-538f-b59a-02f755aa4850&amp;tm_country_code=PH</t>
  </si>
  <si>
    <t>www.skyscanner.com.ph/hotel_deeplink/4.0/PH/en-US/PHP/h_fd/95815175/2026-03-05/2026-03-06/hotel/hotel/hotels?legacy_provider_id=927050&amp;rooms=1&amp;hb_data=EdAaA3I7hj_L9rRIcsls5Y_ZatXgE4zuJdPVhJEDfRTgss1kMVG-Gp8zDjauFD0ubO6VwTsU5FO-UUmjS2QNeA19E4iS0mHK7o7wyXsmmYW6FpoVqZG5YZFGyMahEnEFr8D-_TMxFsAUgXd6moimK2HQBN7uPRILFa7PGfQg0KtszrTqCWeeYkIhYp3--OtT1D-WvqdeVQglfeJHR0FpEDQG_yX_GGGtwsz6LCfQMrEN5Du00TQkWyZqEcIWiXbXcayLi7hl2uYRqg8Kaq22E7NGryTVo1FjEQoB2U2b1Be3g5tnwG-BVZiaUwmXcgy7QkF4dnvF1cLKzr8KzRVy-06y23mGgkhYhRxnokY_p_Fw3PGSdK4FGR-H9hpiMryWOpXk60jD2wtOVUcWNjEUH-bpfIwCbKBz7RQCc-KzVY4spA%3D%3D&amp;q_datetime_utc=2026-03-05T14%3A54%3A41&amp;ticket_price=5837&amp;quote_id=8258261792504978318&amp;utid_state=1&amp;channel=iphone&amp;tm_place_name=Cebu&amp;deeplink_data=eyJmaWVsZHMiOnsic2lnbmF0dXJlIjoiNjM3NTk4ZjQ4ODIzODFlYWViY2RkNzc4M2IyYTA0YzQifSwidXJsIjoiaHR0cHM6Ly9kZWFscy52aW8uY29tP3NpZz1hOWJiNTQzMTk2OTRmZGIyYzgxNzM2ZDJhZWY2ZGZmNWJlNTYwN2VlZWM4MTI5YzkzMjI3YzI1M2U3ZGM1NzYwMzYzNzMzMzEzNDM1MzIzMiZzaWctaXNzPW1ldGEmdHVybD1odHRwcyUzQSUyRiUyRnZpby5jb20lMkZIb3RlbCUyRlNlYXJjaCUzRmNoZWNrSW4lM0QyMDI2LTAzLTA1JTI2Y2hlY2tPdXQlM0QyMDI2LTAzLTA2JTI2Y3VycmVuY3klM0RQSFAlMjZlcHYlM0RNUzR5JTI2ZXNkJTNEMERlNVVtRzZaSUtmMC04dkRqdnVxYXEwWllUSFZ3aHl1QU9aNXlKOTkzNERkTE83ZjVTY3J1clhDX3EwX1h1dEFiVGlzV1hRLU1mUEUwMXJlbG9SWU0tRmNsUVJwdnZGWUxkUE1hOV9XWUdrMGtIbkJWN3klMjZmb3JjZUN1cnJlbmN5Q2hhbmdlJTNEMSUyNmZvcmNlTGFuZ3VhZ2VDaGFuZ2UlM0QxJTI2aG90ZWxJZCUzRDIyNzIzNTk3JTI2bGFiZWwlM0RzcmMlMjUzRHNreXNjYW5uZXIlMjUyNnVjb3VudHJ5JTI1M0RQSCUyNTI2dWRldmljZSUyNTNEbW9iaWxlJTI1MjZob3RlbCUyNTNEMjI3MjM1OTclMjUyNmRheSUyNTNENSUyNTI2bW9udGglMjUzRDAzJTI1MjZ5ZWFyJTI1M0QyMDI2JTI1MjZsb3MlMjUzRDElMjUyNm9mZmVyaWQlMjUzRG9Rd0pRa29NWnRobyUyNTI2cHJpY2UlMjUzRDU4MzcuMDglMjUyNmN1cnJlbmN5JTI1M0RQSFAlMjUyNnVzZXJsYW5nJTI1M0RlbiUyNTI2X3RoJTI1M0RmOTRjMDQ5NGI5ODdmMTBhMTkxZTBjY2VmZjQxNzU1YjlhNDlhYzQ3YzM0NTBiYTMlMjUyNmR0cyUyNTNEMTc3MjcyMTU1NCUyNTI2b2x1dCUyNTNEMTc3MjcyMDIyOCUyNTI2Y2FuUGF5TGF0ZXIlMjUzRGZhbHNlJTI1MjZyZXF1ZXN0VXNlckdyb3VwJTI1M0QlMjUyNm9mZmVyVXNlckdyb3VwJTI1M0RwdWJsaWMlMjZsYW5nJTNEZW4lMjZvdGklM0RKTDRzVl9fV1FsVSUyNnByZWZlcnJlZFJhdGUlM0Q1ODM3LjA4JTI2cHJvZmlsZSUzRHIyZDJtNzNrbjglMjZyb29tcyUzRDElMjZ0b2tlbiUzRDdmZTI3NiUyNnVzZXJDb3VudHJ5JTNEUEglMjZ1dG1fY2FtcGFpZ24lM0Rza3lzY2FubmVyJTI2dXRtX21lZGl1bSUzRGNwYyUyNnV0bV9zb3VyY2UlM0Rza3lzY2FubmVyIn0%3D&amp;utid=3e1da3ee-84ab-1685-2931-939b47cd044b&amp;tm_stars=3&amp;client_id=skyscanner_app&amp;price_policy=2&amp;pre_redirect_id=e540d499-37fa-2934-af0a-8cc9229057b6&amp;tm_city_code=CEBP&amp;max_price=5837&amp;guests=1&amp;request_id=e540d499-37fa-2934-af0a-8cc9229057b6&amp;tm_country_code=PH</t>
  </si>
  <si>
    <t>www.skyscanner.com.ph/hotel_deeplink/4.0/PH/en-US/PHP/h_xp/46981910/2026-03-05/2026-03-06/hotel/hotel/hotels?legacy_provider_id=1&amp;rooms=1&amp;closed_user_group=mobile&amp;hb_data=iSSn2cqtdqXONzZTSvYBnrZts-rnFJRE4eUuTtlyOQMPvI-ualMxbE2U5UmhRr5qTc9D1v11-9htN7beHU4Tj93HAOJzixtKQgkDiZIEWP7oroU7TZ7xkbpcTSdHsgzXIQsYKdIYbEnoTwTki5oedpb5ULodxcEQgd1Ib_fL_KVZdB9gJAlObc3aBCKu4S5l2mH6iUgTJZK0omD7fcl0L4gZ-LByTikp8q1ulAOyvr97Y76qse7ZvwCVX4iJupGqRtpwkq559q0Gga8i2962BFmShr8%3D&amp;q_datetime_utc=2026-03-05T14%3A54%3A42&amp;ticket_price=2391&amp;quote_id=3408969514819219762&amp;utid_state=1&amp;channel=iphone&amp;price_without_closed_user_group=2988&amp;tm_place_name=Cebu&amp;deeplink_data=eyJmaWVsZHMiOnsic2lnbmF0dXJlIjoiOGRiOGFhZmU0ZjNjOGZhMzYwODEzZjRhNWMzMjdlZTIifSwidXJsIjoiaHR0cHM6Ly93d3cuZXhwZWRpYS5jb20ucGgvSG90ZWwtU2VhcmNoP21wZD1HQlAmdHBpZD02OCZtcGU9MTc3MjcyMjQ0MCZlbmREYXRlPTIwMjYtMDMtMDYmYWR1bHRzPTEmbXBuPTIwMDEyNzU2NSZtcG09MjQmbXBwPTEmbG9jYWxlPWVuX1VTJm1wbz1FQyZjaGlkPTJkMzY4ZWM2LWFiNTEtNDQ0ZS04ZDg3LTRmMWFlZTEwZTQxMCZtcHE9MjcuMzcmZWFwaWQ9NDYyMzAmbWN0Yz0zJmN1cnJlbmN5PUdCUCZyYXRlcGxhbmlkPTIxMTI3MDgzMCZzZWxlY3RlZD0yNDc4NTQ0JnN0YXJ0RGF0ZT0yMDI2LTAzLTA1Jm1wYj0zLjI4Jm1wYT0yNy4zNyJ9&amp;utid=27ed2e2f-9506-6f39-f679-fe27fb850324&amp;tm_stars=4&amp;client_id=skyscanner_app&amp;price_policy=2&amp;pre_redirect_id=4e26658c-245a-d0e8-15cf-bd46087b9005&amp;tm_city_code=CEBP&amp;max_price=2510&amp;guests=1&amp;request_id=4e26658c-245a-d0e8-15cf-bd46087b9005&amp;tm_country_code=PH</t>
  </si>
  <si>
    <t>www.skyscanner.com.ph/hotel_deeplink/4.0/PH/en-US/PHP/h_ad/222035148/2026-03-05/2026-03-06/hotel/hotel/hotels?legacy_provider_id=22&amp;rooms=1&amp;closed_user_group=general&amp;hb_data=slaWlFGTz-nVAF1iiH1o2QuvMuuV-94dD_dx_-xkWr_2uekWnXjShfcvtGCpjkUUIWaZlK_2P701afuibF8rUu7wnUzlyKERg3ODGjopPwnLQbMQyTI__MARwnPwRlbNJPuxwSSjQevTZprq9j9d9OcKBG6oGTkRfF8t5mP9UI5WIX96Ph5Nihx0WJU-n9ZR8zas9Gx7dERsZ8uWPQJk5YLW0gJe_A0uLpwbWPimAij0LqpfDTrhO8g2WJIf-m-uELH42aHC77JCJMAxcSFrnZNgQZpGL6SC8wPtAkhOCLCH462HZRLYvS3qSjzVrLbxkMnb-_XpSyT_6_FK46AxOCNh3kNYd2CMmEM7zD22f0HH3HijylpO6Au9rqODFw9M1frm7Oo52PL2phnfTtdw7pSLmqlEgzFmlBXiSVlSXcI6&amp;q_datetime_utc=2026-03-05T14%3A54%3A41&amp;ticket_price=2903&amp;quote_id=-7001638443458062343&amp;utid_state=1&amp;channel=iphone&amp;price_without_closed_user_group=4096&amp;tm_place_name=Cebu&amp;deeplink_data=eyJmaWVsZHMiOnsic2lnbmF0dXJlIjoiZmNjMTJhYWM0YWYxYTkxNWMzOGRhMzAzNDY4MDBhODMifSwidXJsIjoiaHR0cHM6Ly93d3cuYWdvZGEuY29tL3BhcnRuZXJzL3BhcnRuZXJzZWFyY2guYXNweD9jaWQ9MTg0NjM4MyZoaWQ9NjExNDg5MjMmY3VycmVuY3k9UEhQJmNoZWNraW49MjAyNi0wMy0wNSZjaGVja291dD0yMDI2LTAzLTA2Jk51bWJlcm9mQWR1bHRzPTEmTnVtYmVyb2ZDaGlsZHJlbj0wJlJvb21zPTEmbWNpZD0zMDM4Jm1hc3RlclJvb21JZD05MTM3MzQ1MDgmbXB0PU1rWTBNMjFMVXpSd1VVNDVNbUkxYnpob1NXSnFOVVZNVHpaUWJIUjFUa1pJWW5oMlRHWTBaME5hVHpsYVRHVkVhVzEwVTIxQ2FHdERRV05VZUVjM1l6VmtWbGhQVUdGWWIyWlVSMmxuUFQwJlRvdGFsUHJpY2U9MjkwMy4wNCZUb3RhbFRheD0zMTEuMDQmVG90YWxGZWU9MC4wMCZUb3RhbFN1cmNoYXJnZT0wJm1jdXI9UEhQIn0%3D&amp;utid=a6443a6c-532c-a2fd-0a47-71b40e687d86&amp;tm_stars=3&amp;client_id=skyscanner_app&amp;price_policy=2&amp;pre_redirect_id=e152b15b-cec1-a7f6-61b0-ee1f70dead39&amp;tm_city_code=CEBP&amp;max_price=4355&amp;guests=1&amp;request_id=e152b15b-cec1-a7f6-61b0-ee1f70dead39&amp;tm_country_code=PH</t>
  </si>
  <si>
    <t>www.skyscanner.com.ph/hotel_deeplink/4.0/PH/en-US/PHP/h_xp/217968254/2026-03-05/2026-03-06/hotel/hotel/hotels?legacy_provider_id=1&amp;rooms=1&amp;closed_user_group=mobile&amp;hb_data=_0AOK6IHm9OI-2JqmeLi2uj8U8UUZODMHsCP1kWYIdMpb1gWNiOOPchsjj8rkBrlo8PReGrLkSJn_zwB_ytrq5t6u_TGDpojNOmzJ66hF7yrWhK0nXrf7jzz2GYC-EFG3hkBcamnxE6ahcg0k7Zq9wO860TOUqdN3TGlD7Oj7y_wBkYgMw_tYVNS1Acx5N1pvVcohNFUSekWMiZTlpwV9jVVB-KaBfhBmFZ7wcyNevPe7sBobhmjdoHoTXqR9hkEirjBYYDvLIJxESUxvTygE4S97kQ%3D&amp;q_datetime_utc=2026-03-05T14%3A54%3A42&amp;ticket_price=3228&amp;quote_id=-5732824101074064699&amp;utid_state=1&amp;channel=iphone&amp;price_without_closed_user_group=9404&amp;tm_place_name=Cebu&amp;deeplink_data=eyJmaWVsZHMiOnsic2lnbmF0dXJlIjoiMDA1NjIxMTA0ODM3ZGFjYWM5NGE1OGMxZWNjNGY1ZGUifSwidXJsIjoiaHR0cHM6Ly93d3cuZXhwZWRpYS5jb20ucGgvSG90ZWwtU2VhcmNoP3RwaWQ9NjgmbXBlPTE3NzI3MjE2NjgmZW5kRGF0ZT0yMDI2LTAzLTA2JmFkdWx0cz0xJmxvY2FsZT1lbl9VUyZjaGlkPTc1MmJkNGEzLTdjZGYtNGExZS04ZTkxLTBlOTU3NjQzYjg1NCZlYXBpZD00NjIzMCZtY3RjPTMmc3RhcnREYXRlPTIwMjYtMDMtMDUmbXBkPUdCUCZtcG49MzIzODg2NzE3JmN1cnJlbmN5PUdCUCZyYXRlcGxhbmlkPTQwNzM2MTQ0NCZtcG09MjQmbXBwPTAmbXBvPUVDJnNlbGVjdGVkPTU0NDgwMTY0Jm1wYj03LjY3Jm1wcT0zNy4wOCZtcGE9MzMuNzEifQ%3D%3D&amp;utid=e5fe3ce8-b033-9f98-b529-990579a5a0be&amp;tm_stars=3&amp;client_id=skyscanner_app&amp;price_policy=2&amp;pre_redirect_id=ace9491b-cd7b-eef8-c9c1-7f75ca1b534f&amp;tm_city_code=CEBP&amp;max_price=3547&amp;guests=1&amp;request_id=ace9491b-cd7b-eef8-c9c1-7f75ca1b534f&amp;tm_country_code=PH</t>
  </si>
  <si>
    <t>www.skyscanner.com.ph/hotel_deeplink/4.0/PH/en-US/PHP/h_ad/47041494/2026-03-05/2026-03-06/hotel/hotel/hotels?legacy_provider_id=22&amp;rooms=1&amp;closed_user_group=general&amp;hb_data=Fp-qyvqA7tudp_71iVUsRZoUo7GAME_K7XbzswPGO7Q0V2QXzesjHUOZ4eiR1ZU8kYbIzsg9AzgjXCzUFZOrIUM2l-bY9qE_-eeRB6ROt39czHng_iuidSTZTz0WU_RXLdEWjA8-z1634XC2gmV2g3Y-2tFGUc199yPQ50OMmMiYOYXLW31n7CqrG-ggPsQe0_Rf742C2HPL74A0-M3fkE9uuxpHri-CJhckEIaLsXYBR3ZD9S5gnsYMgskE5YvFSnpO9a9q4Ce1nEuoPJyaTkEzVXQ23-v0nrTnfpARyEFyhavZC_UwMbjJPUBio_A8aLL7JhJT_FJvPz6zbM-H-wWroFpSJeq1U6oBdDbWnL11z6I5tC6XFvCRQqJJ1O8AvqWGGlOPlZCkNFLqEfTgCboTpgXjCxOmu2H9fAd18FlQPC4%3D&amp;q_datetime_utc=2026-03-05T14%3A54%3A43&amp;ticket_price=1916&amp;quote_id=5119206545040274275&amp;utid_state=1&amp;channel=iphone&amp;price_without_closed_user_group=5578&amp;tm_place_name=Cebu&amp;deeplink_data=eyJmaWVsZHMiOnsic2lnbmF0dXJlIjoiYTFhOGMwOGQyZWE3NWQ1NGM1NTFiOTg0YTA4ZjhhYmMifSwidXJsIjoiaHR0cHM6Ly93d3cuYWdvZGEuY29tL3BhcnRuZXJzL3BhcnRuZXJzZWFyY2guYXNweD9jaWQ9MTg0NjM4MyZoaWQ9MTQ4NzU2JmN1cnJlbmN5PVBIUCZjaGVja2luPTIwMjYtMDMtMDUmY2hlY2tvdXQ9MjAyNi0wMy0wNiZOdW1iZXJvZkFkdWx0cz0xJk51bWJlcm9mQ2hpbGRyZW49MCZSb29tcz0xJm1jaWQ9MzMyJm1hc3RlclJvb21JZD0zMDY0NDA3Jm1wdD1ZbUZvZVZWWGVHOVBibFp2UzI5MWVFTldUM2t6U2tGU2RrWnRZaTk0TlZkR2RVdHlVMFY1SzJJMFJreHlhME5OT1ZCbFdYTlFjbU5QVUVwcFZuWm5XSEpWU2l0M2NreEJUV2h5TUEmVG90YWxQcmljZT0xOTE2LjA1JlRvdGFsVGF4PTE4MC4yOSZUb3RhbEZlZT0xNjUuMjMmVG90YWxTdXJjaGFyZ2U9MCZtY3VyPVBIUCJ9&amp;utid=26c40f72-8777-7d7b-fb15-117d38b9b551&amp;tm_stars=3&amp;client_id=skyscanner_app&amp;price_policy=2&amp;pre_redirect_id=75921d4f-5a62-4371-3242-ece469d60137&amp;tm_city_code=CEBP&amp;max_price=1916&amp;guests=1&amp;request_id=75921d4f-5a62-4371-3242-ece469d60137&amp;tm_country_code=PH</t>
  </si>
  <si>
    <t>www.skyscanner.com.ph/hotel_deeplink/4.0/PH/en-US/PHP/h_ad/178962686/2026-03-05/2026-03-06/hotel/hotel/hotels?legacy_provider_id=22&amp;rooms=1&amp;closed_user_group=general&amp;hb_data=WZfq_bM_41pi48xFIVIhxkpXIOQ2ZX6RSJMFTaAZAc6uG-Y1IQvoXF8AiCUXxOZI9Uap69sfyB6S9AaTeuon7KB8dGfouU3pU4UuoKQyu2-T8KHLeM40_ZTGd-oa5imvHuiWd4Pzpv499-Elg8SLZ2r_6bqSwFKlh5u1PGgbeHiUescusvYtVRbEc4ZGUbIxSnBsYN2ukEH7XeqXPVji-gzy7h2ElMHfL1WVmxfJYMB5RYfJzjBx8WML6atNutqEONzGlQPiYEpUAs5xMeaBqPvn46MbYJJE7xBNIyY4TwTkvzgWel72icO-M9GrQkROusvDDLBnSrDus990I49lcAFqz7sH15Xf0uPlHOzhU_z-GmcFbYT19w9Ar0QfWNeb_oBx3MH4DfahfsZBB-IybomoLPGQCTkpVd-Flf-8qln-&amp;q_datetime_utc=2026-03-05T14%3A54%3A44&amp;ticket_price=1813&amp;quote_id=4101598521980611571&amp;utid_state=1&amp;channel=iphone&amp;price_without_closed_user_group=2353&amp;tm_place_name=Cebu&amp;deeplink_data=eyJmaWVsZHMiOnsic2lnbmF0dXJlIjoiZDQ2MDlmYTYwZDgxYWQ5OTM4YTMyMWE0ODQzYTQxODQifSwidXJsIjoiaHR0cHM6Ly93d3cuYWdvZGEuY29tL3BhcnRuZXJzL3BhcnRuZXJzZWFyY2guYXNweD9jaWQ9MTg0NjM4MyZoaWQ9Mjc5MzEwNTcmY3VycmVuY3k9UEhQJmNoZWNraW49MjAyNi0wMy0wNSZjaGVja291dD0yMDI2LTAzLTA2Jk51bWJlcm9mQWR1bHRzPTEmTnVtYmVyb2ZDaGlsZHJlbj0wJlJvb21zPTEmbWNpZD0zMDM4Jm1hc3RlclJvb21JZD00MDY3MDQxMDQmbXB0PU9HTlFkSGsyV2s5d1UwNXBhaTh5Tm5OUFFYVTJXRXRSWTFKdmJXSXZiMFpYTW5aS1NtbDNkMFZ6YTFSU1dGbENSRk5MZGpVMVUwdFVhbWRGYUVkQ1F5OVVVRzB5UlVWSVUzUldZMkZuUFQwJlRvdGFsUHJpY2U9MTgxMy4zOSZUb3RhbFRheD0xOTQuMjkmVG90YWxGZWU9MC4wMCZUb3RhbFN1cmNoYXJnZT0wJm1jdXI9UEhQIn0%3D&amp;utid=0bfa4848-3aad-9456-9ee2-8406d08fb3ba&amp;tm_stars=0&amp;client_id=skyscanner_app&amp;price_policy=2&amp;pre_redirect_id=f2b89b76-716b-6e6d-90e4-ed61459a7197&amp;tm_city_code=CEBP&amp;max_price=1813&amp;guests=1&amp;request_id=f2b89b76-716b-6e6d-90e4-ed61459a7197&amp;tm_country_code=PH</t>
  </si>
  <si>
    <t>www.skyscanner.com.ph/hotel_deeplink/4.0/PH/en-US/PHP/h_ct/129282013/2026-03-05/2026-03-06/hotel/hotel/hotels?legacy_provider_id=31&amp;rooms=1&amp;closed_user_group=general&amp;hb_data=oUReCMNsetcHoXwbfruG6sw0m_-lrbT-jpIGXJyd4vggj-pT1Hm8V0vkt6lhoAIDxl-_z8wfIvU2Xr2eo6Qqk_j5vcKuaWK-jylO1Elwm_YcvFATPDG079mQBY8xK1o8uadRV_tNHX-T3ueDfNZljXE-l81H307LN5NLO5G8ZDT-6yaxGRBZtrfiNWjuq4uIEdwUZx_-9SddGVktw2GFcZmLmdUgIhaJgGd-NqgScOSpOEH1hX6quehsdpmbdByuDBDseo1MjEZcw4KjZVrrj7_Hn3v-qPxSAAuUGu54e9i9bFDXyeWT6lS_DfPl5VSZwkfH4wQ0PX9PLxboSzWahGuGZpHlEeC8LXU5L9pyJjlUeihtN57PBUl0ZEfAqGDdcwdyT-2JWx6qu5Bm0AGgQxjhqloAnOgfcby7WUUy8A%3D%3D&amp;q_datetime_utc=2026-03-05T14%3A54%3A44&amp;ticket_price=1579&amp;quote_id=6627525802573270780&amp;utid_state=1&amp;channel=iphone&amp;price_without_closed_user_group=1783&amp;tm_place_name=Cebu&amp;deeplink_data=eyJmaWVsZHMiOnsic2lnbmF0dXJlIjoiODBiZTQ2MWYxNDA5MjgyMTQzZDgxZmJlNjJjN2U4NzgifSwidXJsIjoiaHR0cHM6Ly9waC50cmlwLmNvbS9ob3RlbHMvcmVkaXJlY3Q%2FaG90ZWxpZD0yNTA5MDYwJmNpdHk9MzU4MzEmQWxsaWFuY2VpZD0xMjYwNyZzaWQ9ODg4ODMyJmNoZWNraW49MjAyNi0wMy0wNSZjaGVja291dD0yMDI2LTAzLTA2JnNob3BwaW5naWQ9Yzk0NzJlMzUwNzRjNGU4ZmEzNmYzYjc0ZjljZDUxZGUmYWR1bHQ9MSZjaGlsZHJlbj0wJmFnZXM9Jmxhbmd1YWdlPWVucGgmbG9jYWxlPWVuX1BIJnJvb21pZD0xNDU5Njc3OTEwJnN3aWQ9MCZwYXk9UFAmZmd0PTEmaXNfc3A9UTImY3JuPTEmY3Vycj1QSFAmd2twPTEmc3RhbmQ9SDRzSUFBQUFBQUFBX3dBSEFmai1DbXdLQWhnQkVnUUlBUkFBR21BSTF0V0R1QVVZQURBQU9Qc1JtQUdFa3BrQnFBRUF1QUVDd0FFQTBRRXBYSV9DOWY2VVFPRUJtcG1abVptcm1FRG9BWVRoNllvQmlBSWdpUVFBQUFBQUFBQUFBS0FFQnFvRURBamFEeEZJNFhvVXJuZHBRS0VGRks1SDRYcGdmRUFhSUdNNU5EY3laVE0xTURjMFl6UmxPR1poTXpabU0ySTNOR1k1WTJRMU1XUmxJQVFvNHFDbXpRWklBVklHWW1abE0yWXhXaHdLQTFCSVVCRkhBM2dMSkNpLVB4b0RVRWhRSVVjRGVBc2tLTDRfWWdWbGJsOVFTR2k4RkhBQmVBQ0tBUWRJQVhnQXlBRUJxZ0VBOGdFaVl6azBOekpsTXpVd056UmpOR1U0Wm1Fek5tWXpZamMwWmpsalpEVXhaR1ZmTTVJQ0FUU2FBZ0FBQUFEX193RUFBUF9fSDB4b05RY0JBQUEifQ%3D%3D&amp;utid=25c43547-a9e8-8072-a29a-f4c0301083ad&amp;tm_stars=2&amp;client_id=skyscanner_app&amp;price_policy=2&amp;pre_redirect_id=14094b2b-db52-1131-dcdb-942b271286b9&amp;tm_city_code=CEBP&amp;max_price=3345&amp;guests=1&amp;request_id=14094b2b-db52-1131-dcdb-942b271286b9&amp;tm_country_code=PH</t>
  </si>
  <si>
    <t>www.skyscanner.com.ph/hotel_deeplink/4.0/PH/en-US/PHP/h_ad/46980237/2026-03-03/2026-03-04/hotel/hotel/hotels?legacy_provider_id=22&amp;rooms=1&amp;closed_user_group=general&amp;hb_data=Ate4n7c4ZrIcfMKtRNH2xVpVIpOtD86AwJvVfdZ-0sdmH25kzzlucMbWaECqYx8pmBJJC1nUOknrMPll4jx1L9pU7T76stOQWKNSOTO-OVD7K-YT81tbT374YLg7d5Ady3J7brIUX2I1i0Vt1zq2HMsoOSuFssahY9oYlD376LNtzrCV0Rsy0h7JTQLILVj8oZiY91D50wFS_akhgZMJJcy31MkHj7RH0OobjVqsrxdQ4fbhJ-9roP6fGsyPIpot5INIlWBnGJQJPzNBhXItROqwQuS4b8oqGGac2Rz6pjrEkok2MoRavQu8wAkDMxzGVSLau_9brSHkOWQku1Lg1JaIkmWol8lku_6867UX1fpvylTjuCisM1RtmGtiOyfvJ1ZJjji8eQU1XjrOdGzTanEeUdN2mrY9zoPuUxGC_wYY&amp;q_datetime_utc=2026-03-03T09%3A45%3A02&amp;ticket_price=2471&amp;quote_id=1141932717853199981&amp;utid_state=1&amp;channel=iphone&amp;price_without_closed_user_group=5500&amp;tm_place_name=Cebu&amp;deeplink_data=eyJmaWVsZHMiOnsic2lnbmF0dXJlIjoiNWI3NmRhYTUyNGI0Y2U2NmI1Mjk0ZTA0ZmU5YjE1YTcifSwidXJsIjoiaHR0cHM6Ly93d3cuYWdvZGEuY29tL3BhcnRuZXJzL3BhcnRuZXJzZWFyY2guYXNweD9jaWQ9MTg0NjM4MyZoaWQ9ODQzMTkmY3VycmVuY3k9UEhQJmNoZWNraW49MjAyNi0wMy0wMyZjaGVja291dD0yMDI2LTAzLTA0Jk51bWJlcm9mQWR1bHRzPTEmTnVtYmVyb2ZDaGlsZHJlbj0wJlJvb21zPTEmbWNpZD0zMzImbWFzdGVyUm9vbUlkPTMwNzY4MDkmbXB0PU0weFJia3ROYVV0UE1tTlpNSFpYZGk4MmRteFpUVEp5UWs0eE9IVlpNM3BtT1U0MVRUWjBORVV6V0dveWFYRkRjSEJTZDNSNk0zQTBNM0oxU0hWU05IaHVWWFJWZG5CUVRtUTVVdyZUb3RhbFByaWNlPTI0NzEuMTkmVG90YWxUYXg9MjMyLjUxJlRvdGFsRmVlPTIxMy4xMSZUb3RhbFN1cmNoYXJnZT0wJm1jdXI9UEhQIn0%3D&amp;utid=567d5eaf-b966-4488-d1f3-5a3234c1bcea&amp;tm_stars=3&amp;client_id=skyscanner_app&amp;redirect_delay=1000&amp;price_policy=2&amp;pre_redirect_id=f11414d5-7f0a-901d-af58-3b2a0661372e&amp;tm_city_code=CEBP&amp;max_price=7606&amp;guests=1&amp;request_id=f11414d5-7f0a-901d-af58-3b2a0661372e&amp;tm_country_code=PH</t>
  </si>
  <si>
    <t>www.skyscanner.com.ph/hotel_deeplink/4.0/PH/en-US/PHP/h_h1/115481130/2026-03-05/2026-03-06/hotel/hotel/hotels?legacy_provider_id=927111&amp;rooms=1&amp;closed_user_group=mobile&amp;hb_data=1sIquCIdzXaFcvf8NMOUZ_ldIewmPMmpChf05oVpxdHyo9v0F9PCzwOD0OfqMpJ_J77t7uAfeA9VQU_zJ3RyXlRAgy3Ab69MybcDpmKw9SkVaVUf9L1ki402-RXonSRi-EC1BgyzL3ZweTU3gZEy6kELcoWWh8Mf56ew-Xgnwp3EesulCSisxHGWTydNJ9q29H33azjlGbMHcOvslFdhfREsBxAaLN8_Y2pP-J2Bqj_kZvaPCEbrs7Z1ldNkYvNckTSfqCvi0HUT5Aqq8k3ko5kNKuw%3D&amp;q_datetime_utc=2026-03-05T14%3A54%3A45&amp;ticket_price=4425&amp;quote_id=-6005009770731257141&amp;utid_state=1&amp;channel=iphone&amp;price_without_closed_user_group=7500&amp;tm_place_name=Cebu&amp;deeplink_data=eyJmaWVsZHMiOnsic2lnbmF0dXJlIjoiNDRiMmM5MDQ2ZjE5YTJkOTkyY2Q0ODUwYmM0YWY2YmUifSwidXJsIjoiaHR0cHM6Ly9waC5ob3RlbHMuY29tL0hvdGVsLVNlYXJjaD90cGlkPTMyMTQmbXBlPTE3NzI3MjE2NjgmZW5kRGF0ZT0yMDI2LTAzLTA2JmFkdWx0cz0xJmxvY2FsZT1lbl9QSCZjaGlkPTgzNmI1YmQ1LTEzMjUtNGExYy1hM2IxLTYxODkwNjYyY2EwMiZlYXBpZD00NCZtY3RjPTMmc3RhcnREYXRlPTIwMjYtMDMtMDUmbXBkPVBIUCZtcG49MjAwMjc5MTY3JmN1cnJlbmN5PVBIUCZyYXRlcGxhbmlkPTM5Mzk4MzI5NiZtcG09MjQmbXBwPTEmbXBvPUVDJnNlbGVjdGVkPTU5MjcxMTImbXBiPTgyMC4xMiZtcHE9Mzk2NS4zOCZtcGE9MzYwNC44OSJ9&amp;utid=895331b2-a395-b036-ac08-5a12605f5a37&amp;tm_stars=4&amp;client_id=skyscanner_app&amp;price_policy=2&amp;pre_redirect_id=fdddd449-ffdf-f739-a7f2-df8eaf534293&amp;tm_city_code=CEBP&amp;max_price=4725&amp;guests=1&amp;request_id=fdddd449-ffdf-f739-a7f2-df8eaf534293&amp;tm_country_code=PH</t>
  </si>
  <si>
    <t>www.skyscanner.com.ph/hotel_deeplink/4.0/PH/en-US/PHP/h_bc/222423391/2026-03-03/2026-03-04/hotel/hotel/hotels?legacy_provider_id=13&amp;rooms=1&amp;closed_user_group=apps&amp;hb_data=dEBdMXqioum2UiFpSL3LGHOyvIpyAx30n3VzsQwzMSOunT3afFl1_YimU0GHgruDDbxpHV6dHCKFI-PBXdNgomMEW7T2g2HCiJeBePZLQ_nBX7G2DV1Rr2XnTfeEnKPr9tNdRh6K66wkJTA5rdWUjWj23YUkgfEEZl_03nOnJoW94rQfd240QyUGuDgXgjz6vyWJW129npEH4-QBzWaWYNCv3ELVSNE5jKvvJpq-RYefvNOxkDSGnAzu-vAfI-wpxHE2ivFAy_bvlZx8ZU-WavJ5smzMloaUCjiXsmMt_BHhba-0MnfCRmRLfFcCYRrplVnmzhXpbzQOFfog1nl_niewF0LcN7wBVCkjP3cC-i-yv2eOtD-qvMZ9m1_UTjqzBu2PiPlQOVl8CL9nnS80YLHuyiApD8p1ZJ1A6-yOrycFyhI%3D&amp;q_datetime_utc=2026-03-03T09%3A45%3A05&amp;ticket_price=1895&amp;quote_id=43810755319107650&amp;utid_state=1&amp;channel=iphone&amp;price_without_closed_user_group=2495&amp;tm_place_name=Cebu&amp;deeplink_data=eyJmaWVsZHMiOnsic2lnbmF0dXJlIjoiM2M1YzUxODUxOGYwZmJhMDZkNjRlYzI5ZTg0MDllOGYiLCJibG9ja19pZCI6IjEzMDQwNTY2MDFfNDAzMjY3OTEwXzFfMF8wIn19&amp;utid=da7c5bb2-5eee-413f-a046-c94b3680e283&amp;tm_stars=0&amp;client_id=skyscanner_app&amp;redirect_delay=1000&amp;price_policy=2&amp;pre_redirect_id=4e47ba27-5610-1bf5-9066-a65ee479a646&amp;tm_city_code=CEBP&amp;max_price=1895&amp;guests=1&amp;request_id=4e47ba27-5610-1bf5-9066-a65ee479a646&amp;tm_country_code=PH</t>
  </si>
  <si>
    <t>www.skyscanner.com.ph/hotel_deeplink/4.0/PH/en-US/PHP/h_ad/205053012/2026-03-03/2026-03-04/hotel/hotel/hotels?legacy_provider_id=22&amp;rooms=1&amp;closed_user_group=general&amp;hb_data=vC6CkVUfv57h6hlzjMTvfK-9yum4YB6xrjyYOgetWv7eu04zmtL4HpSYQbDv3ZY1MMpqEj5lqW-5VEzMMf0VD-1xETcg_DMpns5TsdNjcsLow_sWZyPxxISYUdnyC0BQEHZ1EHTLuBp7Ofc051CrkwbzNvzTPPlgU0j_eEOSXIPMIinBwGpLGT-ujQ3aOshPaWv_7n4aupi2rzSJXfpu3Ho4doZuto9bSMCPHIl9NbbIgnkEyfOjsgAIFbrnARib4XnNItDJxwbYIuy2Mv5fI12ooFHqCiZRavEvmmx82uyNzgSs3jSsKuQE7GrBeP1L7tqyxW-vDwdyhzjsS_fwiYL4xkl3ceoaCSGyzVKxP1LKcervBjFPaKNkNEg0mJKVlSh9bSLYXZM73wAIJYIfpjePZdXpmsODDBJHPSitszB3&amp;q_datetime_utc=2026-03-03T09%3A44%3A05&amp;ticket_price=2298&amp;quote_id=5901996261316658701&amp;utid_state=1&amp;channel=iphone&amp;price_without_closed_user_group=6415&amp;tm_place_name=Cebu&amp;deeplink_data=eyJmaWVsZHMiOnsic2lnbmF0dXJlIjoiZmU1ODNlODE2MDMzYmI1M2Q2NjlmZmI0MzQwYmZlNWQifSwidXJsIjoiaHR0cHM6Ly93d3cuYWdvZGEuY29tL3BhcnRuZXJzL3BhcnRuZXJzZWFyY2guYXNweD9jaWQ9MTg0NjM4MyZoaWQ9MjI2Njg2NzgmY3VycmVuY3k9UEhQJmNoZWNraW49MjAyNi0wMy0wMyZjaGVja291dD0yMDI2LTAzLTA0Jk51bWJlcm9mQWR1bHRzPTEmTnVtYmVyb2ZDaGlsZHJlbj0wJlJvb21zPTEmbWNpZD0yODA4OCZtYXN0ZXJSb29tSWQ9MzE0NDA0NzY2Jm1wdD1WQzkxVEd0WlJubFVaMWROTm1ZdlpTczBXbTR5VUZoV015dEZNVkptTUZrMlZWaG5OMWRRZGtZMlZGcHVOWFZyTDI1RlFpOVpSbXRRTWk5Mk9HcFViRVIxTHpkelR6SXdjeXRRVTBaTmFrZyZUb3RhbFByaWNlPTIyOTguNDYmVG90YWxUYXg9MjU5LjkyJlRvdGFsRmVlPTAuMDAmVG90YWxTdXJjaGFyZ2U9MCZtY3VyPVBIUCJ9&amp;utid=b600c5e4-f2d2-9753-941a-00628a0edcb6&amp;tm_stars=3&amp;client_id=skyscanner_app&amp;redirect_delay=1000&amp;price_policy=2&amp;pre_redirect_id=5508eef4-436a-1ada-feb2-cb57436c82a5&amp;tm_city_code=CEBP&amp;max_price=4247&amp;guests=1&amp;request_id=5508eef4-436a-1ada-feb2-cb57436c82a5&amp;tm_country_code=PH</t>
  </si>
  <si>
    <t>www.skyscanner.com.ph/hotel_deeplink/4.0/PH/en-US/PHP/h_h1/134679883/2026-03-05/2026-03-06/hotel/hotel/hotels?legacy_provider_id=927111&amp;rooms=1&amp;closed_user_group=mobile&amp;hb_data=4fCL7gLHvcRkOPi3I2t2jmKb4OmfCgJlcHnWCtSOElzPs5sz-SQ8DpCXoKvqHK9xYeh_HvktK94UdN39Q3MdKmZOr-LAgiWR0DgiZ0Gi6UfpuA49ecFN8l0Jf1aKIfiOu9rHbmZoXak6HwgBt_jT5xvYEOPxG3JMZ2Bvh--u29f7zr_6h-1mYvcUoXSuz2sQTycJwVc8Ulyv-n3YxNypUz8W6TmK-3rPpX1h0pDVYSJlzFjlHtE1VzAVTPMiT6-ukwx4LTABnIMyUAoLeVFp9pr078g%3D&amp;q_datetime_utc=2026-03-05T14%3A55%3A53&amp;ticket_price=2234&amp;quote_id=1699382637352264881&amp;utid_state=1&amp;channel=iphone&amp;price_without_closed_user_group=2979&amp;tm_place_name=Cebu&amp;deeplink_data=eyJmaWVsZHMiOnsic2lnbmF0dXJlIjoiZjdkYzJjMzc1NzhhNDRiMTljNGJhNzE0MTExN2VlNDYifSwidXJsIjoiaHR0cHM6Ly9waC5ob3RlbHMuY29tL0hvdGVsLVNlYXJjaD90cGlkPTMyMTQmbXBlPTE3NzI3MjIzODYmZW5kRGF0ZT0yMDI2LTAzLTA2JmFkdWx0cz0xJmxvY2FsZT1lbl9QSCZjaGlkPTczYzc2NWM1LTBlMzMtNDIxYy1hNzdiLWIxMmMzZDVkNzVjMCZlYXBpZD00NCZtY3RjPTMmc3RhcnREYXRlPTIwMjYtMDMtMDUmbXBkPVBIUCZtcG49MjAwMjQ1NDg0JmN1cnJlbmN5PVBIUCZyYXRlcGxhbmlkPTIyODEzOTM2NSZtcG09MjQmbXBwPTEmbXBvPUVDJnNlbGVjdGVkPTQ2OTE5MzYmbXBiPTIzOS40MCZtcHE9MTk5NS4wMCZtcGE9MTk5NS4wMCJ9&amp;utid=dee79832-d921-346c-9c35-768d7b4cdea7&amp;tm_stars=3&amp;client_id=skyscanner_app&amp;price_policy=2&amp;pre_redirect_id=f6a44588-81de-1ba5-65bb-946b56e1a28d&amp;tm_city_code=CEBP&amp;max_price=2234&amp;guests=1&amp;request_id=f6a44588-81de-1ba5-65bb-946b56e1a28d&amp;tm_country_code=PH</t>
  </si>
  <si>
    <t>www.skyscanner.com.ph/hotel_deeplink/4.0/PH/en-US/PHP/h_bc/212934083/2026-03-05/2026-03-06/hotel/hotel/hotels?legacy_provider_id=13&amp;rooms=1&amp;closed_user_group=apps&amp;hb_data=xl7ClGYZiiLEBkBcgFoMzhb4nNrSj2rZMwkRXxPrHK8yqOPDOnJQ2_R89q4sJgQ2uwEyUmVOxyWfMOnv9__GLxFp_RvYxn5ftgqY1GhwR_ezRymFeD3wy4_5eeeuy_OyYs76zWAhFa9OcfJS36AdHmXfeu0YYGcer6N8IJeZMB8jZu3kRzzM7Pmh7Cqm7DKaLxWY-pbs4DsS1WHPxyIC1z2py0WzZtxRssjDZP3F8xPIEcScZL3JOqwj7e8-qj33hwkgidYW8PfWodPClSr4PIM6Fzu-WTIuWrW8_X3CzC0dwEqlK8koFJrZNkCGUVTa2Poi9yUHqoBf3Fop_aWXc7xxSdv9rRLObHRiyktL6kirp2_5ugpBz2Wu0XDt_3twN9_dbm2Kzyay6pbZLubrjRexxMAy0e3YMVcXl4Sdiu6P4W4Kpgs%3D&amp;q_datetime_utc=2026-03-05T14%3A54%3A49&amp;ticket_price=1376&amp;quote_id=-5405563988920932201&amp;utid_state=1&amp;channel=iphone&amp;price_without_closed_user_group=1841&amp;tm_place_name=Cebu&amp;deeplink_data=eyJmaWVsZHMiOnsic2lnbmF0dXJlIjoiOWQ3YTZlMTgwOGJiZjFmNmUzMDFhYzJhMTIxZDllN2EiLCJibG9ja19pZCI6IjEwNzg0NDU0MDFfMzg4MDUxMTYzXzJfMF8wIn19&amp;utid=49b81a9a-2ec2-420c-b2f2-52ea3a146a44&amp;tm_stars=0&amp;client_id=skyscanner_app&amp;price_policy=2&amp;pre_redirect_id=a32c0712-9d64-472f-b01b-c5074fce113a&amp;tm_city_code=CEBP&amp;max_price=1511&amp;guests=1&amp;request_id=a32c0712-9d64-472f-b01b-c5074fce113a&amp;tm_country_code=PH</t>
  </si>
  <si>
    <t>Luxurios 1 Bedroom Unit horizons101</t>
  </si>
  <si>
    <t>www.skyscanner.com.ph/hotel_deeplink/4.0/PH/en-US/PHP/h_bc/217073009/2026-03-05/2026-03-06/hotel/hotel/hotels?legacy_provider_id=13&amp;rooms=1&amp;closed_user_group=apps&amp;hb_data=i4rPbenMsYSMKWc1J-BWVPqV0e9fRzyZv_JapVivhZoXJQO6mKohAob2XmeaRerKYoRjskId-eTeAzMDFB_qsxzZgfZ83Ko3EJtjoLeBBOXR8w1I2U4kYr5JyjOxD_2iX8LXM5TK2nrAQo1M2CxEdCn2mYKyvrN5OMg7C_JLNwfvQfdwzOXe3Plw31xLEvYD9oUt5f6MAhfDXSc8468vatRwkY2VFhVOs6s3p8pdNQnsZOGs_mv2-Ph008zvDBRLENEDo8fPJtWgtC_5tybklfVvesvXwM5saXqcPd19dv_Y8qS14hdZL9HGbJBIyx7hWHJPVHpbW5Iwa6fUWcpaYFRNIlTJW5IeyrxZ48_WFRd4B0vxKnVQX5T4P00Yvm-dR43ovncL1s6oMDP-ru8u-aHMkdmHr6kGfGXWEPN9hq059Mw4ULQ%3D&amp;q_datetime_utc=2026-03-05T14%3A54%3A52&amp;ticket_price=3856&amp;quote_id=4319584160126194855&amp;utid_state=1&amp;channel=iphone&amp;price_without_closed_user_group=4687&amp;tm_place_name=Cebu&amp;deeplink_data=eyJmaWVsZHMiOnsic2lnbmF0dXJlIjoiNDVjOTExYzc4MDBhZmQ1ZGZiMTQ2MTMxOTFkMDI0NGQiLCJibG9ja19pZCI6IjE0MjU5NTg1MDFfNDE0MTkxMDIyXzVfMF8wIn19&amp;utid=e13974be-8179-7d77-ffd2-962c46adabba&amp;tm_stars=0&amp;client_id=skyscanner_app&amp;price_policy=2&amp;pre_redirect_id=53696e63-0638-6dc3-653f-c8681aad9533&amp;tm_city_code=CEBP&amp;max_price=3856&amp;guests=1&amp;request_id=53696e63-0638-6dc3-653f-c8681aad9533&amp;tm_country_code=PH</t>
  </si>
  <si>
    <t>10.31061, 123.89614</t>
  </si>
  <si>
    <t>Ayers Lechon, General Maxilom Avenue, Santa Cruz, Camputhaw, Cebu City, Central Visayas, 6000, Philippines</t>
  </si>
  <si>
    <t>Luxurios 1 bedroom unit horizons101 offers accommodations in Cebu City, 1.8 miles from Magellan's Cross and 2.1 miles from Fort San Pedro. Free Wifi is available throughout the property and private parking is available on site. SM City Cebu is 2.</t>
  </si>
  <si>
    <t>Elegance - Ultima Residences</t>
  </si>
  <si>
    <t>www.skyscanner.com.ph/hotel_deeplink/4.0/PH/en-US/PHP/h_bc/190585828/2026-03-05/2026-03-06/hotel/hotel/hotels?legacy_provider_id=13&amp;rooms=1&amp;closed_user_group=apps&amp;hb_data=LQENa4a7BxJT1gXEzCi318EbcMLtnMncTpz8IoRpon8dUkuYStYdNbaZN_GoSBwd9fLN4wPQtsgkCOYHZ7juUgs48-7UOpDlY0inArpT6upcaZiDv95s4ObqSh5MpQUTfEhWcYxBYkuJanjsmHcs4tDRN5DORXOhex7sogIeGJ5zIkQbe8BwBjm7lZ4Jo3F3H6xtm5ZZWmhhhWyXVnv2fuHlkUiqybUvpOQ4v4qQGKvJBmDWeNu3WEieqQg3j6hxjvs3s1uMKEeC6BJa0J98nxXeGmNHLUMWTwjZ30TESFW3-KUS8ByM-MZO6Ta3L6De5t0k5u4uG8IhDZMwySP-LW6AbmRhbyWT64Yojf8D_N-PC-3lSfuHcqDZ-2KgM_Q89zu30p9EMaDzMm1Wu2D0mKYgqemT3SH0X85hm4ua7hFsRrX7b6o%3D&amp;q_datetime_utc=2026-03-05T14%3A54%3A55&amp;ticket_price=10044&amp;quote_id=2741320138895509650&amp;utid_state=1&amp;channel=iphone&amp;price_without_closed_user_group=10993&amp;tm_place_name=Cebu&amp;deeplink_data=eyJmaWVsZHMiOnsic2lnbmF0dXJlIjoiNWE2MjAwMzRlYWE3ZmQ1MjhhZjlkOWRiN2U1NWZmYTYiLCJibG9ja19pZCI6IjE0MjQyNjQzMDFfNDE1NTc0OTA5XzE2XzBfMCJ9fQ%3D%3D&amp;utid=82c4ac55-ebd7-48a2-682e-cff757040659&amp;tm_stars=0&amp;client_id=skyscanner_app&amp;price_policy=2&amp;pre_redirect_id=2eb7ccfe-dac2-2fde-bc1b-a6bb76c1311a&amp;tm_city_code=CEBP&amp;max_price=10044&amp;guests=1&amp;request_id=2eb7ccfe-dac2-2fde-bc1b-a6bb76c1311a&amp;tm_country_code=PH</t>
  </si>
  <si>
    <t>10.30865, 123.89458</t>
  </si>
  <si>
    <t>Ultima Residences Fuente Tower 3, Osmeña Boulevard, Santa Cruz, Camputhaw, Cebu City, Central Visayas, 6000, Philippines</t>
  </si>
  <si>
    <t>A 18-minute walk from Colon Street in Cebu City, Elegance - Ultima Residences offers accommodations with access to a hot tub. Guests can benefit from a patio and an outdoor pool.</t>
  </si>
  <si>
    <t>Premium East Gate 1BR Unit</t>
  </si>
  <si>
    <t>www.skyscanner.com.ph/hotel_deeplink/4.0/PH/en-US/PHP/h_bc/223778800/2026-03-03/2026-03-04/hotel/hotel/hotels?legacy_provider_id=13&amp;rooms=1&amp;closed_user_group=apps&amp;hb_data=IsX-1d_krUWJDLhDF6fwKBqnKU9ZWurAKLHGtmG9G4nhXNEGG_3P5k-ntY0nLTVMuQyQpYeBCSna-Yl_dPe9frj6NtSi8xY8QMiJVzgyqhN1U4pa8xfp62CoAFq98GYwVxhJpNXJVJ7pW3NqbvUhacn_bjtQN_dNLQzTDz6mwNDH3nIcaNJNTZaYTktxAuhvEb0-Jl1ECF8ZmbRrHxVxs-Z68ZwpW5DWzy1jgNwLaRlgDwirbt3faYWvGrnAt_sBI7eQz49_mH7i8GE7HFKP8lA2C49tb8NmlEUAGSNuc8sJig3jppoWfAdcXOKwDfw3_w8EKyNcmCUxTFyJkTSfyuaS8Emsef9rO6ykkECP6oEW3nukj6MLNM8Owwrxbgf6sXsrqOqKsZMwDJwVUACcVNob3gGtoRp2-DWY5npPrrF3-d4%3D&amp;q_datetime_utc=2026-03-03T09%3A44%3A08&amp;ticket_price=6059&amp;quote_id=-2349280011721401975&amp;utid_state=1&amp;channel=iphone&amp;price_without_closed_user_group=7366&amp;tm_place_name=Cebu&amp;deeplink_data=eyJmaWVsZHMiOnsic2lnbmF0dXJlIjoiMWExNzVjNjlmZDI5MWE5NTkwZjgzOTc0NDZkY2NhODYiLCJibG9ja19pZCI6IjE0MjEzNzUwMDFfNDEzNzc3NTY4XzRfMF8wIn19&amp;utid=b5bd2f1f-25a3-7a87-3ab6-e93381061cfa&amp;tm_stars=0&amp;client_id=skyscanner_app&amp;redirect_delay=1000&amp;price_policy=2&amp;pre_redirect_id=e34320aa-3561-f9a7-1eed-caf4403beff6&amp;tm_city_code=CEBP&amp;max_price=6653&amp;guests=1&amp;request_id=e34320aa-3561-f9a7-1eed-caf4403beff6&amp;tm_country_code=PH</t>
  </si>
  <si>
    <t>10.31924, 123.90962</t>
  </si>
  <si>
    <t>Premium East Gate 1BR unit is located in Cebu City, just a 9-minute walk from Ayala Center Cebu and one mile from SM City Cebu. With city views, this accommodation provides a balcony. Private parking can be arranged at an extra charge.</t>
  </si>
  <si>
    <t>The City Flats - Cebu IT Park</t>
  </si>
  <si>
    <t>www.skyscanner.com.ph/hotel_deeplink/4.0/PH/en-US/PHP/h_bc/223670045/2026-03-05/2026-03-06/hotel/hotel/hotels?legacy_provider_id=13&amp;rooms=1&amp;closed_user_group=apps&amp;hb_data=LrG_q5vyhfLaEKpljTdeKNmio4ce3H6xu_AsflTTLzhN0F2tRWeWvgHn_1JSJjdYS8G9zEQPRh6e1EiaFfVY5Wj0Z7oEXwbEJnGob2LzoPp39uc1_jaQXikMDKtvJ4axQEIATOAP5iXM1w-HsJ8Or8vvKQpr72LzysLLTGsxTKGXIHjFFJLvX2gceumZoUZWy2QMOU8TJtnc_USxyNYgomfTgiJPOMwMFAMxRA-4fmfRYD_h8_ifEHfuDLrXG2hgVuDqeno1K9OUSbtXxOPhpaCL-V2GD8vxEUCBMM-NXMmPRM0yB6z0-ZNXOC3Kn0eNV95drQnLtgm2ay5zfN4qrx4myA1No6Q2_rl8ZFbVv0Ieb5fyLXMsJH67p3LHhZ3ZC0b4_2VhmB0Bz6jHiLjwB5zG5Ta7CAu3aeq5Qemv4xD92SK77DA%3D&amp;q_datetime_utc=2026-03-05T14%3A54%3A58&amp;ticket_price=1836&amp;quote_id=2279305825912251499&amp;utid_state=1&amp;channel=iphone&amp;price_without_closed_user_group=2456&amp;tm_place_name=Cebu&amp;deeplink_data=eyJmaWVsZHMiOnsic2lnbmF0dXJlIjoiNDA5ODIwZmRiNTQwM2Y4MmMzMzM2NzQ4NmM2YTBjZjUiLCJibG9ja19pZCI6IjE0MTcxNDAyMDRfNDEzMzkwNTA5XzJfMF8wIn19&amp;utid=11c67a49-d26f-55ba-7009-53a30fbf0d80&amp;tm_stars=0&amp;client_id=skyscanner_app&amp;price_policy=2&amp;pre_redirect_id=40d2d212-4919-da92-8dae-1c2e55fe09f9&amp;tm_city_code=CEBP&amp;max_price=1836&amp;guests=1&amp;request_id=40d2d212-4919-da92-8dae-1c2e55fe09f9&amp;tm_country_code=PH</t>
  </si>
  <si>
    <t>10.33437, 123.91002</t>
  </si>
  <si>
    <t>The City Flats, Jose Maria Del Mar Avenue, Cebu I.T. Park, Apas, Cebu City, Central Visayas, 6000, Philippines</t>
  </si>
  <si>
    <t>Located in Cebu City, 1.7 miles from Ayala Center Cebu, The City Flats - Cebu IT Park has accommodations with a garden, free private parking and a shared lounge. The property is around 2.2 miles from SM City Cebu, 2.</t>
  </si>
  <si>
    <t>Aku Inn Cebu City</t>
  </si>
  <si>
    <t>www.skyscanner.com.ph/hotel_deeplink/4.0/PH/en-US/PHP/h_h1/223668100/2026-03-05/2026-03-06/hotel/hotel/hotels?legacy_provider_id=927111&amp;rooms=1&amp;closed_user_group=mobile&amp;hb_data=_wqPbo0sCPeWzMlnt9GzEff4H6LLBA3f02E5eXLBW0M3ZAZNFDvPwd21gvYSG3t-HVm3Sd8B3h-JGA5udv2xNhRB2fkeZ9ZQkPX43Kf0NgsL3fgbEFCaMh77bFaMVzxlD2V2_QukmjIIqEtkudFQTYL0FcgSfAtUi8o4intw-C8qdrMpzbEmDKnNuLESly5rwQBvN5Pm91gxqwCMaRk8GHZxSV-VUqZN-ru4ihxYzW5z1h0PdspOdN5Cej2-0Bva3H69ZLQ7vYRDutuR38jYWhsLVxQ%3D&amp;q_datetime_utc=2026-03-05T14%3A55%3A00&amp;ticket_price=1984&amp;quote_id=7494491744441582930&amp;utid_state=1&amp;channel=iphone&amp;price_without_closed_user_group=3100&amp;tm_place_name=Cebu&amp;deeplink_data=eyJmaWVsZHMiOnsic2lnbmF0dXJlIjoiYjYxYTRiNzE4MDY1MDczYzcyN2M5Mzc4YmM4MmY4NTgifSwidXJsIjoiaHR0cHM6Ly9waC5ob3RlbHMuY29tL0hvdGVsLVNlYXJjaD90cGlkPTMyMTQmbXBlPTE3NzI3MjE3NjYmZW5kRGF0ZT0yMDI2LTAzLTA2JmFkdWx0cz0xJmxvY2FsZT1lbl9QSCZjaGlkPTAwYzA1ODY0LTJhZTUtNGJhZC04NDMyLWFiMzExMGIyNzMwYyZlYXBpZD00NCZtY3RjPTMmc3RhcnREYXRlPTIwMjYtMDMtMDUmbXBkPVBIUCZtcG49MzI2NjU1NjUwJmN1cnJlbmN5PVBIUCZyYXRlcGxhbmlkPTQwMjE1MDI0NiZtcG09MjQmbXBwPTEmbXBvPUVDJnNlbGVjdGVkPTExNjMxMjM4NiZtcGI9MzY3LjcxJm1wcT0xNzc3LjkyJm1wYT0xNjE2LjI5In0%3D&amp;utid=3a09f0f7-58c8-75be-4cdd-bc4665d3fa96&amp;tm_stars=3&amp;client_id=skyscanner_app&amp;price_policy=2&amp;pre_redirect_id=c98c8652-1a26-88ec-dfda-02b4f09d4184&amp;tm_city_code=CEBP&amp;max_price=12800&amp;guests=1&amp;request_id=c98c8652-1a26-88ec-dfda-02b4f09d4184&amp;tm_country_code=PH</t>
  </si>
  <si>
    <t>10.31846, 123.90278</t>
  </si>
  <si>
    <t>Aku Inn, Archbishop Reyes Avenue, Luz, Cebu City, Central Visayas, 6000, Philippines</t>
  </si>
  <si>
    <t>Located in Cebu City (Camputhaw), Aku Inn Cebu City is within a 15-minute walk of Ayala Center and Waterfront Cebu City Casino. This hotel is 1.4 mi (2.3 km) from SM City Cebu and 1.7 mi (2.7 km) from Colon Street.
This hotel offers designated smoking areas.
Featured amenities include a 24-hour front desk and an elevator. Free self parking is available onsite.
Make yourself at home in one of the 38 air-conditioned guestrooms. Bathrooms have showers and complimentary toiletries. Conveniences include free tea bags/instant coffee and complimentary bottled water, and housekeeping is provided on request.</t>
  </si>
  <si>
    <t>Jojie's Crib Taft East Gate Studio</t>
  </si>
  <si>
    <t>www.skyscanner.com.ph/hotel_deeplink/4.0/PH/en-US/PHP/h_ad/223649280/2026-03-05/2026-03-06/hotel/hotel/hotels?legacy_provider_id=22&amp;rooms=1&amp;closed_user_group=apps&amp;hb_data=k-MK-IYXpcWfgAJ6bDZsFaJ7t85Jgh6zfp8VtxUSM1GTUIZif2-ENF6uVtfYrKuwkw8QR3-KwISJXzrYGiqonHvq-TmdSHRAZ4b6OuKngJBKOdFSwJacjsfnJH4qI0dczxHUXFl9dlwz4IuP5Tf7c3MTzggv7XG-GEDH5kX6Kfrh49RPx0fwk4hMfWXuT9HJRrme7W198eCKPxJX39-NBqwbRthRBvg2QI5JJb0aGAyDhwlblPm3RvkYHG4c3GN7TWjud6_LyNSGD8goTzHATQn92lwonJkszNuLrVRK8zAx_cKE0gTQGN5qLsSvxg9j0Cd8rjzFzLpcqkF-LvsWItzSZyl2e02-rj180C56zV03EqFZPjJZgXrHkI8OZWoDEQodbAnA9lnIaEqJnwMJotNcFVafMXMpdQ7iO2c1pSsE&amp;q_datetime_utc=2026-03-05T14%3A55%3A00&amp;ticket_price=3324&amp;quote_id=5454192363686300387&amp;utid_state=1&amp;channel=iphone&amp;price_without_closed_user_group=4050&amp;tm_place_name=Cebu&amp;deeplink_data=eyJmaWVsZHMiOnsic2lnbmF0dXJlIjoiOTA1M2IxYTBhYWUwMzhiMTM0NDk2NzhhYjA1NzE5ZjQifSwidXJsIjoiaHR0cHM6Ly93d3cuYWdvZGEuY29tL3BhcnRuZXJzL3BhcnRuZXJzZWFyY2guYXNweD9jaWQ9MTg0NjM4MyZoaWQ9NzQzMjM3MDAmY3VycmVuY3k9UEhQJmNoZWNraW49MjAyNi0wMy0wNSZjaGVja291dD0yMDI2LTAzLTA2Jk51bWJlcm9mQWR1bHRzPTEmTnVtYmVyb2ZDaGlsZHJlbj0wJlJvb21zPTEmbWNpZD0zMDM4Jm1hc3RlclJvb21JZD0xMTU1MDE1MzcwJm1wdD1ZMWRyVEZGVmVsaHZRMWQ0Tlhaa1NESk1OMnhGV1d4emVIVlhUVzlRSzBKMFZqVjBNVkJFS3pWeWFYRk5TVGhvZUhKVFdITklUekpVVG1zelMyUkZhR2syYjJKelNFZGhZWFZDVjJablBUMCZUb3RhbFByaWNlPTMzMjQuMzgmVG90YWxUYXg9MzU2LjE4JlRvdGFsRmVlPTAuMDAmVG90YWxTdXJjaGFyZ2U9MCZtY3VyPVBIUCJ9&amp;utid=0998e95c-c896-3ad2-62e9-18b1bd71a0fb&amp;tm_stars=4&amp;client_id=skyscanner_app&amp;price_policy=2&amp;pre_redirect_id=361ecbf4-2bbe-b00f-7ac4-a99381d6b137&amp;tm_city_code=CEBP&amp;max_price=3324&amp;guests=1&amp;request_id=361ecbf4-2bbe-b00f-7ac4-a99381d6b137&amp;tm_country_code=PH</t>
  </si>
  <si>
    <t>Located within a 9-minute walk of Ayala Center Cebu and one mile of SM City Cebu, Jojie's Crib Taft East Gate Studio has rooms with air conditioning and a private bathroom in Cebu City. The property is around 1.6 miles from Fuente Osmena Circle, 2.</t>
  </si>
  <si>
    <t>Regner-Quinto Real Estate Services</t>
  </si>
  <si>
    <t>www.skyscanner.com.ph/hotel_deeplink/4.0/PH/en-US/PHP/h_ad/223649215/2026-03-05/2026-03-06/hotel/hotel/hotels?legacy_provider_id=22&amp;rooms=1&amp;closed_user_group=apps&amp;hb_data=tUVZQ7FK1xLKUFN_RHOc1EzzNPZkq6ewTX7IVxSV9UmEym2e0K4VIEuVlJdt5ABqR0Atmm6DSw6wy3u4WAd5BTbGQ69szSgTtTLfyU-avB5kNTW9fH2NxZPrnZaRNnBvyzd0OWkMztuxXgKHOU4yTvbuUSXnWeKIJ_v7uUk5If3N409pl3A_Jl9XTpjb3zVV_JKVCS_tMz8QZNDVy06Bise3GMHswBT7i8HwxGFpy3qor1EmRNlM0R7YIGYToDxB8Fa02ZYLKKjMiqa6Y4oabu-HJsNM5mhxgfc_r4n0lY-J_8D44Ox-Ski4_ZSl0se25m5i-8xQFhWaLM8zzb7g88DrjIafCwsbWHoVcNqwEUkKxIDsHnO95uCuWIndBSe3qpPn-Zv4iRAzPPyyxYchnxMDBwx6NJeOHQBYZwSed3Te&amp;q_datetime_utc=2026-03-05T14%3A55%3A02&amp;ticket_price=1360&amp;quote_id=6474863271531560670&amp;utid_state=1&amp;channel=iphone&amp;price_without_closed_user_group=1506&amp;tm_place_name=Cebu&amp;deeplink_data=eyJmaWVsZHMiOnsic2lnbmF0dXJlIjoiMzVlYmY5N2FlZDQ0M2Q1MmRjM2FlMDBmNDM4Mjg3NzUifSwidXJsIjoiaHR0cHM6Ly93d3cuYWdvZGEuY29tL3BhcnRuZXJzL3BhcnRuZXJzZWFyY2guYXNweD9jaWQ9MTg0NjM4MyZoaWQ9NzQzNTk5NjMmY3VycmVuY3k9UEhQJmNoZWNraW49MjAyNi0wMy0wNSZjaGVja291dD0yMDI2LTAzLTA2Jk51bWJlcm9mQWR1bHRzPTEmTnVtYmVyb2ZDaGlsZHJlbj0wJlJvb21zPTEmbWNpZD0zMDM4Jm1hc3RlclJvb21JZD0xMTU1Mjg1MzgwJm1wdD1VbWhVY0ZsWk9XVkRjRWgyWVRGQ1VXSjNTVXRuVmtVdlJ5ODNiWGxSV1hKTlp6VTRNazlhWVZsUk1YSmFPSEZSU0Rab1NIQlZha0ZwV0U5QllYZE9iMlZTVm5SNmRYRnBSR3R5UTJablBUMCZUb3RhbFByaWNlPTEzNTkuODkmVG90YWxUYXg9MTQ1LjcwJlRvdGFsRmVlPTAuMDAmVG90YWxTdXJjaGFyZ2U9MCZtY3VyPVBIUCJ9&amp;utid=4544ef5a-6c4c-2600-1c6f-78cf6a2f6f00&amp;tm_stars=0&amp;client_id=skyscanner_app&amp;price_policy=2&amp;pre_redirect_id=39e78621-6ebb-048a-045e-a17c89456e38&amp;tm_city_code=CEBP&amp;max_price=1360&amp;guests=1&amp;request_id=39e78621-6ebb-048a-045e-a17c89456e38&amp;tm_country_code=PH</t>
  </si>
  <si>
    <t>10.30236, 123.89247</t>
  </si>
  <si>
    <t>Asuncion Street, Kabulihan, Sambag I, Calamba, Cebu City, Central Visayas, 6000, Philippines</t>
  </si>
  <si>
    <t>Located within a 14-minute walk of Colon Street and 0.6 miles of Fuente Osmena Circle, Regner-Quinto Real Estate Services provides rooms with air conditioning and a private bathroom in Cebu City.</t>
  </si>
  <si>
    <t>Avida Towers Riala IT Park Cozy Studio</t>
  </si>
  <si>
    <t>www.skyscanner.com.ph/hotel_deeplink/4.0/PH/en-US/PHP/h_bc/223663417/2026-03-05/2026-03-06/hotel/hotel/hotels?legacy_provider_id=13&amp;rooms=1&amp;closed_user_group=apps&amp;hb_data=SIsrfoiw-CY0_sLWcE7MwouanajgIwubV2bZPeUmo8tx0AtIKEcYhubvgpyi77akFGQQXXVcW7u8pDMT86quM_DQo_qQh49pKFx6I4WoRZayFkwJjja5Ho45KN9s9458nmiop5-e7t6lHCgQPykZkSeqDE-2G9rTiWkFycikVXWPDjPo-uaT4LtCOV0tYr9DHElGDCEg8iXdxDVfD4OGesJAjPyqYRvUqoZ6jNLWEEytHpD-Erh7wmgBwqo3mlBcAwZMrht1D1apIP_XZ9U0GERC-ro1aTdQMs3-hyjttATXzyAoUWRpaLvGDXh-GC3cyBTn_q1-IqGQxXLE_-ww0yzHl-7pg0Md0hIn1UcLzZ3o4VEpH9ppjxZ72fq-M_NsxW1d2qgDod_miYNvRhhCuBOdNbTJtgun_jACa26kKD2dWfPklZA%3D&amp;q_datetime_utc=2026-03-05T14%3A55%3A09&amp;ticket_price=2034&amp;quote_id=1631368706922404141&amp;utid_state=1&amp;channel=iphone&amp;price_without_closed_user_group=2620&amp;tm_place_name=Cebu&amp;deeplink_data=eyJmaWVsZHMiOnsic2lnbmF0dXJlIjoiODBkZGMyOTU3ZTAxZDlhMzMzNWI3Y2JjMjdkZDNjMDQiLCJibG9ja19pZCI6IjE0MTU2MDUxMDFfNDEzMjYzOTMwXzJfMF8wIn19&amp;utid=53a7a3c0-c3c7-92b2-1144-6c5dda1abd39&amp;tm_stars=0&amp;client_id=skyscanner_app&amp;price_policy=2&amp;pre_redirect_id=e2ec45b5-3f4b-588a-f953-dc5a3c744e66&amp;tm_city_code=CEBP&amp;max_price=2034&amp;guests=1&amp;request_id=e2ec45b5-3f4b-588a-f953-dc5a3c744e66&amp;tm_country_code=PH</t>
  </si>
  <si>
    <t>1.7 miles from Ayala Center Cebu in Cebu City, Avida Towers Riala IT PARK Cozy Studio features accommodations with access to a fitness room. Private parking is available on site.</t>
  </si>
  <si>
    <t>Relaxing Oceanview Workation</t>
  </si>
  <si>
    <t>www.skyscanner.com.ph/hotel_deeplink/4.0/PH/en-US/PHP/h_bc/225294832/2026-03-03/2026-03-04/hotel/hotel/hotels?legacy_provider_id=13&amp;rooms=1&amp;closed_user_group=apps&amp;hb_data=VKi5LOMFmZ8pWc7S-dPOUXusUGalx1SelFTI3_whdPGQas8cbtCy4etnPhwFW6hCDRA1ExTNvA0A2638t_QBh687S53dkm3yFkbfCSB4rVQ-aHf_koS8_ke0xELytpRsbQk2_eae0VIU9mPDgr-vEcS1OV_yVk-n187PvoyyKXOi3J0auE0gq5lCAs01C-tjqCQz7Hmi_MwPyCRdXu2OQcFQCT7FhWTb7jVNjxsXfDJRxXPVTaDXzcvaR69rT4WI5VkN0Nqjl8BhqOg2w37G6jzpEsntBqt2OpZU8258aAqZOkVrguehxumDCSo0zSz4MkZpir7t3KUpEv23rluqWlUj1v4P9MK6uJwywlgDr10swwP713CJuXqrknoE3pGOg7YyJTLMYXpaLazEsMvGFjw8ZZo-tkKvUBpMomCSaxSeLmk%3D&amp;q_datetime_utc=2026-03-03T09%3A44%3A16&amp;ticket_price=1900&amp;quote_id=-1803618807561435317&amp;utid_state=1&amp;channel=iphone&amp;price_without_closed_user_group=2056&amp;tm_place_name=Cebu&amp;deeplink_data=eyJmaWVsZHMiOnsic2lnbmF0dXJlIjoiMWM0MmFlNjVkZGI2ZmRiM2VmNDBhOTk2NzQ3ZWEyMmQiLCJibG9ja19pZCI6IjE0MTM1OTkzMDFfNDIwNTgwMjA3XzJfMF8wIn19&amp;utid=9783e6ce-1890-7841-b9fd-d46c4e1f4cdf&amp;tm_stars=0&amp;client_id=skyscanner_app&amp;redirect_delay=1000&amp;price_policy=2&amp;pre_redirect_id=657ad475-6eb6-626f-6ba1-cae77666d0e5&amp;tm_city_code=CEBP&amp;max_price=1900&amp;guests=1&amp;request_id=657ad475-6eb6-626f-6ba1-cae77666d0e5&amp;tm_country_code=PH</t>
  </si>
  <si>
    <t>10.30555, 123.89724</t>
  </si>
  <si>
    <t>Jom’s Vegan Haven, Junquera Extension, Cogon Ramos, Camputhaw, Cebu City, Central Visayas, 6000, Philippines</t>
  </si>
  <si>
    <t>Just a 15-minute walk from Cebu Coliseum and 0.9 miles from Yap Sandiego Ancestral House, Relaxing Oceanview Workation features accommodations in Cebu City with a terrace. Featuring sea and city views, this apartment also features free Wifi.</t>
  </si>
  <si>
    <t>Balcony Panorama for Workcation Couple</t>
  </si>
  <si>
    <t>www.skyscanner.com.ph/hotel_deeplink/4.0/PH/en-US/PHP/h_bc/225209588/2026-03-05/2026-03-06/hotel/hotel/hotels?legacy_provider_id=13&amp;rooms=1&amp;closed_user_group=apps&amp;hb_data=J4xsPmAOdXtUwvUTjGLJPRi-ZwP-4Qct9pecYcFOT84dRxewB_Aihs7woTRyw_n3gKB21juz9C9zd2Y8Noh7kERzqzyTzo1mWyw1Gh4hqf4aMVh5MyaDqWcJEljvGLtClg3unPYwgXDBah0Zm5ySa-0i4T_fQ8muQLr13dtt5vo8d_sCWzfW-9_UrxQWE7bNNs_rau8Am-Nnh64FpoYxgSz3yMsfADlbhOurOigTrbUgmqNCPjgRojxF6dZcpekZxni7Ut3QeKL81bE9K64uWw5wyvlsppGLgta9G969NzLsvnc9EwEcjIJOkJUgETCLdDEnEI154l3DEB7L99dehg9eX1fdO6AFTl-v1en-G5MbbP10BOk-ZbU2Bwr3aO9-LW8YTGLNbP3D2nq5s7qp36ucMrU3ucSkZLKthZq4p8ozBMuj&amp;q_datetime_utc=2026-03-05T14%3A55%3A11&amp;ticket_price=2037&amp;quote_id=-1753268159395774456&amp;utid_state=1&amp;channel=iphone&amp;price_without_closed_user_group=2219&amp;tm_place_name=Cebu&amp;deeplink_data=eyJmaWVsZHMiOnsic2lnbmF0dXJlIjoiMDNhY2VlYjFlN2MwYzZhOWViN2E1OWJhN2IzODVhN2IiLCJibG9ja19pZCI6IjE0MTM1OTg3MDFfNDIwNTgyMzI4XzJfMF8wIn19&amp;utid=2623cf29-c632-e4d7-6c31-b9217bb99309&amp;tm_stars=0&amp;client_id=skyscanner_app&amp;price_policy=2&amp;pre_redirect_id=385ec0f0-cfe8-f67a-34a3-3f90a32387d5&amp;tm_city_code=CEBP&amp;max_price=2037&amp;guests=1&amp;request_id=385ec0f0-cfe8-f67a-34a3-3f90a32387d5&amp;tm_country_code=PH</t>
  </si>
  <si>
    <t>10.30564, 123.89721</t>
  </si>
  <si>
    <t>A. Villanueva Street, Santa Cruz, Camputhaw, Cebu City, Central Visayas, 6000, Philippines</t>
  </si>
  <si>
    <t>Just a 16-minute walk from Cebu Coliseum and 0.8 miles from Yap Sandiego Ancestral House, Balcony Panorama for Workcation Couple features accommodations in Cebu City with a terrace.</t>
  </si>
  <si>
    <t>14F Deluxe Unit at Sunvida Tower Across SM City</t>
  </si>
  <si>
    <t>www.skyscanner.com.ph/hotel_deeplink/4.0/PH/en-US/PHP/h_bc/223633393/2026-03-03/2026-03-04/hotel/hotel/hotels?legacy_provider_id=13&amp;rooms=1&amp;closed_user_group=apps&amp;hb_data=o-oDPXiW5RoBZBQop_X1uAj7X7vNlExiai_zw0W6Z9RA9ALIZQIRlt0MG1hCK9JU4Hs9VCH-3m13EI_NG-i6Ndozp2GZ5eqwObkT6cQ1cPkH_LWI9gIPda1ftCTeU-tlB4Q7naekp78Qf9pruPDyvVA3zWExcfyOrfhK8nuFzWex5QFGkINI5NZxL7h4x-eRCPO2401OrK81bm36SN2-KzkRuNoie6SS0MsrtIBVOS7V_0GS6V1nu2ZOxnIMue1OW8R_vOBtsQ9CA-XybMP6qNRr4Tw7TLLKBodM5-KJVHQ8F0SLddmq49COc0eYPLCBVQNeDLGQcxaBnsKKuWZIqKZhB43biPSDZXKgyXnvZPctAhi7150koFDIaUSQgo5klWIFiNNgpxjxZWKsKVegqmCgQhz-3O2O-GttMdcCFiWga4I%3D&amp;q_datetime_utc=2026-03-03T09%3A44%3A19&amp;ticket_price=2566&amp;quote_id=-7751682198759423799&amp;utid_state=1&amp;channel=iphone&amp;price_without_closed_user_group=3263&amp;tm_place_name=Cebu&amp;deeplink_data=eyJmaWVsZHMiOnsic2lnbmF0dXJlIjoiNmNjYWYyZmRkMDZiZTE4NDdlOWE1ZDA2NjgxZDY4YmQiLCJibG9ja19pZCI6IjE0MTIxNDkwMDFfNDEyOTU2MzQ5XzJfMF8wIn19&amp;utid=cc720d18-3c9b-1329-9c9f-c7d1150215f6&amp;tm_stars=0&amp;client_id=skyscanner_app&amp;redirect_delay=1000&amp;price_policy=2&amp;pre_redirect_id=7d4d7847-27b3-44d8-ed00-c44aa9343c4d&amp;tm_city_code=CEBP&amp;max_price=2566&amp;guests=1&amp;request_id=7d4d7847-27b3-44d8-ed00-c44aa9343c4d&amp;tm_country_code=PH</t>
  </si>
  <si>
    <t>10.31151, 123.91664</t>
  </si>
  <si>
    <t>Free Wifi is available throughout the property and private parking is available on site. The accommodation features a 24-hour front desk and private check-in and check-out for guests.</t>
  </si>
  <si>
    <t>Solinea Tower 1</t>
  </si>
  <si>
    <t>www.skyscanner.com.ph/hotel_deeplink/4.0/PH/en-US/PHP/h_bc/223619149/2026-03-05/2026-03-06/hotel/hotel/hotels?legacy_provider_id=13&amp;rooms=1&amp;closed_user_group=apps&amp;hb_data=xnrouN0K3KlnrvBoT2yqj6uIs0QULJGM-9xrsTUFtT4SAeccYkfemr0fM7Kt_qv_TGibuOwqekql6mcgGWxjDmhr4KoMgYCCb_e6U7HleluYVnOLLpSVFKteinJa0c0sM5q8hvpNUrjsJjFddEPw5MHSHPOKTGHwS95QdfFwkzfOcavbKw1bYcrtcPHvwDdxOmVIuJBJEaxMnUYYSn3bJPF0fbepDWmbOz2LPHA5lmNB61KgTvWG8HWewTyAmFzhvnYlQmquMGd69iSDFs5L3WQpyZ2yxv05F-zGgpJBPrEF-8xdXQAWeqn9TOIhUGtPEnnjCFn4rhML4RtvYL5e0BsPUwXb7Bdlf20Oal8ZyZk1lBL8-lXpOAz6HzSlM2ePyfhwNalvc6f--dRYTX3burXw56fYZgbxbWfpblugSF0JWzxy3aA%3D&amp;q_datetime_utc=2026-03-05T14%3A55%3A14&amp;ticket_price=2066&amp;quote_id=-3397057405154001008&amp;utid_state=1&amp;channel=iphone&amp;price_without_closed_user_group=2511&amp;tm_place_name=Cebu&amp;deeplink_data=eyJmaWVsZHMiOnsic2lnbmF0dXJlIjoiOTAyMzA3NzI0M2QwODEwZjA0YWQwM2QzZWU5NzUzNmMiLCJibG9ja19pZCI6IjE0MDg5OTEyMDFfNDEyNjc0OTkzXzFfMF8wIn19&amp;utid=025feaef-92c8-c882-d372-6ee4bc214368&amp;tm_stars=0&amp;client_id=skyscanner_app&amp;price_policy=2&amp;pre_redirect_id=85828965-d2d7-0fa7-5336-96e4b2070a65&amp;tm_city_code=CEBP&amp;max_price=2066&amp;guests=1&amp;request_id=85828965-d2d7-0fa7-5336-96e4b2070a65&amp;tm_country_code=PH</t>
  </si>
  <si>
    <t>Solinea Tower 1 is located in Cebu City, just 2.3 miles from Fort San Pedro and 6.2 miles from Temple of Leah. The property is around 1.6 miles from Fuente Osmena Circle, 2.1 miles from Colon Street, and 2.1 miles from Magellan's Cross.</t>
  </si>
  <si>
    <t>Winland JY7 Cebu by RedDoorz</t>
  </si>
  <si>
    <t>www.skyscanner.com.ph/hotel_deeplink/4.0/PH/en-US/PHP/h_bc/223619087/2026-03-05/2026-03-06/hotel/hotel/hotels?legacy_provider_id=13&amp;rooms=1&amp;closed_user_group=apps&amp;hb_data=xTyZWthhRUHcw8Oq7wqucSv4T5cpKWFnyxpz1__MqyOYVZTjBCWR_OxU8JdODLkNo0VCW_P3ECWA7LHtNhAk0XOOw9ejCV73ai-za3k-_OSXPaRI92h9ttykEpu7wUv5Jt7IKxlmyGk8Pfv2gPq72NEqXqhYL-606D2U5is9AuLt2HbU97lSEDcSRsJ-08mNCSF9Nww-BJNSwVok_1djYx0J-mD_rFFF8XVqmjLNQ-zFy1PJ_Vlx_bhDbbTIDNF_niH5cW68UHQqAxU6JPtFRt_7uVLLv53uOgomFWlCYNy2B1KeBqLCtELdgO1mxsXeW6VynKtY4n38wqcPNmGG_pa3i8yCvcWVPFubOYGl_Sc8T1A5APEsLS1DnrtGcoOdA3AqKkqLKoXBTyS_V6Nj_UpkDmXOn7_y2_C1ZuKOIEOnIwaTx88%3D&amp;q_datetime_utc=2026-03-05T14%3A55%3A14&amp;ticket_price=1686&amp;quote_id=6364675981905405861&amp;utid_state=1&amp;channel=iphone&amp;price_without_closed_user_group=3900&amp;tm_place_name=Cebu&amp;deeplink_data=eyJmaWVsZHMiOnsic2lnbmF0dXJlIjoiNzdiNDhkMjkwOTk5MTkwMDc1ZGFmODYzMmU1NDcwNjMiLCJibG9ja19pZCI6IjE0MDg5NzMzMDRfNDEyNjczMzYwXzBfMF8wIn19&amp;utid=3ba3fe27-0cba-50bc-d5d4-eed63db7802d&amp;tm_stars=1&amp;client_id=skyscanner_app&amp;price_policy=2&amp;pre_redirect_id=1e925972-cd74-6ee4-aef0-c764cd6d37f4&amp;tm_city_code=CEBP&amp;max_price=2107&amp;guests=1&amp;request_id=1e925972-cd74-6ee4-aef0-c764cd6d37f4&amp;tm_country_code=PH</t>
  </si>
  <si>
    <t>10.31855, 123.89323</t>
  </si>
  <si>
    <t>Winland JY7 Cebu by RedDoorz is located in Cebu City, within a 15-minute walk of Fuente Osmena Circle and one mile of Ayala Center Cebu. With free WiFi, this 1-star hotel offers a 24-hour front desk. The hotel features family rooms.</t>
  </si>
  <si>
    <t>ESTUDIO LA Vida at 38 Park Avenue - 5 Minutes Walk to Ayala Central Bloc, With Infinity Pool, Fast Wi-Fi, Gym, &amp; City Views Inside Cebu IT Park</t>
  </si>
  <si>
    <t>www.skyscanner.com.ph/hotel_deeplink/4.0/PH/en-US/PHP/h_bc/223615014/2026-03-03/2026-03-04/hotel/hotel/hotels?legacy_provider_id=13&amp;rooms=1&amp;closed_user_group=apps&amp;hb_data=X41xv1_Fo9YAhQj1ds3IslF2ltxeqbGrXGJrQq_d_UdqlJGuIoa_i3m2KWmHYmQpXr-3G5Rghr3w-2LXKSvTz791RgXD0Aog_eBqyFamdSjwCuEYTegBvvtmbkGDhE2erEu6ScfPyGsbm-1LAwUT9cWejJPMdEYuMZ6aMY4OXDcs4b0u0StHvFz42MZ_3mcQcQW-wJ6ScI0frzmdxqnaaI-3jsci6qz43Huk2-GWVGsBUGwkKjjNKQn3bheP5YNtafgeCXscaKi1e96F_InWm8uK87J24DgatXWq6V1hAFp4OffP8a7fecdfYjmao2De9lWzSrc01mErCyCttREonQwTUN8611Uhee9HgUCxqzCCO39IwcxYMqRyTqSbzCWRL7TE3KF53tsbHjYV5Ln-xYloy3TlTZOIxPfbKSNGO0riYPNVhg%3D%3D&amp;q_datetime_utc=2026-03-03T09%3A44%3A24&amp;ticket_price=2809&amp;quote_id=-5923067286936258543&amp;utid_state=1&amp;channel=iphone&amp;price_without_closed_user_group=3758&amp;tm_place_name=Cebu&amp;deeplink_data=eyJmaWVsZHMiOnsic2lnbmF0dXJlIjoiMTU5MjdmNTI5NTcwODdhOTZiYzRjODk3MzM4YTQ0MWIiLCJibG9ja19pZCI6IjE0MDc4OTY0MDFfNDE0MDY3MjEwXzJfMF8wIn19&amp;utid=ea2e99dd-4399-99d2-f1b4-5c2c0681c7e5&amp;tm_stars=0&amp;client_id=skyscanner_app&amp;redirect_delay=1000&amp;price_policy=2&amp;pre_redirect_id=be33cdd8-dd0a-4e58-dbff-b0beee112a47&amp;tm_city_code=CEBP&amp;max_price=2809&amp;guests=1&amp;request_id=be33cdd8-dd0a-4e58-dbff-b0beee112a47&amp;tm_country_code=PH</t>
  </si>
  <si>
    <t>Featuring air-conditioned accommodation with a rooftop pool, estudio la vida at 38 Park Avenue - 5 minutes walk to Ayala Central Bloc, with Infinity Pool, Fast Wi-Fi, Gym, &amp; City Views inside Cebu IT Park is located in Cebu City.</t>
  </si>
  <si>
    <t>City Center Studio Unit Mountain View</t>
  </si>
  <si>
    <t>www.skyscanner.com.ph/hotel_deeplink/4.0/PH/en-US/PHP/h_bc/223613702/2026-03-03/2026-03-04/hotel/hotel/hotels?legacy_provider_id=13&amp;rooms=1&amp;closed_user_group=apps&amp;hb_data=fVuwKm9-NYQqQX4HD_Cp7owH-C0Y6himEmAggAAv1eKTefwVAlI8s6pnVslqQkAdu7gJmzynzMWeEU-KnMPZOxXKcSae0Ac4aYroKRMNIfJe848ot5CqsLt_kOBQKUa_o5WwNonbOPCvA-X0OVTRWuU4vkrofegEI4TflEpNPQ-9u7TIxqh8xakK2mE8iEvoCSLa2GfdG1WIRwsZqZCOJymbzwPHtYLQWFSLui465M3hIUOwYE1G_2vEQCNMCdAP7pxVzH92MESDlQ6_W4q9nLYNPzxyevUeBK3wUyeZ0mHM7RevqtmSOLk75DgeOGwTN1Onfy7tvPhKTEFqiuoR0_SedbPyFWKNcS5MmgvAmlH71qRzhdwAXhDgOndn3qkF-Ol0yukUgYGN0mQRe9y6ajeYLKRqR7j_O6d3tC5Ajd79I5k%3D&amp;q_datetime_utc=2026-03-03T09%3A44%3A24&amp;ticket_price=1487&amp;quote_id=-1067277984541037554&amp;utid_state=1&amp;channel=iphone&amp;price_without_closed_user_group=1808&amp;tm_place_name=Cebu&amp;deeplink_data=eyJmaWVsZHMiOnsic2lnbmF0dXJlIjoiMjI1MzZhMDIyMmJmOTc2ODI0YTFkZDEyNDA5MTdiMTQiLCJibG9ja19pZCI6IjE0MDc1ODI4MDFfNDEyNTMxMTc3XzFfMF8wIn19&amp;utid=0c16083f-53d4-1e63-d4ce-b198b03998da&amp;tm_stars=0&amp;client_id=skyscanner_app&amp;redirect_delay=1000&amp;price_policy=2&amp;pre_redirect_id=7ddf47ab-d9d8-07b9-df90-5f89f53e3590&amp;tm_city_code=CEBP&amp;max_price=1487&amp;guests=1&amp;request_id=7ddf47ab-d9d8-07b9-df90-5f89f53e3590&amp;tm_country_code=PH</t>
  </si>
  <si>
    <t>Just a 15-minute walk from Ayala Center Cebu and one mile from SM City Cebu, City Center Studio Unit Mountain View features accommodations in Cebu City with a garden. With mountain views, this accommodation features a terrace and a swimming pool.</t>
  </si>
  <si>
    <t>Cebu Stay Rental - Sunvida Tower Residences</t>
  </si>
  <si>
    <t>www.skyscanner.com.ph/hotel_deeplink/4.0/PH/en-US/PHP/h_bc/223348628/2026-03-05/2026-03-06/hotel/hotel/hotels?legacy_provider_id=13&amp;rooms=1&amp;closed_user_group=apps&amp;hb_data=fGaEDcodjWsk0GhbzCmVsHPIZ-8t6-G7SlXtsBRL9mGfV1FFuQk5NTrWB131x1IgxBq44Z7Xy70vUyD--YudHuX6n97rSXOlXQX-YBwb8jKzdtTMM-dbiEk3NniKrFimYZEbEJxD9RM904E7OSBO15FARxiGB8Rz7I6iSgYtm9adzwWIcZNsleQyG0u1oBPNKaw-8hdLeh8X5yjAix8vebYMTRiZLegXmckvXVpOnNYzTH57ocqRvJm0wJZq8HMrLO5JutmnScK_ga2WxcXC1ygJjQTPCxUcTL9W11cN73jRS6fQWSr3NunklJBH4pvWFTbFp6LesKyNA5gbHN0q6s-BGSYWltv-ZU0N1sRkVJf4UUmzemIx2gXYW_eoIRxFvHqLX164nMHsMeeZtVpJNf3PdlozrwISkkcRR0jCZ6_k93qV9JY%3D&amp;q_datetime_utc=2026-03-05T14%3A55%3A17&amp;ticket_price=3866&amp;quote_id=-808139663810747998&amp;utid_state=1&amp;channel=iphone&amp;price_without_closed_user_group=4700&amp;tm_place_name=Cebu&amp;deeplink_data=eyJmaWVsZHMiOnsic2lnbmF0dXJlIjoiYWRjMjcwZDZiYjdhNDk4Y2MyYzNiZTY0NThlOThjYWEiLCJibG9ja19pZCI6IjE1NDI2NTg4MDFfNDI1NjI0Mjk4XzJfMF8wIn19&amp;utid=3da54d49-0b0d-7363-fd5f-367b069e7b38&amp;tm_stars=0&amp;client_id=skyscanner_app&amp;price_policy=2&amp;pre_redirect_id=4e4b7ed5-a43e-1e4c-62e1-05e80505ce64&amp;tm_city_code=CEBP&amp;max_price=3866&amp;guests=1&amp;request_id=4e4b7ed5-a43e-1e4c-62e1-05e80505ce64&amp;tm_country_code=PH</t>
  </si>
  <si>
    <t>10.31181, 123.91677</t>
  </si>
  <si>
    <t>Juan Luna Avenue, Mabolo, Cebu City, Central Visayas, 6000, Philippines</t>
  </si>
  <si>
    <t>Just a 3-minute walk from SM City Cebu and 1.1 miles from Museo Sugbo, Cebu Stay Rental - Sunvida Tower Residences features accommodations in Cebu City with a terrace. This condo hotel offers air-conditioned accommodations with a balcony.</t>
  </si>
  <si>
    <t>www.skyscanner.com.ph/hotel_deeplink/4.0/PH/en-US/PHP/h_bc/223348628/2026-03-05/2026-03-06/hotel/hotel/hotels?legacy_provider_id=13&amp;rooms=1&amp;closed_user_group=apps&amp;hb_data=f4QGJzP5WQunA_jS_iNcVorpRASKqdhPD3IerOJ1sMsaJACJcVc2EPDAeWe-MNdSPfXby2Qjb5Z_plBSuJOYb-SzjTgm239SxhzP6VwrpvzcRYKNuXGmg7S8nSBlD5HLIMDJjUMYb6CcmTSaFjnaektNWDcF1w_b_Tg_Rjy79WiG9KLe6Nd_adguAsBmtXvWxnRbwgWxmlvuWKDD1Thz9ZpWBqaZtJ3tmMLMJDmHV6J_g3j1LakLv607qPbl1zJaVEXypvylnSGPYmgG0Mi-e2vYeDW8JTUrSP4NFKEmAmRXA-VqLU1FMvNhmb-M3IgS9Kr9fIKEp0T9rp8cjiAymeMP-bHtET7KJ2J9E79-V5zqkkhDQVaXQX2P5Olay3EL5IhUGDxXPNdYxtbf9o26sLAxVLkqwe3JfS22GatCKm8jNpMJeaA%3D&amp;q_datetime_utc=2026-03-05T14%3A55%3A21&amp;ticket_price=3866&amp;quote_id=-808139663810747998&amp;utid_state=1&amp;channel=iphone&amp;price_without_closed_user_group=4700&amp;tm_place_name=Cebu&amp;deeplink_data=eyJmaWVsZHMiOnsic2lnbmF0dXJlIjoiYWRjMjcwZDZiYjdhNDk4Y2MyYzNiZTY0NThlOThjYWEiLCJibG9ja19pZCI6IjE1NDI2NTg4MDFfNDI1NjI0Mjk4XzJfMF8wIn19&amp;utid=f7f7956a-ba46-ae68-76cc-ce5bcfb5d9ce&amp;tm_stars=0&amp;client_id=skyscanner_app&amp;price_policy=2&amp;pre_redirect_id=0f3a77c1-136c-8c6d-0669-d93c6ab30252&amp;tm_city_code=CEBP&amp;max_price=3866&amp;guests=1&amp;request_id=0f3a77c1-136c-8c6d-0669-d93c6ab30252&amp;tm_country_code=PH</t>
  </si>
  <si>
    <t>The Cozy Nook Cebu</t>
  </si>
  <si>
    <t>www.skyscanner.com.ph/hotel_deeplink/4.0/PH/en-US/PHP/h_bc/218563807/2026-03-05/2026-03-06/hotel/hotel/hotels?legacy_provider_id=13&amp;rooms=1&amp;closed_user_group=apps&amp;hb_data=ij9vHGrfWfbuUnzIw-IQ2k8iflWNvx946xFay_TMDwradvjs5akIVkrg7Ss--D3bbLGHDxD_DcE04aikTJvrSod5i1eyGk3iWmve4F_j9oiZWUUYVjTzxNvpdkVW-e_32Dv_H21FU5pnWdnub1xXdY76JM0TY1MNhbtpRpLdGcd1aqLbCNb3uu4UGVPUMrHYQFdoAFbsVnSsxXj4YwrsjYlLkZS8lf3b8bS-Y8GxbOdPX3F3HJqUZ-w2LpP3wG74OTjYVUtas2RZuT7LOLi6N6GAVFXCObepSLInnooKWuagvPOgVTUAEYGCHS_qBQk1pCQBtaNAX4Rz8e2qUvlm60a6rAsmA1YCgyAObKApGiWLxKdcwsgH8ZGz4OcJxQRkYXe759501AcOl6g7YuMQoBslNv8wZmwkxyUFeEFhlphQj_9aRTo%3D&amp;q_datetime_utc=2026-03-05T14%3A55%3A24&amp;ticket_price=1486&amp;quote_id=7498696364519489786&amp;utid_state=1&amp;channel=iphone&amp;price_without_closed_user_group=1807&amp;tm_place_name=Cebu&amp;deeplink_data=eyJmaWVsZHMiOnsic2lnbmF0dXJlIjoiZDAxOWU1NjkyYjc4MzFhODczNjIzNDU2NWQ5NWE5ZjQiLCJibG9ja19pZCI6IjE0MDIxNzUzMDFfNDEyMDQ5Mzc1XzFfMF8wIn19&amp;utid=9a06bddb-5112-d39a-1580-d8734f9e10f9&amp;tm_stars=0&amp;client_id=skyscanner_app&amp;price_policy=2&amp;pre_redirect_id=c5ab7067-a72f-6ae1-0d2c-2ff21b2b8d99&amp;tm_city_code=CEBP&amp;max_price=1632&amp;guests=1&amp;request_id=c5ab7067-a72f-6ae1-0d2c-2ff21b2b8d99&amp;tm_country_code=PH</t>
  </si>
  <si>
    <t>10.3172, 123.88233</t>
  </si>
  <si>
    <t>Nichol's Park, Banawa, Guadalupe, Cebu City, Central Visayas, 6000, Philippines</t>
  </si>
  <si>
    <t>The Cozy Nook Cebu offers accommodations in Cebu City, 1.2 miles from Fuente Osmena Circle and 2.2 miles from Ayala Center Cebu. With mountain views, this accommodation offers a swimming pool. Fort San Pedro is 2.9 miles away and SM City Cebu is 3.</t>
  </si>
  <si>
    <t>www.skyscanner.com.ph/hotel_deeplink/4.0/PH/en-US/PHP/h_fd/130399099/2026-03-03/2026-03-04/hotel/hotel/hotels?legacy_provider_id=927050&amp;rooms=1&amp;closed_user_group=mobile&amp;hb_data=WoRIPHofaa7-q2NhVCqs63cg5Fk9g-L-aIp1SlZdTGXAPR0hwZDAq-Ux2g6n7uuEE3cgJ2_7jw-R-TSkgnPmLdrfRWy9mrWN1CNMQ-fpp5NsxM9W7WepHfWgFymHGSo3c4AiQuwlgXpfnkf50MMus4Z4CvxKkIzNtf22rnBedG3xoxTPCQho4HerArmEs9PevgxzUayu5rOn3lHKqx7wZj0SolQDrxabSSnDAAhLfjSareoFrj5E2k_20fHAULSSnfr4vaeLd3XDyAtrM3PLFtar32mMZJtxWLMOEp1aS5vw3a65poynq9-MvNbpZLu1pJjJ7q0Rl3l46b64OoL_RQpZHHrR2QrIrvbcN7Xdm0UkxbuSZ8fxhNtZdha0Skh_9m4pk3XThfBGI84LKRMgRL__TMYbWQz9G3PGjWwf5sQtKA%3D%3D&amp;q_datetime_utc=2026-03-03T09%3A44%3A26&amp;ticket_price=2726&amp;quote_id=-3821658244941092640&amp;utid_state=1&amp;channel=iphone&amp;price_without_closed_user_group=5802&amp;tm_place_name=Cebu&amp;deeplink_data=eyJmaWVsZHMiOnsic2lnbmF0dXJlIjoiOTVhYTI4YmI2ODMxYjAwYzI4OWQ0YWZhN2VjMmJhM2YifSwidXJsIjoiaHR0cHM6Ly9kZWFscy52aW8uY29tP3NpZz1lMTY3NTM4YzI5OTg1NDViYzAxM2YyMmZjNTFkZjkyNmI0MzBlODgwNzhlMTEyZDIyNGMxNmM4YjgzMjRiMmU0MmQzMTMxMzUzNTM0MzAzNzM1MzgzNCZzaWctaXNzPW1ldGEmdHVybD1odHRwcyUzQSUyRiUyRnZpby5jb20lMkZIb3RlbCUyRlNlYXJjaCUzRmNoZWNrSW4lM0QyMDI2LTAzLTAzJTI2Y2hlY2tPdXQlM0QyMDI2LTAzLTA0JTI2Y3VycmVuY3klM0RQSFAlMjZlcHYlM0RNUzR5JTI2ZXNkJTNEUGk2alBxNWJKejNVMUpENFJmR3hqamdBeTk4cFpiczZFTzNwXy04UXE0ZDdWTmNFdXR4OGFZQllPcHFLUnVBRmxCM1N4NV9hclZGY3h0RlRjMGV4ZWRxTWVtYlFuMXZfRzE0aEQxQTR1RXpBM2RwdmZFQSUyNTNEJTI2Zm9yY2VDdXJyZW5jeUNoYW5nZSUzRDElMjZmb3JjZUxhbmd1YWdlQ2hhbmdlJTNEMSUyNmhvdGVsSWQlM0QyMTc2NjMyMyUyNmxhYmVsJTNEc3JjJTI1M0Rza3lzY2FubmVyJTI1MjZ1Y291bnRyeSUyNTNEUEglMjUyNnVkZXZpY2UlMjUzRG1vYmlsZSUyNTI2aG90ZWwlMjUzRDIxNzY2MzIzJTI1MjZkYXklMjUzRDMlMjUyNm1vbnRoJTI1M0QwMyUyNTI2eWVhciUyNTNEMjAyNiUyNTI2bG9zJTI1M0QxJTI1MjZvZmZlcmlkJTI1M0RvWXJuQlpYSGdtYVElMjUyNnByaWNlJTI1M0QyNzI1LjcyJTI1MjZjdXJyZW5jeSUyNTNEUEhQJTI1MjZ1c2VybGFuZyUyNTNEZW4lMjUyNl90aCUyNTNEMjdiY2IyMDc2YzhkZDg4YjYzYmQ2MDViMTViYWRhNTFiNmY0MTA2Yjg4MzMyNTBjJTI1MjZkdHMlMjUzRDE3NzI1MzA1ODclMjUyNm9sdXQlMjUzRDE3NzI1MjkyMjAlMjUyNmNhblBheUxhdGVyJTI1M0RmYWxzZSUyNTI2cmVxdWVzdFVzZXJHcm91cCUyNTNEJTI1MjZvZmZlclVzZXJHcm91cCUyNTNEcHVibGljJTI2bGFuZyUzRGVuJTI2b3RpJTNEa1pKVndkSE4wUzQlMjZwcmVmZXJyZWRSYXRlJTNEMjcyNS43MiUyNnByb2ZpbGUlM0RyMmQybTcza244JTI2cm9vbXMlM0QxJTI2dXNlckNvdW50cnklM0RQSCUyNnV0bV9jYW1wYWlnbiUzRHNreXNjYW5uZXIlMjZ1dG1fbWVkaXVtJTNEY3BjJTI2dXRtX3NvdXJjZSUzRHNreXNjYW5uZXIifQ%3D%3D&amp;utid=e05c39f5-7cdd-0d85-adb7-85c970df21fd&amp;tm_stars=3&amp;client_id=skyscanner_app&amp;redirect_delay=1000&amp;price_policy=2&amp;pre_redirect_id=f874521a-f7ab-27ed-bf3e-3d06461ec66b&amp;tm_city_code=CEBP&amp;max_price=5220&amp;guests=1&amp;request_id=f874521a-f7ab-27ed-bf3e-3d06461ec66b&amp;tm_country_code=PH</t>
  </si>
  <si>
    <t>www.skyscanner.com.ph/hotel_deeplink/4.0/PH/en-US/PHP/h_xp/212595533/2026-03-03/2026-03-04/hotel/hotel/hotels?legacy_provider_id=1&amp;rooms=1&amp;closed_user_group=mobile&amp;hb_data=Xa7kJl9sv5OE44SeR-CWWYDnhU4Ad4j0f827rCHi_p7y-ASx35dA3yFKtvmbk2I66DzmmTveBpT5FNuJ8NMPLpmyIbTuMWjExdTdvvFYBsqBYz-BpSIJ0INfK_nb9FgbYfNg_dMhF8MHdDIQAh2dZIGrZor2DcViKAr6hHPbkhdiNAgV2ytabI3wdILW3zumw1nC57SdDLBMxe0yCvqafKgOlz09CtycWNc14Xqe_iIeQo9-nikh6FY0nWvRsfHTXTTooSG2J2SQdjXLuFBQP66yRjc%3D&amp;q_datetime_utc=2026-03-03T09%3A44%3A27&amp;ticket_price=2945&amp;quote_id=3786924891117513549&amp;utid_state=1&amp;channel=iphone&amp;price_without_closed_user_group=6308&amp;tm_place_name=Cebu&amp;deeplink_data=eyJmaWVsZHMiOnsic2lnbmF0dXJlIjoiMjQ3MDJmMDk2N2EyMDE1Mzk2N2I2YzExY2I3MGNlNGQifSwidXJsIjoiaHR0cHM6Ly93d3cuZXhwZWRpYS5jb20ucGgvSG90ZWwtU2VhcmNoP3RwaWQ9NjgmbXBlPTE3NzI1Mjc4OTMmZW5kRGF0ZT0yMDI2LTAzLTA0JmFkdWx0cz0xJmxvY2FsZT1lbl9VUyZjaGlkPTRiZjZlMGYxLWNlMTItNGNmNC04OGExLTI5Nzk5NGEzNTdjNSZlYXBpZD00NjIzMCZtY3RjPTMmc3RhcnREYXRlPTIwMjYtMDMtMDMmbXBkPUdCUCZtcG49MzIzNjM0OTgxJmN1cnJlbmN5PUdCUCZyYXRlcGxhbmlkPTM5MjQwMTA4OCZtcG09MjQmbXBwPTEmbXBvPUVDJnNlbGVjdGVkPTk5NTk2Mjc0Jm1wYj02Ljk5Jm1wcT0zMy44MCZtcGE9MzAuNzMifQ%3D%3D&amp;utid=7c376e2e-0741-220d-15c8-1217df630f6c&amp;tm_stars=3&amp;client_id=skyscanner_app&amp;redirect_delay=1000&amp;price_policy=2&amp;pre_redirect_id=7695beb8-b389-a544-1b85-83918ef7a337&amp;tm_city_code=CEBP&amp;max_price=5396&amp;guests=1&amp;request_id=7695beb8-b389-a544-1b85-83918ef7a337&amp;tm_country_code=PH</t>
  </si>
  <si>
    <t>www.skyscanner.com.ph/hotel_deeplink/4.0/PH/en-US/PHP/h_bc/71783459/2026-03-05/2026-03-06/hotel/hotel/hotels?legacy_provider_id=13&amp;rooms=1&amp;closed_user_group=general&amp;hb_data=26AzwZfBfBqrhLJMZKhIvVtb4kxsjFvAI5WRDi-4G1ZK7JdRPWW7aoY14UpEAaUcT_llGaIDGlbJRWJkZWAODZdopf045A7X9-Bdc80zAePABUDuXMfTmaKQN3sWn3deLEMr4-RMhC5IRp191GXF-CffIaskSM-hMvVxb0ppjBpTmYUVmq1_nO3nL37krfaBXlH2XxrVlkRYHoKgi4ZDp4XAtUaWSmQCv2b_RKqXVcxKky0YejsHQauV57Sfbs3oZLAoBpHfOK1173bdNLLdhMmm7JzCNhnPNhVBdRB3RNd7lRLuoZZYJ4F3uRQ2IT4_8TianUh7DiC_gFq1zZxRxf4xyuf7PkeSiDsUlJChx_GwAZpobAPLIpjxuky6Jti1l54-TJSuBjHKp5lNLADd6v7UDjJqXZZzJYJVgukQKlwQhimVQBk%3D&amp;q_datetime_utc=2026-03-05T14%3A55%3A25&amp;ticket_price=7780&amp;quote_id=6409782287234842112&amp;utid_state=1&amp;channel=iphone&amp;price_without_closed_user_group=15582&amp;tm_place_name=Cebu&amp;deeplink_data=eyJmaWVsZHMiOnsic2lnbmF0dXJlIjoiODc4NmIyYjJhMzVkMTllN2UxOGMxZmI1YmY2MzQwNTYiLCJibG9ja19pZCI6IjI3MTk4NTEwXzM4MjY2NDkzMl8yXzQyXzAifX0%3D&amp;utid=06ed0b9c-0d5c-118b-5564-ec04e09fc2cf&amp;tm_stars=5&amp;client_id=skyscanner_app&amp;price_policy=2&amp;pre_redirect_id=e8dc113e-e428-49c0-154e-80f11161a796&amp;tm_city_code=CEBP&amp;max_price=13079&amp;guests=1&amp;request_id=e8dc113e-e428-49c0-154e-80f11161a796&amp;tm_country_code=PH</t>
  </si>
  <si>
    <t>www.skyscanner.com.ph/hotel_deeplink/4.0/PH/en-US/PHP/h_h1/223212952/2026-03-03/2026-03-04/hotel/hotel/hotels?legacy_provider_id=927111&amp;rooms=1&amp;closed_user_group=mobile&amp;hb_data=Gt5rf959kEo0phnWgjZIeoE4I6jiDUO2TWIAUzqw2E_XsNYtOroQbP1Mg966ztAeOtDwrDeT3iHIpgj9zvBKq-Gr3e0QH36h9ocrS2D4UAL9dY0vifGru9B_7UFObcNAXVh4K3uSnJ8dogHpth_giIu-37__dfXngKurPIgrxQsvmBCcsbneHwayW-6m8G4J1Y-e5e0E8myrjRcWelVJEANukvmzZJv0K10MdqQBrDQLkeH-9K9n7KebXx77AHryB6c1lWVz3HDQOnh9wQuCbaSOAlc%3D&amp;q_datetime_utc=2026-03-03T09%3A44%3A30&amp;ticket_price=2700&amp;quote_id=-68439349484868950&amp;utid_state=1&amp;channel=iphone&amp;price_without_closed_user_group=3000&amp;tm_place_name=Cebu&amp;deeplink_data=eyJmaWVsZHMiOnsic2lnbmF0dXJlIjoiOGIwOGQ4NjVlOTcwOGQzZDQzZmFhZTg4ZDFjYzFlZDYifSwidXJsIjoiaHR0cHM6Ly9waC5ob3RlbHMuY29tL0hvdGVsLVNlYXJjaD9tcGQ9UEhQJnRwaWQ9MzIxNCZtcGU9MTc3MjUzMDc1NiZlbmREYXRlPTIwMjYtMDMtMDQmYWR1bHRzPTEmbXBuPTMyNjU1Njg5OCZtcG09MjQmbXBwPTEmbG9jYWxlPWVuX1BIJm1wbz1FQyZjaGlkPTIwMDU5YjY2LTI2ODctNDdjOC05MzRmLTVjZjdjYjFiYWY2OSZtcHE9MjQxOS41NSZlYXBpZD00NCZtY3RjPTMmY3VycmVuY3k9UEhQJnJhdGVwbGFuaWQ9NDAxNjc5NzM0JnNlbGVjdGVkPTExMzkwMDA2NSZzdGFydERhdGU9MjAyNi0wMy0wMyZtcGI9NTAwLjQxJm1wYT0yMTk5LjU5In0%3D&amp;utid=06bb8ae1-7282-8623-a7ec-5736f8215ebd&amp;tm_stars=3&amp;client_id=skyscanner_app&amp;redirect_delay=1000&amp;price_policy=2&amp;pre_redirect_id=b1d4aa43-f733-617a-b8b4-b0cd42516c01&amp;tm_city_code=CEBP&amp;max_price=3691&amp;guests=1&amp;request_id=b1d4aa43-f733-617a-b8b4-b0cd42516c01&amp;tm_country_code=PH</t>
  </si>
  <si>
    <t>www.skyscanner.com.ph/hotel_deeplink/4.0/PH/en-US/PHP/h_xp/212344103/2026-03-03/2026-03-04/hotel/hotel/hotels?legacy_provider_id=1&amp;rooms=1&amp;closed_user_group=mobile&amp;hb_data=uvwiZ7MpoPZmFDaiJwJDGNIKP9iecNOjv1oDm1S3obXj7gNZXe1jt_5eExN62OVcWekqAPyW7FGNiE1tdvEw4t578oXmx3JhvPH-8dlGsZpmiz6F5sN8lMNdA21qnTWb-Y42BoA4LQppJ5C9KVvk2MZs0nRgFO_6rldgoEShRGNR_Jdpi33VOfqWATdLbo2ZPpqdxhVFnLCcNpcn4o24IUDlOCfe1nBmPCxNamoRAdcMIm4I8C84DSP3x2Q4TWNtBTzMwP57XyiuG2KFqsJkEZCX95Y%3D&amp;q_datetime_utc=2026-03-03T09%3A44%3A30&amp;ticket_price=5404&amp;quote_id=8801106131918765590&amp;utid_state=1&amp;channel=iphone&amp;price_without_closed_user_group=5401&amp;tm_place_name=Cebu&amp;deeplink_data=eyJmaWVsZHMiOnsic2lnbmF0dXJlIjoiYmQyNmQ4NTRmMGNmNjFjMmY2NzMyNmVmMzBiZTA3YmQifSwidXJsIjoiaHR0cHM6Ly93d3cuZXhwZWRpYS5jb20ucGgvSG90ZWwtU2VhcmNoP3RwaWQ9NjgmbXBlPTE3NzI1Mjc4OTQmZW5kRGF0ZT0yMDI2LTAzLTA0JmFkdWx0cz0xJmxvY2FsZT1lbl9VUyZjaGlkPWFjZTQxYmUyLTM2ZmItNDQyMC04ODc5LTgzNTY3MjYwYWQzNSZlYXBpZD00NjIzMCZtY3RjPTMmc3RhcnREYXRlPTIwMjYtMDMtMDMmbXBkPUdCUCZtcG49MzE1OTI3NDcwJmN1cnJlbmN5PUdCUCZyYXRlcGxhbmlkPTM4NTA3NjkyMyZtcG09MjQmbXBwPTEmbXBvPUVDJnNlbGVjdGVkPTczNzI3NjQyJm1wYj0xMi44MyZtcHE9NjIuMDMmbXBhPTU2LjM5In0%3D&amp;utid=c5d9aefb-63af-948c-aa25-0ec73f489037&amp;tm_stars=4&amp;client_id=skyscanner_app&amp;redirect_delay=1000&amp;price_policy=2&amp;pre_redirect_id=0cf349df-cbb4-4b62-d823-7bd2cf9f94de&amp;tm_city_code=CEBP&amp;max_price=10685&amp;guests=1&amp;request_id=0cf349df-cbb4-4b62-d823-7bd2cf9f94de&amp;tm_country_code=PH</t>
  </si>
  <si>
    <t>www.skyscanner.com.ph/hotel_deeplink/4.0/PH/en-US/PHP/h_xp/200512810/2026-03-03/2026-03-04/hotel/hotel/hotels?legacy_provider_id=1&amp;rooms=1&amp;closed_user_group=mobile&amp;hb_data=GlBM3vZw7ii80vHE62BwkzLqudOEd-sDinO6wP00vYiV3S-PR90g6d3kFdUHf9q7cKNAabChI1ua3Cd3fexeUysijUGFjlGhp1x6QVn-F6-JTXNw2Fawz8QJ9JefGe_3t1mkZ7z-iFswJrgNeAERQgwtpL-8YuuKsLcQV_Pii2sBJbz-c0FeZw7wqir-sPwMoyibgr_2agHzu9HOWmMB9Iv0YwsCY1iiltqIbsXKfH1CdYNRJnVU12T0uf9CKb1xm8pCVpOt5vWyQ348M7R55NLQSk4%3D&amp;q_datetime_utc=2026-03-03T09%3A44%3A31&amp;ticket_price=2589&amp;quote_id=6654799220078472325&amp;utid_state=1&amp;channel=iphone&amp;price_without_closed_user_group=2875&amp;tm_place_name=Cebu&amp;deeplink_data=eyJmaWVsZHMiOnsic2lnbmF0dXJlIjoiOWE5NjI3ZDQwNDRjNWY1Zjc1MjZmMWZkMTY5MGMzNTcifSwidXJsIjoiaHR0cHM6Ly93d3cuZXhwZWRpYS5jb20ucGgvSG90ZWwtU2VhcmNoP3RwaWQ9NjgmbXBlPTE3NzI1Mjc4OTMmZW5kRGF0ZT0yMDI2LTAzLTA0JmFkdWx0cz0xJmxvY2FsZT1lbl9VUyZjaGlkPTRiZjZlMGYxLWNlMTItNGNmNC04OGExLTI5Nzk5NGEzNTdjNSZlYXBpZD00NjIzMCZtY3RjPTMmc3RhcnREYXRlPTIwMjYtMDMtMDMmbXBkPUdCUCZtcG49MjE5OTEwNDcyJmN1cnJlbmN5PUdCUCZyYXRlcGxhbmlkPTI4NjExMzA0NiZtcG09MjQmbXBwPTEmbXBvPUVDJnNlbGVjdGVkPTI0MDQzNDg3Jm1wYj01LjAwJm1wcT0yOS41NyZtcGE9MjguMTYifQ%3D%3D&amp;utid=e6120f70-e226-810e-05b8-7797881498dd&amp;tm_stars=4&amp;client_id=skyscanner_app&amp;redirect_delay=1000&amp;price_policy=2&amp;pre_redirect_id=e79ecbf2-5bde-7ba2-b22c-38e39f386da6&amp;tm_city_code=CEBP&amp;max_price=3010&amp;guests=1&amp;request_id=e79ecbf2-5bde-7ba2-b22c-38e39f386da6&amp;tm_country_code=PH</t>
  </si>
  <si>
    <t>www.skyscanner.com.ph/hotel_deeplink/4.0/PH/en-US/PHP/h_ct/46968116/2026-03-05/2026-03-06/hotel/hotel/hotels?legacy_provider_id=31&amp;rooms=1&amp;closed_user_group=apps&amp;hb_data=WIuwfQlsPCOrL34zVsbdO12pNyYScoIiTi5LQRt_BRzu9-4CjEm6XchxDPssY5UeEvs6T8vBLJwU-B1dVJUnLhnNSGCMDnTh6QYwPaiBqCQxf0QoAp_qxAy_jQoPHceBDcICHs21GiNfLV1mVjDiQwnxG7Jt6mXTorugl9FF6PNS5RuEV0_93bBAY--OijAckznpvB4QS0m6dfVWkjJ4FCM1TWSLsZXB9cq5nuSf3Qj5tZaY7f49QkJpIH9dhwo0AchWw03aDn_kO5oDTwPvt30tXn_YYxi8VvNKkzOy_wnkKVXFEQdvDI2rhBDT8-CsXdWJgeWmri6xQ-goFI3iO-tjOAYxV3_lc5YLHwXFvYlBOqjtP4IgIf8N4t4nVQwKIdJz92kvDAAME2-vCUxZLcVkPHzSsMy4skv2AeinBg%3D%3D&amp;q_datetime_utc=2026-03-05T14%3A55%3A27&amp;ticket_price=5074&amp;quote_id=-4523506712014678429&amp;utid_state=1&amp;channel=iphone&amp;price_without_closed_user_group=5643&amp;tm_place_name=Cebu&amp;deeplink_data=eyJmaWVsZHMiOnsic2lnbmF0dXJlIjoiNGJkMmEyY2M4ZWQ3YmYxZTgxZWFhYjY1ZGQyYTExMTAifSwidXJsIjoiaHR0cHM6Ly9waC50cmlwLmNvbS9ob3RlbHMvcmVkaXJlY3Q%2FaG90ZWxpZD05OTI4ODcmY2l0eT0zNTgzMSZBbGxpYW5jZWlkPTEyNjA3JnNpZD04ODg4MzImY2hlY2tpbj0yMDI2LTAzLTA1JmNoZWNrb3V0PTIwMjYtMDMtMDYmc2hvcHBpbmdpZD05ZGYwZDgyODI4ODM0ZmE2OTA5NTA2OTVlZGQ1YTRjZiZhZHVsdD0xJmNoaWxkcmVuPTAmYWdlcz0mbGFuZ3VhZ2U9ZW5waCZsb2NhbGU9ZW5fUEgmcm9vbWlkPTE1NzQ0MzYwOTcmc3dpZD0wJnBheT1QUCZmZ3Q9MSZpc19zcD1NMiZjcm49MSZjdXJyPVBIUCZ3a3A9MSZzdGFuZD1INHNJQUFBQUFBQUFfd0FNQWZQLUNtb0tBaGdCRWdRSUFSQUFHbDRJZ2ZyZjdnVVlBREFBT1BzUm1BSDN6RHlvQVFDNEFRTEFBUURSQVFBQUFBQUFsTEZBNFFFQUFBQUF3Tkd6UU9nQnhldnJFSWdDSUlrRUFBQUFBQUFBQUFDZ0JBZXFCQXdJM0E4UlhJX0M5U2pHZ1VDaEJRQUFBQUFBbm9GQUdpQTVaR1l3WkRneU9ESTRPRE0wWm1FMk9UQTVOVEEyT1RWbFpHUTFZVFJqWmlBRUtPS2dwczBHU0FGU0JqTmtNR05tT0ZvY0NnTlFTRkFSUndONEN5UW92ajhhQTFCSVVDRkhBM2dMSkNpLVAySUZaVzVmVUVob3ZCUndBWGdBaWdFSFNBRjRBTWdCQWFvQkJ3b0RNREl4RUFMeUFTSTVaR1l3WkRneU9ESTRPRE0wWm1FMk9UQTVOVEEyT1RWbFpHUTFZVFJqWmw4emtnSUJOSm9DQUFBQUFQX19BUUFBX184ejU3U3hEQUVBQUEifQ%3D%3D&amp;utid=0e4e89d6-ca9f-ba14-bd9f-9042a88b8286&amp;tm_stars=5&amp;client_id=skyscanner_app&amp;price_policy=2&amp;pre_redirect_id=07b968ac-ee7f-c0dd-1d32-b0cbc6e8ccb0&amp;tm_city_code=CEBP&amp;max_price=10275&amp;guests=1&amp;request_id=07b968ac-ee7f-c0dd-1d32-b0cbc6e8ccb0&amp;tm_country_code=PH</t>
  </si>
  <si>
    <t>www.skyscanner.com.ph/hotel_deeplink/4.0/PH/en-US/PHP/h_ad/154663274/2026-03-05/2026-03-06/hotel/hotel/hotels?legacy_provider_id=22&amp;rooms=1&amp;closed_user_group=general&amp;hb_data=pHN3B_ThRdRmDdZEGIAqBRwm_VIaytAmjNPo4B_KQRkAHJHfGZ4YDywrqbPOZTl01-WKigEW4bolqxdMga-iBWj-hK5IHIhL4EdgGkio2-WirPZhUjcwShz4sqBOTl0N5bgxvtzCQWWnsZwpp0DXZzuQvxxerCiEnhoSZ7w6gqFfrKTNczfZgstA4mvQ2tdY4-QTVmTia-JEf2epf7xgJ0W8e7YFPPQ01UNZtaJGq0KWxB0beWL1guAYMEiah6wpKY5NQJO_BiRxpVoq3Pt04VvRQmJE4KaaqHFdIJlM0RV-0krI0XsiaHj2oya2KI_Wwm2q0p77W2k1j3eEHHD0GDk5I3ONhGKJIsdBBMz3G0Q3a9h6mjkqEUe8k_F5u_OM7T5YjG2wCCynrecbmZBQgStm1yKhNKKKwiJpa9dhx87L&amp;q_datetime_utc=2026-03-05T14%3A56%3A28&amp;ticket_price=5565&amp;quote_id=1281797882258700238&amp;utid_state=1&amp;channel=iphone&amp;price_without_closed_user_group=6672&amp;tm_place_name=Cebu&amp;deeplink_data=eyJmaWVsZHMiOnsic2lnbmF0dXJlIjoiMDViZmZkNWZiYjEwMmU1NTMwMDc2ZTcyMmJiNzY3NWYifSwidXJsIjoiaHR0cHM6Ly93d3cuYWdvZGEuY29tL3BhcnRuZXJzL3BhcnRuZXJzZWFyY2guYXNweD9jaWQ9MTg0NjM4MyZoaWQ9Njg3OTgwNCZjdXJyZW5jeT1QSFAmY2hlY2tpbj0yMDI2LTAzLTA1JmNoZWNrb3V0PTIwMjYtMDMtMDYmTnVtYmVyb2ZBZHVsdHM9MSZOdW1iZXJvZkNoaWxkcmVuPTAmUm9vbXM9MSZtY2lkPTMwMzgmbWFzdGVyUm9vbUlkPTgyMDI5NDAwJm1wdD1jbFI2TVZWTFIwWndNVWhRZFU5d2VrdzFNbUowUjFFcmJFTklRVmhHTTJKbmIxUmFlbVpzVm1GWlZXVTRWMWhaZHpoSWRTdHFSRFY0YjFGMFR6UkpURGRzUjA5TmNDOVRZM2xoY2cmVG90YWxQcmljZT01NTY0LjUyJlRvdGFsVGF4PTU3MC43MiZUb3RhbEZlZT0yMzcuODAmVG90YWxTdXJjaGFyZ2U9MCZtY3VyPVBIUCJ9&amp;utid=7de4bc93-d3d5-0ed9-a8d2-00b6b58816a2&amp;tm_stars=3&amp;client_id=skyscanner_app&amp;price_policy=2&amp;pre_redirect_id=3d7498ba-7e56-19ad-0a11-12b1f3ae62e6&amp;tm_city_code=CEBP&amp;max_price=8686&amp;guests=1&amp;request_id=3d7498ba-7e56-19ad-0a11-12b1f3ae62e6&amp;tm_country_code=PH</t>
  </si>
  <si>
    <t>www.skyscanner.com.ph/hotel_deeplink/4.0/PH/en-US/PHP/h_bc/203954033/2026-03-05/2026-03-06/hotel/hotel/hotels?legacy_provider_id=13&amp;rooms=1&amp;closed_user_group=general&amp;hb_data=vGMO7k_cfqVCxWpZGQgRxBRfX0elNRR7pEfgjNAhaX5GMf-A_W17DiA_Y6gdOW74ZIyRVZdZ2R0wPQcWePSqatPAQOAc8-yIhB8icPnJqMx-rRD8G0U-DuytlyvJqHeIIG6Y6o7qgseUQDy33KbGOW_zts9gTFKDJpRBIKFyG-gt2r5SfAgpgnwA_ns42y8-O7HsG1SDxxka3JKUkJdCEUI_lWtUQckshXcBoBkPOGx_p0liPkOl9YM5fwsJsSnOqDwdH9QtwYVRNFBBs1v-gMPsvafVK9-sncy8iAtb1zN5xiV1HZD8-9iAbD9yRRILMqn13ezohZbjIPL-fkUdYQ7pZq8hA3VX0VIlvxBjti5VS-cKdZ2wUcFjvAXxUNelmPMVC_Dhp9hMYItQVOM1YH3-n-ARLO11yfSSu6WObO4Fdt73D3I%3D&amp;q_datetime_utc=2026-03-05T14%3A55%3A28&amp;ticket_price=4780&amp;quote_id=-4164918030218243571&amp;utid_state=1&amp;channel=iphone&amp;price_without_closed_user_group=5550&amp;tm_place_name=Cebu&amp;deeplink_data=eyJmaWVsZHMiOnsic2lnbmF0dXJlIjoiY2Q4YjY3ZjU1NTU1MzQ4MTZiYTg2YTRjOTIzOTA3NzUiLCJibG9ja19pZCI6InYxX0NnRXRFSWphQVJvb0NoMHlNREkyTFRBekxUQTFWREF3T2pBd09qQXdMakF3TUNzd056b3dNQkFCR044QktBRTRBU0lDQ0FFPV9Da3NJOHFIV2RCQUNHQUVnQWlqWTNmZ0NNQUpLRFRNMk5VUXhNREJRWHpFd01GQlFrTFFEZWlRME9XVTNZelUzTkMxbE5HSXhMVGRoWXpJdE5qQTJNQzA0WVdVNE1qSm1ZakEzWmpBU0FnZ0JHZ1lZQVNnQ01BRWlCQWdDR0FJPSJ9fQ%3D%3D&amp;utid=fcee49a7-51dd-f879-510f-f5d34160830f&amp;tm_stars=4&amp;client_id=skyscanner_app&amp;price_policy=2&amp;pre_redirect_id=42c53478-5854-3bcf-deb5-c17c0c5588ee&amp;tm_city_code=CEBP&amp;max_price=5990&amp;guests=1&amp;request_id=42c53478-5854-3bcf-deb5-c17c0c5588ee&amp;tm_country_code=PH</t>
  </si>
  <si>
    <t>www.skyscanner.com.ph/hotel_deeplink/4.0/PH/en-US/PHP/h_ct/159199139/2026-03-03/2026-03-04/hotel/hotel/hotels?legacy_provider_id=31&amp;rooms=1&amp;closed_user_group=mobile&amp;hb_data=jPWj3igvBShdwCJsMGMyjnXTFculHpNEE8bQQLX0D1tA8TOT1qmy0K-uzetPE2RykK2jQDeFCaWE_bDM4PvYaWZpfivKZ_hiKERT2If96xEX1gSWYFQIFuzRM_xWbVFRwZuHHdEM9IT_vm2StyFkWxSzLUtb6FWNDKWvBs-ZJybAzu_TcpfmkcY9mmBkhWfiCQIbG6gx_ppxG6kUSZDuOAMQcWmoy7vYC8pcrP2T2xjklyFv5aTr_33mxXkfo4YmPBSX5wpXXeAWLQDBqlOBovPU1k4Uuc4lrsDB3_bQoEZdsFMz6uoyuM_8Hn_LBlYbb-IcST7G_a4oPSb8XlndW6oUuhPzgi1m0Zqeo5UGq2ny9fI-wP1xt8MhHJ0GID8x6P2hYgfgGmfKBYvgNpsPTPRLkDiiyGb_Z1F30DZ5RQ%3D%3D&amp;q_datetime_utc=2026-03-03T09%3A44%3A37&amp;ticket_price=15213&amp;quote_id=7035446188684700593&amp;utid_state=1&amp;channel=iphone&amp;price_without_closed_user_group=26582&amp;tm_place_name=Cebu&amp;deeplink_data=eyJmaWVsZHMiOnsic2lnbmF0dXJlIjoiNWUzNTM3OGFiZWJjOTE2ZmVkYmU4NDI4ZDEyZTJlYjYifSwidXJsIjoiaHR0cHM6Ly9waC50cmlwLmNvbS9ob3RlbHMvcmVkaXJlY3Q%2FaG90ZWxpZD0xMTI4MzMyNCZjaXR5PTkwMzc3JkFsbGlhbmNlaWQ9MTI2MDcmc2lkPTg4ODgzMiZjaGVja2luPTIwMjYtMDMtMDMmY2hlY2tvdXQ9MjAyNi0wMy0wNCZzaG9wcGluZ2lkPWNjYTI4NDU0N2I0NTRiNzFiZDAwMmEwMzFkYzM5ZmYxJmFkdWx0PTEmY2hpbGRyZW49MCZhZ2VzPSZsYW5ndWFnZT1lbnBoJmxvY2FsZT1lbl9QSCZyb29taWQ9MTU2NzQwOTY3MiZzd2lkPTAmcGF5PVBQJmZndD0xJmNybj0xJmN1cnI9UEhQJndrcD0xJnN0YW5kPUg0c0lBQUFBQUFBQV93RC1BQUhfQ2x3S0FoZ0JFZ1FJQVJBQUdsQUlpSXl6NndVWUFEQUFPUHNSbUFIODFyQUZxQUVBdUFFQ3dBRUMwUUZJNFhvVUx0YkpRT0VCU09GNkZFNjJ6VURvQVoyZ295ZUlBaUNKQkFBQUFBQUFBQUFBb0FRQW9RVzRIb1hyTWJ6Q1FCb2dZMk5oTWpnME5UUTNZalExTkdJM01XSmtNREF5WVRBek1XUmpNemxtWmpFZ0JDalYxSnJOQmtnQlVnWTRaakJoTkRsYUhBb0RVRWhRRWZIMFNsbUdPTDRfR2dOUVNGQWg4ZlJLV1lZNHZqOWlCV1Z1WDFCSWFMb1VjQUY0QUlvQkIwZ0JlQURJQVFHcUFRY0tBekF5TWhBQzhnRWlZMk5oTWpnME5UUTNZalExTkdJM01XSmtNREF5WVRBek1XUmpNemxtWmpGZk1KSUNBVFNhQWdBQUFBRF9fd0VBQVBfX0FXVmV4ZjRBQUFBIn0%3D&amp;utid=5f791a13-ea38-8888-ac9b-04586b08bd7c&amp;tm_stars=0&amp;client_id=skyscanner_app&amp;redirect_delay=1000&amp;price_policy=2&amp;pre_redirect_id=eb467e92-37dc-c8a4-b2dd-f89d434e1a19&amp;tm_city_code=CEBP&amp;max_price=19146&amp;guests=1&amp;request_id=eb467e92-37dc-c8a4-b2dd-f89d434e1a19&amp;tm_country_code=PH</t>
  </si>
  <si>
    <t>www.skyscanner.com.ph/hotel_deeplink/4.0/PH/en-US/PHP/h_bc/213046164/2026-03-05/2026-03-06/hotel/hotel/hotels?legacy_provider_id=13&amp;rooms=1&amp;closed_user_group=apps&amp;hb_data=Ga7JTMvLNnLmSSmFrXKRd3dMNXDM7K7u5lVLduLNeFOGegcTApws2jKWsAnnGpNtieQXjQWn7_TGng1h2A3WcdUF3DJgjeoTKvb47a-3tk0HnvHWheSESgXzG_DE2mzzkYMT5ZoNGaUSM45CS8gpWUhbXsDKxqAskOA44ys7KD5NXb238yQNsUnSsXQIdVfuTqw-utOmOcGK8oUUDfRkxp6XMNkgEaVpWfV05Ihy4aOIX0W2fkBgBcl68o19rllJLT9Uc6LBKitrEgrjjlGWa2HRCiwPMAW_hGK1UNitVuNKqHYpvLwXmfYmomHeNAkRMp8vlcCPIJEMAl1pMsRKO13nCZSqyMW5tdYTHj57aUTS84nHEreJdbZqDZDI19CVntLXwjOoy4IVboQj4ZHZ0EZWqy2xSIoP-VNQY5Ckzt9QjqI6Jo8%3D&amp;q_datetime_utc=2026-03-05T14%3A55%3A30&amp;ticket_price=2215&amp;quote_id=885979166055202176&amp;utid_state=1&amp;channel=iphone&amp;price_without_closed_user_group=2655&amp;tm_place_name=Cebu&amp;deeplink_data=eyJmaWVsZHMiOnsic2lnbmF0dXJlIjoiYTMzNTQwYWI4MWFkYzdkNjQ1YjY5OGIwOGIwNmRkMzIiLCJibG9ja19pZCI6Ijg0MDYyNTQwMl80MjE5Njc5NTZfMl8wXzBfMjg0NDkxIn19&amp;utid=b787b6b1-5aa6-ff9c-1348-5cf84b67bbbc&amp;tm_stars=3&amp;client_id=skyscanner_app&amp;price_policy=2&amp;pre_redirect_id=612bf87d-2dda-1e73-0ae0-a0aee51e6cbd&amp;tm_city_code=CEBP&amp;max_price=2898&amp;guests=1&amp;request_id=612bf87d-2dda-1e73-0ae0-a0aee51e6cbd&amp;tm_country_code=PH</t>
  </si>
  <si>
    <t>www.skyscanner.com.ph/hotel_deeplink/4.0/PH/en-US/PHP/h_ad/204069909/2026-03-05/2026-03-06/hotel/hotel/hotels?legacy_provider_id=22&amp;rooms=1&amp;closed_user_group=general&amp;hb_data=HBg_LOGlDepYFcjHtE0EHcr4YX3LXFCG04GCVVNpqqoSpm-oNa3Dghx2ahZGxSL3wEPCo8J69z1soVphqklzXnQxqDY4-dsPY7CDRjM4kOVNfbpNUItXbNegzK6nXk_-DibhiuXzqxe_Mm6wn_uH2DgIlNaETSXuUDbrLjPL6xJohkFRFM4aANxdbj2i7yr5Rm7jZZ7rMG5dJj6iVgVD76it6KJOeHAHjfHeqJmzV9gvspnbpR2WuX6GTGFjYKB7k1WQY2zK7w2Dcqm07twkGYYk4dwFJT-ewPJVVTijodY9WlzHBJFKO8HLAIGlC0mozCNpqjh5tmuJbO65Rto1kTLSEa-_aiOhGmjXngseXCeC8UXsthalxEhc3s6seybAbjmmjyhZ-pRxsJ6AgV6oI1v9H35KoXX69FE614DEfGup&amp;q_datetime_utc=2026-03-05T14%3A55%3A31&amp;ticket_price=5781&amp;quote_id=4879148283055093394&amp;utid_state=1&amp;channel=iphone&amp;price_without_closed_user_group=13388&amp;tm_place_name=Cebu&amp;deeplink_data=eyJmaWVsZHMiOnsic2lnbmF0dXJlIjoiNGQ3MmI0N2U5ZWZiYWUzODQ4MWU0Y2IyZGM5YzQ5Y2QifSwidXJsIjoiaHR0cHM6Ly93d3cuYWdvZGEuY29tL3BhcnRuZXJzL3BhcnRuZXJzZWFyY2guYXNweD9jaWQ9MTg0NjM4MyZoaWQ9MTI0NjI3OTcmY3VycmVuY3k9UEhQJmNoZWNraW49MjAyNi0wMy0wNSZjaGVja291dD0yMDI2LTAzLTA2Jk51bWJlcm9mQWR1bHRzPTEmTnVtYmVyb2ZDaGlsZHJlbj0wJlJvb21zPTEmbWNpZD0zMzImbWFzdGVyUm9vbUlkPTE0NTg1NDgxNiZtcHQ9SzBWak5uRTFhV1pMYVdJMFVsWjNWM1I0UVVOSlRFdFhNekZ5WVVWMk9HNDFaVWw0V2tSb05EQk9OMGxJWlZwM0syWnRhVVV6U0ZvM05UbERORTV3UzFaT2QwcHNkMUp2YlhWc1dnJlRvdGFsUHJpY2U9NTc4MS4xMiZUb3RhbFRheD02NDUuMTYmVG90YWxGZWU9NTMuNjUmVG90YWxTdXJjaGFyZ2U9MCZtY3VyPVBIUCJ9&amp;utid=e02464a4-a38c-0e9a-7be0-4b408cf797a2&amp;tm_stars=4&amp;client_id=skyscanner_app&amp;price_policy=2&amp;pre_redirect_id=2757beb5-5506-aa8e-61af-d3970c4057d7&amp;tm_city_code=CEBP&amp;max_price=9766&amp;guests=1&amp;request_id=2757beb5-5506-aa8e-61af-d3970c4057d7&amp;tm_country_code=PH</t>
  </si>
  <si>
    <t>www.skyscanner.com.ph/hotel_deeplink/4.0/PH/en-US/PHP/h_fd/95815175/2026-03-05/2026-03-06/hotel/hotel/hotels?legacy_provider_id=927050&amp;rooms=1&amp;hb_data=uRLEeVWy2BaPWaawioqFEVxUYNqCxMGkm3sBrsYyMLxSO2EN4pIcSHUJOWcOwZwwnFN4Ae8KyRELER36uV4hXPukxbpl6KWVwNE2RbBqgNBGtykDBUCbP5Ce0QniT2EkoicxZjE_blXJ55epj6oRMhv0rUYEYFT0LiP57c6GK_3ca6CpuW7rFJbKHmtps5dyXR-B8Y0Rysd-8gLCgzPyNIQtioImDpOLe_jwrlJiOusMea4SoE4y9MVHjUPi7GVDr1UY4fMAw2M5AjYxmyQapmDqiWH8yJPaRdt4BwClX958jEKdgkUb49tKLMjdQ13GUPi8-q3e_0HcBFG2NYb5Rnxowi8Qdkuxb8G3zV1iP2FEoDuZ5fU4thGtqMkG5320VAJmk3l7e77tPq-sd94aPDo7xU7xWMw47_Myy5fugpYMuw%3D%3D&amp;q_datetime_utc=2026-03-05T14%3A55%3A32&amp;ticket_price=5837&amp;quote_id=8258261792504978318&amp;utid_state=1&amp;channel=iphone&amp;tm_place_name=Cebu&amp;deeplink_data=eyJmaWVsZHMiOnsic2lnbmF0dXJlIjoiNjM3NTk4ZjQ4ODIzODFlYWViY2RkNzc4M2IyYTA0YzQifSwidXJsIjoiaHR0cHM6Ly9kZWFscy52aW8uY29tP3NpZz1hOWJiNTQzMTk2OTRmZGIyYzgxNzM2ZDJhZWY2ZGZmNWJlNTYwN2VlZWM4MTI5YzkzMjI3YzI1M2U3ZGM1NzYwMzYzNzMzMzEzNDM1MzIzMiZzaWctaXNzPW1ldGEmdHVybD1odHRwcyUzQSUyRiUyRnZpby5jb20lMkZIb3RlbCUyRlNlYXJjaCUzRmNoZWNrSW4lM0QyMDI2LTAzLTA1JTI2Y2hlY2tPdXQlM0QyMDI2LTAzLTA2JTI2Y3VycmVuY3klM0RQSFAlMjZlcHYlM0RNUzR5JTI2ZXNkJTNEMERlNVVtRzZaSUtmMC04dkRqdnVxYXEwWllUSFZ3aHl1QU9aNXlKOTkzNERkTE83ZjVTY3J1clhDX3EwX1h1dEFiVGlzV1hRLU1mUEUwMXJlbG9SWU0tRmNsUVJwdnZGWUxkUE1hOV9XWUdrMGtIbkJWN3klMjZmb3JjZUN1cnJlbmN5Q2hhbmdlJTNEMSUyNmZvcmNlTGFuZ3VhZ2VDaGFuZ2UlM0QxJTI2aG90ZWxJZCUzRDIyNzIzNTk3JTI2bGFiZWwlM0RzcmMlMjUzRHNreXNjYW5uZXIlMjUyNnVjb3VudHJ5JTI1M0RQSCUyNTI2dWRldmljZSUyNTNEbW9iaWxlJTI1MjZob3RlbCUyNTNEMjI3MjM1OTclMjUyNmRheSUyNTNENSUyNTI2bW9udGglMjUzRDAzJTI1MjZ5ZWFyJTI1M0QyMDI2JTI1MjZsb3MlMjUzRDElMjUyNm9mZmVyaWQlMjUzRG9Rd0pRa29NWnRobyUyNTI2cHJpY2UlMjUzRDU4MzcuMDglMjUyNmN1cnJlbmN5JTI1M0RQSFAlMjUyNnVzZXJsYW5nJTI1M0RlbiUyNTI2X3RoJTI1M0RmOTRjMDQ5NGI5ODdmMTBhMTkxZTBjY2VmZjQxNzU1YjlhNDlhYzQ3YzM0NTBiYTMlMjUyNmR0cyUyNTNEMTc3MjcyMTU1NCUyNTI2b2x1dCUyNTNEMTc3MjcyMDIyOCUyNTI2Y2FuUGF5TGF0ZXIlMjUzRGZhbHNlJTI1MjZyZXF1ZXN0VXNlckdyb3VwJTI1M0QlMjUyNm9mZmVyVXNlckdyb3VwJTI1M0RwdWJsaWMlMjZsYW5nJTNEZW4lMjZvdGklM0RKTDRzVl9fV1FsVSUyNnByZWZlcnJlZFJhdGUlM0Q1ODM3LjA4JTI2cHJvZmlsZSUzRHIyZDJtNzNrbjglMjZyb29tcyUzRDElMjZ0b2tlbiUzRDdmZTI3NiUyNnVzZXJDb3VudHJ5JTNEUEglMjZ1dG1fY2FtcGFpZ24lM0Rza3lzY2FubmVyJTI2dXRtX21lZGl1bSUzRGNwYyUyNnV0bV9zb3VyY2UlM0Rza3lzY2FubmVyIn0%3D&amp;utid=8be0526a-27da-911c-1b98-22790d10366b&amp;tm_stars=3&amp;client_id=skyscanner_app&amp;price_policy=2&amp;pre_redirect_id=052e5b5e-c9e9-b565-7d69-b11c37ad2558&amp;tm_city_code=CEBP&amp;max_price=5837&amp;guests=1&amp;request_id=052e5b5e-c9e9-b565-7d69-b11c37ad2558&amp;tm_country_code=PH</t>
  </si>
  <si>
    <t>www.skyscanner.com.ph/hotel_deeplink/4.0/PH/en-US/PHP/h_xp/46981910/2026-03-05/2026-03-06/hotel/hotel/hotels?legacy_provider_id=1&amp;rooms=1&amp;closed_user_group=mobile&amp;hb_data=u6uRQZmkkm2AqbIlMShppNfLVUXiewqtvG69OJWW_udi912cRPLXZTliOQom0j5ZkaLBirInbymOk9gUjMGRRl4H19BEfufcxefh2RdmQO6AABG-i0iAbMv3PL1oVsKV1KUUeX_UAVOpbEHH9clrSHZssIKdX8A1cZNKFr_BRLbYobFT9rGRa1zJu_BR8OuLK7dZH_c5-X1d9KwL0SSB0yrfo4HD1lllAJA78fuYrftF5ugSh66AR_TL5rLJV4RKfYbyELUsFiagvQvVlcM_fBWOfwE%3D&amp;q_datetime_utc=2026-03-05T14%3A55%3A31&amp;ticket_price=2391&amp;quote_id=3408969514819219762&amp;utid_state=1&amp;channel=iphone&amp;price_without_closed_user_group=2988&amp;tm_place_name=Cebu&amp;deeplink_data=eyJmaWVsZHMiOnsic2lnbmF0dXJlIjoiOGRiOGFhZmU0ZjNjOGZhMzYwODEzZjRhNWMzMjdlZTIifSwidXJsIjoiaHR0cHM6Ly93d3cuZXhwZWRpYS5jb20ucGgvSG90ZWwtU2VhcmNoP21wZD1HQlAmdHBpZD02OCZtcGU9MTc3MjcyMjQ0MCZlbmREYXRlPTIwMjYtMDMtMDYmYWR1bHRzPTEmbXBuPTIwMDEyNzU2NSZtcG09MjQmbXBwPTEmbG9jYWxlPWVuX1VTJm1wbz1FQyZjaGlkPTJkMzY4ZWM2LWFiNTEtNDQ0ZS04ZDg3LTRmMWFlZTEwZTQxMCZtcHE9MjcuMzcmZWFwaWQ9NDYyMzAmbWN0Yz0zJmN1cnJlbmN5PUdCUCZyYXRlcGxhbmlkPTIxMTI3MDgzMCZzZWxlY3RlZD0yNDc4NTQ0JnN0YXJ0RGF0ZT0yMDI2LTAzLTA1Jm1wYj0zLjI4Jm1wYT0yNy4zNyJ9&amp;utid=b2351aac-ac84-23ec-c57a-9bc9bd75fc80&amp;tm_stars=4&amp;client_id=skyscanner_app&amp;price_policy=2&amp;pre_redirect_id=406b2ba0-f2f6-38ed-3222-a0e98be4d15c&amp;tm_city_code=CEBP&amp;max_price=2510&amp;guests=1&amp;request_id=406b2ba0-f2f6-38ed-3222-a0e98be4d15c&amp;tm_country_code=PH</t>
  </si>
  <si>
    <t>www.skyscanner.com.ph/hotel_deeplink/4.0/PH/en-US/PHP/h_ad/222035148/2026-03-05/2026-03-06/hotel/hotel/hotels?legacy_provider_id=22&amp;rooms=1&amp;closed_user_group=general&amp;hb_data=jXgpkBIZq150EPjqgGgVOtg-8HiDNSTRTWtlQ0PqWsVMTsbowO7S1IUJyyMgI-J4o7UIcgQlKnjncYbvud2h9gBL3I4yX6s9kK9vgpFvRJwhDD9UXcyoVcgaVhLvqU6VzBvmMOme9IBFUv9pS5ZBnNnRCtVnwTZb0zDABkQGp3W1SrlwFjkiUFmEXKDUlViniNHlRH4ydY1d_79q4d8-LnSSziff68Ez0QoN7MZAPtihqx9_QkKcbQL1C89MY5_2_6aK2-uapPmh8uTI10-4UieFk52GScDdX3HeHWeEvPRvgoVI7qBuT0vF4avYI03bitCQSfLpSjVCrOxr3f6BTgw35Hd2BeADeuUz2xEBDtASz7DYsYAkn8qOXgLF-B0mJRYmWeDJH1g9bcPqOmhSKZ83mi7imzrDiwllHrPNih8i&amp;q_datetime_utc=2026-03-05T14%3A55%3A33&amp;ticket_price=2903&amp;quote_id=-7001638443458062343&amp;utid_state=1&amp;channel=iphone&amp;price_without_closed_user_group=4096&amp;tm_place_name=Cebu&amp;deeplink_data=eyJmaWVsZHMiOnsic2lnbmF0dXJlIjoiZmNjMTJhYWM0YWYxYTkxNWMzOGRhMzAzNDY4MDBhODMifSwidXJsIjoiaHR0cHM6Ly93d3cuYWdvZGEuY29tL3BhcnRuZXJzL3BhcnRuZXJzZWFyY2guYXNweD9jaWQ9MTg0NjM4MyZoaWQ9NjExNDg5MjMmY3VycmVuY3k9UEhQJmNoZWNraW49MjAyNi0wMy0wNSZjaGVja291dD0yMDI2LTAzLTA2Jk51bWJlcm9mQWR1bHRzPTEmTnVtYmVyb2ZDaGlsZHJlbj0wJlJvb21zPTEmbWNpZD0zMDM4Jm1hc3RlclJvb21JZD05MTM3MzQ1MDgmbXB0PU1rWTBNMjFMVXpSd1VVNDVNbUkxYnpob1NXSnFOVVZNVHpaUWJIUjFUa1pJWW5oMlRHWTBaME5hVHpsYVRHVkVhVzEwVTIxQ2FHdERRV05VZUVjM1l6VmtWbGhQVUdGWWIyWlVSMmxuUFQwJlRvdGFsUHJpY2U9MjkwMy4wNCZUb3RhbFRheD0zMTEuMDQmVG90YWxGZWU9MC4wMCZUb3RhbFN1cmNoYXJnZT0wJm1jdXI9UEhQIn0%3D&amp;utid=860b472c-5a46-ede5-9c66-4e55bcec20cc&amp;tm_stars=3&amp;client_id=skyscanner_app&amp;price_policy=2&amp;pre_redirect_id=e125ceed-45c4-42e2-aec2-eeb2bd4405e7&amp;tm_city_code=CEBP&amp;max_price=4355&amp;guests=1&amp;request_id=e125ceed-45c4-42e2-aec2-eeb2bd4405e7&amp;tm_country_code=PH</t>
  </si>
  <si>
    <t>www.skyscanner.com.ph/hotel_deeplink/4.0/PH/en-US/PHP/h_bc/217968254/2026-03-05/2026-03-06/hotel/hotel/hotels?legacy_provider_id=13&amp;rooms=1&amp;closed_user_group=general&amp;hb_data=p0O_pWrYT0ATmAqo6tvXoXfnV6Zkvkjo5Ymkte5gLQb4dzV_GR4kVyt3CFjnMXIxSjbD0OLnknfn2p6wWl9s6-nZQAUQ3hhv4SJp4x4M7DDImIRZvnPZFE0mcSgA8GOLwfHK2cgkjLr8u7FHiiRctDq6ALSVsgv-5SWrs_PyzIeQLNoV7joZ9uTUAS7ixHAOcjXiMVxRY1Fl8b6Ombj05POos9hUvTOn9uzIwM47XWT0Jo1Tu5af3Nw3Dp924BDi9qdNMLTQd3VeFaHqZ1wR41ylbA66d1cFchlmBd4xNHJY01QvNW-0G_xVHloCtokSQ3aUvL5Bp6Odcsi-1gz27dA2yTUqULUAu8kXv8TMfMhaw8Lc3vDgJmfgejnrIAdH1mVRfyiVuNNyC4skHRdYJ6y83xs6Drr6AAiDYPeuB9Wnb3UTTcQ%3D&amp;q_datetime_utc=2026-03-05T14%3A55%3A34&amp;ticket_price=2752&amp;quote_id=-4003161693030286911&amp;utid_state=1&amp;channel=iphone&amp;price_without_closed_user_group=9404&amp;tm_place_name=Cebu&amp;deeplink_data=eyJmaWVsZHMiOnsic2lnbmF0dXJlIjoiMWZhZjBiODRkMjE3MjM2MTU3ZmM4MjYzYjkyYjYyYzIiLCJibG9ja19pZCI6InYxX0NnRXRFSWphQVJvb0NoMHlNREkyTFRBekxUQTFWREF3T2pBd09qQXdMakF3TUNzd056b3dNQkFCR044QktBRTRBU0lDQ0FFPV9Da29JbkovbTVRVVFBaUFDS0pMVG1SQXdBa29OTXpZMVJERXdNRkJmTVRBd1VGQ1F0QU42SkdKaFlqTmxNbUpsTFRSbE5tVXROek0yT1MxaE16WmlMV1UwTldFeU5UUmtNbUk1WlJJQ0NBRWFCaGdCS0FJd0FTSUVDQUlZQWc9PSJ9fQ%3D%3D&amp;utid=ab28f7f3-3c7d-e33b-c5d5-6023d0fb2cb1&amp;tm_stars=3&amp;client_id=skyscanner_app&amp;price_policy=2&amp;pre_redirect_id=1775daca-80e8-5630-fbda-d3153fd15101&amp;tm_city_code=CEBP&amp;max_price=3547&amp;guests=1&amp;request_id=1775daca-80e8-5630-fbda-d3153fd15101&amp;tm_country_code=PH</t>
  </si>
  <si>
    <t>www.skyscanner.com.ph/hotel_deeplink/4.0/PH/en-US/PHP/h_ad/47041494/2026-03-05/2026-03-06/hotel/hotel/hotels?legacy_provider_id=22&amp;rooms=1&amp;closed_user_group=general&amp;hb_data=K7LbwKWzyLWeCIElovq__UP0QsIKuIzI8ecig1TlMgMP83y2rvWxraYnEzvsTnQjc7hylYkFrEhJwVaT2Bn9f9xOKVREZzUXDW5Zu3rvp6U6hgl_9yXMmStV3HbhO0lT1fN2SySQiOQGZ6bGHehaPrJY7jbDd7pUy6tGZOCsfL5K8GGnZaF2EuHC4RPnRYcHmmz9c30txiyOOoFx1YWAIbvAgRUfE1U5fW8d4wjahaDE6Td2GzTR3FSwN75Nk-JDNQ3MCvo9JNERycwjFRCOVUujuT60buJoCfJBEvkULrM3wprGVH4CwpSDRywr3uXbrUHIR8vFCQoxMy31QutvaE-EzrlfjYCXk2EIX1tuUErdTjejjTsbY33tAEL5A1GSrToauSS6NsPwJqv3EscQSJjyF9HZanWAF_LyRGZTHCig-x4%3D&amp;q_datetime_utc=2026-03-05T14%3A55%3A35&amp;ticket_price=1916&amp;quote_id=5119206545040274275&amp;utid_state=1&amp;channel=iphone&amp;price_without_closed_user_group=5578&amp;tm_place_name=Cebu&amp;deeplink_data=eyJmaWVsZHMiOnsic2lnbmF0dXJlIjoiYTFhOGMwOGQyZWE3NWQ1NGM1NTFiOTg0YTA4ZjhhYmMifSwidXJsIjoiaHR0cHM6Ly93d3cuYWdvZGEuY29tL3BhcnRuZXJzL3BhcnRuZXJzZWFyY2guYXNweD9jaWQ9MTg0NjM4MyZoaWQ9MTQ4NzU2JmN1cnJlbmN5PVBIUCZjaGVja2luPTIwMjYtMDMtMDUmY2hlY2tvdXQ9MjAyNi0wMy0wNiZOdW1iZXJvZkFkdWx0cz0xJk51bWJlcm9mQ2hpbGRyZW49MCZSb29tcz0xJm1jaWQ9MzMyJm1hc3RlclJvb21JZD0zMDY0NDA3Jm1wdD1ZbUZvZVZWWGVHOVBibFp2UzI5MWVFTldUM2t6U2tGU2RrWnRZaTk0TlZkR2RVdHlVMFY1SzJJMFJreHlhME5OT1ZCbFdYTlFjbU5QVUVwcFZuWm5XSEpWU2l0M2NreEJUV2h5TUEmVG90YWxQcmljZT0xOTE2LjA1JlRvdGFsVGF4PTE4MC4yOSZUb3RhbEZlZT0xNjUuMjMmVG90YWxTdXJjaGFyZ2U9MCZtY3VyPVBIUCJ9&amp;utid=5e357d66-27b3-b727-c978-52beb2552ae3&amp;tm_stars=3&amp;client_id=skyscanner_app&amp;price_policy=2&amp;pre_redirect_id=dbeb8446-d79e-f239-fb57-77fc0eab0372&amp;tm_city_code=CEBP&amp;max_price=1916&amp;guests=1&amp;request_id=dbeb8446-d79e-f239-fb57-77fc0eab0372&amp;tm_country_code=PH</t>
  </si>
  <si>
    <t>www.skyscanner.com.ph/hotel_deeplink/4.0/PH/en-US/PHP/h_bc/178962686/2026-03-05/2026-03-06/hotel/hotel/hotels?legacy_provider_id=13&amp;rooms=1&amp;closed_user_group=apps&amp;hb_data=JD_4JMFCVUnupqiEgsZBERLazXWWbVCRgWYSEgXuyh-grWDZAwsUOx39m-Wz5KIkubqQhpJSiXIaiFgulJijiHzPJPuCZ92Q_ucjM7n9XI-vTNk3pOe-l9Cnwr9B-JS1SC2-57vxdKrr4xOIWJXKh-kepgz-qJPXyWvHFplW-gD0Q5FWcJ5CUW5TdKe7GMMfg3bAI8yvjW-upXYk4gHZ2Mjc_BmLktJo82CPx6eaJkuJ04VGr06njIG-mBJAC0XA9ef6eMvAB8fi_f_cD1FtCCaGtDubzxJxUea0_oWc3jDpXSNOozqce0xus_vfO2fIliI_UQNheRkpprveNgytbJc-tc3zizZSXeOuqc7s3S9vJYHMHr8THKqAmpSuQd6f5q-ilEKW_83xNtxGd4gJWd1hIyhQ7O6qN2oIaG0Mypnp0VgxTUs%3D&amp;q_datetime_utc=2026-03-05T14%3A55%3A37&amp;ticket_price=1813&amp;quote_id=2734322337607032788&amp;utid_state=1&amp;channel=iphone&amp;price_without_closed_user_group=2209&amp;tm_place_name=Cebu&amp;deeplink_data=eyJmaWVsZHMiOnsic2lnbmF0dXJlIjoiYTA2OWIwYjJmOWM4ZDIzOWU4YmE4YWU3OTU3MzRhYTciLCJibG9ja19pZCI6IjMwMjczMDQwNV8zMzg0MzkzMDVfMl8wXzBfNDQyNzM1In19&amp;utid=f2e46357-9ebb-6c49-a125-ecdc8e8f8610&amp;tm_stars=0&amp;client_id=skyscanner_app&amp;price_policy=2&amp;pre_redirect_id=e0cecf2c-b763-a421-1386-35d0571784ed&amp;tm_city_code=CEBP&amp;max_price=1813&amp;guests=1&amp;request_id=e0cecf2c-b763-a421-1386-35d0571784ed&amp;tm_country_code=PH</t>
  </si>
  <si>
    <t>www.skyscanner.com.ph/hotel_deeplink/4.0/PH/en-US/PHP/h_h1/129282013/2026-03-05/2026-03-06/hotel/hotel/hotels?legacy_provider_id=927111&amp;rooms=1&amp;closed_user_group=mobile&amp;hb_data=J8odVOWGvQSH8TPqvQMenn738w5isEkDYzIT3dDD3S1UQQgMPsPvv5o_7Z0HaddDTtbzErVHRrLUm84vAZbSjiOSs2Pb6wD6X1IUpxs0vhIzwgS0zgpam1RbJQGDTVLwhXxhX6N7SZSDlenpzj5y0cKAb6hW2ERrithOkjr8kIAR1-Gl6WPOBmNZ3zVsJps3wP9VnaUkTEFVuY0pqoXJDg38Y43nreFKXVnDl5r2Qt2p157f5y-jUeojX0Wkt55EuayaINCix4xVF5Ps0JeYOwOSZWY%3D&amp;q_datetime_utc=2026-03-05T14%3A55%3A38&amp;ticket_price=1710&amp;quote_id=4873963735717391747&amp;utid_state=1&amp;channel=iphone&amp;price_without_closed_user_group=1900&amp;tm_place_name=Cebu&amp;deeplink_data=eyJmaWVsZHMiOnsic2lnbmF0dXJlIjoiOTFhMDJiYmE3OTdkMjc4NThkZjhlOTc1ZmRmOTgxYzkifSwidXJsIjoiaHR0cHM6Ly9waC5ob3RlbHMuY29tL0hvdGVsLVNlYXJjaD90cGlkPTMyMTQmbXBlPTE3NzI3MjIzODYmZW5kRGF0ZT0yMDI2LTAzLTA2JmFkdWx0cz0xJmxvY2FsZT1lbl9QSCZjaGlkPTczYzc2NWM1LTBlMzMtNDIxYy1hNzdiLWIxMmMzZDVkNzVjMCZlYXBpZD00NCZtY3RjPTMmc3RhcnREYXRlPTIwMjYtMDMtMDUmbXBkPVBIUCZtcG49MjAxNjExNTYyJmN1cnJlbmN5PVBIUCZyYXRlcGxhbmlkPTI4ODI3ODkwMiZtcG09MjQmbXBwPTEmbXBvPUVDJnNlbGVjdGVkPTE1NzUzMDY5Jm1wYj00MzMuODgmbXBxPTEyNzYuMTImbXBhPTEyNzYuMTIifQ%3D%3D&amp;utid=968f8945-7a42-f3cd-2064-d4bd00a5186d&amp;tm_stars=2&amp;client_id=skyscanner_app&amp;price_policy=2&amp;pre_redirect_id=c0bffcaa-0a88-764d-22ab-fde4fae63507&amp;tm_city_code=CEBP&amp;max_price=3345&amp;guests=1&amp;request_id=c0bffcaa-0a88-764d-22ab-fde4fae63507&amp;tm_country_code=PH</t>
  </si>
  <si>
    <t>www.skyscanner.com.ph/hotel_deeplink/4.0/PH/en-US/PHP/h_ct/46980237/2026-03-03/2026-03-04/hotel/hotel/hotels?legacy_provider_id=31&amp;rooms=1&amp;closed_user_group=general&amp;hb_data=enjxOa3PFUouPMltA95g7UY-GXt3NZZ4J9PT87m3AjU5Xtr3w1FK711U_4m1--ymvB7Lph1gnHi6nmzCGb7U0MqmQsX_IOyCyIqp9KmlutoAtLrbGkNRq70aQZ0NayorFHXUTbLHeso7E38T57GcVJG8aAmXrfunARkS4Yz2u5EhpurjesLY3ZgO8T4mASgrSTRE8siE6AR_ruaikKlQswyOOvkM5QebQItRF7xbzEHGTBIKQdjlTbhlInOrq-nYVeHMgmGRHt3cLs3p8_7xi04TBMr1O3Y-7dtUYdgzhFbIX5GXgWST2-f8ZGar9yBvZitCXU4pWYl5rydcHfutiMke-6gQH2oYJCnhjir2rQTAYZNSWzck7VJVX5hNxIpHMqqdNoGhqrWMu-nQlzO_tdP84e6dhP8mm222NFJz4g%3D%3D&amp;q_datetime_utc=2026-03-03T09%3A44%3A37&amp;ticket_price=3700&amp;quote_id=4874122481972650006&amp;utid_state=1&amp;channel=iphone&amp;price_without_closed_user_group=5500&amp;tm_place_name=Cebu&amp;deeplink_data=eyJmaWVsZHMiOnsic2lnbmF0dXJlIjoiYjY1MTIzMDRmYmMwOTAwNDhhZmZiZjYyMGViOGY0NzQifSwidXJsIjoiaHR0cHM6Ly9waC50cmlwLmNvbS9ob3RlbHMvcmVkaXJlY3Q%2FaG90ZWxpZD0xNTI1NzYzJmNpdHk9MzU4MzEmQWxsaWFuY2VpZD0xMjYwNyZzaWQ9ODg4ODMyJmNoZWNraW49MjAyNi0wMy0wMyZjaGVja291dD0yMDI2LTAzLTA0JnNob3BwaW5naWQ9MzU4ZDhjMzVhMzI2NDA1YmFiOTIzNTdkMjQzZmQ2ZjgmYWR1bHQ9MSZjaGlsZHJlbj0wJmFnZXM9Jmxhbmd1YWdlPWVucGgmbG9jYWxlPWVuX1BIJnJvb21pZD02NzIyMTk2MDYmc3dpZD0wJnBheT1QUCZmZ3Q9MSZjcm49MSZjdXJyPVBIUCZ3a3A9MSZzdGFuZD1INHNJQUFBQUFBQUFfd0QtQUFIX0Nsd0tBaGdCRWdRSUFSQUFHbEFJMW9QRndBSVlBREFBT0pFU21BR0RrRjJvQVFHNEFRTEFBUUxSQWRlamNEMkttYWhBNFFHYW1abVptZWVzUU9nQi1hbnZoQUdJQWlDSkJBQUFBQUFBQUFBQW9BUUFvUVZtWm1abVpyQ3RRQm9nTXpVNFpEaGpNelZoTXpJMk5EQTFZbUZpT1RJek5UZGtNalF6Wm1RMlpqZ2dCQ2p3MUpyTkJrZ0JVZ1ppTkRabFpUVmFIQW9EVUVoUUVmSDBTbG1HT0w0X0dnTlFTRkFoOGZSS1dZWTR2ajlpQldWdVgxQklhTG9VY0FGNEFJb0JCMGdCZUFESUFRR3FBUWNLQXpBeU1oQUM4Z0VpTXpVNFpEaGpNelZoTXpJMk5EQTFZbUZpT1RJek5UZGtNalF6Wm1RMlpqaGZNSklDQVRTYUFnQUFBQURfX3dFQUFQX184RldIQlA0QUFBQSJ9&amp;utid=59d7ff4d-0363-2255-1e0a-68848db508dd&amp;tm_stars=3&amp;client_id=skyscanner_app&amp;redirect_delay=1000&amp;price_policy=2&amp;pre_redirect_id=00fdbabc-e91e-e46b-65f9-17ebc3c31349&amp;tm_city_code=CEBP&amp;max_price=7606&amp;guests=1&amp;request_id=00fdbabc-e91e-e46b-65f9-17ebc3c31349&amp;tm_country_code=PH</t>
  </si>
  <si>
    <t>www.skyscanner.com.ph/hotel_deeplink/4.0/PH/en-US/PHP/h_ct/115481130/2026-03-05/2026-03-06/hotel/hotel/hotels?legacy_provider_id=31&amp;rooms=1&amp;closed_user_group=general&amp;hb_data=ftb1EAmc10wJMRseBbRVdsKDN2iVxzHzXQA3ri-2jhkPErb5WH_fDhfY55IkMdTpRm2OzYFhlxGNBLAKagMjs8nxMHocch9iD0x9p2fr3MrBQHFBtHB47vUjVujMgmDTnlVgjO7BPjoc53_zE72DVGwnjFseeEPxeLOFdGr7OJXFTSYreCSpY15_K9F1eP50x8LHlNph5qQKCCQJNPY7su60RT9gACPZK2WkeREaSOUjMH5y9EMgR7Z4DINGC2wI8bD0QktlukT4tgOaXd9Bllw-Nod0MnakMVH9OPLttI8uCJHfPYraJklt7-hlRUQB5kcRAXbxl-Z3ItWAjm_R7D93VvbdfFY5MxBA-5tpCpEo6T0jIStXRk1FyJm8FvVZa4nlmZrKK7ioibnHCrPcdIfYZHX0xAUq53WcCVhwyA%3D%3D&amp;q_datetime_utc=2026-03-05T14%3A55%3A41&amp;ticket_price=3573&amp;quote_id=-5560670205706552172&amp;utid_state=1&amp;channel=iphone&amp;price_without_closed_user_group=7680&amp;tm_place_name=Cebu&amp;deeplink_data=eyJmaWVsZHMiOnsic2lnbmF0dXJlIjoiNGQ2YzRhNmRmMDg5YzY5MjBlYzJhNWJkYmY1MjViZjgifSwidXJsIjoiaHR0cHM6Ly9waC50cmlwLmNvbS9ob3RlbHMvcmVkaXJlY3Q%2FaG90ZWxpZD03MDEyMjcmY2l0eT0zNTgzMSZBbGxpYW5jZWlkPTEyNjA3JnNpZD04ODg4MzImY2hlY2tpbj0yMDI2LTAzLTA1JmNoZWNrb3V0PTIwMjYtMDMtMDYmc2hvcHBpbmdpZD1lMDAwYTU1MGE5Zjk0NTJmYjk4MWVhNzMzYzRhODI1ZSZhZHVsdD0xJmNoaWxkcmVuPTAmYWdlcz0mbGFuZ3VhZ2U9ZW5waCZsb2NhbGU9ZW5fUEgmcm9vbWlkPTE1NDUxODg4MjMmc3dpZD0wJnBheT1QUCZmZ3Q9MSZjcm49MSZjdXJyPVBIUCZ3a3A9MSZzdGFuZD1INHNJQUFBQUFBQUFfd0QtQUFIX0Nsd0tBaGdCRWdRSUFSQUFHbEFJMS12bTRBVVlBREFBT0pFU21BR3I1aXFvQVFDNEFRTEFBUUxSQWFSd1BRcFh3cWRBNFFIMktGeVB3dXFyUU9nQjlkbWxnd0dJQWlDSkJBQUFBQUFBQUFBQW9BUUFvUVVLMTZOd1BhMnVRQm9nWlRBd01HRTFOVEJoT1dZNU5EVXlabUk1T0RGbFlUY3pNMk0wWVRneU5XVWdCQ2pqb0tiTkJrZ0JVZ1psTWpkaE5UQmFIQW9EVUVoUUVVY0RlQXNrS0w0X0dnTlFTRkFoUndONEN5UW92ajlpQldWdVgxQklhTHdVY0FGNEFJb0JCMGdCZUFESUFRR3FBUWNLQXpBeU1oQUM4Z0VpWlRBd01HRTFOVEJoT1dZNU5EVXlabUk1T0RGbFlUY3pNMk0wWVRneU5XVmZNWklDQVRTYUFnQUFBQURfX3dFQUFQX194V2RHVl80QUFBQSJ9&amp;utid=369eefa4-a90a-dedd-6373-0331477434f2&amp;tm_stars=4&amp;client_id=skyscanner_app&amp;price_policy=2&amp;pre_redirect_id=e778a02c-38ba-a188-6795-2629b9e537cc&amp;tm_city_code=CEBP&amp;max_price=4725&amp;guests=1&amp;request_id=e778a02c-38ba-a188-6795-2629b9e537cc&amp;tm_country_code=PH</t>
  </si>
  <si>
    <t>www.skyscanner.com.ph/hotel_deeplink/4.0/PH/en-US/PHP/h_bc/222423391/2026-03-03/2026-03-04/hotel/hotel/hotels?legacy_provider_id=13&amp;rooms=1&amp;closed_user_group=apps&amp;hb_data=gKggr9Ypn11nwBP9m4AJfm8P4Xm6pfUh0skkw8XXJ6K2WOONix6T7HzWt7uY0SdBSdU4MwCWfLwX095wWr0uUiiDyoq5eo4CsFNxzouujR1hM__7Dg4CW7kCS-5oy-MLY43-xzK9vF9ePzcNwU8Sxd_5MlasIzLK_IIZvEoYIGx-lzGNmfmtfwiip9cNXCnjvCBW5R8TAzfLgfRW55-F8MXddOn8M-00OwJ3yFA4pr5CZQLP1pRh4hWkjNU74gBTpHqAlvRnMrz8SoKCkoskgZjxJtB5DRbxGY0cXcbzCcuuMTdeahtmuTV7evSvmNb7qs3qWNcph7ZvF2kxpnvpoNwtxWtNQRaflTlkJuFp1js1Hie6YUWFpUvfG4SzLzFL-d6CHZdgOZaM3AEuHpotmKR7g91d42qONIHLeiExs2Iftao%3D&amp;q_datetime_utc=2026-03-03T09%3A44%3A40&amp;ticket_price=1895&amp;quote_id=43810755319107650&amp;utid_state=1&amp;channel=iphone&amp;price_without_closed_user_group=2495&amp;tm_place_name=Cebu&amp;deeplink_data=eyJmaWVsZHMiOnsic2lnbmF0dXJlIjoiM2M1YzUxODUxOGYwZmJhMDZkNjRlYzI5ZTg0MDllOGYiLCJibG9ja19pZCI6IjEzMDQwNTY2MDFfNDAzMjY3OTEwXzFfMF8wIn19&amp;utid=ac5b707d-689a-1b36-160c-19ed8b73df1a&amp;tm_stars=0&amp;client_id=skyscanner_app&amp;redirect_delay=1000&amp;price_policy=2&amp;pre_redirect_id=48f8450e-13f3-3d07-2295-e068a78d3aae&amp;tm_city_code=CEBP&amp;max_price=1895&amp;guests=1&amp;request_id=48f8450e-13f3-3d07-2295-e068a78d3aae&amp;tm_country_code=PH</t>
  </si>
  <si>
    <t>www.skyscanner.com.ph/hotel_deeplink/4.0/PH/en-US/PHP/h_h1/205053012/2026-03-03/2026-03-04/hotel/hotel/hotels?legacy_provider_id=927111&amp;rooms=1&amp;closed_user_group=mobile&amp;hb_data=8gcP3Vpdv7S7HyAf0k2c9A75u0f9YeXuLxLDT3ht_7AbZu4TXiobYTrwYFw6oFpeEePcvXSkNth9fNPPgvN0T66on0YknMi-xeFsf_1B4vZcBJXK2W3DKSq2ucZdMoFWVFadDf8XOl0L43_PyaqtxrHBmdKy23LJBtbQDIT61z3elHhgIbzxRG4EOIaYxA3HwiNMjkjkDAgHVuj8h2uA2OzgP-IhcAVgxmm-pxs5uJJ2K7F-AqO59voOiKzzCzLltvhSW3p4sOxfjMEm9TF9jip4D7g%3D&amp;q_datetime_utc=2026-03-03T09%3A44%3A40&amp;ticket_price=4245&amp;quote_id=2458422958253115817&amp;utid_state=1&amp;channel=iphone&amp;price_without_closed_user_group=6500&amp;tm_place_name=Cebu&amp;deeplink_data=eyJmaWVsZHMiOnsic2lnbmF0dXJlIjoiNDBjMjJkODY1ZWY4OGQwNmYyNWIzZjJhMDZlODg4NzUifSwidXJsIjoiaHR0cHM6Ly9waC5ob3RlbHMuY29tL0hvdGVsLVNlYXJjaD90cGlkPTMyMTQmbXBlPTE3NzI1MzAyNDcmZW5kRGF0ZT0yMDI2LTAzLTA0JmFkdWx0cz0xJmxvY2FsZT1lbl9QSCZjaGlkPWU5ZTgwY2EzLTA4ODMtNDUxYy04NmNjLTVmNmE0Mjk1MGFkMiZlYXBpZD00NCZtY3RjPTMmc3RhcnREYXRlPTIwMjYtMDMtMDMmbXBkPVBIUCZtcGM9MTAwMC4wMCZtcG49MzIwOTUxMTk1JmN1cnJlbmN5PVBIUCZyYXRlcGxhbmlkPTM4NzQ2MzI5NiZtcG09MjQmbXBwPTEmbXBvPUVDJnNlbGVjdGVkPTg0NTQ0NzgxJm1wYj00ODkuMTYmbXBxPTM3ODAuNTUmbXBhPTI3NTUuODQifQ%3D%3D&amp;utid=c7a47de8-bcc7-8a6e-dd2c-1fe2fac4120a&amp;tm_stars=3&amp;client_id=skyscanner_app&amp;redirect_delay=1000&amp;price_policy=2&amp;pre_redirect_id=a4ecabcc-7759-2f5c-8e3e-785da8665f3b&amp;tm_city_code=CEBP&amp;max_price=4247&amp;guests=1&amp;request_id=a4ecabcc-7759-2f5c-8e3e-785da8665f3b&amp;tm_country_code=PH</t>
  </si>
  <si>
    <t>www.skyscanner.com.ph/hotel_deeplink/4.0/PH/en-US/PHP/h_h1/134679883/2026-03-05/2026-03-06/hotel/hotel/hotels?legacy_provider_id=927111&amp;rooms=1&amp;closed_user_group=mobile&amp;hb_data=IH3EShSgSPeXPgrkF7hN4fc31f4LHLSc63ne0pGDWE-f8jqvR4FbD8tif_K0_iPBqysoPm_WgfSU8nxyUK8VDSJDqXetBdy2XpyQq7lx1qQ-KxhqhVJQ7p2O5HMZvY-56hfQSCmoQ8zVY-PBoPHmiWR4VrgHmn9fVWBVmEh0alhPTF7wNT5lfH63k3GwC-CvQ-TQ7Iz1MfBVS6BU0KjW_46ofWLg-vvNA8U7Vebw1Xuzg-p_o2slDExT-A09dCzqJPx8P3zCvLReO1VE3UMaMbIxYz4%3D&amp;q_datetime_utc=2026-03-05T14%3A55%3A40&amp;ticket_price=2234&amp;quote_id=1699382637352264881&amp;utid_state=1&amp;channel=iphone&amp;price_without_closed_user_group=2979&amp;tm_place_name=Cebu&amp;deeplink_data=eyJmaWVsZHMiOnsic2lnbmF0dXJlIjoiZjdkYzJjMzc1NzhhNDRiMTljNGJhNzE0MTExN2VlNDYifSwidXJsIjoiaHR0cHM6Ly9waC5ob3RlbHMuY29tL0hvdGVsLVNlYXJjaD90cGlkPTMyMTQmbXBlPTE3NzI3MjIzODYmZW5kRGF0ZT0yMDI2LTAzLTA2JmFkdWx0cz0xJmxvY2FsZT1lbl9QSCZjaGlkPTczYzc2NWM1LTBlMzMtNDIxYy1hNzdiLWIxMmMzZDVkNzVjMCZlYXBpZD00NCZtY3RjPTMmc3RhcnREYXRlPTIwMjYtMDMtMDUmbXBkPVBIUCZtcG49MjAwMjQ1NDg0JmN1cnJlbmN5PVBIUCZyYXRlcGxhbmlkPTIyODEzOTM2NSZtcG09MjQmbXBwPTEmbXBvPUVDJnNlbGVjdGVkPTQ2OTE5MzYmbXBiPTIzOS40MCZtcHE9MTk5NS4wMCZtcGE9MTk5NS4wMCJ9&amp;utid=b54fac2d-12d6-b868-ffb2-6b92ca70b917&amp;tm_stars=3&amp;client_id=skyscanner_app&amp;price_policy=2&amp;pre_redirect_id=4183e43f-f24e-96e4-ed2d-5da16175aabc&amp;tm_city_code=CEBP&amp;max_price=2234&amp;guests=1&amp;request_id=4183e43f-f24e-96e4-ed2d-5da16175aabc&amp;tm_country_code=PH</t>
  </si>
  <si>
    <t>www.skyscanner.com.ph/hotel_deeplink/4.0/PH/en-US/PHP/h_ad/212934083/2026-03-05/2026-03-06/hotel/hotel/hotels?legacy_provider_id=22&amp;rooms=1&amp;closed_user_group=general&amp;hb_data=NCzw1DJx5SZFOcKe85O8v80cudTMqzPeH42N87cYjN1WzRpXcjqw5ZhB6GnUeNWemqlFBM7T5M9BlLy_ZkViBYQqXOeLxL2HBeGtT2xys9qyV1rMzkooRBTnvoW3avsQQDGES4ORmrZWn_uRHv6UbqOAy8Xt36oDO64mRd5LhJP_vMHVqoo_anwCfaAiPV8_EfyR-iKumFoNT-4inE7szcr80dBSntidcF_C73JUx-F8f8OZPKEz5yyv2so7X1X0sj3SkENZ05unZypSZS6KjJOAnWFP1AbttTMAXk9MH4CJX7wm2Cs8aJbGR8zCnTpD4K0h2WJZhDfOHzLEgBsT6JYcAgaF2lF7QtXyOIPhUP_A1ZVShBHA9302HmGueg3aEEIsX3djf4aS-5fe16cH0heMGney9qmAQDJq3--nD4q2&amp;q_datetime_utc=2026-03-05T14%3A55%3A42&amp;ticket_price=1511&amp;quote_id=-3284940351569381066&amp;utid_state=1&amp;channel=iphone&amp;price_without_closed_user_group=3776&amp;tm_place_name=Cebu&amp;deeplink_data=eyJmaWVsZHMiOnsic2lnbmF0dXJlIjoiMzlhMDJkZWNhMmIxZTU1OGRkZDAzN2ZiMDA1ZDkyNzcifSwidXJsIjoiaHR0cHM6Ly93d3cuYWdvZGEuY29tL3BhcnRuZXJzL3BhcnRuZXJzZWFyY2guYXNweD9jaWQ9MTg0NjM4MyZoaWQ9NDYwNzI4MjMmY3VycmVuY3k9UEhQJmNoZWNraW49MjAyNi0wMy0wNSZjaGVja291dD0yMDI2LTAzLTA2Jk51bWJlcm9mQWR1bHRzPTEmTnVtYmVyb2ZDaGlsZHJlbj0wJlJvb21zPTEmbWNpZD0zMDM4Jm1hc3RlclJvb21JZD03MzY4OTIyOTYmbXB0PVNIZDNaMjUzV1RGeFVGTkpObEpYVDNOMEt6bFpUMmRRYkRCUlVVaEdkRzF3YlZKT1UzZEdNR3B2ZG5SbFNWVjZXQzlrVVVKQmVtWlJWbk41Y1Vkbk5URnZSVXRHZFRCTVZXMHdaRXQzUFQwJlRvdGFsUHJpY2U9MTUxMC45OSZUb3RhbFRheD0xNjEuODkmVG90YWxGZWU9MC4wMCZUb3RhbFN1cmNoYXJnZT0wJm1jdXI9UEhQIn0%3D&amp;utid=86c7eed8-3c0a-d350-ef46-f4e3791fd168&amp;tm_stars=0&amp;client_id=skyscanner_app&amp;price_policy=2&amp;pre_redirect_id=5dfc4ce7-2d49-ed59-b3d6-8f4abeac51d0&amp;tm_city_code=CEBP&amp;max_price=1511&amp;guests=1&amp;request_id=5dfc4ce7-2d49-ed59-b3d6-8f4abeac51d0&amp;tm_country_code=PH</t>
  </si>
  <si>
    <t>BE Residences Chic &amp; Cozy</t>
  </si>
  <si>
    <t>www.skyscanner.com.ph/hotel_deeplink/4.0/PH/en-US/PHP/h_bc/223315126/2026-03-05/2026-03-06/hotel/hotel/hotels?legacy_provider_id=13&amp;rooms=1&amp;closed_user_group=apps&amp;hb_data=-PDU4x0hI_yQNUY5g-bBdb6EnZcGeH3XSjurf2T8hNmfhwtbdM8UI9XQLjMXhLAo3PPixUqW8XFqWe87suE1krQZqDJhTBBnOb0Nk7iKd04PcGbG_cG-dK4yZRM8rA7hxwTHdiMJYb_D-bxHycLuX7OtqaRYY8_Rb-Ml_pdum8-ZJMJEUo4q1OkUFkpQkqKTolD57jd31pO9J365vuNnyoxVC2RF9F_dCJ2BiiQNOEkFTNNtUqddeIdyr8oXAD_qhhJn0bLrDmRXcWSC5GbvBoGZ_rmH56BmxJq9ApZMQT0X1O5zQgKmbH78iFG-12prW0k1S5Mlem2vwJum0Eicmn7SFrzi5i7qagFlEPylCPbCtltYFanPa7--im-PubrIFALIpt2vAsGwL73slsZ4CfB987zLkuFa37u4jcW1V17q9B5cTa0%3D&amp;q_datetime_utc=2026-03-05T14%3A55%3A45&amp;ticket_price=2066&amp;quote_id=3159340268939587285&amp;utid_state=1&amp;channel=iphone&amp;price_without_closed_user_group=2763&amp;tm_place_name=Cebu&amp;deeplink_data=eyJmaWVsZHMiOnsic2lnbmF0dXJlIjoiY2ZkNTIxOGUxMTI4NmExNDA3ZDFiNjE0MDEwNjQ3M2MiLCJibG9ja19pZCI6IjE0MDE4ODA2MDFfNDEyMDIyNDQwXzJfMF8wIn19&amp;utid=26dd2683-e6a9-f956-6600-59f0793a5e2e&amp;tm_stars=0&amp;client_id=skyscanner_app&amp;price_policy=2&amp;pre_redirect_id=dc8065ca-58c4-9e6a-2c43-b1d6982c259e&amp;tm_city_code=CEBP&amp;max_price=2066&amp;guests=1&amp;request_id=dc8065ca-58c4-9e6a-2c43-b1d6982c259e&amp;tm_country_code=PH</t>
  </si>
  <si>
    <t>10.33122, 123.9024</t>
  </si>
  <si>
    <t>Located in Cebu City, 1.6 miles from Ayala Center Cebu, BE Residences Chic &amp; Cozy features views of the mountain. The property is around 2.1 miles from SM City Cebu, 2.4 miles from Fuente Osmena Circle and 3.3 miles from Colon Street.</t>
  </si>
  <si>
    <t>Live Smart, Live Resort-Style</t>
  </si>
  <si>
    <t>www.skyscanner.com.ph/hotel_deeplink/4.0/PH/en-US/PHP/h_bc/223307104/2026-03-03/2026-03-04/hotel/hotel/hotels?legacy_provider_id=13&amp;rooms=1&amp;closed_user_group=apps&amp;hb_data=YLUmeELF5Z3VdOjGVS4bwtQazUDbXfD_saM9BB-Ut_yOYwJYCDqIHwZr1UpxtYuHFqgFZDeoQWWEFCNsjZiRIsrTQaCZW8S2sHwHemi4x2vj4hRN4lEadUi9830nkUBIo9kMGWlz7YeSiqsKVmHd4yISNETZv1E8b3HtCRjvvALv-Erlc6YBex_vimdtXdP9r4FXyPzPd2LK1mTOODfkDyHAi_BFGD2hVOn0Eah3Pv1h_BVKT-ykyhsI5h0QbtvB4tIWtora6QWGvW9OjtClrGLXTQ31l81Z1jM_65wr9TfOBALbo7q7996ZbpqcXtTRiWsNDQky-GXIHmYElh34Rm9ynkDNOF0mXWrS3KsTlzwDTfWf263Sh51PxqV_XW8rvKFS0JClZ47LceOmxLCjOfrNQHf7MBnquxHPRJYRawkZbSw%3D&amp;q_datetime_utc=2026-03-03T09%3A44%3A42&amp;ticket_price=2393&amp;quote_id=9170490921624702846&amp;utid_state=1&amp;channel=iphone&amp;price_without_closed_user_group=2910&amp;tm_place_name=Cebu&amp;deeplink_data=eyJmaWVsZHMiOnsic2lnbmF0dXJlIjoiM2RkOWM1OGY3NDJlZDEyOTg0NWZiODFlNWIyZGVmNGEiLCJibG9ja19pZCI6IjEzOTk5MzMyMDFfNDExODUwMDYxXzFfMF8wIn19&amp;utid=8bbb177b-0a87-6fd6-136d-a4e989cb1eb5&amp;tm_stars=0&amp;client_id=skyscanner_app&amp;redirect_delay=1000&amp;price_policy=2&amp;pre_redirect_id=5e0b21f9-d616-1341-befb-65351f943315&amp;tm_city_code=CEBP&amp;max_price=2393&amp;guests=1&amp;request_id=5e0b21f9-d616-1341-befb-65351f943315&amp;tm_country_code=PH</t>
  </si>
  <si>
    <t>10.32943, 123.91711</t>
  </si>
  <si>
    <t>Patville, Kasambagan, Cebu City, Central Visayas, 6000, Philippines</t>
  </si>
  <si>
    <t>Providing a garden, Live Smart, Live Resort-Style features accommodations in Cebu City. This property offers access to a balcony, free private parking, and free Wifi. The property provides a children's playground and outdoor furniture.</t>
  </si>
  <si>
    <t>Studio With Panoramic View in IT Park - AR2902T1</t>
  </si>
  <si>
    <t>www.skyscanner.com.ph/hotel_deeplink/4.0/PH/en-US/PHP/h_bc/223301305/2026-03-03/2026-03-04/hotel/hotel/hotels?legacy_provider_id=13&amp;rooms=1&amp;closed_user_group=apps&amp;hb_data=gjxhlNBJQ5kOnZShJSTF6QsRN-ftTy7j49HLV-gxlfpHJw4LM-7UIrUpo17LsA3LtZM25JFLHxKJJ5ohkSc2OfHRrE5PIaidTTrHIgpBHGtlMp3HIcOf7TpDEhySt1oi5Vnb0JhOnQNOD_Jd7Xr9J2Mznx_WYiKyWySBFQEHZ7sRLO6X6vBUXC6AfMZZaONGzRRuJr_jApWOjjizeY_suAy1jaO6XvOQaGpB-p0l1w6cC0-LRfbPTCGWi79AXlPCuaHcEKi5TYll7dbw8uzubgo8xNBBQskWikd6iZn7QhLy3Mw98VqQN2F2sG3nlsZyaK75oh891F3-tDybcmJBF9qK0WuGUd4Fq86nKbQpWzlThXL0r7SmyDqa7NcOLvjSzch-q8Pjkl-fbjrNUspdYoo8rlKiNkAFFB-66NJq0LGdRDQ%3D&amp;q_datetime_utc=2026-03-03T09%3A44%3A45&amp;ticket_price=1377&amp;quote_id=-1973366807766375975&amp;utid_state=1&amp;channel=iphone&amp;price_without_closed_user_group=1674&amp;tm_place_name=Cebu&amp;deeplink_data=eyJmaWVsZHMiOnsic2lnbmF0dXJlIjoiNmEwNjkzZDBkMmEyNmJmYjdmMjA4MDcwNjgyNTE2NzkiLCJibG9ja19pZCI6IjEzOTg1NzEwMDFfNDExNzIxMzM3XzJfMF8wIn19&amp;utid=3651523e-bfc6-28e8-317d-b950b81beb14&amp;tm_stars=0&amp;client_id=skyscanner_app&amp;redirect_delay=1000&amp;price_policy=2&amp;pre_redirect_id=2adedd54-07c9-34a6-c008-241f830b2543&amp;tm_city_code=CEBP&amp;max_price=1377&amp;guests=1&amp;request_id=2adedd54-07c9-34a6-c008-241f830b2543&amp;tm_country_code=PH</t>
  </si>
  <si>
    <t>Studio with Panoramic View in IT Park - AR2902T1 offers accommodations in Cebu City, 2.5 miles from Fuente Osmena Circle and 3.4 miles from Colon Street. The air-conditioned accommodation is 2.2 miles from SM City Cebu.</t>
  </si>
  <si>
    <t>Cozy Space by Nomad Space PH at Horizons 101 Cebu City With Pool, Netflix, Wifi</t>
  </si>
  <si>
    <t>www.skyscanner.com.ph/hotel_deeplink/4.0/PH/en-US/PHP/h_ad/223195700/2026-03-05/2026-03-06/hotel/hotel/hotels?legacy_provider_id=22&amp;rooms=1&amp;closed_user_group=apps&amp;hb_data=XLlaXOn-s7DFLMQPSqqRYtgJr5vftugQOa7Itdjpc781To2vm81e8HH7Rnzd2SctUX-jy2zlWoik2TzXB-WgJ5XY-4-XqqrjO_Jt2AQjsponH3GqQFqTDPcGqY8HR_OmV8XWEUWrf5xrM4p8WR7YKyJso9lBk8Tm48LMUDBlCeNP889HwSrhUXSpV02a7wcVxwt5fJaCl01WX4D_II0lPPtc7pDOiVvZrPG-HT5TvBGhqCfFhnFk2CHmiwfeVuUsbImj0EtERkTz90GcU3WrXrXHrpTom5CtrOlb-sVQwAPmJnJUZUrPy_FpH8fGsD432ku7d3-1X-Pm9X4gmQK05Z1sicvWisu3jV8GCbR8WpugFQ5N8VW68wRa8_FFm7NdjVfJ-kJA3kL87QY6Qwqglf-REG33oFq_aGO97EF1NHs5&amp;q_datetime_utc=2026-03-05T14%3A55%3A50&amp;ticket_price=1632&amp;quote_id=-972822040772396497&amp;utid_state=1&amp;channel=iphone&amp;price_without_closed_user_group=1988&amp;tm_place_name=Cebu&amp;deeplink_data=eyJmaWVsZHMiOnsic2lnbmF0dXJlIjoiZjQ3MWZmY2NkNTRjOTBjMjFlNmM4ODY0ZjJiNGMwMDMifSwidXJsIjoiaHR0cHM6Ly93d3cuYWdvZGEuY29tL3BhcnRuZXJzL3BhcnRuZXJzZWFyY2guYXNweD9jaWQ9MTg0NjM4MyZoaWQ9NzE1ODQyMjkmY3VycmVuY3k9UEhQJmNoZWNraW49MjAyNi0wMy0wNSZjaGVja291dD0yMDI2LTAzLTA2Jk51bWJlcm9mQWR1bHRzPTEmTnVtYmVyb2ZDaGlsZHJlbj0wJlJvb21zPTEmbWNpZD0zMDM4Jm1hc3RlclJvb21JZD0xMTMxODgwNDQyJm1wdD1aSFJpYlZCcE4yUk5jVE5GTTJOM05FVXpTME5VTlZVM00zTkdZVkkwTmtVekswWm5hMFZVY2k5TlptaENaVzByUzFsYVdIQlRNMUJTVjJWVlduSlhSVWh0U2xGNlJUUmphSGhXTVdKM1BUMCZUb3RhbFByaWNlPTE2MzIuMTQmVG90YWxUYXg9MTc0Ljg3JlRvdGFsRmVlPTAuMDAmVG90YWxTdXJjaGFyZ2U9MCZtY3VyPVBIUCJ9&amp;utid=1f4c2866-e2cd-9bcf-7818-c4878a769307&amp;tm_stars=0&amp;client_id=skyscanner_app&amp;price_policy=2&amp;pre_redirect_id=0cffaba3-6061-c1d7-4c94-f7e403a84e49&amp;tm_city_code=CEBP&amp;max_price=1632&amp;guests=1&amp;request_id=0cffaba3-6061-c1d7-4c94-f7e403a84e49&amp;tm_country_code=PH</t>
  </si>
  <si>
    <t>10.31047, 123.89748</t>
  </si>
  <si>
    <t>Featuring city views, Cozy Space by Nomad Space PH at Horizons 101 Cebu City with Pool, Netflix, Wifi in Cebu City offers accommodations and a garden.</t>
  </si>
  <si>
    <t>Rustic Studio by Hayahay Rentals</t>
  </si>
  <si>
    <t>www.skyscanner.com.ph/hotel_deeplink/4.0/PH/en-US/PHP/h_bc/223183914/2026-03-05/2026-03-06/hotel/hotel/hotels?legacy_provider_id=13&amp;rooms=1&amp;closed_user_group=apps&amp;hb_data=3ZPBP4pz2JusRYRkYi38lUPFSTt9LPpqQLCVQ9leyB5ekF19A-6rC2rABP97_UrnP__9Rrtu2GlugxaYdE6uOCbvavn-_fxoHOH5f5bMXHGLMQAfZSDEhygrcKH_CpwaCH6tESzJ8WujHTZCsbv1uLRvwYhbv8NW_Y_04kvuhx03i4AqIMjqIXot0FFYWgCq2F2ccnogm5RKaDl-Di-A6RgQ1rVlBh_T5-9WDEDd0jui3ribvTrv8PEY-f6Ei6NkPm6aN_U0JUHbkUIeUGdGltpJFt64bN82DiF2BZJ4VMBEd4eSJgJsv578ALy7tBa80PPujq8oWrRAPfheNEzGN8mLBmug16CEVenS1z_iKa_slkyYFRmPpYLS8NfiGUKdCz9SqKiPat7Mm_8lB8ENyUvmpsERec0xVuH0K6uiZ7lY1l1CxnQ%3D&amp;q_datetime_utc=2026-03-05T14%3A55%3A55&amp;ticket_price=2734&amp;quote_id=279210352803434435&amp;utid_state=1&amp;channel=iphone&amp;price_without_closed_user_group=3150&amp;tm_place_name=Cebu&amp;deeplink_data=eyJmaWVsZHMiOnsic2lnbmF0dXJlIjoiZTFjMzZjZWVkMTQ5ODdlYTYyZWRkZDkyNmMzOTJiYTUiLCJibG9ja19pZCI6IjEzOTQ4MTU0MDFfNDExMzk3MDIwXzJfMF8wIn19&amp;utid=0e6e0d1a-ec19-8d6a-97b6-c7a4a04e633e&amp;tm_stars=0&amp;client_id=skyscanner_app&amp;price_policy=2&amp;pre_redirect_id=b48cd65d-39ac-5252-51a2-db996cffca9c&amp;tm_city_code=CEBP&amp;max_price=2734&amp;guests=1&amp;request_id=b48cd65d-39ac-5252-51a2-db996cffca9c&amp;tm_country_code=PH</t>
  </si>
  <si>
    <t>Rustic Studio by Hayahay Rentals offers accommodations in Cebu City, 1.7 miles from Ayala Center Cebu and 2.2 miles from SM City Cebu. The property is around 2.5 miles from Fuente Osmena Circle, 3.4 miles from Colon Street, and 3.</t>
  </si>
  <si>
    <t>skyscrapper_hotel_id</t>
  </si>
  <si>
    <t>pool, pool_access, parking</t>
  </si>
  <si>
    <t>wifi, pool_access, pets_allowed</t>
  </si>
  <si>
    <t>pool, pool_access</t>
  </si>
  <si>
    <t>parking, wifi, outdoor_pool, pool, elevator, air_conditioning, non-smoking, internet_access, pool_access</t>
  </si>
  <si>
    <t>outdoor_pool, pool, air_conditioning, non-smoking, 24-hour_front_desk_service, pool_access</t>
  </si>
  <si>
    <t>parking, outdoor_pool, pool, poolside_bar, non-smoking, smoking_areas, queen_or_king_bed, pool_access</t>
  </si>
  <si>
    <t>parking, wifi, elevator, air_conditioning, non-smoking, internet_access, pets_allowed</t>
  </si>
  <si>
    <t>elevator, air_conditioning, non-smoking, garden, pets_allowed</t>
  </si>
  <si>
    <t>parking, wifi, air_conditioning, non-smoking, internet_access, 24-hour_front_desk_service, smoking_areas, massage, room_service, garden, express_check-in, atm, express_check-out, restaurant, beauty_salon, bar, safe_deposit_box, car_rental, pets_allowed</t>
  </si>
  <si>
    <t>wifi, outdoor_pool, pool, elevator, air_conditioning, non-smoking, internet_access, 24-hour_front_desk_service, playground, garden, express_check-in, express_check-out, safe_deposit_box, business_center, meeting_facilities, lounge, banquet_service, tanning_beds, pool_access</t>
  </si>
  <si>
    <t>wifi, air_conditioning, non-smoking, internet_access, 24-hour_front_desk_service, smoking_areas, heat, pets_allowed</t>
  </si>
  <si>
    <t>parking, wifi, outdoor_pool, pool, elevator, air_conditioning, non-smoking, internet_access, heat, pool_access, pets_allowed</t>
  </si>
  <si>
    <t>parking, wifi, outdoor_pool, pool, children's_pool, elevator, air_conditioning, non-smoking, internet_access, 24-hour_front_desk_service, smoking_areas, massage, playground, currency_exchange, garden, atm, restaurant, beauty_salon, car_rental, heat, watersports, fitness_center, pool_access</t>
  </si>
  <si>
    <t>wifi, air_conditioning, non-smoking, internet_access, 24-hour_front_desk_service, queen_or_king_bed</t>
  </si>
  <si>
    <t>parking, wifi, outdoor_pool, pool, elevator, air_conditioning, non-smoking, internet_access, 24-hour_front_desk_service, playground, iron, room_service, express_check-in, express_check-out, car_rental, heat, shuttle_service, games_room, luggage_storage, pool_access</t>
  </si>
  <si>
    <t>wifi, outdoor_pool, pool, air_conditioning, non-smoking, internet_access, garden, pool_access</t>
  </si>
  <si>
    <t>parking, wifi, outdoor_pool, pool, pool_table, elevator, air_conditioning, non-smoking, internet_access, 24-hour_front_desk_service, smoking_areas, massage, currency_exchange, iron, room_service, garden, express_check-in, atm, express_check-out, beauty_salon, car_rental, meeting_facilities, banquet_service, fitness_center, shuttle_service, games_room, tours, airport_shuttle, photocopier, accessible, fax, concierge, wheelchair_accessible, pool_access, pets_allowed</t>
  </si>
  <si>
    <t>parking, wifi, outdoor_pool, pool, elevator, air_conditioning, non-smoking, internet_access, 24-hour_front_desk_service, smoking_areas, iron, express_check-in, express_check-out, car_rental, heat, pool_access</t>
  </si>
  <si>
    <t>parking, wifi, outdoor_pool, pool, children's_pool, poolside_bar, elevator, air_conditioning, non-smoking, internet_access, 24-hour_front_desk_service, smoking_areas, massage, playground, iron, spa, room_service, garden, atm, restaurant, beauty_salon, bar, business_center, meeting_facilities, lounge, banquet_service, tanning_beds, heat, kitchen, watersports, fitness_center, games_room, accessible, concierge, wheelchair_accessible, electric_vehicle_(ev)_charging_station, tennis_court, hairdressers, private_beach, children's_play_area, pants_press, beach_umbrellas, queen_or_king_bed, pool_access, pets_allowed</t>
  </si>
  <si>
    <t>wifi, outdoor_pool, pool, children's_pool, poolside_bar, elevator, air_conditioning, non-smoking, internet_access, 24-hour_front_desk_service, playground, iron, atm, beauty_salon, tanning_beds, shuttle_service, tours, queen_or_king_bed, pool_access</t>
  </si>
  <si>
    <t>parking, wifi, outdoor_pool, pool, children's_pool, pool_table, elevator, air_conditioning, non-smoking, internet_access, smoking_areas, playground, garden, express_check-in, express_check-out, fitness_center, luggage_storage, accessible, wheelchair_accessible, pool_access</t>
  </si>
  <si>
    <t>wifi, outdoor_pool, pool, air_conditioning, non-smoking, internet_access, 24-hour_front_desk_service, smoking_areas, garden, heat, kitchen, security, pool_access</t>
  </si>
  <si>
    <t>wifi, outdoor_pool, pool, air_conditioning, non-smoking, internet_access, 24-hour_front_desk_service, garden, heat, pool_access, pets_allowed</t>
  </si>
  <si>
    <t>parking, wifi, air_conditioning, non-smoking, internet_access, garden, kitchen, microwave, desk, shower, dining_room, queen_or_king_bed</t>
  </si>
  <si>
    <t>wifi, air_conditioning, non-smoking, 24-hour_front_desk_service, kitchen, television, desk, balcony, shower, dining_room, queen_or_king_bed</t>
  </si>
  <si>
    <t>wifi, pool, indoor_pool, air_conditioning, non-smoking, internet_access, smoking_areas, kitchen, pool_access</t>
  </si>
  <si>
    <t>wifi, outdoor_pool, pool, indoor_pool, 24-hour_front_desk_service, smoking_areas, playground, garden, bar, security, pool_access, pets_allowed</t>
  </si>
  <si>
    <t>wifi, outdoor_pool, pool, children's_pool, air_conditioning, non-smoking, internet_access, 24-hour_front_desk_service, garden, lounge, concierge, pool_access</t>
  </si>
  <si>
    <t>parking, wifi, outdoor_pool, pool, elevator, air_conditioning, non-smoking, internet_access, playground, garden, bar, pool_access</t>
  </si>
  <si>
    <t>parking, wifi, outdoor_pool, pool, elevator, air_conditioning, non-smoking, internet_access, 24-hour_front_desk_service, massage, spa, express_check-in, atm, express_check-out, restaurant, beauty_salon, car_rental, heat, fitness_center, casino, golf_course, bowling_alley, pool_access</t>
  </si>
  <si>
    <t>parking, wifi, outdoor_pool, pool, air_conditioning, non-smoking, internet_access, pool_access</t>
  </si>
  <si>
    <t>parking, wifi, air_conditioning, non-smoking, internet_access, smoking_areas, kitchen, pets_allowed</t>
  </si>
  <si>
    <t>parking, wifi, outdoor_pool, pool, elevator, air_conditioning, non-smoking, internet_access, garden, tanning_beds, pool_access</t>
  </si>
  <si>
    <t>parking, wifi, outdoor_pool, pool, children's_pool, pool_table, indoor_pool, elevator, internet_access, 24-hour_front_desk_service, smoking_areas, massage, currency_exchange, iron, multilingual_staff, room_service, express_check-in, express_check-out, restaurant, bar, safe_deposit_box, business_center, meeting_facilities, lounge, banquet_service, games_room, luggage_storage, photocopier, accessible, fax, concierge, wheelchair_accessible, shops, cafÃ©, sauna, grill, pool_access, air_conditioning</t>
  </si>
  <si>
    <t>parking, wifi, outdoor_pool, pool, children's_pool, pool_table, indoor_pool, elevator, internet_access, 24-hour_front_desk_service, smoking_areas, massage, currency_exchange, iron, multilingual_staff, room_service, express_check-in, express_check-out, restaurant, bar, safe_deposit_box, business_center, meeting_facilities, lounge, banquet_service, games_room, luggage_storage, photocopier, accessible, fax, concierge, wheelchair_accessible, shops, cafÃ©, sauna, grill, queen_or_king_bed, breakfast_included, air_conditioning</t>
  </si>
  <si>
    <t>parking, wifi, outdoor_pool, pool, children's_pool, pool_table, indoor_pool, elevator, internet_access, 24-hour_front_desk_service, smoking_areas, massage, currency_exchange, iron, multilingual_staff, room_service, express_check-in, express_check-out, restaurant, bar, safe_deposit_box, business_center, meeting_facilities, lounge, banquet_service, games_room, luggage_storage, photocopier, accessible, fax, concierge, wheelchair_accessible, shops, cafÃ©, sauna, grill, breakfast_included, air_conditioning</t>
  </si>
  <si>
    <t>parking, wifi, outdoor_pool, pool, pool_table, poolside_bar, air_conditioning, non-smoking, internet_access, smoking_areas, playground, multilingual_staff, room_service, garden, restaurant, bar, car_rental, lounge, desk, luggage_storage, airport_shuttle, accessible, wheelchair_accessible, children's_play_area, shops, baby-sitting, pool_access, pets_allowed</t>
  </si>
  <si>
    <t>parking, wifi, outdoor_pool, pool, children's_pool, air_conditioning, non-smoking, internet_access, garden, car_rental, shuttle_service, pool_access</t>
  </si>
  <si>
    <t>wifi, pool, children's_pool, air_conditioning, non-smoking, smoking_areas, iron, room_service, garden, express_check-in, express_check-out, restaurant, meeting_facilities, cafÃ©, pool_access, breakfast_included</t>
  </si>
  <si>
    <t>breakfast_included, garden, electric_kettle, shower, toiletries, wi-fi, air_conditioning, non-smoking, wifi</t>
  </si>
  <si>
    <t>wifi, smoking_areas, massage, iron, multilingual_staff, garden, luggage_storage, concierge, sauna, grill, breakfast_included, pets_allowed</t>
  </si>
  <si>
    <t>parking, wifi, air_conditioning, non-smoking, internet_access, 24-hour_front_desk_service, smoking_areas, multilingual_staff, room_service, express_check-in, express_check-out, restaurant, bar, safe_deposit_box, car_rental, meeting_facilities, lounge, banquet_service, television, desk, shower, shuttle_service, luggage_storage, tours, airport_shuttle, photocopier, fax, concierge, complimentary_bottled_water, satellite_tv, coffee-maker, pets_allowed</t>
  </si>
  <si>
    <t>wifi, outdoor_pool, pool, children's_pool, air_conditioning, non-smoking, 24-hour_front_desk_service, smoking_areas, iron, multilingual_staff, garden, restaurant, bar, safe_deposit_box, car_rental, business_center, meeting_facilities, television, desk, shower, fitness_center, luggage_storage, airport_shuttle, accessible, concierge, tennis_court, private_beach, children's_play_area, casino, golf_course, cafÃ©, telephone, ticket_office, minibar, hairdryer, pool_access, breakfast_included</t>
  </si>
  <si>
    <t>parking, wifi, outdoor_pool, pool, children's_pool, air_conditioning, non-smoking, internet_access, 24-hour_front_desk_service, smoking_areas, massage, spa, multilingual_staff, room_service, restaurant, bar, business_center, meeting_facilities, banquet_service, television, desk, balcony, shower, luggage_storage, complimentary_bottled_water, satellite_tv, pool_access, pets_allowed</t>
  </si>
  <si>
    <t>parking, wifi, pool, children's_pool, pool_table, elevator, air_conditioning, non-smoking, internet_access, 24-hour_front_desk_service, smoking_areas, massage, iron, spa, multilingual_staff, room_service, garden, restaurant, bar, safe_deposit_box, car_rental, meeting_facilities, banquet_service, shuttle_service, luggage_storage, tours, airport_shuttle, photocopier, fax, ticket_office, pool_access, breakfast_included</t>
  </si>
  <si>
    <t>parking, outdoor_pool, pool, children's_pool, pool_table, indoor_pool, air_conditioning, non-smoking, 24-hour_front_desk_service, smoking_areas, massage, playground, iron, spa, room_service, garden, restaurant, bar, safe_deposit_box, car_rental, business_center, meeting_facilities, banquet_service, tanning_beds, shuttle_service, games_room, luggage_storage, airport_shuttle, photocopier, accessible, fax, concierge, ticket_office, table_tennis, pool_access, breakfast_included</t>
  </si>
  <si>
    <t>parking, wifi, outdoor_pool, pool, air_conditioning, non-smoking, internet_access, 24-hour_front_desk_service, smoking_areas, iron, room_service, garden, shuttle_service, luggage_storage, accessible, wheelchair_accessible, private_beach, beach_umbrellas, bicycle_rental, pool_access, pets_allowed</t>
  </si>
  <si>
    <t>parking, wifi, outdoor_pool, pool, air_conditioning, non-smoking, internet_access, 24-hour_front_desk_service, garden, pool_access, pets_allowed</t>
  </si>
  <si>
    <t>parking, wifi, elevator, air_conditioning, non-smoking, 24-hour_front_desk_service, smoking_areas, massage, currency_exchange, spa, room_service, garden, express_check-in, express_check-out, restaurant, bar, safe_deposit_box, car_rental, business_center, meeting_facilities, desk, fitness_center, shuttle_service, luggage_storage, airport_shuttle, accessible, concierge, shops, cafÃ©, grill, baby-sitting, complimentary_bottled_water, ticket_office, bicycle_rental, valet_parking, breakfast_included</t>
  </si>
  <si>
    <t>parking, wifi, air_conditioning, non-smoking, internet_access, spa, restaurant, bar, pets_allowed</t>
  </si>
  <si>
    <t>parking, wifi, outdoor_pool, pool, air_conditioning, non-smoking, smoking_areas, multilingual_staff, room_service, garden, restaurant, luggage_storage, private_beach, grill, wedding_facilities, pool_access</t>
  </si>
  <si>
    <t>parking, wifi, outdoor_pool, pool, children's_pool, air_conditioning, non-smoking, 24-hour_front_desk_service, smoking_areas, massage, spa, multilingual_staff, room_service, garden, restaurant, bar, meeting_facilities, heat, shower, fitness_center, sauna, complimentary_bottled_water, hairdryer, wedding_facilities, pool_access</t>
  </si>
  <si>
    <t>parking, outdoor_pool, pool, air_conditioning, non-smoking, 24-hour_front_desk_service, smoking_areas, garden, tanning_beds, security, pool_access, pets_allowed</t>
  </si>
  <si>
    <t>parking, wifi, pool, children's_pool, air_conditioning, non-smoking, internet_access, 24-hour_front_desk_service, smoking_areas, spa, room_service, garden, express_check-in, express_check-out, bar, lounge, luggage_storage, children's_play_area, grill, pool_access, pets_allowed</t>
  </si>
  <si>
    <t>parking, air_conditioning, non-smoking, smoking_areas, iron, room_service, garden, car_rental, meeting_facilities, banquet_service, heat, tours, airport_shuttle, photocopier, fax, concierge, breakfast_included, pets_allowed</t>
  </si>
  <si>
    <t>parking, wifi, outdoor_pool, pool, children's_pool, air_conditioning, non-smoking, internet_access, 24-hour_front_desk_service, smoking_areas, massage, iron, spa, room_service, garden, restaurant, beauty_salon, bar, safe_deposit_box, meeting_facilities, banquet_service, tanning_beds, balcony, tours, sauna, steam_room, pool_access, breakfast_included, pets_allowed</t>
  </si>
  <si>
    <t>wifi, pool, air_conditioning, non-smoking, internet_access, 24-hour_front_desk_service, television, complimentary_bottled_water, pool_access</t>
  </si>
  <si>
    <t>air_conditioning, non-smoking, 24-hour_front_desk_service, multilingual_staff, restaurant, desk, shower, airport_shuttle, breakfast_included</t>
  </si>
  <si>
    <t>parking, wifi, outdoor_pool, pool, children's_pool, air_conditioning, non-smoking, internet_access, smoking_areas, garden, meeting_facilities, banquet_service, games_room, photocopier, fax, grill, table_tennis, pool_access</t>
  </si>
  <si>
    <t>parking, wifi, outdoor_pool, pool, children's_pool, pool_table, indoor_pool, poolside_bar, elevator, air_conditioning, non-smoking, internet_access, 24-hour_front_desk_service, smoking_areas, entertainment_rooms, massage, playground, currency_exchange, iron, spa, multilingual_staff, room_service, garden, express_check-in, atm, express_check-out, restaurant, bar, safe_deposit_box, car_rental, business_center, meeting_facilities, banquet_service, tanning_beds, fitness_center, shuttle_service, games_room, luggage_storage, tours, airport_shuttle, photocopier, accessible, fax, concierge, wheelchair_accessible, private_beach, children's_play_area, shops, cafÃ©, sauna, ticket_office, hairdryer, table_tennis, bicycle_rental, valet_parking, wake-up_call, pool_access</t>
  </si>
  <si>
    <t>parking, wifi, pool_table, air_conditioning, non-smoking, internet_access, 24-hour_front_desk_service, smoking_areas, massage, iron, multilingual_staff, room_service, garden, restaurant, bar, meeting_facilities, banquet_service, tours, private_beach, fireplace, wake-up_call, pool_access, breakfast_included, pets_allowed</t>
  </si>
  <si>
    <t>parking, wifi, outdoor_pool, pool, children's_pool, air_conditioning, non-smoking, internet_access, 24-hour_front_desk_service, smoking_areas, massage, playground, iron, spa, chapel, room_service, garden, restaurant, television, desk, shower, fitness_center, sauna, complimentary_bottled_water, telephone, pool_access</t>
  </si>
  <si>
    <t>wifi, pool, air_conditioning, non-smoking, 24-hour_front_desk_service, room_service, shower, complimentary_bottled_water, pool_access</t>
  </si>
  <si>
    <t>parking, wifi, elevator, air_conditioning, non-smoking, internet_access, 24-hour_front_desk_service, smoking_areas, spa, multilingual_staff, room_service, restaurant, safe_deposit_box, meeting_facilities, lounge, banquet_service, desk, shuttle_service, airport_shuttle, accessible, concierge, valet_parking, breakfast_included</t>
  </si>
  <si>
    <t>parking, wifi, elevator, air_conditioning, non-smoking, internet_access, 24-hour_front_desk_service, massage, currency_exchange, iron, multilingual_staff, room_service, restaurant, beauty_salon, bar, safe_deposit_box, business_center, meeting_facilities, banquet_service, photocopier, accessible, fax, pants_press, wake-up_call, breakfast_included</t>
  </si>
  <si>
    <t>parking, wifi, outdoor_pool, pool, children's_pool, air_conditioning, non-smoking, internet_access, 24-hour_front_desk_service, smoking_areas, multilingual_staff, room_service, garden, restaurant, bar, safe_deposit_box, meeting_facilities, banquet_service, television, desk, shuttle_service, luggage_storage, telephone, valet_parking, pool_access, pets_allowed</t>
  </si>
  <si>
    <t>parking, wifi, air_conditioning, non-smoking, internet_access, smoking_areas, currency_exchange, iron, multilingual_staff, room_service, garden, restaurant, bar, car_rental, business_center, meeting_facilities, lounge, banquet_service, shuttle_service, games_room, luggage_storage, tours, airport_shuttle, grill, ticket_office, bicycle_rental, breakfast_included, pets_allowed</t>
  </si>
  <si>
    <t>parking, wifi, outdoor_pool, pool, poolside_bar, air_conditioning, non-smoking, internet_access, smoking_areas, iron, multilingual_staff, room_service, garden, bar, meeting_facilities, lounge, banquet_service, tanning_beds, beach_umbrellas, pool_access, breakfast_included, pets_allowed</t>
  </si>
  <si>
    <t>parking, wifi, air_conditioning, non-smoking, internet_access, 24-hour_front_desk_service, smoking_areas, massage, iron, multilingual_staff, room_service, garden, express_check-in, express_check-out, restaurant, bar, safe_deposit_box, car_rental, meeting_facilities, banquet_service, desk, shower, shuttle_service, luggage_storage, tours, airport_shuttle, photocopier, accessible, fax, concierge, wheelchair_accessible, complimentary_bottled_water, telephone, ticket_office, hairdryer, valet_parking, breakfast_included</t>
  </si>
  <si>
    <t>parking, wifi, outdoor_pool, pool, air_conditioning, non-smoking, internet_access, smoking_areas, garden, television, desk, shower, children's_play_area, golf_course, grill, complimentary_bottled_water, minibar, pool_access, pets_allowed</t>
  </si>
  <si>
    <t>parking, wifi, elevator, air_conditioning, non-smoking, internet_access, 24-hour_front_desk_service, smoking_areas, room_service, concierge, breakfast_included, pets_allowed</t>
  </si>
  <si>
    <t>parking, wifi, elevator, air_conditioning, non-smoking, internet_access, 24-hour_front_desk_service, smoking_areas, currency_exchange, multilingual_staff, express_check-in, express_check-out, restaurant, bar, safe_deposit_box, shower, shuttle_service, luggage_storage, tours, airport_shuttle, accessible, concierge, wheelchair_accessible, shops, cafÃ©, complimentary_bottled_water, ticket_office, bicycle_rental, library</t>
  </si>
  <si>
    <t>parking, wifi, air_conditioning, non-smoking, internet_access, 24-hour_front_desk_service, smoking_areas, restaurant, pets_allowed</t>
  </si>
  <si>
    <t>wifi, air_conditioning, non-smoking, internet_access, smoking_areas, room_service, garden, restaurant, luggage_storage, pets_allowed</t>
  </si>
  <si>
    <t>parking, wifi, outdoor_pool, pool, children's_pool, elevator, air_conditioning, non-smoking, internet_access, 24-hour_front_desk_service, smoking_areas, massage, spa, multilingual_staff, room_service, garden, atm, restaurant, bar, safe_deposit_box, meeting_facilities, banquet_service, fitness_center, shuttle_service, accessible, concierge, private_beach, children's_play_area, casino, golf_course, cafÃ©, baby-sitting, ticket_office, valet_parking, wedding_facilities, minigolf, pool_access, breakfast_included</t>
  </si>
  <si>
    <t>parking, wifi, 24-hour_front_desk_service, smoking_areas, massage, multilingual_staff, garden, express_check-in, restaurant, bar, safe_deposit_box, luggage_storage, cafÃ©, fireplace, breakfast_included</t>
  </si>
  <si>
    <t>parking, wifi, air_conditioning, non-smoking, 24-hour_front_desk_service, multilingual_staff, room_service, express_check-in, express_check-out, meeting_facilities, banquet_service, television, desk, balcony, shower, luggage_storage, airport_shuttle, complimentary_bottled_water, satellite_tv, telephone, wake-up_call, pets_allowed</t>
  </si>
  <si>
    <t>parking, wifi, outdoor_pool, pool, indoor_pool, elevator, non-smoking, 24-hour_front_desk_service, smoking_areas, massage, spa, multilingual_staff, room_service, garden, express_check-in, restaurant, bar, safe_deposit_box, car_rental, business_center, meeting_facilities, fitness_center, shuttle_service, luggage_storage, airport_shuttle, accessible, concierge, ticket_office, minibar, valet_parking, pool_access, breakfast_included, air_conditioning</t>
  </si>
  <si>
    <t>parking, wifi, outdoor_pool, pool, elevator, air_conditioning, non-smoking, internet_access, 24-hour_front_desk_service, smoking_areas, massage, spa, multilingual_staff, room_service, garden, express_check-in, atm, express_check-out, restaurant, beauty_salon, safe_deposit_box, car_rental, business_center, meeting_facilities, banquet_service, shuttle_service, luggage_storage, tours, airport_shuttle, photocopier, fax, casino, ticket_office, valet_parking, wake-up_call, pool_access</t>
  </si>
  <si>
    <t>wifi, air_conditioning, non-smoking, smoking_areas, room_service, garden, express_check-in, express_check-out, lounge, queen_or_king_bed</t>
  </si>
  <si>
    <t>parking, wifi, pool_table, air_conditioning, non-smoking, internet_access, 24-hour_front_desk_service, smoking_areas, massage, multilingual_staff, room_service, restaurant, business_center, meeting_facilities, banquet_service, desk, luggage_storage, airport_shuttle, concierge, shops, complimentary_bottled_water, telephone, hairdryer, pool_access, breakfast_included</t>
  </si>
  <si>
    <t>parking, wifi, outdoor_pool, pool, children's_pool, elevator, air_conditioning, non-smoking, internet_access, 24-hour_front_desk_service, smoking_areas, massage, iron, spa, multilingual_staff, room_service, garden, atm, restaurant, beauty_salon, bar, safe_deposit_box, meeting_facilities, banquet_service, heat, television, shower, fitness_center, shuttle_service, luggage_storage, accessible, concierge, wheelchair_accessible, electric_vehicle_(ev)_charging_station, private_beach, children's_play_area, shops, cafÃ©, telephone, wedding_facilities, wake-up_call, diving, station_shuttle, pool_access, breakfast_included</t>
  </si>
  <si>
    <t>parking, wifi, elevator, air_conditioning, non-smoking, 24-hour_front_desk_service, massage, iron, multilingual_staff, room_service, atm, restaurant, bar, safe_deposit_box, business_center, meeting_facilities, desk, shower, electric_vehicle_(ev)_charging_station, shops, cafÃ©, complimentary_bottled_water, telephone, wedding_facilities, wake-up_call, breakfast_included, pets_allowed</t>
  </si>
  <si>
    <t>parking, wifi, air_conditioning, non-smoking, internet_access, 24-hour_front_desk_service, smoking_areas, massage, room_service, garden, lounge, watersports, shuttle_service, grill, diving, pets_allowed</t>
  </si>
  <si>
    <t>wifi, pool, children's_pool, air_conditioning, non-smoking, 24-hour_front_desk_service, television, shower, luggage_storage, pool_access</t>
  </si>
  <si>
    <t>parking, wifi, outdoor_pool, pool, air_conditioning, non-smoking, internet_access, 24-hour_front_desk_service, smoking_areas, room_service, garden, express_check-in, express_check-out, restaurant, bar, meeting_facilities, banquet_service, tours, fireplace, pool_access, breakfast_included, pets_allowed</t>
  </si>
  <si>
    <t>wifi, air_conditioning, non-smoking, internet_access, room_service, restaurant, television, complimentary_bottled_water, queen_or_king_bed</t>
  </si>
  <si>
    <t>parking, wifi, outdoor_pool, pool, air_conditioning, non-smoking, internet_access, playground, multilingual_staff, garden, restaurant, bar, children's_play_area, pool_access, pets_allowed</t>
  </si>
  <si>
    <t>parking, smoking_areas, garden, express_check-in, express_check-out, watersports, private_beach, grill, pets_allowed</t>
  </si>
  <si>
    <t>queen_or_king_bed</t>
  </si>
  <si>
    <t>parking, wifi, air_conditioning, non-smoking, internet_access, smoking_areas, bar, breakfast_included</t>
  </si>
  <si>
    <t>parking, wifi, outdoor_pool, pool, air_conditioning, non-smoking, internet_access, 24-hour_front_desk_service, room_service, pool_access, breakfast_included, pets_allowed</t>
  </si>
  <si>
    <t>parking, wifi, outdoor_pool, pool, children's_pool, pool_table, indoor_pool, elevator, internet_access, 24-hour_front_desk_service, smoking_areas, massage, currency_exchange, iron, multilingual_staff, room_service, express_check-in, express_check-out, restaurant, bar, safe_deposit_box, business_center, meeting_facilities, lounge, banquet_service, games_room, luggage_storage, photocopier, accessible, fax, concierge, wheelchair_accessible, shops, cafÃ©, sauna, grill, pool_access, breakfast_included, air_conditioning</t>
  </si>
  <si>
    <t>parking, wifi, outdoor_pool, pool, children's_pool, poolside_bar, elevator, air_conditioning, non-smoking, internet_access, 24-hour_front_desk_service, smoking_areas, massage, iron, spa, multilingual_staff, room_service, atm, restaurant, beauty_salon, bar, safe_deposit_box, car_rental, meeting_facilities, banquet_service, television, desk, shower, fitness_center, shuttle_service, luggage_storage, tours, airport_shuttle, accessible, concierge, wheelchair_accessible, connecting_rooms, casino, sauna, complimentary_bottled_water, telephone, ticket_office, hairdryer, valet_parking, steam_room, nightclub, pool_access, breakfast_included</t>
  </si>
  <si>
    <t>parking, wifi, outdoor_pool, pool, poolside_bar, elevator, air_conditioning, non-smoking, internet_access, 24-hour_front_desk_service, iron, multilingual_staff, room_service, express_check-in, atm, express_check-out, restaurant, bar, safe_deposit_box, business_center, meeting_facilities, lounge, banquet_service, tanning_beds, heat, shower, fitness_center, shuttle_service, luggage_storage, airport_shuttle, photocopier, accessible, fax, concierge, wheelchair_accessible, beach_umbrellas, sauna, grill, baby-sitting, bicycle_rental, valet_parking, wedding_facilities, bathrobe, pool_access</t>
  </si>
  <si>
    <t>parking, wifi, outdoor_pool, pool, children's_pool, indoor_pool, elevator, air_conditioning, non-smoking, internet_access, 24-hour_front_desk_service, iron, multilingual_staff, room_service, restaurant, safe_deposit_box, business_center, meeting_facilities, banquet_service, television, fitness_center, shuttle_service, luggage_storage, airport_shuttle, photocopier, accessible, fax, concierge, pants_press, hairdryer, wake-up_call, pool_access</t>
  </si>
  <si>
    <t>parking, wifi, air_conditioning, non-smoking, internet_access, 24-hour_front_desk_service, smoking_areas, room_service, garden, business_center, television, luggage_storage, concierge, pets_allowed</t>
  </si>
  <si>
    <t>parking, wifi, pool, indoor_pool, elevator, air_conditioning, non-smoking, internet_access, 24-hour_front_desk_service, smoking_areas, massage, iron, multilingual_staff, room_service, express_check-in, express_check-out, restaurant, bar, safe_deposit_box, business_center, meeting_facilities, banquet_service, shuttle_service, luggage_storage, airport_shuttle, photocopier, accessible, fax, concierge, hairdryer, wake-up_call, pool_access, breakfast_included</t>
  </si>
  <si>
    <t>parking, wifi, elevator, air_conditioning, non-smoking, internet_access, 24-hour_front_desk_service, smoking_areas, massage, iron, spa, multilingual_staff, room_service, restaurant, beauty_salon, bar, safe_deposit_box, business_center, meeting_facilities, banquet_service, fitness_center, luggage_storage, airport_shuttle, photocopier, accessible, fax, concierge, hairdressers, wake-up_call, pets_allowed</t>
  </si>
  <si>
    <t>wifi, non-smoking, internet_access, pets_allowed</t>
  </si>
  <si>
    <t>wifi, elevator, air_conditioning, non-smoking, 24-hour_front_desk_service, smoking_areas, iron, multilingual_staff, room_service, express_check-in, express_check-out, restaurant, meeting_facilities, television, desk, shower, luggage_storage, concierge, telephone, wake-up_call, breakfast_included</t>
  </si>
  <si>
    <t>parking, wifi, outdoor_pool, pool, children's_pool, poolside_bar, elevator, air_conditioning, non-smoking, internet_access, 24-hour_front_desk_service, iron, spa, multilingual_staff, room_service, express_check-in, express_check-out, restaurant, bar, safe_deposit_box, car_rental, meeting_facilities, banquet_service, tanning_beds, heat, fitness_center, luggage_storage, airport_shuttle, photocopier, accessible, fax, concierge, wheelchair_accessible, children's_play_area, pants_press, beach_umbrellas, shops, cafÃ©, complimentary_bottled_water, wedding_facilities, wake-up_call, pool_access</t>
  </si>
  <si>
    <t>parking, wifi, outdoor_pool, pool, indoor_pool, poolside_bar, elevator, air_conditioning, non-smoking, internet_access, 24-hour_front_desk_service, massage, currency_exchange, iron, spa, multilingual_staff, room_service, express_check-in, atm, express_check-out, restaurant, bar, safe_deposit_box, car_rental, business_center, meeting_facilities, banquet_service, tanning_beds, desk, fitness_center, shuttle_service, luggage_storage, tours, airport_shuttle, photocopier, accessible, fax, concierge, shops, cafÃ©, complimentary_bottled_water, telephone, ticket_office, minibar, wedding_facilities, pool_access</t>
  </si>
  <si>
    <t>parking, wifi, elevator, air_conditioning, non-smoking, internet_access, 24-hour_front_desk_service, massage, iron, multilingual_staff, room_service, atm, restaurant, safe_deposit_box, meeting_facilities, banquet_service, television, desk, shower, luggage_storage, photocopier, accessible, fax, concierge, cafÃ©, complimentary_bottled_water, telephone, valet_parking, wedding_facilities, wake-up_call, pets_allowed</t>
  </si>
  <si>
    <t>parking, wifi, outdoor_pool, pool, children's_pool, indoor_pool, elevator, air_conditioning, non-smoking, internet_access, 24-hour_front_desk_service, massage, iron, spa, multilingual_staff, room_service, atm, restaurant, bar, safe_deposit_box, business_center, meeting_facilities, banquet_service, tanning_beds, shower, shuttle_service, luggage_storage, tours, airport_shuttle, photocopier, accessible, fax, wheelchair_accessible, pants_press, telephone, wedding_facilities, wake-up_call, pool_access</t>
  </si>
  <si>
    <t>parking, wifi, outdoor_pool, pool, children's_pool, poolside_bar, elevator, air_conditioning, non-smoking, internet_access, 24-hour_front_desk_service, smoking_areas, massage, multilingual_staff, room_service, restaurant, bar, safe_deposit_box, car_rental, meeting_facilities, banquet_service, tanning_beds, television, shower, shuttle_service, luggage_storage, tours, airport_shuttle, accessible, concierge, wheelchair_accessible, beach_umbrellas, golf_course, ticket_office, nightclub, pool_access</t>
  </si>
  <si>
    <t>parking, wifi, elevator, air_conditioning, non-smoking, internet_access, 24-hour_front_desk_service, smoking_areas, iron, room_service, restaurant, business_center, meeting_facilities, banquet_service, television, desk, shower, luggage_storage, pets_allowed</t>
  </si>
  <si>
    <t>parking, wifi, outdoor_pool, pool, children's_pool, elevator, air_conditioning, non-smoking, internet_access, 24-hour_front_desk_service, smoking_areas, massage, iron, spa, multilingual_staff, room_service, garden, restaurant, bar, safe_deposit_box, business_center, meeting_facilities, banquet_service, tanning_beds, desk, watersports, fitness_center, luggage_storage, airport_shuttle, photocopier, accessible, fax, concierge, cafÃ©, complimentary_bottled_water, minibar, hairdryer, wake-up_call, nightclub, pool_access</t>
  </si>
  <si>
    <t>parking, wifi, air_conditioning, non-smoking, internet_access, smoking_areas, iron, room_service, car_rental, airport_shuttle, concierge, cafÃ©</t>
  </si>
  <si>
    <t>parking, wifi, air_conditioning, non-smoking, internet_access, smoking_areas, pets_allowed</t>
  </si>
  <si>
    <t>wifi, 24-hour_front_desk_service, smoking_areas, massage, room_service, restaurant, luggage_storage, concierge, cafÃ©</t>
  </si>
  <si>
    <t>wifi, air_conditioning, non-smoking, internet_access, smoking_areas, room_service, television, shower, breakfast_included</t>
  </si>
  <si>
    <t>parking, wifi, outdoor_pool, pool, children's_pool, elevator, air_conditioning, non-smoking, internet_access, 24-hour_front_desk_service, smoking_areas, multilingual_staff, garden, restaurant, bar, safe_deposit_box, meeting_facilities, television, desk, shower, luggage_storage, accessible, concierge, cafÃ©, complimentary_bottled_water, telephone, pool_access</t>
  </si>
  <si>
    <t>parking, wifi, air_conditioning, non-smoking, internet_access, smoking_areas, luggage_storage, pets_allowed</t>
  </si>
  <si>
    <t>parking, air_conditioning, non-smoking, smoking_areas, multilingual_staff, room_service, restaurant, car_rental, lounge, television, shuttle_service, games_room, luggage_storage, airport_shuttle, photocopier, accessible, fax, wheelchair_accessible, cafÃ©, pets_allowed</t>
  </si>
  <si>
    <t>parking, wifi, elevator, air_conditioning, non-smoking, internet_access, chapel, multilingual_staff, room_service, garden, restaurant, safe_deposit_box, heat, desk, shower, cafÃ©, telephone, fireplace, wake-up_call</t>
  </si>
  <si>
    <t>wifi, elevator, 24-hour_front_desk_service, smoking_areas, massage, iron, multilingual_staff, room_service, express_check-in, express_check-out, restaurant, bar, safe_deposit_box, meeting_facilities, television, luggage_storage, accessible, concierge, cafÃ©, wake-up_call, bathtub</t>
  </si>
  <si>
    <t>parking, wifi, elevator, air_conditioning, non-smoking, internet_access, 24-hour_front_desk_service, smoking_areas, massage, currency_exchange, iron, multilingual_staff, room_service, atm, beauty_salon, safe_deposit_box, car_rental, business_center, meeting_facilities, banquet_service, desk, shower, photocopier, accessible, fax, pants_press, shops, cafÃ©, complimentary_bottled_water, telephone, minibar, hairdryer, wake-up_call</t>
  </si>
  <si>
    <t>parking, wifi, elevator, non-smoking, 24-hour_front_desk_service, room_service, restaurant, car_rental, business_center, desk, luggage_storage, accessible, cafÃ©, ticket_office</t>
  </si>
  <si>
    <t>parking, wifi, outdoor_pool, pool, elevator, air_conditioning, non-smoking, internet_access, 24-hour_front_desk_service, smoking_areas, massage, playground, multilingual_staff, room_service, garden, restaurant, safe_deposit_box, meeting_facilities, banquet_service, television, shower, fitness_center, airport_shuttle, complimentary_bottled_water, telephone, hairdryer, pool_access</t>
  </si>
  <si>
    <t>parking, wifi, elevator, air_conditioning, non-smoking, internet_access, 24-hour_front_desk_service, massage, iron, multilingual_staff, room_service, restaurant, bar, safe_deposit_box, car_rental, lounge, desk, luggage_storage, airport_shuttle, accessible, concierge, wheelchair_accessible, cafÃ©, complimentary_bottled_water, minibar</t>
  </si>
  <si>
    <t>parking, wifi, air_conditioning, non-smoking, internet_access, garden, bar, pets_allowed</t>
  </si>
  <si>
    <t>wifi, elevator, air_conditioning, non-smoking, internet_access, 24-hour_front_desk_service, smoking_areas, room_service, atm, safe_deposit_box, luggage_storage, pets_allowed</t>
  </si>
  <si>
    <t>parking, wifi, air_conditioning, non-smoking, internet_access, 24-hour_front_desk_service, garden, car_rental, shuttle_service, luggage_storage, airport_shuttle, grill, pets_allowed</t>
  </si>
  <si>
    <t>wifi, outdoor_pool, pool, non-smoking, internet_access, 24-hour_front_desk_service, room_service, restaurant, watersports, pool_access</t>
  </si>
  <si>
    <t>parking, wifi, air_conditioning, non-smoking, internet_access, smoking_areas, garden, luggage_storage, pets_allowed</t>
  </si>
  <si>
    <t>parking, wifi, outdoor_pool, pool, elevator, air_conditioning, non-smoking, 24-hour_front_desk_service, smoking_areas, massage, iron, spa, multilingual_staff, room_service, garden, express_check-in, restaurant, bar, safe_deposit_box, car_rental, meeting_facilities, heat, desk, shower, fitness_center, shuttle_service, luggage_storage, airport_shuttle, photocopier, accessible, fax, concierge, wheelchair_accessible, pants_press, baby-sitting, hairdryer, pool_access, pets_allowed</t>
  </si>
  <si>
    <t>wifi, outdoor_pool, pool, elevator, air_conditioning, non-smoking, internet_access, express_check-in, express_check-out, fitness_center, pool_access</t>
  </si>
  <si>
    <t>parking, wifi, elevator, air_conditioning, non-smoking, internet_access, 24-hour_front_desk_service, smoking_areas, iron, room_service, restaurant, bar, lounge, television, desk, shower, luggage_storage, tours, airport_shuttle, concierge, complimentary_bottled_water, breakfast_included</t>
  </si>
  <si>
    <t>parking, wifi, pool, children's_pool, non-smoking, 24-hour_front_desk_service, spa, desk, balcony, hairdryer, pool_access, breakfast_included, air_conditioning</t>
  </si>
  <si>
    <t>parking, wifi, outdoor_pool, pool, children's_pool, elevator, 24-hour_front_desk_service, smoking_areas, massage, playground, room_service, express_check-in, atm, restaurant, beauty_salon, bar, safe_deposit_box, car_rental, business_center, lounge, shuttle_service, luggage_storage, tours, airport_shuttle, accessible, concierge, wheelchair_accessible, security, shops, casino, cafÃ©, valet_parking, pool_access, pets_allowed, air_conditioning</t>
  </si>
  <si>
    <t>wifi, outdoor_pool, pool, indoor_pool, air_conditioning, 24-hour_front_desk_service, smoking_areas, massage, room_service, garden, express_check-in, restaurant, bar, television, balcony, shower, luggage_storage, airport_shuttle, accessible, complimentary_bottled_water, ticket_office, hairdryer, pool_access, breakfast_included</t>
  </si>
  <si>
    <t>parking, wifi, outdoor_pool, pool, children's_pool, pool_table, air_conditioning, non-smoking, internet_access, 24-hour_front_desk_service, smoking_areas, massage, playground, currency_exchange, iron, multilingual_staff, room_service, garden, restaurant, bar, meeting_facilities, banquet_service, tanning_beds, watersports, shuttle_service, luggage_storage, airport_shuttle, photocopier, accessible, fax, wheelchair_accessible, children's_play_area, pants_press, complimentary_bottled_water, telephone, pool_access, breakfast_included</t>
  </si>
  <si>
    <t>parking, wifi, pool_table, air_conditioning, non-smoking, internet_access, room_service, garden, express_check-in, express_check-out, bar, lounge, shuttle_service, games_room, luggage_storage, airport_shuttle, photocopier, accessible, fax, wheelchair_accessible, bicycle_rental, pool_access, pets_allowed</t>
  </si>
  <si>
    <t>parking, wifi, elevator, air_conditioning, non-smoking, internet_access, smoking_areas, massage, iron, multilingual_staff, room_service, garden, restaurant, bar, safe_deposit_box, meeting_facilities, banquet_service, desk, shower, shuttle_service, luggage_storage, tours, telephone, ticket_office, hairdryer, wedding_facilities, wake-up_call, bathrobe, breakfast_included</t>
  </si>
  <si>
    <t>parking, wifi, pool_table, elevator, air_conditioning, non-smoking, internet_access, 24-hour_front_desk_service, smoking_areas, massage, iron, spa, multilingual_staff, room_service, atm, restaurant, bar, safe_deposit_box, business_center, meeting_facilities, banquet_service, television, desk, shower, fitness_center, shuttle_service, games_room, luggage_storage, airport_shuttle, photocopier, accessible, fax, concierge, wheelchair_accessible, pants_press, cafÃ©, telephone, minibar, valet_parking, wedding_facilities, wake-up_call, pool_access, pets_allowed</t>
  </si>
  <si>
    <t>parking, wifi, outdoor_pool, pool, indoor_pool, elevator, air_conditioning, non-smoking, internet_access, 24-hour_front_desk_service, smoking_areas, multilingual_staff, room_service, garden, restaurant, bar, safe_deposit_box, car_rental, meeting_facilities, tanning_beds, shower, fitness_center, games_room, luggage_storage, airport_shuttle, accessible, concierge, wheelchair_accessible, children's_play_area, cafÃ©, wedding_facilities, pool_access, breakfast_included</t>
  </si>
  <si>
    <t>parking, wifi, outdoor_pool, pool, elevator, air_conditioning, non-smoking, internet_access, 24-hour_front_desk_service, smoking_areas, room_service, restaurant, meeting_facilities, television, desk, shower, pool_access</t>
  </si>
  <si>
    <t>parking, wifi, outdoor_pool, pool, elevator, air_conditioning, non-smoking, internet_access, 24-hour_front_desk_service, smoking_areas, massage, spa, multilingual_staff, room_service, garden, express_check-in, express_check-out, restaurant, safe_deposit_box, business_center, meeting_facilities, banquet_service, fitness_center, luggage_storage, accessible, concierge, electric_vehicle_(ev)_charging_station, golf_course, sauna, hairdryer, pool_access, breakfast_included</t>
  </si>
  <si>
    <t>parking, wifi, outdoor_pool, pool, elevator, air_conditioning, non-smoking, internet_access, 24-hour_front_desk_service, smoking_areas, multilingual_staff, room_service, restaurant, safe_deposit_box, tanning_beds, television, desk, balcony, shower, luggage_storage, airport_shuttle, beach_umbrellas, complimentary_bottled_water, satellite_tv, telephone, pool_access</t>
  </si>
  <si>
    <t>parking, wifi, outdoor_pool, pool, air_conditioning, non-smoking, internet_access, 24-hour_front_desk_service, smoking_areas, multilingual_staff, room_service, restaurant, bar, safe_deposit_box, car_rental, shuttle_service, luggage_storage, airport_shuttle, concierge, pool_access</t>
  </si>
  <si>
    <t>parking, wifi, air_conditioning, non-smoking, internet_access, smoking_areas, restaurant, games_room, luggage_storage, cafÃ©</t>
  </si>
  <si>
    <t>parking, wifi, elevator, non-smoking, internet_access, 24-hour_front_desk_service, smoking_areas, massage, iron, spa, multilingual_staff, room_service, restaurant, bar, safe_deposit_box, business_center, meeting_facilities, lounge, banquet_service, television, shower, fitness_center, games_room, luggage_storage, tours, airport_shuttle, photocopier, accessible, fax, concierge, pants_press, fireplace, breakfast_included, air_conditioning</t>
  </si>
  <si>
    <t>parking, wifi, outdoor_pool, pool, pool_table, air_conditioning, non-smoking, internet_access, garden, lounge, tanning_beds, heat, games_room, golf_course, grill, table_tennis, pool_access, pets_allowed</t>
  </si>
  <si>
    <t>parking, wifi, outdoor_pool, pool, indoor_pool, elevator, air_conditioning, non-smoking, internet_access, smoking_areas, multilingual_staff, room_service, garden, restaurant, games_room, hairdryer, rooms_with_lake_views, pool_access</t>
  </si>
  <si>
    <t>parking, wifi, outdoor_pool, pool, pool_table, elevator, air_conditioning, non-smoking, internet_access, 24-hour_front_desk_service, smoking_areas, massage, currency_exchange, iron, spa, multilingual_staff, room_service, garden, express_check-in, atm, express_check-out, restaurant, bar, safe_deposit_box, car_rental, meeting_facilities, banquet_service, fitness_center, shuttle_service, luggage_storage, airport_shuttle, photocopier, accessible, fax, concierge, wheelchair_accessible, children's_play_area, casino, cafÃ©, hairdryer, valet_parking, fireplace, wake-up_call, minigolf, pool_access, breakfast_included</t>
  </si>
  <si>
    <t>parking, wifi, outdoor_pool, pool, children's_pool, indoor_pool, poolside_bar, elevator, air_conditioning, non-smoking, 24-hour_front_desk_service, smoking_areas, currency_exchange, spa, room_service, express_check-in, atm, express_check-out, restaurant, bar, safe_deposit_box, business_center, meeting_facilities, banquet_service, tanning_beds, fitness_center, luggage_storage, photocopier, fax, concierge, children's_play_area, beach_umbrellas, cafÃ©, wake-up_call, pool_access</t>
  </si>
  <si>
    <t>parking, wifi, outdoor_pool, pool, children's_pool, pool_table, poolside_bar, elevator, air_conditioning, non-smoking, internet_access, 24-hour_front_desk_service, smoking_areas, massage, playground, currency_exchange, iron, multilingual_staff, room_service, garden, restaurant, bar, safe_deposit_box, car_rental, business_center, meeting_facilities, banquet_service, tanning_beds, television, desk, shower, watersports, fitness_center, shuttle_service, games_room, luggage_storage, airport_shuttle, photocopier, accessible, fax, concierge, children's_play_area, cafÃ©, complimentary_bottled_water, telephone, ticket_office, minibar, table_tennis, valet_parking, wedding_facilities, horseback_riding, pool_access, breakfast_included, pets_allowed</t>
  </si>
  <si>
    <t>parking, wifi, outdoor_pool, pool, air_conditioning, non-smoking, smoking_areas, massage, iron, spa, room_service, garden, restaurant, bar, meeting_facilities, banquet_service, television, desk, shower, luggage_storage, complimentary_bottled_water, satellite_tv, pool_access, pets_allowed</t>
  </si>
  <si>
    <t>parking, wifi, air_conditioning, non-smoking, internet_access, smoking_areas, multilingual_staff, room_service, garden, express_check-in, safe_deposit_box, airport_shuttle, security, breakfast_included</t>
  </si>
  <si>
    <t>parking, wifi, outdoor_pool, pool, children's_pool, pool_table, air_conditioning, non-smoking, internet_access, smoking_areas, massage, multilingual_staff, garden, express_check-in, tanning_beds, games_room, pool_access</t>
  </si>
  <si>
    <t>parking, outdoor_pool, pool, air_conditioning, non-smoking, 24-hour_front_desk_service, multilingual_staff, room_service, garden, lounge, tanning_beds, pool_access, breakfast_included, pets_allowed</t>
  </si>
  <si>
    <t>parking, wifi, outdoor_pool, pool, children's_pool, air_conditioning, non-smoking, internet_access, 24-hour_front_desk_service, smoking_areas, massage, spa, multilingual_staff, room_service, garden, restaurant, bar, safe_deposit_box, meeting_facilities, banquet_service, photocopier, fax, concierge, children's_play_area, valet_parking, wedding_facilities, pool_access, pets_allowed</t>
  </si>
  <si>
    <t>parking, outdoor_pool, pool, smoking_areas, restaurant, bar, security, cafÃ©, sauna, hot_tub, pool_access</t>
  </si>
  <si>
    <t>parking, wifi, outdoor_pool, pool, children's_pool, elevator, air_conditioning, non-smoking, internet_access, 24-hour_front_desk_service, smoking_areas, massage, spa, multilingual_staff, room_service, garden, restaurant, bar, safe_deposit_box, car_rental, business_center, meeting_facilities, banquet_service, tanning_beds, fitness_center, luggage_storage, airport_shuttle, photocopier, accessible, fax, concierge, wheelchair_accessible, wake-up_call, pool_access, breakfast_included</t>
  </si>
  <si>
    <t>parking, wifi, outdoor_pool, pool, elevator, air_conditioning, non-smoking, internet_access, 24-hour_front_desk_service, smoking_areas, massage, spa, multilingual_staff, room_service, restaurant, bar, safe_deposit_box, meeting_facilities, banquet_service, heat, television, balcony, shower, fitness_center, games_room, accessible, wheelchair_accessible, cafÃ©, complimentary_bottled_water, telephone, minibar, hairdryer, pool_access, breakfast_included</t>
  </si>
  <si>
    <t>parking, non-smoking, smoking_areas, massage, multilingual_staff, room_service, garden, concierge, breakfast_included, pets_allowed</t>
  </si>
  <si>
    <t>wifi, elevator, air_conditioning, non-smoking, internet_access, 24-hour_front_desk_service, massage, currency_exchange, iron, spa, multilingual_staff, room_service, atm, restaurant, bar, safe_deposit_box, car_rental, business_center, meeting_facilities, banquet_service, shower, fitness_center, luggage_storage, airport_shuttle, photocopier, accessible, fax, concierge, wheelchair_accessible, shops, sauna, telephone, hairdryer, breakfast_included</t>
  </si>
  <si>
    <t>parking, wifi, pool, elevator, air_conditioning, non-smoking, internet_access, smoking_areas, spa, chapel, room_service, atm, restaurant, beauty_salon, car_rental, meeting_facilities, banquet_service, heat, watersports, airport_shuttle, accessible, casino, golf_course, bowling_alley, bicycle_rental, horseback_riding, pool_access</t>
  </si>
  <si>
    <t>wifi, pool, children's_pool, non-smoking, smoking_areas, massage, multilingual_staff, room_service, garden, restaurant, meeting_facilities, heat, desk, luggage_storage, concierge, cafÃ©, wedding_facilities, wake-up_call, pool_access</t>
  </si>
  <si>
    <t>parking, non-smoking, smoking_areas, queen_or_king_bed, breakfast_included, pets_allowed</t>
  </si>
  <si>
    <t>parking, wifi, outdoor_pool, pool, children's_pool, elevator, air_conditioning, non-smoking, internet_access, 24-hour_front_desk_service, smoking_areas, multilingual_staff, room_service, express_check-in, express_check-out, restaurant, safe_deposit_box, car_rental, meeting_facilities, banquet_service, desk, fitness_center, airport_shuttle, accessible, concierge, wheelchair_accessible, shops, cafÃ©, complimentary_bottled_water, telephone, hairdryer, wake-up_call, pool_access, breakfast_included</t>
  </si>
  <si>
    <t>parking, wifi, non-smoking, 24-hour_front_desk_service, smoking_areas, pets_allowed</t>
  </si>
  <si>
    <t>parking, wifi, outdoor_pool, pool, 24-hour_front_desk_service, smoking_areas, massage, spa, multilingual_staff, garden, restaurant, bar, safe_deposit_box, meeting_facilities, heat, television, fitness_center, airport_shuttle, concierge, grill, wedding_facilities, steam_room, pool_access, breakfast_included, air_conditioning</t>
  </si>
  <si>
    <t>parking, wifi, air_conditioning, non-smoking, internet_access, 24-hour_front_desk_service, smoking_areas, multilingual_staff, room_service, garden, express_check-in, express_check-out, restaurant, bar, safe_deposit_box, car_rental, business_center, meeting_facilities, banquet_service, desk, shower, games_room, luggage_storage, complimentary_bottled_water, hairdryer, bathrobe, breakfast_included</t>
  </si>
  <si>
    <t>parking, wifi, air_conditioning, non-smoking, internet_access, 24-hour_front_desk_service, smoking_areas, multilingual_staff, room_service, luggage_storage, airport_shuttle, children's_play_area, golf_course, valet_parking, wake-up_call, pets_allowed</t>
  </si>
  <si>
    <t>parking, wifi, air_conditioning, non-smoking, internet_access, garden, pets_allowed</t>
  </si>
  <si>
    <t>parking, wifi, outdoor_pool, pool, children's_pool, poolside_bar, elevator, air_conditioning, non-smoking, internet_access, 24-hour_front_desk_service, smoking_areas, massage, currency_exchange, iron, spa, multilingual_staff, room_service, garden, express_check-in, express_check-out, restaurant, bar, safe_deposit_box, car_rental, meeting_facilities, lounge, banquet_service, tanning_beds, heat, fitness_center, shuttle_service, games_room, luggage_storage, tours, airport_shuttle, photocopier, accessible, fax, concierge, wheelchair_accessible, children's_play_area, pants_press, beach_umbrellas, golf_course, sauna, grill, ticket_office, hairdryer, table_tennis, valet_parking, library, nightclub, pool_access, breakfast_included</t>
  </si>
  <si>
    <t>parking, wifi, air_conditioning, non-smoking, internet_access, iron, multilingual_staff, room_service, garden, restaurant, heat, balcony, luggage_storage, connecting_rooms, cafÃ©, pets_allowed</t>
  </si>
  <si>
    <t>parking, wifi, pool, children's_pool, indoor_pool, elevator, air_conditioning, non-smoking, internet_access, 24-hour_front_desk_service, massage, chapel, multilingual_staff, room_service, garden, restaurant, bar, meeting_facilities, lounge, banquet_service, heat, television, games_room, airport_shuttle, accessible, wheelchair_accessible, cafÃ©, pool_access, pets_allowed</t>
  </si>
  <si>
    <t>parking, wifi, outdoor_pool, pool, elevator, air_conditioning, non-smoking, internet_access, 24-hour_front_desk_service, restaurant, beauty_salon, car_rental, watersports, pool_access</t>
  </si>
  <si>
    <t>parking, wifi, outdoor_pool, pool, pool_table, indoor_pool, elevator, air_conditioning, non-smoking, internet_access, 24-hour_front_desk_service, playground, garden, games_room, accessible, wheelchair_accessible, tennis_court, table_tennis, pool_access</t>
  </si>
  <si>
    <t>parking, wifi, outdoor_pool, pool, air_conditioning, non-smoking, internet_access, 24-hour_front_desk_service, smoking_areas, massage, spa, room_service, garden, restaurant, bar, safe_deposit_box, car_rental, meeting_facilities, banquet_service, airport_shuttle, photocopier, fax, pool_access</t>
  </si>
  <si>
    <t>parking, wifi, air_conditioning, non-smoking, internet_access, 24-hour_front_desk_service, smoking_areas, iron, spa, multilingual_staff, room_service, car_rental, meeting_facilities, lounge, banquet_service, heat, games_room, luggage_storage, tours, ticket_office, fireplace, breakfast_included</t>
  </si>
  <si>
    <t>parking, wifi, air_conditioning, non-smoking, internet_access, 24-hour_front_desk_service, smoking_areas, massage, spa, multilingual_staff, room_service, garden, car_rental, luggage_storage, fireplace, breakfast_included, pets_allowed</t>
  </si>
  <si>
    <t>parking, wifi, air_conditioning, non-smoking, internet_access, smoking_areas, multilingual_staff, room_service, garden, restaurant, bar, meeting_facilities, banquet_service, concierge, electric_vehicle_(ev)_charging_station, cafÃ©, breakfast_included</t>
  </si>
  <si>
    <t>parking, wifi, outdoor_pool, pool, children's_pool, pool_table, indoor_pool, air_conditioning, non-smoking, internet_access, smoking_areas, spa, room_service, garden, restaurant, business_center, meeting_facilities, games_room, luggage_storage, airport_shuttle, fax, concierge, electric_vehicle_(ev)_charging_station, children's_play_area, grill, table_tennis, wedding_facilities, bathtub, basketball_court, pool_access, pets_allowed</t>
  </si>
  <si>
    <t>parking, outdoor_pool, pool, air_conditioning, non-smoking, smoking_areas, garden, pool_access, breakfast_included, pets_allowed</t>
  </si>
  <si>
    <t>parking, wifi, outdoor_pool, pool, children's_pool, pool_table, indoor_pool, elevator, air_conditioning, non-smoking, internet_access, 24-hour_front_desk_service, smoking_areas, playground, currency_exchange, spa, multilingual_staff, room_service, garden, express_check-in, atm, express_check-out, restaurant, beauty_salon, tanning_beds, microwave, games_room, luggage_storage, airport_shuttle, concierge, tennis_court, pants_press, shops, casino, golf_course, cafÃ©, basketball_court, rooms_with_mountain_views, pool_access</t>
  </si>
  <si>
    <t>parking, outdoor_pool, pool, air_conditioning, non-smoking, 24-hour_front_desk_service, garden, restaurant, watersports, pool_access</t>
  </si>
  <si>
    <t>parking, wifi, outdoor_pool, pool, elevator, air_conditioning, non-smoking, internet_access, 24-hour_front_desk_service, smoking_areas, entertainment_rooms, massage, currency_exchange, iron, spa, chapel, room_service, garden, express_check-in, atm, express_check-out, restaurant, beauty_salon, safe_deposit_box, car_rental, business_center, meeting_facilities, banquet_service, shuttle_service, luggage_storage, airport_shuttle, photocopier, accessible, fax, wheelchair_accessible, hairdressers, golf_course, horseback_riding, pool_access</t>
  </si>
  <si>
    <t>parking, wifi, non-smoking, internet_access, multilingual_staff, room_service, restaurant, hairdryer, breakfast_included, pets_allowed, air_conditioning</t>
  </si>
  <si>
    <t>parking, wifi, pool, indoor_pool, elevator, air_conditioning, non-smoking, internet_access, 24-hour_front_desk_service, smoking_areas, chapel, multilingual_staff, room_service, restaurant, bar, business_center, meeting_facilities, banquet_service, fitness_center, shuttle_service, airport_shuttle, accessible, concierge, wheelchair_accessible, pool_access, breakfast_included</t>
  </si>
  <si>
    <t>parking, wifi, air_conditioning, non-smoking, internet_access, smoking_areas, playground, iron, room_service, garden, express_check-in, express_check-out, restaurant, luggage_storage, accessible, wheelchair_accessible, pants_press, pets_allowed</t>
  </si>
  <si>
    <t>parking, pets_allowed</t>
  </si>
  <si>
    <t>parking, wifi, outdoor_pool, pool, air_conditioning, non-smoking, internet_access, beauty_salon, pool_access</t>
  </si>
  <si>
    <t>parking, wifi, air_conditioning, non-smoking, internet_access, 24-hour_front_desk_service, smoking_areas, room_service, restaurant, bar, golf_course, horseback_riding, pets_allowed</t>
  </si>
  <si>
    <t>wifi, 24-hour_front_desk_service, smoking_areas, massage, iron, spa, restaurant, bar, safe_deposit_box, car_rental, luggage_storage, airport_shuttle, accessible, valet_parking, breakfast_included, air_conditioning, parking</t>
  </si>
  <si>
    <t>parking, wifi, air_conditioning, internet_access, smoking_areas, massage, currency_exchange, iron, room_service, garden, atm, restaurant, bar, safe_deposit_box, car_rental, lounge, desk, luggage_storage, airport_shuttle, complimentary_bottled_water, ticket_office, pets_allowed</t>
  </si>
  <si>
    <t>parking, air_conditioning, non-smoking, massage, garden, restaurant, bar, heat, children's_play_area, queen_or_king_bed, pets_allowed</t>
  </si>
  <si>
    <t>parking, wifi, pool, children's_pool, indoor_pool, air_conditioning, non-smoking, internet_access, 24-hour_front_desk_service, smoking_areas, massage, room_service, garden, restaurant, bar, car_rental, fitness_center, shuttle_service, airport_shuttle, accessible, concierge, grill, ticket_office, pool_access, pets_allowed</t>
  </si>
  <si>
    <t>air_conditioning, non-smoking, smoking_areas, pets_allowed</t>
  </si>
  <si>
    <t>wifi, pool_table, elevator, non-smoking, currency_exchange, garden, express_check-in, express_check-out, restaurant, car_rental, games_room, concierge, shops, rooms_with_lake_views, pool_access</t>
  </si>
  <si>
    <t>wifi, pool, indoor_pool, air_conditioning, non-smoking, internet_access, pool_access</t>
  </si>
  <si>
    <t>parking, non-smoking, smoking_areas, pets_allowed</t>
  </si>
  <si>
    <t>parking, wifi, non-smoking, internet_access, smoking_areas, room_service, garden, concierge, grill, breakfast_included</t>
  </si>
  <si>
    <t>wifi, outdoor_pool, pool, indoor_pool, elevator, air_conditioning, non-smoking, internet_access, 24-hour_front_desk_service, spa, multilingual_staff, restaurant, safe_deposit_box, fitness_center, wake-up_call, pool_access</t>
  </si>
  <si>
    <t>parking, wifi, pool, indoor_pool, elevator, air_conditioning, non-smoking, internet_access, 24-hour_front_desk_service, smoking_areas, multilingual_staff, room_service, express_check-in, restaurant, safe_deposit_box, heat, concierge, cafÃ©, pool_access</t>
  </si>
  <si>
    <t>parking, wifi, outdoor_pool, pool, children's_pool, elevator, air_conditioning, non-smoking, internet_access, 24-hour_front_desk_service, smoking_areas, multilingual_staff, room_service, restaurant, bar, safe_deposit_box, television, desk, shower, fitness_center, luggage_storage, accessible, concierge, sauna, complimentary_bottled_water, telephone, minibar, hairdryer, bathtub, pool_access, breakfast_included</t>
  </si>
  <si>
    <t>wifi, elevator, air_conditioning, non-smoking, multilingual_staff, express_check-in, express_check-out, meeting_facilities, shower, luggage_storage, fax, concierge, shops, cafÃ©, wedding_facilities, wake-up_call</t>
  </si>
  <si>
    <t>parking, wifi, outdoor_pool, pool, children's_pool, air_conditioning, non-smoking, internet_access, room_service, garden, car_rental, games_room, airport_shuttle, pool_access</t>
  </si>
  <si>
    <t>parking, wifi, outdoor_pool, pool, children's_pool, elevator, air_conditioning, non-smoking, internet_access, 24-hour_front_desk_service, playground, garden, beauty_salon, car_rental, tanning_beds, games_room, airport_shuttle, concierge, pool_access</t>
  </si>
  <si>
    <t>parking, wifi, outdoor_pool, pool, children's_pool, air_conditioning, non-smoking, internet_access, express_check-in, express_check-out, beauty_salon, tanning_beds, games_room, luggage_storage, beach_umbrellas, pool_access</t>
  </si>
  <si>
    <t>parking, wifi, outdoor_pool, pool, elevator, air_conditioning, non-smoking, internet_access, 24-hour_front_desk_service, smoking_areas, massage, iron, multilingual_staff, room_service, garden, express_check-in, express_check-out, restaurant, safe_deposit_box, business_center, meeting_facilities, banquet_service, shuttle_service, luggage_storage, tours, airport_shuttle, photocopier, accessible, fax, concierge, golf_course, ticket_office, pool_access</t>
  </si>
  <si>
    <t>parking, wifi, outdoor_pool, pool, elevator, air_conditioning, non-smoking, internet_access, 24-hour_front_desk_service, multilingual_staff, room_service, garden, restaurant, safe_deposit_box, meeting_facilities, banquet_service, television, shower, luggage_storage, photocopier, accessible, fax, concierge, wheelchair_accessible, telephone, hairdryer, pool_access</t>
  </si>
  <si>
    <t>parking, wifi, outdoor_pool, pool, children's_pool, poolside_bar, elevator, air_conditioning, non-smoking, internet_access, 24-hour_front_desk_service, smoking_areas, massage, iron, spa, multilingual_staff, room_service, restaurant, bar, safe_deposit_box, car_rental, meeting_facilities, banquet_service, tanning_beds, desk, shower, fitness_center, luggage_storage, tours, airport_shuttle, photocopier, accessible, fax, concierge, wheelchair_accessible, tennis_court, golf_course, bowling_alley, cafÃ©, complimentary_bottled_water, hairdryer, bicycle_rental, wedding_facilities, wake-up_call, pool_access</t>
  </si>
  <si>
    <t>parking, wifi, outdoor_pool, pool, air_conditioning, non-smoking, internet_access, garden, business_center, kitchen, security, videogame_console, pool_access</t>
  </si>
  <si>
    <t>parking, wifi, outdoor_pool, pool, elevator, air_conditioning, non-smoking, internet_access, smoking_areas, beauty_salon, games_room, queen_or_king_bed, pool_access</t>
  </si>
  <si>
    <t>parking, wifi, air_conditioning, non-smoking, internet_access, 24-hour_front_desk_service, smoking_areas, concierge, security, queen_or_king_bed</t>
  </si>
  <si>
    <t>parking, wifi, elevator, non-smoking, internet_access, smoking_areas, multilingual_staff, room_service, express_check-in, express_check-out, restaurant, meeting_facilities, banquet_service, luggage_storage, accessible, concierge, wheelchair_accessible, wake-up_call, air_conditioning</t>
  </si>
  <si>
    <t>wifi, outdoor_pool, pool, air_conditioning, non-smoking, internet_access, 24-hour_front_desk_service, smoking_areas, playground, chapel, garden, express_check-in, express_check-out, restaurant, beauty_salon, bar, lounge, fitness_center, games_room, tours, concierge, children's_play_area, beach_umbrellas, nightclub, pool_access</t>
  </si>
  <si>
    <t>parking, wifi, outdoor_pool, pool, air_conditioning, non-smoking, internet_access, 24-hour_front_desk_service, spa, garden, tanning_beds, beach_umbrellas, pool_access</t>
  </si>
  <si>
    <t>parking, wifi, outdoor_pool, pool, elevator, air_conditioning, non-smoking, internet_access, smoking_areas, garden, bar, kitchen, security, pool_access</t>
  </si>
  <si>
    <t>wifi, outdoor_pool, pool, air_conditioning, non-smoking, smoking_areas, garden, tanning_beds, pool_access</t>
  </si>
  <si>
    <t>parking, wifi, outdoor_pool, pool, children's_pool, air_conditioning, non-smoking, internet_access, garden, atm, car_rental, heat, games_room, pool_access</t>
  </si>
  <si>
    <t>elevator, air_conditioning, non-smoking, 24-hour_front_desk_service, atm, beauty_salon, safe_deposit_box, tanning_beds, heat, games_room, queen_or_king_bed</t>
  </si>
  <si>
    <t>parking, wifi, outdoor_pool, pool, indoor_pool, air_conditioning, non-smoking, internet_access, 24-hour_front_desk_service, smoking_areas, multilingual_staff, room_service, garden, express_check-in, tanning_beds, luggage_storage, grill, fireplace, pool_access, pets_allowed</t>
  </si>
  <si>
    <t>parking, wifi, outdoor_pool, pool, poolside_bar, elevator, air_conditioning, non-smoking, internet_access, 24-hour_front_desk_service, smoking_areas, entertainment_rooms, massage, currency_exchange, iron, spa, multilingual_staff, room_service, garden, express_check-in, atm, express_check-out, restaurant, beauty_salon, bar, safe_deposit_box, car_rental, business_center, meeting_facilities, banquet_service, tanning_beds, fitness_center, luggage_storage, tours, airport_shuttle, photocopier, accessible, fax, concierge, wheelchair_accessible, electric_vehicle_(ev)_charging_station, hairdressers, children's_play_area, pants_press, beach_umbrellas, shops, casino, cafÃ©, sauna, ticket_office, valet_parking, steam_room, wake-up_call, nightclub, pool_access</t>
  </si>
  <si>
    <t>parking, wifi, pool, children's_pool, indoor_pool, elevator, air_conditioning, non-smoking, internet_access, 24-hour_front_desk_service, smoking_areas, massage, iron, spa, multilingual_staff, room_service, express_check-in, express_check-out, restaurant, bar, safe_deposit_box, car_rental, business_center, meeting_facilities, banquet_service, tanning_beds, television, fitness_center, luggage_storage, airport_shuttle, photocopier, accessible, fax, concierge, wheelchair_accessible, pants_press, cafÃ©, ticket_office, hairdryer, valet_parking, wedding_facilities, steam_room, wake-up_call, bathrobe, pool_access</t>
  </si>
  <si>
    <t>parking, wifi, outdoor_pool, pool, elevator, air_conditioning, non-smoking, internet_access, 24-hour_front_desk_service, smoking_areas, massage, atm, beauty_salon, safe_deposit_box, games_room, accessible, wheelchair_accessible, pool_access</t>
  </si>
  <si>
    <t>parking, wifi, outdoor_pool, pool, children's_pool, elevator, air_conditioning, non-smoking, internet_access, massage, spa, garden, atm, car_rental, meeting_facilities, banquet_service, tanning_beds, heat, watersports, games_room, pool_access</t>
  </si>
  <si>
    <t>parking, wifi, air_conditioning, internet_access, pets_allowed</t>
  </si>
  <si>
    <t>parking, wifi, pool, indoor_pool, elevator, air_conditioning, internet_access, smoking_areas, massage, multilingual_staff, room_service, garden, express_check-in, express_check-out, restaurant, bar, car_rental, meeting_facilities, banquet_service, television, fitness_center, photocopier, accessible, fax, complimentary_bottled_water, telephone, pool_access, breakfast_included</t>
  </si>
  <si>
    <t>parking, wifi, air_conditioning, non-smoking, internet_access, 24-hour_front_desk_service, smoking_areas, massage, iron, multilingual_staff, room_service, express_check-in, express_check-out, restaurant, games_room, airport_shuttle, concierge, wake-up_call, breakfast_included</t>
  </si>
  <si>
    <t>parking, wifi, air_conditioning, non-smoking, internet_access, 24-hour_front_desk_service, multilingual_staff, room_service, television, shower, luggage_storage, concierge, telephone, wake-up_call, breakfast_included</t>
  </si>
  <si>
    <t>parking, outdoor_pool, pool, poolside_bar, elevator, air_conditioning, non-smoking, 24-hour_front_desk_service, smoking_areas, room_service, garden, atm, restaurant, bar, safe_deposit_box, tanning_beds, heat, shuttle_service, luggage_storage, airport_shuttle, electric_vehicle_(ev)_charging_station, cafÃ©, wake-up_call, pool_access, pets_allowed</t>
  </si>
  <si>
    <t>parking, wifi, outdoor_pool, pool, children's_pool, poolside_bar, air_conditioning, non-smoking, internet_access, 24-hour_front_desk_service, smoking_areas, massage, spa, multilingual_staff, room_service, garden, express_check-in, express_check-out, restaurant, bar, car_rental, lounge, tanning_beds, watersports, shuttle_service, games_room, luggage_storage, airport_shuttle, concierge, beach_umbrellas, baby-sitting, ticket_office, library, diving, pool_access</t>
  </si>
  <si>
    <t>parking, wifi, outdoor_pool, pool, poolside_bar, elevator, air_conditioning, non-smoking, internet_access, 24-hour_front_desk_service, smoking_areas, massage, currency_exchange, iron, spa, multilingual_staff, room_service, garden, restaurant, bar, safe_deposit_box, business_center, meeting_facilities, banquet_service, tanning_beds, television, fitness_center, shuttle_service, luggage_storage, tours, airport_shuttle, photocopier, fax, concierge, private_beach, beach_umbrellas, baby-sitting, ticket_office, hairdryer, valet_parking, pool_access, breakfast_included</t>
  </si>
  <si>
    <t>parking, wifi, outdoor_pool, pool, air_conditioning, non-smoking, internet_access, smoking_areas, massage, currency_exchange, spa, multilingual_staff, room_service, garden, express_check-in, express_check-out, restaurant, beauty_salon, bar, safe_deposit_box, car_rental, business_center, meeting_facilities, banquet_service, tanning_beds, shuttle_service, luggage_storage, tours, airport_shuttle, concierge, beach_umbrellas, grill, ticket_office, bicycle_rental, wedding_facilities, diving, pool_access, breakfast_included, pets_allowed</t>
  </si>
  <si>
    <t>parking, wifi, outdoor_pool, pool, children's_pool, air_conditioning, non-smoking, internet_access, 24-hour_front_desk_service, smoking_areas, massage, iron, spa, chapel, multilingual_staff, room_service, garden, express_check-in, restaurant, bar, safe_deposit_box, car_rental, shuttle_service, games_room, luggage_storage, tours, airport_shuttle, photocopier, accessible, fax, concierge, pants_press, grill, baby-sitting, ticket_office, wake-up_call, library, diving, pool_access, breakfast_included, pets_allowed</t>
  </si>
  <si>
    <t>parking, wifi, elevator, air_conditioning, non-smoking, internet_access, 24-hour_front_desk_service, smoking_areas, multilingual_staff, room_service, express_check-in, express_check-out, restaurant, safe_deposit_box, car_rental, lounge, luggage_storage, tours, photocopier, fax, cafÃ©, ticket_office, breakfast_included</t>
  </si>
  <si>
    <t>parking, wifi, outdoor_pool, pool, children's_pool, elevator, air_conditioning, non-smoking, internet_access, 24-hour_front_desk_service, smoking_areas, massage, playground, currency_exchange, iron, spa, multilingual_staff, room_service, garden, restaurant, bar, safe_deposit_box, car_rental, business_center, meeting_facilities, banquet_service, fitness_center, shuttle_service, games_room, luggage_storage, tours, airport_shuttle, photocopier, accessible, fax, concierge, private_beach, children's_play_area, cafÃ©, sauna, baby-sitting, ticket_office, hairdryer, valet_parking, pool_access, breakfast_included, pets_allowed</t>
  </si>
  <si>
    <t>parking, wifi, elevator, air_conditioning, non-smoking, internet_access, 24-hour_front_desk_service, smoking_areas, iron, multilingual_staff, room_service, restaurant, bar, safe_deposit_box, business_center, meeting_facilities, banquet_service, shower, airport_shuttle, accessible, concierge, pants_press, complimentary_bottled_water, satellite_tv, telephone, hairdryer, wake-up_call, nightclub, breakfast_included</t>
  </si>
  <si>
    <t>parking, wifi, outdoor_pool, pool, pool_table, air_conditioning, non-smoking, internet_access, 24-hour_front_desk_service, smoking_areas, massage, multilingual_staff, room_service, garden, atm, restaurant, bar, safe_deposit_box, tanning_beds, games_room, luggage_storage, tours, ticket_office, nightclub, pool_access</t>
  </si>
  <si>
    <t>parking, wifi, outdoor_pool, pool, children's_pool, poolside_bar, air_conditioning, non-smoking, internet_access, 24-hour_front_desk_service, smoking_areas, spa, room_service, garden, restaurant, bar, safe_deposit_box, tanning_beds, fitness_center, shuttle_service, luggage_storage, airport_shuttle, accessible, concierge, wheelchair_accessible, beach_umbrellas, pool_access</t>
  </si>
  <si>
    <t>parking, wifi, outdoor_pool, pool, children's_pool, pool_table, air_conditioning, non-smoking, internet_access, smoking_areas, massage, spa, multilingual_staff, room_service, garden, express_check-in, atm, express_check-out, restaurant, bar, car_rental, lounge, tanning_beds, shower, shuttle_service, games_room, luggage_storage, tours, airport_shuttle, photocopier, accessible, fax, concierge, beach_umbrellas, ticket_office, bicycle_rental, diving, pool_access</t>
  </si>
  <si>
    <t>parking, wifi, outdoor_pool, pool, children's_pool, pool_table, poolside_bar, elevator, air_conditioning, non-smoking, internet_access, 24-hour_front_desk_service, smoking_areas, massage, currency_exchange, iron, spa, multilingual_staff, room_service, garden, express_check-in, atm, express_check-out, restaurant, bar, safe_deposit_box, car_rental, business_center, meeting_facilities, banquet_service, tanning_beds, fitness_center, shuttle_service, games_room, luggage_storage, tours, airport_shuttle, accessible, concierge, private_beach, children's_play_area, pants_press, baby-sitting, ticket_office, hairdryer, table_tennis, bicycle_rental, valet_parking, wedding_facilities, wake-up_call, diving, pool_access, breakfast_included</t>
  </si>
  <si>
    <t>parking, wifi, pool, indoor_pool, elevator, air_conditioning, non-smoking, internet_access, 24-hour_front_desk_service, smoking_areas, room_service, safe_deposit_box, car_rental, meeting_facilities, banquet_service, shuttle_service, luggage_storage, tours, airport_shuttle, photocopier, fax, concierge, bicycle_rental, pool_access</t>
  </si>
  <si>
    <t>parking, wifi, outdoor_pool, pool, children's_pool, indoor_pool, elevator, air_conditioning, smoking_areas, massage, multilingual_staff, garden, safe_deposit_box, business_center, desk, shower, luggage_storage, concierge, children's_play_area, shops, complimentary_bottled_water, telephone, pool_access, breakfast_included</t>
  </si>
  <si>
    <t>parking, wifi, outdoor_pool, pool, pool_table, poolside_bar, air_conditioning, non-smoking, internet_access, 24-hour_front_desk_service, smoking_areas, massage, currency_exchange, iron, spa, room_service, garden, atm, restaurant, bar, safe_deposit_box, car_rental, business_center, meeting_facilities, banquet_service, tanning_beds, television, fitness_center, shuttle_service, games_room, luggage_storage, tours, airport_shuttle, accessible, fax, concierge, wheelchair_accessible, tennis_court, private_beach, pants_press, beach_umbrellas, shops, cafÃ©, grill, baby-sitting, ticket_office, table_tennis, bicycle_rental, valet_parking, wedding_facilities, wake-up_call, diving, pool_access, breakfast_included, pets_allowed</t>
  </si>
  <si>
    <t>parking, wifi, outdoor_pool, pool, children's_pool, pool_table, air_conditioning, non-smoking, internet_access, smoking_areas, massage, iron, multilingual_staff, room_service, garden, restaurant, bar, safe_deposit_box, car_rental, shuttle_service, tours, airport_shuttle, concierge, grill, ticket_office, hairdryer, pool_access</t>
  </si>
  <si>
    <t>parking, wifi, non-smoking, internet_access, massage, room_service, garden, restaurant, bar, car_rental, tanning_beds, shuttle_service, games_room, airport_shuttle, beach_umbrellas, table_tennis, fireplace, pets_allowed, air_conditioning</t>
  </si>
  <si>
    <t>parking, wifi, outdoor_pool, pool, poolside_bar, elevator, air_conditioning, non-smoking, internet_access, 24-hour_front_desk_service, smoking_areas, spa, room_service, restaurant, bar, safe_deposit_box, meeting_facilities, desk, balcony, shower, fitness_center, luggage_storage, airport_shuttle, concierge, children's_play_area, cafÃ©, complimentary_bottled_water, wake-up_call, bathrobe, pool_access, breakfast_included</t>
  </si>
  <si>
    <t>parking, wifi, outdoor_pool, pool, indoor_pool, air_conditioning, non-smoking, internet_access, smoking_areas, massage, multilingual_staff, room_service, garden, bar, safe_deposit_box, car_rental, tanning_beds, shuttle_service, luggage_storage, tours, airport_shuttle, grill, ticket_office, wake-up_call, diving, pool_access</t>
  </si>
  <si>
    <t>parking, wifi, outdoor_pool, pool, air_conditioning, non-smoking, internet_access, 24-hour_front_desk_service, smoking_areas, multilingual_staff, room_service, garden, restaurant, bar, safe_deposit_box, tanning_beds, television, balcony, shower, luggage_storage, beach_umbrellas, complimentary_bottled_water, telephone, minibar, diving, rooms_with_ocean_views, pool_access, breakfast_included</t>
  </si>
  <si>
    <t>parking, wifi, elevator, air_conditioning, non-smoking, internet_access, 24-hour_front_desk_service, multilingual_staff, room_service, restaurant, safe_deposit_box, car_rental, shuttle_service, luggage_storage, tours, accessible, concierge, wheelchair_accessible, ticket_office, breakfast_included</t>
  </si>
  <si>
    <t>parking, wifi, outdoor_pool, pool, children's_pool, elevator, air_conditioning, non-smoking, internet_access, 24-hour_front_desk_service, smoking_areas, massage, iron, room_service, garden, restaurant, bar, safe_deposit_box, car_rental, business_center, meeting_facilities, banquet_service, tanning_beds, desk, shuttle_service, luggage_storage, tours, airport_shuttle, photocopier, fax, concierge, beach_umbrellas, complimentary_bottled_water, telephone, minibar, wedding_facilities, wake-up_call, diving, pool_access, breakfast_included</t>
  </si>
  <si>
    <t>parking, wifi, outdoor_pool, pool, children's_pool, indoor_pool, poolside_bar, elevator, air_conditioning, non-smoking, internet_access, 24-hour_front_desk_service, smoking_areas, massage, currency_exchange, iron, spa, multilingual_staff, room_service, garden, express_check-in, atm, express_check-out, restaurant, bar, safe_deposit_box, car_rental, meeting_facilities, banquet_service, tanning_beds, television, balcony, fitness_center, shuttle_service, games_room, luggage_storage, tours, airport_shuttle, accessible, concierge, wheelchair_accessible, private_beach, pants_press, shops, grill, ticket_office, wedding_facilities, nightclub, bathrobe, horseback_riding, diving, pool_access, breakfast_included</t>
  </si>
  <si>
    <t>parking, wifi, outdoor_pool, pool, air_conditioning, non-smoking, internet_access, smoking_areas, massage, iron, spa, room_service, garden, express_check-in, express_check-out, restaurant, bar, safe_deposit_box, car_rental, tanning_beds, fitness_center, shuttle_service, games_room, luggage_storage, tours, airport_shuttle, photocopier, fax, concierge, shops, ticket_office, diving, pool_access</t>
  </si>
  <si>
    <t>outdoor_pool, pool, children's_pool, indoor_pool, smoking_areas, massage, currency_exchange, spa, room_service, garden, atm, restaurant, bar, safe_deposit_box, car_rental, luggage_storage, airport_shuttle, concierge, private_beach, ticket_office, bicycle_rental, fireplace, diving, pool_access, air_conditioning</t>
  </si>
  <si>
    <t>parking, wifi, outdoor_pool, pool, air_conditioning, non-smoking, internet_access, 24-hour_front_desk_service, smoking_areas, multilingual_staff, room_service, garden, restaurant, safe_deposit_box, tanning_beds, tours, beach_umbrellas, complimentary_bottled_water, ticket_office, hairdryer, wake-up_call, diving, pool_access, breakfast_included</t>
  </si>
  <si>
    <t>parking, wifi, outdoor_pool, pool, air_conditioning, non-smoking, internet_access, 24-hour_front_desk_service, smoking_areas, massage, multilingual_staff, room_service, garden, restaurant, bar, safe_deposit_box, car_rental, tanning_beds, fitness_center, luggage_storage, airport_shuttle, photocopier, fax, concierge, beach_umbrellas, pool_access</t>
  </si>
  <si>
    <t>parking, wifi, air_conditioning, non-smoking, internet_access, room_service, restaurant, shuttle_service, luggage_storage, accessible, wheelchair_accessible, children's_play_area, breakfast_included, pets_allowed</t>
  </si>
  <si>
    <t>parking, wifi, outdoor_pool, pool, poolside_bar, air_conditioning, non-smoking, internet_access, smoking_areas, massage, multilingual_staff, room_service, garden, restaurant, bar, safe_deposit_box, car_rental, lounge, tanning_beds, television, balcony, luggage_storage, tours, airport_shuttle, photocopier, fax, concierge, beach_umbrellas, complimentary_bottled_water, ticket_office, minibar, wake-up_call, diving, pool_access</t>
  </si>
  <si>
    <t>wifi, outdoor_pool, pool, elevator, air_conditioning, non-smoking, internet_access, 24-hour_front_desk_service, currency_exchange, iron, spa, multilingual_staff, room_service, restaurant, bar, safe_deposit_box, shower, luggage_storage, airport_shuttle, concierge, private_beach, complimentary_bottled_water, hairdryer, pool_access, breakfast_included</t>
  </si>
  <si>
    <t>parking, wifi, outdoor_pool, pool, air_conditioning, non-smoking, internet_access, smoking_areas, room_service, express_check-in, express_check-out, car_rental, tanning_beds, shower, shuttle_service, tours, airport_shuttle, beach_umbrellas, bicycle_rental, diving, pool_access</t>
  </si>
  <si>
    <t>parking, outdoor_pool, pool, massage, room_service, garden, express_check-in, restaurant, bar, safe_deposit_box, car_rental, airport_shuttle, accessible, private_beach, valet_parking, pool_access, breakfast_included, air_conditioning</t>
  </si>
  <si>
    <t>wifi, smoking_areas, massage, express_check-in, restaurant, bar, luggage_storage, tours, airport_shuttle, concierge, private_beach, cafÃ©, grill, air_conditioning</t>
  </si>
  <si>
    <t>pool, children's_pool, non-smoking, massage, currency_exchange, multilingual_staff, shops, hairdryer, diving, pool_access, breakfast_included, air_conditioning</t>
  </si>
  <si>
    <t>parking, wifi, outdoor_pool, pool, air_conditioning, non-smoking, internet_access, 24-hour_front_desk_service, smoking_areas, massage, currency_exchange, room_service, garden, restaurant, bar, car_rental, meeting_facilities, lounge, banquet_service, television, desk, shower, luggage_storage, tours, airport_shuttle, concierge, children's_play_area, cafÃ©, complimentary_bottled_water, ticket_office, wake-up_call, horseback_riding, diving, pool_access</t>
  </si>
  <si>
    <t>parking, wifi, outdoor_pool, pool, children's_pool, elevator, air_conditioning, non-smoking, internet_access, 24-hour_front_desk_service, smoking_areas, entertainment_rooms, massage, playground, iron, spa, room_service, express_check-in, express_check-out, restaurant, bar, safe_deposit_box, business_center, meeting_facilities, banquet_service, television, fitness_center, shuttle_service, games_room, luggage_storage, airport_shuttle, photocopier, accessible, fax, concierge, wheelchair_accessible, children's_play_area, cafÃ©, grill, complimentary_bottled_water, telephone, valet_parking, wedding_facilities, wake-up_call, nightclub, pool_access, breakfast_included</t>
  </si>
  <si>
    <t>parking, wifi, pool_table, air_conditioning, non-smoking, internet_access, 24-hour_front_desk_service, smoking_areas, massage, room_service, garden, restaurant, bar, tanning_beds, shuttle_service, luggage_storage, tours, airport_shuttle, accessible, wheelchair_accessible, beach_umbrellas, grill, table_tennis, pool_access, pets_allowed</t>
  </si>
  <si>
    <t>wifi, pool, massage, iron, multilingual_staff, restaurant, safe_deposit_box, airport_shuttle, bathtub, pool_access, breakfast_included, air_conditioning</t>
  </si>
  <si>
    <t>wifi, smoking_areas, massage, room_service, restaurant, car_rental, airport_shuttle, ticket_office, bicycle_rental, diving, air_conditioning</t>
  </si>
  <si>
    <t>parking, wifi, elevator, air_conditioning, 24-hour_front_desk_service, smoking_areas, multilingual_staff, restaurant, shower, luggage_storage, breakfast_included</t>
  </si>
  <si>
    <t>parking, wifi, outdoor_pool, pool, elevator, air_conditioning, non-smoking, internet_access, 24-hour_front_desk_service, smoking_areas, currency_exchange, multilingual_staff, room_service, garden, restaurant, bar, safe_deposit_box, car_rental, business_center, meeting_facilities, banquet_service, heat, television, desk, balcony, shower, fitness_center, shuttle_service, luggage_storage, tours, airport_shuttle, photocopier, accessible, fax, concierge, wheelchair_accessible, complimentary_bottled_water, telephone, ticket_office, pool_access, breakfast_included</t>
  </si>
  <si>
    <t>parking, wifi, outdoor_pool, pool, children's_pool, air_conditioning, non-smoking, internet_access, smoking_areas, massage, iron, spa, multilingual_staff, room_service, garden, restaurant, bar, safe_deposit_box, car_rental, meeting_facilities, banquet_service, tanning_beds, desk, shower, shuttle_service, luggage_storage, tours, airport_shuttle, accessible, concierge, private_beach, beach_umbrellas, complimentary_bottled_water, telephone, bicycle_rental, bathrobe, diving, pool_access, pets_allowed</t>
  </si>
  <si>
    <t>parking, wifi, non-smoking, internet_access, smoking_areas, express_check-in, express_check-out, kitchen, games_room, security, breakfast_included, pets_allowed</t>
  </si>
  <si>
    <t>wifi, outdoor_pool, pool, indoor_pool, poolside_bar, air_conditioning, non-smoking, internet_access, smoking_areas, massage, multilingual_staff, room_service, garden, express_check-in, atm, express_check-out, restaurant, bar, safe_deposit_box, car_rental, television, desk, balcony, shower, shuttle_service, luggage_storage, airport_shuttle, dining_room, complimentary_bottled_water, coffee-maker, minibar, hairdryer, diving, pool_access</t>
  </si>
  <si>
    <t>parking, wifi, outdoor_pool, pool, children's_pool, indoor_pool, poolside_bar, air_conditioning, non-smoking, internet_access, 24-hour_front_desk_service, smoking_areas, massage, currency_exchange, iron, multilingual_staff, room_service, garden, restaurant, bar, safe_deposit_box, car_rental, lounge, tanning_beds, luggage_storage, tours, airport_shuttle, photocopier, fax, concierge, beach_umbrellas, cafÃ©, ticket_office, diving, station_shuttle, pool_access</t>
  </si>
  <si>
    <t>parking, wifi, outdoor_pool, pool, pool_table, poolside_bar, elevator, air_conditioning, non-smoking, internet_access, 24-hour_front_desk_service, smoking_areas, massage, currency_exchange, iron, multilingual_staff, room_service, garden, restaurant, bar, safe_deposit_box, car_rental, business_center, meeting_facilities, banquet_service, tanning_beds, heat, fitness_center, shuttle_service, games_room, luggage_storage, tours, airport_shuttle, photocopier, accessible, fax, concierge, pants_press, beach_umbrellas, golf_course, cafÃ©, baby-sitting, ticket_office, table_tennis, nightclub, pool_access, breakfast_included</t>
  </si>
  <si>
    <t>parking, wifi, air_conditioning, non-smoking, internet_access, smoking_areas, massage, multilingual_staff, room_service, garden, restaurant, car_rental, tanning_beds, games_room, luggage_storage, private_beach, grill, diving, pets_allowed</t>
  </si>
  <si>
    <t>parking, wifi, outdoor_pool, pool, air_conditioning, non-smoking, internet_access, smoking_areas, massage, room_service, garden, restaurant, bar, car_rental, luggage_storage, tours, bicycle_rental, pool_access, breakfast_included</t>
  </si>
  <si>
    <t>wifi, pool, children's_pool, indoor_pool, air_conditioning, smoking_areas, massage, multilingual_staff, room_service, garden, restaurant, bar, safe_deposit_box, television, balcony, shower, airport_shuttle, tennis_court, children's_play_area, grill, baby-sitting, complimentary_bottled_water, minibar, hairdryer, diving, pool_access</t>
  </si>
  <si>
    <t>parking, wifi, outdoor_pool, pool, poolside_bar, air_conditioning, non-smoking, internet_access, smoking_areas, massage, room_service, garden, express_check-in, express_check-out, restaurant, bar, safe_deposit_box, car_rental, tanning_beds, tours, photocopier, fax, concierge, golf_course, diving, pool_access, breakfast_included</t>
  </si>
  <si>
    <t>parking, wifi, air_conditioning, non-smoking, 24-hour_front_desk_service, multilingual_staff, restaurant, bar, luggage_storage, breakfast_included</t>
  </si>
  <si>
    <t>parking, air_conditioning, non-smoking, 24-hour_front_desk_service, smoking_areas, multilingual_staff, room_service, garden, express_check-in, express_check-out, car_rental, lounge, heat, luggage_storage, tours, cafÃ©, grill, bicycle_rental, fireplace, pets_allowed</t>
  </si>
  <si>
    <t>parking, wifi, outdoor_pool, pool, air_conditioning, non-smoking, internet_access, multilingual_staff, room_service, tanning_beds, pool_access</t>
  </si>
  <si>
    <t>parking, wifi, outdoor_pool, pool, children's_pool, indoor_pool, air_conditioning, non-smoking, internet_access, 24-hour_front_desk_service, smoking_areas, massage, iron, spa, multilingual_staff, room_service, garden, restaurant, bar, safe_deposit_box, car_rental, business_center, meeting_facilities, banquet_service, shuttle_service, games_room, luggage_storage, airport_shuttle, private_beach, children's_play_area, pants_press, golf_course, sauna, ticket_office, bicycle_rental, wedding_facilities, wake-up_call, diving, pool_access</t>
  </si>
  <si>
    <t>parking, wifi, elevator, air_conditioning, 24-hour_front_desk_service, smoking_areas, massage, room_service, garden, restaurant, safe_deposit_box, business_center, luggage_storage, airport_shuttle, concierge, cafÃ©, breakfast_included</t>
  </si>
  <si>
    <t>parking, wifi, outdoor_pool, pool, air_conditioning, non-smoking, internet_access, smoking_areas, multilingual_staff, garden, restaurant, tanning_beds, airport_shuttle, beach_umbrellas, pool_access, breakfast_included, pets_allowed</t>
  </si>
  <si>
    <t>wifi, outdoor_pool, pool, children's_pool, air_conditioning, non-smoking, internet_access, smoking_areas, massage, garden, atm, restaurant, safe_deposit_box, heat, bicycle_rental, pool_access</t>
  </si>
  <si>
    <t>parking, wifi, air_conditioning, smoking_areas, massage, multilingual_staff, garden, television, desk, balcony, shower, luggage_storage, airport_shuttle, accessible, grill, ticket_office, breakfast_included</t>
  </si>
  <si>
    <t>parking, wifi, pool_table, air_conditioning, non-smoking, internet_access, smoking_areas, massage, currency_exchange, iron, room_service, garden, express_check-in, express_check-out, restaurant, car_rental, lounge, shuttle_service, games_room, luggage_storage, tours, airport_shuttle, photocopier, accessible, fax, concierge, wheelchair_accessible, baby-sitting, pool_access</t>
  </si>
  <si>
    <t>parking, wifi, outdoor_pool, pool, air_conditioning, non-smoking, internet_access, smoking_areas, massage, iron, spa, multilingual_staff, room_service, garden, express_check-in, express_check-out, restaurant, bar, safe_deposit_box, car_rental, tanning_beds, heat, shower, fitness_center, shuttle_service, games_room, luggage_storage, tours, photocopier, accessible, fax, beach_umbrellas, cafÃ©, grill, complimentary_bottled_water, ticket_office, fireplace, diving, pool_access</t>
  </si>
  <si>
    <t>parking, wifi, outdoor_pool, pool, children's_pool, poolside_bar, air_conditioning, non-smoking, internet_access, smoking_areas, room_service, garden, express_check-in, express_check-out, restaurant, car_rental, lounge, tanning_beds, games_room, luggage_storage, tours, airport_shuttle, private_beach, beach_umbrellas, cafÃ©, diving, pool_access, breakfast_included, pets_allowed</t>
  </si>
  <si>
    <t>parking, wifi, air_conditioning, non-smoking, internet_access, smoking_areas, garden, atm, bar, car_rental, luggage_storage, private_beach, pets_allowed</t>
  </si>
  <si>
    <t>wifi, 24-hour_front_desk_service, security, complimentary_bottled_water, breakfast_included</t>
  </si>
  <si>
    <t>parking, wifi, outdoor_pool, pool, pool_table, poolside_bar, air_conditioning, non-smoking, internet_access, smoking_areas, massage, room_service, garden, restaurant, bar, safe_deposit_box, car_rental, meeting_facilities, banquet_service, tanning_beds, shuttle_service, luggage_storage, tours, airport_shuttle, photocopier, fax, concierge, beach_umbrellas, grill, diving, pool_access, pets_allowed</t>
  </si>
  <si>
    <t>parking, wifi, air_conditioning, non-smoking, internet_access, playground, multilingual_staff, garden, meeting_facilities, lounge, banquet_service, luggage_storage, tennis_court, children's_play_area, table_tennis, queen_or_king_bed</t>
  </si>
  <si>
    <t>parking, wifi, outdoor_pool, pool, elevator, air_conditioning, non-smoking, internet_access, 24-hour_front_desk_service, smoking_areas, massage, spa, multilingual_staff, room_service, garden, restaurant, bar, safe_deposit_box, car_rental, meeting_facilities, banquet_service, television, desk, shower, fitness_center, luggage_storage, airport_shuttle, complimentary_bottled_water, minibar, wedding_facilities, wake-up_call, pool_access, pets_allowed</t>
  </si>
  <si>
    <t>parking, wifi, internet_access, garden, bar, lounge, games_room, tours, bicycle_rental, breakfast_included</t>
  </si>
  <si>
    <t>parking, wifi, elevator, 24-hour_front_desk_service, massage, multilingual_staff, room_service, garden, restaurant, safe_deposit_box, airport_shuttle, fax, baby-sitting, breakfast_included, air_conditioning</t>
  </si>
  <si>
    <t>parking, wifi, air_conditioning, non-smoking, internet_access, smoking_areas, massage, iron, multilingual_staff, room_service, garden, express_check-in, express_check-out, restaurant, bar, car_rental, heat, shower, games_room, luggage_storage, tours, photocopier, accessible, fax, concierge, private_beach, children's_play_area, cafÃ©, ticket_office, bicycle_rental, wedding_facilities, diving, pets_allowed</t>
  </si>
  <si>
    <t>parking, wifi, non-smoking, internet_access, smoking_areas, massage, iron, room_service, garden, express_check-in, express_check-out, car_rental, lounge, pants_press, grill, baby-sitting, bicycle_rental, pets_allowed</t>
  </si>
  <si>
    <t>parking, wifi, air_conditioning, non-smoking, internet_access, 24-hour_front_desk_service, smoking_areas, massage, currency_exchange, iron, spa, multilingual_staff, room_service, garden, express_check-in, atm, express_check-out, restaurant, beauty_salon, bar, safe_deposit_box, car_rental, meeting_facilities, lounge, banquet_service, shuttle_service, games_room, luggage_storage, tours, airport_shuttle, photocopier, accessible, fax, concierge, hairdressers, private_beach, beach_umbrellas, grill, baby-sitting, ticket_office, table_tennis, bicycle_rental, valet_parking, library, diving, pets_allowed</t>
  </si>
  <si>
    <t>parking, wifi, outdoor_pool, pool, air_conditioning, non-smoking, internet_access, 24-hour_front_desk_service, playground, spa, multilingual_staff, room_service, restaurant, bar, safe_deposit_box, meeting_facilities, banquet_service, television, watersports, fitness_center, games_room, luggage_storage, tours, airport_shuttle, fax, private_beach, children's_play_area, ticket_office, hairdryer, pool_access, breakfast_included</t>
  </si>
  <si>
    <t>wifi, outdoor_pool, pool, indoor_pool, elevator, air_conditioning, non-smoking, internet_access, smoking_areas, massage, currency_exchange, spa, multilingual_staff, room_service, garden, restaurant, bar, safe_deposit_box, car_rental, business_center, tanning_beds, fitness_center, games_room, luggage_storage, tours, airport_shuttle, accessible, concierge, private_beach, baby-sitting, ticket_office, wedding_facilities, library, diving, station_shuttle, pool_access, breakfast_included</t>
  </si>
  <si>
    <t>parking, wifi, outdoor_pool, pool, pool_table, elevator, air_conditioning, non-smoking, internet_access, 24-hour_front_desk_service, smoking_areas, massage, iron, spa, multilingual_staff, room_service, garden, express_check-in, atm, express_check-out, restaurant, beauty_salon, bar, safe_deposit_box, car_rental, business_center, meeting_facilities, banquet_service, tanning_beds, heat, fitness_center, luggage_storage, tours, airport_shuttle, photocopier, accessible, fax, concierge, private_beach, beach_umbrellas, golf_course, cafÃ©, grill, ticket_office, hairdryer, table_tennis, wake-up_call, pool_access</t>
  </si>
  <si>
    <t>parking, wifi, outdoor_pool, pool, children's_pool, poolside_bar, elevator, air_conditioning, non-smoking, internet_access, 24-hour_front_desk_service, smoking_areas, massage, iron, spa, multilingual_staff, room_service, garden, express_check-in, restaurant, bar, safe_deposit_box, car_rental, business_center, meeting_facilities, banquet_service, tanning_beds, desk, shower, fitness_center, shuttle_service, games_room, luggage_storage, tours, airport_shuttle, photocopier, accessible, fax, concierge, wheelchair_accessible, children's_play_area, shops, golf_course, cafÃ©, complimentary_bottled_water, telephone, ticket_office, hairdryer, wedding_facilities, wake-up_call, pool_access, breakfast_included, pets_allowed</t>
  </si>
  <si>
    <t>parking, wifi, outdoor_pool, pool, pool_table, air_conditioning, non-smoking, internet_access, smoking_areas, massage, room_service, garden, express_check-in, express_check-out, restaurant, bar, safe_deposit_box, car_rental, tanning_beds, shuttle_service, games_room, luggage_storage, tours, airport_shuttle, photocopier, fax, concierge, private_beach, beach_umbrellas, grill, bicycle_rental, fireplace, diving, pool_access, pets_allowed</t>
  </si>
  <si>
    <t>parking, wifi, outdoor_pool, pool, children's_pool, pool_table, poolside_bar, elevator, air_conditioning, non-smoking, internet_access, 24-hour_front_desk_service, smoking_areas, massage, playground, iron, spa, chapel, multilingual_staff, room_service, garden, restaurant, bar, safe_deposit_box, car_rental, business_center, meeting_facilities, lounge, banquet_service, tanning_beds, heat, television, balcony, shower, watersports, fitness_center, shuttle_service, games_room, luggage_storage, tours, airport_shuttle, photocopier, accessible, fax, concierge, wheelchair_accessible, children's_play_area, beach_umbrellas, shops, cafÃ©, sauna, grill, baby-sitting, ticket_office, table_tennis, bicycle_rental, fireplace, wedding_facilities, steam_room, wake-up_call, library, minigolf, nightclub, pool_access, breakfast_included</t>
  </si>
  <si>
    <t>parking, wifi, outdoor_pool, pool, children's_pool, elevator, air_conditioning, non-smoking, internet_access, 24-hour_front_desk_service, massage, playground, currency_exchange, iron, spa, multilingual_staff, room_service, garden, atm, restaurant, bar, safe_deposit_box, car_rental, tanning_beds, fitness_center, shuttle_service, games_room, luggage_storage, airport_shuttle, photocopier, accessible, fax, concierge, private_beach, children's_play_area, pants_press, beach_umbrellas, sauna, baby-sitting, wedding_facilities, steam_room, pool_access, breakfast_included, pets_allowed</t>
  </si>
  <si>
    <t>wifi, outdoor_pool, pool, elevator, air_conditioning, non-smoking, internet_access, 24-hour_front_desk_service, smoking_areas, massage, iron, multilingual_staff, room_service, garden, express_check-in, express_check-out, restaurant, bar, safe_deposit_box, shuttle_service, luggage_storage, tours, airport_shuttle, photocopier, accessible, fax, concierge, ticket_office, hairdryer, pool_access, breakfast_included</t>
  </si>
  <si>
    <t>parking, outdoor_pool, pool, non-smoking, multilingual_staff, garden, express_check-in, express_check-out, restaurant, bar, tanning_beds, balcony, shower, shuttle_service, games_room, luggage_storage, tours, airport_shuttle, ticket_office, pool_access, pets_allowed, air_conditioning</t>
  </si>
  <si>
    <t>parking, wifi, outdoor_pool, pool, children's_pool, air_conditioning, non-smoking, internet_access, 24-hour_front_desk_service, smoking_areas, massage, multilingual_staff, room_service, garden, restaurant, bar, safe_deposit_box, car_rental, business_center, meeting_facilities, lounge, banquet_service, games_room, luggage_storage, airport_shuttle, accessible, concierge, wheelchair_accessible, private_beach, beach_umbrellas, cafÃ©, bicycle_rental, diving, pool_access</t>
  </si>
  <si>
    <t>wifi, outdoor_pool, pool, children's_pool, pool_table, indoor_pool, air_conditioning, non-smoking, internet_access, 24-hour_front_desk_service, smoking_areas, massage, iron, spa, multilingual_staff, room_service, garden, restaurant, bar, safe_deposit_box, car_rental, business_center, meeting_facilities, banquet_service, fitness_center, shuttle_service, luggage_storage, tours, airport_shuttle, photocopier, accessible, fax, concierge, wheelchair_accessible, cafÃ©, ticket_office, table_tennis, valet_parking, wedding_facilities, nightclub, pool_access, breakfast_included, parking</t>
  </si>
  <si>
    <t>wifi, pool, air_conditioning, smoking_areas, massage, multilingual_staff, room_service, garden, express_check-in, restaurant, safe_deposit_box, balcony, luggage_storage, airport_shuttle, baby-sitting, complimentary_bottled_water, pool_access, breakfast_included</t>
  </si>
  <si>
    <t>parking, wifi, elevator, air_conditioning, non-smoking, internet_access, 24-hour_front_desk_service, smoking_areas, spa, multilingual_staff, room_service, atm, restaurant, bar, safe_deposit_box, television, shower, shuttle_service, luggage_storage, airport_shuttle, concierge, complimentary_bottled_water, wake-up_call, breakfast_included</t>
  </si>
  <si>
    <t>parking, wifi, outdoor_pool, pool, air_conditioning, non-smoking, internet_access, 24-hour_front_desk_service, smoking_areas, massage, iron, spa, multilingual_staff, room_service, restaurant, bar, safe_deposit_box, business_center, meeting_facilities, banquet_service, tanning_beds, television, shower, fitness_center, shuttle_service, games_room, luggage_storage, tours, airport_shuttle, concierge, complimentary_bottled_water, ticket_office, bicycle_rental, pool_access, breakfast_included</t>
  </si>
  <si>
    <t>wifi, outdoor_pool, pool, indoor_pool, air_conditioning, non-smoking, internet_access, smoking_areas, massage, iron, spa, multilingual_staff, room_service, restaurant, bar, safe_deposit_box, tanning_beds, fitness_center, shuttle_service, luggage_storage, airport_shuttle, accessible, concierge, bicycle_rental, wake-up_call, pool_access, breakfast_included</t>
  </si>
  <si>
    <t>parking, wifi, outdoor_pool, pool, children's_pool, air_conditioning, non-smoking, internet_access, smoking_areas, massage, currency_exchange, iron, multilingual_staff, room_service, garden, express_check-in, express_check-out, restaurant, beauty_salon, bar, safe_deposit_box, car_rental, meeting_facilities, lounge, banquet_service, television, shuttle_service, luggage_storage, tours, photocopier, accessible, fax, concierge, wheelchair_accessible, pants_press, cafÃ©, baby-sitting, ticket_office, bicycle_rental, valet_parking, library, nightclub, diving, pool_access</t>
  </si>
  <si>
    <t>parking, wifi, outdoor_pool, pool, children's_pool, indoor_pool, elevator, air_conditioning, non-smoking, internet_access, 24-hour_front_desk_service, smoking_areas, massage, iron, spa, multilingual_staff, room_service, garden, express_check-in, restaurant, beauty_salon, bar, safe_deposit_box, car_rental, business_center, meeting_facilities, banquet_service, tanning_beds, television, shower, fitness_center, shuttle_service, luggage_storage, tours, airport_shuttle, photocopier, accessible, fax, concierge, wheelchair_accessible, beach_umbrellas, cafÃ©, sauna, complimentary_bottled_water, ticket_office, minibar, pool_access</t>
  </si>
  <si>
    <t>wifi, outdoor_pool, pool, children's_pool, elevator, air_conditioning, non-smoking, internet_access, 24-hour_front_desk_service, smoking_areas, massage, multilingual_staff, room_service, restaurant, bar, safe_deposit_box, tanning_beds, fitness_center, shuttle_service, luggage_storage, tours, airport_shuttle, concierge, complimentary_bottled_water, ticket_office, diving, queen_or_king_bed, pool_access, breakfast_included</t>
  </si>
  <si>
    <t>wifi, pool_table, smoking_areas, massage, spa, multilingual_staff, room_service, garden, restaurant, bar, fitness_center, shuttle_service, luggage_storage, airport_shuttle, private_beach, cafÃ©, bicycle_rental, wake-up_call, diving, pool_access, breakfast_included, air_conditioning</t>
  </si>
  <si>
    <t>wifi, outdoor_pool, pool, children's_pool, indoor_pool, air_conditioning, non-smoking, internet_access, 24-hour_front_desk_service, smoking_areas, massage, iron, spa, multilingual_staff, room_service, garden, express_check-in, express_check-out, restaurant, safe_deposit_box, car_rental, business_center, television, fitness_center, shuttle_service, games_room, luggage_storage, tours, airport_shuttle, accessible, concierge, private_beach, children's_play_area, beach_umbrellas, shops, golf_course, baby-sitting, ticket_office, table_tennis, wake-up_call, library, diving, pool_access, breakfast_included</t>
  </si>
  <si>
    <t>wifi, outdoor_pool, pool, poolside_bar, elevator, air_conditioning, non-smoking, internet_access, 24-hour_front_desk_service, smoking_areas, massage, iron, spa, multilingual_staff, room_service, garden, express_check-in, express_check-out, restaurant, bar, safe_deposit_box, car_rental, business_center, tanning_beds, television, desk, balcony, fitness_center, shuttle_service, luggage_storage, tours, airport_shuttle, accessible, concierge, wheelchair_accessible, tennis_court, children's_play_area, beach_umbrellas, shops, sauna, baby-sitting, complimentary_bottled_water, coffee-maker, telephone, ticket_office, minibar, bicycle_rental, wedding_facilities, steam_room, wake-up_call, bathrobe, bathtub, executive_floor, pool_access, breakfast_included, pets_allowed</t>
  </si>
  <si>
    <t>wifi, outdoor_pool, pool, indoor_pool, air_conditioning, non-smoking, internet_access, 24-hour_front_desk_service, smoking_areas, massage, currency_exchange, multilingual_staff, room_service, restaurant, safe_deposit_box, car_rental, meeting_facilities, banquet_service, tanning_beds, television, luggage_storage, tours, airport_shuttle, photocopier, accessible, fax, concierge, complimentary_bottled_water, ticket_office, wake-up_call, pool_access, breakfast_included</t>
  </si>
  <si>
    <t>parking, wifi, outdoor_pool, pool, elevator, air_conditioning, non-smoking, internet_access, 24-hour_front_desk_service, smoking_areas, massage, iron, spa, multilingual_staff, room_service, garden, atm, restaurant, safe_deposit_box, car_rental, business_center, meeting_facilities, banquet_service, fitness_center, shuttle_service, luggage_storage, tours, photocopier, accessible, fax, concierge, wheelchair_accessible, cafÃ©, ticket_office, wake-up_call, pool_access</t>
  </si>
  <si>
    <t>parking, wifi, outdoor_pool, pool, children's_pool, poolside_bar, elevator, air_conditioning, non-smoking, internet_access, 24-hour_front_desk_service, smoking_areas, massage, iron, spa, multilingual_staff, room_service, garden, atm, restaurant, bar, safe_deposit_box, car_rental, meeting_facilities, banquet_service, tanning_beds, fitness_center, shuttle_service, games_room, luggage_storage, tours, airport_shuttle, accessible, concierge, private_beach, children's_play_area, ticket_office, bicycle_rental, pool_access, breakfast_included, pets_allowed</t>
  </si>
  <si>
    <t>parking, wifi, outdoor_pool, pool, air_conditioning, non-smoking, internet_access, 24-hour_front_desk_service, room_service, restaurant, bar, fitness_center, airport_shuttle, accessible, pool_access</t>
  </si>
  <si>
    <t>parking, wifi, outdoor_pool, pool, poolside_bar, elevator, air_conditioning, non-smoking, internet_access, 24-hour_front_desk_service, smoking_areas, massage, currency_exchange, iron, spa, room_service, express_check-in, express_check-out, restaurant, bar, safe_deposit_box, car_rental, business_center, meeting_facilities, banquet_service, tanning_beds, fitness_center, shuttle_service, luggage_storage, airport_shuttle, photocopier, accessible, fax, concierge, pants_press, shops, wedding_facilities, wake-up_call, executive_floor, pool_access, breakfast_included</t>
  </si>
  <si>
    <t>parking, wifi, outdoor_pool, pool, air_conditioning, non-smoking, internet_access, smoking_areas, massage, iron, spa, multilingual_staff, room_service, garden, restaurant, beauty_salon, bar, safe_deposit_box, car_rental, meeting_facilities, lounge, banquet_service, tanning_beds, balcony, shuttle_service, games_room, tours, airport_shuttle, concierge, ticket_office, bicycle_rental, pool_access, breakfast_included, pets_allowed</t>
  </si>
  <si>
    <t>pool, indoor_pool, spa, room_service, restaurant, bar, safe_deposit_box, fitness_center, games_room, airport_shuttle, accessible, private_beach, children's_play_area, baby-sitting, pool_access, breakfast_included, air_conditioning</t>
  </si>
  <si>
    <t>parking, wifi, outdoor_pool, pool, air_conditioning, non-smoking, internet_access, 24-hour_front_desk_service, smoking_areas, massage, currency_exchange, spa, multilingual_staff, room_service, garden, restaurant, beauty_salon, bar, safe_deposit_box, car_rental, tanning_beds, television, shower, shuttle_service, games_room, luggage_storage, tours, airport_shuttle, photocopier, fax, beach_umbrellas, dining_room, cafÃ©, grill, complimentary_bottled_water, telephone, ticket_office, minibar, bathrobe, rooms_with_mountain_views, diving, rooms_with_ocean_views, pool_access, breakfast_included, pets_allowed</t>
  </si>
  <si>
    <t>parking, wifi, outdoor_pool, pool, air_conditioning, non-smoking, internet_access, smoking_areas, massage, multilingual_staff, room_service, restaurant, safe_deposit_box, car_rental, desk, luggage_storage, airport_shuttle, accessible, concierge, wheelchair_accessible, ticket_office, hairdryer, wake-up_call, pool_access</t>
  </si>
  <si>
    <t>parking, wifi, outdoor_pool, pool, indoor_pool, elevator, air_conditioning, non-smoking, internet_access, smoking_areas, massage, currency_exchange, iron, spa, multilingual_staff, room_service, garden, express_check-in, express_check-out, restaurant, bar, safe_deposit_box, meeting_facilities, banquet_service, fitness_center, shuttle_service, luggage_storage, airport_shuttle, photocopier, accessible, fax, concierge, golf_course, cafÃ©, sauna, baby-sitting, ticket_office, bicycle_rental, valet_parking, wedding_facilities, diving, pool_access, breakfast_included</t>
  </si>
  <si>
    <t>wifi, non-smoking, massage, multilingual_staff, garden, airport_shuttle, grill, ticket_office, hot_spring_bath_(onsen), air_conditioning</t>
  </si>
  <si>
    <t>parking, wifi, elevator, air_conditioning, non-smoking, internet_access, 24-hour_front_desk_service, smoking_areas, massage, iron, spa, multilingual_staff, room_service, garden, restaurant, bar, safe_deposit_box, car_rental, business_center, meeting_facilities, banquet_service, fitness_center, shuttle_service, luggage_storage, tours, airport_shuttle, photocopier, accessible, fax, concierge, pants_press, cafÃ©, ticket_office, valet_parking, breakfast_included</t>
  </si>
  <si>
    <t>wifi, outdoor_pool, pool, children's_pool, pool_table, poolside_bar, air_conditioning, non-smoking, internet_access, smoking_areas, massage, currency_exchange, iron, spa, multilingual_staff, room_service, garden, express_check-in, express_check-out, restaurant, bar, safe_deposit_box, car_rental, meeting_facilities, banquet_service, tanning_beds, desk, shower, fitness_center, shuttle_service, games_room, luggage_storage, tours, airport_shuttle, photocopier, accessible, fax, concierge, wheelchair_accessible, private_beach, children's_play_area, pants_press, beach_umbrellas, golf_course, cafÃ©, baby-sitting, complimentary_bottled_water, ticket_office, minibar, table_tennis, bicycle_rental, wedding_facilities, library, diving, rooms_with_ocean_views, pool_access, breakfast_included</t>
  </si>
  <si>
    <t>parking, wifi, air_conditioning, non-smoking, internet_access, massage, spa, multilingual_staff, room_service, garden, restaurant, bar, car_rental, lounge, tanning_beds, shuttle_service, games_room, luggage_storage, tours, airport_shuttle, concierge, private_beach, grill, baby-sitting, ticket_office, bicycle_rental, fireplace, nightclub, diving, hot_spring_bath_(onsen), pets_allowed</t>
  </si>
  <si>
    <t>parking, wifi, outdoor_pool, pool, air_conditioning, non-smoking, 24-hour_front_desk_service, smoking_areas, massage, iron, multilingual_staff, room_service, garden, restaurant, safe_deposit_box, tanning_beds, heat, television, desk, shuttle_service, games_room, tours, airport_shuttle, accessible, wheelchair_accessible, private_beach, children's_play_area, beach_umbrellas, minibar, bathrobe, diving, pool_access, breakfast_included</t>
  </si>
  <si>
    <t>parking, wifi, outdoor_pool, pool, elevator, air_conditioning, non-smoking, internet_access, 24-hour_front_desk_service, smoking_areas, massage, multilingual_staff, room_service, garden, restaurant, bar, safe_deposit_box, business_center, meeting_facilities, banquet_service, tanning_beds, shuttle_service, luggage_storage, tours, airport_shuttle, photocopier, accessible, fax, ticket_office, pool_access, breakfast_included, pets_allowed</t>
  </si>
  <si>
    <t>parking, wifi, outdoor_pool, pool, children's_pool, pool_table, indoor_pool, air_conditioning, non-smoking, internet_access, smoking_areas, massage, spa, multilingual_staff, room_service, garden, restaurant, bar, safe_deposit_box, lounge, tanning_beds, fitness_center, shuttle_service, games_room, luggage_storage, tours, airport_shuttle, accessible, golf_course, cafÃ©, baby-sitting, ticket_office, diving, hot_spring_bath_(onsen), pool_access</t>
  </si>
  <si>
    <t>parking, wifi, outdoor_pool, pool, air_conditioning, non-smoking, internet_access, smoking_areas, massage, currency_exchange, multilingual_staff, room_service, garden, restaurant, bar, car_rental, shuttle_service, luggage_storage, tours, airport_shuttle, photocopier, fax, children's_play_area, ticket_office, bicycle_rental, wake-up_call, diving, pool_access, breakfast_included</t>
  </si>
  <si>
    <t>wifi, outdoor_pool, pool, children's_pool, pool_table, poolside_bar, air_conditioning, non-smoking, internet_access, 24-hour_front_desk_service, smoking_areas, entertainment_rooms, massage, currency_exchange, iron, spa, multilingual_staff, room_service, garden, express_check-in, restaurant, bar, safe_deposit_box, car_rental, meeting_facilities, banquet_service, tanning_beds, fitness_center, shuttle_service, games_room, luggage_storage, tours, airport_shuttle, concierge, private_beach, children's_play_area, beach_umbrellas, sauna, baby-sitting, ticket_office, table_tennis, wedding_facilities, wake-up_call, diving, pool_access, breakfast_included</t>
  </si>
  <si>
    <t>parking, wifi, outdoor_pool, pool, children's_pool, indoor_pool, air_conditioning, non-smoking, internet_access, 24-hour_front_desk_service, smoking_areas, massage, iron, multilingual_staff, room_service, restaurant, safe_deposit_box, car_rental, business_center, meeting_facilities, banquet_service, television, desk, shower, shuttle_service, luggage_storage, tours, photocopier, accessible, fax, telephone, ticket_office, bicycle_rental, pool_access</t>
  </si>
  <si>
    <t>parking, wifi, outdoor_pool, pool, pool_table, air_conditioning, non-smoking, internet_access, smoking_areas, room_service, garden, restaurant, bar, car_rental, lounge, tanning_beds, shuttle_service, games_room, accessible, wheelchair_accessible, grill, pool_access, pets_allowed</t>
  </si>
  <si>
    <t>parking, wifi, outdoor_pool, pool, children's_pool, air_conditioning, non-smoking, internet_access, 24-hour_front_desk_service, smoking_areas, massage, multilingual_staff, room_service, garden, express_check-in, restaurant, bar, safe_deposit_box, car_rental, desk, shower, luggage_storage, airport_shuttle, accessible, concierge, baby-sitting, diving, pool_access, breakfast_included</t>
  </si>
  <si>
    <t>wifi, pool, indoor_pool, air_conditioning, non-smoking, internet_access, smoking_areas, massage, spa, multilingual_staff, garden, restaurant, bar, safe_deposit_box, heat, television, desk, shower, shuttle_service, airport_shuttle, beach_umbrellas, complimentary_bottled_water, rooms_with_mountain_views, pool_access, breakfast_included</t>
  </si>
  <si>
    <t>wifi, outdoor_pool, pool, children's_pool, poolside_bar, air_conditioning, non-smoking, internet_access, smoking_areas, spa, multilingual_staff, room_service, garden, express_check-in, restaurant, bar, safe_deposit_box, business_center, meeting_facilities, banquet_service, tanning_beds, desk, shower, tours, airport_shuttle, accessible, wheelchair_accessible, private_beach, beach_umbrellas, telephone, ticket_office, hairdryer, bicycle_rental, wedding_facilities, wake-up_call, pool_access, breakfast_included</t>
  </si>
  <si>
    <t>parking, wifi, outdoor_pool, pool, children's_pool, indoor_pool, elevator, air_conditioning, non-smoking, internet_access, 24-hour_front_desk_service, smoking_areas, massage, playground, currency_exchange, iron, spa, multilingual_staff, room_service, garden, express_check-in, restaurant, bar, safe_deposit_box, car_rental, business_center, meeting_facilities, banquet_service, tanning_beds, fitness_center, shuttle_service, games_room, luggage_storage, tours, airport_shuttle, photocopier, accessible, fax, concierge, beach_umbrellas, shops, cafÃ©, grill, ticket_office, hairdryer, wake-up_call, nightclub, pool_access</t>
  </si>
  <si>
    <t>wifi, outdoor_pool, pool, air_conditioning, non-smoking, internet_access, massage, multilingual_staff, room_service, garden, restaurant, bar, lounge, tanning_beds, luggage_storage, concierge, beach_umbrellas, pool_access, breakfast_included</t>
  </si>
  <si>
    <t>parking, wifi, air_conditioning, non-smoking, internet_access, 24-hour_front_desk_service, smoking_areas, massage, multilingual_staff, room_service, safe_deposit_box, desk, luggage_storage, concierge, cafÃ©, bathrobe, breakfast_included</t>
  </si>
  <si>
    <t>parking, wifi, pool, poolside_bar, non-smoking, smoking_areas, entertainment_rooms, massage, multilingual_staff, room_service, garden, express_check-in, express_check-out, restaurant, bar, car_rental, tanning_beds, balcony, shower, fitness_center, shuttle_service, games_room, luggage_storage, tours, airport_shuttle, private_beach, beach_umbrellas, cafÃ©, ticket_office, fireplace, nightclub, basketball_court, rooms_with_mountain_views, diving, rooms_with_ocean_views, station_shuttle, pool_access, pets_allowed, air_conditioning</t>
  </si>
  <si>
    <t>parking, wifi, outdoor_pool, pool, poolside_bar, air_conditioning, non-smoking, internet_access, 24-hour_front_desk_service, smoking_areas, massage, currency_exchange, spa, multilingual_staff, room_service, garden, restaurant, bar, safe_deposit_box, car_rental, tanning_beds, desk, shower, fitness_center, shuttle_service, luggage_storage, tours, airport_shuttle, concierge, shops, complimentary_bottled_water, satellite_tv, telephone, ticket_office, minibar, hairdryer, wake-up_call, bathrobe, diving, pool_access, breakfast_included</t>
  </si>
  <si>
    <t>wifi, outdoor_pool, pool, air_conditioning, smoking_areas, massage, spa, multilingual_staff, room_service, garden, express_check-in, restaurant, bar, safe_deposit_box, television, desk, balcony, shower, shuttle_service, luggage_storage, airport_shuttle, concierge, ticket_office, diving, rooms_with_ocean_views, pool_access, breakfast_included</t>
  </si>
  <si>
    <t>parking, wifi, outdoor_pool, pool, poolside_bar, air_conditioning, non-smoking, internet_access, 24-hour_front_desk_service, smoking_areas, massage, room_service, garden, restaurant, bar, safe_deposit_box, car_rental, tanning_beds, fitness_center, shuttle_service, luggage_storage, tours, airport_shuttle, accessible, concierge, private_beach, beach_umbrellas, shops, golf_course, cafÃ©, table_tennis, valet_parking, wedding_facilities, diving, station_shuttle, pool_access, breakfast_included</t>
  </si>
  <si>
    <t>parking, wifi, pool, poolside_bar, non-smoking, smoking_areas, entertainment_rooms, massage, multilingual_staff, room_service, garden, express_check-in, express_check-out, restaurant, bar, car_rental, tanning_beds, balcony, shower, fitness_center, shuttle_service, games_room, luggage_storage, tours, airport_shuttle, private_beach, beach_umbrellas, cafÃ©, ticket_office, fireplace, nightclub, basketball_court, rooms_with_mountain_views, diving, rooms_with_ocean_views, station_shuttle, pool_access, breakfast_included, pets_allowed, air_conditioning</t>
  </si>
  <si>
    <t>parking, wifi, outdoor_pool, pool, poolside_bar, air_conditioning, non-smoking, internet_access, 24-hour_front_desk_service, smoking_areas, massage, currency_exchange, spa, multilingual_staff, room_service, garden, restaurant, bar, safe_deposit_box, car_rental, tanning_beds, desk, shower, fitness_center, shuttle_service, luggage_storage, tours, airport_shuttle, concierge, shops, complimentary_bottled_water, satellite_tv, telephone, ticket_office, minibar, hairdryer, wake-up_call, bathrobe, diving, pool_access</t>
  </si>
  <si>
    <t>parking, wifi, elevator, air_conditioning, non-smoking, internet_access, multilingual_staff, room_service, restaurant, safe_deposit_box, car_rental, television, shower, fitness_center, luggage_storage, tours, airport_shuttle, cafÃ©, ticket_office, wake-up_call, breakfast_included</t>
  </si>
  <si>
    <t>parking, wifi, outdoor_pool, pool, children's_pool, air_conditioning, internet_access, smoking_areas, massage, spa, multilingual_staff, room_service, garden, atm, restaurant, bar, safe_deposit_box, shuttle_service, luggage_storage, tours, airport_shuttle, accessible, wheelchair_accessible, ticket_office, wake-up_call, pool_access, breakfast_included</t>
  </si>
  <si>
    <t>non-smoking, smoking_areas, pets_allowed</t>
  </si>
  <si>
    <t>wifi, air_conditioning, non-smoking, internet_access, 24-hour_front_desk_service, massage, spa, multilingual_staff, room_service, express_check-in, express_check-out, restaurant, bar, safe_deposit_box, tanning_beds, shuttle_service, luggage_storage, tours, airport_shuttle, concierge, private_beach, beach_umbrellas, ticket_office, diving, breakfast_included</t>
  </si>
  <si>
    <t>wifi, pool_table, air_conditioning, internet_access, 24-hour_front_desk_service, smoking_areas, massage, spa, multilingual_staff, room_service, express_check-in, restaurant, bar, safe_deposit_box, car_rental, shuttle_service, tours, airport_shuttle, private_beach, ticket_office, nightclub, diving, pool_access, pets_allowed</t>
  </si>
  <si>
    <t>parking, wifi, outdoor_pool, pool, children's_pool, poolside_bar, air_conditioning, non-smoking, internet_access, 24-hour_front_desk_service, smoking_areas, massage, iron, multilingual_staff, room_service, garden, restaurant, bar, safe_deposit_box, business_center, meeting_facilities, banquet_service, shuttle_service, luggage_storage, tours, airport_shuttle, photocopier, accessible, fax, concierge, pants_press, cafÃ©, ticket_office, pool_access, breakfast_included</t>
  </si>
  <si>
    <t>non-smoking, smoking_areas, massage, currency_exchange, spa, room_service, garden, restaurant, bar, safe_deposit_box, car_rental, tanning_beds, shuttle_service, games_room, luggage_storage, tours, airport_shuttle, concierge, private_beach, ticket_office, diving, breakfast_included, air_conditioning</t>
  </si>
  <si>
    <t>parking, wifi, outdoor_pool, pool, children's_pool, air_conditioning, non-smoking, internet_access, smoking_areas, room_service, atm, restaurant, safe_deposit_box, meeting_facilities, banquet_service, tanning_beds, luggage_storage, airport_shuttle, beach_umbrellas, pool_access, pets_allowed</t>
  </si>
  <si>
    <t>wifi, non-smoking, internet_access, 24-hour_front_desk_service, smoking_areas, multilingual_staff, restaurant, shuttle_service, games_room, luggage_storage, airport_shuttle, pets_allowed, air_conditioning</t>
  </si>
  <si>
    <t>parking, wifi, outdoor_pool, pool, children's_pool, indoor_pool, poolside_bar, air_conditioning, non-smoking, internet_access, 24-hour_front_desk_service, smoking_areas, massage, currency_exchange, iron, spa, room_service, garden, express_check-in, restaurant, bar, safe_deposit_box, business_center, tanning_beds, shuttle_service, luggage_storage, tours, airport_shuttle, accessible, concierge, beach_umbrellas, ticket_office, wake-up_call, pool_access</t>
  </si>
  <si>
    <t>parking, wifi, outdoor_pool, pool, poolside_bar, elevator, air_conditioning, non-smoking, internet_access, 24-hour_front_desk_service, smoking_areas, multilingual_staff, room_service, garden, restaurant, bar, safe_deposit_box, car_rental, tanning_beds, television, balcony, shower, shuttle_service, luggage_storage, airport_shuttle, accessible, concierge, wheelchair_accessible, wake-up_call, bathrobe, rooms_with_mountain_views, pool_access, breakfast_included</t>
  </si>
  <si>
    <t>parking, wifi, air_conditioning, non-smoking, internet_access, 24-hour_front_desk_service, smoking_areas, massage, iron, room_service, garden, car_rental, lounge, shuttle_service, games_room, luggage_storage, tours, airport_shuttle, concierge, cafÃ©, bicycle_rental, diving, breakfast_included</t>
  </si>
  <si>
    <t>parking, wifi, air_conditioning, non-smoking, internet_access, massage, iron, multilingual_staff, room_service, garden, express_check-in, express_check-out, bar, safe_deposit_box, car_rental, tanning_beds, desk, balcony, shower, shuttle_service, luggage_storage, airport_shuttle, private_beach, dining_room, grill, complimentary_bottled_water, hairdryer, fireplace, queen_or_king_bed, pets_allowed</t>
  </si>
  <si>
    <t>parking, non-smoking, smoking_areas, multilingual_staff, room_service, restaurant, bar, shuttle_service, games_room, luggage_storage, airport_shuttle, photocopier, fax, private_beach, fireplace, pets_allowed, air_conditioning</t>
  </si>
  <si>
    <t>wifi, non-smoking, internet_access, spa, bar, tours, airport_shuttle, bicycle_rental, diving, air_conditioning</t>
  </si>
  <si>
    <t>parking, air_conditioning, non-smoking, room_service, garden, restaurant, bar, car_rental, private_beach, breakfast_included, pets_allowed</t>
  </si>
  <si>
    <t>parking, wifi, outdoor_pool, pool, poolside_bar, air_conditioning, non-smoking, internet_access, 24-hour_front_desk_service, smoking_areas, multilingual_staff, room_service, garden, restaurant, bar, safe_deposit_box, meeting_facilities, banquet_service, tanning_beds, television, desk, shower, shuttle_service, luggage_storage, tours, airport_shuttle, accessible, concierge, beach_umbrellas, complimentary_bottled_water, coffee-maker, telephone, ticket_office, pool_access, breakfast_included, pets_allowed</t>
  </si>
  <si>
    <t>wifi, air_conditioning, non-smoking, internet_access, 24-hour_front_desk_service, smoking_areas, room_service, atm, restaurant, beauty_salon, safe_deposit_box, car_rental, business_center, meeting_facilities, lounge, banquet_service, shuttle_service, luggage_storage, tours, airport_shuttle, accessible, concierge, cafÃ©, ticket_office, pets_allowed</t>
  </si>
  <si>
    <t>parking, wifi, outdoor_pool, pool, children's_pool, air_conditioning, non-smoking, internet_access, 24-hour_front_desk_service, smoking_areas, massage, currency_exchange, iron, multilingual_staff, room_service, garden, restaurant, safe_deposit_box, car_rental, business_center, meeting_facilities, banquet_service, tanning_beds, television, shuttle_service, games_room, luggage_storage, tours, airport_shuttle, photocopier, accessible, fax, concierge, wheelchair_accessible, beach_umbrellas, telephone, ticket_office, table_tennis, wake-up_call, library, diving, pool_access</t>
  </si>
  <si>
    <t>parking, wifi, outdoor_pool, pool, air_conditioning, non-smoking, internet_access, smoking_areas, massage, multilingual_staff, room_service, express_check-in, express_check-out, restaurant, safe_deposit_box, business_center, meeting_facilities, banquet_service, tanning_beds, desk, shower, shuttle_service, luggage_storage, tours, airport_shuttle, photocopier, accessible, fax, concierge, wheelchair_accessible, ticket_office, valet_parking, wake-up_call, pool_access</t>
  </si>
  <si>
    <t>parking, wifi, outdoor_pool, pool, air_conditioning, non-smoking, internet_access, 24-hour_front_desk_service, smoking_areas, room_service, garden, atm, restaurant, beauty_salon, bar, safe_deposit_box, car_rental, meeting_facilities, lounge, banquet_service, tanning_beds, luggage_storage, airport_shuttle, private_beach, beach_umbrellas, golf_course, grill, ticket_office, pool_access, pets_allowed</t>
  </si>
  <si>
    <t>wifi, elevator, air_conditioning, non-smoking, internet_access, 24-hour_front_desk_service, smoking_areas, massage, multilingual_staff, room_service, atm, restaurant, safe_deposit_box, car_rental, television, shuttle_service, luggage_storage, tours, airport_shuttle, accessible, concierge, ticket_office, wake-up_call, breakfast_included</t>
  </si>
  <si>
    <t>parking, wifi, outdoor_pool, pool, poolside_bar, air_conditioning, non-smoking, internet_access, 24-hour_front_desk_service, smoking_areas, massage, spa, multilingual_staff, room_service, garden, restaurant, bar, safe_deposit_box, business_center, meeting_facilities, banquet_service, tanning_beds, heat, desk, shower, fitness_center, shuttle_service, games_room, luggage_storage, airport_shuttle, photocopier, fax, concierge, private_beach, beach_umbrellas, shops, telephone, bicycle_rental, fireplace, pool_access, breakfast_included</t>
  </si>
  <si>
    <t>parking, wifi, air_conditioning, non-smoking, internet_access, massage, room_service, garden, express_check-in, express_check-out, car_rental, shuttle_service, airport_shuttle, bicycle_rental, queen_or_king_bed, breakfast_included</t>
  </si>
  <si>
    <t>parking, wifi, outdoor_pool, pool, children's_pool, poolside_bar, air_conditioning, non-smoking, internet_access, smoking_areas, garden, bar, car_rental, desk, complimentary_bottled_water, bicycle_rental, pool_access</t>
  </si>
  <si>
    <t>parking, air_conditioning, non-smoking, smoking_areas, iron, room_service, garden, express_check-in, express_check-out, safe_deposit_box, tanning_beds, games_room, luggage_storage, concierge, private_beach, beach_umbrellas, grill, pets_allowed</t>
  </si>
  <si>
    <t>parking, air_conditioning, non-smoking, massage, room_service, private_beach, queen_or_king_bed</t>
  </si>
  <si>
    <t>wifi, outdoor_pool, pool, pool_table, indoor_pool, non-smoking, internet_access, 24-hour_front_desk_service, massage, multilingual_staff, room_service, express_check-in, express_check-out, restaurant, bar, safe_deposit_box, business_center, desk, fitness_center, airport_shuttle, accessible, wheelchair_accessible, complimentary_bottled_water, minibar, hairdryer, pool_access, breakfast_included, air_conditioning</t>
  </si>
  <si>
    <t>wifi, air_conditioning, non-smoking, internet_access, smoking_areas, multilingual_staff, room_service, garden, car_rental, lounge, shuttle_service, games_room, airport_shuttle, photocopier, fax, children's_play_area, cafÃ©, bicycle_rental, pets_allowed</t>
  </si>
  <si>
    <t>parking, air_conditioning, non-smoking, smoking_areas, iron, multilingual_staff, room_service, restaurant, bar, car_rental, lounge, shuttle_service, games_room, luggage_storage, tours, airport_shuttle, ticket_office, nightclub, queen_or_king_bed</t>
  </si>
  <si>
    <t>parking, wifi, air_conditioning, non-smoking, internet_access, smoking_areas, multilingual_staff, room_service, garden, restaurant, safe_deposit_box, lounge, games_room, luggage_storage, tours, airport_shuttle, photocopier, fax, concierge, cafÃ©, grill, ticket_office, bicycle_rental, valet_parking, nightclub</t>
  </si>
  <si>
    <t>parking, wifi, air_conditioning, non-smoking, internet_access, smoking_areas, room_service, car_rental, shuttle_service, airport_shuttle, bicycle_rental, pets_allowed</t>
  </si>
  <si>
    <t>wifi, pool_table, air_conditioning, non-smoking, internet_access, smoking_areas, massage, garden, lounge, games_room, airport_shuttle, grill, pool_access</t>
  </si>
  <si>
    <t>wifi, non-smoking, internet_access, 24-hour_front_desk_service, room_service, garden, restaurant, bar, safe_deposit_box, lounge, games_room, tours, airport_shuttle, grill, bicycle_rental, nightclub, diving, breakfast_included, air_conditioning</t>
  </si>
  <si>
    <t>wifi, outdoor_pool, pool, air_conditioning, 24-hour_front_desk_service, smoking_areas, multilingual_staff, garden, atm, restaurant, bar, games_room, luggage_storage, airport_shuttle, ticket_office, pool_access</t>
  </si>
  <si>
    <t>parking, wifi, air_conditioning, non-smoking, internet_access, smoking_areas, multilingual_staff, room_service, garden, safe_deposit_box, shower, luggage_storage, airport_shuttle, pets_allowed</t>
  </si>
  <si>
    <t>wifi, internet_access, garden, pets_allowed</t>
  </si>
  <si>
    <t>parking, wifi, air_conditioning, non-smoking, internet_access, 24-hour_front_desk_service, restaurant, bar, safe_deposit_box, airport_shuttle, breakfast_included</t>
  </si>
  <si>
    <t>parking, wifi, pool, children's_pool, air_conditioning, non-smoking, internet_access, smoking_areas, room_service, garden, express_check-in, express_check-out, restaurant, bar, luggage_storage, tennis_court, grill, nightclub, pool_access</t>
  </si>
  <si>
    <t>parking, wifi, air_conditioning, non-smoking, internet_access, massage, room_service, garden, restaurant, bar, games_room, airport_shuttle, pets_allowed</t>
  </si>
  <si>
    <t>parking, wifi, outdoor_pool, pool, air_conditioning, non-smoking, internet_access, smoking_areas, room_service, garden, restaurant, bar, car_rental, shuttle_service, luggage_storage, shops, pool_access, breakfast_included</t>
  </si>
  <si>
    <t>parking, wifi, outdoor_pool, pool, children's_pool, air_conditioning, non-smoking, internet_access, smoking_areas, massage, multilingual_staff, room_service, garden, restaurant, bar, safe_deposit_box, meeting_facilities, banquet_service, tanning_beds, shuttle_service, airport_shuttle, concierge, beach_umbrellas, pool_access</t>
  </si>
  <si>
    <t>parking, wifi, air_conditioning, non-smoking, internet_access, 24-hour_front_desk_service, smoking_areas, multilingual_staff, room_service, restaurant, safe_deposit_box, luggage_storage, airport_shuttle, cafÃ©, bicycle_rental</t>
  </si>
  <si>
    <t>parking, wifi, outdoor_pool, pool, air_conditioning, non-smoking, internet_access, 24-hour_front_desk_service, smoking_areas, massage, iron, multilingual_staff, room_service, garden, express_check-in, express_check-out, restaurant, bar, car_rental, tanning_beds, shuttle_service, games_room, tours, airport_shuttle, photocopier, fax, pants_press, cafÃ©, ticket_office, bicycle_rental, pool_access, pets_allowed</t>
  </si>
  <si>
    <t>parking, outdoor_pool, pool, children's_pool, air_conditioning, non-smoking, 24-hour_front_desk_service, smoking_areas, massage, spa, multilingual_staff, room_service, garden, express_check-in, express_check-out, restaurant, bar, safe_deposit_box, car_rental, tanning_beds, desk, balcony, shower, luggage_storage, tours, airport_shuttle, accessible, concierge, wheelchair_accessible, pants_press, telephone, ticket_office, minibar, hairdryer, fireplace, bathrobe, pool_access, breakfast_included</t>
  </si>
  <si>
    <t>parking, wifi, air_conditioning, non-smoking, internet_access, smoking_areas, massage, iron, multilingual_staff, room_service, garden, express_check-in, express_check-out, restaurant, bar, safe_deposit_box, car_rental, shuttle_service, luggage_storage, tours, airport_shuttle, photocopier, fax, concierge, cafÃ©, ticket_office, wake-up_call, diving, queen_or_king_bed, pets_allowed</t>
  </si>
  <si>
    <t>parking, wifi, outdoor_pool, pool, indoor_pool, air_conditioning, non-smoking, internet_access, smoking_areas, multilingual_staff, room_service, garden, express_check-in, express_check-out, bar, safe_deposit_box, car_rental, lounge, shower, fitness_center, shuttle_service, games_room, tours, airport_shuttle, ticket_office, bicycle_rental, nightclub, bathtub, pool_access</t>
  </si>
  <si>
    <t>parking, air_conditioning, non-smoking, queen_or_king_bed</t>
  </si>
  <si>
    <t>parking, wifi, outdoor_pool, pool, air_conditioning, non-smoking, internet_access, smoking_areas, massage, spa, room_service, restaurant, bar, safe_deposit_box, car_rental, tanning_beds, heat, fitness_center, shuttle_service, games_room, tours, concierge, beach_umbrellas, grill, bicycle_rental, pool_access</t>
  </si>
  <si>
    <t>wifi, outdoor_pool, pool, air_conditioning, non-smoking, smoking_areas, massage, room_service, garden, restaurant, bar, safe_deposit_box, car_rental, business_center, meeting_facilities, games_room, airport_shuttle, private_beach, shops, pool_access</t>
  </si>
  <si>
    <t>parking, wifi, non-smoking, internet_access, multilingual_staff, garden, shuttle_service, games_room, luggage_storage, airport_shuttle, grill, fireplace, pets_allowed, air_conditioning</t>
  </si>
  <si>
    <t>parking, wifi, outdoor_pool, pool, children's_pool, pool_table, air_conditioning, non-smoking, internet_access, smoking_areas, massage, spa, multilingual_staff, room_service, garden, restaurant, bar, safe_deposit_box, car_rental, tanning_beds, fitness_center, shuttle_service, games_room, luggage_storage, tours, airport_shuttle, photocopier, fax, concierge, private_beach, beach_umbrellas, golf_course, ticket_office, bicycle_rental, diving, pool_access</t>
  </si>
  <si>
    <t>wifi, air_conditioning, non-smoking, 24-hour_front_desk_service, smoking_areas, iron, multilingual_staff, room_service, garden, restaurant, bar, tanning_beds, heat, shower, luggage_storage, tours, photocopier, fax, concierge, grill, ticket_office, bicycle_rental, nightclub, diving, pets_allowed</t>
  </si>
  <si>
    <t>parking, wifi, air_conditioning, non-smoking, internet_access, smoking_areas, massage, room_service, garden, car_rental, shuttle_service, luggage_storage, tours, airport_shuttle, concierge, bicycle_rental, pets_allowed</t>
  </si>
  <si>
    <t>parking, wifi, air_conditioning, non-smoking, 24-hour_front_desk_service, spa, room_service, restaurant, safe_deposit_box, car_rental, heat, fitness_center, shuttle_service, airport_shuttle, tennis_court, cafÃ©, bicycle_rental, wake-up_call, breakfast_included, pets_allowed</t>
  </si>
  <si>
    <t>parking, wifi, non-smoking, internet_access, smoking_areas, massage, multilingual_staff, garden, express_check-in, express_check-out, bar, car_rental, tanning_beds, shower, shuttle_service, luggage_storage, airport_shuttle, concierge, private_beach, children's_play_area, bicycle_rental, fireplace, diving, pets_allowed, air_conditioning</t>
  </si>
  <si>
    <t>parking, wifi, outdoor_pool, pool, poolside_bar, air_conditioning, non-smoking, internet_access, smoking_areas, massage, spa, multilingual_staff, room_service, express_check-in, express_check-out, restaurant, beauty_salon, bar, car_rental, business_center, tanning_beds, desk, shower, shuttle_service, games_room, luggage_storage, tours, airport_shuttle, photocopier, fax, concierge, children's_play_area, beach_umbrellas, grill, ticket_office, bicycle_rental, library, diving, pool_access, pets_allowed</t>
  </si>
  <si>
    <t>wifi, outdoor_pool, pool, air_conditioning, non-smoking, internet_access, 24-hour_front_desk_service, smoking_areas, multilingual_staff, room_service, garden, restaurant, bar, lounge, tanning_beds, desk, luggage_storage, airport_shuttle, fax, beach_umbrellas, cafÃ©, complimentary_bottled_water, ticket_office, nightclub, pool_access</t>
  </si>
  <si>
    <t>parking, wifi, air_conditioning, non-smoking, internet_access, smoking_areas, garden, kitchen, security, pets_allowed</t>
  </si>
  <si>
    <t>parking, pool_table, air_conditioning, non-smoking, internet_access, smoking_areas, massage, iron, multilingual_staff, room_service, garden, express_check-in, express_check-out, restaurant, bar, car_rental, lounge, tanning_beds, shuttle_service, games_room, luggage_storage, airport_shuttle, photocopier, fax, concierge, beach_umbrellas, grill, baby-sitting, complimentary_bottled_water, bicycle_rental, queen_or_king_bed, pool_access, wifi</t>
  </si>
  <si>
    <t>parking, wifi, outdoor_pool, pool, air_conditioning, non-smoking, internet_access, 24-hour_front_desk_service, smoking_areas, massage, garden, restaurant, luggage_storage, airport_shuttle, cafÃ©, pool_access, pets_allowed</t>
  </si>
  <si>
    <t>parking, wifi, outdoor_pool, pool, air_conditioning, non-smoking, internet_access, garden, safe_deposit_box, lounge, tanning_beds, shuttle_service, airport_shuttle, beach_umbrellas, pool_access</t>
  </si>
  <si>
    <t>parking, wifi, outdoor_pool, pool, air_conditioning, non-smoking, internet_access, smoking_areas, garden, bar, lounge, games_room, luggage_storage, pool_access, breakfast_included</t>
  </si>
  <si>
    <t>parking, wifi, air_conditioning, non-smoking, internet_access, smoking_areas, room_service, garden, car_rental, heat, airport_shuttle, grill, pets_allowed</t>
  </si>
  <si>
    <t>parking, wifi, pool_table, air_conditioning, non-smoking, internet_access, room_service, garden, bicycle_rental, pool_access, pets_allowed</t>
  </si>
  <si>
    <t>wifi, outdoor_pool, pool, air_conditioning, non-smoking, internet_access, smoking_areas, massage, room_service, garden, express_check-in, express_check-out, safe_deposit_box, car_rental, tanning_beds, kitchen, desk, games_room, luggage_storage, tours, airport_shuttle, concierge, beach_umbrellas, dining_room, complimentary_bottled_water, ticket_office, minibar, hairdryer, bicycle_rental, diving, pool_access, breakfast_included</t>
  </si>
  <si>
    <t>parking, wifi, air_conditioning, non-smoking, internet_access, smoking_areas, room_service, garden, restaurant, safe_deposit_box, airport_shuttle, bicycle_rental, breakfast_included</t>
  </si>
  <si>
    <t>parking, air_conditioning, non-smoking, garden, safe_deposit_box, pets_allowed</t>
  </si>
  <si>
    <t>wifi, non-smoking, internet_access, smoking_areas, massage, currency_exchange, iron, chapel, room_service, restaurant, safe_deposit_box, car_rental, lounge, shuttle_service, games_room, tours, photocopier, fax, grill, fireplace, nightclub, pets_allowed</t>
  </si>
  <si>
    <t>parking, wifi, outdoor_pool, pool, air_conditioning, non-smoking, internet_access, 24-hour_front_desk_service, restaurant, bar, safe_deposit_box, car_rental, shuttle_service, luggage_storage, airport_shuttle, bicycle_rental, pool_access</t>
  </si>
  <si>
    <t>parking, wifi, pool, children's_pool, indoor_pool, air_conditioning, non-smoking, internet_access, smoking_areas, playground, room_service, garden, restaurant, bar, meeting_facilities, banquet_service, tanning_beds, shuttle_service, luggage_storage, airport_shuttle, bicycle_rental, pool_access, pets_allowed</t>
  </si>
  <si>
    <t>parking, wifi, air_conditioning, non-smoking, internet_access, smoking_areas, garden, pets_allowed</t>
  </si>
  <si>
    <t>parking, wifi, air_conditioning, non-smoking, internet_access, smoking_areas, massage, room_service, car_rental, shuttle_service, games_room, airport_shuttle, bicycle_rental, pets_allowed</t>
  </si>
  <si>
    <t>parking, wifi, outdoor_pool, pool, children's_pool, pool_table, air_conditioning, non-smoking, internet_access, 24-hour_front_desk_service, smoking_areas, massage, playground, currency_exchange, iron, spa, chapel, multilingual_staff, room_service, garden, express_check-in, express_check-out, restaurant, bar, safe_deposit_box, car_rental, business_center, meeting_facilities, lounge, banquet_service, heat, shower, fitness_center, shuttle_service, games_room, luggage_storage, tours, airport_shuttle, photocopier, accessible, fax, concierge, wheelchair_accessible, tennis_court, private_beach, children's_play_area, pants_press, beach_umbrellas, baby-sitting, hairdryer, table_tennis, bicycle_rental, wedding_facilities, nightclub, diving, station_shuttle, pool_access, breakfast_included</t>
  </si>
  <si>
    <t>parking, wifi, outdoor_pool, pool, children's_pool, elevator, air_conditioning, non-smoking, internet_access, 24-hour_front_desk_service, smoking_areas, entertainment_rooms, massage, iron, spa, multilingual_staff, room_service, garden, express_check-in, express_check-out, restaurant, bar, safe_deposit_box, business_center, meeting_facilities, banquet_service, tanning_beds, fitness_center, shuttle_service, luggage_storage, tours, airport_shuttle, photocopier, accessible, fax, concierge, pants_press, beach_umbrellas, cafÃ©, baby-sitting, ticket_office, valet_parking, nightclub, pool_access</t>
  </si>
  <si>
    <t>parking, wifi, outdoor_pool, pool, children's_pool, indoor_pool, air_conditioning, non-smoking, internet_access, 24-hour_front_desk_service, smoking_areas, massage, iron, multilingual_staff, room_service, garden, express_check-in, restaurant, bar, safe_deposit_box, car_rental, business_center, meeting_facilities, banquet_service, fitness_center, shuttle_service, luggage_storage, tours, airport_shuttle, photocopier, accessible, fax, concierge, ticket_office, valet_parking, wedding_facilities, pool_access, breakfast_included</t>
  </si>
  <si>
    <t>parking, wifi, air_conditioning, non-smoking, 24-hour_front_desk_service, massage, multilingual_staff, room_service, restaurant, safe_deposit_box, luggage_storage, concierge, cafÃ©, breakfast_included</t>
  </si>
  <si>
    <t>parking, wifi, air_conditioning, non-smoking, internet_access, 24-hour_front_desk_service, smoking_areas, multilingual_staff, room_service, garden, express_check-in, express_check-out, lounge, heat, luggage_storage, tours, airport_shuttle, photocopier, fax, ticket_office, wedding_facilities, breakfast_included</t>
  </si>
  <si>
    <t>parking, wifi, outdoor_pool, pool, children's_pool, poolside_bar, air_conditioning, non-smoking, internet_access, 24-hour_front_desk_service, smoking_areas, massage, currency_exchange, iron, spa, multilingual_staff, room_service, garden, atm, restaurant, bar, safe_deposit_box, car_rental, business_center, meeting_facilities, banquet_service, television, desk, shower, fitness_center, shuttle_service, luggage_storage, tours, airport_shuttle, photocopier, accessible, fax, concierge, private_beach, pants_press, shops, cafÃ©, grill, baby-sitting, complimentary_bottled_water, telephone, ticket_office, minibar, hairdryer, valet_parking, wedding_facilities, nightclub, bathrobe, pool_access</t>
  </si>
  <si>
    <t>parking, wifi, air_conditioning, non-smoking, internet_access, 24-hour_front_desk_service, massage, multilingual_staff, room_service, restaurant, meeting_facilities, lounge, banquet_service, shower, photocopier, fax, breakfast_included</t>
  </si>
  <si>
    <t>parking, wifi, air_conditioning, non-smoking, internet_access, 24-hour_front_desk_service, multilingual_staff, room_service, lounge, desk, shower, luggage_storage, airport_shuttle, photocopier, accessible, fax, concierge, wake-up_call, breakfast_included</t>
  </si>
  <si>
    <t>wifi, outdoor_pool, pool, children's_pool, indoor_pool, elevator, air_conditioning, non-smoking, internet_access, 24-hour_front_desk_service, smoking_areas, massage, iron, multilingual_staff, room_service, restaurant, bar, safe_deposit_box, car_rental, meeting_facilities, banquet_service, tanning_beds, television, desk, shower, fitness_center, luggage_storage, airport_shuttle, accessible, concierge, wheelchair_accessible, connecting_rooms, complimentary_bottled_water, telephone, hairdryer, wedding_facilities, wake-up_call, bathrobe, rooms_with_mountain_views, pool_access</t>
  </si>
  <si>
    <t>parking, wifi, non-smoking, 24-hour_front_desk_service, massage, iron, multilingual_staff, room_service, garden, restaurant, business_center, meeting_facilities, luggage_storage, breakfast_included</t>
  </si>
  <si>
    <t>parking, wifi, elevator, air_conditioning, non-smoking, internet_access, 24-hour_front_desk_service, smoking_areas, massage, iron, multilingual_staff, room_service, restaurant, bar, safe_deposit_box, car_rental, business_center, meeting_facilities, banquet_service, tanning_beds, shuttle_service, luggage_storage, airport_shuttle, photocopier, accessible, fax, concierge, wheelchair_accessible, pants_press, cafÃ©, valet_parking, wedding_facilities</t>
  </si>
  <si>
    <t>parking, wifi, outdoor_pool, pool, elevator, air_conditioning, non-smoking, internet_access, 24-hour_front_desk_service, smoking_areas, multilingual_staff, room_service, restaurant, bar, safe_deposit_box, business_center, meeting_facilities, banquet_service, tanning_beds, fitness_center, concierge, beach_umbrellas, wake-up_call, pool_access</t>
  </si>
  <si>
    <t>parking, wifi, air_conditioning, non-smoking, internet_access, 24-hour_front_desk_service, smoking_areas, multilingual_staff, room_service, restaurant, beauty_salon, lounge, television, desk, balcony, shower, luggage_storage, children's_play_area, satellite_tv, wake-up_call, breakfast_included</t>
  </si>
  <si>
    <t>parking, wifi, outdoor_pool, pool, elevator, air_conditioning, non-smoking, internet_access, 24-hour_front_desk_service, smoking_areas, massage, iron, multilingual_staff, room_service, garden, restaurant, bar, safe_deposit_box, car_rental, business_center, meeting_facilities, banquet_service, luggage_storage, tours, photocopier, accessible, fax, ticket_office, wedding_facilities, pool_access</t>
  </si>
  <si>
    <t>wifi, pool, poolside_bar, elevator, air_conditioning, non-smoking, internet_access, 24-hour_front_desk_service, smoking_areas, massage, spa, multilingual_staff, room_service, garden, restaurant, bar, safe_deposit_box, meeting_facilities, luggage_storage, airport_shuttle, accessible, concierge, cafÃ©, wedding_facilities, wake-up_call, pool_access</t>
  </si>
  <si>
    <t>parking, wifi, elevator, non-smoking, internet_access, 24-hour_front_desk_service, smoking_areas, multilingual_staff, room_service, atm, restaurant, safe_deposit_box, meeting_facilities, banquet_service, luggage_storage, accessible, wheelchair_accessible, cafÃ©, ticket_office, wedding_facilities, breakfast_included, air_conditioning</t>
  </si>
  <si>
    <t>parking, wifi, elevator, non-smoking, 24-hour_front_desk_service, massage, iron, multilingual_staff, room_service, express_check-in, atm, restaurant, safe_deposit_box, car_rental, meeting_facilities, shower, shuttle_service, luggage_storage, airport_shuttle, concierge, dining_room, cafÃ©, breakfast_included, air_conditioning</t>
  </si>
  <si>
    <t>parking, wifi, outdoor_pool, pool, indoor_pool, elevator, air_conditioning, non-smoking, internet_access, 24-hour_front_desk_service, smoking_areas, currency_exchange, iron, multilingual_staff, room_service, restaurant, bar, safe_deposit_box, business_center, meeting_facilities, lounge, banquet_service, shower, fitness_center, luggage_storage, photocopier, accessible, fax, concierge, wheelchair_accessible, pants_press, casino, cafÃ©, hairdryer, wedding_facilities, wake-up_call, nightclub, pool_access, breakfast_included</t>
  </si>
  <si>
    <t>parking, wifi, elevator, air_conditioning, non-smoking, internet_access, 24-hour_front_desk_service, smoking_areas, restaurant, safe_deposit_box, television, desk, shower, shuttle_service, luggage_storage, accessible, wheelchair_accessible, hairdryer, wake-up_call, pets_allowed</t>
  </si>
  <si>
    <t>parking, wifi, elevator, 24-hour_front_desk_service, smoking_areas, multilingual_staff, restaurant, business_center, accessible, breakfast_included</t>
  </si>
  <si>
    <t>parking, wifi, outdoor_pool, pool, children's_pool, indoor_pool, elevator, air_conditioning, non-smoking, internet_access, 24-hour_front_desk_service, smoking_areas, iron, multilingual_staff, room_service, express_check-in, express_check-out, restaurant, bar, safe_deposit_box, car_rental, business_center, meeting_facilities, banquet_service, heat, desk, shower, fitness_center, shuttle_service, luggage_storage, airport_shuttle, photocopier, accessible, fax, concierge, wheelchair_accessible, pants_press, shops, complimentary_bottled_water, telephone, valet_parking, wake-up_call, bathrobe, executive_floor, pool_access, pets_allowed</t>
  </si>
  <si>
    <t>parking, wifi, outdoor_pool, pool, children's_pool, air_conditioning, non-smoking, internet_access, 24-hour_front_desk_service, smoking_areas, multilingual_staff, room_service, garden, safe_deposit_box, lounge, tanning_beds, shower, luggage_storage, concierge, grill, pool_access</t>
  </si>
  <si>
    <t>parking, wifi, elevator, air_conditioning, internet_access, 24-hour_front_desk_service, smoking_areas, multilingual_staff, room_service, restaurant, meeting_facilities, banquet_service, television, accessible, concierge, breakfast_included</t>
  </si>
  <si>
    <t>parking, wifi, elevator, air_conditioning, non-smoking, internet_access, 24-hour_front_desk_service, smoking_areas, iron, multilingual_staff, room_service, restaurant, safe_deposit_box, car_rental, luggage_storage, airport_shuttle, accessible, baby-sitting, breakfast_included</t>
  </si>
  <si>
    <t>parking, wifi, air_conditioning, non-smoking, internet_access, 24-hour_front_desk_service, iron, room_service, express_check-in, express_check-out, beauty_salon, safe_deposit_box, heat, television, desk, shower, luggage_storage, photocopier, fax, concierge, dining_room, shops, cafÃ©, complimentary_bottled_water, fireplace, wake-up_call</t>
  </si>
  <si>
    <t>parking, wifi, outdoor_pool, pool, children's_pool, elevator, air_conditioning, non-smoking, internet_access, 24-hour_front_desk_service, smoking_areas, iron, multilingual_staff, room_service, express_check-in, express_check-out, restaurant, bar, safe_deposit_box, car_rental, business_center, meeting_facilities, banquet_service, desk, shower, fitness_center, games_room, luggage_storage, tours, airport_shuttle, photocopier, accessible, fax, concierge, wheelchair_accessible, complimentary_bottled_water, telephone, minibar, wake-up_call, pool_access</t>
  </si>
  <si>
    <t>parking, wifi, elevator, 24-hour_front_desk_service, massage, room_service, restaurant, safe_deposit_box, luggage_storage, tours, airport_shuttle, cafÃ©, air_conditioning</t>
  </si>
  <si>
    <t>parking, wifi, outdoor_pool, pool, children's_pool, pool_table, poolside_bar, elevator, air_conditioning, non-smoking, internet_access, 24-hour_front_desk_service, smoking_areas, massage, currency_exchange, iron, spa, chapel, multilingual_staff, room_service, garden, restaurant, bar, safe_deposit_box, car_rental, meeting_facilities, banquet_service, tanning_beds, television, desk, balcony, shower, fitness_center, shuttle_service, games_room, luggage_storage, airport_shuttle, accessible, concierge, wheelchair_accessible, private_beach, children's_play_area, beach_umbrellas, golf_course, complimentary_bottled_water, coffee-maker, telephone, minibar, valet_parking, wedding_facilities, wake-up_call, bathrobe, pool_access, breakfast_included</t>
  </si>
  <si>
    <t>outdoor_pool, pool, children's_pool, elevator, non-smoking, smoking_areas, room_service, express_check-in, express_check-out, restaurant, accessible, private_beach, valet_parking, pool_access, parking</t>
  </si>
  <si>
    <t>parking, wifi, elevator, air_conditioning, non-smoking, internet_access, 24-hour_front_desk_service, massage, restaurant, television, shower, airport_shuttle, breakfast_included</t>
  </si>
  <si>
    <t>parking, wifi, elevator, air_conditioning, non-smoking, internet_access, 24-hour_front_desk_service, iron, room_service, garden, restaurant, bar, safe_deposit_box, meeting_facilities, lounge, banquet_service, airport_shuttle, photocopier, accessible, fax, cafÃ©, valet_parking, breakfast_included, pets_allowed</t>
  </si>
  <si>
    <t>parking, wifi, outdoor_pool, pool, children's_pool, elevator, air_conditioning, non-smoking, internet_access, 24-hour_front_desk_service, smoking_areas, massage, currency_exchange, iron, multilingual_staff, room_service, garden, express_check-in, atm, express_check-out, restaurant, bar, safe_deposit_box, car_rental, business_center, meeting_facilities, banquet_service, tanning_beds, heat, desk, fitness_center, luggage_storage, tours, airport_shuttle, photocopier, accessible, fax, concierge, children's_play_area, pants_press, beach_umbrellas, shops, cafÃ©, baby-sitting, complimentary_bottled_water, telephone, ticket_office, hairdryer, valet_parking, wedding_facilities, wake-up_call, pool_access</t>
  </si>
  <si>
    <t>parking, wifi, elevator, non-smoking, internet_access, 24-hour_front_desk_service, smoking_areas, massage, currency_exchange, spa, multilingual_staff, room_service, atm, business_center, meeting_facilities, banquet_service, luggage_storage, airport_shuttle, photocopier, accessible, fax, concierge, wheelchair_accessible, sauna, air_conditioning</t>
  </si>
  <si>
    <t>parking, wifi, outdoor_pool, pool, air_conditioning, non-smoking, internet_access, 24-hour_front_desk_service, smoking_areas, multilingual_staff, room_service, garden, restaurant, bar, car_rental, shuttle_service, luggage_storage, airport_shuttle, photocopier, fax, cafÃ©, pool_access</t>
  </si>
  <si>
    <t>parking, wifi, outdoor_pool, pool, children's_pool, elevator, air_conditioning, non-smoking, internet_access, 24-hour_front_desk_service, smoking_areas, massage, currency_exchange, iron, spa, multilingual_staff, room_service, express_check-in, atm, express_check-out, restaurant, bar, safe_deposit_box, car_rental, business_center, meeting_facilities, banquet_service, tanning_beds, kitchen, television, microwave, desk, shower, fitness_center, shuttle_service, luggage_storage, tours, airport_shuttle, photocopier, accessible, fax, concierge, wheelchair_accessible, children's_play_area, pants_press, baby-sitting, complimentary_bottled_water, coffee-maker, telephone, ticket_office, minibar, hairdryer, wedding_facilities, steam_room, wake-up_call, nightclub, bathrobe, pool_access, breakfast_included</t>
  </si>
  <si>
    <t>wifi, elevator, air_conditioning, non-smoking, internet_access, 24-hour_front_desk_service, smoking_areas, massage, iron, room_service, safe_deposit_box, photocopier, accessible, fax, wheelchair_accessible, breakfast_included</t>
  </si>
  <si>
    <t>smoking_areas, room_service, garden, restaurant, safe_deposit_box, car_rental, airport_shuttle, accessible, concierge, golf_course, air_conditioning</t>
  </si>
  <si>
    <t>wifi, elevator, air_conditioning, non-smoking, internet_access, 24-hour_front_desk_service, massage, iron, spa, multilingual_staff, room_service, restaurant, beauty_salon, bar, safe_deposit_box, business_center, meeting_facilities, banquet_service, television, desk, shower, luggage_storage, concierge, sauna, telephone, breakfast_included</t>
  </si>
  <si>
    <t>wifi, elevator, non-smoking, 24-hour_front_desk_service, smoking_areas, chapel, room_service, business_center, meeting_facilities, luggage_storage, security, pets_allowed</t>
  </si>
  <si>
    <t>parking, 24-hour_front_desk_service, massage, room_service, express_check-in, restaurant, bar, safe_deposit_box, luggage_storage, airport_shuttle, air_conditioning</t>
  </si>
  <si>
    <t>parking, wifi, outdoor_pool, pool, children's_pool, air_conditioning, non-smoking, internet_access, multilingual_staff, garden, safe_deposit_box, pool_access</t>
  </si>
  <si>
    <t>parking, wifi, pool_table, 24-hour_front_desk_service, smoking_areas, massage, currency_exchange, iron, spa, multilingual_staff, garden, restaurant, bar, safe_deposit_box, business_center, meeting_facilities, watersports, luggage_storage, airport_shuttle, accessible, concierge, children's_play_area, shops, cafÃ©, table_tennis, diving, pool_access, air_conditioning</t>
  </si>
  <si>
    <t>wifi, air_conditioning, 24-hour_front_desk_service, smoking_areas, massage, multilingual_staff, room_service, garden, restaurant, shower, airport_shuttle, breakfast_included, pets_allowed</t>
  </si>
  <si>
    <t>wifi, air_conditioning, internet_access, pets_allowed</t>
  </si>
  <si>
    <t>wifi, outdoor_pool, pool, children's_pool, pool_table, poolside_bar, elevator, air_conditioning, non-smoking, internet_access, 24-hour_front_desk_service, smoking_areas, massage, iron, spa, multilingual_staff, room_service, garden, express_check-in, express_check-out, restaurant, bar, safe_deposit_box, business_center, meeting_facilities, lounge, banquet_service, tanning_beds, television, shower, fitness_center, shuttle_service, games_room, luggage_storage, airport_shuttle, photocopier, accessible, fax, concierge, private_beach, children's_play_area, beach_umbrellas, shops, golf_course, cafÃ©, baby-sitting, minibar, hairdryer, table_tennis, wedding_facilities, wake-up_call, horseback_riding, basketball_court, pool_access, breakfast_included</t>
  </si>
  <si>
    <t>parking, wifi, outdoor_pool, pool, poolside_bar, elevator, air_conditioning, non-smoking, internet_access, 24-hour_front_desk_service, smoking_areas, massage, iron, spa, room_service, express_check-in, atm, express_check-out, restaurant, bar, safe_deposit_box, car_rental, business_center, meeting_facilities, banquet_service, tanning_beds, fitness_center, shuttle_service, luggage_storage, tours, airport_shuttle, accessible, concierge, wheelchair_accessible, electric_vehicle_(ev)_charging_station, beach_umbrellas, shops, golf_course, cafÃ©, sauna, baby-sitting, valet_parking, wedding_facilities, wake-up_call, nightclub, pool_access</t>
  </si>
  <si>
    <t>parking, wifi, pool_table, elevator, air_conditioning, non-smoking, internet_access, 24-hour_front_desk_service, smoking_areas, massage, iron, spa, multilingual_staff, room_service, atm, restaurant, bar, safe_deposit_box, business_center, meeting_facilities, banquet_service, television, desk, shower, fitness_center, shuttle_service, games_room, luggage_storage, airport_shuttle, photocopier, accessible, fax, concierge, wheelchair_accessible, pants_press, cafÃ©, telephone, minibar, valet_parking, wedding_facilities, wake-up_call, pool_access, breakfast_included, pets_allowed</t>
  </si>
  <si>
    <t>parking, wifi, outdoor_pool, pool, children's_pool, elevator, air_conditioning, non-smoking, internet_access, 24-hour_front_desk_service, smoking_areas, massage, currency_exchange, iron, spa, room_service, garden, express_check-in, express_check-out, restaurant, beauty_salon, bar, safe_deposit_box, car_rental, business_center, meeting_facilities, banquet_service, tanning_beds, television, fitness_center, luggage_storage, airport_shuttle, photocopier, accessible, fax, concierge, pants_press, shops, golf_course, cafÃ©, sauna, baby-sitting, ticket_office, minibar, valet_parking, wedding_facilities, wake-up_call, nightclub, bathrobe, bathtub, executive_floor, pool_access, pets_allowed</t>
  </si>
  <si>
    <t>parking, wifi, outdoor_pool, pool, children's_pool, poolside_bar, elevator, air_conditioning, non-smoking, internet_access, 24-hour_front_desk_service, smoking_areas, massage, currency_exchange, iron, spa, multilingual_staff, room_service, express_check-in, express_check-out, restaurant, bar, safe_deposit_box, car_rental, business_center, meeting_facilities, banquet_service, tanning_beds, fitness_center, luggage_storage, tours, airport_shuttle, photocopier, accessible, fax, concierge, wheelchair_accessible, ticket_office, valet_parking, wedding_facilities, pool_access</t>
  </si>
  <si>
    <t>parking, wifi, outdoor_pool, pool, elevator, air_conditioning, non-smoking, internet_access, 24-hour_front_desk_service, smoking_areas, massage, multilingual_staff, room_service, restaurant, bar, safe_deposit_box, meeting_facilities, banquet_service, tanning_beds, heat, desk, balcony, fitness_center, shuttle_service, luggage_storage, photocopier, accessible, fax, concierge, wheelchair_accessible, electric_vehicle_(ev)_charging_station, children's_play_area, complimentary_bottled_water, minibar, hairdryer, pool_access, breakfast_included</t>
  </si>
  <si>
    <t>wifi, outdoor_pool, pool, elevator, air_conditioning, non-smoking, internet_access, 24-hour_front_desk_service, smoking_areas, massage, currency_exchange, spa, multilingual_staff, room_service, garden, restaurant, bar, safe_deposit_box, business_center, meeting_facilities, banquet_service, balcony, fitness_center, shuttle_service, luggage_storage, airport_shuttle, photocopier, accessible, fax, concierge, baby-sitting, hairdryer, wedding_facilities, pool_access, breakfast_included</t>
  </si>
  <si>
    <t>wifi, outdoor_pool, pool, children's_pool, elevator, air_conditioning, non-smoking, internet_access, 24-hour_front_desk_service, smoking_areas, massage, iron, room_service, restaurant, bar, safe_deposit_box, car_rental, business_center, meeting_facilities, banquet_service, shower, airport_shuttle, photocopier, accessible, fax, complimentary_bottled_water, satellite_tv, wake-up_call, rooms_with_ocean_views, pool_access</t>
  </si>
  <si>
    <t>parking, wifi, outdoor_pool, pool, children's_pool, pool_table, poolside_bar, elevator, air_conditioning, non-smoking, internet_access, 24-hour_front_desk_service, smoking_areas, massage, playground, currency_exchange, spa, multilingual_staff, room_service, garden, atm, restaurant, bar, safe_deposit_box, car_rental, business_center, meeting_facilities, banquet_service, tanning_beds, television, desk, shower, fitness_center, luggage_storage, tours, airport_shuttle, photocopier, fax, concierge, private_beach, children's_play_area, beach_umbrellas, shops, complimentary_bottled_water, telephone, ticket_office, minibar, table_tennis, bicycle_rental, diving, pool_access</t>
  </si>
  <si>
    <t>wifi, pool, pool_table, indoor_pool, elevator, air_conditioning, non-smoking, internet_access, 24-hour_front_desk_service, smoking_areas, massage, spa, multilingual_staff, room_service, express_check-in, express_check-out, restaurant, safe_deposit_box, business_center, fitness_center, luggage_storage, accessible, concierge, cafÃ©, sauna, table_tennis, pool_access</t>
  </si>
  <si>
    <t>parking, wifi, outdoor_pool, pool, children's_pool, elevator, air_conditioning, non-smoking, internet_access, 24-hour_front_desk_service, smoking_areas, currency_exchange, iron, spa, multilingual_staff, room_service, express_check-in, atm, restaurant, beauty_salon, bar, safe_deposit_box, car_rental, business_center, meeting_facilities, banquet_service, television, fitness_center, luggage_storage, airport_shuttle, photocopier, accessible, fax, concierge, cafÃ©, baby-sitting, valet_parking, wedding_facilities, bathrobe, bathtub, pool_access, pets_allowed</t>
  </si>
  <si>
    <t>parking, wifi, elevator, air_conditioning, non-smoking, internet_access, 24-hour_front_desk_service, smoking_areas, safe_deposit_box, car_rental, television, desk, shower, shuttle_service, luggage_storage, airport_shuttle, accessible, connecting_rooms, hairdryer, wake-up_call, videogame_console, pets_allowed</t>
  </si>
  <si>
    <t>parking, wifi, outdoor_pool, pool, children's_pool, indoor_pool, poolside_bar, elevator, air_conditioning, non-smoking, internet_access, 24-hour_front_desk_service, smoking_areas, entertainment_rooms, massage, currency_exchange, iron, spa, multilingual_staff, room_service, express_check-in, atm, express_check-out, restaurant, beauty_salon, bar, safe_deposit_box, car_rental, business_center, meeting_facilities, banquet_service, desk, shower, fitness_center, shuttle_service, luggage_storage, tours, airport_shuttle, photocopier, accessible, fax, concierge, wheelchair_accessible, pants_press, beach_umbrellas, sauna, complimentary_bottled_water, telephone, hairdryer, valet_parking, wedding_facilities, steam_room, wake-up_call, nightclub, pool_access, breakfast_included</t>
  </si>
  <si>
    <t>parking, wifi, outdoor_pool, pool, poolside_bar, air_conditioning, non-smoking, internet_access, smoking_areas, massage, currency_exchange, multilingual_staff, room_service, garden, restaurant, bar, safe_deposit_box, tanning_beds, games_room, luggage_storage, tours, airport_shuttle, accessible, concierge, private_beach, baby-sitting, ticket_office, table_tennis, bicycle_rental, library, horseback_riding, diving, pool_access</t>
  </si>
  <si>
    <t>wifi, air_conditioning, non-smoking, 24-hour_front_desk_service, smoking_areas, massage, iron, multilingual_staff, room_service, express_check-in, express_check-out, restaurant, bar, safe_deposit_box, business_center, meeting_facilities, desk, luggage_storage, airport_shuttle, accessible, fax, concierge, cafÃ©, breakfast_included, pets_allowed</t>
  </si>
  <si>
    <t>parking, wifi, outdoor_pool, pool, elevator, air_conditioning, non-smoking, internet_access, 24-hour_front_desk_service, smoking_areas, massage, iron, multilingual_staff, room_service, garden, restaurant, bar, safe_deposit_box, car_rental, business_center, meeting_facilities, banquet_service, shuttle_service, luggage_storage, airport_shuttle, photocopier, accessible, fax, concierge, pool_access, breakfast_included</t>
  </si>
  <si>
    <t>parking, wifi, outdoor_pool, pool, children's_pool, air_conditioning, non-smoking, smoking_areas, massage, spa, multilingual_staff, room_service, garden, restaurant, bar, business_center, meeting_facilities, lounge, banquet_service, tanning_beds, television, shower, games_room, photocopier, accessible, fax, concierge, wheelchair_accessible, satellite_tv, nightclub, pool_access, breakfast_included</t>
  </si>
  <si>
    <t>parking, wifi, elevator, air_conditioning, non-smoking, internet_access, 24-hour_front_desk_service, smoking_areas, multilingual_staff, room_service, restaurant, bar, safe_deposit_box, business_center, meeting_facilities, banquet_service, television, desk, tours, airport_shuttle, photocopier, fax, concierge, cafÃ©, complimentary_bottled_water, telephone, ticket_office, minibar</t>
  </si>
  <si>
    <t>parking, wifi, elevator, air_conditioning, non-smoking, internet_access, 24-hour_front_desk_service, smoking_areas, massage, iron, spa, chapel, multilingual_staff, room_service, atm, restaurant, bar, safe_deposit_box, car_rental, meeting_facilities, banquet_service, heat, fitness_center, luggage_storage, airport_shuttle, photocopier, accessible, fax, concierge, wheelchair_accessible, pants_press, casino, golf_course, breakfast_included</t>
  </si>
  <si>
    <t>parking, wifi, outdoor_pool, pool, children's_pool, air_conditioning, non-smoking, internet_access, 24-hour_front_desk_service, smoking_areas, spa, room_service, restaurant, bar, shower, fitness_center, cafÃ©, wedding_facilities, pool_access</t>
  </si>
  <si>
    <t>wifi, pool, indoor_pool, air_conditioning, non-smoking, internet_access, 24-hour_front_desk_service, room_service, restaurant, television, shower, pool_access</t>
  </si>
  <si>
    <t>parking, wifi, pool, indoor_pool, elevator, air_conditioning, internet_access, 24-hour_front_desk_service, smoking_areas, spa, multilingual_staff, room_service, restaurant, bar, safe_deposit_box, car_rental, meeting_facilities, banquet_service, shower, shuttle_service, luggage_storage, airport_shuttle, accessible, concierge, electric_vehicle_(ev)_charging_station, golf_course, queen_or_king_bed, pool_access, pets_allowed</t>
  </si>
  <si>
    <t>parking, wifi, outdoor_pool, pool, children's_pool, elevator, non-smoking, 24-hour_front_desk_service, smoking_areas, massage, iron, multilingual_staff, room_service, atm, restaurant, bar, safe_deposit_box, car_rental, business_center, meeting_facilities, television, fitness_center, shuttle_service, luggage_storage, airport_shuttle, accessible, fax, concierge, children's_play_area, shops, cafÃ©, wedding_facilities, wake-up_call, station_shuttle, pool_access, air_conditioning</t>
  </si>
  <si>
    <t>parking, wifi, air_conditioning, non-smoking, 24-hour_front_desk_service, smoking_areas, massage, iron, spa, multilingual_staff, room_service, garden, express_check-in, express_check-out, restaurant, bar, safe_deposit_box, car_rental, desk, shuttle_service, luggage_storage, airport_shuttle, fax, concierge, cafÃ©, telephone, ticket_office, hairdryer, wake-up_call</t>
  </si>
  <si>
    <t>parking, outdoor_pool, pool, air_conditioning, non-smoking, 24-hour_front_desk_service, smoking_areas, room_service, express_check-in, atm, express_check-out, luggage_storage, airport_shuttle, pool_access, pets_allowed</t>
  </si>
  <si>
    <t>parking, wifi, outdoor_pool, pool, children's_pool, poolside_bar, elevator, air_conditioning, non-smoking, internet_access, 24-hour_front_desk_service, massage, currency_exchange, iron, spa, multilingual_staff, room_service, garden, atm, restaurant, bar, safe_deposit_box, business_center, meeting_facilities, lounge, banquet_service, tanning_beds, fitness_center, shuttle_service, luggage_storage, tours, airport_shuttle, photocopier, accessible, fax, concierge, wheelchair_accessible, pants_press, casino, golf_course, sauna, baby-sitting, ticket_office, bicycle_rental, valet_parking, pool_access</t>
  </si>
  <si>
    <t>parking, wifi, outdoor_pool, pool, poolside_bar, elevator, air_conditioning, internet_access, 24-hour_front_desk_service, smoking_areas, currency_exchange, multilingual_staff, room_service, atm, restaurant, bar, safe_deposit_box, car_rental, desk, shower, fitness_center, luggage_storage, airport_shuttle, accessible, wheelchair_accessible, telephone, smoking_rooms, pool_access, pets_allowed</t>
  </si>
  <si>
    <t>parking, wifi, outdoor_pool, pool, indoor_pool, poolside_bar, elevator, air_conditioning, non-smoking, internet_access, 24-hour_front_desk_service, smoking_areas, massage, multilingual_staff, room_service, restaurant, beauty_salon, bar, safe_deposit_box, meeting_facilities, banquet_service, desk, luggage_storage, airport_shuttle, photocopier, accessible, fax, concierge, wheelchair_accessible, cafÃ©, wedding_facilities, wake-up_call, nightclub, pool_access, breakfast_included</t>
  </si>
  <si>
    <t>parking, wifi, outdoor_pool, pool, indoor_pool, elevator, air_conditioning, non-smoking, internet_access, 24-hour_front_desk_service, smoking_areas, massage, currency_exchange, iron, spa, multilingual_staff, room_service, garden, express_check-in, atm, express_check-out, restaurant, beauty_salon, bar, safe_deposit_box, car_rental, business_center, meeting_facilities, banquet_service, television, desk, fitness_center, shuttle_service, luggage_storage, airport_shuttle, accessible, shops, golf_course, cafÃ©, telephone, minibar, pool_access</t>
  </si>
  <si>
    <t>parking, wifi, elevator, air_conditioning, non-smoking, internet_access, 24-hour_front_desk_service, smoking_areas, massage, iron, multilingual_staff, room_service, restaurant, bar, safe_deposit_box, car_rental, business_center, meeting_facilities, banquet_service, tanning_beds, shuttle_service, luggage_storage, airport_shuttle, photocopier, accessible, fax, concierge, wheelchair_accessible, pants_press, cafÃ©, valet_parking, wedding_facilities, breakfast_included</t>
  </si>
  <si>
    <t>parking, wifi, outdoor_pool, pool, children's_pool, indoor_pool, elevator, air_conditioning, non-smoking, internet_access, 24-hour_front_desk_service, smoking_areas, iron, multilingual_staff, room_service, express_check-in, express_check-out, restaurant, bar, safe_deposit_box, car_rental, business_center, meeting_facilities, banquet_service, heat, desk, shower, fitness_center, shuttle_service, luggage_storage, airport_shuttle, photocopier, accessible, fax, concierge, wheelchair_accessible, pants_press, shops, complimentary_bottled_water, telephone, valet_parking, wake-up_call, bathrobe, executive_floor, pool_access, breakfast_included, pets_allowed</t>
  </si>
  <si>
    <t>parking, wifi, outdoor_pool, pool, children's_pool, air_conditioning, non-smoking, internet_access, 24-hour_front_desk_service, smoking_areas, multilingual_staff, room_service, garden, safe_deposit_box, lounge, tanning_beds, shower, luggage_storage, concierge, grill, pool_access, breakfast_included</t>
  </si>
  <si>
    <t>parking, wifi, outdoor_pool, pool, children's_pool, pool_table, poolside_bar, elevator, air_conditioning, non-smoking, internet_access, 24-hour_front_desk_service, smoking_areas, massage, currency_exchange, iron, spa, chapel, multilingual_staff, room_service, garden, restaurant, bar, safe_deposit_box, car_rental, meeting_facilities, banquet_service, tanning_beds, television, desk, balcony, shower, fitness_center, shuttle_service, games_room, luggage_storage, airport_shuttle, accessible, concierge, wheelchair_accessible, private_beach, children's_play_area, beach_umbrellas, golf_course, complimentary_bottled_water, coffee-maker, telephone, minibar, valet_parking, wedding_facilities, wake-up_call, bathrobe, pool_access</t>
  </si>
  <si>
    <t>wifi, air_conditioning, 24-hour_front_desk_service, smoking_areas, massage, multilingual_staff, room_service, garden, restaurant, shower, airport_shuttle, pets_allowed</t>
  </si>
  <si>
    <t>parking, wifi, outdoor_pool, pool, children's_pool, poolside_bar, air_conditioning, non-smoking, internet_access, smoking_areas, massage, playground, iron, chapel, room_service, garden, restaurant, bar, safe_deposit_box, car_rental, meeting_facilities, lounge, banquet_service, tanning_beds, shuttle_service, games_room, luggage_storage, tours, airport_shuttle, accessible, wheelchair_accessible, private_beach, golf_course, grill, bicycle_rental, diving, pool_access</t>
  </si>
  <si>
    <t>parking, wifi, outdoor_pool, pool, children's_pool, indoor_pool, air_conditioning, non-smoking, internet_access, 24-hour_front_desk_service, smoking_areas, massage, playground, currency_exchange, multilingual_staff, room_service, restaurant, bar, safe_deposit_box, car_rental, meeting_facilities, banquet_service, balcony, shower, watersports, shuttle_service, luggage_storage, airport_shuttle, photocopier, fax, children's_play_area, wedding_facilities, pool_access</t>
  </si>
  <si>
    <t>parking, outdoor_pool, pool, air_conditioning, non-smoking, 24-hour_front_desk_service, room_service, restaurant, safe_deposit_box, meeting_facilities, banquet_service, pool_access</t>
  </si>
  <si>
    <t>parking, wifi, outdoor_pool, pool, children's_pool, elevator, 24-hour_front_desk_service, smoking_areas, massage, iron, spa, multilingual_staff, room_service, garden, restaurant, bar, safe_deposit_box, business_center, meeting_facilities, fitness_center, luggage_storage, airport_shuttle, accessible, concierge, cafÃ©, sauna, grill, ticket_office, valet_parking, pool_access, breakfast_included, air_conditioning</t>
  </si>
  <si>
    <t>parking, wifi, air_conditioning, non-smoking, internet_access, 24-hour_front_desk_service, smoking_areas, restaurant, bar, airport_shuttle, breakfast_included</t>
  </si>
  <si>
    <t>parking, wifi, air_conditioning, non-smoking, internet_access, 24-hour_front_desk_service, smoking_areas, iron, multilingual_staff, room_service, express_check-in, express_check-out, restaurant, bar, safe_deposit_box, car_rental, lounge, television, shuttle_service, airport_shuttle, complimentary_bottled_water, hairdryer, wedding_facilities, bathrobe, breakfast_included</t>
  </si>
  <si>
    <t>parking, wifi, elevator, air_conditioning, non-smoking, internet_access, 24-hour_front_desk_service, multilingual_staff, room_service, restaurant, beauty_salon, meeting_facilities, lounge, banquet_service, photocopier, fax, cafÃ©, breakfast_included</t>
  </si>
  <si>
    <t>parking, wifi, elevator, smoking_areas, multilingual_staff, atm, meeting_facilities, security, breakfast_included</t>
  </si>
  <si>
    <t>parking, wifi, air_conditioning, non-smoking, internet_access, smoking_areas, kitchen, shuttle_service, airport_shuttle, pets_allowed</t>
  </si>
  <si>
    <t>wifi, non-smoking, 24-hour_front_desk_service, massage, multilingual_staff, room_service, garden, express_check-in, airport_shuttle, accessible, wake-up_call, smoking_rooms, air_conditioning</t>
  </si>
  <si>
    <t>parking, wifi, air_conditioning, non-smoking, internet_access, smoking_areas, room_service, bar, lounge, airport_shuttle, grill, breakfast_included</t>
  </si>
  <si>
    <t>parking, wifi, outdoor_pool, pool, children's_pool, pool_table, air_conditioning, non-smoking, internet_access, spa, multilingual_staff, room_service, garden, express_check-in, express_check-out, restaurant, meeting_facilities, banquet_service, tanning_beds, shower, tours, airport_shuttle, accessible, concierge, horseback_riding, pool_access, breakfast_included</t>
  </si>
  <si>
    <t>wifi, outdoor_pool, pool, children's_pool, indoor_pool, air_conditioning, non-smoking, internet_access, smoking_areas, room_service, garden, restaurant, bar, safe_deposit_box, tanning_beds, shuttle_service, luggage_storage, tours, airport_shuttle, concierge, baby-sitting, pool_access</t>
  </si>
  <si>
    <t>parking, wifi, outdoor_pool, pool, children's_pool, elevator, air_conditioning, non-smoking, internet_access, 24-hour_front_desk_service, smoking_areas, massage, iron, spa, multilingual_staff, room_service, garden, restaurant, safe_deposit_box, meeting_facilities, banquet_service, tanning_beds, fitness_center, shuttle_service, games_room, luggage_storage, airport_shuttle, photocopier, accessible, fax, concierge, wheelchair_accessible, private_beach, children's_play_area, pants_press, cafÃ©, baby-sitting, wake-up_call, diving, pool_access, breakfast_included</t>
  </si>
  <si>
    <t>parking, wifi, pool, indoor_pool, elevator, air_conditioning, internet_access, 24-hour_front_desk_service, smoking_areas, spa, multilingual_staff, room_service, restaurant, bar, safe_deposit_box, car_rental, meeting_facilities, banquet_service, shower, shuttle_service, luggage_storage, airport_shuttle, accessible, concierge, electric_vehicle_(ev)_charging_station, golf_course, pool_access, pets_allowed</t>
  </si>
  <si>
    <t>parking, wifi, air_conditioning, non-smoking, internet_access, 24-hour_front_desk_service, smoking_areas, multilingual_staff, television, desk, shower, luggage_storage, accessible, wheelchair_accessible, pets_allowed</t>
  </si>
  <si>
    <t>parking, wifi, air_conditioning, non-smoking, internet_access, 24-hour_front_desk_service, smoking_areas, massage, iron, multilingual_staff, room_service, restaurant, business_center, meeting_facilities, banquet_service, airport_shuttle, concierge, breakfast_included</t>
  </si>
  <si>
    <t>parking, wifi, air_conditioning, non-smoking, internet_access, 24-hour_front_desk_service, smoking_areas, massage, multilingual_staff, room_service, garden, express_check-in, express_check-out, restaurant, lounge, heat, luggage_storage, concierge, shops, wake-up_call, pets_allowed</t>
  </si>
  <si>
    <t>parking, wifi, outdoor_pool, pool, air_conditioning, non-smoking, internet_access, 24-hour_front_desk_service, multilingual_staff, beach_umbrellas, pool_access, breakfast_included, pets_allowed</t>
  </si>
  <si>
    <t>parking, wifi, air_conditioning, non-smoking, internet_access, 24-hour_front_desk_service, multilingual_staff, room_service, garden, heat, television, desk, shower, luggage_storage, accessible, complimentary_bottled_water, satellite_tv, ticket_office, breakfast_included, pets_allowed</t>
  </si>
  <si>
    <t>parking, air_conditioning, non-smoking, 24-hour_front_desk_service, room_service, restaurant, cafÃ©, breakfast_included</t>
  </si>
  <si>
    <t>wifi, air_conditioning, non-smoking, internet_access, 24-hour_front_desk_service, room_service, garden, restaurant, lounge, television, pets_allowed</t>
  </si>
  <si>
    <t>parking, wifi, air_conditioning, non-smoking, internet_access, 24-hour_front_desk_service, smoking_areas, chapel, television, luggage_storage, pets_allowed</t>
  </si>
  <si>
    <t>parking, wifi, air_conditioning, non-smoking, internet_access, 24-hour_front_desk_service, smoking_areas, multilingual_staff, room_service, garden, car_rental, meeting_facilities, banquet_service, television, desk, shower, luggage_storage, airport_shuttle, concierge, complimentary_bottled_water, ticket_office, valet_parking, breakfast_included</t>
  </si>
  <si>
    <t>wifi, pool, elevator, air_conditioning, non-smoking, 24-hour_front_desk_service, massage, iron, spa, multilingual_staff, room_service, restaurant, bar, safe_deposit_box, television, shower, accessible, complimentary_bottled_water, pool_access, breakfast_included</t>
  </si>
  <si>
    <t>wifi, air_conditioning, smoking_areas, multilingual_staff, television, desk, balcony, shower, shops, complimentary_bottled_water, queen_or_king_bed, breakfast_included, parking</t>
  </si>
  <si>
    <t>parking, wifi, non-smoking, smoking_areas, massage, multilingual_staff, garden, restaurant, shuttle_service, airport_shuttle, accessible, children's_play_area, grill, queen_or_king_bed, pets_allowed, air_conditioning</t>
  </si>
  <si>
    <t>parking, wifi, pool, indoor_pool, air_conditioning, non-smoking, internet_access, 24-hour_front_desk_service, smoking_areas, massage, multilingual_staff, room_service, restaurant, safe_deposit_box, business_center, luggage_storage, airport_shuttle, photocopier, fax, concierge, ticket_office, valet_parking, pool_access</t>
  </si>
  <si>
    <t>parking, wifi, air_conditioning, non-smoking, 24-hour_front_desk_service, smoking_areas, massage, iron, multilingual_staff, room_service, restaurant, safe_deposit_box, car_rental, business_center, television, shower, shuttle_service, luggage_storage, airport_shuttle, accessible, concierge, telephone, ticket_office, hairdryer, bicycle_rental, breakfast_included</t>
  </si>
  <si>
    <t>parking, wifi, elevator, air_conditioning, non-smoking, internet_access, 24-hour_front_desk_service, smoking_areas, massage, multilingual_staff, room_service, garden, express_check-in, express_check-out, safe_deposit_box, car_rental, heat, kitchen, microwave, desk, shower, fitness_center, shuttle_service, luggage_storage, airport_shuttle, concierge, dining_room, complimentary_bottled_water, breakfast_included</t>
  </si>
  <si>
    <t>parking, wifi, air_conditioning, non-smoking, internet_access, 24-hour_front_desk_service, smoking_areas, massage, iron, multilingual_staff, room_service, garden, restaurant, safe_deposit_box, car_rental, luggage_storage, tours, airport_shuttle, photocopier, accessible, fax, bicycle_rental, breakfast_included</t>
  </si>
  <si>
    <t>parking, wifi, air_conditioning, non-smoking, internet_access, smoking_areas, massage, spa, multilingual_staff, room_service, garden, restaurant, desk, games_room, luggage_storage, photocopier, accessible, fax, wheelchair_accessible, grill, library, breakfast_included</t>
  </si>
  <si>
    <t>parking, wifi, outdoor_pool, pool, children's_pool, indoor_pool, air_conditioning, non-smoking, internet_access, 24-hour_front_desk_service, smoking_areas, iron, room_service, restaurant, bar, car_rental, meeting_facilities, banquet_service, tanning_beds, photocopier, fax, private_beach, beach_umbrellas, cafÃ©, pool_access</t>
  </si>
  <si>
    <t>parking, wifi, elevator, air_conditioning, non-smoking, internet_access, 24-hour_front_desk_service, smoking_areas, iron, multilingual_staff, room_service, atm, beauty_salon, meeting_facilities, banquet_service, television, desk, shower, luggage_storage, tours, accessible, concierge, wheelchair_accessible, complimentary_bottled_water, satellite_tv, telephone, ticket_office, minibar, pets_allowed</t>
  </si>
  <si>
    <t>parking, wifi, air_conditioning, non-smoking, internet_access, smoking_areas, room_service, meeting_facilities, lounge, banquet_service, breakfast_included, pets_allowed</t>
  </si>
  <si>
    <t>parking, wifi, air_conditioning, non-smoking, internet_access, 24-hour_front_desk_service, smoking_areas, massage, iron, spa, multilingual_staff, room_service, garden, restaurant, bar, car_rental, business_center, meeting_facilities, banquet_service, desk, shuttle_service, luggage_storage, airport_shuttle, photocopier, accessible, fax, concierge, pants_press, hairdryer, wake-up_call, breakfast_included</t>
  </si>
  <si>
    <t>parking, wifi, outdoor_pool, pool, children's_pool, air_conditioning, non-smoking, internet_access, smoking_areas, massage, multilingual_staff, room_service, garden, car_rental, tanning_beds, television, desk, shower, watersports, shuttle_service, airport_shuttle, connecting_rooms, satellite_tv, pool_access, pets_allowed</t>
  </si>
  <si>
    <t>parking, air_conditioning, non-smoking, smoking_areas, pets_allowed</t>
  </si>
  <si>
    <t>parking, wifi, pool, indoor_pool, air_conditioning, non-smoking, internet_access, 24-hour_front_desk_service, smoking_areas, multilingual_staff, room_service, garden, restaurant, safe_deposit_box, heat, shower, hairdryer, pool_access, breakfast_included</t>
  </si>
  <si>
    <t>parking, wifi, air_conditioning, non-smoking, internet_access, smoking_areas, multilingual_staff, garden, security, breakfast_included, pets_allowed</t>
  </si>
  <si>
    <t>parking, wifi, air_conditioning, non-smoking, internet_access, 24-hour_front_desk_service, room_service, restaurant, breakfast_included, pets_allowed</t>
  </si>
  <si>
    <t>parking, wifi, outdoor_pool, pool, air_conditioning, non-smoking, internet_access, smoking_areas, room_service, garden, restaurant, bar, safe_deposit_box, meeting_facilities, banquet_service, tanning_beds, television, desk, shower, games_room, luggage_storage, airport_shuttle, accessible, wheelchair_accessible, private_beach, beach_umbrellas, grill, complimentary_bottled_water, minigolf, pool_access, pets_allowed</t>
  </si>
  <si>
    <t>parking, wifi, air_conditioning, non-smoking, internet_access, smoking_areas, lounge, security, queen_or_king_bed</t>
  </si>
  <si>
    <t>parking, wifi, air_conditioning, non-smoking, internet_access, iron, shuttle_service, photocopier, fax, queen_or_king_bed, pets_allowed</t>
  </si>
  <si>
    <t>parking, air_conditioning, queen_or_king_bed, pets_allowed</t>
  </si>
  <si>
    <t>parking, wifi, outdoor_pool, pool, pool_table, poolside_bar, elevator, air_conditioning, non-smoking, internet_access, 24-hour_front_desk_service, smoking_areas, massage, currency_exchange, iron, spa, multilingual_staff, room_service, atm, restaurant, bar, safe_deposit_box, car_rental, business_center, meeting_facilities, lounge, banquet_service, tanning_beds, fitness_center, shuttle_service, luggage_storage, airport_shuttle, photocopier, accessible, fax, concierge, wheelchair_accessible, pants_press, beach_umbrellas, dining_room, cafÃ©, valet_parking, wedding_facilities, steam_room, nightclub, pool_access</t>
  </si>
  <si>
    <t>parking, wifi, non-smoking, smoking_areas, airport_shuttle, breakfast_included, pets_allowed, air_conditioning</t>
  </si>
  <si>
    <t>parking, wifi, non-smoking, internet_access, pets_allowed</t>
  </si>
  <si>
    <t>parking, wifi, outdoor_pool, pool, elevator, air_conditioning, internet_access, 24-hour_front_desk_service, smoking_areas, currency_exchange, multilingual_staff, room_service, express_check-in, express_check-out, tanning_beds, television, desk, balcony, shower, watersports, fitness_center, luggage_storage, airport_shuttle, photocopier, fax, concierge, golf_course, complimentary_bottled_water, basketball_court, pool_access</t>
  </si>
  <si>
    <t>parking, wifi, air_conditioning, non-smoking, internet_access, smoking_areas, garden, car_rental, tours, grill, bicycle_rental, pets_allowed</t>
  </si>
  <si>
    <t>parking, wifi, air_conditioning, non-smoking, internet_access, smoking_areas, safe_deposit_box, pets_allowed</t>
  </si>
  <si>
    <t>parking, air_conditioning, electric_vehicle_(ev)_charging_station, pets_allowed</t>
  </si>
  <si>
    <t>parking, wifi, air_conditioning, non-smoking, internet_access, iron, garden, bar, luggage_storage, fireplace, breakfast_included, pets_allowed</t>
  </si>
  <si>
    <t>wifi, air_conditioning, non-smoking, internet_access, smoking_areas, room_service, garden, shower, complimentary_bottled_water, pets_allowed</t>
  </si>
  <si>
    <t>parking, wifi, air_conditioning, non-smoking, internet_access, smoking_areas, garden, queen_or_king_bed</t>
  </si>
  <si>
    <t>parking, wifi, air_conditioning, non-smoking, internet_access, 24-hour_front_desk_service, pets_allowed</t>
  </si>
  <si>
    <t>parking, outdoor_pool, pool, poolside_bar, air_conditioning, non-smoking, multilingual_staff, room_service, garden, restaurant, bar, private_beach, pool_access, breakfast_included</t>
  </si>
  <si>
    <t>parking, wifi, air_conditioning, non-smoking, internet_access, smoking_areas, multilingual_staff, room_service, garden, restaurant, hairdryer, breakfast_included</t>
  </si>
  <si>
    <t>parking, wifi, air_conditioning, non-smoking, internet_access, 24-hour_front_desk_service, smoking_areas, massage, iron, room_service, beauty_salon, meeting_facilities, banquet_service, photocopier, accessible, fax, wheelchair_accessible, private_beach, grill, breakfast_included</t>
  </si>
  <si>
    <t>wifi, pool, children's_pool, air_conditioning, non-smoking, multilingual_staff, garden, meeting_facilities, desk, shower, complimentary_bottled_water, hairdryer, pool_access</t>
  </si>
  <si>
    <t>wifi, non-smoking, smoking_areas, massage, currency_exchange, iron, spa, multilingual_staff, room_service, garden, express_check-in, express_check-out, restaurant, bar, safe_deposit_box, car_rental, business_center, shower, games_room, luggage_storage, airport_shuttle, accessible, concierge, electric_vehicle_(ev)_charging_station, tennis_court, private_beach, children's_play_area, casino, golf_course, cafÃ©, baby-sitting, ticket_office, wake-up_call, breakfast_included, pets_allowed, air_conditioning</t>
  </si>
  <si>
    <t>wifi, air_conditioning, non-smoking, internet_access, 24-hour_front_desk_service, massage, iron, multilingual_staff, room_service, atm, restaurant, safe_deposit_box, meeting_facilities, lounge, banquet_service, television, desk, shower, shuttle_service, luggage_storage, airport_shuttle, concierge, pants_press, shops, cafÃ©, complimentary_bottled_water, telephone, wake-up_call, station_shuttle, breakfast_included</t>
  </si>
  <si>
    <t>parking, wifi, pool, indoor_pool, elevator, air_conditioning, internet_access, 24-hour_front_desk_service, smoking_areas, spa, multilingual_staff, room_service, restaurant, bar, safe_deposit_box, car_rental, meeting_facilities, banquet_service, shower, shuttle_service, luggage_storage, airport_shuttle, accessible, concierge, electric_vehicle_(ev)_charging_station, golf_course, queen_or_king_bed, pool_access, breakfast_included, pets_allowed</t>
  </si>
  <si>
    <t>parking, wifi, outdoor_pool, pool, children's_pool, pool_table, air_conditioning, non-smoking, internet_access, 24-hour_front_desk_service, smoking_areas, massage, playground, currency_exchange, iron, spa, chapel, multilingual_staff, room_service, garden, express_check-in, express_check-out, restaurant, bar, safe_deposit_box, car_rental, business_center, meeting_facilities, banquet_service, fitness_center, shuttle_service, games_room, luggage_storage, tours, airport_shuttle, photocopier, accessible, fax, concierge, private_beach, children's_play_area, pants_press, cafÃ©, sauna, grill, baby-sitting, ticket_office, table_tennis, wedding_facilities, steam_room, nightclub, diving, station_shuttle, pool_access, breakfast_included</t>
  </si>
  <si>
    <t>wifi, air_conditioning, non-smoking, internet_access, 24-hour_front_desk_service, room_service, restaurant, bar, games_room, accessible, private_beach, pets_allowed</t>
  </si>
  <si>
    <t>parking, wifi, outdoor_pool, pool, pool_table, air_conditioning, non-smoking, internet_access, smoking_areas, room_service, garden, restaurant, safe_deposit_box, tanning_beds, shuttle_service, games_room, airport_shuttle, concierge, private_beach, pool_access, breakfast_included</t>
  </si>
  <si>
    <t>parking, wifi, outdoor_pool, pool, poolside_bar, air_conditioning, non-smoking, internet_access, massage, iron, multilingual_staff, room_service, garden, express_check-in, express_check-out, bar, safe_deposit_box, meeting_facilities, banquet_service, shuttle_service, luggage_storage, tours, airport_shuttle, concierge, private_beach, baby-sitting, ticket_office, wedding_facilities, wake-up_call, diving, pool_access, breakfast_included, pets_allowed</t>
  </si>
  <si>
    <t>parking, wifi, outdoor_pool, pool, children's_pool, poolside_bar, 24-hour_front_desk_service, smoking_areas, room_service, garden, restaurant, bar, tours, accessible, concierge, security, private_beach, golf_course, pool_access, breakfast_included, pets_allowed</t>
  </si>
  <si>
    <t>outdoor_pool, pool, children's_pool, pool_table, indoor_pool, 24-hour_front_desk_service, smoking_areas, room_service, garden, restaurant, bar, business_center, meeting_facilities, private_beach, children's_play_area, shops, grill, pool_access</t>
  </si>
  <si>
    <t>parking, wifi, outdoor_pool, pool, poolside_bar, air_conditioning, non-smoking, internet_access, garden, bar, safe_deposit_box, heat, golf_course, pool_access, pets_allowed</t>
  </si>
  <si>
    <t>wifi, pool, children's_pool, elevator, non-smoking, massage, spa, multilingual_staff, meeting_facilities, luggage_storage, airport_shuttle, shops, wedding_facilities, pool_access, breakfast_included, air_conditioning</t>
  </si>
  <si>
    <t>pool, children's_pool, pool_table, non-smoking, smoking_areas, currency_exchange, room_service, restaurant, bar, car_rental, business_center, meeting_facilities, watersports, shuttle_service, airport_shuttle, private_beach, children's_play_area, shops, cafÃ©, grill, baby-sitting, table_tennis, pool_access, breakfast_included, air_conditioning</t>
  </si>
  <si>
    <t>parking, wifi, outdoor_pool, pool, children's_pool, air_conditioning, non-smoking, internet_access, smoking_areas, massage, room_service, garden, express_check-in, express_check-out, restaurant, bar, car_rental, meeting_facilities, banquet_service, shuttle_service, airport_shuttle, concierge, beach_umbrellas, shops, golf_course, pool_access</t>
  </si>
  <si>
    <t>parking, wifi, pool, children's_pool, air_conditioning, non-smoking, internet_access, multilingual_staff, room_service, garden, restaurant, safe_deposit_box, television, balcony, shower, watersports, private_beach, dining_room, grill, complimentary_bottled_water, telephone, queen_or_king_bed, pool_access, breakfast_included, pets_allowed</t>
  </si>
  <si>
    <t>parking, wifi, pool, children's_pool, air_conditioning, non-smoking, internet_access, multilingual_staff, room_service, garden, restaurant, safe_deposit_box, television, balcony, shower, watersports, private_beach, dining_room, grill, complimentary_bottled_water, telephone, pool_access, breakfast_included, pets_allowed</t>
  </si>
  <si>
    <t>parking, wifi, outdoor_pool, pool, air_conditioning, non-smoking, internet_access, 24-hour_front_desk_service, smoking_areas, iron, multilingual_staff, room_service, garden, express_check-in, express_check-out, restaurant, car_rental, business_center, meeting_facilities, banquet_service, tanning_beds, television, desk, shower, shuttle_service, luggage_storage, tours, airport_shuttle, photocopier, accessible, fax, wheelchair_accessible, cafÃ©, telephone, ticket_office, wake-up_call, pool_access, breakfast_included</t>
  </si>
  <si>
    <t>parking, wifi, outdoor_pool, pool, air_conditioning, non-smoking, internet_access, garden, restaurant, bar, tanning_beds, table_tennis, queen_or_king_bed, pool_access, pets_allowed</t>
  </si>
  <si>
    <t>non-smoking, massage, spa, atm, beauty_salon, meeting_facilities, banquet_service, tanning_beds, accessible, wheelchair_accessible, private_beach, beach_umbrellas, grill, fireplace, air_conditioning</t>
  </si>
  <si>
    <t>parking, wifi, outdoor_pool, pool, children's_pool, air_conditioning, non-smoking, internet_access, 24-hour_front_desk_service, smoking_areas, iron, room_service, garden, restaurant, car_rental, meeting_facilities, lounge, banquet_service, tanning_beds, heat, watersports, fitness_center, shuttle_service, games_room, tours, airport_shuttle, photocopier, accessible, fax, wheelchair_accessible, beach_umbrellas, grill, diving, pool_access, pets_allowed</t>
  </si>
  <si>
    <t>parking, wifi, air_conditioning, internet_access, massage, multilingual_staff, room_service, garden, luggage_storage, accessible, wheelchair_accessible, breakfast_included</t>
  </si>
  <si>
    <t>parking, wifi, air_conditioning, non-smoking, internet_access, pets_allowed</t>
  </si>
  <si>
    <t>parking, wifi, outdoor_pool, pool, elevator, air_conditioning, non-smoking, internet_access, 24-hour_front_desk_service, smoking_areas, massage, currency_exchange, iron, spa, room_service, express_check-in, atm, express_check-out, restaurant, bar, safe_deposit_box, car_rental, business_center, meeting_facilities, banquet_service, tanning_beds, fitness_center, shuttle_service, games_room, luggage_storage, tours, airport_shuttle, photocopier, accessible, fax, concierge, wheelchair_accessible, children's_play_area, pants_press, beach_umbrellas, baby-sitting, valet_parking, pool_access</t>
  </si>
  <si>
    <t>parking, wifi, outdoor_pool, pool, elevator, air_conditioning, non-smoking, internet_access, smoking_areas, playground, garden, express_check-in, express_check-out, beauty_salon, car_rental, business_center, meeting_facilities, banquet_service, tanning_beds, games_room, pool_access, pets_allowed</t>
  </si>
  <si>
    <t>parking, wifi, air_conditioning, non-smoking, internet_access, room_service, express_check-in, express_check-out, luggage_storage, queen_or_king_bed</t>
  </si>
  <si>
    <t>parking, wifi, pool, poolside_bar, air_conditioning, 24-hour_front_desk_service, restaurant, meeting_facilities, security, library, pool_access, breakfast_included, pets_allowed</t>
  </si>
  <si>
    <t>parking, wifi, pool, children's_pool, indoor_pool, air_conditioning, non-smoking, internet_access, 24-hour_front_desk_service, smoking_areas, massage, iron, multilingual_staff, room_service, express_check-in, express_check-out, restaurant, safe_deposit_box, car_rental, tanning_beds, shuttle_service, luggage_storage, airport_shuttle, concierge, beach_umbrellas, baby-sitting, complimentary_bottled_water, telephone, hairdryer, bicycle_rental, wake-up_call, horseback_riding, diving, pool_access</t>
  </si>
  <si>
    <t>parking, wifi, outdoor_pool, pool, air_conditioning, non-smoking, internet_access, iron, room_service, garden, restaurant, bar, tanning_beds, beach_umbrellas, golf_course, pool_access, breakfast_included, pets_allowed</t>
  </si>
  <si>
    <t>parking, wifi, outdoor_pool, pool, children's_pool, poolside_bar, elevator, air_conditioning, non-smoking, internet_access, 24-hour_front_desk_service, smoking_areas, currency_exchange, iron, spa, multilingual_staff, room_service, garden, express_check-in, atm, express_check-out, restaurant, bar, safe_deposit_box, car_rental, business_center, meeting_facilities, banquet_service, fitness_center, shuttle_service, luggage_storage, tours, airport_shuttle, photocopier, accessible, fax, concierge, wheelchair_accessible, children's_play_area, pants_press, cafÃ©, sauna, ticket_office, valet_parking, wedding_facilities, pool_access</t>
  </si>
  <si>
    <t>parking, wifi, elevator, smoking_areas, restaurant, luggage_storage, tours, cafÃ©, breakfast_included</t>
  </si>
  <si>
    <t>parking, wifi, outdoor_pool, pool, children's_pool, non-smoking, internet_access, 24-hour_front_desk_service, smoking_areas, playground, room_service, garden, restaurant, bar, car_rental, meeting_facilities, banquet_service, accessible, children's_play_area, wedding_facilities, pool_access</t>
  </si>
  <si>
    <t>parking, wifi, pool, indoor_pool, elevator, air_conditioning, non-smoking, internet_access, 24-hour_front_desk_service, smoking_areas, massage, iron, spa, multilingual_staff, room_service, restaurant, bar, meeting_facilities, lounge, banquet_service, television, desk, shower, luggage_storage, airport_shuttle, accessible, concierge, wheelchair_accessible, cafÃ©, complimentary_bottled_water, pool_access, breakfast_included</t>
  </si>
  <si>
    <t>parking, wifi, outdoor_pool, pool, air_conditioning, non-smoking, internet_access, smoking_areas, massage, room_service, garden, restaurant, car_rental, lounge, tanning_beds, concierge, golf_course, pool_access</t>
  </si>
  <si>
    <t>wifi, outdoor_pool, pool, children's_pool, elevator, air_conditioning, 24-hour_front_desk_service, smoking_areas, iron, spa, room_service, garden, atm, restaurant, bar, safe_deposit_box, business_center, meeting_facilities, fitness_center, luggage_storage, airport_shuttle, accessible, fax, concierge, cafÃ©, valet_parking, wake-up_call, pool_access, breakfast_included, parking</t>
  </si>
  <si>
    <t>parking, wifi, elevator, air_conditioning, non-smoking, internet_access, 24-hour_front_desk_service, smoking_areas, iron, multilingual_staff, room_service, restaurant, bar, safe_deposit_box, business_center, meeting_facilities, banquet_service, heat, fitness_center, luggage_storage, photocopier, accessible, fax, concierge, wheelchair_accessible, pants_press, wake-up_call, breakfast_included</t>
  </si>
  <si>
    <t>parking, wifi, elevator, air_conditioning, non-smoking, internet_access, 24-hour_front_desk_service, spa, multilingual_staff, room_service, restaurant, bar, car_rental, business_center, meeting_facilities, lounge, banquet_service, desk, shuttle_service, airport_shuttle, photocopier, accessible, fax, wheelchair_accessible, wake-up_call, breakfast_included</t>
  </si>
  <si>
    <t>parking, wifi, air_conditioning, non-smoking, internet_access, massage, multilingual_staff, room_service, car_rental, lounge, shuttle_service, luggage_storage, tours, airport_shuttle, photocopier, fax, concierge, ticket_office, breakfast_included</t>
  </si>
  <si>
    <t>parking, wifi, outdoor_pool, pool, children's_pool, pool_table, elevator, air_conditioning, non-smoking, internet_access, 24-hour_front_desk_service, smoking_areas, massage, multilingual_staff, room_service, garden, restaurant, bar, safe_deposit_box, television, desk, shower, luggage_storage, accessible, wheelchair_accessible, complimentary_bottled_water, hairdryer, pool_access, breakfast_included</t>
  </si>
  <si>
    <t>parking, wifi, elevator, 24-hour_front_desk_service, smoking_areas, multilingual_staff, room_service, express_check-in, express_check-out, restaurant, car_rental, luggage_storage, airport_shuttle, accessible, air_conditioning</t>
  </si>
  <si>
    <t>parking, wifi, elevator, air_conditioning, non-smoking, internet_access, 24-hour_front_desk_service, smoking_areas, massage, iron, multilingual_staff, room_service, restaurant, safe_deposit_box, car_rental, business_center, luggage_storage, airport_shuttle, photocopier, fax, concierge, cafÃ©, ticket_office</t>
  </si>
  <si>
    <t>parking, wifi, outdoor_pool, pool, indoor_pool, elevator, air_conditioning, non-smoking, internet_access, 24-hour_front_desk_service, smoking_areas, massage, currency_exchange, iron, spa, multilingual_staff, room_service, express_check-in, restaurant, safe_deposit_box, car_rental, meeting_facilities, banquet_service, shower, fitness_center, shuttle_service, luggage_storage, tours, airport_shuttle, concierge, pants_press, ticket_office, valet_parking, pool_access</t>
  </si>
  <si>
    <t>wifi, elevator, air_conditioning, non-smoking, internet_access, 24-hour_front_desk_service, smoking_areas, massage, currency_exchange, iron, multilingual_staff, room_service, restaurant, safe_deposit_box, meeting_facilities, banquet_service, luggage_storage, concierge, cafÃ©, complimentary_bottled_water, telephone, minibar, wedding_facilities</t>
  </si>
  <si>
    <t>parking, wifi, outdoor_pool, pool, elevator, air_conditioning, non-smoking, internet_access, 24-hour_front_desk_service, smoking_areas, spa, multilingual_staff, room_service, restaurant, bar, safe_deposit_box, desk, shower, fitness_center, shuttle_service, airport_shuttle, golf_course, complimentary_bottled_water, telephone, hairdryer, pool_access</t>
  </si>
  <si>
    <t>parking, wifi, pool, indoor_pool, poolside_bar, elevator, air_conditioning, non-smoking, internet_access, smoking_areas, massage, iron, spa, multilingual_staff, room_service, express_check-in, express_check-out, restaurant, beauty_salon, bar, safe_deposit_box, car_rental, business_center, meeting_facilities, banquet_service, tanning_beds, television, desk, shower, fitness_center, luggage_storage, tours, airport_shuttle, photocopier, accessible, fax, concierge, pants_press, cafÃ©, sauna, telephone, ticket_office, valet_parking, steam_room, wake-up_call, bathrobe, hot_spring_bath_(onsen), pool_access</t>
  </si>
  <si>
    <t>parking, wifi, air_conditioning, non-smoking, internet_access, 24-hour_front_desk_service, room_service, breakfast_included</t>
  </si>
  <si>
    <t>parking, outdoor_pool, pool, non-smoking, queen_or_king_bed, pool_access, breakfast_included</t>
  </si>
  <si>
    <t>parking, wifi, elevator, air_conditioning, non-smoking, internet_access, 24-hour_front_desk_service, smoking_areas, multilingual_staff, room_service, restaurant, bar, car_rental, meeting_facilities, banquet_service, heat, television, desk, shower, shuttle_service, luggage_storage, airport_shuttle, fax, concierge, grill, complimentary_bottled_water, satellite_tv, wake-up_call, pets_allowed</t>
  </si>
  <si>
    <t>parking, wifi, elevator, air_conditioning, non-smoking, internet_access, 24-hour_front_desk_service, iron, multilingual_staff, room_service, restaurant, bar, car_rental, business_center, meeting_facilities, banquet_service, heat, television, desk, shower, luggage_storage, photocopier, fax, concierge, golf_course, cafÃ©, telephone, wedding_facilities, wake-up_call</t>
  </si>
  <si>
    <t>parking, wifi, air_conditioning, internet_access, kitchen, security, pets_allowed</t>
  </si>
  <si>
    <t>parking, wifi, air_conditioning, non-smoking, internet_access, 24-hour_front_desk_service, smoking_areas, iron, multilingual_staff, room_service, garden, restaurant, bar, safe_deposit_box, lounge, luggage_storage, airport_shuttle, accessible, concierge, cafÃ©, breakfast_included</t>
  </si>
  <si>
    <t>parking, wifi, air_conditioning, non-smoking, internet_access, 24-hour_front_desk_service, smoking_areas, massage, multilingual_staff, room_service, express_check-in, express_check-out, restaurant, bar, car_rental, luggage_storage, tours, accessible, ticket_office, pets_allowed</t>
  </si>
  <si>
    <t>parking, wifi, air_conditioning, non-smoking, internet_access, smoking_areas, room_service, express_check-in, express_check-out, safe_deposit_box, shuttle_service, airport_shuttle, accessible, concierge, wheelchair_accessible, queen_or_king_bed</t>
  </si>
  <si>
    <t>parking, wifi, non-smoking, internet_access, smoking_areas, breakfast_included</t>
  </si>
  <si>
    <t>wifi, non-smoking, internet_access, 24-hour_front_desk_service, smoking_areas, bar, security, pets_allowed</t>
  </si>
  <si>
    <t>parking, wifi, air_conditioning, non-smoking, internet_access, 24-hour_front_desk_service, massage, multilingual_staff, room_service, restaurant, bar, safe_deposit_box, car_rental, meeting_facilities, banquet_service, shuttle_service, luggage_storage, photocopier, fax, concierge, wake-up_call, nightclub, breakfast_included</t>
  </si>
  <si>
    <t>parking, wifi, 24-hour_front_desk_service, airport_shuttle, security, air_conditioning</t>
  </si>
  <si>
    <t>parking, wifi, outdoor_pool, pool, pool_table, air_conditioning, non-smoking, internet_access, smoking_areas, iron, room_service, garden, express_check-in, express_check-out, safe_deposit_box, car_rental, airport_shuttle, grill, pool_access</t>
  </si>
  <si>
    <t>parking, wifi, air_conditioning, non-smoking, 24-hour_front_desk_service, smoking_areas, multilingual_staff, room_service, garden, restaurant, meeting_facilities, television, desk, balcony, shower, luggage_storage, fax, concierge, dining_room, complimentary_bottled_water, bicycle_rental, breakfast_included</t>
  </si>
  <si>
    <t>parking, wifi, outdoor_pool, pool, air_conditioning, non-smoking, internet_access, smoking_areas, room_service, garden, safe_deposit_box, car_rental, fitness_center, grill, bicycle_rental, pool_access</t>
  </si>
  <si>
    <t>wifi, air_conditioning, non-smoking, internet_access, 24-hour_front_desk_service, room_service, queen_or_king_bed, pets_allowed</t>
  </si>
  <si>
    <t>parking, wifi, elevator, air_conditioning, non-smoking, internet_access, 24-hour_front_desk_service, multilingual_staff, room_service, express_check-in, express_check-out, safe_deposit_box, car_rental, business_center, meeting_facilities, banquet_service, television, shower, luggage_storage, airport_shuttle, photocopier, accessible, fax, cafÃ©, wedding_facilities, wake-up_call</t>
  </si>
  <si>
    <t>parking, wifi, air_conditioning, non-smoking, internet_access, express_check-in, express_check-out, television, desk, shower, photocopier, fax, pets_allowed</t>
  </si>
  <si>
    <t>wifi, air_conditioning, non-smoking, internet_access, smoking_areas, garden, kitchen, queen_or_king_bed</t>
  </si>
  <si>
    <t>parking, wifi, elevator, 24-hour_front_desk_service, smoking_areas, massage, multilingual_staff, room_service, restaurant, safe_deposit_box, car_rental, business_center, meeting_facilities, shuttle_service, luggage_storage, airport_shuttle, fax, concierge, ticket_office, wedding_facilities, breakfast_included, air_conditioning</t>
  </si>
  <si>
    <t>parking, air_conditioning, non-smoking, internet_access, 24-hour_front_desk_service, room_service, atm, restaurant, meeting_facilities, banquet_service, shuttle_service, luggage_storage, airport_shuttle, photocopier, fax, concierge, breakfast_included, wifi</t>
  </si>
  <si>
    <t>parking, wifi, air_conditioning, non-smoking, internet_access, iron, spa, garden, express_check-in, express_check-out, bar, car_rental, meeting_facilities, lounge, banquet_service, games_room, airport_shuttle, private_beach, pants_press, grill, bicycle_rental, pets_allowed</t>
  </si>
  <si>
    <t>parking, wifi, outdoor_pool, pool, children's_pool, elevator, air_conditioning, non-smoking, internet_access, 24-hour_front_desk_service, smoking_areas, iron, spa, multilingual_staff, room_service, garden, restaurant, bar, business_center, meeting_facilities, heat, television, fitness_center, shuttle_service, airport_shuttle, cafÃ©, sauna, wedding_facilities, pool_access, breakfast_included</t>
  </si>
  <si>
    <t>parking, wifi, air_conditioning, non-smoking, internet_access, 24-hour_front_desk_service, smoking_areas, iron, room_service, garden, bar, meeting_facilities, lounge, banquet_service, airport_shuttle, accessible, wheelchair_accessible, cafÃ©, grill, valet_parking</t>
  </si>
  <si>
    <t>wifi, non-smoking, internet_access, 24-hour_front_desk_service, smoking_areas, massage, room_service, garden, express_check-in, express_check-out, restaurant, car_rental, business_center, meeting_facilities, luggage_storage, concierge, shops, wake-up_call, breakfast_included</t>
  </si>
  <si>
    <t>wifi, outdoor_pool, pool, children's_pool, air_conditioning, non-smoking, internet_access, 24-hour_front_desk_service, massage, currency_exchange, iron, multilingual_staff, room_service, garden, restaurant, bar, safe_deposit_box, meeting_facilities, banquet_service, tanning_beds, shuttle_service, luggage_storage, airport_shuttle, photocopier, accessible, fax, concierge, cafÃ©, hairdryer, wake-up_call, pool_access, breakfast_included</t>
  </si>
  <si>
    <t>parking, wifi, elevator, air_conditioning, non-smoking, 24-hour_front_desk_service, smoking_areas, massage, iron, multilingual_staff, room_service, restaurant, meeting_facilities, television, shower, luggage_storage, telephone, wake-up_call, breakfast_included</t>
  </si>
  <si>
    <t>wifi, air_conditioning, non-smoking, internet_access, smoking_areas, massage, multilingual_staff, room_service, garden, restaurant, safe_deposit_box, luggage_storage, tours, airport_shuttle, photocopier, fax, golf_course, cafÃ©, ticket_office, bicycle_rental, wake-up_call, library, diving, pets_allowed</t>
  </si>
  <si>
    <t>parking, wifi, outdoor_pool, pool, children's_pool, elevator, air_conditioning, non-smoking, internet_access, 24-hour_front_desk_service, smoking_areas, massage, iron, spa, multilingual_staff, room_service, garden, restaurant, beauty_salon, bar, safe_deposit_box, car_rental, meeting_facilities, banquet_service, tanning_beds, luggage_storage, tours, airport_shuttle, photocopier, accessible, fax, concierge, wheelchair_accessible, private_beach, ticket_office, wedding_facilities, nightclub, diving, pool_access, breakfast_included</t>
  </si>
  <si>
    <t>parking, wifi, outdoor_pool, pool, elevator, air_conditioning, non-smoking, internet_access, 24-hour_front_desk_service, smoking_areas, currency_exchange, multilingual_staff, room_service, garden, safe_deposit_box, business_center, meeting_facilities, banquet_service, television, fitness_center, shuttle_service, luggage_storage, airport_shuttle, photocopier, accessible, fax, wedding_facilities, pool_access</t>
  </si>
  <si>
    <t>non-smoking, 24-hour_front_desk_service, smoking_areas, massage, multilingual_staff, room_service, restaurant, meeting_facilities, shuttle_service, breakfast_included</t>
  </si>
  <si>
    <t>parking, wifi, outdoor_pool, pool, children's_pool, elevator, air_conditioning, non-smoking, internet_access, 24-hour_front_desk_service, smoking_areas, multilingual_staff, room_service, garden, restaurant, safe_deposit_box, business_center, meeting_facilities, banquet_service, tanning_beds, fitness_center, luggage_storage, photocopier, accessible, fax, wheelchair_accessible, wake-up_call, basketball_court, pool_access</t>
  </si>
  <si>
    <t>parking, wifi, outdoor_pool, pool, pool_table, air_conditioning, 24-hour_front_desk_service, smoking_areas, massage, currency_exchange, iron, multilingual_staff, room_service, restaurant, bar, safe_deposit_box, car_rental, business_center, meeting_facilities, television, desk, shower, fitness_center, luggage_storage, airport_shuttle, accessible, fax, concierge, tennis_court, private_beach, children's_play_area, shops, bowling_alley, cafÃ©, telephone, table_tennis, wedding_facilities, wake-up_call, basketball_court, diving, pool_access, breakfast_included</t>
  </si>
  <si>
    <t>parking, wifi, outdoor_pool, pool, elevator, air_conditioning, non-smoking, internet_access, 24-hour_front_desk_service, massage, currency_exchange, iron, multilingual_staff, room_service, restaurant, bar, safe_deposit_box, business_center, meeting_facilities, banquet_service, shuttle_service, luggage_storage, airport_shuttle, photocopier, fax, concierge, wake-up_call, pool_access</t>
  </si>
  <si>
    <t>parking, wifi, non-smoking, multilingual_staff, express_check-in, express_check-out, meeting_facilities, luggage_storage, airport_shuttle, shops, ticket_office, air_conditioning</t>
  </si>
  <si>
    <t>parking, wifi, outdoor_pool, pool, children's_pool, pool_table, elevator, air_conditioning, non-smoking, internet_access, 24-hour_front_desk_service, smoking_areas, currency_exchange, iron, room_service, garden, atm, restaurant, bar, safe_deposit_box, meeting_facilities, banquet_service, tanning_beds, television, shower, fitness_center, shuttle_service, games_room, luggage_storage, airport_shuttle, accessible, concierge, private_beach, connecting_rooms, telephone, wake-up_call, pool_access, breakfast_included</t>
  </si>
  <si>
    <t>parking, wifi, outdoor_pool, pool, pool_table, poolside_bar, elevator, air_conditioning, non-smoking, internet_access, 24-hour_front_desk_service, smoking_areas, massage, playground, currency_exchange, iron, spa, chapel, multilingual_staff, room_service, garden, atm, restaurant, beauty_salon, bar, safe_deposit_box, car_rental, business_center, meeting_facilities, banquet_service, tanning_beds, watersports, fitness_center, shuttle_service, games_room, luggage_storage, tours, airport_shuttle, photocopier, accessible, fax, concierge, tennis_court, hairdressers, private_beach, children's_play_area, pants_press, beach_umbrellas, golf_course, cafÃ©, sauna, baby-sitting, complimentary_bottled_water, ticket_office, table_tennis, wedding_facilities, minigolf, nightclub, diving, pool_access, breakfast_included</t>
  </si>
  <si>
    <t>parking, wifi, elevator, air_conditioning, non-smoking, internet_access, 24-hour_front_desk_service, smoking_areas, multilingual_staff, room_service, restaurant, safe_deposit_box, shower, photocopier, fax, telephone, breakfast_included</t>
  </si>
  <si>
    <t>parking, wifi, pool_table, air_conditioning, non-smoking, internet_access, 24-hour_front_desk_service, smoking_areas, massage, currency_exchange, iron, multilingual_staff, room_service, garden, express_check-in, atm, express_check-out, restaurant, bar, safe_deposit_box, car_rental, lounge, shuttle_service, luggage_storage, tours, airport_shuttle, photocopier, fax, shops, grill, ticket_office, bicycle_rental, wake-up_call, diving, pool_access</t>
  </si>
  <si>
    <t>parking, wifi, outdoor_pool, pool, children's_pool, pool_table, poolside_bar, elevator, air_conditioning, non-smoking, internet_access, 24-hour_front_desk_service, smoking_areas, massage, playground, currency_exchange, iron, spa, multilingual_staff, room_service, garden, express_check-in, atm, express_check-out, restaurant, bar, safe_deposit_box, car_rental, business_center, meeting_facilities, lounge, banquet_service, tanning_beds, heat, television, balcony, shower, fitness_center, games_room, luggage_storage, tours, airport_shuttle, photocopier, accessible, fax, concierge, wheelchair_accessible, private_beach, children's_play_area, pants_press, beach_umbrellas, shops, cafÃ©, sauna, complimentary_bottled_water, coffee-maker, telephone, ticket_office, minibar, table_tennis, wedding_facilities, wake-up_call, bathrobe, pool_access, breakfast_included</t>
  </si>
  <si>
    <t>parking, wifi, non-smoking, internet_access, 24-hour_front_desk_service, smoking_areas, room_service, express_check-in, express_check-out, restaurant, car_rental, lounge, luggage_storage, airport_shuttle, concierge, air_conditioning</t>
  </si>
  <si>
    <t>parking, wifi, outdoor_pool, pool, children's_pool, air_conditioning, non-smoking, internet_access, smoking_areas, playground, room_service, garden, restaurant, safe_deposit_box, meeting_facilities, tanning_beds, television, shower, luggage_storage, photocopier, fax, private_beach, complimentary_bottled_water, telephone, rooms_with_ocean_views, pool_access</t>
  </si>
  <si>
    <t>wifi, air_conditioning, smoking_areas, spa, multilingual_staff, garden, safe_deposit_box, television, shower, luggage_storage, grill, complimentary_bottled_water, hairdryer, breakfast_included</t>
  </si>
  <si>
    <t>parking, wifi, outdoor_pool, pool, pool_table, elevator, air_conditioning, non-smoking, internet_access, 24-hour_front_desk_service, smoking_areas, iron, multilingual_staff, room_service, restaurant, bar, meeting_facilities, banquet_service, television, desk, shower, fitness_center, luggage_storage, complimentary_bottled_water, telephone, table_tennis, pool_access</t>
  </si>
  <si>
    <t>wifi, air_conditioning, non-smoking, internet_access, 24-hour_front_desk_service, smoking_areas, room_service, garden, express_check-in, express_check-out, safe_deposit_box, lounge, luggage_storage, photocopier, fax, pets_allowed</t>
  </si>
  <si>
    <t>parking, wifi, outdoor_pool, pool, children's_pool, indoor_pool, poolside_bar, elevator, air_conditioning, non-smoking, internet_access, 24-hour_front_desk_service, smoking_areas, massage, iron, spa, multilingual_staff, room_service, garden, express_check-in, atm, express_check-out, restaurant, beauty_salon, bar, safe_deposit_box, car_rental, meeting_facilities, banquet_service, tanning_beds, fitness_center, shuttle_service, luggage_storage, tours, airport_shuttle, photocopier, accessible, fax, concierge, wheelchair_accessible, hairdressers, private_beach, children's_play_area, pants_press, beach_umbrellas, shops, casino, golf_course, cafÃ©, complimentary_bottled_water, telephone, ticket_office, minibar, bicycle_rental, valet_parking, wedding_facilities, wake-up_call, nightclub, bathrobe, diving, station_shuttle, pool_access, pets_allowed</t>
  </si>
  <si>
    <t>elevator, non-smoking, multilingual_staff, airport_shuttle, air_conditioning</t>
  </si>
  <si>
    <t>parking, wifi, outdoor_pool, pool, children's_pool, elevator, air_conditioning, non-smoking, internet_access, 24-hour_front_desk_service, smoking_areas, playground, currency_exchange, iron, multilingual_staff, room_service, garden, express_check-in, atm, express_check-out, restaurant, beauty_salon, safe_deposit_box, car_rental, tanning_beds, kitchen, television, microwave, balcony, shower, luggage_storage, airport_shuttle, photocopier, accessible, fax, concierge, wheelchair_accessible, private_beach, children's_play_area, dining_room, shops, golf_course, grill, complimentary_bottled_water, telephone, hairdryer, library, bathtub, rooms_with_mountain_views, rooms_with_ocean_views, pool_access, pets_allowed</t>
  </si>
  <si>
    <t>parking, wifi, 24-hour_front_desk_service, smoking_areas, multilingual_staff, room_service, atm, restaurant, television, luggage_storage, airport_shuttle, ticket_office, wake-up_call, air_conditioning</t>
  </si>
  <si>
    <t>parking, wifi, outdoor_pool, pool, children's_pool, elevator, 24-hour_front_desk_service, smoking_areas, multilingual_staff, garden, restaurant, bar, safe_deposit_box, shuttle_service, luggage_storage, accessible, private_beach, cafÃ©, pool_access, pets_allowed</t>
  </si>
  <si>
    <t>parking, wifi, outdoor_pool, pool, pool_table, elevator, air_conditioning, non-smoking, internet_access, 24-hour_front_desk_service, smoking_areas, massage, iron, multilingual_staff, room_service, restaurant, safe_deposit_box, business_center, meeting_facilities, lounge, banquet_service, heat, shower, fitness_center, games_room, luggage_storage, tours, airport_shuttle, photocopier, accessible, fax, concierge, pants_press, cafÃ©, telephone, ticket_office, valet_parking, wake-up_call, pool_access</t>
  </si>
  <si>
    <t>parking, wifi, outdoor_pool, pool, children's_pool, air_conditioning, non-smoking, internet_access, 24-hour_front_desk_service, smoking_areas, multilingual_staff, room_service, atm, heat, balcony, shower, tours, concierge, beach_umbrellas, complimentary_bottled_water, ticket_office, bathrobe, pool_access</t>
  </si>
  <si>
    <t>wifi, outdoor_pool, pool, air_conditioning, non-smoking, internet_access, multilingual_staff, television, complimentary_bottled_water, satellite_tv, pool_access</t>
  </si>
  <si>
    <t>wifi, air_conditioning, non-smoking, internet_access, smoking_areas, kitchen, shower, pets_allowed</t>
  </si>
  <si>
    <t>parking, wifi, pool_table, elevator, air_conditioning, non-smoking, internet_access, 24-hour_front_desk_service, smoking_areas, currency_exchange, multilingual_staff, room_service, restaurant, bar, safe_deposit_box, concierge, telephone, ticket_office, wake-up_call, pool_access</t>
  </si>
  <si>
    <t>wifi, outdoor_pool, pool, poolside_bar, air_conditioning, non-smoking, internet_access, 24-hour_front_desk_service, garden, restaurant, bar, tanning_beds, accessible, pool_access</t>
  </si>
  <si>
    <t>parking, wifi, outdoor_pool, pool, children's_pool, indoor_pool, air_conditioning, non-smoking, internet_access, smoking_areas, playground, room_service, garden, express_check-in, express_check-out, restaurant, bar, business_center, meeting_facilities, banquet_service, queen_or_king_bed, pool_access, pets_allowed</t>
  </si>
  <si>
    <t>parking, wifi, outdoor_pool, pool, children's_pool, pool_table, elevator, air_conditioning, non-smoking, internet_access, 24-hour_front_desk_service, smoking_areas, massage, playground, iron, chapel, multilingual_staff, room_service, restaurant, bar, safe_deposit_box, car_rental, meeting_facilities, lounge, banquet_service, tanning_beds, television, desk, balcony, shuttle_service, games_room, luggage_storage, tours, airport_shuttle, photocopier, accessible, fax, concierge, private_beach, children's_play_area, beach_umbrellas, golf_course, cafÃ©, ticket_office, library, diving, pool_access</t>
  </si>
  <si>
    <t>parking, wifi, elevator, air_conditioning, non-smoking, internet_access, 24-hour_front_desk_service, currency_exchange, multilingual_staff, room_service, express_check-in, express_check-out, restaurant, bar, safe_deposit_box, car_rental, meeting_facilities, banquet_service, television, desk, shuttle_service, luggage_storage, airport_shuttle, photocopier, accessible, fax, concierge, children's_play_area, cafÃ©, valet_parking, wake-up_call</t>
  </si>
  <si>
    <t>wifi, elevator, air_conditioning, non-smoking, 24-hour_front_desk_service, smoking_areas, multilingual_staff, room_service, restaurant, safe_deposit_box, breakfast_included</t>
  </si>
  <si>
    <t>parking, wifi, air_conditioning, non-smoking, internet_access, 24-hour_front_desk_service, smoking_areas, garden, car_rental, lounge, heat, games_room, grill, pets_allowed</t>
  </si>
  <si>
    <t>parking, outdoor_pool, pool, air_conditioning, non-smoking, 24-hour_front_desk_service, smoking_areas, playground, spa, multilingual_staff, room_service, restaurant, safe_deposit_box, meeting_facilities, banquet_service, television, desk, shower, luggage_storage, airport_shuttle, private_beach, children's_play_area, complimentary_bottled_water, pool_access</t>
  </si>
  <si>
    <t>wifi, pool_table, elevator, smoking_areas, massage, spa, multilingual_staff, restaurant, bar, safe_deposit_box, luggage_storage, airport_shuttle, concierge, cafÃ©, pool_access, air_conditioning</t>
  </si>
  <si>
    <t>parking, outdoor_pool, pool, elevator, air_conditioning, non-smoking, smoking_areas, safe_deposit_box, meeting_facilities, banquet_service, television, fitness_center, luggage_storage, photocopier, fax, private_beach, complimentary_bottled_water, pool_access</t>
  </si>
  <si>
    <t>parking, wifi, outdoor_pool, pool, children's_pool, elevator, air_conditioning, non-smoking, internet_access, 24-hour_front_desk_service, smoking_areas, currency_exchange, iron, spa, multilingual_staff, room_service, garden, express_check-in, atm, restaurant, bar, safe_deposit_box, car_rental, business_center, meeting_facilities, banquet_service, desk, shower, fitness_center, shuttle_service, luggage_storage, tours, airport_shuttle, photocopier, accessible, fax, concierge, casino, cafÃ©, complimentary_bottled_water, satellite_tv, telephone, ticket_office, minibar, hairdryer, valet_parking, wedding_facilities, wake-up_call, bathrobe, pool_access, breakfast_included</t>
  </si>
  <si>
    <t>parking, wifi, outdoor_pool, pool, pool_table, air_conditioning, non-smoking, internet_access, smoking_areas, massage, currency_exchange, multilingual_staff, room_service, restaurant, bar, safe_deposit_box, meeting_facilities, lounge, banquet_service, television, desk, shower, luggage_storage, airport_shuttle, photocopier, fax, wake-up_call, library, pool_access</t>
  </si>
  <si>
    <t>parking, wifi, outdoor_pool, pool, children's_pool, air_conditioning, non-smoking, internet_access, smoking_areas, massage, spa, multilingual_staff, room_service, garden, restaurant, bar, safe_deposit_box, meeting_facilities, banquet_service, tanning_beds, luggage_storage, accessible, grill, pool_access</t>
  </si>
  <si>
    <t>parking, wifi, outdoor_pool, pool, elevator, air_conditioning, non-smoking, internet_access, 24-hour_front_desk_service, smoking_areas, massage, iron, spa, multilingual_staff, room_service, garden, restaurant, bar, safe_deposit_box, car_rental, meeting_facilities, banquet_service, tanning_beds, fitness_center, shuttle_service, luggage_storage, photocopier, accessible, fax, shops, cafÃ©, minibar, wake-up_call, pool_access</t>
  </si>
  <si>
    <t>outdoor_pool, pool, children's_pool, smoking_areas, room_service, garden, restaurant, bar, pool_access, pets_allowed</t>
  </si>
  <si>
    <t>parking, wifi, pool_table, air_conditioning, non-smoking, internet_access, 24-hour_front_desk_service, smoking_areas, massage, playground, currency_exchange, multilingual_staff, room_service, garden, restaurant, safe_deposit_box, lounge, desk, games_room, luggage_storage, tours, airport_shuttle, accessible, concierge, private_beach, children's_play_area, beach_umbrellas, cafÃ©, grill, complimentary_bottled_water, ticket_office, table_tennis, bicycle_rental, diving, pool_access, breakfast_included</t>
  </si>
  <si>
    <t>parking, air_conditioning, kitchen, pets_allowed</t>
  </si>
  <si>
    <t>parking, wifi, outdoor_pool, pool, children's_pool, poolside_bar, elevator, air_conditioning, non-smoking, internet_access, 24-hour_front_desk_service, smoking_areas, entertainment_rooms, massage, currency_exchange, iron, spa, multilingual_staff, room_service, garden, express_check-in, express_check-out, restaurant, bar, safe_deposit_box, car_rental, business_center, meeting_facilities, banquet_service, tanning_beds, balcony, watersports, fitness_center, shuttle_service, games_room, luggage_storage, tours, airport_shuttle, photocopier, accessible, fax, concierge, wheelchair_accessible, private_beach, children's_play_area, shops, cafÃ©, sauna, ticket_office, table_tennis, bicycle_rental, valet_parking, wedding_facilities, wake-up_call, diving, pool_access</t>
  </si>
  <si>
    <t>parking, wifi, outdoor_pool, pool, children's_pool, pool_table, indoor_pool, poolside_bar, air_conditioning, non-smoking, internet_access, 24-hour_front_desk_service, smoking_areas, entertainment_rooms, massage, playground, currency_exchange, iron, spa, multilingual_staff, room_service, garden, express_check-in, atm, express_check-out, restaurant, beauty_salon, bar, safe_deposit_box, car_rental, business_center, meeting_facilities, banquet_service, tanning_beds, watersports, fitness_center, shuttle_service, games_room, luggage_storage, tours, airport_shuttle, photocopier, accessible, fax, concierge, wheelchair_accessible, tennis_court, hairdressers, private_beach, children's_play_area, pants_press, beach_umbrellas, golf_course, cafÃ©, sauna, grill, baby-sitting, ticket_office, table_tennis, bicycle_rental, wedding_facilities, steam_room, minigolf, nightclub, diving, pool_access, breakfast_included</t>
  </si>
  <si>
    <t>parking, wifi, outdoor_pool, pool, air_conditioning, non-smoking, internet_access, massage, garden, safe_deposit_box, car_rental, tours, sauna, pool_access</t>
  </si>
  <si>
    <t>parking, wifi, outdoor_pool, pool, children's_pool, elevator, air_conditioning, non-smoking, internet_access, 24-hour_front_desk_service, smoking_areas, iron, multilingual_staff, room_service, garden, restaurant, safe_deposit_box, car_rental, tanning_beds, television, microwave, desk, balcony, shower, luggage_storage, photocopier, accessible, fax, concierge, wheelchair_accessible, private_beach, beach_umbrellas, pool_access</t>
  </si>
  <si>
    <t>parking, wifi, outdoor_pool, pool, air_conditioning, non-smoking, internet_access, multilingual_staff, room_service, garden, beauty_salon, lounge, tanning_beds, airport_shuttle, beach_umbrellas, grill, pool_access, breakfast_included, pets_allowed</t>
  </si>
  <si>
    <t>parking, non-smoking, pets_allowed</t>
  </si>
  <si>
    <t>parking, wifi, non-smoking, internet_access, 24-hour_front_desk_service, smoking_areas, room_service, restaurant, luggage_storage, queen_or_king_bed</t>
  </si>
  <si>
    <t>parking, wifi, outdoor_pool, pool, children's_pool, poolside_bar, elevator, air_conditioning, non-smoking, internet_access, 24-hour_front_desk_service, smoking_areas, massage, iron, spa, room_service, beauty_salon, safe_deposit_box, car_rental, lounge, heat, luggage_storage, tours, accessible, concierge, bicycle_rental, pool_access</t>
  </si>
  <si>
    <t>parking, wifi, air_conditioning, non-smoking, internet_access, 24-hour_front_desk_service, smoking_areas, room_service, restaurant, bar, breakfast_included</t>
  </si>
  <si>
    <t>wifi, pool, children's_pool, air_conditioning, 24-hour_front_desk_service, smoking_areas, multilingual_staff, garden, restaurant, safe_deposit_box, meeting_facilities, desk, shower, concierge, private_beach, baby-sitting, complimentary_bottled_water, telephone, minibar, hairdryer, wedding_facilities, bathrobe, pool_access, breakfast_included</t>
  </si>
  <si>
    <t>parking, wifi, elevator, air_conditioning, non-smoking, internet_access, 24-hour_front_desk_service, smoking_areas, massage, iron, spa, multilingual_staff, room_service, express_check-in, express_check-out, restaurant, bar, safe_deposit_box, business_center, meeting_facilities, banquet_service, fitness_center, shuttle_service, luggage_storage, airport_shuttle, photocopier, accessible, fax, concierge, cafÃ©, sauna, ticket_office, wake-up_call, breakfast_included</t>
  </si>
  <si>
    <t>wifi, outdoor_pool, pool, air_conditioning, non-smoking, internet_access, smoking_areas, room_service, garden, express_check-in, express_check-out, restaurant, bar, meeting_facilities, banquet_service, grill, nightclub, diving, pool_access, pets_allowed</t>
  </si>
  <si>
    <t>parking, wifi, outdoor_pool, pool, children's_pool, air_conditioning, non-smoking, internet_access, 24-hour_front_desk_service, smoking_areas, massage, currency_exchange, iron, spa, room_service, garden, express_check-in, express_check-out, restaurant, bar, safe_deposit_box, car_rental, tanning_beds, kitchen, microwave, balcony, shower, fitness_center, shuttle_service, games_room, luggage_storage, tours, airport_shuttle, photocopier, accessible, fax, concierge, private_beach, children's_play_area, dining_room, shops, golf_course, cafÃ©, sauna, complimentary_bottled_water, ticket_office, minibar, wake-up_call, diving, pool_access, breakfast_included</t>
  </si>
  <si>
    <t>parking, wifi, internet_access, pets_allowed</t>
  </si>
  <si>
    <t>parking, wifi, outdoor_pool, pool, air_conditioning, non-smoking, internet_access, room_service, garden, bar, tanning_beds, airport_shuttle, beach_umbrellas, pool_access, pets_allowed</t>
  </si>
  <si>
    <t>parking, wifi, non-smoking, smoking_areas, iron, multilingual_staff, room_service, restaurant, bar, meeting_facilities, shower, airport_shuttle, air_conditioning</t>
  </si>
  <si>
    <t>parking, wifi, outdoor_pool, pool, children's_pool, poolside_bar, air_conditioning, non-smoking, internet_access, 24-hour_front_desk_service, massage, iron, multilingual_staff, room_service, garden, restaurant, beauty_salon, bar, safe_deposit_box, car_rental, shower, luggage_storage, airport_shuttle, concierge, cafÃ©, baby-sitting, complimentary_bottled_water, diving, pool_access</t>
  </si>
  <si>
    <t>parking, wifi, outdoor_pool, pool, air_conditioning, non-smoking, internet_access, massage, room_service, garden, restaurant, bar, airport_shuttle, photocopier, fax, diving, pool_access, pets_allowed</t>
  </si>
  <si>
    <t>wifi, pool, children's_pool, smoking_areas, multilingual_staff, garden, express_check-in, express_check-out, restaurant, meeting_facilities, concierge, private_beach, ticket_office, hot_spring_bath_(onsen), pool_access, breakfast_included</t>
  </si>
  <si>
    <t>parking, outdoor_pool, pool, air_conditioning, non-smoking, smoking_areas, massage, iron, room_service, garden, express_check-in, express_check-out, restaurant, bar, safe_deposit_box, car_rental, tanning_beds, heat, fitness_center, shuttle_service, luggage_storage, airport_shuttle, accessible, wheelchair_accessible, private_beach, beach_umbrellas, grill, bicycle_rental, diving, pool_access, breakfast_included</t>
  </si>
  <si>
    <t>parking, wifi, pool, indoor_pool, 24-hour_front_desk_service, smoking_areas, massage, currency_exchange, iron, spa, multilingual_staff, room_service, garden, express_check-in, express_check-out, restaurant, bar, safe_deposit_box, car_rental, business_center, meeting_facilities, luggage_storage, airport_shuttle, concierge, private_beach, children's_play_area, beach_umbrellas, shops, grill, baby-sitting, ticket_office, bicycle_rental, valet_parking, wake-up_call, nightclub, diving, pool_access, breakfast_included, air_conditioning</t>
  </si>
  <si>
    <t>parking, wifi, outdoor_pool, pool, children's_pool, air_conditioning, non-smoking, internet_access, 24-hour_front_desk_service, smoking_areas, massage, currency_exchange, iron, spa, multilingual_staff, room_service, garden, restaurant, beauty_salon, bar, safe_deposit_box, car_rental, business_center, meeting_facilities, banquet_service, desk, balcony, shower, fitness_center, shuttle_service, tours, airport_shuttle, photocopier, accessible, fax, concierge, beach_umbrellas, baby-sitting, ticket_office, minibar, hairdryer, bicycle_rental, bathrobe, diving, pool_access</t>
  </si>
  <si>
    <t>parking, wifi, outdoor_pool, pool, poolside_bar, air_conditioning, non-smoking, internet_access, smoking_areas, currency_exchange, iron, spa, multilingual_staff, room_service, garden, express_check-in, express_check-out, restaurant, bar, safe_deposit_box, car_rental, meeting_facilities, banquet_service, tanning_beds, shuttle_service, luggage_storage, airport_shuttle, photocopier, accessible, fax, private_beach, pants_press, golf_course, cafÃ©, baby-sitting, fireplace, wake-up_call, diving, pool_access, breakfast_included, pets_allowed</t>
  </si>
  <si>
    <t>parking, wifi, outdoor_pool, pool, children's_pool, air_conditioning, non-smoking, internet_access, smoking_areas, garden, restaurant, bar, safe_deposit_box, tanning_beds, grill, pool_access, pets_allowed</t>
  </si>
  <si>
    <t>parking, wifi, outdoor_pool, pool, indoor_pool, air_conditioning, internet_access, smoking_areas, massage, currency_exchange, spa, room_service, garden, restaurant, bar, safe_deposit_box, fitness_center, tours, airport_shuttle, photocopier, fax, ticket_office, diving, pool_access</t>
  </si>
  <si>
    <t>wifi, outdoor_pool, pool, air_conditioning, non-smoking, internet_access, smoking_areas, massage, iron, multilingual_staff, room_service, garden, express_check-in, express_check-out, restaurant, bar, safe_deposit_box, meeting_facilities, banquet_service, tanning_beds, shuttle_service, luggage_storage, tours, airport_shuttle, photocopier, fax, concierge, pants_press, baby-sitting, ticket_office, bicycle_rental, wake-up_call, horseback_riding, diving, pool_access, breakfast_included</t>
  </si>
  <si>
    <t>parking, wifi, outdoor_pool, pool, air_conditioning, non-smoking, internet_access, room_service, restaurant, bar, airport_shuttle, queen_or_king_bed, pool_access, breakfast_included</t>
  </si>
  <si>
    <t>parking, wifi, outdoor_pool, pool, poolside_bar, air_conditioning, internet_access, currency_exchange, room_service, garden, express_check-in, express_check-out, bar, safe_deposit_box, car_rental, luggage_storage, tours, concierge, private_beach, sauna, diving, hot_spring_bath_(onsen), pool_access, pets_allowed</t>
  </si>
  <si>
    <t>parking, wifi, outdoor_pool, pool, air_conditioning, non-smoking, internet_access, smoking_areas, multilingual_staff, garden, lounge, tanning_beds, desk, shuttle_service, games_room, airport_shuttle, private_beach, children's_play_area, fireplace, pool_access, breakfast_included</t>
  </si>
  <si>
    <t>parking, wifi, outdoor_pool, pool, children's_pool, pool_table, air_conditioning, non-smoking, internet_access, 24-hour_front_desk_service, smoking_areas, multilingual_staff, room_service, garden, express_check-in, express_check-out, bar, meeting_facilities, banquet_service, tanning_beds, television, desk, balcony, shower, accessible, wheelchair_accessible, grill, pool_access, pets_allowed</t>
  </si>
  <si>
    <t>massage, garden, restaurant, games_room, diving, pets_allowed</t>
  </si>
  <si>
    <t>parking, wifi, outdoor_pool, pool, poolside_bar, air_conditioning, non-smoking, internet_access, 24-hour_front_desk_service, massage, iron, spa, room_service, garden, express_check-in, express_check-out, restaurant, bar, safe_deposit_box, car_rental, meeting_facilities, lounge, banquet_service, tanning_beds, shuttle_service, luggage_storage, airport_shuttle, photocopier, accessible, fax, concierge, pants_press, beach_umbrellas, golf_course, bicycle_rental, diving, pool_access</t>
  </si>
  <si>
    <t>wifi, outdoor_pool, pool, children's_pool, non-smoking, smoking_areas, massage, multilingual_staff, room_service, garden, restaurant, bar, safe_deposit_box, car_rental, luggage_storage, airport_shuttle, children's_play_area, ticket_office, bicycle_rental, diving, pool_access, breakfast_included, air_conditioning</t>
  </si>
  <si>
    <t>parking, wifi, outdoor_pool, pool, pool_table, indoor_pool, air_conditioning, non-smoking, internet_access, 24-hour_front_desk_service, smoking_areas, massage, currency_exchange, iron, multilingual_staff, room_service, garden, express_check-in, express_check-out, restaurant, bar, safe_deposit_box, car_rental, meeting_facilities, lounge, banquet_service, tanning_beds, shuttle_service, games_room, luggage_storage, tours, airport_shuttle, photocopier, fax, concierge, private_beach, cafÃ©, baby-sitting, ticket_office, valet_parking, library, diving, pool_access, breakfast_included</t>
  </si>
  <si>
    <t>parking, wifi, outdoor_pool, pool, indoor_pool, air_conditioning, non-smoking, internet_access, smoking_areas, massage, currency_exchange, multilingual_staff, room_service, garden, atm, restaurant, bar, luggage_storage, tours, airport_shuttle, photocopier, fax, cafÃ©, complimentary_bottled_water, ticket_office, wake-up_call, pool_access</t>
  </si>
  <si>
    <t>non-smoking, bar, pets_allowed</t>
  </si>
  <si>
    <t>parking, wifi, outdoor_pool, pool, indoor_pool, air_conditioning, non-smoking, internet_access, 24-hour_front_desk_service, smoking_areas, massage, currency_exchange, iron, spa, multilingual_staff, room_service, garden, express_check-in, express_check-out, restaurant, bar, car_rental, shuttle_service, games_room, luggage_storage, tours, airport_shuttle, photocopier, accessible, fax, wheelchair_accessible, private_beach, children's_play_area, ticket_office, bicycle_rental, fireplace, wake-up_call, diving, rooms_with_ocean_views, pool_access</t>
  </si>
  <si>
    <t>parking, wifi, outdoor_pool, pool, children's_pool, air_conditioning, non-smoking, internet_access, smoking_areas, multilingual_staff, room_service, restaurant, bar, business_center, meeting_facilities, banquet_service, tanning_beds, television, shower, photocopier, fax, private_beach, beach_umbrellas, complimentary_bottled_water, telephone, pool_access, breakfast_included</t>
  </si>
  <si>
    <t>parking, wifi, outdoor_pool, pool, children's_pool, indoor_pool, air_conditioning, non-smoking, internet_access, smoking_areas, massage, iron, spa, multilingual_staff, room_service, garden, express_check-in, express_check-out, restaurant, bar, safe_deposit_box, lounge, tanning_beds, television, desk, balcony, shower, watersports, fitness_center, shuttle_service, games_room, tours, airport_shuttle, photocopier, accessible, fax, private_beach, beach_umbrellas, complimentary_bottled_water, ticket_office, hairdryer, wake-up_call, diving, pool_access, pets_allowed</t>
  </si>
  <si>
    <t>parking, wifi, outdoor_pool, pool, children's_pool, poolside_bar, air_conditioning, non-smoking, internet_access, 24-hour_front_desk_service, smoking_areas, massage, currency_exchange, spa, multilingual_staff, room_service, garden, express_check-in, restaurant, bar, safe_deposit_box, car_rental, tanning_beds, fitness_center, luggage_storage, airport_shuttle, accessible, private_beach, children's_play_area, beach_umbrellas, cafÃ©, baby-sitting, ticket_office, wedding_facilities, library, diving, pool_access, breakfast_included</t>
  </si>
  <si>
    <t>parking, outdoor_pool, pool, air_conditioning, non-smoking, garden, restaurant, bar, tanning_beds, watersports, airport_shuttle, children's_play_area, pool_access, breakfast_included, pets_allowed</t>
  </si>
  <si>
    <t>parking, wifi, outdoor_pool, pool, air_conditioning, non-smoking, 24-hour_front_desk_service, smoking_areas, massage, multilingual_staff, room_service, atm, restaurant, bar, safe_deposit_box, car_rental, games_room, luggage_storage, tours, ticket_office, bicycle_rental, nightclub, pool_access</t>
  </si>
  <si>
    <t>parking, wifi, air_conditioning, non-smoking, internet_access, garden, airport_shuttle, diving, pets_allowed</t>
  </si>
  <si>
    <t>parking, air_conditioning, non-smoking, smoking_areas, queen_or_king_bed, pets_allowed</t>
  </si>
  <si>
    <t>parking, wifi, air_conditioning, non-smoking, internet_access, 24-hour_front_desk_service, smoking_areas, massage, iron, spa, multilingual_staff, room_service, express_check-in, restaurant, television, shower, luggage_storage, cafÃ©, sauna, wake-up_call</t>
  </si>
  <si>
    <t>parking, wifi, outdoor_pool, pool, non-smoking, internet_access, smoking_areas, massage, spa, room_service, garden, express_check-in, express_check-out, restaurant, bar, car_rental, lounge, tanning_beds, shuttle_service, games_room, airport_shuttle, concierge, beach_umbrellas, bicycle_rental, diving, pool_access, pets_allowed, air_conditioning</t>
  </si>
  <si>
    <t>outdoor_pool, pool, children's_pool, poolside_bar, air_conditioning, non-smoking, smoking_areas, massage, currency_exchange, iron, spa, room_service, garden, express_check-in, express_check-out, restaurant, beauty_salon, bar, car_rental, tanning_beds, shuttle_service, games_room, tours, airport_shuttle, beach_umbrellas, golf_course, baby-sitting, diving, pool_access, breakfast_included</t>
  </si>
  <si>
    <t>parking, wifi, outdoor_pool, pool, air_conditioning, non-smoking, massage, spa, room_service, garden, express_check-in, express_check-out, beauty_salon, bar, safe_deposit_box, meeting_facilities, lounge, banquet_service, tanning_beds, shuttle_service, airport_shuttle, fireplace, pool_access, breakfast_included</t>
  </si>
  <si>
    <t>parking, wifi, outdoor_pool, pool, air_conditioning, non-smoking, internet_access, 24-hour_front_desk_service, multilingual_staff, room_service, restaurant, bar, safe_deposit_box, car_rental, airport_shuttle, accessible, pool_access, breakfast_included</t>
  </si>
  <si>
    <t>parking, wifi, outdoor_pool, pool, poolside_bar, elevator, air_conditioning, non-smoking, internet_access, 24-hour_front_desk_service, smoking_areas, massage, spa, multilingual_staff, room_service, garden, restaurant, bar, safe_deposit_box, car_rental, meeting_facilities, lounge, banquet_service, tanning_beds, television, shower, fitness_center, shuttle_service, luggage_storage, tours, airport_shuttle, photocopier, accessible, fax, concierge, wheelchair_accessible, cafÃ©, ticket_office, bicycle_rental, wake-up_call, pool_access, breakfast_included</t>
  </si>
  <si>
    <t>pool, children's_pool, non-smoking, room_service, garden, restaurant, bar, car_rental, meeting_facilities, watersports, luggage_storage, concierge, shops, grill, wake-up_call, pool_access</t>
  </si>
  <si>
    <t>parking, wifi, air_conditioning, non-smoking, internet_access, smoking_areas, express_check-in, express_check-out, restaurant, heat, concierge, pets_allowed</t>
  </si>
  <si>
    <t>parking, wifi, non-smoking, internet_access, 24-hour_front_desk_service, smoking_areas, multilingual_staff, room_service, bar, safe_deposit_box, luggage_storage, photocopier, fax, wake-up_call, breakfast_included</t>
  </si>
  <si>
    <t>parking, wifi, outdoor_pool, pool, children's_pool, air_conditioning, non-smoking, internet_access, smoking_areas, massage, spa, multilingual_staff, room_service, garden, restaurant, meeting_facilities, banquet_service, tanning_beds, heat, luggage_storage, tours, airport_shuttle, accessible, concierge, private_beach, beach_umbrellas, sauna, ticket_office, pool_access</t>
  </si>
  <si>
    <t>parking, wifi, elevator, air_conditioning, non-smoking, internet_access, 24-hour_front_desk_service, smoking_areas, massage, iron, spa, multilingual_staff, room_service, restaurant, bar, safe_deposit_box, car_rental, business_center, meeting_facilities, banquet_service, television, desk, luggage_storage, tours, airport_shuttle, photocopier, accessible, fax, concierge, wheelchair_accessible, sauna, complimentary_bottled_water, satellite_tv, ticket_office, minibar, breakfast_included</t>
  </si>
  <si>
    <t>parking, elevator, non-smoking, 24-hour_front_desk_service, smoking_areas, massage, multilingual_staff, room_service, garden, restaurant, bar, safe_deposit_box, meeting_facilities, banquet_service, luggage_storage, accessible, wheelchair_accessible, air_conditioning</t>
  </si>
  <si>
    <t>parking, wifi, outdoor_pool, pool, children's_pool, air_conditioning, non-smoking, internet_access, room_service, garden, restaurant, airport_shuttle, private_beach, pool_access, breakfast_included, pets_allowed</t>
  </si>
  <si>
    <t>parking, wifi, pool, children's_pool, indoor_pool, poolside_bar, air_conditioning, non-smoking, internet_access, 24-hour_front_desk_service, smoking_areas, massage, currency_exchange, iron, multilingual_staff, room_service, garden, express_check-in, express_check-out, restaurant, bar, safe_deposit_box, lounge, tanning_beds, television, shuttle_service, luggage_storage, tours, airport_shuttle, photocopier, fax, concierge, ticket_office, bicycle_rental, wake-up_call, diving, station_shuttle, pool_access</t>
  </si>
  <si>
    <t>parking, wifi, smoking_areas, room_service, restaurant, bar, car_rental, luggage_storage, tours, airport_shuttle, accessible, security, air_conditioning</t>
  </si>
  <si>
    <t>parking, wifi, pool, poolside_bar, elevator, non-smoking, internet_access, 24-hour_front_desk_service, smoking_areas, currency_exchange, chapel, multilingual_staff, room_service, garden, express_check-in, atm, express_check-out, restaurant, bar, car_rental, meeting_facilities, banquet_service, watersports, luggage_storage, photocopier, accessible, fax, wheelchair_accessible, electric_vehicle_(ev)_charging_station, children's_play_area, pants_press, golf_course, bowling_alley, cafÃ©, grill, baby-sitting, table_tennis, valet_parking, minigolf, diving, hot_spring_bath_(onsen), squash, solarium, pool_access, air_conditioning</t>
  </si>
  <si>
    <t>parking, wifi, outdoor_pool, pool, air_conditioning, non-smoking, internet_access, 24-hour_front_desk_service, smoking_areas, massage, spa, multilingual_staff, room_service, garden, restaurant, bar, safe_deposit_box, television, shower, fitness_center, shuttle_service, luggage_storage, airport_shuttle, accessible, concierge, wheelchair_accessible, children's_play_area, shops, sauna, complimentary_bottled_water, telephone, ticket_office, minibar, hairdryer, wedding_facilities, wake-up_call, bathrobe, pool_access, breakfast_included, pets_allowed</t>
  </si>
  <si>
    <t>parking, outdoor_pool, pool, air_conditioning, non-smoking, 24-hour_front_desk_service, smoking_areas, multilingual_staff, room_service, garden, restaurant, meeting_facilities, banquet_service, pool_access</t>
  </si>
  <si>
    <t>parking, wifi, air_conditioning, non-smoking, internet_access, smoking_areas, bar, pets_allowed</t>
  </si>
  <si>
    <t>parking, wifi, outdoor_pool, pool, poolside_bar, air_conditioning, non-smoking, internet_access, smoking_areas, massage, iron, spa, multilingual_staff, room_service, garden, atm, restaurant, bar, safe_deposit_box, meeting_facilities, banquet_service, tanning_beds, shower, shuttle_service, games_room, luggage_storage, tours, airport_shuttle, photocopier, accessible, fax, private_beach, beach_umbrellas, complimentary_bottled_water, ticket_office, wedding_facilities, diving, pool_access, breakfast_included, pets_allowed</t>
  </si>
  <si>
    <t>parking, wifi, elevator, 24-hour_front_desk_service, smoking_areas, massage, luggage_storage, security, queen_or_king_bed</t>
  </si>
  <si>
    <t>wifi, elevator, 24-hour_front_desk_service, smoking_areas, massage, express_check-in, atm, safe_deposit_box, business_center, luggage_storage, airport_shuttle, concierge, air_conditioning</t>
  </si>
  <si>
    <t>parking, wifi, elevator, air_conditioning, non-smoking, internet_access, 24-hour_front_desk_service, smoking_areas, massage, iron, room_service, restaurant, safe_deposit_box, meeting_facilities, lounge, banquet_service, luggage_storage, tours, airport_shuttle, photocopier, accessible, fax, concierge, wheelchair_accessible, ticket_office, breakfast_included</t>
  </si>
  <si>
    <t>parking, wifi, elevator, air_conditioning, non-smoking, internet_access, 24-hour_front_desk_service, smoking_areas, massage, iron, multilingual_staff, room_service, express_check-in, atm, express_check-out, restaurant, bar, safe_deposit_box, car_rental, meeting_facilities, banquet_service, shower, fitness_center, luggage_storage, tours, airport_shuttle, photocopier, accessible, fax, concierge, cafÃ©, ticket_office, hairdryer, valet_parking</t>
  </si>
  <si>
    <t>parking, wifi, elevator, air_conditioning, non-smoking, internet_access, 24-hour_front_desk_service, smoking_areas, massage, iron, spa, multilingual_staff, room_service, atm, restaurant, bar, safe_deposit_box, business_center, meeting_facilities, banquet_service, luggage_storage, tours, airport_shuttle, photocopier, fax, concierge, cafÃ©, ticket_office, breakfast_included</t>
  </si>
  <si>
    <t>parking, wifi, elevator, air_conditioning, non-smoking, internet_access, 24-hour_front_desk_service, massage, multilingual_staff, room_service, express_check-in, atm, express_check-out, restaurant, safe_deposit_box, car_rental, meeting_facilities, banquet_service, television, desk, shuttle_service, luggage_storage, tours, photocopier, accessible, fax, concierge, wheelchair_accessible, cafÃ©, telephone, ticket_office, breakfast_included</t>
  </si>
  <si>
    <t>parking, wifi, air_conditioning, non-smoking, internet_access, 24-hour_front_desk_service, smoking_areas, multilingual_staff, lounge, television, shower, luggage_storage, pets_allowed</t>
  </si>
  <si>
    <t>parking, wifi, air_conditioning, non-smoking, internet_access, 24-hour_front_desk_service, smoking_areas, massage, currency_exchange, spa, multilingual_staff, room_service, express_check-in, express_check-out, restaurant, beauty_salon, car_rental, luggage_storage, tours, photocopier, accessible, fax, ticket_office, pets_allowed</t>
  </si>
  <si>
    <t>parking, wifi, outdoor_pool, pool, air_conditioning, non-smoking, internet_access, 24-hour_front_desk_service, smoking_areas, iron, multilingual_staff, room_service, garden, express_check-in, express_check-out, restaurant, bar, safe_deposit_box, tanning_beds, kitchen, shuttle_service, luggage_storage, tours, airport_shuttle, accessible, beach_umbrellas, golf_course, ticket_office, diving, pool_access</t>
  </si>
  <si>
    <t>parking, wifi, air_conditioning, non-smoking, internet_access, smoking_areas, massage, spa, multilingual_staff, room_service, garden, restaurant, games_room, luggage_storage, golf_course, cafÃ©, breakfast_included</t>
  </si>
  <si>
    <t>parking, wifi, outdoor_pool, pool, non-smoking, internet_access, garden, restaurant, bar, shuttle_service, airport_shuttle, bowling_alley, grill, pool_access, air_conditioning</t>
  </si>
  <si>
    <t>parking, wifi, air_conditioning, non-smoking, internet_access, smoking_areas, room_service, garden, express_check-in, express_check-out, lounge, grill, breakfast_included</t>
  </si>
  <si>
    <t>parking, wifi, air_conditioning, non-smoking, internet_access, 24-hour_front_desk_service, smoking_areas, massage, iron, multilingual_staff, room_service, garden, express_check-in, express_check-out, restaurant, car_rental, lounge, luggage_storage, tours, airport_shuttle, photocopier, fax, pants_press, golf_course, cafÃ©</t>
  </si>
  <si>
    <t>parking, wifi, air_conditioning, non-smoking, internet_access, smoking_areas, currency_exchange, multilingual_staff, room_service, garden, restaurant, bar, safe_deposit_box, car_rental, lounge, games_room, luggage_storage, tours, airport_shuttle, photocopier, accessible, fax, cafÃ©, ticket_office</t>
  </si>
  <si>
    <t>parking, wifi, outdoor_pool, pool, pool_table, elevator, air_conditioning, non-smoking, internet_access, 24-hour_front_desk_service, smoking_areas, massage, iron, spa, multilingual_staff, room_service, garden, express_check-in, atm, express_check-out, restaurant, beauty_salon, bar, safe_deposit_box, car_rental, business_center, meeting_facilities, banquet_service, tanning_beds, heat, fitness_center, luggage_storage, tours, airport_shuttle, photocopier, accessible, fax, concierge, private_beach, beach_umbrellas, golf_course, cafÃ©, grill, ticket_office, hairdryer, table_tennis, wake-up_call, pool_access, breakfast_included</t>
  </si>
  <si>
    <t>parking, wifi, outdoor_pool, pool, children's_pool, air_conditioning, non-smoking, internet_access, 24-hour_front_desk_service, smoking_areas, massage, iron, spa, multilingual_staff, room_service, garden, atm, restaurant, bar, safe_deposit_box, meeting_facilities, banquet_service, television, desk, fitness_center, shuttle_service, luggage_storage, tours, airport_shuttle, accessible, fax, concierge, pants_press, cafÃ©, grill, complimentary_bottled_water, ticket_office, minibar, hairdryer, wake-up_call, pool_access, breakfast_included</t>
  </si>
  <si>
    <t>parking, wifi, outdoor_pool, pool, poolside_bar, elevator, air_conditioning, non-smoking, internet_access, 24-hour_front_desk_service, smoking_areas, massage, currency_exchange, iron, spa, room_service, express_check-in, express_check-out, restaurant, bar, safe_deposit_box, car_rental, business_center, meeting_facilities, banquet_service, tanning_beds, fitness_center, shuttle_service, luggage_storage, airport_shuttle, photocopier, accessible, fax, concierge, pants_press, shops, wedding_facilities, wake-up_call, executive_floor, pool_access</t>
  </si>
  <si>
    <t>wifi, air_conditioning, non-smoking, internet_access, smoking_areas, entertainment_rooms, massage, iron, room_service, garden, express_check-in, express_check-out, restaurant, bar, car_rental, meeting_facilities, lounge, banquet_service, shuttle_service, luggage_storage, tours, airport_shuttle, private_beach, beach_umbrellas, cafÃ©, grill, baby-sitting, ticket_office, bicycle_rental, diving, breakfast_included</t>
  </si>
  <si>
    <t>parking, wifi, outdoor_pool, pool, pool_table, indoor_pool, poolside_bar, air_conditioning, non-smoking, internet_access, 24-hour_front_desk_service, smoking_areas, entertainment_rooms, massage, iron, spa, multilingual_staff, room_service, garden, express_check-in, express_check-out, restaurant, bar, safe_deposit_box, meeting_facilities, banquet_service, tanning_beds, shuttle_service, games_room, luggage_storage, tours, airport_shuttle, photocopier, accessible, fax, concierge, wheelchair_accessible, private_beach, children's_play_area, beach_umbrellas, grill, baby-sitting, ticket_office, bicycle_rental, valet_parking, wedding_facilities, wake-up_call, nightclub, diving, pool_access, breakfast_included</t>
  </si>
  <si>
    <t>parking, outdoor_pool, pool, pool_table, poolside_bar, air_conditioning, non-smoking, 24-hour_front_desk_service, smoking_areas, multilingual_staff, room_service, garden, restaurant, bar, safe_deposit_box, tanning_beds, shuttle_service, games_room, luggage_storage, airport_shuttle, concierge, private_beach, beach_umbrellas, complimentary_bottled_water, satellite_tv, table_tennis, pool_access, breakfast_included</t>
  </si>
  <si>
    <t>parking, wifi, air_conditioning, non-smoking, internet_access, 24-hour_front_desk_service, smoking_areas, currency_exchange, multilingual_staff, room_service, express_check-in, express_check-out, restaurant, safe_deposit_box, car_rental, meeting_facilities, banquet_service, desk, fitness_center, shuttle_service, luggage_storage, tours, airport_shuttle, photocopier, accessible, fax, concierge, wheelchair_accessible, pants_press, ticket_office, hairdryer, wake-up_call, breakfast_included</t>
  </si>
  <si>
    <t>parking, non-smoking, internet_access, 24-hour_front_desk_service, smoking_areas, room_service, garden, restaurant, bar, tanning_beds, luggage_storage, tours, photocopier, fax, private_beach, grill, diving, wifi</t>
  </si>
  <si>
    <t>parking, wifi, air_conditioning, non-smoking, internet_access, massage, iron, multilingual_staff, room_service, garden, express_check-in, express_check-out, bar, safe_deposit_box, car_rental, tanning_beds, desk, balcony, shower, shuttle_service, luggage_storage, airport_shuttle, private_beach, dining_room, grill, complimentary_bottled_water, hairdryer, fireplace, pets_allowed</t>
  </si>
  <si>
    <t>parking, wifi, outdoor_pool, pool, children's_pool, air_conditioning, non-smoking, internet_access, 24-hour_front_desk_service, smoking_areas, massage, multilingual_staff, room_service, restaurant, safe_deposit_box, car_rental, tanning_beds, luggage_storage, airport_shuttle, accessible, fax, wheelchair_accessible, wake-up_call, pool_access, breakfast_included</t>
  </si>
  <si>
    <t>wifi, non-smoking, internet_access, smoking_areas, massage, iron, room_service, garden, restaurant, bar, airport_shuttle, private_beach, pets_allowed, air_conditioning</t>
  </si>
  <si>
    <t>parking, wifi, elevator, air_conditioning, non-smoking, internet_access, 24-hour_front_desk_service, smoking_areas, massage, iron, spa, multilingual_staff, room_service, restaurant, safe_deposit_box, business_center, meeting_facilities, banquet_service, desk, shower, fitness_center, luggage_storage, tours, airport_shuttle, photocopier, fax, concierge, sauna, ticket_office, wake-up_call, breakfast_included</t>
  </si>
  <si>
    <t>parking, wifi, outdoor_pool, pool, air_conditioning, non-smoking, internet_access, 24-hour_front_desk_service, spa, multilingual_staff, room_service, restaurant, bar, safe_deposit_box, television, shower, airport_shuttle, cafÃ©, queen_or_king_bed, pool_access, breakfast_included</t>
  </si>
  <si>
    <t>parking, outdoor_pool, pool, non-smoking, 24-hour_front_desk_service, smoking_areas, massage, multilingual_staff, room_service, luggage_storage, ticket_office, pool_access</t>
  </si>
  <si>
    <t>parking, wifi, outdoor_pool, pool, air_conditioning, non-smoking, internet_access, 24-hour_front_desk_service, smoking_areas, massage, iron, multilingual_staff, room_service, garden, express_check-in, express_check-out, restaurant, beauty_salon, safe_deposit_box, car_rental, tanning_beds, fitness_center, shuttle_service, luggage_storage, tours, airport_shuttle, photocopier, accessible, fax, concierge, wheelchair_accessible, beach_umbrellas, ticket_office, valet_parking, diving, pool_access, breakfast_included</t>
  </si>
  <si>
    <t>wifi, pool, air_conditioning, non-smoking, internet_access, 24-hour_front_desk_service, spa, garden, airport_shuttle, pool_access, breakfast_included, pets_allowed</t>
  </si>
  <si>
    <t>parking, wifi, pool, pool_table, indoor_pool, poolside_bar, air_conditioning, non-smoking, internet_access, 24-hour_front_desk_service, spa, multilingual_staff, room_service, bar, lounge, tanning_beds, games_room, accessible, golf_course, grill, ticket_office, pool_access, pets_allowed</t>
  </si>
  <si>
    <t>parking, outdoor_pool, pool, children's_pool, pool_table, air_conditioning, non-smoking, 24-hour_front_desk_service, smoking_areas, playground, multilingual_staff, garden, atm, restaurant, bar, meeting_facilities, banquet_service, television, desk, shower, watersports, concierge, grill, table_tennis, bicycle_rental, minigolf, horseback_riding, pool_access</t>
  </si>
  <si>
    <t>wifi, outdoor_pool, pool, children's_pool, air_conditioning, non-smoking, internet_access, 24-hour_front_desk_service, massage, spa, multilingual_staff, room_service, garden, express_check-in, atm, express_check-out, restaurant, bar, safe_deposit_box, car_rental, meeting_facilities, lounge, banquet_service, tanning_beds, heat, desk, shower, luggage_storage, airport_shuttle, concierge, complimentary_bottled_water, telephone, wedding_facilities, pool_access</t>
  </si>
  <si>
    <t>parking, wifi, elevator, air_conditioning, non-smoking, internet_access, 24-hour_front_desk_service, smoking_areas, massage, currency_exchange, iron, multilingual_staff, room_service, garden, express_check-in, atm, restaurant, bar, safe_deposit_box, car_rental, business_center, meeting_facilities, banquet_service, heat, fitness_center, shuttle_service, luggage_storage, airport_shuttle, photocopier, accessible, fax, wheelchair_accessible, golf_course, cafÃ©, wake-up_call, library, breakfast_included</t>
  </si>
  <si>
    <t>wifi, outdoor_pool, pool, indoor_pool, air_conditioning, non-smoking, internet_access, 24-hour_front_desk_service, smoking_areas, multilingual_staff, room_service, television, desk, shower, pool_access</t>
  </si>
  <si>
    <t>parking, wifi, air_conditioning, non-smoking, internet_access, 24-hour_front_desk_service, smoking_areas, currency_exchange, multilingual_staff, room_service, express_check-in, restaurant, bar, safe_deposit_box, car_rental, desk, shower, fitness_center, games_room, luggage_storage, airport_shuttle, accessible, concierge, golf_course, telephone, minibar, hairdryer, wake-up_call, breakfast_included</t>
  </si>
  <si>
    <t>parking, wifi, outdoor_pool, pool, air_conditioning, non-smoking, internet_access, 24-hour_front_desk_service, smoking_areas, multilingual_staff, room_service, restaurant, safe_deposit_box, television, desk, shower, luggage_storage, airport_shuttle, complimentary_bottled_water, pool_access, pets_allowed</t>
  </si>
  <si>
    <t>parking, wifi, outdoor_pool, pool, elevator, air_conditioning, non-smoking, internet_access, 24-hour_front_desk_service, spa, restaurant, television, shower, airport_shuttle, golf_course, complimentary_bottled_water, hairdryer, minigolf, pool_access</t>
  </si>
  <si>
    <t>parking, wifi, outdoor_pool, pool, air_conditioning, non-smoking, internet_access, 24-hour_front_desk_service, smoking_areas, multilingual_staff, garden, safe_deposit_box, kitchen, microwave, desk, fitness_center, games_room, airport_shuttle, accessible, concierge, dining_room, telephone, pool_access</t>
  </si>
  <si>
    <t>parking, wifi, pool, children's_pool, indoor_pool, poolside_bar, elevator, air_conditioning, non-smoking, internet_access, 24-hour_front_desk_service, smoking_areas, massage, multilingual_staff, room_service, garden, express_check-in, express_check-out, restaurant, bar, safe_deposit_box, car_rental, business_center, tanning_beds, desk, shuttle_service, luggage_storage, airport_shuttle, accessible, concierge, golf_course, grill, complimentary_bottled_water, ticket_office, wake-up_call, pool_access</t>
  </si>
  <si>
    <t>wifi, air_conditioning, smoking_areas, garden, television, desk, shower, luggage_storage, complimentary_bottled_water, hairdryer, breakfast_included</t>
  </si>
  <si>
    <t>parking, wifi, elevator, air_conditioning, non-smoking, internet_access, 24-hour_front_desk_service, restaurant, shuttle_service, airport_shuttle, sauna, breakfast_included</t>
  </si>
  <si>
    <t>parking, wifi, outdoor_pool, pool, children's_pool, elevator, air_conditioning, non-smoking, internet_access, 24-hour_front_desk_service, smoking_areas, massage, iron, room_service, express_check-in, express_check-out, restaurant, bar, safe_deposit_box, business_center, heat, television, desk, shower, luggage_storage, accessible, concierge, cafÃ©, complimentary_bottled_water, satellite_tv, telephone, minibar, wake-up_call, pool_access</t>
  </si>
  <si>
    <t>parking, wifi, outdoor_pool, pool, indoor_pool, air_conditioning, non-smoking, internet_access, 24-hour_front_desk_service, smoking_areas, massage, currency_exchange, multilingual_staff, room_service, atm, restaurant, bar, safe_deposit_box, car_rental, shower, shuttle_service, luggage_storage, tours, airport_shuttle, concierge, beach_umbrellas, golf_course, ticket_office, nightclub, pool_access, pets_allowed</t>
  </si>
  <si>
    <t>wifi, outdoor_pool, pool, air_conditioning, non-smoking, internet_access, 24-hour_front_desk_service, room_service, television, shower, complimentary_bottled_water, pool_access</t>
  </si>
  <si>
    <t>parking, wifi, outdoor_pool, pool, pool_table, indoor_pool, poolside_bar, elevator, air_conditioning, non-smoking, internet_access, 24-hour_front_desk_service, smoking_areas, massage, currency_exchange, iron, spa, multilingual_staff, room_service, garden, atm, restaurant, bar, safe_deposit_box, car_rental, business_center, meeting_facilities, banquet_service, tanning_beds, shower, fitness_center, shuttle_service, luggage_storage, tours, airport_shuttle, photocopier, accessible, fax, concierge, pants_press, beach_umbrellas, casino, golf_course, wedding_facilities, nightclub, bathrobe, pool_access</t>
  </si>
  <si>
    <t>parking, wifi, outdoor_pool, pool, internet_access, 24-hour_front_desk_service, smoking_areas, garden, restaurant, airport_shuttle, pool_access, air_conditioning</t>
  </si>
  <si>
    <t>parking, outdoor_pool, pool, elevator, air_conditioning, non-smoking, 24-hour_front_desk_service, smoking_areas, room_service, restaurant, television, desk, shower, pool_access</t>
  </si>
  <si>
    <t>parking, wifi, outdoor_pool, pool, elevator, air_conditioning, non-smoking, internet_access, 24-hour_front_desk_service, smoking_areas, massage, spa, room_service, restaurant, safe_deposit_box, tanning_beds, heat, television, microwave, shower, fitness_center, luggage_storage, airport_shuttle, concierge, beach_umbrellas, dining_room, pool_access</t>
  </si>
  <si>
    <t>parking, wifi, outdoor_pool, pool, indoor_pool, air_conditioning, non-smoking, internet_access, 24-hour_front_desk_service, smoking_areas, massage, currency_exchange, multilingual_staff, room_service, restaurant, bar, safe_deposit_box, television, desk, shower, luggage_storage, airport_shuttle, accessible, golf_course, bowling_alley, minibar, valet_parking, pool_access</t>
  </si>
  <si>
    <t>parking, wifi, outdoor_pool, pool, poolside_bar, elevator, air_conditioning, non-smoking, internet_access, 24-hour_front_desk_service, smoking_areas, multilingual_staff, room_service, garden, restaurant, bar, safe_deposit_box, car_rental, meeting_facilities, banquet_service, television, desk, shower, fitness_center, airport_shuttle, concierge, shops, sauna, complimentary_bottled_water, telephone, minibar, wedding_facilities, wake-up_call, bathrobe, pool_access, breakfast_included</t>
  </si>
  <si>
    <t>parking, wifi, pool_table, air_conditioning, non-smoking, internet_access, 24-hour_front_desk_service, smoking_areas, entertainment_rooms, multilingual_staff, room_service, garden, express_check-in, express_check-out, restaurant, bar, meeting_facilities, lounge, banquet_service, heat, tours, airport_shuttle, photocopier, fax, concierge, electric_vehicle_(ev)_charging_station, ticket_office, pool_access, pets_allowed</t>
  </si>
  <si>
    <t>parking, wifi, pool, indoor_pool, air_conditioning, non-smoking, internet_access, 24-hour_front_desk_service, smoking_areas, massage, currency_exchange, iron, spa, multilingual_staff, room_service, garden, express_check-in, express_check-out, beauty_salon, safe_deposit_box, car_rental, lounge, shuttle_service, luggage_storage, tours, airport_shuttle, photocopier, fax, concierge, pants_press, grill, baby-sitting, ticket_office, bicycle_rental, valet_parking, pool_access, pets_allowed</t>
  </si>
  <si>
    <t>parking, wifi, outdoor_pool, pool, pool_table, indoor_pool, elevator, air_conditioning, non-smoking, internet_access, 24-hour_front_desk_service, smoking_areas, entertainment_rooms, massage, currency_exchange, multilingual_staff, room_service, garden, express_check-in, atm, restaurant, bar, safe_deposit_box, car_rental, shower, fitness_center, games_room, luggage_storage, airport_shuttle, photocopier, accessible, fax, concierge, telephone, minibar, hairdryer, wake-up_call, nightclub, pool_access</t>
  </si>
  <si>
    <t>parking, wifi, outdoor_pool, pool, indoor_pool, poolside_bar, elevator, air_conditioning, internet_access, 24-hour_front_desk_service, smoking_areas, currency_exchange, multilingual_staff, room_service, atm, restaurant, bar, safe_deposit_box, car_rental, fitness_center, luggage_storage, tours, airport_shuttle, photocopier, accessible, fax, golf_course, ticket_office, wedding_facilities, pool_access</t>
  </si>
  <si>
    <t>parking, wifi, elevator, air_conditioning, non-smoking, internet_access, 24-hour_front_desk_service, smoking_areas, multilingual_staff, restaurant, safe_deposit_box, car_rental, meeting_facilities, banquet_service, television, desk, shower, shuttle_service, luggage_storage, airport_shuttle, accessible, wheelchair_accessible, connecting_rooms, hairdryer, wake-up_call, pets_allowed</t>
  </si>
  <si>
    <t>parking, wifi, outdoor_pool, pool, elevator, air_conditioning, non-smoking, internet_access, 24-hour_front_desk_service, smoking_areas, massage, currency_exchange, multilingual_staff, room_service, atm, restaurant, bar, safe_deposit_box, car_rental, meeting_facilities, banquet_service, television, shuttle_service, luggage_storage, tours, airport_shuttle, photocopier, accessible, fax, golf_course, cafÃ©, ticket_office, wake-up_call, pool_access</t>
  </si>
  <si>
    <t>parking, wifi, outdoor_pool, pool, indoor_pool, elevator, air_conditioning, non-smoking, internet_access, 24-hour_front_desk_service, room_service, express_check-in, express_check-out, restaurant, bar, safe_deposit_box, business_center, meeting_facilities, banquet_service, heat, kitchen, fitness_center, shuttle_service, luggage_storage, photocopier, accessible, fax, concierge, wake-up_call, pool_access</t>
  </si>
  <si>
    <t>parking, wifi, pool, indoor_pool, elevator, air_conditioning, non-smoking, internet_access, 24-hour_front_desk_service, smoking_areas, massage, iron, spa, multilingual_staff, room_service, restaurant, bar, safe_deposit_box, car_rental, meeting_facilities, lounge, heat, fitness_center, luggage_storage, airport_shuttle, photocopier, fax, concierge, ticket_office, wake-up_call, pool_access</t>
  </si>
  <si>
    <t>parking, wifi, outdoor_pool, pool, children's_pool, elevator, air_conditioning, non-smoking, internet_access, 24-hour_front_desk_service, smoking_areas, massage, playground, currency_exchange, iron, spa, multilingual_staff, room_service, garden, restaurant, beauty_salon, bar, safe_deposit_box, car_rental, lounge, tanning_beds, watersports, shuttle_service, luggage_storage, tours, airport_shuttle, photocopier, accessible, fax, concierge, hairdressers, children's_play_area, beach_umbrellas, casino, golf_course, grill, ticket_office, steam_room, wake-up_call, pool_access, pets_allowed</t>
  </si>
  <si>
    <t>parking, wifi, internet_access, 24-hour_front_desk_service, smoking_areas, bar, business_center, airport_shuttle, grill, air_conditioning</t>
  </si>
  <si>
    <t>wifi, air_conditioning, non-smoking, 24-hour_front_desk_service, multilingual_staff, room_service, restaurant, business_center, television, microwave, airport_shuttle, minibar, pets_allowed</t>
  </si>
  <si>
    <t>parking, wifi, air_conditioning, non-smoking, internet_access, 24-hour_front_desk_service, multilingual_staff, room_service, television, pets_allowed</t>
  </si>
  <si>
    <t>parking, wifi, outdoor_pool, pool, children's_pool, pool_table, elevator, air_conditioning, non-smoking, internet_access, 24-hour_front_desk_service, smoking_areas, massage, iron, multilingual_staff, room_service, garden, express_check-in, atm, express_check-out, restaurant, bar, safe_deposit_box, car_rental, meeting_facilities, banquet_service, tanning_beds, heat, fitness_center, shuttle_service, luggage_storage, airport_shuttle, photocopier, accessible, fax, concierge, wheelchair_accessible, electric_vehicle_(ev)_charging_station, children's_play_area, pants_press, beach_umbrellas, golf_course, cafÃ©, ticket_office, bicycle_rental, valet_parking, pool_access</t>
  </si>
  <si>
    <t>parking, wifi, outdoor_pool, pool, air_conditioning, non-smoking, internet_access, 24-hour_front_desk_service, smoking_areas, room_service, restaurant, desk, shower, airport_shuttle, hairdryer, pool_access</t>
  </si>
  <si>
    <t>parking, wifi, outdoor_pool, pool, children's_pool, elevator, air_conditioning, non-smoking, internet_access, 24-hour_front_desk_service, smoking_areas, massage, currency_exchange, iron, spa, multilingual_staff, room_service, garden, atm, restaurant, bar, safe_deposit_box, car_rental, business_center, meeting_facilities, banquet_service, television, fitness_center, shuttle_service, luggage_storage, airport_shuttle, photocopier, accessible, fax, concierge, pants_press, casino, golf_course, valet_parking, wedding_facilities, pool_access, breakfast_included</t>
  </si>
  <si>
    <t>parking, outdoor_pool, pool, air_conditioning, non-smoking, 24-hour_front_desk_service, room_service, restaurant, bar, safe_deposit_box, fitness_center, pool_access, breakfast_included</t>
  </si>
  <si>
    <t>wifi, outdoor_pool, pool, children's_pool, non-smoking, 24-hour_front_desk_service, smoking_areas, iron, spa, multilingual_staff, room_service, garden, express_check-in, express_check-out, safe_deposit_box, car_rental, business_center, meeting_facilities, television, shower, luggage_storage, accessible, fax, concierge, ticket_office, wedding_facilities, wake-up_call, pool_access, breakfast_included</t>
  </si>
  <si>
    <t>parking, wifi, outdoor_pool, pool, indoor_pool, elevator, air_conditioning, non-smoking, internet_access, 24-hour_front_desk_service, smoking_areas, massage, iron, spa, multilingual_staff, room_service, garden, express_check-in, atm, restaurant, bar, safe_deposit_box, business_center, meeting_facilities, lounge, banquet_service, tanning_beds, television, fitness_center, shuttle_service, luggage_storage, airport_shuttle, accessible, concierge, wheelchair_accessible, wake-up_call, bathrobe, pool_access</t>
  </si>
  <si>
    <t>parking, wifi, outdoor_pool, pool, poolside_bar, air_conditioning, non-smoking, internet_access, 24-hour_front_desk_service, smoking_areas, massage, iron, multilingual_staff, room_service, express_check-in, express_check-out, safe_deposit_box, television, fitness_center, shuttle_service, airport_shuttle, wake-up_call, pool_access</t>
  </si>
  <si>
    <t>parking, wifi, pool, indoor_pool, air_conditioning, non-smoking, internet_access, smoking_areas, multilingual_staff, room_service, garden, express_check-in, express_check-out, bar, lounge, shower, shuttle_service, accessible, wheelchair_accessible, pool_access</t>
  </si>
  <si>
    <t>parking, wifi, air_conditioning, non-smoking, internet_access, 24-hour_front_desk_service, room_service, safe_deposit_box, airport_shuttle, casino, pets_allowed</t>
  </si>
  <si>
    <t>parking, wifi, outdoor_pool, pool, children's_pool, poolside_bar, elevator, air_conditioning, non-smoking, internet_access, 24-hour_front_desk_service, smoking_areas, massage, currency_exchange, iron, spa, multilingual_staff, room_service, garden, express_check-in, atm, express_check-out, restaurant, bar, safe_deposit_box, car_rental, meeting_facilities, banquet_service, shower, fitness_center, shuttle_service, luggage_storage, airport_shuttle, accessible, concierge, wheelchair_accessible, pants_press, casino, golf_course, cafÃ©, complimentary_bottled_water, telephone, minibar, hairdryer, valet_parking, wedding_facilities, bathrobe, pool_access, breakfast_included</t>
  </si>
  <si>
    <t>outdoor_pool, pool, 24-hour_front_desk_service, smoking_areas, bar, safe_deposit_box, car_rental, airport_shuttle, pool_access, air_conditioning</t>
  </si>
  <si>
    <t>parking, wifi, outdoor_pool, pool, children's_pool, elevator, air_conditioning, non-smoking, internet_access, 24-hour_front_desk_service, smoking_areas, massage, iron, spa, multilingual_staff, room_service, express_check-in, express_check-out, restaurant, bar, safe_deposit_box, car_rental, meeting_facilities, banquet_service, television, desk, shower, fitness_center, shuttle_service, luggage_storage, airport_shuttle, photocopier, accessible, fax, concierge, wheelchair_accessible, pants_press, casino, bowling_alley, cafÃ©, complimentary_bottled_water, coffee-maker, telephone, ticket_office, hairdryer, wake-up_call, bathrobe, horseback_riding, pool_access</t>
  </si>
  <si>
    <t>parking, wifi, pets_allowed</t>
  </si>
  <si>
    <t>pool, children's_pool, air_conditioning, non-smoking, smoking_areas, massage, multilingual_staff, garden, express_check-in, express_check-out, restaurant, accessible, private_beach, pool_access, pets_allowed</t>
  </si>
  <si>
    <t>parking, air_conditioning, 24-hour_front_desk_service, restaurant, balcony, pets_allowed</t>
  </si>
  <si>
    <t>parking, wifi, outdoor_pool, pool, children's_pool, pool_table, indoor_pool, poolside_bar, elevator, air_conditioning, non-smoking, smoking_areas, massage, playground, iron, spa, chapel, multilingual_staff, room_service, garden, express_check-in, express_check-out, restaurant, bar, safe_deposit_box, business_center, meeting_facilities, banquet_service, tanning_beds, television, games_room, photocopier, accessible, fax, wheelchair_accessible, private_beach, children's_play_area, beach_umbrellas, shops, telephone, ticket_office, minibar, hairdryer, table_tennis, pool_access, breakfast_included, pets_allowed</t>
  </si>
  <si>
    <t>parking, wifi, outdoor_pool, pool, non-smoking, internet_access, smoking_areas, multilingual_staff, room_service, restaurant, bar, luggage_storage, pool_access, pets_allowed</t>
  </si>
  <si>
    <t>parking, outdoor_pool, pool, pool_table, air_conditioning, non-smoking, 24-hour_front_desk_service, room_service, luggage_storage, tours, accessible, grill, queen_or_king_bed, pool_access, pets_allowed</t>
  </si>
  <si>
    <t>parking, wifi, outdoor_pool, pool, air_conditioning, non-smoking, internet_access, smoking_areas, garden, restaurant, bar, games_room, golf_course, grill, pool_access, breakfast_included, pets_allowed</t>
  </si>
  <si>
    <t>parking, wifi, air_conditioning, non-smoking, internet_access, smoking_areas, restaurant, bar, queen_or_king_bed, breakfast_included, pets_allowed</t>
  </si>
  <si>
    <t>parking, non-smoking, 24-hour_front_desk_service, smoking_areas, massage, spa, multilingual_staff, room_service, garden, restaurant, bar, safe_deposit_box, car_rental, meeting_facilities, television, desk, shower, watersports, shuttle_service, luggage_storage, airport_shuttle, private_beach, grill, complimentary_bottled_water, ticket_office, diving, hot_spring_bath_(onsen), breakfast_included, pets_allowed, air_conditioning</t>
  </si>
  <si>
    <t>pool, children's_pool, smoking_areas, multilingual_staff, room_service, garden, concierge, children's_play_area, grill, pool_access</t>
  </si>
  <si>
    <t>parking, wifi, air_conditioning, non-smoking, internet_access, smoking_areas, massage, iron, room_service, restaurant, beauty_salon, bar, car_rental, lounge, fitness_center, games_room, luggage_storage, tours, photocopier, fax, private_beach, cafÃ©, grill, baby-sitting, horseback_riding, diving</t>
  </si>
  <si>
    <t>parking, wifi, outdoor_pool, pool, air_conditioning, non-smoking, internet_access, multilingual_staff, room_service, garden, restaurant, bar, kitchen, balcony, airport_shuttle, beach_umbrellas, grill, wedding_facilities, pool_access, pets_allowed</t>
  </si>
  <si>
    <t>parking, wifi, outdoor_pool, pool, poolside_bar, air_conditioning, non-smoking, internet_access, smoking_areas, express_check-in, express_check-out, restaurant, bar, lounge, tanning_beds, games_room, concierge, grill, pool_access</t>
  </si>
  <si>
    <t>parking, wifi, outdoor_pool, pool, children's_pool, air_conditioning, non-smoking, internet_access, smoking_areas, massage, room_service, garden, express_check-in, restaurant, bar, business_center, lounge, watersports, games_room, photocopier, fax, concierge, cafÃ©, grill, valet_parking, fireplace, nightclub, pool_access, pets_allowed</t>
  </si>
  <si>
    <t>parking, wifi, air_conditioning, non-smoking, internet_access, 24-hour_front_desk_service, room_service, luggage_storage, concierge, private_beach, pets_allowed</t>
  </si>
  <si>
    <t>parking, wifi, outdoor_pool, pool, children's_pool, poolside_bar, air_conditioning, non-smoking, internet_access, 24-hour_front_desk_service, smoking_areas, massage, spa, room_service, restaurant, bar, meeting_facilities, banquet_service, shower, luggage_storage, accessible, wheelchair_accessible, golf_course, complimentary_bottled_water, telephone, pool_access, pets_allowed</t>
  </si>
  <si>
    <t>parking, non-smoking, smoking_areas, garden, grill, fireplace, pets_allowed</t>
  </si>
  <si>
    <t>parking, wifi, pool, indoor_pool, air_conditioning, non-smoking, internet_access, 24-hour_front_desk_service, smoking_areas, car_rental, lounge, games_room, tours, private_beach, grill, bicycle_rental, nightclub, pool_access, pets_allowed</t>
  </si>
  <si>
    <t>parking, wifi, outdoor_pool, pool, air_conditioning, non-smoking, internet_access, smoking_areas, multilingual_staff, room_service, restaurant, bar, desk, luggage_storage, airport_shuttle, complimentary_bottled_water, queen_or_king_bed, pool_access, pets_allowed</t>
  </si>
  <si>
    <t>wifi, pool, children's_pool, pool_table, smoking_areas, massage, iron, spa, restaurant, bar, fitness_center, electric_vehicle_(ev)_charging_station, sauna, pool_access</t>
  </si>
  <si>
    <t>parking, wifi, pool, children's_pool, air_conditioning, non-smoking, internet_access, smoking_areas, room_service, garden, restaurant, bar, tours, accessible, wheelchair_accessible, grill, fireplace, wedding_facilities, pool_access, breakfast_included, pets_allowed</t>
  </si>
  <si>
    <t>non-smoking, smoking_areas, queen_or_king_bed, pets_allowed</t>
  </si>
  <si>
    <t>parking, wifi, outdoor_pool, pool, pool_table, poolside_bar, air_conditioning, non-smoking, internet_access, smoking_areas, massage, iron, room_service, garden, express_check-in, express_check-out, restaurant, bar, safe_deposit_box, meeting_facilities, lounge, banquet_service, tanning_beds, kitchen, games_room, luggage_storage, tours, airport_shuttle, photocopier, fax, concierge, grill, valet_parking, pool_access, pets_allowed</t>
  </si>
  <si>
    <t>parking, wifi, outdoor_pool, pool, air_conditioning, non-smoking, internet_access, smoking_areas, room_service, restaurant, bar, airport_shuttle, pool_access, pets_allowed</t>
  </si>
  <si>
    <t>parking, outdoor_pool, pool, air_conditioning, non-smoking, 24-hour_front_desk_service, room_service, garden, restaurant, bar, pool_access, breakfast_included</t>
  </si>
  <si>
    <t>parking, wifi, outdoor_pool, pool, pool_table, air_conditioning, non-smoking, internet_access, 24-hour_front_desk_service, smoking_areas, room_service, garden, express_check-in, express_check-out, restaurant, safe_deposit_box, heat, television, desk, shower, luggage_storage, sauna, complimentary_bottled_water, pool_access</t>
  </si>
  <si>
    <t>parking, wifi, outdoor_pool, pool, children's_pool, elevator, air_conditioning, non-smoking, 24-hour_front_desk_service, smoking_areas, massage, spa, room_service, garden, express_check-in, express_check-out, restaurant, safe_deposit_box, car_rental, business_center, television, balcony, shower, fitness_center, luggage_storage, accessible, fax, concierge, children's_play_area, shops, casino, golf_course, cafÃ©, complimentary_bottled_water, telephone, minibar, valet_parking, bathrobe, pool_access, breakfast_included</t>
  </si>
  <si>
    <t>parking, wifi, outdoor_pool, pool, air_conditioning, non-smoking, internet_access, smoking_areas, massage, garden, tanning_beds, grill, pool_access, pets_allowed</t>
  </si>
  <si>
    <t>parking, outdoor_pool, pool, air_conditioning, non-smoking, grill, pool_access, pets_allowed</t>
  </si>
  <si>
    <t>parking, wifi, outdoor_pool, pool, air_conditioning, non-smoking, internet_access, 24-hour_front_desk_service, room_service, bar, tanning_beds, queen_or_king_bed, pool_access, pets_allowed</t>
  </si>
  <si>
    <t>wifi, pool, children's_pool, air_conditioning, non-smoking, 24-hour_front_desk_service, television, shower, luggage_storage, parking</t>
  </si>
  <si>
    <t>wifi, pool, children's_pool, air_conditioning, non-smoking, 24-hour_front_desk_service, television, shower, luggage_storage, queen_or_king_bed, parking</t>
  </si>
  <si>
    <t>parking, wifi, air_conditioning, non-smoking, internet_access, 24-hour_front_desk_service, smoking_areas, massage, iron, spa, multilingual_staff, room_service, beauty_salon, safe_deposit_box, meeting_facilities, banquet_service, heat, desk, shower, shuttle_service, luggage_storage, tours, airport_shuttle, photocopier, fax, concierge, hairdressers, shops, connecting_rooms, breakfast_included</t>
  </si>
  <si>
    <t>wifi, pool, elevator, air_conditioning, non-smoking, 24-hour_front_desk_service, massage, iron, spa, multilingual_staff, room_service, restaurant, bar, safe_deposit_box, television, shower, accessible, complimentary_bottled_water, pool_access</t>
  </si>
  <si>
    <t>wifi, air_conditioning, smoking_areas, multilingual_staff, television, desk, balcony, shower, shops, complimentary_bottled_water, breakfast_included</t>
  </si>
  <si>
    <t>parking, wifi, air_conditioning, non-smoking, internet_access, room_service, garden, express_check-in, express_check-out, safe_deposit_box, desk, shower, accessible, complimentary_bottled_water, telephone, bathrobe, rooms_with_mountain_views, breakfast_included</t>
  </si>
  <si>
    <t>parking, wifi, elevator, air_conditioning, non-smoking, internet_access, 24-hour_front_desk_service, smoking_areas, currency_exchange, iron, multilingual_staff, room_service, express_check-in, express_check-out, restaurant, safe_deposit_box, car_rental, business_center, meeting_facilities, banquet_service, luggage_storage, airport_shuttle, photocopier, accessible, fax, concierge, wheelchair_accessible, pants_press, cafÃ©, valet_parking, wake-up_call, bathrobe</t>
  </si>
  <si>
    <t>wifi, air_conditioning, non-smoking, internet_access, smoking_areas, room_service, garden, tanning_beds, games_room, private_beach, beach_umbrellas, breakfast_included, pets_allowed</t>
  </si>
  <si>
    <t>parking, outdoor_pool, pool, children's_pool, indoor_pool, air_conditioning, non-smoking, smoking_areas, room_service, garden, restaurant, bar, meeting_facilities, banquet_service, tanning_beds, shuttle_service, accessible, concierge, wheelchair_accessible, beach_umbrellas, grill, pool_access</t>
  </si>
  <si>
    <t>wifi, outdoor_pool, pool, elevator, air_conditioning, non-smoking, internet_access, 24-hour_front_desk_service, smoking_areas, garden, safe_deposit_box, pool_access</t>
  </si>
  <si>
    <t>parking, wifi, outdoor_pool, pool, children's_pool, indoor_pool, air_conditioning, non-smoking, internet_access, smoking_areas, massage, iron, spa, multilingual_staff, room_service, garden, express_check-in, express_check-out, restaurant, bar, safe_deposit_box, car_rental, meeting_facilities, banquet_service, tanning_beds, heat, shuttle_service, games_room, luggage_storage, airport_shuttle, photocopier, fax, concierge, private_beach, children's_play_area, golf_course, grill, baby-sitting, ticket_office, valet_parking, fireplace, wedding_facilities, wake-up_call, diving, station_shuttle, pool_access, breakfast_included, pets_allowed</t>
  </si>
  <si>
    <t>wifi, pool, pool_table, non-smoking, smoking_areas, iron, multilingual_staff, room_service, restaurant, safe_deposit_box, meeting_facilities, fitness_center, accessible, fax, children's_play_area, table_tennis, pool_access</t>
  </si>
  <si>
    <t>24-hour_front_desk_service, smoking_areas, express_check-in, restaurant, bar, car_rental, luggage_storage, airport_shuttle, fireplace, breakfast_included, pets_allowed, air_conditioning</t>
  </si>
  <si>
    <t>parking, outdoor_pool, pool, elevator, non-smoking, 24-hour_front_desk_service, smoking_areas, massage, iron, multilingual_staff, room_service, express_check-in, express_check-out, restaurant, bar, safe_deposit_box, car_rental, meeting_facilities, fitness_center, luggage_storage, airport_shuttle, accessible, fax, concierge, shops, cafÃ©, ticket_office, wedding_facilities, wake-up_call, pool_access, breakfast_included, pets_allowed, air_conditioning</t>
  </si>
  <si>
    <t>parking, wifi, air_conditioning, non-smoking, internet_access, 24-hour_front_desk_service, multilingual_staff, garden, restaurant, bar, airport_shuttle, breakfast_included</t>
  </si>
  <si>
    <t>wifi, elevator, air_conditioning, internet_access, 24-hour_front_desk_service, smoking_areas, massage, multilingual_staff, room_service, express_check-in, express_check-out, car_rental, luggage_storage, telephone, minibar, hairdryer, wake-up_call, smoking_rooms, pets_allowed</t>
  </si>
  <si>
    <t>wifi, pool_table, non-smoking, internet_access, smoking_areas, massage, multilingual_staff, room_service, garden, restaurant, bar, safe_deposit_box, tanning_beds, shower, fitness_center, shuttle_service, airport_shuttle, private_beach, complimentary_bottled_water, ticket_office, wake-up_call, diving, pool_access, breakfast_included, air_conditioning</t>
  </si>
  <si>
    <t>parking, wifi, outdoor_pool, pool, elevator, non-smoking, internet_access, room_service, security, pool_access</t>
  </si>
  <si>
    <t>wifi, pool, children's_pool, 24-hour_front_desk_service, smoking_areas, multilingual_staff, room_service, restaurant, safe_deposit_box, airport_shuttle, pool_access, pets_allowed, air_conditioning</t>
  </si>
  <si>
    <t>parking, wifi, outdoor_pool, pool, air_conditioning, non-smoking, internet_access, smoking_areas, massage, spa, multilingual_staff, room_service, garden, restaurant, meeting_facilities, lounge, banquet_service, tanning_beds, games_room, beach_umbrellas, sauna, fireplace, steam_room, pool_access, breakfast_included</t>
  </si>
  <si>
    <t>parking, wifi, outdoor_pool, pool, air_conditioning, non-smoking, internet_access, 24-hour_front_desk_service, smoking_areas, business_center, fitness_center, security, pool_access</t>
  </si>
  <si>
    <t>wifi, air_conditioning, non-smoking, 24-hour_front_desk_service, smoking_areas, massage, iron, multilingual_staff, room_service, garden, restaurant, bar, safe_deposit_box, meeting_facilities, shower, luggage_storage, airport_shuttle, fax, concierge, complimentary_bottled_water, ticket_office, hairdryer, breakfast_included</t>
  </si>
  <si>
    <t>wifi, pool, smoking_areas, massage, spa, multilingual_staff, room_service, garden, restaurant, bar, shuttle_service, accessible, private_beach, grill, pool_access, breakfast_included</t>
  </si>
  <si>
    <t>parking, wifi, air_conditioning, non-smoking, internet_access, smoking_areas, room_service, garden, restaurant, bar, microwave, shower, airport_shuttle, accessible, cafÃ©, telephone</t>
  </si>
  <si>
    <t>wifi, outdoor_pool, pool, poolside_bar, air_conditioning, non-smoking, internet_access, smoking_areas, massage, iron, room_service, garden, express_check-in, express_check-out, restaurant, bar, safe_deposit_box, tanning_beds, shuttle_service, luggage_storage, airport_shuttle, photocopier, fax, concierge, golf_course, baby-sitting, bicycle_rental, diving, pool_access</t>
  </si>
  <si>
    <t>parking, wifi, outdoor_pool, pool, children's_pool, elevator, air_conditioning, non-smoking, 24-hour_front_desk_service, smoking_areas, massage, currency_exchange, iron, spa, multilingual_staff, room_service, garden, express_check-in, express_check-out, restaurant, bar, safe_deposit_box, car_rental, lounge, tanning_beds, heat, television, shower, shuttle_service, luggage_storage, airport_shuttle, accessible, concierge, wheelchair_accessible, private_beach, beach_umbrellas, casino, cafÃ©, sauna, grill, complimentary_bottled_water, telephone, ticket_office, valet_parking, fireplace, steam_room, wake-up_call, bathrobe, station_shuttle, executive_floor, pool_access, breakfast_included</t>
  </si>
  <si>
    <t>parking, wifi, outdoor_pool, pool, children's_pool, elevator, air_conditioning, non-smoking, internet_access, 24-hour_front_desk_service, smoking_areas, massage, iron, spa, chapel, multilingual_staff, room_service, express_check-in, express_check-out, restaurant, safe_deposit_box, car_rental, meeting_facilities, banquet_service, tanning_beds, kitchen, television, fitness_center, games_room, luggage_storage, airport_shuttle, accessible, concierge, wheelchair_accessible, shops, coffee-maker, telephone, wedding_facilities, wake-up_call, pool_access</t>
  </si>
  <si>
    <t>parking, wifi, outdoor_pool, pool, air_conditioning, internet_access, smoking_areas, multilingual_staff, room_service, garden, meeting_facilities, banquet_service, television, shower, luggage_storage, satellite_tv, queen_or_king_bed, pool_access</t>
  </si>
  <si>
    <t>parking, wifi, non-smoking, internet_access, smoking_areas, multilingual_staff, garden, restaurant, bar, safe_deposit_box, fitness_center, shuttle_service, games_room, tours, private_beach, cafÃ©, nightclub, diving, pets_allowed</t>
  </si>
  <si>
    <t>parking, wifi, air_conditioning, non-smoking, internet_access, 24-hour_front_desk_service, smoking_areas, multilingual_staff, room_service, garden, restaurant, bar, breakfast_included, pets_allowed</t>
  </si>
  <si>
    <t>parking, wifi, outdoor_pool, pool, pool_table, air_conditioning, non-smoking, internet_access, smoking_areas, massage, chapel, room_service, garden, restaurant, meeting_facilities, banquet_service, tanning_beds, fitness_center, shuttle_service, games_room, photocopier, accessible, fax, wheelchair_accessible, beach_umbrellas, table_tennis, pool_access, pets_allowed</t>
  </si>
  <si>
    <t>wifi, outdoor_pool, pool, children's_pool, pool_table, indoor_pool, poolside_bar, elevator, 24-hour_front_desk_service, smoking_areas, massage, currency_exchange, multilingual_staff, garden, restaurant, bar, safe_deposit_box, car_rental, business_center, meeting_facilities, shuttle_service, luggage_storage, airport_shuttle, concierge, private_beach, children's_play_area, shops, grill, pool_access, breakfast_included, air_conditioning</t>
  </si>
  <si>
    <t>parking, wifi, non-smoking, internet_access, garden, pets_allowed</t>
  </si>
  <si>
    <t>parking, wifi, pool, children's_pool, indoor_pool, air_conditioning, non-smoking, internet_access, 24-hour_front_desk_service, room_service, garden, restaurant, pool_access, breakfast_included</t>
  </si>
  <si>
    <t>parking, outdoor_pool, pool, children's_pool, air_conditioning, non-smoking, 24-hour_front_desk_service, room_service, atm, beauty_salon, heat, games_room, queen_or_king_bed, pool_access</t>
  </si>
  <si>
    <t>parking, wifi, air_conditioning, non-smoking, internet_access, 24-hour_front_desk_service, smoking_areas, massage, multilingual_staff, room_service, garden, restaurant, bar, lounge, tanning_beds, luggage_storage, tours, private_beach, grill, ticket_office, pets_allowed</t>
  </si>
  <si>
    <t>wifi, outdoor_pool, pool, children's_pool, elevator, air_conditioning, non-smoking, internet_access, smoking_areas, playground, chapel, garden, atm, restaurant, beauty_salon, business_center, meeting_facilities, banquet_service, tanning_beds, grill, nightclub, pool_access</t>
  </si>
  <si>
    <t>parking, massage, chapel, room_service, garden, restaurant, bar, car_rental, watersports, tours, wheelchair_accessible, private_beach, grill, diving, pets_allowed, air_conditioning</t>
  </si>
  <si>
    <t>parking, wifi, internet_access, 24-hour_front_desk_service, massage, multilingual_staff, room_service, garden, express_check-in, express_check-out, restaurant, car_rental, balcony, tours, airport_shuttle, fireplace, pets_allowed, air_conditioning</t>
  </si>
  <si>
    <t>wifi, outdoor_pool, pool, air_conditioning, non-smoking, internet_access, smoking_areas, massage, iron, multilingual_staff, room_service, garden, express_check-in, express_check-out, restaurant, bar, safe_deposit_box, meeting_facilities, banquet_service, tanning_beds, shuttle_service, luggage_storage, tours, airport_shuttle, photocopier, fax, concierge, pants_press, baby-sitting, ticket_office, bicycle_rental, wake-up_call, horseback_riding, diving, pool_access</t>
  </si>
  <si>
    <t>parking, wifi, outdoor_pool, pool, air_conditioning, non-smoking, internet_access, massage, room_service, garden, express_check-in, express_check-out, restaurant, safe_deposit_box, lounge, tanning_beds, shuttle_service, luggage_storage, tours, airport_shuttle, concierge, private_beach, beach_umbrellas, pool_access, pets_allowed</t>
  </si>
  <si>
    <t>wifi, outdoor_pool, pool, air_conditioning, non-smoking, internet_access, 24-hour_front_desk_service, smoking_areas, iron, multilingual_staff, room_service, garden, express_check-in, express_check-out, restaurant, bar, safe_deposit_box, car_rental, tanning_beds, heat, television, shower, shuttle_service, luggage_storage, airport_shuttle, concierge, complimentary_bottled_water, coffee-maker, fireplace, wake-up_call, pool_access, breakfast_included</t>
  </si>
  <si>
    <t>parking, wifi, air_conditioning, non-smoking, internet_access, 24-hour_front_desk_service, multilingual_staff, room_service, garden, bar, lounge, balcony, shower, games_room, tours, pets_allowed</t>
  </si>
  <si>
    <t>wifi, air_conditioning, non-smoking, internet_access, 24-hour_front_desk_service, smoking_areas, multilingual_staff, room_service, garden, express_check-in, express_check-out, lounge, tanning_beds, shuttle_service, games_room, luggage_storage, airport_shuttle, shops, cafÃ©, ticket_office, bicycle_rental, wake-up_call, nightclub, station_shuttle, pets_allowed</t>
  </si>
  <si>
    <t>parking, wifi, outdoor_pool, pool, indoor_pool, air_conditioning, non-smoking, internet_access, smoking_areas, massage, multilingual_staff, room_service, garden, restaurant, bar, tours, airport_shuttle, grill, ticket_office, diving, pool_access</t>
  </si>
  <si>
    <t>parking, wifi, air_conditioning, non-smoking, internet_access, smoking_areas, massage, iron, spa, room_service, garden, express_check-in, express_check-out, car_rental, lounge, fitness_center, shuttle_service, luggage_storage, tours, airport_shuttle, accessible, concierge, wheelchair_accessible, private_beach, pants_press, beach_umbrellas, baby-sitting, ticket_office, diving, pets_allowed</t>
  </si>
  <si>
    <t>parking, wifi, elevator, air_conditioning, non-smoking, internet_access, smoking_areas, massage, multilingual_staff, room_service, express_check-in, express_check-out, restaurant, bar, safe_deposit_box, car_rental, lounge, shuttle_service, games_room, luggage_storage, airport_shuttle, photocopier, accessible, fax, concierge, wheelchair_accessible, cafÃ©, valet_parking, wake-up_call</t>
  </si>
  <si>
    <t>parking, wifi, outdoor_pool, pool, children's_pool, elevator, air_conditioning, non-smoking, internet_access, 24-hour_front_desk_service, smoking_areas, massage, iron, spa, multilingual_staff, room_service, express_check-in, express_check-out, restaurant, bar, car_rental, meeting_facilities, banquet_service, fitness_center, shuttle_service, luggage_storage, airport_shuttle, accessible, fax, concierge, wheelchair_accessible, tennis_court, shops, cafÃ©, complimentary_bottled_water, wake-up_call, bathrobe, basketball_court, pool_access, pets_allowed</t>
  </si>
  <si>
    <t>wifi, air_conditioning, non-smoking, internet_access, 24-hour_front_desk_service, smoking_areas, luggage_storage, security, queen_or_king_bed</t>
  </si>
  <si>
    <t>wifi, outdoor_pool, pool, children's_pool, air_conditioning, non-smoking, room_service, shower, pool_access</t>
  </si>
  <si>
    <t>parking, wifi, pool, children's_pool, non-smoking, internet_access, smoking_areas, massage, spa, room_service, restaurant, safe_deposit_box, meeting_facilities, banquet_service, photocopier, fax, cafÃ©, sauna, steam_room, pool_access, breakfast_included</t>
  </si>
  <si>
    <t>parking, wifi, outdoor_pool, pool, indoor_pool, poolside_bar, air_conditioning, non-smoking, internet_access, smoking_areas, massage, iron, spa, multilingual_staff, room_service, garden, beauty_salon, bar, safe_deposit_box, car_rental, tanning_beds, shuttle_service, games_room, luggage_storage, tours, airport_shuttle, photocopier, fax, ticket_office, bicycle_rental, wake-up_call, diving, pool_access</t>
  </si>
  <si>
    <t>wifi, pool, indoor_pool, air_conditioning, non-smoking, internet_access, 24-hour_front_desk_service, multilingual_staff, room_service, pool_access, breakfast_included</t>
  </si>
  <si>
    <t>parking, non-smoking, smoking_areas, room_service, garden, bar, car_rental, watersports, tours, private_beach, grill, bicycle_rental, pets_allowed</t>
  </si>
  <si>
    <t>parking, wifi, outdoor_pool, pool, air_conditioning, non-smoking, internet_access, multilingual_staff, room_service, garden, bar, grill, pool_access, pets_allowed</t>
  </si>
  <si>
    <t>parking, wifi, outdoor_pool, pool, children's_pool, air_conditioning, non-smoking, internet_access, 24-hour_front_desk_service, smoking_areas, room_service, garden, express_check-in, express_check-out, restaurant, bar, safe_deposit_box, lounge, tanning_beds, fitness_center, shuttle_service, games_room, luggage_storage, tours, photocopier, fax, concierge, beach_umbrellas, grill, bicycle_rental, fireplace, minigolf, diving, pool_access, pets_allowed</t>
  </si>
  <si>
    <t>wifi, outdoor_pool, pool, air_conditioning, non-smoking, internet_access, 24-hour_front_desk_service, room_service, shower, pool_access</t>
  </si>
  <si>
    <t>smoking_areas, multilingual_staff, room_service, restaurant, car_rental, lounge, shuttle_service, tours, airport_shuttle, grill, ticket_office, bicycle_rental, fireplace, pets_allowed, air_conditioning</t>
  </si>
  <si>
    <t>parking, wifi, air_conditioning, non-smoking, internet_access, massage, room_service, garden, restaurant, television, shower, airport_shuttle, complimentary_bottled_water, queen_or_king_bed</t>
  </si>
  <si>
    <t>parking, wifi, outdoor_pool, pool, elevator, air_conditioning, non-smoking, internet_access, 24-hour_front_desk_service, playground, room_service, tanning_beds, pool_access</t>
  </si>
  <si>
    <t>parking, wifi, outdoor_pool, pool, air_conditioning, non-smoking, internet_access, massage, spa, room_service, garden, restaurant, tanning_beds, shower, fitness_center, luggage_storage, pool_access, breakfast_included, pets_allowed</t>
  </si>
  <si>
    <t>parking, wifi, outdoor_pool, pool, air_conditioning, non-smoking, internet_access, massage, garden, restaurant, bar, tanning_beds, fitness_center, shuttle_service, diving, pool_access, pets_allowed</t>
  </si>
  <si>
    <t>parking, wifi, air_conditioning, smoking_areas, heat, sauna, queen_or_king_bed, pets_allowed</t>
  </si>
  <si>
    <t>wifi, outdoor_pool, pool, air_conditioning, non-smoking, internet_access, 24-hour_front_desk_service, room_service, restaurant, television, shower, cafÃ©, complimentary_bottled_water, pool_access</t>
  </si>
  <si>
    <t>wifi, air_conditioning, non-smoking, internet_access, garden, shuttle_service, pets_allowed</t>
  </si>
  <si>
    <t>parking, wifi, air_conditioning, non-smoking, internet_access, smoking_areas, iron, multilingual_staff, room_service, airport_shuttle, breakfast_included</t>
  </si>
  <si>
    <t>wifi, outdoor_pool, pool, non-smoking, 24-hour_front_desk_service, smoking_areas, room_service, garden, pool_access</t>
  </si>
  <si>
    <t>parking, wifi, elevator, air_conditioning, non-smoking, iron, chapel, multilingual_staff, room_service, garden, restaurant, safe_deposit_box, business_center, meeting_facilities, television, desk, shower, fitness_center, shuttle_service, luggage_storage, concierge, telephone, wedding_facilities, steam_room, wake-up_call, pets_allowed</t>
  </si>
  <si>
    <t>wifi, outdoor_pool, pool, children's_pool, poolside_bar, elevator, air_conditioning, non-smoking, internet_access, 24-hour_front_desk_service, smoking_areas, massage, currency_exchange, iron, spa, multilingual_staff, room_service, garden, atm, restaurant, bar, safe_deposit_box, car_rental, meeting_facilities, banquet_service, tanning_beds, fitness_center, shuttle_service, games_room, luggage_storage, tours, airport_shuttle, photocopier, accessible, fax, concierge, wheelchair_accessible, private_beach, children's_play_area, beach_umbrellas, shops, golf_course, cafÃ©, ticket_office, wedding_facilities, pool_access</t>
  </si>
  <si>
    <t>wifi, outdoor_pool, pool, elevator, air_conditioning, non-smoking, internet_access, garden, car_rental, heat, pool_access</t>
  </si>
  <si>
    <t>parking, wifi, internet_access, room_service, restaurant, bar, queen_or_king_bed</t>
  </si>
  <si>
    <t>parking, wifi, non-smoking, internet_access, 24-hour_front_desk_service, multilingual_staff, room_service, garden, bar, car_rental, lounge, airport_shuttle, bicycle_rental, queen_or_king_bed, pets_allowed, air_conditioning</t>
  </si>
  <si>
    <t>grill, pets_allowed</t>
  </si>
  <si>
    <t>wifi, outdoor_pool, pool, elevator, air_conditioning, non-smoking, internet_access, 24-hour_front_desk_service, playground, chapel, express_check-in, atm, express_check-out, casino, baby-sitting, nightclub, pool_access</t>
  </si>
  <si>
    <t>wifi, smoking_areas, massage, currency_exchange, multilingual_staff, garden, luggage_storage, concierge, grill, ticket_office, wedding_facilities, queen_or_king_bed</t>
  </si>
  <si>
    <t>parking, wifi, air_conditioning, non-smoking, internet_access, smoking_areas, multilingual_staff, pets_allowed</t>
  </si>
  <si>
    <t>parking, wifi, pool, indoor_pool, elevator, air_conditioning, non-smoking, internet_access, 24-hour_front_desk_service, smoking_areas, massage, currency_exchange, iron, spa, multilingual_staff, room_service, express_check-in, atm, express_check-out, restaurant, beauty_salon, bar, safe_deposit_box, car_rental, tanning_beds, heat, television, microwave, shower, fitness_center, games_room, luggage_storage, airport_shuttle, photocopier, accessible, fax, concierge, wheelchair_accessible, hairdressers, golf_course, cafÃ©, sauna, telephone, minibar, table_tennis, nightclub, pool_access</t>
  </si>
  <si>
    <t>parking, wifi, elevator, air_conditioning, 24-hour_front_desk_service, smoking_areas, spa, room_service, atm, restaurant, bar, meeting_facilities, television, shower, cafÃ©, breakfast_included</t>
  </si>
  <si>
    <t>parking, wifi, outdoor_pool, pool, air_conditioning, non-smoking, internet_access, smoking_areas, massage, multilingual_staff, room_service, garden, restaurant, bar, tanning_beds, shower, accessible, wheelchair_accessible, private_beach, beach_umbrellas, satellite_tv, diving, rooms_with_ocean_views, pool_access</t>
  </si>
  <si>
    <t>parking, wifi, air_conditioning, non-smoking, internet_access, 24-hour_front_desk_service, smoking_areas, room_service, pets_allowed</t>
  </si>
  <si>
    <t>non-smoking, 24-hour_front_desk_service, room_service, shuttle_service, tours, airport_shuttle, grill, bicycle_rental, pets_allowed, air_conditioning</t>
  </si>
  <si>
    <t>parking, wifi, air_conditioning, non-smoking, internet_access, 24-hour_front_desk_service, smoking_areas, room_service, garden, atm, heat, bicycle_rental, queen_or_king_bed, pets_allowed</t>
  </si>
  <si>
    <t>parking, wifi, air_conditioning, non-smoking, internet_access, 24-hour_front_desk_service, multilingual_staff, room_service, garden, restaurant, car_rental, luggage_storage, fax, cafÃ©, pets_allowed</t>
  </si>
  <si>
    <t>wifi, air_conditioning, non-smoking, room_service, garden, express_check-in, express_check-out, television, private_beach, complimentary_bottled_water, pets_allowed</t>
  </si>
  <si>
    <t>wifi, air_conditioning, non-smoking, internet_access, 24-hour_front_desk_service, pets_allowed</t>
  </si>
  <si>
    <t>parking, elevator, air_conditioning, non-smoking, 24-hour_front_desk_service, room_service, security, pets_allowed</t>
  </si>
  <si>
    <t>wifi, pool_table, elevator, air_conditioning, non-smoking, massage, iron, multilingual_staff, safe_deposit_box, car_rental, kitchen, television, microwave, desk, shower, fitness_center, shuttle_service, luggage_storage, sauna, coffee-maker, minibar, hairdryer, table_tennis, nightclub, station_shuttle, pool_access</t>
  </si>
  <si>
    <t>wifi, air_conditioning, non-smoking, internet_access, smoking_areas, massage, room_service, shuttle_service, tours, photocopier, fax, ticket_office, bicycle_rental, pets_allowed</t>
  </si>
  <si>
    <t>parking, wifi, pool_table, elevator, internet_access, 24-hour_front_desk_service, smoking_areas, massage, currency_exchange, iron, spa, multilingual_staff, room_service, express_check-in, express_check-out, restaurant, beauty_salon, bar, safe_deposit_box, car_rental, airport_shuttle, concierge, golf_course, sauna, baby-sitting, nightclub, diving, pool_access, air_conditioning</t>
  </si>
  <si>
    <t>parking, wifi, non-smoking, internet_access, multilingual_staff, garden, restaurant, bar, car_rental, shuttle_service, tours, airport_shuttle, ticket_office, pets_allowed, air_conditioning</t>
  </si>
  <si>
    <t>parking, wifi, non-smoking, internet_access, smoking_areas, massage, currency_exchange, iron, room_service, garden, express_check-in, atm, express_check-out, beauty_salon, car_rental, luggage_storage, tours, photocopier, fax, electric_vehicle_(ev)_charging_station, pants_press, baby-sitting, valet_parking, pets_allowed</t>
  </si>
  <si>
    <t>parking, wifi, pool_table, non-smoking, internet_access, smoking_areas, bar, pool_access</t>
  </si>
  <si>
    <t>wifi, elevator, non-smoking, internet_access, 24-hour_front_desk_service, smoking_areas, massage, currency_exchange, spa, multilingual_staff, room_service, restaurant, safe_deposit_box, business_center, meeting_facilities, banquet_service, luggage_storage, accessible, concierge, wheelchair_accessible, casino, cafÃ©, nightclub, air_conditioning</t>
  </si>
  <si>
    <t>wifi, outdoor_pool, pool, children's_pool, poolside_bar, elevator, air_conditioning, non-smoking, internet_access, 24-hour_front_desk_service, smoking_areas, massage, currency_exchange, iron, spa, multilingual_staff, room_service, express_check-in, atm, express_check-out, restaurant, bar, safe_deposit_box, tanning_beds, fitness_center, shuttle_service, luggage_storage, tours, airport_shuttle, photocopier, fax, concierge, private_beach, beach_umbrellas, golf_course, cafÃ©, sauna, baby-sitting, ticket_office, bicycle_rental, wake-up_call, nightclub, diving, pool_access, breakfast_included</t>
  </si>
  <si>
    <t>parking, wifi, non-smoking, internet_access, smoking_areas, restaurant, private_beach, pets_allowed</t>
  </si>
  <si>
    <t>parking, wifi, elevator, non-smoking, 24-hour_front_desk_service, smoking_areas, room_service, garden, restaurant, meeting_facilities, fitness_center, accessible, cafÃ©, sauna, horseback_riding</t>
  </si>
  <si>
    <t>parking, wifi, non-smoking, internet_access, smoking_areas, lounge, tours, bicycle_rental, pets_allowed</t>
  </si>
  <si>
    <t>parking, wifi, outdoor_pool, pool, pool_table, poolside_bar, elevator, air_conditioning, non-smoking, internet_access, 24-hour_front_desk_service, smoking_areas, entertainment_rooms, massage, playground, currency_exchange, iron, spa, multilingual_staff, room_service, garden, express_check-in, atm, express_check-out, restaurant, beauty_salon, bar, safe_deposit_box, car_rental, business_center, meeting_facilities, banquet_service, tanning_beds, television, fitness_center, shuttle_service, games_room, luggage_storage, airport_shuttle, photocopier, accessible, fax, concierge, tennis_court, hairdressers, private_beach, children's_play_area, beach_umbrellas, golf_course, sauna, baby-sitting, complimentary_bottled_water, hairdryer, table_tennis, wedding_facilities, steam_room, nightclub, diving, pool_access, breakfast_included</t>
  </si>
  <si>
    <t>parking, wifi, non-smoking, smoking_areas, tours, bicycle_rental, queen_or_king_bed, pets_allowed</t>
  </si>
  <si>
    <t>parking, wifi, non-smoking, internet_access, 24-hour_front_desk_service, smoking_areas, entertainment_rooms, massage, room_service, garden, beauty_salon, bar, meeting_facilities, lounge, banquet_service, tanning_beds, games_room, luggage_storage, tours, airport_shuttle, concierge, private_beach, baby-sitting, bicycle_rental, nightclub, pets_allowed, air_conditioning</t>
  </si>
  <si>
    <t>parking, wifi, tours, bicycle_rental, rooms_with_mountain_views, station_shuttle, queen_or_king_bed</t>
  </si>
  <si>
    <t>parking, wifi, outdoor_pool, pool, children's_pool, pool_table, indoor_pool, elevator, air_conditioning, non-smoking, internet_access, iron, spa, garden, express_check-in, atm, express_check-out, restaurant, beauty_salon, car_rental, heat, kitchen, fitness_center, games_room, tours, tennis_court, table_tennis, bicycle_rental, horseback_riding, pool_access</t>
  </si>
  <si>
    <t>parking, wifi, air_conditioning, non-smoking, internet_access, smoking_areas, iron, multilingual_staff, room_service, restaurant, car_rental, lounge, heat, shuttle_service, games_room, luggage_storage, tours, airport_shuttle, photocopier, fax, bicycle_rental, diving, breakfast_included, pets_allowed</t>
  </si>
  <si>
    <t>parking, air_conditioning, non-smoking, smoking_areas, multilingual_staff, garden, pets_allowed</t>
  </si>
  <si>
    <t>wifi, outdoor_pool, pool, elevator, air_conditioning, non-smoking, internet_access, garden, safe_deposit_box, accessible, wheelchair_accessible, pool_access</t>
  </si>
  <si>
    <t>parking, wifi, outdoor_pool, pool, air_conditioning, non-smoking, internet_access, 24-hour_front_desk_service, garden, restaurant, tanning_beds, pool_access, pets_allowed</t>
  </si>
  <si>
    <t>parking, wifi, non-smoking, internet_access, smoking_areas, entertainment_rooms, massage, room_service, express_check-in, express_check-out, restaurant, car_rental, shuttle_service, luggage_storage, tours, airport_shuttle, fireplace, pets_allowed, air_conditioning</t>
  </si>
  <si>
    <t>parking, wifi, outdoor_pool, pool, pool_table, air_conditioning, non-smoking, internet_access, massage, room_service, garden, restaurant, bar, car_rental, lounge, tanning_beds, shuttle_service, tours, airport_shuttle, bicycle_rental, diving, pool_access</t>
  </si>
  <si>
    <t>parking, wifi, outdoor_pool, pool, air_conditioning, non-smoking, internet_access, smoking_areas, massage, multilingual_staff, room_service, garden, restaurant, bar, safe_deposit_box, tanning_beds, shower, shuttle_service, games_room, luggage_storage, tours, airport_shuttle, private_beach, children's_play_area, complimentary_bottled_water, ticket_office, minibar, library, queen_or_king_bed, pool_access</t>
  </si>
  <si>
    <t>parking, wifi, outdoor_pool, pool, elevator, air_conditioning, non-smoking, internet_access, 24-hour_front_desk_service, pool_access</t>
  </si>
  <si>
    <t>parking, wifi, air_conditioning, non-smoking, internet_access, 24-hour_front_desk_service, smoking_areas, room_service, garden, express_check-in, express_check-out, tours, concierge, golf_course, nightclub, pets_allowed</t>
  </si>
  <si>
    <t>parking, wifi, outdoor_pool, pool, children's_pool, air_conditioning, non-smoking, internet_access, 24-hour_front_desk_service, smoking_areas, currency_exchange, garden, atm, restaurant, car_rental, airport_shuttle, concierge, pool_access</t>
  </si>
  <si>
    <t>wifi, restaurant, bar, airport_shuttle, security, breakfast_included, pets_allowed, air_conditioning</t>
  </si>
  <si>
    <t>parking, outdoor_pool, pool, elevator, air_conditioning, non-smoking, 24-hour_front_desk_service, currency_exchange, room_service, atm, beauty_salon, pool_access</t>
  </si>
  <si>
    <t>wifi, air_conditioning, non-smoking, internet_access, smoking_areas, iron, multilingual_staff, room_service, safe_deposit_box, tanning_beds, kitchen, shower, luggage_storage, beach_umbrellas, grill, complimentary_bottled_water, rooms_with_ocean_views, pets_allowed</t>
  </si>
  <si>
    <t>parking, wifi, outdoor_pool, pool, elevator, air_conditioning, non-smoking, internet_access, atm, restaurant, beauty_salon, heat, pool_access</t>
  </si>
  <si>
    <t>parking, wifi, outdoor_pool, pool, poolside_bar, air_conditioning, non-smoking, internet_access, smoking_areas, massage, currency_exchange, room_service, garden, express_check-in, express_check-out, restaurant, bar, meeting_facilities, lounge, banquet_service, shuttle_service, luggage_storage, tours, airport_shuttle, photocopier, fax, golf_course, grill, bicycle_rental, pool_access</t>
  </si>
  <si>
    <t>parking, wifi, outdoor_pool, pool, air_conditioning, non-smoking, internet_access, pool_access, pets_allowed</t>
  </si>
  <si>
    <t>parking, wifi, pool, elevator, air_conditioning, non-smoking, internet_access, smoking_areas, massage, spa, room_service, atm, beauty_salon, car_rental, watersports, fitness_center, games_room, bowling_alley, pool_access, pets_allowed</t>
  </si>
  <si>
    <t>wifi, pool_table, non-smoking, internet_access, smoking_areas, massage, playground, spa, multilingual_staff, room_service, garden, restaurant, beauty_salon, bar, safe_deposit_box, lounge, heat, fitness_center, games_room, tours, children's_play_area, grill, nightclub, diving, pool_access, pets_allowed</t>
  </si>
  <si>
    <t>non-smoking, smoking_areas, queen_or_king_bed</t>
  </si>
  <si>
    <t>parking, wifi, outdoor_pool, pool, children's_pool, air_conditioning, non-smoking, internet_access, smoking_areas, garden, safe_deposit_box, luggage_storage, pool_access</t>
  </si>
  <si>
    <t>parking, wifi, elevator, non-smoking, internet_access, playground, room_service, garden, express_check-in, express_check-out, restaurant, bar, car_rental, business_center, meeting_facilities, lounge, banquet_service, fitness_center, games_room, tours, airport_shuttle, photocopier, accessible, fax, concierge, wheelchair_accessible, tennis_court, golf_course, grill, minigolf, horseback_riding, pets_allowed, air_conditioning</t>
  </si>
  <si>
    <t>parking, wifi, non-smoking, internet_access, garden, kitchen, airport_shuttle, pets_allowed, air_conditioning</t>
  </si>
  <si>
    <t>parking, wifi, pool, indoor_pool, elevator, air_conditioning, non-smoking, internet_access, 24-hour_front_desk_service, playground, garden, atm, tanning_beds, concierge, pool_access</t>
  </si>
  <si>
    <t>parking, wifi, outdoor_pool, pool, pool_table, indoor_pool, elevator, air_conditioning, non-smoking, internet_access, 24-hour_front_desk_service, garden, car_rental, lounge, heat, games_room, concierge, tennis_court, pool_access</t>
  </si>
  <si>
    <t>parking, wifi, outdoor_pool, pool, children's_pool, elevator, air_conditioning, non-smoking, internet_access, room_service, garden, tanning_beds, accessible, wheelchair_accessible, pool_access</t>
  </si>
  <si>
    <t>parking, wifi, outdoor_pool, pool, children's_pool, pool_table, poolside_bar, elevator, air_conditioning, non-smoking, internet_access, 24-hour_front_desk_service, massage, spa, chapel, garden, restaurant, bar, meeting_facilities, banquet_service, tanning_beds, fitness_center, shuttle_service, games_room, accessible, concierge, tennis_court, private_beach, children's_play_area, shops, bowling_alley, cafÃ©, bicycle_rental, steam_room, horseback_riding, diving, pool_access</t>
  </si>
  <si>
    <t>parking, wifi, outdoor_pool, pool, elevator, air_conditioning, non-smoking, internet_access, accessible, wheelchair_accessible, pool_access</t>
  </si>
  <si>
    <t>parking, non-smoking, smoking_areas, queen_or_king_bed, pets_allowed</t>
  </si>
  <si>
    <t>parking, wifi, air_conditioning, non-smoking, internet_access, 24-hour_front_desk_service, massage, garden, car_rental, private_beach, beach_umbrellas, pets_allowed</t>
  </si>
  <si>
    <t>parking, wifi, elevator, air_conditioning, non-smoking, internet_access, 24-hour_front_desk_service, entertainment_rooms, currency_exchange, iron, chapel, room_service, express_check-in, express_check-out, beauty_salon, safe_deposit_box, car_rental, business_center, meeting_facilities, lounge, banquet_service, heat, shuttle_service, tours, airport_shuttle, photocopier, fax, concierge, children's_play_area, pants_press, casino, baby-sitting, nightclub, pets_allowed</t>
  </si>
  <si>
    <t>parking, wifi, outdoor_pool, pool, air_conditioning, non-smoking, internet_access, garden, car_rental, tanning_beds, watersports, nightclub, pool_access</t>
  </si>
  <si>
    <t>parking, wifi, elevator, air_conditioning, non-smoking, internet_access, 24-hour_front_desk_service, massage, playground, currency_exchange, iron, spa, chapel, room_service, express_check-in, atm, express_check-out, restaurant, beauty_salon, bar, safe_deposit_box, car_rental, business_center, meeting_facilities, banquet_service, heat, watersports, fitness_center, shuttle_service, games_room, tours, airport_shuttle, photocopier, accessible, fax, electric_vehicle_(ev)_charging_station, tennis_court, children's_play_area, pants_press, casino, golf_course, bowling_alley, bicycle_rental, minigolf, nightclub, horseback_riding, pets_allowed</t>
  </si>
  <si>
    <t>parking, wifi, air_conditioning, non-smoking, internet_access, smoking_areas, massage, express_check-in, express_check-out, car_rental, shuttle_service, games_room, airport_shuttle, golf_course, pets_allowed</t>
  </si>
  <si>
    <t>wifi, pool, indoor_pool, elevator, air_conditioning, non-smoking, internet_access, smoking_areas, massage, express_check-in, atm, express_check-out, beauty_salon, shuttle_service, airport_shuttle, golf_course, pool_access</t>
  </si>
  <si>
    <t>wifi, elevator, air_conditioning, non-smoking, internet_access, 24-hour_front_desk_service, express_check-in, express_check-out, pets_allowed</t>
  </si>
  <si>
    <t>parking, wifi, non-smoking, internet_access, smoking_areas, room_service, garden, restaurant, shuttle_service, games_room, luggage_storage, concierge, pets_allowed</t>
  </si>
  <si>
    <t>parking, wifi, outdoor_pool, pool, children's_pool, pool_table, indoor_pool, elevator, air_conditioning, non-smoking, internet_access, 24-hour_front_desk_service, smoking_areas, currency_exchange, spa, multilingual_staff, room_service, express_check-in, express_check-out, safe_deposit_box, car_rental, kitchen, balcony, shower, fitness_center, games_room, luggage_storage, sauna, table_tennis, fireplace, steam_room, wake-up_call, pool_access</t>
  </si>
  <si>
    <t>parking, wifi, air_conditioning, non-smoking, internet_access, smoking_areas, chapel, garden, lounge, luggage_storage, grill, fireplace, pets_allowed</t>
  </si>
  <si>
    <t>parking, outdoor_pool, pool, air_conditioning, non-smoking, garden, tanning_beds, beach_umbrellas, bicycle_rental, pool_access</t>
  </si>
  <si>
    <t>parking, wifi, outdoor_pool, pool, indoor_pool, elevator, air_conditioning, non-smoking, internet_access, 24-hour_front_desk_service, massage, playground, currency_exchange, iron, spa, room_service, garden, express_check-in, express_check-out, restaurant, beauty_salon, bar, safe_deposit_box, car_rental, business_center, meeting_facilities, lounge, banquet_service, kitchen, fitness_center, tours, airport_shuttle, photocopier, accessible, fax, electric_vehicle_(ev)_charging_station, private_beach, pants_press, sauna, grill, bicycle_rental, nightclub, diving, hot_spring_bath_(onsen), pool_access</t>
  </si>
  <si>
    <t>parking, wifi, air_conditioning, non-smoking, internet_access, 24-hour_front_desk_service, room_service, express_check-in, express_check-out, photocopier, fax, concierge, grill, pets_allowed</t>
  </si>
  <si>
    <t>parking, wifi, pool, indoor_pool, air_conditioning, non-smoking, 24-hour_front_desk_service, smoking_areas, tanning_beds, golf_course, pool_access</t>
  </si>
  <si>
    <t>parking, wifi, outdoor_pool, pool, elevator, air_conditioning, non-smoking, internet_access, 24-hour_front_desk_service, smoking_areas, restaurant, kitchen, accessible, wheelchair_accessible, pool_access</t>
  </si>
  <si>
    <t>parking, wifi, air_conditioning, non-smoking, internet_access, restaurant, bar, bicycle_rental, breakfast_included, pets_allowed</t>
  </si>
  <si>
    <t>parking, non-smoking, smoking_areas, lounge, pets_allowed</t>
  </si>
  <si>
    <t>parking, wifi, air_conditioning, non-smoking, internet_access, 24-hour_front_desk_service, luggage_storage, pets_allowed</t>
  </si>
  <si>
    <t>parking, wifi, air_conditioning, non-smoking, smoking_areas, pets_allowed</t>
  </si>
  <si>
    <t>parking, wifi, non-smoking, internet_access, room_service, pets_allowed</t>
  </si>
  <si>
    <t>parking, air_conditioning, airport_shuttle, sauna, queen_or_king_bed</t>
  </si>
  <si>
    <t>parking, wifi, air_conditioning, non-smoking, internet_access, express_check-in, express_check-out, pets_allowed</t>
  </si>
  <si>
    <t>parking, air_conditioning, smoking_areas, kitchen, smoking_rooms, pets_allowed</t>
  </si>
  <si>
    <t>parking, wifi, pool_table, non-smoking, internet_access, 24-hour_front_desk_service, massage, currency_exchange, room_service, garden, atm, restaurant, beauty_salon, bar, tanning_beds, fitness_center, tours, airport_shuttle, concierge, private_beach, beach_umbrellas, bicycle_rental, fireplace, queen_or_king_bed, pool_access, pets_allowed, air_conditioning</t>
  </si>
  <si>
    <t>parking, wifi, air_conditioning, non-smoking, internet_access, smoking_areas, chapel, express_check-in, atm, express_check-out, beauty_salon, safe_deposit_box, car_rental, lounge, shuttle_service, fireplace, pets_allowed</t>
  </si>
  <si>
    <t>wifi, outdoor_pool, pool, elevator, air_conditioning, non-smoking, internet_access, smoking_areas, garden, tanning_beds, fitness_center, pool_access</t>
  </si>
  <si>
    <t>parking, outdoor_pool, pool, air_conditioning, non-smoking, playground, garden, restaurant, bar, tanning_beds, shuttle_service, games_room, airport_shuttle, beach_umbrellas, pool_access, pets_allowed</t>
  </si>
  <si>
    <t>parking, wifi, outdoor_pool, pool, children's_pool, pool_table, elevator, air_conditioning, non-smoking, internet_access, 24-hour_front_desk_service, massage, playground, spa, chapel, room_service, garden, restaurant, beauty_salon, bar, safe_deposit_box, lounge, tanning_beds, watersports, fitness_center, shuttle_service, games_room, tours, accessible, concierge, wheelchair_accessible, tennis_court, private_beach, children's_play_area, beach_umbrellas, bowling_alley, sauna, table_tennis, horseback_riding, diving, squash, pool_access</t>
  </si>
  <si>
    <t>parking, wifi, outdoor_pool, pool, elevator, air_conditioning, non-smoking, internet_access, 24-hour_front_desk_service, playground, garden, pool_access</t>
  </si>
  <si>
    <t>non-smoking, queen_or_king_bed</t>
  </si>
  <si>
    <t>parking, wifi, pool, indoor_pool, air_conditioning, non-smoking, internet_access, 24-hour_front_desk_service, pool_access</t>
  </si>
  <si>
    <t>parking, wifi, outdoor_pool, pool, elevator, air_conditioning, non-smoking, internet_access, 24-hour_front_desk_service, iron, multilingual_staff, room_service, express_check-in, express_check-out, restaurant, bar, safe_deposit_box, meeting_facilities, banquet_service, kitchen, television, microwave, shower, fitness_center, shuttle_service, luggage_storage, airport_shuttle, photocopier, accessible, fax, concierge, pants_press, golf_course, complimentary_bottled_water, satellite_tv, telephone, hairdryer, wake-up_call, bathrobe, station_shuttle, pool_access</t>
  </si>
  <si>
    <t>parking, wifi, outdoor_pool, pool, indoor_pool, non-smoking, internet_access, 24-hour_front_desk_service, smoking_areas, entertainment_rooms, massage, playground, currency_exchange, iron, spa, room_service, garden, express_check-in, atm, express_check-out, restaurant, beauty_salon, bar, car_rental, meeting_facilities, lounge, banquet_service, heat, fitness_center, shuttle_service, games_room, luggage_storage, tours, airport_shuttle, photocopier, fax, concierge, tennis_court, private_beach, beach_umbrellas, grill, baby-sitting, bicycle_rental, valet_parking, fireplace, nightclub, diving, pool_access, breakfast_included, pets_allowed, air_conditioning</t>
  </si>
  <si>
    <t>parking, wifi, air_conditioning, non-smoking, internet_access, 24-hour_front_desk_service, smoking_areas, room_service, doorman, express_check-in, bar, car_rental, luggage_storage, tours, airport_shuttle, cafÃ©, grill</t>
  </si>
  <si>
    <t>outdoor_pool, pool, elevator, air_conditioning, non-smoking, playground, garden, car_rental, pool_access</t>
  </si>
  <si>
    <t>parking, wifi, air_conditioning, non-smoking, internet_access, heat, pets_allowed</t>
  </si>
  <si>
    <t>parking, wifi, air_conditioning, non-smoking, internet_access, garden, safe_deposit_box, shuttle_service, luggage_storage, tours, grill, ticket_office, bicycle_rental, pets_allowed</t>
  </si>
  <si>
    <t>parking, wifi, outdoor_pool, pool, children's_pool, elevator, air_conditioning, non-smoking, internet_access, 24-hour_front_desk_service, smoking_areas, massage, iron, spa, multilingual_staff, room_service, express_check-in, atm, express_check-out, restaurant, bar, safe_deposit_box, car_rental, business_center, meeting_facilities, lounge, banquet_service, fitness_center, shuttle_service, luggage_storage, airport_shuttle, photocopier, accessible, fax, concierge, wheelchair_accessible, pants_press, cafÃ©, sauna, valet_parking, wedding_facilities, steam_room, wake-up_call, pool_access</t>
  </si>
  <si>
    <t>parking, wifi, outdoor_pool, pool, children's_pool, poolside_bar, elevator, air_conditioning, non-smoking, internet_access, 24-hour_front_desk_service, smoking_areas, massage, iron, spa, room_service, express_check-in, atm, express_check-out, restaurant, bar, safe_deposit_box, meeting_facilities, banquet_service, tanning_beds, television, desk, fitness_center, shuttle_service, luggage_storage, airport_shuttle, accessible, concierge, electric_vehicle_(ev)_charging_station, pants_press, beach_umbrellas, golf_course, cafÃ©, sauna, complimentary_bottled_water, telephone, valet_parking, steam_room, wake-up_call, bathrobe, pool_access</t>
  </si>
  <si>
    <t>wifi, air_conditioning, non-smoking, internet_access, smoking_areas, massage, multilingual_staff, room_service, garden, express_check-in, express_check-out, restaurant, bar, car_rental, shuttle_service, luggage_storage, tours, airport_shuttle, concierge, private_beach, beach_umbrellas, cafÃ©, baby-sitting, fireplace, diving, breakfast_included</t>
  </si>
  <si>
    <t>wifi, air_conditioning, non-smoking, internet_access, 24-hour_front_desk_service, smoking_areas, multilingual_staff, room_service, television, shower, luggage_storage, wake-up_call, pets_allowed</t>
  </si>
  <si>
    <t>parking, wifi, outdoor_pool, pool, poolside_bar, elevator, air_conditioning, non-smoking, internet_access, 24-hour_front_desk_service, smoking_areas, currency_exchange, iron, spa, multilingual_staff, room_service, express_check-in, atm, express_check-out, restaurant, bar, safe_deposit_box, business_center, meeting_facilities, lounge, banquet_service, fitness_center, shuttle_service, luggage_storage, tours, airport_shuttle, photocopier, accessible, fax, concierge, wheelchair_accessible, beach_umbrellas, shops, cafÃ©, baby-sitting, ticket_office, valet_parking, wedding_facilities, bathrobe, pool_access</t>
  </si>
  <si>
    <t>parking, wifi, outdoor_pool, pool, children's_pool, pool_table, indoor_pool, poolside_bar, elevator, air_conditioning, non-smoking, internet_access, 24-hour_front_desk_service, smoking_areas, massage, iron, spa, multilingual_staff, room_service, express_check-in, express_check-out, restaurant, bar, safe_deposit_box, car_rental, business_center, meeting_facilities, banquet_service, tanning_beds, desk, shower, fitness_center, shuttle_service, games_room, luggage_storage, tours, airport_shuttle, photocopier, accessible, fax, concierge, wheelchair_accessible, pants_press, cafÃ©, telephone, ticket_office, wedding_facilities, wake-up_call, pool_access</t>
  </si>
  <si>
    <t>parking, wifi, outdoor_pool, pool, children's_pool, poolside_bar, elevator, air_conditioning, non-smoking, internet_access, 24-hour_front_desk_service, smoking_areas, massage, currency_exchange, iron, spa, multilingual_staff, room_service, garden, express_check-in, atm, express_check-out, restaurant, bar, safe_deposit_box, car_rental, business_center, meeting_facilities, banquet_service, tanning_beds, shower, fitness_center, shuttle_service, luggage_storage, airport_shuttle, accessible, fax, concierge, beach_umbrellas, shops, cafÃ©, sauna, valet_parking, wedding_facilities, steam_room, wake-up_call, nightclub, pool_access</t>
  </si>
  <si>
    <t>parking, wifi, outdoor_pool, pool, indoor_pool, elevator, air_conditioning, non-smoking, internet_access, 24-hour_front_desk_service, smoking_areas, massage, currency_exchange, iron, spa, multilingual_staff, room_service, atm, restaurant, beauty_salon, bar, safe_deposit_box, car_rental, business_center, meeting_facilities, lounge, banquet_service, fitness_center, shuttle_service, luggage_storage, airport_shuttle, photocopier, accessible, fax, concierge, hairdressers, shops, casino, cafÃ©, sauna, valet_parking, wedding_facilities, pool_access</t>
  </si>
  <si>
    <t>parking, wifi, outdoor_pool, pool, children's_pool, elevator, air_conditioning, non-smoking, internet_access, 24-hour_front_desk_service, smoking_areas, massage, multilingual_staff, room_service, restaurant, safe_deposit_box, tanning_beds, kitchen, television, microwave, desk, shuttle_service, luggage_storage, airport_shuttle, photocopier, accessible, fax, concierge, complimentary_bottled_water, telephone, minibar, hairdryer, pool_access</t>
  </si>
  <si>
    <t>parking, wifi, outdoor_pool, pool, children's_pool, pool_table, indoor_pool, poolside_bar, elevator, air_conditioning, non-smoking, internet_access, 24-hour_front_desk_service, smoking_areas, massage, iron, spa, multilingual_staff, room_service, express_check-in, express_check-out, restaurant, bar, safe_deposit_box, car_rental, business_center, meeting_facilities, banquet_service, tanning_beds, desk, shower, fitness_center, shuttle_service, games_room, luggage_storage, tours, airport_shuttle, photocopier, accessible, fax, concierge, wheelchair_accessible, pants_press, cafÃ©, telephone, ticket_office, wedding_facilities, wake-up_call, pool_access, breakfast_included</t>
  </si>
  <si>
    <t>parking, wifi, pool, indoor_pool, elevator, air_conditioning, non-smoking, internet_access, 24-hour_front_desk_service, smoking_areas, currency_exchange, iron, spa, multilingual_staff, room_service, restaurant, bar, safe_deposit_box, car_rental, business_center, meeting_facilities, banquet_service, television, shower, fitness_center, luggage_storage, airport_shuttle, photocopier, fax, concierge, wheelchair_accessible, security, pants_press, cafÃ©, complimentary_bottled_water, telephone, minibar, wedding_facilities, pool_access</t>
  </si>
  <si>
    <t>parking, wifi, outdoor_pool, pool, poolside_bar, elevator, air_conditioning, non-smoking, internet_access, 24-hour_front_desk_service, smoking_areas, massage, iron, spa, multilingual_staff, room_service, express_check-in, express_check-out, restaurant, beauty_salon, bar, safe_deposit_box, car_rental, meeting_facilities, banquet_service, tanning_beds, heat, fitness_center, shuttle_service, luggage_storage, tours, airport_shuttle, photocopier, accessible, fax, concierge, hairdressers, pants_press, golf_course, cafÃ©, telephone, ticket_office, bicycle_rental, valet_parking, wedding_facilities, steam_room, wake-up_call, nightclub, executive_floor, pool_access, pets_allowed</t>
  </si>
  <si>
    <t>parking, wifi, outdoor_pool, pool, children's_pool, poolside_bar, elevator, air_conditioning, non-smoking, internet_access, 24-hour_front_desk_service, smoking_areas, massage, currency_exchange, iron, spa, multilingual_staff, room_service, garden, atm, restaurant, beauty_salon, bar, safe_deposit_box, car_rental, business_center, meeting_facilities, banquet_service, tanning_beds, fitness_center, luggage_storage, airport_shuttle, photocopier, accessible, fax, concierge, pants_press, beach_umbrellas, shops, cafÃ©, sauna, hairdryer, wedding_facilities, steam_room, wake-up_call, pool_access</t>
  </si>
  <si>
    <t>parking, wifi, outdoor_pool, pool, children's_pool, poolside_bar, elevator, air_conditioning, non-smoking, internet_access, 24-hour_front_desk_service, smoking_areas, entertainment_rooms, massage, iron, spa, multilingual_staff, room_service, garden, atm, restaurant, beauty_salon, bar, safe_deposit_box, car_rental, business_center, meeting_facilities, lounge, banquet_service, tanning_beds, heat, fitness_center, shuttle_service, luggage_storage, tours, airport_shuttle, accessible, concierge, wheelchair_accessible, tennis_court, pants_press, beach_umbrellas, shops, casino, bowling_alley, cafÃ©, sauna, grill, ticket_office, bicycle_rental, steam_room, wake-up_call, nightclub, executive_floor, squash, pool_access</t>
  </si>
  <si>
    <t>wifi, pool, children's_pool, indoor_pool, elevator, non-smoking, massage, spa, multilingual_staff, room_service, restaurant, bar, safe_deposit_box, car_rental, fitness_center, luggage_storage, airport_shuttle, fax, private_beach, children's_play_area, shops, sauna, pool_access, breakfast_included, air_conditioning</t>
  </si>
  <si>
    <t>parking, wifi, outdoor_pool, pool, children's_pool, poolside_bar, elevator, air_conditioning, non-smoking, internet_access, 24-hour_front_desk_service, smoking_areas, multilingual_staff, room_service, restaurant, bar, safe_deposit_box, car_rental, business_center, meeting_facilities, lounge, banquet_service, fitness_center, shuttle_service, luggage_storage, tours, airport_shuttle, accessible, concierge, children's_play_area, cafÃ©, bicycle_rental, pool_access</t>
  </si>
  <si>
    <t>parking, wifi, outdoor_pool, pool, elevator, air_conditioning, non-smoking, internet_access, 24-hour_front_desk_service, smoking_areas, iron, multilingual_staff, room_service, atm, restaurant, bar, safe_deposit_box, business_center, meeting_facilities, tanning_beds, television, desk, shower, fitness_center, luggage_storage, airport_shuttle, accessible, concierge, cafÃ©, complimentary_bottled_water, telephone, minibar, hairdryer, valet_parking, wake-up_call, bathrobe, pool_access</t>
  </si>
  <si>
    <t>parking, outdoor_pool, pool, elevator, air_conditioning, non-smoking, 24-hour_front_desk_service, room_service, garden, atm, restaurant, television, shower, fitness_center, pool_access</t>
  </si>
  <si>
    <t>parking, wifi, outdoor_pool, pool, children's_pool, pool_table, poolside_bar, elevator, air_conditioning, non-smoking, internet_access, 24-hour_front_desk_service, smoking_areas, currency_exchange, iron, multilingual_staff, room_service, express_check-in, atm, express_check-out, restaurant, bar, safe_deposit_box, car_rental, meeting_facilities, banquet_service, tanning_beds, shower, fitness_center, luggage_storage, tours, photocopier, accessible, fax, concierge, wheelchair_accessible, children's_play_area, pants_press, beach_umbrellas, shops, casino, cafÃ©, complimentary_bottled_water, ticket_office, wedding_facilities, wake-up_call, bathrobe, executive_floor, pool_access, pets_allowed</t>
  </si>
  <si>
    <t>parking, wifi, outdoor_pool, pool, elevator, air_conditioning, non-smoking, internet_access, 24-hour_front_desk_service, room_service, garden, atm, restaurant, safe_deposit_box, car_rental, meeting_facilities, banquet_service, tanning_beds, television, fitness_center, luggage_storage, airport_shuttle, accessible, concierge, wheelchair_accessible, beach_umbrellas, pool_access</t>
  </si>
  <si>
    <t>parking, wifi, elevator, air_conditioning, non-smoking, internet_access, 24-hour_front_desk_service, smoking_areas, massage, multilingual_staff, room_service, restaurant, safe_deposit_box, car_rental, meeting_facilities, banquet_service, desk, luggage_storage, photocopier, accessible, fax, concierge, cafÃ©, complimentary_bottled_water, telephone, hairdryer, valet_parking, wedding_facilities</t>
  </si>
  <si>
    <t>parking, wifi, elevator, air_conditioning, non-smoking, 24-hour_front_desk_service, smoking_areas, massage, iron, spa, room_service, garden, express_check-in, express_check-out, restaurant, bar, safe_deposit_box, car_rental, business_center, meeting_facilities, banquet_service, fitness_center, shuttle_service, games_room, luggage_storage, airport_shuttle, photocopier, accessible, fax, concierge, wheelchair_accessible, children's_play_area, shops, cafÃ©, sauna, grill, wedding_facilities</t>
  </si>
  <si>
    <t>parking, wifi, outdoor_pool, pool, poolside_bar, elevator, air_conditioning, non-smoking, internet_access, 24-hour_front_desk_service, smoking_areas, massage, currency_exchange, iron, spa, multilingual_staff, room_service, garden, restaurant, beauty_salon, bar, safe_deposit_box, car_rental, business_center, meeting_facilities, banquet_service, tanning_beds, fitness_center, shuttle_service, luggage_storage, airport_shuttle, photocopier, accessible, fax, concierge, wheelchair_accessible, hairdressers, pants_press, golf_course, sauna, baby-sitting, valet_parking, wedding_facilities, steam_room, wake-up_call, pool_access</t>
  </si>
  <si>
    <t>parking, wifi, elevator, air_conditioning, non-smoking, internet_access, 24-hour_front_desk_service, smoking_areas, massage, iron, spa, room_service, atm, restaurant, bar, safe_deposit_box, car_rental, meeting_facilities, banquet_service, television, fitness_center, shuttle_service, luggage_storage, airport_shuttle, accessible, concierge, wheelchair_accessible, pants_press, casino, golf_course, cafÃ©, baby-sitting, hairdryer, wedding_facilities, bathtub</t>
  </si>
  <si>
    <t>parking, wifi, outdoor_pool, pool, children's_pool, pool_table, elevator, air_conditioning, non-smoking, 24-hour_front_desk_service, smoking_areas, massage, iron, spa, multilingual_staff, room_service, garden, express_check-in, express_check-out, restaurant, beauty_salon, bar, safe_deposit_box, business_center, meeting_facilities, lounge, banquet_service, tanning_beds, shower, fitness_center, shuttle_service, games_room, luggage_storage, tours, airport_shuttle, photocopier, fax, concierge, tennis_court, private_beach, children's_play_area, pants_press, beach_umbrellas, golf_course, sauna, bicycle_rental, wedding_facilities, nightclub, squash, pool_access, pets_allowed</t>
  </si>
  <si>
    <t>parking, wifi, outdoor_pool, pool, children's_pool, elevator, air_conditioning, non-smoking, internet_access, 24-hour_front_desk_service, smoking_areas, massage, playground, iron, multilingual_staff, room_service, garden, atm, restaurant, bar, business_center, meeting_facilities, banquet_service, tanning_beds, television, watersports, fitness_center, tours, photocopier, accessible, fax, private_beach, grill, complimentary_bottled_water, telephone, ticket_office, wedding_facilities, nightclub, pool_access, breakfast_included, pets_allowed</t>
  </si>
  <si>
    <t>parking, wifi, outdoor_pool, pool, children's_pool, poolside_bar, elevator, non-smoking, internet_access, 24-hour_front_desk_service, smoking_areas, massage, iron, spa, room_service, restaurant, bar, safe_deposit_box, tanning_beds, fitness_center, luggage_storage, accessible, concierge, wheelchair_accessible, pants_press, cafÃ©, hairdryer, wake-up_call, bathrobe, pool_access, pets_allowed, air_conditioning</t>
  </si>
  <si>
    <t>wifi, pool, indoor_pool, elevator, air_conditioning, non-smoking, internet_access, 24-hour_front_desk_service, multilingual_staff, room_service, restaurant, bar, safe_deposit_box, meeting_facilities, banquet_service, television, desk, shower, fitness_center, luggage_storage, accessible, concierge, wheelchair_accessible, cafÃ©, telephone, pool_access</t>
  </si>
  <si>
    <t>wifi, air_conditioning, non-smoking, internet_access, smoking_areas, massage, multilingual_staff, room_service, garden, express_check-in, express_check-out, restaurant, bar, car_rental, shuttle_service, luggage_storage, tours, airport_shuttle, concierge, private_beach, beach_umbrellas, cafÃ©, baby-sitting, fireplace, diving, queen_or_king_bed, breakfast_included</t>
  </si>
  <si>
    <t>parking, wifi, outdoor_pool, pool, elevator, air_conditioning, non-smoking, internet_access, 24-hour_front_desk_service, smoking_areas, massage, currency_exchange, iron, spa, multilingual_staff, room_service, garden, express_check-in, atm, express_check-out, restaurant, beauty_salon, bar, safe_deposit_box, car_rental, business_center, meeting_facilities, banquet_service, tanning_beds, fitness_center, shuttle_service, luggage_storage, airport_shuttle, concierge, electric_vehicle_(ev)_charging_station, pants_press, beach_umbrellas, casino, cafÃ©, hairdryer, valet_parking, wake-up_call, nightclub, pool_access</t>
  </si>
  <si>
    <t>parking, wifi, outdoor_pool, pool, elevator, air_conditioning, non-smoking, internet_access, 24-hour_front_desk_service, smoking_areas, massage, currency_exchange, iron, room_service, garden, express_check-in, express_check-out, restaurant, beauty_salon, bar, safe_deposit_box, car_rental, meeting_facilities, television, fitness_center, shuttle_service, luggage_storage, tours, airport_shuttle, photocopier, accessible, fax, concierge, electric_vehicle_(ev)_charging_station, hairdressers, pants_press, shops, casino, cafÃ©, baby-sitting, ticket_office, nightclub, pool_access</t>
  </si>
  <si>
    <t>parking, wifi, outdoor_pool, pool, children's_pool, non-smoking, 24-hour_front_desk_service, massage, currency_exchange, iron, spa, multilingual_staff, room_service, garden, atm, restaurant, beauty_salon, bar, safe_deposit_box, car_rental, meeting_facilities, fitness_center, shuttle_service, luggage_storage, airport_shuttle, fax, concierge, children's_play_area, golf_course, cafÃ©, sauna, valet_parking, wedding_facilities, steam_room, pool_access, breakfast_included, pets_allowed, air_conditioning</t>
  </si>
  <si>
    <t>parking, wifi, outdoor_pool, pool, pool_table, air_conditioning, non-smoking, internet_access, smoking_areas, massage, television, microwave, games_room, children's_play_area, dining_room, telephone, rooms_with_mountain_views, pool_access, pets_allowed</t>
  </si>
  <si>
    <t>parking, wifi, outdoor_pool, pool, poolside_bar, elevator, air_conditioning, non-smoking, internet_access, 24-hour_front_desk_service, smoking_areas, massage, iron, multilingual_staff, room_service, garden, express_check-in, atm, express_check-out, restaurant, bar, safe_deposit_box, car_rental, meeting_facilities, lounge, banquet_service, fitness_center, shuttle_service, games_room, luggage_storage, tours, airport_shuttle, photocopier, accessible, fax, concierge, wheelchair_accessible, children's_play_area, pants_press, casino, golf_course, cafÃ©, baby-sitting, ticket_office, wedding_facilities, wake-up_call, pool_access</t>
  </si>
  <si>
    <t>wifi, outdoor_pool, pool, elevator, air_conditioning, non-smoking, internet_access, 24-hour_front_desk_service, smoking_areas, multilingual_staff, room_service, restaurant, safe_deposit_box, meeting_facilities, banquet_service, tanning_beds, television, concierge, hairdryer, pool_access</t>
  </si>
  <si>
    <t>parking, wifi, outdoor_pool, pool, elevator, air_conditioning, non-smoking, internet_access, 24-hour_front_desk_service, smoking_areas, massage, currency_exchange, spa, multilingual_staff, room_service, express_check-in, atm, express_check-out, restaurant, beauty_salon, bar, safe_deposit_box, car_rental, business_center, meeting_facilities, banquet_service, tanning_beds, fitness_center, shuttle_service, luggage_storage, tours, photocopier, accessible, fax, concierge, children's_play_area, pants_press, beach_umbrellas, casino, golf_course, cafÃ©, sauna, grill, complimentary_bottled_water, ticket_office, bicycle_rental, valet_parking, steam_room, minigolf, pool_access</t>
  </si>
  <si>
    <t>parking, wifi, outdoor_pool, pool, poolside_bar, elevator, air_conditioning, non-smoking, internet_access, 24-hour_front_desk_service, smoking_areas, iron, room_service, express_check-in, express_check-out, restaurant, bar, safe_deposit_box, car_rental, meeting_facilities, banquet_service, tanning_beds, fitness_center, luggage_storage, airport_shuttle, accessible, concierge, wheelchair_accessible, pants_press, beach_umbrellas, shops, casino, golf_course, cafÃ©, sauna, hairdryer, valet_parking, steam_room, pool_access</t>
  </si>
  <si>
    <t>parking, wifi, outdoor_pool, pool, children's_pool, elevator, air_conditioning, non-smoking, internet_access, 24-hour_front_desk_service, smoking_areas, massage, spa, room_service, express_check-in, express_check-out, restaurant, bar, safe_deposit_box, car_rental, business_center, meeting_facilities, banquet_service, fitness_center, shuttle_service, luggage_storage, airport_shuttle, accessible, concierge, wheelchair_accessible, golf_course, baby-sitting, valet_parking, pool_access, breakfast_included, pets_allowed</t>
  </si>
  <si>
    <t>parking, wifi, outdoor_pool, pool, children's_pool, indoor_pool, air_conditioning, non-smoking, internet_access, 24-hour_front_desk_service, smoking_areas, massage, iron, multilingual_staff, room_service, garden, express_check-in, express_check-out, restaurant, bar, safe_deposit_box, car_rental, meeting_facilities, banquet_service, tanning_beds, heat, desk, shower, shuttle_service, luggage_storage, tours, airport_shuttle, photocopier, accessible, fax, concierge, wheelchair_accessible, shops, cafÃ©, complimentary_bottled_water, satellite_tv, telephone, hairdryer, bicycle_rental, wedding_facilities, wake-up_call, bathrobe, pool_access, breakfast_included</t>
  </si>
  <si>
    <t>parking, wifi, outdoor_pool, pool, children's_pool, elevator, air_conditioning, non-smoking, internet_access, 24-hour_front_desk_service, smoking_areas, massage, iron, spa, multilingual_staff, room_service, garden, express_check-in, atm, restaurant, safe_deposit_box, car_rental, business_center, meeting_facilities, banquet_service, fitness_center, shuttle_service, games_room, luggage_storage, airport_shuttle, photocopier, accessible, fax, concierge, pants_press, baby-sitting, wake-up_call, pool_access, breakfast_included, pets_allowed</t>
  </si>
  <si>
    <t>parking, wifi, pool, children's_pool, indoor_pool, elevator, air_conditioning, non-smoking, internet_access, 24-hour_front_desk_service, spa, multilingual_staff, restaurant, safe_deposit_box, shower, fitness_center, children's_play_area, sauna, complimentary_bottled_water, pool_access, breakfast_included</t>
  </si>
  <si>
    <t>wifi, air_conditioning, non-smoking, internet_access, 24-hour_front_desk_service, smoking_areas, massage, multilingual_staff, room_service, express_check-in, express_check-out, restaurant, safe_deposit_box, car_rental, television, luggage_storage, accessible, concierge, telephone, hairdryer, pets_allowed</t>
  </si>
  <si>
    <t>parking, wifi, outdoor_pool, pool, children's_pool, elevator, air_conditioning, non-smoking, internet_access, 24-hour_front_desk_service, smoking_areas, massage, currency_exchange, iron, room_service, garden, restaurant, bar, safe_deposit_box, business_center, meeting_facilities, banquet_service, television, desk, shower, luggage_storage, airport_shuttle, accessible, concierge, cafÃ©, complimentary_bottled_water, telephone, wake-up_call, nightclub, pool_access</t>
  </si>
  <si>
    <t>parking, wifi, elevator, air_conditioning, non-smoking, internet_access, 24-hour_front_desk_service, smoking_areas, massage, iron, spa, multilingual_staff, room_service, garden, restaurant, bar, safe_deposit_box, meeting_facilities, banquet_service, fitness_center, luggage_storage, tours, airport_shuttle, photocopier, accessible, fax, concierge, wheelchair_accessible, shops, casino, cafÃ©, sauna, ticket_office, wedding_facilities, steam_room, wake-up_call</t>
  </si>
  <si>
    <t>parking, wifi, outdoor_pool, pool, elevator, air_conditioning, non-smoking, internet_access, 24-hour_front_desk_service, smoking_areas, currency_exchange, iron, spa, multilingual_staff, room_service, atm, restaurant, beauty_salon, bar, safe_deposit_box, business_center, meeting_facilities, banquet_service, heat, shower, fitness_center, luggage_storage, airport_shuttle, photocopier, accessible, fax, concierge, pants_press, cafÃ©, complimentary_bottled_water, coffee-maker, telephone, wake-up_call, bathrobe, pool_access, pets_allowed</t>
  </si>
  <si>
    <t>parking, wifi, outdoor_pool, pool, children's_pool, air_conditioning, non-smoking, internet_access, smoking_areas, massage, iron, room_service, garden, express_check-in, express_check-out, restaurant, bar, safe_deposit_box, meeting_facilities, banquet_service, tanning_beds, luggage_storage, tours, photocopier, fax, concierge, private_beach, beach_umbrellas, bicycle_rental, pool_access, breakfast_included</t>
  </si>
  <si>
    <t>parking, wifi, outdoor_pool, pool, children's_pool, air_conditioning, non-smoking, internet_access, 24-hour_front_desk_service, smoking_areas, massage, spa, multilingual_staff, room_service, garden, atm, restaurant, bar, safe_deposit_box, tanning_beds, television, balcony, shower, watersports, luggage_storage, accessible, concierge, private_beach, children's_play_area, beach_umbrellas, dining_room, cafÃ©, grill, complimentary_bottled_water, telephone, pool_access, pets_allowed</t>
  </si>
  <si>
    <t>parking, wifi, outdoor_pool, pool, children's_pool, poolside_bar, elevator, air_conditioning, non-smoking, internet_access, 24-hour_front_desk_service, smoking_areas, multilingual_staff, room_service, garden, restaurant, bar, safe_deposit_box, business_center, meeting_facilities, banquet_service, tanning_beds, fitness_center, shuttle_service, luggage_storage, tours, photocopier, accessible, fax, concierge, wheelchair_accessible, pants_press, beach_umbrellas, telephone, ticket_office, valet_parking, wedding_facilities, pool_access</t>
  </si>
  <si>
    <t>parking, wifi, outdoor_pool, pool, children's_pool, poolside_bar, elevator, air_conditioning, non-smoking, internet_access, 24-hour_front_desk_service, smoking_areas, massage, currency_exchange, iron, spa, multilingual_staff, room_service, garden, express_check-in, atm, express_check-out, restaurant, beauty_salon, bar, safe_deposit_box, car_rental, meeting_facilities, banquet_service, tanning_beds, heat, television, fitness_center, shuttle_service, luggage_storage, tours, airport_shuttle, accessible, concierge, hairdressers, pants_press, beach_umbrellas, cafÃ©, sauna, ticket_office, valet_parking, wedding_facilities, steam_room, nightclub, executive_floor, pool_access</t>
  </si>
  <si>
    <t>parking, wifi, outdoor_pool, pool, elevator, air_conditioning, non-smoking, internet_access, 24-hour_front_desk_service, smoking_areas, massage, currency_exchange, iron, spa, multilingual_staff, room_service, express_check-in, atm, express_check-out, restaurant, bar, safe_deposit_box, car_rental, business_center, meeting_facilities, tanning_beds, desk, shower, fitness_center, shuttle_service, games_room, luggage_storage, airport_shuttle, accessible, fax, concierge, wheelchair_accessible, hairdressers, shops, casino, cafÃ©, sauna, coffee-maker, telephone, minibar, hairdryer, valet_parking, wedding_facilities, wake-up_call, nightclub, bathrobe, bathtub, pool_access, breakfast_included</t>
  </si>
  <si>
    <t>parking, wifi, elevator, air_conditioning, non-smoking, internet_access, 24-hour_front_desk_service, smoking_areas, currency_exchange, multilingual_staff, room_service, atm, restaurant, bar, safe_deposit_box, car_rental, meeting_facilities, banquet_service, television, fitness_center, shuttle_service, luggage_storage, airport_shuttle, photocopier, accessible, fax, concierge, cafÃ©, telephone, wake-up_call, breakfast_included</t>
  </si>
  <si>
    <t>parking, wifi, outdoor_pool, pool, elevator, air_conditioning, non-smoking, internet_access, 24-hour_front_desk_service, massage, currency_exchange, iron, spa, multilingual_staff, room_service, garden, express_check-in, express_check-out, restaurant, beauty_salon, bar, safe_deposit_box, car_rental, meeting_facilities, banquet_service, tanning_beds, television, microwave, shower, shuttle_service, luggage_storage, airport_shuttle, photocopier, accessible, fax, concierge, wheelchair_accessible, pants_press, cafÃ©, complimentary_bottled_water, table_tennis, pool_access, breakfast_included</t>
  </si>
  <si>
    <t>parking, wifi, outdoor_pool, pool, children's_pool, poolside_bar, elevator, air_conditioning, non-smoking, internet_access, 24-hour_front_desk_service, smoking_areas, massage, currency_exchange, iron, multilingual_staff, room_service, garden, express_check-in, atm, express_check-out, restaurant, beauty_salon, bar, safe_deposit_box, car_rental, meeting_facilities, banquet_service, television, desk, shower, fitness_center, luggage_storage, airport_shuttle, photocopier, accessible, fax, concierge, wheelchair_accessible, pants_press, golf_course, cafÃ©, complimentary_bottled_water, telephone, hairdryer, wedding_facilities, wake-up_call, pool_access, breakfast_included</t>
  </si>
  <si>
    <t>parking, wifi, outdoor_pool, pool, children's_pool, elevator, air_conditioning, non-smoking, internet_access, 24-hour_front_desk_service, smoking_areas, massage, currency_exchange, iron, spa, room_service, express_check-in, atm, express_check-out, restaurant, beauty_salon, bar, safe_deposit_box, car_rental, meeting_facilities, banquet_service, fitness_center, luggage_storage, airport_shuttle, photocopier, accessible, fax, concierge, electric_vehicle_(ev)_charging_station, pants_press, golf_course, bicycle_rental, steam_room, wake-up_call, pool_access, breakfast_included</t>
  </si>
  <si>
    <t>wifi, elevator, air_conditioning, non-smoking, internet_access, 24-hour_front_desk_service, smoking_areas, currency_exchange, iron, multilingual_staff, room_service, atm, restaurant, bar, safe_deposit_box, car_rental, business_center, meeting_facilities, banquet_service, television, desk, fitness_center, shuttle_service, luggage_storage, tours, airport_shuttle, photocopier, accessible, fax, concierge, wheelchair_accessible, golf_course, cafÃ©, complimentary_bottled_water, telephone, bicycle_rental, valet_parking, wedding_facilities, wake-up_call, bathrobe, station_shuttle, parking</t>
  </si>
  <si>
    <t>parking, wifi, air_conditioning, non-smoking, internet_access, 24-hour_front_desk_service, smoking_areas, multilingual_staff, room_service, garden, restaurant, bar, safe_deposit_box, television, desk, cafÃ©</t>
  </si>
  <si>
    <t>parking, wifi, outdoor_pool, pool, children's_pool, indoor_pool, elevator, air_conditioning, non-smoking, internet_access, 24-hour_front_desk_service, smoking_areas, massage, currency_exchange, spa, multilingual_staff, room_service, garden, atm, restaurant, bar, safe_deposit_box, business_center, meeting_facilities, banquet_service, tanning_beds, television, desk, shower, shuttle_service, luggage_storage, airport_shuttle, photocopier, accessible, fax, concierge, wheelchair_accessible, beach_umbrellas, casino, cafÃ©, sauna, telephone, ticket_office, valet_parking, wedding_facilities, steam_room, wake-up_call, pool_access</t>
  </si>
  <si>
    <t>wifi, outdoor_pool, pool, poolside_bar, elevator, air_conditioning, non-smoking, internet_access, 24-hour_front_desk_service, smoking_areas, currency_exchange, iron, multilingual_staff, room_service, garden, restaurant, bar, safe_deposit_box, business_center, heat, fitness_center, shuttle_service, luggage_storage, airport_shuttle, photocopier, accessible, fax, concierge, private_beach, cafÃ©, baby-sitting, pool_access, breakfast_included</t>
  </si>
  <si>
    <t>parking, wifi, outdoor_pool, pool, children's_pool, air_conditioning, non-smoking, internet_access, smoking_areas, massage, playground, chapel, room_service, garden, restaurant, lounge, tanning_beds, luggage_storage, accessible, concierge, golf_course, cafÃ©, grill, bicycle_rental, pool_access, breakfast_included, pets_allowed</t>
  </si>
  <si>
    <t>parking, wifi, elevator, air_conditioning, non-smoking, internet_access, 24-hour_front_desk_service, room_service, restaurant, beauty_salon, television, shower, luggage_storage, accessible, cafÃ©</t>
  </si>
  <si>
    <t>parking, wifi, outdoor_pool, pool, children's_pool, elevator, air_conditioning, non-smoking, internet_access, 24-hour_front_desk_service, smoking_areas, massage, iron, spa, multilingual_staff, room_service, garden, restaurant, bar, safe_deposit_box, meeting_facilities, banquet_service, tanning_beds, shower, fitness_center, shuttle_service, luggage_storage, airport_shuttle, photocopier, accessible, fax, concierge, wheelchair_accessible, private_beach, dining_room, sauna, telephone, wedding_facilities, wake-up_call, station_shuttle, pool_access, breakfast_included</t>
  </si>
  <si>
    <t>parking, wifi, pool, indoor_pool, elevator, air_conditioning, non-smoking, internet_access, 24-hour_front_desk_service, playground, room_service, safe_deposit_box, tanning_beds, concierge, tennis_court, table_tennis, pool_access</t>
  </si>
  <si>
    <t>parking, wifi, outdoor_pool, pool, indoor_pool, elevator, air_conditioning, non-smoking, internet_access, 24-hour_front_desk_service, playground, garden, restaurant, tennis_court, pool_access</t>
  </si>
  <si>
    <t>parking, wifi, outdoor_pool, pool, children's_pool, elevator, air_conditioning, non-smoking, internet_access, 24-hour_front_desk_service, smoking_areas, spa, multilingual_staff, room_service, express_check-in, restaurant, bar, safe_deposit_box, car_rental, business_center, meeting_facilities, banquet_service, heat, television, desk, shower, fitness_center, luggage_storage, tours, airport_shuttle, photocopier, accessible, fax, concierge, cafÃ©, sauna, telephone, ticket_office, minibar, wake-up_call, bathrobe, pool_access</t>
  </si>
  <si>
    <t>parking, wifi, pool, indoor_pool, elevator, air_conditioning, non-smoking, internet_access, 24-hour_front_desk_service, multilingual_staff, room_service, atm, beauty_salon, safe_deposit_box, tanning_beds, television, microwave, balcony, shower, fitness_center, luggage_storage, photocopier, fax, hairdressers, sauna, complimentary_bottled_water, hairdryer, table_tennis, wake-up_call, pool_access</t>
  </si>
  <si>
    <t>parking, wifi, pool, indoor_pool, elevator, air_conditioning, non-smoking, internet_access, 24-hour_front_desk_service, smoking_areas, multilingual_staff, room_service, restaurant, bar, safe_deposit_box, meeting_facilities, fitness_center, shuttle_service, airport_shuttle, accessible, fax, wheelchair_accessible, golf_course, baby-sitting, valet_parking, wedding_facilities, pool_access</t>
  </si>
  <si>
    <t>parking, wifi, pool, indoor_pool, elevator, air_conditioning, non-smoking, internet_access, 24-hour_front_desk_service, smoking_areas, room_service, restaurant, bar, safe_deposit_box, car_rental, meeting_facilities, banquet_service, television, fitness_center, luggage_storage, airport_shuttle, accessible, concierge, wheelchair_accessible, hairdryer, valet_parking, wake-up_call, pool_access</t>
  </si>
  <si>
    <t>parking, wifi, outdoor_pool, pool, children's_pool, pool_table, poolside_bar, elevator, air_conditioning, non-smoking, internet_access, 24-hour_front_desk_service, smoking_areas, massage, spa, room_service, express_check-in, express_check-out, restaurant, bar, safe_deposit_box, car_rental, business_center, meeting_facilities, banquet_service, tanning_beds, fitness_center, shuttle_service, luggage_storage, airport_shuttle, photocopier, fax, concierge, beach_umbrellas, cafÃ©, pool_access, breakfast_included</t>
  </si>
  <si>
    <t>wifi, outdoor_pool, pool, children's_pool, air_conditioning, non-smoking, internet_access, smoking_areas, massage, currency_exchange, iron, spa, multilingual_staff, room_service, garden, express_check-in, express_check-out, restaurant, beauty_salon, bar, safe_deposit_box, tanning_beds, desk, balcony, shower, fitness_center, shuttle_service, luggage_storage, tours, airport_shuttle, photocopier, fax, concierge, private_beach, beach_umbrellas, baby-sitting, complimentary_bottled_water, ticket_office, minibar, wake-up_call, library, diving, pool_access, breakfast_included, pets_allowed</t>
  </si>
  <si>
    <t>parking, wifi, outdoor_pool, pool, air_conditioning, non-smoking, internet_access, 24-hour_front_desk_service, smoking_areas, spa, multilingual_staff, room_service, express_check-in, express_check-out, restaurant, meeting_facilities, banquet_service, luggage_storage, airport_shuttle, photocopier, fax, concierge, beach_umbrellas, golf_course, wedding_facilities, nightclub, pool_access</t>
  </si>
  <si>
    <t>parking, wifi, outdoor_pool, pool, poolside_bar, elevator, air_conditioning, non-smoking, internet_access, 24-hour_front_desk_service, massage, iron, spa, chapel, multilingual_staff, room_service, atm, restaurant, beauty_salon, bar, safe_deposit_box, car_rental, business_center, meeting_facilities, lounge, banquet_service, tanning_beds, television, microwave, desk, shower, fitness_center, games_room, luggage_storage, tours, airport_shuttle, photocopier, accessible, fax, concierge, wheelchair_accessible, pants_press, shops, casino, golf_course, cafÃ©, baby-sitting, telephone, ticket_office, table_tennis, wake-up_call, minigolf, bathrobe, pool_access, breakfast_included, pets_allowed</t>
  </si>
  <si>
    <t>parking, wifi, outdoor_pool, pool, air_conditioning, non-smoking, internet_access, multilingual_staff, room_service, garden, restaurant, meeting_facilities, tanning_beds, heat, television, desk, dining_room, golf_course, cafÃ©, grill, complimentary_bottled_water, satellite_tv, wedding_facilities, rooms_with_lake_views, pool_access, breakfast_included, pets_allowed</t>
  </si>
  <si>
    <t>parking, wifi, outdoor_pool, pool, children's_pool, indoor_pool, elevator, air_conditioning, non-smoking, internet_access, 24-hour_front_desk_service, smoking_areas, massage, iron, spa, multilingual_staff, room_service, garden, express_check-in, atm, express_check-out, restaurant, bar, safe_deposit_box, car_rental, business_center, meeting_facilities, banquet_service, tanning_beds, desk, shower, fitness_center, shuttle_service, games_room, luggage_storage, tours, airport_shuttle, photocopier, accessible, fax, concierge, children's_play_area, pants_press, baby-sitting, ticket_office, hairdryer, valet_parking, wake-up_call, bathrobe, pool_access, pets_allowed</t>
  </si>
  <si>
    <t>wifi, outdoor_pool, pool, elevator, air_conditioning, non-smoking, internet_access, 24-hour_front_desk_service, smoking_areas, iron, room_service, express_check-in, express_check-out, restaurant, bar, safe_deposit_box, business_center, meeting_facilities, television, fitness_center, shuttle_service, luggage_storage, tours, airport_shuttle, accessible, concierge, wheelchair_accessible, pants_press, cafÃ©, wake-up_call, executive_floor, pool_access</t>
  </si>
  <si>
    <t>wifi, outdoor_pool, pool, indoor_pool, elevator, air_conditioning, non-smoking, internet_access, 24-hour_front_desk_service, smoking_areas, currency_exchange, iron, multilingual_staff, room_service, restaurant, bar, safe_deposit_box, car_rental, business_center, meeting_facilities, banquet_service, tanning_beds, fitness_center, shuttle_service, luggage_storage, airport_shuttle, photocopier, fax, concierge, beach_umbrellas, telephone, hairdryer, wake-up_call, diving, pool_access, breakfast_included</t>
  </si>
  <si>
    <t>parking, wifi, pool_table, elevator, air_conditioning, non-smoking, internet_access, 24-hour_front_desk_service, smoking_areas, spa, room_service, restaurant, bar, safe_deposit_box, car_rental, business_center, meeting_facilities, lounge, banquet_service, games_room, luggage_storage, airport_shuttle, photocopier, accessible, fax, concierge, wheelchair_accessible, wake-up_call, nightclub, pool_access</t>
  </si>
  <si>
    <t>parking, wifi, outdoor_pool, pool, elevator, air_conditioning, internet_access, 24-hour_front_desk_service, smoking_areas, massage, currency_exchange, iron, multilingual_staff, room_service, restaurant, safe_deposit_box, car_rental, kitchen, shower, luggage_storage, airport_shuttle, fax, concierge, cafÃ©, minibar, pool_access, pets_allowed</t>
  </si>
  <si>
    <t>wifi, air_conditioning, non-smoking, internet_access, 24-hour_front_desk_service, smoking_areas, spa, multilingual_staff, room_service, restaurant, television, shower, breakfast_included, pets_allowed</t>
  </si>
  <si>
    <t>parking, wifi, outdoor_pool, pool, indoor_pool, elevator, air_conditioning, non-smoking, internet_access, 24-hour_front_desk_service, multilingual_staff, room_service, garden, restaurant, safe_deposit_box, car_rental, meeting_facilities, television, desk, shower, fitness_center, photocopier, accessible, fax, concierge, wheelchair_accessible, complimentary_bottled_water, satellite_tv, telephone, wake-up_call, bathrobe, pool_access</t>
  </si>
  <si>
    <t>parking, wifi, outdoor_pool, pool, air_conditioning, non-smoking, internet_access, smoking_areas, iron, chapel, room_service, safe_deposit_box, meeting_facilities, banquet_service, tanning_beds, television, shower, fitness_center, tours, photocopier, accessible, fax, wheelchair_accessible, private_beach, beach_umbrellas, cafÃ©, grill, horseback_riding, pool_access, breakfast_included</t>
  </si>
  <si>
    <t>parking, wifi, outdoor_pool, pool, children's_pool, elevator, air_conditioning, non-smoking, internet_access, 24-hour_front_desk_service, smoking_areas, currency_exchange, iron, spa, multilingual_staff, room_service, express_check-in, atm, express_check-out, restaurant, beauty_salon, bar, safe_deposit_box, car_rental, meeting_facilities, banquet_service, fitness_center, luggage_storage, airport_shuttle, photocopier, accessible, fax, concierge, wheelchair_accessible, electric_vehicle_(ev)_charging_station, pants_press, golf_course, valet_parking, wedding_facilities, steam_room, wake-up_call, pool_access</t>
  </si>
  <si>
    <t>wifi, outdoor_pool, pool, children's_pool, pool_table, poolside_bar, elevator, air_conditioning, non-smoking, internet_access, 24-hour_front_desk_service, smoking_areas, massage, currency_exchange, iron, spa, multilingual_staff, room_service, garden, express_check-in, atm, express_check-out, restaurant, bar, safe_deposit_box, car_rental, meeting_facilities, banquet_service, tanning_beds, fitness_center, shuttle_service, games_room, luggage_storage, tours, airport_shuttle, accessible, fax, concierge, private_beach, children's_play_area, beach_umbrellas, shops, golf_course, cafÃ©, sauna, baby-sitting, ticket_office, minibar, hairdryer, wedding_facilities, steam_room, wake-up_call, pool_access, breakfast_included</t>
  </si>
  <si>
    <t>parking, wifi, elevator, air_conditioning, non-smoking, internet_access, 24-hour_front_desk_service, smoking_areas, multilingual_staff, atm, restaurant, safe_deposit_box, television, desk, shower, luggage_storage, accessible, wheelchair_accessible, security, cafÃ©</t>
  </si>
  <si>
    <t>parking, wifi, elevator, air_conditioning, non-smoking, internet_access, 24-hour_front_desk_service, smoking_areas, multilingual_staff, safe_deposit_box, television, desk, shower, luggage_storage, accessible, wheelchair_accessible, security, cafÃ©</t>
  </si>
  <si>
    <t>parking, wifi, outdoor_pool, pool, children's_pool, elevator, air_conditioning, non-smoking, internet_access, 24-hour_front_desk_service, smoking_areas, massage, iron, multilingual_staff, room_service, restaurant, bar, safe_deposit_box, car_rental, meeting_facilities, banquet_service, television, shower, fitness_center, luggage_storage, airport_shuttle, photocopier, accessible, fax, concierge, wheelchair_accessible, children's_play_area, pants_press, cafÃ©, baby-sitting, telephone, pool_access, pets_allowed</t>
  </si>
  <si>
    <t>parking, wifi, outdoor_pool, pool, children's_pool, elevator, 24-hour_front_desk_service, smoking_areas, multilingual_staff, garden, restaurant, bar, safe_deposit_box, shuttle_service, luggage_storage, accessible, private_beach, cafÃ©, pool_access, breakfast_included, pets_allowed</t>
  </si>
  <si>
    <t>parking, air_conditioning, non-smoking, 24-hour_front_desk_service, multilingual_staff, room_service, restaurant, bar, fitness_center, airport_shuttle, cafÃ©, wake-up_call, breakfast_included, pets_allowed</t>
  </si>
  <si>
    <t>parking, wifi, outdoor_pool, pool, air_conditioning, non-smoking, internet_access, smoking_areas, room_service, garden, express_check-in, express_check-out, tanning_beds, shuttle_service, luggage_storage, tours, airport_shuttle, concierge, pool_access</t>
  </si>
  <si>
    <t>parking, wifi, pool_table, elevator, air_conditioning, non-smoking, internet_access, 24-hour_front_desk_service, smoking_areas, multilingual_staff, bar, safe_deposit_box, car_rental, desk, shower, shuttle_service, airport_shuttle, accessible, satellite_tv, hairdryer, pool_access</t>
  </si>
  <si>
    <t>parking, outdoor_pool, pool, air_conditioning, non-smoking, multilingual_staff, garden, restaurant, bar, safe_deposit_box, meeting_facilities, lounge, banquet_service, tanning_beds, shuttle_service, games_room, luggage_storage, grill, pool_access, pets_allowed</t>
  </si>
  <si>
    <t>wifi, elevator, 24-hour_front_desk_service, smoking_areas, massage, currency_exchange, iron, multilingual_staff, room_service, restaurant, safe_deposit_box, business_center, meeting_facilities, luggage_storage, cafÃ©, wedding_facilities</t>
  </si>
  <si>
    <t>parking, wifi, pool, children's_pool, indoor_pool, air_conditioning, non-smoking, 24-hour_front_desk_service, multilingual_staff, room_service, garden, express_check-in, atm, express_check-out, restaurant, bar, safe_deposit_box, business_center, meeting_facilities, banquet_service, tanning_beds, shuttle_service, luggage_storage, tours, airport_shuttle, photocopier, fax, concierge, beach_umbrellas, ticket_office, diving, pool_access, breakfast_included</t>
  </si>
  <si>
    <t>parking, wifi, outdoor_pool, pool, children's_pool, elevator, air_conditioning, non-smoking, internet_access, 24-hour_front_desk_service, currency_exchange, iron, spa, multilingual_staff, room_service, restaurant, bar, safe_deposit_box, business_center, meeting_facilities, banquet_service, television, microwave, desk, shower, fitness_center, shuttle_service, luggage_storage, airport_shuttle, photocopier, accessible, fax, concierge, dining_room, cafÃ©, telephone, valet_parking, wake-up_call, pool_access</t>
  </si>
  <si>
    <t>wifi, air_conditioning, non-smoking, internet_access, smoking_areas, kitchen, pets_allowed</t>
  </si>
  <si>
    <t>parking, air_conditioning, pets_allowed</t>
  </si>
  <si>
    <t>parking, wifi, elevator, air_conditioning, non-smoking, internet_access, 24-hour_front_desk_service, multilingual_staff, restaurant, safe_deposit_box, car_rental, business_center, television, desk, shower, shuttle_service, luggage_storage, airport_shuttle, accessible, hairdryer, wake-up_call, pets_allowed</t>
  </si>
  <si>
    <t>parking, wifi, pool, children's_pool, indoor_pool, elevator, air_conditioning, non-smoking, internet_access, 24-hour_front_desk_service, massage, iron, spa, multilingual_staff, room_service, restaurant, bar, safe_deposit_box, car_rental, meeting_facilities, banquet_service, television, microwave, desk, shower, fitness_center, luggage_storage, airport_shuttle, accessible, fax, electric_vehicle_(ev)_charging_station, complimentary_bottled_water, telephone, wake-up_call, pool_access, pets_allowed</t>
  </si>
  <si>
    <t>parking, wifi, outdoor_pool, pool, children's_pool, elevator, air_conditioning, non-smoking, internet_access, 24-hour_front_desk_service, smoking_areas, massage, iron, spa, room_service, garden, express_check-in, express_check-out, restaurant, bar, safe_deposit_box, business_center, meeting_facilities, banquet_service, fitness_center, luggage_storage, accessible, fax, concierge, wheelchair_accessible, golf_course, cafÃ©, complimentary_bottled_water, wedding_facilities, pool_access</t>
  </si>
  <si>
    <t>wifi, outdoor_pool, pool, elevator, air_conditioning, non-smoking, internet_access, 24-hour_front_desk_service, smoking_areas, currency_exchange, multilingual_staff, room_service, restaurant, safe_deposit_box, meeting_facilities, banquet_service, television, desk, balcony, shower, fitness_center, luggage_storage, photocopier, accessible, fax, wheelchair_accessible, complimentary_bottled_water, telephone, wake-up_call, bathtub, pool_access</t>
  </si>
  <si>
    <t>wifi, outdoor_pool, pool, elevator, air_conditioning, non-smoking, internet_access, 24-hour_front_desk_service, room_service, safe_deposit_box, meeting_facilities, banquet_service, television, fitness_center, complimentary_bottled_water, pool_access</t>
  </si>
  <si>
    <t>parking, wifi, pool, children's_pool, elevator, air_conditioning, non-smoking, internet_access, 24-hour_front_desk_service, massage, iron, multilingual_staff, express_check-in, express_check-out, safe_deposit_box, business_center, meeting_facilities, banquet_service, shower, fitness_center, games_room, luggage_storage, photocopier, accessible, fax, concierge, wake-up_call, pool_access</t>
  </si>
  <si>
    <t>parking, wifi, outdoor_pool, pool, children's_pool, poolside_bar, elevator, air_conditioning, non-smoking, internet_access, 24-hour_front_desk_service, smoking_areas, massage, currency_exchange, iron, spa, multilingual_staff, room_service, garden, express_check-in, atm, express_check-out, restaurant, bar, safe_deposit_box, car_rental, business_center, meeting_facilities, banquet_service, tanning_beds, television, desk, shower, fitness_center, shuttle_service, luggage_storage, airport_shuttle, photocopier, accessible, fax, concierge, wheelchair_accessible, tennis_court, pants_press, beach_umbrellas, cafÃ©, sauna, complimentary_bottled_water, telephone, minibar, valet_parking, wedding_facilities, wake-up_call, bathrobe, bathtub, pool_access</t>
  </si>
  <si>
    <t>wifi, elevator, air_conditioning, non-smoking, internet_access, smoking_areas, room_service, meeting_facilities, banquet_service, television, desk, shower, cafÃ©, complimentary_bottled_water</t>
  </si>
  <si>
    <t>parking, wifi, outdoor_pool, pool, children's_pool, indoor_pool, elevator, air_conditioning, non-smoking, internet_access, 24-hour_front_desk_service, smoking_areas, massage, iron, spa, multilingual_staff, room_service, garden, atm, restaurant, beauty_salon, safe_deposit_box, business_center, meeting_facilities, banquet_service, shower, fitness_center, luggage_storage, photocopier, accessible, fax, concierge, children's_play_area, pants_press, shops, golf_course, sauna, pool_access</t>
  </si>
  <si>
    <t>parking, wifi, pool, indoor_pool, elevator, air_conditioning, non-smoking, internet_access, 24-hour_front_desk_service, room_service, restaurant, safe_deposit_box, meeting_facilities, banquet_service, television, desk, shower, fitness_center, photocopier, fax, concierge, cafÃ©, complimentary_bottled_water, telephone, minibar, wake-up_call, pool_access, breakfast_included</t>
  </si>
  <si>
    <t>parking, outdoor_pool, pool, poolside_bar, elevator, air_conditioning, non-smoking, 24-hour_front_desk_service, smoking_areas, massage, playground, iron, spa, room_service, garden, restaurant, bar, safe_deposit_box, car_rental, business_center, meeting_facilities, lounge, banquet_service, tanning_beds, heat, shuttle_service, games_room, luggage_storage, tours, airport_shuttle, photocopier, accessible, fax, concierge, wheelchair_accessible, pants_press, beach_umbrellas, golf_course, grill, bicycle_rental, pool_access</t>
  </si>
  <si>
    <t>parking, wifi, pool, children's_pool, indoor_pool, elevator, air_conditioning, non-smoking, internet_access, 24-hour_front_desk_service, spa, multilingual_staff, restaurant, safe_deposit_box, shower, fitness_center, children's_play_area, sauna, complimentary_bottled_water, pool_access</t>
  </si>
  <si>
    <t>parking, wifi, elevator, air_conditioning, non-smoking, internet_access, 24-hour_front_desk_service, express_check-in, express_check-out, restaurant, bar, safe_deposit_box, lounge, luggage_storage, pets_allowed</t>
  </si>
  <si>
    <t>parking, wifi, pool, indoor_pool, elevator, air_conditioning, non-smoking, internet_access, 24-hour_front_desk_service, room_service, restaurant, safe_deposit_box, meeting_facilities, banquet_service, television, desk, shower, fitness_center, photocopier, fax, concierge, cafÃ©, complimentary_bottled_water, telephone, minibar, wake-up_call, pool_access</t>
  </si>
  <si>
    <t>parking, wifi, elevator, air_conditioning, non-smoking, internet_access, 24-hour_front_desk_service, smoking_areas, multilingual_staff, safe_deposit_box, car_rental, business_center, television, desk, shower, shuttle_service, airport_shuttle, accessible, concierge, wheelchair_accessible, satellite_tv, hairdryer, wake-up_call, pets_allowed</t>
  </si>
  <si>
    <t>parking, wifi, outdoor_pool, pool, children's_pool, poolside_bar, elevator, air_conditioning, non-smoking, internet_access, 24-hour_front_desk_service, smoking_areas, massage, currency_exchange, iron, multilingual_staff, room_service, garden, express_check-in, atm, express_check-out, restaurant, beauty_salon, bar, safe_deposit_box, car_rental, meeting_facilities, banquet_service, television, desk, shower, fitness_center, luggage_storage, airport_shuttle, photocopier, accessible, fax, concierge, wheelchair_accessible, pants_press, golf_course, cafÃ©, complimentary_bottled_water, telephone, hairdryer, wedding_facilities, wake-up_call, pool_access</t>
  </si>
  <si>
    <t>parking, wifi, outdoor_pool, pool, children's_pool, elevator, air_conditioning, non-smoking, internet_access, 24-hour_front_desk_service, smoking_areas, currency_exchange, iron, multilingual_staff, room_service, express_check-in, atm, express_check-out, restaurant, bar, safe_deposit_box, car_rental, meeting_facilities, banquet_service, tanning_beds, television, shower, fitness_center, shuttle_service, luggage_storage, airport_shuttle, accessible, wheelchair_accessible, children's_play_area, pants_press, shops, golf_course, cafÃ©, baby-sitting, telephone, wedding_facilities, wake-up_call, library, pool_access</t>
  </si>
  <si>
    <t>parking, wifi, outdoor_pool, pool, elevator, air_conditioning, non-smoking, internet_access, 24-hour_front_desk_service, multilingual_staff, room_service, restaurant, bar, safe_deposit_box, meeting_facilities, banquet_service, television, luggage_storage, concierge, wake-up_call, pool_access</t>
  </si>
  <si>
    <t>wifi, elevator, air_conditioning, internet_access, 24-hour_front_desk_service, smoking_areas, multilingual_staff, room_service, express_check-in, restaurant, safe_deposit_box, luggage_storage, airport_shuttle, pets_allowed</t>
  </si>
  <si>
    <t>parking, wifi, outdoor_pool, pool, elevator, air_conditioning, non-smoking, internet_access, 24-hour_front_desk_service, smoking_areas, multilingual_staff, room_service, atm, restaurant, bar, business_center, meeting_facilities, banquet_service, fitness_center, luggage_storage, photocopier, accessible, fax, golf_course, pool_access, breakfast_included, pets_allowed</t>
  </si>
  <si>
    <t>parking, wifi, pool, children's_pool, elevator, air_conditioning, non-smoking, internet_access, 24-hour_front_desk_service, smoking_areas, massage, currency_exchange, spa, multilingual_staff, room_service, atm, restaurant, bar, safe_deposit_box, car_rental, meeting_facilities, banquet_service, shower, watersports, fitness_center, luggage_storage, airport_shuttle, accessible, concierge, children's_play_area, shops, cafÃ©, complimentary_bottled_water, telephone, valet_parking, wake-up_call, bathrobe, pool_access, pets_allowed</t>
  </si>
  <si>
    <t>parking, wifi, outdoor_pool, pool, elevator, air_conditioning, non-smoking, internet_access, 24-hour_front_desk_service, smoking_areas, massage, iron, multilingual_staff, room_service, restaurant, bar, safe_deposit_box, meeting_facilities, banquet_service, shuttle_service, luggage_storage, airport_shuttle, photocopier, accessible, fax, concierge, pants_press, cafÃ©, pool_access</t>
  </si>
  <si>
    <t>parking, wifi, elevator, air_conditioning, non-smoking, 24-hour_front_desk_service, smoking_areas, massage, iron, multilingual_staff, room_service, express_check-in, express_check-out, restaurant, beauty_salon, bar, safe_deposit_box, car_rental, business_center, meeting_facilities, banquet_service, television, desk, shower, fitness_center, luggage_storage, tours, airport_shuttle, photocopier, accessible, fax, concierge, pants_press, cafÃ©, grill, baby-sitting, complimentary_bottled_water, telephone, ticket_office, fireplace</t>
  </si>
  <si>
    <t>parking, wifi, outdoor_pool, pool, elevator, air_conditioning, non-smoking, 24-hour_front_desk_service, currency_exchange, iron, spa, multilingual_staff, room_service, atm, restaurant, safe_deposit_box, business_center, meeting_facilities, banquet_service, fitness_center, luggage_storage, airport_shuttle, photocopier, accessible, fax, concierge, wheelchair_accessible, pants_press, wedding_facilities, pool_access</t>
  </si>
  <si>
    <t>wifi, air_conditioning, non-smoking, internet_access, 24-hour_front_desk_service, smoking_areas, room_service, restaurant, bar, meeting_facilities, television, desk, complimentary_bottled_water, satellite_tv, queen_or_king_bed</t>
  </si>
  <si>
    <t>parking, wifi, elevator, air_conditioning, non-smoking, internet_access, 24-hour_front_desk_service, smoking_areas, massage, spa, room_service, express_check-in, restaurant, bar, safe_deposit_box, business_center, meeting_facilities, lounge, banquet_service, shower, luggage_storage, accessible, wheelchair_accessible, cafÃ©, queen_or_king_bed</t>
  </si>
  <si>
    <t>parking, wifi, elevator, air_conditioning, non-smoking, internet_access, 24-hour_front_desk_service, smoking_areas, massage, multilingual_staff, room_service, safe_deposit_box, business_center, meeting_facilities, banquet_service, luggage_storage, photocopier, accessible, fax, concierge, wheelchair_accessible, wake-up_call, nightclub, breakfast_included</t>
  </si>
  <si>
    <t>parking, wifi, outdoor_pool, pool, elevator, air_conditioning, non-smoking, internet_access, 24-hour_front_desk_service, smoking_areas, massage, currency_exchange, iron, spa, multilingual_staff, room_service, express_check-in, express_check-out, restaurant, bar, safe_deposit_box, car_rental, business_center, meeting_facilities, banquet_service, tanning_beds, fitness_center, luggage_storage, tours, airport_shuttle, photocopier, accessible, fax, concierge, pants_press, golf_course, cafÃ©, sauna, ticket_office, valet_parking, wake-up_call, pool_access</t>
  </si>
  <si>
    <t>parking, wifi, air_conditioning, non-smoking, internet_access, 24-hour_front_desk_service, smoking_areas, massage, spa, multilingual_staff, room_service, express_check-in, express_check-out, restaurant, car_rental, business_center, meeting_facilities, lounge, banquet_service, shuttle_service, airport_shuttle, photocopier, fax, pets_allowed</t>
  </si>
  <si>
    <t>parking, wifi, outdoor_pool, pool, children's_pool, poolside_bar, elevator, non-smoking, internet_access, 24-hour_front_desk_service, smoking_areas, massage, iron, spa, room_service, restaurant, bar, safe_deposit_box, tanning_beds, fitness_center, luggage_storage, accessible, concierge, wheelchair_accessible, pants_press, cafÃ©, hairdryer, wake-up_call, bathrobe, pool_access, breakfast_included, pets_allowed, air_conditioning</t>
  </si>
  <si>
    <t>parking, wifi, pool, children's_pool, indoor_pool, elevator, air_conditioning, non-smoking, internet_access, 24-hour_front_desk_service, smoking_areas, entertainment_rooms, massage, iron, spa, multilingual_staff, room_service, garden, express_check-in, atm, express_check-out, restaurant, beauty_salon, bar, safe_deposit_box, car_rental, business_center, meeting_facilities, banquet_service, heat, watersports, fitness_center, shuttle_service, luggage_storage, airport_shuttle, photocopier, accessible, fax, concierge, pants_press, cafÃ©, sauna, wedding_facilities, steam_room, wake-up_call, pool_access, breakfast_included</t>
  </si>
  <si>
    <t>parking, wifi, pool, children's_pool, indoor_pool, poolside_bar, elevator, air_conditioning, non-smoking, internet_access, 24-hour_front_desk_service, smoking_areas, massage, iron, spa, room_service, express_check-in, express_check-out, restaurant, bar, safe_deposit_box, car_rental, meeting_facilities, banquet_service, tanning_beds, television, desk, shower, fitness_center, luggage_storage, photocopier, accessible, fax, concierge, wheelchair_accessible, hairdressers, children's_play_area, cafÃ©, complimentary_bottled_water, telephone, ticket_office, minibar, hairdryer, wedding_facilities, wake-up_call, bathtub, pool_access</t>
  </si>
  <si>
    <t>wifi, elevator, air_conditioning, non-smoking, internet_access, 24-hour_front_desk_service, smoking_areas, iron, multilingual_staff, room_service, restaurant, safe_deposit_box, car_rental, business_center, meeting_facilities, banquet_service, television, shuttle_service, luggage_storage, airport_shuttle, photocopier, accessible, fax, concierge, wheelchair_accessible, pants_press, cafÃ©, wedding_facilities</t>
  </si>
  <si>
    <t>wifi, elevator, air_conditioning, non-smoking, internet_access, 24-hour_front_desk_service, massage, iron, spa, multilingual_staff, room_service, express_check-in, restaurant, bar, safe_deposit_box, meeting_facilities, banquet_service, television, desk, shower, shuttle_service, luggage_storage, tours, airport_shuttle, photocopier, accessible, fax, concierge, wheelchair_accessible, pants_press, cafÃ©, complimentary_bottled_water, telephone, ticket_office, wake-up_call, nightclub</t>
  </si>
  <si>
    <t>non-smoking, smoking_areas, kitchen, queen_or_king_bed</t>
  </si>
  <si>
    <t>parking, wifi, elevator, air_conditioning, non-smoking, internet_access, 24-hour_front_desk_service, smoking_areas, massage, multilingual_staff, room_service, express_check-in, restaurant, bar, car_rental, business_center, television, shuttle_service, luggage_storage, airport_shuttle, photocopier, fax, concierge, cafÃ©</t>
  </si>
  <si>
    <t>wifi, outdoor_pool, pool, elevator, air_conditioning, non-smoking, internet_access, room_service, television, desk, shower, pool_access, pets_allowed</t>
  </si>
  <si>
    <t>wifi, elevator, air_conditioning, non-smoking, internet_access, 24-hour_front_desk_service, multilingual_staff, heat, pets_allowed</t>
  </si>
  <si>
    <t>parking, wifi, elevator, air_conditioning, non-smoking, internet_access, 24-hour_front_desk_service, multilingual_staff, room_service, express_check-in, atm, express_check-out, restaurant, safe_deposit_box, business_center, meeting_facilities, banquet_service, television, desk, shower, luggage_storage, accessible, shops, cafÃ©, telephone</t>
  </si>
  <si>
    <t>wifi, elevator, air_conditioning, non-smoking, internet_access, 24-hour_front_desk_service, smoking_areas, massage, iron, multilingual_staff, room_service, restaurant, bar, safe_deposit_box, car_rental, business_center, meeting_facilities, banquet_service, television, shower, shuttle_service, luggage_storage, airport_shuttle, photocopier, accessible, fax, concierge, pants_press, shops, cafÃ©, complimentary_bottled_water, telephone, minibar, wake-up_call, breakfast_included</t>
  </si>
  <si>
    <t>parking, wifi, pool, children's_pool, indoor_pool, elevator, air_conditioning, non-smoking, internet_access, 24-hour_front_desk_service, smoking_areas, iron, multilingual_staff, room_service, express_check-in, atm, express_check-out, restaurant, bar, safe_deposit_box, car_rental, business_center, meeting_facilities, banquet_service, tanning_beds, kitchen, fitness_center, shuttle_service, luggage_storage, airport_shuttle, photocopier, accessible, fax, concierge, wheelchair_accessible, pants_press, cafÃ©, bicycle_rental, valet_parking, wake-up_call, pool_access</t>
  </si>
  <si>
    <t>parking, wifi, pool, indoor_pool, elevator, air_conditioning, non-smoking, internet_access, 24-hour_front_desk_service, smoking_areas, massage, room_service, restaurant, bar, safe_deposit_box, meeting_facilities, lounge, banquet_service, tanning_beds, heat, balcony, fitness_center, shuttle_service, airport_shuttle, photocopier, accessible, fax, concierge, wheelchair_accessible, beach_umbrellas, sauna, pool_access, breakfast_included</t>
  </si>
  <si>
    <t>parking, wifi, elevator, non-smoking, internet_access, 24-hour_front_desk_service, smoking_areas, currency_exchange, multilingual_staff, room_service, atm, restaurant, bar, safe_deposit_box, car_rental, luggage_storage, accessible, concierge, wheelchair_accessible, cafÃ©, smoking_rooms, air_conditioning</t>
  </si>
  <si>
    <t>parking, wifi, pool, indoor_pool, elevator, air_conditioning, internet_access, 24-hour_front_desk_service, smoking_areas, multilingual_staff, room_service, express_check-in, restaurant, bar, safe_deposit_box, meeting_facilities, accessible, valet_parking, wake-up_call, pool_access</t>
  </si>
  <si>
    <t>parking, wifi, outdoor_pool, pool, poolside_bar, elevator, air_conditioning, non-smoking, internet_access, 24-hour_front_desk_service, smoking_areas, iron, spa, multilingual_staff, room_service, express_check-in, atm, express_check-out, restaurant, bar, safe_deposit_box, car_rental, meeting_facilities, banquet_service, tanning_beds, television, desk, shower, fitness_center, luggage_storage, photocopier, accessible, fax, concierge, wheelchair_accessible, pants_press, complimentary_bottled_water, coffee-maker, telephone, minibar, wedding_facilities, nightclub, bathrobe, pool_access, pets_allowed</t>
  </si>
  <si>
    <t>parking, wifi, outdoor_pool, pool, elevator, air_conditioning, non-smoking, internet_access, 24-hour_front_desk_service, iron, multilingual_staff, room_service, atm, restaurant, beauty_salon, safe_deposit_box, business_center, meeting_facilities, kitchen, fitness_center, luggage_storage, accessible, concierge, shops, pool_access</t>
  </si>
  <si>
    <t>parking, wifi, outdoor_pool, pool, children's_pool, indoor_pool, elevator, air_conditioning, non-smoking, internet_access, 24-hour_front_desk_service, smoking_areas, iron, multilingual_staff, room_service, express_check-in, express_check-out, restaurant, bar, safe_deposit_box, car_rental, meeting_facilities, banquet_service, television, desk, shower, fitness_center, luggage_storage, tours, airport_shuttle, photocopier, accessible, fax, concierge, pants_press, cafÃ©, ticket_office, minibar, pool_access, pets_allowed</t>
  </si>
  <si>
    <t>parking, wifi, pool, indoor_pool, elevator, air_conditioning, non-smoking, internet_access, 24-hour_front_desk_service, iron, spa, room_service, restaurant, safe_deposit_box, business_center, meeting_facilities, banquet_service, television, desk, shower, fitness_center, luggage_storage, photocopier, fax, concierge, telephone, minibar, valet_parking, pool_access</t>
  </si>
  <si>
    <t>parking, wifi, elevator, air_conditioning, non-smoking, internet_access, 24-hour_front_desk_service, smoking_areas, multilingual_staff, room_service, atm, restaurant, bar, safe_deposit_box, car_rental, business_center, meeting_facilities, banquet_service, shuttle_service, luggage_storage, airport_shuttle, photocopier, accessible, fax, concierge, complimentary_bottled_water, breakfast_included</t>
  </si>
  <si>
    <t>parking, wifi, elevator, air_conditioning, non-smoking, internet_access, 24-hour_front_desk_service, smoking_areas, massage, safe_deposit_box, car_rental, business_center, meeting_facilities, banquet_service, television, desk, shower, luggage_storage, airport_shuttle, accessible, wheelchair_accessible, shops, connecting_rooms, cafÃ©, hairdryer, wake-up_call</t>
  </si>
  <si>
    <t>parking, wifi, pool, indoor_pool, elevator, air_conditioning, non-smoking, internet_access, smoking_areas, massage, currency_exchange, iron, multilingual_staff, room_service, express_check-in, express_check-out, restaurant, safe_deposit_box, car_rental, business_center, meeting_facilities, banquet_service, fitness_center, shuttle_service, luggage_storage, airport_shuttle, photocopier, fax, concierge, pants_press, cafÃ©, sauna, pool_access</t>
  </si>
  <si>
    <t>parking, wifi, outdoor_pool, pool, elevator, air_conditioning, non-smoking, internet_access, 24-hour_front_desk_service, smoking_areas, massage, iron, spa, multilingual_staff, room_service, restaurant, safe_deposit_box, car_rental, business_center, meeting_facilities, lounge, banquet_service, fitness_center, luggage_storage, tours, airport_shuttle, photocopier, accessible, fax, concierge, cafÃ©, baby-sitting, ticket_office, valet_parking, wedding_facilities, pool_access</t>
  </si>
  <si>
    <t>parking, wifi, air_conditioning, non-smoking, internet_access, 24-hour_front_desk_service, multilingual_staff, room_service, bar, heat, cafÃ©, wake-up_call</t>
  </si>
  <si>
    <t>wifi, elevator, air_conditioning, non-smoking, internet_access, 24-hour_front_desk_service, smoking_areas, multilingual_staff, room_service, restaurant, bar, safe_deposit_box, games_room, luggage_storage, tours, photocopier, accessible, fax, concierge, cafÃ©, ticket_office, nightclub, breakfast_included</t>
  </si>
  <si>
    <t>parking, wifi, elevator, non-smoking, 24-hour_front_desk_service, smoking_areas, spa, multilingual_staff, room_service, restaurant, bar, safe_deposit_box, business_center, meeting_facilities, fitness_center, luggage_storage, accessible, fax, concierge, cafÃ©, wake-up_call, station_shuttle</t>
  </si>
  <si>
    <t>parking, wifi, outdoor_pool, pool, elevator, air_conditioning, non-smoking, internet_access, 24-hour_front_desk_service, multilingual_staff, room_service, restaurant, bar, safe_deposit_box, tanning_beds, television, shower, watersports, fitness_center, airport_shuttle, concierge, beach_umbrellas, complimentary_bottled_water, telephone, bathrobe, pool_access, breakfast_included</t>
  </si>
  <si>
    <t>wifi, air_conditioning, internet_access, 24-hour_front_desk_service, smoking_areas, room_service, airport_shuttle, concierge, golf_course, breakfast_included, pets_allowed</t>
  </si>
  <si>
    <t>wifi, 24-hour_front_desk_service, security, beach_umbrellas, pets_allowed</t>
  </si>
  <si>
    <t>wifi, outdoor_pool, pool, children's_pool, elevator, air_conditioning, non-smoking, internet_access, 24-hour_front_desk_service, smoking_areas, massage, currency_exchange, iron, multilingual_staff, room_service, atm, restaurant, safe_deposit_box, car_rental, business_center, meeting_facilities, banquet_service, tanning_beds, television, desk, shower, luggage_storage, airport_shuttle, photocopier, fax, complimentary_bottled_water, telephone, queen_or_king_bed, pool_access</t>
  </si>
  <si>
    <t>parking, wifi, elevator, air_conditioning, non-smoking, internet_access, 24-hour_front_desk_service, smoking_areas, chapel, multilingual_staff, room_service, games_room, luggage_storage, airport_shuttle, photocopier, accessible, fax, wheelchair_accessible, wake-up_call, pets_allowed</t>
  </si>
  <si>
    <t>parking, wifi, elevator, air_conditioning, non-smoking, internet_access, 24-hour_front_desk_service, smoking_areas, massage, currency_exchange, iron, multilingual_staff, room_service, express_check-in, atm, express_check-out, restaurant, bar, safe_deposit_box, car_rental, business_center, meeting_facilities, banquet_service, heat, shuttle_service, luggage_storage, tours, airport_shuttle, photocopier, fax, concierge, pants_press, cafÃ©, ticket_office</t>
  </si>
  <si>
    <t>wifi, air_conditioning, 24-hour_front_desk_service, smoking_areas, multilingual_staff, doorman, express_check-in, business_center, television, luggage_storage, concierge, security, complimentary_bottled_water, breakfast_included</t>
  </si>
  <si>
    <t>parking, wifi, outdoor_pool, pool, elevator, air_conditioning, non-smoking, internet_access, smoking_areas, iron, multilingual_staff, room_service, express_check-in, express_check-out, bar, safe_deposit_box, car_rental, kitchen, microwave, fitness_center, airport_shuttle, concierge, hairdryer, pool_access</t>
  </si>
  <si>
    <t>parking, wifi, pool, children's_pool, indoor_pool, poolside_bar, elevator, air_conditioning, non-smoking, internet_access, 24-hour_front_desk_service, smoking_areas, massage, iron, spa, multilingual_staff, room_service, restaurant, bar, safe_deposit_box, car_rental, meeting_facilities, banquet_service, television, microwave, desk, balcony, shower, fitness_center, shuttle_service, luggage_storage, airport_shuttle, photocopier, accessible, fax, concierge, wheelchair_accessible, pants_press, dining_room, cafÃ©, sauna, complimentary_bottled_water, steam_room, wake-up_call, hot_spring_bath_(onsen), pool_access, breakfast_included, pets_allowed</t>
  </si>
  <si>
    <t>parking, wifi, pool_table, elevator, air_conditioning, non-smoking, internet_access, 24-hour_front_desk_service, smoking_areas, massage, iron, multilingual_staff, room_service, restaurant, bar, safe_deposit_box, car_rental, business_center, shuttle_service, luggage_storage, airport_shuttle, photocopier, accessible, fax, concierge, wheelchair_accessible, ticket_office, valet_parking, pool_access</t>
  </si>
  <si>
    <t>parking, wifi, elevator, air_conditioning, non-smoking, internet_access, 24-hour_front_desk_service, smoking_areas, massage, iron, multilingual_staff, room_service, restaurant, safe_deposit_box, car_rental, business_center, desk, luggage_storage, airport_shuttle, photocopier, fax, concierge, cafÃ©, telephone, ticket_office, wake-up_call</t>
  </si>
  <si>
    <t>parking, wifi, outdoor_pool, pool, children's_pool, pool_table, poolside_bar, elevator, air_conditioning, non-smoking, internet_access, 24-hour_front_desk_service, smoking_areas, massage, playground, spa, room_service, garden, atm, restaurant, beauty_salon, bar, safe_deposit_box, car_rental, business_center, meeting_facilities, banquet_service, tanning_beds, kitchen, fitness_center, airport_shuttle, concierge, tennis_court, children's_play_area, sauna, table_tennis, steam_room, bathrobe, basketball_court, pool_access, breakfast_included</t>
  </si>
  <si>
    <t>parking, wifi, elevator, air_conditioning, non-smoking, internet_access, 24-hour_front_desk_service, massage, currency_exchange, iron, spa, multilingual_staff, room_service, express_check-in, express_check-out, restaurant, safe_deposit_box, car_rental, business_center, meeting_facilities, banquet_service, shuttle_service, luggage_storage, airport_shuttle, photocopier, fax, concierge, pants_press, golf_course, cafÃ©, hairdryer, nightclub</t>
  </si>
  <si>
    <t>wifi, elevator, air_conditioning, non-smoking, internet_access, 24-hour_front_desk_service, smoking_areas, spa, room_service, express_check-in, express_check-out, restaurant, bar, safe_deposit_box, television, shower, fitness_center, luggage_storage, photocopier, accessible, fax, wheelchair_accessible, children's_play_area, shops, sauna, complimentary_bottled_water, telephone, minibar, wake-up_call, bathrobe, breakfast_included, pets_allowed</t>
  </si>
  <si>
    <t>parking, wifi, elevator, air_conditioning, non-smoking, internet_access, 24-hour_front_desk_service, smoking_areas, currency_exchange, iron, room_service, restaurant, safe_deposit_box, meeting_facilities, banquet_service, television, shower, luggage_storage, accessible, cafÃ©, complimentary_bottled_water</t>
  </si>
  <si>
    <t>parking, wifi, 24-hour_front_desk_service, smoking_areas, desk, concierge, security, cafÃ©, breakfast_included, pets_allowed</t>
  </si>
  <si>
    <t>wifi, pool, indoor_pool, elevator, air_conditioning, non-smoking, internet_access, room_service, television, pool_access</t>
  </si>
  <si>
    <t>parking, wifi, 24-hour_front_desk_service, smoking_areas, massage, currency_exchange, iron, multilingual_staff, room_service, atm, restaurant, bar, safe_deposit_box, car_rental, meeting_facilities, luggage_storage, airport_shuttle, fax, cafÃ©, valet_parking, station_shuttle, air_conditioning</t>
  </si>
  <si>
    <t>wifi, pool, indoor_pool, air_conditioning, non-smoking, internet_access, 24-hour_front_desk_service, smoking_areas, room_service, fitness_center, children's_play_area, pool_access</t>
  </si>
  <si>
    <t>parking, wifi, outdoor_pool, pool, air_conditioning, non-smoking, internet_access, 24-hour_front_desk_service, smoking_areas, massage, playground, iron, multilingual_staff, room_service, garden, restaurant, safe_deposit_box, car_rental, lounge, shower, shuttle_service, luggage_storage, airport_shuttle, photocopier, fax, children's_play_area, pants_press, telephone, pool_access, breakfast_included</t>
  </si>
  <si>
    <t>parking, wifi, pool, elevator, 24-hour_front_desk_service, smoking_areas, spa, restaurant, safe_deposit_box, fitness_center, luggage_storage, accessible, fax, concierge, cafÃ©, hairdryer, wake-up_call, pool_access, air_conditioning</t>
  </si>
  <si>
    <t>air_conditioning, non-smoking, 24-hour_front_desk_service, smoking_areas, massage, multilingual_staff, room_service, restaurant, television, shower, airport_shuttle, dining_room, telephone, wake-up_call, pets_allowed</t>
  </si>
  <si>
    <t>parking, wifi, air_conditioning, internet_access, heat, pets_allowed</t>
  </si>
  <si>
    <t>parking, wifi, air_conditioning, non-smoking, internet_access, 24-hour_front_desk_service, smoking_areas, multilingual_staff, room_service, restaurant, beauty_salon, lounge, television, shower, luggage_storage, photocopier, accessible, fax, wheelchair_accessible, complimentary_bottled_water, satellite_tv, ticket_office, wake-up_call, queen_or_king_bed, pets_allowed</t>
  </si>
  <si>
    <t>parking, wifi, outdoor_pool, pool, elevator, air_conditioning, non-smoking, internet_access, beauty_salon, pool_access</t>
  </si>
  <si>
    <t>parking, wifi, outdoor_pool, pool, elevator, air_conditioning, non-smoking, internet_access, 24-hour_front_desk_service, smoking_areas, massage, spa, multilingual_staff, express_check-in, atm, express_check-out, restaurant, beauty_salon, shuttle_service, luggage_storage, airport_shuttle, photocopier, fax, dining_room, shops, casino, golf_course, nightclub, pool_access</t>
  </si>
  <si>
    <t>outdoor_pool, pool, air_conditioning, garden, kitchen, pool_access</t>
  </si>
  <si>
    <t>parking, wifi, elevator, air_conditioning, non-smoking, internet_access, 24-hour_front_desk_service, smoking_areas, currency_exchange, iron, multilingual_staff, room_service, restaurant, bar, safe_deposit_box, car_rental, business_center, meeting_facilities, banquet_service, fitness_center, luggage_storage, airport_shuttle, photocopier, accessible, fax, concierge, cafÃ©, baby-sitting, ticket_office, pets_allowed</t>
  </si>
  <si>
    <t>parking, wifi, elevator, air_conditioning, non-smoking, internet_access, multilingual_staff, room_service, garden, atm, restaurant, beauty_salon, business_center, heat, kitchen, balcony, shower, photocopier, fax, children's_play_area, pets_allowed</t>
  </si>
  <si>
    <t>wifi, air_conditioning, non-smoking, internet_access, 24-hour_front_desk_service, smoking_areas, kitchen, pets_allowed</t>
  </si>
  <si>
    <t>parking, wifi, air_conditioning, non-smoking, internet_access, 24-hour_front_desk_service, smoking_areas, atm, business_center, security, queen_or_king_bed</t>
  </si>
  <si>
    <t>parking, air_conditioning, non-smoking, 24-hour_front_desk_service, smoking_areas, room_service, restaurant, lounge, luggage_storage, pets_allowed</t>
  </si>
  <si>
    <t>parking, wifi, pool, indoor_pool, elevator, air_conditioning, non-smoking, internet_access, 24-hour_front_desk_service, room_service, garden, atm, beauty_salon, car_rental, shuttle_service, luggage_storage, pool_access, pets_allowed</t>
  </si>
  <si>
    <t>parking, wifi, outdoor_pool, pool, children's_pool, indoor_pool, elevator, air_conditioning, non-smoking, internet_access, 24-hour_front_desk_service, smoking_areas, room_service, restaurant, car_rental, fitness_center, luggage_storage, airport_shuttle, concierge, golf_course, pool_access, pets_allowed</t>
  </si>
  <si>
    <t>parking, wifi, outdoor_pool, pool, children's_pool, elevator, air_conditioning, non-smoking, internet_access, 24-hour_front_desk_service, smoking_areas, currency_exchange, iron, room_service, garden, express_check-in, atm, express_check-out, beauty_salon, lounge, tanning_beds, heat, watersports, fitness_center, shuttle_service, luggage_storage, tours, airport_shuttle, accessible, concierge, wheelchair_accessible, pants_press, beach_umbrellas, pool_access</t>
  </si>
  <si>
    <t>parking, wifi, outdoor_pool, pool, children's_pool, poolside_bar, elevator, air_conditioning, non-smoking, 24-hour_front_desk_service, smoking_areas, massage, iron, spa, multilingual_staff, room_service, express_check-in, atm, express_check-out, restaurant, bar, safe_deposit_box, business_center, meeting_facilities, banquet_service, tanning_beds, fitness_center, shuttle_service, games_room, luggage_storage, airport_shuttle, accessible, concierge, electric_vehicle_(ev)_charging_station, children's_play_area, pants_press, beach_umbrellas, shops, sauna, valet_parking, wake-up_call, minigolf, executive_floor, pool_access, breakfast_included, pets_allowed</t>
  </si>
  <si>
    <t>parking, wifi, outdoor_pool, pool, children's_pool, elevator, air_conditioning, non-smoking, internet_access, 24-hour_front_desk_service, iron, multilingual_staff, room_service, garden, atm, restaurant, beauty_salon, bar, safe_deposit_box, car_rental, business_center, meeting_facilities, lounge, banquet_service, tanning_beds, heat, television, fitness_center, luggage_storage, airport_shuttle, accessible, fax, concierge, wheelchair_accessible, pants_press, cafÃ©, sauna, baby-sitting, hairdryer, wake-up_call, bathrobe, pool_access, pets_allowed</t>
  </si>
  <si>
    <t>parking, wifi, pool_table, air_conditioning, non-smoking, internet_access, 24-hour_front_desk_service, smoking_areas, room_service, garden, express_check-in, express_check-out, heat, fitness_center, luggage_storage, golf_course, minigolf, pool_access, pets_allowed</t>
  </si>
  <si>
    <t>wifi, outdoor_pool, pool, children's_pool, indoor_pool, elevator, air_conditioning, non-smoking, internet_access, smoking_areas, massage, playground, room_service, garden, atm, beauty_salon, accessible, wheelchair_accessible, pool_access</t>
  </si>
  <si>
    <t>parking, wifi, outdoor_pool, pool, children's_pool, elevator, air_conditioning, non-smoking, internet_access, 24-hour_front_desk_service, smoking_areas, massage, multilingual_staff, room_service, restaurant, safe_deposit_box, meeting_facilities, banquet_service, heat, television, shower, fitness_center, shuttle_service, luggage_storage, airport_shuttle, photocopier, accessible, fax, concierge, wheelchair_accessible, cafÃ©, complimentary_bottled_water, telephone, wedding_facilities, wake-up_call, pool_access, breakfast_included</t>
  </si>
  <si>
    <t>parking, wifi, elevator, air_conditioning, non-smoking, internet_access, 24-hour_front_desk_service, smoking_areas, iron, multilingual_staff, room_service, atm, restaurant, safe_deposit_box, car_rental, business_center, meeting_facilities, banquet_service, television, desk, shower, fitness_center, shuttle_service, luggage_storage, airport_shuttle, photocopier, accessible, fax, concierge, wheelchair_accessible, cafÃ©, complimentary_bottled_water, telephone, wake-up_call, breakfast_included</t>
  </si>
  <si>
    <t>parking, wifi, elevator, air_conditioning, non-smoking, internet_access, 24-hour_front_desk_service, smoking_areas, massage, currency_exchange, iron, spa, multilingual_staff, room_service, garden, express_check-in, atm, express_check-out, restaurant, bar, safe_deposit_box, car_rental, business_center, meeting_facilities, lounge, banquet_service, heat, fitness_center, shuttle_service, luggage_storage, tours, airport_shuttle, photocopier, accessible, fax, concierge, wheelchair_accessible, golf_course, bowling_alley, ticket_office, valet_parking, wedding_facilities, wake-up_call, nightclub, diving, pets_allowed</t>
  </si>
  <si>
    <t>parking, wifi, elevator, air_conditioning, non-smoking, internet_access, 24-hour_front_desk_service, smoking_areas, restaurant, television, accessible, cafÃ©</t>
  </si>
  <si>
    <t>parking, wifi, outdoor_pool, pool, children's_pool, elevator, air_conditioning, non-smoking, internet_access, 24-hour_front_desk_service, smoking_areas, iron, multilingual_staff, room_service, express_check-in, express_check-out, restaurant, bar, safe_deposit_box, business_center, meeting_facilities, lounge, banquet_service, tanning_beds, television, desk, shower, fitness_center, luggage_storage, accessible, wheelchair_accessible, pants_press, beach_umbrellas, golf_course, complimentary_bottled_water, telephone, wake-up_call, bathrobe, pool_access</t>
  </si>
  <si>
    <t>parking, wifi, outdoor_pool, pool, children's_pool, poolside_bar, elevator, air_conditioning, non-smoking, internet_access, 24-hour_front_desk_service, smoking_areas, massage, iron, multilingual_staff, room_service, atm, restaurant, bar, safe_deposit_box, meeting_facilities, lounge, banquet_service, tanning_beds, heat, desk, shower, fitness_center, shuttle_service, luggage_storage, airport_shuttle, photocopier, accessible, fax, concierge, wheelchair_accessible, pants_press, complimentary_bottled_water, telephone, hairdryer, pool_access</t>
  </si>
  <si>
    <t>parking, wifi, pool, children's_pool, indoor_pool, elevator, air_conditioning, non-smoking, internet_access, 24-hour_front_desk_service, multilingual_staff, room_service, restaurant, safe_deposit_box, car_rental, meeting_facilities, banquet_service, television, desk, shower, fitness_center, shuttle_service, luggage_storage, airport_shuttle, accessible, concierge, wheelchair_accessible, cafÃ©, telephone, wedding_facilities, pool_access</t>
  </si>
  <si>
    <t>parking, wifi, outdoor_pool, pool, children's_pool, elevator, air_conditioning, non-smoking, internet_access, 24-hour_front_desk_service, smoking_areas, massage, iron, multilingual_staff, room_service, express_check-in, atm, express_check-out, restaurant, safe_deposit_box, car_rental, business_center, meeting_facilities, banquet_service, tanning_beds, heat, kitchen, microwave, desk, shower, fitness_center, luggage_storage, tours, airport_shuttle, photocopier, accessible, fax, concierge, wheelchair_accessible, pants_press, dining_room, golf_course, cafÃ©, baby-sitting, telephone, ticket_office, hairdryer, pool_access, breakfast_included, pets_allowed</t>
  </si>
  <si>
    <t>parking, wifi, outdoor_pool, pool, children's_pool, indoor_pool, poolside_bar, elevator, air_conditioning, non-smoking, internet_access, 24-hour_front_desk_service, smoking_areas, massage, currency_exchange, iron, spa, multilingual_staff, room_service, atm, restaurant, beauty_salon, bar, safe_deposit_box, car_rental, business_center, meeting_facilities, banquet_service, television, fitness_center, shuttle_service, luggage_storage, airport_shuttle, photocopier, accessible, fax, concierge, wheelchair_accessible, hairdressers, pants_press, golf_course, cafÃ©, sauna, ticket_office, hairdryer, valet_parking, wake-up_call, station_shuttle, executive_floor, pool_access, breakfast_included</t>
  </si>
  <si>
    <t>parking, wifi, outdoor_pool, pool, children's_pool, elevator, air_conditioning, non-smoking, internet_access, 24-hour_front_desk_service, smoking_areas, currency_exchange, iron, spa, multilingual_staff, room_service, express_check-in, atm, express_check-out, restaurant, bar, safe_deposit_box, car_rental, business_center, meeting_facilities, banquet_service, tanning_beds, fitness_center, luggage_storage, tours, airport_shuttle, photocopier, accessible, fax, concierge, wheelchair_accessible, pants_press, shops, cafÃ©, grill, ticket_office, valet_parking, wake-up_call, pool_access, breakfast_included, pets_allowed</t>
  </si>
  <si>
    <t>parking, wifi, elevator, air_conditioning, non-smoking, internet_access, 24-hour_front_desk_service, smoking_areas, massage, multilingual_staff, room_service, express_check-in, express_check-out, restaurant, safe_deposit_box, car_rental, business_center, meeting_facilities, banquet_service, luggage_storage, airport_shuttle, photocopier, accessible, fax, concierge, wheelchair_accessible, baby-sitting, valet_parking, wedding_facilities, wake-up_call, pets_allowed</t>
  </si>
  <si>
    <t>parking, wifi, outdoor_pool, pool, elevator, air_conditioning, non-smoking, internet_access, 24-hour_front_desk_service, smoking_areas, multilingual_staff, room_service, kitchen, fitness_center, shuttle_service, luggage_storage, tours, concierge, ticket_office, pool_access</t>
  </si>
  <si>
    <t>parking, wifi, outdoor_pool, pool, elevator, air_conditioning, non-smoking, internet_access, 24-hour_front_desk_service, spa, multilingual_staff, safe_deposit_box, meeting_facilities, television, desk, shower, fitness_center, luggage_storage, airport_shuttle, accessible, fax, concierge, wheelchair_accessible, shops, pool_access, breakfast_included</t>
  </si>
  <si>
    <t>parking, wifi, pool, children's_pool, indoor_pool, elevator, air_conditioning, non-smoking, internet_access, 24-hour_front_desk_service, smoking_areas, massage, iron, spa, multilingual_staff, room_service, garden, restaurant, bar, safe_deposit_box, car_rental, business_center, meeting_facilities, banquet_service, tanning_beds, television, shower, fitness_center, luggage_storage, airport_shuttle, photocopier, accessible, fax, concierge, wheelchair_accessible, pants_press, golf_course, cafÃ©, sauna, valet_parking, wedding_facilities, wake-up_call, pool_access</t>
  </si>
  <si>
    <t>parking, wifi, outdoor_pool, pool, indoor_pool, elevator, air_conditioning, non-smoking, internet_access, 24-hour_front_desk_service, restaurant, accessible, wheelchair_accessible, pool_access</t>
  </si>
  <si>
    <t>parking, wifi, elevator, air_conditioning, non-smoking, internet_access, 24-hour_front_desk_service, smoking_areas, massage, spa, multilingual_staff, room_service, express_check-in, restaurant, car_rental, business_center, meeting_facilities, banquet_service, desk, shower, luggage_storage, tours, airport_shuttle, photocopier, accessible, fax, concierge, wheelchair_accessible, cafÃ©, ticket_office, hairdryer, valet_parking, wake-up_call</t>
  </si>
  <si>
    <t>parking, wifi, outdoor_pool, pool, elevator, non-smoking, internet_access, 24-hour_front_desk_service, smoking_areas, massage, currency_exchange, iron, spa, room_service, garden, express_check-in, atm, restaurant, bar, safe_deposit_box, car_rental, business_center, meeting_facilities, banquet_service, fitness_center, shuttle_service, luggage_storage, airport_shuttle, photocopier, accessible, fax, concierge, wheelchair_accessible, pants_press, cafÃ©, sauna, valet_parking, steam_room, pool_access, air_conditioning</t>
  </si>
  <si>
    <t>parking, wifi, outdoor_pool, pool, elevator, air_conditioning, non-smoking, internet_access, 24-hour_front_desk_service, smoking_areas, massage, currency_exchange, iron, spa, multilingual_staff, room_service, express_check-in, express_check-out, restaurant, bar, safe_deposit_box, car_rental, business_center, meeting_facilities, banquet_service, tanning_beds, television, shower, fitness_center, shuttle_service, luggage_storage, airport_shuttle, photocopier, accessible, fax, concierge, golf_course, cafÃ©, telephone, ticket_office, valet_parking, wake-up_call, pool_access, breakfast_included</t>
  </si>
  <si>
    <t>parking, wifi, outdoor_pool, pool, elevator, air_conditioning, non-smoking, internet_access, 24-hour_front_desk_service, pool_access, pets_allowed</t>
  </si>
  <si>
    <t>parking, wifi, outdoor_pool, pool, indoor_pool, elevator, air_conditioning, non-smoking, internet_access, 24-hour_front_desk_service, smoking_areas, multilingual_staff, room_service, atm, restaurant, bar, safe_deposit_box, meeting_facilities, banquet_service, television, desk, shower, fitness_center, luggage_storage, airport_shuttle, accessible, concierge, wheelchair_accessible, golf_course, complimentary_bottled_water, telephone, hairdryer, wake-up_call, videogame_console, pool_access, breakfast_included</t>
  </si>
  <si>
    <t>parking, wifi, outdoor_pool, pool, children's_pool, elevator, air_conditioning, non-smoking, internet_access, 24-hour_front_desk_service, smoking_areas, massage, iron, multilingual_staff, room_service, express_check-in, atm, express_check-out, restaurant, safe_deposit_box, car_rental, business_center, meeting_facilities, banquet_service, tanning_beds, heat, kitchen, microwave, desk, shower, fitness_center, luggage_storage, tours, airport_shuttle, photocopier, accessible, fax, concierge, wheelchair_accessible, pants_press, dining_room, golf_course, cafÃ©, baby-sitting, telephone, ticket_office, hairdryer, pool_access, pets_allowed</t>
  </si>
  <si>
    <t>parking, wifi, outdoor_pool, pool, children's_pool, indoor_pool, poolside_bar, elevator, air_conditioning, non-smoking, internet_access, 24-hour_front_desk_service, smoking_areas, massage, currency_exchange, iron, spa, multilingual_staff, room_service, atm, restaurant, beauty_salon, bar, safe_deposit_box, car_rental, business_center, meeting_facilities, banquet_service, television, fitness_center, shuttle_service, luggage_storage, airport_shuttle, photocopier, accessible, fax, concierge, wheelchair_accessible, hairdressers, pants_press, golf_course, cafÃ©, sauna, ticket_office, hairdryer, valet_parking, wake-up_call, station_shuttle, executive_floor, pool_access</t>
  </si>
  <si>
    <t>parking, wifi, outdoor_pool, pool, children's_pool, elevator, air_conditioning, non-smoking, internet_access, 24-hour_front_desk_service, smoking_areas, currency_exchange, iron, spa, multilingual_staff, room_service, express_check-in, atm, express_check-out, restaurant, bar, safe_deposit_box, car_rental, business_center, meeting_facilities, banquet_service, tanning_beds, fitness_center, luggage_storage, tours, airport_shuttle, photocopier, accessible, fax, concierge, wheelchair_accessible, pants_press, shops, cafÃ©, grill, ticket_office, valet_parking, wake-up_call, pool_access, pets_allowed</t>
  </si>
  <si>
    <t>parking, wifi, outdoor_pool, pool, elevator, air_conditioning, non-smoking, internet_access, 24-hour_front_desk_service, spa, multilingual_staff, safe_deposit_box, meeting_facilities, television, desk, shower, fitness_center, luggage_storage, airport_shuttle, accessible, fax, concierge, wheelchair_accessible, shops, pool_access</t>
  </si>
  <si>
    <t>parking, wifi, outdoor_pool, pool, elevator, non-smoking, internet_access, 24-hour_front_desk_service, smoking_areas, massage, currency_exchange, iron, spa, room_service, garden, express_check-in, atm, restaurant, bar, safe_deposit_box, car_rental, business_center, meeting_facilities, banquet_service, shower, fitness_center, shuttle_service, luggage_storage, airport_shuttle, photocopier, accessible, fax, concierge, wheelchair_accessible, pants_press, shops, cafÃ©, sauna, valet_parking, wedding_facilities, steam_room, wake-up_call, pool_access, air_conditioning</t>
  </si>
  <si>
    <t>parking, wifi, air_conditioning, non-smoking, internet_access, 24-hour_front_desk_service, smoking_areas, garden, atm, restaurant, beauty_salon, bar, car_rental, lounge, games_room, luggage_storage, tours, concierge, cafÃ©, ticket_office</t>
  </si>
  <si>
    <t>parking, wifi, pool, indoor_pool, elevator, air_conditioning, non-smoking, internet_access, 24-hour_front_desk_service, smoking_areas, massage, currency_exchange, iron, room_service, atm, restaurant, beauty_salon, bar, safe_deposit_box, business_center, meeting_facilities, banquet_service, fitness_center, shuttle_service, luggage_storage, airport_shuttle, photocopier, accessible, fax, concierge, hairdressers, cafÃ©, wedding_facilities, wake-up_call, pool_access</t>
  </si>
  <si>
    <t>parking, wifi, elevator, air_conditioning, non-smoking, internet_access, 24-hour_front_desk_service, smoking_areas, massage, multilingual_staff, room_service, express_check-in, express_check-out, restaurant, bar, safe_deposit_box, business_center, meeting_facilities, banquet_service, television, desk, shower, shuttle_service, luggage_storage, tours, airport_shuttle, photocopier, accessible, fax, concierge, complimentary_bottled_water, telephone, ticket_office, hairdryer, valet_parking, diving, breakfast_included</t>
  </si>
  <si>
    <t>wifi, pool, children's_pool, indoor_pool, elevator, non-smoking, internet_access, smoking_areas, room_service, meeting_facilities, banquet_service, fitness_center, photocopier, fax, concierge, steam_room, pool_access, pets_allowed</t>
  </si>
  <si>
    <t>parking, wifi, outdoor_pool, pool, children's_pool, elevator, air_conditioning, non-smoking, internet_access, 24-hour_front_desk_service, smoking_areas, massage, currency_exchange, iron, spa, multilingual_staff, room_service, garden, express_check-in, atm, express_check-out, restaurant, beauty_salon, bar, safe_deposit_box, car_rental, business_center, meeting_facilities, banquet_service, fitness_center, luggage_storage, tours, airport_shuttle, accessible, fax, concierge, casino, cafÃ©, sauna, ticket_office, minibar, hairdryer, valet_parking, wedding_facilities, steam_room, wake-up_call, pool_access</t>
  </si>
  <si>
    <t>parking, wifi, outdoor_pool, pool, elevator, air_conditioning, non-smoking, internet_access, express_check-in, express_check-out, pool_access</t>
  </si>
  <si>
    <t>parking, wifi, outdoor_pool, pool, elevator, air_conditioning, non-smoking, internet_access, multilingual_staff, garden, restaurant, kitchen, microwave, desk, dining_room, telephone, hairdryer, pool_access</t>
  </si>
  <si>
    <t>parking, wifi, outdoor_pool, pool, elevator, air_conditioning, non-smoking, internet_access, 24-hour_front_desk_service, massage, express_check-in, express_check-out, accessible, wheelchair_accessible, pool_access</t>
  </si>
  <si>
    <t>parking, wifi, elevator, air_conditioning, non-smoking, internet_access, 24-hour_front_desk_service, multilingual_staff, room_service, restaurant, safe_deposit_box, television, desk, shower, cafÃ©, telephone, wake-up_call</t>
  </si>
  <si>
    <t>parking, wifi, elevator, air_conditioning, non-smoking, internet_access, 24-hour_front_desk_service, massage, iron, spa, multilingual_staff, room_service, restaurant, bar, safe_deposit_box, business_center, meeting_facilities, banquet_service, fitness_center, shuttle_service, luggage_storage, airport_shuttle, photocopier, fax, concierge, cafÃ©, wake-up_call, breakfast_included</t>
  </si>
  <si>
    <t>parking, wifi, elevator, air_conditioning, non-smoking, internet_access, 24-hour_front_desk_service, massage, multilingual_staff, room_service, express_check-in, atm, restaurant, bar, meeting_facilities, lounge, banquet_service, heat, desk, luggage_storage, airport_shuttle, photocopier, accessible, fax, concierge, cafÃ©, wake-up_call</t>
  </si>
  <si>
    <t>parking, wifi, outdoor_pool, pool, children's_pool, elevator, air_conditioning, non-smoking, internet_access, playground, iron, room_service, beauty_salon, safe_deposit_box, meeting_facilities, banquet_service, tanning_beds, fitness_center, pool_access</t>
  </si>
  <si>
    <t>parking, wifi, elevator, air_conditioning, non-smoking, internet_access, 24-hour_front_desk_service, smoking_areas, multilingual_staff, room_service, atm, restaurant, bar, safe_deposit_box, car_rental, business_center, meeting_facilities, banquet_service, heat, television, desk, shower, luggage_storage, photocopier, accessible, fax, cafÃ©, complimentary_bottled_water, satellite_tv, telephone, wake-up_call</t>
  </si>
  <si>
    <t>parking, wifi, outdoor_pool, pool, air_conditioning, non-smoking, 24-hour_front_desk_service, smoking_areas, massage, spa, multilingual_staff, room_service, garden, restaurant, bar, meeting_facilities, banquet_service, tanning_beds, television, desk, shower, shuttle_service, games_room, tours, airport_shuttle, photocopier, accessible, fax, tennis_court, beach_umbrellas, sauna, ticket_office, nightclub, pool_access, pets_allowed</t>
  </si>
  <si>
    <t>parking, wifi, air_conditioning, non-smoking, internet_access, 24-hour_front_desk_service, room_service, restaurant, bar, safe_deposit_box, meeting_facilities, banquet_service, airport_shuttle, accessible, cafÃ©, queen_or_king_bed, breakfast_included</t>
  </si>
  <si>
    <t>parking, wifi, outdoor_pool, pool, elevator, air_conditioning, non-smoking, internet_access, 24-hour_front_desk_service, playground, iron, garden, safe_deposit_box, business_center, tanning_beds, fitness_center, diving, pool_access</t>
  </si>
  <si>
    <t>parking, wifi, outdoor_pool, pool, indoor_pool, elevator, air_conditioning, non-smoking, internet_access, 24-hour_front_desk_service, iron, express_check-in, express_check-out, car_rental, accessible, wheelchair_accessible, pool_access</t>
  </si>
  <si>
    <t>parking, wifi, outdoor_pool, pool, elevator, air_conditioning, non-smoking, internet_access, 24-hour_front_desk_service, smoking_areas, garden, express_check-in, express_check-out, bar, safe_deposit_box, tanning_beds, kitchen, fitness_center, photocopier, fax, pool_access</t>
  </si>
  <si>
    <t>parking, wifi, elevator, air_conditioning, non-smoking, internet_access, 24-hour_front_desk_service, multilingual_staff, room_service, restaurant, bar, safe_deposit_box, business_center, meeting_facilities, television, desk, shower, luggage_storage, cafÃ©, complimentary_bottled_water, telephone, minibar, wake-up_call, breakfast_included</t>
  </si>
  <si>
    <t>parking, wifi, elevator, air_conditioning, non-smoking, internet_access, 24-hour_front_desk_service, smoking_areas, massage, iron, multilingual_staff, room_service, restaurant, beauty_salon, safe_deposit_box, car_rental, business_center, meeting_facilities, banquet_service, luggage_storage, airport_shuttle, photocopier, accessible, fax, concierge, wheelchair_accessible, shops, cafÃ©</t>
  </si>
  <si>
    <t>wifi, elevator, air_conditioning, non-smoking, internet_access, 24-hour_front_desk_service, smoking_areas, spa, multilingual_staff, room_service, atm, restaurant, safe_deposit_box, luggage_storage, photocopier, fax, concierge, cafÃ©, wake-up_call</t>
  </si>
  <si>
    <t>wifi, outdoor_pool, pool, elevator, air_conditioning, non-smoking, internet_access, 24-hour_front_desk_service, playground, iron, room_service, garden, heat, concierge, pool_access</t>
  </si>
  <si>
    <t>parking, wifi, outdoor_pool, pool, elevator, air_conditioning, non-smoking, internet_access, iron, room_service, garden, beauty_salon, meeting_facilities, banquet_service, tanning_beds, pants_press, pool_access</t>
  </si>
  <si>
    <t>parking, wifi, elevator, air_conditioning, non-smoking, internet_access, 24-hour_front_desk_service, smoking_areas, iron, multilingual_staff, room_service, atm, restaurant, safe_deposit_box, car_rental, business_center, meeting_facilities, banquet_service, television, desk, shower, fitness_center, shuttle_service, luggage_storage, airport_shuttle, photocopier, accessible, fax, concierge, wheelchair_accessible, cafÃ©, complimentary_bottled_water, telephone, wake-up_call</t>
  </si>
  <si>
    <t>parking, wifi, outdoor_pool, pool, children's_pool, pool_table, elevator, air_conditioning, non-smoking, internet_access, 24-hour_front_desk_service, smoking_areas, spa, multilingual_staff, room_service, express_check-in, express_check-out, safe_deposit_box, car_rental, business_center, meeting_facilities, lounge, banquet_service, tanning_beds, fitness_center, shuttle_service, luggage_storage, tours, airport_shuttle, photocopier, accessible, fax, concierge, ticket_office, table_tennis, pool_access</t>
  </si>
  <si>
    <t>parking, wifi, air_conditioning, non-smoking, internet_access, 24-hour_front_desk_service, smoking_areas, iron, multilingual_staff, room_service, restaurant, car_rental, heat, luggage_storage, airport_shuttle, accessible, concierge, wheelchair_accessible, breakfast_included</t>
  </si>
  <si>
    <t>parking, wifi, elevator, air_conditioning, non-smoking, internet_access, 24-hour_front_desk_service, smoking_areas, multilingual_staff, room_service, express_check-in, restaurant, bar, safe_deposit_box, car_rental, television, desk, shower, fitness_center, luggage_storage, airport_shuttle, accessible, concierge, cafÃ©, wake-up_call, breakfast_included</t>
  </si>
  <si>
    <t>wifi, outdoor_pool, pool, elevator, air_conditioning, non-smoking, internet_access, 24-hour_front_desk_service, smoking_areas, massage, spa, multilingual_staff, room_service, restaurant, bar, safe_deposit_box, meeting_facilities, banquet_service, tanning_beds, television, desk, shower, fitness_center, luggage_storage, accessible, concierge, cafÃ©, sauna, telephone, hairdryer, pool_access, breakfast_included</t>
  </si>
  <si>
    <t>parking, wifi, air_conditioning, non-smoking, internet_access, smoking_areas, multilingual_staff, lounge, heat, shower, luggage_storage, dining_room, breakfast_included</t>
  </si>
  <si>
    <t>parking, wifi, elevator, air_conditioning, non-smoking, internet_access, 24-hour_front_desk_service, smoking_areas, iron, multilingual_staff, room_service, express_check-in, express_check-out, restaurant, safe_deposit_box, car_rental, business_center, meeting_facilities, lounge, banquet_service, television, luggage_storage, airport_shuttle, photocopier, fax, concierge, cafÃ©, complimentary_bottled_water, telephone, ticket_office, wedding_facilities, wake-up_call, breakfast_included</t>
  </si>
  <si>
    <t>wifi, outdoor_pool, pool, pool_table, indoor_pool, elevator, air_conditioning, non-smoking, internet_access, smoking_areas, massage, playground, spa, garden, atm, restaurant, car_rental, business_center, lounge, kitchen, fitness_center, games_room, concierge, security, golf_course, cafÃ©, pool_access</t>
  </si>
  <si>
    <t>parking, wifi, outdoor_pool, pool, air_conditioning, non-smoking, internet_access, 24-hour_front_desk_service, smoking_areas, room_service, lounge, tanning_beds, games_room, luggage_storage, photocopier, fax, pool_access</t>
  </si>
  <si>
    <t>parking, wifi, elevator, air_conditioning, non-smoking, internet_access, 24-hour_front_desk_service, smoking_areas, currency_exchange, iron, multilingual_staff, room_service, express_check-in, express_check-out, restaurant, bar, safe_deposit_box, business_center, luggage_storage, tours, photocopier, accessible, fax, concierge, electric_vehicle_(ev)_charging_station, golf_course, cafÃ©, ticket_office, wake-up_call</t>
  </si>
  <si>
    <t>parking, wifi, pool, indoor_pool, elevator, air_conditioning, non-smoking, internet_access, 24-hour_front_desk_service, smoking_areas, room_service, television, desk, shower, luggage_storage, dining_room, pool_access</t>
  </si>
  <si>
    <t>parking, wifi, outdoor_pool, pool, air_conditioning, non-smoking, internet_access, smoking_areas, garden, kitchen, security, pool_access</t>
  </si>
  <si>
    <t>parking, wifi, elevator, air_conditioning, non-smoking, internet_access, 24-hour_front_desk_service, smoking_areas, massage, currency_exchange, iron, spa, multilingual_staff, room_service, atm, restaurant, bar, safe_deposit_box, car_rental, business_center, meeting_facilities, banquet_service, shower, fitness_center, shuttle_service, luggage_storage, tours, airport_shuttle, photocopier, accessible, fax, concierge, wheelchair_accessible, golf_course, cafÃ©, sauna, ticket_office, wedding_facilities, wake-up_call</t>
  </si>
  <si>
    <t>wifi, parking</t>
  </si>
  <si>
    <t>wifi, elevator, air_conditioning, non-smoking, internet_access, 24-hour_front_desk_service, smoking_areas, massage, iron, spa, multilingual_staff, room_service, express_check-in, express_check-out, restaurant, bar, safe_deposit_box, car_rental, business_center, meeting_facilities, banquet_service, shuttle_service, luggage_storage, airport_shuttle, photocopier, accessible, fax, concierge, shops, cafÃ©, valet_parking, breakfast_included, parking</t>
  </si>
  <si>
    <t>parking, wifi, outdoor_pool, pool, elevator, air_conditioning, non-smoking, internet_access, 24-hour_front_desk_service, smoking_areas, playground, heat, fitness_center, concierge, golf_course, pool_access, pets_allowed</t>
  </si>
  <si>
    <t>parking, wifi, elevator, air_conditioning, non-smoking, internet_access, 24-hour_front_desk_service, iron, multilingual_staff, room_service, safe_deposit_box, car_rental, lounge, luggage_storage, airport_shuttle, photocopier, accessible, fax, concierge, wheelchair_accessible, shops, wake-up_call, queen_or_king_bed</t>
  </si>
  <si>
    <t>parking, wifi, outdoor_pool, pool, air_conditioning, non-smoking, internet_access, tanning_beds, beach_umbrellas, sauna, pool_access</t>
  </si>
  <si>
    <t>parking, wifi, pool, indoor_pool, elevator, air_conditioning, non-smoking, internet_access, 24-hour_front_desk_service, smoking_areas, massage, currency_exchange, iron, multilingual_staff, room_service, express_check-in, atm, express_check-out, restaurant, bar, safe_deposit_box, business_center, meeting_facilities, lounge, banquet_service, tanning_beds, heat, television, fitness_center, shuttle_service, luggage_storage, airport_shuttle, photocopier, accessible, fax, concierge, cafÃ©, ticket_office, valet_parking, wedding_facilities, wake-up_call, nightclub, pool_access</t>
  </si>
  <si>
    <t>parking, wifi, outdoor_pool, pool, children's_pool, pool_table, indoor_pool, air_conditioning, non-smoking, internet_access, 24-hour_front_desk_service, smoking_areas, currency_exchange, iron, multilingual_staff, room_service, garden, atm, restaurant, bar, safe_deposit_box, car_rental, business_center, meeting_facilities, banquet_service, television, desk, shower, fitness_center, games_room, luggage_storage, airport_shuttle, photocopier, accessible, fax, concierge, children's_play_area, beach_umbrellas, cafÃ©, complimentary_bottled_water, valet_parking, wedding_facilities, wake-up_call, pool_access, breakfast_included</t>
  </si>
  <si>
    <t>parking, wifi, outdoor_pool, pool, children's_pool, pool_table, indoor_pool, air_conditioning, non-smoking, internet_access, 24-hour_front_desk_service, smoking_areas, playground, spa, multilingual_staff, room_service, restaurant, bar, safe_deposit_box, meeting_facilities, banquet_service, watersports, luggage_storage, accessible, concierge, children's_play_area, hairdryer, wake-up_call, nightclub, pool_access, breakfast_included</t>
  </si>
  <si>
    <t>pool, pool_access, breakfast_included</t>
  </si>
  <si>
    <t>spa, parking</t>
  </si>
  <si>
    <t>parking, wifi, elevator, air_conditioning, non-smoking, internet_access, 24-hour_front_desk_service, smoking_areas, massage, iron, multilingual_staff, room_service, restaurant, safe_deposit_box, business_center, meeting_facilities, banquet_service, luggage_storage, airport_shuttle, accessible, wheelchair_accessible, cafÃ©</t>
  </si>
  <si>
    <t>parking, wifi, elevator, air_conditioning, non-smoking, internet_access, 24-hour_front_desk_service, smoking_areas, massage, currency_exchange, multilingual_staff, room_service, express_check-in, atm, express_check-out, restaurant, beauty_salon, bar, safe_deposit_box, business_center, meeting_facilities, banquet_service, shower, fitness_center, shuttle_service, luggage_storage, airport_shuttle, photocopier, accessible, fax, wheelchair_accessible, shops, telephone, wake-up_call, breakfast_included</t>
  </si>
  <si>
    <t>parking, wifi, elevator, air_conditioning, non-smoking, internet_access, 24-hour_front_desk_service, smoking_areas, iron, multilingual_staff, room_service, atm, restaurant, television, shower, luggage_storage, concierge, telephone, wake-up_call, breakfast_included</t>
  </si>
  <si>
    <t>parking, wifi, outdoor_pool, pool, children's_pool, poolside_bar, internet_access, 24-hour_front_desk_service, smoking_areas, massage, multilingual_staff, room_service, garden, restaurant, safe_deposit_box, car_rental, meeting_facilities, lounge, banquet_service, luggage_storage, airport_shuttle, accessible, concierge, cafÃ©, ticket_office, wedding_facilities, smoking_rooms, pool_access, air_conditioning</t>
  </si>
  <si>
    <t>parking, wifi, outdoor_pool, pool, elevator, air_conditioning, non-smoking, internet_access, 24-hour_front_desk_service, smoking_areas, room_service, restaurant, bar, luggage_storage, accessible, golf_course, cafÃ©, pool_access, pets_allowed</t>
  </si>
  <si>
    <t>parking, wifi, outdoor_pool, pool, elevator, air_conditioning, non-smoking, internet_access, 24-hour_front_desk_service, smoking_areas, massage, iron, spa, multilingual_staff, room_service, garden, express_check-in, atm, express_check-out, restaurant, bar, safe_deposit_box, car_rental, business_center, tanning_beds, desk, shower, fitness_center, games_room, luggage_storage, airport_shuttle, photocopier, accessible, fax, concierge, wheelchair_accessible, beach_umbrellas, cafÃ©, baby-sitting, complimentary_bottled_water, ticket_office, minibar, hairdryer, valet_parking, bathrobe, executive_floor, pool_access</t>
  </si>
  <si>
    <t>parking, wifi, elevator, air_conditioning, non-smoking, internet_access, 24-hour_front_desk_service, smoking_areas, massage, room_service, atm, restaurant, beauty_salon, safe_deposit_box, car_rental, business_center, shuttle_service, luggage_storage, accessible, concierge, wheelchair_accessible, breakfast_included</t>
  </si>
  <si>
    <t>parking, wifi, outdoor_pool, pool, elevator, air_conditioning, non-smoking, internet_access, 24-hour_front_desk_service, express_check-in, express_check-out, safe_deposit_box, pool_access</t>
  </si>
  <si>
    <t>parking, wifi, elevator, air_conditioning, non-smoking, internet_access, 24-hour_front_desk_service, room_service, beauty_salon, meeting_facilities, banquet_service, accessible, wheelchair_accessible, hairdressers, queen_or_king_bed</t>
  </si>
  <si>
    <t>wifi, outdoor_pool, pool, children's_pool, air_conditioning, non-smoking, internet_access, 24-hour_front_desk_service, smoking_areas, garden, atm, heat, kitchen, concierge, pool_access</t>
  </si>
  <si>
    <t>parking, wifi, outdoor_pool, pool, children's_pool, elevator, air_conditioning, non-smoking, internet_access, 24-hour_front_desk_service, garden, restaurant, beauty_salon, bar, safe_deposit_box, tanning_beds, fitness_center, pool_access</t>
  </si>
  <si>
    <t>parking, wifi, air_conditioning, non-smoking, internet_access, garden, breakfast_included, pets_allowed</t>
  </si>
  <si>
    <t>pool, non-smoking, smoking_areas, kitchen, queen_or_king_bed, pool_access</t>
  </si>
  <si>
    <t>wifi, air_conditioning, non-smoking, internet_access, 24-hour_front_desk_service, garden, bar, pets_allowed</t>
  </si>
  <si>
    <t>wifi, pool, air_conditioning, non-smoking, internet_access, 24-hour_front_desk_service, smoking_areas, kitchen, pool_access</t>
  </si>
  <si>
    <t>wifi, outdoor_pool, pool, elevator, air_conditioning, non-smoking, internet_access, 24-hour_front_desk_service, concierge, pool_access</t>
  </si>
  <si>
    <t>parking, wifi, outdoor_pool, pool, children's_pool, elevator, air_conditioning, non-smoking, internet_access, tanning_beds, fitness_center, beach_umbrellas, pool_access</t>
  </si>
  <si>
    <t>parking, wifi, pool, air_conditioning, non-smoking, internet_access, 24-hour_front_desk_service, smoking_areas, kitchen, pool_access</t>
  </si>
  <si>
    <t>wifi, pool, indoor_pool, elevator, air_conditioning, non-smoking, internet_access, garden, tanning_beds, pool_access</t>
  </si>
  <si>
    <t>wifi, pool, indoor_pool, elevator, air_conditioning, non-smoking, internet_access, tanning_beds, beach_umbrellas, pool_access</t>
  </si>
  <si>
    <t>parking, wifi, outdoor_pool, pool, children's_pool, elevator, air_conditioning, non-smoking, internet_access, smoking_areas, garden, atm, beauty_salon, tanning_beds, fitness_center, pool_access</t>
  </si>
  <si>
    <t>wifi, outdoor_pool, pool, elevator, air_conditioning, non-smoking, internet_access, 24-hour_front_desk_service, garden, tanning_beds, beach_umbrellas, pool_access</t>
  </si>
  <si>
    <t>parking, wifi, pool, indoor_pool, air_conditioning, non-smoking, internet_access, 24-hour_front_desk_service, pool_access, pets_allowed</t>
  </si>
  <si>
    <t>parking, wifi, outdoor_pool, pool, children's_pool, elevator, air_conditioning, non-smoking, internet_access, playground, garden, tanning_beds, fitness_center, pool_access</t>
  </si>
  <si>
    <t>parking, wifi, pool, indoor_pool, air_conditioning, non-smoking, internet_access, 24-hour_front_desk_service, tanning_beds, heat, kitchen, television, microwave, desk, shower, fitness_center, pants_press, complimentary_bottled_water, coffee-maker, pool_access</t>
  </si>
  <si>
    <t>parking, wifi, pool, indoor_pool, air_conditioning, non-smoking, internet_access, 24-hour_front_desk_service, smoking_areas, kitchen, security, pool_access</t>
  </si>
  <si>
    <t>parking, wifi, pool, air_conditioning, non-smoking, internet_access, 24-hour_front_desk_service, smoking_areas, garden, heat, fitness_center, pool_access</t>
  </si>
  <si>
    <t>parking, outdoor_pool, pool, pool_table, elevator, air_conditioning, non-smoking, 24-hour_front_desk_service, smoking_areas, express_check-in, express_check-out, restaurant, bar, safe_deposit_box, tanning_beds, games_room, tours, concierge, golf_course, valet_parking, fireplace, pool_access, pets_allowed</t>
  </si>
  <si>
    <t>wifi, outdoor_pool, pool, air_conditioning, non-smoking, internet_access, 24-hour_front_desk_service, smoking_areas, tanning_beds, heat, kitchen, security, pool_access</t>
  </si>
  <si>
    <t>wifi, outdoor_pool, pool, elevator, air_conditioning, non-smoking, internet_access, 24-hour_front_desk_service, garden, concierge, pool_access</t>
  </si>
  <si>
    <t>parking, wifi, pool, air_conditioning, non-smoking, internet_access, 24-hour_front_desk_service, smoking_areas, garden, kitchen, pool_access, pets_allowed</t>
  </si>
  <si>
    <t>wifi, pool, elevator, air_conditioning, non-smoking, internet_access, luggage_storage, pool_access</t>
  </si>
  <si>
    <t>parking, wifi, outdoor_pool, pool, children's_pool, elevator, air_conditioning, non-smoking, internet_access, smoking_areas, playground, iron, room_service, garden, tanning_beds, fitness_center, pool_access</t>
  </si>
  <si>
    <t>parking, wifi, pool, air_conditioning, non-smoking, internet_access, smoking_areas, garden, fitness_center, pool_access</t>
  </si>
  <si>
    <t>parking, wifi, pool, air_conditioning, non-smoking, internet_access, 24-hour_front_desk_service, smoking_areas, pool_access</t>
  </si>
  <si>
    <t>parking, pool, air_conditioning, non-smoking, 24-hour_front_desk_service, smoking_areas, pool_access</t>
  </si>
  <si>
    <t>wifi, outdoor_pool, pool, elevator, air_conditioning, non-smoking, internet_access, 24-hour_front_desk_service, atm, beauty_salon, tanning_beds, games_room, pool_access</t>
  </si>
  <si>
    <t>parking, wifi, pool, air_conditioning, internet_access, pool_access</t>
  </si>
  <si>
    <t>parking, non-smoking, smoking_areas, breakfast_included, pets_allowed</t>
  </si>
  <si>
    <t>parking, wifi, outdoor_pool, pool, children's_pool, elevator, air_conditioning, non-smoking, internet_access, 24-hour_front_desk_service, smoking_areas, playground, garden, business_center, meeting_facilities, lounge, banquet_service, heat, accessible, concierge, table_tennis, pool_access</t>
  </si>
  <si>
    <t>parking, outdoor_pool, pool, air_conditioning, non-smoking, smoking_areas, garden, tanning_beds, pool_access, pets_allowed</t>
  </si>
  <si>
    <t>wifi, pool, indoor_pool, air_conditioning, non-smoking, internet_access, smoking_areas, garden, kitchen, airport_shuttle, queen_or_king_bed, pool_access</t>
  </si>
  <si>
    <t>parking, wifi, pool, air_conditioning, non-smoking, internet_access, 24-hour_front_desk_service, smoking_areas, kitchen, pool_access, pets_allowed</t>
  </si>
  <si>
    <t>parking, outdoor_pool, pool, children's_pool, air_conditioning, non-smoking, 24-hour_front_desk_service, garden, atm, tanning_beds, games_room, pool_access</t>
  </si>
  <si>
    <t>wifi, outdoor_pool, pool, elevator, air_conditioning, non-smoking, internet_access, playground, chapel, garden, tanning_beds, fitness_center, pool_access</t>
  </si>
  <si>
    <t>parking, pool, indoor_pool, air_conditioning, non-smoking, 24-hour_front_desk_service, spa, restaurant, beauty_salon, tanning_beds, airport_shuttle, pool_access</t>
  </si>
  <si>
    <t>parking, outdoor_pool, pool, air_conditioning, non-smoking, 24-hour_front_desk_service, room_service, beauty_salon, pool_access, pets_allowed</t>
  </si>
  <si>
    <t>parking, wifi, pool, indoor_pool, air_conditioning, non-smoking, internet_access, 24-hour_front_desk_service, garden, express_check-in, atm, express_check-out, fitness_center, concierge, children's_play_area, pool_access</t>
  </si>
  <si>
    <t>parking, wifi, outdoor_pool, pool, elevator, air_conditioning, non-smoking, internet_access, 24-hour_front_desk_service, express_check-in, express_check-out, fitness_center, games_room, pool_access</t>
  </si>
  <si>
    <t>parking, wifi, elevator, air_conditioning, non-smoking, internet_access, 24-hour_front_desk_service, smoking_areas, room_service, heat, games_room, tennis_court, pets_allowed</t>
  </si>
  <si>
    <t>24-hour_front_desk_service, parking</t>
  </si>
  <si>
    <t>description</t>
  </si>
  <si>
    <t>Dian Suites 1</t>
  </si>
  <si>
    <t>www.skyscanner.com.ph/hotel_deeplink/4.0/PH/en-US/PHP/h_bc/218611021/2026-03-16/2026-03-18/hotel/hotel/hotels?legacy_provider_id=13&amp;rooms=1&amp;closed_user_group=apps&amp;hb_data=g7o93rKScjVn0iFEgMkqXEiaWH-eHlp3IxH1Lc5gU0mCTaWp-d0lyJgEge7XhYqUGS1xBzWKRKepWvXmF9zbUdMVHBzYKb6Ik5jMedh9EXFiz_dhN-wHgTaPybBCeYxBvXm7fW1Kk6guXbL8jbJ5wpcHsKyk5gAv_RTS2GlLHEGg3BqhgxMl4Q9df-1T2JgninXPsULQ2GmksBKHE2AWPBvE1XbmENNtpKAoKyole27Z0efMol7voOzhAZN0fRcE9RmiAvva02If2x6f8nqxASK9MrSnlEncXl4rm1gPavkgLJp473-CtzR7C3n-qD6CC6b2U8NK9UvEMYlfPm6Dzl6A45D2JYroBUwvShvzCeiAKuZd4y4r_FmHjArfGSsF1u-6d46OxS1tMihKG5-tm01V8AET9VaQIvzeM5tnOEk6lps_v14%3D&amp;q_datetime_utc=2026-03-12T10%3A02%3A48&amp;ticket_price=2558&amp;quote_id=7142050765454211567&amp;utid_state=1&amp;channel=iphone&amp;price_without_closed_user_group=3110&amp;tm_place_name=Makati&amp;deeplink_data=eyJmaWVsZHMiOnsic2lnbmF0dXJlIjoiODcyOTUwNTIyZjVlNDY1ZjllMDg2ZWJlMWI4OWFmZTEiLCJibG9ja19pZCI6IjExNzAxNDAwMDFfMzg5NTgxMzU2XzFfMF8wIn19&amp;utid=1d699e4e-0d89-0988-51d3-de635615a0c4&amp;tm_stars=0&amp;client_id=skyscanner_app&amp;price_policy=2&amp;pre_redirect_id=a360fb34-c558-885e-b2b5-7349f7dd62f6&amp;tm_city_code&amp;max_price=3107&amp;guests=1&amp;request_id=a360fb34-c558-885e-b2b5-7349f7dd62f6&amp;tm_country_code=PH</t>
  </si>
  <si>
    <t>Booking.com</t>
  </si>
  <si>
    <t>Monday</t>
  </si>
  <si>
    <t>free_cancellation, security, outdoor_pool, wifi, internet_access, non-smoking, parking, meals_not_included, room_service, pool, elevator</t>
  </si>
  <si>
    <t>With a stay at this aparthotel, you'll be centrally located in Makati, within a 5-minute drive of SM Mall of Asia and Greenbelt Shopping Mall. This aparthotel is 3.3 mi (5.3 km) from U.S. Embassy and 3.5 mi (5.6 km) from Manila Ocean Park.
Featured amenities include dry cleaning/laundry services and ATM/banking services. Self parking (subject to charges) is available onsite.
Make yourself comfortable in this air-conditioned apartment, which has a kitchenette. A 24-inch LCD television with cable programming provides entertainment, while complimentary wireless internet access keeps you connected. Conveniences include a phone, as well as a refrigerator and a coffee/tea maker.</t>
  </si>
  <si>
    <t>www.skyscanner.com.ph/hotel_deeplink/4.0/PH/en-US/PHP/h_ad/129282013/2026-03-17/2026-03-20/hotel/hotel/hotels?legacy_provider_id=22&amp;rooms=1&amp;closed_user_group=general&amp;hb_data=ePkbq-PxgZqyfhs9pok-opVksNDTew8MonYtnsGs40O0MhlOEmrZrPkxRvEotlT_C9SgBdSNQCAwQivOxrlTVxW5o9FNm_o2mGeRZfg8y_WbhJwZyrSLF19E7_SoWply2FUjGHDJhgHevrhXstnVXABI-JDQWPokvi_qodE8CJ1OwXyYEbgpvJQxwh5TWAuxBqMdEC-jWyipmylYLj9_KOVk0RGAWo-OskfEUYhdQwZdf6Pe1RjB9258d0YMAhu5nJCnq6cMxYUSzTLc-oyB-6BGF9joQ3xvt0hICY0cxp9eDtpyRv9oO7kkyL7WJs_LO_Wng4pWMwQuG4Php94CYYkd5xxpuQKawUqqFdzLkbzileY9gjrRbAv1RduCGUr34MBf_Kjfni_9ftQgrEJOszksCAngO0FW3qQyUDio9V88vA%3D%3D&amp;q_datetime_utc=2026-03-12T10%3A02%3A51&amp;ticket_price=4099&amp;quote_id=3801927968021332529&amp;utid_state=1&amp;channel=iphone&amp;price_without_closed_user_group=10800&amp;tm_place_name=Cebu&amp;deeplink_data=eyJmaWVsZHMiOnsic2lnbmF0dXJlIjoiZGZkNTRlODk3YjA3MGI5NGE2MDI5MjcwYjc0MGQ2MGIifSwidXJsIjoiaHR0cHM6Ly93d3cuYWdvZGEuY29tL3BhcnRuZXJzL3BhcnRuZXJzZWFyY2guYXNweD9jaWQ9MTg0NjM4MyZoaWQ9NTQyNDYzJmN1cnJlbmN5PVBIUCZjaGVja2luPTIwMjYtMDMtMTcmY2hlY2tvdXQ9MjAyNi0wMy0yMCZOdW1iZXJvZkFkdWx0cz0xJk51bWJlcm9mQ2hpbGRyZW49MCZSb29tcz0xJm1jaWQ9MzMyJm1hc3RlclJvb21JZD0xMjUwNDg1OCZtcHQ9VDJKSlpUSjJlbEUwT0VFd1pqWTFTWFpRTjJST09YbElUVXBqYUZObE5IQnBSM1JxTUdKR1RrdGlNa1ZyTTBkQ1NrZElNVUpUYkVRemIyRlNabUphTjAxV09ITlVSbkZVY2t4MWVRJlRvdGFsUHJpY2U9NDA5OS4zMiZUb3RhbFRheD0zOTIuNDkmVG90YWxGZWU9MzQ2LjcxJlRvdGFsU3VyY2hhcmdlPTAmbWN1cj1QSFAifQ%3D%3D&amp;utid=0dcd2361-5144-aedf-7059-9b92802e5245&amp;tm_stars=2&amp;client_id=skyscanner_app&amp;price_policy=2&amp;pre_redirect_id=9938649a-e9a5-c1d5-4ad7-f412f6781489&amp;tm_city_code=CEBP&amp;max_price=9485&amp;guests=1&amp;request_id=9938649a-e9a5-c1d5-4ad7-f412f6781489&amp;tm_country_code=PH</t>
  </si>
  <si>
    <t>Agoda</t>
  </si>
  <si>
    <t>Tuesday</t>
  </si>
  <si>
    <t>Consolacion</t>
  </si>
  <si>
    <t>Central Visayas</t>
  </si>
  <si>
    <t>free_cancellation, accessible, shower, wifi, air_conditioning, internet_access, hairdryer, business_center, massage, multilingual_staff, banquet_service, tours, 24-hour_front_desk_service, ticket_office, fax, restaurant, meeting_facilities, photocopier, wake-up_call, spa, smoking_areas, non-smoking, parking, express_check-in, airport_shuttle, room_only, elevator, cafÃ©, desk, luggage_storage, wheelchair_accessible, laundry, valet_parking, room_service, concierge, car_rental</t>
  </si>
  <si>
    <t>With a stay at Well Hotel Cebu in Cebu City (Cogon Ramos), you'll be a 5-minute drive from SM City Cebu and 5 minutes from SM Seaside City Cebu. This hotel is 2 mi (3.2 km) from Ayala Center and 2.4 mi (3.8 km) from Waterfront Cebu City Casino.
Make use of convenient amenities such as complimentary wireless internet access, concierge services, and a banquet hall.
For lunch or dinner, stop by D Cafe, a restaurant that specializes in Filipino cuisine. Dining is also available at the coffee shop/cafe, and room service (during limited hours) is provided. Buffet breakfasts are available for a fee.
Featured amenities include a business center, dry cleaning/laundry services, and a 24-hour front desk. Event facilities at this hotel consist of a conference center and meeting rooms. A roundtrip airport shuttle is provided for a surcharge (available 24 hours), and free self parking is available onsite.
Make yourself at home in one of the 34 air-conditioned rooms featuring refrigerators and flat-screen televisions. Complimentary wireless internet access keeps you connected, and cable programming is available for your entertainment. Private bathrooms with showers feature complimentary toiletries and bidets. Conveniences include phones, as well as desks and coffee/tea makers.</t>
  </si>
  <si>
    <t>Tiara Oriental Hotel Makati Powered by Cocotel</t>
  </si>
  <si>
    <t>www.skyscanner.com.ph/hotel_deeplink/4.0/PH/en-US/PHP/h_ad/82028499/2026-03-13/2026-03-14/hotel/hotel/hotels?legacy_provider_id=22&amp;rooms=1&amp;closed_user_group=general&amp;hb_data=pT0BKw9umDR5hLdhRwWxMmmgFf3OrynOklrb9T2Kk-m2pQ-VvLztWLUi3_cSWr3Hqp-Nt1HJ1h1BTtc1loPprsS_MHPeDU_UqIxdvLlvCg5r5qWNkF9_6DPJXMwZTwKrGM0PPvdSAX2hQlhd4XRWIlb0z2Ix-tby8mRpFz-2u5tdfVxP_NZfRM5vQEdxnaC4DwX5sD1v2riy867fE7pGuM_TmyWEspgO7RN4HyPImDweXHuDXYImugV5vut_p8-qHwLzzUf9fNUpN7ZcUfFH3JOHVS4tv_vQg9DBaDo38AlXdfyrHHKiylNnSg7TAsHFFSUriC77wA6s_Xgznj2Hx4GucHq5yKPH-i7IEYthByf0FTkeax3Wtu8O9kLOakFhG84uNyJ7e60M1STSftZ4zajhC2vwAPZ57XYVX24iZJSBWmmt&amp;q_datetime_utc=2026-03-12T10%3A02%3A51&amp;ticket_price=1441&amp;quote_id=-398409513482127943&amp;utid_state=1&amp;channel=iphone&amp;price_without_closed_user_group=1792&amp;tm_place_name=Makati&amp;deeplink_data=eyJmaWVsZHMiOnsic2lnbmF0dXJlIjoiOTc0MTQyNGEwYjU4YWNlZGNiNmM0Y2I1ZjVkMGMxNjcifSwidXJsIjoiaHR0cHM6Ly93d3cuYWdvZGEuY29tL3BhcnRuZXJzL3BhcnRuZXJzZWFyY2guYXNweD9jaWQ9MTg0NjM4MyZoaWQ9MzAxOTE2JmN1cnJlbmN5PVBIUCZjaGVja2luPTIwMjYtMDMtMTMmY2hlY2tvdXQ9MjAyNi0wMy0xNCZOdW1iZXJvZkFkdWx0cz0xJk51bWJlcm9mQ2hpbGRyZW49MCZSb29tcz0xJm1jaWQ9MjgwMDImbWFzdGVyUm9vbUlkPTcxNDAzMzM2OCZtcHQ9Wkdad1RVY3haRlprV25kT1QyUnpaRU0wUkVWSmNHSm5VbmRKU2tkblVHRkJVRUZsY21WVEwzbDFhakZsWkdKNVQxTjFka3cxVTBOVE5VRlNLMVJXUjFSR2JucHdVa3RVUVNzMlVuVm5QVDAmVG90YWxQcmljZT0xNDQxLjMwJlRvdGFsVGF4PTE0NS42NSZUb3RhbEZlZT0xMjMuODYmVG90YWxTdXJjaGFyZ2U9MCZtY3VyPVBIUCJ9&amp;utid=265cfe35-3ecd-3c26-fd8f-b16589613283&amp;tm_stars=3&amp;client_id=skyscanner_app&amp;price_policy=2&amp;pre_redirect_id=23198ede-202e-0eb9-687e-a01abd5e686a&amp;tm_city_code&amp;max_price=6354&amp;guests=1&amp;request_id=23198ede-202e-0eb9-687e-a01abd5e686a&amp;tm_country_code=PH</t>
  </si>
  <si>
    <t>14.56148, 121.01335</t>
  </si>
  <si>
    <t>Malugay Street, San Antonio, District I, Makati, Southern Manila District, Metro Manila, 1203, Philippines</t>
  </si>
  <si>
    <t>Friday</t>
  </si>
  <si>
    <t>wifi, air_conditioning, shower, business_center, internet_access, banquet_service, telephone, 24-hour_front_desk_service, safe_deposit_box, fax, restaurant, meeting_facilities, pool, photocopier, television, non-smoking, parking, fitness_center, iron, room_only, elevator, desk, minibar, luggage_storage, non-refundable, indoor_pool, laundry, valet_parking, room_service, concierge</t>
  </si>
  <si>
    <t>With a stay at Tiara Oriental Hotel Makati powered by Cocotel in Makati (Makati Central Business District), you'll be within a 5-minute drive of Greenbelt Shopping Mall and Glorietta Mall. This hotel is 3.5 mi (5.7 km) from SM Mall of Asia and 3.1 mi (4.9 km) from Fort Bonifacio.
Take advantage of recreation opportunities such as a fitness center, or other amenities including complimentary wireless internet access and concierge services.
Enjoy a meal at the restaurant or snacks in the coffee shop/cafe. The hotel also offers room service (during limited hours).
Featured amenities include a business center, dry cleaning/laundry services, and a 24-hour front desk. This hotel has 4 meeting rooms available for events. Free self parking is available onsite.
Make yourself at home in one of the 114 air-conditioned rooms featuring minibars and flat-screen televisions. Cable television is provided for your entertainment. Private bathrooms with shower/tub combinations feature rainfall showerheads and complimentary toiletries. Conveniences include safes and desks, and housekeeping is provided daily.</t>
  </si>
  <si>
    <t>www.skyscanner.com.ph/hotel_deeplink/4.0/PH/en-US/PHP/h_ad/129291521/2026-03-14/2026-03-15/hotel/hotel/hotels?legacy_provider_id=22&amp;rooms=1&amp;closed_user_group=general&amp;hb_data=kHfETkzB91cdtjjvDqjo0YPM2dqFZPWsY41aBoU0ZBCFYYx18hfs-uW5AGhdfD3QDzFYGFydybHVLr6uBPRmq1bgBurnaN04HeeQXDE194tzWtFVqj9b3C9cP67VSEi1kYafebnAIXuTDLBD9wVvC7WGjAB5u3SaxL9VI5rEodyXymRAl6u84dleMMT56DxgV5aCIevJ7etXuWPM5dwbj1eH8LkehhNNORMItYSsbRGnLnL6IPnW89xfhiWHPttVXSNZ8Ng0babnqt6mq7JjW-TbLlG2sCiBLz7xBoy3KwaIWa4WNBv3PPWczxTPOL9OGSYrIOseNtrdPxXqNJmRjDuJ-UYantdisa5a9mTIxv-Y--VsOAEAn2uKbIcK8-wNi6WYSXjVKxIHZ4ObQKvDQw_auEYs5hW_J1UJ1oJoM11Yt0gY&amp;q_datetime_utc=2026-03-12T10%3A02%3A52&amp;ticket_price=3984&amp;quote_id=2868902680233162546&amp;utid_state=1&amp;channel=iphone&amp;price_without_closed_user_group=11508&amp;tm_place_name=Makati&amp;deeplink_data=eyJmaWVsZHMiOnsic2lnbmF0dXJlIjoiNDE5YjlmMGMwMWMyZmMzMTRhNjUzZDU2YmY0YTJlMGQifSwidXJsIjoiaHR0cHM6Ly93d3cuYWdvZGEuY29tL3BhcnRuZXJzL3BhcnRuZXJzZWFyY2guYXNweD9jaWQ9MTg0NjM4MyZoaWQ9NTY4Mjg2JmN1cnJlbmN5PVBIUCZjaGVja2luPTIwMjYtMDMtMTQmY2hlY2tvdXQ9MjAyNi0wMy0xNSZOdW1iZXJvZkFkdWx0cz0xJk51bWJlcm9mQ2hpbGRyZW49MCZSb29tcz0xJm1jaWQ9MzMyJm1hc3RlclJvb21JZD0yNTQyNzcwMyZtcHQ9UlhWc2JqUXhNbEo0ZEVaclRFUkZUMUJFVWxKT1NFWlpNR3RRV1dSM04wTllMekpoVFVzeWNFaDBaems1YjJoS1l6UkNNelJIUTNZeloxbElaRmR3ZDIwNE9VZFRWazVVVWl0RmNnJlRvdGFsUHJpY2U9Mzk4NC4wMyZUb3RhbFRheD00MjYuODYmVG90YWxGZWU9MC4wMCZUb3RhbFN1cmNoYXJnZT0wJm1jdXI9UEhQIn0%3D&amp;utid=23b12101-f93d-5909-1b2c-e902f87f9e09&amp;tm_stars=5&amp;client_id=skyscanner_app&amp;price_policy=2&amp;pre_redirect_id=8886103b-198b-5f15-8804-56318c917dbf&amp;tm_city_code&amp;max_price=7197&amp;guests=1&amp;request_id=8886103b-198b-5f15-8804-56318c917dbf&amp;tm_country_code=PH</t>
  </si>
  <si>
    <t>Saturday</t>
  </si>
  <si>
    <t>accessible, air_conditioning, wifi, internet_access, business_center, multilingual_staff, tours, banquet_service, massage, 24-hour_front_desk_service, ticket_office, express_check-out, safe_deposit_box, tanning_beds, restaurant, fax, meeting_facilities, pool, photocopier, outdoor_pool, spa, poolside_bar, smoking_areas, bar, non-smoking, parking, fitness_center, iron, wedding_facilities, express_check-in, airport_shuttle, currency_exchange, room_only, elevator, luggage_storage, wheelchair_accessible, non-refundable, laundry, valet_parking, room_service, concierge, car_rental, children's_pool</t>
  </si>
  <si>
    <t>With a stay at City Garden GRAND Hotel, you'll be centrally located in Makati, within a 5-minute drive of Greenbelt Shopping Mall and Bonifacio High Street. This luxury hotel is 4.6 mi (7.4 km) from SM Mall of Asia and 8.4 mi (13.6 km) from SM North EDSA.
Pamper yourself with a visit to the spa, which offers massages. You're sure to appreciate the recreational amenities, including an outdoor pool, a hot tub, and a fitness center. This hotel also features complimentary wireless internet access, concierge services, and wedding services.
Enjoy international cuisine at Firefly Roofdeck, one of the hotel's 2 restaurants, or stay in and take advantage of the room service (during limited hours). Snacks are also available at the coffee shop/cafe. Wrap up your day with a drink at the bar/lounge. Buffet breakfasts are available daily from 7:00 AM to 11:00 AM for a fee.
Featured amenities include a business center, express check-out, and dry cleaning/laundry services. Event facilities at this hotel consist of a conference center and 3 meeting rooms. Free valet parking is available onsite.
Make yourself at home in one of the 311 air-conditioned rooms featuring refrigerators and LED televisions. Complimentary wireless internet access keeps you connected, and cable programming is available for your entertainment. Private bathrooms have deep soaking bathtubs and complimentary toiletries. Conveniences include phones, as well as safes and desks.</t>
  </si>
  <si>
    <t>Discovery Coron Formerly Club Paradise Palawan</t>
  </si>
  <si>
    <t>www.skyscanner.com.ph/hotel_deeplink/4.0/PH/en-US/PHP/h_ad/157122062/2026-03-15/2026-03-17/hotel/hotel/hotels?legacy_provider_id=22&amp;rooms=1&amp;closed_user_group=general&amp;hb_data=k8RIZGvpTO62htMZnolb5oUfnmlbnrf1ab_K-hBovylio0bv54gRZRUZSfPptgP4_FQuFtUX4lL5luTUd4Xvf3YBFN3kwAJPhqeK04qNldyFB01HpFxmyGG4DIFgk-7QU2SQgG92QQf4Xp_gBxQkEMGywRly3vQbxXsl4y26g8UdU4CU4mnQ7W8y7EOWhMpceDk0jgd2B19_MfiMLCs4cqWe7oCIJre2X_j2elTMK1LkHAhUI3qJw5m6HMo4Hybod80MdUNWCG9aFV-5ZMSZC3EpMpRnJ7JdBto6xrTzeFwHWtEmBlPmLgkw9C354pNtArmosSr3KeqC3bm4raTgEfA0MT41w8Dube_4uUy17TYsxkGPZGVnfOrZkDs7W83PDGXr3zLQ4brHNKPhzejQJnqxdm7mrRfvcNtfw9PL_KVYAg%3D%3D&amp;q_datetime_utc=2026-03-12T10%3A02%3A53&amp;ticket_price=29916&amp;quote_id=6333656331330533596&amp;utid_state=1&amp;channel=iphone&amp;price_without_closed_user_group=59588&amp;tm_place_name=Coron&amp;deeplink_data=eyJmaWVsZHMiOnsic2lnbmF0dXJlIjoiMGE5YmI5ODU5OTlkOTJkMDc2MDY5ZjlmZjhlNmVmNmMifSwidXJsIjoiaHR0cHM6Ly93d3cuYWdvZGEuY29tL3BhcnRuZXJzL3BhcnRuZXJzZWFyY2guYXNweD9jaWQ9MTg0NjM4MyZoaWQ9OTcxMiZjdXJyZW5jeT1QSFAmY2hlY2tpbj0yMDI2LTAzLTE1JmNoZWNrb3V0PTIwMjYtMDMtMTcmTnVtYmVyb2ZBZHVsdHM9MSZOdW1iZXJvZkNoaWxkcmVuPTAmUm9vbXM9MSZtY2lkPTMzMiZtYXN0ZXJSb29tSWQ9MzEyMDI5NCZtcHQ9YmpCbGMzZHJSSFpzUW1ob1MxTjVOek5hTmtkeU5qUkhOVmxsVlM5Sk1tMW5TRVo2VWxsME5ISnZNMHRDT1VWbFNUaHdjazVXY21GdmJGbHZTMVk1U0hBd00yTXdVbEV3VkROWlRHTjVhbFpXUVQwOSZUb3RhbFByaWNlPTI5OTE1LjUxJlRvdGFsVGF4PTI5OTYuMDMmVG90YWxGZWU9MTU2Ny4zNSZUb3RhbFN1cmNoYXJnZT0wJm1jdXI9UEhQIn0%3D&amp;utid=2437210b-a34a-4b68-9a57-9b351e075882&amp;tm_stars=5&amp;client_id=skyscanner_app&amp;price_policy=2&amp;pre_redirect_id=eeeda0ac-0a80-8007-c0df-3880566bcfd5&amp;tm_city_code=PXCN&amp;max_price=40429&amp;guests=1&amp;request_id=eeeda0ac-0a80-8007-c0df-3880566bcfd5&amp;tm_country_code=PH</t>
  </si>
  <si>
    <t>12.23215, 120.08912</t>
  </si>
  <si>
    <t>Sunday</t>
  </si>
  <si>
    <t>beach_umbrellas, wifi, air_conditioning, internet_access, multilingual_staff, tours, massage, banquet_service, 24-hour_front_desk_service, ticket_office, safe_deposit_box, tanning_beds, restaurant, meeting_facilities, table_tennis, private_beach, garden, pool, entertainment_rooms, sauna, wake-up_call, baby-sitting, outdoor_pool, spa, smoking_areas, poolside_bar, diving, non-smoking, bar, fitness_center, iron, wedding_facilities, breakfast_included, express_check-in, airport_shuttle, currency_exchange, children's_play_area, games_room, luggage_storage, non-refundable, laundry, pool_table, shuttle_service, room_service, concierge, car_rental, children's_pool</t>
  </si>
  <si>
    <t>With a stay at Discovery Coron in Coron, you'll be by the ocean, and 18 mi (29 km) from San Nicolas Barangay Hall and 19.8 mi (31.9 km) from Calauit Safari Park. This beach resort is 20.7 mi (33.4 km) from Black Island Shipwreck and 21.7 mi (34.9 km) from Mt Tapyas.
Pamper yourself with a visit to the spa, which offers massages, body treatments, and facials. After a day at the private beach, you can enjoy other recreational amenities including an outdoor pool and a fitness center. Additional features at this resort include complimentary wireless internet access, concierge services, and gift shops/newsstands.
Grab a bite at Firefish Restaurant, a beachfront restaurant which features a bar/lounge, or stay in and take advantage of the room service (during limited hours). Wrap up your day with a drink at the poolside bar. A complimentary cooked-to-order breakfast is served daily from 6 AM to 9:30 AM.
Featured amenities include a business center, dry cleaning/laundry services, and a 24-hour front desk. A roundtrip airport shuttle is complimentary (available on request).
Make yourself at home in one of the 54 air-conditioned rooms featuring minibars. Complimentary wireless internet access keeps you connected, and cable programming is available for your entertainment. Private bathrooms have complimentary toiletries and bathrobes. Conveniences include phones, as well as safes and coffee/tea makers.</t>
  </si>
  <si>
    <t>www.skyscanner.com.ph/hotel_deeplink/4.0/PH/en-US/PHP/h_xp/223855840/2026-03-17/2026-03-19/hotel/hotel/hotels?legacy_provider_id=1&amp;rooms=1&amp;closed_user_group=mobile&amp;hb_data=Djq4gK9NDTV7YtfjJj2E314iyp1IzVC6lajV_Yq3njQGnYqAat21S77pcF2iAAvb3b1pI3no1ow_NirAuCOSLmOJEXk5xIxIw7mwgdg2haZfGOH0heSdoMdqEP105kNsGjqX0gArmu9TrDak7_PUwCU-Kj0qP1r2fblzwn5Z519a-ucfbH7DGDdIcmeaEvWzGBESFwHcTwlqq_mlQODc_G22432vCmMrfuEkPMt_CYefSWFQkjk7gy1YPhzzymSYhUv46VqkupA0uODduQ2SdvGJRWY%3D&amp;q_datetime_utc=2026-03-12T11%3A18%3A13&amp;ticket_price=2163&amp;quote_id=780364315957924797&amp;utid_state=1&amp;channel=iphone&amp;price_without_closed_user_group=2405&amp;tm_place_name=Pasay&amp;deeplink_data=eyJmaWVsZHMiOnsic2lnbmF0dXJlIjoiMmM3YzFiNTUyZjhhZDVlZDgwZDNmNDk2MzAxMTNlMDkifSwidXJsIjoiaHR0cHM6Ly93d3cuZXhwZWRpYS5jb20ucGgvSG90ZWwtU2VhcmNoP3RwaWQ9NjgmbXBlPTE3NzMzMTQxNjcmZW5kRGF0ZT0yMDI2LTAzLTE5JmFkdWx0cz0xJmxvY2FsZT1lbl9VUyZjaGlkPTI5NTJlNzZiLTM5MTMtNDg3Yy1iNTQ2LTU2MzkwOGU3MGQ4NyZlYXBpZD00NjIzMCZtY3RjPTMmc3RhcnREYXRlPTIwMjYtMDMtMTcmbXBkPUdCUCZtcG49MjE2MDIwNTU1JmN1cnJlbmN5PUdCUCZyYXRlcGxhbmlkPTI2MDA4MDc0MSZtcG09MjQmbXBwPTEmbXBvPUVDJnNlbGVjdGVkPTMwMzAwMzQ4Jm1wcT0xMy42MyZtcGE9MjcuMjYifQ%3D%3D&amp;utid=34f8ebc6-1b55-9464-6ce2-3545cef36a64&amp;tm_stars=0&amp;client_id=skyscanner_app&amp;price_policy=2&amp;pre_redirect_id=c1438aa9-fdbe-939b-af45-f71516a3f846&amp;tm_city_code&amp;max_price=3247&amp;guests=1&amp;request_id=c1438aa9-fdbe-939b-af45-f71516a3f846&amp;tm_country_code=PH</t>
  </si>
  <si>
    <t>Expedia</t>
  </si>
  <si>
    <t>Kassel Residences, Moonwalk, ParaÃ±aque District 2, ParaÃ±aque, Southern Manila District, Metro Manila, 1708, Philippines</t>
  </si>
  <si>
    <t>ParaÃ±aque</t>
  </si>
  <si>
    <t>Meals not included, Free cancellation</t>
  </si>
  <si>
    <t>www.skyscanner.com.ph/hotel_deeplink/4.0/PH/en-US/PHP/h_ad/223297747/2026-03-14/2026-03-16/hotel/hotel/hotels?legacy_provider_id=22&amp;rooms=1&amp;closed_user_group=general&amp;hb_data=3U_CmiTtBVBQbunLw52_wpN0oNgEabMu9iM5eAFLkFjzm6I9apyzzPPSkIzlj5wO4UT5Vh41uktubf8g2wJouvPy5k15fDuV7vU93y42Tf2GjS7qgkLvLzWhgvqCa3w5Zvaapxkg0kxzKZLu2TL_WOIAy5vg_4iAnKJXdZsNcZlSfPaKsHtNvHI1L_WoGRVYqzCCBkkWaRV7RuOGQlMt-JpIdo_tIXNANVu64igQRxOHK7SnFPEYDZQMTVstiLu-dW-mfJsVn_zgZwbsBTa9Y22hjukRoOhLqbFp1Wh4u1nTO9mPNWOys2zYgKHFOugmgwNiu76p1Bp0hm-tynBL9tqPOY35drv3OsK8mDHA5xS0h3c9cDcVQQjjnwJ1eZG7gJc2XFYtVDDE-mHI5numNdwn87gjJeEwL3AMNSDHfTKQwQ%3D%3D&amp;q_datetime_utc=2026-03-12T11%3A19%3A39&amp;ticket_price=2806&amp;quote_id=985868188319024802&amp;utid_state=1&amp;channel=iphone&amp;price_without_closed_user_group=11225&amp;tm_place_name=Lapu-Lapu+City&amp;deeplink_data=eyJmaWVsZHMiOnsic2lnbmF0dXJlIjoiYjhhOGY1MTFiZTM3OWQ0Zjc2ZDhjY2I3NDcxMWFiY2EifSwidXJsIjoiaHR0cHM6Ly93d3cuYWdvZGEuY29tL3BhcnRuZXJzL3BhcnRuZXJzZWFyY2guYXNweD9jaWQ9MTg0NjM4MyZoaWQ9NjMwMjY4MTcmY3VycmVuY3k9UEhQJmNoZWNraW49MjAyNi0wMy0xNCZjaGVja291dD0yMDI2LTAzLTE2Jk51bWJlcm9mQWR1bHRzPTEmTnVtYmVyb2ZDaGlsZHJlbj0wJlJvb21zPTEmbWNpZD0zMzImbWFzdGVyUm9vbUlkPTExMjg1MjM4NTgmbXB0PVJHZFVUWFZXUkRrM05qaFZSazByUzJsRFdGTmphM2x6VjFSaGFraDVNemQzWkRKRlVuRXpTRlJ3U0dSUk5ucExZMnROYmtGcVZYUjZXRk5QVERKUFluSTJTV2x1TlZweVJISTBlbE4zUFQwJlRvdGFsUHJpY2U9MjgwNi4zMCZUb3RhbFRheD0zMDAuNjgmVG90YWxGZWU9MC4wMCZUb3RhbFN1cmNoYXJnZT0wJm1jdXI9UEhQIn0%3D&amp;utid=ac6e3cbd-ab72-5a41-d09c-0af30e148e44&amp;tm_stars=5&amp;client_id=skyscanner_app&amp;price_policy=2&amp;pre_redirect_id=292797bf-efe6-9ba8-f8ff-2d0f5ac8cb08&amp;tm_city_code&amp;max_price=40766&amp;guests=1&amp;request_id=292797bf-efe6-9ba8-f8ff-2d0f5ac8cb08&amp;tm_country_code=PH</t>
  </si>
  <si>
    <t>Movenpick Hotel and Resort, Punta EngaÃ±o Road, Punta EngaÃ±o, Lapu-Lapu, Central Visayas, 6015, Philippines</t>
  </si>
  <si>
    <t>room_service, luggage_storage, air_conditioning, airport_shuttle, non-smoking, children's_play_area, multilingual_staff, parking, television, 24-hour_front_desk_service, banquet_service, desk, private_beach, restaurant, playground, spa, smoking_areas, meeting_facilities, outdoor_pool, non-refundable, laundry, room_only, safe_deposit_box, complimentary_bottled_water, shower, pool</t>
  </si>
  <si>
    <t>Great care is taken to ensure guests experience comfort through top-notch services and amenities. Prior to your check-in date, you can arrange airport transportation services, guaranteeing a seamless and efficient experience for both arrival and departure. Parking is accessible, supplied by the hotel for guests who arrive by car. Effortlessly plan your daily activities and travel requirements with luggage storage and safety deposit boxes provided by the front desk services. Repeatedly enjoy your best-loved attire with the aid of the laundry service available at The Mark Resort.During leisurely days and evenings, in-room amenities such as 24-hour room service, room service and daily housekeeping enable you to maximize your stay in the room. In limited designated zones, smoking is exclusively permitted.Crafted for coziness, every guestroom provides an array of features, guaranteeing a tranquil night's sleep while maintaining the level of comfort.For a more enjoyable stay, select rooms at hotel are equipped with linen service and air conditioning. At The Mark Resort, a selection of rooms can be found that showcase unique design elements such as a balcony or terrace. Expand your in-room entertainment choices with various amenities, such as television offered in certain accommodations. In select rooms, the hotel offers visitors access to bottled water. Maintain your cleanliness and comfort using a hair dryer and toiletries available in select guest restrooms. Begin your day on a delightful note with a scrumptious complimentary breakfast, consistently served at The Mark Resort.</t>
  </si>
  <si>
    <t>www.skyscanner.com.ph/hotel_deeplink/4.0/PH/en-US/PHP/h_bc/162673231/2026-03-16/2026-03-18/hotel/hotel/hotels?legacy_provider_id=13&amp;rooms=1&amp;closed_user_group=apps&amp;hb_data=aUvacfpsd0ElIeQVN31Wt4T9niTtV9nOumS9gu8oU8OVOtqcuZtTfrmi6rx-LYyeMYW9of6gTsE7FuQOWLbSxuGYVBAfpsWlYPDXIhCTXw1Tt8SZJioHo_SRIVvl6KRB2eVXSE1tALaq4PRLErorz-zH3NmDnm4pHfuHQwtA0PjSZTFPEi12JmIgBg3kYhs7_J_rNiVm8AhKd21PfoqNylG0oL_Hi7WSAsAnuL4nujCvJzLUTsSOYz7lyFUVXUbSYyYSnesubYRab4HZU0JI9YKWP1QbrO7vMX91oLQKxONcFloXWiobnEzrwKyK9aijr0H3bMxK_LVDbIUrLukLNIPb04gG4j5LfbrNlEPSe2smRGuat_Ct5MpjgrnLDePWDx3RXBbIeF2iW95Vf7FxOXW6iAx78NKxaI5GGEloNutXh-wZ6Og%3D&amp;q_datetime_utc=2026-03-12T11%3A19%3A55&amp;ticket_price=1852&amp;quote_id=2905316709567205619&amp;utid_state=1&amp;channel=iphone&amp;price_without_closed_user_group=3608&amp;tm_place_name=San+Vicente&amp;deeplink_data=eyJmaWVsZHMiOnsic2lnbmF0dXJlIjoiNzFhZjFhNTE3MGI1MDViNGVlNzc5ZWM3NDg1ZWEyZDQiLCJibG9ja19pZCI6Ijc5ODU2NTYwNF8zNDAwNTIxMDZfMF8wXzAifX0%3D&amp;utid=c0b9a4ce-73bb-5668-8058-c300f02d3ba0&amp;tm_stars=1&amp;client_id=skyscanner_app&amp;price_policy=2&amp;pre_redirect_id=ac51d8bd-c6dc-421f-81dd-9f48f7b100d5&amp;tm_city_code&amp;max_price=4981&amp;guests=1&amp;request_id=ac51d8bd-c6dc-421f-81dd-9f48f7b100d5&amp;tm_country_code=PH</t>
  </si>
  <si>
    <t>17.5911, 120.374689</t>
  </si>
  <si>
    <t>Ilocos Region</t>
  </si>
  <si>
    <t>television, non-refundable, room_service, internet_access, wifi, restaurant, complimentary_bottled_water, air_conditioning, non-smoking, meals_not_included</t>
  </si>
  <si>
    <t>Located in Bantaoay, 2.1 miles from Calle Crisologo, RedDoorz Hostel at Deomar Hometel &amp; Farm Cafe Vigan Ilocos has air-conditioned accommodations with free WiFi. The hotel has family rooms.</t>
  </si>
  <si>
    <t>www.skyscanner.com.ph/hotel_deeplink/4.0/PH/en-US/PHP/h_bc/204157890/2026-03-13/2026-03-15/hotel/hotel/hotels?legacy_provider_id=13&amp;rooms=1&amp;closed_user_group=apps&amp;hb_data=Ud6IOKcwj2RMgKrGnCSajUbPP3y7iv9-_ZrGJxVYiWT4IGKhOdcS0kPHUHaJxTPcmcqRX9eoUR5jJZYitleipPs80W_aekXNGnKHN_Wdr2Ccx2ECpgKehrUEDIcFkxjy4Y1U0Lb8p45-wsQuV_siDAmtyseVoYRHhgazeuqqlK9etgxtHR0q4_r-IxNaJzYEU-jPLvLdY4CvR55a4jCnxnctHm7NwhiQ0tIZFxi5TJFympq7dZpEmLzNMMAN6ZahdWC1Ly-wC1Ihg4ixs2wMTpQ89xREPz-lZr0oLS7TrnLYhiuoD8AG4PRRNMHEf8M_mOUfrUVRDHvLIPZ5WmI_0NSqkROtJc71wOGuy2LmdYIVLFIhGsgezXdDmB3akFvJd3zcBJTFP_4KczBZ3lBpPkLNNz60VdFD8qVigA7hPFtmglmY48df&amp;q_datetime_utc=2026-03-12T11%3A20%3A33&amp;ticket_price=6136&amp;quote_id=-6682951470048031955&amp;utid_state=1&amp;channel=iphone&amp;price_without_closed_user_group=7316&amp;tm_place_name=Magaso&amp;deeplink_data=eyJmaWVsZHMiOnsic2lnbmF0dXJlIjoiMWE4NmNkMGQwOGU2ZTQ5NzlhYTc2YWY3YzZkN2U2NTYiLCJibG9ja19pZCI6IjYwMDkzMjUwM18zMzU0MTczNTFfMV8xXzAifX0%3D&amp;utid=e632ea14-62ca-b4fa-fcb5-2e64deaf79d7&amp;tm_stars=0&amp;client_id=skyscanner_app&amp;price_policy=2&amp;pre_redirect_id=719892ab-1b52-d7b9-7bcf-d177119367c6&amp;tm_city_code&amp;max_price=6720&amp;guests=1&amp;request_id=719892ab-1b52-d7b9-7bcf-d177119367c6&amp;tm_country_code=PH</t>
  </si>
  <si>
    <t>9.32426, 123.19435</t>
  </si>
  <si>
    <t>Negros Island Region</t>
  </si>
  <si>
    <t>watersports, parking, breakfast_included, pets_allowed, non-refundable, garden, outdoor_pool, tanning_beds, air_conditioning, restaurant, airport_shuttle, pool, non-smoking, bar, children's_play_area</t>
  </si>
  <si>
    <t>www.skyscanner.com.ph/hotel_deeplink/4.0/PH/en-US/PHP/h_bc/204175288/2026-03-27/2026-03-30/hotel/hotel/hotels?legacy_provider_id=13&amp;rooms=1&amp;hb_data=l_KHWO8FzcAM4B69YglFH0uKVgvXjpRoO4r3l5KPqrLeD866XJfeytfR_jMx8wwZ8JX9iLKMhg4vA6j2Fwx1R04P2lEcjiSF2wN-sETSmC0Dj5bk-IKnqUgEnEhm_Cuci9_AsN6hhn_h7d_a6654L9OzED4hZnOKo3s9gLTxLhgw_zTgrarL8Qd5nwBKpVK-8S5JZEbyZdzSxRFEt0gxXsjPCY_UlWgUKdEyVZ3Qfbhqiu2cMM75Q8U903-DEfYdkf9yvuB4H1pbtjEFOVaYx3--F3vcNG7ugq013ey-hBNCQ36eem6BMUmiBV3mCncb_TGe7EPzL8ndjSP8_z-YgWuLAbVZtvSN7BtlcHBcQg9KwZOVvI5YVV3yWk0fF_FlqVR_wrA--Cy9gMokUBi649Ncs0eEOl2KyoOzQ2lXYUq7LpjA_GI%3D&amp;q_datetime_utc=2026-03-12T14%3A21%3A45&amp;ticket_price=4200&amp;quote_id=-1855086675923879594&amp;utid_state=1&amp;channel=iphone&amp;tm_place_name=Zamboanga&amp;deeplink_data=eyJmaWVsZHMiOnsic2lnbmF0dXJlIjoiMDcwOTg5ZjllODE2ZTQyYzU2YWEzMWVlYzFlZGVkOGUiLCJibG9ja19pZCI6IjYwNzgwMjgwNF8zODQ3MTIwMDRfMF8wXzAifX0%3D&amp;utid=3e109072-9234-dcfa-8352-84e9511133b0&amp;tm_stars=0&amp;client_id=skyscanner_app&amp;price_policy=2&amp;pre_redirect_id=ba187466-2999-c0be-922f-a3d28ee5373c&amp;tm_city_code=PZAM&amp;max_price=5208&amp;guests=1&amp;request_id=ba187466-2999-c0be-922f-a3d28ee5373c&amp;tm_country_code=PH</t>
  </si>
  <si>
    <t>Great Santa Cruz Island</t>
  </si>
  <si>
    <t>Zamboanga Peninsula</t>
  </si>
  <si>
    <t>iron, lounge, wifi, smoking_areas, garden, air_conditioning, wheelchair_accessible, room_service, meeting_facilities, 24-hour_front_desk_service, meals_not_included, parking, airport_shuttle, grill, cafÃ©, internet_access, valet_parking, laundry, non-smoking, banquet_service, bar, accessible, free_cancellation</t>
  </si>
  <si>
    <t>www.skyscanner.com.ph/hotel_deeplink/4.0/PH/en-US/PHP/h_ad/134142761/2026-03-18/2026-03-20/hotel/hotel/hotels?legacy_provider_id=22&amp;rooms=1&amp;closed_user_group=general&amp;hb_data=AfSRRbaUDSE_0p7JBdwzuzgxWrBdVIWbMcatzCf810JPZNjb8ULF23gPOuW0THF9Tm9hOqH0Y_oq51QHC9fWc-I5wVPFgCWG4CV_pS-TntSaHpKtw-HQZBzKWKXnn2XkmNTRBzo6ADptQtlosgpac1RaLbxCc5L48e-omMm_Bj-CF_nDm3MCAvdnVjL7dnTentjl6q_n85nyzp30fb9Bog36pVB8U2pnHR1yze4c3_WU6U0cqsPRARw4eAdwqaBS6I2t1pUWHqPkQm8oQnxRL8k7D-LlotmWXNNnZBf2hMAjh5gDc9OQ7VqytMPzflClVuKtKdZAa1k23bMtCKms5fyRUXhEi0VxMaVefAURrdFE9wX-y8Rpf5vq4jaW0sXi5NytObJ9CblP13AS-3u9ky8JE_QVLvoc1ZyQCwyp-I57ognT&amp;q_datetime_utc=2026-03-12T14%3A21%3A43&amp;ticket_price=6369&amp;quote_id=9052134088986694755&amp;utid_state=1&amp;channel=iphone&amp;price_without_closed_user_group=15933&amp;tm_place_name=Coron&amp;deeplink_data=eyJmaWVsZHMiOnsic2lnbmF0dXJlIjoiZDUwMDRiM2YyMTUyZmFhOTkzYWYxZDMwODRlMzVjYWQifSwidXJsIjoiaHR0cHM6Ly93d3cuYWdvZGEuY29tL3BhcnRuZXJzL3BhcnRuZXJzZWFyY2guYXNweD9jaWQ9MTg0NjM4MyZoaWQ9NDQ0MTAwJmN1cnJlbmN5PVBIUCZjaGVja2luPTIwMjYtMDMtMTgmY2hlY2tvdXQ9MjAyNi0wMy0yMCZOdW1iZXJvZkFkdWx0cz0xJk51bWJlcm9mQ2hpbGRyZW49MCZSb29tcz0xJm1jaWQ9MjgyMDAmbWFzdGVyUm9vbUlkPTMxMTk2NDAmbXB0PU1XUTBLMmd4UkU5ekwxWkNaRXRNTTBzeVJsVm9kWE16UjNWb2FHMVJjVGRpTVhkeE5WZFNOR1ZvZEdaeGVYRlpWM2RTVlVKVVRteFBOa05pT1c5cU9VOXdXV0UzZFM5TGNrTlROZyZUb3RhbFByaWNlPTYzNjkuMDUmVG90YWxUYXg9NzY2LjM3JlRvdGFsRmVlPTUwNy40NCZUb3RhbFN1cmNoYXJnZT0wJm1jdXI9UEhQIn0%3D&amp;utid=db421154-2ddc-d266-7958-6dab721b5b52&amp;tm_stars=4&amp;client_id=skyscanner_app&amp;price_policy=2&amp;pre_redirect_id=7cf32c22-7d17-506b-bab8-56a19c31364f&amp;tm_city_code=PXCN&amp;max_price=9406&amp;guests=1&amp;request_id=7cf32c22-7d17-506b-bab8-56a19c31364f&amp;tm_country_code=PH</t>
  </si>
  <si>
    <t>Wednesday</t>
  </si>
  <si>
    <t>Coron Island</t>
  </si>
  <si>
    <t>Mimaropa</t>
  </si>
  <si>
    <t>massage, restaurant, iron, currency_exchange, car_rental, tours, beach_umbrellas, wifi, non-refundable, indoor_pool, smoking_areas, garden, fax, children's_pool, room_only, elevator, concierge, air_conditioning, business_center, room_service, multilingual_staff, express_check-in, ticket_office, meeting_facilities, 24-hour_front_desk_service, hairdryer, shops, parking, tanning_beds, luggage_storage, airport_shuttle, grill, fitness_center, cafÃ©, internet_access, spa, shuttle_service, playground, pool, laundry, games_room, nightclub, photocopier, wake-up_call, non-smoking, banquet_service, bar, outdoor_pool, safe_deposit_box, accessible</t>
  </si>
  <si>
    <t>www.skyscanner.com.ph/hotel_deeplink/4.0/PH/en-US/PHP/h_bc/134142761/2026-03-18/2026-03-20/hotel/hotel/hotels?legacy_provider_id=13&amp;rooms=1&amp;closed_user_group=general&amp;hb_data=efvihWtH3hUAk8HDxVvc6QENxl79geR-Mzp_ZMV8mrvNBFOCubBaQ9UjDFLc_SZYrPYAdobAzAJjdholYvznmLWu0e5erN7GxswbUH5SWgOt-DeFkkEvZz5-UDJSNRe9UkAnfXujUE2fUIc4b5BzUVF7jDHVHYJohvH6y8Qp2tvmTq0Psqv5a1iO0s-az0n3E01ntXSH_qkpCbuJdqws6ApjHNm1QR2IsS2zhHFW3085PwN3uC_7BHtbyliSeHSOLgFJUq3njUxydDrMcd4V3ebfNqV1kQhDwyVk0-mzekLmsduju2_4Fd3jpt-EC8sM2y9s36YsHrwQFcPJI5we-Z0B33xn8S-1YEnRmx6Iv1rSrJmIxlCOsajULumVq77TIL3-FatWoiaIXFIDU-5I5DnWKal4PthRoAOLZZl1gOjYf_yXU3oV5w%3D%3D&amp;q_datetime_utc=2026-03-12T14%3A21%3A43&amp;ticket_price=7116&amp;quote_id=-7872247355966080852&amp;utid_state=1&amp;channel=iphone&amp;price_without_closed_user_group=18478&amp;tm_place_name=Coron&amp;deeplink_data=eyJmaWVsZHMiOnsic2lnbmF0dXJlIjoiM2Y3ZTA0OGJhNWEzZWRmYTg5YzA1M2NmOTFjNjU2NjAiLCJibG9ja19pZCI6InYxX0NnRXRFTS9hQVJvb0NoMHlNREkyTFRBekxURTRWREF3T2pBd09qQXdMakF3TUNzd056b3dNQkFDR044QktBRTRBU0lDQ0FFPV9Da1VJd0lETzRnTVFBaUFDTUFKS0RUTTJOVVF4TURCUVh6RXdNRkJRbnJVRGVpUTVZV1psWVRJM05TMWlOVGswTFRZellqY3ROV1EwWkMwMk1XTXlZV0l5WWprNE56QVNBZ2dCR2dRb0FqQUJJZ1FJQWhnQyJ9fQ%3D%3D&amp;utid=db421154-2ddc-d266-7958-6dab721b5b52&amp;tm_stars=4&amp;client_id=skyscanner_app&amp;price_policy=2&amp;pre_redirect_id=7cf32c22-7d17-506b-bab8-56a19c31364f&amp;tm_city_code=PXCN&amp;max_price=9406&amp;guests=1&amp;request_id=7cf32c22-7d17-506b-bab8-56a19c31364f&amp;tm_country_code=PH</t>
  </si>
  <si>
    <t>massage, restaurant, iron, currency_exchange, car_rental, tours, beach_umbrellas, wifi, non-refundable, indoor_pool, smoking_areas, garden, fax, children's_pool, elevator, concierge, air_conditioning, business_center, room_service, multilingual_staff, express_check-in, ticket_office, meeting_facilities, 24-hour_front_desk_service, meals_not_included, hairdryer, shops, parking, tanning_beds, luggage_storage, airport_shuttle, grill, fitness_center, cafÃ©, internet_access, spa, shuttle_service, playground, pool, laundry, games_room, nightclub, photocopier, wake-up_call, non-smoking, banquet_service, bar, outdoor_pool, safe_deposit_box, accessible</t>
  </si>
  <si>
    <t>www.skyscanner.com.ph/hotel_deeplink/4.0/PH/en-US/PHP/h_ct/134142761/2026-03-18/2026-03-20/hotel/hotel/hotels?legacy_provider_id=31&amp;rooms=1&amp;closed_user_group=general&amp;hb_data=Au7nK8cV9XNxgLYUccM2WLGYBc6A34eeBkp_XafJ-DFkDoMPPrgrFlbiykH8l5kL7LdvsZyiwkrujl9X6UdstAONi0XZltUP1hOfunwZ2bOqoE5kGzkdaCdFO1zAx_MawENYysMTCeZ-YxRcZAfpSSLZknSJRzj2KKiOYfFdxn8IiUPwgWr0ldab_AlEz6HIsUHotmezdZS42YYdXEtQW3IiwoLDXjQWczLABY-w5_rorKEfsmw5JV5YyH7REhrylMl_7pGKxIVsgFLlIcU6UCJeXYN5bd2HUZSmeCstyxv0u-r082opVuUoZ2avG_K8OMuCYo_yLtBh7uYGhDkd20bQ3bNSrbBe7rwnC7PiQ-30jjPDGo_z9LqbbiUNkx7I7NFV_auTBvH6H-0fYWN75NdeZlAa55XHw9cK_9RgwQ%3D%3D&amp;q_datetime_utc=2026-03-12T14%3A21%3A43&amp;ticket_price=7363&amp;quote_id=-8389173499336981540&amp;utid_state=1&amp;channel=iphone&amp;price_without_closed_user_group=18478&amp;tm_place_name=Coron&amp;deeplink_data=eyJmaWVsZHMiOnsic2lnbmF0dXJlIjoiNmFlNmQyMWI1ZWRiM2IzOWZmMGZlZDY1MzkwMDEzYTUifSwidXJsIjoiaHR0cHM6Ly9waC50cmlwLmNvbS9ob3RlbHMvcmVkaXJlY3Q%2FaG90ZWxpZD03MDY5OTYmY2l0eT04NjEzNCZBbGxpYW5jZWlkPTEyNjA3JnNpZD04ODg4MzImY2hlY2tpbj0yMDI2LTAzLTE4JmNoZWNrb3V0PTIwMjYtMDMtMjAmc2hvcHBpbmdpZD1iMzc0YjYyN2EyNGY0MzRlOWY4YzE2NzkwY2NmYjQyYiZhZHVsdD0xJmNoaWxkcmVuPTAmYWdlcz0mbGFuZ3VhZ2U9ZW5waCZsb2NhbGU9ZW5fUEgmcm9vbWlkPTg0NzUxODM4OSZzd2lkPTAmcGF5PVBQJmZndD0xJmNybj0xJmN1cnI9UEhQJndrcD0xJnN0YW5kPUg0c0lBQUFBQUFBQV93QUJBZjctQ2w4S0FoZ0JFZ1FJQVJBQUdsTUl0YldRbEFNU0FUSVlBRERmQVRpMUg1Z0J0Sk1ycUFFQXVBRUN3QUVBMFFGU3VCNkY2eENuUU9FQkg0WHJVYmpDdkVEb0FiRzAtZ0tJQWlDSkJBQUFBQUFBQUFBQW9BUUFvUVVBQUFBQUFBQUFBQm9nWWpNM05HSTJNamRoTWpSbU5ETTBaVGxtT0dNeE5qYzVNR05qWm1JME1tSWdCQ2ozbDh2TkJrZ0NVZ1pqTVdOaU1tWmFIQW9EVlZORUVjU3hMbTZqZ1J0QUdnTlFTRkFoOTNYZ25CR2x2VDlpQldWdVgxQklhTWtVY0FGNEFJb0JCMGdCZUFESUFRR3FBUWNLQXpBeU1SQUM4Z0VpWWpNM05HSTJNamRoTWpSbU5ETTBaVGxtT0dNeE5qYzVNR05qWm1JME1tSmZNSklDQVRTYUFnQUFBQURfX3dFQUFQX184LVJoU0FFQkFBQSJ9&amp;utid=db421154-2ddc-d266-7958-6dab721b5b52&amp;tm_stars=4&amp;client_id=skyscanner_app&amp;price_policy=2&amp;pre_redirect_id=7cf32c22-7d17-506b-bab8-56a19c31364f&amp;tm_city_code=PXCN&amp;max_price=9406&amp;guests=1&amp;request_id=7cf32c22-7d17-506b-bab8-56a19c31364f&amp;tm_country_code=PH</t>
  </si>
  <si>
    <t>Trip.com</t>
  </si>
  <si>
    <t>www.skyscanner.com.ph/hotel_deeplink/4.0/PH/en-US/PHP/h_ad/146207810/2026-03-29/2026-03-31/hotel/hotel/hotels?legacy_provider_id=22&amp;rooms=1&amp;closed_user_group=general&amp;hb_data=2XZKx1yATybNwT8dKEuwsY4lCM2JvK9W78E1yEQJlo0TgWzMbxC101v5fv7u9DknSDUBBJiqbMxVwgffKKFt27qo-UeuxbXAhZGL_ZeBw2XoQ2efw1cfwhljY15JcneGPwp4Wt8PkiUnQCV1dGatDpQRTSoKOzBjB3bNT46QSgJaXgLu2taBnzCf51phr66iDbm6xZv3TWVTt9nT2gHywbVVaWUwH6r4PHUCwD-xbqxRPcLvEb9qvNm-iGE26OYghB2NzJPP-jdISlGD4bPnH0id5JqXr2FvN4VEQ9yuNG3zUR_TQdp94m9koaSu2tL0EH1F8fuJbPdXElfzDVLyGrI0rSBEhF1wHSmgEEkcwELmwcbpMU8usabrq_nWv2ItrY2_4DvpkYZmkKdT4GH5i9ebTmBVjtPiVCidd4HnlQP96w%3D%3D&amp;q_datetime_utc=2026-03-12T14%3A21%3A49&amp;ticket_price=16125&amp;quote_id=-8643240176855249571&amp;utid_state=1&amp;channel=iphone&amp;price_without_closed_user_group=64501&amp;tm_place_name=Tagaytay&amp;deeplink_data=eyJmaWVsZHMiOnsic2lnbmF0dXJlIjoiNTAyNDVjYzdiMjRkOGE5NDg4MDljYWUzOGJlOTQxNzcifSwidXJsIjoiaHR0cHM6Ly93d3cuYWdvZGEuY29tL3BhcnRuZXJzL3BhcnRuZXJzZWFyY2guYXNweD9jaWQ9MTg0NjM4MyZoaWQ9MTE2Mzg5NCZjdXJyZW5jeT1QSFAmY2hlY2tpbj0yMDI2LTAzLTI5JmNoZWNrb3V0PTIwMjYtMDMtMzEmTnVtYmVyb2ZBZHVsdHM9MSZOdW1iZXJvZkNoaWxkcmVuPTAmUm9vbXM9MSZtY2lkPTMzMiZtYXN0ZXJSb29tSWQ9NzE1OTY4OCZtcHQ9Tkc1VVkwNVFibWR4Y25kdVVXcDRZMGg2VDNKbGR5dFRRV0ZEUTBWSVkybElVRlZyVlU4d1dWVkdhMHh3YTFOWE5YUkJTa3AxTDNKb1VIZHlOVk5FUlVaamNEbDROSFpMYkcxQlQydHNXVDAmVG90YWxQcmljZT0xNjEyNS4yMiZUb3RhbFRheD0xNjAzLjY0JlRvdGFsRmVlPTEzODQuOTQmVG90YWxTdXJjaGFyZ2U9MCZtY3VyPVBIUCJ9&amp;utid=c92c6f5e-22b4-cd86-5fb8-f68c6c1e1844&amp;tm_stars=4&amp;client_id=skyscanner_app&amp;price_policy=2&amp;pre_redirect_id=5ae8316f-a027-dd74-fb9c-38f5ce168c7b&amp;tm_city_code&amp;max_price=44874&amp;guests=1&amp;request_id=5ae8316f-a027-dd74-fb9c-38f5ce168c7b&amp;tm_country_code=PH</t>
  </si>
  <si>
    <t>Calabarzon</t>
  </si>
  <si>
    <t>restaurant, sauna, wifi, electric_vehicle_(ev)_charging_station, smoking_areas, garden, elevator, concierge, air_conditioning, room_service, business_center, multilingual_staff, express_check-in, meeting_facilities, 24-hour_front_desk_service, hairdryer, parking, luggage_storage, fitness_center, spa, internet_access, breakfast_included, pool, express_check-out, non-smoking, golf_course, banquet_service, massage, outdoor_pool, safe_deposit_box, accessible, free_cancellation</t>
  </si>
  <si>
    <t>Located in Tagaytay, 5.1 miles from Picnic Grove, Escala Tagaytay has accommodations with an outdoor swimming pool, free private parking, a fitness center and a garden.</t>
  </si>
  <si>
    <t>www.skyscanner.com.ph/hotel_deeplink/4.0/PH/en-US/PHP/h_ct/146207810/2026-03-29/2026-03-31/hotel/hotel/hotels?legacy_provider_id=31&amp;rooms=1&amp;closed_user_group=general&amp;hb_data=QoGLPrmzWoKVqvUepeUL-lfwBlZrelMSGqy4bBeJntXvGKAzOSBdWhyMQjb1QYr4PVukV1UsAyDowVOTJURMbRynJQn90hgY8ZInjlLnby6spdaHD_ttnD4HsJW9G_bD_dU7QmEvZoSZm-G0qEqbP3lSdPZmRfILGiMZRinRAPLpvZXhVSs4E-fXYSBUpl3bbZ9tcBU_rLUk6_jhCIcST37dI5f9dk73wtJxVpbHc4BVE5GDT5497PlnBUmmj5t32uotLBvKf2yzY1rxl2F7sSZHoWnpvcHFxUIeZDeywGhibUyujdKi2qleQPCftA4-Ljxcqw2gp24HyzOo2-t0PkMf-64vhtASCcF3E_AHl8t_V6anbYnAnMfR5bRKXj4uuEYfkpi-VUdjXrqyY1iuLcktK3LWiXZe_5bZuH9G2K0%3D&amp;q_datetime_utc=2026-03-12T14%3A21%3A49&amp;ticket_price=19194&amp;quote_id=8133076488950641199&amp;utid_state=1&amp;channel=iphone&amp;price_without_closed_user_group=72642&amp;tm_place_name=Tagaytay&amp;deeplink_data=eyJmaWVsZHMiOnsic2lnbmF0dXJlIjoiYzkyODc2N2YyZmM0MDdhZmMwZTU5NDFhYmYxMGZhMDcifSwidXJsIjoiaHR0cHM6Ly9waC50cmlwLmNvbS9ob3RlbHMvcmVkaXJlY3Q%2FaG90ZWxpZD02NjQ5Mzk5JmNpdHk9MzU4MTEmQWxsaWFuY2VpZD0xMjYwNyZzaWQ9ODg4ODMyJmNoZWNraW49MjAyNi0wMy0yOSZjaGVja291dD0yMDI2LTAzLTMxJnNob3BwaW5naWQ9YWZjYzAzYWY4NWI3NDAyMmJmNDNiYzkwNzUzNTY5NzQmYWR1bHQ9MSZjaGlsZHJlbj0wJmFnZXM9Jmxhbmd1YWdlPWVucGgmbG9jYWxlPWVuX1BIJnJvb21pZD0xODA4MDA0MjIzJnN3aWQ9MCZwYXk9UFAmZmd0PTEmY3JuPTEmY3Vycj1QSFAmd2twPTEmc3RhbmQ9SDRzSUFBQUFBQUFBX3dELUFBSF9DbHdLQWhnQkVnUUlBUkFBR2xBSV8taVAzZ1lZQURBQU9Qc1JtQUczN0pVRHFBRUJ1QUVDd0FFQzBRRVVya2ZodXVlX1FPRUJtcG1abVltLTBrRG9BZVRLbFJPSUFpQ0pCQUFBQUFBQUFBQUFvQVFBb1FXa2NEMEsxX3R1UUJvZ1lXWmpZekF6WVdZNE5XSTNOREF5TW1KbU5ETmlZemt3TnpVek5UWTVOelFnQkNqOGw4dk5Ca2dDVWdabVkyRm1NbU5hSEFvRFVFaFFFZmQxNEp3UnBiMF9HZ05RU0ZBaDkzWGduQkdsdlQ5aUJXVnVYMUJJYU5RVWNBRjRBSW9CQjBnQmVBRElBUUdxQVFjS0F6QXlNaEFDOGdFaVlXWmpZekF6WVdZNE5XSTNOREF5TW1KbU5ETmlZemt3TnpVek5UWTVOelJmTUpJQ0FUU2FBZ0FBQUFEX193RUFBUF9fZG1MbzRmNEFBQUEifQ%3D%3D&amp;utid=c92c6f5e-22b4-cd86-5fb8-f68c6c1e1844&amp;tm_stars=4&amp;client_id=skyscanner_app&amp;price_policy=2&amp;pre_redirect_id=5ae8316f-a027-dd74-fb9c-38f5ce168c7b&amp;tm_city_code&amp;max_price=44874&amp;guests=1&amp;request_id=5ae8316f-a027-dd74-fb9c-38f5ce168c7b&amp;tm_country_code=PH</t>
  </si>
  <si>
    <t>www.skyscanner.com.ph/hotel_deeplink/4.0/PH/en-US/PHP/h_bc/146207810/2026-03-29/2026-03-31/hotel/hotel/hotels?legacy_provider_id=13&amp;rooms=1&amp;closed_user_group=general&amp;hb_data=-5bH9Dchvw-9UM0jcxsx4A1fTzBb8cvVy5bboPV8ins0Rt9NkOjwx7xEHFqRNIwhvGMWwoK2G6INE-qpf2gZFI5wnCmy5NZng6Jz50FCN3g6qDOGOCd9TGbS4c4aZhdFZXYFluZRClth2U6-psKsrNXYyHDHvGsDNr1stTOBWxiV9gUa2muvb6iHFz8eCDWXnVsFleCzE7XcKN7Kufc8B8qp5r8LR-KRtJM46Fya2cbPx2YRxbOwfEeRt3Oi25D4NNS91U4_S_11c86DQPEODwgeUQ5-V2qz7IpEKaziyGC6oxTSEsixH_RRIzvR8xYhEa8Cpoj2extg49w5GRSGgfrw0MxHk9c-RAKiZLi7j0MSczw-B7SW4MP-qIm373mB6ykiAIDynZ2xJUuA8UW7PQis1LfJvvigAZkCLghUPlgrUgSKN9E-ew%3D%3D&amp;q_datetime_utc=2026-03-12T14%3A21%3A49&amp;ticket_price=18991&amp;quote_id=-3208736009005172046&amp;utid_state=1&amp;channel=iphone&amp;price_without_closed_user_group=72642&amp;tm_place_name=Tagaytay&amp;deeplink_data=eyJmaWVsZHMiOnsic2lnbmF0dXJlIjoiMzYwYzlhZGU0MjEzMzgyNTRiYzAyYzZiOTM3Yzg1YjMiLCJibG9ja19pZCI6InYxX0NnRXRFTXdDR2lnS0hUSXdNall0TURNdE1qbFVNREE2TURBNk1EQXVNREF3S3pBM09qQXdFQUlZM3dFb0FUZ0JJZ0lJQVE9PV9DaUlJa1A3cEJoQUNJR3dvMHN1QkNqQUNRQUZLQ3pkRU1UQXdVRjh4TURCUVVKZ0ZFZ0lJQVJvR0dBRW9BakFCSWdRSUFoZ0MifX0%3D&amp;utid=c92c6f5e-22b4-cd86-5fb8-f68c6c1e1844&amp;tm_stars=4&amp;client_id=skyscanner_app&amp;price_policy=2&amp;pre_redirect_id=5ae8316f-a027-dd74-fb9c-38f5ce168c7b&amp;tm_city_code&amp;max_price=44874&amp;guests=1&amp;request_id=5ae8316f-a027-dd74-fb9c-38f5ce168c7b&amp;tm_country_code=PH</t>
  </si>
  <si>
    <t>www.skyscanner.com.ph/hotel_deeplink/4.0/PH/en-US/PHP/h_ct/157109456/2026-03-31/2026-04-01/hotel/hotel/hotels?legacy_provider_id=31&amp;rooms=1&amp;hb_data=Dj5XcSyCxzXQMWP6d8VJ9VwnuW1TDqq23Aef6ypcNLzR6u2IjoLW5iSWt514UhUdGqyK15WvJh-nXuIjTB2vX4oPrrtX2J1aAMPUSHwVPcvQ6BI8UbnD166zgGb10oxAf1lkpTIP2eY9Vk0dcxCEJ18QHvxDZjXVIHtPWhVjsPAsgy4nXZ8X11KzFUvDNiULFUV-oXleqr4ZvwvrwajnBgxuYlAj3I7d0G0u8YOoe6_NY6Iez56YjpTBDwhc-Q1ULw2GRKSHfe9qUcVOgcjpUL0F9UF3QY2wPWdTV4p_hgZtK8emCUcFl8onBbEI9jLz4qXkBwBn1t3sjDv3JYExqU3ckdTBsCorUQV_vcdq6TBVEav7NDoTM9z3LX7E_CkrDuyc5p26a-70mOud28vltxfVSedHauMoHiTkRZS_Fn8%3D&amp;q_datetime_utc=2026-03-12T14%3A22%3A03&amp;ticket_price=1666&amp;quote_id=4586442402570296431&amp;utid_state=1&amp;channel=iphone&amp;tm_place_name=Lapu-Lapu+City&amp;deeplink_data=eyJmaWVsZHMiOnsic2lnbmF0dXJlIjoiZGZiMWU5MjM1MzU1OWJhODlkOWVlMzIxNGI0NGFhMWEifSwidXJsIjoiaHR0cHM6Ly9waC50cmlwLmNvbS9ob3RlbHMvcmVkaXJlY3Q%2FaG90ZWxpZD01OTAzNTc4JmNpdHk9NzIzMTEmQWxsaWFuY2VpZD0xMjYwNyZzaWQ9ODg4ODMyJmNoZWNraW49MjAyNi0wMy0zMSZjaGVja291dD0yMDI2LTA0LTAxJnNob3BwaW5naWQ9ZjUyMzViODU4NTk4NDI5YjhkNDEwOTViZGEwYjNlZTgmYWR1bHQ9MSZjaGlsZHJlbj0wJmFnZXM9Jmxhbmd1YWdlPWVucGgmbG9jYWxlPWVuX1BIJnJvb21pZD0xNzk5MTE0MTA2JnN3aWQ9MCZwYXk9UFAmZmd0PTEmY3JuPTEmY3Vycj1QSFAmd2twPTEmc3RhbmQ9SDRzSUFBQUFBQUFBX3dEM0FBal9DbHdLQWhnQkVnUUlBUkFBR2xBSS1wcngyUVlZQURBQU9Qc1JtQUhhcWVnQ3FBRUJ1QUVDd0FFQTBRSGhlaFN1Unh5V1FPRUJLVnlQd3ZVSW1rRG9BWm5jODN1SUFpQ0pCQUFBQUFBQUFBQUFvQVFBb1FWY2o4TDFLTHh4UUJvZ1pqVXlNelZpT0RVNE5UazROREk1WWpoa05ERXdPVFZpWkdFd1lqTmxaVGdnQkNpS21Ndk5Ca2dCVWdZeU5qUTROVFZhSEFvRFVFaFFFZmQxNEp3UnBiMF9HZ05RU0ZBaDkzWGduQkdsdlQ5aUJXVnVYMUJJYU5ZVWNBRjRBSW9CQjBnQmVBRElBUUdxQVFEeUFTSm1OVEl6TldJNE5UZzFPVGcwTWpsaU9HUTBNVEE1TldKa1lUQmlNMlZsT0Y4d2tnSUJOSm9DQUFBQUFQX19BUUFBX185NTdxcUQ5d0FBQUEifQ%3D%3D&amp;utid=9d3979e7-28b1-ffd3-b39f-f455739b7903&amp;tm_stars=2&amp;client_id=skyscanner_app&amp;price_policy=2&amp;pre_redirect_id=3a2cfca1-bfaa-9bf5-42bc-058feeb305d2&amp;tm_city_code&amp;max_price=3572&amp;guests=1&amp;request_id=3a2cfca1-bfaa-9bf5-42bc-058feeb305d2&amp;tm_country_code=PH</t>
  </si>
  <si>
    <t>WinZir, U. A. YbaÃ±ez Street, Pasancepajo, Pajo, Lapu-Lapu, Central Visayas, 6016, Philippines</t>
  </si>
  <si>
    <t>Mactan Newton Beach</t>
  </si>
  <si>
    <t>smoking_areas, restaurant, fax, 24-hour_front_desk_service, telephone, meals_not_included, elevator, air_conditioning, shower, parking, non-smoking, wifi, multilingual_staff, room_service, photocopier, safe_deposit_box, internet_access, free_cancellation</t>
  </si>
  <si>
    <t>Chambre Hotel Mactan is located near the Mactan International Airport in the heart of Lapu-Lapu City Cebu, a vibrant paradise of white beaches and tourist attractions in Cebu.</t>
  </si>
  <si>
    <t>www.skyscanner.com.ph/hotel_deeplink/4.0/PH/en-US/PHP/h_ad/157109456/2026-03-31/2026-04-01/hotel/hotel/hotels?legacy_provider_id=22&amp;rooms=1&amp;closed_user_group=general&amp;hb_data=d0uhj824W4H5iXhkr6tLDO_O9SBASdKOCLu11i86ZzKcOVlLybb5ynLDWOI9HnCH5UmPT2QXTRngIVI8uaWJhQH2LEnCPlO6GwvDxgkc9QBO4nTCbFC1MUaa1hqfUgNNYVKbCkEwUUMeKvzFf2htDYZCTIwLGcjN4ovnn2cgeK3skA8IivYow5UJXrmuTg6hDgTZLBIC6DS-rEfh-HtviBxM616unTesX8QFZRWjkBcCQgzFQ3Ddz_2GclXmxfPmvtbi5h1l_lm0WTgs0hH_o-l9f73unK6OT4oXcndaxzn-xpVmncIWW1d5nejgFeZTFTslzG5JJyoFXJ_mf60Z11pZJCHOVHRWJDPgtNKUiKCUnBrhZMUFaEZK9SpLkqoTL0kOE46DZVpV5cdLwCkjvGU-uEWWSpbtS_G1OGNBd35X&amp;q_datetime_utc=2026-03-12T14%3A22%3A03&amp;ticket_price=1478&amp;quote_id=8067036891754801556&amp;utid_state=1&amp;channel=iphone&amp;price_without_closed_user_group=2800&amp;tm_place_name=Lapu-Lapu+City&amp;deeplink_data=eyJmaWVsZHMiOnsic2lnbmF0dXJlIjoiZjBkYjlkMGY3ODQ4MDRjNDcyOTU2YTY4MDJhZThkZWUifSwidXJsIjoiaHR0cHM6Ly93d3cuYWdvZGEuY29tL3BhcnRuZXJzL3BhcnRuZXJzZWFyY2guYXNweD9jaWQ9MTg0NjM4MyZoaWQ9NjgyNTkxNjEmY3VycmVuY3k9UEhQJmNoZWNraW49MjAyNi0wMy0zMSZjaGVja291dD0yMDI2LTA0LTAxJk51bWJlcm9mQWR1bHRzPTEmTnVtYmVyb2ZDaGlsZHJlbj0wJlJvb21zPTEmbWNpZD0zMzImbWFzdGVyUm9vbUlkPTExNDc2Mjk0NzYmbXB0PVdXaFNhRWxEUkdZMFR5dHVNR3BQTmxkUE1GUjJXRTl6U0ZOMU1UUnJWVEZKVGxGTFRWZGtaWFpTWTJJMmIyTllNazV0WW1GUVYwTkpjRmcyUW5ack0zRm9ORGRvY0c5UmMyZzNjM1ozUFQwJlRvdGFsUHJpY2U9MTQ3OC4xMCZUb3RhbFRheD0xNzEuMDUmVG90YWxGZWU9MTI0LjU3JlRvdGFsU3VyY2hhcmdlPTAmbWN1cj1QSFAifQ%3D%3D&amp;utid=9d3979e7-28b1-ffd3-b39f-f455739b7903&amp;tm_stars=2&amp;client_id=skyscanner_app&amp;price_policy=2&amp;pre_redirect_id=3a2cfca1-bfaa-9bf5-42bc-058feeb305d2&amp;tm_city_code&amp;max_price=3572&amp;guests=1&amp;request_id=3a2cfca1-bfaa-9bf5-42bc-058feeb305d2&amp;tm_country_code=PH</t>
  </si>
  <si>
    <t>smoking_areas, restaurant, fax, 24-hour_front_desk_service, room_only, telephone, elevator, air_conditioning, shower, parking, non-smoking, wifi, multilingual_staff, room_service, photocopier, safe_deposit_box, internet_access, free_cancellation</t>
  </si>
  <si>
    <t>www.skyscanner.com.ph/hotel_deeplink/4.0/PH/en-US/PHP/h_bc/157109456/2026-03-31/2026-04-01/hotel/hotel/hotels?legacy_provider_id=13&amp;rooms=1&amp;closed_user_group=apps&amp;hb_data=UYsmmf3mT8Xk_1EBkNSsFIvewXPuafoTDpbsH71PEZk6IhseY10Q5iByrHKgx0-j1UMvPyTT3_ibVkrzJQczLypCBFMWwOL8cr08qJHOV-TZeF86tr0SuxvLRukxdBaQK5A6-09xeffLV1PwHyXty1xKZHfEAWgKBWCUSifmqus6x8FRp6BrzhU381JTWDX1UuTjbpjJOsv7O5uSziYtCtnq6kvawX4j23WH2ea72r9zugUT24E4d7-dkL8T6ikv6mD-ZSH4Iq-cqZzlXpIe1KJ34U_biXReEae2PM9zlUS9fgSiPgN-VVZoPoyI6SOMWe5oHuFeeXnKWIlenpztUccTdB3rd9nvIX3qjehQsIsFANndWBpEoj4d8Sl0byqSdl2sWNjSnNo_hsCUSFwZXd0t9CPEfyNZax1cwv4tDPP-gdeA1nE%3D&amp;q_datetime_utc=2026-03-12T14%3A22%3A03&amp;ticket_price=2679&amp;quote_id=-8250575185457773074&amp;utid_state=1&amp;channel=iphone&amp;price_without_closed_user_group=3565&amp;tm_place_name=Lapu-Lapu+City&amp;deeplink_data=eyJmaWVsZHMiOnsic2lnbmF0dXJlIjoiYjY1OTAzODEwMjhjZWI4OWE2MDAxMDAyOTE2YmEzN2IiLCJibG9ja19pZCI6IjIxMDk3MjMwMV8zNTM4MTI4NjNfMl8yXzAifX0%3D&amp;utid=9d3979e7-28b1-ffd3-b39f-f455739b7903&amp;tm_stars=2&amp;client_id=skyscanner_app&amp;price_policy=2&amp;pre_redirect_id=3a2cfca1-bfaa-9bf5-42bc-058feeb305d2&amp;tm_city_code&amp;max_price=3572&amp;guests=1&amp;request_id=3a2cfca1-bfaa-9bf5-42bc-058feeb305d2&amp;tm_country_code=PH</t>
  </si>
  <si>
    <t>smoking_areas, restaurant, fax, 24-hour_front_desk_service, telephone, meals_not_included, elevator, air_conditioning, shower, parking, non-smoking, wifi, multilingual_staff, room_service, photocopier, non-refundable, safe_deposit_box, internet_access</t>
  </si>
  <si>
    <t>www.skyscanner.com.ph/hotel_deeplink/4.0/PH/en-US/PHP/h_h1/157109456/2026-03-31/2026-04-01/hotel/hotel/hotels?legacy_provider_id=927111&amp;rooms=1&amp;closed_user_group=mobile&amp;hb_data=onwOH_vyXxy8cpXCzaetOuu9QAzqqxMc2v0U2FbVGrHAmazZSNMbMHztTT-hcE4norATaQ9n-yLS2EyKSQXCDK9xooisVF8fk68v6PLgHZ8INDtts6SUF1V0TaTNMTc8rq1QxBGlm6-TxKhYPJLUfyrkitPXkEZESn5_su-t1MSL3yVW7wM9av7RU8XvZkArtr1KQCiGAarsQxjCjPj0wqF4YD3lu5z1VCJ_bgJuqrPx-iuc7OhchEGIUatg7DZ5tS59a9h0G9m_wHZIOyOghe3uMlc%3D&amp;q_datetime_utc=2026-03-12T14%3A22%3A03&amp;ticket_price=2800&amp;quote_id=-7161109064720205022&amp;utid_state=1&amp;channel=iphone&amp;price_without_closed_user_group=3500&amp;tm_place_name=Lapu-Lapu+City&amp;deeplink_data=eyJmaWVsZHMiOnsic2lnbmF0dXJlIjoiZmIzZTk1M2IzODE1ZDhiNWU4NDg0Y2IwN2VjOTMxYWEifSwidXJsIjoiaHR0cHM6Ly9waC5ob3RlbHMuY29tL0hvdGVsLVNlYXJjaD90cGlkPTMyMTQmbXBlPTE3NzMzMjUyNjUmZW5kRGF0ZT0yMDI2LTA0LTAxJmFkdWx0cz0xJmxvY2FsZT1lbl9QSCZjaGlkPWMxYWQwOTMzLTAyNjYtNGNjYy1hYTkyLWNhMDc3M2EzN2RmNSZlYXBpZD00NCZtY3RjPTMmc3RhcnREYXRlPTIwMjYtMDMtMzEmbXBkPVBIUCZtcG49MzE5NTEwMzUxJmN1cnJlbmN5PVBIUCZyYXRlcGxhbmlkPTM4NzAwNTczNSZtcG09MjQmbXBwPTEmbXBvPUhDJnNlbGVjdGVkPTgzMTE5NzE5Jm1wYj01MDQuOTImbXBxPTI1MjQuNTkmbXBhPTIyOTUuMDgifQ%3D%3D&amp;utid=9d3979e7-28b1-ffd3-b39f-f455739b7903&amp;tm_stars=2&amp;client_id=skyscanner_app&amp;price_policy=2&amp;pre_redirect_id=3a2cfca1-bfaa-9bf5-42bc-058feeb305d2&amp;tm_city_code&amp;max_price=3572&amp;guests=1&amp;request_id=3a2cfca1-bfaa-9bf5-42bc-058feeb305d2&amp;tm_country_code=PH</t>
  </si>
  <si>
    <t>Hotels.com</t>
  </si>
  <si>
    <t>breakfast_included, smoking_areas, restaurant, fax, 24-hour_front_desk_service, telephone, elevator, air_conditioning, shower, parking, non-smoking, wifi, multilingual_staff, room_service, photocopier, safe_deposit_box, internet_access, free_cancellation</t>
  </si>
  <si>
    <t>www.skyscanner.com.ph/hotel_deeplink/4.0/PH/en-US/PHP/h_xp/157109456/2026-03-31/2026-04-01/hotel/hotel/hotels?legacy_provider_id=1&amp;rooms=1&amp;closed_user_group=mobile&amp;hb_data=4QtO3r38cHy1PGaKumceUIDDXtSLgdOaYKy5_Mt7B8SRk9dmvt4gpNla4npKCeCyQ7iU06faX3r9U7z_WbOUgmqQWfdQNofeJxEDtOYwBywkR57P0TIDjTlQUWE5IDeOHVCUo12zLhLXFl58HRbDjP9Z3Q0j-EYRBazuMfStEQMNRERSOLVsxMQnYRuXS5PHz0_hbnPD6IYTUOIvwQ75qlvKPmMo7uph4oku_-gHYd2IM0QlNK7xysHNR2s_KWpBIBI5oZ7CNzKamCp8iXyEUO0kZyc%3D&amp;q_datetime_utc=2026-03-12T14%3A22%3A03&amp;ticket_price=2805&amp;quote_id=-7161109064720205022&amp;utid_state=1&amp;channel=iphone&amp;price_without_closed_user_group=3507&amp;tm_place_name=Lapu-Lapu+City&amp;deeplink_data=eyJmaWVsZHMiOnsic2lnbmF0dXJlIjoiOTE4MDJkMzcxNzYzNTlkMzRhZmNkMjcwZTg2MDMwMjcifSwidXJsIjoiaHR0cHM6Ly93d3cuZXhwZWRpYS5jb20ucGgvSG90ZWwtU2VhcmNoP3RwaWQ9NjgmbXBlPTE3NzMzMjUyNjUmZW5kRGF0ZT0yMDI2LTA0LTAxJmFkdWx0cz0xJmxvY2FsZT1lbl9VUyZjaGlkPTQ2MzUxN2ZkLWQwOGItNGNkMS1hM2QyLTJjOGFlZjFmYTQ3YiZlYXBpZD00NjIzMCZtY3RjPTMmc3RhcnREYXRlPTIwMjYtMDMtMzEmbXBkPUdCUCZtcG49MzE5NTEwMzUxJmN1cnJlbmN5PUdCUCZyYXRlcGxhbmlkPTM4NzAwNTczNSZtcG09MjQmbXBwPTEmbXBvPUhDJnNlbGVjdGVkPTgzMTE5NzE5Jm1wYj02LjM4Jm1wcT0zMS44NyZtcGE9MjguOTcifQ%3D%3D&amp;utid=9d3979e7-28b1-ffd3-b39f-f455739b7903&amp;tm_stars=2&amp;client_id=skyscanner_app&amp;price_policy=2&amp;pre_redirect_id=3a2cfca1-bfaa-9bf5-42bc-058feeb305d2&amp;tm_city_code&amp;max_price=3572&amp;guests=1&amp;request_id=3a2cfca1-bfaa-9bf5-42bc-058feeb305d2&amp;tm_country_code=PH</t>
  </si>
  <si>
    <t>area_type_sort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</si>
</sst>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ss;@"/>
  </numFmts>
  <fonts count="24">
    <font>
      <sz val="11"/>
      <color theme="1"/>
      <name val="Aptos Narrow"/>
      <scheme val="minor"/>
    </font>
    <font>
      <sz val="11"/>
      <color theme="1"/>
      <name val="Aptos Narrow"/>
    </font>
    <font>
      <sz val="11"/>
      <color theme="1"/>
      <name val="Arial"/>
    </font>
    <font>
      <sz val="11"/>
      <color theme="1"/>
      <name val="Aptos Narrow"/>
      <scheme val="minor"/>
    </font>
    <font>
      <sz val="11"/>
      <color rgb="FF000000"/>
      <name val="&quot;Aptos Narrow&quot;"/>
    </font>
    <font>
      <sz val="11"/>
      <color rgb="FF467886"/>
      <name val="Arial"/>
    </font>
    <font>
      <b/>
      <sz val="11"/>
      <color rgb="FF1F1F1F"/>
      <name val="Google Sans"/>
    </font>
    <font>
      <sz val="11"/>
      <color rgb="FF1F1F1F"/>
      <name val="Google Sans"/>
    </font>
    <font>
      <sz val="11"/>
      <color rgb="FFCC0000"/>
      <name val="Aptos Narrow"/>
    </font>
    <font>
      <sz val="11"/>
      <color rgb="FFCC0000"/>
      <name val="Aptos Narrow"/>
      <scheme val="minor"/>
    </font>
    <font>
      <sz val="11"/>
      <color rgb="FFCC0000"/>
      <name val="&quot;Aptos Narrow&quot;"/>
    </font>
    <font>
      <sz val="11"/>
      <color rgb="FFCC0000"/>
      <name val="Google Sans"/>
    </font>
    <font>
      <sz val="11"/>
      <color rgb="FFCC0000"/>
      <name val="Arial"/>
    </font>
    <font>
      <sz val="11"/>
      <color rgb="FFFF0000"/>
      <name val="Aptos Narrow"/>
    </font>
    <font>
      <sz val="11"/>
      <color rgb="FFFF0000"/>
      <name val="Aptos Narrow"/>
      <scheme val="minor"/>
    </font>
    <font>
      <sz val="11"/>
      <color rgb="FFFF0000"/>
      <name val="&quot;Aptos Narrow&quot;"/>
    </font>
    <font>
      <sz val="11"/>
      <color rgb="FFFF0000"/>
      <name val="Arial"/>
    </font>
    <font>
      <sz val="11"/>
      <color rgb="FFFF0000"/>
      <name val="Google Sans"/>
    </font>
    <font>
      <sz val="11"/>
      <color rgb="FF000000"/>
      <name val="Arial"/>
    </font>
    <font>
      <sz val="11"/>
      <color rgb="FF1F1F1F"/>
      <name val="&quot;Google Sans&quot;"/>
    </font>
    <font>
      <b/>
      <sz val="11"/>
      <color theme="1"/>
      <name val="Arial"/>
      <family val="2"/>
    </font>
    <font>
      <b/>
      <sz val="11"/>
      <color rgb="FF000000"/>
      <name val="Arial"/>
      <family val="2"/>
    </font>
    <font>
      <sz val="11"/>
      <color theme="1"/>
      <name val="Arial"/>
      <family val="2"/>
    </font>
    <font>
      <sz val="11"/>
      <color rgb="FFFF0000"/>
      <name val="Aptos Narrow"/>
      <family val="2"/>
    </font>
  </fonts>
  <fills count="8">
    <fill>
      <patternFill patternType="none"/>
    </fill>
    <fill>
      <patternFill patternType="gray125"/>
    </fill>
    <fill>
      <patternFill patternType="solid">
        <fgColor rgb="FFFFF2CC"/>
        <bgColor rgb="FFFFF2CC"/>
      </patternFill>
    </fill>
    <fill>
      <patternFill patternType="solid">
        <fgColor rgb="FFFFFFFF"/>
        <bgColor rgb="FFFFFFFF"/>
      </patternFill>
    </fill>
    <fill>
      <patternFill patternType="solid">
        <fgColor rgb="FFFF9933"/>
        <bgColor indexed="64"/>
      </patternFill>
    </fill>
    <fill>
      <patternFill patternType="solid">
        <fgColor rgb="FFF6E87E"/>
        <bgColor indexed="64"/>
      </patternFill>
    </fill>
    <fill>
      <patternFill patternType="solid">
        <fgColor theme="4" tint="0.79998168889431442"/>
        <bgColor indexed="64"/>
      </patternFill>
    </fill>
    <fill>
      <patternFill patternType="solid">
        <fgColor theme="4"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7">
    <xf numFmtId="0" fontId="0" fillId="0" borderId="0" xfId="0"/>
    <xf numFmtId="0" fontId="1" fillId="0" borderId="0" xfId="0" applyFont="1"/>
    <xf numFmtId="0" fontId="2" fillId="0" borderId="0" xfId="0" applyFont="1"/>
    <xf numFmtId="0" fontId="3" fillId="0" borderId="0" xfId="0" applyFont="1"/>
    <xf numFmtId="3" fontId="5" fillId="0" borderId="0" xfId="0" applyNumberFormat="1" applyFont="1"/>
    <xf numFmtId="0" fontId="1" fillId="2" borderId="0" xfId="0" applyFont="1" applyFill="1"/>
    <xf numFmtId="0" fontId="6" fillId="0" borderId="0" xfId="0" applyFont="1"/>
    <xf numFmtId="0" fontId="7" fillId="0" borderId="0" xfId="0" applyFont="1"/>
    <xf numFmtId="0" fontId="8" fillId="0" borderId="0" xfId="0" applyFont="1"/>
    <xf numFmtId="0" fontId="9" fillId="0" borderId="0" xfId="0" applyFont="1"/>
    <xf numFmtId="0" fontId="11" fillId="0" borderId="0" xfId="0" applyFont="1"/>
    <xf numFmtId="0" fontId="13" fillId="0" borderId="0" xfId="0" applyFont="1"/>
    <xf numFmtId="0" fontId="14" fillId="0" borderId="0" xfId="0" applyFont="1"/>
    <xf numFmtId="0" fontId="16" fillId="0" borderId="0" xfId="0" applyFont="1"/>
    <xf numFmtId="0" fontId="17" fillId="0" borderId="0" xfId="0" applyFont="1"/>
    <xf numFmtId="0" fontId="1" fillId="0" borderId="0" xfId="0" applyFont="1" applyAlignment="1">
      <alignment horizontal="right"/>
    </xf>
    <xf numFmtId="0" fontId="7" fillId="0" borderId="0" xfId="0" applyFont="1" applyAlignment="1">
      <alignment horizontal="right"/>
    </xf>
    <xf numFmtId="0" fontId="19" fillId="3" borderId="0" xfId="0" applyFont="1" applyFill="1" applyAlignment="1">
      <alignment horizontal="left"/>
    </xf>
    <xf numFmtId="14" fontId="1" fillId="5" borderId="0" xfId="0" applyNumberFormat="1" applyFont="1" applyFill="1"/>
    <xf numFmtId="14" fontId="13" fillId="5" borderId="0" xfId="0" applyNumberFormat="1" applyFont="1" applyFill="1"/>
    <xf numFmtId="14" fontId="8" fillId="5" borderId="0" xfId="0" applyNumberFormat="1" applyFont="1" applyFill="1"/>
    <xf numFmtId="14" fontId="12" fillId="5" borderId="0" xfId="0" applyNumberFormat="1" applyFont="1" applyFill="1"/>
    <xf numFmtId="14" fontId="2" fillId="5" borderId="0" xfId="0" applyNumberFormat="1" applyFont="1" applyFill="1" applyAlignment="1">
      <alignment horizontal="right"/>
    </xf>
    <xf numFmtId="14" fontId="1" fillId="5" borderId="0" xfId="0" applyNumberFormat="1" applyFont="1" applyFill="1" applyAlignment="1">
      <alignment horizontal="right"/>
    </xf>
    <xf numFmtId="14" fontId="2" fillId="5" borderId="0" xfId="0" applyNumberFormat="1" applyFont="1" applyFill="1"/>
    <xf numFmtId="14" fontId="16" fillId="5" borderId="0" xfId="0" applyNumberFormat="1" applyFont="1" applyFill="1"/>
    <xf numFmtId="14" fontId="3" fillId="5" borderId="0" xfId="0" applyNumberFormat="1" applyFont="1" applyFill="1"/>
    <xf numFmtId="14" fontId="0" fillId="5" borderId="0" xfId="0" applyNumberFormat="1" applyFill="1"/>
    <xf numFmtId="0" fontId="20" fillId="0" borderId="0" xfId="0" applyFont="1"/>
    <xf numFmtId="14" fontId="20" fillId="4" borderId="0" xfId="0" applyNumberFormat="1" applyFont="1" applyFill="1"/>
    <xf numFmtId="0" fontId="22" fillId="0" borderId="0" xfId="0" applyFont="1"/>
    <xf numFmtId="49" fontId="4" fillId="5" borderId="0" xfId="0" applyNumberFormat="1" applyFont="1" applyFill="1" applyAlignment="1">
      <alignment horizontal="right"/>
    </xf>
    <xf numFmtId="49" fontId="10" fillId="5" borderId="0" xfId="0" applyNumberFormat="1" applyFont="1" applyFill="1" applyAlignment="1">
      <alignment horizontal="right"/>
    </xf>
    <xf numFmtId="49" fontId="15" fillId="5" borderId="0" xfId="0" applyNumberFormat="1" applyFont="1" applyFill="1" applyAlignment="1">
      <alignment horizontal="right"/>
    </xf>
    <xf numFmtId="49" fontId="1" fillId="5" borderId="0" xfId="0" applyNumberFormat="1" applyFont="1" applyFill="1" applyAlignment="1">
      <alignment horizontal="right"/>
    </xf>
    <xf numFmtId="49" fontId="18" fillId="5" borderId="0" xfId="0" applyNumberFormat="1" applyFont="1" applyFill="1" applyAlignment="1">
      <alignment horizontal="right"/>
    </xf>
    <xf numFmtId="49" fontId="21" fillId="4" borderId="0" xfId="0" applyNumberFormat="1" applyFont="1" applyFill="1" applyAlignment="1">
      <alignment horizontal="right"/>
    </xf>
    <xf numFmtId="49" fontId="0" fillId="5" borderId="0" xfId="0" applyNumberFormat="1" applyFill="1" applyAlignment="1">
      <alignment horizontal="right"/>
    </xf>
    <xf numFmtId="0" fontId="20" fillId="7" borderId="1" xfId="0" applyFont="1" applyFill="1" applyBorder="1"/>
    <xf numFmtId="0" fontId="1" fillId="6" borderId="1" xfId="0" applyFont="1" applyFill="1" applyBorder="1"/>
    <xf numFmtId="0" fontId="2" fillId="6" borderId="1" xfId="0" applyFont="1" applyFill="1" applyBorder="1"/>
    <xf numFmtId="0" fontId="23" fillId="6" borderId="1" xfId="0" applyFont="1" applyFill="1" applyBorder="1"/>
    <xf numFmtId="0" fontId="13" fillId="6" borderId="1" xfId="0" applyFont="1" applyFill="1" applyBorder="1"/>
    <xf numFmtId="0" fontId="8" fillId="6" borderId="1" xfId="0" applyFont="1" applyFill="1" applyBorder="1"/>
    <xf numFmtId="0" fontId="12" fillId="6" borderId="1" xfId="0" applyFont="1" applyFill="1" applyBorder="1"/>
    <xf numFmtId="0" fontId="2" fillId="6" borderId="1" xfId="0" applyFont="1" applyFill="1" applyBorder="1" applyAlignment="1">
      <alignment horizontal="right"/>
    </xf>
    <xf numFmtId="0" fontId="16" fillId="6" borderId="1" xfId="0" applyFont="1" applyFill="1" applyBorder="1"/>
    <xf numFmtId="0" fontId="0" fillId="6" borderId="1" xfId="0" applyFill="1" applyBorder="1"/>
    <xf numFmtId="164" fontId="20" fillId="4" borderId="0" xfId="0" applyNumberFormat="1" applyFont="1" applyFill="1"/>
    <xf numFmtId="164" fontId="1" fillId="5" borderId="0" xfId="0" applyNumberFormat="1" applyFont="1" applyFill="1"/>
    <xf numFmtId="164" fontId="13" fillId="5" borderId="0" xfId="0" applyNumberFormat="1" applyFont="1" applyFill="1"/>
    <xf numFmtId="164" fontId="8" fillId="5" borderId="0" xfId="0" applyNumberFormat="1" applyFont="1" applyFill="1"/>
    <xf numFmtId="164" fontId="1" fillId="5" borderId="0" xfId="0" applyNumberFormat="1" applyFont="1" applyFill="1" applyAlignment="1">
      <alignment horizontal="right"/>
    </xf>
    <xf numFmtId="164" fontId="2" fillId="5" borderId="0" xfId="0" applyNumberFormat="1" applyFont="1" applyFill="1"/>
    <xf numFmtId="164" fontId="0" fillId="5" borderId="0" xfId="0" applyNumberFormat="1" applyFill="1"/>
    <xf numFmtId="164" fontId="21" fillId="4" borderId="0" xfId="0" applyNumberFormat="1" applyFont="1" applyFill="1"/>
    <xf numFmtId="164" fontId="4" fillId="5" borderId="0" xfId="0" applyNumberFormat="1" applyFont="1" applyFill="1" applyAlignment="1">
      <alignment horizontal="right"/>
    </xf>
    <xf numFmtId="164" fontId="4" fillId="5" borderId="0" xfId="0" applyNumberFormat="1" applyFont="1" applyFill="1"/>
    <xf numFmtId="164" fontId="15" fillId="5" borderId="0" xfId="0" applyNumberFormat="1" applyFont="1" applyFill="1"/>
    <xf numFmtId="164" fontId="10" fillId="5" borderId="0" xfId="0" applyNumberFormat="1" applyFont="1" applyFill="1" applyAlignment="1">
      <alignment horizontal="right"/>
    </xf>
    <xf numFmtId="164" fontId="15" fillId="5" borderId="0" xfId="0" applyNumberFormat="1" applyFont="1" applyFill="1" applyAlignment="1">
      <alignment horizontal="right"/>
    </xf>
    <xf numFmtId="164" fontId="18" fillId="5" borderId="0" xfId="0" applyNumberFormat="1" applyFont="1" applyFill="1" applyAlignment="1">
      <alignment horizontal="right"/>
    </xf>
    <xf numFmtId="14" fontId="0" fillId="0" borderId="0" xfId="0" applyNumberFormat="1"/>
    <xf numFmtId="21" fontId="0" fillId="0" borderId="0" xfId="0" applyNumberFormat="1"/>
    <xf numFmtId="0" fontId="0" fillId="0" borderId="0" xfId="0" applyAlignment="1">
      <alignment wrapText="1"/>
    </xf>
    <xf numFmtId="0" fontId="0" fillId="0" borderId="1" xfId="0" applyBorder="1"/>
    <xf numFmtId="0" fontId="1" fillId="6" borderId="0" xfId="0" applyFont="1" applyFill="1" applyBorder="1"/>
  </cellXfs>
  <cellStyles count="1">
    <cellStyle name="Normal" xfId="0" builtinId="0"/>
  </cellStyles>
  <dxfs count="0"/>
  <tableStyles count="0" defaultTableStyle="TableStyleMedium2" defaultPivotStyle="PivotStyleLight16"/>
  <colors>
    <mruColors>
      <color rgb="FFFF9933"/>
      <color rgb="FFF6E8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7" Type="http://schemas.openxmlformats.org/officeDocument/2006/relationships/theme" Target="theme/theme1.xml"/><Relationship Id="rId12" Type="http://schemas.microsoft.com/office/2006/relationships/vbaProject" Target="vbaProject.bin"/><Relationship Id="rId1" Type="http://schemas.openxmlformats.org/officeDocument/2006/relationships/worksheet" Target="worksheets/sheet1.xml"/><Relationship Id="rId6" Type="http://customschemas.google.com/relationships/workbookmetadata" Target="metadata"/><Relationship Id="rId11" Type="http://schemas.openxmlformats.org/officeDocument/2006/relationships/calcChain" Target="calcChain.xml"/><Relationship Id="rId10" Type="http://schemas.openxmlformats.org/officeDocument/2006/relationships/sheetMetadata" Target="metadata.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M5230"/>
  <sheetViews>
    <sheetView tabSelected="1" workbookViewId="0">
      <pane ySplit="1" topLeftCell="A1256" activePane="bottomLeft" state="frozen"/>
      <selection pane="bottomLeft" activeCell="G1293" sqref="G1293"/>
    </sheetView>
  </sheetViews>
  <sheetFormatPr defaultColWidth="12.5703125" defaultRowHeight="15" customHeight="1"/>
  <cols>
    <col min="1" max="1" width="22.85546875" customWidth="1"/>
    <col min="2" max="2" width="18" customWidth="1"/>
    <col min="3" max="3" width="37.140625" customWidth="1"/>
    <col min="4" max="4" width="15" customWidth="1"/>
    <col min="5" max="6" width="8.5703125" customWidth="1"/>
    <col min="7" max="7" width="12" customWidth="1"/>
    <col min="8" max="8" width="28" customWidth="1"/>
    <col min="9" max="9" width="8.5703125" customWidth="1"/>
    <col min="10" max="10" width="19.42578125" customWidth="1"/>
    <col min="11" max="11" width="28.7109375" customWidth="1"/>
    <col min="12" max="12" width="14.5703125" style="27" bestFit="1" customWidth="1"/>
    <col min="13" max="13" width="14.42578125" style="54" bestFit="1" customWidth="1"/>
    <col min="14" max="14" width="16" style="27" bestFit="1" customWidth="1"/>
    <col min="15" max="15" width="15.85546875" style="54" bestFit="1" customWidth="1"/>
    <col min="16" max="16" width="15.85546875" style="37" bestFit="1" customWidth="1"/>
    <col min="17" max="17" width="29.140625" style="47" customWidth="1"/>
    <col min="18" max="18" width="18.28515625" style="47" customWidth="1"/>
    <col min="19" max="19" width="18.28515625" customWidth="1"/>
    <col min="20" max="20" width="31" customWidth="1"/>
    <col min="21" max="21" width="18.140625" customWidth="1"/>
    <col min="22" max="22" width="20.140625" customWidth="1"/>
    <col min="23" max="23" width="23.85546875" customWidth="1"/>
    <col min="24" max="24" width="28.28515625" customWidth="1"/>
    <col min="25" max="25" width="22.28515625" customWidth="1"/>
    <col min="26" max="26" width="18.42578125" customWidth="1"/>
    <col min="27" max="27" width="27.140625" customWidth="1"/>
    <col min="28" max="30" width="8.5703125" customWidth="1"/>
    <col min="31" max="31" width="14.42578125" customWidth="1"/>
    <col min="32" max="32" width="17.7109375" customWidth="1"/>
    <col min="33" max="33" width="21.7109375" customWidth="1"/>
    <col min="34" max="34" width="8.5703125" customWidth="1"/>
    <col min="35" max="35" width="21.7109375" customWidth="1"/>
    <col min="36" max="36" width="8.5703125" customWidth="1"/>
    <col min="37" max="37" width="22.85546875" customWidth="1"/>
    <col min="38" max="38" width="25.7109375" customWidth="1"/>
    <col min="39" max="39" width="21" customWidth="1"/>
  </cols>
  <sheetData>
    <row r="1" spans="1:39" s="30" customFormat="1" ht="12.75" customHeight="1">
      <c r="A1" s="28" t="s">
        <v>16462</v>
      </c>
      <c r="B1" s="28" t="s">
        <v>0</v>
      </c>
      <c r="C1" s="28" t="s">
        <v>1</v>
      </c>
      <c r="D1" s="28" t="s">
        <v>2</v>
      </c>
      <c r="E1" s="28" t="s">
        <v>3</v>
      </c>
      <c r="F1" s="28" t="s">
        <v>4</v>
      </c>
      <c r="G1" s="28" t="s">
        <v>5</v>
      </c>
      <c r="H1" s="28" t="s">
        <v>6</v>
      </c>
      <c r="I1" s="28" t="s">
        <v>7</v>
      </c>
      <c r="J1" s="28" t="s">
        <v>17866</v>
      </c>
      <c r="K1" s="28" t="s">
        <v>8</v>
      </c>
      <c r="L1" s="29" t="s">
        <v>9</v>
      </c>
      <c r="M1" s="48" t="s">
        <v>10</v>
      </c>
      <c r="N1" s="29" t="s">
        <v>11</v>
      </c>
      <c r="O1" s="55" t="s">
        <v>12</v>
      </c>
      <c r="P1" s="36" t="s">
        <v>13</v>
      </c>
      <c r="Q1" s="38" t="s">
        <v>14</v>
      </c>
      <c r="R1" s="38" t="s">
        <v>15</v>
      </c>
      <c r="S1" s="28" t="s">
        <v>16</v>
      </c>
      <c r="T1" s="28" t="s">
        <v>17</v>
      </c>
      <c r="U1" s="28" t="s">
        <v>19</v>
      </c>
      <c r="V1" s="28" t="s">
        <v>20</v>
      </c>
      <c r="W1" s="28" t="s">
        <v>21</v>
      </c>
      <c r="X1" s="28" t="s">
        <v>22</v>
      </c>
      <c r="Y1" s="28" t="s">
        <v>23</v>
      </c>
      <c r="Z1" s="28" t="s">
        <v>24</v>
      </c>
      <c r="AA1" s="28" t="s">
        <v>25</v>
      </c>
      <c r="AB1" s="28" t="s">
        <v>26</v>
      </c>
      <c r="AC1" s="28" t="s">
        <v>27</v>
      </c>
      <c r="AD1" s="28" t="s">
        <v>28</v>
      </c>
      <c r="AE1" s="28" t="s">
        <v>29</v>
      </c>
      <c r="AF1" s="28" t="s">
        <v>30</v>
      </c>
      <c r="AG1" s="28" t="s">
        <v>31</v>
      </c>
      <c r="AH1" s="28" t="s">
        <v>32</v>
      </c>
      <c r="AI1" s="28" t="s">
        <v>33</v>
      </c>
      <c r="AJ1" s="28" t="s">
        <v>34</v>
      </c>
      <c r="AK1" t="s">
        <v>35</v>
      </c>
      <c r="AL1" s="28" t="s">
        <v>36</v>
      </c>
      <c r="AM1" s="28" t="s">
        <v>17785</v>
      </c>
    </row>
    <row r="2" spans="1:39" ht="12.75" customHeight="1">
      <c r="A2">
        <v>218611021</v>
      </c>
      <c r="B2" t="s">
        <v>17786</v>
      </c>
      <c r="C2" t="s">
        <v>17787</v>
      </c>
      <c r="D2" t="s">
        <v>17788</v>
      </c>
      <c r="E2" t="s">
        <v>9683</v>
      </c>
      <c r="F2">
        <v>14.55696</v>
      </c>
      <c r="G2">
        <v>121.00391999999999</v>
      </c>
      <c r="H2" t="s">
        <v>9684</v>
      </c>
      <c r="I2" t="s">
        <v>50</v>
      </c>
      <c r="J2" s="1" t="str">
        <f>IF(K2="URBAN",1,IF(K2="SUBURBAN",2,IF(K2="RURAL",3,"")))</f>
        <v/>
      </c>
      <c r="L2" s="62">
        <v>46097</v>
      </c>
      <c r="M2" s="63">
        <v>0.58333333333333337</v>
      </c>
      <c r="N2" s="62">
        <v>46099</v>
      </c>
      <c r="O2" s="63">
        <v>0.5</v>
      </c>
      <c r="P2" t="s">
        <v>17789</v>
      </c>
      <c r="Q2" s="65" t="s">
        <v>1000</v>
      </c>
      <c r="R2" s="65">
        <v>1279</v>
      </c>
      <c r="T2">
        <v>1</v>
      </c>
      <c r="U2" t="b">
        <v>0</v>
      </c>
      <c r="V2" t="b">
        <v>0</v>
      </c>
      <c r="W2" t="b">
        <v>1</v>
      </c>
      <c r="X2" t="s">
        <v>2500</v>
      </c>
      <c r="Y2">
        <v>14.5530822</v>
      </c>
      <c r="Z2">
        <v>121.021794</v>
      </c>
      <c r="AA2">
        <v>1971.4455125439699</v>
      </c>
      <c r="AB2" t="b">
        <v>0</v>
      </c>
      <c r="AC2">
        <v>6</v>
      </c>
      <c r="AD2">
        <v>3</v>
      </c>
      <c r="AE2">
        <v>74</v>
      </c>
      <c r="AF2">
        <v>2</v>
      </c>
      <c r="AG2" t="s">
        <v>2501</v>
      </c>
      <c r="AH2" t="s">
        <v>2501</v>
      </c>
      <c r="AI2" t="s">
        <v>54</v>
      </c>
      <c r="AJ2" t="s">
        <v>55</v>
      </c>
      <c r="AK2" t="s">
        <v>17790</v>
      </c>
      <c r="AL2">
        <v>3</v>
      </c>
      <c r="AM2" s="64" t="s">
        <v>17791</v>
      </c>
    </row>
    <row r="3" spans="1:39" ht="12.75" customHeight="1">
      <c r="A3">
        <v>129282013</v>
      </c>
      <c r="B3" t="s">
        <v>14849</v>
      </c>
      <c r="C3" t="s">
        <v>17792</v>
      </c>
      <c r="D3" t="s">
        <v>17793</v>
      </c>
      <c r="E3" t="s">
        <v>14851</v>
      </c>
      <c r="F3">
        <v>10.304869999999999</v>
      </c>
      <c r="G3">
        <v>123.89825999999999</v>
      </c>
      <c r="H3" t="s">
        <v>14852</v>
      </c>
      <c r="I3" t="s">
        <v>2622</v>
      </c>
      <c r="J3" s="1" t="str">
        <f>IF(K3="URBAN",1,IF(K3="SUBURBAN",2,IF(K3="RURAL",3,"")))</f>
        <v/>
      </c>
      <c r="L3" s="62">
        <v>46098</v>
      </c>
      <c r="M3" s="63">
        <v>0.58333333333333337</v>
      </c>
      <c r="N3" s="62">
        <v>46101</v>
      </c>
      <c r="O3" s="63">
        <v>0.54166666666666663</v>
      </c>
      <c r="P3" t="s">
        <v>17794</v>
      </c>
      <c r="Q3" s="65" t="s">
        <v>1341</v>
      </c>
      <c r="R3" s="65">
        <v>1366</v>
      </c>
      <c r="T3">
        <v>1</v>
      </c>
      <c r="U3" t="b">
        <v>0</v>
      </c>
      <c r="V3" t="b">
        <v>0</v>
      </c>
      <c r="W3" t="b">
        <v>0</v>
      </c>
      <c r="X3" t="s">
        <v>44</v>
      </c>
      <c r="Y3">
        <v>0</v>
      </c>
      <c r="Z3">
        <v>0</v>
      </c>
      <c r="AA3">
        <v>0</v>
      </c>
      <c r="AB3" t="b">
        <v>1</v>
      </c>
      <c r="AC3">
        <v>7.2</v>
      </c>
      <c r="AD3">
        <v>3.6</v>
      </c>
      <c r="AE3">
        <v>103</v>
      </c>
      <c r="AF3">
        <v>3</v>
      </c>
      <c r="AG3" t="s">
        <v>731</v>
      </c>
      <c r="AH3" t="s">
        <v>17795</v>
      </c>
      <c r="AI3" t="s">
        <v>17796</v>
      </c>
      <c r="AJ3" t="s">
        <v>55</v>
      </c>
      <c r="AK3" t="s">
        <v>17797</v>
      </c>
      <c r="AL3">
        <v>3</v>
      </c>
      <c r="AM3" s="64" t="s">
        <v>17798</v>
      </c>
    </row>
    <row r="4" spans="1:39" ht="12.75" customHeight="1">
      <c r="A4">
        <v>82028499</v>
      </c>
      <c r="B4" t="s">
        <v>17799</v>
      </c>
      <c r="C4" t="s">
        <v>17800</v>
      </c>
      <c r="D4" t="s">
        <v>17793</v>
      </c>
      <c r="E4" t="s">
        <v>17801</v>
      </c>
      <c r="F4">
        <v>14.56148</v>
      </c>
      <c r="G4">
        <v>121.01335</v>
      </c>
      <c r="H4" t="s">
        <v>17802</v>
      </c>
      <c r="I4" t="s">
        <v>50</v>
      </c>
      <c r="J4" s="1" t="str">
        <f>IF(K4="URBAN",1,IF(K4="SUBURBAN",2,IF(K4="RURAL",3,"")))</f>
        <v/>
      </c>
      <c r="L4" s="62">
        <v>46094</v>
      </c>
      <c r="M4" s="63">
        <v>0.58333333333333337</v>
      </c>
      <c r="N4" s="62">
        <v>46095</v>
      </c>
      <c r="O4" s="63">
        <v>0.5</v>
      </c>
      <c r="P4" t="s">
        <v>17803</v>
      </c>
      <c r="Q4" s="65" t="s">
        <v>1266</v>
      </c>
      <c r="R4" s="65">
        <v>1441</v>
      </c>
      <c r="T4">
        <v>1</v>
      </c>
      <c r="U4" t="b">
        <v>0</v>
      </c>
      <c r="V4" t="b">
        <v>0</v>
      </c>
      <c r="W4" t="b">
        <v>1</v>
      </c>
      <c r="X4" t="s">
        <v>2500</v>
      </c>
      <c r="Y4">
        <v>14.5530822</v>
      </c>
      <c r="Z4">
        <v>121.021794</v>
      </c>
      <c r="AA4">
        <v>1303.02085221632</v>
      </c>
      <c r="AB4" t="b">
        <v>0</v>
      </c>
      <c r="AC4">
        <v>5.6</v>
      </c>
      <c r="AD4">
        <v>2.8</v>
      </c>
      <c r="AE4">
        <v>90</v>
      </c>
      <c r="AF4">
        <v>1</v>
      </c>
      <c r="AG4" t="s">
        <v>2501</v>
      </c>
      <c r="AH4" t="s">
        <v>2501</v>
      </c>
      <c r="AI4" t="s">
        <v>54</v>
      </c>
      <c r="AJ4" t="s">
        <v>55</v>
      </c>
      <c r="AK4" t="s">
        <v>17804</v>
      </c>
      <c r="AL4">
        <v>2</v>
      </c>
      <c r="AM4" s="64" t="s">
        <v>17805</v>
      </c>
    </row>
    <row r="5" spans="1:39" ht="12.75" customHeight="1">
      <c r="A5">
        <v>129291521</v>
      </c>
      <c r="B5" t="s">
        <v>4864</v>
      </c>
      <c r="C5" t="s">
        <v>17806</v>
      </c>
      <c r="D5" t="s">
        <v>17793</v>
      </c>
      <c r="E5" t="s">
        <v>12503</v>
      </c>
      <c r="F5">
        <v>14.564830000000001</v>
      </c>
      <c r="G5">
        <v>121.02916500000001</v>
      </c>
      <c r="H5" t="s">
        <v>12504</v>
      </c>
      <c r="I5" t="s">
        <v>50</v>
      </c>
      <c r="J5" s="1" t="str">
        <f>IF(K5="URBAN",1,IF(K5="SUBURBAN",2,IF(K5="RURAL",3,"")))</f>
        <v/>
      </c>
      <c r="L5" s="62">
        <v>46095</v>
      </c>
      <c r="M5" s="63">
        <v>0.58333333333333337</v>
      </c>
      <c r="N5" s="62">
        <v>46096</v>
      </c>
      <c r="O5" s="63">
        <v>0.5</v>
      </c>
      <c r="P5" t="s">
        <v>17807</v>
      </c>
      <c r="Q5" s="65" t="s">
        <v>1341</v>
      </c>
      <c r="R5" s="65">
        <v>3984</v>
      </c>
      <c r="T5">
        <v>1</v>
      </c>
      <c r="U5" t="b">
        <v>0</v>
      </c>
      <c r="V5" t="b">
        <v>0</v>
      </c>
      <c r="W5" t="b">
        <v>1</v>
      </c>
      <c r="X5" t="s">
        <v>2500</v>
      </c>
      <c r="Y5">
        <v>14.5530822</v>
      </c>
      <c r="Z5">
        <v>121.021794</v>
      </c>
      <c r="AA5">
        <v>1528.3103879661401</v>
      </c>
      <c r="AB5" t="b">
        <v>0</v>
      </c>
      <c r="AC5">
        <v>9.1999999999999993</v>
      </c>
      <c r="AD5">
        <v>4.5999999999999996</v>
      </c>
      <c r="AE5">
        <v>3579</v>
      </c>
      <c r="AF5">
        <v>1</v>
      </c>
      <c r="AG5" t="s">
        <v>2501</v>
      </c>
      <c r="AH5" t="s">
        <v>2501</v>
      </c>
      <c r="AI5" t="s">
        <v>54</v>
      </c>
      <c r="AJ5" t="s">
        <v>55</v>
      </c>
      <c r="AK5" t="s">
        <v>17808</v>
      </c>
      <c r="AL5">
        <v>4</v>
      </c>
      <c r="AM5" s="64" t="s">
        <v>17809</v>
      </c>
    </row>
    <row r="6" spans="1:39" ht="12.75" customHeight="1">
      <c r="A6">
        <v>157122062</v>
      </c>
      <c r="B6" t="s">
        <v>17810</v>
      </c>
      <c r="C6" t="s">
        <v>17811</v>
      </c>
      <c r="D6" t="s">
        <v>17793</v>
      </c>
      <c r="E6" t="s">
        <v>17812</v>
      </c>
      <c r="F6">
        <v>12.232150000000001</v>
      </c>
      <c r="G6">
        <v>120.08911999999999</v>
      </c>
      <c r="H6" t="s">
        <v>3361</v>
      </c>
      <c r="I6" t="s">
        <v>3119</v>
      </c>
      <c r="J6" s="1" t="str">
        <f>IF(K6="URBAN",1,IF(K6="SUBURBAN",2,IF(K6="RURAL",3,"")))</f>
        <v/>
      </c>
      <c r="L6" s="62">
        <v>46096</v>
      </c>
      <c r="M6" s="63">
        <v>0.625</v>
      </c>
      <c r="N6" s="62">
        <v>46098</v>
      </c>
      <c r="O6" s="63">
        <v>0.54166666666666663</v>
      </c>
      <c r="P6" t="s">
        <v>17813</v>
      </c>
      <c r="Q6" s="65" t="s">
        <v>1000</v>
      </c>
      <c r="R6" s="65">
        <v>14958</v>
      </c>
      <c r="T6">
        <v>1</v>
      </c>
      <c r="U6" t="b">
        <v>0</v>
      </c>
      <c r="V6" t="b">
        <v>1</v>
      </c>
      <c r="W6" t="b">
        <v>0</v>
      </c>
      <c r="X6" t="s">
        <v>44</v>
      </c>
      <c r="Y6">
        <v>0</v>
      </c>
      <c r="Z6">
        <v>0</v>
      </c>
      <c r="AA6">
        <v>0</v>
      </c>
      <c r="AB6" t="b">
        <v>0</v>
      </c>
      <c r="AC6">
        <v>8.8000000000000007</v>
      </c>
      <c r="AD6">
        <v>4.4000000000000004</v>
      </c>
      <c r="AE6">
        <v>1946</v>
      </c>
      <c r="AF6">
        <v>2</v>
      </c>
      <c r="AG6" t="s">
        <v>3284</v>
      </c>
      <c r="AH6" t="s">
        <v>3284</v>
      </c>
      <c r="AI6" t="s">
        <v>1597</v>
      </c>
      <c r="AJ6" t="s">
        <v>55</v>
      </c>
      <c r="AK6" t="s">
        <v>17814</v>
      </c>
      <c r="AL6">
        <v>4</v>
      </c>
      <c r="AM6" s="64" t="s">
        <v>17815</v>
      </c>
    </row>
    <row r="7" spans="1:39" ht="12.75" customHeight="1">
      <c r="A7">
        <v>223855840</v>
      </c>
      <c r="B7" t="s">
        <v>200</v>
      </c>
      <c r="C7" t="s">
        <v>17816</v>
      </c>
      <c r="D7" t="s">
        <v>17817</v>
      </c>
      <c r="E7" t="s">
        <v>202</v>
      </c>
      <c r="F7">
        <v>14.492867499999999</v>
      </c>
      <c r="G7">
        <v>121.0159836</v>
      </c>
      <c r="H7" t="s">
        <v>17818</v>
      </c>
      <c r="I7" t="s">
        <v>50</v>
      </c>
      <c r="J7" s="1" t="str">
        <f>IF(K7="URBAN",1,IF(K7="SUBURBAN",2,IF(K7="RURAL",3,"")))</f>
        <v/>
      </c>
      <c r="L7" s="62">
        <v>46098</v>
      </c>
      <c r="M7"/>
      <c r="N7" s="62">
        <v>46100</v>
      </c>
      <c r="O7"/>
      <c r="P7" t="s">
        <v>17794</v>
      </c>
      <c r="Q7" s="65" t="s">
        <v>207</v>
      </c>
      <c r="R7" s="65">
        <v>1082</v>
      </c>
      <c r="T7">
        <v>1</v>
      </c>
      <c r="U7" t="b">
        <v>0</v>
      </c>
      <c r="V7" t="b">
        <v>0</v>
      </c>
      <c r="W7" t="b">
        <v>1</v>
      </c>
      <c r="X7" t="s">
        <v>124</v>
      </c>
      <c r="Y7">
        <v>14.5352172</v>
      </c>
      <c r="Z7">
        <v>120.9819432</v>
      </c>
      <c r="AA7">
        <v>5966.7926884604603</v>
      </c>
      <c r="AB7" t="b">
        <v>0</v>
      </c>
      <c r="AC7">
        <v>4.2</v>
      </c>
      <c r="AD7">
        <v>2.1</v>
      </c>
      <c r="AE7">
        <v>0</v>
      </c>
      <c r="AF7">
        <v>2</v>
      </c>
      <c r="AG7" t="s">
        <v>159</v>
      </c>
      <c r="AH7" t="s">
        <v>17819</v>
      </c>
      <c r="AI7" t="s">
        <v>54</v>
      </c>
      <c r="AJ7" t="s">
        <v>55</v>
      </c>
      <c r="AK7" t="s">
        <v>17820</v>
      </c>
      <c r="AL7">
        <v>2</v>
      </c>
    </row>
    <row r="8" spans="1:39" ht="12.75" customHeight="1">
      <c r="A8">
        <v>223297747</v>
      </c>
      <c r="B8" t="s">
        <v>7511</v>
      </c>
      <c r="C8" t="s">
        <v>17821</v>
      </c>
      <c r="D8" t="s">
        <v>17793</v>
      </c>
      <c r="E8" t="s">
        <v>7508</v>
      </c>
      <c r="F8">
        <v>10.310272599999999</v>
      </c>
      <c r="G8">
        <v>124.02319060000001</v>
      </c>
      <c r="H8" t="s">
        <v>17822</v>
      </c>
      <c r="I8" t="s">
        <v>2622</v>
      </c>
      <c r="J8" s="1" t="str">
        <f>IF(K8="URBAN",1,IF(K8="SUBURBAN",2,IF(K8="RURAL",3,"")))</f>
        <v/>
      </c>
      <c r="L8" s="62">
        <v>46095</v>
      </c>
      <c r="M8" s="63">
        <v>0.58333333333333337</v>
      </c>
      <c r="N8" s="62">
        <v>46097</v>
      </c>
      <c r="O8" s="63">
        <v>0.45833333333333331</v>
      </c>
      <c r="P8" t="s">
        <v>17807</v>
      </c>
      <c r="Q8" s="65" t="s">
        <v>43</v>
      </c>
      <c r="R8" s="65">
        <v>1403</v>
      </c>
      <c r="T8">
        <v>1</v>
      </c>
      <c r="U8" t="b">
        <v>1</v>
      </c>
      <c r="V8" t="b">
        <v>1</v>
      </c>
      <c r="W8" t="b">
        <v>0</v>
      </c>
      <c r="X8" t="s">
        <v>44</v>
      </c>
      <c r="Y8">
        <v>0</v>
      </c>
      <c r="Z8">
        <v>0</v>
      </c>
      <c r="AA8">
        <v>0</v>
      </c>
      <c r="AB8" t="b">
        <v>0</v>
      </c>
      <c r="AC8">
        <v>8.8000000000000007</v>
      </c>
      <c r="AD8">
        <v>4.4000000000000004</v>
      </c>
      <c r="AE8">
        <v>4959</v>
      </c>
      <c r="AF8">
        <v>2</v>
      </c>
      <c r="AG8" t="s">
        <v>4948</v>
      </c>
      <c r="AH8" t="s">
        <v>17795</v>
      </c>
      <c r="AI8" t="s">
        <v>17796</v>
      </c>
      <c r="AJ8" t="s">
        <v>55</v>
      </c>
      <c r="AK8" t="s">
        <v>17823</v>
      </c>
      <c r="AL8">
        <v>4</v>
      </c>
      <c r="AM8" t="s">
        <v>17824</v>
      </c>
    </row>
    <row r="9" spans="1:39" ht="12.75" customHeight="1">
      <c r="A9">
        <v>162673231</v>
      </c>
      <c r="B9" t="s">
        <v>1003</v>
      </c>
      <c r="C9" t="s">
        <v>17825</v>
      </c>
      <c r="D9" t="s">
        <v>17788</v>
      </c>
      <c r="E9" t="s">
        <v>17826</v>
      </c>
      <c r="F9">
        <v>17.591100000000001</v>
      </c>
      <c r="G9">
        <v>120.374689</v>
      </c>
      <c r="H9" t="s">
        <v>1006</v>
      </c>
      <c r="I9" t="s">
        <v>540</v>
      </c>
      <c r="J9" s="1" t="str">
        <f>IF(K9="URBAN",1,IF(K9="SUBURBAN",2,IF(K9="RURAL",3,"")))</f>
        <v/>
      </c>
      <c r="L9" s="62">
        <v>46097</v>
      </c>
      <c r="M9" s="63">
        <v>0.58333333333333337</v>
      </c>
      <c r="N9" s="62">
        <v>46099</v>
      </c>
      <c r="O9" s="63">
        <v>0.5</v>
      </c>
      <c r="P9" t="s">
        <v>17789</v>
      </c>
      <c r="Q9" s="65" t="s">
        <v>43</v>
      </c>
      <c r="R9" s="65">
        <v>926</v>
      </c>
      <c r="T9">
        <v>1</v>
      </c>
      <c r="U9" t="b">
        <v>0</v>
      </c>
      <c r="V9" t="b">
        <v>0</v>
      </c>
      <c r="W9" t="b">
        <v>0</v>
      </c>
      <c r="X9" t="s">
        <v>44</v>
      </c>
      <c r="Y9">
        <v>0</v>
      </c>
      <c r="Z9">
        <v>0</v>
      </c>
      <c r="AA9">
        <v>0</v>
      </c>
      <c r="AB9" t="b">
        <v>0</v>
      </c>
      <c r="AC9">
        <v>6.6</v>
      </c>
      <c r="AD9">
        <v>3.3</v>
      </c>
      <c r="AE9">
        <v>4</v>
      </c>
      <c r="AF9">
        <v>2</v>
      </c>
      <c r="AG9" t="s">
        <v>984</v>
      </c>
      <c r="AH9" t="s">
        <v>495</v>
      </c>
      <c r="AI9" t="s">
        <v>17827</v>
      </c>
      <c r="AJ9" t="s">
        <v>55</v>
      </c>
      <c r="AK9" t="s">
        <v>17828</v>
      </c>
      <c r="AL9">
        <v>3</v>
      </c>
      <c r="AM9" t="s">
        <v>17829</v>
      </c>
    </row>
    <row r="10" spans="1:39" ht="12.75" customHeight="1">
      <c r="A10">
        <v>204157890</v>
      </c>
      <c r="B10" t="s">
        <v>7979</v>
      </c>
      <c r="C10" t="s">
        <v>17830</v>
      </c>
      <c r="D10" t="s">
        <v>17788</v>
      </c>
      <c r="E10" t="s">
        <v>17831</v>
      </c>
      <c r="F10">
        <v>9.3242600000000007</v>
      </c>
      <c r="G10">
        <v>123.19435</v>
      </c>
      <c r="H10" t="s">
        <v>7982</v>
      </c>
      <c r="I10" t="s">
        <v>2622</v>
      </c>
      <c r="J10" s="1" t="str">
        <f>IF(K10="URBAN",1,IF(K10="SUBURBAN",2,IF(K10="RURAL",3,"")))</f>
        <v/>
      </c>
      <c r="L10" s="62">
        <v>46094</v>
      </c>
      <c r="M10" s="63">
        <v>0.5</v>
      </c>
      <c r="N10" s="62">
        <v>46096</v>
      </c>
      <c r="O10" s="63">
        <v>0.45833333333333331</v>
      </c>
      <c r="P10" t="s">
        <v>17803</v>
      </c>
      <c r="Q10" s="65" t="s">
        <v>1026</v>
      </c>
      <c r="R10" s="65">
        <v>3068</v>
      </c>
      <c r="T10">
        <v>1</v>
      </c>
      <c r="U10" t="b">
        <v>1</v>
      </c>
      <c r="V10" t="b">
        <v>0</v>
      </c>
      <c r="W10" t="b">
        <v>0</v>
      </c>
      <c r="X10" t="s">
        <v>44</v>
      </c>
      <c r="Y10">
        <v>0</v>
      </c>
      <c r="Z10">
        <v>0</v>
      </c>
      <c r="AA10">
        <v>0</v>
      </c>
      <c r="AB10" t="b">
        <v>0</v>
      </c>
      <c r="AC10">
        <v>2</v>
      </c>
      <c r="AD10">
        <v>1</v>
      </c>
      <c r="AE10">
        <v>1</v>
      </c>
      <c r="AF10">
        <v>2</v>
      </c>
      <c r="AG10" t="s">
        <v>7983</v>
      </c>
      <c r="AH10" t="s">
        <v>2466</v>
      </c>
      <c r="AI10" t="s">
        <v>17832</v>
      </c>
      <c r="AJ10" t="s">
        <v>55</v>
      </c>
      <c r="AK10" t="s">
        <v>17833</v>
      </c>
      <c r="AL10">
        <v>1</v>
      </c>
      <c r="AM10" t="s">
        <v>7984</v>
      </c>
    </row>
    <row r="11" spans="1:39" ht="12.75" customHeight="1">
      <c r="A11">
        <v>204175288</v>
      </c>
      <c r="B11" t="s">
        <v>7094</v>
      </c>
      <c r="C11" t="s">
        <v>17834</v>
      </c>
      <c r="D11" t="s">
        <v>17788</v>
      </c>
      <c r="E11" t="s">
        <v>7091</v>
      </c>
      <c r="F11">
        <v>6.9163182000000001</v>
      </c>
      <c r="G11">
        <v>122.0864945</v>
      </c>
      <c r="H11" t="s">
        <v>7097</v>
      </c>
      <c r="I11" t="s">
        <v>6799</v>
      </c>
      <c r="J11" s="1" t="str">
        <f>IF(K11="URBAN",1,IF(K11="SUBURBAN",2,IF(K11="RURAL",3,"")))</f>
        <v/>
      </c>
      <c r="L11" s="62">
        <v>46108</v>
      </c>
      <c r="M11" s="63">
        <v>0.5</v>
      </c>
      <c r="N11" s="62">
        <v>46111</v>
      </c>
      <c r="O11" s="63">
        <v>0.5</v>
      </c>
      <c r="P11" t="s">
        <v>17803</v>
      </c>
      <c r="Q11" s="65" t="s">
        <v>1266</v>
      </c>
      <c r="R11" s="65">
        <v>1400</v>
      </c>
      <c r="T11">
        <v>1</v>
      </c>
      <c r="U11" t="b">
        <v>1</v>
      </c>
      <c r="V11" t="b">
        <v>0</v>
      </c>
      <c r="W11" t="b">
        <v>1</v>
      </c>
      <c r="X11" t="s">
        <v>17835</v>
      </c>
      <c r="Y11">
        <v>6.8724419999999897</v>
      </c>
      <c r="Z11">
        <v>122.05914</v>
      </c>
      <c r="AA11">
        <v>5737.7092887961198</v>
      </c>
      <c r="AB11" t="b">
        <v>1</v>
      </c>
      <c r="AC11">
        <v>9</v>
      </c>
      <c r="AD11">
        <v>4.5</v>
      </c>
      <c r="AE11">
        <v>138</v>
      </c>
      <c r="AF11">
        <v>3</v>
      </c>
      <c r="AG11" t="s">
        <v>6947</v>
      </c>
      <c r="AH11" t="s">
        <v>6948</v>
      </c>
      <c r="AI11" t="s">
        <v>17836</v>
      </c>
      <c r="AJ11" t="s">
        <v>55</v>
      </c>
      <c r="AK11" t="s">
        <v>17837</v>
      </c>
      <c r="AL11">
        <v>4</v>
      </c>
      <c r="AM11" t="s">
        <v>7098</v>
      </c>
    </row>
    <row r="12" spans="1:39" ht="12.75" customHeight="1">
      <c r="A12">
        <v>134142761</v>
      </c>
      <c r="B12" t="s">
        <v>3406</v>
      </c>
      <c r="C12" t="s">
        <v>17838</v>
      </c>
      <c r="D12" t="s">
        <v>17793</v>
      </c>
      <c r="E12" t="s">
        <v>3404</v>
      </c>
      <c r="F12">
        <v>12.022972599999999</v>
      </c>
      <c r="G12">
        <v>120.18436800000001</v>
      </c>
      <c r="H12" t="s">
        <v>3409</v>
      </c>
      <c r="I12" t="s">
        <v>3119</v>
      </c>
      <c r="J12" s="1" t="str">
        <f>IF(K12="URBAN",1,IF(K12="SUBURBAN",2,IF(K12="RURAL",3,"")))</f>
        <v/>
      </c>
      <c r="L12" s="62">
        <v>46099</v>
      </c>
      <c r="M12" s="63">
        <v>0.58333333333333337</v>
      </c>
      <c r="N12" s="62">
        <v>46101</v>
      </c>
      <c r="O12" s="63">
        <v>0.5</v>
      </c>
      <c r="P12" t="s">
        <v>17839</v>
      </c>
      <c r="Q12" s="65" t="s">
        <v>43</v>
      </c>
      <c r="R12" s="65">
        <v>3185</v>
      </c>
      <c r="T12">
        <v>1</v>
      </c>
      <c r="U12" t="b">
        <v>1</v>
      </c>
      <c r="V12" t="b">
        <v>1</v>
      </c>
      <c r="W12" t="b">
        <v>1</v>
      </c>
      <c r="X12" t="s">
        <v>17840</v>
      </c>
      <c r="Y12">
        <v>11.9283293</v>
      </c>
      <c r="Z12">
        <v>120.23973359999999</v>
      </c>
      <c r="AA12">
        <v>12125.206800199199</v>
      </c>
      <c r="AB12" t="b">
        <v>0</v>
      </c>
      <c r="AC12">
        <v>8</v>
      </c>
      <c r="AD12">
        <v>4</v>
      </c>
      <c r="AE12">
        <v>4</v>
      </c>
      <c r="AF12">
        <v>2</v>
      </c>
      <c r="AG12" t="s">
        <v>3284</v>
      </c>
      <c r="AH12" t="s">
        <v>3284</v>
      </c>
      <c r="AI12" t="s">
        <v>17841</v>
      </c>
      <c r="AJ12" t="s">
        <v>55</v>
      </c>
      <c r="AK12" t="s">
        <v>17842</v>
      </c>
      <c r="AL12">
        <v>4</v>
      </c>
      <c r="AM12" s="64" t="s">
        <v>3410</v>
      </c>
    </row>
    <row r="13" spans="1:39" ht="12.75" customHeight="1">
      <c r="A13">
        <v>134142761</v>
      </c>
      <c r="B13" t="s">
        <v>3406</v>
      </c>
      <c r="C13" t="s">
        <v>17843</v>
      </c>
      <c r="D13" t="s">
        <v>17788</v>
      </c>
      <c r="E13" t="s">
        <v>3404</v>
      </c>
      <c r="F13">
        <v>12.022972599999999</v>
      </c>
      <c r="G13">
        <v>120.18436800000001</v>
      </c>
      <c r="H13" t="s">
        <v>3409</v>
      </c>
      <c r="I13" t="s">
        <v>3119</v>
      </c>
      <c r="J13" s="1" t="str">
        <f>IF(K13="URBAN",1,IF(K13="SUBURBAN",2,IF(K13="RURAL",3,"")))</f>
        <v/>
      </c>
      <c r="L13" s="62">
        <v>46099</v>
      </c>
      <c r="M13" s="63">
        <v>0.58333333333333337</v>
      </c>
      <c r="N13" s="62">
        <v>46101</v>
      </c>
      <c r="O13" s="63">
        <v>0.5</v>
      </c>
      <c r="P13" t="s">
        <v>17839</v>
      </c>
      <c r="Q13" s="65" t="s">
        <v>43</v>
      </c>
      <c r="R13" s="65">
        <v>3558</v>
      </c>
      <c r="T13">
        <v>1</v>
      </c>
      <c r="U13" t="b">
        <v>1</v>
      </c>
      <c r="V13" t="b">
        <v>1</v>
      </c>
      <c r="W13" t="b">
        <v>1</v>
      </c>
      <c r="X13" t="s">
        <v>17840</v>
      </c>
      <c r="Y13">
        <v>11.9283293</v>
      </c>
      <c r="Z13">
        <v>120.23973359999999</v>
      </c>
      <c r="AA13">
        <v>12125.206800199199</v>
      </c>
      <c r="AB13" t="b">
        <v>0</v>
      </c>
      <c r="AC13">
        <v>8</v>
      </c>
      <c r="AD13">
        <v>4</v>
      </c>
      <c r="AE13">
        <v>4</v>
      </c>
      <c r="AF13">
        <v>2</v>
      </c>
      <c r="AG13" t="s">
        <v>3284</v>
      </c>
      <c r="AH13" t="s">
        <v>3284</v>
      </c>
      <c r="AI13" t="s">
        <v>17841</v>
      </c>
      <c r="AJ13" t="s">
        <v>55</v>
      </c>
      <c r="AK13" t="s">
        <v>17844</v>
      </c>
      <c r="AL13">
        <v>4</v>
      </c>
      <c r="AM13" s="64" t="s">
        <v>3410</v>
      </c>
    </row>
    <row r="14" spans="1:39" ht="12.75" customHeight="1">
      <c r="A14">
        <v>134142761</v>
      </c>
      <c r="B14" t="s">
        <v>3406</v>
      </c>
      <c r="C14" t="s">
        <v>17845</v>
      </c>
      <c r="D14" t="s">
        <v>17846</v>
      </c>
      <c r="E14" t="s">
        <v>3404</v>
      </c>
      <c r="F14">
        <v>12.022972599999999</v>
      </c>
      <c r="G14">
        <v>120.18436800000001</v>
      </c>
      <c r="H14" t="s">
        <v>3409</v>
      </c>
      <c r="I14" t="s">
        <v>3119</v>
      </c>
      <c r="J14" s="1" t="str">
        <f>IF(K14="URBAN",1,IF(K14="SUBURBAN",2,IF(K14="RURAL",3,"")))</f>
        <v/>
      </c>
      <c r="L14" s="62">
        <v>46099</v>
      </c>
      <c r="M14" s="63">
        <v>0.58333333333333337</v>
      </c>
      <c r="N14" s="62">
        <v>46101</v>
      </c>
      <c r="O14" s="63">
        <v>0.5</v>
      </c>
      <c r="P14" t="s">
        <v>17839</v>
      </c>
      <c r="Q14" s="65" t="s">
        <v>207</v>
      </c>
      <c r="R14" s="65">
        <v>3682</v>
      </c>
      <c r="T14">
        <v>1</v>
      </c>
      <c r="U14" t="b">
        <v>1</v>
      </c>
      <c r="V14" t="b">
        <v>1</v>
      </c>
      <c r="W14" t="b">
        <v>1</v>
      </c>
      <c r="X14" t="s">
        <v>17840</v>
      </c>
      <c r="Y14">
        <v>11.9283293</v>
      </c>
      <c r="Z14">
        <v>120.23973359999999</v>
      </c>
      <c r="AA14">
        <v>12125.206800199199</v>
      </c>
      <c r="AB14" t="b">
        <v>0</v>
      </c>
      <c r="AC14">
        <v>8</v>
      </c>
      <c r="AD14">
        <v>4</v>
      </c>
      <c r="AE14">
        <v>4</v>
      </c>
      <c r="AF14">
        <v>2</v>
      </c>
      <c r="AG14" t="s">
        <v>3284</v>
      </c>
      <c r="AH14" t="s">
        <v>3284</v>
      </c>
      <c r="AI14" t="s">
        <v>17841</v>
      </c>
      <c r="AJ14" t="s">
        <v>55</v>
      </c>
      <c r="AK14" t="s">
        <v>17844</v>
      </c>
      <c r="AL14">
        <v>4</v>
      </c>
      <c r="AM14" s="64" t="s">
        <v>3410</v>
      </c>
    </row>
    <row r="15" spans="1:39" ht="12.75" customHeight="1">
      <c r="A15">
        <v>146207810</v>
      </c>
      <c r="B15" t="s">
        <v>1762</v>
      </c>
      <c r="C15" t="s">
        <v>17847</v>
      </c>
      <c r="D15" t="s">
        <v>17793</v>
      </c>
      <c r="E15" t="s">
        <v>1759</v>
      </c>
      <c r="F15">
        <v>14.0948794</v>
      </c>
      <c r="G15">
        <v>120.9410469</v>
      </c>
      <c r="H15" t="s">
        <v>1765</v>
      </c>
      <c r="I15" t="s">
        <v>1300</v>
      </c>
      <c r="J15" s="1" t="str">
        <f>IF(K15="URBAN",1,IF(K15="SUBURBAN",2,IF(K15="RURAL",3,"")))</f>
        <v/>
      </c>
      <c r="L15" s="62">
        <v>46110</v>
      </c>
      <c r="M15" s="63">
        <v>0.58333333333333337</v>
      </c>
      <c r="N15" s="62">
        <v>46112</v>
      </c>
      <c r="O15" s="63">
        <v>0.5</v>
      </c>
      <c r="P15" t="s">
        <v>17813</v>
      </c>
      <c r="Q15" s="65" t="s">
        <v>43</v>
      </c>
      <c r="R15" s="65">
        <v>8063</v>
      </c>
      <c r="T15">
        <v>1</v>
      </c>
      <c r="U15" t="b">
        <v>0</v>
      </c>
      <c r="V15" t="b">
        <v>0</v>
      </c>
      <c r="W15" t="b">
        <v>1</v>
      </c>
      <c r="X15" t="s">
        <v>1729</v>
      </c>
      <c r="Y15">
        <v>14.115410799999999</v>
      </c>
      <c r="Z15">
        <v>120.9620182</v>
      </c>
      <c r="AA15">
        <v>3213.5411505171801</v>
      </c>
      <c r="AB15" t="b">
        <v>0</v>
      </c>
      <c r="AC15">
        <v>9</v>
      </c>
      <c r="AD15">
        <v>4.5</v>
      </c>
      <c r="AE15">
        <v>32</v>
      </c>
      <c r="AF15">
        <v>2</v>
      </c>
      <c r="AG15" t="s">
        <v>1729</v>
      </c>
      <c r="AH15" t="s">
        <v>1730</v>
      </c>
      <c r="AI15" t="s">
        <v>17848</v>
      </c>
      <c r="AJ15" t="s">
        <v>55</v>
      </c>
      <c r="AK15" t="s">
        <v>17849</v>
      </c>
      <c r="AL15">
        <v>4</v>
      </c>
      <c r="AM15" t="s">
        <v>17850</v>
      </c>
    </row>
    <row r="16" spans="1:39" ht="12.75" customHeight="1">
      <c r="A16">
        <v>146207810</v>
      </c>
      <c r="B16" t="s">
        <v>1762</v>
      </c>
      <c r="C16" t="s">
        <v>17851</v>
      </c>
      <c r="D16" t="s">
        <v>17846</v>
      </c>
      <c r="E16" t="s">
        <v>1759</v>
      </c>
      <c r="F16">
        <v>14.0948794</v>
      </c>
      <c r="G16">
        <v>120.9410469</v>
      </c>
      <c r="H16" t="s">
        <v>1765</v>
      </c>
      <c r="I16" t="s">
        <v>1300</v>
      </c>
      <c r="J16" s="1" t="str">
        <f>IF(K16="URBAN",1,IF(K16="SUBURBAN",2,IF(K16="RURAL",3,"")))</f>
        <v/>
      </c>
      <c r="L16" s="62">
        <v>46110</v>
      </c>
      <c r="M16" s="63">
        <v>0.58333333333333337</v>
      </c>
      <c r="N16" s="62">
        <v>46112</v>
      </c>
      <c r="O16" s="63">
        <v>0.5</v>
      </c>
      <c r="P16" t="s">
        <v>17813</v>
      </c>
      <c r="Q16" s="65" t="s">
        <v>1341</v>
      </c>
      <c r="R16" s="65">
        <v>9597</v>
      </c>
      <c r="T16">
        <v>1</v>
      </c>
      <c r="U16" t="b">
        <v>0</v>
      </c>
      <c r="V16" t="b">
        <v>0</v>
      </c>
      <c r="W16" t="b">
        <v>1</v>
      </c>
      <c r="X16" t="s">
        <v>1729</v>
      </c>
      <c r="Y16">
        <v>14.115410799999999</v>
      </c>
      <c r="Z16">
        <v>120.9620182</v>
      </c>
      <c r="AA16">
        <v>3213.5411505171801</v>
      </c>
      <c r="AB16" t="b">
        <v>0</v>
      </c>
      <c r="AC16">
        <v>9</v>
      </c>
      <c r="AD16">
        <v>4.5</v>
      </c>
      <c r="AE16">
        <v>32</v>
      </c>
      <c r="AF16">
        <v>2</v>
      </c>
      <c r="AG16" t="s">
        <v>1729</v>
      </c>
      <c r="AH16" t="s">
        <v>1730</v>
      </c>
      <c r="AI16" t="s">
        <v>17848</v>
      </c>
      <c r="AJ16" t="s">
        <v>55</v>
      </c>
      <c r="AK16" t="s">
        <v>17849</v>
      </c>
      <c r="AL16">
        <v>4</v>
      </c>
      <c r="AM16" t="s">
        <v>17850</v>
      </c>
    </row>
    <row r="17" spans="1:39" ht="12.75" customHeight="1">
      <c r="A17">
        <v>146207810</v>
      </c>
      <c r="B17" t="s">
        <v>1762</v>
      </c>
      <c r="C17" t="s">
        <v>17852</v>
      </c>
      <c r="D17" t="s">
        <v>17788</v>
      </c>
      <c r="E17" t="s">
        <v>1759</v>
      </c>
      <c r="F17">
        <v>14.0948794</v>
      </c>
      <c r="G17">
        <v>120.9410469</v>
      </c>
      <c r="H17" t="s">
        <v>1765</v>
      </c>
      <c r="I17" t="s">
        <v>1300</v>
      </c>
      <c r="J17" s="1" t="str">
        <f>IF(K17="URBAN",1,IF(K17="SUBURBAN",2,IF(K17="RURAL",3,"")))</f>
        <v/>
      </c>
      <c r="L17" s="62">
        <v>46110</v>
      </c>
      <c r="M17" s="63">
        <v>0.58333333333333337</v>
      </c>
      <c r="N17" s="62">
        <v>46112</v>
      </c>
      <c r="O17" s="63">
        <v>0.5</v>
      </c>
      <c r="P17" t="s">
        <v>17813</v>
      </c>
      <c r="Q17" s="65" t="s">
        <v>43</v>
      </c>
      <c r="R17" s="65">
        <v>9496</v>
      </c>
      <c r="T17">
        <v>1</v>
      </c>
      <c r="U17" t="b">
        <v>0</v>
      </c>
      <c r="V17" t="b">
        <v>0</v>
      </c>
      <c r="W17" t="b">
        <v>1</v>
      </c>
      <c r="X17" t="s">
        <v>1729</v>
      </c>
      <c r="Y17">
        <v>14.115410799999999</v>
      </c>
      <c r="Z17">
        <v>120.9620182</v>
      </c>
      <c r="AA17">
        <v>3213.5411505171801</v>
      </c>
      <c r="AB17" t="b">
        <v>0</v>
      </c>
      <c r="AC17">
        <v>9</v>
      </c>
      <c r="AD17">
        <v>4.5</v>
      </c>
      <c r="AE17">
        <v>32</v>
      </c>
      <c r="AF17">
        <v>2</v>
      </c>
      <c r="AG17" t="s">
        <v>1729</v>
      </c>
      <c r="AH17" t="s">
        <v>1730</v>
      </c>
      <c r="AI17" t="s">
        <v>17848</v>
      </c>
      <c r="AJ17" t="s">
        <v>55</v>
      </c>
      <c r="AK17" t="s">
        <v>17849</v>
      </c>
      <c r="AL17">
        <v>4</v>
      </c>
      <c r="AM17" t="s">
        <v>17850</v>
      </c>
    </row>
    <row r="18" spans="1:39" ht="12.75" customHeight="1">
      <c r="A18">
        <v>157109456</v>
      </c>
      <c r="B18" t="s">
        <v>7256</v>
      </c>
      <c r="C18" t="s">
        <v>17853</v>
      </c>
      <c r="D18" t="s">
        <v>17846</v>
      </c>
      <c r="E18" t="s">
        <v>7253</v>
      </c>
      <c r="F18">
        <v>10.312912000000001</v>
      </c>
      <c r="G18">
        <v>123.9579762</v>
      </c>
      <c r="H18" t="s">
        <v>17854</v>
      </c>
      <c r="I18" t="s">
        <v>2622</v>
      </c>
      <c r="J18" s="1" t="str">
        <f>IF(K18="URBAN",1,IF(K18="SUBURBAN",2,IF(K18="RURAL",3,"")))</f>
        <v/>
      </c>
      <c r="L18" s="62">
        <v>46112</v>
      </c>
      <c r="M18" s="63">
        <v>0.58333333333333337</v>
      </c>
      <c r="N18" s="62">
        <v>46113</v>
      </c>
      <c r="O18" s="63">
        <v>0.5</v>
      </c>
      <c r="P18" t="s">
        <v>17794</v>
      </c>
      <c r="Q18" s="65" t="s">
        <v>207</v>
      </c>
      <c r="R18" s="65">
        <v>1666</v>
      </c>
      <c r="T18">
        <v>1</v>
      </c>
      <c r="U18" t="b">
        <v>0</v>
      </c>
      <c r="V18" t="b">
        <v>1</v>
      </c>
      <c r="W18" t="b">
        <v>1</v>
      </c>
      <c r="X18" t="s">
        <v>17855</v>
      </c>
      <c r="Y18">
        <v>10.3035254</v>
      </c>
      <c r="Z18">
        <v>124.0193458</v>
      </c>
      <c r="AA18">
        <v>6794.4911008342797</v>
      </c>
      <c r="AB18" t="b">
        <v>0</v>
      </c>
      <c r="AC18">
        <v>7.8</v>
      </c>
      <c r="AD18">
        <v>3.9</v>
      </c>
      <c r="AE18">
        <v>604</v>
      </c>
      <c r="AF18">
        <v>1</v>
      </c>
      <c r="AG18" t="s">
        <v>4948</v>
      </c>
      <c r="AH18" t="s">
        <v>17795</v>
      </c>
      <c r="AI18" t="s">
        <v>17796</v>
      </c>
      <c r="AJ18" t="s">
        <v>55</v>
      </c>
      <c r="AK18" t="s">
        <v>17856</v>
      </c>
      <c r="AL18">
        <v>3</v>
      </c>
      <c r="AM18" t="s">
        <v>17857</v>
      </c>
    </row>
    <row r="19" spans="1:39" ht="12.75" customHeight="1">
      <c r="A19">
        <v>157109456</v>
      </c>
      <c r="B19" t="s">
        <v>7256</v>
      </c>
      <c r="C19" t="s">
        <v>17858</v>
      </c>
      <c r="D19" t="s">
        <v>17793</v>
      </c>
      <c r="E19" t="s">
        <v>7253</v>
      </c>
      <c r="F19">
        <v>10.312912000000001</v>
      </c>
      <c r="G19">
        <v>123.9579762</v>
      </c>
      <c r="H19" t="s">
        <v>17854</v>
      </c>
      <c r="I19" t="s">
        <v>2622</v>
      </c>
      <c r="J19" s="1" t="str">
        <f>IF(K19="URBAN",1,IF(K19="SUBURBAN",2,IF(K19="RURAL",3,"")))</f>
        <v/>
      </c>
      <c r="L19" s="62">
        <v>46112</v>
      </c>
      <c r="M19" s="63">
        <v>0.58333333333333337</v>
      </c>
      <c r="N19" s="62">
        <v>46113</v>
      </c>
      <c r="O19" s="63">
        <v>0.5</v>
      </c>
      <c r="P19" t="s">
        <v>17794</v>
      </c>
      <c r="Q19" s="65" t="s">
        <v>1341</v>
      </c>
      <c r="R19" s="65">
        <v>1478</v>
      </c>
      <c r="T19">
        <v>1</v>
      </c>
      <c r="U19" t="b">
        <v>0</v>
      </c>
      <c r="V19" t="b">
        <v>1</v>
      </c>
      <c r="W19" t="b">
        <v>1</v>
      </c>
      <c r="X19" t="s">
        <v>17855</v>
      </c>
      <c r="Y19">
        <v>10.3035254</v>
      </c>
      <c r="Z19">
        <v>124.0193458</v>
      </c>
      <c r="AA19">
        <v>6794.4911008342797</v>
      </c>
      <c r="AB19" t="b">
        <v>0</v>
      </c>
      <c r="AC19">
        <v>7.8</v>
      </c>
      <c r="AD19">
        <v>3.9</v>
      </c>
      <c r="AE19">
        <v>604</v>
      </c>
      <c r="AF19">
        <v>1</v>
      </c>
      <c r="AG19" t="s">
        <v>4948</v>
      </c>
      <c r="AH19" t="s">
        <v>17795</v>
      </c>
      <c r="AI19" t="s">
        <v>17796</v>
      </c>
      <c r="AJ19" t="s">
        <v>55</v>
      </c>
      <c r="AK19" t="s">
        <v>17859</v>
      </c>
      <c r="AL19">
        <v>3</v>
      </c>
      <c r="AM19" t="s">
        <v>17857</v>
      </c>
    </row>
    <row r="20" spans="1:39" ht="12.75" customHeight="1">
      <c r="A20">
        <v>157109456</v>
      </c>
      <c r="B20" t="s">
        <v>7256</v>
      </c>
      <c r="C20" t="s">
        <v>17860</v>
      </c>
      <c r="D20" t="s">
        <v>17788</v>
      </c>
      <c r="E20" t="s">
        <v>7253</v>
      </c>
      <c r="F20">
        <v>10.312912000000001</v>
      </c>
      <c r="G20">
        <v>123.9579762</v>
      </c>
      <c r="H20" t="s">
        <v>17854</v>
      </c>
      <c r="I20" t="s">
        <v>2622</v>
      </c>
      <c r="J20" s="1" t="str">
        <f>IF(K20="URBAN",1,IF(K20="SUBURBAN",2,IF(K20="RURAL",3,"")))</f>
        <v/>
      </c>
      <c r="L20" s="62">
        <v>46112</v>
      </c>
      <c r="M20" s="63">
        <v>0.58333333333333337</v>
      </c>
      <c r="N20" s="62">
        <v>46113</v>
      </c>
      <c r="O20" s="63">
        <v>0.5</v>
      </c>
      <c r="P20" t="s">
        <v>17794</v>
      </c>
      <c r="Q20" s="65" t="s">
        <v>1341</v>
      </c>
      <c r="R20" s="65">
        <v>2679</v>
      </c>
      <c r="T20">
        <v>1</v>
      </c>
      <c r="U20" t="b">
        <v>0</v>
      </c>
      <c r="V20" t="b">
        <v>1</v>
      </c>
      <c r="W20" t="b">
        <v>1</v>
      </c>
      <c r="X20" t="s">
        <v>17855</v>
      </c>
      <c r="Y20">
        <v>10.3035254</v>
      </c>
      <c r="Z20">
        <v>124.0193458</v>
      </c>
      <c r="AA20">
        <v>6794.4911008342797</v>
      </c>
      <c r="AB20" t="b">
        <v>0</v>
      </c>
      <c r="AC20">
        <v>7.8</v>
      </c>
      <c r="AD20">
        <v>3.9</v>
      </c>
      <c r="AE20">
        <v>604</v>
      </c>
      <c r="AF20">
        <v>1</v>
      </c>
      <c r="AG20" t="s">
        <v>4948</v>
      </c>
      <c r="AH20" t="s">
        <v>17795</v>
      </c>
      <c r="AI20" t="s">
        <v>17796</v>
      </c>
      <c r="AJ20" t="s">
        <v>55</v>
      </c>
      <c r="AK20" t="s">
        <v>17861</v>
      </c>
      <c r="AL20">
        <v>3</v>
      </c>
      <c r="AM20" t="s">
        <v>17857</v>
      </c>
    </row>
    <row r="21" spans="1:39" ht="12.75" customHeight="1">
      <c r="A21">
        <v>157109456</v>
      </c>
      <c r="B21" t="s">
        <v>7256</v>
      </c>
      <c r="C21" t="s">
        <v>17862</v>
      </c>
      <c r="D21" t="s">
        <v>17863</v>
      </c>
      <c r="E21" t="s">
        <v>7253</v>
      </c>
      <c r="F21">
        <v>10.312912000000001</v>
      </c>
      <c r="G21">
        <v>123.9579762</v>
      </c>
      <c r="H21" t="s">
        <v>17854</v>
      </c>
      <c r="I21" t="s">
        <v>2622</v>
      </c>
      <c r="J21" s="1" t="str">
        <f>IF(K21="URBAN",1,IF(K21="SUBURBAN",2,IF(K21="RURAL",3,"")))</f>
        <v/>
      </c>
      <c r="L21" s="62">
        <v>46112</v>
      </c>
      <c r="M21" s="63">
        <v>0.58333333333333337</v>
      </c>
      <c r="N21" s="62">
        <v>46113</v>
      </c>
      <c r="O21" s="63">
        <v>0.5</v>
      </c>
      <c r="P21" t="s">
        <v>17794</v>
      </c>
      <c r="Q21" s="65" t="s">
        <v>43</v>
      </c>
      <c r="R21" s="65">
        <v>2800</v>
      </c>
      <c r="T21">
        <v>1</v>
      </c>
      <c r="U21" t="b">
        <v>0</v>
      </c>
      <c r="V21" t="b">
        <v>1</v>
      </c>
      <c r="W21" t="b">
        <v>1</v>
      </c>
      <c r="X21" t="s">
        <v>17855</v>
      </c>
      <c r="Y21">
        <v>10.3035254</v>
      </c>
      <c r="Z21">
        <v>124.0193458</v>
      </c>
      <c r="AA21">
        <v>6794.4911008342797</v>
      </c>
      <c r="AB21" t="b">
        <v>0</v>
      </c>
      <c r="AC21">
        <v>7.8</v>
      </c>
      <c r="AD21">
        <v>3.9</v>
      </c>
      <c r="AE21">
        <v>604</v>
      </c>
      <c r="AF21">
        <v>1</v>
      </c>
      <c r="AG21" t="s">
        <v>4948</v>
      </c>
      <c r="AH21" t="s">
        <v>17795</v>
      </c>
      <c r="AI21" t="s">
        <v>17796</v>
      </c>
      <c r="AJ21" t="s">
        <v>55</v>
      </c>
      <c r="AK21" t="s">
        <v>17864</v>
      </c>
      <c r="AL21">
        <v>3</v>
      </c>
      <c r="AM21" t="s">
        <v>17857</v>
      </c>
    </row>
    <row r="22" spans="1:39" ht="12.75" customHeight="1">
      <c r="A22">
        <v>157109456</v>
      </c>
      <c r="B22" t="s">
        <v>7256</v>
      </c>
      <c r="C22" t="s">
        <v>17865</v>
      </c>
      <c r="D22" t="s">
        <v>17817</v>
      </c>
      <c r="E22" t="s">
        <v>7253</v>
      </c>
      <c r="F22">
        <v>10.312912000000001</v>
      </c>
      <c r="G22">
        <v>123.9579762</v>
      </c>
      <c r="H22" t="s">
        <v>17854</v>
      </c>
      <c r="I22" t="s">
        <v>2622</v>
      </c>
      <c r="J22" s="1" t="str">
        <f>IF(K22="URBAN",1,IF(K22="SUBURBAN",2,IF(K22="RURAL",3,"")))</f>
        <v/>
      </c>
      <c r="L22" s="62">
        <v>46112</v>
      </c>
      <c r="M22" s="63">
        <v>0.58333333333333337</v>
      </c>
      <c r="N22" s="62">
        <v>46113</v>
      </c>
      <c r="O22" s="63">
        <v>0.5</v>
      </c>
      <c r="P22" t="s">
        <v>17794</v>
      </c>
      <c r="Q22" s="65" t="s">
        <v>43</v>
      </c>
      <c r="R22" s="65">
        <v>2805</v>
      </c>
      <c r="T22">
        <v>1</v>
      </c>
      <c r="U22" t="b">
        <v>0</v>
      </c>
      <c r="V22" t="b">
        <v>1</v>
      </c>
      <c r="W22" t="b">
        <v>1</v>
      </c>
      <c r="X22" t="s">
        <v>17855</v>
      </c>
      <c r="Y22">
        <v>10.3035254</v>
      </c>
      <c r="Z22">
        <v>124.0193458</v>
      </c>
      <c r="AA22">
        <v>6794.4911008342797</v>
      </c>
      <c r="AB22" t="b">
        <v>0</v>
      </c>
      <c r="AC22">
        <v>7.8</v>
      </c>
      <c r="AD22">
        <v>3.9</v>
      </c>
      <c r="AE22">
        <v>604</v>
      </c>
      <c r="AF22">
        <v>1</v>
      </c>
      <c r="AG22" t="s">
        <v>4948</v>
      </c>
      <c r="AH22" t="s">
        <v>17795</v>
      </c>
      <c r="AI22" t="s">
        <v>17796</v>
      </c>
      <c r="AJ22" t="s">
        <v>55</v>
      </c>
      <c r="AK22" t="s">
        <v>17864</v>
      </c>
      <c r="AL22">
        <v>3</v>
      </c>
      <c r="AM22" t="s">
        <v>17857</v>
      </c>
    </row>
    <row r="23" spans="1:39" ht="12.75" customHeight="1">
      <c r="A23" s="8"/>
      <c r="B23" s="8" t="s">
        <v>536</v>
      </c>
      <c r="C23" s="8" t="s">
        <v>537</v>
      </c>
      <c r="D23" s="9" t="str">
        <f ca="1">IFERROR(__xludf.DUMMYFUNCTION("PROPER(REGEXEXTRACT(B110, ""(?:https?:\/\/)?(?:www\.)?([a-zA-Z0-9-]+)\.""))"),"Skyscanner")</f>
        <v>Skyscanner</v>
      </c>
      <c r="E23" s="8" t="s">
        <v>538</v>
      </c>
      <c r="F23" s="8">
        <v>17.285039999999999</v>
      </c>
      <c r="G23" s="8">
        <v>120.43449</v>
      </c>
      <c r="H23" s="8" t="s">
        <v>539</v>
      </c>
      <c r="I23" s="8" t="s">
        <v>540</v>
      </c>
      <c r="J23" s="1">
        <f>IF(K23="URBAN",1,IF(K23="SUBURBAN",2,IF(K23="RURAL",3,"")))</f>
        <v>3</v>
      </c>
      <c r="K23" s="8" t="s">
        <v>541</v>
      </c>
      <c r="L23" s="20">
        <v>46082</v>
      </c>
      <c r="M23" s="51">
        <v>0.58333333333333337</v>
      </c>
      <c r="N23" s="20">
        <v>46083</v>
      </c>
      <c r="O23" s="59">
        <v>0.5</v>
      </c>
      <c r="P23" s="32" t="str">
        <f>TEXT($L23, "dddd")</f>
        <v>Sunday</v>
      </c>
      <c r="Q23" s="43" t="s">
        <v>111</v>
      </c>
      <c r="R23" s="43">
        <v>4284.5999999999904</v>
      </c>
      <c r="S23" s="8" t="str">
        <f>IF(OR(MONTH(L23)=12, MONTH(L23)&lt;=5), "Dry Season", "Wet Season")</f>
        <v>Dry Season</v>
      </c>
      <c r="T23" s="8">
        <v>1</v>
      </c>
      <c r="U23" s="8">
        <v>1</v>
      </c>
      <c r="V23" s="8">
        <v>0</v>
      </c>
      <c r="W23" s="8">
        <v>0</v>
      </c>
      <c r="X23" s="8" t="s">
        <v>44</v>
      </c>
      <c r="Y23" s="8"/>
      <c r="Z23" s="8"/>
      <c r="AA23" s="11" cm="1">
        <f t="array" ref="AA23">IF(ISBLANK(Y23), 0, VINCentyInvDistance(F23,G23,Y23,Z23))</f>
        <v>0</v>
      </c>
      <c r="AB23" s="8">
        <v>0</v>
      </c>
      <c r="AC23" s="8">
        <v>6.8</v>
      </c>
      <c r="AD23" s="8">
        <v>4.3</v>
      </c>
      <c r="AE23" s="8">
        <v>132</v>
      </c>
      <c r="AF23" s="8">
        <v>1</v>
      </c>
      <c r="AG23" s="8" t="s">
        <v>542</v>
      </c>
      <c r="AH23" s="8" t="s">
        <v>495</v>
      </c>
      <c r="AI23" s="8"/>
      <c r="AJ23" s="8" t="s">
        <v>55</v>
      </c>
      <c r="AK23" t="s">
        <v>16496</v>
      </c>
      <c r="AL23" s="10">
        <v>0</v>
      </c>
      <c r="AM23" s="8" t="s">
        <v>543</v>
      </c>
    </row>
    <row r="24" spans="1:39" ht="12.75" customHeight="1">
      <c r="A24" s="8"/>
      <c r="B24" s="8" t="s">
        <v>536</v>
      </c>
      <c r="C24" s="8" t="s">
        <v>537</v>
      </c>
      <c r="D24" s="9" t="str">
        <f ca="1">IFERROR(__xludf.DUMMYFUNCTION("PROPER(REGEXEXTRACT(B111, ""(?:https?:\/\/)?(?:www\.)?([a-zA-Z0-9-]+)\.""))"),"Skyscanner")</f>
        <v>Skyscanner</v>
      </c>
      <c r="E24" s="8" t="s">
        <v>538</v>
      </c>
      <c r="F24" s="8">
        <v>17.285039999999999</v>
      </c>
      <c r="G24" s="8">
        <v>120.43449</v>
      </c>
      <c r="H24" s="8" t="s">
        <v>539</v>
      </c>
      <c r="I24" s="8" t="s">
        <v>540</v>
      </c>
      <c r="J24" s="1">
        <f>IF(K24="URBAN",1,IF(K24="SUBURBAN",2,IF(K24="RURAL",3,"")))</f>
        <v>3</v>
      </c>
      <c r="K24" s="8" t="s">
        <v>541</v>
      </c>
      <c r="L24" s="21">
        <v>46089</v>
      </c>
      <c r="M24" s="51">
        <v>0.58333333333333337</v>
      </c>
      <c r="N24" s="20">
        <f>$L24+1</f>
        <v>46090</v>
      </c>
      <c r="O24" s="59">
        <v>0.5</v>
      </c>
      <c r="P24" s="32" t="str">
        <f>TEXT($L24, "dddd")</f>
        <v>Sunday</v>
      </c>
      <c r="Q24" s="44" t="s">
        <v>433</v>
      </c>
      <c r="R24" s="44">
        <v>5446</v>
      </c>
      <c r="S24" s="8" t="str">
        <f>IF(OR(MONTH(L24)=12, MONTH(L24)&lt;=5), "Dry Season", "Wet Season")</f>
        <v>Dry Season</v>
      </c>
      <c r="T24" s="8">
        <v>1</v>
      </c>
      <c r="U24" s="8">
        <v>1</v>
      </c>
      <c r="V24" s="8">
        <v>0</v>
      </c>
      <c r="W24" s="8">
        <v>0</v>
      </c>
      <c r="X24" s="8" t="s">
        <v>44</v>
      </c>
      <c r="Y24" s="8"/>
      <c r="Z24" s="8"/>
      <c r="AA24" s="11" cm="1">
        <f t="array" ref="AA24">IF(ISBLANK(Y24), 0, VINCentyInvDistance(F24,G24,Y24,Z24))</f>
        <v>0</v>
      </c>
      <c r="AB24" s="8">
        <v>0</v>
      </c>
      <c r="AC24" s="8">
        <v>6.8</v>
      </c>
      <c r="AD24" s="8">
        <v>4.3</v>
      </c>
      <c r="AE24" s="8">
        <v>132</v>
      </c>
      <c r="AF24" s="8">
        <v>1</v>
      </c>
      <c r="AG24" s="8" t="s">
        <v>542</v>
      </c>
      <c r="AH24" s="8" t="s">
        <v>495</v>
      </c>
      <c r="AI24" s="8"/>
      <c r="AJ24" s="8" t="s">
        <v>55</v>
      </c>
      <c r="AK24" t="s">
        <v>16497</v>
      </c>
      <c r="AL24" s="10">
        <v>0</v>
      </c>
      <c r="AM24" s="8" t="s">
        <v>543</v>
      </c>
    </row>
    <row r="25" spans="1:39" ht="12.75" customHeight="1">
      <c r="A25" s="8"/>
      <c r="B25" s="8" t="s">
        <v>536</v>
      </c>
      <c r="C25" s="8" t="s">
        <v>537</v>
      </c>
      <c r="D25" s="9" t="str">
        <f ca="1">IFERROR(__xludf.DUMMYFUNCTION("PROPER(REGEXEXTRACT(B112, ""(?:https?:\/\/)?(?:www\.)?([a-zA-Z0-9-]+)\.""))"),"Skyscanner")</f>
        <v>Skyscanner</v>
      </c>
      <c r="E25" s="8" t="s">
        <v>538</v>
      </c>
      <c r="F25" s="8">
        <v>17.285039999999999</v>
      </c>
      <c r="G25" s="8">
        <v>120.43449</v>
      </c>
      <c r="H25" s="8" t="s">
        <v>539</v>
      </c>
      <c r="I25" s="8" t="s">
        <v>540</v>
      </c>
      <c r="J25" s="1">
        <f>IF(K25="URBAN",1,IF(K25="SUBURBAN",2,IF(K25="RURAL",3,"")))</f>
        <v>3</v>
      </c>
      <c r="K25" s="8" t="s">
        <v>541</v>
      </c>
      <c r="L25" s="21">
        <v>46089</v>
      </c>
      <c r="M25" s="51">
        <v>0.58333333333333337</v>
      </c>
      <c r="N25" s="20">
        <f>$L25+1</f>
        <v>46090</v>
      </c>
      <c r="O25" s="59">
        <v>0.5</v>
      </c>
      <c r="P25" s="32" t="str">
        <f>TEXT($L25, "dddd")</f>
        <v>Sunday</v>
      </c>
      <c r="Q25" s="44" t="s">
        <v>61</v>
      </c>
      <c r="R25" s="44">
        <v>5615</v>
      </c>
      <c r="S25" s="8" t="str">
        <f>IF(OR(MONTH(L25)=12, MONTH(L25)&lt;=5), "Dry Season", "Wet Season")</f>
        <v>Dry Season</v>
      </c>
      <c r="T25" s="8">
        <v>1</v>
      </c>
      <c r="U25" s="8">
        <v>1</v>
      </c>
      <c r="V25" s="8">
        <v>0</v>
      </c>
      <c r="W25" s="8">
        <v>0</v>
      </c>
      <c r="X25" s="8" t="s">
        <v>44</v>
      </c>
      <c r="Y25" s="8"/>
      <c r="Z25" s="8"/>
      <c r="AA25" s="11" cm="1">
        <f t="array" ref="AA25">IF(ISBLANK(Y25), 0, VINCentyInvDistance(F25,G25,Y25,Z25))</f>
        <v>0</v>
      </c>
      <c r="AB25" s="8">
        <v>0</v>
      </c>
      <c r="AC25" s="8">
        <v>6.8</v>
      </c>
      <c r="AD25" s="8">
        <v>4.3</v>
      </c>
      <c r="AE25" s="8">
        <v>132</v>
      </c>
      <c r="AF25" s="8">
        <v>1</v>
      </c>
      <c r="AG25" s="8" t="s">
        <v>542</v>
      </c>
      <c r="AH25" s="8" t="s">
        <v>495</v>
      </c>
      <c r="AI25" s="8"/>
      <c r="AJ25" s="8" t="s">
        <v>55</v>
      </c>
      <c r="AK25" t="s">
        <v>16498</v>
      </c>
      <c r="AL25" s="10">
        <v>0</v>
      </c>
      <c r="AM25" s="8" t="s">
        <v>543</v>
      </c>
    </row>
    <row r="26" spans="1:39" ht="12.75" customHeight="1">
      <c r="A26" s="1"/>
      <c r="B26" s="1" t="s">
        <v>544</v>
      </c>
      <c r="C26" s="1" t="s">
        <v>545</v>
      </c>
      <c r="D26" s="3" t="str">
        <f ca="1">IFERROR(__xludf.DUMMYFUNCTION("PROPER(REGEXEXTRACT(B113, ""(?:https?:\/\/)?(?:www\.)?([a-zA-Z0-9-]+)\.""))"),"Skyscanner")</f>
        <v>Skyscanner</v>
      </c>
      <c r="E26" s="1" t="s">
        <v>546</v>
      </c>
      <c r="F26" s="1">
        <v>18.59151</v>
      </c>
      <c r="G26" s="1">
        <v>120.78771999999999</v>
      </c>
      <c r="H26" s="1" t="s">
        <v>547</v>
      </c>
      <c r="I26" s="1" t="s">
        <v>540</v>
      </c>
      <c r="J26" s="1">
        <f>IF(K26="URBAN",1,IF(K26="SUBURBAN",2,IF(K26="RURAL",3,"")))</f>
        <v>3</v>
      </c>
      <c r="K26" s="1" t="s">
        <v>541</v>
      </c>
      <c r="L26" s="18">
        <v>46082</v>
      </c>
      <c r="M26" s="49">
        <v>0.58333333333333337</v>
      </c>
      <c r="N26" s="18">
        <v>46083</v>
      </c>
      <c r="O26" s="56">
        <v>0.5</v>
      </c>
      <c r="P26" s="31" t="str">
        <f>TEXT($L26, "dddd")</f>
        <v>Sunday</v>
      </c>
      <c r="Q26" s="39" t="s">
        <v>111</v>
      </c>
      <c r="R26" s="39">
        <v>1042.2</v>
      </c>
      <c r="S26" s="1" t="str">
        <f>IF(OR(MONTH(L26)=12, MONTH(L26)&lt;=5), "Dry Season", "Wet Season")</f>
        <v>Dry Season</v>
      </c>
      <c r="T26" s="1">
        <v>1</v>
      </c>
      <c r="U26" s="1">
        <v>0</v>
      </c>
      <c r="V26" s="1">
        <v>0</v>
      </c>
      <c r="W26" s="1">
        <v>0</v>
      </c>
      <c r="X26" s="1" t="s">
        <v>44</v>
      </c>
      <c r="Y26" s="1"/>
      <c r="Z26" s="1"/>
      <c r="AA26" s="11" cm="1">
        <f t="array" ref="AA26">IF(ISBLANK(Y26), 0, VINCentyInvDistance(F26,G26,Y26,Z26))</f>
        <v>0</v>
      </c>
      <c r="AB26" s="1">
        <v>1</v>
      </c>
      <c r="AC26" s="1">
        <v>8.4</v>
      </c>
      <c r="AD26" s="1">
        <v>4</v>
      </c>
      <c r="AE26" s="1">
        <v>76</v>
      </c>
      <c r="AF26" s="1">
        <v>1</v>
      </c>
      <c r="AG26" s="1" t="s">
        <v>548</v>
      </c>
      <c r="AH26" s="1" t="s">
        <v>549</v>
      </c>
      <c r="AI26" s="1"/>
      <c r="AJ26" s="1" t="s">
        <v>55</v>
      </c>
      <c r="AK26" t="s">
        <v>16499</v>
      </c>
      <c r="AL26" s="7">
        <v>0</v>
      </c>
      <c r="AM26" s="1" t="s">
        <v>550</v>
      </c>
    </row>
    <row r="27" spans="1:39" ht="12.75" customHeight="1">
      <c r="A27" s="1"/>
      <c r="B27" s="1" t="s">
        <v>551</v>
      </c>
      <c r="C27" s="1" t="s">
        <v>552</v>
      </c>
      <c r="D27" s="3" t="str">
        <f ca="1">IFERROR(__xludf.DUMMYFUNCTION("PROPER(REGEXEXTRACT(B114, ""(?:https?:\/\/)?(?:www\.)?([a-zA-Z0-9-]+)\.""))"),"Skyscanner")</f>
        <v>Skyscanner</v>
      </c>
      <c r="E27" s="1" t="s">
        <v>553</v>
      </c>
      <c r="F27" s="1">
        <v>16.16638</v>
      </c>
      <c r="G27" s="1">
        <v>120.49195</v>
      </c>
      <c r="H27" s="1" t="s">
        <v>554</v>
      </c>
      <c r="I27" s="1" t="s">
        <v>540</v>
      </c>
      <c r="J27" s="1">
        <f>IF(K27="URBAN",1,IF(K27="SUBURBAN",2,IF(K27="RURAL",3,"")))</f>
        <v>3</v>
      </c>
      <c r="K27" s="1" t="s">
        <v>541</v>
      </c>
      <c r="L27" s="18">
        <v>46082</v>
      </c>
      <c r="M27" s="49">
        <v>0.58333333333333337</v>
      </c>
      <c r="N27" s="18">
        <v>46083</v>
      </c>
      <c r="O27" s="56">
        <v>0.5</v>
      </c>
      <c r="P27" s="31" t="str">
        <f>TEXT($L27, "dddd")</f>
        <v>Sunday</v>
      </c>
      <c r="Q27" s="39" t="s">
        <v>249</v>
      </c>
      <c r="R27" s="39">
        <v>728</v>
      </c>
      <c r="S27" s="1" t="str">
        <f>IF(OR(MONTH(L27)=12, MONTH(L27)&lt;=5), "Dry Season", "Wet Season")</f>
        <v>Dry Season</v>
      </c>
      <c r="T27" s="1">
        <v>1</v>
      </c>
      <c r="U27" s="1">
        <v>0</v>
      </c>
      <c r="V27" s="1">
        <v>0</v>
      </c>
      <c r="W27" s="1">
        <v>0</v>
      </c>
      <c r="X27" s="1" t="s">
        <v>44</v>
      </c>
      <c r="Y27" s="1"/>
      <c r="Z27" s="1"/>
      <c r="AA27" s="11" cm="1">
        <f t="array" ref="AA27">IF(ISBLANK(Y27), 0, VINCentyInvDistance(F27,G27,Y27,Z27))</f>
        <v>0</v>
      </c>
      <c r="AB27" s="1">
        <v>0</v>
      </c>
      <c r="AC27" s="1">
        <v>0</v>
      </c>
      <c r="AD27" s="1">
        <v>0</v>
      </c>
      <c r="AE27" s="1">
        <v>25</v>
      </c>
      <c r="AF27" s="1">
        <v>1</v>
      </c>
      <c r="AG27" s="1" t="s">
        <v>555</v>
      </c>
      <c r="AH27" s="1" t="s">
        <v>556</v>
      </c>
      <c r="AI27" s="1" t="str">
        <f>TRIM(MID(SUBSTITUTE($H27,",",REPT(" ",200)),(LEN($H27)-LEN(SUBSTITUTE($H27,",",""))-2)*200+1,200))</f>
        <v>Ilocos Region</v>
      </c>
      <c r="AJ27" s="1" t="s">
        <v>55</v>
      </c>
      <c r="AK27" t="s">
        <v>16500</v>
      </c>
      <c r="AL27" s="7">
        <v>0</v>
      </c>
      <c r="AM27" s="1" t="s">
        <v>557</v>
      </c>
    </row>
    <row r="28" spans="1:39" ht="12.75" customHeight="1">
      <c r="A28" s="1"/>
      <c r="B28" s="1" t="s">
        <v>558</v>
      </c>
      <c r="C28" s="1" t="s">
        <v>559</v>
      </c>
      <c r="D28" s="3" t="str">
        <f ca="1">IFERROR(__xludf.DUMMYFUNCTION("PROPER(REGEXEXTRACT(B115, ""(?:https?:\/\/)?(?:www\.)?([a-zA-Z0-9-]+)\.""))"),"Skyscanner")</f>
        <v>Skyscanner</v>
      </c>
      <c r="E28" s="1" t="s">
        <v>560</v>
      </c>
      <c r="F28" s="1">
        <v>16.66168</v>
      </c>
      <c r="G28" s="1">
        <v>120.3244</v>
      </c>
      <c r="H28" s="1" t="s">
        <v>561</v>
      </c>
      <c r="I28" s="1" t="s">
        <v>540</v>
      </c>
      <c r="J28" s="1">
        <f>IF(K28="URBAN",1,IF(K28="SUBURBAN",2,IF(K28="RURAL",3,"")))</f>
        <v>3</v>
      </c>
      <c r="K28" s="1" t="s">
        <v>541</v>
      </c>
      <c r="L28" s="18">
        <v>46082</v>
      </c>
      <c r="M28" s="49">
        <v>0.58333333333333337</v>
      </c>
      <c r="N28" s="18">
        <v>46083</v>
      </c>
      <c r="O28" s="56">
        <v>0.45833333333333331</v>
      </c>
      <c r="P28" s="31" t="str">
        <f>TEXT($L28, "dddd")</f>
        <v>Sunday</v>
      </c>
      <c r="Q28" s="39" t="s">
        <v>371</v>
      </c>
      <c r="R28" s="39">
        <v>897</v>
      </c>
      <c r="S28" s="1" t="str">
        <f>IF(OR(MONTH(L28)=12, MONTH(L28)&lt;=5), "Dry Season", "Wet Season")</f>
        <v>Dry Season</v>
      </c>
      <c r="T28" s="1">
        <v>1</v>
      </c>
      <c r="U28" s="1">
        <v>0</v>
      </c>
      <c r="V28" s="1">
        <v>0</v>
      </c>
      <c r="W28" s="1">
        <v>0</v>
      </c>
      <c r="X28" s="1" t="s">
        <v>44</v>
      </c>
      <c r="Y28" s="1"/>
      <c r="Z28" s="1"/>
      <c r="AA28" s="11" cm="1">
        <f t="array" ref="AA28">IF(ISBLANK(Y28), 0, VINCentyInvDistance(F28,G28,Y28,Z28))</f>
        <v>0</v>
      </c>
      <c r="AB28" s="1">
        <v>0</v>
      </c>
      <c r="AC28" s="1">
        <v>7.4</v>
      </c>
      <c r="AD28" s="1">
        <v>4.2</v>
      </c>
      <c r="AE28" s="1">
        <v>233</v>
      </c>
      <c r="AF28" s="1">
        <v>1</v>
      </c>
      <c r="AG28" s="1" t="s">
        <v>562</v>
      </c>
      <c r="AH28" s="1" t="s">
        <v>563</v>
      </c>
      <c r="AI28" s="1" t="str">
        <f>TRIM(MID(SUBSTITUTE($H28,",",REPT(" ",200)),(LEN($H28)-LEN(SUBSTITUTE($H28,",",""))-2)*200+1,200))</f>
        <v>La Union</v>
      </c>
      <c r="AJ28" s="1" t="s">
        <v>55</v>
      </c>
      <c r="AK28" t="s">
        <v>564</v>
      </c>
      <c r="AL28" s="6">
        <v>2</v>
      </c>
      <c r="AM28" s="1" t="s">
        <v>565</v>
      </c>
    </row>
    <row r="29" spans="1:39" ht="12.75" customHeight="1">
      <c r="A29" s="1"/>
      <c r="B29" s="1" t="s">
        <v>572</v>
      </c>
      <c r="C29" s="1" t="s">
        <v>573</v>
      </c>
      <c r="D29" s="3" t="str">
        <f ca="1">IFERROR(__xludf.DUMMYFUNCTION("PROPER(REGEXEXTRACT(B118, ""(?:https?:\/\/)?(?:www\.)?([a-zA-Z0-9-]+)\.""))"),"Skyscanner")</f>
        <v>Skyscanner</v>
      </c>
      <c r="E29" s="1" t="s">
        <v>574</v>
      </c>
      <c r="F29" s="1">
        <v>15.965688999999999</v>
      </c>
      <c r="G29" s="1">
        <v>120.54571900000001</v>
      </c>
      <c r="H29" s="1" t="s">
        <v>575</v>
      </c>
      <c r="I29" s="1" t="s">
        <v>540</v>
      </c>
      <c r="J29" s="1">
        <f>IF(K29="URBAN",1,IF(K29="SUBURBAN",2,IF(K29="RURAL",3,"")))</f>
        <v>3</v>
      </c>
      <c r="K29" s="1" t="s">
        <v>541</v>
      </c>
      <c r="L29" s="18">
        <v>46082</v>
      </c>
      <c r="M29" s="49">
        <v>0.58333333333333337</v>
      </c>
      <c r="N29" s="18">
        <v>46083</v>
      </c>
      <c r="O29" s="56">
        <v>0.5</v>
      </c>
      <c r="P29" s="31" t="str">
        <f>TEXT($L29, "dddd")</f>
        <v>Sunday</v>
      </c>
      <c r="Q29" s="39" t="s">
        <v>111</v>
      </c>
      <c r="R29" s="39">
        <v>3242.4</v>
      </c>
      <c r="S29" s="1" t="str">
        <f>IF(OR(MONTH(L29)=12, MONTH(L29)&lt;=5), "Dry Season", "Wet Season")</f>
        <v>Dry Season</v>
      </c>
      <c r="T29" s="1">
        <v>1</v>
      </c>
      <c r="U29" s="1">
        <v>1</v>
      </c>
      <c r="V29" s="1">
        <v>0</v>
      </c>
      <c r="W29" s="1">
        <v>0</v>
      </c>
      <c r="X29" s="1" t="s">
        <v>44</v>
      </c>
      <c r="Y29" s="1"/>
      <c r="Z29" s="1"/>
      <c r="AA29" s="11" cm="1">
        <f t="array" ref="AA29">IF(ISBLANK(Y29), 0, VINCentyInvDistance(F29,G29,Y29,Z29))</f>
        <v>0</v>
      </c>
      <c r="AB29" s="1">
        <v>0</v>
      </c>
      <c r="AC29" s="1">
        <v>9.6</v>
      </c>
      <c r="AD29" s="1">
        <v>4.3</v>
      </c>
      <c r="AE29" s="1">
        <v>21</v>
      </c>
      <c r="AF29" s="1">
        <v>1</v>
      </c>
      <c r="AG29" s="1" t="s">
        <v>576</v>
      </c>
      <c r="AH29" s="1" t="s">
        <v>556</v>
      </c>
      <c r="AI29" s="1"/>
      <c r="AJ29" s="1" t="s">
        <v>55</v>
      </c>
      <c r="AK29" t="s">
        <v>16503</v>
      </c>
      <c r="AL29" s="7">
        <v>0</v>
      </c>
      <c r="AM29" s="1" t="s">
        <v>577</v>
      </c>
    </row>
    <row r="30" spans="1:39" ht="12.75" customHeight="1">
      <c r="A30" s="1"/>
      <c r="B30" s="1" t="s">
        <v>578</v>
      </c>
      <c r="C30" s="1" t="s">
        <v>579</v>
      </c>
      <c r="D30" s="3" t="str">
        <f ca="1">IFERROR(__xludf.DUMMYFUNCTION("PROPER(REGEXEXTRACT(B119, ""(?:https?:\/\/)?(?:www\.)?([a-zA-Z0-9-]+)\.""))"),"Skyscanner")</f>
        <v>Skyscanner</v>
      </c>
      <c r="E30" s="1" t="s">
        <v>580</v>
      </c>
      <c r="F30" s="1">
        <v>17.557559999999999</v>
      </c>
      <c r="G30" s="1">
        <v>120.38079999999999</v>
      </c>
      <c r="H30" s="1" t="s">
        <v>581</v>
      </c>
      <c r="I30" s="1" t="s">
        <v>540</v>
      </c>
      <c r="J30" s="1">
        <f>IF(K30="URBAN",1,IF(K30="SUBURBAN",2,IF(K30="RURAL",3,"")))</f>
        <v>3</v>
      </c>
      <c r="K30" s="1" t="s">
        <v>541</v>
      </c>
      <c r="L30" s="18">
        <v>46082</v>
      </c>
      <c r="M30" s="49">
        <v>0.58333333333333337</v>
      </c>
      <c r="N30" s="18">
        <v>46083</v>
      </c>
      <c r="O30" s="56">
        <v>0.5</v>
      </c>
      <c r="P30" s="31" t="str">
        <f>TEXT($L30, "dddd")</f>
        <v>Sunday</v>
      </c>
      <c r="Q30" s="39" t="s">
        <v>531</v>
      </c>
      <c r="R30" s="39">
        <v>2490</v>
      </c>
      <c r="S30" s="1" t="str">
        <f>IF(OR(MONTH(L30)=12, MONTH(L30)&lt;=5), "Dry Season", "Wet Season")</f>
        <v>Dry Season</v>
      </c>
      <c r="T30" s="1">
        <v>1</v>
      </c>
      <c r="U30" s="1">
        <v>0</v>
      </c>
      <c r="V30" s="1">
        <v>0</v>
      </c>
      <c r="W30" s="1">
        <v>0</v>
      </c>
      <c r="X30" s="1" t="s">
        <v>44</v>
      </c>
      <c r="Y30" s="1"/>
      <c r="Z30" s="1"/>
      <c r="AA30" s="11" cm="1">
        <f t="array" ref="AA30">IF(ISBLANK(Y30), 0, VINCentyInvDistance(F30,G30,Y30,Z30))</f>
        <v>0</v>
      </c>
      <c r="AB30" s="1">
        <v>0</v>
      </c>
      <c r="AC30" s="1">
        <v>9.4</v>
      </c>
      <c r="AD30" s="1">
        <v>4.4000000000000004</v>
      </c>
      <c r="AE30" s="1">
        <v>26</v>
      </c>
      <c r="AF30" s="1">
        <v>1</v>
      </c>
      <c r="AG30" s="1" t="s">
        <v>582</v>
      </c>
      <c r="AH30" s="1" t="s">
        <v>495</v>
      </c>
      <c r="AI30" s="1"/>
      <c r="AJ30" s="1" t="s">
        <v>55</v>
      </c>
      <c r="AK30" t="s">
        <v>16504</v>
      </c>
      <c r="AL30" s="2">
        <v>0</v>
      </c>
      <c r="AM30" s="1" t="s">
        <v>583</v>
      </c>
    </row>
    <row r="31" spans="1:39" ht="12.75" customHeight="1">
      <c r="A31" s="1"/>
      <c r="B31" s="1" t="s">
        <v>590</v>
      </c>
      <c r="C31" s="1" t="s">
        <v>591</v>
      </c>
      <c r="D31" s="3" t="str">
        <f ca="1">IFERROR(__xludf.DUMMYFUNCTION("PROPER(REGEXEXTRACT(B121, ""(?:https?:\/\/)?(?:www\.)?([a-zA-Z0-9-]+)\.""))"),"Skyscanner")</f>
        <v>Skyscanner</v>
      </c>
      <c r="E31" s="1" t="s">
        <v>592</v>
      </c>
      <c r="F31" s="1">
        <v>16.356798000000001</v>
      </c>
      <c r="G31" s="1">
        <v>119.81598099999999</v>
      </c>
      <c r="H31" s="1" t="s">
        <v>593</v>
      </c>
      <c r="I31" s="1" t="s">
        <v>540</v>
      </c>
      <c r="J31" s="1">
        <f>IF(K31="URBAN",1,IF(K31="SUBURBAN",2,IF(K31="RURAL",3,"")))</f>
        <v>3</v>
      </c>
      <c r="K31" s="1" t="s">
        <v>541</v>
      </c>
      <c r="L31" s="18">
        <v>46082</v>
      </c>
      <c r="M31" s="49">
        <v>0.54166666666666663</v>
      </c>
      <c r="N31" s="18">
        <v>46083</v>
      </c>
      <c r="O31" s="56">
        <v>0.45833333333333331</v>
      </c>
      <c r="P31" s="31" t="str">
        <f>TEXT($L31, "dddd")</f>
        <v>Sunday</v>
      </c>
      <c r="Q31" s="39" t="s">
        <v>111</v>
      </c>
      <c r="R31" s="39">
        <v>2548</v>
      </c>
      <c r="S31" s="1" t="str">
        <f>IF(OR(MONTH(L31)=12, MONTH(L31)&lt;=5), "Dry Season", "Wet Season")</f>
        <v>Dry Season</v>
      </c>
      <c r="T31" s="1">
        <v>1</v>
      </c>
      <c r="U31" s="1">
        <v>0</v>
      </c>
      <c r="V31" s="1">
        <v>0</v>
      </c>
      <c r="W31" s="1">
        <v>0</v>
      </c>
      <c r="X31" s="1" t="s">
        <v>44</v>
      </c>
      <c r="Y31" s="1"/>
      <c r="Z31" s="1"/>
      <c r="AA31" s="11" cm="1">
        <f t="array" ref="AA31">IF(ISBLANK(Y31), 0, VINCentyInvDistance(F31,G31,Y31,Z31))</f>
        <v>0</v>
      </c>
      <c r="AB31" s="1">
        <v>0</v>
      </c>
      <c r="AC31" s="1">
        <v>7</v>
      </c>
      <c r="AD31" s="1">
        <v>3.8</v>
      </c>
      <c r="AE31" s="1">
        <v>147</v>
      </c>
      <c r="AF31" s="1">
        <v>1</v>
      </c>
      <c r="AG31" s="1" t="s">
        <v>594</v>
      </c>
      <c r="AH31" s="1" t="s">
        <v>556</v>
      </c>
      <c r="AI31" s="1"/>
      <c r="AJ31" s="1" t="s">
        <v>55</v>
      </c>
      <c r="AK31" t="s">
        <v>16506</v>
      </c>
      <c r="AL31" s="2">
        <v>0</v>
      </c>
      <c r="AM31" s="1" t="s">
        <v>595</v>
      </c>
    </row>
    <row r="32" spans="1:39" ht="12.75" customHeight="1">
      <c r="A32" s="1"/>
      <c r="B32" s="1" t="s">
        <v>596</v>
      </c>
      <c r="C32" s="1" t="s">
        <v>597</v>
      </c>
      <c r="D32" s="3" t="str">
        <f ca="1">IFERROR(__xludf.DUMMYFUNCTION("PROPER(REGEXEXTRACT(B122, ""(?:https?:\/\/)?(?:www\.)?([a-zA-Z0-9-]+)\.""))"),"Skyscanner")</f>
        <v>Skyscanner</v>
      </c>
      <c r="E32" s="1" t="s">
        <v>598</v>
      </c>
      <c r="F32" s="1">
        <v>18.19492</v>
      </c>
      <c r="G32" s="1">
        <v>120.6032</v>
      </c>
      <c r="H32" s="1" t="s">
        <v>599</v>
      </c>
      <c r="I32" s="1" t="s">
        <v>540</v>
      </c>
      <c r="J32" s="1">
        <f>IF(K32="URBAN",1,IF(K32="SUBURBAN",2,IF(K32="RURAL",3,"")))</f>
        <v>3</v>
      </c>
      <c r="K32" s="1" t="s">
        <v>541</v>
      </c>
      <c r="L32" s="18">
        <v>46082</v>
      </c>
      <c r="M32" s="49">
        <v>0.58333333333333337</v>
      </c>
      <c r="N32" s="18">
        <v>46083</v>
      </c>
      <c r="O32" s="56">
        <v>0.5</v>
      </c>
      <c r="P32" s="31" t="str">
        <f>TEXT($L32, "dddd")</f>
        <v>Sunday</v>
      </c>
      <c r="Q32" s="39" t="s">
        <v>207</v>
      </c>
      <c r="R32" s="39">
        <v>2094</v>
      </c>
      <c r="S32" s="1" t="str">
        <f>IF(OR(MONTH(L32)=12, MONTH(L32)&lt;=5), "Dry Season", "Wet Season")</f>
        <v>Dry Season</v>
      </c>
      <c r="T32" s="1">
        <v>1</v>
      </c>
      <c r="U32" s="1">
        <v>0</v>
      </c>
      <c r="V32" s="1">
        <v>0</v>
      </c>
      <c r="W32" s="1">
        <v>0</v>
      </c>
      <c r="X32" s="1" t="s">
        <v>44</v>
      </c>
      <c r="Y32" s="1"/>
      <c r="Z32" s="1"/>
      <c r="AA32" s="11" cm="1">
        <f t="array" ref="AA32">IF(ISBLANK(Y32), 0, VINCentyInvDistance(F32,G32,Y32,Z32))</f>
        <v>0</v>
      </c>
      <c r="AB32" s="1">
        <v>1</v>
      </c>
      <c r="AC32" s="1">
        <v>5.4</v>
      </c>
      <c r="AD32" s="1">
        <v>3.8</v>
      </c>
      <c r="AE32" s="1">
        <v>70</v>
      </c>
      <c r="AF32" s="1">
        <v>1</v>
      </c>
      <c r="AG32" s="1" t="s">
        <v>588</v>
      </c>
      <c r="AH32" s="1" t="s">
        <v>549</v>
      </c>
      <c r="AI32" s="1"/>
      <c r="AJ32" s="1" t="s">
        <v>55</v>
      </c>
      <c r="AK32" t="s">
        <v>16507</v>
      </c>
      <c r="AL32" s="2">
        <v>0</v>
      </c>
      <c r="AM32" s="1" t="s">
        <v>600</v>
      </c>
    </row>
    <row r="33" spans="1:39" s="12" customFormat="1" ht="12.75" customHeight="1">
      <c r="A33" s="1"/>
      <c r="B33" s="1" t="s">
        <v>601</v>
      </c>
      <c r="C33" s="1" t="s">
        <v>602</v>
      </c>
      <c r="D33" s="3" t="str">
        <f ca="1">IFERROR(__xludf.DUMMYFUNCTION("PROPER(REGEXEXTRACT(B123, ""(?:https?:\/\/)?(?:www\.)?([a-zA-Z0-9-]+)\.""))"),"Google")</f>
        <v>Google</v>
      </c>
      <c r="E33" s="1" t="s">
        <v>603</v>
      </c>
      <c r="F33" s="1">
        <v>17.1301253</v>
      </c>
      <c r="G33" s="1">
        <v>120.4335962</v>
      </c>
      <c r="H33" s="1" t="s">
        <v>604</v>
      </c>
      <c r="I33" s="1" t="s">
        <v>540</v>
      </c>
      <c r="J33" s="1">
        <f>IF(K33="URBAN",1,IF(K33="SUBURBAN",2,IF(K33="RURAL",3,"")))</f>
        <v>3</v>
      </c>
      <c r="K33" s="1" t="s">
        <v>541</v>
      </c>
      <c r="L33" s="18">
        <v>46082</v>
      </c>
      <c r="M33" s="49">
        <v>0.625</v>
      </c>
      <c r="N33" s="18">
        <v>46083</v>
      </c>
      <c r="O33" s="56">
        <v>0.5</v>
      </c>
      <c r="P33" s="31" t="str">
        <f>TEXT($L33, "dddd")</f>
        <v>Sunday</v>
      </c>
      <c r="Q33" s="39" t="s">
        <v>111</v>
      </c>
      <c r="R33" s="39">
        <v>1215.8999999999901</v>
      </c>
      <c r="S33" s="1" t="str">
        <f>IF(OR(MONTH(L33)=12, MONTH(L33)&lt;=5), "Dry Season", "Wet Season")</f>
        <v>Dry Season</v>
      </c>
      <c r="T33" s="1">
        <v>1</v>
      </c>
      <c r="U33" s="1">
        <v>0</v>
      </c>
      <c r="V33" s="1">
        <v>1</v>
      </c>
      <c r="W33" s="1">
        <v>0</v>
      </c>
      <c r="X33" s="1" t="s">
        <v>44</v>
      </c>
      <c r="Y33" s="1"/>
      <c r="Z33" s="1"/>
      <c r="AA33" s="11" cm="1">
        <f t="array" ref="AA33">IF(ISBLANK(Y33), 0, VINCentyInvDistance(F33,G33,Y33,Z33))</f>
        <v>0</v>
      </c>
      <c r="AB33" s="1">
        <v>0</v>
      </c>
      <c r="AC33" s="1">
        <v>0</v>
      </c>
      <c r="AD33" s="1">
        <v>0</v>
      </c>
      <c r="AE33" s="1">
        <v>26</v>
      </c>
      <c r="AF33" s="1">
        <v>1</v>
      </c>
      <c r="AG33" s="1" t="str">
        <f>TRIM(MID(SUBSTITUTE($H33,",",REPT(" ",200)),(LEN($H33)-LEN(SUBSTITUTE($H33,",",""))-3)*200+1,200))</f>
        <v>Luba</v>
      </c>
      <c r="AH33" s="1" t="str">
        <f>TRIM(MID(SUBSTITUTE($H33,",",REPT(" ",200)),(LEN($H33)-LEN(SUBSTITUTE($H33,",",""))-3)*200+1,200))</f>
        <v>Luba</v>
      </c>
      <c r="AI33" s="1" t="str">
        <f>TRIM(MID(SUBSTITUTE($H33,",",REPT(" ",200)),(LEN($H33)-LEN(SUBSTITUTE($H33,",",""))-2)*200+1,200))</f>
        <v>Ilocos Sur</v>
      </c>
      <c r="AJ33" s="1" t="str">
        <f>TRIM(MID(SUBSTITUTE($H33,",",REPT(" ",200)),(LEN($H33)-LEN(SUBSTITUTE($H33,",",""))-0)*200+1,200))</f>
        <v>Philippines</v>
      </c>
      <c r="AK33"/>
      <c r="AL33" s="2">
        <v>0</v>
      </c>
      <c r="AM33" s="1"/>
    </row>
    <row r="34" spans="1:39" s="12" customFormat="1" ht="12.75" customHeight="1">
      <c r="A34" s="1"/>
      <c r="B34" s="1" t="s">
        <v>605</v>
      </c>
      <c r="C34" s="1" t="s">
        <v>606</v>
      </c>
      <c r="D34" s="3" t="str">
        <f ca="1">IFERROR(__xludf.DUMMYFUNCTION("PROPER(REGEXEXTRACT(B124, ""(?:https?:\/\/)?(?:www\.)?([a-zA-Z0-9-]+)\.""))"),"Skyscanner")</f>
        <v>Skyscanner</v>
      </c>
      <c r="E34" s="1" t="s">
        <v>607</v>
      </c>
      <c r="F34" s="1">
        <v>17.996410000000001</v>
      </c>
      <c r="G34" s="1">
        <v>120.49863000000001</v>
      </c>
      <c r="H34" s="1" t="s">
        <v>608</v>
      </c>
      <c r="I34" s="1" t="s">
        <v>540</v>
      </c>
      <c r="J34" s="1">
        <f>IF(K34="URBAN",1,IF(K34="SUBURBAN",2,IF(K34="RURAL",3,"")))</f>
        <v>3</v>
      </c>
      <c r="K34" s="1" t="s">
        <v>541</v>
      </c>
      <c r="L34" s="18">
        <v>46082</v>
      </c>
      <c r="M34" s="49">
        <v>0.625</v>
      </c>
      <c r="N34" s="18">
        <v>46083</v>
      </c>
      <c r="O34" s="56">
        <v>0.5</v>
      </c>
      <c r="P34" s="31" t="str">
        <f>TEXT($L34, "dddd")</f>
        <v>Sunday</v>
      </c>
      <c r="Q34" s="39" t="s">
        <v>207</v>
      </c>
      <c r="R34" s="39">
        <v>4234</v>
      </c>
      <c r="S34" s="1" t="str">
        <f>IF(OR(MONTH(L34)=12, MONTH(L34)&lt;=5), "Dry Season", "Wet Season")</f>
        <v>Dry Season</v>
      </c>
      <c r="T34" s="1">
        <v>1</v>
      </c>
      <c r="U34" s="1">
        <v>1</v>
      </c>
      <c r="V34" s="1">
        <v>1</v>
      </c>
      <c r="W34" s="1">
        <v>0</v>
      </c>
      <c r="X34" s="1" t="s">
        <v>44</v>
      </c>
      <c r="Y34" s="1"/>
      <c r="Z34" s="1"/>
      <c r="AA34" s="11" cm="1">
        <f t="array" ref="AA34">IF(ISBLANK(Y34), 0, VINCentyInvDistance(F34,G34,Y34,Z34))</f>
        <v>0</v>
      </c>
      <c r="AB34" s="1">
        <v>0</v>
      </c>
      <c r="AC34" s="1">
        <v>7</v>
      </c>
      <c r="AD34" s="1">
        <v>4.3</v>
      </c>
      <c r="AE34" s="1">
        <v>189</v>
      </c>
      <c r="AF34" s="1">
        <v>1</v>
      </c>
      <c r="AG34" s="1" t="s">
        <v>609</v>
      </c>
      <c r="AH34" s="1" t="s">
        <v>549</v>
      </c>
      <c r="AI34" s="1"/>
      <c r="AJ34" s="1" t="s">
        <v>55</v>
      </c>
      <c r="AK34" t="s">
        <v>16508</v>
      </c>
      <c r="AL34" s="2">
        <v>0</v>
      </c>
      <c r="AM34" s="1" t="s">
        <v>610</v>
      </c>
    </row>
    <row r="35" spans="1:39" ht="12.75" customHeight="1">
      <c r="A35" s="1"/>
      <c r="B35" s="1" t="s">
        <v>611</v>
      </c>
      <c r="C35" s="1" t="s">
        <v>612</v>
      </c>
      <c r="D35" s="3" t="str">
        <f ca="1">IFERROR(__xludf.DUMMYFUNCTION("PROPER(REGEXEXTRACT(B125, ""(?:https?:\/\/)?(?:www\.)?([a-zA-Z0-9-]+)\.""))"),"Skyscanner")</f>
        <v>Skyscanner</v>
      </c>
      <c r="E35" s="1" t="s">
        <v>613</v>
      </c>
      <c r="F35" s="1">
        <v>18.589020000000001</v>
      </c>
      <c r="G35" s="1">
        <v>120.82881</v>
      </c>
      <c r="H35" s="1" t="s">
        <v>614</v>
      </c>
      <c r="I35" s="1" t="s">
        <v>540</v>
      </c>
      <c r="J35" s="1">
        <f>IF(K35="URBAN",1,IF(K35="SUBURBAN",2,IF(K35="RURAL",3,"")))</f>
        <v>3</v>
      </c>
      <c r="K35" s="1" t="s">
        <v>541</v>
      </c>
      <c r="L35" s="18">
        <v>46082</v>
      </c>
      <c r="M35" s="49">
        <v>0.5</v>
      </c>
      <c r="N35" s="18">
        <v>46083</v>
      </c>
      <c r="O35" s="56">
        <v>0.41666666666666669</v>
      </c>
      <c r="P35" s="31" t="str">
        <f>TEXT($L35, "dddd")</f>
        <v>Sunday</v>
      </c>
      <c r="Q35" s="39" t="s">
        <v>111</v>
      </c>
      <c r="R35" s="39">
        <v>3226</v>
      </c>
      <c r="S35" s="1" t="str">
        <f>IF(OR(MONTH(L35)=12, MONTH(L35)&lt;=5), "Dry Season", "Wet Season")</f>
        <v>Dry Season</v>
      </c>
      <c r="T35" s="1">
        <v>1</v>
      </c>
      <c r="U35" s="1">
        <v>0</v>
      </c>
      <c r="V35" s="1">
        <v>1</v>
      </c>
      <c r="W35" s="1">
        <v>0</v>
      </c>
      <c r="X35" s="1" t="s">
        <v>44</v>
      </c>
      <c r="Y35" s="1"/>
      <c r="Z35" s="1"/>
      <c r="AA35" s="11" cm="1">
        <f t="array" ref="AA35">IF(ISBLANK(Y35), 0, VINCentyInvDistance(F35,G35,Y35,Z35))</f>
        <v>0</v>
      </c>
      <c r="AB35" s="1">
        <v>0</v>
      </c>
      <c r="AC35" s="1">
        <v>0</v>
      </c>
      <c r="AD35" s="1">
        <v>0</v>
      </c>
      <c r="AE35" s="1">
        <v>21</v>
      </c>
      <c r="AF35" s="1">
        <v>1</v>
      </c>
      <c r="AG35" s="1" t="s">
        <v>548</v>
      </c>
      <c r="AH35" s="1" t="s">
        <v>549</v>
      </c>
      <c r="AI35" s="1" t="str">
        <f>TRIM(MID(SUBSTITUTE($H35,",",REPT(" ",200)),(LEN($H35)-LEN(SUBSTITUTE($H35,",",""))-2)*200+1,200))</f>
        <v>Ilocos Region</v>
      </c>
      <c r="AJ35" s="1" t="s">
        <v>55</v>
      </c>
      <c r="AK35" t="s">
        <v>16509</v>
      </c>
      <c r="AL35" s="2">
        <v>0</v>
      </c>
      <c r="AM35" s="1" t="s">
        <v>615</v>
      </c>
    </row>
    <row r="36" spans="1:39" ht="12.75" customHeight="1">
      <c r="A36" s="1"/>
      <c r="B36" s="1" t="s">
        <v>616</v>
      </c>
      <c r="C36" s="1" t="s">
        <v>617</v>
      </c>
      <c r="D36" s="3" t="str">
        <f ca="1">IFERROR(__xludf.DUMMYFUNCTION("PROPER(REGEXEXTRACT(B126, ""(?:https?:\/\/)?(?:www\.)?([a-zA-Z0-9-]+)\.""))"),"Skyscanner")</f>
        <v>Skyscanner</v>
      </c>
      <c r="E36" s="1" t="s">
        <v>618</v>
      </c>
      <c r="F36" s="1">
        <v>15.89231</v>
      </c>
      <c r="G36" s="1">
        <v>120.42747</v>
      </c>
      <c r="H36" s="1" t="s">
        <v>619</v>
      </c>
      <c r="I36" s="1" t="s">
        <v>540</v>
      </c>
      <c r="J36" s="1">
        <f>IF(K36="URBAN",1,IF(K36="SUBURBAN",2,IF(K36="RURAL",3,"")))</f>
        <v>3</v>
      </c>
      <c r="K36" s="1" t="s">
        <v>541</v>
      </c>
      <c r="L36" s="18">
        <v>46082</v>
      </c>
      <c r="M36" s="49">
        <v>0</v>
      </c>
      <c r="N36" s="18">
        <v>46083</v>
      </c>
      <c r="O36" s="56">
        <v>0</v>
      </c>
      <c r="P36" s="31" t="str">
        <f>TEXT($L36, "dddd")</f>
        <v>Sunday</v>
      </c>
      <c r="Q36" s="39" t="s">
        <v>111</v>
      </c>
      <c r="R36" s="39">
        <v>1528</v>
      </c>
      <c r="S36" s="1" t="str">
        <f>IF(OR(MONTH(L36)=12, MONTH(L36)&lt;=5), "Dry Season", "Wet Season")</f>
        <v>Dry Season</v>
      </c>
      <c r="T36" s="1">
        <v>1</v>
      </c>
      <c r="U36" s="1">
        <v>1</v>
      </c>
      <c r="V36" s="1">
        <v>0</v>
      </c>
      <c r="W36" s="1">
        <v>0</v>
      </c>
      <c r="X36" s="1" t="s">
        <v>44</v>
      </c>
      <c r="Y36" s="1"/>
      <c r="Z36" s="1"/>
      <c r="AA36" s="11" cm="1">
        <f t="array" ref="AA36">IF(ISBLANK(Y36), 0, VINCentyInvDistance(F36,G36,Y36,Z36))</f>
        <v>0</v>
      </c>
      <c r="AB36" s="1">
        <v>0</v>
      </c>
      <c r="AC36" s="1">
        <v>0</v>
      </c>
      <c r="AD36" s="1">
        <v>0</v>
      </c>
      <c r="AE36" s="1">
        <v>4</v>
      </c>
      <c r="AF36" s="1">
        <v>1</v>
      </c>
      <c r="AG36" s="1" t="s">
        <v>620</v>
      </c>
      <c r="AH36" s="1" t="s">
        <v>556</v>
      </c>
      <c r="AI36" s="1" t="str">
        <f>TRIM(MID(SUBSTITUTE($H36,",",REPT(" ",200)),(LEN($H36)-LEN(SUBSTITUTE($H36,",",""))-2)*200+1,200))</f>
        <v>Ilocos Region</v>
      </c>
      <c r="AJ36" s="1" t="s">
        <v>55</v>
      </c>
      <c r="AK36" t="s">
        <v>16510</v>
      </c>
      <c r="AL36" s="2">
        <v>0</v>
      </c>
      <c r="AM36" s="1" t="s">
        <v>621</v>
      </c>
    </row>
    <row r="37" spans="1:39" ht="12.75" customHeight="1">
      <c r="A37" s="1"/>
      <c r="B37" s="1" t="s">
        <v>622</v>
      </c>
      <c r="C37" s="1" t="s">
        <v>623</v>
      </c>
      <c r="D37" s="3" t="str">
        <f ca="1">IFERROR(__xludf.DUMMYFUNCTION("PROPER(REGEXEXTRACT(B127, ""(?:https?:\/\/)?(?:www\.)?([a-zA-Z0-9-]+)\.""))"),"Skyscanner")</f>
        <v>Skyscanner</v>
      </c>
      <c r="E37" s="1" t="s">
        <v>624</v>
      </c>
      <c r="F37" s="1">
        <v>16.081491700000001</v>
      </c>
      <c r="G37" s="1">
        <v>120.3441313</v>
      </c>
      <c r="H37" s="1" t="s">
        <v>625</v>
      </c>
      <c r="I37" s="1" t="s">
        <v>540</v>
      </c>
      <c r="J37" s="1">
        <f>IF(K37="URBAN",1,IF(K37="SUBURBAN",2,IF(K37="RURAL",3,"")))</f>
        <v>3</v>
      </c>
      <c r="K37" s="1" t="s">
        <v>541</v>
      </c>
      <c r="L37" s="18">
        <v>46082</v>
      </c>
      <c r="M37" s="49">
        <v>0.58333333333333337</v>
      </c>
      <c r="N37" s="18">
        <v>46083</v>
      </c>
      <c r="O37" s="56">
        <v>0.5</v>
      </c>
      <c r="P37" s="31" t="str">
        <f>TEXT($L37, "dddd")</f>
        <v>Sunday</v>
      </c>
      <c r="Q37" s="39" t="s">
        <v>207</v>
      </c>
      <c r="R37" s="39">
        <v>2825</v>
      </c>
      <c r="S37" s="1" t="str">
        <f>IF(OR(MONTH(L37)=12, MONTH(L37)&lt;=5), "Dry Season", "Wet Season")</f>
        <v>Dry Season</v>
      </c>
      <c r="T37" s="1">
        <v>1</v>
      </c>
      <c r="U37" s="1">
        <v>0</v>
      </c>
      <c r="V37" s="1">
        <v>1</v>
      </c>
      <c r="W37" s="1">
        <v>1</v>
      </c>
      <c r="X37" s="1" t="s">
        <v>626</v>
      </c>
      <c r="Y37" s="1">
        <v>16.044339300000001</v>
      </c>
      <c r="Z37" s="1">
        <v>120.34367640000001</v>
      </c>
      <c r="AA37" s="11" cm="1">
        <f t="array" ref="AA37">IF(ISBLANK(Y37), 0, VINCentyInvDistance(F37,G37,Y37,Z37))</f>
        <v>4111.5480679729935</v>
      </c>
      <c r="AB37" s="1">
        <v>0</v>
      </c>
      <c r="AC37" s="1">
        <v>10</v>
      </c>
      <c r="AD37" s="1">
        <v>4</v>
      </c>
      <c r="AE37" s="1">
        <v>1</v>
      </c>
      <c r="AF37" s="1">
        <v>1</v>
      </c>
      <c r="AG37" s="1" t="s">
        <v>627</v>
      </c>
      <c r="AH37" s="1" t="s">
        <v>556</v>
      </c>
      <c r="AI37" s="1" t="str">
        <f>TRIM(MID(SUBSTITUTE($H37,",",REPT(" ",200)),(LEN($H37)-LEN(SUBSTITUTE($H37,",",""))-2)*200+1,200))</f>
        <v>Ilocos Region</v>
      </c>
      <c r="AJ37" s="1" t="s">
        <v>55</v>
      </c>
      <c r="AK37" t="s">
        <v>628</v>
      </c>
      <c r="AL37" s="6">
        <v>2</v>
      </c>
      <c r="AM37" s="1"/>
    </row>
    <row r="38" spans="1:39" ht="12.75" customHeight="1">
      <c r="A38" s="1"/>
      <c r="B38" s="1" t="s">
        <v>635</v>
      </c>
      <c r="C38" s="1" t="s">
        <v>636</v>
      </c>
      <c r="D38" s="3" t="str">
        <f ca="1">IFERROR(__xludf.DUMMYFUNCTION("PROPER(REGEXEXTRACT(B129, ""(?:https?:\/\/)?(?:www\.)?([a-zA-Z0-9-]+)\.""))"),"Skyscanner")</f>
        <v>Skyscanner</v>
      </c>
      <c r="E38" s="1" t="s">
        <v>637</v>
      </c>
      <c r="F38" s="1">
        <v>17.569212</v>
      </c>
      <c r="G38" s="1">
        <v>120.38518000000001</v>
      </c>
      <c r="H38" s="1" t="s">
        <v>638</v>
      </c>
      <c r="I38" s="1" t="s">
        <v>540</v>
      </c>
      <c r="J38" s="1">
        <f>IF(K38="URBAN",1,IF(K38="SUBURBAN",2,IF(K38="RURAL",3,"")))</f>
        <v>3</v>
      </c>
      <c r="K38" s="1" t="s">
        <v>541</v>
      </c>
      <c r="L38" s="18">
        <v>46082</v>
      </c>
      <c r="M38" s="49">
        <v>0.54166666666666663</v>
      </c>
      <c r="N38" s="18">
        <v>46083</v>
      </c>
      <c r="O38" s="56">
        <v>0.5</v>
      </c>
      <c r="P38" s="31" t="str">
        <f>TEXT($L38, "dddd")</f>
        <v>Sunday</v>
      </c>
      <c r="Q38" s="39" t="s">
        <v>61</v>
      </c>
      <c r="R38" s="39">
        <v>1447.5</v>
      </c>
      <c r="S38" s="1" t="str">
        <f>IF(OR(MONTH(L38)=12, MONTH(L38)&lt;=5), "Dry Season", "Wet Season")</f>
        <v>Dry Season</v>
      </c>
      <c r="T38" s="1">
        <v>1</v>
      </c>
      <c r="U38" s="1">
        <v>1</v>
      </c>
      <c r="V38" s="1">
        <v>1</v>
      </c>
      <c r="W38" s="1">
        <v>0</v>
      </c>
      <c r="X38" s="1" t="s">
        <v>44</v>
      </c>
      <c r="Y38" s="1"/>
      <c r="Z38" s="1"/>
      <c r="AA38" s="11" cm="1">
        <f t="array" ref="AA38">IF(ISBLANK(Y38), 0, VINCentyInvDistance(F38,G38,Y38,Z38))</f>
        <v>0</v>
      </c>
      <c r="AB38" s="1">
        <v>1</v>
      </c>
      <c r="AC38" s="1">
        <v>4.2</v>
      </c>
      <c r="AD38" s="1">
        <v>2.7</v>
      </c>
      <c r="AE38" s="1">
        <v>42</v>
      </c>
      <c r="AF38" s="1">
        <v>1</v>
      </c>
      <c r="AG38" s="1" t="s">
        <v>582</v>
      </c>
      <c r="AH38" s="1" t="s">
        <v>495</v>
      </c>
      <c r="AI38" s="1"/>
      <c r="AJ38" s="1" t="s">
        <v>55</v>
      </c>
      <c r="AK38" t="s">
        <v>16511</v>
      </c>
      <c r="AL38" s="7">
        <v>3</v>
      </c>
      <c r="AM38" s="1" t="s">
        <v>639</v>
      </c>
    </row>
    <row r="39" spans="1:39" ht="12.75" customHeight="1">
      <c r="A39" s="1"/>
      <c r="B39" s="1" t="s">
        <v>647</v>
      </c>
      <c r="C39" s="1" t="s">
        <v>648</v>
      </c>
      <c r="D39" s="3" t="str">
        <f ca="1">IFERROR(__xludf.DUMMYFUNCTION("PROPER(REGEXEXTRACT(B131, ""(?:https?:\/\/)?(?:www\.)?([a-zA-Z0-9-]+)\.""))"),"Skyscanner")</f>
        <v>Skyscanner</v>
      </c>
      <c r="E39" s="1" t="s">
        <v>649</v>
      </c>
      <c r="F39" s="1">
        <v>16.566800000000001</v>
      </c>
      <c r="G39" s="1">
        <v>120.32265</v>
      </c>
      <c r="H39" s="1" t="s">
        <v>650</v>
      </c>
      <c r="I39" s="1" t="s">
        <v>540</v>
      </c>
      <c r="J39" s="1">
        <f>IF(K39="URBAN",1,IF(K39="SUBURBAN",2,IF(K39="RURAL",3,"")))</f>
        <v>3</v>
      </c>
      <c r="K39" s="1" t="s">
        <v>541</v>
      </c>
      <c r="L39" s="18">
        <v>46082</v>
      </c>
      <c r="M39" s="49">
        <v>0.58333333333333337</v>
      </c>
      <c r="N39" s="18">
        <v>46083</v>
      </c>
      <c r="O39" s="56">
        <v>0.5</v>
      </c>
      <c r="P39" s="31" t="str">
        <f>TEXT($L39, "dddd")</f>
        <v>Sunday</v>
      </c>
      <c r="Q39" s="39" t="s">
        <v>111</v>
      </c>
      <c r="R39" s="39">
        <v>45000</v>
      </c>
      <c r="S39" s="1" t="str">
        <f>IF(OR(MONTH(L39)=12, MONTH(L39)&lt;=5), "Dry Season", "Wet Season")</f>
        <v>Dry Season</v>
      </c>
      <c r="T39" s="1">
        <v>1</v>
      </c>
      <c r="U39" s="1">
        <v>0</v>
      </c>
      <c r="V39" s="1">
        <v>1</v>
      </c>
      <c r="W39" s="1">
        <v>0</v>
      </c>
      <c r="X39" s="1" t="s">
        <v>44</v>
      </c>
      <c r="Y39" s="1"/>
      <c r="Z39" s="1"/>
      <c r="AA39" s="11" cm="1">
        <f t="array" ref="AA39">IF(ISBLANK(Y39), 0, VINCentyInvDistance(F39,G39,Y39,Z39))</f>
        <v>0</v>
      </c>
      <c r="AB39" s="1">
        <v>0</v>
      </c>
      <c r="AC39" s="1">
        <v>2</v>
      </c>
      <c r="AD39" s="1">
        <v>3.5</v>
      </c>
      <c r="AE39" s="1">
        <v>2</v>
      </c>
      <c r="AF39" s="1">
        <v>1</v>
      </c>
      <c r="AG39" s="1" t="s">
        <v>644</v>
      </c>
      <c r="AH39" s="1" t="s">
        <v>563</v>
      </c>
      <c r="AI39" s="1" t="str">
        <f>TRIM(MID(SUBSTITUTE($H39,",",REPT(" ",200)),(LEN($H39)-LEN(SUBSTITUTE($H39,",",""))-2)*200+1,200))</f>
        <v>Ilocos Region</v>
      </c>
      <c r="AJ39" s="1" t="s">
        <v>55</v>
      </c>
      <c r="AK39" t="s">
        <v>16512</v>
      </c>
      <c r="AL39" s="2">
        <v>0</v>
      </c>
      <c r="AM39" s="1" t="s">
        <v>651</v>
      </c>
    </row>
    <row r="40" spans="1:39" ht="12.75" customHeight="1">
      <c r="A40" s="1"/>
      <c r="B40" s="1" t="s">
        <v>657</v>
      </c>
      <c r="C40" s="1" t="s">
        <v>658</v>
      </c>
      <c r="D40" s="3" t="str">
        <f ca="1">IFERROR(__xludf.DUMMYFUNCTION("PROPER(REGEXEXTRACT(B133, ""(?:https?:\/\/)?(?:www\.)?([a-zA-Z0-9-]+)\.""))"),"Agoda")</f>
        <v>Agoda</v>
      </c>
      <c r="E40" s="1" t="s">
        <v>659</v>
      </c>
      <c r="F40" s="1">
        <v>15.818289200000001</v>
      </c>
      <c r="G40" s="1">
        <v>120.4495287</v>
      </c>
      <c r="H40" s="1" t="s">
        <v>660</v>
      </c>
      <c r="I40" s="1" t="s">
        <v>540</v>
      </c>
      <c r="J40" s="1">
        <f>IF(K40="URBAN",1,IF(K40="SUBURBAN",2,IF(K40="RURAL",3,"")))</f>
        <v>3</v>
      </c>
      <c r="K40" s="1" t="s">
        <v>541</v>
      </c>
      <c r="L40" s="18">
        <v>46082</v>
      </c>
      <c r="M40" s="49">
        <v>0.625</v>
      </c>
      <c r="N40" s="18">
        <v>46083</v>
      </c>
      <c r="O40" s="56">
        <v>0.5</v>
      </c>
      <c r="P40" s="31" t="str">
        <f>TEXT($L40, "dddd")</f>
        <v>Sunday</v>
      </c>
      <c r="Q40" s="39" t="s">
        <v>111</v>
      </c>
      <c r="R40" s="39">
        <v>2411.5</v>
      </c>
      <c r="S40" s="1" t="str">
        <f>IF(OR(MONTH(L40)=12, MONTH(L40)&lt;=5), "Dry Season", "Wet Season")</f>
        <v>Dry Season</v>
      </c>
      <c r="T40" s="1">
        <v>1</v>
      </c>
      <c r="U40" s="1">
        <v>0</v>
      </c>
      <c r="V40" s="1">
        <v>1</v>
      </c>
      <c r="W40" s="1">
        <v>0</v>
      </c>
      <c r="X40" s="1" t="s">
        <v>44</v>
      </c>
      <c r="Y40" s="1"/>
      <c r="Z40" s="1"/>
      <c r="AA40" s="11" cm="1">
        <f t="array" ref="AA40">IF(ISBLANK(Y40), 0, VINCentyInvDistance(F40,G40,Y40,Z40))</f>
        <v>0</v>
      </c>
      <c r="AB40" s="1">
        <v>0</v>
      </c>
      <c r="AC40" s="1">
        <v>0</v>
      </c>
      <c r="AD40" s="1">
        <v>0</v>
      </c>
      <c r="AE40" s="1">
        <v>156</v>
      </c>
      <c r="AF40" s="1">
        <v>1</v>
      </c>
      <c r="AG40" s="1" t="str">
        <f>TRIM(MID(SUBSTITUTE($H40,",",REPT(" ",200)),(LEN($H40)-LEN(SUBSTITUTE($H40,",",""))-4)*200+1,200))</f>
        <v>Bayambang</v>
      </c>
      <c r="AH40" s="1" t="str">
        <f>TRIM(MID(SUBSTITUTE($H40,",",REPT(" ",200)),(LEN($H40)-LEN(SUBSTITUTE($H40,",",""))-3)*200+1,200))</f>
        <v>Pangasinan</v>
      </c>
      <c r="AI40" s="1" t="str">
        <f>TRIM(MID(SUBSTITUTE($H40,",",REPT(" ",200)),(LEN($H40)-LEN(SUBSTITUTE($H40,",",""))-2)*200+1,200))</f>
        <v>Ilocos Region</v>
      </c>
      <c r="AJ40" s="1" t="str">
        <f>TRIM(MID(SUBSTITUTE($H40,",",REPT(" ",200)),(LEN($H40)-LEN(SUBSTITUTE($H40,",",""))-0)*200+1,200))</f>
        <v>Philippines</v>
      </c>
      <c r="AL40" s="7">
        <v>3</v>
      </c>
      <c r="AM40" s="1"/>
    </row>
    <row r="41" spans="1:39" ht="12.75" customHeight="1">
      <c r="A41" s="1"/>
      <c r="B41" s="1" t="s">
        <v>667</v>
      </c>
      <c r="C41" s="1" t="s">
        <v>668</v>
      </c>
      <c r="D41" s="3" t="str">
        <f ca="1">IFERROR(__xludf.DUMMYFUNCTION("PROPER(REGEXEXTRACT(B135, ""(?:https?:\/\/)?(?:www\.)?([a-zA-Z0-9-]+)\.""))"),"Skyscanner")</f>
        <v>Skyscanner</v>
      </c>
      <c r="E41" s="1" t="s">
        <v>669</v>
      </c>
      <c r="F41" s="1">
        <v>17.597709600000002</v>
      </c>
      <c r="G41" s="1">
        <v>120.3916479</v>
      </c>
      <c r="H41" s="1" t="s">
        <v>670</v>
      </c>
      <c r="I41" s="1" t="s">
        <v>540</v>
      </c>
      <c r="J41" s="1">
        <f>IF(K41="URBAN",1,IF(K41="SUBURBAN",2,IF(K41="RURAL",3,"")))</f>
        <v>3</v>
      </c>
      <c r="K41" s="1" t="s">
        <v>541</v>
      </c>
      <c r="L41" s="18">
        <v>46082</v>
      </c>
      <c r="M41" s="49">
        <v>0.58333333333333337</v>
      </c>
      <c r="N41" s="18">
        <v>46083</v>
      </c>
      <c r="O41" s="56">
        <v>0.5</v>
      </c>
      <c r="P41" s="31" t="str">
        <f>TEXT($L41, "dddd")</f>
        <v>Sunday</v>
      </c>
      <c r="Q41" s="39" t="s">
        <v>207</v>
      </c>
      <c r="R41" s="39">
        <v>3534</v>
      </c>
      <c r="S41" s="1" t="str">
        <f>IF(OR(MONTH(L41)=12, MONTH(L41)&lt;=5), "Dry Season", "Wet Season")</f>
        <v>Dry Season</v>
      </c>
      <c r="T41" s="1">
        <v>1</v>
      </c>
      <c r="U41" s="1">
        <v>0</v>
      </c>
      <c r="V41" s="1">
        <v>0</v>
      </c>
      <c r="W41" s="1">
        <v>1</v>
      </c>
      <c r="X41" s="1" t="s">
        <v>671</v>
      </c>
      <c r="Y41" s="1">
        <v>17.589351099999998</v>
      </c>
      <c r="Z41" s="1">
        <v>120.38924539999999</v>
      </c>
      <c r="AA41" s="11" cm="1">
        <f t="array" ref="AA41">IF(ISBLANK(Y41), 0, VINCentyInvDistance(F41,G41,Y41,Z41))</f>
        <v>959.58924875321213</v>
      </c>
      <c r="AB41" s="1">
        <v>0</v>
      </c>
      <c r="AC41" s="1">
        <v>6.4</v>
      </c>
      <c r="AD41" s="1">
        <v>4</v>
      </c>
      <c r="AE41" s="1">
        <v>25</v>
      </c>
      <c r="AF41" s="1">
        <v>1</v>
      </c>
      <c r="AG41" s="1" t="s">
        <v>672</v>
      </c>
      <c r="AH41" s="1" t="s">
        <v>495</v>
      </c>
      <c r="AI41" s="1" t="str">
        <f>TRIM(MID(SUBSTITUTE($H41,",",REPT(" ",200)),(LEN($H41)-LEN(SUBSTITUTE($H41,",",""))-2)*200+1,200))</f>
        <v>Ilocos Region</v>
      </c>
      <c r="AJ41" s="1" t="s">
        <v>55</v>
      </c>
      <c r="AK41" t="s">
        <v>16514</v>
      </c>
      <c r="AL41" s="2">
        <v>0</v>
      </c>
      <c r="AM41" s="1"/>
    </row>
    <row r="42" spans="1:39" ht="12.75" customHeight="1">
      <c r="A42" s="1"/>
      <c r="B42" s="1" t="s">
        <v>678</v>
      </c>
      <c r="C42" s="1" t="s">
        <v>679</v>
      </c>
      <c r="D42" s="3" t="str">
        <f ca="1">IFERROR(__xludf.DUMMYFUNCTION("PROPER(REGEXEXTRACT(B137, ""(?:https?:\/\/)?(?:www\.)?([a-zA-Z0-9-]+)\.""))"),"Skyscanner")</f>
        <v>Skyscanner</v>
      </c>
      <c r="E42" s="1" t="s">
        <v>680</v>
      </c>
      <c r="F42" s="1">
        <v>16.20241</v>
      </c>
      <c r="G42" s="1">
        <v>120.50211</v>
      </c>
      <c r="H42" s="1" t="s">
        <v>681</v>
      </c>
      <c r="I42" s="1" t="s">
        <v>540</v>
      </c>
      <c r="J42" s="1">
        <f>IF(K42="URBAN",1,IF(K42="SUBURBAN",2,IF(K42="RURAL",3,"")))</f>
        <v>3</v>
      </c>
      <c r="K42" s="1" t="s">
        <v>541</v>
      </c>
      <c r="L42" s="18">
        <v>46082</v>
      </c>
      <c r="M42" s="49">
        <v>0.58333333333333337</v>
      </c>
      <c r="N42" s="18">
        <v>46083</v>
      </c>
      <c r="O42" s="56">
        <v>0.45833333333333331</v>
      </c>
      <c r="P42" s="31" t="str">
        <f>TEXT($L42, "dddd")</f>
        <v>Sunday</v>
      </c>
      <c r="Q42" s="39" t="s">
        <v>111</v>
      </c>
      <c r="R42" s="39">
        <v>1867</v>
      </c>
      <c r="S42" s="1" t="str">
        <f>IF(OR(MONTH(L42)=12, MONTH(L42)&lt;=5), "Dry Season", "Wet Season")</f>
        <v>Dry Season</v>
      </c>
      <c r="T42" s="1">
        <v>1</v>
      </c>
      <c r="U42" s="1">
        <v>0</v>
      </c>
      <c r="V42" s="1">
        <v>0</v>
      </c>
      <c r="W42" s="1">
        <v>0</v>
      </c>
      <c r="X42" s="1" t="s">
        <v>44</v>
      </c>
      <c r="Y42" s="1"/>
      <c r="Z42" s="1"/>
      <c r="AA42" s="11" cm="1">
        <f t="array" ref="AA42">IF(ISBLANK(Y42), 0, VINCentyInvDistance(F42,G42,Y42,Z42))</f>
        <v>0</v>
      </c>
      <c r="AB42" s="1">
        <v>0</v>
      </c>
      <c r="AC42" s="1">
        <v>0</v>
      </c>
      <c r="AD42" s="1">
        <v>0</v>
      </c>
      <c r="AE42" s="1">
        <v>32</v>
      </c>
      <c r="AF42" s="1">
        <v>1</v>
      </c>
      <c r="AG42" s="1" t="s">
        <v>555</v>
      </c>
      <c r="AH42" s="1" t="s">
        <v>556</v>
      </c>
      <c r="AI42" s="1" t="str">
        <f>TRIM(MID(SUBSTITUTE($H42,",",REPT(" ",200)),(LEN($H42)-LEN(SUBSTITUTE($H42,",",""))-2)*200+1,200))</f>
        <v>Ilocos Region</v>
      </c>
      <c r="AJ42" s="1" t="s">
        <v>55</v>
      </c>
      <c r="AK42" t="s">
        <v>16516</v>
      </c>
      <c r="AL42" s="2">
        <v>0</v>
      </c>
      <c r="AM42" s="1" t="s">
        <v>682</v>
      </c>
    </row>
    <row r="43" spans="1:39" ht="12.75" customHeight="1">
      <c r="A43" s="1"/>
      <c r="B43" s="1" t="s">
        <v>690</v>
      </c>
      <c r="C43" s="1" t="s">
        <v>691</v>
      </c>
      <c r="D43" s="3" t="str">
        <f ca="1">IFERROR(__xludf.DUMMYFUNCTION("PROPER(REGEXEXTRACT(B139, ""(?:https?:\/\/)?(?:www\.)?([a-zA-Z0-9-]+)\.""))"),"Skyscanner")</f>
        <v>Skyscanner</v>
      </c>
      <c r="E43" s="1" t="s">
        <v>692</v>
      </c>
      <c r="F43" s="1">
        <v>16.043428500000001</v>
      </c>
      <c r="G43" s="1">
        <v>120.3713316</v>
      </c>
      <c r="H43" s="1" t="s">
        <v>693</v>
      </c>
      <c r="I43" s="1" t="s">
        <v>540</v>
      </c>
      <c r="J43" s="1">
        <f>IF(K43="URBAN",1,IF(K43="SUBURBAN",2,IF(K43="RURAL",3,"")))</f>
        <v>3</v>
      </c>
      <c r="K43" s="1" t="s">
        <v>541</v>
      </c>
      <c r="L43" s="18">
        <v>46082</v>
      </c>
      <c r="M43" s="49">
        <v>0.5</v>
      </c>
      <c r="N43" s="18">
        <v>46083</v>
      </c>
      <c r="O43" s="56">
        <v>0.58333333333333337</v>
      </c>
      <c r="P43" s="31" t="str">
        <f>TEXT($L43, "dddd")</f>
        <v>Sunday</v>
      </c>
      <c r="Q43" s="39" t="s">
        <v>43</v>
      </c>
      <c r="R43" s="39">
        <v>2413</v>
      </c>
      <c r="S43" s="1" t="str">
        <f>IF(OR(MONTH(L43)=12, MONTH(L43)&lt;=5), "Dry Season", "Wet Season")</f>
        <v>Dry Season</v>
      </c>
      <c r="T43" s="1">
        <v>1</v>
      </c>
      <c r="U43" s="1">
        <v>0</v>
      </c>
      <c r="V43" s="1">
        <v>0</v>
      </c>
      <c r="W43" s="1">
        <v>1</v>
      </c>
      <c r="X43" s="1" t="s">
        <v>626</v>
      </c>
      <c r="Y43" s="1">
        <v>16.044339300000001</v>
      </c>
      <c r="Z43" s="1">
        <v>120.34367640000001</v>
      </c>
      <c r="AA43" s="11" cm="1">
        <f t="array" ref="AA43">IF(ISBLANK(Y43), 0, VINCentyInvDistance(F43,G43,Y43,Z43))</f>
        <v>2961.1261668359029</v>
      </c>
      <c r="AB43" s="1">
        <v>1</v>
      </c>
      <c r="AC43" s="1">
        <v>10</v>
      </c>
      <c r="AD43" s="1">
        <v>3.7</v>
      </c>
      <c r="AE43" s="1">
        <v>2</v>
      </c>
      <c r="AF43" s="1">
        <v>1</v>
      </c>
      <c r="AG43" s="1" t="s">
        <v>627</v>
      </c>
      <c r="AH43" s="1" t="s">
        <v>556</v>
      </c>
      <c r="AI43" s="1" t="str">
        <f>TRIM(MID(SUBSTITUTE($H43,",",REPT(" ",200)),(LEN($H43)-LEN(SUBSTITUTE($H43,",",""))-2)*200+1,200))</f>
        <v>Ilocos Region</v>
      </c>
      <c r="AJ43" s="1" t="s">
        <v>55</v>
      </c>
      <c r="AK43" t="s">
        <v>16517</v>
      </c>
      <c r="AL43" s="2">
        <v>0</v>
      </c>
      <c r="AM43" s="1"/>
    </row>
    <row r="44" spans="1:39" ht="12.75" customHeight="1">
      <c r="A44" s="1"/>
      <c r="B44" s="1" t="s">
        <v>694</v>
      </c>
      <c r="C44" s="1" t="s">
        <v>695</v>
      </c>
      <c r="D44" s="3" t="str">
        <f ca="1">IFERROR(__xludf.DUMMYFUNCTION("PROPER(REGEXEXTRACT(B140, ""(?:https?:\/\/)?(?:www\.)?([a-zA-Z0-9-]+)\.""))"),"Skyscanner")</f>
        <v>Skyscanner</v>
      </c>
      <c r="E44" s="1" t="s">
        <v>696</v>
      </c>
      <c r="F44" s="1">
        <v>17.5903402</v>
      </c>
      <c r="G44" s="1">
        <v>120.4420702</v>
      </c>
      <c r="H44" s="1" t="s">
        <v>697</v>
      </c>
      <c r="I44" s="1" t="s">
        <v>540</v>
      </c>
      <c r="J44" s="1">
        <f>IF(K44="URBAN",1,IF(K44="SUBURBAN",2,IF(K44="RURAL",3,"")))</f>
        <v>3</v>
      </c>
      <c r="K44" s="1" t="s">
        <v>541</v>
      </c>
      <c r="L44" s="18">
        <v>46082</v>
      </c>
      <c r="M44" s="49">
        <v>0.58333333333333337</v>
      </c>
      <c r="N44" s="18">
        <v>46083</v>
      </c>
      <c r="O44" s="56">
        <v>0.5</v>
      </c>
      <c r="P44" s="31" t="str">
        <f>TEXT($L44, "dddd")</f>
        <v>Sunday</v>
      </c>
      <c r="Q44" s="39" t="s">
        <v>207</v>
      </c>
      <c r="R44" s="39">
        <v>3267</v>
      </c>
      <c r="S44" s="1" t="str">
        <f>IF(OR(MONTH(L44)=12, MONTH(L44)&lt;=5), "Dry Season", "Wet Season")</f>
        <v>Dry Season</v>
      </c>
      <c r="T44" s="1">
        <v>1</v>
      </c>
      <c r="U44" s="1">
        <v>0</v>
      </c>
      <c r="V44" s="1">
        <v>0</v>
      </c>
      <c r="W44" s="1">
        <v>1</v>
      </c>
      <c r="X44" s="1" t="s">
        <v>671</v>
      </c>
      <c r="Y44" s="1">
        <v>17.589351099999998</v>
      </c>
      <c r="Z44" s="1">
        <v>120.38924539999999</v>
      </c>
      <c r="AA44" s="11" cm="1">
        <f t="array" ref="AA44">IF(ISBLANK(Y44), 0, VINCentyInvDistance(F44,G44,Y44,Z44))</f>
        <v>5608.2686321738256</v>
      </c>
      <c r="AB44" s="1">
        <v>0</v>
      </c>
      <c r="AC44" s="1">
        <v>9</v>
      </c>
      <c r="AD44" s="1">
        <v>4.5</v>
      </c>
      <c r="AE44" s="1">
        <v>8</v>
      </c>
      <c r="AF44" s="1">
        <v>1</v>
      </c>
      <c r="AG44" s="1" t="s">
        <v>672</v>
      </c>
      <c r="AH44" s="1" t="s">
        <v>495</v>
      </c>
      <c r="AI44" s="1" t="str">
        <f>TRIM(MID(SUBSTITUTE($H44,",",REPT(" ",200)),(LEN($H44)-LEN(SUBSTITUTE($H44,",",""))-2)*200+1,200))</f>
        <v>Ilocos Sur</v>
      </c>
      <c r="AJ44" s="1" t="s">
        <v>55</v>
      </c>
      <c r="AK44" t="s">
        <v>16518</v>
      </c>
      <c r="AL44" s="2">
        <v>0</v>
      </c>
      <c r="AM44" s="1"/>
    </row>
    <row r="45" spans="1:39" ht="12.75" customHeight="1">
      <c r="A45" s="1"/>
      <c r="B45" s="1" t="s">
        <v>698</v>
      </c>
      <c r="C45" s="1" t="s">
        <v>699</v>
      </c>
      <c r="D45" s="3" t="str">
        <f ca="1">IFERROR(__xludf.DUMMYFUNCTION("PROPER(REGEXEXTRACT(B141, ""(?:https?:\/\/)?(?:www\.)?([a-zA-Z0-9-]+)\.""))"),"Skyscanner")</f>
        <v>Skyscanner</v>
      </c>
      <c r="E45" s="1" t="s">
        <v>700</v>
      </c>
      <c r="F45" s="1">
        <v>16.440580000000001</v>
      </c>
      <c r="G45" s="1">
        <v>120.34124</v>
      </c>
      <c r="H45" s="1" t="s">
        <v>701</v>
      </c>
      <c r="I45" s="1" t="s">
        <v>540</v>
      </c>
      <c r="J45" s="1">
        <f>IF(K45="URBAN",1,IF(K45="SUBURBAN",2,IF(K45="RURAL",3,"")))</f>
        <v>3</v>
      </c>
      <c r="K45" s="1" t="s">
        <v>541</v>
      </c>
      <c r="L45" s="18">
        <v>46082</v>
      </c>
      <c r="M45" s="49">
        <v>0.625</v>
      </c>
      <c r="N45" s="18">
        <v>46083</v>
      </c>
      <c r="O45" s="56">
        <v>0.45833333333333331</v>
      </c>
      <c r="P45" s="31" t="str">
        <f>TEXT($L45, "dddd")</f>
        <v>Sunday</v>
      </c>
      <c r="Q45" s="39" t="s">
        <v>79</v>
      </c>
      <c r="R45" s="39">
        <v>1794.8999999999901</v>
      </c>
      <c r="S45" s="1" t="str">
        <f>IF(OR(MONTH(L45)=12, MONTH(L45)&lt;=5), "Dry Season", "Wet Season")</f>
        <v>Dry Season</v>
      </c>
      <c r="T45" s="1">
        <v>1</v>
      </c>
      <c r="U45" s="1">
        <v>0</v>
      </c>
      <c r="V45" s="1">
        <v>0</v>
      </c>
      <c r="W45" s="1">
        <v>0</v>
      </c>
      <c r="X45" s="1" t="s">
        <v>44</v>
      </c>
      <c r="Y45" s="1"/>
      <c r="Z45" s="1"/>
      <c r="AA45" s="11" cm="1">
        <f t="array" ref="AA45">IF(ISBLANK(Y45), 0, VINCentyInvDistance(F45,G45,Y45,Z45))</f>
        <v>0</v>
      </c>
      <c r="AB45" s="1">
        <v>0</v>
      </c>
      <c r="AC45" s="1">
        <v>0</v>
      </c>
      <c r="AD45" s="1">
        <v>0</v>
      </c>
      <c r="AE45" s="1">
        <v>9</v>
      </c>
      <c r="AF45" s="1">
        <v>1</v>
      </c>
      <c r="AG45" s="1" t="s">
        <v>702</v>
      </c>
      <c r="AH45" s="1" t="s">
        <v>563</v>
      </c>
      <c r="AI45" s="1" t="str">
        <f>TRIM(MID(SUBSTITUTE($H45,",",REPT(" ",200)),(LEN($H45)-LEN(SUBSTITUTE($H45,",",""))-2)*200+1,200))</f>
        <v>Ilocos Region</v>
      </c>
      <c r="AJ45" s="1" t="s">
        <v>55</v>
      </c>
      <c r="AK45" t="s">
        <v>703</v>
      </c>
      <c r="AL45" s="2">
        <v>0</v>
      </c>
      <c r="AM45" s="1" t="s">
        <v>704</v>
      </c>
    </row>
    <row r="46" spans="1:39" ht="12.75" customHeight="1">
      <c r="A46" s="1"/>
      <c r="B46" s="1" t="s">
        <v>705</v>
      </c>
      <c r="C46" s="1" t="s">
        <v>706</v>
      </c>
      <c r="D46" s="3" t="str">
        <f ca="1">IFERROR(__xludf.DUMMYFUNCTION("PROPER(REGEXEXTRACT(B142, ""(?:https?:\/\/)?(?:www\.)?([a-zA-Z0-9-]+)\.""))"),"Skyscanner")</f>
        <v>Skyscanner</v>
      </c>
      <c r="E46" s="1" t="s">
        <v>707</v>
      </c>
      <c r="F46" s="1">
        <v>17.573409999999999</v>
      </c>
      <c r="G46" s="1">
        <v>120.38643</v>
      </c>
      <c r="H46" s="1" t="s">
        <v>708</v>
      </c>
      <c r="I46" s="1" t="s">
        <v>540</v>
      </c>
      <c r="J46" s="1">
        <f>IF(K46="URBAN",1,IF(K46="SUBURBAN",2,IF(K46="RURAL",3,"")))</f>
        <v>3</v>
      </c>
      <c r="K46" s="1" t="s">
        <v>541</v>
      </c>
      <c r="L46" s="18">
        <v>46082</v>
      </c>
      <c r="M46" s="49">
        <v>0.58333333333333337</v>
      </c>
      <c r="N46" s="18">
        <v>46083</v>
      </c>
      <c r="O46" s="56">
        <v>0.5</v>
      </c>
      <c r="P46" s="31" t="str">
        <f>TEXT($L46, "dddd")</f>
        <v>Sunday</v>
      </c>
      <c r="Q46" s="39" t="s">
        <v>111</v>
      </c>
      <c r="R46" s="39">
        <v>3020</v>
      </c>
      <c r="S46" s="1" t="str">
        <f>IF(OR(MONTH(L46)=12, MONTH(L46)&lt;=5), "Dry Season", "Wet Season")</f>
        <v>Dry Season</v>
      </c>
      <c r="T46" s="1">
        <v>1</v>
      </c>
      <c r="U46" s="1">
        <v>0</v>
      </c>
      <c r="V46" s="1">
        <v>0</v>
      </c>
      <c r="W46" s="1">
        <v>0</v>
      </c>
      <c r="X46" s="1" t="s">
        <v>44</v>
      </c>
      <c r="Y46" s="1"/>
      <c r="Z46" s="1"/>
      <c r="AA46" s="11" cm="1">
        <f t="array" ref="AA46">IF(ISBLANK(Y46), 0, VINCentyInvDistance(F46,G46,Y46,Z46))</f>
        <v>0</v>
      </c>
      <c r="AB46" s="1">
        <v>1</v>
      </c>
      <c r="AC46" s="1">
        <v>9.4</v>
      </c>
      <c r="AD46" s="1">
        <v>4.7</v>
      </c>
      <c r="AE46" s="1">
        <v>44</v>
      </c>
      <c r="AF46" s="1">
        <v>1</v>
      </c>
      <c r="AG46" s="1" t="s">
        <v>582</v>
      </c>
      <c r="AH46" s="1" t="s">
        <v>495</v>
      </c>
      <c r="AI46" s="1"/>
      <c r="AJ46" s="1" t="s">
        <v>55</v>
      </c>
      <c r="AK46" t="s">
        <v>709</v>
      </c>
      <c r="AL46" s="2">
        <v>0</v>
      </c>
      <c r="AM46" s="1" t="s">
        <v>710</v>
      </c>
    </row>
    <row r="47" spans="1:39" ht="12.75" customHeight="1">
      <c r="A47" s="1"/>
      <c r="B47" s="1" t="s">
        <v>711</v>
      </c>
      <c r="C47" s="1" t="s">
        <v>712</v>
      </c>
      <c r="D47" s="3" t="str">
        <f ca="1">IFERROR(__xludf.DUMMYFUNCTION("PROPER(REGEXEXTRACT(B143, ""(?:https?:\/\/)?(?:www\.)?([a-zA-Z0-9-]+)\.""))"),"Skyscanner")</f>
        <v>Skyscanner</v>
      </c>
      <c r="E47" s="1" t="s">
        <v>713</v>
      </c>
      <c r="F47" s="1">
        <v>17.740936999999999</v>
      </c>
      <c r="G47" s="1">
        <v>120.46418799999999</v>
      </c>
      <c r="H47" s="1" t="s">
        <v>714</v>
      </c>
      <c r="I47" s="1" t="s">
        <v>540</v>
      </c>
      <c r="J47" s="1">
        <f>IF(K47="URBAN",1,IF(K47="SUBURBAN",2,IF(K47="RURAL",3,"")))</f>
        <v>3</v>
      </c>
      <c r="K47" s="1" t="s">
        <v>541</v>
      </c>
      <c r="L47" s="18">
        <v>46082</v>
      </c>
      <c r="M47" s="49">
        <v>0.58333333333333337</v>
      </c>
      <c r="N47" s="18">
        <v>46083</v>
      </c>
      <c r="O47" s="56">
        <v>0.5</v>
      </c>
      <c r="P47" s="31" t="str">
        <f>TEXT($L47, "dddd")</f>
        <v>Sunday</v>
      </c>
      <c r="Q47" s="39" t="s">
        <v>207</v>
      </c>
      <c r="R47" s="39">
        <v>1830</v>
      </c>
      <c r="S47" s="1" t="str">
        <f>IF(OR(MONTH(L47)=12, MONTH(L47)&lt;=5), "Dry Season", "Wet Season")</f>
        <v>Dry Season</v>
      </c>
      <c r="T47" s="1">
        <v>1</v>
      </c>
      <c r="U47" s="1">
        <v>0</v>
      </c>
      <c r="V47" s="1">
        <v>0</v>
      </c>
      <c r="W47" s="1">
        <v>0</v>
      </c>
      <c r="X47" s="1" t="s">
        <v>44</v>
      </c>
      <c r="Y47" s="1"/>
      <c r="Z47" s="1"/>
      <c r="AA47" s="11" cm="1">
        <f t="array" ref="AA47">IF(ISBLANK(Y47), 0, VINCentyInvDistance(F47,G47,Y47,Z47))</f>
        <v>0</v>
      </c>
      <c r="AB47" s="1">
        <v>0</v>
      </c>
      <c r="AC47" s="1">
        <v>6.4</v>
      </c>
      <c r="AD47" s="1">
        <v>3.9</v>
      </c>
      <c r="AE47" s="1">
        <v>4</v>
      </c>
      <c r="AF47" s="1">
        <v>1</v>
      </c>
      <c r="AG47" s="1" t="s">
        <v>562</v>
      </c>
      <c r="AH47" s="1" t="s">
        <v>495</v>
      </c>
      <c r="AI47" s="1"/>
      <c r="AJ47" s="1" t="s">
        <v>55</v>
      </c>
      <c r="AK47" t="s">
        <v>16519</v>
      </c>
      <c r="AL47" s="2">
        <v>0</v>
      </c>
      <c r="AM47" s="1" t="s">
        <v>715</v>
      </c>
    </row>
    <row r="48" spans="1:39" ht="12.75" customHeight="1">
      <c r="A48" s="1"/>
      <c r="B48" s="1" t="s">
        <v>716</v>
      </c>
      <c r="C48" s="1" t="s">
        <v>717</v>
      </c>
      <c r="D48" s="3" t="str">
        <f ca="1">IFERROR(__xludf.DUMMYFUNCTION("PROPER(REGEXEXTRACT(B144, ""(?:https?:\/\/)?(?:www\.)?([a-zA-Z0-9-]+)\.""))"),"Skyscanner")</f>
        <v>Skyscanner</v>
      </c>
      <c r="E48" s="1" t="s">
        <v>718</v>
      </c>
      <c r="F48" s="1">
        <v>16.66197</v>
      </c>
      <c r="G48" s="1">
        <v>120.32556</v>
      </c>
      <c r="H48" s="1" t="s">
        <v>719</v>
      </c>
      <c r="I48" s="1" t="s">
        <v>540</v>
      </c>
      <c r="J48" s="1">
        <f>IF(K48="URBAN",1,IF(K48="SUBURBAN",2,IF(K48="RURAL",3,"")))</f>
        <v>3</v>
      </c>
      <c r="K48" s="1" t="s">
        <v>541</v>
      </c>
      <c r="L48" s="18">
        <v>46082</v>
      </c>
      <c r="M48" s="49">
        <v>0.58333333333333337</v>
      </c>
      <c r="N48" s="18">
        <v>46083</v>
      </c>
      <c r="O48" s="56">
        <v>0.45833333333333331</v>
      </c>
      <c r="P48" s="31" t="str">
        <f>TEXT($L48, "dddd")</f>
        <v>Sunday</v>
      </c>
      <c r="Q48" s="39" t="s">
        <v>111</v>
      </c>
      <c r="R48" s="39">
        <v>1800</v>
      </c>
      <c r="S48" s="1" t="str">
        <f>IF(OR(MONTH(L48)=12, MONTH(L48)&lt;=5), "Dry Season", "Wet Season")</f>
        <v>Dry Season</v>
      </c>
      <c r="T48" s="1">
        <v>1</v>
      </c>
      <c r="U48" s="1">
        <v>0</v>
      </c>
      <c r="V48" s="1">
        <v>1</v>
      </c>
      <c r="W48" s="1">
        <v>0</v>
      </c>
      <c r="X48" s="1" t="s">
        <v>44</v>
      </c>
      <c r="Y48" s="1"/>
      <c r="Z48" s="1"/>
      <c r="AA48" s="11" cm="1">
        <f t="array" ref="AA48">IF(ISBLANK(Y48), 0, VINCentyInvDistance(F48,G48,Y48,Z48))</f>
        <v>0</v>
      </c>
      <c r="AB48" s="1">
        <v>0</v>
      </c>
      <c r="AC48" s="1">
        <v>5</v>
      </c>
      <c r="AD48" s="1">
        <v>3.2</v>
      </c>
      <c r="AE48" s="1">
        <v>162</v>
      </c>
      <c r="AF48" s="1">
        <v>1</v>
      </c>
      <c r="AG48" s="1" t="s">
        <v>562</v>
      </c>
      <c r="AH48" s="1" t="s">
        <v>563</v>
      </c>
      <c r="AI48" s="1"/>
      <c r="AJ48" s="1" t="s">
        <v>55</v>
      </c>
      <c r="AK48" t="s">
        <v>16520</v>
      </c>
      <c r="AL48" s="7">
        <v>3</v>
      </c>
      <c r="AM48" s="1" t="s">
        <v>720</v>
      </c>
    </row>
    <row r="49" spans="1:39" ht="12.75" customHeight="1">
      <c r="A49" s="1"/>
      <c r="B49" s="1" t="s">
        <v>721</v>
      </c>
      <c r="C49" s="1" t="s">
        <v>722</v>
      </c>
      <c r="D49" s="3" t="str">
        <f ca="1">IFERROR(__xludf.DUMMYFUNCTION("PROPER(REGEXEXTRACT(B145, ""(?:https?:\/\/)?(?:www\.)?([a-zA-Z0-9-]+)\.""))"),"Skyscanner")</f>
        <v>Skyscanner</v>
      </c>
      <c r="E49" s="1" t="s">
        <v>723</v>
      </c>
      <c r="F49" s="1">
        <v>15.9389</v>
      </c>
      <c r="G49" s="1">
        <v>120.22329000000001</v>
      </c>
      <c r="H49" s="1" t="s">
        <v>724</v>
      </c>
      <c r="I49" s="1" t="s">
        <v>540</v>
      </c>
      <c r="J49" s="1">
        <f>IF(K49="URBAN",1,IF(K49="SUBURBAN",2,IF(K49="RURAL",3,"")))</f>
        <v>3</v>
      </c>
      <c r="K49" s="1" t="s">
        <v>541</v>
      </c>
      <c r="L49" s="18">
        <v>46082</v>
      </c>
      <c r="M49" s="49">
        <v>0.58333333333333337</v>
      </c>
      <c r="N49" s="18">
        <v>46083</v>
      </c>
      <c r="O49" s="56">
        <v>0.45833333333333331</v>
      </c>
      <c r="P49" s="31" t="str">
        <f>TEXT($L49, "dddd")</f>
        <v>Sunday</v>
      </c>
      <c r="Q49" s="39" t="s">
        <v>207</v>
      </c>
      <c r="R49" s="39">
        <v>1798</v>
      </c>
      <c r="S49" s="1" t="str">
        <f>IF(OR(MONTH(L49)=12, MONTH(L49)&lt;=5), "Dry Season", "Wet Season")</f>
        <v>Dry Season</v>
      </c>
      <c r="T49" s="1">
        <v>1</v>
      </c>
      <c r="U49" s="1">
        <v>1</v>
      </c>
      <c r="V49" s="1">
        <v>0</v>
      </c>
      <c r="W49" s="1">
        <v>0</v>
      </c>
      <c r="X49" s="1" t="s">
        <v>44</v>
      </c>
      <c r="Y49" s="1"/>
      <c r="Z49" s="1"/>
      <c r="AA49" s="11" cm="1">
        <f t="array" ref="AA49">IF(ISBLANK(Y49), 0, VINCentyInvDistance(F49,G49,Y49,Z49))</f>
        <v>0</v>
      </c>
      <c r="AB49" s="1">
        <v>0</v>
      </c>
      <c r="AC49" s="1">
        <v>0</v>
      </c>
      <c r="AD49" s="1">
        <v>0</v>
      </c>
      <c r="AE49" s="1">
        <v>18</v>
      </c>
      <c r="AF49" s="1">
        <v>1</v>
      </c>
      <c r="AG49" s="1" t="s">
        <v>725</v>
      </c>
      <c r="AH49" s="1" t="s">
        <v>556</v>
      </c>
      <c r="AI49" s="1" t="str">
        <f>TRIM(MID(SUBSTITUTE($H49,",",REPT(" ",200)),(LEN($H49)-LEN(SUBSTITUTE($H49,",",""))-2)*200+1,200))</f>
        <v>Ilocos Region</v>
      </c>
      <c r="AJ49" s="1" t="s">
        <v>55</v>
      </c>
      <c r="AK49" t="s">
        <v>16521</v>
      </c>
      <c r="AL49" s="2">
        <v>0</v>
      </c>
      <c r="AM49" s="1" t="s">
        <v>726</v>
      </c>
    </row>
    <row r="50" spans="1:39" ht="12.75" customHeight="1">
      <c r="A50" s="1"/>
      <c r="B50" s="1" t="s">
        <v>727</v>
      </c>
      <c r="C50" s="1" t="s">
        <v>728</v>
      </c>
      <c r="D50" s="3" t="str">
        <f ca="1">IFERROR(__xludf.DUMMYFUNCTION("PROPER(REGEXEXTRACT(B146, ""(?:https?:\/\/)?(?:www\.)?([a-zA-Z0-9-]+)\.""))"),"Skyscanner")</f>
        <v>Skyscanner</v>
      </c>
      <c r="E50" s="1" t="s">
        <v>729</v>
      </c>
      <c r="F50" s="1">
        <v>9.9435000000000002</v>
      </c>
      <c r="G50" s="1">
        <v>123.36879</v>
      </c>
      <c r="H50" s="1" t="s">
        <v>730</v>
      </c>
      <c r="I50" s="1" t="s">
        <v>540</v>
      </c>
      <c r="J50" s="1">
        <f>IF(K50="URBAN",1,IF(K50="SUBURBAN",2,IF(K50="RURAL",3,"")))</f>
        <v>3</v>
      </c>
      <c r="K50" s="1" t="s">
        <v>541</v>
      </c>
      <c r="L50" s="18">
        <v>46082</v>
      </c>
      <c r="M50" s="49">
        <v>0.625</v>
      </c>
      <c r="N50" s="18">
        <v>46083</v>
      </c>
      <c r="O50" s="56">
        <v>0.45833333333333331</v>
      </c>
      <c r="P50" s="31" t="str">
        <f>TEXT($L50, "dddd")</f>
        <v>Sunday</v>
      </c>
      <c r="Q50" s="39" t="s">
        <v>43</v>
      </c>
      <c r="R50" s="39">
        <v>14204</v>
      </c>
      <c r="S50" s="1" t="str">
        <f>IF(OR(MONTH(L50)=12, MONTH(L50)&lt;=5), "Dry Season", "Wet Season")</f>
        <v>Dry Season</v>
      </c>
      <c r="T50" s="1">
        <v>1</v>
      </c>
      <c r="U50" s="1">
        <v>1</v>
      </c>
      <c r="V50" s="1">
        <v>1</v>
      </c>
      <c r="W50" s="1">
        <v>0</v>
      </c>
      <c r="X50" s="1" t="s">
        <v>44</v>
      </c>
      <c r="Y50" s="1"/>
      <c r="Z50" s="1"/>
      <c r="AA50" s="11" cm="1">
        <f t="array" ref="AA50">IF(ISBLANK(Y50), 0, VINCentyInvDistance(F50,G50,Y50,Z50))</f>
        <v>0</v>
      </c>
      <c r="AB50" s="1">
        <v>1</v>
      </c>
      <c r="AC50" s="1">
        <v>9.8000000000000007</v>
      </c>
      <c r="AD50" s="1">
        <v>5</v>
      </c>
      <c r="AE50" s="1">
        <v>147</v>
      </c>
      <c r="AF50" s="1">
        <v>1</v>
      </c>
      <c r="AG50" s="1" t="s">
        <v>731</v>
      </c>
      <c r="AH50" s="1" t="s">
        <v>731</v>
      </c>
      <c r="AI50" s="1" t="str">
        <f>TRIM(MID(SUBSTITUTE($H50,",",REPT(" ",200)),(LEN($H50)-LEN(SUBSTITUTE($H50,",",""))-2)*200+1,200))</f>
        <v>Central Visayas</v>
      </c>
      <c r="AJ50" s="1" t="s">
        <v>55</v>
      </c>
      <c r="AK50" t="s">
        <v>16522</v>
      </c>
      <c r="AL50" s="7">
        <v>3</v>
      </c>
      <c r="AM50" s="1" t="s">
        <v>732</v>
      </c>
    </row>
    <row r="51" spans="1:39" ht="12.75" customHeight="1">
      <c r="A51" s="1"/>
      <c r="B51" s="1" t="s">
        <v>733</v>
      </c>
      <c r="C51" s="1" t="s">
        <v>734</v>
      </c>
      <c r="D51" s="3" t="str">
        <f ca="1">IFERROR(__xludf.DUMMYFUNCTION("PROPER(REGEXEXTRACT(B147, ""(?:https?:\/\/)?(?:www\.)?([a-zA-Z0-9-]+)\.""))"),"Skyscanner")</f>
        <v>Skyscanner</v>
      </c>
      <c r="E51" s="1" t="s">
        <v>735</v>
      </c>
      <c r="F51" s="1">
        <v>18.204740000000001</v>
      </c>
      <c r="G51" s="1">
        <v>120.60638</v>
      </c>
      <c r="H51" s="1" t="s">
        <v>736</v>
      </c>
      <c r="I51" s="1" t="s">
        <v>540</v>
      </c>
      <c r="J51" s="1">
        <f>IF(K51="URBAN",1,IF(K51="SUBURBAN",2,IF(K51="RURAL",3,"")))</f>
        <v>3</v>
      </c>
      <c r="K51" s="1" t="s">
        <v>541</v>
      </c>
      <c r="L51" s="18">
        <v>46082</v>
      </c>
      <c r="M51" s="49">
        <v>0.58333333333333337</v>
      </c>
      <c r="N51" s="18">
        <v>46083</v>
      </c>
      <c r="O51" s="56">
        <v>0.5</v>
      </c>
      <c r="P51" s="31" t="str">
        <f>TEXT($L51, "dddd")</f>
        <v>Sunday</v>
      </c>
      <c r="Q51" s="39" t="s">
        <v>117</v>
      </c>
      <c r="R51" s="39">
        <v>819</v>
      </c>
      <c r="S51" s="1" t="str">
        <f>IF(OR(MONTH(L51)=12, MONTH(L51)&lt;=5), "Dry Season", "Wet Season")</f>
        <v>Dry Season</v>
      </c>
      <c r="T51" s="1">
        <v>1</v>
      </c>
      <c r="U51" s="1">
        <v>0</v>
      </c>
      <c r="V51" s="1">
        <v>0</v>
      </c>
      <c r="W51" s="1">
        <v>0</v>
      </c>
      <c r="X51" s="1" t="s">
        <v>44</v>
      </c>
      <c r="Y51" s="1"/>
      <c r="Z51" s="1"/>
      <c r="AA51" s="11" cm="1">
        <f t="array" ref="AA51">IF(ISBLANK(Y51), 0, VINCentyInvDistance(F51,G51,Y51,Z51))</f>
        <v>0</v>
      </c>
      <c r="AB51" s="1">
        <v>0</v>
      </c>
      <c r="AC51" s="1">
        <v>8</v>
      </c>
      <c r="AD51" s="1">
        <v>4.4000000000000004</v>
      </c>
      <c r="AE51" s="1">
        <v>5</v>
      </c>
      <c r="AF51" s="1">
        <v>1</v>
      </c>
      <c r="AG51" s="1" t="s">
        <v>588</v>
      </c>
      <c r="AH51" s="1" t="s">
        <v>549</v>
      </c>
      <c r="AI51" s="1" t="str">
        <f>TRIM(MID(SUBSTITUTE($H51,",",REPT(" ",200)),(LEN($H51)-LEN(SUBSTITUTE($H51,",",""))-2)*200+1,200))</f>
        <v>Ilocos Region</v>
      </c>
      <c r="AJ51" s="1" t="s">
        <v>55</v>
      </c>
      <c r="AK51" t="s">
        <v>737</v>
      </c>
      <c r="AL51" s="2">
        <v>0</v>
      </c>
      <c r="AM51" s="1" t="s">
        <v>738</v>
      </c>
    </row>
    <row r="52" spans="1:39" ht="12.75" customHeight="1">
      <c r="A52" s="1"/>
      <c r="B52" s="1" t="s">
        <v>739</v>
      </c>
      <c r="C52" s="1" t="s">
        <v>740</v>
      </c>
      <c r="D52" s="3" t="str">
        <f ca="1">IFERROR(__xludf.DUMMYFUNCTION("PROPER(REGEXEXTRACT(B148, ""(?:https?:\/\/)?(?:www\.)?([a-zA-Z0-9-]+)\.""))"),"Skyscanner")</f>
        <v>Skyscanner</v>
      </c>
      <c r="E52" s="1" t="s">
        <v>741</v>
      </c>
      <c r="F52" s="1">
        <v>18.633579999999998</v>
      </c>
      <c r="G52" s="1">
        <v>120.80929999999999</v>
      </c>
      <c r="H52" s="1" t="s">
        <v>742</v>
      </c>
      <c r="I52" s="1" t="s">
        <v>540</v>
      </c>
      <c r="J52" s="1">
        <f>IF(K52="URBAN",1,IF(K52="SUBURBAN",2,IF(K52="RURAL",3,"")))</f>
        <v>3</v>
      </c>
      <c r="K52" s="1" t="s">
        <v>541</v>
      </c>
      <c r="L52" s="18">
        <v>46082</v>
      </c>
      <c r="M52" s="49">
        <v>0.58333333333333337</v>
      </c>
      <c r="N52" s="18">
        <v>46083</v>
      </c>
      <c r="O52" s="56">
        <v>0.625</v>
      </c>
      <c r="P52" s="31" t="str">
        <f>TEXT($L52, "dddd")</f>
        <v>Sunday</v>
      </c>
      <c r="Q52" s="39" t="s">
        <v>531</v>
      </c>
      <c r="R52" s="39">
        <v>2000</v>
      </c>
      <c r="S52" s="1" t="str">
        <f>IF(OR(MONTH(L52)=12, MONTH(L52)&lt;=5), "Dry Season", "Wet Season")</f>
        <v>Dry Season</v>
      </c>
      <c r="T52" s="1">
        <v>1</v>
      </c>
      <c r="U52" s="1">
        <v>1</v>
      </c>
      <c r="V52" s="1">
        <v>0</v>
      </c>
      <c r="W52" s="1">
        <v>0</v>
      </c>
      <c r="X52" s="1" t="s">
        <v>44</v>
      </c>
      <c r="Y52" s="1"/>
      <c r="Z52" s="1"/>
      <c r="AA52" s="11" cm="1">
        <f t="array" ref="AA52">IF(ISBLANK(Y52), 0, VINCentyInvDistance(F52,G52,Y52,Z52))</f>
        <v>0</v>
      </c>
      <c r="AB52" s="1">
        <v>0</v>
      </c>
      <c r="AC52" s="1">
        <v>6.8</v>
      </c>
      <c r="AD52" s="1">
        <v>4.0999999999999996</v>
      </c>
      <c r="AE52" s="1">
        <v>45</v>
      </c>
      <c r="AF52" s="1">
        <v>1</v>
      </c>
      <c r="AG52" s="1" t="s">
        <v>548</v>
      </c>
      <c r="AH52" s="1" t="s">
        <v>549</v>
      </c>
      <c r="AI52" s="1"/>
      <c r="AJ52" s="1" t="s">
        <v>55</v>
      </c>
      <c r="AK52" t="s">
        <v>16523</v>
      </c>
      <c r="AL52" s="2">
        <v>0</v>
      </c>
      <c r="AM52" s="1" t="s">
        <v>743</v>
      </c>
    </row>
    <row r="53" spans="1:39" ht="12.75" customHeight="1">
      <c r="A53" s="1"/>
      <c r="B53" s="1" t="s">
        <v>750</v>
      </c>
      <c r="C53" s="1" t="s">
        <v>751</v>
      </c>
      <c r="D53" s="3" t="str">
        <f ca="1">IFERROR(__xludf.DUMMYFUNCTION("PROPER(REGEXEXTRACT(B150, ""(?:https?:\/\/)?(?:www\.)?([a-zA-Z0-9-]+)\.""))"),"Skyscanner")</f>
        <v>Skyscanner</v>
      </c>
      <c r="E53" s="1" t="s">
        <v>752</v>
      </c>
      <c r="F53" s="1">
        <v>16.043612</v>
      </c>
      <c r="G53" s="1">
        <v>120.486018</v>
      </c>
      <c r="H53" s="1" t="s">
        <v>753</v>
      </c>
      <c r="I53" s="1" t="s">
        <v>540</v>
      </c>
      <c r="J53" s="1">
        <f>IF(K53="URBAN",1,IF(K53="SUBURBAN",2,IF(K53="RURAL",3,"")))</f>
        <v>3</v>
      </c>
      <c r="K53" s="1" t="s">
        <v>541</v>
      </c>
      <c r="L53" s="18">
        <v>46082</v>
      </c>
      <c r="M53" s="49">
        <v>0.625</v>
      </c>
      <c r="N53" s="18">
        <v>46083</v>
      </c>
      <c r="O53" s="56">
        <v>0.5</v>
      </c>
      <c r="P53" s="31" t="str">
        <f>TEXT($L53, "dddd")</f>
        <v>Sunday</v>
      </c>
      <c r="Q53" s="39" t="s">
        <v>531</v>
      </c>
      <c r="R53" s="39">
        <v>4739</v>
      </c>
      <c r="S53" s="1" t="str">
        <f>IF(OR(MONTH(L53)=12, MONTH(L53)&lt;=5), "Dry Season", "Wet Season")</f>
        <v>Dry Season</v>
      </c>
      <c r="T53" s="1">
        <v>1</v>
      </c>
      <c r="U53" s="1">
        <v>1</v>
      </c>
      <c r="V53" s="1">
        <v>0</v>
      </c>
      <c r="W53" s="1">
        <v>0</v>
      </c>
      <c r="X53" s="1" t="s">
        <v>44</v>
      </c>
      <c r="Y53" s="1"/>
      <c r="Z53" s="1"/>
      <c r="AA53" s="11" cm="1">
        <f t="array" ref="AA53">IF(ISBLANK(Y53), 0, VINCentyInvDistance(F53,G53,Y53,Z53))</f>
        <v>0</v>
      </c>
      <c r="AB53" s="1">
        <v>0</v>
      </c>
      <c r="AC53" s="1">
        <v>9.4</v>
      </c>
      <c r="AD53" s="1">
        <v>4.5</v>
      </c>
      <c r="AE53" s="1">
        <v>18</v>
      </c>
      <c r="AF53" s="1">
        <v>1</v>
      </c>
      <c r="AG53" s="1" t="s">
        <v>754</v>
      </c>
      <c r="AH53" s="1" t="s">
        <v>556</v>
      </c>
      <c r="AI53" s="1"/>
      <c r="AJ53" s="1" t="s">
        <v>55</v>
      </c>
      <c r="AK53" t="s">
        <v>755</v>
      </c>
      <c r="AL53" s="2">
        <v>0</v>
      </c>
      <c r="AM53" s="1" t="s">
        <v>756</v>
      </c>
    </row>
    <row r="54" spans="1:39" ht="12.75" customHeight="1">
      <c r="A54" s="1"/>
      <c r="B54" s="1" t="s">
        <v>757</v>
      </c>
      <c r="C54" s="1" t="s">
        <v>758</v>
      </c>
      <c r="D54" s="3" t="str">
        <f ca="1">IFERROR(__xludf.DUMMYFUNCTION("PROPER(REGEXEXTRACT(B151, ""(?:https?:\/\/)?(?:www\.)?([a-zA-Z0-9-]+)\.""))"),"Skyscanner")</f>
        <v>Skyscanner</v>
      </c>
      <c r="E54" s="1" t="s">
        <v>759</v>
      </c>
      <c r="F54" s="1">
        <v>16.652943100000002</v>
      </c>
      <c r="G54" s="1">
        <v>120.3209334</v>
      </c>
      <c r="H54" s="1" t="s">
        <v>760</v>
      </c>
      <c r="I54" s="1" t="s">
        <v>540</v>
      </c>
      <c r="J54" s="1">
        <f>IF(K54="URBAN",1,IF(K54="SUBURBAN",2,IF(K54="RURAL",3,"")))</f>
        <v>3</v>
      </c>
      <c r="K54" s="1" t="s">
        <v>541</v>
      </c>
      <c r="L54" s="18">
        <v>46082</v>
      </c>
      <c r="M54" s="49">
        <v>0.58333333333333337</v>
      </c>
      <c r="N54" s="18">
        <v>46083</v>
      </c>
      <c r="O54" s="56">
        <v>0.5</v>
      </c>
      <c r="P54" s="31" t="str">
        <f>TEXT($L54, "dddd")</f>
        <v>Sunday</v>
      </c>
      <c r="Q54" s="39" t="s">
        <v>207</v>
      </c>
      <c r="R54" s="39">
        <v>2006</v>
      </c>
      <c r="S54" s="1" t="str">
        <f>IF(OR(MONTH(L54)=12, MONTH(L54)&lt;=5), "Dry Season", "Wet Season")</f>
        <v>Dry Season</v>
      </c>
      <c r="T54" s="1">
        <v>1</v>
      </c>
      <c r="U54" s="1">
        <v>0</v>
      </c>
      <c r="V54" s="1">
        <v>0</v>
      </c>
      <c r="W54" s="1">
        <v>1</v>
      </c>
      <c r="X54" s="1" t="s">
        <v>761</v>
      </c>
      <c r="Y54" s="1">
        <v>16.614323899999999</v>
      </c>
      <c r="Z54" s="1">
        <v>120.316836</v>
      </c>
      <c r="AA54" s="11" cm="1">
        <f t="array" ref="AA54">IF(ISBLANK(Y54), 0, VINCentyInvDistance(F54,G54,Y54,Z54))</f>
        <v>4296.1054449825242</v>
      </c>
      <c r="AB54" s="1">
        <v>0</v>
      </c>
      <c r="AC54" s="1">
        <v>8.4</v>
      </c>
      <c r="AD54" s="1">
        <v>4.0999999999999996</v>
      </c>
      <c r="AE54" s="1">
        <v>9</v>
      </c>
      <c r="AF54" s="1">
        <v>1</v>
      </c>
      <c r="AG54" s="1" t="s">
        <v>762</v>
      </c>
      <c r="AH54" s="1" t="s">
        <v>563</v>
      </c>
      <c r="AI54" s="1" t="str">
        <f>TRIM(MID(SUBSTITUTE($H54,",",REPT(" ",200)),(LEN($H54)-LEN(SUBSTITUTE($H54,",",""))-2)*200+1,200))</f>
        <v>Ilocos Region</v>
      </c>
      <c r="AJ54" s="1" t="s">
        <v>55</v>
      </c>
      <c r="AK54" t="s">
        <v>16525</v>
      </c>
      <c r="AL54" s="2">
        <v>0</v>
      </c>
      <c r="AM54" s="1"/>
    </row>
    <row r="55" spans="1:39" ht="12.75" customHeight="1">
      <c r="A55" s="1"/>
      <c r="B55" s="1" t="s">
        <v>763</v>
      </c>
      <c r="C55" s="1" t="s">
        <v>764</v>
      </c>
      <c r="D55" s="3" t="str">
        <f ca="1">IFERROR(__xludf.DUMMYFUNCTION("PROPER(REGEXEXTRACT(B152, ""(?:https?:\/\/)?(?:www\.)?([a-zA-Z0-9-]+)\.""))"),"Skyscanner")</f>
        <v>Skyscanner</v>
      </c>
      <c r="E55" s="1" t="s">
        <v>765</v>
      </c>
      <c r="F55" s="1">
        <v>17.573931999999999</v>
      </c>
      <c r="G55" s="1">
        <v>120.389342</v>
      </c>
      <c r="H55" s="1" t="s">
        <v>766</v>
      </c>
      <c r="I55" s="1" t="s">
        <v>540</v>
      </c>
      <c r="J55" s="1">
        <f>IF(K55="URBAN",1,IF(K55="SUBURBAN",2,IF(K55="RURAL",3,"")))</f>
        <v>3</v>
      </c>
      <c r="K55" s="1" t="s">
        <v>541</v>
      </c>
      <c r="L55" s="18">
        <v>46082</v>
      </c>
      <c r="M55" s="49">
        <v>0.58333333333333337</v>
      </c>
      <c r="N55" s="18">
        <v>46083</v>
      </c>
      <c r="O55" s="56">
        <v>0.5</v>
      </c>
      <c r="P55" s="31" t="str">
        <f>TEXT($L55, "dddd")</f>
        <v>Sunday</v>
      </c>
      <c r="Q55" s="39" t="s">
        <v>323</v>
      </c>
      <c r="R55" s="39">
        <v>6588</v>
      </c>
      <c r="S55" s="1" t="str">
        <f>IF(OR(MONTH(L55)=12, MONTH(L55)&lt;=5), "Dry Season", "Wet Season")</f>
        <v>Dry Season</v>
      </c>
      <c r="T55" s="1">
        <v>1</v>
      </c>
      <c r="U55" s="1">
        <v>0</v>
      </c>
      <c r="V55" s="1">
        <v>0</v>
      </c>
      <c r="W55" s="1">
        <v>0</v>
      </c>
      <c r="X55" s="1" t="s">
        <v>44</v>
      </c>
      <c r="Y55" s="1"/>
      <c r="Z55" s="1"/>
      <c r="AA55" s="11" cm="1">
        <f t="array" ref="AA55">IF(ISBLANK(Y55), 0, VINCentyInvDistance(F55,G55,Y55,Z55))</f>
        <v>0</v>
      </c>
      <c r="AB55" s="1">
        <v>1</v>
      </c>
      <c r="AC55" s="1">
        <v>8.1999999999999993</v>
      </c>
      <c r="AD55" s="1">
        <v>4.4000000000000004</v>
      </c>
      <c r="AE55" s="1">
        <v>247</v>
      </c>
      <c r="AF55" s="1">
        <v>1</v>
      </c>
      <c r="AG55" s="1" t="s">
        <v>582</v>
      </c>
      <c r="AH55" s="1" t="s">
        <v>495</v>
      </c>
      <c r="AI55" s="1"/>
      <c r="AJ55" s="1" t="s">
        <v>55</v>
      </c>
      <c r="AK55" t="s">
        <v>767</v>
      </c>
      <c r="AL55" s="7">
        <v>0</v>
      </c>
      <c r="AM55" s="1" t="s">
        <v>768</v>
      </c>
    </row>
    <row r="56" spans="1:39" ht="12.75" customHeight="1">
      <c r="A56" s="1"/>
      <c r="B56" s="1" t="s">
        <v>769</v>
      </c>
      <c r="C56" s="1" t="s">
        <v>770</v>
      </c>
      <c r="D56" s="3" t="str">
        <f ca="1">IFERROR(__xludf.DUMMYFUNCTION("PROPER(REGEXEXTRACT(B153, ""(?:https?:\/\/)?(?:www\.)?([a-zA-Z0-9-]+)\.""))"),"Google")</f>
        <v>Google</v>
      </c>
      <c r="E56" s="1" t="s">
        <v>771</v>
      </c>
      <c r="F56" s="1">
        <v>18.0083488</v>
      </c>
      <c r="G56" s="1">
        <v>120.4892985</v>
      </c>
      <c r="H56" s="1" t="s">
        <v>772</v>
      </c>
      <c r="I56" s="1" t="s">
        <v>540</v>
      </c>
      <c r="J56" s="1">
        <f>IF(K56="URBAN",1,IF(K56="SUBURBAN",2,IF(K56="RURAL",3,"")))</f>
        <v>3</v>
      </c>
      <c r="K56" s="1" t="s">
        <v>541</v>
      </c>
      <c r="L56" s="18">
        <v>46082</v>
      </c>
      <c r="M56" s="49">
        <v>0.625</v>
      </c>
      <c r="N56" s="18">
        <v>46083</v>
      </c>
      <c r="O56" s="56">
        <v>0.5</v>
      </c>
      <c r="P56" s="31" t="str">
        <f>TEXT($L56, "dddd")</f>
        <v>Sunday</v>
      </c>
      <c r="Q56" s="39" t="s">
        <v>111</v>
      </c>
      <c r="R56" s="39">
        <v>1505.3999999999901</v>
      </c>
      <c r="S56" s="1" t="str">
        <f>IF(OR(MONTH(L56)=12, MONTH(L56)&lt;=5), "Dry Season", "Wet Season")</f>
        <v>Dry Season</v>
      </c>
      <c r="T56" s="1">
        <v>1</v>
      </c>
      <c r="U56" s="1">
        <v>0</v>
      </c>
      <c r="V56" s="1">
        <v>1</v>
      </c>
      <c r="W56" s="1">
        <v>0</v>
      </c>
      <c r="X56" s="1" t="s">
        <v>44</v>
      </c>
      <c r="Y56" s="1"/>
      <c r="Z56" s="1"/>
      <c r="AA56" s="11" cm="1">
        <f t="array" ref="AA56">IF(ISBLANK(Y56), 0, VINCentyInvDistance(F56,G56,Y56,Z56))</f>
        <v>0</v>
      </c>
      <c r="AB56" s="1">
        <v>0</v>
      </c>
      <c r="AC56" s="1">
        <v>0</v>
      </c>
      <c r="AD56" s="1">
        <v>0</v>
      </c>
      <c r="AE56" s="1">
        <v>35</v>
      </c>
      <c r="AF56" s="1">
        <v>1</v>
      </c>
      <c r="AG56" s="1" t="str">
        <f>TRIM(MID(SUBSTITUTE($H56,",",REPT(" ",200)),(LEN($H56)-LEN(SUBSTITUTE($H56,",",""))-4)*200+1,200))</f>
        <v>Currimao</v>
      </c>
      <c r="AH56" s="1" t="str">
        <f>TRIM(MID(SUBSTITUTE($H56,",",REPT(" ",200)),(LEN($H56)-LEN(SUBSTITUTE($H56,",",""))-3)*200+1,200))</f>
        <v>Ilocos Norte</v>
      </c>
      <c r="AI56" s="1" t="str">
        <f>TRIM(MID(SUBSTITUTE($H56,",",REPT(" ",200)),(LEN($H56)-LEN(SUBSTITUTE($H56,",",""))-2)*200+1,200))</f>
        <v>Ilocos Region</v>
      </c>
      <c r="AJ56" s="1" t="str">
        <f>TRIM(MID(SUBSTITUTE($H56,",",REPT(" ",200)),(LEN($H56)-LEN(SUBSTITUTE($H56,",",""))-0)*200+1,200))</f>
        <v>Philippines</v>
      </c>
      <c r="AL56" s="7">
        <v>0</v>
      </c>
      <c r="AM56" s="1"/>
    </row>
    <row r="57" spans="1:39" ht="12.75" customHeight="1">
      <c r="A57" s="1"/>
      <c r="B57" s="1" t="s">
        <v>763</v>
      </c>
      <c r="C57" s="1" t="s">
        <v>774</v>
      </c>
      <c r="D57" s="3" t="str">
        <f ca="1">IFERROR(__xludf.DUMMYFUNCTION("PROPER(REGEXEXTRACT(B155, ""(?:https?:\/\/)?(?:www\.)?([a-zA-Z0-9-]+)\.""))"),"Skyscanner")</f>
        <v>Skyscanner</v>
      </c>
      <c r="E57" s="1" t="s">
        <v>765</v>
      </c>
      <c r="F57" s="1">
        <v>17.573931999999999</v>
      </c>
      <c r="G57" s="1">
        <v>120.389342</v>
      </c>
      <c r="H57" s="1" t="s">
        <v>766</v>
      </c>
      <c r="I57" s="1" t="s">
        <v>540</v>
      </c>
      <c r="J57" s="1">
        <f>IF(K57="URBAN",1,IF(K57="SUBURBAN",2,IF(K57="RURAL",3,"")))</f>
        <v>3</v>
      </c>
      <c r="K57" s="1" t="s">
        <v>541</v>
      </c>
      <c r="L57" s="18">
        <v>46082</v>
      </c>
      <c r="M57" s="49">
        <v>0.58333333333333337</v>
      </c>
      <c r="N57" s="18">
        <v>46083</v>
      </c>
      <c r="O57" s="56">
        <v>0.5</v>
      </c>
      <c r="P57" s="31" t="str">
        <f>TEXT($L57, "dddd")</f>
        <v>Sunday</v>
      </c>
      <c r="Q57" s="39" t="s">
        <v>323</v>
      </c>
      <c r="R57" s="39">
        <v>6588</v>
      </c>
      <c r="S57" s="1" t="str">
        <f>IF(OR(MONTH(L57)=12, MONTH(L57)&lt;=5), "Dry Season", "Wet Season")</f>
        <v>Dry Season</v>
      </c>
      <c r="T57" s="1">
        <v>1</v>
      </c>
      <c r="U57" s="1">
        <v>0</v>
      </c>
      <c r="V57" s="1">
        <v>0</v>
      </c>
      <c r="W57" s="1">
        <v>0</v>
      </c>
      <c r="X57" s="1" t="s">
        <v>44</v>
      </c>
      <c r="Y57" s="1"/>
      <c r="Z57" s="1"/>
      <c r="AA57" s="11" cm="1">
        <f t="array" ref="AA57">IF(ISBLANK(Y57), 0, VINCentyInvDistance(F57,G57,Y57,Z57))</f>
        <v>0</v>
      </c>
      <c r="AB57" s="1">
        <v>1</v>
      </c>
      <c r="AC57" s="1">
        <v>8.1999999999999993</v>
      </c>
      <c r="AD57" s="1">
        <v>4.4000000000000004</v>
      </c>
      <c r="AE57" s="1">
        <v>247</v>
      </c>
      <c r="AF57" s="1">
        <v>1</v>
      </c>
      <c r="AG57" s="1" t="str">
        <f>TRIM(MID(SUBSTITUTE($H57,",",REPT(" ",200)),(LEN($H57)-LEN(SUBSTITUTE($H57,",",""))-4)*200+1,200))</f>
        <v>Vigan</v>
      </c>
      <c r="AH57" s="1" t="str">
        <f>TRIM(MID(SUBSTITUTE($H57,",",REPT(" ",200)),(LEN($H57)-LEN(SUBSTITUTE($H57,",",""))-3)*200+1,200))</f>
        <v>Ilocos Sur</v>
      </c>
      <c r="AI57" s="1" t="str">
        <f>TRIM(MID(SUBSTITUTE($H57,",",REPT(" ",200)),(LEN($H57)-LEN(SUBSTITUTE($H57,",",""))-2)*200+1,200))</f>
        <v>Ilocos Region</v>
      </c>
      <c r="AJ57" s="1" t="str">
        <f>TRIM(MID(SUBSTITUTE($H57,",",REPT(" ",200)),(LEN($H57)-LEN(SUBSTITUTE($H57,",",""))-0)*200+1,200))</f>
        <v>Philippines</v>
      </c>
      <c r="AK57" t="s">
        <v>767</v>
      </c>
      <c r="AL57" s="7">
        <v>0</v>
      </c>
      <c r="AM57" s="1" t="s">
        <v>768</v>
      </c>
    </row>
    <row r="58" spans="1:39" ht="12.75" customHeight="1">
      <c r="A58" s="1"/>
      <c r="B58" s="1" t="s">
        <v>763</v>
      </c>
      <c r="C58" s="1" t="s">
        <v>775</v>
      </c>
      <c r="D58" s="3" t="str">
        <f ca="1">IFERROR(__xludf.DUMMYFUNCTION("PROPER(REGEXEXTRACT(B156, ""(?:https?:\/\/)?(?:www\.)?([a-zA-Z0-9-]+)\.""))"),"Skyscanner")</f>
        <v>Skyscanner</v>
      </c>
      <c r="E58" s="1" t="s">
        <v>776</v>
      </c>
      <c r="F58" s="1">
        <v>17.573931999999999</v>
      </c>
      <c r="G58" s="1">
        <v>120.389342</v>
      </c>
      <c r="H58" s="1" t="s">
        <v>766</v>
      </c>
      <c r="I58" s="1" t="s">
        <v>540</v>
      </c>
      <c r="J58" s="1">
        <f>IF(K58="URBAN",1,IF(K58="SUBURBAN",2,IF(K58="RURAL",3,"")))</f>
        <v>3</v>
      </c>
      <c r="K58" s="1" t="s">
        <v>541</v>
      </c>
      <c r="L58" s="18">
        <v>46082</v>
      </c>
      <c r="M58" s="49">
        <v>0.58333333333333337</v>
      </c>
      <c r="N58" s="18">
        <v>46083</v>
      </c>
      <c r="O58" s="56">
        <v>0.5</v>
      </c>
      <c r="P58" s="31" t="str">
        <f>TEXT($L58, "dddd")</f>
        <v>Sunday</v>
      </c>
      <c r="Q58" s="39" t="s">
        <v>777</v>
      </c>
      <c r="R58" s="39">
        <v>1683.5</v>
      </c>
      <c r="S58" s="1" t="str">
        <f>IF(OR(MONTH(L58)=12, MONTH(L58)&lt;=5), "Dry Season", "Wet Season")</f>
        <v>Dry Season</v>
      </c>
      <c r="T58" s="1">
        <v>1</v>
      </c>
      <c r="U58" s="1">
        <v>0</v>
      </c>
      <c r="V58" s="1">
        <v>1</v>
      </c>
      <c r="W58" s="1">
        <v>0</v>
      </c>
      <c r="X58" s="1" t="s">
        <v>44</v>
      </c>
      <c r="Y58" s="1"/>
      <c r="Z58" s="1"/>
      <c r="AA58" s="11" cm="1">
        <f t="array" ref="AA58">IF(ISBLANK(Y58), 0, VINCentyInvDistance(F58,G58,Y58,Z58))</f>
        <v>0</v>
      </c>
      <c r="AB58" s="1">
        <v>1</v>
      </c>
      <c r="AC58" s="1">
        <v>8.1999999999999993</v>
      </c>
      <c r="AD58" s="1">
        <v>3.8</v>
      </c>
      <c r="AE58" s="1">
        <v>247</v>
      </c>
      <c r="AF58" s="1">
        <v>1</v>
      </c>
      <c r="AG58" s="1" t="s">
        <v>582</v>
      </c>
      <c r="AH58" s="1" t="s">
        <v>495</v>
      </c>
      <c r="AI58" s="1"/>
      <c r="AJ58" s="1" t="s">
        <v>55</v>
      </c>
      <c r="AK58" t="s">
        <v>767</v>
      </c>
      <c r="AL58" s="2">
        <v>0</v>
      </c>
      <c r="AM58" s="1" t="s">
        <v>768</v>
      </c>
    </row>
    <row r="59" spans="1:39" ht="12.75" customHeight="1">
      <c r="A59" s="1"/>
      <c r="B59" s="1" t="s">
        <v>778</v>
      </c>
      <c r="C59" s="1" t="s">
        <v>779</v>
      </c>
      <c r="D59" s="3" t="str">
        <f ca="1">IFERROR(__xludf.DUMMYFUNCTION("PROPER(REGEXEXTRACT(B157, ""(?:https?:\/\/)?(?:www\.)?([a-zA-Z0-9-]+)\.""))"),"Skyscanner")</f>
        <v>Skyscanner</v>
      </c>
      <c r="E59" s="1" t="s">
        <v>780</v>
      </c>
      <c r="F59" s="1">
        <v>17.570958000000001</v>
      </c>
      <c r="G59" s="1">
        <v>120.388127</v>
      </c>
      <c r="H59" s="1" t="s">
        <v>781</v>
      </c>
      <c r="I59" s="1" t="s">
        <v>540</v>
      </c>
      <c r="J59" s="1">
        <f>IF(K59="URBAN",1,IF(K59="SUBURBAN",2,IF(K59="RURAL",3,"")))</f>
        <v>3</v>
      </c>
      <c r="K59" s="1" t="s">
        <v>541</v>
      </c>
      <c r="L59" s="18">
        <v>46082</v>
      </c>
      <c r="M59" s="49">
        <v>0.58333333333333337</v>
      </c>
      <c r="N59" s="18">
        <v>46083</v>
      </c>
      <c r="O59" s="56">
        <v>0.5</v>
      </c>
      <c r="P59" s="31" t="str">
        <f>TEXT($L59, "dddd")</f>
        <v>Sunday</v>
      </c>
      <c r="Q59" s="39" t="s">
        <v>111</v>
      </c>
      <c r="R59" s="39">
        <v>4029</v>
      </c>
      <c r="S59" s="1" t="str">
        <f>IF(OR(MONTH(L59)=12, MONTH(L59)&lt;=5), "Dry Season", "Wet Season")</f>
        <v>Dry Season</v>
      </c>
      <c r="T59" s="1">
        <v>1</v>
      </c>
      <c r="U59" s="1">
        <v>0</v>
      </c>
      <c r="V59" s="1">
        <v>0</v>
      </c>
      <c r="W59" s="1">
        <v>0</v>
      </c>
      <c r="X59" s="1" t="s">
        <v>44</v>
      </c>
      <c r="Y59" s="1"/>
      <c r="Z59" s="1"/>
      <c r="AA59" s="11" cm="1">
        <f t="array" ref="AA59">IF(ISBLANK(Y59), 0, VINCentyInvDistance(F59,G59,Y59,Z59))</f>
        <v>0</v>
      </c>
      <c r="AB59" s="1">
        <v>0</v>
      </c>
      <c r="AC59" s="1">
        <v>7.8</v>
      </c>
      <c r="AD59" s="1">
        <v>4.5</v>
      </c>
      <c r="AE59" s="1">
        <v>184</v>
      </c>
      <c r="AF59" s="1">
        <v>1</v>
      </c>
      <c r="AG59" s="1" t="s">
        <v>582</v>
      </c>
      <c r="AH59" s="1" t="s">
        <v>495</v>
      </c>
      <c r="AI59" s="1"/>
      <c r="AJ59" s="1" t="s">
        <v>55</v>
      </c>
      <c r="AK59" t="s">
        <v>16526</v>
      </c>
      <c r="AL59" s="2">
        <v>0</v>
      </c>
      <c r="AM59" s="1" t="s">
        <v>782</v>
      </c>
    </row>
    <row r="60" spans="1:39" ht="12.75" customHeight="1">
      <c r="A60" s="1"/>
      <c r="B60" s="1" t="s">
        <v>787</v>
      </c>
      <c r="C60" s="1" t="s">
        <v>788</v>
      </c>
      <c r="D60" s="3" t="str">
        <f ca="1">IFERROR(__xludf.DUMMYFUNCTION("PROPER(REGEXEXTRACT(B159, ""(?:https?:\/\/)?(?:www\.)?([a-zA-Z0-9-]+)\.""))"),"Skyscanner")</f>
        <v>Skyscanner</v>
      </c>
      <c r="E60" s="1" t="s">
        <v>789</v>
      </c>
      <c r="F60" s="1">
        <v>15.998741000000001</v>
      </c>
      <c r="G60" s="1">
        <v>120.589946</v>
      </c>
      <c r="H60" s="1" t="s">
        <v>790</v>
      </c>
      <c r="I60" s="1" t="s">
        <v>540</v>
      </c>
      <c r="J60" s="1">
        <f>IF(K60="URBAN",1,IF(K60="SUBURBAN",2,IF(K60="RURAL",3,"")))</f>
        <v>3</v>
      </c>
      <c r="K60" s="1" t="s">
        <v>541</v>
      </c>
      <c r="L60" s="18">
        <v>46082</v>
      </c>
      <c r="M60" s="49">
        <v>0.625</v>
      </c>
      <c r="N60" s="18">
        <v>46083</v>
      </c>
      <c r="O60" s="56">
        <v>0.5</v>
      </c>
      <c r="P60" s="31" t="str">
        <f>TEXT($L60, "dddd")</f>
        <v>Sunday</v>
      </c>
      <c r="Q60" s="39" t="s">
        <v>186</v>
      </c>
      <c r="R60" s="39">
        <v>1365</v>
      </c>
      <c r="S60" s="1" t="str">
        <f>IF(OR(MONTH(L60)=12, MONTH(L60)&lt;=5), "Dry Season", "Wet Season")</f>
        <v>Dry Season</v>
      </c>
      <c r="T60" s="1">
        <v>1</v>
      </c>
      <c r="U60" s="1">
        <v>0</v>
      </c>
      <c r="V60" s="1">
        <v>1</v>
      </c>
      <c r="W60" s="1">
        <v>0</v>
      </c>
      <c r="X60" s="1" t="s">
        <v>44</v>
      </c>
      <c r="Y60" s="1"/>
      <c r="Z60" s="1"/>
      <c r="AA60" s="11" cm="1">
        <f t="array" ref="AA60">IF(ISBLANK(Y60), 0, VINCentyInvDistance(F60,G60,Y60,Z60))</f>
        <v>0</v>
      </c>
      <c r="AB60" s="1">
        <v>0</v>
      </c>
      <c r="AC60" s="1">
        <v>3.4</v>
      </c>
      <c r="AD60" s="1">
        <v>0</v>
      </c>
      <c r="AE60" s="1">
        <v>114</v>
      </c>
      <c r="AF60" s="1">
        <v>1</v>
      </c>
      <c r="AG60" s="1" t="s">
        <v>576</v>
      </c>
      <c r="AH60" s="1" t="s">
        <v>556</v>
      </c>
      <c r="AI60" s="1"/>
      <c r="AJ60" s="1" t="s">
        <v>55</v>
      </c>
      <c r="AL60" s="7">
        <v>0</v>
      </c>
      <c r="AM60" s="1" t="s">
        <v>791</v>
      </c>
    </row>
    <row r="61" spans="1:39" ht="12.75" customHeight="1">
      <c r="A61" s="1"/>
      <c r="B61" s="1" t="s">
        <v>792</v>
      </c>
      <c r="C61" s="1" t="s">
        <v>793</v>
      </c>
      <c r="D61" s="3" t="str">
        <f ca="1">IFERROR(__xludf.DUMMYFUNCTION("PROPER(REGEXEXTRACT(B160, ""(?:https?:\/\/)?(?:www\.)?([a-zA-Z0-9-]+)\.""))"),"Google")</f>
        <v>Google</v>
      </c>
      <c r="E61" s="1" t="s">
        <v>794</v>
      </c>
      <c r="F61" s="1">
        <v>16.595704300000001</v>
      </c>
      <c r="G61" s="1">
        <v>120.3216563</v>
      </c>
      <c r="H61" s="1" t="s">
        <v>795</v>
      </c>
      <c r="I61" s="1" t="s">
        <v>540</v>
      </c>
      <c r="J61" s="1">
        <f>IF(K61="URBAN",1,IF(K61="SUBURBAN",2,IF(K61="RURAL",3,"")))</f>
        <v>3</v>
      </c>
      <c r="K61" s="1" t="s">
        <v>541</v>
      </c>
      <c r="L61" s="18">
        <v>46082</v>
      </c>
      <c r="M61" s="49">
        <v>0.625</v>
      </c>
      <c r="N61" s="18">
        <v>46083</v>
      </c>
      <c r="O61" s="56">
        <v>0.5</v>
      </c>
      <c r="P61" s="31" t="str">
        <f>TEXT($L61, "dddd")</f>
        <v>Sunday</v>
      </c>
      <c r="Q61" s="39" t="s">
        <v>111</v>
      </c>
      <c r="R61" s="39">
        <v>2957.5</v>
      </c>
      <c r="S61" s="1" t="str">
        <f>IF(OR(MONTH(L61)=12, MONTH(L61)&lt;=5), "Dry Season", "Wet Season")</f>
        <v>Dry Season</v>
      </c>
      <c r="T61" s="1">
        <v>1</v>
      </c>
      <c r="U61" s="1">
        <v>0</v>
      </c>
      <c r="V61" s="1">
        <v>0</v>
      </c>
      <c r="W61" s="1">
        <v>0</v>
      </c>
      <c r="X61" s="1" t="s">
        <v>44</v>
      </c>
      <c r="Y61" s="1"/>
      <c r="Z61" s="1"/>
      <c r="AA61" s="11" cm="1">
        <f t="array" ref="AA61">IF(ISBLANK(Y61), 0, VINCentyInvDistance(F61,G61,Y61,Z61))</f>
        <v>0</v>
      </c>
      <c r="AB61" s="1">
        <v>0</v>
      </c>
      <c r="AC61" s="1">
        <v>0</v>
      </c>
      <c r="AD61" s="1">
        <v>0</v>
      </c>
      <c r="AE61" s="1">
        <v>109</v>
      </c>
      <c r="AF61" s="1">
        <v>1</v>
      </c>
      <c r="AG61" s="1" t="str">
        <f>TRIM(MID(SUBSTITUTE($H61,",",REPT(" ",200)),(LEN($H61)-LEN(SUBSTITUTE($H61,",",""))-4)*200+1,200))</f>
        <v>San Fernando</v>
      </c>
      <c r="AH61" s="1" t="str">
        <f>TRIM(MID(SUBSTITUTE($H61,",",REPT(" ",200)),(LEN($H61)-LEN(SUBSTITUTE($H61,",",""))-3)*200+1,200))</f>
        <v>La Union</v>
      </c>
      <c r="AI61" s="1" t="str">
        <f>TRIM(MID(SUBSTITUTE($H61,",",REPT(" ",200)),(LEN($H61)-LEN(SUBSTITUTE($H61,",",""))-2)*200+1,200))</f>
        <v>Ilocos Region</v>
      </c>
      <c r="AJ61" s="1" t="str">
        <f>TRIM(MID(SUBSTITUTE($H61,",",REPT(" ",200)),(LEN($H61)-LEN(SUBSTITUTE($H61,",",""))-0)*200+1,200))</f>
        <v>Philippines</v>
      </c>
      <c r="AL61" s="2">
        <v>0</v>
      </c>
      <c r="AM61" s="1"/>
    </row>
    <row r="62" spans="1:39" ht="12.75" customHeight="1">
      <c r="A62" s="1"/>
      <c r="B62" s="1" t="s">
        <v>796</v>
      </c>
      <c r="C62" s="1" t="s">
        <v>797</v>
      </c>
      <c r="D62" s="3" t="str">
        <f ca="1">IFERROR(__xludf.DUMMYFUNCTION("PROPER(REGEXEXTRACT(B161, ""(?:https?:\/\/)?(?:www\.)?([a-zA-Z0-9-]+)\.""))"),"Skyscanner")</f>
        <v>Skyscanner</v>
      </c>
      <c r="E62" s="1" t="s">
        <v>798</v>
      </c>
      <c r="F62" s="1">
        <v>17.589169999999999</v>
      </c>
      <c r="G62" s="1">
        <v>120.3488</v>
      </c>
      <c r="H62" s="1" t="s">
        <v>799</v>
      </c>
      <c r="I62" s="1" t="s">
        <v>540</v>
      </c>
      <c r="J62" s="1">
        <f>IF(K62="URBAN",1,IF(K62="SUBURBAN",2,IF(K62="RURAL",3,"")))</f>
        <v>3</v>
      </c>
      <c r="K62" s="1" t="s">
        <v>541</v>
      </c>
      <c r="L62" s="18">
        <v>46082</v>
      </c>
      <c r="M62" s="49">
        <v>0.58333333333333337</v>
      </c>
      <c r="N62" s="18">
        <v>46083</v>
      </c>
      <c r="O62" s="56">
        <v>0.5</v>
      </c>
      <c r="P62" s="31" t="str">
        <f>TEXT($L62, "dddd")</f>
        <v>Sunday</v>
      </c>
      <c r="Q62" s="39" t="s">
        <v>531</v>
      </c>
      <c r="R62" s="39">
        <v>1851</v>
      </c>
      <c r="S62" s="1" t="str">
        <f>IF(OR(MONTH(L62)=12, MONTH(L62)&lt;=5), "Dry Season", "Wet Season")</f>
        <v>Dry Season</v>
      </c>
      <c r="T62" s="1">
        <v>1</v>
      </c>
      <c r="U62" s="1">
        <v>1</v>
      </c>
      <c r="V62" s="1">
        <v>0</v>
      </c>
      <c r="W62" s="1">
        <v>0</v>
      </c>
      <c r="X62" s="1" t="s">
        <v>44</v>
      </c>
      <c r="Y62" s="1"/>
      <c r="Z62" s="1"/>
      <c r="AA62" s="11" cm="1">
        <f t="array" ref="AA62">IF(ISBLANK(Y62), 0, VINCentyInvDistance(F62,G62,Y62,Z62))</f>
        <v>0</v>
      </c>
      <c r="AB62" s="1">
        <v>0</v>
      </c>
      <c r="AC62" s="1">
        <v>6</v>
      </c>
      <c r="AD62" s="1">
        <v>3.9</v>
      </c>
      <c r="AE62" s="1">
        <v>29</v>
      </c>
      <c r="AF62" s="1">
        <v>1</v>
      </c>
      <c r="AG62" s="1" t="s">
        <v>800</v>
      </c>
      <c r="AH62" s="1" t="s">
        <v>495</v>
      </c>
      <c r="AI62" s="1"/>
      <c r="AJ62" s="1" t="s">
        <v>55</v>
      </c>
      <c r="AK62" t="s">
        <v>16528</v>
      </c>
      <c r="AL62" s="2">
        <v>0</v>
      </c>
      <c r="AM62" s="1" t="s">
        <v>801</v>
      </c>
    </row>
    <row r="63" spans="1:39" ht="12.75" customHeight="1">
      <c r="A63" s="1"/>
      <c r="B63" s="1" t="s">
        <v>802</v>
      </c>
      <c r="C63" s="1" t="s">
        <v>803</v>
      </c>
      <c r="D63" s="3" t="str">
        <f ca="1">IFERROR(__xludf.DUMMYFUNCTION("PROPER(REGEXEXTRACT(B162, ""(?:https?:\/\/)?(?:www\.)?([a-zA-Z0-9-]+)\.""))"),"Skyscanner")</f>
        <v>Skyscanner</v>
      </c>
      <c r="E63" s="1" t="s">
        <v>804</v>
      </c>
      <c r="F63" s="1">
        <v>18.206949999999999</v>
      </c>
      <c r="G63" s="1">
        <v>120.59799</v>
      </c>
      <c r="H63" s="1" t="s">
        <v>805</v>
      </c>
      <c r="I63" s="1" t="s">
        <v>540</v>
      </c>
      <c r="J63" s="1">
        <f>IF(K63="URBAN",1,IF(K63="SUBURBAN",2,IF(K63="RURAL",3,"")))</f>
        <v>3</v>
      </c>
      <c r="K63" s="1" t="s">
        <v>541</v>
      </c>
      <c r="L63" s="18">
        <v>46082</v>
      </c>
      <c r="M63" s="49">
        <v>0.58333333333333337</v>
      </c>
      <c r="N63" s="18">
        <v>46083</v>
      </c>
      <c r="O63" s="56">
        <v>0.45833333333333331</v>
      </c>
      <c r="P63" s="31" t="str">
        <f>TEXT($L63, "dddd")</f>
        <v>Sunday</v>
      </c>
      <c r="Q63" s="39" t="s">
        <v>111</v>
      </c>
      <c r="R63" s="39">
        <v>810.6</v>
      </c>
      <c r="S63" s="1" t="str">
        <f>IF(OR(MONTH(L63)=12, MONTH(L63)&lt;=5), "Dry Season", "Wet Season")</f>
        <v>Dry Season</v>
      </c>
      <c r="T63" s="1">
        <v>1</v>
      </c>
      <c r="U63" s="1">
        <v>0</v>
      </c>
      <c r="V63" s="1">
        <v>0</v>
      </c>
      <c r="W63" s="1">
        <v>0</v>
      </c>
      <c r="X63" s="1" t="s">
        <v>44</v>
      </c>
      <c r="Y63" s="1"/>
      <c r="Z63" s="1"/>
      <c r="AA63" s="11" cm="1">
        <f t="array" ref="AA63">IF(ISBLANK(Y63), 0, VINCentyInvDistance(F63,G63,Y63,Z63))</f>
        <v>0</v>
      </c>
      <c r="AB63" s="1">
        <v>0</v>
      </c>
      <c r="AC63" s="1">
        <v>8</v>
      </c>
      <c r="AD63" s="1">
        <v>4.0999999999999996</v>
      </c>
      <c r="AE63" s="1">
        <v>14</v>
      </c>
      <c r="AF63" s="1">
        <v>1</v>
      </c>
      <c r="AG63" s="1" t="s">
        <v>588</v>
      </c>
      <c r="AH63" s="1" t="s">
        <v>549</v>
      </c>
      <c r="AI63" s="1" t="str">
        <f>TRIM(MID(SUBSTITUTE($H63,",",REPT(" ",200)),(LEN($H63)-LEN(SUBSTITUTE($H63,",",""))-2)*200+1,200))</f>
        <v>Ilocos Region</v>
      </c>
      <c r="AJ63" s="1" t="s">
        <v>55</v>
      </c>
      <c r="AK63" t="s">
        <v>16529</v>
      </c>
      <c r="AL63" s="2">
        <v>0</v>
      </c>
      <c r="AM63" s="1" t="s">
        <v>806</v>
      </c>
    </row>
    <row r="64" spans="1:39" ht="12.75" customHeight="1">
      <c r="A64" s="1"/>
      <c r="B64" s="1" t="s">
        <v>807</v>
      </c>
      <c r="C64" s="1" t="s">
        <v>808</v>
      </c>
      <c r="D64" s="3" t="str">
        <f ca="1">IFERROR(__xludf.DUMMYFUNCTION("PROPER(REGEXEXTRACT(B163, ""(?:https?:\/\/)?(?:www\.)?([a-zA-Z0-9-]+)\.""))"),"Skyscanner")</f>
        <v>Skyscanner</v>
      </c>
      <c r="E64" s="1" t="s">
        <v>809</v>
      </c>
      <c r="F64" s="1">
        <v>17.583960000000001</v>
      </c>
      <c r="G64" s="1">
        <v>120.37165</v>
      </c>
      <c r="H64" s="1" t="s">
        <v>810</v>
      </c>
      <c r="I64" s="1" t="s">
        <v>540</v>
      </c>
      <c r="J64" s="1">
        <f>IF(K64="URBAN",1,IF(K64="SUBURBAN",2,IF(K64="RURAL",3,"")))</f>
        <v>3</v>
      </c>
      <c r="K64" s="1" t="s">
        <v>541</v>
      </c>
      <c r="L64" s="18">
        <v>46082</v>
      </c>
      <c r="M64" s="49">
        <v>0.58333333333333337</v>
      </c>
      <c r="N64" s="18">
        <v>46083</v>
      </c>
      <c r="O64" s="56">
        <v>0.5</v>
      </c>
      <c r="P64" s="31" t="str">
        <f>TEXT($L64, "dddd")</f>
        <v>Sunday</v>
      </c>
      <c r="Q64" s="39" t="s">
        <v>43</v>
      </c>
      <c r="R64" s="39">
        <v>2150</v>
      </c>
      <c r="S64" s="1" t="str">
        <f>IF(OR(MONTH(L64)=12, MONTH(L64)&lt;=5), "Dry Season", "Wet Season")</f>
        <v>Dry Season</v>
      </c>
      <c r="T64" s="1">
        <v>1</v>
      </c>
      <c r="U64" s="1">
        <v>0</v>
      </c>
      <c r="V64" s="1">
        <v>0</v>
      </c>
      <c r="W64" s="1">
        <v>0</v>
      </c>
      <c r="X64" s="1" t="s">
        <v>44</v>
      </c>
      <c r="Y64" s="1"/>
      <c r="Z64" s="1"/>
      <c r="AA64" s="11" cm="1">
        <f t="array" ref="AA64">IF(ISBLANK(Y64), 0, VINCentyInvDistance(F64,G64,Y64,Z64))</f>
        <v>0</v>
      </c>
      <c r="AB64" s="1">
        <v>0</v>
      </c>
      <c r="AC64" s="1">
        <v>7.4</v>
      </c>
      <c r="AD64" s="1">
        <v>4.5</v>
      </c>
      <c r="AE64" s="1">
        <v>2</v>
      </c>
      <c r="AF64" s="1">
        <v>1</v>
      </c>
      <c r="AG64" s="1" t="s">
        <v>800</v>
      </c>
      <c r="AH64" s="1" t="s">
        <v>495</v>
      </c>
      <c r="AI64" s="1" t="str">
        <f>TRIM(MID(SUBSTITUTE($H64,",",REPT(" ",200)),(LEN($H64)-LEN(SUBSTITUTE($H64,",",""))-2)*200+1,200))</f>
        <v>Ilocos Region</v>
      </c>
      <c r="AJ64" s="1" t="s">
        <v>55</v>
      </c>
      <c r="AK64" t="s">
        <v>16530</v>
      </c>
      <c r="AL64" s="2">
        <v>0</v>
      </c>
      <c r="AM64" s="1" t="s">
        <v>811</v>
      </c>
    </row>
    <row r="65" spans="1:39" ht="12.75" customHeight="1">
      <c r="A65" s="1"/>
      <c r="B65" s="1" t="s">
        <v>812</v>
      </c>
      <c r="C65" s="1" t="s">
        <v>813</v>
      </c>
      <c r="D65" s="3" t="str">
        <f ca="1">IFERROR(__xludf.DUMMYFUNCTION("PROPER(REGEXEXTRACT(B164, ""(?:https?:\/\/)?(?:www\.)?([a-zA-Z0-9-]+)\.""))"),"Skyscanner")</f>
        <v>Skyscanner</v>
      </c>
      <c r="E65" s="1" t="s">
        <v>814</v>
      </c>
      <c r="F65" s="1">
        <v>16.77994</v>
      </c>
      <c r="G65" s="1">
        <v>120.33059</v>
      </c>
      <c r="H65" s="1" t="s">
        <v>815</v>
      </c>
      <c r="I65" s="1" t="s">
        <v>540</v>
      </c>
      <c r="J65" s="1">
        <f>IF(K65="URBAN",1,IF(K65="SUBURBAN",2,IF(K65="RURAL",3,"")))</f>
        <v>3</v>
      </c>
      <c r="K65" s="1" t="s">
        <v>541</v>
      </c>
      <c r="L65" s="18">
        <v>46082</v>
      </c>
      <c r="M65" s="49">
        <v>0.625</v>
      </c>
      <c r="N65" s="18">
        <v>46083</v>
      </c>
      <c r="O65" s="56">
        <v>0.5</v>
      </c>
      <c r="P65" s="31" t="str">
        <f>TEXT($L65, "dddd")</f>
        <v>Sunday</v>
      </c>
      <c r="Q65" s="39" t="s">
        <v>186</v>
      </c>
      <c r="R65" s="39">
        <v>4641</v>
      </c>
      <c r="S65" s="1" t="str">
        <f>IF(OR(MONTH(L65)=12, MONTH(L65)&lt;=5), "Dry Season", "Wet Season")</f>
        <v>Dry Season</v>
      </c>
      <c r="T65" s="1">
        <v>1</v>
      </c>
      <c r="U65" s="1">
        <v>0</v>
      </c>
      <c r="V65" s="1">
        <v>0</v>
      </c>
      <c r="W65" s="1">
        <v>0</v>
      </c>
      <c r="X65" s="1" t="s">
        <v>44</v>
      </c>
      <c r="Y65" s="1"/>
      <c r="Z65" s="1"/>
      <c r="AA65" s="11" cm="1">
        <f t="array" ref="AA65">IF(ISBLANK(Y65), 0, VINCentyInvDistance(F65,G65,Y65,Z65))</f>
        <v>0</v>
      </c>
      <c r="AB65" s="1">
        <v>0</v>
      </c>
      <c r="AC65" s="1">
        <v>0</v>
      </c>
      <c r="AD65" s="1">
        <v>0</v>
      </c>
      <c r="AE65" s="1">
        <v>102</v>
      </c>
      <c r="AF65" s="1">
        <v>1</v>
      </c>
      <c r="AG65" s="1" t="s">
        <v>816</v>
      </c>
      <c r="AH65" s="1" t="s">
        <v>563</v>
      </c>
      <c r="AI65" s="1" t="str">
        <f>TRIM(MID(SUBSTITUTE($H65,",",REPT(" ",200)),(LEN($H65)-LEN(SUBSTITUTE($H65,",",""))-2)*200+1,200))</f>
        <v>La Union</v>
      </c>
      <c r="AJ65" s="1" t="s">
        <v>55</v>
      </c>
      <c r="AL65" s="2">
        <v>0</v>
      </c>
      <c r="AM65" s="1" t="s">
        <v>817</v>
      </c>
    </row>
    <row r="66" spans="1:39" ht="12.75" customHeight="1">
      <c r="A66" s="1"/>
      <c r="B66" s="1" t="s">
        <v>818</v>
      </c>
      <c r="C66" s="1" t="s">
        <v>819</v>
      </c>
      <c r="D66" s="3" t="str">
        <f ca="1">IFERROR(__xludf.DUMMYFUNCTION("PROPER(REGEXEXTRACT(B165, ""(?:https?:\/\/)?(?:www\.)?([a-zA-Z0-9-]+)\.""))"),"Skyscanner")</f>
        <v>Skyscanner</v>
      </c>
      <c r="E66" s="1" t="s">
        <v>820</v>
      </c>
      <c r="F66" s="1">
        <v>17.573153999999999</v>
      </c>
      <c r="G66" s="1">
        <v>120.388471</v>
      </c>
      <c r="H66" s="1" t="s">
        <v>821</v>
      </c>
      <c r="I66" s="1" t="s">
        <v>540</v>
      </c>
      <c r="J66" s="1">
        <f>IF(K66="URBAN",1,IF(K66="SUBURBAN",2,IF(K66="RURAL",3,"")))</f>
        <v>3</v>
      </c>
      <c r="K66" s="1" t="s">
        <v>541</v>
      </c>
      <c r="L66" s="18">
        <v>46082</v>
      </c>
      <c r="M66" s="49">
        <v>0.58333333333333337</v>
      </c>
      <c r="N66" s="18">
        <v>46083</v>
      </c>
      <c r="O66" s="56">
        <v>0.5</v>
      </c>
      <c r="P66" s="31" t="str">
        <f>TEXT($L66, "dddd")</f>
        <v>Sunday</v>
      </c>
      <c r="Q66" s="39" t="s">
        <v>111</v>
      </c>
      <c r="R66" s="39">
        <v>3000</v>
      </c>
      <c r="S66" s="1" t="str">
        <f>IF(OR(MONTH(L66)=12, MONTH(L66)&lt;=5), "Dry Season", "Wet Season")</f>
        <v>Dry Season</v>
      </c>
      <c r="T66" s="1">
        <v>1</v>
      </c>
      <c r="U66" s="1">
        <v>0</v>
      </c>
      <c r="V66" s="1">
        <v>0</v>
      </c>
      <c r="W66" s="1">
        <v>0</v>
      </c>
      <c r="X66" s="1" t="s">
        <v>44</v>
      </c>
      <c r="Y66" s="1"/>
      <c r="Z66" s="1"/>
      <c r="AA66" s="11" cm="1">
        <f t="array" ref="AA66">IF(ISBLANK(Y66), 0, VINCentyInvDistance(F66,G66,Y66,Z66))</f>
        <v>0</v>
      </c>
      <c r="AB66" s="1">
        <v>1</v>
      </c>
      <c r="AC66" s="1">
        <v>8.1999999999999993</v>
      </c>
      <c r="AD66" s="1">
        <v>4.3</v>
      </c>
      <c r="AE66" s="1">
        <v>226</v>
      </c>
      <c r="AF66" s="1">
        <v>1</v>
      </c>
      <c r="AG66" s="1" t="s">
        <v>582</v>
      </c>
      <c r="AH66" s="1" t="s">
        <v>495</v>
      </c>
      <c r="AI66" s="1"/>
      <c r="AJ66" s="1" t="s">
        <v>55</v>
      </c>
      <c r="AK66" t="s">
        <v>16531</v>
      </c>
      <c r="AL66" s="2">
        <v>0</v>
      </c>
      <c r="AM66" s="1" t="s">
        <v>822</v>
      </c>
    </row>
    <row r="67" spans="1:39" ht="12.75" customHeight="1">
      <c r="A67" s="1"/>
      <c r="B67" s="1" t="s">
        <v>823</v>
      </c>
      <c r="C67" s="1" t="s">
        <v>824</v>
      </c>
      <c r="D67" s="3" t="str">
        <f ca="1">IFERROR(__xludf.DUMMYFUNCTION("PROPER(REGEXEXTRACT(B166, ""(?:https?:\/\/)?(?:www\.)?([a-zA-Z0-9-]+)\.""))"),"Skyscanner")</f>
        <v>Skyscanner</v>
      </c>
      <c r="E67" s="1" t="s">
        <v>825</v>
      </c>
      <c r="F67" s="1">
        <v>16.324959</v>
      </c>
      <c r="G67" s="1">
        <v>119.786716</v>
      </c>
      <c r="H67" s="1" t="s">
        <v>826</v>
      </c>
      <c r="I67" s="1" t="s">
        <v>540</v>
      </c>
      <c r="J67" s="1">
        <f>IF(K67="URBAN",1,IF(K67="SUBURBAN",2,IF(K67="RURAL",3,"")))</f>
        <v>3</v>
      </c>
      <c r="K67" s="1" t="s">
        <v>541</v>
      </c>
      <c r="L67" s="18">
        <v>46082</v>
      </c>
      <c r="M67" s="49">
        <v>0.58333333333333337</v>
      </c>
      <c r="N67" s="18">
        <v>46083</v>
      </c>
      <c r="O67" s="56">
        <v>0.5</v>
      </c>
      <c r="P67" s="31" t="str">
        <f>TEXT($L67, "dddd")</f>
        <v>Sunday</v>
      </c>
      <c r="Q67" s="39" t="s">
        <v>186</v>
      </c>
      <c r="R67" s="39">
        <v>5688</v>
      </c>
      <c r="S67" s="1" t="str">
        <f>IF(OR(MONTH(L67)=12, MONTH(L67)&lt;=5), "Dry Season", "Wet Season")</f>
        <v>Dry Season</v>
      </c>
      <c r="T67" s="1">
        <v>1</v>
      </c>
      <c r="U67" s="1">
        <v>0</v>
      </c>
      <c r="V67" s="1">
        <v>0</v>
      </c>
      <c r="W67" s="1">
        <v>0</v>
      </c>
      <c r="X67" s="1" t="s">
        <v>44</v>
      </c>
      <c r="Y67" s="1"/>
      <c r="Z67" s="1"/>
      <c r="AA67" s="11" cm="1">
        <f t="array" ref="AA67">IF(ISBLANK(Y67), 0, VINCentyInvDistance(F67,G67,Y67,Z67))</f>
        <v>0</v>
      </c>
      <c r="AB67" s="1">
        <v>0</v>
      </c>
      <c r="AC67" s="1">
        <v>6.2</v>
      </c>
      <c r="AD67" s="1">
        <v>3.6</v>
      </c>
      <c r="AE67" s="1">
        <v>20</v>
      </c>
      <c r="AF67" s="1">
        <v>1</v>
      </c>
      <c r="AG67" s="1" t="s">
        <v>594</v>
      </c>
      <c r="AH67" s="1" t="s">
        <v>556</v>
      </c>
      <c r="AI67" s="1" t="str">
        <f>TRIM(MID(SUBSTITUTE($H67,",",REPT(" ",200)),(LEN($H67)-LEN(SUBSTITUTE($H67,",",""))-2)*200+1,200))</f>
        <v>Ilocos Region</v>
      </c>
      <c r="AJ67" s="1" t="s">
        <v>55</v>
      </c>
      <c r="AK67" t="s">
        <v>16532</v>
      </c>
      <c r="AL67" s="2">
        <v>0</v>
      </c>
      <c r="AM67" s="1" t="s">
        <v>827</v>
      </c>
    </row>
    <row r="68" spans="1:39" ht="12.75" customHeight="1">
      <c r="A68" s="1"/>
      <c r="B68" s="1" t="s">
        <v>836</v>
      </c>
      <c r="C68" s="1" t="s">
        <v>837</v>
      </c>
      <c r="D68" s="3" t="str">
        <f ca="1">IFERROR(__xludf.DUMMYFUNCTION("PROPER(REGEXEXTRACT(B168, ""(?:https?:\/\/)?(?:www\.)?([a-zA-Z0-9-]+)\.""))"),"Skyscanner")</f>
        <v>Skyscanner</v>
      </c>
      <c r="E68" s="1" t="s">
        <v>838</v>
      </c>
      <c r="F68" s="1">
        <v>16.222049999999999</v>
      </c>
      <c r="G68" s="1">
        <v>120.50402</v>
      </c>
      <c r="H68" s="1" t="s">
        <v>839</v>
      </c>
      <c r="I68" s="1" t="s">
        <v>540</v>
      </c>
      <c r="J68" s="1">
        <f>IF(K68="URBAN",1,IF(K68="SUBURBAN",2,IF(K68="RURAL",3,"")))</f>
        <v>3</v>
      </c>
      <c r="K68" s="1" t="s">
        <v>541</v>
      </c>
      <c r="L68" s="18">
        <v>46082</v>
      </c>
      <c r="M68" s="49">
        <v>0.58333333333333337</v>
      </c>
      <c r="N68" s="18">
        <v>46083</v>
      </c>
      <c r="O68" s="56">
        <v>0.5</v>
      </c>
      <c r="P68" s="31" t="str">
        <f>TEXT($L68, "dddd")</f>
        <v>Sunday</v>
      </c>
      <c r="Q68" s="39" t="s">
        <v>531</v>
      </c>
      <c r="R68" s="39">
        <v>2660</v>
      </c>
      <c r="S68" s="1" t="str">
        <f>IF(OR(MONTH(L68)=12, MONTH(L68)&lt;=5), "Dry Season", "Wet Season")</f>
        <v>Dry Season</v>
      </c>
      <c r="T68" s="1">
        <v>1</v>
      </c>
      <c r="U68" s="1">
        <v>0</v>
      </c>
      <c r="V68" s="1">
        <v>0</v>
      </c>
      <c r="W68" s="1">
        <v>0</v>
      </c>
      <c r="X68" s="1" t="s">
        <v>44</v>
      </c>
      <c r="Y68" s="1"/>
      <c r="Z68" s="1"/>
      <c r="AA68" s="11" cm="1">
        <f t="array" ref="AA68">IF(ISBLANK(Y68), 0, VINCentyInvDistance(F68,G68,Y68,Z68))</f>
        <v>0</v>
      </c>
      <c r="AB68" s="1">
        <v>0</v>
      </c>
      <c r="AC68" s="1">
        <v>0</v>
      </c>
      <c r="AD68" s="1">
        <v>0</v>
      </c>
      <c r="AE68" s="1">
        <v>19</v>
      </c>
      <c r="AF68" s="1">
        <v>1</v>
      </c>
      <c r="AG68" s="1" t="s">
        <v>840</v>
      </c>
      <c r="AH68" s="1" t="s">
        <v>563</v>
      </c>
      <c r="AI68" s="1"/>
      <c r="AJ68" s="1" t="s">
        <v>55</v>
      </c>
      <c r="AK68" t="s">
        <v>16533</v>
      </c>
      <c r="AL68" s="2">
        <v>0</v>
      </c>
      <c r="AM68" s="1" t="s">
        <v>841</v>
      </c>
    </row>
    <row r="69" spans="1:39" ht="12.75" customHeight="1">
      <c r="A69" s="1"/>
      <c r="B69" s="1" t="s">
        <v>711</v>
      </c>
      <c r="C69" s="1" t="s">
        <v>842</v>
      </c>
      <c r="D69" s="3" t="str">
        <f ca="1">IFERROR(__xludf.DUMMYFUNCTION("PROPER(REGEXEXTRACT(B169, ""(?:https?:\/\/)?(?:www\.)?([a-zA-Z0-9-]+)\.""))"),"Skyscanner")</f>
        <v>Skyscanner</v>
      </c>
      <c r="E69" s="1" t="s">
        <v>843</v>
      </c>
      <c r="F69" s="1">
        <v>17.740936999999999</v>
      </c>
      <c r="G69" s="1">
        <v>120.46418799999999</v>
      </c>
      <c r="H69" s="1" t="s">
        <v>714</v>
      </c>
      <c r="I69" s="1" t="s">
        <v>540</v>
      </c>
      <c r="J69" s="1">
        <f>IF(K69="URBAN",1,IF(K69="SUBURBAN",2,IF(K69="RURAL",3,"")))</f>
        <v>3</v>
      </c>
      <c r="K69" s="1" t="s">
        <v>541</v>
      </c>
      <c r="L69" s="18">
        <v>46082</v>
      </c>
      <c r="M69" s="49">
        <v>0.58333333333333337</v>
      </c>
      <c r="N69" s="18">
        <v>46083</v>
      </c>
      <c r="O69" s="56">
        <v>0.5</v>
      </c>
      <c r="P69" s="31" t="str">
        <f>TEXT($L69, "dddd")</f>
        <v>Sunday</v>
      </c>
      <c r="Q69" s="39" t="s">
        <v>186</v>
      </c>
      <c r="R69" s="39">
        <v>2058</v>
      </c>
      <c r="S69" s="1" t="str">
        <f>IF(OR(MONTH(L69)=12, MONTH(L69)&lt;=5), "Dry Season", "Wet Season")</f>
        <v>Dry Season</v>
      </c>
      <c r="T69" s="1">
        <v>1</v>
      </c>
      <c r="U69" s="1">
        <v>0</v>
      </c>
      <c r="V69" s="1">
        <v>0</v>
      </c>
      <c r="W69" s="1">
        <v>0</v>
      </c>
      <c r="X69" s="1" t="s">
        <v>44</v>
      </c>
      <c r="Y69" s="1"/>
      <c r="Z69" s="1"/>
      <c r="AA69" s="11" cm="1">
        <f t="array" ref="AA69">IF(ISBLANK(Y69), 0, VINCentyInvDistance(F69,G69,Y69,Z69))</f>
        <v>0</v>
      </c>
      <c r="AB69" s="1">
        <v>0</v>
      </c>
      <c r="AC69" s="1">
        <v>6.4</v>
      </c>
      <c r="AD69" s="1">
        <v>4</v>
      </c>
      <c r="AE69" s="1">
        <v>4</v>
      </c>
      <c r="AF69" s="1">
        <v>1</v>
      </c>
      <c r="AG69" s="1" t="str">
        <f>TRIM(MID(SUBSTITUTE($H69,",",REPT(" ",200)),(LEN($H69)-LEN(SUBSTITUTE($H69,",",""))-4)*200+1,200))</f>
        <v>Darao</v>
      </c>
      <c r="AH69" s="1" t="str">
        <f>TRIM(MID(SUBSTITUTE($H69,",",REPT(" ",200)),(LEN($H69)-LEN(SUBSTITUTE($H69,",",""))-3)*200+1,200))</f>
        <v>Ilocos Sur</v>
      </c>
      <c r="AI69" s="1" t="str">
        <f>TRIM(MID(SUBSTITUTE($H69,",",REPT(" ",200)),(LEN($H69)-LEN(SUBSTITUTE($H69,",",""))-2)*200+1,200))</f>
        <v>Ilocos Region</v>
      </c>
      <c r="AJ69" s="1" t="str">
        <f>TRIM(MID(SUBSTITUTE($H69,",",REPT(" ",200)),(LEN($H69)-LEN(SUBSTITUTE($H69,",",""))-0)*200+1,200))</f>
        <v>Philippines</v>
      </c>
      <c r="AK69" t="s">
        <v>16519</v>
      </c>
      <c r="AL69" s="2">
        <v>0</v>
      </c>
      <c r="AM69" s="1" t="s">
        <v>715</v>
      </c>
    </row>
    <row r="70" spans="1:39" ht="12.75" customHeight="1">
      <c r="A70" s="1"/>
      <c r="B70" s="1" t="s">
        <v>844</v>
      </c>
      <c r="C70" s="1" t="s">
        <v>845</v>
      </c>
      <c r="D70" s="3" t="str">
        <f ca="1">IFERROR(__xludf.DUMMYFUNCTION("PROPER(REGEXEXTRACT(B170, ""(?:https?:\/\/)?(?:www\.)?([a-zA-Z0-9-]+)\.""))"),"Skyscanner")</f>
        <v>Skyscanner</v>
      </c>
      <c r="E70" s="1" t="s">
        <v>846</v>
      </c>
      <c r="F70" s="1">
        <v>17.572942000000001</v>
      </c>
      <c r="G70" s="1">
        <v>120.388738</v>
      </c>
      <c r="H70" s="1" t="s">
        <v>847</v>
      </c>
      <c r="I70" s="1" t="s">
        <v>540</v>
      </c>
      <c r="J70" s="1">
        <f>IF(K70="URBAN",1,IF(K70="SUBURBAN",2,IF(K70="RURAL",3,"")))</f>
        <v>3</v>
      </c>
      <c r="K70" s="1" t="s">
        <v>541</v>
      </c>
      <c r="L70" s="18">
        <v>46082</v>
      </c>
      <c r="M70" s="49">
        <v>0.58333333333333337</v>
      </c>
      <c r="N70" s="18">
        <v>46083</v>
      </c>
      <c r="O70" s="56">
        <v>0.47916666666666669</v>
      </c>
      <c r="P70" s="31" t="str">
        <f>TEXT($L70, "dddd")</f>
        <v>Sunday</v>
      </c>
      <c r="Q70" s="39" t="s">
        <v>848</v>
      </c>
      <c r="R70" s="39">
        <v>3192.4</v>
      </c>
      <c r="S70" s="1" t="str">
        <f>IF(OR(MONTH(L70)=12, MONTH(L70)&lt;=5), "Dry Season", "Wet Season")</f>
        <v>Dry Season</v>
      </c>
      <c r="T70" s="1">
        <v>1</v>
      </c>
      <c r="U70" s="1">
        <v>1</v>
      </c>
      <c r="V70" s="1">
        <v>1</v>
      </c>
      <c r="W70" s="1">
        <v>0</v>
      </c>
      <c r="X70" s="1" t="s">
        <v>44</v>
      </c>
      <c r="Y70" s="1"/>
      <c r="Z70" s="1"/>
      <c r="AA70" s="11" cm="1">
        <f t="array" ref="AA70">IF(ISBLANK(Y70), 0, VINCentyInvDistance(F70,G70,Y70,Z70))</f>
        <v>0</v>
      </c>
      <c r="AB70" s="1">
        <v>0</v>
      </c>
      <c r="AC70" s="1">
        <v>9</v>
      </c>
      <c r="AD70" s="1">
        <v>4.5</v>
      </c>
      <c r="AE70" s="1">
        <v>52</v>
      </c>
      <c r="AF70" s="1">
        <v>1</v>
      </c>
      <c r="AG70" s="1" t="s">
        <v>582</v>
      </c>
      <c r="AH70" s="1" t="s">
        <v>495</v>
      </c>
      <c r="AI70" s="1"/>
      <c r="AJ70" s="1" t="s">
        <v>55</v>
      </c>
      <c r="AK70" t="s">
        <v>16534</v>
      </c>
      <c r="AL70" s="7">
        <v>3</v>
      </c>
      <c r="AM70" s="1" t="s">
        <v>849</v>
      </c>
    </row>
    <row r="71" spans="1:39" ht="12.75" customHeight="1">
      <c r="A71" s="1"/>
      <c r="B71" s="1" t="s">
        <v>850</v>
      </c>
      <c r="C71" s="1" t="s">
        <v>851</v>
      </c>
      <c r="D71" s="3" t="str">
        <f ca="1">IFERROR(__xludf.DUMMYFUNCTION("PROPER(REGEXEXTRACT(B171, ""(?:https?:\/\/)?(?:www\.)?([a-zA-Z0-9-]+)\.""))"),"Skyscanner")</f>
        <v>Skyscanner</v>
      </c>
      <c r="E71" s="1" t="s">
        <v>852</v>
      </c>
      <c r="F71" s="1">
        <v>17.572018</v>
      </c>
      <c r="G71" s="1">
        <v>120.388892</v>
      </c>
      <c r="H71" s="1" t="s">
        <v>853</v>
      </c>
      <c r="I71" s="1" t="s">
        <v>540</v>
      </c>
      <c r="J71" s="1">
        <f>IF(K71="URBAN",1,IF(K71="SUBURBAN",2,IF(K71="RURAL",3,"")))</f>
        <v>3</v>
      </c>
      <c r="K71" s="1" t="s">
        <v>541</v>
      </c>
      <c r="L71" s="18">
        <v>46082</v>
      </c>
      <c r="M71" s="49">
        <v>0.625</v>
      </c>
      <c r="N71" s="18">
        <v>46083</v>
      </c>
      <c r="O71" s="56">
        <v>0.5</v>
      </c>
      <c r="P71" s="31" t="str">
        <f>TEXT($L71, "dddd")</f>
        <v>Sunday</v>
      </c>
      <c r="Q71" s="39" t="s">
        <v>531</v>
      </c>
      <c r="R71" s="39">
        <v>3179</v>
      </c>
      <c r="S71" s="1" t="str">
        <f>IF(OR(MONTH(L71)=12, MONTH(L71)&lt;=5), "Dry Season", "Wet Season")</f>
        <v>Dry Season</v>
      </c>
      <c r="T71" s="1">
        <v>1</v>
      </c>
      <c r="U71" s="1">
        <v>0</v>
      </c>
      <c r="V71" s="1">
        <v>0</v>
      </c>
      <c r="W71" s="1">
        <v>0</v>
      </c>
      <c r="X71" s="1" t="s">
        <v>44</v>
      </c>
      <c r="Y71" s="1"/>
      <c r="Z71" s="1"/>
      <c r="AA71" s="11" cm="1">
        <f t="array" ref="AA71">IF(ISBLANK(Y71), 0, VINCentyInvDistance(F71,G71,Y71,Z71))</f>
        <v>0</v>
      </c>
      <c r="AB71" s="1">
        <v>0</v>
      </c>
      <c r="AC71" s="1">
        <v>7.6</v>
      </c>
      <c r="AD71" s="1">
        <v>0</v>
      </c>
      <c r="AE71" s="1">
        <v>142</v>
      </c>
      <c r="AF71" s="1">
        <v>1</v>
      </c>
      <c r="AG71" s="1" t="s">
        <v>582</v>
      </c>
      <c r="AH71" s="1" t="s">
        <v>495</v>
      </c>
      <c r="AI71" s="1" t="str">
        <f>TRIM(MID(SUBSTITUTE($H71,",",REPT(" ",200)),(LEN($H71)-LEN(SUBSTITUTE($H71,",",""))-2)*200+1,200))</f>
        <v>Ilocos Region</v>
      </c>
      <c r="AJ71" s="1" t="s">
        <v>55</v>
      </c>
      <c r="AL71" s="2">
        <v>0</v>
      </c>
      <c r="AM71" s="1" t="s">
        <v>854</v>
      </c>
    </row>
    <row r="72" spans="1:39" ht="12.75" customHeight="1">
      <c r="A72" s="1"/>
      <c r="B72" s="1" t="s">
        <v>855</v>
      </c>
      <c r="C72" s="1" t="s">
        <v>856</v>
      </c>
      <c r="D72" s="3" t="str">
        <f ca="1">IFERROR(__xludf.DUMMYFUNCTION("PROPER(REGEXEXTRACT(B172, ""(?:https?:\/\/)?(?:www\.)?([a-zA-Z0-9-]+)\.""))"),"Skyscanner")</f>
        <v>Skyscanner</v>
      </c>
      <c r="E72" s="1" t="s">
        <v>857</v>
      </c>
      <c r="F72" s="1">
        <v>16.9893</v>
      </c>
      <c r="G72" s="1">
        <v>120.73663999999999</v>
      </c>
      <c r="H72" s="1" t="s">
        <v>858</v>
      </c>
      <c r="I72" s="1" t="s">
        <v>540</v>
      </c>
      <c r="J72" s="1">
        <f>IF(K72="URBAN",1,IF(K72="SUBURBAN",2,IF(K72="RURAL",3,"")))</f>
        <v>3</v>
      </c>
      <c r="K72" s="1" t="s">
        <v>541</v>
      </c>
      <c r="L72" s="18">
        <v>46082</v>
      </c>
      <c r="M72" s="49">
        <v>0.58333333333333337</v>
      </c>
      <c r="N72" s="18">
        <v>46083</v>
      </c>
      <c r="O72" s="56">
        <v>0.54166666666666663</v>
      </c>
      <c r="P72" s="31" t="str">
        <f>TEXT($L72, "dddd")</f>
        <v>Sunday</v>
      </c>
      <c r="Q72" s="39" t="s">
        <v>207</v>
      </c>
      <c r="R72" s="39">
        <v>1976</v>
      </c>
      <c r="S72" s="1" t="str">
        <f>IF(OR(MONTH(L72)=12, MONTH(L72)&lt;=5), "Dry Season", "Wet Season")</f>
        <v>Dry Season</v>
      </c>
      <c r="T72" s="1">
        <v>1</v>
      </c>
      <c r="U72" s="1">
        <v>0</v>
      </c>
      <c r="V72" s="1">
        <v>0</v>
      </c>
      <c r="W72" s="1">
        <v>0</v>
      </c>
      <c r="X72" s="1" t="s">
        <v>44</v>
      </c>
      <c r="Y72" s="1"/>
      <c r="Z72" s="1"/>
      <c r="AA72" s="11" cm="1">
        <f t="array" ref="AA72">IF(ISBLANK(Y72), 0, VINCentyInvDistance(F72,G72,Y72,Z72))</f>
        <v>0</v>
      </c>
      <c r="AB72" s="1">
        <v>0</v>
      </c>
      <c r="AC72" s="1">
        <v>0</v>
      </c>
      <c r="AD72" s="1">
        <v>0</v>
      </c>
      <c r="AE72" s="1">
        <v>13</v>
      </c>
      <c r="AF72" s="1">
        <v>1</v>
      </c>
      <c r="AG72" s="1" t="s">
        <v>859</v>
      </c>
      <c r="AH72" s="1" t="s">
        <v>495</v>
      </c>
      <c r="AI72" s="1"/>
      <c r="AJ72" s="1" t="s">
        <v>55</v>
      </c>
      <c r="AK72" t="s">
        <v>16535</v>
      </c>
      <c r="AL72" s="2">
        <v>0</v>
      </c>
      <c r="AM72" s="1" t="s">
        <v>860</v>
      </c>
    </row>
    <row r="73" spans="1:39" ht="12.75" customHeight="1">
      <c r="A73" s="1"/>
      <c r="B73" s="1" t="s">
        <v>861</v>
      </c>
      <c r="C73" s="1" t="s">
        <v>862</v>
      </c>
      <c r="D73" s="3" t="str">
        <f ca="1">IFERROR(__xludf.DUMMYFUNCTION("PROPER(REGEXEXTRACT(B173, ""(?:https?:\/\/)?(?:www\.)?([a-zA-Z0-9-]+)\.""))"),"Skyscanner")</f>
        <v>Skyscanner</v>
      </c>
      <c r="E73" s="1" t="s">
        <v>863</v>
      </c>
      <c r="F73" s="1">
        <v>17.57255</v>
      </c>
      <c r="G73" s="1">
        <v>120.38791000000001</v>
      </c>
      <c r="H73" s="1" t="s">
        <v>864</v>
      </c>
      <c r="I73" s="1" t="s">
        <v>540</v>
      </c>
      <c r="J73" s="1">
        <f>IF(K73="URBAN",1,IF(K73="SUBURBAN",2,IF(K73="RURAL",3,"")))</f>
        <v>3</v>
      </c>
      <c r="K73" s="1" t="s">
        <v>541</v>
      </c>
      <c r="L73" s="18">
        <v>46082</v>
      </c>
      <c r="M73" s="49">
        <v>0.58333333333333337</v>
      </c>
      <c r="N73" s="18">
        <v>46083</v>
      </c>
      <c r="O73" s="56">
        <v>0.5</v>
      </c>
      <c r="P73" s="31" t="str">
        <f>TEXT($L73, "dddd")</f>
        <v>Sunday</v>
      </c>
      <c r="Q73" s="39" t="s">
        <v>207</v>
      </c>
      <c r="R73" s="39">
        <v>2628</v>
      </c>
      <c r="S73" s="1" t="str">
        <f>IF(OR(MONTH(L73)=12, MONTH(L73)&lt;=5), "Dry Season", "Wet Season")</f>
        <v>Dry Season</v>
      </c>
      <c r="T73" s="1">
        <v>1</v>
      </c>
      <c r="U73" s="1">
        <v>0</v>
      </c>
      <c r="V73" s="1">
        <v>0</v>
      </c>
      <c r="W73" s="1">
        <v>0</v>
      </c>
      <c r="X73" s="1" t="s">
        <v>44</v>
      </c>
      <c r="Y73" s="1"/>
      <c r="Z73" s="1"/>
      <c r="AA73" s="11" cm="1">
        <f t="array" ref="AA73">IF(ISBLANK(Y73), 0, VINCentyInvDistance(F73,G73,Y73,Z73))</f>
        <v>0</v>
      </c>
      <c r="AB73" s="1">
        <v>0</v>
      </c>
      <c r="AC73" s="1">
        <v>8.8000000000000007</v>
      </c>
      <c r="AD73" s="1">
        <v>4.3</v>
      </c>
      <c r="AE73" s="1">
        <v>41</v>
      </c>
      <c r="AF73" s="1">
        <v>1</v>
      </c>
      <c r="AG73" s="1" t="s">
        <v>582</v>
      </c>
      <c r="AH73" s="1" t="s">
        <v>495</v>
      </c>
      <c r="AI73" s="1"/>
      <c r="AJ73" s="1" t="s">
        <v>55</v>
      </c>
      <c r="AK73" t="s">
        <v>865</v>
      </c>
      <c r="AL73" s="2">
        <v>0</v>
      </c>
      <c r="AM73" s="1" t="s">
        <v>866</v>
      </c>
    </row>
    <row r="74" spans="1:39" ht="12.75" customHeight="1">
      <c r="A74" s="1"/>
      <c r="B74" s="1" t="s">
        <v>867</v>
      </c>
      <c r="C74" s="1" t="s">
        <v>868</v>
      </c>
      <c r="D74" s="3" t="str">
        <f ca="1">IFERROR(__xludf.DUMMYFUNCTION("PROPER(REGEXEXTRACT(B174, ""(?:https?:\/\/)?(?:www\.)?([a-zA-Z0-9-]+)\.""))"),"Skyscanner")</f>
        <v>Skyscanner</v>
      </c>
      <c r="E74" s="1" t="s">
        <v>869</v>
      </c>
      <c r="F74" s="1">
        <v>15.882312499999999</v>
      </c>
      <c r="G74" s="1">
        <v>120.5975625</v>
      </c>
      <c r="H74" s="1" t="s">
        <v>870</v>
      </c>
      <c r="I74" s="1" t="s">
        <v>540</v>
      </c>
      <c r="J74" s="1">
        <f>IF(K74="URBAN",1,IF(K74="SUBURBAN",2,IF(K74="RURAL",3,"")))</f>
        <v>3</v>
      </c>
      <c r="K74" s="1" t="s">
        <v>541</v>
      </c>
      <c r="L74" s="18">
        <v>46082</v>
      </c>
      <c r="M74" s="49">
        <v>0.58333333333333337</v>
      </c>
      <c r="N74" s="18">
        <v>46083</v>
      </c>
      <c r="O74" s="56">
        <v>0.5</v>
      </c>
      <c r="P74" s="31" t="str">
        <f>TEXT($L74, "dddd")</f>
        <v>Sunday</v>
      </c>
      <c r="Q74" s="39" t="s">
        <v>207</v>
      </c>
      <c r="R74" s="39">
        <v>1297</v>
      </c>
      <c r="S74" s="1" t="str">
        <f>IF(OR(MONTH(L74)=12, MONTH(L74)&lt;=5), "Dry Season", "Wet Season")</f>
        <v>Dry Season</v>
      </c>
      <c r="T74" s="1">
        <v>1</v>
      </c>
      <c r="U74" s="1">
        <v>0</v>
      </c>
      <c r="V74" s="1">
        <v>0</v>
      </c>
      <c r="W74" s="1">
        <v>1</v>
      </c>
      <c r="X74" s="1" t="s">
        <v>871</v>
      </c>
      <c r="Y74" s="1">
        <v>15.879864</v>
      </c>
      <c r="Z74" s="1">
        <v>120.602059</v>
      </c>
      <c r="AA74" s="11" cm="1">
        <f t="array" ref="AA74">IF(ISBLANK(Y74), 0, VINCentyInvDistance(F74,G74,Y74,Z74))</f>
        <v>552.55290625900614</v>
      </c>
      <c r="AB74" s="1">
        <v>0</v>
      </c>
      <c r="AC74" s="1">
        <v>0</v>
      </c>
      <c r="AD74" s="1">
        <v>0</v>
      </c>
      <c r="AE74" s="1">
        <v>9</v>
      </c>
      <c r="AF74" s="1">
        <v>1</v>
      </c>
      <c r="AG74" s="1" t="s">
        <v>872</v>
      </c>
      <c r="AH74" s="1" t="s">
        <v>556</v>
      </c>
      <c r="AI74" s="1" t="str">
        <f>TRIM(MID(SUBSTITUTE($H74,",",REPT(" ",200)),(LEN($H74)-LEN(SUBSTITUTE($H74,",",""))-2)*200+1,200))</f>
        <v>Ilocos Region</v>
      </c>
      <c r="AJ74" s="1" t="s">
        <v>55</v>
      </c>
      <c r="AK74" t="s">
        <v>873</v>
      </c>
      <c r="AL74" s="2">
        <v>0</v>
      </c>
      <c r="AM74" s="1"/>
    </row>
    <row r="75" spans="1:39" ht="12.75" customHeight="1">
      <c r="A75" s="1"/>
      <c r="B75" s="1" t="s">
        <v>879</v>
      </c>
      <c r="C75" s="1" t="s">
        <v>880</v>
      </c>
      <c r="D75" s="3" t="str">
        <f ca="1">IFERROR(__xludf.DUMMYFUNCTION("PROPER(REGEXEXTRACT(B176, ""(?:https?:\/\/)?(?:www\.)?([a-zA-Z0-9-]+)\.""))"),"Skyscanner")</f>
        <v>Skyscanner</v>
      </c>
      <c r="E75" s="1" t="s">
        <v>881</v>
      </c>
      <c r="F75" s="1">
        <v>16.610840700000001</v>
      </c>
      <c r="G75" s="1">
        <v>120.2901849</v>
      </c>
      <c r="H75" s="1" t="s">
        <v>882</v>
      </c>
      <c r="I75" s="1" t="s">
        <v>540</v>
      </c>
      <c r="J75" s="1">
        <f>IF(K75="URBAN",1,IF(K75="SUBURBAN",2,IF(K75="RURAL",3,"")))</f>
        <v>3</v>
      </c>
      <c r="K75" s="1" t="s">
        <v>541</v>
      </c>
      <c r="L75" s="18">
        <v>46082</v>
      </c>
      <c r="M75" s="49">
        <v>0.625</v>
      </c>
      <c r="N75" s="18">
        <v>46083</v>
      </c>
      <c r="O75" s="56">
        <v>0.5</v>
      </c>
      <c r="P75" s="31" t="str">
        <f>TEXT($L75, "dddd")</f>
        <v>Sunday</v>
      </c>
      <c r="Q75" s="39" t="s">
        <v>207</v>
      </c>
      <c r="R75" s="39">
        <v>11250</v>
      </c>
      <c r="S75" s="1" t="str">
        <f>IF(OR(MONTH(L75)=12, MONTH(L75)&lt;=5), "Dry Season", "Wet Season")</f>
        <v>Dry Season</v>
      </c>
      <c r="T75" s="1">
        <v>1</v>
      </c>
      <c r="U75" s="1">
        <v>0</v>
      </c>
      <c r="V75" s="1">
        <v>0</v>
      </c>
      <c r="W75" s="1">
        <v>1</v>
      </c>
      <c r="X75" s="1" t="s">
        <v>761</v>
      </c>
      <c r="Y75" s="1">
        <v>16.614323899999999</v>
      </c>
      <c r="Z75" s="1">
        <v>120.316836</v>
      </c>
      <c r="AA75" s="11" cm="1">
        <f t="array" ref="AA75">IF(ISBLANK(Y75), 0, VINCentyInvDistance(F75,G75,Y75,Z75))</f>
        <v>2869.7370592590869</v>
      </c>
      <c r="AB75" s="1">
        <v>0</v>
      </c>
      <c r="AC75" s="1">
        <v>7</v>
      </c>
      <c r="AD75" s="1">
        <v>4.2</v>
      </c>
      <c r="AE75" s="1">
        <v>683</v>
      </c>
      <c r="AF75" s="1">
        <v>1</v>
      </c>
      <c r="AG75" s="1" t="s">
        <v>762</v>
      </c>
      <c r="AH75" s="1" t="s">
        <v>563</v>
      </c>
      <c r="AI75" s="1" t="str">
        <f>TRIM(MID(SUBSTITUTE($H75,",",REPT(" ",200)),(LEN($H75)-LEN(SUBSTITUTE($H75,",",""))-2)*200+1,200))</f>
        <v>Ilocos Region</v>
      </c>
      <c r="AJ75" s="1" t="s">
        <v>55</v>
      </c>
      <c r="AK75" t="s">
        <v>16537</v>
      </c>
      <c r="AL75" s="2">
        <v>0</v>
      </c>
      <c r="AM75" s="1"/>
    </row>
    <row r="76" spans="1:39" ht="12.75" customHeight="1">
      <c r="A76" s="1"/>
      <c r="B76" s="1" t="s">
        <v>892</v>
      </c>
      <c r="C76" s="1" t="s">
        <v>893</v>
      </c>
      <c r="D76" s="3" t="str">
        <f ca="1">IFERROR(__xludf.DUMMYFUNCTION("PROPER(REGEXEXTRACT(B179, ""(?:https?:\/\/)?(?:www\.)?([a-zA-Z0-9-]+)\.""))"),"Skyscanner")</f>
        <v>Skyscanner</v>
      </c>
      <c r="E76" s="1" t="s">
        <v>894</v>
      </c>
      <c r="F76" s="1">
        <v>17.572102000000001</v>
      </c>
      <c r="G76" s="1">
        <v>120.389398</v>
      </c>
      <c r="H76" s="1" t="s">
        <v>895</v>
      </c>
      <c r="I76" s="1" t="s">
        <v>540</v>
      </c>
      <c r="J76" s="1">
        <f>IF(K76="URBAN",1,IF(K76="SUBURBAN",2,IF(K76="RURAL",3,"")))</f>
        <v>3</v>
      </c>
      <c r="K76" s="1" t="s">
        <v>541</v>
      </c>
      <c r="L76" s="18">
        <v>46082</v>
      </c>
      <c r="M76" s="49">
        <v>0.58333333333333337</v>
      </c>
      <c r="N76" s="18">
        <v>46083</v>
      </c>
      <c r="O76" s="56">
        <v>0.5</v>
      </c>
      <c r="P76" s="31" t="str">
        <f>TEXT($L76, "dddd")</f>
        <v>Sunday</v>
      </c>
      <c r="Q76" s="39" t="s">
        <v>433</v>
      </c>
      <c r="R76" s="39">
        <v>5096</v>
      </c>
      <c r="S76" s="1" t="str">
        <f>IF(OR(MONTH(L76)=12, MONTH(L76)&lt;=5), "Dry Season", "Wet Season")</f>
        <v>Dry Season</v>
      </c>
      <c r="T76" s="1">
        <v>1</v>
      </c>
      <c r="U76" s="1">
        <v>0</v>
      </c>
      <c r="V76" s="1">
        <v>1</v>
      </c>
      <c r="W76" s="1">
        <v>0</v>
      </c>
      <c r="X76" s="1" t="s">
        <v>44</v>
      </c>
      <c r="Y76" s="1"/>
      <c r="Z76" s="1"/>
      <c r="AA76" s="11" cm="1">
        <f t="array" ref="AA76">IF(ISBLANK(Y76), 0, VINCentyInvDistance(F76,G76,Y76,Z76))</f>
        <v>0</v>
      </c>
      <c r="AB76" s="1">
        <v>1</v>
      </c>
      <c r="AC76" s="1">
        <v>9</v>
      </c>
      <c r="AD76" s="1">
        <v>4.5999999999999996</v>
      </c>
      <c r="AE76" s="1">
        <v>714</v>
      </c>
      <c r="AF76" s="1">
        <v>1</v>
      </c>
      <c r="AG76" s="1" t="s">
        <v>582</v>
      </c>
      <c r="AH76" s="1" t="s">
        <v>495</v>
      </c>
      <c r="AI76" s="1"/>
      <c r="AJ76" s="1" t="s">
        <v>55</v>
      </c>
      <c r="AK76" t="s">
        <v>16540</v>
      </c>
      <c r="AL76" s="7">
        <v>4</v>
      </c>
      <c r="AM76" s="1" t="s">
        <v>896</v>
      </c>
    </row>
    <row r="77" spans="1:39" ht="12.75" customHeight="1">
      <c r="A77" s="1"/>
      <c r="B77" s="1" t="s">
        <v>907</v>
      </c>
      <c r="C77" s="1" t="s">
        <v>908</v>
      </c>
      <c r="D77" s="3" t="str">
        <f ca="1">IFERROR(__xludf.DUMMYFUNCTION("PROPER(REGEXEXTRACT(B182, ""(?:https?:\/\/)?(?:www\.)?([a-zA-Z0-9-]+)\.""))"),"Skyscanner")</f>
        <v>Skyscanner</v>
      </c>
      <c r="E77" s="1" t="s">
        <v>909</v>
      </c>
      <c r="F77" s="1">
        <v>18.628039999999999</v>
      </c>
      <c r="G77" s="1">
        <v>120.8597</v>
      </c>
      <c r="H77" s="1" t="s">
        <v>910</v>
      </c>
      <c r="I77" s="1" t="s">
        <v>540</v>
      </c>
      <c r="J77" s="1">
        <f>IF(K77="URBAN",1,IF(K77="SUBURBAN",2,IF(K77="RURAL",3,"")))</f>
        <v>3</v>
      </c>
      <c r="K77" s="1" t="s">
        <v>541</v>
      </c>
      <c r="L77" s="18">
        <v>46082</v>
      </c>
      <c r="M77" s="49">
        <v>0.58333333333333337</v>
      </c>
      <c r="N77" s="18">
        <v>46083</v>
      </c>
      <c r="O77" s="56">
        <v>0.5</v>
      </c>
      <c r="P77" s="31" t="str">
        <f>TEXT($L77, "dddd")</f>
        <v>Sunday</v>
      </c>
      <c r="Q77" s="39" t="s">
        <v>207</v>
      </c>
      <c r="R77" s="39">
        <v>1525</v>
      </c>
      <c r="S77" s="1" t="str">
        <f>IF(OR(MONTH(L77)=12, MONTH(L77)&lt;=5), "Dry Season", "Wet Season")</f>
        <v>Dry Season</v>
      </c>
      <c r="T77" s="1">
        <v>1</v>
      </c>
      <c r="U77" s="1">
        <v>0</v>
      </c>
      <c r="V77" s="1">
        <v>1</v>
      </c>
      <c r="W77" s="1">
        <v>0</v>
      </c>
      <c r="X77" s="1" t="s">
        <v>44</v>
      </c>
      <c r="Y77" s="1"/>
      <c r="Z77" s="1"/>
      <c r="AA77" s="11" cm="1">
        <f t="array" ref="AA77">IF(ISBLANK(Y77), 0, VINCentyInvDistance(F77,G77,Y77,Z77))</f>
        <v>0</v>
      </c>
      <c r="AB77" s="1">
        <v>0</v>
      </c>
      <c r="AC77" s="1">
        <v>0</v>
      </c>
      <c r="AD77" s="1">
        <v>0</v>
      </c>
      <c r="AE77" s="1">
        <v>51</v>
      </c>
      <c r="AF77" s="1">
        <v>1</v>
      </c>
      <c r="AG77" s="1" t="s">
        <v>548</v>
      </c>
      <c r="AH77" s="1" t="s">
        <v>549</v>
      </c>
      <c r="AI77" s="1"/>
      <c r="AJ77" s="1" t="s">
        <v>55</v>
      </c>
      <c r="AK77" t="s">
        <v>911</v>
      </c>
      <c r="AL77" s="2">
        <v>0</v>
      </c>
      <c r="AM77" s="1" t="s">
        <v>912</v>
      </c>
    </row>
    <row r="78" spans="1:39" ht="12.75" customHeight="1">
      <c r="A78" s="1"/>
      <c r="B78" s="1" t="s">
        <v>913</v>
      </c>
      <c r="C78" s="1" t="s">
        <v>914</v>
      </c>
      <c r="D78" s="3" t="str">
        <f ca="1">IFERROR(__xludf.DUMMYFUNCTION("PROPER(REGEXEXTRACT(B183, ""(?:https?:\/\/)?(?:www\.)?([a-zA-Z0-9-]+)\.""))"),"Skyscanner")</f>
        <v>Skyscanner</v>
      </c>
      <c r="E78" s="1" t="s">
        <v>915</v>
      </c>
      <c r="F78" s="1">
        <v>18.193460999999999</v>
      </c>
      <c r="G78" s="1">
        <v>120.597801</v>
      </c>
      <c r="H78" s="1" t="s">
        <v>916</v>
      </c>
      <c r="I78" s="1" t="s">
        <v>540</v>
      </c>
      <c r="J78" s="1">
        <f>IF(K78="URBAN",1,IF(K78="SUBURBAN",2,IF(K78="RURAL",3,"")))</f>
        <v>3</v>
      </c>
      <c r="K78" s="1" t="s">
        <v>541</v>
      </c>
      <c r="L78" s="18">
        <v>46082</v>
      </c>
      <c r="M78" s="49">
        <v>0.58333333333333337</v>
      </c>
      <c r="N78" s="18">
        <v>46083</v>
      </c>
      <c r="O78" s="56">
        <v>0.5</v>
      </c>
      <c r="P78" s="31" t="str">
        <f>TEXT($L78, "dddd")</f>
        <v>Sunday</v>
      </c>
      <c r="Q78" s="39" t="s">
        <v>111</v>
      </c>
      <c r="R78" s="39">
        <v>1046.5</v>
      </c>
      <c r="S78" s="1" t="str">
        <f>IF(OR(MONTH(L78)=12, MONTH(L78)&lt;=5), "Dry Season", "Wet Season")</f>
        <v>Dry Season</v>
      </c>
      <c r="T78" s="1">
        <v>1</v>
      </c>
      <c r="U78" s="1">
        <v>0</v>
      </c>
      <c r="V78" s="1">
        <v>0</v>
      </c>
      <c r="W78" s="1">
        <v>0</v>
      </c>
      <c r="X78" s="1" t="s">
        <v>44</v>
      </c>
      <c r="Y78" s="1"/>
      <c r="Z78" s="1"/>
      <c r="AA78" s="11" cm="1">
        <f t="array" ref="AA78">IF(ISBLANK(Y78), 0, VINCentyInvDistance(F78,G78,Y78,Z78))</f>
        <v>0</v>
      </c>
      <c r="AB78" s="1">
        <v>0</v>
      </c>
      <c r="AC78" s="1">
        <v>8.4</v>
      </c>
      <c r="AD78" s="1">
        <v>4</v>
      </c>
      <c r="AE78" s="1">
        <v>14</v>
      </c>
      <c r="AF78" s="1">
        <v>1</v>
      </c>
      <c r="AG78" s="1" t="s">
        <v>588</v>
      </c>
      <c r="AH78" s="1" t="s">
        <v>549</v>
      </c>
      <c r="AI78" s="1"/>
      <c r="AJ78" s="1" t="s">
        <v>55</v>
      </c>
      <c r="AK78" t="s">
        <v>16543</v>
      </c>
      <c r="AL78" s="2">
        <v>0</v>
      </c>
      <c r="AM78" s="1" t="s">
        <v>917</v>
      </c>
    </row>
    <row r="79" spans="1:39" ht="12.75" customHeight="1">
      <c r="A79" s="1"/>
      <c r="B79" s="1" t="s">
        <v>918</v>
      </c>
      <c r="C79" s="1" t="s">
        <v>919</v>
      </c>
      <c r="D79" s="3" t="str">
        <f ca="1">IFERROR(__xludf.DUMMYFUNCTION("PROPER(REGEXEXTRACT(B184, ""(?:https?:\/\/)?(?:www\.)?([a-zA-Z0-9-]+)\.""))"),"Skyscanner")</f>
        <v>Skyscanner</v>
      </c>
      <c r="E79" s="1" t="s">
        <v>920</v>
      </c>
      <c r="F79" s="1">
        <v>16.18074</v>
      </c>
      <c r="G79" s="1">
        <v>120.0457</v>
      </c>
      <c r="H79" s="1" t="s">
        <v>921</v>
      </c>
      <c r="I79" s="1" t="s">
        <v>540</v>
      </c>
      <c r="J79" s="1">
        <f>IF(K79="URBAN",1,IF(K79="SUBURBAN",2,IF(K79="RURAL",3,"")))</f>
        <v>3</v>
      </c>
      <c r="K79" s="1" t="s">
        <v>541</v>
      </c>
      <c r="L79" s="18">
        <v>46082</v>
      </c>
      <c r="M79" s="49">
        <v>0.625</v>
      </c>
      <c r="N79" s="18">
        <v>46083</v>
      </c>
      <c r="O79" s="56">
        <v>0.5</v>
      </c>
      <c r="P79" s="31" t="str">
        <f>TEXT($L79, "dddd")</f>
        <v>Sunday</v>
      </c>
      <c r="Q79" s="39" t="s">
        <v>207</v>
      </c>
      <c r="R79" s="39">
        <v>3360</v>
      </c>
      <c r="S79" s="1" t="str">
        <f>IF(OR(MONTH(L79)=12, MONTH(L79)&lt;=5), "Dry Season", "Wet Season")</f>
        <v>Dry Season</v>
      </c>
      <c r="T79" s="1">
        <v>1</v>
      </c>
      <c r="U79" s="1">
        <v>0</v>
      </c>
      <c r="V79" s="1">
        <v>1</v>
      </c>
      <c r="W79" s="1">
        <v>0</v>
      </c>
      <c r="X79" s="1" t="s">
        <v>44</v>
      </c>
      <c r="Y79" s="1"/>
      <c r="Z79" s="1"/>
      <c r="AA79" s="11" cm="1">
        <f t="array" ref="AA79">IF(ISBLANK(Y79), 0, VINCentyInvDistance(F79,G79,Y79,Z79))</f>
        <v>0</v>
      </c>
      <c r="AB79" s="1">
        <v>0</v>
      </c>
      <c r="AC79" s="1">
        <v>0</v>
      </c>
      <c r="AD79" s="1">
        <v>0</v>
      </c>
      <c r="AE79" s="1">
        <v>9</v>
      </c>
      <c r="AF79" s="1">
        <v>1</v>
      </c>
      <c r="AG79" s="1" t="s">
        <v>922</v>
      </c>
      <c r="AH79" s="1" t="s">
        <v>556</v>
      </c>
      <c r="AI79" s="1" t="str">
        <f>TRIM(MID(SUBSTITUTE($H79,",",REPT(" ",200)),(LEN($H79)-LEN(SUBSTITUTE($H79,",",""))-2)*200+1,200))</f>
        <v>Pangasinan</v>
      </c>
      <c r="AJ79" s="1" t="s">
        <v>55</v>
      </c>
      <c r="AL79" s="2">
        <v>0</v>
      </c>
      <c r="AM79" s="1" t="s">
        <v>923</v>
      </c>
    </row>
    <row r="80" spans="1:39" ht="12.75" customHeight="1">
      <c r="A80" s="1"/>
      <c r="B80" s="1" t="s">
        <v>930</v>
      </c>
      <c r="C80" s="1" t="s">
        <v>931</v>
      </c>
      <c r="D80" s="3" t="str">
        <f ca="1">IFERROR(__xludf.DUMMYFUNCTION("PROPER(REGEXEXTRACT(B186, ""(?:https?:\/\/)?(?:www\.)?([a-zA-Z0-9-]+)\.""))"),"Google")</f>
        <v>Google</v>
      </c>
      <c r="E80" s="1" t="s">
        <v>932</v>
      </c>
      <c r="F80" s="1">
        <v>17.172366499999999</v>
      </c>
      <c r="G80" s="1">
        <v>120.4418392</v>
      </c>
      <c r="H80" s="1" t="s">
        <v>933</v>
      </c>
      <c r="I80" s="1" t="s">
        <v>540</v>
      </c>
      <c r="J80" s="1">
        <f>IF(K80="URBAN",1,IF(K80="SUBURBAN",2,IF(K80="RURAL",3,"")))</f>
        <v>3</v>
      </c>
      <c r="K80" s="1" t="s">
        <v>541</v>
      </c>
      <c r="L80" s="18">
        <v>46082</v>
      </c>
      <c r="M80" s="49">
        <v>0.625</v>
      </c>
      <c r="N80" s="18">
        <v>46083</v>
      </c>
      <c r="O80" s="56">
        <v>0.5</v>
      </c>
      <c r="P80" s="31" t="str">
        <f>TEXT($L80, "dddd")</f>
        <v>Sunday</v>
      </c>
      <c r="Q80" s="39" t="s">
        <v>111</v>
      </c>
      <c r="R80" s="39">
        <v>1910.7</v>
      </c>
      <c r="S80" s="1" t="str">
        <f>IF(OR(MONTH(L80)=12, MONTH(L80)&lt;=5), "Dry Season", "Wet Season")</f>
        <v>Dry Season</v>
      </c>
      <c r="T80" s="1">
        <v>1</v>
      </c>
      <c r="U80" s="1">
        <v>0</v>
      </c>
      <c r="V80" s="1">
        <v>0</v>
      </c>
      <c r="W80" s="1">
        <v>1</v>
      </c>
      <c r="X80" s="1" t="s">
        <v>934</v>
      </c>
      <c r="Y80" s="1">
        <v>17.192167999999999</v>
      </c>
      <c r="Z80" s="1">
        <v>120.44808879999999</v>
      </c>
      <c r="AA80" s="11" cm="1">
        <f t="array" ref="AA80">IF(ISBLANK(Y80), 0, VINCentyInvDistance(F80,G80,Y80,Z80))</f>
        <v>2290.0882152321201</v>
      </c>
      <c r="AB80" s="1">
        <v>0</v>
      </c>
      <c r="AC80" s="1">
        <v>0</v>
      </c>
      <c r="AD80" s="1">
        <v>0</v>
      </c>
      <c r="AE80" s="1">
        <v>115</v>
      </c>
      <c r="AF80" s="1">
        <v>1</v>
      </c>
      <c r="AG80" s="1" t="s">
        <v>935</v>
      </c>
      <c r="AH80" s="1" t="s">
        <v>495</v>
      </c>
      <c r="AI80" s="1" t="str">
        <f>TRIM(MID(SUBSTITUTE($H80,",",REPT(" ",200)),(LEN($H80)-LEN(SUBSTITUTE($H80,",",""))-2)*200+1,200))</f>
        <v>Ilocos Region</v>
      </c>
      <c r="AJ80" s="1" t="s">
        <v>55</v>
      </c>
      <c r="AL80" s="6">
        <v>2</v>
      </c>
      <c r="AM80" s="1"/>
    </row>
    <row r="81" spans="1:39" ht="12.75" customHeight="1">
      <c r="A81" s="1"/>
      <c r="B81" s="1" t="s">
        <v>936</v>
      </c>
      <c r="C81" s="1" t="s">
        <v>937</v>
      </c>
      <c r="D81" s="3" t="str">
        <f ca="1">IFERROR(__xludf.DUMMYFUNCTION("PROPER(REGEXEXTRACT(B187, ""(?:https?:\/\/)?(?:www\.)?([a-zA-Z0-9-]+)\.""))"),"Skyscanner")</f>
        <v>Skyscanner</v>
      </c>
      <c r="E81" s="1" t="s">
        <v>938</v>
      </c>
      <c r="F81" s="1">
        <v>17.572174</v>
      </c>
      <c r="G81" s="1">
        <v>120.389526</v>
      </c>
      <c r="H81" s="1" t="s">
        <v>939</v>
      </c>
      <c r="I81" s="1" t="s">
        <v>540</v>
      </c>
      <c r="J81" s="1">
        <f>IF(K81="URBAN",1,IF(K81="SUBURBAN",2,IF(K81="RURAL",3,"")))</f>
        <v>3</v>
      </c>
      <c r="K81" s="1" t="s">
        <v>541</v>
      </c>
      <c r="L81" s="18">
        <v>46082</v>
      </c>
      <c r="M81" s="49">
        <v>0.625</v>
      </c>
      <c r="N81" s="18">
        <v>46083</v>
      </c>
      <c r="O81" s="56">
        <v>0.5</v>
      </c>
      <c r="P81" s="31" t="str">
        <f>TEXT($L81, "dddd")</f>
        <v>Sunday</v>
      </c>
      <c r="Q81" s="39" t="s">
        <v>371</v>
      </c>
      <c r="R81" s="39">
        <v>6390</v>
      </c>
      <c r="S81" s="1" t="str">
        <f>IF(OR(MONTH(L81)=12, MONTH(L81)&lt;=5), "Dry Season", "Wet Season")</f>
        <v>Dry Season</v>
      </c>
      <c r="T81" s="1">
        <v>1</v>
      </c>
      <c r="U81" s="1">
        <v>0</v>
      </c>
      <c r="V81" s="1">
        <v>1</v>
      </c>
      <c r="W81" s="1">
        <v>0</v>
      </c>
      <c r="X81" s="1" t="s">
        <v>44</v>
      </c>
      <c r="Y81" s="1"/>
      <c r="Z81" s="1"/>
      <c r="AA81" s="11" cm="1">
        <f t="array" ref="AA81">IF(ISBLANK(Y81), 0, VINCentyInvDistance(F81,G81,Y81,Z81))</f>
        <v>0</v>
      </c>
      <c r="AB81" s="1">
        <v>0</v>
      </c>
      <c r="AC81" s="1">
        <v>7.8</v>
      </c>
      <c r="AD81" s="1">
        <v>0</v>
      </c>
      <c r="AE81" s="1">
        <v>139</v>
      </c>
      <c r="AF81" s="1">
        <v>1</v>
      </c>
      <c r="AG81" s="1" t="s">
        <v>582</v>
      </c>
      <c r="AH81" s="1" t="s">
        <v>495</v>
      </c>
      <c r="AI81" s="1" t="str">
        <f>TRIM(MID(SUBSTITUTE($H81,",",REPT(" ",200)),(LEN($H81)-LEN(SUBSTITUTE($H81,",",""))-2)*200+1,200))</f>
        <v>Ilocos Region</v>
      </c>
      <c r="AJ81" s="1" t="s">
        <v>55</v>
      </c>
      <c r="AK81" t="s">
        <v>18</v>
      </c>
      <c r="AL81" s="7">
        <v>3</v>
      </c>
      <c r="AM81" s="1" t="s">
        <v>940</v>
      </c>
    </row>
    <row r="82" spans="1:39" ht="12.75" customHeight="1">
      <c r="A82" s="1"/>
      <c r="B82" s="1" t="s">
        <v>946</v>
      </c>
      <c r="C82" s="1" t="s">
        <v>947</v>
      </c>
      <c r="D82" s="3" t="str">
        <f ca="1">IFERROR(__xludf.DUMMYFUNCTION("PROPER(REGEXEXTRACT(B189, ""(?:https?:\/\/)?(?:www\.)?([a-zA-Z0-9-]+)\.""))"),"Skyscanner")</f>
        <v>Skyscanner</v>
      </c>
      <c r="E82" s="1" t="s">
        <v>948</v>
      </c>
      <c r="F82" s="1">
        <v>17.573452</v>
      </c>
      <c r="G82" s="1">
        <v>120.386786</v>
      </c>
      <c r="H82" s="1" t="s">
        <v>821</v>
      </c>
      <c r="I82" s="1" t="s">
        <v>540</v>
      </c>
      <c r="J82" s="1">
        <f>IF(K82="URBAN",1,IF(K82="SUBURBAN",2,IF(K82="RURAL",3,"")))</f>
        <v>3</v>
      </c>
      <c r="K82" s="1" t="s">
        <v>541</v>
      </c>
      <c r="L82" s="18">
        <v>46082</v>
      </c>
      <c r="M82" s="49">
        <v>0.58333333333333337</v>
      </c>
      <c r="N82" s="18">
        <v>46083</v>
      </c>
      <c r="O82" s="56">
        <v>0.5</v>
      </c>
      <c r="P82" s="31" t="str">
        <f>TEXT($L82, "dddd")</f>
        <v>Sunday</v>
      </c>
      <c r="Q82" s="39" t="s">
        <v>207</v>
      </c>
      <c r="R82" s="39">
        <v>3164</v>
      </c>
      <c r="S82" s="1" t="str">
        <f>IF(OR(MONTH(L82)=12, MONTH(L82)&lt;=5), "Dry Season", "Wet Season")</f>
        <v>Dry Season</v>
      </c>
      <c r="T82" s="1">
        <v>1</v>
      </c>
      <c r="U82" s="1">
        <v>0</v>
      </c>
      <c r="V82" s="1">
        <v>0</v>
      </c>
      <c r="W82" s="1">
        <v>0</v>
      </c>
      <c r="X82" s="1" t="s">
        <v>44</v>
      </c>
      <c r="Y82" s="1"/>
      <c r="Z82" s="1"/>
      <c r="AA82" s="11" cm="1">
        <f t="array" ref="AA82">IF(ISBLANK(Y82), 0, VINCentyInvDistance(F82,G82,Y82,Z82))</f>
        <v>0</v>
      </c>
      <c r="AB82" s="1">
        <v>0</v>
      </c>
      <c r="AC82" s="1">
        <v>8</v>
      </c>
      <c r="AD82" s="1">
        <v>5</v>
      </c>
      <c r="AE82" s="1">
        <v>1</v>
      </c>
      <c r="AF82" s="1">
        <v>1</v>
      </c>
      <c r="AG82" s="1" t="s">
        <v>582</v>
      </c>
      <c r="AH82" s="1" t="s">
        <v>495</v>
      </c>
      <c r="AI82" s="1"/>
      <c r="AJ82" s="1" t="s">
        <v>55</v>
      </c>
      <c r="AK82" t="s">
        <v>949</v>
      </c>
      <c r="AL82" s="2">
        <v>0</v>
      </c>
      <c r="AM82" s="1" t="s">
        <v>950</v>
      </c>
    </row>
    <row r="83" spans="1:39" ht="12.75" customHeight="1">
      <c r="A83" s="1"/>
      <c r="B83" s="1" t="s">
        <v>956</v>
      </c>
      <c r="C83" s="1" t="s">
        <v>957</v>
      </c>
      <c r="D83" s="3" t="str">
        <f ca="1">IFERROR(__xludf.DUMMYFUNCTION("PROPER(REGEXEXTRACT(B191, ""(?:https?:\/\/)?(?:www\.)?([a-zA-Z0-9-]+)\.""))"),"Skyscanner")</f>
        <v>Skyscanner</v>
      </c>
      <c r="E83" s="1" t="s">
        <v>958</v>
      </c>
      <c r="F83" s="1">
        <v>15.812241999999999</v>
      </c>
      <c r="G83" s="1">
        <v>120.550202</v>
      </c>
      <c r="H83" s="1" t="s">
        <v>959</v>
      </c>
      <c r="I83" s="1" t="s">
        <v>540</v>
      </c>
      <c r="J83" s="1">
        <f>IF(K83="URBAN",1,IF(K83="SUBURBAN",2,IF(K83="RURAL",3,"")))</f>
        <v>3</v>
      </c>
      <c r="K83" s="1" t="s">
        <v>541</v>
      </c>
      <c r="L83" s="18">
        <v>46082</v>
      </c>
      <c r="M83" s="49">
        <v>0.58333333333333337</v>
      </c>
      <c r="N83" s="18">
        <v>46083</v>
      </c>
      <c r="O83" s="56">
        <v>0.5</v>
      </c>
      <c r="P83" s="31" t="str">
        <f>TEXT($L83, "dddd")</f>
        <v>Sunday</v>
      </c>
      <c r="Q83" s="39" t="s">
        <v>111</v>
      </c>
      <c r="R83" s="39">
        <v>2034</v>
      </c>
      <c r="S83" s="1" t="str">
        <f>IF(OR(MONTH(L83)=12, MONTH(L83)&lt;=5), "Dry Season", "Wet Season")</f>
        <v>Dry Season</v>
      </c>
      <c r="T83" s="1">
        <v>1</v>
      </c>
      <c r="U83" s="1">
        <v>0</v>
      </c>
      <c r="V83" s="1">
        <v>0</v>
      </c>
      <c r="W83" s="1">
        <v>0</v>
      </c>
      <c r="X83" s="1" t="s">
        <v>44</v>
      </c>
      <c r="Y83" s="1"/>
      <c r="Z83" s="1"/>
      <c r="AA83" s="11" cm="1">
        <f t="array" ref="AA83">IF(ISBLANK(Y83), 0, VINCentyInvDistance(F83,G83,Y83,Z83))</f>
        <v>0</v>
      </c>
      <c r="AB83" s="1">
        <v>0</v>
      </c>
      <c r="AC83" s="1">
        <v>0</v>
      </c>
      <c r="AD83" s="1">
        <v>0</v>
      </c>
      <c r="AE83" s="1">
        <v>3</v>
      </c>
      <c r="AF83" s="1">
        <v>1</v>
      </c>
      <c r="AG83" s="1" t="str">
        <f>TRIM(MID(SUBSTITUTE($H83,",",REPT(" ",200)),(LEN($H83)-LEN(SUBSTITUTE($H83,",",""))-4)*200+1,200))</f>
        <v>Bersamin</v>
      </c>
      <c r="AH83" s="1" t="str">
        <f>TRIM(MID(SUBSTITUTE($H83,",",REPT(" ",200)),(LEN($H83)-LEN(SUBSTITUTE($H83,",",""))-3)*200+1,200))</f>
        <v>Alcala</v>
      </c>
      <c r="AI83" s="1" t="str">
        <f>TRIM(MID(SUBSTITUTE($H83,",",REPT(" ",200)),(LEN($H83)-LEN(SUBSTITUTE($H83,",",""))-2)*200+1,200))</f>
        <v>Pangasinan</v>
      </c>
      <c r="AJ83" s="1" t="str">
        <f>TRIM(MID(SUBSTITUTE($H83,",",REPT(" ",200)),(LEN($H83)-LEN(SUBSTITUTE($H83,",",""))-0)*200+1,200))</f>
        <v>Philippines</v>
      </c>
      <c r="AK83" t="s">
        <v>960</v>
      </c>
      <c r="AL83" s="2">
        <v>0</v>
      </c>
      <c r="AM83" s="1" t="s">
        <v>961</v>
      </c>
    </row>
    <row r="84" spans="1:39" ht="12.75" customHeight="1">
      <c r="A84" s="1"/>
      <c r="B84" s="1" t="s">
        <v>962</v>
      </c>
      <c r="C84" s="1" t="s">
        <v>963</v>
      </c>
      <c r="D84" s="3" t="str">
        <f ca="1">IFERROR(__xludf.DUMMYFUNCTION("PROPER(REGEXEXTRACT(B192, ""(?:https?:\/\/)?(?:www\.)?([a-zA-Z0-9-]+)\.""))"),"Skyscanner")</f>
        <v>Skyscanner</v>
      </c>
      <c r="E84" s="1" t="s">
        <v>964</v>
      </c>
      <c r="F84" s="1">
        <v>15.922188</v>
      </c>
      <c r="G84" s="1">
        <v>120.40106299999999</v>
      </c>
      <c r="H84" s="1" t="s">
        <v>965</v>
      </c>
      <c r="I84" s="1" t="s">
        <v>540</v>
      </c>
      <c r="J84" s="1">
        <f>IF(K84="URBAN",1,IF(K84="SUBURBAN",2,IF(K84="RURAL",3,"")))</f>
        <v>3</v>
      </c>
      <c r="K84" s="1" t="s">
        <v>541</v>
      </c>
      <c r="L84" s="18">
        <v>46082</v>
      </c>
      <c r="M84" s="49">
        <v>0.58333333333333337</v>
      </c>
      <c r="N84" s="18">
        <v>46083</v>
      </c>
      <c r="O84" s="56">
        <v>0.5</v>
      </c>
      <c r="P84" s="31" t="str">
        <f>TEXT($L84, "dddd")</f>
        <v>Sunday</v>
      </c>
      <c r="Q84" s="39" t="s">
        <v>207</v>
      </c>
      <c r="R84" s="39">
        <v>1196</v>
      </c>
      <c r="S84" s="1" t="str">
        <f>IF(OR(MONTH(L84)=12, MONTH(L84)&lt;=5), "Dry Season", "Wet Season")</f>
        <v>Dry Season</v>
      </c>
      <c r="T84" s="1">
        <v>1</v>
      </c>
      <c r="U84" s="1">
        <v>1</v>
      </c>
      <c r="V84" s="1">
        <v>1</v>
      </c>
      <c r="W84" s="1">
        <v>0</v>
      </c>
      <c r="X84" s="1" t="s">
        <v>44</v>
      </c>
      <c r="Y84" s="1"/>
      <c r="Z84" s="1"/>
      <c r="AA84" s="11" cm="1">
        <f t="array" ref="AA84">IF(ISBLANK(Y84), 0, VINCentyInvDistance(F84,G84,Y84,Z84))</f>
        <v>0</v>
      </c>
      <c r="AB84" s="1">
        <v>0</v>
      </c>
      <c r="AC84" s="1">
        <v>4.8</v>
      </c>
      <c r="AD84" s="1">
        <v>3.3</v>
      </c>
      <c r="AE84" s="1">
        <v>2</v>
      </c>
      <c r="AF84" s="1">
        <v>1</v>
      </c>
      <c r="AG84" s="1" t="s">
        <v>620</v>
      </c>
      <c r="AH84" s="1" t="s">
        <v>556</v>
      </c>
      <c r="AI84" s="1"/>
      <c r="AJ84" s="1" t="s">
        <v>55</v>
      </c>
      <c r="AK84" t="s">
        <v>966</v>
      </c>
      <c r="AL84" s="6">
        <v>2</v>
      </c>
      <c r="AM84" s="1" t="s">
        <v>967</v>
      </c>
    </row>
    <row r="85" spans="1:39" ht="12.75" customHeight="1">
      <c r="A85" s="1"/>
      <c r="B85" s="1" t="s">
        <v>968</v>
      </c>
      <c r="C85" s="1" t="s">
        <v>969</v>
      </c>
      <c r="D85" s="3" t="str">
        <f ca="1">IFERROR(__xludf.DUMMYFUNCTION("PROPER(REGEXEXTRACT(B193, ""(?:https?:\/\/)?(?:www\.)?([a-zA-Z0-9-]+)\.""))"),"Skyscanner")</f>
        <v>Skyscanner</v>
      </c>
      <c r="E85" s="1" t="s">
        <v>970</v>
      </c>
      <c r="F85" s="1">
        <v>16.079318600000001</v>
      </c>
      <c r="G85" s="1">
        <v>120.3604457</v>
      </c>
      <c r="H85" s="1" t="s">
        <v>971</v>
      </c>
      <c r="I85" s="1" t="s">
        <v>540</v>
      </c>
      <c r="J85" s="1">
        <f>IF(K85="URBAN",1,IF(K85="SUBURBAN",2,IF(K85="RURAL",3,"")))</f>
        <v>3</v>
      </c>
      <c r="K85" s="1" t="s">
        <v>541</v>
      </c>
      <c r="L85" s="18">
        <v>46082</v>
      </c>
      <c r="M85" s="49">
        <v>0.58333333333333337</v>
      </c>
      <c r="N85" s="18">
        <v>46083</v>
      </c>
      <c r="O85" s="56">
        <v>0.5</v>
      </c>
      <c r="P85" s="31" t="str">
        <f>TEXT($L85, "dddd")</f>
        <v>Sunday</v>
      </c>
      <c r="Q85" s="39" t="s">
        <v>67</v>
      </c>
      <c r="R85" s="39">
        <v>2171.2599999999902</v>
      </c>
      <c r="S85" s="1" t="str">
        <f>IF(OR(MONTH(L85)=12, MONTH(L85)&lt;=5), "Dry Season", "Wet Season")</f>
        <v>Dry Season</v>
      </c>
      <c r="T85" s="1">
        <v>1</v>
      </c>
      <c r="U85" s="1">
        <v>1</v>
      </c>
      <c r="V85" s="1">
        <v>0</v>
      </c>
      <c r="W85" s="1">
        <v>1</v>
      </c>
      <c r="X85" s="1" t="s">
        <v>626</v>
      </c>
      <c r="Y85" s="1">
        <v>16.044339300000001</v>
      </c>
      <c r="Z85" s="1">
        <v>120.34367640000001</v>
      </c>
      <c r="AA85" s="11" cm="1">
        <f t="array" ref="AA85">IF(ISBLANK(Y85), 0, VINCentyInvDistance(F85,G85,Y85,Z85))</f>
        <v>4266.4544508448616</v>
      </c>
      <c r="AB85" s="1">
        <v>0</v>
      </c>
      <c r="AC85" s="1">
        <v>9.4</v>
      </c>
      <c r="AD85" s="1">
        <v>4.7</v>
      </c>
      <c r="AE85" s="1">
        <v>8</v>
      </c>
      <c r="AF85" s="1">
        <v>1</v>
      </c>
      <c r="AG85" s="1" t="s">
        <v>627</v>
      </c>
      <c r="AH85" s="1" t="s">
        <v>556</v>
      </c>
      <c r="AI85" s="1" t="str">
        <f>TRIM(MID(SUBSTITUTE($H85,",",REPT(" ",200)),(LEN($H85)-LEN(SUBSTITUTE($H85,",",""))-2)*200+1,200))</f>
        <v>Ilocos Region</v>
      </c>
      <c r="AJ85" s="1" t="s">
        <v>55</v>
      </c>
      <c r="AK85" t="s">
        <v>972</v>
      </c>
      <c r="AL85" s="2">
        <v>0</v>
      </c>
      <c r="AM85" s="1"/>
    </row>
    <row r="86" spans="1:39" ht="12.75" customHeight="1">
      <c r="A86" s="1"/>
      <c r="B86" s="1" t="s">
        <v>973</v>
      </c>
      <c r="C86" s="1" t="s">
        <v>974</v>
      </c>
      <c r="D86" s="3" t="str">
        <f ca="1">IFERROR(__xludf.DUMMYFUNCTION("PROPER(REGEXEXTRACT(B194, ""(?:https?:\/\/)?(?:www\.)?([a-zA-Z0-9-]+)\.""))"),"Google")</f>
        <v>Google</v>
      </c>
      <c r="E86" s="1" t="s">
        <v>975</v>
      </c>
      <c r="F86" s="1">
        <v>16.617078100000001</v>
      </c>
      <c r="G86" s="1">
        <v>120.32125910000001</v>
      </c>
      <c r="H86" s="1" t="s">
        <v>976</v>
      </c>
      <c r="I86" s="1" t="s">
        <v>540</v>
      </c>
      <c r="J86" s="1">
        <f>IF(K86="URBAN",1,IF(K86="SUBURBAN",2,IF(K86="RURAL",3,"")))</f>
        <v>3</v>
      </c>
      <c r="K86" s="1" t="s">
        <v>541</v>
      </c>
      <c r="L86" s="18">
        <v>46082</v>
      </c>
      <c r="M86" s="49">
        <v>0.625</v>
      </c>
      <c r="N86" s="18">
        <v>46083</v>
      </c>
      <c r="O86" s="56">
        <v>0.5</v>
      </c>
      <c r="P86" s="31" t="str">
        <f>TEXT($L86, "dddd")</f>
        <v>Sunday</v>
      </c>
      <c r="Q86" s="39" t="s">
        <v>117</v>
      </c>
      <c r="R86" s="39">
        <v>1911</v>
      </c>
      <c r="S86" s="1" t="str">
        <f>IF(OR(MONTH(L86)=12, MONTH(L86)&lt;=5), "Dry Season", "Wet Season")</f>
        <v>Dry Season</v>
      </c>
      <c r="T86" s="1">
        <v>1</v>
      </c>
      <c r="U86" s="1">
        <v>0</v>
      </c>
      <c r="V86" s="1">
        <v>0</v>
      </c>
      <c r="W86" s="1">
        <v>1</v>
      </c>
      <c r="X86" s="1" t="s">
        <v>977</v>
      </c>
      <c r="Y86" s="1">
        <v>15.167270800000001</v>
      </c>
      <c r="Z86" s="1">
        <v>120.5801134</v>
      </c>
      <c r="AA86" s="11" cm="1">
        <f t="array" ref="AA86">IF(ISBLANK(Y86), 0, VINCentyInvDistance(F86,G86,Y86,Z86))</f>
        <v>162809.44372985131</v>
      </c>
      <c r="AB86" s="1">
        <v>0</v>
      </c>
      <c r="AC86" s="1">
        <v>0</v>
      </c>
      <c r="AD86" s="1">
        <v>0</v>
      </c>
      <c r="AE86" s="1">
        <v>3</v>
      </c>
      <c r="AF86" s="1">
        <v>1</v>
      </c>
      <c r="AG86" s="1" t="s">
        <v>978</v>
      </c>
      <c r="AH86" s="1" t="s">
        <v>274</v>
      </c>
      <c r="AI86" s="1" t="str">
        <f>TRIM(MID(SUBSTITUTE($H86,",",REPT(" ",200)),(LEN($H86)-LEN(SUBSTITUTE($H86,",",""))-2)*200+1,200))</f>
        <v>Ilocos Region</v>
      </c>
      <c r="AJ86" s="1" t="s">
        <v>55</v>
      </c>
      <c r="AL86" s="2">
        <v>0</v>
      </c>
      <c r="AM86" s="1"/>
    </row>
    <row r="87" spans="1:39" ht="12.75" customHeight="1">
      <c r="A87" s="1"/>
      <c r="B87" s="1" t="s">
        <v>979</v>
      </c>
      <c r="C87" s="1" t="s">
        <v>980</v>
      </c>
      <c r="D87" s="3" t="str">
        <f ca="1">IFERROR(__xludf.DUMMYFUNCTION("PROPER(REGEXEXTRACT(B195, ""(?:https?:\/\/)?(?:www\.)?([a-zA-Z0-9-]+)\.""))"),"Skyscanner")</f>
        <v>Skyscanner</v>
      </c>
      <c r="E87" s="1" t="s">
        <v>981</v>
      </c>
      <c r="F87" s="1">
        <v>17.590655999999999</v>
      </c>
      <c r="G87" s="1">
        <v>120.3770699</v>
      </c>
      <c r="H87" s="1" t="s">
        <v>982</v>
      </c>
      <c r="I87" s="1" t="s">
        <v>540</v>
      </c>
      <c r="J87" s="1">
        <f>IF(K87="URBAN",1,IF(K87="SUBURBAN",2,IF(K87="RURAL",3,"")))</f>
        <v>3</v>
      </c>
      <c r="K87" s="1" t="s">
        <v>541</v>
      </c>
      <c r="L87" s="18">
        <v>46082</v>
      </c>
      <c r="M87" s="49">
        <v>0.58333333333333337</v>
      </c>
      <c r="N87" s="18">
        <v>46083</v>
      </c>
      <c r="O87" s="56">
        <v>0.5</v>
      </c>
      <c r="P87" s="31" t="str">
        <f>TEXT($L87, "dddd")</f>
        <v>Sunday</v>
      </c>
      <c r="Q87" s="39" t="s">
        <v>117</v>
      </c>
      <c r="R87" s="39">
        <v>1004</v>
      </c>
      <c r="S87" s="1" t="str">
        <f>IF(OR(MONTH(L87)=12, MONTH(L87)&lt;=5), "Dry Season", "Wet Season")</f>
        <v>Dry Season</v>
      </c>
      <c r="T87" s="1">
        <v>1</v>
      </c>
      <c r="U87" s="1">
        <v>1</v>
      </c>
      <c r="V87" s="1">
        <v>0</v>
      </c>
      <c r="W87" s="1">
        <v>1</v>
      </c>
      <c r="X87" s="1" t="s">
        <v>983</v>
      </c>
      <c r="Y87" s="1">
        <v>17.5939853</v>
      </c>
      <c r="Z87" s="1">
        <v>120.3735385</v>
      </c>
      <c r="AA87" s="11" cm="1">
        <f t="array" ref="AA87">IF(ISBLANK(Y87), 0, VINCentyInvDistance(F87,G87,Y87,Z87))</f>
        <v>525.6228768551282</v>
      </c>
      <c r="AB87" s="1">
        <v>0</v>
      </c>
      <c r="AC87" s="1">
        <v>10</v>
      </c>
      <c r="AD87" s="1">
        <v>3.3</v>
      </c>
      <c r="AE87" s="1">
        <v>27</v>
      </c>
      <c r="AF87" s="1">
        <v>1</v>
      </c>
      <c r="AG87" s="1" t="s">
        <v>984</v>
      </c>
      <c r="AH87" s="1" t="s">
        <v>495</v>
      </c>
      <c r="AI87" s="1" t="str">
        <f>TRIM(MID(SUBSTITUTE($H87,",",REPT(" ",200)),(LEN($H87)-LEN(SUBSTITUTE($H87,",",""))-2)*200+1,200))</f>
        <v>Ilocos Region</v>
      </c>
      <c r="AJ87" s="1" t="s">
        <v>55</v>
      </c>
      <c r="AK87" t="s">
        <v>16547</v>
      </c>
      <c r="AL87" s="2">
        <v>0</v>
      </c>
      <c r="AM87" s="1"/>
    </row>
    <row r="88" spans="1:39" ht="12.75" customHeight="1">
      <c r="A88" s="1"/>
      <c r="B88" s="1" t="s">
        <v>985</v>
      </c>
      <c r="C88" s="1" t="s">
        <v>986</v>
      </c>
      <c r="D88" s="3" t="str">
        <f ca="1">IFERROR(__xludf.DUMMYFUNCTION("PROPER(REGEXEXTRACT(B196, ""(?:https?:\/\/)?(?:www\.)?([a-zA-Z0-9-]+)\.""))"),"Skyscanner")</f>
        <v>Skyscanner</v>
      </c>
      <c r="E88" s="1" t="s">
        <v>987</v>
      </c>
      <c r="F88" s="1">
        <v>17.919730000000001</v>
      </c>
      <c r="G88" s="1">
        <v>120.46111999999999</v>
      </c>
      <c r="H88" s="1" t="s">
        <v>988</v>
      </c>
      <c r="I88" s="1" t="s">
        <v>540</v>
      </c>
      <c r="J88" s="1">
        <f>IF(K88="URBAN",1,IF(K88="SUBURBAN",2,IF(K88="RURAL",3,"")))</f>
        <v>3</v>
      </c>
      <c r="K88" s="1" t="s">
        <v>541</v>
      </c>
      <c r="L88" s="18">
        <v>46082</v>
      </c>
      <c r="M88" s="49">
        <v>0.58333333333333337</v>
      </c>
      <c r="N88" s="18">
        <v>46083</v>
      </c>
      <c r="O88" s="56">
        <v>0.5</v>
      </c>
      <c r="P88" s="31" t="str">
        <f>TEXT($L88, "dddd")</f>
        <v>Sunday</v>
      </c>
      <c r="Q88" s="39" t="s">
        <v>207</v>
      </c>
      <c r="R88" s="39">
        <v>3294</v>
      </c>
      <c r="S88" s="1" t="str">
        <f>IF(OR(MONTH(L88)=12, MONTH(L88)&lt;=5), "Dry Season", "Wet Season")</f>
        <v>Dry Season</v>
      </c>
      <c r="T88" s="1">
        <v>1</v>
      </c>
      <c r="U88" s="1">
        <v>0</v>
      </c>
      <c r="V88" s="1">
        <v>0</v>
      </c>
      <c r="W88" s="1">
        <v>0</v>
      </c>
      <c r="X88" s="1" t="s">
        <v>44</v>
      </c>
      <c r="Y88" s="1"/>
      <c r="Z88" s="1"/>
      <c r="AA88" s="11" cm="1">
        <f t="array" ref="AA88">IF(ISBLANK(Y88), 0, VINCentyInvDistance(F88,G88,Y88,Z88))</f>
        <v>0</v>
      </c>
      <c r="AB88" s="1">
        <v>0</v>
      </c>
      <c r="AC88" s="1">
        <v>0</v>
      </c>
      <c r="AD88" s="1">
        <v>0</v>
      </c>
      <c r="AE88" s="1">
        <v>7</v>
      </c>
      <c r="AF88" s="1">
        <v>1</v>
      </c>
      <c r="AG88" s="1" t="str">
        <f>TRIM(MID(SUBSTITUTE($H88,",",REPT(" ",200)),(LEN($H88)-LEN(SUBSTITUTE($H88,",",""))-4)*200+1,200))</f>
        <v>Badoc</v>
      </c>
      <c r="AH88" s="1" t="str">
        <f>TRIM(MID(SUBSTITUTE($H88,",",REPT(" ",200)),(LEN($H88)-LEN(SUBSTITUTE($H88,",",""))-3)*200+1,200))</f>
        <v>Ilocos Norte</v>
      </c>
      <c r="AI88" s="1" t="str">
        <f>TRIM(MID(SUBSTITUTE($H88,",",REPT(" ",200)),(LEN($H88)-LEN(SUBSTITUTE($H88,",",""))-2)*200+1,200))</f>
        <v>Ilocos Region</v>
      </c>
      <c r="AJ88" s="1" t="str">
        <f>TRIM(MID(SUBSTITUTE($H88,",",REPT(" ",200)),(LEN($H88)-LEN(SUBSTITUTE($H88,",",""))-0)*200+1,200))</f>
        <v>Philippines</v>
      </c>
      <c r="AK88" t="s">
        <v>16548</v>
      </c>
      <c r="AL88" s="2">
        <v>0</v>
      </c>
      <c r="AM88" s="1" t="s">
        <v>989</v>
      </c>
    </row>
    <row r="89" spans="1:39" ht="12.75" customHeight="1">
      <c r="A89" s="1"/>
      <c r="B89" s="1" t="s">
        <v>990</v>
      </c>
      <c r="C89" s="1" t="s">
        <v>991</v>
      </c>
      <c r="D89" s="3" t="str">
        <f ca="1">IFERROR(__xludf.DUMMYFUNCTION("PROPER(REGEXEXTRACT(B197, ""(?:https?:\/\/)?(?:www\.)?([a-zA-Z0-9-]+)\.""))"),"Skyscanner")</f>
        <v>Skyscanner</v>
      </c>
      <c r="E89" s="1" t="s">
        <v>992</v>
      </c>
      <c r="F89" s="1">
        <v>17.582712999999998</v>
      </c>
      <c r="G89" s="1">
        <v>120.38827499999999</v>
      </c>
      <c r="H89" s="1" t="s">
        <v>993</v>
      </c>
      <c r="I89" s="1" t="s">
        <v>540</v>
      </c>
      <c r="J89" s="1">
        <f>IF(K89="URBAN",1,IF(K89="SUBURBAN",2,IF(K89="RURAL",3,"")))</f>
        <v>3</v>
      </c>
      <c r="K89" s="1" t="s">
        <v>541</v>
      </c>
      <c r="L89" s="18">
        <v>46082</v>
      </c>
      <c r="M89" s="49">
        <v>0.58333333333333337</v>
      </c>
      <c r="N89" s="18">
        <v>46083</v>
      </c>
      <c r="O89" s="56">
        <v>0.5</v>
      </c>
      <c r="P89" s="31" t="str">
        <f>TEXT($L89, "dddd")</f>
        <v>Sunday</v>
      </c>
      <c r="Q89" s="39" t="s">
        <v>111</v>
      </c>
      <c r="R89" s="39">
        <v>1092</v>
      </c>
      <c r="S89" s="1" t="str">
        <f>IF(OR(MONTH(L89)=12, MONTH(L89)&lt;=5), "Dry Season", "Wet Season")</f>
        <v>Dry Season</v>
      </c>
      <c r="T89" s="1">
        <v>1</v>
      </c>
      <c r="U89" s="1">
        <v>0</v>
      </c>
      <c r="V89" s="1">
        <v>0</v>
      </c>
      <c r="W89" s="1">
        <v>1</v>
      </c>
      <c r="X89" s="1" t="s">
        <v>671</v>
      </c>
      <c r="Y89" s="1">
        <v>17.589351099999998</v>
      </c>
      <c r="Z89" s="1">
        <v>120.38924539999999</v>
      </c>
      <c r="AA89" s="11" cm="1">
        <f t="array" ref="AA89">IF(ISBLANK(Y89), 0, VINCentyInvDistance(F89,G89,Y89,Z89))</f>
        <v>741.86251679808913</v>
      </c>
      <c r="AB89" s="1">
        <v>0</v>
      </c>
      <c r="AC89" s="1">
        <v>9.4</v>
      </c>
      <c r="AD89" s="1">
        <v>3.8</v>
      </c>
      <c r="AE89" s="1">
        <v>34</v>
      </c>
      <c r="AF89" s="1">
        <v>1</v>
      </c>
      <c r="AG89" s="1" t="str">
        <f>TRIM(MID(SUBSTITUTE($H89,",",REPT(" ",200)),(LEN($H89)-LEN(SUBSTITUTE($H89,",",""))-4)*200+1,200))</f>
        <v>Bantay</v>
      </c>
      <c r="AH89" s="1" t="str">
        <f>TRIM(MID(SUBSTITUTE($H89,",",REPT(" ",200)),(LEN($H89)-LEN(SUBSTITUTE($H89,",",""))-3)*200+1,200))</f>
        <v>Ilocos Sur</v>
      </c>
      <c r="AI89" s="1" t="str">
        <f>TRIM(MID(SUBSTITUTE($H89,",",REPT(" ",200)),(LEN($H89)-LEN(SUBSTITUTE($H89,",",""))-2)*200+1,200))</f>
        <v>Ilocos Region</v>
      </c>
      <c r="AJ89" s="1" t="str">
        <f>TRIM(MID(SUBSTITUTE($H89,",",REPT(" ",200)),(LEN($H89)-LEN(SUBSTITUTE($H89,",",""))-0)*200+1,200))</f>
        <v>Philippines</v>
      </c>
      <c r="AK89" t="s">
        <v>994</v>
      </c>
      <c r="AL89" s="2">
        <v>0</v>
      </c>
      <c r="AM89" s="1" t="s">
        <v>995</v>
      </c>
    </row>
    <row r="90" spans="1:39" ht="12.75" customHeight="1">
      <c r="A90" s="1"/>
      <c r="B90" s="1" t="s">
        <v>996</v>
      </c>
      <c r="C90" s="1" t="s">
        <v>997</v>
      </c>
      <c r="D90" s="3" t="str">
        <f ca="1">IFERROR(__xludf.DUMMYFUNCTION("PROPER(REGEXEXTRACT(B198, ""(?:https?:\/\/)?(?:www\.)?([a-zA-Z0-9-]+)\.""))"),"Google")</f>
        <v>Google</v>
      </c>
      <c r="E90" s="1" t="s">
        <v>998</v>
      </c>
      <c r="F90" s="1">
        <v>16.235372999999999</v>
      </c>
      <c r="G90" s="1">
        <v>119.78079</v>
      </c>
      <c r="H90" s="1" t="s">
        <v>999</v>
      </c>
      <c r="I90" s="1" t="s">
        <v>540</v>
      </c>
      <c r="J90" s="1">
        <f>IF(K90="URBAN",1,IF(K90="SUBURBAN",2,IF(K90="RURAL",3,"")))</f>
        <v>3</v>
      </c>
      <c r="K90" s="1" t="s">
        <v>541</v>
      </c>
      <c r="L90" s="18">
        <v>46082</v>
      </c>
      <c r="M90" s="49">
        <v>0.625</v>
      </c>
      <c r="N90" s="18">
        <v>46083</v>
      </c>
      <c r="O90" s="56">
        <v>0.5</v>
      </c>
      <c r="P90" s="31" t="str">
        <f>TEXT($L90, "dddd")</f>
        <v>Sunday</v>
      </c>
      <c r="Q90" s="39" t="s">
        <v>1000</v>
      </c>
      <c r="R90" s="39">
        <v>4550</v>
      </c>
      <c r="S90" s="1" t="str">
        <f>IF(OR(MONTH(L90)=12, MONTH(L90)&lt;=5), "Dry Season", "Wet Season")</f>
        <v>Dry Season</v>
      </c>
      <c r="T90" s="1">
        <v>1</v>
      </c>
      <c r="U90" s="1">
        <v>1</v>
      </c>
      <c r="V90" s="1">
        <v>1</v>
      </c>
      <c r="W90" s="1">
        <v>0</v>
      </c>
      <c r="X90" s="1" t="s">
        <v>44</v>
      </c>
      <c r="Y90" s="1"/>
      <c r="Z90" s="1"/>
      <c r="AA90" s="11" cm="1">
        <f t="array" ref="AA90">IF(ISBLANK(Y90), 0, VINCentyInvDistance(F90,G90,Y90,Z90))</f>
        <v>0</v>
      </c>
      <c r="AB90" s="1">
        <v>0</v>
      </c>
      <c r="AC90" s="1">
        <v>8.4</v>
      </c>
      <c r="AD90" s="1">
        <v>0</v>
      </c>
      <c r="AE90" s="1">
        <v>114</v>
      </c>
      <c r="AF90" s="1">
        <v>1</v>
      </c>
      <c r="AG90" s="1" t="s">
        <v>1001</v>
      </c>
      <c r="AH90" s="1" t="s">
        <v>556</v>
      </c>
      <c r="AI90" s="1"/>
      <c r="AJ90" s="1" t="s">
        <v>55</v>
      </c>
      <c r="AL90" s="7">
        <v>3</v>
      </c>
      <c r="AM90" s="1" t="s">
        <v>1002</v>
      </c>
    </row>
    <row r="91" spans="1:39" ht="12.75" customHeight="1">
      <c r="A91" s="1"/>
      <c r="B91" s="1" t="s">
        <v>1003</v>
      </c>
      <c r="C91" s="1" t="s">
        <v>1004</v>
      </c>
      <c r="D91" s="3" t="str">
        <f ca="1">IFERROR(__xludf.DUMMYFUNCTION("PROPER(REGEXEXTRACT(B199, ""(?:https?:\/\/)?(?:www\.)?([a-zA-Z0-9-]+)\.""))"),"Skyscanner")</f>
        <v>Skyscanner</v>
      </c>
      <c r="E91" s="1" t="s">
        <v>1005</v>
      </c>
      <c r="F91" s="1">
        <v>17.5910425</v>
      </c>
      <c r="G91" s="1">
        <v>120.3746718</v>
      </c>
      <c r="H91" s="1" t="s">
        <v>1006</v>
      </c>
      <c r="I91" s="1" t="s">
        <v>540</v>
      </c>
      <c r="J91" s="1">
        <f>IF(K91="URBAN",1,IF(K91="SUBURBAN",2,IF(K91="RURAL",3,"")))</f>
        <v>3</v>
      </c>
      <c r="K91" s="1" t="s">
        <v>541</v>
      </c>
      <c r="L91" s="18">
        <v>46082</v>
      </c>
      <c r="M91" s="49">
        <v>0.58333333333333337</v>
      </c>
      <c r="N91" s="18">
        <v>46083</v>
      </c>
      <c r="O91" s="56">
        <v>0.5</v>
      </c>
      <c r="P91" s="31" t="str">
        <f>TEXT($L91, "dddd")</f>
        <v>Sunday</v>
      </c>
      <c r="Q91" s="39" t="s">
        <v>531</v>
      </c>
      <c r="R91" s="39">
        <v>926</v>
      </c>
      <c r="S91" s="1" t="str">
        <f>IF(OR(MONTH(L91)=12, MONTH(L91)&lt;=5), "Dry Season", "Wet Season")</f>
        <v>Dry Season</v>
      </c>
      <c r="T91" s="1">
        <v>1</v>
      </c>
      <c r="U91" s="1">
        <v>0</v>
      </c>
      <c r="V91" s="1">
        <v>0</v>
      </c>
      <c r="W91" s="1">
        <v>1</v>
      </c>
      <c r="X91" s="1" t="s">
        <v>983</v>
      </c>
      <c r="Y91" s="1">
        <v>17.5939853</v>
      </c>
      <c r="Z91" s="1">
        <v>120.3735385</v>
      </c>
      <c r="AA91" s="11" cm="1">
        <f t="array" ref="AA91">IF(ISBLANK(Y91), 0, VINCentyInvDistance(F91,G91,Y91,Z91))</f>
        <v>347.20191526301994</v>
      </c>
      <c r="AB91" s="1">
        <v>0</v>
      </c>
      <c r="AC91" s="1">
        <v>6.6</v>
      </c>
      <c r="AD91" s="1">
        <v>5</v>
      </c>
      <c r="AE91" s="1">
        <v>4</v>
      </c>
      <c r="AF91" s="1">
        <v>1</v>
      </c>
      <c r="AG91" s="1" t="s">
        <v>984</v>
      </c>
      <c r="AH91" s="1" t="s">
        <v>495</v>
      </c>
      <c r="AI91" s="1" t="str">
        <f>TRIM(MID(SUBSTITUTE($H91,",",REPT(" ",200)),(LEN($H91)-LEN(SUBSTITUTE($H91,",",""))-2)*200+1,200))</f>
        <v>Ilocos Region</v>
      </c>
      <c r="AJ91" s="1" t="s">
        <v>55</v>
      </c>
      <c r="AK91" t="s">
        <v>16549</v>
      </c>
      <c r="AL91" s="2">
        <v>0</v>
      </c>
      <c r="AM91" s="1"/>
    </row>
    <row r="92" spans="1:39" ht="12.75" customHeight="1">
      <c r="A92" s="1"/>
      <c r="B92" s="1" t="s">
        <v>1008</v>
      </c>
      <c r="C92" s="1" t="s">
        <v>1009</v>
      </c>
      <c r="D92" s="3" t="str">
        <f ca="1">IFERROR(__xludf.DUMMYFUNCTION("PROPER(REGEXEXTRACT(B200, ""(?:https?:\/\/)?(?:www\.)?([a-zA-Z0-9-]+)\.""))"),"Google")</f>
        <v>Google</v>
      </c>
      <c r="E92" s="1" t="s">
        <v>1010</v>
      </c>
      <c r="F92" s="1">
        <v>18.20234</v>
      </c>
      <c r="G92" s="1">
        <v>120.60387</v>
      </c>
      <c r="H92" s="1" t="s">
        <v>1011</v>
      </c>
      <c r="I92" s="1" t="s">
        <v>540</v>
      </c>
      <c r="J92" s="1">
        <f>IF(K92="URBAN",1,IF(K92="SUBURBAN",2,IF(K92="RURAL",3,"")))</f>
        <v>3</v>
      </c>
      <c r="K92" s="1" t="s">
        <v>541</v>
      </c>
      <c r="L92" s="18">
        <v>46082</v>
      </c>
      <c r="M92" s="49">
        <v>0.625</v>
      </c>
      <c r="N92" s="18">
        <v>46083</v>
      </c>
      <c r="O92" s="56">
        <v>0.5</v>
      </c>
      <c r="P92" s="31" t="str">
        <f>TEXT($L92, "dddd")</f>
        <v>Sunday</v>
      </c>
      <c r="Q92" s="39" t="s">
        <v>207</v>
      </c>
      <c r="R92" s="39">
        <v>2156</v>
      </c>
      <c r="S92" s="1" t="str">
        <f>IF(OR(MONTH(L92)=12, MONTH(L92)&lt;=5), "Dry Season", "Wet Season")</f>
        <v>Dry Season</v>
      </c>
      <c r="T92" s="1">
        <v>1</v>
      </c>
      <c r="U92" s="1">
        <v>0</v>
      </c>
      <c r="V92" s="1">
        <v>0</v>
      </c>
      <c r="W92" s="1">
        <v>0</v>
      </c>
      <c r="X92" s="1" t="s">
        <v>44</v>
      </c>
      <c r="Y92" s="1"/>
      <c r="Z92" s="1"/>
      <c r="AA92" s="11" cm="1">
        <f t="array" ref="AA92">IF(ISBLANK(Y92), 0, VINCentyInvDistance(F92,G92,Y92,Z92))</f>
        <v>0</v>
      </c>
      <c r="AB92" s="1">
        <v>0</v>
      </c>
      <c r="AC92" s="1">
        <v>0</v>
      </c>
      <c r="AD92" s="1">
        <v>0</v>
      </c>
      <c r="AE92" s="1">
        <v>0</v>
      </c>
      <c r="AF92" s="1">
        <v>1</v>
      </c>
      <c r="AG92" s="1" t="str">
        <f>TRIM(MID(SUBSTITUTE($H92,",",REPT(" ",200)),(LEN($H92)-LEN(SUBSTITUTE($H92,",",""))-4)*200+1,200))</f>
        <v>Salet-Bulangon</v>
      </c>
      <c r="AH92" s="1" t="str">
        <f>TRIM(MID(SUBSTITUTE($H92,",",REPT(" ",200)),(LEN($H92)-LEN(SUBSTITUTE($H92,",",""))-3)*200+1,200))</f>
        <v>Ilocos Norte</v>
      </c>
      <c r="AI92" s="1" t="str">
        <f>TRIM(MID(SUBSTITUTE($H92,",",REPT(" ",200)),(LEN($H92)-LEN(SUBSTITUTE($H92,",",""))-2)*200+1,200))</f>
        <v>Ilocos Region</v>
      </c>
      <c r="AJ92" s="1" t="str">
        <f>TRIM(MID(SUBSTITUTE($H92,",",REPT(" ",200)),(LEN($H92)-LEN(SUBSTITUTE($H92,",",""))-0)*200+1,200))</f>
        <v>Philippines</v>
      </c>
      <c r="AL92" s="2">
        <v>0</v>
      </c>
      <c r="AM92" s="1" t="s">
        <v>1012</v>
      </c>
    </row>
    <row r="93" spans="1:39" ht="12.75" customHeight="1">
      <c r="A93" s="1"/>
      <c r="B93" s="1" t="s">
        <v>1013</v>
      </c>
      <c r="C93" s="1" t="s">
        <v>1014</v>
      </c>
      <c r="D93" s="3" t="str">
        <f ca="1">IFERROR(__xludf.DUMMYFUNCTION("PROPER(REGEXEXTRACT(B201, ""(?:https?:\/\/)?(?:www\.)?([a-zA-Z0-9-]+)\.""))"),"Google")</f>
        <v>Google</v>
      </c>
      <c r="E93" s="1" t="s">
        <v>1015</v>
      </c>
      <c r="F93" s="1">
        <v>16.189029999999999</v>
      </c>
      <c r="G93" s="1">
        <v>120.42063</v>
      </c>
      <c r="H93" s="1" t="s">
        <v>1016</v>
      </c>
      <c r="I93" s="1" t="s">
        <v>540</v>
      </c>
      <c r="J93" s="1">
        <f>IF(K93="URBAN",1,IF(K93="SUBURBAN",2,IF(K93="RURAL",3,"")))</f>
        <v>3</v>
      </c>
      <c r="K93" s="1" t="s">
        <v>541</v>
      </c>
      <c r="L93" s="18">
        <v>46082</v>
      </c>
      <c r="M93" s="49">
        <v>0.625</v>
      </c>
      <c r="N93" s="18">
        <v>46083</v>
      </c>
      <c r="O93" s="56">
        <v>0.5</v>
      </c>
      <c r="P93" s="31" t="str">
        <f>TEXT($L93, "dddd")</f>
        <v>Sunday</v>
      </c>
      <c r="Q93" s="39" t="s">
        <v>186</v>
      </c>
      <c r="R93" s="39">
        <v>3889</v>
      </c>
      <c r="S93" s="1" t="str">
        <f>IF(OR(MONTH(L93)=12, MONTH(L93)&lt;=5), "Dry Season", "Wet Season")</f>
        <v>Dry Season</v>
      </c>
      <c r="T93" s="1">
        <v>1</v>
      </c>
      <c r="U93" s="1">
        <v>0</v>
      </c>
      <c r="V93" s="1">
        <v>1</v>
      </c>
      <c r="W93" s="1">
        <v>0</v>
      </c>
      <c r="X93" s="1" t="s">
        <v>44</v>
      </c>
      <c r="Y93" s="1"/>
      <c r="Z93" s="1"/>
      <c r="AA93" s="11" cm="1">
        <f t="array" ref="AA93">IF(ISBLANK(Y93), 0, VINCentyInvDistance(F93,G93,Y93,Z93))</f>
        <v>0</v>
      </c>
      <c r="AB93" s="1">
        <v>0</v>
      </c>
      <c r="AC93" s="1">
        <v>10</v>
      </c>
      <c r="AD93" s="1">
        <v>0</v>
      </c>
      <c r="AE93" s="1">
        <v>98</v>
      </c>
      <c r="AF93" s="1">
        <v>1</v>
      </c>
      <c r="AG93" s="1" t="str">
        <f>TRIM(MID(SUBSTITUTE($H93,",",REPT(" ",200)),(LEN($H93)-LEN(SUBSTITUTE($H93,",",""))-4)*200+1,200))</f>
        <v>Highway 55</v>
      </c>
      <c r="AH93" s="1" t="str">
        <f>TRIM(MID(SUBSTITUTE($H93,",",REPT(" ",200)),(LEN($H93)-LEN(SUBSTITUTE($H93,",",""))-3)*200+1,200))</f>
        <v>Tiblong</v>
      </c>
      <c r="AI93" s="1" t="str">
        <f>TRIM(MID(SUBSTITUTE($H93,",",REPT(" ",200)),(LEN($H93)-LEN(SUBSTITUTE($H93,",",""))-2)*200+1,200))</f>
        <v>Pangasinan</v>
      </c>
      <c r="AJ93" s="1" t="str">
        <f>TRIM(MID(SUBSTITUTE($H93,",",REPT(" ",200)),(LEN($H93)-LEN(SUBSTITUTE($H93,",",""))-0)*200+1,200))</f>
        <v>Philippines</v>
      </c>
      <c r="AL93" s="7">
        <v>0</v>
      </c>
      <c r="AM93" s="1" t="s">
        <v>1017</v>
      </c>
    </row>
    <row r="94" spans="1:39" ht="12.75" customHeight="1">
      <c r="A94" s="1"/>
      <c r="B94" s="1" t="s">
        <v>1018</v>
      </c>
      <c r="C94" s="1" t="s">
        <v>1019</v>
      </c>
      <c r="D94" s="3" t="str">
        <f ca="1">IFERROR(__xludf.DUMMYFUNCTION("PROPER(REGEXEXTRACT(B202, ""(?:https?:\/\/)?(?:www\.)?([a-zA-Z0-9-]+)\.""))"),"Google")</f>
        <v>Google</v>
      </c>
      <c r="E94" s="1" t="s">
        <v>1020</v>
      </c>
      <c r="F94" s="1">
        <v>16.041087300000001</v>
      </c>
      <c r="G94" s="1">
        <v>120.6003979</v>
      </c>
      <c r="H94" s="1" t="s">
        <v>1021</v>
      </c>
      <c r="I94" s="1" t="s">
        <v>540</v>
      </c>
      <c r="J94" s="1">
        <f>IF(K94="URBAN",1,IF(K94="SUBURBAN",2,IF(K94="RURAL",3,"")))</f>
        <v>3</v>
      </c>
      <c r="K94" s="1" t="s">
        <v>541</v>
      </c>
      <c r="L94" s="18">
        <v>46082</v>
      </c>
      <c r="M94" s="49">
        <v>0.625</v>
      </c>
      <c r="N94" s="18">
        <v>46083</v>
      </c>
      <c r="O94" s="56">
        <v>0.5</v>
      </c>
      <c r="P94" s="31" t="str">
        <f>TEXT($L94, "dddd")</f>
        <v>Sunday</v>
      </c>
      <c r="Q94" s="39" t="s">
        <v>67</v>
      </c>
      <c r="R94" s="39">
        <v>1331.7</v>
      </c>
      <c r="S94" s="1" t="str">
        <f>IF(OR(MONTH(L94)=12, MONTH(L94)&lt;=5), "Dry Season", "Wet Season")</f>
        <v>Dry Season</v>
      </c>
      <c r="T94" s="1">
        <v>1</v>
      </c>
      <c r="U94" s="1">
        <v>0</v>
      </c>
      <c r="V94" s="1">
        <v>0</v>
      </c>
      <c r="W94" s="1">
        <v>0</v>
      </c>
      <c r="X94" s="1" t="s">
        <v>44</v>
      </c>
      <c r="Y94" s="1"/>
      <c r="Z94" s="1"/>
      <c r="AA94" s="11" cm="1">
        <f t="array" ref="AA94">IF(ISBLANK(Y94), 0, VINCentyInvDistance(F94,G94,Y94,Z94))</f>
        <v>0</v>
      </c>
      <c r="AB94" s="1">
        <v>0</v>
      </c>
      <c r="AC94" s="1">
        <v>0</v>
      </c>
      <c r="AD94" s="1">
        <v>0</v>
      </c>
      <c r="AE94" s="1">
        <v>33</v>
      </c>
      <c r="AF94" s="1">
        <v>1</v>
      </c>
      <c r="AG94" s="1" t="str">
        <f>TRIM(MID(SUBSTITUTE($H94,",",REPT(" ",200)),(LEN($H94)-LEN(SUBSTITUTE($H94,",",""))-4)*200+1,200))</f>
        <v>Binalonan</v>
      </c>
      <c r="AH94" s="1" t="str">
        <f>TRIM(MID(SUBSTITUTE($H94,",",REPT(" ",200)),(LEN($H94)-LEN(SUBSTITUTE($H94,",",""))-3)*200+1,200))</f>
        <v>Pangasinan</v>
      </c>
      <c r="AI94" s="1" t="str">
        <f>TRIM(MID(SUBSTITUTE($H94,",",REPT(" ",200)),(LEN($H94)-LEN(SUBSTITUTE($H94,",",""))-2)*200+1,200))</f>
        <v>Ilocos Region</v>
      </c>
      <c r="AJ94" s="1" t="str">
        <f>TRIM(MID(SUBSTITUTE($H94,",",REPT(" ",200)),(LEN($H94)-LEN(SUBSTITUTE($H94,",",""))-0)*200+1,200))</f>
        <v>Philippines</v>
      </c>
      <c r="AL94" s="2">
        <v>0</v>
      </c>
      <c r="AM94" s="1"/>
    </row>
    <row r="95" spans="1:39" ht="12.75" customHeight="1">
      <c r="A95" s="1"/>
      <c r="B95" s="1" t="s">
        <v>1022</v>
      </c>
      <c r="C95" s="1" t="s">
        <v>1023</v>
      </c>
      <c r="D95" s="3" t="str">
        <f ca="1">IFERROR(__xludf.DUMMYFUNCTION("PROPER(REGEXEXTRACT(B203, ""(?:https?:\/\/)?(?:www\.)?([a-zA-Z0-9-]+)\.""))"),"Skyscanner")</f>
        <v>Skyscanner</v>
      </c>
      <c r="E95" s="1" t="s">
        <v>1024</v>
      </c>
      <c r="F95" s="1">
        <v>17.56427</v>
      </c>
      <c r="G95" s="1">
        <v>120.38723</v>
      </c>
      <c r="H95" s="1" t="s">
        <v>1025</v>
      </c>
      <c r="I95" s="1" t="s">
        <v>540</v>
      </c>
      <c r="J95" s="1">
        <f>IF(K95="URBAN",1,IF(K95="SUBURBAN",2,IF(K95="RURAL",3,"")))</f>
        <v>3</v>
      </c>
      <c r="K95" s="1" t="s">
        <v>541</v>
      </c>
      <c r="L95" s="18">
        <v>46082</v>
      </c>
      <c r="M95" s="49">
        <v>0.625</v>
      </c>
      <c r="N95" s="18">
        <v>46083</v>
      </c>
      <c r="O95" s="56">
        <v>0.5</v>
      </c>
      <c r="P95" s="31" t="str">
        <f>TEXT($L95, "dddd")</f>
        <v>Sunday</v>
      </c>
      <c r="Q95" s="39" t="s">
        <v>1026</v>
      </c>
      <c r="R95" s="39">
        <v>2301</v>
      </c>
      <c r="S95" s="1" t="str">
        <f>IF(OR(MONTH(L95)=12, MONTH(L95)&lt;=5), "Dry Season", "Wet Season")</f>
        <v>Dry Season</v>
      </c>
      <c r="T95" s="1">
        <v>1</v>
      </c>
      <c r="U95" s="1">
        <v>1</v>
      </c>
      <c r="V95" s="1">
        <v>0</v>
      </c>
      <c r="W95" s="1">
        <v>0</v>
      </c>
      <c r="X95" s="1" t="s">
        <v>44</v>
      </c>
      <c r="Y95" s="1"/>
      <c r="Z95" s="1"/>
      <c r="AA95" s="11" cm="1">
        <f t="array" ref="AA95">IF(ISBLANK(Y95), 0, VINCentyInvDistance(F95,G95,Y95,Z95))</f>
        <v>0</v>
      </c>
      <c r="AB95" s="1">
        <v>0</v>
      </c>
      <c r="AC95" s="1">
        <v>9.1999999999999993</v>
      </c>
      <c r="AD95" s="1">
        <v>0</v>
      </c>
      <c r="AE95" s="1">
        <v>119</v>
      </c>
      <c r="AF95" s="1">
        <v>1</v>
      </c>
      <c r="AG95" s="1" t="str">
        <f>TRIM(MID(SUBSTITUTE($H95,",",REPT(" ",200)),(LEN($H95)-LEN(SUBSTITUTE($H95,",",""))-4)*200+1,200))</f>
        <v>Vigan</v>
      </c>
      <c r="AH95" s="1" t="str">
        <f>TRIM(MID(SUBSTITUTE($H95,",",REPT(" ",200)),(LEN($H95)-LEN(SUBSTITUTE($H95,",",""))-3)*200+1,200))</f>
        <v>Ilocos Sur</v>
      </c>
      <c r="AI95" s="1" t="str">
        <f>TRIM(MID(SUBSTITUTE($H95,",",REPT(" ",200)),(LEN($H95)-LEN(SUBSTITUTE($H95,",",""))-2)*200+1,200))</f>
        <v>Ilocos Region</v>
      </c>
      <c r="AJ95" s="1" t="str">
        <f>TRIM(MID(SUBSTITUTE($H95,",",REPT(" ",200)),(LEN($H95)-LEN(SUBSTITUTE($H95,",",""))-0)*200+1,200))</f>
        <v>Philippines</v>
      </c>
      <c r="AL95" s="2">
        <v>0</v>
      </c>
      <c r="AM95" s="1" t="s">
        <v>1027</v>
      </c>
    </row>
    <row r="96" spans="1:39" ht="12.75" customHeight="1">
      <c r="A96" s="1"/>
      <c r="B96" s="1" t="s">
        <v>1028</v>
      </c>
      <c r="C96" s="1" t="s">
        <v>1029</v>
      </c>
      <c r="D96" s="3" t="str">
        <f ca="1">IFERROR(__xludf.DUMMYFUNCTION("PROPER(REGEXEXTRACT(B204, ""(?:https?:\/\/)?(?:www\.)?([a-zA-Z0-9-]+)\.""))"),"Skyscanner")</f>
        <v>Skyscanner</v>
      </c>
      <c r="E96" s="1" t="s">
        <v>1030</v>
      </c>
      <c r="F96" s="1">
        <v>17.569669999999999</v>
      </c>
      <c r="G96" s="1">
        <v>120.38979</v>
      </c>
      <c r="H96" s="1" t="s">
        <v>1031</v>
      </c>
      <c r="I96" s="1" t="s">
        <v>540</v>
      </c>
      <c r="J96" s="1">
        <f>IF(K96="URBAN",1,IF(K96="SUBURBAN",2,IF(K96="RURAL",3,"")))</f>
        <v>3</v>
      </c>
      <c r="K96" s="1" t="s">
        <v>541</v>
      </c>
      <c r="L96" s="18">
        <v>46082</v>
      </c>
      <c r="M96" s="49">
        <v>0.625</v>
      </c>
      <c r="N96" s="18">
        <v>46083</v>
      </c>
      <c r="O96" s="56">
        <v>0.5</v>
      </c>
      <c r="P96" s="31" t="str">
        <f>TEXT($L96, "dddd")</f>
        <v>Sunday</v>
      </c>
      <c r="Q96" s="39" t="s">
        <v>207</v>
      </c>
      <c r="R96" s="39">
        <v>1403</v>
      </c>
      <c r="S96" s="1" t="str">
        <f>IF(OR(MONTH(L96)=12, MONTH(L96)&lt;=5), "Dry Season", "Wet Season")</f>
        <v>Dry Season</v>
      </c>
      <c r="T96" s="1">
        <v>1</v>
      </c>
      <c r="U96" s="1">
        <v>0</v>
      </c>
      <c r="V96" s="1">
        <v>1</v>
      </c>
      <c r="W96" s="1">
        <v>0</v>
      </c>
      <c r="X96" s="1" t="s">
        <v>44</v>
      </c>
      <c r="Y96" s="1"/>
      <c r="Z96" s="1"/>
      <c r="AA96" s="11" cm="1">
        <f t="array" ref="AA96">IF(ISBLANK(Y96), 0, VINCentyInvDistance(F96,G96,Y96,Z96))</f>
        <v>0</v>
      </c>
      <c r="AB96" s="1">
        <v>0</v>
      </c>
      <c r="AC96" s="1">
        <v>6</v>
      </c>
      <c r="AD96" s="1">
        <v>0</v>
      </c>
      <c r="AE96" s="1">
        <v>154</v>
      </c>
      <c r="AF96" s="1">
        <v>1</v>
      </c>
      <c r="AG96" s="1" t="str">
        <f>TRIM(MID(SUBSTITUTE($H96,",",REPT(" ",200)),(LEN($H96)-LEN(SUBSTITUTE($H96,",",""))-4)*200+1,200))</f>
        <v>Vigan</v>
      </c>
      <c r="AH96" s="1" t="str">
        <f>TRIM(MID(SUBSTITUTE($H96,",",REPT(" ",200)),(LEN($H96)-LEN(SUBSTITUTE($H96,",",""))-3)*200+1,200))</f>
        <v>Ilocos Sur</v>
      </c>
      <c r="AI96" s="1" t="str">
        <f>TRIM(MID(SUBSTITUTE($H96,",",REPT(" ",200)),(LEN($H96)-LEN(SUBSTITUTE($H96,",",""))-2)*200+1,200))</f>
        <v>Ilocos Region</v>
      </c>
      <c r="AJ96" s="1" t="str">
        <f>TRIM(MID(SUBSTITUTE($H96,",",REPT(" ",200)),(LEN($H96)-LEN(SUBSTITUTE($H96,",",""))-0)*200+1,200))</f>
        <v>Philippines</v>
      </c>
      <c r="AL96" s="6">
        <v>2</v>
      </c>
      <c r="AM96" s="1" t="s">
        <v>1032</v>
      </c>
    </row>
    <row r="97" spans="1:39" ht="12.75" customHeight="1">
      <c r="A97" s="1"/>
      <c r="B97" s="1" t="s">
        <v>1033</v>
      </c>
      <c r="C97" s="1" t="s">
        <v>1034</v>
      </c>
      <c r="D97" s="3" t="str">
        <f ca="1">IFERROR(__xludf.DUMMYFUNCTION("PROPER(REGEXEXTRACT(B205, ""(?:https?:\/\/)?(?:www\.)?([a-zA-Z0-9-]+)\.""))"),"Skyscanner")</f>
        <v>Skyscanner</v>
      </c>
      <c r="E97" s="1" t="s">
        <v>1035</v>
      </c>
      <c r="F97" s="1">
        <v>18.17953</v>
      </c>
      <c r="G97" s="1">
        <v>120.59017</v>
      </c>
      <c r="H97" s="1" t="s">
        <v>1036</v>
      </c>
      <c r="I97" s="1" t="s">
        <v>540</v>
      </c>
      <c r="J97" s="1">
        <f>IF(K97="URBAN",1,IF(K97="SUBURBAN",2,IF(K97="RURAL",3,"")))</f>
        <v>3</v>
      </c>
      <c r="K97" s="1" t="s">
        <v>541</v>
      </c>
      <c r="L97" s="18">
        <v>46082</v>
      </c>
      <c r="M97" s="49">
        <v>0.625</v>
      </c>
      <c r="N97" s="18">
        <v>46083</v>
      </c>
      <c r="O97" s="56">
        <v>0.5</v>
      </c>
      <c r="P97" s="31" t="str">
        <f>TEXT($L97, "dddd")</f>
        <v>Sunday</v>
      </c>
      <c r="Q97" s="39" t="s">
        <v>207</v>
      </c>
      <c r="R97" s="39">
        <v>1220</v>
      </c>
      <c r="S97" s="1" t="str">
        <f>IF(OR(MONTH(L97)=12, MONTH(L97)&lt;=5), "Dry Season", "Wet Season")</f>
        <v>Dry Season</v>
      </c>
      <c r="T97" s="1">
        <v>1</v>
      </c>
      <c r="U97" s="1">
        <v>0</v>
      </c>
      <c r="V97" s="1">
        <v>0</v>
      </c>
      <c r="W97" s="1">
        <v>1</v>
      </c>
      <c r="X97" s="1" t="s">
        <v>901</v>
      </c>
      <c r="Y97" s="1">
        <v>18.1790403</v>
      </c>
      <c r="Z97" s="1">
        <v>120.5921769</v>
      </c>
      <c r="AA97" s="11" cm="1">
        <f t="array" ref="AA97">IF(ISBLANK(Y97), 0, VINCentyInvDistance(F97,G97,Y97,Z97))</f>
        <v>219.13380833072623</v>
      </c>
      <c r="AB97" s="1">
        <v>0</v>
      </c>
      <c r="AC97" s="1">
        <v>6.8</v>
      </c>
      <c r="AD97" s="1">
        <v>0</v>
      </c>
      <c r="AE97" s="1">
        <v>83</v>
      </c>
      <c r="AF97" s="1">
        <v>1</v>
      </c>
      <c r="AG97" s="1" t="str">
        <f>TRIM(MID(SUBSTITUTE($H97,",",REPT(" ",200)),(LEN($H97)-LEN(SUBSTITUTE($H97,",",""))-4)*200+1,200))</f>
        <v>Raraburan</v>
      </c>
      <c r="AH97" s="1" t="str">
        <f>TRIM(MID(SUBSTITUTE($H97,",",REPT(" ",200)),(LEN($H97)-LEN(SUBSTITUTE($H97,",",""))-3)*200+1,200))</f>
        <v>Ilocos Norte</v>
      </c>
      <c r="AI97" s="1" t="str">
        <f>TRIM(MID(SUBSTITUTE($H97,",",REPT(" ",200)),(LEN($H97)-LEN(SUBSTITUTE($H97,",",""))-2)*200+1,200))</f>
        <v>Ilocos Region</v>
      </c>
      <c r="AJ97" s="1" t="str">
        <f>TRIM(MID(SUBSTITUTE($H97,",",REPT(" ",200)),(LEN($H97)-LEN(SUBSTITUTE($H97,",",""))-0)*200+1,200))</f>
        <v>Philippines</v>
      </c>
      <c r="AL97" s="2">
        <v>0</v>
      </c>
      <c r="AM97" s="1" t="s">
        <v>1037</v>
      </c>
    </row>
    <row r="98" spans="1:39" ht="12.75" customHeight="1">
      <c r="A98" s="1"/>
      <c r="B98" s="1" t="s">
        <v>1038</v>
      </c>
      <c r="C98" s="1" t="s">
        <v>1039</v>
      </c>
      <c r="D98" s="3" t="str">
        <f ca="1">IFERROR(__xludf.DUMMYFUNCTION("PROPER(REGEXEXTRACT(B206, ""(?:https?:\/\/)?(?:www\.)?([a-zA-Z0-9-]+)\.""))"),"Skyscanner")</f>
        <v>Skyscanner</v>
      </c>
      <c r="E98" s="1" t="s">
        <v>1040</v>
      </c>
      <c r="F98" s="1">
        <v>17.68543</v>
      </c>
      <c r="G98" s="1">
        <v>120.38678</v>
      </c>
      <c r="H98" s="1" t="s">
        <v>1041</v>
      </c>
      <c r="I98" s="1" t="s">
        <v>540</v>
      </c>
      <c r="J98" s="1">
        <f>IF(K98="URBAN",1,IF(K98="SUBURBAN",2,IF(K98="RURAL",3,"")))</f>
        <v>3</v>
      </c>
      <c r="K98" s="1" t="s">
        <v>541</v>
      </c>
      <c r="L98" s="18">
        <v>46082</v>
      </c>
      <c r="M98" s="49">
        <v>0.625</v>
      </c>
      <c r="N98" s="18">
        <v>46083</v>
      </c>
      <c r="O98" s="56">
        <v>0.5</v>
      </c>
      <c r="P98" s="31" t="str">
        <f>TEXT($L98, "dddd")</f>
        <v>Sunday</v>
      </c>
      <c r="Q98" s="39" t="s">
        <v>207</v>
      </c>
      <c r="R98" s="39">
        <v>1757</v>
      </c>
      <c r="S98" s="1" t="str">
        <f>IF(OR(MONTH(L98)=12, MONTH(L98)&lt;=5), "Dry Season", "Wet Season")</f>
        <v>Dry Season</v>
      </c>
      <c r="T98" s="1">
        <v>1</v>
      </c>
      <c r="U98" s="1">
        <v>0</v>
      </c>
      <c r="V98" s="1">
        <v>0</v>
      </c>
      <c r="W98" s="1">
        <v>1</v>
      </c>
      <c r="X98" s="1" t="s">
        <v>1042</v>
      </c>
      <c r="Y98" s="1">
        <v>17.686174099999999</v>
      </c>
      <c r="Z98" s="1">
        <v>120.4258708</v>
      </c>
      <c r="AA98" s="11" cm="1">
        <f t="array" ref="AA98">IF(ISBLANK(Y98), 0, VINCentyInvDistance(F98,G98,Y98,Z98))</f>
        <v>4147.997846681109</v>
      </c>
      <c r="AB98" s="1">
        <v>0</v>
      </c>
      <c r="AC98" s="1">
        <v>0</v>
      </c>
      <c r="AD98" s="1">
        <v>0</v>
      </c>
      <c r="AE98" s="1">
        <v>14</v>
      </c>
      <c r="AF98" s="1">
        <v>1</v>
      </c>
      <c r="AG98" s="1" t="str">
        <f>TRIM(MID(SUBSTITUTE($H98,",",REPT(" ",200)),(LEN($H98)-LEN(SUBSTITUTE($H98,",",""))-4)*200+1,200))</f>
        <v>Namalpalan</v>
      </c>
      <c r="AH98" s="1" t="str">
        <f>TRIM(MID(SUBSTITUTE($H98,",",REPT(" ",200)),(LEN($H98)-LEN(SUBSTITUTE($H98,",",""))-3)*200+1,200))</f>
        <v>Ilocos Sur</v>
      </c>
      <c r="AI98" s="1" t="str">
        <f>TRIM(MID(SUBSTITUTE($H98,",",REPT(" ",200)),(LEN($H98)-LEN(SUBSTITUTE($H98,",",""))-2)*200+1,200))</f>
        <v>Ilocos Region</v>
      </c>
      <c r="AJ98" s="1" t="str">
        <f>TRIM(MID(SUBSTITUTE($H98,",",REPT(" ",200)),(LEN($H98)-LEN(SUBSTITUTE($H98,",",""))-0)*200+1,200))</f>
        <v>Philippines</v>
      </c>
      <c r="AL98" s="2">
        <v>0</v>
      </c>
      <c r="AM98" s="1" t="s">
        <v>1043</v>
      </c>
    </row>
    <row r="99" spans="1:39" ht="12.75" customHeight="1">
      <c r="A99" s="1"/>
      <c r="B99" s="1" t="s">
        <v>1050</v>
      </c>
      <c r="C99" s="1" t="s">
        <v>1051</v>
      </c>
      <c r="D99" s="3" t="str">
        <f ca="1">IFERROR(__xludf.DUMMYFUNCTION("PROPER(REGEXEXTRACT(B208, ""(?:https?:\/\/)?(?:www\.)?([a-zA-Z0-9-]+)\.""))"),"Skyscanner")</f>
        <v>Skyscanner</v>
      </c>
      <c r="E99" s="1" t="s">
        <v>1052</v>
      </c>
      <c r="F99" s="1">
        <v>16.677959999999999</v>
      </c>
      <c r="G99" s="1">
        <v>120.33708</v>
      </c>
      <c r="H99" s="1" t="s">
        <v>1053</v>
      </c>
      <c r="I99" s="1" t="s">
        <v>50</v>
      </c>
      <c r="J99" s="1">
        <f>IF(K99="URBAN",1,IF(K99="SUBURBAN",2,IF(K99="RURAL",3,"")))</f>
        <v>3</v>
      </c>
      <c r="K99" s="1" t="s">
        <v>541</v>
      </c>
      <c r="L99" s="18">
        <v>46082</v>
      </c>
      <c r="M99" s="49">
        <v>0.625</v>
      </c>
      <c r="N99" s="18">
        <v>46083</v>
      </c>
      <c r="O99" s="56">
        <v>0.5</v>
      </c>
      <c r="P99" s="31" t="str">
        <f>TEXT($L99, "dddd")</f>
        <v>Sunday</v>
      </c>
      <c r="Q99" s="39" t="s">
        <v>61</v>
      </c>
      <c r="R99" s="39">
        <v>1638</v>
      </c>
      <c r="S99" s="1" t="str">
        <f>IF(OR(MONTH(L99)=12, MONTH(L99)&lt;=5), "Dry Season", "Wet Season")</f>
        <v>Dry Season</v>
      </c>
      <c r="T99" s="1">
        <v>1</v>
      </c>
      <c r="U99" s="1">
        <v>0</v>
      </c>
      <c r="V99" s="1">
        <v>0</v>
      </c>
      <c r="W99" s="1">
        <v>0</v>
      </c>
      <c r="X99" s="1" t="s">
        <v>44</v>
      </c>
      <c r="Y99" s="1"/>
      <c r="Z99" s="1"/>
      <c r="AA99" s="11" cm="1">
        <f t="array" ref="AA99">IF(ISBLANK(Y99), 0, VINCentyInvDistance(F99,G99,Y99,Z99))</f>
        <v>0</v>
      </c>
      <c r="AB99" s="1">
        <v>0</v>
      </c>
      <c r="AC99" s="1">
        <v>0</v>
      </c>
      <c r="AD99" s="1">
        <v>0</v>
      </c>
      <c r="AE99" s="1">
        <v>17</v>
      </c>
      <c r="AF99" s="1">
        <v>1</v>
      </c>
      <c r="AG99" s="1" t="str">
        <f>TRIM(MID(SUBSTITUTE($H99,",",REPT(" ",200)),(LEN($H99)-LEN(SUBSTITUTE($H99,",",""))-4)*200+1,200))</f>
        <v>San Juan</v>
      </c>
      <c r="AH99" s="1" t="str">
        <f>TRIM(MID(SUBSTITUTE($H99,",",REPT(" ",200)),(LEN($H99)-LEN(SUBSTITUTE($H99,",",""))-3)*200+1,200))</f>
        <v>La Union</v>
      </c>
      <c r="AI99" s="1" t="str">
        <f>TRIM(MID(SUBSTITUTE($H99,",",REPT(" ",200)),(LEN($H99)-LEN(SUBSTITUTE($H99,",",""))-2)*200+1,200))</f>
        <v>Ilocos Region</v>
      </c>
      <c r="AJ99" s="1" t="str">
        <f>TRIM(MID(SUBSTITUTE($H99,",",REPT(" ",200)),(LEN($H99)-LEN(SUBSTITUTE($H99,",",""))-0)*200+1,200))</f>
        <v>Philippines</v>
      </c>
      <c r="AL99" s="2">
        <v>0</v>
      </c>
      <c r="AM99" s="1" t="s">
        <v>1054</v>
      </c>
    </row>
    <row r="100" spans="1:39" ht="12.75" customHeight="1">
      <c r="A100" s="1"/>
      <c r="B100" s="1" t="s">
        <v>1055</v>
      </c>
      <c r="C100" s="1" t="s">
        <v>1056</v>
      </c>
      <c r="D100" s="3" t="str">
        <f ca="1">IFERROR(__xludf.DUMMYFUNCTION("PROPER(REGEXEXTRACT(B209, ""(?:https?:\/\/)?(?:www\.)?([a-zA-Z0-9-]+)\.""))"),"Skyscanner")</f>
        <v>Skyscanner</v>
      </c>
      <c r="E100" s="1" t="s">
        <v>1057</v>
      </c>
      <c r="F100" s="1">
        <v>17.578821000000001</v>
      </c>
      <c r="G100" s="1">
        <v>120.375963</v>
      </c>
      <c r="H100" s="1" t="s">
        <v>1058</v>
      </c>
      <c r="I100" s="1" t="s">
        <v>540</v>
      </c>
      <c r="J100" s="1">
        <f>IF(K100="URBAN",1,IF(K100="SUBURBAN",2,IF(K100="RURAL",3,"")))</f>
        <v>3</v>
      </c>
      <c r="K100" s="1" t="s">
        <v>541</v>
      </c>
      <c r="L100" s="18">
        <v>46082</v>
      </c>
      <c r="M100" s="49">
        <v>0.58333333333333337</v>
      </c>
      <c r="N100" s="18">
        <v>46083</v>
      </c>
      <c r="O100" s="56">
        <v>0.5</v>
      </c>
      <c r="P100" s="31" t="str">
        <f>TEXT($L100, "dddd")</f>
        <v>Sunday</v>
      </c>
      <c r="Q100" s="39" t="s">
        <v>43</v>
      </c>
      <c r="R100" s="39">
        <v>999</v>
      </c>
      <c r="S100" s="1" t="str">
        <f>IF(OR(MONTH(L100)=12, MONTH(L100)&lt;=5), "Dry Season", "Wet Season")</f>
        <v>Dry Season</v>
      </c>
      <c r="T100" s="1">
        <v>1</v>
      </c>
      <c r="U100" s="1">
        <v>0</v>
      </c>
      <c r="V100" s="1">
        <v>0</v>
      </c>
      <c r="W100" s="1">
        <v>0</v>
      </c>
      <c r="X100" s="1" t="s">
        <v>44</v>
      </c>
      <c r="Y100" s="1"/>
      <c r="Z100" s="1"/>
      <c r="AA100" s="11" cm="1">
        <f t="array" ref="AA100">IF(ISBLANK(Y100), 0, VINCentyInvDistance(F100,G100,Y100,Z100))</f>
        <v>0</v>
      </c>
      <c r="AB100" s="1">
        <v>0</v>
      </c>
      <c r="AC100" s="1">
        <v>9.1999999999999993</v>
      </c>
      <c r="AD100" s="1">
        <v>3.5</v>
      </c>
      <c r="AE100" s="1">
        <v>16</v>
      </c>
      <c r="AF100" s="1">
        <v>1</v>
      </c>
      <c r="AG100" s="1" t="s">
        <v>582</v>
      </c>
      <c r="AH100" s="1" t="s">
        <v>495</v>
      </c>
      <c r="AI100" s="1"/>
      <c r="AJ100" s="1" t="s">
        <v>55</v>
      </c>
      <c r="AK100" t="s">
        <v>1059</v>
      </c>
      <c r="AL100" s="6">
        <v>2</v>
      </c>
      <c r="AM100" s="1" t="s">
        <v>1060</v>
      </c>
    </row>
    <row r="101" spans="1:39" ht="12.75" customHeight="1">
      <c r="A101" s="1"/>
      <c r="B101" s="1" t="s">
        <v>1061</v>
      </c>
      <c r="C101" s="1" t="s">
        <v>1062</v>
      </c>
      <c r="D101" s="3" t="str">
        <f ca="1">IFERROR(__xludf.DUMMYFUNCTION("PROPER(REGEXEXTRACT(B210, ""(?:https?:\/\/)?(?:www\.)?([a-zA-Z0-9-]+)\.""))"),"Skyscanner")</f>
        <v>Skyscanner</v>
      </c>
      <c r="E101" s="1" t="s">
        <v>1063</v>
      </c>
      <c r="F101" s="1">
        <v>16.041723000000001</v>
      </c>
      <c r="G101" s="1">
        <v>120.35700199999999</v>
      </c>
      <c r="H101" s="1" t="s">
        <v>1064</v>
      </c>
      <c r="I101" s="1" t="s">
        <v>540</v>
      </c>
      <c r="J101" s="1">
        <f>IF(K101="URBAN",1,IF(K101="SUBURBAN",2,IF(K101="RURAL",3,"")))</f>
        <v>3</v>
      </c>
      <c r="K101" s="1" t="s">
        <v>541</v>
      </c>
      <c r="L101" s="18">
        <v>46082</v>
      </c>
      <c r="M101" s="49">
        <v>0.54166666666666663</v>
      </c>
      <c r="N101" s="18">
        <v>46083</v>
      </c>
      <c r="O101" s="56">
        <v>0.45833333333333331</v>
      </c>
      <c r="P101" s="31" t="str">
        <f>TEXT($L101, "dddd")</f>
        <v>Sunday</v>
      </c>
      <c r="Q101" s="39" t="s">
        <v>531</v>
      </c>
      <c r="R101" s="39">
        <v>1814</v>
      </c>
      <c r="S101" s="1" t="str">
        <f>IF(OR(MONTH(L101)=12, MONTH(L101)&lt;=5), "Dry Season", "Wet Season")</f>
        <v>Dry Season</v>
      </c>
      <c r="T101" s="1">
        <v>1</v>
      </c>
      <c r="U101" s="1">
        <v>1</v>
      </c>
      <c r="V101" s="1">
        <v>0</v>
      </c>
      <c r="W101" s="1">
        <v>1</v>
      </c>
      <c r="X101" s="1" t="s">
        <v>626</v>
      </c>
      <c r="Y101" s="1">
        <v>16.044339300000001</v>
      </c>
      <c r="Z101" s="1">
        <v>120.34367640000001</v>
      </c>
      <c r="AA101" s="11" cm="1">
        <f t="array" ref="AA101">IF(ISBLANK(Y101), 0, VINCentyInvDistance(F101,G101,Y101,Z101))</f>
        <v>1455.0851633142463</v>
      </c>
      <c r="AB101" s="1">
        <v>0</v>
      </c>
      <c r="AC101" s="1">
        <v>0</v>
      </c>
      <c r="AD101" s="1">
        <v>0</v>
      </c>
      <c r="AE101" s="1">
        <v>10</v>
      </c>
      <c r="AF101" s="1">
        <v>1</v>
      </c>
      <c r="AG101" s="1" t="str">
        <f>TRIM(MID(SUBSTITUTE($H101,",",REPT(" ",200)),(LEN($H101)-LEN(SUBSTITUTE($H101,",",""))-4)*200+1,200))</f>
        <v>Dagupan</v>
      </c>
      <c r="AH101" s="1" t="str">
        <f>TRIM(MID(SUBSTITUTE($H101,",",REPT(" ",200)),(LEN($H101)-LEN(SUBSTITUTE($H101,",",""))-3)*200+1,200))</f>
        <v>Pangasinan</v>
      </c>
      <c r="AI101" s="1" t="str">
        <f>TRIM(MID(SUBSTITUTE($H101,",",REPT(" ",200)),(LEN($H101)-LEN(SUBSTITUTE($H101,",",""))-2)*200+1,200))</f>
        <v>Ilocos Region</v>
      </c>
      <c r="AJ101" s="1" t="str">
        <f>TRIM(MID(SUBSTITUTE($H101,",",REPT(" ",200)),(LEN($H101)-LEN(SUBSTITUTE($H101,",",""))-0)*200+1,200))</f>
        <v>Philippines</v>
      </c>
      <c r="AK101" t="s">
        <v>16550</v>
      </c>
      <c r="AL101" s="2">
        <v>0</v>
      </c>
      <c r="AM101" s="1" t="s">
        <v>1065</v>
      </c>
    </row>
    <row r="102" spans="1:39" ht="12.75" customHeight="1">
      <c r="A102" s="1"/>
      <c r="B102" s="1" t="s">
        <v>1066</v>
      </c>
      <c r="C102" s="1" t="s">
        <v>1067</v>
      </c>
      <c r="D102" s="3" t="str">
        <f ca="1">IFERROR(__xludf.DUMMYFUNCTION("PROPER(REGEXEXTRACT(B211, ""(?:https?:\/\/)?(?:www\.)?([a-zA-Z0-9-]+)\.""))"),"Skyscanner")</f>
        <v>Skyscanner</v>
      </c>
      <c r="E102" s="1" t="s">
        <v>1068</v>
      </c>
      <c r="F102" s="1">
        <v>18.615069999999999</v>
      </c>
      <c r="G102" s="1">
        <v>120.780278</v>
      </c>
      <c r="H102" s="1" t="s">
        <v>1069</v>
      </c>
      <c r="I102" s="1" t="s">
        <v>540</v>
      </c>
      <c r="J102" s="1">
        <f>IF(K102="URBAN",1,IF(K102="SUBURBAN",2,IF(K102="RURAL",3,"")))</f>
        <v>3</v>
      </c>
      <c r="K102" s="1" t="s">
        <v>541</v>
      </c>
      <c r="L102" s="18">
        <v>46082</v>
      </c>
      <c r="M102" s="49">
        <v>0.58333333333333337</v>
      </c>
      <c r="N102" s="18">
        <v>46083</v>
      </c>
      <c r="O102" s="56">
        <v>0.41666666666666669</v>
      </c>
      <c r="P102" s="31" t="str">
        <f>TEXT($L102, "dddd")</f>
        <v>Sunday</v>
      </c>
      <c r="Q102" s="39" t="s">
        <v>111</v>
      </c>
      <c r="R102" s="39">
        <v>1158</v>
      </c>
      <c r="S102" s="1" t="str">
        <f>IF(OR(MONTH(L102)=12, MONTH(L102)&lt;=5), "Dry Season", "Wet Season")</f>
        <v>Dry Season</v>
      </c>
      <c r="T102" s="1">
        <v>1</v>
      </c>
      <c r="U102" s="1">
        <v>0</v>
      </c>
      <c r="V102" s="1">
        <v>1</v>
      </c>
      <c r="W102" s="1">
        <v>0</v>
      </c>
      <c r="X102" s="1" t="s">
        <v>44</v>
      </c>
      <c r="Y102" s="1"/>
      <c r="Z102" s="1"/>
      <c r="AA102" s="11" cm="1">
        <f t="array" ref="AA102">IF(ISBLANK(Y102), 0, VINCentyInvDistance(F102,G102,Y102,Z102))</f>
        <v>0</v>
      </c>
      <c r="AB102" s="1">
        <v>0</v>
      </c>
      <c r="AC102" s="1">
        <v>7.8</v>
      </c>
      <c r="AD102" s="1">
        <v>4</v>
      </c>
      <c r="AE102" s="1">
        <v>19</v>
      </c>
      <c r="AF102" s="1">
        <v>1</v>
      </c>
      <c r="AG102" s="1" t="str">
        <f>TRIM(MID(SUBSTITUTE($H102,",",REPT(" ",200)),(LEN($H102)-LEN(SUBSTITUTE($H102,",",""))-4)*200+1,200))</f>
        <v>Pagudpud</v>
      </c>
      <c r="AH102" s="1" t="str">
        <f>TRIM(MID(SUBSTITUTE($H102,",",REPT(" ",200)),(LEN($H102)-LEN(SUBSTITUTE($H102,",",""))-3)*200+1,200))</f>
        <v>Ilocos Norte</v>
      </c>
      <c r="AI102" s="1" t="str">
        <f>TRIM(MID(SUBSTITUTE($H102,",",REPT(" ",200)),(LEN($H102)-LEN(SUBSTITUTE($H102,",",""))-2)*200+1,200))</f>
        <v>Ilocos Region</v>
      </c>
      <c r="AJ102" s="1" t="str">
        <f>TRIM(MID(SUBSTITUTE($H102,",",REPT(" ",200)),(LEN($H102)-LEN(SUBSTITUTE($H102,",",""))-0)*200+1,200))</f>
        <v>Philippines</v>
      </c>
      <c r="AK102" t="s">
        <v>16551</v>
      </c>
      <c r="AL102" s="2">
        <v>0</v>
      </c>
      <c r="AM102" s="1" t="s">
        <v>1070</v>
      </c>
    </row>
    <row r="103" spans="1:39" ht="12.75" customHeight="1">
      <c r="A103" s="1"/>
      <c r="B103" s="1" t="s">
        <v>1071</v>
      </c>
      <c r="C103" s="1" t="s">
        <v>1072</v>
      </c>
      <c r="D103" s="3" t="str">
        <f ca="1">IFERROR(__xludf.DUMMYFUNCTION("PROPER(REGEXEXTRACT(B212, ""(?:https?:\/\/)?(?:www\.)?([a-zA-Z0-9-]+)\.""))"),"Skyscanner")</f>
        <v>Skyscanner</v>
      </c>
      <c r="E103" s="1" t="s">
        <v>1073</v>
      </c>
      <c r="F103" s="1">
        <v>17.570533000000001</v>
      </c>
      <c r="G103" s="1">
        <v>120.388806</v>
      </c>
      <c r="H103" s="1" t="s">
        <v>1074</v>
      </c>
      <c r="I103" s="1" t="s">
        <v>540</v>
      </c>
      <c r="J103" s="1">
        <f>IF(K103="URBAN",1,IF(K103="SUBURBAN",2,IF(K103="RURAL",3,"")))</f>
        <v>3</v>
      </c>
      <c r="K103" s="1" t="s">
        <v>541</v>
      </c>
      <c r="L103" s="18">
        <v>46082</v>
      </c>
      <c r="M103" s="49">
        <v>0.58333333333333337</v>
      </c>
      <c r="N103" s="18">
        <v>46083</v>
      </c>
      <c r="O103" s="56">
        <v>0.5</v>
      </c>
      <c r="P103" s="31" t="str">
        <f>TEXT($L103, "dddd")</f>
        <v>Sunday</v>
      </c>
      <c r="Q103" s="39" t="s">
        <v>531</v>
      </c>
      <c r="R103" s="39">
        <v>6335</v>
      </c>
      <c r="S103" s="1" t="str">
        <f>IF(OR(MONTH(L103)=12, MONTH(L103)&lt;=5), "Dry Season", "Wet Season")</f>
        <v>Dry Season</v>
      </c>
      <c r="T103" s="1">
        <v>1</v>
      </c>
      <c r="U103" s="1">
        <v>1</v>
      </c>
      <c r="V103" s="1">
        <v>0</v>
      </c>
      <c r="W103" s="1">
        <v>0</v>
      </c>
      <c r="X103" s="1" t="s">
        <v>44</v>
      </c>
      <c r="Y103" s="1"/>
      <c r="Z103" s="1"/>
      <c r="AA103" s="11" cm="1">
        <f t="array" ref="AA103">IF(ISBLANK(Y103), 0, VINCentyInvDistance(F103,G103,Y103,Z103))</f>
        <v>0</v>
      </c>
      <c r="AB103" s="1">
        <v>0</v>
      </c>
      <c r="AC103" s="1">
        <v>10</v>
      </c>
      <c r="AD103" s="1">
        <v>4.5</v>
      </c>
      <c r="AE103" s="1">
        <v>118</v>
      </c>
      <c r="AF103" s="1">
        <v>1</v>
      </c>
      <c r="AG103" s="1" t="str">
        <f>TRIM(MID(SUBSTITUTE($H103,",",REPT(" ",200)),(LEN($H103)-LEN(SUBSTITUTE($H103,",",""))-4)*200+1,200))</f>
        <v>Vigan</v>
      </c>
      <c r="AH103" s="1" t="str">
        <f>TRIM(MID(SUBSTITUTE($H103,",",REPT(" ",200)),(LEN($H103)-LEN(SUBSTITUTE($H103,",",""))-3)*200+1,200))</f>
        <v>Ilocos Sur</v>
      </c>
      <c r="AI103" s="1" t="str">
        <f>TRIM(MID(SUBSTITUTE($H103,",",REPT(" ",200)),(LEN($H103)-LEN(SUBSTITUTE($H103,",",""))-2)*200+1,200))</f>
        <v>Ilocos Region</v>
      </c>
      <c r="AJ103" s="1" t="str">
        <f>TRIM(MID(SUBSTITUTE($H103,",",REPT(" ",200)),(LEN($H103)-LEN(SUBSTITUTE($H103,",",""))-0)*200+1,200))</f>
        <v>Philippines</v>
      </c>
      <c r="AL103" s="2">
        <v>0</v>
      </c>
      <c r="AM103" s="1" t="s">
        <v>1075</v>
      </c>
    </row>
    <row r="104" spans="1:39" ht="12.75" customHeight="1">
      <c r="A104" s="1"/>
      <c r="B104" s="1" t="s">
        <v>1076</v>
      </c>
      <c r="C104" s="1" t="s">
        <v>1077</v>
      </c>
      <c r="D104" s="3" t="str">
        <f ca="1">IFERROR(__xludf.DUMMYFUNCTION("PROPER(REGEXEXTRACT(B213, ""(?:https?:\/\/)?(?:www\.)?([a-zA-Z0-9-]+)\.""))"),"Skyscanner")</f>
        <v>Skyscanner</v>
      </c>
      <c r="E104" s="1" t="s">
        <v>1078</v>
      </c>
      <c r="F104" s="1">
        <v>18.159936999999999</v>
      </c>
      <c r="G104" s="1">
        <v>120.55547300000001</v>
      </c>
      <c r="H104" s="1" t="s">
        <v>1079</v>
      </c>
      <c r="I104" s="1" t="s">
        <v>540</v>
      </c>
      <c r="J104" s="1">
        <f>IF(K104="URBAN",1,IF(K104="SUBURBAN",2,IF(K104="RURAL",3,"")))</f>
        <v>3</v>
      </c>
      <c r="K104" s="1" t="s">
        <v>541</v>
      </c>
      <c r="L104" s="18">
        <v>46082</v>
      </c>
      <c r="M104" s="49">
        <v>0.58333333333333337</v>
      </c>
      <c r="N104" s="18">
        <v>46083</v>
      </c>
      <c r="O104" s="56">
        <v>0.45833333333333331</v>
      </c>
      <c r="P104" s="31" t="str">
        <f>TEXT($L104, "dddd")</f>
        <v>Sunday</v>
      </c>
      <c r="Q104" s="39" t="s">
        <v>207</v>
      </c>
      <c r="R104" s="39">
        <v>3114</v>
      </c>
      <c r="S104" s="1" t="str">
        <f>IF(OR(MONTH(L104)=12, MONTH(L104)&lt;=5), "Dry Season", "Wet Season")</f>
        <v>Dry Season</v>
      </c>
      <c r="T104" s="1">
        <v>1</v>
      </c>
      <c r="U104" s="1">
        <v>0</v>
      </c>
      <c r="V104" s="1">
        <v>0</v>
      </c>
      <c r="W104" s="1">
        <v>0</v>
      </c>
      <c r="X104" s="1" t="s">
        <v>44</v>
      </c>
      <c r="Y104" s="1"/>
      <c r="Z104" s="1"/>
      <c r="AA104" s="11" cm="1">
        <f t="array" ref="AA104">IF(ISBLANK(Y104), 0, VINCentyInvDistance(F104,G104,Y104,Z104))</f>
        <v>0</v>
      </c>
      <c r="AB104" s="1">
        <v>0</v>
      </c>
      <c r="AC104" s="1">
        <v>8.6</v>
      </c>
      <c r="AD104" s="1">
        <v>4.8</v>
      </c>
      <c r="AE104" s="1">
        <v>28</v>
      </c>
      <c r="AF104" s="1">
        <v>1</v>
      </c>
      <c r="AG104" s="1" t="str">
        <f>TRIM(MID(SUBSTITUTE($H104,",",REPT(" ",200)),(LEN($H104)-LEN(SUBSTITUTE($H104,",",""))-4)*200+1,200))</f>
        <v>Balatong</v>
      </c>
      <c r="AH104" s="1" t="str">
        <f>TRIM(MID(SUBSTITUTE($H104,",",REPT(" ",200)),(LEN($H104)-LEN(SUBSTITUTE($H104,",",""))-3)*200+1,200))</f>
        <v>Ilocos Norte</v>
      </c>
      <c r="AI104" s="1" t="str">
        <f>TRIM(MID(SUBSTITUTE($H104,",",REPT(" ",200)),(LEN($H104)-LEN(SUBSTITUTE($H104,",",""))-2)*200+1,200))</f>
        <v>Ilocos Region</v>
      </c>
      <c r="AJ104" s="1" t="str">
        <f>TRIM(MID(SUBSTITUTE($H104,",",REPT(" ",200)),(LEN($H104)-LEN(SUBSTITUTE($H104,",",""))-0)*200+1,200))</f>
        <v>Philippines</v>
      </c>
      <c r="AK104" t="s">
        <v>2091</v>
      </c>
      <c r="AL104" s="2">
        <v>0</v>
      </c>
      <c r="AM104" s="1" t="s">
        <v>1080</v>
      </c>
    </row>
    <row r="105" spans="1:39" ht="12.75" customHeight="1">
      <c r="A105" s="1"/>
      <c r="B105" s="1" t="s">
        <v>1086</v>
      </c>
      <c r="C105" s="1" t="s">
        <v>1087</v>
      </c>
      <c r="D105" s="3" t="str">
        <f ca="1">IFERROR(__xludf.DUMMYFUNCTION("PROPER(REGEXEXTRACT(B215, ""(?:https?:\/\/)?(?:www\.)?([a-zA-Z0-9-]+)\.""))"),"Skyscanner")</f>
        <v>Skyscanner</v>
      </c>
      <c r="E105" s="1" t="s">
        <v>1088</v>
      </c>
      <c r="F105" s="1">
        <v>16.543977999999999</v>
      </c>
      <c r="G105" s="1">
        <v>120.32431</v>
      </c>
      <c r="H105" s="1" t="s">
        <v>1089</v>
      </c>
      <c r="I105" s="1" t="s">
        <v>540</v>
      </c>
      <c r="J105" s="1">
        <f>IF(K105="URBAN",1,IF(K105="SUBURBAN",2,IF(K105="RURAL",3,"")))</f>
        <v>3</v>
      </c>
      <c r="K105" s="1" t="s">
        <v>541</v>
      </c>
      <c r="L105" s="18">
        <v>46082</v>
      </c>
      <c r="M105" s="49">
        <v>0.625</v>
      </c>
      <c r="N105" s="18">
        <v>46083</v>
      </c>
      <c r="O105" s="56">
        <v>0.5</v>
      </c>
      <c r="P105" s="31" t="str">
        <f>TEXT($L105, "dddd")</f>
        <v>Sunday</v>
      </c>
      <c r="Q105" s="39" t="s">
        <v>1090</v>
      </c>
      <c r="R105" s="39">
        <v>3068.7</v>
      </c>
      <c r="S105" s="1" t="str">
        <f>IF(OR(MONTH(L105)=12, MONTH(L105)&lt;=5), "Dry Season", "Wet Season")</f>
        <v>Dry Season</v>
      </c>
      <c r="T105" s="1">
        <v>1</v>
      </c>
      <c r="U105" s="1">
        <v>0</v>
      </c>
      <c r="V105" s="1">
        <v>1</v>
      </c>
      <c r="W105" s="1">
        <v>0</v>
      </c>
      <c r="X105" s="1" t="s">
        <v>44</v>
      </c>
      <c r="Y105" s="1"/>
      <c r="Z105" s="1"/>
      <c r="AA105" s="11" cm="1">
        <f t="array" ref="AA105">IF(ISBLANK(Y105), 0, VINCentyInvDistance(F105,G105,Y105,Z105))</f>
        <v>0</v>
      </c>
      <c r="AB105" s="1">
        <v>0</v>
      </c>
      <c r="AC105" s="1">
        <v>8</v>
      </c>
      <c r="AD105" s="1">
        <v>0</v>
      </c>
      <c r="AE105" s="1">
        <v>446</v>
      </c>
      <c r="AF105" s="1">
        <v>1</v>
      </c>
      <c r="AG105" s="1" t="str">
        <f>TRIM(MID(SUBSTITUTE($H105,",",REPT(" ",200)),(LEN($H105)-LEN(SUBSTITUTE($H105,",",""))-4)*200+1,200))</f>
        <v>Bauang</v>
      </c>
      <c r="AH105" s="1" t="str">
        <f>TRIM(MID(SUBSTITUTE($H105,",",REPT(" ",200)),(LEN($H105)-LEN(SUBSTITUTE($H105,",",""))-3)*200+1,200))</f>
        <v>La Union</v>
      </c>
      <c r="AI105" s="1" t="str">
        <f>TRIM(MID(SUBSTITUTE($H105,",",REPT(" ",200)),(LEN($H105)-LEN(SUBSTITUTE($H105,",",""))-2)*200+1,200))</f>
        <v>Ilocos Region</v>
      </c>
      <c r="AJ105" s="1" t="str">
        <f>TRIM(MID(SUBSTITUTE($H105,",",REPT(" ",200)),(LEN($H105)-LEN(SUBSTITUTE($H105,",",""))-0)*200+1,200))</f>
        <v>Philippines</v>
      </c>
      <c r="AK105" t="s">
        <v>18</v>
      </c>
      <c r="AL105" s="7">
        <v>3</v>
      </c>
      <c r="AM105" s="1" t="s">
        <v>1091</v>
      </c>
    </row>
    <row r="106" spans="1:39" ht="12.75" customHeight="1">
      <c r="A106" s="1"/>
      <c r="B106" s="1" t="s">
        <v>1097</v>
      </c>
      <c r="C106" s="1" t="s">
        <v>1098</v>
      </c>
      <c r="D106" s="3" t="str">
        <f ca="1">IFERROR(__xludf.DUMMYFUNCTION("PROPER(REGEXEXTRACT(B217, ""(?:https?:\/\/)?(?:www\.)?([a-zA-Z0-9-]+)\.""))"),"Skyscanner")</f>
        <v>Skyscanner</v>
      </c>
      <c r="E106" s="1" t="s">
        <v>1094</v>
      </c>
      <c r="F106" s="1">
        <v>9.1418800000000005</v>
      </c>
      <c r="G106" s="1">
        <v>123.51281</v>
      </c>
      <c r="H106" s="1" t="s">
        <v>1099</v>
      </c>
      <c r="I106" s="1" t="s">
        <v>540</v>
      </c>
      <c r="J106" s="1">
        <f>IF(K106="URBAN",1,IF(K106="SUBURBAN",2,IF(K106="RURAL",3,"")))</f>
        <v>3</v>
      </c>
      <c r="K106" s="1" t="s">
        <v>541</v>
      </c>
      <c r="L106" s="18">
        <v>46082</v>
      </c>
      <c r="M106" s="49">
        <v>0.625</v>
      </c>
      <c r="N106" s="18">
        <v>46083</v>
      </c>
      <c r="O106" s="56">
        <v>0.45833333333333331</v>
      </c>
      <c r="P106" s="31" t="str">
        <f>TEXT($L106, "dddd")</f>
        <v>Sunday</v>
      </c>
      <c r="Q106" s="39" t="s">
        <v>117</v>
      </c>
      <c r="R106" s="39">
        <v>1729</v>
      </c>
      <c r="S106" s="1" t="str">
        <f>IF(OR(MONTH(L106)=12, MONTH(L106)&lt;=5), "Dry Season", "Wet Season")</f>
        <v>Dry Season</v>
      </c>
      <c r="T106" s="1">
        <v>1</v>
      </c>
      <c r="U106" s="1">
        <v>0</v>
      </c>
      <c r="V106" s="1">
        <v>0</v>
      </c>
      <c r="W106" s="1">
        <v>0</v>
      </c>
      <c r="X106" s="1" t="s">
        <v>44</v>
      </c>
      <c r="Y106" s="1"/>
      <c r="Z106" s="1"/>
      <c r="AA106" s="11" cm="1">
        <f t="array" ref="AA106">IF(ISBLANK(Y106), 0, VINCentyInvDistance(F106,G106,Y106,Z106))</f>
        <v>0</v>
      </c>
      <c r="AB106" s="1">
        <v>0</v>
      </c>
      <c r="AC106" s="1">
        <v>0</v>
      </c>
      <c r="AD106" s="1">
        <v>0</v>
      </c>
      <c r="AE106" s="1">
        <v>339</v>
      </c>
      <c r="AF106" s="1">
        <v>1</v>
      </c>
      <c r="AG106" s="1" t="str">
        <f>TRIM(MID(SUBSTITUTE($H106,",",REPT(" ",200)),(LEN($H106)-LEN(SUBSTITUTE($H106,",",""))-4)*200+1,200))</f>
        <v>San Juan</v>
      </c>
      <c r="AH106" s="1" t="str">
        <f>TRIM(MID(SUBSTITUTE($H106,",",REPT(" ",200)),(LEN($H106)-LEN(SUBSTITUTE($H106,",",""))-3)*200+1,200))</f>
        <v>Siquijor</v>
      </c>
      <c r="AI106" s="1" t="str">
        <f>TRIM(MID(SUBSTITUTE($H106,",",REPT(" ",200)),(LEN($H106)-LEN(SUBSTITUTE($H106,",",""))-2)*200+1,200))</f>
        <v>Negros Island Region</v>
      </c>
      <c r="AJ106" s="1" t="str">
        <f>TRIM(MID(SUBSTITUTE($H106,",",REPT(" ",200)),(LEN($H106)-LEN(SUBSTITUTE($H106,",",""))-0)*200+1,200))</f>
        <v>Philippines</v>
      </c>
      <c r="AK106" t="s">
        <v>16553</v>
      </c>
      <c r="AL106" s="2">
        <v>0</v>
      </c>
      <c r="AM106" s="1" t="s">
        <v>1100</v>
      </c>
    </row>
    <row r="107" spans="1:39" ht="12.75" customHeight="1">
      <c r="A107" s="1"/>
      <c r="B107" s="1" t="s">
        <v>1097</v>
      </c>
      <c r="C107" s="1" t="s">
        <v>1101</v>
      </c>
      <c r="D107" s="3" t="str">
        <f ca="1">IFERROR(__xludf.DUMMYFUNCTION("PROPER(REGEXEXTRACT(B218, ""(?:https?:\/\/)?(?:www\.)?([a-zA-Z0-9-]+)\.""))"),"Skyscanner")</f>
        <v>Skyscanner</v>
      </c>
      <c r="E107" s="1" t="s">
        <v>1102</v>
      </c>
      <c r="F107" s="1">
        <v>9.1418800000000005</v>
      </c>
      <c r="G107" s="1">
        <v>123.51281</v>
      </c>
      <c r="H107" s="1" t="s">
        <v>1099</v>
      </c>
      <c r="I107" s="1" t="s">
        <v>540</v>
      </c>
      <c r="J107" s="1">
        <f>IF(K107="URBAN",1,IF(K107="SUBURBAN",2,IF(K107="RURAL",3,"")))</f>
        <v>3</v>
      </c>
      <c r="K107" s="1" t="s">
        <v>541</v>
      </c>
      <c r="L107" s="18">
        <v>46082</v>
      </c>
      <c r="M107" s="49">
        <v>0.625</v>
      </c>
      <c r="N107" s="18">
        <v>46083</v>
      </c>
      <c r="O107" s="56">
        <v>0.5</v>
      </c>
      <c r="P107" s="31" t="str">
        <f>TEXT($L107, "dddd")</f>
        <v>Sunday</v>
      </c>
      <c r="Q107" s="39" t="s">
        <v>207</v>
      </c>
      <c r="R107" s="39">
        <v>1867</v>
      </c>
      <c r="S107" s="1" t="str">
        <f>IF(OR(MONTH(L107)=12, MONTH(L107)&lt;=5), "Dry Season", "Wet Season")</f>
        <v>Dry Season</v>
      </c>
      <c r="T107" s="1">
        <v>1</v>
      </c>
      <c r="U107" s="1">
        <v>0</v>
      </c>
      <c r="V107" s="1">
        <v>0</v>
      </c>
      <c r="W107" s="1">
        <v>0</v>
      </c>
      <c r="X107" s="1" t="s">
        <v>44</v>
      </c>
      <c r="Y107" s="1"/>
      <c r="Z107" s="1"/>
      <c r="AA107" s="11" cm="1">
        <f t="array" ref="AA107">IF(ISBLANK(Y107), 0, VINCentyInvDistance(F107,G107,Y107,Z107))</f>
        <v>0</v>
      </c>
      <c r="AB107" s="1">
        <v>0</v>
      </c>
      <c r="AC107" s="1">
        <v>0</v>
      </c>
      <c r="AD107" s="1">
        <v>0</v>
      </c>
      <c r="AE107" s="1">
        <v>48</v>
      </c>
      <c r="AF107" s="1">
        <v>1</v>
      </c>
      <c r="AG107" s="1" t="str">
        <f>TRIM(MID(SUBSTITUTE($H107,",",REPT(" ",200)),(LEN($H107)-LEN(SUBSTITUTE($H107,",",""))-4)*200+1,200))</f>
        <v>San Juan</v>
      </c>
      <c r="AH107" s="1" t="str">
        <f>TRIM(MID(SUBSTITUTE($H107,",",REPT(" ",200)),(LEN($H107)-LEN(SUBSTITUTE($H107,",",""))-3)*200+1,200))</f>
        <v>Siquijor</v>
      </c>
      <c r="AI107" s="1" t="str">
        <f>TRIM(MID(SUBSTITUTE($H107,",",REPT(" ",200)),(LEN($H107)-LEN(SUBSTITUTE($H107,",",""))-2)*200+1,200))</f>
        <v>Negros Island Region</v>
      </c>
      <c r="AJ107" s="1" t="str">
        <f>TRIM(MID(SUBSTITUTE($H107,",",REPT(" ",200)),(LEN($H107)-LEN(SUBSTITUTE($H107,",",""))-0)*200+1,200))</f>
        <v>Philippines</v>
      </c>
      <c r="AL107" s="2">
        <v>0</v>
      </c>
      <c r="AM107" s="1" t="s">
        <v>1100</v>
      </c>
    </row>
    <row r="108" spans="1:39" ht="12.75" customHeight="1">
      <c r="A108" s="1"/>
      <c r="B108" s="1" t="s">
        <v>1103</v>
      </c>
      <c r="C108" s="1" t="s">
        <v>1104</v>
      </c>
      <c r="D108" s="3" t="str">
        <f ca="1">IFERROR(__xludf.DUMMYFUNCTION("PROPER(REGEXEXTRACT(B219, ""(?:https?:\/\/)?(?:www\.)?([a-zA-Z0-9-]+)\.""))"),"Skyscanner")</f>
        <v>Skyscanner</v>
      </c>
      <c r="E108" s="1" t="s">
        <v>1105</v>
      </c>
      <c r="F108" s="1">
        <v>16.385000000000002</v>
      </c>
      <c r="G108" s="1">
        <v>119.89166299999999</v>
      </c>
      <c r="H108" s="1" t="s">
        <v>1106</v>
      </c>
      <c r="I108" s="1" t="s">
        <v>540</v>
      </c>
      <c r="J108" s="1">
        <f>IF(K108="URBAN",1,IF(K108="SUBURBAN",2,IF(K108="RURAL",3,"")))</f>
        <v>3</v>
      </c>
      <c r="K108" s="1" t="s">
        <v>541</v>
      </c>
      <c r="L108" s="18">
        <v>46082</v>
      </c>
      <c r="M108" s="49">
        <v>0.58333333333333337</v>
      </c>
      <c r="N108" s="18">
        <v>46083</v>
      </c>
      <c r="O108" s="56">
        <v>0.52083333333333337</v>
      </c>
      <c r="P108" s="31" t="str">
        <f>TEXT($L108, "dddd")</f>
        <v>Sunday</v>
      </c>
      <c r="Q108" s="39" t="s">
        <v>207</v>
      </c>
      <c r="R108" s="39">
        <v>2200</v>
      </c>
      <c r="S108" s="1" t="str">
        <f>IF(OR(MONTH(L108)=12, MONTH(L108)&lt;=5), "Dry Season", "Wet Season")</f>
        <v>Dry Season</v>
      </c>
      <c r="T108" s="1">
        <v>1</v>
      </c>
      <c r="U108" s="1">
        <v>0</v>
      </c>
      <c r="V108" s="1">
        <v>1</v>
      </c>
      <c r="W108" s="1">
        <v>0</v>
      </c>
      <c r="X108" s="1" t="s">
        <v>44</v>
      </c>
      <c r="Y108" s="1"/>
      <c r="Z108" s="1"/>
      <c r="AA108" s="11" cm="1">
        <f t="array" ref="AA108">IF(ISBLANK(Y108), 0, VINCentyInvDistance(F108,G108,Y108,Z108))</f>
        <v>0</v>
      </c>
      <c r="AB108" s="1">
        <v>0</v>
      </c>
      <c r="AC108" s="1">
        <v>0</v>
      </c>
      <c r="AD108" s="1">
        <v>0</v>
      </c>
      <c r="AE108" s="1">
        <v>6</v>
      </c>
      <c r="AF108" s="1">
        <v>1</v>
      </c>
      <c r="AG108" s="1" t="s">
        <v>548</v>
      </c>
      <c r="AH108" s="1" t="s">
        <v>549</v>
      </c>
      <c r="AI108" s="1"/>
      <c r="AJ108" s="1" t="s">
        <v>55</v>
      </c>
      <c r="AK108" t="s">
        <v>16554</v>
      </c>
      <c r="AL108" s="2">
        <v>0</v>
      </c>
      <c r="AM108" s="1" t="s">
        <v>1107</v>
      </c>
    </row>
    <row r="109" spans="1:39" ht="12.75" customHeight="1">
      <c r="A109" s="1"/>
      <c r="B109" s="1" t="s">
        <v>1108</v>
      </c>
      <c r="C109" s="1" t="s">
        <v>1109</v>
      </c>
      <c r="D109" s="3" t="str">
        <f ca="1">IFERROR(__xludf.DUMMYFUNCTION("PROPER(REGEXEXTRACT(B220, ""(?:https?:\/\/)?(?:www\.)?([a-zA-Z0-9-]+)\.""))"),"Skyscanner")</f>
        <v>Skyscanner</v>
      </c>
      <c r="E109" s="1" t="s">
        <v>1110</v>
      </c>
      <c r="F109" s="1">
        <v>18.628990000000002</v>
      </c>
      <c r="G109" s="1">
        <v>120.85956</v>
      </c>
      <c r="H109" s="1" t="s">
        <v>910</v>
      </c>
      <c r="I109" s="1" t="s">
        <v>540</v>
      </c>
      <c r="J109" s="1">
        <f>IF(K109="URBAN",1,IF(K109="SUBURBAN",2,IF(K109="RURAL",3,"")))</f>
        <v>3</v>
      </c>
      <c r="K109" s="1" t="s">
        <v>541</v>
      </c>
      <c r="L109" s="18">
        <v>46082</v>
      </c>
      <c r="M109" s="49">
        <v>0.58333333333333337</v>
      </c>
      <c r="N109" s="18">
        <v>46083</v>
      </c>
      <c r="O109" s="56">
        <v>0.52083333333333337</v>
      </c>
      <c r="P109" s="31" t="str">
        <f>TEXT($L109, "dddd")</f>
        <v>Sunday</v>
      </c>
      <c r="Q109" s="39" t="s">
        <v>111</v>
      </c>
      <c r="R109" s="39">
        <v>1563.3</v>
      </c>
      <c r="S109" s="1" t="str">
        <f>IF(OR(MONTH(L109)=12, MONTH(L109)&lt;=5), "Dry Season", "Wet Season")</f>
        <v>Dry Season</v>
      </c>
      <c r="T109" s="1">
        <v>1</v>
      </c>
      <c r="U109" s="1">
        <v>1</v>
      </c>
      <c r="V109" s="1">
        <v>1</v>
      </c>
      <c r="W109" s="1">
        <v>0</v>
      </c>
      <c r="X109" s="1" t="s">
        <v>44</v>
      </c>
      <c r="Y109" s="1"/>
      <c r="Z109" s="1"/>
      <c r="AA109" s="11" cm="1">
        <f t="array" ref="AA109">IF(ISBLANK(Y109), 0, VINCentyInvDistance(F109,G109,Y109,Z109))</f>
        <v>0</v>
      </c>
      <c r="AB109" s="1">
        <v>0</v>
      </c>
      <c r="AC109" s="1">
        <v>0</v>
      </c>
      <c r="AD109" s="1">
        <v>0</v>
      </c>
      <c r="AE109" s="1">
        <v>81</v>
      </c>
      <c r="AF109" s="1">
        <v>1</v>
      </c>
      <c r="AG109" s="1" t="str">
        <f>TRIM(MID(SUBSTITUTE($H109,",",REPT(" ",200)),(LEN($H109)-LEN(SUBSTITUTE($H109,",",""))-4)*200+1,200))</f>
        <v>Pagudpud</v>
      </c>
      <c r="AH109" s="1" t="str">
        <f>TRIM(MID(SUBSTITUTE($H109,",",REPT(" ",200)),(LEN($H109)-LEN(SUBSTITUTE($H109,",",""))-3)*200+1,200))</f>
        <v>Ilocos Norte</v>
      </c>
      <c r="AI109" s="1" t="str">
        <f>TRIM(MID(SUBSTITUTE($H109,",",REPT(" ",200)),(LEN($H109)-LEN(SUBSTITUTE($H109,",",""))-2)*200+1,200))</f>
        <v>Ilocos Region</v>
      </c>
      <c r="AJ109" s="1" t="str">
        <f>TRIM(MID(SUBSTITUTE($H109,",",REPT(" ",200)),(LEN($H109)-LEN(SUBSTITUTE($H109,",",""))-0)*200+1,200))</f>
        <v>Philippines</v>
      </c>
      <c r="AK109" t="s">
        <v>16554</v>
      </c>
      <c r="AL109" s="2">
        <v>0</v>
      </c>
      <c r="AM109" s="1" t="s">
        <v>1111</v>
      </c>
    </row>
    <row r="110" spans="1:39" ht="12.75" customHeight="1">
      <c r="A110" s="1"/>
      <c r="B110" s="1" t="s">
        <v>1112</v>
      </c>
      <c r="C110" s="1" t="s">
        <v>1113</v>
      </c>
      <c r="D110" s="3" t="str">
        <f ca="1">IFERROR(__xludf.DUMMYFUNCTION("PROPER(REGEXEXTRACT(B221, ""(?:https?:\/\/)?(?:www\.)?([a-zA-Z0-9-]+)\.""))"),"Skyscanner")</f>
        <v>Skyscanner</v>
      </c>
      <c r="E110" s="1" t="s">
        <v>1114</v>
      </c>
      <c r="F110" s="1">
        <v>17.5778</v>
      </c>
      <c r="G110" s="1">
        <v>120.38007</v>
      </c>
      <c r="H110" s="1" t="s">
        <v>1115</v>
      </c>
      <c r="I110" s="1" t="s">
        <v>540</v>
      </c>
      <c r="J110" s="1">
        <f>IF(K110="URBAN",1,IF(K110="SUBURBAN",2,IF(K110="RURAL",3,"")))</f>
        <v>3</v>
      </c>
      <c r="K110" s="1" t="s">
        <v>541</v>
      </c>
      <c r="L110" s="18">
        <v>46082</v>
      </c>
      <c r="M110" s="49">
        <v>0.54166666666666663</v>
      </c>
      <c r="N110" s="18">
        <v>46083</v>
      </c>
      <c r="O110" s="56">
        <v>0.5</v>
      </c>
      <c r="P110" s="31" t="str">
        <f>TEXT($L110, "dddd")</f>
        <v>Sunday</v>
      </c>
      <c r="Q110" s="39" t="s">
        <v>207</v>
      </c>
      <c r="R110" s="39">
        <v>922</v>
      </c>
      <c r="S110" s="1" t="str">
        <f>IF(OR(MONTH(L110)=12, MONTH(L110)&lt;=5), "Dry Season", "Wet Season")</f>
        <v>Dry Season</v>
      </c>
      <c r="T110" s="1">
        <v>1</v>
      </c>
      <c r="U110" s="1">
        <v>1</v>
      </c>
      <c r="V110" s="1">
        <v>0</v>
      </c>
      <c r="W110" s="1">
        <v>0</v>
      </c>
      <c r="X110" s="1" t="s">
        <v>44</v>
      </c>
      <c r="Y110" s="1"/>
      <c r="Z110" s="1"/>
      <c r="AA110" s="11" cm="1">
        <f t="array" ref="AA110">IF(ISBLANK(Y110), 0, VINCentyInvDistance(F110,G110,Y110,Z110))</f>
        <v>0</v>
      </c>
      <c r="AB110" s="1">
        <v>0</v>
      </c>
      <c r="AC110" s="1">
        <v>8</v>
      </c>
      <c r="AD110" s="1">
        <v>3.8</v>
      </c>
      <c r="AE110" s="1">
        <v>16</v>
      </c>
      <c r="AF110" s="1">
        <v>1</v>
      </c>
      <c r="AG110" s="1" t="s">
        <v>588</v>
      </c>
      <c r="AH110" s="1" t="s">
        <v>549</v>
      </c>
      <c r="AI110" s="1"/>
      <c r="AJ110" s="1" t="s">
        <v>55</v>
      </c>
      <c r="AK110" t="s">
        <v>1116</v>
      </c>
      <c r="AL110" s="6">
        <v>2</v>
      </c>
      <c r="AM110" s="1" t="s">
        <v>1117</v>
      </c>
    </row>
    <row r="111" spans="1:39" ht="12.75" customHeight="1">
      <c r="A111" s="1"/>
      <c r="B111" s="1" t="s">
        <v>536</v>
      </c>
      <c r="C111" s="1" t="s">
        <v>1123</v>
      </c>
      <c r="D111" s="3" t="str">
        <f ca="1">IFERROR(__xludf.DUMMYFUNCTION("PROPER(REGEXEXTRACT(B223, ""(?:https?:\/\/)?(?:www\.)?([a-zA-Z0-9-]+)\.""))"),"Skyscanner")</f>
        <v>Skyscanner</v>
      </c>
      <c r="E111" s="1" t="s">
        <v>1124</v>
      </c>
      <c r="F111" s="1">
        <v>17.285039999999999</v>
      </c>
      <c r="G111" s="1">
        <v>120.43449</v>
      </c>
      <c r="H111" s="1" t="s">
        <v>539</v>
      </c>
      <c r="I111" s="1" t="s">
        <v>540</v>
      </c>
      <c r="J111" s="1">
        <f>IF(K111="URBAN",1,IF(K111="SUBURBAN",2,IF(K111="RURAL",3,"")))</f>
        <v>3</v>
      </c>
      <c r="K111" s="1" t="s">
        <v>541</v>
      </c>
      <c r="L111" s="18">
        <v>46082</v>
      </c>
      <c r="M111" s="49">
        <v>0.58333333333333337</v>
      </c>
      <c r="N111" s="18">
        <v>46083</v>
      </c>
      <c r="O111" s="56">
        <v>0.5</v>
      </c>
      <c r="P111" s="31" t="str">
        <f>TEXT($L111, "dddd")</f>
        <v>Sunday</v>
      </c>
      <c r="Q111" s="39" t="s">
        <v>207</v>
      </c>
      <c r="R111" s="39">
        <v>1976</v>
      </c>
      <c r="S111" s="1" t="str">
        <f>IF(OR(MONTH(L111)=12, MONTH(L111)&lt;=5), "Dry Season", "Wet Season")</f>
        <v>Dry Season</v>
      </c>
      <c r="T111" s="1">
        <v>1</v>
      </c>
      <c r="U111" s="1">
        <v>0</v>
      </c>
      <c r="V111" s="1">
        <v>0</v>
      </c>
      <c r="W111" s="1">
        <v>0</v>
      </c>
      <c r="X111" s="1" t="s">
        <v>44</v>
      </c>
      <c r="Y111" s="1"/>
      <c r="Z111" s="1"/>
      <c r="AA111" s="11" cm="1">
        <f t="array" ref="AA111">IF(ISBLANK(Y111), 0, VINCentyInvDistance(F111,G111,Y111,Z111))</f>
        <v>0</v>
      </c>
      <c r="AB111" s="1">
        <v>0</v>
      </c>
      <c r="AC111" s="1">
        <v>6.8</v>
      </c>
      <c r="AD111" s="1">
        <v>4</v>
      </c>
      <c r="AE111" s="1">
        <v>9</v>
      </c>
      <c r="AF111" s="1">
        <v>1</v>
      </c>
      <c r="AG111" s="1" t="str">
        <f>TRIM(MID(SUBSTITUTE($H111,",",REPT(" ",200)),(LEN($H111)-LEN(SUBSTITUTE($H111,",",""))-4)*200+1,200))</f>
        <v>Poblacion Norte</v>
      </c>
      <c r="AH111" s="1" t="str">
        <f>TRIM(MID(SUBSTITUTE($H111,",",REPT(" ",200)),(LEN($H111)-LEN(SUBSTITUTE($H111,",",""))-3)*200+1,200))</f>
        <v>Dan-ar</v>
      </c>
      <c r="AI111" s="1" t="str">
        <f>TRIM(MID(SUBSTITUTE($H111,",",REPT(" ",200)),(LEN($H111)-LEN(SUBSTITUTE($H111,",",""))-2)*200+1,200))</f>
        <v>Ilocos Sur</v>
      </c>
      <c r="AJ111" s="1" t="str">
        <f>TRIM(MID(SUBSTITUTE($H111,",",REPT(" ",200)),(LEN($H111)-LEN(SUBSTITUTE($H111,",",""))-0)*200+1,200))</f>
        <v>Philippines</v>
      </c>
      <c r="AK111" t="s">
        <v>2091</v>
      </c>
      <c r="AL111" s="7">
        <v>0</v>
      </c>
      <c r="AM111" s="1" t="s">
        <v>543</v>
      </c>
    </row>
    <row r="112" spans="1:39" ht="12.75" customHeight="1">
      <c r="A112" s="1"/>
      <c r="B112" s="1" t="s">
        <v>1125</v>
      </c>
      <c r="C112" s="1" t="s">
        <v>1126</v>
      </c>
      <c r="D112" s="3" t="str">
        <f ca="1">IFERROR(__xludf.DUMMYFUNCTION("PROPER(REGEXEXTRACT(B224, ""(?:https?:\/\/)?(?:www\.)?([a-zA-Z0-9-]+)\.""))"),"Skyscanner")</f>
        <v>Skyscanner</v>
      </c>
      <c r="E112" s="1" t="s">
        <v>1127</v>
      </c>
      <c r="F112" s="1">
        <v>16.802250000000001</v>
      </c>
      <c r="G112" s="1">
        <v>120.40119</v>
      </c>
      <c r="H112" s="1" t="s">
        <v>1128</v>
      </c>
      <c r="I112" s="1" t="s">
        <v>540</v>
      </c>
      <c r="J112" s="1">
        <f>IF(K112="URBAN",1,IF(K112="SUBURBAN",2,IF(K112="RURAL",3,"")))</f>
        <v>3</v>
      </c>
      <c r="K112" s="1" t="s">
        <v>541</v>
      </c>
      <c r="L112" s="18">
        <v>46082</v>
      </c>
      <c r="M112" s="49">
        <v>0.58333333333333337</v>
      </c>
      <c r="N112" s="18">
        <v>46083</v>
      </c>
      <c r="O112" s="56">
        <v>0.5</v>
      </c>
      <c r="P112" s="31" t="str">
        <f>TEXT($L112, "dddd")</f>
        <v>Sunday</v>
      </c>
      <c r="Q112" s="39" t="s">
        <v>117</v>
      </c>
      <c r="R112" s="39">
        <v>4049.5</v>
      </c>
      <c r="S112" s="1" t="str">
        <f>IF(OR(MONTH(L112)=12, MONTH(L112)&lt;=5), "Dry Season", "Wet Season")</f>
        <v>Dry Season</v>
      </c>
      <c r="T112" s="1">
        <v>1</v>
      </c>
      <c r="U112" s="1">
        <v>1</v>
      </c>
      <c r="V112" s="1">
        <v>1</v>
      </c>
      <c r="W112" s="1">
        <v>0</v>
      </c>
      <c r="X112" s="1" t="s">
        <v>44</v>
      </c>
      <c r="Y112" s="1"/>
      <c r="Z112" s="1"/>
      <c r="AA112" s="11" cm="1">
        <f t="array" ref="AA112">IF(ISBLANK(Y112), 0, VINCentyInvDistance(F112,G112,Y112,Z112))</f>
        <v>0</v>
      </c>
      <c r="AB112" s="1">
        <v>0</v>
      </c>
      <c r="AC112" s="1">
        <v>9.4</v>
      </c>
      <c r="AD112" s="1">
        <v>4.7</v>
      </c>
      <c r="AE112" s="1">
        <v>36</v>
      </c>
      <c r="AF112" s="1">
        <v>1</v>
      </c>
      <c r="AG112" s="1" t="str">
        <f>TRIM(MID(SUBSTITUTE($H112,",",REPT(" ",200)),(LEN($H112)-LEN(SUBSTITUTE($H112,",",""))-4)*200+1,200))</f>
        <v>Balaoan</v>
      </c>
      <c r="AH112" s="1" t="str">
        <f>TRIM(MID(SUBSTITUTE($H112,",",REPT(" ",200)),(LEN($H112)-LEN(SUBSTITUTE($H112,",",""))-3)*200+1,200))</f>
        <v>La Union</v>
      </c>
      <c r="AI112" s="1" t="str">
        <f>TRIM(MID(SUBSTITUTE($H112,",",REPT(" ",200)),(LEN($H112)-LEN(SUBSTITUTE($H112,",",""))-2)*200+1,200))</f>
        <v>Ilocos Region</v>
      </c>
      <c r="AJ112" s="1" t="str">
        <f>TRIM(MID(SUBSTITUTE($H112,",",REPT(" ",200)),(LEN($H112)-LEN(SUBSTITUTE($H112,",",""))-0)*200+1,200))</f>
        <v>Philippines</v>
      </c>
      <c r="AK112" t="s">
        <v>2091</v>
      </c>
      <c r="AL112" s="2">
        <v>0</v>
      </c>
      <c r="AM112" s="1" t="s">
        <v>1129</v>
      </c>
    </row>
    <row r="113" spans="1:39" ht="12.75" customHeight="1">
      <c r="A113" s="1"/>
      <c r="B113" s="1" t="s">
        <v>1130</v>
      </c>
      <c r="C113" s="1" t="s">
        <v>1131</v>
      </c>
      <c r="D113" s="3" t="str">
        <f ca="1">IFERROR(__xludf.DUMMYFUNCTION("PROPER(REGEXEXTRACT(B225, ""(?:https?:\/\/)?(?:www\.)?([a-zA-Z0-9-]+)\.""))"),"Google")</f>
        <v>Google</v>
      </c>
      <c r="E113" s="1" t="s">
        <v>1132</v>
      </c>
      <c r="F113" s="1">
        <v>16.131509999999999</v>
      </c>
      <c r="G113" s="1">
        <v>120.39827</v>
      </c>
      <c r="H113" s="1" t="s">
        <v>1133</v>
      </c>
      <c r="I113" s="1" t="s">
        <v>540</v>
      </c>
      <c r="J113" s="1">
        <f>IF(K113="URBAN",1,IF(K113="SUBURBAN",2,IF(K113="RURAL",3,"")))</f>
        <v>3</v>
      </c>
      <c r="K113" s="1" t="s">
        <v>541</v>
      </c>
      <c r="L113" s="18">
        <v>46082</v>
      </c>
      <c r="M113" s="49">
        <v>0.625</v>
      </c>
      <c r="N113" s="18">
        <v>46083</v>
      </c>
      <c r="O113" s="56">
        <v>0.5</v>
      </c>
      <c r="P113" s="31" t="str">
        <f>TEXT($L113, "dddd")</f>
        <v>Sunday</v>
      </c>
      <c r="Q113" s="39" t="s">
        <v>111</v>
      </c>
      <c r="R113" s="39">
        <v>1319.5</v>
      </c>
      <c r="S113" s="1" t="str">
        <f>IF(OR(MONTH(L113)=12, MONTH(L113)&lt;=5), "Dry Season", "Wet Season")</f>
        <v>Dry Season</v>
      </c>
      <c r="T113" s="1">
        <v>1</v>
      </c>
      <c r="U113" s="1">
        <v>0</v>
      </c>
      <c r="V113" s="1">
        <v>0</v>
      </c>
      <c r="W113" s="1">
        <v>0</v>
      </c>
      <c r="X113" s="1" t="s">
        <v>44</v>
      </c>
      <c r="Y113" s="1"/>
      <c r="Z113" s="1"/>
      <c r="AA113" s="11" cm="1">
        <f t="array" ref="AA113">IF(ISBLANK(Y113), 0, VINCentyInvDistance(F113,G113,Y113,Z113))</f>
        <v>0</v>
      </c>
      <c r="AB113" s="1">
        <v>0</v>
      </c>
      <c r="AC113" s="1">
        <v>10</v>
      </c>
      <c r="AD113" s="1">
        <v>5</v>
      </c>
      <c r="AE113" s="1">
        <v>9</v>
      </c>
      <c r="AF113" s="1">
        <v>1</v>
      </c>
      <c r="AG113" s="1" t="str">
        <f>TRIM(MID(SUBSTITUTE($H113,",",REPT(" ",200)),(LEN($H113)-LEN(SUBSTITUTE($H113,",",""))-4)*200+1,200))</f>
        <v>Nibaliw Vidal</v>
      </c>
      <c r="AH113" s="1" t="str">
        <f>TRIM(MID(SUBSTITUTE($H113,",",REPT(" ",200)),(LEN($H113)-LEN(SUBSTITUTE($H113,",",""))-3)*200+1,200))</f>
        <v>Pangasinan</v>
      </c>
      <c r="AI113" s="1" t="str">
        <f>TRIM(MID(SUBSTITUTE($H113,",",REPT(" ",200)),(LEN($H113)-LEN(SUBSTITUTE($H113,",",""))-2)*200+1,200))</f>
        <v>Ilocos Region</v>
      </c>
      <c r="AJ113" s="1" t="str">
        <f>TRIM(MID(SUBSTITUTE($H113,",",REPT(" ",200)),(LEN($H113)-LEN(SUBSTITUTE($H113,",",""))-0)*200+1,200))</f>
        <v>Philippines</v>
      </c>
      <c r="AL113" s="2">
        <v>0</v>
      </c>
      <c r="AM113" s="1" t="s">
        <v>1134</v>
      </c>
    </row>
    <row r="114" spans="1:39" ht="12.75" customHeight="1">
      <c r="A114" s="1"/>
      <c r="B114" s="1" t="s">
        <v>1135</v>
      </c>
      <c r="C114" s="1" t="s">
        <v>1136</v>
      </c>
      <c r="D114" s="3" t="str">
        <f ca="1">IFERROR(__xludf.DUMMYFUNCTION("PROPER(REGEXEXTRACT(B226, ""(?:https?:\/\/)?(?:www\.)?([a-zA-Z0-9-]+)\.""))"),"Google")</f>
        <v>Google</v>
      </c>
      <c r="E114" s="1" t="s">
        <v>1137</v>
      </c>
      <c r="F114" s="1">
        <v>17.586960000000001</v>
      </c>
      <c r="G114" s="1">
        <v>120.38506</v>
      </c>
      <c r="H114" s="1" t="s">
        <v>1138</v>
      </c>
      <c r="I114" s="1" t="s">
        <v>540</v>
      </c>
      <c r="J114" s="1">
        <f>IF(K114="URBAN",1,IF(K114="SUBURBAN",2,IF(K114="RURAL",3,"")))</f>
        <v>3</v>
      </c>
      <c r="K114" s="1" t="s">
        <v>541</v>
      </c>
      <c r="L114" s="18">
        <v>46082</v>
      </c>
      <c r="M114" s="49">
        <v>0.625</v>
      </c>
      <c r="N114" s="18">
        <v>46083</v>
      </c>
      <c r="O114" s="56">
        <v>0.5</v>
      </c>
      <c r="P114" s="31" t="str">
        <f>TEXT($L114, "dddd")</f>
        <v>Sunday</v>
      </c>
      <c r="Q114" s="39" t="s">
        <v>531</v>
      </c>
      <c r="R114" s="39">
        <v>5380</v>
      </c>
      <c r="S114" s="1" t="str">
        <f>IF(OR(MONTH(L114)=12, MONTH(L114)&lt;=5), "Dry Season", "Wet Season")</f>
        <v>Dry Season</v>
      </c>
      <c r="T114" s="1">
        <v>1</v>
      </c>
      <c r="U114" s="1">
        <v>0</v>
      </c>
      <c r="V114" s="1">
        <v>1</v>
      </c>
      <c r="W114" s="1">
        <v>1</v>
      </c>
      <c r="X114" s="1" t="s">
        <v>671</v>
      </c>
      <c r="Y114" s="1">
        <v>17.589351099999998</v>
      </c>
      <c r="Z114" s="1">
        <v>120.38924539999999</v>
      </c>
      <c r="AA114" s="11" cm="1">
        <f t="array" ref="AA114">IF(ISBLANK(Y114), 0, VINCentyInvDistance(F114,G114,Y114,Z114))</f>
        <v>517.11745232187172</v>
      </c>
      <c r="AB114" s="1">
        <v>0</v>
      </c>
      <c r="AC114" s="1">
        <v>10</v>
      </c>
      <c r="AD114" s="1">
        <v>4.3</v>
      </c>
      <c r="AE114" s="1">
        <v>532</v>
      </c>
      <c r="AF114" s="1">
        <v>1</v>
      </c>
      <c r="AG114" s="1" t="str">
        <f>TRIM(MID(SUBSTITUTE($H114,",",REPT(" ",200)),(LEN($H114)-LEN(SUBSTITUTE($H114,",",""))-4)*200+1,200))</f>
        <v>Balaleng</v>
      </c>
      <c r="AH114" s="1" t="str">
        <f>TRIM(MID(SUBSTITUTE($H114,",",REPT(" ",200)),(LEN($H114)-LEN(SUBSTITUTE($H114,",",""))-3)*200+1,200))</f>
        <v>Ilocos Sur</v>
      </c>
      <c r="AI114" s="1" t="str">
        <f>TRIM(MID(SUBSTITUTE($H114,",",REPT(" ",200)),(LEN($H114)-LEN(SUBSTITUTE($H114,",",""))-2)*200+1,200))</f>
        <v>Ilocos Region</v>
      </c>
      <c r="AJ114" s="1" t="str">
        <f>TRIM(MID(SUBSTITUTE($H114,",",REPT(" ",200)),(LEN($H114)-LEN(SUBSTITUTE($H114,",",""))-0)*200+1,200))</f>
        <v>Philippines</v>
      </c>
      <c r="AL114" s="2">
        <v>0</v>
      </c>
      <c r="AM114" s="1" t="s">
        <v>1139</v>
      </c>
    </row>
    <row r="115" spans="1:39" ht="12.75" customHeight="1">
      <c r="A115" s="1"/>
      <c r="B115" s="1" t="s">
        <v>1140</v>
      </c>
      <c r="C115" s="1" t="s">
        <v>1141</v>
      </c>
      <c r="D115" s="3" t="str">
        <f ca="1">IFERROR(__xludf.DUMMYFUNCTION("PROPER(REGEXEXTRACT(B227, ""(?:https?:\/\/)?(?:www\.)?([a-zA-Z0-9-]+)\.""))"),"Skyscanner")</f>
        <v>Skyscanner</v>
      </c>
      <c r="E115" s="1" t="s">
        <v>1142</v>
      </c>
      <c r="F115" s="1">
        <v>18.207529999999998</v>
      </c>
      <c r="G115" s="1">
        <v>120.60147000000001</v>
      </c>
      <c r="H115" s="1" t="s">
        <v>1143</v>
      </c>
      <c r="I115" s="1" t="s">
        <v>540</v>
      </c>
      <c r="J115" s="1">
        <f>IF(K115="URBAN",1,IF(K115="SUBURBAN",2,IF(K115="RURAL",3,"")))</f>
        <v>3</v>
      </c>
      <c r="K115" s="1" t="s">
        <v>541</v>
      </c>
      <c r="L115" s="18">
        <v>46082</v>
      </c>
      <c r="M115" s="49">
        <v>0.58333333333333337</v>
      </c>
      <c r="N115" s="18">
        <v>46083</v>
      </c>
      <c r="O115" s="56">
        <v>0.5</v>
      </c>
      <c r="P115" s="31" t="str">
        <f>TEXT($L115, "dddd")</f>
        <v>Sunday</v>
      </c>
      <c r="Q115" s="39" t="s">
        <v>207</v>
      </c>
      <c r="R115" s="39">
        <v>1134</v>
      </c>
      <c r="S115" s="1" t="str">
        <f>IF(OR(MONTH(L115)=12, MONTH(L115)&lt;=5), "Dry Season", "Wet Season")</f>
        <v>Dry Season</v>
      </c>
      <c r="T115" s="1">
        <v>1</v>
      </c>
      <c r="U115" s="1">
        <v>0</v>
      </c>
      <c r="V115" s="1">
        <v>0</v>
      </c>
      <c r="W115" s="1">
        <v>0</v>
      </c>
      <c r="X115" s="1" t="s">
        <v>44</v>
      </c>
      <c r="Y115" s="1"/>
      <c r="Z115" s="1"/>
      <c r="AA115" s="11" cm="1">
        <f t="array" ref="AA115">IF(ISBLANK(Y115), 0, VINCentyInvDistance(F115,G115,Y115,Z115))</f>
        <v>0</v>
      </c>
      <c r="AB115" s="1">
        <v>0</v>
      </c>
      <c r="AC115" s="1">
        <v>7.4</v>
      </c>
      <c r="AD115" s="1">
        <v>2.5</v>
      </c>
      <c r="AE115" s="1">
        <v>2</v>
      </c>
      <c r="AF115" s="1">
        <v>1</v>
      </c>
      <c r="AG115" s="1" t="str">
        <f>TRIM(MID(SUBSTITUTE($H115,",",REPT(" ",200)),(LEN($H115)-LEN(SUBSTITUTE($H115,",",""))-4)*200+1,200))</f>
        <v>Barit-Pandan</v>
      </c>
      <c r="AH115" s="1" t="str">
        <f>TRIM(MID(SUBSTITUTE($H115,",",REPT(" ",200)),(LEN($H115)-LEN(SUBSTITUTE($H115,",",""))-3)*200+1,200))</f>
        <v>Ilocos Norte</v>
      </c>
      <c r="AI115" s="1" t="str">
        <f>TRIM(MID(SUBSTITUTE($H115,",",REPT(" ",200)),(LEN($H115)-LEN(SUBSTITUTE($H115,",",""))-2)*200+1,200))</f>
        <v>Ilocos Region</v>
      </c>
      <c r="AJ115" s="1" t="str">
        <f>TRIM(MID(SUBSTITUTE($H115,",",REPT(" ",200)),(LEN($H115)-LEN(SUBSTITUTE($H115,",",""))-0)*200+1,200))</f>
        <v>Philippines</v>
      </c>
      <c r="AK115" t="s">
        <v>2091</v>
      </c>
      <c r="AL115" s="2">
        <v>0</v>
      </c>
      <c r="AM115" s="1" t="s">
        <v>1144</v>
      </c>
    </row>
    <row r="116" spans="1:39" ht="12.75" customHeight="1">
      <c r="A116" s="1"/>
      <c r="B116" s="1" t="s">
        <v>1145</v>
      </c>
      <c r="C116" s="1" t="s">
        <v>1146</v>
      </c>
      <c r="D116" s="3" t="str">
        <f ca="1">IFERROR(__xludf.DUMMYFUNCTION("PROPER(REGEXEXTRACT(B228, ""(?:https?:\/\/)?(?:www\.)?([a-zA-Z0-9-]+)\.""))"),"Skyscanner")</f>
        <v>Skyscanner</v>
      </c>
      <c r="E116" s="1" t="s">
        <v>1147</v>
      </c>
      <c r="F116" s="1">
        <v>16.0451491</v>
      </c>
      <c r="G116" s="1">
        <v>120.3414013</v>
      </c>
      <c r="H116" s="1" t="s">
        <v>1148</v>
      </c>
      <c r="I116" s="1" t="s">
        <v>540</v>
      </c>
      <c r="J116" s="1">
        <f>IF(K116="URBAN",1,IF(K116="SUBURBAN",2,IF(K116="RURAL",3,"")))</f>
        <v>3</v>
      </c>
      <c r="K116" s="1" t="s">
        <v>541</v>
      </c>
      <c r="L116" s="18">
        <v>46082</v>
      </c>
      <c r="M116" s="49">
        <v>0.58333333333333337</v>
      </c>
      <c r="N116" s="18">
        <v>46083</v>
      </c>
      <c r="O116" s="56">
        <v>0.5</v>
      </c>
      <c r="P116" s="31" t="str">
        <f>TEXT($L116, "dddd")</f>
        <v>Sunday</v>
      </c>
      <c r="Q116" s="39" t="s">
        <v>43</v>
      </c>
      <c r="R116" s="39">
        <v>1449</v>
      </c>
      <c r="S116" s="1" t="str">
        <f>IF(OR(MONTH(L116)=12, MONTH(L116)&lt;=5), "Dry Season", "Wet Season")</f>
        <v>Dry Season</v>
      </c>
      <c r="T116" s="1">
        <v>2</v>
      </c>
      <c r="U116" s="1">
        <v>0</v>
      </c>
      <c r="V116" s="1">
        <v>0</v>
      </c>
      <c r="W116" s="1">
        <v>1</v>
      </c>
      <c r="X116" s="1" t="s">
        <v>626</v>
      </c>
      <c r="Y116" s="1">
        <v>16.044339300000001</v>
      </c>
      <c r="Z116" s="1">
        <v>120.34367640000001</v>
      </c>
      <c r="AA116" s="11" cm="1">
        <f t="array" ref="AA116">IF(ISBLANK(Y116), 0, VINCentyInvDistance(F116,G116,Y116,Z116))</f>
        <v>259.42798414573537</v>
      </c>
      <c r="AB116" s="1">
        <v>1</v>
      </c>
      <c r="AC116" s="1">
        <v>8.6</v>
      </c>
      <c r="AD116" s="1">
        <v>4</v>
      </c>
      <c r="AE116" s="1">
        <v>22</v>
      </c>
      <c r="AF116" s="1">
        <v>1</v>
      </c>
      <c r="AG116" s="1" t="s">
        <v>627</v>
      </c>
      <c r="AH116" s="1" t="s">
        <v>556</v>
      </c>
      <c r="AI116" s="1" t="str">
        <f>TRIM(MID(SUBSTITUTE($H116,",",REPT(" ",200)),(LEN($H116)-LEN(SUBSTITUTE($H116,",",""))-2)*200+1,200))</f>
        <v>Ilocos Region</v>
      </c>
      <c r="AJ116" s="1" t="s">
        <v>55</v>
      </c>
      <c r="AK116" t="s">
        <v>1149</v>
      </c>
      <c r="AL116" s="2">
        <v>0</v>
      </c>
      <c r="AM116" s="1"/>
    </row>
    <row r="117" spans="1:39" ht="12.75" customHeight="1">
      <c r="A117" s="1"/>
      <c r="B117" s="1" t="s">
        <v>850</v>
      </c>
      <c r="C117" s="1" t="s">
        <v>1154</v>
      </c>
      <c r="D117" s="3" t="str">
        <f ca="1">IFERROR(__xludf.DUMMYFUNCTION("PROPER(REGEXEXTRACT(B230, ""(?:https?:\/\/)?(?:www\.)?([a-zA-Z0-9-]+)\.""))"),"Skyscanner")</f>
        <v>Skyscanner</v>
      </c>
      <c r="E117" s="1" t="s">
        <v>1155</v>
      </c>
      <c r="F117" s="1">
        <v>17.572018</v>
      </c>
      <c r="G117" s="1">
        <v>120.388892</v>
      </c>
      <c r="H117" s="1" t="s">
        <v>853</v>
      </c>
      <c r="I117" s="1" t="s">
        <v>50</v>
      </c>
      <c r="J117" s="1">
        <f>IF(K117="URBAN",1,IF(K117="SUBURBAN",2,IF(K117="RURAL",3,"")))</f>
        <v>3</v>
      </c>
      <c r="K117" s="1" t="s">
        <v>541</v>
      </c>
      <c r="L117" s="18">
        <v>46082</v>
      </c>
      <c r="M117" s="49">
        <v>0.58333333333333337</v>
      </c>
      <c r="N117" s="18">
        <v>46083</v>
      </c>
      <c r="O117" s="56">
        <v>0.5</v>
      </c>
      <c r="P117" s="31" t="str">
        <f>TEXT($L117, "dddd")</f>
        <v>Sunday</v>
      </c>
      <c r="Q117" s="39" t="s">
        <v>207</v>
      </c>
      <c r="R117" s="39">
        <v>5168</v>
      </c>
      <c r="S117" s="1" t="str">
        <f>IF(OR(MONTH(L117)=12, MONTH(L117)&lt;=5), "Dry Season", "Wet Season")</f>
        <v>Dry Season</v>
      </c>
      <c r="T117" s="1">
        <v>1</v>
      </c>
      <c r="U117" s="1">
        <v>0</v>
      </c>
      <c r="V117" s="1">
        <v>1</v>
      </c>
      <c r="W117" s="1">
        <v>0</v>
      </c>
      <c r="X117" s="1" t="s">
        <v>44</v>
      </c>
      <c r="Y117" s="1"/>
      <c r="Z117" s="1"/>
      <c r="AA117" s="11" cm="1">
        <f t="array" ref="AA117">IF(ISBLANK(Y117), 0, VINCentyInvDistance(F117,G117,Y117,Z117))</f>
        <v>0</v>
      </c>
      <c r="AB117" s="1">
        <v>0</v>
      </c>
      <c r="AC117" s="1">
        <v>7.6</v>
      </c>
      <c r="AD117" s="1">
        <v>4</v>
      </c>
      <c r="AE117" s="1">
        <v>828</v>
      </c>
      <c r="AF117" s="1">
        <v>1</v>
      </c>
      <c r="AG117" s="1" t="str">
        <f>TRIM(MID(SUBSTITUTE($H117,",",REPT(" ",200)),(LEN($H117)-LEN(SUBSTITUTE($H117,",",""))-4)*200+1,200))</f>
        <v>Vigan</v>
      </c>
      <c r="AH117" s="1" t="str">
        <f>TRIM(MID(SUBSTITUTE($H117,",",REPT(" ",200)),(LEN($H117)-LEN(SUBSTITUTE($H117,",",""))-3)*200+1,200))</f>
        <v>Ilocos Sur</v>
      </c>
      <c r="AI117" s="1" t="str">
        <f>TRIM(MID(SUBSTITUTE($H117,",",REPT(" ",200)),(LEN($H117)-LEN(SUBSTITUTE($H117,",",""))-2)*200+1,200))</f>
        <v>Ilocos Region</v>
      </c>
      <c r="AJ117" s="1" t="str">
        <f>TRIM(MID(SUBSTITUTE($H117,",",REPT(" ",200)),(LEN($H117)-LEN(SUBSTITUTE($H117,",",""))-0)*200+1,200))</f>
        <v>Philippines</v>
      </c>
      <c r="AL117" s="2">
        <v>0</v>
      </c>
      <c r="AM117" s="1" t="s">
        <v>854</v>
      </c>
    </row>
    <row r="118" spans="1:39" ht="12.75" customHeight="1">
      <c r="A118" s="1"/>
      <c r="B118" s="1" t="s">
        <v>1665</v>
      </c>
      <c r="C118" s="1" t="s">
        <v>1666</v>
      </c>
      <c r="D118" s="3" t="str">
        <f ca="1">IFERROR(__xludf.DUMMYFUNCTION("PROPER(REGEXEXTRACT(B355, ""(?:https?:\/\/)?(?:www\.)?([a-zA-Z0-9-]+)\.""))"),"Skyscanner")</f>
        <v>Skyscanner</v>
      </c>
      <c r="E118" s="1" t="s">
        <v>1667</v>
      </c>
      <c r="F118" s="1">
        <v>10.765936999999999</v>
      </c>
      <c r="G118" s="1">
        <v>122.60054239999999</v>
      </c>
      <c r="H118" s="1" t="s">
        <v>1663</v>
      </c>
      <c r="I118" s="1" t="s">
        <v>1211</v>
      </c>
      <c r="J118" s="1">
        <f>IF(K118="URBAN",1,IF(K118="SUBURBAN",2,IF(K118="RURAL",3,"")))</f>
        <v>3</v>
      </c>
      <c r="K118" s="1" t="s">
        <v>541</v>
      </c>
      <c r="L118" s="18">
        <v>46082</v>
      </c>
      <c r="M118" s="49">
        <v>0.625</v>
      </c>
      <c r="N118" s="18">
        <v>46083</v>
      </c>
      <c r="O118" s="56">
        <v>0.5</v>
      </c>
      <c r="P118" s="31" t="str">
        <f>TEXT($L118, "dddd")</f>
        <v>Sunday</v>
      </c>
      <c r="Q118" s="39" t="s">
        <v>207</v>
      </c>
      <c r="R118" s="39">
        <v>1116</v>
      </c>
      <c r="S118" s="1" t="str">
        <f>IF(OR(MONTH(L118)=12, MONTH(L118)&lt;=5), "Dry Season", "Wet Season")</f>
        <v>Dry Season</v>
      </c>
      <c r="T118" s="1">
        <v>1</v>
      </c>
      <c r="U118" s="1">
        <v>0</v>
      </c>
      <c r="V118" s="1">
        <v>0</v>
      </c>
      <c r="W118" s="1">
        <v>1</v>
      </c>
      <c r="X118" s="1" t="s">
        <v>1212</v>
      </c>
      <c r="Y118" s="1">
        <v>10.7143716</v>
      </c>
      <c r="Z118" s="1">
        <v>122.55100229999999</v>
      </c>
      <c r="AA118" s="11" cm="1">
        <f t="array" ref="AA118">IF(ISBLANK(Y118), 0, VINCentyInvDistance(F118,G118,Y118,Z118))</f>
        <v>7867.446269430644</v>
      </c>
      <c r="AB118" s="1">
        <v>0</v>
      </c>
      <c r="AC118" s="1">
        <v>0</v>
      </c>
      <c r="AD118" s="1">
        <v>0</v>
      </c>
      <c r="AE118" s="1">
        <v>25</v>
      </c>
      <c r="AF118" s="1">
        <v>1</v>
      </c>
      <c r="AG118" s="1" t="s">
        <v>1213</v>
      </c>
      <c r="AH118" s="1" t="s">
        <v>1213</v>
      </c>
      <c r="AI118" s="1" t="str">
        <f>TRIM(MID(SUBSTITUTE($H118,",",REPT(" ",200)),(LEN($H118)-LEN(SUBSTITUTE($H118,",",""))-2)*200+1,200))</f>
        <v>Western Visayas</v>
      </c>
      <c r="AJ118" s="1" t="s">
        <v>55</v>
      </c>
      <c r="AL118" s="7">
        <v>0</v>
      </c>
      <c r="AM118" s="1"/>
    </row>
    <row r="119" spans="1:39" ht="12.75" customHeight="1">
      <c r="A119" s="1"/>
      <c r="B119" s="1" t="s">
        <v>1791</v>
      </c>
      <c r="C119" s="1" t="s">
        <v>1792</v>
      </c>
      <c r="D119" s="3" t="str">
        <f ca="1">IFERROR(__xludf.DUMMYFUNCTION("PROPER(REGEXEXTRACT(B382, ""(?:https?:\/\/)?(?:www\.)?([a-zA-Z0-9-]+)\.""))"),"Skyscanner")</f>
        <v>Skyscanner</v>
      </c>
      <c r="E119" s="1" t="s">
        <v>1793</v>
      </c>
      <c r="F119" s="1">
        <v>16.417573000000001</v>
      </c>
      <c r="G119" s="1">
        <v>120.62682100000001</v>
      </c>
      <c r="H119" s="1" t="s">
        <v>1794</v>
      </c>
      <c r="I119" s="1" t="s">
        <v>1300</v>
      </c>
      <c r="J119" s="1">
        <f>IF(K119="URBAN",1,IF(K119="SUBURBAN",2,IF(K119="RURAL",3,"")))</f>
        <v>3</v>
      </c>
      <c r="K119" s="1" t="s">
        <v>541</v>
      </c>
      <c r="L119" s="18">
        <v>46082</v>
      </c>
      <c r="M119" s="49">
        <v>0.58333333333333337</v>
      </c>
      <c r="N119" s="18">
        <v>46083</v>
      </c>
      <c r="O119" s="56">
        <v>0.47916666666666669</v>
      </c>
      <c r="P119" s="31" t="str">
        <f>TEXT($L119, "dddd")</f>
        <v>Sunday</v>
      </c>
      <c r="Q119" s="39" t="s">
        <v>111</v>
      </c>
      <c r="R119" s="39">
        <v>1482</v>
      </c>
      <c r="S119" s="1" t="str">
        <f>IF(OR(MONTH(L119)=12, MONTH(L119)&lt;=5), "Dry Season", "Wet Season")</f>
        <v>Dry Season</v>
      </c>
      <c r="T119" s="1">
        <v>1</v>
      </c>
      <c r="U119" s="1">
        <v>1</v>
      </c>
      <c r="V119" s="1">
        <v>0</v>
      </c>
      <c r="W119" s="1">
        <v>1</v>
      </c>
      <c r="X119" s="1" t="s">
        <v>832</v>
      </c>
      <c r="Y119" s="1">
        <v>16.408881399999999</v>
      </c>
      <c r="Z119" s="1">
        <v>120.5991997</v>
      </c>
      <c r="AA119" s="11" cm="1">
        <f t="array" ref="AA119">IF(ISBLANK(Y119), 0, VINCentyInvDistance(F119,G119,Y119,Z119))</f>
        <v>3103.1053058941861</v>
      </c>
      <c r="AB119" s="1">
        <v>0</v>
      </c>
      <c r="AC119" s="1">
        <v>7.4</v>
      </c>
      <c r="AD119" s="1">
        <v>0</v>
      </c>
      <c r="AE119" s="1">
        <v>7</v>
      </c>
      <c r="AF119" s="1">
        <v>1</v>
      </c>
      <c r="AG119" s="1" t="s">
        <v>1729</v>
      </c>
      <c r="AH119" s="1" t="s">
        <v>1730</v>
      </c>
      <c r="AI119" s="1"/>
      <c r="AJ119" s="1" t="s">
        <v>55</v>
      </c>
      <c r="AK119" t="s">
        <v>16606</v>
      </c>
      <c r="AL119" s="7">
        <v>0</v>
      </c>
      <c r="AM119" s="1" t="s">
        <v>1795</v>
      </c>
    </row>
    <row r="120" spans="1:39" ht="12.75" customHeight="1">
      <c r="A120" s="1"/>
      <c r="B120" s="1" t="s">
        <v>1796</v>
      </c>
      <c r="C120" s="1" t="s">
        <v>1797</v>
      </c>
      <c r="D120" s="3" t="str">
        <f ca="1">IFERROR(__xludf.DUMMYFUNCTION("PROPER(REGEXEXTRACT(B383, ""(?:https?:\/\/)?(?:www\.)?([a-zA-Z0-9-]+)\.""))"),"Skyscanner")</f>
        <v>Skyscanner</v>
      </c>
      <c r="E120" s="1" t="s">
        <v>1798</v>
      </c>
      <c r="F120" s="1">
        <v>14.11914</v>
      </c>
      <c r="G120" s="1">
        <v>120.96562</v>
      </c>
      <c r="H120" s="1" t="s">
        <v>1799</v>
      </c>
      <c r="I120" s="1" t="s">
        <v>1300</v>
      </c>
      <c r="J120" s="1">
        <f>IF(K120="URBAN",1,IF(K120="SUBURBAN",2,IF(K120="RURAL",3,"")))</f>
        <v>3</v>
      </c>
      <c r="K120" s="1" t="s">
        <v>541</v>
      </c>
      <c r="L120" s="18">
        <v>46082</v>
      </c>
      <c r="M120" s="49">
        <v>0.58333333333333337</v>
      </c>
      <c r="N120" s="18">
        <v>46083</v>
      </c>
      <c r="O120" s="56">
        <v>0.5</v>
      </c>
      <c r="P120" s="31" t="str">
        <f>TEXT($L120, "dddd")</f>
        <v>Sunday</v>
      </c>
      <c r="Q120" s="39" t="s">
        <v>207</v>
      </c>
      <c r="R120" s="39">
        <v>3250</v>
      </c>
      <c r="S120" s="1" t="str">
        <f>IF(OR(MONTH(L120)=12, MONTH(L120)&lt;=5), "Dry Season", "Wet Season")</f>
        <v>Dry Season</v>
      </c>
      <c r="T120" s="1">
        <v>1</v>
      </c>
      <c r="U120" s="1">
        <v>0</v>
      </c>
      <c r="V120" s="1">
        <v>0</v>
      </c>
      <c r="W120" s="1">
        <v>0</v>
      </c>
      <c r="X120" s="1" t="s">
        <v>44</v>
      </c>
      <c r="Y120" s="1"/>
      <c r="Z120" s="1"/>
      <c r="AA120" s="11" cm="1">
        <f t="array" ref="AA120">IF(ISBLANK(Y120), 0, VINCentyInvDistance(F120,G120,Y120,Z120))</f>
        <v>0</v>
      </c>
      <c r="AB120" s="1">
        <v>0</v>
      </c>
      <c r="AC120" s="1">
        <v>8.4</v>
      </c>
      <c r="AD120" s="1">
        <v>4.2</v>
      </c>
      <c r="AE120" s="1">
        <v>46</v>
      </c>
      <c r="AF120" s="1">
        <v>1</v>
      </c>
      <c r="AG120" s="1" t="s">
        <v>1729</v>
      </c>
      <c r="AH120" s="1" t="s">
        <v>1730</v>
      </c>
      <c r="AI120" s="1" t="str">
        <f>TRIM(MID(SUBSTITUTE($H120,",",REPT(" ",200)),(LEN($H120)-LEN(SUBSTITUTE($H120,",",""))-2)*200+1,200))</f>
        <v>Calabarzon</v>
      </c>
      <c r="AJ120" s="1" t="s">
        <v>55</v>
      </c>
      <c r="AK120" t="s">
        <v>16607</v>
      </c>
      <c r="AL120" s="7">
        <v>0</v>
      </c>
      <c r="AM120" s="1" t="s">
        <v>1800</v>
      </c>
    </row>
    <row r="121" spans="1:39" ht="12.75" customHeight="1">
      <c r="A121" s="1"/>
      <c r="B121" s="1" t="s">
        <v>1993</v>
      </c>
      <c r="C121" s="1" t="s">
        <v>1994</v>
      </c>
      <c r="D121" s="3" t="str">
        <f ca="1">IFERROR(__xludf.DUMMYFUNCTION("PROPER(REGEXEXTRACT(B424, ""(?:https?:\/\/)?(?:www\.)?([a-zA-Z0-9-]+)\.""))"),"Skyscanner")</f>
        <v>Skyscanner</v>
      </c>
      <c r="E121" s="1" t="s">
        <v>1995</v>
      </c>
      <c r="F121" s="1">
        <v>14.131859</v>
      </c>
      <c r="G121" s="1">
        <v>120.981019</v>
      </c>
      <c r="H121" s="1" t="s">
        <v>1996</v>
      </c>
      <c r="I121" s="1" t="s">
        <v>1300</v>
      </c>
      <c r="J121" s="1">
        <f>IF(K121="URBAN",1,IF(K121="SUBURBAN",2,IF(K121="RURAL",3,"")))</f>
        <v>3</v>
      </c>
      <c r="K121" s="1" t="s">
        <v>541</v>
      </c>
      <c r="L121" s="18">
        <v>46082</v>
      </c>
      <c r="M121" s="49">
        <v>0.58333333333333337</v>
      </c>
      <c r="N121" s="18">
        <v>46083</v>
      </c>
      <c r="O121" s="56">
        <v>0.5</v>
      </c>
      <c r="P121" s="31" t="str">
        <f>TEXT($L121, "dddd")</f>
        <v>Sunday</v>
      </c>
      <c r="Q121" s="39" t="s">
        <v>111</v>
      </c>
      <c r="R121" s="39">
        <v>1798</v>
      </c>
      <c r="S121" s="1" t="str">
        <f>IF(OR(MONTH(L121)=12, MONTH(L121)&lt;=5), "Dry Season", "Wet Season")</f>
        <v>Dry Season</v>
      </c>
      <c r="T121" s="1">
        <v>1</v>
      </c>
      <c r="U121" s="1">
        <v>0</v>
      </c>
      <c r="V121" s="1">
        <v>0</v>
      </c>
      <c r="W121" s="1">
        <v>0</v>
      </c>
      <c r="X121" s="1" t="s">
        <v>44</v>
      </c>
      <c r="Y121" s="1"/>
      <c r="Z121" s="1"/>
      <c r="AA121" s="11" cm="1">
        <f t="array" ref="AA121">IF(ISBLANK(Y121), 0, VINCentyInvDistance(F121,G121,Y121,Z121))</f>
        <v>0</v>
      </c>
      <c r="AB121" s="1">
        <v>0</v>
      </c>
      <c r="AC121" s="1">
        <v>5.4</v>
      </c>
      <c r="AD121" s="1">
        <v>2</v>
      </c>
      <c r="AE121" s="1">
        <v>1</v>
      </c>
      <c r="AF121" s="1">
        <v>1</v>
      </c>
      <c r="AG121" s="1" t="s">
        <v>1729</v>
      </c>
      <c r="AH121" s="1" t="s">
        <v>1730</v>
      </c>
      <c r="AI121" s="1"/>
      <c r="AJ121" s="1" t="s">
        <v>55</v>
      </c>
      <c r="AK121" t="s">
        <v>16637</v>
      </c>
      <c r="AL121" s="7">
        <v>0</v>
      </c>
      <c r="AM121" s="1" t="s">
        <v>1997</v>
      </c>
    </row>
    <row r="122" spans="1:39" ht="12.75" customHeight="1">
      <c r="A122" s="1"/>
      <c r="B122" s="1" t="s">
        <v>2019</v>
      </c>
      <c r="C122" s="1" t="s">
        <v>2020</v>
      </c>
      <c r="D122" s="3" t="str">
        <f ca="1">IFERROR(__xludf.DUMMYFUNCTION("PROPER(REGEXEXTRACT(B429, ""(?:https?:\/\/)?(?:www\.)?([a-zA-Z0-9-]+)\.""))"),"Skyscanner")</f>
        <v>Skyscanner</v>
      </c>
      <c r="E122" s="1" t="s">
        <v>2021</v>
      </c>
      <c r="F122" s="1">
        <v>14.461399999999999</v>
      </c>
      <c r="G122" s="1">
        <v>120.923</v>
      </c>
      <c r="H122" s="1" t="s">
        <v>2022</v>
      </c>
      <c r="I122" s="1" t="s">
        <v>1300</v>
      </c>
      <c r="J122" s="1">
        <f>IF(K122="URBAN",1,IF(K122="SUBURBAN",2,IF(K122="RURAL",3,"")))</f>
        <v>3</v>
      </c>
      <c r="K122" s="1" t="s">
        <v>541</v>
      </c>
      <c r="L122" s="18">
        <v>46082</v>
      </c>
      <c r="M122" s="49">
        <v>0.58333333333333337</v>
      </c>
      <c r="N122" s="18">
        <v>46083</v>
      </c>
      <c r="O122" s="56">
        <v>0.5</v>
      </c>
      <c r="P122" s="31" t="str">
        <f>TEXT($L122, "dddd")</f>
        <v>Sunday</v>
      </c>
      <c r="Q122" s="39" t="s">
        <v>186</v>
      </c>
      <c r="R122" s="39">
        <v>5040</v>
      </c>
      <c r="S122" s="1" t="str">
        <f>IF(OR(MONTH(L122)=12, MONTH(L122)&lt;=5), "Dry Season", "Wet Season")</f>
        <v>Dry Season</v>
      </c>
      <c r="T122" s="1">
        <v>1</v>
      </c>
      <c r="U122" s="1">
        <v>1</v>
      </c>
      <c r="V122" s="1">
        <v>0</v>
      </c>
      <c r="W122" s="1">
        <v>0</v>
      </c>
      <c r="X122" s="1" t="s">
        <v>44</v>
      </c>
      <c r="Y122" s="1"/>
      <c r="Z122" s="1"/>
      <c r="AA122" s="11" cm="1">
        <f t="array" ref="AA122">IF(ISBLANK(Y122), 0, VINCentyInvDistance(F122,G122,Y122,Z122))</f>
        <v>0</v>
      </c>
      <c r="AB122" s="1">
        <v>0</v>
      </c>
      <c r="AC122" s="1">
        <v>0</v>
      </c>
      <c r="AD122" s="1">
        <v>0</v>
      </c>
      <c r="AE122" s="1">
        <v>12</v>
      </c>
      <c r="AF122" s="1">
        <v>1</v>
      </c>
      <c r="AG122" s="1" t="s">
        <v>1729</v>
      </c>
      <c r="AH122" s="1" t="s">
        <v>1730</v>
      </c>
      <c r="AI122" s="1" t="str">
        <f>TRIM(MID(SUBSTITUTE($H122,",",REPT(" ",200)),(LEN($H122)-LEN(SUBSTITUTE($H122,",",""))-2)*200+1,200))</f>
        <v>Calabarzon</v>
      </c>
      <c r="AJ122" s="1" t="s">
        <v>55</v>
      </c>
      <c r="AK122" t="s">
        <v>16640</v>
      </c>
      <c r="AL122" s="7">
        <v>3</v>
      </c>
      <c r="AM122" s="1" t="s">
        <v>2023</v>
      </c>
    </row>
    <row r="123" spans="1:39" ht="12.75" customHeight="1">
      <c r="A123" s="1"/>
      <c r="B123" s="1" t="s">
        <v>2024</v>
      </c>
      <c r="C123" s="1" t="s">
        <v>2025</v>
      </c>
      <c r="D123" s="3" t="str">
        <f ca="1">IFERROR(__xludf.DUMMYFUNCTION("PROPER(REGEXEXTRACT(B430, ""(?:https?:\/\/)?(?:www\.)?([a-zA-Z0-9-]+)\.""))"),"Skyscanner")</f>
        <v>Skyscanner</v>
      </c>
      <c r="E123" s="1" t="s">
        <v>2026</v>
      </c>
      <c r="F123" s="1">
        <v>14.13818</v>
      </c>
      <c r="G123" s="1">
        <v>120.99942</v>
      </c>
      <c r="H123" s="1" t="s">
        <v>2027</v>
      </c>
      <c r="I123" s="1" t="s">
        <v>1300</v>
      </c>
      <c r="J123" s="1">
        <f>IF(K123="URBAN",1,IF(K123="SUBURBAN",2,IF(K123="RURAL",3,"")))</f>
        <v>3</v>
      </c>
      <c r="K123" s="1" t="s">
        <v>541</v>
      </c>
      <c r="L123" s="18">
        <v>46082</v>
      </c>
      <c r="M123" s="49">
        <v>0.58333333333333337</v>
      </c>
      <c r="N123" s="18">
        <v>46083</v>
      </c>
      <c r="O123" s="56">
        <v>0.5</v>
      </c>
      <c r="P123" s="31" t="str">
        <f>TEXT($L123, "dddd")</f>
        <v>Sunday</v>
      </c>
      <c r="Q123" s="39" t="s">
        <v>79</v>
      </c>
      <c r="R123" s="39">
        <v>3230.5</v>
      </c>
      <c r="S123" s="1" t="str">
        <f>IF(OR(MONTH(L123)=12, MONTH(L123)&lt;=5), "Dry Season", "Wet Season")</f>
        <v>Dry Season</v>
      </c>
      <c r="T123" s="1">
        <v>1</v>
      </c>
      <c r="U123" s="1">
        <v>0</v>
      </c>
      <c r="V123" s="1">
        <v>0</v>
      </c>
      <c r="W123" s="1">
        <v>0</v>
      </c>
      <c r="X123" s="1" t="s">
        <v>44</v>
      </c>
      <c r="Y123" s="1"/>
      <c r="Z123" s="1"/>
      <c r="AA123" s="11" cm="1">
        <f t="array" ref="AA123">IF(ISBLANK(Y123), 0, VINCentyInvDistance(F123,G123,Y123,Z123))</f>
        <v>0</v>
      </c>
      <c r="AB123" s="1">
        <v>0</v>
      </c>
      <c r="AC123" s="1">
        <v>10</v>
      </c>
      <c r="AD123" s="1">
        <v>5</v>
      </c>
      <c r="AE123" s="1">
        <v>29</v>
      </c>
      <c r="AF123" s="1">
        <v>1</v>
      </c>
      <c r="AG123" s="1" t="s">
        <v>1729</v>
      </c>
      <c r="AH123" s="1" t="s">
        <v>1730</v>
      </c>
      <c r="AI123" s="1" t="str">
        <f>TRIM(MID(SUBSTITUTE($H123,",",REPT(" ",200)),(LEN($H123)-LEN(SUBSTITUTE($H123,",",""))-2)*200+1,200))</f>
        <v>Calabarzon</v>
      </c>
      <c r="AJ123" s="1" t="s">
        <v>55</v>
      </c>
      <c r="AK123" t="s">
        <v>16641</v>
      </c>
      <c r="AL123" s="7">
        <v>0</v>
      </c>
      <c r="AM123" s="1" t="s">
        <v>2028</v>
      </c>
    </row>
    <row r="124" spans="1:39" ht="12.75" customHeight="1">
      <c r="A124" s="1"/>
      <c r="B124" s="1" t="s">
        <v>2065</v>
      </c>
      <c r="C124" s="1" t="s">
        <v>2066</v>
      </c>
      <c r="D124" s="3" t="str">
        <f ca="1">IFERROR(__xludf.DUMMYFUNCTION("PROPER(REGEXEXTRACT(B439, ""(?:https?:\/\/)?(?:www\.)?([a-zA-Z0-9-]+)\.""))"),"Skyscanner")</f>
        <v>Skyscanner</v>
      </c>
      <c r="E124" s="1" t="s">
        <v>2067</v>
      </c>
      <c r="F124" s="1">
        <v>14.133641000000001</v>
      </c>
      <c r="G124" s="1">
        <v>121.016452</v>
      </c>
      <c r="H124" s="1" t="s">
        <v>2068</v>
      </c>
      <c r="I124" s="1" t="s">
        <v>1300</v>
      </c>
      <c r="J124" s="1">
        <f>IF(K124="URBAN",1,IF(K124="SUBURBAN",2,IF(K124="RURAL",3,"")))</f>
        <v>3</v>
      </c>
      <c r="K124" s="1" t="s">
        <v>541</v>
      </c>
      <c r="L124" s="18">
        <v>46082</v>
      </c>
      <c r="M124" s="49">
        <v>0.58333333333333337</v>
      </c>
      <c r="N124" s="18">
        <v>46083</v>
      </c>
      <c r="O124" s="56">
        <v>0.5</v>
      </c>
      <c r="P124" s="31" t="str">
        <f>TEXT($L124, "dddd")</f>
        <v>Sunday</v>
      </c>
      <c r="Q124" s="39" t="s">
        <v>111</v>
      </c>
      <c r="R124" s="39">
        <v>1814</v>
      </c>
      <c r="S124" s="1" t="str">
        <f>IF(OR(MONTH(L124)=12, MONTH(L124)&lt;=5), "Dry Season", "Wet Season")</f>
        <v>Dry Season</v>
      </c>
      <c r="T124" s="1">
        <v>1</v>
      </c>
      <c r="U124" s="1">
        <v>0</v>
      </c>
      <c r="V124" s="1">
        <v>0</v>
      </c>
      <c r="W124" s="1">
        <v>0</v>
      </c>
      <c r="X124" s="1" t="s">
        <v>44</v>
      </c>
      <c r="Y124" s="1"/>
      <c r="Z124" s="1"/>
      <c r="AA124" s="11" cm="1">
        <f t="array" ref="AA124">IF(ISBLANK(Y124), 0, VINCentyInvDistance(F124,G124,Y124,Z124))</f>
        <v>0</v>
      </c>
      <c r="AB124" s="1">
        <v>0</v>
      </c>
      <c r="AC124" s="1">
        <v>9.6</v>
      </c>
      <c r="AD124" s="1">
        <v>1</v>
      </c>
      <c r="AE124" s="1">
        <v>1</v>
      </c>
      <c r="AF124" s="1">
        <v>1</v>
      </c>
      <c r="AG124" s="1" t="s">
        <v>1729</v>
      </c>
      <c r="AH124" s="1" t="s">
        <v>1730</v>
      </c>
      <c r="AI124" s="1"/>
      <c r="AJ124" s="1" t="s">
        <v>55</v>
      </c>
      <c r="AK124" t="s">
        <v>16646</v>
      </c>
      <c r="AL124" s="7">
        <v>0</v>
      </c>
      <c r="AM124" s="1" t="s">
        <v>2069</v>
      </c>
    </row>
    <row r="125" spans="1:39" ht="12.75" customHeight="1">
      <c r="A125" s="1"/>
      <c r="B125" s="1" t="s">
        <v>2070</v>
      </c>
      <c r="C125" s="1" t="s">
        <v>2071</v>
      </c>
      <c r="D125" s="3" t="str">
        <f ca="1">IFERROR(__xludf.DUMMYFUNCTION("PROPER(REGEXEXTRACT(B440, ""(?:https?:\/\/)?(?:www\.)?([a-zA-Z0-9-]+)\.""))"),"Skyscanner")</f>
        <v>Skyscanner</v>
      </c>
      <c r="E125" s="1" t="s">
        <v>2072</v>
      </c>
      <c r="F125" s="1">
        <v>14.123200000000001</v>
      </c>
      <c r="G125" s="1">
        <v>120.96011</v>
      </c>
      <c r="H125" s="1" t="s">
        <v>2073</v>
      </c>
      <c r="I125" s="1" t="s">
        <v>1300</v>
      </c>
      <c r="J125" s="1">
        <f>IF(K125="URBAN",1,IF(K125="SUBURBAN",2,IF(K125="RURAL",3,"")))</f>
        <v>3</v>
      </c>
      <c r="K125" s="1" t="s">
        <v>541</v>
      </c>
      <c r="L125" s="18">
        <v>46082</v>
      </c>
      <c r="M125" s="49">
        <v>0.625</v>
      </c>
      <c r="N125" s="18">
        <v>46083</v>
      </c>
      <c r="O125" s="56">
        <v>0.5</v>
      </c>
      <c r="P125" s="31" t="str">
        <f>TEXT($L125, "dddd")</f>
        <v>Sunday</v>
      </c>
      <c r="Q125" s="39" t="s">
        <v>67</v>
      </c>
      <c r="R125" s="39">
        <v>1867.96</v>
      </c>
      <c r="S125" s="1" t="str">
        <f>IF(OR(MONTH(L125)=12, MONTH(L125)&lt;=5), "Dry Season", "Wet Season")</f>
        <v>Dry Season</v>
      </c>
      <c r="T125" s="1">
        <v>1</v>
      </c>
      <c r="U125" s="1">
        <v>1</v>
      </c>
      <c r="V125" s="1">
        <v>0</v>
      </c>
      <c r="W125" s="1">
        <v>0</v>
      </c>
      <c r="X125" s="1" t="s">
        <v>44</v>
      </c>
      <c r="Y125" s="1"/>
      <c r="Z125" s="1"/>
      <c r="AA125" s="11" cm="1">
        <f t="array" ref="AA125">IF(ISBLANK(Y125), 0, VINCentyInvDistance(F125,G125,Y125,Z125))</f>
        <v>0</v>
      </c>
      <c r="AB125" s="1">
        <v>0</v>
      </c>
      <c r="AC125" s="1">
        <v>2</v>
      </c>
      <c r="AD125" s="1">
        <v>0</v>
      </c>
      <c r="AE125" s="1">
        <v>2</v>
      </c>
      <c r="AF125" s="1">
        <v>1</v>
      </c>
      <c r="AG125" s="1" t="str">
        <f>TRIM(MID(SUBSTITUTE($H125,",",REPT(" ",200)),(LEN($H125)-LEN(SUBSTITUTE($H125,",",""))-4)*200+1,200))</f>
        <v>Tagaytay</v>
      </c>
      <c r="AH125" s="1" t="str">
        <f>TRIM(MID(SUBSTITUTE($H125,",",REPT(" ",200)),(LEN($H125)-LEN(SUBSTITUTE($H125,",",""))-3)*200+1,200))</f>
        <v>Cavite</v>
      </c>
      <c r="AI125" s="1" t="str">
        <f>TRIM(MID(SUBSTITUTE($H125,",",REPT(" ",200)),(LEN($H125)-LEN(SUBSTITUTE($H125,",",""))-2)*200+1,200))</f>
        <v>Calabarzon</v>
      </c>
      <c r="AJ125" s="1" t="str">
        <f>TRIM(MID(SUBSTITUTE($H125,",",REPT(" ",200)),(LEN($H125)-LEN(SUBSTITUTE($H125,",",""))-0)*200+1,200))</f>
        <v>Philippines</v>
      </c>
      <c r="AL125" s="6">
        <v>2</v>
      </c>
      <c r="AM125" s="1" t="s">
        <v>2074</v>
      </c>
    </row>
    <row r="126" spans="1:39" ht="12.75" customHeight="1">
      <c r="A126" s="1"/>
      <c r="B126" s="1" t="s">
        <v>1944</v>
      </c>
      <c r="C126" s="1" t="s">
        <v>2101</v>
      </c>
      <c r="D126" s="3" t="str">
        <f ca="1">IFERROR(__xludf.DUMMYFUNCTION("PROPER(REGEXEXTRACT(B447, ""(?:https?:\/\/)?(?:www\.)?([a-zA-Z0-9-]+)\.""))"),"Skyscanner")</f>
        <v>Skyscanner</v>
      </c>
      <c r="E126" s="1" t="s">
        <v>2102</v>
      </c>
      <c r="F126" s="1">
        <v>10.29135</v>
      </c>
      <c r="G126" s="1">
        <v>124.00463000000001</v>
      </c>
      <c r="H126" s="1" t="s">
        <v>1947</v>
      </c>
      <c r="I126" s="1" t="s">
        <v>1300</v>
      </c>
      <c r="J126" s="1">
        <f>IF(K126="URBAN",1,IF(K126="SUBURBAN",2,IF(K126="RURAL",3,"")))</f>
        <v>3</v>
      </c>
      <c r="K126" s="1" t="s">
        <v>541</v>
      </c>
      <c r="L126" s="18">
        <v>46082</v>
      </c>
      <c r="M126" s="49">
        <v>0.58333333333333337</v>
      </c>
      <c r="N126" s="18">
        <v>46083</v>
      </c>
      <c r="O126" s="56">
        <v>0.5</v>
      </c>
      <c r="P126" s="31" t="str">
        <f>TEXT($L126, "dddd")</f>
        <v>Sunday</v>
      </c>
      <c r="Q126" s="39" t="s">
        <v>1266</v>
      </c>
      <c r="R126" s="39">
        <v>1976</v>
      </c>
      <c r="S126" s="1" t="str">
        <f>IF(OR(MONTH(L126)=12, MONTH(L126)&lt;=5), "Dry Season", "Wet Season")</f>
        <v>Dry Season</v>
      </c>
      <c r="T126" s="1">
        <v>1</v>
      </c>
      <c r="U126" s="1">
        <v>0</v>
      </c>
      <c r="V126" s="1">
        <v>0</v>
      </c>
      <c r="W126" s="1">
        <v>0</v>
      </c>
      <c r="X126" s="1" t="s">
        <v>44</v>
      </c>
      <c r="Y126" s="1"/>
      <c r="Z126" s="1"/>
      <c r="AA126" s="11" cm="1">
        <f t="array" ref="AA126">IF(ISBLANK(Y126), 0, VINCentyInvDistance(F126,G126,Y126,Z126))</f>
        <v>0</v>
      </c>
      <c r="AB126" s="1">
        <v>0</v>
      </c>
      <c r="AC126" s="1">
        <v>10</v>
      </c>
      <c r="AD126" s="1">
        <v>5</v>
      </c>
      <c r="AE126" s="1">
        <v>7</v>
      </c>
      <c r="AF126" s="1">
        <v>1</v>
      </c>
      <c r="AG126" s="1" t="s">
        <v>1729</v>
      </c>
      <c r="AH126" s="1" t="s">
        <v>1730</v>
      </c>
      <c r="AI126" s="1" t="str">
        <f>TRIM(MID(SUBSTITUTE($H126,",",REPT(" ",200)),(LEN($H126)-LEN(SUBSTITUTE($H126,",",""))-2)*200+1,200))</f>
        <v>Central Visayas</v>
      </c>
      <c r="AJ126" s="1" t="s">
        <v>55</v>
      </c>
      <c r="AK126" t="s">
        <v>16649</v>
      </c>
      <c r="AL126" s="7">
        <v>0</v>
      </c>
      <c r="AM126" s="1" t="s">
        <v>1948</v>
      </c>
    </row>
    <row r="127" spans="1:39" ht="12.75" customHeight="1">
      <c r="A127" s="1"/>
      <c r="B127" s="1" t="s">
        <v>2165</v>
      </c>
      <c r="C127" s="1" t="s">
        <v>2166</v>
      </c>
      <c r="D127" s="3" t="str">
        <f ca="1">IFERROR(__xludf.DUMMYFUNCTION("PROPER(REGEXEXTRACT(B461, ""(?:https?:\/\/)?(?:www\.)?([a-zA-Z0-9-]+)\.""))"),"Skyscanner")</f>
        <v>Skyscanner</v>
      </c>
      <c r="E127" s="1" t="s">
        <v>2167</v>
      </c>
      <c r="F127" s="1">
        <v>14.10961</v>
      </c>
      <c r="G127" s="1">
        <v>120.89837</v>
      </c>
      <c r="H127" s="1" t="s">
        <v>2168</v>
      </c>
      <c r="I127" s="1" t="s">
        <v>1300</v>
      </c>
      <c r="J127" s="1">
        <f>IF(K127="URBAN",1,IF(K127="SUBURBAN",2,IF(K127="RURAL",3,"")))</f>
        <v>3</v>
      </c>
      <c r="K127" s="1" t="s">
        <v>541</v>
      </c>
      <c r="L127" s="18">
        <v>46082</v>
      </c>
      <c r="M127" s="49">
        <v>0.58333333333333337</v>
      </c>
      <c r="N127" s="18">
        <v>46083</v>
      </c>
      <c r="O127" s="56">
        <v>0.5</v>
      </c>
      <c r="P127" s="31" t="str">
        <f>TEXT($L127, "dddd")</f>
        <v>Sunday</v>
      </c>
      <c r="Q127" s="39" t="s">
        <v>43</v>
      </c>
      <c r="R127" s="39">
        <v>2520</v>
      </c>
      <c r="S127" s="1" t="str">
        <f>IF(OR(MONTH(L127)=12, MONTH(L127)&lt;=5), "Dry Season", "Wet Season")</f>
        <v>Dry Season</v>
      </c>
      <c r="T127" s="1">
        <v>2</v>
      </c>
      <c r="U127" s="1">
        <v>0</v>
      </c>
      <c r="V127" s="1">
        <v>0</v>
      </c>
      <c r="W127" s="1">
        <v>0</v>
      </c>
      <c r="X127" s="1" t="s">
        <v>44</v>
      </c>
      <c r="Y127" s="1"/>
      <c r="Z127" s="1"/>
      <c r="AA127" s="11" cm="1">
        <f t="array" ref="AA127">IF(ISBLANK(Y127), 0, VINCentyInvDistance(F127,G127,Y127,Z127))</f>
        <v>0</v>
      </c>
      <c r="AB127" s="1">
        <v>0</v>
      </c>
      <c r="AC127" s="1">
        <v>0</v>
      </c>
      <c r="AD127" s="1">
        <v>0</v>
      </c>
      <c r="AE127" s="1">
        <v>18</v>
      </c>
      <c r="AF127" s="1">
        <v>1</v>
      </c>
      <c r="AG127" s="1" t="s">
        <v>1729</v>
      </c>
      <c r="AH127" s="1" t="s">
        <v>1730</v>
      </c>
      <c r="AI127" s="1" t="str">
        <f>TRIM(MID(SUBSTITUTE($H127,",",REPT(" ",200)),(LEN($H127)-LEN(SUBSTITUTE($H127,",",""))-2)*200+1,200))</f>
        <v>Calabarzon</v>
      </c>
      <c r="AJ127" s="1" t="s">
        <v>55</v>
      </c>
      <c r="AK127" t="s">
        <v>16658</v>
      </c>
      <c r="AL127" s="7">
        <v>0</v>
      </c>
      <c r="AM127" s="1" t="s">
        <v>2169</v>
      </c>
    </row>
    <row r="128" spans="1:39" ht="12.75" customHeight="1">
      <c r="A128" s="1"/>
      <c r="B128" s="1" t="s">
        <v>2170</v>
      </c>
      <c r="C128" s="1" t="s">
        <v>2171</v>
      </c>
      <c r="D128" s="3" t="str">
        <f ca="1">IFERROR(__xludf.DUMMYFUNCTION("PROPER(REGEXEXTRACT(B462, ""(?:https?:\/\/)?(?:www\.)?([a-zA-Z0-9-]+)\.""))"),"Skyscanner")</f>
        <v>Skyscanner</v>
      </c>
      <c r="E128" s="1" t="s">
        <v>2167</v>
      </c>
      <c r="F128" s="1">
        <v>14.096299999999999</v>
      </c>
      <c r="G128" s="1">
        <v>120.90455</v>
      </c>
      <c r="H128" s="1" t="s">
        <v>2172</v>
      </c>
      <c r="I128" s="1" t="s">
        <v>1300</v>
      </c>
      <c r="J128" s="1">
        <f>IF(K128="URBAN",1,IF(K128="SUBURBAN",2,IF(K128="RURAL",3,"")))</f>
        <v>3</v>
      </c>
      <c r="K128" s="1" t="s">
        <v>541</v>
      </c>
      <c r="L128" s="18">
        <v>46082</v>
      </c>
      <c r="M128" s="49">
        <v>0.625</v>
      </c>
      <c r="N128" s="18">
        <v>46083</v>
      </c>
      <c r="O128" s="56">
        <v>0.5</v>
      </c>
      <c r="P128" s="31" t="str">
        <f>TEXT($L128, "dddd")</f>
        <v>Sunday</v>
      </c>
      <c r="Q128" s="39" t="s">
        <v>43</v>
      </c>
      <c r="R128" s="39">
        <v>2520</v>
      </c>
      <c r="S128" s="1" t="str">
        <f>IF(OR(MONTH(L128)=12, MONTH(L128)&lt;=5), "Dry Season", "Wet Season")</f>
        <v>Dry Season</v>
      </c>
      <c r="T128" s="1">
        <v>1</v>
      </c>
      <c r="U128" s="1">
        <v>0</v>
      </c>
      <c r="V128" s="1">
        <v>0</v>
      </c>
      <c r="W128" s="1">
        <v>0</v>
      </c>
      <c r="X128" s="1" t="s">
        <v>44</v>
      </c>
      <c r="Y128" s="1"/>
      <c r="Z128" s="1"/>
      <c r="AA128" s="11" cm="1">
        <f t="array" ref="AA128">IF(ISBLANK(Y128), 0, VINCentyInvDistance(F128,G128,Y128,Z128))</f>
        <v>0</v>
      </c>
      <c r="AB128" s="1">
        <v>0</v>
      </c>
      <c r="AC128" s="1">
        <v>0</v>
      </c>
      <c r="AD128" s="1">
        <v>0</v>
      </c>
      <c r="AE128" s="1">
        <v>98</v>
      </c>
      <c r="AF128" s="1">
        <v>1</v>
      </c>
      <c r="AG128" s="1" t="str">
        <f>TRIM(MID(SUBSTITUTE($H128,",",REPT(" ",200)),(LEN($H128)-LEN(SUBSTITUTE($H128,",",""))-4)*200+1,200))</f>
        <v>Tagaytay</v>
      </c>
      <c r="AH128" s="1" t="str">
        <f>TRIM(MID(SUBSTITUTE($H128,",",REPT(" ",200)),(LEN($H128)-LEN(SUBSTITUTE($H128,",",""))-3)*200+1,200))</f>
        <v>Cavite</v>
      </c>
      <c r="AI128" s="1" t="str">
        <f>TRIM(MID(SUBSTITUTE($H128,",",REPT(" ",200)),(LEN($H128)-LEN(SUBSTITUTE($H128,",",""))-2)*200+1,200))</f>
        <v>Calabarzon</v>
      </c>
      <c r="AJ128" s="1" t="str">
        <f>TRIM(MID(SUBSTITUTE($H128,",",REPT(" ",200)),(LEN($H128)-LEN(SUBSTITUTE($H128,",",""))-0)*200+1,200))</f>
        <v>Philippines</v>
      </c>
      <c r="AL128" s="7">
        <v>0</v>
      </c>
      <c r="AM128" s="1" t="s">
        <v>2173</v>
      </c>
    </row>
    <row r="129" spans="1:39" ht="12.75" customHeight="1">
      <c r="A129" s="1"/>
      <c r="B129" s="1" t="s">
        <v>2393</v>
      </c>
      <c r="C129" s="1" t="s">
        <v>2394</v>
      </c>
      <c r="D129" s="3" t="str">
        <f ca="1">IFERROR(__xludf.DUMMYFUNCTION("PROPER(REGEXEXTRACT(B515, ""(?:https?:\/\/)?(?:www\.)?([a-zA-Z0-9-]+)\.""))"),"Skyscanner")</f>
        <v>Skyscanner</v>
      </c>
      <c r="E129" s="1" t="s">
        <v>2380</v>
      </c>
      <c r="F129" s="1">
        <v>14.7367633</v>
      </c>
      <c r="G129" s="1">
        <v>121.0652649</v>
      </c>
      <c r="H129" s="1" t="s">
        <v>2281</v>
      </c>
      <c r="I129" s="1" t="s">
        <v>2395</v>
      </c>
      <c r="J129" s="1">
        <f>IF(K129="URBAN",1,IF(K129="SUBURBAN",2,IF(K129="RURAL",3,"")))</f>
        <v>3</v>
      </c>
      <c r="K129" s="1" t="s">
        <v>541</v>
      </c>
      <c r="L129" s="18">
        <v>46082</v>
      </c>
      <c r="M129" s="49">
        <v>0</v>
      </c>
      <c r="N129" s="18">
        <v>46083</v>
      </c>
      <c r="O129" s="56">
        <v>0.5</v>
      </c>
      <c r="P129" s="31" t="str">
        <f>TEXT($L129, "dddd")</f>
        <v>Sunday</v>
      </c>
      <c r="Q129" s="39" t="s">
        <v>43</v>
      </c>
      <c r="R129" s="39">
        <v>1612</v>
      </c>
      <c r="S129" s="1" t="str">
        <f>IF(OR(MONTH(L129)=12, MONTH(L129)&lt;=5), "Dry Season", "Wet Season")</f>
        <v>Dry Season</v>
      </c>
      <c r="T129" s="1">
        <v>2</v>
      </c>
      <c r="U129" s="1">
        <v>1</v>
      </c>
      <c r="V129" s="1">
        <v>0</v>
      </c>
      <c r="W129" s="1">
        <v>0</v>
      </c>
      <c r="X129" s="1" t="s">
        <v>44</v>
      </c>
      <c r="Y129" s="1"/>
      <c r="Z129" s="1"/>
      <c r="AA129" s="11" cm="1">
        <f t="array" ref="AA129">IF(ISBLANK(Y129), 0, VINCentyInvDistance(F129,G129,Y129,Z129))</f>
        <v>0</v>
      </c>
      <c r="AB129" s="1">
        <v>0</v>
      </c>
      <c r="AC129" s="1">
        <v>0</v>
      </c>
      <c r="AD129" s="1">
        <v>0</v>
      </c>
      <c r="AE129" s="1">
        <v>6</v>
      </c>
      <c r="AF129" s="1">
        <v>1</v>
      </c>
      <c r="AG129" s="1" t="s">
        <v>142</v>
      </c>
      <c r="AH129" s="1" t="s">
        <v>143</v>
      </c>
      <c r="AI129" s="1" t="str">
        <f>TRIM(MID(SUBSTITUTE($H129,",",REPT(" ",200)),(LEN($H129)-LEN(SUBSTITUTE($H129,",",""))-2)*200+1,200))</f>
        <v>Metro Manila</v>
      </c>
      <c r="AJ129" s="1" t="s">
        <v>55</v>
      </c>
      <c r="AK129" t="s">
        <v>98</v>
      </c>
      <c r="AL129" s="7">
        <v>0</v>
      </c>
      <c r="AM129" s="1"/>
    </row>
    <row r="130" spans="1:39" ht="12.75" customHeight="1">
      <c r="A130" s="1"/>
      <c r="B130" s="1" t="s">
        <v>2580</v>
      </c>
      <c r="C130" s="1" t="s">
        <v>2598</v>
      </c>
      <c r="D130" s="3" t="str">
        <f ca="1">IFERROR(__xludf.DUMMYFUNCTION("PROPER(REGEXEXTRACT(B564, ""(?:https?:\/\/)?(?:www\.)?([a-zA-Z0-9-]+)\.""))"),"Skyscanner")</f>
        <v>Skyscanner</v>
      </c>
      <c r="E130" s="1" t="s">
        <v>2599</v>
      </c>
      <c r="F130" s="1">
        <v>14.89298</v>
      </c>
      <c r="G130" s="1">
        <v>120.853944</v>
      </c>
      <c r="H130" s="1" t="s">
        <v>2583</v>
      </c>
      <c r="I130" s="1" t="s">
        <v>41</v>
      </c>
      <c r="J130" s="1">
        <f>IF(K130="URBAN",1,IF(K130="SUBURBAN",2,IF(K130="RURAL",3,"")))</f>
        <v>3</v>
      </c>
      <c r="K130" s="1" t="s">
        <v>541</v>
      </c>
      <c r="L130" s="18">
        <v>46082</v>
      </c>
      <c r="M130" s="49">
        <v>0.58333333333333337</v>
      </c>
      <c r="N130" s="18">
        <v>46083</v>
      </c>
      <c r="O130" s="56">
        <v>0.5</v>
      </c>
      <c r="P130" s="31" t="str">
        <f>TEXT($L130, "dddd")</f>
        <v>Sunday</v>
      </c>
      <c r="Q130" s="39" t="s">
        <v>207</v>
      </c>
      <c r="R130" s="39">
        <v>1254</v>
      </c>
      <c r="S130" s="1" t="str">
        <f>IF(OR(MONTH(L130)=12, MONTH(L130)&lt;=5), "Dry Season", "Wet Season")</f>
        <v>Dry Season</v>
      </c>
      <c r="T130" s="1">
        <v>1</v>
      </c>
      <c r="U130" s="1">
        <v>0</v>
      </c>
      <c r="V130" s="1">
        <v>1</v>
      </c>
      <c r="W130" s="1">
        <v>0</v>
      </c>
      <c r="X130" s="1" t="s">
        <v>44</v>
      </c>
      <c r="Y130" s="1"/>
      <c r="Z130" s="1"/>
      <c r="AA130" s="11" cm="1">
        <f t="array" ref="AA130">IF(ISBLANK(Y130), 0, VINCentyInvDistance(F130,G130,Y130,Z130))</f>
        <v>0</v>
      </c>
      <c r="AB130" s="1">
        <v>0</v>
      </c>
      <c r="AC130" s="1">
        <v>7.8</v>
      </c>
      <c r="AD130" s="1">
        <v>4.3</v>
      </c>
      <c r="AE130" s="1">
        <v>10</v>
      </c>
      <c r="AF130" s="1">
        <v>1</v>
      </c>
      <c r="AG130" s="1" t="s">
        <v>2600</v>
      </c>
      <c r="AH130" s="1" t="s">
        <v>274</v>
      </c>
      <c r="AI130" s="1"/>
      <c r="AJ130" s="1" t="s">
        <v>55</v>
      </c>
      <c r="AK130" t="s">
        <v>16687</v>
      </c>
      <c r="AL130" s="7">
        <v>0</v>
      </c>
      <c r="AM130" s="1" t="s">
        <v>2586</v>
      </c>
    </row>
    <row r="131" spans="1:39" ht="12.75" customHeight="1">
      <c r="A131" s="1"/>
      <c r="B131" s="1" t="s">
        <v>2625</v>
      </c>
      <c r="C131" s="1" t="s">
        <v>2626</v>
      </c>
      <c r="D131" s="3" t="str">
        <f ca="1">IFERROR(__xludf.DUMMYFUNCTION("PROPER(REGEXEXTRACT(B569, ""(?:https?:\/\/)?(?:www\.)?([a-zA-Z0-9-]+)\.""))"),"Skyscanner")</f>
        <v>Skyscanner</v>
      </c>
      <c r="E131" s="1" t="s">
        <v>2627</v>
      </c>
      <c r="F131" s="1">
        <v>9.5490379999999995</v>
      </c>
      <c r="G131" s="1">
        <v>123.7743402</v>
      </c>
      <c r="H131" s="1" t="s">
        <v>2628</v>
      </c>
      <c r="I131" s="1" t="s">
        <v>2622</v>
      </c>
      <c r="J131" s="1">
        <f>IF(K131="URBAN",1,IF(K131="SUBURBAN",2,IF(K131="RURAL",3,"")))</f>
        <v>3</v>
      </c>
      <c r="K131" s="1" t="s">
        <v>541</v>
      </c>
      <c r="L131" s="18">
        <v>46082</v>
      </c>
      <c r="M131" s="49">
        <v>0.625</v>
      </c>
      <c r="N131" s="18">
        <v>46083</v>
      </c>
      <c r="O131" s="56">
        <v>0.45833333333333331</v>
      </c>
      <c r="P131" s="31" t="str">
        <f>TEXT($L131, "dddd")</f>
        <v>Sunday</v>
      </c>
      <c r="Q131" s="39" t="s">
        <v>186</v>
      </c>
      <c r="R131" s="39">
        <v>20084</v>
      </c>
      <c r="S131" s="1" t="str">
        <f>IF(OR(MONTH(L131)=12, MONTH(L131)&lt;=5), "Dry Season", "Wet Season")</f>
        <v>Dry Season</v>
      </c>
      <c r="T131" s="1">
        <v>1</v>
      </c>
      <c r="U131" s="1">
        <v>0</v>
      </c>
      <c r="V131" s="1">
        <v>1</v>
      </c>
      <c r="W131" s="1">
        <v>1</v>
      </c>
      <c r="X131" s="1" t="s">
        <v>2629</v>
      </c>
      <c r="Y131" s="1">
        <v>9.5486699999999995</v>
      </c>
      <c r="Z131" s="1">
        <v>123.77356</v>
      </c>
      <c r="AA131" s="11" cm="1">
        <f t="array" ref="AA131">IF(ISBLANK(Y131), 0, VINCentyInvDistance(F131,G131,Y131,Z131))</f>
        <v>94.834844656418881</v>
      </c>
      <c r="AB131" s="1">
        <v>1</v>
      </c>
      <c r="AC131" s="1">
        <v>8.6</v>
      </c>
      <c r="AD131" s="1">
        <v>4.3</v>
      </c>
      <c r="AE131" s="1">
        <v>3392</v>
      </c>
      <c r="AF131" s="1">
        <v>1</v>
      </c>
      <c r="AG131" s="1" t="s">
        <v>2630</v>
      </c>
      <c r="AH131" s="1" t="s">
        <v>2113</v>
      </c>
      <c r="AI131" s="1" t="str">
        <f>TRIM(MID(SUBSTITUTE($H131,",",REPT(" ",200)),(LEN($H131)-LEN(SUBSTITUTE($H131,",",""))-2)*200+1,200))</f>
        <v>Central Visayas</v>
      </c>
      <c r="AJ131" s="1" t="s">
        <v>55</v>
      </c>
      <c r="AK131" t="s">
        <v>16690</v>
      </c>
      <c r="AL131" s="7">
        <v>0</v>
      </c>
      <c r="AM131" s="1"/>
    </row>
    <row r="132" spans="1:39" ht="12.75" customHeight="1">
      <c r="A132" s="1"/>
      <c r="B132" s="1" t="s">
        <v>2635</v>
      </c>
      <c r="C132" s="1" t="s">
        <v>2636</v>
      </c>
      <c r="D132" s="3" t="str">
        <f ca="1">IFERROR(__xludf.DUMMYFUNCTION("PROPER(REGEXEXTRACT(B571, ""(?:https?:\/\/)?(?:www\.)?([a-zA-Z0-9-]+)\.""))"),"Skyscanner")</f>
        <v>Skyscanner</v>
      </c>
      <c r="E132" s="1" t="s">
        <v>2637</v>
      </c>
      <c r="F132" s="1">
        <v>9.8891109999999998</v>
      </c>
      <c r="G132" s="1">
        <v>123.825816</v>
      </c>
      <c r="H132" s="1" t="s">
        <v>2638</v>
      </c>
      <c r="I132" s="1" t="s">
        <v>2622</v>
      </c>
      <c r="J132" s="1">
        <f>IF(K132="URBAN",1,IF(K132="SUBURBAN",2,IF(K132="RURAL",3,"")))</f>
        <v>3</v>
      </c>
      <c r="K132" s="1" t="s">
        <v>541</v>
      </c>
      <c r="L132" s="18">
        <v>46082</v>
      </c>
      <c r="M132" s="49">
        <v>0.625</v>
      </c>
      <c r="N132" s="18">
        <v>46083</v>
      </c>
      <c r="O132" s="56">
        <v>0.5</v>
      </c>
      <c r="P132" s="31" t="str">
        <f>TEXT($L132, "dddd")</f>
        <v>Sunday</v>
      </c>
      <c r="Q132" s="39" t="s">
        <v>117</v>
      </c>
      <c r="R132" s="39">
        <v>5421.64</v>
      </c>
      <c r="S132" s="1" t="str">
        <f>IF(OR(MONTH(L132)=12, MONTH(L132)&lt;=5), "Dry Season", "Wet Season")</f>
        <v>Dry Season</v>
      </c>
      <c r="T132" s="1">
        <v>1</v>
      </c>
      <c r="U132" s="1">
        <v>0</v>
      </c>
      <c r="V132" s="1">
        <v>0</v>
      </c>
      <c r="W132" s="1">
        <v>0</v>
      </c>
      <c r="X132" s="1" t="s">
        <v>44</v>
      </c>
      <c r="Y132" s="1"/>
      <c r="Z132" s="1"/>
      <c r="AA132" s="11" cm="1">
        <f t="array" ref="AA132">IF(ISBLANK(Y132), 0, VINCentyInvDistance(F132,G132,Y132,Z132))</f>
        <v>0</v>
      </c>
      <c r="AB132" s="1">
        <v>0</v>
      </c>
      <c r="AC132" s="1">
        <v>9.1999999999999993</v>
      </c>
      <c r="AD132" s="1">
        <v>0</v>
      </c>
      <c r="AE132" s="1">
        <v>541</v>
      </c>
      <c r="AF132" s="1">
        <v>1</v>
      </c>
      <c r="AG132" s="1" t="str">
        <f>TRIM(MID(SUBSTITUTE($H132,",",REPT(" ",200)),(LEN($H132)-LEN(SUBSTITUTE($H132,",",""))-4)*200+1,200))</f>
        <v>Lo-oc</v>
      </c>
      <c r="AH132" s="1" t="str">
        <f>TRIM(MID(SUBSTITUTE($H132,",",REPT(" ",200)),(LEN($H132)-LEN(SUBSTITUTE($H132,",",""))-3)*200+1,200))</f>
        <v>Bohol</v>
      </c>
      <c r="AI132" s="1" t="str">
        <f>TRIM(MID(SUBSTITUTE($H132,",",REPT(" ",200)),(LEN($H132)-LEN(SUBSTITUTE($H132,",",""))-2)*200+1,200))</f>
        <v>Central Visayas</v>
      </c>
      <c r="AJ132" s="1" t="str">
        <f>TRIM(MID(SUBSTITUTE($H132,",",REPT(" ",200)),(LEN($H132)-LEN(SUBSTITUTE($H132,",",""))-0)*200+1,200))</f>
        <v>Philippines</v>
      </c>
      <c r="AL132" s="7">
        <v>0</v>
      </c>
      <c r="AM132" s="1" t="s">
        <v>2639</v>
      </c>
    </row>
    <row r="133" spans="1:39" ht="12.75" customHeight="1">
      <c r="A133" s="1"/>
      <c r="B133" s="1" t="s">
        <v>2662</v>
      </c>
      <c r="C133" s="1" t="s">
        <v>2663</v>
      </c>
      <c r="D133" s="3" t="str">
        <f ca="1">IFERROR(__xludf.DUMMYFUNCTION("PROPER(REGEXEXTRACT(B576, ""(?:https?:\/\/)?(?:www\.)?([a-zA-Z0-9-]+)\.""))"),"Google")</f>
        <v>Google</v>
      </c>
      <c r="E133" s="1" t="s">
        <v>2664</v>
      </c>
      <c r="F133" s="1">
        <v>9.6493262000000009</v>
      </c>
      <c r="G133" s="1">
        <v>123.8508987</v>
      </c>
      <c r="H133" s="1" t="s">
        <v>2616</v>
      </c>
      <c r="I133" s="1" t="s">
        <v>2622</v>
      </c>
      <c r="J133" s="1">
        <f>IF(K133="URBAN",1,IF(K133="SUBURBAN",2,IF(K133="RURAL",3,"")))</f>
        <v>3</v>
      </c>
      <c r="K133" s="1" t="s">
        <v>541</v>
      </c>
      <c r="L133" s="18">
        <v>46082</v>
      </c>
      <c r="M133" s="49">
        <v>0.625</v>
      </c>
      <c r="N133" s="18">
        <v>46083</v>
      </c>
      <c r="O133" s="56">
        <v>0.5</v>
      </c>
      <c r="P133" s="31" t="str">
        <f>TEXT($L133, "dddd")</f>
        <v>Sunday</v>
      </c>
      <c r="Q133" s="39" t="s">
        <v>186</v>
      </c>
      <c r="R133" s="39">
        <v>4351</v>
      </c>
      <c r="S133" s="1" t="str">
        <f>IF(OR(MONTH(L133)=12, MONTH(L133)&lt;=5), "Dry Season", "Wet Season")</f>
        <v>Dry Season</v>
      </c>
      <c r="T133" s="1">
        <v>1</v>
      </c>
      <c r="U133" s="1">
        <v>0</v>
      </c>
      <c r="V133" s="1">
        <v>1</v>
      </c>
      <c r="W133" s="1">
        <v>1</v>
      </c>
      <c r="X133" s="1" t="s">
        <v>2617</v>
      </c>
      <c r="Y133" s="1">
        <v>9.6553032000000005</v>
      </c>
      <c r="Z133" s="1">
        <v>123.8696362</v>
      </c>
      <c r="AA133" s="11" cm="1">
        <f t="array" ref="AA133">IF(ISBLANK(Y133), 0, VINCentyInvDistance(F133,G133,Y133,Z133))</f>
        <v>2160.1592547379778</v>
      </c>
      <c r="AB133" s="1">
        <v>0</v>
      </c>
      <c r="AC133" s="1">
        <v>0</v>
      </c>
      <c r="AD133" s="1">
        <v>0</v>
      </c>
      <c r="AE133" s="1">
        <v>465</v>
      </c>
      <c r="AF133" s="1">
        <v>1</v>
      </c>
      <c r="AG133" s="1" t="s">
        <v>2618</v>
      </c>
      <c r="AH133" s="1" t="s">
        <v>2113</v>
      </c>
      <c r="AI133" s="1" t="str">
        <f>TRIM(MID(SUBSTITUTE($H133,",",REPT(" ",200)),(LEN($H133)-LEN(SUBSTITUTE($H133,",",""))-2)*200+1,200))</f>
        <v>Central Visayas</v>
      </c>
      <c r="AJ133" s="1" t="s">
        <v>55</v>
      </c>
      <c r="AL133" s="7">
        <v>0</v>
      </c>
      <c r="AM133" s="1"/>
    </row>
    <row r="134" spans="1:39" ht="12.75" customHeight="1">
      <c r="A134" s="1"/>
      <c r="B134" s="1" t="s">
        <v>2677</v>
      </c>
      <c r="C134" s="1" t="s">
        <v>2678</v>
      </c>
      <c r="D134" s="3" t="str">
        <f ca="1">IFERROR(__xludf.DUMMYFUNCTION("PROPER(REGEXEXTRACT(B580, ""(?:https?:\/\/)?(?:www\.)?([a-zA-Z0-9-]+)\.""))"),"Skyscanner")</f>
        <v>Skyscanner</v>
      </c>
      <c r="E134" s="1" t="s">
        <v>2679</v>
      </c>
      <c r="F134" s="1">
        <v>9.5524055000000008</v>
      </c>
      <c r="G134" s="1">
        <v>123.76268450000001</v>
      </c>
      <c r="H134" s="1" t="s">
        <v>2680</v>
      </c>
      <c r="I134" s="1" t="s">
        <v>2622</v>
      </c>
      <c r="J134" s="1">
        <f>IF(K134="URBAN",1,IF(K134="SUBURBAN",2,IF(K134="RURAL",3,"")))</f>
        <v>3</v>
      </c>
      <c r="K134" s="1" t="s">
        <v>541</v>
      </c>
      <c r="L134" s="18">
        <v>46082</v>
      </c>
      <c r="M134" s="49">
        <v>0.625</v>
      </c>
      <c r="N134" s="18">
        <v>46083</v>
      </c>
      <c r="O134" s="56">
        <v>0.5</v>
      </c>
      <c r="P134" s="31" t="str">
        <f>TEXT($L134, "dddd")</f>
        <v>Sunday</v>
      </c>
      <c r="Q134" s="39" t="s">
        <v>2681</v>
      </c>
      <c r="R134" s="39">
        <v>409.5</v>
      </c>
      <c r="S134" s="1" t="str">
        <f>IF(OR(MONTH(L134)=12, MONTH(L134)&lt;=5), "Dry Season", "Wet Season")</f>
        <v>Dry Season</v>
      </c>
      <c r="T134" s="1">
        <v>1</v>
      </c>
      <c r="U134" s="1">
        <v>0</v>
      </c>
      <c r="V134" s="1">
        <v>0</v>
      </c>
      <c r="W134" s="1">
        <v>1</v>
      </c>
      <c r="X134" s="1" t="s">
        <v>2644</v>
      </c>
      <c r="Y134" s="1">
        <v>9.5516547000000003</v>
      </c>
      <c r="Z134" s="1">
        <v>123.7674741</v>
      </c>
      <c r="AA134" s="11" cm="1">
        <f t="array" ref="AA134">IF(ISBLANK(Y134), 0, VINCentyInvDistance(F134,G134,Y134,Z134))</f>
        <v>532.34882760117819</v>
      </c>
      <c r="AB134" s="1">
        <v>0</v>
      </c>
      <c r="AC134" s="1">
        <v>8.6</v>
      </c>
      <c r="AD134" s="1">
        <v>4.7</v>
      </c>
      <c r="AE134" s="1">
        <v>119</v>
      </c>
      <c r="AF134" s="1">
        <v>1</v>
      </c>
      <c r="AG134" s="1" t="s">
        <v>2645</v>
      </c>
      <c r="AH134" s="1" t="s">
        <v>2113</v>
      </c>
      <c r="AI134" s="1" t="str">
        <f>TRIM(MID(SUBSTITUTE($H134,",",REPT(" ",200)),(LEN($H134)-LEN(SUBSTITUTE($H134,",",""))-2)*200+1,200))</f>
        <v>Central Visayas</v>
      </c>
      <c r="AJ134" s="1" t="s">
        <v>55</v>
      </c>
      <c r="AK134" t="s">
        <v>16698</v>
      </c>
      <c r="AL134" s="7">
        <v>0</v>
      </c>
      <c r="AM134" s="1"/>
    </row>
    <row r="135" spans="1:39" ht="12.75" customHeight="1">
      <c r="A135" s="1"/>
      <c r="B135" s="1" t="s">
        <v>2682</v>
      </c>
      <c r="C135" s="1" t="s">
        <v>2683</v>
      </c>
      <c r="D135" s="3" t="str">
        <f ca="1">IFERROR(__xludf.DUMMYFUNCTION("PROPER(REGEXEXTRACT(B581, ""(?:https?:\/\/)?(?:www\.)?([a-zA-Z0-9-]+)\.""))"),"Skyscanner")</f>
        <v>Skyscanner</v>
      </c>
      <c r="E135" s="1" t="s">
        <v>2684</v>
      </c>
      <c r="F135" s="1">
        <v>9.5487903000000003</v>
      </c>
      <c r="G135" s="1">
        <v>123.7648453</v>
      </c>
      <c r="H135" s="1" t="s">
        <v>2685</v>
      </c>
      <c r="I135" s="1" t="s">
        <v>2395</v>
      </c>
      <c r="J135" s="1">
        <f>IF(K135="URBAN",1,IF(K135="SUBURBAN",2,IF(K135="RURAL",3,"")))</f>
        <v>3</v>
      </c>
      <c r="K135" s="1" t="s">
        <v>541</v>
      </c>
      <c r="L135" s="18">
        <v>46082</v>
      </c>
      <c r="M135" s="49">
        <v>0.625</v>
      </c>
      <c r="N135" s="18">
        <v>46083</v>
      </c>
      <c r="O135" s="56">
        <v>0.5</v>
      </c>
      <c r="P135" s="31" t="str">
        <f>TEXT($L135, "dddd")</f>
        <v>Sunday</v>
      </c>
      <c r="Q135" s="39" t="s">
        <v>111</v>
      </c>
      <c r="R135" s="39">
        <v>4853</v>
      </c>
      <c r="S135" s="1" t="str">
        <f>IF(OR(MONTH(L135)=12, MONTH(L135)&lt;=5), "Dry Season", "Wet Season")</f>
        <v>Dry Season</v>
      </c>
      <c r="T135" s="1">
        <v>1</v>
      </c>
      <c r="U135" s="1">
        <v>0</v>
      </c>
      <c r="V135" s="1">
        <v>0</v>
      </c>
      <c r="W135" s="1">
        <v>1</v>
      </c>
      <c r="X135" s="1" t="s">
        <v>2644</v>
      </c>
      <c r="Y135" s="1">
        <v>9.5516547000000003</v>
      </c>
      <c r="Z135" s="1">
        <v>123.7674741</v>
      </c>
      <c r="AA135" s="11" cm="1">
        <f t="array" ref="AA135">IF(ISBLANK(Y135), 0, VINCentyInvDistance(F135,G135,Y135,Z135))</f>
        <v>428.56387054757511</v>
      </c>
      <c r="AB135" s="1">
        <v>1</v>
      </c>
      <c r="AC135" s="1">
        <v>9.1999999999999993</v>
      </c>
      <c r="AD135" s="1">
        <v>4.5999999999999996</v>
      </c>
      <c r="AE135" s="1">
        <v>1484</v>
      </c>
      <c r="AF135" s="1">
        <v>1</v>
      </c>
      <c r="AG135" s="1" t="s">
        <v>2645</v>
      </c>
      <c r="AH135" s="1" t="s">
        <v>2113</v>
      </c>
      <c r="AI135" s="1" t="str">
        <f>TRIM(MID(SUBSTITUTE($H135,",",REPT(" ",200)),(LEN($H135)-LEN(SUBSTITUTE($H135,",",""))-2)*200+1,200))</f>
        <v>Central Visayas</v>
      </c>
      <c r="AJ135" s="1" t="s">
        <v>55</v>
      </c>
      <c r="AK135" t="s">
        <v>16699</v>
      </c>
      <c r="AL135" s="7">
        <v>0</v>
      </c>
      <c r="AM135" s="1"/>
    </row>
    <row r="136" spans="1:39" ht="12.75" customHeight="1">
      <c r="A136" s="1"/>
      <c r="B136" s="1" t="s">
        <v>2686</v>
      </c>
      <c r="C136" s="1" t="s">
        <v>2687</v>
      </c>
      <c r="D136" s="3" t="str">
        <f ca="1">IFERROR(__xludf.DUMMYFUNCTION("PROPER(REGEXEXTRACT(B582, ""(?:https?:\/\/)?(?:www\.)?([a-zA-Z0-9-]+)\.""))"),"Skyscanner")</f>
        <v>Skyscanner</v>
      </c>
      <c r="E136" s="1" t="s">
        <v>2688</v>
      </c>
      <c r="F136" s="1">
        <v>9.5501612999999992</v>
      </c>
      <c r="G136" s="1">
        <v>123.765041</v>
      </c>
      <c r="H136" s="1" t="s">
        <v>2685</v>
      </c>
      <c r="I136" s="1" t="s">
        <v>2622</v>
      </c>
      <c r="J136" s="1">
        <f>IF(K136="URBAN",1,IF(K136="SUBURBAN",2,IF(K136="RURAL",3,"")))</f>
        <v>3</v>
      </c>
      <c r="K136" s="1" t="s">
        <v>541</v>
      </c>
      <c r="L136" s="18">
        <v>46082</v>
      </c>
      <c r="M136" s="49">
        <v>0.625</v>
      </c>
      <c r="N136" s="18">
        <v>46083</v>
      </c>
      <c r="O136" s="56">
        <v>0.5</v>
      </c>
      <c r="P136" s="31" t="str">
        <f>TEXT($L136, "dddd")</f>
        <v>Sunday</v>
      </c>
      <c r="Q136" s="39" t="s">
        <v>1341</v>
      </c>
      <c r="R136" s="39">
        <v>7590</v>
      </c>
      <c r="S136" s="1" t="str">
        <f>IF(OR(MONTH(L136)=12, MONTH(L136)&lt;=5), "Dry Season", "Wet Season")</f>
        <v>Dry Season</v>
      </c>
      <c r="T136" s="1">
        <v>1</v>
      </c>
      <c r="U136" s="1">
        <v>0</v>
      </c>
      <c r="V136" s="1">
        <v>0</v>
      </c>
      <c r="W136" s="1">
        <v>1</v>
      </c>
      <c r="X136" s="1" t="s">
        <v>2629</v>
      </c>
      <c r="Y136" s="1">
        <v>9.5486699999999995</v>
      </c>
      <c r="Z136" s="1">
        <v>123.77356</v>
      </c>
      <c r="AA136" s="11" cm="1">
        <f t="array" ref="AA136">IF(ISBLANK(Y136), 0, VINCentyInvDistance(F136,G136,Y136,Z136))</f>
        <v>949.70923759593177</v>
      </c>
      <c r="AB136" s="1">
        <v>0</v>
      </c>
      <c r="AC136" s="1">
        <v>0</v>
      </c>
      <c r="AD136" s="1">
        <v>0</v>
      </c>
      <c r="AE136" s="1">
        <v>926</v>
      </c>
      <c r="AF136" s="1">
        <v>1</v>
      </c>
      <c r="AG136" s="1" t="s">
        <v>2630</v>
      </c>
      <c r="AH136" s="1" t="s">
        <v>2113</v>
      </c>
      <c r="AI136" s="1" t="str">
        <f>TRIM(MID(SUBSTITUTE($H136,",",REPT(" ",200)),(LEN($H136)-LEN(SUBSTITUTE($H136,",",""))-2)*200+1,200))</f>
        <v>Central Visayas</v>
      </c>
      <c r="AJ136" s="1" t="s">
        <v>55</v>
      </c>
      <c r="AL136" s="7">
        <v>0</v>
      </c>
      <c r="AM136" s="1"/>
    </row>
    <row r="137" spans="1:39" ht="12.75" customHeight="1">
      <c r="A137" s="1"/>
      <c r="B137" s="1" t="s">
        <v>2718</v>
      </c>
      <c r="C137" s="1" t="s">
        <v>2719</v>
      </c>
      <c r="D137" s="3" t="str">
        <f ca="1">IFERROR(__xludf.DUMMYFUNCTION("PROPER(REGEXEXTRACT(B590, ""(?:https?:\/\/)?(?:www\.)?([a-zA-Z0-9-]+)\.""))"),"Skyscanner")</f>
        <v>Skyscanner</v>
      </c>
      <c r="E137" s="1" t="s">
        <v>2720</v>
      </c>
      <c r="F137" s="1">
        <v>9.5477723000000001</v>
      </c>
      <c r="G137" s="1">
        <v>123.75198349999999</v>
      </c>
      <c r="H137" s="1" t="s">
        <v>2721</v>
      </c>
      <c r="I137" s="1" t="s">
        <v>2622</v>
      </c>
      <c r="J137" s="1">
        <f>IF(K137="URBAN",1,IF(K137="SUBURBAN",2,IF(K137="RURAL",3,"")))</f>
        <v>3</v>
      </c>
      <c r="K137" s="1" t="s">
        <v>541</v>
      </c>
      <c r="L137" s="18">
        <v>46082</v>
      </c>
      <c r="M137" s="49">
        <v>0.625</v>
      </c>
      <c r="N137" s="18">
        <v>46083</v>
      </c>
      <c r="O137" s="56">
        <v>0.45833333333333331</v>
      </c>
      <c r="P137" s="31" t="str">
        <f>TEXT($L137, "dddd")</f>
        <v>Sunday</v>
      </c>
      <c r="Q137" s="39" t="s">
        <v>111</v>
      </c>
      <c r="R137" s="39">
        <v>7105</v>
      </c>
      <c r="S137" s="1" t="str">
        <f>IF(OR(MONTH(L137)=12, MONTH(L137)&lt;=5), "Dry Season", "Wet Season")</f>
        <v>Dry Season</v>
      </c>
      <c r="T137" s="1">
        <v>1</v>
      </c>
      <c r="U137" s="1">
        <v>0</v>
      </c>
      <c r="V137" s="1">
        <v>0</v>
      </c>
      <c r="W137" s="1">
        <v>1</v>
      </c>
      <c r="X137" s="1" t="s">
        <v>2644</v>
      </c>
      <c r="Y137" s="1">
        <v>9.5516547000000003</v>
      </c>
      <c r="Z137" s="1">
        <v>123.7674741</v>
      </c>
      <c r="AA137" s="11" cm="1">
        <f t="array" ref="AA137">IF(ISBLANK(Y137), 0, VINCentyInvDistance(F137,G137,Y137,Z137))</f>
        <v>1754.0405973000218</v>
      </c>
      <c r="AB137" s="1">
        <v>1</v>
      </c>
      <c r="AC137" s="1">
        <v>8.8000000000000007</v>
      </c>
      <c r="AD137" s="1">
        <v>4.4000000000000004</v>
      </c>
      <c r="AE137" s="1">
        <v>95</v>
      </c>
      <c r="AF137" s="1">
        <v>1</v>
      </c>
      <c r="AG137" s="1" t="s">
        <v>2645</v>
      </c>
      <c r="AH137" s="1" t="s">
        <v>2113</v>
      </c>
      <c r="AI137" s="1" t="str">
        <f>TRIM(MID(SUBSTITUTE($H137,",",REPT(" ",200)),(LEN($H137)-LEN(SUBSTITUTE($H137,",",""))-2)*200+1,200))</f>
        <v>Central Visayas</v>
      </c>
      <c r="AJ137" s="1" t="s">
        <v>55</v>
      </c>
      <c r="AK137" t="s">
        <v>16705</v>
      </c>
      <c r="AL137" s="7">
        <v>0</v>
      </c>
      <c r="AM137" s="1"/>
    </row>
    <row r="138" spans="1:39" ht="12.75" customHeight="1">
      <c r="A138" s="1"/>
      <c r="B138" s="1" t="s">
        <v>2722</v>
      </c>
      <c r="C138" s="1" t="s">
        <v>2723</v>
      </c>
      <c r="D138" s="3" t="str">
        <f ca="1">IFERROR(__xludf.DUMMYFUNCTION("PROPER(REGEXEXTRACT(B591, ""(?:https?:\/\/)?(?:www\.)?([a-zA-Z0-9-]+)\.""))"),"Skyscanner")</f>
        <v>Skyscanner</v>
      </c>
      <c r="E138" s="1" t="s">
        <v>2724</v>
      </c>
      <c r="F138" s="1">
        <v>9.5481353999999996</v>
      </c>
      <c r="G138" s="1">
        <v>123.7580561</v>
      </c>
      <c r="H138" s="1" t="s">
        <v>2725</v>
      </c>
      <c r="I138" s="1" t="s">
        <v>2622</v>
      </c>
      <c r="J138" s="1">
        <f>IF(K138="URBAN",1,IF(K138="SUBURBAN",2,IF(K138="RURAL",3,"")))</f>
        <v>3</v>
      </c>
      <c r="K138" s="1" t="s">
        <v>541</v>
      </c>
      <c r="L138" s="18">
        <v>46082</v>
      </c>
      <c r="M138" s="49">
        <v>0.625</v>
      </c>
      <c r="N138" s="18">
        <v>46083</v>
      </c>
      <c r="O138" s="56">
        <v>0.5</v>
      </c>
      <c r="P138" s="31" t="str">
        <f>TEXT($L138, "dddd")</f>
        <v>Sunday</v>
      </c>
      <c r="Q138" s="39" t="s">
        <v>111</v>
      </c>
      <c r="R138" s="39">
        <v>37388</v>
      </c>
      <c r="S138" s="1" t="str">
        <f>IF(OR(MONTH(L138)=12, MONTH(L138)&lt;=5), "Dry Season", "Wet Season")</f>
        <v>Dry Season</v>
      </c>
      <c r="T138" s="1">
        <v>1</v>
      </c>
      <c r="U138" s="1">
        <v>0</v>
      </c>
      <c r="V138" s="1">
        <v>1</v>
      </c>
      <c r="W138" s="1">
        <v>1</v>
      </c>
      <c r="X138" s="1" t="s">
        <v>2111</v>
      </c>
      <c r="Y138" s="1">
        <v>9.564584</v>
      </c>
      <c r="Z138" s="1">
        <v>123.80316000000001</v>
      </c>
      <c r="AA138" s="11" cm="1">
        <f t="array" ref="AA138">IF(ISBLANK(Y138), 0, VINCentyInvDistance(F138,G138,Y138,Z138))</f>
        <v>5275.3577309326547</v>
      </c>
      <c r="AB138" s="1">
        <v>0</v>
      </c>
      <c r="AC138" s="1">
        <v>9.1999999999999993</v>
      </c>
      <c r="AD138" s="1">
        <v>4.5999999999999996</v>
      </c>
      <c r="AE138" s="1">
        <v>1952</v>
      </c>
      <c r="AF138" s="1">
        <v>1</v>
      </c>
      <c r="AG138" s="1" t="s">
        <v>2112</v>
      </c>
      <c r="AH138" s="1" t="s">
        <v>2113</v>
      </c>
      <c r="AI138" s="1" t="str">
        <f>TRIM(MID(SUBSTITUTE($H138,",",REPT(" ",200)),(LEN($H138)-LEN(SUBSTITUTE($H138,",",""))-2)*200+1,200))</f>
        <v>Central Visayas</v>
      </c>
      <c r="AJ138" s="1" t="s">
        <v>55</v>
      </c>
      <c r="AK138" t="s">
        <v>16702</v>
      </c>
      <c r="AL138" s="7">
        <v>0</v>
      </c>
      <c r="AM138" s="1"/>
    </row>
    <row r="139" spans="1:39" ht="12.75" customHeight="1">
      <c r="A139" s="1"/>
      <c r="B139" s="1" t="s">
        <v>2730</v>
      </c>
      <c r="C139" s="1" t="s">
        <v>2731</v>
      </c>
      <c r="D139" s="3" t="str">
        <f ca="1">IFERROR(__xludf.DUMMYFUNCTION("PROPER(REGEXEXTRACT(B593, ""(?:https?:\/\/)?(?:www\.)?([a-zA-Z0-9-]+)\.""))"),"Skyscanner")</f>
        <v>Skyscanner</v>
      </c>
      <c r="E139" s="1" t="s">
        <v>2732</v>
      </c>
      <c r="F139" s="1">
        <v>9.5568525999999991</v>
      </c>
      <c r="G139" s="1">
        <v>123.78794670000001</v>
      </c>
      <c r="H139" s="1" t="s">
        <v>2733</v>
      </c>
      <c r="I139" s="1" t="s">
        <v>2622</v>
      </c>
      <c r="J139" s="1">
        <f>IF(K139="URBAN",1,IF(K139="SUBURBAN",2,IF(K139="RURAL",3,"")))</f>
        <v>3</v>
      </c>
      <c r="K139" s="1" t="s">
        <v>541</v>
      </c>
      <c r="L139" s="18">
        <v>46082</v>
      </c>
      <c r="M139" s="49">
        <v>0.58333333333333337</v>
      </c>
      <c r="N139" s="18">
        <v>46083</v>
      </c>
      <c r="O139" s="56">
        <v>0.5</v>
      </c>
      <c r="P139" s="31" t="str">
        <f>TEXT($L139, "dddd")</f>
        <v>Sunday</v>
      </c>
      <c r="Q139" s="39" t="s">
        <v>111</v>
      </c>
      <c r="R139" s="39">
        <v>4437</v>
      </c>
      <c r="S139" s="1" t="str">
        <f>IF(OR(MONTH(L139)=12, MONTH(L139)&lt;=5), "Dry Season", "Wet Season")</f>
        <v>Dry Season</v>
      </c>
      <c r="T139" s="1">
        <v>1</v>
      </c>
      <c r="U139" s="1">
        <v>1</v>
      </c>
      <c r="V139" s="1">
        <v>0</v>
      </c>
      <c r="W139" s="1">
        <v>1</v>
      </c>
      <c r="X139" s="1" t="s">
        <v>2629</v>
      </c>
      <c r="Y139" s="1">
        <v>9.5486699999999995</v>
      </c>
      <c r="Z139" s="1">
        <v>123.77356</v>
      </c>
      <c r="AA139" s="11" cm="1">
        <f t="array" ref="AA139">IF(ISBLANK(Y139), 0, VINCentyInvDistance(F139,G139,Y139,Z139))</f>
        <v>1820.3779331524527</v>
      </c>
      <c r="AB139" s="1">
        <v>0</v>
      </c>
      <c r="AC139" s="1">
        <v>9</v>
      </c>
      <c r="AD139" s="1">
        <v>4.5</v>
      </c>
      <c r="AE139" s="1">
        <v>116</v>
      </c>
      <c r="AF139" s="1">
        <v>1</v>
      </c>
      <c r="AG139" s="1" t="s">
        <v>2630</v>
      </c>
      <c r="AH139" s="1" t="s">
        <v>2113</v>
      </c>
      <c r="AI139" s="1" t="str">
        <f>TRIM(MID(SUBSTITUTE($H139,",",REPT(" ",200)),(LEN($H139)-LEN(SUBSTITUTE($H139,",",""))-2)*200+1,200))</f>
        <v>Central Visayas</v>
      </c>
      <c r="AJ139" s="1" t="s">
        <v>55</v>
      </c>
      <c r="AK139" t="s">
        <v>16707</v>
      </c>
      <c r="AL139" s="7">
        <v>0</v>
      </c>
      <c r="AM139" s="1"/>
    </row>
    <row r="140" spans="1:39" ht="12.75" customHeight="1">
      <c r="A140" s="1"/>
      <c r="B140" s="1" t="s">
        <v>2748</v>
      </c>
      <c r="C140" s="1" t="s">
        <v>2749</v>
      </c>
      <c r="D140" s="3" t="str">
        <f ca="1">IFERROR(__xludf.DUMMYFUNCTION("PROPER(REGEXEXTRACT(B597, ""(?:https?:\/\/)?(?:www\.)?([a-zA-Z0-9-]+)\.""))"),"Skyscanner")</f>
        <v>Skyscanner</v>
      </c>
      <c r="E140" s="1" t="s">
        <v>2750</v>
      </c>
      <c r="F140" s="1">
        <v>9.5881241999999993</v>
      </c>
      <c r="G140" s="1">
        <v>123.7259521</v>
      </c>
      <c r="H140" s="1" t="s">
        <v>2751</v>
      </c>
      <c r="I140" s="1" t="s">
        <v>2622</v>
      </c>
      <c r="J140" s="1">
        <f>IF(K140="URBAN",1,IF(K140="SUBURBAN",2,IF(K140="RURAL",3,"")))</f>
        <v>3</v>
      </c>
      <c r="K140" s="1" t="s">
        <v>541</v>
      </c>
      <c r="L140" s="18">
        <v>46082</v>
      </c>
      <c r="M140" s="49">
        <v>0.625</v>
      </c>
      <c r="N140" s="18">
        <v>46083</v>
      </c>
      <c r="O140" s="56">
        <v>0.5</v>
      </c>
      <c r="P140" s="31" t="str">
        <f>TEXT($L140, "dddd")</f>
        <v>Sunday</v>
      </c>
      <c r="Q140" s="39" t="s">
        <v>111</v>
      </c>
      <c r="R140" s="39">
        <v>7366</v>
      </c>
      <c r="S140" s="1" t="str">
        <f>IF(OR(MONTH(L140)=12, MONTH(L140)&lt;=5), "Dry Season", "Wet Season")</f>
        <v>Dry Season</v>
      </c>
      <c r="T140" s="1">
        <v>1</v>
      </c>
      <c r="U140" s="1">
        <v>0</v>
      </c>
      <c r="V140" s="1">
        <v>1</v>
      </c>
      <c r="W140" s="1">
        <v>1</v>
      </c>
      <c r="X140" s="1" t="s">
        <v>2660</v>
      </c>
      <c r="Y140" s="1">
        <v>9.5877140999999995</v>
      </c>
      <c r="Z140" s="1">
        <v>123.7258102</v>
      </c>
      <c r="AA140" s="11" cm="1">
        <f t="array" ref="AA140">IF(ISBLANK(Y140), 0, VINCentyInvDistance(F140,G140,Y140,Z140))</f>
        <v>47.959314996322071</v>
      </c>
      <c r="AB140" s="1">
        <v>0</v>
      </c>
      <c r="AC140" s="1">
        <v>9.6</v>
      </c>
      <c r="AD140" s="1">
        <v>4.8</v>
      </c>
      <c r="AE140" s="1">
        <v>635</v>
      </c>
      <c r="AF140" s="1">
        <v>1</v>
      </c>
      <c r="AG140" s="1" t="s">
        <v>2661</v>
      </c>
      <c r="AH140" s="1" t="s">
        <v>2113</v>
      </c>
      <c r="AI140" s="1" t="str">
        <f>TRIM(MID(SUBSTITUTE($H140,",",REPT(" ",200)),(LEN($H140)-LEN(SUBSTITUTE($H140,",",""))-2)*200+1,200))</f>
        <v>Central Visayas</v>
      </c>
      <c r="AJ140" s="1" t="s">
        <v>55</v>
      </c>
      <c r="AK140" t="s">
        <v>16710</v>
      </c>
      <c r="AL140" s="7">
        <v>0</v>
      </c>
      <c r="AM140" s="1"/>
    </row>
    <row r="141" spans="1:39" ht="12.75" customHeight="1">
      <c r="A141" s="1"/>
      <c r="B141" s="1" t="s">
        <v>2757</v>
      </c>
      <c r="C141" s="1" t="s">
        <v>2758</v>
      </c>
      <c r="D141" s="3" t="str">
        <f ca="1">IFERROR(__xludf.DUMMYFUNCTION("PROPER(REGEXEXTRACT(B599, ""(?:https?:\/\/)?(?:www\.)?([a-zA-Z0-9-]+)\.""))"),"Skyscanner")</f>
        <v>Skyscanner</v>
      </c>
      <c r="E141" s="1" t="s">
        <v>2759</v>
      </c>
      <c r="F141" s="1">
        <v>9.5614112000000002</v>
      </c>
      <c r="G141" s="1">
        <v>123.7999633</v>
      </c>
      <c r="H141" s="1" t="s">
        <v>2117</v>
      </c>
      <c r="I141" s="1" t="s">
        <v>2622</v>
      </c>
      <c r="J141" s="1">
        <f>IF(K141="URBAN",1,IF(K141="SUBURBAN",2,IF(K141="RURAL",3,"")))</f>
        <v>3</v>
      </c>
      <c r="K141" s="1" t="s">
        <v>541</v>
      </c>
      <c r="L141" s="18">
        <v>46082</v>
      </c>
      <c r="M141" s="49">
        <v>0.58333333333333337</v>
      </c>
      <c r="N141" s="18">
        <v>46083</v>
      </c>
      <c r="O141" s="56">
        <v>0.5</v>
      </c>
      <c r="P141" s="31" t="str">
        <f>TEXT($L141, "dddd")</f>
        <v>Sunday</v>
      </c>
      <c r="Q141" s="39" t="s">
        <v>67</v>
      </c>
      <c r="R141" s="39">
        <v>1794.8999999999901</v>
      </c>
      <c r="S141" s="1" t="str">
        <f>IF(OR(MONTH(L141)=12, MONTH(L141)&lt;=5), "Dry Season", "Wet Season")</f>
        <v>Dry Season</v>
      </c>
      <c r="T141" s="1">
        <v>1</v>
      </c>
      <c r="U141" s="1">
        <v>0</v>
      </c>
      <c r="V141" s="1">
        <v>0</v>
      </c>
      <c r="W141" s="1">
        <v>1</v>
      </c>
      <c r="X141" s="1" t="s">
        <v>2111</v>
      </c>
      <c r="Y141" s="1">
        <v>9.564584</v>
      </c>
      <c r="Z141" s="1">
        <v>123.80316000000001</v>
      </c>
      <c r="AA141" s="11" cm="1">
        <f t="array" ref="AA141">IF(ISBLANK(Y141), 0, VINCentyInvDistance(F141,G141,Y141,Z141))</f>
        <v>496.29677259566228</v>
      </c>
      <c r="AB141" s="1">
        <v>0</v>
      </c>
      <c r="AC141" s="1">
        <v>8.6</v>
      </c>
      <c r="AD141" s="1">
        <v>4.3</v>
      </c>
      <c r="AE141" s="1">
        <v>31</v>
      </c>
      <c r="AF141" s="1">
        <v>1</v>
      </c>
      <c r="AG141" s="1" t="s">
        <v>2112</v>
      </c>
      <c r="AH141" s="1" t="s">
        <v>2113</v>
      </c>
      <c r="AI141" s="1" t="str">
        <f>TRIM(MID(SUBSTITUTE($H141,",",REPT(" ",200)),(LEN($H141)-LEN(SUBSTITUTE($H141,",",""))-2)*200+1,200))</f>
        <v>Central Visayas</v>
      </c>
      <c r="AJ141" s="1" t="s">
        <v>55</v>
      </c>
      <c r="AK141" t="s">
        <v>16711</v>
      </c>
      <c r="AL141" s="7">
        <v>0</v>
      </c>
      <c r="AM141" s="1"/>
    </row>
    <row r="142" spans="1:39" ht="12.75" customHeight="1">
      <c r="A142" s="1"/>
      <c r="B142" s="1" t="s">
        <v>2760</v>
      </c>
      <c r="C142" s="1" t="s">
        <v>2761</v>
      </c>
      <c r="D142" s="3" t="str">
        <f ca="1">IFERROR(__xludf.DUMMYFUNCTION("PROPER(REGEXEXTRACT(B600, ""(?:https?:\/\/)?(?:www\.)?([a-zA-Z0-9-]+)\.""))"),"Skyscanner")</f>
        <v>Skyscanner</v>
      </c>
      <c r="E142" s="1" t="s">
        <v>2762</v>
      </c>
      <c r="F142" s="1">
        <v>9.5482077000000007</v>
      </c>
      <c r="G142" s="1">
        <v>123.77109729999999</v>
      </c>
      <c r="H142" s="1" t="s">
        <v>2763</v>
      </c>
      <c r="I142" s="1" t="s">
        <v>2622</v>
      </c>
      <c r="J142" s="1">
        <f>IF(K142="URBAN",1,IF(K142="SUBURBAN",2,IF(K142="RURAL",3,"")))</f>
        <v>3</v>
      </c>
      <c r="K142" s="1" t="s">
        <v>541</v>
      </c>
      <c r="L142" s="18">
        <v>46082</v>
      </c>
      <c r="M142" s="49">
        <v>0.58333333333333337</v>
      </c>
      <c r="N142" s="18">
        <v>46083</v>
      </c>
      <c r="O142" s="56">
        <v>0.45833333333333331</v>
      </c>
      <c r="P142" s="31" t="str">
        <f>TEXT($L142, "dddd")</f>
        <v>Sunday</v>
      </c>
      <c r="Q142" s="39" t="s">
        <v>111</v>
      </c>
      <c r="R142" s="39">
        <v>5281</v>
      </c>
      <c r="S142" s="1" t="str">
        <f>IF(OR(MONTH(L142)=12, MONTH(L142)&lt;=5), "Dry Season", "Wet Season")</f>
        <v>Dry Season</v>
      </c>
      <c r="T142" s="1">
        <v>1</v>
      </c>
      <c r="U142" s="1">
        <v>0</v>
      </c>
      <c r="V142" s="1">
        <v>1</v>
      </c>
      <c r="W142" s="1">
        <v>1</v>
      </c>
      <c r="X142" s="1" t="s">
        <v>2629</v>
      </c>
      <c r="Y142" s="1">
        <v>9.5486699999999995</v>
      </c>
      <c r="Z142" s="1">
        <v>123.77356</v>
      </c>
      <c r="AA142" s="11" cm="1">
        <f t="array" ref="AA142">IF(ISBLANK(Y142), 0, VINCentyInvDistance(F142,G142,Y142,Z142))</f>
        <v>275.16589697730535</v>
      </c>
      <c r="AB142" s="1">
        <v>0</v>
      </c>
      <c r="AC142" s="1">
        <v>6.4</v>
      </c>
      <c r="AD142" s="1">
        <v>3.2</v>
      </c>
      <c r="AE142" s="1">
        <v>541</v>
      </c>
      <c r="AF142" s="1">
        <v>1</v>
      </c>
      <c r="AG142" s="1" t="s">
        <v>2630</v>
      </c>
      <c r="AH142" s="1" t="s">
        <v>2113</v>
      </c>
      <c r="AI142" s="1" t="str">
        <f>TRIM(MID(SUBSTITUTE($H142,",",REPT(" ",200)),(LEN($H142)-LEN(SUBSTITUTE($H142,",",""))-2)*200+1,200))</f>
        <v>Central Visayas</v>
      </c>
      <c r="AJ142" s="1" t="s">
        <v>55</v>
      </c>
      <c r="AK142" t="s">
        <v>16712</v>
      </c>
      <c r="AL142" s="7">
        <v>0</v>
      </c>
      <c r="AM142" s="1"/>
    </row>
    <row r="143" spans="1:39" ht="12.75" customHeight="1">
      <c r="A143" s="1"/>
      <c r="B143" s="1" t="s">
        <v>2772</v>
      </c>
      <c r="C143" s="1" t="s">
        <v>2773</v>
      </c>
      <c r="D143" s="3" t="str">
        <f ca="1">IFERROR(__xludf.DUMMYFUNCTION("PROPER(REGEXEXTRACT(B603, ""(?:https?:\/\/)?(?:www\.)?([a-zA-Z0-9-]+)\.""))"),"Skyscanner")</f>
        <v>Skyscanner</v>
      </c>
      <c r="E143" s="1" t="s">
        <v>2774</v>
      </c>
      <c r="F143" s="1">
        <v>9.5524018999999996</v>
      </c>
      <c r="G143" s="1">
        <v>123.773837</v>
      </c>
      <c r="H143" s="1" t="s">
        <v>2775</v>
      </c>
      <c r="I143" s="1" t="s">
        <v>2622</v>
      </c>
      <c r="J143" s="1">
        <f>IF(K143="URBAN",1,IF(K143="SUBURBAN",2,IF(K143="RURAL",3,"")))</f>
        <v>3</v>
      </c>
      <c r="K143" s="1" t="s">
        <v>541</v>
      </c>
      <c r="L143" s="18">
        <v>46082</v>
      </c>
      <c r="M143" s="49">
        <v>0.625</v>
      </c>
      <c r="N143" s="18">
        <v>46083</v>
      </c>
      <c r="O143" s="56">
        <v>0.5</v>
      </c>
      <c r="P143" s="31" t="str">
        <f>TEXT($L143, "dddd")</f>
        <v>Sunday</v>
      </c>
      <c r="Q143" s="39" t="s">
        <v>207</v>
      </c>
      <c r="R143" s="39">
        <v>4548</v>
      </c>
      <c r="S143" s="1" t="str">
        <f>IF(OR(MONTH(L143)=12, MONTH(L143)&lt;=5), "Dry Season", "Wet Season")</f>
        <v>Dry Season</v>
      </c>
      <c r="T143" s="1">
        <v>1</v>
      </c>
      <c r="U143" s="1">
        <v>0</v>
      </c>
      <c r="V143" s="1">
        <v>1</v>
      </c>
      <c r="W143" s="1">
        <v>1</v>
      </c>
      <c r="X143" s="1" t="s">
        <v>2629</v>
      </c>
      <c r="Y143" s="1">
        <v>9.5486699999999995</v>
      </c>
      <c r="Z143" s="1">
        <v>123.77356</v>
      </c>
      <c r="AA143" s="11" cm="1">
        <f t="array" ref="AA143">IF(ISBLANK(Y143), 0, VINCentyInvDistance(F143,G143,Y143,Z143))</f>
        <v>413.88499469024737</v>
      </c>
      <c r="AB143" s="1">
        <v>0</v>
      </c>
      <c r="AC143" s="1">
        <v>8.1999999999999993</v>
      </c>
      <c r="AD143" s="1">
        <v>4.0999999999999996</v>
      </c>
      <c r="AE143" s="1">
        <v>831</v>
      </c>
      <c r="AF143" s="1">
        <v>1</v>
      </c>
      <c r="AG143" s="1" t="s">
        <v>2630</v>
      </c>
      <c r="AH143" s="1" t="s">
        <v>2113</v>
      </c>
      <c r="AI143" s="1" t="str">
        <f>TRIM(MID(SUBSTITUTE($H143,",",REPT(" ",200)),(LEN($H143)-LEN(SUBSTITUTE($H143,",",""))-2)*200+1,200))</f>
        <v>Central Visayas</v>
      </c>
      <c r="AJ143" s="1" t="s">
        <v>55</v>
      </c>
      <c r="AK143" t="s">
        <v>16714</v>
      </c>
      <c r="AL143" s="7">
        <v>0</v>
      </c>
      <c r="AM143" s="1"/>
    </row>
    <row r="144" spans="1:39" ht="12.75" customHeight="1">
      <c r="A144" s="1"/>
      <c r="B144" s="1" t="s">
        <v>2776</v>
      </c>
      <c r="C144" s="1" t="s">
        <v>2777</v>
      </c>
      <c r="D144" s="3" t="str">
        <f ca="1">IFERROR(__xludf.DUMMYFUNCTION("PROPER(REGEXEXTRACT(B604, ""(?:https?:\/\/)?(?:www\.)?([a-zA-Z0-9-]+)\.""))"),"Skyscanner")</f>
        <v>Skyscanner</v>
      </c>
      <c r="E144" s="1" t="s">
        <v>2778</v>
      </c>
      <c r="F144" s="1">
        <v>9.5524020000000007</v>
      </c>
      <c r="G144" s="1">
        <v>123.773837</v>
      </c>
      <c r="H144" s="1" t="s">
        <v>2775</v>
      </c>
      <c r="I144" s="1" t="s">
        <v>2622</v>
      </c>
      <c r="J144" s="1">
        <f>IF(K144="URBAN",1,IF(K144="SUBURBAN",2,IF(K144="RURAL",3,"")))</f>
        <v>3</v>
      </c>
      <c r="K144" s="1" t="s">
        <v>541</v>
      </c>
      <c r="L144" s="18">
        <v>46082</v>
      </c>
      <c r="M144" s="49">
        <v>0.54166666666666663</v>
      </c>
      <c r="N144" s="18">
        <v>46083</v>
      </c>
      <c r="O144" s="56">
        <v>0.45833333333333331</v>
      </c>
      <c r="P144" s="31" t="str">
        <f>TEXT($L144, "dddd")</f>
        <v>Sunday</v>
      </c>
      <c r="Q144" s="39" t="s">
        <v>207</v>
      </c>
      <c r="R144" s="39">
        <v>1411</v>
      </c>
      <c r="S144" s="1" t="str">
        <f>IF(OR(MONTH(L144)=12, MONTH(L144)&lt;=5), "Dry Season", "Wet Season")</f>
        <v>Dry Season</v>
      </c>
      <c r="T144" s="1">
        <v>1</v>
      </c>
      <c r="U144" s="1">
        <v>0</v>
      </c>
      <c r="V144" s="1">
        <v>0</v>
      </c>
      <c r="W144" s="1">
        <v>1</v>
      </c>
      <c r="X144" s="1" t="s">
        <v>2629</v>
      </c>
      <c r="Y144" s="1">
        <v>9.5486699999999995</v>
      </c>
      <c r="Z144" s="1">
        <v>123.77356</v>
      </c>
      <c r="AA144" s="11" cm="1">
        <f t="array" ref="AA144">IF(ISBLANK(Y144), 0, VINCentyInvDistance(F144,G144,Y144,Z144))</f>
        <v>413.89602527961222</v>
      </c>
      <c r="AB144" s="1">
        <v>0</v>
      </c>
      <c r="AC144" s="1">
        <v>8.1999999999999993</v>
      </c>
      <c r="AD144" s="1">
        <v>0</v>
      </c>
      <c r="AE144" s="1">
        <v>14</v>
      </c>
      <c r="AF144" s="1">
        <v>1</v>
      </c>
      <c r="AG144" s="1" t="s">
        <v>2779</v>
      </c>
      <c r="AH144" s="1" t="s">
        <v>2113</v>
      </c>
      <c r="AI144" s="1"/>
      <c r="AJ144" s="1" t="s">
        <v>55</v>
      </c>
      <c r="AK144" t="s">
        <v>16715</v>
      </c>
      <c r="AL144" s="7">
        <v>0</v>
      </c>
      <c r="AM144" s="1" t="s">
        <v>2780</v>
      </c>
    </row>
    <row r="145" spans="1:39" ht="12.75" customHeight="1">
      <c r="A145" s="1"/>
      <c r="B145" s="1" t="s">
        <v>2781</v>
      </c>
      <c r="C145" s="1" t="s">
        <v>2782</v>
      </c>
      <c r="D145" s="3" t="str">
        <f ca="1">IFERROR(__xludf.DUMMYFUNCTION("PROPER(REGEXEXTRACT(B605, ""(?:https?:\/\/)?(?:www\.)?([a-zA-Z0-9-]+)\.""))"),"Skyscanner")</f>
        <v>Skyscanner</v>
      </c>
      <c r="E145" s="1" t="s">
        <v>2783</v>
      </c>
      <c r="F145" s="1">
        <v>9.5529536999999998</v>
      </c>
      <c r="G145" s="1">
        <v>123.7863464</v>
      </c>
      <c r="H145" s="1" t="s">
        <v>2784</v>
      </c>
      <c r="I145" s="1" t="s">
        <v>2622</v>
      </c>
      <c r="J145" s="1">
        <f>IF(K145="URBAN",1,IF(K145="SUBURBAN",2,IF(K145="RURAL",3,"")))</f>
        <v>3</v>
      </c>
      <c r="K145" s="1" t="s">
        <v>541</v>
      </c>
      <c r="L145" s="18">
        <v>46082</v>
      </c>
      <c r="M145" s="49">
        <v>0.58333333333333337</v>
      </c>
      <c r="N145" s="18">
        <v>46083</v>
      </c>
      <c r="O145" s="56">
        <v>0.45833333333333331</v>
      </c>
      <c r="P145" s="31" t="str">
        <f>TEXT($L145, "dddd")</f>
        <v>Sunday</v>
      </c>
      <c r="Q145" s="39" t="s">
        <v>531</v>
      </c>
      <c r="R145" s="39">
        <v>7950</v>
      </c>
      <c r="S145" s="1" t="str">
        <f>IF(OR(MONTH(L145)=12, MONTH(L145)&lt;=5), "Dry Season", "Wet Season")</f>
        <v>Dry Season</v>
      </c>
      <c r="T145" s="1">
        <v>1</v>
      </c>
      <c r="U145" s="1">
        <v>0</v>
      </c>
      <c r="V145" s="1">
        <v>0</v>
      </c>
      <c r="W145" s="1">
        <v>1</v>
      </c>
      <c r="X145" s="1" t="s">
        <v>2629</v>
      </c>
      <c r="Y145" s="1">
        <v>9.5486699999999995</v>
      </c>
      <c r="Z145" s="1">
        <v>123.77356</v>
      </c>
      <c r="AA145" s="11" cm="1">
        <f t="array" ref="AA145">IF(ISBLANK(Y145), 0, VINCentyInvDistance(F145,G145,Y145,Z145))</f>
        <v>1481.5767097695559</v>
      </c>
      <c r="AB145" s="1">
        <v>0</v>
      </c>
      <c r="AC145" s="1">
        <v>8.4</v>
      </c>
      <c r="AD145" s="1">
        <v>4.2</v>
      </c>
      <c r="AE145" s="1">
        <v>76</v>
      </c>
      <c r="AF145" s="1">
        <v>1</v>
      </c>
      <c r="AG145" s="1" t="s">
        <v>2630</v>
      </c>
      <c r="AH145" s="1" t="s">
        <v>2113</v>
      </c>
      <c r="AI145" s="1" t="str">
        <f>TRIM(MID(SUBSTITUTE($H145,",",REPT(" ",200)),(LEN($H145)-LEN(SUBSTITUTE($H145,",",""))-2)*200+1,200))</f>
        <v>Central Visayas</v>
      </c>
      <c r="AJ145" s="1" t="s">
        <v>55</v>
      </c>
      <c r="AK145" t="s">
        <v>16716</v>
      </c>
      <c r="AL145" s="7">
        <v>0</v>
      </c>
      <c r="AM145" s="1"/>
    </row>
    <row r="146" spans="1:39" ht="12.75" customHeight="1">
      <c r="A146" s="1"/>
      <c r="B146" s="1" t="s">
        <v>2798</v>
      </c>
      <c r="C146" s="1" t="s">
        <v>2799</v>
      </c>
      <c r="D146" s="3" t="str">
        <f ca="1">IFERROR(__xludf.DUMMYFUNCTION("PROPER(REGEXEXTRACT(B609, ""(?:https?:\/\/)?(?:www\.)?([a-zA-Z0-9-]+)\.""))"),"Skyscanner")</f>
        <v>Skyscanner</v>
      </c>
      <c r="E146" s="1" t="s">
        <v>2800</v>
      </c>
      <c r="F146" s="1">
        <v>9.5497700000000005</v>
      </c>
      <c r="G146" s="1">
        <v>123.76832</v>
      </c>
      <c r="H146" s="1" t="s">
        <v>2796</v>
      </c>
      <c r="I146" s="1" t="s">
        <v>2622</v>
      </c>
      <c r="J146" s="1">
        <f>IF(K146="URBAN",1,IF(K146="SUBURBAN",2,IF(K146="RURAL",3,"")))</f>
        <v>3</v>
      </c>
      <c r="K146" s="1" t="s">
        <v>541</v>
      </c>
      <c r="L146" s="18">
        <v>46082</v>
      </c>
      <c r="M146" s="49">
        <v>0.58333333333333337</v>
      </c>
      <c r="N146" s="18">
        <v>46083</v>
      </c>
      <c r="O146" s="56">
        <v>0.5</v>
      </c>
      <c r="P146" s="31" t="str">
        <f>TEXT($L146, "dddd")</f>
        <v>Sunday</v>
      </c>
      <c r="Q146" s="39" t="s">
        <v>61</v>
      </c>
      <c r="R146" s="39">
        <v>4946.9759999999997</v>
      </c>
      <c r="S146" s="1" t="str">
        <f>IF(OR(MONTH(L146)=12, MONTH(L146)&lt;=5), "Dry Season", "Wet Season")</f>
        <v>Dry Season</v>
      </c>
      <c r="T146" s="1">
        <v>1</v>
      </c>
      <c r="U146" s="1">
        <v>0</v>
      </c>
      <c r="V146" s="1">
        <v>0</v>
      </c>
      <c r="W146" s="1">
        <v>1</v>
      </c>
      <c r="X146" s="1" t="s">
        <v>2644</v>
      </c>
      <c r="Y146" s="1">
        <v>9.5516547000000003</v>
      </c>
      <c r="Z146" s="1">
        <v>123.7674741</v>
      </c>
      <c r="AA146" s="11" cm="1">
        <f t="array" ref="AA146">IF(ISBLANK(Y146), 0, VINCentyInvDistance(F146,G146,Y146,Z146))</f>
        <v>228.20793822795326</v>
      </c>
      <c r="AB146" s="1">
        <v>1</v>
      </c>
      <c r="AC146" s="1">
        <v>9.1999999999999993</v>
      </c>
      <c r="AD146" s="1">
        <v>4.4000000000000004</v>
      </c>
      <c r="AE146" s="1">
        <v>104</v>
      </c>
      <c r="AF146" s="1">
        <v>1</v>
      </c>
      <c r="AG146" s="1" t="s">
        <v>2801</v>
      </c>
      <c r="AH146" s="1" t="s">
        <v>2113</v>
      </c>
      <c r="AI146" s="1"/>
      <c r="AJ146" s="1" t="s">
        <v>55</v>
      </c>
      <c r="AK146" t="s">
        <v>16719</v>
      </c>
      <c r="AL146" s="7">
        <v>0</v>
      </c>
      <c r="AM146" s="1" t="s">
        <v>2802</v>
      </c>
    </row>
    <row r="147" spans="1:39" ht="12.75" customHeight="1">
      <c r="A147" s="1"/>
      <c r="B147" s="1" t="s">
        <v>2803</v>
      </c>
      <c r="C147" s="1" t="s">
        <v>2804</v>
      </c>
      <c r="D147" s="3" t="str">
        <f ca="1">IFERROR(__xludf.DUMMYFUNCTION("PROPER(REGEXEXTRACT(B610, ""(?:https?:\/\/)?(?:www\.)?([a-zA-Z0-9-]+)\.""))"),"Skyscanner")</f>
        <v>Skyscanner</v>
      </c>
      <c r="E147" s="1" t="s">
        <v>2805</v>
      </c>
      <c r="F147" s="1">
        <v>9.5480257000000002</v>
      </c>
      <c r="G147" s="1">
        <v>123.77049599999999</v>
      </c>
      <c r="H147" s="1" t="s">
        <v>2806</v>
      </c>
      <c r="I147" s="1" t="s">
        <v>2622</v>
      </c>
      <c r="J147" s="1">
        <f>IF(K147="URBAN",1,IF(K147="SUBURBAN",2,IF(K147="RURAL",3,"")))</f>
        <v>3</v>
      </c>
      <c r="K147" s="1" t="s">
        <v>541</v>
      </c>
      <c r="L147" s="18">
        <v>46082</v>
      </c>
      <c r="M147" s="49">
        <v>0.58333333333333337</v>
      </c>
      <c r="N147" s="18">
        <v>46083</v>
      </c>
      <c r="O147" s="56">
        <v>0.5</v>
      </c>
      <c r="P147" s="31" t="str">
        <f>TEXT($L147, "dddd")</f>
        <v>Sunday</v>
      </c>
      <c r="Q147" s="39" t="s">
        <v>43</v>
      </c>
      <c r="R147" s="39">
        <v>2658</v>
      </c>
      <c r="S147" s="1" t="str">
        <f>IF(OR(MONTH(L147)=12, MONTH(L147)&lt;=5), "Dry Season", "Wet Season")</f>
        <v>Dry Season</v>
      </c>
      <c r="T147" s="1">
        <v>2</v>
      </c>
      <c r="U147" s="1">
        <v>0</v>
      </c>
      <c r="V147" s="1">
        <v>1</v>
      </c>
      <c r="W147" s="1">
        <v>1</v>
      </c>
      <c r="X147" s="1" t="s">
        <v>2629</v>
      </c>
      <c r="Y147" s="1">
        <v>9.5486699999999995</v>
      </c>
      <c r="Z147" s="1">
        <v>123.77356</v>
      </c>
      <c r="AA147" s="11" cm="1">
        <f t="array" ref="AA147">IF(ISBLANK(Y147), 0, VINCentyInvDistance(F147,G147,Y147,Z147))</f>
        <v>343.85406331208003</v>
      </c>
      <c r="AB147" s="1">
        <v>1</v>
      </c>
      <c r="AC147" s="1">
        <v>7.4</v>
      </c>
      <c r="AD147" s="1">
        <v>3.7</v>
      </c>
      <c r="AE147" s="1">
        <v>241</v>
      </c>
      <c r="AF147" s="1">
        <v>1</v>
      </c>
      <c r="AG147" s="1" t="s">
        <v>2630</v>
      </c>
      <c r="AH147" s="1" t="s">
        <v>2113</v>
      </c>
      <c r="AI147" s="1" t="str">
        <f>TRIM(MID(SUBSTITUTE($H147,",",REPT(" ",200)),(LEN($H147)-LEN(SUBSTITUTE($H147,",",""))-2)*200+1,200))</f>
        <v>Central Visayas</v>
      </c>
      <c r="AJ147" s="1" t="s">
        <v>55</v>
      </c>
      <c r="AK147" t="s">
        <v>16720</v>
      </c>
      <c r="AL147" s="7">
        <v>0</v>
      </c>
      <c r="AM147" s="1"/>
    </row>
    <row r="148" spans="1:39" ht="12.75" customHeight="1">
      <c r="A148" s="1"/>
      <c r="B148" s="1" t="s">
        <v>2815</v>
      </c>
      <c r="C148" s="1" t="s">
        <v>2816</v>
      </c>
      <c r="D148" s="3" t="str">
        <f ca="1">IFERROR(__xludf.DUMMYFUNCTION("PROPER(REGEXEXTRACT(B613, ""(?:https?:\/\/)?(?:www\.)?([a-zA-Z0-9-]+)\.""))"),"Skyscanner")</f>
        <v>Skyscanner</v>
      </c>
      <c r="E148" s="1" t="s">
        <v>2817</v>
      </c>
      <c r="F148" s="1">
        <v>9.5487152999999996</v>
      </c>
      <c r="G148" s="1">
        <v>123.76208339999999</v>
      </c>
      <c r="H148" s="1" t="s">
        <v>2818</v>
      </c>
      <c r="I148" s="1" t="s">
        <v>2622</v>
      </c>
      <c r="J148" s="1">
        <f>IF(K148="URBAN",1,IF(K148="SUBURBAN",2,IF(K148="RURAL",3,"")))</f>
        <v>3</v>
      </c>
      <c r="K148" s="1" t="s">
        <v>541</v>
      </c>
      <c r="L148" s="18">
        <v>46082</v>
      </c>
      <c r="M148" s="49">
        <v>0.58333333333333337</v>
      </c>
      <c r="N148" s="18">
        <v>46083</v>
      </c>
      <c r="O148" s="56">
        <v>0.5</v>
      </c>
      <c r="P148" s="31" t="str">
        <f>TEXT($L148, "dddd")</f>
        <v>Sunday</v>
      </c>
      <c r="Q148" s="39" t="s">
        <v>186</v>
      </c>
      <c r="R148" s="39">
        <v>4172</v>
      </c>
      <c r="S148" s="1" t="str">
        <f>IF(OR(MONTH(L148)=12, MONTH(L148)&lt;=5), "Dry Season", "Wet Season")</f>
        <v>Dry Season</v>
      </c>
      <c r="T148" s="1">
        <v>1</v>
      </c>
      <c r="U148" s="1">
        <v>0</v>
      </c>
      <c r="V148" s="1">
        <v>0</v>
      </c>
      <c r="W148" s="1">
        <v>1</v>
      </c>
      <c r="X148" s="1" t="s">
        <v>2644</v>
      </c>
      <c r="Y148" s="1">
        <v>9.5516547000000003</v>
      </c>
      <c r="Z148" s="1">
        <v>123.7674741</v>
      </c>
      <c r="AA148" s="11" cm="1">
        <f t="array" ref="AA148">IF(ISBLANK(Y148), 0, VINCentyInvDistance(F148,G148,Y148,Z148))</f>
        <v>675.24641172236511</v>
      </c>
      <c r="AB148" s="1">
        <v>0</v>
      </c>
      <c r="AC148" s="1">
        <v>8.8000000000000007</v>
      </c>
      <c r="AD148" s="1">
        <v>4.4000000000000004</v>
      </c>
      <c r="AE148" s="1">
        <v>57</v>
      </c>
      <c r="AF148" s="1">
        <v>1</v>
      </c>
      <c r="AG148" s="1" t="s">
        <v>2645</v>
      </c>
      <c r="AH148" s="1" t="s">
        <v>2113</v>
      </c>
      <c r="AI148" s="1" t="str">
        <f>TRIM(MID(SUBSTITUTE($H148,",",REPT(" ",200)),(LEN($H148)-LEN(SUBSTITUTE($H148,",",""))-2)*200+1,200))</f>
        <v>Central Visayas</v>
      </c>
      <c r="AJ148" s="1" t="s">
        <v>55</v>
      </c>
      <c r="AK148" t="s">
        <v>16722</v>
      </c>
      <c r="AL148" s="7">
        <v>0</v>
      </c>
      <c r="AM148" s="1"/>
    </row>
    <row r="149" spans="1:39" ht="12.75" customHeight="1">
      <c r="A149" s="1"/>
      <c r="B149" s="1" t="s">
        <v>2828</v>
      </c>
      <c r="C149" s="1" t="s">
        <v>2829</v>
      </c>
      <c r="D149" s="3" t="str">
        <f ca="1">IFERROR(__xludf.DUMMYFUNCTION("PROPER(REGEXEXTRACT(B616, ""(?:https?:\/\/)?(?:www\.)?([a-zA-Z0-9-]+)\.""))"),"Skyscanner")</f>
        <v>Skyscanner</v>
      </c>
      <c r="E149" s="1" t="s">
        <v>2830</v>
      </c>
      <c r="F149" s="1">
        <v>9.5506159000000004</v>
      </c>
      <c r="G149" s="1">
        <v>123.76423130000001</v>
      </c>
      <c r="H149" s="1" t="s">
        <v>2671</v>
      </c>
      <c r="I149" s="1" t="s">
        <v>2622</v>
      </c>
      <c r="J149" s="1">
        <f>IF(K149="URBAN",1,IF(K149="SUBURBAN",2,IF(K149="RURAL",3,"")))</f>
        <v>3</v>
      </c>
      <c r="K149" s="1" t="s">
        <v>541</v>
      </c>
      <c r="L149" s="18">
        <v>46082</v>
      </c>
      <c r="M149" s="49">
        <v>0.625</v>
      </c>
      <c r="N149" s="18">
        <v>46083</v>
      </c>
      <c r="O149" s="56">
        <v>0.45833333333333331</v>
      </c>
      <c r="P149" s="31" t="str">
        <f>TEXT($L149, "dddd")</f>
        <v>Sunday</v>
      </c>
      <c r="Q149" s="39" t="s">
        <v>186</v>
      </c>
      <c r="R149" s="39">
        <v>4868.5</v>
      </c>
      <c r="S149" s="1" t="str">
        <f>IF(OR(MONTH(L149)=12, MONTH(L149)&lt;=5), "Dry Season", "Wet Season")</f>
        <v>Dry Season</v>
      </c>
      <c r="T149" s="1">
        <v>1</v>
      </c>
      <c r="U149" s="1">
        <v>0</v>
      </c>
      <c r="V149" s="1">
        <v>0</v>
      </c>
      <c r="W149" s="1">
        <v>1</v>
      </c>
      <c r="X149" s="1" t="s">
        <v>2644</v>
      </c>
      <c r="Y149" s="1">
        <v>9.5516547000000003</v>
      </c>
      <c r="Z149" s="1">
        <v>123.7674741</v>
      </c>
      <c r="AA149" s="11" cm="1">
        <f t="array" ref="AA149">IF(ISBLANK(Y149), 0, VINCentyInvDistance(F149,G149,Y149,Z149))</f>
        <v>374.0966284936772</v>
      </c>
      <c r="AB149" s="1">
        <v>0</v>
      </c>
      <c r="AC149" s="1">
        <v>7.2</v>
      </c>
      <c r="AD149" s="1">
        <v>3.6</v>
      </c>
      <c r="AE149" s="1">
        <v>19</v>
      </c>
      <c r="AF149" s="1">
        <v>1</v>
      </c>
      <c r="AG149" s="1" t="s">
        <v>2645</v>
      </c>
      <c r="AH149" s="1" t="s">
        <v>2113</v>
      </c>
      <c r="AI149" s="1" t="str">
        <f>TRIM(MID(SUBSTITUTE($H149,",",REPT(" ",200)),(LEN($H149)-LEN(SUBSTITUTE($H149,",",""))-2)*200+1,200))</f>
        <v>Central Visayas</v>
      </c>
      <c r="AJ149" s="1" t="s">
        <v>55</v>
      </c>
      <c r="AK149" t="s">
        <v>16725</v>
      </c>
      <c r="AL149" s="7">
        <v>0</v>
      </c>
      <c r="AM149" s="1"/>
    </row>
    <row r="150" spans="1:39" ht="12.75" customHeight="1">
      <c r="A150" s="1"/>
      <c r="B150" s="1" t="s">
        <v>2839</v>
      </c>
      <c r="C150" s="1" t="s">
        <v>2840</v>
      </c>
      <c r="D150" s="3" t="str">
        <f ca="1">IFERROR(__xludf.DUMMYFUNCTION("PROPER(REGEXEXTRACT(B619, ""(?:https?:\/\/)?(?:www\.)?([a-zA-Z0-9-]+)\.""))"),"Skyscanner")</f>
        <v>Skyscanner</v>
      </c>
      <c r="E150" s="1" t="s">
        <v>2841</v>
      </c>
      <c r="F150" s="1">
        <v>9.6505322000000007</v>
      </c>
      <c r="G150" s="1">
        <v>123.8552196</v>
      </c>
      <c r="H150" s="1" t="s">
        <v>2842</v>
      </c>
      <c r="I150" s="1" t="s">
        <v>2622</v>
      </c>
      <c r="J150" s="1">
        <f>IF(K150="URBAN",1,IF(K150="SUBURBAN",2,IF(K150="RURAL",3,"")))</f>
        <v>3</v>
      </c>
      <c r="K150" s="1" t="s">
        <v>541</v>
      </c>
      <c r="L150" s="18">
        <v>46082</v>
      </c>
      <c r="M150" s="49">
        <v>0.58333333333333337</v>
      </c>
      <c r="N150" s="18">
        <v>46083</v>
      </c>
      <c r="O150" s="56">
        <v>0.5</v>
      </c>
      <c r="P150" s="31" t="str">
        <f>TEXT($L150, "dddd")</f>
        <v>Sunday</v>
      </c>
      <c r="Q150" s="39" t="s">
        <v>531</v>
      </c>
      <c r="R150" s="39">
        <v>1798</v>
      </c>
      <c r="S150" s="1" t="str">
        <f>IF(OR(MONTH(L150)=12, MONTH(L150)&lt;=5), "Dry Season", "Wet Season")</f>
        <v>Dry Season</v>
      </c>
      <c r="T150" s="1">
        <v>1</v>
      </c>
      <c r="U150" s="1">
        <v>0</v>
      </c>
      <c r="V150" s="1">
        <v>0</v>
      </c>
      <c r="W150" s="1">
        <v>1</v>
      </c>
      <c r="X150" s="1" t="s">
        <v>2617</v>
      </c>
      <c r="Y150" s="1">
        <v>9.6553032000000005</v>
      </c>
      <c r="Z150" s="1">
        <v>123.8696362</v>
      </c>
      <c r="AA150" s="11" cm="1">
        <f t="array" ref="AA150">IF(ISBLANK(Y150), 0, VINCentyInvDistance(F150,G150,Y150,Z150))</f>
        <v>1667.9512780185707</v>
      </c>
      <c r="AB150" s="1">
        <v>0</v>
      </c>
      <c r="AC150" s="1">
        <v>7.8</v>
      </c>
      <c r="AD150" s="1">
        <v>3.9</v>
      </c>
      <c r="AE150" s="1">
        <v>30</v>
      </c>
      <c r="AF150" s="1">
        <v>1</v>
      </c>
      <c r="AG150" s="1" t="s">
        <v>2618</v>
      </c>
      <c r="AH150" s="1" t="s">
        <v>2113</v>
      </c>
      <c r="AI150" s="1" t="str">
        <f>TRIM(MID(SUBSTITUTE($H150,",",REPT(" ",200)),(LEN($H150)-LEN(SUBSTITUTE($H150,",",""))-2)*200+1,200))</f>
        <v>Central Visayas</v>
      </c>
      <c r="AJ150" s="1" t="s">
        <v>55</v>
      </c>
      <c r="AK150" t="s">
        <v>2843</v>
      </c>
      <c r="AL150" s="7">
        <v>0</v>
      </c>
      <c r="AM150" s="1"/>
    </row>
    <row r="151" spans="1:39" ht="12.75" customHeight="1">
      <c r="A151" s="1"/>
      <c r="B151" s="1" t="s">
        <v>2872</v>
      </c>
      <c r="C151" s="1" t="s">
        <v>2873</v>
      </c>
      <c r="D151" s="3" t="str">
        <f ca="1">IFERROR(__xludf.DUMMYFUNCTION("PROPER(REGEXEXTRACT(B626, ""(?:https?:\/\/)?(?:www\.)?([a-zA-Z0-9-]+)\.""))"),"Skyscanner")</f>
        <v>Skyscanner</v>
      </c>
      <c r="E151" s="1" t="s">
        <v>2874</v>
      </c>
      <c r="F151" s="1">
        <v>9.5729799999999994</v>
      </c>
      <c r="G151" s="1">
        <v>123.75312</v>
      </c>
      <c r="H151" s="1" t="s">
        <v>2875</v>
      </c>
      <c r="I151" s="1" t="s">
        <v>2622</v>
      </c>
      <c r="J151" s="1">
        <f>IF(K151="URBAN",1,IF(K151="SUBURBAN",2,IF(K151="RURAL",3,"")))</f>
        <v>3</v>
      </c>
      <c r="K151" s="1" t="s">
        <v>541</v>
      </c>
      <c r="L151" s="18">
        <v>46082</v>
      </c>
      <c r="M151" s="49">
        <v>0.625</v>
      </c>
      <c r="N151" s="18">
        <v>46083</v>
      </c>
      <c r="O151" s="56">
        <v>0.5</v>
      </c>
      <c r="P151" s="31" t="str">
        <f>TEXT($L151, "dddd")</f>
        <v>Sunday</v>
      </c>
      <c r="Q151" s="39" t="s">
        <v>111</v>
      </c>
      <c r="R151" s="39">
        <v>5045</v>
      </c>
      <c r="S151" s="1" t="str">
        <f>IF(OR(MONTH(L151)=12, MONTH(L151)&lt;=5), "Dry Season", "Wet Season")</f>
        <v>Dry Season</v>
      </c>
      <c r="T151" s="1">
        <v>1</v>
      </c>
      <c r="U151" s="1">
        <v>0</v>
      </c>
      <c r="V151" s="1">
        <v>0</v>
      </c>
      <c r="W151" s="1">
        <v>0</v>
      </c>
      <c r="X151" s="1" t="s">
        <v>44</v>
      </c>
      <c r="Y151" s="1"/>
      <c r="Z151" s="1"/>
      <c r="AA151" s="11" cm="1">
        <f t="array" ref="AA151">IF(ISBLANK(Y151), 0, VINCentyInvDistance(F151,G151,Y151,Z151))</f>
        <v>0</v>
      </c>
      <c r="AB151" s="1">
        <v>0</v>
      </c>
      <c r="AC151" s="1">
        <v>9.1999999999999993</v>
      </c>
      <c r="AD151" s="1">
        <v>4.5999999999999996</v>
      </c>
      <c r="AE151" s="1">
        <v>23</v>
      </c>
      <c r="AF151" s="1">
        <v>1</v>
      </c>
      <c r="AG151" s="1" t="s">
        <v>2623</v>
      </c>
      <c r="AH151" s="1" t="s">
        <v>2113</v>
      </c>
      <c r="AI151" s="1"/>
      <c r="AJ151" s="1" t="s">
        <v>55</v>
      </c>
      <c r="AK151" t="s">
        <v>16729</v>
      </c>
      <c r="AL151" s="7">
        <v>0</v>
      </c>
      <c r="AM151" s="1" t="s">
        <v>2876</v>
      </c>
    </row>
    <row r="152" spans="1:39" ht="12.75" customHeight="1">
      <c r="A152" s="1"/>
      <c r="B152" s="1" t="s">
        <v>2877</v>
      </c>
      <c r="C152" s="1" t="s">
        <v>2878</v>
      </c>
      <c r="D152" s="3" t="str">
        <f ca="1">IFERROR(__xludf.DUMMYFUNCTION("PROPER(REGEXEXTRACT(B627, ""(?:https?:\/\/)?(?:www\.)?([a-zA-Z0-9-]+)\.""))"),"Skyscanner")</f>
        <v>Skyscanner</v>
      </c>
      <c r="E152" s="1" t="s">
        <v>2879</v>
      </c>
      <c r="F152" s="1">
        <v>9.8937399999999993</v>
      </c>
      <c r="G152" s="1">
        <v>123.83459000000001</v>
      </c>
      <c r="H152" s="1" t="s">
        <v>2880</v>
      </c>
      <c r="I152" s="1" t="s">
        <v>2622</v>
      </c>
      <c r="J152" s="1">
        <f>IF(K152="URBAN",1,IF(K152="SUBURBAN",2,IF(K152="RURAL",3,"")))</f>
        <v>3</v>
      </c>
      <c r="K152" s="1" t="s">
        <v>541</v>
      </c>
      <c r="L152" s="18">
        <v>46082</v>
      </c>
      <c r="M152" s="49">
        <v>0.54166666666666663</v>
      </c>
      <c r="N152" s="18">
        <v>46083</v>
      </c>
      <c r="O152" s="56">
        <v>0.45833333333333331</v>
      </c>
      <c r="P152" s="31" t="str">
        <f>TEXT($L152, "dddd")</f>
        <v>Sunday</v>
      </c>
      <c r="Q152" s="39" t="s">
        <v>371</v>
      </c>
      <c r="R152" s="39">
        <v>560</v>
      </c>
      <c r="S152" s="1" t="str">
        <f>IF(OR(MONTH(L152)=12, MONTH(L152)&lt;=5), "Dry Season", "Wet Season")</f>
        <v>Dry Season</v>
      </c>
      <c r="T152" s="1">
        <v>1</v>
      </c>
      <c r="U152" s="1">
        <v>0</v>
      </c>
      <c r="V152" s="1">
        <v>0</v>
      </c>
      <c r="W152" s="1">
        <v>0</v>
      </c>
      <c r="X152" s="1" t="s">
        <v>44</v>
      </c>
      <c r="Y152" s="1"/>
      <c r="Z152" s="1"/>
      <c r="AA152" s="11" cm="1">
        <f t="array" ref="AA152">IF(ISBLANK(Y152), 0, VINCentyInvDistance(F152,G152,Y152,Z152))</f>
        <v>0</v>
      </c>
      <c r="AB152" s="1">
        <v>0</v>
      </c>
      <c r="AC152" s="1">
        <v>9.1999999999999993</v>
      </c>
      <c r="AD152" s="1">
        <v>5</v>
      </c>
      <c r="AE152" s="1">
        <v>5</v>
      </c>
      <c r="AF152" s="1">
        <v>1</v>
      </c>
      <c r="AG152" s="1" t="s">
        <v>2650</v>
      </c>
      <c r="AH152" s="1" t="s">
        <v>2113</v>
      </c>
      <c r="AI152" s="1" t="str">
        <f>TRIM(MID(SUBSTITUTE($H152,",",REPT(" ",200)),(LEN($H152)-LEN(SUBSTITUTE($H152,",",""))-2)*200+1,200))</f>
        <v>Central Visayas</v>
      </c>
      <c r="AJ152" s="1" t="s">
        <v>55</v>
      </c>
      <c r="AK152" t="s">
        <v>16730</v>
      </c>
      <c r="AL152" s="7">
        <v>0</v>
      </c>
      <c r="AM152" s="1" t="s">
        <v>2881</v>
      </c>
    </row>
    <row r="153" spans="1:39" ht="12.75" customHeight="1">
      <c r="A153" s="1"/>
      <c r="B153" s="1" t="s">
        <v>2886</v>
      </c>
      <c r="C153" s="1" t="s">
        <v>2887</v>
      </c>
      <c r="D153" s="3" t="str">
        <f ca="1">IFERROR(__xludf.DUMMYFUNCTION("PROPER(REGEXEXTRACT(B629, ""(?:https?:\/\/)?(?:www\.)?([a-zA-Z0-9-]+)\.""))"),"Skyscanner")</f>
        <v>Skyscanner</v>
      </c>
      <c r="E153" s="1" t="s">
        <v>2888</v>
      </c>
      <c r="F153" s="1">
        <v>9.5496865</v>
      </c>
      <c r="G153" s="1">
        <v>123.7551172</v>
      </c>
      <c r="H153" s="1" t="s">
        <v>2721</v>
      </c>
      <c r="I153" s="1" t="s">
        <v>2622</v>
      </c>
      <c r="J153" s="1">
        <f>IF(K153="URBAN",1,IF(K153="SUBURBAN",2,IF(K153="RURAL",3,"")))</f>
        <v>3</v>
      </c>
      <c r="K153" s="1" t="s">
        <v>541</v>
      </c>
      <c r="L153" s="18">
        <v>46082</v>
      </c>
      <c r="M153" s="49">
        <v>0.625</v>
      </c>
      <c r="N153" s="18">
        <v>46083</v>
      </c>
      <c r="O153" s="56">
        <v>0.5</v>
      </c>
      <c r="P153" s="31" t="str">
        <f>TEXT($L153, "dddd")</f>
        <v>Sunday</v>
      </c>
      <c r="Q153" s="39" t="s">
        <v>111</v>
      </c>
      <c r="R153" s="39">
        <v>4060</v>
      </c>
      <c r="S153" s="1" t="str">
        <f>IF(OR(MONTH(L153)=12, MONTH(L153)&lt;=5), "Dry Season", "Wet Season")</f>
        <v>Dry Season</v>
      </c>
      <c r="T153" s="1">
        <v>1</v>
      </c>
      <c r="U153" s="1">
        <v>0</v>
      </c>
      <c r="V153" s="1">
        <v>0</v>
      </c>
      <c r="W153" s="1">
        <v>1</v>
      </c>
      <c r="X153" s="1" t="s">
        <v>2644</v>
      </c>
      <c r="Y153" s="1">
        <v>9.5516547000000003</v>
      </c>
      <c r="Z153" s="1">
        <v>123.7674741</v>
      </c>
      <c r="AA153" s="11" cm="1">
        <f t="array" ref="AA153">IF(ISBLANK(Y153), 0, VINCentyInvDistance(F153,G153,Y153,Z153))</f>
        <v>1373.9776491319635</v>
      </c>
      <c r="AB153" s="1">
        <v>0</v>
      </c>
      <c r="AC153" s="1">
        <v>8.8000000000000007</v>
      </c>
      <c r="AD153" s="1">
        <v>4.4000000000000004</v>
      </c>
      <c r="AE153" s="1">
        <v>169</v>
      </c>
      <c r="AF153" s="1">
        <v>1</v>
      </c>
      <c r="AG153" s="1" t="s">
        <v>2645</v>
      </c>
      <c r="AH153" s="1" t="s">
        <v>2113</v>
      </c>
      <c r="AI153" s="1" t="str">
        <f>TRIM(MID(SUBSTITUTE($H153,",",REPT(" ",200)),(LEN($H153)-LEN(SUBSTITUTE($H153,",",""))-2)*200+1,200))</f>
        <v>Central Visayas</v>
      </c>
      <c r="AJ153" s="1" t="s">
        <v>55</v>
      </c>
      <c r="AK153" t="s">
        <v>16732</v>
      </c>
      <c r="AL153" s="7">
        <v>0</v>
      </c>
      <c r="AM153" s="1"/>
    </row>
    <row r="154" spans="1:39" ht="12.75" customHeight="1">
      <c r="A154" s="1"/>
      <c r="B154" s="1" t="s">
        <v>2889</v>
      </c>
      <c r="C154" s="1" t="s">
        <v>2890</v>
      </c>
      <c r="D154" s="3" t="str">
        <f ca="1">IFERROR(__xludf.DUMMYFUNCTION("PROPER(REGEXEXTRACT(B630, ""(?:https?:\/\/)?(?:www\.)?([a-zA-Z0-9-]+)\.""))"),"Skyscanner")</f>
        <v>Skyscanner</v>
      </c>
      <c r="E154" s="1" t="s">
        <v>2891</v>
      </c>
      <c r="F154" s="1">
        <v>9.6442648999999996</v>
      </c>
      <c r="G154" s="1">
        <v>123.85560700000001</v>
      </c>
      <c r="H154" s="1" t="s">
        <v>2892</v>
      </c>
      <c r="I154" s="1" t="s">
        <v>2622</v>
      </c>
      <c r="J154" s="1">
        <f>IF(K154="URBAN",1,IF(K154="SUBURBAN",2,IF(K154="RURAL",3,"")))</f>
        <v>3</v>
      </c>
      <c r="K154" s="1" t="s">
        <v>541</v>
      </c>
      <c r="L154" s="18">
        <v>46082</v>
      </c>
      <c r="M154" s="49">
        <v>0.625</v>
      </c>
      <c r="N154" s="18">
        <v>46083</v>
      </c>
      <c r="O154" s="56">
        <v>0.5</v>
      </c>
      <c r="P154" s="31" t="str">
        <f>TEXT($L154, "dddd")</f>
        <v>Sunday</v>
      </c>
      <c r="Q154" s="39" t="s">
        <v>111</v>
      </c>
      <c r="R154" s="39">
        <v>4268</v>
      </c>
      <c r="S154" s="1" t="str">
        <f>IF(OR(MONTH(L154)=12, MONTH(L154)&lt;=5), "Dry Season", "Wet Season")</f>
        <v>Dry Season</v>
      </c>
      <c r="T154" s="1">
        <v>1</v>
      </c>
      <c r="U154" s="1">
        <v>0</v>
      </c>
      <c r="V154" s="1">
        <v>1</v>
      </c>
      <c r="W154" s="1">
        <v>1</v>
      </c>
      <c r="X154" s="1" t="s">
        <v>2617</v>
      </c>
      <c r="Y154" s="1">
        <v>9.6553032000000005</v>
      </c>
      <c r="Z154" s="1">
        <v>123.8696362</v>
      </c>
      <c r="AA154" s="11" cm="1">
        <f t="array" ref="AA154">IF(ISBLANK(Y154), 0, VINCentyInvDistance(F154,G154,Y154,Z154))</f>
        <v>1965.0656569778012</v>
      </c>
      <c r="AB154" s="1">
        <v>1</v>
      </c>
      <c r="AC154" s="1">
        <v>7.2</v>
      </c>
      <c r="AD154" s="1">
        <v>3.6</v>
      </c>
      <c r="AE154" s="1">
        <v>315</v>
      </c>
      <c r="AF154" s="1">
        <v>1</v>
      </c>
      <c r="AG154" s="1" t="s">
        <v>2618</v>
      </c>
      <c r="AH154" s="1" t="s">
        <v>2113</v>
      </c>
      <c r="AI154" s="1" t="str">
        <f>TRIM(MID(SUBSTITUTE($H154,",",REPT(" ",200)),(LEN($H154)-LEN(SUBSTITUTE($H154,",",""))-2)*200+1,200))</f>
        <v>Central Visayas</v>
      </c>
      <c r="AJ154" s="1" t="s">
        <v>55</v>
      </c>
      <c r="AK154" t="s">
        <v>16733</v>
      </c>
      <c r="AL154" s="7">
        <v>0</v>
      </c>
      <c r="AM154" s="1"/>
    </row>
    <row r="155" spans="1:39" ht="12.75" customHeight="1">
      <c r="A155" s="1"/>
      <c r="B155" s="1" t="s">
        <v>2899</v>
      </c>
      <c r="C155" s="1" t="s">
        <v>2900</v>
      </c>
      <c r="D155" s="3" t="str">
        <f ca="1">IFERROR(__xludf.DUMMYFUNCTION("PROPER(REGEXEXTRACT(B632, ""(?:https?:\/\/)?(?:www\.)?([a-zA-Z0-9-]+)\.""))"),"Skyscanner")</f>
        <v>Skyscanner</v>
      </c>
      <c r="E155" s="1" t="s">
        <v>2901</v>
      </c>
      <c r="F155" s="1">
        <v>9.6525499999999997</v>
      </c>
      <c r="G155" s="1">
        <v>124.38339999999999</v>
      </c>
      <c r="H155" s="1" t="s">
        <v>2896</v>
      </c>
      <c r="I155" s="1" t="s">
        <v>2622</v>
      </c>
      <c r="J155" s="1">
        <f>IF(K155="URBAN",1,IF(K155="SUBURBAN",2,IF(K155="RURAL",3,"")))</f>
        <v>3</v>
      </c>
      <c r="K155" s="1" t="s">
        <v>541</v>
      </c>
      <c r="L155" s="18">
        <v>46082</v>
      </c>
      <c r="M155" s="49">
        <v>0.58333333333333337</v>
      </c>
      <c r="N155" s="18">
        <v>46083</v>
      </c>
      <c r="O155" s="56">
        <v>0.5</v>
      </c>
      <c r="P155" s="31" t="str">
        <f>TEXT($L155, "dddd")</f>
        <v>Sunday</v>
      </c>
      <c r="Q155" s="39" t="s">
        <v>117</v>
      </c>
      <c r="R155" s="39">
        <v>926.4</v>
      </c>
      <c r="S155" s="1" t="str">
        <f>IF(OR(MONTH(L155)=12, MONTH(L155)&lt;=5), "Dry Season", "Wet Season")</f>
        <v>Dry Season</v>
      </c>
      <c r="T155" s="1">
        <v>1</v>
      </c>
      <c r="U155" s="1">
        <v>0</v>
      </c>
      <c r="V155" s="1">
        <v>0</v>
      </c>
      <c r="W155" s="1">
        <v>1</v>
      </c>
      <c r="X155" s="1" t="s">
        <v>2897</v>
      </c>
      <c r="Y155" s="1">
        <v>9.6495961999999995</v>
      </c>
      <c r="Z155" s="1">
        <v>124.3653138</v>
      </c>
      <c r="AA155" s="11" cm="1">
        <f t="array" ref="AA155">IF(ISBLANK(Y155), 0, VINCentyInvDistance(F155,G155,Y155,Z155))</f>
        <v>2011.7441731713409</v>
      </c>
      <c r="AB155" s="1">
        <v>1</v>
      </c>
      <c r="AC155" s="1">
        <v>8.6</v>
      </c>
      <c r="AD155" s="1">
        <v>4.0999999999999996</v>
      </c>
      <c r="AE155" s="1">
        <v>191</v>
      </c>
      <c r="AF155" s="1">
        <v>1</v>
      </c>
      <c r="AG155" s="1" t="s">
        <v>2902</v>
      </c>
      <c r="AH155" s="1" t="s">
        <v>2113</v>
      </c>
      <c r="AI155" s="1"/>
      <c r="AJ155" s="1" t="s">
        <v>55</v>
      </c>
      <c r="AK155" t="s">
        <v>16735</v>
      </c>
      <c r="AL155" s="7">
        <v>0</v>
      </c>
      <c r="AM155" s="1" t="s">
        <v>2903</v>
      </c>
    </row>
    <row r="156" spans="1:39" ht="12.75" customHeight="1">
      <c r="A156" s="1"/>
      <c r="B156" s="1" t="s">
        <v>2904</v>
      </c>
      <c r="C156" s="1" t="s">
        <v>2905</v>
      </c>
      <c r="D156" s="3" t="str">
        <f ca="1">IFERROR(__xludf.DUMMYFUNCTION("PROPER(REGEXEXTRACT(B633, ""(?:https?:\/\/)?(?:www\.)?([a-zA-Z0-9-]+)\.""))"),"Skyscanner")</f>
        <v>Skyscanner</v>
      </c>
      <c r="E156" s="1" t="s">
        <v>2906</v>
      </c>
      <c r="F156" s="1">
        <v>9.5491820999999995</v>
      </c>
      <c r="G156" s="1">
        <v>123.77096160000001</v>
      </c>
      <c r="H156" s="1" t="s">
        <v>2907</v>
      </c>
      <c r="I156" s="1" t="s">
        <v>2622</v>
      </c>
      <c r="J156" s="1">
        <f>IF(K156="URBAN",1,IF(K156="SUBURBAN",2,IF(K156="RURAL",3,"")))</f>
        <v>3</v>
      </c>
      <c r="K156" s="1" t="s">
        <v>541</v>
      </c>
      <c r="L156" s="18">
        <v>46082</v>
      </c>
      <c r="M156" s="49">
        <v>0.58333333333333337</v>
      </c>
      <c r="N156" s="18">
        <v>46083</v>
      </c>
      <c r="O156" s="56">
        <v>0.5</v>
      </c>
      <c r="P156" s="31" t="str">
        <f>TEXT($L156, "dddd")</f>
        <v>Sunday</v>
      </c>
      <c r="Q156" s="39" t="s">
        <v>186</v>
      </c>
      <c r="R156" s="39">
        <v>16782</v>
      </c>
      <c r="S156" s="1" t="str">
        <f>IF(OR(MONTH(L156)=12, MONTH(L156)&lt;=5), "Dry Season", "Wet Season")</f>
        <v>Dry Season</v>
      </c>
      <c r="T156" s="1">
        <v>1</v>
      </c>
      <c r="U156" s="1">
        <v>0</v>
      </c>
      <c r="V156" s="1">
        <v>1</v>
      </c>
      <c r="W156" s="1">
        <v>1</v>
      </c>
      <c r="X156" s="1" t="s">
        <v>2629</v>
      </c>
      <c r="Y156" s="1">
        <v>9.5486699999999995</v>
      </c>
      <c r="Z156" s="1">
        <v>123.77356</v>
      </c>
      <c r="AA156" s="11" cm="1">
        <f t="array" ref="AA156">IF(ISBLANK(Y156), 0, VINCentyInvDistance(F156,G156,Y156,Z156))</f>
        <v>290.83972187129694</v>
      </c>
      <c r="AB156" s="1">
        <v>1</v>
      </c>
      <c r="AC156" s="1">
        <v>9</v>
      </c>
      <c r="AD156" s="1">
        <v>4.5</v>
      </c>
      <c r="AE156" s="1">
        <v>188</v>
      </c>
      <c r="AF156" s="1">
        <v>1</v>
      </c>
      <c r="AG156" s="1" t="s">
        <v>2630</v>
      </c>
      <c r="AH156" s="1" t="s">
        <v>2113</v>
      </c>
      <c r="AI156" s="1" t="str">
        <f>TRIM(MID(SUBSTITUTE($H156,",",REPT(" ",200)),(LEN($H156)-LEN(SUBSTITUTE($H156,",",""))-2)*200+1,200))</f>
        <v>Central Visayas</v>
      </c>
      <c r="AJ156" s="1" t="s">
        <v>55</v>
      </c>
      <c r="AK156" t="s">
        <v>16736</v>
      </c>
      <c r="AL156" s="7">
        <v>0</v>
      </c>
      <c r="AM156" s="1"/>
    </row>
    <row r="157" spans="1:39" ht="12.75" customHeight="1">
      <c r="A157" s="1"/>
      <c r="B157" s="1" t="s">
        <v>2912</v>
      </c>
      <c r="C157" s="1" t="s">
        <v>2913</v>
      </c>
      <c r="D157" s="3" t="str">
        <f ca="1">IFERROR(__xludf.DUMMYFUNCTION("PROPER(REGEXEXTRACT(B635, ""(?:https?:\/\/)?(?:www\.)?([a-zA-Z0-9-]+)\.""))"),"Skyscanner")</f>
        <v>Skyscanner</v>
      </c>
      <c r="E157" s="1" t="s">
        <v>2914</v>
      </c>
      <c r="F157" s="1">
        <v>9.5789100000000005</v>
      </c>
      <c r="G157" s="1">
        <v>123.81478</v>
      </c>
      <c r="H157" s="1" t="s">
        <v>2915</v>
      </c>
      <c r="I157" s="1" t="s">
        <v>2622</v>
      </c>
      <c r="J157" s="1">
        <f>IF(K157="URBAN",1,IF(K157="SUBURBAN",2,IF(K157="RURAL",3,"")))</f>
        <v>3</v>
      </c>
      <c r="K157" s="1" t="s">
        <v>541</v>
      </c>
      <c r="L157" s="18">
        <v>46082</v>
      </c>
      <c r="M157" s="49">
        <v>0.625</v>
      </c>
      <c r="N157" s="18">
        <v>46083</v>
      </c>
      <c r="O157" s="56">
        <v>0.5</v>
      </c>
      <c r="P157" s="31" t="str">
        <f>TEXT($L157, "dddd")</f>
        <v>Sunday</v>
      </c>
      <c r="Q157" s="39" t="s">
        <v>111</v>
      </c>
      <c r="R157" s="39">
        <v>2200.1999999999998</v>
      </c>
      <c r="S157" s="1" t="str">
        <f>IF(OR(MONTH(L157)=12, MONTH(L157)&lt;=5), "Dry Season", "Wet Season")</f>
        <v>Dry Season</v>
      </c>
      <c r="T157" s="1">
        <v>1</v>
      </c>
      <c r="U157" s="1">
        <v>1</v>
      </c>
      <c r="V157" s="1">
        <v>0</v>
      </c>
      <c r="W157" s="1">
        <v>0</v>
      </c>
      <c r="X157" s="1" t="s">
        <v>44</v>
      </c>
      <c r="Y157" s="1"/>
      <c r="Z157" s="1"/>
      <c r="AA157" s="11" cm="1">
        <f t="array" ref="AA157">IF(ISBLANK(Y157), 0, VINCentyInvDistance(F157,G157,Y157,Z157))</f>
        <v>0</v>
      </c>
      <c r="AB157" s="1">
        <v>0</v>
      </c>
      <c r="AC157" s="1">
        <v>9.8000000000000007</v>
      </c>
      <c r="AD157" s="1">
        <v>0</v>
      </c>
      <c r="AE157" s="1">
        <v>14</v>
      </c>
      <c r="AF157" s="1">
        <v>1</v>
      </c>
      <c r="AG157" s="1" t="str">
        <f>TRIM(MID(SUBSTITUTE($H157,",",REPT(" ",200)),(LEN($H157)-LEN(SUBSTITUTE($H157,",",""))-4)*200+1,200))</f>
        <v>Dauis</v>
      </c>
      <c r="AH157" s="1" t="str">
        <f>TRIM(MID(SUBSTITUTE($H157,",",REPT(" ",200)),(LEN($H157)-LEN(SUBSTITUTE($H157,",",""))-3)*200+1,200))</f>
        <v>Bohol</v>
      </c>
      <c r="AI157" s="1" t="str">
        <f>TRIM(MID(SUBSTITUTE($H157,",",REPT(" ",200)),(LEN($H157)-LEN(SUBSTITUTE($H157,",",""))-2)*200+1,200))</f>
        <v>Central Visayas</v>
      </c>
      <c r="AJ157" s="1" t="str">
        <f>TRIM(MID(SUBSTITUTE($H157,",",REPT(" ",200)),(LEN($H157)-LEN(SUBSTITUTE($H157,",",""))-0)*200+1,200))</f>
        <v>Philippines</v>
      </c>
      <c r="AL157" s="7">
        <v>0</v>
      </c>
      <c r="AM157" s="1" t="s">
        <v>2916</v>
      </c>
    </row>
    <row r="158" spans="1:39" ht="12.75" customHeight="1">
      <c r="A158" s="1"/>
      <c r="B158" s="1" t="s">
        <v>2917</v>
      </c>
      <c r="C158" s="1" t="s">
        <v>2918</v>
      </c>
      <c r="D158" s="3" t="str">
        <f ca="1">IFERROR(__xludf.DUMMYFUNCTION("PROPER(REGEXEXTRACT(B636, ""(?:https?:\/\/)?(?:www\.)?([a-zA-Z0-9-]+)\.""))"),"Skyscanner")</f>
        <v>Skyscanner</v>
      </c>
      <c r="E158" s="1" t="s">
        <v>2919</v>
      </c>
      <c r="F158" s="1">
        <v>9.5514966999999995</v>
      </c>
      <c r="G158" s="1">
        <v>123.7682889</v>
      </c>
      <c r="H158" s="1" t="s">
        <v>2920</v>
      </c>
      <c r="I158" s="1" t="s">
        <v>2622</v>
      </c>
      <c r="J158" s="1">
        <f>IF(K158="URBAN",1,IF(K158="SUBURBAN",2,IF(K158="RURAL",3,"")))</f>
        <v>3</v>
      </c>
      <c r="K158" s="1" t="s">
        <v>541</v>
      </c>
      <c r="L158" s="18">
        <v>46082</v>
      </c>
      <c r="M158" s="49">
        <v>0.58333333333333337</v>
      </c>
      <c r="N158" s="18">
        <v>46083</v>
      </c>
      <c r="O158" s="56">
        <v>0.5</v>
      </c>
      <c r="P158" s="31" t="str">
        <f>TEXT($L158, "dddd")</f>
        <v>Sunday</v>
      </c>
      <c r="Q158" s="39" t="s">
        <v>207</v>
      </c>
      <c r="R158" s="39">
        <v>1295</v>
      </c>
      <c r="S158" s="1" t="str">
        <f>IF(OR(MONTH(L158)=12, MONTH(L158)&lt;=5), "Dry Season", "Wet Season")</f>
        <v>Dry Season</v>
      </c>
      <c r="T158" s="1">
        <v>1</v>
      </c>
      <c r="U158" s="1">
        <v>0</v>
      </c>
      <c r="V158" s="1">
        <v>0</v>
      </c>
      <c r="W158" s="1">
        <v>1</v>
      </c>
      <c r="X158" s="1" t="s">
        <v>2629</v>
      </c>
      <c r="Y158" s="1">
        <v>9.5486699999999995</v>
      </c>
      <c r="Z158" s="1">
        <v>123.77356</v>
      </c>
      <c r="AA158" s="11" cm="1">
        <f t="array" ref="AA158">IF(ISBLANK(Y158), 0, VINCentyInvDistance(F158,G158,Y158,Z158))</f>
        <v>657.75266666625816</v>
      </c>
      <c r="AB158" s="1">
        <v>0</v>
      </c>
      <c r="AC158" s="1">
        <v>4.8</v>
      </c>
      <c r="AD158" s="1">
        <v>2.4</v>
      </c>
      <c r="AE158" s="1">
        <v>7</v>
      </c>
      <c r="AF158" s="1">
        <v>1</v>
      </c>
      <c r="AG158" s="1" t="s">
        <v>2630</v>
      </c>
      <c r="AH158" s="1" t="s">
        <v>2113</v>
      </c>
      <c r="AI158" s="1" t="str">
        <f>TRIM(MID(SUBSTITUTE($H158,",",REPT(" ",200)),(LEN($H158)-LEN(SUBSTITUTE($H158,",",""))-2)*200+1,200))</f>
        <v>Central Visayas</v>
      </c>
      <c r="AJ158" s="1" t="s">
        <v>55</v>
      </c>
      <c r="AK158" t="s">
        <v>16738</v>
      </c>
      <c r="AL158" s="7">
        <v>0</v>
      </c>
      <c r="AM158" s="1"/>
    </row>
    <row r="159" spans="1:39" ht="12.75" customHeight="1">
      <c r="A159" s="1"/>
      <c r="B159" s="1" t="s">
        <v>2929</v>
      </c>
      <c r="C159" s="1" t="s">
        <v>2930</v>
      </c>
      <c r="D159" s="3" t="str">
        <f ca="1">IFERROR(__xludf.DUMMYFUNCTION("PROPER(REGEXEXTRACT(B639, ""(?:https?:\/\/)?(?:www\.)?([a-zA-Z0-9-]+)\.""))"),"Google")</f>
        <v>Google</v>
      </c>
      <c r="E159" s="1" t="s">
        <v>2931</v>
      </c>
      <c r="F159" s="1">
        <v>9.6499079000000005</v>
      </c>
      <c r="G159" s="1">
        <v>123.8583498</v>
      </c>
      <c r="H159" s="1" t="s">
        <v>2932</v>
      </c>
      <c r="I159" s="1" t="s">
        <v>2622</v>
      </c>
      <c r="J159" s="1">
        <f>IF(K159="URBAN",1,IF(K159="SUBURBAN",2,IF(K159="RURAL",3,"")))</f>
        <v>3</v>
      </c>
      <c r="K159" s="1" t="s">
        <v>541</v>
      </c>
      <c r="L159" s="18">
        <v>46082</v>
      </c>
      <c r="M159" s="49">
        <v>0.625</v>
      </c>
      <c r="N159" s="18">
        <v>46083</v>
      </c>
      <c r="O159" s="56">
        <v>0.5</v>
      </c>
      <c r="P159" s="31" t="str">
        <f>TEXT($L159, "dddd")</f>
        <v>Sunday</v>
      </c>
      <c r="Q159" s="39" t="s">
        <v>531</v>
      </c>
      <c r="R159" s="39">
        <v>1331.7</v>
      </c>
      <c r="S159" s="1" t="str">
        <f>IF(OR(MONTH(L159)=12, MONTH(L159)&lt;=5), "Dry Season", "Wet Season")</f>
        <v>Dry Season</v>
      </c>
      <c r="T159" s="1">
        <v>1</v>
      </c>
      <c r="U159" s="1">
        <v>0</v>
      </c>
      <c r="V159" s="1">
        <v>0</v>
      </c>
      <c r="W159" s="1">
        <v>1</v>
      </c>
      <c r="X159" s="1" t="s">
        <v>2111</v>
      </c>
      <c r="Y159" s="1">
        <v>9.564584</v>
      </c>
      <c r="Z159" s="1">
        <v>123.80316000000001</v>
      </c>
      <c r="AA159" s="11" cm="1">
        <f t="array" ref="AA159">IF(ISBLANK(Y159), 0, VINCentyInvDistance(F159,G159,Y159,Z159))</f>
        <v>11214.391954173678</v>
      </c>
      <c r="AB159" s="1">
        <v>0</v>
      </c>
      <c r="AC159" s="1">
        <v>0</v>
      </c>
      <c r="AD159" s="1">
        <v>0</v>
      </c>
      <c r="AE159" s="1">
        <v>68</v>
      </c>
      <c r="AF159" s="1">
        <v>1</v>
      </c>
      <c r="AG159" s="1" t="s">
        <v>2112</v>
      </c>
      <c r="AH159" s="1" t="s">
        <v>2113</v>
      </c>
      <c r="AI159" s="1" t="str">
        <f>TRIM(MID(SUBSTITUTE($H159,",",REPT(" ",200)),(LEN($H159)-LEN(SUBSTITUTE($H159,",",""))-2)*200+1,200))</f>
        <v>Central Visayas</v>
      </c>
      <c r="AJ159" s="1" t="s">
        <v>55</v>
      </c>
      <c r="AL159" s="7">
        <v>0</v>
      </c>
      <c r="AM159" s="1"/>
    </row>
    <row r="160" spans="1:39" ht="12.75" customHeight="1">
      <c r="A160" s="1"/>
      <c r="B160" s="1" t="s">
        <v>2933</v>
      </c>
      <c r="C160" s="1" t="s">
        <v>2934</v>
      </c>
      <c r="D160" s="3" t="str">
        <f ca="1">IFERROR(__xludf.DUMMYFUNCTION("PROPER(REGEXEXTRACT(B640, ""(?:https?:\/\/)?(?:www\.)?([a-zA-Z0-9-]+)\.""))"),"Skyscanner")</f>
        <v>Skyscanner</v>
      </c>
      <c r="E160" s="1" t="s">
        <v>2935</v>
      </c>
      <c r="F160" s="1">
        <v>9.5499898000000005</v>
      </c>
      <c r="G160" s="1">
        <v>123.7630332</v>
      </c>
      <c r="H160" s="1" t="s">
        <v>2685</v>
      </c>
      <c r="I160" s="1" t="s">
        <v>2622</v>
      </c>
      <c r="J160" s="1">
        <f>IF(K160="URBAN",1,IF(K160="SUBURBAN",2,IF(K160="RURAL",3,"")))</f>
        <v>3</v>
      </c>
      <c r="K160" s="1" t="s">
        <v>541</v>
      </c>
      <c r="L160" s="18">
        <v>46082</v>
      </c>
      <c r="M160" s="49">
        <v>0.58333333333333337</v>
      </c>
      <c r="N160" s="18">
        <v>46083</v>
      </c>
      <c r="O160" s="56">
        <v>0.5</v>
      </c>
      <c r="P160" s="31" t="str">
        <f>TEXT($L160, "dddd")</f>
        <v>Sunday</v>
      </c>
      <c r="Q160" s="39" t="s">
        <v>531</v>
      </c>
      <c r="R160" s="39">
        <v>2822</v>
      </c>
      <c r="S160" s="1" t="str">
        <f>IF(OR(MONTH(L160)=12, MONTH(L160)&lt;=5), "Dry Season", "Wet Season")</f>
        <v>Dry Season</v>
      </c>
      <c r="T160" s="1">
        <v>1</v>
      </c>
      <c r="U160" s="1">
        <v>0</v>
      </c>
      <c r="V160" s="1">
        <v>0</v>
      </c>
      <c r="W160" s="1">
        <v>1</v>
      </c>
      <c r="X160" s="1" t="s">
        <v>2644</v>
      </c>
      <c r="Y160" s="1">
        <v>9.5516547000000003</v>
      </c>
      <c r="Z160" s="1">
        <v>123.7674741</v>
      </c>
      <c r="AA160" s="11" cm="1">
        <f t="array" ref="AA160">IF(ISBLANK(Y160), 0, VINCentyInvDistance(F160,G160,Y160,Z160))</f>
        <v>521.1679038660476</v>
      </c>
      <c r="AB160" s="1">
        <v>0</v>
      </c>
      <c r="AC160" s="1">
        <v>8.1999999999999993</v>
      </c>
      <c r="AD160" s="1">
        <v>4.0999999999999996</v>
      </c>
      <c r="AE160" s="1">
        <v>6</v>
      </c>
      <c r="AF160" s="1">
        <v>1</v>
      </c>
      <c r="AG160" s="1" t="s">
        <v>2645</v>
      </c>
      <c r="AH160" s="1" t="s">
        <v>2113</v>
      </c>
      <c r="AI160" s="1" t="str">
        <f>TRIM(MID(SUBSTITUTE($H160,",",REPT(" ",200)),(LEN($H160)-LEN(SUBSTITUTE($H160,",",""))-2)*200+1,200))</f>
        <v>Central Visayas</v>
      </c>
      <c r="AJ160" s="1" t="s">
        <v>55</v>
      </c>
      <c r="AK160" t="s">
        <v>16740</v>
      </c>
      <c r="AL160" s="7">
        <v>0</v>
      </c>
      <c r="AM160" s="1"/>
    </row>
    <row r="161" spans="1:39" ht="12.75" customHeight="1">
      <c r="A161" s="1"/>
      <c r="B161" s="1" t="s">
        <v>2936</v>
      </c>
      <c r="C161" s="1" t="s">
        <v>2937</v>
      </c>
      <c r="D161" s="3" t="str">
        <f ca="1">IFERROR(__xludf.DUMMYFUNCTION("PROPER(REGEXEXTRACT(B641, ""(?:https?:\/\/)?(?:www\.)?([a-zA-Z0-9-]+)\.""))"),"Skyscanner")</f>
        <v>Skyscanner</v>
      </c>
      <c r="E161" s="1" t="s">
        <v>2938</v>
      </c>
      <c r="F161" s="1">
        <v>9.5499899999999993</v>
      </c>
      <c r="G161" s="1">
        <v>123.76303299999999</v>
      </c>
      <c r="H161" s="1" t="s">
        <v>2685</v>
      </c>
      <c r="I161" s="1" t="s">
        <v>2622</v>
      </c>
      <c r="J161" s="1">
        <f>IF(K161="URBAN",1,IF(K161="SUBURBAN",2,IF(K161="RURAL",3,"")))</f>
        <v>3</v>
      </c>
      <c r="K161" s="1" t="s">
        <v>541</v>
      </c>
      <c r="L161" s="18">
        <v>46082</v>
      </c>
      <c r="M161" s="49">
        <v>0.58333333333333337</v>
      </c>
      <c r="N161" s="18">
        <v>46083</v>
      </c>
      <c r="O161" s="56">
        <v>0.5</v>
      </c>
      <c r="P161" s="31" t="str">
        <f>TEXT($L161, "dddd")</f>
        <v>Sunday</v>
      </c>
      <c r="Q161" s="39" t="s">
        <v>531</v>
      </c>
      <c r="R161" s="39">
        <v>1238</v>
      </c>
      <c r="S161" s="1" t="str">
        <f>IF(OR(MONTH(L161)=12, MONTH(L161)&lt;=5), "Dry Season", "Wet Season")</f>
        <v>Dry Season</v>
      </c>
      <c r="T161" s="1">
        <v>1</v>
      </c>
      <c r="U161" s="1">
        <v>0</v>
      </c>
      <c r="V161" s="1">
        <v>0</v>
      </c>
      <c r="W161" s="1">
        <v>1</v>
      </c>
      <c r="X161" s="1" t="s">
        <v>2644</v>
      </c>
      <c r="Y161" s="1">
        <v>9.5516547000000003</v>
      </c>
      <c r="Z161" s="1">
        <v>123.7674741</v>
      </c>
      <c r="AA161" s="11" cm="1">
        <f t="array" ref="AA161">IF(ISBLANK(Y161), 0, VINCentyInvDistance(F161,G161,Y161,Z161))</f>
        <v>521.18062944830899</v>
      </c>
      <c r="AB161" s="1">
        <v>0</v>
      </c>
      <c r="AC161" s="1">
        <v>8.1999999999999993</v>
      </c>
      <c r="AD161" s="1">
        <v>0</v>
      </c>
      <c r="AE161" s="1">
        <v>52</v>
      </c>
      <c r="AF161" s="1">
        <v>1</v>
      </c>
      <c r="AG161" s="1" t="s">
        <v>2939</v>
      </c>
      <c r="AH161" s="1" t="s">
        <v>2113</v>
      </c>
      <c r="AI161" s="1" t="str">
        <f>TRIM(MID(SUBSTITUTE($H161,",",REPT(" ",200)),(LEN($H161)-LEN(SUBSTITUTE($H161,",",""))-2)*200+1,200))</f>
        <v>Central Visayas</v>
      </c>
      <c r="AJ161" s="1" t="s">
        <v>55</v>
      </c>
      <c r="AK161" t="s">
        <v>2940</v>
      </c>
      <c r="AL161" s="7">
        <v>0</v>
      </c>
      <c r="AM161" s="1" t="s">
        <v>2941</v>
      </c>
    </row>
    <row r="162" spans="1:39" ht="12.75" customHeight="1">
      <c r="A162" s="1"/>
      <c r="B162" s="1" t="s">
        <v>2942</v>
      </c>
      <c r="C162" s="1" t="s">
        <v>2943</v>
      </c>
      <c r="D162" s="3" t="str">
        <f ca="1">IFERROR(__xludf.DUMMYFUNCTION("PROPER(REGEXEXTRACT(B642, ""(?:https?:\/\/)?(?:www\.)?([a-zA-Z0-9-]+)\.""))"),"Google")</f>
        <v>Google</v>
      </c>
      <c r="E162" s="1" t="s">
        <v>2944</v>
      </c>
      <c r="F162" s="1">
        <v>9.6501815999999998</v>
      </c>
      <c r="G162" s="1">
        <v>123.8580886</v>
      </c>
      <c r="H162" s="1" t="s">
        <v>2932</v>
      </c>
      <c r="I162" s="1" t="s">
        <v>2622</v>
      </c>
      <c r="J162" s="1">
        <f>IF(K162="URBAN",1,IF(K162="SUBURBAN",2,IF(K162="RURAL",3,"")))</f>
        <v>3</v>
      </c>
      <c r="K162" s="1" t="s">
        <v>541</v>
      </c>
      <c r="L162" s="18">
        <v>46082</v>
      </c>
      <c r="M162" s="49">
        <v>0.625</v>
      </c>
      <c r="N162" s="18">
        <v>46083</v>
      </c>
      <c r="O162" s="56">
        <v>0.5</v>
      </c>
      <c r="P162" s="31" t="str">
        <f>TEXT($L162, "dddd")</f>
        <v>Sunday</v>
      </c>
      <c r="Q162" s="39" t="s">
        <v>43</v>
      </c>
      <c r="R162" s="39">
        <v>1134</v>
      </c>
      <c r="S162" s="1" t="str">
        <f>IF(OR(MONTH(L162)=12, MONTH(L162)&lt;=5), "Dry Season", "Wet Season")</f>
        <v>Dry Season</v>
      </c>
      <c r="T162" s="1">
        <v>1</v>
      </c>
      <c r="U162" s="1">
        <v>0</v>
      </c>
      <c r="V162" s="1">
        <v>0</v>
      </c>
      <c r="W162" s="1">
        <v>1</v>
      </c>
      <c r="X162" s="1" t="s">
        <v>2617</v>
      </c>
      <c r="Y162" s="1">
        <v>9.6553032000000005</v>
      </c>
      <c r="Z162" s="1">
        <v>123.8696362</v>
      </c>
      <c r="AA162" s="11" cm="1">
        <f t="array" ref="AA162">IF(ISBLANK(Y162), 0, VINCentyInvDistance(F162,G162,Y162,Z162))</f>
        <v>1388.2292440773506</v>
      </c>
      <c r="AB162" s="1">
        <v>0</v>
      </c>
      <c r="AC162" s="1">
        <v>0</v>
      </c>
      <c r="AD162" s="1">
        <v>0</v>
      </c>
      <c r="AE162" s="1">
        <v>146</v>
      </c>
      <c r="AF162" s="1">
        <v>1</v>
      </c>
      <c r="AG162" s="1" t="s">
        <v>2618</v>
      </c>
      <c r="AH162" s="1" t="s">
        <v>2113</v>
      </c>
      <c r="AI162" s="1" t="str">
        <f>TRIM(MID(SUBSTITUTE($H162,",",REPT(" ",200)),(LEN($H162)-LEN(SUBSTITUTE($H162,",",""))-2)*200+1,200))</f>
        <v>Central Visayas</v>
      </c>
      <c r="AJ162" s="1" t="s">
        <v>55</v>
      </c>
      <c r="AL162" s="7">
        <v>0</v>
      </c>
      <c r="AM162" s="1"/>
    </row>
    <row r="163" spans="1:39" ht="12.75" customHeight="1">
      <c r="A163" s="1"/>
      <c r="B163" s="1" t="s">
        <v>2945</v>
      </c>
      <c r="C163" s="1" t="s">
        <v>2946</v>
      </c>
      <c r="D163" s="3" t="str">
        <f ca="1">IFERROR(__xludf.DUMMYFUNCTION("PROPER(REGEXEXTRACT(B643, ""(?:https?:\/\/)?(?:www\.)?([a-zA-Z0-9-]+)\.""))"),"Skyscanner")</f>
        <v>Skyscanner</v>
      </c>
      <c r="E163" s="1" t="s">
        <v>2947</v>
      </c>
      <c r="F163" s="1">
        <v>9.5481686999999997</v>
      </c>
      <c r="G163" s="1">
        <v>123.7636005</v>
      </c>
      <c r="H163" s="1" t="s">
        <v>2948</v>
      </c>
      <c r="I163" s="1" t="s">
        <v>2622</v>
      </c>
      <c r="J163" s="1">
        <f>IF(K163="URBAN",1,IF(K163="SUBURBAN",2,IF(K163="RURAL",3,"")))</f>
        <v>3</v>
      </c>
      <c r="K163" s="1" t="s">
        <v>541</v>
      </c>
      <c r="L163" s="18">
        <v>46082</v>
      </c>
      <c r="M163" s="49">
        <v>0.625</v>
      </c>
      <c r="N163" s="18">
        <v>46083</v>
      </c>
      <c r="O163" s="56">
        <v>0.45833333333333331</v>
      </c>
      <c r="P163" s="31" t="str">
        <f>TEXT($L163, "dddd")</f>
        <v>Sunday</v>
      </c>
      <c r="Q163" s="39" t="s">
        <v>61</v>
      </c>
      <c r="R163" s="39">
        <v>8400</v>
      </c>
      <c r="S163" s="1" t="str">
        <f>IF(OR(MONTH(L163)=12, MONTH(L163)&lt;=5), "Dry Season", "Wet Season")</f>
        <v>Dry Season</v>
      </c>
      <c r="T163" s="1">
        <v>1</v>
      </c>
      <c r="U163" s="1">
        <v>0</v>
      </c>
      <c r="V163" s="1">
        <v>1</v>
      </c>
      <c r="W163" s="1">
        <v>1</v>
      </c>
      <c r="X163" s="1" t="s">
        <v>2644</v>
      </c>
      <c r="Y163" s="1">
        <v>9.5516547000000003</v>
      </c>
      <c r="Z163" s="1">
        <v>123.7674741</v>
      </c>
      <c r="AA163" s="11" cm="1">
        <f t="array" ref="AA163">IF(ISBLANK(Y163), 0, VINCentyInvDistance(F163,G163,Y163,Z163))</f>
        <v>574.03660245131778</v>
      </c>
      <c r="AB163" s="1">
        <v>1</v>
      </c>
      <c r="AC163" s="1">
        <v>8.6</v>
      </c>
      <c r="AD163" s="1">
        <v>4.3</v>
      </c>
      <c r="AE163" s="1">
        <v>780</v>
      </c>
      <c r="AF163" s="1">
        <v>1</v>
      </c>
      <c r="AG163" s="1" t="s">
        <v>2645</v>
      </c>
      <c r="AH163" s="1" t="s">
        <v>2113</v>
      </c>
      <c r="AI163" s="1" t="str">
        <f>TRIM(MID(SUBSTITUTE($H163,",",REPT(" ",200)),(LEN($H163)-LEN(SUBSTITUTE($H163,",",""))-2)*200+1,200))</f>
        <v>Central Visayas</v>
      </c>
      <c r="AJ163" s="1" t="s">
        <v>55</v>
      </c>
      <c r="AK163" t="s">
        <v>16741</v>
      </c>
      <c r="AL163" s="7">
        <v>0</v>
      </c>
      <c r="AM163" s="1"/>
    </row>
    <row r="164" spans="1:39" ht="12.75" customHeight="1">
      <c r="A164" s="1"/>
      <c r="B164" s="1" t="s">
        <v>2952</v>
      </c>
      <c r="C164" s="1" t="s">
        <v>2953</v>
      </c>
      <c r="D164" s="3" t="str">
        <f ca="1">IFERROR(__xludf.DUMMYFUNCTION("PROPER(REGEXEXTRACT(B645, ""(?:https?:\/\/)?(?:www\.)?([a-zA-Z0-9-]+)\.""))"),"Skyscanner")</f>
        <v>Skyscanner</v>
      </c>
      <c r="E164" s="1" t="s">
        <v>2954</v>
      </c>
      <c r="F164" s="1">
        <v>9.5596952000000002</v>
      </c>
      <c r="G164" s="1">
        <v>123.7575471</v>
      </c>
      <c r="H164" s="1" t="s">
        <v>2955</v>
      </c>
      <c r="I164" s="1" t="s">
        <v>2622</v>
      </c>
      <c r="J164" s="1">
        <f>IF(K164="URBAN",1,IF(K164="SUBURBAN",2,IF(K164="RURAL",3,"")))</f>
        <v>3</v>
      </c>
      <c r="K164" s="1" t="s">
        <v>541</v>
      </c>
      <c r="L164" s="18">
        <v>46082</v>
      </c>
      <c r="M164" s="49">
        <v>0.58333333333333337</v>
      </c>
      <c r="N164" s="18">
        <v>46083</v>
      </c>
      <c r="O164" s="56">
        <v>0.5</v>
      </c>
      <c r="P164" s="31" t="str">
        <f>TEXT($L164, "dddd")</f>
        <v>Sunday</v>
      </c>
      <c r="Q164" s="39" t="s">
        <v>61</v>
      </c>
      <c r="R164" s="39">
        <v>4004</v>
      </c>
      <c r="S164" s="1" t="str">
        <f>IF(OR(MONTH(L164)=12, MONTH(L164)&lt;=5), "Dry Season", "Wet Season")</f>
        <v>Dry Season</v>
      </c>
      <c r="T164" s="1">
        <v>1</v>
      </c>
      <c r="U164" s="1">
        <v>0</v>
      </c>
      <c r="V164" s="1">
        <v>0</v>
      </c>
      <c r="W164" s="1">
        <v>1</v>
      </c>
      <c r="X164" s="1" t="s">
        <v>2644</v>
      </c>
      <c r="Y164" s="1">
        <v>9.5516547000000003</v>
      </c>
      <c r="Z164" s="1">
        <v>123.7674741</v>
      </c>
      <c r="AA164" s="11" cm="1">
        <f t="array" ref="AA164">IF(ISBLANK(Y164), 0, VINCentyInvDistance(F164,G164,Y164,Z164))</f>
        <v>1406.6378493046659</v>
      </c>
      <c r="AB164" s="1">
        <v>0</v>
      </c>
      <c r="AC164" s="1">
        <v>0</v>
      </c>
      <c r="AD164" s="1">
        <v>0</v>
      </c>
      <c r="AE164" s="1">
        <v>29</v>
      </c>
      <c r="AF164" s="1">
        <v>1</v>
      </c>
      <c r="AG164" s="1" t="s">
        <v>2645</v>
      </c>
      <c r="AH164" s="1" t="s">
        <v>2113</v>
      </c>
      <c r="AI164" s="1" t="str">
        <f>TRIM(MID(SUBSTITUTE($H164,",",REPT(" ",200)),(LEN($H164)-LEN(SUBSTITUTE($H164,",",""))-2)*200+1,200))</f>
        <v>Central Visayas</v>
      </c>
      <c r="AJ164" s="1" t="s">
        <v>55</v>
      </c>
      <c r="AK164" t="s">
        <v>149</v>
      </c>
      <c r="AL164" s="7">
        <v>0</v>
      </c>
      <c r="AM164" s="1"/>
    </row>
    <row r="165" spans="1:39" ht="12.75" customHeight="1">
      <c r="A165" s="1"/>
      <c r="B165" s="1" t="s">
        <v>2960</v>
      </c>
      <c r="C165" s="1" t="s">
        <v>2961</v>
      </c>
      <c r="D165" s="3" t="str">
        <f ca="1">IFERROR(__xludf.DUMMYFUNCTION("PROPER(REGEXEXTRACT(B647, ""(?:https?:\/\/)?(?:www\.)?([a-zA-Z0-9-]+)\.""))"),"Skyscanner")</f>
        <v>Skyscanner</v>
      </c>
      <c r="E165" s="1" t="s">
        <v>2962</v>
      </c>
      <c r="F165" s="1">
        <v>9.6453845999999999</v>
      </c>
      <c r="G165" s="1">
        <v>123.855148</v>
      </c>
      <c r="H165" s="1" t="s">
        <v>2963</v>
      </c>
      <c r="I165" s="1" t="s">
        <v>2622</v>
      </c>
      <c r="J165" s="1">
        <f>IF(K165="URBAN",1,IF(K165="SUBURBAN",2,IF(K165="RURAL",3,"")))</f>
        <v>3</v>
      </c>
      <c r="K165" s="1" t="s">
        <v>541</v>
      </c>
      <c r="L165" s="18">
        <v>46082</v>
      </c>
      <c r="M165" s="49">
        <v>0.58333333333333337</v>
      </c>
      <c r="N165" s="18">
        <v>46083</v>
      </c>
      <c r="O165" s="56">
        <v>0.5</v>
      </c>
      <c r="P165" s="31" t="str">
        <f>TEXT($L165, "dddd")</f>
        <v>Sunday</v>
      </c>
      <c r="Q165" s="39" t="s">
        <v>531</v>
      </c>
      <c r="R165" s="39">
        <v>1650</v>
      </c>
      <c r="S165" s="1" t="str">
        <f>IF(OR(MONTH(L165)=12, MONTH(L165)&lt;=5), "Dry Season", "Wet Season")</f>
        <v>Dry Season</v>
      </c>
      <c r="T165" s="1">
        <v>1</v>
      </c>
      <c r="U165" s="1">
        <v>0</v>
      </c>
      <c r="V165" s="1">
        <v>1</v>
      </c>
      <c r="W165" s="1">
        <v>1</v>
      </c>
      <c r="X165" s="1" t="s">
        <v>2617</v>
      </c>
      <c r="Y165" s="1">
        <v>9.6553032000000005</v>
      </c>
      <c r="Z165" s="1">
        <v>123.8696362</v>
      </c>
      <c r="AA165" s="11" cm="1">
        <f t="array" ref="AA165">IF(ISBLANK(Y165), 0, VINCentyInvDistance(F165,G165,Y165,Z165))</f>
        <v>1931.860724795845</v>
      </c>
      <c r="AB165" s="1">
        <v>1</v>
      </c>
      <c r="AC165" s="1">
        <v>8</v>
      </c>
      <c r="AD165" s="1">
        <v>4</v>
      </c>
      <c r="AE165" s="1">
        <v>70</v>
      </c>
      <c r="AF165" s="1">
        <v>1</v>
      </c>
      <c r="AG165" s="1" t="s">
        <v>2618</v>
      </c>
      <c r="AH165" s="1" t="s">
        <v>2113</v>
      </c>
      <c r="AI165" s="1" t="str">
        <f>TRIM(MID(SUBSTITUTE($H165,",",REPT(" ",200)),(LEN($H165)-LEN(SUBSTITUTE($H165,",",""))-2)*200+1,200))</f>
        <v>Central Visayas</v>
      </c>
      <c r="AJ165" s="1" t="s">
        <v>55</v>
      </c>
      <c r="AK165" t="s">
        <v>16742</v>
      </c>
      <c r="AL165" s="7">
        <v>0</v>
      </c>
      <c r="AM165" s="1"/>
    </row>
    <row r="166" spans="1:39" ht="12.75" customHeight="1">
      <c r="A166" s="1"/>
      <c r="B166" s="1" t="s">
        <v>2985</v>
      </c>
      <c r="C166" s="1" t="s">
        <v>2986</v>
      </c>
      <c r="D166" s="3" t="str">
        <f ca="1">IFERROR(__xludf.DUMMYFUNCTION("PROPER(REGEXEXTRACT(B653, ""(?:https?:\/\/)?(?:www\.)?([a-zA-Z0-9-]+)\.""))"),"Skyscanner")</f>
        <v>Skyscanner</v>
      </c>
      <c r="E166" s="1" t="s">
        <v>2987</v>
      </c>
      <c r="F166" s="1">
        <v>9.8160399999999992</v>
      </c>
      <c r="G166" s="1">
        <v>124.19241</v>
      </c>
      <c r="H166" s="1" t="s">
        <v>2988</v>
      </c>
      <c r="I166" s="1" t="s">
        <v>2622</v>
      </c>
      <c r="J166" s="1">
        <f>IF(K166="URBAN",1,IF(K166="SUBURBAN",2,IF(K166="RURAL",3,"")))</f>
        <v>3</v>
      </c>
      <c r="K166" s="1" t="s">
        <v>541</v>
      </c>
      <c r="L166" s="18">
        <v>46082</v>
      </c>
      <c r="M166" s="49">
        <v>0.625</v>
      </c>
      <c r="N166" s="18">
        <v>46083</v>
      </c>
      <c r="O166" s="56">
        <v>0.5</v>
      </c>
      <c r="P166" s="31" t="str">
        <f>TEXT($L166, "dddd")</f>
        <v>Sunday</v>
      </c>
      <c r="Q166" s="39" t="s">
        <v>433</v>
      </c>
      <c r="R166" s="39">
        <v>3503.5</v>
      </c>
      <c r="S166" s="1" t="str">
        <f>IF(OR(MONTH(L166)=12, MONTH(L166)&lt;=5), "Dry Season", "Wet Season")</f>
        <v>Dry Season</v>
      </c>
      <c r="T166" s="1">
        <v>1</v>
      </c>
      <c r="U166" s="1">
        <v>0</v>
      </c>
      <c r="V166" s="1">
        <v>0</v>
      </c>
      <c r="W166" s="1">
        <v>0</v>
      </c>
      <c r="X166" s="1" t="s">
        <v>44</v>
      </c>
      <c r="Y166" s="1"/>
      <c r="Z166" s="1"/>
      <c r="AA166" s="11" cm="1">
        <f t="array" ref="AA166">IF(ISBLANK(Y166), 0, VINCentyInvDistance(F166,G166,Y166,Z166))</f>
        <v>0</v>
      </c>
      <c r="AB166" s="1">
        <v>0</v>
      </c>
      <c r="AC166" s="1">
        <v>8.4</v>
      </c>
      <c r="AD166" s="1">
        <v>0</v>
      </c>
      <c r="AE166" s="1">
        <v>35</v>
      </c>
      <c r="AF166" s="1">
        <v>1</v>
      </c>
      <c r="AG166" s="1" t="str">
        <f>TRIM(MID(SUBSTITUTE($H166,",",REPT(" ",200)),(LEN($H166)-LEN(SUBSTITUTE($H166,",",""))-4)*200+1,200))</f>
        <v>Carmen</v>
      </c>
      <c r="AH166" s="1" t="str">
        <f>TRIM(MID(SUBSTITUTE($H166,",",REPT(" ",200)),(LEN($H166)-LEN(SUBSTITUTE($H166,",",""))-3)*200+1,200))</f>
        <v>Bohol</v>
      </c>
      <c r="AI166" s="1" t="str">
        <f>TRIM(MID(SUBSTITUTE($H166,",",REPT(" ",200)),(LEN($H166)-LEN(SUBSTITUTE($H166,",",""))-2)*200+1,200))</f>
        <v>Central Visayas</v>
      </c>
      <c r="AJ166" s="1" t="str">
        <f>TRIM(MID(SUBSTITUTE($H166,",",REPT(" ",200)),(LEN($H166)-LEN(SUBSTITUTE($H166,",",""))-0)*200+1,200))</f>
        <v>Philippines</v>
      </c>
      <c r="AL166" s="7">
        <v>0</v>
      </c>
      <c r="AM166" s="1" t="s">
        <v>2989</v>
      </c>
    </row>
    <row r="167" spans="1:39" ht="12.75" customHeight="1">
      <c r="A167" s="1"/>
      <c r="B167" s="1" t="s">
        <v>2990</v>
      </c>
      <c r="C167" s="1" t="s">
        <v>2991</v>
      </c>
      <c r="D167" s="3" t="str">
        <f ca="1">IFERROR(__xludf.DUMMYFUNCTION("PROPER(REGEXEXTRACT(B654, ""(?:https?:\/\/)?(?:www\.)?([a-zA-Z0-9-]+)\.""))"),"Skyscanner")</f>
        <v>Skyscanner</v>
      </c>
      <c r="E167" s="1" t="s">
        <v>2992</v>
      </c>
      <c r="F167" s="1">
        <v>9.5534870999999999</v>
      </c>
      <c r="G167" s="1">
        <v>123.75456730000001</v>
      </c>
      <c r="H167" s="1" t="s">
        <v>2993</v>
      </c>
      <c r="I167" s="1" t="s">
        <v>2622</v>
      </c>
      <c r="J167" s="1">
        <f>IF(K167="URBAN",1,IF(K167="SUBURBAN",2,IF(K167="RURAL",3,"")))</f>
        <v>3</v>
      </c>
      <c r="K167" s="1" t="s">
        <v>541</v>
      </c>
      <c r="L167" s="18">
        <v>46082</v>
      </c>
      <c r="M167" s="49">
        <v>0.625</v>
      </c>
      <c r="N167" s="18">
        <v>46083</v>
      </c>
      <c r="O167" s="56">
        <v>0.45833333333333331</v>
      </c>
      <c r="P167" s="31" t="str">
        <f>TEXT($L167, "dddd")</f>
        <v>Sunday</v>
      </c>
      <c r="Q167" s="39" t="s">
        <v>43</v>
      </c>
      <c r="R167" s="39">
        <v>4003</v>
      </c>
      <c r="S167" s="1" t="str">
        <f>IF(OR(MONTH(L167)=12, MONTH(L167)&lt;=5), "Dry Season", "Wet Season")</f>
        <v>Dry Season</v>
      </c>
      <c r="T167" s="1">
        <v>1</v>
      </c>
      <c r="U167" s="1">
        <v>0</v>
      </c>
      <c r="V167" s="1">
        <v>0</v>
      </c>
      <c r="W167" s="1">
        <v>1</v>
      </c>
      <c r="X167" s="1" t="s">
        <v>2644</v>
      </c>
      <c r="Y167" s="1">
        <v>9.5516547000000003</v>
      </c>
      <c r="Z167" s="1">
        <v>123.7674741</v>
      </c>
      <c r="AA167" s="11" cm="1">
        <f t="array" ref="AA167">IF(ISBLANK(Y167), 0, VINCentyInvDistance(F167,G167,Y167,Z167))</f>
        <v>1431.4070905459751</v>
      </c>
      <c r="AB167" s="1">
        <v>0</v>
      </c>
      <c r="AC167" s="1">
        <v>9</v>
      </c>
      <c r="AD167" s="1">
        <v>4.5</v>
      </c>
      <c r="AE167" s="1">
        <v>11</v>
      </c>
      <c r="AF167" s="1">
        <v>1</v>
      </c>
      <c r="AG167" s="1" t="s">
        <v>2645</v>
      </c>
      <c r="AH167" s="1" t="s">
        <v>2113</v>
      </c>
      <c r="AI167" s="1" t="str">
        <f>TRIM(MID(SUBSTITUTE($H167,",",REPT(" ",200)),(LEN($H167)-LEN(SUBSTITUTE($H167,",",""))-2)*200+1,200))</f>
        <v>Central Visayas</v>
      </c>
      <c r="AJ167" s="1" t="s">
        <v>55</v>
      </c>
      <c r="AK167" t="s">
        <v>16747</v>
      </c>
      <c r="AL167" s="7">
        <v>0</v>
      </c>
      <c r="AM167" s="1"/>
    </row>
    <row r="168" spans="1:39" ht="12.75" customHeight="1">
      <c r="A168" s="1"/>
      <c r="B168" s="1" t="s">
        <v>2994</v>
      </c>
      <c r="C168" s="1" t="s">
        <v>2995</v>
      </c>
      <c r="D168" s="3" t="str">
        <f ca="1">IFERROR(__xludf.DUMMYFUNCTION("PROPER(REGEXEXTRACT(B655, ""(?:https?:\/\/)?(?:www\.)?([a-zA-Z0-9-]+)\.""))"),"Skyscanner")</f>
        <v>Skyscanner</v>
      </c>
      <c r="E168" s="1" t="s">
        <v>2996</v>
      </c>
      <c r="F168" s="1">
        <v>9.6523918000000002</v>
      </c>
      <c r="G168" s="1">
        <v>124.3944522</v>
      </c>
      <c r="H168" s="1" t="s">
        <v>2997</v>
      </c>
      <c r="I168" s="1" t="s">
        <v>2622</v>
      </c>
      <c r="J168" s="1">
        <f>IF(K168="URBAN",1,IF(K168="SUBURBAN",2,IF(K168="RURAL",3,"")))</f>
        <v>3</v>
      </c>
      <c r="K168" s="1" t="s">
        <v>541</v>
      </c>
      <c r="L168" s="18">
        <v>46082</v>
      </c>
      <c r="M168" s="49">
        <v>0.54166666666666663</v>
      </c>
      <c r="N168" s="18">
        <v>46083</v>
      </c>
      <c r="O168" s="56">
        <v>0.5</v>
      </c>
      <c r="P168" s="31" t="str">
        <f>TEXT($L168, "dddd")</f>
        <v>Sunday</v>
      </c>
      <c r="Q168" s="39" t="s">
        <v>207</v>
      </c>
      <c r="R168" s="39">
        <v>3636</v>
      </c>
      <c r="S168" s="1" t="str">
        <f>IF(OR(MONTH(L168)=12, MONTH(L168)&lt;=5), "Dry Season", "Wet Season")</f>
        <v>Dry Season</v>
      </c>
      <c r="T168" s="1">
        <v>1</v>
      </c>
      <c r="U168" s="1">
        <v>0</v>
      </c>
      <c r="V168" s="1">
        <v>0</v>
      </c>
      <c r="W168" s="1">
        <v>1</v>
      </c>
      <c r="X168" s="1" t="s">
        <v>2897</v>
      </c>
      <c r="Y168" s="1">
        <v>9.6495961999999995</v>
      </c>
      <c r="Z168" s="1">
        <v>124.3653138</v>
      </c>
      <c r="AA168" s="11" cm="1">
        <f t="array" ref="AA168">IF(ISBLANK(Y168), 0, VINCentyInvDistance(F168,G168,Y168,Z168))</f>
        <v>3212.9790727668733</v>
      </c>
      <c r="AB168" s="1">
        <v>0</v>
      </c>
      <c r="AC168" s="1">
        <v>7.6</v>
      </c>
      <c r="AD168" s="1">
        <v>3.8</v>
      </c>
      <c r="AE168" s="1">
        <v>6</v>
      </c>
      <c r="AF168" s="1">
        <v>1</v>
      </c>
      <c r="AG168" s="1" t="s">
        <v>2898</v>
      </c>
      <c r="AH168" s="1" t="s">
        <v>2113</v>
      </c>
      <c r="AI168" s="1" t="str">
        <f>TRIM(MID(SUBSTITUTE($H168,",",REPT(" ",200)),(LEN($H168)-LEN(SUBSTITUTE($H168,",",""))-2)*200+1,200))</f>
        <v>Central Visayas</v>
      </c>
      <c r="AJ168" s="1" t="s">
        <v>55</v>
      </c>
      <c r="AK168" t="s">
        <v>16748</v>
      </c>
      <c r="AL168" s="7">
        <v>0</v>
      </c>
      <c r="AM168" s="1"/>
    </row>
    <row r="169" spans="1:39" ht="12.75" customHeight="1">
      <c r="A169" s="1"/>
      <c r="B169" s="1" t="s">
        <v>2998</v>
      </c>
      <c r="C169" s="1" t="s">
        <v>2999</v>
      </c>
      <c r="D169" s="3" t="str">
        <f ca="1">IFERROR(__xludf.DUMMYFUNCTION("PROPER(REGEXEXTRACT(B656, ""(?:https?:\/\/)?(?:www\.)?([a-zA-Z0-9-]+)\.""))"),"Skyscanner")</f>
        <v>Skyscanner</v>
      </c>
      <c r="E169" s="1" t="s">
        <v>3000</v>
      </c>
      <c r="F169" s="1">
        <v>9.5485486999999996</v>
      </c>
      <c r="G169" s="1">
        <v>123.7568158</v>
      </c>
      <c r="H169" s="1" t="s">
        <v>2671</v>
      </c>
      <c r="I169" s="1" t="s">
        <v>2622</v>
      </c>
      <c r="J169" s="1">
        <f>IF(K169="URBAN",1,IF(K169="SUBURBAN",2,IF(K169="RURAL",3,"")))</f>
        <v>3</v>
      </c>
      <c r="K169" s="1" t="s">
        <v>541</v>
      </c>
      <c r="L169" s="18">
        <v>46082</v>
      </c>
      <c r="M169" s="49">
        <v>0.58333333333333337</v>
      </c>
      <c r="N169" s="18">
        <v>46083</v>
      </c>
      <c r="O169" s="56">
        <v>0.5</v>
      </c>
      <c r="P169" s="31" t="str">
        <f>TEXT($L169, "dddd")</f>
        <v>Sunday</v>
      </c>
      <c r="Q169" s="39" t="s">
        <v>111</v>
      </c>
      <c r="R169" s="39">
        <v>1095</v>
      </c>
      <c r="S169" s="1" t="str">
        <f>IF(OR(MONTH(L169)=12, MONTH(L169)&lt;=5), "Dry Season", "Wet Season")</f>
        <v>Dry Season</v>
      </c>
      <c r="T169" s="1">
        <v>1</v>
      </c>
      <c r="U169" s="1">
        <v>0</v>
      </c>
      <c r="V169" s="1">
        <v>1</v>
      </c>
      <c r="W169" s="1">
        <v>1</v>
      </c>
      <c r="X169" s="1" t="s">
        <v>2644</v>
      </c>
      <c r="Y169" s="1">
        <v>9.5516547000000003</v>
      </c>
      <c r="Z169" s="1">
        <v>123.7674741</v>
      </c>
      <c r="AA169" s="11" cm="1">
        <f t="array" ref="AA169">IF(ISBLANK(Y169), 0, VINCentyInvDistance(F169,G169,Y169,Z169))</f>
        <v>1219.5279454543695</v>
      </c>
      <c r="AB169" s="1">
        <v>0</v>
      </c>
      <c r="AC169" s="1">
        <v>10</v>
      </c>
      <c r="AD169" s="1">
        <v>5</v>
      </c>
      <c r="AE169" s="1">
        <v>7</v>
      </c>
      <c r="AF169" s="1">
        <v>1</v>
      </c>
      <c r="AG169" s="1" t="s">
        <v>2645</v>
      </c>
      <c r="AH169" s="1" t="s">
        <v>2113</v>
      </c>
      <c r="AI169" s="1" t="str">
        <f>TRIM(MID(SUBSTITUTE($H169,",",REPT(" ",200)),(LEN($H169)-LEN(SUBSTITUTE($H169,",",""))-2)*200+1,200))</f>
        <v>Central Visayas</v>
      </c>
      <c r="AJ169" s="1" t="s">
        <v>55</v>
      </c>
      <c r="AK169" t="s">
        <v>3001</v>
      </c>
      <c r="AL169" s="7">
        <v>0</v>
      </c>
      <c r="AM169" s="1"/>
    </row>
    <row r="170" spans="1:39" ht="12.75" customHeight="1">
      <c r="A170" s="1"/>
      <c r="B170" s="1" t="s">
        <v>3006</v>
      </c>
      <c r="C170" s="1" t="s">
        <v>3007</v>
      </c>
      <c r="D170" s="3" t="str">
        <f ca="1">IFERROR(__xludf.DUMMYFUNCTION("PROPER(REGEXEXTRACT(B658, ""(?:https?:\/\/)?(?:www\.)?([a-zA-Z0-9-]+)\.""))"),"Skyscanner")</f>
        <v>Skyscanner</v>
      </c>
      <c r="E170" s="1" t="s">
        <v>3008</v>
      </c>
      <c r="F170" s="1">
        <v>9.5489902999999998</v>
      </c>
      <c r="G170" s="1">
        <v>123.76934009999999</v>
      </c>
      <c r="H170" s="1" t="s">
        <v>2685</v>
      </c>
      <c r="I170" s="1" t="s">
        <v>2622</v>
      </c>
      <c r="J170" s="1">
        <f>IF(K170="URBAN",1,IF(K170="SUBURBAN",2,IF(K170="RURAL",3,"")))</f>
        <v>3</v>
      </c>
      <c r="K170" s="1" t="s">
        <v>541</v>
      </c>
      <c r="L170" s="18">
        <v>46082</v>
      </c>
      <c r="M170" s="49">
        <v>0.58333333333333337</v>
      </c>
      <c r="N170" s="18">
        <v>46083</v>
      </c>
      <c r="O170" s="56">
        <v>0.5</v>
      </c>
      <c r="P170" s="31" t="str">
        <f>TEXT($L170, "dddd")</f>
        <v>Sunday</v>
      </c>
      <c r="Q170" s="39" t="s">
        <v>43</v>
      </c>
      <c r="R170" s="39">
        <v>1448</v>
      </c>
      <c r="S170" s="1" t="str">
        <f>IF(OR(MONTH(L170)=12, MONTH(L170)&lt;=5), "Dry Season", "Wet Season")</f>
        <v>Dry Season</v>
      </c>
      <c r="T170" s="1">
        <v>1</v>
      </c>
      <c r="U170" s="1">
        <v>1</v>
      </c>
      <c r="V170" s="1">
        <v>1</v>
      </c>
      <c r="W170" s="1">
        <v>1</v>
      </c>
      <c r="X170" s="1" t="s">
        <v>2629</v>
      </c>
      <c r="Y170" s="1">
        <v>9.5486699999999995</v>
      </c>
      <c r="Z170" s="1">
        <v>123.77356</v>
      </c>
      <c r="AA170" s="11" cm="1">
        <f t="array" ref="AA170">IF(ISBLANK(Y170), 0, VINCentyInvDistance(F170,G170,Y170,Z170))</f>
        <v>464.64363712311365</v>
      </c>
      <c r="AB170" s="1">
        <v>0</v>
      </c>
      <c r="AC170" s="1">
        <v>7.6</v>
      </c>
      <c r="AD170" s="1">
        <v>3.8</v>
      </c>
      <c r="AE170" s="1">
        <v>58</v>
      </c>
      <c r="AF170" s="1">
        <v>1</v>
      </c>
      <c r="AG170" s="1" t="s">
        <v>2630</v>
      </c>
      <c r="AH170" s="1" t="s">
        <v>2113</v>
      </c>
      <c r="AI170" s="1" t="str">
        <f>TRIM(MID(SUBSTITUTE($H170,",",REPT(" ",200)),(LEN($H170)-LEN(SUBSTITUTE($H170,",",""))-2)*200+1,200))</f>
        <v>Central Visayas</v>
      </c>
      <c r="AJ170" s="1" t="s">
        <v>55</v>
      </c>
      <c r="AK170" t="s">
        <v>3009</v>
      </c>
      <c r="AL170" s="7">
        <v>0</v>
      </c>
      <c r="AM170" s="1"/>
    </row>
    <row r="171" spans="1:39" ht="12.75" customHeight="1">
      <c r="A171" s="1"/>
      <c r="B171" s="1" t="s">
        <v>3022</v>
      </c>
      <c r="C171" s="1" t="s">
        <v>3023</v>
      </c>
      <c r="D171" s="3" t="str">
        <f ca="1">IFERROR(__xludf.DUMMYFUNCTION("PROPER(REGEXEXTRACT(B662, ""(?:https?:\/\/)?(?:www\.)?([a-zA-Z0-9-]+)\.""))"),"Google")</f>
        <v>Google</v>
      </c>
      <c r="E171" s="1" t="s">
        <v>3024</v>
      </c>
      <c r="F171" s="1">
        <v>9.8506499999999999</v>
      </c>
      <c r="G171" s="1">
        <v>124.15951</v>
      </c>
      <c r="H171" s="1" t="s">
        <v>3025</v>
      </c>
      <c r="I171" s="1" t="s">
        <v>2622</v>
      </c>
      <c r="J171" s="1">
        <f>IF(K171="URBAN",1,IF(K171="SUBURBAN",2,IF(K171="RURAL",3,"")))</f>
        <v>3</v>
      </c>
      <c r="K171" s="1" t="s">
        <v>541</v>
      </c>
      <c r="L171" s="18">
        <v>46082</v>
      </c>
      <c r="M171" s="49">
        <v>0.625</v>
      </c>
      <c r="N171" s="18">
        <v>46083</v>
      </c>
      <c r="O171" s="56">
        <v>0.5</v>
      </c>
      <c r="P171" s="31" t="str">
        <f>TEXT($L171, "dddd")</f>
        <v>Sunday</v>
      </c>
      <c r="Q171" s="39" t="s">
        <v>117</v>
      </c>
      <c r="R171" s="39">
        <v>1683.5</v>
      </c>
      <c r="S171" s="1" t="str">
        <f>IF(OR(MONTH(L171)=12, MONTH(L171)&lt;=5), "Dry Season", "Wet Season")</f>
        <v>Dry Season</v>
      </c>
      <c r="T171" s="1">
        <v>1</v>
      </c>
      <c r="U171" s="1">
        <v>0</v>
      </c>
      <c r="V171" s="1">
        <v>0</v>
      </c>
      <c r="W171" s="1">
        <v>0</v>
      </c>
      <c r="X171" s="1" t="s">
        <v>44</v>
      </c>
      <c r="Y171" s="1"/>
      <c r="Z171" s="1"/>
      <c r="AA171" s="11" cm="1">
        <f t="array" ref="AA171">IF(ISBLANK(Y171), 0, VINCentyInvDistance(F171,G171,Y171,Z171))</f>
        <v>0</v>
      </c>
      <c r="AB171" s="1">
        <v>0</v>
      </c>
      <c r="AC171" s="1">
        <v>0</v>
      </c>
      <c r="AD171" s="1">
        <v>0</v>
      </c>
      <c r="AE171" s="1">
        <v>82</v>
      </c>
      <c r="AF171" s="1">
        <v>1</v>
      </c>
      <c r="AG171" s="1" t="str">
        <f>TRIM(MID(SUBSTITUTE($H171,",",REPT(" ",200)),(LEN($H171)-LEN(SUBSTITUTE($H171,",",""))-4)*200+1,200))</f>
        <v>Nueva Fuerza</v>
      </c>
      <c r="AH171" s="1" t="str">
        <f>TRIM(MID(SUBSTITUTE($H171,",",REPT(" ",200)),(LEN($H171)-LEN(SUBSTITUTE($H171,",",""))-3)*200+1,200))</f>
        <v>Bohol</v>
      </c>
      <c r="AI171" s="1" t="str">
        <f>TRIM(MID(SUBSTITUTE($H171,",",REPT(" ",200)),(LEN($H171)-LEN(SUBSTITUTE($H171,",",""))-2)*200+1,200))</f>
        <v>Central Visayas</v>
      </c>
      <c r="AJ171" s="1" t="str">
        <f>TRIM(MID(SUBSTITUTE($H171,",",REPT(" ",200)),(LEN($H171)-LEN(SUBSTITUTE($H171,",",""))-0)*200+1,200))</f>
        <v>Philippines</v>
      </c>
      <c r="AL171" s="7">
        <v>0</v>
      </c>
      <c r="AM171" s="1" t="s">
        <v>3026</v>
      </c>
    </row>
    <row r="172" spans="1:39" ht="12.75" customHeight="1">
      <c r="A172" s="1"/>
      <c r="B172" s="1" t="s">
        <v>3027</v>
      </c>
      <c r="C172" s="1" t="s">
        <v>3028</v>
      </c>
      <c r="D172" s="3" t="str">
        <f ca="1">IFERROR(__xludf.DUMMYFUNCTION("PROPER(REGEXEXTRACT(B663, ""(?:https?:\/\/)?(?:www\.)?([a-zA-Z0-9-]+)\.""))"),"Skyscanner")</f>
        <v>Skyscanner</v>
      </c>
      <c r="E172" s="1" t="s">
        <v>3029</v>
      </c>
      <c r="F172" s="1">
        <v>9.5497770000000006</v>
      </c>
      <c r="G172" s="1">
        <v>123.77220199999999</v>
      </c>
      <c r="H172" s="1" t="s">
        <v>3030</v>
      </c>
      <c r="I172" s="1" t="s">
        <v>2622</v>
      </c>
      <c r="J172" s="1">
        <f>IF(K172="URBAN",1,IF(K172="SUBURBAN",2,IF(K172="RURAL",3,"")))</f>
        <v>3</v>
      </c>
      <c r="K172" s="1" t="s">
        <v>541</v>
      </c>
      <c r="L172" s="18">
        <v>46082</v>
      </c>
      <c r="M172" s="49">
        <v>0.58333333333333337</v>
      </c>
      <c r="N172" s="18">
        <v>46083</v>
      </c>
      <c r="O172" s="56">
        <v>0.5</v>
      </c>
      <c r="P172" s="31" t="str">
        <f>TEXT($L172, "dddd")</f>
        <v>Sunday</v>
      </c>
      <c r="Q172" s="39" t="s">
        <v>111</v>
      </c>
      <c r="R172" s="39">
        <v>2940</v>
      </c>
      <c r="S172" s="1" t="str">
        <f>IF(OR(MONTH(L172)=12, MONTH(L172)&lt;=5), "Dry Season", "Wet Season")</f>
        <v>Dry Season</v>
      </c>
      <c r="T172" s="1">
        <v>1</v>
      </c>
      <c r="U172" s="1">
        <v>0</v>
      </c>
      <c r="V172" s="1">
        <v>0</v>
      </c>
      <c r="W172" s="1">
        <v>0</v>
      </c>
      <c r="X172" s="1" t="s">
        <v>44</v>
      </c>
      <c r="Y172" s="1"/>
      <c r="Z172" s="1"/>
      <c r="AA172" s="11" cm="1">
        <f t="array" ref="AA172">IF(ISBLANK(Y172), 0, VINCentyInvDistance(F172,G172,Y172,Z172))</f>
        <v>0</v>
      </c>
      <c r="AB172" s="1">
        <v>1</v>
      </c>
      <c r="AC172" s="1">
        <v>8.4</v>
      </c>
      <c r="AD172" s="1">
        <v>4.2</v>
      </c>
      <c r="AE172" s="1">
        <v>108</v>
      </c>
      <c r="AF172" s="1">
        <v>1</v>
      </c>
      <c r="AG172" s="1" t="s">
        <v>2650</v>
      </c>
      <c r="AH172" s="1" t="s">
        <v>2113</v>
      </c>
      <c r="AI172" s="1" t="str">
        <f>TRIM(MID(SUBSTITUTE($H172,",",REPT(" ",200)),(LEN($H172)-LEN(SUBSTITUTE($H172,",",""))-2)*200+1,200))</f>
        <v>Central Visayas</v>
      </c>
      <c r="AJ172" s="1" t="s">
        <v>55</v>
      </c>
      <c r="AK172" t="s">
        <v>16753</v>
      </c>
      <c r="AL172" s="7">
        <v>0</v>
      </c>
      <c r="AM172" s="1" t="s">
        <v>3031</v>
      </c>
    </row>
    <row r="173" spans="1:39" ht="12.75" customHeight="1">
      <c r="A173" s="1"/>
      <c r="B173" s="1" t="s">
        <v>3037</v>
      </c>
      <c r="C173" s="1" t="s">
        <v>3038</v>
      </c>
      <c r="D173" s="3" t="str">
        <f ca="1">IFERROR(__xludf.DUMMYFUNCTION("PROPER(REGEXEXTRACT(B665, ""(?:https?:\/\/)?(?:www\.)?([a-zA-Z0-9-]+)\.""))"),"Skyscanner")</f>
        <v>Skyscanner</v>
      </c>
      <c r="E173" s="1" t="s">
        <v>3039</v>
      </c>
      <c r="F173" s="1">
        <v>9.8076899999999991</v>
      </c>
      <c r="G173" s="1">
        <v>124.11897999999999</v>
      </c>
      <c r="H173" s="1" t="s">
        <v>3040</v>
      </c>
      <c r="I173" s="1" t="s">
        <v>2622</v>
      </c>
      <c r="J173" s="1">
        <f>IF(K173="URBAN",1,IF(K173="SUBURBAN",2,IF(K173="RURAL",3,"")))</f>
        <v>3</v>
      </c>
      <c r="K173" s="1" t="s">
        <v>541</v>
      </c>
      <c r="L173" s="18">
        <v>46082</v>
      </c>
      <c r="M173" s="49">
        <v>0.58333333333333337</v>
      </c>
      <c r="N173" s="18">
        <v>46083</v>
      </c>
      <c r="O173" s="56">
        <v>0.5</v>
      </c>
      <c r="P173" s="31" t="str">
        <f>TEXT($L173, "dddd")</f>
        <v>Sunday</v>
      </c>
      <c r="Q173" s="39" t="s">
        <v>207</v>
      </c>
      <c r="R173" s="39">
        <v>3450</v>
      </c>
      <c r="S173" s="1" t="str">
        <f>IF(OR(MONTH(L173)=12, MONTH(L173)&lt;=5), "Dry Season", "Wet Season")</f>
        <v>Dry Season</v>
      </c>
      <c r="T173" s="1">
        <v>1</v>
      </c>
      <c r="U173" s="1">
        <v>0</v>
      </c>
      <c r="V173" s="1">
        <v>1</v>
      </c>
      <c r="W173" s="1">
        <v>0</v>
      </c>
      <c r="X173" s="1" t="s">
        <v>44</v>
      </c>
      <c r="Y173" s="1"/>
      <c r="Z173" s="1"/>
      <c r="AA173" s="11" cm="1">
        <f t="array" ref="AA173">IF(ISBLANK(Y173), 0, VINCentyInvDistance(F173,G173,Y173,Z173))</f>
        <v>0</v>
      </c>
      <c r="AB173" s="1">
        <v>1</v>
      </c>
      <c r="AC173" s="1">
        <v>10</v>
      </c>
      <c r="AD173" s="1">
        <v>3</v>
      </c>
      <c r="AE173" s="1">
        <v>8</v>
      </c>
      <c r="AF173" s="1">
        <v>1</v>
      </c>
      <c r="AG173" s="1" t="s">
        <v>3041</v>
      </c>
      <c r="AH173" s="1" t="s">
        <v>2113</v>
      </c>
      <c r="AI173" s="1" t="str">
        <f>TRIM(MID(SUBSTITUTE($H173,",",REPT(" ",200)),(LEN($H173)-LEN(SUBSTITUTE($H173,",",""))-2)*200+1,200))</f>
        <v>Central Visayas</v>
      </c>
      <c r="AJ173" s="1" t="s">
        <v>55</v>
      </c>
      <c r="AK173" t="s">
        <v>16755</v>
      </c>
      <c r="AL173" s="7">
        <v>0</v>
      </c>
      <c r="AM173" s="1" t="s">
        <v>3042</v>
      </c>
    </row>
    <row r="174" spans="1:39" ht="12.75" customHeight="1">
      <c r="A174" s="1"/>
      <c r="B174" s="1" t="s">
        <v>3043</v>
      </c>
      <c r="C174" s="1" t="s">
        <v>3044</v>
      </c>
      <c r="D174" s="3" t="str">
        <f ca="1">IFERROR(__xludf.DUMMYFUNCTION("PROPER(REGEXEXTRACT(B666, ""(?:https?:\/\/)?(?:www\.)?([a-zA-Z0-9-]+)\.""))"),"Skyscanner")</f>
        <v>Skyscanner</v>
      </c>
      <c r="E174" s="1" t="s">
        <v>3045</v>
      </c>
      <c r="F174" s="1">
        <v>9.5884668000000008</v>
      </c>
      <c r="G174" s="1">
        <v>123.733906</v>
      </c>
      <c r="H174" s="1" t="s">
        <v>3046</v>
      </c>
      <c r="I174" s="1" t="s">
        <v>2622</v>
      </c>
      <c r="J174" s="1">
        <f>IF(K174="URBAN",1,IF(K174="SUBURBAN",2,IF(K174="RURAL",3,"")))</f>
        <v>3</v>
      </c>
      <c r="K174" s="1" t="s">
        <v>541</v>
      </c>
      <c r="L174" s="18">
        <v>46082</v>
      </c>
      <c r="M174" s="49">
        <v>0.58333333333333337</v>
      </c>
      <c r="N174" s="18">
        <v>46083</v>
      </c>
      <c r="O174" s="56">
        <v>0.5</v>
      </c>
      <c r="P174" s="31" t="str">
        <f>TEXT($L174, "dddd")</f>
        <v>Sunday</v>
      </c>
      <c r="Q174" s="39" t="s">
        <v>207</v>
      </c>
      <c r="R174" s="39">
        <v>6004</v>
      </c>
      <c r="S174" s="1" t="str">
        <f>IF(OR(MONTH(L174)=12, MONTH(L174)&lt;=5), "Dry Season", "Wet Season")</f>
        <v>Dry Season</v>
      </c>
      <c r="T174" s="1">
        <v>1</v>
      </c>
      <c r="U174" s="1">
        <v>0</v>
      </c>
      <c r="V174" s="1">
        <v>1</v>
      </c>
      <c r="W174" s="1">
        <v>1</v>
      </c>
      <c r="X174" s="1" t="s">
        <v>2660</v>
      </c>
      <c r="Y174" s="1">
        <v>9.5877140999999995</v>
      </c>
      <c r="Z174" s="1">
        <v>123.7258102</v>
      </c>
      <c r="AA174" s="11" cm="1">
        <f t="array" ref="AA174">IF(ISBLANK(Y174), 0, VINCentyInvDistance(F174,G174,Y174,Z174))</f>
        <v>892.60435383623849</v>
      </c>
      <c r="AB174" s="1">
        <v>0</v>
      </c>
      <c r="AC174" s="1">
        <v>7.8</v>
      </c>
      <c r="AD174" s="1">
        <v>3.9</v>
      </c>
      <c r="AE174" s="1">
        <v>205</v>
      </c>
      <c r="AF174" s="1">
        <v>1</v>
      </c>
      <c r="AG174" s="1" t="s">
        <v>2661</v>
      </c>
      <c r="AH174" s="1" t="s">
        <v>2113</v>
      </c>
      <c r="AI174" s="1" t="str">
        <f>TRIM(MID(SUBSTITUTE($H174,",",REPT(" ",200)),(LEN($H174)-LEN(SUBSTITUTE($H174,",",""))-2)*200+1,200))</f>
        <v>Central Visayas</v>
      </c>
      <c r="AJ174" s="1" t="s">
        <v>55</v>
      </c>
      <c r="AK174" t="s">
        <v>16756</v>
      </c>
      <c r="AL174" s="7">
        <v>0</v>
      </c>
      <c r="AM174" s="1"/>
    </row>
    <row r="175" spans="1:39" ht="12.75" customHeight="1">
      <c r="A175" s="1"/>
      <c r="B175" s="1" t="s">
        <v>3051</v>
      </c>
      <c r="C175" s="1" t="s">
        <v>3052</v>
      </c>
      <c r="D175" s="3" t="str">
        <f ca="1">IFERROR(__xludf.DUMMYFUNCTION("PROPER(REGEXEXTRACT(B668, ""(?:https?:\/\/)?(?:www\.)?([a-zA-Z0-9-]+)\.""))"),"Google")</f>
        <v>Google</v>
      </c>
      <c r="E175" s="1" t="s">
        <v>3053</v>
      </c>
      <c r="F175" s="1">
        <v>9.5520379999999996</v>
      </c>
      <c r="G175" s="1">
        <v>123.777715</v>
      </c>
      <c r="H175" s="1" t="s">
        <v>3054</v>
      </c>
      <c r="I175" s="1" t="s">
        <v>2622</v>
      </c>
      <c r="J175" s="1">
        <f>IF(K175="URBAN",1,IF(K175="SUBURBAN",2,IF(K175="RURAL",3,"")))</f>
        <v>3</v>
      </c>
      <c r="K175" s="1" t="s">
        <v>541</v>
      </c>
      <c r="L175" s="18">
        <v>46082</v>
      </c>
      <c r="M175" s="49">
        <v>0.625</v>
      </c>
      <c r="N175" s="18">
        <v>46083</v>
      </c>
      <c r="O175" s="56">
        <v>0.5</v>
      </c>
      <c r="P175" s="31" t="str">
        <f>TEXT($L175, "dddd")</f>
        <v>Sunday</v>
      </c>
      <c r="Q175" s="39" t="s">
        <v>3055</v>
      </c>
      <c r="R175" s="39">
        <v>1774.5</v>
      </c>
      <c r="S175" s="1" t="str">
        <f>IF(OR(MONTH(L175)=12, MONTH(L175)&lt;=5), "Dry Season", "Wet Season")</f>
        <v>Dry Season</v>
      </c>
      <c r="T175" s="1">
        <v>1</v>
      </c>
      <c r="U175" s="1">
        <v>0</v>
      </c>
      <c r="V175" s="1">
        <v>1</v>
      </c>
      <c r="W175" s="1">
        <v>1</v>
      </c>
      <c r="X175" s="1" t="s">
        <v>2629</v>
      </c>
      <c r="Y175" s="1">
        <v>9.5486699999999995</v>
      </c>
      <c r="Z175" s="1">
        <v>123.77356</v>
      </c>
      <c r="AA175" s="11" cm="1">
        <f t="array" ref="AA175">IF(ISBLANK(Y175), 0, VINCentyInvDistance(F175,G175,Y175,Z175))</f>
        <v>588.94355378524529</v>
      </c>
      <c r="AB175" s="1">
        <v>0</v>
      </c>
      <c r="AC175" s="1">
        <v>0</v>
      </c>
      <c r="AD175" s="1">
        <v>0</v>
      </c>
      <c r="AE175" s="1">
        <v>328</v>
      </c>
      <c r="AF175" s="1">
        <v>1</v>
      </c>
      <c r="AG175" s="1" t="s">
        <v>2630</v>
      </c>
      <c r="AH175" s="1" t="s">
        <v>2113</v>
      </c>
      <c r="AI175" s="1" t="str">
        <f>TRIM(MID(SUBSTITUTE($H175,",",REPT(" ",200)),(LEN($H175)-LEN(SUBSTITUTE($H175,",",""))-2)*200+1,200))</f>
        <v>Central Visayas</v>
      </c>
      <c r="AJ175" s="1" t="s">
        <v>55</v>
      </c>
      <c r="AL175" s="7">
        <v>0</v>
      </c>
      <c r="AM175" s="1"/>
    </row>
    <row r="176" spans="1:39" ht="12.75" customHeight="1">
      <c r="A176" s="1"/>
      <c r="B176" s="1" t="s">
        <v>3056</v>
      </c>
      <c r="C176" s="1" t="s">
        <v>3057</v>
      </c>
      <c r="D176" s="3" t="str">
        <f ca="1">IFERROR(__xludf.DUMMYFUNCTION("PROPER(REGEXEXTRACT(B669, ""(?:https?:\/\/)?(?:www\.)?([a-zA-Z0-9-]+)\.""))"),"Skyscanner")</f>
        <v>Skyscanner</v>
      </c>
      <c r="E176" s="1" t="s">
        <v>3058</v>
      </c>
      <c r="F176" s="1">
        <v>9.5520379999999996</v>
      </c>
      <c r="G176" s="1">
        <v>123.777715</v>
      </c>
      <c r="H176" s="1" t="s">
        <v>3054</v>
      </c>
      <c r="I176" s="1" t="s">
        <v>2622</v>
      </c>
      <c r="J176" s="1">
        <f>IF(K176="URBAN",1,IF(K176="SUBURBAN",2,IF(K176="RURAL",3,"")))</f>
        <v>3</v>
      </c>
      <c r="K176" s="1" t="s">
        <v>541</v>
      </c>
      <c r="L176" s="18">
        <v>46082</v>
      </c>
      <c r="M176" s="49">
        <v>0.58333333333333337</v>
      </c>
      <c r="N176" s="18">
        <v>46083</v>
      </c>
      <c r="O176" s="56">
        <v>0.41666666666666669</v>
      </c>
      <c r="P176" s="31" t="str">
        <f>TEXT($L176, "dddd")</f>
        <v>Sunday</v>
      </c>
      <c r="Q176" s="39" t="s">
        <v>531</v>
      </c>
      <c r="R176" s="39">
        <v>3009</v>
      </c>
      <c r="S176" s="1" t="str">
        <f>IF(OR(MONTH(L176)=12, MONTH(L176)&lt;=5), "Dry Season", "Wet Season")</f>
        <v>Dry Season</v>
      </c>
      <c r="T176" s="1">
        <v>1</v>
      </c>
      <c r="U176" s="1">
        <v>0</v>
      </c>
      <c r="V176" s="1">
        <v>0</v>
      </c>
      <c r="W176" s="1">
        <v>1</v>
      </c>
      <c r="X176" s="1" t="s">
        <v>2629</v>
      </c>
      <c r="Y176" s="1">
        <v>9.5486699999999995</v>
      </c>
      <c r="Z176" s="1">
        <v>123.77356</v>
      </c>
      <c r="AA176" s="11" cm="1">
        <f t="array" ref="AA176">IF(ISBLANK(Y176), 0, VINCentyInvDistance(F176,G176,Y176,Z176))</f>
        <v>588.94355378524529</v>
      </c>
      <c r="AB176" s="1">
        <v>0</v>
      </c>
      <c r="AC176" s="1">
        <v>9.1999999999999993</v>
      </c>
      <c r="AD176" s="1">
        <v>5</v>
      </c>
      <c r="AE176" s="1">
        <v>3</v>
      </c>
      <c r="AF176" s="1">
        <v>1</v>
      </c>
      <c r="AG176" s="1" t="s">
        <v>2983</v>
      </c>
      <c r="AH176" s="1" t="s">
        <v>2113</v>
      </c>
      <c r="AI176" s="1"/>
      <c r="AJ176" s="1" t="s">
        <v>55</v>
      </c>
      <c r="AK176" t="s">
        <v>3059</v>
      </c>
      <c r="AL176" s="7">
        <v>0</v>
      </c>
      <c r="AM176" s="1" t="s">
        <v>3060</v>
      </c>
    </row>
    <row r="177" spans="1:39" ht="12.75" customHeight="1">
      <c r="A177" s="1"/>
      <c r="B177" s="1" t="s">
        <v>3061</v>
      </c>
      <c r="C177" s="1" t="s">
        <v>3062</v>
      </c>
      <c r="D177" s="3" t="str">
        <f ca="1">IFERROR(__xludf.DUMMYFUNCTION("PROPER(REGEXEXTRACT(B670, ""(?:https?:\/\/)?(?:www\.)?([a-zA-Z0-9-]+)\.""))"),"Skyscanner")</f>
        <v>Skyscanner</v>
      </c>
      <c r="E177" s="1" t="s">
        <v>3063</v>
      </c>
      <c r="F177" s="1">
        <v>9.5607279999999992</v>
      </c>
      <c r="G177" s="1">
        <v>123.7571487</v>
      </c>
      <c r="H177" s="1" t="s">
        <v>2866</v>
      </c>
      <c r="I177" s="1" t="s">
        <v>2622</v>
      </c>
      <c r="J177" s="1">
        <f>IF(K177="URBAN",1,IF(K177="SUBURBAN",2,IF(K177="RURAL",3,"")))</f>
        <v>3</v>
      </c>
      <c r="K177" s="1" t="s">
        <v>541</v>
      </c>
      <c r="L177" s="18">
        <v>46082</v>
      </c>
      <c r="M177" s="49">
        <v>0.625</v>
      </c>
      <c r="N177" s="18">
        <v>46083</v>
      </c>
      <c r="O177" s="56">
        <v>0.5</v>
      </c>
      <c r="P177" s="31" t="str">
        <f>TEXT($L177, "dddd")</f>
        <v>Sunday</v>
      </c>
      <c r="Q177" s="39" t="s">
        <v>111</v>
      </c>
      <c r="R177" s="39">
        <v>31271</v>
      </c>
      <c r="S177" s="1" t="str">
        <f>IF(OR(MONTH(L177)=12, MONTH(L177)&lt;=5), "Dry Season", "Wet Season")</f>
        <v>Dry Season</v>
      </c>
      <c r="T177" s="1">
        <v>1</v>
      </c>
      <c r="U177" s="1">
        <v>0</v>
      </c>
      <c r="V177" s="1">
        <v>0</v>
      </c>
      <c r="W177" s="1">
        <v>1</v>
      </c>
      <c r="X177" s="1" t="s">
        <v>2111</v>
      </c>
      <c r="Y177" s="1">
        <v>9.564584</v>
      </c>
      <c r="Z177" s="1">
        <v>123.80316000000001</v>
      </c>
      <c r="AA177" s="11" cm="1">
        <f t="array" ref="AA177">IF(ISBLANK(Y177), 0, VINCentyInvDistance(F177,G177,Y177,Z177))</f>
        <v>5069.2221845943295</v>
      </c>
      <c r="AB177" s="1">
        <v>0</v>
      </c>
      <c r="AC177" s="1">
        <v>9.1999999999999993</v>
      </c>
      <c r="AD177" s="1">
        <v>4.5999999999999996</v>
      </c>
      <c r="AE177" s="1">
        <v>1952</v>
      </c>
      <c r="AF177" s="1">
        <v>1</v>
      </c>
      <c r="AG177" s="1" t="s">
        <v>2112</v>
      </c>
      <c r="AH177" s="1" t="s">
        <v>2113</v>
      </c>
      <c r="AI177" s="1" t="str">
        <f>TRIM(MID(SUBSTITUTE($H177,",",REPT(" ",200)),(LEN($H177)-LEN(SUBSTITUTE($H177,",",""))-2)*200+1,200))</f>
        <v>Central Visayas</v>
      </c>
      <c r="AJ177" s="1" t="s">
        <v>55</v>
      </c>
      <c r="AK177" t="s">
        <v>16702</v>
      </c>
      <c r="AL177" s="7">
        <v>0</v>
      </c>
      <c r="AM177" s="1"/>
    </row>
    <row r="178" spans="1:39" ht="12.75" customHeight="1">
      <c r="A178" s="1"/>
      <c r="B178" s="1" t="s">
        <v>3073</v>
      </c>
      <c r="C178" s="1" t="s">
        <v>3074</v>
      </c>
      <c r="D178" s="3" t="str">
        <f ca="1">IFERROR(__xludf.DUMMYFUNCTION("PROPER(REGEXEXTRACT(B673, ""(?:https?:\/\/)?(?:www\.)?([a-zA-Z0-9-]+)\.""))"),"Skyscanner")</f>
        <v>Skyscanner</v>
      </c>
      <c r="E178" s="1" t="s">
        <v>3075</v>
      </c>
      <c r="F178" s="1">
        <v>9.7891624999999998</v>
      </c>
      <c r="G178" s="1">
        <v>124.1363204</v>
      </c>
      <c r="H178" s="1" t="s">
        <v>3076</v>
      </c>
      <c r="I178" s="1" t="s">
        <v>2622</v>
      </c>
      <c r="J178" s="1">
        <f>IF(K178="URBAN",1,IF(K178="SUBURBAN",2,IF(K178="RURAL",3,"")))</f>
        <v>3</v>
      </c>
      <c r="K178" s="1" t="s">
        <v>541</v>
      </c>
      <c r="L178" s="18">
        <v>46082</v>
      </c>
      <c r="M178" s="49">
        <v>0.5</v>
      </c>
      <c r="N178" s="18">
        <v>46083</v>
      </c>
      <c r="O178" s="56">
        <v>0.45833333333333331</v>
      </c>
      <c r="P178" s="31" t="str">
        <f>TEXT($L178, "dddd")</f>
        <v>Sunday</v>
      </c>
      <c r="Q178" s="39" t="s">
        <v>1266</v>
      </c>
      <c r="R178" s="39">
        <v>392</v>
      </c>
      <c r="S178" s="1" t="str">
        <f>IF(OR(MONTH(L178)=12, MONTH(L178)&lt;=5), "Dry Season", "Wet Season")</f>
        <v>Dry Season</v>
      </c>
      <c r="T178" s="1">
        <v>1</v>
      </c>
      <c r="U178" s="1">
        <v>0</v>
      </c>
      <c r="V178" s="1">
        <v>0</v>
      </c>
      <c r="W178" s="1">
        <v>0</v>
      </c>
      <c r="X178" s="1" t="s">
        <v>44</v>
      </c>
      <c r="Y178" s="1"/>
      <c r="Z178" s="1"/>
      <c r="AA178" s="11" cm="1">
        <f t="array" ref="AA178">IF(ISBLANK(Y178), 0, VINCentyInvDistance(F178,G178,Y178,Z178))</f>
        <v>0</v>
      </c>
      <c r="AB178" s="1">
        <v>0</v>
      </c>
      <c r="AC178" s="1">
        <v>9.6</v>
      </c>
      <c r="AD178" s="1">
        <v>4.8</v>
      </c>
      <c r="AE178" s="1">
        <v>4</v>
      </c>
      <c r="AF178" s="1">
        <v>1</v>
      </c>
      <c r="AG178" s="1" t="s">
        <v>2779</v>
      </c>
      <c r="AH178" s="1" t="s">
        <v>2113</v>
      </c>
      <c r="AI178" s="1" t="str">
        <f>TRIM(MID(SUBSTITUTE($H178,",",REPT(" ",200)),(LEN($H178)-LEN(SUBSTITUTE($H178,",",""))-2)*200+1,200))</f>
        <v>Central Visayas</v>
      </c>
      <c r="AJ178" s="1" t="s">
        <v>55</v>
      </c>
      <c r="AK178" t="s">
        <v>16757</v>
      </c>
      <c r="AL178" s="7">
        <v>0</v>
      </c>
      <c r="AM178" s="1"/>
    </row>
    <row r="179" spans="1:39" ht="12.75" customHeight="1">
      <c r="A179" s="1"/>
      <c r="B179" s="1" t="s">
        <v>3077</v>
      </c>
      <c r="C179" s="1" t="s">
        <v>3078</v>
      </c>
      <c r="D179" s="3" t="str">
        <f ca="1">IFERROR(__xludf.DUMMYFUNCTION("PROPER(REGEXEXTRACT(B674, ""(?:https?:\/\/)?(?:www\.)?([a-zA-Z0-9-]+)\.""))"),"Skyscanner")</f>
        <v>Skyscanner</v>
      </c>
      <c r="E179" s="1" t="s">
        <v>3079</v>
      </c>
      <c r="F179" s="1">
        <v>9.7894199999999998</v>
      </c>
      <c r="G179" s="1">
        <v>124.13621999999999</v>
      </c>
      <c r="H179" s="1" t="s">
        <v>3080</v>
      </c>
      <c r="I179" s="1" t="s">
        <v>2622</v>
      </c>
      <c r="J179" s="1">
        <f>IF(K179="URBAN",1,IF(K179="SUBURBAN",2,IF(K179="RURAL",3,"")))</f>
        <v>3</v>
      </c>
      <c r="K179" s="1" t="s">
        <v>541</v>
      </c>
      <c r="L179" s="18">
        <v>46082</v>
      </c>
      <c r="M179" s="49">
        <v>0.58333333333333337</v>
      </c>
      <c r="N179" s="18">
        <v>46083</v>
      </c>
      <c r="O179" s="56">
        <v>0.5</v>
      </c>
      <c r="P179" s="31" t="str">
        <f>TEXT($L179, "dddd")</f>
        <v>Sunday</v>
      </c>
      <c r="Q179" s="39" t="s">
        <v>207</v>
      </c>
      <c r="R179" s="39">
        <v>1344</v>
      </c>
      <c r="S179" s="1" t="str">
        <f>IF(OR(MONTH(L179)=12, MONTH(L179)&lt;=5), "Dry Season", "Wet Season")</f>
        <v>Dry Season</v>
      </c>
      <c r="T179" s="1">
        <v>1</v>
      </c>
      <c r="U179" s="1">
        <v>0</v>
      </c>
      <c r="V179" s="1">
        <v>0</v>
      </c>
      <c r="W179" s="1">
        <v>0</v>
      </c>
      <c r="X179" s="1" t="s">
        <v>44</v>
      </c>
      <c r="Y179" s="1"/>
      <c r="Z179" s="1"/>
      <c r="AA179" s="11" cm="1">
        <f t="array" ref="AA179">IF(ISBLANK(Y179), 0, VINCentyInvDistance(F179,G179,Y179,Z179))</f>
        <v>0</v>
      </c>
      <c r="AB179" s="1">
        <v>1</v>
      </c>
      <c r="AC179" s="1">
        <v>9.6</v>
      </c>
      <c r="AD179" s="1">
        <v>4.5999999999999996</v>
      </c>
      <c r="AE179" s="1">
        <v>73</v>
      </c>
      <c r="AF179" s="1">
        <v>1</v>
      </c>
      <c r="AG179" s="1" t="s">
        <v>3081</v>
      </c>
      <c r="AH179" s="1" t="s">
        <v>2113</v>
      </c>
      <c r="AI179" s="1" t="str">
        <f>TRIM(MID(SUBSTITUTE($H179,",",REPT(" ",200)),(LEN($H179)-LEN(SUBSTITUTE($H179,",",""))-2)*200+1,200))</f>
        <v>Central Visayas</v>
      </c>
      <c r="AJ179" s="1" t="s">
        <v>55</v>
      </c>
      <c r="AK179" t="s">
        <v>16758</v>
      </c>
      <c r="AL179" s="7">
        <v>0</v>
      </c>
      <c r="AM179" s="1" t="s">
        <v>3082</v>
      </c>
    </row>
    <row r="180" spans="1:39" ht="12.75" customHeight="1">
      <c r="A180" s="1"/>
      <c r="B180" s="1" t="s">
        <v>3083</v>
      </c>
      <c r="C180" s="1" t="s">
        <v>3084</v>
      </c>
      <c r="D180" s="3" t="str">
        <f ca="1">IFERROR(__xludf.DUMMYFUNCTION("PROPER(REGEXEXTRACT(B675, ""(?:https?:\/\/)?(?:www\.)?([a-zA-Z0-9-]+)\.""))"),"Skyscanner")</f>
        <v>Skyscanner</v>
      </c>
      <c r="E180" s="1" t="s">
        <v>3085</v>
      </c>
      <c r="F180" s="1">
        <v>9.7244461999999992</v>
      </c>
      <c r="G180" s="1">
        <v>124.4486216</v>
      </c>
      <c r="H180" s="1" t="s">
        <v>3086</v>
      </c>
      <c r="I180" s="1" t="s">
        <v>2622</v>
      </c>
      <c r="J180" s="1">
        <f>IF(K180="URBAN",1,IF(K180="SUBURBAN",2,IF(K180="RURAL",3,"")))</f>
        <v>3</v>
      </c>
      <c r="K180" s="1" t="s">
        <v>541</v>
      </c>
      <c r="L180" s="18">
        <v>46082</v>
      </c>
      <c r="M180" s="49">
        <v>0.625</v>
      </c>
      <c r="N180" s="18">
        <v>46083</v>
      </c>
      <c r="O180" s="56">
        <v>0.5</v>
      </c>
      <c r="P180" s="31" t="str">
        <f>TEXT($L180, "dddd")</f>
        <v>Sunday</v>
      </c>
      <c r="Q180" s="39" t="s">
        <v>207</v>
      </c>
      <c r="R180" s="39">
        <v>1344</v>
      </c>
      <c r="S180" s="1" t="str">
        <f>IF(OR(MONTH(L180)=12, MONTH(L180)&lt;=5), "Dry Season", "Wet Season")</f>
        <v>Dry Season</v>
      </c>
      <c r="T180" s="1">
        <v>1</v>
      </c>
      <c r="U180" s="1">
        <v>0</v>
      </c>
      <c r="V180" s="1">
        <v>0</v>
      </c>
      <c r="W180" s="1">
        <v>1</v>
      </c>
      <c r="X180" s="1" t="s">
        <v>2629</v>
      </c>
      <c r="Y180" s="1">
        <v>9.5486699999999995</v>
      </c>
      <c r="Z180" s="1">
        <v>123.77356</v>
      </c>
      <c r="AA180" s="11" cm="1">
        <f t="array" ref="AA180">IF(ISBLANK(Y180), 0, VINCentyInvDistance(F180,G180,Y180,Z180))</f>
        <v>76602.291533198717</v>
      </c>
      <c r="AB180" s="1">
        <v>0</v>
      </c>
      <c r="AC180" s="1">
        <v>0</v>
      </c>
      <c r="AD180" s="1">
        <v>0</v>
      </c>
      <c r="AE180" s="1">
        <v>741</v>
      </c>
      <c r="AF180" s="1">
        <v>1</v>
      </c>
      <c r="AG180" s="1" t="s">
        <v>2630</v>
      </c>
      <c r="AH180" s="1" t="s">
        <v>2113</v>
      </c>
      <c r="AI180" s="1" t="str">
        <f>TRIM(MID(SUBSTITUTE($H180,",",REPT(" ",200)),(LEN($H180)-LEN(SUBSTITUTE($H180,",",""))-2)*200+1,200))</f>
        <v>Central Visayas</v>
      </c>
      <c r="AJ180" s="1" t="s">
        <v>55</v>
      </c>
      <c r="AL180" s="7">
        <v>0</v>
      </c>
      <c r="AM180" s="1"/>
    </row>
    <row r="181" spans="1:39" ht="12.75" customHeight="1">
      <c r="A181" s="1"/>
      <c r="B181" s="1" t="s">
        <v>3111</v>
      </c>
      <c r="C181" s="1" t="s">
        <v>3112</v>
      </c>
      <c r="D181" s="3" t="str">
        <f ca="1">IFERROR(__xludf.DUMMYFUNCTION("PROPER(REGEXEXTRACT(B681, ""(?:https?:\/\/)?(?:www\.)?([a-zA-Z0-9-]+)\.""))"),"Skyscanner")</f>
        <v>Skyscanner</v>
      </c>
      <c r="E181" s="1" t="s">
        <v>3113</v>
      </c>
      <c r="F181" s="1">
        <v>9.5562699999999996</v>
      </c>
      <c r="G181" s="1">
        <v>123.75716</v>
      </c>
      <c r="H181" s="1" t="s">
        <v>2993</v>
      </c>
      <c r="I181" s="1" t="s">
        <v>2622</v>
      </c>
      <c r="J181" s="1">
        <f>IF(K181="URBAN",1,IF(K181="SUBURBAN",2,IF(K181="RURAL",3,"")))</f>
        <v>3</v>
      </c>
      <c r="K181" s="1" t="s">
        <v>541</v>
      </c>
      <c r="L181" s="18">
        <v>46082</v>
      </c>
      <c r="M181" s="49">
        <v>0.58333333333333337</v>
      </c>
      <c r="N181" s="18">
        <v>46083</v>
      </c>
      <c r="O181" s="56">
        <v>0.5</v>
      </c>
      <c r="P181" s="31" t="str">
        <f>TEXT($L181, "dddd")</f>
        <v>Sunday</v>
      </c>
      <c r="Q181" s="39" t="s">
        <v>111</v>
      </c>
      <c r="R181" s="39">
        <v>5685</v>
      </c>
      <c r="S181" s="1" t="str">
        <f>IF(OR(MONTH(L181)=12, MONTH(L181)&lt;=5), "Dry Season", "Wet Season")</f>
        <v>Dry Season</v>
      </c>
      <c r="T181" s="1">
        <v>1</v>
      </c>
      <c r="U181" s="1">
        <v>0</v>
      </c>
      <c r="V181" s="1">
        <v>0</v>
      </c>
      <c r="W181" s="1">
        <v>0</v>
      </c>
      <c r="X181" s="1" t="s">
        <v>44</v>
      </c>
      <c r="Y181" s="1"/>
      <c r="Z181" s="1"/>
      <c r="AA181" s="11" cm="1">
        <f t="array" ref="AA181">IF(ISBLANK(Y181), 0, VINCentyInvDistance(F181,G181,Y181,Z181))</f>
        <v>0</v>
      </c>
      <c r="AB181" s="1">
        <v>0</v>
      </c>
      <c r="AC181" s="1">
        <v>9</v>
      </c>
      <c r="AD181" s="1">
        <v>4.7</v>
      </c>
      <c r="AE181" s="1">
        <v>2718</v>
      </c>
      <c r="AF181" s="1">
        <v>1</v>
      </c>
      <c r="AG181" s="1" t="str">
        <f>TRIM(MID(SUBSTITUTE($H181,",",REPT(" ",200)),(LEN($H181)-LEN(SUBSTITUTE($H181,",",""))-4)*200+1,200))</f>
        <v>Panglao</v>
      </c>
      <c r="AH181" s="1" t="str">
        <f>TRIM(MID(SUBSTITUTE($H181,",",REPT(" ",200)),(LEN($H181)-LEN(SUBSTITUTE($H181,",",""))-3)*200+1,200))</f>
        <v>Bohol</v>
      </c>
      <c r="AI181" s="1" t="str">
        <f>TRIM(MID(SUBSTITUTE($H181,",",REPT(" ",200)),(LEN($H181)-LEN(SUBSTITUTE($H181,",",""))-2)*200+1,200))</f>
        <v>Central Visayas</v>
      </c>
      <c r="AJ181" s="1" t="str">
        <f>TRIM(MID(SUBSTITUTE($H181,",",REPT(" ",200)),(LEN($H181)-LEN(SUBSTITUTE($H181,",",""))-0)*200+1,200))</f>
        <v>Philippines</v>
      </c>
      <c r="AK181" t="s">
        <v>16759</v>
      </c>
      <c r="AL181" s="7">
        <v>0</v>
      </c>
      <c r="AM181" s="1" t="s">
        <v>3114</v>
      </c>
    </row>
    <row r="182" spans="1:39" ht="12.75" customHeight="1">
      <c r="A182" s="1"/>
      <c r="B182" s="1" t="s">
        <v>3115</v>
      </c>
      <c r="C182" s="1" t="s">
        <v>3116</v>
      </c>
      <c r="D182" s="3" t="str">
        <f ca="1">IFERROR(__xludf.DUMMYFUNCTION("PROPER(REGEXEXTRACT(B682, ""(?:https?:\/\/)?(?:www\.)?([a-zA-Z0-9-]+)\.""))"),"Skyscanner")</f>
        <v>Skyscanner</v>
      </c>
      <c r="E182" s="1" t="s">
        <v>3117</v>
      </c>
      <c r="F182" s="1">
        <v>11.1131545</v>
      </c>
      <c r="G182" s="1">
        <v>119.3357393</v>
      </c>
      <c r="H182" s="1" t="s">
        <v>3118</v>
      </c>
      <c r="I182" s="1" t="s">
        <v>3119</v>
      </c>
      <c r="J182" s="1">
        <f>IF(K182="URBAN",1,IF(K182="SUBURBAN",2,IF(K182="RURAL",3,"")))</f>
        <v>3</v>
      </c>
      <c r="K182" s="1" t="s">
        <v>541</v>
      </c>
      <c r="L182" s="18">
        <v>46082</v>
      </c>
      <c r="M182" s="49">
        <v>0.625</v>
      </c>
      <c r="N182" s="18">
        <v>46083</v>
      </c>
      <c r="O182" s="56">
        <v>0.5</v>
      </c>
      <c r="P182" s="31" t="str">
        <f>TEXT($L182, "dddd")</f>
        <v>Sunday</v>
      </c>
      <c r="Q182" s="39" t="s">
        <v>111</v>
      </c>
      <c r="R182" s="39">
        <v>55711</v>
      </c>
      <c r="S182" s="1" t="str">
        <f>IF(OR(MONTH(L182)=12, MONTH(L182)&lt;=5), "Dry Season", "Wet Season")</f>
        <v>Dry Season</v>
      </c>
      <c r="T182" s="1">
        <v>1</v>
      </c>
      <c r="U182" s="1">
        <v>0</v>
      </c>
      <c r="V182" s="1">
        <v>1</v>
      </c>
      <c r="W182" s="1">
        <v>1</v>
      </c>
      <c r="X182" s="1" t="s">
        <v>3120</v>
      </c>
      <c r="Y182" s="1">
        <v>11.176256499999999</v>
      </c>
      <c r="Z182" s="1">
        <v>119.44114759999999</v>
      </c>
      <c r="AA182" s="11" cm="1">
        <f t="array" ref="AA182">IF(ISBLANK(Y182), 0, VINCentyInvDistance(F182,G182,Y182,Z182))</f>
        <v>13464.669922688307</v>
      </c>
      <c r="AB182" s="1">
        <v>0</v>
      </c>
      <c r="AC182" s="1">
        <v>9.6</v>
      </c>
      <c r="AD182" s="1">
        <v>4.8</v>
      </c>
      <c r="AE182" s="1">
        <v>1397</v>
      </c>
      <c r="AF182" s="1">
        <v>1</v>
      </c>
      <c r="AG182" s="1" t="s">
        <v>3121</v>
      </c>
      <c r="AH182" s="1" t="s">
        <v>1597</v>
      </c>
      <c r="AI182" s="1" t="str">
        <f>TRIM(MID(SUBSTITUTE($H182,",",REPT(" ",200)),(LEN($H182)-LEN(SUBSTITUTE($H182,",",""))-2)*200+1,200))</f>
        <v>Mimaropa</v>
      </c>
      <c r="AJ182" s="1" t="s">
        <v>55</v>
      </c>
      <c r="AK182" t="s">
        <v>16760</v>
      </c>
      <c r="AL182" s="7">
        <v>0</v>
      </c>
      <c r="AM182" s="1"/>
    </row>
    <row r="183" spans="1:39" ht="12.75" customHeight="1">
      <c r="A183" s="1"/>
      <c r="B183" s="1" t="s">
        <v>3122</v>
      </c>
      <c r="C183" s="1" t="s">
        <v>3123</v>
      </c>
      <c r="D183" s="3" t="str">
        <f ca="1">IFERROR(__xludf.DUMMYFUNCTION("PROPER(REGEXEXTRACT(B683, ""(?:https?:\/\/)?(?:www\.)?([a-zA-Z0-9-]+)\.""))"),"Skyscanner")</f>
        <v>Skyscanner</v>
      </c>
      <c r="E183" s="1" t="s">
        <v>3124</v>
      </c>
      <c r="F183" s="1">
        <v>11.113155000000001</v>
      </c>
      <c r="G183" s="1">
        <v>119.335739</v>
      </c>
      <c r="H183" s="1" t="s">
        <v>3118</v>
      </c>
      <c r="I183" s="1" t="s">
        <v>3119</v>
      </c>
      <c r="J183" s="1">
        <f>IF(K183="URBAN",1,IF(K183="SUBURBAN",2,IF(K183="RURAL",3,"")))</f>
        <v>3</v>
      </c>
      <c r="K183" s="1" t="s">
        <v>541</v>
      </c>
      <c r="L183" s="18">
        <v>46082</v>
      </c>
      <c r="M183" s="49">
        <v>0.58333333333333337</v>
      </c>
      <c r="N183" s="18">
        <v>46083</v>
      </c>
      <c r="O183" s="56">
        <v>0.5</v>
      </c>
      <c r="P183" s="31" t="str">
        <f>TEXT($L183, "dddd")</f>
        <v>Sunday</v>
      </c>
      <c r="Q183" s="39" t="s">
        <v>323</v>
      </c>
      <c r="R183" s="39">
        <v>9600</v>
      </c>
      <c r="S183" s="1" t="str">
        <f>IF(OR(MONTH(L183)=12, MONTH(L183)&lt;=5), "Dry Season", "Wet Season")</f>
        <v>Dry Season</v>
      </c>
      <c r="T183" s="1">
        <v>1</v>
      </c>
      <c r="U183" s="1">
        <v>0</v>
      </c>
      <c r="V183" s="1">
        <v>0</v>
      </c>
      <c r="W183" s="1">
        <v>1</v>
      </c>
      <c r="X183" s="1" t="s">
        <v>3120</v>
      </c>
      <c r="Y183" s="1">
        <v>11.176256499999999</v>
      </c>
      <c r="Z183" s="1">
        <v>119.44114759999999</v>
      </c>
      <c r="AA183" s="11" cm="1">
        <f t="array" ref="AA183">IF(ISBLANK(Y183), 0, VINCentyInvDistance(F183,G183,Y183,Z183))</f>
        <v>13464.669265965977</v>
      </c>
      <c r="AB183" s="1">
        <v>0</v>
      </c>
      <c r="AC183" s="1">
        <v>9.6</v>
      </c>
      <c r="AD183" s="1">
        <v>4</v>
      </c>
      <c r="AE183" s="1">
        <v>351</v>
      </c>
      <c r="AF183" s="1">
        <v>1</v>
      </c>
      <c r="AG183" s="1" t="s">
        <v>3125</v>
      </c>
      <c r="AH183" s="1" t="s">
        <v>1597</v>
      </c>
      <c r="AI183" s="1"/>
      <c r="AJ183" s="1" t="s">
        <v>55</v>
      </c>
      <c r="AK183" t="s">
        <v>16761</v>
      </c>
      <c r="AL183" s="7">
        <v>0</v>
      </c>
      <c r="AM183" s="1" t="s">
        <v>3126</v>
      </c>
    </row>
    <row r="184" spans="1:39" ht="12.75" customHeight="1">
      <c r="A184" s="1"/>
      <c r="B184" s="1" t="s">
        <v>3127</v>
      </c>
      <c r="C184" s="1" t="s">
        <v>3128</v>
      </c>
      <c r="D184" s="3" t="str">
        <f ca="1">IFERROR(__xludf.DUMMYFUNCTION("PROPER(REGEXEXTRACT(B684, ""(?:https?:\/\/)?(?:www\.)?([a-zA-Z0-9-]+)\.""))"),"Skyscanner")</f>
        <v>Skyscanner</v>
      </c>
      <c r="E184" s="1" t="s">
        <v>3129</v>
      </c>
      <c r="F184" s="1">
        <v>9.7658760000000004</v>
      </c>
      <c r="G184" s="1">
        <v>118.747957</v>
      </c>
      <c r="H184" s="1" t="s">
        <v>3130</v>
      </c>
      <c r="I184" s="1" t="s">
        <v>3119</v>
      </c>
      <c r="J184" s="1">
        <f>IF(K184="URBAN",1,IF(K184="SUBURBAN",2,IF(K184="RURAL",3,"")))</f>
        <v>3</v>
      </c>
      <c r="K184" s="1" t="s">
        <v>541</v>
      </c>
      <c r="L184" s="18">
        <v>46082</v>
      </c>
      <c r="M184" s="49">
        <v>0.58333333333333337</v>
      </c>
      <c r="N184" s="18">
        <v>46083</v>
      </c>
      <c r="O184" s="56">
        <v>0.5</v>
      </c>
      <c r="P184" s="31" t="str">
        <f>TEXT($L184, "dddd")</f>
        <v>Sunday</v>
      </c>
      <c r="Q184" s="39" t="s">
        <v>531</v>
      </c>
      <c r="R184" s="39">
        <v>2821</v>
      </c>
      <c r="S184" s="1" t="str">
        <f>IF(OR(MONTH(L184)=12, MONTH(L184)&lt;=5), "Dry Season", "Wet Season")</f>
        <v>Dry Season</v>
      </c>
      <c r="T184" s="1">
        <v>1</v>
      </c>
      <c r="U184" s="1">
        <v>0</v>
      </c>
      <c r="V184" s="1">
        <v>1</v>
      </c>
      <c r="W184" s="1">
        <v>1</v>
      </c>
      <c r="X184" s="1" t="s">
        <v>3131</v>
      </c>
      <c r="Y184" s="1">
        <v>9.7670356999999992</v>
      </c>
      <c r="Z184" s="1">
        <v>118.74822469999999</v>
      </c>
      <c r="AA184" s="11" cm="1">
        <f t="array" ref="AA184">IF(ISBLANK(Y184), 0, VINCentyInvDistance(F184,G184,Y184,Z184))</f>
        <v>131.58978421177943</v>
      </c>
      <c r="AB184" s="1">
        <v>0</v>
      </c>
      <c r="AC184" s="1">
        <v>8.8000000000000007</v>
      </c>
      <c r="AD184" s="1">
        <v>4.4000000000000004</v>
      </c>
      <c r="AE184" s="1">
        <v>563</v>
      </c>
      <c r="AF184" s="1">
        <v>1</v>
      </c>
      <c r="AG184" s="1" t="s">
        <v>3132</v>
      </c>
      <c r="AH184" s="1" t="s">
        <v>1597</v>
      </c>
      <c r="AI184" s="1" t="str">
        <f>TRIM(MID(SUBSTITUTE($H184,",",REPT(" ",200)),(LEN($H184)-LEN(SUBSTITUTE($H184,",",""))-2)*200+1,200))</f>
        <v>Mimaropa</v>
      </c>
      <c r="AJ184" s="1" t="s">
        <v>55</v>
      </c>
      <c r="AK184" t="s">
        <v>16762</v>
      </c>
      <c r="AL184" s="7">
        <v>0</v>
      </c>
      <c r="AM184" s="1"/>
    </row>
    <row r="185" spans="1:39" ht="12.75" customHeight="1">
      <c r="A185" s="1"/>
      <c r="B185" s="1" t="s">
        <v>3138</v>
      </c>
      <c r="C185" s="1" t="s">
        <v>3139</v>
      </c>
      <c r="D185" s="3" t="str">
        <f ca="1">IFERROR(__xludf.DUMMYFUNCTION("PROPER(REGEXEXTRACT(B686, ""(?:https?:\/\/)?(?:www\.)?([a-zA-Z0-9-]+)\.""))"),"Skyscanner")</f>
        <v>Skyscanner</v>
      </c>
      <c r="E185" s="1" t="s">
        <v>3140</v>
      </c>
      <c r="F185" s="1">
        <v>12.08512</v>
      </c>
      <c r="G185" s="1">
        <v>119.94007999999999</v>
      </c>
      <c r="H185" s="1" t="s">
        <v>3141</v>
      </c>
      <c r="I185" s="1" t="s">
        <v>3119</v>
      </c>
      <c r="J185" s="1">
        <f>IF(K185="URBAN",1,IF(K185="SUBURBAN",2,IF(K185="RURAL",3,"")))</f>
        <v>3</v>
      </c>
      <c r="K185" s="1" t="s">
        <v>541</v>
      </c>
      <c r="L185" s="18">
        <v>46082</v>
      </c>
      <c r="M185" s="49">
        <v>0.625</v>
      </c>
      <c r="N185" s="18">
        <v>46083</v>
      </c>
      <c r="O185" s="56">
        <v>0.5</v>
      </c>
      <c r="P185" s="31" t="str">
        <f>TEXT($L185, "dddd")</f>
        <v>Sunday</v>
      </c>
      <c r="Q185" s="39" t="s">
        <v>43</v>
      </c>
      <c r="R185" s="39">
        <v>10743</v>
      </c>
      <c r="S185" s="1" t="str">
        <f>IF(OR(MONTH(L185)=12, MONTH(L185)&lt;=5), "Dry Season", "Wet Season")</f>
        <v>Dry Season</v>
      </c>
      <c r="T185" s="1">
        <v>1</v>
      </c>
      <c r="U185" s="1">
        <v>0</v>
      </c>
      <c r="V185" s="1">
        <v>0</v>
      </c>
      <c r="W185" s="1">
        <v>0</v>
      </c>
      <c r="X185" s="1" t="s">
        <v>44</v>
      </c>
      <c r="Y185" s="1"/>
      <c r="Z185" s="1"/>
      <c r="AA185" s="11" cm="1">
        <f t="array" ref="AA185">IF(ISBLANK(Y185), 0, VINCentyInvDistance(F185,G185,Y185,Z185))</f>
        <v>0</v>
      </c>
      <c r="AB185" s="1">
        <v>1</v>
      </c>
      <c r="AC185" s="1">
        <v>9.1999999999999993</v>
      </c>
      <c r="AD185" s="1">
        <v>4.4000000000000004</v>
      </c>
      <c r="AE185" s="1">
        <v>2272</v>
      </c>
      <c r="AF185" s="1">
        <v>1</v>
      </c>
      <c r="AG185" s="1" t="str">
        <f>TRIM(MID(SUBSTITUTE($H185,",",REPT(" ",200)),(LEN($H185)-LEN(SUBSTITUTE($H185,",",""))-4)*200+1,200))</f>
        <v>Bogtong</v>
      </c>
      <c r="AH185" s="1" t="str">
        <f>TRIM(MID(SUBSTITUTE($H185,",",REPT(" ",200)),(LEN($H185)-LEN(SUBSTITUTE($H185,",",""))-3)*200+1,200))</f>
        <v>Busuanga</v>
      </c>
      <c r="AI185" s="1" t="str">
        <f>TRIM(MID(SUBSTITUTE($H185,",",REPT(" ",200)),(LEN($H185)-LEN(SUBSTITUTE($H185,",",""))-2)*200+1,200))</f>
        <v>Palawan</v>
      </c>
      <c r="AJ185" s="1" t="str">
        <f>TRIM(MID(SUBSTITUTE($H185,",",REPT(" ",200)),(LEN($H185)-LEN(SUBSTITUTE($H185,",",""))-0)*200+1,200))</f>
        <v>Philippines</v>
      </c>
      <c r="AK185" t="s">
        <v>16764</v>
      </c>
      <c r="AL185" s="7">
        <v>0</v>
      </c>
      <c r="AM185" s="1" t="s">
        <v>3142</v>
      </c>
    </row>
    <row r="186" spans="1:39" ht="12.75" customHeight="1">
      <c r="A186" s="1"/>
      <c r="B186" s="1" t="s">
        <v>3147</v>
      </c>
      <c r="C186" s="1" t="s">
        <v>3148</v>
      </c>
      <c r="D186" s="3" t="str">
        <f ca="1">IFERROR(__xludf.DUMMYFUNCTION("PROPER(REGEXEXTRACT(B688, ""(?:https?:\/\/)?(?:www\.)?([a-zA-Z0-9-]+)\.""))"),"Skyscanner")</f>
        <v>Skyscanner</v>
      </c>
      <c r="E186" s="1" t="s">
        <v>3149</v>
      </c>
      <c r="F186" s="1">
        <v>11.18338</v>
      </c>
      <c r="G186" s="1">
        <v>119.39344</v>
      </c>
      <c r="H186" s="1" t="s">
        <v>3150</v>
      </c>
      <c r="I186" s="1" t="s">
        <v>3119</v>
      </c>
      <c r="J186" s="1">
        <f>IF(K186="URBAN",1,IF(K186="SUBURBAN",2,IF(K186="RURAL",3,"")))</f>
        <v>3</v>
      </c>
      <c r="K186" s="1" t="s">
        <v>541</v>
      </c>
      <c r="L186" s="18">
        <v>46082</v>
      </c>
      <c r="M186" s="49">
        <v>0.625</v>
      </c>
      <c r="N186" s="18">
        <v>46083</v>
      </c>
      <c r="O186" s="56">
        <v>0.5</v>
      </c>
      <c r="P186" s="31" t="str">
        <f>TEXT($L186, "dddd")</f>
        <v>Sunday</v>
      </c>
      <c r="Q186" s="39" t="s">
        <v>207</v>
      </c>
      <c r="R186" s="39">
        <v>11088</v>
      </c>
      <c r="S186" s="1" t="str">
        <f>IF(OR(MONTH(L186)=12, MONTH(L186)&lt;=5), "Dry Season", "Wet Season")</f>
        <v>Dry Season</v>
      </c>
      <c r="T186" s="1">
        <v>1</v>
      </c>
      <c r="U186" s="1">
        <v>0</v>
      </c>
      <c r="V186" s="1">
        <v>0</v>
      </c>
      <c r="W186" s="1">
        <v>1</v>
      </c>
      <c r="X186" s="1" t="s">
        <v>3120</v>
      </c>
      <c r="Y186" s="1">
        <v>11.176256499999999</v>
      </c>
      <c r="Z186" s="1">
        <v>119.44114759999999</v>
      </c>
      <c r="AA186" s="11" cm="1">
        <f t="array" ref="AA186">IF(ISBLANK(Y186), 0, VINCentyInvDistance(F186,G186,Y186,Z186))</f>
        <v>5269.9045300342459</v>
      </c>
      <c r="AB186" s="1">
        <v>0</v>
      </c>
      <c r="AC186" s="1">
        <v>8.1999999999999993</v>
      </c>
      <c r="AD186" s="1">
        <v>4.3</v>
      </c>
      <c r="AE186" s="1">
        <v>139</v>
      </c>
      <c r="AF186" s="1">
        <v>1</v>
      </c>
      <c r="AG186" s="1" t="str">
        <f>TRIM(MID(SUBSTITUTE($H186,",",REPT(" ",200)),(LEN($H186)-LEN(SUBSTITUTE($H186,",",""))-4)*200+1,200))</f>
        <v>El Nido</v>
      </c>
      <c r="AH186" s="1" t="str">
        <f>TRIM(MID(SUBSTITUTE($H186,",",REPT(" ",200)),(LEN($H186)-LEN(SUBSTITUTE($H186,",",""))-3)*200+1,200))</f>
        <v>Palawan</v>
      </c>
      <c r="AI186" s="1" t="str">
        <f>TRIM(MID(SUBSTITUTE($H186,",",REPT(" ",200)),(LEN($H186)-LEN(SUBSTITUTE($H186,",",""))-2)*200+1,200))</f>
        <v>Mimaropa</v>
      </c>
      <c r="AJ186" s="1" t="str">
        <f>TRIM(MID(SUBSTITUTE($H186,",",REPT(" ",200)),(LEN($H186)-LEN(SUBSTITUTE($H186,",",""))-0)*200+1,200))</f>
        <v>Philippines</v>
      </c>
      <c r="AK186" t="s">
        <v>16765</v>
      </c>
      <c r="AL186" s="7">
        <v>0</v>
      </c>
      <c r="AM186" s="1" t="s">
        <v>3151</v>
      </c>
    </row>
    <row r="187" spans="1:39" ht="12.75" customHeight="1">
      <c r="A187" s="1"/>
      <c r="B187" s="1" t="s">
        <v>3163</v>
      </c>
      <c r="C187" s="1" t="s">
        <v>3164</v>
      </c>
      <c r="D187" s="3" t="str">
        <f ca="1">IFERROR(__xludf.DUMMYFUNCTION("PROPER(REGEXEXTRACT(B691, ""(?:https?:\/\/)?(?:www\.)?([a-zA-Z0-9-]+)\.""))"),"Skyscanner")</f>
        <v>Skyscanner</v>
      </c>
      <c r="E187" s="1" t="s">
        <v>3165</v>
      </c>
      <c r="F187" s="1">
        <v>10.063929999999999</v>
      </c>
      <c r="G187" s="1">
        <v>118.81449000000001</v>
      </c>
      <c r="H187" s="1" t="s">
        <v>3166</v>
      </c>
      <c r="I187" s="1" t="s">
        <v>3119</v>
      </c>
      <c r="J187" s="1">
        <f>IF(K187="URBAN",1,IF(K187="SUBURBAN",2,IF(K187="RURAL",3,"")))</f>
        <v>3</v>
      </c>
      <c r="K187" s="1" t="s">
        <v>541</v>
      </c>
      <c r="L187" s="18">
        <v>46082</v>
      </c>
      <c r="M187" s="49">
        <v>0.58333333333333337</v>
      </c>
      <c r="N187" s="18">
        <v>46083</v>
      </c>
      <c r="O187" s="56">
        <v>0.5</v>
      </c>
      <c r="P187" s="31" t="str">
        <f>TEXT($L187, "dddd")</f>
        <v>Sunday</v>
      </c>
      <c r="Q187" s="39" t="s">
        <v>111</v>
      </c>
      <c r="R187" s="39">
        <v>5000</v>
      </c>
      <c r="S187" s="1" t="str">
        <f>IF(OR(MONTH(L187)=12, MONTH(L187)&lt;=5), "Dry Season", "Wet Season")</f>
        <v>Dry Season</v>
      </c>
      <c r="T187" s="1">
        <v>1</v>
      </c>
      <c r="U187" s="1">
        <v>0</v>
      </c>
      <c r="V187" s="1">
        <v>0</v>
      </c>
      <c r="W187" s="1">
        <v>0</v>
      </c>
      <c r="X187" s="1" t="s">
        <v>44</v>
      </c>
      <c r="Y187" s="1"/>
      <c r="Z187" s="1"/>
      <c r="AA187" s="11" cm="1">
        <f t="array" ref="AA187">IF(ISBLANK(Y187), 0, VINCentyInvDistance(F187,G187,Y187,Z187))</f>
        <v>0</v>
      </c>
      <c r="AB187" s="1">
        <v>0</v>
      </c>
      <c r="AC187" s="1">
        <v>8.6</v>
      </c>
      <c r="AD187" s="1">
        <v>4.0999999999999996</v>
      </c>
      <c r="AE187" s="1">
        <v>1011</v>
      </c>
      <c r="AF187" s="1">
        <v>1</v>
      </c>
      <c r="AG187" s="1" t="s">
        <v>3167</v>
      </c>
      <c r="AH187" s="1" t="s">
        <v>1597</v>
      </c>
      <c r="AI187" s="1"/>
      <c r="AJ187" s="1" t="s">
        <v>55</v>
      </c>
      <c r="AK187" t="s">
        <v>16768</v>
      </c>
      <c r="AL187" s="7">
        <v>0</v>
      </c>
      <c r="AM187" s="1" t="s">
        <v>3168</v>
      </c>
    </row>
    <row r="188" spans="1:39" ht="12.75" customHeight="1">
      <c r="A188" s="1"/>
      <c r="B188" s="1" t="s">
        <v>3177</v>
      </c>
      <c r="C188" s="1" t="s">
        <v>3178</v>
      </c>
      <c r="D188" s="3" t="str">
        <f ca="1">IFERROR(__xludf.DUMMYFUNCTION("PROPER(REGEXEXTRACT(B694, ""(?:https?:\/\/)?(?:www\.)?([a-zA-Z0-9-]+)\.""))"),"Skyscanner")</f>
        <v>Skyscanner</v>
      </c>
      <c r="E188" s="1" t="s">
        <v>3179</v>
      </c>
      <c r="F188" s="1">
        <v>11.144087000000001</v>
      </c>
      <c r="G188" s="1">
        <v>119.39299800000001</v>
      </c>
      <c r="H188" s="1" t="s">
        <v>3176</v>
      </c>
      <c r="I188" s="1" t="s">
        <v>3119</v>
      </c>
      <c r="J188" s="1">
        <f>IF(K188="URBAN",1,IF(K188="SUBURBAN",2,IF(K188="RURAL",3,"")))</f>
        <v>3</v>
      </c>
      <c r="K188" s="1" t="s">
        <v>541</v>
      </c>
      <c r="L188" s="18">
        <v>46082</v>
      </c>
      <c r="M188" s="49">
        <v>0.625</v>
      </c>
      <c r="N188" s="18">
        <v>46083</v>
      </c>
      <c r="O188" s="56">
        <v>0.5</v>
      </c>
      <c r="P188" s="31" t="str">
        <f>TEXT($L188, "dddd")</f>
        <v>Sunday</v>
      </c>
      <c r="Q188" s="39" t="s">
        <v>117</v>
      </c>
      <c r="R188" s="39">
        <v>1729</v>
      </c>
      <c r="S188" s="1" t="str">
        <f>IF(OR(MONTH(L188)=12, MONTH(L188)&lt;=5), "Dry Season", "Wet Season")</f>
        <v>Dry Season</v>
      </c>
      <c r="T188" s="1">
        <v>1</v>
      </c>
      <c r="U188" s="1">
        <v>0</v>
      </c>
      <c r="V188" s="1">
        <v>0</v>
      </c>
      <c r="W188" s="1">
        <v>1</v>
      </c>
      <c r="X188" s="1" t="s">
        <v>3120</v>
      </c>
      <c r="Y188" s="1">
        <v>11.176256499999999</v>
      </c>
      <c r="Z188" s="1">
        <v>119.44114759999999</v>
      </c>
      <c r="AA188" s="11" cm="1">
        <f t="array" ref="AA188">IF(ISBLANK(Y188), 0, VINCentyInvDistance(F188,G188,Y188,Z188))</f>
        <v>6350.020444087254</v>
      </c>
      <c r="AB188" s="1">
        <v>0</v>
      </c>
      <c r="AC188" s="1">
        <v>7.4</v>
      </c>
      <c r="AD188" s="1">
        <v>0</v>
      </c>
      <c r="AE188" s="1">
        <v>170</v>
      </c>
      <c r="AF188" s="1">
        <v>1</v>
      </c>
      <c r="AG188" s="1" t="s">
        <v>984</v>
      </c>
      <c r="AH188" s="1" t="s">
        <v>1597</v>
      </c>
      <c r="AI188" s="1"/>
      <c r="AJ188" s="1" t="s">
        <v>55</v>
      </c>
      <c r="AL188" s="7">
        <v>0</v>
      </c>
      <c r="AM188" s="1" t="s">
        <v>3180</v>
      </c>
    </row>
    <row r="189" spans="1:39" ht="12.75" customHeight="1">
      <c r="A189" s="1"/>
      <c r="B189" s="1" t="s">
        <v>3181</v>
      </c>
      <c r="C189" s="1" t="s">
        <v>3182</v>
      </c>
      <c r="D189" s="3" t="str">
        <f ca="1">IFERROR(__xludf.DUMMYFUNCTION("PROPER(REGEXEXTRACT(B695, ""(?:https?:\/\/)?(?:www\.)?([a-zA-Z0-9-]+)\.""))"),"Skyscanner")</f>
        <v>Skyscanner</v>
      </c>
      <c r="E189" s="1" t="s">
        <v>3183</v>
      </c>
      <c r="F189" s="1">
        <v>11.1774246</v>
      </c>
      <c r="G189" s="1">
        <v>119.3905506</v>
      </c>
      <c r="H189" s="1" t="s">
        <v>3184</v>
      </c>
      <c r="I189" s="1" t="s">
        <v>3119</v>
      </c>
      <c r="J189" s="1">
        <f>IF(K189="URBAN",1,IF(K189="SUBURBAN",2,IF(K189="RURAL",3,"")))</f>
        <v>3</v>
      </c>
      <c r="K189" s="1" t="s">
        <v>541</v>
      </c>
      <c r="L189" s="18">
        <v>46082</v>
      </c>
      <c r="M189" s="49">
        <v>0.625</v>
      </c>
      <c r="N189" s="18">
        <v>46083</v>
      </c>
      <c r="O189" s="56">
        <v>0.5</v>
      </c>
      <c r="P189" s="31" t="str">
        <f>TEXT($L189, "dddd")</f>
        <v>Sunday</v>
      </c>
      <c r="Q189" s="39" t="s">
        <v>207</v>
      </c>
      <c r="R189" s="39">
        <v>20293</v>
      </c>
      <c r="S189" s="1" t="str">
        <f>IF(OR(MONTH(L189)=12, MONTH(L189)&lt;=5), "Dry Season", "Wet Season")</f>
        <v>Dry Season</v>
      </c>
      <c r="T189" s="1">
        <v>2</v>
      </c>
      <c r="U189" s="1">
        <v>1</v>
      </c>
      <c r="V189" s="1">
        <v>0</v>
      </c>
      <c r="W189" s="1">
        <v>1</v>
      </c>
      <c r="X189" s="1" t="s">
        <v>3120</v>
      </c>
      <c r="Y189" s="1">
        <v>11.176256499999999</v>
      </c>
      <c r="Z189" s="1">
        <v>119.44114759999999</v>
      </c>
      <c r="AA189" s="11" cm="1">
        <f t="array" ref="AA189">IF(ISBLANK(Y189), 0, VINCentyInvDistance(F189,G189,Y189,Z189))</f>
        <v>5527.810614423287</v>
      </c>
      <c r="AB189" s="1">
        <v>0</v>
      </c>
      <c r="AC189" s="1">
        <v>9.8000000000000007</v>
      </c>
      <c r="AD189" s="1">
        <v>4.9000000000000004</v>
      </c>
      <c r="AE189" s="1">
        <v>450</v>
      </c>
      <c r="AF189" s="1">
        <v>1</v>
      </c>
      <c r="AG189" s="1" t="s">
        <v>3121</v>
      </c>
      <c r="AH189" s="1" t="s">
        <v>1597</v>
      </c>
      <c r="AI189" s="1" t="str">
        <f>TRIM(MID(SUBSTITUTE($H189,",",REPT(" ",200)),(LEN($H189)-LEN(SUBSTITUTE($H189,",",""))-2)*200+1,200))</f>
        <v>Mimaropa</v>
      </c>
      <c r="AJ189" s="1" t="s">
        <v>55</v>
      </c>
      <c r="AK189" t="s">
        <v>16771</v>
      </c>
      <c r="AL189" s="7">
        <v>0</v>
      </c>
      <c r="AM189" s="1"/>
    </row>
    <row r="190" spans="1:39" ht="12.75" customHeight="1">
      <c r="A190" s="1"/>
      <c r="B190" s="1" t="s">
        <v>3198</v>
      </c>
      <c r="C190" s="1" t="s">
        <v>3199</v>
      </c>
      <c r="D190" s="3" t="str">
        <f ca="1">IFERROR(__xludf.DUMMYFUNCTION("PROPER(REGEXEXTRACT(B699, ""(?:https?:\/\/)?(?:www\.)?([a-zA-Z0-9-]+)\.""))"),"Skyscanner")</f>
        <v>Skyscanner</v>
      </c>
      <c r="E190" s="1" t="s">
        <v>3200</v>
      </c>
      <c r="F190" s="1">
        <v>9.7650016999999991</v>
      </c>
      <c r="G190" s="1">
        <v>118.75577749999999</v>
      </c>
      <c r="H190" s="1" t="s">
        <v>3201</v>
      </c>
      <c r="I190" s="1" t="s">
        <v>3119</v>
      </c>
      <c r="J190" s="1">
        <f>IF(K190="URBAN",1,IF(K190="SUBURBAN",2,IF(K190="RURAL",3,"")))</f>
        <v>3</v>
      </c>
      <c r="K190" s="1" t="s">
        <v>541</v>
      </c>
      <c r="L190" s="18">
        <v>46082</v>
      </c>
      <c r="M190" s="49">
        <v>0.625</v>
      </c>
      <c r="N190" s="18">
        <v>46083</v>
      </c>
      <c r="O190" s="56">
        <v>0.5</v>
      </c>
      <c r="P190" s="31" t="str">
        <f>TEXT($L190, "dddd")</f>
        <v>Sunday</v>
      </c>
      <c r="Q190" s="39" t="s">
        <v>111</v>
      </c>
      <c r="R190" s="39">
        <v>3391</v>
      </c>
      <c r="S190" s="1" t="str">
        <f>IF(OR(MONTH(L190)=12, MONTH(L190)&lt;=5), "Dry Season", "Wet Season")</f>
        <v>Dry Season</v>
      </c>
      <c r="T190" s="1">
        <v>1</v>
      </c>
      <c r="U190" s="1">
        <v>0</v>
      </c>
      <c r="V190" s="1">
        <v>0</v>
      </c>
      <c r="W190" s="1">
        <v>1</v>
      </c>
      <c r="X190" s="1" t="s">
        <v>3131</v>
      </c>
      <c r="Y190" s="1">
        <v>9.7670356999999992</v>
      </c>
      <c r="Z190" s="1">
        <v>118.74822469999999</v>
      </c>
      <c r="AA190" s="11" cm="1">
        <f t="array" ref="AA190">IF(ISBLANK(Y190), 0, VINCentyInvDistance(F190,G190,Y190,Z190))</f>
        <v>858.66548208347604</v>
      </c>
      <c r="AB190" s="1">
        <v>0</v>
      </c>
      <c r="AC190" s="1">
        <v>0</v>
      </c>
      <c r="AD190" s="1">
        <v>0</v>
      </c>
      <c r="AE190" s="1">
        <v>954</v>
      </c>
      <c r="AF190" s="1">
        <v>1</v>
      </c>
      <c r="AG190" s="1" t="s">
        <v>3132</v>
      </c>
      <c r="AH190" s="1" t="s">
        <v>1597</v>
      </c>
      <c r="AI190" s="1" t="str">
        <f>TRIM(MID(SUBSTITUTE($H190,",",REPT(" ",200)),(LEN($H190)-LEN(SUBSTITUTE($H190,",",""))-2)*200+1,200))</f>
        <v>Mimaropa</v>
      </c>
      <c r="AJ190" s="1" t="s">
        <v>55</v>
      </c>
      <c r="AK190" t="s">
        <v>18</v>
      </c>
      <c r="AL190" s="7">
        <v>0</v>
      </c>
      <c r="AM190" s="1"/>
    </row>
    <row r="191" spans="1:39" ht="12.75" customHeight="1">
      <c r="A191" s="1"/>
      <c r="B191" s="1" t="s">
        <v>3202</v>
      </c>
      <c r="C191" s="1" t="s">
        <v>3203</v>
      </c>
      <c r="D191" s="3" t="str">
        <f ca="1">IFERROR(__xludf.DUMMYFUNCTION("PROPER(REGEXEXTRACT(B700, ""(?:https?:\/\/)?(?:www\.)?([a-zA-Z0-9-]+)\.""))"),"Skyscanner")</f>
        <v>Skyscanner</v>
      </c>
      <c r="E191" s="1" t="s">
        <v>3204</v>
      </c>
      <c r="F191" s="1">
        <v>9.7378681999999994</v>
      </c>
      <c r="G191" s="1">
        <v>118.7514694</v>
      </c>
      <c r="H191" s="1" t="s">
        <v>3205</v>
      </c>
      <c r="I191" s="1" t="s">
        <v>3119</v>
      </c>
      <c r="J191" s="1">
        <f>IF(K191="URBAN",1,IF(K191="SUBURBAN",2,IF(K191="RURAL",3,"")))</f>
        <v>3</v>
      </c>
      <c r="K191" s="1" t="s">
        <v>541</v>
      </c>
      <c r="L191" s="18">
        <v>46082</v>
      </c>
      <c r="M191" s="49">
        <v>0.54166666666666663</v>
      </c>
      <c r="N191" s="18">
        <v>46083</v>
      </c>
      <c r="O191" s="56">
        <v>0.45833333333333331</v>
      </c>
      <c r="P191" s="31" t="str">
        <f>TEXT($L191, "dddd")</f>
        <v>Sunday</v>
      </c>
      <c r="Q191" s="39" t="s">
        <v>531</v>
      </c>
      <c r="R191" s="39">
        <v>1421</v>
      </c>
      <c r="S191" s="1" t="str">
        <f>IF(OR(MONTH(L191)=12, MONTH(L191)&lt;=5), "Dry Season", "Wet Season")</f>
        <v>Dry Season</v>
      </c>
      <c r="T191" s="1">
        <v>1</v>
      </c>
      <c r="U191" s="1">
        <v>0</v>
      </c>
      <c r="V191" s="1">
        <v>0</v>
      </c>
      <c r="W191" s="1">
        <v>1</v>
      </c>
      <c r="X191" s="1" t="s">
        <v>1595</v>
      </c>
      <c r="Y191" s="1">
        <v>9.7439737999999991</v>
      </c>
      <c r="Z191" s="1">
        <v>118.7402726</v>
      </c>
      <c r="AA191" s="11" cm="1">
        <f t="array" ref="AA191">IF(ISBLANK(Y191), 0, VINCentyInvDistance(F191,G191,Y191,Z191))</f>
        <v>1401.9402485031771</v>
      </c>
      <c r="AB191" s="1">
        <v>0</v>
      </c>
      <c r="AC191" s="1">
        <v>7.8</v>
      </c>
      <c r="AD191" s="1">
        <v>3.9</v>
      </c>
      <c r="AE191" s="1">
        <v>454</v>
      </c>
      <c r="AF191" s="1">
        <v>1</v>
      </c>
      <c r="AG191" s="1" t="s">
        <v>1596</v>
      </c>
      <c r="AH191" s="1" t="s">
        <v>1597</v>
      </c>
      <c r="AI191" s="1" t="str">
        <f>TRIM(MID(SUBSTITUTE($H191,",",REPT(" ",200)),(LEN($H191)-LEN(SUBSTITUTE($H191,",",""))-2)*200+1,200))</f>
        <v>Mimaropa</v>
      </c>
      <c r="AJ191" s="1" t="s">
        <v>55</v>
      </c>
      <c r="AK191" t="s">
        <v>16774</v>
      </c>
      <c r="AL191" s="7">
        <v>0</v>
      </c>
      <c r="AM191" s="1"/>
    </row>
    <row r="192" spans="1:39" ht="12.75" customHeight="1">
      <c r="A192" s="1"/>
      <c r="B192" s="1" t="s">
        <v>3206</v>
      </c>
      <c r="C192" s="1" t="s">
        <v>3207</v>
      </c>
      <c r="D192" s="3" t="str">
        <f ca="1">IFERROR(__xludf.DUMMYFUNCTION("PROPER(REGEXEXTRACT(B701, ""(?:https?:\/\/)?(?:www\.)?([a-zA-Z0-9-]+)\.""))"),"Skyscanner")</f>
        <v>Skyscanner</v>
      </c>
      <c r="E192" s="1" t="s">
        <v>3208</v>
      </c>
      <c r="F192" s="1">
        <v>9.7620761999999992</v>
      </c>
      <c r="G192" s="1">
        <v>118.747445</v>
      </c>
      <c r="H192" s="1" t="s">
        <v>3209</v>
      </c>
      <c r="I192" s="1" t="s">
        <v>1300</v>
      </c>
      <c r="J192" s="1">
        <f>IF(K192="URBAN",1,IF(K192="SUBURBAN",2,IF(K192="RURAL",3,"")))</f>
        <v>3</v>
      </c>
      <c r="K192" s="1" t="s">
        <v>541</v>
      </c>
      <c r="L192" s="18">
        <v>46082</v>
      </c>
      <c r="M192" s="49">
        <v>0.58333333333333337</v>
      </c>
      <c r="N192" s="18">
        <v>46083</v>
      </c>
      <c r="O192" s="56">
        <v>0.5</v>
      </c>
      <c r="P192" s="31" t="str">
        <f>TEXT($L192, "dddd")</f>
        <v>Sunday</v>
      </c>
      <c r="Q192" s="39" t="s">
        <v>111</v>
      </c>
      <c r="R192" s="39">
        <v>3463</v>
      </c>
      <c r="S192" s="1" t="str">
        <f>IF(OR(MONTH(L192)=12, MONTH(L192)&lt;=5), "Dry Season", "Wet Season")</f>
        <v>Dry Season</v>
      </c>
      <c r="T192" s="1">
        <v>1</v>
      </c>
      <c r="U192" s="1">
        <v>0</v>
      </c>
      <c r="V192" s="1">
        <v>0</v>
      </c>
      <c r="W192" s="1">
        <v>1</v>
      </c>
      <c r="X192" s="1" t="s">
        <v>3131</v>
      </c>
      <c r="Y192" s="1">
        <v>9.7670356999999992</v>
      </c>
      <c r="Z192" s="1">
        <v>118.74822469999999</v>
      </c>
      <c r="AA192" s="11" cm="1">
        <f t="array" ref="AA192">IF(ISBLANK(Y192), 0, VINCentyInvDistance(F192,G192,Y192,Z192))</f>
        <v>555.18198341286234</v>
      </c>
      <c r="AB192" s="1">
        <v>1</v>
      </c>
      <c r="AC192" s="1">
        <v>7.6</v>
      </c>
      <c r="AD192" s="1">
        <v>3.8</v>
      </c>
      <c r="AE192" s="1">
        <v>676</v>
      </c>
      <c r="AF192" s="1">
        <v>1</v>
      </c>
      <c r="AG192" s="1" t="s">
        <v>3132</v>
      </c>
      <c r="AH192" s="1" t="s">
        <v>1597</v>
      </c>
      <c r="AI192" s="1" t="str">
        <f>TRIM(MID(SUBSTITUTE($H192,",",REPT(" ",200)),(LEN($H192)-LEN(SUBSTITUTE($H192,",",""))-2)*200+1,200))</f>
        <v>Mimaropa</v>
      </c>
      <c r="AJ192" s="1" t="s">
        <v>55</v>
      </c>
      <c r="AK192" t="s">
        <v>16775</v>
      </c>
      <c r="AL192" s="7">
        <v>0</v>
      </c>
      <c r="AM192" s="1"/>
    </row>
    <row r="193" spans="1:39" ht="12.75" customHeight="1">
      <c r="A193" s="1"/>
      <c r="B193" s="1" t="s">
        <v>3214</v>
      </c>
      <c r="C193" s="1" t="s">
        <v>3215</v>
      </c>
      <c r="D193" s="3" t="str">
        <f ca="1">IFERROR(__xludf.DUMMYFUNCTION("PROPER(REGEXEXTRACT(B703, ""(?:https?:\/\/)?(?:www\.)?([a-zA-Z0-9-]+)\.""))"),"Skyscanner")</f>
        <v>Skyscanner</v>
      </c>
      <c r="E193" s="1" t="s">
        <v>3216</v>
      </c>
      <c r="F193" s="1">
        <v>11.155681</v>
      </c>
      <c r="G193" s="1">
        <v>119.39836699999999</v>
      </c>
      <c r="H193" s="1" t="s">
        <v>3213</v>
      </c>
      <c r="I193" s="1" t="s">
        <v>3119</v>
      </c>
      <c r="J193" s="1">
        <f>IF(K193="URBAN",1,IF(K193="SUBURBAN",2,IF(K193="RURAL",3,"")))</f>
        <v>3</v>
      </c>
      <c r="K193" s="1" t="s">
        <v>541</v>
      </c>
      <c r="L193" s="18">
        <v>46082</v>
      </c>
      <c r="M193" s="49">
        <v>0.58333333333333337</v>
      </c>
      <c r="N193" s="18">
        <v>46083</v>
      </c>
      <c r="O193" s="56">
        <v>0.5</v>
      </c>
      <c r="P193" s="31" t="str">
        <f>TEXT($L193, "dddd")</f>
        <v>Sunday</v>
      </c>
      <c r="Q193" s="39" t="s">
        <v>207</v>
      </c>
      <c r="R193" s="39">
        <v>22115</v>
      </c>
      <c r="S193" s="1" t="str">
        <f>IF(OR(MONTH(L193)=12, MONTH(L193)&lt;=5), "Dry Season", "Wet Season")</f>
        <v>Dry Season</v>
      </c>
      <c r="T193" s="1">
        <v>1</v>
      </c>
      <c r="U193" s="1">
        <v>0</v>
      </c>
      <c r="V193" s="1">
        <v>1</v>
      </c>
      <c r="W193" s="1">
        <v>1</v>
      </c>
      <c r="X193" s="1" t="s">
        <v>3120</v>
      </c>
      <c r="Y193" s="1">
        <v>11.176256499999999</v>
      </c>
      <c r="Z193" s="1">
        <v>119.44114759999999</v>
      </c>
      <c r="AA193" s="11" cm="1">
        <f t="array" ref="AA193">IF(ISBLANK(Y193), 0, VINCentyInvDistance(F193,G193,Y193,Z193))</f>
        <v>5197.565684499049</v>
      </c>
      <c r="AB193" s="1">
        <v>1</v>
      </c>
      <c r="AC193" s="1">
        <v>8.8000000000000007</v>
      </c>
      <c r="AD193" s="1">
        <v>4.0999999999999996</v>
      </c>
      <c r="AE193" s="1">
        <v>308</v>
      </c>
      <c r="AF193" s="1">
        <v>1</v>
      </c>
      <c r="AG193" s="1" t="s">
        <v>3217</v>
      </c>
      <c r="AH193" s="1" t="s">
        <v>1597</v>
      </c>
      <c r="AI193" s="1"/>
      <c r="AJ193" s="1" t="s">
        <v>55</v>
      </c>
      <c r="AK193" t="s">
        <v>16777</v>
      </c>
      <c r="AL193" s="7">
        <v>0</v>
      </c>
      <c r="AM193" s="1" t="s">
        <v>3218</v>
      </c>
    </row>
    <row r="194" spans="1:39" ht="12.75" customHeight="1">
      <c r="A194" s="1"/>
      <c r="B194" s="1" t="s">
        <v>3219</v>
      </c>
      <c r="C194" s="1" t="s">
        <v>3220</v>
      </c>
      <c r="D194" s="3" t="str">
        <f ca="1">IFERROR(__xludf.DUMMYFUNCTION("PROPER(REGEXEXTRACT(B704, ""(?:https?:\/\/)?(?:www\.)?([a-zA-Z0-9-]+)\.""))"),"Skyscanner")</f>
        <v>Skyscanner</v>
      </c>
      <c r="E194" s="1" t="s">
        <v>3221</v>
      </c>
      <c r="F194" s="1">
        <v>11.944162</v>
      </c>
      <c r="G194" s="1">
        <v>120.02889</v>
      </c>
      <c r="H194" s="1" t="s">
        <v>3222</v>
      </c>
      <c r="I194" s="1" t="s">
        <v>3119</v>
      </c>
      <c r="J194" s="1">
        <f>IF(K194="URBAN",1,IF(K194="SUBURBAN",2,IF(K194="RURAL",3,"")))</f>
        <v>3</v>
      </c>
      <c r="K194" s="1" t="s">
        <v>541</v>
      </c>
      <c r="L194" s="18">
        <v>46082</v>
      </c>
      <c r="M194" s="49">
        <v>0.625</v>
      </c>
      <c r="N194" s="18">
        <v>46083</v>
      </c>
      <c r="O194" s="56">
        <v>0.5</v>
      </c>
      <c r="P194" s="31" t="str">
        <f>TEXT($L194, "dddd")</f>
        <v>Sunday</v>
      </c>
      <c r="Q194" s="39" t="s">
        <v>3223</v>
      </c>
      <c r="R194" s="39">
        <v>38720.5</v>
      </c>
      <c r="S194" s="1" t="str">
        <f>IF(OR(MONTH(L194)=12, MONTH(L194)&lt;=5), "Dry Season", "Wet Season")</f>
        <v>Dry Season</v>
      </c>
      <c r="T194" s="1">
        <v>1</v>
      </c>
      <c r="U194" s="1">
        <v>0</v>
      </c>
      <c r="V194" s="1">
        <v>0</v>
      </c>
      <c r="W194" s="1">
        <v>0</v>
      </c>
      <c r="X194" s="1" t="s">
        <v>44</v>
      </c>
      <c r="Y194" s="1"/>
      <c r="Z194" s="1"/>
      <c r="AA194" s="11" cm="1">
        <f t="array" ref="AA194">IF(ISBLANK(Y194), 0, VINCentyInvDistance(F194,G194,Y194,Z194))</f>
        <v>0</v>
      </c>
      <c r="AB194" s="1">
        <v>0</v>
      </c>
      <c r="AC194" s="1">
        <v>8.1999999999999993</v>
      </c>
      <c r="AD194" s="1">
        <v>0</v>
      </c>
      <c r="AE194" s="1">
        <v>473</v>
      </c>
      <c r="AF194" s="1">
        <v>1</v>
      </c>
      <c r="AG194" s="1" t="str">
        <f>TRIM(MID(SUBSTITUTE($H194,",",REPT(" ",200)),(LEN($H194)-LEN(SUBSTITUTE($H194,",",""))-4)*200+1,200))</f>
        <v>Nature trail</v>
      </c>
      <c r="AH194" s="1" t="str">
        <f>TRIM(MID(SUBSTITUTE($H194,",",REPT(" ",200)),(LEN($H194)-LEN(SUBSTITUTE($H194,",",""))-3)*200+1,200))</f>
        <v>Coron</v>
      </c>
      <c r="AI194" s="1" t="str">
        <f>TRIM(MID(SUBSTITUTE($H194,",",REPT(" ",200)),(LEN($H194)-LEN(SUBSTITUTE($H194,",",""))-2)*200+1,200))</f>
        <v>Palawan</v>
      </c>
      <c r="AJ194" s="1" t="str">
        <f>TRIM(MID(SUBSTITUTE($H194,",",REPT(" ",200)),(LEN($H194)-LEN(SUBSTITUTE($H194,",",""))-0)*200+1,200))</f>
        <v>Philippines</v>
      </c>
      <c r="AL194" s="7">
        <v>0</v>
      </c>
      <c r="AM194" s="1" t="s">
        <v>3224</v>
      </c>
    </row>
    <row r="195" spans="1:39" ht="12.75" customHeight="1">
      <c r="A195" s="1"/>
      <c r="B195" s="1" t="s">
        <v>3225</v>
      </c>
      <c r="C195" s="1" t="s">
        <v>3226</v>
      </c>
      <c r="D195" s="3" t="str">
        <f ca="1">IFERROR(__xludf.DUMMYFUNCTION("PROPER(REGEXEXTRACT(B705, ""(?:https?:\/\/)?(?:www\.)?([a-zA-Z0-9-]+)\.""))"),"Skyscanner")</f>
        <v>Skyscanner</v>
      </c>
      <c r="E195" s="1" t="s">
        <v>3227</v>
      </c>
      <c r="F195" s="1">
        <v>11.174944399999999</v>
      </c>
      <c r="G195" s="1">
        <v>119.28915979999999</v>
      </c>
      <c r="H195" s="1" t="s">
        <v>3228</v>
      </c>
      <c r="I195" s="1" t="s">
        <v>3119</v>
      </c>
      <c r="J195" s="1">
        <f>IF(K195="URBAN",1,IF(K195="SUBURBAN",2,IF(K195="RURAL",3,"")))</f>
        <v>3</v>
      </c>
      <c r="K195" s="1" t="s">
        <v>541</v>
      </c>
      <c r="L195" s="18">
        <v>46082</v>
      </c>
      <c r="M195" s="49">
        <v>0.625</v>
      </c>
      <c r="N195" s="18">
        <v>46083</v>
      </c>
      <c r="O195" s="56">
        <v>0.5</v>
      </c>
      <c r="P195" s="31" t="str">
        <f>TEXT($L195, "dddd")</f>
        <v>Sunday</v>
      </c>
      <c r="Q195" s="39" t="s">
        <v>323</v>
      </c>
      <c r="R195" s="39">
        <v>32250</v>
      </c>
      <c r="S195" s="1" t="str">
        <f>IF(OR(MONTH(L195)=12, MONTH(L195)&lt;=5), "Dry Season", "Wet Season")</f>
        <v>Dry Season</v>
      </c>
      <c r="T195" s="1">
        <v>1</v>
      </c>
      <c r="U195" s="1">
        <v>0</v>
      </c>
      <c r="V195" s="1">
        <v>0</v>
      </c>
      <c r="W195" s="1">
        <v>1</v>
      </c>
      <c r="X195" s="1" t="s">
        <v>3120</v>
      </c>
      <c r="Y195" s="1">
        <v>11.176256499999999</v>
      </c>
      <c r="Z195" s="1">
        <v>119.44114759999999</v>
      </c>
      <c r="AA195" s="11" cm="1">
        <f t="array" ref="AA195">IF(ISBLANK(Y195), 0, VINCentyInvDistance(F195,G195,Y195,Z195))</f>
        <v>16601.100556614871</v>
      </c>
      <c r="AB195" s="1">
        <v>0</v>
      </c>
      <c r="AC195" s="1">
        <v>7.6</v>
      </c>
      <c r="AD195" s="1">
        <v>3.8</v>
      </c>
      <c r="AE195" s="1">
        <v>413</v>
      </c>
      <c r="AF195" s="1">
        <v>1</v>
      </c>
      <c r="AG195" s="1" t="s">
        <v>3121</v>
      </c>
      <c r="AH195" s="1" t="s">
        <v>1597</v>
      </c>
      <c r="AI195" s="1" t="str">
        <f>TRIM(MID(SUBSTITUTE($H195,",",REPT(" ",200)),(LEN($H195)-LEN(SUBSTITUTE($H195,",",""))-2)*200+1,200))</f>
        <v>Palawan</v>
      </c>
      <c r="AJ195" s="1" t="s">
        <v>55</v>
      </c>
      <c r="AK195" t="s">
        <v>16778</v>
      </c>
      <c r="AL195" s="7">
        <v>0</v>
      </c>
      <c r="AM195" s="1"/>
    </row>
    <row r="196" spans="1:39" ht="12.75" customHeight="1">
      <c r="A196" s="1"/>
      <c r="B196" s="1" t="s">
        <v>3229</v>
      </c>
      <c r="C196" s="1" t="s">
        <v>3230</v>
      </c>
      <c r="D196" s="3" t="str">
        <f ca="1">IFERROR(__xludf.DUMMYFUNCTION("PROPER(REGEXEXTRACT(B706, ""(?:https?:\/\/)?(?:www\.)?([a-zA-Z0-9-]+)\.""))"),"Skyscanner")</f>
        <v>Skyscanner</v>
      </c>
      <c r="E196" s="1" t="s">
        <v>3231</v>
      </c>
      <c r="F196" s="1">
        <v>11.1921225</v>
      </c>
      <c r="G196" s="1">
        <v>119.3974226</v>
      </c>
      <c r="H196" s="1" t="s">
        <v>3232</v>
      </c>
      <c r="I196" s="1" t="s">
        <v>3119</v>
      </c>
      <c r="J196" s="1">
        <f>IF(K196="URBAN",1,IF(K196="SUBURBAN",2,IF(K196="RURAL",3,"")))</f>
        <v>3</v>
      </c>
      <c r="K196" s="1" t="s">
        <v>541</v>
      </c>
      <c r="L196" s="18">
        <v>46082</v>
      </c>
      <c r="M196" s="49">
        <v>0.58333333333333337</v>
      </c>
      <c r="N196" s="18">
        <v>46083</v>
      </c>
      <c r="O196" s="56">
        <v>0.5</v>
      </c>
      <c r="P196" s="31" t="str">
        <f>TEXT($L196, "dddd")</f>
        <v>Sunday</v>
      </c>
      <c r="Q196" s="39" t="s">
        <v>111</v>
      </c>
      <c r="R196" s="39">
        <v>39154</v>
      </c>
      <c r="S196" s="1" t="str">
        <f>IF(OR(MONTH(L196)=12, MONTH(L196)&lt;=5), "Dry Season", "Wet Season")</f>
        <v>Dry Season</v>
      </c>
      <c r="T196" s="1">
        <v>1</v>
      </c>
      <c r="U196" s="1">
        <v>0</v>
      </c>
      <c r="V196" s="1">
        <v>0</v>
      </c>
      <c r="W196" s="1">
        <v>1</v>
      </c>
      <c r="X196" s="1" t="s">
        <v>3120</v>
      </c>
      <c r="Y196" s="1">
        <v>11.176256499999999</v>
      </c>
      <c r="Z196" s="1">
        <v>119.44114759999999</v>
      </c>
      <c r="AA196" s="11" cm="1">
        <f t="array" ref="AA196">IF(ISBLANK(Y196), 0, VINCentyInvDistance(F196,G196,Y196,Z196))</f>
        <v>5087.8845433597016</v>
      </c>
      <c r="AB196" s="1">
        <v>0</v>
      </c>
      <c r="AC196" s="1">
        <v>9.6</v>
      </c>
      <c r="AD196" s="1">
        <v>4.8</v>
      </c>
      <c r="AE196" s="1">
        <v>443</v>
      </c>
      <c r="AF196" s="1">
        <v>1</v>
      </c>
      <c r="AG196" s="1" t="s">
        <v>3121</v>
      </c>
      <c r="AH196" s="1" t="s">
        <v>1597</v>
      </c>
      <c r="AI196" s="1" t="str">
        <f>TRIM(MID(SUBSTITUTE($H196,",",REPT(" ",200)),(LEN($H196)-LEN(SUBSTITUTE($H196,",",""))-2)*200+1,200))</f>
        <v>Mimaropa</v>
      </c>
      <c r="AJ196" s="1" t="s">
        <v>55</v>
      </c>
      <c r="AK196" t="s">
        <v>16779</v>
      </c>
      <c r="AL196" s="7">
        <v>0</v>
      </c>
      <c r="AM196" s="1"/>
    </row>
    <row r="197" spans="1:39" ht="12.75" customHeight="1">
      <c r="A197" s="1"/>
      <c r="B197" s="1" t="s">
        <v>3233</v>
      </c>
      <c r="C197" s="1" t="s">
        <v>3234</v>
      </c>
      <c r="D197" s="3" t="str">
        <f ca="1">IFERROR(__xludf.DUMMYFUNCTION("PROPER(REGEXEXTRACT(B707, ""(?:https?:\/\/)?(?:www\.)?([a-zA-Z0-9-]+)\.""))"),"Skyscanner")</f>
        <v>Skyscanner</v>
      </c>
      <c r="E197" s="1" t="s">
        <v>3235</v>
      </c>
      <c r="F197" s="1">
        <v>11.1877</v>
      </c>
      <c r="G197" s="1">
        <v>119.39491</v>
      </c>
      <c r="H197" s="1" t="s">
        <v>3236</v>
      </c>
      <c r="I197" s="1" t="s">
        <v>3119</v>
      </c>
      <c r="J197" s="1">
        <f>IF(K197="URBAN",1,IF(K197="SUBURBAN",2,IF(K197="RURAL",3,"")))</f>
        <v>3</v>
      </c>
      <c r="K197" s="1" t="s">
        <v>541</v>
      </c>
      <c r="L197" s="18">
        <v>46082</v>
      </c>
      <c r="M197" s="49">
        <v>0.58333333333333337</v>
      </c>
      <c r="N197" s="18">
        <v>46083</v>
      </c>
      <c r="O197" s="56">
        <v>0.5</v>
      </c>
      <c r="P197" s="31" t="str">
        <f>TEXT($L197, "dddd")</f>
        <v>Sunday</v>
      </c>
      <c r="Q197" s="39" t="s">
        <v>43</v>
      </c>
      <c r="R197" s="39">
        <v>1783</v>
      </c>
      <c r="S197" s="1" t="str">
        <f>IF(OR(MONTH(L197)=12, MONTH(L197)&lt;=5), "Dry Season", "Wet Season")</f>
        <v>Dry Season</v>
      </c>
      <c r="T197" s="1">
        <v>1</v>
      </c>
      <c r="U197" s="1">
        <v>1</v>
      </c>
      <c r="V197" s="1">
        <v>1</v>
      </c>
      <c r="W197" s="1">
        <v>1</v>
      </c>
      <c r="X197" s="1" t="s">
        <v>3120</v>
      </c>
      <c r="Y197" s="1">
        <v>11.176256499999999</v>
      </c>
      <c r="Z197" s="1">
        <v>119.44114759999999</v>
      </c>
      <c r="AA197" s="11" cm="1">
        <f t="array" ref="AA197">IF(ISBLANK(Y197), 0, VINCentyInvDistance(F197,G197,Y197,Z197))</f>
        <v>5206.2979837782977</v>
      </c>
      <c r="AB197" s="1">
        <v>1</v>
      </c>
      <c r="AC197" s="1">
        <v>9.6</v>
      </c>
      <c r="AD197" s="1">
        <v>3.3</v>
      </c>
      <c r="AE197" s="1">
        <v>144</v>
      </c>
      <c r="AF197" s="1">
        <v>1</v>
      </c>
      <c r="AG197" s="1" t="s">
        <v>2262</v>
      </c>
      <c r="AH197" s="1" t="s">
        <v>1597</v>
      </c>
      <c r="AI197" s="1"/>
      <c r="AJ197" s="1" t="s">
        <v>55</v>
      </c>
      <c r="AK197" t="s">
        <v>16780</v>
      </c>
      <c r="AL197" s="7">
        <v>0</v>
      </c>
      <c r="AM197" s="1" t="s">
        <v>3237</v>
      </c>
    </row>
    <row r="198" spans="1:39" ht="12.75" customHeight="1">
      <c r="A198" s="1"/>
      <c r="B198" s="1" t="s">
        <v>3242</v>
      </c>
      <c r="C198" s="1" t="s">
        <v>3243</v>
      </c>
      <c r="D198" s="3" t="str">
        <f ca="1">IFERROR(__xludf.DUMMYFUNCTION("PROPER(REGEXEXTRACT(B709, ""(?:https?:\/\/)?(?:www\.)?([a-zA-Z0-9-]+)\.""))"),"Skyscanner")</f>
        <v>Skyscanner</v>
      </c>
      <c r="E198" s="1" t="s">
        <v>3244</v>
      </c>
      <c r="F198" s="1">
        <v>11.211425699999999</v>
      </c>
      <c r="G198" s="1">
        <v>119.418312</v>
      </c>
      <c r="H198" s="1" t="s">
        <v>3245</v>
      </c>
      <c r="I198" s="1" t="s">
        <v>3119</v>
      </c>
      <c r="J198" s="1">
        <f>IF(K198="URBAN",1,IF(K198="SUBURBAN",2,IF(K198="RURAL",3,"")))</f>
        <v>3</v>
      </c>
      <c r="K198" s="1" t="s">
        <v>541</v>
      </c>
      <c r="L198" s="18">
        <v>46082</v>
      </c>
      <c r="M198" s="49">
        <v>0.625</v>
      </c>
      <c r="N198" s="18">
        <v>46083</v>
      </c>
      <c r="O198" s="56">
        <v>0.5</v>
      </c>
      <c r="P198" s="31" t="str">
        <f>TEXT($L198, "dddd")</f>
        <v>Sunday</v>
      </c>
      <c r="Q198" s="39" t="s">
        <v>207</v>
      </c>
      <c r="R198" s="39">
        <v>18102</v>
      </c>
      <c r="S198" s="1" t="str">
        <f>IF(OR(MONTH(L198)=12, MONTH(L198)&lt;=5), "Dry Season", "Wet Season")</f>
        <v>Dry Season</v>
      </c>
      <c r="T198" s="1">
        <v>1</v>
      </c>
      <c r="U198" s="1">
        <v>0</v>
      </c>
      <c r="V198" s="1">
        <v>0</v>
      </c>
      <c r="W198" s="1">
        <v>1</v>
      </c>
      <c r="X198" s="1" t="s">
        <v>3120</v>
      </c>
      <c r="Y198" s="1">
        <v>11.176256499999999</v>
      </c>
      <c r="Z198" s="1">
        <v>119.44114759999999</v>
      </c>
      <c r="AA198" s="11" cm="1">
        <f t="array" ref="AA198">IF(ISBLANK(Y198), 0, VINCentyInvDistance(F198,G198,Y198,Z198))</f>
        <v>4621.0747769628997</v>
      </c>
      <c r="AB198" s="1">
        <v>1</v>
      </c>
      <c r="AC198" s="1">
        <v>8.8000000000000007</v>
      </c>
      <c r="AD198" s="1">
        <v>4.4000000000000004</v>
      </c>
      <c r="AE198" s="1">
        <v>1307</v>
      </c>
      <c r="AF198" s="1">
        <v>1</v>
      </c>
      <c r="AG198" s="1" t="s">
        <v>3121</v>
      </c>
      <c r="AH198" s="1" t="s">
        <v>1597</v>
      </c>
      <c r="AI198" s="1" t="str">
        <f>TRIM(MID(SUBSTITUTE($H198,",",REPT(" ",200)),(LEN($H198)-LEN(SUBSTITUTE($H198,",",""))-2)*200+1,200))</f>
        <v>Mimaropa</v>
      </c>
      <c r="AJ198" s="1" t="s">
        <v>55</v>
      </c>
      <c r="AK198" t="s">
        <v>16782</v>
      </c>
      <c r="AL198" s="7">
        <v>0</v>
      </c>
      <c r="AM198" s="1"/>
    </row>
    <row r="199" spans="1:39" ht="12.75" customHeight="1">
      <c r="A199" s="1"/>
      <c r="B199" s="1" t="s">
        <v>3246</v>
      </c>
      <c r="C199" s="1" t="s">
        <v>3247</v>
      </c>
      <c r="D199" s="3" t="str">
        <f ca="1">IFERROR(__xludf.DUMMYFUNCTION("PROPER(REGEXEXTRACT(B710, ""(?:https?:\/\/)?(?:www\.)?([a-zA-Z0-9-]+)\.""))"),"Skyscanner")</f>
        <v>Skyscanner</v>
      </c>
      <c r="E199" s="1" t="s">
        <v>3248</v>
      </c>
      <c r="F199" s="1">
        <v>11.211460000000001</v>
      </c>
      <c r="G199" s="1">
        <v>119.4178</v>
      </c>
      <c r="H199" s="1" t="s">
        <v>3245</v>
      </c>
      <c r="I199" s="1" t="s">
        <v>3119</v>
      </c>
      <c r="J199" s="1">
        <f>IF(K199="URBAN",1,IF(K199="SUBURBAN",2,IF(K199="RURAL",3,"")))</f>
        <v>3</v>
      </c>
      <c r="K199" s="1" t="s">
        <v>541</v>
      </c>
      <c r="L199" s="18">
        <v>46082</v>
      </c>
      <c r="M199" s="49">
        <v>0.58333333333333337</v>
      </c>
      <c r="N199" s="18">
        <v>46083</v>
      </c>
      <c r="O199" s="56">
        <v>0.5</v>
      </c>
      <c r="P199" s="31" t="str">
        <f>TEXT($L199, "dddd")</f>
        <v>Sunday</v>
      </c>
      <c r="Q199" s="39" t="s">
        <v>111</v>
      </c>
      <c r="R199" s="39">
        <v>2900</v>
      </c>
      <c r="S199" s="1" t="str">
        <f>IF(OR(MONTH(L199)=12, MONTH(L199)&lt;=5), "Dry Season", "Wet Season")</f>
        <v>Dry Season</v>
      </c>
      <c r="T199" s="1">
        <v>1</v>
      </c>
      <c r="U199" s="1">
        <v>0</v>
      </c>
      <c r="V199" s="1">
        <v>0</v>
      </c>
      <c r="W199" s="1">
        <v>1</v>
      </c>
      <c r="X199" s="1" t="s">
        <v>3120</v>
      </c>
      <c r="Y199" s="1">
        <v>11.176256499999999</v>
      </c>
      <c r="Z199" s="1">
        <v>119.44114759999999</v>
      </c>
      <c r="AA199" s="11" cm="1">
        <f t="array" ref="AA199">IF(ISBLANK(Y199), 0, VINCentyInvDistance(F199,G199,Y199,Z199))</f>
        <v>4654.6658392720437</v>
      </c>
      <c r="AB199" s="1">
        <v>0</v>
      </c>
      <c r="AC199" s="1">
        <v>8.8000000000000007</v>
      </c>
      <c r="AD199" s="1">
        <v>2.6</v>
      </c>
      <c r="AE199" s="1">
        <v>17</v>
      </c>
      <c r="AF199" s="1">
        <v>1</v>
      </c>
      <c r="AG199" s="1" t="s">
        <v>3156</v>
      </c>
      <c r="AH199" s="1" t="s">
        <v>1597</v>
      </c>
      <c r="AI199" s="1"/>
      <c r="AJ199" s="1" t="s">
        <v>55</v>
      </c>
      <c r="AK199" t="s">
        <v>16783</v>
      </c>
      <c r="AL199" s="7">
        <v>0</v>
      </c>
      <c r="AM199" s="1" t="s">
        <v>3249</v>
      </c>
    </row>
    <row r="200" spans="1:39" ht="12.75" customHeight="1">
      <c r="A200" s="1"/>
      <c r="B200" s="1" t="s">
        <v>3250</v>
      </c>
      <c r="C200" s="1" t="s">
        <v>3251</v>
      </c>
      <c r="D200" s="3" t="str">
        <f ca="1">IFERROR(__xludf.DUMMYFUNCTION("PROPER(REGEXEXTRACT(B711, ""(?:https?:\/\/)?(?:www\.)?([a-zA-Z0-9-]+)\.""))"),"Skyscanner")</f>
        <v>Skyscanner</v>
      </c>
      <c r="E200" s="1" t="s">
        <v>3252</v>
      </c>
      <c r="F200" s="1">
        <v>9.7396325000000008</v>
      </c>
      <c r="G200" s="1">
        <v>118.7467486</v>
      </c>
      <c r="H200" s="1" t="s">
        <v>3253</v>
      </c>
      <c r="I200" s="1" t="s">
        <v>3119</v>
      </c>
      <c r="J200" s="1">
        <f>IF(K200="URBAN",1,IF(K200="SUBURBAN",2,IF(K200="RURAL",3,"")))</f>
        <v>3</v>
      </c>
      <c r="K200" s="1" t="s">
        <v>541</v>
      </c>
      <c r="L200" s="18">
        <v>46082</v>
      </c>
      <c r="M200" s="49">
        <v>0.58333333333333337</v>
      </c>
      <c r="N200" s="18">
        <v>46083</v>
      </c>
      <c r="O200" s="56">
        <v>0.5</v>
      </c>
      <c r="P200" s="31" t="str">
        <f>TEXT($L200, "dddd")</f>
        <v>Sunday</v>
      </c>
      <c r="Q200" s="39" t="s">
        <v>531</v>
      </c>
      <c r="R200" s="39">
        <v>7754</v>
      </c>
      <c r="S200" s="1" t="str">
        <f>IF(OR(MONTH(L200)=12, MONTH(L200)&lt;=5), "Dry Season", "Wet Season")</f>
        <v>Dry Season</v>
      </c>
      <c r="T200" s="1">
        <v>1</v>
      </c>
      <c r="U200" s="1">
        <v>0</v>
      </c>
      <c r="V200" s="1">
        <v>0</v>
      </c>
      <c r="W200" s="1">
        <v>1</v>
      </c>
      <c r="X200" s="1" t="s">
        <v>1595</v>
      </c>
      <c r="Y200" s="1">
        <v>9.7439737999999991</v>
      </c>
      <c r="Z200" s="1">
        <v>118.7402726</v>
      </c>
      <c r="AA200" s="11" cm="1">
        <f t="array" ref="AA200">IF(ISBLANK(Y200), 0, VINCentyInvDistance(F200,G200,Y200,Z200))</f>
        <v>857.6060441625782</v>
      </c>
      <c r="AB200" s="1">
        <v>1</v>
      </c>
      <c r="AC200" s="1">
        <v>8.8000000000000007</v>
      </c>
      <c r="AD200" s="1">
        <v>4.4000000000000004</v>
      </c>
      <c r="AE200" s="1">
        <v>743</v>
      </c>
      <c r="AF200" s="1">
        <v>1</v>
      </c>
      <c r="AG200" s="1" t="s">
        <v>1596</v>
      </c>
      <c r="AH200" s="1" t="s">
        <v>1597</v>
      </c>
      <c r="AI200" s="1" t="str">
        <f>TRIM(MID(SUBSTITUTE($H200,",",REPT(" ",200)),(LEN($H200)-LEN(SUBSTITUTE($H200,",",""))-2)*200+1,200))</f>
        <v>Mimaropa</v>
      </c>
      <c r="AJ200" s="1" t="s">
        <v>55</v>
      </c>
      <c r="AK200" t="s">
        <v>16784</v>
      </c>
      <c r="AL200" s="7">
        <v>0</v>
      </c>
      <c r="AM200" s="1"/>
    </row>
    <row r="201" spans="1:39" ht="12.75" customHeight="1">
      <c r="A201" s="1"/>
      <c r="B201" s="1" t="s">
        <v>3264</v>
      </c>
      <c r="C201" s="1" t="s">
        <v>3265</v>
      </c>
      <c r="D201" s="3" t="str">
        <f ca="1">IFERROR(__xludf.DUMMYFUNCTION("PROPER(REGEXEXTRACT(B714, ""(?:https?:\/\/)?(?:www\.)?([a-zA-Z0-9-]+)\.""))"),"Skyscanner")</f>
        <v>Skyscanner</v>
      </c>
      <c r="E201" s="1" t="s">
        <v>3266</v>
      </c>
      <c r="F201" s="1">
        <v>11.091262</v>
      </c>
      <c r="G201" s="1">
        <v>119.3904871</v>
      </c>
      <c r="H201" s="1" t="s">
        <v>3263</v>
      </c>
      <c r="I201" s="1" t="s">
        <v>3119</v>
      </c>
      <c r="J201" s="1">
        <f>IF(K201="URBAN",1,IF(K201="SUBURBAN",2,IF(K201="RURAL",3,"")))</f>
        <v>3</v>
      </c>
      <c r="K201" s="1" t="s">
        <v>541</v>
      </c>
      <c r="L201" s="18">
        <v>46082</v>
      </c>
      <c r="M201" s="49">
        <v>0.625</v>
      </c>
      <c r="N201" s="18">
        <v>46083</v>
      </c>
      <c r="O201" s="56">
        <v>0.5</v>
      </c>
      <c r="P201" s="31" t="str">
        <f>TEXT($L201, "dddd")</f>
        <v>Sunday</v>
      </c>
      <c r="Q201" s="39" t="s">
        <v>43</v>
      </c>
      <c r="R201" s="39">
        <v>71218</v>
      </c>
      <c r="S201" s="1" t="str">
        <f>IF(OR(MONTH(L201)=12, MONTH(L201)&lt;=5), "Dry Season", "Wet Season")</f>
        <v>Dry Season</v>
      </c>
      <c r="T201" s="1">
        <v>1</v>
      </c>
      <c r="U201" s="1">
        <v>0</v>
      </c>
      <c r="V201" s="1">
        <v>0</v>
      </c>
      <c r="W201" s="1">
        <v>1</v>
      </c>
      <c r="X201" s="1" t="s">
        <v>3120</v>
      </c>
      <c r="Y201" s="1">
        <v>11.176256499999999</v>
      </c>
      <c r="Z201" s="1">
        <v>119.44114759999999</v>
      </c>
      <c r="AA201" s="11" cm="1">
        <f t="array" ref="AA201">IF(ISBLANK(Y201), 0, VINCentyInvDistance(F201,G201,Y201,Z201))</f>
        <v>10909.544188456644</v>
      </c>
      <c r="AB201" s="1">
        <v>0</v>
      </c>
      <c r="AC201" s="1">
        <v>0</v>
      </c>
      <c r="AD201" s="1">
        <v>0</v>
      </c>
      <c r="AE201" s="1">
        <v>608</v>
      </c>
      <c r="AF201" s="1">
        <v>1</v>
      </c>
      <c r="AG201" s="1" t="s">
        <v>3121</v>
      </c>
      <c r="AH201" s="1" t="s">
        <v>1597</v>
      </c>
      <c r="AI201" s="1" t="str">
        <f>TRIM(MID(SUBSTITUTE($H201,",",REPT(" ",200)),(LEN($H201)-LEN(SUBSTITUTE($H201,",",""))-2)*200+1,200))</f>
        <v>Palawan</v>
      </c>
      <c r="AJ201" s="1" t="s">
        <v>55</v>
      </c>
      <c r="AL201" s="7">
        <v>0</v>
      </c>
      <c r="AM201" s="1"/>
    </row>
    <row r="202" spans="1:39" ht="12.75" customHeight="1">
      <c r="A202" s="1"/>
      <c r="B202" s="1" t="s">
        <v>3272</v>
      </c>
      <c r="C202" s="1" t="s">
        <v>3273</v>
      </c>
      <c r="D202" s="3" t="str">
        <f ca="1">IFERROR(__xludf.DUMMYFUNCTION("PROPER(REGEXEXTRACT(B716, ""(?:https?:\/\/)?(?:www\.)?([a-zA-Z0-9-]+)\.""))"),"Skyscanner")</f>
        <v>Skyscanner</v>
      </c>
      <c r="E202" s="1" t="s">
        <v>3274</v>
      </c>
      <c r="F202" s="1">
        <v>9.7640806999999992</v>
      </c>
      <c r="G202" s="1">
        <v>118.7546205</v>
      </c>
      <c r="H202" s="1" t="s">
        <v>3275</v>
      </c>
      <c r="I202" s="1" t="s">
        <v>3119</v>
      </c>
      <c r="J202" s="1">
        <f>IF(K202="URBAN",1,IF(K202="SUBURBAN",2,IF(K202="RURAL",3,"")))</f>
        <v>3</v>
      </c>
      <c r="K202" s="1" t="s">
        <v>541</v>
      </c>
      <c r="L202" s="18">
        <v>46082</v>
      </c>
      <c r="M202" s="49">
        <v>0.58333333333333337</v>
      </c>
      <c r="N202" s="18">
        <v>46083</v>
      </c>
      <c r="O202" s="56">
        <v>0.5</v>
      </c>
      <c r="P202" s="31" t="str">
        <f>TEXT($L202, "dddd")</f>
        <v>Sunday</v>
      </c>
      <c r="Q202" s="39" t="s">
        <v>111</v>
      </c>
      <c r="R202" s="39">
        <v>1993</v>
      </c>
      <c r="S202" s="1" t="str">
        <f>IF(OR(MONTH(L202)=12, MONTH(L202)&lt;=5), "Dry Season", "Wet Season")</f>
        <v>Dry Season</v>
      </c>
      <c r="T202" s="1">
        <v>1</v>
      </c>
      <c r="U202" s="1">
        <v>0</v>
      </c>
      <c r="V202" s="1">
        <v>0</v>
      </c>
      <c r="W202" s="1">
        <v>1</v>
      </c>
      <c r="X202" s="1" t="s">
        <v>3131</v>
      </c>
      <c r="Y202" s="1">
        <v>9.7670356999999992</v>
      </c>
      <c r="Z202" s="1">
        <v>118.74822469999999</v>
      </c>
      <c r="AA202" s="11" cm="1">
        <f t="array" ref="AA202">IF(ISBLANK(Y202), 0, VINCentyInvDistance(F202,G202,Y202,Z202))</f>
        <v>774.11100392324124</v>
      </c>
      <c r="AB202" s="1">
        <v>0</v>
      </c>
      <c r="AC202" s="1">
        <v>9.4</v>
      </c>
      <c r="AD202" s="1">
        <v>4.7</v>
      </c>
      <c r="AE202" s="1">
        <v>180</v>
      </c>
      <c r="AF202" s="1">
        <v>1</v>
      </c>
      <c r="AG202" s="1" t="s">
        <v>3132</v>
      </c>
      <c r="AH202" s="1" t="s">
        <v>1597</v>
      </c>
      <c r="AI202" s="1" t="str">
        <f>TRIM(MID(SUBSTITUTE($H202,",",REPT(" ",200)),(LEN($H202)-LEN(SUBSTITUTE($H202,",",""))-2)*200+1,200))</f>
        <v>Mimaropa</v>
      </c>
      <c r="AJ202" s="1" t="s">
        <v>55</v>
      </c>
      <c r="AK202" t="s">
        <v>16788</v>
      </c>
      <c r="AL202" s="7">
        <v>0</v>
      </c>
      <c r="AM202" s="1"/>
    </row>
    <row r="203" spans="1:39" ht="12.75" customHeight="1">
      <c r="A203" s="1"/>
      <c r="B203" s="1" t="s">
        <v>3276</v>
      </c>
      <c r="C203" s="1" t="s">
        <v>3277</v>
      </c>
      <c r="D203" s="3" t="str">
        <f ca="1">IFERROR(__xludf.DUMMYFUNCTION("PROPER(REGEXEXTRACT(B717, ""(?:https?:\/\/)?(?:www\.)?([a-zA-Z0-9-]+)\.""))"),"Skyscanner")</f>
        <v>Skyscanner</v>
      </c>
      <c r="E203" s="1" t="s">
        <v>3278</v>
      </c>
      <c r="F203" s="1">
        <v>9.7645199999999992</v>
      </c>
      <c r="G203" s="1">
        <v>118.74979999999999</v>
      </c>
      <c r="H203" s="1" t="s">
        <v>3201</v>
      </c>
      <c r="I203" s="1" t="s">
        <v>3119</v>
      </c>
      <c r="J203" s="1">
        <f>IF(K203="URBAN",1,IF(K203="SUBURBAN",2,IF(K203="RURAL",3,"")))</f>
        <v>3</v>
      </c>
      <c r="K203" s="1" t="s">
        <v>541</v>
      </c>
      <c r="L203" s="18">
        <v>46082</v>
      </c>
      <c r="M203" s="49">
        <v>0.58333333333333337</v>
      </c>
      <c r="N203" s="18">
        <v>46083</v>
      </c>
      <c r="O203" s="56">
        <v>0.5</v>
      </c>
      <c r="P203" s="31" t="str">
        <f>TEXT($L203, "dddd")</f>
        <v>Sunday</v>
      </c>
      <c r="Q203" s="39" t="s">
        <v>531</v>
      </c>
      <c r="R203" s="39">
        <v>2775.5</v>
      </c>
      <c r="S203" s="1" t="str">
        <f>IF(OR(MONTH(L203)=12, MONTH(L203)&lt;=5), "Dry Season", "Wet Season")</f>
        <v>Dry Season</v>
      </c>
      <c r="T203" s="1">
        <v>1</v>
      </c>
      <c r="U203" s="1">
        <v>0</v>
      </c>
      <c r="V203" s="1">
        <v>0</v>
      </c>
      <c r="W203" s="1">
        <v>1</v>
      </c>
      <c r="X203" s="1" t="s">
        <v>3131</v>
      </c>
      <c r="Y203" s="1">
        <v>9.7670356999999992</v>
      </c>
      <c r="Z203" s="1">
        <v>118.74822469999999</v>
      </c>
      <c r="AA203" s="11" cm="1">
        <f t="array" ref="AA203">IF(ISBLANK(Y203), 0, VINCentyInvDistance(F203,G203,Y203,Z203))</f>
        <v>327.56205819899566</v>
      </c>
      <c r="AB203" s="1">
        <v>0</v>
      </c>
      <c r="AC203" s="1">
        <v>9.4</v>
      </c>
      <c r="AD203" s="1">
        <v>4.5</v>
      </c>
      <c r="AE203" s="1">
        <v>515</v>
      </c>
      <c r="AF203" s="1">
        <v>1</v>
      </c>
      <c r="AG203" s="1" t="s">
        <v>3156</v>
      </c>
      <c r="AH203" s="1" t="s">
        <v>1597</v>
      </c>
      <c r="AI203" s="1"/>
      <c r="AJ203" s="1" t="s">
        <v>55</v>
      </c>
      <c r="AK203" t="s">
        <v>16789</v>
      </c>
      <c r="AL203" s="7">
        <v>0</v>
      </c>
      <c r="AM203" s="1" t="s">
        <v>3279</v>
      </c>
    </row>
    <row r="204" spans="1:39" ht="12.75" customHeight="1">
      <c r="A204" s="1"/>
      <c r="B204" s="1" t="s">
        <v>3280</v>
      </c>
      <c r="C204" s="1" t="s">
        <v>3281</v>
      </c>
      <c r="D204" s="3" t="str">
        <f ca="1">IFERROR(__xludf.DUMMYFUNCTION("PROPER(REGEXEXTRACT(B718, ""(?:https?:\/\/)?(?:www\.)?([a-zA-Z0-9-]+)\.""))"),"Skyscanner")</f>
        <v>Skyscanner</v>
      </c>
      <c r="E204" s="1" t="s">
        <v>3282</v>
      </c>
      <c r="F204" s="1">
        <v>9.8141400000000001</v>
      </c>
      <c r="G204" s="1">
        <v>118.73567</v>
      </c>
      <c r="H204" s="1" t="s">
        <v>3283</v>
      </c>
      <c r="I204" s="1" t="s">
        <v>3119</v>
      </c>
      <c r="J204" s="1">
        <f>IF(K204="URBAN",1,IF(K204="SUBURBAN",2,IF(K204="RURAL",3,"")))</f>
        <v>3</v>
      </c>
      <c r="K204" s="1" t="s">
        <v>541</v>
      </c>
      <c r="L204" s="18">
        <v>46082</v>
      </c>
      <c r="M204" s="49">
        <v>0.58333333333333337</v>
      </c>
      <c r="N204" s="18">
        <v>46083</v>
      </c>
      <c r="O204" s="56">
        <v>0.5</v>
      </c>
      <c r="P204" s="31" t="str">
        <f>TEXT($L204, "dddd")</f>
        <v>Sunday</v>
      </c>
      <c r="Q204" s="39" t="s">
        <v>1026</v>
      </c>
      <c r="R204" s="39">
        <v>1943</v>
      </c>
      <c r="S204" s="1" t="str">
        <f>IF(OR(MONTH(L204)=12, MONTH(L204)&lt;=5), "Dry Season", "Wet Season")</f>
        <v>Dry Season</v>
      </c>
      <c r="T204" s="1">
        <v>1</v>
      </c>
      <c r="U204" s="1">
        <v>0</v>
      </c>
      <c r="V204" s="1">
        <v>0</v>
      </c>
      <c r="W204" s="1">
        <v>0</v>
      </c>
      <c r="X204" s="1" t="s">
        <v>44</v>
      </c>
      <c r="Y204" s="1"/>
      <c r="Z204" s="1"/>
      <c r="AA204" s="11" cm="1">
        <f t="array" ref="AA204">IF(ISBLANK(Y204), 0, VINCentyInvDistance(F204,G204,Y204,Z204))</f>
        <v>0</v>
      </c>
      <c r="AB204" s="1">
        <v>1</v>
      </c>
      <c r="AC204" s="1">
        <v>9.1999999999999993</v>
      </c>
      <c r="AD204" s="1">
        <v>3.9</v>
      </c>
      <c r="AE204" s="1">
        <v>100</v>
      </c>
      <c r="AF204" s="1">
        <v>1</v>
      </c>
      <c r="AG204" s="1" t="s">
        <v>3284</v>
      </c>
      <c r="AH204" s="1" t="s">
        <v>1597</v>
      </c>
      <c r="AI204" s="1" t="str">
        <f>TRIM(MID(SUBSTITUTE($H204,",",REPT(" ",200)),(LEN($H204)-LEN(SUBSTITUTE($H204,",",""))-2)*200+1,200))</f>
        <v>Mimaropa</v>
      </c>
      <c r="AJ204" s="1" t="s">
        <v>55</v>
      </c>
      <c r="AK204" t="s">
        <v>16790</v>
      </c>
      <c r="AL204" s="7">
        <v>0</v>
      </c>
      <c r="AM204" s="1" t="s">
        <v>3285</v>
      </c>
    </row>
    <row r="205" spans="1:39" ht="12.75" customHeight="1">
      <c r="A205" s="1"/>
      <c r="B205" s="1" t="s">
        <v>3291</v>
      </c>
      <c r="C205" s="1" t="s">
        <v>3292</v>
      </c>
      <c r="D205" s="3" t="str">
        <f ca="1">IFERROR(__xludf.DUMMYFUNCTION("PROPER(REGEXEXTRACT(B720, ""(?:https?:\/\/)?(?:www\.)?([a-zA-Z0-9-]+)\.""))"),"Skyscanner")</f>
        <v>Skyscanner</v>
      </c>
      <c r="E205" s="1" t="s">
        <v>3293</v>
      </c>
      <c r="F205" s="1">
        <v>9.7425499000000002</v>
      </c>
      <c r="G205" s="1">
        <v>118.7350265</v>
      </c>
      <c r="H205" s="1" t="s">
        <v>3294</v>
      </c>
      <c r="I205" s="1" t="s">
        <v>3119</v>
      </c>
      <c r="J205" s="1">
        <f>IF(K205="URBAN",1,IF(K205="SUBURBAN",2,IF(K205="RURAL",3,"")))</f>
        <v>3</v>
      </c>
      <c r="K205" s="1" t="s">
        <v>541</v>
      </c>
      <c r="L205" s="18">
        <v>46082</v>
      </c>
      <c r="M205" s="49">
        <v>0.58333333333333337</v>
      </c>
      <c r="N205" s="18">
        <v>46083</v>
      </c>
      <c r="O205" s="56">
        <v>0.5</v>
      </c>
      <c r="P205" s="31" t="str">
        <f>TEXT($L205, "dddd")</f>
        <v>Sunday</v>
      </c>
      <c r="Q205" s="39" t="s">
        <v>111</v>
      </c>
      <c r="R205" s="39">
        <v>3780</v>
      </c>
      <c r="S205" s="1" t="str">
        <f>IF(OR(MONTH(L205)=12, MONTH(L205)&lt;=5), "Dry Season", "Wet Season")</f>
        <v>Dry Season</v>
      </c>
      <c r="T205" s="1">
        <v>1</v>
      </c>
      <c r="U205" s="1">
        <v>0</v>
      </c>
      <c r="V205" s="1">
        <v>1</v>
      </c>
      <c r="W205" s="1">
        <v>1</v>
      </c>
      <c r="X205" s="1" t="s">
        <v>1595</v>
      </c>
      <c r="Y205" s="1">
        <v>9.7439737999999991</v>
      </c>
      <c r="Z205" s="1">
        <v>118.7402726</v>
      </c>
      <c r="AA205" s="11" cm="1">
        <f t="array" ref="AA205">IF(ISBLANK(Y205), 0, VINCentyInvDistance(F205,G205,Y205,Z205))</f>
        <v>596.78109383755123</v>
      </c>
      <c r="AB205" s="1">
        <v>1</v>
      </c>
      <c r="AC205" s="1">
        <v>7.4</v>
      </c>
      <c r="AD205" s="1">
        <v>3.7</v>
      </c>
      <c r="AE205" s="1">
        <v>305</v>
      </c>
      <c r="AF205" s="1">
        <v>1</v>
      </c>
      <c r="AG205" s="1" t="s">
        <v>1596</v>
      </c>
      <c r="AH205" s="1" t="s">
        <v>1597</v>
      </c>
      <c r="AI205" s="1" t="str">
        <f>TRIM(MID(SUBSTITUTE($H205,",",REPT(" ",200)),(LEN($H205)-LEN(SUBSTITUTE($H205,",",""))-2)*200+1,200))</f>
        <v>Mimaropa</v>
      </c>
      <c r="AJ205" s="1" t="s">
        <v>55</v>
      </c>
      <c r="AK205" t="s">
        <v>16791</v>
      </c>
      <c r="AL205" s="7">
        <v>0</v>
      </c>
      <c r="AM205" s="1"/>
    </row>
    <row r="206" spans="1:39" ht="12.75" customHeight="1">
      <c r="A206" s="1"/>
      <c r="B206" s="1" t="s">
        <v>3295</v>
      </c>
      <c r="C206" s="1" t="s">
        <v>3296</v>
      </c>
      <c r="D206" s="3" t="str">
        <f ca="1">IFERROR(__xludf.DUMMYFUNCTION("PROPER(REGEXEXTRACT(B721, ""(?:https?:\/\/)?(?:www\.)?([a-zA-Z0-9-]+)\.""))"),"Skyscanner")</f>
        <v>Skyscanner</v>
      </c>
      <c r="E206" s="1" t="s">
        <v>3297</v>
      </c>
      <c r="F206" s="1">
        <v>9.7424099999999996</v>
      </c>
      <c r="G206" s="1">
        <v>118.73528</v>
      </c>
      <c r="H206" s="1" t="s">
        <v>3298</v>
      </c>
      <c r="I206" s="1" t="s">
        <v>3119</v>
      </c>
      <c r="J206" s="1">
        <f>IF(K206="URBAN",1,IF(K206="SUBURBAN",2,IF(K206="RURAL",3,"")))</f>
        <v>3</v>
      </c>
      <c r="K206" s="1" t="s">
        <v>541</v>
      </c>
      <c r="L206" s="18">
        <v>46082</v>
      </c>
      <c r="M206" s="49">
        <v>0.58333333333333337</v>
      </c>
      <c r="N206" s="18">
        <v>46083</v>
      </c>
      <c r="O206" s="56">
        <v>0.5</v>
      </c>
      <c r="P206" s="31" t="str">
        <f>TEXT($L206, "dddd")</f>
        <v>Sunday</v>
      </c>
      <c r="Q206" s="39" t="s">
        <v>3299</v>
      </c>
      <c r="R206" s="39">
        <v>14742</v>
      </c>
      <c r="S206" s="1" t="str">
        <f>IF(OR(MONTH(L206)=12, MONTH(L206)&lt;=5), "Dry Season", "Wet Season")</f>
        <v>Dry Season</v>
      </c>
      <c r="T206" s="1">
        <v>1</v>
      </c>
      <c r="U206" s="1">
        <v>0</v>
      </c>
      <c r="V206" s="1">
        <v>0</v>
      </c>
      <c r="W206" s="1">
        <v>1</v>
      </c>
      <c r="X206" s="1" t="s">
        <v>1595</v>
      </c>
      <c r="Y206" s="1">
        <v>9.7439737999999991</v>
      </c>
      <c r="Z206" s="1">
        <v>118.7402726</v>
      </c>
      <c r="AA206" s="11" cm="1">
        <f t="array" ref="AA206">IF(ISBLANK(Y206), 0, VINCentyInvDistance(F206,G206,Y206,Z206))</f>
        <v>574.46737820624162</v>
      </c>
      <c r="AB206" s="1">
        <v>0</v>
      </c>
      <c r="AC206" s="1">
        <v>7.4</v>
      </c>
      <c r="AD206" s="1">
        <v>4.5</v>
      </c>
      <c r="AE206" s="1">
        <v>608</v>
      </c>
      <c r="AF206" s="1">
        <v>1</v>
      </c>
      <c r="AG206" s="1" t="s">
        <v>3284</v>
      </c>
      <c r="AH206" s="1" t="s">
        <v>1597</v>
      </c>
      <c r="AI206" s="1"/>
      <c r="AJ206" s="1" t="s">
        <v>55</v>
      </c>
      <c r="AK206" t="s">
        <v>16792</v>
      </c>
      <c r="AL206" s="7">
        <v>0</v>
      </c>
      <c r="AM206" s="1" t="s">
        <v>3300</v>
      </c>
    </row>
    <row r="207" spans="1:39" ht="12.75" customHeight="1">
      <c r="A207" s="1"/>
      <c r="B207" s="1" t="s">
        <v>3301</v>
      </c>
      <c r="C207" s="1" t="s">
        <v>3302</v>
      </c>
      <c r="D207" s="3" t="str">
        <f ca="1">IFERROR(__xludf.DUMMYFUNCTION("PROPER(REGEXEXTRACT(B722, ""(?:https?:\/\/)?(?:www\.)?([a-zA-Z0-9-]+)\.""))"),"Skyscanner")</f>
        <v>Skyscanner</v>
      </c>
      <c r="E207" s="1" t="s">
        <v>3303</v>
      </c>
      <c r="F207" s="1">
        <v>12.19139</v>
      </c>
      <c r="G207" s="1">
        <v>120.10281999999999</v>
      </c>
      <c r="H207" s="1" t="s">
        <v>3304</v>
      </c>
      <c r="I207" s="1" t="s">
        <v>3119</v>
      </c>
      <c r="J207" s="1">
        <f>IF(K207="URBAN",1,IF(K207="SUBURBAN",2,IF(K207="RURAL",3,"")))</f>
        <v>3</v>
      </c>
      <c r="K207" s="1" t="s">
        <v>541</v>
      </c>
      <c r="L207" s="18">
        <v>46082</v>
      </c>
      <c r="M207" s="49">
        <v>0.58333333333333337</v>
      </c>
      <c r="N207" s="18">
        <v>46083</v>
      </c>
      <c r="O207" s="56">
        <v>0.5</v>
      </c>
      <c r="P207" s="31" t="str">
        <f>TEXT($L207, "dddd")</f>
        <v>Sunday</v>
      </c>
      <c r="Q207" s="39" t="s">
        <v>111</v>
      </c>
      <c r="R207" s="39">
        <v>1674</v>
      </c>
      <c r="S207" s="1" t="str">
        <f>IF(OR(MONTH(L207)=12, MONTH(L207)&lt;=5), "Dry Season", "Wet Season")</f>
        <v>Dry Season</v>
      </c>
      <c r="T207" s="1">
        <v>1</v>
      </c>
      <c r="U207" s="1">
        <v>0</v>
      </c>
      <c r="V207" s="1">
        <v>0</v>
      </c>
      <c r="W207" s="1">
        <v>0</v>
      </c>
      <c r="X207" s="1" t="s">
        <v>44</v>
      </c>
      <c r="Y207" s="1"/>
      <c r="Z207" s="1"/>
      <c r="AA207" s="11" cm="1">
        <f t="array" ref="AA207">IF(ISBLANK(Y207), 0, VINCentyInvDistance(F207,G207,Y207,Z207))</f>
        <v>0</v>
      </c>
      <c r="AB207" s="1">
        <v>1</v>
      </c>
      <c r="AC207" s="1">
        <v>9</v>
      </c>
      <c r="AD207" s="1">
        <v>5</v>
      </c>
      <c r="AE207" s="1">
        <v>2</v>
      </c>
      <c r="AF207" s="1">
        <v>1</v>
      </c>
      <c r="AG207" s="1" t="s">
        <v>3305</v>
      </c>
      <c r="AH207" s="1" t="s">
        <v>1597</v>
      </c>
      <c r="AI207" s="1"/>
      <c r="AJ207" s="1" t="s">
        <v>55</v>
      </c>
      <c r="AK207" t="s">
        <v>16793</v>
      </c>
      <c r="AL207" s="7">
        <v>0</v>
      </c>
      <c r="AM207" s="1" t="s">
        <v>3306</v>
      </c>
    </row>
    <row r="208" spans="1:39" ht="12.75" customHeight="1">
      <c r="A208" s="1"/>
      <c r="B208" s="1" t="s">
        <v>3307</v>
      </c>
      <c r="C208" s="1" t="s">
        <v>3308</v>
      </c>
      <c r="D208" s="3" t="str">
        <f ca="1">IFERROR(__xludf.DUMMYFUNCTION("PROPER(REGEXEXTRACT(B723, ""(?:https?:\/\/)?(?:www\.)?([a-zA-Z0-9-]+)\.""))"),"Skyscanner")</f>
        <v>Skyscanner</v>
      </c>
      <c r="E208" s="1" t="s">
        <v>3309</v>
      </c>
      <c r="F208" s="1">
        <v>12.23335</v>
      </c>
      <c r="G208" s="1">
        <v>120.03904</v>
      </c>
      <c r="H208" s="1" t="s">
        <v>3310</v>
      </c>
      <c r="I208" s="1" t="s">
        <v>3119</v>
      </c>
      <c r="J208" s="1">
        <f>IF(K208="URBAN",1,IF(K208="SUBURBAN",2,IF(K208="RURAL",3,"")))</f>
        <v>3</v>
      </c>
      <c r="K208" s="1" t="s">
        <v>541</v>
      </c>
      <c r="L208" s="18">
        <v>46082</v>
      </c>
      <c r="M208" s="49">
        <v>0.58333333333333337</v>
      </c>
      <c r="N208" s="18">
        <v>46083</v>
      </c>
      <c r="O208" s="56">
        <v>0.5</v>
      </c>
      <c r="P208" s="31" t="str">
        <f>TEXT($L208, "dddd")</f>
        <v>Sunday</v>
      </c>
      <c r="Q208" s="39" t="s">
        <v>186</v>
      </c>
      <c r="R208" s="39">
        <v>16128.24</v>
      </c>
      <c r="S208" s="1" t="str">
        <f>IF(OR(MONTH(L208)=12, MONTH(L208)&lt;=5), "Dry Season", "Wet Season")</f>
        <v>Dry Season</v>
      </c>
      <c r="T208" s="1">
        <v>1</v>
      </c>
      <c r="U208" s="1">
        <v>0</v>
      </c>
      <c r="V208" s="1">
        <v>0</v>
      </c>
      <c r="W208" s="1">
        <v>0</v>
      </c>
      <c r="X208" s="1" t="s">
        <v>44</v>
      </c>
      <c r="Y208" s="1"/>
      <c r="Z208" s="1"/>
      <c r="AA208" s="11" cm="1">
        <f t="array" ref="AA208">IF(ISBLANK(Y208), 0, VINCentyInvDistance(F208,G208,Y208,Z208))</f>
        <v>0</v>
      </c>
      <c r="AB208" s="1">
        <v>1</v>
      </c>
      <c r="AC208" s="1">
        <v>10</v>
      </c>
      <c r="AD208" s="1">
        <v>5</v>
      </c>
      <c r="AE208" s="1">
        <v>3</v>
      </c>
      <c r="AF208" s="1">
        <v>1</v>
      </c>
      <c r="AG208" s="1" t="s">
        <v>984</v>
      </c>
      <c r="AH208" s="1" t="s">
        <v>1597</v>
      </c>
      <c r="AI208" s="1"/>
      <c r="AJ208" s="1" t="s">
        <v>55</v>
      </c>
      <c r="AK208" t="s">
        <v>16794</v>
      </c>
      <c r="AL208" s="7">
        <v>0</v>
      </c>
      <c r="AM208" s="1" t="s">
        <v>3311</v>
      </c>
    </row>
    <row r="209" spans="1:39" ht="12.75" customHeight="1">
      <c r="A209" s="1"/>
      <c r="B209" s="1" t="s">
        <v>3312</v>
      </c>
      <c r="C209" s="1" t="s">
        <v>3313</v>
      </c>
      <c r="D209" s="3" t="str">
        <f ca="1">IFERROR(__xludf.DUMMYFUNCTION("PROPER(REGEXEXTRACT(B724, ""(?:https?:\/\/)?(?:www\.)?([a-zA-Z0-9-]+)\.""))"),"Skyscanner")</f>
        <v>Skyscanner</v>
      </c>
      <c r="E209" s="1" t="s">
        <v>3314</v>
      </c>
      <c r="F209" s="1">
        <v>9.7463791000000004</v>
      </c>
      <c r="G209" s="1">
        <v>118.74646970000001</v>
      </c>
      <c r="H209" s="1" t="s">
        <v>3315</v>
      </c>
      <c r="I209" s="1" t="s">
        <v>3119</v>
      </c>
      <c r="J209" s="1">
        <f>IF(K209="URBAN",1,IF(K209="SUBURBAN",2,IF(K209="RURAL",3,"")))</f>
        <v>3</v>
      </c>
      <c r="K209" s="1" t="s">
        <v>541</v>
      </c>
      <c r="L209" s="18">
        <v>46082</v>
      </c>
      <c r="M209" s="49">
        <v>0.58333333333333337</v>
      </c>
      <c r="N209" s="18">
        <v>46083</v>
      </c>
      <c r="O209" s="56">
        <v>0.5</v>
      </c>
      <c r="P209" s="31" t="str">
        <f>TEXT($L209, "dddd")</f>
        <v>Sunday</v>
      </c>
      <c r="Q209" s="39" t="s">
        <v>43</v>
      </c>
      <c r="R209" s="39">
        <v>4743</v>
      </c>
      <c r="S209" s="1" t="str">
        <f>IF(OR(MONTH(L209)=12, MONTH(L209)&lt;=5), "Dry Season", "Wet Season")</f>
        <v>Dry Season</v>
      </c>
      <c r="T209" s="1">
        <v>1</v>
      </c>
      <c r="U209" s="1">
        <v>0</v>
      </c>
      <c r="V209" s="1">
        <v>0</v>
      </c>
      <c r="W209" s="1">
        <v>1</v>
      </c>
      <c r="X209" s="1" t="s">
        <v>3131</v>
      </c>
      <c r="Y209" s="1">
        <v>9.7670356999999992</v>
      </c>
      <c r="Z209" s="1">
        <v>118.74822469999999</v>
      </c>
      <c r="AA209" s="11" cm="1">
        <f t="array" ref="AA209">IF(ISBLANK(Y209), 0, VINCentyInvDistance(F209,G209,Y209,Z209))</f>
        <v>2292.8474791208923</v>
      </c>
      <c r="AB209" s="1">
        <v>1</v>
      </c>
      <c r="AC209" s="1">
        <v>9.1999999999999993</v>
      </c>
      <c r="AD209" s="1">
        <v>4.5999999999999996</v>
      </c>
      <c r="AE209" s="1">
        <v>756</v>
      </c>
      <c r="AF209" s="1">
        <v>1</v>
      </c>
      <c r="AG209" s="1" t="s">
        <v>3132</v>
      </c>
      <c r="AH209" s="1" t="s">
        <v>1597</v>
      </c>
      <c r="AI209" s="1" t="str">
        <f>TRIM(MID(SUBSTITUTE($H209,",",REPT(" ",200)),(LEN($H209)-LEN(SUBSTITUTE($H209,",",""))-2)*200+1,200))</f>
        <v>Mimaropa</v>
      </c>
      <c r="AJ209" s="1" t="s">
        <v>55</v>
      </c>
      <c r="AK209" t="s">
        <v>16795</v>
      </c>
      <c r="AL209" s="7">
        <v>0</v>
      </c>
      <c r="AM209" s="1"/>
    </row>
    <row r="210" spans="1:39" ht="12.75" customHeight="1">
      <c r="A210" s="1"/>
      <c r="B210" s="1" t="s">
        <v>3316</v>
      </c>
      <c r="C210" s="1" t="s">
        <v>3317</v>
      </c>
      <c r="D210" s="3" t="str">
        <f ca="1">IFERROR(__xludf.DUMMYFUNCTION("PROPER(REGEXEXTRACT(B725, ""(?:https?:\/\/)?(?:www\.)?([a-zA-Z0-9-]+)\.""))"),"Google")</f>
        <v>Google</v>
      </c>
      <c r="E210" s="1" t="s">
        <v>3318</v>
      </c>
      <c r="F210" s="1">
        <v>9.7460199999999997</v>
      </c>
      <c r="G210" s="1">
        <v>118.74639999999999</v>
      </c>
      <c r="H210" s="1" t="s">
        <v>3315</v>
      </c>
      <c r="I210" s="1" t="s">
        <v>50</v>
      </c>
      <c r="J210" s="1">
        <f>IF(K210="URBAN",1,IF(K210="SUBURBAN",2,IF(K210="RURAL",3,"")))</f>
        <v>3</v>
      </c>
      <c r="K210" s="1" t="s">
        <v>541</v>
      </c>
      <c r="L210" s="18">
        <v>46082</v>
      </c>
      <c r="M210" s="49">
        <v>0.625</v>
      </c>
      <c r="N210" s="18">
        <v>46083</v>
      </c>
      <c r="O210" s="56">
        <v>0.5</v>
      </c>
      <c r="P210" s="31" t="str">
        <f>TEXT($L210, "dddd")</f>
        <v>Sunday</v>
      </c>
      <c r="Q210" s="39" t="s">
        <v>43</v>
      </c>
      <c r="R210" s="39">
        <v>10041</v>
      </c>
      <c r="S210" s="1" t="str">
        <f>IF(OR(MONTH(L210)=12, MONTH(L210)&lt;=5), "Dry Season", "Wet Season")</f>
        <v>Dry Season</v>
      </c>
      <c r="T210" s="1">
        <v>1</v>
      </c>
      <c r="U210" s="1">
        <v>0</v>
      </c>
      <c r="V210" s="1">
        <v>1</v>
      </c>
      <c r="W210" s="1">
        <v>1</v>
      </c>
      <c r="X210" s="1" t="s">
        <v>3131</v>
      </c>
      <c r="Y210" s="1">
        <v>9.7670356999999992</v>
      </c>
      <c r="Z210" s="1">
        <v>118.74822469999999</v>
      </c>
      <c r="AA210" s="11" cm="1">
        <f t="array" ref="AA210">IF(ISBLANK(Y210), 0, VINCentyInvDistance(F210,G210,Y210,Z210))</f>
        <v>2333.0720108885344</v>
      </c>
      <c r="AB210" s="1">
        <v>0</v>
      </c>
      <c r="AC210" s="1">
        <v>9.1999999999999993</v>
      </c>
      <c r="AD210" s="1">
        <v>0</v>
      </c>
      <c r="AE210" s="1">
        <v>1297</v>
      </c>
      <c r="AF210" s="1">
        <v>1</v>
      </c>
      <c r="AG210" s="1" t="s">
        <v>3319</v>
      </c>
      <c r="AH210" s="1" t="s">
        <v>1597</v>
      </c>
      <c r="AI210" s="1"/>
      <c r="AJ210" s="1" t="s">
        <v>55</v>
      </c>
      <c r="AL210" s="7">
        <v>0</v>
      </c>
      <c r="AM210" s="1" t="s">
        <v>3320</v>
      </c>
    </row>
    <row r="211" spans="1:39" ht="12.75" customHeight="1">
      <c r="A211" s="1"/>
      <c r="B211" s="1" t="s">
        <v>3326</v>
      </c>
      <c r="C211" s="1" t="s">
        <v>3327</v>
      </c>
      <c r="D211" s="3" t="str">
        <f ca="1">IFERROR(__xludf.DUMMYFUNCTION("PROPER(REGEXEXTRACT(B727, ""(?:https?:\/\/)?(?:www\.)?([a-zA-Z0-9-]+)\.""))"),"Skyscanner")</f>
        <v>Skyscanner</v>
      </c>
      <c r="E211" s="1" t="s">
        <v>3328</v>
      </c>
      <c r="F211" s="1">
        <v>10.233609599999999</v>
      </c>
      <c r="G211" s="1">
        <v>119.2629113</v>
      </c>
      <c r="H211" s="1" t="s">
        <v>3329</v>
      </c>
      <c r="I211" s="1" t="s">
        <v>3119</v>
      </c>
      <c r="J211" s="1">
        <f>IF(K211="URBAN",1,IF(K211="SUBURBAN",2,IF(K211="RURAL",3,"")))</f>
        <v>3</v>
      </c>
      <c r="K211" s="1" t="s">
        <v>541</v>
      </c>
      <c r="L211" s="18">
        <v>46082</v>
      </c>
      <c r="M211" s="49">
        <v>0.58333333333333337</v>
      </c>
      <c r="N211" s="18">
        <v>46083</v>
      </c>
      <c r="O211" s="56">
        <v>0.5</v>
      </c>
      <c r="P211" s="31" t="str">
        <f>TEXT($L211, "dddd")</f>
        <v>Sunday</v>
      </c>
      <c r="Q211" s="39" t="s">
        <v>111</v>
      </c>
      <c r="R211" s="39">
        <v>3328</v>
      </c>
      <c r="S211" s="1" t="str">
        <f>IF(OR(MONTH(L211)=12, MONTH(L211)&lt;=5), "Dry Season", "Wet Season")</f>
        <v>Dry Season</v>
      </c>
      <c r="T211" s="1">
        <v>1</v>
      </c>
      <c r="U211" s="1">
        <v>0</v>
      </c>
      <c r="V211" s="1">
        <v>0</v>
      </c>
      <c r="W211" s="1">
        <v>0</v>
      </c>
      <c r="X211" s="1" t="s">
        <v>44</v>
      </c>
      <c r="Y211" s="1"/>
      <c r="Z211" s="1"/>
      <c r="AA211" s="11" cm="1">
        <f t="array" ref="AA211">IF(ISBLANK(Y211), 0, VINCentyInvDistance(F211,G211,Y211,Z211))</f>
        <v>0</v>
      </c>
      <c r="AB211" s="1">
        <v>1</v>
      </c>
      <c r="AC211" s="1">
        <v>7.8</v>
      </c>
      <c r="AD211" s="1">
        <v>3.9</v>
      </c>
      <c r="AE211" s="1">
        <v>56</v>
      </c>
      <c r="AF211" s="1">
        <v>1</v>
      </c>
      <c r="AG211" s="1" t="s">
        <v>3330</v>
      </c>
      <c r="AH211" s="1" t="s">
        <v>2466</v>
      </c>
      <c r="AI211" s="1" t="str">
        <f>TRIM(MID(SUBSTITUTE($H211,",",REPT(" ",200)),(LEN($H211)-LEN(SUBSTITUTE($H211,",",""))-2)*200+1,200))</f>
        <v>Palawan</v>
      </c>
      <c r="AJ211" s="1" t="s">
        <v>55</v>
      </c>
      <c r="AK211" t="s">
        <v>16796</v>
      </c>
      <c r="AL211" s="7">
        <v>0</v>
      </c>
      <c r="AM211" s="1"/>
    </row>
    <row r="212" spans="1:39" ht="12.75" customHeight="1">
      <c r="A212" s="1"/>
      <c r="B212" s="1" t="s">
        <v>727</v>
      </c>
      <c r="C212" s="1" t="s">
        <v>3331</v>
      </c>
      <c r="D212" s="3" t="str">
        <f ca="1">IFERROR(__xludf.DUMMYFUNCTION("PROPER(REGEXEXTRACT(B728, ""(?:https?:\/\/)?(?:www\.)?([a-zA-Z0-9-]+)\.""))"),"Skyscanner")</f>
        <v>Skyscanner</v>
      </c>
      <c r="E212" s="1" t="s">
        <v>3332</v>
      </c>
      <c r="F212" s="1">
        <v>9.9435000000000002</v>
      </c>
      <c r="G212" s="1">
        <v>123.36879</v>
      </c>
      <c r="H212" s="1" t="s">
        <v>730</v>
      </c>
      <c r="I212" s="1" t="s">
        <v>3119</v>
      </c>
      <c r="J212" s="1">
        <f>IF(K212="URBAN",1,IF(K212="SUBURBAN",2,IF(K212="RURAL",3,"")))</f>
        <v>3</v>
      </c>
      <c r="K212" s="1" t="s">
        <v>541</v>
      </c>
      <c r="L212" s="18">
        <v>46082</v>
      </c>
      <c r="M212" s="49">
        <v>0.58333333333333337</v>
      </c>
      <c r="N212" s="18">
        <v>46083</v>
      </c>
      <c r="O212" s="56">
        <v>0.5</v>
      </c>
      <c r="P212" s="31" t="str">
        <f>TEXT($L212, "dddd")</f>
        <v>Sunday</v>
      </c>
      <c r="Q212" s="39" t="s">
        <v>1000</v>
      </c>
      <c r="R212" s="39">
        <v>16148</v>
      </c>
      <c r="S212" s="1" t="str">
        <f>IF(OR(MONTH(L212)=12, MONTH(L212)&lt;=5), "Dry Season", "Wet Season")</f>
        <v>Dry Season</v>
      </c>
      <c r="T212" s="1">
        <v>1</v>
      </c>
      <c r="U212" s="1">
        <v>0</v>
      </c>
      <c r="V212" s="1">
        <v>0</v>
      </c>
      <c r="W212" s="1">
        <v>0</v>
      </c>
      <c r="X212" s="1" t="s">
        <v>44</v>
      </c>
      <c r="Y212" s="1"/>
      <c r="Z212" s="1"/>
      <c r="AA212" s="11" cm="1">
        <f t="array" ref="AA212">IF(ISBLANK(Y212), 0, VINCentyInvDistance(F212,G212,Y212,Z212))</f>
        <v>0</v>
      </c>
      <c r="AB212" s="1">
        <v>1</v>
      </c>
      <c r="AC212" s="1">
        <v>9.8000000000000007</v>
      </c>
      <c r="AD212" s="1">
        <v>5</v>
      </c>
      <c r="AE212" s="1">
        <v>3</v>
      </c>
      <c r="AF212" s="1">
        <v>1</v>
      </c>
      <c r="AG212" s="1" t="s">
        <v>984</v>
      </c>
      <c r="AH212" s="1" t="s">
        <v>1597</v>
      </c>
      <c r="AI212" s="1" t="str">
        <f>TRIM(MID(SUBSTITUTE($H212,",",REPT(" ",200)),(LEN($H212)-LEN(SUBSTITUTE($H212,",",""))-2)*200+1,200))</f>
        <v>Central Visayas</v>
      </c>
      <c r="AJ212" s="1" t="s">
        <v>55</v>
      </c>
      <c r="AK212" t="s">
        <v>16794</v>
      </c>
      <c r="AL212" s="7">
        <v>0</v>
      </c>
      <c r="AM212" s="1" t="s">
        <v>732</v>
      </c>
    </row>
    <row r="213" spans="1:39" ht="12.75" customHeight="1">
      <c r="A213" s="1"/>
      <c r="B213" s="1" t="s">
        <v>3338</v>
      </c>
      <c r="C213" s="1" t="s">
        <v>3339</v>
      </c>
      <c r="D213" s="3" t="str">
        <f ca="1">IFERROR(__xludf.DUMMYFUNCTION("PROPER(REGEXEXTRACT(B730, ""(?:https?:\/\/)?(?:www\.)?([a-zA-Z0-9-]+)\.""))"),"Google")</f>
        <v>Google</v>
      </c>
      <c r="E213" s="1" t="s">
        <v>3340</v>
      </c>
      <c r="F213" s="1">
        <v>11.3128738</v>
      </c>
      <c r="G213" s="1">
        <v>119.42224880000001</v>
      </c>
      <c r="H213" s="1" t="s">
        <v>3197</v>
      </c>
      <c r="I213" s="1" t="s">
        <v>3119</v>
      </c>
      <c r="J213" s="1">
        <f>IF(K213="URBAN",1,IF(K213="SUBURBAN",2,IF(K213="RURAL",3,"")))</f>
        <v>3</v>
      </c>
      <c r="K213" s="1" t="s">
        <v>541</v>
      </c>
      <c r="L213" s="18">
        <v>46082</v>
      </c>
      <c r="M213" s="49">
        <v>0.625</v>
      </c>
      <c r="N213" s="18">
        <v>46083</v>
      </c>
      <c r="O213" s="56">
        <v>0.5</v>
      </c>
      <c r="P213" s="31" t="str">
        <f>TEXT($L213, "dddd")</f>
        <v>Sunday</v>
      </c>
      <c r="Q213" s="39" t="s">
        <v>3341</v>
      </c>
      <c r="R213" s="39">
        <v>13734.63</v>
      </c>
      <c r="S213" s="1" t="str">
        <f>IF(OR(MONTH(L213)=12, MONTH(L213)&lt;=5), "Dry Season", "Wet Season")</f>
        <v>Dry Season</v>
      </c>
      <c r="T213" s="1">
        <v>1</v>
      </c>
      <c r="U213" s="1">
        <v>1</v>
      </c>
      <c r="V213" s="1">
        <v>1</v>
      </c>
      <c r="W213" s="1">
        <v>1</v>
      </c>
      <c r="X213" s="1" t="s">
        <v>3120</v>
      </c>
      <c r="Y213" s="1">
        <v>11.176256499999999</v>
      </c>
      <c r="Z213" s="1">
        <v>119.44114759999999</v>
      </c>
      <c r="AA213" s="11" cm="1">
        <f t="array" ref="AA213">IF(ISBLANK(Y213), 0, VINCentyInvDistance(F213,G213,Y213,Z213))</f>
        <v>15252.384085627313</v>
      </c>
      <c r="AB213" s="1">
        <v>0</v>
      </c>
      <c r="AC213" s="1">
        <v>0</v>
      </c>
      <c r="AD213" s="1">
        <v>0</v>
      </c>
      <c r="AE213" s="1">
        <v>667</v>
      </c>
      <c r="AF213" s="1">
        <v>1</v>
      </c>
      <c r="AG213" s="1" t="s">
        <v>3121</v>
      </c>
      <c r="AH213" s="1" t="s">
        <v>1597</v>
      </c>
      <c r="AI213" s="1" t="str">
        <f>TRIM(MID(SUBSTITUTE($H213,",",REPT(" ",200)),(LEN($H213)-LEN(SUBSTITUTE($H213,",",""))-2)*200+1,200))</f>
        <v>Palawan</v>
      </c>
      <c r="AJ213" s="1" t="s">
        <v>55</v>
      </c>
      <c r="AL213" s="7">
        <v>0</v>
      </c>
      <c r="AM213" s="1"/>
    </row>
    <row r="214" spans="1:39" ht="12.75" customHeight="1">
      <c r="A214" s="1"/>
      <c r="B214" s="1" t="s">
        <v>3342</v>
      </c>
      <c r="C214" s="1" t="s">
        <v>3343</v>
      </c>
      <c r="D214" s="3" t="str">
        <f ca="1">IFERROR(__xludf.DUMMYFUNCTION("PROPER(REGEXEXTRACT(B731, ""(?:https?:\/\/)?(?:www\.)?([a-zA-Z0-9-]+)\.""))"),"Skyscanner")</f>
        <v>Skyscanner</v>
      </c>
      <c r="E214" s="1" t="s">
        <v>3344</v>
      </c>
      <c r="F214" s="1">
        <v>9.7674483999999993</v>
      </c>
      <c r="G214" s="1">
        <v>118.74697879999999</v>
      </c>
      <c r="H214" s="1" t="s">
        <v>3345</v>
      </c>
      <c r="I214" s="1" t="s">
        <v>3119</v>
      </c>
      <c r="J214" s="1">
        <f>IF(K214="URBAN",1,IF(K214="SUBURBAN",2,IF(K214="RURAL",3,"")))</f>
        <v>3</v>
      </c>
      <c r="K214" s="1" t="s">
        <v>541</v>
      </c>
      <c r="L214" s="18">
        <v>46082</v>
      </c>
      <c r="M214" s="49">
        <v>0.58333333333333337</v>
      </c>
      <c r="N214" s="18">
        <v>46083</v>
      </c>
      <c r="O214" s="56">
        <v>0.5</v>
      </c>
      <c r="P214" s="31" t="str">
        <f>TEXT($L214, "dddd")</f>
        <v>Sunday</v>
      </c>
      <c r="Q214" s="39" t="s">
        <v>531</v>
      </c>
      <c r="R214" s="39">
        <v>1729</v>
      </c>
      <c r="S214" s="1" t="str">
        <f>IF(OR(MONTH(L214)=12, MONTH(L214)&lt;=5), "Dry Season", "Wet Season")</f>
        <v>Dry Season</v>
      </c>
      <c r="T214" s="1">
        <v>1</v>
      </c>
      <c r="U214" s="1">
        <v>0</v>
      </c>
      <c r="V214" s="1">
        <v>0</v>
      </c>
      <c r="W214" s="1">
        <v>1</v>
      </c>
      <c r="X214" s="1" t="s">
        <v>1595</v>
      </c>
      <c r="Y214" s="1">
        <v>9.7439737999999991</v>
      </c>
      <c r="Z214" s="1">
        <v>118.7402726</v>
      </c>
      <c r="AA214" s="11" cm="1">
        <f t="array" ref="AA214">IF(ISBLANK(Y214), 0, VINCentyInvDistance(F214,G214,Y214,Z214))</f>
        <v>2698.6825709246536</v>
      </c>
      <c r="AB214" s="1">
        <v>0</v>
      </c>
      <c r="AC214" s="1">
        <v>8.1999999999999993</v>
      </c>
      <c r="AD214" s="1">
        <v>4.0999999999999996</v>
      </c>
      <c r="AE214" s="1">
        <v>326</v>
      </c>
      <c r="AF214" s="1">
        <v>1</v>
      </c>
      <c r="AG214" s="1" t="s">
        <v>1596</v>
      </c>
      <c r="AH214" s="1" t="s">
        <v>1597</v>
      </c>
      <c r="AI214" s="1" t="str">
        <f>TRIM(MID(SUBSTITUTE($H214,",",REPT(" ",200)),(LEN($H214)-LEN(SUBSTITUTE($H214,",",""))-2)*200+1,200))</f>
        <v>Mimaropa</v>
      </c>
      <c r="AJ214" s="1" t="s">
        <v>55</v>
      </c>
      <c r="AK214" t="s">
        <v>3346</v>
      </c>
      <c r="AL214" s="7">
        <v>0</v>
      </c>
      <c r="AM214" s="1"/>
    </row>
    <row r="215" spans="1:39" ht="12.75" customHeight="1">
      <c r="A215" s="1"/>
      <c r="B215" s="1" t="s">
        <v>3358</v>
      </c>
      <c r="C215" s="1" t="s">
        <v>3359</v>
      </c>
      <c r="D215" s="3" t="str">
        <f ca="1">IFERROR(__xludf.DUMMYFUNCTION("PROPER(REGEXEXTRACT(B734, ""(?:https?:\/\/)?(?:www\.)?([a-zA-Z0-9-]+)\.""))"),"Skyscanner")</f>
        <v>Skyscanner</v>
      </c>
      <c r="E215" s="1" t="s">
        <v>3360</v>
      </c>
      <c r="F215" s="1">
        <v>12.232150000000001</v>
      </c>
      <c r="G215" s="1">
        <v>120.08911999999999</v>
      </c>
      <c r="H215" s="1" t="s">
        <v>3361</v>
      </c>
      <c r="I215" s="1" t="s">
        <v>3119</v>
      </c>
      <c r="J215" s="1">
        <f>IF(K215="URBAN",1,IF(K215="SUBURBAN",2,IF(K215="RURAL",3,"")))</f>
        <v>3</v>
      </c>
      <c r="K215" s="1" t="s">
        <v>541</v>
      </c>
      <c r="L215" s="18">
        <v>46082</v>
      </c>
      <c r="M215" s="49">
        <v>0.58333333333333337</v>
      </c>
      <c r="N215" s="18">
        <v>46083</v>
      </c>
      <c r="O215" s="56">
        <v>0.52083333333333337</v>
      </c>
      <c r="P215" s="31" t="str">
        <f>TEXT($L215, "dddd")</f>
        <v>Sunday</v>
      </c>
      <c r="Q215" s="39" t="s">
        <v>1266</v>
      </c>
      <c r="R215" s="39">
        <v>1919</v>
      </c>
      <c r="S215" s="1" t="str">
        <f>IF(OR(MONTH(L215)=12, MONTH(L215)&lt;=5), "Dry Season", "Wet Season")</f>
        <v>Dry Season</v>
      </c>
      <c r="T215" s="1">
        <v>1</v>
      </c>
      <c r="U215" s="1">
        <v>0</v>
      </c>
      <c r="V215" s="1">
        <v>0</v>
      </c>
      <c r="W215" s="1">
        <v>0</v>
      </c>
      <c r="X215" s="1" t="s">
        <v>44</v>
      </c>
      <c r="Y215" s="1"/>
      <c r="Z215" s="1"/>
      <c r="AA215" s="11" cm="1">
        <f t="array" ref="AA215">IF(ISBLANK(Y215), 0, VINCentyInvDistance(F215,G215,Y215,Z215))</f>
        <v>0</v>
      </c>
      <c r="AB215" s="1">
        <v>1</v>
      </c>
      <c r="AC215" s="1">
        <v>8.8000000000000007</v>
      </c>
      <c r="AD215" s="1">
        <v>3.5</v>
      </c>
      <c r="AE215" s="1">
        <v>145</v>
      </c>
      <c r="AF215" s="1">
        <v>1</v>
      </c>
      <c r="AG215" s="1" t="str">
        <f>TRIM(MID(SUBSTITUTE($H215,",",REPT(" ",200)),(LEN($H215)-LEN(SUBSTITUTE($H215,",",""))-4)*200+1,200))</f>
        <v>Club Paradise Palawan</v>
      </c>
      <c r="AH215" s="1" t="str">
        <f>TRIM(MID(SUBSTITUTE($H215,",",REPT(" ",200)),(LEN($H215)-LEN(SUBSTITUTE($H215,",",""))-3)*200+1,200))</f>
        <v>Coron</v>
      </c>
      <c r="AI215" s="1" t="str">
        <f>TRIM(MID(SUBSTITUTE($H215,",",REPT(" ",200)),(LEN($H215)-LEN(SUBSTITUTE($H215,",",""))-2)*200+1,200))</f>
        <v>Palawan</v>
      </c>
      <c r="AJ215" s="1" t="str">
        <f>TRIM(MID(SUBSTITUTE($H215,",",REPT(" ",200)),(LEN($H215)-LEN(SUBSTITUTE($H215,",",""))-0)*200+1,200))</f>
        <v>Philippines</v>
      </c>
      <c r="AK215" t="s">
        <v>16799</v>
      </c>
      <c r="AL215" s="7">
        <v>0</v>
      </c>
      <c r="AM215" s="1" t="s">
        <v>3362</v>
      </c>
    </row>
    <row r="216" spans="1:39" ht="12.75" customHeight="1">
      <c r="A216" s="1"/>
      <c r="B216" s="1" t="s">
        <v>3363</v>
      </c>
      <c r="C216" s="1" t="s">
        <v>3364</v>
      </c>
      <c r="D216" s="3" t="str">
        <f ca="1">IFERROR(__xludf.DUMMYFUNCTION("PROPER(REGEXEXTRACT(B735, ""(?:https?:\/\/)?(?:www\.)?([a-zA-Z0-9-]+)\.""))"),"Skyscanner")</f>
        <v>Skyscanner</v>
      </c>
      <c r="E216" s="1" t="s">
        <v>3365</v>
      </c>
      <c r="F216" s="1">
        <v>9.7459910000000001</v>
      </c>
      <c r="G216" s="1">
        <v>118.741462</v>
      </c>
      <c r="H216" s="1" t="s">
        <v>3366</v>
      </c>
      <c r="I216" s="1" t="s">
        <v>3119</v>
      </c>
      <c r="J216" s="1">
        <f>IF(K216="URBAN",1,IF(K216="SUBURBAN",2,IF(K216="RURAL",3,"")))</f>
        <v>3</v>
      </c>
      <c r="K216" s="1" t="s">
        <v>541</v>
      </c>
      <c r="L216" s="18">
        <v>46082</v>
      </c>
      <c r="M216" s="49">
        <v>0.625</v>
      </c>
      <c r="N216" s="18">
        <v>46083</v>
      </c>
      <c r="O216" s="56">
        <v>0.5</v>
      </c>
      <c r="P216" s="31" t="str">
        <f>TEXT($L216, "dddd")</f>
        <v>Sunday</v>
      </c>
      <c r="Q216" s="39" t="s">
        <v>111</v>
      </c>
      <c r="R216" s="39">
        <v>4050</v>
      </c>
      <c r="S216" s="1" t="str">
        <f>IF(OR(MONTH(L216)=12, MONTH(L216)&lt;=5), "Dry Season", "Wet Season")</f>
        <v>Dry Season</v>
      </c>
      <c r="T216" s="1">
        <v>1</v>
      </c>
      <c r="U216" s="1">
        <v>0</v>
      </c>
      <c r="V216" s="1">
        <v>0</v>
      </c>
      <c r="W216" s="1">
        <v>1</v>
      </c>
      <c r="X216" s="1" t="s">
        <v>3131</v>
      </c>
      <c r="Y216" s="1">
        <v>9.7670356999999992</v>
      </c>
      <c r="Z216" s="1">
        <v>118.74822469999999</v>
      </c>
      <c r="AA216" s="11" cm="1">
        <f t="array" ref="AA216">IF(ISBLANK(Y216), 0, VINCentyInvDistance(F216,G216,Y216,Z216))</f>
        <v>2443.0787448307324</v>
      </c>
      <c r="AB216" s="1">
        <v>0</v>
      </c>
      <c r="AC216" s="1">
        <v>7</v>
      </c>
      <c r="AD216" s="1">
        <v>0</v>
      </c>
      <c r="AE216" s="1">
        <v>132</v>
      </c>
      <c r="AF216" s="1">
        <v>1</v>
      </c>
      <c r="AG216" s="1" t="s">
        <v>3284</v>
      </c>
      <c r="AH216" s="1" t="s">
        <v>1597</v>
      </c>
      <c r="AI216" s="1"/>
      <c r="AJ216" s="1" t="s">
        <v>55</v>
      </c>
      <c r="AL216" s="7">
        <v>0</v>
      </c>
      <c r="AM216" s="1" t="s">
        <v>3367</v>
      </c>
    </row>
    <row r="217" spans="1:39" ht="12.75" customHeight="1">
      <c r="A217" s="1"/>
      <c r="B217" s="1" t="s">
        <v>3372</v>
      </c>
      <c r="C217" s="1" t="s">
        <v>3373</v>
      </c>
      <c r="D217" s="3" t="str">
        <f ca="1">IFERROR(__xludf.DUMMYFUNCTION("PROPER(REGEXEXTRACT(B737, ""(?:https?:\/\/)?(?:www\.)?([a-zA-Z0-9-]+)\.""))"),"Skyscanner")</f>
        <v>Skyscanner</v>
      </c>
      <c r="E217" s="1" t="s">
        <v>3374</v>
      </c>
      <c r="F217" s="1">
        <v>10.611269999999999</v>
      </c>
      <c r="G217" s="1">
        <v>119.32452000000001</v>
      </c>
      <c r="H217" s="1" t="s">
        <v>3375</v>
      </c>
      <c r="I217" s="1" t="s">
        <v>3119</v>
      </c>
      <c r="J217" s="1">
        <f>IF(K217="URBAN",1,IF(K217="SUBURBAN",2,IF(K217="RURAL",3,"")))</f>
        <v>3</v>
      </c>
      <c r="K217" s="1" t="s">
        <v>541</v>
      </c>
      <c r="L217" s="18">
        <v>46082</v>
      </c>
      <c r="M217" s="49">
        <v>0.58333333333333337</v>
      </c>
      <c r="N217" s="18">
        <v>46083</v>
      </c>
      <c r="O217" s="56">
        <v>0.58333333333333337</v>
      </c>
      <c r="P217" s="31" t="str">
        <f>TEXT($L217, "dddd")</f>
        <v>Sunday</v>
      </c>
      <c r="Q217" s="39" t="s">
        <v>61</v>
      </c>
      <c r="R217" s="39">
        <v>4563</v>
      </c>
      <c r="S217" s="1" t="str">
        <f>IF(OR(MONTH(L217)=12, MONTH(L217)&lt;=5), "Dry Season", "Wet Season")</f>
        <v>Dry Season</v>
      </c>
      <c r="T217" s="1">
        <v>1</v>
      </c>
      <c r="U217" s="1">
        <v>0</v>
      </c>
      <c r="V217" s="1">
        <v>0</v>
      </c>
      <c r="W217" s="1">
        <v>0</v>
      </c>
      <c r="X217" s="1" t="s">
        <v>44</v>
      </c>
      <c r="Y217" s="1"/>
      <c r="Z217" s="1"/>
      <c r="AA217" s="11" cm="1">
        <f t="array" ref="AA217">IF(ISBLANK(Y217), 0, VINCentyInvDistance(F217,G217,Y217,Z217))</f>
        <v>0</v>
      </c>
      <c r="AB217" s="1">
        <v>0</v>
      </c>
      <c r="AC217" s="1">
        <v>8.1999999999999993</v>
      </c>
      <c r="AD217" s="1">
        <v>0</v>
      </c>
      <c r="AE217" s="1">
        <v>35</v>
      </c>
      <c r="AF217" s="1">
        <v>1</v>
      </c>
      <c r="AG217" s="1" t="str">
        <f>TRIM(MID(SUBSTITUTE($H217,",",REPT(" ",200)),(LEN($H217)-LEN(SUBSTITUTE($H217,",",""))-4)*200+1,200))</f>
        <v>Alimanguan</v>
      </c>
      <c r="AH217" s="1" t="str">
        <f>TRIM(MID(SUBSTITUTE($H217,",",REPT(" ",200)),(LEN($H217)-LEN(SUBSTITUTE($H217,",",""))-3)*200+1,200))</f>
        <v>Roxas</v>
      </c>
      <c r="AI217" s="1" t="str">
        <f>TRIM(MID(SUBSTITUTE($H217,",",REPT(" ",200)),(LEN($H217)-LEN(SUBSTITUTE($H217,",",""))-2)*200+1,200))</f>
        <v>Palawan</v>
      </c>
      <c r="AJ217" s="1" t="str">
        <f>TRIM(MID(SUBSTITUTE($H217,",",REPT(" ",200)),(LEN($H217)-LEN(SUBSTITUTE($H217,",",""))-0)*200+1,200))</f>
        <v>Philippines</v>
      </c>
      <c r="AK217" t="s">
        <v>16800</v>
      </c>
      <c r="AL217" s="7">
        <v>0</v>
      </c>
      <c r="AM217" s="1" t="s">
        <v>3376</v>
      </c>
    </row>
    <row r="218" spans="1:39" ht="12.75" customHeight="1">
      <c r="A218" s="1"/>
      <c r="B218" s="1" t="s">
        <v>3377</v>
      </c>
      <c r="C218" s="1" t="s">
        <v>3378</v>
      </c>
      <c r="D218" s="3" t="str">
        <f ca="1">IFERROR(__xludf.DUMMYFUNCTION("PROPER(REGEXEXTRACT(B738, ""(?:https?:\/\/)?(?:www\.)?([a-zA-Z0-9-]+)\.""))"),"Skyscanner")</f>
        <v>Skyscanner</v>
      </c>
      <c r="E218" s="1" t="s">
        <v>3379</v>
      </c>
      <c r="F218" s="1">
        <v>10.60514</v>
      </c>
      <c r="G218" s="1">
        <v>119.32469</v>
      </c>
      <c r="H218" s="1" t="s">
        <v>3375</v>
      </c>
      <c r="I218" s="1" t="s">
        <v>3119</v>
      </c>
      <c r="J218" s="1">
        <f>IF(K218="URBAN",1,IF(K218="SUBURBAN",2,IF(K218="RURAL",3,"")))</f>
        <v>3</v>
      </c>
      <c r="K218" s="1" t="s">
        <v>541</v>
      </c>
      <c r="L218" s="18">
        <v>46082</v>
      </c>
      <c r="M218" s="49">
        <v>0.58333333333333337</v>
      </c>
      <c r="N218" s="18">
        <v>46083</v>
      </c>
      <c r="O218" s="56">
        <v>0.5</v>
      </c>
      <c r="P218" s="31" t="str">
        <f>TEXT($L218, "dddd")</f>
        <v>Sunday</v>
      </c>
      <c r="Q218" s="39" t="s">
        <v>111</v>
      </c>
      <c r="R218" s="39">
        <v>5268.9</v>
      </c>
      <c r="S218" s="1" t="str">
        <f>IF(OR(MONTH(L218)=12, MONTH(L218)&lt;=5), "Dry Season", "Wet Season")</f>
        <v>Dry Season</v>
      </c>
      <c r="T218" s="1">
        <v>1</v>
      </c>
      <c r="U218" s="1">
        <v>0</v>
      </c>
      <c r="V218" s="1">
        <v>0</v>
      </c>
      <c r="W218" s="1">
        <v>0</v>
      </c>
      <c r="X218" s="1" t="s">
        <v>44</v>
      </c>
      <c r="Y218" s="1"/>
      <c r="Z218" s="1"/>
      <c r="AA218" s="11" cm="1">
        <f t="array" ref="AA218">IF(ISBLANK(Y218), 0, VINCentyInvDistance(F218,G218,Y218,Z218))</f>
        <v>0</v>
      </c>
      <c r="AB218" s="1">
        <v>0</v>
      </c>
      <c r="AC218" s="1">
        <v>8.4</v>
      </c>
      <c r="AD218" s="1">
        <v>4.2</v>
      </c>
      <c r="AE218" s="1">
        <v>559</v>
      </c>
      <c r="AF218" s="1">
        <v>1</v>
      </c>
      <c r="AG218" s="1" t="s">
        <v>3284</v>
      </c>
      <c r="AH218" s="1" t="s">
        <v>1597</v>
      </c>
      <c r="AI218" s="1" t="str">
        <f>TRIM(MID(SUBSTITUTE($H218,",",REPT(" ",200)),(LEN($H218)-LEN(SUBSTITUTE($H218,",",""))-2)*200+1,200))</f>
        <v>Palawan</v>
      </c>
      <c r="AJ218" s="1" t="s">
        <v>55</v>
      </c>
      <c r="AK218" t="s">
        <v>16801</v>
      </c>
      <c r="AL218" s="7">
        <v>0</v>
      </c>
      <c r="AM218" s="1" t="s">
        <v>3380</v>
      </c>
    </row>
    <row r="219" spans="1:39" ht="12.75" customHeight="1">
      <c r="A219" s="1"/>
      <c r="B219" s="1" t="s">
        <v>3381</v>
      </c>
      <c r="C219" s="1" t="s">
        <v>3382</v>
      </c>
      <c r="D219" s="3" t="str">
        <f ca="1">IFERROR(__xludf.DUMMYFUNCTION("PROPER(REGEXEXTRACT(B739, ""(?:https?:\/\/)?(?:www\.)?([a-zA-Z0-9-]+)\.""))"),"Skyscanner")</f>
        <v>Skyscanner</v>
      </c>
      <c r="E219" s="1" t="s">
        <v>3383</v>
      </c>
      <c r="F219" s="1">
        <v>11.3314904</v>
      </c>
      <c r="G219" s="1">
        <v>119.4475113</v>
      </c>
      <c r="H219" s="1" t="s">
        <v>3384</v>
      </c>
      <c r="I219" s="1" t="s">
        <v>3119</v>
      </c>
      <c r="J219" s="1">
        <f>IF(K219="URBAN",1,IF(K219="SUBURBAN",2,IF(K219="RURAL",3,"")))</f>
        <v>3</v>
      </c>
      <c r="K219" s="1" t="s">
        <v>541</v>
      </c>
      <c r="L219" s="18">
        <v>46082</v>
      </c>
      <c r="M219" s="49">
        <v>0.625</v>
      </c>
      <c r="N219" s="18">
        <v>46083</v>
      </c>
      <c r="O219" s="56">
        <v>0.5</v>
      </c>
      <c r="P219" s="31" t="str">
        <f>TEXT($L219, "dddd")</f>
        <v>Sunday</v>
      </c>
      <c r="Q219" s="39" t="s">
        <v>207</v>
      </c>
      <c r="R219" s="39">
        <v>3876</v>
      </c>
      <c r="S219" s="1" t="str">
        <f>IF(OR(MONTH(L219)=12, MONTH(L219)&lt;=5), "Dry Season", "Wet Season")</f>
        <v>Dry Season</v>
      </c>
      <c r="T219" s="1">
        <v>1</v>
      </c>
      <c r="U219" s="1">
        <v>0</v>
      </c>
      <c r="V219" s="1">
        <v>1</v>
      </c>
      <c r="W219" s="1">
        <v>1</v>
      </c>
      <c r="X219" s="1" t="s">
        <v>3120</v>
      </c>
      <c r="Y219" s="1">
        <v>11.176256499999999</v>
      </c>
      <c r="Z219" s="1">
        <v>119.44114759999999</v>
      </c>
      <c r="AA219" s="11" cm="1">
        <f t="array" ref="AA219">IF(ISBLANK(Y219), 0, VINCentyInvDistance(F219,G219,Y219,Z219))</f>
        <v>17185.496682439574</v>
      </c>
      <c r="AB219" s="1">
        <v>0</v>
      </c>
      <c r="AC219" s="1">
        <v>0</v>
      </c>
      <c r="AD219" s="1">
        <v>0</v>
      </c>
      <c r="AE219" s="1">
        <v>90</v>
      </c>
      <c r="AF219" s="1">
        <v>1</v>
      </c>
      <c r="AG219" s="1" t="s">
        <v>3121</v>
      </c>
      <c r="AH219" s="1" t="s">
        <v>1597</v>
      </c>
      <c r="AI219" s="1" t="str">
        <f>TRIM(MID(SUBSTITUTE($H219,",",REPT(" ",200)),(LEN($H219)-LEN(SUBSTITUTE($H219,",",""))-2)*200+1,200))</f>
        <v>Palawan</v>
      </c>
      <c r="AJ219" s="1" t="s">
        <v>55</v>
      </c>
      <c r="AL219" s="7">
        <v>0</v>
      </c>
      <c r="AM219" s="1"/>
    </row>
    <row r="220" spans="1:39" ht="12.75" customHeight="1">
      <c r="A220" s="1"/>
      <c r="B220" s="1" t="s">
        <v>3385</v>
      </c>
      <c r="C220" s="1" t="s">
        <v>3386</v>
      </c>
      <c r="D220" s="3" t="str">
        <f ca="1">IFERROR(__xludf.DUMMYFUNCTION("PROPER(REGEXEXTRACT(B740, ""(?:https?:\/\/)?(?:www\.)?([a-zA-Z0-9-]+)\.""))"),"Skyscanner")</f>
        <v>Skyscanner</v>
      </c>
      <c r="E220" s="1" t="s">
        <v>3387</v>
      </c>
      <c r="F220" s="1">
        <v>11.331429999999999</v>
      </c>
      <c r="G220" s="1">
        <v>119.44841</v>
      </c>
      <c r="H220" s="1" t="s">
        <v>3384</v>
      </c>
      <c r="I220" s="1" t="s">
        <v>3119</v>
      </c>
      <c r="J220" s="1">
        <f>IF(K220="URBAN",1,IF(K220="SUBURBAN",2,IF(K220="RURAL",3,"")))</f>
        <v>3</v>
      </c>
      <c r="K220" s="1" t="s">
        <v>541</v>
      </c>
      <c r="L220" s="18">
        <v>46082</v>
      </c>
      <c r="M220" s="49">
        <v>0.54166666666666663</v>
      </c>
      <c r="N220" s="18">
        <v>46083</v>
      </c>
      <c r="O220" s="56">
        <v>0.5</v>
      </c>
      <c r="P220" s="31" t="str">
        <f>TEXT($L220, "dddd")</f>
        <v>Sunday</v>
      </c>
      <c r="Q220" s="39" t="s">
        <v>111</v>
      </c>
      <c r="R220" s="39">
        <v>2700</v>
      </c>
      <c r="S220" s="1" t="str">
        <f>IF(OR(MONTH(L220)=12, MONTH(L220)&lt;=5), "Dry Season", "Wet Season")</f>
        <v>Dry Season</v>
      </c>
      <c r="T220" s="1">
        <v>1</v>
      </c>
      <c r="U220" s="1">
        <v>0</v>
      </c>
      <c r="V220" s="1">
        <v>1</v>
      </c>
      <c r="W220" s="1">
        <v>1</v>
      </c>
      <c r="X220" s="1" t="s">
        <v>3120</v>
      </c>
      <c r="Y220" s="1">
        <v>11.176256499999999</v>
      </c>
      <c r="Z220" s="1">
        <v>119.44114759999999</v>
      </c>
      <c r="AA220" s="11" cm="1">
        <f t="array" ref="AA220">IF(ISBLANK(Y220), 0, VINCentyInvDistance(F220,G220,Y220,Z220))</f>
        <v>17183.06998937836</v>
      </c>
      <c r="AB220" s="1">
        <v>0</v>
      </c>
      <c r="AC220" s="1">
        <v>7.6</v>
      </c>
      <c r="AD220" s="1">
        <v>4.4000000000000004</v>
      </c>
      <c r="AE220" s="1">
        <v>486</v>
      </c>
      <c r="AF220" s="1">
        <v>1</v>
      </c>
      <c r="AG220" s="1" t="s">
        <v>3284</v>
      </c>
      <c r="AH220" s="1" t="s">
        <v>1597</v>
      </c>
      <c r="AI220" s="1" t="str">
        <f>TRIM(MID(SUBSTITUTE($H220,",",REPT(" ",200)),(LEN($H220)-LEN(SUBSTITUTE($H220,",",""))-2)*200+1,200))</f>
        <v>Palawan</v>
      </c>
      <c r="AJ220" s="1" t="s">
        <v>55</v>
      </c>
      <c r="AK220" t="s">
        <v>16802</v>
      </c>
      <c r="AL220" s="7">
        <v>0</v>
      </c>
      <c r="AM220" s="1" t="s">
        <v>3388</v>
      </c>
    </row>
    <row r="221" spans="1:39" ht="12.75" customHeight="1">
      <c r="A221" s="1"/>
      <c r="B221" s="1" t="s">
        <v>3389</v>
      </c>
      <c r="C221" s="1" t="s">
        <v>3390</v>
      </c>
      <c r="D221" s="3" t="str">
        <f ca="1">IFERROR(__xludf.DUMMYFUNCTION("PROPER(REGEXEXTRACT(B741, ""(?:https?:\/\/)?(?:www\.)?([a-zA-Z0-9-]+)\.""))"),"Skyscanner")</f>
        <v>Skyscanner</v>
      </c>
      <c r="E221" s="1" t="s">
        <v>3391</v>
      </c>
      <c r="F221" s="1">
        <v>11.209006499999999</v>
      </c>
      <c r="G221" s="1">
        <v>119.41764670000001</v>
      </c>
      <c r="H221" s="1" t="s">
        <v>3392</v>
      </c>
      <c r="I221" s="1" t="s">
        <v>3119</v>
      </c>
      <c r="J221" s="1">
        <f>IF(K221="URBAN",1,IF(K221="SUBURBAN",2,IF(K221="RURAL",3,"")))</f>
        <v>3</v>
      </c>
      <c r="K221" s="1" t="s">
        <v>541</v>
      </c>
      <c r="L221" s="18">
        <v>46082</v>
      </c>
      <c r="M221" s="49">
        <v>0.625</v>
      </c>
      <c r="N221" s="18">
        <v>46083</v>
      </c>
      <c r="O221" s="56">
        <v>0.5</v>
      </c>
      <c r="P221" s="31" t="str">
        <f>TEXT($L221, "dddd")</f>
        <v>Sunday</v>
      </c>
      <c r="Q221" s="39" t="s">
        <v>61</v>
      </c>
      <c r="R221" s="39">
        <v>14000</v>
      </c>
      <c r="S221" s="1" t="str">
        <f>IF(OR(MONTH(L221)=12, MONTH(L221)&lt;=5), "Dry Season", "Wet Season")</f>
        <v>Dry Season</v>
      </c>
      <c r="T221" s="1">
        <v>1</v>
      </c>
      <c r="U221" s="1">
        <v>0</v>
      </c>
      <c r="V221" s="1">
        <v>0</v>
      </c>
      <c r="W221" s="1">
        <v>1</v>
      </c>
      <c r="X221" s="1" t="s">
        <v>3120</v>
      </c>
      <c r="Y221" s="1">
        <v>11.176256499999999</v>
      </c>
      <c r="Z221" s="1">
        <v>119.44114759999999</v>
      </c>
      <c r="AA221" s="11" cm="1">
        <f t="array" ref="AA221">IF(ISBLANK(Y221), 0, VINCentyInvDistance(F221,G221,Y221,Z221))</f>
        <v>4439.7760180044206</v>
      </c>
      <c r="AB221" s="1">
        <v>1</v>
      </c>
      <c r="AC221" s="1">
        <v>9.8000000000000007</v>
      </c>
      <c r="AD221" s="1">
        <v>4.9000000000000004</v>
      </c>
      <c r="AE221" s="1">
        <v>584</v>
      </c>
      <c r="AF221" s="1">
        <v>1</v>
      </c>
      <c r="AG221" s="1" t="s">
        <v>3121</v>
      </c>
      <c r="AH221" s="1" t="s">
        <v>1597</v>
      </c>
      <c r="AI221" s="1" t="str">
        <f>TRIM(MID(SUBSTITUTE($H221,",",REPT(" ",200)),(LEN($H221)-LEN(SUBSTITUTE($H221,",",""))-2)*200+1,200))</f>
        <v>Mimaropa</v>
      </c>
      <c r="AJ221" s="1" t="s">
        <v>55</v>
      </c>
      <c r="AK221" t="s">
        <v>16803</v>
      </c>
      <c r="AL221" s="7">
        <v>0</v>
      </c>
      <c r="AM221" s="1"/>
    </row>
    <row r="222" spans="1:39" ht="12.75" customHeight="1">
      <c r="A222" s="1"/>
      <c r="B222" s="1" t="s">
        <v>3393</v>
      </c>
      <c r="C222" s="1" t="s">
        <v>3394</v>
      </c>
      <c r="D222" s="3" t="str">
        <f ca="1">IFERROR(__xludf.DUMMYFUNCTION("PROPER(REGEXEXTRACT(B742, ""(?:https?:\/\/)?(?:www\.)?([a-zA-Z0-9-]+)\.""))"),"Skyscanner")</f>
        <v>Skyscanner</v>
      </c>
      <c r="E222" s="1" t="s">
        <v>3395</v>
      </c>
      <c r="F222" s="1">
        <v>11.2079</v>
      </c>
      <c r="G222" s="1">
        <v>119.41625000000001</v>
      </c>
      <c r="H222" s="1" t="s">
        <v>3396</v>
      </c>
      <c r="I222" s="1" t="s">
        <v>3119</v>
      </c>
      <c r="J222" s="1">
        <f>IF(K222="URBAN",1,IF(K222="SUBURBAN",2,IF(K222="RURAL",3,"")))</f>
        <v>3</v>
      </c>
      <c r="K222" s="1" t="s">
        <v>541</v>
      </c>
      <c r="L222" s="18">
        <v>46082</v>
      </c>
      <c r="M222" s="49">
        <v>0.625</v>
      </c>
      <c r="N222" s="18">
        <v>46083</v>
      </c>
      <c r="O222" s="56">
        <v>0.5</v>
      </c>
      <c r="P222" s="31" t="str">
        <f>TEXT($L222, "dddd")</f>
        <v>Sunday</v>
      </c>
      <c r="Q222" s="39" t="s">
        <v>186</v>
      </c>
      <c r="R222" s="39">
        <v>8694.8429999999898</v>
      </c>
      <c r="S222" s="1" t="str">
        <f>IF(OR(MONTH(L222)=12, MONTH(L222)&lt;=5), "Dry Season", "Wet Season")</f>
        <v>Dry Season</v>
      </c>
      <c r="T222" s="1">
        <v>1</v>
      </c>
      <c r="U222" s="1">
        <v>0</v>
      </c>
      <c r="V222" s="1">
        <v>0</v>
      </c>
      <c r="W222" s="1">
        <v>1</v>
      </c>
      <c r="X222" s="1" t="s">
        <v>3120</v>
      </c>
      <c r="Y222" s="1">
        <v>11.176256499999999</v>
      </c>
      <c r="Z222" s="1">
        <v>119.44114759999999</v>
      </c>
      <c r="AA222" s="11" cm="1">
        <f t="array" ref="AA222">IF(ISBLANK(Y222), 0, VINCentyInvDistance(F222,G222,Y222,Z222))</f>
        <v>4432.395652901635</v>
      </c>
      <c r="AB222" s="1">
        <v>0</v>
      </c>
      <c r="AC222" s="1">
        <v>9.8000000000000007</v>
      </c>
      <c r="AD222" s="1">
        <v>0</v>
      </c>
      <c r="AE222" s="1">
        <v>425</v>
      </c>
      <c r="AF222" s="1">
        <v>1</v>
      </c>
      <c r="AG222" s="1" t="str">
        <f>TRIM(MID(SUBSTITUTE($H222,",",REPT(" ",200)),(LEN($H222)-LEN(SUBSTITUTE($H222,",",""))-4)*200+1,200))</f>
        <v>El Nido</v>
      </c>
      <c r="AH222" s="1" t="str">
        <f>TRIM(MID(SUBSTITUTE($H222,",",REPT(" ",200)),(LEN($H222)-LEN(SUBSTITUTE($H222,",",""))-3)*200+1,200))</f>
        <v>Palawan</v>
      </c>
      <c r="AI222" s="1" t="str">
        <f>TRIM(MID(SUBSTITUTE($H222,",",REPT(" ",200)),(LEN($H222)-LEN(SUBSTITUTE($H222,",",""))-2)*200+1,200))</f>
        <v>Mimaropa</v>
      </c>
      <c r="AJ222" s="1" t="str">
        <f>TRIM(MID(SUBSTITUTE($H222,",",REPT(" ",200)),(LEN($H222)-LEN(SUBSTITUTE($H222,",",""))-0)*200+1,200))</f>
        <v>Philippines</v>
      </c>
      <c r="AL222" s="7">
        <v>0</v>
      </c>
      <c r="AM222" s="1" t="s">
        <v>3397</v>
      </c>
    </row>
    <row r="223" spans="1:39" ht="12.75" customHeight="1">
      <c r="A223" s="1"/>
      <c r="B223" s="1" t="s">
        <v>3411</v>
      </c>
      <c r="C223" s="1" t="s">
        <v>3412</v>
      </c>
      <c r="D223" s="3" t="str">
        <f ca="1">IFERROR(__xludf.DUMMYFUNCTION("PROPER(REGEXEXTRACT(B746, ""(?:https?:\/\/)?(?:www\.)?([a-zA-Z0-9-]+)\.""))"),"Skyscanner")</f>
        <v>Skyscanner</v>
      </c>
      <c r="E223" s="1" t="s">
        <v>3413</v>
      </c>
      <c r="F223" s="1">
        <v>9.737838</v>
      </c>
      <c r="G223" s="1">
        <v>118.752618</v>
      </c>
      <c r="H223" s="1" t="s">
        <v>3414</v>
      </c>
      <c r="I223" s="1" t="s">
        <v>3119</v>
      </c>
      <c r="J223" s="1">
        <f>IF(K223="URBAN",1,IF(K223="SUBURBAN",2,IF(K223="RURAL",3,"")))</f>
        <v>3</v>
      </c>
      <c r="K223" s="1" t="s">
        <v>541</v>
      </c>
      <c r="L223" s="18">
        <v>46082</v>
      </c>
      <c r="M223" s="49">
        <v>0.52083333333333337</v>
      </c>
      <c r="N223" s="18">
        <v>46083</v>
      </c>
      <c r="O223" s="56">
        <v>0.5</v>
      </c>
      <c r="P223" s="31" t="str">
        <f>TEXT($L223, "dddd")</f>
        <v>Sunday</v>
      </c>
      <c r="Q223" s="39" t="s">
        <v>207</v>
      </c>
      <c r="R223" s="39">
        <v>1120</v>
      </c>
      <c r="S223" s="1" t="str">
        <f>IF(OR(MONTH(L223)=12, MONTH(L223)&lt;=5), "Dry Season", "Wet Season")</f>
        <v>Dry Season</v>
      </c>
      <c r="T223" s="1">
        <v>1</v>
      </c>
      <c r="U223" s="1">
        <v>0</v>
      </c>
      <c r="V223" s="1">
        <v>0</v>
      </c>
      <c r="W223" s="1">
        <v>0</v>
      </c>
      <c r="X223" s="1" t="s">
        <v>44</v>
      </c>
      <c r="Y223" s="1"/>
      <c r="Z223" s="1"/>
      <c r="AA223" s="11" cm="1">
        <f t="array" ref="AA223">IF(ISBLANK(Y223), 0, VINCentyInvDistance(F223,G223,Y223,Z223))</f>
        <v>0</v>
      </c>
      <c r="AB223" s="1">
        <v>0</v>
      </c>
      <c r="AC223" s="1">
        <v>9.4</v>
      </c>
      <c r="AD223" s="1">
        <v>3.8</v>
      </c>
      <c r="AE223" s="1">
        <v>132</v>
      </c>
      <c r="AF223" s="1">
        <v>1</v>
      </c>
      <c r="AG223" s="1" t="str">
        <f>TRIM(MID(SUBSTITUTE($H223,",",REPT(" ",200)),(LEN($H223)-LEN(SUBSTITUTE($H223,",",""))-4)*200+1,200))</f>
        <v>San Miguel</v>
      </c>
      <c r="AH223" s="1" t="str">
        <f>TRIM(MID(SUBSTITUTE($H223,",",REPT(" ",200)),(LEN($H223)-LEN(SUBSTITUTE($H223,",",""))-3)*200+1,200))</f>
        <v>Puerto Princesa</v>
      </c>
      <c r="AI223" s="1" t="str">
        <f>TRIM(MID(SUBSTITUTE($H223,",",REPT(" ",200)),(LEN($H223)-LEN(SUBSTITUTE($H223,",",""))-2)*200+1,200))</f>
        <v>Mimaropa</v>
      </c>
      <c r="AJ223" s="1" t="str">
        <f>TRIM(MID(SUBSTITUTE($H223,",",REPT(" ",200)),(LEN($H223)-LEN(SUBSTITUTE($H223,",",""))-0)*200+1,200))</f>
        <v>Philippines</v>
      </c>
      <c r="AK223" t="s">
        <v>3415</v>
      </c>
      <c r="AL223" s="7">
        <v>0</v>
      </c>
      <c r="AM223" s="1" t="s">
        <v>3416</v>
      </c>
    </row>
    <row r="224" spans="1:39" ht="12.75" customHeight="1">
      <c r="A224" s="1"/>
      <c r="B224" s="1" t="s">
        <v>3417</v>
      </c>
      <c r="C224" s="1" t="s">
        <v>3418</v>
      </c>
      <c r="D224" s="3" t="str">
        <f ca="1">IFERROR(__xludf.DUMMYFUNCTION("PROPER(REGEXEXTRACT(B747, ""(?:https?:\/\/)?(?:www\.)?([a-zA-Z0-9-]+)\.""))"),"Google")</f>
        <v>Google</v>
      </c>
      <c r="E224" s="1" t="s">
        <v>3419</v>
      </c>
      <c r="F224" s="1">
        <v>11.2095982</v>
      </c>
      <c r="G224" s="1">
        <v>119.42386089999999</v>
      </c>
      <c r="H224" s="1" t="s">
        <v>3420</v>
      </c>
      <c r="I224" s="1" t="s">
        <v>3119</v>
      </c>
      <c r="J224" s="1">
        <f>IF(K224="URBAN",1,IF(K224="SUBURBAN",2,IF(K224="RURAL",3,"")))</f>
        <v>3</v>
      </c>
      <c r="K224" s="1" t="s">
        <v>541</v>
      </c>
      <c r="L224" s="18">
        <v>46082</v>
      </c>
      <c r="M224" s="49">
        <v>0.625</v>
      </c>
      <c r="N224" s="18">
        <v>46083</v>
      </c>
      <c r="O224" s="56">
        <v>0.5</v>
      </c>
      <c r="P224" s="31" t="str">
        <f>TEXT($L224, "dddd")</f>
        <v>Sunday</v>
      </c>
      <c r="Q224" s="39" t="s">
        <v>433</v>
      </c>
      <c r="R224" s="39">
        <v>10647</v>
      </c>
      <c r="S224" s="1" t="str">
        <f>IF(OR(MONTH(L224)=12, MONTH(L224)&lt;=5), "Dry Season", "Wet Season")</f>
        <v>Dry Season</v>
      </c>
      <c r="T224" s="1">
        <v>1</v>
      </c>
      <c r="U224" s="1">
        <v>0</v>
      </c>
      <c r="V224" s="1">
        <v>0</v>
      </c>
      <c r="W224" s="1">
        <v>1</v>
      </c>
      <c r="X224" s="1" t="s">
        <v>3120</v>
      </c>
      <c r="Y224" s="1">
        <v>11.176256499999999</v>
      </c>
      <c r="Z224" s="1">
        <v>119.44114759999999</v>
      </c>
      <c r="AA224" s="11" cm="1">
        <f t="array" ref="AA224">IF(ISBLANK(Y224), 0, VINCentyInvDistance(F224,G224,Y224,Z224))</f>
        <v>4143.2809117941979</v>
      </c>
      <c r="AB224" s="1">
        <v>0</v>
      </c>
      <c r="AC224" s="1">
        <v>0</v>
      </c>
      <c r="AD224" s="1">
        <v>0</v>
      </c>
      <c r="AE224" s="1">
        <v>345</v>
      </c>
      <c r="AF224" s="1">
        <v>1</v>
      </c>
      <c r="AG224" s="1" t="s">
        <v>3121</v>
      </c>
      <c r="AH224" s="1" t="s">
        <v>1597</v>
      </c>
      <c r="AI224" s="1" t="str">
        <f>TRIM(MID(SUBSTITUTE($H224,",",REPT(" ",200)),(LEN($H224)-LEN(SUBSTITUTE($H224,",",""))-2)*200+1,200))</f>
        <v>Mimaropa</v>
      </c>
      <c r="AJ224" s="1" t="s">
        <v>55</v>
      </c>
      <c r="AL224" s="7">
        <v>0</v>
      </c>
      <c r="AM224" s="1"/>
    </row>
    <row r="225" spans="1:39" ht="12.75" customHeight="1">
      <c r="A225" s="1"/>
      <c r="B225" s="1" t="s">
        <v>3421</v>
      </c>
      <c r="C225" s="1" t="s">
        <v>3422</v>
      </c>
      <c r="D225" s="3" t="str">
        <f ca="1">IFERROR(__xludf.DUMMYFUNCTION("PROPER(REGEXEXTRACT(B748, ""(?:https?:\/\/)?(?:www\.)?([a-zA-Z0-9-]+)\.""))"),"Google")</f>
        <v>Google</v>
      </c>
      <c r="E225" s="1" t="s">
        <v>3423</v>
      </c>
      <c r="F225" s="1">
        <v>11.235125699999999</v>
      </c>
      <c r="G225" s="1">
        <v>119.4283212</v>
      </c>
      <c r="H225" s="1" t="s">
        <v>3424</v>
      </c>
      <c r="I225" s="1" t="s">
        <v>3119</v>
      </c>
      <c r="J225" s="1">
        <f>IF(K225="URBAN",1,IF(K225="SUBURBAN",2,IF(K225="RURAL",3,"")))</f>
        <v>3</v>
      </c>
      <c r="K225" s="1" t="s">
        <v>541</v>
      </c>
      <c r="L225" s="18">
        <v>46082</v>
      </c>
      <c r="M225" s="49">
        <v>0.625</v>
      </c>
      <c r="N225" s="18">
        <v>46083</v>
      </c>
      <c r="O225" s="56">
        <v>0.5</v>
      </c>
      <c r="P225" s="31" t="str">
        <f>TEXT($L225, "dddd")</f>
        <v>Sunday</v>
      </c>
      <c r="Q225" s="39" t="s">
        <v>207</v>
      </c>
      <c r="R225" s="39">
        <v>10208</v>
      </c>
      <c r="S225" s="1" t="str">
        <f>IF(OR(MONTH(L225)=12, MONTH(L225)&lt;=5), "Dry Season", "Wet Season")</f>
        <v>Dry Season</v>
      </c>
      <c r="T225" s="1">
        <v>1</v>
      </c>
      <c r="U225" s="1">
        <v>0</v>
      </c>
      <c r="V225" s="1">
        <v>1</v>
      </c>
      <c r="W225" s="1">
        <v>1</v>
      </c>
      <c r="X225" s="1" t="s">
        <v>3120</v>
      </c>
      <c r="Y225" s="1">
        <v>11.176256499999999</v>
      </c>
      <c r="Z225" s="1">
        <v>119.44114759999999</v>
      </c>
      <c r="AA225" s="11" cm="1">
        <f t="array" ref="AA225">IF(ISBLANK(Y225), 0, VINCentyInvDistance(F225,G225,Y225,Z225))</f>
        <v>6660.8475148170337</v>
      </c>
      <c r="AB225" s="1">
        <v>0</v>
      </c>
      <c r="AC225" s="1">
        <v>0</v>
      </c>
      <c r="AD225" s="1">
        <v>0</v>
      </c>
      <c r="AE225" s="1">
        <v>94</v>
      </c>
      <c r="AF225" s="1">
        <v>1</v>
      </c>
      <c r="AG225" s="1" t="s">
        <v>3121</v>
      </c>
      <c r="AH225" s="1" t="s">
        <v>1597</v>
      </c>
      <c r="AI225" s="1" t="str">
        <f>TRIM(MID(SUBSTITUTE($H225,",",REPT(" ",200)),(LEN($H225)-LEN(SUBSTITUTE($H225,",",""))-2)*200+1,200))</f>
        <v>Mimaropa</v>
      </c>
      <c r="AJ225" s="1" t="s">
        <v>55</v>
      </c>
      <c r="AL225" s="7">
        <v>0</v>
      </c>
      <c r="AM225" s="1"/>
    </row>
    <row r="226" spans="1:39" ht="12.75" customHeight="1">
      <c r="A226" s="1"/>
      <c r="B226" s="1" t="s">
        <v>3425</v>
      </c>
      <c r="C226" s="1" t="s">
        <v>3426</v>
      </c>
      <c r="D226" s="3" t="str">
        <f ca="1">IFERROR(__xludf.DUMMYFUNCTION("PROPER(REGEXEXTRACT(B749, ""(?:https?:\/\/)?(?:www\.)?([a-zA-Z0-9-]+)\.""))"),"Google")</f>
        <v>Google</v>
      </c>
      <c r="E226" s="1" t="s">
        <v>3427</v>
      </c>
      <c r="F226" s="1">
        <v>11.181210800000001</v>
      </c>
      <c r="G226" s="1">
        <v>119.3910161</v>
      </c>
      <c r="H226" s="1" t="s">
        <v>3428</v>
      </c>
      <c r="I226" s="1" t="s">
        <v>3119</v>
      </c>
      <c r="J226" s="1">
        <f>IF(K226="URBAN",1,IF(K226="SUBURBAN",2,IF(K226="RURAL",3,"")))</f>
        <v>3</v>
      </c>
      <c r="K226" s="1" t="s">
        <v>541</v>
      </c>
      <c r="L226" s="18">
        <v>46082</v>
      </c>
      <c r="M226" s="49">
        <v>0.625</v>
      </c>
      <c r="N226" s="18">
        <v>46083</v>
      </c>
      <c r="O226" s="56">
        <v>0.5</v>
      </c>
      <c r="P226" s="31" t="str">
        <f>TEXT($L226, "dddd")</f>
        <v>Sunday</v>
      </c>
      <c r="Q226" s="39" t="s">
        <v>43</v>
      </c>
      <c r="R226" s="39">
        <v>5663</v>
      </c>
      <c r="S226" s="1" t="str">
        <f>IF(OR(MONTH(L226)=12, MONTH(L226)&lt;=5), "Dry Season", "Wet Season")</f>
        <v>Dry Season</v>
      </c>
      <c r="T226" s="1">
        <v>1</v>
      </c>
      <c r="U226" s="1">
        <v>0</v>
      </c>
      <c r="V226" s="1">
        <v>1</v>
      </c>
      <c r="W226" s="1">
        <v>1</v>
      </c>
      <c r="X226" s="1" t="s">
        <v>3120</v>
      </c>
      <c r="Y226" s="1">
        <v>11.176256499999999</v>
      </c>
      <c r="Z226" s="1">
        <v>119.44114759999999</v>
      </c>
      <c r="AA226" s="11" cm="1">
        <f t="array" ref="AA226">IF(ISBLANK(Y226), 0, VINCentyInvDistance(F226,G226,Y226,Z226))</f>
        <v>5502.7790349049346</v>
      </c>
      <c r="AB226" s="1">
        <v>0</v>
      </c>
      <c r="AC226" s="1">
        <v>0</v>
      </c>
      <c r="AD226" s="1">
        <v>0</v>
      </c>
      <c r="AE226" s="1">
        <v>80</v>
      </c>
      <c r="AF226" s="1">
        <v>1</v>
      </c>
      <c r="AG226" s="1" t="s">
        <v>3121</v>
      </c>
      <c r="AH226" s="1" t="s">
        <v>1597</v>
      </c>
      <c r="AI226" s="1" t="str">
        <f>TRIM(MID(SUBSTITUTE($H226,",",REPT(" ",200)),(LEN($H226)-LEN(SUBSTITUTE($H226,",",""))-2)*200+1,200))</f>
        <v>Mimaropa</v>
      </c>
      <c r="AJ226" s="1" t="s">
        <v>55</v>
      </c>
      <c r="AL226" s="7">
        <v>0</v>
      </c>
      <c r="AM226" s="1"/>
    </row>
    <row r="227" spans="1:39" ht="12.75" customHeight="1">
      <c r="A227" s="1"/>
      <c r="B227" s="1" t="s">
        <v>3433</v>
      </c>
      <c r="C227" s="1" t="s">
        <v>3434</v>
      </c>
      <c r="D227" s="3" t="str">
        <f ca="1">IFERROR(__xludf.DUMMYFUNCTION("PROPER(REGEXEXTRACT(B751, ""(?:https?:\/\/)?(?:www\.)?([a-zA-Z0-9-]+)\.""))"),"Skyscanner")</f>
        <v>Skyscanner</v>
      </c>
      <c r="E227" s="1" t="s">
        <v>3435</v>
      </c>
      <c r="F227" s="1">
        <v>11.187712299999999</v>
      </c>
      <c r="G227" s="1">
        <v>119.3948912</v>
      </c>
      <c r="H227" s="1" t="s">
        <v>3236</v>
      </c>
      <c r="I227" s="1" t="s">
        <v>3119</v>
      </c>
      <c r="J227" s="1">
        <f>IF(K227="URBAN",1,IF(K227="SUBURBAN",2,IF(K227="RURAL",3,"")))</f>
        <v>3</v>
      </c>
      <c r="K227" s="1" t="s">
        <v>541</v>
      </c>
      <c r="L227" s="18">
        <v>46082</v>
      </c>
      <c r="M227" s="49">
        <v>0.58333333333333337</v>
      </c>
      <c r="N227" s="18">
        <v>46083</v>
      </c>
      <c r="O227" s="56">
        <v>0.5</v>
      </c>
      <c r="P227" s="31" t="str">
        <f>TEXT($L227, "dddd")</f>
        <v>Sunday</v>
      </c>
      <c r="Q227" s="39" t="s">
        <v>531</v>
      </c>
      <c r="R227" s="39">
        <v>13221</v>
      </c>
      <c r="S227" s="1" t="str">
        <f>IF(OR(MONTH(L227)=12, MONTH(L227)&lt;=5), "Dry Season", "Wet Season")</f>
        <v>Dry Season</v>
      </c>
      <c r="T227" s="1">
        <v>1</v>
      </c>
      <c r="U227" s="1">
        <v>0</v>
      </c>
      <c r="V227" s="1">
        <v>1</v>
      </c>
      <c r="W227" s="1">
        <v>1</v>
      </c>
      <c r="X227" s="1" t="s">
        <v>3120</v>
      </c>
      <c r="Y227" s="1">
        <v>11.176256499999999</v>
      </c>
      <c r="Z227" s="1">
        <v>119.44114759999999</v>
      </c>
      <c r="AA227" s="11" cm="1">
        <f t="array" ref="AA227">IF(ISBLANK(Y227), 0, VINCentyInvDistance(F227,G227,Y227,Z227))</f>
        <v>5208.6204693588315</v>
      </c>
      <c r="AB227" s="1">
        <v>0</v>
      </c>
      <c r="AC227" s="1">
        <v>8.1999999999999993</v>
      </c>
      <c r="AD227" s="1">
        <v>4.0999999999999996</v>
      </c>
      <c r="AE227" s="1">
        <v>220</v>
      </c>
      <c r="AF227" s="1">
        <v>1</v>
      </c>
      <c r="AG227" s="1" t="s">
        <v>3121</v>
      </c>
      <c r="AH227" s="1" t="s">
        <v>1597</v>
      </c>
      <c r="AI227" s="1" t="str">
        <f>TRIM(MID(SUBSTITUTE($H227,",",REPT(" ",200)),(LEN($H227)-LEN(SUBSTITUTE($H227,",",""))-2)*200+1,200))</f>
        <v>Mimaropa</v>
      </c>
      <c r="AJ227" s="1" t="s">
        <v>55</v>
      </c>
      <c r="AK227" t="s">
        <v>16805</v>
      </c>
      <c r="AL227" s="7">
        <v>0</v>
      </c>
      <c r="AM227" s="1"/>
    </row>
    <row r="228" spans="1:39" ht="12.75" customHeight="1">
      <c r="A228" s="1"/>
      <c r="B228" s="1" t="s">
        <v>3440</v>
      </c>
      <c r="C228" s="1" t="s">
        <v>3441</v>
      </c>
      <c r="D228" s="3" t="str">
        <f ca="1">IFERROR(__xludf.DUMMYFUNCTION("PROPER(REGEXEXTRACT(B753, ""(?:https?:\/\/)?(?:www\.)?([a-zA-Z0-9-]+)\.""))"),"Skyscanner")</f>
        <v>Skyscanner</v>
      </c>
      <c r="E228" s="1" t="s">
        <v>3442</v>
      </c>
      <c r="F228" s="1">
        <v>9.7415409999999998</v>
      </c>
      <c r="G228" s="1">
        <v>118.74185799999999</v>
      </c>
      <c r="H228" s="1" t="s">
        <v>3439</v>
      </c>
      <c r="I228" s="1" t="s">
        <v>3119</v>
      </c>
      <c r="J228" s="1">
        <f>IF(K228="URBAN",1,IF(K228="SUBURBAN",2,IF(K228="RURAL",3,"")))</f>
        <v>3</v>
      </c>
      <c r="K228" s="1" t="s">
        <v>541</v>
      </c>
      <c r="L228" s="18">
        <v>46082</v>
      </c>
      <c r="M228" s="49">
        <v>0.58333333333333337</v>
      </c>
      <c r="N228" s="18">
        <v>46083</v>
      </c>
      <c r="O228" s="56">
        <v>0.5</v>
      </c>
      <c r="P228" s="31" t="str">
        <f>TEXT($L228, "dddd")</f>
        <v>Sunday</v>
      </c>
      <c r="Q228" s="39" t="s">
        <v>111</v>
      </c>
      <c r="R228" s="39">
        <v>3358</v>
      </c>
      <c r="S228" s="1" t="str">
        <f>IF(OR(MONTH(L228)=12, MONTH(L228)&lt;=5), "Dry Season", "Wet Season")</f>
        <v>Dry Season</v>
      </c>
      <c r="T228" s="1">
        <v>1</v>
      </c>
      <c r="U228" s="1">
        <v>0</v>
      </c>
      <c r="V228" s="1">
        <v>0</v>
      </c>
      <c r="W228" s="1">
        <v>1</v>
      </c>
      <c r="X228" s="1" t="s">
        <v>1595</v>
      </c>
      <c r="Y228" s="1">
        <v>9.7439737999999991</v>
      </c>
      <c r="Z228" s="1">
        <v>118.7402726</v>
      </c>
      <c r="AA228" s="11" cm="1">
        <f t="array" ref="AA228">IF(ISBLANK(Y228), 0, VINCentyInvDistance(F228,G228,Y228,Z228))</f>
        <v>320.41611891557903</v>
      </c>
      <c r="AB228" s="1">
        <v>1</v>
      </c>
      <c r="AC228" s="1">
        <v>8.6</v>
      </c>
      <c r="AD228" s="1">
        <v>3.6</v>
      </c>
      <c r="AE228" s="1">
        <v>184</v>
      </c>
      <c r="AF228" s="1">
        <v>1</v>
      </c>
      <c r="AG228" s="1" t="s">
        <v>3284</v>
      </c>
      <c r="AH228" s="1" t="s">
        <v>1597</v>
      </c>
      <c r="AI228" s="1"/>
      <c r="AJ228" s="1" t="s">
        <v>55</v>
      </c>
      <c r="AK228" t="s">
        <v>16806</v>
      </c>
      <c r="AL228" s="7">
        <v>0</v>
      </c>
      <c r="AM228" s="1" t="s">
        <v>3443</v>
      </c>
    </row>
    <row r="229" spans="1:39" ht="12.75" customHeight="1">
      <c r="A229" s="1"/>
      <c r="B229" s="1" t="s">
        <v>3444</v>
      </c>
      <c r="C229" s="1" t="s">
        <v>3445</v>
      </c>
      <c r="D229" s="3" t="str">
        <f ca="1">IFERROR(__xludf.DUMMYFUNCTION("PROPER(REGEXEXTRACT(B754, ""(?:https?:\/\/)?(?:www\.)?([a-zA-Z0-9-]+)\.""))"),"Skyscanner")</f>
        <v>Skyscanner</v>
      </c>
      <c r="E229" s="1" t="s">
        <v>3446</v>
      </c>
      <c r="F229" s="1">
        <v>11.999639999999999</v>
      </c>
      <c r="G229" s="1">
        <v>120.20740000000001</v>
      </c>
      <c r="H229" s="1" t="s">
        <v>3447</v>
      </c>
      <c r="I229" s="1" t="s">
        <v>50</v>
      </c>
      <c r="J229" s="1">
        <f>IF(K229="URBAN",1,IF(K229="SUBURBAN",2,IF(K229="RURAL",3,"")))</f>
        <v>3</v>
      </c>
      <c r="K229" s="1" t="s">
        <v>541</v>
      </c>
      <c r="L229" s="18">
        <v>46082</v>
      </c>
      <c r="M229" s="49">
        <v>0.625</v>
      </c>
      <c r="N229" s="18">
        <v>46083</v>
      </c>
      <c r="O229" s="56">
        <v>0.5</v>
      </c>
      <c r="P229" s="31" t="str">
        <f>TEXT($L229, "dddd")</f>
        <v>Sunday</v>
      </c>
      <c r="Q229" s="39" t="s">
        <v>531</v>
      </c>
      <c r="R229" s="39">
        <v>2667</v>
      </c>
      <c r="S229" s="1" t="str">
        <f>IF(OR(MONTH(L229)=12, MONTH(L229)&lt;=5), "Dry Season", "Wet Season")</f>
        <v>Dry Season</v>
      </c>
      <c r="T229" s="1">
        <v>1</v>
      </c>
      <c r="U229" s="1">
        <v>0</v>
      </c>
      <c r="V229" s="1">
        <v>0</v>
      </c>
      <c r="W229" s="1">
        <v>0</v>
      </c>
      <c r="X229" s="1" t="s">
        <v>44</v>
      </c>
      <c r="Y229" s="1"/>
      <c r="Z229" s="1"/>
      <c r="AA229" s="11" cm="1">
        <f t="array" ref="AA229">IF(ISBLANK(Y229), 0, VINCentyInvDistance(F229,G229,Y229,Z229))</f>
        <v>0</v>
      </c>
      <c r="AB229" s="1">
        <v>0</v>
      </c>
      <c r="AC229" s="1">
        <v>7.2</v>
      </c>
      <c r="AD229" s="1">
        <v>0</v>
      </c>
      <c r="AE229" s="1">
        <v>92</v>
      </c>
      <c r="AF229" s="1">
        <v>1</v>
      </c>
      <c r="AG229" s="1" t="str">
        <f>TRIM(MID(SUBSTITUTE($H229,",",REPT(" ",200)),(LEN($H229)-LEN(SUBSTITUTE($H229,",",""))-4)*200+1,200))</f>
        <v>Coron</v>
      </c>
      <c r="AH229" s="1" t="str">
        <f>TRIM(MID(SUBSTITUTE($H229,",",REPT(" ",200)),(LEN($H229)-LEN(SUBSTITUTE($H229,",",""))-3)*200+1,200))</f>
        <v>Palawan</v>
      </c>
      <c r="AI229" s="1" t="str">
        <f>TRIM(MID(SUBSTITUTE($H229,",",REPT(" ",200)),(LEN($H229)-LEN(SUBSTITUTE($H229,",",""))-2)*200+1,200))</f>
        <v>Mimaropa</v>
      </c>
      <c r="AJ229" s="1" t="str">
        <f>TRIM(MID(SUBSTITUTE($H229,",",REPT(" ",200)),(LEN($H229)-LEN(SUBSTITUTE($H229,",",""))-0)*200+1,200))</f>
        <v>Philippines</v>
      </c>
      <c r="AL229" s="7">
        <v>0</v>
      </c>
      <c r="AM229" s="1" t="s">
        <v>3448</v>
      </c>
    </row>
    <row r="230" spans="1:39" ht="12.75" customHeight="1">
      <c r="A230" s="1"/>
      <c r="B230" s="1" t="s">
        <v>3459</v>
      </c>
      <c r="C230" s="1" t="s">
        <v>3460</v>
      </c>
      <c r="D230" s="3" t="str">
        <f ca="1">IFERROR(__xludf.DUMMYFUNCTION("PROPER(REGEXEXTRACT(B757, ""(?:https?:\/\/)?(?:www\.)?([a-zA-Z0-9-]+)\.""))"),"Google")</f>
        <v>Google</v>
      </c>
      <c r="E230" s="1" t="s">
        <v>3461</v>
      </c>
      <c r="F230" s="1">
        <v>11.207960999999999</v>
      </c>
      <c r="G230" s="1">
        <v>119.4168502</v>
      </c>
      <c r="H230" s="1" t="s">
        <v>3462</v>
      </c>
      <c r="I230" s="1" t="s">
        <v>3119</v>
      </c>
      <c r="J230" s="1">
        <f>IF(K230="URBAN",1,IF(K230="SUBURBAN",2,IF(K230="RURAL",3,"")))</f>
        <v>3</v>
      </c>
      <c r="K230" s="1" t="s">
        <v>541</v>
      </c>
      <c r="L230" s="18">
        <v>46082</v>
      </c>
      <c r="M230" s="49">
        <v>0.625</v>
      </c>
      <c r="N230" s="18">
        <v>46083</v>
      </c>
      <c r="O230" s="56">
        <v>0.5</v>
      </c>
      <c r="P230" s="31" t="str">
        <f>TEXT($L230, "dddd")</f>
        <v>Sunday</v>
      </c>
      <c r="Q230" s="39" t="s">
        <v>1090</v>
      </c>
      <c r="R230" s="39">
        <v>9191</v>
      </c>
      <c r="S230" s="1" t="str">
        <f>IF(OR(MONTH(L230)=12, MONTH(L230)&lt;=5), "Dry Season", "Wet Season")</f>
        <v>Dry Season</v>
      </c>
      <c r="T230" s="1">
        <v>1</v>
      </c>
      <c r="U230" s="1">
        <v>0</v>
      </c>
      <c r="V230" s="1">
        <v>0</v>
      </c>
      <c r="W230" s="1">
        <v>1</v>
      </c>
      <c r="X230" s="1" t="s">
        <v>3120</v>
      </c>
      <c r="Y230" s="1">
        <v>11.176256499999999</v>
      </c>
      <c r="Z230" s="1">
        <v>119.44114759999999</v>
      </c>
      <c r="AA230" s="11" cm="1">
        <f t="array" ref="AA230">IF(ISBLANK(Y230), 0, VINCentyInvDistance(F230,G230,Y230,Z230))</f>
        <v>4397.864354402649</v>
      </c>
      <c r="AB230" s="1">
        <v>0</v>
      </c>
      <c r="AC230" s="1">
        <v>0</v>
      </c>
      <c r="AD230" s="1">
        <v>0</v>
      </c>
      <c r="AE230" s="1">
        <v>212</v>
      </c>
      <c r="AF230" s="1">
        <v>1</v>
      </c>
      <c r="AG230" s="1" t="s">
        <v>3121</v>
      </c>
      <c r="AH230" s="1" t="s">
        <v>1597</v>
      </c>
      <c r="AI230" s="1" t="str">
        <f>TRIM(MID(SUBSTITUTE($H230,",",REPT(" ",200)),(LEN($H230)-LEN(SUBSTITUTE($H230,",",""))-2)*200+1,200))</f>
        <v>Mimaropa</v>
      </c>
      <c r="AJ230" s="1" t="s">
        <v>55</v>
      </c>
      <c r="AL230" s="7">
        <v>0</v>
      </c>
      <c r="AM230" s="1"/>
    </row>
    <row r="231" spans="1:39" ht="12.75" customHeight="1">
      <c r="A231" s="1"/>
      <c r="B231" s="1" t="s">
        <v>3463</v>
      </c>
      <c r="C231" s="1" t="s">
        <v>3464</v>
      </c>
      <c r="D231" s="3" t="str">
        <f ca="1">IFERROR(__xludf.DUMMYFUNCTION("PROPER(REGEXEXTRACT(B758, ""(?:https?:\/\/)?(?:www\.)?([a-zA-Z0-9-]+)\.""))"),"Skyscanner")</f>
        <v>Skyscanner</v>
      </c>
      <c r="E231" s="1" t="s">
        <v>3465</v>
      </c>
      <c r="F231" s="1">
        <v>11.2079</v>
      </c>
      <c r="G231" s="1">
        <v>119.41625000000001</v>
      </c>
      <c r="H231" s="1" t="s">
        <v>3396</v>
      </c>
      <c r="I231" s="1" t="s">
        <v>3119</v>
      </c>
      <c r="J231" s="1">
        <f>IF(K231="URBAN",1,IF(K231="SUBURBAN",2,IF(K231="RURAL",3,"")))</f>
        <v>3</v>
      </c>
      <c r="K231" s="1" t="s">
        <v>541</v>
      </c>
      <c r="L231" s="18">
        <v>46082</v>
      </c>
      <c r="M231" s="49">
        <v>0.625</v>
      </c>
      <c r="N231" s="18">
        <v>46083</v>
      </c>
      <c r="O231" s="56">
        <v>0.5</v>
      </c>
      <c r="P231" s="31" t="str">
        <f>TEXT($L231, "dddd")</f>
        <v>Sunday</v>
      </c>
      <c r="Q231" s="39" t="s">
        <v>111</v>
      </c>
      <c r="R231" s="39">
        <v>3130</v>
      </c>
      <c r="S231" s="1" t="str">
        <f>IF(OR(MONTH(L231)=12, MONTH(L231)&lt;=5), "Dry Season", "Wet Season")</f>
        <v>Dry Season</v>
      </c>
      <c r="T231" s="1">
        <v>1</v>
      </c>
      <c r="U231" s="1">
        <v>0</v>
      </c>
      <c r="V231" s="1">
        <v>1</v>
      </c>
      <c r="W231" s="1">
        <v>1</v>
      </c>
      <c r="X231" s="1" t="s">
        <v>3120</v>
      </c>
      <c r="Y231" s="1">
        <v>11.176256499999999</v>
      </c>
      <c r="Z231" s="1">
        <v>119.44114759999999</v>
      </c>
      <c r="AA231" s="11" cm="1">
        <f t="array" ref="AA231">IF(ISBLANK(Y231), 0, VINCentyInvDistance(F231,G231,Y231,Z231))</f>
        <v>4432.395652901635</v>
      </c>
      <c r="AB231" s="1">
        <v>0</v>
      </c>
      <c r="AC231" s="1">
        <v>8.1999999999999993</v>
      </c>
      <c r="AD231" s="1">
        <v>0</v>
      </c>
      <c r="AE231" s="1">
        <v>719</v>
      </c>
      <c r="AF231" s="1">
        <v>1</v>
      </c>
      <c r="AG231" s="1" t="s">
        <v>2262</v>
      </c>
      <c r="AH231" s="1" t="s">
        <v>1597</v>
      </c>
      <c r="AI231" s="1"/>
      <c r="AJ231" s="1" t="s">
        <v>55</v>
      </c>
      <c r="AK231" t="s">
        <v>16552</v>
      </c>
      <c r="AL231" s="7">
        <v>0</v>
      </c>
      <c r="AM231" s="1" t="s">
        <v>3466</v>
      </c>
    </row>
    <row r="232" spans="1:39" ht="12.75" customHeight="1">
      <c r="A232" s="1"/>
      <c r="B232" s="1" t="s">
        <v>3476</v>
      </c>
      <c r="C232" s="1" t="s">
        <v>3477</v>
      </c>
      <c r="D232" s="3" t="str">
        <f ca="1">IFERROR(__xludf.DUMMYFUNCTION("PROPER(REGEXEXTRACT(B761, ""(?:https?:\/\/)?(?:www\.)?([a-zA-Z0-9-]+)\.""))"),"Google")</f>
        <v>Google</v>
      </c>
      <c r="E232" s="1" t="s">
        <v>3478</v>
      </c>
      <c r="F232" s="1">
        <v>11.162760499999999</v>
      </c>
      <c r="G232" s="1">
        <v>119.39777960000001</v>
      </c>
      <c r="H232" s="1" t="s">
        <v>3479</v>
      </c>
      <c r="I232" s="1" t="s">
        <v>1300</v>
      </c>
      <c r="J232" s="1">
        <f>IF(K232="URBAN",1,IF(K232="SUBURBAN",2,IF(K232="RURAL",3,"")))</f>
        <v>3</v>
      </c>
      <c r="K232" s="1" t="s">
        <v>541</v>
      </c>
      <c r="L232" s="18">
        <v>46082</v>
      </c>
      <c r="M232" s="49">
        <v>0.625</v>
      </c>
      <c r="N232" s="18">
        <v>46083</v>
      </c>
      <c r="O232" s="56">
        <v>0.5</v>
      </c>
      <c r="P232" s="31" t="str">
        <f>TEXT($L232, "dddd")</f>
        <v>Sunday</v>
      </c>
      <c r="Q232" s="39" t="s">
        <v>531</v>
      </c>
      <c r="R232" s="39">
        <v>11609</v>
      </c>
      <c r="S232" s="1" t="str">
        <f>IF(OR(MONTH(L232)=12, MONTH(L232)&lt;=5), "Dry Season", "Wet Season")</f>
        <v>Dry Season</v>
      </c>
      <c r="T232" s="1">
        <v>1</v>
      </c>
      <c r="U232" s="1">
        <v>0</v>
      </c>
      <c r="V232" s="1">
        <v>1</v>
      </c>
      <c r="W232" s="1">
        <v>1</v>
      </c>
      <c r="X232" s="1" t="s">
        <v>3120</v>
      </c>
      <c r="Y232" s="1">
        <v>11.176256499999999</v>
      </c>
      <c r="Z232" s="1">
        <v>119.44114759999999</v>
      </c>
      <c r="AA232" s="11" cm="1">
        <f t="array" ref="AA232">IF(ISBLANK(Y232), 0, VINCentyInvDistance(F232,G232,Y232,Z232))</f>
        <v>4966.5336692979781</v>
      </c>
      <c r="AB232" s="1">
        <v>0</v>
      </c>
      <c r="AC232" s="1">
        <v>0</v>
      </c>
      <c r="AD232" s="1">
        <v>0</v>
      </c>
      <c r="AE232" s="1">
        <v>141</v>
      </c>
      <c r="AF232" s="1">
        <v>1</v>
      </c>
      <c r="AG232" s="1" t="s">
        <v>3121</v>
      </c>
      <c r="AH232" s="1" t="s">
        <v>1597</v>
      </c>
      <c r="AI232" s="1" t="str">
        <f>TRIM(MID(SUBSTITUTE($H232,",",REPT(" ",200)),(LEN($H232)-LEN(SUBSTITUTE($H232,",",""))-2)*200+1,200))</f>
        <v>Mimaropa</v>
      </c>
      <c r="AJ232" s="1" t="s">
        <v>55</v>
      </c>
      <c r="AL232" s="7">
        <v>0</v>
      </c>
      <c r="AM232" s="1"/>
    </row>
    <row r="233" spans="1:39" ht="12.75" customHeight="1">
      <c r="A233" s="1"/>
      <c r="B233" s="1" t="s">
        <v>3489</v>
      </c>
      <c r="C233" s="1" t="s">
        <v>3490</v>
      </c>
      <c r="D233" s="3" t="str">
        <f ca="1">IFERROR(__xludf.DUMMYFUNCTION("PROPER(REGEXEXTRACT(B764, ""(?:https?:\/\/)?(?:www\.)?([a-zA-Z0-9-]+)\.""))"),"Skyscanner")</f>
        <v>Skyscanner</v>
      </c>
      <c r="E233" s="1" t="s">
        <v>3491</v>
      </c>
      <c r="F233" s="1">
        <v>10.564714</v>
      </c>
      <c r="G233" s="1">
        <v>119.302049</v>
      </c>
      <c r="H233" s="1" t="s">
        <v>3492</v>
      </c>
      <c r="I233" s="1" t="s">
        <v>3119</v>
      </c>
      <c r="J233" s="1">
        <f>IF(K233="URBAN",1,IF(K233="SUBURBAN",2,IF(K233="RURAL",3,"")))</f>
        <v>3</v>
      </c>
      <c r="K233" s="1" t="s">
        <v>541</v>
      </c>
      <c r="L233" s="18">
        <v>46082</v>
      </c>
      <c r="M233" s="49">
        <v>0.625</v>
      </c>
      <c r="N233" s="18">
        <v>46083</v>
      </c>
      <c r="O233" s="56">
        <v>0.5</v>
      </c>
      <c r="P233" s="31" t="str">
        <f>TEXT($L233, "dddd")</f>
        <v>Sunday</v>
      </c>
      <c r="Q233" s="39" t="s">
        <v>207</v>
      </c>
      <c r="R233" s="39">
        <v>9835</v>
      </c>
      <c r="S233" s="1" t="str">
        <f>IF(OR(MONTH(L233)=12, MONTH(L233)&lt;=5), "Dry Season", "Wet Season")</f>
        <v>Dry Season</v>
      </c>
      <c r="T233" s="1">
        <v>1</v>
      </c>
      <c r="U233" s="1">
        <v>0</v>
      </c>
      <c r="V233" s="1">
        <v>0</v>
      </c>
      <c r="W233" s="1">
        <v>0</v>
      </c>
      <c r="X233" s="1" t="s">
        <v>44</v>
      </c>
      <c r="Y233" s="1"/>
      <c r="Z233" s="1"/>
      <c r="AA233" s="11" cm="1">
        <f t="array" ref="AA233">IF(ISBLANK(Y233), 0, VINCentyInvDistance(F233,G233,Y233,Z233))</f>
        <v>0</v>
      </c>
      <c r="AB233" s="1">
        <v>0</v>
      </c>
      <c r="AC233" s="1">
        <v>10</v>
      </c>
      <c r="AD233" s="1">
        <v>0</v>
      </c>
      <c r="AE233" s="1">
        <v>156</v>
      </c>
      <c r="AF233" s="1">
        <v>1</v>
      </c>
      <c r="AG233" s="1" t="str">
        <f>TRIM(MID(SUBSTITUTE($H233,",",REPT(" ",200)),(LEN($H233)-LEN(SUBSTITUTE($H233,",",""))-4)*200+1,200))</f>
        <v>San Isidro</v>
      </c>
      <c r="AH233" s="1" t="str">
        <f>TRIM(MID(SUBSTITUTE($H233,",",REPT(" ",200)),(LEN($H233)-LEN(SUBSTITUTE($H233,",",""))-3)*200+1,200))</f>
        <v>Roxas</v>
      </c>
      <c r="AI233" s="1" t="str">
        <f>TRIM(MID(SUBSTITUTE($H233,",",REPT(" ",200)),(LEN($H233)-LEN(SUBSTITUTE($H233,",",""))-2)*200+1,200))</f>
        <v>Palawan</v>
      </c>
      <c r="AJ233" s="1" t="str">
        <f>TRIM(MID(SUBSTITUTE($H233,",",REPT(" ",200)),(LEN($H233)-LEN(SUBSTITUTE($H233,",",""))-0)*200+1,200))</f>
        <v>Philippines</v>
      </c>
      <c r="AL233" s="1">
        <v>4</v>
      </c>
      <c r="AM233" s="1" t="s">
        <v>3493</v>
      </c>
    </row>
    <row r="234" spans="1:39" ht="12.75" customHeight="1">
      <c r="A234" s="1"/>
      <c r="B234" s="1" t="s">
        <v>3499</v>
      </c>
      <c r="C234" s="1" t="s">
        <v>3500</v>
      </c>
      <c r="D234" s="3" t="str">
        <f ca="1">IFERROR(__xludf.DUMMYFUNCTION("PROPER(REGEXEXTRACT(B766, ""(?:https?:\/\/)?(?:www\.)?([a-zA-Z0-9-]+)\.""))"),"Skyscanner")</f>
        <v>Skyscanner</v>
      </c>
      <c r="E234" s="1" t="s">
        <v>3501</v>
      </c>
      <c r="F234" s="1">
        <v>11.155150000000001</v>
      </c>
      <c r="G234" s="1">
        <v>119.398113</v>
      </c>
      <c r="H234" s="1" t="s">
        <v>3502</v>
      </c>
      <c r="I234" s="1" t="s">
        <v>3119</v>
      </c>
      <c r="J234" s="1">
        <f>IF(K234="URBAN",1,IF(K234="SUBURBAN",2,IF(K234="RURAL",3,"")))</f>
        <v>3</v>
      </c>
      <c r="K234" s="1" t="s">
        <v>541</v>
      </c>
      <c r="L234" s="18">
        <v>46082</v>
      </c>
      <c r="M234" s="49">
        <v>0.625</v>
      </c>
      <c r="N234" s="18">
        <v>46083</v>
      </c>
      <c r="O234" s="56">
        <v>0.5</v>
      </c>
      <c r="P234" s="31" t="str">
        <f>TEXT($L234, "dddd")</f>
        <v>Sunday</v>
      </c>
      <c r="Q234" s="39" t="s">
        <v>1000</v>
      </c>
      <c r="R234" s="39">
        <v>7810</v>
      </c>
      <c r="S234" s="1" t="str">
        <f>IF(OR(MONTH(L234)=12, MONTH(L234)&lt;=5), "Dry Season", "Wet Season")</f>
        <v>Dry Season</v>
      </c>
      <c r="T234" s="1">
        <v>1</v>
      </c>
      <c r="U234" s="1">
        <v>0</v>
      </c>
      <c r="V234" s="1">
        <v>1</v>
      </c>
      <c r="W234" s="1">
        <v>1</v>
      </c>
      <c r="X234" s="1" t="s">
        <v>3120</v>
      </c>
      <c r="Y234" s="1">
        <v>11.176256499999999</v>
      </c>
      <c r="Z234" s="1">
        <v>119.44114759999999</v>
      </c>
      <c r="AA234" s="11" cm="1">
        <f t="array" ref="AA234">IF(ISBLANK(Y234), 0, VINCentyInvDistance(F234,G234,Y234,Z234))</f>
        <v>5248.3895864846727</v>
      </c>
      <c r="AB234" s="1">
        <v>0</v>
      </c>
      <c r="AC234" s="1">
        <v>8.8000000000000007</v>
      </c>
      <c r="AD234" s="1">
        <v>0</v>
      </c>
      <c r="AE234" s="1">
        <v>607</v>
      </c>
      <c r="AF234" s="1">
        <v>1</v>
      </c>
      <c r="AG234" s="1" t="str">
        <f>TRIM(MID(SUBSTITUTE($H234,",",REPT(" ",200)),(LEN($H234)-LEN(SUBSTITUTE($H234,",",""))-4)*200+1,200))</f>
        <v>El Nido</v>
      </c>
      <c r="AH234" s="1" t="str">
        <f>TRIM(MID(SUBSTITUTE($H234,",",REPT(" ",200)),(LEN($H234)-LEN(SUBSTITUTE($H234,",",""))-3)*200+1,200))</f>
        <v>Palawan</v>
      </c>
      <c r="AI234" s="1" t="str">
        <f>TRIM(MID(SUBSTITUTE($H234,",",REPT(" ",200)),(LEN($H234)-LEN(SUBSTITUTE($H234,",",""))-2)*200+1,200))</f>
        <v>Mimaropa</v>
      </c>
      <c r="AJ234" s="1" t="str">
        <f>TRIM(MID(SUBSTITUTE($H234,",",REPT(" ",200)),(LEN($H234)-LEN(SUBSTITUTE($H234,",",""))-0)*200+1,200))</f>
        <v>Philippines</v>
      </c>
      <c r="AL234" s="7">
        <v>0</v>
      </c>
      <c r="AM234" s="1" t="s">
        <v>3503</v>
      </c>
    </row>
    <row r="235" spans="1:39" ht="12.75" customHeight="1">
      <c r="A235" s="1"/>
      <c r="B235" s="1" t="s">
        <v>3509</v>
      </c>
      <c r="C235" s="1" t="s">
        <v>3510</v>
      </c>
      <c r="D235" s="3" t="str">
        <f ca="1">IFERROR(__xludf.DUMMYFUNCTION("PROPER(REGEXEXTRACT(B768, ""(?:https?:\/\/)?(?:www\.)?([a-zA-Z0-9-]+)\.""))"),"Skyscanner")</f>
        <v>Skyscanner</v>
      </c>
      <c r="E235" s="1" t="s">
        <v>3511</v>
      </c>
      <c r="F235" s="1">
        <v>11.332414</v>
      </c>
      <c r="G235" s="1">
        <v>119.452152</v>
      </c>
      <c r="H235" s="1" t="s">
        <v>3384</v>
      </c>
      <c r="I235" s="1" t="s">
        <v>3119</v>
      </c>
      <c r="J235" s="1">
        <f>IF(K235="URBAN",1,IF(K235="SUBURBAN",2,IF(K235="RURAL",3,"")))</f>
        <v>3</v>
      </c>
      <c r="K235" s="1" t="s">
        <v>541</v>
      </c>
      <c r="L235" s="18">
        <v>46082</v>
      </c>
      <c r="M235" s="49">
        <v>0.625</v>
      </c>
      <c r="N235" s="18">
        <v>46083</v>
      </c>
      <c r="O235" s="56">
        <v>0.5</v>
      </c>
      <c r="P235" s="31" t="str">
        <f>TEXT($L235, "dddd")</f>
        <v>Sunday</v>
      </c>
      <c r="Q235" s="39" t="s">
        <v>207</v>
      </c>
      <c r="R235" s="39">
        <v>23474</v>
      </c>
      <c r="S235" s="1" t="str">
        <f>IF(OR(MONTH(L235)=12, MONTH(L235)&lt;=5), "Dry Season", "Wet Season")</f>
        <v>Dry Season</v>
      </c>
      <c r="T235" s="1">
        <v>1</v>
      </c>
      <c r="U235" s="1">
        <v>1</v>
      </c>
      <c r="V235" s="1">
        <v>0</v>
      </c>
      <c r="W235" s="1">
        <v>1</v>
      </c>
      <c r="X235" s="1" t="s">
        <v>3120</v>
      </c>
      <c r="Y235" s="1">
        <v>11.176256499999999</v>
      </c>
      <c r="Z235" s="1">
        <v>119.44114759999999</v>
      </c>
      <c r="AA235" s="11" cm="1">
        <f t="array" ref="AA235">IF(ISBLANK(Y235), 0, VINCentyInvDistance(F235,G235,Y235,Z235))</f>
        <v>17315.351810929104</v>
      </c>
      <c r="AB235" s="1">
        <v>0</v>
      </c>
      <c r="AC235" s="1">
        <v>3.4</v>
      </c>
      <c r="AD235" s="1">
        <v>0</v>
      </c>
      <c r="AE235" s="1">
        <v>159</v>
      </c>
      <c r="AF235" s="1">
        <v>1</v>
      </c>
      <c r="AG235" s="1" t="str">
        <f>TRIM(MID(SUBSTITUTE($H235,",",REPT(" ",200)),(LEN($H235)-LEN(SUBSTITUTE($H235,",",""))-4)*200+1,200))</f>
        <v>Bucana</v>
      </c>
      <c r="AH235" s="1" t="str">
        <f>TRIM(MID(SUBSTITUTE($H235,",",REPT(" ",200)),(LEN($H235)-LEN(SUBSTITUTE($H235,",",""))-3)*200+1,200))</f>
        <v>El Nido</v>
      </c>
      <c r="AI235" s="1" t="str">
        <f>TRIM(MID(SUBSTITUTE($H235,",",REPT(" ",200)),(LEN($H235)-LEN(SUBSTITUTE($H235,",",""))-2)*200+1,200))</f>
        <v>Palawan</v>
      </c>
      <c r="AJ235" s="1" t="str">
        <f>TRIM(MID(SUBSTITUTE($H235,",",REPT(" ",200)),(LEN($H235)-LEN(SUBSTITUTE($H235,",",""))-0)*200+1,200))</f>
        <v>Philippines</v>
      </c>
      <c r="AL235" s="1">
        <v>1</v>
      </c>
      <c r="AM235" s="1" t="s">
        <v>3512</v>
      </c>
    </row>
    <row r="236" spans="1:39" ht="12.75" customHeight="1">
      <c r="A236" s="1"/>
      <c r="B236" s="1" t="s">
        <v>3513</v>
      </c>
      <c r="C236" s="1" t="s">
        <v>3514</v>
      </c>
      <c r="D236" s="3" t="str">
        <f ca="1">IFERROR(__xludf.DUMMYFUNCTION("PROPER(REGEXEXTRACT(B769, ""(?:https?:\/\/)?(?:www\.)?([a-zA-Z0-9-]+)\.""))"),"Google")</f>
        <v>Google</v>
      </c>
      <c r="E236" s="1" t="s">
        <v>3515</v>
      </c>
      <c r="F236" s="1">
        <v>10.860840899999999</v>
      </c>
      <c r="G236" s="1">
        <v>119.5043253</v>
      </c>
      <c r="H236" s="1" t="s">
        <v>3516</v>
      </c>
      <c r="I236" s="1" t="s">
        <v>3119</v>
      </c>
      <c r="J236" s="1">
        <f>IF(K236="URBAN",1,IF(K236="SUBURBAN",2,IF(K236="RURAL",3,"")))</f>
        <v>3</v>
      </c>
      <c r="K236" s="1" t="s">
        <v>541</v>
      </c>
      <c r="L236" s="18">
        <v>46082</v>
      </c>
      <c r="M236" s="49">
        <v>0.625</v>
      </c>
      <c r="N236" s="18">
        <v>46083</v>
      </c>
      <c r="O236" s="56">
        <v>0.5</v>
      </c>
      <c r="P236" s="31" t="str">
        <f>TEXT($L236, "dddd")</f>
        <v>Sunday</v>
      </c>
      <c r="Q236" s="39" t="s">
        <v>43</v>
      </c>
      <c r="R236" s="39">
        <v>6800</v>
      </c>
      <c r="S236" s="1" t="str">
        <f>IF(OR(MONTH(L236)=12, MONTH(L236)&lt;=5), "Dry Season", "Wet Season")</f>
        <v>Dry Season</v>
      </c>
      <c r="T236" s="1">
        <v>1</v>
      </c>
      <c r="U236" s="1">
        <v>1</v>
      </c>
      <c r="V236" s="1">
        <v>1</v>
      </c>
      <c r="W236" s="1">
        <v>0</v>
      </c>
      <c r="X236" s="1" t="s">
        <v>44</v>
      </c>
      <c r="Y236" s="1"/>
      <c r="Z236" s="1"/>
      <c r="AA236" s="11" cm="1">
        <f t="array" ref="AA236">IF(ISBLANK(Y236), 0, VINCentyInvDistance(F236,G236,Y236,Z236))</f>
        <v>0</v>
      </c>
      <c r="AB236" s="1">
        <v>0</v>
      </c>
      <c r="AC236" s="1">
        <v>0</v>
      </c>
      <c r="AD236" s="1">
        <v>0</v>
      </c>
      <c r="AE236" s="1">
        <v>94</v>
      </c>
      <c r="AF236" s="1">
        <v>1</v>
      </c>
      <c r="AG236" s="1" t="str">
        <f>TRIM(MID(SUBSTITUTE($H236,",",REPT(" ",200)),(LEN($H236)-LEN(SUBSTITUTE($H236,",",""))-4)*200+1,200))</f>
        <v>Taytay</v>
      </c>
      <c r="AH236" s="1" t="str">
        <f>TRIM(MID(SUBSTITUTE($H236,",",REPT(" ",200)),(LEN($H236)-LEN(SUBSTITUTE($H236,",",""))-3)*200+1,200))</f>
        <v>Palawan</v>
      </c>
      <c r="AI236" s="1" t="str">
        <f>TRIM(MID(SUBSTITUTE($H236,",",REPT(" ",200)),(LEN($H236)-LEN(SUBSTITUTE($H236,",",""))-2)*200+1,200))</f>
        <v>Mimaropa</v>
      </c>
      <c r="AJ236" s="1" t="str">
        <f>TRIM(MID(SUBSTITUTE($H236,",",REPT(" ",200)),(LEN($H236)-LEN(SUBSTITUTE($H236,",",""))-0)*200+1,200))</f>
        <v>Philippines</v>
      </c>
      <c r="AL236" s="7">
        <v>0</v>
      </c>
      <c r="AM236" s="1"/>
    </row>
    <row r="237" spans="1:39" ht="12.75" customHeight="1">
      <c r="A237" s="1"/>
      <c r="B237" s="1" t="s">
        <v>3517</v>
      </c>
      <c r="C237" s="1" t="s">
        <v>3518</v>
      </c>
      <c r="D237" s="3" t="str">
        <f ca="1">IFERROR(__xludf.DUMMYFUNCTION("PROPER(REGEXEXTRACT(B770, ""(?:https?:\/\/)?(?:www\.)?([a-zA-Z0-9-]+)\.""))"),"Skyscanner")</f>
        <v>Skyscanner</v>
      </c>
      <c r="E237" s="1" t="s">
        <v>3519</v>
      </c>
      <c r="F237" s="1">
        <v>11.366069700000001</v>
      </c>
      <c r="G237" s="1">
        <v>119.525724</v>
      </c>
      <c r="H237" s="1" t="s">
        <v>3520</v>
      </c>
      <c r="I237" s="1" t="s">
        <v>3119</v>
      </c>
      <c r="J237" s="1">
        <f>IF(K237="URBAN",1,IF(K237="SUBURBAN",2,IF(K237="RURAL",3,"")))</f>
        <v>3</v>
      </c>
      <c r="K237" s="1" t="s">
        <v>541</v>
      </c>
      <c r="L237" s="18">
        <v>46082</v>
      </c>
      <c r="M237" s="49">
        <v>0.58333333333333337</v>
      </c>
      <c r="N237" s="18">
        <v>46083</v>
      </c>
      <c r="O237" s="56">
        <v>0.45833333333333331</v>
      </c>
      <c r="P237" s="31" t="str">
        <f>TEXT($L237, "dddd")</f>
        <v>Sunday</v>
      </c>
      <c r="Q237" s="39" t="s">
        <v>531</v>
      </c>
      <c r="R237" s="39">
        <v>5141.5</v>
      </c>
      <c r="S237" s="1" t="str">
        <f>IF(OR(MONTH(L237)=12, MONTH(L237)&lt;=5), "Dry Season", "Wet Season")</f>
        <v>Dry Season</v>
      </c>
      <c r="T237" s="1">
        <v>1</v>
      </c>
      <c r="U237" s="1">
        <v>0</v>
      </c>
      <c r="V237" s="1">
        <v>0</v>
      </c>
      <c r="W237" s="1">
        <v>1</v>
      </c>
      <c r="X237" s="1" t="s">
        <v>3120</v>
      </c>
      <c r="Y237" s="1">
        <v>11.176256499999999</v>
      </c>
      <c r="Z237" s="1">
        <v>119.44114759999999</v>
      </c>
      <c r="AA237" s="11" cm="1">
        <f t="array" ref="AA237">IF(ISBLANK(Y237), 0, VINCentyInvDistance(F237,G237,Y237,Z237))</f>
        <v>22937.549454309479</v>
      </c>
      <c r="AB237" s="1">
        <v>0</v>
      </c>
      <c r="AC237" s="1">
        <v>9.6</v>
      </c>
      <c r="AD237" s="1">
        <v>4.8</v>
      </c>
      <c r="AE237" s="1">
        <v>31</v>
      </c>
      <c r="AF237" s="1">
        <v>1</v>
      </c>
      <c r="AG237" s="1" t="s">
        <v>3121</v>
      </c>
      <c r="AH237" s="1" t="s">
        <v>1597</v>
      </c>
      <c r="AI237" s="1" t="str">
        <f>TRIM(MID(SUBSTITUTE($H237,",",REPT(" ",200)),(LEN($H237)-LEN(SUBSTITUTE($H237,",",""))-2)*200+1,200))</f>
        <v>Palawan</v>
      </c>
      <c r="AJ237" s="1" t="s">
        <v>55</v>
      </c>
      <c r="AK237" t="s">
        <v>16807</v>
      </c>
      <c r="AL237" s="7">
        <v>0</v>
      </c>
      <c r="AM237" s="1"/>
    </row>
    <row r="238" spans="1:39" ht="12.75" customHeight="1">
      <c r="A238" s="1"/>
      <c r="B238" s="1" t="s">
        <v>3521</v>
      </c>
      <c r="C238" s="1" t="s">
        <v>3522</v>
      </c>
      <c r="D238" s="3" t="str">
        <f ca="1">IFERROR(__xludf.DUMMYFUNCTION("PROPER(REGEXEXTRACT(B771, ""(?:https?:\/\/)?(?:www\.)?([a-zA-Z0-9-]+)\.""))"),"Skyscanner")</f>
        <v>Skyscanner</v>
      </c>
      <c r="E238" s="1" t="s">
        <v>3523</v>
      </c>
      <c r="F238" s="1">
        <v>11.1647991</v>
      </c>
      <c r="G238" s="1">
        <v>119.3983278</v>
      </c>
      <c r="H238" s="1" t="s">
        <v>3524</v>
      </c>
      <c r="I238" s="1" t="s">
        <v>3119</v>
      </c>
      <c r="J238" s="1">
        <f>IF(K238="URBAN",1,IF(K238="SUBURBAN",2,IF(K238="RURAL",3,"")))</f>
        <v>3</v>
      </c>
      <c r="K238" s="1" t="s">
        <v>541</v>
      </c>
      <c r="L238" s="18">
        <v>46082</v>
      </c>
      <c r="M238" s="49">
        <v>0.58333333333333337</v>
      </c>
      <c r="N238" s="18">
        <v>46083</v>
      </c>
      <c r="O238" s="56">
        <v>0.5</v>
      </c>
      <c r="P238" s="31" t="str">
        <f>TEXT($L238, "dddd")</f>
        <v>Sunday</v>
      </c>
      <c r="Q238" s="39" t="s">
        <v>207</v>
      </c>
      <c r="R238" s="39">
        <v>12795</v>
      </c>
      <c r="S238" s="1" t="str">
        <f>IF(OR(MONTH(L238)=12, MONTH(L238)&lt;=5), "Dry Season", "Wet Season")</f>
        <v>Dry Season</v>
      </c>
      <c r="T238" s="1">
        <v>2</v>
      </c>
      <c r="U238" s="1">
        <v>0</v>
      </c>
      <c r="V238" s="1">
        <v>1</v>
      </c>
      <c r="W238" s="1">
        <v>1</v>
      </c>
      <c r="X238" s="1" t="s">
        <v>3120</v>
      </c>
      <c r="Y238" s="1">
        <v>11.176256499999999</v>
      </c>
      <c r="Z238" s="1">
        <v>119.44114759999999</v>
      </c>
      <c r="AA238" s="11" cm="1">
        <f t="array" ref="AA238">IF(ISBLANK(Y238), 0, VINCentyInvDistance(F238,G238,Y238,Z238))</f>
        <v>4845.6364976148752</v>
      </c>
      <c r="AB238" s="1">
        <v>0</v>
      </c>
      <c r="AC238" s="1">
        <v>8.1999999999999993</v>
      </c>
      <c r="AD238" s="1">
        <v>4.4000000000000004</v>
      </c>
      <c r="AE238" s="1">
        <v>186</v>
      </c>
      <c r="AF238" s="1">
        <v>1</v>
      </c>
      <c r="AG238" s="1" t="s">
        <v>3121</v>
      </c>
      <c r="AH238" s="1" t="s">
        <v>1597</v>
      </c>
      <c r="AI238" s="1" t="str">
        <f>TRIM(MID(SUBSTITUTE($H238,",",REPT(" ",200)),(LEN($H238)-LEN(SUBSTITUTE($H238,",",""))-2)*200+1,200))</f>
        <v>Mimaropa</v>
      </c>
      <c r="AJ238" s="1" t="s">
        <v>55</v>
      </c>
      <c r="AK238" t="s">
        <v>16808</v>
      </c>
      <c r="AL238" s="7">
        <v>0</v>
      </c>
      <c r="AM238" s="1"/>
    </row>
    <row r="239" spans="1:39" ht="12.75" customHeight="1">
      <c r="A239" s="1"/>
      <c r="B239" s="1" t="s">
        <v>3529</v>
      </c>
      <c r="C239" s="1" t="s">
        <v>3530</v>
      </c>
      <c r="D239" s="3" t="str">
        <f ca="1">IFERROR(__xludf.DUMMYFUNCTION("PROPER(REGEXEXTRACT(B773, ""(?:https?:\/\/)?(?:www\.)?([a-zA-Z0-9-]+)\.""))"),"Skyscanner")</f>
        <v>Skyscanner</v>
      </c>
      <c r="E239" s="1" t="s">
        <v>3531</v>
      </c>
      <c r="F239" s="1">
        <v>11.190009999999999</v>
      </c>
      <c r="G239" s="1">
        <v>119.39609799999999</v>
      </c>
      <c r="H239" s="1" t="s">
        <v>3528</v>
      </c>
      <c r="I239" s="1" t="s">
        <v>3119</v>
      </c>
      <c r="J239" s="1">
        <f>IF(K239="URBAN",1,IF(K239="SUBURBAN",2,IF(K239="RURAL",3,"")))</f>
        <v>3</v>
      </c>
      <c r="K239" s="1" t="s">
        <v>541</v>
      </c>
      <c r="L239" s="18">
        <v>46082</v>
      </c>
      <c r="M239" s="49">
        <v>0.58333333333333337</v>
      </c>
      <c r="N239" s="18">
        <v>46083</v>
      </c>
      <c r="O239" s="56">
        <v>0.5</v>
      </c>
      <c r="P239" s="31" t="str">
        <f>TEXT($L239, "dddd")</f>
        <v>Sunday</v>
      </c>
      <c r="Q239" s="39" t="s">
        <v>207</v>
      </c>
      <c r="R239" s="39">
        <v>808</v>
      </c>
      <c r="S239" s="1" t="str">
        <f>IF(OR(MONTH(L239)=12, MONTH(L239)&lt;=5), "Dry Season", "Wet Season")</f>
        <v>Dry Season</v>
      </c>
      <c r="T239" s="1">
        <v>1</v>
      </c>
      <c r="U239" s="1">
        <v>0</v>
      </c>
      <c r="V239" s="1">
        <v>1</v>
      </c>
      <c r="W239" s="1">
        <v>1</v>
      </c>
      <c r="X239" s="1" t="s">
        <v>3120</v>
      </c>
      <c r="Y239" s="1">
        <v>11.176256499999999</v>
      </c>
      <c r="Z239" s="1">
        <v>119.44114759999999</v>
      </c>
      <c r="AA239" s="11" cm="1">
        <f t="array" ref="AA239">IF(ISBLANK(Y239), 0, VINCentyInvDistance(F239,G239,Y239,Z239))</f>
        <v>5150.1309280899668</v>
      </c>
      <c r="AB239" s="1">
        <v>0</v>
      </c>
      <c r="AC239" s="1">
        <v>6.4</v>
      </c>
      <c r="AD239" s="1">
        <v>4.0999999999999996</v>
      </c>
      <c r="AE239" s="1">
        <v>2</v>
      </c>
      <c r="AF239" s="1">
        <v>1</v>
      </c>
      <c r="AG239" s="1" t="s">
        <v>3532</v>
      </c>
      <c r="AH239" s="1" t="s">
        <v>1597</v>
      </c>
      <c r="AI239" s="1"/>
      <c r="AJ239" s="1" t="s">
        <v>55</v>
      </c>
      <c r="AK239" t="s">
        <v>3533</v>
      </c>
      <c r="AL239" s="1">
        <v>3</v>
      </c>
      <c r="AM239" s="1" t="s">
        <v>3534</v>
      </c>
    </row>
    <row r="240" spans="1:39" ht="12.75" customHeight="1">
      <c r="A240" s="1"/>
      <c r="B240" s="1" t="s">
        <v>3535</v>
      </c>
      <c r="C240" s="1" t="s">
        <v>3536</v>
      </c>
      <c r="D240" s="3" t="str">
        <f ca="1">IFERROR(__xludf.DUMMYFUNCTION("PROPER(REGEXEXTRACT(B774, ""(?:https?:\/\/)?(?:www\.)?([a-zA-Z0-9-]+)\.""))"),"Skyscanner")</f>
        <v>Skyscanner</v>
      </c>
      <c r="E240" s="1" t="s">
        <v>3515</v>
      </c>
      <c r="F240" s="1">
        <v>10.232239999999999</v>
      </c>
      <c r="G240" s="1">
        <v>118.9474</v>
      </c>
      <c r="H240" s="1" t="s">
        <v>3537</v>
      </c>
      <c r="I240" s="1" t="s">
        <v>3119</v>
      </c>
      <c r="J240" s="1">
        <f>IF(K240="URBAN",1,IF(K240="SUBURBAN",2,IF(K240="RURAL",3,"")))</f>
        <v>3</v>
      </c>
      <c r="K240" s="1" t="s">
        <v>541</v>
      </c>
      <c r="L240" s="18">
        <v>46082</v>
      </c>
      <c r="M240" s="49">
        <v>0.58333333333333337</v>
      </c>
      <c r="N240" s="18">
        <v>46083</v>
      </c>
      <c r="O240" s="56">
        <v>0.5</v>
      </c>
      <c r="P240" s="31" t="str">
        <f>TEXT($L240, "dddd")</f>
        <v>Sunday</v>
      </c>
      <c r="Q240" s="39" t="s">
        <v>111</v>
      </c>
      <c r="R240" s="39">
        <v>11708.92</v>
      </c>
      <c r="S240" s="1" t="str">
        <f>IF(OR(MONTH(L240)=12, MONTH(L240)&lt;=5), "Dry Season", "Wet Season")</f>
        <v>Dry Season</v>
      </c>
      <c r="T240" s="1">
        <v>1</v>
      </c>
      <c r="U240" s="1">
        <v>0</v>
      </c>
      <c r="V240" s="1">
        <v>1</v>
      </c>
      <c r="W240" s="1">
        <v>0</v>
      </c>
      <c r="X240" s="1" t="s">
        <v>44</v>
      </c>
      <c r="Y240" s="1"/>
      <c r="Z240" s="1"/>
      <c r="AA240" s="11" cm="1">
        <f t="array" ref="AA240">IF(ISBLANK(Y240), 0, VINCentyInvDistance(F240,G240,Y240,Z240))</f>
        <v>0</v>
      </c>
      <c r="AB240" s="1">
        <v>0</v>
      </c>
      <c r="AC240" s="1">
        <v>8.1999999999999993</v>
      </c>
      <c r="AD240" s="1">
        <v>4.4000000000000004</v>
      </c>
      <c r="AE240" s="1">
        <v>50</v>
      </c>
      <c r="AF240" s="1">
        <v>1</v>
      </c>
      <c r="AG240" s="1" t="s">
        <v>2902</v>
      </c>
      <c r="AH240" s="1" t="s">
        <v>1597</v>
      </c>
      <c r="AI240" s="1"/>
      <c r="AJ240" s="1" t="s">
        <v>55</v>
      </c>
      <c r="AK240" t="s">
        <v>16810</v>
      </c>
      <c r="AL240" s="1">
        <v>2</v>
      </c>
      <c r="AM240" s="1" t="s">
        <v>3538</v>
      </c>
    </row>
    <row r="241" spans="1:39" ht="12.75" customHeight="1">
      <c r="A241" s="1"/>
      <c r="B241" s="1" t="s">
        <v>3521</v>
      </c>
      <c r="C241" s="1" t="s">
        <v>3541</v>
      </c>
      <c r="D241" s="3" t="str">
        <f ca="1">IFERROR(__xludf.DUMMYFUNCTION("PROPER(REGEXEXTRACT(B776, ""(?:https?:\/\/)?(?:www\.)?([a-zA-Z0-9-]+)\.""))"),"Skyscanner")</f>
        <v>Skyscanner</v>
      </c>
      <c r="E241" s="1" t="s">
        <v>3542</v>
      </c>
      <c r="F241" s="1">
        <v>11.1647844</v>
      </c>
      <c r="G241" s="1">
        <v>119.39837609999999</v>
      </c>
      <c r="H241" s="1" t="s">
        <v>3524</v>
      </c>
      <c r="I241" s="1" t="s">
        <v>3119</v>
      </c>
      <c r="J241" s="1">
        <f>IF(K241="URBAN",1,IF(K241="SUBURBAN",2,IF(K241="RURAL",3,"")))</f>
        <v>3</v>
      </c>
      <c r="K241" s="1" t="s">
        <v>541</v>
      </c>
      <c r="L241" s="18">
        <v>46082</v>
      </c>
      <c r="M241" s="49">
        <v>0.58333333333333337</v>
      </c>
      <c r="N241" s="18">
        <v>46083</v>
      </c>
      <c r="O241" s="56">
        <v>0.5</v>
      </c>
      <c r="P241" s="31" t="str">
        <f>TEXT($L241, "dddd")</f>
        <v>Sunday</v>
      </c>
      <c r="Q241" s="39" t="s">
        <v>117</v>
      </c>
      <c r="R241" s="39">
        <v>8918</v>
      </c>
      <c r="S241" s="1" t="str">
        <f>IF(OR(MONTH(L241)=12, MONTH(L241)&lt;=5), "Dry Season", "Wet Season")</f>
        <v>Dry Season</v>
      </c>
      <c r="T241" s="1">
        <v>1</v>
      </c>
      <c r="U241" s="1">
        <v>0</v>
      </c>
      <c r="V241" s="1">
        <v>1</v>
      </c>
      <c r="W241" s="1">
        <v>1</v>
      </c>
      <c r="X241" s="1" t="s">
        <v>3120</v>
      </c>
      <c r="Y241" s="1">
        <v>11.176256499999999</v>
      </c>
      <c r="Z241" s="1">
        <v>119.44114759999999</v>
      </c>
      <c r="AA241" s="11" cm="1">
        <f t="array" ref="AA241">IF(ISBLANK(Y241), 0, VINCentyInvDistance(F241,G241,Y241,Z241))</f>
        <v>4840.9709107734625</v>
      </c>
      <c r="AB241" s="1">
        <v>0</v>
      </c>
      <c r="AC241" s="1">
        <v>8.1999999999999993</v>
      </c>
      <c r="AD241" s="1">
        <v>4.4000000000000004</v>
      </c>
      <c r="AE241" s="1">
        <v>186</v>
      </c>
      <c r="AF241" s="1">
        <v>1</v>
      </c>
      <c r="AG241" s="1" t="s">
        <v>3121</v>
      </c>
      <c r="AH241" s="1" t="s">
        <v>1597</v>
      </c>
      <c r="AI241" s="1" t="str">
        <f>TRIM(MID(SUBSTITUTE($H241,",",REPT(" ",200)),(LEN($H241)-LEN(SUBSTITUTE($H241,",",""))-2)*200+1,200))</f>
        <v>Mimaropa</v>
      </c>
      <c r="AJ241" s="1" t="s">
        <v>55</v>
      </c>
      <c r="AK241" t="s">
        <v>16812</v>
      </c>
      <c r="AL241" s="7">
        <v>0</v>
      </c>
      <c r="AM241" s="1"/>
    </row>
    <row r="242" spans="1:39" ht="12.75" customHeight="1">
      <c r="A242" s="1"/>
      <c r="B242" s="1" t="s">
        <v>3525</v>
      </c>
      <c r="C242" s="1" t="s">
        <v>3543</v>
      </c>
      <c r="D242" s="3" t="str">
        <f ca="1">IFERROR(__xludf.DUMMYFUNCTION("PROPER(REGEXEXTRACT(B777, ""(?:https?:\/\/)?(?:www\.)?([a-zA-Z0-9-]+)\.""))"),"Skyscanner")</f>
        <v>Skyscanner</v>
      </c>
      <c r="E242" s="1" t="s">
        <v>3544</v>
      </c>
      <c r="F242" s="1">
        <v>9.7403338999999995</v>
      </c>
      <c r="G242" s="1">
        <v>118.7341084</v>
      </c>
      <c r="H242" s="1" t="s">
        <v>3545</v>
      </c>
      <c r="I242" s="1" t="s">
        <v>3119</v>
      </c>
      <c r="J242" s="1">
        <f>IF(K242="URBAN",1,IF(K242="SUBURBAN",2,IF(K242="RURAL",3,"")))</f>
        <v>3</v>
      </c>
      <c r="K242" s="1" t="s">
        <v>541</v>
      </c>
      <c r="L242" s="18">
        <v>46082</v>
      </c>
      <c r="M242" s="49">
        <v>0.58333333333333337</v>
      </c>
      <c r="N242" s="18">
        <v>46083</v>
      </c>
      <c r="O242" s="56">
        <v>0.5</v>
      </c>
      <c r="P242" s="31" t="str">
        <f>TEXT($L242, "dddd")</f>
        <v>Sunday</v>
      </c>
      <c r="Q242" s="39" t="s">
        <v>531</v>
      </c>
      <c r="R242" s="39">
        <v>4799</v>
      </c>
      <c r="S242" s="1" t="str">
        <f>IF(OR(MONTH(L242)=12, MONTH(L242)&lt;=5), "Dry Season", "Wet Season")</f>
        <v>Dry Season</v>
      </c>
      <c r="T242" s="1">
        <v>1</v>
      </c>
      <c r="U242" s="1">
        <v>0</v>
      </c>
      <c r="V242" s="1">
        <v>1</v>
      </c>
      <c r="W242" s="1">
        <v>1</v>
      </c>
      <c r="X242" s="1" t="s">
        <v>1595</v>
      </c>
      <c r="Y242" s="1">
        <v>9.7439737999999991</v>
      </c>
      <c r="Z242" s="1">
        <v>118.7402726</v>
      </c>
      <c r="AA242" s="11" cm="1">
        <f t="array" ref="AA242">IF(ISBLANK(Y242), 0, VINCentyInvDistance(F242,G242,Y242,Z242))</f>
        <v>787.11648041364845</v>
      </c>
      <c r="AB242" s="1">
        <v>1</v>
      </c>
      <c r="AC242" s="1">
        <v>9.1999999999999993</v>
      </c>
      <c r="AD242" s="1">
        <v>4.5999999999999996</v>
      </c>
      <c r="AE242" s="1">
        <v>80</v>
      </c>
      <c r="AF242" s="1">
        <v>1</v>
      </c>
      <c r="AG242" s="1" t="s">
        <v>1596</v>
      </c>
      <c r="AH242" s="1" t="s">
        <v>1597</v>
      </c>
      <c r="AI242" s="1" t="str">
        <f>TRIM(MID(SUBSTITUTE($H242,",",REPT(" ",200)),(LEN($H242)-LEN(SUBSTITUTE($H242,",",""))-2)*200+1,200))</f>
        <v>Mimaropa</v>
      </c>
      <c r="AJ242" s="1" t="s">
        <v>55</v>
      </c>
      <c r="AK242" t="s">
        <v>16813</v>
      </c>
      <c r="AL242" s="7">
        <v>0</v>
      </c>
      <c r="AM242" s="1"/>
    </row>
    <row r="243" spans="1:39" ht="12.75" customHeight="1">
      <c r="A243" s="1"/>
      <c r="B243" s="1" t="s">
        <v>3556</v>
      </c>
      <c r="C243" s="1" t="s">
        <v>3557</v>
      </c>
      <c r="D243" s="3" t="str">
        <f ca="1">IFERROR(__xludf.DUMMYFUNCTION("PROPER(REGEXEXTRACT(B780, ""(?:https?:\/\/)?(?:www\.)?([a-zA-Z0-9-]+)\.""))"),"Google")</f>
        <v>Google</v>
      </c>
      <c r="E243" s="1" t="s">
        <v>3558</v>
      </c>
      <c r="F243" s="1">
        <v>12.19435</v>
      </c>
      <c r="G243" s="1">
        <v>119.86441000000001</v>
      </c>
      <c r="H243" s="1" t="s">
        <v>3559</v>
      </c>
      <c r="I243" s="1" t="s">
        <v>3119</v>
      </c>
      <c r="J243" s="1">
        <f>IF(K243="URBAN",1,IF(K243="SUBURBAN",2,IF(K243="RURAL",3,"")))</f>
        <v>3</v>
      </c>
      <c r="K243" s="1" t="s">
        <v>541</v>
      </c>
      <c r="L243" s="18">
        <v>46082</v>
      </c>
      <c r="M243" s="49">
        <v>0.625</v>
      </c>
      <c r="N243" s="18">
        <v>46083</v>
      </c>
      <c r="O243" s="56">
        <v>0.5</v>
      </c>
      <c r="P243" s="31" t="str">
        <f>TEXT($L243, "dddd")</f>
        <v>Sunday</v>
      </c>
      <c r="Q243" s="39" t="s">
        <v>323</v>
      </c>
      <c r="R243" s="39">
        <v>5506</v>
      </c>
      <c r="S243" s="1" t="str">
        <f>IF(OR(MONTH(L243)=12, MONTH(L243)&lt;=5), "Dry Season", "Wet Season")</f>
        <v>Dry Season</v>
      </c>
      <c r="T243" s="1">
        <v>1</v>
      </c>
      <c r="U243" s="1">
        <v>0</v>
      </c>
      <c r="V243" s="1">
        <v>0</v>
      </c>
      <c r="W243" s="1">
        <v>0</v>
      </c>
      <c r="X243" s="1" t="s">
        <v>44</v>
      </c>
      <c r="Y243" s="1"/>
      <c r="Z243" s="1"/>
      <c r="AA243" s="11" cm="1">
        <f t="array" ref="AA243">IF(ISBLANK(Y243), 0, VINCentyInvDistance(F243,G243,Y243,Z243))</f>
        <v>0</v>
      </c>
      <c r="AB243" s="1">
        <v>0</v>
      </c>
      <c r="AC243" s="1">
        <v>0</v>
      </c>
      <c r="AD243" s="1">
        <v>0</v>
      </c>
      <c r="AE243" s="1">
        <v>170</v>
      </c>
      <c r="AF243" s="1">
        <v>1</v>
      </c>
      <c r="AG243" s="1" t="str">
        <f>TRIM(MID(SUBSTITUTE($H243,",",REPT(" ",200)),(LEN($H243)-LEN(SUBSTITUTE($H243,",",""))-4)*200+1,200))</f>
        <v>Buluang</v>
      </c>
      <c r="AH243" s="1" t="str">
        <f>TRIM(MID(SUBSTITUTE($H243,",",REPT(" ",200)),(LEN($H243)-LEN(SUBSTITUTE($H243,",",""))-3)*200+1,200))</f>
        <v>Busuanga</v>
      </c>
      <c r="AI243" s="1" t="str">
        <f>TRIM(MID(SUBSTITUTE($H243,",",REPT(" ",200)),(LEN($H243)-LEN(SUBSTITUTE($H243,",",""))-2)*200+1,200))</f>
        <v>Palawan</v>
      </c>
      <c r="AJ243" s="1" t="str">
        <f>TRIM(MID(SUBSTITUTE($H243,",",REPT(" ",200)),(LEN($H243)-LEN(SUBSTITUTE($H243,",",""))-0)*200+1,200))</f>
        <v>Philippines</v>
      </c>
      <c r="AL243" s="7">
        <v>0</v>
      </c>
      <c r="AM243" s="1" t="s">
        <v>3560</v>
      </c>
    </row>
    <row r="244" spans="1:39" ht="12.75" customHeight="1">
      <c r="A244" s="1"/>
      <c r="B244" s="1" t="s">
        <v>3561</v>
      </c>
      <c r="C244" s="1" t="s">
        <v>3562</v>
      </c>
      <c r="D244" s="3" t="str">
        <f ca="1">IFERROR(__xludf.DUMMYFUNCTION("PROPER(REGEXEXTRACT(B781, ""(?:https?:\/\/)?(?:www\.)?([a-zA-Z0-9-]+)\.""))"),"Skyscanner")</f>
        <v>Skyscanner</v>
      </c>
      <c r="E244" s="1" t="s">
        <v>3563</v>
      </c>
      <c r="F244" s="1">
        <v>10.080037000000001</v>
      </c>
      <c r="G244" s="1">
        <v>118.830549</v>
      </c>
      <c r="H244" s="1" t="s">
        <v>3166</v>
      </c>
      <c r="I244" s="1" t="s">
        <v>3119</v>
      </c>
      <c r="J244" s="1">
        <f>IF(K244="URBAN",1,IF(K244="SUBURBAN",2,IF(K244="RURAL",3,"")))</f>
        <v>3</v>
      </c>
      <c r="K244" s="1" t="s">
        <v>541</v>
      </c>
      <c r="L244" s="18">
        <v>46082</v>
      </c>
      <c r="M244" s="49">
        <v>0.625</v>
      </c>
      <c r="N244" s="18">
        <v>46083</v>
      </c>
      <c r="O244" s="56">
        <v>0.5</v>
      </c>
      <c r="P244" s="31" t="str">
        <f>TEXT($L244, "dddd")</f>
        <v>Sunday</v>
      </c>
      <c r="Q244" s="39" t="s">
        <v>111</v>
      </c>
      <c r="R244" s="39">
        <v>12550</v>
      </c>
      <c r="S244" s="1" t="str">
        <f>IF(OR(MONTH(L244)=12, MONTH(L244)&lt;=5), "Dry Season", "Wet Season")</f>
        <v>Dry Season</v>
      </c>
      <c r="T244" s="1">
        <v>1</v>
      </c>
      <c r="U244" s="1">
        <v>0</v>
      </c>
      <c r="V244" s="1">
        <v>1</v>
      </c>
      <c r="W244" s="1">
        <v>0</v>
      </c>
      <c r="X244" s="1" t="s">
        <v>44</v>
      </c>
      <c r="Y244" s="1"/>
      <c r="Z244" s="1"/>
      <c r="AA244" s="11" cm="1">
        <f t="array" ref="AA244">IF(ISBLANK(Y244), 0, VINCentyInvDistance(F244,G244,Y244,Z244))</f>
        <v>0</v>
      </c>
      <c r="AB244" s="1">
        <v>0</v>
      </c>
      <c r="AC244" s="1">
        <v>9.1999999999999993</v>
      </c>
      <c r="AD244" s="1">
        <v>0</v>
      </c>
      <c r="AE244" s="1">
        <v>275</v>
      </c>
      <c r="AF244" s="1">
        <v>1</v>
      </c>
      <c r="AG244" s="1" t="str">
        <f>TRIM(MID(SUBSTITUTE($H244,",",REPT(" ",200)),(LEN($H244)-LEN(SUBSTITUTE($H244,",",""))-4)*200+1,200))</f>
        <v>Buenavista</v>
      </c>
      <c r="AH244" s="1" t="str">
        <f>TRIM(MID(SUBSTITUTE($H244,",",REPT(" ",200)),(LEN($H244)-LEN(SUBSTITUTE($H244,",",""))-3)*200+1,200))</f>
        <v>Puerto Princesa</v>
      </c>
      <c r="AI244" s="1" t="str">
        <f>TRIM(MID(SUBSTITUTE($H244,",",REPT(" ",200)),(LEN($H244)-LEN(SUBSTITUTE($H244,",",""))-2)*200+1,200))</f>
        <v>Mimaropa</v>
      </c>
      <c r="AJ244" s="1" t="str">
        <f>TRIM(MID(SUBSTITUTE($H244,",",REPT(" ",200)),(LEN($H244)-LEN(SUBSTITUTE($H244,",",""))-0)*200+1,200))</f>
        <v>Philippines</v>
      </c>
      <c r="AL244" s="1">
        <v>4</v>
      </c>
      <c r="AM244" s="1" t="s">
        <v>3564</v>
      </c>
    </row>
    <row r="245" spans="1:39" ht="12.75" customHeight="1">
      <c r="A245" s="1"/>
      <c r="B245" s="1" t="s">
        <v>3565</v>
      </c>
      <c r="C245" s="1" t="s">
        <v>3566</v>
      </c>
      <c r="D245" s="3" t="str">
        <f ca="1">IFERROR(__xludf.DUMMYFUNCTION("PROPER(REGEXEXTRACT(B782, ""(?:https?:\/\/)?(?:www\.)?([a-zA-Z0-9-]+)\.""))"),"Skyscanner")</f>
        <v>Skyscanner</v>
      </c>
      <c r="E245" s="1" t="s">
        <v>3567</v>
      </c>
      <c r="F245" s="1">
        <v>11.1365555</v>
      </c>
      <c r="G245" s="1">
        <v>119.39728150000001</v>
      </c>
      <c r="H245" s="1" t="s">
        <v>3568</v>
      </c>
      <c r="I245" s="1" t="s">
        <v>3119</v>
      </c>
      <c r="J245" s="1">
        <f>IF(K245="URBAN",1,IF(K245="SUBURBAN",2,IF(K245="RURAL",3,"")))</f>
        <v>3</v>
      </c>
      <c r="K245" s="1" t="s">
        <v>541</v>
      </c>
      <c r="L245" s="18">
        <v>46082</v>
      </c>
      <c r="M245" s="49">
        <v>0.625</v>
      </c>
      <c r="N245" s="18">
        <v>46083</v>
      </c>
      <c r="O245" s="56">
        <v>0.5</v>
      </c>
      <c r="P245" s="31" t="str">
        <f>TEXT($L245, "dddd")</f>
        <v>Sunday</v>
      </c>
      <c r="Q245" s="39" t="s">
        <v>207</v>
      </c>
      <c r="R245" s="39">
        <v>10270</v>
      </c>
      <c r="S245" s="1" t="str">
        <f>IF(OR(MONTH(L245)=12, MONTH(L245)&lt;=5), "Dry Season", "Wet Season")</f>
        <v>Dry Season</v>
      </c>
      <c r="T245" s="1">
        <v>1</v>
      </c>
      <c r="U245" s="1">
        <v>0</v>
      </c>
      <c r="V245" s="1">
        <v>0</v>
      </c>
      <c r="W245" s="1">
        <v>1</v>
      </c>
      <c r="X245" s="1" t="s">
        <v>3120</v>
      </c>
      <c r="Y245" s="1">
        <v>11.176256499999999</v>
      </c>
      <c r="Z245" s="1">
        <v>119.44114759999999</v>
      </c>
      <c r="AA245" s="11" cm="1">
        <f t="array" ref="AA245">IF(ISBLANK(Y245), 0, VINCentyInvDistance(F245,G245,Y245,Z245))</f>
        <v>6499.5400169810991</v>
      </c>
      <c r="AB245" s="1">
        <v>0</v>
      </c>
      <c r="AC245" s="1">
        <v>0</v>
      </c>
      <c r="AD245" s="1">
        <v>0</v>
      </c>
      <c r="AE245" s="1">
        <v>754</v>
      </c>
      <c r="AF245" s="1">
        <v>1</v>
      </c>
      <c r="AG245" s="1" t="s">
        <v>3121</v>
      </c>
      <c r="AH245" s="1" t="s">
        <v>1597</v>
      </c>
      <c r="AI245" s="1" t="str">
        <f>TRIM(MID(SUBSTITUTE($H245,",",REPT(" ",200)),(LEN($H245)-LEN(SUBSTITUTE($H245,",",""))-2)*200+1,200))</f>
        <v>Mimaropa</v>
      </c>
      <c r="AJ245" s="1" t="s">
        <v>55</v>
      </c>
      <c r="AL245" s="7">
        <v>0</v>
      </c>
      <c r="AM245" s="1"/>
    </row>
    <row r="246" spans="1:39" ht="12.75" customHeight="1">
      <c r="A246" s="1"/>
      <c r="B246" s="1" t="s">
        <v>3573</v>
      </c>
      <c r="C246" s="1" t="s">
        <v>3574</v>
      </c>
      <c r="D246" s="3" t="str">
        <f ca="1">IFERROR(__xludf.DUMMYFUNCTION("PROPER(REGEXEXTRACT(B784, ""(?:https?:\/\/)?(?:www\.)?([a-zA-Z0-9-]+)\.""))"),"Skyscanner")</f>
        <v>Skyscanner</v>
      </c>
      <c r="E246" s="1" t="s">
        <v>3575</v>
      </c>
      <c r="F246" s="1">
        <v>11.174637499999999</v>
      </c>
      <c r="G246" s="1">
        <v>119.39160560000001</v>
      </c>
      <c r="H246" s="1" t="s">
        <v>3576</v>
      </c>
      <c r="I246" s="1" t="s">
        <v>3119</v>
      </c>
      <c r="J246" s="1">
        <f>IF(K246="URBAN",1,IF(K246="SUBURBAN",2,IF(K246="RURAL",3,"")))</f>
        <v>3</v>
      </c>
      <c r="K246" s="1" t="s">
        <v>541</v>
      </c>
      <c r="L246" s="18">
        <v>46082</v>
      </c>
      <c r="M246" s="49">
        <v>0.58333333333333337</v>
      </c>
      <c r="N246" s="18">
        <v>46083</v>
      </c>
      <c r="O246" s="56">
        <v>0.5</v>
      </c>
      <c r="P246" s="31" t="str">
        <f>TEXT($L246, "dddd")</f>
        <v>Sunday</v>
      </c>
      <c r="Q246" s="39" t="s">
        <v>323</v>
      </c>
      <c r="R246" s="39">
        <v>5967</v>
      </c>
      <c r="S246" s="1" t="str">
        <f>IF(OR(MONTH(L246)=12, MONTH(L246)&lt;=5), "Dry Season", "Wet Season")</f>
        <v>Dry Season</v>
      </c>
      <c r="T246" s="1">
        <v>1</v>
      </c>
      <c r="U246" s="1">
        <v>0</v>
      </c>
      <c r="V246" s="1">
        <v>0</v>
      </c>
      <c r="W246" s="1">
        <v>1</v>
      </c>
      <c r="X246" s="1" t="s">
        <v>3120</v>
      </c>
      <c r="Y246" s="1">
        <v>11.176256499999999</v>
      </c>
      <c r="Z246" s="1">
        <v>119.44114759999999</v>
      </c>
      <c r="AA246" s="11" cm="1">
        <f t="array" ref="AA246">IF(ISBLANK(Y246), 0, VINCentyInvDistance(F246,G246,Y246,Z246))</f>
        <v>5414.059770144715</v>
      </c>
      <c r="AB246" s="1">
        <v>0</v>
      </c>
      <c r="AC246" s="1">
        <v>0</v>
      </c>
      <c r="AD246" s="1">
        <v>0</v>
      </c>
      <c r="AE246" s="1">
        <v>64</v>
      </c>
      <c r="AF246" s="1">
        <v>1</v>
      </c>
      <c r="AG246" s="1" t="s">
        <v>3121</v>
      </c>
      <c r="AH246" s="1" t="s">
        <v>1597</v>
      </c>
      <c r="AI246" s="1" t="str">
        <f>TRIM(MID(SUBSTITUTE($H246,",",REPT(" ",200)),(LEN($H246)-LEN(SUBSTITUTE($H246,",",""))-2)*200+1,200))</f>
        <v>Mimaropa</v>
      </c>
      <c r="AJ246" s="1" t="s">
        <v>55</v>
      </c>
      <c r="AK246" t="s">
        <v>3577</v>
      </c>
      <c r="AL246" s="7">
        <v>0</v>
      </c>
      <c r="AM246" s="1"/>
    </row>
    <row r="247" spans="1:39" ht="12.75" customHeight="1">
      <c r="A247" s="1"/>
      <c r="B247" s="1" t="s">
        <v>3582</v>
      </c>
      <c r="C247" s="1" t="s">
        <v>3583</v>
      </c>
      <c r="D247" s="3" t="str">
        <f ca="1">IFERROR(__xludf.DUMMYFUNCTION("PROPER(REGEXEXTRACT(B786, ""(?:https?:\/\/)?(?:www\.)?([a-zA-Z0-9-]+)\.""))"),"Skyscanner")</f>
        <v>Skyscanner</v>
      </c>
      <c r="E247" s="1" t="s">
        <v>3584</v>
      </c>
      <c r="F247" s="1">
        <v>11.1743006</v>
      </c>
      <c r="G247" s="1">
        <v>119.3782025</v>
      </c>
      <c r="H247" s="1" t="s">
        <v>3585</v>
      </c>
      <c r="I247" s="1" t="s">
        <v>3119</v>
      </c>
      <c r="J247" s="1">
        <f>IF(K247="URBAN",1,IF(K247="SUBURBAN",2,IF(K247="RURAL",3,"")))</f>
        <v>3</v>
      </c>
      <c r="K247" s="1" t="s">
        <v>541</v>
      </c>
      <c r="L247" s="18">
        <v>46082</v>
      </c>
      <c r="M247" s="49">
        <v>0.58333333333333337</v>
      </c>
      <c r="N247" s="18">
        <v>46083</v>
      </c>
      <c r="O247" s="56">
        <v>0.5</v>
      </c>
      <c r="P247" s="31" t="str">
        <f>TEXT($L247, "dddd")</f>
        <v>Sunday</v>
      </c>
      <c r="Q247" s="39" t="s">
        <v>323</v>
      </c>
      <c r="R247" s="39">
        <v>48000</v>
      </c>
      <c r="S247" s="1" t="str">
        <f>IF(OR(MONTH(L247)=12, MONTH(L247)&lt;=5), "Dry Season", "Wet Season")</f>
        <v>Dry Season</v>
      </c>
      <c r="T247" s="1">
        <v>1</v>
      </c>
      <c r="U247" s="1">
        <v>0</v>
      </c>
      <c r="V247" s="1">
        <v>0</v>
      </c>
      <c r="W247" s="1">
        <v>1</v>
      </c>
      <c r="X247" s="1" t="s">
        <v>3120</v>
      </c>
      <c r="Y247" s="1">
        <v>11.176256499999999</v>
      </c>
      <c r="Z247" s="1">
        <v>119.44114759999999</v>
      </c>
      <c r="AA247" s="11" cm="1">
        <f t="array" ref="AA247">IF(ISBLANK(Y247), 0, VINCentyInvDistance(F247,G247,Y247,Z247))</f>
        <v>6878.423403640134</v>
      </c>
      <c r="AB247" s="1">
        <v>1</v>
      </c>
      <c r="AC247" s="1">
        <v>9</v>
      </c>
      <c r="AD247" s="1">
        <v>4.5</v>
      </c>
      <c r="AE247" s="1">
        <v>293</v>
      </c>
      <c r="AF247" s="1">
        <v>1</v>
      </c>
      <c r="AG247" s="1" t="s">
        <v>3121</v>
      </c>
      <c r="AH247" s="1" t="s">
        <v>1597</v>
      </c>
      <c r="AI247" s="1" t="str">
        <f>TRIM(MID(SUBSTITUTE($H247,",",REPT(" ",200)),(LEN($H247)-LEN(SUBSTITUTE($H247,",",""))-2)*200+1,200))</f>
        <v>Mimaropa</v>
      </c>
      <c r="AJ247" s="1" t="s">
        <v>55</v>
      </c>
      <c r="AK247" t="s">
        <v>16816</v>
      </c>
      <c r="AL247" s="7">
        <v>0</v>
      </c>
      <c r="AM247" s="1"/>
    </row>
    <row r="248" spans="1:39" ht="12.75" customHeight="1">
      <c r="A248" s="1"/>
      <c r="B248" s="1" t="s">
        <v>3593</v>
      </c>
      <c r="C248" s="1" t="s">
        <v>3594</v>
      </c>
      <c r="D248" s="3" t="str">
        <f ca="1">IFERROR(__xludf.DUMMYFUNCTION("PROPER(REGEXEXTRACT(B789, ""(?:https?:\/\/)?(?:www\.)?([a-zA-Z0-9-]+)\.""))"),"Skyscanner")</f>
        <v>Skyscanner</v>
      </c>
      <c r="E248" s="1" t="s">
        <v>3595</v>
      </c>
      <c r="F248" s="1">
        <v>9.7347075000000007</v>
      </c>
      <c r="G248" s="1">
        <v>118.7375736</v>
      </c>
      <c r="H248" s="1" t="s">
        <v>3596</v>
      </c>
      <c r="I248" s="1" t="s">
        <v>3119</v>
      </c>
      <c r="J248" s="1">
        <f>IF(K248="URBAN",1,IF(K248="SUBURBAN",2,IF(K248="RURAL",3,"")))</f>
        <v>3</v>
      </c>
      <c r="K248" s="1" t="s">
        <v>541</v>
      </c>
      <c r="L248" s="18">
        <v>46082</v>
      </c>
      <c r="M248" s="49">
        <v>0.25</v>
      </c>
      <c r="N248" s="18">
        <v>46083</v>
      </c>
      <c r="O248" s="56">
        <v>0.5</v>
      </c>
      <c r="P248" s="31" t="str">
        <f>TEXT($L248, "dddd")</f>
        <v>Sunday</v>
      </c>
      <c r="Q248" s="39" t="s">
        <v>111</v>
      </c>
      <c r="R248" s="39">
        <v>455</v>
      </c>
      <c r="S248" s="1" t="str">
        <f>IF(OR(MONTH(L248)=12, MONTH(L248)&lt;=5), "Dry Season", "Wet Season")</f>
        <v>Dry Season</v>
      </c>
      <c r="T248" s="1">
        <v>1</v>
      </c>
      <c r="U248" s="1">
        <v>0</v>
      </c>
      <c r="V248" s="1">
        <v>0</v>
      </c>
      <c r="W248" s="1">
        <v>1</v>
      </c>
      <c r="X248" s="1" t="s">
        <v>1595</v>
      </c>
      <c r="Y248" s="1">
        <v>9.7439737999999991</v>
      </c>
      <c r="Z248" s="1">
        <v>118.7402726</v>
      </c>
      <c r="AA248" s="11" cm="1">
        <f t="array" ref="AA248">IF(ISBLANK(Y248), 0, VINCentyInvDistance(F248,G248,Y248,Z248))</f>
        <v>1066.8377458295904</v>
      </c>
      <c r="AB248" s="1">
        <v>1</v>
      </c>
      <c r="AC248" s="1">
        <v>6.6</v>
      </c>
      <c r="AD248" s="1">
        <v>3.3</v>
      </c>
      <c r="AE248" s="1">
        <v>26</v>
      </c>
      <c r="AF248" s="1">
        <v>1</v>
      </c>
      <c r="AG248" s="1" t="s">
        <v>1596</v>
      </c>
      <c r="AH248" s="1" t="s">
        <v>1597</v>
      </c>
      <c r="AI248" s="1" t="str">
        <f>TRIM(MID(SUBSTITUTE($H248,",",REPT(" ",200)),(LEN($H248)-LEN(SUBSTITUTE($H248,",",""))-2)*200+1,200))</f>
        <v>Mimaropa</v>
      </c>
      <c r="AJ248" s="1" t="s">
        <v>55</v>
      </c>
      <c r="AK248" t="s">
        <v>3597</v>
      </c>
      <c r="AL248" s="7">
        <v>0</v>
      </c>
      <c r="AM248" s="1"/>
    </row>
    <row r="249" spans="1:39" ht="12.75" customHeight="1">
      <c r="A249" s="1"/>
      <c r="B249" s="1" t="s">
        <v>3598</v>
      </c>
      <c r="C249" s="1" t="s">
        <v>3599</v>
      </c>
      <c r="D249" s="3" t="str">
        <f ca="1">IFERROR(__xludf.DUMMYFUNCTION("PROPER(REGEXEXTRACT(B790, ""(?:https?:\/\/)?(?:www\.)?([a-zA-Z0-9-]+)\.""))"),"Skyscanner")</f>
        <v>Skyscanner</v>
      </c>
      <c r="E249" s="1" t="s">
        <v>3600</v>
      </c>
      <c r="F249" s="1">
        <v>9.7422854999999995</v>
      </c>
      <c r="G249" s="1">
        <v>118.74098770000001</v>
      </c>
      <c r="H249" s="1" t="s">
        <v>3601</v>
      </c>
      <c r="I249" s="1" t="s">
        <v>3119</v>
      </c>
      <c r="J249" s="1">
        <f>IF(K249="URBAN",1,IF(K249="SUBURBAN",2,IF(K249="RURAL",3,"")))</f>
        <v>3</v>
      </c>
      <c r="K249" s="1" t="s">
        <v>541</v>
      </c>
      <c r="L249" s="18">
        <v>46082</v>
      </c>
      <c r="M249" s="49">
        <v>0.58333333333333337</v>
      </c>
      <c r="N249" s="18">
        <v>46083</v>
      </c>
      <c r="O249" s="56">
        <v>0.54166666666666663</v>
      </c>
      <c r="P249" s="31" t="str">
        <f>TEXT($L249, "dddd")</f>
        <v>Sunday</v>
      </c>
      <c r="Q249" s="39" t="s">
        <v>207</v>
      </c>
      <c r="R249" s="39">
        <v>2596</v>
      </c>
      <c r="S249" s="1" t="str">
        <f>IF(OR(MONTH(L249)=12, MONTH(L249)&lt;=5), "Dry Season", "Wet Season")</f>
        <v>Dry Season</v>
      </c>
      <c r="T249" s="1">
        <v>1</v>
      </c>
      <c r="U249" s="1">
        <v>0</v>
      </c>
      <c r="V249" s="1">
        <v>1</v>
      </c>
      <c r="W249" s="1">
        <v>1</v>
      </c>
      <c r="X249" s="1" t="s">
        <v>1595</v>
      </c>
      <c r="Y249" s="1">
        <v>9.7439737999999991</v>
      </c>
      <c r="Z249" s="1">
        <v>118.7402726</v>
      </c>
      <c r="AA249" s="11" cm="1">
        <f t="array" ref="AA249">IF(ISBLANK(Y249), 0, VINCentyInvDistance(F249,G249,Y249,Z249))</f>
        <v>202.55125368809468</v>
      </c>
      <c r="AB249" s="1">
        <v>1</v>
      </c>
      <c r="AC249" s="1">
        <v>7.8</v>
      </c>
      <c r="AD249" s="1">
        <v>3.9</v>
      </c>
      <c r="AE249" s="1">
        <v>257</v>
      </c>
      <c r="AF249" s="1">
        <v>1</v>
      </c>
      <c r="AG249" s="1" t="s">
        <v>1596</v>
      </c>
      <c r="AH249" s="1" t="s">
        <v>1597</v>
      </c>
      <c r="AI249" s="1" t="str">
        <f>TRIM(MID(SUBSTITUTE($H249,",",REPT(" ",200)),(LEN($H249)-LEN(SUBSTITUTE($H249,",",""))-2)*200+1,200))</f>
        <v>Mimaropa</v>
      </c>
      <c r="AJ249" s="1" t="s">
        <v>55</v>
      </c>
      <c r="AK249" t="s">
        <v>16818</v>
      </c>
      <c r="AL249" s="7">
        <v>0</v>
      </c>
      <c r="AM249" s="1"/>
    </row>
    <row r="250" spans="1:39" ht="12.75" customHeight="1">
      <c r="A250" s="1"/>
      <c r="B250" s="1" t="s">
        <v>3606</v>
      </c>
      <c r="C250" s="1" t="s">
        <v>3607</v>
      </c>
      <c r="D250" s="3" t="str">
        <f ca="1">IFERROR(__xludf.DUMMYFUNCTION("PROPER(REGEXEXTRACT(B792, ""(?:https?:\/\/)?(?:www\.)?([a-zA-Z0-9-]+)\.""))"),"Skyscanner")</f>
        <v>Skyscanner</v>
      </c>
      <c r="E250" s="1" t="s">
        <v>3608</v>
      </c>
      <c r="F250" s="1">
        <v>11.3696389</v>
      </c>
      <c r="G250" s="1">
        <v>119.5328246</v>
      </c>
      <c r="H250" s="1" t="s">
        <v>3609</v>
      </c>
      <c r="I250" s="1" t="s">
        <v>3119</v>
      </c>
      <c r="J250" s="1">
        <f>IF(K250="URBAN",1,IF(K250="SUBURBAN",2,IF(K250="RURAL",3,"")))</f>
        <v>3</v>
      </c>
      <c r="K250" s="1" t="s">
        <v>541</v>
      </c>
      <c r="L250" s="18">
        <v>46082</v>
      </c>
      <c r="M250" s="49">
        <v>0.58333333333333337</v>
      </c>
      <c r="N250" s="18">
        <v>46083</v>
      </c>
      <c r="O250" s="56">
        <v>0.66666666666666663</v>
      </c>
      <c r="P250" s="31" t="str">
        <f>TEXT($L250, "dddd")</f>
        <v>Sunday</v>
      </c>
      <c r="Q250" s="39" t="s">
        <v>3341</v>
      </c>
      <c r="R250" s="39">
        <v>7007</v>
      </c>
      <c r="S250" s="1" t="str">
        <f>IF(OR(MONTH(L250)=12, MONTH(L250)&lt;=5), "Dry Season", "Wet Season")</f>
        <v>Dry Season</v>
      </c>
      <c r="T250" s="1">
        <v>1</v>
      </c>
      <c r="U250" s="1">
        <v>1</v>
      </c>
      <c r="V250" s="1">
        <v>0</v>
      </c>
      <c r="W250" s="1">
        <v>1</v>
      </c>
      <c r="X250" s="1" t="s">
        <v>3120</v>
      </c>
      <c r="Y250" s="1">
        <v>11.176256499999999</v>
      </c>
      <c r="Z250" s="1">
        <v>119.44114759999999</v>
      </c>
      <c r="AA250" s="11" cm="1">
        <f t="array" ref="AA250">IF(ISBLANK(Y250), 0, VINCentyInvDistance(F250,G250,Y250,Z250))</f>
        <v>23617.479689197356</v>
      </c>
      <c r="AB250" s="1">
        <v>0</v>
      </c>
      <c r="AC250" s="1">
        <v>9</v>
      </c>
      <c r="AD250" s="1">
        <v>4.5</v>
      </c>
      <c r="AE250" s="1">
        <v>75</v>
      </c>
      <c r="AF250" s="1">
        <v>1</v>
      </c>
      <c r="AG250" s="1" t="s">
        <v>3121</v>
      </c>
      <c r="AH250" s="1" t="s">
        <v>1597</v>
      </c>
      <c r="AI250" s="1" t="str">
        <f>TRIM(MID(SUBSTITUTE($H250,",",REPT(" ",200)),(LEN($H250)-LEN(SUBSTITUTE($H250,",",""))-2)*200+1,200))</f>
        <v>Palawan</v>
      </c>
      <c r="AJ250" s="1" t="s">
        <v>55</v>
      </c>
      <c r="AK250" t="s">
        <v>16819</v>
      </c>
      <c r="AL250" s="7">
        <v>0</v>
      </c>
      <c r="AM250" s="1"/>
    </row>
    <row r="251" spans="1:39" ht="12.75" customHeight="1">
      <c r="A251" s="1"/>
      <c r="B251" s="1" t="s">
        <v>3610</v>
      </c>
      <c r="C251" s="1" t="s">
        <v>3611</v>
      </c>
      <c r="D251" s="3" t="str">
        <f ca="1">IFERROR(__xludf.DUMMYFUNCTION("PROPER(REGEXEXTRACT(B793, ""(?:https?:\/\/)?(?:www\.)?([a-zA-Z0-9-]+)\.""))"),"Skyscanner")</f>
        <v>Skyscanner</v>
      </c>
      <c r="E251" s="1" t="s">
        <v>3612</v>
      </c>
      <c r="F251" s="1">
        <v>11.369260000000001</v>
      </c>
      <c r="G251" s="1">
        <v>119.53231</v>
      </c>
      <c r="H251" s="1" t="s">
        <v>3609</v>
      </c>
      <c r="I251" s="1" t="s">
        <v>3119</v>
      </c>
      <c r="J251" s="1">
        <f>IF(K251="URBAN",1,IF(K251="SUBURBAN",2,IF(K251="RURAL",3,"")))</f>
        <v>3</v>
      </c>
      <c r="K251" s="1" t="s">
        <v>541</v>
      </c>
      <c r="L251" s="18">
        <v>46082</v>
      </c>
      <c r="M251" s="49">
        <v>0.58333333333333337</v>
      </c>
      <c r="N251" s="18">
        <v>46083</v>
      </c>
      <c r="O251" s="56">
        <v>0.5</v>
      </c>
      <c r="P251" s="31" t="str">
        <f>TEXT($L251, "dddd")</f>
        <v>Sunday</v>
      </c>
      <c r="Q251" s="39" t="s">
        <v>531</v>
      </c>
      <c r="R251" s="39">
        <v>840</v>
      </c>
      <c r="S251" s="1" t="str">
        <f>IF(OR(MONTH(L251)=12, MONTH(L251)&lt;=5), "Dry Season", "Wet Season")</f>
        <v>Dry Season</v>
      </c>
      <c r="T251" s="1">
        <v>1</v>
      </c>
      <c r="U251" s="1">
        <v>0</v>
      </c>
      <c r="V251" s="1">
        <v>0</v>
      </c>
      <c r="W251" s="1">
        <v>1</v>
      </c>
      <c r="X251" s="1" t="s">
        <v>3120</v>
      </c>
      <c r="Y251" s="1">
        <v>11.176256499999999</v>
      </c>
      <c r="Z251" s="1">
        <v>119.44114759999999</v>
      </c>
      <c r="AA251" s="11" cm="1">
        <f t="array" ref="AA251">IF(ISBLANK(Y251), 0, VINCentyInvDistance(F251,G251,Y251,Z251))</f>
        <v>23555.729679245658</v>
      </c>
      <c r="AB251" s="1">
        <v>0</v>
      </c>
      <c r="AC251" s="1">
        <v>9</v>
      </c>
      <c r="AD251" s="1">
        <v>3.3</v>
      </c>
      <c r="AE251" s="1">
        <v>60</v>
      </c>
      <c r="AF251" s="1">
        <v>1</v>
      </c>
      <c r="AG251" s="1" t="s">
        <v>3284</v>
      </c>
      <c r="AH251" s="1" t="s">
        <v>1597</v>
      </c>
      <c r="AI251" s="1" t="str">
        <f>TRIM(MID(SUBSTITUTE($H251,",",REPT(" ",200)),(LEN($H251)-LEN(SUBSTITUTE($H251,",",""))-2)*200+1,200))</f>
        <v>Palawan</v>
      </c>
      <c r="AJ251" s="1" t="s">
        <v>55</v>
      </c>
      <c r="AK251" t="s">
        <v>16820</v>
      </c>
      <c r="AL251" s="7">
        <v>0</v>
      </c>
      <c r="AM251" s="1" t="s">
        <v>3613</v>
      </c>
    </row>
    <row r="252" spans="1:39" ht="12.75" customHeight="1">
      <c r="A252" s="1"/>
      <c r="B252" s="1" t="s">
        <v>3627</v>
      </c>
      <c r="C252" s="1" t="s">
        <v>3628</v>
      </c>
      <c r="D252" s="3" t="str">
        <f ca="1">IFERROR(__xludf.DUMMYFUNCTION("PROPER(REGEXEXTRACT(B797, ""(?:https?:\/\/)?(?:www\.)?([a-zA-Z0-9-]+)\.""))"),"Skyscanner")</f>
        <v>Skyscanner</v>
      </c>
      <c r="E252" s="1" t="s">
        <v>3629</v>
      </c>
      <c r="F252" s="1">
        <v>12.008746</v>
      </c>
      <c r="G252" s="1">
        <v>120.20125299999999</v>
      </c>
      <c r="H252" s="1" t="s">
        <v>3630</v>
      </c>
      <c r="I252" s="1" t="s">
        <v>3119</v>
      </c>
      <c r="J252" s="1">
        <f>IF(K252="URBAN",1,IF(K252="SUBURBAN",2,IF(K252="RURAL",3,"")))</f>
        <v>3</v>
      </c>
      <c r="K252" s="1" t="s">
        <v>541</v>
      </c>
      <c r="L252" s="18">
        <v>46082</v>
      </c>
      <c r="M252" s="49">
        <v>0.58333333333333337</v>
      </c>
      <c r="N252" s="18">
        <v>46083</v>
      </c>
      <c r="O252" s="56">
        <v>0.5</v>
      </c>
      <c r="P252" s="31" t="str">
        <f>TEXT($L252, "dddd")</f>
        <v>Sunday</v>
      </c>
      <c r="Q252" s="39" t="s">
        <v>1026</v>
      </c>
      <c r="R252" s="39">
        <v>1836</v>
      </c>
      <c r="S252" s="1" t="str">
        <f>IF(OR(MONTH(L252)=12, MONTH(L252)&lt;=5), "Dry Season", "Wet Season")</f>
        <v>Dry Season</v>
      </c>
      <c r="T252" s="1">
        <v>1</v>
      </c>
      <c r="U252" s="1">
        <v>0</v>
      </c>
      <c r="V252" s="1">
        <v>0</v>
      </c>
      <c r="W252" s="1">
        <v>0</v>
      </c>
      <c r="X252" s="1" t="s">
        <v>44</v>
      </c>
      <c r="Y252" s="1"/>
      <c r="Z252" s="1"/>
      <c r="AA252" s="11" cm="1">
        <f t="array" ref="AA252">IF(ISBLANK(Y252), 0, VINCentyInvDistance(F252,G252,Y252,Z252))</f>
        <v>0</v>
      </c>
      <c r="AB252" s="1">
        <v>0</v>
      </c>
      <c r="AC252" s="1">
        <v>8.8000000000000007</v>
      </c>
      <c r="AD252" s="1">
        <v>5</v>
      </c>
      <c r="AE252" s="1">
        <v>42</v>
      </c>
      <c r="AF252" s="1">
        <v>1</v>
      </c>
      <c r="AG252" s="1" t="s">
        <v>2262</v>
      </c>
      <c r="AH252" s="1" t="s">
        <v>1597</v>
      </c>
      <c r="AI252" s="1"/>
      <c r="AJ252" s="1" t="s">
        <v>55</v>
      </c>
      <c r="AK252" t="s">
        <v>16824</v>
      </c>
      <c r="AL252" s="1">
        <v>3</v>
      </c>
      <c r="AM252" s="1" t="s">
        <v>3631</v>
      </c>
    </row>
    <row r="253" spans="1:39" ht="12.75" customHeight="1">
      <c r="A253" s="1"/>
      <c r="B253" s="1" t="s">
        <v>3632</v>
      </c>
      <c r="C253" s="1" t="s">
        <v>3633</v>
      </c>
      <c r="D253" s="3" t="str">
        <f ca="1">IFERROR(__xludf.DUMMYFUNCTION("PROPER(REGEXEXTRACT(B798, ""(?:https?:\/\/)?(?:www\.)?([a-zA-Z0-9-]+)\.""))"),"Skyscanner")</f>
        <v>Skyscanner</v>
      </c>
      <c r="E253" s="1" t="s">
        <v>3634</v>
      </c>
      <c r="F253" s="1">
        <v>9.7368000000000006</v>
      </c>
      <c r="G253" s="1">
        <v>118.76459</v>
      </c>
      <c r="H253" s="1" t="s">
        <v>3635</v>
      </c>
      <c r="I253" s="1" t="s">
        <v>3119</v>
      </c>
      <c r="J253" s="1">
        <f>IF(K253="URBAN",1,IF(K253="SUBURBAN",2,IF(K253="RURAL",3,"")))</f>
        <v>3</v>
      </c>
      <c r="K253" s="1" t="s">
        <v>541</v>
      </c>
      <c r="L253" s="18">
        <v>46082</v>
      </c>
      <c r="M253" s="49">
        <v>0.54166666666666663</v>
      </c>
      <c r="N253" s="18">
        <v>46083</v>
      </c>
      <c r="O253" s="56">
        <v>0.45833333333333331</v>
      </c>
      <c r="P253" s="31" t="str">
        <f>TEXT($L253, "dddd")</f>
        <v>Sunday</v>
      </c>
      <c r="Q253" s="39" t="s">
        <v>111</v>
      </c>
      <c r="R253" s="39">
        <v>4644.12</v>
      </c>
      <c r="S253" s="1" t="str">
        <f>IF(OR(MONTH(L253)=12, MONTH(L253)&lt;=5), "Dry Season", "Wet Season")</f>
        <v>Dry Season</v>
      </c>
      <c r="T253" s="1">
        <v>1</v>
      </c>
      <c r="U253" s="1">
        <v>0</v>
      </c>
      <c r="V253" s="1">
        <v>1</v>
      </c>
      <c r="W253" s="1">
        <v>0</v>
      </c>
      <c r="X253" s="1" t="s">
        <v>44</v>
      </c>
      <c r="Y253" s="1"/>
      <c r="Z253" s="1"/>
      <c r="AA253" s="11" cm="1">
        <f t="array" ref="AA253">IF(ISBLANK(Y253), 0, VINCentyInvDistance(F253,G253,Y253,Z253))</f>
        <v>0</v>
      </c>
      <c r="AB253" s="1">
        <v>0</v>
      </c>
      <c r="AC253" s="1">
        <v>10</v>
      </c>
      <c r="AD253" s="1">
        <v>5</v>
      </c>
      <c r="AE253" s="1">
        <v>5</v>
      </c>
      <c r="AF253" s="1">
        <v>1</v>
      </c>
      <c r="AG253" s="1" t="str">
        <f>TRIM(MID(SUBSTITUTE($H253,",",REPT(" ",200)),(LEN($H253)-LEN(SUBSTITUTE($H253,",",""))-4)*200+1,200))</f>
        <v>Bancao-Bancao</v>
      </c>
      <c r="AH253" s="1" t="str">
        <f>TRIM(MID(SUBSTITUTE($H253,",",REPT(" ",200)),(LEN($H253)-LEN(SUBSTITUTE($H253,",",""))-3)*200+1,200))</f>
        <v>Puerto Princesa</v>
      </c>
      <c r="AI253" s="1" t="str">
        <f>TRIM(MID(SUBSTITUTE($H253,",",REPT(" ",200)),(LEN($H253)-LEN(SUBSTITUTE($H253,",",""))-2)*200+1,200))</f>
        <v>Mimaropa</v>
      </c>
      <c r="AJ253" s="1" t="str">
        <f>TRIM(MID(SUBSTITUTE($H253,",",REPT(" ",200)),(LEN($H253)-LEN(SUBSTITUTE($H253,",",""))-0)*200+1,200))</f>
        <v>Philippines</v>
      </c>
      <c r="AK253" t="s">
        <v>16825</v>
      </c>
      <c r="AL253" s="7">
        <v>0</v>
      </c>
      <c r="AM253" s="1" t="s">
        <v>3636</v>
      </c>
    </row>
    <row r="254" spans="1:39" ht="12.75" customHeight="1">
      <c r="A254" s="1"/>
      <c r="B254" s="1" t="s">
        <v>3637</v>
      </c>
      <c r="C254" s="1" t="s">
        <v>3638</v>
      </c>
      <c r="D254" s="3" t="str">
        <f ca="1">IFERROR(__xludf.DUMMYFUNCTION("PROPER(REGEXEXTRACT(B799, ""(?:https?:\/\/)?(?:www\.)?([a-zA-Z0-9-]+)\.""))"),"Skyscanner")</f>
        <v>Skyscanner</v>
      </c>
      <c r="E254" s="1" t="s">
        <v>3639</v>
      </c>
      <c r="F254" s="1">
        <v>11.180012</v>
      </c>
      <c r="G254" s="1">
        <v>119.38920779999999</v>
      </c>
      <c r="H254" s="1" t="s">
        <v>3640</v>
      </c>
      <c r="I254" s="1" t="s">
        <v>3119</v>
      </c>
      <c r="J254" s="1">
        <f>IF(K254="URBAN",1,IF(K254="SUBURBAN",2,IF(K254="RURAL",3,"")))</f>
        <v>3</v>
      </c>
      <c r="K254" s="1" t="s">
        <v>541</v>
      </c>
      <c r="L254" s="18">
        <v>46082</v>
      </c>
      <c r="M254" s="49">
        <v>0.625</v>
      </c>
      <c r="N254" s="18">
        <v>46083</v>
      </c>
      <c r="O254" s="56">
        <v>0.5</v>
      </c>
      <c r="P254" s="31" t="str">
        <f>TEXT($L254, "dddd")</f>
        <v>Sunday</v>
      </c>
      <c r="Q254" s="39" t="s">
        <v>1090</v>
      </c>
      <c r="R254" s="39">
        <v>4979.3999999999996</v>
      </c>
      <c r="S254" s="1" t="str">
        <f>IF(OR(MONTH(L254)=12, MONTH(L254)&lt;=5), "Dry Season", "Wet Season")</f>
        <v>Dry Season</v>
      </c>
      <c r="T254" s="1">
        <v>1</v>
      </c>
      <c r="U254" s="1">
        <v>0</v>
      </c>
      <c r="V254" s="1">
        <v>1</v>
      </c>
      <c r="W254" s="1">
        <v>1</v>
      </c>
      <c r="X254" s="1" t="s">
        <v>3120</v>
      </c>
      <c r="Y254" s="1">
        <v>11.176256499999999</v>
      </c>
      <c r="Z254" s="1">
        <v>119.44114759999999</v>
      </c>
      <c r="AA254" s="11" cm="1">
        <f t="array" ref="AA254">IF(ISBLANK(Y254), 0, VINCentyInvDistance(F254,G254,Y254,Z254))</f>
        <v>5688.1281112217075</v>
      </c>
      <c r="AB254" s="1">
        <v>0</v>
      </c>
      <c r="AC254" s="1">
        <v>0</v>
      </c>
      <c r="AD254" s="1">
        <v>0</v>
      </c>
      <c r="AE254" s="1">
        <v>411</v>
      </c>
      <c r="AF254" s="1">
        <v>1</v>
      </c>
      <c r="AG254" s="1" t="s">
        <v>3121</v>
      </c>
      <c r="AH254" s="1" t="s">
        <v>1597</v>
      </c>
      <c r="AI254" s="1" t="str">
        <f>TRIM(MID(SUBSTITUTE($H254,",",REPT(" ",200)),(LEN($H254)-LEN(SUBSTITUTE($H254,",",""))-2)*200+1,200))</f>
        <v>Mimaropa</v>
      </c>
      <c r="AJ254" s="1" t="s">
        <v>55</v>
      </c>
      <c r="AK254" t="s">
        <v>3641</v>
      </c>
      <c r="AL254" s="7">
        <v>0</v>
      </c>
      <c r="AM254" s="1"/>
    </row>
    <row r="255" spans="1:39" ht="12.75" customHeight="1">
      <c r="A255" s="1"/>
      <c r="B255" s="1" t="s">
        <v>3647</v>
      </c>
      <c r="C255" s="1" t="s">
        <v>3648</v>
      </c>
      <c r="D255" s="3" t="str">
        <f ca="1">IFERROR(__xludf.DUMMYFUNCTION("PROPER(REGEXEXTRACT(B801, ""(?:https?:\/\/)?(?:www\.)?([a-zA-Z0-9-]+)\.""))"),"Google")</f>
        <v>Google</v>
      </c>
      <c r="E255" s="1" t="s">
        <v>3649</v>
      </c>
      <c r="F255" s="1">
        <v>11.1762063</v>
      </c>
      <c r="G255" s="1">
        <v>119.3914499</v>
      </c>
      <c r="H255" s="1" t="s">
        <v>3193</v>
      </c>
      <c r="I255" s="1" t="s">
        <v>3119</v>
      </c>
      <c r="J255" s="1">
        <f>IF(K255="URBAN",1,IF(K255="SUBURBAN",2,IF(K255="RURAL",3,"")))</f>
        <v>3</v>
      </c>
      <c r="K255" s="1" t="s">
        <v>541</v>
      </c>
      <c r="L255" s="18">
        <v>46082</v>
      </c>
      <c r="M255" s="49">
        <v>0.625</v>
      </c>
      <c r="N255" s="18">
        <v>46083</v>
      </c>
      <c r="O255" s="56">
        <v>0.5</v>
      </c>
      <c r="P255" s="31" t="str">
        <f>TEXT($L255, "dddd")</f>
        <v>Sunday</v>
      </c>
      <c r="Q255" s="39" t="s">
        <v>111</v>
      </c>
      <c r="R255" s="39">
        <v>2885</v>
      </c>
      <c r="S255" s="1" t="str">
        <f>IF(OR(MONTH(L255)=12, MONTH(L255)&lt;=5), "Dry Season", "Wet Season")</f>
        <v>Dry Season</v>
      </c>
      <c r="T255" s="1">
        <v>1</v>
      </c>
      <c r="U255" s="1">
        <v>0</v>
      </c>
      <c r="V255" s="1">
        <v>0</v>
      </c>
      <c r="W255" s="1">
        <v>1</v>
      </c>
      <c r="X255" s="1" t="s">
        <v>3120</v>
      </c>
      <c r="Y255" s="1">
        <v>11.176256499999999</v>
      </c>
      <c r="Z255" s="1">
        <v>119.44114759999999</v>
      </c>
      <c r="AA255" s="11" cm="1">
        <f t="array" ref="AA255">IF(ISBLANK(Y255), 0, VINCentyInvDistance(F255,G255,Y255,Z255))</f>
        <v>5428.0912013782108</v>
      </c>
      <c r="AB255" s="1">
        <v>0</v>
      </c>
      <c r="AC255" s="1">
        <v>0</v>
      </c>
      <c r="AD255" s="1">
        <v>0</v>
      </c>
      <c r="AE255" s="1">
        <v>27</v>
      </c>
      <c r="AF255" s="1">
        <v>1</v>
      </c>
      <c r="AG255" s="1" t="s">
        <v>3121</v>
      </c>
      <c r="AH255" s="1" t="s">
        <v>1597</v>
      </c>
      <c r="AI255" s="1" t="str">
        <f>TRIM(MID(SUBSTITUTE($H255,",",REPT(" ",200)),(LEN($H255)-LEN(SUBSTITUTE($H255,",",""))-2)*200+1,200))</f>
        <v>Mimaropa</v>
      </c>
      <c r="AJ255" s="1" t="s">
        <v>55</v>
      </c>
      <c r="AL255" s="7">
        <v>0</v>
      </c>
      <c r="AM255" s="1"/>
    </row>
    <row r="256" spans="1:39" ht="12.75" customHeight="1">
      <c r="A256" s="1"/>
      <c r="B256" s="1" t="s">
        <v>3650</v>
      </c>
      <c r="C256" s="1" t="s">
        <v>3651</v>
      </c>
      <c r="D256" s="3" t="str">
        <f ca="1">IFERROR(__xludf.DUMMYFUNCTION("PROPER(REGEXEXTRACT(B802, ""(?:https?:\/\/)?(?:www\.)?([a-zA-Z0-9-]+)\.""))"),"Skyscanner")</f>
        <v>Skyscanner</v>
      </c>
      <c r="E256" s="1" t="s">
        <v>3652</v>
      </c>
      <c r="F256" s="1">
        <v>11.177160000000001</v>
      </c>
      <c r="G256" s="1">
        <v>119.39218</v>
      </c>
      <c r="H256" s="1" t="s">
        <v>3653</v>
      </c>
      <c r="I256" s="1" t="s">
        <v>3119</v>
      </c>
      <c r="J256" s="1">
        <f>IF(K256="URBAN",1,IF(K256="SUBURBAN",2,IF(K256="RURAL",3,"")))</f>
        <v>3</v>
      </c>
      <c r="K256" s="1" t="s">
        <v>541</v>
      </c>
      <c r="L256" s="18">
        <v>46082</v>
      </c>
      <c r="M256" s="49">
        <v>0.58333333333333337</v>
      </c>
      <c r="N256" s="18">
        <v>46083</v>
      </c>
      <c r="O256" s="56">
        <v>0.5</v>
      </c>
      <c r="P256" s="31" t="str">
        <f>TEXT($L256, "dddd")</f>
        <v>Sunday</v>
      </c>
      <c r="Q256" s="39" t="s">
        <v>111</v>
      </c>
      <c r="R256" s="39">
        <v>655</v>
      </c>
      <c r="S256" s="1" t="str">
        <f>IF(OR(MONTH(L256)=12, MONTH(L256)&lt;=5), "Dry Season", "Wet Season")</f>
        <v>Dry Season</v>
      </c>
      <c r="T256" s="1">
        <v>1</v>
      </c>
      <c r="U256" s="1">
        <v>0</v>
      </c>
      <c r="V256" s="1">
        <v>1</v>
      </c>
      <c r="W256" s="1">
        <v>1</v>
      </c>
      <c r="X256" s="1" t="s">
        <v>3120</v>
      </c>
      <c r="Y256" s="1">
        <v>11.176256499999999</v>
      </c>
      <c r="Z256" s="1">
        <v>119.44114759999999</v>
      </c>
      <c r="AA256" s="11" cm="1">
        <f t="array" ref="AA256">IF(ISBLANK(Y256), 0, VINCentyInvDistance(F256,G256,Y256,Z256))</f>
        <v>5349.2702466526307</v>
      </c>
      <c r="AB256" s="1">
        <v>0</v>
      </c>
      <c r="AC256" s="1">
        <v>7.4</v>
      </c>
      <c r="AD256" s="1">
        <v>0</v>
      </c>
      <c r="AE256" s="1">
        <v>62</v>
      </c>
      <c r="AF256" s="1">
        <v>1</v>
      </c>
      <c r="AG256" s="1" t="s">
        <v>3125</v>
      </c>
      <c r="AH256" s="1" t="s">
        <v>1597</v>
      </c>
      <c r="AI256" s="1"/>
      <c r="AJ256" s="1" t="s">
        <v>55</v>
      </c>
      <c r="AK256" t="s">
        <v>16827</v>
      </c>
      <c r="AL256" s="1">
        <v>2</v>
      </c>
      <c r="AM256" s="1" t="s">
        <v>3654</v>
      </c>
    </row>
    <row r="257" spans="1:39" ht="12.75" customHeight="1">
      <c r="A257" s="1"/>
      <c r="B257" s="1" t="s">
        <v>3655</v>
      </c>
      <c r="C257" s="1" t="s">
        <v>3656</v>
      </c>
      <c r="D257" s="3" t="str">
        <f ca="1">IFERROR(__xludf.DUMMYFUNCTION("PROPER(REGEXEXTRACT(B803, ""(?:https?:\/\/)?(?:www\.)?([a-zA-Z0-9-]+)\.""))"),"Google")</f>
        <v>Google</v>
      </c>
      <c r="E257" s="1" t="s">
        <v>3657</v>
      </c>
      <c r="F257" s="1">
        <v>11.1878324</v>
      </c>
      <c r="G257" s="1">
        <v>119.39528850000001</v>
      </c>
      <c r="H257" s="1" t="s">
        <v>3658</v>
      </c>
      <c r="I257" s="1" t="s">
        <v>3119</v>
      </c>
      <c r="J257" s="1">
        <f>IF(K257="URBAN",1,IF(K257="SUBURBAN",2,IF(K257="RURAL",3,"")))</f>
        <v>3</v>
      </c>
      <c r="K257" s="1" t="s">
        <v>541</v>
      </c>
      <c r="L257" s="18">
        <v>46082</v>
      </c>
      <c r="M257" s="49">
        <v>0.625</v>
      </c>
      <c r="N257" s="18">
        <v>46083</v>
      </c>
      <c r="O257" s="56">
        <v>0.5</v>
      </c>
      <c r="P257" s="31" t="str">
        <f>TEXT($L257, "dddd")</f>
        <v>Sunday</v>
      </c>
      <c r="Q257" s="39" t="s">
        <v>111</v>
      </c>
      <c r="R257" s="39">
        <v>5732.0999999999904</v>
      </c>
      <c r="S257" s="1" t="str">
        <f>IF(OR(MONTH(L257)=12, MONTH(L257)&lt;=5), "Dry Season", "Wet Season")</f>
        <v>Dry Season</v>
      </c>
      <c r="T257" s="1">
        <v>1</v>
      </c>
      <c r="U257" s="1">
        <v>0</v>
      </c>
      <c r="V257" s="1">
        <v>0</v>
      </c>
      <c r="W257" s="1">
        <v>1</v>
      </c>
      <c r="X257" s="1" t="s">
        <v>3120</v>
      </c>
      <c r="Y257" s="1">
        <v>11.176256499999999</v>
      </c>
      <c r="Z257" s="1">
        <v>119.44114759999999</v>
      </c>
      <c r="AA257" s="11" cm="1">
        <f t="array" ref="AA257">IF(ISBLANK(Y257), 0, VINCentyInvDistance(F257,G257,Y257,Z257))</f>
        <v>5169.815393795413</v>
      </c>
      <c r="AB257" s="1">
        <v>0</v>
      </c>
      <c r="AC257" s="1">
        <v>0</v>
      </c>
      <c r="AD257" s="1">
        <v>0</v>
      </c>
      <c r="AE257" s="1">
        <v>693</v>
      </c>
      <c r="AF257" s="1">
        <v>1</v>
      </c>
      <c r="AG257" s="1" t="s">
        <v>3121</v>
      </c>
      <c r="AH257" s="1" t="s">
        <v>1597</v>
      </c>
      <c r="AI257" s="1" t="str">
        <f>TRIM(MID(SUBSTITUTE($H257,",",REPT(" ",200)),(LEN($H257)-LEN(SUBSTITUTE($H257,",",""))-2)*200+1,200))</f>
        <v>Mimaropa</v>
      </c>
      <c r="AJ257" s="1" t="s">
        <v>55</v>
      </c>
      <c r="AL257" s="7">
        <v>0</v>
      </c>
      <c r="AM257" s="1"/>
    </row>
    <row r="258" spans="1:39" ht="12.75" customHeight="1">
      <c r="A258" s="1"/>
      <c r="B258" s="1" t="s">
        <v>3659</v>
      </c>
      <c r="C258" s="1" t="s">
        <v>3660</v>
      </c>
      <c r="D258" s="3" t="str">
        <f ca="1">IFERROR(__xludf.DUMMYFUNCTION("PROPER(REGEXEXTRACT(B804, ""(?:https?:\/\/)?(?:www\.)?([a-zA-Z0-9-]+)\.""))"),"Skyscanner")</f>
        <v>Skyscanner</v>
      </c>
      <c r="E258" s="1" t="s">
        <v>3661</v>
      </c>
      <c r="F258" s="1">
        <v>11.187835</v>
      </c>
      <c r="G258" s="1">
        <v>119.395286</v>
      </c>
      <c r="H258" s="1" t="s">
        <v>3658</v>
      </c>
      <c r="I258" s="1" t="s">
        <v>3119</v>
      </c>
      <c r="J258" s="1">
        <f>IF(K258="URBAN",1,IF(K258="SUBURBAN",2,IF(K258="RURAL",3,"")))</f>
        <v>3</v>
      </c>
      <c r="K258" s="1" t="s">
        <v>541</v>
      </c>
      <c r="L258" s="18">
        <v>46082</v>
      </c>
      <c r="M258" s="49">
        <v>0.58333333333333337</v>
      </c>
      <c r="N258" s="18">
        <v>46083</v>
      </c>
      <c r="O258" s="56">
        <v>0.5</v>
      </c>
      <c r="P258" s="31" t="str">
        <f>TEXT($L258, "dddd")</f>
        <v>Sunday</v>
      </c>
      <c r="Q258" s="39" t="s">
        <v>249</v>
      </c>
      <c r="R258" s="39">
        <v>17370</v>
      </c>
      <c r="S258" s="1" t="str">
        <f>IF(OR(MONTH(L258)=12, MONTH(L258)&lt;=5), "Dry Season", "Wet Season")</f>
        <v>Dry Season</v>
      </c>
      <c r="T258" s="1">
        <v>1</v>
      </c>
      <c r="U258" s="1">
        <v>1</v>
      </c>
      <c r="V258" s="1">
        <v>1</v>
      </c>
      <c r="W258" s="1">
        <v>1</v>
      </c>
      <c r="X258" s="1" t="s">
        <v>3120</v>
      </c>
      <c r="Y258" s="1">
        <v>11.176256499999999</v>
      </c>
      <c r="Z258" s="1">
        <v>119.44114759999999</v>
      </c>
      <c r="AA258" s="11" cm="1">
        <f t="array" ref="AA258">IF(ISBLANK(Y258), 0, VINCentyInvDistance(F258,G258,Y258,Z258))</f>
        <v>5170.1511527071607</v>
      </c>
      <c r="AB258" s="1">
        <v>1</v>
      </c>
      <c r="AC258" s="1">
        <v>9.1999999999999993</v>
      </c>
      <c r="AD258" s="1">
        <v>0</v>
      </c>
      <c r="AE258" s="1">
        <v>14</v>
      </c>
      <c r="AF258" s="1">
        <v>1</v>
      </c>
      <c r="AG258" s="1" t="s">
        <v>2902</v>
      </c>
      <c r="AH258" s="1" t="s">
        <v>1597</v>
      </c>
      <c r="AI258" s="1"/>
      <c r="AJ258" s="1" t="s">
        <v>55</v>
      </c>
      <c r="AK258" t="s">
        <v>16828</v>
      </c>
      <c r="AL258" s="1">
        <v>3</v>
      </c>
      <c r="AM258" s="1" t="s">
        <v>3662</v>
      </c>
    </row>
    <row r="259" spans="1:39" ht="12.75" customHeight="1">
      <c r="A259" s="1"/>
      <c r="B259" s="1" t="s">
        <v>3663</v>
      </c>
      <c r="C259" s="1" t="s">
        <v>3664</v>
      </c>
      <c r="D259" s="3" t="str">
        <f ca="1">IFERROR(__xludf.DUMMYFUNCTION("PROPER(REGEXEXTRACT(B805, ""(?:https?:\/\/)?(?:www\.)?([a-zA-Z0-9-]+)\.""))"),"Google")</f>
        <v>Google</v>
      </c>
      <c r="E259" s="1" t="s">
        <v>3665</v>
      </c>
      <c r="F259" s="1">
        <v>11.162744999999999</v>
      </c>
      <c r="G259" s="1">
        <v>119.39763000000001</v>
      </c>
      <c r="H259" s="1" t="s">
        <v>3479</v>
      </c>
      <c r="I259" s="1" t="s">
        <v>3119</v>
      </c>
      <c r="J259" s="1">
        <f>IF(K259="URBAN",1,IF(K259="SUBURBAN",2,IF(K259="RURAL",3,"")))</f>
        <v>3</v>
      </c>
      <c r="K259" s="1" t="s">
        <v>541</v>
      </c>
      <c r="L259" s="18">
        <v>46082</v>
      </c>
      <c r="M259" s="49">
        <v>0.625</v>
      </c>
      <c r="N259" s="18">
        <v>46083</v>
      </c>
      <c r="O259" s="56">
        <v>0.5</v>
      </c>
      <c r="P259" s="31" t="str">
        <f>TEXT($L259, "dddd")</f>
        <v>Sunday</v>
      </c>
      <c r="Q259" s="39" t="s">
        <v>111</v>
      </c>
      <c r="R259" s="39">
        <v>2373.9</v>
      </c>
      <c r="S259" s="1" t="str">
        <f>IF(OR(MONTH(L259)=12, MONTH(L259)&lt;=5), "Dry Season", "Wet Season")</f>
        <v>Dry Season</v>
      </c>
      <c r="T259" s="1">
        <v>1</v>
      </c>
      <c r="U259" s="1">
        <v>0</v>
      </c>
      <c r="V259" s="1">
        <v>1</v>
      </c>
      <c r="W259" s="1">
        <v>1</v>
      </c>
      <c r="X259" s="1" t="s">
        <v>3120</v>
      </c>
      <c r="Y259" s="1">
        <v>11.176256499999999</v>
      </c>
      <c r="Z259" s="1">
        <v>119.44114759999999</v>
      </c>
      <c r="AA259" s="11" cm="1">
        <f t="array" ref="AA259">IF(ISBLANK(Y259), 0, VINCentyInvDistance(F259,G259,Y259,Z259))</f>
        <v>4982.6345914942967</v>
      </c>
      <c r="AB259" s="1">
        <v>0</v>
      </c>
      <c r="AC259" s="1">
        <v>0</v>
      </c>
      <c r="AD259" s="1">
        <v>0</v>
      </c>
      <c r="AE259" s="1">
        <v>253</v>
      </c>
      <c r="AF259" s="1">
        <v>1</v>
      </c>
      <c r="AG259" s="1" t="s">
        <v>3121</v>
      </c>
      <c r="AH259" s="1" t="s">
        <v>1597</v>
      </c>
      <c r="AI259" s="1" t="str">
        <f>TRIM(MID(SUBSTITUTE($H259,",",REPT(" ",200)),(LEN($H259)-LEN(SUBSTITUTE($H259,",",""))-2)*200+1,200))</f>
        <v>Mimaropa</v>
      </c>
      <c r="AJ259" s="1" t="s">
        <v>55</v>
      </c>
      <c r="AL259" s="7">
        <v>0</v>
      </c>
      <c r="AM259" s="1"/>
    </row>
    <row r="260" spans="1:39" ht="12.75" customHeight="1">
      <c r="A260" s="1"/>
      <c r="B260" s="1" t="s">
        <v>3686</v>
      </c>
      <c r="C260" s="1" t="s">
        <v>3687</v>
      </c>
      <c r="D260" s="3" t="str">
        <f ca="1">IFERROR(__xludf.DUMMYFUNCTION("PROPER(REGEXEXTRACT(B811, ""(?:https?:\/\/)?(?:www\.)?([a-zA-Z0-9-]+)\.""))"),"Skyscanner")</f>
        <v>Skyscanner</v>
      </c>
      <c r="E260" s="1" t="s">
        <v>3688</v>
      </c>
      <c r="F260" s="1">
        <v>9.7828549999999996</v>
      </c>
      <c r="G260" s="1">
        <v>118.74732400000001</v>
      </c>
      <c r="H260" s="1" t="s">
        <v>3689</v>
      </c>
      <c r="I260" s="1" t="s">
        <v>3119</v>
      </c>
      <c r="J260" s="1">
        <f>IF(K260="URBAN",1,IF(K260="SUBURBAN",2,IF(K260="RURAL",3,"")))</f>
        <v>3</v>
      </c>
      <c r="K260" s="1" t="s">
        <v>541</v>
      </c>
      <c r="L260" s="18">
        <v>46082</v>
      </c>
      <c r="M260" s="49">
        <v>0.625</v>
      </c>
      <c r="N260" s="18">
        <v>46083</v>
      </c>
      <c r="O260" s="56">
        <v>0.5</v>
      </c>
      <c r="P260" s="31" t="str">
        <f>TEXT($L260, "dddd")</f>
        <v>Sunday</v>
      </c>
      <c r="Q260" s="39" t="s">
        <v>111</v>
      </c>
      <c r="R260" s="39">
        <v>12000</v>
      </c>
      <c r="S260" s="1" t="str">
        <f>IF(OR(MONTH(L260)=12, MONTH(L260)&lt;=5), "Dry Season", "Wet Season")</f>
        <v>Dry Season</v>
      </c>
      <c r="T260" s="1">
        <v>1</v>
      </c>
      <c r="U260" s="1">
        <v>0</v>
      </c>
      <c r="V260" s="1">
        <v>0</v>
      </c>
      <c r="W260" s="1">
        <v>0</v>
      </c>
      <c r="X260" s="1" t="s">
        <v>44</v>
      </c>
      <c r="Y260" s="1"/>
      <c r="Z260" s="1"/>
      <c r="AA260" s="11" cm="1">
        <f t="array" ref="AA260">IF(ISBLANK(Y260), 0, VINCentyInvDistance(F260,G260,Y260,Z260))</f>
        <v>0</v>
      </c>
      <c r="AB260" s="1">
        <v>0</v>
      </c>
      <c r="AC260" s="1">
        <v>10</v>
      </c>
      <c r="AD260" s="1">
        <v>0</v>
      </c>
      <c r="AE260" s="1">
        <v>10</v>
      </c>
      <c r="AF260" s="1">
        <v>1</v>
      </c>
      <c r="AG260" s="1" t="str">
        <f>TRIM(MID(SUBSTITUTE($H260,",",REPT(" ",200)),(LEN($H260)-LEN(SUBSTITUTE($H260,",",""))-4)*200+1,200))</f>
        <v>San Manuel</v>
      </c>
      <c r="AH260" s="1" t="str">
        <f>TRIM(MID(SUBSTITUTE($H260,",",REPT(" ",200)),(LEN($H260)-LEN(SUBSTITUTE($H260,",",""))-3)*200+1,200))</f>
        <v>Puerto Princesa</v>
      </c>
      <c r="AI260" s="1" t="str">
        <f>TRIM(MID(SUBSTITUTE($H260,",",REPT(" ",200)),(LEN($H260)-LEN(SUBSTITUTE($H260,",",""))-2)*200+1,200))</f>
        <v>Mimaropa</v>
      </c>
      <c r="AJ260" s="1" t="str">
        <f>TRIM(MID(SUBSTITUTE($H260,",",REPT(" ",200)),(LEN($H260)-LEN(SUBSTITUTE($H260,",",""))-0)*200+1,200))</f>
        <v>Philippines</v>
      </c>
      <c r="AL260" s="1">
        <v>3</v>
      </c>
      <c r="AM260" s="1" t="s">
        <v>3690</v>
      </c>
    </row>
    <row r="261" spans="1:39" ht="12.75" customHeight="1">
      <c r="A261" s="1"/>
      <c r="B261" s="1" t="s">
        <v>3696</v>
      </c>
      <c r="C261" s="1" t="s">
        <v>3697</v>
      </c>
      <c r="D261" s="3" t="str">
        <f ca="1">IFERROR(__xludf.DUMMYFUNCTION("PROPER(REGEXEXTRACT(B813, ""(?:https?:\/\/)?(?:www\.)?([a-zA-Z0-9-]+)\.""))"),"Skyscanner")</f>
        <v>Skyscanner</v>
      </c>
      <c r="E261" s="1" t="s">
        <v>3698</v>
      </c>
      <c r="F261" s="1">
        <v>11.1707201</v>
      </c>
      <c r="G261" s="1">
        <v>119.39453880000001</v>
      </c>
      <c r="H261" s="1" t="s">
        <v>3699</v>
      </c>
      <c r="I261" s="1" t="s">
        <v>3119</v>
      </c>
      <c r="J261" s="1">
        <f>IF(K261="URBAN",1,IF(K261="SUBURBAN",2,IF(K261="RURAL",3,"")))</f>
        <v>3</v>
      </c>
      <c r="K261" s="1" t="s">
        <v>541</v>
      </c>
      <c r="L261" s="18">
        <v>46082</v>
      </c>
      <c r="M261" s="49">
        <v>0.58333333333333337</v>
      </c>
      <c r="N261" s="18">
        <v>46083</v>
      </c>
      <c r="O261" s="56">
        <v>0.5</v>
      </c>
      <c r="P261" s="31" t="str">
        <f>TEXT($L261, "dddd")</f>
        <v>Sunday</v>
      </c>
      <c r="Q261" s="39" t="s">
        <v>111</v>
      </c>
      <c r="R261" s="39">
        <v>2952.9</v>
      </c>
      <c r="S261" s="1" t="str">
        <f>IF(OR(MONTH(L261)=12, MONTH(L261)&lt;=5), "Dry Season", "Wet Season")</f>
        <v>Dry Season</v>
      </c>
      <c r="T261" s="1">
        <v>1</v>
      </c>
      <c r="U261" s="1">
        <v>0</v>
      </c>
      <c r="V261" s="1">
        <v>0</v>
      </c>
      <c r="W261" s="1">
        <v>1</v>
      </c>
      <c r="X261" s="1" t="s">
        <v>3120</v>
      </c>
      <c r="Y261" s="1">
        <v>11.176256499999999</v>
      </c>
      <c r="Z261" s="1">
        <v>119.44114759999999</v>
      </c>
      <c r="AA261" s="11" cm="1">
        <f t="array" ref="AA261">IF(ISBLANK(Y261), 0, VINCentyInvDistance(F261,G261,Y261,Z261))</f>
        <v>5127.4641353744646</v>
      </c>
      <c r="AB261" s="1">
        <v>1</v>
      </c>
      <c r="AC261" s="1">
        <v>6.8</v>
      </c>
      <c r="AD261" s="1">
        <v>3.4</v>
      </c>
      <c r="AE261" s="1">
        <v>334</v>
      </c>
      <c r="AF261" s="1">
        <v>1</v>
      </c>
      <c r="AG261" s="1" t="s">
        <v>3121</v>
      </c>
      <c r="AH261" s="1" t="s">
        <v>1597</v>
      </c>
      <c r="AI261" s="1" t="str">
        <f>TRIM(MID(SUBSTITUTE($H261,",",REPT(" ",200)),(LEN($H261)-LEN(SUBSTITUTE($H261,",",""))-2)*200+1,200))</f>
        <v>Mimaropa</v>
      </c>
      <c r="AJ261" s="1" t="s">
        <v>55</v>
      </c>
      <c r="AK261" t="s">
        <v>16834</v>
      </c>
      <c r="AL261" s="7">
        <v>0</v>
      </c>
      <c r="AM261" s="1"/>
    </row>
    <row r="262" spans="1:39" ht="12.75" customHeight="1">
      <c r="A262" s="1"/>
      <c r="B262" s="1" t="s">
        <v>3704</v>
      </c>
      <c r="C262" s="1" t="s">
        <v>3705</v>
      </c>
      <c r="D262" s="3" t="str">
        <f ca="1">IFERROR(__xludf.DUMMYFUNCTION("PROPER(REGEXEXTRACT(B815, ""(?:https?:\/\/)?(?:www\.)?([a-zA-Z0-9-]+)\.""))"),"Skyscanner")</f>
        <v>Skyscanner</v>
      </c>
      <c r="E262" s="1" t="s">
        <v>3706</v>
      </c>
      <c r="F262" s="1">
        <v>10.413970000000001</v>
      </c>
      <c r="G262" s="1">
        <v>119.17801</v>
      </c>
      <c r="H262" s="1" t="s">
        <v>3707</v>
      </c>
      <c r="I262" s="1" t="s">
        <v>3119</v>
      </c>
      <c r="J262" s="1">
        <f>IF(K262="URBAN",1,IF(K262="SUBURBAN",2,IF(K262="RURAL",3,"")))</f>
        <v>3</v>
      </c>
      <c r="K262" s="1" t="s">
        <v>541</v>
      </c>
      <c r="L262" s="18">
        <v>46082</v>
      </c>
      <c r="M262" s="49">
        <v>0.58333333333333337</v>
      </c>
      <c r="N262" s="18">
        <v>46083</v>
      </c>
      <c r="O262" s="56">
        <v>0.45833333333333331</v>
      </c>
      <c r="P262" s="31" t="str">
        <f>TEXT($L262, "dddd")</f>
        <v>Sunday</v>
      </c>
      <c r="Q262" s="39" t="s">
        <v>323</v>
      </c>
      <c r="R262" s="39">
        <v>7876</v>
      </c>
      <c r="S262" s="1" t="str">
        <f>IF(OR(MONTH(L262)=12, MONTH(L262)&lt;=5), "Dry Season", "Wet Season")</f>
        <v>Dry Season</v>
      </c>
      <c r="T262" s="1">
        <v>1</v>
      </c>
      <c r="U262" s="1">
        <v>0</v>
      </c>
      <c r="V262" s="1">
        <v>0</v>
      </c>
      <c r="W262" s="1">
        <v>0</v>
      </c>
      <c r="X262" s="1" t="s">
        <v>44</v>
      </c>
      <c r="Y262" s="1"/>
      <c r="Z262" s="1"/>
      <c r="AA262" s="11" cm="1">
        <f t="array" ref="AA262">IF(ISBLANK(Y262), 0, VINCentyInvDistance(F262,G262,Y262,Z262))</f>
        <v>0</v>
      </c>
      <c r="AB262" s="1">
        <v>0</v>
      </c>
      <c r="AC262" s="1">
        <v>8.4</v>
      </c>
      <c r="AD262" s="1">
        <v>4.3</v>
      </c>
      <c r="AE262" s="1">
        <v>36</v>
      </c>
      <c r="AF262" s="1">
        <v>1</v>
      </c>
      <c r="AG262" s="1" t="s">
        <v>3708</v>
      </c>
      <c r="AH262" s="1" t="s">
        <v>3709</v>
      </c>
      <c r="AI262" s="1" t="str">
        <f>TRIM(MID(SUBSTITUTE($H262,",",REPT(" ",200)),(LEN($H262)-LEN(SUBSTITUTE($H262,",",""))-2)*200+1,200))</f>
        <v>Mimaropa</v>
      </c>
      <c r="AJ262" s="1" t="s">
        <v>55</v>
      </c>
      <c r="AK262" t="s">
        <v>16835</v>
      </c>
      <c r="AL262" s="7">
        <v>0</v>
      </c>
      <c r="AM262" s="1" t="s">
        <v>3710</v>
      </c>
    </row>
    <row r="263" spans="1:39" ht="12.75" customHeight="1">
      <c r="A263" s="1"/>
      <c r="B263" s="1" t="s">
        <v>3711</v>
      </c>
      <c r="C263" s="1" t="s">
        <v>3712</v>
      </c>
      <c r="D263" s="3" t="str">
        <f ca="1">IFERROR(__xludf.DUMMYFUNCTION("PROPER(REGEXEXTRACT(B816, ""(?:https?:\/\/)?(?:www\.)?([a-zA-Z0-9-]+)\.""))"),"Google")</f>
        <v>Google</v>
      </c>
      <c r="E263" s="1" t="s">
        <v>3713</v>
      </c>
      <c r="F263" s="1">
        <v>9.7964079999999996</v>
      </c>
      <c r="G263" s="1">
        <v>126.15697299999999</v>
      </c>
      <c r="H263" s="1" t="s">
        <v>3714</v>
      </c>
      <c r="I263" s="1" t="s">
        <v>3715</v>
      </c>
      <c r="J263" s="1">
        <f>IF(K263="URBAN",1,IF(K263="SUBURBAN",2,IF(K263="RURAL",3,"")))</f>
        <v>3</v>
      </c>
      <c r="K263" s="1" t="s">
        <v>541</v>
      </c>
      <c r="L263" s="18">
        <v>46082</v>
      </c>
      <c r="M263" s="49">
        <v>0.625</v>
      </c>
      <c r="N263" s="18">
        <v>46083</v>
      </c>
      <c r="O263" s="56">
        <v>0.5</v>
      </c>
      <c r="P263" s="31" t="str">
        <f>TEXT($L263, "dddd")</f>
        <v>Sunday</v>
      </c>
      <c r="Q263" s="39" t="s">
        <v>61</v>
      </c>
      <c r="R263" s="39">
        <v>2895</v>
      </c>
      <c r="S263" s="1" t="str">
        <f>IF(OR(MONTH(L263)=12, MONTH(L263)&lt;=5), "Dry Season", "Wet Season")</f>
        <v>Dry Season</v>
      </c>
      <c r="T263" s="1">
        <v>1</v>
      </c>
      <c r="U263" s="1">
        <v>0</v>
      </c>
      <c r="V263" s="1">
        <v>0</v>
      </c>
      <c r="W263" s="1">
        <v>1</v>
      </c>
      <c r="X263" s="1" t="s">
        <v>3716</v>
      </c>
      <c r="Y263" s="1">
        <v>9.7891089999999998</v>
      </c>
      <c r="Z263" s="1">
        <v>126.15971999999999</v>
      </c>
      <c r="AA263" s="11" cm="1">
        <f t="array" ref="AA263">IF(ISBLANK(Y263), 0, VINCentyInvDistance(F263,G263,Y263,Z263))</f>
        <v>861.73206988792992</v>
      </c>
      <c r="AB263" s="1">
        <v>0</v>
      </c>
      <c r="AC263" s="1">
        <v>0</v>
      </c>
      <c r="AD263" s="1">
        <v>0</v>
      </c>
      <c r="AE263" s="1">
        <v>216</v>
      </c>
      <c r="AF263" s="1">
        <v>1</v>
      </c>
      <c r="AG263" s="1" t="s">
        <v>3717</v>
      </c>
      <c r="AH263" s="1" t="s">
        <v>3709</v>
      </c>
      <c r="AI263" s="1" t="str">
        <f>TRIM(MID(SUBSTITUTE($H263,",",REPT(" ",200)),(LEN($H263)-LEN(SUBSTITUTE($H263,",",""))-2)*200+1,200))</f>
        <v>Caraga</v>
      </c>
      <c r="AJ263" s="1" t="s">
        <v>55</v>
      </c>
      <c r="AL263" s="7">
        <v>0</v>
      </c>
      <c r="AM263" s="1"/>
    </row>
    <row r="264" spans="1:39" ht="12.75" customHeight="1">
      <c r="A264" s="1"/>
      <c r="B264" s="1" t="s">
        <v>3718</v>
      </c>
      <c r="C264" s="1" t="s">
        <v>3719</v>
      </c>
      <c r="D264" s="3" t="str">
        <f ca="1">IFERROR(__xludf.DUMMYFUNCTION("PROPER(REGEXEXTRACT(B817, ""(?:https?:\/\/)?(?:www\.)?([a-zA-Z0-9-]+)\.""))"),"Skyscanner")</f>
        <v>Skyscanner</v>
      </c>
      <c r="E264" s="1" t="s">
        <v>3720</v>
      </c>
      <c r="F264" s="1">
        <v>9.7963799999999992</v>
      </c>
      <c r="G264" s="1">
        <v>126.15694499999999</v>
      </c>
      <c r="H264" s="1" t="s">
        <v>3714</v>
      </c>
      <c r="I264" s="1" t="s">
        <v>3715</v>
      </c>
      <c r="J264" s="1">
        <f>IF(K264="URBAN",1,IF(K264="SUBURBAN",2,IF(K264="RURAL",3,"")))</f>
        <v>3</v>
      </c>
      <c r="K264" s="1" t="s">
        <v>541</v>
      </c>
      <c r="L264" s="18">
        <v>46082</v>
      </c>
      <c r="M264" s="49">
        <v>0.58333333333333337</v>
      </c>
      <c r="N264" s="18">
        <v>46083</v>
      </c>
      <c r="O264" s="56">
        <v>0.5</v>
      </c>
      <c r="P264" s="31" t="str">
        <f>TEXT($L264, "dddd")</f>
        <v>Sunday</v>
      </c>
      <c r="Q264" s="39" t="s">
        <v>433</v>
      </c>
      <c r="R264" s="39">
        <v>3850</v>
      </c>
      <c r="S264" s="1" t="str">
        <f>IF(OR(MONTH(L264)=12, MONTH(L264)&lt;=5), "Dry Season", "Wet Season")</f>
        <v>Dry Season</v>
      </c>
      <c r="T264" s="1">
        <v>1</v>
      </c>
      <c r="U264" s="1">
        <v>0</v>
      </c>
      <c r="V264" s="1">
        <v>0</v>
      </c>
      <c r="W264" s="1">
        <v>1</v>
      </c>
      <c r="X264" s="1" t="s">
        <v>3716</v>
      </c>
      <c r="Y264" s="1">
        <v>9.7891089999999998</v>
      </c>
      <c r="Z264" s="1">
        <v>126.15971999999999</v>
      </c>
      <c r="AA264" s="11" cm="1">
        <f t="array" ref="AA264">IF(ISBLANK(Y264), 0, VINCentyInvDistance(F264,G264,Y264,Z264))</f>
        <v>859.91407352629938</v>
      </c>
      <c r="AB264" s="1">
        <v>0</v>
      </c>
      <c r="AC264" s="1">
        <v>5.2</v>
      </c>
      <c r="AD264" s="1">
        <v>0</v>
      </c>
      <c r="AE264" s="1">
        <v>79</v>
      </c>
      <c r="AF264" s="1">
        <v>1</v>
      </c>
      <c r="AG264" s="1" t="s">
        <v>68</v>
      </c>
      <c r="AH264" s="1" t="str">
        <f>TRIM(MID(SUBSTITUTE($H264,",",REPT(" ",200)),(LEN($H264)-LEN(SUBSTITUTE($H264,",",""))-3)*200+1,200))</f>
        <v>Surigao del Norte</v>
      </c>
      <c r="AI264" s="1" t="s">
        <v>54</v>
      </c>
      <c r="AJ264" s="1" t="s">
        <v>55</v>
      </c>
      <c r="AK264" t="s">
        <v>16836</v>
      </c>
      <c r="AL264" s="1">
        <v>3</v>
      </c>
      <c r="AM264" s="1" t="s">
        <v>3721</v>
      </c>
    </row>
    <row r="265" spans="1:39" ht="12.75" customHeight="1">
      <c r="A265" s="1"/>
      <c r="B265" s="1" t="s">
        <v>3722</v>
      </c>
      <c r="C265" s="1" t="s">
        <v>3723</v>
      </c>
      <c r="D265" s="3" t="str">
        <f ca="1">IFERROR(__xludf.DUMMYFUNCTION("PROPER(REGEXEXTRACT(B818, ""(?:https?:\/\/)?(?:www\.)?([a-zA-Z0-9-]+)\.""))"),"Google")</f>
        <v>Google</v>
      </c>
      <c r="E265" s="1" t="s">
        <v>3724</v>
      </c>
      <c r="F265" s="1">
        <v>9.7769200000000005</v>
      </c>
      <c r="G265" s="1">
        <v>126.14146</v>
      </c>
      <c r="H265" s="1" t="s">
        <v>3725</v>
      </c>
      <c r="I265" s="1" t="s">
        <v>3715</v>
      </c>
      <c r="J265" s="1">
        <f>IF(K265="URBAN",1,IF(K265="SUBURBAN",2,IF(K265="RURAL",3,"")))</f>
        <v>3</v>
      </c>
      <c r="K265" s="1" t="s">
        <v>541</v>
      </c>
      <c r="L265" s="18">
        <v>46082</v>
      </c>
      <c r="M265" s="49">
        <v>0.625</v>
      </c>
      <c r="N265" s="18">
        <v>46083</v>
      </c>
      <c r="O265" s="56">
        <v>0.5</v>
      </c>
      <c r="P265" s="31" t="str">
        <f>TEXT($L265, "dddd")</f>
        <v>Sunday</v>
      </c>
      <c r="Q265" s="39" t="s">
        <v>1266</v>
      </c>
      <c r="R265" s="39">
        <v>779</v>
      </c>
      <c r="S265" s="1" t="str">
        <f>IF(OR(MONTH(L265)=12, MONTH(L265)&lt;=5), "Dry Season", "Wet Season")</f>
        <v>Dry Season</v>
      </c>
      <c r="T265" s="1">
        <v>1</v>
      </c>
      <c r="U265" s="1">
        <v>0</v>
      </c>
      <c r="V265" s="1">
        <v>0</v>
      </c>
      <c r="W265" s="1">
        <v>0</v>
      </c>
      <c r="X265" s="1" t="s">
        <v>44</v>
      </c>
      <c r="Y265" s="1"/>
      <c r="Z265" s="1"/>
      <c r="AA265" s="11" cm="1">
        <f t="array" ref="AA265">IF(ISBLANK(Y265), 0, VINCentyInvDistance(F265,G265,Y265,Z265))</f>
        <v>0</v>
      </c>
      <c r="AB265" s="1">
        <v>0</v>
      </c>
      <c r="AC265" s="1">
        <v>0</v>
      </c>
      <c r="AD265" s="1">
        <v>0</v>
      </c>
      <c r="AE265" s="1">
        <v>434</v>
      </c>
      <c r="AF265" s="1">
        <v>1</v>
      </c>
      <c r="AG265" s="1" t="s">
        <v>3708</v>
      </c>
      <c r="AH265" s="1" t="s">
        <v>3709</v>
      </c>
      <c r="AI265" s="1" t="str">
        <f>TRIM(MID(SUBSTITUTE($H265,",",REPT(" ",200)),(LEN($H265)-LEN(SUBSTITUTE($H265,",",""))-2)*200+1,200))</f>
        <v>Caraga</v>
      </c>
      <c r="AJ265" s="1" t="s">
        <v>55</v>
      </c>
      <c r="AL265" s="7">
        <v>0</v>
      </c>
      <c r="AM265" s="1" t="s">
        <v>3726</v>
      </c>
    </row>
    <row r="266" spans="1:39" ht="12.75" customHeight="1">
      <c r="A266" s="1"/>
      <c r="B266" s="1" t="s">
        <v>3727</v>
      </c>
      <c r="C266" s="1" t="s">
        <v>3728</v>
      </c>
      <c r="D266" s="3" t="str">
        <f ca="1">IFERROR(__xludf.DUMMYFUNCTION("PROPER(REGEXEXTRACT(B819, ""(?:https?:\/\/)?(?:www\.)?([a-zA-Z0-9-]+)\.""))"),"Skyscanner")</f>
        <v>Skyscanner</v>
      </c>
      <c r="E266" s="1" t="s">
        <v>3729</v>
      </c>
      <c r="F266" s="1">
        <v>9.7950227999999999</v>
      </c>
      <c r="G266" s="1">
        <v>126.15958000000001</v>
      </c>
      <c r="H266" s="1" t="s">
        <v>3730</v>
      </c>
      <c r="I266" s="1" t="s">
        <v>3715</v>
      </c>
      <c r="J266" s="1">
        <f>IF(K266="URBAN",1,IF(K266="SUBURBAN",2,IF(K266="RURAL",3,"")))</f>
        <v>3</v>
      </c>
      <c r="K266" s="1" t="s">
        <v>541</v>
      </c>
      <c r="L266" s="18">
        <v>46082</v>
      </c>
      <c r="M266" s="49">
        <v>0.58333333333333337</v>
      </c>
      <c r="N266" s="18">
        <v>46083</v>
      </c>
      <c r="O266" s="56">
        <v>0.45833333333333331</v>
      </c>
      <c r="P266" s="31" t="str">
        <f>TEXT($L266, "dddd")</f>
        <v>Sunday</v>
      </c>
      <c r="Q266" s="39" t="s">
        <v>433</v>
      </c>
      <c r="R266" s="39">
        <v>2837.1</v>
      </c>
      <c r="S266" s="1" t="str">
        <f>IF(OR(MONTH(L266)=12, MONTH(L266)&lt;=5), "Dry Season", "Wet Season")</f>
        <v>Dry Season</v>
      </c>
      <c r="T266" s="1">
        <v>1</v>
      </c>
      <c r="U266" s="1">
        <v>0</v>
      </c>
      <c r="V266" s="1">
        <v>1</v>
      </c>
      <c r="W266" s="1">
        <v>1</v>
      </c>
      <c r="X266" s="1" t="s">
        <v>3716</v>
      </c>
      <c r="Y266" s="1">
        <v>9.7891089999999998</v>
      </c>
      <c r="Z266" s="1">
        <v>126.15971999999999</v>
      </c>
      <c r="AA266" s="11" cm="1">
        <f t="array" ref="AA266">IF(ISBLANK(Y266), 0, VINCentyInvDistance(F266,G266,Y266,Z266))</f>
        <v>654.28442944975075</v>
      </c>
      <c r="AB266" s="1">
        <v>0</v>
      </c>
      <c r="AC266" s="1">
        <v>9</v>
      </c>
      <c r="AD266" s="1">
        <v>4.5</v>
      </c>
      <c r="AE266" s="1">
        <v>168</v>
      </c>
      <c r="AF266" s="1">
        <v>1</v>
      </c>
      <c r="AG266" s="1" t="s">
        <v>3717</v>
      </c>
      <c r="AH266" s="1" t="s">
        <v>3709</v>
      </c>
      <c r="AI266" s="1" t="str">
        <f>TRIM(MID(SUBSTITUTE($H266,",",REPT(" ",200)),(LEN($H266)-LEN(SUBSTITUTE($H266,",",""))-2)*200+1,200))</f>
        <v>Caraga</v>
      </c>
      <c r="AJ266" s="1" t="s">
        <v>55</v>
      </c>
      <c r="AK266" t="s">
        <v>16837</v>
      </c>
      <c r="AL266" s="7">
        <v>0</v>
      </c>
      <c r="AM266" s="1"/>
    </row>
    <row r="267" spans="1:39" ht="12.75" customHeight="1">
      <c r="A267" s="1"/>
      <c r="B267" s="1" t="s">
        <v>3731</v>
      </c>
      <c r="C267" s="1" t="s">
        <v>3732</v>
      </c>
      <c r="D267" s="3" t="str">
        <f ca="1">IFERROR(__xludf.DUMMYFUNCTION("PROPER(REGEXEXTRACT(B820, ""(?:https?:\/\/)?(?:www\.)?([a-zA-Z0-9-]+)\.""))"),"Skyscanner")</f>
        <v>Skyscanner</v>
      </c>
      <c r="E267" s="1" t="s">
        <v>3733</v>
      </c>
      <c r="F267" s="1">
        <v>9.7950230000000005</v>
      </c>
      <c r="G267" s="1">
        <v>126.15958000000001</v>
      </c>
      <c r="H267" s="1" t="s">
        <v>3730</v>
      </c>
      <c r="I267" s="1" t="s">
        <v>3715</v>
      </c>
      <c r="J267" s="1">
        <f>IF(K267="URBAN",1,IF(K267="SUBURBAN",2,IF(K267="RURAL",3,"")))</f>
        <v>3</v>
      </c>
      <c r="K267" s="1" t="s">
        <v>541</v>
      </c>
      <c r="L267" s="18">
        <v>46082</v>
      </c>
      <c r="M267" s="49">
        <v>0</v>
      </c>
      <c r="N267" s="18">
        <v>46083</v>
      </c>
      <c r="O267" s="56">
        <v>0.45833333333333331</v>
      </c>
      <c r="P267" s="31" t="str">
        <f>TEXT($L267, "dddd")</f>
        <v>Sunday</v>
      </c>
      <c r="Q267" s="39" t="s">
        <v>111</v>
      </c>
      <c r="R267" s="39">
        <v>1000</v>
      </c>
      <c r="S267" s="1" t="str">
        <f>IF(OR(MONTH(L267)=12, MONTH(L267)&lt;=5), "Dry Season", "Wet Season")</f>
        <v>Dry Season</v>
      </c>
      <c r="T267" s="1">
        <v>1</v>
      </c>
      <c r="U267" s="1">
        <v>1</v>
      </c>
      <c r="V267" s="1">
        <v>1</v>
      </c>
      <c r="W267" s="1">
        <v>1</v>
      </c>
      <c r="X267" s="1" t="s">
        <v>3716</v>
      </c>
      <c r="Y267" s="1">
        <v>9.7891089999999998</v>
      </c>
      <c r="Z267" s="1">
        <v>126.15971999999999</v>
      </c>
      <c r="AA267" s="11" cm="1">
        <f t="array" ref="AA267">IF(ISBLANK(Y267), 0, VINCentyInvDistance(F267,G267,Y267,Z267))</f>
        <v>654.30654463744588</v>
      </c>
      <c r="AB267" s="1">
        <v>0</v>
      </c>
      <c r="AC267" s="1">
        <v>9</v>
      </c>
      <c r="AD267" s="1">
        <v>1</v>
      </c>
      <c r="AE267" s="1">
        <v>1</v>
      </c>
      <c r="AF267" s="1">
        <v>1</v>
      </c>
      <c r="AG267" s="1" t="s">
        <v>3734</v>
      </c>
      <c r="AH267" s="1" t="s">
        <v>3709</v>
      </c>
      <c r="AI267" s="1"/>
      <c r="AJ267" s="1" t="s">
        <v>55</v>
      </c>
      <c r="AK267" t="s">
        <v>16838</v>
      </c>
      <c r="AL267" s="1">
        <v>3</v>
      </c>
      <c r="AM267" s="1" t="s">
        <v>3735</v>
      </c>
    </row>
    <row r="268" spans="1:39" ht="12.75" customHeight="1">
      <c r="A268" s="1"/>
      <c r="B268" s="1" t="s">
        <v>3736</v>
      </c>
      <c r="C268" s="1" t="s">
        <v>3737</v>
      </c>
      <c r="D268" s="3" t="str">
        <f ca="1">IFERROR(__xludf.DUMMYFUNCTION("PROPER(REGEXEXTRACT(B821, ""(?:https?:\/\/)?(?:www\.)?([a-zA-Z0-9-]+)\.""))"),"Google")</f>
        <v>Google</v>
      </c>
      <c r="E268" s="1" t="s">
        <v>3738</v>
      </c>
      <c r="F268" s="1">
        <v>9.7895876000000008</v>
      </c>
      <c r="G268" s="1">
        <v>126.1630651</v>
      </c>
      <c r="H268" s="1" t="s">
        <v>3739</v>
      </c>
      <c r="I268" s="1" t="s">
        <v>3715</v>
      </c>
      <c r="J268" s="1">
        <f>IF(K268="URBAN",1,IF(K268="SUBURBAN",2,IF(K268="RURAL",3,"")))</f>
        <v>3</v>
      </c>
      <c r="K268" s="1" t="s">
        <v>541</v>
      </c>
      <c r="L268" s="18">
        <v>46082</v>
      </c>
      <c r="M268" s="49">
        <v>0.625</v>
      </c>
      <c r="N268" s="18">
        <v>46083</v>
      </c>
      <c r="O268" s="56">
        <v>0.5</v>
      </c>
      <c r="P268" s="31" t="str">
        <f>TEXT($L268, "dddd")</f>
        <v>Sunday</v>
      </c>
      <c r="Q268" s="39" t="s">
        <v>111</v>
      </c>
      <c r="R268" s="39">
        <v>3416.1</v>
      </c>
      <c r="S268" s="1" t="str">
        <f>IF(OR(MONTH(L268)=12, MONTH(L268)&lt;=5), "Dry Season", "Wet Season")</f>
        <v>Dry Season</v>
      </c>
      <c r="T268" s="1">
        <v>1</v>
      </c>
      <c r="U268" s="1">
        <v>0</v>
      </c>
      <c r="V268" s="1">
        <v>1</v>
      </c>
      <c r="W268" s="1">
        <v>1</v>
      </c>
      <c r="X268" s="1" t="s">
        <v>3716</v>
      </c>
      <c r="Y268" s="1">
        <v>9.7891089999999998</v>
      </c>
      <c r="Z268" s="1">
        <v>126.15971999999999</v>
      </c>
      <c r="AA268" s="11" cm="1">
        <f t="array" ref="AA268">IF(ISBLANK(Y268), 0, VINCentyInvDistance(F268,G268,Y268,Z268))</f>
        <v>370.78662190560681</v>
      </c>
      <c r="AB268" s="1">
        <v>0</v>
      </c>
      <c r="AC268" s="1">
        <v>0</v>
      </c>
      <c r="AD268" s="1">
        <v>0</v>
      </c>
      <c r="AE268" s="1">
        <v>544</v>
      </c>
      <c r="AF268" s="1">
        <v>1</v>
      </c>
      <c r="AG268" s="1" t="s">
        <v>3717</v>
      </c>
      <c r="AH268" s="1" t="s">
        <v>3709</v>
      </c>
      <c r="AI268" s="1" t="str">
        <f>TRIM(MID(SUBSTITUTE($H268,",",REPT(" ",200)),(LEN($H268)-LEN(SUBSTITUTE($H268,",",""))-2)*200+1,200))</f>
        <v>Caraga</v>
      </c>
      <c r="AJ268" s="1" t="s">
        <v>55</v>
      </c>
      <c r="AL268" s="7">
        <v>0</v>
      </c>
      <c r="AM268" s="1"/>
    </row>
    <row r="269" spans="1:39" ht="12.75" customHeight="1">
      <c r="A269" s="1"/>
      <c r="B269" s="1" t="s">
        <v>3740</v>
      </c>
      <c r="C269" s="1" t="s">
        <v>3741</v>
      </c>
      <c r="D269" s="3" t="str">
        <f ca="1">IFERROR(__xludf.DUMMYFUNCTION("PROPER(REGEXEXTRACT(B822, ""(?:https?:\/\/)?(?:www\.)?([a-zA-Z0-9-]+)\.""))"),"Google")</f>
        <v>Google</v>
      </c>
      <c r="E269" s="1" t="s">
        <v>3742</v>
      </c>
      <c r="F269" s="1">
        <v>9.8084538000000006</v>
      </c>
      <c r="G269" s="1">
        <v>126.1594652</v>
      </c>
      <c r="H269" s="1" t="s">
        <v>3743</v>
      </c>
      <c r="I269" s="1" t="s">
        <v>3715</v>
      </c>
      <c r="J269" s="1">
        <f>IF(K269="URBAN",1,IF(K269="SUBURBAN",2,IF(K269="RURAL",3,"")))</f>
        <v>3</v>
      </c>
      <c r="K269" s="1" t="s">
        <v>541</v>
      </c>
      <c r="L269" s="18">
        <v>46082</v>
      </c>
      <c r="M269" s="49">
        <v>0.625</v>
      </c>
      <c r="N269" s="18">
        <v>46083</v>
      </c>
      <c r="O269" s="56">
        <v>0.5</v>
      </c>
      <c r="P269" s="31" t="str">
        <f>TEXT($L269, "dddd")</f>
        <v>Sunday</v>
      </c>
      <c r="Q269" s="39" t="s">
        <v>111</v>
      </c>
      <c r="R269" s="39">
        <v>1778.4</v>
      </c>
      <c r="S269" s="1" t="str">
        <f>IF(OR(MONTH(L269)=12, MONTH(L269)&lt;=5), "Dry Season", "Wet Season")</f>
        <v>Dry Season</v>
      </c>
      <c r="T269" s="1">
        <v>1</v>
      </c>
      <c r="U269" s="1">
        <v>0</v>
      </c>
      <c r="V269" s="1">
        <v>0</v>
      </c>
      <c r="W269" s="1">
        <v>1</v>
      </c>
      <c r="X269" s="1" t="s">
        <v>3716</v>
      </c>
      <c r="Y269" s="1">
        <v>9.7891089999999998</v>
      </c>
      <c r="Z269" s="1">
        <v>126.15971999999999</v>
      </c>
      <c r="AA269" s="11" cm="1">
        <f t="array" ref="AA269">IF(ISBLANK(Y269), 0, VINCentyInvDistance(F269,G269,Y269,Z269))</f>
        <v>2139.8421171500045</v>
      </c>
      <c r="AB269" s="1">
        <v>0</v>
      </c>
      <c r="AC269" s="1">
        <v>0</v>
      </c>
      <c r="AD269" s="1">
        <v>0</v>
      </c>
      <c r="AE269" s="1">
        <v>155</v>
      </c>
      <c r="AF269" s="1">
        <v>1</v>
      </c>
      <c r="AG269" s="1" t="s">
        <v>3717</v>
      </c>
      <c r="AH269" s="1" t="s">
        <v>3709</v>
      </c>
      <c r="AI269" s="1" t="str">
        <f>TRIM(MID(SUBSTITUTE($H269,",",REPT(" ",200)),(LEN($H269)-LEN(SUBSTITUTE($H269,",",""))-2)*200+1,200))</f>
        <v>Caraga</v>
      </c>
      <c r="AJ269" s="1" t="s">
        <v>55</v>
      </c>
      <c r="AL269" s="7">
        <v>0</v>
      </c>
      <c r="AM269" s="1"/>
    </row>
    <row r="270" spans="1:39" ht="12.75" customHeight="1">
      <c r="A270" s="1"/>
      <c r="B270" s="1" t="s">
        <v>3744</v>
      </c>
      <c r="C270" s="1" t="s">
        <v>3745</v>
      </c>
      <c r="D270" s="3" t="str">
        <f ca="1">IFERROR(__xludf.DUMMYFUNCTION("PROPER(REGEXEXTRACT(B823, ""(?:https?:\/\/)?(?:www\.)?([a-zA-Z0-9-]+)\.""))"),"Google")</f>
        <v>Google</v>
      </c>
      <c r="E270" s="1" t="s">
        <v>3746</v>
      </c>
      <c r="F270" s="1">
        <v>9.8083720000000003</v>
      </c>
      <c r="G270" s="1">
        <v>126.159449</v>
      </c>
      <c r="H270" s="1" t="s">
        <v>3743</v>
      </c>
      <c r="I270" s="1" t="s">
        <v>3715</v>
      </c>
      <c r="J270" s="1">
        <f>IF(K270="URBAN",1,IF(K270="SUBURBAN",2,IF(K270="RURAL",3,"")))</f>
        <v>3</v>
      </c>
      <c r="K270" s="1" t="s">
        <v>541</v>
      </c>
      <c r="L270" s="18">
        <v>46082</v>
      </c>
      <c r="M270" s="49">
        <v>0.625</v>
      </c>
      <c r="N270" s="18">
        <v>46083</v>
      </c>
      <c r="O270" s="56">
        <v>0.5</v>
      </c>
      <c r="P270" s="31" t="str">
        <f>TEXT($L270, "dddd")</f>
        <v>Sunday</v>
      </c>
      <c r="Q270" s="39" t="s">
        <v>323</v>
      </c>
      <c r="R270" s="39">
        <v>5244</v>
      </c>
      <c r="S270" s="1" t="str">
        <f>IF(OR(MONTH(L270)=12, MONTH(L270)&lt;=5), "Dry Season", "Wet Season")</f>
        <v>Dry Season</v>
      </c>
      <c r="T270" s="1">
        <v>1</v>
      </c>
      <c r="U270" s="1">
        <v>0</v>
      </c>
      <c r="V270" s="1">
        <v>0</v>
      </c>
      <c r="W270" s="1">
        <v>1</v>
      </c>
      <c r="X270" s="1" t="s">
        <v>3716</v>
      </c>
      <c r="Y270" s="1">
        <v>9.7891089999999998</v>
      </c>
      <c r="Z270" s="1">
        <v>126.15971999999999</v>
      </c>
      <c r="AA270" s="11" cm="1">
        <f t="array" ref="AA270">IF(ISBLANK(Y270), 0, VINCentyInvDistance(F270,G270,Y270,Z270))</f>
        <v>2130.8193362610473</v>
      </c>
      <c r="AB270" s="1">
        <v>0</v>
      </c>
      <c r="AC270" s="1">
        <v>8.1999999999999993</v>
      </c>
      <c r="AD270" s="1">
        <v>0</v>
      </c>
      <c r="AE270" s="1">
        <v>281</v>
      </c>
      <c r="AF270" s="1">
        <v>1</v>
      </c>
      <c r="AG270" s="1" t="s">
        <v>3747</v>
      </c>
      <c r="AH270" s="1" t="s">
        <v>3709</v>
      </c>
      <c r="AI270" s="1" t="str">
        <f>TRIM(MID(SUBSTITUTE($H270,",",REPT(" ",200)),(LEN($H270)-LEN(SUBSTITUTE($H270,",",""))-2)*200+1,200))</f>
        <v>Caraga</v>
      </c>
      <c r="AJ270" s="1" t="s">
        <v>55</v>
      </c>
      <c r="AL270" s="7">
        <v>0</v>
      </c>
      <c r="AM270" s="1" t="s">
        <v>3748</v>
      </c>
    </row>
    <row r="271" spans="1:39" ht="12.75" customHeight="1">
      <c r="A271" s="1"/>
      <c r="B271" s="1" t="s">
        <v>3749</v>
      </c>
      <c r="C271" s="1" t="s">
        <v>3750</v>
      </c>
      <c r="D271" s="3" t="str">
        <f ca="1">IFERROR(__xludf.DUMMYFUNCTION("PROPER(REGEXEXTRACT(B824, ""(?:https?:\/\/)?(?:www\.)?([a-zA-Z0-9-]+)\.""))"),"Google")</f>
        <v>Google</v>
      </c>
      <c r="E271" s="1" t="s">
        <v>3751</v>
      </c>
      <c r="F271" s="1">
        <v>9.7707599999999992</v>
      </c>
      <c r="G271" s="1">
        <v>126.13016</v>
      </c>
      <c r="H271" s="1" t="s">
        <v>3752</v>
      </c>
      <c r="I271" s="1" t="s">
        <v>3715</v>
      </c>
      <c r="J271" s="1">
        <f>IF(K271="URBAN",1,IF(K271="SUBURBAN",2,IF(K271="RURAL",3,"")))</f>
        <v>3</v>
      </c>
      <c r="K271" s="1" t="s">
        <v>541</v>
      </c>
      <c r="L271" s="18">
        <v>46082</v>
      </c>
      <c r="M271" s="49">
        <v>0.625</v>
      </c>
      <c r="N271" s="18">
        <v>46083</v>
      </c>
      <c r="O271" s="56">
        <v>0.5</v>
      </c>
      <c r="P271" s="31" t="str">
        <f>TEXT($L271, "dddd")</f>
        <v>Sunday</v>
      </c>
      <c r="Q271" s="39" t="s">
        <v>433</v>
      </c>
      <c r="R271" s="39">
        <v>3531.9</v>
      </c>
      <c r="S271" s="1" t="str">
        <f>IF(OR(MONTH(L271)=12, MONTH(L271)&lt;=5), "Dry Season", "Wet Season")</f>
        <v>Dry Season</v>
      </c>
      <c r="T271" s="1">
        <v>1</v>
      </c>
      <c r="U271" s="1">
        <v>1</v>
      </c>
      <c r="V271" s="1">
        <v>0</v>
      </c>
      <c r="W271" s="1">
        <v>0</v>
      </c>
      <c r="X271" s="1" t="s">
        <v>44</v>
      </c>
      <c r="Y271" s="1"/>
      <c r="Z271" s="1"/>
      <c r="AA271" s="11" cm="1">
        <f t="array" ref="AA271">IF(ISBLANK(Y271), 0, VINCentyInvDistance(F271,G271,Y271,Z271))</f>
        <v>0</v>
      </c>
      <c r="AB271" s="1">
        <v>0</v>
      </c>
      <c r="AC271" s="1">
        <v>9.4</v>
      </c>
      <c r="AD271" s="1">
        <v>0</v>
      </c>
      <c r="AE271" s="1">
        <v>115</v>
      </c>
      <c r="AF271" s="1">
        <v>1</v>
      </c>
      <c r="AG271" s="1" t="str">
        <f>TRIM(MID(SUBSTITUTE($H271,",",REPT(" ",200)),(LEN($H271)-LEN(SUBSTITUTE($H271,",",""))-4)*200+1,200))</f>
        <v>General Luna</v>
      </c>
      <c r="AH271" s="1" t="str">
        <f>TRIM(MID(SUBSTITUTE($H271,",",REPT(" ",200)),(LEN($H271)-LEN(SUBSTITUTE($H271,",",""))-3)*200+1,200))</f>
        <v>Surigao del Norte</v>
      </c>
      <c r="AI271" s="1" t="str">
        <f>TRIM(MID(SUBSTITUTE($H271,",",REPT(" ",200)),(LEN($H271)-LEN(SUBSTITUTE($H271,",",""))-2)*200+1,200))</f>
        <v>Caraga</v>
      </c>
      <c r="AJ271" s="1" t="str">
        <f>TRIM(MID(SUBSTITUTE($H271,",",REPT(" ",200)),(LEN($H271)-LEN(SUBSTITUTE($H271,",",""))-0)*200+1,200))</f>
        <v>Philippines</v>
      </c>
      <c r="AL271" s="1">
        <v>4</v>
      </c>
      <c r="AM271" s="1" t="s">
        <v>3753</v>
      </c>
    </row>
    <row r="272" spans="1:39" ht="12.75" customHeight="1">
      <c r="A272" s="1"/>
      <c r="B272" s="1" t="s">
        <v>3754</v>
      </c>
      <c r="C272" s="1" t="s">
        <v>3755</v>
      </c>
      <c r="D272" s="3" t="str">
        <f ca="1">IFERROR(__xludf.DUMMYFUNCTION("PROPER(REGEXEXTRACT(B825, ""(?:https?:\/\/)?(?:www\.)?([a-zA-Z0-9-]+)\.""))"),"Skyscanner")</f>
        <v>Skyscanner</v>
      </c>
      <c r="E272" s="1" t="s">
        <v>3756</v>
      </c>
      <c r="F272" s="1">
        <v>9.7910667</v>
      </c>
      <c r="G272" s="1">
        <v>126.1616063</v>
      </c>
      <c r="H272" s="1" t="s">
        <v>3757</v>
      </c>
      <c r="I272" s="1" t="s">
        <v>3715</v>
      </c>
      <c r="J272" s="1">
        <f>IF(K272="URBAN",1,IF(K272="SUBURBAN",2,IF(K272="RURAL",3,"")))</f>
        <v>3</v>
      </c>
      <c r="K272" s="1" t="s">
        <v>541</v>
      </c>
      <c r="L272" s="18">
        <v>46082</v>
      </c>
      <c r="M272" s="49">
        <v>0.58333333333333337</v>
      </c>
      <c r="N272" s="18">
        <v>46083</v>
      </c>
      <c r="O272" s="56">
        <v>0.45833333333333331</v>
      </c>
      <c r="P272" s="31" t="str">
        <f>TEXT($L272, "dddd")</f>
        <v>Sunday</v>
      </c>
      <c r="Q272" s="39" t="s">
        <v>371</v>
      </c>
      <c r="R272" s="39">
        <v>561</v>
      </c>
      <c r="S272" s="1" t="str">
        <f>IF(OR(MONTH(L272)=12, MONTH(L272)&lt;=5), "Dry Season", "Wet Season")</f>
        <v>Dry Season</v>
      </c>
      <c r="T272" s="1">
        <v>1</v>
      </c>
      <c r="U272" s="1">
        <v>0</v>
      </c>
      <c r="V272" s="1">
        <v>0</v>
      </c>
      <c r="W272" s="1">
        <v>1</v>
      </c>
      <c r="X272" s="1" t="s">
        <v>3716</v>
      </c>
      <c r="Y272" s="1">
        <v>9.7891089999999998</v>
      </c>
      <c r="Z272" s="1">
        <v>126.15971999999999</v>
      </c>
      <c r="AA272" s="11" cm="1">
        <f t="array" ref="AA272">IF(ISBLANK(Y272), 0, VINCentyInvDistance(F272,G272,Y272,Z272))</f>
        <v>299.52108721605657</v>
      </c>
      <c r="AB272" s="1">
        <v>0</v>
      </c>
      <c r="AC272" s="1">
        <v>3</v>
      </c>
      <c r="AD272" s="1">
        <v>1.5</v>
      </c>
      <c r="AE272" s="1">
        <v>2</v>
      </c>
      <c r="AF272" s="1">
        <v>1</v>
      </c>
      <c r="AG272" s="1" t="s">
        <v>3717</v>
      </c>
      <c r="AH272" s="1" t="s">
        <v>3709</v>
      </c>
      <c r="AI272" s="1" t="str">
        <f>TRIM(MID(SUBSTITUTE($H272,",",REPT(" ",200)),(LEN($H272)-LEN(SUBSTITUTE($H272,",",""))-2)*200+1,200))</f>
        <v>Caraga</v>
      </c>
      <c r="AJ272" s="1" t="s">
        <v>55</v>
      </c>
      <c r="AK272" t="s">
        <v>3758</v>
      </c>
      <c r="AL272" s="7">
        <v>0</v>
      </c>
      <c r="AM272" s="1"/>
    </row>
    <row r="273" spans="1:39" ht="12.75" customHeight="1">
      <c r="A273" s="1"/>
      <c r="B273" s="1" t="s">
        <v>3763</v>
      </c>
      <c r="C273" s="1" t="s">
        <v>3764</v>
      </c>
      <c r="D273" s="3" t="str">
        <f ca="1">IFERROR(__xludf.DUMMYFUNCTION("PROPER(REGEXEXTRACT(B827, ""(?:https?:\/\/)?(?:www\.)?([a-zA-Z0-9-]+)\.""))"),"Google")</f>
        <v>Google</v>
      </c>
      <c r="E273" s="1" t="s">
        <v>3765</v>
      </c>
      <c r="F273" s="1">
        <v>9.7781699999999994</v>
      </c>
      <c r="G273" s="1">
        <v>126.14781000000001</v>
      </c>
      <c r="H273" s="1" t="s">
        <v>3766</v>
      </c>
      <c r="I273" s="1" t="s">
        <v>3715</v>
      </c>
      <c r="J273" s="1">
        <f>IF(K273="URBAN",1,IF(K273="SUBURBAN",2,IF(K273="RURAL",3,"")))</f>
        <v>3</v>
      </c>
      <c r="K273" s="1" t="s">
        <v>541</v>
      </c>
      <c r="L273" s="18">
        <v>46082</v>
      </c>
      <c r="M273" s="49">
        <v>0.625</v>
      </c>
      <c r="N273" s="18">
        <v>46083</v>
      </c>
      <c r="O273" s="56">
        <v>0.5</v>
      </c>
      <c r="P273" s="31" t="str">
        <f>TEXT($L273, "dddd")</f>
        <v>Sunday</v>
      </c>
      <c r="Q273" s="39" t="s">
        <v>2681</v>
      </c>
      <c r="R273" s="39">
        <v>1459.2</v>
      </c>
      <c r="S273" s="1" t="str">
        <f>IF(OR(MONTH(L273)=12, MONTH(L273)&lt;=5), "Dry Season", "Wet Season")</f>
        <v>Dry Season</v>
      </c>
      <c r="T273" s="1">
        <v>1</v>
      </c>
      <c r="U273" s="1">
        <v>1</v>
      </c>
      <c r="V273" s="1">
        <v>0</v>
      </c>
      <c r="W273" s="1">
        <v>1</v>
      </c>
      <c r="X273" s="1" t="s">
        <v>3716</v>
      </c>
      <c r="Y273" s="1">
        <v>9.7891089999999998</v>
      </c>
      <c r="Z273" s="1">
        <v>126.15971999999999</v>
      </c>
      <c r="AA273" s="11" cm="1">
        <f t="array" ref="AA273">IF(ISBLANK(Y273), 0, VINCentyInvDistance(F273,G273,Y273,Z273))</f>
        <v>1780.8065471236678</v>
      </c>
      <c r="AB273" s="1">
        <v>0</v>
      </c>
      <c r="AC273" s="1">
        <v>8.8000000000000007</v>
      </c>
      <c r="AD273" s="1">
        <v>0</v>
      </c>
      <c r="AE273" s="1">
        <v>77</v>
      </c>
      <c r="AF273" s="1">
        <v>1</v>
      </c>
      <c r="AG273" s="1" t="str">
        <f>TRIM(MID(SUBSTITUTE($H273,",",REPT(" ",200)),(LEN($H273)-LEN(SUBSTITUTE($H273,",",""))-4)*200+1,200))</f>
        <v>General Luna</v>
      </c>
      <c r="AH273" s="1" t="str">
        <f>TRIM(MID(SUBSTITUTE($H273,",",REPT(" ",200)),(LEN($H273)-LEN(SUBSTITUTE($H273,",",""))-3)*200+1,200))</f>
        <v>Surigao del Norte</v>
      </c>
      <c r="AI273" s="1" t="str">
        <f>TRIM(MID(SUBSTITUTE($H273,",",REPT(" ",200)),(LEN($H273)-LEN(SUBSTITUTE($H273,",",""))-2)*200+1,200))</f>
        <v>Caraga</v>
      </c>
      <c r="AJ273" s="1" t="str">
        <f>TRIM(MID(SUBSTITUTE($H273,",",REPT(" ",200)),(LEN($H273)-LEN(SUBSTITUTE($H273,",",""))-0)*200+1,200))</f>
        <v>Philippines</v>
      </c>
      <c r="AL273" s="1">
        <v>3</v>
      </c>
      <c r="AM273" s="1" t="s">
        <v>3767</v>
      </c>
    </row>
    <row r="274" spans="1:39" ht="12.75" customHeight="1">
      <c r="A274" s="1"/>
      <c r="B274" s="1" t="s">
        <v>3768</v>
      </c>
      <c r="C274" s="1" t="s">
        <v>3769</v>
      </c>
      <c r="D274" s="3" t="str">
        <f ca="1">IFERROR(__xludf.DUMMYFUNCTION("PROPER(REGEXEXTRACT(B828, ""(?:https?:\/\/)?(?:www\.)?([a-zA-Z0-9-]+)\.""))"),"Skyscanner")</f>
        <v>Skyscanner</v>
      </c>
      <c r="E274" s="1" t="s">
        <v>3770</v>
      </c>
      <c r="F274" s="1">
        <v>9.8115392000000003</v>
      </c>
      <c r="G274" s="1">
        <v>126.1629698</v>
      </c>
      <c r="H274" s="1" t="s">
        <v>3771</v>
      </c>
      <c r="I274" s="1" t="s">
        <v>3715</v>
      </c>
      <c r="J274" s="1">
        <f>IF(K274="URBAN",1,IF(K274="SUBURBAN",2,IF(K274="RURAL",3,"")))</f>
        <v>3</v>
      </c>
      <c r="K274" s="1" t="s">
        <v>541</v>
      </c>
      <c r="L274" s="18">
        <v>46082</v>
      </c>
      <c r="M274" s="49">
        <v>0.58333333333333337</v>
      </c>
      <c r="N274" s="18">
        <v>46083</v>
      </c>
      <c r="O274" s="56">
        <v>0.52083333333333337</v>
      </c>
      <c r="P274" s="31" t="str">
        <f>TEXT($L274, "dddd")</f>
        <v>Sunday</v>
      </c>
      <c r="Q274" s="39" t="s">
        <v>371</v>
      </c>
      <c r="R274" s="39">
        <v>455</v>
      </c>
      <c r="S274" s="1" t="str">
        <f>IF(OR(MONTH(L274)=12, MONTH(L274)&lt;=5), "Dry Season", "Wet Season")</f>
        <v>Dry Season</v>
      </c>
      <c r="T274" s="1">
        <v>1</v>
      </c>
      <c r="U274" s="1">
        <v>0</v>
      </c>
      <c r="V274" s="1">
        <v>0</v>
      </c>
      <c r="W274" s="1">
        <v>1</v>
      </c>
      <c r="X274" s="1" t="s">
        <v>3716</v>
      </c>
      <c r="Y274" s="1">
        <v>9.7891089999999998</v>
      </c>
      <c r="Z274" s="1">
        <v>126.15971999999999</v>
      </c>
      <c r="AA274" s="11" cm="1">
        <f t="array" ref="AA274">IF(ISBLANK(Y274), 0, VINCentyInvDistance(F274,G274,Y274,Z274))</f>
        <v>2506.4109283764751</v>
      </c>
      <c r="AB274" s="1">
        <v>0</v>
      </c>
      <c r="AC274" s="1">
        <v>8.1999999999999993</v>
      </c>
      <c r="AD274" s="1">
        <v>4.0999999999999996</v>
      </c>
      <c r="AE274" s="1">
        <v>16</v>
      </c>
      <c r="AF274" s="1">
        <v>1</v>
      </c>
      <c r="AG274" s="1" t="s">
        <v>3717</v>
      </c>
      <c r="AH274" s="1" t="s">
        <v>3709</v>
      </c>
      <c r="AI274" s="1" t="str">
        <f>TRIM(MID(SUBSTITUTE($H274,",",REPT(" ",200)),(LEN($H274)-LEN(SUBSTITUTE($H274,",",""))-2)*200+1,200))</f>
        <v>Caraga</v>
      </c>
      <c r="AJ274" s="1" t="s">
        <v>55</v>
      </c>
      <c r="AK274" t="s">
        <v>3772</v>
      </c>
      <c r="AL274" s="7">
        <v>0</v>
      </c>
      <c r="AM274" s="1"/>
    </row>
    <row r="275" spans="1:39" ht="12.75" customHeight="1">
      <c r="A275" s="1"/>
      <c r="B275" s="1" t="s">
        <v>3773</v>
      </c>
      <c r="C275" s="1" t="s">
        <v>3774</v>
      </c>
      <c r="D275" s="3" t="str">
        <f ca="1">IFERROR(__xludf.DUMMYFUNCTION("PROPER(REGEXEXTRACT(B829, ""(?:https?:\/\/)?(?:www\.)?([a-zA-Z0-9-]+)\.""))"),"Skyscanner")</f>
        <v>Skyscanner</v>
      </c>
      <c r="E275" s="1" t="s">
        <v>3775</v>
      </c>
      <c r="F275" s="1">
        <v>9.8115389999999998</v>
      </c>
      <c r="G275" s="1">
        <v>126.16297</v>
      </c>
      <c r="H275" s="1" t="s">
        <v>3771</v>
      </c>
      <c r="I275" s="1" t="s">
        <v>3715</v>
      </c>
      <c r="J275" s="1">
        <f>IF(K275="URBAN",1,IF(K275="SUBURBAN",2,IF(K275="RURAL",3,"")))</f>
        <v>3</v>
      </c>
      <c r="K275" s="1" t="s">
        <v>541</v>
      </c>
      <c r="L275" s="18">
        <v>46082</v>
      </c>
      <c r="M275" s="49">
        <v>0.5</v>
      </c>
      <c r="N275" s="18">
        <v>46083</v>
      </c>
      <c r="O275" s="56">
        <v>0.41666666666666669</v>
      </c>
      <c r="P275" s="31" t="str">
        <f>TEXT($L275, "dddd")</f>
        <v>Sunday</v>
      </c>
      <c r="Q275" s="39" t="s">
        <v>186</v>
      </c>
      <c r="R275" s="39">
        <v>3780</v>
      </c>
      <c r="S275" s="1" t="str">
        <f>IF(OR(MONTH(L275)=12, MONTH(L275)&lt;=5), "Dry Season", "Wet Season")</f>
        <v>Dry Season</v>
      </c>
      <c r="T275" s="1">
        <v>1</v>
      </c>
      <c r="U275" s="1">
        <v>0</v>
      </c>
      <c r="V275" s="1">
        <v>0</v>
      </c>
      <c r="W275" s="1">
        <v>1</v>
      </c>
      <c r="X275" s="1" t="s">
        <v>3716</v>
      </c>
      <c r="Y275" s="1">
        <v>9.7891089999999998</v>
      </c>
      <c r="Z275" s="1">
        <v>126.15971999999999</v>
      </c>
      <c r="AA275" s="11" cm="1">
        <f t="array" ref="AA275">IF(ISBLANK(Y275), 0, VINCentyInvDistance(F275,G275,Y275,Z275))</f>
        <v>2506.3921531358887</v>
      </c>
      <c r="AB275" s="1">
        <v>0</v>
      </c>
      <c r="AC275" s="1">
        <v>8.1999999999999993</v>
      </c>
      <c r="AD275" s="1">
        <v>0</v>
      </c>
      <c r="AE275" s="1">
        <v>36</v>
      </c>
      <c r="AF275" s="1">
        <v>1</v>
      </c>
      <c r="AG275" s="1" t="s">
        <v>68</v>
      </c>
      <c r="AH275" s="1" t="str">
        <f>TRIM(MID(SUBSTITUTE($H275,",",REPT(" ",200)),(LEN($H275)-LEN(SUBSTITUTE($H275,",",""))-3)*200+1,200))</f>
        <v>Surigao del Norte</v>
      </c>
      <c r="AI275" s="1" t="str">
        <f>TRIM(MID(SUBSTITUTE($H275,",",REPT(" ",200)),(LEN($H275)-LEN(SUBSTITUTE($H275,",",""))-2)*200+1,200))</f>
        <v>Caraga</v>
      </c>
      <c r="AJ275" s="1" t="s">
        <v>55</v>
      </c>
      <c r="AK275" t="s">
        <v>16839</v>
      </c>
      <c r="AL275" s="7">
        <v>0</v>
      </c>
      <c r="AM275" s="1" t="s">
        <v>3776</v>
      </c>
    </row>
    <row r="276" spans="1:39" ht="12.75" customHeight="1">
      <c r="A276" s="1"/>
      <c r="B276" s="1" t="s">
        <v>3777</v>
      </c>
      <c r="C276" s="1" t="s">
        <v>3778</v>
      </c>
      <c r="D276" s="3" t="str">
        <f ca="1">IFERROR(__xludf.DUMMYFUNCTION("PROPER(REGEXEXTRACT(B830, ""(?:https?:\/\/)?(?:www\.)?([a-zA-Z0-9-]+)\.""))"),"Google")</f>
        <v>Google</v>
      </c>
      <c r="E276" s="1" t="s">
        <v>3779</v>
      </c>
      <c r="F276" s="1">
        <v>9.8344400000000007</v>
      </c>
      <c r="G276" s="1">
        <v>126.14049</v>
      </c>
      <c r="H276" s="1" t="s">
        <v>3780</v>
      </c>
      <c r="I276" s="1" t="s">
        <v>3715</v>
      </c>
      <c r="J276" s="1">
        <f>IF(K276="URBAN",1,IF(K276="SUBURBAN",2,IF(K276="RURAL",3,"")))</f>
        <v>3</v>
      </c>
      <c r="K276" s="1" t="s">
        <v>541</v>
      </c>
      <c r="L276" s="18">
        <v>46082</v>
      </c>
      <c r="M276" s="49">
        <v>0.625</v>
      </c>
      <c r="N276" s="18">
        <v>46083</v>
      </c>
      <c r="O276" s="56">
        <v>0.5</v>
      </c>
      <c r="P276" s="31" t="str">
        <f>TEXT($L276, "dddd")</f>
        <v>Sunday</v>
      </c>
      <c r="Q276" s="39" t="s">
        <v>117</v>
      </c>
      <c r="R276" s="39">
        <v>2721.2999999999902</v>
      </c>
      <c r="S276" s="1" t="str">
        <f>IF(OR(MONTH(L276)=12, MONTH(L276)&lt;=5), "Dry Season", "Wet Season")</f>
        <v>Dry Season</v>
      </c>
      <c r="T276" s="1">
        <v>1</v>
      </c>
      <c r="U276" s="1">
        <v>1</v>
      </c>
      <c r="V276" s="1">
        <v>0</v>
      </c>
      <c r="W276" s="1">
        <v>0</v>
      </c>
      <c r="X276" s="1" t="s">
        <v>44</v>
      </c>
      <c r="Y276" s="1"/>
      <c r="Z276" s="1"/>
      <c r="AA276" s="11" cm="1">
        <f t="array" ref="AA276">IF(ISBLANK(Y276), 0, VINCentyInvDistance(F276,G276,Y276,Z276))</f>
        <v>0</v>
      </c>
      <c r="AB276" s="1">
        <v>0</v>
      </c>
      <c r="AC276" s="1">
        <v>0</v>
      </c>
      <c r="AD276" s="1">
        <v>0</v>
      </c>
      <c r="AE276" s="1">
        <v>33</v>
      </c>
      <c r="AF276" s="1">
        <v>1</v>
      </c>
      <c r="AG276" s="1" t="str">
        <f>TRIM(MID(SUBSTITUTE($H276,",",REPT(" ",200)),(LEN($H276)-LEN(SUBSTITUTE($H276,",",""))-4)*200+1,200))</f>
        <v>General Luna</v>
      </c>
      <c r="AH276" s="1" t="str">
        <f>TRIM(MID(SUBSTITUTE($H276,",",REPT(" ",200)),(LEN($H276)-LEN(SUBSTITUTE($H276,",",""))-3)*200+1,200))</f>
        <v>Surigao del Norte</v>
      </c>
      <c r="AI276" s="1" t="str">
        <f>TRIM(MID(SUBSTITUTE($H276,",",REPT(" ",200)),(LEN($H276)-LEN(SUBSTITUTE($H276,",",""))-2)*200+1,200))</f>
        <v>Caraga</v>
      </c>
      <c r="AJ276" s="1" t="str">
        <f>TRIM(MID(SUBSTITUTE($H276,",",REPT(" ",200)),(LEN($H276)-LEN(SUBSTITUTE($H276,",",""))-0)*200+1,200))</f>
        <v>Philippines</v>
      </c>
      <c r="AL276" s="7">
        <v>0</v>
      </c>
      <c r="AM276" s="1" t="s">
        <v>3781</v>
      </c>
    </row>
    <row r="277" spans="1:39" ht="12.75" customHeight="1">
      <c r="A277" s="1"/>
      <c r="B277" s="1" t="s">
        <v>3782</v>
      </c>
      <c r="C277" s="1" t="s">
        <v>3783</v>
      </c>
      <c r="D277" s="3" t="str">
        <f ca="1">IFERROR(__xludf.DUMMYFUNCTION("PROPER(REGEXEXTRACT(B831, ""(?:https?:\/\/)?(?:www\.)?([a-zA-Z0-9-]+)\.""))"),"Skyscanner")</f>
        <v>Skyscanner</v>
      </c>
      <c r="E277" s="1" t="s">
        <v>3784</v>
      </c>
      <c r="F277" s="1">
        <v>9.7899364999999996</v>
      </c>
      <c r="G277" s="1">
        <v>126.1632829</v>
      </c>
      <c r="H277" s="1" t="s">
        <v>3785</v>
      </c>
      <c r="I277" s="1" t="s">
        <v>3715</v>
      </c>
      <c r="J277" s="1">
        <f>IF(K277="URBAN",1,IF(K277="SUBURBAN",2,IF(K277="RURAL",3,"")))</f>
        <v>3</v>
      </c>
      <c r="K277" s="1" t="s">
        <v>541</v>
      </c>
      <c r="L277" s="18">
        <v>46082</v>
      </c>
      <c r="M277" s="49">
        <v>0.625</v>
      </c>
      <c r="N277" s="18">
        <v>46083</v>
      </c>
      <c r="O277" s="56">
        <v>0.45833333333333331</v>
      </c>
      <c r="P277" s="31" t="str">
        <f>TEXT($L277, "dddd")</f>
        <v>Sunday</v>
      </c>
      <c r="Q277" s="39" t="s">
        <v>111</v>
      </c>
      <c r="R277" s="39">
        <v>12427</v>
      </c>
      <c r="S277" s="1" t="str">
        <f>IF(OR(MONTH(L277)=12, MONTH(L277)&lt;=5), "Dry Season", "Wet Season")</f>
        <v>Dry Season</v>
      </c>
      <c r="T277" s="1">
        <v>1</v>
      </c>
      <c r="U277" s="1">
        <v>1</v>
      </c>
      <c r="V277" s="1">
        <v>0</v>
      </c>
      <c r="W277" s="1">
        <v>1</v>
      </c>
      <c r="X277" s="1" t="s">
        <v>3716</v>
      </c>
      <c r="Y277" s="1">
        <v>9.7891089999999998</v>
      </c>
      <c r="Z277" s="1">
        <v>126.15971999999999</v>
      </c>
      <c r="AA277" s="11" cm="1">
        <f t="array" ref="AA277">IF(ISBLANK(Y277), 0, VINCentyInvDistance(F277,G277,Y277,Z277))</f>
        <v>401.45555042565752</v>
      </c>
      <c r="AB277" s="1">
        <v>1</v>
      </c>
      <c r="AC277" s="1">
        <v>8</v>
      </c>
      <c r="AD277" s="1">
        <v>4</v>
      </c>
      <c r="AE277" s="1">
        <v>346</v>
      </c>
      <c r="AF277" s="1">
        <v>1</v>
      </c>
      <c r="AG277" s="1" t="s">
        <v>3717</v>
      </c>
      <c r="AH277" s="1" t="s">
        <v>3709</v>
      </c>
      <c r="AI277" s="1" t="str">
        <f>TRIM(MID(SUBSTITUTE($H277,",",REPT(" ",200)),(LEN($H277)-LEN(SUBSTITUTE($H277,",",""))-2)*200+1,200))</f>
        <v>Caraga</v>
      </c>
      <c r="AJ277" s="1" t="s">
        <v>55</v>
      </c>
      <c r="AK277" t="s">
        <v>16840</v>
      </c>
      <c r="AL277" s="7">
        <v>0</v>
      </c>
      <c r="AM277" s="1"/>
    </row>
    <row r="278" spans="1:39" ht="12.75" customHeight="1">
      <c r="A278" s="1"/>
      <c r="B278" s="1" t="s">
        <v>3786</v>
      </c>
      <c r="C278" s="1" t="s">
        <v>3787</v>
      </c>
      <c r="D278" s="3" t="str">
        <f ca="1">IFERROR(__xludf.DUMMYFUNCTION("PROPER(REGEXEXTRACT(B832, ""(?:https?:\/\/)?(?:www\.)?([a-zA-Z0-9-]+)\.""))"),"Skyscanner")</f>
        <v>Skyscanner</v>
      </c>
      <c r="E278" s="1" t="s">
        <v>3788</v>
      </c>
      <c r="F278" s="1">
        <v>9.7726006000000005</v>
      </c>
      <c r="G278" s="1">
        <v>126.125849</v>
      </c>
      <c r="H278" s="1" t="s">
        <v>3789</v>
      </c>
      <c r="I278" s="1" t="s">
        <v>3715</v>
      </c>
      <c r="J278" s="1">
        <f>IF(K278="URBAN",1,IF(K278="SUBURBAN",2,IF(K278="RURAL",3,"")))</f>
        <v>3</v>
      </c>
      <c r="K278" s="1" t="s">
        <v>541</v>
      </c>
      <c r="L278" s="18">
        <v>46082</v>
      </c>
      <c r="M278" s="49">
        <v>0.58333333333333337</v>
      </c>
      <c r="N278" s="18">
        <v>46083</v>
      </c>
      <c r="O278" s="56">
        <v>0.5</v>
      </c>
      <c r="P278" s="31" t="str">
        <f>TEXT($L278, "dddd")</f>
        <v>Sunday</v>
      </c>
      <c r="Q278" s="39" t="s">
        <v>111</v>
      </c>
      <c r="R278" s="39">
        <v>997</v>
      </c>
      <c r="S278" s="1" t="str">
        <f>IF(OR(MONTH(L278)=12, MONTH(L278)&lt;=5), "Dry Season", "Wet Season")</f>
        <v>Dry Season</v>
      </c>
      <c r="T278" s="1">
        <v>1</v>
      </c>
      <c r="U278" s="1">
        <v>0</v>
      </c>
      <c r="V278" s="1">
        <v>0</v>
      </c>
      <c r="W278" s="1">
        <v>1</v>
      </c>
      <c r="X278" s="1" t="s">
        <v>3716</v>
      </c>
      <c r="Y278" s="1">
        <v>9.7891089999999998</v>
      </c>
      <c r="Z278" s="1">
        <v>126.15971999999999</v>
      </c>
      <c r="AA278" s="11" cm="1">
        <f t="array" ref="AA278">IF(ISBLANK(Y278), 0, VINCentyInvDistance(F278,G278,Y278,Z278))</f>
        <v>4140.4234334209268</v>
      </c>
      <c r="AB278" s="1">
        <v>0</v>
      </c>
      <c r="AC278" s="1">
        <v>0</v>
      </c>
      <c r="AD278" s="1">
        <v>0</v>
      </c>
      <c r="AE278" s="1">
        <v>17</v>
      </c>
      <c r="AF278" s="1">
        <v>1</v>
      </c>
      <c r="AG278" s="1" t="s">
        <v>3717</v>
      </c>
      <c r="AH278" s="1" t="s">
        <v>3709</v>
      </c>
      <c r="AI278" s="1" t="str">
        <f>TRIM(MID(SUBSTITUTE($H278,",",REPT(" ",200)),(LEN($H278)-LEN(SUBSTITUTE($H278,",",""))-2)*200+1,200))</f>
        <v>Caraga</v>
      </c>
      <c r="AJ278" s="1" t="s">
        <v>55</v>
      </c>
      <c r="AK278" t="s">
        <v>16841</v>
      </c>
      <c r="AL278" s="7">
        <v>0</v>
      </c>
      <c r="AM278" s="1"/>
    </row>
    <row r="279" spans="1:39" ht="12.75" customHeight="1">
      <c r="A279" s="1"/>
      <c r="B279" s="1" t="s">
        <v>3790</v>
      </c>
      <c r="C279" s="1" t="s">
        <v>3791</v>
      </c>
      <c r="D279" s="3" t="str">
        <f ca="1">IFERROR(__xludf.DUMMYFUNCTION("PROPER(REGEXEXTRACT(B833, ""(?:https?:\/\/)?(?:www\.)?([a-zA-Z0-9-]+)\.""))"),"Skyscanner")</f>
        <v>Skyscanner</v>
      </c>
      <c r="E279" s="1" t="s">
        <v>3792</v>
      </c>
      <c r="F279" s="1">
        <v>9.7719299999999993</v>
      </c>
      <c r="G279" s="1">
        <v>126.12598</v>
      </c>
      <c r="H279" s="1" t="s">
        <v>3793</v>
      </c>
      <c r="I279" s="1" t="s">
        <v>3715</v>
      </c>
      <c r="J279" s="1">
        <f>IF(K279="URBAN",1,IF(K279="SUBURBAN",2,IF(K279="RURAL",3,"")))</f>
        <v>3</v>
      </c>
      <c r="K279" s="1" t="s">
        <v>541</v>
      </c>
      <c r="L279" s="18">
        <v>46082</v>
      </c>
      <c r="M279" s="49">
        <v>0.58333333333333337</v>
      </c>
      <c r="N279" s="18">
        <v>46083</v>
      </c>
      <c r="O279" s="56">
        <v>0.45833333333333331</v>
      </c>
      <c r="P279" s="31" t="str">
        <f>TEXT($L279, "dddd")</f>
        <v>Sunday</v>
      </c>
      <c r="Q279" s="39" t="s">
        <v>323</v>
      </c>
      <c r="R279" s="39">
        <v>7876</v>
      </c>
      <c r="S279" s="1" t="str">
        <f>IF(OR(MONTH(L279)=12, MONTH(L279)&lt;=5), "Dry Season", "Wet Season")</f>
        <v>Dry Season</v>
      </c>
      <c r="T279" s="1">
        <v>1</v>
      </c>
      <c r="U279" s="1">
        <v>0</v>
      </c>
      <c r="V279" s="1">
        <v>0</v>
      </c>
      <c r="W279" s="1">
        <v>1</v>
      </c>
      <c r="X279" s="1" t="s">
        <v>3716</v>
      </c>
      <c r="Y279" s="1">
        <v>9.7891089999999998</v>
      </c>
      <c r="Z279" s="1">
        <v>126.15971999999999</v>
      </c>
      <c r="AA279" s="11" cm="1">
        <f t="array" ref="AA279">IF(ISBLANK(Y279), 0, VINCentyInvDistance(F279,G279,Y279,Z279))</f>
        <v>4160.876563257043</v>
      </c>
      <c r="AB279" s="1">
        <v>0</v>
      </c>
      <c r="AC279" s="1">
        <v>8.6</v>
      </c>
      <c r="AD279" s="1">
        <v>4.3</v>
      </c>
      <c r="AE279" s="1">
        <v>36</v>
      </c>
      <c r="AF279" s="1">
        <v>1</v>
      </c>
      <c r="AG279" s="1" t="s">
        <v>3708</v>
      </c>
      <c r="AH279" s="1" t="s">
        <v>3709</v>
      </c>
      <c r="AI279" s="1" t="str">
        <f>TRIM(MID(SUBSTITUTE($H279,",",REPT(" ",200)),(LEN($H279)-LEN(SUBSTITUTE($H279,",",""))-2)*200+1,200))</f>
        <v>Caraga</v>
      </c>
      <c r="AJ279" s="1" t="s">
        <v>55</v>
      </c>
      <c r="AK279" t="s">
        <v>16835</v>
      </c>
      <c r="AL279" s="7">
        <v>0</v>
      </c>
      <c r="AM279" s="1" t="s">
        <v>3794</v>
      </c>
    </row>
    <row r="280" spans="1:39" ht="12.75" customHeight="1">
      <c r="A280" s="1"/>
      <c r="B280" s="1" t="s">
        <v>3711</v>
      </c>
      <c r="C280" s="1" t="s">
        <v>3795</v>
      </c>
      <c r="D280" s="3" t="str">
        <f ca="1">IFERROR(__xludf.DUMMYFUNCTION("PROPER(REGEXEXTRACT(B834, ""(?:https?:\/\/)?(?:www\.)?([a-zA-Z0-9-]+)\.""))"),"Skyscanner")</f>
        <v>Skyscanner</v>
      </c>
      <c r="E280" s="1" t="s">
        <v>3796</v>
      </c>
      <c r="F280" s="1">
        <v>9.7890174000000005</v>
      </c>
      <c r="G280" s="1">
        <v>126.1605486</v>
      </c>
      <c r="H280" s="1" t="s">
        <v>3739</v>
      </c>
      <c r="I280" s="1" t="s">
        <v>3715</v>
      </c>
      <c r="J280" s="1">
        <f>IF(K280="URBAN",1,IF(K280="SUBURBAN",2,IF(K280="RURAL",3,"")))</f>
        <v>3</v>
      </c>
      <c r="K280" s="1" t="s">
        <v>541</v>
      </c>
      <c r="L280" s="18">
        <v>46082</v>
      </c>
      <c r="M280" s="49">
        <v>0.58333333333333337</v>
      </c>
      <c r="N280" s="18">
        <v>46083</v>
      </c>
      <c r="O280" s="56">
        <v>0.5</v>
      </c>
      <c r="P280" s="31" t="str">
        <f>TEXT($L280, "dddd")</f>
        <v>Sunday</v>
      </c>
      <c r="Q280" s="39" t="s">
        <v>61</v>
      </c>
      <c r="R280" s="39">
        <v>2234.4</v>
      </c>
      <c r="S280" s="1" t="str">
        <f>IF(OR(MONTH(L280)=12, MONTH(L280)&lt;=5), "Dry Season", "Wet Season")</f>
        <v>Dry Season</v>
      </c>
      <c r="T280" s="1">
        <v>1</v>
      </c>
      <c r="U280" s="1">
        <v>0</v>
      </c>
      <c r="V280" s="1">
        <v>0</v>
      </c>
      <c r="W280" s="1">
        <v>1</v>
      </c>
      <c r="X280" s="1" t="s">
        <v>3716</v>
      </c>
      <c r="Y280" s="1">
        <v>9.7891089999999998</v>
      </c>
      <c r="Z280" s="1">
        <v>126.15971999999999</v>
      </c>
      <c r="AA280" s="11" cm="1">
        <f t="array" ref="AA280">IF(ISBLANK(Y280), 0, VINCentyInvDistance(F280,G280,Y280,Z280))</f>
        <v>91.46799977718517</v>
      </c>
      <c r="AB280" s="1">
        <v>0</v>
      </c>
      <c r="AC280" s="1">
        <v>8.4</v>
      </c>
      <c r="AD280" s="1">
        <v>3.7</v>
      </c>
      <c r="AE280" s="1">
        <v>3</v>
      </c>
      <c r="AF280" s="1">
        <v>1</v>
      </c>
      <c r="AG280" s="1" t="s">
        <v>3717</v>
      </c>
      <c r="AH280" s="1" t="s">
        <v>3709</v>
      </c>
      <c r="AI280" s="1" t="str">
        <f>TRIM(MID(SUBSTITUTE($H280,",",REPT(" ",200)),(LEN($H280)-LEN(SUBSTITUTE($H280,",",""))-2)*200+1,200))</f>
        <v>Caraga</v>
      </c>
      <c r="AJ280" s="1" t="s">
        <v>55</v>
      </c>
      <c r="AK280" t="s">
        <v>16842</v>
      </c>
      <c r="AL280" s="7">
        <v>0</v>
      </c>
      <c r="AM280" s="1"/>
    </row>
    <row r="281" spans="1:39" ht="12.75" customHeight="1">
      <c r="A281" s="1"/>
      <c r="B281" s="1" t="s">
        <v>3797</v>
      </c>
      <c r="C281" s="1" t="s">
        <v>3798</v>
      </c>
      <c r="D281" s="3" t="str">
        <f ca="1">IFERROR(__xludf.DUMMYFUNCTION("PROPER(REGEXEXTRACT(B835, ""(?:https?:\/\/)?(?:www\.)?([a-zA-Z0-9-]+)\.""))"),"Google")</f>
        <v>Google</v>
      </c>
      <c r="E281" s="1" t="s">
        <v>3799</v>
      </c>
      <c r="F281" s="1">
        <v>9.7917880999999998</v>
      </c>
      <c r="G281" s="1">
        <v>126.162351</v>
      </c>
      <c r="H281" s="1" t="s">
        <v>3800</v>
      </c>
      <c r="I281" s="1" t="s">
        <v>3715</v>
      </c>
      <c r="J281" s="1">
        <f>IF(K281="URBAN",1,IF(K281="SUBURBAN",2,IF(K281="RURAL",3,"")))</f>
        <v>3</v>
      </c>
      <c r="K281" s="1" t="s">
        <v>541</v>
      </c>
      <c r="L281" s="18">
        <v>46082</v>
      </c>
      <c r="M281" s="49">
        <v>0.625</v>
      </c>
      <c r="N281" s="18">
        <v>46083</v>
      </c>
      <c r="O281" s="56">
        <v>0.5</v>
      </c>
      <c r="P281" s="31" t="str">
        <f>TEXT($L281, "dddd")</f>
        <v>Sunday</v>
      </c>
      <c r="Q281" s="39" t="s">
        <v>111</v>
      </c>
      <c r="R281" s="39">
        <v>6856</v>
      </c>
      <c r="S281" s="1" t="str">
        <f>IF(OR(MONTH(L281)=12, MONTH(L281)&lt;=5), "Dry Season", "Wet Season")</f>
        <v>Dry Season</v>
      </c>
      <c r="T281" s="1">
        <v>1</v>
      </c>
      <c r="U281" s="1">
        <v>0</v>
      </c>
      <c r="V281" s="1">
        <v>1</v>
      </c>
      <c r="W281" s="1">
        <v>1</v>
      </c>
      <c r="X281" s="1" t="s">
        <v>3716</v>
      </c>
      <c r="Y281" s="1">
        <v>9.7891089999999998</v>
      </c>
      <c r="Z281" s="1">
        <v>126.15971999999999</v>
      </c>
      <c r="AA281" s="11" cm="1">
        <f t="array" ref="AA281">IF(ISBLANK(Y281), 0, VINCentyInvDistance(F281,G281,Y281,Z281))</f>
        <v>413.67166381768186</v>
      </c>
      <c r="AB281" s="1">
        <v>0</v>
      </c>
      <c r="AC281" s="1">
        <v>0</v>
      </c>
      <c r="AD281" s="1">
        <v>0</v>
      </c>
      <c r="AE281" s="1">
        <v>854</v>
      </c>
      <c r="AF281" s="1">
        <v>1</v>
      </c>
      <c r="AG281" s="1" t="s">
        <v>3717</v>
      </c>
      <c r="AH281" s="1" t="s">
        <v>3709</v>
      </c>
      <c r="AI281" s="1" t="str">
        <f>TRIM(MID(SUBSTITUTE($H281,",",REPT(" ",200)),(LEN($H281)-LEN(SUBSTITUTE($H281,",",""))-2)*200+1,200))</f>
        <v>Caraga</v>
      </c>
      <c r="AJ281" s="1" t="s">
        <v>55</v>
      </c>
      <c r="AL281" s="7">
        <v>0</v>
      </c>
      <c r="AM281" s="1"/>
    </row>
    <row r="282" spans="1:39" ht="12.75" customHeight="1">
      <c r="A282" s="1"/>
      <c r="B282" s="1" t="s">
        <v>3806</v>
      </c>
      <c r="C282" s="1" t="s">
        <v>3807</v>
      </c>
      <c r="D282" s="3" t="str">
        <f ca="1">IFERROR(__xludf.DUMMYFUNCTION("PROPER(REGEXEXTRACT(B837, ""(?:https?:\/\/)?(?:www\.)?([a-zA-Z0-9-]+)\.""))"),"Google")</f>
        <v>Google</v>
      </c>
      <c r="E282" s="1" t="s">
        <v>3808</v>
      </c>
      <c r="F282" s="1">
        <v>9.7866289999999996</v>
      </c>
      <c r="G282" s="1">
        <v>126.15906940000001</v>
      </c>
      <c r="H282" s="1" t="s">
        <v>3809</v>
      </c>
      <c r="I282" s="1" t="s">
        <v>3715</v>
      </c>
      <c r="J282" s="1">
        <f>IF(K282="URBAN",1,IF(K282="SUBURBAN",2,IF(K282="RURAL",3,"")))</f>
        <v>3</v>
      </c>
      <c r="K282" s="1" t="s">
        <v>541</v>
      </c>
      <c r="L282" s="18">
        <v>46082</v>
      </c>
      <c r="M282" s="49">
        <v>0.625</v>
      </c>
      <c r="N282" s="18">
        <v>46083</v>
      </c>
      <c r="O282" s="56">
        <v>0.5</v>
      </c>
      <c r="P282" s="31" t="str">
        <f>TEXT($L282, "dddd")</f>
        <v>Sunday</v>
      </c>
      <c r="Q282" s="39" t="s">
        <v>117</v>
      </c>
      <c r="R282" s="39">
        <v>1322.4</v>
      </c>
      <c r="S282" s="1" t="str">
        <f>IF(OR(MONTH(L282)=12, MONTH(L282)&lt;=5), "Dry Season", "Wet Season")</f>
        <v>Dry Season</v>
      </c>
      <c r="T282" s="1">
        <v>1</v>
      </c>
      <c r="U282" s="1">
        <v>0</v>
      </c>
      <c r="V282" s="1">
        <v>0</v>
      </c>
      <c r="W282" s="1">
        <v>1</v>
      </c>
      <c r="X282" s="1" t="s">
        <v>3716</v>
      </c>
      <c r="Y282" s="1">
        <v>9.7891089999999998</v>
      </c>
      <c r="Z282" s="1">
        <v>126.15971999999999</v>
      </c>
      <c r="AA282" s="11" cm="1">
        <f t="array" ref="AA282">IF(ISBLANK(Y282), 0, VINCentyInvDistance(F282,G282,Y282,Z282))</f>
        <v>283.43830743335718</v>
      </c>
      <c r="AB282" s="1">
        <v>0</v>
      </c>
      <c r="AC282" s="1">
        <v>0</v>
      </c>
      <c r="AD282" s="1">
        <v>0</v>
      </c>
      <c r="AE282" s="1">
        <v>28</v>
      </c>
      <c r="AF282" s="1">
        <v>1</v>
      </c>
      <c r="AG282" s="1" t="s">
        <v>3717</v>
      </c>
      <c r="AH282" s="1" t="s">
        <v>3709</v>
      </c>
      <c r="AI282" s="1" t="str">
        <f>TRIM(MID(SUBSTITUTE($H282,",",REPT(" ",200)),(LEN($H282)-LEN(SUBSTITUTE($H282,",",""))-2)*200+1,200))</f>
        <v>Caraga</v>
      </c>
      <c r="AJ282" s="1" t="s">
        <v>55</v>
      </c>
      <c r="AL282" s="7">
        <v>0</v>
      </c>
      <c r="AM282" s="1"/>
    </row>
    <row r="283" spans="1:39" ht="12.75" customHeight="1">
      <c r="A283" s="1"/>
      <c r="B283" s="1" t="s">
        <v>3810</v>
      </c>
      <c r="C283" s="1" t="s">
        <v>3811</v>
      </c>
      <c r="D283" s="3" t="str">
        <f ca="1">IFERROR(__xludf.DUMMYFUNCTION("PROPER(REGEXEXTRACT(B838, ""(?:https?:\/\/)?(?:www\.)?([a-zA-Z0-9-]+)\.""))"),"Skyscanner")</f>
        <v>Skyscanner</v>
      </c>
      <c r="E283" s="1" t="s">
        <v>3812</v>
      </c>
      <c r="F283" s="1">
        <v>9.8021177999999995</v>
      </c>
      <c r="G283" s="1">
        <v>126.15872400000001</v>
      </c>
      <c r="H283" s="1" t="s">
        <v>3714</v>
      </c>
      <c r="I283" s="1" t="s">
        <v>3715</v>
      </c>
      <c r="J283" s="1">
        <f>IF(K283="URBAN",1,IF(K283="SUBURBAN",2,IF(K283="RURAL",3,"")))</f>
        <v>3</v>
      </c>
      <c r="K283" s="1" t="s">
        <v>541</v>
      </c>
      <c r="L283" s="18">
        <v>46082</v>
      </c>
      <c r="M283" s="49">
        <v>0.58333333333333337</v>
      </c>
      <c r="N283" s="18">
        <v>46083</v>
      </c>
      <c r="O283" s="56">
        <v>0.5</v>
      </c>
      <c r="P283" s="31" t="str">
        <f>TEXT($L283, "dddd")</f>
        <v>Sunday</v>
      </c>
      <c r="Q283" s="39" t="s">
        <v>371</v>
      </c>
      <c r="R283" s="39">
        <v>623</v>
      </c>
      <c r="S283" s="1" t="str">
        <f>IF(OR(MONTH(L283)=12, MONTH(L283)&lt;=5), "Dry Season", "Wet Season")</f>
        <v>Dry Season</v>
      </c>
      <c r="T283" s="1">
        <v>1</v>
      </c>
      <c r="U283" s="1">
        <v>0</v>
      </c>
      <c r="V283" s="1">
        <v>0</v>
      </c>
      <c r="W283" s="1">
        <v>1</v>
      </c>
      <c r="X283" s="1" t="s">
        <v>3716</v>
      </c>
      <c r="Y283" s="1">
        <v>9.7891089999999998</v>
      </c>
      <c r="Z283" s="1">
        <v>126.15971999999999</v>
      </c>
      <c r="AA283" s="11" cm="1">
        <f t="array" ref="AA283">IF(ISBLANK(Y283), 0, VINCentyInvDistance(F283,G283,Y283,Z283))</f>
        <v>1442.9998502296826</v>
      </c>
      <c r="AB283" s="1">
        <v>0</v>
      </c>
      <c r="AC283" s="1">
        <v>8</v>
      </c>
      <c r="AD283" s="1">
        <v>4</v>
      </c>
      <c r="AE283" s="1">
        <v>9</v>
      </c>
      <c r="AF283" s="1">
        <v>1</v>
      </c>
      <c r="AG283" s="1" t="s">
        <v>3717</v>
      </c>
      <c r="AH283" s="1" t="s">
        <v>3709</v>
      </c>
      <c r="AI283" s="1" t="str">
        <f>TRIM(MID(SUBSTITUTE($H283,",",REPT(" ",200)),(LEN($H283)-LEN(SUBSTITUTE($H283,",",""))-2)*200+1,200))</f>
        <v>Caraga</v>
      </c>
      <c r="AJ283" s="1" t="s">
        <v>55</v>
      </c>
      <c r="AK283" t="s">
        <v>16843</v>
      </c>
      <c r="AL283" s="7">
        <v>0</v>
      </c>
      <c r="AM283" s="1"/>
    </row>
    <row r="284" spans="1:39" ht="12.75" customHeight="1">
      <c r="A284" s="1"/>
      <c r="B284" s="1" t="s">
        <v>3813</v>
      </c>
      <c r="C284" s="1" t="s">
        <v>3814</v>
      </c>
      <c r="D284" s="3" t="str">
        <f ca="1">IFERROR(__xludf.DUMMYFUNCTION("PROPER(REGEXEXTRACT(B839, ""(?:https?:\/\/)?(?:www\.)?([a-zA-Z0-9-]+)\.""))"),"Google")</f>
        <v>Google</v>
      </c>
      <c r="E284" s="1" t="s">
        <v>3815</v>
      </c>
      <c r="F284" s="1">
        <v>9.8089154999999995</v>
      </c>
      <c r="G284" s="1">
        <v>126.1592546</v>
      </c>
      <c r="H284" s="1" t="s">
        <v>3743</v>
      </c>
      <c r="I284" s="1" t="s">
        <v>3715</v>
      </c>
      <c r="J284" s="1">
        <f>IF(K284="URBAN",1,IF(K284="SUBURBAN",2,IF(K284="RURAL",3,"")))</f>
        <v>3</v>
      </c>
      <c r="K284" s="1" t="s">
        <v>541</v>
      </c>
      <c r="L284" s="18">
        <v>46082</v>
      </c>
      <c r="M284" s="49">
        <v>0.625</v>
      </c>
      <c r="N284" s="18">
        <v>46083</v>
      </c>
      <c r="O284" s="56">
        <v>0.5</v>
      </c>
      <c r="P284" s="31" t="str">
        <f>TEXT($L284, "dddd")</f>
        <v>Sunday</v>
      </c>
      <c r="Q284" s="39" t="s">
        <v>2681</v>
      </c>
      <c r="R284" s="39">
        <v>638.4</v>
      </c>
      <c r="S284" s="1" t="str">
        <f>IF(OR(MONTH(L284)=12, MONTH(L284)&lt;=5), "Dry Season", "Wet Season")</f>
        <v>Dry Season</v>
      </c>
      <c r="T284" s="1">
        <v>1</v>
      </c>
      <c r="U284" s="1">
        <v>0</v>
      </c>
      <c r="V284" s="1">
        <v>0</v>
      </c>
      <c r="W284" s="1">
        <v>1</v>
      </c>
      <c r="X284" s="1" t="s">
        <v>3716</v>
      </c>
      <c r="Y284" s="1">
        <v>9.7891089999999998</v>
      </c>
      <c r="Z284" s="1">
        <v>126.15971999999999</v>
      </c>
      <c r="AA284" s="11" cm="1">
        <f t="array" ref="AA284">IF(ISBLANK(Y284), 0, VINCentyInvDistance(F284,G284,Y284,Z284))</f>
        <v>2191.3214462240812</v>
      </c>
      <c r="AB284" s="1">
        <v>0</v>
      </c>
      <c r="AC284" s="1">
        <v>0</v>
      </c>
      <c r="AD284" s="1">
        <v>0</v>
      </c>
      <c r="AE284" s="1">
        <v>98</v>
      </c>
      <c r="AF284" s="1">
        <v>1</v>
      </c>
      <c r="AG284" s="1" t="s">
        <v>3717</v>
      </c>
      <c r="AH284" s="1" t="s">
        <v>3709</v>
      </c>
      <c r="AI284" s="1" t="str">
        <f>TRIM(MID(SUBSTITUTE($H284,",",REPT(" ",200)),(LEN($H284)-LEN(SUBSTITUTE($H284,",",""))-2)*200+1,200))</f>
        <v>Caraga</v>
      </c>
      <c r="AJ284" s="1" t="s">
        <v>55</v>
      </c>
      <c r="AL284" s="7">
        <v>0</v>
      </c>
      <c r="AM284" s="1"/>
    </row>
    <row r="285" spans="1:39" ht="12.75" customHeight="1">
      <c r="A285" s="1"/>
      <c r="B285" s="1" t="s">
        <v>3816</v>
      </c>
      <c r="C285" s="1" t="s">
        <v>3817</v>
      </c>
      <c r="D285" s="3" t="str">
        <f ca="1">IFERROR(__xludf.DUMMYFUNCTION("PROPER(REGEXEXTRACT(B840, ""(?:https?:\/\/)?(?:www\.)?([a-zA-Z0-9-]+)\.""))"),"Skyscanner")</f>
        <v>Skyscanner</v>
      </c>
      <c r="E285" s="1" t="s">
        <v>3818</v>
      </c>
      <c r="F285" s="1">
        <v>9.8089200000000005</v>
      </c>
      <c r="G285" s="1">
        <v>126.15922</v>
      </c>
      <c r="H285" s="1" t="s">
        <v>3743</v>
      </c>
      <c r="I285" s="1" t="s">
        <v>3715</v>
      </c>
      <c r="J285" s="1">
        <f>IF(K285="URBAN",1,IF(K285="SUBURBAN",2,IF(K285="RURAL",3,"")))</f>
        <v>3</v>
      </c>
      <c r="K285" s="1" t="s">
        <v>541</v>
      </c>
      <c r="L285" s="18">
        <v>46082</v>
      </c>
      <c r="M285" s="49">
        <v>0.58333333333333337</v>
      </c>
      <c r="N285" s="18">
        <v>46083</v>
      </c>
      <c r="O285" s="56">
        <v>0.5</v>
      </c>
      <c r="P285" s="31" t="str">
        <f>TEXT($L285, "dddd")</f>
        <v>Sunday</v>
      </c>
      <c r="Q285" s="39" t="s">
        <v>117</v>
      </c>
      <c r="R285" s="39">
        <v>1641.6</v>
      </c>
      <c r="S285" s="1" t="str">
        <f>IF(OR(MONTH(L285)=12, MONTH(L285)&lt;=5), "Dry Season", "Wet Season")</f>
        <v>Dry Season</v>
      </c>
      <c r="T285" s="1">
        <v>1</v>
      </c>
      <c r="U285" s="1">
        <v>0</v>
      </c>
      <c r="V285" s="1">
        <v>0</v>
      </c>
      <c r="W285" s="1">
        <v>1</v>
      </c>
      <c r="X285" s="1" t="s">
        <v>3716</v>
      </c>
      <c r="Y285" s="1">
        <v>9.7891089999999998</v>
      </c>
      <c r="Z285" s="1">
        <v>126.15971999999999</v>
      </c>
      <c r="AA285" s="11" cm="1">
        <f t="array" ref="AA285">IF(ISBLANK(Y285), 0, VINCentyInvDistance(F285,G285,Y285,Z285))</f>
        <v>2191.9107470798626</v>
      </c>
      <c r="AB285" s="1">
        <v>0</v>
      </c>
      <c r="AC285" s="1">
        <v>4</v>
      </c>
      <c r="AD285" s="1">
        <v>3.9</v>
      </c>
      <c r="AE285" s="1">
        <v>1</v>
      </c>
      <c r="AF285" s="1">
        <v>1</v>
      </c>
      <c r="AG285" s="1" t="s">
        <v>3708</v>
      </c>
      <c r="AH285" s="1" t="s">
        <v>3709</v>
      </c>
      <c r="AI285" s="1" t="str">
        <f>TRIM(MID(SUBSTITUTE($H285,",",REPT(" ",200)),(LEN($H285)-LEN(SUBSTITUTE($H285,",",""))-2)*200+1,200))</f>
        <v>Caraga</v>
      </c>
      <c r="AJ285" s="1" t="s">
        <v>55</v>
      </c>
      <c r="AK285" t="s">
        <v>16844</v>
      </c>
      <c r="AL285" s="7">
        <v>0</v>
      </c>
      <c r="AM285" s="1" t="s">
        <v>3819</v>
      </c>
    </row>
    <row r="286" spans="1:39" ht="12.75" customHeight="1">
      <c r="A286" s="1"/>
      <c r="B286" s="1" t="s">
        <v>3820</v>
      </c>
      <c r="C286" s="1" t="s">
        <v>3821</v>
      </c>
      <c r="D286" s="3" t="str">
        <f ca="1">IFERROR(__xludf.DUMMYFUNCTION("PROPER(REGEXEXTRACT(B841, ""(?:https?:\/\/)?(?:www\.)?([a-zA-Z0-9-]+)\.""))"),"Google")</f>
        <v>Google</v>
      </c>
      <c r="E286" s="1" t="s">
        <v>3822</v>
      </c>
      <c r="F286" s="1">
        <v>9.7923860000000005</v>
      </c>
      <c r="G286" s="1">
        <v>126.1609878</v>
      </c>
      <c r="H286" s="1" t="s">
        <v>3823</v>
      </c>
      <c r="I286" s="1" t="s">
        <v>3715</v>
      </c>
      <c r="J286" s="1">
        <f>IF(K286="URBAN",1,IF(K286="SUBURBAN",2,IF(K286="RURAL",3,"")))</f>
        <v>3</v>
      </c>
      <c r="K286" s="1" t="s">
        <v>541</v>
      </c>
      <c r="L286" s="18">
        <v>46082</v>
      </c>
      <c r="M286" s="49">
        <v>0.625</v>
      </c>
      <c r="N286" s="18">
        <v>46083</v>
      </c>
      <c r="O286" s="56">
        <v>0.5</v>
      </c>
      <c r="P286" s="31" t="str">
        <f>TEXT($L286, "dddd")</f>
        <v>Sunday</v>
      </c>
      <c r="Q286" s="39" t="s">
        <v>111</v>
      </c>
      <c r="R286" s="39">
        <v>1332.85</v>
      </c>
      <c r="S286" s="1" t="str">
        <f>IF(OR(MONTH(L286)=12, MONTH(L286)&lt;=5), "Dry Season", "Wet Season")</f>
        <v>Dry Season</v>
      </c>
      <c r="T286" s="1">
        <v>1</v>
      </c>
      <c r="U286" s="1">
        <v>0</v>
      </c>
      <c r="V286" s="1">
        <v>0</v>
      </c>
      <c r="W286" s="1">
        <v>1</v>
      </c>
      <c r="X286" s="1" t="s">
        <v>3716</v>
      </c>
      <c r="Y286" s="1">
        <v>9.7891089999999998</v>
      </c>
      <c r="Z286" s="1">
        <v>126.15971999999999</v>
      </c>
      <c r="AA286" s="11" cm="1">
        <f t="array" ref="AA286">IF(ISBLANK(Y286), 0, VINCentyInvDistance(F286,G286,Y286,Z286))</f>
        <v>388.2278626876984</v>
      </c>
      <c r="AB286" s="1">
        <v>0</v>
      </c>
      <c r="AC286" s="1">
        <v>0</v>
      </c>
      <c r="AD286" s="1">
        <v>0</v>
      </c>
      <c r="AE286" s="1">
        <v>196</v>
      </c>
      <c r="AF286" s="1">
        <v>1</v>
      </c>
      <c r="AG286" s="1" t="s">
        <v>3717</v>
      </c>
      <c r="AH286" s="1" t="s">
        <v>3709</v>
      </c>
      <c r="AI286" s="1" t="str">
        <f>TRIM(MID(SUBSTITUTE($H286,",",REPT(" ",200)),(LEN($H286)-LEN(SUBSTITUTE($H286,",",""))-2)*200+1,200))</f>
        <v>Caraga</v>
      </c>
      <c r="AJ286" s="1" t="s">
        <v>55</v>
      </c>
      <c r="AL286" s="7">
        <v>0</v>
      </c>
      <c r="AM286" s="1"/>
    </row>
    <row r="287" spans="1:39" ht="12.75" customHeight="1">
      <c r="A287" s="1"/>
      <c r="B287" s="1" t="s">
        <v>3827</v>
      </c>
      <c r="C287" s="1" t="s">
        <v>3828</v>
      </c>
      <c r="D287" s="3" t="str">
        <f ca="1">IFERROR(__xludf.DUMMYFUNCTION("PROPER(REGEXEXTRACT(B843, ""(?:https?:\/\/)?(?:www\.)?([a-zA-Z0-9-]+)\.""))"),"Agoda")</f>
        <v>Agoda</v>
      </c>
      <c r="E287" s="1" t="s">
        <v>3829</v>
      </c>
      <c r="F287" s="1">
        <v>9.8104300000000002</v>
      </c>
      <c r="G287" s="1">
        <v>126.15891999999999</v>
      </c>
      <c r="H287" s="1" t="s">
        <v>3714</v>
      </c>
      <c r="I287" s="1" t="s">
        <v>3715</v>
      </c>
      <c r="J287" s="1">
        <f>IF(K287="URBAN",1,IF(K287="SUBURBAN",2,IF(K287="RURAL",3,"")))</f>
        <v>3</v>
      </c>
      <c r="K287" s="1" t="s">
        <v>541</v>
      </c>
      <c r="L287" s="18">
        <v>46082</v>
      </c>
      <c r="M287" s="49">
        <v>0.625</v>
      </c>
      <c r="N287" s="18">
        <v>46083</v>
      </c>
      <c r="O287" s="56">
        <v>0.5</v>
      </c>
      <c r="P287" s="31" t="str">
        <f>TEXT($L287, "dddd")</f>
        <v>Sunday</v>
      </c>
      <c r="Q287" s="39" t="s">
        <v>117</v>
      </c>
      <c r="R287" s="39">
        <v>1277.6400000000001</v>
      </c>
      <c r="S287" s="1" t="str">
        <f>IF(OR(MONTH(L287)=12, MONTH(L287)&lt;=5), "Dry Season", "Wet Season")</f>
        <v>Dry Season</v>
      </c>
      <c r="T287" s="1">
        <v>1</v>
      </c>
      <c r="U287" s="1">
        <v>1</v>
      </c>
      <c r="V287" s="1">
        <v>0</v>
      </c>
      <c r="W287" s="1">
        <v>1</v>
      </c>
      <c r="X287" s="1" t="s">
        <v>3716</v>
      </c>
      <c r="Y287" s="1">
        <v>9.7891089999999998</v>
      </c>
      <c r="Z287" s="1">
        <v>126.15971999999999</v>
      </c>
      <c r="AA287" s="11" cm="1">
        <f t="array" ref="AA287">IF(ISBLANK(Y287), 0, VINCentyInvDistance(F287,G287,Y287,Z287))</f>
        <v>2359.8726889066252</v>
      </c>
      <c r="AB287" s="1">
        <v>0</v>
      </c>
      <c r="AC287" s="1">
        <v>9</v>
      </c>
      <c r="AD287" s="1">
        <v>0</v>
      </c>
      <c r="AE287" s="1">
        <v>23</v>
      </c>
      <c r="AF287" s="1">
        <v>1</v>
      </c>
      <c r="AG287" s="1" t="str">
        <f>TRIM(MID(SUBSTITUTE($H287,",",REPT(" ",200)),(LEN($H287)-LEN(SUBSTITUTE($H287,",",""))-4)*200+1,200))</f>
        <v>General Luna</v>
      </c>
      <c r="AH287" s="1" t="str">
        <f>TRIM(MID(SUBSTITUTE($H287,",",REPT(" ",200)),(LEN($H287)-LEN(SUBSTITUTE($H287,",",""))-3)*200+1,200))</f>
        <v>Surigao del Norte</v>
      </c>
      <c r="AI287" s="1" t="str">
        <f>TRIM(MID(SUBSTITUTE($H287,",",REPT(" ",200)),(LEN($H287)-LEN(SUBSTITUTE($H287,",",""))-2)*200+1,200))</f>
        <v>Caraga</v>
      </c>
      <c r="AJ287" s="1" t="str">
        <f>TRIM(MID(SUBSTITUTE($H287,",",REPT(" ",200)),(LEN($H287)-LEN(SUBSTITUTE($H287,",",""))-0)*200+1,200))</f>
        <v>Philippines</v>
      </c>
      <c r="AL287" s="7">
        <v>0</v>
      </c>
      <c r="AM287" s="1" t="s">
        <v>3830</v>
      </c>
    </row>
    <row r="288" spans="1:39" ht="12.75" customHeight="1">
      <c r="A288" s="1"/>
      <c r="B288" s="1" t="s">
        <v>3831</v>
      </c>
      <c r="C288" s="1" t="s">
        <v>3832</v>
      </c>
      <c r="D288" s="3" t="str">
        <f ca="1">IFERROR(__xludf.DUMMYFUNCTION("PROPER(REGEXEXTRACT(B844, ""(?:https?:\/\/)?(?:www\.)?([a-zA-Z0-9-]+)\.""))"),"Skyscanner")</f>
        <v>Skyscanner</v>
      </c>
      <c r="E288" s="1" t="s">
        <v>3833</v>
      </c>
      <c r="F288" s="1">
        <v>9.8117292000000003</v>
      </c>
      <c r="G288" s="1">
        <v>126.1633108</v>
      </c>
      <c r="H288" s="1" t="s">
        <v>3771</v>
      </c>
      <c r="I288" s="1" t="s">
        <v>3715</v>
      </c>
      <c r="J288" s="1">
        <f>IF(K288="URBAN",1,IF(K288="SUBURBAN",2,IF(K288="RURAL",3,"")))</f>
        <v>3</v>
      </c>
      <c r="K288" s="1" t="s">
        <v>541</v>
      </c>
      <c r="L288" s="18">
        <v>46082</v>
      </c>
      <c r="M288" s="49">
        <v>0.58333333333333337</v>
      </c>
      <c r="N288" s="18">
        <v>46083</v>
      </c>
      <c r="O288" s="56">
        <v>0.5</v>
      </c>
      <c r="P288" s="31" t="str">
        <f>TEXT($L288, "dddd")</f>
        <v>Sunday</v>
      </c>
      <c r="Q288" s="39" t="s">
        <v>2681</v>
      </c>
      <c r="R288" s="39">
        <v>1186.3800000000001</v>
      </c>
      <c r="S288" s="1" t="str">
        <f>IF(OR(MONTH(L288)=12, MONTH(L288)&lt;=5), "Dry Season", "Wet Season")</f>
        <v>Dry Season</v>
      </c>
      <c r="T288" s="1">
        <v>1</v>
      </c>
      <c r="U288" s="1">
        <v>0</v>
      </c>
      <c r="V288" s="1">
        <v>0</v>
      </c>
      <c r="W288" s="1">
        <v>1</v>
      </c>
      <c r="X288" s="1" t="s">
        <v>3716</v>
      </c>
      <c r="Y288" s="1">
        <v>9.7891089999999998</v>
      </c>
      <c r="Z288" s="1">
        <v>126.15971999999999</v>
      </c>
      <c r="AA288" s="11" cm="1">
        <f t="array" ref="AA288">IF(ISBLANK(Y288), 0, VINCentyInvDistance(F288,G288,Y288,Z288))</f>
        <v>2532.7625033414029</v>
      </c>
      <c r="AB288" s="1">
        <v>0</v>
      </c>
      <c r="AC288" s="1">
        <v>0</v>
      </c>
      <c r="AD288" s="1">
        <v>0</v>
      </c>
      <c r="AE288" s="1">
        <v>230</v>
      </c>
      <c r="AF288" s="1">
        <v>1</v>
      </c>
      <c r="AG288" s="1" t="s">
        <v>3717</v>
      </c>
      <c r="AH288" s="1" t="s">
        <v>3709</v>
      </c>
      <c r="AI288" s="1" t="str">
        <f>TRIM(MID(SUBSTITUTE($H288,",",REPT(" ",200)),(LEN($H288)-LEN(SUBSTITUTE($H288,",",""))-2)*200+1,200))</f>
        <v>Caraga</v>
      </c>
      <c r="AJ288" s="1" t="s">
        <v>55</v>
      </c>
      <c r="AK288" t="s">
        <v>16846</v>
      </c>
      <c r="AL288" s="7">
        <v>0</v>
      </c>
      <c r="AM288" s="1"/>
    </row>
    <row r="289" spans="1:39" ht="12.75" customHeight="1">
      <c r="A289" s="1"/>
      <c r="B289" s="1" t="s">
        <v>3834</v>
      </c>
      <c r="C289" s="1" t="s">
        <v>3835</v>
      </c>
      <c r="D289" s="3" t="str">
        <f ca="1">IFERROR(__xludf.DUMMYFUNCTION("PROPER(REGEXEXTRACT(B845, ""(?:https?:\/\/)?(?:www\.)?([a-zA-Z0-9-]+)\.""))"),"Skyscanner")</f>
        <v>Skyscanner</v>
      </c>
      <c r="E289" s="1" t="s">
        <v>3836</v>
      </c>
      <c r="F289" s="1">
        <v>9.81236</v>
      </c>
      <c r="G289" s="1">
        <v>126.16403</v>
      </c>
      <c r="H289" s="1" t="s">
        <v>3837</v>
      </c>
      <c r="I289" s="1" t="s">
        <v>3715</v>
      </c>
      <c r="J289" s="1">
        <f>IF(K289="URBAN",1,IF(K289="SUBURBAN",2,IF(K289="RURAL",3,"")))</f>
        <v>3</v>
      </c>
      <c r="K289" s="1" t="s">
        <v>541</v>
      </c>
      <c r="L289" s="18">
        <v>46082</v>
      </c>
      <c r="M289" s="49">
        <v>0.58333333333333337</v>
      </c>
      <c r="N289" s="18">
        <v>46083</v>
      </c>
      <c r="O289" s="56">
        <v>0.5</v>
      </c>
      <c r="P289" s="31" t="str">
        <f>TEXT($L289, "dddd")</f>
        <v>Sunday</v>
      </c>
      <c r="Q289" s="39" t="s">
        <v>2681</v>
      </c>
      <c r="R289" s="39">
        <v>1445.7629999999999</v>
      </c>
      <c r="S289" s="1" t="str">
        <f>IF(OR(MONTH(L289)=12, MONTH(L289)&lt;=5), "Dry Season", "Wet Season")</f>
        <v>Dry Season</v>
      </c>
      <c r="T289" s="1">
        <v>1</v>
      </c>
      <c r="U289" s="1">
        <v>0</v>
      </c>
      <c r="V289" s="1">
        <v>0</v>
      </c>
      <c r="W289" s="1">
        <v>1</v>
      </c>
      <c r="X289" s="1" t="s">
        <v>3716</v>
      </c>
      <c r="Y289" s="1">
        <v>9.7891089999999998</v>
      </c>
      <c r="Z289" s="1">
        <v>126.15971999999999</v>
      </c>
      <c r="AA289" s="11" cm="1">
        <f t="array" ref="AA289">IF(ISBLANK(Y289), 0, VINCentyInvDistance(F289,G289,Y289,Z289))</f>
        <v>2614.8164171608396</v>
      </c>
      <c r="AB289" s="1">
        <v>0</v>
      </c>
      <c r="AC289" s="1">
        <v>9.8000000000000007</v>
      </c>
      <c r="AD289" s="1">
        <v>4.9000000000000004</v>
      </c>
      <c r="AE289" s="1">
        <v>209</v>
      </c>
      <c r="AF289" s="1">
        <v>1</v>
      </c>
      <c r="AG289" s="1" t="s">
        <v>3838</v>
      </c>
      <c r="AH289" s="1" t="s">
        <v>3709</v>
      </c>
      <c r="AI289" s="1" t="str">
        <f>TRIM(MID(SUBSTITUTE($H289,",",REPT(" ",200)),(LEN($H289)-LEN(SUBSTITUTE($H289,",",""))-2)*200+1,200))</f>
        <v>Caraga</v>
      </c>
      <c r="AJ289" s="1" t="s">
        <v>55</v>
      </c>
      <c r="AK289" t="s">
        <v>16847</v>
      </c>
      <c r="AL289" s="7">
        <v>0</v>
      </c>
      <c r="AM289" s="1" t="s">
        <v>3839</v>
      </c>
    </row>
    <row r="290" spans="1:39" ht="12.75" customHeight="1">
      <c r="A290" s="1"/>
      <c r="B290" s="1" t="s">
        <v>3840</v>
      </c>
      <c r="C290" s="1" t="s">
        <v>3841</v>
      </c>
      <c r="D290" s="3" t="str">
        <f ca="1">IFERROR(__xludf.DUMMYFUNCTION("PROPER(REGEXEXTRACT(B846, ""(?:https?:\/\/)?(?:www\.)?([a-zA-Z0-9-]+)\.""))"),"Skyscanner")</f>
        <v>Skyscanner</v>
      </c>
      <c r="E290" s="1" t="s">
        <v>3842</v>
      </c>
      <c r="F290" s="1">
        <v>9.7909992999999993</v>
      </c>
      <c r="G290" s="1">
        <v>126.1613176</v>
      </c>
      <c r="H290" s="1" t="s">
        <v>3843</v>
      </c>
      <c r="I290" s="1" t="s">
        <v>3715</v>
      </c>
      <c r="J290" s="1">
        <f>IF(K290="URBAN",1,IF(K290="SUBURBAN",2,IF(K290="RURAL",3,"")))</f>
        <v>3</v>
      </c>
      <c r="K290" s="1" t="s">
        <v>541</v>
      </c>
      <c r="L290" s="18">
        <v>46082</v>
      </c>
      <c r="M290" s="49">
        <v>0.58333333333333337</v>
      </c>
      <c r="N290" s="18">
        <v>46083</v>
      </c>
      <c r="O290" s="56">
        <v>0.45833333333333331</v>
      </c>
      <c r="P290" s="31" t="str">
        <f>TEXT($L290, "dddd")</f>
        <v>Sunday</v>
      </c>
      <c r="Q290" s="39" t="s">
        <v>371</v>
      </c>
      <c r="R290" s="39">
        <v>955</v>
      </c>
      <c r="S290" s="1" t="str">
        <f>IF(OR(MONTH(L290)=12, MONTH(L290)&lt;=5), "Dry Season", "Wet Season")</f>
        <v>Dry Season</v>
      </c>
      <c r="T290" s="1">
        <v>1</v>
      </c>
      <c r="U290" s="1">
        <v>0</v>
      </c>
      <c r="V290" s="1">
        <v>0</v>
      </c>
      <c r="W290" s="1">
        <v>1</v>
      </c>
      <c r="X290" s="1" t="s">
        <v>3716</v>
      </c>
      <c r="Y290" s="1">
        <v>9.7891089999999998</v>
      </c>
      <c r="Z290" s="1">
        <v>126.15971999999999</v>
      </c>
      <c r="AA290" s="11" cm="1">
        <f t="array" ref="AA290">IF(ISBLANK(Y290), 0, VINCentyInvDistance(F290,G290,Y290,Z290))</f>
        <v>272.82612771196352</v>
      </c>
      <c r="AB290" s="1">
        <v>0</v>
      </c>
      <c r="AC290" s="1">
        <v>6.6</v>
      </c>
      <c r="AD290" s="1">
        <v>3.3</v>
      </c>
      <c r="AE290" s="1">
        <v>11</v>
      </c>
      <c r="AF290" s="1">
        <v>1</v>
      </c>
      <c r="AG290" s="1" t="s">
        <v>3717</v>
      </c>
      <c r="AH290" s="1" t="s">
        <v>3709</v>
      </c>
      <c r="AI290" s="1" t="str">
        <f>TRIM(MID(SUBSTITUTE($H290,",",REPT(" ",200)),(LEN($H290)-LEN(SUBSTITUTE($H290,",",""))-2)*200+1,200))</f>
        <v>Caraga</v>
      </c>
      <c r="AJ290" s="1" t="s">
        <v>55</v>
      </c>
      <c r="AK290" t="s">
        <v>3844</v>
      </c>
      <c r="AL290" s="7">
        <v>0</v>
      </c>
      <c r="AM290" s="1"/>
    </row>
    <row r="291" spans="1:39" ht="12.75" customHeight="1">
      <c r="A291" s="1"/>
      <c r="B291" s="1" t="s">
        <v>3845</v>
      </c>
      <c r="C291" s="1" t="s">
        <v>3846</v>
      </c>
      <c r="D291" s="3" t="str">
        <f ca="1">IFERROR(__xludf.DUMMYFUNCTION("PROPER(REGEXEXTRACT(B847, ""(?:https?:\/\/)?(?:www\.)?([a-zA-Z0-9-]+)\.""))"),"Skyscanner")</f>
        <v>Skyscanner</v>
      </c>
      <c r="E291" s="1" t="s">
        <v>3847</v>
      </c>
      <c r="F291" s="1">
        <v>9.7856640000000006</v>
      </c>
      <c r="G291" s="1">
        <v>126.15988969999999</v>
      </c>
      <c r="H291" s="1" t="s">
        <v>3848</v>
      </c>
      <c r="I291" s="1" t="s">
        <v>3715</v>
      </c>
      <c r="J291" s="1">
        <f>IF(K291="URBAN",1,IF(K291="SUBURBAN",2,IF(K291="RURAL",3,"")))</f>
        <v>3</v>
      </c>
      <c r="K291" s="1" t="s">
        <v>541</v>
      </c>
      <c r="L291" s="18">
        <v>46082</v>
      </c>
      <c r="M291" s="49">
        <v>0.54166666666666663</v>
      </c>
      <c r="N291" s="18">
        <v>46083</v>
      </c>
      <c r="O291" s="56">
        <v>0.95833333333333337</v>
      </c>
      <c r="P291" s="31" t="str">
        <f>TEXT($L291, "dddd")</f>
        <v>Sunday</v>
      </c>
      <c r="Q291" s="39" t="s">
        <v>117</v>
      </c>
      <c r="R291" s="39">
        <v>1802.8413</v>
      </c>
      <c r="S291" s="1" t="str">
        <f>IF(OR(MONTH(L291)=12, MONTH(L291)&lt;=5), "Dry Season", "Wet Season")</f>
        <v>Dry Season</v>
      </c>
      <c r="T291" s="1">
        <v>1</v>
      </c>
      <c r="U291" s="1">
        <v>0</v>
      </c>
      <c r="V291" s="1">
        <v>0</v>
      </c>
      <c r="W291" s="1">
        <v>1</v>
      </c>
      <c r="X291" s="1" t="s">
        <v>3716</v>
      </c>
      <c r="Y291" s="1">
        <v>9.7891089999999998</v>
      </c>
      <c r="Z291" s="1">
        <v>126.15971999999999</v>
      </c>
      <c r="AA291" s="11" cm="1">
        <f t="array" ref="AA291">IF(ISBLANK(Y291), 0, VINCentyInvDistance(F291,G291,Y291,Z291))</f>
        <v>381.4935091025078</v>
      </c>
      <c r="AB291" s="1">
        <v>0</v>
      </c>
      <c r="AC291" s="1">
        <v>6</v>
      </c>
      <c r="AD291" s="1">
        <v>3</v>
      </c>
      <c r="AE291" s="1">
        <v>4</v>
      </c>
      <c r="AF291" s="1">
        <v>1</v>
      </c>
      <c r="AG291" s="1" t="s">
        <v>3717</v>
      </c>
      <c r="AH291" s="1" t="s">
        <v>3709</v>
      </c>
      <c r="AI291" s="1" t="str">
        <f>TRIM(MID(SUBSTITUTE($H291,",",REPT(" ",200)),(LEN($H291)-LEN(SUBSTITUTE($H291,",",""))-2)*200+1,200))</f>
        <v>Caraga</v>
      </c>
      <c r="AJ291" s="1" t="s">
        <v>55</v>
      </c>
      <c r="AK291" t="s">
        <v>3849</v>
      </c>
      <c r="AL291" s="7">
        <v>0</v>
      </c>
      <c r="AM291" s="1"/>
    </row>
    <row r="292" spans="1:39" ht="12.75" customHeight="1">
      <c r="A292" s="1"/>
      <c r="B292" s="1" t="s">
        <v>3850</v>
      </c>
      <c r="C292" s="1" t="s">
        <v>3851</v>
      </c>
      <c r="D292" s="3" t="str">
        <f ca="1">IFERROR(__xludf.DUMMYFUNCTION("PROPER(REGEXEXTRACT(B848, ""(?:https?:\/\/)?(?:www\.)?([a-zA-Z0-9-]+)\.""))"),"Skyscanner")</f>
        <v>Skyscanner</v>
      </c>
      <c r="E292" s="1" t="s">
        <v>3852</v>
      </c>
      <c r="F292" s="1">
        <v>9.7816313000000008</v>
      </c>
      <c r="G292" s="1">
        <v>126.1520896</v>
      </c>
      <c r="H292" s="1" t="s">
        <v>3853</v>
      </c>
      <c r="I292" s="1" t="s">
        <v>3715</v>
      </c>
      <c r="J292" s="1">
        <f>IF(K292="URBAN",1,IF(K292="SUBURBAN",2,IF(K292="RURAL",3,"")))</f>
        <v>3</v>
      </c>
      <c r="K292" s="1" t="s">
        <v>541</v>
      </c>
      <c r="L292" s="18">
        <v>46082</v>
      </c>
      <c r="M292" s="49">
        <v>0.58333333333333337</v>
      </c>
      <c r="N292" s="18">
        <v>46083</v>
      </c>
      <c r="O292" s="56">
        <v>0.5</v>
      </c>
      <c r="P292" s="31" t="str">
        <f>TEXT($L292, "dddd")</f>
        <v>Sunday</v>
      </c>
      <c r="Q292" s="39" t="s">
        <v>111</v>
      </c>
      <c r="R292" s="39">
        <v>3908</v>
      </c>
      <c r="S292" s="1" t="str">
        <f>IF(OR(MONTH(L292)=12, MONTH(L292)&lt;=5), "Dry Season", "Wet Season")</f>
        <v>Dry Season</v>
      </c>
      <c r="T292" s="1">
        <v>1</v>
      </c>
      <c r="U292" s="1">
        <v>0</v>
      </c>
      <c r="V292" s="1">
        <v>0</v>
      </c>
      <c r="W292" s="1">
        <v>1</v>
      </c>
      <c r="X292" s="1" t="s">
        <v>3716</v>
      </c>
      <c r="Y292" s="1">
        <v>9.7891089999999998</v>
      </c>
      <c r="Z292" s="1">
        <v>126.15971999999999</v>
      </c>
      <c r="AA292" s="11" cm="1">
        <f t="array" ref="AA292">IF(ISBLANK(Y292), 0, VINCentyInvDistance(F292,G292,Y292,Z292))</f>
        <v>1176.8002591716734</v>
      </c>
      <c r="AB292" s="1">
        <v>0</v>
      </c>
      <c r="AC292" s="1">
        <v>10</v>
      </c>
      <c r="AD292" s="1">
        <v>5</v>
      </c>
      <c r="AE292" s="1">
        <v>2</v>
      </c>
      <c r="AF292" s="1">
        <v>1</v>
      </c>
      <c r="AG292" s="1" t="s">
        <v>3717</v>
      </c>
      <c r="AH292" s="1" t="s">
        <v>3709</v>
      </c>
      <c r="AI292" s="1" t="str">
        <f>TRIM(MID(SUBSTITUTE($H292,",",REPT(" ",200)),(LEN($H292)-LEN(SUBSTITUTE($H292,",",""))-2)*200+1,200))</f>
        <v>Caraga</v>
      </c>
      <c r="AJ292" s="1" t="s">
        <v>55</v>
      </c>
      <c r="AK292" t="s">
        <v>16848</v>
      </c>
      <c r="AL292" s="7">
        <v>0</v>
      </c>
      <c r="AM292" s="1"/>
    </row>
    <row r="293" spans="1:39" ht="12.75" customHeight="1">
      <c r="A293" s="1"/>
      <c r="B293" s="1" t="s">
        <v>3858</v>
      </c>
      <c r="C293" s="1" t="s">
        <v>3859</v>
      </c>
      <c r="D293" s="3" t="str">
        <f ca="1">IFERROR(__xludf.DUMMYFUNCTION("PROPER(REGEXEXTRACT(B850, ""(?:https?:\/\/)?(?:www\.)?([a-zA-Z0-9-]+)\.""))"),"Agoda")</f>
        <v>Agoda</v>
      </c>
      <c r="E293" s="1" t="s">
        <v>3860</v>
      </c>
      <c r="F293" s="1">
        <v>9.7913499999999996</v>
      </c>
      <c r="G293" s="1">
        <v>126.16082</v>
      </c>
      <c r="H293" s="1" t="s">
        <v>3843</v>
      </c>
      <c r="I293" s="1" t="s">
        <v>3715</v>
      </c>
      <c r="J293" s="1">
        <f>IF(K293="URBAN",1,IF(K293="SUBURBAN",2,IF(K293="RURAL",3,"")))</f>
        <v>3</v>
      </c>
      <c r="K293" s="1" t="s">
        <v>541</v>
      </c>
      <c r="L293" s="18">
        <v>46082</v>
      </c>
      <c r="M293" s="49">
        <v>0.625</v>
      </c>
      <c r="N293" s="18">
        <v>46083</v>
      </c>
      <c r="O293" s="56">
        <v>0.5</v>
      </c>
      <c r="P293" s="31" t="str">
        <f>TEXT($L293, "dddd")</f>
        <v>Sunday</v>
      </c>
      <c r="Q293" s="39" t="s">
        <v>117</v>
      </c>
      <c r="R293" s="39">
        <v>1688.31</v>
      </c>
      <c r="S293" s="1" t="str">
        <f>IF(OR(MONTH(L293)=12, MONTH(L293)&lt;=5), "Dry Season", "Wet Season")</f>
        <v>Dry Season</v>
      </c>
      <c r="T293" s="1">
        <v>1</v>
      </c>
      <c r="U293" s="1">
        <v>1</v>
      </c>
      <c r="V293" s="1">
        <v>0</v>
      </c>
      <c r="W293" s="1">
        <v>0</v>
      </c>
      <c r="X293" s="1" t="s">
        <v>44</v>
      </c>
      <c r="Y293" s="1"/>
      <c r="Z293" s="1"/>
      <c r="AA293" s="11" cm="1">
        <f t="array" ref="AA293">IF(ISBLANK(Y293), 0, VINCentyInvDistance(F293,G293,Y293,Z293))</f>
        <v>0</v>
      </c>
      <c r="AB293" s="1">
        <v>0</v>
      </c>
      <c r="AC293" s="1">
        <v>0</v>
      </c>
      <c r="AD293" s="1">
        <v>0</v>
      </c>
      <c r="AE293" s="1">
        <v>55</v>
      </c>
      <c r="AF293" s="1">
        <v>1</v>
      </c>
      <c r="AG293" s="1" t="str">
        <f>TRIM(MID(SUBSTITUTE($H293,",",REPT(" ",200)),(LEN($H293)-LEN(SUBSTITUTE($H293,",",""))-4)*200+1,200))</f>
        <v>General Luna</v>
      </c>
      <c r="AH293" s="1" t="str">
        <f>TRIM(MID(SUBSTITUTE($H293,",",REPT(" ",200)),(LEN($H293)-LEN(SUBSTITUTE($H293,",",""))-3)*200+1,200))</f>
        <v>Surigao del Norte</v>
      </c>
      <c r="AI293" s="1" t="str">
        <f>TRIM(MID(SUBSTITUTE($H293,",",REPT(" ",200)),(LEN($H293)-LEN(SUBSTITUTE($H293,",",""))-2)*200+1,200))</f>
        <v>Caraga</v>
      </c>
      <c r="AJ293" s="1" t="str">
        <f>TRIM(MID(SUBSTITUTE($H293,",",REPT(" ",200)),(LEN($H293)-LEN(SUBSTITUTE($H293,",",""))-0)*200+1,200))</f>
        <v>Philippines</v>
      </c>
      <c r="AL293" s="7">
        <v>0</v>
      </c>
      <c r="AM293" s="1" t="s">
        <v>3861</v>
      </c>
    </row>
    <row r="294" spans="1:39" ht="12.75" customHeight="1">
      <c r="A294" s="1"/>
      <c r="B294" s="1" t="s">
        <v>3862</v>
      </c>
      <c r="C294" s="1" t="s">
        <v>3863</v>
      </c>
      <c r="D294" s="3" t="str">
        <f ca="1">IFERROR(__xludf.DUMMYFUNCTION("PROPER(REGEXEXTRACT(B851, ""(?:https?:\/\/)?(?:www\.)?([a-zA-Z0-9-]+)\.""))"),"Skyscanner")</f>
        <v>Skyscanner</v>
      </c>
      <c r="E294" s="1" t="s">
        <v>3864</v>
      </c>
      <c r="F294" s="1">
        <v>9.7877425999999996</v>
      </c>
      <c r="G294" s="1">
        <v>126.1554824</v>
      </c>
      <c r="H294" s="1" t="s">
        <v>3848</v>
      </c>
      <c r="I294" s="1" t="s">
        <v>3715</v>
      </c>
      <c r="J294" s="1">
        <f>IF(K294="URBAN",1,IF(K294="SUBURBAN",2,IF(K294="RURAL",3,"")))</f>
        <v>3</v>
      </c>
      <c r="K294" s="1" t="s">
        <v>541</v>
      </c>
      <c r="L294" s="18">
        <v>46082</v>
      </c>
      <c r="M294" s="49">
        <v>0.625</v>
      </c>
      <c r="N294" s="18">
        <v>46083</v>
      </c>
      <c r="O294" s="56">
        <v>0.45833333333333331</v>
      </c>
      <c r="P294" s="31" t="str">
        <f>TEXT($L294, "dddd")</f>
        <v>Sunday</v>
      </c>
      <c r="Q294" s="39" t="s">
        <v>111</v>
      </c>
      <c r="R294" s="39">
        <v>3093</v>
      </c>
      <c r="S294" s="1" t="str">
        <f>IF(OR(MONTH(L294)=12, MONTH(L294)&lt;=5), "Dry Season", "Wet Season")</f>
        <v>Dry Season</v>
      </c>
      <c r="T294" s="1">
        <v>1</v>
      </c>
      <c r="U294" s="1">
        <v>0</v>
      </c>
      <c r="V294" s="1">
        <v>0</v>
      </c>
      <c r="W294" s="1">
        <v>1</v>
      </c>
      <c r="X294" s="1" t="s">
        <v>3716</v>
      </c>
      <c r="Y294" s="1">
        <v>9.7891089999999998</v>
      </c>
      <c r="Z294" s="1">
        <v>126.15971999999999</v>
      </c>
      <c r="AA294" s="11" cm="1">
        <f t="array" ref="AA294">IF(ISBLANK(Y294), 0, VINCentyInvDistance(F294,G294,Y294,Z294))</f>
        <v>488.85362280129402</v>
      </c>
      <c r="AB294" s="1">
        <v>0</v>
      </c>
      <c r="AC294" s="1">
        <v>0</v>
      </c>
      <c r="AD294" s="1">
        <v>0</v>
      </c>
      <c r="AE294" s="1">
        <v>31</v>
      </c>
      <c r="AF294" s="1">
        <v>1</v>
      </c>
      <c r="AG294" s="1" t="s">
        <v>3717</v>
      </c>
      <c r="AH294" s="1" t="s">
        <v>3709</v>
      </c>
      <c r="AI294" s="1" t="str">
        <f>TRIM(MID(SUBSTITUTE($H294,",",REPT(" ",200)),(LEN($H294)-LEN(SUBSTITUTE($H294,",",""))-2)*200+1,200))</f>
        <v>Caraga</v>
      </c>
      <c r="AJ294" s="1" t="s">
        <v>55</v>
      </c>
      <c r="AK294" t="s">
        <v>16849</v>
      </c>
      <c r="AL294" s="7">
        <v>0</v>
      </c>
      <c r="AM294" s="1"/>
    </row>
    <row r="295" spans="1:39" ht="12.75" customHeight="1">
      <c r="A295" s="1"/>
      <c r="B295" s="1" t="s">
        <v>3865</v>
      </c>
      <c r="C295" s="1" t="s">
        <v>3866</v>
      </c>
      <c r="D295" s="3" t="str">
        <f ca="1">IFERROR(__xludf.DUMMYFUNCTION("PROPER(REGEXEXTRACT(B852, ""(?:https?:\/\/)?(?:www\.)?([a-zA-Z0-9-]+)\.""))"),"Skyscanner")</f>
        <v>Skyscanner</v>
      </c>
      <c r="E295" s="1" t="s">
        <v>3867</v>
      </c>
      <c r="F295" s="1">
        <v>9.7660803999999999</v>
      </c>
      <c r="G295" s="1">
        <v>126.1273786</v>
      </c>
      <c r="H295" s="1" t="s">
        <v>3868</v>
      </c>
      <c r="I295" s="1" t="s">
        <v>3715</v>
      </c>
      <c r="J295" s="1">
        <f>IF(K295="URBAN",1,IF(K295="SUBURBAN",2,IF(K295="RURAL",3,"")))</f>
        <v>3</v>
      </c>
      <c r="K295" s="1" t="s">
        <v>541</v>
      </c>
      <c r="L295" s="18">
        <v>46082</v>
      </c>
      <c r="M295" s="49">
        <v>0.58333333333333337</v>
      </c>
      <c r="N295" s="18">
        <v>46083</v>
      </c>
      <c r="O295" s="56">
        <v>0.45833333333333331</v>
      </c>
      <c r="P295" s="31" t="str">
        <f>TEXT($L295, "dddd")</f>
        <v>Sunday</v>
      </c>
      <c r="Q295" s="39" t="s">
        <v>111</v>
      </c>
      <c r="R295" s="39">
        <v>1049.49</v>
      </c>
      <c r="S295" s="1" t="str">
        <f>IF(OR(MONTH(L295)=12, MONTH(L295)&lt;=5), "Dry Season", "Wet Season")</f>
        <v>Dry Season</v>
      </c>
      <c r="T295" s="1">
        <v>1</v>
      </c>
      <c r="U295" s="1">
        <v>0</v>
      </c>
      <c r="V295" s="1">
        <v>0</v>
      </c>
      <c r="W295" s="1">
        <v>1</v>
      </c>
      <c r="X295" s="1" t="s">
        <v>3716</v>
      </c>
      <c r="Y295" s="1">
        <v>9.7891089999999998</v>
      </c>
      <c r="Z295" s="1">
        <v>126.15971999999999</v>
      </c>
      <c r="AA295" s="11" cm="1">
        <f t="array" ref="AA295">IF(ISBLANK(Y295), 0, VINCentyInvDistance(F295,G295,Y295,Z295))</f>
        <v>4367.839020669453</v>
      </c>
      <c r="AB295" s="1">
        <v>0</v>
      </c>
      <c r="AC295" s="1">
        <v>0</v>
      </c>
      <c r="AD295" s="1">
        <v>0</v>
      </c>
      <c r="AE295" s="1">
        <v>72</v>
      </c>
      <c r="AF295" s="1">
        <v>1</v>
      </c>
      <c r="AG295" s="1" t="s">
        <v>3717</v>
      </c>
      <c r="AH295" s="1" t="s">
        <v>3709</v>
      </c>
      <c r="AI295" s="1" t="str">
        <f>TRIM(MID(SUBSTITUTE($H295,",",REPT(" ",200)),(LEN($H295)-LEN(SUBSTITUTE($H295,",",""))-2)*200+1,200))</f>
        <v>Caraga</v>
      </c>
      <c r="AJ295" s="1" t="s">
        <v>55</v>
      </c>
      <c r="AK295" t="s">
        <v>3869</v>
      </c>
      <c r="AL295" s="7">
        <v>0</v>
      </c>
      <c r="AM295" s="1"/>
    </row>
    <row r="296" spans="1:39" ht="12.75" customHeight="1">
      <c r="A296" s="1"/>
      <c r="B296" s="1" t="s">
        <v>3870</v>
      </c>
      <c r="C296" s="1" t="s">
        <v>3871</v>
      </c>
      <c r="D296" s="3" t="str">
        <f ca="1">IFERROR(__xludf.DUMMYFUNCTION("PROPER(REGEXEXTRACT(B853, ""(?:https?:\/\/)?(?:www\.)?([a-zA-Z0-9-]+)\.""))"),"Agoda")</f>
        <v>Agoda</v>
      </c>
      <c r="E296" s="1" t="s">
        <v>3872</v>
      </c>
      <c r="F296" s="1">
        <v>9.7719299999999993</v>
      </c>
      <c r="G296" s="1">
        <v>126.12598</v>
      </c>
      <c r="H296" s="1" t="s">
        <v>3793</v>
      </c>
      <c r="I296" s="1" t="s">
        <v>3715</v>
      </c>
      <c r="J296" s="1">
        <f>IF(K296="URBAN",1,IF(K296="SUBURBAN",2,IF(K296="RURAL",3,"")))</f>
        <v>3</v>
      </c>
      <c r="K296" s="1" t="s">
        <v>541</v>
      </c>
      <c r="L296" s="18">
        <v>46082</v>
      </c>
      <c r="M296" s="49">
        <v>0.625</v>
      </c>
      <c r="N296" s="18">
        <v>46083</v>
      </c>
      <c r="O296" s="56">
        <v>0.5</v>
      </c>
      <c r="P296" s="31" t="str">
        <f>TEXT($L296, "dddd")</f>
        <v>Sunday</v>
      </c>
      <c r="Q296" s="39" t="s">
        <v>61</v>
      </c>
      <c r="R296" s="39">
        <v>1962.09</v>
      </c>
      <c r="S296" s="1" t="str">
        <f>IF(OR(MONTH(L296)=12, MONTH(L296)&lt;=5), "Dry Season", "Wet Season")</f>
        <v>Dry Season</v>
      </c>
      <c r="T296" s="1">
        <v>1</v>
      </c>
      <c r="U296" s="1">
        <v>1</v>
      </c>
      <c r="V296" s="1">
        <v>0</v>
      </c>
      <c r="W296" s="1">
        <v>1</v>
      </c>
      <c r="X296" s="1" t="s">
        <v>3716</v>
      </c>
      <c r="Y296" s="1">
        <v>9.7891089999999998</v>
      </c>
      <c r="Z296" s="1">
        <v>126.15971999999999</v>
      </c>
      <c r="AA296" s="11" cm="1">
        <f t="array" ref="AA296">IF(ISBLANK(Y296), 0, VINCentyInvDistance(F296,G296,Y296,Z296))</f>
        <v>4160.876563257043</v>
      </c>
      <c r="AB296" s="1">
        <v>0</v>
      </c>
      <c r="AC296" s="1">
        <v>0</v>
      </c>
      <c r="AD296" s="1">
        <v>0</v>
      </c>
      <c r="AE296" s="1">
        <v>41</v>
      </c>
      <c r="AF296" s="1">
        <v>1</v>
      </c>
      <c r="AG296" s="1" t="str">
        <f>TRIM(MID(SUBSTITUTE($H296,",",REPT(" ",200)),(LEN($H296)-LEN(SUBSTITUTE($H296,",",""))-4)*200+1,200))</f>
        <v>General Luna</v>
      </c>
      <c r="AH296" s="1" t="str">
        <f>TRIM(MID(SUBSTITUTE($H296,",",REPT(" ",200)),(LEN($H296)-LEN(SUBSTITUTE($H296,",",""))-3)*200+1,200))</f>
        <v>Surigao del Norte</v>
      </c>
      <c r="AI296" s="1" t="str">
        <f>TRIM(MID(SUBSTITUTE($H296,",",REPT(" ",200)),(LEN($H296)-LEN(SUBSTITUTE($H296,",",""))-2)*200+1,200))</f>
        <v>Caraga</v>
      </c>
      <c r="AJ296" s="1" t="str">
        <f>TRIM(MID(SUBSTITUTE($H296,",",REPT(" ",200)),(LEN($H296)-LEN(SUBSTITUTE($H296,",",""))-0)*200+1,200))</f>
        <v>Philippines</v>
      </c>
      <c r="AL296" s="7">
        <v>0</v>
      </c>
      <c r="AM296" s="1" t="s">
        <v>3873</v>
      </c>
    </row>
    <row r="297" spans="1:39" ht="12.75" customHeight="1">
      <c r="A297" s="1"/>
      <c r="B297" s="1" t="s">
        <v>3877</v>
      </c>
      <c r="C297" s="1" t="s">
        <v>3878</v>
      </c>
      <c r="D297" s="3" t="str">
        <f ca="1">IFERROR(__xludf.DUMMYFUNCTION("PROPER(REGEXEXTRACT(B855, ""(?:https?:\/\/)?(?:www\.)?([a-zA-Z0-9-]+)\.""))"),"Skyscanner")</f>
        <v>Skyscanner</v>
      </c>
      <c r="E297" s="1" t="s">
        <v>3879</v>
      </c>
      <c r="F297" s="1">
        <v>9.8107100000000003</v>
      </c>
      <c r="G297" s="1">
        <v>126.15875</v>
      </c>
      <c r="H297" s="1" t="s">
        <v>3714</v>
      </c>
      <c r="I297" s="1" t="s">
        <v>3715</v>
      </c>
      <c r="J297" s="1">
        <f>IF(K297="URBAN",1,IF(K297="SUBURBAN",2,IF(K297="RURAL",3,"")))</f>
        <v>3</v>
      </c>
      <c r="K297" s="1" t="s">
        <v>541</v>
      </c>
      <c r="L297" s="18">
        <v>46082</v>
      </c>
      <c r="M297" s="49">
        <v>0.58333333333333337</v>
      </c>
      <c r="N297" s="18">
        <v>46083</v>
      </c>
      <c r="O297" s="56">
        <v>0.54166666666666663</v>
      </c>
      <c r="P297" s="31" t="str">
        <f>TEXT($L297, "dddd")</f>
        <v>Sunday</v>
      </c>
      <c r="Q297" s="39" t="s">
        <v>117</v>
      </c>
      <c r="R297" s="39">
        <v>1232.01</v>
      </c>
      <c r="S297" s="1" t="str">
        <f>IF(OR(MONTH(L297)=12, MONTH(L297)&lt;=5), "Dry Season", "Wet Season")</f>
        <v>Dry Season</v>
      </c>
      <c r="T297" s="1">
        <v>1</v>
      </c>
      <c r="U297" s="1">
        <v>0</v>
      </c>
      <c r="V297" s="1">
        <v>0</v>
      </c>
      <c r="W297" s="1">
        <v>1</v>
      </c>
      <c r="X297" s="1" t="s">
        <v>3716</v>
      </c>
      <c r="Y297" s="1">
        <v>9.7891089999999998</v>
      </c>
      <c r="Z297" s="1">
        <v>126.15971999999999</v>
      </c>
      <c r="AA297" s="11" cm="1">
        <f t="array" ref="AA297">IF(ISBLANK(Y297), 0, VINCentyInvDistance(F297,G297,Y297,Z297))</f>
        <v>2391.5786086074554</v>
      </c>
      <c r="AB297" s="1">
        <v>0</v>
      </c>
      <c r="AC297" s="1">
        <v>10</v>
      </c>
      <c r="AD297" s="1">
        <v>0</v>
      </c>
      <c r="AE297" s="1">
        <v>4</v>
      </c>
      <c r="AF297" s="1">
        <v>1</v>
      </c>
      <c r="AG297" s="1" t="s">
        <v>3880</v>
      </c>
      <c r="AH297" s="1" t="s">
        <v>3709</v>
      </c>
      <c r="AI297" s="1"/>
      <c r="AJ297" s="1" t="s">
        <v>55</v>
      </c>
      <c r="AK297" t="s">
        <v>16851</v>
      </c>
      <c r="AL297" s="7">
        <v>0</v>
      </c>
      <c r="AM297" s="1" t="s">
        <v>3881</v>
      </c>
    </row>
    <row r="298" spans="1:39" ht="12.75" customHeight="1">
      <c r="A298" s="1"/>
      <c r="B298" s="1" t="s">
        <v>3882</v>
      </c>
      <c r="C298" s="1" t="s">
        <v>3883</v>
      </c>
      <c r="D298" s="3" t="str">
        <f ca="1">IFERROR(__xludf.DUMMYFUNCTION("PROPER(REGEXEXTRACT(B856, ""(?:https?:\/\/)?(?:www\.)?([a-zA-Z0-9-]+)\.""))"),"Skyscanner")</f>
        <v>Skyscanner</v>
      </c>
      <c r="E298" s="1" t="s">
        <v>3884</v>
      </c>
      <c r="F298" s="1">
        <v>9.7840869999999995</v>
      </c>
      <c r="G298" s="1">
        <v>126.15711210000001</v>
      </c>
      <c r="H298" s="1" t="s">
        <v>3885</v>
      </c>
      <c r="I298" s="1" t="s">
        <v>3715</v>
      </c>
      <c r="J298" s="1">
        <f>IF(K298="URBAN",1,IF(K298="SUBURBAN",2,IF(K298="RURAL",3,"")))</f>
        <v>3</v>
      </c>
      <c r="K298" s="1" t="s">
        <v>541</v>
      </c>
      <c r="L298" s="18">
        <v>46082</v>
      </c>
      <c r="M298" s="49">
        <v>0.58333333333333337</v>
      </c>
      <c r="N298" s="18">
        <v>46083</v>
      </c>
      <c r="O298" s="56">
        <v>0.5</v>
      </c>
      <c r="P298" s="31" t="str">
        <f>TEXT($L298, "dddd")</f>
        <v>Sunday</v>
      </c>
      <c r="Q298" s="39" t="s">
        <v>186</v>
      </c>
      <c r="R298" s="39">
        <v>2829.06</v>
      </c>
      <c r="S298" s="1" t="str">
        <f>IF(OR(MONTH(L298)=12, MONTH(L298)&lt;=5), "Dry Season", "Wet Season")</f>
        <v>Dry Season</v>
      </c>
      <c r="T298" s="1">
        <v>1</v>
      </c>
      <c r="U298" s="1">
        <v>0</v>
      </c>
      <c r="V298" s="1">
        <v>0</v>
      </c>
      <c r="W298" s="1">
        <v>1</v>
      </c>
      <c r="X298" s="1" t="s">
        <v>3716</v>
      </c>
      <c r="Y298" s="1">
        <v>9.7891089999999998</v>
      </c>
      <c r="Z298" s="1">
        <v>126.15971999999999</v>
      </c>
      <c r="AA298" s="11" cm="1">
        <f t="array" ref="AA298">IF(ISBLANK(Y298), 0, VINCentyInvDistance(F298,G298,Y298,Z298))</f>
        <v>624.82177075486413</v>
      </c>
      <c r="AB298" s="1">
        <v>0</v>
      </c>
      <c r="AC298" s="1">
        <v>0</v>
      </c>
      <c r="AD298" s="1">
        <v>0</v>
      </c>
      <c r="AE298" s="1">
        <v>19</v>
      </c>
      <c r="AF298" s="1">
        <v>1</v>
      </c>
      <c r="AG298" s="1" t="s">
        <v>3717</v>
      </c>
      <c r="AH298" s="1" t="s">
        <v>3709</v>
      </c>
      <c r="AI298" s="1" t="str">
        <f>TRIM(MID(SUBSTITUTE($H298,",",REPT(" ",200)),(LEN($H298)-LEN(SUBSTITUTE($H298,",",""))-2)*200+1,200))</f>
        <v>Caraga</v>
      </c>
      <c r="AJ298" s="1" t="s">
        <v>55</v>
      </c>
      <c r="AK298" t="s">
        <v>16852</v>
      </c>
      <c r="AL298" s="6">
        <v>2</v>
      </c>
      <c r="AM298" s="1"/>
    </row>
    <row r="299" spans="1:39" ht="12.75" customHeight="1">
      <c r="A299" s="1"/>
      <c r="B299" s="1" t="s">
        <v>3886</v>
      </c>
      <c r="C299" s="1" t="s">
        <v>3887</v>
      </c>
      <c r="D299" s="3" t="str">
        <f ca="1">IFERROR(__xludf.DUMMYFUNCTION("PROPER(REGEXEXTRACT(B857, ""(?:https?:\/\/)?(?:www\.)?([a-zA-Z0-9-]+)\.""))"),"Skyscanner")</f>
        <v>Skyscanner</v>
      </c>
      <c r="E299" s="1" t="s">
        <v>3888</v>
      </c>
      <c r="F299" s="1">
        <v>9.8119499999999995</v>
      </c>
      <c r="G299" s="1">
        <v>126.16330000000001</v>
      </c>
      <c r="H299" s="1" t="s">
        <v>3771</v>
      </c>
      <c r="I299" s="1" t="s">
        <v>3715</v>
      </c>
      <c r="J299" s="1">
        <f>IF(K299="URBAN",1,IF(K299="SUBURBAN",2,IF(K299="RURAL",3,"")))</f>
        <v>3</v>
      </c>
      <c r="K299" s="1" t="s">
        <v>541</v>
      </c>
      <c r="L299" s="18">
        <v>46082</v>
      </c>
      <c r="M299" s="49">
        <v>0.58333333333333337</v>
      </c>
      <c r="N299" s="18">
        <v>46083</v>
      </c>
      <c r="O299" s="56">
        <v>0.5</v>
      </c>
      <c r="P299" s="31" t="str">
        <f>TEXT($L299, "dddd")</f>
        <v>Sunday</v>
      </c>
      <c r="Q299" s="39" t="s">
        <v>531</v>
      </c>
      <c r="R299" s="39">
        <v>1400</v>
      </c>
      <c r="S299" s="1" t="str">
        <f>IF(OR(MONTH(L299)=12, MONTH(L299)&lt;=5), "Dry Season", "Wet Season")</f>
        <v>Dry Season</v>
      </c>
      <c r="T299" s="1">
        <v>1</v>
      </c>
      <c r="U299" s="1">
        <v>0</v>
      </c>
      <c r="V299" s="1">
        <v>0</v>
      </c>
      <c r="W299" s="1">
        <v>1</v>
      </c>
      <c r="X299" s="1" t="s">
        <v>3716</v>
      </c>
      <c r="Y299" s="1">
        <v>9.7891089999999998</v>
      </c>
      <c r="Z299" s="1">
        <v>126.15971999999999</v>
      </c>
      <c r="AA299" s="11" cm="1">
        <f t="array" ref="AA299">IF(ISBLANK(Y299), 0, VINCentyInvDistance(F299,G299,Y299,Z299))</f>
        <v>2556.707751366454</v>
      </c>
      <c r="AB299" s="1">
        <v>0</v>
      </c>
      <c r="AC299" s="1">
        <v>0</v>
      </c>
      <c r="AD299" s="1">
        <v>0</v>
      </c>
      <c r="AE299" s="1">
        <v>16</v>
      </c>
      <c r="AF299" s="1">
        <v>1</v>
      </c>
      <c r="AG299" s="1" t="s">
        <v>3889</v>
      </c>
      <c r="AH299" s="1" t="s">
        <v>3709</v>
      </c>
      <c r="AI299" s="1" t="str">
        <f>TRIM(MID(SUBSTITUTE($H299,",",REPT(" ",200)),(LEN($H299)-LEN(SUBSTITUTE($H299,",",""))-2)*200+1,200))</f>
        <v>Caraga</v>
      </c>
      <c r="AJ299" s="1" t="s">
        <v>55</v>
      </c>
      <c r="AK299" t="s">
        <v>3890</v>
      </c>
      <c r="AL299" s="6">
        <v>3</v>
      </c>
      <c r="AM299" s="1" t="s">
        <v>3891</v>
      </c>
    </row>
    <row r="300" spans="1:39" ht="12.75" customHeight="1">
      <c r="A300" s="1"/>
      <c r="B300" s="1" t="s">
        <v>3892</v>
      </c>
      <c r="C300" s="1" t="s">
        <v>3893</v>
      </c>
      <c r="D300" s="3" t="str">
        <f ca="1">IFERROR(__xludf.DUMMYFUNCTION("PROPER(REGEXEXTRACT(B858, ""(?:https?:\/\/)?(?:www\.)?([a-zA-Z0-9-]+)\.""))"),"Skyscanner")</f>
        <v>Skyscanner</v>
      </c>
      <c r="E300" s="1" t="s">
        <v>3894</v>
      </c>
      <c r="F300" s="1">
        <v>9.7931924000000006</v>
      </c>
      <c r="G300" s="1">
        <v>126.1571823</v>
      </c>
      <c r="H300" s="1" t="s">
        <v>3895</v>
      </c>
      <c r="I300" s="1" t="s">
        <v>3715</v>
      </c>
      <c r="J300" s="1">
        <f>IF(K300="URBAN",1,IF(K300="SUBURBAN",2,IF(K300="RURAL",3,"")))</f>
        <v>3</v>
      </c>
      <c r="K300" s="1" t="s">
        <v>541</v>
      </c>
      <c r="L300" s="18">
        <v>46082</v>
      </c>
      <c r="M300" s="49">
        <v>0.58333333333333337</v>
      </c>
      <c r="N300" s="18">
        <v>46083</v>
      </c>
      <c r="O300" s="56">
        <v>0.45833333333333331</v>
      </c>
      <c r="P300" s="31" t="str">
        <f>TEXT($L300, "dddd")</f>
        <v>Sunday</v>
      </c>
      <c r="Q300" s="39" t="s">
        <v>207</v>
      </c>
      <c r="R300" s="39">
        <v>7740</v>
      </c>
      <c r="S300" s="1" t="str">
        <f>IF(OR(MONTH(L300)=12, MONTH(L300)&lt;=5), "Dry Season", "Wet Season")</f>
        <v>Dry Season</v>
      </c>
      <c r="T300" s="1">
        <v>1</v>
      </c>
      <c r="U300" s="1">
        <v>0</v>
      </c>
      <c r="V300" s="1">
        <v>0</v>
      </c>
      <c r="W300" s="1">
        <v>1</v>
      </c>
      <c r="X300" s="1" t="s">
        <v>3716</v>
      </c>
      <c r="Y300" s="1">
        <v>9.7891089999999998</v>
      </c>
      <c r="Z300" s="1">
        <v>126.15971999999999</v>
      </c>
      <c r="AA300" s="11" cm="1">
        <f t="array" ref="AA300">IF(ISBLANK(Y300), 0, VINCentyInvDistance(F300,G300,Y300,Z300))</f>
        <v>530.56448543194256</v>
      </c>
      <c r="AB300" s="1">
        <v>0</v>
      </c>
      <c r="AC300" s="1">
        <v>7.6</v>
      </c>
      <c r="AD300" s="1">
        <v>3.8</v>
      </c>
      <c r="AE300" s="1">
        <v>290</v>
      </c>
      <c r="AF300" s="1">
        <v>1</v>
      </c>
      <c r="AG300" s="1" t="s">
        <v>3717</v>
      </c>
      <c r="AH300" s="1" t="s">
        <v>3709</v>
      </c>
      <c r="AI300" s="1" t="str">
        <f>TRIM(MID(SUBSTITUTE($H300,",",REPT(" ",200)),(LEN($H300)-LEN(SUBSTITUTE($H300,",",""))-2)*200+1,200))</f>
        <v>Caraga</v>
      </c>
      <c r="AJ300" s="1" t="s">
        <v>55</v>
      </c>
      <c r="AK300" t="s">
        <v>16853</v>
      </c>
      <c r="AL300" s="7">
        <v>0</v>
      </c>
      <c r="AM300" s="1"/>
    </row>
    <row r="301" spans="1:39" ht="12.75" customHeight="1">
      <c r="A301" s="1"/>
      <c r="B301" s="1" t="s">
        <v>3896</v>
      </c>
      <c r="C301" s="1" t="s">
        <v>3897</v>
      </c>
      <c r="D301" s="3" t="str">
        <f ca="1">IFERROR(__xludf.DUMMYFUNCTION("PROPER(REGEXEXTRACT(B859, ""(?:https?:\/\/)?(?:www\.)?([a-zA-Z0-9-]+)\.""))"),"Skyscanner")</f>
        <v>Skyscanner</v>
      </c>
      <c r="E301" s="1" t="s">
        <v>3898</v>
      </c>
      <c r="F301" s="1">
        <v>9.7932304000000006</v>
      </c>
      <c r="G301" s="1">
        <v>126.1571393</v>
      </c>
      <c r="H301" s="1" t="s">
        <v>3895</v>
      </c>
      <c r="I301" s="1" t="s">
        <v>3715</v>
      </c>
      <c r="J301" s="1">
        <f>IF(K301="URBAN",1,IF(K301="SUBURBAN",2,IF(K301="RURAL",3,"")))</f>
        <v>3</v>
      </c>
      <c r="K301" s="1" t="s">
        <v>541</v>
      </c>
      <c r="L301" s="18">
        <v>46082</v>
      </c>
      <c r="M301" s="49">
        <v>0.625</v>
      </c>
      <c r="N301" s="18">
        <v>46083</v>
      </c>
      <c r="O301" s="56">
        <v>0.5</v>
      </c>
      <c r="P301" s="31" t="str">
        <f>TEXT($L301, "dddd")</f>
        <v>Sunday</v>
      </c>
      <c r="Q301" s="39" t="s">
        <v>1000</v>
      </c>
      <c r="R301" s="39">
        <v>9238</v>
      </c>
      <c r="S301" s="1" t="str">
        <f>IF(OR(MONTH(L301)=12, MONTH(L301)&lt;=5), "Dry Season", "Wet Season")</f>
        <v>Dry Season</v>
      </c>
      <c r="T301" s="1">
        <v>1</v>
      </c>
      <c r="U301" s="1">
        <v>0</v>
      </c>
      <c r="V301" s="1">
        <v>0</v>
      </c>
      <c r="W301" s="1">
        <v>1</v>
      </c>
      <c r="X301" s="1" t="s">
        <v>3716</v>
      </c>
      <c r="Y301" s="1">
        <v>9.7891089999999998</v>
      </c>
      <c r="Z301" s="1">
        <v>126.15971999999999</v>
      </c>
      <c r="AA301" s="11" cm="1">
        <f t="array" ref="AA301">IF(ISBLANK(Y301), 0, VINCentyInvDistance(F301,G301,Y301,Z301))</f>
        <v>536.6208672325979</v>
      </c>
      <c r="AB301" s="1">
        <v>0</v>
      </c>
      <c r="AC301" s="1">
        <v>0</v>
      </c>
      <c r="AD301" s="1">
        <v>0</v>
      </c>
      <c r="AE301" s="1">
        <v>135</v>
      </c>
      <c r="AF301" s="1">
        <v>1</v>
      </c>
      <c r="AG301" s="1" t="s">
        <v>3717</v>
      </c>
      <c r="AH301" s="1" t="s">
        <v>3709</v>
      </c>
      <c r="AI301" s="1" t="str">
        <f>TRIM(MID(SUBSTITUTE($H301,",",REPT(" ",200)),(LEN($H301)-LEN(SUBSTITUTE($H301,",",""))-2)*200+1,200))</f>
        <v>Caraga</v>
      </c>
      <c r="AJ301" s="1" t="s">
        <v>55</v>
      </c>
      <c r="AL301" s="7">
        <v>0</v>
      </c>
      <c r="AM301" s="1"/>
    </row>
    <row r="302" spans="1:39" ht="12.75" customHeight="1">
      <c r="A302" s="1"/>
      <c r="B302" s="1" t="s">
        <v>3711</v>
      </c>
      <c r="C302" s="1" t="s">
        <v>3899</v>
      </c>
      <c r="D302" s="3" t="str">
        <f ca="1">IFERROR(__xludf.DUMMYFUNCTION("PROPER(REGEXEXTRACT(B860, ""(?:https?:\/\/)?(?:www\.)?([a-zA-Z0-9-]+)\.""))"),"Skyscanner")</f>
        <v>Skyscanner</v>
      </c>
      <c r="E302" s="1" t="s">
        <v>3900</v>
      </c>
      <c r="F302" s="1">
        <v>9.7961399999999994</v>
      </c>
      <c r="G302" s="1">
        <v>126.16133000000001</v>
      </c>
      <c r="H302" s="1" t="s">
        <v>3901</v>
      </c>
      <c r="I302" s="1" t="s">
        <v>3715</v>
      </c>
      <c r="J302" s="1">
        <f>IF(K302="URBAN",1,IF(K302="SUBURBAN",2,IF(K302="RURAL",3,"")))</f>
        <v>3</v>
      </c>
      <c r="K302" s="1" t="s">
        <v>541</v>
      </c>
      <c r="L302" s="18">
        <v>46082</v>
      </c>
      <c r="M302" s="49">
        <v>0.625</v>
      </c>
      <c r="N302" s="18">
        <v>46083</v>
      </c>
      <c r="O302" s="56">
        <v>0.5</v>
      </c>
      <c r="P302" s="31" t="str">
        <f>TEXT($L302, "dddd")</f>
        <v>Sunday</v>
      </c>
      <c r="Q302" s="39" t="s">
        <v>117</v>
      </c>
      <c r="R302" s="39">
        <v>4095</v>
      </c>
      <c r="S302" s="1" t="str">
        <f>IF(OR(MONTH(L302)=12, MONTH(L302)&lt;=5), "Dry Season", "Wet Season")</f>
        <v>Dry Season</v>
      </c>
      <c r="T302" s="1">
        <v>1</v>
      </c>
      <c r="U302" s="1">
        <v>0</v>
      </c>
      <c r="V302" s="1">
        <v>1</v>
      </c>
      <c r="W302" s="1">
        <v>0</v>
      </c>
      <c r="X302" s="1" t="s">
        <v>44</v>
      </c>
      <c r="Y302" s="1"/>
      <c r="Z302" s="1"/>
      <c r="AA302" s="11" cm="1">
        <f t="array" ref="AA302">IF(ISBLANK(Y302), 0, VINCentyInvDistance(F302,G302,Y302,Z302))</f>
        <v>0</v>
      </c>
      <c r="AB302" s="1">
        <v>0</v>
      </c>
      <c r="AC302" s="1">
        <v>8.6</v>
      </c>
      <c r="AD302" s="1">
        <v>0</v>
      </c>
      <c r="AE302" s="1">
        <v>359</v>
      </c>
      <c r="AF302" s="1">
        <v>1</v>
      </c>
      <c r="AG302" s="1" t="s">
        <v>3880</v>
      </c>
      <c r="AH302" s="1" t="s">
        <v>3709</v>
      </c>
      <c r="AI302" s="1"/>
      <c r="AJ302" s="1" t="s">
        <v>55</v>
      </c>
      <c r="AL302" s="7">
        <v>0</v>
      </c>
      <c r="AM302" s="1" t="s">
        <v>3902</v>
      </c>
    </row>
    <row r="303" spans="1:39" ht="12.75" customHeight="1">
      <c r="A303" s="1"/>
      <c r="B303" s="1" t="s">
        <v>3903</v>
      </c>
      <c r="C303" s="1" t="s">
        <v>3904</v>
      </c>
      <c r="D303" s="3" t="str">
        <f ca="1">IFERROR(__xludf.DUMMYFUNCTION("PROPER(REGEXEXTRACT(B861, ""(?:https?:\/\/)?(?:www\.)?([a-zA-Z0-9-]+)\.""))"),"Skyscanner")</f>
        <v>Skyscanner</v>
      </c>
      <c r="E303" s="1" t="s">
        <v>3905</v>
      </c>
      <c r="F303" s="1">
        <v>9.9508399999999995</v>
      </c>
      <c r="G303" s="1">
        <v>126.09896999999999</v>
      </c>
      <c r="H303" s="1" t="s">
        <v>3906</v>
      </c>
      <c r="I303" s="1" t="s">
        <v>3715</v>
      </c>
      <c r="J303" s="1">
        <f>IF(K303="URBAN",1,IF(K303="SUBURBAN",2,IF(K303="RURAL",3,"")))</f>
        <v>3</v>
      </c>
      <c r="K303" s="1" t="s">
        <v>541</v>
      </c>
      <c r="L303" s="18">
        <v>46082</v>
      </c>
      <c r="M303" s="49">
        <v>0.625</v>
      </c>
      <c r="N303" s="18">
        <v>46083</v>
      </c>
      <c r="O303" s="56">
        <v>0.5</v>
      </c>
      <c r="P303" s="31" t="str">
        <f>TEXT($L303, "dddd")</f>
        <v>Sunday</v>
      </c>
      <c r="Q303" s="39" t="s">
        <v>207</v>
      </c>
      <c r="R303" s="39">
        <v>3730</v>
      </c>
      <c r="S303" s="1" t="str">
        <f>IF(OR(MONTH(L303)=12, MONTH(L303)&lt;=5), "Dry Season", "Wet Season")</f>
        <v>Dry Season</v>
      </c>
      <c r="T303" s="1">
        <v>1</v>
      </c>
      <c r="U303" s="1">
        <v>0</v>
      </c>
      <c r="V303" s="1">
        <v>0</v>
      </c>
      <c r="W303" s="1">
        <v>0</v>
      </c>
      <c r="X303" s="1" t="s">
        <v>44</v>
      </c>
      <c r="Y303" s="1"/>
      <c r="Z303" s="1"/>
      <c r="AA303" s="11" cm="1">
        <f t="array" ref="AA303">IF(ISBLANK(Y303), 0, VINCentyInvDistance(F303,G303,Y303,Z303))</f>
        <v>0</v>
      </c>
      <c r="AB303" s="1">
        <v>0</v>
      </c>
      <c r="AC303" s="1">
        <v>10</v>
      </c>
      <c r="AD303" s="1">
        <v>0</v>
      </c>
      <c r="AE303" s="1">
        <v>7</v>
      </c>
      <c r="AF303" s="1">
        <v>1</v>
      </c>
      <c r="AG303" s="1" t="s">
        <v>3880</v>
      </c>
      <c r="AH303" s="1" t="s">
        <v>3709</v>
      </c>
      <c r="AI303" s="1" t="str">
        <f>TRIM(MID(SUBSTITUTE($H303,",",REPT(" ",200)),(LEN($H303)-LEN(SUBSTITUTE($H303,",",""))-2)*200+1,200))</f>
        <v>Caraga</v>
      </c>
      <c r="AJ303" s="1" t="s">
        <v>55</v>
      </c>
      <c r="AL303" s="7">
        <v>0</v>
      </c>
      <c r="AM303" s="1" t="s">
        <v>3907</v>
      </c>
    </row>
    <row r="304" spans="1:39" ht="12.75" customHeight="1">
      <c r="A304" s="1"/>
      <c r="B304" s="1" t="s">
        <v>3908</v>
      </c>
      <c r="C304" s="1" t="s">
        <v>3909</v>
      </c>
      <c r="D304" s="3" t="str">
        <f ca="1">IFERROR(__xludf.DUMMYFUNCTION("PROPER(REGEXEXTRACT(B862, ""(?:https?:\/\/)?(?:www\.)?([a-zA-Z0-9-]+)\.""))"),"Skyscanner")</f>
        <v>Skyscanner</v>
      </c>
      <c r="E304" s="1" t="s">
        <v>3910</v>
      </c>
      <c r="F304" s="1">
        <v>9.8127349000000006</v>
      </c>
      <c r="G304" s="1">
        <v>126.161314</v>
      </c>
      <c r="H304" s="1" t="s">
        <v>3771</v>
      </c>
      <c r="I304" s="1" t="s">
        <v>3715</v>
      </c>
      <c r="J304" s="1">
        <f>IF(K304="URBAN",1,IF(K304="SUBURBAN",2,IF(K304="RURAL",3,"")))</f>
        <v>3</v>
      </c>
      <c r="K304" s="1" t="s">
        <v>541</v>
      </c>
      <c r="L304" s="18">
        <v>46082</v>
      </c>
      <c r="M304" s="49">
        <v>0.58333333333333337</v>
      </c>
      <c r="N304" s="18">
        <v>46083</v>
      </c>
      <c r="O304" s="56">
        <v>0.41666666666666669</v>
      </c>
      <c r="P304" s="31" t="str">
        <f>TEXT($L304, "dddd")</f>
        <v>Sunday</v>
      </c>
      <c r="Q304" s="39" t="s">
        <v>207</v>
      </c>
      <c r="R304" s="39">
        <v>3089</v>
      </c>
      <c r="S304" s="1" t="str">
        <f>IF(OR(MONTH(L304)=12, MONTH(L304)&lt;=5), "Dry Season", "Wet Season")</f>
        <v>Dry Season</v>
      </c>
      <c r="T304" s="1">
        <v>1</v>
      </c>
      <c r="U304" s="1">
        <v>0</v>
      </c>
      <c r="V304" s="1">
        <v>0</v>
      </c>
      <c r="W304" s="1">
        <v>1</v>
      </c>
      <c r="X304" s="1" t="s">
        <v>3716</v>
      </c>
      <c r="Y304" s="1">
        <v>9.7891089999999998</v>
      </c>
      <c r="Z304" s="1">
        <v>126.15971999999999</v>
      </c>
      <c r="AA304" s="11" cm="1">
        <f t="array" ref="AA304">IF(ISBLANK(Y304), 0, VINCentyInvDistance(F304,G304,Y304,Z304))</f>
        <v>2619.0216241348608</v>
      </c>
      <c r="AB304" s="1">
        <v>1</v>
      </c>
      <c r="AC304" s="1">
        <v>2</v>
      </c>
      <c r="AD304" s="1">
        <v>1</v>
      </c>
      <c r="AE304" s="1">
        <v>1</v>
      </c>
      <c r="AF304" s="1">
        <v>1</v>
      </c>
      <c r="AG304" s="1" t="s">
        <v>3717</v>
      </c>
      <c r="AH304" s="1" t="s">
        <v>3709</v>
      </c>
      <c r="AI304" s="1" t="str">
        <f>TRIM(MID(SUBSTITUTE($H304,",",REPT(" ",200)),(LEN($H304)-LEN(SUBSTITUTE($H304,",",""))-2)*200+1,200))</f>
        <v>Caraga</v>
      </c>
      <c r="AJ304" s="1" t="s">
        <v>55</v>
      </c>
      <c r="AK304" t="s">
        <v>3911</v>
      </c>
      <c r="AL304" s="7">
        <v>0</v>
      </c>
      <c r="AM304" s="1"/>
    </row>
    <row r="305" spans="1:39" ht="12.75" customHeight="1">
      <c r="A305" s="1"/>
      <c r="B305" s="1" t="s">
        <v>3912</v>
      </c>
      <c r="C305" s="1" t="s">
        <v>3913</v>
      </c>
      <c r="D305" s="3" t="str">
        <f ca="1">IFERROR(__xludf.DUMMYFUNCTION("PROPER(REGEXEXTRACT(B863, ""(?:https?:\/\/)?(?:www\.)?([a-zA-Z0-9-]+)\.""))"),"Skyscanner")</f>
        <v>Skyscanner</v>
      </c>
      <c r="E305" s="1" t="s">
        <v>3914</v>
      </c>
      <c r="F305" s="1">
        <v>9.812735</v>
      </c>
      <c r="G305" s="1">
        <v>126.161314</v>
      </c>
      <c r="H305" s="1" t="s">
        <v>3771</v>
      </c>
      <c r="I305" s="1" t="s">
        <v>3715</v>
      </c>
      <c r="J305" s="1">
        <f>IF(K305="URBAN",1,IF(K305="SUBURBAN",2,IF(K305="RURAL",3,"")))</f>
        <v>3</v>
      </c>
      <c r="K305" s="1" t="s">
        <v>541</v>
      </c>
      <c r="L305" s="18">
        <v>46082</v>
      </c>
      <c r="M305" s="49">
        <v>0.54166666666666663</v>
      </c>
      <c r="N305" s="18">
        <v>46083</v>
      </c>
      <c r="O305" s="56">
        <v>0.45833333333333331</v>
      </c>
      <c r="P305" s="31" t="str">
        <f>TEXT($L305, "dddd")</f>
        <v>Sunday</v>
      </c>
      <c r="Q305" s="39" t="s">
        <v>111</v>
      </c>
      <c r="R305" s="39">
        <v>5512</v>
      </c>
      <c r="S305" s="1" t="str">
        <f>IF(OR(MONTH(L305)=12, MONTH(L305)&lt;=5), "Dry Season", "Wet Season")</f>
        <v>Dry Season</v>
      </c>
      <c r="T305" s="1">
        <v>1</v>
      </c>
      <c r="U305" s="1">
        <v>0</v>
      </c>
      <c r="V305" s="1">
        <v>1</v>
      </c>
      <c r="W305" s="1">
        <v>1</v>
      </c>
      <c r="X305" s="1" t="s">
        <v>3716</v>
      </c>
      <c r="Y305" s="1">
        <v>9.7891089999999998</v>
      </c>
      <c r="Z305" s="1">
        <v>126.15971999999999</v>
      </c>
      <c r="AA305" s="11" cm="1">
        <f t="array" ref="AA305">IF(ISBLANK(Y305), 0, VINCentyInvDistance(F305,G305,Y305,Z305))</f>
        <v>2619.0326601037964</v>
      </c>
      <c r="AB305" s="1">
        <v>1</v>
      </c>
      <c r="AC305" s="1">
        <v>2</v>
      </c>
      <c r="AD305" s="1">
        <v>3.7</v>
      </c>
      <c r="AE305" s="1">
        <v>50</v>
      </c>
      <c r="AF305" s="1">
        <v>1</v>
      </c>
      <c r="AG305" s="1" t="s">
        <v>3838</v>
      </c>
      <c r="AH305" s="1" t="s">
        <v>3709</v>
      </c>
      <c r="AI305" s="1" t="str">
        <f>TRIM(MID(SUBSTITUTE($H305,",",REPT(" ",200)),(LEN($H305)-LEN(SUBSTITUTE($H305,",",""))-2)*200+1,200))</f>
        <v>Caraga</v>
      </c>
      <c r="AJ305" s="1" t="s">
        <v>55</v>
      </c>
      <c r="AK305" t="s">
        <v>16854</v>
      </c>
      <c r="AL305" s="7">
        <v>0</v>
      </c>
      <c r="AM305" s="1" t="s">
        <v>3915</v>
      </c>
    </row>
    <row r="306" spans="1:39" ht="12.75" customHeight="1">
      <c r="A306" s="1"/>
      <c r="B306" s="1" t="s">
        <v>3916</v>
      </c>
      <c r="C306" s="1" t="s">
        <v>3917</v>
      </c>
      <c r="D306" s="3" t="str">
        <f ca="1">IFERROR(__xludf.DUMMYFUNCTION("PROPER(REGEXEXTRACT(B864, ""(?:https?:\/\/)?(?:www\.)?([a-zA-Z0-9-]+)\.""))"),"Skyscanner")</f>
        <v>Skyscanner</v>
      </c>
      <c r="E306" s="1" t="s">
        <v>3918</v>
      </c>
      <c r="F306" s="1">
        <v>9.8123345000000004</v>
      </c>
      <c r="G306" s="1">
        <v>126.16100849999999</v>
      </c>
      <c r="H306" s="1" t="s">
        <v>3919</v>
      </c>
      <c r="I306" s="1" t="s">
        <v>3715</v>
      </c>
      <c r="J306" s="1">
        <f>IF(K306="URBAN",1,IF(K306="SUBURBAN",2,IF(K306="RURAL",3,"")))</f>
        <v>3</v>
      </c>
      <c r="K306" s="1" t="s">
        <v>541</v>
      </c>
      <c r="L306" s="18">
        <v>46082</v>
      </c>
      <c r="M306" s="49">
        <v>0.625</v>
      </c>
      <c r="N306" s="18">
        <v>46083</v>
      </c>
      <c r="O306" s="56">
        <v>0.5</v>
      </c>
      <c r="P306" s="31" t="str">
        <f>TEXT($L306, "dddd")</f>
        <v>Sunday</v>
      </c>
      <c r="Q306" s="39" t="s">
        <v>43</v>
      </c>
      <c r="R306" s="39">
        <v>4788</v>
      </c>
      <c r="S306" s="1" t="str">
        <f>IF(OR(MONTH(L306)=12, MONTH(L306)&lt;=5), "Dry Season", "Wet Season")</f>
        <v>Dry Season</v>
      </c>
      <c r="T306" s="1">
        <v>1</v>
      </c>
      <c r="U306" s="1">
        <v>0</v>
      </c>
      <c r="V306" s="1">
        <v>0</v>
      </c>
      <c r="W306" s="1">
        <v>1</v>
      </c>
      <c r="X306" s="1" t="s">
        <v>3716</v>
      </c>
      <c r="Y306" s="1">
        <v>9.7891089999999998</v>
      </c>
      <c r="Z306" s="1">
        <v>126.15971999999999</v>
      </c>
      <c r="AA306" s="11" cm="1">
        <f t="array" ref="AA306">IF(ISBLANK(Y306), 0, VINCentyInvDistance(F306,G306,Y306,Z306))</f>
        <v>2572.7764198072841</v>
      </c>
      <c r="AB306" s="1">
        <v>0</v>
      </c>
      <c r="AC306" s="1">
        <v>0</v>
      </c>
      <c r="AD306" s="1">
        <v>0</v>
      </c>
      <c r="AE306" s="1">
        <v>24</v>
      </c>
      <c r="AF306" s="1">
        <v>1</v>
      </c>
      <c r="AG306" s="1" t="s">
        <v>3717</v>
      </c>
      <c r="AH306" s="1" t="s">
        <v>3709</v>
      </c>
      <c r="AI306" s="1" t="str">
        <f>TRIM(MID(SUBSTITUTE($H306,",",REPT(" ",200)),(LEN($H306)-LEN(SUBSTITUTE($H306,",",""))-2)*200+1,200))</f>
        <v>Caraga</v>
      </c>
      <c r="AJ306" s="1" t="s">
        <v>55</v>
      </c>
      <c r="AL306" s="7">
        <v>0</v>
      </c>
      <c r="AM306" s="1"/>
    </row>
    <row r="307" spans="1:39" ht="12.75" customHeight="1">
      <c r="A307" s="1"/>
      <c r="B307" s="1" t="s">
        <v>3920</v>
      </c>
      <c r="C307" s="1" t="s">
        <v>3921</v>
      </c>
      <c r="D307" s="3" t="str">
        <f ca="1">IFERROR(__xludf.DUMMYFUNCTION("PROPER(REGEXEXTRACT(B865, ""(?:https?:\/\/)?(?:www\.)?([a-zA-Z0-9-]+)\.""))"),"Skyscanner")</f>
        <v>Skyscanner</v>
      </c>
      <c r="E307" s="1" t="s">
        <v>3922</v>
      </c>
      <c r="F307" s="1">
        <v>9.8023699999999998</v>
      </c>
      <c r="G307" s="1">
        <v>126.15645000000001</v>
      </c>
      <c r="H307" s="1" t="s">
        <v>3923</v>
      </c>
      <c r="I307" s="1" t="s">
        <v>3715</v>
      </c>
      <c r="J307" s="1">
        <f>IF(K307="URBAN",1,IF(K307="SUBURBAN",2,IF(K307="RURAL",3,"")))</f>
        <v>3</v>
      </c>
      <c r="K307" s="1" t="s">
        <v>541</v>
      </c>
      <c r="L307" s="18">
        <v>46082</v>
      </c>
      <c r="M307" s="49">
        <v>0.58333333333333337</v>
      </c>
      <c r="N307" s="18">
        <v>46083</v>
      </c>
      <c r="O307" s="56">
        <v>0.5</v>
      </c>
      <c r="P307" s="31" t="str">
        <f>TEXT($L307, "dddd")</f>
        <v>Sunday</v>
      </c>
      <c r="Q307" s="39" t="s">
        <v>531</v>
      </c>
      <c r="R307" s="39">
        <v>1530</v>
      </c>
      <c r="S307" s="1" t="str">
        <f>IF(OR(MONTH(L307)=12, MONTH(L307)&lt;=5), "Dry Season", "Wet Season")</f>
        <v>Dry Season</v>
      </c>
      <c r="T307" s="1">
        <v>1</v>
      </c>
      <c r="U307" s="1">
        <v>0</v>
      </c>
      <c r="V307" s="1">
        <v>0</v>
      </c>
      <c r="W307" s="1">
        <v>1</v>
      </c>
      <c r="X307" s="1" t="s">
        <v>3716</v>
      </c>
      <c r="Y307" s="1">
        <v>9.7891089999999998</v>
      </c>
      <c r="Z307" s="1">
        <v>126.15971999999999</v>
      </c>
      <c r="AA307" s="11" cm="1">
        <f t="array" ref="AA307">IF(ISBLANK(Y307), 0, VINCentyInvDistance(F307,G307,Y307,Z307))</f>
        <v>1509.9857235328348</v>
      </c>
      <c r="AB307" s="1">
        <v>0</v>
      </c>
      <c r="AC307" s="1">
        <v>8.8000000000000007</v>
      </c>
      <c r="AD307" s="1">
        <v>4.4000000000000004</v>
      </c>
      <c r="AE307" s="1">
        <v>3</v>
      </c>
      <c r="AF307" s="1">
        <v>1</v>
      </c>
      <c r="AG307" s="1" t="s">
        <v>3889</v>
      </c>
      <c r="AH307" s="1" t="s">
        <v>3709</v>
      </c>
      <c r="AI307" s="1" t="str">
        <f>TRIM(MID(SUBSTITUTE($H307,",",REPT(" ",200)),(LEN($H307)-LEN(SUBSTITUTE($H307,",",""))-2)*200+1,200))</f>
        <v>Caraga</v>
      </c>
      <c r="AJ307" s="1" t="s">
        <v>55</v>
      </c>
      <c r="AK307" t="s">
        <v>16855</v>
      </c>
      <c r="AL307" s="7">
        <v>0</v>
      </c>
      <c r="AM307" s="1" t="s">
        <v>3924</v>
      </c>
    </row>
    <row r="308" spans="1:39" ht="12.75" customHeight="1">
      <c r="A308" s="1"/>
      <c r="B308" s="1" t="s">
        <v>3925</v>
      </c>
      <c r="C308" s="1" t="s">
        <v>3926</v>
      </c>
      <c r="D308" s="3" t="str">
        <f ca="1">IFERROR(__xludf.DUMMYFUNCTION("PROPER(REGEXEXTRACT(B866, ""(?:https?:\/\/)?(?:www\.)?([a-zA-Z0-9-]+)\.""))"),"Skyscanner")</f>
        <v>Skyscanner</v>
      </c>
      <c r="E308" s="1" t="s">
        <v>3927</v>
      </c>
      <c r="F308" s="1">
        <v>9.7573100000000004</v>
      </c>
      <c r="G308" s="1">
        <v>126.05266</v>
      </c>
      <c r="H308" s="1" t="s">
        <v>3928</v>
      </c>
      <c r="I308" s="1" t="s">
        <v>3715</v>
      </c>
      <c r="J308" s="1">
        <f>IF(K308="URBAN",1,IF(K308="SUBURBAN",2,IF(K308="RURAL",3,"")))</f>
        <v>3</v>
      </c>
      <c r="K308" s="1" t="s">
        <v>541</v>
      </c>
      <c r="L308" s="18">
        <v>46082</v>
      </c>
      <c r="M308" s="49">
        <v>0.58333333333333337</v>
      </c>
      <c r="N308" s="18">
        <v>46083</v>
      </c>
      <c r="O308" s="56">
        <v>0.5</v>
      </c>
      <c r="P308" s="31" t="str">
        <f>TEXT($L308, "dddd")</f>
        <v>Sunday</v>
      </c>
      <c r="Q308" s="39" t="s">
        <v>531</v>
      </c>
      <c r="R308" s="39">
        <v>4178</v>
      </c>
      <c r="S308" s="1" t="str">
        <f>IF(OR(MONTH(L308)=12, MONTH(L308)&lt;=5), "Dry Season", "Wet Season")</f>
        <v>Dry Season</v>
      </c>
      <c r="T308" s="1">
        <v>1</v>
      </c>
      <c r="U308" s="1">
        <v>0</v>
      </c>
      <c r="V308" s="1">
        <v>0</v>
      </c>
      <c r="W308" s="1">
        <v>0</v>
      </c>
      <c r="X308" s="1" t="s">
        <v>44</v>
      </c>
      <c r="Y308" s="1"/>
      <c r="Z308" s="1"/>
      <c r="AA308" s="11" cm="1">
        <f t="array" ref="AA308">IF(ISBLANK(Y308), 0, VINCentyInvDistance(F308,G308,Y308,Z308))</f>
        <v>0</v>
      </c>
      <c r="AB308" s="1">
        <v>0</v>
      </c>
      <c r="AC308" s="1">
        <v>8.8000000000000007</v>
      </c>
      <c r="AD308" s="1">
        <v>3.3</v>
      </c>
      <c r="AE308" s="1">
        <v>18</v>
      </c>
      <c r="AF308" s="1">
        <v>1</v>
      </c>
      <c r="AG308" s="1" t="str">
        <f>TRIM(MID(SUBSTITUTE($H308,",",REPT(" ",200)),(LEN($H308)-LEN(SUBSTITUTE($H308,",",""))-4)*200+1,200))</f>
        <v>Dapa</v>
      </c>
      <c r="AH308" s="1" t="str">
        <f>TRIM(MID(SUBSTITUTE($H308,",",REPT(" ",200)),(LEN($H308)-LEN(SUBSTITUTE($H308,",",""))-3)*200+1,200))</f>
        <v>Surigao del Norte</v>
      </c>
      <c r="AI308" s="1" t="str">
        <f>TRIM(MID(SUBSTITUTE($H308,",",REPT(" ",200)),(LEN($H308)-LEN(SUBSTITUTE($H308,",",""))-2)*200+1,200))</f>
        <v>Caraga</v>
      </c>
      <c r="AJ308" s="1" t="str">
        <f>TRIM(MID(SUBSTITUTE($H308,",",REPT(" ",200)),(LEN($H308)-LEN(SUBSTITUTE($H308,",",""))-0)*200+1,200))</f>
        <v>Philippines</v>
      </c>
      <c r="AK308" t="s">
        <v>3929</v>
      </c>
      <c r="AL308" s="7">
        <v>0</v>
      </c>
      <c r="AM308" s="1" t="s">
        <v>3930</v>
      </c>
    </row>
    <row r="309" spans="1:39" ht="12.75" customHeight="1">
      <c r="A309" s="1"/>
      <c r="B309" s="1" t="s">
        <v>3931</v>
      </c>
      <c r="C309" s="1" t="s">
        <v>3932</v>
      </c>
      <c r="D309" s="3" t="str">
        <f ca="1">IFERROR(__xludf.DUMMYFUNCTION("PROPER(REGEXEXTRACT(B867, ""(?:https?:\/\/)?(?:www\.)?([a-zA-Z0-9-]+)\.""))"),"Skyscanner")</f>
        <v>Skyscanner</v>
      </c>
      <c r="E309" s="1" t="s">
        <v>3933</v>
      </c>
      <c r="F309" s="1">
        <v>9.7961269000000009</v>
      </c>
      <c r="G309" s="1">
        <v>126.1601462</v>
      </c>
      <c r="H309" s="1" t="s">
        <v>3934</v>
      </c>
      <c r="I309" s="1" t="s">
        <v>3715</v>
      </c>
      <c r="J309" s="1">
        <f>IF(K309="URBAN",1,IF(K309="SUBURBAN",2,IF(K309="RURAL",3,"")))</f>
        <v>3</v>
      </c>
      <c r="K309" s="1" t="s">
        <v>541</v>
      </c>
      <c r="L309" s="18">
        <v>46082</v>
      </c>
      <c r="M309" s="49">
        <v>0.54166666666666663</v>
      </c>
      <c r="N309" s="18">
        <v>46083</v>
      </c>
      <c r="O309" s="56">
        <v>0.45833333333333331</v>
      </c>
      <c r="P309" s="31" t="str">
        <f>TEXT($L309, "dddd")</f>
        <v>Sunday</v>
      </c>
      <c r="Q309" s="39" t="s">
        <v>111</v>
      </c>
      <c r="R309" s="39">
        <v>1912</v>
      </c>
      <c r="S309" s="1" t="str">
        <f>IF(OR(MONTH(L309)=12, MONTH(L309)&lt;=5), "Dry Season", "Wet Season")</f>
        <v>Dry Season</v>
      </c>
      <c r="T309" s="1">
        <v>1</v>
      </c>
      <c r="U309" s="1">
        <v>0</v>
      </c>
      <c r="V309" s="1">
        <v>0</v>
      </c>
      <c r="W309" s="1">
        <v>1</v>
      </c>
      <c r="X309" s="1" t="s">
        <v>3716</v>
      </c>
      <c r="Y309" s="1">
        <v>9.7891089999999998</v>
      </c>
      <c r="Z309" s="1">
        <v>126.15971999999999</v>
      </c>
      <c r="AA309" s="11" cm="1">
        <f t="array" ref="AA309">IF(ISBLANK(Y309), 0, VINCentyInvDistance(F309,G309,Y309,Z309))</f>
        <v>777.63167907338504</v>
      </c>
      <c r="AB309" s="1">
        <v>0</v>
      </c>
      <c r="AC309" s="1">
        <v>0</v>
      </c>
      <c r="AD309" s="1">
        <v>0</v>
      </c>
      <c r="AE309" s="1">
        <v>14</v>
      </c>
      <c r="AF309" s="1">
        <v>1</v>
      </c>
      <c r="AG309" s="1" t="s">
        <v>3717</v>
      </c>
      <c r="AH309" s="1" t="s">
        <v>3709</v>
      </c>
      <c r="AI309" s="1" t="str">
        <f>TRIM(MID(SUBSTITUTE($H309,",",REPT(" ",200)),(LEN($H309)-LEN(SUBSTITUTE($H309,",",""))-2)*200+1,200))</f>
        <v>Caraga</v>
      </c>
      <c r="AJ309" s="1" t="s">
        <v>55</v>
      </c>
      <c r="AK309" t="s">
        <v>3935</v>
      </c>
      <c r="AL309" s="7">
        <v>0</v>
      </c>
      <c r="AM309" s="1"/>
    </row>
    <row r="310" spans="1:39" ht="12.75" customHeight="1">
      <c r="A310" s="1"/>
      <c r="B310" s="1" t="s">
        <v>3936</v>
      </c>
      <c r="C310" s="1" t="s">
        <v>3937</v>
      </c>
      <c r="D310" s="3" t="str">
        <f ca="1">IFERROR(__xludf.DUMMYFUNCTION("PROPER(REGEXEXTRACT(B868, ""(?:https?:\/\/)?(?:www\.)?([a-zA-Z0-9-]+)\.""))"),"Skyscanner")</f>
        <v>Skyscanner</v>
      </c>
      <c r="E310" s="1" t="s">
        <v>3938</v>
      </c>
      <c r="F310" s="1">
        <v>9.8028793000000007</v>
      </c>
      <c r="G310" s="1">
        <v>126.1570073</v>
      </c>
      <c r="H310" s="1" t="s">
        <v>3923</v>
      </c>
      <c r="I310" s="1" t="s">
        <v>3715</v>
      </c>
      <c r="J310" s="1">
        <f>IF(K310="URBAN",1,IF(K310="SUBURBAN",2,IF(K310="RURAL",3,"")))</f>
        <v>3</v>
      </c>
      <c r="K310" s="1" t="s">
        <v>541</v>
      </c>
      <c r="L310" s="18">
        <v>46082</v>
      </c>
      <c r="M310" s="49">
        <v>0.58333333333333337</v>
      </c>
      <c r="N310" s="18">
        <v>46083</v>
      </c>
      <c r="O310" s="56">
        <v>0.5</v>
      </c>
      <c r="P310" s="31" t="str">
        <f>TEXT($L310, "dddd")</f>
        <v>Sunday</v>
      </c>
      <c r="Q310" s="39" t="s">
        <v>111</v>
      </c>
      <c r="R310" s="39">
        <v>805</v>
      </c>
      <c r="S310" s="1" t="str">
        <f>IF(OR(MONTH(L310)=12, MONTH(L310)&lt;=5), "Dry Season", "Wet Season")</f>
        <v>Dry Season</v>
      </c>
      <c r="T310" s="1">
        <v>1</v>
      </c>
      <c r="U310" s="1">
        <v>0</v>
      </c>
      <c r="V310" s="1">
        <v>0</v>
      </c>
      <c r="W310" s="1">
        <v>1</v>
      </c>
      <c r="X310" s="1" t="s">
        <v>3716</v>
      </c>
      <c r="Y310" s="1">
        <v>9.7891089999999998</v>
      </c>
      <c r="Z310" s="1">
        <v>126.15971999999999</v>
      </c>
      <c r="AA310" s="11" cm="1">
        <f t="array" ref="AA310">IF(ISBLANK(Y310), 0, VINCentyInvDistance(F310,G310,Y310,Z310))</f>
        <v>1551.886269497028</v>
      </c>
      <c r="AB310" s="1">
        <v>0</v>
      </c>
      <c r="AC310" s="1">
        <v>10</v>
      </c>
      <c r="AD310" s="1">
        <v>5</v>
      </c>
      <c r="AE310" s="1">
        <v>2</v>
      </c>
      <c r="AF310" s="1">
        <v>1</v>
      </c>
      <c r="AG310" s="1" t="s">
        <v>3717</v>
      </c>
      <c r="AH310" s="1" t="s">
        <v>3709</v>
      </c>
      <c r="AI310" s="1" t="str">
        <f>TRIM(MID(SUBSTITUTE($H310,",",REPT(" ",200)),(LEN($H310)-LEN(SUBSTITUTE($H310,",",""))-2)*200+1,200))</f>
        <v>Caraga</v>
      </c>
      <c r="AJ310" s="1" t="s">
        <v>55</v>
      </c>
      <c r="AK310" t="s">
        <v>16856</v>
      </c>
      <c r="AL310" s="7">
        <v>0</v>
      </c>
      <c r="AM310" s="1"/>
    </row>
    <row r="311" spans="1:39" ht="12.75" customHeight="1">
      <c r="A311" s="1"/>
      <c r="B311" s="1" t="s">
        <v>3939</v>
      </c>
      <c r="C311" s="1" t="s">
        <v>3940</v>
      </c>
      <c r="D311" s="3" t="str">
        <f ca="1">IFERROR(__xludf.DUMMYFUNCTION("PROPER(REGEXEXTRACT(B869, ""(?:https?:\/\/)?(?:www\.)?([a-zA-Z0-9-]+)\.""))"),"Skyscanner")</f>
        <v>Skyscanner</v>
      </c>
      <c r="E311" s="1" t="s">
        <v>3941</v>
      </c>
      <c r="F311" s="1">
        <v>9.8059732999999998</v>
      </c>
      <c r="G311" s="1">
        <v>126.1623117</v>
      </c>
      <c r="H311" s="1" t="s">
        <v>3942</v>
      </c>
      <c r="I311" s="1" t="s">
        <v>3715</v>
      </c>
      <c r="J311" s="1">
        <f>IF(K311="URBAN",1,IF(K311="SUBURBAN",2,IF(K311="RURAL",3,"")))</f>
        <v>3</v>
      </c>
      <c r="K311" s="1" t="s">
        <v>541</v>
      </c>
      <c r="L311" s="18">
        <v>46082</v>
      </c>
      <c r="M311" s="49">
        <v>0.58333333333333337</v>
      </c>
      <c r="N311" s="18">
        <v>46083</v>
      </c>
      <c r="O311" s="56">
        <v>0.5</v>
      </c>
      <c r="P311" s="31" t="str">
        <f>TEXT($L311, "dddd")</f>
        <v>Sunday</v>
      </c>
      <c r="Q311" s="39" t="s">
        <v>531</v>
      </c>
      <c r="R311" s="39">
        <v>4095</v>
      </c>
      <c r="S311" s="1" t="str">
        <f>IF(OR(MONTH(L311)=12, MONTH(L311)&lt;=5), "Dry Season", "Wet Season")</f>
        <v>Dry Season</v>
      </c>
      <c r="T311" s="1">
        <v>1</v>
      </c>
      <c r="U311" s="1">
        <v>1</v>
      </c>
      <c r="V311" s="1">
        <v>0</v>
      </c>
      <c r="W311" s="1">
        <v>1</v>
      </c>
      <c r="X311" s="1" t="s">
        <v>3716</v>
      </c>
      <c r="Y311" s="1">
        <v>9.7891089999999998</v>
      </c>
      <c r="Z311" s="1">
        <v>126.15971999999999</v>
      </c>
      <c r="AA311" s="11" cm="1">
        <f t="array" ref="AA311">IF(ISBLANK(Y311), 0, VINCentyInvDistance(F311,G311,Y311,Z311))</f>
        <v>1886.8455284094289</v>
      </c>
      <c r="AB311" s="1">
        <v>1</v>
      </c>
      <c r="AC311" s="1">
        <v>7.6</v>
      </c>
      <c r="AD311" s="1">
        <v>3.8</v>
      </c>
      <c r="AE311" s="1">
        <v>96</v>
      </c>
      <c r="AF311" s="1">
        <v>1</v>
      </c>
      <c r="AG311" s="1" t="s">
        <v>3717</v>
      </c>
      <c r="AH311" s="1" t="s">
        <v>3709</v>
      </c>
      <c r="AI311" s="1" t="str">
        <f>TRIM(MID(SUBSTITUTE($H311,",",REPT(" ",200)),(LEN($H311)-LEN(SUBSTITUTE($H311,",",""))-2)*200+1,200))</f>
        <v>Caraga</v>
      </c>
      <c r="AJ311" s="1" t="s">
        <v>55</v>
      </c>
      <c r="AK311" t="s">
        <v>16857</v>
      </c>
      <c r="AL311" s="7">
        <v>0</v>
      </c>
      <c r="AM311" s="1"/>
    </row>
    <row r="312" spans="1:39" ht="12.75" customHeight="1">
      <c r="A312" s="1"/>
      <c r="B312" s="1" t="s">
        <v>3943</v>
      </c>
      <c r="C312" s="1" t="s">
        <v>3944</v>
      </c>
      <c r="D312" s="3" t="str">
        <f ca="1">IFERROR(__xludf.DUMMYFUNCTION("PROPER(REGEXEXTRACT(B870, ""(?:https?:\/\/)?(?:www\.)?([a-zA-Z0-9-]+)\.""))"),"Skyscanner")</f>
        <v>Skyscanner</v>
      </c>
      <c r="E312" s="1" t="s">
        <v>3945</v>
      </c>
      <c r="F312" s="1">
        <v>9.8059729999999998</v>
      </c>
      <c r="G312" s="1">
        <v>126.162312</v>
      </c>
      <c r="H312" s="1" t="s">
        <v>3942</v>
      </c>
      <c r="I312" s="1" t="s">
        <v>3715</v>
      </c>
      <c r="J312" s="1">
        <f>IF(K312="URBAN",1,IF(K312="SUBURBAN",2,IF(K312="RURAL",3,"")))</f>
        <v>3</v>
      </c>
      <c r="K312" s="1" t="s">
        <v>541</v>
      </c>
      <c r="L312" s="18">
        <v>46082</v>
      </c>
      <c r="M312" s="49">
        <v>0.625</v>
      </c>
      <c r="N312" s="18">
        <v>46083</v>
      </c>
      <c r="O312" s="56">
        <v>0.5</v>
      </c>
      <c r="P312" s="31" t="str">
        <f>TEXT($L312, "dddd")</f>
        <v>Sunday</v>
      </c>
      <c r="Q312" s="39" t="s">
        <v>207</v>
      </c>
      <c r="R312" s="39">
        <v>1537</v>
      </c>
      <c r="S312" s="1" t="str">
        <f>IF(OR(MONTH(L312)=12, MONTH(L312)&lt;=5), "Dry Season", "Wet Season")</f>
        <v>Dry Season</v>
      </c>
      <c r="T312" s="1">
        <v>1</v>
      </c>
      <c r="U312" s="1">
        <v>0</v>
      </c>
      <c r="V312" s="1">
        <v>1</v>
      </c>
      <c r="W312" s="1">
        <v>1</v>
      </c>
      <c r="X312" s="1" t="s">
        <v>3716</v>
      </c>
      <c r="Y312" s="1">
        <v>9.7891089999999998</v>
      </c>
      <c r="Z312" s="1">
        <v>126.15971999999999</v>
      </c>
      <c r="AA312" s="11" cm="1">
        <f t="array" ref="AA312">IF(ISBLANK(Y312), 0, VINCentyInvDistance(F312,G312,Y312,Z312))</f>
        <v>1886.8176852154943</v>
      </c>
      <c r="AB312" s="1">
        <v>0</v>
      </c>
      <c r="AC312" s="1">
        <v>7.6</v>
      </c>
      <c r="AD312" s="1">
        <v>0</v>
      </c>
      <c r="AE312" s="1">
        <v>77</v>
      </c>
      <c r="AF312" s="1">
        <v>1</v>
      </c>
      <c r="AG312" s="1" t="s">
        <v>68</v>
      </c>
      <c r="AH312" s="1" t="str">
        <f>TRIM(MID(SUBSTITUTE($H312,",",REPT(" ",200)),(LEN($H312)-LEN(SUBSTITUTE($H312,",",""))-3)*200+1,200))</f>
        <v>Surigao del Norte</v>
      </c>
      <c r="AI312" s="1" t="s">
        <v>54</v>
      </c>
      <c r="AJ312" s="1" t="s">
        <v>55</v>
      </c>
      <c r="AL312" s="7">
        <v>0</v>
      </c>
      <c r="AM312" s="1" t="s">
        <v>3946</v>
      </c>
    </row>
    <row r="313" spans="1:39" ht="12.75" customHeight="1">
      <c r="A313" s="1"/>
      <c r="B313" s="1" t="s">
        <v>3947</v>
      </c>
      <c r="C313" s="1" t="s">
        <v>3948</v>
      </c>
      <c r="D313" s="3" t="str">
        <f ca="1">IFERROR(__xludf.DUMMYFUNCTION("PROPER(REGEXEXTRACT(B871, ""(?:https?:\/\/)?(?:www\.)?([a-zA-Z0-9-]+)\.""))"),"Google")</f>
        <v>Google</v>
      </c>
      <c r="E313" s="1" t="s">
        <v>3949</v>
      </c>
      <c r="F313" s="1">
        <v>9.8064923000000004</v>
      </c>
      <c r="G313" s="1">
        <v>126.1650175</v>
      </c>
      <c r="H313" s="1" t="s">
        <v>3950</v>
      </c>
      <c r="I313" s="1" t="s">
        <v>3715</v>
      </c>
      <c r="J313" s="1">
        <f>IF(K313="URBAN",1,IF(K313="SUBURBAN",2,IF(K313="RURAL",3,"")))</f>
        <v>3</v>
      </c>
      <c r="K313" s="1" t="s">
        <v>541</v>
      </c>
      <c r="L313" s="18">
        <v>46082</v>
      </c>
      <c r="M313" s="49">
        <v>0.625</v>
      </c>
      <c r="N313" s="18">
        <v>46083</v>
      </c>
      <c r="O313" s="56">
        <v>0.5</v>
      </c>
      <c r="P313" s="31" t="str">
        <f>TEXT($L313, "dddd")</f>
        <v>Sunday</v>
      </c>
      <c r="Q313" s="39" t="s">
        <v>531</v>
      </c>
      <c r="R313" s="39">
        <v>30254</v>
      </c>
      <c r="S313" s="1" t="str">
        <f>IF(OR(MONTH(L313)=12, MONTH(L313)&lt;=5), "Dry Season", "Wet Season")</f>
        <v>Dry Season</v>
      </c>
      <c r="T313" s="1">
        <v>1</v>
      </c>
      <c r="U313" s="1">
        <v>0</v>
      </c>
      <c r="V313" s="1">
        <v>0</v>
      </c>
      <c r="W313" s="1">
        <v>1</v>
      </c>
      <c r="X313" s="1" t="s">
        <v>3716</v>
      </c>
      <c r="Y313" s="1">
        <v>9.7891089999999998</v>
      </c>
      <c r="Z313" s="1">
        <v>126.15971999999999</v>
      </c>
      <c r="AA313" s="11" cm="1">
        <f t="array" ref="AA313">IF(ISBLANK(Y313), 0, VINCentyInvDistance(F313,G313,Y313,Z313))</f>
        <v>2008.6195846633916</v>
      </c>
      <c r="AB313" s="1">
        <v>0</v>
      </c>
      <c r="AC313" s="1">
        <v>0</v>
      </c>
      <c r="AD313" s="1">
        <v>0</v>
      </c>
      <c r="AE313" s="1">
        <v>443</v>
      </c>
      <c r="AF313" s="1">
        <v>1</v>
      </c>
      <c r="AG313" s="1" t="s">
        <v>3717</v>
      </c>
      <c r="AH313" s="1" t="s">
        <v>3709</v>
      </c>
      <c r="AI313" s="1" t="str">
        <f>TRIM(MID(SUBSTITUTE($H313,",",REPT(" ",200)),(LEN($H313)-LEN(SUBSTITUTE($H313,",",""))-2)*200+1,200))</f>
        <v>Caraga</v>
      </c>
      <c r="AJ313" s="1" t="s">
        <v>55</v>
      </c>
      <c r="AL313" s="7">
        <v>0</v>
      </c>
      <c r="AM313" s="1"/>
    </row>
    <row r="314" spans="1:39" ht="12.75" customHeight="1">
      <c r="A314" s="1"/>
      <c r="B314" s="1" t="s">
        <v>3954</v>
      </c>
      <c r="C314" s="1" t="s">
        <v>3955</v>
      </c>
      <c r="D314" s="3" t="str">
        <f ca="1">IFERROR(__xludf.DUMMYFUNCTION("PROPER(REGEXEXTRACT(B873, ""(?:https?:\/\/)?(?:www\.)?([a-zA-Z0-9-]+)\.""))"),"Google")</f>
        <v>Google</v>
      </c>
      <c r="E314" s="1" t="s">
        <v>3956</v>
      </c>
      <c r="F314" s="1">
        <v>9.7979973999999999</v>
      </c>
      <c r="G314" s="1">
        <v>126.1430903</v>
      </c>
      <c r="H314" s="1" t="s">
        <v>3725</v>
      </c>
      <c r="I314" s="1" t="s">
        <v>3715</v>
      </c>
      <c r="J314" s="1">
        <f>IF(K314="URBAN",1,IF(K314="SUBURBAN",2,IF(K314="RURAL",3,"")))</f>
        <v>3</v>
      </c>
      <c r="K314" s="1" t="s">
        <v>541</v>
      </c>
      <c r="L314" s="18">
        <v>46082</v>
      </c>
      <c r="M314" s="49">
        <v>0.625</v>
      </c>
      <c r="N314" s="18">
        <v>46083</v>
      </c>
      <c r="O314" s="56">
        <v>0.5</v>
      </c>
      <c r="P314" s="31" t="str">
        <f>TEXT($L314, "dddd")</f>
        <v>Sunday</v>
      </c>
      <c r="Q314" s="39" t="s">
        <v>111</v>
      </c>
      <c r="R314" s="39">
        <v>2835</v>
      </c>
      <c r="S314" s="1" t="str">
        <f>IF(OR(MONTH(L314)=12, MONTH(L314)&lt;=5), "Dry Season", "Wet Season")</f>
        <v>Dry Season</v>
      </c>
      <c r="T314" s="1">
        <v>1</v>
      </c>
      <c r="U314" s="1">
        <v>0</v>
      </c>
      <c r="V314" s="1">
        <v>0</v>
      </c>
      <c r="W314" s="1">
        <v>1</v>
      </c>
      <c r="X314" s="1" t="s">
        <v>3716</v>
      </c>
      <c r="Y314" s="1">
        <v>9.7891089999999998</v>
      </c>
      <c r="Z314" s="1">
        <v>126.15971999999999</v>
      </c>
      <c r="AA314" s="11" cm="1">
        <f t="array" ref="AA314">IF(ISBLANK(Y314), 0, VINCentyInvDistance(F314,G314,Y314,Z314))</f>
        <v>2072.4335312282301</v>
      </c>
      <c r="AB314" s="1">
        <v>0</v>
      </c>
      <c r="AC314" s="1">
        <v>0</v>
      </c>
      <c r="AD314" s="1">
        <v>0</v>
      </c>
      <c r="AE314" s="1">
        <v>39</v>
      </c>
      <c r="AF314" s="1">
        <v>1</v>
      </c>
      <c r="AG314" s="1" t="s">
        <v>3717</v>
      </c>
      <c r="AH314" s="1" t="s">
        <v>3709</v>
      </c>
      <c r="AI314" s="1" t="str">
        <f>TRIM(MID(SUBSTITUTE($H314,",",REPT(" ",200)),(LEN($H314)-LEN(SUBSTITUTE($H314,",",""))-2)*200+1,200))</f>
        <v>Caraga</v>
      </c>
      <c r="AJ314" s="1" t="s">
        <v>55</v>
      </c>
      <c r="AL314" s="7">
        <v>0</v>
      </c>
      <c r="AM314" s="1"/>
    </row>
    <row r="315" spans="1:39" ht="12.75" customHeight="1">
      <c r="A315" s="1"/>
      <c r="B315" s="1" t="s">
        <v>3957</v>
      </c>
      <c r="C315" s="1" t="s">
        <v>3958</v>
      </c>
      <c r="D315" s="3" t="str">
        <f ca="1">IFERROR(__xludf.DUMMYFUNCTION("PROPER(REGEXEXTRACT(B874, ""(?:https?:\/\/)?(?:www\.)?([a-zA-Z0-9-]+)\.""))"),"Skyscanner")</f>
        <v>Skyscanner</v>
      </c>
      <c r="E315" s="1" t="s">
        <v>3959</v>
      </c>
      <c r="F315" s="1">
        <v>9.8068434999999994</v>
      </c>
      <c r="G315" s="1">
        <v>126.1601395</v>
      </c>
      <c r="H315" s="1" t="s">
        <v>3960</v>
      </c>
      <c r="I315" s="1" t="s">
        <v>3715</v>
      </c>
      <c r="J315" s="1">
        <f>IF(K315="URBAN",1,IF(K315="SUBURBAN",2,IF(K315="RURAL",3,"")))</f>
        <v>3</v>
      </c>
      <c r="K315" s="1" t="s">
        <v>541</v>
      </c>
      <c r="L315" s="18">
        <v>46082</v>
      </c>
      <c r="M315" s="49">
        <v>0.58333333333333337</v>
      </c>
      <c r="N315" s="18">
        <v>46083</v>
      </c>
      <c r="O315" s="56">
        <v>0.5</v>
      </c>
      <c r="P315" s="31" t="str">
        <f>TEXT($L315, "dddd")</f>
        <v>Sunday</v>
      </c>
      <c r="Q315" s="39" t="s">
        <v>186</v>
      </c>
      <c r="R315" s="39">
        <v>3900</v>
      </c>
      <c r="S315" s="1" t="str">
        <f>IF(OR(MONTH(L315)=12, MONTH(L315)&lt;=5), "Dry Season", "Wet Season")</f>
        <v>Dry Season</v>
      </c>
      <c r="T315" s="1">
        <v>2</v>
      </c>
      <c r="U315" s="1">
        <v>1</v>
      </c>
      <c r="V315" s="1">
        <v>0</v>
      </c>
      <c r="W315" s="1">
        <v>1</v>
      </c>
      <c r="X315" s="1" t="s">
        <v>3716</v>
      </c>
      <c r="Y315" s="1">
        <v>9.7891089999999998</v>
      </c>
      <c r="Z315" s="1">
        <v>126.15971999999999</v>
      </c>
      <c r="AA315" s="11" cm="1">
        <f t="array" ref="AA315">IF(ISBLANK(Y315), 0, VINCentyInvDistance(F315,G315,Y315,Z315))</f>
        <v>1962.0896893858105</v>
      </c>
      <c r="AB315" s="1">
        <v>1</v>
      </c>
      <c r="AC315" s="1">
        <v>8</v>
      </c>
      <c r="AD315" s="1">
        <v>4.5999999999999996</v>
      </c>
      <c r="AE315" s="1">
        <v>1</v>
      </c>
      <c r="AF315" s="1">
        <v>1</v>
      </c>
      <c r="AG315" s="1" t="s">
        <v>3717</v>
      </c>
      <c r="AH315" s="1" t="s">
        <v>3709</v>
      </c>
      <c r="AI315" s="1" t="str">
        <f>TRIM(MID(SUBSTITUTE($H315,",",REPT(" ",200)),(LEN($H315)-LEN(SUBSTITUTE($H315,",",""))-2)*200+1,200))</f>
        <v>Caraga</v>
      </c>
      <c r="AJ315" s="1" t="s">
        <v>55</v>
      </c>
      <c r="AK315" t="s">
        <v>16858</v>
      </c>
      <c r="AL315" s="7">
        <v>0</v>
      </c>
      <c r="AM315" s="1"/>
    </row>
    <row r="316" spans="1:39" ht="12.75" customHeight="1">
      <c r="A316" s="1"/>
      <c r="B316" s="1" t="s">
        <v>3961</v>
      </c>
      <c r="C316" s="1" t="s">
        <v>3962</v>
      </c>
      <c r="D316" s="3" t="str">
        <f ca="1">IFERROR(__xludf.DUMMYFUNCTION("PROPER(REGEXEXTRACT(B875, ""(?:https?:\/\/)?(?:www\.)?([a-zA-Z0-9-]+)\.""))"),"Google")</f>
        <v>Google</v>
      </c>
      <c r="E316" s="1" t="s">
        <v>3963</v>
      </c>
      <c r="F316" s="1">
        <v>9.8028870000000001</v>
      </c>
      <c r="G316" s="1">
        <v>126.15788999999999</v>
      </c>
      <c r="H316" s="1" t="s">
        <v>3923</v>
      </c>
      <c r="I316" s="1" t="s">
        <v>3715</v>
      </c>
      <c r="J316" s="1">
        <f>IF(K316="URBAN",1,IF(K316="SUBURBAN",2,IF(K316="RURAL",3,"")))</f>
        <v>3</v>
      </c>
      <c r="K316" s="1" t="s">
        <v>541</v>
      </c>
      <c r="L316" s="18">
        <v>46082</v>
      </c>
      <c r="M316" s="49">
        <v>0.625</v>
      </c>
      <c r="N316" s="18">
        <v>46083</v>
      </c>
      <c r="O316" s="56">
        <v>0.5</v>
      </c>
      <c r="P316" s="31" t="str">
        <f>TEXT($L316, "dddd")</f>
        <v>Sunday</v>
      </c>
      <c r="Q316" s="39" t="s">
        <v>531</v>
      </c>
      <c r="R316" s="39">
        <v>3541</v>
      </c>
      <c r="S316" s="1" t="str">
        <f>IF(OR(MONTH(L316)=12, MONTH(L316)&lt;=5), "Dry Season", "Wet Season")</f>
        <v>Dry Season</v>
      </c>
      <c r="T316" s="1">
        <v>1</v>
      </c>
      <c r="U316" s="1">
        <v>0</v>
      </c>
      <c r="V316" s="1">
        <v>1</v>
      </c>
      <c r="W316" s="1">
        <v>1</v>
      </c>
      <c r="X316" s="1" t="s">
        <v>3716</v>
      </c>
      <c r="Y316" s="1">
        <v>9.7891089999999998</v>
      </c>
      <c r="Z316" s="1">
        <v>126.15971999999999</v>
      </c>
      <c r="AA316" s="11" cm="1">
        <f t="array" ref="AA316">IF(ISBLANK(Y316), 0, VINCentyInvDistance(F316,G316,Y316,Z316))</f>
        <v>1537.1028086269534</v>
      </c>
      <c r="AB316" s="1">
        <v>0</v>
      </c>
      <c r="AC316" s="1">
        <v>8</v>
      </c>
      <c r="AD316" s="1">
        <v>0</v>
      </c>
      <c r="AE316" s="1">
        <v>73</v>
      </c>
      <c r="AF316" s="1">
        <v>1</v>
      </c>
      <c r="AG316" s="1" t="s">
        <v>3747</v>
      </c>
      <c r="AH316" s="1" t="s">
        <v>3709</v>
      </c>
      <c r="AI316" s="1" t="str">
        <f>TRIM(MID(SUBSTITUTE($H316,",",REPT(" ",200)),(LEN($H316)-LEN(SUBSTITUTE($H316,",",""))-2)*200+1,200))</f>
        <v>Caraga</v>
      </c>
      <c r="AJ316" s="1" t="s">
        <v>55</v>
      </c>
      <c r="AL316" s="7">
        <v>0</v>
      </c>
      <c r="AM316" s="1" t="s">
        <v>3964</v>
      </c>
    </row>
    <row r="317" spans="1:39" ht="12.75" customHeight="1">
      <c r="A317" s="1"/>
      <c r="B317" s="1" t="s">
        <v>3969</v>
      </c>
      <c r="C317" s="1" t="s">
        <v>3970</v>
      </c>
      <c r="D317" s="3" t="str">
        <f ca="1">IFERROR(__xludf.DUMMYFUNCTION("PROPER(REGEXEXTRACT(B877, ""(?:https?:\/\/)?(?:www\.)?([a-zA-Z0-9-]+)\.""))"),"Skyscanner")</f>
        <v>Skyscanner</v>
      </c>
      <c r="E317" s="1" t="s">
        <v>3971</v>
      </c>
      <c r="F317" s="1">
        <v>9.7926743999999992</v>
      </c>
      <c r="G317" s="1">
        <v>126.16130579999999</v>
      </c>
      <c r="H317" s="1" t="s">
        <v>3972</v>
      </c>
      <c r="I317" s="1" t="s">
        <v>3715</v>
      </c>
      <c r="J317" s="1">
        <f>IF(K317="URBAN",1,IF(K317="SUBURBAN",2,IF(K317="RURAL",3,"")))</f>
        <v>3</v>
      </c>
      <c r="K317" s="1" t="s">
        <v>541</v>
      </c>
      <c r="L317" s="18">
        <v>46082</v>
      </c>
      <c r="M317" s="49">
        <v>0.625</v>
      </c>
      <c r="N317" s="18">
        <v>46083</v>
      </c>
      <c r="O317" s="56">
        <v>0.45833333333333331</v>
      </c>
      <c r="P317" s="31" t="str">
        <f>TEXT($L317, "dddd")</f>
        <v>Sunday</v>
      </c>
      <c r="Q317" s="39" t="s">
        <v>186</v>
      </c>
      <c r="R317" s="39">
        <v>1190</v>
      </c>
      <c r="S317" s="1" t="str">
        <f>IF(OR(MONTH(L317)=12, MONTH(L317)&lt;=5), "Dry Season", "Wet Season")</f>
        <v>Dry Season</v>
      </c>
      <c r="T317" s="1">
        <v>1</v>
      </c>
      <c r="U317" s="1">
        <v>1</v>
      </c>
      <c r="V317" s="1">
        <v>0</v>
      </c>
      <c r="W317" s="1">
        <v>1</v>
      </c>
      <c r="X317" s="1" t="s">
        <v>3716</v>
      </c>
      <c r="Y317" s="1">
        <v>9.7891089999999998</v>
      </c>
      <c r="Z317" s="1">
        <v>126.15971999999999</v>
      </c>
      <c r="AA317" s="11" cm="1">
        <f t="array" ref="AA317">IF(ISBLANK(Y317), 0, VINCentyInvDistance(F317,G317,Y317,Z317))</f>
        <v>431.02710509065912</v>
      </c>
      <c r="AB317" s="1">
        <v>0</v>
      </c>
      <c r="AC317" s="1">
        <v>0</v>
      </c>
      <c r="AD317" s="1">
        <v>0</v>
      </c>
      <c r="AE317" s="1">
        <v>1</v>
      </c>
      <c r="AF317" s="1">
        <v>1</v>
      </c>
      <c r="AG317" s="1" t="s">
        <v>3717</v>
      </c>
      <c r="AH317" s="1" t="s">
        <v>3709</v>
      </c>
      <c r="AI317" s="1" t="str">
        <f>TRIM(MID(SUBSTITUTE($H317,",",REPT(" ",200)),(LEN($H317)-LEN(SUBSTITUTE($H317,",",""))-2)*200+1,200))</f>
        <v>Caraga</v>
      </c>
      <c r="AJ317" s="1" t="s">
        <v>55</v>
      </c>
      <c r="AK317" t="s">
        <v>16860</v>
      </c>
      <c r="AL317" s="7">
        <v>0</v>
      </c>
      <c r="AM317" s="1"/>
    </row>
    <row r="318" spans="1:39" ht="12.75" customHeight="1">
      <c r="A318" s="1"/>
      <c r="B318" s="1" t="s">
        <v>3977</v>
      </c>
      <c r="C318" s="1" t="s">
        <v>3978</v>
      </c>
      <c r="D318" s="3" t="str">
        <f ca="1">IFERROR(__xludf.DUMMYFUNCTION("PROPER(REGEXEXTRACT(B879, ""(?:https?:\/\/)?(?:www\.)?([a-zA-Z0-9-]+)\.""))"),"Skyscanner")</f>
        <v>Skyscanner</v>
      </c>
      <c r="E318" s="1" t="s">
        <v>3979</v>
      </c>
      <c r="F318" s="1">
        <v>9.8036782000000002</v>
      </c>
      <c r="G318" s="1">
        <v>126.15918069999999</v>
      </c>
      <c r="H318" s="1" t="s">
        <v>3714</v>
      </c>
      <c r="I318" s="1" t="s">
        <v>3715</v>
      </c>
      <c r="J318" s="1">
        <f>IF(K318="URBAN",1,IF(K318="SUBURBAN",2,IF(K318="RURAL",3,"")))</f>
        <v>3</v>
      </c>
      <c r="K318" s="1" t="s">
        <v>541</v>
      </c>
      <c r="L318" s="18">
        <v>46082</v>
      </c>
      <c r="M318" s="49">
        <v>0.58333333333333337</v>
      </c>
      <c r="N318" s="18">
        <v>46083</v>
      </c>
      <c r="O318" s="56">
        <v>0.5</v>
      </c>
      <c r="P318" s="31" t="str">
        <f>TEXT($L318, "dddd")</f>
        <v>Sunday</v>
      </c>
      <c r="Q318" s="39" t="s">
        <v>1266</v>
      </c>
      <c r="R318" s="39">
        <v>1129</v>
      </c>
      <c r="S318" s="1" t="str">
        <f>IF(OR(MONTH(L318)=12, MONTH(L318)&lt;=5), "Dry Season", "Wet Season")</f>
        <v>Dry Season</v>
      </c>
      <c r="T318" s="1">
        <v>1</v>
      </c>
      <c r="U318" s="1">
        <v>0</v>
      </c>
      <c r="V318" s="1">
        <v>0</v>
      </c>
      <c r="W318" s="1">
        <v>1</v>
      </c>
      <c r="X318" s="1" t="s">
        <v>3716</v>
      </c>
      <c r="Y318" s="1">
        <v>9.7891089999999998</v>
      </c>
      <c r="Z318" s="1">
        <v>126.15971999999999</v>
      </c>
      <c r="AA318" s="11" cm="1">
        <f t="array" ref="AA318">IF(ISBLANK(Y318), 0, VINCentyInvDistance(F318,G318,Y318,Z318))</f>
        <v>1612.5329393984969</v>
      </c>
      <c r="AB318" s="1">
        <v>0</v>
      </c>
      <c r="AC318" s="1">
        <v>9</v>
      </c>
      <c r="AD318" s="1">
        <v>4.5</v>
      </c>
      <c r="AE318" s="1">
        <v>22</v>
      </c>
      <c r="AF318" s="1">
        <v>1</v>
      </c>
      <c r="AG318" s="1" t="s">
        <v>3717</v>
      </c>
      <c r="AH318" s="1" t="s">
        <v>3709</v>
      </c>
      <c r="AI318" s="1" t="str">
        <f>TRIM(MID(SUBSTITUTE($H318,",",REPT(" ",200)),(LEN($H318)-LEN(SUBSTITUTE($H318,",",""))-2)*200+1,200))</f>
        <v>Caraga</v>
      </c>
      <c r="AJ318" s="1" t="s">
        <v>55</v>
      </c>
      <c r="AK318" t="s">
        <v>16861</v>
      </c>
      <c r="AL318" s="7">
        <v>0</v>
      </c>
      <c r="AM318" s="1"/>
    </row>
    <row r="319" spans="1:39" ht="12.75" customHeight="1">
      <c r="A319" s="1"/>
      <c r="B319" s="1" t="s">
        <v>3980</v>
      </c>
      <c r="C319" s="1" t="s">
        <v>3981</v>
      </c>
      <c r="D319" s="3" t="str">
        <f ca="1">IFERROR(__xludf.DUMMYFUNCTION("PROPER(REGEXEXTRACT(B880, ""(?:https?:\/\/)?(?:www\.)?([a-zA-Z0-9-]+)\.""))"),"Skyscanner")</f>
        <v>Skyscanner</v>
      </c>
      <c r="E319" s="1" t="s">
        <v>3982</v>
      </c>
      <c r="F319" s="1">
        <v>9.7847463999999995</v>
      </c>
      <c r="G319" s="1">
        <v>126.1605711</v>
      </c>
      <c r="H319" s="1" t="s">
        <v>3983</v>
      </c>
      <c r="I319" s="1" t="s">
        <v>3715</v>
      </c>
      <c r="J319" s="1">
        <f>IF(K319="URBAN",1,IF(K319="SUBURBAN",2,IF(K319="RURAL",3,"")))</f>
        <v>3</v>
      </c>
      <c r="K319" s="1" t="s">
        <v>541</v>
      </c>
      <c r="L319" s="18">
        <v>46082</v>
      </c>
      <c r="M319" s="49">
        <v>0.625</v>
      </c>
      <c r="N319" s="18">
        <v>46083</v>
      </c>
      <c r="O319" s="56">
        <v>0.5</v>
      </c>
      <c r="P319" s="31" t="str">
        <f>TEXT($L319, "dddd")</f>
        <v>Sunday</v>
      </c>
      <c r="Q319" s="39" t="s">
        <v>207</v>
      </c>
      <c r="R319" s="39">
        <v>4088</v>
      </c>
      <c r="S319" s="1" t="str">
        <f>IF(OR(MONTH(L319)=12, MONTH(L319)&lt;=5), "Dry Season", "Wet Season")</f>
        <v>Dry Season</v>
      </c>
      <c r="T319" s="1">
        <v>1</v>
      </c>
      <c r="U319" s="1">
        <v>1</v>
      </c>
      <c r="V319" s="1">
        <v>1</v>
      </c>
      <c r="W319" s="1">
        <v>1</v>
      </c>
      <c r="X319" s="1" t="s">
        <v>3716</v>
      </c>
      <c r="Y319" s="1">
        <v>9.7891089999999998</v>
      </c>
      <c r="Z319" s="1">
        <v>126.15971999999999</v>
      </c>
      <c r="AA319" s="11" cm="1">
        <f t="array" ref="AA319">IF(ISBLANK(Y319), 0, VINCentyInvDistance(F319,G319,Y319,Z319))</f>
        <v>491.48268750905555</v>
      </c>
      <c r="AB319" s="1">
        <v>1</v>
      </c>
      <c r="AC319" s="1">
        <v>6.6</v>
      </c>
      <c r="AD319" s="1">
        <v>3.3</v>
      </c>
      <c r="AE319" s="1">
        <v>52</v>
      </c>
      <c r="AF319" s="1">
        <v>1</v>
      </c>
      <c r="AG319" s="1" t="s">
        <v>3717</v>
      </c>
      <c r="AH319" s="1" t="s">
        <v>3709</v>
      </c>
      <c r="AI319" s="1" t="str">
        <f>TRIM(MID(SUBSTITUTE($H319,",",REPT(" ",200)),(LEN($H319)-LEN(SUBSTITUTE($H319,",",""))-2)*200+1,200))</f>
        <v>Caraga</v>
      </c>
      <c r="AJ319" s="1" t="s">
        <v>55</v>
      </c>
      <c r="AK319" t="s">
        <v>16862</v>
      </c>
      <c r="AL319" s="7">
        <v>0</v>
      </c>
      <c r="AM319" s="1"/>
    </row>
    <row r="320" spans="1:39" ht="12.75" customHeight="1">
      <c r="A320" s="1"/>
      <c r="B320" s="1" t="s">
        <v>3988</v>
      </c>
      <c r="C320" s="1" t="s">
        <v>3989</v>
      </c>
      <c r="D320" s="3" t="str">
        <f ca="1">IFERROR(__xludf.DUMMYFUNCTION("PROPER(REGEXEXTRACT(B882, ""(?:https?:\/\/)?(?:www\.)?([a-zA-Z0-9-]+)\.""))"),"Skyscanner")</f>
        <v>Skyscanner</v>
      </c>
      <c r="E320" s="1" t="s">
        <v>3990</v>
      </c>
      <c r="F320" s="1">
        <v>9.7772860999999995</v>
      </c>
      <c r="G320" s="1">
        <v>126.1413211</v>
      </c>
      <c r="H320" s="1" t="s">
        <v>3725</v>
      </c>
      <c r="I320" s="1" t="s">
        <v>3715</v>
      </c>
      <c r="J320" s="1">
        <f>IF(K320="URBAN",1,IF(K320="SUBURBAN",2,IF(K320="RURAL",3,"")))</f>
        <v>3</v>
      </c>
      <c r="K320" s="1" t="s">
        <v>541</v>
      </c>
      <c r="L320" s="18">
        <v>46082</v>
      </c>
      <c r="M320" s="49">
        <v>0.58333333333333337</v>
      </c>
      <c r="N320" s="18">
        <v>46083</v>
      </c>
      <c r="O320" s="56">
        <v>0.5</v>
      </c>
      <c r="P320" s="31" t="str">
        <f>TEXT($L320, "dddd")</f>
        <v>Sunday</v>
      </c>
      <c r="Q320" s="39" t="s">
        <v>207</v>
      </c>
      <c r="R320" s="39">
        <v>3050</v>
      </c>
      <c r="S320" s="1" t="str">
        <f>IF(OR(MONTH(L320)=12, MONTH(L320)&lt;=5), "Dry Season", "Wet Season")</f>
        <v>Dry Season</v>
      </c>
      <c r="T320" s="1">
        <v>1</v>
      </c>
      <c r="U320" s="1">
        <v>0</v>
      </c>
      <c r="V320" s="1">
        <v>0</v>
      </c>
      <c r="W320" s="1">
        <v>1</v>
      </c>
      <c r="X320" s="1" t="s">
        <v>3716</v>
      </c>
      <c r="Y320" s="1">
        <v>9.7891089999999998</v>
      </c>
      <c r="Z320" s="1">
        <v>126.15971999999999</v>
      </c>
      <c r="AA320" s="11" cm="1">
        <f t="array" ref="AA320">IF(ISBLANK(Y320), 0, VINCentyInvDistance(F320,G320,Y320,Z320))</f>
        <v>2405.1315851516511</v>
      </c>
      <c r="AB320" s="1">
        <v>1</v>
      </c>
      <c r="AC320" s="1">
        <v>5.8</v>
      </c>
      <c r="AD320" s="1">
        <v>2.9</v>
      </c>
      <c r="AE320" s="1">
        <v>20</v>
      </c>
      <c r="AF320" s="1">
        <v>1</v>
      </c>
      <c r="AG320" s="1" t="s">
        <v>3717</v>
      </c>
      <c r="AH320" s="1" t="s">
        <v>3709</v>
      </c>
      <c r="AI320" s="1" t="str">
        <f>TRIM(MID(SUBSTITUTE($H320,",",REPT(" ",200)),(LEN($H320)-LEN(SUBSTITUTE($H320,",",""))-2)*200+1,200))</f>
        <v>Caraga</v>
      </c>
      <c r="AJ320" s="1" t="s">
        <v>55</v>
      </c>
      <c r="AK320" t="s">
        <v>3991</v>
      </c>
      <c r="AL320" s="7">
        <v>0</v>
      </c>
      <c r="AM320" s="1"/>
    </row>
    <row r="321" spans="1:39" ht="12.75" customHeight="1">
      <c r="A321" s="1"/>
      <c r="B321" s="1" t="s">
        <v>3992</v>
      </c>
      <c r="C321" s="1" t="s">
        <v>3993</v>
      </c>
      <c r="D321" s="3" t="str">
        <f ca="1">IFERROR(__xludf.DUMMYFUNCTION("PROPER(REGEXEXTRACT(B883, ""(?:https?:\/\/)?(?:www\.)?([a-zA-Z0-9-]+)\.""))"),"Skyscanner")</f>
        <v>Skyscanner</v>
      </c>
      <c r="E321" s="1" t="s">
        <v>3994</v>
      </c>
      <c r="F321" s="1">
        <v>9.7772860000000001</v>
      </c>
      <c r="G321" s="1">
        <v>126.141321</v>
      </c>
      <c r="H321" s="1" t="s">
        <v>3725</v>
      </c>
      <c r="I321" s="1" t="s">
        <v>3715</v>
      </c>
      <c r="J321" s="1">
        <f>IF(K321="URBAN",1,IF(K321="SUBURBAN",2,IF(K321="RURAL",3,"")))</f>
        <v>3</v>
      </c>
      <c r="K321" s="1" t="s">
        <v>541</v>
      </c>
      <c r="L321" s="18">
        <v>46082</v>
      </c>
      <c r="M321" s="49">
        <v>0.54166666666666663</v>
      </c>
      <c r="N321" s="18">
        <v>46083</v>
      </c>
      <c r="O321" s="56">
        <v>0.45833333333333331</v>
      </c>
      <c r="P321" s="31" t="str">
        <f>TEXT($L321, "dddd")</f>
        <v>Sunday</v>
      </c>
      <c r="Q321" s="39" t="s">
        <v>186</v>
      </c>
      <c r="R321" s="39">
        <v>3370</v>
      </c>
      <c r="S321" s="1" t="str">
        <f>IF(OR(MONTH(L321)=12, MONTH(L321)&lt;=5), "Dry Season", "Wet Season")</f>
        <v>Dry Season</v>
      </c>
      <c r="T321" s="1">
        <v>1</v>
      </c>
      <c r="U321" s="1">
        <v>1</v>
      </c>
      <c r="V321" s="1">
        <v>0</v>
      </c>
      <c r="W321" s="1">
        <v>1</v>
      </c>
      <c r="X321" s="1" t="s">
        <v>3716</v>
      </c>
      <c r="Y321" s="1">
        <v>9.7891089999999998</v>
      </c>
      <c r="Z321" s="1">
        <v>126.15971999999999</v>
      </c>
      <c r="AA321" s="11" cm="1">
        <f t="array" ref="AA321">IF(ISBLANK(Y321), 0, VINCentyInvDistance(F321,G321,Y321,Z321))</f>
        <v>2405.1468069431494</v>
      </c>
      <c r="AB321" s="1">
        <v>1</v>
      </c>
      <c r="AC321" s="1">
        <v>5.8</v>
      </c>
      <c r="AD321" s="1">
        <v>4.5999999999999996</v>
      </c>
      <c r="AE321" s="1">
        <v>2</v>
      </c>
      <c r="AF321" s="1">
        <v>1</v>
      </c>
      <c r="AG321" s="1" t="str">
        <f>TRIM(MID(SUBSTITUTE($H321,",",REPT(" ",200)),(LEN($H321)-LEN(SUBSTITUTE($H321,",",""))-4)*200+1,200))</f>
        <v>General Luna</v>
      </c>
      <c r="AH321" s="1" t="str">
        <f>TRIM(MID(SUBSTITUTE($H321,",",REPT(" ",200)),(LEN($H321)-LEN(SUBSTITUTE($H321,",",""))-3)*200+1,200))</f>
        <v>Surigao del Norte</v>
      </c>
      <c r="AI321" s="1" t="str">
        <f>TRIM(MID(SUBSTITUTE($H321,",",REPT(" ",200)),(LEN($H321)-LEN(SUBSTITUTE($H321,",",""))-2)*200+1,200))</f>
        <v>Caraga</v>
      </c>
      <c r="AJ321" s="1" t="str">
        <f>TRIM(MID(SUBSTITUTE($H321,",",REPT(" ",200)),(LEN($H321)-LEN(SUBSTITUTE($H321,",",""))-0)*200+1,200))</f>
        <v>Philippines</v>
      </c>
      <c r="AK321" t="s">
        <v>16863</v>
      </c>
      <c r="AL321" s="7">
        <v>0</v>
      </c>
      <c r="AM321" s="1" t="s">
        <v>3995</v>
      </c>
    </row>
    <row r="322" spans="1:39" ht="12.75" customHeight="1">
      <c r="A322" s="1"/>
      <c r="B322" s="1" t="s">
        <v>3996</v>
      </c>
      <c r="C322" s="1" t="s">
        <v>3997</v>
      </c>
      <c r="D322" s="3" t="str">
        <f ca="1">IFERROR(__xludf.DUMMYFUNCTION("PROPER(REGEXEXTRACT(B884, ""(?:https?:\/\/)?(?:www\.)?([a-zA-Z0-9-]+)\.""))"),"Google")</f>
        <v>Google</v>
      </c>
      <c r="E322" s="1" t="s">
        <v>3998</v>
      </c>
      <c r="F322" s="1">
        <v>9.8008588999999997</v>
      </c>
      <c r="G322" s="1">
        <v>126.1586191</v>
      </c>
      <c r="H322" s="1" t="s">
        <v>3714</v>
      </c>
      <c r="I322" s="1" t="s">
        <v>3715</v>
      </c>
      <c r="J322" s="1">
        <f>IF(K322="URBAN",1,IF(K322="SUBURBAN",2,IF(K322="RURAL",3,"")))</f>
        <v>3</v>
      </c>
      <c r="K322" s="1" t="s">
        <v>541</v>
      </c>
      <c r="L322" s="18">
        <v>46082</v>
      </c>
      <c r="M322" s="49">
        <v>0.625</v>
      </c>
      <c r="N322" s="18">
        <v>46083</v>
      </c>
      <c r="O322" s="56">
        <v>0.5</v>
      </c>
      <c r="P322" s="31" t="str">
        <f>TEXT($L322, "dddd")</f>
        <v>Sunday</v>
      </c>
      <c r="Q322" s="39" t="s">
        <v>207</v>
      </c>
      <c r="R322" s="39">
        <v>3377</v>
      </c>
      <c r="S322" s="1" t="str">
        <f>IF(OR(MONTH(L322)=12, MONTH(L322)&lt;=5), "Dry Season", "Wet Season")</f>
        <v>Dry Season</v>
      </c>
      <c r="T322" s="1">
        <v>1</v>
      </c>
      <c r="U322" s="1">
        <v>0</v>
      </c>
      <c r="V322" s="1">
        <v>0</v>
      </c>
      <c r="W322" s="1">
        <v>1</v>
      </c>
      <c r="X322" s="1" t="s">
        <v>3716</v>
      </c>
      <c r="Y322" s="1">
        <v>9.7891089999999998</v>
      </c>
      <c r="Z322" s="1">
        <v>126.15971999999999</v>
      </c>
      <c r="AA322" s="11" cm="1">
        <f t="array" ref="AA322">IF(ISBLANK(Y322), 0, VINCentyInvDistance(F322,G322,Y322,Z322))</f>
        <v>1305.2143658694306</v>
      </c>
      <c r="AB322" s="1">
        <v>0</v>
      </c>
      <c r="AC322" s="1">
        <v>0</v>
      </c>
      <c r="AD322" s="1">
        <v>0</v>
      </c>
      <c r="AE322" s="1">
        <v>55</v>
      </c>
      <c r="AF322" s="1">
        <v>1</v>
      </c>
      <c r="AG322" s="1" t="s">
        <v>3717</v>
      </c>
      <c r="AH322" s="1" t="s">
        <v>3709</v>
      </c>
      <c r="AI322" s="1" t="str">
        <f>TRIM(MID(SUBSTITUTE($H322,",",REPT(" ",200)),(LEN($H322)-LEN(SUBSTITUTE($H322,",",""))-2)*200+1,200))</f>
        <v>Caraga</v>
      </c>
      <c r="AJ322" s="1" t="s">
        <v>55</v>
      </c>
      <c r="AL322" s="7">
        <v>0</v>
      </c>
      <c r="AM322" s="1"/>
    </row>
    <row r="323" spans="1:39" ht="12.75" customHeight="1">
      <c r="A323" s="1"/>
      <c r="B323" s="1" t="s">
        <v>3999</v>
      </c>
      <c r="C323" s="1" t="s">
        <v>4000</v>
      </c>
      <c r="D323" s="3" t="str">
        <f ca="1">IFERROR(__xludf.DUMMYFUNCTION("PROPER(REGEXEXTRACT(B885, ""(?:https?:\/\/)?(?:www\.)?([a-zA-Z0-9-]+)\.""))"),"Skyscanner")</f>
        <v>Skyscanner</v>
      </c>
      <c r="E323" s="1" t="s">
        <v>4001</v>
      </c>
      <c r="F323" s="1">
        <v>9.8025435000000005</v>
      </c>
      <c r="G323" s="1">
        <v>126.1604629</v>
      </c>
      <c r="H323" s="1" t="s">
        <v>4002</v>
      </c>
      <c r="I323" s="1" t="s">
        <v>3715</v>
      </c>
      <c r="J323" s="1">
        <f>IF(K323="URBAN",1,IF(K323="SUBURBAN",2,IF(K323="RURAL",3,"")))</f>
        <v>3</v>
      </c>
      <c r="K323" s="1" t="s">
        <v>541</v>
      </c>
      <c r="L323" s="18">
        <v>46082</v>
      </c>
      <c r="M323" s="49">
        <v>0.58333333333333337</v>
      </c>
      <c r="N323" s="18">
        <v>46083</v>
      </c>
      <c r="O323" s="56">
        <v>0.45833333333333331</v>
      </c>
      <c r="P323" s="31" t="str">
        <f>TEXT($L323, "dddd")</f>
        <v>Sunday</v>
      </c>
      <c r="Q323" s="39" t="s">
        <v>207</v>
      </c>
      <c r="R323" s="39">
        <v>9768</v>
      </c>
      <c r="S323" s="1" t="str">
        <f>IF(OR(MONTH(L323)=12, MONTH(L323)&lt;=5), "Dry Season", "Wet Season")</f>
        <v>Dry Season</v>
      </c>
      <c r="T323" s="1">
        <v>1</v>
      </c>
      <c r="U323" s="1">
        <v>0</v>
      </c>
      <c r="V323" s="1">
        <v>1</v>
      </c>
      <c r="W323" s="1">
        <v>1</v>
      </c>
      <c r="X323" s="1" t="s">
        <v>3716</v>
      </c>
      <c r="Y323" s="1">
        <v>9.7891089999999998</v>
      </c>
      <c r="Z323" s="1">
        <v>126.15971999999999</v>
      </c>
      <c r="AA323" s="11" cm="1">
        <f t="array" ref="AA323">IF(ISBLANK(Y323), 0, VINCentyInvDistance(F323,G323,Y323,Z323))</f>
        <v>1488.1754380729776</v>
      </c>
      <c r="AB323" s="1">
        <v>0</v>
      </c>
      <c r="AC323" s="1">
        <v>9.1999999999999993</v>
      </c>
      <c r="AD323" s="1">
        <v>4.5999999999999996</v>
      </c>
      <c r="AE323" s="1">
        <v>324</v>
      </c>
      <c r="AF323" s="1">
        <v>1</v>
      </c>
      <c r="AG323" s="1" t="s">
        <v>3717</v>
      </c>
      <c r="AH323" s="1" t="s">
        <v>3709</v>
      </c>
      <c r="AI323" s="1" t="str">
        <f>TRIM(MID(SUBSTITUTE($H323,",",REPT(" ",200)),(LEN($H323)-LEN(SUBSTITUTE($H323,",",""))-2)*200+1,200))</f>
        <v>Caraga</v>
      </c>
      <c r="AJ323" s="1" t="s">
        <v>55</v>
      </c>
      <c r="AK323" t="s">
        <v>16864</v>
      </c>
      <c r="AL323" s="7">
        <v>0</v>
      </c>
      <c r="AM323" s="1"/>
    </row>
    <row r="324" spans="1:39" ht="12.75" customHeight="1">
      <c r="A324" s="1"/>
      <c r="B324" s="1" t="s">
        <v>4003</v>
      </c>
      <c r="C324" s="1" t="s">
        <v>4004</v>
      </c>
      <c r="D324" s="3" t="str">
        <f ca="1">IFERROR(__xludf.DUMMYFUNCTION("PROPER(REGEXEXTRACT(B886, ""(?:https?:\/\/)?(?:www\.)?([a-zA-Z0-9-]+)\.""))"),"Skyscanner")</f>
        <v>Skyscanner</v>
      </c>
      <c r="E324" s="1" t="s">
        <v>4005</v>
      </c>
      <c r="F324" s="1">
        <v>9.785088</v>
      </c>
      <c r="G324" s="1">
        <v>126.1597421</v>
      </c>
      <c r="H324" s="1" t="s">
        <v>4006</v>
      </c>
      <c r="I324" s="1" t="s">
        <v>3715</v>
      </c>
      <c r="J324" s="1">
        <f>IF(K324="URBAN",1,IF(K324="SUBURBAN",2,IF(K324="RURAL",3,"")))</f>
        <v>3</v>
      </c>
      <c r="K324" s="1" t="s">
        <v>541</v>
      </c>
      <c r="L324" s="18">
        <v>46082</v>
      </c>
      <c r="M324" s="49">
        <v>0.5</v>
      </c>
      <c r="N324" s="18">
        <v>46083</v>
      </c>
      <c r="O324" s="56">
        <v>0.5</v>
      </c>
      <c r="P324" s="31" t="str">
        <f>TEXT($L324, "dddd")</f>
        <v>Sunday</v>
      </c>
      <c r="Q324" s="39" t="s">
        <v>207</v>
      </c>
      <c r="R324" s="39">
        <v>2525</v>
      </c>
      <c r="S324" s="1" t="str">
        <f>IF(OR(MONTH(L324)=12, MONTH(L324)&lt;=5), "Dry Season", "Wet Season")</f>
        <v>Dry Season</v>
      </c>
      <c r="T324" s="1">
        <v>1</v>
      </c>
      <c r="U324" s="1">
        <v>0</v>
      </c>
      <c r="V324" s="1">
        <v>0</v>
      </c>
      <c r="W324" s="1">
        <v>1</v>
      </c>
      <c r="X324" s="1" t="s">
        <v>3716</v>
      </c>
      <c r="Y324" s="1">
        <v>9.7891089999999998</v>
      </c>
      <c r="Z324" s="1">
        <v>126.15971999999999</v>
      </c>
      <c r="AA324" s="11" cm="1">
        <f t="array" ref="AA324">IF(ISBLANK(Y324), 0, VINCentyInvDistance(F324,G324,Y324,Z324))</f>
        <v>444.75481346141891</v>
      </c>
      <c r="AB324" s="1">
        <v>0</v>
      </c>
      <c r="AC324" s="1">
        <v>8</v>
      </c>
      <c r="AD324" s="1">
        <v>4</v>
      </c>
      <c r="AE324" s="1">
        <v>12</v>
      </c>
      <c r="AF324" s="1">
        <v>1</v>
      </c>
      <c r="AG324" s="1" t="s">
        <v>3717</v>
      </c>
      <c r="AH324" s="1" t="s">
        <v>3709</v>
      </c>
      <c r="AI324" s="1" t="str">
        <f>TRIM(MID(SUBSTITUTE($H324,",",REPT(" ",200)),(LEN($H324)-LEN(SUBSTITUTE($H324,",",""))-2)*200+1,200))</f>
        <v>Caraga</v>
      </c>
      <c r="AJ324" s="1" t="s">
        <v>55</v>
      </c>
      <c r="AK324" t="s">
        <v>16865</v>
      </c>
      <c r="AL324" s="7">
        <v>0</v>
      </c>
      <c r="AM324" s="1"/>
    </row>
    <row r="325" spans="1:39" ht="12.75" customHeight="1">
      <c r="A325" s="1"/>
      <c r="B325" s="1" t="s">
        <v>4007</v>
      </c>
      <c r="C325" s="1" t="s">
        <v>4008</v>
      </c>
      <c r="D325" s="3" t="str">
        <f ca="1">IFERROR(__xludf.DUMMYFUNCTION("PROPER(REGEXEXTRACT(B887, ""(?:https?:\/\/)?(?:www\.)?([a-zA-Z0-9-]+)\.""))"),"Agoda")</f>
        <v>Agoda</v>
      </c>
      <c r="E325" s="1" t="s">
        <v>4009</v>
      </c>
      <c r="F325" s="1">
        <v>9.785088</v>
      </c>
      <c r="G325" s="1">
        <v>126.15974199999999</v>
      </c>
      <c r="H325" s="1" t="s">
        <v>4006</v>
      </c>
      <c r="I325" s="1" t="s">
        <v>3715</v>
      </c>
      <c r="J325" s="1">
        <f>IF(K325="URBAN",1,IF(K325="SUBURBAN",2,IF(K325="RURAL",3,"")))</f>
        <v>3</v>
      </c>
      <c r="K325" s="1" t="s">
        <v>541</v>
      </c>
      <c r="L325" s="18">
        <v>46082</v>
      </c>
      <c r="M325" s="49">
        <v>0.625</v>
      </c>
      <c r="N325" s="18">
        <v>46083</v>
      </c>
      <c r="O325" s="56">
        <v>0.5</v>
      </c>
      <c r="P325" s="31" t="str">
        <f>TEXT($L325, "dddd")</f>
        <v>Sunday</v>
      </c>
      <c r="Q325" s="39" t="s">
        <v>3223</v>
      </c>
      <c r="R325" s="39">
        <v>2457</v>
      </c>
      <c r="S325" s="1" t="str">
        <f>IF(OR(MONTH(L325)=12, MONTH(L325)&lt;=5), "Dry Season", "Wet Season")</f>
        <v>Dry Season</v>
      </c>
      <c r="T325" s="1">
        <v>1</v>
      </c>
      <c r="U325" s="1">
        <v>0</v>
      </c>
      <c r="V325" s="1">
        <v>0</v>
      </c>
      <c r="W325" s="1">
        <v>1</v>
      </c>
      <c r="X325" s="1" t="s">
        <v>3716</v>
      </c>
      <c r="Y325" s="1">
        <v>9.7891089999999998</v>
      </c>
      <c r="Z325" s="1">
        <v>126.15971999999999</v>
      </c>
      <c r="AA325" s="11" cm="1">
        <f t="array" ref="AA325">IF(ISBLANK(Y325), 0, VINCentyInvDistance(F325,G325,Y325,Z325))</f>
        <v>444.75475378810256</v>
      </c>
      <c r="AB325" s="1">
        <v>0</v>
      </c>
      <c r="AC325" s="1">
        <v>8</v>
      </c>
      <c r="AD325" s="1">
        <v>0</v>
      </c>
      <c r="AE325" s="1">
        <v>13</v>
      </c>
      <c r="AF325" s="1">
        <v>1</v>
      </c>
      <c r="AG325" s="1" t="str">
        <f>TRIM(MID(SUBSTITUTE($H325,",",REPT(" ",200)),(LEN($H325)-LEN(SUBSTITUTE($H325,",",""))-4)*200+1,200))</f>
        <v>General Luna</v>
      </c>
      <c r="AH325" s="1" t="str">
        <f>TRIM(MID(SUBSTITUTE($H325,",",REPT(" ",200)),(LEN($H325)-LEN(SUBSTITUTE($H325,",",""))-3)*200+1,200))</f>
        <v>Surigao del Norte</v>
      </c>
      <c r="AI325" s="1" t="str">
        <f>TRIM(MID(SUBSTITUTE($H325,",",REPT(" ",200)),(LEN($H325)-LEN(SUBSTITUTE($H325,",",""))-2)*200+1,200))</f>
        <v>Caraga</v>
      </c>
      <c r="AJ325" s="1" t="str">
        <f>TRIM(MID(SUBSTITUTE($H325,",",REPT(" ",200)),(LEN($H325)-LEN(SUBSTITUTE($H325,",",""))-0)*200+1,200))</f>
        <v>Philippines</v>
      </c>
      <c r="AL325" s="7">
        <v>0</v>
      </c>
      <c r="AM325" s="1" t="s">
        <v>4010</v>
      </c>
    </row>
    <row r="326" spans="1:39" ht="12.75" customHeight="1">
      <c r="A326" s="1"/>
      <c r="B326" s="1" t="s">
        <v>4011</v>
      </c>
      <c r="C326" s="1" t="s">
        <v>4012</v>
      </c>
      <c r="D326" s="3" t="str">
        <f ca="1">IFERROR(__xludf.DUMMYFUNCTION("PROPER(REGEXEXTRACT(B888, ""(?:https?:\/\/)?(?:www\.)?([a-zA-Z0-9-]+)\.""))"),"Google")</f>
        <v>Google</v>
      </c>
      <c r="E326" s="1" t="s">
        <v>4013</v>
      </c>
      <c r="F326" s="1">
        <v>9.7878372999999996</v>
      </c>
      <c r="G326" s="1">
        <v>126.1612349</v>
      </c>
      <c r="H326" s="1" t="s">
        <v>3848</v>
      </c>
      <c r="I326" s="1" t="s">
        <v>3715</v>
      </c>
      <c r="J326" s="1">
        <f>IF(K326="URBAN",1,IF(K326="SUBURBAN",2,IF(K326="RURAL",3,"")))</f>
        <v>3</v>
      </c>
      <c r="K326" s="1" t="s">
        <v>541</v>
      </c>
      <c r="L326" s="18">
        <v>46082</v>
      </c>
      <c r="M326" s="49">
        <v>0.625</v>
      </c>
      <c r="N326" s="18">
        <v>46083</v>
      </c>
      <c r="O326" s="56">
        <v>0.5</v>
      </c>
      <c r="P326" s="31" t="str">
        <f>TEXT($L326, "dddd")</f>
        <v>Sunday</v>
      </c>
      <c r="Q326" s="39" t="s">
        <v>111</v>
      </c>
      <c r="R326" s="39">
        <v>4385</v>
      </c>
      <c r="S326" s="1" t="str">
        <f>IF(OR(MONTH(L326)=12, MONTH(L326)&lt;=5), "Dry Season", "Wet Season")</f>
        <v>Dry Season</v>
      </c>
      <c r="T326" s="1">
        <v>1</v>
      </c>
      <c r="U326" s="1">
        <v>0</v>
      </c>
      <c r="V326" s="1">
        <v>0</v>
      </c>
      <c r="W326" s="1">
        <v>1</v>
      </c>
      <c r="X326" s="1" t="s">
        <v>3716</v>
      </c>
      <c r="Y326" s="1">
        <v>9.7891089999999998</v>
      </c>
      <c r="Z326" s="1">
        <v>126.15971999999999</v>
      </c>
      <c r="AA326" s="11" cm="1">
        <f t="array" ref="AA326">IF(ISBLANK(Y326), 0, VINCentyInvDistance(F326,G326,Y326,Z326))</f>
        <v>217.73103563628138</v>
      </c>
      <c r="AB326" s="1">
        <v>0</v>
      </c>
      <c r="AC326" s="1">
        <v>0</v>
      </c>
      <c r="AD326" s="1">
        <v>0</v>
      </c>
      <c r="AE326" s="1">
        <v>39</v>
      </c>
      <c r="AF326" s="1">
        <v>1</v>
      </c>
      <c r="AG326" s="1" t="s">
        <v>3717</v>
      </c>
      <c r="AH326" s="1" t="s">
        <v>3709</v>
      </c>
      <c r="AI326" s="1" t="str">
        <f>TRIM(MID(SUBSTITUTE($H326,",",REPT(" ",200)),(LEN($H326)-LEN(SUBSTITUTE($H326,",",""))-2)*200+1,200))</f>
        <v>Caraga</v>
      </c>
      <c r="AJ326" s="1" t="s">
        <v>55</v>
      </c>
      <c r="AL326" s="7">
        <v>0</v>
      </c>
      <c r="AM326" s="1"/>
    </row>
    <row r="327" spans="1:39" ht="12.75" customHeight="1">
      <c r="A327" s="1"/>
      <c r="B327" s="1" t="s">
        <v>4014</v>
      </c>
      <c r="C327" s="1" t="s">
        <v>4015</v>
      </c>
      <c r="D327" s="3" t="str">
        <f ca="1">IFERROR(__xludf.DUMMYFUNCTION("PROPER(REGEXEXTRACT(B889, ""(?:https?:\/\/)?(?:www\.)?([a-zA-Z0-9-]+)\.""))"),"Skyscanner")</f>
        <v>Skyscanner</v>
      </c>
      <c r="E327" s="1" t="s">
        <v>4016</v>
      </c>
      <c r="F327" s="1">
        <v>9.7895684999999997</v>
      </c>
      <c r="G327" s="1">
        <v>126.1595111</v>
      </c>
      <c r="H327" s="1" t="s">
        <v>3739</v>
      </c>
      <c r="I327" s="1" t="s">
        <v>3715</v>
      </c>
      <c r="J327" s="1">
        <f>IF(K327="URBAN",1,IF(K327="SUBURBAN",2,IF(K327="RURAL",3,"")))</f>
        <v>3</v>
      </c>
      <c r="K327" s="1" t="s">
        <v>541</v>
      </c>
      <c r="L327" s="18">
        <v>46082</v>
      </c>
      <c r="M327" s="49">
        <v>0.58333333333333337</v>
      </c>
      <c r="N327" s="18">
        <v>46083</v>
      </c>
      <c r="O327" s="56">
        <v>0.45833333333333331</v>
      </c>
      <c r="P327" s="31" t="str">
        <f>TEXT($L327, "dddd")</f>
        <v>Sunday</v>
      </c>
      <c r="Q327" s="39" t="s">
        <v>207</v>
      </c>
      <c r="R327" s="39">
        <v>2359</v>
      </c>
      <c r="S327" s="1" t="str">
        <f>IF(OR(MONTH(L327)=12, MONTH(L327)&lt;=5), "Dry Season", "Wet Season")</f>
        <v>Dry Season</v>
      </c>
      <c r="T327" s="1">
        <v>1</v>
      </c>
      <c r="U327" s="1">
        <v>0</v>
      </c>
      <c r="V327" s="1">
        <v>0</v>
      </c>
      <c r="W327" s="1">
        <v>1</v>
      </c>
      <c r="X327" s="1" t="s">
        <v>3716</v>
      </c>
      <c r="Y327" s="1">
        <v>9.7891089999999998</v>
      </c>
      <c r="Z327" s="1">
        <v>126.15971999999999</v>
      </c>
      <c r="AA327" s="11" cm="1">
        <f t="array" ref="AA327">IF(ISBLANK(Y327), 0, VINCentyInvDistance(F327,G327,Y327,Z327))</f>
        <v>55.75202512344682</v>
      </c>
      <c r="AB327" s="1">
        <v>0</v>
      </c>
      <c r="AC327" s="1">
        <v>0</v>
      </c>
      <c r="AD327" s="1">
        <v>0</v>
      </c>
      <c r="AE327" s="1">
        <v>11</v>
      </c>
      <c r="AF327" s="1">
        <v>1</v>
      </c>
      <c r="AG327" s="1" t="s">
        <v>3717</v>
      </c>
      <c r="AH327" s="1" t="s">
        <v>3709</v>
      </c>
      <c r="AI327" s="1" t="str">
        <f>TRIM(MID(SUBSTITUTE($H327,",",REPT(" ",200)),(LEN($H327)-LEN(SUBSTITUTE($H327,",",""))-2)*200+1,200))</f>
        <v>Caraga</v>
      </c>
      <c r="AJ327" s="1" t="s">
        <v>55</v>
      </c>
      <c r="AK327" t="s">
        <v>16866</v>
      </c>
      <c r="AL327" s="7">
        <v>0</v>
      </c>
      <c r="AM327" s="1"/>
    </row>
    <row r="328" spans="1:39" ht="12.75" customHeight="1">
      <c r="A328" s="1"/>
      <c r="B328" s="1" t="s">
        <v>4017</v>
      </c>
      <c r="C328" s="1" t="s">
        <v>4018</v>
      </c>
      <c r="D328" s="3" t="str">
        <f ca="1">IFERROR(__xludf.DUMMYFUNCTION("PROPER(REGEXEXTRACT(B890, ""(?:https?:\/\/)?(?:www\.)?([a-zA-Z0-9-]+)\.""))"),"Skyscanner")</f>
        <v>Skyscanner</v>
      </c>
      <c r="E328" s="1" t="s">
        <v>4019</v>
      </c>
      <c r="F328" s="1">
        <v>9.7822344999999995</v>
      </c>
      <c r="G328" s="1">
        <v>126.155794</v>
      </c>
      <c r="H328" s="1" t="s">
        <v>4020</v>
      </c>
      <c r="I328" s="1" t="s">
        <v>3715</v>
      </c>
      <c r="J328" s="1">
        <f>IF(K328="URBAN",1,IF(K328="SUBURBAN",2,IF(K328="RURAL",3,"")))</f>
        <v>3</v>
      </c>
      <c r="K328" s="1" t="s">
        <v>541</v>
      </c>
      <c r="L328" s="18">
        <v>46082</v>
      </c>
      <c r="M328" s="49">
        <v>0.54166666666666663</v>
      </c>
      <c r="N328" s="18">
        <v>46083</v>
      </c>
      <c r="O328" s="56">
        <v>0.45833333333333331</v>
      </c>
      <c r="P328" s="31" t="str">
        <f>TEXT($L328, "dddd")</f>
        <v>Sunday</v>
      </c>
      <c r="Q328" s="39" t="s">
        <v>207</v>
      </c>
      <c r="R328" s="39">
        <v>1010</v>
      </c>
      <c r="S328" s="1" t="str">
        <f>IF(OR(MONTH(L328)=12, MONTH(L328)&lt;=5), "Dry Season", "Wet Season")</f>
        <v>Dry Season</v>
      </c>
      <c r="T328" s="1">
        <v>1</v>
      </c>
      <c r="U328" s="1">
        <v>0</v>
      </c>
      <c r="V328" s="1">
        <v>0</v>
      </c>
      <c r="W328" s="1">
        <v>1</v>
      </c>
      <c r="X328" s="1" t="s">
        <v>3716</v>
      </c>
      <c r="Y328" s="1">
        <v>9.7891089999999998</v>
      </c>
      <c r="Z328" s="1">
        <v>126.15971999999999</v>
      </c>
      <c r="AA328" s="11" cm="1">
        <f t="array" ref="AA328">IF(ISBLANK(Y328), 0, VINCentyInvDistance(F328,G328,Y328,Z328))</f>
        <v>873.88501033938417</v>
      </c>
      <c r="AB328" s="1">
        <v>0</v>
      </c>
      <c r="AC328" s="1">
        <v>0</v>
      </c>
      <c r="AD328" s="1">
        <v>0</v>
      </c>
      <c r="AE328" s="1">
        <v>9</v>
      </c>
      <c r="AF328" s="1">
        <v>1</v>
      </c>
      <c r="AG328" s="1" t="s">
        <v>3717</v>
      </c>
      <c r="AH328" s="1" t="s">
        <v>3709</v>
      </c>
      <c r="AI328" s="1" t="str">
        <f>TRIM(MID(SUBSTITUTE($H328,",",REPT(" ",200)),(LEN($H328)-LEN(SUBSTITUTE($H328,",",""))-2)*200+1,200))</f>
        <v>Caraga</v>
      </c>
      <c r="AJ328" s="1" t="s">
        <v>55</v>
      </c>
      <c r="AK328" t="s">
        <v>4021</v>
      </c>
      <c r="AL328" s="7">
        <v>0</v>
      </c>
      <c r="AM328" s="1"/>
    </row>
    <row r="329" spans="1:39" ht="12.75" customHeight="1">
      <c r="A329" s="1"/>
      <c r="B329" s="1" t="s">
        <v>4025</v>
      </c>
      <c r="C329" s="1" t="s">
        <v>4026</v>
      </c>
      <c r="D329" s="3" t="str">
        <f ca="1">IFERROR(__xludf.DUMMYFUNCTION("PROPER(REGEXEXTRACT(B892, ""(?:https?:\/\/)?(?:www\.)?([a-zA-Z0-9-]+)\.""))"),"Skyscanner")</f>
        <v>Skyscanner</v>
      </c>
      <c r="E329" s="1" t="s">
        <v>4027</v>
      </c>
      <c r="F329" s="1">
        <v>9.7697742999999999</v>
      </c>
      <c r="G329" s="1">
        <v>126.1132403</v>
      </c>
      <c r="H329" s="1" t="s">
        <v>3789</v>
      </c>
      <c r="I329" s="1" t="s">
        <v>50</v>
      </c>
      <c r="J329" s="1">
        <f>IF(K329="URBAN",1,IF(K329="SUBURBAN",2,IF(K329="RURAL",3,"")))</f>
        <v>3</v>
      </c>
      <c r="K329" s="1" t="s">
        <v>541</v>
      </c>
      <c r="L329" s="18">
        <v>46082</v>
      </c>
      <c r="M329" s="49">
        <v>0.58333333333333337</v>
      </c>
      <c r="N329" s="18">
        <v>46083</v>
      </c>
      <c r="O329" s="56">
        <v>0.5</v>
      </c>
      <c r="P329" s="31" t="str">
        <f>TEXT($L329, "dddd")</f>
        <v>Sunday</v>
      </c>
      <c r="Q329" s="39" t="s">
        <v>1000</v>
      </c>
      <c r="R329" s="39">
        <v>2817</v>
      </c>
      <c r="S329" s="1" t="str">
        <f>IF(OR(MONTH(L329)=12, MONTH(L329)&lt;=5), "Dry Season", "Wet Season")</f>
        <v>Dry Season</v>
      </c>
      <c r="T329" s="1">
        <v>2</v>
      </c>
      <c r="U329" s="1">
        <v>0</v>
      </c>
      <c r="V329" s="1">
        <v>0</v>
      </c>
      <c r="W329" s="1">
        <v>1</v>
      </c>
      <c r="X329" s="1" t="s">
        <v>3716</v>
      </c>
      <c r="Y329" s="1">
        <v>9.7891089999999998</v>
      </c>
      <c r="Z329" s="1">
        <v>126.15971999999999</v>
      </c>
      <c r="AA329" s="11" cm="1">
        <f t="array" ref="AA329">IF(ISBLANK(Y329), 0, VINCentyInvDistance(F329,G329,Y329,Z329))</f>
        <v>5529.671905648248</v>
      </c>
      <c r="AB329" s="1">
        <v>0</v>
      </c>
      <c r="AC329" s="1">
        <v>0</v>
      </c>
      <c r="AD329" s="1">
        <v>0</v>
      </c>
      <c r="AE329" s="1">
        <v>27</v>
      </c>
      <c r="AF329" s="1">
        <v>1</v>
      </c>
      <c r="AG329" s="1" t="s">
        <v>3717</v>
      </c>
      <c r="AH329" s="1" t="s">
        <v>3709</v>
      </c>
      <c r="AI329" s="1" t="str">
        <f>TRIM(MID(SUBSTITUTE($H329,",",REPT(" ",200)),(LEN($H329)-LEN(SUBSTITUTE($H329,",",""))-2)*200+1,200))</f>
        <v>Caraga</v>
      </c>
      <c r="AJ329" s="1" t="s">
        <v>55</v>
      </c>
      <c r="AK329" t="s">
        <v>16867</v>
      </c>
      <c r="AL329" s="7">
        <v>0</v>
      </c>
      <c r="AM329" s="1"/>
    </row>
    <row r="330" spans="1:39" ht="12.75" customHeight="1">
      <c r="A330" s="1"/>
      <c r="B330" s="1" t="s">
        <v>4028</v>
      </c>
      <c r="C330" s="1" t="s">
        <v>4029</v>
      </c>
      <c r="D330" s="3" t="str">
        <f ca="1">IFERROR(__xludf.DUMMYFUNCTION("PROPER(REGEXEXTRACT(B893, ""(?:https?:\/\/)?(?:www\.)?([a-zA-Z0-9-]+)\.""))"),"Skyscanner")</f>
        <v>Skyscanner</v>
      </c>
      <c r="E330" s="1" t="s">
        <v>4030</v>
      </c>
      <c r="F330" s="1">
        <v>9.7772600000000001</v>
      </c>
      <c r="G330" s="1">
        <v>126.12738</v>
      </c>
      <c r="H330" s="1" t="s">
        <v>3793</v>
      </c>
      <c r="I330" s="1" t="s">
        <v>3715</v>
      </c>
      <c r="J330" s="1">
        <f>IF(K330="URBAN",1,IF(K330="SUBURBAN",2,IF(K330="RURAL",3,"")))</f>
        <v>3</v>
      </c>
      <c r="K330" s="1" t="s">
        <v>541</v>
      </c>
      <c r="L330" s="18">
        <v>46082</v>
      </c>
      <c r="M330" s="49">
        <v>0.58333333333333337</v>
      </c>
      <c r="N330" s="18">
        <v>46083</v>
      </c>
      <c r="O330" s="56">
        <v>0.45833333333333331</v>
      </c>
      <c r="P330" s="31" t="str">
        <f>TEXT($L330, "dddd")</f>
        <v>Sunday</v>
      </c>
      <c r="Q330" s="39" t="s">
        <v>371</v>
      </c>
      <c r="R330" s="39">
        <v>605</v>
      </c>
      <c r="S330" s="1" t="str">
        <f>IF(OR(MONTH(L330)=12, MONTH(L330)&lt;=5), "Dry Season", "Wet Season")</f>
        <v>Dry Season</v>
      </c>
      <c r="T330" s="1">
        <v>1</v>
      </c>
      <c r="U330" s="1">
        <v>0</v>
      </c>
      <c r="V330" s="1">
        <v>0</v>
      </c>
      <c r="W330" s="1">
        <v>1</v>
      </c>
      <c r="X330" s="1" t="s">
        <v>3716</v>
      </c>
      <c r="Y330" s="1">
        <v>9.7891089999999998</v>
      </c>
      <c r="Z330" s="1">
        <v>126.15971999999999</v>
      </c>
      <c r="AA330" s="11" cm="1">
        <f t="array" ref="AA330">IF(ISBLANK(Y330), 0, VINCentyInvDistance(F330,G330,Y330,Z330))</f>
        <v>3782.3738232595433</v>
      </c>
      <c r="AB330" s="1">
        <v>0</v>
      </c>
      <c r="AC330" s="1">
        <v>10</v>
      </c>
      <c r="AD330" s="1">
        <v>5</v>
      </c>
      <c r="AE330" s="1">
        <v>1</v>
      </c>
      <c r="AF330" s="1">
        <v>1</v>
      </c>
      <c r="AG330" s="1" t="s">
        <v>68</v>
      </c>
      <c r="AH330" s="1" t="str">
        <f>TRIM(MID(SUBSTITUTE($H330,",",REPT(" ",200)),(LEN($H330)-LEN(SUBSTITUTE($H330,",",""))-3)*200+1,200))</f>
        <v>Surigao del Norte</v>
      </c>
      <c r="AI330" s="1" t="str">
        <f>TRIM(MID(SUBSTITUTE($H330,",",REPT(" ",200)),(LEN($H330)-LEN(SUBSTITUTE($H330,",",""))-2)*200+1,200))</f>
        <v>Caraga</v>
      </c>
      <c r="AJ330" s="1" t="s">
        <v>55</v>
      </c>
      <c r="AK330" t="s">
        <v>16868</v>
      </c>
      <c r="AL330" s="7">
        <v>0</v>
      </c>
      <c r="AM330" s="1" t="s">
        <v>4031</v>
      </c>
    </row>
    <row r="331" spans="1:39" ht="12.75" customHeight="1">
      <c r="A331" s="1"/>
      <c r="B331" s="1" t="s">
        <v>4037</v>
      </c>
      <c r="C331" s="1" t="s">
        <v>4038</v>
      </c>
      <c r="D331" s="3" t="str">
        <f ca="1">IFERROR(__xludf.DUMMYFUNCTION("PROPER(REGEXEXTRACT(B895, ""(?:https?:\/\/)?(?:www\.)?([a-zA-Z0-9-]+)\.""))"),"Skyscanner")</f>
        <v>Skyscanner</v>
      </c>
      <c r="E331" s="1" t="s">
        <v>4039</v>
      </c>
      <c r="F331" s="1">
        <v>9.7765900000000006</v>
      </c>
      <c r="G331" s="1">
        <v>126.14126</v>
      </c>
      <c r="H331" s="1" t="s">
        <v>3725</v>
      </c>
      <c r="I331" s="1" t="s">
        <v>3715</v>
      </c>
      <c r="J331" s="1">
        <f>IF(K331="URBAN",1,IF(K331="SUBURBAN",2,IF(K331="RURAL",3,"")))</f>
        <v>3</v>
      </c>
      <c r="K331" s="1" t="s">
        <v>541</v>
      </c>
      <c r="L331" s="18">
        <v>46082</v>
      </c>
      <c r="M331" s="49">
        <v>0.58333333333333337</v>
      </c>
      <c r="N331" s="18">
        <v>46083</v>
      </c>
      <c r="O331" s="56">
        <v>0.5</v>
      </c>
      <c r="P331" s="31" t="str">
        <f>TEXT($L331, "dddd")</f>
        <v>Sunday</v>
      </c>
      <c r="Q331" s="39" t="s">
        <v>43</v>
      </c>
      <c r="R331" s="39">
        <v>3305</v>
      </c>
      <c r="S331" s="1" t="str">
        <f>IF(OR(MONTH(L331)=12, MONTH(L331)&lt;=5), "Dry Season", "Wet Season")</f>
        <v>Dry Season</v>
      </c>
      <c r="T331" s="1">
        <v>2</v>
      </c>
      <c r="U331" s="1">
        <v>0</v>
      </c>
      <c r="V331" s="1">
        <v>0</v>
      </c>
      <c r="W331" s="1">
        <v>0</v>
      </c>
      <c r="X331" s="1" t="s">
        <v>44</v>
      </c>
      <c r="Y331" s="1"/>
      <c r="Z331" s="1"/>
      <c r="AA331" s="11" cm="1">
        <f t="array" ref="AA331">IF(ISBLANK(Y331), 0, VINCentyInvDistance(F331,G331,Y331,Z331))</f>
        <v>0</v>
      </c>
      <c r="AB331" s="1">
        <v>0</v>
      </c>
      <c r="AC331" s="1">
        <v>10</v>
      </c>
      <c r="AD331" s="1">
        <v>2.6</v>
      </c>
      <c r="AE331" s="1">
        <v>7</v>
      </c>
      <c r="AF331" s="1">
        <v>1</v>
      </c>
      <c r="AG331" s="1" t="s">
        <v>68</v>
      </c>
      <c r="AH331" s="1" t="str">
        <f>TRIM(MID(SUBSTITUTE($H331,",",REPT(" ",200)),(LEN($H331)-LEN(SUBSTITUTE($H331,",",""))-3)*200+1,200))</f>
        <v>Surigao del Norte</v>
      </c>
      <c r="AI331" s="1" t="str">
        <f>TRIM(MID(SUBSTITUTE($H331,",",REPT(" ",200)),(LEN($H331)-LEN(SUBSTITUTE($H331,",",""))-2)*200+1,200))</f>
        <v>Caraga</v>
      </c>
      <c r="AJ331" s="1" t="s">
        <v>55</v>
      </c>
      <c r="AK331" t="s">
        <v>4040</v>
      </c>
      <c r="AL331" s="7">
        <v>0</v>
      </c>
      <c r="AM331" s="1" t="s">
        <v>4041</v>
      </c>
    </row>
    <row r="332" spans="1:39" ht="12.75" customHeight="1">
      <c r="A332" s="1"/>
      <c r="B332" s="1" t="s">
        <v>4042</v>
      </c>
      <c r="C332" s="1" t="s">
        <v>4043</v>
      </c>
      <c r="D332" s="3" t="str">
        <f ca="1">IFERROR(__xludf.DUMMYFUNCTION("PROPER(REGEXEXTRACT(B896, ""(?:https?:\/\/)?(?:www\.)?([a-zA-Z0-9-]+)\.""))"),"Skyscanner")</f>
        <v>Skyscanner</v>
      </c>
      <c r="E332" s="1" t="s">
        <v>4044</v>
      </c>
      <c r="F332" s="1">
        <v>9.7912367000000007</v>
      </c>
      <c r="G332" s="1">
        <v>126.1621727</v>
      </c>
      <c r="H332" s="1" t="s">
        <v>4045</v>
      </c>
      <c r="I332" s="1" t="s">
        <v>3715</v>
      </c>
      <c r="J332" s="1">
        <f>IF(K332="URBAN",1,IF(K332="SUBURBAN",2,IF(K332="RURAL",3,"")))</f>
        <v>3</v>
      </c>
      <c r="K332" s="1" t="s">
        <v>541</v>
      </c>
      <c r="L332" s="18">
        <v>46082</v>
      </c>
      <c r="M332" s="49">
        <v>0.58333333333333337</v>
      </c>
      <c r="N332" s="18">
        <v>46083</v>
      </c>
      <c r="O332" s="56">
        <v>0.5</v>
      </c>
      <c r="P332" s="31" t="str">
        <f>TEXT($L332, "dddd")</f>
        <v>Sunday</v>
      </c>
      <c r="Q332" s="39" t="s">
        <v>207</v>
      </c>
      <c r="R332" s="39">
        <v>1913</v>
      </c>
      <c r="S332" s="1" t="str">
        <f>IF(OR(MONTH(L332)=12, MONTH(L332)&lt;=5), "Dry Season", "Wet Season")</f>
        <v>Dry Season</v>
      </c>
      <c r="T332" s="1">
        <v>1</v>
      </c>
      <c r="U332" s="1">
        <v>1</v>
      </c>
      <c r="V332" s="1">
        <v>0</v>
      </c>
      <c r="W332" s="1">
        <v>1</v>
      </c>
      <c r="X332" s="1" t="s">
        <v>3716</v>
      </c>
      <c r="Y332" s="1">
        <v>9.7891089999999998</v>
      </c>
      <c r="Z332" s="1">
        <v>126.15971999999999</v>
      </c>
      <c r="AA332" s="11" cm="1">
        <f t="array" ref="AA332">IF(ISBLANK(Y332), 0, VINCentyInvDistance(F332,G332,Y332,Z332))</f>
        <v>357.47638919061853</v>
      </c>
      <c r="AB332" s="1">
        <v>0</v>
      </c>
      <c r="AC332" s="1">
        <v>0</v>
      </c>
      <c r="AD332" s="1">
        <v>0</v>
      </c>
      <c r="AE332" s="1">
        <v>7</v>
      </c>
      <c r="AF332" s="1">
        <v>1</v>
      </c>
      <c r="AG332" s="1" t="s">
        <v>3717</v>
      </c>
      <c r="AH332" s="1" t="s">
        <v>3709</v>
      </c>
      <c r="AI332" s="1" t="str">
        <f>TRIM(MID(SUBSTITUTE($H332,",",REPT(" ",200)),(LEN($H332)-LEN(SUBSTITUTE($H332,",",""))-2)*200+1,200))</f>
        <v>Caraga</v>
      </c>
      <c r="AJ332" s="1" t="s">
        <v>55</v>
      </c>
      <c r="AK332" t="s">
        <v>4046</v>
      </c>
      <c r="AL332" s="7">
        <v>0</v>
      </c>
      <c r="AM332" s="1"/>
    </row>
    <row r="333" spans="1:39" ht="12.75" customHeight="1">
      <c r="A333" s="1"/>
      <c r="B333" s="1" t="s">
        <v>4047</v>
      </c>
      <c r="C333" s="1" t="s">
        <v>4048</v>
      </c>
      <c r="D333" s="3" t="str">
        <f ca="1">IFERROR(__xludf.DUMMYFUNCTION("PROPER(REGEXEXTRACT(B897, ""(?:https?:\/\/)?(?:www\.)?([a-zA-Z0-9-]+)\.""))"),"Skyscanner")</f>
        <v>Skyscanner</v>
      </c>
      <c r="E333" s="1" t="s">
        <v>4049</v>
      </c>
      <c r="F333" s="1">
        <v>9.7897879999999997</v>
      </c>
      <c r="G333" s="1">
        <v>126.13821489999999</v>
      </c>
      <c r="H333" s="1" t="s">
        <v>3725</v>
      </c>
      <c r="I333" s="1" t="s">
        <v>3715</v>
      </c>
      <c r="J333" s="1">
        <f>IF(K333="URBAN",1,IF(K333="SUBURBAN",2,IF(K333="RURAL",3,"")))</f>
        <v>3</v>
      </c>
      <c r="K333" s="1" t="s">
        <v>541</v>
      </c>
      <c r="L333" s="18">
        <v>46082</v>
      </c>
      <c r="M333" s="49">
        <v>0.58333333333333337</v>
      </c>
      <c r="N333" s="18">
        <v>46083</v>
      </c>
      <c r="O333" s="56">
        <v>0.5</v>
      </c>
      <c r="P333" s="31" t="str">
        <f>TEXT($L333, "dddd")</f>
        <v>Sunday</v>
      </c>
      <c r="Q333" s="39" t="s">
        <v>207</v>
      </c>
      <c r="R333" s="39">
        <v>4160</v>
      </c>
      <c r="S333" s="1" t="str">
        <f>IF(OR(MONTH(L333)=12, MONTH(L333)&lt;=5), "Dry Season", "Wet Season")</f>
        <v>Dry Season</v>
      </c>
      <c r="T333" s="1">
        <v>2</v>
      </c>
      <c r="U333" s="1">
        <v>0</v>
      </c>
      <c r="V333" s="1">
        <v>0</v>
      </c>
      <c r="W333" s="1">
        <v>1</v>
      </c>
      <c r="X333" s="1" t="s">
        <v>3716</v>
      </c>
      <c r="Y333" s="1">
        <v>9.7891089999999998</v>
      </c>
      <c r="Z333" s="1">
        <v>126.15971999999999</v>
      </c>
      <c r="AA333" s="11" cm="1">
        <f t="array" ref="AA333">IF(ISBLANK(Y333), 0, VINCentyInvDistance(F333,G333,Y333,Z333))</f>
        <v>2360.5025431005547</v>
      </c>
      <c r="AB333" s="1">
        <v>0</v>
      </c>
      <c r="AC333" s="1">
        <v>10</v>
      </c>
      <c r="AD333" s="1">
        <v>5</v>
      </c>
      <c r="AE333" s="1">
        <v>44</v>
      </c>
      <c r="AF333" s="1">
        <v>1</v>
      </c>
      <c r="AG333" s="1" t="s">
        <v>3717</v>
      </c>
      <c r="AH333" s="1" t="s">
        <v>3709</v>
      </c>
      <c r="AI333" s="1" t="str">
        <f>TRIM(MID(SUBSTITUTE($H333,",",REPT(" ",200)),(LEN($H333)-LEN(SUBSTITUTE($H333,",",""))-2)*200+1,200))</f>
        <v>Caraga</v>
      </c>
      <c r="AJ333" s="1" t="s">
        <v>55</v>
      </c>
      <c r="AK333" t="s">
        <v>16869</v>
      </c>
      <c r="AL333" s="7">
        <v>0</v>
      </c>
      <c r="AM333" s="1"/>
    </row>
    <row r="334" spans="1:39" ht="12.75" customHeight="1">
      <c r="A334" s="1"/>
      <c r="B334" s="1" t="s">
        <v>4050</v>
      </c>
      <c r="C334" s="1" t="s">
        <v>4051</v>
      </c>
      <c r="D334" s="3" t="str">
        <f ca="1">IFERROR(__xludf.DUMMYFUNCTION("PROPER(REGEXEXTRACT(B898, ""(?:https?:\/\/)?(?:www\.)?([a-zA-Z0-9-]+)\.""))"),"Skyscanner")</f>
        <v>Skyscanner</v>
      </c>
      <c r="E334" s="1" t="s">
        <v>4049</v>
      </c>
      <c r="F334" s="1">
        <v>9.7897879999999997</v>
      </c>
      <c r="G334" s="1">
        <v>126.13821489999999</v>
      </c>
      <c r="H334" s="1" t="s">
        <v>3725</v>
      </c>
      <c r="I334" s="1" t="s">
        <v>3715</v>
      </c>
      <c r="J334" s="1">
        <f>IF(K334="URBAN",1,IF(K334="SUBURBAN",2,IF(K334="RURAL",3,"")))</f>
        <v>3</v>
      </c>
      <c r="K334" s="1" t="s">
        <v>541</v>
      </c>
      <c r="L334" s="18">
        <v>46082</v>
      </c>
      <c r="M334" s="49">
        <v>0.625</v>
      </c>
      <c r="N334" s="18">
        <v>46083</v>
      </c>
      <c r="O334" s="56">
        <v>0.5</v>
      </c>
      <c r="P334" s="31" t="str">
        <f>TEXT($L334, "dddd")</f>
        <v>Sunday</v>
      </c>
      <c r="Q334" s="39" t="s">
        <v>207</v>
      </c>
      <c r="R334" s="39">
        <v>4160</v>
      </c>
      <c r="S334" s="1" t="str">
        <f>IF(OR(MONTH(L334)=12, MONTH(L334)&lt;=5), "Dry Season", "Wet Season")</f>
        <v>Dry Season</v>
      </c>
      <c r="T334" s="1">
        <v>1</v>
      </c>
      <c r="U334" s="1">
        <v>0</v>
      </c>
      <c r="V334" s="1">
        <v>0</v>
      </c>
      <c r="W334" s="1">
        <v>1</v>
      </c>
      <c r="X334" s="1" t="s">
        <v>3716</v>
      </c>
      <c r="Y334" s="1">
        <v>9.7891089999999998</v>
      </c>
      <c r="Z334" s="1">
        <v>126.15971999999999</v>
      </c>
      <c r="AA334" s="11" cm="1">
        <f t="array" ref="AA334">IF(ISBLANK(Y334), 0, VINCentyInvDistance(F334,G334,Y334,Z334))</f>
        <v>2360.5025431005547</v>
      </c>
      <c r="AB334" s="1">
        <v>0</v>
      </c>
      <c r="AC334" s="1">
        <v>0</v>
      </c>
      <c r="AD334" s="1">
        <v>0</v>
      </c>
      <c r="AE334" s="1">
        <v>31</v>
      </c>
      <c r="AF334" s="1">
        <v>1</v>
      </c>
      <c r="AG334" s="1" t="s">
        <v>3717</v>
      </c>
      <c r="AH334" s="1" t="s">
        <v>3709</v>
      </c>
      <c r="AI334" s="1" t="str">
        <f>TRIM(MID(SUBSTITUTE($H334,",",REPT(" ",200)),(LEN($H334)-LEN(SUBSTITUTE($H334,",",""))-2)*200+1,200))</f>
        <v>Caraga</v>
      </c>
      <c r="AJ334" s="1" t="s">
        <v>55</v>
      </c>
      <c r="AL334" s="7">
        <v>0</v>
      </c>
      <c r="AM334" s="1"/>
    </row>
    <row r="335" spans="1:39" ht="12.75" customHeight="1">
      <c r="A335" s="1"/>
      <c r="B335" s="1" t="s">
        <v>4052</v>
      </c>
      <c r="C335" s="1" t="s">
        <v>4053</v>
      </c>
      <c r="D335" s="3" t="str">
        <f ca="1">IFERROR(__xludf.DUMMYFUNCTION("PROPER(REGEXEXTRACT(B899, ""(?:https?:\/\/)?(?:www\.)?([a-zA-Z0-9-]+)\.""))"),"Skyscanner")</f>
        <v>Skyscanner</v>
      </c>
      <c r="E335" s="1" t="s">
        <v>4054</v>
      </c>
      <c r="F335" s="1">
        <v>9.8082657999999991</v>
      </c>
      <c r="G335" s="1">
        <v>126.1632887</v>
      </c>
      <c r="H335" s="1" t="s">
        <v>4055</v>
      </c>
      <c r="I335" s="1" t="s">
        <v>3715</v>
      </c>
      <c r="J335" s="1">
        <f>IF(K335="URBAN",1,IF(K335="SUBURBAN",2,IF(K335="RURAL",3,"")))</f>
        <v>3</v>
      </c>
      <c r="K335" s="1" t="s">
        <v>541</v>
      </c>
      <c r="L335" s="18">
        <v>46082</v>
      </c>
      <c r="M335" s="49">
        <v>0.625</v>
      </c>
      <c r="N335" s="18">
        <v>46083</v>
      </c>
      <c r="O335" s="56">
        <v>0.41666666666666669</v>
      </c>
      <c r="P335" s="31" t="str">
        <f>TEXT($L335, "dddd")</f>
        <v>Sunday</v>
      </c>
      <c r="Q335" s="39" t="s">
        <v>371</v>
      </c>
      <c r="R335" s="39">
        <v>1279</v>
      </c>
      <c r="S335" s="1" t="str">
        <f>IF(OR(MONTH(L335)=12, MONTH(L335)&lt;=5), "Dry Season", "Wet Season")</f>
        <v>Dry Season</v>
      </c>
      <c r="T335" s="1">
        <v>1</v>
      </c>
      <c r="U335" s="1">
        <v>0</v>
      </c>
      <c r="V335" s="1">
        <v>0</v>
      </c>
      <c r="W335" s="1">
        <v>1</v>
      </c>
      <c r="X335" s="1" t="s">
        <v>3716</v>
      </c>
      <c r="Y335" s="1">
        <v>9.7891089999999998</v>
      </c>
      <c r="Z335" s="1">
        <v>126.15971999999999</v>
      </c>
      <c r="AA335" s="11" cm="1">
        <f t="array" ref="AA335">IF(ISBLANK(Y335), 0, VINCentyInvDistance(F335,G335,Y335,Z335))</f>
        <v>2154.7319762716693</v>
      </c>
      <c r="AB335" s="1">
        <v>0</v>
      </c>
      <c r="AC335" s="1">
        <v>8</v>
      </c>
      <c r="AD335" s="1">
        <v>4</v>
      </c>
      <c r="AE335" s="1">
        <v>6</v>
      </c>
      <c r="AF335" s="1">
        <v>1</v>
      </c>
      <c r="AG335" s="1" t="s">
        <v>3717</v>
      </c>
      <c r="AH335" s="1" t="s">
        <v>3709</v>
      </c>
      <c r="AI335" s="1" t="str">
        <f>TRIM(MID(SUBSTITUTE($H335,",",REPT(" ",200)),(LEN($H335)-LEN(SUBSTITUTE($H335,",",""))-2)*200+1,200))</f>
        <v>Caraga</v>
      </c>
      <c r="AJ335" s="1" t="s">
        <v>55</v>
      </c>
      <c r="AK335" t="s">
        <v>16870</v>
      </c>
      <c r="AL335" s="7">
        <v>0</v>
      </c>
      <c r="AM335" s="1"/>
    </row>
    <row r="336" spans="1:39" ht="12.75" customHeight="1">
      <c r="A336" s="1"/>
      <c r="B336" s="1" t="s">
        <v>4056</v>
      </c>
      <c r="C336" s="1" t="s">
        <v>4057</v>
      </c>
      <c r="D336" s="3" t="str">
        <f ca="1">IFERROR(__xludf.DUMMYFUNCTION("PROPER(REGEXEXTRACT(B900, ""(?:https?:\/\/)?(?:www\.)?([a-zA-Z0-9-]+)\.""))"),"Skyscanner")</f>
        <v>Skyscanner</v>
      </c>
      <c r="E336" s="1" t="s">
        <v>4058</v>
      </c>
      <c r="F336" s="1">
        <v>9.7914499999999993</v>
      </c>
      <c r="G336" s="1">
        <v>126.1610743</v>
      </c>
      <c r="H336" s="1" t="s">
        <v>4059</v>
      </c>
      <c r="I336" s="1" t="s">
        <v>3715</v>
      </c>
      <c r="J336" s="1">
        <f>IF(K336="URBAN",1,IF(K336="SUBURBAN",2,IF(K336="RURAL",3,"")))</f>
        <v>3</v>
      </c>
      <c r="K336" s="1" t="s">
        <v>541</v>
      </c>
      <c r="L336" s="18">
        <v>46082</v>
      </c>
      <c r="M336" s="49">
        <v>0.58333333333333337</v>
      </c>
      <c r="N336" s="18">
        <v>46083</v>
      </c>
      <c r="O336" s="56">
        <v>0.5</v>
      </c>
      <c r="P336" s="31" t="str">
        <f>TEXT($L336, "dddd")</f>
        <v>Sunday</v>
      </c>
      <c r="Q336" s="39" t="s">
        <v>207</v>
      </c>
      <c r="R336" s="39">
        <v>1717</v>
      </c>
      <c r="S336" s="1" t="str">
        <f>IF(OR(MONTH(L336)=12, MONTH(L336)&lt;=5), "Dry Season", "Wet Season")</f>
        <v>Dry Season</v>
      </c>
      <c r="T336" s="1">
        <v>1</v>
      </c>
      <c r="U336" s="1">
        <v>0</v>
      </c>
      <c r="V336" s="1">
        <v>0</v>
      </c>
      <c r="W336" s="1">
        <v>1</v>
      </c>
      <c r="X336" s="1" t="s">
        <v>3716</v>
      </c>
      <c r="Y336" s="1">
        <v>9.7891089999999998</v>
      </c>
      <c r="Z336" s="1">
        <v>126.15971999999999</v>
      </c>
      <c r="AA336" s="11" cm="1">
        <f t="array" ref="AA336">IF(ISBLANK(Y336), 0, VINCentyInvDistance(F336,G336,Y336,Z336))</f>
        <v>298.53002651854081</v>
      </c>
      <c r="AB336" s="1">
        <v>0</v>
      </c>
      <c r="AC336" s="1">
        <v>0</v>
      </c>
      <c r="AD336" s="1">
        <v>0</v>
      </c>
      <c r="AE336" s="1">
        <v>40</v>
      </c>
      <c r="AF336" s="1">
        <v>1</v>
      </c>
      <c r="AG336" s="1" t="s">
        <v>3717</v>
      </c>
      <c r="AH336" s="1" t="s">
        <v>3709</v>
      </c>
      <c r="AI336" s="1" t="str">
        <f>TRIM(MID(SUBSTITUTE($H336,",",REPT(" ",200)),(LEN($H336)-LEN(SUBSTITUTE($H336,",",""))-2)*200+1,200))</f>
        <v>Caraga</v>
      </c>
      <c r="AJ336" s="1" t="s">
        <v>55</v>
      </c>
      <c r="AK336" t="s">
        <v>16871</v>
      </c>
      <c r="AL336" s="7">
        <v>0</v>
      </c>
      <c r="AM336" s="1"/>
    </row>
    <row r="337" spans="1:39" ht="12.75" customHeight="1">
      <c r="A337" s="1"/>
      <c r="B337" s="1" t="s">
        <v>4060</v>
      </c>
      <c r="C337" s="1" t="s">
        <v>4061</v>
      </c>
      <c r="D337" s="3" t="str">
        <f ca="1">IFERROR(__xludf.DUMMYFUNCTION("PROPER(REGEXEXTRACT(B901, ""(?:https?:\/\/)?(?:www\.)?([a-zA-Z0-9-]+)\.""))"),"Skyscanner")</f>
        <v>Skyscanner</v>
      </c>
      <c r="E337" s="1" t="s">
        <v>4062</v>
      </c>
      <c r="F337" s="1">
        <v>9.7904400000000003</v>
      </c>
      <c r="G337" s="1">
        <v>126.15245</v>
      </c>
      <c r="H337" s="1" t="s">
        <v>4063</v>
      </c>
      <c r="I337" s="1" t="s">
        <v>3715</v>
      </c>
      <c r="J337" s="1">
        <f>IF(K337="URBAN",1,IF(K337="SUBURBAN",2,IF(K337="RURAL",3,"")))</f>
        <v>3</v>
      </c>
      <c r="K337" s="1" t="s">
        <v>541</v>
      </c>
      <c r="L337" s="18">
        <v>46082</v>
      </c>
      <c r="M337" s="49">
        <v>0.58333333333333337</v>
      </c>
      <c r="N337" s="18">
        <v>46083</v>
      </c>
      <c r="O337" s="56">
        <v>0.5</v>
      </c>
      <c r="P337" s="31" t="str">
        <f>TEXT($L337, "dddd")</f>
        <v>Sunday</v>
      </c>
      <c r="Q337" s="39" t="s">
        <v>186</v>
      </c>
      <c r="R337" s="39">
        <v>2406</v>
      </c>
      <c r="S337" s="1" t="str">
        <f>IF(OR(MONTH(L337)=12, MONTH(L337)&lt;=5), "Dry Season", "Wet Season")</f>
        <v>Dry Season</v>
      </c>
      <c r="T337" s="1">
        <v>1</v>
      </c>
      <c r="U337" s="1">
        <v>0</v>
      </c>
      <c r="V337" s="1">
        <v>1</v>
      </c>
      <c r="W337" s="1">
        <v>1</v>
      </c>
      <c r="X337" s="1" t="s">
        <v>3716</v>
      </c>
      <c r="Y337" s="1">
        <v>9.7891089999999998</v>
      </c>
      <c r="Z337" s="1">
        <v>126.15971999999999</v>
      </c>
      <c r="AA337" s="11" cm="1">
        <f t="array" ref="AA337">IF(ISBLANK(Y337), 0, VINCentyInvDistance(F337,G337,Y337,Z337))</f>
        <v>811.0579427809995</v>
      </c>
      <c r="AB337" s="1">
        <v>0</v>
      </c>
      <c r="AC337" s="1">
        <v>9.4</v>
      </c>
      <c r="AD337" s="1">
        <v>4.7</v>
      </c>
      <c r="AE337" s="1">
        <v>65</v>
      </c>
      <c r="AF337" s="1">
        <v>1</v>
      </c>
      <c r="AG337" s="1" t="s">
        <v>4064</v>
      </c>
      <c r="AH337" s="1" t="s">
        <v>3709</v>
      </c>
      <c r="AI337" s="1" t="str">
        <f>TRIM(MID(SUBSTITUTE($H337,",",REPT(" ",200)),(LEN($H337)-LEN(SUBSTITUTE($H337,",",""))-2)*200+1,200))</f>
        <v>Caraga</v>
      </c>
      <c r="AJ337" s="1" t="s">
        <v>55</v>
      </c>
      <c r="AK337" t="s">
        <v>16872</v>
      </c>
      <c r="AL337" s="7">
        <v>0</v>
      </c>
      <c r="AM337" s="1" t="s">
        <v>4065</v>
      </c>
    </row>
    <row r="338" spans="1:39" ht="12.75" customHeight="1">
      <c r="A338" s="1"/>
      <c r="B338" s="1" t="s">
        <v>4066</v>
      </c>
      <c r="C338" s="1" t="s">
        <v>4067</v>
      </c>
      <c r="D338" s="3" t="str">
        <f ca="1">IFERROR(__xludf.DUMMYFUNCTION("PROPER(REGEXEXTRACT(B902, ""(?:https?:\/\/)?(?:www\.)?([a-zA-Z0-9-]+)\.""))"),"Skyscanner")</f>
        <v>Skyscanner</v>
      </c>
      <c r="E338" s="1" t="s">
        <v>4068</v>
      </c>
      <c r="F338" s="1">
        <v>9.9743320000000004</v>
      </c>
      <c r="G338" s="1">
        <v>126.0930965</v>
      </c>
      <c r="H338" s="1" t="s">
        <v>4069</v>
      </c>
      <c r="I338" s="1" t="s">
        <v>3715</v>
      </c>
      <c r="J338" s="1">
        <f>IF(K338="URBAN",1,IF(K338="SUBURBAN",2,IF(K338="RURAL",3,"")))</f>
        <v>3</v>
      </c>
      <c r="K338" s="1" t="s">
        <v>541</v>
      </c>
      <c r="L338" s="18">
        <v>46082</v>
      </c>
      <c r="M338" s="49">
        <v>0.625</v>
      </c>
      <c r="N338" s="18">
        <v>46083</v>
      </c>
      <c r="O338" s="56">
        <v>0.5</v>
      </c>
      <c r="P338" s="31" t="str">
        <f>TEXT($L338, "dddd")</f>
        <v>Sunday</v>
      </c>
      <c r="Q338" s="39" t="s">
        <v>186</v>
      </c>
      <c r="R338" s="39">
        <v>3002</v>
      </c>
      <c r="S338" s="1" t="str">
        <f>IF(OR(MONTH(L338)=12, MONTH(L338)&lt;=5), "Dry Season", "Wet Season")</f>
        <v>Dry Season</v>
      </c>
      <c r="T338" s="1">
        <v>1</v>
      </c>
      <c r="U338" s="1">
        <v>0</v>
      </c>
      <c r="V338" s="1">
        <v>0</v>
      </c>
      <c r="W338" s="1">
        <v>1</v>
      </c>
      <c r="X338" s="1" t="s">
        <v>3716</v>
      </c>
      <c r="Y338" s="1">
        <v>9.7891089999999998</v>
      </c>
      <c r="Z338" s="1">
        <v>126.15971999999999</v>
      </c>
      <c r="AA338" s="11" cm="1">
        <f t="array" ref="AA338">IF(ISBLANK(Y338), 0, VINCentyInvDistance(F338,G338,Y338,Z338))</f>
        <v>21751.099544387547</v>
      </c>
      <c r="AB338" s="1">
        <v>0</v>
      </c>
      <c r="AC338" s="1">
        <v>0</v>
      </c>
      <c r="AD338" s="1">
        <v>0</v>
      </c>
      <c r="AE338" s="1">
        <v>11</v>
      </c>
      <c r="AF338" s="1">
        <v>1</v>
      </c>
      <c r="AG338" s="1" t="s">
        <v>3717</v>
      </c>
      <c r="AH338" s="1" t="s">
        <v>3709</v>
      </c>
      <c r="AI338" s="1" t="str">
        <f>TRIM(MID(SUBSTITUTE($H338,",",REPT(" ",200)),(LEN($H338)-LEN(SUBSTITUTE($H338,",",""))-2)*200+1,200))</f>
        <v>Caraga</v>
      </c>
      <c r="AJ338" s="1" t="s">
        <v>55</v>
      </c>
      <c r="AL338" s="7">
        <v>0</v>
      </c>
      <c r="AM338" s="1"/>
    </row>
    <row r="339" spans="1:39" ht="12.75" customHeight="1">
      <c r="A339" s="1"/>
      <c r="B339" s="1" t="s">
        <v>4070</v>
      </c>
      <c r="C339" s="1" t="s">
        <v>4071</v>
      </c>
      <c r="D339" s="3" t="str">
        <f ca="1">IFERROR(__xludf.DUMMYFUNCTION("PROPER(REGEXEXTRACT(B903, ""(?:https?:\/\/)?(?:www\.)?([a-zA-Z0-9-]+)\.""))"),"Skyscanner")</f>
        <v>Skyscanner</v>
      </c>
      <c r="E339" s="1" t="s">
        <v>4072</v>
      </c>
      <c r="F339" s="1">
        <v>9.7925223999999993</v>
      </c>
      <c r="G339" s="1">
        <v>126.161497</v>
      </c>
      <c r="H339" s="1" t="s">
        <v>3972</v>
      </c>
      <c r="I339" s="1" t="s">
        <v>3715</v>
      </c>
      <c r="J339" s="1">
        <f>IF(K339="URBAN",1,IF(K339="SUBURBAN",2,IF(K339="RURAL",3,"")))</f>
        <v>3</v>
      </c>
      <c r="K339" s="1" t="s">
        <v>541</v>
      </c>
      <c r="L339" s="18">
        <v>46082</v>
      </c>
      <c r="M339" s="49">
        <v>0.58333333333333337</v>
      </c>
      <c r="N339" s="18">
        <v>46083</v>
      </c>
      <c r="O339" s="56">
        <v>0.5</v>
      </c>
      <c r="P339" s="31" t="str">
        <f>TEXT($L339, "dddd")</f>
        <v>Sunday</v>
      </c>
      <c r="Q339" s="39" t="s">
        <v>207</v>
      </c>
      <c r="R339" s="39">
        <v>3672</v>
      </c>
      <c r="S339" s="1" t="str">
        <f>IF(OR(MONTH(L339)=12, MONTH(L339)&lt;=5), "Dry Season", "Wet Season")</f>
        <v>Dry Season</v>
      </c>
      <c r="T339" s="1">
        <v>2</v>
      </c>
      <c r="U339" s="1">
        <v>0</v>
      </c>
      <c r="V339" s="1">
        <v>0</v>
      </c>
      <c r="W339" s="1">
        <v>1</v>
      </c>
      <c r="X339" s="1" t="s">
        <v>3716</v>
      </c>
      <c r="Y339" s="1">
        <v>9.7891089999999998</v>
      </c>
      <c r="Z339" s="1">
        <v>126.15971999999999</v>
      </c>
      <c r="AA339" s="11" cm="1">
        <f t="array" ref="AA339">IF(ISBLANK(Y339), 0, VINCentyInvDistance(F339,G339,Y339,Z339))</f>
        <v>424.90684794429706</v>
      </c>
      <c r="AB339" s="1">
        <v>0</v>
      </c>
      <c r="AC339" s="1">
        <v>8.4</v>
      </c>
      <c r="AD339" s="1">
        <v>4.2</v>
      </c>
      <c r="AE339" s="1">
        <v>9</v>
      </c>
      <c r="AF339" s="1">
        <v>1</v>
      </c>
      <c r="AG339" s="1" t="s">
        <v>3717</v>
      </c>
      <c r="AH339" s="1" t="s">
        <v>3709</v>
      </c>
      <c r="AI339" s="1" t="str">
        <f>TRIM(MID(SUBSTITUTE($H339,",",REPT(" ",200)),(LEN($H339)-LEN(SUBSTITUTE($H339,",",""))-2)*200+1,200))</f>
        <v>Caraga</v>
      </c>
      <c r="AJ339" s="1" t="s">
        <v>55</v>
      </c>
      <c r="AK339" t="s">
        <v>16873</v>
      </c>
      <c r="AL339" s="7">
        <v>0</v>
      </c>
      <c r="AM339" s="1"/>
    </row>
    <row r="340" spans="1:39" ht="12.75" customHeight="1">
      <c r="A340" s="1"/>
      <c r="B340" s="1" t="s">
        <v>4073</v>
      </c>
      <c r="C340" s="1" t="s">
        <v>4074</v>
      </c>
      <c r="D340" s="3" t="str">
        <f ca="1">IFERROR(__xludf.DUMMYFUNCTION("PROPER(REGEXEXTRACT(B904, ""(?:https?:\/\/)?(?:www\.)?([a-zA-Z0-9-]+)\.""))"),"Skyscanner")</f>
        <v>Skyscanner</v>
      </c>
      <c r="E340" s="1" t="s">
        <v>3959</v>
      </c>
      <c r="F340" s="1">
        <v>9.8068434999999994</v>
      </c>
      <c r="G340" s="1">
        <v>126.1601395</v>
      </c>
      <c r="H340" s="1" t="s">
        <v>3960</v>
      </c>
      <c r="I340" s="1" t="s">
        <v>3715</v>
      </c>
      <c r="J340" s="1">
        <f>IF(K340="URBAN",1,IF(K340="SUBURBAN",2,IF(K340="RURAL",3,"")))</f>
        <v>3</v>
      </c>
      <c r="K340" s="1" t="s">
        <v>541</v>
      </c>
      <c r="L340" s="18">
        <v>46082</v>
      </c>
      <c r="M340" s="49">
        <v>0.58333333333333337</v>
      </c>
      <c r="N340" s="18">
        <v>46083</v>
      </c>
      <c r="O340" s="56">
        <v>0.5</v>
      </c>
      <c r="P340" s="31" t="str">
        <f>TEXT($L340, "dddd")</f>
        <v>Sunday</v>
      </c>
      <c r="Q340" s="39" t="s">
        <v>207</v>
      </c>
      <c r="R340" s="39">
        <v>3264</v>
      </c>
      <c r="S340" s="1" t="str">
        <f>IF(OR(MONTH(L340)=12, MONTH(L340)&lt;=5), "Dry Season", "Wet Season")</f>
        <v>Dry Season</v>
      </c>
      <c r="T340" s="1">
        <v>2</v>
      </c>
      <c r="U340" s="1">
        <v>0</v>
      </c>
      <c r="V340" s="1">
        <v>0</v>
      </c>
      <c r="W340" s="1">
        <v>1</v>
      </c>
      <c r="X340" s="1" t="s">
        <v>3716</v>
      </c>
      <c r="Y340" s="1">
        <v>9.7891089999999998</v>
      </c>
      <c r="Z340" s="1">
        <v>126.15971999999999</v>
      </c>
      <c r="AA340" s="11" cm="1">
        <f t="array" ref="AA340">IF(ISBLANK(Y340), 0, VINCentyInvDistance(F340,G340,Y340,Z340))</f>
        <v>1962.0896893858105</v>
      </c>
      <c r="AB340" s="1">
        <v>0</v>
      </c>
      <c r="AC340" s="1">
        <v>10</v>
      </c>
      <c r="AD340" s="1">
        <v>5</v>
      </c>
      <c r="AE340" s="1">
        <v>1</v>
      </c>
      <c r="AF340" s="1">
        <v>1</v>
      </c>
      <c r="AG340" s="1" t="s">
        <v>3717</v>
      </c>
      <c r="AH340" s="1" t="s">
        <v>3709</v>
      </c>
      <c r="AI340" s="1" t="str">
        <f>TRIM(MID(SUBSTITUTE($H340,",",REPT(" ",200)),(LEN($H340)-LEN(SUBSTITUTE($H340,",",""))-2)*200+1,200))</f>
        <v>Caraga</v>
      </c>
      <c r="AJ340" s="1" t="s">
        <v>55</v>
      </c>
      <c r="AK340" t="s">
        <v>16874</v>
      </c>
      <c r="AL340" s="7">
        <v>0</v>
      </c>
      <c r="AM340" s="1"/>
    </row>
    <row r="341" spans="1:39" ht="12.75" customHeight="1">
      <c r="A341" s="1"/>
      <c r="B341" s="1" t="s">
        <v>4075</v>
      </c>
      <c r="C341" s="1" t="s">
        <v>4076</v>
      </c>
      <c r="D341" s="3" t="str">
        <f ca="1">IFERROR(__xludf.DUMMYFUNCTION("PROPER(REGEXEXTRACT(B905, ""(?:https?:\/\/)?(?:www\.)?([a-zA-Z0-9-]+)\.""))"),"Skyscanner")</f>
        <v>Skyscanner</v>
      </c>
      <c r="E341" s="1" t="s">
        <v>3959</v>
      </c>
      <c r="F341" s="1">
        <v>9.8068434999999994</v>
      </c>
      <c r="G341" s="1">
        <v>126.1601395</v>
      </c>
      <c r="H341" s="1" t="s">
        <v>3960</v>
      </c>
      <c r="I341" s="1" t="s">
        <v>3715</v>
      </c>
      <c r="J341" s="1">
        <f>IF(K341="URBAN",1,IF(K341="SUBURBAN",2,IF(K341="RURAL",3,"")))</f>
        <v>3</v>
      </c>
      <c r="K341" s="1" t="s">
        <v>541</v>
      </c>
      <c r="L341" s="18">
        <v>46082</v>
      </c>
      <c r="M341" s="49">
        <v>0.625</v>
      </c>
      <c r="N341" s="18">
        <v>46083</v>
      </c>
      <c r="O341" s="56">
        <v>0.5</v>
      </c>
      <c r="P341" s="31" t="str">
        <f>TEXT($L341, "dddd")</f>
        <v>Sunday</v>
      </c>
      <c r="Q341" s="39" t="s">
        <v>207</v>
      </c>
      <c r="R341" s="39">
        <v>3264</v>
      </c>
      <c r="S341" s="1" t="str">
        <f>IF(OR(MONTH(L341)=12, MONTH(L341)&lt;=5), "Dry Season", "Wet Season")</f>
        <v>Dry Season</v>
      </c>
      <c r="T341" s="1">
        <v>1</v>
      </c>
      <c r="U341" s="1">
        <v>0</v>
      </c>
      <c r="V341" s="1">
        <v>0</v>
      </c>
      <c r="W341" s="1">
        <v>1</v>
      </c>
      <c r="X341" s="1" t="s">
        <v>3716</v>
      </c>
      <c r="Y341" s="1">
        <v>9.7891089999999998</v>
      </c>
      <c r="Z341" s="1">
        <v>126.15971999999999</v>
      </c>
      <c r="AA341" s="11" cm="1">
        <f t="array" ref="AA341">IF(ISBLANK(Y341), 0, VINCentyInvDistance(F341,G341,Y341,Z341))</f>
        <v>1962.0896893858105</v>
      </c>
      <c r="AB341" s="1">
        <v>0</v>
      </c>
      <c r="AC341" s="1">
        <v>0</v>
      </c>
      <c r="AD341" s="1">
        <v>0</v>
      </c>
      <c r="AE341" s="1">
        <v>4</v>
      </c>
      <c r="AF341" s="1">
        <v>1</v>
      </c>
      <c r="AG341" s="1" t="s">
        <v>3717</v>
      </c>
      <c r="AH341" s="1" t="s">
        <v>3709</v>
      </c>
      <c r="AI341" s="1" t="str">
        <f>TRIM(MID(SUBSTITUTE($H341,",",REPT(" ",200)),(LEN($H341)-LEN(SUBSTITUTE($H341,",",""))-2)*200+1,200))</f>
        <v>Caraga</v>
      </c>
      <c r="AJ341" s="1" t="s">
        <v>55</v>
      </c>
      <c r="AL341" s="7">
        <v>0</v>
      </c>
      <c r="AM341" s="1"/>
    </row>
    <row r="342" spans="1:39" ht="12.75" customHeight="1">
      <c r="A342" s="1"/>
      <c r="B342" s="1" t="s">
        <v>4077</v>
      </c>
      <c r="C342" s="1" t="s">
        <v>4078</v>
      </c>
      <c r="D342" s="3" t="str">
        <f ca="1">IFERROR(__xludf.DUMMYFUNCTION("PROPER(REGEXEXTRACT(B906, ""(?:https?:\/\/)?(?:www\.)?([a-zA-Z0-9-]+)\.""))"),"Skyscanner")</f>
        <v>Skyscanner</v>
      </c>
      <c r="E342" s="1" t="s">
        <v>4079</v>
      </c>
      <c r="F342" s="1">
        <v>9.8099842000000006</v>
      </c>
      <c r="G342" s="1">
        <v>126.1654753</v>
      </c>
      <c r="H342" s="1" t="s">
        <v>3771</v>
      </c>
      <c r="I342" s="1" t="s">
        <v>3715</v>
      </c>
      <c r="J342" s="1">
        <f>IF(K342="URBAN",1,IF(K342="SUBURBAN",2,IF(K342="RURAL",3,"")))</f>
        <v>3</v>
      </c>
      <c r="K342" s="1" t="s">
        <v>541</v>
      </c>
      <c r="L342" s="18">
        <v>46082</v>
      </c>
      <c r="M342" s="49">
        <v>0.58333333333333337</v>
      </c>
      <c r="N342" s="18">
        <v>46083</v>
      </c>
      <c r="O342" s="56">
        <v>0.45833333333333331</v>
      </c>
      <c r="P342" s="31" t="str">
        <f>TEXT($L342, "dddd")</f>
        <v>Sunday</v>
      </c>
      <c r="Q342" s="39" t="s">
        <v>111</v>
      </c>
      <c r="R342" s="39">
        <v>3528</v>
      </c>
      <c r="S342" s="1" t="str">
        <f>IF(OR(MONTH(L342)=12, MONTH(L342)&lt;=5), "Dry Season", "Wet Season")</f>
        <v>Dry Season</v>
      </c>
      <c r="T342" s="1">
        <v>1</v>
      </c>
      <c r="U342" s="1">
        <v>0</v>
      </c>
      <c r="V342" s="1">
        <v>0</v>
      </c>
      <c r="W342" s="1">
        <v>1</v>
      </c>
      <c r="X342" s="1" t="s">
        <v>3716</v>
      </c>
      <c r="Y342" s="1">
        <v>9.7891089999999998</v>
      </c>
      <c r="Z342" s="1">
        <v>126.15971999999999</v>
      </c>
      <c r="AA342" s="11" cm="1">
        <f t="array" ref="AA342">IF(ISBLANK(Y342), 0, VINCentyInvDistance(F342,G342,Y342,Z342))</f>
        <v>2393.7041390182499</v>
      </c>
      <c r="AB342" s="1">
        <v>0</v>
      </c>
      <c r="AC342" s="1">
        <v>0</v>
      </c>
      <c r="AD342" s="1">
        <v>0</v>
      </c>
      <c r="AE342" s="1">
        <v>4</v>
      </c>
      <c r="AF342" s="1">
        <v>1</v>
      </c>
      <c r="AG342" s="1" t="s">
        <v>3717</v>
      </c>
      <c r="AH342" s="1" t="s">
        <v>3709</v>
      </c>
      <c r="AI342" s="1" t="str">
        <f>TRIM(MID(SUBSTITUTE($H342,",",REPT(" ",200)),(LEN($H342)-LEN(SUBSTITUTE($H342,",",""))-2)*200+1,200))</f>
        <v>Caraga</v>
      </c>
      <c r="AJ342" s="1" t="s">
        <v>55</v>
      </c>
      <c r="AK342" t="s">
        <v>4080</v>
      </c>
      <c r="AL342" s="7">
        <v>0</v>
      </c>
      <c r="AM342" s="1"/>
    </row>
    <row r="343" spans="1:39" ht="12.75" customHeight="1">
      <c r="A343" s="1"/>
      <c r="B343" s="1" t="s">
        <v>4081</v>
      </c>
      <c r="C343" s="1" t="s">
        <v>4082</v>
      </c>
      <c r="D343" s="3" t="str">
        <f ca="1">IFERROR(__xludf.DUMMYFUNCTION("PROPER(REGEXEXTRACT(B907, ""(?:https?:\/\/)?(?:www\.)?([a-zA-Z0-9-]+)\.""))"),"Google")</f>
        <v>Google</v>
      </c>
      <c r="E343" s="1" t="s">
        <v>4083</v>
      </c>
      <c r="F343" s="1">
        <v>9.8101599999999998</v>
      </c>
      <c r="G343" s="1">
        <v>126.16546</v>
      </c>
      <c r="H343" s="1" t="s">
        <v>3771</v>
      </c>
      <c r="I343" s="1" t="s">
        <v>3715</v>
      </c>
      <c r="J343" s="1">
        <f>IF(K343="URBAN",1,IF(K343="SUBURBAN",2,IF(K343="RURAL",3,"")))</f>
        <v>3</v>
      </c>
      <c r="K343" s="1" t="s">
        <v>541</v>
      </c>
      <c r="L343" s="18">
        <v>46082</v>
      </c>
      <c r="M343" s="49">
        <v>0.625</v>
      </c>
      <c r="N343" s="18">
        <v>46083</v>
      </c>
      <c r="O343" s="56">
        <v>0.5</v>
      </c>
      <c r="P343" s="31" t="str">
        <f>TEXT($L343, "dddd")</f>
        <v>Sunday</v>
      </c>
      <c r="Q343" s="39" t="s">
        <v>323</v>
      </c>
      <c r="R343" s="39">
        <v>29042</v>
      </c>
      <c r="S343" s="1" t="str">
        <f>IF(OR(MONTH(L343)=12, MONTH(L343)&lt;=5), "Dry Season", "Wet Season")</f>
        <v>Dry Season</v>
      </c>
      <c r="T343" s="1">
        <v>1</v>
      </c>
      <c r="U343" s="1">
        <v>1</v>
      </c>
      <c r="V343" s="1">
        <v>1</v>
      </c>
      <c r="W343" s="1">
        <v>1</v>
      </c>
      <c r="X343" s="1" t="s">
        <v>3716</v>
      </c>
      <c r="Y343" s="1">
        <v>9.7891089999999998</v>
      </c>
      <c r="Z343" s="1">
        <v>126.15971999999999</v>
      </c>
      <c r="AA343" s="11" cm="1">
        <f t="array" ref="AA343">IF(ISBLANK(Y343), 0, VINCentyInvDistance(F343,G343,Y343,Z343))</f>
        <v>2412.0267942950577</v>
      </c>
      <c r="AB343" s="1">
        <v>0</v>
      </c>
      <c r="AC343" s="1">
        <v>0</v>
      </c>
      <c r="AD343" s="1">
        <v>0</v>
      </c>
      <c r="AE343" s="1">
        <v>269</v>
      </c>
      <c r="AF343" s="1">
        <v>1</v>
      </c>
      <c r="AG343" s="1" t="s">
        <v>731</v>
      </c>
      <c r="AH343" s="1" t="s">
        <v>731</v>
      </c>
      <c r="AI343" s="1" t="str">
        <f>TRIM(MID(SUBSTITUTE($H343,",",REPT(" ",200)),(LEN($H343)-LEN(SUBSTITUTE($H343,",",""))-2)*200+1,200))</f>
        <v>Caraga</v>
      </c>
      <c r="AJ343" s="1" t="s">
        <v>55</v>
      </c>
      <c r="AL343" s="7">
        <v>0</v>
      </c>
      <c r="AM343" s="1" t="s">
        <v>4084</v>
      </c>
    </row>
    <row r="344" spans="1:39" ht="12.75" customHeight="1">
      <c r="A344" s="1"/>
      <c r="B344" s="1" t="s">
        <v>4088</v>
      </c>
      <c r="C344" s="1" t="s">
        <v>4089</v>
      </c>
      <c r="D344" s="3" t="str">
        <f ca="1">IFERROR(__xludf.DUMMYFUNCTION("PROPER(REGEXEXTRACT(B909, ""(?:https?:\/\/)?(?:www\.)?([a-zA-Z0-9-]+)\.""))"),"Google")</f>
        <v>Google</v>
      </c>
      <c r="E344" s="1" t="s">
        <v>4090</v>
      </c>
      <c r="F344" s="1">
        <v>10.041169999999999</v>
      </c>
      <c r="G344" s="1">
        <v>126.07048</v>
      </c>
      <c r="H344" s="1" t="s">
        <v>4091</v>
      </c>
      <c r="I344" s="1" t="s">
        <v>3715</v>
      </c>
      <c r="J344" s="1">
        <f>IF(K344="URBAN",1,IF(K344="SUBURBAN",2,IF(K344="RURAL",3,"")))</f>
        <v>3</v>
      </c>
      <c r="K344" s="1" t="s">
        <v>541</v>
      </c>
      <c r="L344" s="18">
        <v>46082</v>
      </c>
      <c r="M344" s="49">
        <v>0.625</v>
      </c>
      <c r="N344" s="18">
        <v>46083</v>
      </c>
      <c r="O344" s="56">
        <v>0.5</v>
      </c>
      <c r="P344" s="31" t="str">
        <f>TEXT($L344, "dddd")</f>
        <v>Sunday</v>
      </c>
      <c r="Q344" s="39" t="s">
        <v>207</v>
      </c>
      <c r="R344" s="39">
        <v>6669</v>
      </c>
      <c r="S344" s="1" t="str">
        <f>IF(OR(MONTH(L344)=12, MONTH(L344)&lt;=5), "Dry Season", "Wet Season")</f>
        <v>Dry Season</v>
      </c>
      <c r="T344" s="1">
        <v>1</v>
      </c>
      <c r="U344" s="1">
        <v>0</v>
      </c>
      <c r="V344" s="1">
        <v>1</v>
      </c>
      <c r="W344" s="1">
        <v>0</v>
      </c>
      <c r="X344" s="1" t="s">
        <v>44</v>
      </c>
      <c r="Y344" s="1"/>
      <c r="Z344" s="1"/>
      <c r="AA344" s="11" cm="1">
        <f t="array" ref="AA344">IF(ISBLANK(Y344), 0, VINCentyInvDistance(F344,G344,Y344,Z344))</f>
        <v>0</v>
      </c>
      <c r="AB344" s="1">
        <v>0</v>
      </c>
      <c r="AC344" s="1">
        <v>0</v>
      </c>
      <c r="AD344" s="1">
        <v>0</v>
      </c>
      <c r="AE344" s="1">
        <v>86</v>
      </c>
      <c r="AF344" s="1">
        <v>1</v>
      </c>
      <c r="AG344" s="1" t="s">
        <v>68</v>
      </c>
      <c r="AH344" s="1" t="str">
        <f>TRIM(MID(SUBSTITUTE($H344,",",REPT(" ",200)),(LEN($H344)-LEN(SUBSTITUTE($H344,",",""))-3)*200+1,200))</f>
        <v>Surigao del Norte</v>
      </c>
      <c r="AI344" s="1" t="str">
        <f>TRIM(MID(SUBSTITUTE($H344,",",REPT(" ",200)),(LEN($H344)-LEN(SUBSTITUTE($H344,",",""))-2)*200+1,200))</f>
        <v>Caraga</v>
      </c>
      <c r="AJ344" s="1" t="s">
        <v>55</v>
      </c>
      <c r="AL344" s="7">
        <v>0</v>
      </c>
      <c r="AM344" s="1" t="s">
        <v>4092</v>
      </c>
    </row>
    <row r="345" spans="1:39" ht="12.75" customHeight="1">
      <c r="A345" s="1"/>
      <c r="B345" s="1" t="s">
        <v>4093</v>
      </c>
      <c r="C345" s="1" t="s">
        <v>4094</v>
      </c>
      <c r="D345" s="3" t="str">
        <f ca="1">IFERROR(__xludf.DUMMYFUNCTION("PROPER(REGEXEXTRACT(B910, ""(?:https?:\/\/)?(?:www\.)?([a-zA-Z0-9-]+)\.""))"),"Google")</f>
        <v>Google</v>
      </c>
      <c r="E345" s="1" t="s">
        <v>4095</v>
      </c>
      <c r="F345" s="1">
        <v>9.8106133999999994</v>
      </c>
      <c r="G345" s="1">
        <v>126.16705229999999</v>
      </c>
      <c r="H345" s="1" t="s">
        <v>4096</v>
      </c>
      <c r="I345" s="1" t="s">
        <v>3715</v>
      </c>
      <c r="J345" s="1">
        <f>IF(K345="URBAN",1,IF(K345="SUBURBAN",2,IF(K345="RURAL",3,"")))</f>
        <v>3</v>
      </c>
      <c r="K345" s="1" t="s">
        <v>541</v>
      </c>
      <c r="L345" s="18">
        <v>46082</v>
      </c>
      <c r="M345" s="49">
        <v>0.625</v>
      </c>
      <c r="N345" s="18">
        <v>46083</v>
      </c>
      <c r="O345" s="56">
        <v>0.5</v>
      </c>
      <c r="P345" s="31" t="str">
        <f>TEXT($L345, "dddd")</f>
        <v>Sunday</v>
      </c>
      <c r="Q345" s="39" t="s">
        <v>371</v>
      </c>
      <c r="R345" s="39">
        <v>927</v>
      </c>
      <c r="S345" s="1" t="str">
        <f>IF(OR(MONTH(L345)=12, MONTH(L345)&lt;=5), "Dry Season", "Wet Season")</f>
        <v>Dry Season</v>
      </c>
      <c r="T345" s="1">
        <v>1</v>
      </c>
      <c r="U345" s="1">
        <v>0</v>
      </c>
      <c r="V345" s="1">
        <v>0</v>
      </c>
      <c r="W345" s="1">
        <v>1</v>
      </c>
      <c r="X345" s="1" t="s">
        <v>3716</v>
      </c>
      <c r="Y345" s="1">
        <v>9.7891089999999998</v>
      </c>
      <c r="Z345" s="1">
        <v>126.15971999999999</v>
      </c>
      <c r="AA345" s="11" cm="1">
        <f t="array" ref="AA345">IF(ISBLANK(Y345), 0, VINCentyInvDistance(F345,G345,Y345,Z345))</f>
        <v>2510.8634800178497</v>
      </c>
      <c r="AB345" s="1">
        <v>0</v>
      </c>
      <c r="AC345" s="1">
        <v>0</v>
      </c>
      <c r="AD345" s="1">
        <v>0</v>
      </c>
      <c r="AE345" s="1">
        <v>57</v>
      </c>
      <c r="AF345" s="1">
        <v>1</v>
      </c>
      <c r="AG345" s="1" t="s">
        <v>3717</v>
      </c>
      <c r="AH345" s="1" t="s">
        <v>3709</v>
      </c>
      <c r="AI345" s="1" t="str">
        <f>TRIM(MID(SUBSTITUTE($H345,",",REPT(" ",200)),(LEN($H345)-LEN(SUBSTITUTE($H345,",",""))-2)*200+1,200))</f>
        <v>Caraga</v>
      </c>
      <c r="AJ345" s="1" t="s">
        <v>55</v>
      </c>
      <c r="AL345" s="7">
        <v>0</v>
      </c>
      <c r="AM345" s="1"/>
    </row>
    <row r="346" spans="1:39" ht="12.75" customHeight="1">
      <c r="A346" s="1"/>
      <c r="B346" s="1" t="s">
        <v>4097</v>
      </c>
      <c r="C346" s="1" t="s">
        <v>4098</v>
      </c>
      <c r="D346" s="3" t="str">
        <f ca="1">IFERROR(__xludf.DUMMYFUNCTION("PROPER(REGEXEXTRACT(B911, ""(?:https?:\/\/)?(?:www\.)?([a-zA-Z0-9-]+)\.""))"),"Google")</f>
        <v>Google</v>
      </c>
      <c r="E346" s="1" t="s">
        <v>4099</v>
      </c>
      <c r="F346" s="1">
        <v>9.7792022000000003</v>
      </c>
      <c r="G346" s="1">
        <v>126.1468035</v>
      </c>
      <c r="H346" s="1" t="s">
        <v>3766</v>
      </c>
      <c r="I346" s="1" t="s">
        <v>3715</v>
      </c>
      <c r="J346" s="1">
        <f>IF(K346="URBAN",1,IF(K346="SUBURBAN",2,IF(K346="RURAL",3,"")))</f>
        <v>3</v>
      </c>
      <c r="K346" s="1" t="s">
        <v>541</v>
      </c>
      <c r="L346" s="18">
        <v>46082</v>
      </c>
      <c r="M346" s="49">
        <v>0.625</v>
      </c>
      <c r="N346" s="18">
        <v>46083</v>
      </c>
      <c r="O346" s="56">
        <v>0.5</v>
      </c>
      <c r="P346" s="31" t="str">
        <f>TEXT($L346, "dddd")</f>
        <v>Sunday</v>
      </c>
      <c r="Q346" s="39" t="s">
        <v>207</v>
      </c>
      <c r="R346" s="39">
        <v>3409</v>
      </c>
      <c r="S346" s="1" t="str">
        <f>IF(OR(MONTH(L346)=12, MONTH(L346)&lt;=5), "Dry Season", "Wet Season")</f>
        <v>Dry Season</v>
      </c>
      <c r="T346" s="1">
        <v>1</v>
      </c>
      <c r="U346" s="1">
        <v>0</v>
      </c>
      <c r="V346" s="1">
        <v>0</v>
      </c>
      <c r="W346" s="1">
        <v>1</v>
      </c>
      <c r="X346" s="1" t="s">
        <v>3716</v>
      </c>
      <c r="Y346" s="1">
        <v>9.7891089999999998</v>
      </c>
      <c r="Z346" s="1">
        <v>126.15971999999999</v>
      </c>
      <c r="AA346" s="11" cm="1">
        <f t="array" ref="AA346">IF(ISBLANK(Y346), 0, VINCentyInvDistance(F346,G346,Y346,Z346))</f>
        <v>1791.3120228603016</v>
      </c>
      <c r="AB346" s="1">
        <v>0</v>
      </c>
      <c r="AC346" s="1">
        <v>0</v>
      </c>
      <c r="AD346" s="1">
        <v>0</v>
      </c>
      <c r="AE346" s="1">
        <v>22</v>
      </c>
      <c r="AF346" s="1">
        <v>1</v>
      </c>
      <c r="AG346" s="1" t="s">
        <v>3717</v>
      </c>
      <c r="AH346" s="1" t="s">
        <v>3709</v>
      </c>
      <c r="AI346" s="1" t="str">
        <f>TRIM(MID(SUBSTITUTE($H346,",",REPT(" ",200)),(LEN($H346)-LEN(SUBSTITUTE($H346,",",""))-2)*200+1,200))</f>
        <v>Caraga</v>
      </c>
      <c r="AJ346" s="1" t="s">
        <v>55</v>
      </c>
      <c r="AL346" s="7">
        <v>0</v>
      </c>
      <c r="AM346" s="1"/>
    </row>
    <row r="347" spans="1:39" ht="12.75" customHeight="1">
      <c r="A347" s="1"/>
      <c r="B347" s="1" t="s">
        <v>4100</v>
      </c>
      <c r="C347" s="1" t="s">
        <v>4101</v>
      </c>
      <c r="D347" s="3" t="str">
        <f ca="1">IFERROR(__xludf.DUMMYFUNCTION("PROPER(REGEXEXTRACT(B912, ""(?:https?:\/\/)?(?:www\.)?([a-zA-Z0-9-]+)\.""))"),"Google")</f>
        <v>Google</v>
      </c>
      <c r="E347" s="1" t="s">
        <v>4102</v>
      </c>
      <c r="F347" s="1">
        <v>9.7634246999999998</v>
      </c>
      <c r="G347" s="1">
        <v>126.1271046</v>
      </c>
      <c r="H347" s="1" t="s">
        <v>3793</v>
      </c>
      <c r="I347" s="1" t="s">
        <v>3715</v>
      </c>
      <c r="J347" s="1">
        <f>IF(K347="URBAN",1,IF(K347="SUBURBAN",2,IF(K347="RURAL",3,"")))</f>
        <v>3</v>
      </c>
      <c r="K347" s="1" t="s">
        <v>541</v>
      </c>
      <c r="L347" s="18">
        <v>46082</v>
      </c>
      <c r="M347" s="49">
        <v>0.625</v>
      </c>
      <c r="N347" s="18">
        <v>46083</v>
      </c>
      <c r="O347" s="56">
        <v>0.5</v>
      </c>
      <c r="P347" s="31" t="str">
        <f>TEXT($L347, "dddd")</f>
        <v>Sunday</v>
      </c>
      <c r="Q347" s="39" t="s">
        <v>207</v>
      </c>
      <c r="R347" s="39">
        <v>2022</v>
      </c>
      <c r="S347" s="1" t="str">
        <f>IF(OR(MONTH(L347)=12, MONTH(L347)&lt;=5), "Dry Season", "Wet Season")</f>
        <v>Dry Season</v>
      </c>
      <c r="T347" s="1">
        <v>1</v>
      </c>
      <c r="U347" s="1">
        <v>0</v>
      </c>
      <c r="V347" s="1">
        <v>1</v>
      </c>
      <c r="W347" s="1">
        <v>1</v>
      </c>
      <c r="X347" s="1" t="s">
        <v>3716</v>
      </c>
      <c r="Y347" s="1">
        <v>9.7891089999999998</v>
      </c>
      <c r="Z347" s="1">
        <v>126.15971999999999</v>
      </c>
      <c r="AA347" s="11" cm="1">
        <f t="array" ref="AA347">IF(ISBLANK(Y347), 0, VINCentyInvDistance(F347,G347,Y347,Z347))</f>
        <v>4568.9163022833418</v>
      </c>
      <c r="AB347" s="1">
        <v>0</v>
      </c>
      <c r="AC347" s="1">
        <v>0</v>
      </c>
      <c r="AD347" s="1">
        <v>0</v>
      </c>
      <c r="AE347" s="1">
        <v>10</v>
      </c>
      <c r="AF347" s="1">
        <v>1</v>
      </c>
      <c r="AG347" s="1" t="s">
        <v>3717</v>
      </c>
      <c r="AH347" s="1" t="s">
        <v>3709</v>
      </c>
      <c r="AI347" s="1" t="str">
        <f>TRIM(MID(SUBSTITUTE($H347,",",REPT(" ",200)),(LEN($H347)-LEN(SUBSTITUTE($H347,",",""))-2)*200+1,200))</f>
        <v>Caraga</v>
      </c>
      <c r="AJ347" s="1" t="s">
        <v>55</v>
      </c>
      <c r="AL347" s="7">
        <v>0</v>
      </c>
      <c r="AM347" s="1"/>
    </row>
    <row r="348" spans="1:39" ht="12.75" customHeight="1">
      <c r="A348" s="1"/>
      <c r="B348" s="1" t="s">
        <v>4103</v>
      </c>
      <c r="C348" s="1" t="s">
        <v>4104</v>
      </c>
      <c r="D348" s="3" t="str">
        <f ca="1">IFERROR(__xludf.DUMMYFUNCTION("PROPER(REGEXEXTRACT(B913, ""(?:https?:\/\/)?(?:www\.)?([a-zA-Z0-9-]+)\.""))"),"Skyscanner")</f>
        <v>Skyscanner</v>
      </c>
      <c r="E348" s="1" t="s">
        <v>4105</v>
      </c>
      <c r="F348" s="1">
        <v>9.8481874999999999</v>
      </c>
      <c r="G348" s="1">
        <v>126.04593749999999</v>
      </c>
      <c r="H348" s="1" t="s">
        <v>4106</v>
      </c>
      <c r="I348" s="1" t="s">
        <v>3715</v>
      </c>
      <c r="J348" s="1">
        <f>IF(K348="URBAN",1,IF(K348="SUBURBAN",2,IF(K348="RURAL",3,"")))</f>
        <v>3</v>
      </c>
      <c r="K348" s="1" t="s">
        <v>541</v>
      </c>
      <c r="L348" s="18">
        <v>46082</v>
      </c>
      <c r="M348" s="49">
        <v>0.58333333333333337</v>
      </c>
      <c r="N348" s="18">
        <v>46083</v>
      </c>
      <c r="O348" s="56">
        <v>0.5</v>
      </c>
      <c r="P348" s="31" t="str">
        <f>TEXT($L348, "dddd")</f>
        <v>Sunday</v>
      </c>
      <c r="Q348" s="39" t="s">
        <v>1266</v>
      </c>
      <c r="R348" s="39">
        <v>574</v>
      </c>
      <c r="S348" s="1" t="str">
        <f>IF(OR(MONTH(L348)=12, MONTH(L348)&lt;=5), "Dry Season", "Wet Season")</f>
        <v>Dry Season</v>
      </c>
      <c r="T348" s="1">
        <v>1</v>
      </c>
      <c r="U348" s="1">
        <v>0</v>
      </c>
      <c r="V348" s="1">
        <v>0</v>
      </c>
      <c r="W348" s="1">
        <v>1</v>
      </c>
      <c r="X348" s="1" t="s">
        <v>4107</v>
      </c>
      <c r="Y348" s="1">
        <v>7.4457550000000001</v>
      </c>
      <c r="Z348" s="1">
        <v>125.80897</v>
      </c>
      <c r="AA348" s="11" cm="1">
        <f t="array" ref="AA348">IF(ISBLANK(Y348), 0, VINCentyInvDistance(F348,G348,Y348,Z348))</f>
        <v>266984.68305339053</v>
      </c>
      <c r="AB348" s="1">
        <v>0</v>
      </c>
      <c r="AC348" s="1">
        <v>4.8</v>
      </c>
      <c r="AD348" s="1">
        <v>2.4</v>
      </c>
      <c r="AE348" s="1">
        <v>3</v>
      </c>
      <c r="AF348" s="1">
        <v>1</v>
      </c>
      <c r="AG348" s="1" t="s">
        <v>4108</v>
      </c>
      <c r="AH348" s="1" t="s">
        <v>4109</v>
      </c>
      <c r="AI348" s="1" t="str">
        <f>TRIM(MID(SUBSTITUTE($H348,",",REPT(" ",200)),(LEN($H348)-LEN(SUBSTITUTE($H348,",",""))-2)*200+1,200))</f>
        <v>Caraga</v>
      </c>
      <c r="AJ348" s="1" t="s">
        <v>55</v>
      </c>
      <c r="AK348" t="s">
        <v>4110</v>
      </c>
      <c r="AL348" s="7">
        <v>0</v>
      </c>
      <c r="AM348" s="1"/>
    </row>
    <row r="349" spans="1:39" ht="12.75" customHeight="1">
      <c r="A349" s="1"/>
      <c r="B349" s="1" t="s">
        <v>4111</v>
      </c>
      <c r="C349" s="1" t="s">
        <v>4112</v>
      </c>
      <c r="D349" s="3" t="str">
        <f ca="1">IFERROR(__xludf.DUMMYFUNCTION("PROPER(REGEXEXTRACT(B914, ""(?:https?:\/\/)?(?:www\.)?([a-zA-Z0-9-]+)\.""))"),"Skyscanner")</f>
        <v>Skyscanner</v>
      </c>
      <c r="E349" s="1" t="s">
        <v>4113</v>
      </c>
      <c r="F349" s="1">
        <v>7.4475100000000003</v>
      </c>
      <c r="G349" s="1">
        <v>125.8047</v>
      </c>
      <c r="H349" s="1" t="s">
        <v>4114</v>
      </c>
      <c r="I349" s="1" t="s">
        <v>3715</v>
      </c>
      <c r="J349" s="1">
        <f>IF(K349="URBAN",1,IF(K349="SUBURBAN",2,IF(K349="RURAL",3,"")))</f>
        <v>3</v>
      </c>
      <c r="K349" s="1" t="s">
        <v>541</v>
      </c>
      <c r="L349" s="18">
        <v>46082</v>
      </c>
      <c r="M349" s="49">
        <v>0.58333333333333337</v>
      </c>
      <c r="N349" s="18">
        <v>46083</v>
      </c>
      <c r="O349" s="56">
        <v>0.45833333333333331</v>
      </c>
      <c r="P349" s="31" t="str">
        <f>TEXT($L349, "dddd")</f>
        <v>Sunday</v>
      </c>
      <c r="Q349" s="39" t="s">
        <v>111</v>
      </c>
      <c r="R349" s="39">
        <v>5156</v>
      </c>
      <c r="S349" s="1" t="str">
        <f>IF(OR(MONTH(L349)=12, MONTH(L349)&lt;=5), "Dry Season", "Wet Season")</f>
        <v>Dry Season</v>
      </c>
      <c r="T349" s="1">
        <v>1</v>
      </c>
      <c r="U349" s="1">
        <v>0</v>
      </c>
      <c r="V349" s="1">
        <v>0</v>
      </c>
      <c r="W349" s="1">
        <v>1</v>
      </c>
      <c r="X349" s="1" t="s">
        <v>4107</v>
      </c>
      <c r="Y349" s="1">
        <v>7.4457550000000001</v>
      </c>
      <c r="Z349" s="1">
        <v>125.80897</v>
      </c>
      <c r="AA349" s="11" cm="1">
        <f t="array" ref="AA349">IF(ISBLANK(Y349), 0, VINCentyInvDistance(F349,G349,Y349,Z349))</f>
        <v>509.74860522784661</v>
      </c>
      <c r="AB349" s="1">
        <v>0</v>
      </c>
      <c r="AC349" s="1">
        <v>4.8</v>
      </c>
      <c r="AD349" s="1">
        <v>3</v>
      </c>
      <c r="AE349" s="1">
        <v>2</v>
      </c>
      <c r="AF349" s="1">
        <v>1</v>
      </c>
      <c r="AG349" s="1" t="s">
        <v>3880</v>
      </c>
      <c r="AH349" s="1" t="s">
        <v>3709</v>
      </c>
      <c r="AI349" s="1"/>
      <c r="AJ349" s="1" t="s">
        <v>55</v>
      </c>
      <c r="AK349" t="s">
        <v>16875</v>
      </c>
      <c r="AL349" s="7">
        <v>0</v>
      </c>
      <c r="AM349" s="1" t="s">
        <v>4115</v>
      </c>
    </row>
    <row r="350" spans="1:39" ht="12.75" customHeight="1">
      <c r="A350" s="1"/>
      <c r="B350" s="1" t="s">
        <v>4116</v>
      </c>
      <c r="C350" s="1" t="s">
        <v>4117</v>
      </c>
      <c r="D350" s="3" t="str">
        <f ca="1">IFERROR(__xludf.DUMMYFUNCTION("PROPER(REGEXEXTRACT(B915, ""(?:https?:\/\/)?(?:www\.)?([a-zA-Z0-9-]+)\.""))"),"Skyscanner")</f>
        <v>Skyscanner</v>
      </c>
      <c r="E350" s="1" t="s">
        <v>4118</v>
      </c>
      <c r="F350" s="1">
        <v>10.004208</v>
      </c>
      <c r="G350" s="1">
        <v>126.0832992</v>
      </c>
      <c r="H350" s="1" t="s">
        <v>4119</v>
      </c>
      <c r="I350" s="1" t="s">
        <v>3715</v>
      </c>
      <c r="J350" s="1">
        <f>IF(K350="URBAN",1,IF(K350="SUBURBAN",2,IF(K350="RURAL",3,"")))</f>
        <v>3</v>
      </c>
      <c r="K350" s="1" t="s">
        <v>541</v>
      </c>
      <c r="L350" s="18">
        <v>46082</v>
      </c>
      <c r="M350" s="49">
        <v>0.625</v>
      </c>
      <c r="N350" s="18">
        <v>46083</v>
      </c>
      <c r="O350" s="56">
        <v>0.5</v>
      </c>
      <c r="P350" s="31" t="str">
        <f>TEXT($L350, "dddd")</f>
        <v>Sunday</v>
      </c>
      <c r="Q350" s="39" t="s">
        <v>43</v>
      </c>
      <c r="R350" s="39">
        <v>5273</v>
      </c>
      <c r="S350" s="1" t="str">
        <f>IF(OR(MONTH(L350)=12, MONTH(L350)&lt;=5), "Dry Season", "Wet Season")</f>
        <v>Dry Season</v>
      </c>
      <c r="T350" s="1">
        <v>1</v>
      </c>
      <c r="U350" s="1">
        <v>0</v>
      </c>
      <c r="V350" s="1">
        <v>0</v>
      </c>
      <c r="W350" s="1">
        <v>1</v>
      </c>
      <c r="X350" s="1" t="s">
        <v>3716</v>
      </c>
      <c r="Y350" s="1">
        <v>9.7891089999999998</v>
      </c>
      <c r="Z350" s="1">
        <v>126.15971999999999</v>
      </c>
      <c r="AA350" s="11" cm="1">
        <f t="array" ref="AA350">IF(ISBLANK(Y350), 0, VINCentyInvDistance(F350,G350,Y350,Z350))</f>
        <v>25224.61763322604</v>
      </c>
      <c r="AB350" s="1">
        <v>0</v>
      </c>
      <c r="AC350" s="1">
        <v>0</v>
      </c>
      <c r="AD350" s="1">
        <v>0</v>
      </c>
      <c r="AE350" s="1">
        <v>1</v>
      </c>
      <c r="AF350" s="1">
        <v>1</v>
      </c>
      <c r="AG350" s="1" t="s">
        <v>3717</v>
      </c>
      <c r="AH350" s="1" t="s">
        <v>3709</v>
      </c>
      <c r="AI350" s="1" t="str">
        <f>TRIM(MID(SUBSTITUTE($H350,",",REPT(" ",200)),(LEN($H350)-LEN(SUBSTITUTE($H350,",",""))-2)*200+1,200))</f>
        <v>Caraga</v>
      </c>
      <c r="AJ350" s="1" t="s">
        <v>55</v>
      </c>
      <c r="AL350" s="7">
        <v>0</v>
      </c>
      <c r="AM350" s="1"/>
    </row>
    <row r="351" spans="1:39" ht="12.75" customHeight="1">
      <c r="A351" s="1"/>
      <c r="B351" s="1" t="s">
        <v>4120</v>
      </c>
      <c r="C351" s="1" t="s">
        <v>4121</v>
      </c>
      <c r="D351" s="3" t="str">
        <f ca="1">IFERROR(__xludf.DUMMYFUNCTION("PROPER(REGEXEXTRACT(B916, ""(?:https?:\/\/)?(?:www\.)?([a-zA-Z0-9-]+)\.""))"),"Skyscanner")</f>
        <v>Skyscanner</v>
      </c>
      <c r="E351" s="1" t="s">
        <v>4122</v>
      </c>
      <c r="F351" s="1">
        <v>9.7894299999999994</v>
      </c>
      <c r="G351" s="1">
        <v>126.1597</v>
      </c>
      <c r="H351" s="1" t="s">
        <v>4123</v>
      </c>
      <c r="I351" s="1" t="s">
        <v>3715</v>
      </c>
      <c r="J351" s="1">
        <f>IF(K351="URBAN",1,IF(K351="SUBURBAN",2,IF(K351="RURAL",3,"")))</f>
        <v>3</v>
      </c>
      <c r="K351" s="1" t="s">
        <v>541</v>
      </c>
      <c r="L351" s="18">
        <v>46082</v>
      </c>
      <c r="M351" s="49">
        <v>0.58333333333333337</v>
      </c>
      <c r="N351" s="18">
        <v>46083</v>
      </c>
      <c r="O351" s="56">
        <v>0.45833333333333331</v>
      </c>
      <c r="P351" s="31" t="str">
        <f>TEXT($L351, "dddd")</f>
        <v>Sunday</v>
      </c>
      <c r="Q351" s="39" t="s">
        <v>207</v>
      </c>
      <c r="R351" s="39">
        <v>1285</v>
      </c>
      <c r="S351" s="1" t="str">
        <f>IF(OR(MONTH(L351)=12, MONTH(L351)&lt;=5), "Dry Season", "Wet Season")</f>
        <v>Dry Season</v>
      </c>
      <c r="T351" s="1">
        <v>1</v>
      </c>
      <c r="U351" s="1">
        <v>0</v>
      </c>
      <c r="V351" s="1">
        <v>0</v>
      </c>
      <c r="W351" s="1">
        <v>1</v>
      </c>
      <c r="X351" s="1" t="s">
        <v>3716</v>
      </c>
      <c r="Y351" s="1">
        <v>9.7891089999999998</v>
      </c>
      <c r="Z351" s="1">
        <v>126.15971999999999</v>
      </c>
      <c r="AA351" s="11" cm="1">
        <f t="array" ref="AA351">IF(ISBLANK(Y351), 0, VINCentyInvDistance(F351,G351,Y351,Z351))</f>
        <v>35.572384212854736</v>
      </c>
      <c r="AB351" s="1">
        <v>0</v>
      </c>
      <c r="AC351" s="1">
        <v>0</v>
      </c>
      <c r="AD351" s="1">
        <v>0</v>
      </c>
      <c r="AE351" s="1">
        <v>25</v>
      </c>
      <c r="AF351" s="1">
        <v>1</v>
      </c>
      <c r="AG351" s="1" t="s">
        <v>3880</v>
      </c>
      <c r="AH351" s="1" t="s">
        <v>3709</v>
      </c>
      <c r="AI351" s="1" t="str">
        <f>TRIM(MID(SUBSTITUTE($H351,",",REPT(" ",200)),(LEN($H351)-LEN(SUBSTITUTE($H351,",",""))-2)*200+1,200))</f>
        <v>Caraga</v>
      </c>
      <c r="AJ351" s="1" t="s">
        <v>55</v>
      </c>
      <c r="AK351" t="s">
        <v>4124</v>
      </c>
      <c r="AL351" s="7">
        <v>0</v>
      </c>
      <c r="AM351" s="1" t="s">
        <v>4125</v>
      </c>
    </row>
    <row r="352" spans="1:39" ht="12.75" customHeight="1">
      <c r="A352" s="1"/>
      <c r="B352" s="1" t="s">
        <v>4126</v>
      </c>
      <c r="C352" s="1" t="s">
        <v>4127</v>
      </c>
      <c r="D352" s="3" t="str">
        <f ca="1">IFERROR(__xludf.DUMMYFUNCTION("PROPER(REGEXEXTRACT(B917, ""(?:https?:\/\/)?(?:www\.)?([a-zA-Z0-9-]+)\.""))"),"Skyscanner")</f>
        <v>Skyscanner</v>
      </c>
      <c r="E352" s="1" t="s">
        <v>4128</v>
      </c>
      <c r="F352" s="1">
        <v>9.7942654999999998</v>
      </c>
      <c r="G352" s="1">
        <v>126.1570234</v>
      </c>
      <c r="H352" s="1" t="s">
        <v>3730</v>
      </c>
      <c r="I352" s="1" t="s">
        <v>3715</v>
      </c>
      <c r="J352" s="1">
        <f>IF(K352="URBAN",1,IF(K352="SUBURBAN",2,IF(K352="RURAL",3,"")))</f>
        <v>3</v>
      </c>
      <c r="K352" s="1" t="s">
        <v>541</v>
      </c>
      <c r="L352" s="18">
        <v>46082</v>
      </c>
      <c r="M352" s="49">
        <v>0.58333333333333337</v>
      </c>
      <c r="N352" s="18">
        <v>46083</v>
      </c>
      <c r="O352" s="56">
        <v>0.5</v>
      </c>
      <c r="P352" s="31" t="str">
        <f>TEXT($L352, "dddd")</f>
        <v>Sunday</v>
      </c>
      <c r="Q352" s="39" t="s">
        <v>186</v>
      </c>
      <c r="R352" s="39">
        <v>2168</v>
      </c>
      <c r="S352" s="1" t="str">
        <f>IF(OR(MONTH(L352)=12, MONTH(L352)&lt;=5), "Dry Season", "Wet Season")</f>
        <v>Dry Season</v>
      </c>
      <c r="T352" s="1">
        <v>1</v>
      </c>
      <c r="U352" s="1">
        <v>1</v>
      </c>
      <c r="V352" s="1">
        <v>0</v>
      </c>
      <c r="W352" s="1">
        <v>1</v>
      </c>
      <c r="X352" s="1" t="s">
        <v>124</v>
      </c>
      <c r="Y352" s="1">
        <v>14.5352172</v>
      </c>
      <c r="Z352" s="1">
        <v>120.9819432</v>
      </c>
      <c r="AA352" s="11" cm="1">
        <f t="array" ref="AA352">IF(ISBLANK(Y352), 0, VINCentyInvDistance(F352,G352,Y352,Z352))</f>
        <v>769468.38240757457</v>
      </c>
      <c r="AB352" s="1">
        <v>0</v>
      </c>
      <c r="AC352" s="1">
        <v>0</v>
      </c>
      <c r="AD352" s="1">
        <v>0</v>
      </c>
      <c r="AE352" s="1">
        <v>64</v>
      </c>
      <c r="AF352" s="1">
        <v>1</v>
      </c>
      <c r="AG352" s="1" t="s">
        <v>159</v>
      </c>
      <c r="AH352" s="1" t="s">
        <v>160</v>
      </c>
      <c r="AI352" s="1" t="str">
        <f>TRIM(MID(SUBSTITUTE($H352,",",REPT(" ",200)),(LEN($H352)-LEN(SUBSTITUTE($H352,",",""))-2)*200+1,200))</f>
        <v>Caraga</v>
      </c>
      <c r="AJ352" s="1" t="s">
        <v>55</v>
      </c>
      <c r="AK352" t="s">
        <v>16678</v>
      </c>
      <c r="AL352" s="7">
        <v>0</v>
      </c>
      <c r="AM352" s="1"/>
    </row>
    <row r="353" spans="1:39" ht="12.75" customHeight="1">
      <c r="A353" s="1"/>
      <c r="B353" s="1" t="s">
        <v>4129</v>
      </c>
      <c r="C353" s="1" t="s">
        <v>4130</v>
      </c>
      <c r="D353" s="3" t="str">
        <f ca="1">IFERROR(__xludf.DUMMYFUNCTION("PROPER(REGEXEXTRACT(B918, ""(?:https?:\/\/)?(?:www\.)?([a-zA-Z0-9-]+)\.""))"),"Google")</f>
        <v>Google</v>
      </c>
      <c r="E353" s="1" t="s">
        <v>4131</v>
      </c>
      <c r="F353" s="1">
        <v>9.7924278999999999</v>
      </c>
      <c r="G353" s="1">
        <v>126.15958929999999</v>
      </c>
      <c r="H353" s="1" t="s">
        <v>3739</v>
      </c>
      <c r="I353" s="1" t="s">
        <v>3715</v>
      </c>
      <c r="J353" s="1">
        <f>IF(K353="URBAN",1,IF(K353="SUBURBAN",2,IF(K353="RURAL",3,"")))</f>
        <v>3</v>
      </c>
      <c r="K353" s="1" t="s">
        <v>541</v>
      </c>
      <c r="L353" s="18">
        <v>46082</v>
      </c>
      <c r="M353" s="49">
        <v>0.625</v>
      </c>
      <c r="N353" s="18">
        <v>46083</v>
      </c>
      <c r="O353" s="56">
        <v>0.5</v>
      </c>
      <c r="P353" s="31" t="str">
        <f>TEXT($L353, "dddd")</f>
        <v>Sunday</v>
      </c>
      <c r="Q353" s="39" t="s">
        <v>207</v>
      </c>
      <c r="R353" s="39">
        <v>1836</v>
      </c>
      <c r="S353" s="1" t="str">
        <f>IF(OR(MONTH(L353)=12, MONTH(L353)&lt;=5), "Dry Season", "Wet Season")</f>
        <v>Dry Season</v>
      </c>
      <c r="T353" s="1">
        <v>1</v>
      </c>
      <c r="U353" s="1">
        <v>1</v>
      </c>
      <c r="V353" s="1">
        <v>0</v>
      </c>
      <c r="W353" s="1">
        <v>1</v>
      </c>
      <c r="X353" s="1" t="s">
        <v>3716</v>
      </c>
      <c r="Y353" s="1">
        <v>9.7891089999999998</v>
      </c>
      <c r="Z353" s="1">
        <v>126.15971999999999</v>
      </c>
      <c r="AA353" s="11" cm="1">
        <f t="array" ref="AA353">IF(ISBLANK(Y353), 0, VINCentyInvDistance(F353,G353,Y353,Z353))</f>
        <v>367.37149226496894</v>
      </c>
      <c r="AB353" s="1">
        <v>0</v>
      </c>
      <c r="AC353" s="1">
        <v>0</v>
      </c>
      <c r="AD353" s="1">
        <v>0</v>
      </c>
      <c r="AE353" s="1">
        <v>2</v>
      </c>
      <c r="AF353" s="1">
        <v>1</v>
      </c>
      <c r="AG353" s="1" t="s">
        <v>3717</v>
      </c>
      <c r="AH353" s="1" t="s">
        <v>3709</v>
      </c>
      <c r="AI353" s="1" t="str">
        <f>TRIM(MID(SUBSTITUTE($H353,",",REPT(" ",200)),(LEN($H353)-LEN(SUBSTITUTE($H353,",",""))-2)*200+1,200))</f>
        <v>Caraga</v>
      </c>
      <c r="AJ353" s="1" t="s">
        <v>55</v>
      </c>
      <c r="AL353" s="7">
        <v>0</v>
      </c>
      <c r="AM353" s="1"/>
    </row>
    <row r="354" spans="1:39" ht="12.75" customHeight="1">
      <c r="A354" s="1"/>
      <c r="B354" s="1" t="s">
        <v>4132</v>
      </c>
      <c r="C354" s="1" t="s">
        <v>4133</v>
      </c>
      <c r="D354" s="3" t="str">
        <f ca="1">IFERROR(__xludf.DUMMYFUNCTION("PROPER(REGEXEXTRACT(B919, ""(?:https?:\/\/)?(?:www\.)?([a-zA-Z0-9-]+)\.""))"),"Skyscanner")</f>
        <v>Skyscanner</v>
      </c>
      <c r="E354" s="1" t="s">
        <v>4039</v>
      </c>
      <c r="F354" s="1">
        <v>9.7899999999999991</v>
      </c>
      <c r="G354" s="1">
        <v>126.15725999999999</v>
      </c>
      <c r="H354" s="1" t="s">
        <v>3739</v>
      </c>
      <c r="I354" s="1" t="s">
        <v>3715</v>
      </c>
      <c r="J354" s="1">
        <f>IF(K354="URBAN",1,IF(K354="SUBURBAN",2,IF(K354="RURAL",3,"")))</f>
        <v>3</v>
      </c>
      <c r="K354" s="1" t="s">
        <v>541</v>
      </c>
      <c r="L354" s="18">
        <v>46082</v>
      </c>
      <c r="M354" s="49">
        <v>0.58333333333333337</v>
      </c>
      <c r="N354" s="18">
        <v>46083</v>
      </c>
      <c r="O354" s="56">
        <v>0.54166666666666663</v>
      </c>
      <c r="P354" s="31" t="str">
        <f>TEXT($L354, "dddd")</f>
        <v>Sunday</v>
      </c>
      <c r="Q354" s="39" t="s">
        <v>43</v>
      </c>
      <c r="R354" s="39">
        <v>2268</v>
      </c>
      <c r="S354" s="1" t="str">
        <f>IF(OR(MONTH(L354)=12, MONTH(L354)&lt;=5), "Dry Season", "Wet Season")</f>
        <v>Dry Season</v>
      </c>
      <c r="T354" s="1">
        <v>2</v>
      </c>
      <c r="U354" s="1">
        <v>0</v>
      </c>
      <c r="V354" s="1">
        <v>0</v>
      </c>
      <c r="W354" s="1">
        <v>1</v>
      </c>
      <c r="X354" s="1" t="s">
        <v>3716</v>
      </c>
      <c r="Y354" s="1">
        <v>9.7891089999999998</v>
      </c>
      <c r="Z354" s="1">
        <v>126.15971999999999</v>
      </c>
      <c r="AA354" s="11" cm="1">
        <f t="array" ref="AA354">IF(ISBLANK(Y354), 0, VINCentyInvDistance(F354,G354,Y354,Z354))</f>
        <v>287.31488012283478</v>
      </c>
      <c r="AB354" s="1">
        <v>0</v>
      </c>
      <c r="AC354" s="1">
        <v>10</v>
      </c>
      <c r="AD354" s="1">
        <v>5</v>
      </c>
      <c r="AE354" s="1">
        <v>1</v>
      </c>
      <c r="AF354" s="1">
        <v>1</v>
      </c>
      <c r="AG354" s="1" t="s">
        <v>3838</v>
      </c>
      <c r="AH354" s="1" t="s">
        <v>3709</v>
      </c>
      <c r="AI354" s="1" t="str">
        <f>TRIM(MID(SUBSTITUTE($H354,",",REPT(" ",200)),(LEN($H354)-LEN(SUBSTITUTE($H354,",",""))-2)*200+1,200))</f>
        <v>Caraga</v>
      </c>
      <c r="AJ354" s="1" t="s">
        <v>55</v>
      </c>
      <c r="AK354" t="s">
        <v>16876</v>
      </c>
      <c r="AL354" s="7">
        <v>0</v>
      </c>
      <c r="AM354" s="1" t="s">
        <v>4134</v>
      </c>
    </row>
    <row r="355" spans="1:39" ht="12.75" customHeight="1">
      <c r="A355" s="1"/>
      <c r="B355" s="1" t="s">
        <v>4135</v>
      </c>
      <c r="C355" s="1" t="s">
        <v>4136</v>
      </c>
      <c r="D355" s="3" t="str">
        <f ca="1">IFERROR(__xludf.DUMMYFUNCTION("PROPER(REGEXEXTRACT(B920, ""(?:https?:\/\/)?(?:www\.)?([a-zA-Z0-9-]+)\.""))"),"Skyscanner")</f>
        <v>Skyscanner</v>
      </c>
      <c r="E355" s="1" t="s">
        <v>4137</v>
      </c>
      <c r="F355" s="1">
        <v>9.7879375</v>
      </c>
      <c r="G355" s="1">
        <v>126.16256250000001</v>
      </c>
      <c r="H355" s="1" t="s">
        <v>4138</v>
      </c>
      <c r="I355" s="1" t="s">
        <v>3715</v>
      </c>
      <c r="J355" s="1">
        <f>IF(K355="URBAN",1,IF(K355="SUBURBAN",2,IF(K355="RURAL",3,"")))</f>
        <v>3</v>
      </c>
      <c r="K355" s="1" t="s">
        <v>541</v>
      </c>
      <c r="L355" s="18">
        <v>46082</v>
      </c>
      <c r="M355" s="49">
        <v>0.58333333333333337</v>
      </c>
      <c r="N355" s="18">
        <v>46083</v>
      </c>
      <c r="O355" s="56">
        <v>0.5</v>
      </c>
      <c r="P355" s="31" t="str">
        <f>TEXT($L355, "dddd")</f>
        <v>Sunday</v>
      </c>
      <c r="Q355" s="39" t="s">
        <v>111</v>
      </c>
      <c r="R355" s="39">
        <v>1298</v>
      </c>
      <c r="S355" s="1" t="str">
        <f>IF(OR(MONTH(L355)=12, MONTH(L355)&lt;=5), "Dry Season", "Wet Season")</f>
        <v>Dry Season</v>
      </c>
      <c r="T355" s="1">
        <v>1</v>
      </c>
      <c r="U355" s="1">
        <v>0</v>
      </c>
      <c r="V355" s="1">
        <v>0</v>
      </c>
      <c r="W355" s="1">
        <v>1</v>
      </c>
      <c r="X355" s="1" t="s">
        <v>3716</v>
      </c>
      <c r="Y355" s="1">
        <v>9.7891089999999998</v>
      </c>
      <c r="Z355" s="1">
        <v>126.15971999999999</v>
      </c>
      <c r="AA355" s="11" cm="1">
        <f t="array" ref="AA355">IF(ISBLANK(Y355), 0, VINCentyInvDistance(F355,G355,Y355,Z355))</f>
        <v>337.69773057308089</v>
      </c>
      <c r="AB355" s="1">
        <v>0</v>
      </c>
      <c r="AC355" s="1">
        <v>3.8</v>
      </c>
      <c r="AD355" s="1">
        <v>1.9</v>
      </c>
      <c r="AE355" s="1">
        <v>6</v>
      </c>
      <c r="AF355" s="1">
        <v>1</v>
      </c>
      <c r="AG355" s="1" t="s">
        <v>3717</v>
      </c>
      <c r="AH355" s="1" t="s">
        <v>3709</v>
      </c>
      <c r="AI355" s="1" t="str">
        <f>TRIM(MID(SUBSTITUTE($H355,",",REPT(" ",200)),(LEN($H355)-LEN(SUBSTITUTE($H355,",",""))-2)*200+1,200))</f>
        <v>Caraga</v>
      </c>
      <c r="AJ355" s="1" t="s">
        <v>55</v>
      </c>
      <c r="AK355" t="s">
        <v>1181</v>
      </c>
      <c r="AL355" s="7">
        <v>0</v>
      </c>
      <c r="AM355" s="1"/>
    </row>
    <row r="356" spans="1:39" ht="12.75" customHeight="1">
      <c r="A356" s="1"/>
      <c r="B356" s="1" t="s">
        <v>4139</v>
      </c>
      <c r="C356" s="1" t="s">
        <v>4140</v>
      </c>
      <c r="D356" s="3" t="str">
        <f ca="1">IFERROR(__xludf.DUMMYFUNCTION("PROPER(REGEXEXTRACT(B921, ""(?:https?:\/\/)?(?:www\.)?([a-zA-Z0-9-]+)\.""))"),"Skyscanner")</f>
        <v>Skyscanner</v>
      </c>
      <c r="E356" s="1" t="s">
        <v>4141</v>
      </c>
      <c r="F356" s="1">
        <v>9.7879500000000004</v>
      </c>
      <c r="G356" s="1">
        <v>126.16255</v>
      </c>
      <c r="H356" s="1" t="s">
        <v>4138</v>
      </c>
      <c r="I356" s="1" t="s">
        <v>3715</v>
      </c>
      <c r="J356" s="1">
        <f>IF(K356="URBAN",1,IF(K356="SUBURBAN",2,IF(K356="RURAL",3,"")))</f>
        <v>3</v>
      </c>
      <c r="K356" s="1" t="s">
        <v>541</v>
      </c>
      <c r="L356" s="18">
        <v>46082</v>
      </c>
      <c r="M356" s="49">
        <v>0.58333333333333337</v>
      </c>
      <c r="N356" s="18">
        <v>46083</v>
      </c>
      <c r="O356" s="56">
        <v>0.5</v>
      </c>
      <c r="P356" s="31" t="str">
        <f>TEXT($L356, "dddd")</f>
        <v>Sunday</v>
      </c>
      <c r="Q356" s="39" t="s">
        <v>1026</v>
      </c>
      <c r="R356" s="39">
        <v>934</v>
      </c>
      <c r="S356" s="1" t="str">
        <f>IF(OR(MONTH(L356)=12, MONTH(L356)&lt;=5), "Dry Season", "Wet Season")</f>
        <v>Dry Season</v>
      </c>
      <c r="T356" s="1">
        <v>1</v>
      </c>
      <c r="U356" s="1">
        <v>0</v>
      </c>
      <c r="V356" s="1">
        <v>0</v>
      </c>
      <c r="W356" s="1">
        <v>1</v>
      </c>
      <c r="X356" s="1" t="s">
        <v>3716</v>
      </c>
      <c r="Y356" s="1">
        <v>9.7891089999999998</v>
      </c>
      <c r="Z356" s="1">
        <v>126.15971999999999</v>
      </c>
      <c r="AA356" s="11" cm="1">
        <f t="array" ref="AA356">IF(ISBLANK(Y356), 0, VINCentyInvDistance(F356,G356,Y356,Z356))</f>
        <v>335.90166479768408</v>
      </c>
      <c r="AB356" s="1">
        <v>0</v>
      </c>
      <c r="AC356" s="1">
        <v>3.8</v>
      </c>
      <c r="AD356" s="1">
        <v>5</v>
      </c>
      <c r="AE356" s="1">
        <v>2</v>
      </c>
      <c r="AF356" s="1">
        <v>1</v>
      </c>
      <c r="AG356" s="1" t="s">
        <v>4142</v>
      </c>
      <c r="AH356" s="1" t="s">
        <v>3709</v>
      </c>
      <c r="AI356" s="1"/>
      <c r="AJ356" s="1" t="s">
        <v>55</v>
      </c>
      <c r="AK356" t="s">
        <v>16877</v>
      </c>
      <c r="AL356" s="7">
        <v>0</v>
      </c>
      <c r="AM356" s="1" t="s">
        <v>4143</v>
      </c>
    </row>
    <row r="357" spans="1:39" ht="12.75" customHeight="1">
      <c r="A357" s="1"/>
      <c r="B357" s="1" t="s">
        <v>4144</v>
      </c>
      <c r="C357" s="1" t="s">
        <v>4145</v>
      </c>
      <c r="D357" s="3" t="str">
        <f ca="1">IFERROR(__xludf.DUMMYFUNCTION("PROPER(REGEXEXTRACT(B922, ""(?:https?:\/\/)?(?:www\.)?([a-zA-Z0-9-]+)\.""))"),"Skyscanner")</f>
        <v>Skyscanner</v>
      </c>
      <c r="E357" s="1" t="s">
        <v>4146</v>
      </c>
      <c r="F357" s="1">
        <v>10.056620000000001</v>
      </c>
      <c r="G357" s="1">
        <v>126.0585</v>
      </c>
      <c r="H357" s="1" t="s">
        <v>4147</v>
      </c>
      <c r="I357" s="1" t="s">
        <v>1300</v>
      </c>
      <c r="J357" s="1">
        <f>IF(K357="URBAN",1,IF(K357="SUBURBAN",2,IF(K357="RURAL",3,"")))</f>
        <v>3</v>
      </c>
      <c r="K357" s="1" t="s">
        <v>541</v>
      </c>
      <c r="L357" s="18">
        <v>46082</v>
      </c>
      <c r="M357" s="49">
        <v>0.58333333333333337</v>
      </c>
      <c r="N357" s="18">
        <v>46083</v>
      </c>
      <c r="O357" s="56">
        <v>0.5</v>
      </c>
      <c r="P357" s="31" t="str">
        <f>TEXT($L357, "dddd")</f>
        <v>Sunday</v>
      </c>
      <c r="Q357" s="39" t="s">
        <v>207</v>
      </c>
      <c r="R357" s="39">
        <v>1229</v>
      </c>
      <c r="S357" s="1" t="str">
        <f>IF(OR(MONTH(L357)=12, MONTH(L357)&lt;=5), "Dry Season", "Wet Season")</f>
        <v>Dry Season</v>
      </c>
      <c r="T357" s="1">
        <v>1</v>
      </c>
      <c r="U357" s="1">
        <v>0</v>
      </c>
      <c r="V357" s="1">
        <v>0</v>
      </c>
      <c r="W357" s="1">
        <v>0</v>
      </c>
      <c r="X357" s="1" t="s">
        <v>44</v>
      </c>
      <c r="Y357" s="1"/>
      <c r="Z357" s="1"/>
      <c r="AA357" s="11" cm="1">
        <f t="array" ref="AA357">IF(ISBLANK(Y357), 0, VINCentyInvDistance(F357,G357,Y357,Z357))</f>
        <v>0</v>
      </c>
      <c r="AB357" s="1">
        <v>0</v>
      </c>
      <c r="AC357" s="1">
        <v>10</v>
      </c>
      <c r="AD357" s="1">
        <v>0</v>
      </c>
      <c r="AE357" s="1">
        <v>0</v>
      </c>
      <c r="AF357" s="1">
        <v>1</v>
      </c>
      <c r="AG357" s="1" t="s">
        <v>4148</v>
      </c>
      <c r="AH357" s="1" t="s">
        <v>3709</v>
      </c>
      <c r="AI357" s="1" t="str">
        <f>TRIM(MID(SUBSTITUTE($H357,",",REPT(" ",200)),(LEN($H357)-LEN(SUBSTITUTE($H357,",",""))-2)*200+1,200))</f>
        <v>Caraga</v>
      </c>
      <c r="AJ357" s="1" t="s">
        <v>55</v>
      </c>
      <c r="AK357" t="s">
        <v>4149</v>
      </c>
      <c r="AL357" s="7">
        <v>0</v>
      </c>
      <c r="AM357" s="1" t="s">
        <v>4150</v>
      </c>
    </row>
    <row r="358" spans="1:39" ht="12.75" customHeight="1">
      <c r="A358" s="1"/>
      <c r="B358" s="1" t="s">
        <v>4151</v>
      </c>
      <c r="C358" s="1" t="s">
        <v>4152</v>
      </c>
      <c r="D358" s="3" t="str">
        <f ca="1">IFERROR(__xludf.DUMMYFUNCTION("PROPER(REGEXEXTRACT(B923, ""(?:https?:\/\/)?(?:www\.)?([a-zA-Z0-9-]+)\.""))"),"Skyscanner")</f>
        <v>Skyscanner</v>
      </c>
      <c r="E358" s="1" t="s">
        <v>4153</v>
      </c>
      <c r="F358" s="1">
        <v>9.8695109999999993</v>
      </c>
      <c r="G358" s="1">
        <v>125.97123000000001</v>
      </c>
      <c r="H358" s="1" t="s">
        <v>4154</v>
      </c>
      <c r="I358" s="1" t="s">
        <v>3715</v>
      </c>
      <c r="J358" s="1">
        <f>IF(K358="URBAN",1,IF(K358="SUBURBAN",2,IF(K358="RURAL",3,"")))</f>
        <v>3</v>
      </c>
      <c r="K358" s="1" t="s">
        <v>541</v>
      </c>
      <c r="L358" s="18">
        <v>46082</v>
      </c>
      <c r="M358" s="49">
        <v>0.625</v>
      </c>
      <c r="N358" s="18">
        <v>46083</v>
      </c>
      <c r="O358" s="56">
        <v>0.5</v>
      </c>
      <c r="P358" s="31" t="str">
        <f>TEXT($L358, "dddd")</f>
        <v>Sunday</v>
      </c>
      <c r="Q358" s="39" t="s">
        <v>207</v>
      </c>
      <c r="R358" s="39">
        <v>1251</v>
      </c>
      <c r="S358" s="1" t="str">
        <f>IF(OR(MONTH(L358)=12, MONTH(L358)&lt;=5), "Dry Season", "Wet Season")</f>
        <v>Dry Season</v>
      </c>
      <c r="T358" s="1">
        <v>1</v>
      </c>
      <c r="U358" s="1">
        <v>0</v>
      </c>
      <c r="V358" s="1">
        <v>0</v>
      </c>
      <c r="W358" s="1">
        <v>0</v>
      </c>
      <c r="X358" s="1" t="s">
        <v>44</v>
      </c>
      <c r="Y358" s="1"/>
      <c r="Z358" s="1"/>
      <c r="AA358" s="11" cm="1">
        <f t="array" ref="AA358">IF(ISBLANK(Y358), 0, VINCentyInvDistance(F358,G358,Y358,Z358))</f>
        <v>0</v>
      </c>
      <c r="AB358" s="1">
        <v>0</v>
      </c>
      <c r="AC358" s="1">
        <v>0</v>
      </c>
      <c r="AD358" s="1">
        <v>0</v>
      </c>
      <c r="AE358" s="1">
        <v>14</v>
      </c>
      <c r="AF358" s="1">
        <v>1</v>
      </c>
      <c r="AG358" s="1" t="str">
        <f>TRIM(MID(SUBSTITUTE($H358,",",REPT(" ",200)),(LEN($H358)-LEN(SUBSTITUTE($H358,",",""))-4)*200+1,200))</f>
        <v>Del Carmen</v>
      </c>
      <c r="AH358" s="1" t="str">
        <f>TRIM(MID(SUBSTITUTE($H358,",",REPT(" ",200)),(LEN($H358)-LEN(SUBSTITUTE($H358,",",""))-3)*200+1,200))</f>
        <v>Surigao del Norte</v>
      </c>
      <c r="AI358" s="1" t="str">
        <f>TRIM(MID(SUBSTITUTE($H358,",",REPT(" ",200)),(LEN($H358)-LEN(SUBSTITUTE($H358,",",""))-2)*200+1,200))</f>
        <v>Caraga</v>
      </c>
      <c r="AJ358" s="1" t="str">
        <f>TRIM(MID(SUBSTITUTE($H358,",",REPT(" ",200)),(LEN($H358)-LEN(SUBSTITUTE($H358,",",""))-0)*200+1,200))</f>
        <v>Philippines</v>
      </c>
      <c r="AL358" s="7">
        <v>0</v>
      </c>
      <c r="AM358" s="1" t="s">
        <v>4155</v>
      </c>
    </row>
    <row r="359" spans="1:39" ht="12.75" customHeight="1">
      <c r="A359" s="1"/>
      <c r="B359" s="1" t="s">
        <v>4156</v>
      </c>
      <c r="C359" s="1" t="s">
        <v>4157</v>
      </c>
      <c r="D359" s="3" t="str">
        <f ca="1">IFERROR(__xludf.DUMMYFUNCTION("PROPER(REGEXEXTRACT(B924, ""(?:https?:\/\/)?(?:www\.)?([a-zA-Z0-9-]+)\.""))"),"Skyscanner")</f>
        <v>Skyscanner</v>
      </c>
      <c r="E359" s="1" t="s">
        <v>4158</v>
      </c>
      <c r="F359" s="1">
        <v>10.022547599999999</v>
      </c>
      <c r="G359" s="1">
        <v>126.07040050000001</v>
      </c>
      <c r="H359" s="1" t="s">
        <v>4159</v>
      </c>
      <c r="I359" s="1" t="s">
        <v>3715</v>
      </c>
      <c r="J359" s="1">
        <f>IF(K359="URBAN",1,IF(K359="SUBURBAN",2,IF(K359="RURAL",3,"")))</f>
        <v>3</v>
      </c>
      <c r="K359" s="1" t="s">
        <v>541</v>
      </c>
      <c r="L359" s="18">
        <v>46082</v>
      </c>
      <c r="M359" s="49"/>
      <c r="N359" s="18">
        <v>46083</v>
      </c>
      <c r="O359" s="57"/>
      <c r="P359" s="31" t="str">
        <f>TEXT($L359, "dddd")</f>
        <v>Sunday</v>
      </c>
      <c r="Q359" s="39" t="s">
        <v>207</v>
      </c>
      <c r="R359" s="39">
        <v>2512</v>
      </c>
      <c r="S359" s="1" t="str">
        <f>IF(OR(MONTH(L359)=12, MONTH(L359)&lt;=5), "Dry Season", "Wet Season")</f>
        <v>Dry Season</v>
      </c>
      <c r="T359" s="1">
        <v>1</v>
      </c>
      <c r="U359" s="1">
        <v>0</v>
      </c>
      <c r="V359" s="1">
        <v>0</v>
      </c>
      <c r="W359" s="1">
        <v>0</v>
      </c>
      <c r="X359" s="1" t="s">
        <v>44</v>
      </c>
      <c r="Y359" s="1"/>
      <c r="Z359" s="1"/>
      <c r="AA359" s="11" cm="1">
        <f t="array" ref="AA359">IF(ISBLANK(Y359), 0, VINCentyInvDistance(F359,G359,Y359,Z359))</f>
        <v>0</v>
      </c>
      <c r="AB359" s="1">
        <v>0</v>
      </c>
      <c r="AC359" s="1">
        <v>0</v>
      </c>
      <c r="AD359" s="1">
        <v>0</v>
      </c>
      <c r="AE359" s="1">
        <v>6</v>
      </c>
      <c r="AF359" s="1">
        <v>1</v>
      </c>
      <c r="AG359" s="1" t="s">
        <v>3880</v>
      </c>
      <c r="AH359" s="1" t="s">
        <v>3709</v>
      </c>
      <c r="AI359" s="1" t="str">
        <f>TRIM(MID(SUBSTITUTE($H359,",",REPT(" ",200)),(LEN($H359)-LEN(SUBSTITUTE($H359,",",""))-2)*200+1,200))</f>
        <v>Caraga</v>
      </c>
      <c r="AJ359" s="1" t="s">
        <v>55</v>
      </c>
      <c r="AL359" s="7">
        <v>0</v>
      </c>
      <c r="AM359" s="1"/>
    </row>
    <row r="360" spans="1:39" ht="12.75" customHeight="1">
      <c r="A360" s="1"/>
      <c r="B360" s="1" t="s">
        <v>4160</v>
      </c>
      <c r="C360" s="1" t="s">
        <v>4161</v>
      </c>
      <c r="D360" s="3" t="str">
        <f ca="1">IFERROR(__xludf.DUMMYFUNCTION("PROPER(REGEXEXTRACT(B925, ""(?:https?:\/\/)?(?:www\.)?([a-zA-Z0-9-]+)\.""))"),"Skyscanner")</f>
        <v>Skyscanner</v>
      </c>
      <c r="E360" s="1" t="s">
        <v>4162</v>
      </c>
      <c r="F360" s="1">
        <v>10.020422999999999</v>
      </c>
      <c r="G360" s="1">
        <v>126.0715325</v>
      </c>
      <c r="H360" s="1" t="s">
        <v>4159</v>
      </c>
      <c r="I360" s="1" t="s">
        <v>3715</v>
      </c>
      <c r="J360" s="1">
        <f>IF(K360="URBAN",1,IF(K360="SUBURBAN",2,IF(K360="RURAL",3,"")))</f>
        <v>3</v>
      </c>
      <c r="K360" s="1" t="s">
        <v>541</v>
      </c>
      <c r="L360" s="18">
        <v>46082</v>
      </c>
      <c r="M360" s="49">
        <v>0.625</v>
      </c>
      <c r="N360" s="18">
        <v>46083</v>
      </c>
      <c r="O360" s="56">
        <v>0.5</v>
      </c>
      <c r="P360" s="31" t="str">
        <f>TEXT($L360, "dddd")</f>
        <v>Sunday</v>
      </c>
      <c r="Q360" s="39" t="s">
        <v>207</v>
      </c>
      <c r="R360" s="39">
        <v>2512</v>
      </c>
      <c r="S360" s="1" t="str">
        <f>IF(OR(MONTH(L360)=12, MONTH(L360)&lt;=5), "Dry Season", "Wet Season")</f>
        <v>Dry Season</v>
      </c>
      <c r="T360" s="1">
        <v>1</v>
      </c>
      <c r="U360" s="1">
        <v>0</v>
      </c>
      <c r="V360" s="1">
        <v>0</v>
      </c>
      <c r="W360" s="1">
        <v>1</v>
      </c>
      <c r="X360" s="1" t="s">
        <v>3716</v>
      </c>
      <c r="Y360" s="1">
        <v>9.7891089999999998</v>
      </c>
      <c r="Z360" s="1">
        <v>126.15971999999999</v>
      </c>
      <c r="AA360" s="11" cm="1">
        <f t="array" ref="AA360">IF(ISBLANK(Y360), 0, VINCentyInvDistance(F360,G360,Y360,Z360))</f>
        <v>27351.989652495569</v>
      </c>
      <c r="AB360" s="1">
        <v>0</v>
      </c>
      <c r="AC360" s="1">
        <v>0</v>
      </c>
      <c r="AD360" s="1">
        <v>0</v>
      </c>
      <c r="AE360" s="1">
        <v>497</v>
      </c>
      <c r="AF360" s="1">
        <v>1</v>
      </c>
      <c r="AG360" s="1" t="s">
        <v>3717</v>
      </c>
      <c r="AH360" s="1" t="s">
        <v>3709</v>
      </c>
      <c r="AI360" s="1" t="str">
        <f>TRIM(MID(SUBSTITUTE($H360,",",REPT(" ",200)),(LEN($H360)-LEN(SUBSTITUTE($H360,",",""))-2)*200+1,200))</f>
        <v>Caraga</v>
      </c>
      <c r="AJ360" s="1" t="s">
        <v>55</v>
      </c>
      <c r="AL360" s="7">
        <v>0</v>
      </c>
      <c r="AM360" s="1"/>
    </row>
    <row r="361" spans="1:39" ht="12.75" customHeight="1">
      <c r="A361" s="1"/>
      <c r="B361" s="1" t="s">
        <v>4163</v>
      </c>
      <c r="C361" s="1" t="s">
        <v>4164</v>
      </c>
      <c r="D361" s="3" t="str">
        <f ca="1">IFERROR(__xludf.DUMMYFUNCTION("PROPER(REGEXEXTRACT(B926, ""(?:https?:\/\/)?(?:www\.)?([a-zA-Z0-9-]+)\.""))"),"Skyscanner")</f>
        <v>Skyscanner</v>
      </c>
      <c r="E361" s="1" t="s">
        <v>4165</v>
      </c>
      <c r="F361" s="1">
        <v>9.7893735999999993</v>
      </c>
      <c r="G361" s="1">
        <v>126.15980589999999</v>
      </c>
      <c r="H361" s="1" t="s">
        <v>4123</v>
      </c>
      <c r="I361" s="1" t="s">
        <v>3715</v>
      </c>
      <c r="J361" s="1">
        <f>IF(K361="URBAN",1,IF(K361="SUBURBAN",2,IF(K361="RURAL",3,"")))</f>
        <v>3</v>
      </c>
      <c r="K361" s="1" t="s">
        <v>541</v>
      </c>
      <c r="L361" s="18">
        <v>46082</v>
      </c>
      <c r="M361" s="49">
        <v>0.58333333333333337</v>
      </c>
      <c r="N361" s="18">
        <v>46083</v>
      </c>
      <c r="O361" s="56">
        <v>0.5</v>
      </c>
      <c r="P361" s="31" t="str">
        <f>TEXT($L361, "dddd")</f>
        <v>Sunday</v>
      </c>
      <c r="Q361" s="39" t="s">
        <v>43</v>
      </c>
      <c r="R361" s="39">
        <v>1102</v>
      </c>
      <c r="S361" s="1" t="str">
        <f>IF(OR(MONTH(L361)=12, MONTH(L361)&lt;=5), "Dry Season", "Wet Season")</f>
        <v>Dry Season</v>
      </c>
      <c r="T361" s="1">
        <v>2</v>
      </c>
      <c r="U361" s="1">
        <v>0</v>
      </c>
      <c r="V361" s="1">
        <v>0</v>
      </c>
      <c r="W361" s="1">
        <v>1</v>
      </c>
      <c r="X361" s="1" t="s">
        <v>3716</v>
      </c>
      <c r="Y361" s="1">
        <v>9.7891089999999998</v>
      </c>
      <c r="Z361" s="1">
        <v>126.15971999999999</v>
      </c>
      <c r="AA361" s="11" cm="1">
        <f t="array" ref="AA361">IF(ISBLANK(Y361), 0, VINCentyInvDistance(F361,G361,Y361,Z361))</f>
        <v>30.746337833657346</v>
      </c>
      <c r="AB361" s="1">
        <v>0</v>
      </c>
      <c r="AC361" s="1">
        <v>0</v>
      </c>
      <c r="AD361" s="1">
        <v>0</v>
      </c>
      <c r="AE361" s="1">
        <v>12</v>
      </c>
      <c r="AF361" s="1">
        <v>1</v>
      </c>
      <c r="AG361" s="1" t="s">
        <v>3717</v>
      </c>
      <c r="AH361" s="1" t="s">
        <v>3709</v>
      </c>
      <c r="AI361" s="1" t="str">
        <f>TRIM(MID(SUBSTITUTE($H361,",",REPT(" ",200)),(LEN($H361)-LEN(SUBSTITUTE($H361,",",""))-2)*200+1,200))</f>
        <v>Caraga</v>
      </c>
      <c r="AJ361" s="1" t="s">
        <v>55</v>
      </c>
      <c r="AK361" t="s">
        <v>4166</v>
      </c>
      <c r="AL361" s="7">
        <v>0</v>
      </c>
      <c r="AM361" s="1"/>
    </row>
    <row r="362" spans="1:39" ht="12.75" customHeight="1">
      <c r="A362" s="1"/>
      <c r="B362" s="1" t="s">
        <v>4167</v>
      </c>
      <c r="C362" s="1" t="s">
        <v>4168</v>
      </c>
      <c r="D362" s="3" t="str">
        <f ca="1">IFERROR(__xludf.DUMMYFUNCTION("PROPER(REGEXEXTRACT(B927, ""(?:https?:\/\/)?(?:www\.)?([a-zA-Z0-9-]+)\.""))"),"Skyscanner")</f>
        <v>Skyscanner</v>
      </c>
      <c r="E362" s="1" t="s">
        <v>4169</v>
      </c>
      <c r="F362" s="1">
        <v>9.8031892000000003</v>
      </c>
      <c r="G362" s="1">
        <v>126.1600036</v>
      </c>
      <c r="H362" s="1" t="s">
        <v>4170</v>
      </c>
      <c r="I362" s="1" t="s">
        <v>3715</v>
      </c>
      <c r="J362" s="1">
        <f>IF(K362="URBAN",1,IF(K362="SUBURBAN",2,IF(K362="RURAL",3,"")))</f>
        <v>3</v>
      </c>
      <c r="K362" s="1" t="s">
        <v>541</v>
      </c>
      <c r="L362" s="18">
        <v>46082</v>
      </c>
      <c r="M362" s="49">
        <v>0.58333333333333337</v>
      </c>
      <c r="N362" s="18">
        <v>46083</v>
      </c>
      <c r="O362" s="56">
        <v>0.45833333333333331</v>
      </c>
      <c r="P362" s="31" t="str">
        <f>TEXT($L362, "dddd")</f>
        <v>Sunday</v>
      </c>
      <c r="Q362" s="39" t="s">
        <v>111</v>
      </c>
      <c r="R362" s="39">
        <v>6608</v>
      </c>
      <c r="S362" s="1" t="str">
        <f>IF(OR(MONTH(L362)=12, MONTH(L362)&lt;=5), "Dry Season", "Wet Season")</f>
        <v>Dry Season</v>
      </c>
      <c r="T362" s="1">
        <v>1</v>
      </c>
      <c r="U362" s="1">
        <v>1</v>
      </c>
      <c r="V362" s="1">
        <v>0</v>
      </c>
      <c r="W362" s="1">
        <v>1</v>
      </c>
      <c r="X362" s="1" t="s">
        <v>3716</v>
      </c>
      <c r="Y362" s="1">
        <v>9.7891089999999998</v>
      </c>
      <c r="Z362" s="1">
        <v>126.15971999999999</v>
      </c>
      <c r="AA362" s="11" cm="1">
        <f t="array" ref="AA362">IF(ISBLANK(Y362), 0, VINCentyInvDistance(F362,G362,Y362,Z362))</f>
        <v>1557.671362213048</v>
      </c>
      <c r="AB362" s="1">
        <v>1</v>
      </c>
      <c r="AC362" s="1">
        <v>8.8000000000000007</v>
      </c>
      <c r="AD362" s="1">
        <v>4.4000000000000004</v>
      </c>
      <c r="AE362" s="1">
        <v>22</v>
      </c>
      <c r="AF362" s="1">
        <v>1</v>
      </c>
      <c r="AG362" s="1" t="s">
        <v>3717</v>
      </c>
      <c r="AH362" s="1" t="s">
        <v>3709</v>
      </c>
      <c r="AI362" s="1" t="str">
        <f>TRIM(MID(SUBSTITUTE($H362,",",REPT(" ",200)),(LEN($H362)-LEN(SUBSTITUTE($H362,",",""))-2)*200+1,200))</f>
        <v>Caraga</v>
      </c>
      <c r="AJ362" s="1" t="s">
        <v>55</v>
      </c>
      <c r="AK362" t="s">
        <v>16878</v>
      </c>
      <c r="AL362" s="7">
        <v>0</v>
      </c>
      <c r="AM362" s="1"/>
    </row>
    <row r="363" spans="1:39" ht="12.75" customHeight="1">
      <c r="A363" s="1"/>
      <c r="B363" s="1" t="s">
        <v>4176</v>
      </c>
      <c r="C363" s="1" t="s">
        <v>4177</v>
      </c>
      <c r="D363" s="3" t="str">
        <f ca="1">IFERROR(__xludf.DUMMYFUNCTION("PROPER(REGEXEXTRACT(B929, ""(?:https?:\/\/)?(?:www\.)?([a-zA-Z0-9-]+)\.""))"),"Skyscanner")</f>
        <v>Skyscanner</v>
      </c>
      <c r="E363" s="1" t="s">
        <v>4178</v>
      </c>
      <c r="F363" s="1">
        <v>9.9333200000000001</v>
      </c>
      <c r="G363" s="1">
        <v>126.07995</v>
      </c>
      <c r="H363" s="1" t="s">
        <v>4179</v>
      </c>
      <c r="I363" s="1" t="s">
        <v>3715</v>
      </c>
      <c r="J363" s="1">
        <f>IF(K363="URBAN",1,IF(K363="SUBURBAN",2,IF(K363="RURAL",3,"")))</f>
        <v>3</v>
      </c>
      <c r="K363" s="1" t="s">
        <v>541</v>
      </c>
      <c r="L363" s="18">
        <v>46082</v>
      </c>
      <c r="M363" s="49">
        <v>0.58333333333333337</v>
      </c>
      <c r="N363" s="18">
        <v>46083</v>
      </c>
      <c r="O363" s="56">
        <v>0.54166666666666663</v>
      </c>
      <c r="P363" s="31" t="str">
        <f>TEXT($L363, "dddd")</f>
        <v>Sunday</v>
      </c>
      <c r="Q363" s="39" t="s">
        <v>207</v>
      </c>
      <c r="R363" s="39">
        <v>4180</v>
      </c>
      <c r="S363" s="1" t="str">
        <f>IF(OR(MONTH(L363)=12, MONTH(L363)&lt;=5), "Dry Season", "Wet Season")</f>
        <v>Dry Season</v>
      </c>
      <c r="T363" s="1">
        <v>1</v>
      </c>
      <c r="U363" s="1">
        <v>0</v>
      </c>
      <c r="V363" s="1">
        <v>1</v>
      </c>
      <c r="W363" s="1">
        <v>0</v>
      </c>
      <c r="X363" s="1" t="s">
        <v>44</v>
      </c>
      <c r="Y363" s="1"/>
      <c r="Z363" s="1"/>
      <c r="AA363" s="11" cm="1">
        <f t="array" ref="AA363">IF(ISBLANK(Y363), 0, VINCentyInvDistance(F363,G363,Y363,Z363))</f>
        <v>0</v>
      </c>
      <c r="AB363" s="1">
        <v>0</v>
      </c>
      <c r="AC363" s="1">
        <v>0</v>
      </c>
      <c r="AD363" s="1">
        <v>0</v>
      </c>
      <c r="AE363" s="1">
        <v>5</v>
      </c>
      <c r="AF363" s="1">
        <v>1</v>
      </c>
      <c r="AG363" s="1" t="s">
        <v>68</v>
      </c>
      <c r="AH363" s="1" t="str">
        <f>TRIM(MID(SUBSTITUTE($H363,",",REPT(" ",200)),(LEN($H363)-LEN(SUBSTITUTE($H363,",",""))-3)*200+1,200))</f>
        <v>Surigao del Norte</v>
      </c>
      <c r="AI363" s="1" t="str">
        <f>TRIM(MID(SUBSTITUTE($H363,",",REPT(" ",200)),(LEN($H363)-LEN(SUBSTITUTE($H363,",",""))-2)*200+1,200))</f>
        <v>Caraga</v>
      </c>
      <c r="AJ363" s="1" t="s">
        <v>55</v>
      </c>
      <c r="AK363" t="s">
        <v>16879</v>
      </c>
      <c r="AL363" s="7">
        <v>0</v>
      </c>
      <c r="AM363" s="1" t="s">
        <v>4180</v>
      </c>
    </row>
    <row r="364" spans="1:39" ht="12.75" customHeight="1">
      <c r="A364" s="1"/>
      <c r="B364" s="1" t="s">
        <v>4184</v>
      </c>
      <c r="C364" s="1" t="s">
        <v>4185</v>
      </c>
      <c r="D364" s="3" t="str">
        <f ca="1">IFERROR(__xludf.DUMMYFUNCTION("PROPER(REGEXEXTRACT(B931, ""(?:https?:\/\/)?(?:www\.)?([a-zA-Z0-9-]+)\.""))"),"Skyscanner")</f>
        <v>Skyscanner</v>
      </c>
      <c r="E364" s="1" t="s">
        <v>4186</v>
      </c>
      <c r="F364" s="1">
        <v>9.8103899999999999</v>
      </c>
      <c r="G364" s="1">
        <v>126.15948</v>
      </c>
      <c r="H364" s="1" t="s">
        <v>3714</v>
      </c>
      <c r="I364" s="1" t="s">
        <v>3715</v>
      </c>
      <c r="J364" s="1">
        <f>IF(K364="URBAN",1,IF(K364="SUBURBAN",2,IF(K364="RURAL",3,"")))</f>
        <v>3</v>
      </c>
      <c r="K364" s="1" t="s">
        <v>541</v>
      </c>
      <c r="L364" s="18">
        <v>46082</v>
      </c>
      <c r="M364" s="49">
        <v>0.29166666666666669</v>
      </c>
      <c r="N364" s="18">
        <v>46083</v>
      </c>
      <c r="O364" s="56">
        <v>0.5</v>
      </c>
      <c r="P364" s="31" t="str">
        <f>TEXT($L364, "dddd")</f>
        <v>Sunday</v>
      </c>
      <c r="Q364" s="39" t="s">
        <v>111</v>
      </c>
      <c r="R364" s="39">
        <v>10136</v>
      </c>
      <c r="S364" s="1" t="str">
        <f>IF(OR(MONTH(L364)=12, MONTH(L364)&lt;=5), "Dry Season", "Wet Season")</f>
        <v>Dry Season</v>
      </c>
      <c r="T364" s="1">
        <v>1</v>
      </c>
      <c r="U364" s="1">
        <v>0</v>
      </c>
      <c r="V364" s="1">
        <v>0</v>
      </c>
      <c r="W364" s="1">
        <v>1</v>
      </c>
      <c r="X364" s="1" t="s">
        <v>3716</v>
      </c>
      <c r="Y364" s="1">
        <v>9.7891089999999998</v>
      </c>
      <c r="Z364" s="1">
        <v>126.15971999999999</v>
      </c>
      <c r="AA364" s="11" cm="1">
        <f t="array" ref="AA364">IF(ISBLANK(Y364), 0, VINCentyInvDistance(F364,G364,Y364,Z364))</f>
        <v>2353.9631149043303</v>
      </c>
      <c r="AB364" s="1">
        <v>0</v>
      </c>
      <c r="AC364" s="1">
        <v>0</v>
      </c>
      <c r="AD364" s="1">
        <v>0</v>
      </c>
      <c r="AE364" s="1">
        <v>13</v>
      </c>
      <c r="AF364" s="1">
        <v>1</v>
      </c>
      <c r="AG364" s="1" t="s">
        <v>4187</v>
      </c>
      <c r="AH364" s="1" t="s">
        <v>4188</v>
      </c>
      <c r="AI364" s="1" t="str">
        <f>TRIM(MID(SUBSTITUTE($H364,",",REPT(" ",200)),(LEN($H364)-LEN(SUBSTITUTE($H364,",",""))-2)*200+1,200))</f>
        <v>Caraga</v>
      </c>
      <c r="AJ364" s="1" t="s">
        <v>55</v>
      </c>
      <c r="AK364" t="s">
        <v>16881</v>
      </c>
      <c r="AL364" s="7">
        <v>0</v>
      </c>
      <c r="AM364" s="1" t="s">
        <v>4189</v>
      </c>
    </row>
    <row r="365" spans="1:39" ht="12.75" customHeight="1">
      <c r="A365" s="1"/>
      <c r="B365" s="1" t="s">
        <v>4190</v>
      </c>
      <c r="C365" s="1" t="s">
        <v>4191</v>
      </c>
      <c r="D365" s="3" t="str">
        <f ca="1">IFERROR(__xludf.DUMMYFUNCTION("PROPER(REGEXEXTRACT(B932, ""(?:https?:\/\/)?(?:www\.)?([a-zA-Z0-9-]+)\.""))"),"Skyscanner")</f>
        <v>Skyscanner</v>
      </c>
      <c r="E365" s="1" t="s">
        <v>4072</v>
      </c>
      <c r="F365" s="1">
        <v>9.7925223999999993</v>
      </c>
      <c r="G365" s="1">
        <v>126.161497</v>
      </c>
      <c r="H365" s="1" t="s">
        <v>3972</v>
      </c>
      <c r="I365" s="1" t="s">
        <v>3715</v>
      </c>
      <c r="J365" s="1">
        <f>IF(K365="URBAN",1,IF(K365="SUBURBAN",2,IF(K365="RURAL",3,"")))</f>
        <v>3</v>
      </c>
      <c r="K365" s="1" t="s">
        <v>541</v>
      </c>
      <c r="L365" s="18">
        <v>46082</v>
      </c>
      <c r="M365" s="49">
        <v>0.625</v>
      </c>
      <c r="N365" s="18">
        <v>46083</v>
      </c>
      <c r="O365" s="56">
        <v>0.5</v>
      </c>
      <c r="P365" s="31" t="str">
        <f>TEXT($L365, "dddd")</f>
        <v>Sunday</v>
      </c>
      <c r="Q365" s="39" t="s">
        <v>43</v>
      </c>
      <c r="R365" s="39">
        <v>1166</v>
      </c>
      <c r="S365" s="1" t="str">
        <f>IF(OR(MONTH(L365)=12, MONTH(L365)&lt;=5), "Dry Season", "Wet Season")</f>
        <v>Dry Season</v>
      </c>
      <c r="T365" s="1">
        <v>1</v>
      </c>
      <c r="U365" s="1">
        <v>0</v>
      </c>
      <c r="V365" s="1">
        <v>0</v>
      </c>
      <c r="W365" s="1">
        <v>1</v>
      </c>
      <c r="X365" s="1" t="s">
        <v>3716</v>
      </c>
      <c r="Y365" s="1">
        <v>9.7891089999999998</v>
      </c>
      <c r="Z365" s="1">
        <v>126.15971999999999</v>
      </c>
      <c r="AA365" s="11" cm="1">
        <f t="array" ref="AA365">IF(ISBLANK(Y365), 0, VINCentyInvDistance(F365,G365,Y365,Z365))</f>
        <v>424.90684794429706</v>
      </c>
      <c r="AB365" s="1">
        <v>0</v>
      </c>
      <c r="AC365" s="1">
        <v>0</v>
      </c>
      <c r="AD365" s="1">
        <v>0</v>
      </c>
      <c r="AE365" s="1">
        <v>43</v>
      </c>
      <c r="AF365" s="1">
        <v>1</v>
      </c>
      <c r="AG365" s="1" t="s">
        <v>3717</v>
      </c>
      <c r="AH365" s="1" t="s">
        <v>3709</v>
      </c>
      <c r="AI365" s="1" t="str">
        <f>TRIM(MID(SUBSTITUTE($H365,",",REPT(" ",200)),(LEN($H365)-LEN(SUBSTITUTE($H365,",",""))-2)*200+1,200))</f>
        <v>Caraga</v>
      </c>
      <c r="AJ365" s="1" t="s">
        <v>55</v>
      </c>
      <c r="AL365" s="7">
        <v>0</v>
      </c>
      <c r="AM365" s="1"/>
    </row>
    <row r="366" spans="1:39" ht="12.75" customHeight="1">
      <c r="A366" s="1"/>
      <c r="B366" s="1" t="s">
        <v>4192</v>
      </c>
      <c r="C366" s="1" t="s">
        <v>4193</v>
      </c>
      <c r="D366" s="3" t="str">
        <f ca="1">IFERROR(__xludf.DUMMYFUNCTION("PROPER(REGEXEXTRACT(B933, ""(?:https?:\/\/)?(?:www\.)?([a-zA-Z0-9-]+)\.""))"),"Skyscanner")</f>
        <v>Skyscanner</v>
      </c>
      <c r="E366" s="1" t="s">
        <v>4194</v>
      </c>
      <c r="F366" s="2">
        <v>9.7925123000000003</v>
      </c>
      <c r="G366" s="1">
        <v>126.1619142</v>
      </c>
      <c r="H366" s="2" t="s">
        <v>4195</v>
      </c>
      <c r="I366" s="1" t="s">
        <v>3715</v>
      </c>
      <c r="J366" s="1">
        <f>IF(K366="URBAN",1,IF(K366="SUBURBAN",2,IF(K366="RURAL",3,"")))</f>
        <v>3</v>
      </c>
      <c r="K366" s="1" t="s">
        <v>541</v>
      </c>
      <c r="L366" s="18">
        <v>46082</v>
      </c>
      <c r="M366" s="49">
        <v>0.58333333333333337</v>
      </c>
      <c r="N366" s="18">
        <v>46083</v>
      </c>
      <c r="O366" s="56">
        <v>0.54166666666666663</v>
      </c>
      <c r="P366" s="31" t="str">
        <f>TEXT($L366, "dddd")</f>
        <v>Sunday</v>
      </c>
      <c r="Q366" s="39" t="s">
        <v>207</v>
      </c>
      <c r="R366" s="39">
        <v>3528</v>
      </c>
      <c r="S366" s="1" t="str">
        <f>IF(OR(MONTH(L366)=12, MONTH(L366)&lt;=5), "Dry Season", "Wet Season")</f>
        <v>Dry Season</v>
      </c>
      <c r="T366" s="1">
        <v>2</v>
      </c>
      <c r="U366" s="1">
        <v>1</v>
      </c>
      <c r="V366" s="1">
        <v>0</v>
      </c>
      <c r="W366" s="1">
        <v>1</v>
      </c>
      <c r="X366" s="1" t="s">
        <v>3716</v>
      </c>
      <c r="Y366" s="1">
        <v>9.7891089999999998</v>
      </c>
      <c r="Z366" s="1">
        <v>126.15971999999999</v>
      </c>
      <c r="AA366" s="11" cm="1">
        <f t="array" ref="AA366">IF(ISBLANK(Y366), 0, VINCentyInvDistance(F366,G366,Y366,Z366))</f>
        <v>446.81610552581634</v>
      </c>
      <c r="AB366" s="1">
        <v>0</v>
      </c>
      <c r="AC366" s="1">
        <v>7</v>
      </c>
      <c r="AD366" s="1">
        <v>3.5</v>
      </c>
      <c r="AE366" s="1">
        <v>2</v>
      </c>
      <c r="AF366" s="1">
        <v>1</v>
      </c>
      <c r="AG366" s="1" t="s">
        <v>3717</v>
      </c>
      <c r="AH366" s="1" t="s">
        <v>3709</v>
      </c>
      <c r="AI366" s="1" t="str">
        <f>TRIM(MID(SUBSTITUTE($H366,",",REPT(" ",200)),(LEN($H366)-LEN(SUBSTITUTE($H366,",",""))-2)*200+1,200))</f>
        <v>Caraga</v>
      </c>
      <c r="AJ366" s="1" t="s">
        <v>55</v>
      </c>
      <c r="AK366" t="s">
        <v>16882</v>
      </c>
      <c r="AL366" s="7">
        <v>0</v>
      </c>
      <c r="AM366" s="1"/>
    </row>
    <row r="367" spans="1:39" ht="12.75" customHeight="1">
      <c r="A367" s="1"/>
      <c r="B367" s="1" t="s">
        <v>4196</v>
      </c>
      <c r="C367" s="1" t="s">
        <v>4197</v>
      </c>
      <c r="D367" s="3" t="str">
        <f ca="1">IFERROR(__xludf.DUMMYFUNCTION("PROPER(REGEXEXTRACT(B934, ""(?:https?:\/\/)?(?:www\.)?([a-zA-Z0-9-]+)\.""))"),"Skyscanner")</f>
        <v>Skyscanner</v>
      </c>
      <c r="E367" s="1" t="s">
        <v>4198</v>
      </c>
      <c r="F367" s="1">
        <v>9.7822431999999999</v>
      </c>
      <c r="G367" s="1">
        <v>126.154685</v>
      </c>
      <c r="H367" s="1" t="s">
        <v>4199</v>
      </c>
      <c r="I367" s="1" t="s">
        <v>3715</v>
      </c>
      <c r="J367" s="1">
        <f>IF(K367="URBAN",1,IF(K367="SUBURBAN",2,IF(K367="RURAL",3,"")))</f>
        <v>3</v>
      </c>
      <c r="K367" s="1" t="s">
        <v>541</v>
      </c>
      <c r="L367" s="18">
        <v>46082</v>
      </c>
      <c r="M367" s="49">
        <v>0.58333333333333337</v>
      </c>
      <c r="N367" s="18">
        <v>46083</v>
      </c>
      <c r="O367" s="56">
        <v>0.45833333333333331</v>
      </c>
      <c r="P367" s="31" t="str">
        <f>TEXT($L367, "dddd")</f>
        <v>Sunday</v>
      </c>
      <c r="Q367" s="39" t="s">
        <v>43</v>
      </c>
      <c r="R367" s="39">
        <v>2346</v>
      </c>
      <c r="S367" s="1" t="str">
        <f>IF(OR(MONTH(L367)=12, MONTH(L367)&lt;=5), "Dry Season", "Wet Season")</f>
        <v>Dry Season</v>
      </c>
      <c r="T367" s="1">
        <v>2</v>
      </c>
      <c r="U367" s="1">
        <v>1</v>
      </c>
      <c r="V367" s="1">
        <v>0</v>
      </c>
      <c r="W367" s="1">
        <v>1</v>
      </c>
      <c r="X367" s="1" t="s">
        <v>3716</v>
      </c>
      <c r="Y367" s="1">
        <v>9.7891089999999998</v>
      </c>
      <c r="Z367" s="1">
        <v>126.15971999999999</v>
      </c>
      <c r="AA367" s="11" cm="1">
        <f t="array" ref="AA367">IF(ISBLANK(Y367), 0, VINCentyInvDistance(F367,G367,Y367,Z367))</f>
        <v>939.05650569253203</v>
      </c>
      <c r="AB367" s="1">
        <v>0</v>
      </c>
      <c r="AC367" s="1">
        <v>0</v>
      </c>
      <c r="AD367" s="1">
        <v>0</v>
      </c>
      <c r="AE367" s="1">
        <v>4</v>
      </c>
      <c r="AF367" s="1">
        <v>1</v>
      </c>
      <c r="AG367" s="1" t="s">
        <v>3717</v>
      </c>
      <c r="AH367" s="1" t="s">
        <v>3709</v>
      </c>
      <c r="AI367" s="1" t="str">
        <f>TRIM(MID(SUBSTITUTE($H367,",",REPT(" ",200)),(LEN($H367)-LEN(SUBSTITUTE($H367,",",""))-2)*200+1,200))</f>
        <v>Caraga</v>
      </c>
      <c r="AJ367" s="1" t="s">
        <v>55</v>
      </c>
      <c r="AK367" t="s">
        <v>2044</v>
      </c>
      <c r="AL367" s="7">
        <v>0</v>
      </c>
      <c r="AM367" s="1"/>
    </row>
    <row r="368" spans="1:39" ht="12.75" customHeight="1">
      <c r="A368" s="1"/>
      <c r="B368" s="1" t="s">
        <v>4200</v>
      </c>
      <c r="C368" s="1" t="s">
        <v>4201</v>
      </c>
      <c r="D368" s="3" t="str">
        <f ca="1">IFERROR(__xludf.DUMMYFUNCTION("PROPER(REGEXEXTRACT(B935, ""(?:https?:\/\/)?(?:www\.)?([a-zA-Z0-9-]+)\.""))"),"Skyscanner")</f>
        <v>Skyscanner</v>
      </c>
      <c r="E368" s="1" t="s">
        <v>4202</v>
      </c>
      <c r="F368" s="1">
        <v>9.8330321000000005</v>
      </c>
      <c r="G368" s="1">
        <v>126.140376</v>
      </c>
      <c r="H368" s="1" t="s">
        <v>3780</v>
      </c>
      <c r="I368" s="1" t="s">
        <v>3715</v>
      </c>
      <c r="J368" s="1">
        <f>IF(K368="URBAN",1,IF(K368="SUBURBAN",2,IF(K368="RURAL",3,"")))</f>
        <v>3</v>
      </c>
      <c r="K368" s="1" t="s">
        <v>541</v>
      </c>
      <c r="L368" s="18">
        <v>46082</v>
      </c>
      <c r="M368" s="49">
        <v>0.58333333333333337</v>
      </c>
      <c r="N368" s="18">
        <v>46083</v>
      </c>
      <c r="O368" s="56">
        <v>0.47916666666666669</v>
      </c>
      <c r="P368" s="31" t="str">
        <f>TEXT($L368, "dddd")</f>
        <v>Sunday</v>
      </c>
      <c r="Q368" s="39" t="s">
        <v>207</v>
      </c>
      <c r="R368" s="39">
        <v>2979</v>
      </c>
      <c r="S368" s="1" t="str">
        <f>IF(OR(MONTH(L368)=12, MONTH(L368)&lt;=5), "Dry Season", "Wet Season")</f>
        <v>Dry Season</v>
      </c>
      <c r="T368" s="1">
        <v>2</v>
      </c>
      <c r="U368" s="1">
        <v>1</v>
      </c>
      <c r="V368" s="1">
        <v>1</v>
      </c>
      <c r="W368" s="1">
        <v>1</v>
      </c>
      <c r="X368" s="1" t="s">
        <v>3716</v>
      </c>
      <c r="Y368" s="1">
        <v>9.7891089999999998</v>
      </c>
      <c r="Z368" s="1">
        <v>126.15971999999999</v>
      </c>
      <c r="AA368" s="11" cm="1">
        <f t="array" ref="AA368">IF(ISBLANK(Y368), 0, VINCentyInvDistance(F368,G368,Y368,Z368))</f>
        <v>5301.4280386939708</v>
      </c>
      <c r="AB368" s="1">
        <v>0</v>
      </c>
      <c r="AC368" s="1">
        <v>4</v>
      </c>
      <c r="AD368" s="1">
        <v>2</v>
      </c>
      <c r="AE368" s="1">
        <v>1</v>
      </c>
      <c r="AF368" s="1">
        <v>1</v>
      </c>
      <c r="AG368" s="1" t="s">
        <v>3717</v>
      </c>
      <c r="AH368" s="1" t="s">
        <v>3709</v>
      </c>
      <c r="AI368" s="1" t="str">
        <f>TRIM(MID(SUBSTITUTE($H368,",",REPT(" ",200)),(LEN($H368)-LEN(SUBSTITUTE($H368,",",""))-2)*200+1,200))</f>
        <v>Caraga</v>
      </c>
      <c r="AJ368" s="1" t="s">
        <v>55</v>
      </c>
      <c r="AK368" t="s">
        <v>16883</v>
      </c>
      <c r="AL368" s="7">
        <v>0</v>
      </c>
      <c r="AM368" s="1"/>
    </row>
    <row r="369" spans="1:39" ht="12.75" customHeight="1">
      <c r="A369" s="1"/>
      <c r="B369" s="1" t="s">
        <v>4203</v>
      </c>
      <c r="C369" s="1" t="s">
        <v>4204</v>
      </c>
      <c r="D369" s="3" t="str">
        <f ca="1">IFERROR(__xludf.DUMMYFUNCTION("PROPER(REGEXEXTRACT(B936, ""(?:https?:\/\/)?(?:www\.)?([a-zA-Z0-9-]+)\.""))"),"Skyscanner")</f>
        <v>Skyscanner</v>
      </c>
      <c r="E369" s="1" t="s">
        <v>4202</v>
      </c>
      <c r="F369" s="1">
        <v>9.8330321000000005</v>
      </c>
      <c r="G369" s="1">
        <v>126.140376</v>
      </c>
      <c r="H369" s="1" t="s">
        <v>3780</v>
      </c>
      <c r="I369" s="1" t="s">
        <v>3715</v>
      </c>
      <c r="J369" s="1">
        <f>IF(K369="URBAN",1,IF(K369="SUBURBAN",2,IF(K369="RURAL",3,"")))</f>
        <v>3</v>
      </c>
      <c r="K369" s="1" t="s">
        <v>541</v>
      </c>
      <c r="L369" s="18">
        <v>46082</v>
      </c>
      <c r="M369" s="49">
        <v>0.625</v>
      </c>
      <c r="N369" s="18">
        <v>46083</v>
      </c>
      <c r="O369" s="56">
        <v>0.5</v>
      </c>
      <c r="P369" s="31" t="str">
        <f>TEXT($L369, "dddd")</f>
        <v>Sunday</v>
      </c>
      <c r="Q369" s="39" t="s">
        <v>207</v>
      </c>
      <c r="R369" s="39">
        <v>2979</v>
      </c>
      <c r="S369" s="1" t="str">
        <f>IF(OR(MONTH(L369)=12, MONTH(L369)&lt;=5), "Dry Season", "Wet Season")</f>
        <v>Dry Season</v>
      </c>
      <c r="T369" s="1">
        <v>1</v>
      </c>
      <c r="U369" s="1">
        <v>0</v>
      </c>
      <c r="V369" s="1">
        <v>0</v>
      </c>
      <c r="W369" s="1">
        <v>1</v>
      </c>
      <c r="X369" s="1" t="s">
        <v>3716</v>
      </c>
      <c r="Y369" s="1">
        <v>9.7891089999999998</v>
      </c>
      <c r="Z369" s="1">
        <v>126.15971999999999</v>
      </c>
      <c r="AA369" s="11" cm="1">
        <f t="array" ref="AA369">IF(ISBLANK(Y369), 0, VINCentyInvDistance(F369,G369,Y369,Z369))</f>
        <v>5301.4280386939708</v>
      </c>
      <c r="AB369" s="1">
        <v>0</v>
      </c>
      <c r="AC369" s="1">
        <v>0</v>
      </c>
      <c r="AD369" s="1">
        <v>0</v>
      </c>
      <c r="AE369" s="1">
        <v>67</v>
      </c>
      <c r="AF369" s="1">
        <v>1</v>
      </c>
      <c r="AG369" s="1" t="s">
        <v>3717</v>
      </c>
      <c r="AH369" s="1" t="s">
        <v>3709</v>
      </c>
      <c r="AI369" s="1" t="str">
        <f>TRIM(MID(SUBSTITUTE($H369,",",REPT(" ",200)),(LEN($H369)-LEN(SUBSTITUTE($H369,",",""))-2)*200+1,200))</f>
        <v>Caraga</v>
      </c>
      <c r="AJ369" s="1" t="s">
        <v>55</v>
      </c>
      <c r="AL369" s="7">
        <v>0</v>
      </c>
      <c r="AM369" s="1"/>
    </row>
    <row r="370" spans="1:39" ht="12.75" customHeight="1">
      <c r="A370" s="1"/>
      <c r="B370" s="1" t="s">
        <v>4205</v>
      </c>
      <c r="C370" s="1" t="s">
        <v>4206</v>
      </c>
      <c r="D370" s="3" t="str">
        <f ca="1">IFERROR(__xludf.DUMMYFUNCTION("PROPER(REGEXEXTRACT(B937, ""(?:https?:\/\/)?(?:www\.)?([a-zA-Z0-9-]+)\.""))"),"Skyscanner")</f>
        <v>Skyscanner</v>
      </c>
      <c r="E370" s="1" t="s">
        <v>4207</v>
      </c>
      <c r="F370" s="1">
        <v>9.7861051000000003</v>
      </c>
      <c r="G370" s="1">
        <v>126.1554983</v>
      </c>
      <c r="H370" s="1" t="s">
        <v>4208</v>
      </c>
      <c r="I370" s="1" t="s">
        <v>3715</v>
      </c>
      <c r="J370" s="1">
        <f>IF(K370="URBAN",1,IF(K370="SUBURBAN",2,IF(K370="RURAL",3,"")))</f>
        <v>3</v>
      </c>
      <c r="K370" s="1" t="s">
        <v>541</v>
      </c>
      <c r="L370" s="18">
        <v>46082</v>
      </c>
      <c r="M370" s="49">
        <v>0.58333333333333337</v>
      </c>
      <c r="N370" s="18">
        <v>46083</v>
      </c>
      <c r="O370" s="56">
        <v>0.5</v>
      </c>
      <c r="P370" s="31" t="str">
        <f>TEXT($L370, "dddd")</f>
        <v>Sunday</v>
      </c>
      <c r="Q370" s="39" t="s">
        <v>43</v>
      </c>
      <c r="R370" s="39">
        <v>1836</v>
      </c>
      <c r="S370" s="1" t="str">
        <f>IF(OR(MONTH(L370)=12, MONTH(L370)&lt;=5), "Dry Season", "Wet Season")</f>
        <v>Dry Season</v>
      </c>
      <c r="T370" s="1">
        <v>2</v>
      </c>
      <c r="U370" s="1">
        <v>1</v>
      </c>
      <c r="V370" s="1">
        <v>0</v>
      </c>
      <c r="W370" s="1">
        <v>1</v>
      </c>
      <c r="X370" s="1" t="s">
        <v>3716</v>
      </c>
      <c r="Y370" s="1">
        <v>9.7891089999999998</v>
      </c>
      <c r="Z370" s="1">
        <v>126.15971999999999</v>
      </c>
      <c r="AA370" s="11" cm="1">
        <f t="array" ref="AA370">IF(ISBLANK(Y370), 0, VINCentyInvDistance(F370,G370,Y370,Z370))</f>
        <v>570.00819777598554</v>
      </c>
      <c r="AB370" s="1">
        <v>0</v>
      </c>
      <c r="AC370" s="1">
        <v>0</v>
      </c>
      <c r="AD370" s="1">
        <v>0</v>
      </c>
      <c r="AE370" s="1">
        <v>16</v>
      </c>
      <c r="AF370" s="1">
        <v>1</v>
      </c>
      <c r="AG370" s="1" t="s">
        <v>3717</v>
      </c>
      <c r="AH370" s="1" t="s">
        <v>3709</v>
      </c>
      <c r="AI370" s="1" t="str">
        <f>TRIM(MID(SUBSTITUTE($H370,",",REPT(" ",200)),(LEN($H370)-LEN(SUBSTITUTE($H370,",",""))-2)*200+1,200))</f>
        <v>Caraga</v>
      </c>
      <c r="AJ370" s="1" t="s">
        <v>55</v>
      </c>
      <c r="AK370" t="s">
        <v>4209</v>
      </c>
      <c r="AL370" s="7">
        <v>0</v>
      </c>
      <c r="AM370" s="1"/>
    </row>
    <row r="371" spans="1:39" ht="12.75" customHeight="1">
      <c r="A371" s="1"/>
      <c r="B371" s="1" t="s">
        <v>4210</v>
      </c>
      <c r="C371" s="1" t="s">
        <v>4211</v>
      </c>
      <c r="D371" s="3" t="str">
        <f ca="1">IFERROR(__xludf.DUMMYFUNCTION("PROPER(REGEXEXTRACT(B938, ""(?:https?:\/\/)?(?:www\.)?([a-zA-Z0-9-]+)\.""))"),"Skyscanner")</f>
        <v>Skyscanner</v>
      </c>
      <c r="E371" s="1" t="s">
        <v>4212</v>
      </c>
      <c r="F371" s="1">
        <v>9.7880570999999996</v>
      </c>
      <c r="G371" s="1">
        <v>126.1599593</v>
      </c>
      <c r="H371" s="1" t="s">
        <v>3739</v>
      </c>
      <c r="I371" s="1" t="s">
        <v>3715</v>
      </c>
      <c r="J371" s="1">
        <f>IF(K371="URBAN",1,IF(K371="SUBURBAN",2,IF(K371="RURAL",3,"")))</f>
        <v>3</v>
      </c>
      <c r="K371" s="1" t="s">
        <v>541</v>
      </c>
      <c r="L371" s="18">
        <v>46082</v>
      </c>
      <c r="M371" s="49">
        <v>0.58333333333333337</v>
      </c>
      <c r="N371" s="18">
        <v>46083</v>
      </c>
      <c r="O371" s="56">
        <v>0.5</v>
      </c>
      <c r="P371" s="31" t="str">
        <f>TEXT($L371, "dddd")</f>
        <v>Sunday</v>
      </c>
      <c r="Q371" s="39" t="s">
        <v>111</v>
      </c>
      <c r="R371" s="39">
        <v>784</v>
      </c>
      <c r="S371" s="1" t="str">
        <f>IF(OR(MONTH(L371)=12, MONTH(L371)&lt;=5), "Dry Season", "Wet Season")</f>
        <v>Dry Season</v>
      </c>
      <c r="T371" s="1">
        <v>1</v>
      </c>
      <c r="U371" s="1">
        <v>0</v>
      </c>
      <c r="V371" s="1">
        <v>0</v>
      </c>
      <c r="W371" s="1">
        <v>1</v>
      </c>
      <c r="X371" s="1" t="s">
        <v>3716</v>
      </c>
      <c r="Y371" s="1">
        <v>9.7891089999999998</v>
      </c>
      <c r="Z371" s="1">
        <v>126.15971999999999</v>
      </c>
      <c r="AA371" s="11" cm="1">
        <f t="array" ref="AA371">IF(ISBLANK(Y371), 0, VINCentyInvDistance(F371,G371,Y371,Z371))</f>
        <v>119.27210226433787</v>
      </c>
      <c r="AB371" s="1">
        <v>0</v>
      </c>
      <c r="AC371" s="1">
        <v>0</v>
      </c>
      <c r="AD371" s="1">
        <v>0</v>
      </c>
      <c r="AE371" s="1">
        <v>3</v>
      </c>
      <c r="AF371" s="1">
        <v>1</v>
      </c>
      <c r="AG371" s="1" t="s">
        <v>3717</v>
      </c>
      <c r="AH371" s="1" t="s">
        <v>3709</v>
      </c>
      <c r="AI371" s="1" t="str">
        <f>TRIM(MID(SUBSTITUTE($H371,",",REPT(" ",200)),(LEN($H371)-LEN(SUBSTITUTE($H371,",",""))-2)*200+1,200))</f>
        <v>Caraga</v>
      </c>
      <c r="AJ371" s="1" t="s">
        <v>55</v>
      </c>
      <c r="AK371" t="s">
        <v>16884</v>
      </c>
      <c r="AL371" s="7">
        <v>0</v>
      </c>
      <c r="AM371" s="1"/>
    </row>
    <row r="372" spans="1:39" ht="12.75" customHeight="1">
      <c r="A372" s="1"/>
      <c r="B372" s="1" t="s">
        <v>4213</v>
      </c>
      <c r="C372" s="1" t="s">
        <v>4214</v>
      </c>
      <c r="D372" s="3" t="str">
        <f ca="1">IFERROR(__xludf.DUMMYFUNCTION("PROPER(REGEXEXTRACT(B939, ""(?:https?:\/\/)?(?:www\.)?([a-zA-Z0-9-]+)\.""))"),"Skyscanner")</f>
        <v>Skyscanner</v>
      </c>
      <c r="E372" s="1" t="s">
        <v>4072</v>
      </c>
      <c r="F372" s="1">
        <v>9.7899999999999991</v>
      </c>
      <c r="G372" s="1">
        <v>126.15725999999999</v>
      </c>
      <c r="H372" s="1" t="s">
        <v>3739</v>
      </c>
      <c r="I372" s="1" t="s">
        <v>3715</v>
      </c>
      <c r="J372" s="1">
        <f>IF(K372="URBAN",1,IF(K372="SUBURBAN",2,IF(K372="RURAL",3,"")))</f>
        <v>3</v>
      </c>
      <c r="K372" s="1" t="s">
        <v>541</v>
      </c>
      <c r="L372" s="18">
        <v>46082</v>
      </c>
      <c r="M372" s="49">
        <v>0.625</v>
      </c>
      <c r="N372" s="18">
        <v>46083</v>
      </c>
      <c r="O372" s="56">
        <v>0.5</v>
      </c>
      <c r="P372" s="31" t="str">
        <f>TEXT($L372, "dddd")</f>
        <v>Sunday</v>
      </c>
      <c r="Q372" s="39" t="s">
        <v>207</v>
      </c>
      <c r="R372" s="39">
        <v>1020</v>
      </c>
      <c r="S372" s="1" t="str">
        <f>IF(OR(MONTH(L372)=12, MONTH(L372)&lt;=5), "Dry Season", "Wet Season")</f>
        <v>Dry Season</v>
      </c>
      <c r="T372" s="1">
        <v>1</v>
      </c>
      <c r="U372" s="1">
        <v>0</v>
      </c>
      <c r="V372" s="1">
        <v>0</v>
      </c>
      <c r="W372" s="1">
        <v>1</v>
      </c>
      <c r="X372" s="1" t="s">
        <v>3716</v>
      </c>
      <c r="Y372" s="1">
        <v>9.7891089999999998</v>
      </c>
      <c r="Z372" s="1">
        <v>126.15971999999999</v>
      </c>
      <c r="AA372" s="11" cm="1">
        <f t="array" ref="AA372">IF(ISBLANK(Y372), 0, VINCentyInvDistance(F372,G372,Y372,Z372))</f>
        <v>287.31488012283478</v>
      </c>
      <c r="AB372" s="1">
        <v>0</v>
      </c>
      <c r="AC372" s="1">
        <v>0</v>
      </c>
      <c r="AD372" s="1">
        <v>0</v>
      </c>
      <c r="AE372" s="1">
        <v>162</v>
      </c>
      <c r="AF372" s="1">
        <v>1</v>
      </c>
      <c r="AG372" s="1" t="s">
        <v>3838</v>
      </c>
      <c r="AH372" s="1" t="s">
        <v>3709</v>
      </c>
      <c r="AI372" s="1" t="str">
        <f>TRIM(MID(SUBSTITUTE($H372,",",REPT(" ",200)),(LEN($H372)-LEN(SUBSTITUTE($H372,",",""))-2)*200+1,200))</f>
        <v>Caraga</v>
      </c>
      <c r="AJ372" s="1" t="s">
        <v>55</v>
      </c>
      <c r="AL372" s="7">
        <v>0</v>
      </c>
      <c r="AM372" s="1" t="s">
        <v>4215</v>
      </c>
    </row>
    <row r="373" spans="1:39" ht="12.75" customHeight="1">
      <c r="A373" s="1"/>
      <c r="B373" s="1" t="s">
        <v>4216</v>
      </c>
      <c r="C373" s="1" t="s">
        <v>4217</v>
      </c>
      <c r="D373" s="3" t="str">
        <f ca="1">IFERROR(__xludf.DUMMYFUNCTION("PROPER(REGEXEXTRACT(B940, ""(?:https?:\/\/)?(?:www\.)?([a-zA-Z0-9-]+)\.""))"),"Skyscanner")</f>
        <v>Skyscanner</v>
      </c>
      <c r="E373" s="1" t="s">
        <v>4072</v>
      </c>
      <c r="F373" s="1">
        <v>9.7925223999999993</v>
      </c>
      <c r="G373" s="1">
        <v>126.161497</v>
      </c>
      <c r="H373" s="1" t="s">
        <v>3972</v>
      </c>
      <c r="I373" s="1" t="s">
        <v>3715</v>
      </c>
      <c r="J373" s="1">
        <f>IF(K373="URBAN",1,IF(K373="SUBURBAN",2,IF(K373="RURAL",3,"")))</f>
        <v>3</v>
      </c>
      <c r="K373" s="1" t="s">
        <v>541</v>
      </c>
      <c r="L373" s="18">
        <v>46082</v>
      </c>
      <c r="M373" s="49">
        <v>0.58333333333333337</v>
      </c>
      <c r="N373" s="18">
        <v>46083</v>
      </c>
      <c r="O373" s="56">
        <v>0.5</v>
      </c>
      <c r="P373" s="31" t="str">
        <f>TEXT($L373, "dddd")</f>
        <v>Sunday</v>
      </c>
      <c r="Q373" s="39" t="s">
        <v>43</v>
      </c>
      <c r="R373" s="39">
        <v>3226</v>
      </c>
      <c r="S373" s="1" t="str">
        <f>IF(OR(MONTH(L373)=12, MONTH(L373)&lt;=5), "Dry Season", "Wet Season")</f>
        <v>Dry Season</v>
      </c>
      <c r="T373" s="1">
        <v>2</v>
      </c>
      <c r="U373" s="1">
        <v>0</v>
      </c>
      <c r="V373" s="1">
        <v>0</v>
      </c>
      <c r="W373" s="1">
        <v>1</v>
      </c>
      <c r="X373" s="1" t="s">
        <v>3716</v>
      </c>
      <c r="Y373" s="1">
        <v>9.7891089999999998</v>
      </c>
      <c r="Z373" s="1">
        <v>126.15971999999999</v>
      </c>
      <c r="AA373" s="11" cm="1">
        <f t="array" ref="AA373">IF(ISBLANK(Y373), 0, VINCentyInvDistance(F373,G373,Y373,Z373))</f>
        <v>424.90684794429706</v>
      </c>
      <c r="AB373" s="1">
        <v>0</v>
      </c>
      <c r="AC373" s="1">
        <v>0</v>
      </c>
      <c r="AD373" s="1">
        <v>0</v>
      </c>
      <c r="AE373" s="1">
        <v>2</v>
      </c>
      <c r="AF373" s="1">
        <v>1</v>
      </c>
      <c r="AG373" s="1" t="s">
        <v>3717</v>
      </c>
      <c r="AH373" s="1" t="s">
        <v>3709</v>
      </c>
      <c r="AI373" s="1" t="str">
        <f>TRIM(MID(SUBSTITUTE($H373,",",REPT(" ",200)),(LEN($H373)-LEN(SUBSTITUTE($H373,",",""))-2)*200+1,200))</f>
        <v>Caraga</v>
      </c>
      <c r="AJ373" s="1" t="s">
        <v>55</v>
      </c>
      <c r="AK373" t="s">
        <v>4218</v>
      </c>
      <c r="AL373" s="7">
        <v>0</v>
      </c>
      <c r="AM373" s="1"/>
    </row>
    <row r="374" spans="1:39" ht="12.75" customHeight="1">
      <c r="A374" s="1"/>
      <c r="B374" s="1" t="s">
        <v>4219</v>
      </c>
      <c r="C374" s="1" t="s">
        <v>4220</v>
      </c>
      <c r="D374" s="3" t="str">
        <f ca="1">IFERROR(__xludf.DUMMYFUNCTION("PROPER(REGEXEXTRACT(B941, ""(?:https?:\/\/)?(?:www\.)?([a-zA-Z0-9-]+)\.""))"),"Skyscanner")</f>
        <v>Skyscanner</v>
      </c>
      <c r="E374" s="1" t="s">
        <v>4221</v>
      </c>
      <c r="F374" s="1">
        <v>9.7890300000000003</v>
      </c>
      <c r="G374" s="1">
        <v>126.16136</v>
      </c>
      <c r="H374" s="1" t="s">
        <v>3739</v>
      </c>
      <c r="I374" s="1" t="s">
        <v>3715</v>
      </c>
      <c r="J374" s="1">
        <f>IF(K374="URBAN",1,IF(K374="SUBURBAN",2,IF(K374="RURAL",3,"")))</f>
        <v>3</v>
      </c>
      <c r="K374" s="1" t="s">
        <v>541</v>
      </c>
      <c r="L374" s="18">
        <v>46082</v>
      </c>
      <c r="M374" s="49">
        <v>0.58333333333333337</v>
      </c>
      <c r="N374" s="18">
        <v>46083</v>
      </c>
      <c r="O374" s="56">
        <v>0.54166666666666663</v>
      </c>
      <c r="P374" s="31" t="str">
        <f>TEXT($L374, "dddd")</f>
        <v>Sunday</v>
      </c>
      <c r="Q374" s="39" t="s">
        <v>207</v>
      </c>
      <c r="R374" s="39">
        <v>4180</v>
      </c>
      <c r="S374" s="1" t="str">
        <f>IF(OR(MONTH(L374)=12, MONTH(L374)&lt;=5), "Dry Season", "Wet Season")</f>
        <v>Dry Season</v>
      </c>
      <c r="T374" s="1">
        <v>1</v>
      </c>
      <c r="U374" s="1">
        <v>0</v>
      </c>
      <c r="V374" s="1">
        <v>0</v>
      </c>
      <c r="W374" s="1">
        <v>1</v>
      </c>
      <c r="X374" s="1" t="s">
        <v>3716</v>
      </c>
      <c r="Y374" s="1">
        <v>9.7891089999999998</v>
      </c>
      <c r="Z374" s="1">
        <v>126.15971999999999</v>
      </c>
      <c r="AA374" s="11" cm="1">
        <f t="array" ref="AA374">IF(ISBLANK(Y374), 0, VINCentyInvDistance(F374,G374,Y374,Z374))</f>
        <v>180.13535299618815</v>
      </c>
      <c r="AB374" s="1">
        <v>0</v>
      </c>
      <c r="AC374" s="1">
        <v>0</v>
      </c>
      <c r="AD374" s="1">
        <v>0</v>
      </c>
      <c r="AE374" s="1">
        <v>38</v>
      </c>
      <c r="AF374" s="1">
        <v>1</v>
      </c>
      <c r="AG374" s="1" t="s">
        <v>68</v>
      </c>
      <c r="AH374" s="1" t="str">
        <f>TRIM(MID(SUBSTITUTE($H374,",",REPT(" ",200)),(LEN($H374)-LEN(SUBSTITUTE($H374,",",""))-3)*200+1,200))</f>
        <v>Surigao del Norte</v>
      </c>
      <c r="AI374" s="1" t="str">
        <f>TRIM(MID(SUBSTITUTE($H374,",",REPT(" ",200)),(LEN($H374)-LEN(SUBSTITUTE($H374,",",""))-2)*200+1,200))</f>
        <v>Caraga</v>
      </c>
      <c r="AJ374" s="1" t="s">
        <v>55</v>
      </c>
      <c r="AK374" t="s">
        <v>16879</v>
      </c>
      <c r="AL374" s="7">
        <v>0</v>
      </c>
      <c r="AM374" s="1" t="s">
        <v>4222</v>
      </c>
    </row>
    <row r="375" spans="1:39" ht="12.75" customHeight="1">
      <c r="A375" s="1"/>
      <c r="B375" s="1" t="s">
        <v>4223</v>
      </c>
      <c r="C375" s="1" t="s">
        <v>4224</v>
      </c>
      <c r="D375" s="3" t="str">
        <f ca="1">IFERROR(__xludf.DUMMYFUNCTION("PROPER(REGEXEXTRACT(B942, ""(?:https?:\/\/)?(?:www\.)?([a-zA-Z0-9-]+)\.""))"),"Skyscanner")</f>
        <v>Skyscanner</v>
      </c>
      <c r="E375" s="1" t="s">
        <v>4225</v>
      </c>
      <c r="F375" s="1">
        <v>9.7904830999999994</v>
      </c>
      <c r="G375" s="1">
        <v>126.15241210000001</v>
      </c>
      <c r="H375" s="1" t="s">
        <v>4063</v>
      </c>
      <c r="I375" s="1" t="s">
        <v>3715</v>
      </c>
      <c r="J375" s="1">
        <f>IF(K375="URBAN",1,IF(K375="SUBURBAN",2,IF(K375="RURAL",3,"")))</f>
        <v>3</v>
      </c>
      <c r="K375" s="1" t="s">
        <v>541</v>
      </c>
      <c r="L375" s="18">
        <v>46082</v>
      </c>
      <c r="M375" s="49">
        <v>0.58333333333333337</v>
      </c>
      <c r="N375" s="18">
        <v>46083</v>
      </c>
      <c r="O375" s="56">
        <v>0.5</v>
      </c>
      <c r="P375" s="31" t="str">
        <f>TEXT($L375, "dddd")</f>
        <v>Sunday</v>
      </c>
      <c r="Q375" s="39" t="s">
        <v>207</v>
      </c>
      <c r="R375" s="39">
        <v>1717</v>
      </c>
      <c r="S375" s="1" t="str">
        <f>IF(OR(MONTH(L375)=12, MONTH(L375)&lt;=5), "Dry Season", "Wet Season")</f>
        <v>Dry Season</v>
      </c>
      <c r="T375" s="1">
        <v>1</v>
      </c>
      <c r="U375" s="1">
        <v>0</v>
      </c>
      <c r="V375" s="1">
        <v>0</v>
      </c>
      <c r="W375" s="1">
        <v>1</v>
      </c>
      <c r="X375" s="1" t="s">
        <v>3716</v>
      </c>
      <c r="Y375" s="1">
        <v>9.7891089999999998</v>
      </c>
      <c r="Z375" s="1">
        <v>126.15971999999999</v>
      </c>
      <c r="AA375" s="11" cm="1">
        <f t="array" ref="AA375">IF(ISBLANK(Y375), 0, VINCentyInvDistance(F375,G375,Y375,Z375))</f>
        <v>816.02157085090562</v>
      </c>
      <c r="AB375" s="1">
        <v>0</v>
      </c>
      <c r="AC375" s="1">
        <v>0</v>
      </c>
      <c r="AD375" s="1">
        <v>0</v>
      </c>
      <c r="AE375" s="1">
        <v>10</v>
      </c>
      <c r="AF375" s="1">
        <v>1</v>
      </c>
      <c r="AG375" s="1" t="s">
        <v>3717</v>
      </c>
      <c r="AH375" s="1" t="s">
        <v>3709</v>
      </c>
      <c r="AI375" s="1" t="str">
        <f>TRIM(MID(SUBSTITUTE($H375,",",REPT(" ",200)),(LEN($H375)-LEN(SUBSTITUTE($H375,",",""))-2)*200+1,200))</f>
        <v>Caraga</v>
      </c>
      <c r="AJ375" s="1" t="s">
        <v>55</v>
      </c>
      <c r="AK375" t="s">
        <v>16871</v>
      </c>
      <c r="AL375" s="7">
        <v>0</v>
      </c>
      <c r="AM375" s="1"/>
    </row>
    <row r="376" spans="1:39" ht="12.75" customHeight="1">
      <c r="A376" s="1"/>
      <c r="B376" s="1" t="s">
        <v>4226</v>
      </c>
      <c r="C376" s="1" t="s">
        <v>4227</v>
      </c>
      <c r="D376" s="3" t="str">
        <f ca="1">IFERROR(__xludf.DUMMYFUNCTION("PROPER(REGEXEXTRACT(B943, ""(?:https?:\/\/)?(?:www\.)?([a-zA-Z0-9-]+)\.""))"),"Skyscanner")</f>
        <v>Skyscanner</v>
      </c>
      <c r="E376" s="1" t="s">
        <v>4228</v>
      </c>
      <c r="F376" s="1">
        <v>9.7921340000000008</v>
      </c>
      <c r="G376" s="1">
        <v>126.15413700000001</v>
      </c>
      <c r="H376" s="1" t="s">
        <v>3739</v>
      </c>
      <c r="I376" s="1" t="s">
        <v>3715</v>
      </c>
      <c r="J376" s="1">
        <f>IF(K376="URBAN",1,IF(K376="SUBURBAN",2,IF(K376="RURAL",3,"")))</f>
        <v>3</v>
      </c>
      <c r="K376" s="1" t="s">
        <v>541</v>
      </c>
      <c r="L376" s="18">
        <v>46082</v>
      </c>
      <c r="M376" s="49">
        <v>0.58333333333333337</v>
      </c>
      <c r="N376" s="18">
        <v>46083</v>
      </c>
      <c r="O376" s="56">
        <v>0.5</v>
      </c>
      <c r="P376" s="31" t="str">
        <f>TEXT($L376, "dddd")</f>
        <v>Sunday</v>
      </c>
      <c r="Q376" s="39" t="s">
        <v>111</v>
      </c>
      <c r="R376" s="39">
        <v>2302</v>
      </c>
      <c r="S376" s="1" t="str">
        <f>IF(OR(MONTH(L376)=12, MONTH(L376)&lt;=5), "Dry Season", "Wet Season")</f>
        <v>Dry Season</v>
      </c>
      <c r="T376" s="1">
        <v>1</v>
      </c>
      <c r="U376" s="1">
        <v>0</v>
      </c>
      <c r="V376" s="1">
        <v>0</v>
      </c>
      <c r="W376" s="1">
        <v>1</v>
      </c>
      <c r="X376" s="1" t="s">
        <v>3716</v>
      </c>
      <c r="Y376" s="1">
        <v>9.7891089999999998</v>
      </c>
      <c r="Z376" s="1">
        <v>126.15971999999999</v>
      </c>
      <c r="AA376" s="11" cm="1">
        <f t="array" ref="AA376">IF(ISBLANK(Y376), 0, VINCentyInvDistance(F376,G376,Y376,Z376))</f>
        <v>697.93142565295818</v>
      </c>
      <c r="AB376" s="1">
        <v>0</v>
      </c>
      <c r="AC376" s="1">
        <v>3</v>
      </c>
      <c r="AD376" s="1">
        <v>1.5</v>
      </c>
      <c r="AE376" s="1">
        <v>4</v>
      </c>
      <c r="AF376" s="1">
        <v>1</v>
      </c>
      <c r="AG376" s="1" t="s">
        <v>3717</v>
      </c>
      <c r="AH376" s="1" t="s">
        <v>3709</v>
      </c>
      <c r="AI376" s="1" t="str">
        <f>TRIM(MID(SUBSTITUTE($H376,",",REPT(" ",200)),(LEN($H376)-LEN(SUBSTITUTE($H376,",",""))-2)*200+1,200))</f>
        <v>Caraga</v>
      </c>
      <c r="AJ376" s="1" t="s">
        <v>55</v>
      </c>
      <c r="AK376" t="s">
        <v>16885</v>
      </c>
      <c r="AL376" s="7">
        <v>0</v>
      </c>
      <c r="AM376" s="1"/>
    </row>
    <row r="377" spans="1:39" ht="12.75" customHeight="1">
      <c r="A377" s="1"/>
      <c r="B377" s="1" t="s">
        <v>4229</v>
      </c>
      <c r="C377" s="1" t="s">
        <v>4230</v>
      </c>
      <c r="D377" s="3" t="str">
        <f ca="1">IFERROR(__xludf.DUMMYFUNCTION("PROPER(REGEXEXTRACT(B944, ""(?:https?:\/\/)?(?:www\.)?([a-zA-Z0-9-]+)\.""))"),"Skyscanner")</f>
        <v>Skyscanner</v>
      </c>
      <c r="E377" s="1" t="s">
        <v>4072</v>
      </c>
      <c r="F377" s="1">
        <v>9.7925223999999993</v>
      </c>
      <c r="G377" s="1">
        <v>126.161497</v>
      </c>
      <c r="H377" s="1" t="s">
        <v>3972</v>
      </c>
      <c r="I377" s="1" t="s">
        <v>3715</v>
      </c>
      <c r="J377" s="1">
        <f>IF(K377="URBAN",1,IF(K377="SUBURBAN",2,IF(K377="RURAL",3,"")))</f>
        <v>3</v>
      </c>
      <c r="K377" s="1" t="s">
        <v>541</v>
      </c>
      <c r="L377" s="18">
        <v>46082</v>
      </c>
      <c r="M377" s="49">
        <v>0.625</v>
      </c>
      <c r="N377" s="18">
        <v>46083</v>
      </c>
      <c r="O377" s="56">
        <v>0.5</v>
      </c>
      <c r="P377" s="31" t="str">
        <f>TEXT($L377, "dddd")</f>
        <v>Sunday</v>
      </c>
      <c r="Q377" s="39" t="s">
        <v>371</v>
      </c>
      <c r="R377" s="39">
        <v>489</v>
      </c>
      <c r="S377" s="1" t="str">
        <f>IF(OR(MONTH(L377)=12, MONTH(L377)&lt;=5), "Dry Season", "Wet Season")</f>
        <v>Dry Season</v>
      </c>
      <c r="T377" s="1">
        <v>1</v>
      </c>
      <c r="U377" s="1">
        <v>0</v>
      </c>
      <c r="V377" s="1">
        <v>0</v>
      </c>
      <c r="W377" s="1">
        <v>1</v>
      </c>
      <c r="X377" s="1" t="s">
        <v>3716</v>
      </c>
      <c r="Y377" s="1">
        <v>9.7891089999999998</v>
      </c>
      <c r="Z377" s="1">
        <v>126.15971999999999</v>
      </c>
      <c r="AA377" s="11" cm="1">
        <f t="array" ref="AA377">IF(ISBLANK(Y377), 0, VINCentyInvDistance(F377,G377,Y377,Z377))</f>
        <v>424.90684794429706</v>
      </c>
      <c r="AB377" s="1">
        <v>0</v>
      </c>
      <c r="AC377" s="1">
        <v>0</v>
      </c>
      <c r="AD377" s="1">
        <v>0</v>
      </c>
      <c r="AE377" s="1">
        <v>216</v>
      </c>
      <c r="AF377" s="1">
        <v>1</v>
      </c>
      <c r="AG377" s="1" t="s">
        <v>3717</v>
      </c>
      <c r="AH377" s="1" t="s">
        <v>3709</v>
      </c>
      <c r="AI377" s="1" t="str">
        <f>TRIM(MID(SUBSTITUTE($H377,",",REPT(" ",200)),(LEN($H377)-LEN(SUBSTITUTE($H377,",",""))-2)*200+1,200))</f>
        <v>Caraga</v>
      </c>
      <c r="AJ377" s="1" t="s">
        <v>55</v>
      </c>
      <c r="AL377" s="7">
        <v>0</v>
      </c>
      <c r="AM377" s="1"/>
    </row>
    <row r="378" spans="1:39" ht="12.75" customHeight="1">
      <c r="A378" s="1"/>
      <c r="B378" s="1" t="s">
        <v>4231</v>
      </c>
      <c r="C378" s="1" t="s">
        <v>4232</v>
      </c>
      <c r="D378" s="3" t="str">
        <f ca="1">IFERROR(__xludf.DUMMYFUNCTION("PROPER(REGEXEXTRACT(B945, ""(?:https?:\/\/)?(?:www\.)?([a-zA-Z0-9-]+)\.""))"),"Skyscanner")</f>
        <v>Skyscanner</v>
      </c>
      <c r="E378" s="1" t="s">
        <v>3864</v>
      </c>
      <c r="F378" s="1">
        <v>9.7877425999999996</v>
      </c>
      <c r="G378" s="1">
        <v>126.1554824</v>
      </c>
      <c r="H378" s="1" t="s">
        <v>3848</v>
      </c>
      <c r="I378" s="1" t="s">
        <v>3715</v>
      </c>
      <c r="J378" s="1">
        <f>IF(K378="URBAN",1,IF(K378="SUBURBAN",2,IF(K378="RURAL",3,"")))</f>
        <v>3</v>
      </c>
      <c r="K378" s="1" t="s">
        <v>541</v>
      </c>
      <c r="L378" s="18">
        <v>46082</v>
      </c>
      <c r="M378" s="49">
        <v>0.625</v>
      </c>
      <c r="N378" s="18">
        <v>46083</v>
      </c>
      <c r="O378" s="56">
        <v>0.45833333333333331</v>
      </c>
      <c r="P378" s="31" t="str">
        <f>TEXT($L378, "dddd")</f>
        <v>Sunday</v>
      </c>
      <c r="Q378" s="39" t="s">
        <v>371</v>
      </c>
      <c r="R378" s="39">
        <v>2816</v>
      </c>
      <c r="S378" s="1" t="str">
        <f>IF(OR(MONTH(L378)=12, MONTH(L378)&lt;=5), "Dry Season", "Wet Season")</f>
        <v>Dry Season</v>
      </c>
      <c r="T378" s="1">
        <v>1</v>
      </c>
      <c r="U378" s="1">
        <v>0</v>
      </c>
      <c r="V378" s="1">
        <v>0</v>
      </c>
      <c r="W378" s="1">
        <v>1</v>
      </c>
      <c r="X378" s="1" t="s">
        <v>3716</v>
      </c>
      <c r="Y378" s="1">
        <v>9.7891089999999998</v>
      </c>
      <c r="Z378" s="1">
        <v>126.15971999999999</v>
      </c>
      <c r="AA378" s="11" cm="1">
        <f t="array" ref="AA378">IF(ISBLANK(Y378), 0, VINCentyInvDistance(F378,G378,Y378,Z378))</f>
        <v>488.85362280129402</v>
      </c>
      <c r="AB378" s="1">
        <v>0</v>
      </c>
      <c r="AC378" s="1">
        <v>0</v>
      </c>
      <c r="AD378" s="1">
        <v>0</v>
      </c>
      <c r="AE378" s="1">
        <v>31</v>
      </c>
      <c r="AF378" s="1">
        <v>1</v>
      </c>
      <c r="AG378" s="1" t="s">
        <v>3717</v>
      </c>
      <c r="AH378" s="1" t="s">
        <v>3709</v>
      </c>
      <c r="AI378" s="1" t="str">
        <f>TRIM(MID(SUBSTITUTE($H378,",",REPT(" ",200)),(LEN($H378)-LEN(SUBSTITUTE($H378,",",""))-2)*200+1,200))</f>
        <v>Caraga</v>
      </c>
      <c r="AJ378" s="1" t="s">
        <v>55</v>
      </c>
      <c r="AK378" t="s">
        <v>16849</v>
      </c>
      <c r="AL378" s="7">
        <v>0</v>
      </c>
      <c r="AM378" s="1"/>
    </row>
    <row r="379" spans="1:39" ht="12.75" customHeight="1">
      <c r="A379" s="1"/>
      <c r="B379" s="1" t="s">
        <v>3865</v>
      </c>
      <c r="C379" s="1" t="s">
        <v>4233</v>
      </c>
      <c r="D379" s="3" t="str">
        <f ca="1">IFERROR(__xludf.DUMMYFUNCTION("PROPER(REGEXEXTRACT(B946, ""(?:https?:\/\/)?(?:www\.)?([a-zA-Z0-9-]+)\.""))"),"Skyscanner")</f>
        <v>Skyscanner</v>
      </c>
      <c r="E379" s="1" t="s">
        <v>3922</v>
      </c>
      <c r="F379" s="1">
        <v>9.7786200000000001</v>
      </c>
      <c r="G379" s="1">
        <v>126.15454</v>
      </c>
      <c r="H379" s="1" t="s">
        <v>4199</v>
      </c>
      <c r="I379" s="1" t="s">
        <v>3715</v>
      </c>
      <c r="J379" s="1">
        <f>IF(K379="URBAN",1,IF(K379="SUBURBAN",2,IF(K379="RURAL",3,"")))</f>
        <v>3</v>
      </c>
      <c r="K379" s="1" t="s">
        <v>541</v>
      </c>
      <c r="L379" s="18">
        <v>46082</v>
      </c>
      <c r="M379" s="49">
        <v>0.58333333333333337</v>
      </c>
      <c r="N379" s="18">
        <v>46083</v>
      </c>
      <c r="O379" s="56">
        <v>0.5</v>
      </c>
      <c r="P379" s="31" t="str">
        <f>TEXT($L379, "dddd")</f>
        <v>Sunday</v>
      </c>
      <c r="Q379" s="39" t="s">
        <v>531</v>
      </c>
      <c r="R379" s="39">
        <v>1530</v>
      </c>
      <c r="S379" s="1" t="str">
        <f>IF(OR(MONTH(L379)=12, MONTH(L379)&lt;=5), "Dry Season", "Wet Season")</f>
        <v>Dry Season</v>
      </c>
      <c r="T379" s="1">
        <v>1</v>
      </c>
      <c r="U379" s="1">
        <v>0</v>
      </c>
      <c r="V379" s="1">
        <v>0</v>
      </c>
      <c r="W379" s="1">
        <v>1</v>
      </c>
      <c r="X379" s="1" t="s">
        <v>3716</v>
      </c>
      <c r="Y379" s="1">
        <v>9.7891089999999998</v>
      </c>
      <c r="Z379" s="1">
        <v>126.15971999999999</v>
      </c>
      <c r="AA379" s="11" cm="1">
        <f t="array" ref="AA379">IF(ISBLANK(Y379), 0, VINCentyInvDistance(F379,G379,Y379,Z379))</f>
        <v>1291.8655027059772</v>
      </c>
      <c r="AB379" s="1">
        <v>0</v>
      </c>
      <c r="AC379" s="1">
        <v>8.8000000000000007</v>
      </c>
      <c r="AD379" s="1">
        <v>4.4000000000000004</v>
      </c>
      <c r="AE379" s="1">
        <v>3</v>
      </c>
      <c r="AF379" s="1">
        <v>1</v>
      </c>
      <c r="AG379" s="1" t="s">
        <v>3889</v>
      </c>
      <c r="AH379" s="1" t="s">
        <v>3709</v>
      </c>
      <c r="AI379" s="1" t="str">
        <f>TRIM(MID(SUBSTITUTE($H379,",",REPT(" ",200)),(LEN($H379)-LEN(SUBSTITUTE($H379,",",""))-2)*200+1,200))</f>
        <v>Caraga</v>
      </c>
      <c r="AJ379" s="1" t="s">
        <v>55</v>
      </c>
      <c r="AK379" t="s">
        <v>16855</v>
      </c>
      <c r="AL379" s="7">
        <v>0</v>
      </c>
      <c r="AM379" s="1" t="s">
        <v>4234</v>
      </c>
    </row>
    <row r="380" spans="1:39" ht="12.75" customHeight="1">
      <c r="A380" s="1"/>
      <c r="B380" s="1" t="s">
        <v>3925</v>
      </c>
      <c r="C380" s="1" t="s">
        <v>4235</v>
      </c>
      <c r="D380" s="3" t="str">
        <f ca="1">IFERROR(__xludf.DUMMYFUNCTION("PROPER(REGEXEXTRACT(B947, ""(?:https?:\/\/)?(?:www\.)?([a-zA-Z0-9-]+)\.""))"),"Skyscanner")</f>
        <v>Skyscanner</v>
      </c>
      <c r="E380" s="1" t="s">
        <v>4039</v>
      </c>
      <c r="F380" s="1">
        <v>9.7573100000000004</v>
      </c>
      <c r="G380" s="1">
        <v>126.05266</v>
      </c>
      <c r="H380" s="1" t="s">
        <v>3928</v>
      </c>
      <c r="I380" s="1" t="s">
        <v>3715</v>
      </c>
      <c r="J380" s="1">
        <f>IF(K380="URBAN",1,IF(K380="SUBURBAN",2,IF(K380="RURAL",3,"")))</f>
        <v>3</v>
      </c>
      <c r="K380" s="1" t="s">
        <v>541</v>
      </c>
      <c r="L380" s="18">
        <v>46082</v>
      </c>
      <c r="M380" s="49">
        <v>0.58333333333333337</v>
      </c>
      <c r="N380" s="18">
        <v>46083</v>
      </c>
      <c r="O380" s="56">
        <v>0.5</v>
      </c>
      <c r="P380" s="31" t="str">
        <f>TEXT($L380, "dddd")</f>
        <v>Sunday</v>
      </c>
      <c r="Q380" s="39" t="s">
        <v>43</v>
      </c>
      <c r="R380" s="39">
        <v>1595</v>
      </c>
      <c r="S380" s="1" t="str">
        <f>IF(OR(MONTH(L380)=12, MONTH(L380)&lt;=5), "Dry Season", "Wet Season")</f>
        <v>Dry Season</v>
      </c>
      <c r="T380" s="1">
        <v>2</v>
      </c>
      <c r="U380" s="1">
        <v>1</v>
      </c>
      <c r="V380" s="1">
        <v>0</v>
      </c>
      <c r="W380" s="1">
        <v>0</v>
      </c>
      <c r="X380" s="1" t="s">
        <v>44</v>
      </c>
      <c r="Y380" s="1"/>
      <c r="Z380" s="1"/>
      <c r="AA380" s="11" cm="1">
        <f t="array" ref="AA380">IF(ISBLANK(Y380), 0, VINCentyInvDistance(F380,G380,Y380,Z380))</f>
        <v>0</v>
      </c>
      <c r="AB380" s="1">
        <v>0</v>
      </c>
      <c r="AC380" s="1">
        <v>8.8000000000000007</v>
      </c>
      <c r="AD380" s="1">
        <v>4.9000000000000004</v>
      </c>
      <c r="AE380" s="1">
        <v>209</v>
      </c>
      <c r="AF380" s="1">
        <v>1</v>
      </c>
      <c r="AG380" s="1" t="s">
        <v>3838</v>
      </c>
      <c r="AH380" s="1" t="s">
        <v>3709</v>
      </c>
      <c r="AI380" s="1"/>
      <c r="AJ380" s="1" t="s">
        <v>55</v>
      </c>
      <c r="AK380" t="s">
        <v>16847</v>
      </c>
      <c r="AL380" s="7">
        <v>0</v>
      </c>
      <c r="AM380" s="1" t="s">
        <v>3930</v>
      </c>
    </row>
    <row r="381" spans="1:39" ht="12.75" customHeight="1">
      <c r="A381" s="1"/>
      <c r="B381" s="1" t="s">
        <v>3840</v>
      </c>
      <c r="C381" s="1" t="s">
        <v>4236</v>
      </c>
      <c r="D381" s="3" t="str">
        <f ca="1">IFERROR(__xludf.DUMMYFUNCTION("PROPER(REGEXEXTRACT(B948, ""(?:https?:\/\/)?(?:www\.)?([a-zA-Z0-9-]+)\.""))"),"Skyscanner")</f>
        <v>Skyscanner</v>
      </c>
      <c r="E381" s="1" t="s">
        <v>3933</v>
      </c>
      <c r="F381" s="1">
        <v>9.7961269000000009</v>
      </c>
      <c r="G381" s="1">
        <v>126.1601462</v>
      </c>
      <c r="H381" s="1" t="s">
        <v>3934</v>
      </c>
      <c r="I381" s="1" t="s">
        <v>3715</v>
      </c>
      <c r="J381" s="1">
        <f>IF(K381="URBAN",1,IF(K381="SUBURBAN",2,IF(K381="RURAL",3,"")))</f>
        <v>3</v>
      </c>
      <c r="K381" s="1" t="s">
        <v>541</v>
      </c>
      <c r="L381" s="18">
        <v>46082</v>
      </c>
      <c r="M381" s="49">
        <v>0.54166666666666663</v>
      </c>
      <c r="N381" s="18">
        <v>46083</v>
      </c>
      <c r="O381" s="56">
        <v>0.45833333333333331</v>
      </c>
      <c r="P381" s="31" t="str">
        <f>TEXT($L381, "dddd")</f>
        <v>Sunday</v>
      </c>
      <c r="Q381" s="39" t="s">
        <v>111</v>
      </c>
      <c r="R381" s="39">
        <v>1912</v>
      </c>
      <c r="S381" s="1" t="str">
        <f>IF(OR(MONTH(L381)=12, MONTH(L381)&lt;=5), "Dry Season", "Wet Season")</f>
        <v>Dry Season</v>
      </c>
      <c r="T381" s="1">
        <v>1</v>
      </c>
      <c r="U381" s="1">
        <v>0</v>
      </c>
      <c r="V381" s="1">
        <v>0</v>
      </c>
      <c r="W381" s="1">
        <v>1</v>
      </c>
      <c r="X381" s="1" t="s">
        <v>3716</v>
      </c>
      <c r="Y381" s="1">
        <v>9.7891089999999998</v>
      </c>
      <c r="Z381" s="1">
        <v>126.15971999999999</v>
      </c>
      <c r="AA381" s="11" cm="1">
        <f t="array" ref="AA381">IF(ISBLANK(Y381), 0, VINCentyInvDistance(F381,G381,Y381,Z381))</f>
        <v>777.63167907338504</v>
      </c>
      <c r="AB381" s="1">
        <v>0</v>
      </c>
      <c r="AC381" s="1">
        <v>0</v>
      </c>
      <c r="AD381" s="1">
        <v>0</v>
      </c>
      <c r="AE381" s="1">
        <v>14</v>
      </c>
      <c r="AF381" s="1">
        <v>1</v>
      </c>
      <c r="AG381" s="1" t="s">
        <v>3717</v>
      </c>
      <c r="AH381" s="1" t="s">
        <v>3709</v>
      </c>
      <c r="AI381" s="1" t="str">
        <f>TRIM(MID(SUBSTITUTE($H381,",",REPT(" ",200)),(LEN($H381)-LEN(SUBSTITUTE($H381,",",""))-2)*200+1,200))</f>
        <v>Caraga</v>
      </c>
      <c r="AJ381" s="1" t="s">
        <v>55</v>
      </c>
      <c r="AK381" t="s">
        <v>3935</v>
      </c>
      <c r="AL381" s="7">
        <v>0</v>
      </c>
      <c r="AM381" s="1"/>
    </row>
    <row r="382" spans="1:39" ht="12.75" customHeight="1">
      <c r="A382" s="1"/>
      <c r="B382" s="1" t="s">
        <v>3936</v>
      </c>
      <c r="C382" s="1" t="s">
        <v>4237</v>
      </c>
      <c r="D382" s="3" t="str">
        <f ca="1">IFERROR(__xludf.DUMMYFUNCTION("PROPER(REGEXEXTRACT(B949, ""(?:https?:\/\/)?(?:www\.)?([a-zA-Z0-9-]+)\.""))"),"Skyscanner")</f>
        <v>Skyscanner</v>
      </c>
      <c r="E382" s="1" t="s">
        <v>3986</v>
      </c>
      <c r="F382" s="1">
        <v>9.8074815999999991</v>
      </c>
      <c r="G382" s="1">
        <v>126.1661617</v>
      </c>
      <c r="H382" s="1" t="s">
        <v>3771</v>
      </c>
      <c r="I382" s="1" t="s">
        <v>3715</v>
      </c>
      <c r="J382" s="1">
        <f>IF(K382="URBAN",1,IF(K382="SUBURBAN",2,IF(K382="RURAL",3,"")))</f>
        <v>3</v>
      </c>
      <c r="K382" s="1" t="s">
        <v>541</v>
      </c>
      <c r="L382" s="18">
        <v>46082</v>
      </c>
      <c r="M382" s="49">
        <v>0.625</v>
      </c>
      <c r="N382" s="18">
        <v>46083</v>
      </c>
      <c r="O382" s="56">
        <v>0.5</v>
      </c>
      <c r="P382" s="31" t="str">
        <f>TEXT($L382, "dddd")</f>
        <v>Sunday</v>
      </c>
      <c r="Q382" s="39" t="s">
        <v>111</v>
      </c>
      <c r="R382" s="39">
        <v>2498</v>
      </c>
      <c r="S382" s="1" t="str">
        <f>IF(OR(MONTH(L382)=12, MONTH(L382)&lt;=5), "Dry Season", "Wet Season")</f>
        <v>Dry Season</v>
      </c>
      <c r="T382" s="1">
        <v>1</v>
      </c>
      <c r="U382" s="1">
        <v>0</v>
      </c>
      <c r="V382" s="1">
        <v>0</v>
      </c>
      <c r="W382" s="1">
        <v>1</v>
      </c>
      <c r="X382" s="1" t="s">
        <v>3716</v>
      </c>
      <c r="Y382" s="1">
        <v>9.7891089999999998</v>
      </c>
      <c r="Z382" s="1">
        <v>126.15971999999999</v>
      </c>
      <c r="AA382" s="11" cm="1">
        <f t="array" ref="AA382">IF(ISBLANK(Y382), 0, VINCentyInvDistance(F382,G382,Y382,Z382))</f>
        <v>2151.5022001700586</v>
      </c>
      <c r="AB382" s="1">
        <v>0</v>
      </c>
      <c r="AC382" s="1">
        <v>10</v>
      </c>
      <c r="AD382" s="1">
        <v>5</v>
      </c>
      <c r="AE382" s="1">
        <v>2</v>
      </c>
      <c r="AF382" s="1">
        <v>1</v>
      </c>
      <c r="AG382" s="1" t="s">
        <v>3717</v>
      </c>
      <c r="AH382" s="1" t="s">
        <v>3709</v>
      </c>
      <c r="AI382" s="1" t="str">
        <f>TRIM(MID(SUBSTITUTE($H382,",",REPT(" ",200)),(LEN($H382)-LEN(SUBSTITUTE($H382,",",""))-2)*200+1,200))</f>
        <v>Caraga</v>
      </c>
      <c r="AJ382" s="1" t="s">
        <v>55</v>
      </c>
      <c r="AK382" t="s">
        <v>3987</v>
      </c>
      <c r="AL382" s="7">
        <v>0</v>
      </c>
      <c r="AM382" s="1"/>
    </row>
    <row r="383" spans="1:39" ht="12.75" customHeight="1">
      <c r="A383" s="1"/>
      <c r="B383" s="1" t="s">
        <v>3988</v>
      </c>
      <c r="C383" s="1" t="s">
        <v>4238</v>
      </c>
      <c r="D383" s="3" t="str">
        <f ca="1">IFERROR(__xludf.DUMMYFUNCTION("PROPER(REGEXEXTRACT(B950, ""(?:https?:\/\/)?(?:www\.)?([a-zA-Z0-9-]+)\.""))"),"Skyscanner")</f>
        <v>Skyscanner</v>
      </c>
      <c r="E383" s="1" t="s">
        <v>4239</v>
      </c>
      <c r="F383" s="1">
        <v>9.8097787000000007</v>
      </c>
      <c r="G383" s="1">
        <v>126.1665338</v>
      </c>
      <c r="H383" s="1" t="s">
        <v>3771</v>
      </c>
      <c r="I383" s="1" t="s">
        <v>3715</v>
      </c>
      <c r="J383" s="1">
        <f>IF(K383="URBAN",1,IF(K383="SUBURBAN",2,IF(K383="RURAL",3,"")))</f>
        <v>3</v>
      </c>
      <c r="K383" s="1" t="s">
        <v>541</v>
      </c>
      <c r="L383" s="18">
        <v>46082</v>
      </c>
      <c r="M383" s="49">
        <v>0.625</v>
      </c>
      <c r="N383" s="18">
        <v>46083</v>
      </c>
      <c r="O383" s="56">
        <v>0.5</v>
      </c>
      <c r="P383" s="31" t="str">
        <f>TEXT($L383, "dddd")</f>
        <v>Sunday</v>
      </c>
      <c r="Q383" s="39" t="s">
        <v>43</v>
      </c>
      <c r="R383" s="39">
        <v>2487</v>
      </c>
      <c r="S383" s="1" t="str">
        <f>IF(OR(MONTH(L383)=12, MONTH(L383)&lt;=5), "Dry Season", "Wet Season")</f>
        <v>Dry Season</v>
      </c>
      <c r="T383" s="1">
        <v>1</v>
      </c>
      <c r="U383" s="1">
        <v>0</v>
      </c>
      <c r="V383" s="1">
        <v>0</v>
      </c>
      <c r="W383" s="1">
        <v>1</v>
      </c>
      <c r="X383" s="1" t="s">
        <v>3716</v>
      </c>
      <c r="Y383" s="1">
        <v>9.7891089999999998</v>
      </c>
      <c r="Z383" s="1">
        <v>126.15971999999999</v>
      </c>
      <c r="AA383" s="11" cm="1">
        <f t="array" ref="AA383">IF(ISBLANK(Y383), 0, VINCentyInvDistance(F383,G383,Y383,Z383))</f>
        <v>2405.3061285640815</v>
      </c>
      <c r="AB383" s="1">
        <v>0</v>
      </c>
      <c r="AC383" s="1">
        <v>0</v>
      </c>
      <c r="AD383" s="1">
        <v>0</v>
      </c>
      <c r="AE383" s="1">
        <v>24</v>
      </c>
      <c r="AF383" s="1">
        <v>1</v>
      </c>
      <c r="AG383" s="1" t="s">
        <v>3717</v>
      </c>
      <c r="AH383" s="1" t="s">
        <v>3709</v>
      </c>
      <c r="AI383" s="1" t="str">
        <f>TRIM(MID(SUBSTITUTE($H383,",",REPT(" ",200)),(LEN($H383)-LEN(SUBSTITUTE($H383,",",""))-2)*200+1,200))</f>
        <v>Caraga</v>
      </c>
      <c r="AJ383" s="1" t="s">
        <v>55</v>
      </c>
      <c r="AL383" s="7">
        <v>0</v>
      </c>
      <c r="AM383" s="1"/>
    </row>
    <row r="384" spans="1:39" ht="12.75" customHeight="1">
      <c r="A384" s="1"/>
      <c r="B384" s="1" t="s">
        <v>3920</v>
      </c>
      <c r="C384" s="1" t="s">
        <v>4240</v>
      </c>
      <c r="D384" s="3" t="str">
        <f ca="1">IFERROR(__xludf.DUMMYFUNCTION("PROPER(REGEXEXTRACT(B951, ""(?:https?:\/\/)?(?:www\.)?([a-zA-Z0-9-]+)\.""))"),"Skyscanner")</f>
        <v>Skyscanner</v>
      </c>
      <c r="E384" s="1" t="s">
        <v>3941</v>
      </c>
      <c r="F384" s="1">
        <v>9.8059732999999998</v>
      </c>
      <c r="G384" s="1">
        <v>126.1623117</v>
      </c>
      <c r="H384" s="1" t="s">
        <v>3942</v>
      </c>
      <c r="I384" s="1" t="s">
        <v>3715</v>
      </c>
      <c r="J384" s="1">
        <f>IF(K384="URBAN",1,IF(K384="SUBURBAN",2,IF(K384="RURAL",3,"")))</f>
        <v>3</v>
      </c>
      <c r="K384" s="1" t="s">
        <v>541</v>
      </c>
      <c r="L384" s="18">
        <v>46082</v>
      </c>
      <c r="M384" s="49">
        <v>0.58333333333333337</v>
      </c>
      <c r="N384" s="18">
        <v>46083</v>
      </c>
      <c r="O384" s="56">
        <v>0.5</v>
      </c>
      <c r="P384" s="31" t="str">
        <f>TEXT($L384, "dddd")</f>
        <v>Sunday</v>
      </c>
      <c r="Q384" s="39" t="s">
        <v>531</v>
      </c>
      <c r="R384" s="39">
        <v>4095</v>
      </c>
      <c r="S384" s="1" t="str">
        <f>IF(OR(MONTH(L384)=12, MONTH(L384)&lt;=5), "Dry Season", "Wet Season")</f>
        <v>Dry Season</v>
      </c>
      <c r="T384" s="1">
        <v>1</v>
      </c>
      <c r="U384" s="1">
        <v>1</v>
      </c>
      <c r="V384" s="1">
        <v>0</v>
      </c>
      <c r="W384" s="1">
        <v>1</v>
      </c>
      <c r="X384" s="1" t="s">
        <v>3716</v>
      </c>
      <c r="Y384" s="1">
        <v>9.7891089999999998</v>
      </c>
      <c r="Z384" s="1">
        <v>126.15971999999999</v>
      </c>
      <c r="AA384" s="11" cm="1">
        <f t="array" ref="AA384">IF(ISBLANK(Y384), 0, VINCentyInvDistance(F384,G384,Y384,Z384))</f>
        <v>1886.8455284094289</v>
      </c>
      <c r="AB384" s="1">
        <v>1</v>
      </c>
      <c r="AC384" s="1">
        <v>7.6</v>
      </c>
      <c r="AD384" s="1">
        <v>3.8</v>
      </c>
      <c r="AE384" s="1">
        <v>96</v>
      </c>
      <c r="AF384" s="1">
        <v>1</v>
      </c>
      <c r="AG384" s="1" t="s">
        <v>3717</v>
      </c>
      <c r="AH384" s="1" t="s">
        <v>3709</v>
      </c>
      <c r="AI384" s="1" t="str">
        <f>TRIM(MID(SUBSTITUTE($H384,",",REPT(" ",200)),(LEN($H384)-LEN(SUBSTITUTE($H384,",",""))-2)*200+1,200))</f>
        <v>Caraga</v>
      </c>
      <c r="AJ384" s="1" t="s">
        <v>55</v>
      </c>
      <c r="AK384" t="s">
        <v>16857</v>
      </c>
      <c r="AL384" s="7">
        <v>0</v>
      </c>
      <c r="AM384" s="1"/>
    </row>
    <row r="385" spans="1:39" ht="12.75" customHeight="1">
      <c r="A385" s="1"/>
      <c r="B385" s="1" t="s">
        <v>3943</v>
      </c>
      <c r="C385" s="1" t="s">
        <v>4241</v>
      </c>
      <c r="D385" s="3" t="str">
        <f ca="1">IFERROR(__xludf.DUMMYFUNCTION("PROPER(REGEXEXTRACT(B952, ""(?:https?:\/\/)?(?:www\.)?([a-zA-Z0-9-]+)\.""))"),"Skyscanner")</f>
        <v>Skyscanner</v>
      </c>
      <c r="E385" s="1" t="s">
        <v>3914</v>
      </c>
      <c r="F385" s="1">
        <v>9.8059729999999998</v>
      </c>
      <c r="G385" s="1">
        <v>126.162312</v>
      </c>
      <c r="H385" s="1" t="s">
        <v>3942</v>
      </c>
      <c r="I385" s="1" t="s">
        <v>3715</v>
      </c>
      <c r="J385" s="1">
        <f>IF(K385="URBAN",1,IF(K385="SUBURBAN",2,IF(K385="RURAL",3,"")))</f>
        <v>3</v>
      </c>
      <c r="K385" s="1" t="s">
        <v>541</v>
      </c>
      <c r="L385" s="18">
        <v>46082</v>
      </c>
      <c r="M385" s="49">
        <v>0.54166666666666663</v>
      </c>
      <c r="N385" s="18">
        <v>46083</v>
      </c>
      <c r="O385" s="56">
        <v>0.45833333333333331</v>
      </c>
      <c r="P385" s="31" t="str">
        <f>TEXT($L385, "dddd")</f>
        <v>Sunday</v>
      </c>
      <c r="Q385" s="39" t="s">
        <v>207</v>
      </c>
      <c r="R385" s="39">
        <v>6758</v>
      </c>
      <c r="S385" s="1" t="str">
        <f>IF(OR(MONTH(L385)=12, MONTH(L385)&lt;=5), "Dry Season", "Wet Season")</f>
        <v>Dry Season</v>
      </c>
      <c r="T385" s="1">
        <v>1</v>
      </c>
      <c r="U385" s="1">
        <v>0</v>
      </c>
      <c r="V385" s="1">
        <v>1</v>
      </c>
      <c r="W385" s="1">
        <v>1</v>
      </c>
      <c r="X385" s="1" t="s">
        <v>3716</v>
      </c>
      <c r="Y385" s="1">
        <v>9.7891089999999998</v>
      </c>
      <c r="Z385" s="1">
        <v>126.15971999999999</v>
      </c>
      <c r="AA385" s="11" cm="1">
        <f t="array" ref="AA385">IF(ISBLANK(Y385), 0, VINCentyInvDistance(F385,G385,Y385,Z385))</f>
        <v>1886.8176852154943</v>
      </c>
      <c r="AB385" s="1">
        <v>1</v>
      </c>
      <c r="AC385" s="1">
        <v>7.6</v>
      </c>
      <c r="AD385" s="1">
        <v>3.7</v>
      </c>
      <c r="AE385" s="1">
        <v>50</v>
      </c>
      <c r="AF385" s="1">
        <v>1</v>
      </c>
      <c r="AG385" s="1" t="s">
        <v>3838</v>
      </c>
      <c r="AH385" s="1" t="s">
        <v>3709</v>
      </c>
      <c r="AI385" s="1"/>
      <c r="AJ385" s="1" t="s">
        <v>55</v>
      </c>
      <c r="AK385" t="s">
        <v>16854</v>
      </c>
      <c r="AL385" s="7">
        <v>0</v>
      </c>
      <c r="AM385" s="1" t="s">
        <v>3946</v>
      </c>
    </row>
    <row r="386" spans="1:39" ht="12.75" customHeight="1">
      <c r="A386" s="1"/>
      <c r="B386" s="1" t="s">
        <v>4242</v>
      </c>
      <c r="C386" s="1" t="s">
        <v>4243</v>
      </c>
      <c r="D386" s="3" t="str">
        <f ca="1">IFERROR(__xludf.DUMMYFUNCTION("PROPER(REGEXEXTRACT(B954, ""(?:https?:\/\/)?(?:www\.)?([a-zA-Z0-9-]+)\.""))"),"Skyscanner")</f>
        <v>Skyscanner</v>
      </c>
      <c r="E386" s="1" t="s">
        <v>3910</v>
      </c>
      <c r="F386" s="1">
        <v>9.8127349000000006</v>
      </c>
      <c r="G386" s="1">
        <v>126.161314</v>
      </c>
      <c r="H386" s="1" t="s">
        <v>3771</v>
      </c>
      <c r="I386" s="1" t="s">
        <v>3715</v>
      </c>
      <c r="J386" s="1">
        <f>IF(K386="URBAN",1,IF(K386="SUBURBAN",2,IF(K386="RURAL",3,"")))</f>
        <v>3</v>
      </c>
      <c r="K386" s="1" t="s">
        <v>541</v>
      </c>
      <c r="L386" s="18">
        <v>46082</v>
      </c>
      <c r="M386" s="49">
        <v>0.58333333333333337</v>
      </c>
      <c r="N386" s="18">
        <v>46083</v>
      </c>
      <c r="O386" s="56">
        <v>0.41666666666666669</v>
      </c>
      <c r="P386" s="31" t="str">
        <f>TEXT($L386, "dddd")</f>
        <v>Sunday</v>
      </c>
      <c r="Q386" s="39" t="s">
        <v>207</v>
      </c>
      <c r="R386" s="39">
        <v>2931</v>
      </c>
      <c r="S386" s="1" t="str">
        <f>IF(OR(MONTH(L386)=12, MONTH(L386)&lt;=5), "Dry Season", "Wet Season")</f>
        <v>Dry Season</v>
      </c>
      <c r="T386" s="1">
        <v>1</v>
      </c>
      <c r="U386" s="1">
        <v>0</v>
      </c>
      <c r="V386" s="1">
        <v>0</v>
      </c>
      <c r="W386" s="1">
        <v>1</v>
      </c>
      <c r="X386" s="1" t="s">
        <v>3716</v>
      </c>
      <c r="Y386" s="1">
        <v>9.7891089999999998</v>
      </c>
      <c r="Z386" s="1">
        <v>126.15971999999999</v>
      </c>
      <c r="AA386" s="11" cm="1">
        <f t="array" ref="AA386">IF(ISBLANK(Y386), 0, VINCentyInvDistance(F386,G386,Y386,Z386))</f>
        <v>2619.0216241348608</v>
      </c>
      <c r="AB386" s="1">
        <v>1</v>
      </c>
      <c r="AC386" s="1">
        <v>2</v>
      </c>
      <c r="AD386" s="1">
        <v>1</v>
      </c>
      <c r="AE386" s="1">
        <v>1</v>
      </c>
      <c r="AF386" s="1">
        <v>1</v>
      </c>
      <c r="AG386" s="1" t="s">
        <v>3717</v>
      </c>
      <c r="AH386" s="1" t="s">
        <v>3709</v>
      </c>
      <c r="AI386" s="1" t="str">
        <f>TRIM(MID(SUBSTITUTE($H386,",",REPT(" ",200)),(LEN($H386)-LEN(SUBSTITUTE($H386,",",""))-2)*200+1,200))</f>
        <v>Caraga</v>
      </c>
      <c r="AJ386" s="1" t="s">
        <v>55</v>
      </c>
      <c r="AK386" t="s">
        <v>3911</v>
      </c>
      <c r="AL386" s="7">
        <v>0</v>
      </c>
      <c r="AM386" s="1"/>
    </row>
    <row r="387" spans="1:39" ht="12.75" customHeight="1">
      <c r="A387" s="1"/>
      <c r="B387" s="1" t="s">
        <v>3912</v>
      </c>
      <c r="C387" s="1" t="s">
        <v>4244</v>
      </c>
      <c r="D387" s="3" t="str">
        <f ca="1">IFERROR(__xludf.DUMMYFUNCTION("PROPER(REGEXEXTRACT(B955, ""(?:https?:\/\/)?(?:www\.)?([a-zA-Z0-9-]+)\.""))"),"Skyscanner")</f>
        <v>Skyscanner</v>
      </c>
      <c r="E387" s="1" t="s">
        <v>3833</v>
      </c>
      <c r="F387" s="1">
        <v>9.8117292000000003</v>
      </c>
      <c r="G387" s="1">
        <v>126.1633108</v>
      </c>
      <c r="H387" s="1" t="s">
        <v>3771</v>
      </c>
      <c r="I387" s="1" t="s">
        <v>3715</v>
      </c>
      <c r="J387" s="1">
        <f>IF(K387="URBAN",1,IF(K387="SUBURBAN",2,IF(K387="RURAL",3,"")))</f>
        <v>3</v>
      </c>
      <c r="K387" s="1" t="s">
        <v>541</v>
      </c>
      <c r="L387" s="18">
        <v>46082</v>
      </c>
      <c r="M387" s="49">
        <v>0.58333333333333337</v>
      </c>
      <c r="N387" s="18">
        <v>46083</v>
      </c>
      <c r="O387" s="56">
        <v>0.5</v>
      </c>
      <c r="P387" s="31" t="str">
        <f>TEXT($L387, "dddd")</f>
        <v>Sunday</v>
      </c>
      <c r="Q387" s="39" t="s">
        <v>111</v>
      </c>
      <c r="R387" s="39">
        <v>647</v>
      </c>
      <c r="S387" s="1" t="str">
        <f>IF(OR(MONTH(L387)=12, MONTH(L387)&lt;=5), "Dry Season", "Wet Season")</f>
        <v>Dry Season</v>
      </c>
      <c r="T387" s="1">
        <v>1</v>
      </c>
      <c r="U387" s="1">
        <v>0</v>
      </c>
      <c r="V387" s="1">
        <v>0</v>
      </c>
      <c r="W387" s="1">
        <v>1</v>
      </c>
      <c r="X387" s="1" t="s">
        <v>3716</v>
      </c>
      <c r="Y387" s="1">
        <v>9.7891089999999998</v>
      </c>
      <c r="Z387" s="1">
        <v>126.15971999999999</v>
      </c>
      <c r="AA387" s="11" cm="1">
        <f t="array" ref="AA387">IF(ISBLANK(Y387), 0, VINCentyInvDistance(F387,G387,Y387,Z387))</f>
        <v>2532.7625033414029</v>
      </c>
      <c r="AB387" s="1">
        <v>0</v>
      </c>
      <c r="AC387" s="1">
        <v>0</v>
      </c>
      <c r="AD387" s="1">
        <v>0</v>
      </c>
      <c r="AE387" s="1">
        <v>230</v>
      </c>
      <c r="AF387" s="1">
        <v>1</v>
      </c>
      <c r="AG387" s="1" t="s">
        <v>3717</v>
      </c>
      <c r="AH387" s="1" t="s">
        <v>3709</v>
      </c>
      <c r="AI387" s="1" t="str">
        <f>TRIM(MID(SUBSTITUTE($H387,",",REPT(" ",200)),(LEN($H387)-LEN(SUBSTITUTE($H387,",",""))-2)*200+1,200))</f>
        <v>Caraga</v>
      </c>
      <c r="AJ387" s="1" t="s">
        <v>55</v>
      </c>
      <c r="AK387" t="s">
        <v>16846</v>
      </c>
      <c r="AL387" s="7">
        <v>0</v>
      </c>
      <c r="AM387" s="1"/>
    </row>
    <row r="388" spans="1:39" ht="12.75" customHeight="1">
      <c r="A388" s="1"/>
      <c r="B388" s="1" t="s">
        <v>3834</v>
      </c>
      <c r="C388" s="1" t="s">
        <v>4245</v>
      </c>
      <c r="D388" s="3" t="str">
        <f ca="1">IFERROR(__xludf.DUMMYFUNCTION("PROPER(REGEXEXTRACT(B956, ""(?:https?:\/\/)?(?:www\.)?([a-zA-Z0-9-]+)\.""))"),"Skyscanner")</f>
        <v>Skyscanner</v>
      </c>
      <c r="E388" s="1" t="s">
        <v>4246</v>
      </c>
      <c r="F388" s="1">
        <v>9.81236</v>
      </c>
      <c r="G388" s="1">
        <v>126.16403</v>
      </c>
      <c r="H388" s="1" t="s">
        <v>3837</v>
      </c>
      <c r="I388" s="1" t="s">
        <v>3715</v>
      </c>
      <c r="J388" s="1">
        <f>IF(K388="URBAN",1,IF(K388="SUBURBAN",2,IF(K388="RURAL",3,"")))</f>
        <v>3</v>
      </c>
      <c r="K388" s="1" t="s">
        <v>541</v>
      </c>
      <c r="L388" s="18">
        <v>46082</v>
      </c>
      <c r="M388" s="49">
        <v>0.625</v>
      </c>
      <c r="N388" s="18">
        <v>46083</v>
      </c>
      <c r="O388" s="56">
        <v>0.45833333333333331</v>
      </c>
      <c r="P388" s="31" t="str">
        <f>TEXT($L388, "dddd")</f>
        <v>Sunday</v>
      </c>
      <c r="Q388" s="39" t="s">
        <v>111</v>
      </c>
      <c r="R388" s="39">
        <v>11712</v>
      </c>
      <c r="S388" s="1" t="str">
        <f>IF(OR(MONTH(L388)=12, MONTH(L388)&lt;=5), "Dry Season", "Wet Season")</f>
        <v>Dry Season</v>
      </c>
      <c r="T388" s="1">
        <v>1</v>
      </c>
      <c r="U388" s="1">
        <v>0</v>
      </c>
      <c r="V388" s="1">
        <v>1</v>
      </c>
      <c r="W388" s="1">
        <v>1</v>
      </c>
      <c r="X388" s="1" t="s">
        <v>3716</v>
      </c>
      <c r="Y388" s="1">
        <v>9.7891089999999998</v>
      </c>
      <c r="Z388" s="1">
        <v>126.15971999999999</v>
      </c>
      <c r="AA388" s="11" cm="1">
        <f t="array" ref="AA388">IF(ISBLANK(Y388), 0, VINCentyInvDistance(F388,G388,Y388,Z388))</f>
        <v>2614.8164171608396</v>
      </c>
      <c r="AB388" s="1">
        <v>0</v>
      </c>
      <c r="AC388" s="1">
        <v>9.6</v>
      </c>
      <c r="AD388" s="1">
        <v>4.8</v>
      </c>
      <c r="AE388" s="1">
        <v>481</v>
      </c>
      <c r="AF388" s="1">
        <v>1</v>
      </c>
      <c r="AG388" s="1" t="s">
        <v>4247</v>
      </c>
      <c r="AH388" s="1" t="s">
        <v>4247</v>
      </c>
      <c r="AI388" s="1" t="str">
        <f>TRIM(MID(SUBSTITUTE($H388,",",REPT(" ",200)),(LEN($H388)-LEN(SUBSTITUTE($H388,",",""))-2)*200+1,200))</f>
        <v>Caraga</v>
      </c>
      <c r="AJ388" s="1" t="s">
        <v>55</v>
      </c>
      <c r="AK388" t="s">
        <v>16886</v>
      </c>
      <c r="AL388" s="7">
        <v>0</v>
      </c>
      <c r="AM388" s="1" t="s">
        <v>3839</v>
      </c>
    </row>
    <row r="389" spans="1:39" ht="12.75" customHeight="1">
      <c r="A389" s="1"/>
      <c r="B389" s="1" t="s">
        <v>4248</v>
      </c>
      <c r="C389" s="1" t="s">
        <v>4249</v>
      </c>
      <c r="D389" s="3" t="str">
        <f ca="1">IFERROR(__xludf.DUMMYFUNCTION("PROPER(REGEXEXTRACT(B957, ""(?:https?:\/\/)?(?:www\.)?([a-zA-Z0-9-]+)\.""))"),"Skyscanner")</f>
        <v>Skyscanner</v>
      </c>
      <c r="E389" s="1" t="s">
        <v>4250</v>
      </c>
      <c r="F389" s="1">
        <v>7.2729210000000002</v>
      </c>
      <c r="G389" s="1">
        <v>125.832802</v>
      </c>
      <c r="H389" s="1" t="s">
        <v>4251</v>
      </c>
      <c r="I389" s="1" t="s">
        <v>4252</v>
      </c>
      <c r="J389" s="1">
        <f>IF(K389="URBAN",1,IF(K389="SUBURBAN",2,IF(K389="RURAL",3,"")))</f>
        <v>3</v>
      </c>
      <c r="K389" s="1" t="s">
        <v>541</v>
      </c>
      <c r="L389" s="18">
        <v>46082</v>
      </c>
      <c r="M389" s="49">
        <v>0.58333333333333337</v>
      </c>
      <c r="N389" s="18">
        <v>46083</v>
      </c>
      <c r="O389" s="56">
        <v>0.5</v>
      </c>
      <c r="P389" s="31" t="str">
        <f>TEXT($L389, "dddd")</f>
        <v>Sunday</v>
      </c>
      <c r="Q389" s="39" t="s">
        <v>323</v>
      </c>
      <c r="R389" s="39">
        <v>10254</v>
      </c>
      <c r="S389" s="1" t="str">
        <f>IF(OR(MONTH(L389)=12, MONTH(L389)&lt;=5), "Dry Season", "Wet Season")</f>
        <v>Dry Season</v>
      </c>
      <c r="T389" s="1">
        <v>1</v>
      </c>
      <c r="U389" s="1">
        <v>0</v>
      </c>
      <c r="V389" s="1">
        <v>0</v>
      </c>
      <c r="W389" s="1">
        <v>0</v>
      </c>
      <c r="X389" s="1" t="s">
        <v>44</v>
      </c>
      <c r="Y389" s="1"/>
      <c r="Z389" s="1"/>
      <c r="AA389" s="11" cm="1">
        <f t="array" ref="AA389">IF(ISBLANK(Y389), 0, VINCentyInvDistance(F389,G389,Y389,Z389))</f>
        <v>0</v>
      </c>
      <c r="AB389" s="1">
        <v>1</v>
      </c>
      <c r="AC389" s="1">
        <v>9.6</v>
      </c>
      <c r="AD389" s="1">
        <v>3.6</v>
      </c>
      <c r="AE389" s="1">
        <v>283</v>
      </c>
      <c r="AF389" s="1">
        <v>1</v>
      </c>
      <c r="AG389" s="1" t="s">
        <v>1703</v>
      </c>
      <c r="AH389" s="1" t="s">
        <v>1704</v>
      </c>
      <c r="AI389" s="1"/>
      <c r="AJ389" s="1" t="s">
        <v>55</v>
      </c>
      <c r="AK389" t="s">
        <v>16887</v>
      </c>
      <c r="AL389" s="7">
        <v>0</v>
      </c>
      <c r="AM389" s="1" t="s">
        <v>4253</v>
      </c>
    </row>
    <row r="390" spans="1:39" ht="12.75" customHeight="1">
      <c r="A390" s="1"/>
      <c r="B390" s="1" t="s">
        <v>4566</v>
      </c>
      <c r="C390" s="1" t="s">
        <v>4567</v>
      </c>
      <c r="D390" s="3" t="str">
        <f ca="1">IFERROR(__xludf.DUMMYFUNCTION("PROPER(REGEXEXTRACT(B1020, ""(?:https?:\/\/)?(?:www\.)?([a-zA-Z0-9-]+)\.""))"),"Skyscanner")</f>
        <v>Skyscanner</v>
      </c>
      <c r="E390" s="1" t="s">
        <v>4568</v>
      </c>
      <c r="F390" s="1">
        <v>7.1968120000000004</v>
      </c>
      <c r="G390" s="1">
        <v>125.710297</v>
      </c>
      <c r="H390" s="1" t="s">
        <v>4569</v>
      </c>
      <c r="I390" s="1" t="s">
        <v>4252</v>
      </c>
      <c r="J390" s="1">
        <f>IF(K390="URBAN",1,IF(K390="SUBURBAN",2,IF(K390="RURAL",3,"")))</f>
        <v>3</v>
      </c>
      <c r="K390" s="1" t="s">
        <v>541</v>
      </c>
      <c r="L390" s="18">
        <v>46082</v>
      </c>
      <c r="M390" s="49">
        <v>0.5</v>
      </c>
      <c r="N390" s="18">
        <v>46083</v>
      </c>
      <c r="O390" s="56">
        <v>0.41666666666666669</v>
      </c>
      <c r="P390" s="31" t="str">
        <f>TEXT($L390, "dddd")</f>
        <v>Sunday</v>
      </c>
      <c r="Q390" s="39" t="s">
        <v>207</v>
      </c>
      <c r="R390" s="39">
        <v>2702</v>
      </c>
      <c r="S390" s="1" t="str">
        <f>IF(OR(MONTH(L390)=12, MONTH(L390)&lt;=5), "Dry Season", "Wet Season")</f>
        <v>Dry Season</v>
      </c>
      <c r="T390" s="1">
        <v>2</v>
      </c>
      <c r="U390" s="1">
        <v>1</v>
      </c>
      <c r="V390" s="1">
        <v>0</v>
      </c>
      <c r="W390" s="1">
        <v>0</v>
      </c>
      <c r="X390" s="1" t="s">
        <v>44</v>
      </c>
      <c r="Y390" s="1"/>
      <c r="Z390" s="1"/>
      <c r="AA390" s="11" cm="1">
        <f t="array" ref="AA390">IF(ISBLANK(Y390), 0, VINCentyInvDistance(F390,G390,Y390,Z390))</f>
        <v>0</v>
      </c>
      <c r="AB390" s="1">
        <v>0</v>
      </c>
      <c r="AC390" s="1">
        <v>8.6</v>
      </c>
      <c r="AD390" s="1">
        <v>4.0999999999999996</v>
      </c>
      <c r="AE390" s="1">
        <v>4</v>
      </c>
      <c r="AF390" s="1">
        <v>1</v>
      </c>
      <c r="AG390" s="1" t="str">
        <f>TRIM(MID(SUBSTITUTE($H390,",",REPT(" ",200)),(LEN($H390)-LEN(SUBSTITUTE($H390,",",""))-4)*200+1,200))</f>
        <v>Samal</v>
      </c>
      <c r="AH390" s="1" t="str">
        <f>TRIM(MID(SUBSTITUTE($H390,",",REPT(" ",200)),(LEN($H390)-LEN(SUBSTITUTE($H390,",",""))-3)*200+1,200))</f>
        <v>Davao del Norte</v>
      </c>
      <c r="AI390" s="1" t="str">
        <f>TRIM(MID(SUBSTITUTE($H390,",",REPT(" ",200)),(LEN($H390)-LEN(SUBSTITUTE($H390,",",""))-2)*200+1,200))</f>
        <v>Davao Region</v>
      </c>
      <c r="AJ390" s="1" t="str">
        <f>TRIM(MID(SUBSTITUTE($H390,",",REPT(" ",200)),(LEN($H390)-LEN(SUBSTITUTE($H390,",",""))-0)*200+1,200))</f>
        <v>Philippines</v>
      </c>
      <c r="AK390" t="s">
        <v>16914</v>
      </c>
      <c r="AL390" s="7">
        <v>0</v>
      </c>
      <c r="AM390" s="1" t="s">
        <v>4570</v>
      </c>
    </row>
    <row r="391" spans="1:39" ht="12.75" customHeight="1">
      <c r="A391" s="1"/>
      <c r="B391" s="1" t="s">
        <v>4620</v>
      </c>
      <c r="C391" s="1" t="s">
        <v>4621</v>
      </c>
      <c r="D391" s="3" t="str">
        <f ca="1">IFERROR(__xludf.DUMMYFUNCTION("PROPER(REGEXEXTRACT(B1033, ""(?:https?:\/\/)?(?:www\.)?([a-zA-Z0-9-]+)\.""))"),"Google")</f>
        <v>Google</v>
      </c>
      <c r="E391" s="1" t="s">
        <v>4622</v>
      </c>
      <c r="F391" s="1">
        <v>7.0790844999999996</v>
      </c>
      <c r="G391" s="1">
        <v>125.6023576</v>
      </c>
      <c r="H391" s="1" t="s">
        <v>4623</v>
      </c>
      <c r="I391" s="1" t="s">
        <v>4252</v>
      </c>
      <c r="J391" s="1">
        <f>IF(K391="URBAN",1,IF(K391="SUBURBAN",2,IF(K391="RURAL",3,"")))</f>
        <v>3</v>
      </c>
      <c r="K391" s="1" t="s">
        <v>541</v>
      </c>
      <c r="L391" s="18">
        <v>46082</v>
      </c>
      <c r="M391" s="49">
        <v>0.625</v>
      </c>
      <c r="N391" s="18">
        <v>46083</v>
      </c>
      <c r="O391" s="56">
        <v>0.5</v>
      </c>
      <c r="P391" s="31" t="str">
        <f>TEXT($L391, "dddd")</f>
        <v>Sunday</v>
      </c>
      <c r="Q391" s="39" t="s">
        <v>111</v>
      </c>
      <c r="R391" s="39">
        <v>2624</v>
      </c>
      <c r="S391" s="1" t="str">
        <f>IF(OR(MONTH(L391)=12, MONTH(L391)&lt;=5), "Dry Season", "Wet Season")</f>
        <v>Dry Season</v>
      </c>
      <c r="T391" s="1">
        <v>1</v>
      </c>
      <c r="U391" s="1">
        <v>0</v>
      </c>
      <c r="V391" s="1">
        <v>0</v>
      </c>
      <c r="W391" s="1">
        <v>0</v>
      </c>
      <c r="X391" s="1" t="s">
        <v>44</v>
      </c>
      <c r="Y391" s="1"/>
      <c r="Z391" s="1"/>
      <c r="AA391" s="11" cm="1">
        <f t="array" ref="AA391">IF(ISBLANK(Y391), 0, VINCentyInvDistance(F391,G391,Y391,Z391))</f>
        <v>0</v>
      </c>
      <c r="AB391" s="1">
        <v>0</v>
      </c>
      <c r="AC391" s="1">
        <v>0</v>
      </c>
      <c r="AD391" s="1">
        <v>0</v>
      </c>
      <c r="AE391" s="1">
        <v>170</v>
      </c>
      <c r="AF391" s="1">
        <v>1</v>
      </c>
      <c r="AG391" s="1" t="str">
        <f>TRIM(MID(SUBSTITUTE($H391,",",REPT(" ",200)),(LEN($H391)-LEN(SUBSTITUTE($H391,",",""))-4)*200+1,200))</f>
        <v>Poblacion District</v>
      </c>
      <c r="AH391" s="1" t="str">
        <f>TRIM(MID(SUBSTITUTE($H391,",",REPT(" ",200)),(LEN($H391)-LEN(SUBSTITUTE($H391,",",""))-3)*200+1,200))</f>
        <v>Davao City</v>
      </c>
      <c r="AI391" s="1" t="str">
        <f>TRIM(MID(SUBSTITUTE($H391,",",REPT(" ",200)),(LEN($H391)-LEN(SUBSTITUTE($H391,",",""))-2)*200+1,200))</f>
        <v>Davao Region</v>
      </c>
      <c r="AJ391" s="1" t="str">
        <f>TRIM(MID(SUBSTITUTE($H391,",",REPT(" ",200)),(LEN($H391)-LEN(SUBSTITUTE($H391,",",""))-0)*200+1,200))</f>
        <v>Philippines</v>
      </c>
      <c r="AL391" s="7">
        <v>0</v>
      </c>
      <c r="AM391" s="1"/>
    </row>
    <row r="392" spans="1:39" ht="12.75" customHeight="1">
      <c r="A392" s="1"/>
      <c r="B392" s="1" t="s">
        <v>4770</v>
      </c>
      <c r="C392" s="1" t="s">
        <v>4771</v>
      </c>
      <c r="D392" s="3" t="str">
        <f ca="1">IFERROR(__xludf.DUMMYFUNCTION("PROPER(REGEXEXTRACT(B1065, ""(?:https?:\/\/)?(?:www\.)?([a-zA-Z0-9-]+)\.""))"),"Skyscanner")</f>
        <v>Skyscanner</v>
      </c>
      <c r="E392" s="1" t="s">
        <v>4772</v>
      </c>
      <c r="F392" s="1">
        <v>7.1122300000000003</v>
      </c>
      <c r="G392" s="1">
        <v>125.66791000000001</v>
      </c>
      <c r="H392" s="1" t="s">
        <v>4769</v>
      </c>
      <c r="I392" s="1" t="s">
        <v>4252</v>
      </c>
      <c r="J392" s="1">
        <f>IF(K392="URBAN",1,IF(K392="SUBURBAN",2,IF(K392="RURAL",3,"")))</f>
        <v>3</v>
      </c>
      <c r="K392" s="1" t="s">
        <v>541</v>
      </c>
      <c r="L392" s="18">
        <v>46082</v>
      </c>
      <c r="M392" s="49">
        <v>0.58333333333333337</v>
      </c>
      <c r="N392" s="18">
        <v>46083</v>
      </c>
      <c r="O392" s="56">
        <v>0.45833333333333331</v>
      </c>
      <c r="P392" s="31" t="str">
        <f>TEXT($L392, "dddd")</f>
        <v>Sunday</v>
      </c>
      <c r="Q392" s="39" t="s">
        <v>43</v>
      </c>
      <c r="R392" s="39">
        <v>2727</v>
      </c>
      <c r="S392" s="1" t="str">
        <f>IF(OR(MONTH(L392)=12, MONTH(L392)&lt;=5), "Dry Season", "Wet Season")</f>
        <v>Dry Season</v>
      </c>
      <c r="T392" s="1">
        <v>2</v>
      </c>
      <c r="U392" s="1">
        <v>1</v>
      </c>
      <c r="V392" s="1">
        <v>0</v>
      </c>
      <c r="W392" s="1">
        <v>0</v>
      </c>
      <c r="X392" s="1" t="s">
        <v>44</v>
      </c>
      <c r="Y392" s="1"/>
      <c r="Z392" s="1"/>
      <c r="AA392" s="11" cm="1">
        <f t="array" ref="AA392">IF(ISBLANK(Y392), 0, VINCentyInvDistance(F392,G392,Y392,Z392))</f>
        <v>0</v>
      </c>
      <c r="AB392" s="1">
        <v>1</v>
      </c>
      <c r="AC392" s="1">
        <v>9.6</v>
      </c>
      <c r="AD392" s="1">
        <v>4</v>
      </c>
      <c r="AE392" s="1">
        <v>4</v>
      </c>
      <c r="AF392" s="1">
        <v>1</v>
      </c>
      <c r="AG392" s="1" t="s">
        <v>4773</v>
      </c>
      <c r="AH392" s="1" t="s">
        <v>4109</v>
      </c>
      <c r="AI392" s="1"/>
      <c r="AJ392" s="1" t="s">
        <v>55</v>
      </c>
      <c r="AK392" t="s">
        <v>4774</v>
      </c>
      <c r="AL392" s="7">
        <v>0</v>
      </c>
      <c r="AM392" s="1" t="s">
        <v>4775</v>
      </c>
    </row>
    <row r="393" spans="1:39" ht="12.75" customHeight="1">
      <c r="A393" s="1"/>
      <c r="B393" s="1" t="s">
        <v>4799</v>
      </c>
      <c r="C393" s="1" t="s">
        <v>4800</v>
      </c>
      <c r="D393" s="3" t="str">
        <f ca="1">IFERROR(__xludf.DUMMYFUNCTION("PROPER(REGEXEXTRACT(B1071, ""(?:https?:\/\/)?(?:www\.)?([a-zA-Z0-9-]+)\.""))"),"Skyscanner")</f>
        <v>Skyscanner</v>
      </c>
      <c r="E393" s="1" t="s">
        <v>4801</v>
      </c>
      <c r="F393" s="1">
        <v>7.1186400000000001</v>
      </c>
      <c r="G393" s="1">
        <v>125.67431999999999</v>
      </c>
      <c r="H393" s="1" t="s">
        <v>4802</v>
      </c>
      <c r="I393" s="1" t="s">
        <v>4252</v>
      </c>
      <c r="J393" s="1">
        <f>IF(K393="URBAN",1,IF(K393="SUBURBAN",2,IF(K393="RURAL",3,"")))</f>
        <v>3</v>
      </c>
      <c r="K393" s="1" t="s">
        <v>541</v>
      </c>
      <c r="L393" s="18">
        <v>46082</v>
      </c>
      <c r="M393" s="49">
        <v>0.58333333333333337</v>
      </c>
      <c r="N393" s="18">
        <v>46083</v>
      </c>
      <c r="O393" s="56">
        <v>0.41666666666666669</v>
      </c>
      <c r="P393" s="31" t="str">
        <f>TEXT($L393, "dddd")</f>
        <v>Sunday</v>
      </c>
      <c r="Q393" s="39" t="s">
        <v>207</v>
      </c>
      <c r="R393" s="39">
        <v>2059</v>
      </c>
      <c r="S393" s="1" t="str">
        <f>IF(OR(MONTH(L393)=12, MONTH(L393)&lt;=5), "Dry Season", "Wet Season")</f>
        <v>Dry Season</v>
      </c>
      <c r="T393" s="1">
        <v>2</v>
      </c>
      <c r="U393" s="1">
        <v>0</v>
      </c>
      <c r="V393" s="1">
        <v>0</v>
      </c>
      <c r="W393" s="1">
        <v>0</v>
      </c>
      <c r="X393" s="1" t="s">
        <v>44</v>
      </c>
      <c r="Y393" s="1"/>
      <c r="Z393" s="1"/>
      <c r="AA393" s="11" cm="1">
        <f t="array" ref="AA393">IF(ISBLANK(Y393), 0, VINCentyInvDistance(F393,G393,Y393,Z393))</f>
        <v>0</v>
      </c>
      <c r="AB393" s="1">
        <v>0</v>
      </c>
      <c r="AC393" s="1">
        <v>0</v>
      </c>
      <c r="AD393" s="1">
        <v>0</v>
      </c>
      <c r="AE393" s="1">
        <v>10</v>
      </c>
      <c r="AF393" s="1">
        <v>1</v>
      </c>
      <c r="AG393" s="1" t="s">
        <v>4803</v>
      </c>
      <c r="AH393" s="1" t="s">
        <v>4109</v>
      </c>
      <c r="AI393" s="1" t="str">
        <f>TRIM(MID(SUBSTITUTE($H393,",",REPT(" ",200)),(LEN($H393)-LEN(SUBSTITUTE($H393,",",""))-2)*200+1,200))</f>
        <v>Davao Region</v>
      </c>
      <c r="AJ393" s="1" t="s">
        <v>55</v>
      </c>
      <c r="AK393" t="s">
        <v>4804</v>
      </c>
      <c r="AL393" s="7">
        <v>0</v>
      </c>
      <c r="AM393" s="1" t="s">
        <v>4805</v>
      </c>
    </row>
    <row r="394" spans="1:39" ht="12.75" customHeight="1">
      <c r="A394" s="11"/>
      <c r="B394" s="11" t="s">
        <v>4810</v>
      </c>
      <c r="C394" s="11" t="s">
        <v>4811</v>
      </c>
      <c r="D394" s="12" t="str">
        <f ca="1">IFERROR(__xludf.DUMMYFUNCTION("PROPER(REGEXEXTRACT(B1073, ""(?:https?:\/\/)?(?:www\.)?([a-zA-Z0-9-]+)\.""))"),"Skyscanner")</f>
        <v>Skyscanner</v>
      </c>
      <c r="E394" s="11" t="s">
        <v>4808</v>
      </c>
      <c r="F394" s="11">
        <v>11.979081000000001</v>
      </c>
      <c r="G394" s="11">
        <v>121.92112899999999</v>
      </c>
      <c r="H394" s="11" t="s">
        <v>4812</v>
      </c>
      <c r="I394" s="11" t="s">
        <v>1211</v>
      </c>
      <c r="J394" s="1">
        <f>IF(K394="URBAN",1,IF(K394="SUBURBAN",2,IF(K394="RURAL",3,"")))</f>
        <v>3</v>
      </c>
      <c r="K394" s="11" t="s">
        <v>541</v>
      </c>
      <c r="L394" s="19">
        <v>46082</v>
      </c>
      <c r="M394" s="50">
        <v>0.58333333333333337</v>
      </c>
      <c r="N394" s="19">
        <v>46083</v>
      </c>
      <c r="O394" s="60">
        <v>0.5</v>
      </c>
      <c r="P394" s="33" t="str">
        <f>TEXT($L394, "dddd")</f>
        <v>Sunday</v>
      </c>
      <c r="Q394" s="42" t="s">
        <v>117</v>
      </c>
      <c r="R394" s="42">
        <v>3751</v>
      </c>
      <c r="S394" s="11" t="str">
        <f>IF(OR(MONTH(L394)=12, MONTH(L394)&lt;=5), "Dry Season", "Wet Season")</f>
        <v>Dry Season</v>
      </c>
      <c r="T394" s="11">
        <v>1</v>
      </c>
      <c r="U394" s="11">
        <v>0</v>
      </c>
      <c r="V394" s="11">
        <v>0</v>
      </c>
      <c r="W394" s="13">
        <f>IF(ISNUMBER(SEARCH("N/A", X394)), 0, 1)</f>
        <v>1</v>
      </c>
      <c r="X394" s="13" t="s">
        <v>4813</v>
      </c>
      <c r="Y394" s="13">
        <v>11.9787356</v>
      </c>
      <c r="Z394" s="11">
        <v>121.9203402</v>
      </c>
      <c r="AA394" s="11" cm="1">
        <f t="array" ref="AA394">IF(ISBLANK(Y394), 0, VINCentyInvDistance(F394,G394,Y394,Z394))</f>
        <v>94.022810186262163</v>
      </c>
      <c r="AB394" s="11">
        <v>0</v>
      </c>
      <c r="AC394" s="11">
        <v>8.8000000000000007</v>
      </c>
      <c r="AD394" s="11">
        <v>4.5</v>
      </c>
      <c r="AE394" s="11">
        <v>919</v>
      </c>
      <c r="AF394" s="11">
        <v>1</v>
      </c>
      <c r="AG394" s="11" t="s">
        <v>4814</v>
      </c>
      <c r="AH394" s="11" t="s">
        <v>4815</v>
      </c>
      <c r="AI394" s="11"/>
      <c r="AJ394" s="11" t="s">
        <v>55</v>
      </c>
      <c r="AK394" t="s">
        <v>16930</v>
      </c>
      <c r="AL394" s="14">
        <v>0</v>
      </c>
      <c r="AM394" s="11" t="s">
        <v>4816</v>
      </c>
    </row>
    <row r="395" spans="1:39" ht="12.75" customHeight="1">
      <c r="A395" s="11"/>
      <c r="B395" s="11" t="s">
        <v>4810</v>
      </c>
      <c r="C395" s="11" t="s">
        <v>4817</v>
      </c>
      <c r="D395" s="12" t="str">
        <f ca="1">IFERROR(__xludf.DUMMYFUNCTION("PROPER(REGEXEXTRACT(B1074, ""(?:https?:\/\/)?(?:www\.)?([a-zA-Z0-9-]+)\.""))"),"Skyscanner")</f>
        <v>Skyscanner</v>
      </c>
      <c r="E395" s="11" t="s">
        <v>4808</v>
      </c>
      <c r="F395" s="11">
        <v>11.979081000000001</v>
      </c>
      <c r="G395" s="11">
        <v>121.92112899999999</v>
      </c>
      <c r="H395" s="11" t="s">
        <v>4812</v>
      </c>
      <c r="I395" s="11" t="s">
        <v>1211</v>
      </c>
      <c r="J395" s="1">
        <f>IF(K395="URBAN",1,IF(K395="SUBURBAN",2,IF(K395="RURAL",3,"")))</f>
        <v>3</v>
      </c>
      <c r="K395" s="11" t="s">
        <v>541</v>
      </c>
      <c r="L395" s="19">
        <v>46082</v>
      </c>
      <c r="M395" s="50">
        <v>0.58333333333333337</v>
      </c>
      <c r="N395" s="19">
        <v>46083</v>
      </c>
      <c r="O395" s="60">
        <v>0.5</v>
      </c>
      <c r="P395" s="33" t="str">
        <f>TEXT($L395, "dddd")</f>
        <v>Sunday</v>
      </c>
      <c r="Q395" s="42" t="s">
        <v>4818</v>
      </c>
      <c r="R395" s="42">
        <v>4272</v>
      </c>
      <c r="S395" s="11" t="str">
        <f>IF(OR(MONTH(L395)=12, MONTH(L395)&lt;=5), "Dry Season", "Wet Season")</f>
        <v>Dry Season</v>
      </c>
      <c r="T395" s="11">
        <v>1</v>
      </c>
      <c r="U395" s="11">
        <v>0</v>
      </c>
      <c r="V395" s="11">
        <v>0</v>
      </c>
      <c r="W395" s="13">
        <f>IF(ISNUMBER(SEARCH("N/A", X395)), 0, 1)</f>
        <v>1</v>
      </c>
      <c r="X395" s="13" t="s">
        <v>4813</v>
      </c>
      <c r="Y395" s="13">
        <v>11.9787356</v>
      </c>
      <c r="Z395" s="11">
        <v>121.9203402</v>
      </c>
      <c r="AA395" s="11" cm="1">
        <f t="array" ref="AA395">IF(ISBLANK(Y395), 0, VINCentyInvDistance(F395,G395,Y395,Z395))</f>
        <v>94.022810186262163</v>
      </c>
      <c r="AB395" s="11">
        <v>0</v>
      </c>
      <c r="AC395" s="11">
        <v>8.8000000000000007</v>
      </c>
      <c r="AD395" s="11">
        <v>4.5</v>
      </c>
      <c r="AE395" s="11">
        <v>919</v>
      </c>
      <c r="AF395" s="11">
        <v>1</v>
      </c>
      <c r="AG395" s="11" t="s">
        <v>4814</v>
      </c>
      <c r="AH395" s="11" t="s">
        <v>4815</v>
      </c>
      <c r="AI395" s="11"/>
      <c r="AJ395" s="11" t="s">
        <v>55</v>
      </c>
      <c r="AK395" t="s">
        <v>16930</v>
      </c>
      <c r="AL395" s="14">
        <v>0</v>
      </c>
      <c r="AM395" s="11" t="s">
        <v>4816</v>
      </c>
    </row>
    <row r="396" spans="1:39" ht="12.75" customHeight="1">
      <c r="A396" s="11"/>
      <c r="B396" s="11" t="s">
        <v>4810</v>
      </c>
      <c r="C396" s="11" t="s">
        <v>4819</v>
      </c>
      <c r="D396" s="12" t="str">
        <f ca="1">IFERROR(__xludf.DUMMYFUNCTION("PROPER(REGEXEXTRACT(B1075, ""(?:https?:\/\/)?(?:www\.)?([a-zA-Z0-9-]+)\.""))"),"Skyscanner")</f>
        <v>Skyscanner</v>
      </c>
      <c r="E396" s="11" t="s">
        <v>4808</v>
      </c>
      <c r="F396" s="11">
        <v>11.979081000000001</v>
      </c>
      <c r="G396" s="11">
        <v>121.92112899999999</v>
      </c>
      <c r="H396" s="11" t="s">
        <v>4812</v>
      </c>
      <c r="I396" s="11" t="s">
        <v>1211</v>
      </c>
      <c r="J396" s="1">
        <f>IF(K396="URBAN",1,IF(K396="SUBURBAN",2,IF(K396="RURAL",3,"")))</f>
        <v>3</v>
      </c>
      <c r="K396" s="11" t="s">
        <v>541</v>
      </c>
      <c r="L396" s="19">
        <v>46082</v>
      </c>
      <c r="M396" s="50">
        <v>0.58333333333333337</v>
      </c>
      <c r="N396" s="19">
        <v>46083</v>
      </c>
      <c r="O396" s="60">
        <v>0.5</v>
      </c>
      <c r="P396" s="33" t="str">
        <f>TEXT($L396, "dddd")</f>
        <v>Sunday</v>
      </c>
      <c r="Q396" s="42" t="s">
        <v>4818</v>
      </c>
      <c r="R396" s="42">
        <v>5350</v>
      </c>
      <c r="S396" s="11" t="str">
        <f>IF(OR(MONTH(L396)=12, MONTH(L396)&lt;=5), "Dry Season", "Wet Season")</f>
        <v>Dry Season</v>
      </c>
      <c r="T396" s="11">
        <v>1</v>
      </c>
      <c r="U396" s="11">
        <v>0</v>
      </c>
      <c r="V396" s="11">
        <v>0</v>
      </c>
      <c r="W396" s="13">
        <f>IF(ISNUMBER(SEARCH("N/A", X396)), 0, 1)</f>
        <v>1</v>
      </c>
      <c r="X396" s="13" t="s">
        <v>4813</v>
      </c>
      <c r="Y396" s="13">
        <v>11.9787356</v>
      </c>
      <c r="Z396" s="11">
        <v>121.9203402</v>
      </c>
      <c r="AA396" s="11" cm="1">
        <f t="array" ref="AA396">IF(ISBLANK(Y396), 0, VINCentyInvDistance(F396,G396,Y396,Z396))</f>
        <v>94.022810186262163</v>
      </c>
      <c r="AB396" s="11">
        <v>0</v>
      </c>
      <c r="AC396" s="11">
        <v>8.8000000000000007</v>
      </c>
      <c r="AD396" s="11">
        <v>4.5</v>
      </c>
      <c r="AE396" s="11">
        <v>919</v>
      </c>
      <c r="AF396" s="11">
        <v>1</v>
      </c>
      <c r="AG396" s="11" t="s">
        <v>4814</v>
      </c>
      <c r="AH396" s="11" t="s">
        <v>4815</v>
      </c>
      <c r="AI396" s="11"/>
      <c r="AJ396" s="11" t="s">
        <v>55</v>
      </c>
      <c r="AK396" t="s">
        <v>16930</v>
      </c>
      <c r="AL396" s="14">
        <v>0</v>
      </c>
      <c r="AM396" s="11" t="s">
        <v>4816</v>
      </c>
    </row>
    <row r="397" spans="1:39" ht="12.75" customHeight="1">
      <c r="A397" s="13"/>
      <c r="B397" s="13" t="s">
        <v>4810</v>
      </c>
      <c r="C397" s="11" t="s">
        <v>4820</v>
      </c>
      <c r="D397" s="12" t="str">
        <f ca="1">IFERROR(__xludf.DUMMYFUNCTION("PROPER(REGEXEXTRACT(B1076, ""(?:https?:\/\/)?(?:www\.)?([a-zA-Z0-9-]+)\.""))"),"Skyscanner")</f>
        <v>Skyscanner</v>
      </c>
      <c r="E397" s="11" t="s">
        <v>4808</v>
      </c>
      <c r="F397" s="11">
        <v>11.979081000000001</v>
      </c>
      <c r="G397" s="11">
        <v>121.92112899999999</v>
      </c>
      <c r="H397" s="11" t="s">
        <v>4812</v>
      </c>
      <c r="I397" s="11" t="s">
        <v>1211</v>
      </c>
      <c r="J397" s="1">
        <f>IF(K397="URBAN",1,IF(K397="SUBURBAN",2,IF(K397="RURAL",3,"")))</f>
        <v>3</v>
      </c>
      <c r="K397" s="11" t="s">
        <v>541</v>
      </c>
      <c r="L397" s="19">
        <v>46082</v>
      </c>
      <c r="M397" s="50">
        <v>0.58333333333333337</v>
      </c>
      <c r="N397" s="19">
        <v>46083</v>
      </c>
      <c r="O397" s="60">
        <v>0.5</v>
      </c>
      <c r="P397" s="33" t="str">
        <f>TEXT($L397, "dddd")</f>
        <v>Sunday</v>
      </c>
      <c r="Q397" s="42" t="s">
        <v>323</v>
      </c>
      <c r="R397" s="42">
        <v>7302</v>
      </c>
      <c r="S397" s="11" t="str">
        <f>IF(OR(MONTH(L397)=12, MONTH(L397)&lt;=5), "Dry Season", "Wet Season")</f>
        <v>Dry Season</v>
      </c>
      <c r="T397" s="11">
        <v>1</v>
      </c>
      <c r="U397" s="11">
        <v>0</v>
      </c>
      <c r="V397" s="11">
        <v>0</v>
      </c>
      <c r="W397" s="13">
        <f>IF(ISNUMBER(SEARCH("N/A", X397)), 0, 1)</f>
        <v>1</v>
      </c>
      <c r="X397" s="13" t="s">
        <v>4813</v>
      </c>
      <c r="Y397" s="13">
        <v>11.9787356</v>
      </c>
      <c r="Z397" s="11">
        <v>121.9203402</v>
      </c>
      <c r="AA397" s="11" cm="1">
        <f t="array" ref="AA397">IF(ISBLANK(Y397), 0, VINCentyInvDistance(F397,G397,Y397,Z397))</f>
        <v>94.022810186262163</v>
      </c>
      <c r="AB397" s="11">
        <v>0</v>
      </c>
      <c r="AC397" s="11">
        <v>8.8000000000000007</v>
      </c>
      <c r="AD397" s="11">
        <v>4.5</v>
      </c>
      <c r="AE397" s="11">
        <v>919</v>
      </c>
      <c r="AF397" s="11">
        <v>1</v>
      </c>
      <c r="AG397" s="11" t="s">
        <v>4814</v>
      </c>
      <c r="AH397" s="11" t="s">
        <v>4815</v>
      </c>
      <c r="AI397" s="11"/>
      <c r="AJ397" s="11" t="s">
        <v>55</v>
      </c>
      <c r="AK397" t="s">
        <v>16930</v>
      </c>
      <c r="AL397" s="14">
        <v>0</v>
      </c>
      <c r="AM397" s="11" t="s">
        <v>4816</v>
      </c>
    </row>
    <row r="398" spans="1:39" ht="12.75" customHeight="1">
      <c r="A398" s="11"/>
      <c r="B398" s="11" t="s">
        <v>4810</v>
      </c>
      <c r="C398" s="11" t="s">
        <v>4821</v>
      </c>
      <c r="D398" s="12" t="str">
        <f ca="1">IFERROR(__xludf.DUMMYFUNCTION("PROPER(REGEXEXTRACT(B1077, ""(?:https?:\/\/)?(?:www\.)?([a-zA-Z0-9-]+)\.""))"),"Skyscanner")</f>
        <v>Skyscanner</v>
      </c>
      <c r="E398" s="11" t="s">
        <v>4808</v>
      </c>
      <c r="F398" s="11">
        <v>11.979081000000001</v>
      </c>
      <c r="G398" s="11">
        <v>121.92112899999999</v>
      </c>
      <c r="H398" s="11" t="s">
        <v>4812</v>
      </c>
      <c r="I398" s="11" t="s">
        <v>1211</v>
      </c>
      <c r="J398" s="1">
        <f>IF(K398="URBAN",1,IF(K398="SUBURBAN",2,IF(K398="RURAL",3,"")))</f>
        <v>3</v>
      </c>
      <c r="K398" s="11" t="s">
        <v>541</v>
      </c>
      <c r="L398" s="19">
        <v>46082</v>
      </c>
      <c r="M398" s="50">
        <v>0.58333333333333337</v>
      </c>
      <c r="N398" s="19">
        <v>46083</v>
      </c>
      <c r="O398" s="60">
        <v>0.5</v>
      </c>
      <c r="P398" s="33" t="str">
        <f>TEXT($L398, "dddd")</f>
        <v>Sunday</v>
      </c>
      <c r="Q398" s="42" t="s">
        <v>4818</v>
      </c>
      <c r="R398" s="42">
        <v>11125</v>
      </c>
      <c r="S398" s="11" t="str">
        <f>IF(OR(MONTH(L398)=12, MONTH(L398)&lt;=5), "Dry Season", "Wet Season")</f>
        <v>Dry Season</v>
      </c>
      <c r="T398" s="11">
        <v>1</v>
      </c>
      <c r="U398" s="11">
        <v>0</v>
      </c>
      <c r="V398" s="11">
        <v>0</v>
      </c>
      <c r="W398" s="13">
        <f>IF(ISNUMBER(SEARCH("N/A", X398)), 0, 1)</f>
        <v>1</v>
      </c>
      <c r="X398" s="13" t="s">
        <v>4813</v>
      </c>
      <c r="Y398" s="13">
        <v>11.9787356</v>
      </c>
      <c r="Z398" s="11">
        <v>121.9203402</v>
      </c>
      <c r="AA398" s="11" cm="1">
        <f t="array" ref="AA398">IF(ISBLANK(Y398), 0, VINCentyInvDistance(F398,G398,Y398,Z398))</f>
        <v>94.022810186262163</v>
      </c>
      <c r="AB398" s="11">
        <v>0</v>
      </c>
      <c r="AC398" s="11">
        <v>8.8000000000000007</v>
      </c>
      <c r="AD398" s="11">
        <v>4.5</v>
      </c>
      <c r="AE398" s="11">
        <v>919</v>
      </c>
      <c r="AF398" s="11">
        <v>1</v>
      </c>
      <c r="AG398" s="11" t="s">
        <v>4814</v>
      </c>
      <c r="AH398" s="11" t="s">
        <v>4815</v>
      </c>
      <c r="AI398" s="11"/>
      <c r="AJ398" s="11" t="s">
        <v>55</v>
      </c>
      <c r="AK398" t="s">
        <v>16930</v>
      </c>
      <c r="AL398" s="14">
        <v>0</v>
      </c>
      <c r="AM398" s="11" t="s">
        <v>4816</v>
      </c>
    </row>
    <row r="399" spans="1:39" ht="12.75" customHeight="1">
      <c r="A399" s="11"/>
      <c r="B399" s="11" t="s">
        <v>4810</v>
      </c>
      <c r="C399" s="11" t="s">
        <v>4822</v>
      </c>
      <c r="D399" s="12" t="str">
        <f ca="1">IFERROR(__xludf.DUMMYFUNCTION("PROPER(REGEXEXTRACT(B1078, ""(?:https?:\/\/)?(?:www\.)?([a-zA-Z0-9-]+)\.""))"),"Skyscanner")</f>
        <v>Skyscanner</v>
      </c>
      <c r="E399" s="11" t="s">
        <v>4808</v>
      </c>
      <c r="F399" s="11">
        <v>11.979081000000001</v>
      </c>
      <c r="G399" s="11">
        <v>121.92112899999999</v>
      </c>
      <c r="H399" s="11" t="s">
        <v>4812</v>
      </c>
      <c r="I399" s="11" t="s">
        <v>1211</v>
      </c>
      <c r="J399" s="1">
        <f>IF(K399="URBAN",1,IF(K399="SUBURBAN",2,IF(K399="RURAL",3,"")))</f>
        <v>3</v>
      </c>
      <c r="K399" s="11" t="s">
        <v>541</v>
      </c>
      <c r="L399" s="19">
        <v>46082</v>
      </c>
      <c r="M399" s="50">
        <v>0.58333333333333337</v>
      </c>
      <c r="N399" s="19">
        <v>46083</v>
      </c>
      <c r="O399" s="60">
        <v>0.5</v>
      </c>
      <c r="P399" s="33" t="str">
        <f>TEXT($L399, "dddd")</f>
        <v>Sunday</v>
      </c>
      <c r="Q399" s="42" t="s">
        <v>4823</v>
      </c>
      <c r="R399" s="42">
        <v>16930</v>
      </c>
      <c r="S399" s="11" t="str">
        <f>IF(OR(MONTH(L399)=12, MONTH(L399)&lt;=5), "Dry Season", "Wet Season")</f>
        <v>Dry Season</v>
      </c>
      <c r="T399" s="11">
        <v>1</v>
      </c>
      <c r="U399" s="11">
        <v>0</v>
      </c>
      <c r="V399" s="11">
        <v>0</v>
      </c>
      <c r="W399" s="13">
        <f>IF(ISNUMBER(SEARCH("N/A", X399)), 0, 1)</f>
        <v>1</v>
      </c>
      <c r="X399" s="13" t="s">
        <v>4813</v>
      </c>
      <c r="Y399" s="13">
        <v>11.9787356</v>
      </c>
      <c r="Z399" s="11">
        <v>121.9203402</v>
      </c>
      <c r="AA399" s="11" cm="1">
        <f t="array" ref="AA399">IF(ISBLANK(Y399), 0, VINCentyInvDistance(F399,G399,Y399,Z399))</f>
        <v>94.022810186262163</v>
      </c>
      <c r="AB399" s="11">
        <v>0</v>
      </c>
      <c r="AC399" s="11">
        <v>8.8000000000000007</v>
      </c>
      <c r="AD399" s="11">
        <v>4.5</v>
      </c>
      <c r="AE399" s="11">
        <v>919</v>
      </c>
      <c r="AF399" s="11">
        <v>1</v>
      </c>
      <c r="AG399" s="11" t="s">
        <v>4814</v>
      </c>
      <c r="AH399" s="11" t="s">
        <v>4815</v>
      </c>
      <c r="AI399" s="11"/>
      <c r="AJ399" s="11" t="s">
        <v>55</v>
      </c>
      <c r="AK399" t="s">
        <v>16930</v>
      </c>
      <c r="AL399" s="14">
        <v>0</v>
      </c>
      <c r="AM399" s="11" t="s">
        <v>4816</v>
      </c>
    </row>
    <row r="400" spans="1:39" ht="12.75" customHeight="1">
      <c r="A400" s="11"/>
      <c r="B400" s="11" t="s">
        <v>4810</v>
      </c>
      <c r="C400" s="11" t="s">
        <v>4824</v>
      </c>
      <c r="D400" s="12" t="str">
        <f ca="1">IFERROR(__xludf.DUMMYFUNCTION("PROPER(REGEXEXTRACT(B1079, ""(?:https?:\/\/)?(?:www\.)?([a-zA-Z0-9-]+)\.""))"),"Skyscanner")</f>
        <v>Skyscanner</v>
      </c>
      <c r="E400" s="11" t="s">
        <v>4808</v>
      </c>
      <c r="F400" s="11">
        <v>11.979081000000001</v>
      </c>
      <c r="G400" s="11">
        <v>121.92112899999999</v>
      </c>
      <c r="H400" s="11" t="s">
        <v>4812</v>
      </c>
      <c r="I400" s="11" t="s">
        <v>1211</v>
      </c>
      <c r="J400" s="1">
        <f>IF(K400="URBAN",1,IF(K400="SUBURBAN",2,IF(K400="RURAL",3,"")))</f>
        <v>3</v>
      </c>
      <c r="K400" s="11" t="s">
        <v>541</v>
      </c>
      <c r="L400" s="19">
        <v>46082</v>
      </c>
      <c r="M400" s="50">
        <v>0.58333333333333337</v>
      </c>
      <c r="N400" s="19">
        <v>46083</v>
      </c>
      <c r="O400" s="60">
        <v>0.5</v>
      </c>
      <c r="P400" s="33" t="str">
        <f>TEXT($L400, "dddd")</f>
        <v>Sunday</v>
      </c>
      <c r="Q400" s="42" t="s">
        <v>4823</v>
      </c>
      <c r="R400" s="42">
        <v>18258</v>
      </c>
      <c r="S400" s="11" t="str">
        <f>IF(OR(MONTH(L400)=12, MONTH(L400)&lt;=5), "Dry Season", "Wet Season")</f>
        <v>Dry Season</v>
      </c>
      <c r="T400" s="11">
        <v>1</v>
      </c>
      <c r="U400" s="11">
        <v>0</v>
      </c>
      <c r="V400" s="11">
        <v>0</v>
      </c>
      <c r="W400" s="13">
        <f>IF(ISNUMBER(SEARCH("N/A", X400)), 0, 1)</f>
        <v>1</v>
      </c>
      <c r="X400" s="13" t="s">
        <v>4813</v>
      </c>
      <c r="Y400" s="13">
        <v>11.9787356</v>
      </c>
      <c r="Z400" s="11">
        <v>121.9203402</v>
      </c>
      <c r="AA400" s="11" cm="1">
        <f t="array" ref="AA400">IF(ISBLANK(Y400), 0, VINCentyInvDistance(F400,G400,Y400,Z400))</f>
        <v>94.022810186262163</v>
      </c>
      <c r="AB400" s="11">
        <v>0</v>
      </c>
      <c r="AC400" s="11">
        <v>8.8000000000000007</v>
      </c>
      <c r="AD400" s="11">
        <v>4.5</v>
      </c>
      <c r="AE400" s="11">
        <v>919</v>
      </c>
      <c r="AF400" s="11">
        <v>1</v>
      </c>
      <c r="AG400" s="11" t="s">
        <v>4814</v>
      </c>
      <c r="AH400" s="11" t="s">
        <v>4815</v>
      </c>
      <c r="AI400" s="11"/>
      <c r="AJ400" s="11" t="s">
        <v>55</v>
      </c>
      <c r="AK400" t="s">
        <v>16930</v>
      </c>
      <c r="AL400" s="14">
        <v>0</v>
      </c>
      <c r="AM400" s="11" t="s">
        <v>4816</v>
      </c>
    </row>
    <row r="401" spans="1:39" ht="12.75" customHeight="1">
      <c r="A401" s="11"/>
      <c r="B401" s="11" t="s">
        <v>4810</v>
      </c>
      <c r="C401" s="11" t="s">
        <v>4825</v>
      </c>
      <c r="D401" s="12" t="str">
        <f ca="1">IFERROR(__xludf.DUMMYFUNCTION("PROPER(REGEXEXTRACT(B1080, ""(?:https?:\/\/)?(?:www\.)?([a-zA-Z0-9-]+)\.""))"),"Skyscanner")</f>
        <v>Skyscanner</v>
      </c>
      <c r="E401" s="11" t="s">
        <v>4808</v>
      </c>
      <c r="F401" s="11">
        <v>11.979081000000001</v>
      </c>
      <c r="G401" s="11">
        <v>121.92112899999999</v>
      </c>
      <c r="H401" s="11" t="s">
        <v>4812</v>
      </c>
      <c r="I401" s="11" t="s">
        <v>1211</v>
      </c>
      <c r="J401" s="1">
        <f>IF(K401="URBAN",1,IF(K401="SUBURBAN",2,IF(K401="RURAL",3,"")))</f>
        <v>3</v>
      </c>
      <c r="K401" s="11" t="s">
        <v>541</v>
      </c>
      <c r="L401" s="19">
        <v>46082</v>
      </c>
      <c r="M401" s="50">
        <v>0.58333333333333337</v>
      </c>
      <c r="N401" s="19">
        <v>46083</v>
      </c>
      <c r="O401" s="60">
        <v>0.5</v>
      </c>
      <c r="P401" s="33" t="str">
        <f>TEXT($L401, "dddd")</f>
        <v>Sunday</v>
      </c>
      <c r="Q401" s="42" t="s">
        <v>4826</v>
      </c>
      <c r="R401" s="42">
        <v>22242</v>
      </c>
      <c r="S401" s="11" t="str">
        <f>IF(OR(MONTH(L401)=12, MONTH(L401)&lt;=5), "Dry Season", "Wet Season")</f>
        <v>Dry Season</v>
      </c>
      <c r="T401" s="11">
        <v>1</v>
      </c>
      <c r="U401" s="11">
        <v>0</v>
      </c>
      <c r="V401" s="11">
        <v>0</v>
      </c>
      <c r="W401" s="13">
        <f>IF(ISNUMBER(SEARCH("N/A", X401)), 0, 1)</f>
        <v>1</v>
      </c>
      <c r="X401" s="13" t="s">
        <v>4813</v>
      </c>
      <c r="Y401" s="13">
        <v>11.9787356</v>
      </c>
      <c r="Z401" s="11">
        <v>121.9203402</v>
      </c>
      <c r="AA401" s="11" cm="1">
        <f t="array" ref="AA401">IF(ISBLANK(Y401), 0, VINCentyInvDistance(F401,G401,Y401,Z401))</f>
        <v>94.022810186262163</v>
      </c>
      <c r="AB401" s="11">
        <v>0</v>
      </c>
      <c r="AC401" s="11">
        <v>8.8000000000000007</v>
      </c>
      <c r="AD401" s="11">
        <v>4.5</v>
      </c>
      <c r="AE401" s="11">
        <v>919</v>
      </c>
      <c r="AF401" s="11">
        <v>1</v>
      </c>
      <c r="AG401" s="11" t="s">
        <v>4814</v>
      </c>
      <c r="AH401" s="11" t="s">
        <v>4815</v>
      </c>
      <c r="AI401" s="11"/>
      <c r="AJ401" s="11" t="s">
        <v>55</v>
      </c>
      <c r="AK401" t="s">
        <v>16930</v>
      </c>
      <c r="AL401" s="14">
        <v>0</v>
      </c>
      <c r="AM401" s="11" t="s">
        <v>4816</v>
      </c>
    </row>
    <row r="402" spans="1:39" ht="12.75" customHeight="1">
      <c r="A402" s="11"/>
      <c r="B402" s="11" t="s">
        <v>4810</v>
      </c>
      <c r="C402" s="11" t="s">
        <v>4827</v>
      </c>
      <c r="D402" s="12" t="str">
        <f ca="1">IFERROR(__xludf.DUMMYFUNCTION("PROPER(REGEXEXTRACT(B1081, ""(?:https?:\/\/)?(?:www\.)?([a-zA-Z0-9-]+)\.""))"),"Skyscanner")</f>
        <v>Skyscanner</v>
      </c>
      <c r="E402" s="11" t="s">
        <v>4808</v>
      </c>
      <c r="F402" s="11">
        <v>11.979081000000001</v>
      </c>
      <c r="G402" s="11">
        <v>121.92112899999999</v>
      </c>
      <c r="H402" s="11" t="s">
        <v>4812</v>
      </c>
      <c r="I402" s="11" t="s">
        <v>1211</v>
      </c>
      <c r="J402" s="1">
        <f>IF(K402="URBAN",1,IF(K402="SUBURBAN",2,IF(K402="RURAL",3,"")))</f>
        <v>3</v>
      </c>
      <c r="K402" s="11" t="s">
        <v>541</v>
      </c>
      <c r="L402" s="19">
        <v>46082</v>
      </c>
      <c r="M402" s="50">
        <v>0.58333333333333337</v>
      </c>
      <c r="N402" s="19">
        <v>46083</v>
      </c>
      <c r="O402" s="60">
        <v>0.5</v>
      </c>
      <c r="P402" s="33" t="str">
        <f>TEXT($L402, "dddd")</f>
        <v>Sunday</v>
      </c>
      <c r="Q402" s="42" t="s">
        <v>4828</v>
      </c>
      <c r="R402" s="42">
        <v>35520</v>
      </c>
      <c r="S402" s="11" t="str">
        <f>IF(OR(MONTH(L402)=12, MONTH(L402)&lt;=5), "Dry Season", "Wet Season")</f>
        <v>Dry Season</v>
      </c>
      <c r="T402" s="11">
        <v>1</v>
      </c>
      <c r="U402" s="11">
        <v>0</v>
      </c>
      <c r="V402" s="11">
        <v>0</v>
      </c>
      <c r="W402" s="13">
        <f>IF(ISNUMBER(SEARCH("N/A", X402)), 0, 1)</f>
        <v>1</v>
      </c>
      <c r="X402" s="13" t="s">
        <v>4813</v>
      </c>
      <c r="Y402" s="13">
        <v>11.9787356</v>
      </c>
      <c r="Z402" s="11">
        <v>121.9203402</v>
      </c>
      <c r="AA402" s="11" cm="1">
        <f t="array" ref="AA402">IF(ISBLANK(Y402), 0, VINCentyInvDistance(F402,G402,Y402,Z402))</f>
        <v>94.022810186262163</v>
      </c>
      <c r="AB402" s="11">
        <v>0</v>
      </c>
      <c r="AC402" s="11">
        <v>8.8000000000000007</v>
      </c>
      <c r="AD402" s="11">
        <v>4.5</v>
      </c>
      <c r="AE402" s="11">
        <v>919</v>
      </c>
      <c r="AF402" s="11">
        <v>1</v>
      </c>
      <c r="AG402" s="11" t="s">
        <v>4814</v>
      </c>
      <c r="AH402" s="11" t="s">
        <v>4815</v>
      </c>
      <c r="AI402" s="11"/>
      <c r="AJ402" s="11" t="s">
        <v>55</v>
      </c>
      <c r="AK402" t="s">
        <v>16930</v>
      </c>
      <c r="AL402" s="14">
        <v>0</v>
      </c>
      <c r="AM402" s="11" t="s">
        <v>4816</v>
      </c>
    </row>
    <row r="403" spans="1:39" ht="12.75" customHeight="1">
      <c r="A403" s="11"/>
      <c r="B403" s="11" t="s">
        <v>4810</v>
      </c>
      <c r="C403" s="11" t="s">
        <v>4829</v>
      </c>
      <c r="D403" s="12" t="str">
        <f ca="1">IFERROR(__xludf.DUMMYFUNCTION("PROPER(REGEXEXTRACT(B1082, ""(?:https?:\/\/)?(?:www\.)?([a-zA-Z0-9-]+)\.""))"),"Skyscanner")</f>
        <v>Skyscanner</v>
      </c>
      <c r="E403" s="11" t="s">
        <v>4830</v>
      </c>
      <c r="F403" s="11">
        <v>11.979081000000001</v>
      </c>
      <c r="G403" s="11">
        <v>121.92112899999999</v>
      </c>
      <c r="H403" s="11" t="s">
        <v>4812</v>
      </c>
      <c r="I403" s="11" t="s">
        <v>1211</v>
      </c>
      <c r="J403" s="1">
        <f>IF(K403="URBAN",1,IF(K403="SUBURBAN",2,IF(K403="RURAL",3,"")))</f>
        <v>3</v>
      </c>
      <c r="K403" s="11" t="s">
        <v>541</v>
      </c>
      <c r="L403" s="19">
        <v>46082</v>
      </c>
      <c r="M403" s="50">
        <v>0.58333333333333337</v>
      </c>
      <c r="N403" s="19">
        <v>46083</v>
      </c>
      <c r="O403" s="60">
        <v>0.5</v>
      </c>
      <c r="P403" s="33" t="str">
        <f>TEXT($L403, "dddd")</f>
        <v>Sunday</v>
      </c>
      <c r="Q403" s="42" t="s">
        <v>531</v>
      </c>
      <c r="R403" s="42">
        <v>4467</v>
      </c>
      <c r="S403" s="11" t="str">
        <f>IF(OR(MONTH(L403)=12, MONTH(L403)&lt;=5), "Dry Season", "Wet Season")</f>
        <v>Dry Season</v>
      </c>
      <c r="T403" s="11">
        <v>1</v>
      </c>
      <c r="U403" s="11">
        <v>0</v>
      </c>
      <c r="V403" s="11">
        <v>0</v>
      </c>
      <c r="W403" s="13">
        <f>IF(ISNUMBER(SEARCH("N/A", X403)), 0, 1)</f>
        <v>1</v>
      </c>
      <c r="X403" s="13" t="s">
        <v>4813</v>
      </c>
      <c r="Y403" s="13">
        <v>11.9787356</v>
      </c>
      <c r="Z403" s="11">
        <v>121.9203402</v>
      </c>
      <c r="AA403" s="11" cm="1">
        <f t="array" ref="AA403">IF(ISBLANK(Y403), 0, VINCentyInvDistance(F403,G403,Y403,Z403))</f>
        <v>94.022810186262163</v>
      </c>
      <c r="AB403" s="11">
        <v>0</v>
      </c>
      <c r="AC403" s="11">
        <v>8.8000000000000007</v>
      </c>
      <c r="AD403" s="11">
        <v>4.4000000000000004</v>
      </c>
      <c r="AE403" s="11">
        <v>919</v>
      </c>
      <c r="AF403" s="11">
        <v>1</v>
      </c>
      <c r="AG403" s="11" t="s">
        <v>4814</v>
      </c>
      <c r="AH403" s="11" t="s">
        <v>4815</v>
      </c>
      <c r="AI403" s="11"/>
      <c r="AJ403" s="11" t="s">
        <v>55</v>
      </c>
      <c r="AK403" t="s">
        <v>16930</v>
      </c>
      <c r="AL403" s="14">
        <v>0</v>
      </c>
      <c r="AM403" s="11" t="s">
        <v>4816</v>
      </c>
    </row>
    <row r="404" spans="1:39" ht="12.75" customHeight="1">
      <c r="A404" s="1"/>
      <c r="B404" s="1" t="s">
        <v>4880</v>
      </c>
      <c r="C404" s="1" t="s">
        <v>4881</v>
      </c>
      <c r="D404" s="3" t="str">
        <f ca="1">IFERROR(__xludf.DUMMYFUNCTION("PROPER(REGEXEXTRACT(B1108, ""(?:https?:\/\/)?(?:www\.)?([a-zA-Z0-9-]+)\.""))"),"Skyscanner")</f>
        <v>Skyscanner</v>
      </c>
      <c r="E404" s="1" t="s">
        <v>4882</v>
      </c>
      <c r="F404" s="1">
        <v>9.1420910000000006</v>
      </c>
      <c r="G404" s="1">
        <v>123.51201399999999</v>
      </c>
      <c r="H404" s="1" t="s">
        <v>4883</v>
      </c>
      <c r="I404" s="1" t="s">
        <v>3119</v>
      </c>
      <c r="J404" s="1">
        <f>IF(K404="URBAN",1,IF(K404="SUBURBAN",2,IF(K404="RURAL",3,"")))</f>
        <v>3</v>
      </c>
      <c r="K404" s="1" t="s">
        <v>541</v>
      </c>
      <c r="L404" s="18">
        <v>46082</v>
      </c>
      <c r="M404" s="49">
        <v>0.625</v>
      </c>
      <c r="N404" s="18">
        <v>46083</v>
      </c>
      <c r="O404" s="56">
        <v>0.5</v>
      </c>
      <c r="P404" s="31" t="str">
        <f>TEXT($L404, "dddd")</f>
        <v>Sunday</v>
      </c>
      <c r="Q404" s="39" t="s">
        <v>531</v>
      </c>
      <c r="R404" s="39">
        <v>5093</v>
      </c>
      <c r="S404" s="1" t="str">
        <f>IF(OR(MONTH(L404)=12, MONTH(L404)&lt;=5), "Dry Season", "Wet Season")</f>
        <v>Dry Season</v>
      </c>
      <c r="T404" s="1">
        <v>1</v>
      </c>
      <c r="U404" s="1">
        <v>0</v>
      </c>
      <c r="V404" s="1">
        <v>0</v>
      </c>
      <c r="W404" s="2">
        <f>IF(ISNUMBER(SEARCH("N/A", X404)), 0, 1)</f>
        <v>0</v>
      </c>
      <c r="X404" s="1" t="s">
        <v>44</v>
      </c>
      <c r="Y404" s="1"/>
      <c r="Z404" s="1"/>
      <c r="AA404" s="11" cm="1">
        <f t="array" ref="AA404">IF(ISBLANK(Y404), 0, VINCentyInvDistance(F404,G404,Y404,Z404))</f>
        <v>0</v>
      </c>
      <c r="AB404" s="1">
        <v>0</v>
      </c>
      <c r="AC404" s="1">
        <v>9.1999999999999993</v>
      </c>
      <c r="AD404" s="1">
        <v>0</v>
      </c>
      <c r="AE404" s="1">
        <v>2858</v>
      </c>
      <c r="AF404" s="1">
        <v>1</v>
      </c>
      <c r="AG404" s="1" t="s">
        <v>4884</v>
      </c>
      <c r="AH404" s="1" t="s">
        <v>4884</v>
      </c>
      <c r="AI404" s="1"/>
      <c r="AJ404" s="1" t="s">
        <v>55</v>
      </c>
      <c r="AL404" s="7">
        <v>0</v>
      </c>
      <c r="AM404" s="1" t="s">
        <v>4885</v>
      </c>
    </row>
    <row r="405" spans="1:39" ht="12.75" customHeight="1">
      <c r="A405" s="1"/>
      <c r="B405" s="1" t="s">
        <v>4886</v>
      </c>
      <c r="C405" s="1" t="s">
        <v>4887</v>
      </c>
      <c r="D405" s="3" t="str">
        <f ca="1">IFERROR(__xludf.DUMMYFUNCTION("PROPER(REGEXEXTRACT(B1109, ""(?:https?:\/\/)?(?:www\.)?([a-zA-Z0-9-]+)\.""))"),"Tripadvisor")</f>
        <v>Tripadvisor</v>
      </c>
      <c r="E405" s="1" t="s">
        <v>4888</v>
      </c>
      <c r="F405" s="1">
        <v>12.004004999999999</v>
      </c>
      <c r="G405" s="1">
        <v>120.19237099999999</v>
      </c>
      <c r="H405" s="1" t="s">
        <v>4889</v>
      </c>
      <c r="I405" s="1" t="s">
        <v>50</v>
      </c>
      <c r="J405" s="1">
        <f>IF(K405="URBAN",1,IF(K405="SUBURBAN",2,IF(K405="RURAL",3,"")))</f>
        <v>3</v>
      </c>
      <c r="K405" s="1" t="s">
        <v>541</v>
      </c>
      <c r="L405" s="18">
        <v>46082</v>
      </c>
      <c r="M405" s="49">
        <v>0.625</v>
      </c>
      <c r="N405" s="18">
        <v>46083</v>
      </c>
      <c r="O405" s="56">
        <v>0.5</v>
      </c>
      <c r="P405" s="31" t="str">
        <f>TEXT($L405, "dddd")</f>
        <v>Sunday</v>
      </c>
      <c r="Q405" s="39" t="s">
        <v>531</v>
      </c>
      <c r="R405" s="39">
        <v>1623</v>
      </c>
      <c r="S405" s="1" t="str">
        <f>IF(OR(MONTH(L405)=12, MONTH(L405)&lt;=5), "Dry Season", "Wet Season")</f>
        <v>Dry Season</v>
      </c>
      <c r="T405" s="1">
        <v>1</v>
      </c>
      <c r="U405" s="1">
        <v>0</v>
      </c>
      <c r="V405" s="1">
        <v>0</v>
      </c>
      <c r="W405" s="2">
        <f>IF(ISNUMBER(SEARCH("N/A", X405)), 0, 1)</f>
        <v>0</v>
      </c>
      <c r="X405" s="1" t="s">
        <v>44</v>
      </c>
      <c r="Y405" s="1"/>
      <c r="Z405" s="1"/>
      <c r="AA405" s="11" cm="1">
        <f t="array" ref="AA405">IF(ISBLANK(Y405), 0, VINCentyInvDistance(F405,G405,Y405,Z405))</f>
        <v>0</v>
      </c>
      <c r="AB405" s="1">
        <v>0</v>
      </c>
      <c r="AC405" s="1">
        <v>9.8000000000000007</v>
      </c>
      <c r="AD405" s="1">
        <v>0</v>
      </c>
      <c r="AE405" s="1">
        <v>633</v>
      </c>
      <c r="AF405" s="1">
        <v>1</v>
      </c>
      <c r="AG405" s="1" t="s">
        <v>3284</v>
      </c>
      <c r="AH405" s="1" t="s">
        <v>1597</v>
      </c>
      <c r="AI405" s="1"/>
      <c r="AJ405" s="1" t="s">
        <v>55</v>
      </c>
      <c r="AL405" s="7">
        <v>0</v>
      </c>
      <c r="AM405" s="1" t="s">
        <v>4890</v>
      </c>
    </row>
    <row r="406" spans="1:39" ht="12.75" customHeight="1">
      <c r="A406" s="1"/>
      <c r="B406" s="1" t="s">
        <v>4895</v>
      </c>
      <c r="C406" s="1" t="s">
        <v>4896</v>
      </c>
      <c r="D406" s="3" t="str">
        <f ca="1">IFERROR(__xludf.DUMMYFUNCTION("PROPER(REGEXEXTRACT(B1111, ""(?:https?:\/\/)?(?:www\.)?([a-zA-Z0-9-]+)\.""))"),"Skyscanner")</f>
        <v>Skyscanner</v>
      </c>
      <c r="E406" s="1" t="s">
        <v>4897</v>
      </c>
      <c r="F406" s="1">
        <v>11.959731</v>
      </c>
      <c r="G406" s="1">
        <v>121.928158</v>
      </c>
      <c r="H406" s="1" t="s">
        <v>4898</v>
      </c>
      <c r="I406" s="1" t="s">
        <v>1300</v>
      </c>
      <c r="J406" s="1">
        <f>IF(K406="URBAN",1,IF(K406="SUBURBAN",2,IF(K406="RURAL",3,"")))</f>
        <v>3</v>
      </c>
      <c r="K406" s="1" t="s">
        <v>541</v>
      </c>
      <c r="L406" s="18">
        <v>46082</v>
      </c>
      <c r="M406" s="49">
        <v>0.625</v>
      </c>
      <c r="N406" s="18">
        <v>46083</v>
      </c>
      <c r="O406" s="56">
        <v>0.5</v>
      </c>
      <c r="P406" s="31" t="str">
        <f>TEXT($L406, "dddd")</f>
        <v>Sunday</v>
      </c>
      <c r="Q406" s="39" t="s">
        <v>111</v>
      </c>
      <c r="R406" s="39">
        <v>4138</v>
      </c>
      <c r="S406" s="1" t="str">
        <f>IF(OR(MONTH(L406)=12, MONTH(L406)&lt;=5), "Dry Season", "Wet Season")</f>
        <v>Dry Season</v>
      </c>
      <c r="T406" s="1">
        <v>1</v>
      </c>
      <c r="U406" s="1">
        <v>0</v>
      </c>
      <c r="V406" s="1">
        <v>0</v>
      </c>
      <c r="W406" s="2">
        <f>IF(ISNUMBER(SEARCH("N/A", X406)), 0, 1)</f>
        <v>0</v>
      </c>
      <c r="X406" s="1" t="s">
        <v>44</v>
      </c>
      <c r="Y406" s="1"/>
      <c r="Z406" s="1"/>
      <c r="AA406" s="11" cm="1">
        <f t="array" ref="AA406">IF(ISBLANK(Y406), 0, VINCentyInvDistance(F406,G406,Y406,Z406))</f>
        <v>0</v>
      </c>
      <c r="AB406" s="1">
        <v>0</v>
      </c>
      <c r="AC406" s="1">
        <v>9.4</v>
      </c>
      <c r="AD406" s="1">
        <v>3.9</v>
      </c>
      <c r="AE406" s="1">
        <v>3119</v>
      </c>
      <c r="AF406" s="1">
        <v>1</v>
      </c>
      <c r="AG406" s="1" t="s">
        <v>4814</v>
      </c>
      <c r="AH406" s="1" t="s">
        <v>4815</v>
      </c>
      <c r="AI406" s="1"/>
      <c r="AJ406" s="1" t="s">
        <v>55</v>
      </c>
      <c r="AK406" t="s">
        <v>16936</v>
      </c>
      <c r="AL406" s="7">
        <v>0</v>
      </c>
      <c r="AM406" s="1" t="s">
        <v>4899</v>
      </c>
    </row>
    <row r="407" spans="1:39" ht="12.75" customHeight="1">
      <c r="A407" s="1"/>
      <c r="B407" s="1" t="s">
        <v>4902</v>
      </c>
      <c r="C407" s="1" t="s">
        <v>4903</v>
      </c>
      <c r="D407" s="3" t="str">
        <f ca="1">IFERROR(__xludf.DUMMYFUNCTION("PROPER(REGEXEXTRACT(B1113, ""(?:https?:\/\/)?(?:www\.)?([a-zA-Z0-9-]+)\.""))"),"Tripadvisor")</f>
        <v>Tripadvisor</v>
      </c>
      <c r="E407" s="1" t="s">
        <v>4904</v>
      </c>
      <c r="F407" s="1">
        <v>10.713900000000001</v>
      </c>
      <c r="G407" s="1">
        <v>122.5527</v>
      </c>
      <c r="H407" s="1" t="s">
        <v>4905</v>
      </c>
      <c r="I407" s="1" t="s">
        <v>1211</v>
      </c>
      <c r="J407" s="1">
        <f>IF(K407="URBAN",1,IF(K407="SUBURBAN",2,IF(K407="RURAL",3,"")))</f>
        <v>3</v>
      </c>
      <c r="K407" s="1" t="s">
        <v>541</v>
      </c>
      <c r="L407" s="18">
        <v>46082</v>
      </c>
      <c r="M407" s="49">
        <v>0.625</v>
      </c>
      <c r="N407" s="18">
        <v>46083</v>
      </c>
      <c r="O407" s="56">
        <v>0.5</v>
      </c>
      <c r="P407" s="31" t="str">
        <f>TEXT($L407, "dddd")</f>
        <v>Sunday</v>
      </c>
      <c r="Q407" s="39" t="s">
        <v>117</v>
      </c>
      <c r="R407" s="39">
        <v>1821</v>
      </c>
      <c r="S407" s="1" t="str">
        <f>IF(OR(MONTH(L407)=12, MONTH(L407)&lt;=5), "Dry Season", "Wet Season")</f>
        <v>Dry Season</v>
      </c>
      <c r="T407" s="1">
        <v>1</v>
      </c>
      <c r="U407" s="1">
        <v>0</v>
      </c>
      <c r="V407" s="1">
        <v>0</v>
      </c>
      <c r="W407" s="2">
        <f>IF(ISNUMBER(SEARCH("N/A", X407)), 0, 1)</f>
        <v>1</v>
      </c>
      <c r="X407" s="1" t="s">
        <v>4906</v>
      </c>
      <c r="Y407" s="1">
        <v>11.9574372097</v>
      </c>
      <c r="Z407" s="1">
        <v>121.9266585559</v>
      </c>
      <c r="AA407" s="11" cm="1">
        <f t="array" ref="AA407">IF(ISBLANK(Y407), 0, VINCentyInvDistance(F407,G407,Y407,Z407))</f>
        <v>153596.78697861702</v>
      </c>
      <c r="AB407" s="1">
        <v>0</v>
      </c>
      <c r="AC407" s="1">
        <v>0</v>
      </c>
      <c r="AD407" s="1">
        <v>0</v>
      </c>
      <c r="AE407" s="1">
        <v>356</v>
      </c>
      <c r="AF407" s="1">
        <v>1</v>
      </c>
      <c r="AG407" s="1" t="s">
        <v>4907</v>
      </c>
      <c r="AH407" s="1" t="str">
        <f>TRIM(MID(SUBSTITUTE($H407,",",REPT(" ",200)),(LEN($H407)-LEN(SUBSTITUTE($H407,",",""))-3)*200+1,200))</f>
        <v>Iloilo City</v>
      </c>
      <c r="AI407" s="1" t="str">
        <f>TRIM(MID(SUBSTITUTE($H407,",",REPT(" ",200)),(LEN($H407)-LEN(SUBSTITUTE($H407,",",""))-2)*200+1,200))</f>
        <v>Western Visayas</v>
      </c>
      <c r="AJ407" s="1" t="s">
        <v>55</v>
      </c>
      <c r="AL407" s="7">
        <v>0</v>
      </c>
      <c r="AM407" s="1"/>
    </row>
    <row r="408" spans="1:39" ht="12.75" customHeight="1">
      <c r="A408" s="1"/>
      <c r="B408" s="1" t="s">
        <v>4928</v>
      </c>
      <c r="C408" s="1" t="s">
        <v>4929</v>
      </c>
      <c r="D408" s="3" t="str">
        <f ca="1">IFERROR(__xludf.DUMMYFUNCTION("PROPER(REGEXEXTRACT(B1118, ""(?:https?:\/\/)?(?:www\.)?([a-zA-Z0-9-]+)\.""))"),"Skyscanner")</f>
        <v>Skyscanner</v>
      </c>
      <c r="E408" s="1" t="s">
        <v>4930</v>
      </c>
      <c r="F408" s="1">
        <v>9.5543999999999993</v>
      </c>
      <c r="G408" s="1">
        <v>123.80159999999999</v>
      </c>
      <c r="H408" s="1" t="s">
        <v>2814</v>
      </c>
      <c r="I408" s="1" t="s">
        <v>2622</v>
      </c>
      <c r="J408" s="1">
        <f>IF(K408="URBAN",1,IF(K408="SUBURBAN",2,IF(K408="RURAL",3,"")))</f>
        <v>3</v>
      </c>
      <c r="K408" s="1" t="s">
        <v>541</v>
      </c>
      <c r="L408" s="18">
        <v>46082</v>
      </c>
      <c r="M408" s="49">
        <v>0.625</v>
      </c>
      <c r="N408" s="18">
        <v>46083</v>
      </c>
      <c r="O408" s="56">
        <v>0.5</v>
      </c>
      <c r="P408" s="31" t="str">
        <f>TEXT($L408, "dddd")</f>
        <v>Sunday</v>
      </c>
      <c r="Q408" s="39" t="s">
        <v>117</v>
      </c>
      <c r="R408" s="39">
        <v>11363</v>
      </c>
      <c r="S408" s="1" t="str">
        <f>IF(OR(MONTH(L408)=12, MONTH(L408)&lt;=5), "Dry Season", "Wet Season")</f>
        <v>Dry Season</v>
      </c>
      <c r="T408" s="1">
        <v>1</v>
      </c>
      <c r="U408" s="1">
        <v>1</v>
      </c>
      <c r="V408" s="1">
        <v>1</v>
      </c>
      <c r="W408" s="2">
        <f>IF(ISNUMBER(SEARCH("N/A", X408)), 0, 1)</f>
        <v>1</v>
      </c>
      <c r="X408" s="1" t="s">
        <v>2111</v>
      </c>
      <c r="Y408" s="1">
        <v>9.564584</v>
      </c>
      <c r="Z408" s="1">
        <v>123.80316000000001</v>
      </c>
      <c r="AA408" s="11" cm="1">
        <f t="array" ref="AA408">IF(ISBLANK(Y408), 0, VINCentyInvDistance(F408,G408,Y408,Z408))</f>
        <v>1139.3457322814106</v>
      </c>
      <c r="AB408" s="1">
        <v>0</v>
      </c>
      <c r="AC408" s="1">
        <v>9.1999999999999993</v>
      </c>
      <c r="AD408" s="1">
        <v>4.4000000000000004</v>
      </c>
      <c r="AE408" s="1">
        <v>1952</v>
      </c>
      <c r="AF408" s="1">
        <v>1</v>
      </c>
      <c r="AG408" s="1" t="s">
        <v>2112</v>
      </c>
      <c r="AH408" s="1" t="s">
        <v>2113</v>
      </c>
      <c r="AI408" s="1" t="str">
        <f>TRIM(MID(SUBSTITUTE($H408,",",REPT(" ",200)),(LEN($H408)-LEN(SUBSTITUTE($H408,",",""))-2)*200+1,200))</f>
        <v>Central Visayas</v>
      </c>
      <c r="AJ408" s="1" t="s">
        <v>55</v>
      </c>
      <c r="AK408" t="s">
        <v>16702</v>
      </c>
      <c r="AL408" s="7">
        <v>0</v>
      </c>
      <c r="AM408" s="1"/>
    </row>
    <row r="409" spans="1:39" ht="12.75" customHeight="1">
      <c r="A409" s="1"/>
      <c r="B409" s="1" t="s">
        <v>4931</v>
      </c>
      <c r="C409" s="1" t="s">
        <v>4932</v>
      </c>
      <c r="D409" s="3" t="str">
        <f ca="1">IFERROR(__xludf.DUMMYFUNCTION("PROPER(REGEXEXTRACT(B1119, ""(?:https?:\/\/)?(?:www\.)?([a-zA-Z0-9-]+)\.""))"),"Tripadvisor")</f>
        <v>Tripadvisor</v>
      </c>
      <c r="E409" s="1" t="s">
        <v>4933</v>
      </c>
      <c r="F409" s="1">
        <v>12</v>
      </c>
      <c r="G409" s="1">
        <v>120.2</v>
      </c>
      <c r="H409" s="1" t="s">
        <v>4934</v>
      </c>
      <c r="I409" s="1" t="s">
        <v>2622</v>
      </c>
      <c r="J409" s="1">
        <f>IF(K409="URBAN",1,IF(K409="SUBURBAN",2,IF(K409="RURAL",3,"")))</f>
        <v>3</v>
      </c>
      <c r="K409" s="1" t="s">
        <v>541</v>
      </c>
      <c r="L409" s="18">
        <v>46082</v>
      </c>
      <c r="M409" s="49">
        <v>0.625</v>
      </c>
      <c r="N409" s="18">
        <v>46083</v>
      </c>
      <c r="O409" s="56">
        <v>0.5</v>
      </c>
      <c r="P409" s="31" t="str">
        <f>TEXT($L409, "dddd")</f>
        <v>Sunday</v>
      </c>
      <c r="Q409" s="39" t="s">
        <v>117</v>
      </c>
      <c r="R409" s="39">
        <v>3290</v>
      </c>
      <c r="S409" s="1" t="str">
        <f>IF(OR(MONTH(L409)=12, MONTH(L409)&lt;=5), "Dry Season", "Wet Season")</f>
        <v>Dry Season</v>
      </c>
      <c r="T409" s="1">
        <v>1</v>
      </c>
      <c r="U409" s="1">
        <v>0</v>
      </c>
      <c r="V409" s="1">
        <v>0</v>
      </c>
      <c r="W409" s="2">
        <f>IF(ISNUMBER(SEARCH("N/A", X409)), 0, 1)</f>
        <v>1</v>
      </c>
      <c r="X409" s="1" t="s">
        <v>2111</v>
      </c>
      <c r="Y409" s="1">
        <v>9.564584</v>
      </c>
      <c r="Z409" s="1">
        <v>123.80316000000001</v>
      </c>
      <c r="AA409" s="11" cm="1">
        <f t="array" ref="AA409">IF(ISBLANK(Y409), 0, VINCentyInvDistance(F409,G409,Y409,Z409))</f>
        <v>477317.1140842957</v>
      </c>
      <c r="AB409" s="1">
        <v>0</v>
      </c>
      <c r="AC409" s="1">
        <v>0</v>
      </c>
      <c r="AD409" s="1">
        <v>0</v>
      </c>
      <c r="AE409" s="1">
        <v>682</v>
      </c>
      <c r="AF409" s="1">
        <v>1</v>
      </c>
      <c r="AG409" s="1" t="s">
        <v>2112</v>
      </c>
      <c r="AH409" s="1" t="s">
        <v>2113</v>
      </c>
      <c r="AI409" s="1" t="str">
        <f>TRIM(MID(SUBSTITUTE($H409,",",REPT(" ",200)),(LEN($H409)-LEN(SUBSTITUTE($H409,",",""))-2)*200+1,200))</f>
        <v>Mimaropa</v>
      </c>
      <c r="AJ409" s="1" t="s">
        <v>55</v>
      </c>
      <c r="AL409" s="7">
        <v>0</v>
      </c>
      <c r="AM409" s="1"/>
    </row>
    <row r="410" spans="1:39" ht="12.75" customHeight="1">
      <c r="A410" s="1"/>
      <c r="B410" s="1" t="s">
        <v>3406</v>
      </c>
      <c r="C410" s="1" t="s">
        <v>4935</v>
      </c>
      <c r="D410" s="3" t="str">
        <f ca="1">IFERROR(__xludf.DUMMYFUNCTION("PROPER(REGEXEXTRACT(B1120, ""(?:https?:\/\/)?(?:www\.)?([a-zA-Z0-9-]+)\.""))"),"Skyscanner")</f>
        <v>Skyscanner</v>
      </c>
      <c r="E410" s="1" t="s">
        <v>4936</v>
      </c>
      <c r="F410" s="1">
        <v>12.022973</v>
      </c>
      <c r="G410" s="1">
        <v>120.18436800000001</v>
      </c>
      <c r="H410" s="1" t="s">
        <v>3409</v>
      </c>
      <c r="I410" s="1" t="s">
        <v>3119</v>
      </c>
      <c r="J410" s="1">
        <f>IF(K410="URBAN",1,IF(K410="SUBURBAN",2,IF(K410="RURAL",3,"")))</f>
        <v>3</v>
      </c>
      <c r="K410" s="1" t="s">
        <v>541</v>
      </c>
      <c r="L410" s="18">
        <v>46082</v>
      </c>
      <c r="M410" s="49">
        <v>0.58333333333333337</v>
      </c>
      <c r="N410" s="18">
        <v>46083</v>
      </c>
      <c r="O410" s="56">
        <v>0.5</v>
      </c>
      <c r="P410" s="31" t="str">
        <f>TEXT($L410, "dddd")</f>
        <v>Sunday</v>
      </c>
      <c r="Q410" s="39" t="s">
        <v>433</v>
      </c>
      <c r="R410" s="39">
        <v>2176</v>
      </c>
      <c r="S410" s="1" t="str">
        <f>IF(OR(MONTH(L410)=12, MONTH(L410)&lt;=5), "Dry Season", "Wet Season")</f>
        <v>Dry Season</v>
      </c>
      <c r="T410" s="1">
        <v>1</v>
      </c>
      <c r="U410" s="1">
        <v>0</v>
      </c>
      <c r="V410" s="1">
        <v>0</v>
      </c>
      <c r="W410" s="2">
        <f>IF(ISNUMBER(SEARCH("N/A", X410)), 0, 1)</f>
        <v>0</v>
      </c>
      <c r="X410" s="1" t="s">
        <v>44</v>
      </c>
      <c r="Y410" s="1"/>
      <c r="Z410" s="1"/>
      <c r="AA410" s="11" cm="1">
        <f t="array" ref="AA410">IF(ISBLANK(Y410), 0, VINCentyInvDistance(F410,G410,Y410,Z410))</f>
        <v>0</v>
      </c>
      <c r="AB410" s="1">
        <v>1</v>
      </c>
      <c r="AC410" s="1">
        <v>7.2</v>
      </c>
      <c r="AD410" s="1">
        <v>4.5</v>
      </c>
      <c r="AE410" s="1">
        <v>890</v>
      </c>
      <c r="AF410" s="1">
        <v>1</v>
      </c>
      <c r="AG410" s="1" t="s">
        <v>3284</v>
      </c>
      <c r="AH410" s="1" t="s">
        <v>1597</v>
      </c>
      <c r="AI410" s="1"/>
      <c r="AJ410" s="1" t="s">
        <v>55</v>
      </c>
      <c r="AK410" t="s">
        <v>16804</v>
      </c>
      <c r="AL410" s="7">
        <v>0</v>
      </c>
      <c r="AM410" s="1" t="s">
        <v>3410</v>
      </c>
    </row>
    <row r="411" spans="1:39" ht="12.75" customHeight="1">
      <c r="A411" s="1"/>
      <c r="B411" s="1" t="s">
        <v>4971</v>
      </c>
      <c r="C411" s="1" t="s">
        <v>4972</v>
      </c>
      <c r="D411" s="3" t="str">
        <f ca="1">IFERROR(__xludf.DUMMYFUNCTION("PROPER(REGEXEXTRACT(B1127, ""(?:https?:\/\/)?(?:www\.)?([a-zA-Z0-9-]+)\.""))"),"Skyscanner")</f>
        <v>Skyscanner</v>
      </c>
      <c r="E411" s="1" t="s">
        <v>4973</v>
      </c>
      <c r="F411" s="1">
        <v>9.9922419999999992</v>
      </c>
      <c r="G411" s="1">
        <v>123.371347</v>
      </c>
      <c r="H411" s="1" t="s">
        <v>4974</v>
      </c>
      <c r="I411" s="1" t="s">
        <v>41</v>
      </c>
      <c r="J411" s="1">
        <f>IF(K411="URBAN",1,IF(K411="SUBURBAN",2,IF(K411="RURAL",3,"")))</f>
        <v>3</v>
      </c>
      <c r="K411" s="1" t="s">
        <v>541</v>
      </c>
      <c r="L411" s="18">
        <v>46082</v>
      </c>
      <c r="M411" s="49">
        <v>0.625</v>
      </c>
      <c r="N411" s="18">
        <v>46083</v>
      </c>
      <c r="O411" s="56">
        <v>0.45833333333333331</v>
      </c>
      <c r="P411" s="31" t="str">
        <f>TEXT($L411, "dddd")</f>
        <v>Sunday</v>
      </c>
      <c r="Q411" s="39" t="s">
        <v>433</v>
      </c>
      <c r="R411" s="39">
        <v>1138</v>
      </c>
      <c r="S411" s="1" t="str">
        <f>IF(OR(MONTH(L411)=12, MONTH(L411)&lt;=5), "Dry Season", "Wet Season")</f>
        <v>Dry Season</v>
      </c>
      <c r="T411" s="1">
        <v>1</v>
      </c>
      <c r="U411" s="1">
        <v>0</v>
      </c>
      <c r="V411" s="1">
        <v>0</v>
      </c>
      <c r="W411" s="2">
        <f>IF(ISNUMBER(SEARCH("N/A", X411)), 0, 1)</f>
        <v>0</v>
      </c>
      <c r="X411" s="1" t="s">
        <v>44</v>
      </c>
      <c r="Y411" s="1"/>
      <c r="Z411" s="1"/>
      <c r="AA411" s="11" cm="1">
        <f t="array" ref="AA411">IF(ISBLANK(Y411), 0, VINCentyInvDistance(F411,G411,Y411,Z411))</f>
        <v>0</v>
      </c>
      <c r="AB411" s="1">
        <v>0</v>
      </c>
      <c r="AC411" s="1">
        <v>9.1999999999999993</v>
      </c>
      <c r="AD411" s="1">
        <v>4.0999999999999996</v>
      </c>
      <c r="AE411" s="1">
        <v>771</v>
      </c>
      <c r="AF411" s="1">
        <v>1</v>
      </c>
      <c r="AG411" s="1" t="s">
        <v>731</v>
      </c>
      <c r="AH411" s="1" t="s">
        <v>731</v>
      </c>
      <c r="AI411" s="1"/>
      <c r="AJ411" s="1" t="s">
        <v>55</v>
      </c>
      <c r="AK411" t="s">
        <v>16943</v>
      </c>
      <c r="AL411" s="7">
        <v>0</v>
      </c>
      <c r="AM411" s="1" t="s">
        <v>4975</v>
      </c>
    </row>
    <row r="412" spans="1:39" ht="12.75" customHeight="1">
      <c r="A412" s="1"/>
      <c r="B412" s="1" t="s">
        <v>4996</v>
      </c>
      <c r="C412" s="1" t="s">
        <v>4997</v>
      </c>
      <c r="D412" s="3" t="str">
        <f ca="1">IFERROR(__xludf.DUMMYFUNCTION("PROPER(REGEXEXTRACT(B1132, ""(?:https?:\/\/)?(?:www\.)?([a-zA-Z0-9-]+)\.""))"),"Google")</f>
        <v>Google</v>
      </c>
      <c r="E412" s="1" t="s">
        <v>4998</v>
      </c>
      <c r="F412" s="1">
        <v>15.349997</v>
      </c>
      <c r="G412" s="1">
        <v>120.59334</v>
      </c>
      <c r="H412" s="1" t="s">
        <v>4999</v>
      </c>
      <c r="I412" s="1" t="s">
        <v>41</v>
      </c>
      <c r="J412" s="1">
        <f>IF(K412="URBAN",1,IF(K412="SUBURBAN",2,IF(K412="RURAL",3,"")))</f>
        <v>3</v>
      </c>
      <c r="K412" s="1" t="s">
        <v>541</v>
      </c>
      <c r="L412" s="18">
        <v>46082</v>
      </c>
      <c r="M412" s="49">
        <v>0.625</v>
      </c>
      <c r="N412" s="18">
        <v>46083</v>
      </c>
      <c r="O412" s="56">
        <v>0.5</v>
      </c>
      <c r="P412" s="31" t="str">
        <f>TEXT($L412, "dddd")</f>
        <v>Sunday</v>
      </c>
      <c r="Q412" s="39" t="s">
        <v>111</v>
      </c>
      <c r="R412" s="39">
        <v>1500</v>
      </c>
      <c r="S412" s="1" t="str">
        <f>IF(OR(MONTH(L412)=12, MONTH(L412)&lt;=5), "Dry Season", "Wet Season")</f>
        <v>Dry Season</v>
      </c>
      <c r="T412" s="1">
        <v>1</v>
      </c>
      <c r="U412" s="1">
        <v>0</v>
      </c>
      <c r="V412" s="1">
        <v>0</v>
      </c>
      <c r="W412" s="2">
        <f>IF(ISNUMBER(SEARCH("N/A", X412)), 0, 1)</f>
        <v>1</v>
      </c>
      <c r="X412" s="1" t="s">
        <v>5000</v>
      </c>
      <c r="Y412" s="1">
        <v>15.3342957</v>
      </c>
      <c r="Z412" s="1">
        <v>120.5909767</v>
      </c>
      <c r="AA412" s="11" cm="1">
        <f t="array" ref="AA412">IF(ISBLANK(Y412), 0, VINCentyInvDistance(F412,G412,Y412,Z412))</f>
        <v>1755.8159652677377</v>
      </c>
      <c r="AB412" s="1">
        <v>0</v>
      </c>
      <c r="AC412" s="1">
        <v>0</v>
      </c>
      <c r="AD412" s="1">
        <v>0</v>
      </c>
      <c r="AE412" s="1">
        <v>70</v>
      </c>
      <c r="AF412" s="1">
        <v>1</v>
      </c>
      <c r="AG412" s="1" t="s">
        <v>5001</v>
      </c>
      <c r="AH412" s="1" t="s">
        <v>4985</v>
      </c>
      <c r="AI412" s="1" t="str">
        <f>TRIM(MID(SUBSTITUTE($H412,",",REPT(" ",200)),(LEN($H412)-LEN(SUBSTITUTE($H412,",",""))-2)*200+1,200))</f>
        <v>Central Luzon</v>
      </c>
      <c r="AJ412" s="1" t="s">
        <v>55</v>
      </c>
      <c r="AL412" s="7">
        <v>0</v>
      </c>
      <c r="AM412" s="1"/>
    </row>
    <row r="413" spans="1:39" ht="12.75" customHeight="1">
      <c r="A413" s="1"/>
      <c r="B413" s="1" t="s">
        <v>5092</v>
      </c>
      <c r="C413" s="1" t="s">
        <v>5093</v>
      </c>
      <c r="D413" s="3" t="str">
        <f ca="1">IFERROR(__xludf.DUMMYFUNCTION("PROPER(REGEXEXTRACT(B1154, ""(?:https?:\/\/)?(?:www\.)?([a-zA-Z0-9-]+)\.""))"),"Skyscanner")</f>
        <v>Skyscanner</v>
      </c>
      <c r="E413" s="1" t="s">
        <v>5094</v>
      </c>
      <c r="F413" s="1">
        <v>15.10406</v>
      </c>
      <c r="G413" s="1">
        <v>120.87286</v>
      </c>
      <c r="H413" s="1" t="s">
        <v>5095</v>
      </c>
      <c r="I413" s="1" t="s">
        <v>41</v>
      </c>
      <c r="J413" s="1">
        <f>IF(K413="URBAN",1,IF(K413="SUBURBAN",2,IF(K413="RURAL",3,"")))</f>
        <v>3</v>
      </c>
      <c r="K413" s="1" t="s">
        <v>541</v>
      </c>
      <c r="L413" s="18">
        <v>46082</v>
      </c>
      <c r="M413" s="49">
        <v>0.58333333333333337</v>
      </c>
      <c r="N413" s="18">
        <v>46083</v>
      </c>
      <c r="O413" s="56">
        <v>0.5</v>
      </c>
      <c r="P413" s="31" t="str">
        <f>TEXT($L413, "dddd")</f>
        <v>Sunday</v>
      </c>
      <c r="Q413" s="39" t="s">
        <v>61</v>
      </c>
      <c r="R413" s="39">
        <v>1850</v>
      </c>
      <c r="S413" s="1" t="str">
        <f>IF(OR(MONTH(L413)=12, MONTH(L413)&lt;=5), "Dry Season", "Wet Season")</f>
        <v>Dry Season</v>
      </c>
      <c r="T413" s="1">
        <v>1</v>
      </c>
      <c r="U413" s="1">
        <v>0</v>
      </c>
      <c r="V413" s="1">
        <v>1</v>
      </c>
      <c r="W413" s="2">
        <f>IF(ISNUMBER(SEARCH("N/A", X413)), 0, 1)</f>
        <v>0</v>
      </c>
      <c r="X413" s="1" t="s">
        <v>44</v>
      </c>
      <c r="Y413" s="1"/>
      <c r="Z413" s="1"/>
      <c r="AA413" s="11" cm="1">
        <f t="array" ref="AA413">IF(ISBLANK(Y413), 0, VINCentyInvDistance(F413,G413,Y413,Z413))</f>
        <v>0</v>
      </c>
      <c r="AB413" s="1">
        <v>0</v>
      </c>
      <c r="AC413" s="1">
        <v>2</v>
      </c>
      <c r="AD413" s="1">
        <v>4.3</v>
      </c>
      <c r="AE413" s="1">
        <v>2</v>
      </c>
      <c r="AF413" s="1">
        <v>1</v>
      </c>
      <c r="AG413" s="1" t="s">
        <v>5096</v>
      </c>
      <c r="AH413" s="1" t="s">
        <v>274</v>
      </c>
      <c r="AI413" s="1"/>
      <c r="AJ413" s="1" t="s">
        <v>55</v>
      </c>
      <c r="AK413" t="s">
        <v>5097</v>
      </c>
      <c r="AL413" s="7">
        <v>0</v>
      </c>
      <c r="AM413" s="1" t="s">
        <v>5098</v>
      </c>
    </row>
    <row r="414" spans="1:39" ht="12.75" customHeight="1">
      <c r="A414" s="1"/>
      <c r="B414" s="1" t="s">
        <v>4566</v>
      </c>
      <c r="C414" s="1" t="s">
        <v>5183</v>
      </c>
      <c r="D414" s="3" t="str">
        <f ca="1">IFERROR(__xludf.DUMMYFUNCTION("PROPER(REGEXEXTRACT(B1219, ""(?:https?:\/\/)?(?:www\.)?([a-zA-Z0-9-]+)\.""))"),"Skyscanner")</f>
        <v>Skyscanner</v>
      </c>
      <c r="E414" s="1" t="s">
        <v>5184</v>
      </c>
      <c r="F414" s="1">
        <v>7.1968120000000004</v>
      </c>
      <c r="G414" s="1">
        <v>125.710297</v>
      </c>
      <c r="H414" s="1" t="s">
        <v>4569</v>
      </c>
      <c r="I414" s="1" t="s">
        <v>4252</v>
      </c>
      <c r="J414" s="1">
        <f>IF(K414="URBAN",1,IF(K414="SUBURBAN",2,IF(K414="RURAL",3,"")))</f>
        <v>3</v>
      </c>
      <c r="K414" s="1" t="s">
        <v>541</v>
      </c>
      <c r="L414" s="18">
        <v>46082</v>
      </c>
      <c r="M414" s="49">
        <v>0.5</v>
      </c>
      <c r="N414" s="18">
        <v>46083</v>
      </c>
      <c r="O414" s="56">
        <v>0.41666666666666669</v>
      </c>
      <c r="P414" s="31" t="str">
        <f>TEXT($L414, "dddd")</f>
        <v>Sunday</v>
      </c>
      <c r="Q414" s="39" t="s">
        <v>207</v>
      </c>
      <c r="R414" s="39">
        <v>1724</v>
      </c>
      <c r="S414" s="1" t="str">
        <f>IF(OR(MONTH(L414)=12, MONTH(L414)&lt;=5), "Dry Season", "Wet Season")</f>
        <v>Dry Season</v>
      </c>
      <c r="T414" s="1">
        <v>1</v>
      </c>
      <c r="U414" s="1">
        <v>1</v>
      </c>
      <c r="V414" s="1">
        <v>0</v>
      </c>
      <c r="W414" s="2">
        <f>IF(ISNUMBER(SEARCH("N/A", X414)), 0, 1)</f>
        <v>0</v>
      </c>
      <c r="X414" s="1" t="s">
        <v>44</v>
      </c>
      <c r="Y414" s="1"/>
      <c r="Z414" s="1"/>
      <c r="AA414" s="11" cm="1">
        <f t="array" ref="AA414">IF(ISBLANK(Y414), 0, VINCentyInvDistance(F414,G414,Y414,Z414))</f>
        <v>0</v>
      </c>
      <c r="AB414" s="1">
        <v>0</v>
      </c>
      <c r="AC414" s="1">
        <v>8.6</v>
      </c>
      <c r="AD414" s="1">
        <v>3.9</v>
      </c>
      <c r="AE414" s="1">
        <v>4</v>
      </c>
      <c r="AF414" s="1">
        <v>1</v>
      </c>
      <c r="AG414" s="1" t="str">
        <f>TRIM(MID(SUBSTITUTE($H414,",",REPT(" ",200)),(LEN($H414)-LEN(SUBSTITUTE($H414,",",""))-4)*200+1,200))</f>
        <v>Samal</v>
      </c>
      <c r="AH414" s="1" t="str">
        <f>TRIM(MID(SUBSTITUTE($H414,",",REPT(" ",200)),(LEN($H414)-LEN(SUBSTITUTE($H414,",",""))-3)*200+1,200))</f>
        <v>Davao del Norte</v>
      </c>
      <c r="AI414" s="1" t="str">
        <f>TRIM(MID(SUBSTITUTE($H414,",",REPT(" ",200)),(LEN($H414)-LEN(SUBSTITUTE($H414,",",""))-2)*200+1,200))</f>
        <v>Davao Region</v>
      </c>
      <c r="AJ414" s="1" t="str">
        <f>TRIM(MID(SUBSTITUTE($H414,",",REPT(" ",200)),(LEN($H414)-LEN(SUBSTITUTE($H414,",",""))-0)*200+1,200))</f>
        <v>Philippines</v>
      </c>
      <c r="AK414" t="s">
        <v>16914</v>
      </c>
      <c r="AL414" s="7">
        <v>0</v>
      </c>
      <c r="AM414" s="1" t="s">
        <v>4570</v>
      </c>
    </row>
    <row r="415" spans="1:39" ht="12.75" customHeight="1">
      <c r="A415" s="1"/>
      <c r="B415" s="1" t="s">
        <v>4620</v>
      </c>
      <c r="C415" s="1" t="s">
        <v>4621</v>
      </c>
      <c r="D415" s="3" t="str">
        <f ca="1">IFERROR(__xludf.DUMMYFUNCTION("PROPER(REGEXEXTRACT(B1232, ""(?:https?:\/\/)?(?:www\.)?([a-zA-Z0-9-]+)\.""))"),"Google")</f>
        <v>Google</v>
      </c>
      <c r="E415" s="1" t="s">
        <v>4622</v>
      </c>
      <c r="F415" s="1">
        <v>7.0790844999999996</v>
      </c>
      <c r="G415" s="1">
        <v>125.6023576</v>
      </c>
      <c r="H415" s="1" t="s">
        <v>4623</v>
      </c>
      <c r="I415" s="1" t="s">
        <v>4252</v>
      </c>
      <c r="J415" s="1">
        <f>IF(K415="URBAN",1,IF(K415="SUBURBAN",2,IF(K415="RURAL",3,"")))</f>
        <v>3</v>
      </c>
      <c r="K415" s="1" t="s">
        <v>541</v>
      </c>
      <c r="L415" s="18">
        <v>46082</v>
      </c>
      <c r="M415" s="49">
        <v>0.625</v>
      </c>
      <c r="N415" s="18">
        <v>46083</v>
      </c>
      <c r="O415" s="56">
        <v>0.5</v>
      </c>
      <c r="P415" s="31" t="str">
        <f>TEXT($L415, "dddd")</f>
        <v>Sunday</v>
      </c>
      <c r="Q415" s="39" t="s">
        <v>531</v>
      </c>
      <c r="R415" s="39">
        <v>3751</v>
      </c>
      <c r="S415" s="1" t="str">
        <f>IF(OR(MONTH(L415)=12, MONTH(L415)&lt;=5), "Dry Season", "Wet Season")</f>
        <v>Dry Season</v>
      </c>
      <c r="T415" s="1">
        <v>1</v>
      </c>
      <c r="U415" s="1">
        <v>0</v>
      </c>
      <c r="V415" s="1">
        <v>0</v>
      </c>
      <c r="W415" s="2">
        <f>IF(ISNUMBER(SEARCH("N/A", X415)), 0, 1)</f>
        <v>0</v>
      </c>
      <c r="X415" s="1" t="s">
        <v>44</v>
      </c>
      <c r="Y415" s="1"/>
      <c r="Z415" s="1"/>
      <c r="AA415" s="11" cm="1">
        <f t="array" ref="AA415">IF(ISBLANK(Y415), 0, VINCentyInvDistance(F415,G415,Y415,Z415))</f>
        <v>0</v>
      </c>
      <c r="AB415" s="1">
        <v>0</v>
      </c>
      <c r="AC415" s="1">
        <v>0</v>
      </c>
      <c r="AD415" s="1">
        <v>0</v>
      </c>
      <c r="AE415" s="1">
        <v>275</v>
      </c>
      <c r="AF415" s="1">
        <v>1</v>
      </c>
      <c r="AG415" s="1" t="str">
        <f>TRIM(MID(SUBSTITUTE($H415,",",REPT(" ",200)),(LEN($H415)-LEN(SUBSTITUTE($H415,",",""))-4)*200+1,200))</f>
        <v>Poblacion District</v>
      </c>
      <c r="AH415" s="1" t="str">
        <f>TRIM(MID(SUBSTITUTE($H415,",",REPT(" ",200)),(LEN($H415)-LEN(SUBSTITUTE($H415,",",""))-3)*200+1,200))</f>
        <v>Davao City</v>
      </c>
      <c r="AI415" s="1" t="str">
        <f>TRIM(MID(SUBSTITUTE($H415,",",REPT(" ",200)),(LEN($H415)-LEN(SUBSTITUTE($H415,",",""))-2)*200+1,200))</f>
        <v>Davao Region</v>
      </c>
      <c r="AJ415" s="1" t="str">
        <f>TRIM(MID(SUBSTITUTE($H415,",",REPT(" ",200)),(LEN($H415)-LEN(SUBSTITUTE($H415,",",""))-0)*200+1,200))</f>
        <v>Philippines</v>
      </c>
      <c r="AL415" s="7">
        <v>0</v>
      </c>
      <c r="AM415" s="1"/>
    </row>
    <row r="416" spans="1:39" ht="12.75" customHeight="1">
      <c r="A416" s="1"/>
      <c r="B416" s="1" t="s">
        <v>4799</v>
      </c>
      <c r="C416" s="1" t="s">
        <v>5227</v>
      </c>
      <c r="D416" s="3" t="str">
        <f ca="1">IFERROR(__xludf.DUMMYFUNCTION("PROPER(REGEXEXTRACT(B1270, ""(?:https?:\/\/)?(?:www\.)?([a-zA-Z0-9-]+)\.""))"),"Skyscanner")</f>
        <v>Skyscanner</v>
      </c>
      <c r="E416" s="1" t="s">
        <v>5228</v>
      </c>
      <c r="F416" s="1">
        <v>7.1186400000000001</v>
      </c>
      <c r="G416" s="1">
        <v>125.67431999999999</v>
      </c>
      <c r="H416" s="1" t="s">
        <v>4802</v>
      </c>
      <c r="I416" s="1" t="s">
        <v>4252</v>
      </c>
      <c r="J416" s="1">
        <f>IF(K416="URBAN",1,IF(K416="SUBURBAN",2,IF(K416="RURAL",3,"")))</f>
        <v>3</v>
      </c>
      <c r="K416" s="1" t="s">
        <v>541</v>
      </c>
      <c r="L416" s="18">
        <v>46082</v>
      </c>
      <c r="M416" s="49">
        <v>0.58333333333333337</v>
      </c>
      <c r="N416" s="18">
        <v>46083</v>
      </c>
      <c r="O416" s="56">
        <v>0.41666666666666669</v>
      </c>
      <c r="P416" s="31" t="str">
        <f>TEXT($L416, "dddd")</f>
        <v>Sunday</v>
      </c>
      <c r="Q416" s="39" t="s">
        <v>531</v>
      </c>
      <c r="R416" s="39">
        <v>2612</v>
      </c>
      <c r="S416" s="1" t="str">
        <f>IF(OR(MONTH(L416)=12, MONTH(L416)&lt;=5), "Dry Season", "Wet Season")</f>
        <v>Dry Season</v>
      </c>
      <c r="T416" s="1">
        <v>1</v>
      </c>
      <c r="U416" s="1">
        <v>0</v>
      </c>
      <c r="V416" s="1">
        <v>0</v>
      </c>
      <c r="W416" s="2">
        <f>IF(ISNUMBER(SEARCH("N/A", X416)), 0, 1)</f>
        <v>0</v>
      </c>
      <c r="X416" s="1" t="s">
        <v>44</v>
      </c>
      <c r="Y416" s="1"/>
      <c r="Z416" s="1"/>
      <c r="AA416" s="11" cm="1">
        <f t="array" ref="AA416">IF(ISBLANK(Y416), 0, VINCentyInvDistance(F416,G416,Y416,Z416))</f>
        <v>0</v>
      </c>
      <c r="AB416" s="1">
        <v>0</v>
      </c>
      <c r="AC416" s="1">
        <v>0</v>
      </c>
      <c r="AD416" s="1">
        <v>0</v>
      </c>
      <c r="AE416" s="1">
        <v>95</v>
      </c>
      <c r="AF416" s="1">
        <v>1</v>
      </c>
      <c r="AG416" s="1" t="s">
        <v>4803</v>
      </c>
      <c r="AH416" s="1" t="s">
        <v>4109</v>
      </c>
      <c r="AI416" s="1" t="str">
        <f>TRIM(MID(SUBSTITUTE($H416,",",REPT(" ",200)),(LEN($H416)-LEN(SUBSTITUTE($H416,",",""))-2)*200+1,200))</f>
        <v>Davao Region</v>
      </c>
      <c r="AJ416" s="1" t="s">
        <v>55</v>
      </c>
      <c r="AK416" t="s">
        <v>4804</v>
      </c>
      <c r="AL416" s="7">
        <v>0</v>
      </c>
      <c r="AM416" s="1" t="s">
        <v>4805</v>
      </c>
    </row>
    <row r="417" spans="1:39" ht="12.75" customHeight="1">
      <c r="A417" s="1"/>
      <c r="B417" s="1" t="s">
        <v>5232</v>
      </c>
      <c r="C417" s="1" t="s">
        <v>5245</v>
      </c>
      <c r="D417" s="3" t="str">
        <f ca="1">IFERROR(__xludf.DUMMYFUNCTION("PROPER(REGEXEXTRACT(B1274, ""(?:https?:\/\/)?(?:www\.)?([a-zA-Z0-9-]+)\.""))"),"Skyscanner")</f>
        <v>Skyscanner</v>
      </c>
      <c r="E417" s="1" t="s">
        <v>5246</v>
      </c>
      <c r="F417" s="1">
        <v>7.2975909999999997</v>
      </c>
      <c r="G417" s="1">
        <v>125.682376</v>
      </c>
      <c r="H417" s="1" t="s">
        <v>5235</v>
      </c>
      <c r="I417" s="1" t="s">
        <v>4252</v>
      </c>
      <c r="J417" s="1">
        <f>IF(K417="URBAN",1,IF(K417="SUBURBAN",2,IF(K417="RURAL",3,"")))</f>
        <v>3</v>
      </c>
      <c r="K417" s="1" t="s">
        <v>541</v>
      </c>
      <c r="L417" s="18">
        <v>46082</v>
      </c>
      <c r="M417" s="49">
        <v>0.58333333333333337</v>
      </c>
      <c r="N417" s="18">
        <v>46083</v>
      </c>
      <c r="O417" s="56">
        <v>0.5</v>
      </c>
      <c r="P417" s="31" t="str">
        <f>TEXT($L417, "dddd")</f>
        <v>Sunday</v>
      </c>
      <c r="Q417" s="39" t="s">
        <v>1266</v>
      </c>
      <c r="R417" s="39">
        <v>1142</v>
      </c>
      <c r="S417" s="1" t="str">
        <f>IF(OR(MONTH(L417)=12, MONTH(L417)&lt;=5), "Dry Season", "Wet Season")</f>
        <v>Dry Season</v>
      </c>
      <c r="T417" s="1">
        <v>1</v>
      </c>
      <c r="U417" s="1">
        <v>0</v>
      </c>
      <c r="V417" s="1">
        <v>0</v>
      </c>
      <c r="W417" s="2">
        <f>IF(ISNUMBER(SEARCH("N/A", X417)), 0, 1)</f>
        <v>0</v>
      </c>
      <c r="X417" s="1" t="s">
        <v>44</v>
      </c>
      <c r="Y417" s="1"/>
      <c r="Z417" s="1"/>
      <c r="AA417" s="11" cm="1">
        <f t="array" ref="AA417">IF(ISBLANK(Y417), 0, VINCentyInvDistance(F417,G417,Y417,Z417))</f>
        <v>0</v>
      </c>
      <c r="AB417" s="1">
        <v>0</v>
      </c>
      <c r="AC417" s="1">
        <v>8</v>
      </c>
      <c r="AD417" s="1">
        <v>4.0999999999999996</v>
      </c>
      <c r="AE417" s="1">
        <v>13</v>
      </c>
      <c r="AF417" s="1">
        <v>1</v>
      </c>
      <c r="AG417" s="1" t="s">
        <v>5236</v>
      </c>
      <c r="AH417" s="1" t="s">
        <v>4109</v>
      </c>
      <c r="AI417" s="1"/>
      <c r="AJ417" s="1" t="s">
        <v>55</v>
      </c>
      <c r="AK417" t="s">
        <v>5237</v>
      </c>
      <c r="AL417" s="7">
        <v>0</v>
      </c>
      <c r="AM417" s="1" t="s">
        <v>5238</v>
      </c>
    </row>
    <row r="418" spans="1:39" ht="12.75" customHeight="1">
      <c r="A418" s="1"/>
      <c r="B418" s="1" t="s">
        <v>5262</v>
      </c>
      <c r="C418" s="1" t="s">
        <v>5263</v>
      </c>
      <c r="D418" s="3" t="str">
        <f ca="1">IFERROR(__xludf.DUMMYFUNCTION("PROPER(REGEXEXTRACT(B1278, ""(?:https?:\/\/)?(?:www\.)?([a-zA-Z0-9-]+)\.""))"),"Google")</f>
        <v>Google</v>
      </c>
      <c r="E418" s="1" t="s">
        <v>5264</v>
      </c>
      <c r="F418" s="1">
        <v>7.3611965000000001</v>
      </c>
      <c r="G418" s="1">
        <v>125.8073412</v>
      </c>
      <c r="H418" s="1" t="s">
        <v>5265</v>
      </c>
      <c r="I418" s="1" t="s">
        <v>4252</v>
      </c>
      <c r="J418" s="1">
        <f>IF(K418="URBAN",1,IF(K418="SUBURBAN",2,IF(K418="RURAL",3,"")))</f>
        <v>3</v>
      </c>
      <c r="K418" s="1" t="s">
        <v>541</v>
      </c>
      <c r="L418" s="18">
        <v>46082</v>
      </c>
      <c r="M418" s="49">
        <v>0.625</v>
      </c>
      <c r="N418" s="18">
        <v>46083</v>
      </c>
      <c r="O418" s="56">
        <v>0.5</v>
      </c>
      <c r="P418" s="31" t="str">
        <f>TEXT($L418, "dddd")</f>
        <v>Sunday</v>
      </c>
      <c r="Q418" s="39" t="s">
        <v>531</v>
      </c>
      <c r="R418" s="39">
        <v>2984</v>
      </c>
      <c r="S418" s="1" t="str">
        <f>IF(OR(MONTH(L418)=12, MONTH(L418)&lt;=5), "Dry Season", "Wet Season")</f>
        <v>Dry Season</v>
      </c>
      <c r="T418" s="1">
        <v>1</v>
      </c>
      <c r="U418" s="1">
        <v>0</v>
      </c>
      <c r="V418" s="1">
        <v>0</v>
      </c>
      <c r="W418" s="2">
        <f>IF(ISNUMBER(SEARCH("N/A", X418)), 0, 1)</f>
        <v>0</v>
      </c>
      <c r="X418" s="1" t="s">
        <v>44</v>
      </c>
      <c r="Y418" s="1"/>
      <c r="Z418" s="1"/>
      <c r="AA418" s="11" cm="1">
        <f t="array" ref="AA418">IF(ISBLANK(Y418), 0, VINCentyInvDistance(F418,G418,Y418,Z418))</f>
        <v>0</v>
      </c>
      <c r="AB418" s="1">
        <v>0</v>
      </c>
      <c r="AC418" s="1">
        <v>0</v>
      </c>
      <c r="AD418" s="1">
        <v>0</v>
      </c>
      <c r="AE418" s="1">
        <v>210</v>
      </c>
      <c r="AF418" s="1">
        <v>1</v>
      </c>
      <c r="AG418" s="1" t="str">
        <f>TRIM(MID(SUBSTITUTE($H418,",",REPT(" ",200)),(LEN($H418)-LEN(SUBSTITUTE($H418,",",""))-4)*200+1,200))</f>
        <v>Tagum</v>
      </c>
      <c r="AH418" s="1" t="str">
        <f>TRIM(MID(SUBSTITUTE($H418,",",REPT(" ",200)),(LEN($H418)-LEN(SUBSTITUTE($H418,",",""))-3)*200+1,200))</f>
        <v>Davao del Norte</v>
      </c>
      <c r="AI418" s="1" t="str">
        <f>TRIM(MID(SUBSTITUTE($H418,",",REPT(" ",200)),(LEN($H418)-LEN(SUBSTITUTE($H418,",",""))-2)*200+1,200))</f>
        <v>Davao Region</v>
      </c>
      <c r="AJ418" s="1" t="str">
        <f>TRIM(MID(SUBSTITUTE($H418,",",REPT(" ",200)),(LEN($H418)-LEN(SUBSTITUTE($H418,",",""))-0)*200+1,200))</f>
        <v>Philippines</v>
      </c>
      <c r="AL418" s="7">
        <v>0</v>
      </c>
      <c r="AM418" s="1"/>
    </row>
    <row r="419" spans="1:39" ht="12.75" customHeight="1">
      <c r="A419" s="1"/>
      <c r="B419" s="1" t="s">
        <v>5266</v>
      </c>
      <c r="C419" s="1" t="s">
        <v>5267</v>
      </c>
      <c r="D419" s="3" t="str">
        <f ca="1">IFERROR(__xludf.DUMMYFUNCTION("PROPER(REGEXEXTRACT(B1279, ""(?:https?:\/\/)?(?:www\.)?([a-zA-Z0-9-]+)\.""))"),"Skyscanner")</f>
        <v>Skyscanner</v>
      </c>
      <c r="E419" s="1" t="s">
        <v>5268</v>
      </c>
      <c r="F419" s="1">
        <v>7.444706</v>
      </c>
      <c r="G419" s="1">
        <v>125.8070089</v>
      </c>
      <c r="H419" s="1" t="s">
        <v>5269</v>
      </c>
      <c r="I419" s="1" t="s">
        <v>4252</v>
      </c>
      <c r="J419" s="1">
        <f>IF(K419="URBAN",1,IF(K419="SUBURBAN",2,IF(K419="RURAL",3,"")))</f>
        <v>3</v>
      </c>
      <c r="K419" s="1" t="s">
        <v>541</v>
      </c>
      <c r="L419" s="18">
        <v>46082</v>
      </c>
      <c r="M419" s="49">
        <v>0.58333333333333337</v>
      </c>
      <c r="N419" s="18">
        <v>46083</v>
      </c>
      <c r="O419" s="56">
        <v>0.5</v>
      </c>
      <c r="P419" s="31" t="str">
        <f>TEXT($L419, "dddd")</f>
        <v>Sunday</v>
      </c>
      <c r="Q419" s="39" t="s">
        <v>111</v>
      </c>
      <c r="R419" s="39">
        <v>1925</v>
      </c>
      <c r="S419" s="1" t="str">
        <f>IF(OR(MONTH(L419)=12, MONTH(L419)&lt;=5), "Dry Season", "Wet Season")</f>
        <v>Dry Season</v>
      </c>
      <c r="T419" s="1">
        <v>1</v>
      </c>
      <c r="U419" s="1">
        <v>0</v>
      </c>
      <c r="V419" s="1">
        <v>1</v>
      </c>
      <c r="W419" s="2">
        <f>IF(ISNUMBER(SEARCH("N/A", X419)), 0, 1)</f>
        <v>1</v>
      </c>
      <c r="X419" s="1" t="s">
        <v>4107</v>
      </c>
      <c r="Y419" s="1">
        <v>7.4457550000000001</v>
      </c>
      <c r="Z419" s="1">
        <v>125.80897</v>
      </c>
      <c r="AA419" s="11" cm="1">
        <f t="array" ref="AA419">IF(ISBLANK(Y419), 0, VINCentyInvDistance(F419,G419,Y419,Z419))</f>
        <v>245.60638873937668</v>
      </c>
      <c r="AB419" s="1">
        <v>0</v>
      </c>
      <c r="AC419" s="1">
        <v>8</v>
      </c>
      <c r="AD419" s="1">
        <v>4.3</v>
      </c>
      <c r="AE419" s="1">
        <v>106</v>
      </c>
      <c r="AF419" s="1">
        <v>1</v>
      </c>
      <c r="AG419" s="1" t="s">
        <v>4108</v>
      </c>
      <c r="AH419" s="1" t="s">
        <v>4109</v>
      </c>
      <c r="AI419" s="1" t="str">
        <f>TRIM(MID(SUBSTITUTE($H419,",",REPT(" ",200)),(LEN($H419)-LEN(SUBSTITUTE($H419,",",""))-2)*200+1,200))</f>
        <v>Davao Region</v>
      </c>
      <c r="AJ419" s="1" t="s">
        <v>55</v>
      </c>
      <c r="AK419" t="s">
        <v>16964</v>
      </c>
      <c r="AL419" s="7">
        <v>0</v>
      </c>
      <c r="AM419" s="1"/>
    </row>
    <row r="420" spans="1:39" ht="12.75" customHeight="1">
      <c r="A420" s="1"/>
      <c r="B420" s="1" t="s">
        <v>5275</v>
      </c>
      <c r="C420" s="1" t="s">
        <v>5276</v>
      </c>
      <c r="D420" s="3" t="str">
        <f ca="1">IFERROR(__xludf.DUMMYFUNCTION("PROPER(REGEXEXTRACT(B1281, ""(?:https?:\/\/)?(?:www\.)?([a-zA-Z0-9-]+)\.""))"),"Skyscanner")</f>
        <v>Skyscanner</v>
      </c>
      <c r="E420" s="1" t="s">
        <v>5277</v>
      </c>
      <c r="F420" s="1">
        <v>7.4525471999999997</v>
      </c>
      <c r="G420" s="1">
        <v>125.8162401</v>
      </c>
      <c r="H420" s="1" t="s">
        <v>5278</v>
      </c>
      <c r="I420" s="1" t="s">
        <v>4252</v>
      </c>
      <c r="J420" s="1">
        <f>IF(K420="URBAN",1,IF(K420="SUBURBAN",2,IF(K420="RURAL",3,"")))</f>
        <v>3</v>
      </c>
      <c r="K420" s="1" t="s">
        <v>541</v>
      </c>
      <c r="L420" s="18">
        <v>46082</v>
      </c>
      <c r="M420" s="49">
        <v>0.58333333333333337</v>
      </c>
      <c r="N420" s="18">
        <v>46083</v>
      </c>
      <c r="O420" s="56">
        <v>0.54166666666666663</v>
      </c>
      <c r="P420" s="31" t="str">
        <f>TEXT($L420, "dddd")</f>
        <v>Sunday</v>
      </c>
      <c r="Q420" s="39" t="s">
        <v>207</v>
      </c>
      <c r="R420" s="39">
        <v>1386</v>
      </c>
      <c r="S420" s="1" t="str">
        <f>IF(OR(MONTH(L420)=12, MONTH(L420)&lt;=5), "Dry Season", "Wet Season")</f>
        <v>Dry Season</v>
      </c>
      <c r="T420" s="1">
        <v>1</v>
      </c>
      <c r="U420" s="1">
        <v>0</v>
      </c>
      <c r="V420" s="1">
        <v>0</v>
      </c>
      <c r="W420" s="2">
        <f>IF(ISNUMBER(SEARCH("N/A", X420)), 0, 1)</f>
        <v>1</v>
      </c>
      <c r="X420" s="1" t="s">
        <v>4107</v>
      </c>
      <c r="Y420" s="1">
        <v>7.4457550000000001</v>
      </c>
      <c r="Z420" s="1">
        <v>125.80897</v>
      </c>
      <c r="AA420" s="11" cm="1">
        <f t="array" ref="AA420">IF(ISBLANK(Y420), 0, VINCentyInvDistance(F420,G420,Y420,Z420))</f>
        <v>1099.2232284026461</v>
      </c>
      <c r="AB420" s="1">
        <v>0</v>
      </c>
      <c r="AC420" s="1">
        <v>0</v>
      </c>
      <c r="AD420" s="1">
        <v>0</v>
      </c>
      <c r="AE420" s="1">
        <v>74</v>
      </c>
      <c r="AF420" s="1">
        <v>1</v>
      </c>
      <c r="AG420" s="1" t="s">
        <v>4108</v>
      </c>
      <c r="AH420" s="1" t="s">
        <v>4109</v>
      </c>
      <c r="AI420" s="1" t="str">
        <f>TRIM(MID(SUBSTITUTE($H420,",",REPT(" ",200)),(LEN($H420)-LEN(SUBSTITUTE($H420,",",""))-2)*200+1,200))</f>
        <v>Davao Region</v>
      </c>
      <c r="AJ420" s="1" t="s">
        <v>55</v>
      </c>
      <c r="AK420" t="s">
        <v>5279</v>
      </c>
      <c r="AL420" s="7">
        <v>0</v>
      </c>
      <c r="AM420" s="1"/>
    </row>
    <row r="421" spans="1:39" ht="12.75" customHeight="1">
      <c r="A421" s="1"/>
      <c r="B421" s="1" t="s">
        <v>5293</v>
      </c>
      <c r="C421" s="1" t="s">
        <v>5294</v>
      </c>
      <c r="D421" s="3" t="str">
        <f ca="1">IFERROR(__xludf.DUMMYFUNCTION("PROPER(REGEXEXTRACT(B1285, ""(?:https?:\/\/)?(?:www\.)?([a-zA-Z0-9-]+)\.""))"),"Skyscanner")</f>
        <v>Skyscanner</v>
      </c>
      <c r="E421" s="1" t="s">
        <v>5295</v>
      </c>
      <c r="F421" s="1">
        <v>7.4525625</v>
      </c>
      <c r="G421" s="1">
        <v>125.8161875</v>
      </c>
      <c r="H421" s="1" t="s">
        <v>5278</v>
      </c>
      <c r="I421" s="1" t="s">
        <v>4252</v>
      </c>
      <c r="J421" s="1">
        <f>IF(K421="URBAN",1,IF(K421="SUBURBAN",2,IF(K421="RURAL",3,"")))</f>
        <v>3</v>
      </c>
      <c r="K421" s="1" t="s">
        <v>541</v>
      </c>
      <c r="L421" s="18">
        <v>46082</v>
      </c>
      <c r="M421" s="49">
        <v>0.5</v>
      </c>
      <c r="N421" s="18">
        <v>46083</v>
      </c>
      <c r="O421" s="56">
        <v>0.45833333333333331</v>
      </c>
      <c r="P421" s="31" t="str">
        <f>TEXT($L421, "dddd")</f>
        <v>Sunday</v>
      </c>
      <c r="Q421" s="39" t="s">
        <v>111</v>
      </c>
      <c r="R421" s="39">
        <v>2196</v>
      </c>
      <c r="S421" s="1" t="str">
        <f>IF(OR(MONTH(L421)=12, MONTH(L421)&lt;=5), "Dry Season", "Wet Season")</f>
        <v>Dry Season</v>
      </c>
      <c r="T421" s="1">
        <v>1</v>
      </c>
      <c r="U421" s="1">
        <v>0</v>
      </c>
      <c r="V421" s="1">
        <v>0</v>
      </c>
      <c r="W421" s="2">
        <f>IF(ISNUMBER(SEARCH("N/A", X421)), 0, 1)</f>
        <v>1</v>
      </c>
      <c r="X421" s="1" t="s">
        <v>4107</v>
      </c>
      <c r="Y421" s="1">
        <v>7.4457550000000001</v>
      </c>
      <c r="Z421" s="1">
        <v>125.80897</v>
      </c>
      <c r="AA421" s="11" cm="1">
        <f t="array" ref="AA421">IF(ISBLANK(Y421), 0, VINCentyInvDistance(F421,G421,Y421,Z421))</f>
        <v>1096.1528062336245</v>
      </c>
      <c r="AB421" s="1">
        <v>0</v>
      </c>
      <c r="AC421" s="1">
        <v>0</v>
      </c>
      <c r="AD421" s="1">
        <v>0</v>
      </c>
      <c r="AE421" s="1">
        <v>11</v>
      </c>
      <c r="AF421" s="1">
        <v>1</v>
      </c>
      <c r="AG421" s="1" t="s">
        <v>4108</v>
      </c>
      <c r="AH421" s="1" t="s">
        <v>4109</v>
      </c>
      <c r="AI421" s="1" t="str">
        <f>TRIM(MID(SUBSTITUTE($H421,",",REPT(" ",200)),(LEN($H421)-LEN(SUBSTITUTE($H421,",",""))-2)*200+1,200))</f>
        <v>Davao Region</v>
      </c>
      <c r="AJ421" s="1" t="s">
        <v>55</v>
      </c>
      <c r="AK421" t="s">
        <v>5296</v>
      </c>
      <c r="AL421" s="7">
        <v>0</v>
      </c>
      <c r="AM421" s="1"/>
    </row>
    <row r="422" spans="1:39" ht="12.75" customHeight="1">
      <c r="A422" s="1"/>
      <c r="B422" s="1" t="s">
        <v>5301</v>
      </c>
      <c r="C422" s="1" t="s">
        <v>5302</v>
      </c>
      <c r="D422" s="3" t="str">
        <f ca="1">IFERROR(__xludf.DUMMYFUNCTION("PROPER(REGEXEXTRACT(B1287, ""(?:https?:\/\/)?(?:www\.)?([a-zA-Z0-9-]+)\.""))"),"Skyscanner")</f>
        <v>Skyscanner</v>
      </c>
      <c r="E422" s="1" t="s">
        <v>4562</v>
      </c>
      <c r="F422" s="1">
        <v>7.27041</v>
      </c>
      <c r="G422" s="1">
        <v>125.84095000000001</v>
      </c>
      <c r="H422" s="1" t="s">
        <v>5300</v>
      </c>
      <c r="I422" s="1" t="s">
        <v>4252</v>
      </c>
      <c r="J422" s="1">
        <f>IF(K422="URBAN",1,IF(K422="SUBURBAN",2,IF(K422="RURAL",3,"")))</f>
        <v>3</v>
      </c>
      <c r="K422" s="1" t="s">
        <v>541</v>
      </c>
      <c r="L422" s="18">
        <v>46082</v>
      </c>
      <c r="M422" s="49">
        <v>0.58333333333333337</v>
      </c>
      <c r="N422" s="18">
        <v>46083</v>
      </c>
      <c r="O422" s="56">
        <v>0.52083333333333337</v>
      </c>
      <c r="P422" s="31" t="str">
        <f>TEXT($L422, "dddd")</f>
        <v>Sunday</v>
      </c>
      <c r="Q422" s="39" t="s">
        <v>111</v>
      </c>
      <c r="R422" s="39">
        <v>2965</v>
      </c>
      <c r="S422" s="1" t="str">
        <f>IF(OR(MONTH(L422)=12, MONTH(L422)&lt;=5), "Dry Season", "Wet Season")</f>
        <v>Dry Season</v>
      </c>
      <c r="T422" s="1">
        <v>1</v>
      </c>
      <c r="U422" s="1">
        <v>1</v>
      </c>
      <c r="V422" s="1">
        <v>0</v>
      </c>
      <c r="W422" s="2">
        <f>IF(ISNUMBER(SEARCH("N/A", X422)), 0, 1)</f>
        <v>0</v>
      </c>
      <c r="X422" s="1" t="s">
        <v>44</v>
      </c>
      <c r="Y422" s="1"/>
      <c r="Z422" s="1"/>
      <c r="AA422" s="11" cm="1">
        <f t="array" ref="AA422">IF(ISBLANK(Y422), 0, VINCentyInvDistance(F422,G422,Y422,Z422))</f>
        <v>0</v>
      </c>
      <c r="AB422" s="1">
        <v>0</v>
      </c>
      <c r="AC422" s="1">
        <v>0</v>
      </c>
      <c r="AD422" s="1">
        <v>0</v>
      </c>
      <c r="AE422" s="1">
        <v>106</v>
      </c>
      <c r="AF422" s="1">
        <v>1</v>
      </c>
      <c r="AG422" s="1" t="s">
        <v>5303</v>
      </c>
      <c r="AH422" s="1" t="s">
        <v>4247</v>
      </c>
      <c r="AI422" s="1" t="str">
        <f>TRIM(MID(SUBSTITUTE($H422,",",REPT(" ",200)),(LEN($H422)-LEN(SUBSTITUTE($H422,",",""))-2)*200+1,200))</f>
        <v>Davao de Oro</v>
      </c>
      <c r="AJ422" s="1" t="s">
        <v>55</v>
      </c>
      <c r="AK422" t="s">
        <v>5304</v>
      </c>
      <c r="AL422" s="7">
        <v>0</v>
      </c>
      <c r="AM422" s="1" t="s">
        <v>5305</v>
      </c>
    </row>
    <row r="423" spans="1:39" ht="12.75" customHeight="1">
      <c r="A423" s="1"/>
      <c r="B423" s="1" t="s">
        <v>4566</v>
      </c>
      <c r="C423" s="1" t="s">
        <v>5306</v>
      </c>
      <c r="D423" s="3" t="str">
        <f ca="1">IFERROR(__xludf.DUMMYFUNCTION("PROPER(REGEXEXTRACT(B1288, ""(?:https?:\/\/)?(?:www\.)?([a-zA-Z0-9-]+)\.""))"),"Skyscanner")</f>
        <v>Skyscanner</v>
      </c>
      <c r="E423" s="1" t="s">
        <v>5307</v>
      </c>
      <c r="F423" s="1">
        <v>7.1968120000000004</v>
      </c>
      <c r="G423" s="1">
        <v>125.710297</v>
      </c>
      <c r="H423" s="1" t="s">
        <v>4569</v>
      </c>
      <c r="I423" s="1" t="s">
        <v>4252</v>
      </c>
      <c r="J423" s="1">
        <f>IF(K423="URBAN",1,IF(K423="SUBURBAN",2,IF(K423="RURAL",3,"")))</f>
        <v>3</v>
      </c>
      <c r="K423" s="1" t="s">
        <v>541</v>
      </c>
      <c r="L423" s="18">
        <v>46082</v>
      </c>
      <c r="M423" s="49">
        <v>0.5</v>
      </c>
      <c r="N423" s="18">
        <v>46083</v>
      </c>
      <c r="O423" s="56">
        <v>0.41666666666666669</v>
      </c>
      <c r="P423" s="31" t="str">
        <f>TEXT($L423, "dddd")</f>
        <v>Sunday</v>
      </c>
      <c r="Q423" s="39" t="s">
        <v>111</v>
      </c>
      <c r="R423" s="39">
        <v>3865</v>
      </c>
      <c r="S423" s="1" t="str">
        <f>IF(OR(MONTH(L423)=12, MONTH(L423)&lt;=5), "Dry Season", "Wet Season")</f>
        <v>Dry Season</v>
      </c>
      <c r="T423" s="1">
        <v>1</v>
      </c>
      <c r="U423" s="1">
        <v>0</v>
      </c>
      <c r="V423" s="1">
        <v>0</v>
      </c>
      <c r="W423" s="2">
        <f>IF(ISNUMBER(SEARCH("N/A", X423)), 0, 1)</f>
        <v>0</v>
      </c>
      <c r="X423" s="1" t="s">
        <v>44</v>
      </c>
      <c r="Y423" s="1"/>
      <c r="Z423" s="1"/>
      <c r="AA423" s="11" cm="1">
        <f t="array" ref="AA423">IF(ISBLANK(Y423), 0, VINCentyInvDistance(F423,G423,Y423,Z423))</f>
        <v>0</v>
      </c>
      <c r="AB423" s="1">
        <v>0</v>
      </c>
      <c r="AC423" s="1">
        <v>8.6</v>
      </c>
      <c r="AD423" s="1">
        <v>3.4</v>
      </c>
      <c r="AE423" s="1">
        <v>4</v>
      </c>
      <c r="AF423" s="1">
        <v>1</v>
      </c>
      <c r="AG423" s="1" t="str">
        <f>TRIM(MID(SUBSTITUTE($H423,",",REPT(" ",200)),(LEN($H423)-LEN(SUBSTITUTE($H423,",",""))-4)*200+1,200))</f>
        <v>Samal</v>
      </c>
      <c r="AH423" s="1" t="str">
        <f>TRIM(MID(SUBSTITUTE($H423,",",REPT(" ",200)),(LEN($H423)-LEN(SUBSTITUTE($H423,",",""))-3)*200+1,200))</f>
        <v>Davao del Norte</v>
      </c>
      <c r="AI423" s="1" t="str">
        <f>TRIM(MID(SUBSTITUTE($H423,",",REPT(" ",200)),(LEN($H423)-LEN(SUBSTITUTE($H423,",",""))-2)*200+1,200))</f>
        <v>Davao Region</v>
      </c>
      <c r="AJ423" s="1" t="str">
        <f>TRIM(MID(SUBSTITUTE($H423,",",REPT(" ",200)),(LEN($H423)-LEN(SUBSTITUTE($H423,",",""))-0)*200+1,200))</f>
        <v>Philippines</v>
      </c>
      <c r="AK423" t="s">
        <v>16914</v>
      </c>
      <c r="AL423" s="7">
        <v>0</v>
      </c>
      <c r="AM423" s="1" t="s">
        <v>4570</v>
      </c>
    </row>
    <row r="424" spans="1:39" ht="12.75" customHeight="1">
      <c r="A424" s="1"/>
      <c r="B424" s="1" t="s">
        <v>5316</v>
      </c>
      <c r="C424" s="1" t="s">
        <v>5317</v>
      </c>
      <c r="D424" s="3" t="str">
        <f ca="1">IFERROR(__xludf.DUMMYFUNCTION("PROPER(REGEXEXTRACT(B1291, ""(?:https?:\/\/)?(?:www\.)?([a-zA-Z0-9-]+)\.""))"),"Skyscanner")</f>
        <v>Skyscanner</v>
      </c>
      <c r="E424" s="1" t="s">
        <v>5318</v>
      </c>
      <c r="F424" s="1">
        <v>7.4580048000000003</v>
      </c>
      <c r="G424" s="1">
        <v>125.8035505</v>
      </c>
      <c r="H424" s="1" t="s">
        <v>5319</v>
      </c>
      <c r="I424" s="1" t="s">
        <v>4252</v>
      </c>
      <c r="J424" s="1">
        <f>IF(K424="URBAN",1,IF(K424="SUBURBAN",2,IF(K424="RURAL",3,"")))</f>
        <v>3</v>
      </c>
      <c r="K424" s="1" t="s">
        <v>541</v>
      </c>
      <c r="L424" s="18">
        <v>46082</v>
      </c>
      <c r="M424" s="49">
        <v>0.58333333333333337</v>
      </c>
      <c r="N424" s="18">
        <v>46083</v>
      </c>
      <c r="O424" s="56">
        <v>0.5</v>
      </c>
      <c r="P424" s="31" t="str">
        <f>TEXT($L424, "dddd")</f>
        <v>Sunday</v>
      </c>
      <c r="Q424" s="39" t="s">
        <v>207</v>
      </c>
      <c r="R424" s="39">
        <v>1096</v>
      </c>
      <c r="S424" s="1" t="str">
        <f>IF(OR(MONTH(L424)=12, MONTH(L424)&lt;=5), "Dry Season", "Wet Season")</f>
        <v>Dry Season</v>
      </c>
      <c r="T424" s="1">
        <v>1</v>
      </c>
      <c r="U424" s="1">
        <v>0</v>
      </c>
      <c r="V424" s="1">
        <v>0</v>
      </c>
      <c r="W424" s="2">
        <f>IF(ISNUMBER(SEARCH("N/A", X424)), 0, 1)</f>
        <v>1</v>
      </c>
      <c r="X424" s="1" t="s">
        <v>4107</v>
      </c>
      <c r="Y424" s="1">
        <v>7.4457550000000001</v>
      </c>
      <c r="Z424" s="1">
        <v>125.80897</v>
      </c>
      <c r="AA424" s="11" cm="1">
        <f t="array" ref="AA424">IF(ISBLANK(Y424), 0, VINCentyInvDistance(F424,G424,Y424,Z424))</f>
        <v>1480.9486911304871</v>
      </c>
      <c r="AB424" s="1">
        <v>1</v>
      </c>
      <c r="AC424" s="1">
        <v>10</v>
      </c>
      <c r="AD424" s="1">
        <v>3.7</v>
      </c>
      <c r="AE424" s="1">
        <v>6</v>
      </c>
      <c r="AF424" s="1">
        <v>1</v>
      </c>
      <c r="AG424" s="1" t="s">
        <v>4108</v>
      </c>
      <c r="AH424" s="1" t="s">
        <v>4109</v>
      </c>
      <c r="AI424" s="1" t="str">
        <f>TRIM(MID(SUBSTITUTE($H424,",",REPT(" ",200)),(LEN($H424)-LEN(SUBSTITUTE($H424,",",""))-2)*200+1,200))</f>
        <v>Davao Region</v>
      </c>
      <c r="AJ424" s="1" t="s">
        <v>55</v>
      </c>
      <c r="AK424" t="s">
        <v>16968</v>
      </c>
      <c r="AL424" s="7">
        <v>0</v>
      </c>
      <c r="AM424" s="1"/>
    </row>
    <row r="425" spans="1:39" ht="12.75" customHeight="1">
      <c r="A425" s="1"/>
      <c r="B425" s="1" t="s">
        <v>5320</v>
      </c>
      <c r="C425" s="1" t="s">
        <v>5321</v>
      </c>
      <c r="D425" s="3" t="str">
        <f ca="1">IFERROR(__xludf.DUMMYFUNCTION("PROPER(REGEXEXTRACT(B1292, ""(?:https?:\/\/)?(?:www\.)?([a-zA-Z0-9-]+)\.""))"),"Skyscanner")</f>
        <v>Skyscanner</v>
      </c>
      <c r="E425" s="1" t="s">
        <v>5322</v>
      </c>
      <c r="F425" s="1">
        <v>7.4339446000000002</v>
      </c>
      <c r="G425" s="1">
        <v>125.7955042</v>
      </c>
      <c r="H425" s="1" t="s">
        <v>5323</v>
      </c>
      <c r="I425" s="1" t="s">
        <v>4252</v>
      </c>
      <c r="J425" s="1">
        <f>IF(K425="URBAN",1,IF(K425="SUBURBAN",2,IF(K425="RURAL",3,"")))</f>
        <v>3</v>
      </c>
      <c r="K425" s="1" t="s">
        <v>541</v>
      </c>
      <c r="L425" s="18">
        <v>46082</v>
      </c>
      <c r="M425" s="49">
        <v>0.58333333333333337</v>
      </c>
      <c r="N425" s="18">
        <v>46083</v>
      </c>
      <c r="O425" s="56">
        <v>0.5</v>
      </c>
      <c r="P425" s="31" t="str">
        <f>TEXT($L425, "dddd")</f>
        <v>Sunday</v>
      </c>
      <c r="Q425" s="39" t="s">
        <v>1026</v>
      </c>
      <c r="R425" s="39">
        <v>1252</v>
      </c>
      <c r="S425" s="1" t="str">
        <f>IF(OR(MONTH(L425)=12, MONTH(L425)&lt;=5), "Dry Season", "Wet Season")</f>
        <v>Dry Season</v>
      </c>
      <c r="T425" s="1">
        <v>1</v>
      </c>
      <c r="U425" s="1">
        <v>0</v>
      </c>
      <c r="V425" s="1">
        <v>0</v>
      </c>
      <c r="W425" s="2">
        <f>IF(ISNUMBER(SEARCH("N/A", X425)), 0, 1)</f>
        <v>1</v>
      </c>
      <c r="X425" s="1" t="s">
        <v>4107</v>
      </c>
      <c r="Y425" s="1">
        <v>7.4457550000000001</v>
      </c>
      <c r="Z425" s="1">
        <v>125.80897</v>
      </c>
      <c r="AA425" s="11" cm="1">
        <f t="array" ref="AA425">IF(ISBLANK(Y425), 0, VINCentyInvDistance(F425,G425,Y425,Z425))</f>
        <v>1978.7902116053476</v>
      </c>
      <c r="AB425" s="1">
        <v>1</v>
      </c>
      <c r="AC425" s="1">
        <v>8.4</v>
      </c>
      <c r="AD425" s="1">
        <v>5</v>
      </c>
      <c r="AE425" s="1">
        <v>12</v>
      </c>
      <c r="AF425" s="1">
        <v>1</v>
      </c>
      <c r="AG425" s="1" t="s">
        <v>4108</v>
      </c>
      <c r="AH425" s="1" t="s">
        <v>4109</v>
      </c>
      <c r="AI425" s="1" t="str">
        <f>TRIM(MID(SUBSTITUTE($H425,",",REPT(" ",200)),(LEN($H425)-LEN(SUBSTITUTE($H425,",",""))-2)*200+1,200))</f>
        <v>Davao Region</v>
      </c>
      <c r="AJ425" s="1" t="s">
        <v>55</v>
      </c>
      <c r="AK425" t="s">
        <v>16969</v>
      </c>
      <c r="AL425" s="7">
        <v>0</v>
      </c>
      <c r="AM425" s="1"/>
    </row>
    <row r="426" spans="1:39" ht="12.75" customHeight="1">
      <c r="A426" s="1"/>
      <c r="B426" s="1" t="s">
        <v>5329</v>
      </c>
      <c r="C426" s="1" t="s">
        <v>5330</v>
      </c>
      <c r="D426" s="3" t="str">
        <f ca="1">IFERROR(__xludf.DUMMYFUNCTION("PROPER(REGEXEXTRACT(B1294, ""(?:https?:\/\/)?(?:www\.)?([a-zA-Z0-9-]+)\.""))"),"Google")</f>
        <v>Google</v>
      </c>
      <c r="E426" s="1" t="s">
        <v>5331</v>
      </c>
      <c r="F426" s="1">
        <v>7.4638289000000002</v>
      </c>
      <c r="G426" s="1">
        <v>125.8114199</v>
      </c>
      <c r="H426" s="1" t="s">
        <v>5332</v>
      </c>
      <c r="I426" s="1" t="s">
        <v>4252</v>
      </c>
      <c r="J426" s="1">
        <f>IF(K426="URBAN",1,IF(K426="SUBURBAN",2,IF(K426="RURAL",3,"")))</f>
        <v>3</v>
      </c>
      <c r="K426" s="1" t="s">
        <v>541</v>
      </c>
      <c r="L426" s="18">
        <v>46082</v>
      </c>
      <c r="M426" s="49">
        <v>0.625</v>
      </c>
      <c r="N426" s="18">
        <v>46083</v>
      </c>
      <c r="O426" s="56">
        <v>0.5</v>
      </c>
      <c r="P426" s="31" t="str">
        <f>TEXT($L426, "dddd")</f>
        <v>Sunday</v>
      </c>
      <c r="Q426" s="39" t="s">
        <v>207</v>
      </c>
      <c r="R426" s="39">
        <v>1603</v>
      </c>
      <c r="S426" s="1" t="str">
        <f>IF(OR(MONTH(L426)=12, MONTH(L426)&lt;=5), "Dry Season", "Wet Season")</f>
        <v>Dry Season</v>
      </c>
      <c r="T426" s="1">
        <v>1</v>
      </c>
      <c r="U426" s="1">
        <v>0</v>
      </c>
      <c r="V426" s="1">
        <v>1</v>
      </c>
      <c r="W426" s="2">
        <f>IF(ISNUMBER(SEARCH("N/A", X426)), 0, 1)</f>
        <v>0</v>
      </c>
      <c r="X426" s="1" t="s">
        <v>44</v>
      </c>
      <c r="Y426" s="1"/>
      <c r="Z426" s="1"/>
      <c r="AA426" s="11" cm="1">
        <f t="array" ref="AA426">IF(ISBLANK(Y426), 0, VINCentyInvDistance(F426,G426,Y426,Z426))</f>
        <v>0</v>
      </c>
      <c r="AB426" s="1">
        <v>0</v>
      </c>
      <c r="AC426" s="1">
        <v>0</v>
      </c>
      <c r="AD426" s="1">
        <v>0</v>
      </c>
      <c r="AE426" s="1">
        <v>16</v>
      </c>
      <c r="AF426" s="1">
        <v>1</v>
      </c>
      <c r="AG426" s="1" t="str">
        <f>TRIM(MID(SUBSTITUTE($H426,",",REPT(" ",200)),(LEN($H426)-LEN(SUBSTITUTE($H426,",",""))-4)*200+1,200))</f>
        <v>Tagum</v>
      </c>
      <c r="AH426" s="1" t="str">
        <f>TRIM(MID(SUBSTITUTE($H426,",",REPT(" ",200)),(LEN($H426)-LEN(SUBSTITUTE($H426,",",""))-3)*200+1,200))</f>
        <v>Davao del Norte</v>
      </c>
      <c r="AI426" s="1" t="str">
        <f>TRIM(MID(SUBSTITUTE($H426,",",REPT(" ",200)),(LEN($H426)-LEN(SUBSTITUTE($H426,",",""))-2)*200+1,200))</f>
        <v>Davao Region</v>
      </c>
      <c r="AJ426" s="1" t="str">
        <f>TRIM(MID(SUBSTITUTE($H426,",",REPT(" ",200)),(LEN($H426)-LEN(SUBSTITUTE($H426,",",""))-0)*200+1,200))</f>
        <v>Philippines</v>
      </c>
      <c r="AL426" s="7">
        <v>0</v>
      </c>
      <c r="AM426" s="1"/>
    </row>
    <row r="427" spans="1:39" ht="12.75" customHeight="1">
      <c r="A427" s="1"/>
      <c r="B427" s="1" t="s">
        <v>5338</v>
      </c>
      <c r="C427" s="1" t="s">
        <v>5339</v>
      </c>
      <c r="D427" s="3" t="str">
        <f ca="1">IFERROR(__xludf.DUMMYFUNCTION("PROPER(REGEXEXTRACT(B1296, ""(?:https?:\/\/)?(?:www\.)?([a-zA-Z0-9-]+)\.""))"),"Skyscanner")</f>
        <v>Skyscanner</v>
      </c>
      <c r="E427" s="1" t="s">
        <v>5340</v>
      </c>
      <c r="F427" s="1">
        <v>7.4667601000000001</v>
      </c>
      <c r="G427" s="1">
        <v>125.8007712</v>
      </c>
      <c r="H427" s="1" t="s">
        <v>5341</v>
      </c>
      <c r="I427" s="1" t="s">
        <v>4252</v>
      </c>
      <c r="J427" s="1">
        <f>IF(K427="URBAN",1,IF(K427="SUBURBAN",2,IF(K427="RURAL",3,"")))</f>
        <v>3</v>
      </c>
      <c r="K427" s="1" t="s">
        <v>541</v>
      </c>
      <c r="L427" s="18">
        <v>46082</v>
      </c>
      <c r="M427" s="49">
        <v>0.58333333333333337</v>
      </c>
      <c r="N427" s="18">
        <v>46083</v>
      </c>
      <c r="O427" s="56">
        <v>0.5</v>
      </c>
      <c r="P427" s="31" t="str">
        <f>TEXT($L427, "dddd")</f>
        <v>Sunday</v>
      </c>
      <c r="Q427" s="39" t="s">
        <v>531</v>
      </c>
      <c r="R427" s="39">
        <v>2212</v>
      </c>
      <c r="S427" s="1" t="str">
        <f>IF(OR(MONTH(L427)=12, MONTH(L427)&lt;=5), "Dry Season", "Wet Season")</f>
        <v>Dry Season</v>
      </c>
      <c r="T427" s="1">
        <v>1</v>
      </c>
      <c r="U427" s="1">
        <v>1</v>
      </c>
      <c r="V427" s="1">
        <v>0</v>
      </c>
      <c r="W427" s="2">
        <f>IF(ISNUMBER(SEARCH("N/A", X427)), 0, 1)</f>
        <v>1</v>
      </c>
      <c r="X427" s="1" t="s">
        <v>4107</v>
      </c>
      <c r="Y427" s="1">
        <v>7.4457550000000001</v>
      </c>
      <c r="Z427" s="1">
        <v>125.80897</v>
      </c>
      <c r="AA427" s="11" cm="1">
        <f t="array" ref="AA427">IF(ISBLANK(Y427), 0, VINCentyInvDistance(F427,G427,Y427,Z427))</f>
        <v>2493.0837561954309</v>
      </c>
      <c r="AB427" s="1">
        <v>0</v>
      </c>
      <c r="AC427" s="1">
        <v>7</v>
      </c>
      <c r="AD427" s="1">
        <v>3.3</v>
      </c>
      <c r="AE427" s="1">
        <v>16</v>
      </c>
      <c r="AF427" s="1">
        <v>1</v>
      </c>
      <c r="AG427" s="1" t="s">
        <v>4108</v>
      </c>
      <c r="AH427" s="1" t="s">
        <v>4109</v>
      </c>
      <c r="AI427" s="1" t="str">
        <f>TRIM(MID(SUBSTITUTE($H427,",",REPT(" ",200)),(LEN($H427)-LEN(SUBSTITUTE($H427,",",""))-2)*200+1,200))</f>
        <v>Davao Region</v>
      </c>
      <c r="AJ427" s="1" t="s">
        <v>55</v>
      </c>
      <c r="AK427" t="s">
        <v>5342</v>
      </c>
      <c r="AL427" s="7">
        <v>0</v>
      </c>
      <c r="AM427" s="1"/>
    </row>
    <row r="428" spans="1:39" ht="12.75" customHeight="1">
      <c r="A428" s="1"/>
      <c r="B428" s="1" t="s">
        <v>5347</v>
      </c>
      <c r="C428" s="1" t="s">
        <v>5348</v>
      </c>
      <c r="D428" s="3" t="str">
        <f ca="1">IFERROR(__xludf.DUMMYFUNCTION("PROPER(REGEXEXTRACT(B1298, ""(?:https?:\/\/)?(?:www\.)?([a-zA-Z0-9-]+)\.""))"),"Skyscanner")</f>
        <v>Skyscanner</v>
      </c>
      <c r="E428" s="1" t="s">
        <v>5349</v>
      </c>
      <c r="F428" s="1">
        <v>7.4452863000000002</v>
      </c>
      <c r="G428" s="1">
        <v>125.8031598</v>
      </c>
      <c r="H428" s="1" t="s">
        <v>5350</v>
      </c>
      <c r="I428" s="1" t="s">
        <v>4252</v>
      </c>
      <c r="J428" s="1">
        <f>IF(K428="URBAN",1,IF(K428="SUBURBAN",2,IF(K428="RURAL",3,"")))</f>
        <v>3</v>
      </c>
      <c r="K428" s="1" t="s">
        <v>541</v>
      </c>
      <c r="L428" s="18">
        <v>46082</v>
      </c>
      <c r="M428" s="49">
        <v>0.58333333333333337</v>
      </c>
      <c r="N428" s="18">
        <v>46083</v>
      </c>
      <c r="O428" s="56">
        <v>0.5</v>
      </c>
      <c r="P428" s="31" t="str">
        <f>TEXT($L428, "dddd")</f>
        <v>Sunday</v>
      </c>
      <c r="Q428" s="39" t="s">
        <v>207</v>
      </c>
      <c r="R428" s="39">
        <v>660</v>
      </c>
      <c r="S428" s="1" t="str">
        <f>IF(OR(MONTH(L428)=12, MONTH(L428)&lt;=5), "Dry Season", "Wet Season")</f>
        <v>Dry Season</v>
      </c>
      <c r="T428" s="1">
        <v>1</v>
      </c>
      <c r="U428" s="1">
        <v>0</v>
      </c>
      <c r="V428" s="1">
        <v>0</v>
      </c>
      <c r="W428" s="2">
        <f>IF(ISNUMBER(SEARCH("N/A", X428)), 0, 1)</f>
        <v>1</v>
      </c>
      <c r="X428" s="1" t="s">
        <v>4107</v>
      </c>
      <c r="Y428" s="1">
        <v>7.4457550000000001</v>
      </c>
      <c r="Z428" s="1">
        <v>125.80897</v>
      </c>
      <c r="AA428" s="11" cm="1">
        <f t="array" ref="AA428">IF(ISBLANK(Y428), 0, VINCentyInvDistance(F428,G428,Y428,Z428))</f>
        <v>643.46238300242965</v>
      </c>
      <c r="AB428" s="1">
        <v>0</v>
      </c>
      <c r="AC428" s="1">
        <v>6.6</v>
      </c>
      <c r="AD428" s="1">
        <v>4.0999999999999996</v>
      </c>
      <c r="AE428" s="1">
        <v>4</v>
      </c>
      <c r="AF428" s="1">
        <v>1</v>
      </c>
      <c r="AG428" s="1" t="s">
        <v>4108</v>
      </c>
      <c r="AH428" s="1" t="s">
        <v>4109</v>
      </c>
      <c r="AI428" s="1" t="str">
        <f>TRIM(MID(SUBSTITUTE($H428,",",REPT(" ",200)),(LEN($H428)-LEN(SUBSTITUTE($H428,",",""))-2)*200+1,200))</f>
        <v>Davao Region</v>
      </c>
      <c r="AJ428" s="1" t="s">
        <v>55</v>
      </c>
      <c r="AK428" t="s">
        <v>16970</v>
      </c>
      <c r="AL428" s="7">
        <v>0</v>
      </c>
      <c r="AM428" s="1"/>
    </row>
    <row r="429" spans="1:39" ht="12.75" customHeight="1">
      <c r="A429" s="1"/>
      <c r="B429" s="1" t="s">
        <v>5351</v>
      </c>
      <c r="C429" s="1" t="s">
        <v>5352</v>
      </c>
      <c r="D429" s="3" t="str">
        <f ca="1">IFERROR(__xludf.DUMMYFUNCTION("PROPER(REGEXEXTRACT(B1299, ""(?:https?:\/\/)?(?:www\.)?([a-zA-Z0-9-]+)\.""))"),"Skyscanner")</f>
        <v>Skyscanner</v>
      </c>
      <c r="E429" s="1" t="s">
        <v>5353</v>
      </c>
      <c r="F429" s="1">
        <v>10.32616</v>
      </c>
      <c r="G429" s="1">
        <v>123.9336</v>
      </c>
      <c r="H429" s="1" t="s">
        <v>5354</v>
      </c>
      <c r="I429" s="1" t="s">
        <v>4252</v>
      </c>
      <c r="J429" s="1">
        <f>IF(K429="URBAN",1,IF(K429="SUBURBAN",2,IF(K429="RURAL",3,"")))</f>
        <v>3</v>
      </c>
      <c r="K429" s="1" t="s">
        <v>541</v>
      </c>
      <c r="L429" s="18">
        <v>46082</v>
      </c>
      <c r="M429" s="49">
        <v>0.625</v>
      </c>
      <c r="N429" s="18">
        <v>46083</v>
      </c>
      <c r="O429" s="56">
        <v>0.5</v>
      </c>
      <c r="P429" s="31" t="str">
        <f>TEXT($L429, "dddd")</f>
        <v>Sunday</v>
      </c>
      <c r="Q429" s="39" t="s">
        <v>111</v>
      </c>
      <c r="R429" s="39">
        <v>779</v>
      </c>
      <c r="S429" s="1" t="str">
        <f>IF(OR(MONTH(L429)=12, MONTH(L429)&lt;=5), "Dry Season", "Wet Season")</f>
        <v>Dry Season</v>
      </c>
      <c r="T429" s="1">
        <v>1</v>
      </c>
      <c r="U429" s="1">
        <v>1</v>
      </c>
      <c r="V429" s="1">
        <v>0</v>
      </c>
      <c r="W429" s="2">
        <f>IF(ISNUMBER(SEARCH("N/A", X429)), 0, 1)</f>
        <v>0</v>
      </c>
      <c r="X429" s="1" t="s">
        <v>44</v>
      </c>
      <c r="Y429" s="1"/>
      <c r="Z429" s="1"/>
      <c r="AA429" s="11" cm="1">
        <f t="array" ref="AA429">IF(ISBLANK(Y429), 0, VINCentyInvDistance(F429,G429,Y429,Z429))</f>
        <v>0</v>
      </c>
      <c r="AB429" s="1">
        <v>0</v>
      </c>
      <c r="AC429" s="1">
        <v>8.6</v>
      </c>
      <c r="AD429" s="1">
        <v>0</v>
      </c>
      <c r="AE429" s="1">
        <v>5</v>
      </c>
      <c r="AF429" s="1">
        <v>1</v>
      </c>
      <c r="AG429" s="1" t="str">
        <f>TRIM(MID(SUBSTITUTE($H429,",",REPT(" ",200)),(LEN($H429)-LEN(SUBSTITUTE($H429,",",""))-4)*200+1,200))</f>
        <v>City South Special Economic Administrative Zone</v>
      </c>
      <c r="AH429" s="1" t="str">
        <f>TRIM(MID(SUBSTITUTE($H429,",",REPT(" ",200)),(LEN($H429)-LEN(SUBSTITUTE($H429,",",""))-3)*200+1,200))</f>
        <v>Mandaue</v>
      </c>
      <c r="AI429" s="1" t="str">
        <f>TRIM(MID(SUBSTITUTE($H429,",",REPT(" ",200)),(LEN($H429)-LEN(SUBSTITUTE($H429,",",""))-2)*200+1,200))</f>
        <v>Central Visayas</v>
      </c>
      <c r="AJ429" s="1" t="str">
        <f>TRIM(MID(SUBSTITUTE($H429,",",REPT(" ",200)),(LEN($H429)-LEN(SUBSTITUTE($H429,",",""))-0)*200+1,200))</f>
        <v>Philippines</v>
      </c>
      <c r="AL429" s="7">
        <v>0</v>
      </c>
      <c r="AM429" s="1" t="s">
        <v>5355</v>
      </c>
    </row>
    <row r="430" spans="1:39" ht="12.75" customHeight="1">
      <c r="A430" s="1"/>
      <c r="B430" s="1" t="s">
        <v>5367</v>
      </c>
      <c r="C430" s="1" t="s">
        <v>5368</v>
      </c>
      <c r="D430" s="3" t="str">
        <f ca="1">IFERROR(__xludf.DUMMYFUNCTION("PROPER(REGEXEXTRACT(B1302, ""(?:https?:\/\/)?(?:www\.)?([a-zA-Z0-9-]+)\.""))"),"Google")</f>
        <v>Google</v>
      </c>
      <c r="E430" s="1" t="s">
        <v>5369</v>
      </c>
      <c r="F430" s="1">
        <v>7.4542669999999998</v>
      </c>
      <c r="G430" s="1">
        <v>125.802419</v>
      </c>
      <c r="H430" s="1" t="s">
        <v>5370</v>
      </c>
      <c r="I430" s="1" t="s">
        <v>4252</v>
      </c>
      <c r="J430" s="1">
        <f>IF(K430="URBAN",1,IF(K430="SUBURBAN",2,IF(K430="RURAL",3,"")))</f>
        <v>3</v>
      </c>
      <c r="K430" s="1" t="s">
        <v>541</v>
      </c>
      <c r="L430" s="18">
        <v>46082</v>
      </c>
      <c r="M430" s="49">
        <v>0.625</v>
      </c>
      <c r="N430" s="18">
        <v>46083</v>
      </c>
      <c r="O430" s="56">
        <v>0.5</v>
      </c>
      <c r="P430" s="31" t="str">
        <f>TEXT($L430, "dddd")</f>
        <v>Sunday</v>
      </c>
      <c r="Q430" s="39" t="s">
        <v>531</v>
      </c>
      <c r="R430" s="39">
        <v>3057</v>
      </c>
      <c r="S430" s="1" t="str">
        <f>IF(OR(MONTH(L430)=12, MONTH(L430)&lt;=5), "Dry Season", "Wet Season")</f>
        <v>Dry Season</v>
      </c>
      <c r="T430" s="1">
        <v>1</v>
      </c>
      <c r="U430" s="1">
        <v>0</v>
      </c>
      <c r="V430" s="1">
        <v>0</v>
      </c>
      <c r="W430" s="2">
        <f>IF(ISNUMBER(SEARCH("N/A", X430)), 0, 1)</f>
        <v>1</v>
      </c>
      <c r="X430" s="1" t="s">
        <v>4107</v>
      </c>
      <c r="Y430" s="1">
        <v>7.4457550000000001</v>
      </c>
      <c r="Z430" s="1">
        <v>125.80897</v>
      </c>
      <c r="AA430" s="11" cm="1">
        <f t="array" ref="AA430">IF(ISBLANK(Y430), 0, VINCentyInvDistance(F430,G430,Y430,Z430))</f>
        <v>1187.0558212408048</v>
      </c>
      <c r="AB430" s="1">
        <v>0</v>
      </c>
      <c r="AC430" s="1">
        <v>0</v>
      </c>
      <c r="AD430" s="1">
        <v>0</v>
      </c>
      <c r="AE430" s="1">
        <v>51</v>
      </c>
      <c r="AF430" s="1">
        <v>1</v>
      </c>
      <c r="AG430" s="1" t="s">
        <v>4108</v>
      </c>
      <c r="AH430" s="1" t="s">
        <v>4109</v>
      </c>
      <c r="AI430" s="1" t="str">
        <f>TRIM(MID(SUBSTITUTE($H430,",",REPT(" ",200)),(LEN($H430)-LEN(SUBSTITUTE($H430,",",""))-2)*200+1,200))</f>
        <v>Davao Region</v>
      </c>
      <c r="AJ430" s="1" t="s">
        <v>55</v>
      </c>
      <c r="AL430" s="7">
        <v>0</v>
      </c>
      <c r="AM430" s="1"/>
    </row>
    <row r="431" spans="1:39" ht="12.75" customHeight="1">
      <c r="A431" s="1"/>
      <c r="B431" s="1" t="s">
        <v>5371</v>
      </c>
      <c r="C431" s="1" t="s">
        <v>5372</v>
      </c>
      <c r="D431" s="3" t="str">
        <f ca="1">IFERROR(__xludf.DUMMYFUNCTION("PROPER(REGEXEXTRACT(B1303, ""(?:https?:\/\/)?(?:www\.)?([a-zA-Z0-9-]+)\.""))"),"Google")</f>
        <v>Google</v>
      </c>
      <c r="E431" s="1" t="s">
        <v>5373</v>
      </c>
      <c r="F431" s="1">
        <v>7.4441356000000001</v>
      </c>
      <c r="G431" s="1">
        <v>125.80238610000001</v>
      </c>
      <c r="H431" s="1" t="s">
        <v>5374</v>
      </c>
      <c r="I431" s="1" t="s">
        <v>4252</v>
      </c>
      <c r="J431" s="1">
        <f>IF(K431="URBAN",1,IF(K431="SUBURBAN",2,IF(K431="RURAL",3,"")))</f>
        <v>3</v>
      </c>
      <c r="K431" s="1" t="s">
        <v>541</v>
      </c>
      <c r="L431" s="18">
        <v>46082</v>
      </c>
      <c r="M431" s="49">
        <v>0.625</v>
      </c>
      <c r="N431" s="18">
        <v>46083</v>
      </c>
      <c r="O431" s="56">
        <v>0.5</v>
      </c>
      <c r="P431" s="31" t="str">
        <f>TEXT($L431, "dddd")</f>
        <v>Sunday</v>
      </c>
      <c r="Q431" s="39" t="s">
        <v>207</v>
      </c>
      <c r="R431" s="39">
        <v>2612</v>
      </c>
      <c r="S431" s="1" t="str">
        <f>IF(OR(MONTH(L431)=12, MONTH(L431)&lt;=5), "Dry Season", "Wet Season")</f>
        <v>Dry Season</v>
      </c>
      <c r="T431" s="1">
        <v>1</v>
      </c>
      <c r="U431" s="1">
        <v>0</v>
      </c>
      <c r="V431" s="1">
        <v>1</v>
      </c>
      <c r="W431" s="2">
        <f>IF(ISNUMBER(SEARCH("N/A", X431)), 0, 1)</f>
        <v>1</v>
      </c>
      <c r="X431" s="1" t="s">
        <v>4107</v>
      </c>
      <c r="Y431" s="1">
        <v>7.4457550000000001</v>
      </c>
      <c r="Z431" s="1">
        <v>125.80897</v>
      </c>
      <c r="AA431" s="11" cm="1">
        <f t="array" ref="AA431">IF(ISBLANK(Y431), 0, VINCentyInvDistance(F431,G431,Y431,Z431))</f>
        <v>748.51980180471958</v>
      </c>
      <c r="AB431" s="1">
        <v>0</v>
      </c>
      <c r="AC431" s="1">
        <v>0</v>
      </c>
      <c r="AD431" s="1">
        <v>0</v>
      </c>
      <c r="AE431" s="1">
        <v>2</v>
      </c>
      <c r="AF431" s="1">
        <v>1</v>
      </c>
      <c r="AG431" s="1" t="s">
        <v>4108</v>
      </c>
      <c r="AH431" s="1" t="s">
        <v>4109</v>
      </c>
      <c r="AI431" s="1" t="str">
        <f>TRIM(MID(SUBSTITUTE($H431,",",REPT(" ",200)),(LEN($H431)-LEN(SUBSTITUTE($H431,",",""))-2)*200+1,200))</f>
        <v>Davao Region</v>
      </c>
      <c r="AJ431" s="1" t="s">
        <v>55</v>
      </c>
      <c r="AL431" s="7">
        <v>0</v>
      </c>
      <c r="AM431" s="1"/>
    </row>
    <row r="432" spans="1:39" ht="12.75" customHeight="1">
      <c r="A432" s="1"/>
      <c r="B432" s="1" t="s">
        <v>5375</v>
      </c>
      <c r="C432" s="1" t="s">
        <v>5376</v>
      </c>
      <c r="D432" s="3" t="str">
        <f ca="1">IFERROR(__xludf.DUMMYFUNCTION("PROPER(REGEXEXTRACT(B1304, ""(?:https?:\/\/)?(?:www\.)?([a-zA-Z0-9-]+)\.""))"),"Skyscanner")</f>
        <v>Skyscanner</v>
      </c>
      <c r="E432" s="1" t="s">
        <v>5377</v>
      </c>
      <c r="F432" s="1">
        <v>7.4678734000000002</v>
      </c>
      <c r="G432" s="1">
        <v>125.7998697</v>
      </c>
      <c r="H432" s="1" t="s">
        <v>5378</v>
      </c>
      <c r="I432" s="1" t="s">
        <v>4252</v>
      </c>
      <c r="J432" s="1">
        <f>IF(K432="URBAN",1,IF(K432="SUBURBAN",2,IF(K432="RURAL",3,"")))</f>
        <v>3</v>
      </c>
      <c r="K432" s="1" t="s">
        <v>541</v>
      </c>
      <c r="L432" s="18">
        <v>46082</v>
      </c>
      <c r="M432" s="49">
        <v>0.58333333333333337</v>
      </c>
      <c r="N432" s="18">
        <v>46083</v>
      </c>
      <c r="O432" s="56">
        <v>0.5</v>
      </c>
      <c r="P432" s="31" t="str">
        <f>TEXT($L432, "dddd")</f>
        <v>Sunday</v>
      </c>
      <c r="Q432" s="39" t="s">
        <v>111</v>
      </c>
      <c r="R432" s="39">
        <v>2599</v>
      </c>
      <c r="S432" s="1" t="str">
        <f>IF(OR(MONTH(L432)=12, MONTH(L432)&lt;=5), "Dry Season", "Wet Season")</f>
        <v>Dry Season</v>
      </c>
      <c r="T432" s="1">
        <v>1</v>
      </c>
      <c r="U432" s="1">
        <v>0</v>
      </c>
      <c r="V432" s="1">
        <v>0</v>
      </c>
      <c r="W432" s="2">
        <f>IF(ISNUMBER(SEARCH("N/A", X432)), 0, 1)</f>
        <v>1</v>
      </c>
      <c r="X432" s="1" t="s">
        <v>4107</v>
      </c>
      <c r="Y432" s="1">
        <v>7.4457550000000001</v>
      </c>
      <c r="Z432" s="1">
        <v>125.80897</v>
      </c>
      <c r="AA432" s="11" cm="1">
        <f t="array" ref="AA432">IF(ISBLANK(Y432), 0, VINCentyInvDistance(F432,G432,Y432,Z432))</f>
        <v>2644.367666179548</v>
      </c>
      <c r="AB432" s="1">
        <v>0</v>
      </c>
      <c r="AC432" s="1">
        <v>8.8000000000000007</v>
      </c>
      <c r="AD432" s="1">
        <v>0</v>
      </c>
      <c r="AE432" s="1">
        <v>51</v>
      </c>
      <c r="AF432" s="1">
        <v>1</v>
      </c>
      <c r="AG432" s="1" t="s">
        <v>4108</v>
      </c>
      <c r="AH432" s="1" t="s">
        <v>4109</v>
      </c>
      <c r="AI432" s="1" t="str">
        <f>TRIM(MID(SUBSTITUTE($H432,",",REPT(" ",200)),(LEN($H432)-LEN(SUBSTITUTE($H432,",",""))-2)*200+1,200))</f>
        <v>Davao Region</v>
      </c>
      <c r="AJ432" s="1" t="s">
        <v>55</v>
      </c>
      <c r="AK432" t="s">
        <v>16971</v>
      </c>
      <c r="AL432" s="7">
        <v>0</v>
      </c>
      <c r="AM432" s="1"/>
    </row>
    <row r="433" spans="1:39" ht="12.75" customHeight="1">
      <c r="A433" s="1"/>
      <c r="B433" s="1" t="s">
        <v>5379</v>
      </c>
      <c r="C433" s="1" t="s">
        <v>5380</v>
      </c>
      <c r="D433" s="3" t="str">
        <f ca="1">IFERROR(__xludf.DUMMYFUNCTION("PROPER(REGEXEXTRACT(B1305, ""(?:https?:\/\/)?(?:www\.)?([a-zA-Z0-9-]+)\.""))"),"Skyscanner")</f>
        <v>Skyscanner</v>
      </c>
      <c r="E433" s="1" t="s">
        <v>5381</v>
      </c>
      <c r="F433" s="1">
        <v>7.4230293999999999</v>
      </c>
      <c r="G433" s="1">
        <v>125.82335399999999</v>
      </c>
      <c r="H433" s="1" t="s">
        <v>5382</v>
      </c>
      <c r="I433" s="1" t="s">
        <v>4252</v>
      </c>
      <c r="J433" s="1">
        <f>IF(K433="URBAN",1,IF(K433="SUBURBAN",2,IF(K433="RURAL",3,"")))</f>
        <v>3</v>
      </c>
      <c r="K433" s="1" t="s">
        <v>541</v>
      </c>
      <c r="L433" s="18">
        <v>46082</v>
      </c>
      <c r="M433" s="49">
        <v>0.58333333333333337</v>
      </c>
      <c r="N433" s="18">
        <v>46083</v>
      </c>
      <c r="O433" s="56">
        <v>0.47916666666666669</v>
      </c>
      <c r="P433" s="31" t="str">
        <f>TEXT($L433, "dddd")</f>
        <v>Sunday</v>
      </c>
      <c r="Q433" s="39" t="s">
        <v>1266</v>
      </c>
      <c r="R433" s="39">
        <v>2397</v>
      </c>
      <c r="S433" s="1" t="str">
        <f>IF(OR(MONTH(L433)=12, MONTH(L433)&lt;=5), "Dry Season", "Wet Season")</f>
        <v>Dry Season</v>
      </c>
      <c r="T433" s="1">
        <v>1</v>
      </c>
      <c r="U433" s="1">
        <v>1</v>
      </c>
      <c r="V433" s="1">
        <v>0</v>
      </c>
      <c r="W433" s="2">
        <f>IF(ISNUMBER(SEARCH("N/A", X433)), 0, 1)</f>
        <v>1</v>
      </c>
      <c r="X433" s="1" t="s">
        <v>4107</v>
      </c>
      <c r="Y433" s="1">
        <v>7.4457550000000001</v>
      </c>
      <c r="Z433" s="1">
        <v>125.80897</v>
      </c>
      <c r="AA433" s="11" cm="1">
        <f t="array" ref="AA433">IF(ISBLANK(Y433), 0, VINCentyInvDistance(F433,G433,Y433,Z433))</f>
        <v>2972.8580079929416</v>
      </c>
      <c r="AB433" s="1">
        <v>0</v>
      </c>
      <c r="AC433" s="1">
        <v>0</v>
      </c>
      <c r="AD433" s="1">
        <v>0</v>
      </c>
      <c r="AE433" s="1">
        <v>151</v>
      </c>
      <c r="AF433" s="1">
        <v>1</v>
      </c>
      <c r="AG433" s="1" t="s">
        <v>4108</v>
      </c>
      <c r="AH433" s="1" t="s">
        <v>4109</v>
      </c>
      <c r="AI433" s="1" t="str">
        <f>TRIM(MID(SUBSTITUTE($H433,",",REPT(" ",200)),(LEN($H433)-LEN(SUBSTITUTE($H433,",",""))-2)*200+1,200))</f>
        <v>Davao Region</v>
      </c>
      <c r="AJ433" s="1" t="s">
        <v>55</v>
      </c>
      <c r="AK433" t="s">
        <v>16972</v>
      </c>
      <c r="AL433" s="7">
        <v>0</v>
      </c>
      <c r="AM433" s="1"/>
    </row>
    <row r="434" spans="1:39" ht="12.75" customHeight="1">
      <c r="A434" s="1"/>
      <c r="B434" s="1" t="s">
        <v>5387</v>
      </c>
      <c r="C434" s="1" t="s">
        <v>5388</v>
      </c>
      <c r="D434" s="3" t="str">
        <f ca="1">IFERROR(__xludf.DUMMYFUNCTION("PROPER(REGEXEXTRACT(B1307, ""(?:https?:\/\/)?(?:www\.)?([a-zA-Z0-9-]+)\.""))"),"Skyscanner")</f>
        <v>Skyscanner</v>
      </c>
      <c r="E434" s="1" t="s">
        <v>4580</v>
      </c>
      <c r="F434" s="1">
        <v>7.0768348000000003</v>
      </c>
      <c r="G434" s="1">
        <v>125.6050956</v>
      </c>
      <c r="H434" s="1" t="s">
        <v>5389</v>
      </c>
      <c r="I434" s="1" t="s">
        <v>4252</v>
      </c>
      <c r="J434" s="1">
        <f>IF(K434="URBAN",1,IF(K434="SUBURBAN",2,IF(K434="RURAL",3,"")))</f>
        <v>3</v>
      </c>
      <c r="K434" s="1" t="s">
        <v>541</v>
      </c>
      <c r="L434" s="18">
        <v>46082</v>
      </c>
      <c r="M434" s="49">
        <v>0.58333333333333337</v>
      </c>
      <c r="N434" s="18">
        <v>46083</v>
      </c>
      <c r="O434" s="56">
        <v>0.5</v>
      </c>
      <c r="P434" s="31" t="str">
        <f>TEXT($L434, "dddd")</f>
        <v>Sunday</v>
      </c>
      <c r="Q434" s="39" t="s">
        <v>207</v>
      </c>
      <c r="R434" s="39">
        <v>12979</v>
      </c>
      <c r="S434" s="1" t="str">
        <f>IF(OR(MONTH(L434)=12, MONTH(L434)&lt;=5), "Dry Season", "Wet Season")</f>
        <v>Dry Season</v>
      </c>
      <c r="T434" s="1">
        <v>1</v>
      </c>
      <c r="U434" s="1">
        <v>0</v>
      </c>
      <c r="V434" s="1">
        <v>0</v>
      </c>
      <c r="W434" s="2">
        <f>IF(ISNUMBER(SEARCH("N/A", X434)), 0, 1)</f>
        <v>1</v>
      </c>
      <c r="X434" s="1" t="s">
        <v>4107</v>
      </c>
      <c r="Y434" s="1">
        <v>7.4457550000000001</v>
      </c>
      <c r="Z434" s="1">
        <v>125.80897</v>
      </c>
      <c r="AA434" s="11" cm="1">
        <f t="array" ref="AA434">IF(ISBLANK(Y434), 0, VINCentyInvDistance(F434,G434,Y434,Z434))</f>
        <v>46599.415037711515</v>
      </c>
      <c r="AB434" s="1">
        <v>1</v>
      </c>
      <c r="AC434" s="1">
        <v>5.8</v>
      </c>
      <c r="AD434" s="1">
        <v>4.8</v>
      </c>
      <c r="AE434" s="1">
        <v>46</v>
      </c>
      <c r="AF434" s="1">
        <v>1</v>
      </c>
      <c r="AG434" s="1" t="s">
        <v>4108</v>
      </c>
      <c r="AH434" s="1" t="s">
        <v>4109</v>
      </c>
      <c r="AI434" s="1" t="str">
        <f>TRIM(MID(SUBSTITUTE($H434,",",REPT(" ",200)),(LEN($H434)-LEN(SUBSTITUTE($H434,",",""))-2)*200+1,200))</f>
        <v>Davao Region</v>
      </c>
      <c r="AJ434" s="1" t="s">
        <v>55</v>
      </c>
      <c r="AK434" t="s">
        <v>16973</v>
      </c>
      <c r="AL434" s="7">
        <v>0</v>
      </c>
      <c r="AM434" s="1"/>
    </row>
    <row r="435" spans="1:39" ht="12.75" customHeight="1">
      <c r="A435" s="1"/>
      <c r="B435" s="1" t="s">
        <v>4248</v>
      </c>
      <c r="C435" s="1" t="s">
        <v>5392</v>
      </c>
      <c r="D435" s="3" t="str">
        <f ca="1">IFERROR(__xludf.DUMMYFUNCTION("PROPER(REGEXEXTRACT(B1309, ""(?:https?:\/\/)?(?:www\.)?([a-zA-Z0-9-]+)\.""))"),"Skyscanner")</f>
        <v>Skyscanner</v>
      </c>
      <c r="E435" s="1" t="s">
        <v>5393</v>
      </c>
      <c r="F435" s="1">
        <v>7.2729210000000002</v>
      </c>
      <c r="G435" s="1">
        <v>125.832802</v>
      </c>
      <c r="H435" s="1" t="s">
        <v>4251</v>
      </c>
      <c r="I435" s="1" t="s">
        <v>4252</v>
      </c>
      <c r="J435" s="1">
        <f>IF(K435="URBAN",1,IF(K435="SUBURBAN",2,IF(K435="RURAL",3,"")))</f>
        <v>3</v>
      </c>
      <c r="K435" s="1" t="s">
        <v>541</v>
      </c>
      <c r="L435" s="18">
        <v>46082</v>
      </c>
      <c r="M435" s="49">
        <v>0.625</v>
      </c>
      <c r="N435" s="18">
        <v>46083</v>
      </c>
      <c r="O435" s="56">
        <v>0.45833333333333331</v>
      </c>
      <c r="P435" s="31" t="str">
        <f>TEXT($L435, "dddd")</f>
        <v>Sunday</v>
      </c>
      <c r="Q435" s="39" t="s">
        <v>531</v>
      </c>
      <c r="R435" s="39">
        <v>1769</v>
      </c>
      <c r="S435" s="1" t="str">
        <f>IF(OR(MONTH(L435)=12, MONTH(L435)&lt;=5), "Dry Season", "Wet Season")</f>
        <v>Dry Season</v>
      </c>
      <c r="T435" s="1">
        <v>1</v>
      </c>
      <c r="U435" s="1">
        <v>0</v>
      </c>
      <c r="V435" s="1">
        <v>0</v>
      </c>
      <c r="W435" s="2">
        <f>IF(ISNUMBER(SEARCH("N/A", X435)), 0, 1)</f>
        <v>0</v>
      </c>
      <c r="X435" s="1" t="s">
        <v>44</v>
      </c>
      <c r="Y435" s="1"/>
      <c r="Z435" s="1"/>
      <c r="AA435" s="11" cm="1">
        <f t="array" ref="AA435">IF(ISBLANK(Y435), 0, VINCentyInvDistance(F435,G435,Y435,Z435))</f>
        <v>0</v>
      </c>
      <c r="AB435" s="1">
        <v>0</v>
      </c>
      <c r="AC435" s="1">
        <v>9.6</v>
      </c>
      <c r="AD435" s="1">
        <v>5</v>
      </c>
      <c r="AE435" s="1">
        <v>481</v>
      </c>
      <c r="AF435" s="1">
        <v>1</v>
      </c>
      <c r="AG435" s="1" t="s">
        <v>4247</v>
      </c>
      <c r="AH435" s="1" t="s">
        <v>4247</v>
      </c>
      <c r="AI435" s="1"/>
      <c r="AJ435" s="1" t="s">
        <v>55</v>
      </c>
      <c r="AK435" t="s">
        <v>16886</v>
      </c>
      <c r="AL435" s="7">
        <v>0</v>
      </c>
      <c r="AM435" s="1" t="s">
        <v>4253</v>
      </c>
    </row>
    <row r="436" spans="1:39" ht="12.75" customHeight="1">
      <c r="A436" s="1"/>
      <c r="B436" s="1" t="s">
        <v>5394</v>
      </c>
      <c r="C436" s="1" t="s">
        <v>5395</v>
      </c>
      <c r="D436" s="3" t="str">
        <f ca="1">IFERROR(__xludf.DUMMYFUNCTION("PROPER(REGEXEXTRACT(B1310, ""(?:https?:\/\/)?(?:www\.)?([a-zA-Z0-9-]+)\.""))"),"Google")</f>
        <v>Google</v>
      </c>
      <c r="E436" s="1" t="s">
        <v>5396</v>
      </c>
      <c r="F436" s="1">
        <v>7.1830452999999999</v>
      </c>
      <c r="G436" s="1">
        <v>125.69814580000001</v>
      </c>
      <c r="H436" s="1" t="s">
        <v>4569</v>
      </c>
      <c r="I436" s="1" t="s">
        <v>4252</v>
      </c>
      <c r="J436" s="1">
        <f>IF(K436="URBAN",1,IF(K436="SUBURBAN",2,IF(K436="RURAL",3,"")))</f>
        <v>3</v>
      </c>
      <c r="K436" s="1" t="s">
        <v>541</v>
      </c>
      <c r="L436" s="18">
        <v>46082</v>
      </c>
      <c r="M436" s="49">
        <v>0.625</v>
      </c>
      <c r="N436" s="18">
        <v>46083</v>
      </c>
      <c r="O436" s="56">
        <v>0.5</v>
      </c>
      <c r="P436" s="31" t="str">
        <f>TEXT($L436, "dddd")</f>
        <v>Sunday</v>
      </c>
      <c r="Q436" s="39" t="s">
        <v>207</v>
      </c>
      <c r="R436" s="39">
        <v>1624</v>
      </c>
      <c r="S436" s="1" t="str">
        <f>IF(OR(MONTH(L436)=12, MONTH(L436)&lt;=5), "Dry Season", "Wet Season")</f>
        <v>Dry Season</v>
      </c>
      <c r="T436" s="1">
        <v>1</v>
      </c>
      <c r="U436" s="1">
        <v>0</v>
      </c>
      <c r="V436" s="1">
        <v>0</v>
      </c>
      <c r="W436" s="2">
        <f>IF(ISNUMBER(SEARCH("N/A", X436)), 0, 1)</f>
        <v>1</v>
      </c>
      <c r="X436" s="1" t="s">
        <v>4107</v>
      </c>
      <c r="Y436" s="1">
        <v>7.4457550000000001</v>
      </c>
      <c r="Z436" s="1">
        <v>125.80897</v>
      </c>
      <c r="AA436" s="11" cm="1">
        <f t="array" ref="AA436">IF(ISBLANK(Y436), 0, VINCentyInvDistance(F436,G436,Y436,Z436))</f>
        <v>31525.598217445375</v>
      </c>
      <c r="AB436" s="1">
        <v>0</v>
      </c>
      <c r="AC436" s="1">
        <v>0</v>
      </c>
      <c r="AD436" s="1">
        <v>0</v>
      </c>
      <c r="AE436" s="1">
        <v>545</v>
      </c>
      <c r="AF436" s="1">
        <v>1</v>
      </c>
      <c r="AG436" s="1" t="s">
        <v>4108</v>
      </c>
      <c r="AH436" s="1" t="s">
        <v>4109</v>
      </c>
      <c r="AI436" s="1" t="str">
        <f>TRIM(MID(SUBSTITUTE($H436,",",REPT(" ",200)),(LEN($H436)-LEN(SUBSTITUTE($H436,",",""))-2)*200+1,200))</f>
        <v>Davao Region</v>
      </c>
      <c r="AJ436" s="1" t="s">
        <v>55</v>
      </c>
      <c r="AL436" s="7">
        <v>0</v>
      </c>
      <c r="AM436" s="1"/>
    </row>
    <row r="437" spans="1:39" ht="12.75" customHeight="1">
      <c r="A437" s="1"/>
      <c r="B437" s="1" t="s">
        <v>5397</v>
      </c>
      <c r="C437" s="1" t="s">
        <v>5398</v>
      </c>
      <c r="D437" s="3" t="str">
        <f ca="1">IFERROR(__xludf.DUMMYFUNCTION("PROPER(REGEXEXTRACT(B1311, ""(?:https?:\/\/)?(?:www\.)?([a-zA-Z0-9-]+)\.""))"),"Skyscanner")</f>
        <v>Skyscanner</v>
      </c>
      <c r="E437" s="1" t="s">
        <v>5399</v>
      </c>
      <c r="F437" s="1">
        <v>7.1829799999999997</v>
      </c>
      <c r="G437" s="1">
        <v>125.69811</v>
      </c>
      <c r="H437" s="1" t="s">
        <v>4569</v>
      </c>
      <c r="I437" s="1" t="s">
        <v>4252</v>
      </c>
      <c r="J437" s="1">
        <f>IF(K437="URBAN",1,IF(K437="SUBURBAN",2,IF(K437="RURAL",3,"")))</f>
        <v>3</v>
      </c>
      <c r="K437" s="1" t="s">
        <v>541</v>
      </c>
      <c r="L437" s="18">
        <v>46082</v>
      </c>
      <c r="M437" s="49">
        <v>0.54166666666666663</v>
      </c>
      <c r="N437" s="18">
        <v>46083</v>
      </c>
      <c r="O437" s="56">
        <v>0.5</v>
      </c>
      <c r="P437" s="31" t="str">
        <f>TEXT($L437, "dddd")</f>
        <v>Sunday</v>
      </c>
      <c r="Q437" s="39" t="s">
        <v>1266</v>
      </c>
      <c r="R437" s="39">
        <v>573</v>
      </c>
      <c r="S437" s="1" t="str">
        <f>IF(OR(MONTH(L437)=12, MONTH(L437)&lt;=5), "Dry Season", "Wet Season")</f>
        <v>Dry Season</v>
      </c>
      <c r="T437" s="1">
        <v>1</v>
      </c>
      <c r="U437" s="1">
        <v>0</v>
      </c>
      <c r="V437" s="1">
        <v>0</v>
      </c>
      <c r="W437" s="2">
        <f>IF(ISNUMBER(SEARCH("N/A", X437)), 0, 1)</f>
        <v>0</v>
      </c>
      <c r="X437" s="1" t="s">
        <v>44</v>
      </c>
      <c r="Y437" s="1"/>
      <c r="Z437" s="1"/>
      <c r="AA437" s="11" cm="1">
        <f t="array" ref="AA437">IF(ISBLANK(Y437), 0, VINCentyInvDistance(F437,G437,Y437,Z437))</f>
        <v>0</v>
      </c>
      <c r="AB437" s="1">
        <v>0</v>
      </c>
      <c r="AC437" s="1">
        <v>10</v>
      </c>
      <c r="AD437" s="1">
        <v>2.4</v>
      </c>
      <c r="AE437" s="1">
        <v>1</v>
      </c>
      <c r="AF437" s="1">
        <v>1</v>
      </c>
      <c r="AG437" s="1" t="s">
        <v>5400</v>
      </c>
      <c r="AH437" s="1" t="s">
        <v>4109</v>
      </c>
      <c r="AI437" s="1" t="str">
        <f>TRIM(MID(SUBSTITUTE($H437,",",REPT(" ",200)),(LEN($H437)-LEN(SUBSTITUTE($H437,",",""))-2)*200+1,200))</f>
        <v>Davao Region</v>
      </c>
      <c r="AJ437" s="1" t="s">
        <v>55</v>
      </c>
      <c r="AK437" t="s">
        <v>16974</v>
      </c>
      <c r="AL437" s="7">
        <v>0</v>
      </c>
      <c r="AM437" s="1" t="s">
        <v>5401</v>
      </c>
    </row>
    <row r="438" spans="1:39" ht="12.75" customHeight="1">
      <c r="A438" s="1"/>
      <c r="B438" s="1" t="s">
        <v>4111</v>
      </c>
      <c r="C438" s="1" t="s">
        <v>5406</v>
      </c>
      <c r="D438" s="3" t="str">
        <f ca="1">IFERROR(__xludf.DUMMYFUNCTION("PROPER(REGEXEXTRACT(B1313, ""(?:https?:\/\/)?(?:www\.)?([a-zA-Z0-9-]+)\.""))"),"Skyscanner")</f>
        <v>Skyscanner</v>
      </c>
      <c r="E438" s="1" t="s">
        <v>5407</v>
      </c>
      <c r="F438" s="1">
        <v>9.8579466999999994</v>
      </c>
      <c r="G438" s="1">
        <v>126.0383142</v>
      </c>
      <c r="H438" s="1" t="s">
        <v>4106</v>
      </c>
      <c r="I438" s="1" t="s">
        <v>3715</v>
      </c>
      <c r="J438" s="1">
        <f>IF(K438="URBAN",1,IF(K438="SUBURBAN",2,IF(K438="RURAL",3,"")))</f>
        <v>3</v>
      </c>
      <c r="K438" s="1" t="s">
        <v>541</v>
      </c>
      <c r="L438" s="18">
        <v>46082</v>
      </c>
      <c r="M438" s="49">
        <v>0.58333333333333337</v>
      </c>
      <c r="N438" s="18">
        <v>46083</v>
      </c>
      <c r="O438" s="56">
        <v>0.5</v>
      </c>
      <c r="P438" s="31" t="str">
        <f>TEXT($L438, "dddd")</f>
        <v>Sunday</v>
      </c>
      <c r="Q438" s="39" t="s">
        <v>43</v>
      </c>
      <c r="R438" s="39">
        <v>591</v>
      </c>
      <c r="S438" s="1" t="str">
        <f>IF(OR(MONTH(L438)=12, MONTH(L438)&lt;=5), "Dry Season", "Wet Season")</f>
        <v>Dry Season</v>
      </c>
      <c r="T438" s="1">
        <v>2</v>
      </c>
      <c r="U438" s="1">
        <v>1</v>
      </c>
      <c r="V438" s="1">
        <v>0</v>
      </c>
      <c r="W438" s="2">
        <f>IF(ISNUMBER(SEARCH("N/A", X438)), 0, 1)</f>
        <v>1</v>
      </c>
      <c r="X438" s="1" t="s">
        <v>4107</v>
      </c>
      <c r="Y438" s="1">
        <v>7.4457550000000001</v>
      </c>
      <c r="Z438" s="1">
        <v>125.80897</v>
      </c>
      <c r="AA438" s="11" cm="1">
        <f t="array" ref="AA438">IF(ISBLANK(Y438), 0, VINCentyInvDistance(F438,G438,Y438,Z438))</f>
        <v>267978.62137781311</v>
      </c>
      <c r="AB438" s="1">
        <v>0</v>
      </c>
      <c r="AC438" s="1">
        <v>4.8</v>
      </c>
      <c r="AD438" s="1">
        <v>5</v>
      </c>
      <c r="AE438" s="1">
        <v>3</v>
      </c>
      <c r="AF438" s="1">
        <v>1</v>
      </c>
      <c r="AG438" s="1" t="s">
        <v>4108</v>
      </c>
      <c r="AH438" s="1" t="s">
        <v>4109</v>
      </c>
      <c r="AI438" s="1" t="str">
        <f>TRIM(MID(SUBSTITUTE($H438,",",REPT(" ",200)),(LEN($H438)-LEN(SUBSTITUTE($H438,",",""))-2)*200+1,200))</f>
        <v>Caraga</v>
      </c>
      <c r="AJ438" s="1" t="s">
        <v>55</v>
      </c>
      <c r="AK438" t="s">
        <v>4110</v>
      </c>
      <c r="AL438" s="7">
        <v>0</v>
      </c>
      <c r="AM438" s="1"/>
    </row>
    <row r="439" spans="1:39" ht="12.75" customHeight="1">
      <c r="A439" s="1"/>
      <c r="B439" s="1" t="s">
        <v>5412</v>
      </c>
      <c r="C439" s="1" t="s">
        <v>5413</v>
      </c>
      <c r="D439" s="3" t="str">
        <f ca="1">IFERROR(__xludf.DUMMYFUNCTION("PROPER(REGEXEXTRACT(B1315, ""(?:https?:\/\/)?(?:www\.)?([a-zA-Z0-9-]+)\.""))"),"Google")</f>
        <v>Google</v>
      </c>
      <c r="E439" s="1" t="s">
        <v>5414</v>
      </c>
      <c r="F439" s="1">
        <v>7.1897177000000001</v>
      </c>
      <c r="G439" s="1">
        <v>125.4286027</v>
      </c>
      <c r="H439" s="1" t="s">
        <v>5415</v>
      </c>
      <c r="I439" s="1" t="s">
        <v>2622</v>
      </c>
      <c r="J439" s="1">
        <f>IF(K439="URBAN",1,IF(K439="SUBURBAN",2,IF(K439="RURAL",3,"")))</f>
        <v>3</v>
      </c>
      <c r="K439" s="1" t="s">
        <v>541</v>
      </c>
      <c r="L439" s="18">
        <v>46082</v>
      </c>
      <c r="M439" s="49">
        <v>0.625</v>
      </c>
      <c r="N439" s="18">
        <v>46083</v>
      </c>
      <c r="O439" s="56">
        <v>0.5</v>
      </c>
      <c r="P439" s="31" t="str">
        <f>TEXT($L439, "dddd")</f>
        <v>Sunday</v>
      </c>
      <c r="Q439" s="39" t="s">
        <v>111</v>
      </c>
      <c r="R439" s="39">
        <v>3833</v>
      </c>
      <c r="S439" s="1" t="str">
        <f>IF(OR(MONTH(L439)=12, MONTH(L439)&lt;=5), "Dry Season", "Wet Season")</f>
        <v>Dry Season</v>
      </c>
      <c r="T439" s="1">
        <v>1</v>
      </c>
      <c r="U439" s="1">
        <v>1</v>
      </c>
      <c r="V439" s="1">
        <v>0</v>
      </c>
      <c r="W439" s="2">
        <f>IF(ISNUMBER(SEARCH("N/A", X439)), 0, 1)</f>
        <v>1</v>
      </c>
      <c r="X439" s="1" t="s">
        <v>5416</v>
      </c>
      <c r="Y439" s="1">
        <v>7.3515810000000004</v>
      </c>
      <c r="Z439" s="1">
        <v>125.7021285</v>
      </c>
      <c r="AA439" s="11" cm="1">
        <f t="array" ref="AA439">IF(ISBLANK(Y439), 0, VINCentyInvDistance(F439,G439,Y439,Z439))</f>
        <v>35111.434811198844</v>
      </c>
      <c r="AB439" s="1">
        <v>0</v>
      </c>
      <c r="AC439" s="1">
        <v>0</v>
      </c>
      <c r="AD439" s="1">
        <v>0</v>
      </c>
      <c r="AE439" s="1">
        <v>867</v>
      </c>
      <c r="AF439" s="1">
        <v>1</v>
      </c>
      <c r="AG439" s="1" t="s">
        <v>2983</v>
      </c>
      <c r="AH439" s="1" t="s">
        <v>4109</v>
      </c>
      <c r="AI439" s="1" t="str">
        <f>TRIM(MID(SUBSTITUTE($H439,",",REPT(" ",200)),(LEN($H439)-LEN(SUBSTITUTE($H439,",",""))-2)*200+1,200))</f>
        <v>Davao Region</v>
      </c>
      <c r="AJ439" s="1" t="s">
        <v>55</v>
      </c>
      <c r="AL439" s="7">
        <v>0</v>
      </c>
      <c r="AM439" s="1"/>
    </row>
    <row r="440" spans="1:39" ht="12.75" customHeight="1">
      <c r="A440" s="1"/>
      <c r="B440" s="1" t="s">
        <v>5426</v>
      </c>
      <c r="C440" s="1" t="s">
        <v>5427</v>
      </c>
      <c r="D440" s="3" t="str">
        <f ca="1">IFERROR(__xludf.DUMMYFUNCTION("PROPER(REGEXEXTRACT(B1318, ""(?:https?:\/\/)?(?:www\.)?([a-zA-Z0-9-]+)\.""))"),"Google")</f>
        <v>Google</v>
      </c>
      <c r="E440" s="1" t="s">
        <v>5428</v>
      </c>
      <c r="F440" s="1">
        <v>7.4242186999999999</v>
      </c>
      <c r="G440" s="1">
        <v>125.7727891</v>
      </c>
      <c r="H440" s="1" t="s">
        <v>5429</v>
      </c>
      <c r="I440" s="1" t="s">
        <v>4252</v>
      </c>
      <c r="J440" s="1">
        <f>IF(K440="URBAN",1,IF(K440="SUBURBAN",2,IF(K440="RURAL",3,"")))</f>
        <v>3</v>
      </c>
      <c r="K440" s="1" t="s">
        <v>541</v>
      </c>
      <c r="L440" s="18">
        <v>46082</v>
      </c>
      <c r="M440" s="49">
        <v>0.625</v>
      </c>
      <c r="N440" s="18">
        <v>46083</v>
      </c>
      <c r="O440" s="56">
        <v>0.5</v>
      </c>
      <c r="P440" s="31" t="str">
        <f>TEXT($L440, "dddd")</f>
        <v>Sunday</v>
      </c>
      <c r="Q440" s="39" t="s">
        <v>111</v>
      </c>
      <c r="R440" s="39">
        <v>1350</v>
      </c>
      <c r="S440" s="1" t="str">
        <f>IF(OR(MONTH(L440)=12, MONTH(L440)&lt;=5), "Dry Season", "Wet Season")</f>
        <v>Dry Season</v>
      </c>
      <c r="T440" s="1">
        <v>1</v>
      </c>
      <c r="U440" s="1">
        <v>1</v>
      </c>
      <c r="V440" s="1">
        <v>0</v>
      </c>
      <c r="W440" s="2">
        <f>IF(ISNUMBER(SEARCH("N/A", X440)), 0, 1)</f>
        <v>1</v>
      </c>
      <c r="X440" s="1" t="s">
        <v>4107</v>
      </c>
      <c r="Y440" s="1">
        <v>7.4457550000000001</v>
      </c>
      <c r="Z440" s="1">
        <v>125.80897</v>
      </c>
      <c r="AA440" s="11" cm="1">
        <f t="array" ref="AA440">IF(ISBLANK(Y440), 0, VINCentyInvDistance(F440,G440,Y440,Z440))</f>
        <v>4650.2498537899965</v>
      </c>
      <c r="AB440" s="1">
        <v>0</v>
      </c>
      <c r="AC440" s="1">
        <v>0</v>
      </c>
      <c r="AD440" s="1">
        <v>0</v>
      </c>
      <c r="AE440" s="1">
        <v>19</v>
      </c>
      <c r="AF440" s="1">
        <v>1</v>
      </c>
      <c r="AG440" s="1" t="s">
        <v>4108</v>
      </c>
      <c r="AH440" s="1" t="s">
        <v>4109</v>
      </c>
      <c r="AI440" s="1" t="str">
        <f>TRIM(MID(SUBSTITUTE($H440,",",REPT(" ",200)),(LEN($H440)-LEN(SUBSTITUTE($H440,",",""))-2)*200+1,200))</f>
        <v>Davao Region</v>
      </c>
      <c r="AJ440" s="1" t="s">
        <v>55</v>
      </c>
      <c r="AL440" s="7">
        <v>0</v>
      </c>
      <c r="AM440" s="1"/>
    </row>
    <row r="441" spans="1:39" ht="12.75" customHeight="1">
      <c r="A441" s="1"/>
      <c r="B441" s="1" t="s">
        <v>5430</v>
      </c>
      <c r="C441" s="1" t="s">
        <v>5431</v>
      </c>
      <c r="D441" s="3" t="str">
        <f ca="1">IFERROR(__xludf.DUMMYFUNCTION("PROPER(REGEXEXTRACT(B1319, ""(?:https?:\/\/)?(?:www\.)?([a-zA-Z0-9-]+)\.""))"),"Google")</f>
        <v>Google</v>
      </c>
      <c r="E441" s="1" t="s">
        <v>5432</v>
      </c>
      <c r="F441" s="1">
        <v>7.2839909</v>
      </c>
      <c r="G441" s="1">
        <v>125.6768342</v>
      </c>
      <c r="H441" s="1" t="s">
        <v>5433</v>
      </c>
      <c r="I441" s="1" t="s">
        <v>4252</v>
      </c>
      <c r="J441" s="1">
        <f>IF(K441="URBAN",1,IF(K441="SUBURBAN",2,IF(K441="RURAL",3,"")))</f>
        <v>3</v>
      </c>
      <c r="K441" s="1" t="s">
        <v>541</v>
      </c>
      <c r="L441" s="18">
        <v>46082</v>
      </c>
      <c r="M441" s="49">
        <v>0.625</v>
      </c>
      <c r="N441" s="18">
        <v>46083</v>
      </c>
      <c r="O441" s="56">
        <v>0.5</v>
      </c>
      <c r="P441" s="31" t="str">
        <f>TEXT($L441, "dddd")</f>
        <v>Sunday</v>
      </c>
      <c r="Q441" s="39" t="s">
        <v>111</v>
      </c>
      <c r="R441" s="39">
        <v>2965</v>
      </c>
      <c r="S441" s="1" t="str">
        <f>IF(OR(MONTH(L441)=12, MONTH(L441)&lt;=5), "Dry Season", "Wet Season")</f>
        <v>Dry Season</v>
      </c>
      <c r="T441" s="1">
        <v>1</v>
      </c>
      <c r="U441" s="1">
        <v>0</v>
      </c>
      <c r="V441" s="1">
        <v>0</v>
      </c>
      <c r="W441" s="2">
        <f>IF(ISNUMBER(SEARCH("N/A", X441)), 0, 1)</f>
        <v>1</v>
      </c>
      <c r="X441" s="1" t="s">
        <v>5434</v>
      </c>
      <c r="Y441" s="1">
        <v>13.6707444</v>
      </c>
      <c r="Z441" s="1">
        <v>121.3888039</v>
      </c>
      <c r="AA441" s="11" cm="1">
        <f t="array" ref="AA441">IF(ISBLANK(Y441), 0, VINCentyInvDistance(F441,G441,Y441,Z441))</f>
        <v>848050.42583421676</v>
      </c>
      <c r="AB441" s="1">
        <v>0</v>
      </c>
      <c r="AC441" s="1">
        <v>0</v>
      </c>
      <c r="AD441" s="1">
        <v>0</v>
      </c>
      <c r="AE441" s="1">
        <v>280</v>
      </c>
      <c r="AF441" s="1">
        <v>1</v>
      </c>
      <c r="AG441" s="1" t="s">
        <v>5435</v>
      </c>
      <c r="AH441" s="1" t="s">
        <v>5435</v>
      </c>
      <c r="AI441" s="1" t="str">
        <f>TRIM(MID(SUBSTITUTE($H441,",",REPT(" ",200)),(LEN($H441)-LEN(SUBSTITUTE($H441,",",""))-2)*200+1,200))</f>
        <v>Davao Region</v>
      </c>
      <c r="AJ441" s="1" t="s">
        <v>55</v>
      </c>
      <c r="AL441" s="7">
        <v>0</v>
      </c>
      <c r="AM441" s="1"/>
    </row>
    <row r="442" spans="1:39" ht="12.75" customHeight="1">
      <c r="A442" s="1"/>
      <c r="B442" s="1" t="s">
        <v>5440</v>
      </c>
      <c r="C442" s="1" t="s">
        <v>5441</v>
      </c>
      <c r="D442" s="3" t="str">
        <f ca="1">IFERROR(__xludf.DUMMYFUNCTION("PROPER(REGEXEXTRACT(B1321, ""(?:https?:\/\/)?(?:www\.)?([a-zA-Z0-9-]+)\.""))"),"Skyscanner")</f>
        <v>Skyscanner</v>
      </c>
      <c r="E442" s="1" t="s">
        <v>5442</v>
      </c>
      <c r="F442" s="1">
        <v>7.4470783999999997</v>
      </c>
      <c r="G442" s="1">
        <v>125.80948530000001</v>
      </c>
      <c r="H442" s="1" t="s">
        <v>5443</v>
      </c>
      <c r="I442" s="1" t="s">
        <v>4252</v>
      </c>
      <c r="J442" s="1">
        <f>IF(K442="URBAN",1,IF(K442="SUBURBAN",2,IF(K442="RURAL",3,"")))</f>
        <v>3</v>
      </c>
      <c r="K442" s="1" t="s">
        <v>541</v>
      </c>
      <c r="L442" s="18">
        <v>46082</v>
      </c>
      <c r="M442" s="49">
        <v>0.58333333333333337</v>
      </c>
      <c r="N442" s="18">
        <v>46083</v>
      </c>
      <c r="O442" s="56">
        <v>0.5</v>
      </c>
      <c r="P442" s="31" t="str">
        <f>TEXT($L442, "dddd")</f>
        <v>Sunday</v>
      </c>
      <c r="Q442" s="39" t="s">
        <v>43</v>
      </c>
      <c r="R442" s="39">
        <v>2853</v>
      </c>
      <c r="S442" s="1" t="str">
        <f>IF(OR(MONTH(L442)=12, MONTH(L442)&lt;=5), "Dry Season", "Wet Season")</f>
        <v>Dry Season</v>
      </c>
      <c r="T442" s="1">
        <v>2</v>
      </c>
      <c r="U442" s="1">
        <v>1</v>
      </c>
      <c r="V442" s="1">
        <v>0</v>
      </c>
      <c r="W442" s="2">
        <f>IF(ISNUMBER(SEARCH("N/A", X442)), 0, 1)</f>
        <v>1</v>
      </c>
      <c r="X442" s="1" t="s">
        <v>4107</v>
      </c>
      <c r="Y442" s="1">
        <v>7.4457550000000001</v>
      </c>
      <c r="Z442" s="1">
        <v>125.80897</v>
      </c>
      <c r="AA442" s="11" cm="1">
        <f t="array" ref="AA442">IF(ISBLANK(Y442), 0, VINCentyInvDistance(F442,G442,Y442,Z442))</f>
        <v>157.0237755303782</v>
      </c>
      <c r="AB442" s="1">
        <v>0</v>
      </c>
      <c r="AC442" s="1">
        <v>8</v>
      </c>
      <c r="AD442" s="1">
        <v>3.9</v>
      </c>
      <c r="AE442" s="1">
        <v>106</v>
      </c>
      <c r="AF442" s="1">
        <v>1</v>
      </c>
      <c r="AG442" s="1" t="s">
        <v>4108</v>
      </c>
      <c r="AH442" s="1" t="s">
        <v>4109</v>
      </c>
      <c r="AI442" s="1" t="str">
        <f>TRIM(MID(SUBSTITUTE($H442,",",REPT(" ",200)),(LEN($H442)-LEN(SUBSTITUTE($H442,",",""))-2)*200+1,200))</f>
        <v>Davao Region</v>
      </c>
      <c r="AJ442" s="1" t="s">
        <v>55</v>
      </c>
      <c r="AK442" t="s">
        <v>16964</v>
      </c>
      <c r="AL442" s="7">
        <v>0</v>
      </c>
      <c r="AM442" s="1"/>
    </row>
    <row r="443" spans="1:39" ht="12.75" customHeight="1">
      <c r="A443" s="1"/>
      <c r="B443" s="1" t="s">
        <v>5448</v>
      </c>
      <c r="C443" s="1" t="s">
        <v>5449</v>
      </c>
      <c r="D443" s="3" t="str">
        <f ca="1">IFERROR(__xludf.DUMMYFUNCTION("PROPER(REGEXEXTRACT(B1323, ""(?:https?:\/\/)?(?:www\.)?([a-zA-Z0-9-]+)\.""))"),"Google")</f>
        <v>Google</v>
      </c>
      <c r="E443" s="1" t="s">
        <v>5450</v>
      </c>
      <c r="F443" s="1">
        <v>7.4428010999999996</v>
      </c>
      <c r="G443" s="1">
        <v>125.7718093</v>
      </c>
      <c r="H443" s="1" t="s">
        <v>5451</v>
      </c>
      <c r="I443" s="1" t="s">
        <v>4252</v>
      </c>
      <c r="J443" s="1">
        <f>IF(K443="URBAN",1,IF(K443="SUBURBAN",2,IF(K443="RURAL",3,"")))</f>
        <v>3</v>
      </c>
      <c r="K443" s="1" t="s">
        <v>541</v>
      </c>
      <c r="L443" s="18">
        <v>46082</v>
      </c>
      <c r="M443" s="49">
        <v>0.625</v>
      </c>
      <c r="N443" s="18">
        <v>46083</v>
      </c>
      <c r="O443" s="56">
        <v>0.5</v>
      </c>
      <c r="P443" s="31" t="str">
        <f>TEXT($L443, "dddd")</f>
        <v>Sunday</v>
      </c>
      <c r="Q443" s="39" t="s">
        <v>111</v>
      </c>
      <c r="R443" s="39">
        <v>13332</v>
      </c>
      <c r="S443" s="1" t="str">
        <f>IF(OR(MONTH(L443)=12, MONTH(L443)&lt;=5), "Dry Season", "Wet Season")</f>
        <v>Dry Season</v>
      </c>
      <c r="T443" s="1">
        <v>1</v>
      </c>
      <c r="U443" s="1">
        <v>0</v>
      </c>
      <c r="V443" s="1">
        <v>0</v>
      </c>
      <c r="W443" s="2">
        <f>IF(ISNUMBER(SEARCH("N/A", X443)), 0, 1)</f>
        <v>0</v>
      </c>
      <c r="X443" s="1" t="s">
        <v>44</v>
      </c>
      <c r="Y443" s="1"/>
      <c r="Z443" s="1"/>
      <c r="AA443" s="11" cm="1">
        <f t="array" ref="AA443">IF(ISBLANK(Y443), 0, VINCentyInvDistance(F443,G443,Y443,Z443))</f>
        <v>0</v>
      </c>
      <c r="AB443" s="1">
        <v>0</v>
      </c>
      <c r="AC443" s="1">
        <v>0</v>
      </c>
      <c r="AD443" s="1">
        <v>0</v>
      </c>
      <c r="AE443" s="1">
        <v>98</v>
      </c>
      <c r="AF443" s="1">
        <v>1</v>
      </c>
      <c r="AG443" s="1" t="str">
        <f>TRIM(MID(SUBSTITUTE($H443,",",REPT(" ",200)),(LEN($H443)-LEN(SUBSTITUTE($H443,",",""))-4)*200+1,200))</f>
        <v>Tagum</v>
      </c>
      <c r="AH443" s="1" t="str">
        <f>TRIM(MID(SUBSTITUTE($H443,",",REPT(" ",200)),(LEN($H443)-LEN(SUBSTITUTE($H443,",",""))-3)*200+1,200))</f>
        <v>Davao del Norte</v>
      </c>
      <c r="AI443" s="1" t="str">
        <f>TRIM(MID(SUBSTITUTE($H443,",",REPT(" ",200)),(LEN($H443)-LEN(SUBSTITUTE($H443,",",""))-2)*200+1,200))</f>
        <v>Davao Region</v>
      </c>
      <c r="AJ443" s="1" t="str">
        <f>TRIM(MID(SUBSTITUTE($H443,",",REPT(" ",200)),(LEN($H443)-LEN(SUBSTITUTE($H443,",",""))-0)*200+1,200))</f>
        <v>Philippines</v>
      </c>
      <c r="AL443" s="7">
        <v>0</v>
      </c>
      <c r="AM443" s="1"/>
    </row>
    <row r="444" spans="1:39" ht="12.75" customHeight="1">
      <c r="A444" s="1"/>
      <c r="B444" s="1" t="s">
        <v>5452</v>
      </c>
      <c r="C444" s="1" t="s">
        <v>5453</v>
      </c>
      <c r="D444" s="3" t="str">
        <f ca="1">IFERROR(__xludf.DUMMYFUNCTION("PROPER(REGEXEXTRACT(B1324, ""(?:https?:\/\/)?(?:www\.)?([a-zA-Z0-9-]+)\.""))"),"Google")</f>
        <v>Google</v>
      </c>
      <c r="E444" s="1" t="s">
        <v>5454</v>
      </c>
      <c r="F444" s="1">
        <v>11.29267833041</v>
      </c>
      <c r="G444" s="1">
        <v>123.73128195168201</v>
      </c>
      <c r="H444" s="1" t="s">
        <v>5455</v>
      </c>
      <c r="I444" s="1" t="s">
        <v>4252</v>
      </c>
      <c r="J444" s="1">
        <f>IF(K444="URBAN",1,IF(K444="SUBURBAN",2,IF(K444="RURAL",3,"")))</f>
        <v>3</v>
      </c>
      <c r="K444" s="1" t="s">
        <v>541</v>
      </c>
      <c r="L444" s="18">
        <v>46082</v>
      </c>
      <c r="M444" s="49">
        <v>0.625</v>
      </c>
      <c r="N444" s="18">
        <v>46083</v>
      </c>
      <c r="O444" s="56">
        <v>0.5</v>
      </c>
      <c r="P444" s="31" t="str">
        <f>TEXT($L444, "dddd")</f>
        <v>Sunday</v>
      </c>
      <c r="Q444" s="39" t="s">
        <v>111</v>
      </c>
      <c r="R444" s="39">
        <v>10781</v>
      </c>
      <c r="S444" s="1" t="str">
        <f>IF(OR(MONTH(L444)=12, MONTH(L444)&lt;=5), "Dry Season", "Wet Season")</f>
        <v>Dry Season</v>
      </c>
      <c r="T444" s="1">
        <v>1</v>
      </c>
      <c r="U444" s="1">
        <v>0</v>
      </c>
      <c r="V444" s="1">
        <v>1</v>
      </c>
      <c r="W444" s="2">
        <f>IF(ISNUMBER(SEARCH("N/A", X444)), 0, 1)</f>
        <v>0</v>
      </c>
      <c r="X444" s="1" t="s">
        <v>44</v>
      </c>
      <c r="Y444" s="1"/>
      <c r="Z444" s="1"/>
      <c r="AA444" s="11" cm="1">
        <f t="array" ref="AA444">IF(ISBLANK(Y444), 0, VINCentyInvDistance(F444,G444,Y444,Z444))</f>
        <v>0</v>
      </c>
      <c r="AB444" s="1">
        <v>0</v>
      </c>
      <c r="AC444" s="1">
        <v>0</v>
      </c>
      <c r="AD444" s="1">
        <v>0</v>
      </c>
      <c r="AE444" s="1">
        <v>563</v>
      </c>
      <c r="AF444" s="1">
        <v>1</v>
      </c>
      <c r="AG444" s="1" t="str">
        <f>TRIM(MID(SUBSTITUTE($H444,",",REPT(" ",200)),(LEN($H444)-LEN(SUBSTITUTE($H444,",",""))-4)*200+1,200))</f>
        <v>Kampingganon</v>
      </c>
      <c r="AH444" s="1" t="str">
        <f>TRIM(MID(SUBSTITUTE($H444,",",REPT(" ",200)),(LEN($H444)-LEN(SUBSTITUTE($H444,",",""))-3)*200+1,200))</f>
        <v>Cebu</v>
      </c>
      <c r="AI444" s="1" t="str">
        <f>TRIM(MID(SUBSTITUTE($H444,",",REPT(" ",200)),(LEN($H444)-LEN(SUBSTITUTE($H444,",",""))-2)*200+1,200))</f>
        <v>Central Visayas</v>
      </c>
      <c r="AJ444" s="1" t="str">
        <f>TRIM(MID(SUBSTITUTE($H444,",",REPT(" ",200)),(LEN($H444)-LEN(SUBSTITUTE($H444,",",""))-0)*200+1,200))</f>
        <v>Philippines</v>
      </c>
      <c r="AL444" s="7">
        <v>0</v>
      </c>
      <c r="AM444" s="1"/>
    </row>
    <row r="445" spans="1:39" ht="12.75" customHeight="1">
      <c r="A445" s="1"/>
      <c r="B445" s="1" t="s">
        <v>5469</v>
      </c>
      <c r="C445" s="1" t="s">
        <v>5470</v>
      </c>
      <c r="D445" s="3" t="str">
        <f ca="1">IFERROR(__xludf.DUMMYFUNCTION("PROPER(REGEXEXTRACT(B1328, ""(?:https?:\/\/)?(?:www\.)?([a-zA-Z0-9-]+)\.""))"),"Skyscanner")</f>
        <v>Skyscanner</v>
      </c>
      <c r="E445" s="1" t="s">
        <v>5471</v>
      </c>
      <c r="F445" s="1">
        <v>10.298762</v>
      </c>
      <c r="G445" s="1">
        <v>124.015733</v>
      </c>
      <c r="H445" s="1" t="s">
        <v>5472</v>
      </c>
      <c r="I445" s="1" t="s">
        <v>4252</v>
      </c>
      <c r="J445" s="1">
        <f>IF(K445="URBAN",1,IF(K445="SUBURBAN",2,IF(K445="RURAL",3,"")))</f>
        <v>3</v>
      </c>
      <c r="K445" s="1" t="s">
        <v>541</v>
      </c>
      <c r="L445" s="18">
        <v>46082</v>
      </c>
      <c r="M445" s="49">
        <v>0.625</v>
      </c>
      <c r="N445" s="18">
        <v>46083</v>
      </c>
      <c r="O445" s="56">
        <v>0.5</v>
      </c>
      <c r="P445" s="31" t="str">
        <f>TEXT($L445, "dddd")</f>
        <v>Sunday</v>
      </c>
      <c r="Q445" s="39" t="s">
        <v>207</v>
      </c>
      <c r="R445" s="39">
        <v>11447</v>
      </c>
      <c r="S445" s="1" t="str">
        <f>IF(OR(MONTH(L445)=12, MONTH(L445)&lt;=5), "Dry Season", "Wet Season")</f>
        <v>Dry Season</v>
      </c>
      <c r="T445" s="1">
        <v>2</v>
      </c>
      <c r="U445" s="1">
        <v>0</v>
      </c>
      <c r="V445" s="1">
        <v>0</v>
      </c>
      <c r="W445" s="2">
        <f>IF(ISNUMBER(SEARCH("N/A", X445)), 0, 1)</f>
        <v>0</v>
      </c>
      <c r="X445" s="1" t="s">
        <v>44</v>
      </c>
      <c r="Y445" s="1"/>
      <c r="Z445" s="1"/>
      <c r="AA445" s="11" cm="1">
        <f t="array" ref="AA445">IF(ISBLANK(Y445), 0, VINCentyInvDistance(F445,G445,Y445,Z445))</f>
        <v>0</v>
      </c>
      <c r="AB445" s="1">
        <v>0</v>
      </c>
      <c r="AC445" s="1">
        <v>9.6</v>
      </c>
      <c r="AD445" s="1">
        <v>4.2</v>
      </c>
      <c r="AE445" s="1">
        <v>1159</v>
      </c>
      <c r="AF445" s="1">
        <v>1</v>
      </c>
      <c r="AG445" s="1" t="s">
        <v>4948</v>
      </c>
      <c r="AH445" s="1" t="s">
        <v>731</v>
      </c>
      <c r="AI445" s="1"/>
      <c r="AJ445" s="1" t="s">
        <v>55</v>
      </c>
      <c r="AK445" t="s">
        <v>16977</v>
      </c>
      <c r="AL445" s="7">
        <v>0</v>
      </c>
      <c r="AM445" s="1" t="s">
        <v>5473</v>
      </c>
    </row>
    <row r="446" spans="1:39" ht="12.75" customHeight="1">
      <c r="A446" s="1"/>
      <c r="B446" s="1" t="s">
        <v>5488</v>
      </c>
      <c r="C446" s="1" t="s">
        <v>5489</v>
      </c>
      <c r="D446" s="3" t="str">
        <f ca="1">IFERROR(__xludf.DUMMYFUNCTION("PROPER(REGEXEXTRACT(B1333, ""(?:https?:\/\/)?(?:www\.)?([a-zA-Z0-9-]+)\.""))"),"Skyscanner")</f>
        <v>Skyscanner</v>
      </c>
      <c r="E446" s="1" t="s">
        <v>5490</v>
      </c>
      <c r="F446" s="1">
        <v>7.4655867999999996</v>
      </c>
      <c r="G446" s="1">
        <v>125.7925551</v>
      </c>
      <c r="H446" s="1" t="s">
        <v>5491</v>
      </c>
      <c r="I446" s="1" t="s">
        <v>4252</v>
      </c>
      <c r="J446" s="1">
        <f>IF(K446="URBAN",1,IF(K446="SUBURBAN",2,IF(K446="RURAL",3,"")))</f>
        <v>3</v>
      </c>
      <c r="K446" s="1" t="s">
        <v>541</v>
      </c>
      <c r="L446" s="18">
        <v>46082</v>
      </c>
      <c r="M446" s="49">
        <v>0.58333333333333337</v>
      </c>
      <c r="N446" s="18">
        <v>46083</v>
      </c>
      <c r="O446" s="56">
        <v>0.45833333333333331</v>
      </c>
      <c r="P446" s="31" t="str">
        <f>TEXT($L446, "dddd")</f>
        <v>Sunday</v>
      </c>
      <c r="Q446" s="39" t="s">
        <v>43</v>
      </c>
      <c r="R446" s="39">
        <v>1211</v>
      </c>
      <c r="S446" s="1" t="str">
        <f>IF(OR(MONTH(L446)=12, MONTH(L446)&lt;=5), "Dry Season", "Wet Season")</f>
        <v>Dry Season</v>
      </c>
      <c r="T446" s="1">
        <v>2</v>
      </c>
      <c r="U446" s="1">
        <v>1</v>
      </c>
      <c r="V446" s="1">
        <v>0</v>
      </c>
      <c r="W446" s="2">
        <f>IF(ISNUMBER(SEARCH("N/A", X446)), 0, 1)</f>
        <v>1</v>
      </c>
      <c r="X446" s="1" t="s">
        <v>4107</v>
      </c>
      <c r="Y446" s="1">
        <v>7.4457550000000001</v>
      </c>
      <c r="Z446" s="1">
        <v>125.80897</v>
      </c>
      <c r="AA446" s="11" cm="1">
        <f t="array" ref="AA446">IF(ISBLANK(Y446), 0, VINCentyInvDistance(F446,G446,Y446,Z446))</f>
        <v>2844.9161978586126</v>
      </c>
      <c r="AB446" s="1">
        <v>0</v>
      </c>
      <c r="AC446" s="1">
        <v>0</v>
      </c>
      <c r="AD446" s="1">
        <v>0</v>
      </c>
      <c r="AE446" s="1">
        <v>202</v>
      </c>
      <c r="AF446" s="1">
        <v>1</v>
      </c>
      <c r="AG446" s="1" t="s">
        <v>4108</v>
      </c>
      <c r="AH446" s="1" t="s">
        <v>4109</v>
      </c>
      <c r="AI446" s="1" t="str">
        <f>TRIM(MID(SUBSTITUTE($H446,",",REPT(" ",200)),(LEN($H446)-LEN(SUBSTITUTE($H446,",",""))-2)*200+1,200))</f>
        <v>Davao Region</v>
      </c>
      <c r="AJ446" s="1" t="s">
        <v>55</v>
      </c>
      <c r="AK446" t="s">
        <v>5492</v>
      </c>
      <c r="AL446" s="7">
        <v>0</v>
      </c>
      <c r="AM446" s="1"/>
    </row>
    <row r="447" spans="1:39" ht="12.75" customHeight="1">
      <c r="A447" s="1"/>
      <c r="B447" s="1" t="s">
        <v>5501</v>
      </c>
      <c r="C447" s="1" t="s">
        <v>5502</v>
      </c>
      <c r="D447" s="3" t="str">
        <f ca="1">IFERROR(__xludf.DUMMYFUNCTION("PROPER(REGEXEXTRACT(B1336, ""(?:https?:\/\/)?(?:www\.)?([a-zA-Z0-9-]+)\.""))"),"Skyscanner")</f>
        <v>Skyscanner</v>
      </c>
      <c r="E447" s="1" t="s">
        <v>5503</v>
      </c>
      <c r="F447" s="1">
        <v>7.4480753999999996</v>
      </c>
      <c r="G447" s="1">
        <v>125.80522089999999</v>
      </c>
      <c r="H447" s="1" t="s">
        <v>5504</v>
      </c>
      <c r="I447" s="1" t="s">
        <v>1300</v>
      </c>
      <c r="J447" s="1">
        <f>IF(K447="URBAN",1,IF(K447="SUBURBAN",2,IF(K447="RURAL",3,"")))</f>
        <v>3</v>
      </c>
      <c r="K447" s="1" t="s">
        <v>541</v>
      </c>
      <c r="L447" s="18">
        <v>46082</v>
      </c>
      <c r="M447" s="49">
        <v>0.66666666666666663</v>
      </c>
      <c r="N447" s="18">
        <v>46083</v>
      </c>
      <c r="O447" s="56">
        <v>0.5</v>
      </c>
      <c r="P447" s="31" t="str">
        <f>TEXT($L447, "dddd")</f>
        <v>Sunday</v>
      </c>
      <c r="Q447" s="39" t="s">
        <v>1000</v>
      </c>
      <c r="R447" s="39">
        <v>4505</v>
      </c>
      <c r="S447" s="1" t="str">
        <f>IF(OR(MONTH(L447)=12, MONTH(L447)&lt;=5), "Dry Season", "Wet Season")</f>
        <v>Dry Season</v>
      </c>
      <c r="T447" s="1">
        <v>2</v>
      </c>
      <c r="U447" s="1">
        <v>1</v>
      </c>
      <c r="V447" s="1">
        <v>0</v>
      </c>
      <c r="W447" s="2">
        <f>IF(ISNUMBER(SEARCH("N/A", X447)), 0, 1)</f>
        <v>1</v>
      </c>
      <c r="X447" s="1" t="s">
        <v>977</v>
      </c>
      <c r="Y447" s="1">
        <v>15.167270800000001</v>
      </c>
      <c r="Z447" s="1">
        <v>120.5801134</v>
      </c>
      <c r="AA447" s="11" cm="1">
        <f t="array" ref="AA447">IF(ISBLANK(Y447), 0, VINCentyInvDistance(F447,G447,Y447,Z447))</f>
        <v>1026627.6858177936</v>
      </c>
      <c r="AB447" s="1">
        <v>1</v>
      </c>
      <c r="AC447" s="1">
        <v>7.2</v>
      </c>
      <c r="AD447" s="1">
        <v>4.5</v>
      </c>
      <c r="AE447" s="1">
        <v>294</v>
      </c>
      <c r="AF447" s="1">
        <v>1</v>
      </c>
      <c r="AG447" s="1" t="s">
        <v>978</v>
      </c>
      <c r="AH447" s="1" t="s">
        <v>274</v>
      </c>
      <c r="AI447" s="1" t="str">
        <f>TRIM(MID(SUBSTITUTE($H447,",",REPT(" ",200)),(LEN($H447)-LEN(SUBSTITUTE($H447,",",""))-2)*200+1,200))</f>
        <v>Davao Region</v>
      </c>
      <c r="AJ447" s="1" t="s">
        <v>55</v>
      </c>
      <c r="AK447" t="s">
        <v>16978</v>
      </c>
      <c r="AL447" s="7">
        <v>0</v>
      </c>
      <c r="AM447" s="1"/>
    </row>
    <row r="448" spans="1:39" ht="12.75" customHeight="1">
      <c r="A448" s="1"/>
      <c r="B448" s="1" t="s">
        <v>5516</v>
      </c>
      <c r="C448" s="1" t="s">
        <v>5517</v>
      </c>
      <c r="D448" s="3" t="str">
        <f ca="1">IFERROR(__xludf.DUMMYFUNCTION("PROPER(REGEXEXTRACT(B1340, ""(?:https?:\/\/)?(?:www\.)?([a-zA-Z0-9-]+)\.""))"),"Google")</f>
        <v>Google</v>
      </c>
      <c r="E448" s="1" t="s">
        <v>5518</v>
      </c>
      <c r="F448" s="1">
        <v>7.1968915000000004</v>
      </c>
      <c r="G448" s="1">
        <v>125.70633580000001</v>
      </c>
      <c r="H448" s="1" t="s">
        <v>5519</v>
      </c>
      <c r="I448" s="1" t="s">
        <v>4252</v>
      </c>
      <c r="J448" s="1">
        <f>IF(K448="URBAN",1,IF(K448="SUBURBAN",2,IF(K448="RURAL",3,"")))</f>
        <v>3</v>
      </c>
      <c r="K448" s="1" t="s">
        <v>541</v>
      </c>
      <c r="L448" s="18">
        <v>46082</v>
      </c>
      <c r="M448" s="49">
        <v>0.625</v>
      </c>
      <c r="N448" s="18">
        <v>46083</v>
      </c>
      <c r="O448" s="56">
        <v>0.5</v>
      </c>
      <c r="P448" s="31" t="str">
        <f>TEXT($L448, "dddd")</f>
        <v>Sunday</v>
      </c>
      <c r="Q448" s="39" t="s">
        <v>1026</v>
      </c>
      <c r="R448" s="39">
        <v>1502</v>
      </c>
      <c r="S448" s="1" t="str">
        <f>IF(OR(MONTH(L448)=12, MONTH(L448)&lt;=5), "Dry Season", "Wet Season")</f>
        <v>Dry Season</v>
      </c>
      <c r="T448" s="1">
        <v>1</v>
      </c>
      <c r="U448" s="1">
        <v>0</v>
      </c>
      <c r="V448" s="1">
        <v>1</v>
      </c>
      <c r="W448" s="2">
        <f>IF(ISNUMBER(SEARCH("N/A", X448)), 0, 1)</f>
        <v>0</v>
      </c>
      <c r="X448" s="1" t="s">
        <v>44</v>
      </c>
      <c r="Y448" s="1"/>
      <c r="Z448" s="1"/>
      <c r="AA448" s="11" cm="1">
        <f t="array" ref="AA448">IF(ISBLANK(Y448), 0, VINCentyInvDistance(F448,G448,Y448,Z448))</f>
        <v>0</v>
      </c>
      <c r="AB448" s="1">
        <v>0</v>
      </c>
      <c r="AC448" s="1">
        <v>0</v>
      </c>
      <c r="AD448" s="1">
        <v>0</v>
      </c>
      <c r="AE448" s="1">
        <v>269</v>
      </c>
      <c r="AF448" s="1">
        <v>1</v>
      </c>
      <c r="AG448" s="1" t="str">
        <f>TRIM(MID(SUBSTITUTE($H448,",",REPT(" ",200)),(LEN($H448)-LEN(SUBSTITUTE($H448,",",""))-4)*200+1,200))</f>
        <v>Samal</v>
      </c>
      <c r="AH448" s="1" t="str">
        <f>TRIM(MID(SUBSTITUTE($H448,",",REPT(" ",200)),(LEN($H448)-LEN(SUBSTITUTE($H448,",",""))-3)*200+1,200))</f>
        <v>Davao del Norte</v>
      </c>
      <c r="AI448" s="1" t="str">
        <f>TRIM(MID(SUBSTITUTE($H448,",",REPT(" ",200)),(LEN($H448)-LEN(SUBSTITUTE($H448,",",""))-2)*200+1,200))</f>
        <v>Davao Region</v>
      </c>
      <c r="AJ448" s="1" t="str">
        <f>TRIM(MID(SUBSTITUTE($H448,",",REPT(" ",200)),(LEN($H448)-LEN(SUBSTITUTE($H448,",",""))-0)*200+1,200))</f>
        <v>Philippines</v>
      </c>
      <c r="AL448" s="7">
        <v>0</v>
      </c>
      <c r="AM448" s="1"/>
    </row>
    <row r="449" spans="1:39" ht="12.75" customHeight="1">
      <c r="A449" s="1"/>
      <c r="B449" s="1" t="s">
        <v>5520</v>
      </c>
      <c r="C449" s="1" t="s">
        <v>5521</v>
      </c>
      <c r="D449" s="3" t="str">
        <f ca="1">IFERROR(__xludf.DUMMYFUNCTION("PROPER(REGEXEXTRACT(B1341, ""(?:https?:\/\/)?(?:www\.)?([a-zA-Z0-9-]+)\.""))"),"Skyscanner")</f>
        <v>Skyscanner</v>
      </c>
      <c r="E449" s="1" t="s">
        <v>5522</v>
      </c>
      <c r="F449" s="1">
        <v>9.5196199999999997</v>
      </c>
      <c r="G449" s="1">
        <v>123.43103000000001</v>
      </c>
      <c r="H449" s="1" t="s">
        <v>5523</v>
      </c>
      <c r="I449" s="1" t="s">
        <v>4252</v>
      </c>
      <c r="J449" s="1">
        <f>IF(K449="URBAN",1,IF(K449="SUBURBAN",2,IF(K449="RURAL",3,"")))</f>
        <v>3</v>
      </c>
      <c r="K449" s="1" t="s">
        <v>541</v>
      </c>
      <c r="L449" s="18">
        <v>46082</v>
      </c>
      <c r="M449" s="49">
        <v>0.58333333333333337</v>
      </c>
      <c r="N449" s="18">
        <v>46083</v>
      </c>
      <c r="O449" s="56">
        <v>0.47916666666666669</v>
      </c>
      <c r="P449" s="31" t="str">
        <f>TEXT($L449, "dddd")</f>
        <v>Sunday</v>
      </c>
      <c r="Q449" s="39" t="s">
        <v>1026</v>
      </c>
      <c r="R449" s="39">
        <v>1665</v>
      </c>
      <c r="S449" s="1" t="str">
        <f>IF(OR(MONTH(L449)=12, MONTH(L449)&lt;=5), "Dry Season", "Wet Season")</f>
        <v>Dry Season</v>
      </c>
      <c r="T449" s="1">
        <v>2</v>
      </c>
      <c r="U449" s="1">
        <v>1</v>
      </c>
      <c r="V449" s="1">
        <v>0</v>
      </c>
      <c r="W449" s="2">
        <f>IF(ISNUMBER(SEARCH("N/A", X449)), 0, 1)</f>
        <v>0</v>
      </c>
      <c r="X449" s="1" t="s">
        <v>44</v>
      </c>
      <c r="Y449" s="1"/>
      <c r="Z449" s="1"/>
      <c r="AA449" s="11" cm="1">
        <f t="array" ref="AA449">IF(ISBLANK(Y449), 0, VINCentyInvDistance(F449,G449,Y449,Z449))</f>
        <v>0</v>
      </c>
      <c r="AB449" s="1">
        <v>0</v>
      </c>
      <c r="AC449" s="1">
        <v>9.4</v>
      </c>
      <c r="AD449" s="1">
        <v>3.4</v>
      </c>
      <c r="AE449" s="1">
        <v>269</v>
      </c>
      <c r="AF449" s="1">
        <v>1</v>
      </c>
      <c r="AG449" s="1" t="s">
        <v>5524</v>
      </c>
      <c r="AH449" s="1" t="s">
        <v>731</v>
      </c>
      <c r="AI449" s="1" t="str">
        <f>TRIM(MID(SUBSTITUTE($H449,",",REPT(" ",200)),(LEN($H449)-LEN(SUBSTITUTE($H449,",",""))-2)*200+1,200))</f>
        <v>Central Visayas</v>
      </c>
      <c r="AJ449" s="1" t="s">
        <v>55</v>
      </c>
      <c r="AK449" t="s">
        <v>5525</v>
      </c>
      <c r="AL449" s="7">
        <v>0</v>
      </c>
      <c r="AM449" s="1" t="s">
        <v>5526</v>
      </c>
    </row>
    <row r="450" spans="1:39" ht="12.75" customHeight="1">
      <c r="A450" s="1"/>
      <c r="B450" s="1" t="s">
        <v>5387</v>
      </c>
      <c r="C450" s="1" t="s">
        <v>5536</v>
      </c>
      <c r="D450" s="3" t="str">
        <f ca="1">IFERROR(__xludf.DUMMYFUNCTION("PROPER(REGEXEXTRACT(B1345, ""(?:https?:\/\/)?(?:www\.)?([a-zA-Z0-9-]+)\.""))"),"Skyscanner")</f>
        <v>Skyscanner</v>
      </c>
      <c r="E450" s="1" t="s">
        <v>5272</v>
      </c>
      <c r="F450" s="1">
        <v>7.4494258000000002</v>
      </c>
      <c r="G450" s="1">
        <v>125.8057082</v>
      </c>
      <c r="H450" s="1" t="s">
        <v>5537</v>
      </c>
      <c r="I450" s="1" t="s">
        <v>4252</v>
      </c>
      <c r="J450" s="1">
        <f>IF(K450="URBAN",1,IF(K450="SUBURBAN",2,IF(K450="RURAL",3,"")))</f>
        <v>3</v>
      </c>
      <c r="K450" s="1" t="s">
        <v>541</v>
      </c>
      <c r="L450" s="18">
        <v>46082</v>
      </c>
      <c r="M450" s="49">
        <v>0.58333333333333337</v>
      </c>
      <c r="N450" s="18">
        <v>46083</v>
      </c>
      <c r="O450" s="56">
        <v>0.5</v>
      </c>
      <c r="P450" s="31" t="str">
        <f>TEXT($L450, "dddd")</f>
        <v>Sunday</v>
      </c>
      <c r="Q450" s="39" t="s">
        <v>111</v>
      </c>
      <c r="R450" s="39">
        <v>2965</v>
      </c>
      <c r="S450" s="1" t="str">
        <f>IF(OR(MONTH(L450)=12, MONTH(L450)&lt;=5), "Dry Season", "Wet Season")</f>
        <v>Dry Season</v>
      </c>
      <c r="T450" s="1">
        <v>1</v>
      </c>
      <c r="U450" s="1">
        <v>0</v>
      </c>
      <c r="V450" s="1">
        <v>0</v>
      </c>
      <c r="W450" s="2">
        <f>IF(ISNUMBER(SEARCH("N/A", X450)), 0, 1)</f>
        <v>1</v>
      </c>
      <c r="X450" s="1" t="s">
        <v>4107</v>
      </c>
      <c r="Y450" s="1">
        <v>7.4457550000000001</v>
      </c>
      <c r="Z450" s="1">
        <v>125.80897</v>
      </c>
      <c r="AA450" s="11" cm="1">
        <f t="array" ref="AA450">IF(ISBLANK(Y450), 0, VINCentyInvDistance(F450,G450,Y450,Z450))</f>
        <v>542.63217366861386</v>
      </c>
      <c r="AB450" s="1">
        <v>1</v>
      </c>
      <c r="AC450" s="1">
        <v>5.8</v>
      </c>
      <c r="AD450" s="1">
        <v>4</v>
      </c>
      <c r="AE450" s="1">
        <v>46</v>
      </c>
      <c r="AF450" s="1">
        <v>1</v>
      </c>
      <c r="AG450" s="1" t="s">
        <v>4108</v>
      </c>
      <c r="AH450" s="1" t="s">
        <v>4109</v>
      </c>
      <c r="AI450" s="1" t="str">
        <f>TRIM(MID(SUBSTITUTE($H450,",",REPT(" ",200)),(LEN($H450)-LEN(SUBSTITUTE($H450,",",""))-2)*200+1,200))</f>
        <v>Davao Region</v>
      </c>
      <c r="AJ450" s="1" t="s">
        <v>55</v>
      </c>
      <c r="AK450" t="s">
        <v>16973</v>
      </c>
      <c r="AL450" s="7">
        <v>0</v>
      </c>
      <c r="AM450" s="1"/>
    </row>
    <row r="451" spans="1:39" ht="12.75" customHeight="1">
      <c r="A451" s="1"/>
      <c r="B451" s="1" t="s">
        <v>5275</v>
      </c>
      <c r="C451" s="1" t="s">
        <v>5538</v>
      </c>
      <c r="D451" s="3" t="str">
        <f ca="1">IFERROR(__xludf.DUMMYFUNCTION("PROPER(REGEXEXTRACT(B1346, ""(?:https?:\/\/)?(?:www\.)?([a-zA-Z0-9-]+)\.""))"),"Skyscanner")</f>
        <v>Skyscanner</v>
      </c>
      <c r="E451" s="1" t="s">
        <v>5438</v>
      </c>
      <c r="F451" s="1">
        <v>7.3622624999999999</v>
      </c>
      <c r="G451" s="1">
        <v>125.8092031</v>
      </c>
      <c r="H451" s="1" t="s">
        <v>5439</v>
      </c>
      <c r="I451" s="1" t="s">
        <v>4252</v>
      </c>
      <c r="J451" s="1">
        <f>IF(K451="URBAN",1,IF(K451="SUBURBAN",2,IF(K451="RURAL",3,"")))</f>
        <v>3</v>
      </c>
      <c r="K451" s="1" t="s">
        <v>541</v>
      </c>
      <c r="L451" s="18">
        <v>46082</v>
      </c>
      <c r="M451" s="49">
        <v>0.58333333333333337</v>
      </c>
      <c r="N451" s="18">
        <v>46083</v>
      </c>
      <c r="O451" s="56">
        <v>0.54166666666666663</v>
      </c>
      <c r="P451" s="31" t="str">
        <f>TEXT($L451, "dddd")</f>
        <v>Sunday</v>
      </c>
      <c r="Q451" s="39" t="s">
        <v>111</v>
      </c>
      <c r="R451" s="39">
        <v>600</v>
      </c>
      <c r="S451" s="1" t="str">
        <f>IF(OR(MONTH(L451)=12, MONTH(L451)&lt;=5), "Dry Season", "Wet Season")</f>
        <v>Dry Season</v>
      </c>
      <c r="T451" s="1">
        <v>1</v>
      </c>
      <c r="U451" s="1">
        <v>1</v>
      </c>
      <c r="V451" s="1">
        <v>1</v>
      </c>
      <c r="W451" s="2">
        <f>IF(ISNUMBER(SEARCH("N/A", X451)), 0, 1)</f>
        <v>1</v>
      </c>
      <c r="X451" s="1" t="s">
        <v>4107</v>
      </c>
      <c r="Y451" s="1">
        <v>7.4457550000000001</v>
      </c>
      <c r="Z451" s="1">
        <v>125.80897</v>
      </c>
      <c r="AA451" s="11" cm="1">
        <f t="array" ref="AA451">IF(ISBLANK(Y451), 0, VINCentyInvDistance(F451,G451,Y451,Z451))</f>
        <v>9233.6982890688196</v>
      </c>
      <c r="AB451" s="1">
        <v>0</v>
      </c>
      <c r="AC451" s="1">
        <v>0</v>
      </c>
      <c r="AD451" s="1">
        <v>0</v>
      </c>
      <c r="AE451" s="1">
        <v>280</v>
      </c>
      <c r="AF451" s="1">
        <v>1</v>
      </c>
      <c r="AG451" s="1" t="s">
        <v>4108</v>
      </c>
      <c r="AH451" s="1" t="s">
        <v>4109</v>
      </c>
      <c r="AI451" s="1" t="str">
        <f>TRIM(MID(SUBSTITUTE($H451,",",REPT(" ",200)),(LEN($H451)-LEN(SUBSTITUTE($H451,",",""))-2)*200+1,200))</f>
        <v>Davao Region</v>
      </c>
      <c r="AJ451" s="1" t="s">
        <v>55</v>
      </c>
      <c r="AK451" t="s">
        <v>5279</v>
      </c>
      <c r="AL451" s="7">
        <v>0</v>
      </c>
      <c r="AM451" s="1"/>
    </row>
    <row r="452" spans="1:39" ht="12.75" customHeight="1">
      <c r="A452" s="1"/>
      <c r="B452" s="1" t="s">
        <v>5440</v>
      </c>
      <c r="C452" s="1" t="s">
        <v>5539</v>
      </c>
      <c r="D452" s="3" t="str">
        <f ca="1">IFERROR(__xludf.DUMMYFUNCTION("PROPER(REGEXEXTRACT(B1347, ""(?:https?:\/\/)?(?:www\.)?([a-zA-Z0-9-]+)\.""))"),"Skyscanner")</f>
        <v>Skyscanner</v>
      </c>
      <c r="E452" s="1" t="s">
        <v>5540</v>
      </c>
      <c r="F452" s="1">
        <v>17.572393999999999</v>
      </c>
      <c r="G452" s="1">
        <v>120.388041</v>
      </c>
      <c r="H452" s="1" t="s">
        <v>5541</v>
      </c>
      <c r="I452" s="1" t="s">
        <v>4252</v>
      </c>
      <c r="J452" s="1">
        <f>IF(K452="URBAN",1,IF(K452="SUBURBAN",2,IF(K452="RURAL",3,"")))</f>
        <v>3</v>
      </c>
      <c r="K452" s="1" t="s">
        <v>541</v>
      </c>
      <c r="L452" s="18">
        <v>46082</v>
      </c>
      <c r="M452" s="49">
        <v>0.58333333333333337</v>
      </c>
      <c r="N452" s="18">
        <v>46083</v>
      </c>
      <c r="O452" s="56">
        <v>0.5</v>
      </c>
      <c r="P452" s="31" t="str">
        <f>TEXT($L452, "dddd")</f>
        <v>Sunday</v>
      </c>
      <c r="Q452" s="39" t="s">
        <v>111</v>
      </c>
      <c r="R452" s="39">
        <v>3207</v>
      </c>
      <c r="S452" s="1" t="str">
        <f>IF(OR(MONTH(L452)=12, MONTH(L452)&lt;=5), "Dry Season", "Wet Season")</f>
        <v>Dry Season</v>
      </c>
      <c r="T452" s="1">
        <v>1</v>
      </c>
      <c r="U452" s="1">
        <v>0</v>
      </c>
      <c r="V452" s="1">
        <v>0</v>
      </c>
      <c r="W452" s="2">
        <f>IF(ISNUMBER(SEARCH("N/A", X452)), 0, 1)</f>
        <v>1</v>
      </c>
      <c r="X452" s="1" t="s">
        <v>4107</v>
      </c>
      <c r="Y452" s="1">
        <v>7.4457550000000001</v>
      </c>
      <c r="Z452" s="1">
        <v>125.80897</v>
      </c>
      <c r="AA452" s="11" cm="1">
        <f t="array" ref="AA452">IF(ISBLANK(Y452), 0, VINCentyInvDistance(F452,G452,Y452,Z452))</f>
        <v>1265389.227134689</v>
      </c>
      <c r="AB452" s="1">
        <v>0</v>
      </c>
      <c r="AC452" s="1">
        <v>8</v>
      </c>
      <c r="AD452" s="1">
        <v>4.3</v>
      </c>
      <c r="AE452" s="1">
        <v>106</v>
      </c>
      <c r="AF452" s="1">
        <v>1</v>
      </c>
      <c r="AG452" s="1" t="s">
        <v>4108</v>
      </c>
      <c r="AH452" s="1" t="s">
        <v>4109</v>
      </c>
      <c r="AI452" s="1" t="str">
        <f>TRIM(MID(SUBSTITUTE($H452,",",REPT(" ",200)),(LEN($H452)-LEN(SUBSTITUTE($H452,",",""))-2)*200+1,200))</f>
        <v>Ilocos Region</v>
      </c>
      <c r="AJ452" s="1" t="s">
        <v>55</v>
      </c>
      <c r="AK452" t="s">
        <v>16964</v>
      </c>
      <c r="AL452" s="7">
        <v>0</v>
      </c>
      <c r="AM452" s="1"/>
    </row>
    <row r="453" spans="1:39" ht="12.75" customHeight="1">
      <c r="A453" s="1"/>
      <c r="B453" s="1" t="s">
        <v>5542</v>
      </c>
      <c r="C453" s="1" t="s">
        <v>5543</v>
      </c>
      <c r="D453" s="3" t="str">
        <f ca="1">IFERROR(__xludf.DUMMYFUNCTION("PROPER(REGEXEXTRACT(B1348, ""(?:https?:\/\/)?(?:www\.)?([a-zA-Z0-9-]+)\.""))"),"Skyscanner")</f>
        <v>Skyscanner</v>
      </c>
      <c r="E453" s="1" t="s">
        <v>5544</v>
      </c>
      <c r="F453" s="1">
        <v>17.57245</v>
      </c>
      <c r="G453" s="1">
        <v>120.38805000000001</v>
      </c>
      <c r="H453" s="1" t="s">
        <v>5541</v>
      </c>
      <c r="I453" s="1" t="s">
        <v>540</v>
      </c>
      <c r="J453" s="1">
        <f>IF(K453="URBAN",1,IF(K453="SUBURBAN",2,IF(K453="RURAL",3,"")))</f>
        <v>3</v>
      </c>
      <c r="K453" s="1" t="s">
        <v>541</v>
      </c>
      <c r="L453" s="18">
        <v>46082</v>
      </c>
      <c r="M453" s="49">
        <v>0.58333333333333337</v>
      </c>
      <c r="N453" s="18">
        <v>46083</v>
      </c>
      <c r="O453" s="56">
        <v>0.5</v>
      </c>
      <c r="P453" s="31" t="str">
        <f>TEXT($L453, "dddd")</f>
        <v>Sunday</v>
      </c>
      <c r="Q453" s="39" t="s">
        <v>111</v>
      </c>
      <c r="R453" s="39">
        <v>1415</v>
      </c>
      <c r="S453" s="1" t="str">
        <f>IF(OR(MONTH(L453)=12, MONTH(L453)&lt;=5), "Dry Season", "Wet Season")</f>
        <v>Dry Season</v>
      </c>
      <c r="T453" s="1">
        <v>1</v>
      </c>
      <c r="U453" s="1">
        <v>0</v>
      </c>
      <c r="V453" s="1">
        <v>1</v>
      </c>
      <c r="W453" s="2">
        <f>IF(ISNUMBER(SEARCH("N/A", X453)), 0, 1)</f>
        <v>0</v>
      </c>
      <c r="X453" s="1" t="s">
        <v>44</v>
      </c>
      <c r="Y453" s="1"/>
      <c r="Z453" s="1"/>
      <c r="AA453" s="11" cm="1">
        <f t="array" ref="AA453">IF(ISBLANK(Y453), 0, VINCentyInvDistance(F453,G453,Y453,Z453))</f>
        <v>0</v>
      </c>
      <c r="AB453" s="1">
        <v>0</v>
      </c>
      <c r="AC453" s="1">
        <v>9</v>
      </c>
      <c r="AD453" s="1">
        <v>2.7</v>
      </c>
      <c r="AE453" s="1">
        <v>13</v>
      </c>
      <c r="AF453" s="1">
        <v>1</v>
      </c>
      <c r="AG453" s="1" t="s">
        <v>582</v>
      </c>
      <c r="AH453" s="1" t="s">
        <v>495</v>
      </c>
      <c r="AI453" s="1"/>
      <c r="AJ453" s="1" t="s">
        <v>55</v>
      </c>
      <c r="AK453" t="s">
        <v>5545</v>
      </c>
      <c r="AL453" s="7">
        <v>0</v>
      </c>
      <c r="AM453" s="1" t="s">
        <v>5546</v>
      </c>
    </row>
    <row r="454" spans="1:39" ht="12.75" customHeight="1">
      <c r="A454" s="1"/>
      <c r="B454" s="1" t="s">
        <v>635</v>
      </c>
      <c r="C454" s="1" t="s">
        <v>5547</v>
      </c>
      <c r="D454" s="3" t="str">
        <f ca="1">IFERROR(__xludf.DUMMYFUNCTION("PROPER(REGEXEXTRACT(B1349, ""(?:https?:\/\/)?(?:www\.)?([a-zA-Z0-9-]+)\.""))"),"Skyscanner")</f>
        <v>Skyscanner</v>
      </c>
      <c r="E454" s="1" t="s">
        <v>5548</v>
      </c>
      <c r="F454" s="1">
        <v>17.569212</v>
      </c>
      <c r="G454" s="1">
        <v>120.38518000000001</v>
      </c>
      <c r="H454" s="1" t="s">
        <v>638</v>
      </c>
      <c r="I454" s="1" t="s">
        <v>540</v>
      </c>
      <c r="J454" s="1">
        <f>IF(K454="URBAN",1,IF(K454="SUBURBAN",2,IF(K454="RURAL",3,"")))</f>
        <v>3</v>
      </c>
      <c r="K454" s="1" t="s">
        <v>541</v>
      </c>
      <c r="L454" s="18">
        <v>46082</v>
      </c>
      <c r="M454" s="49">
        <v>0.54166666666666663</v>
      </c>
      <c r="N454" s="18">
        <v>46083</v>
      </c>
      <c r="O454" s="56">
        <v>0.5</v>
      </c>
      <c r="P454" s="31" t="str">
        <f>TEXT($L454, "dddd")</f>
        <v>Sunday</v>
      </c>
      <c r="Q454" s="39" t="s">
        <v>207</v>
      </c>
      <c r="R454" s="39">
        <v>1479</v>
      </c>
      <c r="S454" s="1" t="str">
        <f>IF(OR(MONTH(L454)=12, MONTH(L454)&lt;=5), "Dry Season", "Wet Season")</f>
        <v>Dry Season</v>
      </c>
      <c r="T454" s="1">
        <v>2</v>
      </c>
      <c r="U454" s="1">
        <v>1</v>
      </c>
      <c r="V454" s="1">
        <v>0</v>
      </c>
      <c r="W454" s="2">
        <f>IF(ISNUMBER(SEARCH("N/A", X454)), 0, 1)</f>
        <v>0</v>
      </c>
      <c r="X454" s="1" t="s">
        <v>44</v>
      </c>
      <c r="Y454" s="1"/>
      <c r="Z454" s="1"/>
      <c r="AA454" s="11" cm="1">
        <f t="array" ref="AA454">IF(ISBLANK(Y454), 0, VINCentyInvDistance(F454,G454,Y454,Z454))</f>
        <v>0</v>
      </c>
      <c r="AB454" s="1">
        <v>1</v>
      </c>
      <c r="AC454" s="1">
        <v>4.2</v>
      </c>
      <c r="AD454" s="1">
        <v>3.8</v>
      </c>
      <c r="AE454" s="1">
        <v>42</v>
      </c>
      <c r="AF454" s="1">
        <v>1</v>
      </c>
      <c r="AG454" s="1" t="s">
        <v>582</v>
      </c>
      <c r="AH454" s="1" t="s">
        <v>495</v>
      </c>
      <c r="AI454" s="1"/>
      <c r="AJ454" s="1" t="s">
        <v>55</v>
      </c>
      <c r="AK454" t="s">
        <v>16511</v>
      </c>
      <c r="AL454" s="7">
        <v>0</v>
      </c>
      <c r="AM454" s="1" t="s">
        <v>639</v>
      </c>
    </row>
    <row r="455" spans="1:39" ht="12.75" customHeight="1">
      <c r="A455" s="1"/>
      <c r="B455" s="1" t="s">
        <v>5549</v>
      </c>
      <c r="C455" s="1" t="s">
        <v>5550</v>
      </c>
      <c r="D455" s="3" t="str">
        <f ca="1">IFERROR(__xludf.DUMMYFUNCTION("PROPER(REGEXEXTRACT(B1350, ""(?:https?:\/\/)?(?:www\.)?([a-zA-Z0-9-]+)\.""))"),"Skyscanner")</f>
        <v>Skyscanner</v>
      </c>
      <c r="E455" s="1" t="s">
        <v>765</v>
      </c>
      <c r="F455" s="1">
        <v>17.573932200000002</v>
      </c>
      <c r="G455" s="1">
        <v>120.3893422</v>
      </c>
      <c r="H455" s="1" t="s">
        <v>766</v>
      </c>
      <c r="I455" s="1" t="s">
        <v>540</v>
      </c>
      <c r="J455" s="1">
        <f>IF(K455="URBAN",1,IF(K455="SUBURBAN",2,IF(K455="RURAL",3,"")))</f>
        <v>3</v>
      </c>
      <c r="K455" s="1" t="s">
        <v>541</v>
      </c>
      <c r="L455" s="18">
        <v>46082</v>
      </c>
      <c r="M455" s="49">
        <v>0.58333333333333337</v>
      </c>
      <c r="N455" s="18">
        <v>46083</v>
      </c>
      <c r="O455" s="56">
        <v>0.5</v>
      </c>
      <c r="P455" s="31" t="str">
        <f>TEXT($L455, "dddd")</f>
        <v>Sunday</v>
      </c>
      <c r="Q455" s="39" t="s">
        <v>207</v>
      </c>
      <c r="R455" s="39">
        <v>3548</v>
      </c>
      <c r="S455" s="1" t="str">
        <f>IF(OR(MONTH(L455)=12, MONTH(L455)&lt;=5), "Dry Season", "Wet Season")</f>
        <v>Dry Season</v>
      </c>
      <c r="T455" s="1">
        <v>1</v>
      </c>
      <c r="U455" s="1">
        <v>0</v>
      </c>
      <c r="V455" s="1">
        <v>0</v>
      </c>
      <c r="W455" s="2">
        <f>IF(ISNUMBER(SEARCH("N/A", X455)), 0, 1)</f>
        <v>1</v>
      </c>
      <c r="X455" s="1" t="s">
        <v>671</v>
      </c>
      <c r="Y455" s="1">
        <v>17.589351099999998</v>
      </c>
      <c r="Z455" s="1">
        <v>120.38924539999999</v>
      </c>
      <c r="AA455" s="11" cm="1">
        <f t="array" ref="AA455">IF(ISBLANK(Y455), 0, VINCentyInvDistance(F455,G455,Y455,Z455))</f>
        <v>1706.5279296268495</v>
      </c>
      <c r="AB455" s="1">
        <v>0</v>
      </c>
      <c r="AC455" s="1">
        <v>9.4</v>
      </c>
      <c r="AD455" s="1">
        <v>4.4000000000000004</v>
      </c>
      <c r="AE455" s="1">
        <v>34</v>
      </c>
      <c r="AF455" s="1">
        <v>1</v>
      </c>
      <c r="AG455" s="1" t="s">
        <v>672</v>
      </c>
      <c r="AH455" s="1" t="s">
        <v>495</v>
      </c>
      <c r="AI455" s="1" t="str">
        <f>TRIM(MID(SUBSTITUTE($H455,",",REPT(" ",200)),(LEN($H455)-LEN(SUBSTITUTE($H455,",",""))-2)*200+1,200))</f>
        <v>Ilocos Region</v>
      </c>
      <c r="AJ455" s="1" t="s">
        <v>55</v>
      </c>
      <c r="AK455" t="s">
        <v>994</v>
      </c>
      <c r="AL455" s="7">
        <v>0</v>
      </c>
      <c r="AM455" s="1"/>
    </row>
    <row r="456" spans="1:39" ht="12.75" customHeight="1">
      <c r="A456" s="1"/>
      <c r="B456" s="1" t="s">
        <v>763</v>
      </c>
      <c r="C456" s="1" t="s">
        <v>5551</v>
      </c>
      <c r="D456" s="3" t="str">
        <f ca="1">IFERROR(__xludf.DUMMYFUNCTION("PROPER(REGEXEXTRACT(B1351, ""(?:https?:\/\/)?(?:www\.)?([a-zA-Z0-9-]+)\.""))"),"Skyscanner")</f>
        <v>Skyscanner</v>
      </c>
      <c r="E456" s="1" t="s">
        <v>1024</v>
      </c>
      <c r="F456" s="1">
        <v>17.573931999999999</v>
      </c>
      <c r="G456" s="1">
        <v>120.389342</v>
      </c>
      <c r="H456" s="1" t="s">
        <v>766</v>
      </c>
      <c r="I456" s="1" t="s">
        <v>540</v>
      </c>
      <c r="J456" s="1">
        <f>IF(K456="URBAN",1,IF(K456="SUBURBAN",2,IF(K456="RURAL",3,"")))</f>
        <v>3</v>
      </c>
      <c r="K456" s="1" t="s">
        <v>541</v>
      </c>
      <c r="L456" s="18">
        <v>46082</v>
      </c>
      <c r="M456" s="49">
        <v>0.58333333333333337</v>
      </c>
      <c r="N456" s="18">
        <v>46083</v>
      </c>
      <c r="O456" s="56">
        <v>0.5</v>
      </c>
      <c r="P456" s="31" t="str">
        <f>TEXT($L456, "dddd")</f>
        <v>Sunday</v>
      </c>
      <c r="Q456" s="39" t="s">
        <v>1026</v>
      </c>
      <c r="R456" s="39">
        <v>2128</v>
      </c>
      <c r="S456" s="1" t="str">
        <f>IF(OR(MONTH(L456)=12, MONTH(L456)&lt;=5), "Dry Season", "Wet Season")</f>
        <v>Dry Season</v>
      </c>
      <c r="T456" s="1">
        <v>1</v>
      </c>
      <c r="U456" s="1">
        <v>0</v>
      </c>
      <c r="V456" s="1">
        <v>0</v>
      </c>
      <c r="W456" s="2">
        <f>IF(ISNUMBER(SEARCH("N/A", X456)), 0, 1)</f>
        <v>0</v>
      </c>
      <c r="X456" s="1" t="s">
        <v>44</v>
      </c>
      <c r="Y456" s="1"/>
      <c r="Z456" s="1"/>
      <c r="AA456" s="11" cm="1">
        <f t="array" ref="AA456">IF(ISBLANK(Y456), 0, VINCentyInvDistance(F456,G456,Y456,Z456))</f>
        <v>0</v>
      </c>
      <c r="AB456" s="1">
        <v>1</v>
      </c>
      <c r="AC456" s="1">
        <v>8.1999999999999993</v>
      </c>
      <c r="AD456" s="1">
        <v>4.2</v>
      </c>
      <c r="AE456" s="1">
        <v>247</v>
      </c>
      <c r="AF456" s="1">
        <v>1</v>
      </c>
      <c r="AG456" s="1" t="s">
        <v>582</v>
      </c>
      <c r="AH456" s="1" t="s">
        <v>495</v>
      </c>
      <c r="AI456" s="1"/>
      <c r="AJ456" s="1" t="s">
        <v>55</v>
      </c>
      <c r="AK456" t="s">
        <v>767</v>
      </c>
      <c r="AL456" s="7">
        <v>0</v>
      </c>
      <c r="AM456" s="1" t="s">
        <v>768</v>
      </c>
    </row>
    <row r="457" spans="1:39" ht="12.75" customHeight="1">
      <c r="A457" s="1"/>
      <c r="B457" s="1" t="s">
        <v>1022</v>
      </c>
      <c r="C457" s="1" t="s">
        <v>5552</v>
      </c>
      <c r="D457" s="3" t="str">
        <f ca="1">IFERROR(__xludf.DUMMYFUNCTION("PROPER(REGEXEXTRACT(B1352, ""(?:https?:\/\/)?(?:www\.)?([a-zA-Z0-9-]+)\.""))"),"Skyscanner")</f>
        <v>Skyscanner</v>
      </c>
      <c r="E457" s="1" t="s">
        <v>637</v>
      </c>
      <c r="F457" s="1">
        <v>17.56427</v>
      </c>
      <c r="G457" s="1">
        <v>120.38723</v>
      </c>
      <c r="H457" s="1" t="s">
        <v>1025</v>
      </c>
      <c r="I457" s="1" t="s">
        <v>540</v>
      </c>
      <c r="J457" s="1">
        <f>IF(K457="URBAN",1,IF(K457="SUBURBAN",2,IF(K457="RURAL",3,"")))</f>
        <v>3</v>
      </c>
      <c r="K457" s="1" t="s">
        <v>541</v>
      </c>
      <c r="L457" s="18">
        <v>46082</v>
      </c>
      <c r="M457" s="49">
        <v>0.58333333333333337</v>
      </c>
      <c r="N457" s="18">
        <v>46083</v>
      </c>
      <c r="O457" s="56">
        <v>0.5</v>
      </c>
      <c r="P457" s="31" t="str">
        <f>TEXT($L457, "dddd")</f>
        <v>Sunday</v>
      </c>
      <c r="Q457" s="39" t="s">
        <v>207</v>
      </c>
      <c r="R457" s="39">
        <v>3012</v>
      </c>
      <c r="S457" s="1" t="str">
        <f>IF(OR(MONTH(L457)=12, MONTH(L457)&lt;=5), "Dry Season", "Wet Season")</f>
        <v>Dry Season</v>
      </c>
      <c r="T457" s="1">
        <v>1</v>
      </c>
      <c r="U457" s="1">
        <v>0</v>
      </c>
      <c r="V457" s="1">
        <v>1</v>
      </c>
      <c r="W457" s="2">
        <f>IF(ISNUMBER(SEARCH("N/A", X457)), 0, 1)</f>
        <v>0</v>
      </c>
      <c r="X457" s="1" t="s">
        <v>44</v>
      </c>
      <c r="Y457" s="1"/>
      <c r="Z457" s="1"/>
      <c r="AA457" s="11" cm="1">
        <f t="array" ref="AA457">IF(ISBLANK(Y457), 0, VINCentyInvDistance(F457,G457,Y457,Z457))</f>
        <v>0</v>
      </c>
      <c r="AB457" s="1">
        <v>0</v>
      </c>
      <c r="AC457" s="1">
        <v>9.1999999999999993</v>
      </c>
      <c r="AD457" s="1">
        <v>2.7</v>
      </c>
      <c r="AE457" s="1">
        <v>30</v>
      </c>
      <c r="AF457" s="1">
        <v>1</v>
      </c>
      <c r="AG457" s="1" t="s">
        <v>582</v>
      </c>
      <c r="AH457" s="1" t="s">
        <v>495</v>
      </c>
      <c r="AI457" s="1"/>
      <c r="AJ457" s="1" t="s">
        <v>55</v>
      </c>
      <c r="AK457" t="s">
        <v>16979</v>
      </c>
      <c r="AL457" s="7">
        <v>0</v>
      </c>
      <c r="AM457" s="1" t="s">
        <v>1027</v>
      </c>
    </row>
    <row r="458" spans="1:39" ht="12.75" customHeight="1">
      <c r="A458" s="1"/>
      <c r="B458" s="1" t="s">
        <v>635</v>
      </c>
      <c r="C458" s="1" t="s">
        <v>5553</v>
      </c>
      <c r="D458" s="3" t="str">
        <f ca="1">IFERROR(__xludf.DUMMYFUNCTION("PROPER(REGEXEXTRACT(B1353, ""(?:https?:\/\/)?(?:www\.)?([a-zA-Z0-9-]+)\.""))"),"Skyscanner")</f>
        <v>Skyscanner</v>
      </c>
      <c r="E458" s="1" t="s">
        <v>820</v>
      </c>
      <c r="F458" s="1">
        <v>17.569212</v>
      </c>
      <c r="G458" s="1">
        <v>120.38518000000001</v>
      </c>
      <c r="H458" s="1" t="s">
        <v>638</v>
      </c>
      <c r="I458" s="1" t="s">
        <v>540</v>
      </c>
      <c r="J458" s="1">
        <f>IF(K458="URBAN",1,IF(K458="SUBURBAN",2,IF(K458="RURAL",3,"")))</f>
        <v>3</v>
      </c>
      <c r="K458" s="1" t="s">
        <v>541</v>
      </c>
      <c r="L458" s="18">
        <v>46082</v>
      </c>
      <c r="M458" s="49">
        <v>0.54166666666666663</v>
      </c>
      <c r="N458" s="18">
        <v>46083</v>
      </c>
      <c r="O458" s="56">
        <v>0.5</v>
      </c>
      <c r="P458" s="31" t="str">
        <f>TEXT($L458, "dddd")</f>
        <v>Sunday</v>
      </c>
      <c r="Q458" s="39" t="s">
        <v>207</v>
      </c>
      <c r="R458" s="39">
        <v>3525</v>
      </c>
      <c r="S458" s="1" t="str">
        <f>IF(OR(MONTH(L458)=12, MONTH(L458)&lt;=5), "Dry Season", "Wet Season")</f>
        <v>Dry Season</v>
      </c>
      <c r="T458" s="1">
        <v>1</v>
      </c>
      <c r="U458" s="1">
        <v>1</v>
      </c>
      <c r="V458" s="1">
        <v>0</v>
      </c>
      <c r="W458" s="2">
        <f>IF(ISNUMBER(SEARCH("N/A", X458)), 0, 1)</f>
        <v>0</v>
      </c>
      <c r="X458" s="1" t="s">
        <v>44</v>
      </c>
      <c r="Y458" s="1"/>
      <c r="Z458" s="1"/>
      <c r="AA458" s="11" cm="1">
        <f t="array" ref="AA458">IF(ISBLANK(Y458), 0, VINCentyInvDistance(F458,G458,Y458,Z458))</f>
        <v>0</v>
      </c>
      <c r="AB458" s="1">
        <v>1</v>
      </c>
      <c r="AC458" s="1">
        <v>4.2</v>
      </c>
      <c r="AD458" s="1">
        <v>4.3</v>
      </c>
      <c r="AE458" s="1">
        <v>42</v>
      </c>
      <c r="AF458" s="1">
        <v>1</v>
      </c>
      <c r="AG458" s="1" t="s">
        <v>582</v>
      </c>
      <c r="AH458" s="1" t="s">
        <v>495</v>
      </c>
      <c r="AI458" s="1"/>
      <c r="AJ458" s="1" t="s">
        <v>55</v>
      </c>
      <c r="AK458" t="s">
        <v>16511</v>
      </c>
      <c r="AL458" s="7">
        <v>0</v>
      </c>
      <c r="AM458" s="1" t="s">
        <v>639</v>
      </c>
    </row>
    <row r="459" spans="1:39" ht="12.75" customHeight="1">
      <c r="A459" s="1"/>
      <c r="B459" s="1" t="s">
        <v>818</v>
      </c>
      <c r="C459" s="1" t="s">
        <v>5554</v>
      </c>
      <c r="D459" s="3" t="str">
        <f ca="1">IFERROR(__xludf.DUMMYFUNCTION("PROPER(REGEXEXTRACT(B1354, ""(?:https?:\/\/)?(?:www\.)?([a-zA-Z0-9-]+)\.""))"),"Skyscanner")</f>
        <v>Skyscanner</v>
      </c>
      <c r="E459" s="1" t="s">
        <v>780</v>
      </c>
      <c r="F459" s="1">
        <v>17.573153999999999</v>
      </c>
      <c r="G459" s="1">
        <v>120.388471</v>
      </c>
      <c r="H459" s="1" t="s">
        <v>821</v>
      </c>
      <c r="I459" s="1" t="s">
        <v>540</v>
      </c>
      <c r="J459" s="1">
        <f>IF(K459="URBAN",1,IF(K459="SUBURBAN",2,IF(K459="RURAL",3,"")))</f>
        <v>3</v>
      </c>
      <c r="K459" s="1" t="s">
        <v>541</v>
      </c>
      <c r="L459" s="18">
        <v>46082</v>
      </c>
      <c r="M459" s="49">
        <v>0.58333333333333337</v>
      </c>
      <c r="N459" s="18">
        <v>46083</v>
      </c>
      <c r="O459" s="56">
        <v>0.5</v>
      </c>
      <c r="P459" s="31" t="str">
        <f>TEXT($L459, "dddd")</f>
        <v>Sunday</v>
      </c>
      <c r="Q459" s="39" t="s">
        <v>1266</v>
      </c>
      <c r="R459" s="39">
        <v>3193</v>
      </c>
      <c r="S459" s="1" t="str">
        <f>IF(OR(MONTH(L459)=12, MONTH(L459)&lt;=5), "Dry Season", "Wet Season")</f>
        <v>Dry Season</v>
      </c>
      <c r="T459" s="1">
        <v>1</v>
      </c>
      <c r="U459" s="1">
        <v>0</v>
      </c>
      <c r="V459" s="1">
        <v>0</v>
      </c>
      <c r="W459" s="2">
        <f>IF(ISNUMBER(SEARCH("N/A", X459)), 0, 1)</f>
        <v>0</v>
      </c>
      <c r="X459" s="1" t="s">
        <v>44</v>
      </c>
      <c r="Y459" s="1"/>
      <c r="Z459" s="1"/>
      <c r="AA459" s="11" cm="1">
        <f t="array" ref="AA459">IF(ISBLANK(Y459), 0, VINCentyInvDistance(F459,G459,Y459,Z459))</f>
        <v>0</v>
      </c>
      <c r="AB459" s="1">
        <v>1</v>
      </c>
      <c r="AC459" s="1">
        <v>8.1999999999999993</v>
      </c>
      <c r="AD459" s="1">
        <v>4.5</v>
      </c>
      <c r="AE459" s="1">
        <v>226</v>
      </c>
      <c r="AF459" s="1">
        <v>1</v>
      </c>
      <c r="AG459" s="1" t="s">
        <v>582</v>
      </c>
      <c r="AH459" s="1" t="s">
        <v>495</v>
      </c>
      <c r="AI459" s="1"/>
      <c r="AJ459" s="1" t="s">
        <v>55</v>
      </c>
      <c r="AK459" t="s">
        <v>16531</v>
      </c>
      <c r="AL459" s="7">
        <v>0</v>
      </c>
      <c r="AM459" s="1" t="s">
        <v>822</v>
      </c>
    </row>
    <row r="460" spans="1:39" ht="12.75" customHeight="1">
      <c r="A460" s="1"/>
      <c r="B460" s="1" t="s">
        <v>778</v>
      </c>
      <c r="C460" s="1" t="s">
        <v>5555</v>
      </c>
      <c r="D460" s="3" t="str">
        <f ca="1">IFERROR(__xludf.DUMMYFUNCTION("PROPER(REGEXEXTRACT(B1355, ""(?:https?:\/\/)?(?:www\.)?([a-zA-Z0-9-]+)\.""))"),"Skyscanner")</f>
        <v>Skyscanner</v>
      </c>
      <c r="E460" s="1" t="s">
        <v>938</v>
      </c>
      <c r="F460" s="1">
        <v>17.570958000000001</v>
      </c>
      <c r="G460" s="1">
        <v>120.388127</v>
      </c>
      <c r="H460" s="1" t="s">
        <v>781</v>
      </c>
      <c r="I460" s="1" t="s">
        <v>540</v>
      </c>
      <c r="J460" s="1">
        <f>IF(K460="URBAN",1,IF(K460="SUBURBAN",2,IF(K460="RURAL",3,"")))</f>
        <v>3</v>
      </c>
      <c r="K460" s="1" t="s">
        <v>541</v>
      </c>
      <c r="L460" s="18">
        <v>46082</v>
      </c>
      <c r="M460" s="49">
        <v>0.58333333333333337</v>
      </c>
      <c r="N460" s="18">
        <v>46083</v>
      </c>
      <c r="O460" s="56">
        <v>0.5</v>
      </c>
      <c r="P460" s="31" t="str">
        <f>TEXT($L460, "dddd")</f>
        <v>Sunday</v>
      </c>
      <c r="Q460" s="39" t="s">
        <v>531</v>
      </c>
      <c r="R460" s="39">
        <v>3590</v>
      </c>
      <c r="S460" s="1" t="str">
        <f>IF(OR(MONTH(L460)=12, MONTH(L460)&lt;=5), "Dry Season", "Wet Season")</f>
        <v>Dry Season</v>
      </c>
      <c r="T460" s="1">
        <v>1</v>
      </c>
      <c r="U460" s="1">
        <v>0</v>
      </c>
      <c r="V460" s="1">
        <v>1</v>
      </c>
      <c r="W460" s="2">
        <f>IF(ISNUMBER(SEARCH("N/A", X460)), 0, 1)</f>
        <v>0</v>
      </c>
      <c r="X460" s="1" t="s">
        <v>44</v>
      </c>
      <c r="Y460" s="1"/>
      <c r="Z460" s="1"/>
      <c r="AA460" s="11" cm="1">
        <f t="array" ref="AA460">IF(ISBLANK(Y460), 0, VINCentyInvDistance(F460,G460,Y460,Z460))</f>
        <v>0</v>
      </c>
      <c r="AB460" s="1">
        <v>0</v>
      </c>
      <c r="AC460" s="1">
        <v>7.8</v>
      </c>
      <c r="AD460" s="1">
        <v>4.0999999999999996</v>
      </c>
      <c r="AE460" s="1">
        <v>184</v>
      </c>
      <c r="AF460" s="1">
        <v>1</v>
      </c>
      <c r="AG460" s="1" t="s">
        <v>582</v>
      </c>
      <c r="AH460" s="1" t="s">
        <v>495</v>
      </c>
      <c r="AI460" s="1"/>
      <c r="AJ460" s="1" t="s">
        <v>55</v>
      </c>
      <c r="AK460" t="s">
        <v>16526</v>
      </c>
      <c r="AL460" s="7">
        <v>0</v>
      </c>
      <c r="AM460" s="1" t="s">
        <v>782</v>
      </c>
    </row>
    <row r="461" spans="1:39" ht="12.75" customHeight="1">
      <c r="A461" s="1"/>
      <c r="B461" s="1" t="s">
        <v>936</v>
      </c>
      <c r="C461" s="1" t="s">
        <v>5556</v>
      </c>
      <c r="D461" s="3" t="str">
        <f ca="1">IFERROR(__xludf.DUMMYFUNCTION("PROPER(REGEXEXTRACT(B1356, ""(?:https?:\/\/)?(?:www\.)?([a-zA-Z0-9-]+)\.""))"),"Skyscanner")</f>
        <v>Skyscanner</v>
      </c>
      <c r="E461" s="1" t="s">
        <v>5557</v>
      </c>
      <c r="F461" s="1">
        <v>17.572174</v>
      </c>
      <c r="G461" s="1">
        <v>120.389526</v>
      </c>
      <c r="H461" s="1" t="s">
        <v>939</v>
      </c>
      <c r="I461" s="1" t="s">
        <v>540</v>
      </c>
      <c r="J461" s="1">
        <f>IF(K461="URBAN",1,IF(K461="SUBURBAN",2,IF(K461="RURAL",3,"")))</f>
        <v>3</v>
      </c>
      <c r="K461" s="1" t="s">
        <v>541</v>
      </c>
      <c r="L461" s="18">
        <v>46082</v>
      </c>
      <c r="M461" s="49">
        <v>0.58333333333333337</v>
      </c>
      <c r="N461" s="18">
        <v>46083</v>
      </c>
      <c r="O461" s="56">
        <v>0.5</v>
      </c>
      <c r="P461" s="31" t="str">
        <f>TEXT($L461, "dddd")</f>
        <v>Sunday</v>
      </c>
      <c r="Q461" s="39" t="s">
        <v>1341</v>
      </c>
      <c r="R461" s="39">
        <v>3603</v>
      </c>
      <c r="S461" s="1" t="str">
        <f>IF(OR(MONTH(L461)=12, MONTH(L461)&lt;=5), "Dry Season", "Wet Season")</f>
        <v>Dry Season</v>
      </c>
      <c r="T461" s="1">
        <v>2</v>
      </c>
      <c r="U461" s="1">
        <v>0</v>
      </c>
      <c r="V461" s="1">
        <v>1</v>
      </c>
      <c r="W461" s="2">
        <f>IF(ISNUMBER(SEARCH("N/A", X461)), 0, 1)</f>
        <v>0</v>
      </c>
      <c r="X461" s="1" t="s">
        <v>44</v>
      </c>
      <c r="Y461" s="1"/>
      <c r="Z461" s="1"/>
      <c r="AA461" s="11" cm="1">
        <f t="array" ref="AA461">IF(ISBLANK(Y461), 0, VINCentyInvDistance(F461,G461,Y461,Z461))</f>
        <v>0</v>
      </c>
      <c r="AB461" s="1">
        <v>0</v>
      </c>
      <c r="AC461" s="1">
        <v>7.8</v>
      </c>
      <c r="AD461" s="1">
        <v>4.5999999999999996</v>
      </c>
      <c r="AE461" s="1">
        <v>169</v>
      </c>
      <c r="AF461" s="1">
        <v>1</v>
      </c>
      <c r="AG461" s="1" t="s">
        <v>582</v>
      </c>
      <c r="AH461" s="1" t="s">
        <v>495</v>
      </c>
      <c r="AI461" s="1" t="str">
        <f>TRIM(MID(SUBSTITUTE($H461,",",REPT(" ",200)),(LEN($H461)-LEN(SUBSTITUTE($H461,",",""))-2)*200+1,200))</f>
        <v>Ilocos Region</v>
      </c>
      <c r="AJ461" s="1" t="s">
        <v>55</v>
      </c>
      <c r="AK461" t="s">
        <v>16980</v>
      </c>
      <c r="AL461" s="7">
        <v>0</v>
      </c>
      <c r="AM461" s="1" t="s">
        <v>940</v>
      </c>
    </row>
    <row r="462" spans="1:39" ht="12.75" customHeight="1">
      <c r="A462" s="1"/>
      <c r="B462" s="1" t="s">
        <v>892</v>
      </c>
      <c r="C462" s="1" t="s">
        <v>5558</v>
      </c>
      <c r="D462" s="3" t="str">
        <f ca="1">IFERROR(__xludf.DUMMYFUNCTION("PROPER(REGEXEXTRACT(B1357, ""(?:https?:\/\/)?(?:www\.)?([a-zA-Z0-9-]+)\.""))"),"Skyscanner")</f>
        <v>Skyscanner</v>
      </c>
      <c r="E462" s="1" t="s">
        <v>5559</v>
      </c>
      <c r="F462" s="1">
        <v>17.572102000000001</v>
      </c>
      <c r="G462" s="1">
        <v>120.389398</v>
      </c>
      <c r="H462" s="1" t="s">
        <v>895</v>
      </c>
      <c r="I462" s="1" t="s">
        <v>540</v>
      </c>
      <c r="J462" s="1">
        <f>IF(K462="URBAN",1,IF(K462="SUBURBAN",2,IF(K462="RURAL",3,"")))</f>
        <v>3</v>
      </c>
      <c r="K462" s="1" t="s">
        <v>541</v>
      </c>
      <c r="L462" s="18">
        <v>46082</v>
      </c>
      <c r="M462" s="49">
        <v>0.58333333333333337</v>
      </c>
      <c r="N462" s="18">
        <v>46083</v>
      </c>
      <c r="O462" s="56">
        <v>0.5</v>
      </c>
      <c r="P462" s="31" t="str">
        <f>TEXT($L462, "dddd")</f>
        <v>Sunday</v>
      </c>
      <c r="Q462" s="39" t="s">
        <v>207</v>
      </c>
      <c r="R462" s="39">
        <v>7115</v>
      </c>
      <c r="S462" s="1" t="str">
        <f>IF(OR(MONTH(L462)=12, MONTH(L462)&lt;=5), "Dry Season", "Wet Season")</f>
        <v>Dry Season</v>
      </c>
      <c r="T462" s="1">
        <v>2</v>
      </c>
      <c r="U462" s="1">
        <v>0</v>
      </c>
      <c r="V462" s="1">
        <v>0</v>
      </c>
      <c r="W462" s="2">
        <f>IF(ISNUMBER(SEARCH("N/A", X462)), 0, 1)</f>
        <v>0</v>
      </c>
      <c r="X462" s="1" t="s">
        <v>44</v>
      </c>
      <c r="Y462" s="1"/>
      <c r="Z462" s="1"/>
      <c r="AA462" s="11" cm="1">
        <f t="array" ref="AA462">IF(ISBLANK(Y462), 0, VINCentyInvDistance(F462,G462,Y462,Z462))</f>
        <v>0</v>
      </c>
      <c r="AB462" s="1">
        <v>1</v>
      </c>
      <c r="AC462" s="1">
        <v>9</v>
      </c>
      <c r="AD462" s="1">
        <v>3.8</v>
      </c>
      <c r="AE462" s="1">
        <v>714</v>
      </c>
      <c r="AF462" s="1">
        <v>1</v>
      </c>
      <c r="AG462" s="1" t="s">
        <v>582</v>
      </c>
      <c r="AH462" s="1" t="s">
        <v>495</v>
      </c>
      <c r="AI462" s="1"/>
      <c r="AJ462" s="1" t="s">
        <v>55</v>
      </c>
      <c r="AK462" t="s">
        <v>16540</v>
      </c>
      <c r="AL462" s="7">
        <v>0</v>
      </c>
      <c r="AM462" s="1" t="s">
        <v>896</v>
      </c>
    </row>
    <row r="463" spans="1:39" ht="12.75" customHeight="1">
      <c r="A463" s="1"/>
      <c r="B463" s="1" t="s">
        <v>5560</v>
      </c>
      <c r="C463" s="1" t="s">
        <v>5561</v>
      </c>
      <c r="D463" s="3" t="str">
        <f ca="1">IFERROR(__xludf.DUMMYFUNCTION("PROPER(REGEXEXTRACT(B1358, ""(?:https?:\/\/)?(?:www\.)?([a-zA-Z0-9-]+)\.""))"),"Google")</f>
        <v>Google</v>
      </c>
      <c r="E463" s="1" t="s">
        <v>580</v>
      </c>
      <c r="F463" s="1">
        <v>17.557566099999999</v>
      </c>
      <c r="G463" s="1">
        <v>120.380803</v>
      </c>
      <c r="H463" s="1" t="s">
        <v>581</v>
      </c>
      <c r="I463" s="1" t="s">
        <v>540</v>
      </c>
      <c r="J463" s="1">
        <f>IF(K463="URBAN",1,IF(K463="SUBURBAN",2,IF(K463="RURAL",3,"")))</f>
        <v>3</v>
      </c>
      <c r="K463" s="1" t="s">
        <v>541</v>
      </c>
      <c r="L463" s="18">
        <v>46082</v>
      </c>
      <c r="M463" s="49">
        <v>0.625</v>
      </c>
      <c r="N463" s="18">
        <v>46083</v>
      </c>
      <c r="O463" s="56">
        <v>0.5</v>
      </c>
      <c r="P463" s="31" t="str">
        <f>TEXT($L463, "dddd")</f>
        <v>Sunday</v>
      </c>
      <c r="Q463" s="39" t="s">
        <v>531</v>
      </c>
      <c r="R463" s="39">
        <v>2215</v>
      </c>
      <c r="S463" s="1" t="str">
        <f>IF(OR(MONTH(L463)=12, MONTH(L463)&lt;=5), "Dry Season", "Wet Season")</f>
        <v>Dry Season</v>
      </c>
      <c r="T463" s="1">
        <v>1</v>
      </c>
      <c r="U463" s="1">
        <v>0</v>
      </c>
      <c r="V463" s="1">
        <v>0</v>
      </c>
      <c r="W463" s="2">
        <f>IF(ISNUMBER(SEARCH("N/A", X463)), 0, 1)</f>
        <v>1</v>
      </c>
      <c r="X463" s="1" t="s">
        <v>983</v>
      </c>
      <c r="Y463" s="1">
        <v>17.5939853</v>
      </c>
      <c r="Z463" s="1">
        <v>120.3735385</v>
      </c>
      <c r="AA463" s="11" cm="1">
        <f t="array" ref="AA463">IF(ISBLANK(Y463), 0, VINCentyInvDistance(F463,G463,Y463,Z463))</f>
        <v>4103.824255228913</v>
      </c>
      <c r="AB463" s="1">
        <v>0</v>
      </c>
      <c r="AC463" s="1">
        <v>0</v>
      </c>
      <c r="AD463" s="1">
        <v>0</v>
      </c>
      <c r="AE463" s="1">
        <v>59</v>
      </c>
      <c r="AF463" s="1">
        <v>1</v>
      </c>
      <c r="AG463" s="1" t="s">
        <v>984</v>
      </c>
      <c r="AH463" s="1" t="s">
        <v>495</v>
      </c>
      <c r="AI463" s="1" t="str">
        <f>TRIM(MID(SUBSTITUTE($H463,",",REPT(" ",200)),(LEN($H463)-LEN(SUBSTITUTE($H463,",",""))-2)*200+1,200))</f>
        <v>Ilocos Region</v>
      </c>
      <c r="AJ463" s="1" t="s">
        <v>55</v>
      </c>
      <c r="AL463" s="7">
        <v>0</v>
      </c>
      <c r="AM463" s="1"/>
    </row>
    <row r="464" spans="1:39" ht="12.75" customHeight="1">
      <c r="A464" s="1"/>
      <c r="B464" s="1" t="s">
        <v>578</v>
      </c>
      <c r="C464" s="1" t="s">
        <v>5562</v>
      </c>
      <c r="D464" s="3" t="str">
        <f ca="1">IFERROR(__xludf.DUMMYFUNCTION("PROPER(REGEXEXTRACT(B1359, ""(?:https?:\/\/)?(?:www\.)?([a-zA-Z0-9-]+)\.""))"),"Skyscanner")</f>
        <v>Skyscanner</v>
      </c>
      <c r="E464" s="1" t="s">
        <v>1057</v>
      </c>
      <c r="F464" s="1">
        <v>17.557559999999999</v>
      </c>
      <c r="G464" s="1">
        <v>120.38079999999999</v>
      </c>
      <c r="H464" s="1" t="s">
        <v>581</v>
      </c>
      <c r="I464" s="1" t="s">
        <v>540</v>
      </c>
      <c r="J464" s="1">
        <f>IF(K464="URBAN",1,IF(K464="SUBURBAN",2,IF(K464="RURAL",3,"")))</f>
        <v>3</v>
      </c>
      <c r="K464" s="1" t="s">
        <v>541</v>
      </c>
      <c r="L464" s="18">
        <v>46082</v>
      </c>
      <c r="M464" s="49">
        <v>0.58333333333333337</v>
      </c>
      <c r="N464" s="18">
        <v>46083</v>
      </c>
      <c r="O464" s="56">
        <v>0.5</v>
      </c>
      <c r="P464" s="31" t="str">
        <f>TEXT($L464, "dddd")</f>
        <v>Sunday</v>
      </c>
      <c r="Q464" s="39" t="s">
        <v>207</v>
      </c>
      <c r="R464" s="39">
        <v>999</v>
      </c>
      <c r="S464" s="1" t="str">
        <f>IF(OR(MONTH(L464)=12, MONTH(L464)&lt;=5), "Dry Season", "Wet Season")</f>
        <v>Dry Season</v>
      </c>
      <c r="T464" s="1">
        <v>1</v>
      </c>
      <c r="U464" s="1">
        <v>0</v>
      </c>
      <c r="V464" s="1">
        <v>0</v>
      </c>
      <c r="W464" s="2">
        <f>IF(ISNUMBER(SEARCH("N/A", X464)), 0, 1)</f>
        <v>0</v>
      </c>
      <c r="X464" s="1" t="s">
        <v>44</v>
      </c>
      <c r="Y464" s="1"/>
      <c r="Z464" s="1"/>
      <c r="AA464" s="11" cm="1">
        <f t="array" ref="AA464">IF(ISBLANK(Y464), 0, VINCentyInvDistance(F464,G464,Y464,Z464))</f>
        <v>0</v>
      </c>
      <c r="AB464" s="1">
        <v>0</v>
      </c>
      <c r="AC464" s="1">
        <v>9.4</v>
      </c>
      <c r="AD464" s="1">
        <v>3.5</v>
      </c>
      <c r="AE464" s="1">
        <v>26</v>
      </c>
      <c r="AF464" s="1">
        <v>1</v>
      </c>
      <c r="AG464" s="1" t="s">
        <v>582</v>
      </c>
      <c r="AH464" s="1" t="s">
        <v>495</v>
      </c>
      <c r="AI464" s="1"/>
      <c r="AJ464" s="1" t="s">
        <v>55</v>
      </c>
      <c r="AK464" t="s">
        <v>16504</v>
      </c>
      <c r="AL464" s="7">
        <v>0</v>
      </c>
      <c r="AM464" s="1" t="s">
        <v>583</v>
      </c>
    </row>
    <row r="465" spans="1:39" ht="12.75" customHeight="1">
      <c r="A465" s="1"/>
      <c r="B465" s="1" t="s">
        <v>1055</v>
      </c>
      <c r="C465" s="1" t="s">
        <v>5563</v>
      </c>
      <c r="D465" s="3" t="str">
        <f ca="1">IFERROR(__xludf.DUMMYFUNCTION("PROPER(REGEXEXTRACT(B1360, ""(?:https?:\/\/)?(?:www\.)?([a-zA-Z0-9-]+)\.""))"),"Skyscanner")</f>
        <v>Skyscanner</v>
      </c>
      <c r="E465" s="1" t="s">
        <v>5564</v>
      </c>
      <c r="F465" s="1">
        <v>17.578821000000001</v>
      </c>
      <c r="G465" s="1">
        <v>120.375963</v>
      </c>
      <c r="H465" s="1" t="s">
        <v>1058</v>
      </c>
      <c r="I465" s="1" t="s">
        <v>540</v>
      </c>
      <c r="J465" s="1">
        <f>IF(K465="URBAN",1,IF(K465="SUBURBAN",2,IF(K465="RURAL",3,"")))</f>
        <v>3</v>
      </c>
      <c r="K465" s="1" t="s">
        <v>541</v>
      </c>
      <c r="L465" s="18">
        <v>46082</v>
      </c>
      <c r="M465" s="49">
        <v>0.58333333333333337</v>
      </c>
      <c r="N465" s="18">
        <v>46083</v>
      </c>
      <c r="O465" s="56">
        <v>0.5</v>
      </c>
      <c r="P465" s="31" t="str">
        <f>TEXT($L465, "dddd")</f>
        <v>Sunday</v>
      </c>
      <c r="Q465" s="39" t="s">
        <v>531</v>
      </c>
      <c r="R465" s="39">
        <v>926</v>
      </c>
      <c r="S465" s="1" t="str">
        <f>IF(OR(MONTH(L465)=12, MONTH(L465)&lt;=5), "Dry Season", "Wet Season")</f>
        <v>Dry Season</v>
      </c>
      <c r="T465" s="1">
        <v>1</v>
      </c>
      <c r="U465" s="1">
        <v>0</v>
      </c>
      <c r="V465" s="1">
        <v>0</v>
      </c>
      <c r="W465" s="2">
        <f>IF(ISNUMBER(SEARCH("N/A", X465)), 0, 1)</f>
        <v>0</v>
      </c>
      <c r="X465" s="1" t="s">
        <v>44</v>
      </c>
      <c r="Y465" s="1"/>
      <c r="Z465" s="1"/>
      <c r="AA465" s="11" cm="1">
        <f t="array" ref="AA465">IF(ISBLANK(Y465), 0, VINCentyInvDistance(F465,G465,Y465,Z465))</f>
        <v>0</v>
      </c>
      <c r="AB465" s="1">
        <v>0</v>
      </c>
      <c r="AC465" s="1">
        <v>9.1999999999999993</v>
      </c>
      <c r="AD465" s="1">
        <v>4.2</v>
      </c>
      <c r="AE465" s="1">
        <v>16</v>
      </c>
      <c r="AF465" s="1">
        <v>1</v>
      </c>
      <c r="AG465" s="1" t="s">
        <v>582</v>
      </c>
      <c r="AH465" s="1" t="s">
        <v>495</v>
      </c>
      <c r="AI465" s="1"/>
      <c r="AJ465" s="1" t="s">
        <v>55</v>
      </c>
      <c r="AK465" t="s">
        <v>1059</v>
      </c>
      <c r="AL465" s="7">
        <v>0</v>
      </c>
      <c r="AM465" s="1" t="s">
        <v>1060</v>
      </c>
    </row>
    <row r="466" spans="1:39" ht="12.75" customHeight="1">
      <c r="A466" s="1"/>
      <c r="B466" s="1" t="s">
        <v>5565</v>
      </c>
      <c r="C466" s="1" t="s">
        <v>5566</v>
      </c>
      <c r="D466" s="3" t="str">
        <f ca="1">IFERROR(__xludf.DUMMYFUNCTION("PROPER(REGEXEXTRACT(B1361, ""(?:https?:\/\/)?(?:www\.)?([a-zA-Z0-9-]+)\.""))"),"Skyscanner")</f>
        <v>Skyscanner</v>
      </c>
      <c r="E466" s="1" t="s">
        <v>5567</v>
      </c>
      <c r="F466" s="1">
        <v>17.572508899999999</v>
      </c>
      <c r="G466" s="1">
        <v>120.38911229999999</v>
      </c>
      <c r="H466" s="1" t="s">
        <v>5568</v>
      </c>
      <c r="I466" s="1" t="s">
        <v>540</v>
      </c>
      <c r="J466" s="1">
        <f>IF(K466="URBAN",1,IF(K466="SUBURBAN",2,IF(K466="RURAL",3,"")))</f>
        <v>3</v>
      </c>
      <c r="K466" s="1" t="s">
        <v>541</v>
      </c>
      <c r="L466" s="18">
        <v>46082</v>
      </c>
      <c r="M466" s="49">
        <v>0.58333333333333337</v>
      </c>
      <c r="N466" s="18">
        <v>46083</v>
      </c>
      <c r="O466" s="56">
        <v>0.5</v>
      </c>
      <c r="P466" s="31" t="str">
        <f>TEXT($L466, "dddd")</f>
        <v>Sunday</v>
      </c>
      <c r="Q466" s="39" t="s">
        <v>111</v>
      </c>
      <c r="R466" s="39">
        <v>1182</v>
      </c>
      <c r="S466" s="1" t="str">
        <f>IF(OR(MONTH(L466)=12, MONTH(L466)&lt;=5), "Dry Season", "Wet Season")</f>
        <v>Dry Season</v>
      </c>
      <c r="T466" s="1">
        <v>1</v>
      </c>
      <c r="U466" s="1">
        <v>0</v>
      </c>
      <c r="V466" s="1">
        <v>0</v>
      </c>
      <c r="W466" s="2">
        <f>IF(ISNUMBER(SEARCH("N/A", X466)), 0, 1)</f>
        <v>1</v>
      </c>
      <c r="X466" s="1" t="s">
        <v>983</v>
      </c>
      <c r="Y466" s="1">
        <v>17.5939853</v>
      </c>
      <c r="Z466" s="1">
        <v>120.3735385</v>
      </c>
      <c r="AA466" s="11" cm="1">
        <f t="array" ref="AA466">IF(ISBLANK(Y466), 0, VINCentyInvDistance(F466,G466,Y466,Z466))</f>
        <v>2895.2909925201925</v>
      </c>
      <c r="AB466" s="1">
        <v>0</v>
      </c>
      <c r="AC466" s="1">
        <v>6.6</v>
      </c>
      <c r="AD466" s="1">
        <v>4.3</v>
      </c>
      <c r="AE466" s="1">
        <v>4</v>
      </c>
      <c r="AF466" s="1">
        <v>1</v>
      </c>
      <c r="AG466" s="1" t="s">
        <v>984</v>
      </c>
      <c r="AH466" s="1" t="s">
        <v>495</v>
      </c>
      <c r="AI466" s="1" t="str">
        <f>TRIM(MID(SUBSTITUTE($H466,",",REPT(" ",200)),(LEN($H466)-LEN(SUBSTITUTE($H466,",",""))-2)*200+1,200))</f>
        <v>Ilocos Region</v>
      </c>
      <c r="AJ466" s="1" t="s">
        <v>55</v>
      </c>
      <c r="AK466" t="s">
        <v>1007</v>
      </c>
      <c r="AL466" s="7">
        <v>0</v>
      </c>
      <c r="AM466" s="1"/>
    </row>
    <row r="467" spans="1:39" ht="12.75" customHeight="1">
      <c r="A467" s="1"/>
      <c r="B467" s="1" t="s">
        <v>5569</v>
      </c>
      <c r="C467" s="1" t="s">
        <v>5570</v>
      </c>
      <c r="D467" s="3" t="str">
        <f ca="1">IFERROR(__xludf.DUMMYFUNCTION("PROPER(REGEXEXTRACT(B1362, ""(?:https?:\/\/)?(?:www\.)?([a-zA-Z0-9-]+)\.""))"),"Skyscanner")</f>
        <v>Skyscanner</v>
      </c>
      <c r="E467" s="1" t="s">
        <v>1030</v>
      </c>
      <c r="F467" s="1">
        <v>17.572507999999999</v>
      </c>
      <c r="G467" s="1">
        <v>120.389116</v>
      </c>
      <c r="H467" s="1" t="s">
        <v>5568</v>
      </c>
      <c r="I467" s="1" t="s">
        <v>540</v>
      </c>
      <c r="J467" s="1">
        <f>IF(K467="URBAN",1,IF(K467="SUBURBAN",2,IF(K467="RURAL",3,"")))</f>
        <v>3</v>
      </c>
      <c r="K467" s="1" t="s">
        <v>541</v>
      </c>
      <c r="L467" s="18">
        <v>46082</v>
      </c>
      <c r="M467" s="49">
        <v>0.58333333333333337</v>
      </c>
      <c r="N467" s="18">
        <v>46083</v>
      </c>
      <c r="O467" s="56">
        <v>0.54166666666666663</v>
      </c>
      <c r="P467" s="31" t="str">
        <f>TEXT($L467, "dddd")</f>
        <v>Sunday</v>
      </c>
      <c r="Q467" s="39" t="s">
        <v>186</v>
      </c>
      <c r="R467" s="39">
        <v>1666</v>
      </c>
      <c r="S467" s="1" t="str">
        <f>IF(OR(MONTH(L467)=12, MONTH(L467)&lt;=5), "Dry Season", "Wet Season")</f>
        <v>Dry Season</v>
      </c>
      <c r="T467" s="1">
        <v>1</v>
      </c>
      <c r="U467" s="1">
        <v>1</v>
      </c>
      <c r="V467" s="1">
        <v>1</v>
      </c>
      <c r="W467" s="2">
        <f>IF(ISNUMBER(SEARCH("N/A", X467)), 0, 1)</f>
        <v>0</v>
      </c>
      <c r="X467" s="1" t="s">
        <v>44</v>
      </c>
      <c r="Y467" s="1"/>
      <c r="Z467" s="1"/>
      <c r="AA467" s="11" cm="1">
        <f t="array" ref="AA467">IF(ISBLANK(Y467), 0, VINCentyInvDistance(F467,G467,Y467,Z467))</f>
        <v>0</v>
      </c>
      <c r="AB467" s="1">
        <v>0</v>
      </c>
      <c r="AC467" s="1">
        <v>8.4</v>
      </c>
      <c r="AD467" s="1">
        <v>3.9</v>
      </c>
      <c r="AE467" s="1">
        <v>23</v>
      </c>
      <c r="AF467" s="1">
        <v>1</v>
      </c>
      <c r="AG467" s="1" t="s">
        <v>582</v>
      </c>
      <c r="AH467" s="1" t="s">
        <v>495</v>
      </c>
      <c r="AI467" s="1" t="str">
        <f>TRIM(MID(SUBSTITUTE($H467,",",REPT(" ",200)),(LEN($H467)-LEN(SUBSTITUTE($H467,",",""))-2)*200+1,200))</f>
        <v>Ilocos Region</v>
      </c>
      <c r="AJ467" s="1" t="s">
        <v>55</v>
      </c>
      <c r="AK467" t="s">
        <v>16981</v>
      </c>
      <c r="AL467" s="7">
        <v>0</v>
      </c>
      <c r="AM467" s="1" t="s">
        <v>5571</v>
      </c>
    </row>
    <row r="468" spans="1:39" ht="12.75" customHeight="1">
      <c r="A468" s="1"/>
      <c r="B468" s="1" t="s">
        <v>1028</v>
      </c>
      <c r="C468" s="1" t="s">
        <v>5572</v>
      </c>
      <c r="D468" s="3" t="str">
        <f ca="1">IFERROR(__xludf.DUMMYFUNCTION("PROPER(REGEXEXTRACT(B1363, ""(?:https?:\/\/)?(?:www\.)?([a-zA-Z0-9-]+)\.""))"),"Skyscanner")</f>
        <v>Skyscanner</v>
      </c>
      <c r="E468" s="1" t="s">
        <v>981</v>
      </c>
      <c r="F468" s="1">
        <v>17.569669999999999</v>
      </c>
      <c r="G468" s="1">
        <v>120.38979</v>
      </c>
      <c r="H468" s="1" t="s">
        <v>1031</v>
      </c>
      <c r="I468" s="1" t="s">
        <v>540</v>
      </c>
      <c r="J468" s="1">
        <f>IF(K468="URBAN",1,IF(K468="SUBURBAN",2,IF(K468="RURAL",3,"")))</f>
        <v>3</v>
      </c>
      <c r="K468" s="1" t="s">
        <v>541</v>
      </c>
      <c r="L468" s="18">
        <v>46082</v>
      </c>
      <c r="M468" s="49">
        <v>0.58333333333333337</v>
      </c>
      <c r="N468" s="18">
        <v>46083</v>
      </c>
      <c r="O468" s="56">
        <v>0.54166666666666663</v>
      </c>
      <c r="P468" s="31" t="str">
        <f>TEXT($L468, "dddd")</f>
        <v>Sunday</v>
      </c>
      <c r="Q468" s="39" t="s">
        <v>111</v>
      </c>
      <c r="R468" s="39">
        <v>1654</v>
      </c>
      <c r="S468" s="1" t="str">
        <f>IF(OR(MONTH(L468)=12, MONTH(L468)&lt;=5), "Dry Season", "Wet Season")</f>
        <v>Dry Season</v>
      </c>
      <c r="T468" s="1">
        <v>1</v>
      </c>
      <c r="U468" s="1">
        <v>0</v>
      </c>
      <c r="V468" s="1">
        <v>0</v>
      </c>
      <c r="W468" s="2">
        <f>IF(ISNUMBER(SEARCH("N/A", X468)), 0, 1)</f>
        <v>0</v>
      </c>
      <c r="X468" s="1" t="s">
        <v>44</v>
      </c>
      <c r="Y468" s="1"/>
      <c r="Z468" s="1"/>
      <c r="AA468" s="11" cm="1">
        <f t="array" ref="AA468">IF(ISBLANK(Y468), 0, VINCentyInvDistance(F468,G468,Y468,Z468))</f>
        <v>0</v>
      </c>
      <c r="AB468" s="1">
        <v>0</v>
      </c>
      <c r="AC468" s="1">
        <v>6</v>
      </c>
      <c r="AD468" s="1">
        <v>3.3</v>
      </c>
      <c r="AE468" s="1">
        <v>34</v>
      </c>
      <c r="AF468" s="1">
        <v>1</v>
      </c>
      <c r="AG468" s="1" t="s">
        <v>582</v>
      </c>
      <c r="AH468" s="1" t="s">
        <v>495</v>
      </c>
      <c r="AI468" s="1" t="str">
        <f>TRIM(MID(SUBSTITUTE($H468,",",REPT(" ",200)),(LEN($H468)-LEN(SUBSTITUTE($H468,",",""))-2)*200+1,200))</f>
        <v>Ilocos Region</v>
      </c>
      <c r="AJ468" s="1" t="s">
        <v>55</v>
      </c>
      <c r="AK468" t="s">
        <v>16982</v>
      </c>
      <c r="AL468" s="7">
        <v>0</v>
      </c>
      <c r="AM468" s="1" t="s">
        <v>1032</v>
      </c>
    </row>
    <row r="469" spans="1:39" ht="12.75" customHeight="1">
      <c r="A469" s="1"/>
      <c r="B469" s="1" t="s">
        <v>979</v>
      </c>
      <c r="C469" s="1" t="s">
        <v>5573</v>
      </c>
      <c r="D469" s="3" t="str">
        <f ca="1">IFERROR(__xludf.DUMMYFUNCTION("PROPER(REGEXEXTRACT(B1364, ""(?:https?:\/\/)?(?:www\.)?([a-zA-Z0-9-]+)\.""))"),"Skyscanner")</f>
        <v>Skyscanner</v>
      </c>
      <c r="E469" s="1" t="s">
        <v>5574</v>
      </c>
      <c r="F469" s="1">
        <v>17.593893399999999</v>
      </c>
      <c r="G469" s="1">
        <v>120.37390569999999</v>
      </c>
      <c r="H469" s="1" t="s">
        <v>5575</v>
      </c>
      <c r="I469" s="1" t="s">
        <v>540</v>
      </c>
      <c r="J469" s="1">
        <f>IF(K469="URBAN",1,IF(K469="SUBURBAN",2,IF(K469="RURAL",3,"")))</f>
        <v>3</v>
      </c>
      <c r="K469" s="1" t="s">
        <v>541</v>
      </c>
      <c r="L469" s="18">
        <v>46082</v>
      </c>
      <c r="M469" s="49">
        <v>0.58333333333333337</v>
      </c>
      <c r="N469" s="18">
        <v>46083</v>
      </c>
      <c r="O469" s="56">
        <v>0.5</v>
      </c>
      <c r="P469" s="31" t="str">
        <f>TEXT($L469, "dddd")</f>
        <v>Sunday</v>
      </c>
      <c r="Q469" s="39" t="s">
        <v>43</v>
      </c>
      <c r="R469" s="39">
        <v>1656</v>
      </c>
      <c r="S469" s="1" t="str">
        <f>IF(OR(MONTH(L469)=12, MONTH(L469)&lt;=5), "Dry Season", "Wet Season")</f>
        <v>Dry Season</v>
      </c>
      <c r="T469" s="1">
        <v>2</v>
      </c>
      <c r="U469" s="1">
        <v>0</v>
      </c>
      <c r="V469" s="1">
        <v>1</v>
      </c>
      <c r="W469" s="2">
        <f>IF(ISNUMBER(SEARCH("N/A", X469)), 0, 1)</f>
        <v>1</v>
      </c>
      <c r="X469" s="1" t="s">
        <v>983</v>
      </c>
      <c r="Y469" s="1">
        <v>17.5939853</v>
      </c>
      <c r="Z469" s="1">
        <v>120.3735385</v>
      </c>
      <c r="AA469" s="11" cm="1">
        <f t="array" ref="AA469">IF(ISBLANK(Y469), 0, VINCentyInvDistance(F469,G469,Y469,Z469))</f>
        <v>40.28159202105379</v>
      </c>
      <c r="AB469" s="1">
        <v>0</v>
      </c>
      <c r="AC469" s="1">
        <v>10</v>
      </c>
      <c r="AD469" s="1">
        <v>4.3</v>
      </c>
      <c r="AE469" s="1">
        <v>27</v>
      </c>
      <c r="AF469" s="1">
        <v>1</v>
      </c>
      <c r="AG469" s="1" t="s">
        <v>984</v>
      </c>
      <c r="AH469" s="1" t="s">
        <v>495</v>
      </c>
      <c r="AI469" s="1" t="str">
        <f>TRIM(MID(SUBSTITUTE($H469,",",REPT(" ",200)),(LEN($H469)-LEN(SUBSTITUTE($H469,",",""))-2)*200+1,200))</f>
        <v>Ilocos Region</v>
      </c>
      <c r="AJ469" s="1" t="s">
        <v>55</v>
      </c>
      <c r="AK469" t="s">
        <v>16547</v>
      </c>
      <c r="AL469" s="7">
        <v>0</v>
      </c>
      <c r="AM469" s="1"/>
    </row>
    <row r="470" spans="1:39" ht="12.75" customHeight="1">
      <c r="A470" s="1"/>
      <c r="B470" s="1" t="s">
        <v>5576</v>
      </c>
      <c r="C470" s="1" t="s">
        <v>5577</v>
      </c>
      <c r="D470" s="3" t="str">
        <f ca="1">IFERROR(__xludf.DUMMYFUNCTION("PROPER(REGEXEXTRACT(B1365, ""(?:https?:\/\/)?(?:www\.)?([a-zA-Z0-9-]+)\.""))"),"Google")</f>
        <v>Google</v>
      </c>
      <c r="E470" s="1" t="s">
        <v>852</v>
      </c>
      <c r="F470" s="1">
        <v>17.568840000000002</v>
      </c>
      <c r="G470" s="1">
        <v>120.38772</v>
      </c>
      <c r="H470" s="1" t="s">
        <v>5578</v>
      </c>
      <c r="I470" s="1" t="s">
        <v>540</v>
      </c>
      <c r="J470" s="1">
        <f>IF(K470="URBAN",1,IF(K470="SUBURBAN",2,IF(K470="RURAL",3,"")))</f>
        <v>3</v>
      </c>
      <c r="K470" s="1" t="s">
        <v>541</v>
      </c>
      <c r="L470" s="18">
        <v>46082</v>
      </c>
      <c r="M470" s="49">
        <v>0.625</v>
      </c>
      <c r="N470" s="18">
        <v>46083</v>
      </c>
      <c r="O470" s="56">
        <v>0.5</v>
      </c>
      <c r="P470" s="31" t="str">
        <f>TEXT($L470, "dddd")</f>
        <v>Sunday</v>
      </c>
      <c r="Q470" s="39" t="s">
        <v>531</v>
      </c>
      <c r="R470" s="39">
        <v>3168</v>
      </c>
      <c r="S470" s="1" t="str">
        <f>IF(OR(MONTH(L470)=12, MONTH(L470)&lt;=5), "Dry Season", "Wet Season")</f>
        <v>Dry Season</v>
      </c>
      <c r="T470" s="1">
        <v>1</v>
      </c>
      <c r="U470" s="1">
        <v>0</v>
      </c>
      <c r="V470" s="1">
        <v>0</v>
      </c>
      <c r="W470" s="2">
        <f>IF(ISNUMBER(SEARCH("N/A", X470)), 0, 1)</f>
        <v>0</v>
      </c>
      <c r="X470" s="1" t="s">
        <v>44</v>
      </c>
      <c r="Y470" s="1"/>
      <c r="Z470" s="1"/>
      <c r="AA470" s="11" cm="1">
        <f t="array" ref="AA470">IF(ISBLANK(Y470), 0, VINCentyInvDistance(F470,G470,Y470,Z470))</f>
        <v>0</v>
      </c>
      <c r="AB470" s="1">
        <v>0</v>
      </c>
      <c r="AC470" s="1">
        <v>7</v>
      </c>
      <c r="AD470" s="1">
        <v>0</v>
      </c>
      <c r="AE470" s="1">
        <v>142</v>
      </c>
      <c r="AF470" s="1">
        <v>1</v>
      </c>
      <c r="AG470" s="1" t="s">
        <v>582</v>
      </c>
      <c r="AH470" s="1" t="s">
        <v>495</v>
      </c>
      <c r="AI470" s="1"/>
      <c r="AJ470" s="1" t="s">
        <v>55</v>
      </c>
      <c r="AL470" s="7">
        <v>0</v>
      </c>
      <c r="AM470" s="1" t="s">
        <v>5579</v>
      </c>
    </row>
    <row r="471" spans="1:39" ht="12.75" customHeight="1">
      <c r="A471" s="1"/>
      <c r="B471" s="1" t="s">
        <v>850</v>
      </c>
      <c r="C471" s="1" t="s">
        <v>5580</v>
      </c>
      <c r="D471" s="3" t="str">
        <f ca="1">IFERROR(__xludf.DUMMYFUNCTION("PROPER(REGEXEXTRACT(B1366, ""(?:https?:\/\/)?(?:www\.)?([a-zA-Z0-9-]+)\.""))"),"Skyscanner")</f>
        <v>Skyscanner</v>
      </c>
      <c r="E471" s="1" t="s">
        <v>5581</v>
      </c>
      <c r="F471" s="1">
        <v>17.572018</v>
      </c>
      <c r="G471" s="1">
        <v>120.388892</v>
      </c>
      <c r="H471" s="1" t="s">
        <v>853</v>
      </c>
      <c r="I471" s="1" t="s">
        <v>540</v>
      </c>
      <c r="J471" s="1">
        <f>IF(K471="URBAN",1,IF(K471="SUBURBAN",2,IF(K471="RURAL",3,"")))</f>
        <v>3</v>
      </c>
      <c r="K471" s="1" t="s">
        <v>541</v>
      </c>
      <c r="L471" s="18">
        <v>46082</v>
      </c>
      <c r="M471" s="49">
        <v>0.625</v>
      </c>
      <c r="N471" s="18">
        <v>46083</v>
      </c>
      <c r="O471" s="56">
        <v>0.5</v>
      </c>
      <c r="P471" s="31" t="str">
        <f>TEXT($L471, "dddd")</f>
        <v>Sunday</v>
      </c>
      <c r="Q471" s="39" t="s">
        <v>531</v>
      </c>
      <c r="R471" s="39">
        <v>1865.5</v>
      </c>
      <c r="S471" s="1" t="str">
        <f>IF(OR(MONTH(L471)=12, MONTH(L471)&lt;=5), "Dry Season", "Wet Season")</f>
        <v>Dry Season</v>
      </c>
      <c r="T471" s="1">
        <v>1</v>
      </c>
      <c r="U471" s="1">
        <v>0</v>
      </c>
      <c r="V471" s="1">
        <v>0</v>
      </c>
      <c r="W471" s="2">
        <f>IF(ISNUMBER(SEARCH("N/A", X471)), 0, 1)</f>
        <v>0</v>
      </c>
      <c r="X471" s="1" t="s">
        <v>44</v>
      </c>
      <c r="Y471" s="1"/>
      <c r="Z471" s="1"/>
      <c r="AA471" s="11" cm="1">
        <f t="array" ref="AA471">IF(ISBLANK(Y471), 0, VINCentyInvDistance(F471,G471,Y471,Z471))</f>
        <v>0</v>
      </c>
      <c r="AB471" s="1">
        <v>0</v>
      </c>
      <c r="AC471" s="1">
        <v>7.6</v>
      </c>
      <c r="AD471" s="1">
        <v>0</v>
      </c>
      <c r="AE471" s="1">
        <v>359</v>
      </c>
      <c r="AF471" s="1">
        <v>1</v>
      </c>
      <c r="AG471" s="1" t="s">
        <v>582</v>
      </c>
      <c r="AH471" s="1" t="s">
        <v>495</v>
      </c>
      <c r="AI471" s="1" t="str">
        <f>TRIM(MID(SUBSTITUTE($H471,",",REPT(" ",200)),(LEN($H471)-LEN(SUBSTITUTE($H471,",",""))-2)*200+1,200))</f>
        <v>Ilocos Region</v>
      </c>
      <c r="AJ471" s="1" t="s">
        <v>55</v>
      </c>
      <c r="AL471" s="7">
        <v>0</v>
      </c>
      <c r="AM471" s="1" t="s">
        <v>854</v>
      </c>
    </row>
    <row r="472" spans="1:39" ht="12.75" customHeight="1">
      <c r="A472" s="1"/>
      <c r="B472" s="1" t="s">
        <v>5582</v>
      </c>
      <c r="C472" s="1" t="s">
        <v>5583</v>
      </c>
      <c r="D472" s="3" t="str">
        <f ca="1">IFERROR(__xludf.DUMMYFUNCTION("PROPER(REGEXEXTRACT(B1367, ""(?:https?:\/\/)?(?:www\.)?([a-zA-Z0-9-]+)\.""))"),"Google")</f>
        <v>Google</v>
      </c>
      <c r="E472" s="1" t="s">
        <v>846</v>
      </c>
      <c r="F472" s="1">
        <v>17.572941700000001</v>
      </c>
      <c r="G472" s="1">
        <v>120.3887381</v>
      </c>
      <c r="H472" s="1" t="s">
        <v>847</v>
      </c>
      <c r="I472" s="1" t="s">
        <v>540</v>
      </c>
      <c r="J472" s="1">
        <f>IF(K472="URBAN",1,IF(K472="SUBURBAN",2,IF(K472="RURAL",3,"")))</f>
        <v>3</v>
      </c>
      <c r="K472" s="1" t="s">
        <v>541</v>
      </c>
      <c r="L472" s="18">
        <v>46082</v>
      </c>
      <c r="M472" s="49">
        <v>0.625</v>
      </c>
      <c r="N472" s="18">
        <v>46083</v>
      </c>
      <c r="O472" s="56">
        <v>0.5</v>
      </c>
      <c r="P472" s="31" t="str">
        <f>TEXT($L472, "dddd")</f>
        <v>Sunday</v>
      </c>
      <c r="Q472" s="39" t="s">
        <v>207</v>
      </c>
      <c r="R472" s="39">
        <v>2611</v>
      </c>
      <c r="S472" s="1" t="str">
        <f>IF(OR(MONTH(L472)=12, MONTH(L472)&lt;=5), "Dry Season", "Wet Season")</f>
        <v>Dry Season</v>
      </c>
      <c r="T472" s="1">
        <v>1</v>
      </c>
      <c r="U472" s="1">
        <v>0</v>
      </c>
      <c r="V472" s="1">
        <v>1</v>
      </c>
      <c r="W472" s="2">
        <f>IF(ISNUMBER(SEARCH("N/A", X472)), 0, 1)</f>
        <v>0</v>
      </c>
      <c r="X472" s="1" t="s">
        <v>44</v>
      </c>
      <c r="Y472" s="1"/>
      <c r="Z472" s="1"/>
      <c r="AA472" s="11" cm="1">
        <f t="array" ref="AA472">IF(ISBLANK(Y472), 0, VINCentyInvDistance(F472,G472,Y472,Z472))</f>
        <v>0</v>
      </c>
      <c r="AB472" s="1">
        <v>0</v>
      </c>
      <c r="AC472" s="1">
        <v>0</v>
      </c>
      <c r="AD472" s="1">
        <v>0</v>
      </c>
      <c r="AE472" s="1">
        <v>129</v>
      </c>
      <c r="AF472" s="1">
        <v>1</v>
      </c>
      <c r="AG472" s="1" t="str">
        <f>TRIM(MID(SUBSTITUTE($H472,",",REPT(" ",200)),(LEN($H472)-LEN(SUBSTITUTE($H472,",",""))-4)*200+1,200))</f>
        <v>Vigan</v>
      </c>
      <c r="AH472" s="1" t="str">
        <f>TRIM(MID(SUBSTITUTE($H472,",",REPT(" ",200)),(LEN($H472)-LEN(SUBSTITUTE($H472,",",""))-3)*200+1,200))</f>
        <v>Ilocos Sur</v>
      </c>
      <c r="AI472" s="1" t="str">
        <f>TRIM(MID(SUBSTITUTE($H472,",",REPT(" ",200)),(LEN($H472)-LEN(SUBSTITUTE($H472,",",""))-2)*200+1,200))</f>
        <v>Ilocos Region</v>
      </c>
      <c r="AJ472" s="1" t="str">
        <f>TRIM(MID(SUBSTITUTE($H472,",",REPT(" ",200)),(LEN($H472)-LEN(SUBSTITUTE($H472,",",""))-0)*200+1,200))</f>
        <v>Philippines</v>
      </c>
      <c r="AL472" s="7">
        <v>0</v>
      </c>
      <c r="AM472" s="1"/>
    </row>
    <row r="473" spans="1:39" ht="12.75" customHeight="1">
      <c r="A473" s="1"/>
      <c r="B473" s="1" t="s">
        <v>844</v>
      </c>
      <c r="C473" s="1" t="s">
        <v>5584</v>
      </c>
      <c r="D473" s="3" t="str">
        <f ca="1">IFERROR(__xludf.DUMMYFUNCTION("PROPER(REGEXEXTRACT(B1368, ""(?:https?:\/\/)?(?:www\.)?([a-zA-Z0-9-]+)\.""))"),"Skyscanner")</f>
        <v>Skyscanner</v>
      </c>
      <c r="E473" s="1" t="s">
        <v>1110</v>
      </c>
      <c r="F473" s="1">
        <v>17.572942000000001</v>
      </c>
      <c r="G473" s="1">
        <v>120.388738</v>
      </c>
      <c r="H473" s="1" t="s">
        <v>847</v>
      </c>
      <c r="I473" s="1" t="s">
        <v>540</v>
      </c>
      <c r="J473" s="1">
        <f>IF(K473="URBAN",1,IF(K473="SUBURBAN",2,IF(K473="RURAL",3,"")))</f>
        <v>3</v>
      </c>
      <c r="K473" s="1" t="s">
        <v>541</v>
      </c>
      <c r="L473" s="18">
        <v>46082</v>
      </c>
      <c r="M473" s="49">
        <v>0.58333333333333337</v>
      </c>
      <c r="N473" s="18">
        <v>46083</v>
      </c>
      <c r="O473" s="56">
        <v>0.47916666666666669</v>
      </c>
      <c r="P473" s="31" t="str">
        <f>TEXT($L473, "dddd")</f>
        <v>Sunday</v>
      </c>
      <c r="Q473" s="39" t="s">
        <v>111</v>
      </c>
      <c r="R473" s="39">
        <v>2105</v>
      </c>
      <c r="S473" s="1" t="str">
        <f>IF(OR(MONTH(L473)=12, MONTH(L473)&lt;=5), "Dry Season", "Wet Season")</f>
        <v>Dry Season</v>
      </c>
      <c r="T473" s="1">
        <v>1</v>
      </c>
      <c r="U473" s="1">
        <v>0</v>
      </c>
      <c r="V473" s="1">
        <v>1</v>
      </c>
      <c r="W473" s="2">
        <f>IF(ISNUMBER(SEARCH("N/A", X473)), 0, 1)</f>
        <v>0</v>
      </c>
      <c r="X473" s="1" t="s">
        <v>44</v>
      </c>
      <c r="Y473" s="1"/>
      <c r="Z473" s="1"/>
      <c r="AA473" s="11" cm="1">
        <f t="array" ref="AA473">IF(ISBLANK(Y473), 0, VINCentyInvDistance(F473,G473,Y473,Z473))</f>
        <v>0</v>
      </c>
      <c r="AB473" s="1">
        <v>0</v>
      </c>
      <c r="AC473" s="1">
        <v>9</v>
      </c>
      <c r="AD473" s="1">
        <v>4</v>
      </c>
      <c r="AE473" s="1">
        <v>52</v>
      </c>
      <c r="AF473" s="1">
        <v>1</v>
      </c>
      <c r="AG473" s="1" t="s">
        <v>582</v>
      </c>
      <c r="AH473" s="1" t="s">
        <v>495</v>
      </c>
      <c r="AI473" s="1"/>
      <c r="AJ473" s="1" t="s">
        <v>55</v>
      </c>
      <c r="AK473" t="s">
        <v>16534</v>
      </c>
      <c r="AL473" s="7">
        <v>0</v>
      </c>
      <c r="AM473" s="1" t="s">
        <v>849</v>
      </c>
    </row>
    <row r="474" spans="1:39" ht="12.75" customHeight="1">
      <c r="A474" s="1"/>
      <c r="B474" s="1" t="s">
        <v>1112</v>
      </c>
      <c r="C474" s="1" t="s">
        <v>5585</v>
      </c>
      <c r="D474" s="3" t="str">
        <f ca="1">IFERROR(__xludf.DUMMYFUNCTION("PROPER(REGEXEXTRACT(B1369, ""(?:https?:\/\/)?(?:www\.)?([a-zA-Z0-9-]+)\.""))"),"Skyscanner")</f>
        <v>Skyscanner</v>
      </c>
      <c r="E474" s="1" t="s">
        <v>5586</v>
      </c>
      <c r="F474" s="1">
        <v>17.5778</v>
      </c>
      <c r="G474" s="1">
        <v>120.38007</v>
      </c>
      <c r="H474" s="1" t="s">
        <v>1115</v>
      </c>
      <c r="I474" s="1" t="s">
        <v>540</v>
      </c>
      <c r="J474" s="1">
        <f>IF(K474="URBAN",1,IF(K474="SUBURBAN",2,IF(K474="RURAL",3,"")))</f>
        <v>3</v>
      </c>
      <c r="K474" s="1" t="s">
        <v>541</v>
      </c>
      <c r="L474" s="18">
        <v>46082</v>
      </c>
      <c r="M474" s="49">
        <v>0.58333333333333337</v>
      </c>
      <c r="N474" s="18">
        <v>46083</v>
      </c>
      <c r="O474" s="56">
        <v>0.5</v>
      </c>
      <c r="P474" s="31" t="str">
        <f>TEXT($L474, "dddd")</f>
        <v>Sunday</v>
      </c>
      <c r="Q474" s="39" t="s">
        <v>111</v>
      </c>
      <c r="R474" s="39">
        <v>2224</v>
      </c>
      <c r="S474" s="1" t="str">
        <f>IF(OR(MONTH(L474)=12, MONTH(L474)&lt;=5), "Dry Season", "Wet Season")</f>
        <v>Dry Season</v>
      </c>
      <c r="T474" s="1">
        <v>1</v>
      </c>
      <c r="U474" s="1">
        <v>0</v>
      </c>
      <c r="V474" s="1">
        <v>0</v>
      </c>
      <c r="W474" s="2">
        <f>IF(ISNUMBER(SEARCH("N/A", X474)), 0, 1)</f>
        <v>0</v>
      </c>
      <c r="X474" s="1" t="s">
        <v>44</v>
      </c>
      <c r="Y474" s="1"/>
      <c r="Z474" s="1"/>
      <c r="AA474" s="11" cm="1">
        <f t="array" ref="AA474">IF(ISBLANK(Y474), 0, VINCentyInvDistance(F474,G474,Y474,Z474))</f>
        <v>0</v>
      </c>
      <c r="AB474" s="1">
        <v>0</v>
      </c>
      <c r="AC474" s="1">
        <v>8</v>
      </c>
      <c r="AD474" s="1">
        <v>4.5999999999999996</v>
      </c>
      <c r="AE474" s="1">
        <v>45</v>
      </c>
      <c r="AF474" s="1">
        <v>1</v>
      </c>
      <c r="AG474" s="1" t="s">
        <v>582</v>
      </c>
      <c r="AH474" s="1" t="s">
        <v>495</v>
      </c>
      <c r="AI474" s="1"/>
      <c r="AJ474" s="1" t="s">
        <v>55</v>
      </c>
      <c r="AK474" t="s">
        <v>5587</v>
      </c>
      <c r="AL474" s="7">
        <v>0</v>
      </c>
      <c r="AM474" s="1" t="s">
        <v>1117</v>
      </c>
    </row>
    <row r="475" spans="1:39" ht="12.75" customHeight="1">
      <c r="A475" s="1"/>
      <c r="B475" s="1" t="s">
        <v>5588</v>
      </c>
      <c r="C475" s="1" t="s">
        <v>5589</v>
      </c>
      <c r="D475" s="3" t="str">
        <f ca="1">IFERROR(__xludf.DUMMYFUNCTION("PROPER(REGEXEXTRACT(B1370, ""(?:https?:\/\/)?(?:www\.)?([a-zA-Z0-9-]+)\.""))"),"Skyscanner")</f>
        <v>Skyscanner</v>
      </c>
      <c r="E475" s="1" t="s">
        <v>5590</v>
      </c>
      <c r="F475" s="1">
        <v>17.574300000000001</v>
      </c>
      <c r="G475" s="1">
        <v>120.38453</v>
      </c>
      <c r="H475" s="1" t="s">
        <v>5591</v>
      </c>
      <c r="I475" s="1" t="s">
        <v>540</v>
      </c>
      <c r="J475" s="1">
        <f>IF(K475="URBAN",1,IF(K475="SUBURBAN",2,IF(K475="RURAL",3,"")))</f>
        <v>3</v>
      </c>
      <c r="K475" s="1" t="s">
        <v>541</v>
      </c>
      <c r="L475" s="18">
        <v>46082</v>
      </c>
      <c r="M475" s="49">
        <v>0.58333333333333337</v>
      </c>
      <c r="N475" s="18">
        <v>46083</v>
      </c>
      <c r="O475" s="56">
        <v>0.5</v>
      </c>
      <c r="P475" s="31" t="str">
        <f>TEXT($L475, "dddd")</f>
        <v>Sunday</v>
      </c>
      <c r="Q475" s="39" t="s">
        <v>1341</v>
      </c>
      <c r="R475" s="39">
        <v>2981</v>
      </c>
      <c r="S475" s="1" t="str">
        <f>IF(OR(MONTH(L475)=12, MONTH(L475)&lt;=5), "Dry Season", "Wet Season")</f>
        <v>Dry Season</v>
      </c>
      <c r="T475" s="1">
        <v>2</v>
      </c>
      <c r="U475" s="1">
        <v>1</v>
      </c>
      <c r="V475" s="1">
        <v>0</v>
      </c>
      <c r="W475" s="2">
        <f>IF(ISNUMBER(SEARCH("N/A", X475)), 0, 1)</f>
        <v>0</v>
      </c>
      <c r="X475" s="1" t="s">
        <v>44</v>
      </c>
      <c r="Y475" s="1"/>
      <c r="Z475" s="1"/>
      <c r="AA475" s="11" cm="1">
        <f t="array" ref="AA475">IF(ISBLANK(Y475), 0, VINCentyInvDistance(F475,G475,Y475,Z475))</f>
        <v>0</v>
      </c>
      <c r="AB475" s="1">
        <v>0</v>
      </c>
      <c r="AC475" s="1">
        <v>9</v>
      </c>
      <c r="AD475" s="1">
        <v>4.5999999999999996</v>
      </c>
      <c r="AE475" s="1">
        <v>24</v>
      </c>
      <c r="AF475" s="1">
        <v>1</v>
      </c>
      <c r="AG475" s="1" t="s">
        <v>582</v>
      </c>
      <c r="AH475" s="1" t="s">
        <v>495</v>
      </c>
      <c r="AI475" s="1" t="str">
        <f>TRIM(MID(SUBSTITUTE($H475,",",REPT(" ",200)),(LEN($H475)-LEN(SUBSTITUTE($H475,",",""))-2)*200+1,200))</f>
        <v>Ilocos Region</v>
      </c>
      <c r="AJ475" s="1" t="s">
        <v>55</v>
      </c>
      <c r="AK475" t="s">
        <v>16983</v>
      </c>
      <c r="AL475" s="7">
        <v>0</v>
      </c>
      <c r="AM475" s="1" t="s">
        <v>5592</v>
      </c>
    </row>
    <row r="476" spans="1:39" ht="12.75" customHeight="1">
      <c r="A476" s="1"/>
      <c r="B476" s="1" t="s">
        <v>5593</v>
      </c>
      <c r="C476" s="1" t="s">
        <v>5594</v>
      </c>
      <c r="D476" s="3" t="str">
        <f ca="1">IFERROR(__xludf.DUMMYFUNCTION("PROPER(REGEXEXTRACT(B1371, ""(?:https?:\/\/)?(?:www\.)?([a-zA-Z0-9-]+)\.""))"),"Google")</f>
        <v>Google</v>
      </c>
      <c r="E476" s="1" t="s">
        <v>5595</v>
      </c>
      <c r="F476" s="1">
        <v>17.573225900000001</v>
      </c>
      <c r="G476" s="1">
        <v>120.3833388</v>
      </c>
      <c r="H476" s="1" t="s">
        <v>5596</v>
      </c>
      <c r="I476" s="1" t="s">
        <v>540</v>
      </c>
      <c r="J476" s="1">
        <f>IF(K476="URBAN",1,IF(K476="SUBURBAN",2,IF(K476="RURAL",3,"")))</f>
        <v>3</v>
      </c>
      <c r="K476" s="1" t="s">
        <v>541</v>
      </c>
      <c r="L476" s="18">
        <v>46082</v>
      </c>
      <c r="M476" s="49">
        <v>0.625</v>
      </c>
      <c r="N476" s="18">
        <v>46083</v>
      </c>
      <c r="O476" s="56">
        <v>0.5</v>
      </c>
      <c r="P476" s="31" t="str">
        <f>TEXT($L476, "dddd")</f>
        <v>Sunday</v>
      </c>
      <c r="Q476" s="39" t="s">
        <v>207</v>
      </c>
      <c r="R476" s="39">
        <v>1123</v>
      </c>
      <c r="S476" s="1" t="str">
        <f>IF(OR(MONTH(L476)=12, MONTH(L476)&lt;=5), "Dry Season", "Wet Season")</f>
        <v>Dry Season</v>
      </c>
      <c r="T476" s="1">
        <v>1</v>
      </c>
      <c r="U476" s="1">
        <v>0</v>
      </c>
      <c r="V476" s="1">
        <v>0</v>
      </c>
      <c r="W476" s="2">
        <f>IF(ISNUMBER(SEARCH("N/A", X476)), 0, 1)</f>
        <v>0</v>
      </c>
      <c r="X476" s="1" t="s">
        <v>44</v>
      </c>
      <c r="Y476" s="1"/>
      <c r="Z476" s="1"/>
      <c r="AA476" s="11" cm="1">
        <f t="array" ref="AA476">IF(ISBLANK(Y476), 0, VINCentyInvDistance(F476,G476,Y476,Z476))</f>
        <v>0</v>
      </c>
      <c r="AB476" s="1">
        <v>0</v>
      </c>
      <c r="AC476" s="1">
        <v>0</v>
      </c>
      <c r="AD476" s="1">
        <v>0</v>
      </c>
      <c r="AE476" s="1">
        <v>23</v>
      </c>
      <c r="AF476" s="1">
        <v>1</v>
      </c>
      <c r="AG476" s="1" t="str">
        <f>TRIM(MID(SUBSTITUTE($H476,",",REPT(" ",200)),(LEN($H476)-LEN(SUBSTITUTE($H476,",",""))-4)*200+1,200))</f>
        <v>Vigan</v>
      </c>
      <c r="AH476" s="1" t="str">
        <f>TRIM(MID(SUBSTITUTE($H476,",",REPT(" ",200)),(LEN($H476)-LEN(SUBSTITUTE($H476,",",""))-3)*200+1,200))</f>
        <v>Ilocos Sur</v>
      </c>
      <c r="AI476" s="1" t="str">
        <f>TRIM(MID(SUBSTITUTE($H476,",",REPT(" ",200)),(LEN($H476)-LEN(SUBSTITUTE($H476,",",""))-2)*200+1,200))</f>
        <v>Ilocos Region</v>
      </c>
      <c r="AJ476" s="1" t="str">
        <f>TRIM(MID(SUBSTITUTE($H476,",",REPT(" ",200)),(LEN($H476)-LEN(SUBSTITUTE($H476,",",""))-0)*200+1,200))</f>
        <v>Philippines</v>
      </c>
      <c r="AL476" s="7">
        <v>0</v>
      </c>
      <c r="AM476" s="1"/>
    </row>
    <row r="477" spans="1:39" ht="12.75" customHeight="1">
      <c r="A477" s="1"/>
      <c r="B477" s="1" t="s">
        <v>5597</v>
      </c>
      <c r="C477" s="1" t="s">
        <v>5598</v>
      </c>
      <c r="D477" s="3" t="str">
        <f ca="1">IFERROR(__xludf.DUMMYFUNCTION("PROPER(REGEXEXTRACT(B1372, ""(?:https?:\/\/)?(?:www\.)?([a-zA-Z0-9-]+)\.""))"),"Skyscanner")</f>
        <v>Skyscanner</v>
      </c>
      <c r="E477" s="1" t="s">
        <v>5599</v>
      </c>
      <c r="F477" s="1">
        <v>17.573222000000001</v>
      </c>
      <c r="G477" s="1">
        <v>120.383269</v>
      </c>
      <c r="H477" s="1" t="s">
        <v>5596</v>
      </c>
      <c r="I477" s="1" t="s">
        <v>540</v>
      </c>
      <c r="J477" s="1">
        <f>IF(K477="URBAN",1,IF(K477="SUBURBAN",2,IF(K477="RURAL",3,"")))</f>
        <v>3</v>
      </c>
      <c r="K477" s="1" t="s">
        <v>541</v>
      </c>
      <c r="L477" s="18">
        <v>46082</v>
      </c>
      <c r="M477" s="49">
        <v>0.58333333333333337</v>
      </c>
      <c r="N477" s="18">
        <v>46083</v>
      </c>
      <c r="O477" s="56">
        <v>0.5</v>
      </c>
      <c r="P477" s="31" t="str">
        <f>TEXT($L477, "dddd")</f>
        <v>Sunday</v>
      </c>
      <c r="Q477" s="39" t="s">
        <v>207</v>
      </c>
      <c r="R477" s="39">
        <v>1389</v>
      </c>
      <c r="S477" s="1" t="str">
        <f>IF(OR(MONTH(L477)=12, MONTH(L477)&lt;=5), "Dry Season", "Wet Season")</f>
        <v>Dry Season</v>
      </c>
      <c r="T477" s="1">
        <v>2</v>
      </c>
      <c r="U477" s="1">
        <v>1</v>
      </c>
      <c r="V477" s="1">
        <v>0</v>
      </c>
      <c r="W477" s="2">
        <f>IF(ISNUMBER(SEARCH("N/A", X477)), 0, 1)</f>
        <v>0</v>
      </c>
      <c r="X477" s="1" t="s">
        <v>44</v>
      </c>
      <c r="Y477" s="1"/>
      <c r="Z477" s="1"/>
      <c r="AA477" s="11" cm="1">
        <f t="array" ref="AA477">IF(ISBLANK(Y477), 0, VINCentyInvDistance(F477,G477,Y477,Z477))</f>
        <v>0</v>
      </c>
      <c r="AB477" s="1">
        <v>0</v>
      </c>
      <c r="AC477" s="1">
        <v>7.2</v>
      </c>
      <c r="AD477" s="1">
        <v>4.7</v>
      </c>
      <c r="AE477" s="1">
        <v>2</v>
      </c>
      <c r="AF477" s="1">
        <v>1</v>
      </c>
      <c r="AG477" s="1" t="s">
        <v>582</v>
      </c>
      <c r="AH477" s="1" t="s">
        <v>495</v>
      </c>
      <c r="AI477" s="1"/>
      <c r="AJ477" s="1" t="s">
        <v>55</v>
      </c>
      <c r="AK477" t="s">
        <v>5600</v>
      </c>
      <c r="AL477" s="7">
        <v>0</v>
      </c>
      <c r="AM477" s="1" t="s">
        <v>5601</v>
      </c>
    </row>
    <row r="478" spans="1:39" ht="12.75" customHeight="1">
      <c r="A478" s="1"/>
      <c r="B478" s="1" t="s">
        <v>705</v>
      </c>
      <c r="C478" s="1" t="s">
        <v>5602</v>
      </c>
      <c r="D478" s="3" t="str">
        <f ca="1">IFERROR(__xludf.DUMMYFUNCTION("PROPER(REGEXEXTRACT(B1373, ""(?:https?:\/\/)?(?:www\.)?([a-zA-Z0-9-]+)\.""))"),"Skyscanner")</f>
        <v>Skyscanner</v>
      </c>
      <c r="E478" s="1" t="s">
        <v>863</v>
      </c>
      <c r="F478" s="1">
        <v>17.573409999999999</v>
      </c>
      <c r="G478" s="1">
        <v>120.38643</v>
      </c>
      <c r="H478" s="1" t="s">
        <v>708</v>
      </c>
      <c r="I478" s="1" t="s">
        <v>540</v>
      </c>
      <c r="J478" s="1">
        <f>IF(K478="URBAN",1,IF(K478="SUBURBAN",2,IF(K478="RURAL",3,"")))</f>
        <v>3</v>
      </c>
      <c r="K478" s="1" t="s">
        <v>541</v>
      </c>
      <c r="L478" s="18">
        <v>46082</v>
      </c>
      <c r="M478" s="49">
        <v>0.58333333333333337</v>
      </c>
      <c r="N478" s="18">
        <v>46083</v>
      </c>
      <c r="O478" s="56">
        <v>0.5</v>
      </c>
      <c r="P478" s="31" t="str">
        <f>TEXT($L478, "dddd")</f>
        <v>Sunday</v>
      </c>
      <c r="Q478" s="39" t="s">
        <v>111</v>
      </c>
      <c r="R478" s="39">
        <v>1900</v>
      </c>
      <c r="S478" s="1" t="str">
        <f>IF(OR(MONTH(L478)=12, MONTH(L478)&lt;=5), "Dry Season", "Wet Season")</f>
        <v>Dry Season</v>
      </c>
      <c r="T478" s="1">
        <v>1</v>
      </c>
      <c r="U478" s="1">
        <v>0</v>
      </c>
      <c r="V478" s="1">
        <v>0</v>
      </c>
      <c r="W478" s="2">
        <f>IF(ISNUMBER(SEARCH("N/A", X478)), 0, 1)</f>
        <v>0</v>
      </c>
      <c r="X478" s="1" t="s">
        <v>44</v>
      </c>
      <c r="Y478" s="1"/>
      <c r="Z478" s="1"/>
      <c r="AA478" s="11" cm="1">
        <f t="array" ref="AA478">IF(ISBLANK(Y478), 0, VINCentyInvDistance(F478,G478,Y478,Z478))</f>
        <v>0</v>
      </c>
      <c r="AB478" s="1">
        <v>1</v>
      </c>
      <c r="AC478" s="1">
        <v>9.4</v>
      </c>
      <c r="AD478" s="1">
        <v>4.3</v>
      </c>
      <c r="AE478" s="1">
        <v>44</v>
      </c>
      <c r="AF478" s="1">
        <v>1</v>
      </c>
      <c r="AG478" s="1" t="s">
        <v>582</v>
      </c>
      <c r="AH478" s="1" t="s">
        <v>495</v>
      </c>
      <c r="AI478" s="1"/>
      <c r="AJ478" s="1" t="s">
        <v>55</v>
      </c>
      <c r="AK478" t="s">
        <v>709</v>
      </c>
      <c r="AL478" s="7">
        <v>0</v>
      </c>
      <c r="AM478" s="1" t="s">
        <v>710</v>
      </c>
    </row>
    <row r="479" spans="1:39" ht="12.75" customHeight="1">
      <c r="A479" s="1"/>
      <c r="B479" s="1" t="s">
        <v>861</v>
      </c>
      <c r="C479" s="1" t="s">
        <v>5603</v>
      </c>
      <c r="D479" s="3" t="str">
        <f ca="1">IFERROR(__xludf.DUMMYFUNCTION("PROPER(REGEXEXTRACT(B1374, ""(?:https?:\/\/)?(?:www\.)?([a-zA-Z0-9-]+)\.""))"),"Skyscanner")</f>
        <v>Skyscanner</v>
      </c>
      <c r="E479" s="1" t="s">
        <v>5604</v>
      </c>
      <c r="F479" s="1">
        <v>17.57255</v>
      </c>
      <c r="G479" s="1">
        <v>120.38791000000001</v>
      </c>
      <c r="H479" s="1" t="s">
        <v>864</v>
      </c>
      <c r="I479" s="1" t="s">
        <v>540</v>
      </c>
      <c r="J479" s="1">
        <f>IF(K479="URBAN",1,IF(K479="SUBURBAN",2,IF(K479="RURAL",3,"")))</f>
        <v>3</v>
      </c>
      <c r="K479" s="1" t="s">
        <v>541</v>
      </c>
      <c r="L479" s="18">
        <v>46082</v>
      </c>
      <c r="M479" s="49">
        <v>0.58333333333333337</v>
      </c>
      <c r="N479" s="18">
        <v>46083</v>
      </c>
      <c r="O479" s="56">
        <v>0.5</v>
      </c>
      <c r="P479" s="31" t="str">
        <f>TEXT($L479, "dddd")</f>
        <v>Sunday</v>
      </c>
      <c r="Q479" s="39" t="s">
        <v>111</v>
      </c>
      <c r="R479" s="39">
        <v>3053</v>
      </c>
      <c r="S479" s="1" t="str">
        <f>IF(OR(MONTH(L479)=12, MONTH(L479)&lt;=5), "Dry Season", "Wet Season")</f>
        <v>Dry Season</v>
      </c>
      <c r="T479" s="1">
        <v>1</v>
      </c>
      <c r="U479" s="1">
        <v>0</v>
      </c>
      <c r="V479" s="1">
        <v>1</v>
      </c>
      <c r="W479" s="2">
        <f>IF(ISNUMBER(SEARCH("N/A", X479)), 0, 1)</f>
        <v>0</v>
      </c>
      <c r="X479" s="1" t="s">
        <v>44</v>
      </c>
      <c r="Y479" s="1"/>
      <c r="Z479" s="1"/>
      <c r="AA479" s="11" cm="1">
        <f t="array" ref="AA479">IF(ISBLANK(Y479), 0, VINCentyInvDistance(F479,G479,Y479,Z479))</f>
        <v>0</v>
      </c>
      <c r="AB479" s="1">
        <v>0</v>
      </c>
      <c r="AC479" s="1">
        <v>8.8000000000000007</v>
      </c>
      <c r="AD479" s="1">
        <v>4.4000000000000004</v>
      </c>
      <c r="AE479" s="1">
        <v>41</v>
      </c>
      <c r="AF479" s="1">
        <v>1</v>
      </c>
      <c r="AG479" s="1" t="s">
        <v>582</v>
      </c>
      <c r="AH479" s="1" t="s">
        <v>495</v>
      </c>
      <c r="AI479" s="1"/>
      <c r="AJ479" s="1" t="s">
        <v>55</v>
      </c>
      <c r="AK479" t="s">
        <v>865</v>
      </c>
      <c r="AL479" s="7">
        <v>0</v>
      </c>
      <c r="AM479" s="1" t="s">
        <v>866</v>
      </c>
    </row>
    <row r="480" spans="1:39" ht="12.75" customHeight="1">
      <c r="A480" s="1"/>
      <c r="B480" s="1" t="s">
        <v>5605</v>
      </c>
      <c r="C480" s="1" t="s">
        <v>5606</v>
      </c>
      <c r="D480" s="3" t="str">
        <f ca="1">IFERROR(__xludf.DUMMYFUNCTION("PROPER(REGEXEXTRACT(B1375, ""(?:https?:\/\/)?(?:www\.)?([a-zA-Z0-9-]+)\.""))"),"Skyscanner")</f>
        <v>Skyscanner</v>
      </c>
      <c r="E480" s="1" t="s">
        <v>798</v>
      </c>
      <c r="F480" s="1">
        <v>17.570789999999999</v>
      </c>
      <c r="G480" s="1">
        <v>120.38755999999999</v>
      </c>
      <c r="H480" s="1" t="s">
        <v>5607</v>
      </c>
      <c r="I480" s="1" t="s">
        <v>540</v>
      </c>
      <c r="J480" s="1">
        <f>IF(K480="URBAN",1,IF(K480="SUBURBAN",2,IF(K480="RURAL",3,"")))</f>
        <v>3</v>
      </c>
      <c r="K480" s="1" t="s">
        <v>541</v>
      </c>
      <c r="L480" s="18">
        <v>46082</v>
      </c>
      <c r="M480" s="49">
        <v>0.58333333333333337</v>
      </c>
      <c r="N480" s="18">
        <v>46083</v>
      </c>
      <c r="O480" s="56">
        <v>0.5</v>
      </c>
      <c r="P480" s="31" t="str">
        <f>TEXT($L480, "dddd")</f>
        <v>Sunday</v>
      </c>
      <c r="Q480" s="39" t="s">
        <v>207</v>
      </c>
      <c r="R480" s="39">
        <v>1905</v>
      </c>
      <c r="S480" s="1" t="str">
        <f>IF(OR(MONTH(L480)=12, MONTH(L480)&lt;=5), "Dry Season", "Wet Season")</f>
        <v>Dry Season</v>
      </c>
      <c r="T480" s="1">
        <v>1</v>
      </c>
      <c r="U480" s="1">
        <v>1</v>
      </c>
      <c r="V480" s="1">
        <v>0</v>
      </c>
      <c r="W480" s="2">
        <f>IF(ISNUMBER(SEARCH("N/A", X480)), 0, 1)</f>
        <v>0</v>
      </c>
      <c r="X480" s="1" t="s">
        <v>44</v>
      </c>
      <c r="Y480" s="1"/>
      <c r="Z480" s="1"/>
      <c r="AA480" s="11" cm="1">
        <f t="array" ref="AA480">IF(ISBLANK(Y480), 0, VINCentyInvDistance(F480,G480,Y480,Z480))</f>
        <v>0</v>
      </c>
      <c r="AB480" s="1">
        <v>0</v>
      </c>
      <c r="AC480" s="1">
        <v>8.4</v>
      </c>
      <c r="AD480" s="1">
        <v>3.9</v>
      </c>
      <c r="AE480" s="1">
        <v>5</v>
      </c>
      <c r="AF480" s="1">
        <v>1</v>
      </c>
      <c r="AG480" s="1" t="s">
        <v>582</v>
      </c>
      <c r="AH480" s="1" t="s">
        <v>495</v>
      </c>
      <c r="AI480" s="1"/>
      <c r="AJ480" s="1" t="s">
        <v>55</v>
      </c>
      <c r="AK480" t="s">
        <v>16984</v>
      </c>
      <c r="AL480" s="7">
        <v>0</v>
      </c>
      <c r="AM480" s="1" t="s">
        <v>5608</v>
      </c>
    </row>
    <row r="481" spans="1:39" ht="12.75" customHeight="1">
      <c r="A481" s="1"/>
      <c r="B481" s="1" t="s">
        <v>796</v>
      </c>
      <c r="C481" s="1" t="s">
        <v>5609</v>
      </c>
      <c r="D481" s="3" t="str">
        <f ca="1">IFERROR(__xludf.DUMMYFUNCTION("PROPER(REGEXEXTRACT(B1376, ""(?:https?:\/\/)?(?:www\.)?([a-zA-Z0-9-]+)\.""))"),"Skyscanner")</f>
        <v>Skyscanner</v>
      </c>
      <c r="E481" s="1" t="s">
        <v>948</v>
      </c>
      <c r="F481" s="1">
        <v>17.589169999999999</v>
      </c>
      <c r="G481" s="1">
        <v>120.3488</v>
      </c>
      <c r="H481" s="1" t="s">
        <v>799</v>
      </c>
      <c r="I481" s="1" t="s">
        <v>540</v>
      </c>
      <c r="J481" s="1">
        <f>IF(K481="URBAN",1,IF(K481="SUBURBAN",2,IF(K481="RURAL",3,"")))</f>
        <v>3</v>
      </c>
      <c r="K481" s="1" t="s">
        <v>541</v>
      </c>
      <c r="L481" s="18">
        <v>46082</v>
      </c>
      <c r="M481" s="49">
        <v>0.58333333333333337</v>
      </c>
      <c r="N481" s="18">
        <v>46083</v>
      </c>
      <c r="O481" s="56">
        <v>0.5</v>
      </c>
      <c r="P481" s="31" t="str">
        <f>TEXT($L481, "dddd")</f>
        <v>Sunday</v>
      </c>
      <c r="Q481" s="39" t="s">
        <v>207</v>
      </c>
      <c r="R481" s="39">
        <v>2057</v>
      </c>
      <c r="S481" s="1" t="str">
        <f>IF(OR(MONTH(L481)=12, MONTH(L481)&lt;=5), "Dry Season", "Wet Season")</f>
        <v>Dry Season</v>
      </c>
      <c r="T481" s="1">
        <v>1</v>
      </c>
      <c r="U481" s="1">
        <v>1</v>
      </c>
      <c r="V481" s="1">
        <v>0</v>
      </c>
      <c r="W481" s="2">
        <f>IF(ISNUMBER(SEARCH("N/A", X481)), 0, 1)</f>
        <v>0</v>
      </c>
      <c r="X481" s="1" t="s">
        <v>44</v>
      </c>
      <c r="Y481" s="1"/>
      <c r="Z481" s="1"/>
      <c r="AA481" s="11" cm="1">
        <f t="array" ref="AA481">IF(ISBLANK(Y481), 0, VINCentyInvDistance(F481,G481,Y481,Z481))</f>
        <v>0</v>
      </c>
      <c r="AB481" s="1">
        <v>0</v>
      </c>
      <c r="AC481" s="1">
        <v>6</v>
      </c>
      <c r="AD481" s="1">
        <v>5</v>
      </c>
      <c r="AE481" s="1">
        <v>29</v>
      </c>
      <c r="AF481" s="1">
        <v>1</v>
      </c>
      <c r="AG481" s="1" t="s">
        <v>800</v>
      </c>
      <c r="AH481" s="1" t="s">
        <v>495</v>
      </c>
      <c r="AI481" s="1"/>
      <c r="AJ481" s="1" t="s">
        <v>55</v>
      </c>
      <c r="AK481" t="s">
        <v>16528</v>
      </c>
      <c r="AL481" s="7">
        <v>0</v>
      </c>
      <c r="AM481" s="1" t="s">
        <v>801</v>
      </c>
    </row>
    <row r="482" spans="1:39" ht="12.75" customHeight="1">
      <c r="A482" s="1"/>
      <c r="B482" s="1" t="s">
        <v>946</v>
      </c>
      <c r="C482" s="1" t="s">
        <v>5610</v>
      </c>
      <c r="D482" s="3" t="str">
        <f ca="1">IFERROR(__xludf.DUMMYFUNCTION("PROPER(REGEXEXTRACT(B1377, ""(?:https?:\/\/)?(?:www\.)?([a-zA-Z0-9-]+)\.""))"),"Skyscanner")</f>
        <v>Skyscanner</v>
      </c>
      <c r="E482" s="1" t="s">
        <v>5611</v>
      </c>
      <c r="F482" s="1">
        <v>17.573452</v>
      </c>
      <c r="G482" s="1">
        <v>120.386786</v>
      </c>
      <c r="H482" s="1" t="s">
        <v>821</v>
      </c>
      <c r="I482" s="1" t="s">
        <v>540</v>
      </c>
      <c r="J482" s="1">
        <f>IF(K482="URBAN",1,IF(K482="SUBURBAN",2,IF(K482="RURAL",3,"")))</f>
        <v>3</v>
      </c>
      <c r="K482" s="1" t="s">
        <v>541</v>
      </c>
      <c r="L482" s="18">
        <v>46082</v>
      </c>
      <c r="M482" s="49">
        <v>0.58333333333333337</v>
      </c>
      <c r="N482" s="18">
        <v>46083</v>
      </c>
      <c r="O482" s="56">
        <v>0.5</v>
      </c>
      <c r="P482" s="31" t="str">
        <f>TEXT($L482, "dddd")</f>
        <v>Sunday</v>
      </c>
      <c r="Q482" s="39" t="s">
        <v>43</v>
      </c>
      <c r="R482" s="39">
        <v>2432</v>
      </c>
      <c r="S482" s="1" t="str">
        <f>IF(OR(MONTH(L482)=12, MONTH(L482)&lt;=5), "Dry Season", "Wet Season")</f>
        <v>Dry Season</v>
      </c>
      <c r="T482" s="1">
        <v>2</v>
      </c>
      <c r="U482" s="1">
        <v>0</v>
      </c>
      <c r="V482" s="1">
        <v>0</v>
      </c>
      <c r="W482" s="2">
        <f>IF(ISNUMBER(SEARCH("N/A", X482)), 0, 1)</f>
        <v>0</v>
      </c>
      <c r="X482" s="1" t="s">
        <v>44</v>
      </c>
      <c r="Y482" s="1"/>
      <c r="Z482" s="1"/>
      <c r="AA482" s="11" cm="1">
        <f t="array" ref="AA482">IF(ISBLANK(Y482), 0, VINCentyInvDistance(F482,G482,Y482,Z482))</f>
        <v>0</v>
      </c>
      <c r="AB482" s="1">
        <v>0</v>
      </c>
      <c r="AC482" s="1">
        <v>8</v>
      </c>
      <c r="AD482" s="1">
        <v>3.8</v>
      </c>
      <c r="AE482" s="1">
        <v>1</v>
      </c>
      <c r="AF482" s="1">
        <v>1</v>
      </c>
      <c r="AG482" s="1" t="s">
        <v>582</v>
      </c>
      <c r="AH482" s="1" t="s">
        <v>495</v>
      </c>
      <c r="AI482" s="1"/>
      <c r="AJ482" s="1" t="s">
        <v>55</v>
      </c>
      <c r="AK482" t="s">
        <v>949</v>
      </c>
      <c r="AL482" s="7">
        <v>0</v>
      </c>
      <c r="AM482" s="1" t="s">
        <v>950</v>
      </c>
    </row>
    <row r="483" spans="1:39" ht="12.75" customHeight="1">
      <c r="A483" s="1"/>
      <c r="B483" s="1" t="s">
        <v>5612</v>
      </c>
      <c r="C483" s="1" t="s">
        <v>5613</v>
      </c>
      <c r="D483" s="3" t="str">
        <f ca="1">IFERROR(__xludf.DUMMYFUNCTION("PROPER(REGEXEXTRACT(B1378, ""(?:https?:\/\/)?(?:www\.)?([a-zA-Z0-9-]+)\.""))"),"Google")</f>
        <v>Google</v>
      </c>
      <c r="E483" s="1" t="s">
        <v>5614</v>
      </c>
      <c r="F483" s="1">
        <v>17.5905871</v>
      </c>
      <c r="G483" s="1">
        <v>120.37670610000001</v>
      </c>
      <c r="H483" s="1" t="s">
        <v>982</v>
      </c>
      <c r="I483" s="1" t="s">
        <v>540</v>
      </c>
      <c r="J483" s="1">
        <f>IF(K483="URBAN",1,IF(K483="SUBURBAN",2,IF(K483="RURAL",3,"")))</f>
        <v>3</v>
      </c>
      <c r="K483" s="1" t="s">
        <v>541</v>
      </c>
      <c r="L483" s="18">
        <v>46082</v>
      </c>
      <c r="M483" s="49">
        <v>0.625</v>
      </c>
      <c r="N483" s="18">
        <v>46083</v>
      </c>
      <c r="O483" s="56">
        <v>0.5</v>
      </c>
      <c r="P483" s="31" t="str">
        <f>TEXT($L483, "dddd")</f>
        <v>Sunday</v>
      </c>
      <c r="Q483" s="39" t="s">
        <v>207</v>
      </c>
      <c r="R483" s="39">
        <v>1207</v>
      </c>
      <c r="S483" s="1" t="str">
        <f>IF(OR(MONTH(L483)=12, MONTH(L483)&lt;=5), "Dry Season", "Wet Season")</f>
        <v>Dry Season</v>
      </c>
      <c r="T483" s="1">
        <v>1</v>
      </c>
      <c r="U483" s="1">
        <v>0</v>
      </c>
      <c r="V483" s="1">
        <v>0</v>
      </c>
      <c r="W483" s="2">
        <f>IF(ISNUMBER(SEARCH("N/A", X483)), 0, 1)</f>
        <v>0</v>
      </c>
      <c r="X483" s="1" t="s">
        <v>44</v>
      </c>
      <c r="Y483" s="1"/>
      <c r="Z483" s="1"/>
      <c r="AA483" s="11" cm="1">
        <f t="array" ref="AA483">IF(ISBLANK(Y483), 0, VINCentyInvDistance(F483,G483,Y483,Z483))</f>
        <v>0</v>
      </c>
      <c r="AB483" s="1">
        <v>0</v>
      </c>
      <c r="AC483" s="1">
        <v>0</v>
      </c>
      <c r="AD483" s="1">
        <v>0</v>
      </c>
      <c r="AE483" s="1">
        <v>31</v>
      </c>
      <c r="AF483" s="1">
        <v>1</v>
      </c>
      <c r="AG483" s="1" t="str">
        <f>TRIM(MID(SUBSTITUTE($H483,",",REPT(" ",200)),(LEN($H483)-LEN(SUBSTITUTE($H483,",",""))-4)*200+1,200))</f>
        <v>Bayubay Sur</v>
      </c>
      <c r="AH483" s="1" t="str">
        <f>TRIM(MID(SUBSTITUTE($H483,",",REPT(" ",200)),(LEN($H483)-LEN(SUBSTITUTE($H483,",",""))-3)*200+1,200))</f>
        <v>Ilocos Sur</v>
      </c>
      <c r="AI483" s="1" t="str">
        <f>TRIM(MID(SUBSTITUTE($H483,",",REPT(" ",200)),(LEN($H483)-LEN(SUBSTITUTE($H483,",",""))-2)*200+1,200))</f>
        <v>Ilocos Region</v>
      </c>
      <c r="AJ483" s="1" t="str">
        <f>TRIM(MID(SUBSTITUTE($H483,",",REPT(" ",200)),(LEN($H483)-LEN(SUBSTITUTE($H483,",",""))-0)*200+1,200))</f>
        <v>Philippines</v>
      </c>
      <c r="AL483" s="7">
        <v>0</v>
      </c>
      <c r="AM483" s="1"/>
    </row>
    <row r="484" spans="1:39" ht="12.75" customHeight="1">
      <c r="A484" s="1"/>
      <c r="B484" s="1" t="s">
        <v>5615</v>
      </c>
      <c r="C484" s="1" t="s">
        <v>5616</v>
      </c>
      <c r="D484" s="3" t="str">
        <f ca="1">IFERROR(__xludf.DUMMYFUNCTION("PROPER(REGEXEXTRACT(B1379, ""(?:https?:\/\/)?(?:www\.)?([a-zA-Z0-9-]+)\.""))"),"Skyscanner")</f>
        <v>Skyscanner</v>
      </c>
      <c r="E484" s="1" t="s">
        <v>5617</v>
      </c>
      <c r="F484" s="1">
        <v>17.580520199999999</v>
      </c>
      <c r="G484" s="1">
        <v>120.387784</v>
      </c>
      <c r="H484" s="1" t="s">
        <v>5618</v>
      </c>
      <c r="I484" s="1" t="s">
        <v>540</v>
      </c>
      <c r="J484" s="1">
        <f>IF(K484="URBAN",1,IF(K484="SUBURBAN",2,IF(K484="RURAL",3,"")))</f>
        <v>3</v>
      </c>
      <c r="K484" s="1" t="s">
        <v>541</v>
      </c>
      <c r="L484" s="18">
        <v>46082</v>
      </c>
      <c r="M484" s="49">
        <v>0.58333333333333337</v>
      </c>
      <c r="N484" s="18">
        <v>46083</v>
      </c>
      <c r="O484" s="56">
        <v>0.5</v>
      </c>
      <c r="P484" s="31" t="str">
        <f>TEXT($L484, "dddd")</f>
        <v>Sunday</v>
      </c>
      <c r="Q484" s="39" t="s">
        <v>1026</v>
      </c>
      <c r="R484" s="39">
        <v>1415</v>
      </c>
      <c r="S484" s="1" t="str">
        <f>IF(OR(MONTH(L484)=12, MONTH(L484)&lt;=5), "Dry Season", "Wet Season")</f>
        <v>Dry Season</v>
      </c>
      <c r="T484" s="1">
        <v>1</v>
      </c>
      <c r="U484" s="1">
        <v>0</v>
      </c>
      <c r="V484" s="1">
        <v>0</v>
      </c>
      <c r="W484" s="2">
        <f>IF(ISNUMBER(SEARCH("N/A", X484)), 0, 1)</f>
        <v>1</v>
      </c>
      <c r="X484" s="1" t="s">
        <v>983</v>
      </c>
      <c r="Y484" s="1">
        <v>17.5939853</v>
      </c>
      <c r="Z484" s="1">
        <v>120.3735385</v>
      </c>
      <c r="AA484" s="11" cm="1">
        <f t="array" ref="AA484">IF(ISBLANK(Y484), 0, VINCentyInvDistance(F484,G484,Y484,Z484))</f>
        <v>2123.0737909907443</v>
      </c>
      <c r="AB484" s="1">
        <v>0</v>
      </c>
      <c r="AC484" s="1">
        <v>7.8</v>
      </c>
      <c r="AD484" s="1">
        <v>4.0999999999999996</v>
      </c>
      <c r="AE484" s="1">
        <v>4</v>
      </c>
      <c r="AF484" s="1">
        <v>1</v>
      </c>
      <c r="AG484" s="1" t="s">
        <v>984</v>
      </c>
      <c r="AH484" s="1" t="s">
        <v>495</v>
      </c>
      <c r="AI484" s="1" t="str">
        <f>TRIM(MID(SUBSTITUTE($H484,",",REPT(" ",200)),(LEN($H484)-LEN(SUBSTITUTE($H484,",",""))-2)*200+1,200))</f>
        <v>Ilocos Region</v>
      </c>
      <c r="AJ484" s="1" t="s">
        <v>55</v>
      </c>
      <c r="AK484" t="s">
        <v>16985</v>
      </c>
      <c r="AL484" s="7">
        <v>0</v>
      </c>
      <c r="AM484" s="1"/>
    </row>
    <row r="485" spans="1:39" ht="12.75" customHeight="1">
      <c r="A485" s="1"/>
      <c r="B485" s="1" t="s">
        <v>5619</v>
      </c>
      <c r="C485" s="1" t="s">
        <v>5620</v>
      </c>
      <c r="D485" s="3" t="str">
        <f ca="1">IFERROR(__xludf.DUMMYFUNCTION("PROPER(REGEXEXTRACT(B1380, ""(?:https?:\/\/)?(?:www\.)?([a-zA-Z0-9-]+)\.""))"),"Skyscanner")</f>
        <v>Skyscanner</v>
      </c>
      <c r="E485" s="1" t="s">
        <v>669</v>
      </c>
      <c r="F485" s="1">
        <v>17.597709600000002</v>
      </c>
      <c r="G485" s="1">
        <v>120.3916479</v>
      </c>
      <c r="H485" s="1" t="s">
        <v>670</v>
      </c>
      <c r="I485" s="1" t="s">
        <v>540</v>
      </c>
      <c r="J485" s="1">
        <f>IF(K485="URBAN",1,IF(K485="SUBURBAN",2,IF(K485="RURAL",3,"")))</f>
        <v>3</v>
      </c>
      <c r="K485" s="1" t="s">
        <v>541</v>
      </c>
      <c r="L485" s="18">
        <v>46082</v>
      </c>
      <c r="M485" s="49">
        <v>0.58333333333333337</v>
      </c>
      <c r="N485" s="18">
        <v>46083</v>
      </c>
      <c r="O485" s="56">
        <v>0.5</v>
      </c>
      <c r="P485" s="31" t="str">
        <f>TEXT($L485, "dddd")</f>
        <v>Sunday</v>
      </c>
      <c r="Q485" s="39" t="s">
        <v>207</v>
      </c>
      <c r="R485" s="39">
        <v>1697</v>
      </c>
      <c r="S485" s="1" t="str">
        <f>IF(OR(MONTH(L485)=12, MONTH(L485)&lt;=5), "Dry Season", "Wet Season")</f>
        <v>Dry Season</v>
      </c>
      <c r="T485" s="1">
        <v>1</v>
      </c>
      <c r="U485" s="1">
        <v>0</v>
      </c>
      <c r="V485" s="1">
        <v>0</v>
      </c>
      <c r="W485" s="2">
        <f>IF(ISNUMBER(SEARCH("N/A", X485)), 0, 1)</f>
        <v>1</v>
      </c>
      <c r="X485" s="1" t="s">
        <v>671</v>
      </c>
      <c r="Y485" s="1">
        <v>17.589351099999998</v>
      </c>
      <c r="Z485" s="1">
        <v>120.38924539999999</v>
      </c>
      <c r="AA485" s="11" cm="1">
        <f t="array" ref="AA485">IF(ISBLANK(Y485), 0, VINCentyInvDistance(F485,G485,Y485,Z485))</f>
        <v>959.58924875321213</v>
      </c>
      <c r="AB485" s="1">
        <v>0</v>
      </c>
      <c r="AC485" s="1">
        <v>7.4</v>
      </c>
      <c r="AD485" s="1">
        <v>4</v>
      </c>
      <c r="AE485" s="1">
        <v>30</v>
      </c>
      <c r="AF485" s="1">
        <v>1</v>
      </c>
      <c r="AG485" s="1" t="s">
        <v>672</v>
      </c>
      <c r="AH485" s="1" t="s">
        <v>495</v>
      </c>
      <c r="AI485" s="1" t="str">
        <f>TRIM(MID(SUBSTITUTE($H485,",",REPT(" ",200)),(LEN($H485)-LEN(SUBSTITUTE($H485,",",""))-2)*200+1,200))</f>
        <v>Ilocos Region</v>
      </c>
      <c r="AJ485" s="1" t="s">
        <v>55</v>
      </c>
      <c r="AK485" t="s">
        <v>5621</v>
      </c>
      <c r="AL485" s="7">
        <v>0</v>
      </c>
      <c r="AM485" s="1"/>
    </row>
    <row r="486" spans="1:39" ht="12.75" customHeight="1">
      <c r="A486" s="1"/>
      <c r="B486" s="1" t="s">
        <v>667</v>
      </c>
      <c r="C486" s="1" t="s">
        <v>5622</v>
      </c>
      <c r="D486" s="3" t="str">
        <f ca="1">IFERROR(__xludf.DUMMYFUNCTION("PROPER(REGEXEXTRACT(B1381, ""(?:https?:\/\/)?(?:www\.)?([a-zA-Z0-9-]+)\.""))"),"Skyscanner")</f>
        <v>Skyscanner</v>
      </c>
      <c r="E486" s="1" t="s">
        <v>5623</v>
      </c>
      <c r="F486" s="1">
        <v>17.574711799999999</v>
      </c>
      <c r="G486" s="1">
        <v>120.3907025</v>
      </c>
      <c r="H486" s="1" t="s">
        <v>1025</v>
      </c>
      <c r="I486" s="1" t="s">
        <v>540</v>
      </c>
      <c r="J486" s="1">
        <f>IF(K486="URBAN",1,IF(K486="SUBURBAN",2,IF(K486="RURAL",3,"")))</f>
        <v>3</v>
      </c>
      <c r="K486" s="1" t="s">
        <v>541</v>
      </c>
      <c r="L486" s="18">
        <v>46082</v>
      </c>
      <c r="M486" s="49">
        <v>0.58333333333333337</v>
      </c>
      <c r="N486" s="18">
        <v>46083</v>
      </c>
      <c r="O486" s="56">
        <v>0.5</v>
      </c>
      <c r="P486" s="31" t="str">
        <f>TEXT($L486, "dddd")</f>
        <v>Sunday</v>
      </c>
      <c r="Q486" s="39" t="s">
        <v>207</v>
      </c>
      <c r="R486" s="39">
        <v>2079</v>
      </c>
      <c r="S486" s="1" t="str">
        <f>IF(OR(MONTH(L486)=12, MONTH(L486)&lt;=5), "Dry Season", "Wet Season")</f>
        <v>Dry Season</v>
      </c>
      <c r="T486" s="1">
        <v>1</v>
      </c>
      <c r="U486" s="1">
        <v>0</v>
      </c>
      <c r="V486" s="1">
        <v>0</v>
      </c>
      <c r="W486" s="2">
        <f>IF(ISNUMBER(SEARCH("N/A", X486)), 0, 1)</f>
        <v>1</v>
      </c>
      <c r="X486" s="1" t="s">
        <v>671</v>
      </c>
      <c r="Y486" s="1">
        <v>17.589351099999998</v>
      </c>
      <c r="Z486" s="1">
        <v>120.38924539999999</v>
      </c>
      <c r="AA486" s="11" cm="1">
        <f t="array" ref="AA486">IF(ISBLANK(Y486), 0, VINCentyInvDistance(F486,G486,Y486,Z486))</f>
        <v>1627.5805149572964</v>
      </c>
      <c r="AB486" s="1">
        <v>0</v>
      </c>
      <c r="AC486" s="1">
        <v>6.4</v>
      </c>
      <c r="AD486" s="1">
        <v>4.7</v>
      </c>
      <c r="AE486" s="1">
        <v>25</v>
      </c>
      <c r="AF486" s="1">
        <v>1</v>
      </c>
      <c r="AG486" s="1" t="s">
        <v>672</v>
      </c>
      <c r="AH486" s="1" t="s">
        <v>495</v>
      </c>
      <c r="AI486" s="1" t="str">
        <f>TRIM(MID(SUBSTITUTE($H486,",",REPT(" ",200)),(LEN($H486)-LEN(SUBSTITUTE($H486,",",""))-2)*200+1,200))</f>
        <v>Ilocos Region</v>
      </c>
      <c r="AJ486" s="1" t="s">
        <v>55</v>
      </c>
      <c r="AK486" t="s">
        <v>16514</v>
      </c>
      <c r="AL486" s="7">
        <v>0</v>
      </c>
      <c r="AM486" s="1"/>
    </row>
    <row r="487" spans="1:39" ht="12.75" customHeight="1">
      <c r="A487" s="1"/>
      <c r="B487" s="1" t="s">
        <v>5624</v>
      </c>
      <c r="C487" s="1" t="s">
        <v>5625</v>
      </c>
      <c r="D487" s="3" t="str">
        <f ca="1">IFERROR(__xludf.DUMMYFUNCTION("PROPER(REGEXEXTRACT(B1382, ""(?:https?:\/\/)?(?:www\.)?([a-zA-Z0-9-]+)\.""))"),"Skyscanner")</f>
        <v>Skyscanner</v>
      </c>
      <c r="E487" s="1" t="s">
        <v>5626</v>
      </c>
      <c r="F487" s="1">
        <v>17.574753999999999</v>
      </c>
      <c r="G487" s="1">
        <v>120.390744</v>
      </c>
      <c r="H487" s="1" t="s">
        <v>1025</v>
      </c>
      <c r="I487" s="1" t="s">
        <v>540</v>
      </c>
      <c r="J487" s="1">
        <f>IF(K487="URBAN",1,IF(K487="SUBURBAN",2,IF(K487="RURAL",3,"")))</f>
        <v>3</v>
      </c>
      <c r="K487" s="1" t="s">
        <v>541</v>
      </c>
      <c r="L487" s="18">
        <v>46082</v>
      </c>
      <c r="M487" s="49">
        <v>0.58333333333333337</v>
      </c>
      <c r="N487" s="18">
        <v>46083</v>
      </c>
      <c r="O487" s="56">
        <v>0.5</v>
      </c>
      <c r="P487" s="31" t="str">
        <f>TEXT($L487, "dddd")</f>
        <v>Sunday</v>
      </c>
      <c r="Q487" s="39" t="s">
        <v>1266</v>
      </c>
      <c r="R487" s="39">
        <v>2394</v>
      </c>
      <c r="S487" s="1" t="str">
        <f>IF(OR(MONTH(L487)=12, MONTH(L487)&lt;=5), "Dry Season", "Wet Season")</f>
        <v>Dry Season</v>
      </c>
      <c r="T487" s="1">
        <v>1</v>
      </c>
      <c r="U487" s="1">
        <v>1</v>
      </c>
      <c r="V487" s="1">
        <v>0</v>
      </c>
      <c r="W487" s="2">
        <f>IF(ISNUMBER(SEARCH("N/A", X487)), 0, 1)</f>
        <v>0</v>
      </c>
      <c r="X487" s="1" t="s">
        <v>44</v>
      </c>
      <c r="Y487" s="1"/>
      <c r="Z487" s="1"/>
      <c r="AA487" s="11" cm="1">
        <f t="array" ref="AA487">IF(ISBLANK(Y487), 0, VINCentyInvDistance(F487,G487,Y487,Z487))</f>
        <v>0</v>
      </c>
      <c r="AB487" s="1">
        <v>0</v>
      </c>
      <c r="AC487" s="1">
        <v>7.8</v>
      </c>
      <c r="AD487" s="1">
        <v>4.3</v>
      </c>
      <c r="AE487" s="1">
        <v>3</v>
      </c>
      <c r="AF487" s="1">
        <v>1</v>
      </c>
      <c r="AG487" s="1" t="s">
        <v>582</v>
      </c>
      <c r="AH487" s="1" t="s">
        <v>495</v>
      </c>
      <c r="AI487" s="1"/>
      <c r="AJ487" s="1" t="s">
        <v>55</v>
      </c>
      <c r="AK487" t="s">
        <v>16986</v>
      </c>
      <c r="AL487" s="7">
        <v>0</v>
      </c>
      <c r="AM487" s="1" t="s">
        <v>5627</v>
      </c>
    </row>
    <row r="488" spans="1:39" ht="12.75" customHeight="1">
      <c r="A488" s="1"/>
      <c r="B488" s="1" t="s">
        <v>5628</v>
      </c>
      <c r="C488" s="1" t="s">
        <v>5629</v>
      </c>
      <c r="D488" s="3" t="str">
        <f ca="1">IFERROR(__xludf.DUMMYFUNCTION("PROPER(REGEXEXTRACT(B1383, ""(?:https?:\/\/)?(?:www\.)?([a-zA-Z0-9-]+)\.""))"),"Skyscanner")</f>
        <v>Skyscanner</v>
      </c>
      <c r="E488" s="1" t="s">
        <v>809</v>
      </c>
      <c r="F488" s="1">
        <v>17.572949999999999</v>
      </c>
      <c r="G488" s="1">
        <v>120.38890000000001</v>
      </c>
      <c r="H488" s="1" t="s">
        <v>821</v>
      </c>
      <c r="I488" s="1" t="s">
        <v>540</v>
      </c>
      <c r="J488" s="1">
        <f>IF(K488="URBAN",1,IF(K488="SUBURBAN",2,IF(K488="RURAL",3,"")))</f>
        <v>3</v>
      </c>
      <c r="K488" s="1" t="s">
        <v>541</v>
      </c>
      <c r="L488" s="18">
        <v>46082</v>
      </c>
      <c r="M488" s="49">
        <v>0.58333333333333337</v>
      </c>
      <c r="N488" s="18">
        <v>46083</v>
      </c>
      <c r="O488" s="56">
        <v>0.5</v>
      </c>
      <c r="P488" s="31" t="str">
        <f>TEXT($L488, "dddd")</f>
        <v>Sunday</v>
      </c>
      <c r="Q488" s="39" t="s">
        <v>111</v>
      </c>
      <c r="R488" s="39">
        <v>1971</v>
      </c>
      <c r="S488" s="1" t="str">
        <f>IF(OR(MONTH(L488)=12, MONTH(L488)&lt;=5), "Dry Season", "Wet Season")</f>
        <v>Dry Season</v>
      </c>
      <c r="T488" s="1">
        <v>1</v>
      </c>
      <c r="U488" s="1">
        <v>0</v>
      </c>
      <c r="V488" s="1">
        <v>0</v>
      </c>
      <c r="W488" s="2">
        <f>IF(ISNUMBER(SEARCH("N/A", X488)), 0, 1)</f>
        <v>0</v>
      </c>
      <c r="X488" s="1" t="s">
        <v>44</v>
      </c>
      <c r="Y488" s="1"/>
      <c r="Z488" s="1"/>
      <c r="AA488" s="11" cm="1">
        <f t="array" ref="AA488">IF(ISBLANK(Y488), 0, VINCentyInvDistance(F488,G488,Y488,Z488))</f>
        <v>0</v>
      </c>
      <c r="AB488" s="1">
        <v>1</v>
      </c>
      <c r="AC488" s="1">
        <v>7.2</v>
      </c>
      <c r="AD488" s="1">
        <v>4.5</v>
      </c>
      <c r="AE488" s="1">
        <v>94</v>
      </c>
      <c r="AF488" s="1">
        <v>1</v>
      </c>
      <c r="AG488" s="1" t="s">
        <v>582</v>
      </c>
      <c r="AH488" s="1" t="s">
        <v>495</v>
      </c>
      <c r="AI488" s="1"/>
      <c r="AJ488" s="1" t="s">
        <v>55</v>
      </c>
      <c r="AK488" t="s">
        <v>16987</v>
      </c>
      <c r="AL488" s="7">
        <v>0</v>
      </c>
      <c r="AM488" s="1" t="s">
        <v>5630</v>
      </c>
    </row>
    <row r="489" spans="1:39" ht="12.75" customHeight="1">
      <c r="A489" s="1"/>
      <c r="B489" s="1" t="s">
        <v>807</v>
      </c>
      <c r="C489" s="1" t="s">
        <v>5631</v>
      </c>
      <c r="D489" s="3" t="str">
        <f ca="1">IFERROR(__xludf.DUMMYFUNCTION("PROPER(REGEXEXTRACT(B1384, ""(?:https?:\/\/)?(?:www\.)?([a-zA-Z0-9-]+)\.""))"),"Skyscanner")</f>
        <v>Skyscanner</v>
      </c>
      <c r="E489" s="1" t="s">
        <v>1073</v>
      </c>
      <c r="F489" s="1">
        <v>17.583960000000001</v>
      </c>
      <c r="G489" s="1">
        <v>120.37165</v>
      </c>
      <c r="H489" s="1" t="s">
        <v>810</v>
      </c>
      <c r="I489" s="1" t="s">
        <v>540</v>
      </c>
      <c r="J489" s="1">
        <f>IF(K489="URBAN",1,IF(K489="SUBURBAN",2,IF(K489="RURAL",3,"")))</f>
        <v>3</v>
      </c>
      <c r="K489" s="1" t="s">
        <v>541</v>
      </c>
      <c r="L489" s="18">
        <v>46082</v>
      </c>
      <c r="M489" s="49">
        <v>0.58333333333333337</v>
      </c>
      <c r="N489" s="18">
        <v>46083</v>
      </c>
      <c r="O489" s="56">
        <v>0.5</v>
      </c>
      <c r="P489" s="31" t="str">
        <f>TEXT($L489, "dddd")</f>
        <v>Sunday</v>
      </c>
      <c r="Q489" s="39" t="s">
        <v>111</v>
      </c>
      <c r="R489" s="39">
        <v>6292</v>
      </c>
      <c r="S489" s="1" t="str">
        <f>IF(OR(MONTH(L489)=12, MONTH(L489)&lt;=5), "Dry Season", "Wet Season")</f>
        <v>Dry Season</v>
      </c>
      <c r="T489" s="1">
        <v>1</v>
      </c>
      <c r="U489" s="1">
        <v>0</v>
      </c>
      <c r="V489" s="1">
        <v>0</v>
      </c>
      <c r="W489" s="2">
        <f>IF(ISNUMBER(SEARCH("N/A", X489)), 0, 1)</f>
        <v>0</v>
      </c>
      <c r="X489" s="1" t="s">
        <v>44</v>
      </c>
      <c r="Y489" s="1"/>
      <c r="Z489" s="1"/>
      <c r="AA489" s="11" cm="1">
        <f t="array" ref="AA489">IF(ISBLANK(Y489), 0, VINCentyInvDistance(F489,G489,Y489,Z489))</f>
        <v>0</v>
      </c>
      <c r="AB489" s="1">
        <v>0</v>
      </c>
      <c r="AC489" s="1">
        <v>7.4</v>
      </c>
      <c r="AD489" s="1">
        <v>4.5</v>
      </c>
      <c r="AE489" s="1">
        <v>2</v>
      </c>
      <c r="AF489" s="1">
        <v>1</v>
      </c>
      <c r="AG489" s="1" t="s">
        <v>800</v>
      </c>
      <c r="AH489" s="1" t="s">
        <v>495</v>
      </c>
      <c r="AI489" s="1" t="str">
        <f>TRIM(MID(SUBSTITUTE($H489,",",REPT(" ",200)),(LEN($H489)-LEN(SUBSTITUTE($H489,",",""))-2)*200+1,200))</f>
        <v>Ilocos Region</v>
      </c>
      <c r="AJ489" s="1" t="s">
        <v>55</v>
      </c>
      <c r="AK489" t="s">
        <v>16530</v>
      </c>
      <c r="AL489" s="7">
        <v>0</v>
      </c>
      <c r="AM489" s="1" t="s">
        <v>811</v>
      </c>
    </row>
    <row r="490" spans="1:39" ht="12.75" customHeight="1">
      <c r="A490" s="1"/>
      <c r="B490" s="1" t="s">
        <v>1071</v>
      </c>
      <c r="C490" s="1" t="s">
        <v>5632</v>
      </c>
      <c r="D490" s="3" t="str">
        <f ca="1">IFERROR(__xludf.DUMMYFUNCTION("PROPER(REGEXEXTRACT(B1385, ""(?:https?:\/\/)?(?:www\.)?([a-zA-Z0-9-]+)\.""))"),"Skyscanner")</f>
        <v>Skyscanner</v>
      </c>
      <c r="E490" s="1" t="s">
        <v>5633</v>
      </c>
      <c r="F490" s="1">
        <v>17.570533000000001</v>
      </c>
      <c r="G490" s="1">
        <v>120.388806</v>
      </c>
      <c r="H490" s="1" t="s">
        <v>1074</v>
      </c>
      <c r="I490" s="1" t="s">
        <v>540</v>
      </c>
      <c r="J490" s="1">
        <f>IF(K490="URBAN",1,IF(K490="SUBURBAN",2,IF(K490="RURAL",3,"")))</f>
        <v>3</v>
      </c>
      <c r="K490" s="1" t="s">
        <v>541</v>
      </c>
      <c r="L490" s="18">
        <v>46082</v>
      </c>
      <c r="M490" s="49">
        <v>0.58333333333333337</v>
      </c>
      <c r="N490" s="18">
        <v>46083</v>
      </c>
      <c r="O490" s="56">
        <v>0.5</v>
      </c>
      <c r="P490" s="31" t="str">
        <f>TEXT($L490, "dddd")</f>
        <v>Sunday</v>
      </c>
      <c r="Q490" s="39" t="s">
        <v>111</v>
      </c>
      <c r="R490" s="39">
        <v>1618</v>
      </c>
      <c r="S490" s="1" t="str">
        <f>IF(OR(MONTH(L490)=12, MONTH(L490)&lt;=5), "Dry Season", "Wet Season")</f>
        <v>Dry Season</v>
      </c>
      <c r="T490" s="1">
        <v>1</v>
      </c>
      <c r="U490" s="1">
        <v>0</v>
      </c>
      <c r="V490" s="1">
        <v>0</v>
      </c>
      <c r="W490" s="2">
        <f>IF(ISNUMBER(SEARCH("N/A", X490)), 0, 1)</f>
        <v>0</v>
      </c>
      <c r="X490" s="1" t="s">
        <v>44</v>
      </c>
      <c r="Y490" s="1"/>
      <c r="Z490" s="1"/>
      <c r="AA490" s="11" cm="1">
        <f t="array" ref="AA490">IF(ISBLANK(Y490), 0, VINCentyInvDistance(F490,G490,Y490,Z490))</f>
        <v>0</v>
      </c>
      <c r="AB490" s="1">
        <v>0</v>
      </c>
      <c r="AC490" s="1">
        <v>10</v>
      </c>
      <c r="AD490" s="1">
        <v>4.4000000000000004</v>
      </c>
      <c r="AE490" s="1">
        <v>100</v>
      </c>
      <c r="AF490" s="1">
        <v>1</v>
      </c>
      <c r="AG490" s="1" t="s">
        <v>582</v>
      </c>
      <c r="AH490" s="1" t="s">
        <v>495</v>
      </c>
      <c r="AI490" s="1"/>
      <c r="AJ490" s="1" t="s">
        <v>55</v>
      </c>
      <c r="AK490" t="s">
        <v>16988</v>
      </c>
      <c r="AL490" s="7">
        <v>0</v>
      </c>
      <c r="AM490" s="1" t="s">
        <v>1075</v>
      </c>
    </row>
    <row r="491" spans="1:39" ht="12.75" customHeight="1">
      <c r="A491" s="1"/>
      <c r="B491" s="1" t="s">
        <v>5634</v>
      </c>
      <c r="C491" s="1" t="s">
        <v>5635</v>
      </c>
      <c r="D491" s="3" t="str">
        <f ca="1">IFERROR(__xludf.DUMMYFUNCTION("PROPER(REGEXEXTRACT(B1386, ""(?:https?:\/\/)?(?:www\.)?([a-zA-Z0-9-]+)\.""))"),"Skyscanner")</f>
        <v>Skyscanner</v>
      </c>
      <c r="E491" s="1" t="s">
        <v>5636</v>
      </c>
      <c r="F491" s="1">
        <v>17.573744000000001</v>
      </c>
      <c r="G491" s="1">
        <v>120.39259</v>
      </c>
      <c r="H491" s="1" t="s">
        <v>5637</v>
      </c>
      <c r="I491" s="1" t="s">
        <v>540</v>
      </c>
      <c r="J491" s="1">
        <f>IF(K491="URBAN",1,IF(K491="SUBURBAN",2,IF(K491="RURAL",3,"")))</f>
        <v>3</v>
      </c>
      <c r="K491" s="1" t="s">
        <v>541</v>
      </c>
      <c r="L491" s="18">
        <v>46082</v>
      </c>
      <c r="M491" s="49">
        <v>0.58333333333333337</v>
      </c>
      <c r="N491" s="18">
        <v>46083</v>
      </c>
      <c r="O491" s="56">
        <v>0.5</v>
      </c>
      <c r="P491" s="31" t="str">
        <f>TEXT($L491, "dddd")</f>
        <v>Sunday</v>
      </c>
      <c r="Q491" s="39" t="s">
        <v>186</v>
      </c>
      <c r="R491" s="39">
        <v>1931</v>
      </c>
      <c r="S491" s="1" t="str">
        <f>IF(OR(MONTH(L491)=12, MONTH(L491)&lt;=5), "Dry Season", "Wet Season")</f>
        <v>Dry Season</v>
      </c>
      <c r="T491" s="1">
        <v>1</v>
      </c>
      <c r="U491" s="1">
        <v>0</v>
      </c>
      <c r="V491" s="1">
        <v>0</v>
      </c>
      <c r="W491" s="2">
        <f>IF(ISNUMBER(SEARCH("N/A", X491)), 0, 1)</f>
        <v>0</v>
      </c>
      <c r="X491" s="1" t="s">
        <v>44</v>
      </c>
      <c r="Y491" s="1"/>
      <c r="Z491" s="1"/>
      <c r="AA491" s="11" cm="1">
        <f t="array" ref="AA491">IF(ISBLANK(Y491), 0, VINCentyInvDistance(F491,G491,Y491,Z491))</f>
        <v>0</v>
      </c>
      <c r="AB491" s="1">
        <v>0</v>
      </c>
      <c r="AC491" s="1">
        <v>9</v>
      </c>
      <c r="AD491" s="1">
        <v>3.8</v>
      </c>
      <c r="AE491" s="1">
        <v>50</v>
      </c>
      <c r="AF491" s="1">
        <v>1</v>
      </c>
      <c r="AG491" s="1" t="s">
        <v>582</v>
      </c>
      <c r="AH491" s="1" t="s">
        <v>495</v>
      </c>
      <c r="AI491" s="1" t="str">
        <f>TRIM(MID(SUBSTITUTE($H491,",",REPT(" ",200)),(LEN($H491)-LEN(SUBSTITUTE($H491,",",""))-2)*200+1,200))</f>
        <v>Ilocos Region</v>
      </c>
      <c r="AJ491" s="1" t="s">
        <v>55</v>
      </c>
      <c r="AK491" t="s">
        <v>16989</v>
      </c>
      <c r="AL491" s="7">
        <v>0</v>
      </c>
      <c r="AM491" s="1" t="s">
        <v>5638</v>
      </c>
    </row>
    <row r="492" spans="1:39" ht="12.75" customHeight="1">
      <c r="A492" s="1"/>
      <c r="B492" s="1" t="s">
        <v>5634</v>
      </c>
      <c r="C492" s="1" t="s">
        <v>5635</v>
      </c>
      <c r="D492" s="1" t="str">
        <f ca="1">IFERROR(__xludf.DUMMYFUNCTION("PROPER(REGEXEXTRACT(B1387, ""(?:https?:\/\/)?(?:www\.)?([a-zA-Z0-9-]+)\.""))"),"Skyscanner")</f>
        <v>Skyscanner</v>
      </c>
      <c r="E492" s="1" t="s">
        <v>5636</v>
      </c>
      <c r="F492" s="15">
        <v>17.573744000000001</v>
      </c>
      <c r="G492" s="15">
        <v>120.39259</v>
      </c>
      <c r="H492" s="1" t="s">
        <v>5637</v>
      </c>
      <c r="I492" s="1" t="s">
        <v>540</v>
      </c>
      <c r="J492" s="1">
        <f>IF(K492="URBAN",1,IF(K492="SUBURBAN",2,IF(K492="RURAL",3,"")))</f>
        <v>3</v>
      </c>
      <c r="K492" s="1" t="s">
        <v>541</v>
      </c>
      <c r="L492" s="22">
        <v>46089</v>
      </c>
      <c r="M492" s="52">
        <v>0.58333333333333337</v>
      </c>
      <c r="N492" s="23">
        <f>L492+1</f>
        <v>46090</v>
      </c>
      <c r="O492" s="52">
        <v>0.5</v>
      </c>
      <c r="P492" s="34" t="str">
        <f>TEXT($L492, "dddd")</f>
        <v>Sunday</v>
      </c>
      <c r="Q492" s="40" t="s">
        <v>117</v>
      </c>
      <c r="R492" s="45">
        <v>1306</v>
      </c>
      <c r="S492" s="1" t="str">
        <f>IF(OR(MONTH(L492)=12, MONTH(L492)&lt;=5), "Dry Season", "Wet Season")</f>
        <v>Dry Season</v>
      </c>
      <c r="T492" s="15">
        <v>1</v>
      </c>
      <c r="U492" s="15">
        <v>0</v>
      </c>
      <c r="V492" s="15">
        <v>0</v>
      </c>
      <c r="W492" s="2">
        <f>IF(ISNUMBER(SEARCH("N/A", X492)), 0, 1)</f>
        <v>0</v>
      </c>
      <c r="X492" s="1" t="s">
        <v>44</v>
      </c>
      <c r="Y492" s="1"/>
      <c r="Z492" s="1"/>
      <c r="AA492" s="11" cm="1">
        <f t="array" ref="AA492">IF(ISBLANK(Y492), 0, VINCentyInvDistance(F492,G492,Y492,Z492))</f>
        <v>0</v>
      </c>
      <c r="AB492" s="15">
        <v>0</v>
      </c>
      <c r="AC492" s="15">
        <v>9</v>
      </c>
      <c r="AD492" s="15">
        <v>3.8</v>
      </c>
      <c r="AE492" s="15">
        <v>50</v>
      </c>
      <c r="AF492" s="15">
        <v>1</v>
      </c>
      <c r="AG492" s="1" t="s">
        <v>582</v>
      </c>
      <c r="AH492" s="1" t="s">
        <v>495</v>
      </c>
      <c r="AI492" s="1" t="str">
        <f>TRIM(MID(SUBSTITUTE($H492,",",REPT(" ",200)),(LEN($H492)-LEN(SUBSTITUTE($H492,",",""))-2)*200+1,200))</f>
        <v>Ilocos Region</v>
      </c>
      <c r="AJ492" s="1" t="s">
        <v>55</v>
      </c>
      <c r="AK492" t="s">
        <v>16989</v>
      </c>
      <c r="AL492" s="16">
        <v>0</v>
      </c>
      <c r="AM492" s="1" t="s">
        <v>5638</v>
      </c>
    </row>
    <row r="493" spans="1:39" ht="12.75" customHeight="1">
      <c r="A493" s="1"/>
      <c r="B493" s="1" t="s">
        <v>5639</v>
      </c>
      <c r="C493" s="1" t="s">
        <v>5640</v>
      </c>
      <c r="D493" s="3" t="str">
        <f ca="1">IFERROR(__xludf.DUMMYFUNCTION("PROPER(REGEXEXTRACT(B1388, ""(?:https?:\/\/)?(?:www\.)?([a-zA-Z0-9-]+)\.""))"),"Skyscanner")</f>
        <v>Skyscanner</v>
      </c>
      <c r="E493" s="1" t="s">
        <v>5641</v>
      </c>
      <c r="F493" s="1">
        <v>17.569863000000002</v>
      </c>
      <c r="G493" s="1">
        <v>120.39814</v>
      </c>
      <c r="H493" s="1" t="s">
        <v>5642</v>
      </c>
      <c r="I493" s="1" t="s">
        <v>540</v>
      </c>
      <c r="J493" s="1">
        <f>IF(K493="URBAN",1,IF(K493="SUBURBAN",2,IF(K493="RURAL",3,"")))</f>
        <v>3</v>
      </c>
      <c r="K493" s="1" t="s">
        <v>541</v>
      </c>
      <c r="L493" s="18">
        <v>46082</v>
      </c>
      <c r="M493" s="49">
        <v>0.54166666666666663</v>
      </c>
      <c r="N493" s="18">
        <v>46083</v>
      </c>
      <c r="O493" s="56">
        <v>0.45833333333333331</v>
      </c>
      <c r="P493" s="31" t="str">
        <f>TEXT($L493, "dddd")</f>
        <v>Sunday</v>
      </c>
      <c r="Q493" s="39" t="s">
        <v>111</v>
      </c>
      <c r="R493" s="39">
        <v>4262</v>
      </c>
      <c r="S493" s="1" t="str">
        <f>IF(OR(MONTH(L493)=12, MONTH(L493)&lt;=5), "Dry Season", "Wet Season")</f>
        <v>Dry Season</v>
      </c>
      <c r="T493" s="1">
        <v>1</v>
      </c>
      <c r="U493" s="1">
        <v>0</v>
      </c>
      <c r="V493" s="1">
        <v>0</v>
      </c>
      <c r="W493" s="2">
        <f>IF(ISNUMBER(SEARCH("N/A", X493)), 0, 1)</f>
        <v>0</v>
      </c>
      <c r="X493" s="1" t="s">
        <v>44</v>
      </c>
      <c r="Y493" s="1"/>
      <c r="Z493" s="1"/>
      <c r="AA493" s="11" cm="1">
        <f t="array" ref="AA493">IF(ISBLANK(Y493), 0, VINCentyInvDistance(F493,G493,Y493,Z493))</f>
        <v>0</v>
      </c>
      <c r="AB493" s="1">
        <v>1</v>
      </c>
      <c r="AC493" s="1">
        <v>7</v>
      </c>
      <c r="AD493" s="1">
        <v>4.4000000000000004</v>
      </c>
      <c r="AE493" s="1">
        <v>9</v>
      </c>
      <c r="AF493" s="1">
        <v>1</v>
      </c>
      <c r="AG493" s="1" t="s">
        <v>582</v>
      </c>
      <c r="AH493" s="1" t="s">
        <v>495</v>
      </c>
      <c r="AI493" s="1" t="str">
        <f>TRIM(MID(SUBSTITUTE($H493,",",REPT(" ",200)),(LEN($H493)-LEN(SUBSTITUTE($H493,",",""))-2)*200+1,200))</f>
        <v>Ilocos Region</v>
      </c>
      <c r="AJ493" s="1" t="s">
        <v>55</v>
      </c>
      <c r="AK493" t="s">
        <v>16990</v>
      </c>
      <c r="AL493" s="7">
        <v>0</v>
      </c>
      <c r="AM493" s="1" t="s">
        <v>5643</v>
      </c>
    </row>
    <row r="494" spans="1:39" ht="12.75" customHeight="1">
      <c r="A494" s="1"/>
      <c r="B494" s="1" t="s">
        <v>5644</v>
      </c>
      <c r="C494" s="1" t="s">
        <v>5645</v>
      </c>
      <c r="D494" s="3" t="str">
        <f ca="1">IFERROR(__xludf.DUMMYFUNCTION("PROPER(REGEXEXTRACT(B1389, ""(?:https?:\/\/)?(?:www\.)?([a-zA-Z0-9-]+)\.""))"),"Skyscanner")</f>
        <v>Skyscanner</v>
      </c>
      <c r="E494" s="1" t="s">
        <v>5646</v>
      </c>
      <c r="F494" s="1">
        <v>17.572116000000001</v>
      </c>
      <c r="G494" s="1">
        <v>120.39036299999999</v>
      </c>
      <c r="H494" s="1" t="s">
        <v>1025</v>
      </c>
      <c r="I494" s="1" t="s">
        <v>540</v>
      </c>
      <c r="J494" s="1">
        <f>IF(K494="URBAN",1,IF(K494="SUBURBAN",2,IF(K494="RURAL",3,"")))</f>
        <v>3</v>
      </c>
      <c r="K494" s="1" t="s">
        <v>541</v>
      </c>
      <c r="L494" s="18">
        <v>46082</v>
      </c>
      <c r="M494" s="49">
        <v>0.58333333333333337</v>
      </c>
      <c r="N494" s="18">
        <v>46083</v>
      </c>
      <c r="O494" s="56">
        <v>0.5</v>
      </c>
      <c r="P494" s="31" t="str">
        <f>TEXT($L494, "dddd")</f>
        <v>Sunday</v>
      </c>
      <c r="Q494" s="39" t="s">
        <v>207</v>
      </c>
      <c r="R494" s="39">
        <v>4518</v>
      </c>
      <c r="S494" s="1" t="str">
        <f>IF(OR(MONTH(L494)=12, MONTH(L494)&lt;=5), "Dry Season", "Wet Season")</f>
        <v>Dry Season</v>
      </c>
      <c r="T494" s="1">
        <v>2</v>
      </c>
      <c r="U494" s="1">
        <v>0</v>
      </c>
      <c r="V494" s="1">
        <v>1</v>
      </c>
      <c r="W494" s="2">
        <f>IF(ISNUMBER(SEARCH("N/A", X494)), 0, 1)</f>
        <v>0</v>
      </c>
      <c r="X494" s="1" t="s">
        <v>44</v>
      </c>
      <c r="Y494" s="1"/>
      <c r="Z494" s="1"/>
      <c r="AA494" s="11" cm="1">
        <f t="array" ref="AA494">IF(ISBLANK(Y494), 0, VINCentyInvDistance(F494,G494,Y494,Z494))</f>
        <v>0</v>
      </c>
      <c r="AB494" s="1">
        <v>0</v>
      </c>
      <c r="AC494" s="1">
        <v>9</v>
      </c>
      <c r="AD494" s="1">
        <v>4.4000000000000004</v>
      </c>
      <c r="AE494" s="1">
        <v>83</v>
      </c>
      <c r="AF494" s="1">
        <v>1</v>
      </c>
      <c r="AG494" s="1" t="s">
        <v>582</v>
      </c>
      <c r="AH494" s="1" t="s">
        <v>495</v>
      </c>
      <c r="AI494" s="1"/>
      <c r="AJ494" s="1" t="s">
        <v>55</v>
      </c>
      <c r="AK494" t="s">
        <v>16991</v>
      </c>
      <c r="AL494" s="7">
        <v>0</v>
      </c>
      <c r="AM494" s="1" t="s">
        <v>5647</v>
      </c>
    </row>
    <row r="495" spans="1:39" ht="12.75" customHeight="1">
      <c r="A495" s="1"/>
      <c r="B495" s="1" t="s">
        <v>5648</v>
      </c>
      <c r="C495" s="1" t="s">
        <v>5649</v>
      </c>
      <c r="D495" s="3" t="str">
        <f ca="1">IFERROR(__xludf.DUMMYFUNCTION("PROPER(REGEXEXTRACT(B1390, ""(?:https?:\/\/)?(?:www\.)?([a-zA-Z0-9-]+)\.""))"),"Skyscanner")</f>
        <v>Skyscanner</v>
      </c>
      <c r="E495" s="1" t="s">
        <v>5650</v>
      </c>
      <c r="F495" s="1">
        <v>17.573554000000001</v>
      </c>
      <c r="G495" s="1">
        <v>120.389762</v>
      </c>
      <c r="H495" s="1" t="s">
        <v>5651</v>
      </c>
      <c r="I495" s="1" t="s">
        <v>540</v>
      </c>
      <c r="J495" s="1">
        <f>IF(K495="URBAN",1,IF(K495="SUBURBAN",2,IF(K495="RURAL",3,"")))</f>
        <v>3</v>
      </c>
      <c r="K495" s="1" t="s">
        <v>541</v>
      </c>
      <c r="L495" s="18">
        <v>46082</v>
      </c>
      <c r="M495" s="49">
        <v>0.58333333333333337</v>
      </c>
      <c r="N495" s="18">
        <v>46083</v>
      </c>
      <c r="O495" s="56">
        <v>0.5</v>
      </c>
      <c r="P495" s="31" t="str">
        <f>TEXT($L495, "dddd")</f>
        <v>Sunday</v>
      </c>
      <c r="Q495" s="39" t="s">
        <v>1026</v>
      </c>
      <c r="R495" s="39">
        <v>1415</v>
      </c>
      <c r="S495" s="1" t="str">
        <f>IF(OR(MONTH(L495)=12, MONTH(L495)&lt;=5), "Dry Season", "Wet Season")</f>
        <v>Dry Season</v>
      </c>
      <c r="T495" s="1">
        <v>1</v>
      </c>
      <c r="U495" s="1">
        <v>0</v>
      </c>
      <c r="V495" s="1">
        <v>0</v>
      </c>
      <c r="W495" s="2">
        <f>IF(ISNUMBER(SEARCH("N/A", X495)), 0, 1)</f>
        <v>0</v>
      </c>
      <c r="X495" s="1" t="s">
        <v>44</v>
      </c>
      <c r="Y495" s="1"/>
      <c r="Z495" s="1"/>
      <c r="AA495" s="11" cm="1">
        <f t="array" ref="AA495">IF(ISBLANK(Y495), 0, VINCentyInvDistance(F495,G495,Y495,Z495))</f>
        <v>0</v>
      </c>
      <c r="AB495" s="1">
        <v>1</v>
      </c>
      <c r="AC495" s="1">
        <v>8.4</v>
      </c>
      <c r="AD495" s="1">
        <v>3.6</v>
      </c>
      <c r="AE495" s="1">
        <v>219</v>
      </c>
      <c r="AF495" s="1">
        <v>1</v>
      </c>
      <c r="AG495" s="1" t="s">
        <v>582</v>
      </c>
      <c r="AH495" s="1" t="s">
        <v>495</v>
      </c>
      <c r="AI495" s="1"/>
      <c r="AJ495" s="1" t="s">
        <v>55</v>
      </c>
      <c r="AK495" t="s">
        <v>16992</v>
      </c>
      <c r="AL495" s="7">
        <v>0</v>
      </c>
      <c r="AM495" s="1" t="s">
        <v>5652</v>
      </c>
    </row>
    <row r="496" spans="1:39" ht="12.75" customHeight="1">
      <c r="A496" s="1"/>
      <c r="B496" s="1" t="s">
        <v>5653</v>
      </c>
      <c r="C496" s="1" t="s">
        <v>5654</v>
      </c>
      <c r="D496" s="3" t="str">
        <f ca="1">IFERROR(__xludf.DUMMYFUNCTION("PROPER(REGEXEXTRACT(B1391, ""(?:https?:\/\/)?(?:www\.)?([a-zA-Z0-9-]+)\.""))"),"Skyscanner")</f>
        <v>Skyscanner</v>
      </c>
      <c r="E496" s="1" t="s">
        <v>5655</v>
      </c>
      <c r="F496" s="1">
        <v>17.569772</v>
      </c>
      <c r="G496" s="1">
        <v>120.38334</v>
      </c>
      <c r="H496" s="1" t="s">
        <v>5591</v>
      </c>
      <c r="I496" s="1" t="s">
        <v>540</v>
      </c>
      <c r="J496" s="1">
        <f>IF(K496="URBAN",1,IF(K496="SUBURBAN",2,IF(K496="RURAL",3,"")))</f>
        <v>3</v>
      </c>
      <c r="K496" s="1" t="s">
        <v>541</v>
      </c>
      <c r="L496" s="18">
        <v>46082</v>
      </c>
      <c r="M496" s="49">
        <v>0.58333333333333337</v>
      </c>
      <c r="N496" s="18">
        <v>46083</v>
      </c>
      <c r="O496" s="56">
        <v>0.5</v>
      </c>
      <c r="P496" s="31" t="str">
        <f>TEXT($L496, "dddd")</f>
        <v>Sunday</v>
      </c>
      <c r="Q496" s="39" t="s">
        <v>207</v>
      </c>
      <c r="R496" s="39">
        <v>1356</v>
      </c>
      <c r="S496" s="1" t="str">
        <f>IF(OR(MONTH(L496)=12, MONTH(L496)&lt;=5), "Dry Season", "Wet Season")</f>
        <v>Dry Season</v>
      </c>
      <c r="T496" s="1">
        <v>1</v>
      </c>
      <c r="U496" s="1">
        <v>0</v>
      </c>
      <c r="V496" s="1">
        <v>0</v>
      </c>
      <c r="W496" s="2">
        <f>IF(ISNUMBER(SEARCH("N/A", X496)), 0, 1)</f>
        <v>1</v>
      </c>
      <c r="X496" s="1" t="s">
        <v>671</v>
      </c>
      <c r="Y496" s="1">
        <v>17.589351099999998</v>
      </c>
      <c r="Z496" s="1">
        <v>120.38924539999999</v>
      </c>
      <c r="AA496" s="11" cm="1">
        <f t="array" ref="AA496">IF(ISBLANK(Y496), 0, VINCentyInvDistance(F496,G496,Y496,Z496))</f>
        <v>2255.7831164357044</v>
      </c>
      <c r="AB496" s="1">
        <v>0</v>
      </c>
      <c r="AC496" s="1">
        <v>7.4</v>
      </c>
      <c r="AD496" s="1">
        <v>4.0999999999999996</v>
      </c>
      <c r="AE496" s="1">
        <v>30</v>
      </c>
      <c r="AF496" s="1">
        <v>1</v>
      </c>
      <c r="AG496" s="1" t="s">
        <v>672</v>
      </c>
      <c r="AH496" s="1" t="s">
        <v>495</v>
      </c>
      <c r="AI496" s="1" t="str">
        <f>TRIM(MID(SUBSTITUTE($H496,",",REPT(" ",200)),(LEN($H496)-LEN(SUBSTITUTE($H496,",",""))-2)*200+1,200))</f>
        <v>Ilocos Region</v>
      </c>
      <c r="AJ496" s="1" t="s">
        <v>55</v>
      </c>
      <c r="AK496" t="s">
        <v>5621</v>
      </c>
      <c r="AL496" s="7">
        <v>0</v>
      </c>
      <c r="AM496" s="1"/>
    </row>
    <row r="497" spans="1:39" ht="12.75" customHeight="1">
      <c r="A497" s="1"/>
      <c r="B497" s="1" t="s">
        <v>5656</v>
      </c>
      <c r="C497" s="1" t="s">
        <v>5657</v>
      </c>
      <c r="D497" s="3" t="str">
        <f ca="1">IFERROR(__xludf.DUMMYFUNCTION("PROPER(REGEXEXTRACT(B1392, ""(?:https?:\/\/)?(?:www\.)?([a-zA-Z0-9-]+)\.""))"),"Skyscanner")</f>
        <v>Skyscanner</v>
      </c>
      <c r="E497" s="1" t="s">
        <v>5590</v>
      </c>
      <c r="F497" s="1">
        <v>17.569849999999999</v>
      </c>
      <c r="G497" s="1">
        <v>120.3835</v>
      </c>
      <c r="H497" s="1" t="s">
        <v>5591</v>
      </c>
      <c r="I497" s="1" t="s">
        <v>540</v>
      </c>
      <c r="J497" s="1">
        <f>IF(K497="URBAN",1,IF(K497="SUBURBAN",2,IF(K497="RURAL",3,"")))</f>
        <v>3</v>
      </c>
      <c r="K497" s="1" t="s">
        <v>541</v>
      </c>
      <c r="L497" s="18">
        <v>46082</v>
      </c>
      <c r="M497" s="49">
        <v>0.58333333333333337</v>
      </c>
      <c r="N497" s="18">
        <v>46083</v>
      </c>
      <c r="O497" s="56">
        <v>0.5</v>
      </c>
      <c r="P497" s="31" t="str">
        <f>TEXT($L497, "dddd")</f>
        <v>Sunday</v>
      </c>
      <c r="Q497" s="39" t="s">
        <v>207</v>
      </c>
      <c r="R497" s="39">
        <v>1460</v>
      </c>
      <c r="S497" s="1" t="str">
        <f>IF(OR(MONTH(L497)=12, MONTH(L497)&lt;=5), "Dry Season", "Wet Season")</f>
        <v>Dry Season</v>
      </c>
      <c r="T497" s="1">
        <v>2</v>
      </c>
      <c r="U497" s="1">
        <v>0</v>
      </c>
      <c r="V497" s="1">
        <v>0</v>
      </c>
      <c r="W497" s="2">
        <f>IF(ISNUMBER(SEARCH("N/A", X497)), 0, 1)</f>
        <v>0</v>
      </c>
      <c r="X497" s="1" t="s">
        <v>44</v>
      </c>
      <c r="Y497" s="1"/>
      <c r="Z497" s="1"/>
      <c r="AA497" s="11" cm="1">
        <f t="array" ref="AA497">IF(ISBLANK(Y497), 0, VINCentyInvDistance(F497,G497,Y497,Z497))</f>
        <v>0</v>
      </c>
      <c r="AB497" s="1">
        <v>0</v>
      </c>
      <c r="AC497" s="1">
        <v>7.4</v>
      </c>
      <c r="AD497" s="1">
        <v>4.0999999999999996</v>
      </c>
      <c r="AE497" s="1">
        <v>3</v>
      </c>
      <c r="AF497" s="1">
        <v>1</v>
      </c>
      <c r="AG497" s="1" t="s">
        <v>582</v>
      </c>
      <c r="AH497" s="1" t="s">
        <v>495</v>
      </c>
      <c r="AI497" s="1"/>
      <c r="AJ497" s="1" t="s">
        <v>55</v>
      </c>
      <c r="AK497" t="s">
        <v>5658</v>
      </c>
      <c r="AL497" s="7">
        <v>0</v>
      </c>
      <c r="AM497" s="1" t="s">
        <v>5659</v>
      </c>
    </row>
    <row r="498" spans="1:39" ht="12.75" customHeight="1">
      <c r="A498" s="1"/>
      <c r="B498" s="1" t="s">
        <v>5660</v>
      </c>
      <c r="C498" s="1" t="s">
        <v>5661</v>
      </c>
      <c r="D498" s="3" t="str">
        <f ca="1">IFERROR(__xludf.DUMMYFUNCTION("PROPER(REGEXEXTRACT(B1393, ""(?:https?:\/\/)?(?:www\.)?([a-zA-Z0-9-]+)\.""))"),"Google")</f>
        <v>Google</v>
      </c>
      <c r="E498" s="1" t="s">
        <v>5662</v>
      </c>
      <c r="F498" s="1">
        <v>12.134244000000001</v>
      </c>
      <c r="G498" s="1">
        <v>119.93417700000001</v>
      </c>
      <c r="H498" s="1" t="s">
        <v>5663</v>
      </c>
      <c r="I498" s="1" t="s">
        <v>540</v>
      </c>
      <c r="J498" s="1">
        <f>IF(K498="URBAN",1,IF(K498="SUBURBAN",2,IF(K498="RURAL",3,"")))</f>
        <v>3</v>
      </c>
      <c r="K498" s="1" t="s">
        <v>541</v>
      </c>
      <c r="L498" s="18">
        <v>46082</v>
      </c>
      <c r="M498" s="49">
        <v>0.625</v>
      </c>
      <c r="N498" s="18">
        <v>46083</v>
      </c>
      <c r="O498" s="56">
        <v>0.5</v>
      </c>
      <c r="P498" s="31" t="str">
        <f>TEXT($L498, "dddd")</f>
        <v>Sunday</v>
      </c>
      <c r="Q498" s="39" t="s">
        <v>111</v>
      </c>
      <c r="R498" s="39">
        <v>4950</v>
      </c>
      <c r="S498" s="1" t="str">
        <f>IF(OR(MONTH(L498)=12, MONTH(L498)&lt;=5), "Dry Season", "Wet Season")</f>
        <v>Dry Season</v>
      </c>
      <c r="T498" s="1">
        <v>1</v>
      </c>
      <c r="U498" s="1">
        <v>0</v>
      </c>
      <c r="V498" s="1">
        <v>0</v>
      </c>
      <c r="W498" s="2">
        <f>IF(ISNUMBER(SEARCH("N/A", X498)), 0, 1)</f>
        <v>0</v>
      </c>
      <c r="X498" s="1" t="s">
        <v>44</v>
      </c>
      <c r="Y498" s="1"/>
      <c r="Z498" s="1"/>
      <c r="AA498" s="11" cm="1">
        <f t="array" ref="AA498">IF(ISBLANK(Y498), 0, VINCentyInvDistance(F498,G498,Y498,Z498))</f>
        <v>0</v>
      </c>
      <c r="AB498" s="1">
        <v>0</v>
      </c>
      <c r="AC498" s="1">
        <v>8.6</v>
      </c>
      <c r="AD498" s="1">
        <v>0</v>
      </c>
      <c r="AE498" s="1">
        <v>170</v>
      </c>
      <c r="AF498" s="1">
        <v>1</v>
      </c>
      <c r="AG498" s="1" t="s">
        <v>3136</v>
      </c>
      <c r="AH498" s="1" t="s">
        <v>1597</v>
      </c>
      <c r="AI498" s="1" t="str">
        <f>TRIM(MID(SUBSTITUTE($H498,",",REPT(" ",200)),(LEN($H498)-LEN(SUBSTITUTE($H498,",",""))-2)*200+1,200))</f>
        <v>Mimaropa</v>
      </c>
      <c r="AJ498" s="1" t="s">
        <v>55</v>
      </c>
      <c r="AL498" s="7">
        <v>0</v>
      </c>
      <c r="AM498" s="1" t="s">
        <v>5664</v>
      </c>
    </row>
    <row r="499" spans="1:39" ht="12.75" customHeight="1">
      <c r="A499" s="1"/>
      <c r="B499" s="1" t="s">
        <v>5665</v>
      </c>
      <c r="C499" s="1" t="s">
        <v>5666</v>
      </c>
      <c r="D499" s="3" t="str">
        <f ca="1">IFERROR(__xludf.DUMMYFUNCTION("PROPER(REGEXEXTRACT(B1394, ""(?:https?:\/\/)?(?:www\.)?([a-zA-Z0-9-]+)\.""))"),"Skyscanner")</f>
        <v>Skyscanner</v>
      </c>
      <c r="E499" s="1" t="s">
        <v>776</v>
      </c>
      <c r="F499" s="1">
        <v>17.568362</v>
      </c>
      <c r="G499" s="1">
        <v>120.386912</v>
      </c>
      <c r="H499" s="1" t="s">
        <v>5667</v>
      </c>
      <c r="I499" s="1" t="s">
        <v>540</v>
      </c>
      <c r="J499" s="1">
        <f>IF(K499="URBAN",1,IF(K499="SUBURBAN",2,IF(K499="RURAL",3,"")))</f>
        <v>3</v>
      </c>
      <c r="K499" s="1" t="s">
        <v>541</v>
      </c>
      <c r="L499" s="18">
        <v>46082</v>
      </c>
      <c r="M499" s="49">
        <v>0.58333333333333337</v>
      </c>
      <c r="N499" s="18">
        <v>46083</v>
      </c>
      <c r="O499" s="56">
        <v>0.5</v>
      </c>
      <c r="P499" s="31" t="str">
        <f>TEXT($L499, "dddd")</f>
        <v>Sunday</v>
      </c>
      <c r="Q499" s="39" t="s">
        <v>5668</v>
      </c>
      <c r="R499" s="39">
        <v>1683.5</v>
      </c>
      <c r="S499" s="1" t="str">
        <f>IF(OR(MONTH(L499)=12, MONTH(L499)&lt;=5), "Dry Season", "Wet Season")</f>
        <v>Dry Season</v>
      </c>
      <c r="T499" s="1">
        <v>1</v>
      </c>
      <c r="U499" s="1">
        <v>1</v>
      </c>
      <c r="V499" s="1">
        <v>1</v>
      </c>
      <c r="W499" s="2">
        <f>IF(ISNUMBER(SEARCH("N/A", X499)), 0, 1)</f>
        <v>0</v>
      </c>
      <c r="X499" s="1" t="s">
        <v>44</v>
      </c>
      <c r="Y499" s="1"/>
      <c r="Z499" s="1"/>
      <c r="AA499" s="11" cm="1">
        <f t="array" ref="AA499">IF(ISBLANK(Y499), 0, VINCentyInvDistance(F499,G499,Y499,Z499))</f>
        <v>0</v>
      </c>
      <c r="AB499" s="1">
        <v>1</v>
      </c>
      <c r="AC499" s="1">
        <v>9.8000000000000007</v>
      </c>
      <c r="AD499" s="1">
        <v>3.8</v>
      </c>
      <c r="AE499" s="1">
        <v>130</v>
      </c>
      <c r="AF499" s="1">
        <v>1</v>
      </c>
      <c r="AG499" s="1" t="s">
        <v>582</v>
      </c>
      <c r="AH499" s="1" t="s">
        <v>495</v>
      </c>
      <c r="AI499" s="1"/>
      <c r="AJ499" s="1" t="s">
        <v>55</v>
      </c>
      <c r="AK499" t="s">
        <v>16993</v>
      </c>
      <c r="AL499" s="7">
        <v>0</v>
      </c>
      <c r="AM499" s="1" t="s">
        <v>5669</v>
      </c>
    </row>
    <row r="500" spans="1:39" ht="12.75" customHeight="1">
      <c r="A500" s="1"/>
      <c r="B500" s="1" t="s">
        <v>763</v>
      </c>
      <c r="C500" s="1" t="s">
        <v>5670</v>
      </c>
      <c r="D500" s="3" t="str">
        <f ca="1">IFERROR(__xludf.DUMMYFUNCTION("PROPER(REGEXEXTRACT(B1395, ""(?:https?:\/\/)?(?:www\.)?([a-zA-Z0-9-]+)\.""))"),"Skyscanner")</f>
        <v>Skyscanner</v>
      </c>
      <c r="E500" s="1" t="s">
        <v>5671</v>
      </c>
      <c r="F500" s="1">
        <v>17.573931999999999</v>
      </c>
      <c r="G500" s="1">
        <v>120.389342</v>
      </c>
      <c r="H500" s="1" t="s">
        <v>766</v>
      </c>
      <c r="I500" s="1" t="s">
        <v>540</v>
      </c>
      <c r="J500" s="1">
        <f>IF(K500="URBAN",1,IF(K500="SUBURBAN",2,IF(K500="RURAL",3,"")))</f>
        <v>3</v>
      </c>
      <c r="K500" s="1" t="s">
        <v>541</v>
      </c>
      <c r="L500" s="18">
        <v>46082</v>
      </c>
      <c r="M500" s="49">
        <v>0.58333333333333337</v>
      </c>
      <c r="N500" s="18">
        <v>46083</v>
      </c>
      <c r="O500" s="56">
        <v>0.5</v>
      </c>
      <c r="P500" s="31" t="str">
        <f>TEXT($L500, "dddd")</f>
        <v>Sunday</v>
      </c>
      <c r="Q500" s="39" t="s">
        <v>323</v>
      </c>
      <c r="R500" s="39">
        <v>4910</v>
      </c>
      <c r="S500" s="1" t="str">
        <f>IF(OR(MONTH(L500)=12, MONTH(L500)&lt;=5), "Dry Season", "Wet Season")</f>
        <v>Dry Season</v>
      </c>
      <c r="T500" s="1">
        <v>1</v>
      </c>
      <c r="U500" s="1">
        <v>0</v>
      </c>
      <c r="V500" s="1">
        <v>0</v>
      </c>
      <c r="W500" s="2">
        <f>IF(ISNUMBER(SEARCH("N/A", X500)), 0, 1)</f>
        <v>0</v>
      </c>
      <c r="X500" s="1" t="s">
        <v>44</v>
      </c>
      <c r="Y500" s="1"/>
      <c r="Z500" s="1"/>
      <c r="AA500" s="11" cm="1">
        <f t="array" ref="AA500">IF(ISBLANK(Y500), 0, VINCentyInvDistance(F500,G500,Y500,Z500))</f>
        <v>0</v>
      </c>
      <c r="AB500" s="1">
        <v>1</v>
      </c>
      <c r="AC500" s="1">
        <v>8.1999999999999993</v>
      </c>
      <c r="AD500" s="1">
        <v>4.3</v>
      </c>
      <c r="AE500" s="1">
        <v>247</v>
      </c>
      <c r="AF500" s="1">
        <v>1</v>
      </c>
      <c r="AG500" s="1" t="s">
        <v>582</v>
      </c>
      <c r="AH500" s="1" t="s">
        <v>495</v>
      </c>
      <c r="AI500" s="1"/>
      <c r="AJ500" s="1" t="s">
        <v>55</v>
      </c>
      <c r="AK500" t="s">
        <v>16994</v>
      </c>
      <c r="AL500" s="7">
        <v>0</v>
      </c>
      <c r="AM500" s="1" t="s">
        <v>768</v>
      </c>
    </row>
    <row r="501" spans="1:39" ht="12.75" customHeight="1">
      <c r="A501" s="1"/>
      <c r="B501" s="1" t="s">
        <v>5672</v>
      </c>
      <c r="C501" s="1" t="s">
        <v>5673</v>
      </c>
      <c r="D501" s="3" t="str">
        <f ca="1">IFERROR(__xludf.DUMMYFUNCTION("PROPER(REGEXEXTRACT(B1396, ""(?:https?:\/\/)?(?:www\.)?([a-zA-Z0-9-]+)\.""))"),"Skyscanner")</f>
        <v>Skyscanner</v>
      </c>
      <c r="E501" s="1" t="s">
        <v>5674</v>
      </c>
      <c r="F501" s="1">
        <v>14.275544999999999</v>
      </c>
      <c r="G501" s="1">
        <v>121.45646000000001</v>
      </c>
      <c r="H501" s="1" t="s">
        <v>5675</v>
      </c>
      <c r="I501" s="1" t="s">
        <v>540</v>
      </c>
      <c r="J501" s="1">
        <f>IF(K501="URBAN",1,IF(K501="SUBURBAN",2,IF(K501="RURAL",3,"")))</f>
        <v>3</v>
      </c>
      <c r="K501" s="1" t="s">
        <v>541</v>
      </c>
      <c r="L501" s="18">
        <v>46082</v>
      </c>
      <c r="M501" s="49">
        <v>0.58333333333333337</v>
      </c>
      <c r="N501" s="18">
        <v>46083</v>
      </c>
      <c r="O501" s="56">
        <v>0.5</v>
      </c>
      <c r="P501" s="31" t="str">
        <f>TEXT($L501, "dddd")</f>
        <v>Sunday</v>
      </c>
      <c r="Q501" s="39" t="s">
        <v>207</v>
      </c>
      <c r="R501" s="39">
        <v>3080</v>
      </c>
      <c r="S501" s="1" t="str">
        <f>IF(OR(MONTH(L501)=12, MONTH(L501)&lt;=5), "Dry Season", "Wet Season")</f>
        <v>Dry Season</v>
      </c>
      <c r="T501" s="1">
        <v>1</v>
      </c>
      <c r="U501" s="1">
        <v>0</v>
      </c>
      <c r="V501" s="1">
        <v>0</v>
      </c>
      <c r="W501" s="2">
        <f>IF(ISNUMBER(SEARCH("N/A", X501)), 0, 1)</f>
        <v>0</v>
      </c>
      <c r="X501" s="1" t="s">
        <v>44</v>
      </c>
      <c r="Y501" s="1"/>
      <c r="Z501" s="1"/>
      <c r="AA501" s="11" cm="1">
        <f t="array" ref="AA501">IF(ISBLANK(Y501), 0, VINCentyInvDistance(F501,G501,Y501,Z501))</f>
        <v>0</v>
      </c>
      <c r="AB501" s="1">
        <v>0</v>
      </c>
      <c r="AC501" s="1">
        <v>9</v>
      </c>
      <c r="AD501" s="1">
        <v>4.5</v>
      </c>
      <c r="AE501" s="1">
        <v>32</v>
      </c>
      <c r="AF501" s="1">
        <v>1</v>
      </c>
      <c r="AG501" s="1" t="s">
        <v>5676</v>
      </c>
      <c r="AH501" s="1" t="s">
        <v>143</v>
      </c>
      <c r="AI501" s="1" t="str">
        <f>TRIM(MID(SUBSTITUTE($H501,",",REPT(" ",200)),(LEN($H501)-LEN(SUBSTITUTE($H501,",",""))-2)*200+1,200))</f>
        <v>Calabarzon</v>
      </c>
      <c r="AJ501" s="1" t="s">
        <v>55</v>
      </c>
      <c r="AK501" t="s">
        <v>16995</v>
      </c>
      <c r="AL501" s="7">
        <v>0</v>
      </c>
      <c r="AM501" s="1" t="s">
        <v>5677</v>
      </c>
    </row>
    <row r="502" spans="1:39" ht="12.75" customHeight="1">
      <c r="A502" s="1"/>
      <c r="B502" s="1" t="s">
        <v>5678</v>
      </c>
      <c r="C502" s="1" t="s">
        <v>5679</v>
      </c>
      <c r="D502" s="3" t="str">
        <f ca="1">IFERROR(__xludf.DUMMYFUNCTION("PROPER(REGEXEXTRACT(B1397, ""(?:https?:\/\/)?(?:www\.)?([a-zA-Z0-9-]+)\.""))"),"Skyscanner")</f>
        <v>Skyscanner</v>
      </c>
      <c r="E502" s="1" t="s">
        <v>5680</v>
      </c>
      <c r="F502" s="1">
        <v>8.5712600000000005</v>
      </c>
      <c r="G502" s="1">
        <v>124.44034000000001</v>
      </c>
      <c r="H502" s="1" t="s">
        <v>5681</v>
      </c>
      <c r="I502" s="1" t="s">
        <v>540</v>
      </c>
      <c r="J502" s="1">
        <f>IF(K502="URBAN",1,IF(K502="SUBURBAN",2,IF(K502="RURAL",3,"")))</f>
        <v>3</v>
      </c>
      <c r="K502" s="1" t="s">
        <v>541</v>
      </c>
      <c r="L502" s="18">
        <v>46082</v>
      </c>
      <c r="M502" s="49">
        <v>0.58333333333333337</v>
      </c>
      <c r="N502" s="18">
        <v>46083</v>
      </c>
      <c r="O502" s="56">
        <v>0.5</v>
      </c>
      <c r="P502" s="31" t="str">
        <f>TEXT($L502, "dddd")</f>
        <v>Sunday</v>
      </c>
      <c r="Q502" s="39" t="s">
        <v>207</v>
      </c>
      <c r="R502" s="39">
        <v>3080</v>
      </c>
      <c r="S502" s="1" t="str">
        <f>IF(OR(MONTH(L502)=12, MONTH(L502)&lt;=5), "Dry Season", "Wet Season")</f>
        <v>Dry Season</v>
      </c>
      <c r="T502" s="1">
        <v>2</v>
      </c>
      <c r="U502" s="1">
        <v>1</v>
      </c>
      <c r="V502" s="1">
        <v>0</v>
      </c>
      <c r="W502" s="2">
        <f>IF(ISNUMBER(SEARCH("N/A", X502)), 0, 1)</f>
        <v>0</v>
      </c>
      <c r="X502" s="1" t="s">
        <v>44</v>
      </c>
      <c r="Y502" s="1"/>
      <c r="Z502" s="1"/>
      <c r="AA502" s="11" cm="1">
        <f t="array" ref="AA502">IF(ISBLANK(Y502), 0, VINCentyInvDistance(F502,G502,Y502,Z502))</f>
        <v>0</v>
      </c>
      <c r="AB502" s="1">
        <v>1</v>
      </c>
      <c r="AC502" s="1">
        <v>6.6</v>
      </c>
      <c r="AD502" s="1">
        <v>5</v>
      </c>
      <c r="AE502" s="1">
        <v>33</v>
      </c>
      <c r="AF502" s="1">
        <v>1</v>
      </c>
      <c r="AG502" s="1" t="s">
        <v>5682</v>
      </c>
      <c r="AH502" s="1" t="s">
        <v>2546</v>
      </c>
      <c r="AI502" s="1"/>
      <c r="AJ502" s="1" t="s">
        <v>55</v>
      </c>
      <c r="AK502" t="s">
        <v>16996</v>
      </c>
      <c r="AL502" s="7">
        <v>0</v>
      </c>
      <c r="AM502" s="1" t="s">
        <v>5683</v>
      </c>
    </row>
    <row r="503" spans="1:39" ht="12.75" customHeight="1">
      <c r="A503" s="1"/>
      <c r="B503" s="1" t="s">
        <v>1135</v>
      </c>
      <c r="C503" s="1" t="s">
        <v>5684</v>
      </c>
      <c r="D503" s="3" t="str">
        <f ca="1">IFERROR(__xludf.DUMMYFUNCTION("PROPER(REGEXEXTRACT(B1398, ""(?:https?:\/\/)?(?:www\.)?([a-zA-Z0-9-]+)\.""))"),"Google")</f>
        <v>Google</v>
      </c>
      <c r="E503" s="1" t="s">
        <v>5685</v>
      </c>
      <c r="F503" s="1">
        <v>17.582259400000002</v>
      </c>
      <c r="G503" s="1">
        <v>120.3884169</v>
      </c>
      <c r="H503" s="1" t="s">
        <v>5686</v>
      </c>
      <c r="I503" s="1" t="s">
        <v>540</v>
      </c>
      <c r="J503" s="1">
        <f>IF(K503="URBAN",1,IF(K503="SUBURBAN",2,IF(K503="RURAL",3,"")))</f>
        <v>3</v>
      </c>
      <c r="K503" s="1" t="s">
        <v>541</v>
      </c>
      <c r="L503" s="18">
        <v>46082</v>
      </c>
      <c r="M503" s="49">
        <v>0.625</v>
      </c>
      <c r="N503" s="18">
        <v>46083</v>
      </c>
      <c r="O503" s="56">
        <v>0.5</v>
      </c>
      <c r="P503" s="31" t="str">
        <f>TEXT($L503, "dddd")</f>
        <v>Sunday</v>
      </c>
      <c r="Q503" s="39" t="s">
        <v>207</v>
      </c>
      <c r="R503" s="39">
        <v>2435</v>
      </c>
      <c r="S503" s="1" t="str">
        <f>IF(OR(MONTH(L503)=12, MONTH(L503)&lt;=5), "Dry Season", "Wet Season")</f>
        <v>Dry Season</v>
      </c>
      <c r="T503" s="1">
        <v>1</v>
      </c>
      <c r="U503" s="1">
        <v>0</v>
      </c>
      <c r="V503" s="1">
        <v>0</v>
      </c>
      <c r="W503" s="2">
        <f>IF(ISNUMBER(SEARCH("N/A", X503)), 0, 1)</f>
        <v>1</v>
      </c>
      <c r="X503" s="1" t="s">
        <v>671</v>
      </c>
      <c r="Y503" s="1">
        <v>17.589351099999998</v>
      </c>
      <c r="Z503" s="1">
        <v>120.38924539999999</v>
      </c>
      <c r="AA503" s="11" cm="1">
        <f t="array" ref="AA503">IF(ISBLANK(Y503), 0, VINCentyInvDistance(F503,G503,Y503,Z503))</f>
        <v>789.79062895349534</v>
      </c>
      <c r="AB503" s="1">
        <v>0</v>
      </c>
      <c r="AC503" s="1">
        <v>0</v>
      </c>
      <c r="AD503" s="1">
        <v>0</v>
      </c>
      <c r="AE503" s="1">
        <v>16</v>
      </c>
      <c r="AF503" s="1">
        <v>1</v>
      </c>
      <c r="AG503" s="1" t="s">
        <v>672</v>
      </c>
      <c r="AH503" s="1" t="s">
        <v>495</v>
      </c>
      <c r="AI503" s="1" t="str">
        <f>TRIM(MID(SUBSTITUTE($H503,",",REPT(" ",200)),(LEN($H503)-LEN(SUBSTITUTE($H503,",",""))-2)*200+1,200))</f>
        <v>Ilocos Region</v>
      </c>
      <c r="AJ503" s="1" t="s">
        <v>55</v>
      </c>
      <c r="AL503" s="7">
        <v>0</v>
      </c>
      <c r="AM503" s="1"/>
    </row>
    <row r="504" spans="1:39" ht="12.75" customHeight="1">
      <c r="A504" s="1"/>
      <c r="B504" s="1" t="s">
        <v>5687</v>
      </c>
      <c r="C504" s="1" t="s">
        <v>5688</v>
      </c>
      <c r="D504" s="3" t="str">
        <f ca="1">IFERROR(__xludf.DUMMYFUNCTION("PROPER(REGEXEXTRACT(B1399, ""(?:https?:\/\/)?(?:www\.)?([a-zA-Z0-9-]+)\.""))"),"Skyscanner")</f>
        <v>Skyscanner</v>
      </c>
      <c r="E504" s="1" t="s">
        <v>5689</v>
      </c>
      <c r="F504" s="1">
        <v>17.5703572</v>
      </c>
      <c r="G504" s="1">
        <v>120.39062920000001</v>
      </c>
      <c r="H504" s="1" t="s">
        <v>5690</v>
      </c>
      <c r="I504" s="1" t="s">
        <v>540</v>
      </c>
      <c r="J504" s="1">
        <f>IF(K504="URBAN",1,IF(K504="SUBURBAN",2,IF(K504="RURAL",3,"")))</f>
        <v>3</v>
      </c>
      <c r="K504" s="1" t="s">
        <v>541</v>
      </c>
      <c r="L504" s="18">
        <v>46082</v>
      </c>
      <c r="M504" s="49">
        <v>0.58333333333333337</v>
      </c>
      <c r="N504" s="18">
        <v>46083</v>
      </c>
      <c r="O504" s="56">
        <v>0.5</v>
      </c>
      <c r="P504" s="31" t="str">
        <f>TEXT($L504, "dddd")</f>
        <v>Sunday</v>
      </c>
      <c r="Q504" s="39" t="s">
        <v>207</v>
      </c>
      <c r="R504" s="39">
        <v>1469</v>
      </c>
      <c r="S504" s="1" t="str">
        <f>IF(OR(MONTH(L504)=12, MONTH(L504)&lt;=5), "Dry Season", "Wet Season")</f>
        <v>Dry Season</v>
      </c>
      <c r="T504" s="1">
        <v>1</v>
      </c>
      <c r="U504" s="1">
        <v>1</v>
      </c>
      <c r="V504" s="1">
        <v>0</v>
      </c>
      <c r="W504" s="2">
        <f>IF(ISNUMBER(SEARCH("N/A", X504)), 0, 1)</f>
        <v>1</v>
      </c>
      <c r="X504" s="1" t="s">
        <v>671</v>
      </c>
      <c r="Y504" s="1">
        <v>17.589351099999998</v>
      </c>
      <c r="Z504" s="1">
        <v>120.38924539999999</v>
      </c>
      <c r="AA504" s="11" cm="1">
        <f t="array" ref="AA504">IF(ISBLANK(Y504), 0, VINCentyInvDistance(F504,G504,Y504,Z504))</f>
        <v>2107.2881918923595</v>
      </c>
      <c r="AB504" s="1">
        <v>0</v>
      </c>
      <c r="AC504" s="1">
        <v>8.8000000000000007</v>
      </c>
      <c r="AD504" s="1">
        <v>5</v>
      </c>
      <c r="AE504" s="1">
        <v>13</v>
      </c>
      <c r="AF504" s="1">
        <v>1</v>
      </c>
      <c r="AG504" s="1" t="s">
        <v>672</v>
      </c>
      <c r="AH504" s="1" t="s">
        <v>495</v>
      </c>
      <c r="AI504" s="1" t="str">
        <f>TRIM(MID(SUBSTITUTE($H504,",",REPT(" ",200)),(LEN($H504)-LEN(SUBSTITUTE($H504,",",""))-2)*200+1,200))</f>
        <v>Ilocos Region</v>
      </c>
      <c r="AJ504" s="1" t="s">
        <v>55</v>
      </c>
      <c r="AK504" t="s">
        <v>16997</v>
      </c>
      <c r="AL504" s="7">
        <v>0</v>
      </c>
      <c r="AM504" s="1"/>
    </row>
    <row r="505" spans="1:39" ht="12.75" customHeight="1">
      <c r="A505" s="1"/>
      <c r="B505" s="1" t="s">
        <v>5691</v>
      </c>
      <c r="C505" s="1" t="s">
        <v>5692</v>
      </c>
      <c r="D505" s="3" t="str">
        <f ca="1">IFERROR(__xludf.DUMMYFUNCTION("PROPER(REGEXEXTRACT(B1400, ""(?:https?:\/\/)?(?:www\.)?([a-zA-Z0-9-]+)\.""))"),"Skyscanner")</f>
        <v>Skyscanner</v>
      </c>
      <c r="E505" s="1" t="s">
        <v>5693</v>
      </c>
      <c r="F505" s="1">
        <v>17.570329999999998</v>
      </c>
      <c r="G505" s="1">
        <v>120.39066</v>
      </c>
      <c r="H505" s="1" t="s">
        <v>5690</v>
      </c>
      <c r="I505" s="1" t="s">
        <v>540</v>
      </c>
      <c r="J505" s="1">
        <f>IF(K505="URBAN",1,IF(K505="SUBURBAN",2,IF(K505="RURAL",3,"")))</f>
        <v>3</v>
      </c>
      <c r="K505" s="1" t="s">
        <v>541</v>
      </c>
      <c r="L505" s="18">
        <v>46082</v>
      </c>
      <c r="M505" s="49">
        <v>0.58333333333333337</v>
      </c>
      <c r="N505" s="18">
        <v>46083</v>
      </c>
      <c r="O505" s="56">
        <v>0.5</v>
      </c>
      <c r="P505" s="31" t="str">
        <f>TEXT($L505, "dddd")</f>
        <v>Sunday</v>
      </c>
      <c r="Q505" s="39" t="s">
        <v>207</v>
      </c>
      <c r="R505" s="39">
        <v>1613</v>
      </c>
      <c r="S505" s="1" t="str">
        <f>IF(OR(MONTH(L505)=12, MONTH(L505)&lt;=5), "Dry Season", "Wet Season")</f>
        <v>Dry Season</v>
      </c>
      <c r="T505" s="1">
        <v>2</v>
      </c>
      <c r="U505" s="1">
        <v>0</v>
      </c>
      <c r="V505" s="1">
        <v>0</v>
      </c>
      <c r="W505" s="2">
        <f>IF(ISNUMBER(SEARCH("N/A", X505)), 0, 1)</f>
        <v>0</v>
      </c>
      <c r="X505" s="1" t="s">
        <v>44</v>
      </c>
      <c r="Y505" s="1"/>
      <c r="Z505" s="1"/>
      <c r="AA505" s="11" cm="1">
        <f t="array" ref="AA505">IF(ISBLANK(Y505), 0, VINCentyInvDistance(F505,G505,Y505,Z505))</f>
        <v>0</v>
      </c>
      <c r="AB505" s="1">
        <v>0</v>
      </c>
      <c r="AC505" s="1">
        <v>0</v>
      </c>
      <c r="AD505" s="1">
        <v>0</v>
      </c>
      <c r="AE505" s="1">
        <v>118</v>
      </c>
      <c r="AF505" s="1">
        <v>1</v>
      </c>
      <c r="AG505" s="1" t="s">
        <v>582</v>
      </c>
      <c r="AH505" s="1" t="s">
        <v>495</v>
      </c>
      <c r="AI505" s="1" t="str">
        <f>TRIM(MID(SUBSTITUTE($H505,",",REPT(" ",200)),(LEN($H505)-LEN(SUBSTITUTE($H505,",",""))-2)*200+1,200))</f>
        <v>Ilocos Region</v>
      </c>
      <c r="AJ505" s="1" t="s">
        <v>55</v>
      </c>
      <c r="AK505" t="s">
        <v>16998</v>
      </c>
      <c r="AL505" s="7">
        <v>0</v>
      </c>
      <c r="AM505" s="1" t="s">
        <v>5694</v>
      </c>
    </row>
    <row r="506" spans="1:39" ht="12.75" customHeight="1">
      <c r="A506" s="1"/>
      <c r="B506" s="1" t="s">
        <v>5695</v>
      </c>
      <c r="C506" s="1" t="s">
        <v>5696</v>
      </c>
      <c r="D506" s="3" t="str">
        <f ca="1">IFERROR(__xludf.DUMMYFUNCTION("PROPER(REGEXEXTRACT(B1401, ""(?:https?:\/\/)?(?:www\.)?([a-zA-Z0-9-]+)\.""))"),"Google")</f>
        <v>Google</v>
      </c>
      <c r="E506" s="1" t="s">
        <v>5697</v>
      </c>
      <c r="F506" s="1">
        <v>17.5722442</v>
      </c>
      <c r="G506" s="1">
        <v>120.3886557</v>
      </c>
      <c r="H506" s="1" t="s">
        <v>5698</v>
      </c>
      <c r="I506" s="1" t="s">
        <v>540</v>
      </c>
      <c r="J506" s="1">
        <f>IF(K506="URBAN",1,IF(K506="SUBURBAN",2,IF(K506="RURAL",3,"")))</f>
        <v>3</v>
      </c>
      <c r="K506" s="1" t="s">
        <v>541</v>
      </c>
      <c r="L506" s="18">
        <v>46082</v>
      </c>
      <c r="M506" s="49">
        <v>0.625</v>
      </c>
      <c r="N506" s="18">
        <v>46083</v>
      </c>
      <c r="O506" s="56">
        <v>0.5</v>
      </c>
      <c r="P506" s="31" t="str">
        <f>TEXT($L506, "dddd")</f>
        <v>Sunday</v>
      </c>
      <c r="Q506" s="39" t="s">
        <v>111</v>
      </c>
      <c r="R506" s="39">
        <v>4516</v>
      </c>
      <c r="S506" s="1" t="str">
        <f>IF(OR(MONTH(L506)=12, MONTH(L506)&lt;=5), "Dry Season", "Wet Season")</f>
        <v>Dry Season</v>
      </c>
      <c r="T506" s="1">
        <v>1</v>
      </c>
      <c r="U506" s="1">
        <v>0</v>
      </c>
      <c r="V506" s="1">
        <v>0</v>
      </c>
      <c r="W506" s="2">
        <f>IF(ISNUMBER(SEARCH("N/A", X506)), 0, 1)</f>
        <v>0</v>
      </c>
      <c r="X506" s="1" t="s">
        <v>44</v>
      </c>
      <c r="Y506" s="1"/>
      <c r="Z506" s="1"/>
      <c r="AA506" s="11" cm="1">
        <f t="array" ref="AA506">IF(ISBLANK(Y506), 0, VINCentyInvDistance(F506,G506,Y506,Z506))</f>
        <v>0</v>
      </c>
      <c r="AB506" s="1">
        <v>0</v>
      </c>
      <c r="AC506" s="1">
        <v>0</v>
      </c>
      <c r="AD506" s="1">
        <v>0</v>
      </c>
      <c r="AE506" s="1">
        <v>65</v>
      </c>
      <c r="AF506" s="1">
        <v>1</v>
      </c>
      <c r="AG506" s="1" t="str">
        <f>TRIM(MID(SUBSTITUTE($H506,",",REPT(" ",200)),(LEN($H506)-LEN(SUBSTITUTE($H506,",",""))-4)*200+1,200))</f>
        <v>Vigan</v>
      </c>
      <c r="AH506" s="1" t="str">
        <f>TRIM(MID(SUBSTITUTE($H506,",",REPT(" ",200)),(LEN($H506)-LEN(SUBSTITUTE($H506,",",""))-3)*200+1,200))</f>
        <v>Ilocos Sur</v>
      </c>
      <c r="AI506" s="1" t="str">
        <f>TRIM(MID(SUBSTITUTE($H506,",",REPT(" ",200)),(LEN($H506)-LEN(SUBSTITUTE($H506,",",""))-2)*200+1,200))</f>
        <v>Ilocos Region</v>
      </c>
      <c r="AJ506" s="1" t="str">
        <f>TRIM(MID(SUBSTITUTE($H506,",",REPT(" ",200)),(LEN($H506)-LEN(SUBSTITUTE($H506,",",""))-0)*200+1,200))</f>
        <v>Philippines</v>
      </c>
      <c r="AL506" s="7">
        <v>0</v>
      </c>
      <c r="AM506" s="1"/>
    </row>
    <row r="507" spans="1:39" ht="12.75" customHeight="1">
      <c r="A507" s="1"/>
      <c r="B507" s="1" t="s">
        <v>5699</v>
      </c>
      <c r="C507" s="1" t="s">
        <v>5700</v>
      </c>
      <c r="D507" s="3" t="str">
        <f ca="1">IFERROR(__xludf.DUMMYFUNCTION("PROPER(REGEXEXTRACT(B1402, ""(?:https?:\/\/)?(?:www\.)?([a-zA-Z0-9-]+)\.""))"),"Skyscanner")</f>
        <v>Skyscanner</v>
      </c>
      <c r="E507" s="1" t="s">
        <v>5701</v>
      </c>
      <c r="F507" s="1">
        <v>17.572315</v>
      </c>
      <c r="G507" s="1">
        <v>120.388437</v>
      </c>
      <c r="H507" s="1" t="s">
        <v>5541</v>
      </c>
      <c r="I507" s="1" t="s">
        <v>540</v>
      </c>
      <c r="J507" s="1">
        <f>IF(K507="URBAN",1,IF(K507="SUBURBAN",2,IF(K507="RURAL",3,"")))</f>
        <v>3</v>
      </c>
      <c r="K507" s="1" t="s">
        <v>541</v>
      </c>
      <c r="L507" s="18">
        <v>46082</v>
      </c>
      <c r="M507" s="49">
        <v>0.58333333333333337</v>
      </c>
      <c r="N507" s="18">
        <v>46083</v>
      </c>
      <c r="O507" s="56">
        <v>0.5</v>
      </c>
      <c r="P507" s="31" t="str">
        <f>TEXT($L507, "dddd")</f>
        <v>Sunday</v>
      </c>
      <c r="Q507" s="39" t="s">
        <v>3645</v>
      </c>
      <c r="R507" s="39">
        <v>2138.5</v>
      </c>
      <c r="S507" s="1" t="str">
        <f>IF(OR(MONTH(L507)=12, MONTH(L507)&lt;=5), "Dry Season", "Wet Season")</f>
        <v>Dry Season</v>
      </c>
      <c r="T507" s="1">
        <v>1</v>
      </c>
      <c r="U507" s="1">
        <v>0</v>
      </c>
      <c r="V507" s="1">
        <v>0</v>
      </c>
      <c r="W507" s="2">
        <f>IF(ISNUMBER(SEARCH("N/A", X507)), 0, 1)</f>
        <v>0</v>
      </c>
      <c r="X507" s="1" t="s">
        <v>44</v>
      </c>
      <c r="Y507" s="1"/>
      <c r="Z507" s="1"/>
      <c r="AA507" s="11" cm="1">
        <f t="array" ref="AA507">IF(ISBLANK(Y507), 0, VINCentyInvDistance(F507,G507,Y507,Z507))</f>
        <v>0</v>
      </c>
      <c r="AB507" s="1">
        <v>0</v>
      </c>
      <c r="AC507" s="1">
        <v>8.4</v>
      </c>
      <c r="AD507" s="1">
        <v>4</v>
      </c>
      <c r="AE507" s="1">
        <v>30</v>
      </c>
      <c r="AF507" s="1">
        <v>1</v>
      </c>
      <c r="AG507" s="1" t="s">
        <v>582</v>
      </c>
      <c r="AH507" s="1" t="s">
        <v>495</v>
      </c>
      <c r="AI507" s="1"/>
      <c r="AJ507" s="1" t="s">
        <v>55</v>
      </c>
      <c r="AK507" t="s">
        <v>16999</v>
      </c>
      <c r="AL507" s="7">
        <v>0</v>
      </c>
      <c r="AM507" s="1" t="s">
        <v>5702</v>
      </c>
    </row>
    <row r="508" spans="1:39" ht="12.75" customHeight="1">
      <c r="A508" s="1"/>
      <c r="B508" s="1" t="s">
        <v>5703</v>
      </c>
      <c r="C508" s="1" t="s">
        <v>5704</v>
      </c>
      <c r="D508" s="3" t="str">
        <f ca="1">IFERROR(__xludf.DUMMYFUNCTION("PROPER(REGEXEXTRACT(B1403, ""(?:https?:\/\/)?(?:www\.)?([a-zA-Z0-9-]+)\.""))"),"Google")</f>
        <v>Google</v>
      </c>
      <c r="E508" s="1" t="s">
        <v>5705</v>
      </c>
      <c r="F508" s="1">
        <v>17.574276999999999</v>
      </c>
      <c r="G508" s="1">
        <v>120.3892998</v>
      </c>
      <c r="H508" s="1" t="s">
        <v>5706</v>
      </c>
      <c r="I508" s="1" t="s">
        <v>540</v>
      </c>
      <c r="J508" s="1">
        <f>IF(K508="URBAN",1,IF(K508="SUBURBAN",2,IF(K508="RURAL",3,"")))</f>
        <v>3</v>
      </c>
      <c r="K508" s="1" t="s">
        <v>541</v>
      </c>
      <c r="L508" s="18">
        <v>46082</v>
      </c>
      <c r="M508" s="49">
        <v>0.625</v>
      </c>
      <c r="N508" s="18">
        <v>46083</v>
      </c>
      <c r="O508" s="56">
        <v>0.5</v>
      </c>
      <c r="P508" s="31" t="str">
        <f>TEXT($L508, "dddd")</f>
        <v>Sunday</v>
      </c>
      <c r="Q508" s="39" t="s">
        <v>1026</v>
      </c>
      <c r="R508" s="39">
        <v>2873</v>
      </c>
      <c r="S508" s="1" t="str">
        <f>IF(OR(MONTH(L508)=12, MONTH(L508)&lt;=5), "Dry Season", "Wet Season")</f>
        <v>Dry Season</v>
      </c>
      <c r="T508" s="1">
        <v>1</v>
      </c>
      <c r="U508" s="1">
        <v>0</v>
      </c>
      <c r="V508" s="1">
        <v>0</v>
      </c>
      <c r="W508" s="2">
        <f>IF(ISNUMBER(SEARCH("N/A", X508)), 0, 1)</f>
        <v>0</v>
      </c>
      <c r="X508" s="1" t="s">
        <v>44</v>
      </c>
      <c r="Y508" s="1"/>
      <c r="Z508" s="1"/>
      <c r="AA508" s="11" cm="1">
        <f t="array" ref="AA508">IF(ISBLANK(Y508), 0, VINCentyInvDistance(F508,G508,Y508,Z508))</f>
        <v>0</v>
      </c>
      <c r="AB508" s="1">
        <v>0</v>
      </c>
      <c r="AC508" s="1">
        <v>0</v>
      </c>
      <c r="AD508" s="1">
        <v>0</v>
      </c>
      <c r="AE508" s="1">
        <v>64</v>
      </c>
      <c r="AF508" s="1">
        <v>1</v>
      </c>
      <c r="AG508" s="1" t="str">
        <f>TRIM(MID(SUBSTITUTE($H508,",",REPT(" ",200)),(LEN($H508)-LEN(SUBSTITUTE($H508,",",""))-4)*200+1,200))</f>
        <v>Vigan</v>
      </c>
      <c r="AH508" s="1" t="str">
        <f>TRIM(MID(SUBSTITUTE($H508,",",REPT(" ",200)),(LEN($H508)-LEN(SUBSTITUTE($H508,",",""))-3)*200+1,200))</f>
        <v>Ilocos Sur</v>
      </c>
      <c r="AI508" s="1" t="str">
        <f>TRIM(MID(SUBSTITUTE($H508,",",REPT(" ",200)),(LEN($H508)-LEN(SUBSTITUTE($H508,",",""))-2)*200+1,200))</f>
        <v>Ilocos Region</v>
      </c>
      <c r="AJ508" s="1" t="str">
        <f>TRIM(MID(SUBSTITUTE($H508,",",REPT(" ",200)),(LEN($H508)-LEN(SUBSTITUTE($H508,",",""))-0)*200+1,200))</f>
        <v>Philippines</v>
      </c>
      <c r="AL508" s="7">
        <v>0</v>
      </c>
      <c r="AM508" s="1"/>
    </row>
    <row r="509" spans="1:39" ht="12.75" customHeight="1">
      <c r="A509" s="1"/>
      <c r="B509" s="1" t="s">
        <v>5707</v>
      </c>
      <c r="C509" s="1" t="s">
        <v>5708</v>
      </c>
      <c r="D509" s="3" t="str">
        <f ca="1">IFERROR(__xludf.DUMMYFUNCTION("PROPER(REGEXEXTRACT(B1404, ""(?:https?:\/\/)?(?:www\.)?([a-zA-Z0-9-]+)\.""))"),"Skyscanner")</f>
        <v>Skyscanner</v>
      </c>
      <c r="E509" s="1" t="s">
        <v>5709</v>
      </c>
      <c r="F509" s="1">
        <v>17.290330000000001</v>
      </c>
      <c r="G509" s="1">
        <v>120.58320000000001</v>
      </c>
      <c r="H509" s="1" t="s">
        <v>5710</v>
      </c>
      <c r="I509" s="1" t="s">
        <v>540</v>
      </c>
      <c r="J509" s="1">
        <f>IF(K509="URBAN",1,IF(K509="SUBURBAN",2,IF(K509="RURAL",3,"")))</f>
        <v>3</v>
      </c>
      <c r="K509" s="1" t="s">
        <v>541</v>
      </c>
      <c r="L509" s="18">
        <v>46082</v>
      </c>
      <c r="M509" s="49">
        <v>0.58333333333333337</v>
      </c>
      <c r="N509" s="18">
        <v>46083</v>
      </c>
      <c r="O509" s="56">
        <v>0.5</v>
      </c>
      <c r="P509" s="31" t="str">
        <f>TEXT($L509, "dddd")</f>
        <v>Sunday</v>
      </c>
      <c r="Q509" s="39" t="s">
        <v>186</v>
      </c>
      <c r="R509" s="39">
        <v>2973</v>
      </c>
      <c r="S509" s="1" t="str">
        <f>IF(OR(MONTH(L509)=12, MONTH(L509)&lt;=5), "Dry Season", "Wet Season")</f>
        <v>Dry Season</v>
      </c>
      <c r="T509" s="1">
        <v>1</v>
      </c>
      <c r="U509" s="1">
        <v>0</v>
      </c>
      <c r="V509" s="1">
        <v>0</v>
      </c>
      <c r="W509" s="2">
        <f>IF(ISNUMBER(SEARCH("N/A", X509)), 0, 1)</f>
        <v>0</v>
      </c>
      <c r="X509" s="1" t="s">
        <v>44</v>
      </c>
      <c r="Y509" s="1"/>
      <c r="Z509" s="1"/>
      <c r="AA509" s="11" cm="1">
        <f t="array" ref="AA509">IF(ISBLANK(Y509), 0, VINCentyInvDistance(F509,G509,Y509,Z509))</f>
        <v>0</v>
      </c>
      <c r="AB509" s="1">
        <v>1</v>
      </c>
      <c r="AC509" s="1">
        <v>0</v>
      </c>
      <c r="AD509" s="1">
        <v>0</v>
      </c>
      <c r="AE509" s="1">
        <v>4</v>
      </c>
      <c r="AF509" s="1">
        <v>1</v>
      </c>
      <c r="AG509" s="1" t="s">
        <v>5711</v>
      </c>
      <c r="AH509" s="1" t="s">
        <v>495</v>
      </c>
      <c r="AI509" s="1" t="str">
        <f>TRIM(MID(SUBSTITUTE($H509,",",REPT(" ",200)),(LEN($H509)-LEN(SUBSTITUTE($H509,",",""))-2)*200+1,200))</f>
        <v>Ilocos Region</v>
      </c>
      <c r="AJ509" s="1" t="s">
        <v>55</v>
      </c>
      <c r="AK509" t="s">
        <v>5712</v>
      </c>
      <c r="AL509" s="7">
        <v>0</v>
      </c>
      <c r="AM509" s="1"/>
    </row>
    <row r="510" spans="1:39" ht="12.75" customHeight="1">
      <c r="A510" s="1"/>
      <c r="B510" s="1" t="s">
        <v>5542</v>
      </c>
      <c r="C510" s="1" t="s">
        <v>5713</v>
      </c>
      <c r="D510" s="3" t="str">
        <f ca="1">IFERROR(__xludf.DUMMYFUNCTION("PROPER(REGEXEXTRACT(B1405, ""(?:https?:\/\/)?(?:www\.)?([a-zA-Z0-9-]+)\.""))"),"Skyscanner")</f>
        <v>Skyscanner</v>
      </c>
      <c r="E510" s="1" t="s">
        <v>5714</v>
      </c>
      <c r="F510" s="1">
        <v>17.57245</v>
      </c>
      <c r="G510" s="1">
        <v>120.38805000000001</v>
      </c>
      <c r="H510" s="1" t="s">
        <v>5541</v>
      </c>
      <c r="I510" s="1" t="s">
        <v>540</v>
      </c>
      <c r="J510" s="1">
        <f>IF(K510="URBAN",1,IF(K510="SUBURBAN",2,IF(K510="RURAL",3,"")))</f>
        <v>3</v>
      </c>
      <c r="K510" s="1" t="s">
        <v>541</v>
      </c>
      <c r="L510" s="18">
        <v>46082</v>
      </c>
      <c r="M510" s="49">
        <v>0.58333333333333337</v>
      </c>
      <c r="N510" s="18">
        <v>46083</v>
      </c>
      <c r="O510" s="56">
        <v>0.5</v>
      </c>
      <c r="P510" s="31" t="str">
        <f>TEXT($L510, "dddd")</f>
        <v>Sunday</v>
      </c>
      <c r="Q510" s="39" t="s">
        <v>186</v>
      </c>
      <c r="R510" s="39">
        <v>2835</v>
      </c>
      <c r="S510" s="1" t="str">
        <f>IF(OR(MONTH(L510)=12, MONTH(L510)&lt;=5), "Dry Season", "Wet Season")</f>
        <v>Dry Season</v>
      </c>
      <c r="T510" s="1">
        <v>1</v>
      </c>
      <c r="U510" s="1">
        <v>0</v>
      </c>
      <c r="V510" s="1">
        <v>0</v>
      </c>
      <c r="W510" s="2">
        <f>IF(ISNUMBER(SEARCH("N/A", X510)), 0, 1)</f>
        <v>0</v>
      </c>
      <c r="X510" s="1" t="s">
        <v>44</v>
      </c>
      <c r="Y510" s="1"/>
      <c r="Z510" s="1"/>
      <c r="AA510" s="11" cm="1">
        <f t="array" ref="AA510">IF(ISBLANK(Y510), 0, VINCentyInvDistance(F510,G510,Y510,Z510))</f>
        <v>0</v>
      </c>
      <c r="AB510" s="1">
        <v>0</v>
      </c>
      <c r="AC510" s="1">
        <v>9</v>
      </c>
      <c r="AD510" s="1">
        <v>4.5999999999999996</v>
      </c>
      <c r="AE510" s="1">
        <v>13</v>
      </c>
      <c r="AF510" s="1">
        <v>1</v>
      </c>
      <c r="AG510" s="1" t="s">
        <v>582</v>
      </c>
      <c r="AH510" s="1" t="s">
        <v>495</v>
      </c>
      <c r="AI510" s="1"/>
      <c r="AJ510" s="1" t="s">
        <v>55</v>
      </c>
      <c r="AK510" t="s">
        <v>5545</v>
      </c>
      <c r="AL510" s="7">
        <v>0</v>
      </c>
      <c r="AM510" s="1" t="s">
        <v>5546</v>
      </c>
    </row>
    <row r="511" spans="1:39" ht="12.75" customHeight="1">
      <c r="A511" s="1"/>
      <c r="B511" s="1" t="s">
        <v>5715</v>
      </c>
      <c r="C511" s="1" t="s">
        <v>5716</v>
      </c>
      <c r="D511" s="3" t="str">
        <f ca="1">IFERROR(__xludf.DUMMYFUNCTION("PROPER(REGEXEXTRACT(B1406, ""(?:https?:\/\/)?(?:www\.)?([a-zA-Z0-9-]+)\.""))"),"Skyscanner")</f>
        <v>Skyscanner</v>
      </c>
      <c r="E511" s="1" t="s">
        <v>1005</v>
      </c>
      <c r="F511" s="1">
        <v>17.5910425</v>
      </c>
      <c r="G511" s="1">
        <v>120.3746718</v>
      </c>
      <c r="H511" s="1" t="s">
        <v>1006</v>
      </c>
      <c r="I511" s="1" t="s">
        <v>540</v>
      </c>
      <c r="J511" s="1">
        <f>IF(K511="URBAN",1,IF(K511="SUBURBAN",2,IF(K511="RURAL",3,"")))</f>
        <v>3</v>
      </c>
      <c r="K511" s="1" t="s">
        <v>541</v>
      </c>
      <c r="L511" s="18">
        <v>46082</v>
      </c>
      <c r="M511" s="49">
        <v>0.58333333333333337</v>
      </c>
      <c r="N511" s="18">
        <v>46083</v>
      </c>
      <c r="O511" s="56">
        <v>0.5</v>
      </c>
      <c r="P511" s="31" t="str">
        <f>TEXT($L511, "dddd")</f>
        <v>Sunday</v>
      </c>
      <c r="Q511" s="39" t="s">
        <v>111</v>
      </c>
      <c r="R511" s="39">
        <v>1653</v>
      </c>
      <c r="S511" s="1" t="str">
        <f>IF(OR(MONTH(L511)=12, MONTH(L511)&lt;=5), "Dry Season", "Wet Season")</f>
        <v>Dry Season</v>
      </c>
      <c r="T511" s="1">
        <v>1</v>
      </c>
      <c r="U511" s="1">
        <v>0</v>
      </c>
      <c r="V511" s="1">
        <v>0</v>
      </c>
      <c r="W511" s="2">
        <f>IF(ISNUMBER(SEARCH("N/A", X511)), 0, 1)</f>
        <v>1</v>
      </c>
      <c r="X511" s="1" t="s">
        <v>983</v>
      </c>
      <c r="Y511" s="1">
        <v>17.5939853</v>
      </c>
      <c r="Z511" s="1">
        <v>120.3735385</v>
      </c>
      <c r="AA511" s="11" cm="1">
        <f t="array" ref="AA511">IF(ISBLANK(Y511), 0, VINCentyInvDistance(F511,G511,Y511,Z511))</f>
        <v>347.20191526301994</v>
      </c>
      <c r="AB511" s="1">
        <v>1</v>
      </c>
      <c r="AC511" s="1">
        <v>9.4</v>
      </c>
      <c r="AD511" s="1">
        <v>5</v>
      </c>
      <c r="AE511" s="1">
        <v>20</v>
      </c>
      <c r="AF511" s="1">
        <v>1</v>
      </c>
      <c r="AG511" s="1" t="s">
        <v>984</v>
      </c>
      <c r="AH511" s="1" t="s">
        <v>495</v>
      </c>
      <c r="AI511" s="1" t="str">
        <f>TRIM(MID(SUBSTITUTE($H511,",",REPT(" ",200)),(LEN($H511)-LEN(SUBSTITUTE($H511,",",""))-2)*200+1,200))</f>
        <v>Ilocos Region</v>
      </c>
      <c r="AJ511" s="1" t="s">
        <v>55</v>
      </c>
      <c r="AK511" t="s">
        <v>17000</v>
      </c>
      <c r="AL511" s="7">
        <v>0</v>
      </c>
      <c r="AM511" s="1"/>
    </row>
    <row r="512" spans="1:39" ht="12.75" customHeight="1">
      <c r="A512" s="1"/>
      <c r="B512" s="1" t="s">
        <v>1003</v>
      </c>
      <c r="C512" s="1" t="s">
        <v>5717</v>
      </c>
      <c r="D512" s="3" t="str">
        <f ca="1">IFERROR(__xludf.DUMMYFUNCTION("PROPER(REGEXEXTRACT(B1407, ""(?:https?:\/\/)?(?:www\.)?([a-zA-Z0-9-]+)\.""))"),"Skyscanner")</f>
        <v>Skyscanner</v>
      </c>
      <c r="E512" s="1" t="s">
        <v>5718</v>
      </c>
      <c r="F512" s="1">
        <v>17.5797603</v>
      </c>
      <c r="G512" s="1">
        <v>120.3899562</v>
      </c>
      <c r="H512" s="1" t="s">
        <v>5719</v>
      </c>
      <c r="I512" s="1" t="s">
        <v>540</v>
      </c>
      <c r="J512" s="1">
        <f>IF(K512="URBAN",1,IF(K512="SUBURBAN",2,IF(K512="RURAL",3,"")))</f>
        <v>3</v>
      </c>
      <c r="K512" s="1" t="s">
        <v>541</v>
      </c>
      <c r="L512" s="18">
        <v>46082</v>
      </c>
      <c r="M512" s="49">
        <v>0.58333333333333337</v>
      </c>
      <c r="N512" s="18">
        <v>46083</v>
      </c>
      <c r="O512" s="56">
        <v>0.5</v>
      </c>
      <c r="P512" s="31" t="str">
        <f>TEXT($L512, "dddd")</f>
        <v>Sunday</v>
      </c>
      <c r="Q512" s="39" t="s">
        <v>1026</v>
      </c>
      <c r="R512" s="39">
        <v>2292</v>
      </c>
      <c r="S512" s="1" t="str">
        <f>IF(OR(MONTH(L512)=12, MONTH(L512)&lt;=5), "Dry Season", "Wet Season")</f>
        <v>Dry Season</v>
      </c>
      <c r="T512" s="1">
        <v>1</v>
      </c>
      <c r="U512" s="1">
        <v>0</v>
      </c>
      <c r="V512" s="1">
        <v>0</v>
      </c>
      <c r="W512" s="2">
        <f>IF(ISNUMBER(SEARCH("N/A", X512)), 0, 1)</f>
        <v>1</v>
      </c>
      <c r="X512" s="1" t="s">
        <v>983</v>
      </c>
      <c r="Y512" s="1">
        <v>17.5939853</v>
      </c>
      <c r="Z512" s="1">
        <v>120.3735385</v>
      </c>
      <c r="AA512" s="11" cm="1">
        <f t="array" ref="AA512">IF(ISBLANK(Y512), 0, VINCentyInvDistance(F512,G512,Y512,Z512))</f>
        <v>2348.5504321601429</v>
      </c>
      <c r="AB512" s="1">
        <v>0</v>
      </c>
      <c r="AC512" s="1">
        <v>6.6</v>
      </c>
      <c r="AD512" s="1">
        <v>5</v>
      </c>
      <c r="AE512" s="1">
        <v>4</v>
      </c>
      <c r="AF512" s="1">
        <v>1</v>
      </c>
      <c r="AG512" s="1" t="s">
        <v>984</v>
      </c>
      <c r="AH512" s="1" t="s">
        <v>495</v>
      </c>
      <c r="AI512" s="1" t="str">
        <f>TRIM(MID(SUBSTITUTE($H512,",",REPT(" ",200)),(LEN($H512)-LEN(SUBSTITUTE($H512,",",""))-2)*200+1,200))</f>
        <v>Ilocos Region</v>
      </c>
      <c r="AJ512" s="1" t="s">
        <v>55</v>
      </c>
      <c r="AK512" t="s">
        <v>16549</v>
      </c>
      <c r="AL512" s="7">
        <v>0</v>
      </c>
      <c r="AM512" s="1"/>
    </row>
    <row r="513" spans="1:39" ht="12.75" customHeight="1">
      <c r="A513" s="1"/>
      <c r="B513" s="1" t="s">
        <v>5720</v>
      </c>
      <c r="C513" s="1" t="s">
        <v>5721</v>
      </c>
      <c r="D513" s="3" t="str">
        <f ca="1">IFERROR(__xludf.DUMMYFUNCTION("PROPER(REGEXEXTRACT(B1408, ""(?:https?:\/\/)?(?:www\.)?([a-zA-Z0-9-]+)\.""))"),"Skyscanner")</f>
        <v>Skyscanner</v>
      </c>
      <c r="E513" s="1" t="s">
        <v>5722</v>
      </c>
      <c r="F513" s="1">
        <v>17.558900000000001</v>
      </c>
      <c r="G513" s="1">
        <v>120.373538</v>
      </c>
      <c r="H513" s="1" t="s">
        <v>5723</v>
      </c>
      <c r="I513" s="1" t="s">
        <v>540</v>
      </c>
      <c r="J513" s="1">
        <f>IF(K513="URBAN",1,IF(K513="SUBURBAN",2,IF(K513="RURAL",3,"")))</f>
        <v>3</v>
      </c>
      <c r="K513" s="1" t="s">
        <v>541</v>
      </c>
      <c r="L513" s="18">
        <v>46082</v>
      </c>
      <c r="M513" s="49">
        <v>0.58333333333333337</v>
      </c>
      <c r="N513" s="18">
        <v>46083</v>
      </c>
      <c r="O513" s="56">
        <v>0.45833333333333331</v>
      </c>
      <c r="P513" s="31" t="str">
        <f>TEXT($L513, "dddd")</f>
        <v>Sunday</v>
      </c>
      <c r="Q513" s="39" t="s">
        <v>207</v>
      </c>
      <c r="R513" s="39">
        <v>6739</v>
      </c>
      <c r="S513" s="1" t="str">
        <f>IF(OR(MONTH(L513)=12, MONTH(L513)&lt;=5), "Dry Season", "Wet Season")</f>
        <v>Dry Season</v>
      </c>
      <c r="T513" s="1">
        <v>1</v>
      </c>
      <c r="U513" s="1">
        <v>0</v>
      </c>
      <c r="V513" s="1">
        <v>1</v>
      </c>
      <c r="W513" s="2">
        <f>IF(ISNUMBER(SEARCH("N/A", X513)), 0, 1)</f>
        <v>1</v>
      </c>
      <c r="X513" s="1" t="s">
        <v>671</v>
      </c>
      <c r="Y513" s="1">
        <v>17.589351099999998</v>
      </c>
      <c r="Z513" s="1">
        <v>120.38924539999999</v>
      </c>
      <c r="AA513" s="11" cm="1">
        <f t="array" ref="AA513">IF(ISBLANK(Y513), 0, VINCentyInvDistance(F513,G513,Y513,Z513))</f>
        <v>3760.1270664091585</v>
      </c>
      <c r="AB513" s="1">
        <v>0</v>
      </c>
      <c r="AC513" s="1">
        <v>0</v>
      </c>
      <c r="AD513" s="1">
        <v>0</v>
      </c>
      <c r="AE513" s="1">
        <v>180</v>
      </c>
      <c r="AF513" s="1">
        <v>1</v>
      </c>
      <c r="AG513" s="1" t="s">
        <v>672</v>
      </c>
      <c r="AH513" s="1" t="s">
        <v>495</v>
      </c>
      <c r="AI513" s="1" t="str">
        <f>TRIM(MID(SUBSTITUTE($H513,",",REPT(" ",200)),(LEN($H513)-LEN(SUBSTITUTE($H513,",",""))-2)*200+1,200))</f>
        <v>Ilocos Region</v>
      </c>
      <c r="AJ513" s="1" t="s">
        <v>55</v>
      </c>
      <c r="AK513" t="s">
        <v>17001</v>
      </c>
      <c r="AL513" s="7">
        <v>0</v>
      </c>
      <c r="AM513" s="1"/>
    </row>
    <row r="514" spans="1:39" ht="12.75" customHeight="1">
      <c r="A514" s="1"/>
      <c r="B514" s="1" t="s">
        <v>5725</v>
      </c>
      <c r="C514" s="1" t="s">
        <v>5726</v>
      </c>
      <c r="D514" s="3" t="str">
        <f ca="1">IFERROR(__xludf.DUMMYFUNCTION("PROPER(REGEXEXTRACT(B1409, ""(?:https?:\/\/)?(?:www\.)?([a-zA-Z0-9-]+)\.""))"),"Skyscanner")</f>
        <v>Skyscanner</v>
      </c>
      <c r="E514" s="1" t="s">
        <v>5727</v>
      </c>
      <c r="F514" s="1">
        <v>17.558900000000001</v>
      </c>
      <c r="G514" s="1">
        <v>120.373538</v>
      </c>
      <c r="H514" s="1" t="s">
        <v>5723</v>
      </c>
      <c r="I514" s="1" t="s">
        <v>540</v>
      </c>
      <c r="J514" s="1">
        <f>IF(K514="URBAN",1,IF(K514="SUBURBAN",2,IF(K514="RURAL",3,"")))</f>
        <v>3</v>
      </c>
      <c r="K514" s="1" t="s">
        <v>541</v>
      </c>
      <c r="L514" s="18">
        <v>46082</v>
      </c>
      <c r="M514" s="49">
        <v>0.58333333333333337</v>
      </c>
      <c r="N514" s="18">
        <v>46083</v>
      </c>
      <c r="O514" s="56">
        <v>0.5</v>
      </c>
      <c r="P514" s="31" t="str">
        <f>TEXT($L514, "dddd")</f>
        <v>Sunday</v>
      </c>
      <c r="Q514" s="39" t="s">
        <v>111</v>
      </c>
      <c r="R514" s="39">
        <v>1966</v>
      </c>
      <c r="S514" s="1" t="str">
        <f>IF(OR(MONTH(L514)=12, MONTH(L514)&lt;=5), "Dry Season", "Wet Season")</f>
        <v>Dry Season</v>
      </c>
      <c r="T514" s="1">
        <v>1</v>
      </c>
      <c r="U514" s="1">
        <v>1</v>
      </c>
      <c r="V514" s="1">
        <v>0</v>
      </c>
      <c r="W514" s="2">
        <f>IF(ISNUMBER(SEARCH("N/A", X514)), 0, 1)</f>
        <v>0</v>
      </c>
      <c r="X514" s="1" t="s">
        <v>44</v>
      </c>
      <c r="Y514" s="1"/>
      <c r="Z514" s="1"/>
      <c r="AA514" s="11" cm="1">
        <f t="array" ref="AA514">IF(ISBLANK(Y514), 0, VINCentyInvDistance(F514,G514,Y514,Z514))</f>
        <v>0</v>
      </c>
      <c r="AB514" s="1">
        <v>0</v>
      </c>
      <c r="AC514" s="1">
        <v>9.6</v>
      </c>
      <c r="AD514" s="1">
        <v>4.4000000000000004</v>
      </c>
      <c r="AE514" s="1">
        <v>9</v>
      </c>
      <c r="AF514" s="1">
        <v>1</v>
      </c>
      <c r="AG514" s="1" t="s">
        <v>582</v>
      </c>
      <c r="AH514" s="1" t="s">
        <v>495</v>
      </c>
      <c r="AI514" s="1"/>
      <c r="AJ514" s="1" t="s">
        <v>55</v>
      </c>
      <c r="AK514" t="s">
        <v>17002</v>
      </c>
      <c r="AL514" s="7">
        <v>0</v>
      </c>
      <c r="AM514" s="1" t="s">
        <v>5728</v>
      </c>
    </row>
    <row r="515" spans="1:39" ht="12.75" customHeight="1">
      <c r="A515" s="1"/>
      <c r="B515" s="1" t="s">
        <v>5729</v>
      </c>
      <c r="C515" s="1" t="s">
        <v>5730</v>
      </c>
      <c r="D515" s="3" t="str">
        <f ca="1">IFERROR(__xludf.DUMMYFUNCTION("PROPER(REGEXEXTRACT(B1410, ""(?:https?:\/\/)?(?:www\.)?([a-zA-Z0-9-]+)\.""))"),"Skyscanner")</f>
        <v>Skyscanner</v>
      </c>
      <c r="E515" s="1" t="s">
        <v>5731</v>
      </c>
      <c r="F515" s="1">
        <v>17.573839</v>
      </c>
      <c r="G515" s="1">
        <v>120.38793800000001</v>
      </c>
      <c r="H515" s="1" t="s">
        <v>5732</v>
      </c>
      <c r="I515" s="1" t="s">
        <v>540</v>
      </c>
      <c r="J515" s="1">
        <f>IF(K515="URBAN",1,IF(K515="SUBURBAN",2,IF(K515="RURAL",3,"")))</f>
        <v>3</v>
      </c>
      <c r="K515" s="1" t="s">
        <v>541</v>
      </c>
      <c r="L515" s="18">
        <v>46082</v>
      </c>
      <c r="M515" s="49">
        <v>0.58333333333333337</v>
      </c>
      <c r="N515" s="18">
        <v>46083</v>
      </c>
      <c r="O515" s="56">
        <v>0.5</v>
      </c>
      <c r="P515" s="31" t="str">
        <f>TEXT($L515, "dddd")</f>
        <v>Sunday</v>
      </c>
      <c r="Q515" s="39" t="s">
        <v>43</v>
      </c>
      <c r="R515" s="39">
        <v>1970</v>
      </c>
      <c r="S515" s="1" t="str">
        <f>IF(OR(MONTH(L515)=12, MONTH(L515)&lt;=5), "Dry Season", "Wet Season")</f>
        <v>Dry Season</v>
      </c>
      <c r="T515" s="1">
        <v>2</v>
      </c>
      <c r="U515" s="1">
        <v>1</v>
      </c>
      <c r="V515" s="1">
        <v>0</v>
      </c>
      <c r="W515" s="2">
        <f>IF(ISNUMBER(SEARCH("N/A", X515)), 0, 1)</f>
        <v>0</v>
      </c>
      <c r="X515" s="1" t="s">
        <v>44</v>
      </c>
      <c r="Y515" s="1"/>
      <c r="Z515" s="1"/>
      <c r="AA515" s="11" cm="1">
        <f t="array" ref="AA515">IF(ISBLANK(Y515), 0, VINCentyInvDistance(F515,G515,Y515,Z515))</f>
        <v>0</v>
      </c>
      <c r="AB515" s="1">
        <v>0</v>
      </c>
      <c r="AC515" s="1">
        <v>8.1999999999999993</v>
      </c>
      <c r="AD515" s="1">
        <v>3.6</v>
      </c>
      <c r="AE515" s="1">
        <v>27</v>
      </c>
      <c r="AF515" s="1">
        <v>1</v>
      </c>
      <c r="AG515" s="1" t="s">
        <v>582</v>
      </c>
      <c r="AH515" s="1" t="s">
        <v>495</v>
      </c>
      <c r="AI515" s="1"/>
      <c r="AJ515" s="1" t="s">
        <v>55</v>
      </c>
      <c r="AK515" t="s">
        <v>5733</v>
      </c>
      <c r="AL515" s="7">
        <v>0</v>
      </c>
      <c r="AM515" s="1" t="s">
        <v>5734</v>
      </c>
    </row>
    <row r="516" spans="1:39" ht="12.75" customHeight="1">
      <c r="A516" s="1"/>
      <c r="B516" s="1" t="s">
        <v>5735</v>
      </c>
      <c r="C516" s="1" t="s">
        <v>5736</v>
      </c>
      <c r="D516" s="3" t="str">
        <f ca="1">IFERROR(__xludf.DUMMYFUNCTION("PROPER(REGEXEXTRACT(B1411, ""(?:https?:\/\/)?(?:www\.)?([a-zA-Z0-9-]+)\.""))"),"Google")</f>
        <v>Google</v>
      </c>
      <c r="E516" s="1" t="s">
        <v>5737</v>
      </c>
      <c r="F516" s="1">
        <v>16.036413</v>
      </c>
      <c r="G516" s="1">
        <v>120.217519</v>
      </c>
      <c r="H516" s="1" t="s">
        <v>686</v>
      </c>
      <c r="I516" s="1" t="s">
        <v>540</v>
      </c>
      <c r="J516" s="1">
        <f>IF(K516="URBAN",1,IF(K516="SUBURBAN",2,IF(K516="RURAL",3,"")))</f>
        <v>3</v>
      </c>
      <c r="K516" s="1" t="s">
        <v>541</v>
      </c>
      <c r="L516" s="18">
        <v>46082</v>
      </c>
      <c r="M516" s="49">
        <v>0.625</v>
      </c>
      <c r="N516" s="18">
        <v>46083</v>
      </c>
      <c r="O516" s="56">
        <v>0.5</v>
      </c>
      <c r="P516" s="31" t="str">
        <f>TEXT($L516, "dddd")</f>
        <v>Sunday</v>
      </c>
      <c r="Q516" s="39" t="s">
        <v>531</v>
      </c>
      <c r="R516" s="39">
        <v>2847</v>
      </c>
      <c r="S516" s="1" t="str">
        <f>IF(OR(MONTH(L516)=12, MONTH(L516)&lt;=5), "Dry Season", "Wet Season")</f>
        <v>Dry Season</v>
      </c>
      <c r="T516" s="1">
        <v>1</v>
      </c>
      <c r="U516" s="1">
        <v>1</v>
      </c>
      <c r="V516" s="1">
        <v>0</v>
      </c>
      <c r="W516" s="2">
        <f>IF(ISNUMBER(SEARCH("N/A", X516)), 0, 1)</f>
        <v>0</v>
      </c>
      <c r="X516" s="1" t="s">
        <v>44</v>
      </c>
      <c r="Y516" s="1"/>
      <c r="Z516" s="1"/>
      <c r="AA516" s="11" cm="1">
        <f t="array" ref="AA516">IF(ISBLANK(Y516), 0, VINCentyInvDistance(F516,G516,Y516,Z516))</f>
        <v>0</v>
      </c>
      <c r="AB516" s="1">
        <v>0</v>
      </c>
      <c r="AC516" s="1">
        <v>7.6</v>
      </c>
      <c r="AD516" s="1">
        <v>0</v>
      </c>
      <c r="AE516" s="1">
        <v>13</v>
      </c>
      <c r="AF516" s="1">
        <v>1</v>
      </c>
      <c r="AG516" s="1" t="s">
        <v>687</v>
      </c>
      <c r="AH516" s="1" t="s">
        <v>556</v>
      </c>
      <c r="AI516" s="1" t="str">
        <f>TRIM(MID(SUBSTITUTE($H516,",",REPT(" ",200)),(LEN($H516)-LEN(SUBSTITUTE($H516,",",""))-2)*200+1,200))</f>
        <v>Ilocos Region</v>
      </c>
      <c r="AJ516" s="1" t="s">
        <v>55</v>
      </c>
      <c r="AL516" s="7">
        <v>0</v>
      </c>
      <c r="AM516" s="1" t="s">
        <v>5738</v>
      </c>
    </row>
    <row r="517" spans="1:39" ht="12.75" customHeight="1">
      <c r="A517" s="1"/>
      <c r="B517" s="1" t="s">
        <v>5739</v>
      </c>
      <c r="C517" s="1" t="s">
        <v>5740</v>
      </c>
      <c r="D517" s="3" t="str">
        <f ca="1">IFERROR(__xludf.DUMMYFUNCTION("PROPER(REGEXEXTRACT(B1412, ""(?:https?:\/\/)?(?:www\.)?([a-zA-Z0-9-]+)\.""))"),"Skyscanner")</f>
        <v>Skyscanner</v>
      </c>
      <c r="E517" s="1" t="s">
        <v>5741</v>
      </c>
      <c r="F517" s="1">
        <v>17.54823</v>
      </c>
      <c r="G517" s="1">
        <v>120.37588</v>
      </c>
      <c r="H517" s="1" t="s">
        <v>5742</v>
      </c>
      <c r="I517" s="1" t="s">
        <v>540</v>
      </c>
      <c r="J517" s="1">
        <f>IF(K517="URBAN",1,IF(K517="SUBURBAN",2,IF(K517="RURAL",3,"")))</f>
        <v>3</v>
      </c>
      <c r="K517" s="1" t="s">
        <v>541</v>
      </c>
      <c r="L517" s="18">
        <v>46082</v>
      </c>
      <c r="M517" s="49">
        <v>0.58333333333333337</v>
      </c>
      <c r="N517" s="18">
        <v>46083</v>
      </c>
      <c r="O517" s="56">
        <v>0.54166666666666663</v>
      </c>
      <c r="P517" s="31" t="str">
        <f>TEXT($L517, "dddd")</f>
        <v>Sunday</v>
      </c>
      <c r="Q517" s="39" t="s">
        <v>1341</v>
      </c>
      <c r="R517" s="39">
        <v>2843</v>
      </c>
      <c r="S517" s="1" t="str">
        <f>IF(OR(MONTH(L517)=12, MONTH(L517)&lt;=5), "Dry Season", "Wet Season")</f>
        <v>Dry Season</v>
      </c>
      <c r="T517" s="1">
        <v>2</v>
      </c>
      <c r="U517" s="1">
        <v>1</v>
      </c>
      <c r="V517" s="1">
        <v>0</v>
      </c>
      <c r="W517" s="2">
        <f>IF(ISNUMBER(SEARCH("N/A", X517)), 0, 1)</f>
        <v>0</v>
      </c>
      <c r="X517" s="1" t="s">
        <v>44</v>
      </c>
      <c r="Y517" s="1"/>
      <c r="Z517" s="1"/>
      <c r="AA517" s="11" cm="1">
        <f t="array" ref="AA517">IF(ISBLANK(Y517), 0, VINCentyInvDistance(F517,G517,Y517,Z517))</f>
        <v>0</v>
      </c>
      <c r="AB517" s="1">
        <v>0</v>
      </c>
      <c r="AC517" s="1">
        <v>0</v>
      </c>
      <c r="AD517" s="1">
        <v>0</v>
      </c>
      <c r="AE517" s="1">
        <v>10</v>
      </c>
      <c r="AF517" s="1">
        <v>1</v>
      </c>
      <c r="AG517" s="1" t="s">
        <v>582</v>
      </c>
      <c r="AH517" s="1" t="s">
        <v>495</v>
      </c>
      <c r="AI517" s="1" t="str">
        <f>TRIM(MID(SUBSTITUTE($H517,",",REPT(" ",200)),(LEN($H517)-LEN(SUBSTITUTE($H517,",",""))-2)*200+1,200))</f>
        <v>Ilocos Region</v>
      </c>
      <c r="AJ517" s="1" t="s">
        <v>55</v>
      </c>
      <c r="AK517" t="s">
        <v>17003</v>
      </c>
      <c r="AL517" s="7">
        <v>0</v>
      </c>
      <c r="AM517" s="1" t="s">
        <v>5743</v>
      </c>
    </row>
    <row r="518" spans="1:39" ht="12.75" customHeight="1">
      <c r="A518" s="1"/>
      <c r="B518" s="1" t="s">
        <v>5744</v>
      </c>
      <c r="C518" s="1" t="s">
        <v>5745</v>
      </c>
      <c r="D518" s="3" t="str">
        <f ca="1">IFERROR(__xludf.DUMMYFUNCTION("PROPER(REGEXEXTRACT(B1413, ""(?:https?:\/\/)?(?:www\.)?([a-zA-Z0-9-]+)\.""))"),"Google")</f>
        <v>Google</v>
      </c>
      <c r="E518" s="1" t="s">
        <v>5746</v>
      </c>
      <c r="F518" s="1">
        <v>17.591732799999999</v>
      </c>
      <c r="G518" s="1">
        <v>120.3802482</v>
      </c>
      <c r="H518" s="1" t="s">
        <v>5747</v>
      </c>
      <c r="I518" s="1" t="s">
        <v>540</v>
      </c>
      <c r="J518" s="1">
        <f>IF(K518="URBAN",1,IF(K518="SUBURBAN",2,IF(K518="RURAL",3,"")))</f>
        <v>3</v>
      </c>
      <c r="K518" s="1" t="s">
        <v>541</v>
      </c>
      <c r="L518" s="18">
        <v>46082</v>
      </c>
      <c r="M518" s="49">
        <v>0.625</v>
      </c>
      <c r="N518" s="18">
        <v>46083</v>
      </c>
      <c r="O518" s="56">
        <v>0.5</v>
      </c>
      <c r="P518" s="31" t="str">
        <f>TEXT($L518, "dddd")</f>
        <v>Sunday</v>
      </c>
      <c r="Q518" s="39" t="s">
        <v>207</v>
      </c>
      <c r="R518" s="39">
        <v>1996</v>
      </c>
      <c r="S518" s="1" t="str">
        <f>IF(OR(MONTH(L518)=12, MONTH(L518)&lt;=5), "Dry Season", "Wet Season")</f>
        <v>Dry Season</v>
      </c>
      <c r="T518" s="1">
        <v>1</v>
      </c>
      <c r="U518" s="1">
        <v>0</v>
      </c>
      <c r="V518" s="1">
        <v>0</v>
      </c>
      <c r="W518" s="2">
        <f>IF(ISNUMBER(SEARCH("N/A", X518)), 0, 1)</f>
        <v>1</v>
      </c>
      <c r="X518" s="1" t="s">
        <v>671</v>
      </c>
      <c r="Y518" s="1">
        <v>17.589351099999998</v>
      </c>
      <c r="Z518" s="1">
        <v>120.38924539999999</v>
      </c>
      <c r="AA518" s="11" cm="1">
        <f t="array" ref="AA518">IF(ISBLANK(Y518), 0, VINCentyInvDistance(F518,G518,Y518,Z518))</f>
        <v>990.73324303870152</v>
      </c>
      <c r="AB518" s="1">
        <v>0</v>
      </c>
      <c r="AC518" s="1">
        <v>0</v>
      </c>
      <c r="AD518" s="1">
        <v>0</v>
      </c>
      <c r="AE518" s="1">
        <v>84</v>
      </c>
      <c r="AF518" s="1">
        <v>1</v>
      </c>
      <c r="AG518" s="1" t="s">
        <v>672</v>
      </c>
      <c r="AH518" s="1" t="s">
        <v>495</v>
      </c>
      <c r="AI518" s="1" t="str">
        <f>TRIM(MID(SUBSTITUTE($H518,",",REPT(" ",200)),(LEN($H518)-LEN(SUBSTITUTE($H518,",",""))-2)*200+1,200))</f>
        <v>Ilocos Region</v>
      </c>
      <c r="AJ518" s="1" t="s">
        <v>55</v>
      </c>
      <c r="AL518" s="7">
        <v>0</v>
      </c>
      <c r="AM518" s="1"/>
    </row>
    <row r="519" spans="1:39" ht="12.75" customHeight="1">
      <c r="A519" s="1"/>
      <c r="B519" s="1" t="s">
        <v>5748</v>
      </c>
      <c r="C519" s="1" t="s">
        <v>5749</v>
      </c>
      <c r="D519" s="3" t="str">
        <f ca="1">IFERROR(__xludf.DUMMYFUNCTION("PROPER(REGEXEXTRACT(B1414, ""(?:https?:\/\/)?(?:www\.)?([a-zA-Z0-9-]+)\.""))"),"Skyscanner")</f>
        <v>Skyscanner</v>
      </c>
      <c r="E519" s="1" t="s">
        <v>5750</v>
      </c>
      <c r="F519" s="1">
        <v>17.573640399999999</v>
      </c>
      <c r="G519" s="1">
        <v>120.38861780000001</v>
      </c>
      <c r="H519" s="1" t="s">
        <v>5751</v>
      </c>
      <c r="I519" s="1" t="s">
        <v>540</v>
      </c>
      <c r="J519" s="1">
        <f>IF(K519="URBAN",1,IF(K519="SUBURBAN",2,IF(K519="RURAL",3,"")))</f>
        <v>3</v>
      </c>
      <c r="K519" s="1" t="s">
        <v>541</v>
      </c>
      <c r="L519" s="18">
        <v>46082</v>
      </c>
      <c r="M519" s="49">
        <v>0.58333333333333337</v>
      </c>
      <c r="N519" s="18">
        <v>46083</v>
      </c>
      <c r="O519" s="56">
        <v>0.52083333333333337</v>
      </c>
      <c r="P519" s="31" t="str">
        <f>TEXT($L519, "dddd")</f>
        <v>Sunday</v>
      </c>
      <c r="Q519" s="39" t="s">
        <v>111</v>
      </c>
      <c r="R519" s="39">
        <v>2514</v>
      </c>
      <c r="S519" s="1" t="str">
        <f>IF(OR(MONTH(L519)=12, MONTH(L519)&lt;=5), "Dry Season", "Wet Season")</f>
        <v>Dry Season</v>
      </c>
      <c r="T519" s="1">
        <v>1</v>
      </c>
      <c r="U519" s="1">
        <v>1</v>
      </c>
      <c r="V519" s="1">
        <v>0</v>
      </c>
      <c r="W519" s="2">
        <f>IF(ISNUMBER(SEARCH("N/A", X519)), 0, 1)</f>
        <v>1</v>
      </c>
      <c r="X519" s="1" t="s">
        <v>983</v>
      </c>
      <c r="Y519" s="1">
        <v>17.5939853</v>
      </c>
      <c r="Z519" s="1">
        <v>120.3735385</v>
      </c>
      <c r="AA519" s="11" cm="1">
        <f t="array" ref="AA519">IF(ISBLANK(Y519), 0, VINCentyInvDistance(F519,G519,Y519,Z519))</f>
        <v>2762.6539334347967</v>
      </c>
      <c r="AB519" s="1">
        <v>0</v>
      </c>
      <c r="AC519" s="1">
        <v>0</v>
      </c>
      <c r="AD519" s="1">
        <v>0</v>
      </c>
      <c r="AE519" s="1">
        <v>30</v>
      </c>
      <c r="AF519" s="1">
        <v>1</v>
      </c>
      <c r="AG519" s="1" t="s">
        <v>984</v>
      </c>
      <c r="AH519" s="1" t="s">
        <v>495</v>
      </c>
      <c r="AI519" s="1" t="str">
        <f>TRIM(MID(SUBSTITUTE($H519,",",REPT(" ",200)),(LEN($H519)-LEN(SUBSTITUTE($H519,",",""))-2)*200+1,200))</f>
        <v>Ilocos Region</v>
      </c>
      <c r="AJ519" s="1" t="s">
        <v>55</v>
      </c>
      <c r="AK519" t="s">
        <v>17004</v>
      </c>
      <c r="AL519" s="7">
        <v>0</v>
      </c>
      <c r="AM519" s="1"/>
    </row>
    <row r="520" spans="1:39" ht="12.75" customHeight="1">
      <c r="A520" s="1"/>
      <c r="B520" s="1" t="s">
        <v>5752</v>
      </c>
      <c r="C520" s="1" t="s">
        <v>5753</v>
      </c>
      <c r="D520" s="3" t="str">
        <f ca="1">IFERROR(__xludf.DUMMYFUNCTION("PROPER(REGEXEXTRACT(B1415, ""(?:https?:\/\/)?(?:www\.)?([a-zA-Z0-9-]+)\.""))"),"Skyscanner")</f>
        <v>Skyscanner</v>
      </c>
      <c r="E520" s="1" t="s">
        <v>5754</v>
      </c>
      <c r="F520" s="1">
        <v>17.573640000000001</v>
      </c>
      <c r="G520" s="1">
        <v>120.38861799999999</v>
      </c>
      <c r="H520" s="1" t="s">
        <v>5751</v>
      </c>
      <c r="I520" s="1" t="s">
        <v>540</v>
      </c>
      <c r="J520" s="1">
        <f>IF(K520="URBAN",1,IF(K520="SUBURBAN",2,IF(K520="RURAL",3,"")))</f>
        <v>3</v>
      </c>
      <c r="K520" s="1" t="s">
        <v>541</v>
      </c>
      <c r="L520" s="18">
        <v>46082</v>
      </c>
      <c r="M520" s="49">
        <v>0.58333333333333337</v>
      </c>
      <c r="N520" s="18">
        <v>46083</v>
      </c>
      <c r="O520" s="56">
        <v>0.5</v>
      </c>
      <c r="P520" s="31" t="str">
        <f>TEXT($L520, "dddd")</f>
        <v>Sunday</v>
      </c>
      <c r="Q520" s="39" t="s">
        <v>111</v>
      </c>
      <c r="R520" s="39">
        <v>4162</v>
      </c>
      <c r="S520" s="1" t="str">
        <f>IF(OR(MONTH(L520)=12, MONTH(L520)&lt;=5), "Dry Season", "Wet Season")</f>
        <v>Dry Season</v>
      </c>
      <c r="T520" s="1">
        <v>1</v>
      </c>
      <c r="U520" s="1">
        <v>1</v>
      </c>
      <c r="V520" s="1">
        <v>1</v>
      </c>
      <c r="W520" s="2">
        <f>IF(ISNUMBER(SEARCH("N/A", X520)), 0, 1)</f>
        <v>0</v>
      </c>
      <c r="X520" s="1" t="s">
        <v>44</v>
      </c>
      <c r="Y520" s="1"/>
      <c r="Z520" s="1"/>
      <c r="AA520" s="11" cm="1">
        <f t="array" ref="AA520">IF(ISBLANK(Y520), 0, VINCentyInvDistance(F520,G520,Y520,Z520))</f>
        <v>0</v>
      </c>
      <c r="AB520" s="1">
        <v>0</v>
      </c>
      <c r="AC520" s="1">
        <v>7.2</v>
      </c>
      <c r="AD520" s="1">
        <v>4.7</v>
      </c>
      <c r="AE520" s="1">
        <v>21</v>
      </c>
      <c r="AF520" s="1">
        <v>1</v>
      </c>
      <c r="AG520" s="1" t="s">
        <v>582</v>
      </c>
      <c r="AH520" s="1" t="s">
        <v>495</v>
      </c>
      <c r="AI520" s="1" t="str">
        <f>TRIM(MID(SUBSTITUTE($H520,",",REPT(" ",200)),(LEN($H520)-LEN(SUBSTITUTE($H520,",",""))-2)*200+1,200))</f>
        <v>Ilocos Region</v>
      </c>
      <c r="AJ520" s="1" t="s">
        <v>55</v>
      </c>
      <c r="AK520" t="s">
        <v>5755</v>
      </c>
      <c r="AL520" s="7">
        <v>0</v>
      </c>
      <c r="AM520" s="1" t="s">
        <v>5756</v>
      </c>
    </row>
    <row r="521" spans="1:39" ht="12.75" customHeight="1">
      <c r="A521" s="1"/>
      <c r="B521" s="1" t="s">
        <v>5757</v>
      </c>
      <c r="C521" s="1" t="s">
        <v>5758</v>
      </c>
      <c r="D521" s="3" t="str">
        <f ca="1">IFERROR(__xludf.DUMMYFUNCTION("PROPER(REGEXEXTRACT(B1416, ""(?:https?:\/\/)?(?:www\.)?([a-zA-Z0-9-]+)\.""))"),"Skyscanner")</f>
        <v>Skyscanner</v>
      </c>
      <c r="E521" s="1" t="s">
        <v>5759</v>
      </c>
      <c r="F521" s="1">
        <v>17.569528999999999</v>
      </c>
      <c r="G521" s="1">
        <v>120.39351910000001</v>
      </c>
      <c r="H521" s="1" t="s">
        <v>5760</v>
      </c>
      <c r="I521" s="1" t="s">
        <v>540</v>
      </c>
      <c r="J521" s="1">
        <f>IF(K521="URBAN",1,IF(K521="SUBURBAN",2,IF(K521="RURAL",3,"")))</f>
        <v>3</v>
      </c>
      <c r="K521" s="1" t="s">
        <v>541</v>
      </c>
      <c r="L521" s="18">
        <v>46082</v>
      </c>
      <c r="M521" s="49">
        <v>0.58333333333333337</v>
      </c>
      <c r="N521" s="18">
        <v>46083</v>
      </c>
      <c r="O521" s="56">
        <v>0.5</v>
      </c>
      <c r="P521" s="31" t="str">
        <f>TEXT($L521, "dddd")</f>
        <v>Sunday</v>
      </c>
      <c r="Q521" s="39" t="s">
        <v>186</v>
      </c>
      <c r="R521" s="39">
        <v>2240</v>
      </c>
      <c r="S521" s="1" t="str">
        <f>IF(OR(MONTH(L521)=12, MONTH(L521)&lt;=5), "Dry Season", "Wet Season")</f>
        <v>Dry Season</v>
      </c>
      <c r="T521" s="1">
        <v>1</v>
      </c>
      <c r="U521" s="1">
        <v>0</v>
      </c>
      <c r="V521" s="1">
        <v>0</v>
      </c>
      <c r="W521" s="2">
        <f>IF(ISNUMBER(SEARCH("N/A", X521)), 0, 1)</f>
        <v>1</v>
      </c>
      <c r="X521" s="1" t="s">
        <v>5761</v>
      </c>
      <c r="Y521" s="1">
        <v>17.546666699999999</v>
      </c>
      <c r="Z521" s="1">
        <v>120.3822222</v>
      </c>
      <c r="AA521" s="11" cm="1">
        <f t="array" ref="AA521">IF(ISBLANK(Y521), 0, VINCentyInvDistance(F521,G521,Y521,Z521))</f>
        <v>2800.1448728521668</v>
      </c>
      <c r="AB521" s="1">
        <v>0</v>
      </c>
      <c r="AC521" s="1">
        <v>10</v>
      </c>
      <c r="AD521" s="1">
        <v>4.5</v>
      </c>
      <c r="AE521" s="1">
        <v>6</v>
      </c>
      <c r="AF521" s="1">
        <v>1</v>
      </c>
      <c r="AG521" s="1" t="s">
        <v>5762</v>
      </c>
      <c r="AH521" s="1" t="s">
        <v>495</v>
      </c>
      <c r="AI521" s="1" t="str">
        <f>TRIM(MID(SUBSTITUTE($H521,",",REPT(" ",200)),(LEN($H521)-LEN(SUBSTITUTE($H521,",",""))-2)*200+1,200))</f>
        <v>Ilocos Region</v>
      </c>
      <c r="AJ521" s="1" t="s">
        <v>55</v>
      </c>
      <c r="AK521" t="s">
        <v>17005</v>
      </c>
      <c r="AL521" s="7">
        <v>0</v>
      </c>
      <c r="AM521" s="1"/>
    </row>
    <row r="522" spans="1:39" ht="12.75" customHeight="1">
      <c r="A522" s="1"/>
      <c r="B522" s="1" t="s">
        <v>5763</v>
      </c>
      <c r="C522" s="1" t="s">
        <v>5764</v>
      </c>
      <c r="D522" s="3" t="str">
        <f ca="1">IFERROR(__xludf.DUMMYFUNCTION("PROPER(REGEXEXTRACT(B1417, ""(?:https?:\/\/)?(?:www\.)?([a-zA-Z0-9-]+)\.""))"),"Skyscanner")</f>
        <v>Skyscanner</v>
      </c>
      <c r="E522" s="1" t="s">
        <v>5765</v>
      </c>
      <c r="F522" s="1">
        <v>17.56953</v>
      </c>
      <c r="G522" s="1">
        <v>120.39352</v>
      </c>
      <c r="H522" s="1" t="s">
        <v>5760</v>
      </c>
      <c r="I522" s="1" t="s">
        <v>540</v>
      </c>
      <c r="J522" s="1">
        <f>IF(K522="URBAN",1,IF(K522="SUBURBAN",2,IF(K522="RURAL",3,"")))</f>
        <v>3</v>
      </c>
      <c r="K522" s="1" t="s">
        <v>541</v>
      </c>
      <c r="L522" s="18">
        <v>46082</v>
      </c>
      <c r="M522" s="49">
        <v>0.58333333333333337</v>
      </c>
      <c r="N522" s="18">
        <v>46083</v>
      </c>
      <c r="O522" s="56">
        <v>0.5</v>
      </c>
      <c r="P522" s="31" t="str">
        <f>TEXT($L522, "dddd")</f>
        <v>Sunday</v>
      </c>
      <c r="Q522" s="39" t="s">
        <v>186</v>
      </c>
      <c r="R522" s="39">
        <v>2240</v>
      </c>
      <c r="S522" s="1" t="str">
        <f>IF(OR(MONTH(L522)=12, MONTH(L522)&lt;=5), "Dry Season", "Wet Season")</f>
        <v>Dry Season</v>
      </c>
      <c r="T522" s="1">
        <v>2</v>
      </c>
      <c r="U522" s="1">
        <v>1</v>
      </c>
      <c r="V522" s="1">
        <v>0</v>
      </c>
      <c r="W522" s="2">
        <f>IF(ISNUMBER(SEARCH("N/A", X522)), 0, 1)</f>
        <v>0</v>
      </c>
      <c r="X522" s="1" t="s">
        <v>44</v>
      </c>
      <c r="Y522" s="1"/>
      <c r="Z522" s="1"/>
      <c r="AA522" s="11" cm="1">
        <f t="array" ref="AA522">IF(ISBLANK(Y522), 0, VINCentyInvDistance(F522,G522,Y522,Z522))</f>
        <v>0</v>
      </c>
      <c r="AB522" s="1">
        <v>0</v>
      </c>
      <c r="AC522" s="1">
        <v>0</v>
      </c>
      <c r="AD522" s="1">
        <v>0</v>
      </c>
      <c r="AE522" s="1">
        <v>78</v>
      </c>
      <c r="AF522" s="1">
        <v>1</v>
      </c>
      <c r="AG522" s="1" t="s">
        <v>582</v>
      </c>
      <c r="AH522" s="1" t="s">
        <v>495</v>
      </c>
      <c r="AI522" s="1" t="str">
        <f>TRIM(MID(SUBSTITUTE($H522,",",REPT(" ",200)),(LEN($H522)-LEN(SUBSTITUTE($H522,",",""))-2)*200+1,200))</f>
        <v>Ilocos Region</v>
      </c>
      <c r="AJ522" s="1" t="s">
        <v>55</v>
      </c>
      <c r="AK522" t="s">
        <v>17006</v>
      </c>
      <c r="AL522" s="7">
        <v>0</v>
      </c>
      <c r="AM522" s="1" t="s">
        <v>5767</v>
      </c>
    </row>
    <row r="523" spans="1:39" ht="12.75" customHeight="1">
      <c r="A523" s="1"/>
      <c r="B523" s="1" t="s">
        <v>5768</v>
      </c>
      <c r="C523" s="1" t="s">
        <v>5769</v>
      </c>
      <c r="D523" s="3" t="str">
        <f ca="1">IFERROR(__xludf.DUMMYFUNCTION("PROPER(REGEXEXTRACT(B1418, ""(?:https?:\/\/)?(?:www\.)?([a-zA-Z0-9-]+)\.""))"),"Google")</f>
        <v>Google</v>
      </c>
      <c r="E523" s="1" t="s">
        <v>5770</v>
      </c>
      <c r="F523" s="1">
        <v>17.597562499999999</v>
      </c>
      <c r="G523" s="1">
        <v>120.3713125</v>
      </c>
      <c r="H523" s="1" t="s">
        <v>5771</v>
      </c>
      <c r="I523" s="1" t="s">
        <v>540</v>
      </c>
      <c r="J523" s="1">
        <f>IF(K523="URBAN",1,IF(K523="SUBURBAN",2,IF(K523="RURAL",3,"")))</f>
        <v>3</v>
      </c>
      <c r="K523" s="1" t="s">
        <v>541</v>
      </c>
      <c r="L523" s="18">
        <v>46082</v>
      </c>
      <c r="M523" s="49">
        <v>0.625</v>
      </c>
      <c r="N523" s="18">
        <v>46083</v>
      </c>
      <c r="O523" s="56">
        <v>0.5</v>
      </c>
      <c r="P523" s="31" t="str">
        <f>TEXT($L523, "dddd")</f>
        <v>Sunday</v>
      </c>
      <c r="Q523" s="39" t="s">
        <v>111</v>
      </c>
      <c r="R523" s="39">
        <v>1062</v>
      </c>
      <c r="S523" s="1" t="str">
        <f>IF(OR(MONTH(L523)=12, MONTH(L523)&lt;=5), "Dry Season", "Wet Season")</f>
        <v>Dry Season</v>
      </c>
      <c r="T523" s="1">
        <v>1</v>
      </c>
      <c r="U523" s="1">
        <v>0</v>
      </c>
      <c r="V523" s="1">
        <v>0</v>
      </c>
      <c r="W523" s="2">
        <f>IF(ISNUMBER(SEARCH("N/A", X523)), 0, 1)</f>
        <v>0</v>
      </c>
      <c r="X523" s="1" t="s">
        <v>44</v>
      </c>
      <c r="Y523" s="1"/>
      <c r="Z523" s="1"/>
      <c r="AA523" s="11" cm="1">
        <f t="array" ref="AA523">IF(ISBLANK(Y523), 0, VINCentyInvDistance(F523,G523,Y523,Z523))</f>
        <v>0</v>
      </c>
      <c r="AB523" s="1">
        <v>0</v>
      </c>
      <c r="AC523" s="1">
        <v>0</v>
      </c>
      <c r="AD523" s="1">
        <v>0</v>
      </c>
      <c r="AE523" s="1">
        <v>3</v>
      </c>
      <c r="AF523" s="1">
        <v>1</v>
      </c>
      <c r="AG523" s="1" t="str">
        <f>TRIM(MID(SUBSTITUTE($H523,",",REPT(" ",200)),(LEN($H523)-LEN(SUBSTITUTE($H523,",",""))-4)*200+1,200))</f>
        <v>San Vicente</v>
      </c>
      <c r="AH523" s="1" t="str">
        <f>TRIM(MID(SUBSTITUTE($H523,",",REPT(" ",200)),(LEN($H523)-LEN(SUBSTITUTE($H523,",",""))-3)*200+1,200))</f>
        <v>Ilocos Sur</v>
      </c>
      <c r="AI523" s="1" t="str">
        <f>TRIM(MID(SUBSTITUTE($H523,",",REPT(" ",200)),(LEN($H523)-LEN(SUBSTITUTE($H523,",",""))-2)*200+1,200))</f>
        <v>Ilocos Region</v>
      </c>
      <c r="AJ523" s="1" t="str">
        <f>TRIM(MID(SUBSTITUTE($H523,",",REPT(" ",200)),(LEN($H523)-LEN(SUBSTITUTE($H523,",",""))-0)*200+1,200))</f>
        <v>Philippines</v>
      </c>
      <c r="AL523" s="7">
        <v>0</v>
      </c>
      <c r="AM523" s="1"/>
    </row>
    <row r="524" spans="1:39" ht="12.75" customHeight="1">
      <c r="A524" s="1"/>
      <c r="B524" s="1" t="s">
        <v>5772</v>
      </c>
      <c r="C524" s="1" t="s">
        <v>5773</v>
      </c>
      <c r="D524" s="3" t="str">
        <f ca="1">IFERROR(__xludf.DUMMYFUNCTION("PROPER(REGEXEXTRACT(B1419, ""(?:https?:\/\/)?(?:www\.)?([a-zA-Z0-9-]+)\.""))"),"Skyscanner")</f>
        <v>Skyscanner</v>
      </c>
      <c r="E524" s="1" t="s">
        <v>5774</v>
      </c>
      <c r="F524" s="1">
        <v>17.584406000000001</v>
      </c>
      <c r="G524" s="1">
        <v>120.3467478</v>
      </c>
      <c r="H524" s="1" t="s">
        <v>5775</v>
      </c>
      <c r="I524" s="1" t="s">
        <v>540</v>
      </c>
      <c r="J524" s="1">
        <f>IF(K524="URBAN",1,IF(K524="SUBURBAN",2,IF(K524="RURAL",3,"")))</f>
        <v>3</v>
      </c>
      <c r="K524" s="1" t="s">
        <v>541</v>
      </c>
      <c r="L524" s="18">
        <v>46082</v>
      </c>
      <c r="M524" s="49">
        <v>0.58333333333333337</v>
      </c>
      <c r="N524" s="18">
        <v>46083</v>
      </c>
      <c r="O524" s="56">
        <v>0.5</v>
      </c>
      <c r="P524" s="31" t="str">
        <f>TEXT($L524, "dddd")</f>
        <v>Sunday</v>
      </c>
      <c r="Q524" s="39" t="s">
        <v>531</v>
      </c>
      <c r="R524" s="39">
        <v>1500</v>
      </c>
      <c r="S524" s="1" t="str">
        <f>IF(OR(MONTH(L524)=12, MONTH(L524)&lt;=5), "Dry Season", "Wet Season")</f>
        <v>Dry Season</v>
      </c>
      <c r="T524" s="1">
        <v>1</v>
      </c>
      <c r="U524" s="1">
        <v>0</v>
      </c>
      <c r="V524" s="1">
        <v>0</v>
      </c>
      <c r="W524" s="2">
        <f>IF(ISNUMBER(SEARCH("N/A", X524)), 0, 1)</f>
        <v>1</v>
      </c>
      <c r="X524" s="1" t="s">
        <v>983</v>
      </c>
      <c r="Y524" s="1">
        <v>17.5939853</v>
      </c>
      <c r="Z524" s="1">
        <v>120.3735385</v>
      </c>
      <c r="AA524" s="11" cm="1">
        <f t="array" ref="AA524">IF(ISBLANK(Y524), 0, VINCentyInvDistance(F524,G524,Y524,Z524))</f>
        <v>3034.9661127690051</v>
      </c>
      <c r="AB524" s="1">
        <v>0</v>
      </c>
      <c r="AC524" s="1">
        <v>7.8</v>
      </c>
      <c r="AD524" s="1">
        <v>4.5</v>
      </c>
      <c r="AE524" s="1">
        <v>4</v>
      </c>
      <c r="AF524" s="1">
        <v>1</v>
      </c>
      <c r="AG524" s="1" t="s">
        <v>984</v>
      </c>
      <c r="AH524" s="1" t="s">
        <v>495</v>
      </c>
      <c r="AI524" s="1" t="str">
        <f>TRIM(MID(SUBSTITUTE($H524,",",REPT(" ",200)),(LEN($H524)-LEN(SUBSTITUTE($H524,",",""))-2)*200+1,200))</f>
        <v>Ilocos Region</v>
      </c>
      <c r="AJ524" s="1" t="s">
        <v>55</v>
      </c>
      <c r="AK524" t="s">
        <v>16985</v>
      </c>
      <c r="AL524" s="7">
        <v>0</v>
      </c>
      <c r="AM524" s="1"/>
    </row>
    <row r="525" spans="1:39" ht="12.75" customHeight="1">
      <c r="A525" s="1"/>
      <c r="B525" s="1" t="s">
        <v>5776</v>
      </c>
      <c r="C525" s="1" t="s">
        <v>5777</v>
      </c>
      <c r="D525" s="3" t="str">
        <f ca="1">IFERROR(__xludf.DUMMYFUNCTION("PROPER(REGEXEXTRACT(B1420, ""(?:https?:\/\/)?(?:www\.)?([a-zA-Z0-9-]+)\.""))"),"Skyscanner")</f>
        <v>Skyscanner</v>
      </c>
      <c r="E525" s="1" t="s">
        <v>5778</v>
      </c>
      <c r="F525" s="1">
        <v>17.584413999999999</v>
      </c>
      <c r="G525" s="1">
        <v>120.34669599999999</v>
      </c>
      <c r="H525" s="1" t="s">
        <v>5775</v>
      </c>
      <c r="I525" s="1" t="s">
        <v>540</v>
      </c>
      <c r="J525" s="1">
        <f>IF(K525="URBAN",1,IF(K525="SUBURBAN",2,IF(K525="RURAL",3,"")))</f>
        <v>3</v>
      </c>
      <c r="K525" s="1" t="s">
        <v>541</v>
      </c>
      <c r="L525" s="18">
        <v>46082</v>
      </c>
      <c r="M525" s="49">
        <v>0.58333333333333337</v>
      </c>
      <c r="N525" s="18">
        <v>46083</v>
      </c>
      <c r="O525" s="56">
        <v>0.5</v>
      </c>
      <c r="P525" s="31" t="str">
        <f>TEXT($L525, "dddd")</f>
        <v>Sunday</v>
      </c>
      <c r="Q525" s="39" t="s">
        <v>186</v>
      </c>
      <c r="R525" s="39">
        <v>1552</v>
      </c>
      <c r="S525" s="1" t="str">
        <f>IF(OR(MONTH(L525)=12, MONTH(L525)&lt;=5), "Dry Season", "Wet Season")</f>
        <v>Dry Season</v>
      </c>
      <c r="T525" s="1">
        <v>1</v>
      </c>
      <c r="U525" s="1">
        <v>0</v>
      </c>
      <c r="V525" s="1">
        <v>0</v>
      </c>
      <c r="W525" s="2">
        <f>IF(ISNUMBER(SEARCH("N/A", X525)), 0, 1)</f>
        <v>0</v>
      </c>
      <c r="X525" s="1" t="s">
        <v>44</v>
      </c>
      <c r="Y525" s="1"/>
      <c r="Z525" s="1"/>
      <c r="AA525" s="11" cm="1">
        <f t="array" ref="AA525">IF(ISBLANK(Y525), 0, VINCentyInvDistance(F525,G525,Y525,Z525))</f>
        <v>0</v>
      </c>
      <c r="AB525" s="1">
        <v>0</v>
      </c>
      <c r="AC525" s="1">
        <v>0</v>
      </c>
      <c r="AD525" s="1">
        <v>0</v>
      </c>
      <c r="AE525" s="1">
        <v>6</v>
      </c>
      <c r="AF525" s="1">
        <v>1</v>
      </c>
      <c r="AG525" s="1" t="s">
        <v>800</v>
      </c>
      <c r="AH525" s="1" t="s">
        <v>495</v>
      </c>
      <c r="AI525" s="1"/>
      <c r="AJ525" s="1" t="s">
        <v>55</v>
      </c>
      <c r="AK525" t="s">
        <v>5779</v>
      </c>
      <c r="AL525" s="7">
        <v>0</v>
      </c>
      <c r="AM525" s="1" t="s">
        <v>5780</v>
      </c>
    </row>
    <row r="526" spans="1:39" ht="12.75" customHeight="1">
      <c r="A526" s="1"/>
      <c r="B526" s="1" t="s">
        <v>5781</v>
      </c>
      <c r="C526" s="1" t="s">
        <v>5782</v>
      </c>
      <c r="D526" s="3" t="str">
        <f ca="1">IFERROR(__xludf.DUMMYFUNCTION("PROPER(REGEXEXTRACT(B1421, ""(?:https?:\/\/)?(?:www\.)?([a-zA-Z0-9-]+)\.""))"),"Skyscanner")</f>
        <v>Skyscanner</v>
      </c>
      <c r="E526" s="1" t="s">
        <v>5783</v>
      </c>
      <c r="F526" s="1">
        <v>17.589641499999999</v>
      </c>
      <c r="G526" s="1">
        <v>120.4185209</v>
      </c>
      <c r="H526" s="1" t="s">
        <v>5784</v>
      </c>
      <c r="I526" s="1" t="s">
        <v>540</v>
      </c>
      <c r="J526" s="1">
        <f>IF(K526="URBAN",1,IF(K526="SUBURBAN",2,IF(K526="RURAL",3,"")))</f>
        <v>3</v>
      </c>
      <c r="K526" s="1" t="s">
        <v>541</v>
      </c>
      <c r="L526" s="18">
        <v>46082</v>
      </c>
      <c r="M526" s="49">
        <v>0.58333333333333337</v>
      </c>
      <c r="N526" s="18">
        <v>46083</v>
      </c>
      <c r="O526" s="56">
        <v>0.5</v>
      </c>
      <c r="P526" s="31" t="str">
        <f>TEXT($L526, "dddd")</f>
        <v>Sunday</v>
      </c>
      <c r="Q526" s="39" t="s">
        <v>186</v>
      </c>
      <c r="R526" s="39">
        <v>1552</v>
      </c>
      <c r="S526" s="1" t="str">
        <f>IF(OR(MONTH(L526)=12, MONTH(L526)&lt;=5), "Dry Season", "Wet Season")</f>
        <v>Dry Season</v>
      </c>
      <c r="T526" s="1">
        <v>2</v>
      </c>
      <c r="U526" s="1">
        <v>1</v>
      </c>
      <c r="V526" s="1">
        <v>0</v>
      </c>
      <c r="W526" s="2">
        <f>IF(ISNUMBER(SEARCH("N/A", X526)), 0, 1)</f>
        <v>1</v>
      </c>
      <c r="X526" s="1" t="s">
        <v>671</v>
      </c>
      <c r="Y526" s="1">
        <v>17.589351099999998</v>
      </c>
      <c r="Z526" s="1">
        <v>120.38924539999999</v>
      </c>
      <c r="AA526" s="11" cm="1">
        <f t="array" ref="AA526">IF(ISBLANK(Y526), 0, VINCentyInvDistance(F526,G526,Y526,Z526))</f>
        <v>3107.6820624752795</v>
      </c>
      <c r="AB526" s="1">
        <v>0</v>
      </c>
      <c r="AC526" s="1">
        <v>0</v>
      </c>
      <c r="AD526" s="1">
        <v>0</v>
      </c>
      <c r="AE526" s="1">
        <v>2</v>
      </c>
      <c r="AF526" s="1">
        <v>1</v>
      </c>
      <c r="AG526" s="1" t="s">
        <v>672</v>
      </c>
      <c r="AH526" s="1" t="s">
        <v>495</v>
      </c>
      <c r="AI526" s="1" t="str">
        <f>TRIM(MID(SUBSTITUTE($H526,",",REPT(" ",200)),(LEN($H526)-LEN(SUBSTITUTE($H526,",",""))-2)*200+1,200))</f>
        <v>Ilocos Region</v>
      </c>
      <c r="AJ526" s="1" t="s">
        <v>55</v>
      </c>
      <c r="AK526" t="s">
        <v>17007</v>
      </c>
      <c r="AL526" s="7">
        <v>0</v>
      </c>
      <c r="AM526" s="1"/>
    </row>
    <row r="527" spans="1:39" ht="12.75" customHeight="1">
      <c r="A527" s="1"/>
      <c r="B527" s="1" t="s">
        <v>5361</v>
      </c>
      <c r="C527" s="1" t="s">
        <v>5785</v>
      </c>
      <c r="D527" s="3" t="str">
        <f ca="1">IFERROR(__xludf.DUMMYFUNCTION("PROPER(REGEXEXTRACT(B1422, ""(?:https?:\/\/)?(?:www\.)?([a-zA-Z0-9-]+)\.""))"),"Google")</f>
        <v>Google</v>
      </c>
      <c r="E527" s="1" t="s">
        <v>696</v>
      </c>
      <c r="F527" s="1">
        <v>16.39649</v>
      </c>
      <c r="G527" s="1">
        <v>120.62392</v>
      </c>
      <c r="H527" s="1" t="s">
        <v>5364</v>
      </c>
      <c r="I527" s="1" t="s">
        <v>540</v>
      </c>
      <c r="J527" s="1">
        <f>IF(K527="URBAN",1,IF(K527="SUBURBAN",2,IF(K527="RURAL",3,"")))</f>
        <v>3</v>
      </c>
      <c r="K527" s="1" t="s">
        <v>541</v>
      </c>
      <c r="L527" s="18">
        <v>46082</v>
      </c>
      <c r="M527" s="49">
        <v>0.625</v>
      </c>
      <c r="N527" s="18">
        <v>46083</v>
      </c>
      <c r="O527" s="56">
        <v>0.5</v>
      </c>
      <c r="P527" s="31" t="str">
        <f>TEXT($L527, "dddd")</f>
        <v>Sunday</v>
      </c>
      <c r="Q527" s="39" t="s">
        <v>207</v>
      </c>
      <c r="R527" s="39">
        <v>3686</v>
      </c>
      <c r="S527" s="1" t="str">
        <f>IF(OR(MONTH(L527)=12, MONTH(L527)&lt;=5), "Dry Season", "Wet Season")</f>
        <v>Dry Season</v>
      </c>
      <c r="T527" s="1">
        <v>1</v>
      </c>
      <c r="U527" s="1">
        <v>0</v>
      </c>
      <c r="V527" s="1">
        <v>0</v>
      </c>
      <c r="W527" s="2">
        <f>IF(ISNUMBER(SEARCH("N/A", X527)), 0, 1)</f>
        <v>1</v>
      </c>
      <c r="X527" s="1" t="s">
        <v>832</v>
      </c>
      <c r="Y527" s="1">
        <v>16.408881399999999</v>
      </c>
      <c r="Z527" s="1">
        <v>120.5991997</v>
      </c>
      <c r="AA527" s="11" cm="1">
        <f t="array" ref="AA527">IF(ISBLANK(Y527), 0, VINCentyInvDistance(F527,G527,Y527,Z527))</f>
        <v>2975.3858910790577</v>
      </c>
      <c r="AB527" s="1">
        <v>0</v>
      </c>
      <c r="AC527" s="1">
        <v>0</v>
      </c>
      <c r="AD527" s="1">
        <v>0</v>
      </c>
      <c r="AE527" s="1">
        <v>31</v>
      </c>
      <c r="AF527" s="1">
        <v>1</v>
      </c>
      <c r="AG527" s="1" t="s">
        <v>5365</v>
      </c>
      <c r="AH527" s="1" t="s">
        <v>1704</v>
      </c>
      <c r="AI527" s="1" t="str">
        <f>TRIM(MID(SUBSTITUTE($H527,",",REPT(" ",200)),(LEN($H527)-LEN(SUBSTITUTE($H527,",",""))-2)*200+1,200))</f>
        <v>Cordillera Administrative Region</v>
      </c>
      <c r="AJ527" s="1" t="s">
        <v>55</v>
      </c>
      <c r="AL527" s="7">
        <v>0</v>
      </c>
      <c r="AM527" s="1" t="s">
        <v>5366</v>
      </c>
    </row>
    <row r="528" spans="1:39" ht="12.75" customHeight="1">
      <c r="A528" s="1"/>
      <c r="B528" s="1" t="s">
        <v>694</v>
      </c>
      <c r="C528" s="1" t="s">
        <v>5786</v>
      </c>
      <c r="D528" s="3" t="str">
        <f ca="1">IFERROR(__xludf.DUMMYFUNCTION("PROPER(REGEXEXTRACT(B1423, ""(?:https?:\/\/)?(?:www\.)?([a-zA-Z0-9-]+)\.""))"),"Skyscanner")</f>
        <v>Skyscanner</v>
      </c>
      <c r="E528" s="1" t="s">
        <v>5787</v>
      </c>
      <c r="F528" s="1">
        <v>17.5824265</v>
      </c>
      <c r="G528" s="1">
        <v>120.39784760000001</v>
      </c>
      <c r="H528" s="1" t="s">
        <v>5788</v>
      </c>
      <c r="I528" s="1" t="s">
        <v>540</v>
      </c>
      <c r="J528" s="1">
        <f>IF(K528="URBAN",1,IF(K528="SUBURBAN",2,IF(K528="RURAL",3,"")))</f>
        <v>3</v>
      </c>
      <c r="K528" s="1" t="s">
        <v>541</v>
      </c>
      <c r="L528" s="18">
        <v>46082</v>
      </c>
      <c r="M528" s="49">
        <v>0.58333333333333337</v>
      </c>
      <c r="N528" s="18">
        <v>46083</v>
      </c>
      <c r="O528" s="56">
        <v>0.5</v>
      </c>
      <c r="P528" s="31" t="str">
        <f>TEXT($L528, "dddd")</f>
        <v>Sunday</v>
      </c>
      <c r="Q528" s="39" t="s">
        <v>186</v>
      </c>
      <c r="R528" s="39">
        <v>5341</v>
      </c>
      <c r="S528" s="1" t="str">
        <f>IF(OR(MONTH(L528)=12, MONTH(L528)&lt;=5), "Dry Season", "Wet Season")</f>
        <v>Dry Season</v>
      </c>
      <c r="T528" s="1">
        <v>1</v>
      </c>
      <c r="U528" s="1">
        <v>1</v>
      </c>
      <c r="V528" s="1">
        <v>0</v>
      </c>
      <c r="W528" s="2">
        <f>IF(ISNUMBER(SEARCH("N/A", X528)), 0, 1)</f>
        <v>1</v>
      </c>
      <c r="X528" s="1" t="s">
        <v>671</v>
      </c>
      <c r="Y528" s="1">
        <v>17.589351099999998</v>
      </c>
      <c r="Z528" s="1">
        <v>120.38924539999999</v>
      </c>
      <c r="AA528" s="11" cm="1">
        <f t="array" ref="AA528">IF(ISBLANK(Y528), 0, VINCentyInvDistance(F528,G528,Y528,Z528))</f>
        <v>1192.1122297964689</v>
      </c>
      <c r="AB528" s="1">
        <v>0</v>
      </c>
      <c r="AC528" s="1">
        <v>9</v>
      </c>
      <c r="AD528" s="1">
        <v>0</v>
      </c>
      <c r="AE528" s="1">
        <v>8</v>
      </c>
      <c r="AF528" s="1">
        <v>1</v>
      </c>
      <c r="AG528" s="1" t="s">
        <v>672</v>
      </c>
      <c r="AH528" s="1" t="s">
        <v>495</v>
      </c>
      <c r="AI528" s="1" t="str">
        <f>TRIM(MID(SUBSTITUTE($H528,",",REPT(" ",200)),(LEN($H528)-LEN(SUBSTITUTE($H528,",",""))-2)*200+1,200))</f>
        <v>Ilocos Region</v>
      </c>
      <c r="AJ528" s="1" t="s">
        <v>55</v>
      </c>
      <c r="AK528" t="s">
        <v>16518</v>
      </c>
      <c r="AL528" s="7">
        <v>0</v>
      </c>
      <c r="AM528" s="1"/>
    </row>
    <row r="529" spans="1:39" ht="12.75" customHeight="1">
      <c r="A529" s="1"/>
      <c r="B529" s="1" t="s">
        <v>5789</v>
      </c>
      <c r="C529" s="1" t="s">
        <v>5790</v>
      </c>
      <c r="D529" s="3" t="str">
        <f ca="1">IFERROR(__xludf.DUMMYFUNCTION("PROPER(REGEXEXTRACT(B1424, ""(?:https?:\/\/)?(?:www\.)?([a-zA-Z0-9-]+)\.""))"),"Skyscanner")</f>
        <v>Skyscanner</v>
      </c>
      <c r="E529" s="1" t="s">
        <v>5791</v>
      </c>
      <c r="F529" s="1">
        <v>17.571855899999999</v>
      </c>
      <c r="G529" s="1">
        <v>120.39792</v>
      </c>
      <c r="H529" s="1" t="s">
        <v>5792</v>
      </c>
      <c r="I529" s="1" t="s">
        <v>540</v>
      </c>
      <c r="J529" s="1">
        <f>IF(K529="URBAN",1,IF(K529="SUBURBAN",2,IF(K529="RURAL",3,"")))</f>
        <v>3</v>
      </c>
      <c r="K529" s="1" t="s">
        <v>541</v>
      </c>
      <c r="L529" s="18">
        <v>46082</v>
      </c>
      <c r="M529" s="49">
        <v>0.54166666666666663</v>
      </c>
      <c r="N529" s="18">
        <v>46083</v>
      </c>
      <c r="O529" s="56">
        <v>0.58333333333333337</v>
      </c>
      <c r="P529" s="31" t="str">
        <f>TEXT($L529, "dddd")</f>
        <v>Sunday</v>
      </c>
      <c r="Q529" s="39" t="s">
        <v>186</v>
      </c>
      <c r="R529" s="39">
        <v>5341</v>
      </c>
      <c r="S529" s="1" t="str">
        <f>IF(OR(MONTH(L529)=12, MONTH(L529)&lt;=5), "Dry Season", "Wet Season")</f>
        <v>Dry Season</v>
      </c>
      <c r="T529" s="1">
        <v>2</v>
      </c>
      <c r="U529" s="1">
        <v>0</v>
      </c>
      <c r="V529" s="1">
        <v>0</v>
      </c>
      <c r="W529" s="2">
        <f>IF(ISNUMBER(SEARCH("N/A", X529)), 0, 1)</f>
        <v>1</v>
      </c>
      <c r="X529" s="1" t="s">
        <v>671</v>
      </c>
      <c r="Y529" s="1">
        <v>17.589351099999998</v>
      </c>
      <c r="Z529" s="1">
        <v>120.38924539999999</v>
      </c>
      <c r="AA529" s="11" cm="1">
        <f t="array" ref="AA529">IF(ISBLANK(Y529), 0, VINCentyInvDistance(F529,G529,Y529,Z529))</f>
        <v>2144.0984632092541</v>
      </c>
      <c r="AB529" s="1">
        <v>0</v>
      </c>
      <c r="AC529" s="1">
        <v>0</v>
      </c>
      <c r="AD529" s="1">
        <v>0</v>
      </c>
      <c r="AE529" s="1">
        <v>95</v>
      </c>
      <c r="AF529" s="1">
        <v>1</v>
      </c>
      <c r="AG529" s="1" t="s">
        <v>672</v>
      </c>
      <c r="AH529" s="1" t="s">
        <v>495</v>
      </c>
      <c r="AI529" s="1" t="str">
        <f>TRIM(MID(SUBSTITUTE($H529,",",REPT(" ",200)),(LEN($H529)-LEN(SUBSTITUTE($H529,",",""))-2)*200+1,200))</f>
        <v>Ilocos Region</v>
      </c>
      <c r="AJ529" s="1" t="s">
        <v>55</v>
      </c>
      <c r="AK529" t="s">
        <v>17008</v>
      </c>
      <c r="AL529" s="7">
        <v>0</v>
      </c>
      <c r="AM529" s="1"/>
    </row>
    <row r="530" spans="1:39" ht="12.75" customHeight="1">
      <c r="A530" s="1"/>
      <c r="B530" s="1" t="s">
        <v>5793</v>
      </c>
      <c r="C530" s="1" t="s">
        <v>5794</v>
      </c>
      <c r="D530" s="3" t="str">
        <f ca="1">IFERROR(__xludf.DUMMYFUNCTION("PROPER(REGEXEXTRACT(B1425, ""(?:https?:\/\/)?(?:www\.)?([a-zA-Z0-9-]+)\.""))"),"Skyscanner")</f>
        <v>Skyscanner</v>
      </c>
      <c r="E530" s="1" t="s">
        <v>5795</v>
      </c>
      <c r="F530" s="1">
        <v>17.570145799999999</v>
      </c>
      <c r="G530" s="1">
        <v>120.38824630000001</v>
      </c>
      <c r="H530" s="1" t="s">
        <v>5796</v>
      </c>
      <c r="I530" s="1" t="s">
        <v>540</v>
      </c>
      <c r="J530" s="1">
        <f>IF(K530="URBAN",1,IF(K530="SUBURBAN",2,IF(K530="RURAL",3,"")))</f>
        <v>3</v>
      </c>
      <c r="K530" s="1" t="s">
        <v>541</v>
      </c>
      <c r="L530" s="18">
        <v>46082</v>
      </c>
      <c r="M530" s="49">
        <v>0.58333333333333337</v>
      </c>
      <c r="N530" s="18">
        <v>46083</v>
      </c>
      <c r="O530" s="56">
        <v>0.5</v>
      </c>
      <c r="P530" s="31" t="str">
        <f>TEXT($L530, "dddd")</f>
        <v>Sunday</v>
      </c>
      <c r="Q530" s="39" t="s">
        <v>43</v>
      </c>
      <c r="R530" s="39">
        <v>4397</v>
      </c>
      <c r="S530" s="1" t="str">
        <f>IF(OR(MONTH(L530)=12, MONTH(L530)&lt;=5), "Dry Season", "Wet Season")</f>
        <v>Dry Season</v>
      </c>
      <c r="T530" s="1">
        <v>2</v>
      </c>
      <c r="U530" s="1">
        <v>1</v>
      </c>
      <c r="V530" s="1">
        <v>0</v>
      </c>
      <c r="W530" s="2">
        <f>IF(ISNUMBER(SEARCH("N/A", X530)), 0, 1)</f>
        <v>1</v>
      </c>
      <c r="X530" s="1" t="s">
        <v>124</v>
      </c>
      <c r="Y530" s="1">
        <v>14.5352172</v>
      </c>
      <c r="Z530" s="1">
        <v>120.9819432</v>
      </c>
      <c r="AA530" s="11" cm="1">
        <f t="array" ref="AA530">IF(ISBLANK(Y530), 0, VINCentyInvDistance(F530,G530,Y530,Z530))</f>
        <v>341797.71260081406</v>
      </c>
      <c r="AB530" s="1">
        <v>1</v>
      </c>
      <c r="AC530" s="1">
        <v>7.6</v>
      </c>
      <c r="AD530" s="1">
        <v>3.9</v>
      </c>
      <c r="AE530" s="1">
        <v>5031</v>
      </c>
      <c r="AF530" s="1">
        <v>1</v>
      </c>
      <c r="AG530" s="1" t="s">
        <v>159</v>
      </c>
      <c r="AH530" s="1" t="s">
        <v>160</v>
      </c>
      <c r="AI530" s="1" t="str">
        <f>TRIM(MID(SUBSTITUTE($H530,",",REPT(" ",200)),(LEN($H530)-LEN(SUBSTITUTE($H530,",",""))-2)*200+1,200))</f>
        <v>Ilocos Region</v>
      </c>
      <c r="AJ530" s="1" t="s">
        <v>55</v>
      </c>
      <c r="AK530" t="s">
        <v>17009</v>
      </c>
      <c r="AL530" s="7">
        <v>0</v>
      </c>
      <c r="AM530" s="1"/>
    </row>
    <row r="531" spans="1:39" ht="12.75" customHeight="1">
      <c r="A531" s="1"/>
      <c r="B531" s="1" t="s">
        <v>5797</v>
      </c>
      <c r="C531" s="1" t="s">
        <v>5798</v>
      </c>
      <c r="D531" s="3" t="str">
        <f ca="1">IFERROR(__xludf.DUMMYFUNCTION("PROPER(REGEXEXTRACT(B1426, ""(?:https?:\/\/)?(?:www\.)?([a-zA-Z0-9-]+)\.""))"),"Google")</f>
        <v>Google</v>
      </c>
      <c r="E531" s="1" t="s">
        <v>5799</v>
      </c>
      <c r="F531" s="1">
        <v>17.569331999999999</v>
      </c>
      <c r="G531" s="1">
        <v>120.392207</v>
      </c>
      <c r="H531" s="1" t="s">
        <v>5800</v>
      </c>
      <c r="I531" s="1" t="s">
        <v>540</v>
      </c>
      <c r="J531" s="1">
        <f>IF(K531="URBAN",1,IF(K531="SUBURBAN",2,IF(K531="RURAL",3,"")))</f>
        <v>3</v>
      </c>
      <c r="K531" s="1" t="s">
        <v>541</v>
      </c>
      <c r="L531" s="18">
        <v>46082</v>
      </c>
      <c r="M531" s="49">
        <v>0.625</v>
      </c>
      <c r="N531" s="18">
        <v>46083</v>
      </c>
      <c r="O531" s="56">
        <v>0.5</v>
      </c>
      <c r="P531" s="31" t="str">
        <f>TEXT($L531, "dddd")</f>
        <v>Sunday</v>
      </c>
      <c r="Q531" s="39" t="s">
        <v>111</v>
      </c>
      <c r="R531" s="39">
        <v>2196</v>
      </c>
      <c r="S531" s="1" t="str">
        <f>IF(OR(MONTH(L531)=12, MONTH(L531)&lt;=5), "Dry Season", "Wet Season")</f>
        <v>Dry Season</v>
      </c>
      <c r="T531" s="1">
        <v>1</v>
      </c>
      <c r="U531" s="1">
        <v>1</v>
      </c>
      <c r="V531" s="1">
        <v>0</v>
      </c>
      <c r="W531" s="2">
        <f>IF(ISNUMBER(SEARCH("N/A", X531)), 0, 1)</f>
        <v>0</v>
      </c>
      <c r="X531" s="1" t="s">
        <v>44</v>
      </c>
      <c r="Y531" s="1"/>
      <c r="Z531" s="1"/>
      <c r="AA531" s="11" cm="1">
        <f t="array" ref="AA531">IF(ISBLANK(Y531), 0, VINCentyInvDistance(F531,G531,Y531,Z531))</f>
        <v>0</v>
      </c>
      <c r="AB531" s="1">
        <v>0</v>
      </c>
      <c r="AC531" s="1">
        <v>0</v>
      </c>
      <c r="AD531" s="1">
        <v>0</v>
      </c>
      <c r="AE531" s="1">
        <v>6</v>
      </c>
      <c r="AF531" s="1">
        <v>1</v>
      </c>
      <c r="AG531" s="1" t="s">
        <v>582</v>
      </c>
      <c r="AH531" s="1" t="s">
        <v>495</v>
      </c>
      <c r="AI531" s="1" t="str">
        <f>TRIM(MID(SUBSTITUTE($H531,",",REPT(" ",200)),(LEN($H531)-LEN(SUBSTITUTE($H531,",",""))-2)*200+1,200))</f>
        <v>Ilocos Region</v>
      </c>
      <c r="AJ531" s="1" t="s">
        <v>55</v>
      </c>
      <c r="AL531" s="7">
        <v>0</v>
      </c>
      <c r="AM531" s="1" t="s">
        <v>5801</v>
      </c>
    </row>
    <row r="532" spans="1:39" ht="12.75" customHeight="1">
      <c r="A532" s="1"/>
      <c r="B532" s="1" t="s">
        <v>5802</v>
      </c>
      <c r="C532" s="1" t="s">
        <v>5803</v>
      </c>
      <c r="D532" s="3" t="str">
        <f ca="1">IFERROR(__xludf.DUMMYFUNCTION("PROPER(REGEXEXTRACT(B1427, ""(?:https?:\/\/)?(?:www\.)?([a-zA-Z0-9-]+)\.""))"),"Skyscanner")</f>
        <v>Skyscanner</v>
      </c>
      <c r="E532" s="1" t="s">
        <v>5646</v>
      </c>
      <c r="F532" s="1">
        <v>17.56673</v>
      </c>
      <c r="G532" s="1">
        <v>120.38826</v>
      </c>
      <c r="H532" s="1" t="s">
        <v>1025</v>
      </c>
      <c r="I532" s="1" t="s">
        <v>540</v>
      </c>
      <c r="J532" s="1">
        <f>IF(K532="URBAN",1,IF(K532="SUBURBAN",2,IF(K532="RURAL",3,"")))</f>
        <v>3</v>
      </c>
      <c r="K532" s="1" t="s">
        <v>541</v>
      </c>
      <c r="L532" s="18">
        <v>46082</v>
      </c>
      <c r="M532" s="49">
        <v>0.5</v>
      </c>
      <c r="N532" s="18">
        <v>46083</v>
      </c>
      <c r="O532" s="56">
        <v>0.5</v>
      </c>
      <c r="P532" s="31" t="str">
        <f>TEXT($L532, "dddd")</f>
        <v>Sunday</v>
      </c>
      <c r="Q532" s="39" t="s">
        <v>1341</v>
      </c>
      <c r="R532" s="39">
        <v>1757</v>
      </c>
      <c r="S532" s="1" t="str">
        <f>IF(OR(MONTH(L532)=12, MONTH(L532)&lt;=5), "Dry Season", "Wet Season")</f>
        <v>Dry Season</v>
      </c>
      <c r="T532" s="1">
        <v>2</v>
      </c>
      <c r="U532" s="1">
        <v>1</v>
      </c>
      <c r="V532" s="1">
        <v>0</v>
      </c>
      <c r="W532" s="2">
        <f>IF(ISNUMBER(SEARCH("N/A", X532)), 0, 1)</f>
        <v>0</v>
      </c>
      <c r="X532" s="1" t="s">
        <v>44</v>
      </c>
      <c r="Y532" s="1"/>
      <c r="Z532" s="1"/>
      <c r="AA532" s="11" cm="1">
        <f t="array" ref="AA532">IF(ISBLANK(Y532), 0, VINCentyInvDistance(F532,G532,Y532,Z532))</f>
        <v>0</v>
      </c>
      <c r="AB532" s="1">
        <v>0</v>
      </c>
      <c r="AC532" s="1">
        <v>0</v>
      </c>
      <c r="AD532" s="1">
        <v>0</v>
      </c>
      <c r="AE532" s="1">
        <v>61</v>
      </c>
      <c r="AF532" s="1">
        <v>1</v>
      </c>
      <c r="AG532" s="1" t="s">
        <v>582</v>
      </c>
      <c r="AH532" s="1" t="s">
        <v>495</v>
      </c>
      <c r="AI532" s="1" t="str">
        <f>TRIM(MID(SUBSTITUTE($H532,",",REPT(" ",200)),(LEN($H532)-LEN(SUBSTITUTE($H532,",",""))-2)*200+1,200))</f>
        <v>Ilocos Region</v>
      </c>
      <c r="AJ532" s="1" t="s">
        <v>55</v>
      </c>
      <c r="AK532" t="s">
        <v>17010</v>
      </c>
      <c r="AL532" s="7">
        <v>0</v>
      </c>
      <c r="AM532" s="1" t="s">
        <v>5804</v>
      </c>
    </row>
    <row r="533" spans="1:39" ht="12.75" customHeight="1">
      <c r="A533" s="1"/>
      <c r="B533" s="1" t="s">
        <v>5805</v>
      </c>
      <c r="C533" s="1" t="s">
        <v>5806</v>
      </c>
      <c r="D533" s="3" t="str">
        <f ca="1">IFERROR(__xludf.DUMMYFUNCTION("PROPER(REGEXEXTRACT(B1428, ""(?:https?:\/\/)?(?:www\.)?([a-zA-Z0-9-]+)\.""))"),"Skyscanner")</f>
        <v>Skyscanner</v>
      </c>
      <c r="E533" s="1" t="s">
        <v>5807</v>
      </c>
      <c r="F533" s="1">
        <v>12.90766</v>
      </c>
      <c r="G533" s="1">
        <v>123.59519</v>
      </c>
      <c r="H533" s="1" t="s">
        <v>5808</v>
      </c>
      <c r="I533" s="1" t="s">
        <v>540</v>
      </c>
      <c r="J533" s="1">
        <f>IF(K533="URBAN",1,IF(K533="SUBURBAN",2,IF(K533="RURAL",3,"")))</f>
        <v>3</v>
      </c>
      <c r="K533" s="1" t="s">
        <v>541</v>
      </c>
      <c r="L533" s="18">
        <v>46082</v>
      </c>
      <c r="M533" s="49">
        <v>0.625</v>
      </c>
      <c r="N533" s="18">
        <v>46083</v>
      </c>
      <c r="O533" s="56">
        <v>0.5</v>
      </c>
      <c r="P533" s="31" t="str">
        <f>TEXT($L533, "dddd")</f>
        <v>Sunday</v>
      </c>
      <c r="Q533" s="39" t="s">
        <v>111</v>
      </c>
      <c r="R533" s="39">
        <v>1512</v>
      </c>
      <c r="S533" s="1" t="str">
        <f>IF(OR(MONTH(L533)=12, MONTH(L533)&lt;=5), "Dry Season", "Wet Season")</f>
        <v>Dry Season</v>
      </c>
      <c r="T533" s="1">
        <v>1</v>
      </c>
      <c r="U533" s="1">
        <v>0</v>
      </c>
      <c r="V533" s="1">
        <v>0</v>
      </c>
      <c r="W533" s="2">
        <f>IF(ISNUMBER(SEARCH("N/A", X533)), 0, 1)</f>
        <v>0</v>
      </c>
      <c r="X533" s="1" t="s">
        <v>44</v>
      </c>
      <c r="Y533" s="1"/>
      <c r="Z533" s="1"/>
      <c r="AA533" s="11" cm="1">
        <f t="array" ref="AA533">IF(ISBLANK(Y533), 0, VINCentyInvDistance(F533,G533,Y533,Z533))</f>
        <v>0</v>
      </c>
      <c r="AB533" s="1">
        <v>0</v>
      </c>
      <c r="AC533" s="1">
        <v>0</v>
      </c>
      <c r="AD533" s="1">
        <v>0</v>
      </c>
      <c r="AE533" s="1">
        <v>5</v>
      </c>
      <c r="AF533" s="1">
        <v>1</v>
      </c>
      <c r="AG533" s="1" t="s">
        <v>5365</v>
      </c>
      <c r="AH533" s="1" t="s">
        <v>1704</v>
      </c>
      <c r="AI533" s="1" t="str">
        <f>TRIM(MID(SUBSTITUTE($H533,",",REPT(" ",200)),(LEN($H533)-LEN(SUBSTITUTE($H533,",",""))-2)*200+1,200))</f>
        <v>Bicol Region</v>
      </c>
      <c r="AJ533" s="1" t="s">
        <v>55</v>
      </c>
      <c r="AL533" s="7">
        <v>0</v>
      </c>
      <c r="AM533" s="1" t="s">
        <v>5809</v>
      </c>
    </row>
    <row r="534" spans="1:39" ht="12.75" customHeight="1">
      <c r="A534" s="1"/>
      <c r="B534" s="1" t="s">
        <v>5810</v>
      </c>
      <c r="C534" s="1" t="s">
        <v>5811</v>
      </c>
      <c r="D534" s="3" t="str">
        <f ca="1">IFERROR(__xludf.DUMMYFUNCTION("PROPER(REGEXEXTRACT(B1429, ""(?:https?:\/\/)?(?:www\.)?([a-zA-Z0-9-]+)\.""))"),"Skyscanner")</f>
        <v>Skyscanner</v>
      </c>
      <c r="E534" s="1" t="s">
        <v>5812</v>
      </c>
      <c r="F534" s="1">
        <v>17.569331999999999</v>
      </c>
      <c r="G534" s="1">
        <v>120.3972563</v>
      </c>
      <c r="H534" s="1" t="s">
        <v>5813</v>
      </c>
      <c r="I534" s="1" t="s">
        <v>540</v>
      </c>
      <c r="J534" s="1">
        <f>IF(K534="URBAN",1,IF(K534="SUBURBAN",2,IF(K534="RURAL",3,"")))</f>
        <v>3</v>
      </c>
      <c r="K534" s="1" t="s">
        <v>541</v>
      </c>
      <c r="L534" s="18">
        <v>46082</v>
      </c>
      <c r="M534" s="49">
        <v>0.58333333333333337</v>
      </c>
      <c r="N534" s="18">
        <v>46083</v>
      </c>
      <c r="O534" s="56">
        <v>0.45833333333333331</v>
      </c>
      <c r="P534" s="31" t="str">
        <f>TEXT($L534, "dddd")</f>
        <v>Sunday</v>
      </c>
      <c r="Q534" s="39" t="s">
        <v>43</v>
      </c>
      <c r="R534" s="39">
        <v>1575</v>
      </c>
      <c r="S534" s="1" t="str">
        <f>IF(OR(MONTH(L534)=12, MONTH(L534)&lt;=5), "Dry Season", "Wet Season")</f>
        <v>Dry Season</v>
      </c>
      <c r="T534" s="1">
        <v>2</v>
      </c>
      <c r="U534" s="1">
        <v>0</v>
      </c>
      <c r="V534" s="1">
        <v>0</v>
      </c>
      <c r="W534" s="2">
        <f>IF(ISNUMBER(SEARCH("N/A", X534)), 0, 1)</f>
        <v>1</v>
      </c>
      <c r="X534" s="1" t="s">
        <v>832</v>
      </c>
      <c r="Y534" s="1">
        <v>16.408881399999999</v>
      </c>
      <c r="Z534" s="1">
        <v>120.5991997</v>
      </c>
      <c r="AA534" s="11" cm="1">
        <f t="array" ref="AA534">IF(ISBLANK(Y534), 0, VINCentyInvDistance(F534,G534,Y534,Z534))</f>
        <v>130214.1484763195</v>
      </c>
      <c r="AB534" s="1">
        <v>0</v>
      </c>
      <c r="AC534" s="1">
        <v>0</v>
      </c>
      <c r="AD534" s="1">
        <v>0</v>
      </c>
      <c r="AE534" s="1">
        <v>9</v>
      </c>
      <c r="AF534" s="1">
        <v>1</v>
      </c>
      <c r="AG534" s="1" t="s">
        <v>833</v>
      </c>
      <c r="AH534" s="1" t="s">
        <v>834</v>
      </c>
      <c r="AI534" s="1" t="str">
        <f>TRIM(MID(SUBSTITUTE($H534,",",REPT(" ",200)),(LEN($H534)-LEN(SUBSTITUTE($H534,",",""))-2)*200+1,200))</f>
        <v>Ilocos Region</v>
      </c>
      <c r="AJ534" s="1" t="s">
        <v>55</v>
      </c>
      <c r="AK534" t="s">
        <v>17011</v>
      </c>
      <c r="AL534" s="7">
        <v>0</v>
      </c>
      <c r="AM534" s="1"/>
    </row>
    <row r="535" spans="1:39" ht="12.75" customHeight="1">
      <c r="A535" s="1"/>
      <c r="B535" s="1" t="s">
        <v>584</v>
      </c>
      <c r="C535" s="1" t="s">
        <v>5814</v>
      </c>
      <c r="D535" s="3" t="str">
        <f ca="1">IFERROR(__xludf.DUMMYFUNCTION("PROPER(REGEXEXTRACT(B1430, ""(?:https?:\/\/)?(?:www\.)?([a-zA-Z0-9-]+)\.""))"),"Skyscanner")</f>
        <v>Skyscanner</v>
      </c>
      <c r="E535" s="1" t="s">
        <v>5815</v>
      </c>
      <c r="F535" s="1">
        <v>18.155470000000001</v>
      </c>
      <c r="G535" s="1">
        <v>120.521985</v>
      </c>
      <c r="H535" s="1" t="s">
        <v>587</v>
      </c>
      <c r="I535" s="1" t="s">
        <v>540</v>
      </c>
      <c r="J535" s="1">
        <f>IF(K535="URBAN",1,IF(K535="SUBURBAN",2,IF(K535="RURAL",3,"")))</f>
        <v>3</v>
      </c>
      <c r="K535" s="1" t="s">
        <v>541</v>
      </c>
      <c r="L535" s="18">
        <v>46082</v>
      </c>
      <c r="M535" s="49">
        <v>0.58333333333333337</v>
      </c>
      <c r="N535" s="18">
        <v>46083</v>
      </c>
      <c r="O535" s="56">
        <v>0.5</v>
      </c>
      <c r="P535" s="31" t="str">
        <f>TEXT($L535, "dddd")</f>
        <v>Sunday</v>
      </c>
      <c r="Q535" s="39" t="s">
        <v>531</v>
      </c>
      <c r="R535" s="39">
        <v>1683</v>
      </c>
      <c r="S535" s="1" t="str">
        <f>IF(OR(MONTH(L535)=12, MONTH(L535)&lt;=5), "Dry Season", "Wet Season")</f>
        <v>Dry Season</v>
      </c>
      <c r="T535" s="1">
        <v>1</v>
      </c>
      <c r="U535" s="1">
        <v>0</v>
      </c>
      <c r="V535" s="1">
        <v>0</v>
      </c>
      <c r="W535" s="2">
        <f>IF(ISNUMBER(SEARCH("N/A", X535)), 0, 1)</f>
        <v>0</v>
      </c>
      <c r="X535" s="1" t="s">
        <v>44</v>
      </c>
      <c r="Y535" s="1"/>
      <c r="Z535" s="1"/>
      <c r="AA535" s="11" cm="1">
        <f t="array" ref="AA535">IF(ISBLANK(Y535), 0, VINCentyInvDistance(F535,G535,Y535,Z535))</f>
        <v>0</v>
      </c>
      <c r="AB535" s="1">
        <v>1</v>
      </c>
      <c r="AC535" s="1">
        <v>7</v>
      </c>
      <c r="AD535" s="1">
        <v>4</v>
      </c>
      <c r="AE535" s="1">
        <v>382</v>
      </c>
      <c r="AF535" s="1">
        <v>1</v>
      </c>
      <c r="AG535" s="1" t="s">
        <v>588</v>
      </c>
      <c r="AH535" s="1" t="s">
        <v>549</v>
      </c>
      <c r="AI535" s="1"/>
      <c r="AJ535" s="1" t="s">
        <v>55</v>
      </c>
      <c r="AK535" t="s">
        <v>16505</v>
      </c>
      <c r="AL535" s="7">
        <v>0</v>
      </c>
      <c r="AM535" s="1" t="s">
        <v>589</v>
      </c>
    </row>
    <row r="536" spans="1:39" ht="12.75" customHeight="1">
      <c r="A536" s="1"/>
      <c r="B536" s="1" t="s">
        <v>5816</v>
      </c>
      <c r="C536" s="1" t="s">
        <v>5817</v>
      </c>
      <c r="D536" s="3" t="str">
        <f ca="1">IFERROR(__xludf.DUMMYFUNCTION("PROPER(REGEXEXTRACT(B1431, ""(?:https?:\/\/)?(?:www\.)?([a-zA-Z0-9-]+)\.""))"),"Skyscanner")</f>
        <v>Skyscanner</v>
      </c>
      <c r="E536" s="1" t="s">
        <v>5818</v>
      </c>
      <c r="F536" s="1">
        <v>17.568557999999999</v>
      </c>
      <c r="G536" s="1">
        <v>120.383668</v>
      </c>
      <c r="H536" s="1" t="s">
        <v>5819</v>
      </c>
      <c r="I536" s="1" t="s">
        <v>540</v>
      </c>
      <c r="J536" s="1">
        <f>IF(K536="URBAN",1,IF(K536="SUBURBAN",2,IF(K536="RURAL",3,"")))</f>
        <v>3</v>
      </c>
      <c r="K536" s="1" t="s">
        <v>541</v>
      </c>
      <c r="L536" s="18">
        <v>46082</v>
      </c>
      <c r="M536" s="49">
        <v>0.58333333333333337</v>
      </c>
      <c r="N536" s="18">
        <v>46083</v>
      </c>
      <c r="O536" s="56">
        <v>0.5</v>
      </c>
      <c r="P536" s="31" t="str">
        <f>TEXT($L536, "dddd")</f>
        <v>Sunday</v>
      </c>
      <c r="Q536" s="39" t="s">
        <v>43</v>
      </c>
      <c r="R536" s="39">
        <v>2239</v>
      </c>
      <c r="S536" s="1" t="str">
        <f>IF(OR(MONTH(L536)=12, MONTH(L536)&lt;=5), "Dry Season", "Wet Season")</f>
        <v>Dry Season</v>
      </c>
      <c r="T536" s="1">
        <v>2</v>
      </c>
      <c r="U536" s="1">
        <v>0</v>
      </c>
      <c r="V536" s="1">
        <v>0</v>
      </c>
      <c r="W536" s="2">
        <f>IF(ISNUMBER(SEARCH("N/A", X536)), 0, 1)</f>
        <v>0</v>
      </c>
      <c r="X536" s="1" t="s">
        <v>44</v>
      </c>
      <c r="Y536" s="1"/>
      <c r="Z536" s="1"/>
      <c r="AA536" s="11" cm="1">
        <f t="array" ref="AA536">IF(ISBLANK(Y536), 0, VINCentyInvDistance(F536,G536,Y536,Z536))</f>
        <v>0</v>
      </c>
      <c r="AB536" s="1">
        <v>1</v>
      </c>
      <c r="AC536" s="1">
        <v>9.8000000000000007</v>
      </c>
      <c r="AD536" s="1">
        <v>3.7</v>
      </c>
      <c r="AE536" s="1">
        <v>132</v>
      </c>
      <c r="AF536" s="1">
        <v>1</v>
      </c>
      <c r="AG536" s="1" t="s">
        <v>5820</v>
      </c>
      <c r="AH536" s="1" t="s">
        <v>160</v>
      </c>
      <c r="AI536" s="1" t="str">
        <f>TRIM(MID(SUBSTITUTE($H536,",",REPT(" ",200)),(LEN($H536)-LEN(SUBSTITUTE($H536,",",""))-2)*200+1,200))</f>
        <v>Ilocos Region</v>
      </c>
      <c r="AJ536" s="1" t="s">
        <v>55</v>
      </c>
      <c r="AK536" t="s">
        <v>17012</v>
      </c>
      <c r="AL536" s="7">
        <v>0</v>
      </c>
      <c r="AM536" s="1" t="s">
        <v>5821</v>
      </c>
    </row>
    <row r="537" spans="1:39" ht="12.75" customHeight="1">
      <c r="A537" s="1"/>
      <c r="B537" s="1" t="s">
        <v>5822</v>
      </c>
      <c r="C537" s="1" t="s">
        <v>5823</v>
      </c>
      <c r="D537" s="3" t="str">
        <f ca="1">IFERROR(__xludf.DUMMYFUNCTION("PROPER(REGEXEXTRACT(B1432, ""(?:https?:\/\/)?(?:www\.)?([a-zA-Z0-9-]+)\.""))"),"Google")</f>
        <v>Google</v>
      </c>
      <c r="E537" s="1" t="s">
        <v>5824</v>
      </c>
      <c r="F537" s="1">
        <v>17.572399999999998</v>
      </c>
      <c r="G537" s="1">
        <v>120.38800000000001</v>
      </c>
      <c r="H537" s="1" t="s">
        <v>5541</v>
      </c>
      <c r="I537" s="1" t="s">
        <v>540</v>
      </c>
      <c r="J537" s="1">
        <f>IF(K537="URBAN",1,IF(K537="SUBURBAN",2,IF(K537="RURAL",3,"")))</f>
        <v>3</v>
      </c>
      <c r="K537" s="1" t="s">
        <v>541</v>
      </c>
      <c r="L537" s="18">
        <v>46082</v>
      </c>
      <c r="M537" s="49">
        <v>0.625</v>
      </c>
      <c r="N537" s="18">
        <v>46083</v>
      </c>
      <c r="O537" s="56">
        <v>0.5</v>
      </c>
      <c r="P537" s="31" t="str">
        <f>TEXT($L537, "dddd")</f>
        <v>Sunday</v>
      </c>
      <c r="Q537" s="39" t="s">
        <v>111</v>
      </c>
      <c r="R537" s="39">
        <v>7632</v>
      </c>
      <c r="S537" s="1" t="str">
        <f>IF(OR(MONTH(L537)=12, MONTH(L537)&lt;=5), "Dry Season", "Wet Season")</f>
        <v>Dry Season</v>
      </c>
      <c r="T537" s="1">
        <v>1</v>
      </c>
      <c r="U537" s="1">
        <v>1</v>
      </c>
      <c r="V537" s="1">
        <v>0</v>
      </c>
      <c r="W537" s="2">
        <f>IF(ISNUMBER(SEARCH("N/A", X537)), 0, 1)</f>
        <v>0</v>
      </c>
      <c r="X537" s="1" t="s">
        <v>44</v>
      </c>
      <c r="Y537" s="1"/>
      <c r="Z537" s="1"/>
      <c r="AA537" s="11" cm="1">
        <f t="array" ref="AA537">IF(ISBLANK(Y537), 0, VINCentyInvDistance(F537,G537,Y537,Z537))</f>
        <v>0</v>
      </c>
      <c r="AB537" s="1">
        <v>0</v>
      </c>
      <c r="AC537" s="1">
        <v>0</v>
      </c>
      <c r="AD537" s="1">
        <v>0</v>
      </c>
      <c r="AE537" s="1">
        <v>4</v>
      </c>
      <c r="AF537" s="1">
        <v>1</v>
      </c>
      <c r="AG537" s="1" t="s">
        <v>582</v>
      </c>
      <c r="AH537" s="1" t="s">
        <v>495</v>
      </c>
      <c r="AI537" s="1" t="str">
        <f>TRIM(MID(SUBSTITUTE($H537,",",REPT(" ",200)),(LEN($H537)-LEN(SUBSTITUTE($H537,",",""))-2)*200+1,200))</f>
        <v>Ilocos Region</v>
      </c>
      <c r="AJ537" s="1" t="s">
        <v>55</v>
      </c>
      <c r="AL537" s="7">
        <v>0</v>
      </c>
      <c r="AM537" s="1" t="s">
        <v>5825</v>
      </c>
    </row>
    <row r="538" spans="1:39" ht="12.75" customHeight="1">
      <c r="A538" s="1"/>
      <c r="B538" s="1" t="s">
        <v>5826</v>
      </c>
      <c r="C538" s="1" t="s">
        <v>5827</v>
      </c>
      <c r="D538" s="3" t="str">
        <f ca="1">IFERROR(__xludf.DUMMYFUNCTION("PROPER(REGEXEXTRACT(B1433, ""(?:https?:\/\/)?(?:www\.)?([a-zA-Z0-9-]+)\.""))"),"Skyscanner")</f>
        <v>Skyscanner</v>
      </c>
      <c r="E538" s="1" t="s">
        <v>5680</v>
      </c>
      <c r="F538" s="1">
        <v>17.562609999999999</v>
      </c>
      <c r="G538" s="1">
        <v>120.37421999999999</v>
      </c>
      <c r="H538" s="1" t="s">
        <v>5828</v>
      </c>
      <c r="I538" s="1" t="s">
        <v>540</v>
      </c>
      <c r="J538" s="1">
        <f>IF(K538="URBAN",1,IF(K538="SUBURBAN",2,IF(K538="RURAL",3,"")))</f>
        <v>3</v>
      </c>
      <c r="K538" s="1" t="s">
        <v>541</v>
      </c>
      <c r="L538" s="18">
        <v>46082</v>
      </c>
      <c r="M538" s="49">
        <v>0.58333333333333337</v>
      </c>
      <c r="N538" s="18">
        <v>46083</v>
      </c>
      <c r="O538" s="56">
        <v>0.41666666666666669</v>
      </c>
      <c r="P538" s="31" t="str">
        <f>TEXT($L538, "dddd")</f>
        <v>Sunday</v>
      </c>
      <c r="Q538" s="39" t="s">
        <v>43</v>
      </c>
      <c r="R538" s="39">
        <v>6615</v>
      </c>
      <c r="S538" s="1" t="str">
        <f>IF(OR(MONTH(L538)=12, MONTH(L538)&lt;=5), "Dry Season", "Wet Season")</f>
        <v>Dry Season</v>
      </c>
      <c r="T538" s="1">
        <v>2</v>
      </c>
      <c r="U538" s="1">
        <v>0</v>
      </c>
      <c r="V538" s="1">
        <v>0</v>
      </c>
      <c r="W538" s="2">
        <f>IF(ISNUMBER(SEARCH("N/A", X538)), 0, 1)</f>
        <v>0</v>
      </c>
      <c r="X538" s="1" t="s">
        <v>44</v>
      </c>
      <c r="Y538" s="1"/>
      <c r="Z538" s="1"/>
      <c r="AA538" s="11" cm="1">
        <f t="array" ref="AA538">IF(ISBLANK(Y538), 0, VINCentyInvDistance(F538,G538,Y538,Z538))</f>
        <v>0</v>
      </c>
      <c r="AB538" s="1">
        <v>0</v>
      </c>
      <c r="AC538" s="1">
        <v>0</v>
      </c>
      <c r="AD538" s="1">
        <v>0</v>
      </c>
      <c r="AE538" s="1">
        <v>110</v>
      </c>
      <c r="AF538" s="1">
        <v>1</v>
      </c>
      <c r="AG538" s="1" t="s">
        <v>582</v>
      </c>
      <c r="AH538" s="1" t="s">
        <v>495</v>
      </c>
      <c r="AI538" s="1" t="str">
        <f>TRIM(MID(SUBSTITUTE($H538,",",REPT(" ",200)),(LEN($H538)-LEN(SUBSTITUTE($H538,",",""))-2)*200+1,200))</f>
        <v>Ilocos Region</v>
      </c>
      <c r="AJ538" s="1" t="s">
        <v>55</v>
      </c>
      <c r="AK538" t="s">
        <v>17013</v>
      </c>
      <c r="AL538" s="7">
        <v>0</v>
      </c>
      <c r="AM538" s="1" t="s">
        <v>5829</v>
      </c>
    </row>
    <row r="539" spans="1:39" ht="12.75" customHeight="1">
      <c r="A539" s="1"/>
      <c r="B539" s="1" t="s">
        <v>5830</v>
      </c>
      <c r="C539" s="1" t="s">
        <v>5831</v>
      </c>
      <c r="D539" s="3" t="str">
        <f ca="1">IFERROR(__xludf.DUMMYFUNCTION("PROPER(REGEXEXTRACT(B1434, ""(?:https?:\/\/)?(?:www\.)?([a-zA-Z0-9-]+)\.""))"),"Google")</f>
        <v>Google</v>
      </c>
      <c r="E539" s="1" t="s">
        <v>5832</v>
      </c>
      <c r="F539" s="1">
        <v>17.5718648</v>
      </c>
      <c r="G539" s="1">
        <v>120.4009774</v>
      </c>
      <c r="H539" s="1" t="s">
        <v>5833</v>
      </c>
      <c r="I539" s="1" t="s">
        <v>540</v>
      </c>
      <c r="J539" s="1">
        <f>IF(K539="URBAN",1,IF(K539="SUBURBAN",2,IF(K539="RURAL",3,"")))</f>
        <v>3</v>
      </c>
      <c r="K539" s="1" t="s">
        <v>541</v>
      </c>
      <c r="L539" s="18">
        <v>46082</v>
      </c>
      <c r="M539" s="49">
        <v>0.625</v>
      </c>
      <c r="N539" s="18">
        <v>46083</v>
      </c>
      <c r="O539" s="56">
        <v>0.5</v>
      </c>
      <c r="P539" s="31" t="str">
        <f>TEXT($L539, "dddd")</f>
        <v>Sunday</v>
      </c>
      <c r="Q539" s="39" t="s">
        <v>111</v>
      </c>
      <c r="R539" s="39">
        <v>7711</v>
      </c>
      <c r="S539" s="1" t="str">
        <f>IF(OR(MONTH(L539)=12, MONTH(L539)&lt;=5), "Dry Season", "Wet Season")</f>
        <v>Dry Season</v>
      </c>
      <c r="T539" s="1">
        <v>1</v>
      </c>
      <c r="U539" s="1">
        <v>0</v>
      </c>
      <c r="V539" s="1">
        <v>0</v>
      </c>
      <c r="W539" s="2">
        <f>IF(ISNUMBER(SEARCH("N/A", X539)), 0, 1)</f>
        <v>1</v>
      </c>
      <c r="X539" s="1" t="s">
        <v>5761</v>
      </c>
      <c r="Y539" s="1">
        <v>17.546666699999999</v>
      </c>
      <c r="Z539" s="1">
        <v>120.3822222</v>
      </c>
      <c r="AA539" s="11" cm="1">
        <f t="array" ref="AA539">IF(ISBLANK(Y539), 0, VINCentyInvDistance(F539,G539,Y539,Z539))</f>
        <v>3426.6776879160475</v>
      </c>
      <c r="AB539" s="1">
        <v>0</v>
      </c>
      <c r="AC539" s="1">
        <v>0</v>
      </c>
      <c r="AD539" s="1">
        <v>0</v>
      </c>
      <c r="AE539" s="1">
        <v>42</v>
      </c>
      <c r="AF539" s="1">
        <v>1</v>
      </c>
      <c r="AG539" s="1" t="s">
        <v>5762</v>
      </c>
      <c r="AH539" s="1" t="s">
        <v>495</v>
      </c>
      <c r="AI539" s="1" t="str">
        <f>TRIM(MID(SUBSTITUTE($H539,",",REPT(" ",200)),(LEN($H539)-LEN(SUBSTITUTE($H539,",",""))-2)*200+1,200))</f>
        <v>Ilocos Region</v>
      </c>
      <c r="AJ539" s="1" t="s">
        <v>55</v>
      </c>
      <c r="AL539" s="7">
        <v>0</v>
      </c>
      <c r="AM539" s="1"/>
    </row>
    <row r="540" spans="1:39" ht="12.75" customHeight="1">
      <c r="A540" s="1"/>
      <c r="B540" s="1" t="s">
        <v>5834</v>
      </c>
      <c r="C540" s="1" t="s">
        <v>5835</v>
      </c>
      <c r="D540" s="3" t="str">
        <f ca="1">IFERROR(__xludf.DUMMYFUNCTION("PROPER(REGEXEXTRACT(B1435, ""(?:https?:\/\/)?(?:www\.)?([a-zA-Z0-9-]+)\.""))"),"Skyscanner")</f>
        <v>Skyscanner</v>
      </c>
      <c r="E540" s="1" t="s">
        <v>5836</v>
      </c>
      <c r="F540" s="1">
        <v>17.555290400000001</v>
      </c>
      <c r="G540" s="1">
        <v>120.3937617</v>
      </c>
      <c r="H540" s="1" t="s">
        <v>5837</v>
      </c>
      <c r="I540" s="1" t="s">
        <v>540</v>
      </c>
      <c r="J540" s="1">
        <f>IF(K540="URBAN",1,IF(K540="SUBURBAN",2,IF(K540="RURAL",3,"")))</f>
        <v>3</v>
      </c>
      <c r="K540" s="1" t="s">
        <v>541</v>
      </c>
      <c r="L540" s="18">
        <v>46082</v>
      </c>
      <c r="M540" s="49">
        <v>0.58333333333333337</v>
      </c>
      <c r="N540" s="18">
        <v>46083</v>
      </c>
      <c r="O540" s="56">
        <v>0.5</v>
      </c>
      <c r="P540" s="31" t="str">
        <f>TEXT($L540, "dddd")</f>
        <v>Sunday</v>
      </c>
      <c r="Q540" s="39" t="s">
        <v>207</v>
      </c>
      <c r="R540" s="39">
        <v>1480</v>
      </c>
      <c r="S540" s="1" t="str">
        <f>IF(OR(MONTH(L540)=12, MONTH(L540)&lt;=5), "Dry Season", "Wet Season")</f>
        <v>Dry Season</v>
      </c>
      <c r="T540" s="1">
        <v>1</v>
      </c>
      <c r="U540" s="1">
        <v>0</v>
      </c>
      <c r="V540" s="1">
        <v>0</v>
      </c>
      <c r="W540" s="2">
        <f>IF(ISNUMBER(SEARCH("N/A", X540)), 0, 1)</f>
        <v>1</v>
      </c>
      <c r="X540" s="1" t="s">
        <v>671</v>
      </c>
      <c r="Y540" s="1">
        <v>17.589351099999998</v>
      </c>
      <c r="Z540" s="1">
        <v>120.38924539999999</v>
      </c>
      <c r="AA540" s="11" cm="1">
        <f t="array" ref="AA540">IF(ISBLANK(Y540), 0, VINCentyInvDistance(F540,G540,Y540,Z540))</f>
        <v>3800.0528319673599</v>
      </c>
      <c r="AB540" s="1">
        <v>0</v>
      </c>
      <c r="AC540" s="1">
        <v>0</v>
      </c>
      <c r="AD540" s="1">
        <v>0</v>
      </c>
      <c r="AE540" s="1">
        <v>12</v>
      </c>
      <c r="AF540" s="1">
        <v>1</v>
      </c>
      <c r="AG540" s="1" t="s">
        <v>672</v>
      </c>
      <c r="AH540" s="1" t="s">
        <v>495</v>
      </c>
      <c r="AI540" s="1" t="str">
        <f>TRIM(MID(SUBSTITUTE($H540,",",REPT(" ",200)),(LEN($H540)-LEN(SUBSTITUTE($H540,",",""))-2)*200+1,200))</f>
        <v>Ilocos Region</v>
      </c>
      <c r="AJ540" s="1" t="s">
        <v>55</v>
      </c>
      <c r="AK540" t="s">
        <v>17014</v>
      </c>
      <c r="AL540" s="7">
        <v>0</v>
      </c>
      <c r="AM540" s="1"/>
    </row>
    <row r="541" spans="1:39" ht="12.75" customHeight="1">
      <c r="A541" s="1"/>
      <c r="B541" s="1" t="s">
        <v>5838</v>
      </c>
      <c r="C541" s="1" t="s">
        <v>5839</v>
      </c>
      <c r="D541" s="3" t="str">
        <f ca="1">IFERROR(__xludf.DUMMYFUNCTION("PROPER(REGEXEXTRACT(B1436, ""(?:https?:\/\/)?(?:www\.)?([a-zA-Z0-9-]+)\.""))"),"Skyscanner")</f>
        <v>Skyscanner</v>
      </c>
      <c r="E541" s="1" t="s">
        <v>5840</v>
      </c>
      <c r="F541" s="1">
        <v>10.2864</v>
      </c>
      <c r="G541" s="1">
        <v>123.9662</v>
      </c>
      <c r="H541" s="1" t="s">
        <v>5841</v>
      </c>
      <c r="I541" s="1" t="s">
        <v>540</v>
      </c>
      <c r="J541" s="1">
        <f>IF(K541="URBAN",1,IF(K541="SUBURBAN",2,IF(K541="RURAL",3,"")))</f>
        <v>3</v>
      </c>
      <c r="K541" s="1" t="s">
        <v>541</v>
      </c>
      <c r="L541" s="18">
        <v>46082</v>
      </c>
      <c r="M541" s="49">
        <v>0.58333333333333337</v>
      </c>
      <c r="N541" s="18">
        <v>46083</v>
      </c>
      <c r="O541" s="56">
        <v>0.54166666666666663</v>
      </c>
      <c r="P541" s="31" t="str">
        <f>TEXT($L541, "dddd")</f>
        <v>Sunday</v>
      </c>
      <c r="Q541" s="39" t="s">
        <v>1266</v>
      </c>
      <c r="R541" s="39">
        <v>1017</v>
      </c>
      <c r="S541" s="1" t="str">
        <f>IF(OR(MONTH(L541)=12, MONTH(L541)&lt;=5), "Dry Season", "Wet Season")</f>
        <v>Dry Season</v>
      </c>
      <c r="T541" s="1">
        <v>2</v>
      </c>
      <c r="U541" s="1">
        <v>1</v>
      </c>
      <c r="V541" s="1">
        <v>0</v>
      </c>
      <c r="W541" s="2">
        <f>IF(ISNUMBER(SEARCH("N/A", X541)), 0, 1)</f>
        <v>0</v>
      </c>
      <c r="X541" s="1" t="s">
        <v>44</v>
      </c>
      <c r="Y541" s="1"/>
      <c r="Z541" s="1"/>
      <c r="AA541" s="11" cm="1">
        <f t="array" ref="AA541">IF(ISBLANK(Y541), 0, VINCentyInvDistance(F541,G541,Y541,Z541))</f>
        <v>0</v>
      </c>
      <c r="AB541" s="1">
        <v>0</v>
      </c>
      <c r="AC541" s="1">
        <v>0</v>
      </c>
      <c r="AD541" s="1">
        <v>0</v>
      </c>
      <c r="AE541" s="1">
        <v>84</v>
      </c>
      <c r="AF541" s="1">
        <v>1</v>
      </c>
      <c r="AG541" s="1" t="s">
        <v>4948</v>
      </c>
      <c r="AH541" s="1" t="s">
        <v>731</v>
      </c>
      <c r="AI541" s="1"/>
      <c r="AJ541" s="1" t="s">
        <v>55</v>
      </c>
      <c r="AK541" t="s">
        <v>5842</v>
      </c>
      <c r="AL541" s="7">
        <v>0</v>
      </c>
      <c r="AM541" s="1" t="s">
        <v>5843</v>
      </c>
    </row>
    <row r="542" spans="1:39" ht="12.75" customHeight="1">
      <c r="A542" s="1"/>
      <c r="B542" s="1" t="s">
        <v>5844</v>
      </c>
      <c r="C542" s="1" t="s">
        <v>5845</v>
      </c>
      <c r="D542" s="3" t="str">
        <f ca="1">IFERROR(__xludf.DUMMYFUNCTION("PROPER(REGEXEXTRACT(B1437, ""(?:https?:\/\/)?(?:www\.)?([a-zA-Z0-9-]+)\.""))"),"Skyscanner")</f>
        <v>Skyscanner</v>
      </c>
      <c r="E542" s="1" t="s">
        <v>5846</v>
      </c>
      <c r="F542" s="1">
        <v>17.574200000000001</v>
      </c>
      <c r="G542" s="1">
        <v>120.38518000000001</v>
      </c>
      <c r="H542" s="1" t="s">
        <v>821</v>
      </c>
      <c r="I542" s="1" t="s">
        <v>540</v>
      </c>
      <c r="J542" s="1">
        <f>IF(K542="URBAN",1,IF(K542="SUBURBAN",2,IF(K542="RURAL",3,"")))</f>
        <v>3</v>
      </c>
      <c r="K542" s="1" t="s">
        <v>541</v>
      </c>
      <c r="L542" s="18">
        <v>46082</v>
      </c>
      <c r="M542" s="49">
        <v>0.625</v>
      </c>
      <c r="N542" s="18">
        <v>46083</v>
      </c>
      <c r="O542" s="56">
        <v>0.5</v>
      </c>
      <c r="P542" s="31" t="str">
        <f>TEXT($L542, "dddd")</f>
        <v>Sunday</v>
      </c>
      <c r="Q542" s="39" t="s">
        <v>111</v>
      </c>
      <c r="R542" s="39">
        <v>9204</v>
      </c>
      <c r="S542" s="1" t="str">
        <f>IF(OR(MONTH(L542)=12, MONTH(L542)&lt;=5), "Dry Season", "Wet Season")</f>
        <v>Dry Season</v>
      </c>
      <c r="T542" s="1">
        <v>1</v>
      </c>
      <c r="U542" s="1">
        <v>0</v>
      </c>
      <c r="V542" s="1">
        <v>0</v>
      </c>
      <c r="W542" s="2">
        <f>IF(ISNUMBER(SEARCH("N/A", X542)), 0, 1)</f>
        <v>0</v>
      </c>
      <c r="X542" s="1" t="s">
        <v>44</v>
      </c>
      <c r="Y542" s="1"/>
      <c r="Z542" s="1"/>
      <c r="AA542" s="11" cm="1">
        <f t="array" ref="AA542">IF(ISBLANK(Y542), 0, VINCentyInvDistance(F542,G542,Y542,Z542))</f>
        <v>0</v>
      </c>
      <c r="AB542" s="1">
        <v>0</v>
      </c>
      <c r="AC542" s="1">
        <v>0</v>
      </c>
      <c r="AD542" s="1">
        <v>0</v>
      </c>
      <c r="AE542" s="1">
        <v>2</v>
      </c>
      <c r="AF542" s="1">
        <v>1</v>
      </c>
      <c r="AG542" s="1" t="str">
        <f>TRIM(MID(SUBSTITUTE($H542,",",REPT(" ",200)),(LEN($H542)-LEN(SUBSTITUTE($H542,",",""))-4)*200+1,200))</f>
        <v>Vigan</v>
      </c>
      <c r="AH542" s="1" t="str">
        <f>TRIM(MID(SUBSTITUTE($H542,",",REPT(" ",200)),(LEN($H542)-LEN(SUBSTITUTE($H542,",",""))-3)*200+1,200))</f>
        <v>Ilocos Sur</v>
      </c>
      <c r="AI542" s="1" t="str">
        <f>TRIM(MID(SUBSTITUTE($H542,",",REPT(" ",200)),(LEN($H542)-LEN(SUBSTITUTE($H542,",",""))-2)*200+1,200))</f>
        <v>Ilocos Region</v>
      </c>
      <c r="AJ542" s="1" t="str">
        <f>TRIM(MID(SUBSTITUTE($H542,",",REPT(" ",200)),(LEN($H542)-LEN(SUBSTITUTE($H542,",",""))-0)*200+1,200))</f>
        <v>Philippines</v>
      </c>
      <c r="AL542" s="7">
        <v>0</v>
      </c>
      <c r="AM542" s="1" t="s">
        <v>5847</v>
      </c>
    </row>
    <row r="543" spans="1:39" ht="12.75" customHeight="1">
      <c r="A543" s="1"/>
      <c r="B543" s="1" t="s">
        <v>5848</v>
      </c>
      <c r="C543" s="1" t="s">
        <v>5849</v>
      </c>
      <c r="D543" s="3" t="str">
        <f ca="1">IFERROR(__xludf.DUMMYFUNCTION("PROPER(REGEXEXTRACT(B1438, ""(?:https?:\/\/)?(?:www\.)?([a-zA-Z0-9-]+)\.""))"),"Skyscanner")</f>
        <v>Skyscanner</v>
      </c>
      <c r="E543" s="1" t="s">
        <v>5850</v>
      </c>
      <c r="F543" s="1">
        <v>17.587140300000002</v>
      </c>
      <c r="G543" s="1">
        <v>120.4104426</v>
      </c>
      <c r="H543" s="1" t="s">
        <v>5851</v>
      </c>
      <c r="I543" s="1" t="s">
        <v>540</v>
      </c>
      <c r="J543" s="1">
        <f>IF(K543="URBAN",1,IF(K543="SUBURBAN",2,IF(K543="RURAL",3,"")))</f>
        <v>3</v>
      </c>
      <c r="K543" s="1" t="s">
        <v>541</v>
      </c>
      <c r="L543" s="18">
        <v>46082</v>
      </c>
      <c r="M543" s="49">
        <v>0.58333333333333337</v>
      </c>
      <c r="N543" s="18">
        <v>46083</v>
      </c>
      <c r="O543" s="56">
        <v>0.47916666666666669</v>
      </c>
      <c r="P543" s="31" t="str">
        <f>TEXT($L543, "dddd")</f>
        <v>Sunday</v>
      </c>
      <c r="Q543" s="39" t="s">
        <v>43</v>
      </c>
      <c r="R543" s="39">
        <v>9204</v>
      </c>
      <c r="S543" s="1" t="str">
        <f>IF(OR(MONTH(L543)=12, MONTH(L543)&lt;=5), "Dry Season", "Wet Season")</f>
        <v>Dry Season</v>
      </c>
      <c r="T543" s="1">
        <v>2</v>
      </c>
      <c r="U543" s="1">
        <v>0</v>
      </c>
      <c r="V543" s="1">
        <v>0</v>
      </c>
      <c r="W543" s="2">
        <f>IF(ISNUMBER(SEARCH("N/A", X543)), 0, 1)</f>
        <v>1</v>
      </c>
      <c r="X543" s="1" t="s">
        <v>671</v>
      </c>
      <c r="Y543" s="1">
        <v>17.589351099999998</v>
      </c>
      <c r="Z543" s="1">
        <v>120.38924539999999</v>
      </c>
      <c r="AA543" s="11" cm="1">
        <f t="array" ref="AA543">IF(ISBLANK(Y543), 0, VINCentyInvDistance(F543,G543,Y543,Z543))</f>
        <v>2263.306369779124</v>
      </c>
      <c r="AB543" s="1">
        <v>0</v>
      </c>
      <c r="AC543" s="1">
        <v>0</v>
      </c>
      <c r="AD543" s="1">
        <v>0</v>
      </c>
      <c r="AE543" s="1">
        <v>0</v>
      </c>
      <c r="AF543" s="1">
        <v>1</v>
      </c>
      <c r="AG543" s="1" t="s">
        <v>672</v>
      </c>
      <c r="AH543" s="1" t="s">
        <v>495</v>
      </c>
      <c r="AI543" s="1" t="str">
        <f>TRIM(MID(SUBSTITUTE($H543,",",REPT(" ",200)),(LEN($H543)-LEN(SUBSTITUTE($H543,",",""))-2)*200+1,200))</f>
        <v>Ilocos Region</v>
      </c>
      <c r="AJ543" s="1" t="s">
        <v>55</v>
      </c>
      <c r="AK543" t="s">
        <v>17015</v>
      </c>
      <c r="AL543" s="7">
        <v>0</v>
      </c>
      <c r="AM543" s="1"/>
    </row>
    <row r="544" spans="1:39" ht="12.75" customHeight="1">
      <c r="A544" s="1"/>
      <c r="B544" s="1" t="s">
        <v>5797</v>
      </c>
      <c r="C544" s="1" t="s">
        <v>5852</v>
      </c>
      <c r="D544" s="3" t="str">
        <f ca="1">IFERROR(__xludf.DUMMYFUNCTION("PROPER(REGEXEXTRACT(B1439, ""(?:https?:\/\/)?(?:www\.)?([a-zA-Z0-9-]+)\.""))"),"Google")</f>
        <v>Google</v>
      </c>
      <c r="E544" s="1" t="s">
        <v>5853</v>
      </c>
      <c r="F544" s="1">
        <v>17.569331999999999</v>
      </c>
      <c r="G544" s="1">
        <v>120.392207</v>
      </c>
      <c r="H544" s="1" t="s">
        <v>5800</v>
      </c>
      <c r="I544" s="1" t="s">
        <v>540</v>
      </c>
      <c r="J544" s="1">
        <f>IF(K544="URBAN",1,IF(K544="SUBURBAN",2,IF(K544="RURAL",3,"")))</f>
        <v>3</v>
      </c>
      <c r="K544" s="1" t="s">
        <v>541</v>
      </c>
      <c r="L544" s="18">
        <v>46082</v>
      </c>
      <c r="M544" s="49">
        <v>0.625</v>
      </c>
      <c r="N544" s="18">
        <v>46083</v>
      </c>
      <c r="O544" s="56">
        <v>0.5</v>
      </c>
      <c r="P544" s="31" t="str">
        <f>TEXT($L544, "dddd")</f>
        <v>Sunday</v>
      </c>
      <c r="Q544" s="39" t="s">
        <v>111</v>
      </c>
      <c r="R544" s="39">
        <v>7711</v>
      </c>
      <c r="S544" s="1" t="str">
        <f>IF(OR(MONTH(L544)=12, MONTH(L544)&lt;=5), "Dry Season", "Wet Season")</f>
        <v>Dry Season</v>
      </c>
      <c r="T544" s="1">
        <v>1</v>
      </c>
      <c r="U544" s="1">
        <v>1</v>
      </c>
      <c r="V544" s="1">
        <v>0</v>
      </c>
      <c r="W544" s="2">
        <f>IF(ISNUMBER(SEARCH("N/A", X544)), 0, 1)</f>
        <v>0</v>
      </c>
      <c r="X544" s="1" t="s">
        <v>44</v>
      </c>
      <c r="Y544" s="1"/>
      <c r="Z544" s="1"/>
      <c r="AA544" s="11" cm="1">
        <f t="array" ref="AA544">IF(ISBLANK(Y544), 0, VINCentyInvDistance(F544,G544,Y544,Z544))</f>
        <v>0</v>
      </c>
      <c r="AB544" s="1">
        <v>0</v>
      </c>
      <c r="AC544" s="1">
        <v>0</v>
      </c>
      <c r="AD544" s="1">
        <v>0</v>
      </c>
      <c r="AE544" s="1">
        <v>3</v>
      </c>
      <c r="AF544" s="1">
        <v>1</v>
      </c>
      <c r="AG544" s="1" t="s">
        <v>582</v>
      </c>
      <c r="AH544" s="1" t="s">
        <v>495</v>
      </c>
      <c r="AI544" s="1" t="str">
        <f>TRIM(MID(SUBSTITUTE($H544,",",REPT(" ",200)),(LEN($H544)-LEN(SUBSTITUTE($H544,",",""))-2)*200+1,200))</f>
        <v>Ilocos Region</v>
      </c>
      <c r="AJ544" s="1" t="s">
        <v>55</v>
      </c>
      <c r="AL544" s="7">
        <v>0</v>
      </c>
      <c r="AM544" s="1" t="s">
        <v>5801</v>
      </c>
    </row>
    <row r="545" spans="1:39" ht="12.75" customHeight="1">
      <c r="A545" s="1"/>
      <c r="B545" s="1" t="s">
        <v>5854</v>
      </c>
      <c r="C545" s="1" t="s">
        <v>5855</v>
      </c>
      <c r="D545" s="3" t="str">
        <f ca="1">IFERROR(__xludf.DUMMYFUNCTION("PROPER(REGEXEXTRACT(B1440, ""(?:https?:\/\/)?(?:www\.)?([a-zA-Z0-9-]+)\.""))"),"Skyscanner")</f>
        <v>Skyscanner</v>
      </c>
      <c r="E545" s="1" t="s">
        <v>5856</v>
      </c>
      <c r="F545" s="1">
        <v>17.586734700000001</v>
      </c>
      <c r="G545" s="1">
        <v>120.3681861</v>
      </c>
      <c r="H545" s="1" t="s">
        <v>5857</v>
      </c>
      <c r="I545" s="1" t="s">
        <v>540</v>
      </c>
      <c r="J545" s="1">
        <f>IF(K545="URBAN",1,IF(K545="SUBURBAN",2,IF(K545="RURAL",3,"")))</f>
        <v>3</v>
      </c>
      <c r="K545" s="1" t="s">
        <v>541</v>
      </c>
      <c r="L545" s="18">
        <v>46082</v>
      </c>
      <c r="M545" s="49">
        <v>0.58333333333333337</v>
      </c>
      <c r="N545" s="18">
        <v>46083</v>
      </c>
      <c r="O545" s="56">
        <v>0.5</v>
      </c>
      <c r="P545" s="31" t="str">
        <f>TEXT($L545, "dddd")</f>
        <v>Sunday</v>
      </c>
      <c r="Q545" s="39" t="s">
        <v>111</v>
      </c>
      <c r="R545" s="39">
        <v>11419</v>
      </c>
      <c r="S545" s="1" t="str">
        <f>IF(OR(MONTH(L545)=12, MONTH(L545)&lt;=5), "Dry Season", "Wet Season")</f>
        <v>Dry Season</v>
      </c>
      <c r="T545" s="1">
        <v>1</v>
      </c>
      <c r="U545" s="1">
        <v>0</v>
      </c>
      <c r="V545" s="1">
        <v>0</v>
      </c>
      <c r="W545" s="2">
        <f>IF(ISNUMBER(SEARCH("N/A", X545)), 0, 1)</f>
        <v>1</v>
      </c>
      <c r="X545" s="1" t="s">
        <v>671</v>
      </c>
      <c r="Y545" s="1">
        <v>17.589351099999998</v>
      </c>
      <c r="Z545" s="1">
        <v>120.38924539999999</v>
      </c>
      <c r="AA545" s="11" cm="1">
        <f t="array" ref="AA545">IF(ISBLANK(Y545), 0, VINCentyInvDistance(F545,G545,Y545,Z545))</f>
        <v>2254.0835046431071</v>
      </c>
      <c r="AB545" s="1">
        <v>0</v>
      </c>
      <c r="AC545" s="1">
        <v>0</v>
      </c>
      <c r="AD545" s="1">
        <v>0</v>
      </c>
      <c r="AE545" s="1">
        <v>53</v>
      </c>
      <c r="AF545" s="1">
        <v>1</v>
      </c>
      <c r="AG545" s="1" t="s">
        <v>672</v>
      </c>
      <c r="AH545" s="1" t="s">
        <v>495</v>
      </c>
      <c r="AI545" s="1" t="str">
        <f>TRIM(MID(SUBSTITUTE($H545,",",REPT(" ",200)),(LEN($H545)-LEN(SUBSTITUTE($H545,",",""))-2)*200+1,200))</f>
        <v>Ilocos Region</v>
      </c>
      <c r="AJ545" s="1" t="s">
        <v>55</v>
      </c>
      <c r="AK545" t="s">
        <v>17014</v>
      </c>
      <c r="AL545" s="7">
        <v>0</v>
      </c>
      <c r="AM545" s="1"/>
    </row>
    <row r="546" spans="1:39" ht="12.75" customHeight="1">
      <c r="A546" s="1"/>
      <c r="B546" s="1" t="s">
        <v>5858</v>
      </c>
      <c r="C546" s="1" t="s">
        <v>5859</v>
      </c>
      <c r="D546" s="3" t="str">
        <f ca="1">IFERROR(__xludf.DUMMYFUNCTION("PROPER(REGEXEXTRACT(B1441, ""(?:https?:\/\/)?(?:www\.)?([a-zA-Z0-9-]+)\.""))"),"Google")</f>
        <v>Google</v>
      </c>
      <c r="E546" s="1" t="s">
        <v>5860</v>
      </c>
      <c r="F546" s="1">
        <v>17.5730331</v>
      </c>
      <c r="G546" s="1">
        <v>120.3831481</v>
      </c>
      <c r="H546" s="1" t="s">
        <v>5596</v>
      </c>
      <c r="I546" s="1" t="s">
        <v>540</v>
      </c>
      <c r="J546" s="1">
        <f>IF(K546="URBAN",1,IF(K546="SUBURBAN",2,IF(K546="RURAL",3,"")))</f>
        <v>3</v>
      </c>
      <c r="K546" s="1" t="s">
        <v>541</v>
      </c>
      <c r="L546" s="18">
        <v>46082</v>
      </c>
      <c r="M546" s="49">
        <v>0.625</v>
      </c>
      <c r="N546" s="18">
        <v>46083</v>
      </c>
      <c r="O546" s="56">
        <v>0.5</v>
      </c>
      <c r="P546" s="31" t="str">
        <f>TEXT($L546, "dddd")</f>
        <v>Sunday</v>
      </c>
      <c r="Q546" s="39" t="s">
        <v>207</v>
      </c>
      <c r="R546" s="39">
        <v>1183</v>
      </c>
      <c r="S546" s="1" t="str">
        <f>IF(OR(MONTH(L546)=12, MONTH(L546)&lt;=5), "Dry Season", "Wet Season")</f>
        <v>Dry Season</v>
      </c>
      <c r="T546" s="1">
        <v>1</v>
      </c>
      <c r="U546" s="1">
        <v>1</v>
      </c>
      <c r="V546" s="1">
        <v>0</v>
      </c>
      <c r="W546" s="2">
        <f>IF(ISNUMBER(SEARCH("N/A", X546)), 0, 1)</f>
        <v>0</v>
      </c>
      <c r="X546" s="1" t="s">
        <v>44</v>
      </c>
      <c r="Y546" s="1"/>
      <c r="Z546" s="1"/>
      <c r="AA546" s="11" cm="1">
        <f t="array" ref="AA546">IF(ISBLANK(Y546), 0, VINCentyInvDistance(F546,G546,Y546,Z546))</f>
        <v>0</v>
      </c>
      <c r="AB546" s="1">
        <v>0</v>
      </c>
      <c r="AC546" s="1">
        <v>0</v>
      </c>
      <c r="AD546" s="1">
        <v>0</v>
      </c>
      <c r="AE546" s="1">
        <v>13</v>
      </c>
      <c r="AF546" s="1">
        <v>1</v>
      </c>
      <c r="AG546" s="1" t="str">
        <f>TRIM(MID(SUBSTITUTE($H546,",",REPT(" ",200)),(LEN($H546)-LEN(SUBSTITUTE($H546,",",""))-4)*200+1,200))</f>
        <v>Vigan</v>
      </c>
      <c r="AH546" s="1" t="str">
        <f>TRIM(MID(SUBSTITUTE($H546,",",REPT(" ",200)),(LEN($H546)-LEN(SUBSTITUTE($H546,",",""))-3)*200+1,200))</f>
        <v>Ilocos Sur</v>
      </c>
      <c r="AI546" s="1" t="str">
        <f>TRIM(MID(SUBSTITUTE($H546,",",REPT(" ",200)),(LEN($H546)-LEN(SUBSTITUTE($H546,",",""))-2)*200+1,200))</f>
        <v>Ilocos Region</v>
      </c>
      <c r="AJ546" s="1" t="str">
        <f>TRIM(MID(SUBSTITUTE($H546,",",REPT(" ",200)),(LEN($H546)-LEN(SUBSTITUTE($H546,",",""))-0)*200+1,200))</f>
        <v>Philippines</v>
      </c>
      <c r="AL546" s="7">
        <v>0</v>
      </c>
      <c r="AM546" s="1"/>
    </row>
    <row r="547" spans="1:39" ht="12.75" customHeight="1">
      <c r="A547" s="1"/>
      <c r="B547" s="1" t="s">
        <v>5597</v>
      </c>
      <c r="C547" s="1" t="s">
        <v>5861</v>
      </c>
      <c r="D547" s="3" t="str">
        <f ca="1">IFERROR(__xludf.DUMMYFUNCTION("PROPER(REGEXEXTRACT(B1442, ""(?:https?:\/\/)?(?:www\.)?([a-zA-Z0-9-]+)\.""))"),"Skyscanner")</f>
        <v>Skyscanner</v>
      </c>
      <c r="E547" s="1" t="s">
        <v>5862</v>
      </c>
      <c r="F547" s="1">
        <v>17.573222000000001</v>
      </c>
      <c r="G547" s="1">
        <v>120.383269</v>
      </c>
      <c r="H547" s="1" t="s">
        <v>5596</v>
      </c>
      <c r="I547" s="1" t="s">
        <v>540</v>
      </c>
      <c r="J547" s="1">
        <f>IF(K547="URBAN",1,IF(K547="SUBURBAN",2,IF(K547="RURAL",3,"")))</f>
        <v>3</v>
      </c>
      <c r="K547" s="1" t="s">
        <v>541</v>
      </c>
      <c r="L547" s="18">
        <v>46082</v>
      </c>
      <c r="M547" s="49">
        <v>0.58333333333333337</v>
      </c>
      <c r="N547" s="18">
        <v>46083</v>
      </c>
      <c r="O547" s="56">
        <v>0.5</v>
      </c>
      <c r="P547" s="31" t="str">
        <f>TEXT($L547, "dddd")</f>
        <v>Sunday</v>
      </c>
      <c r="Q547" s="39" t="s">
        <v>186</v>
      </c>
      <c r="R547" s="39">
        <v>2489</v>
      </c>
      <c r="S547" s="1" t="str">
        <f>IF(OR(MONTH(L547)=12, MONTH(L547)&lt;=5), "Dry Season", "Wet Season")</f>
        <v>Dry Season</v>
      </c>
      <c r="T547" s="1">
        <v>1</v>
      </c>
      <c r="U547" s="1">
        <v>0</v>
      </c>
      <c r="V547" s="1">
        <v>0</v>
      </c>
      <c r="W547" s="2">
        <f>IF(ISNUMBER(SEARCH("N/A", X547)), 0, 1)</f>
        <v>0</v>
      </c>
      <c r="X547" s="1" t="s">
        <v>44</v>
      </c>
      <c r="Y547" s="1"/>
      <c r="Z547" s="1"/>
      <c r="AA547" s="11" cm="1">
        <f t="array" ref="AA547">IF(ISBLANK(Y547), 0, VINCentyInvDistance(F547,G547,Y547,Z547))</f>
        <v>0</v>
      </c>
      <c r="AB547" s="1">
        <v>0</v>
      </c>
      <c r="AC547" s="1">
        <v>7.2</v>
      </c>
      <c r="AD547" s="1">
        <v>4</v>
      </c>
      <c r="AE547" s="1">
        <v>2</v>
      </c>
      <c r="AF547" s="1">
        <v>1</v>
      </c>
      <c r="AG547" s="1" t="s">
        <v>582</v>
      </c>
      <c r="AH547" s="1" t="s">
        <v>495</v>
      </c>
      <c r="AI547" s="1"/>
      <c r="AJ547" s="1" t="s">
        <v>55</v>
      </c>
      <c r="AK547" t="s">
        <v>5600</v>
      </c>
      <c r="AL547" s="7">
        <v>0</v>
      </c>
      <c r="AM547" s="1" t="s">
        <v>5601</v>
      </c>
    </row>
    <row r="548" spans="1:39" ht="12.75" customHeight="1">
      <c r="A548" s="1"/>
      <c r="B548" s="1" t="s">
        <v>5863</v>
      </c>
      <c r="C548" s="1" t="s">
        <v>5864</v>
      </c>
      <c r="D548" s="3" t="str">
        <f ca="1">IFERROR(__xludf.DUMMYFUNCTION("PROPER(REGEXEXTRACT(B1443, ""(?:https?:\/\/)?(?:www\.)?([a-zA-Z0-9-]+)\.""))"),"Skyscanner")</f>
        <v>Skyscanner</v>
      </c>
      <c r="E548" s="1" t="s">
        <v>5865</v>
      </c>
      <c r="F548" s="1">
        <v>17.5810569</v>
      </c>
      <c r="G548" s="1">
        <v>120.3758081</v>
      </c>
      <c r="H548" s="1" t="s">
        <v>5866</v>
      </c>
      <c r="I548" s="1" t="s">
        <v>540</v>
      </c>
      <c r="J548" s="1">
        <f>IF(K548="URBAN",1,IF(K548="SUBURBAN",2,IF(K548="RURAL",3,"")))</f>
        <v>3</v>
      </c>
      <c r="K548" s="1" t="s">
        <v>541</v>
      </c>
      <c r="L548" s="18">
        <v>46082</v>
      </c>
      <c r="M548" s="49">
        <v>0.58333333333333337</v>
      </c>
      <c r="N548" s="18">
        <v>46083</v>
      </c>
      <c r="O548" s="56">
        <v>0.5</v>
      </c>
      <c r="P548" s="31" t="str">
        <f>TEXT($L548, "dddd")</f>
        <v>Sunday</v>
      </c>
      <c r="Q548" s="39" t="s">
        <v>43</v>
      </c>
      <c r="R548" s="39">
        <v>3120</v>
      </c>
      <c r="S548" s="1" t="str">
        <f>IF(OR(MONTH(L548)=12, MONTH(L548)&lt;=5), "Dry Season", "Wet Season")</f>
        <v>Dry Season</v>
      </c>
      <c r="T548" s="1">
        <v>2</v>
      </c>
      <c r="U548" s="1">
        <v>0</v>
      </c>
      <c r="V548" s="1">
        <v>0</v>
      </c>
      <c r="W548" s="2">
        <f>IF(ISNUMBER(SEARCH("N/A", X548)), 0, 1)</f>
        <v>1</v>
      </c>
      <c r="X548" s="1" t="s">
        <v>983</v>
      </c>
      <c r="Y548" s="1">
        <v>17.5939853</v>
      </c>
      <c r="Z548" s="1">
        <v>120.3735385</v>
      </c>
      <c r="AA548" s="11" cm="1">
        <f t="array" ref="AA548">IF(ISBLANK(Y548), 0, VINCentyInvDistance(F548,G548,Y548,Z548))</f>
        <v>1450.9998152933799</v>
      </c>
      <c r="AB548" s="1">
        <v>0</v>
      </c>
      <c r="AC548" s="1">
        <v>0</v>
      </c>
      <c r="AD548" s="1">
        <v>0</v>
      </c>
      <c r="AE548" s="1">
        <v>6</v>
      </c>
      <c r="AF548" s="1">
        <v>1</v>
      </c>
      <c r="AG548" s="1" t="s">
        <v>984</v>
      </c>
      <c r="AH548" s="1" t="s">
        <v>495</v>
      </c>
      <c r="AI548" s="1" t="str">
        <f>TRIM(MID(SUBSTITUTE($H548,",",REPT(" ",200)),(LEN($H548)-LEN(SUBSTITUTE($H548,",",""))-2)*200+1,200))</f>
        <v>Ilocos Region</v>
      </c>
      <c r="AJ548" s="1" t="s">
        <v>55</v>
      </c>
      <c r="AK548" t="s">
        <v>17016</v>
      </c>
      <c r="AL548" s="7">
        <v>0</v>
      </c>
      <c r="AM548" s="1"/>
    </row>
    <row r="549" spans="1:39" ht="12.75" customHeight="1">
      <c r="A549" s="1"/>
      <c r="B549" s="1" t="s">
        <v>5867</v>
      </c>
      <c r="C549" s="1" t="s">
        <v>5868</v>
      </c>
      <c r="D549" s="3" t="str">
        <f ca="1">IFERROR(__xludf.DUMMYFUNCTION("PROPER(REGEXEXTRACT(B1444, ""(?:https?:\/\/)?(?:www\.)?([a-zA-Z0-9-]+)\.""))"),"Google")</f>
        <v>Google</v>
      </c>
      <c r="E549" s="1" t="s">
        <v>5869</v>
      </c>
      <c r="F549" s="1">
        <v>11.77596</v>
      </c>
      <c r="G549" s="1">
        <v>124.88359</v>
      </c>
      <c r="H549" s="1" t="s">
        <v>5870</v>
      </c>
      <c r="I549" s="1" t="s">
        <v>540</v>
      </c>
      <c r="J549" s="1">
        <f>IF(K549="URBAN",1,IF(K549="SUBURBAN",2,IF(K549="RURAL",3,"")))</f>
        <v>3</v>
      </c>
      <c r="K549" s="1" t="s">
        <v>541</v>
      </c>
      <c r="L549" s="18">
        <v>46082</v>
      </c>
      <c r="M549" s="49">
        <v>0.625</v>
      </c>
      <c r="N549" s="18">
        <v>46083</v>
      </c>
      <c r="O549" s="56">
        <v>0.5</v>
      </c>
      <c r="P549" s="31" t="str">
        <f>TEXT($L549, "dddd")</f>
        <v>Sunday</v>
      </c>
      <c r="Q549" s="39" t="s">
        <v>531</v>
      </c>
      <c r="R549" s="39">
        <v>5624</v>
      </c>
      <c r="S549" s="1" t="str">
        <f>IF(OR(MONTH(L549)=12, MONTH(L549)&lt;=5), "Dry Season", "Wet Season")</f>
        <v>Dry Season</v>
      </c>
      <c r="T549" s="1">
        <v>1</v>
      </c>
      <c r="U549" s="1">
        <v>0</v>
      </c>
      <c r="V549" s="1">
        <v>0</v>
      </c>
      <c r="W549" s="2">
        <f>IF(ISNUMBER(SEARCH("N/A", X549)), 0, 1)</f>
        <v>0</v>
      </c>
      <c r="X549" s="1" t="s">
        <v>44</v>
      </c>
      <c r="Y549" s="1"/>
      <c r="Z549" s="1"/>
      <c r="AA549" s="11" cm="1">
        <f t="array" ref="AA549">IF(ISBLANK(Y549), 0, VINCentyInvDistance(F549,G549,Y549,Z549))</f>
        <v>0</v>
      </c>
      <c r="AB549" s="1">
        <v>0</v>
      </c>
      <c r="AC549" s="1">
        <v>0</v>
      </c>
      <c r="AD549" s="1">
        <v>0</v>
      </c>
      <c r="AE549" s="1">
        <v>85</v>
      </c>
      <c r="AF549" s="1">
        <v>1</v>
      </c>
      <c r="AG549" s="1" t="str">
        <f>TRIM(MID(SUBSTITUTE($H549,",",REPT(" ",200)),(LEN($H549)-LEN(SUBSTITUTE($H549,",",""))-4)*200+1,200))</f>
        <v>Catbalogan</v>
      </c>
      <c r="AH549" s="1" t="str">
        <f>TRIM(MID(SUBSTITUTE($H549,",",REPT(" ",200)),(LEN($H549)-LEN(SUBSTITUTE($H549,",",""))-3)*200+1,200))</f>
        <v>Samar</v>
      </c>
      <c r="AI549" s="1" t="str">
        <f>TRIM(MID(SUBSTITUTE($H549,",",REPT(" ",200)),(LEN($H549)-LEN(SUBSTITUTE($H549,",",""))-2)*200+1,200))</f>
        <v>Eastern Visayas</v>
      </c>
      <c r="AJ549" s="1" t="str">
        <f>TRIM(MID(SUBSTITUTE($H549,",",REPT(" ",200)),(LEN($H549)-LEN(SUBSTITUTE($H549,",",""))-0)*200+1,200))</f>
        <v>Philippines</v>
      </c>
      <c r="AL549" s="7">
        <v>0</v>
      </c>
      <c r="AM549" s="1"/>
    </row>
    <row r="550" spans="1:39" ht="12.75" customHeight="1">
      <c r="A550" s="1"/>
      <c r="B550" s="1" t="s">
        <v>5882</v>
      </c>
      <c r="C550" s="1" t="s">
        <v>5883</v>
      </c>
      <c r="D550" s="3" t="str">
        <f ca="1">IFERROR(__xludf.DUMMYFUNCTION("PROPER(REGEXEXTRACT(B1447, ""(?:https?:\/\/)?(?:www\.)?([a-zA-Z0-9-]+)\.""))"),"Skyscanner")</f>
        <v>Skyscanner</v>
      </c>
      <c r="E550" s="1" t="s">
        <v>5884</v>
      </c>
      <c r="F550" s="1">
        <v>11.52876</v>
      </c>
      <c r="G550" s="1">
        <v>125.47911999999999</v>
      </c>
      <c r="H550" s="1" t="s">
        <v>5885</v>
      </c>
      <c r="I550" s="1" t="s">
        <v>5875</v>
      </c>
      <c r="J550" s="1">
        <f>IF(K550="URBAN",1,IF(K550="SUBURBAN",2,IF(K550="RURAL",3,"")))</f>
        <v>3</v>
      </c>
      <c r="K550" s="1" t="s">
        <v>541</v>
      </c>
      <c r="L550" s="18">
        <v>46082</v>
      </c>
      <c r="M550" s="49">
        <v>0.33333333333333331</v>
      </c>
      <c r="N550" s="18">
        <v>46083</v>
      </c>
      <c r="O550" s="56">
        <v>0.625</v>
      </c>
      <c r="P550" s="31" t="str">
        <f>TEXT($L550, "dddd")</f>
        <v>Sunday</v>
      </c>
      <c r="Q550" s="39" t="s">
        <v>1266</v>
      </c>
      <c r="R550" s="39">
        <v>981</v>
      </c>
      <c r="S550" s="1" t="str">
        <f>IF(OR(MONTH(L550)=12, MONTH(L550)&lt;=5), "Dry Season", "Wet Season")</f>
        <v>Dry Season</v>
      </c>
      <c r="T550" s="1">
        <v>1</v>
      </c>
      <c r="U550" s="1">
        <v>1</v>
      </c>
      <c r="V550" s="1">
        <v>0</v>
      </c>
      <c r="W550" s="2">
        <f>IF(ISNUMBER(SEARCH("N/A", X550)), 0, 1)</f>
        <v>0</v>
      </c>
      <c r="X550" s="1" t="s">
        <v>44</v>
      </c>
      <c r="Y550" s="1"/>
      <c r="Z550" s="1"/>
      <c r="AA550" s="11" cm="1">
        <f t="array" ref="AA550">IF(ISBLANK(Y550), 0, VINCentyInvDistance(F550,G550,Y550,Z550))</f>
        <v>0</v>
      </c>
      <c r="AB550" s="1">
        <v>0</v>
      </c>
      <c r="AC550" s="1">
        <v>0</v>
      </c>
      <c r="AD550" s="1">
        <v>0</v>
      </c>
      <c r="AE550" s="1">
        <v>32</v>
      </c>
      <c r="AF550" s="1">
        <v>1</v>
      </c>
      <c r="AG550" s="1" t="s">
        <v>5886</v>
      </c>
      <c r="AH550" s="1" t="s">
        <v>5887</v>
      </c>
      <c r="AI550" s="1" t="str">
        <f>TRIM(MID(SUBSTITUTE($H550,",",REPT(" ",200)),(LEN($H550)-LEN(SUBSTITUTE($H550,",",""))-2)*200+1,200))</f>
        <v>Eastern Samar</v>
      </c>
      <c r="AJ550" s="1" t="s">
        <v>55</v>
      </c>
      <c r="AK550" t="s">
        <v>5888</v>
      </c>
      <c r="AL550" s="7">
        <v>0</v>
      </c>
      <c r="AM550" s="1" t="s">
        <v>5889</v>
      </c>
    </row>
    <row r="551" spans="1:39" ht="12.75" customHeight="1">
      <c r="A551" s="1"/>
      <c r="B551" s="1" t="s">
        <v>5890</v>
      </c>
      <c r="C551" s="1" t="s">
        <v>5891</v>
      </c>
      <c r="D551" s="3" t="str">
        <f ca="1">IFERROR(__xludf.DUMMYFUNCTION("PROPER(REGEXEXTRACT(B1448, ""(?:https?:\/\/)?(?:www\.)?([a-zA-Z0-9-]+)\.""))"),"Skyscanner")</f>
        <v>Skyscanner</v>
      </c>
      <c r="E551" s="1" t="s">
        <v>5892</v>
      </c>
      <c r="F551" s="1">
        <v>11.234059</v>
      </c>
      <c r="G551" s="1">
        <v>125.178213</v>
      </c>
      <c r="H551" s="1" t="s">
        <v>5893</v>
      </c>
      <c r="I551" s="1" t="s">
        <v>5875</v>
      </c>
      <c r="J551" s="1">
        <f>IF(K551="URBAN",1,IF(K551="SUBURBAN",2,IF(K551="RURAL",3,"")))</f>
        <v>3</v>
      </c>
      <c r="K551" s="1" t="s">
        <v>541</v>
      </c>
      <c r="L551" s="18">
        <v>46082</v>
      </c>
      <c r="M551" s="49">
        <v>0.58333333333333337</v>
      </c>
      <c r="N551" s="18">
        <v>46083</v>
      </c>
      <c r="O551" s="56">
        <v>0.5</v>
      </c>
      <c r="P551" s="31" t="str">
        <f>TEXT($L551, "dddd")</f>
        <v>Sunday</v>
      </c>
      <c r="Q551" s="39" t="s">
        <v>186</v>
      </c>
      <c r="R551" s="39">
        <v>2288</v>
      </c>
      <c r="S551" s="1" t="str">
        <f>IF(OR(MONTH(L551)=12, MONTH(L551)&lt;=5), "Dry Season", "Wet Season")</f>
        <v>Dry Season</v>
      </c>
      <c r="T551" s="1">
        <v>1</v>
      </c>
      <c r="U551" s="1">
        <v>0</v>
      </c>
      <c r="V551" s="1">
        <v>0</v>
      </c>
      <c r="W551" s="2">
        <f>IF(ISNUMBER(SEARCH("N/A", X551)), 0, 1)</f>
        <v>0</v>
      </c>
      <c r="X551" s="1" t="s">
        <v>44</v>
      </c>
      <c r="Y551" s="1"/>
      <c r="Z551" s="1"/>
      <c r="AA551" s="11" cm="1">
        <f t="array" ref="AA551">IF(ISBLANK(Y551), 0, VINCentyInvDistance(F551,G551,Y551,Z551))</f>
        <v>0</v>
      </c>
      <c r="AB551" s="1">
        <v>0</v>
      </c>
      <c r="AC551" s="1">
        <v>8.8000000000000007</v>
      </c>
      <c r="AD551" s="1">
        <v>5</v>
      </c>
      <c r="AE551" s="1">
        <v>11</v>
      </c>
      <c r="AF551" s="1">
        <v>1</v>
      </c>
      <c r="AG551" s="1" t="s">
        <v>5894</v>
      </c>
      <c r="AH551" s="1" t="s">
        <v>5895</v>
      </c>
      <c r="AI551" s="1" t="str">
        <f>TRIM(MID(SUBSTITUTE($H551,",",REPT(" ",200)),(LEN($H551)-LEN(SUBSTITUTE($H551,",",""))-2)*200+1,200))</f>
        <v>Eastern Visayas</v>
      </c>
      <c r="AJ551" s="1" t="s">
        <v>55</v>
      </c>
      <c r="AK551" t="s">
        <v>17017</v>
      </c>
      <c r="AL551" s="7">
        <v>0</v>
      </c>
      <c r="AM551" s="1" t="s">
        <v>5896</v>
      </c>
    </row>
    <row r="552" spans="1:39" ht="12.75" customHeight="1">
      <c r="A552" s="1"/>
      <c r="B552" s="1" t="s">
        <v>5897</v>
      </c>
      <c r="C552" s="1" t="s">
        <v>5898</v>
      </c>
      <c r="D552" s="3" t="str">
        <f ca="1">IFERROR(__xludf.DUMMYFUNCTION("PROPER(REGEXEXTRACT(B1449, ""(?:https?:\/\/)?(?:www\.)?([a-zA-Z0-9-]+)\.""))"),"Skyscanner")</f>
        <v>Skyscanner</v>
      </c>
      <c r="E552" s="1" t="s">
        <v>5899</v>
      </c>
      <c r="F552" s="1">
        <v>11.5817262</v>
      </c>
      <c r="G552" s="1">
        <v>125.4688104</v>
      </c>
      <c r="H552" s="1" t="s">
        <v>5900</v>
      </c>
      <c r="I552" s="1" t="s">
        <v>5875</v>
      </c>
      <c r="J552" s="1">
        <f>IF(K552="URBAN",1,IF(K552="SUBURBAN",2,IF(K552="RURAL",3,"")))</f>
        <v>3</v>
      </c>
      <c r="K552" s="1" t="s">
        <v>541</v>
      </c>
      <c r="L552" s="18">
        <v>46082</v>
      </c>
      <c r="M552" s="49">
        <v>0.58333333333333337</v>
      </c>
      <c r="N552" s="18">
        <v>46083</v>
      </c>
      <c r="O552" s="56">
        <v>0.5</v>
      </c>
      <c r="P552" s="31" t="str">
        <f>TEXT($L552, "dddd")</f>
        <v>Sunday</v>
      </c>
      <c r="Q552" s="39" t="s">
        <v>111</v>
      </c>
      <c r="R552" s="39">
        <v>1185</v>
      </c>
      <c r="S552" s="1" t="str">
        <f>IF(OR(MONTH(L552)=12, MONTH(L552)&lt;=5), "Dry Season", "Wet Season")</f>
        <v>Dry Season</v>
      </c>
      <c r="T552" s="1">
        <v>1</v>
      </c>
      <c r="U552" s="1">
        <v>1</v>
      </c>
      <c r="V552" s="1">
        <v>0</v>
      </c>
      <c r="W552" s="2">
        <f>IF(ISNUMBER(SEARCH("N/A", X552)), 0, 1)</f>
        <v>1</v>
      </c>
      <c r="X552" s="1" t="s">
        <v>5901</v>
      </c>
      <c r="Y552" s="1">
        <v>11.4128247</v>
      </c>
      <c r="Z552" s="1">
        <v>125.5476973</v>
      </c>
      <c r="AA552" s="11" cm="1">
        <f t="array" ref="AA552">IF(ISBLANK(Y552), 0, VINCentyInvDistance(F552,G552,Y552,Z552))</f>
        <v>20570.626101351958</v>
      </c>
      <c r="AB552" s="1">
        <v>0</v>
      </c>
      <c r="AC552" s="1">
        <v>0</v>
      </c>
      <c r="AD552" s="1">
        <v>0</v>
      </c>
      <c r="AE552" s="1">
        <v>3</v>
      </c>
      <c r="AF552" s="1">
        <v>1</v>
      </c>
      <c r="AG552" s="1" t="s">
        <v>5902</v>
      </c>
      <c r="AH552" s="1" t="s">
        <v>5887</v>
      </c>
      <c r="AI552" s="1" t="str">
        <f>TRIM(MID(SUBSTITUTE($H552,",",REPT(" ",200)),(LEN($H552)-LEN(SUBSTITUTE($H552,",",""))-2)*200+1,200))</f>
        <v>Eastern Samar</v>
      </c>
      <c r="AJ552" s="1" t="s">
        <v>55</v>
      </c>
      <c r="AK552" t="s">
        <v>17018</v>
      </c>
      <c r="AL552" s="7">
        <v>0</v>
      </c>
      <c r="AM552" s="1"/>
    </row>
    <row r="553" spans="1:39" ht="12.75" customHeight="1">
      <c r="A553" s="1"/>
      <c r="B553" s="1" t="s">
        <v>5903</v>
      </c>
      <c r="C553" s="1" t="s">
        <v>5904</v>
      </c>
      <c r="D553" s="3" t="str">
        <f ca="1">IFERROR(__xludf.DUMMYFUNCTION("PROPER(REGEXEXTRACT(B1450, ""(?:https?:\/\/)?(?:www\.)?([a-zA-Z0-9-]+)\.""))"),"Skyscanner")</f>
        <v>Skyscanner</v>
      </c>
      <c r="E553" s="1" t="s">
        <v>5905</v>
      </c>
      <c r="F553" s="1">
        <v>11.569533099999999</v>
      </c>
      <c r="G553" s="1">
        <v>125.4601653</v>
      </c>
      <c r="H553" s="1" t="s">
        <v>5900</v>
      </c>
      <c r="I553" s="1" t="s">
        <v>5875</v>
      </c>
      <c r="J553" s="1">
        <f>IF(K553="URBAN",1,IF(K553="SUBURBAN",2,IF(K553="RURAL",3,"")))</f>
        <v>3</v>
      </c>
      <c r="K553" s="1" t="s">
        <v>541</v>
      </c>
      <c r="L553" s="18">
        <v>46082</v>
      </c>
      <c r="M553" s="49">
        <v>0.58333333333333337</v>
      </c>
      <c r="N553" s="18">
        <v>46083</v>
      </c>
      <c r="O553" s="56">
        <v>0.5</v>
      </c>
      <c r="P553" s="31" t="str">
        <f>TEXT($L553, "dddd")</f>
        <v>Sunday</v>
      </c>
      <c r="Q553" s="39" t="s">
        <v>43</v>
      </c>
      <c r="R553" s="39">
        <v>1185</v>
      </c>
      <c r="S553" s="1" t="str">
        <f>IF(OR(MONTH(L553)=12, MONTH(L553)&lt;=5), "Dry Season", "Wet Season")</f>
        <v>Dry Season</v>
      </c>
      <c r="T553" s="1">
        <v>2</v>
      </c>
      <c r="U553" s="1">
        <v>1</v>
      </c>
      <c r="V553" s="1">
        <v>1</v>
      </c>
      <c r="W553" s="2">
        <f>IF(ISNUMBER(SEARCH("N/A", X553)), 0, 1)</f>
        <v>1</v>
      </c>
      <c r="X553" s="1" t="s">
        <v>1174</v>
      </c>
      <c r="Y553" s="1">
        <v>14.589843999999999</v>
      </c>
      <c r="Z553" s="1">
        <v>121.060554</v>
      </c>
      <c r="AA553" s="11" cm="1">
        <f t="array" ref="AA553">IF(ISBLANK(Y553), 0, VINCentyInvDistance(F553,G553,Y553,Z553))</f>
        <v>582446.83782464429</v>
      </c>
      <c r="AB553" s="1">
        <v>0</v>
      </c>
      <c r="AC553" s="1">
        <v>7.6</v>
      </c>
      <c r="AD553" s="1">
        <v>3.6</v>
      </c>
      <c r="AE553" s="1">
        <v>10</v>
      </c>
      <c r="AF553" s="1">
        <v>1</v>
      </c>
      <c r="AG553" s="1" t="s">
        <v>1180</v>
      </c>
      <c r="AH553" s="1" t="s">
        <v>562</v>
      </c>
      <c r="AI553" s="1" t="str">
        <f>TRIM(MID(SUBSTITUTE($H553,",",REPT(" ",200)),(LEN($H553)-LEN(SUBSTITUTE($H553,",",""))-2)*200+1,200))</f>
        <v>Eastern Samar</v>
      </c>
      <c r="AJ553" s="1" t="s">
        <v>55</v>
      </c>
      <c r="AK553" t="s">
        <v>5906</v>
      </c>
      <c r="AL553" s="7">
        <v>0</v>
      </c>
      <c r="AM553" s="1"/>
    </row>
    <row r="554" spans="1:39" ht="12.75" customHeight="1">
      <c r="A554" s="1"/>
      <c r="B554" s="1" t="s">
        <v>5907</v>
      </c>
      <c r="C554" s="1" t="s">
        <v>5908</v>
      </c>
      <c r="D554" s="3" t="str">
        <f ca="1">IFERROR(__xludf.DUMMYFUNCTION("PROPER(REGEXEXTRACT(B1451, ""(?:https?:\/\/)?(?:www\.)?([a-zA-Z0-9-]+)\.""))"),"Google")</f>
        <v>Google</v>
      </c>
      <c r="E554" s="1" t="s">
        <v>5909</v>
      </c>
      <c r="F554" s="1">
        <v>11.608873000000001</v>
      </c>
      <c r="G554" s="1">
        <v>125.434707</v>
      </c>
      <c r="H554" s="1" t="s">
        <v>5910</v>
      </c>
      <c r="I554" s="1" t="s">
        <v>5875</v>
      </c>
      <c r="J554" s="1">
        <f>IF(K554="URBAN",1,IF(K554="SUBURBAN",2,IF(K554="RURAL",3,"")))</f>
        <v>3</v>
      </c>
      <c r="K554" s="1" t="s">
        <v>541</v>
      </c>
      <c r="L554" s="18">
        <v>46082</v>
      </c>
      <c r="M554" s="49">
        <v>0.625</v>
      </c>
      <c r="N554" s="18">
        <v>46083</v>
      </c>
      <c r="O554" s="56">
        <v>0.5</v>
      </c>
      <c r="P554" s="31" t="str">
        <f>TEXT($L554, "dddd")</f>
        <v>Sunday</v>
      </c>
      <c r="Q554" s="39" t="s">
        <v>207</v>
      </c>
      <c r="R554" s="39">
        <v>1800</v>
      </c>
      <c r="S554" s="1" t="str">
        <f>IF(OR(MONTH(L554)=12, MONTH(L554)&lt;=5), "Dry Season", "Wet Season")</f>
        <v>Dry Season</v>
      </c>
      <c r="T554" s="1">
        <v>1</v>
      </c>
      <c r="U554" s="1">
        <v>1</v>
      </c>
      <c r="V554" s="1">
        <v>0</v>
      </c>
      <c r="W554" s="2">
        <f>IF(ISNUMBER(SEARCH("N/A", X554)), 0, 1)</f>
        <v>0</v>
      </c>
      <c r="X554" s="1" t="s">
        <v>44</v>
      </c>
      <c r="Y554" s="1"/>
      <c r="Z554" s="1"/>
      <c r="AA554" s="11" cm="1">
        <f t="array" ref="AA554">IF(ISBLANK(Y554), 0, VINCentyInvDistance(F554,G554,Y554,Z554))</f>
        <v>0</v>
      </c>
      <c r="AB554" s="1">
        <v>0</v>
      </c>
      <c r="AC554" s="1">
        <v>10</v>
      </c>
      <c r="AD554" s="1">
        <v>0</v>
      </c>
      <c r="AE554" s="1">
        <v>1</v>
      </c>
      <c r="AF554" s="1">
        <v>1</v>
      </c>
      <c r="AG554" s="1" t="s">
        <v>5911</v>
      </c>
      <c r="AH554" s="1" t="s">
        <v>5887</v>
      </c>
      <c r="AI554" s="1" t="str">
        <f>TRIM(MID(SUBSTITUTE($H554,",",REPT(" ",200)),(LEN($H554)-LEN(SUBSTITUTE($H554,",",""))-2)*200+1,200))</f>
        <v>Eastern Visayas</v>
      </c>
      <c r="AJ554" s="1" t="s">
        <v>55</v>
      </c>
      <c r="AL554" s="7">
        <v>0</v>
      </c>
      <c r="AM554" s="1" t="s">
        <v>5912</v>
      </c>
    </row>
    <row r="555" spans="1:39" ht="12.75" customHeight="1">
      <c r="A555" s="1"/>
      <c r="B555" s="1" t="s">
        <v>5913</v>
      </c>
      <c r="C555" s="1" t="s">
        <v>5914</v>
      </c>
      <c r="D555" s="3" t="str">
        <f ca="1">IFERROR(__xludf.DUMMYFUNCTION("PROPER(REGEXEXTRACT(B1452, ""(?:https?:\/\/)?(?:www\.)?([a-zA-Z0-9-]+)\.""))"),"Skyscanner")</f>
        <v>Skyscanner</v>
      </c>
      <c r="E555" s="1" t="s">
        <v>5905</v>
      </c>
      <c r="F555" s="1">
        <v>5.76004</v>
      </c>
      <c r="G555" s="1">
        <v>125.34663</v>
      </c>
      <c r="H555" s="1" t="s">
        <v>5915</v>
      </c>
      <c r="I555" s="1" t="s">
        <v>5875</v>
      </c>
      <c r="J555" s="1">
        <f>IF(K555="URBAN",1,IF(K555="SUBURBAN",2,IF(K555="RURAL",3,"")))</f>
        <v>3</v>
      </c>
      <c r="K555" s="1" t="s">
        <v>541</v>
      </c>
      <c r="L555" s="18">
        <v>46082</v>
      </c>
      <c r="M555" s="49">
        <v>0.58333333333333337</v>
      </c>
      <c r="N555" s="18">
        <v>46083</v>
      </c>
      <c r="O555" s="56">
        <v>0.45833333333333331</v>
      </c>
      <c r="P555" s="31" t="str">
        <f>TEXT($L555, "dddd")</f>
        <v>Sunday</v>
      </c>
      <c r="Q555" s="39" t="s">
        <v>207</v>
      </c>
      <c r="R555" s="39">
        <v>1800</v>
      </c>
      <c r="S555" s="1" t="str">
        <f>IF(OR(MONTH(L555)=12, MONTH(L555)&lt;=5), "Dry Season", "Wet Season")</f>
        <v>Dry Season</v>
      </c>
      <c r="T555" s="1">
        <v>2</v>
      </c>
      <c r="U555" s="1">
        <v>0</v>
      </c>
      <c r="V555" s="1">
        <v>0</v>
      </c>
      <c r="W555" s="2">
        <f>IF(ISNUMBER(SEARCH("N/A", X555)), 0, 1)</f>
        <v>0</v>
      </c>
      <c r="X555" s="1" t="s">
        <v>44</v>
      </c>
      <c r="Y555" s="1"/>
      <c r="Z555" s="1"/>
      <c r="AA555" s="11" cm="1">
        <f t="array" ref="AA555">IF(ISBLANK(Y555), 0, VINCentyInvDistance(F555,G555,Y555,Z555))</f>
        <v>0</v>
      </c>
      <c r="AB555" s="1">
        <v>0</v>
      </c>
      <c r="AC555" s="1">
        <v>10</v>
      </c>
      <c r="AD555" s="1">
        <v>4.8</v>
      </c>
      <c r="AE555" s="1">
        <v>4</v>
      </c>
      <c r="AF555" s="1">
        <v>1</v>
      </c>
      <c r="AG555" s="1" t="str">
        <f>TRIM(MID(SUBSTITUTE($H555,",",REPT(" ",200)),(LEN($H555)-LEN(SUBSTITUTE($H555,",",""))-4)*200+1,200))</f>
        <v>Miasong</v>
      </c>
      <c r="AH555" s="1" t="str">
        <f>TRIM(MID(SUBSTITUTE($H555,",",REPT(" ",200)),(LEN($H555)-LEN(SUBSTITUTE($H555,",",""))-3)*200+1,200))</f>
        <v>Sarangani</v>
      </c>
      <c r="AI555" s="1" t="str">
        <f>TRIM(MID(SUBSTITUTE($H555,",",REPT(" ",200)),(LEN($H555)-LEN(SUBSTITUTE($H555,",",""))-2)*200+1,200))</f>
        <v>Soccsksargen</v>
      </c>
      <c r="AJ555" s="1" t="str">
        <f>TRIM(MID(SUBSTITUTE($H555,",",REPT(" ",200)),(LEN($H555)-LEN(SUBSTITUTE($H555,",",""))-0)*200+1,200))</f>
        <v>Philippines</v>
      </c>
      <c r="AK555" t="s">
        <v>5916</v>
      </c>
      <c r="AL555" s="7">
        <v>0</v>
      </c>
      <c r="AM555" s="1" t="s">
        <v>5917</v>
      </c>
    </row>
    <row r="556" spans="1:39" ht="12.75" customHeight="1">
      <c r="A556" s="1"/>
      <c r="B556" s="1" t="s">
        <v>5918</v>
      </c>
      <c r="C556" s="1" t="s">
        <v>5919</v>
      </c>
      <c r="D556" s="3" t="str">
        <f ca="1">IFERROR(__xludf.DUMMYFUNCTION("PROPER(REGEXEXTRACT(B1453, ""(?:https?:\/\/)?(?:www\.)?([a-zA-Z0-9-]+)\.""))"),"Skyscanner")</f>
        <v>Skyscanner</v>
      </c>
      <c r="E556" s="1" t="s">
        <v>5920</v>
      </c>
      <c r="F556" s="1">
        <v>11.34004</v>
      </c>
      <c r="G556" s="1">
        <v>125.61543</v>
      </c>
      <c r="H556" s="1" t="s">
        <v>5921</v>
      </c>
      <c r="I556" s="1" t="s">
        <v>5875</v>
      </c>
      <c r="J556" s="1">
        <f>IF(K556="URBAN",1,IF(K556="SUBURBAN",2,IF(K556="RURAL",3,"")))</f>
        <v>3</v>
      </c>
      <c r="K556" s="1" t="s">
        <v>541</v>
      </c>
      <c r="L556" s="18">
        <v>46082</v>
      </c>
      <c r="M556" s="49">
        <v>0.5</v>
      </c>
      <c r="N556" s="18">
        <v>46083</v>
      </c>
      <c r="O556" s="56">
        <v>0.41666666666666669</v>
      </c>
      <c r="P556" s="31" t="str">
        <f>TEXT($L556, "dddd")</f>
        <v>Sunday</v>
      </c>
      <c r="Q556" s="39" t="s">
        <v>323</v>
      </c>
      <c r="R556" s="39">
        <v>5490</v>
      </c>
      <c r="S556" s="1" t="str">
        <f>IF(OR(MONTH(L556)=12, MONTH(L556)&lt;=5), "Dry Season", "Wet Season")</f>
        <v>Dry Season</v>
      </c>
      <c r="T556" s="1">
        <v>1</v>
      </c>
      <c r="U556" s="1">
        <v>1</v>
      </c>
      <c r="V556" s="1">
        <v>0</v>
      </c>
      <c r="W556" s="2">
        <f>IF(ISNUMBER(SEARCH("N/A", X556)), 0, 1)</f>
        <v>0</v>
      </c>
      <c r="X556" s="1" t="s">
        <v>44</v>
      </c>
      <c r="Y556" s="1"/>
      <c r="Z556" s="1"/>
      <c r="AA556" s="11" cm="1">
        <f t="array" ref="AA556">IF(ISBLANK(Y556), 0, VINCentyInvDistance(F556,G556,Y556,Z556))</f>
        <v>0</v>
      </c>
      <c r="AB556" s="1">
        <v>0</v>
      </c>
      <c r="AC556" s="1">
        <v>0</v>
      </c>
      <c r="AD556" s="1">
        <v>0</v>
      </c>
      <c r="AE556" s="1">
        <v>489</v>
      </c>
      <c r="AF556" s="1">
        <v>1</v>
      </c>
      <c r="AG556" s="1" t="s">
        <v>5922</v>
      </c>
      <c r="AH556" s="1" t="s">
        <v>5887</v>
      </c>
      <c r="AI556" s="1"/>
      <c r="AJ556" s="1" t="s">
        <v>55</v>
      </c>
      <c r="AK556" t="s">
        <v>17019</v>
      </c>
      <c r="AL556" s="7">
        <v>0</v>
      </c>
      <c r="AM556" s="1" t="s">
        <v>5924</v>
      </c>
    </row>
    <row r="557" spans="1:39" ht="12.75" customHeight="1">
      <c r="A557" s="1"/>
      <c r="B557" s="1" t="s">
        <v>5925</v>
      </c>
      <c r="C557" s="1" t="s">
        <v>5926</v>
      </c>
      <c r="D557" s="3" t="str">
        <f ca="1">IFERROR(__xludf.DUMMYFUNCTION("PROPER(REGEXEXTRACT(B1454, ""(?:https?:\/\/)?(?:www\.)?([a-zA-Z0-9-]+)\.""))"),"Skyscanner")</f>
        <v>Skyscanner</v>
      </c>
      <c r="E557" s="1" t="s">
        <v>5927</v>
      </c>
      <c r="F557" s="1">
        <v>11.216850000000001</v>
      </c>
      <c r="G557" s="1">
        <v>125.18086</v>
      </c>
      <c r="H557" s="1" t="s">
        <v>5928</v>
      </c>
      <c r="I557" s="1" t="s">
        <v>5875</v>
      </c>
      <c r="J557" s="1">
        <f>IF(K557="URBAN",1,IF(K557="SUBURBAN",2,IF(K557="RURAL",3,"")))</f>
        <v>3</v>
      </c>
      <c r="K557" s="1" t="s">
        <v>541</v>
      </c>
      <c r="L557" s="18">
        <v>46082</v>
      </c>
      <c r="M557" s="49">
        <v>0.58333333333333337</v>
      </c>
      <c r="N557" s="18">
        <v>46083</v>
      </c>
      <c r="O557" s="56">
        <v>0.5</v>
      </c>
      <c r="P557" s="31" t="str">
        <f>TEXT($L557, "dddd")</f>
        <v>Sunday</v>
      </c>
      <c r="Q557" s="39" t="s">
        <v>531</v>
      </c>
      <c r="R557" s="39">
        <v>3960</v>
      </c>
      <c r="S557" s="1" t="str">
        <f>IF(OR(MONTH(L557)=12, MONTH(L557)&lt;=5), "Dry Season", "Wet Season")</f>
        <v>Dry Season</v>
      </c>
      <c r="T557" s="1">
        <v>1</v>
      </c>
      <c r="U557" s="1">
        <v>0</v>
      </c>
      <c r="V557" s="1">
        <v>0</v>
      </c>
      <c r="W557" s="2">
        <f>IF(ISNUMBER(SEARCH("N/A", X557)), 0, 1)</f>
        <v>0</v>
      </c>
      <c r="X557" s="1" t="s">
        <v>44</v>
      </c>
      <c r="Y557" s="1"/>
      <c r="Z557" s="1"/>
      <c r="AA557" s="11" cm="1">
        <f t="array" ref="AA557">IF(ISBLANK(Y557), 0, VINCentyInvDistance(F557,G557,Y557,Z557))</f>
        <v>0</v>
      </c>
      <c r="AB557" s="1">
        <v>0</v>
      </c>
      <c r="AC557" s="1">
        <v>6</v>
      </c>
      <c r="AD557" s="1">
        <v>3.8</v>
      </c>
      <c r="AE557" s="1">
        <v>127</v>
      </c>
      <c r="AF557" s="1">
        <v>1</v>
      </c>
      <c r="AG557" s="1" t="s">
        <v>5929</v>
      </c>
      <c r="AH557" s="1" t="s">
        <v>5895</v>
      </c>
      <c r="AI557" s="1" t="str">
        <f>TRIM(MID(SUBSTITUTE($H557,",",REPT(" ",200)),(LEN($H557)-LEN(SUBSTITUTE($H557,",",""))-2)*200+1,200))</f>
        <v>Eastern Visayas</v>
      </c>
      <c r="AJ557" s="1" t="s">
        <v>55</v>
      </c>
      <c r="AK557" t="s">
        <v>17020</v>
      </c>
      <c r="AL557" s="7">
        <v>0</v>
      </c>
      <c r="AM557" s="1" t="s">
        <v>5930</v>
      </c>
    </row>
    <row r="558" spans="1:39" ht="12.75" customHeight="1">
      <c r="A558" s="1"/>
      <c r="B558" s="1" t="s">
        <v>5931</v>
      </c>
      <c r="C558" s="1" t="s">
        <v>5932</v>
      </c>
      <c r="D558" s="3" t="str">
        <f ca="1">IFERROR(__xludf.DUMMYFUNCTION("PROPER(REGEXEXTRACT(B1455, ""(?:https?:\/\/)?(?:www\.)?([a-zA-Z0-9-]+)\.""))"),"Skyscanner")</f>
        <v>Skyscanner</v>
      </c>
      <c r="E558" s="1" t="s">
        <v>5933</v>
      </c>
      <c r="F558" s="1">
        <v>12.0641195</v>
      </c>
      <c r="G558" s="1">
        <v>124.6003573</v>
      </c>
      <c r="H558" s="1" t="s">
        <v>5934</v>
      </c>
      <c r="I558" s="1" t="s">
        <v>5875</v>
      </c>
      <c r="J558" s="1">
        <f>IF(K558="URBAN",1,IF(K558="SUBURBAN",2,IF(K558="RURAL",3,"")))</f>
        <v>3</v>
      </c>
      <c r="K558" s="1" t="s">
        <v>541</v>
      </c>
      <c r="L558" s="18">
        <v>46082</v>
      </c>
      <c r="M558" s="49">
        <v>0.58333333333333337</v>
      </c>
      <c r="N558" s="18">
        <v>46083</v>
      </c>
      <c r="O558" s="56">
        <v>0.5</v>
      </c>
      <c r="P558" s="31" t="str">
        <f>TEXT($L558, "dddd")</f>
        <v>Sunday</v>
      </c>
      <c r="Q558" s="39" t="s">
        <v>111</v>
      </c>
      <c r="R558" s="39">
        <v>1260</v>
      </c>
      <c r="S558" s="1" t="str">
        <f>IF(OR(MONTH(L558)=12, MONTH(L558)&lt;=5), "Dry Season", "Wet Season")</f>
        <v>Dry Season</v>
      </c>
      <c r="T558" s="1">
        <v>1</v>
      </c>
      <c r="U558" s="1">
        <v>0</v>
      </c>
      <c r="V558" s="1">
        <v>0</v>
      </c>
      <c r="W558" s="2">
        <f>IF(ISNUMBER(SEARCH("N/A", X558)), 0, 1)</f>
        <v>1</v>
      </c>
      <c r="X558" s="1" t="s">
        <v>5935</v>
      </c>
      <c r="Y558" s="1">
        <v>11.035728000000001</v>
      </c>
      <c r="Z558" s="1">
        <v>125.71979</v>
      </c>
      <c r="AA558" s="11" cm="1">
        <f t="array" ref="AA558">IF(ISBLANK(Y558), 0, VINCentyInvDistance(F558,G558,Y558,Z558))</f>
        <v>166886.30117958313</v>
      </c>
      <c r="AB558" s="1">
        <v>0</v>
      </c>
      <c r="AC558" s="1">
        <v>8.6</v>
      </c>
      <c r="AD558" s="1">
        <v>3.7</v>
      </c>
      <c r="AE558" s="1">
        <v>22</v>
      </c>
      <c r="AF558" s="1">
        <v>1</v>
      </c>
      <c r="AG558" s="1" t="s">
        <v>5936</v>
      </c>
      <c r="AH558" s="1" t="s">
        <v>5887</v>
      </c>
      <c r="AI558" s="1" t="str">
        <f>TRIM(MID(SUBSTITUTE($H558,",",REPT(" ",200)),(LEN($H558)-LEN(SUBSTITUTE($H558,",",""))-2)*200+1,200))</f>
        <v>Eastern Visayas</v>
      </c>
      <c r="AJ558" s="1" t="s">
        <v>55</v>
      </c>
      <c r="AK558" t="s">
        <v>17021</v>
      </c>
      <c r="AL558" s="7">
        <v>0</v>
      </c>
      <c r="AM558" s="1"/>
    </row>
    <row r="559" spans="1:39" ht="12.75" customHeight="1">
      <c r="A559" s="1"/>
      <c r="B559" s="1" t="s">
        <v>5937</v>
      </c>
      <c r="C559" s="1" t="s">
        <v>5938</v>
      </c>
      <c r="D559" s="3" t="str">
        <f ca="1">IFERROR(__xludf.DUMMYFUNCTION("PROPER(REGEXEXTRACT(B1456, ""(?:https?:\/\/)?(?:www\.)?([a-zA-Z0-9-]+)\.""))"),"Skyscanner")</f>
        <v>Skyscanner</v>
      </c>
      <c r="E559" s="1" t="s">
        <v>5939</v>
      </c>
      <c r="F559" s="1">
        <v>12.064120000000001</v>
      </c>
      <c r="G559" s="1">
        <v>124.600357</v>
      </c>
      <c r="H559" s="1" t="s">
        <v>5934</v>
      </c>
      <c r="I559" s="1" t="s">
        <v>4967</v>
      </c>
      <c r="J559" s="1">
        <f>IF(K559="URBAN",1,IF(K559="SUBURBAN",2,IF(K559="RURAL",3,"")))</f>
        <v>3</v>
      </c>
      <c r="K559" s="1" t="s">
        <v>541</v>
      </c>
      <c r="L559" s="18">
        <v>46082</v>
      </c>
      <c r="M559" s="49">
        <v>0.58333333333333337</v>
      </c>
      <c r="N559" s="18">
        <v>46083</v>
      </c>
      <c r="O559" s="56">
        <v>0.54166666666666663</v>
      </c>
      <c r="P559" s="31" t="str">
        <f>TEXT($L559, "dddd")</f>
        <v>Sunday</v>
      </c>
      <c r="Q559" s="39" t="s">
        <v>207</v>
      </c>
      <c r="R559" s="39">
        <v>1428</v>
      </c>
      <c r="S559" s="1" t="str">
        <f>IF(OR(MONTH(L559)=12, MONTH(L559)&lt;=5), "Dry Season", "Wet Season")</f>
        <v>Dry Season</v>
      </c>
      <c r="T559" s="1">
        <v>1</v>
      </c>
      <c r="U559" s="1">
        <v>1</v>
      </c>
      <c r="V559" s="1">
        <v>0</v>
      </c>
      <c r="W559" s="2">
        <f>IF(ISNUMBER(SEARCH("N/A", X559)), 0, 1)</f>
        <v>0</v>
      </c>
      <c r="X559" s="1" t="s">
        <v>44</v>
      </c>
      <c r="Y559" s="1"/>
      <c r="Z559" s="1"/>
      <c r="AA559" s="11" cm="1">
        <f t="array" ref="AA559">IF(ISBLANK(Y559), 0, VINCentyInvDistance(F559,G559,Y559,Z559))</f>
        <v>0</v>
      </c>
      <c r="AB559" s="1">
        <v>0</v>
      </c>
      <c r="AC559" s="1">
        <v>8</v>
      </c>
      <c r="AD559" s="1">
        <v>3.5</v>
      </c>
      <c r="AE559" s="1">
        <v>5</v>
      </c>
      <c r="AF559" s="1">
        <v>1</v>
      </c>
      <c r="AG559" s="1" t="s">
        <v>5940</v>
      </c>
      <c r="AH559" s="1" t="s">
        <v>5895</v>
      </c>
      <c r="AI559" s="1"/>
      <c r="AJ559" s="1" t="s">
        <v>55</v>
      </c>
      <c r="AK559" t="s">
        <v>5941</v>
      </c>
      <c r="AL559" s="7">
        <v>0</v>
      </c>
      <c r="AM559" s="1" t="s">
        <v>5942</v>
      </c>
    </row>
    <row r="560" spans="1:39" ht="12.75" customHeight="1">
      <c r="A560" s="1"/>
      <c r="B560" s="1" t="s">
        <v>5947</v>
      </c>
      <c r="C560" s="1" t="s">
        <v>5948</v>
      </c>
      <c r="D560" s="3" t="str">
        <f ca="1">IFERROR(__xludf.DUMMYFUNCTION("PROPER(REGEXEXTRACT(B1458, ""(?:https?:\/\/)?(?:www\.)?([a-zA-Z0-9-]+)\.""))"),"Skyscanner")</f>
        <v>Skyscanner</v>
      </c>
      <c r="E560" s="1" t="s">
        <v>5949</v>
      </c>
      <c r="F560" s="1">
        <v>12.5032</v>
      </c>
      <c r="G560" s="1">
        <v>124.28422</v>
      </c>
      <c r="H560" s="1" t="s">
        <v>5946</v>
      </c>
      <c r="I560" s="1" t="s">
        <v>1300</v>
      </c>
      <c r="J560" s="1">
        <f>IF(K560="URBAN",1,IF(K560="SUBURBAN",2,IF(K560="RURAL",3,"")))</f>
        <v>3</v>
      </c>
      <c r="K560" s="1" t="s">
        <v>541</v>
      </c>
      <c r="L560" s="18">
        <v>46082</v>
      </c>
      <c r="M560" s="49">
        <v>0.58333333333333337</v>
      </c>
      <c r="N560" s="18">
        <v>46083</v>
      </c>
      <c r="O560" s="56">
        <v>0.54166666666666663</v>
      </c>
      <c r="P560" s="31" t="str">
        <f>TEXT($L560, "dddd")</f>
        <v>Sunday</v>
      </c>
      <c r="Q560" s="39" t="s">
        <v>1341</v>
      </c>
      <c r="R560" s="39">
        <v>2714</v>
      </c>
      <c r="S560" s="1" t="str">
        <f>IF(OR(MONTH(L560)=12, MONTH(L560)&lt;=5), "Dry Season", "Wet Season")</f>
        <v>Dry Season</v>
      </c>
      <c r="T560" s="1">
        <v>2</v>
      </c>
      <c r="U560" s="1">
        <v>0</v>
      </c>
      <c r="V560" s="1">
        <v>1</v>
      </c>
      <c r="W560" s="2">
        <f>IF(ISNUMBER(SEARCH("N/A", X560)), 0, 1)</f>
        <v>0</v>
      </c>
      <c r="X560" s="1" t="s">
        <v>44</v>
      </c>
      <c r="Y560" s="1"/>
      <c r="Z560" s="1"/>
      <c r="AA560" s="11" cm="1">
        <f t="array" ref="AA560">IF(ISBLANK(Y560), 0, VINCentyInvDistance(F560,G560,Y560,Z560))</f>
        <v>0</v>
      </c>
      <c r="AB560" s="1">
        <v>0</v>
      </c>
      <c r="AC560" s="1">
        <v>0</v>
      </c>
      <c r="AD560" s="1">
        <v>0</v>
      </c>
      <c r="AE560" s="1">
        <v>7</v>
      </c>
      <c r="AF560" s="1">
        <v>1</v>
      </c>
      <c r="AG560" s="1" t="s">
        <v>5950</v>
      </c>
      <c r="AH560" s="1" t="s">
        <v>5951</v>
      </c>
      <c r="AI560" s="1"/>
      <c r="AJ560" s="1" t="s">
        <v>55</v>
      </c>
      <c r="AK560" t="s">
        <v>17022</v>
      </c>
      <c r="AL560" s="7">
        <v>0</v>
      </c>
      <c r="AM560" s="1" t="s">
        <v>5952</v>
      </c>
    </row>
    <row r="561" spans="1:39" ht="12.75" customHeight="1">
      <c r="A561" s="1"/>
      <c r="B561" s="1" t="s">
        <v>5735</v>
      </c>
      <c r="C561" s="1" t="s">
        <v>5953</v>
      </c>
      <c r="D561" s="3" t="str">
        <f ca="1">IFERROR(__xludf.DUMMYFUNCTION("PROPER(REGEXEXTRACT(B1459, ""(?:https?:\/\/)?(?:www\.)?([a-zA-Z0-9-]+)\.""))"),"Google")</f>
        <v>Google</v>
      </c>
      <c r="E561" s="1" t="s">
        <v>5954</v>
      </c>
      <c r="F561" s="1">
        <v>16.036413</v>
      </c>
      <c r="G561" s="1">
        <v>120.217519</v>
      </c>
      <c r="H561" s="1" t="s">
        <v>686</v>
      </c>
      <c r="I561" s="1" t="s">
        <v>5875</v>
      </c>
      <c r="J561" s="1">
        <f>IF(K561="URBAN",1,IF(K561="SUBURBAN",2,IF(K561="RURAL",3,"")))</f>
        <v>3</v>
      </c>
      <c r="K561" s="1" t="s">
        <v>541</v>
      </c>
      <c r="L561" s="18">
        <v>46082</v>
      </c>
      <c r="M561" s="49">
        <v>0.625</v>
      </c>
      <c r="N561" s="18">
        <v>46083</v>
      </c>
      <c r="O561" s="56">
        <v>0.5</v>
      </c>
      <c r="P561" s="31" t="str">
        <f>TEXT($L561, "dddd")</f>
        <v>Sunday</v>
      </c>
      <c r="Q561" s="39" t="s">
        <v>1266</v>
      </c>
      <c r="R561" s="39">
        <v>2385</v>
      </c>
      <c r="S561" s="1" t="str">
        <f>IF(OR(MONTH(L561)=12, MONTH(L561)&lt;=5), "Dry Season", "Wet Season")</f>
        <v>Dry Season</v>
      </c>
      <c r="T561" s="1">
        <v>1</v>
      </c>
      <c r="U561" s="1">
        <v>0</v>
      </c>
      <c r="V561" s="1">
        <v>1</v>
      </c>
      <c r="W561" s="2">
        <f>IF(ISNUMBER(SEARCH("N/A", X561)), 0, 1)</f>
        <v>0</v>
      </c>
      <c r="X561" s="1" t="s">
        <v>44</v>
      </c>
      <c r="Y561" s="1"/>
      <c r="Z561" s="1"/>
      <c r="AA561" s="11" cm="1">
        <f t="array" ref="AA561">IF(ISBLANK(Y561), 0, VINCentyInvDistance(F561,G561,Y561,Z561))</f>
        <v>0</v>
      </c>
      <c r="AB561" s="1">
        <v>0</v>
      </c>
      <c r="AC561" s="1">
        <v>7.6</v>
      </c>
      <c r="AD561" s="1">
        <v>0</v>
      </c>
      <c r="AE561" s="1">
        <v>41</v>
      </c>
      <c r="AF561" s="1">
        <v>1</v>
      </c>
      <c r="AG561" s="1" t="s">
        <v>687</v>
      </c>
      <c r="AH561" s="1" t="s">
        <v>556</v>
      </c>
      <c r="AI561" s="1" t="str">
        <f>TRIM(MID(SUBSTITUTE($H561,",",REPT(" ",200)),(LEN($H561)-LEN(SUBSTITUTE($H561,",",""))-2)*200+1,200))</f>
        <v>Ilocos Region</v>
      </c>
      <c r="AJ561" s="1" t="s">
        <v>55</v>
      </c>
      <c r="AL561" s="7">
        <v>0</v>
      </c>
      <c r="AM561" s="1" t="s">
        <v>5738</v>
      </c>
    </row>
    <row r="562" spans="1:39" ht="12.75" customHeight="1">
      <c r="A562" s="1"/>
      <c r="B562" s="1" t="s">
        <v>5955</v>
      </c>
      <c r="C562" s="1" t="s">
        <v>5956</v>
      </c>
      <c r="D562" s="3" t="str">
        <f ca="1">IFERROR(__xludf.DUMMYFUNCTION("PROPER(REGEXEXTRACT(B1460, ""(?:https?:\/\/)?(?:www\.)?([a-zA-Z0-9-]+)\.""))"),"Skyscanner")</f>
        <v>Skyscanner</v>
      </c>
      <c r="E562" s="1" t="s">
        <v>5957</v>
      </c>
      <c r="F562" s="1">
        <v>11.606840999999999</v>
      </c>
      <c r="G562" s="1">
        <v>125.44207</v>
      </c>
      <c r="H562" s="1" t="s">
        <v>5958</v>
      </c>
      <c r="I562" s="1" t="s">
        <v>5875</v>
      </c>
      <c r="J562" s="1">
        <f>IF(K562="URBAN",1,IF(K562="SUBURBAN",2,IF(K562="RURAL",3,"")))</f>
        <v>3</v>
      </c>
      <c r="K562" s="1" t="s">
        <v>541</v>
      </c>
      <c r="L562" s="18">
        <v>46082</v>
      </c>
      <c r="M562" s="49">
        <v>0.58333333333333337</v>
      </c>
      <c r="N562" s="18">
        <v>46083</v>
      </c>
      <c r="O562" s="56">
        <v>0.5</v>
      </c>
      <c r="P562" s="31" t="str">
        <f>TEXT($L562, "dddd")</f>
        <v>Sunday</v>
      </c>
      <c r="Q562" s="39" t="s">
        <v>111</v>
      </c>
      <c r="R562" s="39">
        <v>19143</v>
      </c>
      <c r="S562" s="1" t="str">
        <f>IF(OR(MONTH(L562)=12, MONTH(L562)&lt;=5), "Dry Season", "Wet Season")</f>
        <v>Dry Season</v>
      </c>
      <c r="T562" s="1">
        <v>1</v>
      </c>
      <c r="U562" s="1">
        <v>1</v>
      </c>
      <c r="V562" s="1">
        <v>0</v>
      </c>
      <c r="W562" s="2">
        <f>IF(ISNUMBER(SEARCH("N/A", X562)), 0, 1)</f>
        <v>0</v>
      </c>
      <c r="X562" s="1" t="s">
        <v>44</v>
      </c>
      <c r="Y562" s="1"/>
      <c r="Z562" s="1"/>
      <c r="AA562" s="11" cm="1">
        <f t="array" ref="AA562">IF(ISBLANK(Y562), 0, VINCentyInvDistance(F562,G562,Y562,Z562))</f>
        <v>0</v>
      </c>
      <c r="AB562" s="1">
        <v>0</v>
      </c>
      <c r="AC562" s="1">
        <v>8.1999999999999993</v>
      </c>
      <c r="AD562" s="1">
        <v>4.8</v>
      </c>
      <c r="AE562" s="1">
        <v>23</v>
      </c>
      <c r="AF562" s="1">
        <v>1</v>
      </c>
      <c r="AG562" s="1" t="s">
        <v>5911</v>
      </c>
      <c r="AH562" s="1" t="s">
        <v>5887</v>
      </c>
      <c r="AI562" s="1"/>
      <c r="AJ562" s="1" t="s">
        <v>55</v>
      </c>
      <c r="AK562" t="s">
        <v>17023</v>
      </c>
      <c r="AL562" s="7">
        <v>0</v>
      </c>
      <c r="AM562" s="1" t="s">
        <v>5959</v>
      </c>
    </row>
    <row r="563" spans="1:39" ht="12.75" customHeight="1">
      <c r="A563" s="1"/>
      <c r="B563" s="1" t="s">
        <v>5960</v>
      </c>
      <c r="C563" s="1" t="s">
        <v>5961</v>
      </c>
      <c r="D563" s="3" t="str">
        <f ca="1">IFERROR(__xludf.DUMMYFUNCTION("PROPER(REGEXEXTRACT(B1461, ""(?:https?:\/\/)?(?:www\.)?([a-zA-Z0-9-]+)\.""))"),"Google")</f>
        <v>Google</v>
      </c>
      <c r="E563" s="1" t="s">
        <v>5962</v>
      </c>
      <c r="F563" s="1">
        <v>11.613182699999999</v>
      </c>
      <c r="G563" s="1">
        <v>125.4340091</v>
      </c>
      <c r="H563" s="1" t="s">
        <v>5963</v>
      </c>
      <c r="I563" s="1" t="s">
        <v>5875</v>
      </c>
      <c r="J563" s="1">
        <f>IF(K563="URBAN",1,IF(K563="SUBURBAN",2,IF(K563="RURAL",3,"")))</f>
        <v>3</v>
      </c>
      <c r="K563" s="1" t="s">
        <v>541</v>
      </c>
      <c r="L563" s="18">
        <v>46082</v>
      </c>
      <c r="M563" s="49">
        <v>0.625</v>
      </c>
      <c r="N563" s="18">
        <v>46083</v>
      </c>
      <c r="O563" s="56">
        <v>0.5</v>
      </c>
      <c r="P563" s="31" t="str">
        <f>TEXT($L563, "dddd")</f>
        <v>Sunday</v>
      </c>
      <c r="Q563" s="39" t="s">
        <v>186</v>
      </c>
      <c r="R563" s="39">
        <v>5338</v>
      </c>
      <c r="S563" s="1" t="str">
        <f>IF(OR(MONTH(L563)=12, MONTH(L563)&lt;=5), "Dry Season", "Wet Season")</f>
        <v>Dry Season</v>
      </c>
      <c r="T563" s="1">
        <v>1</v>
      </c>
      <c r="U563" s="1">
        <v>0</v>
      </c>
      <c r="V563" s="1">
        <v>0</v>
      </c>
      <c r="W563" s="2">
        <f>IF(ISNUMBER(SEARCH("N/A", X563)), 0, 1)</f>
        <v>0</v>
      </c>
      <c r="X563" s="1" t="s">
        <v>44</v>
      </c>
      <c r="Y563" s="1"/>
      <c r="Z563" s="1"/>
      <c r="AA563" s="11" cm="1">
        <f t="array" ref="AA563">IF(ISBLANK(Y563), 0, VINCentyInvDistance(F563,G563,Y563,Z563))</f>
        <v>0</v>
      </c>
      <c r="AB563" s="1">
        <v>0</v>
      </c>
      <c r="AC563" s="1">
        <v>0</v>
      </c>
      <c r="AD563" s="1">
        <v>0</v>
      </c>
      <c r="AE563" s="1">
        <v>104</v>
      </c>
      <c r="AF563" s="1">
        <v>1</v>
      </c>
      <c r="AG563" s="1" t="str">
        <f>TRIM(MID(SUBSTITUTE($H563,",",REPT(" ",200)),(LEN($H563)-LEN(SUBSTITUTE($H563,",",""))-4)*200+1,200))</f>
        <v>Borongan</v>
      </c>
      <c r="AH563" s="1" t="str">
        <f>TRIM(MID(SUBSTITUTE($H563,",",REPT(" ",200)),(LEN($H563)-LEN(SUBSTITUTE($H563,",",""))-3)*200+1,200))</f>
        <v>Eastern Samar</v>
      </c>
      <c r="AI563" s="1" t="str">
        <f>TRIM(MID(SUBSTITUTE($H563,",",REPT(" ",200)),(LEN($H563)-LEN(SUBSTITUTE($H563,",",""))-2)*200+1,200))</f>
        <v>Eastern Visayas</v>
      </c>
      <c r="AJ563" s="1" t="str">
        <f>TRIM(MID(SUBSTITUTE($H563,",",REPT(" ",200)),(LEN($H563)-LEN(SUBSTITUTE($H563,",",""))-0)*200+1,200))</f>
        <v>Philippines</v>
      </c>
      <c r="AL563" s="7">
        <v>0</v>
      </c>
      <c r="AM563" s="1"/>
    </row>
    <row r="564" spans="1:39" ht="12.75" customHeight="1">
      <c r="A564" s="1"/>
      <c r="B564" s="1" t="s">
        <v>5968</v>
      </c>
      <c r="C564" s="1" t="s">
        <v>5969</v>
      </c>
      <c r="D564" s="3" t="str">
        <f ca="1">IFERROR(__xludf.DUMMYFUNCTION("PROPER(REGEXEXTRACT(B1463, ""(?:https?:\/\/)?(?:www\.)?([a-zA-Z0-9-]+)\.""))"),"Skyscanner")</f>
        <v>Skyscanner</v>
      </c>
      <c r="E564" s="1" t="s">
        <v>5970</v>
      </c>
      <c r="F564" s="1">
        <v>10.305132</v>
      </c>
      <c r="G564" s="1">
        <v>123.89500700000001</v>
      </c>
      <c r="H564" s="1" t="s">
        <v>5971</v>
      </c>
      <c r="I564" s="1" t="s">
        <v>5875</v>
      </c>
      <c r="J564" s="1">
        <f>IF(K564="URBAN",1,IF(K564="SUBURBAN",2,IF(K564="RURAL",3,"")))</f>
        <v>3</v>
      </c>
      <c r="K564" s="1" t="s">
        <v>541</v>
      </c>
      <c r="L564" s="18">
        <v>46082</v>
      </c>
      <c r="M564" s="49">
        <v>0.58333333333333337</v>
      </c>
      <c r="N564" s="18">
        <v>46083</v>
      </c>
      <c r="O564" s="56">
        <v>0.5</v>
      </c>
      <c r="P564" s="31" t="str">
        <f>TEXT($L564, "dddd")</f>
        <v>Sunday</v>
      </c>
      <c r="Q564" s="39" t="s">
        <v>1266</v>
      </c>
      <c r="R564" s="39">
        <v>1080</v>
      </c>
      <c r="S564" s="1" t="str">
        <f>IF(OR(MONTH(L564)=12, MONTH(L564)&lt;=5), "Dry Season", "Wet Season")</f>
        <v>Dry Season</v>
      </c>
      <c r="T564" s="1">
        <v>2</v>
      </c>
      <c r="U564" s="1">
        <v>1</v>
      </c>
      <c r="V564" s="1">
        <v>1</v>
      </c>
      <c r="W564" s="2">
        <f>IF(ISNUMBER(SEARCH("N/A", X564)), 0, 1)</f>
        <v>0</v>
      </c>
      <c r="X564" s="1" t="s">
        <v>44</v>
      </c>
      <c r="Y564" s="1"/>
      <c r="Z564" s="1"/>
      <c r="AA564" s="11" cm="1">
        <f t="array" ref="AA564">IF(ISBLANK(Y564), 0, VINCentyInvDistance(F564,G564,Y564,Z564))</f>
        <v>0</v>
      </c>
      <c r="AB564" s="1">
        <v>1</v>
      </c>
      <c r="AC564" s="1">
        <v>6.4</v>
      </c>
      <c r="AD564" s="1">
        <v>4.4000000000000004</v>
      </c>
      <c r="AE564" s="1">
        <v>239</v>
      </c>
      <c r="AF564" s="1">
        <v>1</v>
      </c>
      <c r="AG564" s="1" t="s">
        <v>731</v>
      </c>
      <c r="AH564" s="1" t="s">
        <v>731</v>
      </c>
      <c r="AI564" s="1"/>
      <c r="AJ564" s="1" t="s">
        <v>55</v>
      </c>
      <c r="AK564" t="s">
        <v>17024</v>
      </c>
      <c r="AL564" s="7">
        <v>0</v>
      </c>
      <c r="AM564" s="1" t="s">
        <v>5972</v>
      </c>
    </row>
    <row r="565" spans="1:39" ht="12.75" customHeight="1">
      <c r="A565" s="1"/>
      <c r="B565" s="1" t="s">
        <v>5973</v>
      </c>
      <c r="C565" s="1" t="s">
        <v>5974</v>
      </c>
      <c r="D565" s="3" t="str">
        <f ca="1">IFERROR(__xludf.DUMMYFUNCTION("PROPER(REGEXEXTRACT(B1464, ""(?:https?:\/\/)?(?:www\.)?([a-zA-Z0-9-]+)\.""))"),"Google")</f>
        <v>Google</v>
      </c>
      <c r="E565" s="1" t="s">
        <v>5975</v>
      </c>
      <c r="F565" s="1">
        <v>11.775615</v>
      </c>
      <c r="G565" s="1">
        <v>124.88110039999999</v>
      </c>
      <c r="H565" s="1" t="s">
        <v>5976</v>
      </c>
      <c r="I565" s="1" t="s">
        <v>5875</v>
      </c>
      <c r="J565" s="1">
        <f>IF(K565="URBAN",1,IF(K565="SUBURBAN",2,IF(K565="RURAL",3,"")))</f>
        <v>3</v>
      </c>
      <c r="K565" s="1" t="s">
        <v>541</v>
      </c>
      <c r="L565" s="18">
        <v>46082</v>
      </c>
      <c r="M565" s="49">
        <v>0.625</v>
      </c>
      <c r="N565" s="18">
        <v>46083</v>
      </c>
      <c r="O565" s="56">
        <v>0.5</v>
      </c>
      <c r="P565" s="31" t="str">
        <f>TEXT($L565, "dddd")</f>
        <v>Sunday</v>
      </c>
      <c r="Q565" s="39" t="s">
        <v>207</v>
      </c>
      <c r="R565" s="39">
        <v>3465</v>
      </c>
      <c r="S565" s="1" t="str">
        <f>IF(OR(MONTH(L565)=12, MONTH(L565)&lt;=5), "Dry Season", "Wet Season")</f>
        <v>Dry Season</v>
      </c>
      <c r="T565" s="1">
        <v>1</v>
      </c>
      <c r="U565" s="1">
        <v>0</v>
      </c>
      <c r="V565" s="1">
        <v>0</v>
      </c>
      <c r="W565" s="2">
        <f>IF(ISNUMBER(SEARCH("N/A", X565)), 0, 1)</f>
        <v>0</v>
      </c>
      <c r="X565" s="1" t="s">
        <v>44</v>
      </c>
      <c r="Y565" s="1"/>
      <c r="Z565" s="1"/>
      <c r="AA565" s="11" cm="1">
        <f t="array" ref="AA565">IF(ISBLANK(Y565), 0, VINCentyInvDistance(F565,G565,Y565,Z565))</f>
        <v>0</v>
      </c>
      <c r="AB565" s="1">
        <v>0</v>
      </c>
      <c r="AC565" s="1">
        <v>0</v>
      </c>
      <c r="AD565" s="1">
        <v>0</v>
      </c>
      <c r="AE565" s="1">
        <v>35</v>
      </c>
      <c r="AF565" s="1">
        <v>1</v>
      </c>
      <c r="AG565" s="1" t="str">
        <f>TRIM(MID(SUBSTITUTE($H565,",",REPT(" ",200)),(LEN($H565)-LEN(SUBSTITUTE($H565,",",""))-4)*200+1,200))</f>
        <v>Catbalogan</v>
      </c>
      <c r="AH565" s="1" t="str">
        <f>TRIM(MID(SUBSTITUTE($H565,",",REPT(" ",200)),(LEN($H565)-LEN(SUBSTITUTE($H565,",",""))-3)*200+1,200))</f>
        <v>Samar</v>
      </c>
      <c r="AI565" s="1" t="str">
        <f>TRIM(MID(SUBSTITUTE($H565,",",REPT(" ",200)),(LEN($H565)-LEN(SUBSTITUTE($H565,",",""))-2)*200+1,200))</f>
        <v>Eastern Visayas</v>
      </c>
      <c r="AJ565" s="1" t="str">
        <f>TRIM(MID(SUBSTITUTE($H565,",",REPT(" ",200)),(LEN($H565)-LEN(SUBSTITUTE($H565,",",""))-0)*200+1,200))</f>
        <v>Philippines</v>
      </c>
      <c r="AL565" s="7">
        <v>0</v>
      </c>
      <c r="AM565" s="1"/>
    </row>
    <row r="566" spans="1:39" ht="12.75" customHeight="1">
      <c r="A566" s="1"/>
      <c r="B566" s="1" t="s">
        <v>5989</v>
      </c>
      <c r="C566" s="1" t="s">
        <v>5990</v>
      </c>
      <c r="D566" s="3" t="str">
        <f ca="1">IFERROR(__xludf.DUMMYFUNCTION("PROPER(REGEXEXTRACT(B1468, ""(?:https?:\/\/)?(?:www\.)?([a-zA-Z0-9-]+)\.""))"),"Google")</f>
        <v>Google</v>
      </c>
      <c r="E566" s="1" t="s">
        <v>5991</v>
      </c>
      <c r="F566" s="1">
        <v>11.244376000000001</v>
      </c>
      <c r="G566" s="1">
        <v>125.00384099999999</v>
      </c>
      <c r="H566" s="1" t="s">
        <v>5992</v>
      </c>
      <c r="I566" s="1" t="s">
        <v>4967</v>
      </c>
      <c r="J566" s="1">
        <f>IF(K566="URBAN",1,IF(K566="SUBURBAN",2,IF(K566="RURAL",3,"")))</f>
        <v>3</v>
      </c>
      <c r="K566" s="1" t="s">
        <v>541</v>
      </c>
      <c r="L566" s="18">
        <v>46082</v>
      </c>
      <c r="M566" s="49">
        <v>0.625</v>
      </c>
      <c r="N566" s="18">
        <v>46083</v>
      </c>
      <c r="O566" s="56">
        <v>0.5</v>
      </c>
      <c r="P566" s="31" t="str">
        <f>TEXT($L566, "dddd")</f>
        <v>Sunday</v>
      </c>
      <c r="Q566" s="39" t="s">
        <v>531</v>
      </c>
      <c r="R566" s="39">
        <v>2916</v>
      </c>
      <c r="S566" s="1" t="str">
        <f>IF(OR(MONTH(L566)=12, MONTH(L566)&lt;=5), "Dry Season", "Wet Season")</f>
        <v>Dry Season</v>
      </c>
      <c r="T566" s="1">
        <v>1</v>
      </c>
      <c r="U566" s="1">
        <v>0</v>
      </c>
      <c r="V566" s="1">
        <v>0</v>
      </c>
      <c r="W566" s="2">
        <f>IF(ISNUMBER(SEARCH("N/A", X566)), 0, 1)</f>
        <v>1</v>
      </c>
      <c r="X566" s="1" t="s">
        <v>4609</v>
      </c>
      <c r="Y566" s="1">
        <v>11.245350200000001</v>
      </c>
      <c r="Z566" s="1">
        <v>125.0017186</v>
      </c>
      <c r="AA566" s="11" cm="1">
        <f t="array" ref="AA566">IF(ISBLANK(Y566), 0, VINCentyInvDistance(F566,G566,Y566,Z566))</f>
        <v>255.58700642399128</v>
      </c>
      <c r="AB566" s="1">
        <v>0</v>
      </c>
      <c r="AC566" s="1">
        <v>0</v>
      </c>
      <c r="AD566" s="1">
        <v>0</v>
      </c>
      <c r="AE566" s="1">
        <v>331</v>
      </c>
      <c r="AF566" s="1">
        <v>1</v>
      </c>
      <c r="AG566" s="1" t="s">
        <v>5879</v>
      </c>
      <c r="AH566" s="1" t="s">
        <v>5880</v>
      </c>
      <c r="AI566" s="1" t="str">
        <f>TRIM(MID(SUBSTITUTE($H566,",",REPT(" ",200)),(LEN($H566)-LEN(SUBSTITUTE($H566,",",""))-2)*200+1,200))</f>
        <v>Eastern Visayas</v>
      </c>
      <c r="AJ566" s="1" t="s">
        <v>55</v>
      </c>
      <c r="AL566" s="7">
        <v>0</v>
      </c>
      <c r="AM566" s="1"/>
    </row>
    <row r="567" spans="1:39" ht="12.75" customHeight="1">
      <c r="A567" s="1"/>
      <c r="B567" s="1" t="s">
        <v>5997</v>
      </c>
      <c r="C567" s="1" t="s">
        <v>5998</v>
      </c>
      <c r="D567" s="3" t="str">
        <f ca="1">IFERROR(__xludf.DUMMYFUNCTION("PROPER(REGEXEXTRACT(B1470, ""(?:https?:\/\/)?(?:www\.)?([a-zA-Z0-9-]+)\.""))"),"Skyscanner")</f>
        <v>Skyscanner</v>
      </c>
      <c r="E567" s="1" t="s">
        <v>5999</v>
      </c>
      <c r="F567" s="1">
        <v>10.46814</v>
      </c>
      <c r="G567" s="1">
        <v>124.72851</v>
      </c>
      <c r="H567" s="1" t="s">
        <v>5996</v>
      </c>
      <c r="I567" s="1" t="s">
        <v>1300</v>
      </c>
      <c r="J567" s="1">
        <f>IF(K567="URBAN",1,IF(K567="SUBURBAN",2,IF(K567="RURAL",3,"")))</f>
        <v>3</v>
      </c>
      <c r="K567" s="1" t="s">
        <v>541</v>
      </c>
      <c r="L567" s="18">
        <v>46082</v>
      </c>
      <c r="M567" s="49">
        <v>0.625</v>
      </c>
      <c r="N567" s="18">
        <v>46083</v>
      </c>
      <c r="O567" s="56">
        <v>0.45833333333333331</v>
      </c>
      <c r="P567" s="31" t="str">
        <f>TEXT($L567, "dddd")</f>
        <v>Sunday</v>
      </c>
      <c r="Q567" s="39" t="s">
        <v>207</v>
      </c>
      <c r="R567" s="39">
        <v>1751</v>
      </c>
      <c r="S567" s="1" t="str">
        <f>IF(OR(MONTH(L567)=12, MONTH(L567)&lt;=5), "Dry Season", "Wet Season")</f>
        <v>Dry Season</v>
      </c>
      <c r="T567" s="1">
        <v>1</v>
      </c>
      <c r="U567" s="1">
        <v>0</v>
      </c>
      <c r="V567" s="1">
        <v>1</v>
      </c>
      <c r="W567" s="2">
        <f>IF(ISNUMBER(SEARCH("N/A", X567)), 0, 1)</f>
        <v>0</v>
      </c>
      <c r="X567" s="1" t="s">
        <v>44</v>
      </c>
      <c r="Y567" s="1"/>
      <c r="Z567" s="1"/>
      <c r="AA567" s="11" cm="1">
        <f t="array" ref="AA567">IF(ISBLANK(Y567), 0, VINCentyInvDistance(F567,G567,Y567,Z567))</f>
        <v>0</v>
      </c>
      <c r="AB567" s="1">
        <v>0</v>
      </c>
      <c r="AC567" s="1">
        <v>10</v>
      </c>
      <c r="AD567" s="1">
        <v>3.9</v>
      </c>
      <c r="AE567" s="1">
        <v>4</v>
      </c>
      <c r="AF567" s="1">
        <v>1</v>
      </c>
      <c r="AG567" s="1" t="s">
        <v>6000</v>
      </c>
      <c r="AH567" s="1" t="s">
        <v>5880</v>
      </c>
      <c r="AI567" s="1" t="str">
        <f>TRIM(MID(SUBSTITUTE($H567,",",REPT(" ",200)),(LEN($H567)-LEN(SUBSTITUTE($H567,",",""))-2)*200+1,200))</f>
        <v>Eastern Visayas</v>
      </c>
      <c r="AJ567" s="1" t="s">
        <v>55</v>
      </c>
      <c r="AK567" t="s">
        <v>6001</v>
      </c>
      <c r="AL567" s="7">
        <v>0</v>
      </c>
      <c r="AM567" s="1" t="s">
        <v>6002</v>
      </c>
    </row>
    <row r="568" spans="1:39" ht="12.75" customHeight="1">
      <c r="A568" s="1"/>
      <c r="B568" s="1" t="s">
        <v>6003</v>
      </c>
      <c r="C568" s="1" t="s">
        <v>6004</v>
      </c>
      <c r="D568" s="3" t="str">
        <f ca="1">IFERROR(__xludf.DUMMYFUNCTION("PROPER(REGEXEXTRACT(B1471, ""(?:https?:\/\/)?(?:www\.)?([a-zA-Z0-9-]+)\.""))"),"Google")</f>
        <v>Google</v>
      </c>
      <c r="E568" s="1" t="s">
        <v>6005</v>
      </c>
      <c r="F568" s="1">
        <v>10.6694429</v>
      </c>
      <c r="G568" s="1">
        <v>124.8071152</v>
      </c>
      <c r="H568" s="1" t="s">
        <v>6006</v>
      </c>
      <c r="I568" s="1" t="s">
        <v>5875</v>
      </c>
      <c r="J568" s="1">
        <f>IF(K568="URBAN",1,IF(K568="SUBURBAN",2,IF(K568="RURAL",3,"")))</f>
        <v>3</v>
      </c>
      <c r="K568" s="1" t="s">
        <v>541</v>
      </c>
      <c r="L568" s="18">
        <v>46082</v>
      </c>
      <c r="M568" s="49">
        <v>0.625</v>
      </c>
      <c r="N568" s="18">
        <v>46083</v>
      </c>
      <c r="O568" s="56">
        <v>0.5</v>
      </c>
      <c r="P568" s="31" t="str">
        <f>TEXT($L568, "dddd")</f>
        <v>Sunday</v>
      </c>
      <c r="Q568" s="39" t="s">
        <v>207</v>
      </c>
      <c r="R568" s="39">
        <v>2475</v>
      </c>
      <c r="S568" s="1" t="str">
        <f>IF(OR(MONTH(L568)=12, MONTH(L568)&lt;=5), "Dry Season", "Wet Season")</f>
        <v>Dry Season</v>
      </c>
      <c r="T568" s="1">
        <v>1</v>
      </c>
      <c r="U568" s="1">
        <v>1</v>
      </c>
      <c r="V568" s="1">
        <v>0</v>
      </c>
      <c r="W568" s="2">
        <f>IF(ISNUMBER(SEARCH("N/A", X568)), 0, 1)</f>
        <v>0</v>
      </c>
      <c r="X568" s="1" t="s">
        <v>44</v>
      </c>
      <c r="Y568" s="1"/>
      <c r="Z568" s="1"/>
      <c r="AA568" s="11" cm="1">
        <f t="array" ref="AA568">IF(ISBLANK(Y568), 0, VINCentyInvDistance(F568,G568,Y568,Z568))</f>
        <v>0</v>
      </c>
      <c r="AB568" s="1">
        <v>0</v>
      </c>
      <c r="AC568" s="1">
        <v>0</v>
      </c>
      <c r="AD568" s="1">
        <v>0</v>
      </c>
      <c r="AE568" s="1">
        <v>84</v>
      </c>
      <c r="AF568" s="1">
        <v>1</v>
      </c>
      <c r="AG568" s="1" t="str">
        <f>TRIM(MID(SUBSTITUTE($H568,",",REPT(" ",200)),(LEN($H568)-LEN(SUBSTITUTE($H568,",",""))-4)*200+1,200))</f>
        <v>5th District</v>
      </c>
      <c r="AH568" s="1" t="str">
        <f>TRIM(MID(SUBSTITUTE($H568,",",REPT(" ",200)),(LEN($H568)-LEN(SUBSTITUTE($H568,",",""))-3)*200+1,200))</f>
        <v>Leyte</v>
      </c>
      <c r="AI568" s="1" t="str">
        <f>TRIM(MID(SUBSTITUTE($H568,",",REPT(" ",200)),(LEN($H568)-LEN(SUBSTITUTE($H568,",",""))-2)*200+1,200))</f>
        <v>Eastern Visayas</v>
      </c>
      <c r="AJ568" s="1" t="str">
        <f>TRIM(MID(SUBSTITUTE($H568,",",REPT(" ",200)),(LEN($H568)-LEN(SUBSTITUTE($H568,",",""))-0)*200+1,200))</f>
        <v>Philippines</v>
      </c>
      <c r="AL568" s="7">
        <v>0</v>
      </c>
      <c r="AM568" s="1"/>
    </row>
    <row r="569" spans="1:39" ht="12.75" customHeight="1">
      <c r="A569" s="1"/>
      <c r="B569" s="1" t="s">
        <v>6007</v>
      </c>
      <c r="C569" s="1" t="s">
        <v>6008</v>
      </c>
      <c r="D569" s="3" t="str">
        <f ca="1">IFERROR(__xludf.DUMMYFUNCTION("PROPER(REGEXEXTRACT(B1472, ""(?:https?:\/\/)?(?:www\.)?([a-zA-Z0-9-]+)\.""))"),"Skyscanner")</f>
        <v>Skyscanner</v>
      </c>
      <c r="E569" s="1" t="s">
        <v>6009</v>
      </c>
      <c r="F569" s="1">
        <v>10.669442999999999</v>
      </c>
      <c r="G569" s="1">
        <v>124.807115</v>
      </c>
      <c r="H569" s="1" t="s">
        <v>6006</v>
      </c>
      <c r="I569" s="1" t="s">
        <v>5875</v>
      </c>
      <c r="J569" s="1">
        <f>IF(K569="URBAN",1,IF(K569="SUBURBAN",2,IF(K569="RURAL",3,"")))</f>
        <v>3</v>
      </c>
      <c r="K569" s="1" t="s">
        <v>541</v>
      </c>
      <c r="L569" s="18">
        <v>46082</v>
      </c>
      <c r="M569" s="49">
        <v>0.625</v>
      </c>
      <c r="N569" s="18">
        <v>46083</v>
      </c>
      <c r="O569" s="56">
        <v>0.5</v>
      </c>
      <c r="P569" s="31" t="str">
        <f>TEXT($L569, "dddd")</f>
        <v>Sunday</v>
      </c>
      <c r="Q569" s="39" t="s">
        <v>1341</v>
      </c>
      <c r="R569" s="39">
        <v>0</v>
      </c>
      <c r="S569" s="1" t="str">
        <f>IF(OR(MONTH(L569)=12, MONTH(L569)&lt;=5), "Dry Season", "Wet Season")</f>
        <v>Dry Season</v>
      </c>
      <c r="T569" s="1">
        <v>1</v>
      </c>
      <c r="U569" s="1">
        <v>0</v>
      </c>
      <c r="V569" s="1">
        <v>0</v>
      </c>
      <c r="W569" s="2">
        <f>IF(ISNUMBER(SEARCH("N/A", X569)), 0, 1)</f>
        <v>0</v>
      </c>
      <c r="X569" s="1" t="s">
        <v>44</v>
      </c>
      <c r="Y569" s="1"/>
      <c r="Z569" s="1"/>
      <c r="AA569" s="11" cm="1">
        <f t="array" ref="AA569">IF(ISBLANK(Y569), 0, VINCentyInvDistance(F569,G569,Y569,Z569))</f>
        <v>0</v>
      </c>
      <c r="AB569" s="1">
        <v>0</v>
      </c>
      <c r="AC569" s="1">
        <v>9.6</v>
      </c>
      <c r="AD569" s="1">
        <v>0</v>
      </c>
      <c r="AE569" s="1">
        <v>135</v>
      </c>
      <c r="AF569" s="1">
        <v>1</v>
      </c>
      <c r="AG569" s="1" t="s">
        <v>6010</v>
      </c>
      <c r="AH569" s="1" t="s">
        <v>5880</v>
      </c>
      <c r="AI569" s="1" t="str">
        <f>TRIM(MID(SUBSTITUTE($H569,",",REPT(" ",200)),(LEN($H569)-LEN(SUBSTITUTE($H569,",",""))-2)*200+1,200))</f>
        <v>Eastern Visayas</v>
      </c>
      <c r="AJ569" s="1" t="s">
        <v>55</v>
      </c>
      <c r="AL569" s="7">
        <v>0</v>
      </c>
      <c r="AM569" s="1" t="s">
        <v>6011</v>
      </c>
    </row>
    <row r="570" spans="1:39" ht="12.75" customHeight="1">
      <c r="A570" s="1"/>
      <c r="B570" s="1" t="s">
        <v>6012</v>
      </c>
      <c r="C570" s="1" t="s">
        <v>6013</v>
      </c>
      <c r="D570" s="3" t="str">
        <f ca="1">IFERROR(__xludf.DUMMYFUNCTION("PROPER(REGEXEXTRACT(B1473, ""(?:https?:\/\/)?(?:www\.)?([a-zA-Z0-9-]+)\.""))"),"Google")</f>
        <v>Google</v>
      </c>
      <c r="E570" s="1" t="s">
        <v>6014</v>
      </c>
      <c r="F570" s="1">
        <v>10.866007099999999</v>
      </c>
      <c r="G570" s="1">
        <v>124.996109</v>
      </c>
      <c r="H570" s="1" t="s">
        <v>6015</v>
      </c>
      <c r="I570" s="1" t="s">
        <v>5875</v>
      </c>
      <c r="J570" s="1">
        <f>IF(K570="URBAN",1,IF(K570="SUBURBAN",2,IF(K570="RURAL",3,"")))</f>
        <v>3</v>
      </c>
      <c r="K570" s="1" t="s">
        <v>541</v>
      </c>
      <c r="L570" s="18">
        <v>46082</v>
      </c>
      <c r="M570" s="49">
        <v>0.625</v>
      </c>
      <c r="N570" s="18">
        <v>46083</v>
      </c>
      <c r="O570" s="56">
        <v>0.5</v>
      </c>
      <c r="P570" s="31" t="str">
        <f>TEXT($L570, "dddd")</f>
        <v>Sunday</v>
      </c>
      <c r="Q570" s="39" t="s">
        <v>207</v>
      </c>
      <c r="R570" s="39">
        <v>1456</v>
      </c>
      <c r="S570" s="1" t="str">
        <f>IF(OR(MONTH(L570)=12, MONTH(L570)&lt;=5), "Dry Season", "Wet Season")</f>
        <v>Dry Season</v>
      </c>
      <c r="T570" s="1">
        <v>1</v>
      </c>
      <c r="U570" s="1">
        <v>0</v>
      </c>
      <c r="V570" s="1">
        <v>0</v>
      </c>
      <c r="W570" s="2">
        <f>IF(ISNUMBER(SEARCH("N/A", X570)), 0, 1)</f>
        <v>0</v>
      </c>
      <c r="X570" s="1" t="s">
        <v>44</v>
      </c>
      <c r="Y570" s="1"/>
      <c r="Z570" s="1"/>
      <c r="AA570" s="11" cm="1">
        <f t="array" ref="AA570">IF(ISBLANK(Y570), 0, VINCentyInvDistance(F570,G570,Y570,Z570))</f>
        <v>0</v>
      </c>
      <c r="AB570" s="1">
        <v>0</v>
      </c>
      <c r="AC570" s="1">
        <v>0</v>
      </c>
      <c r="AD570" s="1">
        <v>0</v>
      </c>
      <c r="AE570" s="1">
        <v>6</v>
      </c>
      <c r="AF570" s="1">
        <v>1</v>
      </c>
      <c r="AG570" s="1" t="str">
        <f>TRIM(MID(SUBSTITUTE($H570,",",REPT(" ",200)),(LEN($H570)-LEN(SUBSTITUTE($H570,",",""))-4)*200+1,200))</f>
        <v>2nd District</v>
      </c>
      <c r="AH570" s="1" t="str">
        <f>TRIM(MID(SUBSTITUTE($H570,",",REPT(" ",200)),(LEN($H570)-LEN(SUBSTITUTE($H570,",",""))-3)*200+1,200))</f>
        <v>Leyte</v>
      </c>
      <c r="AI570" s="1" t="str">
        <f>TRIM(MID(SUBSTITUTE($H570,",",REPT(" ",200)),(LEN($H570)-LEN(SUBSTITUTE($H570,",",""))-2)*200+1,200))</f>
        <v>Eastern Visayas</v>
      </c>
      <c r="AJ570" s="1" t="str">
        <f>TRIM(MID(SUBSTITUTE($H570,",",REPT(" ",200)),(LEN($H570)-LEN(SUBSTITUTE($H570,",",""))-0)*200+1,200))</f>
        <v>Philippines</v>
      </c>
      <c r="AL570" s="7">
        <v>0</v>
      </c>
      <c r="AM570" s="1"/>
    </row>
    <row r="571" spans="1:39" ht="12.75" customHeight="1">
      <c r="A571" s="1"/>
      <c r="B571" s="1" t="s">
        <v>6016</v>
      </c>
      <c r="C571" s="1" t="s">
        <v>6017</v>
      </c>
      <c r="D571" s="3" t="str">
        <f ca="1">IFERROR(__xludf.DUMMYFUNCTION("PROPER(REGEXEXTRACT(B1474, ""(?:https?:\/\/)?(?:www\.)?([a-zA-Z0-9-]+)\.""))"),"Google")</f>
        <v>Google</v>
      </c>
      <c r="E571" s="1" t="s">
        <v>6018</v>
      </c>
      <c r="F571" s="1">
        <v>10.675364800000001</v>
      </c>
      <c r="G571" s="1">
        <v>124.7987938</v>
      </c>
      <c r="H571" s="1" t="s">
        <v>6019</v>
      </c>
      <c r="I571" s="1" t="s">
        <v>5875</v>
      </c>
      <c r="J571" s="1">
        <f>IF(K571="URBAN",1,IF(K571="SUBURBAN",2,IF(K571="RURAL",3,"")))</f>
        <v>3</v>
      </c>
      <c r="K571" s="1" t="s">
        <v>541</v>
      </c>
      <c r="L571" s="18">
        <v>46082</v>
      </c>
      <c r="M571" s="49">
        <v>0.625</v>
      </c>
      <c r="N571" s="18">
        <v>46083</v>
      </c>
      <c r="O571" s="56">
        <v>0.5</v>
      </c>
      <c r="P571" s="31" t="str">
        <f>TEXT($L571, "dddd")</f>
        <v>Sunday</v>
      </c>
      <c r="Q571" s="39" t="s">
        <v>186</v>
      </c>
      <c r="R571" s="39">
        <v>1586</v>
      </c>
      <c r="S571" s="1" t="str">
        <f>IF(OR(MONTH(L571)=12, MONTH(L571)&lt;=5), "Dry Season", "Wet Season")</f>
        <v>Dry Season</v>
      </c>
      <c r="T571" s="1">
        <v>1</v>
      </c>
      <c r="U571" s="1">
        <v>0</v>
      </c>
      <c r="V571" s="1">
        <v>0</v>
      </c>
      <c r="W571" s="2">
        <f>IF(ISNUMBER(SEARCH("N/A", X571)), 0, 1)</f>
        <v>0</v>
      </c>
      <c r="X571" s="1" t="s">
        <v>44</v>
      </c>
      <c r="Y571" s="1"/>
      <c r="Z571" s="1"/>
      <c r="AA571" s="11" cm="1">
        <f t="array" ref="AA571">IF(ISBLANK(Y571), 0, VINCentyInvDistance(F571,G571,Y571,Z571))</f>
        <v>0</v>
      </c>
      <c r="AB571" s="1">
        <v>0</v>
      </c>
      <c r="AC571" s="1">
        <v>0</v>
      </c>
      <c r="AD571" s="1">
        <v>0</v>
      </c>
      <c r="AE571" s="1">
        <v>30</v>
      </c>
      <c r="AF571" s="1">
        <v>1</v>
      </c>
      <c r="AG571" s="1" t="str">
        <f>TRIM(MID(SUBSTITUTE($H571,",",REPT(" ",200)),(LEN($H571)-LEN(SUBSTITUTE($H571,",",""))-4)*200+1,200))</f>
        <v>5th District</v>
      </c>
      <c r="AH571" s="1" t="str">
        <f>TRIM(MID(SUBSTITUTE($H571,",",REPT(" ",200)),(LEN($H571)-LEN(SUBSTITUTE($H571,",",""))-3)*200+1,200))</f>
        <v>Leyte</v>
      </c>
      <c r="AI571" s="1" t="str">
        <f>TRIM(MID(SUBSTITUTE($H571,",",REPT(" ",200)),(LEN($H571)-LEN(SUBSTITUTE($H571,",",""))-2)*200+1,200))</f>
        <v>Eastern Visayas</v>
      </c>
      <c r="AJ571" s="1" t="str">
        <f>TRIM(MID(SUBSTITUTE($H571,",",REPT(" ",200)),(LEN($H571)-LEN(SUBSTITUTE($H571,",",""))-0)*200+1,200))</f>
        <v>Philippines</v>
      </c>
      <c r="AL571" s="7">
        <v>0</v>
      </c>
      <c r="AM571" s="1"/>
    </row>
    <row r="572" spans="1:39" ht="12.75" customHeight="1">
      <c r="A572" s="1"/>
      <c r="B572" s="1" t="s">
        <v>6020</v>
      </c>
      <c r="C572" s="1" t="s">
        <v>5532</v>
      </c>
      <c r="D572" s="3" t="str">
        <f ca="1">IFERROR(__xludf.DUMMYFUNCTION("PROPER(REGEXEXTRACT(B1475, ""(?:https?:\/\/)?(?:www\.)?([a-zA-Z0-9-]+)\.""))"),"Google")</f>
        <v>Google</v>
      </c>
      <c r="E572" s="1" t="s">
        <v>5533</v>
      </c>
      <c r="F572" s="1">
        <v>7.4415550000000001</v>
      </c>
      <c r="G572" s="1">
        <v>125.805812</v>
      </c>
      <c r="H572" s="1" t="s">
        <v>5311</v>
      </c>
      <c r="I572" s="1" t="s">
        <v>5875</v>
      </c>
      <c r="J572" s="1">
        <f>IF(K572="URBAN",1,IF(K572="SUBURBAN",2,IF(K572="RURAL",3,"")))</f>
        <v>3</v>
      </c>
      <c r="K572" s="1" t="s">
        <v>541</v>
      </c>
      <c r="L572" s="18">
        <v>46082</v>
      </c>
      <c r="M572" s="49">
        <v>0.625</v>
      </c>
      <c r="N572" s="18">
        <v>46083</v>
      </c>
      <c r="O572" s="56">
        <v>0.5</v>
      </c>
      <c r="P572" s="31" t="str">
        <f>TEXT($L572, "dddd")</f>
        <v>Sunday</v>
      </c>
      <c r="Q572" s="39" t="s">
        <v>111</v>
      </c>
      <c r="R572" s="39">
        <v>4123</v>
      </c>
      <c r="S572" s="1" t="str">
        <f>IF(OR(MONTH(L572)=12, MONTH(L572)&lt;=5), "Dry Season", "Wet Season")</f>
        <v>Dry Season</v>
      </c>
      <c r="T572" s="1">
        <v>1</v>
      </c>
      <c r="U572" s="1">
        <v>0</v>
      </c>
      <c r="V572" s="1">
        <v>1</v>
      </c>
      <c r="W572" s="2">
        <f>IF(ISNUMBER(SEARCH("N/A", X572)), 0, 1)</f>
        <v>0</v>
      </c>
      <c r="X572" s="1" t="s">
        <v>44</v>
      </c>
      <c r="Y572" s="1"/>
      <c r="Z572" s="1"/>
      <c r="AA572" s="11" cm="1">
        <f t="array" ref="AA572">IF(ISBLANK(Y572), 0, VINCentyInvDistance(F572,G572,Y572,Z572))</f>
        <v>0</v>
      </c>
      <c r="AB572" s="1">
        <v>0</v>
      </c>
      <c r="AC572" s="1">
        <v>0</v>
      </c>
      <c r="AD572" s="1">
        <v>0</v>
      </c>
      <c r="AE572" s="1">
        <v>826</v>
      </c>
      <c r="AF572" s="1">
        <v>1</v>
      </c>
      <c r="AG572" s="1" t="str">
        <f>TRIM(MID(SUBSTITUTE($H572,",",REPT(" ",200)),(LEN($H572)-LEN(SUBSTITUTE($H572,",",""))-4)*200+1,200))</f>
        <v>Tagum</v>
      </c>
      <c r="AH572" s="1" t="str">
        <f>TRIM(MID(SUBSTITUTE($H572,",",REPT(" ",200)),(LEN($H572)-LEN(SUBSTITUTE($H572,",",""))-3)*200+1,200))</f>
        <v>Davao del Norte</v>
      </c>
      <c r="AI572" s="1" t="str">
        <f>TRIM(MID(SUBSTITUTE($H572,",",REPT(" ",200)),(LEN($H572)-LEN(SUBSTITUTE($H572,",",""))-2)*200+1,200))</f>
        <v>Davao Region</v>
      </c>
      <c r="AJ572" s="1" t="str">
        <f>TRIM(MID(SUBSTITUTE($H572,",",REPT(" ",200)),(LEN($H572)-LEN(SUBSTITUTE($H572,",",""))-0)*200+1,200))</f>
        <v>Philippines</v>
      </c>
      <c r="AL572" s="7">
        <v>0</v>
      </c>
      <c r="AM572" s="1"/>
    </row>
    <row r="573" spans="1:39" ht="12.75" customHeight="1">
      <c r="A573" s="1"/>
      <c r="B573" s="1" t="s">
        <v>5387</v>
      </c>
      <c r="C573" s="1" t="s">
        <v>6022</v>
      </c>
      <c r="D573" s="3" t="str">
        <f ca="1">IFERROR(__xludf.DUMMYFUNCTION("PROPER(REGEXEXTRACT(B1477, ""(?:https?:\/\/)?(?:www\.)?([a-zA-Z0-9-]+)\.""))"),"Skyscanner")</f>
        <v>Skyscanner</v>
      </c>
      <c r="E573" s="1" t="s">
        <v>5272</v>
      </c>
      <c r="F573" s="1">
        <v>7.4494258000000002</v>
      </c>
      <c r="G573" s="1">
        <v>125.8057082</v>
      </c>
      <c r="H573" s="1" t="s">
        <v>5537</v>
      </c>
      <c r="I573" s="1" t="s">
        <v>4252</v>
      </c>
      <c r="J573" s="1">
        <f>IF(K573="URBAN",1,IF(K573="SUBURBAN",2,IF(K573="RURAL",3,"")))</f>
        <v>3</v>
      </c>
      <c r="K573" s="1" t="s">
        <v>541</v>
      </c>
      <c r="L573" s="18">
        <v>46082</v>
      </c>
      <c r="M573" s="49">
        <v>0.58333333333333337</v>
      </c>
      <c r="N573" s="18">
        <v>46083</v>
      </c>
      <c r="O573" s="56">
        <v>0.5</v>
      </c>
      <c r="P573" s="31" t="str">
        <f>TEXT($L573, "dddd")</f>
        <v>Sunday</v>
      </c>
      <c r="Q573" s="39" t="s">
        <v>111</v>
      </c>
      <c r="R573" s="39">
        <v>430</v>
      </c>
      <c r="S573" s="1" t="str">
        <f>IF(OR(MONTH(L573)=12, MONTH(L573)&lt;=5), "Dry Season", "Wet Season")</f>
        <v>Dry Season</v>
      </c>
      <c r="T573" s="1">
        <v>1</v>
      </c>
      <c r="U573" s="1">
        <v>0</v>
      </c>
      <c r="V573" s="1">
        <v>0</v>
      </c>
      <c r="W573" s="2">
        <f>IF(ISNUMBER(SEARCH("N/A", X573)), 0, 1)</f>
        <v>1</v>
      </c>
      <c r="X573" s="1" t="s">
        <v>4107</v>
      </c>
      <c r="Y573" s="1">
        <v>7.4457550000000001</v>
      </c>
      <c r="Z573" s="1">
        <v>125.80897</v>
      </c>
      <c r="AA573" s="11" cm="1">
        <f t="array" ref="AA573">IF(ISBLANK(Y573), 0, VINCentyInvDistance(F573,G573,Y573,Z573))</f>
        <v>542.63217366861386</v>
      </c>
      <c r="AB573" s="1">
        <v>1</v>
      </c>
      <c r="AC573" s="1">
        <v>5.8</v>
      </c>
      <c r="AD573" s="1">
        <v>4.3</v>
      </c>
      <c r="AE573" s="1">
        <v>46</v>
      </c>
      <c r="AF573" s="1">
        <v>1</v>
      </c>
      <c r="AG573" s="1" t="s">
        <v>4108</v>
      </c>
      <c r="AH573" s="1" t="s">
        <v>4109</v>
      </c>
      <c r="AI573" s="1" t="str">
        <f>TRIM(MID(SUBSTITUTE($H573,",",REPT(" ",200)),(LEN($H573)-LEN(SUBSTITUTE($H573,",",""))-2)*200+1,200))</f>
        <v>Davao Region</v>
      </c>
      <c r="AJ573" s="1" t="s">
        <v>55</v>
      </c>
      <c r="AK573" t="s">
        <v>16973</v>
      </c>
      <c r="AL573" s="7">
        <v>0</v>
      </c>
      <c r="AM573" s="1"/>
    </row>
    <row r="574" spans="1:39" ht="12.75" customHeight="1">
      <c r="A574" s="1"/>
      <c r="B574" s="1" t="s">
        <v>5275</v>
      </c>
      <c r="C574" s="1" t="s">
        <v>6023</v>
      </c>
      <c r="D574" s="3" t="str">
        <f ca="1">IFERROR(__xludf.DUMMYFUNCTION("PROPER(REGEXEXTRACT(B1478, ""(?:https?:\/\/)?(?:www\.)?([a-zA-Z0-9-]+)\.""))"),"Skyscanner")</f>
        <v>Skyscanner</v>
      </c>
      <c r="E574" s="1" t="s">
        <v>5268</v>
      </c>
      <c r="F574" s="1">
        <v>7.444706</v>
      </c>
      <c r="G574" s="1">
        <v>125.8070089</v>
      </c>
      <c r="H574" s="1" t="s">
        <v>5269</v>
      </c>
      <c r="I574" s="1" t="s">
        <v>4252</v>
      </c>
      <c r="J574" s="1">
        <f>IF(K574="URBAN",1,IF(K574="SUBURBAN",2,IF(K574="RURAL",3,"")))</f>
        <v>3</v>
      </c>
      <c r="K574" s="1" t="s">
        <v>541</v>
      </c>
      <c r="L574" s="18">
        <v>46082</v>
      </c>
      <c r="M574" s="49">
        <v>0.58333333333333337</v>
      </c>
      <c r="N574" s="18">
        <v>46083</v>
      </c>
      <c r="O574" s="56">
        <v>0.54166666666666663</v>
      </c>
      <c r="P574" s="31" t="str">
        <f>TEXT($L574, "dddd")</f>
        <v>Sunday</v>
      </c>
      <c r="Q574" s="39" t="s">
        <v>111</v>
      </c>
      <c r="R574" s="39">
        <v>809</v>
      </c>
      <c r="S574" s="1" t="str">
        <f>IF(OR(MONTH(L574)=12, MONTH(L574)&lt;=5), "Dry Season", "Wet Season")</f>
        <v>Dry Season</v>
      </c>
      <c r="T574" s="1">
        <v>1</v>
      </c>
      <c r="U574" s="1">
        <v>0</v>
      </c>
      <c r="V574" s="1">
        <v>1</v>
      </c>
      <c r="W574" s="2">
        <f>IF(ISNUMBER(SEARCH("N/A", X574)), 0, 1)</f>
        <v>1</v>
      </c>
      <c r="X574" s="1" t="s">
        <v>4107</v>
      </c>
      <c r="Y574" s="1">
        <v>7.4457550000000001</v>
      </c>
      <c r="Z574" s="1">
        <v>125.80897</v>
      </c>
      <c r="AA574" s="11" cm="1">
        <f t="array" ref="AA574">IF(ISBLANK(Y574), 0, VINCentyInvDistance(F574,G574,Y574,Z574))</f>
        <v>245.60638873937668</v>
      </c>
      <c r="AB574" s="1">
        <v>0</v>
      </c>
      <c r="AC574" s="1">
        <v>0</v>
      </c>
      <c r="AD574" s="1">
        <v>0</v>
      </c>
      <c r="AE574" s="1">
        <v>137</v>
      </c>
      <c r="AF574" s="1">
        <v>1</v>
      </c>
      <c r="AG574" s="1" t="s">
        <v>4108</v>
      </c>
      <c r="AH574" s="1" t="s">
        <v>4109</v>
      </c>
      <c r="AI574" s="1" t="str">
        <f>TRIM(MID(SUBSTITUTE($H574,",",REPT(" ",200)),(LEN($H574)-LEN(SUBSTITUTE($H574,",",""))-2)*200+1,200))</f>
        <v>Davao Region</v>
      </c>
      <c r="AJ574" s="1" t="s">
        <v>55</v>
      </c>
      <c r="AK574" t="s">
        <v>5279</v>
      </c>
      <c r="AL574" s="7">
        <v>0</v>
      </c>
      <c r="AM574" s="1"/>
    </row>
    <row r="575" spans="1:39" ht="12.75" customHeight="1">
      <c r="A575" s="1"/>
      <c r="B575" s="1" t="s">
        <v>5351</v>
      </c>
      <c r="C575" s="1" t="s">
        <v>6025</v>
      </c>
      <c r="D575" s="3" t="str">
        <f ca="1">IFERROR(__xludf.DUMMYFUNCTION("PROPER(REGEXEXTRACT(B1480, ""(?:https?:\/\/)?(?:www\.)?([a-zA-Z0-9-]+)\.""))"),"Skyscanner")</f>
        <v>Skyscanner</v>
      </c>
      <c r="E575" s="1" t="s">
        <v>5310</v>
      </c>
      <c r="F575" s="1">
        <v>10.32616</v>
      </c>
      <c r="G575" s="1">
        <v>123.9336</v>
      </c>
      <c r="H575" s="1" t="s">
        <v>5354</v>
      </c>
      <c r="I575" s="1" t="s">
        <v>4252</v>
      </c>
      <c r="J575" s="1">
        <f>IF(K575="URBAN",1,IF(K575="SUBURBAN",2,IF(K575="RURAL",3,"")))</f>
        <v>3</v>
      </c>
      <c r="K575" s="1" t="s">
        <v>541</v>
      </c>
      <c r="L575" s="18">
        <v>46082</v>
      </c>
      <c r="M575" s="49">
        <v>0.625</v>
      </c>
      <c r="N575" s="18">
        <v>46083</v>
      </c>
      <c r="O575" s="56">
        <v>0.5</v>
      </c>
      <c r="P575" s="31" t="str">
        <f>TEXT($L575, "dddd")</f>
        <v>Sunday</v>
      </c>
      <c r="Q575" s="39" t="s">
        <v>111</v>
      </c>
      <c r="R575" s="39">
        <v>3897</v>
      </c>
      <c r="S575" s="1" t="str">
        <f>IF(OR(MONTH(L575)=12, MONTH(L575)&lt;=5), "Dry Season", "Wet Season")</f>
        <v>Dry Season</v>
      </c>
      <c r="T575" s="1">
        <v>1</v>
      </c>
      <c r="U575" s="1">
        <v>0</v>
      </c>
      <c r="V575" s="1">
        <v>1</v>
      </c>
      <c r="W575" s="2">
        <f>IF(ISNUMBER(SEARCH("N/A", X575)), 0, 1)</f>
        <v>0</v>
      </c>
      <c r="X575" s="1" t="s">
        <v>44</v>
      </c>
      <c r="Y575" s="1"/>
      <c r="Z575" s="1"/>
      <c r="AA575" s="11" cm="1">
        <f t="array" ref="AA575">IF(ISBLANK(Y575), 0, VINCentyInvDistance(F575,G575,Y575,Z575))</f>
        <v>0</v>
      </c>
      <c r="AB575" s="1">
        <v>0</v>
      </c>
      <c r="AC575" s="1">
        <v>8.6</v>
      </c>
      <c r="AD575" s="1">
        <v>0</v>
      </c>
      <c r="AE575" s="1">
        <v>826</v>
      </c>
      <c r="AF575" s="1">
        <v>1</v>
      </c>
      <c r="AG575" s="1" t="str">
        <f>TRIM(MID(SUBSTITUTE($H575,",",REPT(" ",200)),(LEN($H575)-LEN(SUBSTITUTE($H575,",",""))-4)*200+1,200))</f>
        <v>City South Special Economic Administrative Zone</v>
      </c>
      <c r="AH575" s="1" t="str">
        <f>TRIM(MID(SUBSTITUTE($H575,",",REPT(" ",200)),(LEN($H575)-LEN(SUBSTITUTE($H575,",",""))-3)*200+1,200))</f>
        <v>Mandaue</v>
      </c>
      <c r="AI575" s="1" t="str">
        <f>TRIM(MID(SUBSTITUTE($H575,",",REPT(" ",200)),(LEN($H575)-LEN(SUBSTITUTE($H575,",",""))-2)*200+1,200))</f>
        <v>Central Visayas</v>
      </c>
      <c r="AJ575" s="1" t="str">
        <f>TRIM(MID(SUBSTITUTE($H575,",",REPT(" ",200)),(LEN($H575)-LEN(SUBSTITUTE($H575,",",""))-0)*200+1,200))</f>
        <v>Philippines</v>
      </c>
      <c r="AL575" s="7">
        <v>0</v>
      </c>
      <c r="AM575" s="1" t="s">
        <v>5355</v>
      </c>
    </row>
    <row r="576" spans="1:39" ht="12.75" customHeight="1">
      <c r="A576" s="1"/>
      <c r="B576" s="1" t="s">
        <v>5375</v>
      </c>
      <c r="C576" s="1" t="s">
        <v>6028</v>
      </c>
      <c r="D576" s="3" t="str">
        <f ca="1">IFERROR(__xludf.DUMMYFUNCTION("PROPER(REGEXEXTRACT(B1483, ""(?:https?:\/\/)?(?:www\.)?([a-zA-Z0-9-]+)\.""))"),"Skyscanner")</f>
        <v>Skyscanner</v>
      </c>
      <c r="E576" s="1" t="s">
        <v>5345</v>
      </c>
      <c r="F576" s="1">
        <v>7.4455491</v>
      </c>
      <c r="G576" s="1">
        <v>125.81369770000001</v>
      </c>
      <c r="H576" s="1" t="s">
        <v>5346</v>
      </c>
      <c r="I576" s="1" t="s">
        <v>4252</v>
      </c>
      <c r="J576" s="1">
        <f>IF(K576="URBAN",1,IF(K576="SUBURBAN",2,IF(K576="RURAL",3,"")))</f>
        <v>3</v>
      </c>
      <c r="K576" s="1" t="s">
        <v>541</v>
      </c>
      <c r="L576" s="18">
        <v>46082</v>
      </c>
      <c r="M576" s="49">
        <v>0.58333333333333337</v>
      </c>
      <c r="N576" s="18">
        <v>46083</v>
      </c>
      <c r="O576" s="56">
        <v>0.5</v>
      </c>
      <c r="P576" s="31" t="str">
        <f>TEXT($L576, "dddd")</f>
        <v>Sunday</v>
      </c>
      <c r="Q576" s="39" t="s">
        <v>111</v>
      </c>
      <c r="R576" s="39">
        <v>1738</v>
      </c>
      <c r="S576" s="1" t="str">
        <f>IF(OR(MONTH(L576)=12, MONTH(L576)&lt;=5), "Dry Season", "Wet Season")</f>
        <v>Dry Season</v>
      </c>
      <c r="T576" s="1">
        <v>1</v>
      </c>
      <c r="U576" s="1">
        <v>0</v>
      </c>
      <c r="V576" s="1">
        <v>0</v>
      </c>
      <c r="W576" s="2">
        <f>IF(ISNUMBER(SEARCH("N/A", X576)), 0, 1)</f>
        <v>1</v>
      </c>
      <c r="X576" s="1" t="s">
        <v>4107</v>
      </c>
      <c r="Y576" s="1">
        <v>7.4457550000000001</v>
      </c>
      <c r="Z576" s="1">
        <v>125.80897</v>
      </c>
      <c r="AA576" s="11" cm="1">
        <f t="array" ref="AA576">IF(ISBLANK(Y576), 0, VINCentyInvDistance(F576,G576,Y576,Z576))</f>
        <v>522.37352296855715</v>
      </c>
      <c r="AB576" s="1">
        <v>0</v>
      </c>
      <c r="AC576" s="1">
        <v>8.8000000000000007</v>
      </c>
      <c r="AD576" s="1">
        <v>4.4000000000000004</v>
      </c>
      <c r="AE576" s="1">
        <v>51</v>
      </c>
      <c r="AF576" s="1">
        <v>1</v>
      </c>
      <c r="AG576" s="1" t="s">
        <v>4108</v>
      </c>
      <c r="AH576" s="1" t="s">
        <v>4109</v>
      </c>
      <c r="AI576" s="1" t="str">
        <f>TRIM(MID(SUBSTITUTE($H576,",",REPT(" ",200)),(LEN($H576)-LEN(SUBSTITUTE($H576,",",""))-2)*200+1,200))</f>
        <v>Davao Region</v>
      </c>
      <c r="AJ576" s="1" t="s">
        <v>55</v>
      </c>
      <c r="AK576" t="s">
        <v>16971</v>
      </c>
      <c r="AL576" s="7">
        <v>0</v>
      </c>
      <c r="AM576" s="1"/>
    </row>
    <row r="577" spans="1:39" ht="12.75" customHeight="1">
      <c r="A577" s="1"/>
      <c r="B577" s="1" t="s">
        <v>5266</v>
      </c>
      <c r="C577" s="1" t="s">
        <v>6031</v>
      </c>
      <c r="D577" s="3" t="str">
        <f ca="1">IFERROR(__xludf.DUMMYFUNCTION("PROPER(REGEXEXTRACT(B1486, ""(?:https?:\/\/)?(?:www\.)?([a-zA-Z0-9-]+)\.""))"),"Skyscanner")</f>
        <v>Skyscanner</v>
      </c>
      <c r="E577" s="1" t="s">
        <v>5335</v>
      </c>
      <c r="F577" s="1">
        <v>7.4600856999999996</v>
      </c>
      <c r="G577" s="1">
        <v>125.80125169999999</v>
      </c>
      <c r="H577" s="1" t="s">
        <v>5336</v>
      </c>
      <c r="I577" s="1" t="s">
        <v>4252</v>
      </c>
      <c r="J577" s="1">
        <f>IF(K577="URBAN",1,IF(K577="SUBURBAN",2,IF(K577="RURAL",3,"")))</f>
        <v>3</v>
      </c>
      <c r="K577" s="1" t="s">
        <v>541</v>
      </c>
      <c r="L577" s="18">
        <v>46082</v>
      </c>
      <c r="M577" s="49">
        <v>0.58333333333333337</v>
      </c>
      <c r="N577" s="18">
        <v>46083</v>
      </c>
      <c r="O577" s="56">
        <v>0.5</v>
      </c>
      <c r="P577" s="31" t="str">
        <f>TEXT($L577, "dddd")</f>
        <v>Sunday</v>
      </c>
      <c r="Q577" s="39" t="s">
        <v>111</v>
      </c>
      <c r="R577" s="39">
        <v>899</v>
      </c>
      <c r="S577" s="1" t="str">
        <f>IF(OR(MONTH(L577)=12, MONTH(L577)&lt;=5), "Dry Season", "Wet Season")</f>
        <v>Dry Season</v>
      </c>
      <c r="T577" s="1">
        <v>1</v>
      </c>
      <c r="U577" s="1">
        <v>0</v>
      </c>
      <c r="V577" s="1">
        <v>0</v>
      </c>
      <c r="W577" s="2">
        <f>IF(ISNUMBER(SEARCH("N/A", X577)), 0, 1)</f>
        <v>1</v>
      </c>
      <c r="X577" s="1" t="s">
        <v>4107</v>
      </c>
      <c r="Y577" s="1">
        <v>7.4457550000000001</v>
      </c>
      <c r="Z577" s="1">
        <v>125.80897</v>
      </c>
      <c r="AA577" s="11" cm="1">
        <f t="array" ref="AA577">IF(ISBLANK(Y577), 0, VINCentyInvDistance(F577,G577,Y577,Z577))</f>
        <v>1799.3633063859938</v>
      </c>
      <c r="AB577" s="1">
        <v>0</v>
      </c>
      <c r="AC577" s="1">
        <v>8</v>
      </c>
      <c r="AD577" s="1">
        <v>3.8</v>
      </c>
      <c r="AE577" s="1">
        <v>106</v>
      </c>
      <c r="AF577" s="1">
        <v>1</v>
      </c>
      <c r="AG577" s="1" t="s">
        <v>4108</v>
      </c>
      <c r="AH577" s="1" t="s">
        <v>4109</v>
      </c>
      <c r="AI577" s="1" t="str">
        <f>TRIM(MID(SUBSTITUTE($H577,",",REPT(" ",200)),(LEN($H577)-LEN(SUBSTITUTE($H577,",",""))-2)*200+1,200))</f>
        <v>Davao Region</v>
      </c>
      <c r="AJ577" s="1" t="s">
        <v>55</v>
      </c>
      <c r="AK577" t="s">
        <v>16964</v>
      </c>
      <c r="AL577" s="6">
        <v>2</v>
      </c>
      <c r="AM577" s="1"/>
    </row>
    <row r="578" spans="1:39" ht="12.75" customHeight="1">
      <c r="A578" s="1"/>
      <c r="B578" s="1" t="s">
        <v>5338</v>
      </c>
      <c r="C578" s="1" t="s">
        <v>6032</v>
      </c>
      <c r="D578" s="3" t="str">
        <f ca="1">IFERROR(__xludf.DUMMYFUNCTION("PROPER(REGEXEXTRACT(B1487, ""(?:https?:\/\/)?(?:www\.)?([a-zA-Z0-9-]+)\.""))"),"Skyscanner")</f>
        <v>Skyscanner</v>
      </c>
      <c r="E578" s="1" t="s">
        <v>5331</v>
      </c>
      <c r="F578" s="1">
        <v>7.4638289000000002</v>
      </c>
      <c r="G578" s="1">
        <v>125.8114199</v>
      </c>
      <c r="H578" s="1" t="s">
        <v>5332</v>
      </c>
      <c r="I578" s="1" t="s">
        <v>4252</v>
      </c>
      <c r="J578" s="1">
        <f>IF(K578="URBAN",1,IF(K578="SUBURBAN",2,IF(K578="RURAL",3,"")))</f>
        <v>3</v>
      </c>
      <c r="K578" s="1" t="s">
        <v>541</v>
      </c>
      <c r="L578" s="18">
        <v>46082</v>
      </c>
      <c r="M578" s="49">
        <v>0.58333333333333337</v>
      </c>
      <c r="N578" s="18">
        <v>46083</v>
      </c>
      <c r="O578" s="56">
        <v>0.5</v>
      </c>
      <c r="P578" s="31" t="str">
        <f>TEXT($L578, "dddd")</f>
        <v>Sunday</v>
      </c>
      <c r="Q578" s="39" t="s">
        <v>111</v>
      </c>
      <c r="R578" s="39">
        <v>1708</v>
      </c>
      <c r="S578" s="1" t="str">
        <f>IF(OR(MONTH(L578)=12, MONTH(L578)&lt;=5), "Dry Season", "Wet Season")</f>
        <v>Dry Season</v>
      </c>
      <c r="T578" s="1">
        <v>1</v>
      </c>
      <c r="U578" s="1">
        <v>0</v>
      </c>
      <c r="V578" s="1">
        <v>1</v>
      </c>
      <c r="W578" s="2">
        <f>IF(ISNUMBER(SEARCH("N/A", X578)), 0, 1)</f>
        <v>1</v>
      </c>
      <c r="X578" s="1" t="s">
        <v>4107</v>
      </c>
      <c r="Y578" s="1">
        <v>7.4457550000000001</v>
      </c>
      <c r="Z578" s="1">
        <v>125.80897</v>
      </c>
      <c r="AA578" s="11" cm="1">
        <f t="array" ref="AA578">IF(ISBLANK(Y578), 0, VINCentyInvDistance(F578,G578,Y578,Z578))</f>
        <v>2017.0571888251025</v>
      </c>
      <c r="AB578" s="1">
        <v>0</v>
      </c>
      <c r="AC578" s="1">
        <v>7</v>
      </c>
      <c r="AD578" s="1">
        <v>3.7</v>
      </c>
      <c r="AE578" s="1">
        <v>16</v>
      </c>
      <c r="AF578" s="1">
        <v>1</v>
      </c>
      <c r="AG578" s="1" t="s">
        <v>4108</v>
      </c>
      <c r="AH578" s="1" t="s">
        <v>4109</v>
      </c>
      <c r="AI578" s="1" t="str">
        <f>TRIM(MID(SUBSTITUTE($H578,",",REPT(" ",200)),(LEN($H578)-LEN(SUBSTITUTE($H578,",",""))-2)*200+1,200))</f>
        <v>Davao Region</v>
      </c>
      <c r="AJ578" s="1" t="s">
        <v>55</v>
      </c>
      <c r="AK578" t="s">
        <v>5342</v>
      </c>
      <c r="AL578" s="6">
        <v>2</v>
      </c>
      <c r="AM578" s="1"/>
    </row>
    <row r="579" spans="1:39" ht="12.75" customHeight="1">
      <c r="A579" s="1"/>
      <c r="B579" s="1" t="s">
        <v>5387</v>
      </c>
      <c r="C579" s="1" t="s">
        <v>6034</v>
      </c>
      <c r="D579" s="3" t="str">
        <f ca="1">IFERROR(__xludf.DUMMYFUNCTION("PROPER(REGEXEXTRACT(B1489, ""(?:https?:\/\/)?(?:www\.)?([a-zA-Z0-9-]+)\.""))"),"Skyscanner")</f>
        <v>Skyscanner</v>
      </c>
      <c r="E579" s="1" t="s">
        <v>5318</v>
      </c>
      <c r="F579" s="1">
        <v>7.4580048000000003</v>
      </c>
      <c r="G579" s="1">
        <v>125.8035505</v>
      </c>
      <c r="H579" s="1" t="s">
        <v>5319</v>
      </c>
      <c r="I579" s="1" t="s">
        <v>4252</v>
      </c>
      <c r="J579" s="1">
        <f>IF(K579="URBAN",1,IF(K579="SUBURBAN",2,IF(K579="RURAL",3,"")))</f>
        <v>3</v>
      </c>
      <c r="K579" s="1" t="s">
        <v>541</v>
      </c>
      <c r="L579" s="18">
        <v>46082</v>
      </c>
      <c r="M579" s="49">
        <v>0.58333333333333337</v>
      </c>
      <c r="N579" s="18">
        <v>46083</v>
      </c>
      <c r="O579" s="56">
        <v>0.5</v>
      </c>
      <c r="P579" s="31" t="str">
        <f>TEXT($L579, "dddd")</f>
        <v>Sunday</v>
      </c>
      <c r="Q579" s="39" t="s">
        <v>111</v>
      </c>
      <c r="R579" s="39">
        <v>2795</v>
      </c>
      <c r="S579" s="1" t="str">
        <f>IF(OR(MONTH(L579)=12, MONTH(L579)&lt;=5), "Dry Season", "Wet Season")</f>
        <v>Dry Season</v>
      </c>
      <c r="T579" s="1">
        <v>1</v>
      </c>
      <c r="U579" s="1">
        <v>0</v>
      </c>
      <c r="V579" s="1">
        <v>0</v>
      </c>
      <c r="W579" s="2">
        <f>IF(ISNUMBER(SEARCH("N/A", X579)), 0, 1)</f>
        <v>1</v>
      </c>
      <c r="X579" s="1" t="s">
        <v>4107</v>
      </c>
      <c r="Y579" s="1">
        <v>7.4457550000000001</v>
      </c>
      <c r="Z579" s="1">
        <v>125.80897</v>
      </c>
      <c r="AA579" s="11" cm="1">
        <f t="array" ref="AA579">IF(ISBLANK(Y579), 0, VINCentyInvDistance(F579,G579,Y579,Z579))</f>
        <v>1480.9486911304871</v>
      </c>
      <c r="AB579" s="1">
        <v>1</v>
      </c>
      <c r="AC579" s="1">
        <v>5.8</v>
      </c>
      <c r="AD579" s="1">
        <v>3.8</v>
      </c>
      <c r="AE579" s="1">
        <v>46</v>
      </c>
      <c r="AF579" s="1">
        <v>1</v>
      </c>
      <c r="AG579" s="1" t="s">
        <v>4108</v>
      </c>
      <c r="AH579" s="1" t="s">
        <v>4109</v>
      </c>
      <c r="AI579" s="1" t="str">
        <f>TRIM(MID(SUBSTITUTE($H579,",",REPT(" ",200)),(LEN($H579)-LEN(SUBSTITUTE($H579,",",""))-2)*200+1,200))</f>
        <v>Davao Region</v>
      </c>
      <c r="AJ579" s="1" t="s">
        <v>55</v>
      </c>
      <c r="AK579" t="s">
        <v>16973</v>
      </c>
      <c r="AL579" s="6">
        <v>2</v>
      </c>
      <c r="AM579" s="1"/>
    </row>
    <row r="580" spans="1:39" ht="12.75" customHeight="1">
      <c r="A580" s="1"/>
      <c r="B580" s="1" t="s">
        <v>5320</v>
      </c>
      <c r="C580" s="1" t="s">
        <v>6035</v>
      </c>
      <c r="D580" s="3" t="str">
        <f ca="1">IFERROR(__xludf.DUMMYFUNCTION("PROPER(REGEXEXTRACT(B1490, ""(?:https?:\/\/)?(?:www\.)?([a-zA-Z0-9-]+)\.""))"),"Skyscanner")</f>
        <v>Skyscanner</v>
      </c>
      <c r="E580" s="1" t="s">
        <v>5291</v>
      </c>
      <c r="F580" s="1">
        <v>7.4306479999999997</v>
      </c>
      <c r="G580" s="1">
        <v>125.7992091</v>
      </c>
      <c r="H580" s="1" t="s">
        <v>5292</v>
      </c>
      <c r="I580" s="1" t="s">
        <v>4252</v>
      </c>
      <c r="J580" s="1">
        <f>IF(K580="URBAN",1,IF(K580="SUBURBAN",2,IF(K580="RURAL",3,"")))</f>
        <v>3</v>
      </c>
      <c r="K580" s="1" t="s">
        <v>541</v>
      </c>
      <c r="L580" s="18">
        <v>46082</v>
      </c>
      <c r="M580" s="49">
        <v>0.58333333333333337</v>
      </c>
      <c r="N580" s="18">
        <v>46083</v>
      </c>
      <c r="O580" s="56">
        <v>0.5</v>
      </c>
      <c r="P580" s="31" t="str">
        <f>TEXT($L580, "dddd")</f>
        <v>Sunday</v>
      </c>
      <c r="Q580" s="39" t="s">
        <v>111</v>
      </c>
      <c r="R580" s="39">
        <v>1056</v>
      </c>
      <c r="S580" s="1" t="str">
        <f>IF(OR(MONTH(L580)=12, MONTH(L580)&lt;=5), "Dry Season", "Wet Season")</f>
        <v>Dry Season</v>
      </c>
      <c r="T580" s="1">
        <v>1</v>
      </c>
      <c r="U580" s="1">
        <v>1</v>
      </c>
      <c r="V580" s="1">
        <v>0</v>
      </c>
      <c r="W580" s="2">
        <f>IF(ISNUMBER(SEARCH("N/A", X580)), 0, 1)</f>
        <v>1</v>
      </c>
      <c r="X580" s="1" t="s">
        <v>4107</v>
      </c>
      <c r="Y580" s="1">
        <v>7.4457550000000001</v>
      </c>
      <c r="Z580" s="1">
        <v>125.80897</v>
      </c>
      <c r="AA580" s="11" cm="1">
        <f t="array" ref="AA580">IF(ISBLANK(Y580), 0, VINCentyInvDistance(F580,G580,Y580,Z580))</f>
        <v>1988.0453016474196</v>
      </c>
      <c r="AB580" s="1">
        <v>1</v>
      </c>
      <c r="AC580" s="1">
        <v>8.4</v>
      </c>
      <c r="AD580" s="1">
        <v>4.5999999999999996</v>
      </c>
      <c r="AE580" s="1">
        <v>12</v>
      </c>
      <c r="AF580" s="1">
        <v>1</v>
      </c>
      <c r="AG580" s="1" t="s">
        <v>4108</v>
      </c>
      <c r="AH580" s="1" t="s">
        <v>4109</v>
      </c>
      <c r="AI580" s="1" t="str">
        <f>TRIM(MID(SUBSTITUTE($H580,",",REPT(" ",200)),(LEN($H580)-LEN(SUBSTITUTE($H580,",",""))-2)*200+1,200))</f>
        <v>Davao Region</v>
      </c>
      <c r="AJ580" s="1" t="s">
        <v>55</v>
      </c>
      <c r="AK580" t="s">
        <v>16969</v>
      </c>
      <c r="AL580" s="6">
        <v>1</v>
      </c>
      <c r="AM580" s="1"/>
    </row>
    <row r="581" spans="1:39" ht="12.75" customHeight="1">
      <c r="A581" s="1"/>
      <c r="B581" s="1" t="s">
        <v>5293</v>
      </c>
      <c r="C581" s="1" t="s">
        <v>6036</v>
      </c>
      <c r="D581" s="3" t="str">
        <f ca="1">IFERROR(__xludf.DUMMYFUNCTION("PROPER(REGEXEXTRACT(B1491, ""(?:https?:\/\/)?(?:www\.)?([a-zA-Z0-9-]+)\.""))"),"Skyscanner")</f>
        <v>Skyscanner</v>
      </c>
      <c r="E581" s="1" t="s">
        <v>5340</v>
      </c>
      <c r="F581" s="1">
        <v>7.4667601000000001</v>
      </c>
      <c r="G581" s="1">
        <v>125.8007712</v>
      </c>
      <c r="H581" s="1" t="s">
        <v>5341</v>
      </c>
      <c r="I581" s="1" t="s">
        <v>4252</v>
      </c>
      <c r="J581" s="1">
        <f>IF(K581="URBAN",1,IF(K581="SUBURBAN",2,IF(K581="RURAL",3,"")))</f>
        <v>3</v>
      </c>
      <c r="K581" s="1" t="s">
        <v>541</v>
      </c>
      <c r="L581" s="18">
        <v>46082</v>
      </c>
      <c r="M581" s="49">
        <v>0.5</v>
      </c>
      <c r="N581" s="18">
        <v>46083</v>
      </c>
      <c r="O581" s="56">
        <v>0.45833333333333331</v>
      </c>
      <c r="P581" s="31" t="str">
        <f>TEXT($L581, "dddd")</f>
        <v>Sunday</v>
      </c>
      <c r="Q581" s="39" t="s">
        <v>111</v>
      </c>
      <c r="R581" s="39">
        <v>1017</v>
      </c>
      <c r="S581" s="1" t="str">
        <f>IF(OR(MONTH(L581)=12, MONTH(L581)&lt;=5), "Dry Season", "Wet Season")</f>
        <v>Dry Season</v>
      </c>
      <c r="T581" s="1">
        <v>1</v>
      </c>
      <c r="U581" s="1">
        <v>0</v>
      </c>
      <c r="V581" s="1">
        <v>0</v>
      </c>
      <c r="W581" s="2">
        <f>IF(ISNUMBER(SEARCH("N/A", X581)), 0, 1)</f>
        <v>1</v>
      </c>
      <c r="X581" s="1" t="s">
        <v>4107</v>
      </c>
      <c r="Y581" s="1">
        <v>7.4457550000000001</v>
      </c>
      <c r="Z581" s="1">
        <v>125.80897</v>
      </c>
      <c r="AA581" s="11" cm="1">
        <f t="array" ref="AA581">IF(ISBLANK(Y581), 0, VINCentyInvDistance(F581,G581,Y581,Z581))</f>
        <v>2493.0837561954309</v>
      </c>
      <c r="AB581" s="1">
        <v>0</v>
      </c>
      <c r="AC581" s="1">
        <v>0</v>
      </c>
      <c r="AD581" s="1">
        <v>0</v>
      </c>
      <c r="AE581" s="1">
        <v>39</v>
      </c>
      <c r="AF581" s="1">
        <v>1</v>
      </c>
      <c r="AG581" s="1" t="s">
        <v>4108</v>
      </c>
      <c r="AH581" s="1" t="s">
        <v>4109</v>
      </c>
      <c r="AI581" s="1" t="str">
        <f>TRIM(MID(SUBSTITUTE($H581,",",REPT(" ",200)),(LEN($H581)-LEN(SUBSTITUTE($H581,",",""))-2)*200+1,200))</f>
        <v>Davao Region</v>
      </c>
      <c r="AJ581" s="1" t="s">
        <v>55</v>
      </c>
      <c r="AK581" t="s">
        <v>5296</v>
      </c>
      <c r="AL581" s="6">
        <v>2</v>
      </c>
      <c r="AM581" s="1"/>
    </row>
    <row r="582" spans="1:39" ht="12.75" customHeight="1">
      <c r="A582" s="1"/>
      <c r="B582" s="1" t="s">
        <v>5324</v>
      </c>
      <c r="C582" s="1" t="s">
        <v>6039</v>
      </c>
      <c r="D582" s="3" t="str">
        <f ca="1">IFERROR(__xludf.DUMMYFUNCTION("PROPER(REGEXEXTRACT(B1494, ""(?:https?:\/\/)?(?:www\.)?([a-zA-Z0-9-]+)\.""))"),"Skyscanner")</f>
        <v>Skyscanner</v>
      </c>
      <c r="E582" s="1" t="s">
        <v>5295</v>
      </c>
      <c r="F582" s="1">
        <v>7.4525625</v>
      </c>
      <c r="G582" s="1">
        <v>125.8161875</v>
      </c>
      <c r="H582" s="1" t="s">
        <v>5278</v>
      </c>
      <c r="I582" s="1" t="s">
        <v>4252</v>
      </c>
      <c r="J582" s="1">
        <f>IF(K582="URBAN",1,IF(K582="SUBURBAN",2,IF(K582="RURAL",3,"")))</f>
        <v>3</v>
      </c>
      <c r="K582" s="1" t="s">
        <v>541</v>
      </c>
      <c r="L582" s="18">
        <v>46082</v>
      </c>
      <c r="M582" s="49">
        <v>0.54166666666666663</v>
      </c>
      <c r="N582" s="18">
        <v>46083</v>
      </c>
      <c r="O582" s="56">
        <v>0.5</v>
      </c>
      <c r="P582" s="31" t="str">
        <f>TEXT($L582, "dddd")</f>
        <v>Sunday</v>
      </c>
      <c r="Q582" s="39" t="s">
        <v>111</v>
      </c>
      <c r="R582" s="39">
        <v>789</v>
      </c>
      <c r="S582" s="1" t="str">
        <f>IF(OR(MONTH(L582)=12, MONTH(L582)&lt;=5), "Dry Season", "Wet Season")</f>
        <v>Dry Season</v>
      </c>
      <c r="T582" s="1">
        <v>1</v>
      </c>
      <c r="U582" s="1">
        <v>0</v>
      </c>
      <c r="V582" s="1">
        <v>0</v>
      </c>
      <c r="W582" s="2">
        <f>IF(ISNUMBER(SEARCH("N/A", X582)), 0, 1)</f>
        <v>1</v>
      </c>
      <c r="X582" s="1" t="s">
        <v>4107</v>
      </c>
      <c r="Y582" s="1">
        <v>7.4457550000000001</v>
      </c>
      <c r="Z582" s="1">
        <v>125.80897</v>
      </c>
      <c r="AA582" s="11" cm="1">
        <f t="array" ref="AA582">IF(ISBLANK(Y582), 0, VINCentyInvDistance(F582,G582,Y582,Z582))</f>
        <v>1096.1528062336245</v>
      </c>
      <c r="AB582" s="1">
        <v>0</v>
      </c>
      <c r="AC582" s="1">
        <v>7.4</v>
      </c>
      <c r="AD582" s="1">
        <v>3</v>
      </c>
      <c r="AE582" s="1">
        <v>6</v>
      </c>
      <c r="AF582" s="1">
        <v>1</v>
      </c>
      <c r="AG582" s="1" t="s">
        <v>4108</v>
      </c>
      <c r="AH582" s="1" t="s">
        <v>4109</v>
      </c>
      <c r="AI582" s="1" t="str">
        <f>TRIM(MID(SUBSTITUTE($H582,",",REPT(" ",200)),(LEN($H582)-LEN(SUBSTITUTE($H582,",",""))-2)*200+1,200))</f>
        <v>Davao Region</v>
      </c>
      <c r="AJ582" s="1" t="s">
        <v>55</v>
      </c>
      <c r="AK582" t="s">
        <v>5328</v>
      </c>
      <c r="AL582" s="2">
        <v>0</v>
      </c>
      <c r="AM582" s="1"/>
    </row>
    <row r="583" spans="1:39" ht="12.75" customHeight="1">
      <c r="A583" s="1"/>
      <c r="B583" s="1" t="s">
        <v>5371</v>
      </c>
      <c r="C583" s="1" t="s">
        <v>6043</v>
      </c>
      <c r="D583" s="3" t="str">
        <f ca="1">IFERROR(__xludf.DUMMYFUNCTION("PROPER(REGEXEXTRACT(B1498, ""(?:https?:\/\/)?(?:www\.)?([a-zA-Z0-9-]+)\.""))"),"Google")</f>
        <v>Google</v>
      </c>
      <c r="E583" s="1" t="s">
        <v>6044</v>
      </c>
      <c r="F583" s="1">
        <v>7.4542877000000001</v>
      </c>
      <c r="G583" s="1">
        <v>125.8147349</v>
      </c>
      <c r="H583" s="1" t="s">
        <v>6045</v>
      </c>
      <c r="I583" s="1" t="s">
        <v>4252</v>
      </c>
      <c r="J583" s="1">
        <f>IF(K583="URBAN",1,IF(K583="SUBURBAN",2,IF(K583="RURAL",3,"")))</f>
        <v>3</v>
      </c>
      <c r="K583" s="1" t="s">
        <v>541</v>
      </c>
      <c r="L583" s="18">
        <v>46082</v>
      </c>
      <c r="M583" s="49">
        <v>0.625</v>
      </c>
      <c r="N583" s="18">
        <v>46083</v>
      </c>
      <c r="O583" s="56">
        <v>0.5</v>
      </c>
      <c r="P583" s="31" t="str">
        <f>TEXT($L583, "dddd")</f>
        <v>Sunday</v>
      </c>
      <c r="Q583" s="39" t="s">
        <v>111</v>
      </c>
      <c r="R583" s="39">
        <v>900</v>
      </c>
      <c r="S583" s="1" t="str">
        <f>IF(OR(MONTH(L583)=12, MONTH(L583)&lt;=5), "Dry Season", "Wet Season")</f>
        <v>Dry Season</v>
      </c>
      <c r="T583" s="1">
        <v>1</v>
      </c>
      <c r="U583" s="1">
        <v>1</v>
      </c>
      <c r="V583" s="1">
        <v>0</v>
      </c>
      <c r="W583" s="2">
        <f>IF(ISNUMBER(SEARCH("N/A", X583)), 0, 1)</f>
        <v>1</v>
      </c>
      <c r="X583" s="1" t="s">
        <v>4107</v>
      </c>
      <c r="Y583" s="1">
        <v>7.4457550000000001</v>
      </c>
      <c r="Z583" s="1">
        <v>125.80897</v>
      </c>
      <c r="AA583" s="11" cm="1">
        <f t="array" ref="AA583">IF(ISBLANK(Y583), 0, VINCentyInvDistance(F583,G583,Y583,Z583))</f>
        <v>1138.1769525731622</v>
      </c>
      <c r="AB583" s="1">
        <v>0</v>
      </c>
      <c r="AC583" s="1">
        <v>0</v>
      </c>
      <c r="AD583" s="1">
        <v>0</v>
      </c>
      <c r="AE583" s="1">
        <v>2</v>
      </c>
      <c r="AF583" s="1">
        <v>1</v>
      </c>
      <c r="AG583" s="1" t="s">
        <v>4108</v>
      </c>
      <c r="AH583" s="1" t="s">
        <v>4109</v>
      </c>
      <c r="AI583" s="1" t="str">
        <f>TRIM(MID(SUBSTITUTE($H583,",",REPT(" ",200)),(LEN($H583)-LEN(SUBSTITUTE($H583,",",""))-2)*200+1,200))</f>
        <v>Davao Region</v>
      </c>
      <c r="AJ583" s="1" t="s">
        <v>55</v>
      </c>
      <c r="AL583" s="2">
        <v>0</v>
      </c>
      <c r="AM583" s="1"/>
    </row>
    <row r="584" spans="1:39" ht="12.75" customHeight="1">
      <c r="A584" s="1"/>
      <c r="B584" s="1" t="s">
        <v>5316</v>
      </c>
      <c r="C584" s="1" t="s">
        <v>6047</v>
      </c>
      <c r="D584" s="3" t="str">
        <f ca="1">IFERROR(__xludf.DUMMYFUNCTION("PROPER(REGEXEXTRACT(B1500, ""(?:https?:\/\/)?(?:www\.)?([a-zA-Z0-9-]+)\.""))"),"Skyscanner")</f>
        <v>Skyscanner</v>
      </c>
      <c r="E584" s="1" t="s">
        <v>5363</v>
      </c>
      <c r="F584" s="1">
        <v>7.4474898999999999</v>
      </c>
      <c r="G584" s="1">
        <v>125.8047009</v>
      </c>
      <c r="H584" s="1" t="s">
        <v>4114</v>
      </c>
      <c r="I584" s="1" t="s">
        <v>4252</v>
      </c>
      <c r="J584" s="1">
        <f>IF(K584="URBAN",1,IF(K584="SUBURBAN",2,IF(K584="RURAL",3,"")))</f>
        <v>3</v>
      </c>
      <c r="K584" s="1" t="s">
        <v>541</v>
      </c>
      <c r="L584" s="18">
        <v>46082</v>
      </c>
      <c r="M584" s="49">
        <v>0.58333333333333337</v>
      </c>
      <c r="N584" s="18">
        <v>46083</v>
      </c>
      <c r="O584" s="56">
        <v>0.5</v>
      </c>
      <c r="P584" s="31" t="str">
        <f>TEXT($L584, "dddd")</f>
        <v>Sunday</v>
      </c>
      <c r="Q584" s="39" t="s">
        <v>111</v>
      </c>
      <c r="R584" s="39">
        <v>856</v>
      </c>
      <c r="S584" s="1" t="str">
        <f>IF(OR(MONTH(L584)=12, MONTH(L584)&lt;=5), "Dry Season", "Wet Season")</f>
        <v>Dry Season</v>
      </c>
      <c r="T584" s="1">
        <v>1</v>
      </c>
      <c r="U584" s="1">
        <v>0</v>
      </c>
      <c r="V584" s="1">
        <v>0</v>
      </c>
      <c r="W584" s="2">
        <f>IF(ISNUMBER(SEARCH("N/A", X584)), 0, 1)</f>
        <v>1</v>
      </c>
      <c r="X584" s="1" t="s">
        <v>4107</v>
      </c>
      <c r="Y584" s="1">
        <v>7.4457550000000001</v>
      </c>
      <c r="Z584" s="1">
        <v>125.80897</v>
      </c>
      <c r="AA584" s="11" cm="1">
        <f t="array" ref="AA584">IF(ISBLANK(Y584), 0, VINCentyInvDistance(F584,G584,Y584,Z584))</f>
        <v>508.81435821050712</v>
      </c>
      <c r="AB584" s="1">
        <v>1</v>
      </c>
      <c r="AC584" s="1">
        <v>10</v>
      </c>
      <c r="AD584" s="1">
        <v>2.8</v>
      </c>
      <c r="AE584" s="1">
        <v>6</v>
      </c>
      <c r="AF584" s="1">
        <v>1</v>
      </c>
      <c r="AG584" s="1" t="s">
        <v>4108</v>
      </c>
      <c r="AH584" s="1" t="s">
        <v>4109</v>
      </c>
      <c r="AI584" s="1" t="str">
        <f>TRIM(MID(SUBSTITUTE($H584,",",REPT(" ",200)),(LEN($H584)-LEN(SUBSTITUTE($H584,",",""))-2)*200+1,200))</f>
        <v>Davao Region</v>
      </c>
      <c r="AJ584" s="1" t="s">
        <v>55</v>
      </c>
      <c r="AK584" t="s">
        <v>16968</v>
      </c>
      <c r="AL584" s="6">
        <v>2</v>
      </c>
      <c r="AM584" s="1"/>
    </row>
    <row r="585" spans="1:39" ht="12.75" customHeight="1">
      <c r="A585" s="1"/>
      <c r="B585" s="1" t="s">
        <v>5394</v>
      </c>
      <c r="C585" s="1" t="s">
        <v>6051</v>
      </c>
      <c r="D585" s="3" t="str">
        <f ca="1">IFERROR(__xludf.DUMMYFUNCTION("PROPER(REGEXEXTRACT(B1503, ""(?:https?:\/\/)?(?:www\.)?([a-zA-Z0-9-]+)\.""))"),"Google")</f>
        <v>Google</v>
      </c>
      <c r="E585" s="1" t="s">
        <v>5377</v>
      </c>
      <c r="F585" s="1">
        <v>7.4678734000000002</v>
      </c>
      <c r="G585" s="1">
        <v>125.7998697</v>
      </c>
      <c r="H585" s="1" t="s">
        <v>5378</v>
      </c>
      <c r="I585" s="1" t="s">
        <v>4252</v>
      </c>
      <c r="J585" s="1">
        <f>IF(K585="URBAN",1,IF(K585="SUBURBAN",2,IF(K585="RURAL",3,"")))</f>
        <v>3</v>
      </c>
      <c r="K585" s="1" t="s">
        <v>541</v>
      </c>
      <c r="L585" s="18">
        <v>46082</v>
      </c>
      <c r="M585" s="49">
        <v>0.625</v>
      </c>
      <c r="N585" s="18">
        <v>46083</v>
      </c>
      <c r="O585" s="56">
        <v>0.5</v>
      </c>
      <c r="P585" s="31" t="str">
        <f>TEXT($L585, "dddd")</f>
        <v>Sunday</v>
      </c>
      <c r="Q585" s="39" t="s">
        <v>111</v>
      </c>
      <c r="R585" s="39">
        <v>2575</v>
      </c>
      <c r="S585" s="1" t="str">
        <f>IF(OR(MONTH(L585)=12, MONTH(L585)&lt;=5), "Dry Season", "Wet Season")</f>
        <v>Dry Season</v>
      </c>
      <c r="T585" s="1">
        <v>1</v>
      </c>
      <c r="U585" s="1">
        <v>0</v>
      </c>
      <c r="V585" s="1">
        <v>0</v>
      </c>
      <c r="W585" s="2">
        <f>IF(ISNUMBER(SEARCH("N/A", X585)), 0, 1)</f>
        <v>1</v>
      </c>
      <c r="X585" s="1" t="s">
        <v>4107</v>
      </c>
      <c r="Y585" s="1">
        <v>7.4457550000000001</v>
      </c>
      <c r="Z585" s="1">
        <v>125.80897</v>
      </c>
      <c r="AA585" s="11" cm="1">
        <f t="array" ref="AA585">IF(ISBLANK(Y585), 0, VINCentyInvDistance(F585,G585,Y585,Z585))</f>
        <v>2644.367666179548</v>
      </c>
      <c r="AB585" s="1">
        <v>0</v>
      </c>
      <c r="AC585" s="1">
        <v>0</v>
      </c>
      <c r="AD585" s="1">
        <v>0</v>
      </c>
      <c r="AE585" s="1">
        <v>2</v>
      </c>
      <c r="AF585" s="1">
        <v>1</v>
      </c>
      <c r="AG585" s="1" t="s">
        <v>4108</v>
      </c>
      <c r="AH585" s="1" t="s">
        <v>4109</v>
      </c>
      <c r="AI585" s="1" t="str">
        <f>TRIM(MID(SUBSTITUTE($H585,",",REPT(" ",200)),(LEN($H585)-LEN(SUBSTITUTE($H585,",",""))-2)*200+1,200))</f>
        <v>Davao Region</v>
      </c>
      <c r="AJ585" s="1" t="s">
        <v>55</v>
      </c>
      <c r="AL585" s="6">
        <v>1</v>
      </c>
      <c r="AM585" s="1"/>
    </row>
    <row r="586" spans="1:39" ht="12.75" customHeight="1">
      <c r="A586" s="1"/>
      <c r="B586" s="1" t="s">
        <v>5379</v>
      </c>
      <c r="C586" s="1" t="s">
        <v>6052</v>
      </c>
      <c r="D586" s="3" t="str">
        <f ca="1">IFERROR(__xludf.DUMMYFUNCTION("PROPER(REGEXEXTRACT(B1504, ""(?:https?:\/\/)?(?:www\.)?([a-zA-Z0-9-]+)\.""))"),"Skyscanner")</f>
        <v>Skyscanner</v>
      </c>
      <c r="E586" s="1" t="s">
        <v>5381</v>
      </c>
      <c r="F586" s="1">
        <v>7.4230293999999999</v>
      </c>
      <c r="G586" s="1">
        <v>125.82335399999999</v>
      </c>
      <c r="H586" s="1" t="s">
        <v>5382</v>
      </c>
      <c r="I586" s="1" t="s">
        <v>4252</v>
      </c>
      <c r="J586" s="1">
        <f>IF(K586="URBAN",1,IF(K586="SUBURBAN",2,IF(K586="RURAL",3,"")))</f>
        <v>3</v>
      </c>
      <c r="K586" s="1" t="s">
        <v>541</v>
      </c>
      <c r="L586" s="18">
        <v>46082</v>
      </c>
      <c r="M586" s="49">
        <v>0.58333333333333337</v>
      </c>
      <c r="N586" s="18">
        <v>46083</v>
      </c>
      <c r="O586" s="56">
        <v>0.47916666666666669</v>
      </c>
      <c r="P586" s="31" t="str">
        <f>TEXT($L586, "dddd")</f>
        <v>Sunday</v>
      </c>
      <c r="Q586" s="39" t="s">
        <v>111</v>
      </c>
      <c r="R586" s="39">
        <v>2714</v>
      </c>
      <c r="S586" s="1" t="str">
        <f>IF(OR(MONTH(L586)=12, MONTH(L586)&lt;=5), "Dry Season", "Wet Season")</f>
        <v>Dry Season</v>
      </c>
      <c r="T586" s="1">
        <v>1</v>
      </c>
      <c r="U586" s="1">
        <v>1</v>
      </c>
      <c r="V586" s="1">
        <v>0</v>
      </c>
      <c r="W586" s="2">
        <f>IF(ISNUMBER(SEARCH("N/A", X586)), 0, 1)</f>
        <v>1</v>
      </c>
      <c r="X586" s="1" t="s">
        <v>4107</v>
      </c>
      <c r="Y586" s="1">
        <v>7.4457550000000001</v>
      </c>
      <c r="Z586" s="1">
        <v>125.80897</v>
      </c>
      <c r="AA586" s="11" cm="1">
        <f t="array" ref="AA586">IF(ISBLANK(Y586), 0, VINCentyInvDistance(F586,G586,Y586,Z586))</f>
        <v>2972.8580079929416</v>
      </c>
      <c r="AB586" s="1">
        <v>0</v>
      </c>
      <c r="AC586" s="1">
        <v>0</v>
      </c>
      <c r="AD586" s="1">
        <v>0</v>
      </c>
      <c r="AE586" s="1">
        <v>0</v>
      </c>
      <c r="AF586" s="1">
        <v>1</v>
      </c>
      <c r="AG586" s="1" t="s">
        <v>4108</v>
      </c>
      <c r="AH586" s="1" t="s">
        <v>4109</v>
      </c>
      <c r="AI586" s="1" t="str">
        <f>TRIM(MID(SUBSTITUTE($H586,",",REPT(" ",200)),(LEN($H586)-LEN(SUBSTITUTE($H586,",",""))-2)*200+1,200))</f>
        <v>Davao Region</v>
      </c>
      <c r="AJ586" s="1" t="s">
        <v>55</v>
      </c>
      <c r="AK586" t="s">
        <v>16972</v>
      </c>
      <c r="AL586" s="2">
        <v>0</v>
      </c>
      <c r="AM586" s="1"/>
    </row>
    <row r="587" spans="1:39" ht="12.75" customHeight="1">
      <c r="A587" s="1"/>
      <c r="B587" s="1" t="s">
        <v>5383</v>
      </c>
      <c r="C587" s="1" t="s">
        <v>6053</v>
      </c>
      <c r="D587" s="3" t="str">
        <f ca="1">IFERROR(__xludf.DUMMYFUNCTION("PROPER(REGEXEXTRACT(B1505, ""(?:https?:\/\/)?(?:www\.)?([a-zA-Z0-9-]+)\.""))"),"Google")</f>
        <v>Google</v>
      </c>
      <c r="E587" s="1" t="s">
        <v>5307</v>
      </c>
      <c r="F587" s="1">
        <v>7.3656768000000001</v>
      </c>
      <c r="G587" s="1">
        <v>125.8132019</v>
      </c>
      <c r="H587" s="1" t="s">
        <v>5439</v>
      </c>
      <c r="I587" s="1" t="s">
        <v>4252</v>
      </c>
      <c r="J587" s="1">
        <f>IF(K587="URBAN",1,IF(K587="SUBURBAN",2,IF(K587="RURAL",3,"")))</f>
        <v>3</v>
      </c>
      <c r="K587" s="1" t="s">
        <v>541</v>
      </c>
      <c r="L587" s="18">
        <v>46082</v>
      </c>
      <c r="M587" s="49">
        <v>0.625</v>
      </c>
      <c r="N587" s="18">
        <v>46083</v>
      </c>
      <c r="O587" s="56">
        <v>0.5</v>
      </c>
      <c r="P587" s="31" t="str">
        <f>TEXT($L587, "dddd")</f>
        <v>Sunday</v>
      </c>
      <c r="Q587" s="39" t="s">
        <v>111</v>
      </c>
      <c r="R587" s="39">
        <v>4216</v>
      </c>
      <c r="S587" s="1" t="str">
        <f>IF(OR(MONTH(L587)=12, MONTH(L587)&lt;=5), "Dry Season", "Wet Season")</f>
        <v>Dry Season</v>
      </c>
      <c r="T587" s="1">
        <v>1</v>
      </c>
      <c r="U587" s="1">
        <v>1</v>
      </c>
      <c r="V587" s="1">
        <v>0</v>
      </c>
      <c r="W587" s="2">
        <f>IF(ISNUMBER(SEARCH("N/A", X587)), 0, 1)</f>
        <v>0</v>
      </c>
      <c r="X587" s="1" t="s">
        <v>44</v>
      </c>
      <c r="Y587" s="1"/>
      <c r="Z587" s="1"/>
      <c r="AA587" s="11" cm="1">
        <f t="array" ref="AA587">IF(ISBLANK(Y587), 0, VINCentyInvDistance(F587,G587,Y587,Z587))</f>
        <v>0</v>
      </c>
      <c r="AB587" s="1">
        <v>0</v>
      </c>
      <c r="AC587" s="1">
        <v>0</v>
      </c>
      <c r="AD587" s="1">
        <v>0</v>
      </c>
      <c r="AE587" s="1">
        <v>57</v>
      </c>
      <c r="AF587" s="1">
        <v>1</v>
      </c>
      <c r="AG587" s="1" t="str">
        <f>TRIM(MID(SUBSTITUTE($H587,",",REPT(" ",200)),(LEN($H587)-LEN(SUBSTITUTE($H587,",",""))-4)*200+1,200))</f>
        <v>Tagum</v>
      </c>
      <c r="AH587" s="1" t="str">
        <f>TRIM(MID(SUBSTITUTE($H587,",",REPT(" ",200)),(LEN($H587)-LEN(SUBSTITUTE($H587,",",""))-3)*200+1,200))</f>
        <v>Davao del Norte</v>
      </c>
      <c r="AI587" s="1" t="str">
        <f>TRIM(MID(SUBSTITUTE($H587,",",REPT(" ",200)),(LEN($H587)-LEN(SUBSTITUTE($H587,",",""))-2)*200+1,200))</f>
        <v>Davao Region</v>
      </c>
      <c r="AJ587" s="1" t="str">
        <f>TRIM(MID(SUBSTITUTE($H587,",",REPT(" ",200)),(LEN($H587)-LEN(SUBSTITUTE($H587,",",""))-0)*200+1,200))</f>
        <v>Philippines</v>
      </c>
      <c r="AL587" s="6">
        <v>2</v>
      </c>
      <c r="AM587" s="1"/>
    </row>
    <row r="588" spans="1:39" ht="12.75" customHeight="1">
      <c r="A588" s="1"/>
      <c r="B588" s="1" t="s">
        <v>5308</v>
      </c>
      <c r="C588" s="1" t="s">
        <v>6054</v>
      </c>
      <c r="D588" s="3" t="str">
        <f ca="1">IFERROR(__xludf.DUMMYFUNCTION("PROPER(REGEXEXTRACT(B1506, ""(?:https?:\/\/)?(?:www\.)?([a-zA-Z0-9-]+)\.""))"),"Skyscanner")</f>
        <v>Skyscanner</v>
      </c>
      <c r="E588" s="1" t="s">
        <v>5358</v>
      </c>
      <c r="F588" s="1">
        <v>7.4204033000000003</v>
      </c>
      <c r="G588" s="1">
        <v>125.82149459999999</v>
      </c>
      <c r="H588" s="1" t="s">
        <v>5359</v>
      </c>
      <c r="I588" s="1" t="s">
        <v>4252</v>
      </c>
      <c r="J588" s="1">
        <f>IF(K588="URBAN",1,IF(K588="SUBURBAN",2,IF(K588="RURAL",3,"")))</f>
        <v>3</v>
      </c>
      <c r="K588" s="1" t="s">
        <v>541</v>
      </c>
      <c r="L588" s="18">
        <v>46082</v>
      </c>
      <c r="M588" s="49">
        <v>0.58333333333333337</v>
      </c>
      <c r="N588" s="18">
        <v>46083</v>
      </c>
      <c r="O588" s="56">
        <v>0.5</v>
      </c>
      <c r="P588" s="31" t="str">
        <f>TEXT($L588, "dddd")</f>
        <v>Sunday</v>
      </c>
      <c r="Q588" s="39" t="s">
        <v>111</v>
      </c>
      <c r="R588" s="39">
        <v>1560</v>
      </c>
      <c r="S588" s="1" t="str">
        <f>IF(OR(MONTH(L588)=12, MONTH(L588)&lt;=5), "Dry Season", "Wet Season")</f>
        <v>Dry Season</v>
      </c>
      <c r="T588" s="1">
        <v>1</v>
      </c>
      <c r="U588" s="1">
        <v>1</v>
      </c>
      <c r="V588" s="1">
        <v>0</v>
      </c>
      <c r="W588" s="2">
        <f>IF(ISNUMBER(SEARCH("N/A", X588)), 0, 1)</f>
        <v>1</v>
      </c>
      <c r="X588" s="1" t="s">
        <v>4107</v>
      </c>
      <c r="Y588" s="1">
        <v>7.4457550000000001</v>
      </c>
      <c r="Z588" s="1">
        <v>125.80897</v>
      </c>
      <c r="AA588" s="11" cm="1">
        <f t="array" ref="AA588">IF(ISBLANK(Y588), 0, VINCentyInvDistance(F588,G588,Y588,Z588))</f>
        <v>3126.0827672214709</v>
      </c>
      <c r="AB588" s="1">
        <v>0</v>
      </c>
      <c r="AC588" s="1">
        <v>8</v>
      </c>
      <c r="AD588" s="1">
        <v>0</v>
      </c>
      <c r="AE588" s="1">
        <v>106</v>
      </c>
      <c r="AF588" s="1">
        <v>1</v>
      </c>
      <c r="AG588" s="1" t="s">
        <v>4108</v>
      </c>
      <c r="AH588" s="1" t="s">
        <v>4109</v>
      </c>
      <c r="AI588" s="1" t="str">
        <f>TRIM(MID(SUBSTITUTE($H588,",",REPT(" ",200)),(LEN($H588)-LEN(SUBSTITUTE($H588,",",""))-2)*200+1,200))</f>
        <v>Davao Region</v>
      </c>
      <c r="AJ588" s="1" t="s">
        <v>55</v>
      </c>
      <c r="AK588" t="s">
        <v>16964</v>
      </c>
      <c r="AL588" s="2">
        <v>0</v>
      </c>
      <c r="AM588" s="1"/>
    </row>
    <row r="589" spans="1:39" ht="12.75" customHeight="1">
      <c r="A589" s="1"/>
      <c r="B589" s="1" t="s">
        <v>6057</v>
      </c>
      <c r="C589" s="1" t="s">
        <v>5403</v>
      </c>
      <c r="D589" s="3" t="str">
        <f ca="1">IFERROR(__xludf.DUMMYFUNCTION("PROPER(REGEXEXTRACT(B1510, ""(?:https?:\/\/)?(?:www\.)?([a-zA-Z0-9-]+)\.""))"),"Google")</f>
        <v>Google</v>
      </c>
      <c r="E589" s="1" t="s">
        <v>4105</v>
      </c>
      <c r="F589" s="1">
        <v>9.8481874999999999</v>
      </c>
      <c r="G589" s="1">
        <v>126.04593749999999</v>
      </c>
      <c r="H589" s="1" t="s">
        <v>4106</v>
      </c>
      <c r="I589" s="1" t="s">
        <v>4252</v>
      </c>
      <c r="J589" s="1">
        <f>IF(K589="URBAN",1,IF(K589="SUBURBAN",2,IF(K589="RURAL",3,"")))</f>
        <v>3</v>
      </c>
      <c r="K589" s="1" t="s">
        <v>541</v>
      </c>
      <c r="L589" s="18">
        <v>46082</v>
      </c>
      <c r="M589" s="49">
        <v>0.625</v>
      </c>
      <c r="N589" s="18">
        <v>46083</v>
      </c>
      <c r="O589" s="56">
        <v>0.5</v>
      </c>
      <c r="P589" s="31" t="str">
        <f>TEXT($L589, "dddd")</f>
        <v>Sunday</v>
      </c>
      <c r="Q589" s="39" t="s">
        <v>111</v>
      </c>
      <c r="R589" s="39">
        <v>377</v>
      </c>
      <c r="S589" s="1" t="str">
        <f>IF(OR(MONTH(L589)=12, MONTH(L589)&lt;=5), "Dry Season", "Wet Season")</f>
        <v>Dry Season</v>
      </c>
      <c r="T589" s="1">
        <v>1</v>
      </c>
      <c r="U589" s="1">
        <v>1</v>
      </c>
      <c r="V589" s="1">
        <v>0</v>
      </c>
      <c r="W589" s="2">
        <f>IF(ISNUMBER(SEARCH("N/A", X589)), 0, 1)</f>
        <v>0</v>
      </c>
      <c r="X589" s="1" t="s">
        <v>44</v>
      </c>
      <c r="Y589" s="1"/>
      <c r="Z589" s="1"/>
      <c r="AA589" s="11" cm="1">
        <f t="array" ref="AA589">IF(ISBLANK(Y589), 0, VINCentyInvDistance(F589,G589,Y589,Z589))</f>
        <v>0</v>
      </c>
      <c r="AB589" s="1">
        <v>0</v>
      </c>
      <c r="AC589" s="1">
        <v>0</v>
      </c>
      <c r="AD589" s="1">
        <v>0</v>
      </c>
      <c r="AE589" s="1">
        <v>1</v>
      </c>
      <c r="AF589" s="1">
        <v>1</v>
      </c>
      <c r="AG589" s="1" t="str">
        <f>TRIM(MID(SUBSTITUTE($H589,",",REPT(" ",200)),(LEN($H589)-LEN(SUBSTITUTE($H589,",",""))-4)*200+1,200))</f>
        <v>Pilar</v>
      </c>
      <c r="AH589" s="1" t="str">
        <f>TRIM(MID(SUBSTITUTE($H589,",",REPT(" ",200)),(LEN($H589)-LEN(SUBSTITUTE($H589,",",""))-3)*200+1,200))</f>
        <v>Surigao del Norte</v>
      </c>
      <c r="AI589" s="1" t="str">
        <f>TRIM(MID(SUBSTITUTE($H589,",",REPT(" ",200)),(LEN($H589)-LEN(SUBSTITUTE($H589,",",""))-2)*200+1,200))</f>
        <v>Caraga</v>
      </c>
      <c r="AJ589" s="1" t="str">
        <f>TRIM(MID(SUBSTITUTE($H589,",",REPT(" ",200)),(LEN($H589)-LEN(SUBSTITUTE($H589,",",""))-0)*200+1,200))</f>
        <v>Philippines</v>
      </c>
      <c r="AL589" s="6">
        <v>2</v>
      </c>
      <c r="AM589" s="1"/>
    </row>
    <row r="590" spans="1:39" ht="12.75" customHeight="1">
      <c r="A590" s="1"/>
      <c r="B590" s="1" t="s">
        <v>4111</v>
      </c>
      <c r="C590" s="1" t="s">
        <v>6058</v>
      </c>
      <c r="D590" s="3" t="str">
        <f ca="1">IFERROR(__xludf.DUMMYFUNCTION("PROPER(REGEXEXTRACT(B1511, ""(?:https?:\/\/)?(?:www\.)?([a-zA-Z0-9-]+)\.""))"),"Skyscanner")</f>
        <v>Skyscanner</v>
      </c>
      <c r="E590" s="1" t="s">
        <v>6059</v>
      </c>
      <c r="F590" s="1">
        <v>7.4585097999999999</v>
      </c>
      <c r="G590" s="1">
        <v>125.820491</v>
      </c>
      <c r="H590" s="1" t="s">
        <v>6060</v>
      </c>
      <c r="I590" s="1" t="s">
        <v>3715</v>
      </c>
      <c r="J590" s="1">
        <f>IF(K590="URBAN",1,IF(K590="SUBURBAN",2,IF(K590="RURAL",3,"")))</f>
        <v>3</v>
      </c>
      <c r="K590" s="1" t="s">
        <v>541</v>
      </c>
      <c r="L590" s="18">
        <v>46082</v>
      </c>
      <c r="M590" s="49">
        <v>0.58333333333333337</v>
      </c>
      <c r="N590" s="18">
        <v>46083</v>
      </c>
      <c r="O590" s="56">
        <v>0.5</v>
      </c>
      <c r="P590" s="31" t="str">
        <f>TEXT($L590, "dddd")</f>
        <v>Sunday</v>
      </c>
      <c r="Q590" s="39" t="s">
        <v>1266</v>
      </c>
      <c r="R590" s="39">
        <v>491</v>
      </c>
      <c r="S590" s="1" t="str">
        <f>IF(OR(MONTH(L590)=12, MONTH(L590)&lt;=5), "Dry Season", "Wet Season")</f>
        <v>Dry Season</v>
      </c>
      <c r="T590" s="1">
        <v>1</v>
      </c>
      <c r="U590" s="1">
        <v>0</v>
      </c>
      <c r="V590" s="1">
        <v>0</v>
      </c>
      <c r="W590" s="2">
        <f>IF(ISNUMBER(SEARCH("N/A", X590)), 0, 1)</f>
        <v>1</v>
      </c>
      <c r="X590" s="1" t="s">
        <v>4107</v>
      </c>
      <c r="Y590" s="1">
        <v>7.4457550000000001</v>
      </c>
      <c r="Z590" s="1">
        <v>125.80897</v>
      </c>
      <c r="AA590" s="11" cm="1">
        <f t="array" ref="AA590">IF(ISBLANK(Y590), 0, VINCentyInvDistance(F590,G590,Y590,Z590))</f>
        <v>1899.2412104033244</v>
      </c>
      <c r="AB590" s="1">
        <v>0</v>
      </c>
      <c r="AC590" s="1">
        <v>4.8</v>
      </c>
      <c r="AD590" s="1">
        <v>4.9000000000000004</v>
      </c>
      <c r="AE590" s="1">
        <v>3</v>
      </c>
      <c r="AF590" s="1">
        <v>1</v>
      </c>
      <c r="AG590" s="1" t="s">
        <v>4108</v>
      </c>
      <c r="AH590" s="1" t="s">
        <v>4109</v>
      </c>
      <c r="AI590" s="1" t="str">
        <f>TRIM(MID(SUBSTITUTE($H590,",",REPT(" ",200)),(LEN($H590)-LEN(SUBSTITUTE($H590,",",""))-2)*200+1,200))</f>
        <v>Davao Region</v>
      </c>
      <c r="AJ590" s="1" t="s">
        <v>55</v>
      </c>
      <c r="AK590" t="s">
        <v>4110</v>
      </c>
      <c r="AL590" s="6">
        <v>2</v>
      </c>
      <c r="AM590" s="1"/>
    </row>
    <row r="591" spans="1:39" ht="12.75" customHeight="1">
      <c r="A591" s="1"/>
      <c r="B591" s="1" t="s">
        <v>6061</v>
      </c>
      <c r="C591" s="1" t="s">
        <v>5494</v>
      </c>
      <c r="D591" s="3" t="str">
        <f ca="1">IFERROR(__xludf.DUMMYFUNCTION("PROPER(REGEXEXTRACT(B1512, ""(?:https?:\/\/)?(?:www\.)?([a-zA-Z0-9-]+)\.""))"),"Google")</f>
        <v>Google</v>
      </c>
      <c r="E591" s="1" t="s">
        <v>5495</v>
      </c>
      <c r="F591" s="1">
        <v>7.4560256000000003</v>
      </c>
      <c r="G591" s="1">
        <v>125.8049764</v>
      </c>
      <c r="H591" s="1" t="s">
        <v>5496</v>
      </c>
      <c r="I591" s="1" t="s">
        <v>4252</v>
      </c>
      <c r="J591" s="1">
        <f>IF(K591="URBAN",1,IF(K591="SUBURBAN",2,IF(K591="RURAL",3,"")))</f>
        <v>3</v>
      </c>
      <c r="K591" s="1" t="s">
        <v>541</v>
      </c>
      <c r="L591" s="18">
        <v>46082</v>
      </c>
      <c r="M591" s="49">
        <v>0.625</v>
      </c>
      <c r="N591" s="18">
        <v>46083</v>
      </c>
      <c r="O591" s="56">
        <v>0.5</v>
      </c>
      <c r="P591" s="31" t="str">
        <f>TEXT($L591, "dddd")</f>
        <v>Sunday</v>
      </c>
      <c r="Q591" s="39" t="s">
        <v>207</v>
      </c>
      <c r="R591" s="39">
        <v>8983</v>
      </c>
      <c r="S591" s="1" t="str">
        <f>IF(OR(MONTH(L591)=12, MONTH(L591)&lt;=5), "Dry Season", "Wet Season")</f>
        <v>Dry Season</v>
      </c>
      <c r="T591" s="1">
        <v>1</v>
      </c>
      <c r="U591" s="1">
        <v>0</v>
      </c>
      <c r="V591" s="1">
        <v>0</v>
      </c>
      <c r="W591" s="2">
        <f>IF(ISNUMBER(SEARCH("N/A", X591)), 0, 1)</f>
        <v>1</v>
      </c>
      <c r="X591" s="1" t="s">
        <v>4107</v>
      </c>
      <c r="Y591" s="1">
        <v>7.4457550000000001</v>
      </c>
      <c r="Z591" s="1">
        <v>125.80897</v>
      </c>
      <c r="AA591" s="11" cm="1">
        <f t="array" ref="AA591">IF(ISBLANK(Y591), 0, VINCentyInvDistance(F591,G591,Y591,Z591))</f>
        <v>1218.4029044062975</v>
      </c>
      <c r="AB591" s="1">
        <v>0</v>
      </c>
      <c r="AC591" s="1">
        <v>0</v>
      </c>
      <c r="AD591" s="1">
        <v>0</v>
      </c>
      <c r="AE591" s="1">
        <v>202</v>
      </c>
      <c r="AF591" s="1">
        <v>1</v>
      </c>
      <c r="AG591" s="1" t="s">
        <v>4108</v>
      </c>
      <c r="AH591" s="1" t="s">
        <v>4109</v>
      </c>
      <c r="AI591" s="1" t="str">
        <f>TRIM(MID(SUBSTITUTE($H591,",",REPT(" ",200)),(LEN($H591)-LEN(SUBSTITUTE($H591,",",""))-2)*200+1,200))</f>
        <v>Davao Region</v>
      </c>
      <c r="AJ591" s="1" t="s">
        <v>55</v>
      </c>
      <c r="AL591" s="2">
        <v>0</v>
      </c>
      <c r="AM591" s="1"/>
    </row>
    <row r="592" spans="1:39" ht="12.75" customHeight="1">
      <c r="A592" s="1"/>
      <c r="B592" s="1" t="s">
        <v>6062</v>
      </c>
      <c r="C592" s="1" t="s">
        <v>5461</v>
      </c>
      <c r="D592" s="3" t="str">
        <f ca="1">IFERROR(__xludf.DUMMYFUNCTION("PROPER(REGEXEXTRACT(B1513, ""(?:https?:\/\/)?(?:www\.)?([a-zA-Z0-9-]+)\.""))"),"Google")</f>
        <v>Google</v>
      </c>
      <c r="E592" s="1" t="s">
        <v>5462</v>
      </c>
      <c r="F592" s="1">
        <v>10.30129</v>
      </c>
      <c r="G592" s="1">
        <v>123.99432</v>
      </c>
      <c r="H592" s="1" t="s">
        <v>6063</v>
      </c>
      <c r="I592" s="1" t="s">
        <v>4252</v>
      </c>
      <c r="J592" s="1">
        <f>IF(K592="URBAN",1,IF(K592="SUBURBAN",2,IF(K592="RURAL",3,"")))</f>
        <v>3</v>
      </c>
      <c r="K592" s="1" t="s">
        <v>541</v>
      </c>
      <c r="L592" s="18">
        <v>46082</v>
      </c>
      <c r="M592" s="49">
        <v>0.625</v>
      </c>
      <c r="N592" s="18">
        <v>46083</v>
      </c>
      <c r="O592" s="56">
        <v>0.5</v>
      </c>
      <c r="P592" s="31" t="str">
        <f>TEXT($L592, "dddd")</f>
        <v>Sunday</v>
      </c>
      <c r="Q592" s="39" t="s">
        <v>207</v>
      </c>
      <c r="R592" s="39">
        <v>1215</v>
      </c>
      <c r="S592" s="1" t="str">
        <f>IF(OR(MONTH(L592)=12, MONTH(L592)&lt;=5), "Dry Season", "Wet Season")</f>
        <v>Dry Season</v>
      </c>
      <c r="T592" s="1">
        <v>1</v>
      </c>
      <c r="U592" s="1">
        <v>0</v>
      </c>
      <c r="V592" s="1">
        <v>1</v>
      </c>
      <c r="W592" s="2">
        <f>IF(ISNUMBER(SEARCH("N/A", X592)), 0, 1)</f>
        <v>0</v>
      </c>
      <c r="X592" s="1" t="s">
        <v>44</v>
      </c>
      <c r="Y592" s="1"/>
      <c r="Z592" s="1"/>
      <c r="AA592" s="11" cm="1">
        <f t="array" ref="AA592">IF(ISBLANK(Y592), 0, VINCentyInvDistance(F592,G592,Y592,Z592))</f>
        <v>0</v>
      </c>
      <c r="AB592" s="1">
        <v>0</v>
      </c>
      <c r="AC592" s="1">
        <v>0</v>
      </c>
      <c r="AD592" s="1">
        <v>0</v>
      </c>
      <c r="AE592" s="1">
        <v>43</v>
      </c>
      <c r="AF592" s="1">
        <v>1</v>
      </c>
      <c r="AG592" s="1" t="s">
        <v>731</v>
      </c>
      <c r="AH592" s="1" t="s">
        <v>731</v>
      </c>
      <c r="AI592" s="1"/>
      <c r="AJ592" s="1" t="s">
        <v>55</v>
      </c>
      <c r="AL592" s="1">
        <v>3</v>
      </c>
      <c r="AM592" s="1" t="s">
        <v>6064</v>
      </c>
    </row>
    <row r="593" spans="1:39" ht="12.75" customHeight="1">
      <c r="A593" s="1"/>
      <c r="B593" s="1" t="s">
        <v>5440</v>
      </c>
      <c r="C593" s="1" t="s">
        <v>6068</v>
      </c>
      <c r="D593" s="3" t="str">
        <f ca="1">IFERROR(__xludf.DUMMYFUNCTION("PROPER(REGEXEXTRACT(B1517, ""(?:https?:\/\/)?(?:www\.)?([a-zA-Z0-9-]+)\.""))"),"Skyscanner")</f>
        <v>Skyscanner</v>
      </c>
      <c r="E593" s="1" t="s">
        <v>5442</v>
      </c>
      <c r="F593" s="1">
        <v>7.4470783999999997</v>
      </c>
      <c r="G593" s="1">
        <v>125.80948530000001</v>
      </c>
      <c r="H593" s="1" t="s">
        <v>5443</v>
      </c>
      <c r="I593" s="1" t="s">
        <v>4252</v>
      </c>
      <c r="J593" s="1">
        <f>IF(K593="URBAN",1,IF(K593="SUBURBAN",2,IF(K593="RURAL",3,"")))</f>
        <v>3</v>
      </c>
      <c r="K593" s="1" t="s">
        <v>541</v>
      </c>
      <c r="L593" s="18">
        <v>46082</v>
      </c>
      <c r="M593" s="49">
        <v>0.58333333333333337</v>
      </c>
      <c r="N593" s="18">
        <v>46083</v>
      </c>
      <c r="O593" s="56">
        <v>0.5</v>
      </c>
      <c r="P593" s="31" t="str">
        <f>TEXT($L593, "dddd")</f>
        <v>Sunday</v>
      </c>
      <c r="Q593" s="39" t="s">
        <v>43</v>
      </c>
      <c r="R593" s="39">
        <v>2329</v>
      </c>
      <c r="S593" s="1" t="str">
        <f>IF(OR(MONTH(L593)=12, MONTH(L593)&lt;=5), "Dry Season", "Wet Season")</f>
        <v>Dry Season</v>
      </c>
      <c r="T593" s="1">
        <v>2</v>
      </c>
      <c r="U593" s="1">
        <v>1</v>
      </c>
      <c r="V593" s="1">
        <v>0</v>
      </c>
      <c r="W593" s="2">
        <f>IF(ISNUMBER(SEARCH("N/A", X593)), 0, 1)</f>
        <v>1</v>
      </c>
      <c r="X593" s="1" t="s">
        <v>4107</v>
      </c>
      <c r="Y593" s="1">
        <v>7.4457550000000001</v>
      </c>
      <c r="Z593" s="1">
        <v>125.80897</v>
      </c>
      <c r="AA593" s="11" cm="1">
        <f t="array" ref="AA593">IF(ISBLANK(Y593), 0, VINCentyInvDistance(F593,G593,Y593,Z593))</f>
        <v>157.0237755303782</v>
      </c>
      <c r="AB593" s="1">
        <v>0</v>
      </c>
      <c r="AC593" s="1">
        <v>8</v>
      </c>
      <c r="AD593" s="1">
        <v>3.6</v>
      </c>
      <c r="AE593" s="1">
        <v>106</v>
      </c>
      <c r="AF593" s="1">
        <v>1</v>
      </c>
      <c r="AG593" s="1" t="s">
        <v>4108</v>
      </c>
      <c r="AH593" s="1" t="s">
        <v>4109</v>
      </c>
      <c r="AI593" s="1" t="str">
        <f>TRIM(MID(SUBSTITUTE($H593,",",REPT(" ",200)),(LEN($H593)-LEN(SUBSTITUTE($H593,",",""))-2)*200+1,200))</f>
        <v>Davao Region</v>
      </c>
      <c r="AJ593" s="1" t="s">
        <v>55</v>
      </c>
      <c r="AK593" t="s">
        <v>16964</v>
      </c>
      <c r="AL593" s="2">
        <v>0</v>
      </c>
      <c r="AM593" s="1"/>
    </row>
    <row r="594" spans="1:39" ht="12.75" customHeight="1">
      <c r="A594" s="1"/>
      <c r="B594" s="1" t="s">
        <v>6069</v>
      </c>
      <c r="C594" s="1" t="s">
        <v>5475</v>
      </c>
      <c r="D594" s="3" t="str">
        <f ca="1">IFERROR(__xludf.DUMMYFUNCTION("PROPER(REGEXEXTRACT(B1518, ""(?:https?:\/\/)?(?:www\.)?([a-zA-Z0-9-]+)\.""))"),"Google")</f>
        <v>Google</v>
      </c>
      <c r="E594" s="1" t="s">
        <v>5476</v>
      </c>
      <c r="F594" s="1">
        <v>7.4476668000000004</v>
      </c>
      <c r="G594" s="1">
        <v>125.8057281</v>
      </c>
      <c r="H594" s="1" t="s">
        <v>5477</v>
      </c>
      <c r="I594" s="1" t="s">
        <v>4252</v>
      </c>
      <c r="J594" s="1">
        <f>IF(K594="URBAN",1,IF(K594="SUBURBAN",2,IF(K594="RURAL",3,"")))</f>
        <v>3</v>
      </c>
      <c r="K594" s="1" t="s">
        <v>541</v>
      </c>
      <c r="L594" s="18">
        <v>46082</v>
      </c>
      <c r="M594" s="49">
        <v>0.625</v>
      </c>
      <c r="N594" s="18">
        <v>46083</v>
      </c>
      <c r="O594" s="56">
        <v>0.5</v>
      </c>
      <c r="P594" s="31" t="str">
        <f>TEXT($L594, "dddd")</f>
        <v>Sunday</v>
      </c>
      <c r="Q594" s="39" t="s">
        <v>111</v>
      </c>
      <c r="R594" s="39">
        <v>3372</v>
      </c>
      <c r="S594" s="1" t="str">
        <f>IF(OR(MONTH(L594)=12, MONTH(L594)&lt;=5), "Dry Season", "Wet Season")</f>
        <v>Dry Season</v>
      </c>
      <c r="T594" s="1">
        <v>1</v>
      </c>
      <c r="U594" s="1">
        <v>0</v>
      </c>
      <c r="V594" s="1">
        <v>0</v>
      </c>
      <c r="W594" s="2">
        <f>IF(ISNUMBER(SEARCH("N/A", X594)), 0, 1)</f>
        <v>1</v>
      </c>
      <c r="X594" s="1" t="s">
        <v>4107</v>
      </c>
      <c r="Y594" s="1">
        <v>7.4457550000000001</v>
      </c>
      <c r="Z594" s="1">
        <v>125.80897</v>
      </c>
      <c r="AA594" s="11" cm="1">
        <f t="array" ref="AA594">IF(ISBLANK(Y594), 0, VINCentyInvDistance(F594,G594,Y594,Z594))</f>
        <v>415.65518320073579</v>
      </c>
      <c r="AB594" s="1">
        <v>0</v>
      </c>
      <c r="AC594" s="1">
        <v>0</v>
      </c>
      <c r="AD594" s="1">
        <v>0</v>
      </c>
      <c r="AE594" s="1">
        <v>21</v>
      </c>
      <c r="AF594" s="1">
        <v>1</v>
      </c>
      <c r="AG594" s="1" t="s">
        <v>4108</v>
      </c>
      <c r="AH594" s="1" t="s">
        <v>4109</v>
      </c>
      <c r="AI594" s="1" t="str">
        <f>TRIM(MID(SUBSTITUTE($H594,",",REPT(" ",200)),(LEN($H594)-LEN(SUBSTITUTE($H594,",",""))-2)*200+1,200))</f>
        <v>Davao Region</v>
      </c>
      <c r="AJ594" s="1" t="s">
        <v>55</v>
      </c>
      <c r="AL594" s="2">
        <v>0</v>
      </c>
      <c r="AM594" s="1"/>
    </row>
    <row r="595" spans="1:39" ht="12.75" customHeight="1">
      <c r="A595" s="1"/>
      <c r="B595" s="1" t="s">
        <v>5488</v>
      </c>
      <c r="C595" s="1" t="s">
        <v>6078</v>
      </c>
      <c r="D595" s="3" t="str">
        <f ca="1">IFERROR(__xludf.DUMMYFUNCTION("PROPER(REGEXEXTRACT(B1521, ""(?:https?:\/\/)?(?:www\.)?([a-zA-Z0-9-]+)\.""))"),"Skyscanner")</f>
        <v>Skyscanner</v>
      </c>
      <c r="E595" s="1" t="s">
        <v>5450</v>
      </c>
      <c r="F595" s="1">
        <v>7.4428010999999996</v>
      </c>
      <c r="G595" s="1">
        <v>125.7718093</v>
      </c>
      <c r="H595" s="1" t="s">
        <v>5451</v>
      </c>
      <c r="I595" s="1" t="s">
        <v>4252</v>
      </c>
      <c r="J595" s="1">
        <f>IF(K595="URBAN",1,IF(K595="SUBURBAN",2,IF(K595="RURAL",3,"")))</f>
        <v>3</v>
      </c>
      <c r="K595" s="1" t="s">
        <v>541</v>
      </c>
      <c r="L595" s="18">
        <v>46082</v>
      </c>
      <c r="M595" s="49">
        <v>0.58333333333333337</v>
      </c>
      <c r="N595" s="18">
        <v>46083</v>
      </c>
      <c r="O595" s="56">
        <v>0.45833333333333331</v>
      </c>
      <c r="P595" s="31" t="str">
        <f>TEXT($L595, "dddd")</f>
        <v>Sunday</v>
      </c>
      <c r="Q595" s="39" t="s">
        <v>111</v>
      </c>
      <c r="R595" s="39">
        <v>13332</v>
      </c>
      <c r="S595" s="1" t="str">
        <f>IF(OR(MONTH(L595)=12, MONTH(L595)&lt;=5), "Dry Season", "Wet Season")</f>
        <v>Dry Season</v>
      </c>
      <c r="T595" s="1">
        <v>1</v>
      </c>
      <c r="U595" s="1">
        <v>1</v>
      </c>
      <c r="V595" s="1">
        <v>0</v>
      </c>
      <c r="W595" s="2">
        <f>IF(ISNUMBER(SEARCH("N/A", X595)), 0, 1)</f>
        <v>1</v>
      </c>
      <c r="X595" s="1" t="s">
        <v>4107</v>
      </c>
      <c r="Y595" s="1">
        <v>7.4457550000000001</v>
      </c>
      <c r="Z595" s="1">
        <v>125.80897</v>
      </c>
      <c r="AA595" s="11" cm="1">
        <f t="array" ref="AA595">IF(ISBLANK(Y595), 0, VINCentyInvDistance(F595,G595,Y595,Z595))</f>
        <v>4115.0612438372273</v>
      </c>
      <c r="AB595" s="1">
        <v>0</v>
      </c>
      <c r="AC595" s="1">
        <v>0</v>
      </c>
      <c r="AD595" s="1">
        <v>0</v>
      </c>
      <c r="AE595" s="1">
        <v>9</v>
      </c>
      <c r="AF595" s="1">
        <v>1</v>
      </c>
      <c r="AG595" s="1" t="s">
        <v>4108</v>
      </c>
      <c r="AH595" s="1" t="s">
        <v>4109</v>
      </c>
      <c r="AI595" s="1" t="str">
        <f>TRIM(MID(SUBSTITUTE($H595,",",REPT(" ",200)),(LEN($H595)-LEN(SUBSTITUTE($H595,",",""))-2)*200+1,200))</f>
        <v>Davao Region</v>
      </c>
      <c r="AJ595" s="1" t="s">
        <v>55</v>
      </c>
      <c r="AK595" t="s">
        <v>5492</v>
      </c>
      <c r="AL595" s="2">
        <v>0</v>
      </c>
      <c r="AM595" s="1"/>
    </row>
    <row r="596" spans="1:39" ht="12.75" customHeight="1">
      <c r="A596" s="1"/>
      <c r="B596" s="1" t="s">
        <v>6080</v>
      </c>
      <c r="C596" s="1" t="s">
        <v>6081</v>
      </c>
      <c r="D596" s="3" t="str">
        <f ca="1">IFERROR(__xludf.DUMMYFUNCTION("PROPER(REGEXEXTRACT(B1523, ""(?:https?:\/\/)?(?:www\.)?([a-zA-Z0-9-]+)\.""))"),"Google")</f>
        <v>Google</v>
      </c>
      <c r="E596" s="1" t="s">
        <v>6082</v>
      </c>
      <c r="F596" s="1">
        <v>7.4517386999999999</v>
      </c>
      <c r="G596" s="1">
        <v>125.8172915</v>
      </c>
      <c r="H596" s="1" t="s">
        <v>5278</v>
      </c>
      <c r="I596" s="1" t="s">
        <v>4252</v>
      </c>
      <c r="J596" s="1">
        <f>IF(K596="URBAN",1,IF(K596="SUBURBAN",2,IF(K596="RURAL",3,"")))</f>
        <v>3</v>
      </c>
      <c r="K596" s="1" t="s">
        <v>541</v>
      </c>
      <c r="L596" s="18">
        <v>46082</v>
      </c>
      <c r="M596" s="49">
        <v>0.625</v>
      </c>
      <c r="N596" s="18">
        <v>46083</v>
      </c>
      <c r="O596" s="56">
        <v>0.5</v>
      </c>
      <c r="P596" s="31" t="str">
        <f>TEXT($L596, "dddd")</f>
        <v>Sunday</v>
      </c>
      <c r="Q596" s="39" t="s">
        <v>207</v>
      </c>
      <c r="R596" s="39">
        <v>4727</v>
      </c>
      <c r="S596" s="1" t="str">
        <f>IF(OR(MONTH(L596)=12, MONTH(L596)&lt;=5), "Dry Season", "Wet Season")</f>
        <v>Dry Season</v>
      </c>
      <c r="T596" s="1">
        <v>1</v>
      </c>
      <c r="U596" s="1">
        <v>0</v>
      </c>
      <c r="V596" s="1">
        <v>0</v>
      </c>
      <c r="W596" s="2">
        <f>IF(ISNUMBER(SEARCH("N/A", X596)), 0, 1)</f>
        <v>0</v>
      </c>
      <c r="X596" s="1" t="s">
        <v>44</v>
      </c>
      <c r="Y596" s="1"/>
      <c r="Z596" s="1"/>
      <c r="AA596" s="11" cm="1">
        <f t="array" ref="AA596">IF(ISBLANK(Y596), 0, VINCentyInvDistance(F596,G596,Y596,Z596))</f>
        <v>0</v>
      </c>
      <c r="AB596" s="1">
        <v>0</v>
      </c>
      <c r="AC596" s="1">
        <v>0</v>
      </c>
      <c r="AD596" s="1">
        <v>0</v>
      </c>
      <c r="AE596" s="1">
        <v>31</v>
      </c>
      <c r="AF596" s="1">
        <v>1</v>
      </c>
      <c r="AG596" s="1" t="str">
        <f>TRIM(MID(SUBSTITUTE($H596,",",REPT(" ",200)),(LEN($H596)-LEN(SUBSTITUTE($H596,",",""))-4)*200+1,200))</f>
        <v>Tagum</v>
      </c>
      <c r="AH596" s="1" t="str">
        <f>TRIM(MID(SUBSTITUTE($H596,",",REPT(" ",200)),(LEN($H596)-LEN(SUBSTITUTE($H596,",",""))-3)*200+1,200))</f>
        <v>Davao del Norte</v>
      </c>
      <c r="AI596" s="1" t="str">
        <f>TRIM(MID(SUBSTITUTE($H596,",",REPT(" ",200)),(LEN($H596)-LEN(SUBSTITUTE($H596,",",""))-2)*200+1,200))</f>
        <v>Davao Region</v>
      </c>
      <c r="AJ596" s="1" t="str">
        <f>TRIM(MID(SUBSTITUTE($H596,",",REPT(" ",200)),(LEN($H596)-LEN(SUBSTITUTE($H596,",",""))-0)*200+1,200))</f>
        <v>Philippines</v>
      </c>
      <c r="AL596" s="2">
        <v>0</v>
      </c>
      <c r="AM596" s="1"/>
    </row>
    <row r="597" spans="1:39" ht="12.75" customHeight="1">
      <c r="A597" s="1"/>
      <c r="B597" s="1" t="s">
        <v>5430</v>
      </c>
      <c r="C597" s="1" t="s">
        <v>6091</v>
      </c>
      <c r="D597" s="3" t="str">
        <f ca="1">IFERROR(__xludf.DUMMYFUNCTION("PROPER(REGEXEXTRACT(B1528, ""(?:https?:\/\/)?(?:www\.)?([a-zA-Z0-9-]+)\.""))"),"Google")</f>
        <v>Google</v>
      </c>
      <c r="E597" s="1" t="s">
        <v>6092</v>
      </c>
      <c r="F597" s="1">
        <v>7.4480788000000002</v>
      </c>
      <c r="G597" s="1">
        <v>125.80559820000001</v>
      </c>
      <c r="H597" s="1" t="s">
        <v>5504</v>
      </c>
      <c r="I597" s="1" t="s">
        <v>4252</v>
      </c>
      <c r="J597" s="1">
        <f>IF(K597="URBAN",1,IF(K597="SUBURBAN",2,IF(K597="RURAL",3,"")))</f>
        <v>3</v>
      </c>
      <c r="K597" s="1" t="s">
        <v>541</v>
      </c>
      <c r="L597" s="18">
        <v>46082</v>
      </c>
      <c r="M597" s="49">
        <v>0.625</v>
      </c>
      <c r="N597" s="18">
        <v>46083</v>
      </c>
      <c r="O597" s="56">
        <v>0.5</v>
      </c>
      <c r="P597" s="31" t="str">
        <f>TEXT($L597, "dddd")</f>
        <v>Sunday</v>
      </c>
      <c r="Q597" s="39" t="s">
        <v>207</v>
      </c>
      <c r="R597" s="39">
        <v>2969</v>
      </c>
      <c r="S597" s="1" t="str">
        <f>IF(OR(MONTH(L597)=12, MONTH(L597)&lt;=5), "Dry Season", "Wet Season")</f>
        <v>Dry Season</v>
      </c>
      <c r="T597" s="1">
        <v>1</v>
      </c>
      <c r="U597" s="1">
        <v>0</v>
      </c>
      <c r="V597" s="1">
        <v>0</v>
      </c>
      <c r="W597" s="2">
        <f>IF(ISNUMBER(SEARCH("N/A", X597)), 0, 1)</f>
        <v>1</v>
      </c>
      <c r="X597" s="1" t="s">
        <v>5434</v>
      </c>
      <c r="Y597" s="1">
        <v>13.6707444</v>
      </c>
      <c r="Z597" s="1">
        <v>121.3888039</v>
      </c>
      <c r="AA597" s="11" cm="1">
        <f t="array" ref="AA597">IF(ISBLANK(Y597), 0, VINCentyInvDistance(F597,G597,Y597,Z597))</f>
        <v>840943.81116449123</v>
      </c>
      <c r="AB597" s="1">
        <v>0</v>
      </c>
      <c r="AC597" s="1">
        <v>0</v>
      </c>
      <c r="AD597" s="1">
        <v>0</v>
      </c>
      <c r="AE597" s="1">
        <v>1</v>
      </c>
      <c r="AF597" s="1">
        <v>1</v>
      </c>
      <c r="AG597" s="1" t="s">
        <v>5435</v>
      </c>
      <c r="AH597" s="1" t="s">
        <v>5435</v>
      </c>
      <c r="AI597" s="1" t="str">
        <f>TRIM(MID(SUBSTITUTE($H597,",",REPT(" ",200)),(LEN($H597)-LEN(SUBSTITUTE($H597,",",""))-2)*200+1,200))</f>
        <v>Davao Region</v>
      </c>
      <c r="AJ597" s="1" t="s">
        <v>55</v>
      </c>
      <c r="AL597" s="2">
        <v>0</v>
      </c>
      <c r="AM597" s="1"/>
    </row>
    <row r="598" spans="1:39" ht="12.75" customHeight="1">
      <c r="A598" s="1"/>
      <c r="B598" s="1" t="s">
        <v>5501</v>
      </c>
      <c r="C598" s="1" t="s">
        <v>6093</v>
      </c>
      <c r="D598" s="3" t="str">
        <f ca="1">IFERROR(__xludf.DUMMYFUNCTION("PROPER(REGEXEXTRACT(B1529, ""(?:https?:\/\/)?(?:www\.)?([a-zA-Z0-9-]+)\.""))"),"Skyscanner")</f>
        <v>Skyscanner</v>
      </c>
      <c r="E598" s="1" t="s">
        <v>5503</v>
      </c>
      <c r="F598" s="1">
        <v>7.4480753999999996</v>
      </c>
      <c r="G598" s="1">
        <v>125.80522089999999</v>
      </c>
      <c r="H598" s="1" t="s">
        <v>5504</v>
      </c>
      <c r="I598" s="1" t="s">
        <v>1300</v>
      </c>
      <c r="J598" s="1">
        <f>IF(K598="URBAN",1,IF(K598="SUBURBAN",2,IF(K598="RURAL",3,"")))</f>
        <v>3</v>
      </c>
      <c r="K598" s="1" t="s">
        <v>541</v>
      </c>
      <c r="L598" s="18">
        <v>46082</v>
      </c>
      <c r="M598" s="49">
        <v>0.66666666666666663</v>
      </c>
      <c r="N598" s="18">
        <v>46083</v>
      </c>
      <c r="O598" s="56">
        <v>0.5</v>
      </c>
      <c r="P598" s="31" t="str">
        <f>TEXT($L598, "dddd")</f>
        <v>Sunday</v>
      </c>
      <c r="Q598" s="39" t="s">
        <v>186</v>
      </c>
      <c r="R598" s="39">
        <v>5720</v>
      </c>
      <c r="S598" s="1" t="str">
        <f>IF(OR(MONTH(L598)=12, MONTH(L598)&lt;=5), "Dry Season", "Wet Season")</f>
        <v>Dry Season</v>
      </c>
      <c r="T598" s="1">
        <v>2</v>
      </c>
      <c r="U598" s="1">
        <v>1</v>
      </c>
      <c r="V598" s="1">
        <v>0</v>
      </c>
      <c r="W598" s="2">
        <f>IF(ISNUMBER(SEARCH("N/A", X598)), 0, 1)</f>
        <v>1</v>
      </c>
      <c r="X598" s="1" t="s">
        <v>977</v>
      </c>
      <c r="Y598" s="1">
        <v>15.167270800000001</v>
      </c>
      <c r="Z598" s="1">
        <v>120.5801134</v>
      </c>
      <c r="AA598" s="11" cm="1">
        <f t="array" ref="AA598">IF(ISBLANK(Y598), 0, VINCentyInvDistance(F598,G598,Y598,Z598))</f>
        <v>1026627.6858177936</v>
      </c>
      <c r="AB598" s="1">
        <v>1</v>
      </c>
      <c r="AC598" s="1">
        <v>7.2</v>
      </c>
      <c r="AD598" s="1">
        <v>0</v>
      </c>
      <c r="AE598" s="1">
        <v>294</v>
      </c>
      <c r="AF598" s="1">
        <v>1</v>
      </c>
      <c r="AG598" s="1" t="s">
        <v>978</v>
      </c>
      <c r="AH598" s="1" t="s">
        <v>274</v>
      </c>
      <c r="AI598" s="1" t="str">
        <f>TRIM(MID(SUBSTITUTE($H598,",",REPT(" ",200)),(LEN($H598)-LEN(SUBSTITUTE($H598,",",""))-2)*200+1,200))</f>
        <v>Davao Region</v>
      </c>
      <c r="AJ598" s="1" t="s">
        <v>55</v>
      </c>
      <c r="AK598" t="s">
        <v>17026</v>
      </c>
      <c r="AL598" s="2">
        <v>0</v>
      </c>
      <c r="AM598" s="1"/>
    </row>
    <row r="599" spans="1:39" ht="12.75" customHeight="1">
      <c r="A599" s="1"/>
      <c r="B599" s="1" t="s">
        <v>5520</v>
      </c>
      <c r="C599" s="1" t="s">
        <v>6100</v>
      </c>
      <c r="D599" s="3" t="str">
        <f ca="1">IFERROR(__xludf.DUMMYFUNCTION("PROPER(REGEXEXTRACT(B1533, ""(?:https?:\/\/)?(?:www\.)?([a-zA-Z0-9-]+)\.""))"),"Skyscanner")</f>
        <v>Skyscanner</v>
      </c>
      <c r="E599" s="1" t="s">
        <v>5533</v>
      </c>
      <c r="F599" s="1">
        <v>9.5196199999999997</v>
      </c>
      <c r="G599" s="1">
        <v>123.43103000000001</v>
      </c>
      <c r="H599" s="1" t="s">
        <v>5523</v>
      </c>
      <c r="I599" s="1" t="s">
        <v>4252</v>
      </c>
      <c r="J599" s="1">
        <f>IF(K599="URBAN",1,IF(K599="SUBURBAN",2,IF(K599="RURAL",3,"")))</f>
        <v>3</v>
      </c>
      <c r="K599" s="1" t="s">
        <v>541</v>
      </c>
      <c r="L599" s="18">
        <v>46082</v>
      </c>
      <c r="M599" s="49">
        <v>0.58333333333333337</v>
      </c>
      <c r="N599" s="18">
        <v>46083</v>
      </c>
      <c r="O599" s="56">
        <v>0.47916666666666669</v>
      </c>
      <c r="P599" s="31" t="str">
        <f>TEXT($L599, "dddd")</f>
        <v>Sunday</v>
      </c>
      <c r="Q599" s="39" t="s">
        <v>111</v>
      </c>
      <c r="R599" s="39">
        <v>4123</v>
      </c>
      <c r="S599" s="1" t="str">
        <f>IF(OR(MONTH(L599)=12, MONTH(L599)&lt;=5), "Dry Season", "Wet Season")</f>
        <v>Dry Season</v>
      </c>
      <c r="T599" s="1">
        <v>1</v>
      </c>
      <c r="U599" s="1">
        <v>0</v>
      </c>
      <c r="V599" s="1">
        <v>1</v>
      </c>
      <c r="W599" s="2">
        <f>IF(ISNUMBER(SEARCH("N/A", X599)), 0, 1)</f>
        <v>0</v>
      </c>
      <c r="X599" s="1" t="s">
        <v>44</v>
      </c>
      <c r="Y599" s="1"/>
      <c r="Z599" s="1"/>
      <c r="AA599" s="11" cm="1">
        <f t="array" ref="AA599">IF(ISBLANK(Y599), 0, VINCentyInvDistance(F599,G599,Y599,Z599))</f>
        <v>0</v>
      </c>
      <c r="AB599" s="1">
        <v>0</v>
      </c>
      <c r="AC599" s="1">
        <v>9.4</v>
      </c>
      <c r="AD599" s="1">
        <v>4</v>
      </c>
      <c r="AE599" s="1">
        <v>269</v>
      </c>
      <c r="AF599" s="1">
        <v>1</v>
      </c>
      <c r="AG599" s="1" t="s">
        <v>5524</v>
      </c>
      <c r="AH599" s="1" t="s">
        <v>731</v>
      </c>
      <c r="AI599" s="1" t="str">
        <f>TRIM(MID(SUBSTITUTE($H599,",",REPT(" ",200)),(LEN($H599)-LEN(SUBSTITUTE($H599,",",""))-2)*200+1,200))</f>
        <v>Central Visayas</v>
      </c>
      <c r="AJ599" s="1" t="s">
        <v>55</v>
      </c>
      <c r="AK599" t="s">
        <v>5525</v>
      </c>
      <c r="AL599" s="2">
        <v>0</v>
      </c>
      <c r="AM599" s="1" t="s">
        <v>5526</v>
      </c>
    </row>
    <row r="600" spans="1:39" ht="12.75" customHeight="1">
      <c r="A600" s="1"/>
      <c r="B600" s="1" t="s">
        <v>5387</v>
      </c>
      <c r="C600" s="1" t="s">
        <v>6102</v>
      </c>
      <c r="D600" s="3" t="str">
        <f ca="1">IFERROR(__xludf.DUMMYFUNCTION("PROPER(REGEXEXTRACT(B1535, ""(?:https?:\/\/)?(?:www\.)?([a-zA-Z0-9-]+)\.""))"),"Skyscanner")</f>
        <v>Skyscanner</v>
      </c>
      <c r="E600" s="1" t="s">
        <v>5533</v>
      </c>
      <c r="F600" s="1">
        <v>7.4415550000000001</v>
      </c>
      <c r="G600" s="1">
        <v>125.805812</v>
      </c>
      <c r="H600" s="1" t="s">
        <v>5311</v>
      </c>
      <c r="I600" s="1" t="s">
        <v>4252</v>
      </c>
      <c r="J600" s="1">
        <f>IF(K600="URBAN",1,IF(K600="SUBURBAN",2,IF(K600="RURAL",3,"")))</f>
        <v>3</v>
      </c>
      <c r="K600" s="1" t="s">
        <v>541</v>
      </c>
      <c r="L600" s="18">
        <v>46082</v>
      </c>
      <c r="M600" s="49">
        <v>0.58333333333333337</v>
      </c>
      <c r="N600" s="18">
        <v>46083</v>
      </c>
      <c r="O600" s="56">
        <v>0.5</v>
      </c>
      <c r="P600" s="31" t="str">
        <f>TEXT($L600, "dddd")</f>
        <v>Sunday</v>
      </c>
      <c r="Q600" s="39" t="s">
        <v>111</v>
      </c>
      <c r="R600" s="39">
        <v>4123</v>
      </c>
      <c r="S600" s="1" t="str">
        <f>IF(OR(MONTH(L600)=12, MONTH(L600)&lt;=5), "Dry Season", "Wet Season")</f>
        <v>Dry Season</v>
      </c>
      <c r="T600" s="1">
        <v>1</v>
      </c>
      <c r="U600" s="1">
        <v>0</v>
      </c>
      <c r="V600" s="1">
        <v>1</v>
      </c>
      <c r="W600" s="2">
        <f>IF(ISNUMBER(SEARCH("N/A", X600)), 0, 1)</f>
        <v>1</v>
      </c>
      <c r="X600" s="1" t="s">
        <v>4107</v>
      </c>
      <c r="Y600" s="1">
        <v>7.4457550000000001</v>
      </c>
      <c r="Z600" s="1">
        <v>125.80897</v>
      </c>
      <c r="AA600" s="11" cm="1">
        <f t="array" ref="AA600">IF(ISBLANK(Y600), 0, VINCentyInvDistance(F600,G600,Y600,Z600))</f>
        <v>580.75459673816579</v>
      </c>
      <c r="AB600" s="1">
        <v>1</v>
      </c>
      <c r="AC600" s="1">
        <v>5.8</v>
      </c>
      <c r="AD600" s="1">
        <v>4</v>
      </c>
      <c r="AE600" s="1">
        <v>46</v>
      </c>
      <c r="AF600" s="1">
        <v>1</v>
      </c>
      <c r="AG600" s="1" t="s">
        <v>4108</v>
      </c>
      <c r="AH600" s="1" t="s">
        <v>4109</v>
      </c>
      <c r="AI600" s="1" t="str">
        <f>TRIM(MID(SUBSTITUTE($H600,",",REPT(" ",200)),(LEN($H600)-LEN(SUBSTITUTE($H600,",",""))-2)*200+1,200))</f>
        <v>Davao Region</v>
      </c>
      <c r="AJ600" s="1" t="s">
        <v>55</v>
      </c>
      <c r="AK600" t="s">
        <v>16973</v>
      </c>
      <c r="AL600" s="1">
        <v>3.5</v>
      </c>
      <c r="AM600" s="1"/>
    </row>
    <row r="601" spans="1:39" ht="12.75" customHeight="1">
      <c r="A601" s="1"/>
      <c r="B601" s="1" t="s">
        <v>5387</v>
      </c>
      <c r="C601" s="1" t="s">
        <v>6104</v>
      </c>
      <c r="D601" s="3" t="str">
        <f ca="1">IFERROR(__xludf.DUMMYFUNCTION("PROPER(REGEXEXTRACT(B1537, ""(?:https?:\/\/)?(?:www\.)?([a-zA-Z0-9-]+)\.""))"),"Skyscanner")</f>
        <v>Skyscanner</v>
      </c>
      <c r="E601" s="1" t="s">
        <v>6105</v>
      </c>
      <c r="F601" s="1">
        <v>7.4331398999999996</v>
      </c>
      <c r="G601" s="1">
        <v>125.8008703</v>
      </c>
      <c r="H601" s="1" t="s">
        <v>6106</v>
      </c>
      <c r="I601" s="1" t="s">
        <v>4252</v>
      </c>
      <c r="J601" s="1">
        <f>IF(K601="URBAN",1,IF(K601="SUBURBAN",2,IF(K601="RURAL",3,"")))</f>
        <v>3</v>
      </c>
      <c r="K601" s="1" t="s">
        <v>541</v>
      </c>
      <c r="L601" s="18">
        <v>46082</v>
      </c>
      <c r="M601" s="49">
        <v>0.58333333333333337</v>
      </c>
      <c r="N601" s="18">
        <v>46083</v>
      </c>
      <c r="O601" s="56">
        <v>0.5</v>
      </c>
      <c r="P601" s="31" t="str">
        <f>TEXT($L601, "dddd")</f>
        <v>Sunday</v>
      </c>
      <c r="Q601" s="39" t="s">
        <v>43</v>
      </c>
      <c r="R601" s="39">
        <v>1967</v>
      </c>
      <c r="S601" s="1" t="str">
        <f>IF(OR(MONTH(L601)=12, MONTH(L601)&lt;=5), "Dry Season", "Wet Season")</f>
        <v>Dry Season</v>
      </c>
      <c r="T601" s="1">
        <v>2</v>
      </c>
      <c r="U601" s="1">
        <v>0</v>
      </c>
      <c r="V601" s="1">
        <v>0</v>
      </c>
      <c r="W601" s="2">
        <f>IF(ISNUMBER(SEARCH("N/A", X601)), 0, 1)</f>
        <v>1</v>
      </c>
      <c r="X601" s="1" t="s">
        <v>4107</v>
      </c>
      <c r="Y601" s="1">
        <v>7.4457550000000001</v>
      </c>
      <c r="Z601" s="1">
        <v>125.80897</v>
      </c>
      <c r="AA601" s="11" cm="1">
        <f t="array" ref="AA601">IF(ISBLANK(Y601), 0, VINCentyInvDistance(F601,G601,Y601,Z601))</f>
        <v>1657.0630447873127</v>
      </c>
      <c r="AB601" s="1">
        <v>1</v>
      </c>
      <c r="AC601" s="1">
        <v>5.8</v>
      </c>
      <c r="AD601" s="1">
        <v>3.9</v>
      </c>
      <c r="AE601" s="1">
        <v>46</v>
      </c>
      <c r="AF601" s="1">
        <v>1</v>
      </c>
      <c r="AG601" s="1" t="s">
        <v>4108</v>
      </c>
      <c r="AH601" s="1" t="s">
        <v>4109</v>
      </c>
      <c r="AI601" s="1" t="str">
        <f>TRIM(MID(SUBSTITUTE($H601,",",REPT(" ",200)),(LEN($H601)-LEN(SUBSTITUTE($H601,",",""))-2)*200+1,200))</f>
        <v>Davao Region</v>
      </c>
      <c r="AJ601" s="1" t="s">
        <v>55</v>
      </c>
      <c r="AK601" t="s">
        <v>16973</v>
      </c>
      <c r="AL601" s="2">
        <v>0</v>
      </c>
      <c r="AM601" s="1"/>
    </row>
    <row r="602" spans="1:39" ht="12.75" customHeight="1">
      <c r="A602" s="1"/>
      <c r="B602" s="1" t="s">
        <v>4566</v>
      </c>
      <c r="C602" s="1" t="s">
        <v>6112</v>
      </c>
      <c r="D602" s="3" t="str">
        <f ca="1">IFERROR(__xludf.DUMMYFUNCTION("PROPER(REGEXEXTRACT(B1542, ""(?:https?:\/\/)?(?:www\.)?([a-zA-Z0-9-]+)\.""))"),"Skyscanner")</f>
        <v>Skyscanner</v>
      </c>
      <c r="E602" s="1" t="s">
        <v>6113</v>
      </c>
      <c r="F602" s="1">
        <v>7.1968120000000004</v>
      </c>
      <c r="G602" s="1">
        <v>125.710297</v>
      </c>
      <c r="H602" s="1" t="s">
        <v>4569</v>
      </c>
      <c r="I602" s="1" t="s">
        <v>4252</v>
      </c>
      <c r="J602" s="1">
        <f>IF(K602="URBAN",1,IF(K602="SUBURBAN",2,IF(K602="RURAL",3,"")))</f>
        <v>3</v>
      </c>
      <c r="K602" s="1" t="s">
        <v>541</v>
      </c>
      <c r="L602" s="18">
        <v>46082</v>
      </c>
      <c r="M602" s="49">
        <v>0.5</v>
      </c>
      <c r="N602" s="18">
        <v>46083</v>
      </c>
      <c r="O602" s="56">
        <v>0.41666666666666669</v>
      </c>
      <c r="P602" s="31" t="str">
        <f>TEXT($L602, "dddd")</f>
        <v>Sunday</v>
      </c>
      <c r="Q602" s="39" t="s">
        <v>111</v>
      </c>
      <c r="R602" s="39">
        <v>1864</v>
      </c>
      <c r="S602" s="1" t="str">
        <f>IF(OR(MONTH(L602)=12, MONTH(L602)&lt;=5), "Dry Season", "Wet Season")</f>
        <v>Dry Season</v>
      </c>
      <c r="T602" s="1">
        <v>1</v>
      </c>
      <c r="U602" s="1">
        <v>1</v>
      </c>
      <c r="V602" s="1">
        <v>1</v>
      </c>
      <c r="W602" s="2">
        <f>IF(ISNUMBER(SEARCH("N/A", X602)), 0, 1)</f>
        <v>0</v>
      </c>
      <c r="X602" s="1" t="s">
        <v>44</v>
      </c>
      <c r="Y602" s="1"/>
      <c r="Z602" s="1"/>
      <c r="AA602" s="11" cm="1">
        <f t="array" ref="AA602">IF(ISBLANK(Y602), 0, VINCentyInvDistance(F602,G602,Y602,Z602))</f>
        <v>0</v>
      </c>
      <c r="AB602" s="1">
        <v>0</v>
      </c>
      <c r="AC602" s="1">
        <v>8.6</v>
      </c>
      <c r="AD602" s="1">
        <v>3.9</v>
      </c>
      <c r="AE602" s="1">
        <v>4</v>
      </c>
      <c r="AF602" s="1">
        <v>1</v>
      </c>
      <c r="AG602" s="1" t="str">
        <f>TRIM(MID(SUBSTITUTE($H602,",",REPT(" ",200)),(LEN($H602)-LEN(SUBSTITUTE($H602,",",""))-4)*200+1,200))</f>
        <v>Samal</v>
      </c>
      <c r="AH602" s="1" t="str">
        <f>TRIM(MID(SUBSTITUTE($H602,",",REPT(" ",200)),(LEN($H602)-LEN(SUBSTITUTE($H602,",",""))-3)*200+1,200))</f>
        <v>Davao del Norte</v>
      </c>
      <c r="AI602" s="1" t="str">
        <f>TRIM(MID(SUBSTITUTE($H602,",",REPT(" ",200)),(LEN($H602)-LEN(SUBSTITUTE($H602,",",""))-2)*200+1,200))</f>
        <v>Davao Region</v>
      </c>
      <c r="AJ602" s="1" t="str">
        <f>TRIM(MID(SUBSTITUTE($H602,",",REPT(" ",200)),(LEN($H602)-LEN(SUBSTITUTE($H602,",",""))-0)*200+1,200))</f>
        <v>Philippines</v>
      </c>
      <c r="AK602" t="s">
        <v>16914</v>
      </c>
      <c r="AL602" s="2">
        <v>0</v>
      </c>
      <c r="AM602" s="1" t="s">
        <v>4570</v>
      </c>
    </row>
    <row r="603" spans="1:39" ht="12.75" customHeight="1">
      <c r="A603" s="1"/>
      <c r="B603" s="1" t="s">
        <v>6128</v>
      </c>
      <c r="C603" s="1" t="s">
        <v>6129</v>
      </c>
      <c r="D603" s="3" t="str">
        <f ca="1">IFERROR(__xludf.DUMMYFUNCTION("PROPER(REGEXEXTRACT(B1546, ""(?:https?:\/\/)?(?:www\.)?([a-zA-Z0-9-]+)\.""))"),"Google")</f>
        <v>Google</v>
      </c>
      <c r="E603" s="1" t="s">
        <v>6130</v>
      </c>
      <c r="F603" s="1">
        <v>7.0555399999999997</v>
      </c>
      <c r="G603" s="1">
        <v>125.78058</v>
      </c>
      <c r="H603" s="1" t="s">
        <v>6131</v>
      </c>
      <c r="I603" s="1" t="s">
        <v>4252</v>
      </c>
      <c r="J603" s="1">
        <f>IF(K603="URBAN",1,IF(K603="SUBURBAN",2,IF(K603="RURAL",3,"")))</f>
        <v>3</v>
      </c>
      <c r="K603" s="1" t="s">
        <v>541</v>
      </c>
      <c r="L603" s="18">
        <v>46082</v>
      </c>
      <c r="M603" s="49">
        <v>0.625</v>
      </c>
      <c r="N603" s="18">
        <v>46083</v>
      </c>
      <c r="O603" s="56">
        <v>0.5</v>
      </c>
      <c r="P603" s="31" t="str">
        <f>TEXT($L603, "dddd")</f>
        <v>Sunday</v>
      </c>
      <c r="Q603" s="39" t="s">
        <v>111</v>
      </c>
      <c r="R603" s="39">
        <v>3029</v>
      </c>
      <c r="S603" s="1" t="str">
        <f>IF(OR(MONTH(L603)=12, MONTH(L603)&lt;=5), "Dry Season", "Wet Season")</f>
        <v>Dry Season</v>
      </c>
      <c r="T603" s="1">
        <v>1</v>
      </c>
      <c r="U603" s="1">
        <v>0</v>
      </c>
      <c r="V603" s="1">
        <v>0</v>
      </c>
      <c r="W603" s="2">
        <f>IF(ISNUMBER(SEARCH("N/A", X603)), 0, 1)</f>
        <v>0</v>
      </c>
      <c r="X603" s="1" t="s">
        <v>44</v>
      </c>
      <c r="Y603" s="1"/>
      <c r="Z603" s="1"/>
      <c r="AA603" s="11" cm="1">
        <f t="array" ref="AA603">IF(ISBLANK(Y603), 0, VINCentyInvDistance(F603,G603,Y603,Z603))</f>
        <v>0</v>
      </c>
      <c r="AB603" s="1">
        <v>0</v>
      </c>
      <c r="AC603" s="1">
        <v>0</v>
      </c>
      <c r="AD603" s="1">
        <v>0</v>
      </c>
      <c r="AE603" s="1">
        <v>63</v>
      </c>
      <c r="AF603" s="1">
        <v>1</v>
      </c>
      <c r="AG603" s="1" t="str">
        <f>TRIM(MID(SUBSTITUTE($H603,",",REPT(" ",200)),(LEN($H603)-LEN(SUBSTITUTE($H603,",",""))-4)*200+1,200))</f>
        <v>Samal</v>
      </c>
      <c r="AH603" s="1" t="str">
        <f>TRIM(MID(SUBSTITUTE($H603,",",REPT(" ",200)),(LEN($H603)-LEN(SUBSTITUTE($H603,",",""))-3)*200+1,200))</f>
        <v>Davao del Norte</v>
      </c>
      <c r="AI603" s="1" t="str">
        <f>TRIM(MID(SUBSTITUTE($H603,",",REPT(" ",200)),(LEN($H603)-LEN(SUBSTITUTE($H603,",",""))-2)*200+1,200))</f>
        <v>Davao Region</v>
      </c>
      <c r="AJ603" s="1" t="str">
        <f>TRIM(MID(SUBSTITUTE($H603,",",REPT(" ",200)),(LEN($H603)-LEN(SUBSTITUTE($H603,",",""))-0)*200+1,200))</f>
        <v>Philippines</v>
      </c>
      <c r="AL603" s="2">
        <v>0</v>
      </c>
      <c r="AM603" s="1" t="s">
        <v>6132</v>
      </c>
    </row>
    <row r="604" spans="1:39" ht="12.75" customHeight="1">
      <c r="A604" s="1"/>
      <c r="B604" s="1" t="s">
        <v>6142</v>
      </c>
      <c r="C604" s="1" t="s">
        <v>6143</v>
      </c>
      <c r="D604" s="3" t="str">
        <f ca="1">IFERROR(__xludf.DUMMYFUNCTION("PROPER(REGEXEXTRACT(B1550, ""(?:https?:\/\/)?(?:www\.)?([a-zA-Z0-9-]+)\.""))"),"Skyscanner")</f>
        <v>Skyscanner</v>
      </c>
      <c r="E604" s="1" t="s">
        <v>4469</v>
      </c>
      <c r="F604" s="1">
        <v>6.9365199999999998</v>
      </c>
      <c r="G604" s="1">
        <v>125.79004</v>
      </c>
      <c r="H604" s="1" t="s">
        <v>6141</v>
      </c>
      <c r="I604" s="1" t="s">
        <v>4252</v>
      </c>
      <c r="J604" s="1">
        <f>IF(K604="URBAN",1,IF(K604="SUBURBAN",2,IF(K604="RURAL",3,"")))</f>
        <v>3</v>
      </c>
      <c r="K604" s="1" t="s">
        <v>541</v>
      </c>
      <c r="L604" s="18">
        <v>46082</v>
      </c>
      <c r="M604" s="49">
        <v>0.58333333333333337</v>
      </c>
      <c r="N604" s="18">
        <v>46083</v>
      </c>
      <c r="O604" s="56">
        <v>0.45833333333333331</v>
      </c>
      <c r="P604" s="31" t="str">
        <f>TEXT($L604, "dddd")</f>
        <v>Sunday</v>
      </c>
      <c r="Q604" s="39" t="s">
        <v>111</v>
      </c>
      <c r="R604" s="39">
        <v>1641</v>
      </c>
      <c r="S604" s="1" t="str">
        <f>IF(OR(MONTH(L604)=12, MONTH(L604)&lt;=5), "Dry Season", "Wet Season")</f>
        <v>Dry Season</v>
      </c>
      <c r="T604" s="1">
        <v>1</v>
      </c>
      <c r="U604" s="1">
        <v>0</v>
      </c>
      <c r="V604" s="1">
        <v>1</v>
      </c>
      <c r="W604" s="2">
        <f>IF(ISNUMBER(SEARCH("N/A", X604)), 0, 1)</f>
        <v>0</v>
      </c>
      <c r="X604" s="1" t="s">
        <v>44</v>
      </c>
      <c r="Y604" s="1"/>
      <c r="Z604" s="1"/>
      <c r="AA604" s="11" cm="1">
        <f t="array" ref="AA604">IF(ISBLANK(Y604), 0, VINCentyInvDistance(F604,G604,Y604,Z604))</f>
        <v>0</v>
      </c>
      <c r="AB604" s="1">
        <v>1</v>
      </c>
      <c r="AC604" s="1">
        <v>0</v>
      </c>
      <c r="AD604" s="1">
        <v>0</v>
      </c>
      <c r="AE604" s="1">
        <v>26</v>
      </c>
      <c r="AF604" s="1">
        <v>1</v>
      </c>
      <c r="AG604" s="1" t="str">
        <f>TRIM(MID(SUBSTITUTE($H604,",",REPT(" ",200)),(LEN($H604)-LEN(SUBSTITUTE($H604,",",""))-4)*200+1,200))</f>
        <v>Samal</v>
      </c>
      <c r="AH604" s="1" t="str">
        <f>TRIM(MID(SUBSTITUTE($H604,",",REPT(" ",200)),(LEN($H604)-LEN(SUBSTITUTE($H604,",",""))-3)*200+1,200))</f>
        <v>Davao del Norte</v>
      </c>
      <c r="AI604" s="1" t="str">
        <f>TRIM(MID(SUBSTITUTE($H604,",",REPT(" ",200)),(LEN($H604)-LEN(SUBSTITUTE($H604,",",""))-2)*200+1,200))</f>
        <v>Davao Region</v>
      </c>
      <c r="AJ604" s="1" t="str">
        <f>TRIM(MID(SUBSTITUTE($H604,",",REPT(" ",200)),(LEN($H604)-LEN(SUBSTITUTE($H604,",",""))-0)*200+1,200))</f>
        <v>Philippines</v>
      </c>
      <c r="AK604" t="s">
        <v>17029</v>
      </c>
      <c r="AL604" s="2">
        <v>0</v>
      </c>
      <c r="AM604" s="1" t="s">
        <v>6144</v>
      </c>
    </row>
    <row r="605" spans="1:39" ht="12.75" customHeight="1">
      <c r="A605" s="1"/>
      <c r="B605" s="1" t="s">
        <v>6148</v>
      </c>
      <c r="C605" s="1" t="s">
        <v>6149</v>
      </c>
      <c r="D605" s="3" t="str">
        <f ca="1">IFERROR(__xludf.DUMMYFUNCTION("PROPER(REGEXEXTRACT(B1552, ""(?:https?:\/\/)?(?:www\.)?([a-zA-Z0-9-]+)\.""))"),"Google")</f>
        <v>Google</v>
      </c>
      <c r="E605" s="1" t="s">
        <v>6150</v>
      </c>
      <c r="F605" s="1">
        <v>6.9941471000000002</v>
      </c>
      <c r="G605" s="1">
        <v>125.72776020000001</v>
      </c>
      <c r="H605" s="1" t="s">
        <v>6151</v>
      </c>
      <c r="I605" s="1" t="s">
        <v>4252</v>
      </c>
      <c r="J605" s="1">
        <f>IF(K605="URBAN",1,IF(K605="SUBURBAN",2,IF(K605="RURAL",3,"")))</f>
        <v>3</v>
      </c>
      <c r="K605" s="1" t="s">
        <v>541</v>
      </c>
      <c r="L605" s="18">
        <v>46082</v>
      </c>
      <c r="M605" s="49">
        <v>0.625</v>
      </c>
      <c r="N605" s="18">
        <v>46083</v>
      </c>
      <c r="O605" s="56">
        <v>0.5</v>
      </c>
      <c r="P605" s="31" t="str">
        <f>TEXT($L605, "dddd")</f>
        <v>Sunday</v>
      </c>
      <c r="Q605" s="39" t="s">
        <v>111</v>
      </c>
      <c r="R605" s="39">
        <v>4385</v>
      </c>
      <c r="S605" s="1" t="str">
        <f>IF(OR(MONTH(L605)=12, MONTH(L605)&lt;=5), "Dry Season", "Wet Season")</f>
        <v>Dry Season</v>
      </c>
      <c r="T605" s="1">
        <v>1</v>
      </c>
      <c r="U605" s="1">
        <v>1</v>
      </c>
      <c r="V605" s="1">
        <v>1</v>
      </c>
      <c r="W605" s="2">
        <f>IF(ISNUMBER(SEARCH("N/A", X605)), 0, 1)</f>
        <v>0</v>
      </c>
      <c r="X605" s="1" t="s">
        <v>44</v>
      </c>
      <c r="Y605" s="1"/>
      <c r="Z605" s="1"/>
      <c r="AA605" s="11" cm="1">
        <f t="array" ref="AA605">IF(ISBLANK(Y605), 0, VINCentyInvDistance(F605,G605,Y605,Z605))</f>
        <v>0</v>
      </c>
      <c r="AB605" s="1">
        <v>0</v>
      </c>
      <c r="AC605" s="1">
        <v>0</v>
      </c>
      <c r="AD605" s="1">
        <v>0</v>
      </c>
      <c r="AE605" s="1">
        <v>234</v>
      </c>
      <c r="AF605" s="1">
        <v>1</v>
      </c>
      <c r="AG605" s="1" t="str">
        <f>TRIM(MID(SUBSTITUTE($H605,",",REPT(" ",200)),(LEN($H605)-LEN(SUBSTITUTE($H605,",",""))-4)*200+1,200))</f>
        <v>Samal</v>
      </c>
      <c r="AH605" s="1" t="str">
        <f>TRIM(MID(SUBSTITUTE($H605,",",REPT(" ",200)),(LEN($H605)-LEN(SUBSTITUTE($H605,",",""))-3)*200+1,200))</f>
        <v>Davao del Norte</v>
      </c>
      <c r="AI605" s="1" t="str">
        <f>TRIM(MID(SUBSTITUTE($H605,",",REPT(" ",200)),(LEN($H605)-LEN(SUBSTITUTE($H605,",",""))-2)*200+1,200))</f>
        <v>Davao Region</v>
      </c>
      <c r="AJ605" s="1" t="str">
        <f>TRIM(MID(SUBSTITUTE($H605,",",REPT(" ",200)),(LEN($H605)-LEN(SUBSTITUTE($H605,",",""))-0)*200+1,200))</f>
        <v>Philippines</v>
      </c>
      <c r="AL605" s="1">
        <v>3</v>
      </c>
      <c r="AM605" s="1"/>
    </row>
    <row r="606" spans="1:39" ht="12.75" customHeight="1">
      <c r="A606" s="1"/>
      <c r="B606" s="1" t="s">
        <v>6167</v>
      </c>
      <c r="C606" s="1" t="s">
        <v>6168</v>
      </c>
      <c r="D606" s="3" t="str">
        <f ca="1">IFERROR(__xludf.DUMMYFUNCTION("PROPER(REGEXEXTRACT(B1556, ""(?:https?:\/\/)?(?:www\.)?([a-zA-Z0-9-]+)\.""))"),"Google")</f>
        <v>Google</v>
      </c>
      <c r="E606" s="1" t="s">
        <v>6169</v>
      </c>
      <c r="F606" s="1">
        <v>7.1641126999999996</v>
      </c>
      <c r="G606" s="1">
        <v>125.7088023</v>
      </c>
      <c r="H606" s="1" t="s">
        <v>6170</v>
      </c>
      <c r="I606" s="1" t="s">
        <v>4252</v>
      </c>
      <c r="J606" s="1">
        <f>IF(K606="URBAN",1,IF(K606="SUBURBAN",2,IF(K606="RURAL",3,"")))</f>
        <v>3</v>
      </c>
      <c r="K606" s="1" t="s">
        <v>541</v>
      </c>
      <c r="L606" s="18">
        <v>46082</v>
      </c>
      <c r="M606" s="49">
        <v>0.625</v>
      </c>
      <c r="N606" s="18">
        <v>46083</v>
      </c>
      <c r="O606" s="56">
        <v>0.5</v>
      </c>
      <c r="P606" s="31" t="str">
        <f>TEXT($L606, "dddd")</f>
        <v>Sunday</v>
      </c>
      <c r="Q606" s="39" t="s">
        <v>111</v>
      </c>
      <c r="R606" s="39">
        <v>2126</v>
      </c>
      <c r="S606" s="1" t="str">
        <f>IF(OR(MONTH(L606)=12, MONTH(L606)&lt;=5), "Dry Season", "Wet Season")</f>
        <v>Dry Season</v>
      </c>
      <c r="T606" s="1">
        <v>1</v>
      </c>
      <c r="U606" s="1">
        <v>0</v>
      </c>
      <c r="V606" s="1">
        <v>0</v>
      </c>
      <c r="W606" s="2">
        <f>IF(ISNUMBER(SEARCH("N/A", X606)), 0, 1)</f>
        <v>0</v>
      </c>
      <c r="X606" s="1" t="s">
        <v>44</v>
      </c>
      <c r="Y606" s="1"/>
      <c r="Z606" s="1"/>
      <c r="AA606" s="11" cm="1">
        <f t="array" ref="AA606">IF(ISBLANK(Y606), 0, VINCentyInvDistance(F606,G606,Y606,Z606))</f>
        <v>0</v>
      </c>
      <c r="AB606" s="1">
        <v>0</v>
      </c>
      <c r="AC606" s="1">
        <v>0</v>
      </c>
      <c r="AD606" s="1">
        <v>0</v>
      </c>
      <c r="AE606" s="1">
        <v>12</v>
      </c>
      <c r="AF606" s="1">
        <v>1</v>
      </c>
      <c r="AG606" s="1" t="str">
        <f>TRIM(MID(SUBSTITUTE($H606,",",REPT(" ",200)),(LEN($H606)-LEN(SUBSTITUTE($H606,",",""))-4)*200+1,200))</f>
        <v>Samal</v>
      </c>
      <c r="AH606" s="1" t="str">
        <f>TRIM(MID(SUBSTITUTE($H606,",",REPT(" ",200)),(LEN($H606)-LEN(SUBSTITUTE($H606,",",""))-3)*200+1,200))</f>
        <v>Davao del Norte</v>
      </c>
      <c r="AI606" s="1" t="str">
        <f>TRIM(MID(SUBSTITUTE($H606,",",REPT(" ",200)),(LEN($H606)-LEN(SUBSTITUTE($H606,",",""))-2)*200+1,200))</f>
        <v>Davao Region</v>
      </c>
      <c r="AJ606" s="1" t="str">
        <f>TRIM(MID(SUBSTITUTE($H606,",",REPT(" ",200)),(LEN($H606)-LEN(SUBSTITUTE($H606,",",""))-0)*200+1,200))</f>
        <v>Philippines</v>
      </c>
      <c r="AL606" s="1">
        <v>3</v>
      </c>
      <c r="AM606" s="1"/>
    </row>
    <row r="607" spans="1:39" ht="12.75" customHeight="1">
      <c r="A607" s="1"/>
      <c r="B607" s="1" t="s">
        <v>6171</v>
      </c>
      <c r="C607" s="1" t="s">
        <v>6172</v>
      </c>
      <c r="D607" s="3" t="str">
        <f ca="1">IFERROR(__xludf.DUMMYFUNCTION("PROPER(REGEXEXTRACT(B1557, ""(?:https?:\/\/)?(?:www\.)?([a-zA-Z0-9-]+)\.""))"),"Skyscanner")</f>
        <v>Skyscanner</v>
      </c>
      <c r="E607" s="1" t="s">
        <v>4261</v>
      </c>
      <c r="F607" s="1">
        <v>7.1640800000000002</v>
      </c>
      <c r="G607" s="1">
        <v>125.70878999999999</v>
      </c>
      <c r="H607" s="1" t="s">
        <v>6170</v>
      </c>
      <c r="I607" s="1" t="s">
        <v>4252</v>
      </c>
      <c r="J607" s="1">
        <f>IF(K607="URBAN",1,IF(K607="SUBURBAN",2,IF(K607="RURAL",3,"")))</f>
        <v>3</v>
      </c>
      <c r="K607" s="1" t="s">
        <v>541</v>
      </c>
      <c r="L607" s="18">
        <v>46082</v>
      </c>
      <c r="M607" s="49">
        <v>0.54166666666666663</v>
      </c>
      <c r="N607" s="18">
        <v>46083</v>
      </c>
      <c r="O607" s="56">
        <v>0.45833333333333331</v>
      </c>
      <c r="P607" s="31" t="str">
        <f>TEXT($L607, "dddd")</f>
        <v>Sunday</v>
      </c>
      <c r="Q607" s="39" t="s">
        <v>111</v>
      </c>
      <c r="R607" s="39">
        <v>763</v>
      </c>
      <c r="S607" s="1" t="str">
        <f>IF(OR(MONTH(L607)=12, MONTH(L607)&lt;=5), "Dry Season", "Wet Season")</f>
        <v>Dry Season</v>
      </c>
      <c r="T607" s="1">
        <v>1</v>
      </c>
      <c r="U607" s="1">
        <v>1</v>
      </c>
      <c r="V607" s="1">
        <v>0</v>
      </c>
      <c r="W607" s="2">
        <f>IF(ISNUMBER(SEARCH("N/A", X607)), 0, 1)</f>
        <v>0</v>
      </c>
      <c r="X607" s="1" t="s">
        <v>44</v>
      </c>
      <c r="Y607" s="1"/>
      <c r="Z607" s="1"/>
      <c r="AA607" s="11" cm="1">
        <f t="array" ref="AA607">IF(ISBLANK(Y607), 0, VINCentyInvDistance(F607,G607,Y607,Z607))</f>
        <v>0</v>
      </c>
      <c r="AB607" s="1">
        <v>0</v>
      </c>
      <c r="AC607" s="1">
        <v>0</v>
      </c>
      <c r="AD607" s="1">
        <v>0</v>
      </c>
      <c r="AE607" s="1">
        <v>324</v>
      </c>
      <c r="AF607" s="1">
        <v>1</v>
      </c>
      <c r="AG607" s="1" t="s">
        <v>3880</v>
      </c>
      <c r="AH607" s="1" t="s">
        <v>4109</v>
      </c>
      <c r="AI607" s="1" t="str">
        <f>TRIM(MID(SUBSTITUTE($H607,",",REPT(" ",200)),(LEN($H607)-LEN(SUBSTITUTE($H607,",",""))-2)*200+1,200))</f>
        <v>Davao Region</v>
      </c>
      <c r="AJ607" s="1" t="s">
        <v>55</v>
      </c>
      <c r="AK607" t="s">
        <v>17033</v>
      </c>
      <c r="AL607" s="2">
        <v>0</v>
      </c>
      <c r="AM607" s="1" t="s">
        <v>6173</v>
      </c>
    </row>
    <row r="608" spans="1:39" ht="12.75" customHeight="1">
      <c r="A608" s="1"/>
      <c r="B608" s="1" t="s">
        <v>6180</v>
      </c>
      <c r="C608" s="1" t="s">
        <v>6181</v>
      </c>
      <c r="D608" s="3" t="str">
        <f ca="1">IFERROR(__xludf.DUMMYFUNCTION("PROPER(REGEXEXTRACT(B1560, ""(?:https?:\/\/)?(?:www\.)?([a-zA-Z0-9-]+)\.""))"),"Google")</f>
        <v>Google</v>
      </c>
      <c r="E608" s="1" t="s">
        <v>6182</v>
      </c>
      <c r="F608" s="1">
        <v>7.0959849999999998</v>
      </c>
      <c r="G608" s="1">
        <v>125.741694</v>
      </c>
      <c r="H608" s="1" t="s">
        <v>6183</v>
      </c>
      <c r="I608" s="1" t="s">
        <v>4252</v>
      </c>
      <c r="J608" s="1">
        <f>IF(K608="URBAN",1,IF(K608="SUBURBAN",2,IF(K608="RURAL",3,"")))</f>
        <v>3</v>
      </c>
      <c r="K608" s="1" t="s">
        <v>541</v>
      </c>
      <c r="L608" s="18">
        <v>46082</v>
      </c>
      <c r="M608" s="49">
        <v>0.625</v>
      </c>
      <c r="N608" s="18">
        <v>46083</v>
      </c>
      <c r="O608" s="56">
        <v>0.5</v>
      </c>
      <c r="P608" s="31" t="str">
        <f>TEXT($L608, "dddd")</f>
        <v>Sunday</v>
      </c>
      <c r="Q608" s="39" t="s">
        <v>111</v>
      </c>
      <c r="R608" s="39">
        <v>7705</v>
      </c>
      <c r="S608" s="1" t="str">
        <f>IF(OR(MONTH(L608)=12, MONTH(L608)&lt;=5), "Dry Season", "Wet Season")</f>
        <v>Dry Season</v>
      </c>
      <c r="T608" s="1">
        <v>1</v>
      </c>
      <c r="U608" s="1">
        <v>1</v>
      </c>
      <c r="V608" s="1">
        <v>0</v>
      </c>
      <c r="W608" s="2">
        <f>IF(ISNUMBER(SEARCH("N/A", X608)), 0, 1)</f>
        <v>0</v>
      </c>
      <c r="X608" s="1" t="s">
        <v>44</v>
      </c>
      <c r="Y608" s="1"/>
      <c r="Z608" s="1"/>
      <c r="AA608" s="11" cm="1">
        <f t="array" ref="AA608">IF(ISBLANK(Y608), 0, VINCentyInvDistance(F608,G608,Y608,Z608))</f>
        <v>0</v>
      </c>
      <c r="AB608" s="1">
        <v>0</v>
      </c>
      <c r="AC608" s="1">
        <v>2</v>
      </c>
      <c r="AD608" s="1">
        <v>0</v>
      </c>
      <c r="AE608" s="1">
        <v>752</v>
      </c>
      <c r="AF608" s="1">
        <v>1</v>
      </c>
      <c r="AG608" s="1" t="s">
        <v>6184</v>
      </c>
      <c r="AH608" s="1" t="s">
        <v>4109</v>
      </c>
      <c r="AI608" s="1" t="str">
        <f>TRIM(MID(SUBSTITUTE($H608,",",REPT(" ",200)),(LEN($H608)-LEN(SUBSTITUTE($H608,",",""))-2)*200+1,200))</f>
        <v>Davao Region</v>
      </c>
      <c r="AJ608" s="1" t="s">
        <v>55</v>
      </c>
      <c r="AL608" s="2">
        <v>0</v>
      </c>
      <c r="AM608" s="1" t="s">
        <v>6185</v>
      </c>
    </row>
    <row r="609" spans="1:39" ht="12.75" customHeight="1">
      <c r="A609" s="1"/>
      <c r="B609" s="1" t="s">
        <v>6202</v>
      </c>
      <c r="C609" s="1" t="s">
        <v>6203</v>
      </c>
      <c r="D609" s="3" t="str">
        <f ca="1">IFERROR(__xludf.DUMMYFUNCTION("PROPER(REGEXEXTRACT(B1565, ""(?:https?:\/\/)?(?:www\.)?([a-zA-Z0-9-]+)\.""))"),"Skyscanner")</f>
        <v>Skyscanner</v>
      </c>
      <c r="E609" s="1" t="s">
        <v>4409</v>
      </c>
      <c r="F609" s="1">
        <v>7.0873350000000004</v>
      </c>
      <c r="G609" s="1">
        <v>125.667384</v>
      </c>
      <c r="H609" s="1" t="s">
        <v>6204</v>
      </c>
      <c r="I609" s="1" t="s">
        <v>4252</v>
      </c>
      <c r="J609" s="1">
        <f>IF(K609="URBAN",1,IF(K609="SUBURBAN",2,IF(K609="RURAL",3,"")))</f>
        <v>3</v>
      </c>
      <c r="K609" s="1" t="s">
        <v>541</v>
      </c>
      <c r="L609" s="18">
        <v>46082</v>
      </c>
      <c r="M609" s="49">
        <v>0.58333333333333337</v>
      </c>
      <c r="N609" s="18">
        <v>46083</v>
      </c>
      <c r="O609" s="56">
        <v>0.5</v>
      </c>
      <c r="P609" s="31" t="str">
        <f>TEXT($L609, "dddd")</f>
        <v>Sunday</v>
      </c>
      <c r="Q609" s="39" t="s">
        <v>111</v>
      </c>
      <c r="R609" s="39">
        <v>2473</v>
      </c>
      <c r="S609" s="1" t="str">
        <f>IF(OR(MONTH(L609)=12, MONTH(L609)&lt;=5), "Dry Season", "Wet Season")</f>
        <v>Dry Season</v>
      </c>
      <c r="T609" s="1">
        <v>1</v>
      </c>
      <c r="U609" s="1">
        <v>1</v>
      </c>
      <c r="V609" s="1">
        <v>0</v>
      </c>
      <c r="W609" s="2">
        <f>IF(ISNUMBER(SEARCH("N/A", X609)), 0, 1)</f>
        <v>0</v>
      </c>
      <c r="X609" s="1" t="s">
        <v>44</v>
      </c>
      <c r="Y609" s="1"/>
      <c r="Z609" s="1"/>
      <c r="AA609" s="11" cm="1">
        <f t="array" ref="AA609">IF(ISBLANK(Y609), 0, VINCentyInvDistance(F609,G609,Y609,Z609))</f>
        <v>0</v>
      </c>
      <c r="AB609" s="1">
        <v>0</v>
      </c>
      <c r="AC609" s="1">
        <v>10</v>
      </c>
      <c r="AD609" s="1">
        <v>4</v>
      </c>
      <c r="AE609" s="1">
        <v>7</v>
      </c>
      <c r="AF609" s="1">
        <v>1</v>
      </c>
      <c r="AG609" s="1" t="s">
        <v>6205</v>
      </c>
      <c r="AH609" s="1" t="s">
        <v>4109</v>
      </c>
      <c r="AI609" s="1"/>
      <c r="AJ609" s="1" t="s">
        <v>55</v>
      </c>
      <c r="AK609" t="s">
        <v>17037</v>
      </c>
      <c r="AL609" s="2">
        <v>0</v>
      </c>
      <c r="AM609" s="1" t="s">
        <v>6206</v>
      </c>
    </row>
    <row r="610" spans="1:39" ht="12.75" customHeight="1">
      <c r="A610" s="1"/>
      <c r="B610" s="1" t="s">
        <v>4770</v>
      </c>
      <c r="C610" s="1" t="s">
        <v>6211</v>
      </c>
      <c r="D610" s="3" t="str">
        <f ca="1">IFERROR(__xludf.DUMMYFUNCTION("PROPER(REGEXEXTRACT(B1569, ""(?:https?:\/\/)?(?:www\.)?([a-zA-Z0-9-]+)\.""))"),"Skyscanner")</f>
        <v>Skyscanner</v>
      </c>
      <c r="E610" s="1" t="s">
        <v>4283</v>
      </c>
      <c r="F610" s="1">
        <v>7.1122300000000003</v>
      </c>
      <c r="G610" s="1">
        <v>125.66791000000001</v>
      </c>
      <c r="H610" s="1" t="s">
        <v>4769</v>
      </c>
      <c r="I610" s="1" t="s">
        <v>4252</v>
      </c>
      <c r="J610" s="1">
        <f>IF(K610="URBAN",1,IF(K610="SUBURBAN",2,IF(K610="RURAL",3,"")))</f>
        <v>3</v>
      </c>
      <c r="K610" s="1" t="s">
        <v>541</v>
      </c>
      <c r="L610" s="18">
        <v>46082</v>
      </c>
      <c r="M610" s="49">
        <v>0.58333333333333337</v>
      </c>
      <c r="N610" s="18">
        <v>46083</v>
      </c>
      <c r="O610" s="56">
        <v>0.45833333333333331</v>
      </c>
      <c r="P610" s="31" t="str">
        <f>TEXT($L610, "dddd")</f>
        <v>Sunday</v>
      </c>
      <c r="Q610" s="39" t="s">
        <v>111</v>
      </c>
      <c r="R610" s="39">
        <v>648</v>
      </c>
      <c r="S610" s="1" t="str">
        <f>IF(OR(MONTH(L610)=12, MONTH(L610)&lt;=5), "Dry Season", "Wet Season")</f>
        <v>Dry Season</v>
      </c>
      <c r="T610" s="1">
        <v>1</v>
      </c>
      <c r="U610" s="1">
        <v>0</v>
      </c>
      <c r="V610" s="1">
        <v>0</v>
      </c>
      <c r="W610" s="2">
        <f>IF(ISNUMBER(SEARCH("N/A", X610)), 0, 1)</f>
        <v>0</v>
      </c>
      <c r="X610" s="1" t="s">
        <v>44</v>
      </c>
      <c r="Y610" s="1"/>
      <c r="Z610" s="1"/>
      <c r="AA610" s="11" cm="1">
        <f t="array" ref="AA610">IF(ISBLANK(Y610), 0, VINCentyInvDistance(F610,G610,Y610,Z610))</f>
        <v>0</v>
      </c>
      <c r="AB610" s="1">
        <v>1</v>
      </c>
      <c r="AC610" s="1">
        <v>9.6</v>
      </c>
      <c r="AD610" s="1">
        <v>4.3</v>
      </c>
      <c r="AE610" s="1">
        <v>4</v>
      </c>
      <c r="AF610" s="1">
        <v>1</v>
      </c>
      <c r="AG610" s="1" t="s">
        <v>4773</v>
      </c>
      <c r="AH610" s="1" t="s">
        <v>4109</v>
      </c>
      <c r="AI610" s="1"/>
      <c r="AJ610" s="1" t="s">
        <v>55</v>
      </c>
      <c r="AK610" t="s">
        <v>4774</v>
      </c>
      <c r="AL610" s="1">
        <v>2</v>
      </c>
      <c r="AM610" s="1" t="s">
        <v>4775</v>
      </c>
    </row>
    <row r="611" spans="1:39" ht="12.75" customHeight="1">
      <c r="A611" s="1"/>
      <c r="B611" s="1" t="s">
        <v>4620</v>
      </c>
      <c r="C611" s="1" t="s">
        <v>6217</v>
      </c>
      <c r="D611" s="3" t="str">
        <f ca="1">IFERROR(__xludf.DUMMYFUNCTION("PROPER(REGEXEXTRACT(B1574, ""(?:https?:\/\/)?(?:www\.)?([a-zA-Z0-9-]+)\.""))"),"Google")</f>
        <v>Google</v>
      </c>
      <c r="E611" s="1" t="s">
        <v>6218</v>
      </c>
      <c r="F611" s="1">
        <v>7.0873347000000004</v>
      </c>
      <c r="G611" s="1">
        <v>125.6673839</v>
      </c>
      <c r="H611" s="1" t="s">
        <v>6204</v>
      </c>
      <c r="I611" s="1" t="s">
        <v>4252</v>
      </c>
      <c r="J611" s="1">
        <f>IF(K611="URBAN",1,IF(K611="SUBURBAN",2,IF(K611="RURAL",3,"")))</f>
        <v>3</v>
      </c>
      <c r="K611" s="1" t="s">
        <v>541</v>
      </c>
      <c r="L611" s="18">
        <v>46082</v>
      </c>
      <c r="M611" s="49">
        <v>0.625</v>
      </c>
      <c r="N611" s="18">
        <v>46083</v>
      </c>
      <c r="O611" s="56">
        <v>0.5</v>
      </c>
      <c r="P611" s="31" t="str">
        <f>TEXT($L611, "dddd")</f>
        <v>Sunday</v>
      </c>
      <c r="Q611" s="39" t="s">
        <v>111</v>
      </c>
      <c r="R611" s="39">
        <v>7603</v>
      </c>
      <c r="S611" s="1" t="str">
        <f>IF(OR(MONTH(L611)=12, MONTH(L611)&lt;=5), "Dry Season", "Wet Season")</f>
        <v>Dry Season</v>
      </c>
      <c r="T611" s="1">
        <v>1</v>
      </c>
      <c r="U611" s="1">
        <v>0</v>
      </c>
      <c r="V611" s="1">
        <v>0</v>
      </c>
      <c r="W611" s="2">
        <f>IF(ISNUMBER(SEARCH("N/A", X611)), 0, 1)</f>
        <v>0</v>
      </c>
      <c r="X611" s="1" t="s">
        <v>44</v>
      </c>
      <c r="Y611" s="1"/>
      <c r="Z611" s="1"/>
      <c r="AA611" s="11" cm="1">
        <f t="array" ref="AA611">IF(ISBLANK(Y611), 0, VINCentyInvDistance(F611,G611,Y611,Z611))</f>
        <v>0</v>
      </c>
      <c r="AB611" s="1">
        <v>0</v>
      </c>
      <c r="AC611" s="1">
        <v>0</v>
      </c>
      <c r="AD611" s="1">
        <v>0</v>
      </c>
      <c r="AE611" s="1">
        <v>23</v>
      </c>
      <c r="AF611" s="1">
        <v>1</v>
      </c>
      <c r="AG611" s="1" t="str">
        <f>TRIM(MID(SUBSTITUTE($H611,",",REPT(" ",200)),(LEN($H611)-LEN(SUBSTITUTE($H611,",",""))-4)*200+1,200))</f>
        <v>Samal</v>
      </c>
      <c r="AH611" s="1" t="str">
        <f>TRIM(MID(SUBSTITUTE($H611,",",REPT(" ",200)),(LEN($H611)-LEN(SUBSTITUTE($H611,",",""))-3)*200+1,200))</f>
        <v>Davao del Norte</v>
      </c>
      <c r="AI611" s="1" t="str">
        <f>TRIM(MID(SUBSTITUTE($H611,",",REPT(" ",200)),(LEN($H611)-LEN(SUBSTITUTE($H611,",",""))-2)*200+1,200))</f>
        <v>Davao Region</v>
      </c>
      <c r="AJ611" s="1" t="str">
        <f>TRIM(MID(SUBSTITUTE($H611,",",REPT(" ",200)),(LEN($H611)-LEN(SUBSTITUTE($H611,",",""))-0)*200+1,200))</f>
        <v>Philippines</v>
      </c>
      <c r="AL611" s="1">
        <v>3</v>
      </c>
      <c r="AM611" s="1"/>
    </row>
    <row r="612" spans="1:39" ht="12.75" customHeight="1">
      <c r="A612" s="1"/>
      <c r="B612" s="1" t="s">
        <v>6202</v>
      </c>
      <c r="C612" s="1" t="s">
        <v>6219</v>
      </c>
      <c r="D612" s="3" t="str">
        <f ca="1">IFERROR(__xludf.DUMMYFUNCTION("PROPER(REGEXEXTRACT(B1575, ""(?:https?:\/\/)?(?:www\.)?([a-zA-Z0-9-]+)\.""))"),"Skyscanner")</f>
        <v>Skyscanner</v>
      </c>
      <c r="E612" s="1" t="s">
        <v>4795</v>
      </c>
      <c r="F612" s="1">
        <v>7.0873350000000004</v>
      </c>
      <c r="G612" s="1">
        <v>125.667384</v>
      </c>
      <c r="H612" s="1" t="s">
        <v>6204</v>
      </c>
      <c r="I612" s="1" t="s">
        <v>4252</v>
      </c>
      <c r="J612" s="1">
        <f>IF(K612="URBAN",1,IF(K612="SUBURBAN",2,IF(K612="RURAL",3,"")))</f>
        <v>3</v>
      </c>
      <c r="K612" s="1" t="s">
        <v>541</v>
      </c>
      <c r="L612" s="18">
        <v>46082</v>
      </c>
      <c r="M612" s="49">
        <v>0.58333333333333337</v>
      </c>
      <c r="N612" s="18">
        <v>46083</v>
      </c>
      <c r="O612" s="56">
        <v>0.5</v>
      </c>
      <c r="P612" s="31" t="str">
        <f>TEXT($L612, "dddd")</f>
        <v>Sunday</v>
      </c>
      <c r="Q612" s="39" t="s">
        <v>111</v>
      </c>
      <c r="R612" s="39">
        <v>1833</v>
      </c>
      <c r="S612" s="1" t="str">
        <f>IF(OR(MONTH(L612)=12, MONTH(L612)&lt;=5), "Dry Season", "Wet Season")</f>
        <v>Dry Season</v>
      </c>
      <c r="T612" s="1">
        <v>1</v>
      </c>
      <c r="U612" s="1">
        <v>1</v>
      </c>
      <c r="V612" s="1">
        <v>0</v>
      </c>
      <c r="W612" s="2">
        <f>IF(ISNUMBER(SEARCH("N/A", X612)), 0, 1)</f>
        <v>0</v>
      </c>
      <c r="X612" s="1" t="s">
        <v>44</v>
      </c>
      <c r="Y612" s="1"/>
      <c r="Z612" s="1"/>
      <c r="AA612" s="11" cm="1">
        <f t="array" ref="AA612">IF(ISBLANK(Y612), 0, VINCentyInvDistance(F612,G612,Y612,Z612))</f>
        <v>0</v>
      </c>
      <c r="AB612" s="1">
        <v>0</v>
      </c>
      <c r="AC612" s="1">
        <v>10</v>
      </c>
      <c r="AD612" s="1">
        <v>4.9000000000000004</v>
      </c>
      <c r="AE612" s="1">
        <v>7</v>
      </c>
      <c r="AF612" s="1">
        <v>1</v>
      </c>
      <c r="AG612" s="1" t="s">
        <v>6205</v>
      </c>
      <c r="AH612" s="1" t="s">
        <v>4109</v>
      </c>
      <c r="AI612" s="1"/>
      <c r="AJ612" s="1" t="s">
        <v>55</v>
      </c>
      <c r="AK612" t="s">
        <v>17038</v>
      </c>
      <c r="AL612" s="2">
        <v>0</v>
      </c>
      <c r="AM612" s="1" t="s">
        <v>6206</v>
      </c>
    </row>
    <row r="613" spans="1:39" ht="12.75" customHeight="1">
      <c r="A613" s="1"/>
      <c r="B613" s="1" t="s">
        <v>4799</v>
      </c>
      <c r="C613" s="1" t="s">
        <v>6220</v>
      </c>
      <c r="D613" s="3" t="str">
        <f ca="1">IFERROR(__xludf.DUMMYFUNCTION("PROPER(REGEXEXTRACT(B1576, ""(?:https?:\/\/)?(?:www\.)?([a-zA-Z0-9-]+)\.""))"),"Skyscanner")</f>
        <v>Skyscanner</v>
      </c>
      <c r="E613" s="1" t="s">
        <v>6221</v>
      </c>
      <c r="F613" s="1">
        <v>7.1186400000000001</v>
      </c>
      <c r="G613" s="1">
        <v>125.67431999999999</v>
      </c>
      <c r="H613" s="1" t="s">
        <v>4802</v>
      </c>
      <c r="I613" s="1" t="s">
        <v>4252</v>
      </c>
      <c r="J613" s="1">
        <f>IF(K613="URBAN",1,IF(K613="SUBURBAN",2,IF(K613="RURAL",3,"")))</f>
        <v>3</v>
      </c>
      <c r="K613" s="1" t="s">
        <v>541</v>
      </c>
      <c r="L613" s="18">
        <v>46082</v>
      </c>
      <c r="M613" s="49">
        <v>0.58333333333333337</v>
      </c>
      <c r="N613" s="18">
        <v>46083</v>
      </c>
      <c r="O613" s="56">
        <v>0.41666666666666669</v>
      </c>
      <c r="P613" s="31" t="str">
        <f>TEXT($L613, "dddd")</f>
        <v>Sunday</v>
      </c>
      <c r="Q613" s="39" t="s">
        <v>111</v>
      </c>
      <c r="R613" s="39">
        <v>949</v>
      </c>
      <c r="S613" s="1" t="str">
        <f>IF(OR(MONTH(L613)=12, MONTH(L613)&lt;=5), "Dry Season", "Wet Season")</f>
        <v>Dry Season</v>
      </c>
      <c r="T613" s="1">
        <v>1</v>
      </c>
      <c r="U613" s="1">
        <v>0</v>
      </c>
      <c r="V613" s="1">
        <v>1</v>
      </c>
      <c r="W613" s="2">
        <f>IF(ISNUMBER(SEARCH("N/A", X613)), 0, 1)</f>
        <v>0</v>
      </c>
      <c r="X613" s="1" t="s">
        <v>44</v>
      </c>
      <c r="Y613" s="1"/>
      <c r="Z613" s="1"/>
      <c r="AA613" s="11" cm="1">
        <f t="array" ref="AA613">IF(ISBLANK(Y613), 0, VINCentyInvDistance(F613,G613,Y613,Z613))</f>
        <v>0</v>
      </c>
      <c r="AB613" s="1">
        <v>0</v>
      </c>
      <c r="AC613" s="1">
        <v>0</v>
      </c>
      <c r="AD613" s="1">
        <v>0</v>
      </c>
      <c r="AE613" s="1">
        <v>113</v>
      </c>
      <c r="AF613" s="1">
        <v>1</v>
      </c>
      <c r="AG613" s="1" t="s">
        <v>4803</v>
      </c>
      <c r="AH613" s="1" t="s">
        <v>4109</v>
      </c>
      <c r="AI613" s="1" t="str">
        <f>TRIM(MID(SUBSTITUTE($H613,",",REPT(" ",200)),(LEN($H613)-LEN(SUBSTITUTE($H613,",",""))-2)*200+1,200))</f>
        <v>Davao Region</v>
      </c>
      <c r="AJ613" s="1" t="s">
        <v>55</v>
      </c>
      <c r="AK613" t="s">
        <v>4804</v>
      </c>
      <c r="AL613" s="2">
        <v>0</v>
      </c>
      <c r="AM613" s="1" t="s">
        <v>4805</v>
      </c>
    </row>
    <row r="614" spans="1:39" ht="12.75" customHeight="1">
      <c r="A614" s="1"/>
      <c r="B614" s="1" t="s">
        <v>5397</v>
      </c>
      <c r="C614" s="1" t="s">
        <v>6224</v>
      </c>
      <c r="D614" s="3" t="str">
        <f ca="1">IFERROR(__xludf.DUMMYFUNCTION("PROPER(REGEXEXTRACT(B1579, ""(?:https?:\/\/)?(?:www\.)?([a-zA-Z0-9-]+)\.""))"),"Skyscanner")</f>
        <v>Skyscanner</v>
      </c>
      <c r="E614" s="1" t="s">
        <v>6225</v>
      </c>
      <c r="F614" s="1">
        <v>7.1829799999999997</v>
      </c>
      <c r="G614" s="1">
        <v>125.69811</v>
      </c>
      <c r="H614" s="1" t="s">
        <v>4569</v>
      </c>
      <c r="I614" s="1" t="s">
        <v>4252</v>
      </c>
      <c r="J614" s="1">
        <f>IF(K614="URBAN",1,IF(K614="SUBURBAN",2,IF(K614="RURAL",3,"")))</f>
        <v>3</v>
      </c>
      <c r="K614" s="1" t="s">
        <v>541</v>
      </c>
      <c r="L614" s="18">
        <v>46082</v>
      </c>
      <c r="M614" s="49">
        <v>0.54166666666666663</v>
      </c>
      <c r="N614" s="18">
        <v>46083</v>
      </c>
      <c r="O614" s="56">
        <v>0.5</v>
      </c>
      <c r="P614" s="31" t="str">
        <f>TEXT($L614, "dddd")</f>
        <v>Sunday</v>
      </c>
      <c r="Q614" s="39" t="s">
        <v>111</v>
      </c>
      <c r="R614" s="39">
        <v>455</v>
      </c>
      <c r="S614" s="1" t="str">
        <f>IF(OR(MONTH(L614)=12, MONTH(L614)&lt;=5), "Dry Season", "Wet Season")</f>
        <v>Dry Season</v>
      </c>
      <c r="T614" s="1">
        <v>1</v>
      </c>
      <c r="U614" s="1">
        <v>0</v>
      </c>
      <c r="V614" s="1">
        <v>0</v>
      </c>
      <c r="W614" s="2">
        <f>IF(ISNUMBER(SEARCH("N/A", X614)), 0, 1)</f>
        <v>0</v>
      </c>
      <c r="X614" s="1" t="s">
        <v>44</v>
      </c>
      <c r="Y614" s="1"/>
      <c r="Z614" s="1"/>
      <c r="AA614" s="11" cm="1">
        <f t="array" ref="AA614">IF(ISBLANK(Y614), 0, VINCentyInvDistance(F614,G614,Y614,Z614))</f>
        <v>0</v>
      </c>
      <c r="AB614" s="1">
        <v>0</v>
      </c>
      <c r="AC614" s="1">
        <v>10</v>
      </c>
      <c r="AD614" s="1">
        <v>4.3</v>
      </c>
      <c r="AE614" s="1">
        <v>1</v>
      </c>
      <c r="AF614" s="1">
        <v>1</v>
      </c>
      <c r="AG614" s="1" t="s">
        <v>5400</v>
      </c>
      <c r="AH614" s="1" t="s">
        <v>4109</v>
      </c>
      <c r="AI614" s="1" t="str">
        <f>TRIM(MID(SUBSTITUTE($H614,",",REPT(" ",200)),(LEN($H614)-LEN(SUBSTITUTE($H614,",",""))-2)*200+1,200))</f>
        <v>Davao Region</v>
      </c>
      <c r="AJ614" s="1" t="s">
        <v>55</v>
      </c>
      <c r="AK614" t="s">
        <v>16974</v>
      </c>
      <c r="AL614" s="2">
        <v>0</v>
      </c>
      <c r="AM614" s="1" t="s">
        <v>5401</v>
      </c>
    </row>
    <row r="615" spans="1:39" ht="12.75" customHeight="1">
      <c r="A615" s="1"/>
      <c r="B615" s="1" t="s">
        <v>6250</v>
      </c>
      <c r="C615" s="1" t="s">
        <v>6251</v>
      </c>
      <c r="D615" s="3" t="str">
        <f ca="1">IFERROR(__xludf.DUMMYFUNCTION("PROPER(REGEXEXTRACT(B1596, ""(?:https?:\/\/)?(?:www\.)?([a-zA-Z0-9-]+)\.""))"),"Skyscanner")</f>
        <v>Skyscanner</v>
      </c>
      <c r="E615" s="1" t="s">
        <v>4583</v>
      </c>
      <c r="F615" s="1">
        <v>7.0279299999999996</v>
      </c>
      <c r="G615" s="1">
        <v>125.76569000000001</v>
      </c>
      <c r="H615" s="1" t="s">
        <v>6249</v>
      </c>
      <c r="I615" s="1" t="s">
        <v>4252</v>
      </c>
      <c r="J615" s="1">
        <f>IF(K615="URBAN",1,IF(K615="SUBURBAN",2,IF(K615="RURAL",3,"")))</f>
        <v>3</v>
      </c>
      <c r="K615" s="1" t="s">
        <v>541</v>
      </c>
      <c r="L615" s="18">
        <v>46082</v>
      </c>
      <c r="M615" s="49">
        <v>0.58333333333333337</v>
      </c>
      <c r="N615" s="18">
        <v>46083</v>
      </c>
      <c r="O615" s="56">
        <v>0.45833333333333331</v>
      </c>
      <c r="P615" s="31" t="str">
        <f>TEXT($L615, "dddd")</f>
        <v>Sunday</v>
      </c>
      <c r="Q615" s="39" t="s">
        <v>111</v>
      </c>
      <c r="R615" s="39">
        <v>1317</v>
      </c>
      <c r="S615" s="1" t="str">
        <f>IF(OR(MONTH(L615)=12, MONTH(L615)&lt;=5), "Dry Season", "Wet Season")</f>
        <v>Dry Season</v>
      </c>
      <c r="T615" s="1">
        <v>1</v>
      </c>
      <c r="U615" s="1">
        <v>0</v>
      </c>
      <c r="V615" s="1">
        <v>0</v>
      </c>
      <c r="W615" s="2">
        <f>IF(ISNUMBER(SEARCH("N/A", X615)), 0, 1)</f>
        <v>0</v>
      </c>
      <c r="X615" s="1" t="s">
        <v>44</v>
      </c>
      <c r="Y615" s="1"/>
      <c r="Z615" s="1"/>
      <c r="AA615" s="11" cm="1">
        <f t="array" ref="AA615">IF(ISBLANK(Y615), 0, VINCentyInvDistance(F615,G615,Y615,Z615))</f>
        <v>0</v>
      </c>
      <c r="AB615" s="1">
        <v>0</v>
      </c>
      <c r="AC615" s="1">
        <v>0</v>
      </c>
      <c r="AD615" s="1">
        <v>0</v>
      </c>
      <c r="AE615" s="1">
        <v>74</v>
      </c>
      <c r="AF615" s="1">
        <v>1</v>
      </c>
      <c r="AG615" s="1" t="s">
        <v>6252</v>
      </c>
      <c r="AH615" s="1" t="s">
        <v>4109</v>
      </c>
      <c r="AI615" s="1" t="str">
        <f>TRIM(MID(SUBSTITUTE($H615,",",REPT(" ",200)),(LEN($H615)-LEN(SUBSTITUTE($H615,",",""))-2)*200+1,200))</f>
        <v>Davao Region</v>
      </c>
      <c r="AJ615" s="1" t="s">
        <v>55</v>
      </c>
      <c r="AK615" t="s">
        <v>17040</v>
      </c>
      <c r="AL615" s="2">
        <v>0</v>
      </c>
      <c r="AM615" s="1" t="s">
        <v>6253</v>
      </c>
    </row>
    <row r="616" spans="1:39" ht="12.75" customHeight="1">
      <c r="A616" s="1"/>
      <c r="B616" s="1" t="s">
        <v>6260</v>
      </c>
      <c r="C616" s="1" t="s">
        <v>4621</v>
      </c>
      <c r="D616" s="3" t="str">
        <f ca="1">IFERROR(__xludf.DUMMYFUNCTION("PROPER(REGEXEXTRACT(B1600, ""(?:https?:\/\/)?(?:www\.)?([a-zA-Z0-9-]+)\.""))"),"Google")</f>
        <v>Google</v>
      </c>
      <c r="E616" s="1" t="s">
        <v>4622</v>
      </c>
      <c r="F616" s="1">
        <v>10.32701</v>
      </c>
      <c r="G616" s="1">
        <v>123.90178</v>
      </c>
      <c r="H616" s="1" t="s">
        <v>6261</v>
      </c>
      <c r="I616" s="1" t="s">
        <v>4252</v>
      </c>
      <c r="J616" s="1">
        <f>IF(K616="URBAN",1,IF(K616="SUBURBAN",2,IF(K616="RURAL",3,"")))</f>
        <v>3</v>
      </c>
      <c r="K616" s="1" t="s">
        <v>541</v>
      </c>
      <c r="L616" s="18">
        <v>46082</v>
      </c>
      <c r="M616" s="49">
        <v>0.625</v>
      </c>
      <c r="N616" s="18">
        <v>46083</v>
      </c>
      <c r="O616" s="56">
        <v>0.5</v>
      </c>
      <c r="P616" s="31" t="str">
        <f>TEXT($L616, "dddd")</f>
        <v>Sunday</v>
      </c>
      <c r="Q616" s="39" t="s">
        <v>111</v>
      </c>
      <c r="R616" s="39">
        <v>2335</v>
      </c>
      <c r="S616" s="1" t="str">
        <f>IF(OR(MONTH(L616)=12, MONTH(L616)&lt;=5), "Dry Season", "Wet Season")</f>
        <v>Dry Season</v>
      </c>
      <c r="T616" s="1">
        <v>1</v>
      </c>
      <c r="U616" s="1">
        <v>0</v>
      </c>
      <c r="V616" s="1">
        <v>0</v>
      </c>
      <c r="W616" s="2">
        <f>IF(ISNUMBER(SEARCH("N/A", X616)), 0, 1)</f>
        <v>0</v>
      </c>
      <c r="X616" s="1" t="s">
        <v>44</v>
      </c>
      <c r="Y616" s="1"/>
      <c r="Z616" s="1"/>
      <c r="AA616" s="11" cm="1">
        <f t="array" ref="AA616">IF(ISBLANK(Y616), 0, VINCentyInvDistance(F616,G616,Y616,Z616))</f>
        <v>0</v>
      </c>
      <c r="AB616" s="1">
        <v>0</v>
      </c>
      <c r="AC616" s="1">
        <v>0</v>
      </c>
      <c r="AD616" s="1">
        <v>0</v>
      </c>
      <c r="AE616" s="1">
        <v>170</v>
      </c>
      <c r="AF616" s="1">
        <v>1</v>
      </c>
      <c r="AG616" s="1" t="s">
        <v>731</v>
      </c>
      <c r="AH616" s="1" t="s">
        <v>731</v>
      </c>
      <c r="AI616" s="1" t="str">
        <f>TRIM(MID(SUBSTITUTE($H616,",",REPT(" ",200)),(LEN($H616)-LEN(SUBSTITUTE($H616,",",""))-2)*200+1,200))</f>
        <v>Central Visayas</v>
      </c>
      <c r="AJ616" s="1" t="s">
        <v>55</v>
      </c>
      <c r="AL616" s="2">
        <v>0</v>
      </c>
      <c r="AM616" s="1" t="s">
        <v>6262</v>
      </c>
    </row>
    <row r="617" spans="1:39" ht="12.75" customHeight="1">
      <c r="A617" s="1"/>
      <c r="B617" s="1" t="s">
        <v>6291</v>
      </c>
      <c r="C617" s="1" t="s">
        <v>6292</v>
      </c>
      <c r="D617" s="3" t="str">
        <f ca="1">IFERROR(__xludf.DUMMYFUNCTION("PROPER(REGEXEXTRACT(B1615, ""(?:https?:\/\/)?(?:www\.)?([a-zA-Z0-9-]+)\.""))"),"Google")</f>
        <v>Google</v>
      </c>
      <c r="E617" s="1" t="s">
        <v>4643</v>
      </c>
      <c r="F617" s="1">
        <v>7.1094274999999998</v>
      </c>
      <c r="G617" s="1">
        <v>125.6503384</v>
      </c>
      <c r="H617" s="1" t="s">
        <v>6293</v>
      </c>
      <c r="I617" s="1" t="s">
        <v>4252</v>
      </c>
      <c r="J617" s="1">
        <f>IF(K617="URBAN",1,IF(K617="SUBURBAN",2,IF(K617="RURAL",3,"")))</f>
        <v>3</v>
      </c>
      <c r="K617" s="1" t="s">
        <v>541</v>
      </c>
      <c r="L617" s="18">
        <v>46082</v>
      </c>
      <c r="M617" s="49">
        <v>0.625</v>
      </c>
      <c r="N617" s="18">
        <v>46083</v>
      </c>
      <c r="O617" s="56">
        <v>0.5</v>
      </c>
      <c r="P617" s="31" t="str">
        <f>TEXT($L617, "dddd")</f>
        <v>Sunday</v>
      </c>
      <c r="Q617" s="39" t="s">
        <v>111</v>
      </c>
      <c r="R617" s="39">
        <v>9691</v>
      </c>
      <c r="S617" s="1" t="str">
        <f>IF(OR(MONTH(L617)=12, MONTH(L617)&lt;=5), "Dry Season", "Wet Season")</f>
        <v>Dry Season</v>
      </c>
      <c r="T617" s="1">
        <v>1</v>
      </c>
      <c r="U617" s="1">
        <v>0</v>
      </c>
      <c r="V617" s="1">
        <v>0</v>
      </c>
      <c r="W617" s="2">
        <f>IF(ISNUMBER(SEARCH("N/A", X617)), 0, 1)</f>
        <v>0</v>
      </c>
      <c r="X617" s="1" t="s">
        <v>44</v>
      </c>
      <c r="Y617" s="1"/>
      <c r="Z617" s="1"/>
      <c r="AA617" s="11" cm="1">
        <f t="array" ref="AA617">IF(ISBLANK(Y617), 0, VINCentyInvDistance(F617,G617,Y617,Z617))</f>
        <v>0</v>
      </c>
      <c r="AB617" s="1">
        <v>0</v>
      </c>
      <c r="AC617" s="1">
        <v>0</v>
      </c>
      <c r="AD617" s="1">
        <v>0</v>
      </c>
      <c r="AE617" s="1">
        <v>661</v>
      </c>
      <c r="AF617" s="1">
        <v>1</v>
      </c>
      <c r="AG617" s="1" t="str">
        <f>TRIM(MID(SUBSTITUTE($H617,",",REPT(" ",200)),(LEN($H617)-LEN(SUBSTITUTE($H617,",",""))-4)*200+1,200))</f>
        <v>Buhangin District</v>
      </c>
      <c r="AH617" s="1" t="str">
        <f>TRIM(MID(SUBSTITUTE($H617,",",REPT(" ",200)),(LEN($H617)-LEN(SUBSTITUTE($H617,",",""))-3)*200+1,200))</f>
        <v>Davao City</v>
      </c>
      <c r="AI617" s="1" t="str">
        <f>TRIM(MID(SUBSTITUTE($H617,",",REPT(" ",200)),(LEN($H617)-LEN(SUBSTITUTE($H617,",",""))-2)*200+1,200))</f>
        <v>Davao Region</v>
      </c>
      <c r="AJ617" s="1" t="str">
        <f>TRIM(MID(SUBSTITUTE($H617,",",REPT(" ",200)),(LEN($H617)-LEN(SUBSTITUTE($H617,",",""))-0)*200+1,200))</f>
        <v>Philippines</v>
      </c>
      <c r="AL617" s="2">
        <v>0</v>
      </c>
      <c r="AM617" s="1"/>
    </row>
    <row r="618" spans="1:39" ht="12.75" customHeight="1">
      <c r="A618" s="1"/>
      <c r="B618" s="1" t="s">
        <v>6296</v>
      </c>
      <c r="C618" s="1" t="s">
        <v>6297</v>
      </c>
      <c r="D618" s="3" t="str">
        <f ca="1">IFERROR(__xludf.DUMMYFUNCTION("PROPER(REGEXEXTRACT(B1617, ""(?:https?:\/\/)?(?:www\.)?([a-zA-Z0-9-]+)\.""))"),"Skyscanner")</f>
        <v>Skyscanner</v>
      </c>
      <c r="E618" s="1" t="s">
        <v>6298</v>
      </c>
      <c r="F618" s="1">
        <v>7.0976699999999999</v>
      </c>
      <c r="G618" s="1">
        <v>125.70956</v>
      </c>
      <c r="H618" s="1" t="s">
        <v>6299</v>
      </c>
      <c r="I618" s="1" t="s">
        <v>4252</v>
      </c>
      <c r="J618" s="1">
        <f>IF(K618="URBAN",1,IF(K618="SUBURBAN",2,IF(K618="RURAL",3,"")))</f>
        <v>3</v>
      </c>
      <c r="K618" s="1" t="s">
        <v>541</v>
      </c>
      <c r="L618" s="18">
        <v>46082</v>
      </c>
      <c r="M618" s="49">
        <v>0.58333333333333337</v>
      </c>
      <c r="N618" s="18">
        <v>46083</v>
      </c>
      <c r="O618" s="56">
        <v>0.54166666666666663</v>
      </c>
      <c r="P618" s="31" t="str">
        <f>TEXT($L618, "dddd")</f>
        <v>Sunday</v>
      </c>
      <c r="Q618" s="39" t="s">
        <v>111</v>
      </c>
      <c r="R618" s="39">
        <v>1716</v>
      </c>
      <c r="S618" s="1" t="str">
        <f>IF(OR(MONTH(L618)=12, MONTH(L618)&lt;=5), "Dry Season", "Wet Season")</f>
        <v>Dry Season</v>
      </c>
      <c r="T618" s="1">
        <v>1</v>
      </c>
      <c r="U618" s="1">
        <v>0</v>
      </c>
      <c r="V618" s="1">
        <v>0</v>
      </c>
      <c r="W618" s="2">
        <f>IF(ISNUMBER(SEARCH("N/A", X618)), 0, 1)</f>
        <v>0</v>
      </c>
      <c r="X618" s="1" t="s">
        <v>44</v>
      </c>
      <c r="Y618" s="1"/>
      <c r="Z618" s="1"/>
      <c r="AA618" s="11" cm="1">
        <f t="array" ref="AA618">IF(ISBLANK(Y618), 0, VINCentyInvDistance(F618,G618,Y618,Z618))</f>
        <v>0</v>
      </c>
      <c r="AB618" s="1">
        <v>0</v>
      </c>
      <c r="AC618" s="1">
        <v>0</v>
      </c>
      <c r="AD618" s="1">
        <v>0</v>
      </c>
      <c r="AE618" s="1">
        <v>48</v>
      </c>
      <c r="AF618" s="1">
        <v>1</v>
      </c>
      <c r="AG618" s="1" t="str">
        <f>TRIM(MID(SUBSTITUTE($H618,",",REPT(" ",200)),(LEN($H618)-LEN(SUBSTITUTE($H618,",",""))-4)*200+1,200))</f>
        <v>Samal</v>
      </c>
      <c r="AH618" s="1" t="str">
        <f>TRIM(MID(SUBSTITUTE($H618,",",REPT(" ",200)),(LEN($H618)-LEN(SUBSTITUTE($H618,",",""))-3)*200+1,200))</f>
        <v>Davao del Norte</v>
      </c>
      <c r="AI618" s="1" t="str">
        <f>TRIM(MID(SUBSTITUTE($H618,",",REPT(" ",200)),(LEN($H618)-LEN(SUBSTITUTE($H618,",",""))-2)*200+1,200))</f>
        <v>Davao Region</v>
      </c>
      <c r="AJ618" s="1" t="str">
        <f>TRIM(MID(SUBSTITUTE($H618,",",REPT(" ",200)),(LEN($H618)-LEN(SUBSTITUTE($H618,",",""))-0)*200+1,200))</f>
        <v>Philippines</v>
      </c>
      <c r="AK618" t="s">
        <v>17042</v>
      </c>
      <c r="AL618" s="2">
        <v>0</v>
      </c>
      <c r="AM618" s="1" t="s">
        <v>6300</v>
      </c>
    </row>
    <row r="619" spans="1:39" ht="12.75" customHeight="1">
      <c r="A619" s="1"/>
      <c r="B619" s="1" t="s">
        <v>6311</v>
      </c>
      <c r="C619" s="1" t="s">
        <v>6312</v>
      </c>
      <c r="D619" s="3" t="str">
        <f ca="1">IFERROR(__xludf.DUMMYFUNCTION("PROPER(REGEXEXTRACT(B1626, ""(?:https?:\/\/)?(?:www\.)?([a-zA-Z0-9-]+)\.""))"),"Skyscanner")</f>
        <v>Skyscanner</v>
      </c>
      <c r="E619" s="1" t="s">
        <v>4730</v>
      </c>
      <c r="F619" s="1">
        <v>7.0955899999999996</v>
      </c>
      <c r="G619" s="1">
        <v>125.70874999999999</v>
      </c>
      <c r="H619" s="1" t="s">
        <v>6313</v>
      </c>
      <c r="I619" s="1" t="s">
        <v>4252</v>
      </c>
      <c r="J619" s="1">
        <f>IF(K619="URBAN",1,IF(K619="SUBURBAN",2,IF(K619="RURAL",3,"")))</f>
        <v>3</v>
      </c>
      <c r="K619" s="1" t="s">
        <v>541</v>
      </c>
      <c r="L619" s="18">
        <v>46082</v>
      </c>
      <c r="M619" s="49">
        <v>0.58333333333333337</v>
      </c>
      <c r="N619" s="18">
        <v>46083</v>
      </c>
      <c r="O619" s="56">
        <v>0.5</v>
      </c>
      <c r="P619" s="31" t="str">
        <f>TEXT($L619, "dddd")</f>
        <v>Sunday</v>
      </c>
      <c r="Q619" s="39" t="s">
        <v>111</v>
      </c>
      <c r="R619" s="39">
        <v>2471</v>
      </c>
      <c r="S619" s="1" t="str">
        <f>IF(OR(MONTH(L619)=12, MONTH(L619)&lt;=5), "Dry Season", "Wet Season")</f>
        <v>Dry Season</v>
      </c>
      <c r="T619" s="1">
        <v>1</v>
      </c>
      <c r="U619" s="1">
        <v>0</v>
      </c>
      <c r="V619" s="1">
        <v>0</v>
      </c>
      <c r="W619" s="2">
        <f>IF(ISNUMBER(SEARCH("N/A", X619)), 0, 1)</f>
        <v>0</v>
      </c>
      <c r="X619" s="1" t="s">
        <v>44</v>
      </c>
      <c r="Y619" s="1"/>
      <c r="Z619" s="1"/>
      <c r="AA619" s="11" cm="1">
        <f t="array" ref="AA619">IF(ISBLANK(Y619), 0, VINCentyInvDistance(F619,G619,Y619,Z619))</f>
        <v>0</v>
      </c>
      <c r="AB619" s="1">
        <v>0</v>
      </c>
      <c r="AC619" s="1">
        <v>0</v>
      </c>
      <c r="AD619" s="1">
        <v>0</v>
      </c>
      <c r="AE619" s="1">
        <v>234</v>
      </c>
      <c r="AF619" s="1">
        <v>1</v>
      </c>
      <c r="AG619" s="1" t="s">
        <v>6314</v>
      </c>
      <c r="AH619" s="1" t="s">
        <v>4109</v>
      </c>
      <c r="AI619" s="1" t="str">
        <f>TRIM(MID(SUBSTITUTE($H619,",",REPT(" ",200)),(LEN($H619)-LEN(SUBSTITUTE($H619,",",""))-2)*200+1,200))</f>
        <v>Davao Region</v>
      </c>
      <c r="AJ619" s="1" t="s">
        <v>55</v>
      </c>
      <c r="AK619" t="s">
        <v>17044</v>
      </c>
      <c r="AL619" s="1">
        <v>0</v>
      </c>
      <c r="AM619" s="1" t="s">
        <v>6315</v>
      </c>
    </row>
    <row r="620" spans="1:39" ht="12.75" customHeight="1">
      <c r="A620" s="1"/>
      <c r="B620" s="1" t="s">
        <v>6369</v>
      </c>
      <c r="C620" s="1" t="s">
        <v>6370</v>
      </c>
      <c r="D620" s="3" t="str">
        <f ca="1">IFERROR(__xludf.DUMMYFUNCTION("PROPER(REGEXEXTRACT(B1651, ""(?:https?:\/\/)?(?:www\.)?([a-zA-Z0-9-]+)\.""))"),"Google")</f>
        <v>Google</v>
      </c>
      <c r="E620" s="1" t="s">
        <v>5203</v>
      </c>
      <c r="F620" s="1">
        <v>7.0657212999999999</v>
      </c>
      <c r="G620" s="1">
        <v>125.6104667</v>
      </c>
      <c r="H620" s="1" t="s">
        <v>4678</v>
      </c>
      <c r="I620" s="1" t="s">
        <v>4252</v>
      </c>
      <c r="J620" s="1">
        <f>IF(K620="URBAN",1,IF(K620="SUBURBAN",2,IF(K620="RURAL",3,"")))</f>
        <v>3</v>
      </c>
      <c r="K620" s="1" t="s">
        <v>541</v>
      </c>
      <c r="L620" s="18">
        <v>46082</v>
      </c>
      <c r="M620" s="49">
        <v>0.625</v>
      </c>
      <c r="N620" s="18">
        <v>46083</v>
      </c>
      <c r="O620" s="56">
        <v>0.5</v>
      </c>
      <c r="P620" s="31" t="str">
        <f>TEXT($L620, "dddd")</f>
        <v>Sunday</v>
      </c>
      <c r="Q620" s="39" t="s">
        <v>111</v>
      </c>
      <c r="R620" s="39">
        <v>2010</v>
      </c>
      <c r="S620" s="1" t="str">
        <f>IF(OR(MONTH(L620)=12, MONTH(L620)&lt;=5), "Dry Season", "Wet Season")</f>
        <v>Dry Season</v>
      </c>
      <c r="T620" s="1">
        <v>1</v>
      </c>
      <c r="U620" s="1">
        <v>0</v>
      </c>
      <c r="V620" s="1">
        <v>0</v>
      </c>
      <c r="W620" s="2">
        <f>IF(ISNUMBER(SEARCH("N/A", X620)), 0, 1)</f>
        <v>0</v>
      </c>
      <c r="X620" s="1" t="s">
        <v>44</v>
      </c>
      <c r="Y620" s="1"/>
      <c r="Z620" s="1"/>
      <c r="AA620" s="11" cm="1">
        <f t="array" ref="AA620">IF(ISBLANK(Y620), 0, VINCentyInvDistance(F620,G620,Y620,Z620))</f>
        <v>0</v>
      </c>
      <c r="AB620" s="1">
        <v>0</v>
      </c>
      <c r="AC620" s="1">
        <v>0</v>
      </c>
      <c r="AD620" s="1">
        <v>0</v>
      </c>
      <c r="AE620" s="1">
        <v>52</v>
      </c>
      <c r="AF620" s="1">
        <v>1</v>
      </c>
      <c r="AG620" s="1" t="str">
        <f>TRIM(MID(SUBSTITUTE($H620,",",REPT(" ",200)),(LEN($H620)-LEN(SUBSTITUTE($H620,",",""))-4)*200+1,200))</f>
        <v>Poblacion District</v>
      </c>
      <c r="AH620" s="1" t="str">
        <f>TRIM(MID(SUBSTITUTE($H620,",",REPT(" ",200)),(LEN($H620)-LEN(SUBSTITUTE($H620,",",""))-3)*200+1,200))</f>
        <v>Davao City</v>
      </c>
      <c r="AI620" s="1" t="str">
        <f>TRIM(MID(SUBSTITUTE($H620,",",REPT(" ",200)),(LEN($H620)-LEN(SUBSTITUTE($H620,",",""))-2)*200+1,200))</f>
        <v>Davao Region</v>
      </c>
      <c r="AJ620" s="1" t="str">
        <f>TRIM(MID(SUBSTITUTE($H620,",",REPT(" ",200)),(LEN($H620)-LEN(SUBSTITUTE($H620,",",""))-0)*200+1,200))</f>
        <v>Philippines</v>
      </c>
      <c r="AL620" s="1">
        <v>3</v>
      </c>
      <c r="AM620" s="1"/>
    </row>
    <row r="621" spans="1:39" ht="12.75" customHeight="1">
      <c r="A621" s="1"/>
      <c r="B621" s="1" t="s">
        <v>6410</v>
      </c>
      <c r="C621" s="1" t="s">
        <v>6411</v>
      </c>
      <c r="D621" s="3" t="str">
        <f ca="1">IFERROR(__xludf.DUMMYFUNCTION("PROPER(REGEXEXTRACT(B1671, ""(?:https?:\/\/)?(?:www\.)?([a-zA-Z0-9-]+)\.""))"),"Skyscanner")</f>
        <v>Skyscanner</v>
      </c>
      <c r="E621" s="1" t="s">
        <v>6412</v>
      </c>
      <c r="F621" s="1">
        <v>7.1555869999999997</v>
      </c>
      <c r="G621" s="1">
        <v>125.89273799999999</v>
      </c>
      <c r="H621" s="1" t="s">
        <v>6413</v>
      </c>
      <c r="I621" s="1" t="s">
        <v>4252</v>
      </c>
      <c r="J621" s="1">
        <f>IF(K621="URBAN",1,IF(K621="SUBURBAN",2,IF(K621="RURAL",3,"")))</f>
        <v>3</v>
      </c>
      <c r="K621" s="1" t="s">
        <v>541</v>
      </c>
      <c r="L621" s="18">
        <v>46082</v>
      </c>
      <c r="M621" s="49">
        <v>0.58333333333333337</v>
      </c>
      <c r="N621" s="18">
        <v>46083</v>
      </c>
      <c r="O621" s="56">
        <v>0.5</v>
      </c>
      <c r="P621" s="31" t="str">
        <f>TEXT($L621, "dddd")</f>
        <v>Sunday</v>
      </c>
      <c r="Q621" s="39" t="s">
        <v>111</v>
      </c>
      <c r="R621" s="39">
        <v>3225</v>
      </c>
      <c r="S621" s="1" t="str">
        <f>IF(OR(MONTH(L621)=12, MONTH(L621)&lt;=5), "Dry Season", "Wet Season")</f>
        <v>Dry Season</v>
      </c>
      <c r="T621" s="1">
        <v>1</v>
      </c>
      <c r="U621" s="1">
        <v>1</v>
      </c>
      <c r="V621" s="1">
        <v>1</v>
      </c>
      <c r="W621" s="2">
        <f>IF(ISNUMBER(SEARCH("N/A", X621)), 0, 1)</f>
        <v>0</v>
      </c>
      <c r="X621" s="1" t="s">
        <v>44</v>
      </c>
      <c r="Y621" s="1"/>
      <c r="Z621" s="1"/>
      <c r="AA621" s="11" cm="1">
        <f t="array" ref="AA621">IF(ISBLANK(Y621), 0, VINCentyInvDistance(F621,G621,Y621,Z621))</f>
        <v>0</v>
      </c>
      <c r="AB621" s="1">
        <v>0</v>
      </c>
      <c r="AC621" s="1">
        <v>2</v>
      </c>
      <c r="AD621" s="1">
        <v>4.5</v>
      </c>
      <c r="AE621" s="1">
        <v>2</v>
      </c>
      <c r="AF621" s="1">
        <v>1</v>
      </c>
      <c r="AG621" s="1" t="s">
        <v>6414</v>
      </c>
      <c r="AH621" s="1" t="s">
        <v>6414</v>
      </c>
      <c r="AI621" s="1"/>
      <c r="AJ621" s="1" t="s">
        <v>55</v>
      </c>
      <c r="AK621" t="s">
        <v>17048</v>
      </c>
      <c r="AL621" s="2">
        <v>0</v>
      </c>
      <c r="AM621" s="1" t="s">
        <v>6415</v>
      </c>
    </row>
    <row r="622" spans="1:39" ht="12.75" customHeight="1">
      <c r="A622" s="1"/>
      <c r="B622" s="1" t="s">
        <v>4880</v>
      </c>
      <c r="C622" s="1" t="s">
        <v>6416</v>
      </c>
      <c r="D622" s="3" t="str">
        <f ca="1">IFERROR(__xludf.DUMMYFUNCTION("PROPER(REGEXEXTRACT(B1672, ""(?:https?:\/\/)?(?:www\.)?([a-zA-Z0-9-]+)\.""))"),"Skyscanner")</f>
        <v>Skyscanner</v>
      </c>
      <c r="E622" s="1" t="s">
        <v>6417</v>
      </c>
      <c r="F622" s="1">
        <v>9.1420910000000006</v>
      </c>
      <c r="G622" s="1">
        <v>123.51201399999999</v>
      </c>
      <c r="H622" s="1" t="s">
        <v>4883</v>
      </c>
      <c r="I622" s="1" t="s">
        <v>4252</v>
      </c>
      <c r="J622" s="1">
        <f>IF(K622="URBAN",1,IF(K622="SUBURBAN",2,IF(K622="RURAL",3,"")))</f>
        <v>3</v>
      </c>
      <c r="K622" s="1" t="s">
        <v>541</v>
      </c>
      <c r="L622" s="18">
        <v>46082</v>
      </c>
      <c r="M622" s="49">
        <v>0.625</v>
      </c>
      <c r="N622" s="18">
        <v>46083</v>
      </c>
      <c r="O622" s="56">
        <v>0.5</v>
      </c>
      <c r="P622" s="31" t="str">
        <f>TEXT($L622, "dddd")</f>
        <v>Sunday</v>
      </c>
      <c r="Q622" s="39" t="s">
        <v>207</v>
      </c>
      <c r="R622" s="39">
        <v>8444</v>
      </c>
      <c r="S622" s="1" t="str">
        <f>IF(OR(MONTH(L622)=12, MONTH(L622)&lt;=5), "Dry Season", "Wet Season")</f>
        <v>Dry Season</v>
      </c>
      <c r="T622" s="1">
        <v>1</v>
      </c>
      <c r="U622" s="1">
        <v>0</v>
      </c>
      <c r="V622" s="1">
        <v>0</v>
      </c>
      <c r="W622" s="2">
        <f>IF(ISNUMBER(SEARCH("N/A", X622)), 0, 1)</f>
        <v>0</v>
      </c>
      <c r="X622" s="1" t="s">
        <v>44</v>
      </c>
      <c r="Y622" s="1"/>
      <c r="Z622" s="1"/>
      <c r="AA622" s="11" cm="1">
        <f t="array" ref="AA622">IF(ISBLANK(Y622), 0, VINCentyInvDistance(F622,G622,Y622,Z622))</f>
        <v>0</v>
      </c>
      <c r="AB622" s="1">
        <v>0</v>
      </c>
      <c r="AC622" s="1">
        <v>9.1999999999999993</v>
      </c>
      <c r="AD622" s="1">
        <v>0</v>
      </c>
      <c r="AE622" s="1">
        <v>864</v>
      </c>
      <c r="AF622" s="1">
        <v>1</v>
      </c>
      <c r="AG622" s="1" t="s">
        <v>4884</v>
      </c>
      <c r="AH622" s="1" t="s">
        <v>4884</v>
      </c>
      <c r="AI622" s="1"/>
      <c r="AJ622" s="1" t="s">
        <v>55</v>
      </c>
      <c r="AL622" s="2">
        <v>0</v>
      </c>
      <c r="AM622" s="1" t="s">
        <v>4885</v>
      </c>
    </row>
    <row r="623" spans="1:39" ht="12.75" customHeight="1">
      <c r="A623" s="1"/>
      <c r="B623" s="1" t="s">
        <v>6418</v>
      </c>
      <c r="C623" s="1" t="s">
        <v>5466</v>
      </c>
      <c r="D623" s="3" t="str">
        <f ca="1">IFERROR(__xludf.DUMMYFUNCTION("PROPER(REGEXEXTRACT(B1673, ""(?:https?:\/\/)?(?:www\.)?([a-zA-Z0-9-]+)\.""))"),"Google")</f>
        <v>Google</v>
      </c>
      <c r="E623" s="1" t="s">
        <v>5467</v>
      </c>
      <c r="F623" s="1">
        <v>7.1920073000000002</v>
      </c>
      <c r="G623" s="1">
        <v>125.7731512</v>
      </c>
      <c r="H623" s="1" t="s">
        <v>5468</v>
      </c>
      <c r="I623" s="1" t="s">
        <v>4252</v>
      </c>
      <c r="J623" s="1">
        <f>IF(K623="URBAN",1,IF(K623="SUBURBAN",2,IF(K623="RURAL",3,"")))</f>
        <v>3</v>
      </c>
      <c r="K623" s="1" t="s">
        <v>541</v>
      </c>
      <c r="L623" s="18">
        <v>46082</v>
      </c>
      <c r="M623" s="49">
        <v>0.625</v>
      </c>
      <c r="N623" s="18">
        <v>46083</v>
      </c>
      <c r="O623" s="56">
        <v>0.5</v>
      </c>
      <c r="P623" s="31" t="str">
        <f>TEXT($L623, "dddd")</f>
        <v>Sunday</v>
      </c>
      <c r="Q623" s="39" t="s">
        <v>111</v>
      </c>
      <c r="R623" s="39">
        <v>15693</v>
      </c>
      <c r="S623" s="1" t="str">
        <f>IF(OR(MONTH(L623)=12, MONTH(L623)&lt;=5), "Dry Season", "Wet Season")</f>
        <v>Dry Season</v>
      </c>
      <c r="T623" s="1">
        <v>1</v>
      </c>
      <c r="U623" s="1">
        <v>1</v>
      </c>
      <c r="V623" s="1">
        <v>1</v>
      </c>
      <c r="W623" s="2">
        <f>IF(ISNUMBER(SEARCH("N/A", X623)), 0, 1)</f>
        <v>0</v>
      </c>
      <c r="X623" s="1" t="s">
        <v>44</v>
      </c>
      <c r="Y623" s="1"/>
      <c r="Z623" s="1"/>
      <c r="AA623" s="11" cm="1">
        <f t="array" ref="AA623">IF(ISBLANK(Y623), 0, VINCentyInvDistance(F623,G623,Y623,Z623))</f>
        <v>0</v>
      </c>
      <c r="AB623" s="1">
        <v>0</v>
      </c>
      <c r="AC623" s="1">
        <v>0</v>
      </c>
      <c r="AD623" s="1">
        <v>0</v>
      </c>
      <c r="AE623" s="1">
        <v>32</v>
      </c>
      <c r="AF623" s="1">
        <v>1</v>
      </c>
      <c r="AG623" s="1" t="str">
        <f>TRIM(MID(SUBSTITUTE($H623,",",REPT(" ",200)),(LEN($H623)-LEN(SUBSTITUTE($H623,",",""))-4)*200+1,200))</f>
        <v>Samal</v>
      </c>
      <c r="AH623" s="1" t="str">
        <f>TRIM(MID(SUBSTITUTE($H623,",",REPT(" ",200)),(LEN($H623)-LEN(SUBSTITUTE($H623,",",""))-3)*200+1,200))</f>
        <v>Davao del Norte</v>
      </c>
      <c r="AI623" s="1" t="str">
        <f>TRIM(MID(SUBSTITUTE($H623,",",REPT(" ",200)),(LEN($H623)-LEN(SUBSTITUTE($H623,",",""))-2)*200+1,200))</f>
        <v>Davao Region</v>
      </c>
      <c r="AJ623" s="1" t="str">
        <f>TRIM(MID(SUBSTITUTE($H623,",",REPT(" ",200)),(LEN($H623)-LEN(SUBSTITUTE($H623,",",""))-0)*200+1,200))</f>
        <v>Philippines</v>
      </c>
      <c r="AL623" s="1">
        <v>3</v>
      </c>
      <c r="AM623" s="1"/>
    </row>
    <row r="624" spans="1:39" ht="12.75" customHeight="1">
      <c r="A624" s="1"/>
      <c r="B624" s="1" t="s">
        <v>5469</v>
      </c>
      <c r="C624" s="1" t="s">
        <v>6419</v>
      </c>
      <c r="D624" s="3" t="str">
        <f ca="1">IFERROR(__xludf.DUMMYFUNCTION("PROPER(REGEXEXTRACT(B1674, ""(?:https?:\/\/)?(?:www\.)?([a-zA-Z0-9-]+)\.""))"),"Skyscanner")</f>
        <v>Skyscanner</v>
      </c>
      <c r="E624" s="1" t="s">
        <v>6420</v>
      </c>
      <c r="F624" s="1">
        <v>10.298762</v>
      </c>
      <c r="G624" s="1">
        <v>124.015733</v>
      </c>
      <c r="H624" s="1" t="s">
        <v>5472</v>
      </c>
      <c r="I624" s="1" t="s">
        <v>4252</v>
      </c>
      <c r="J624" s="1">
        <f>IF(K624="URBAN",1,IF(K624="SUBURBAN",2,IF(K624="RURAL",3,"")))</f>
        <v>3</v>
      </c>
      <c r="K624" s="1" t="s">
        <v>541</v>
      </c>
      <c r="L624" s="18">
        <v>46082</v>
      </c>
      <c r="M624" s="49">
        <v>0.625</v>
      </c>
      <c r="N624" s="18">
        <v>46083</v>
      </c>
      <c r="O624" s="56">
        <v>0.5</v>
      </c>
      <c r="P624" s="31" t="str">
        <f>TEXT($L624, "dddd")</f>
        <v>Sunday</v>
      </c>
      <c r="Q624" s="39" t="s">
        <v>371</v>
      </c>
      <c r="R624" s="39">
        <v>7776</v>
      </c>
      <c r="S624" s="1" t="str">
        <f>IF(OR(MONTH(L624)=12, MONTH(L624)&lt;=5), "Dry Season", "Wet Season")</f>
        <v>Dry Season</v>
      </c>
      <c r="T624" s="1">
        <v>1</v>
      </c>
      <c r="U624" s="1">
        <v>1</v>
      </c>
      <c r="V624" s="1">
        <v>1</v>
      </c>
      <c r="W624" s="2">
        <f>IF(ISNUMBER(SEARCH("N/A", X624)), 0, 1)</f>
        <v>0</v>
      </c>
      <c r="X624" s="1" t="s">
        <v>44</v>
      </c>
      <c r="Y624" s="1"/>
      <c r="Z624" s="1"/>
      <c r="AA624" s="11" cm="1">
        <f t="array" ref="AA624">IF(ISBLANK(Y624), 0, VINCentyInvDistance(F624,G624,Y624,Z624))</f>
        <v>0</v>
      </c>
      <c r="AB624" s="1">
        <v>0</v>
      </c>
      <c r="AC624" s="1">
        <v>9.6</v>
      </c>
      <c r="AD624" s="1">
        <v>4.2</v>
      </c>
      <c r="AE624" s="1">
        <v>1159</v>
      </c>
      <c r="AF624" s="1">
        <v>1</v>
      </c>
      <c r="AG624" s="1" t="s">
        <v>4948</v>
      </c>
      <c r="AH624" s="1" t="s">
        <v>731</v>
      </c>
      <c r="AI624" s="1"/>
      <c r="AJ624" s="1" t="s">
        <v>55</v>
      </c>
      <c r="AK624" t="s">
        <v>16977</v>
      </c>
      <c r="AL624" s="2">
        <v>0</v>
      </c>
      <c r="AM624" s="1" t="s">
        <v>5473</v>
      </c>
    </row>
    <row r="625" spans="1:39" ht="12.75" customHeight="1">
      <c r="A625" s="1"/>
      <c r="B625" s="1" t="s">
        <v>6430</v>
      </c>
      <c r="C625" s="1" t="s">
        <v>6431</v>
      </c>
      <c r="D625" s="3" t="str">
        <f ca="1">IFERROR(__xludf.DUMMYFUNCTION("PROPER(REGEXEXTRACT(B1677, ""(?:https?:\/\/)?(?:www\.)?([a-zA-Z0-9-]+)\.""))"),"Skyscanner")</f>
        <v>Skyscanner</v>
      </c>
      <c r="E625" s="1" t="s">
        <v>6432</v>
      </c>
      <c r="F625" s="1">
        <v>6.9324700000000004</v>
      </c>
      <c r="G625" s="1">
        <v>125.78642000000001</v>
      </c>
      <c r="H625" s="1" t="s">
        <v>6135</v>
      </c>
      <c r="I625" s="1" t="s">
        <v>4252</v>
      </c>
      <c r="J625" s="1">
        <f>IF(K625="URBAN",1,IF(K625="SUBURBAN",2,IF(K625="RURAL",3,"")))</f>
        <v>3</v>
      </c>
      <c r="K625" s="1" t="s">
        <v>541</v>
      </c>
      <c r="L625" s="18">
        <v>46082</v>
      </c>
      <c r="M625" s="49">
        <v>0.58333333333333337</v>
      </c>
      <c r="N625" s="18">
        <v>46083</v>
      </c>
      <c r="O625" s="56">
        <v>0.45833333333333331</v>
      </c>
      <c r="P625" s="31" t="str">
        <f>TEXT($L625, "dddd")</f>
        <v>Sunday</v>
      </c>
      <c r="Q625" s="39" t="s">
        <v>111</v>
      </c>
      <c r="R625" s="39">
        <v>4668</v>
      </c>
      <c r="S625" s="1" t="str">
        <f>IF(OR(MONTH(L625)=12, MONTH(L625)&lt;=5), "Dry Season", "Wet Season")</f>
        <v>Dry Season</v>
      </c>
      <c r="T625" s="1">
        <v>1</v>
      </c>
      <c r="U625" s="1">
        <v>1</v>
      </c>
      <c r="V625" s="1">
        <v>0</v>
      </c>
      <c r="W625" s="2">
        <f>IF(ISNUMBER(SEARCH("N/A", X625)), 0, 1)</f>
        <v>0</v>
      </c>
      <c r="X625" s="1" t="s">
        <v>44</v>
      </c>
      <c r="Y625" s="1"/>
      <c r="Z625" s="1"/>
      <c r="AA625" s="11" cm="1">
        <f t="array" ref="AA625">IF(ISBLANK(Y625), 0, VINCentyInvDistance(F625,G625,Y625,Z625))</f>
        <v>0</v>
      </c>
      <c r="AB625" s="1">
        <v>0</v>
      </c>
      <c r="AC625" s="1">
        <v>0</v>
      </c>
      <c r="AD625" s="1">
        <v>0</v>
      </c>
      <c r="AE625" s="1">
        <v>1817</v>
      </c>
      <c r="AF625" s="1">
        <v>1</v>
      </c>
      <c r="AG625" s="1" t="s">
        <v>6136</v>
      </c>
      <c r="AH625" s="1" t="s">
        <v>4109</v>
      </c>
      <c r="AI625" s="1" t="str">
        <f>TRIM(MID(SUBSTITUTE($H625,",",REPT(" ",200)),(LEN($H625)-LEN(SUBSTITUTE($H625,",",""))-2)*200+1,200))</f>
        <v>Davao Region</v>
      </c>
      <c r="AJ625" s="1" t="s">
        <v>55</v>
      </c>
      <c r="AK625" t="s">
        <v>17050</v>
      </c>
      <c r="AL625" s="2">
        <v>0</v>
      </c>
      <c r="AM625" s="1" t="s">
        <v>6433</v>
      </c>
    </row>
    <row r="626" spans="1:39" ht="12.75" customHeight="1">
      <c r="A626" s="1"/>
      <c r="B626" s="1" t="s">
        <v>6575</v>
      </c>
      <c r="C626" s="1" t="s">
        <v>6576</v>
      </c>
      <c r="D626" s="3" t="str">
        <f ca="1">IFERROR(__xludf.DUMMYFUNCTION("PROPER(REGEXEXTRACT(B1719, ""(?:https?:\/\/)?(?:www\.)?([a-zA-Z0-9-]+)\.""))"),"Google")</f>
        <v>Google</v>
      </c>
      <c r="E626" s="1" t="s">
        <v>6577</v>
      </c>
      <c r="F626" s="1">
        <v>8.4880420000000001</v>
      </c>
      <c r="G626" s="1">
        <v>124.651732</v>
      </c>
      <c r="H626" s="1" t="s">
        <v>6578</v>
      </c>
      <c r="I626" s="1" t="s">
        <v>530</v>
      </c>
      <c r="J626" s="1">
        <f>IF(K626="URBAN",1,IF(K626="SUBURBAN",2,IF(K626="RURAL",3,"")))</f>
        <v>3</v>
      </c>
      <c r="K626" s="1" t="s">
        <v>541</v>
      </c>
      <c r="L626" s="18">
        <v>46082</v>
      </c>
      <c r="M626" s="49">
        <v>0.625</v>
      </c>
      <c r="N626" s="18">
        <v>46083</v>
      </c>
      <c r="O626" s="56">
        <v>0.5</v>
      </c>
      <c r="P626" s="31" t="str">
        <f>TEXT($L626, "dddd")</f>
        <v>Sunday</v>
      </c>
      <c r="Q626" s="39" t="s">
        <v>111</v>
      </c>
      <c r="R626" s="39">
        <v>1512</v>
      </c>
      <c r="S626" s="1" t="str">
        <f>IF(OR(MONTH(L626)=12, MONTH(L626)&lt;=5), "Dry Season", "Wet Season")</f>
        <v>Dry Season</v>
      </c>
      <c r="T626" s="1">
        <v>1</v>
      </c>
      <c r="U626" s="1">
        <v>1</v>
      </c>
      <c r="V626" s="1">
        <v>0</v>
      </c>
      <c r="W626" s="2">
        <f>IF(ISNUMBER(SEARCH("N/A", X626)), 0, 1)</f>
        <v>0</v>
      </c>
      <c r="X626" s="1" t="s">
        <v>44</v>
      </c>
      <c r="Y626" s="1"/>
      <c r="Z626" s="1"/>
      <c r="AA626" s="11" cm="1">
        <f t="array" ref="AA626">IF(ISBLANK(Y626), 0, VINCentyInvDistance(F626,G626,Y626,Z626))</f>
        <v>0</v>
      </c>
      <c r="AB626" s="1">
        <v>0</v>
      </c>
      <c r="AC626" s="1">
        <v>7.6</v>
      </c>
      <c r="AD626" s="1">
        <v>0</v>
      </c>
      <c r="AE626" s="1">
        <v>138</v>
      </c>
      <c r="AF626" s="1">
        <v>1</v>
      </c>
      <c r="AG626" s="1" t="s">
        <v>2545</v>
      </c>
      <c r="AH626" s="1" t="s">
        <v>2546</v>
      </c>
      <c r="AI626" s="1"/>
      <c r="AJ626" s="1" t="s">
        <v>55</v>
      </c>
      <c r="AL626" s="2">
        <v>0</v>
      </c>
      <c r="AM626" s="1" t="s">
        <v>6579</v>
      </c>
    </row>
    <row r="627" spans="1:39" ht="12.75" customHeight="1">
      <c r="A627" s="1"/>
      <c r="B627" s="1" t="s">
        <v>6616</v>
      </c>
      <c r="C627" s="1" t="s">
        <v>6617</v>
      </c>
      <c r="D627" s="3" t="str">
        <f ca="1">IFERROR(__xludf.DUMMYFUNCTION("PROPER(REGEXEXTRACT(B1728, ""(?:https?:\/\/)?(?:www\.)?([a-zA-Z0-9-]+)\.""))"),"Skyscanner")</f>
        <v>Skyscanner</v>
      </c>
      <c r="E627" s="1" t="s">
        <v>6618</v>
      </c>
      <c r="F627" s="1">
        <v>8.2184793999999997</v>
      </c>
      <c r="G627" s="1">
        <v>124.2408581</v>
      </c>
      <c r="H627" s="1" t="s">
        <v>6619</v>
      </c>
      <c r="I627" s="1" t="s">
        <v>6607</v>
      </c>
      <c r="J627" s="1">
        <f>IF(K627="URBAN",1,IF(K627="SUBURBAN",2,IF(K627="RURAL",3,"")))</f>
        <v>3</v>
      </c>
      <c r="K627" s="1" t="s">
        <v>541</v>
      </c>
      <c r="L627" s="18">
        <v>46082</v>
      </c>
      <c r="M627" s="49">
        <v>0.58333333333333337</v>
      </c>
      <c r="N627" s="18">
        <v>46083</v>
      </c>
      <c r="O627" s="56">
        <v>0.5</v>
      </c>
      <c r="P627" s="31" t="str">
        <f>TEXT($L627, "dddd")</f>
        <v>Sunday</v>
      </c>
      <c r="Q627" s="39" t="s">
        <v>111</v>
      </c>
      <c r="R627" s="39">
        <v>1822</v>
      </c>
      <c r="S627" s="1" t="str">
        <f>IF(OR(MONTH(L627)=12, MONTH(L627)&lt;=5), "Dry Season", "Wet Season")</f>
        <v>Dry Season</v>
      </c>
      <c r="T627" s="1">
        <v>1</v>
      </c>
      <c r="U627" s="1">
        <v>0</v>
      </c>
      <c r="V627" s="1">
        <v>1</v>
      </c>
      <c r="W627" s="2">
        <f>IF(ISNUMBER(SEARCH("N/A", X627)), 0, 1)</f>
        <v>1</v>
      </c>
      <c r="X627" s="1" t="s">
        <v>6608</v>
      </c>
      <c r="Y627" s="1">
        <v>8.2186160000000008</v>
      </c>
      <c r="Z627" s="1">
        <v>124.23974</v>
      </c>
      <c r="AA627" s="11" cm="1">
        <f t="array" ref="AA627">IF(ISBLANK(Y627), 0, VINCentyInvDistance(F627,G627,Y627,Z627))</f>
        <v>124.11933708064447</v>
      </c>
      <c r="AB627" s="1">
        <v>0</v>
      </c>
      <c r="AC627" s="1">
        <v>7.6</v>
      </c>
      <c r="AD627" s="1">
        <v>4.0999999999999996</v>
      </c>
      <c r="AE627" s="1">
        <v>4</v>
      </c>
      <c r="AF627" s="1">
        <v>1</v>
      </c>
      <c r="AG627" s="1" t="s">
        <v>6609</v>
      </c>
      <c r="AH627" s="1" t="s">
        <v>6610</v>
      </c>
      <c r="AI627" s="1" t="str">
        <f>TRIM(MID(SUBSTITUTE($H627,",",REPT(" ",200)),(LEN($H627)-LEN(SUBSTITUTE($H627,",",""))-2)*200+1,200))</f>
        <v>Northern Mindanao</v>
      </c>
      <c r="AJ627" s="1" t="s">
        <v>55</v>
      </c>
      <c r="AK627" t="s">
        <v>1181</v>
      </c>
      <c r="AL627" s="2">
        <v>0</v>
      </c>
      <c r="AM627" s="1"/>
    </row>
    <row r="628" spans="1:39" ht="12.75" customHeight="1">
      <c r="A628" s="1"/>
      <c r="B628" s="1" t="s">
        <v>6623</v>
      </c>
      <c r="C628" s="1" t="s">
        <v>6624</v>
      </c>
      <c r="D628" s="3" t="str">
        <f ca="1">IFERROR(__xludf.DUMMYFUNCTION("PROPER(REGEXEXTRACT(B1730, ""(?:https?:\/\/)?(?:www\.)?([a-zA-Z0-9-]+)\.""))"),"Google")</f>
        <v>Google</v>
      </c>
      <c r="E628" s="1" t="s">
        <v>6625</v>
      </c>
      <c r="F628" s="1">
        <v>8.2260378000000003</v>
      </c>
      <c r="G628" s="1">
        <v>124.2493515</v>
      </c>
      <c r="H628" s="1" t="s">
        <v>6626</v>
      </c>
      <c r="I628" s="1" t="s">
        <v>6607</v>
      </c>
      <c r="J628" s="1">
        <f>IF(K628="URBAN",1,IF(K628="SUBURBAN",2,IF(K628="RURAL",3,"")))</f>
        <v>3</v>
      </c>
      <c r="K628" s="1" t="s">
        <v>541</v>
      </c>
      <c r="L628" s="18">
        <v>46082</v>
      </c>
      <c r="M628" s="49">
        <v>0.625</v>
      </c>
      <c r="N628" s="18">
        <v>46083</v>
      </c>
      <c r="O628" s="56">
        <v>0.5</v>
      </c>
      <c r="P628" s="31" t="str">
        <f>TEXT($L628, "dddd")</f>
        <v>Sunday</v>
      </c>
      <c r="Q628" s="39" t="s">
        <v>111</v>
      </c>
      <c r="R628" s="39">
        <v>2156</v>
      </c>
      <c r="S628" s="1" t="str">
        <f>IF(OR(MONTH(L628)=12, MONTH(L628)&lt;=5), "Dry Season", "Wet Season")</f>
        <v>Dry Season</v>
      </c>
      <c r="T628" s="1">
        <v>1</v>
      </c>
      <c r="U628" s="1">
        <v>1</v>
      </c>
      <c r="V628" s="1">
        <v>1</v>
      </c>
      <c r="W628" s="2">
        <f>IF(ISNUMBER(SEARCH("N/A", X628)), 0, 1)</f>
        <v>0</v>
      </c>
      <c r="X628" s="1" t="s">
        <v>44</v>
      </c>
      <c r="Y628" s="1"/>
      <c r="Z628" s="1"/>
      <c r="AA628" s="11" cm="1">
        <f t="array" ref="AA628">IF(ISBLANK(Y628), 0, VINCentyInvDistance(F628,G628,Y628,Z628))</f>
        <v>0</v>
      </c>
      <c r="AB628" s="1">
        <v>0</v>
      </c>
      <c r="AC628" s="1">
        <v>0</v>
      </c>
      <c r="AD628" s="1">
        <v>0</v>
      </c>
      <c r="AE628" s="1">
        <v>162</v>
      </c>
      <c r="AF628" s="1">
        <v>1</v>
      </c>
      <c r="AG628" s="1" t="str">
        <f>TRIM(MID(SUBSTITUTE($H628,",",REPT(" ",200)),(LEN($H628)-LEN(SUBSTITUTE($H628,",",""))-4)*200+1,200))</f>
        <v>Ubaldo D. Laya</v>
      </c>
      <c r="AH628" s="1" t="str">
        <f>TRIM(MID(SUBSTITUTE($H628,",",REPT(" ",200)),(LEN($H628)-LEN(SUBSTITUTE($H628,",",""))-3)*200+1,200))</f>
        <v>Iligan</v>
      </c>
      <c r="AI628" s="1" t="str">
        <f>TRIM(MID(SUBSTITUTE($H628,",",REPT(" ",200)),(LEN($H628)-LEN(SUBSTITUTE($H628,",",""))-2)*200+1,200))</f>
        <v>Northern Mindanao</v>
      </c>
      <c r="AJ628" s="1" t="str">
        <f>TRIM(MID(SUBSTITUTE($H628,",",REPT(" ",200)),(LEN($H628)-LEN(SUBSTITUTE($H628,",",""))-0)*200+1,200))</f>
        <v>Philippines</v>
      </c>
      <c r="AL628" s="2">
        <v>0</v>
      </c>
      <c r="AM628" s="1"/>
    </row>
    <row r="629" spans="1:39" ht="12.75" customHeight="1">
      <c r="A629" s="1"/>
      <c r="B629" s="1" t="s">
        <v>6612</v>
      </c>
      <c r="C629" s="1" t="s">
        <v>6630</v>
      </c>
      <c r="D629" s="3" t="str">
        <f ca="1">IFERROR(__xludf.DUMMYFUNCTION("PROPER(REGEXEXTRACT(B1732, ""(?:https?:\/\/)?(?:www\.)?([a-zA-Z0-9-]+)\.""))"),"Google")</f>
        <v>Google</v>
      </c>
      <c r="E629" s="1" t="s">
        <v>6631</v>
      </c>
      <c r="F629" s="1">
        <v>8.2358671000000001</v>
      </c>
      <c r="G629" s="1">
        <v>124.2466599</v>
      </c>
      <c r="H629" s="1" t="s">
        <v>6632</v>
      </c>
      <c r="I629" s="1" t="s">
        <v>6607</v>
      </c>
      <c r="J629" s="1">
        <f>IF(K629="URBAN",1,IF(K629="SUBURBAN",2,IF(K629="RURAL",3,"")))</f>
        <v>3</v>
      </c>
      <c r="K629" s="1" t="s">
        <v>541</v>
      </c>
      <c r="L629" s="18">
        <v>46082</v>
      </c>
      <c r="M629" s="49">
        <v>0.625</v>
      </c>
      <c r="N629" s="18">
        <v>46083</v>
      </c>
      <c r="O629" s="56">
        <v>0.5</v>
      </c>
      <c r="P629" s="31" t="str">
        <f>TEXT($L629, "dddd")</f>
        <v>Sunday</v>
      </c>
      <c r="Q629" s="39" t="s">
        <v>111</v>
      </c>
      <c r="R629" s="39">
        <v>2195</v>
      </c>
      <c r="S629" s="1" t="str">
        <f>IF(OR(MONTH(L629)=12, MONTH(L629)&lt;=5), "Dry Season", "Wet Season")</f>
        <v>Dry Season</v>
      </c>
      <c r="T629" s="1">
        <v>1</v>
      </c>
      <c r="U629" s="1">
        <v>0</v>
      </c>
      <c r="V629" s="1">
        <v>0</v>
      </c>
      <c r="W629" s="2">
        <f>IF(ISNUMBER(SEARCH("N/A", X629)), 0, 1)</f>
        <v>0</v>
      </c>
      <c r="X629" s="1" t="s">
        <v>44</v>
      </c>
      <c r="Y629" s="1"/>
      <c r="Z629" s="1"/>
      <c r="AA629" s="11" cm="1">
        <f t="array" ref="AA629">IF(ISBLANK(Y629), 0, VINCentyInvDistance(F629,G629,Y629,Z629))</f>
        <v>0</v>
      </c>
      <c r="AB629" s="1">
        <v>0</v>
      </c>
      <c r="AC629" s="1">
        <v>0</v>
      </c>
      <c r="AD629" s="1">
        <v>0</v>
      </c>
      <c r="AE629" s="1">
        <v>12</v>
      </c>
      <c r="AF629" s="1">
        <v>1</v>
      </c>
      <c r="AG629" s="1" t="str">
        <f>TRIM(MID(SUBSTITUTE($H629,",",REPT(" ",200)),(LEN($H629)-LEN(SUBSTITUTE($H629,",",""))-4)*200+1,200))</f>
        <v>San Miguel</v>
      </c>
      <c r="AH629" s="1" t="str">
        <f>TRIM(MID(SUBSTITUTE($H629,",",REPT(" ",200)),(LEN($H629)-LEN(SUBSTITUTE($H629,",",""))-3)*200+1,200))</f>
        <v>Iligan</v>
      </c>
      <c r="AI629" s="1" t="str">
        <f>TRIM(MID(SUBSTITUTE($H629,",",REPT(" ",200)),(LEN($H629)-LEN(SUBSTITUTE($H629,",",""))-2)*200+1,200))</f>
        <v>Northern Mindanao</v>
      </c>
      <c r="AJ629" s="1" t="str">
        <f>TRIM(MID(SUBSTITUTE($H629,",",REPT(" ",200)),(LEN($H629)-LEN(SUBSTITUTE($H629,",",""))-0)*200+1,200))</f>
        <v>Philippines</v>
      </c>
      <c r="AL629" s="2">
        <v>0</v>
      </c>
      <c r="AM629" s="1"/>
    </row>
    <row r="630" spans="1:39" ht="12.75" customHeight="1">
      <c r="A630" s="1"/>
      <c r="B630" s="1" t="s">
        <v>6642</v>
      </c>
      <c r="C630" s="1" t="s">
        <v>6643</v>
      </c>
      <c r="D630" s="3" t="str">
        <f ca="1">IFERROR(__xludf.DUMMYFUNCTION("PROPER(REGEXEXTRACT(B1735, ""(?:https?:\/\/)?(?:www\.)?([a-zA-Z0-9-]+)\.""))"),"Google")</f>
        <v>Google</v>
      </c>
      <c r="E630" s="1" t="s">
        <v>6644</v>
      </c>
      <c r="F630" s="1">
        <v>8.2281876999999994</v>
      </c>
      <c r="G630" s="1">
        <v>124.24285380000001</v>
      </c>
      <c r="H630" s="1" t="s">
        <v>6645</v>
      </c>
      <c r="I630" s="1" t="s">
        <v>50</v>
      </c>
      <c r="J630" s="1">
        <f>IF(K630="URBAN",1,IF(K630="SUBURBAN",2,IF(K630="RURAL",3,"")))</f>
        <v>3</v>
      </c>
      <c r="K630" s="1" t="s">
        <v>541</v>
      </c>
      <c r="L630" s="18">
        <v>46082</v>
      </c>
      <c r="M630" s="49">
        <v>0.625</v>
      </c>
      <c r="N630" s="18">
        <v>46083</v>
      </c>
      <c r="O630" s="56">
        <v>0.5</v>
      </c>
      <c r="P630" s="31" t="str">
        <f>TEXT($L630, "dddd")</f>
        <v>Sunday</v>
      </c>
      <c r="Q630" s="39" t="s">
        <v>323</v>
      </c>
      <c r="R630" s="39">
        <v>19009</v>
      </c>
      <c r="S630" s="1" t="str">
        <f>IF(OR(MONTH(L630)=12, MONTH(L630)&lt;=5), "Dry Season", "Wet Season")</f>
        <v>Dry Season</v>
      </c>
      <c r="T630" s="1">
        <v>1</v>
      </c>
      <c r="U630" s="1">
        <v>0</v>
      </c>
      <c r="V630" s="1">
        <v>0</v>
      </c>
      <c r="W630" s="2">
        <f>IF(ISNUMBER(SEARCH("N/A", X630)), 0, 1)</f>
        <v>0</v>
      </c>
      <c r="X630" s="1" t="s">
        <v>44</v>
      </c>
      <c r="Y630" s="1"/>
      <c r="Z630" s="1"/>
      <c r="AA630" s="11" cm="1">
        <f t="array" ref="AA630">IF(ISBLANK(Y630), 0, VINCentyInvDistance(F630,G630,Y630,Z630))</f>
        <v>0</v>
      </c>
      <c r="AB630" s="1">
        <v>0</v>
      </c>
      <c r="AC630" s="1">
        <v>0</v>
      </c>
      <c r="AD630" s="1">
        <v>0</v>
      </c>
      <c r="AE630" s="1">
        <v>423</v>
      </c>
      <c r="AF630" s="1">
        <v>1</v>
      </c>
      <c r="AG630" s="1" t="str">
        <f>TRIM(MID(SUBSTITUTE($H630,",",REPT(" ",200)),(LEN($H630)-LEN(SUBSTITUTE($H630,",",""))-4)*200+1,200))</f>
        <v>Mahayahay</v>
      </c>
      <c r="AH630" s="1" t="str">
        <f>TRIM(MID(SUBSTITUTE($H630,",",REPT(" ",200)),(LEN($H630)-LEN(SUBSTITUTE($H630,",",""))-3)*200+1,200))</f>
        <v>Iligan</v>
      </c>
      <c r="AI630" s="1" t="str">
        <f>TRIM(MID(SUBSTITUTE($H630,",",REPT(" ",200)),(LEN($H630)-LEN(SUBSTITUTE($H630,",",""))-2)*200+1,200))</f>
        <v>Northern Mindanao</v>
      </c>
      <c r="AJ630" s="1" t="str">
        <f>TRIM(MID(SUBSTITUTE($H630,",",REPT(" ",200)),(LEN($H630)-LEN(SUBSTITUTE($H630,",",""))-0)*200+1,200))</f>
        <v>Philippines</v>
      </c>
      <c r="AL630" s="2">
        <v>0</v>
      </c>
      <c r="AM630" s="1"/>
    </row>
    <row r="631" spans="1:39" ht="12.75" customHeight="1">
      <c r="A631" s="1"/>
      <c r="B631" s="1" t="s">
        <v>6659</v>
      </c>
      <c r="C631" s="1" t="s">
        <v>6660</v>
      </c>
      <c r="D631" s="3" t="str">
        <f ca="1">IFERROR(__xludf.DUMMYFUNCTION("PROPER(REGEXEXTRACT(B1739, ""(?:https?:\/\/)?(?:www\.)?([a-zA-Z0-9-]+)\.""))"),"Google")</f>
        <v>Google</v>
      </c>
      <c r="E631" s="1" t="s">
        <v>6661</v>
      </c>
      <c r="F631" s="1">
        <v>8.1638546999999999</v>
      </c>
      <c r="G631" s="1">
        <v>124.18286500000001</v>
      </c>
      <c r="H631" s="1" t="s">
        <v>6662</v>
      </c>
      <c r="I631" s="1" t="s">
        <v>6607</v>
      </c>
      <c r="J631" s="1">
        <f>IF(K631="URBAN",1,IF(K631="SUBURBAN",2,IF(K631="RURAL",3,"")))</f>
        <v>3</v>
      </c>
      <c r="K631" s="1" t="s">
        <v>541</v>
      </c>
      <c r="L631" s="18">
        <v>46082</v>
      </c>
      <c r="M631" s="49">
        <v>0.625</v>
      </c>
      <c r="N631" s="18">
        <v>46083</v>
      </c>
      <c r="O631" s="56">
        <v>0.5</v>
      </c>
      <c r="P631" s="31" t="str">
        <f>TEXT($L631, "dddd")</f>
        <v>Sunday</v>
      </c>
      <c r="Q631" s="39" t="s">
        <v>111</v>
      </c>
      <c r="R631" s="39">
        <v>2500</v>
      </c>
      <c r="S631" s="1" t="str">
        <f>IF(OR(MONTH(L631)=12, MONTH(L631)&lt;=5), "Dry Season", "Wet Season")</f>
        <v>Dry Season</v>
      </c>
      <c r="T631" s="1">
        <v>1</v>
      </c>
      <c r="U631" s="1">
        <v>0</v>
      </c>
      <c r="V631" s="1">
        <v>0</v>
      </c>
      <c r="W631" s="2">
        <f>IF(ISNUMBER(SEARCH("N/A", X631)), 0, 1)</f>
        <v>1</v>
      </c>
      <c r="X631" s="1" t="s">
        <v>1595</v>
      </c>
      <c r="Y631" s="1">
        <v>9.7439737999999991</v>
      </c>
      <c r="Z631" s="1">
        <v>118.7402726</v>
      </c>
      <c r="AA631" s="11" cm="1">
        <f t="array" ref="AA631">IF(ISBLANK(Y631), 0, VINCentyInvDistance(F631,G631,Y631,Z631))</f>
        <v>623499.69752461847</v>
      </c>
      <c r="AB631" s="1">
        <v>0</v>
      </c>
      <c r="AC631" s="1">
        <v>0</v>
      </c>
      <c r="AD631" s="1">
        <v>0</v>
      </c>
      <c r="AE631" s="1">
        <v>52</v>
      </c>
      <c r="AF631" s="1">
        <v>1</v>
      </c>
      <c r="AG631" s="1" t="s">
        <v>1596</v>
      </c>
      <c r="AH631" s="1" t="s">
        <v>1597</v>
      </c>
      <c r="AI631" s="1" t="str">
        <f>TRIM(MID(SUBSTITUTE($H631,",",REPT(" ",200)),(LEN($H631)-LEN(SUBSTITUTE($H631,",",""))-2)*200+1,200))</f>
        <v>Northern Mindanao</v>
      </c>
      <c r="AJ631" s="1" t="s">
        <v>55</v>
      </c>
      <c r="AL631" s="2">
        <v>0</v>
      </c>
      <c r="AM631" s="1"/>
    </row>
    <row r="632" spans="1:39" ht="12.75" customHeight="1">
      <c r="A632" s="1"/>
      <c r="B632" s="1" t="s">
        <v>6663</v>
      </c>
      <c r="C632" s="1" t="s">
        <v>6664</v>
      </c>
      <c r="D632" s="3" t="str">
        <f ca="1">IFERROR(__xludf.DUMMYFUNCTION("PROPER(REGEXEXTRACT(B1740, ""(?:https?:\/\/)?(?:www\.)?([a-zA-Z0-9-]+)\.""))"),"Google")</f>
        <v>Google</v>
      </c>
      <c r="E632" s="1" t="s">
        <v>6665</v>
      </c>
      <c r="F632" s="1">
        <v>8.2284442999999996</v>
      </c>
      <c r="G632" s="1">
        <v>124.2484161</v>
      </c>
      <c r="H632" s="1" t="s">
        <v>6666</v>
      </c>
      <c r="I632" s="1" t="s">
        <v>6607</v>
      </c>
      <c r="J632" s="1">
        <f>IF(K632="URBAN",1,IF(K632="SUBURBAN",2,IF(K632="RURAL",3,"")))</f>
        <v>3</v>
      </c>
      <c r="K632" s="1" t="s">
        <v>541</v>
      </c>
      <c r="L632" s="18">
        <v>46082</v>
      </c>
      <c r="M632" s="49">
        <v>0.625</v>
      </c>
      <c r="N632" s="18">
        <v>46083</v>
      </c>
      <c r="O632" s="56">
        <v>0.5</v>
      </c>
      <c r="P632" s="31" t="str">
        <f>TEXT($L632, "dddd")</f>
        <v>Sunday</v>
      </c>
      <c r="Q632" s="39" t="s">
        <v>111</v>
      </c>
      <c r="R632" s="39">
        <v>924</v>
      </c>
      <c r="S632" s="1" t="str">
        <f>IF(OR(MONTH(L632)=12, MONTH(L632)&lt;=5), "Dry Season", "Wet Season")</f>
        <v>Dry Season</v>
      </c>
      <c r="T632" s="1">
        <v>1</v>
      </c>
      <c r="U632" s="1">
        <v>0</v>
      </c>
      <c r="V632" s="1">
        <v>0</v>
      </c>
      <c r="W632" s="2">
        <f>IF(ISNUMBER(SEARCH("N/A", X632)), 0, 1)</f>
        <v>1</v>
      </c>
      <c r="X632" s="1" t="s">
        <v>3716</v>
      </c>
      <c r="Y632" s="1">
        <v>9.7891089999999998</v>
      </c>
      <c r="Z632" s="1">
        <v>126.15971999999999</v>
      </c>
      <c r="AA632" s="11" cm="1">
        <f t="array" ref="AA632">IF(ISBLANK(Y632), 0, VINCentyInvDistance(F632,G632,Y632,Z632))</f>
        <v>271952.69473269343</v>
      </c>
      <c r="AB632" s="1">
        <v>0</v>
      </c>
      <c r="AC632" s="1">
        <v>0</v>
      </c>
      <c r="AD632" s="1">
        <v>0</v>
      </c>
      <c r="AE632" s="1">
        <v>198</v>
      </c>
      <c r="AF632" s="1">
        <v>1</v>
      </c>
      <c r="AG632" s="1" t="s">
        <v>3717</v>
      </c>
      <c r="AH632" s="1" t="s">
        <v>3709</v>
      </c>
      <c r="AI632" s="1" t="str">
        <f>TRIM(MID(SUBSTITUTE($H632,",",REPT(" ",200)),(LEN($H632)-LEN(SUBSTITUTE($H632,",",""))-2)*200+1,200))</f>
        <v>Northern Mindanao</v>
      </c>
      <c r="AJ632" s="1" t="s">
        <v>55</v>
      </c>
      <c r="AL632" s="2">
        <v>0</v>
      </c>
      <c r="AM632" s="1"/>
    </row>
    <row r="633" spans="1:39" ht="12.75" customHeight="1">
      <c r="A633" s="1"/>
      <c r="B633" s="1" t="s">
        <v>2502</v>
      </c>
      <c r="C633" s="1" t="s">
        <v>6671</v>
      </c>
      <c r="D633" s="3" t="str">
        <f ca="1">IFERROR(__xludf.DUMMYFUNCTION("PROPER(REGEXEXTRACT(B1742, ""(?:https?:\/\/)?(?:www\.)?([a-zA-Z0-9-]+)\.""))"),"Skyscanner")</f>
        <v>Skyscanner</v>
      </c>
      <c r="E633" s="1" t="s">
        <v>6672</v>
      </c>
      <c r="F633" s="1">
        <v>14.553704</v>
      </c>
      <c r="G633" s="1">
        <v>121.021028</v>
      </c>
      <c r="H633" s="1" t="s">
        <v>2505</v>
      </c>
      <c r="I633" s="1" t="s">
        <v>6607</v>
      </c>
      <c r="J633" s="1">
        <f>IF(K633="URBAN",1,IF(K633="SUBURBAN",2,IF(K633="RURAL",3,"")))</f>
        <v>3</v>
      </c>
      <c r="K633" s="1" t="s">
        <v>541</v>
      </c>
      <c r="L633" s="18">
        <v>46082</v>
      </c>
      <c r="M633" s="49">
        <v>0.625</v>
      </c>
      <c r="N633" s="18">
        <v>46083</v>
      </c>
      <c r="O633" s="56">
        <v>0.5</v>
      </c>
      <c r="P633" s="31" t="str">
        <f>TEXT($L633, "dddd")</f>
        <v>Sunday</v>
      </c>
      <c r="Q633" s="39" t="s">
        <v>111</v>
      </c>
      <c r="R633" s="39">
        <v>7711</v>
      </c>
      <c r="S633" s="1" t="str">
        <f>IF(OR(MONTH(L633)=12, MONTH(L633)&lt;=5), "Dry Season", "Wet Season")</f>
        <v>Dry Season</v>
      </c>
      <c r="T633" s="1">
        <v>1</v>
      </c>
      <c r="U633" s="1">
        <v>0</v>
      </c>
      <c r="V633" s="1">
        <v>1</v>
      </c>
      <c r="W633" s="2">
        <f>IF(ISNUMBER(SEARCH("N/A", X633)), 0, 1)</f>
        <v>1</v>
      </c>
      <c r="X633" s="1" t="s">
        <v>2500</v>
      </c>
      <c r="Y633" s="1">
        <v>14.5530822</v>
      </c>
      <c r="Z633" s="1">
        <v>121.021794</v>
      </c>
      <c r="AA633" s="11" cm="1">
        <f t="array" ref="AA633">IF(ISBLANK(Y633), 0, VINCentyInvDistance(F633,G633,Y633,Z633))</f>
        <v>107.46219031106543</v>
      </c>
      <c r="AB633" s="1">
        <v>0</v>
      </c>
      <c r="AC633" s="1">
        <v>9.6</v>
      </c>
      <c r="AD633" s="1">
        <v>0</v>
      </c>
      <c r="AE633" s="1">
        <v>288</v>
      </c>
      <c r="AF633" s="1">
        <v>1</v>
      </c>
      <c r="AG633" s="1" t="str">
        <f>TRIM(MID(SUBSTITUTE($H633,",",REPT(" ",200)),(LEN($H633)-LEN(SUBSTITUTE($H633,",",""))-4)*200+1,200))</f>
        <v>Makati</v>
      </c>
      <c r="AH633" s="1" t="str">
        <f>TRIM(MID(SUBSTITUTE($H633,",",REPT(" ",200)),(LEN($H633)-LEN(SUBSTITUTE($H633,",",""))-3)*200+1,200))</f>
        <v>Southern Manila District</v>
      </c>
      <c r="AI633" s="1" t="str">
        <f>TRIM(MID(SUBSTITUTE($H633,",",REPT(" ",200)),(LEN($H633)-LEN(SUBSTITUTE($H633,",",""))-2)*200+1,200))</f>
        <v>Metro Manila</v>
      </c>
      <c r="AJ633" s="1" t="str">
        <f>TRIM(MID(SUBSTITUTE($H633,",",REPT(" ",200)),(LEN($H633)-LEN(SUBSTITUTE($H633,",",""))-0)*200+1,200))</f>
        <v>Philippines</v>
      </c>
      <c r="AL633" s="2">
        <v>0</v>
      </c>
      <c r="AM633" s="1" t="s">
        <v>6673</v>
      </c>
    </row>
    <row r="634" spans="1:39" ht="12.75" customHeight="1">
      <c r="A634" s="1"/>
      <c r="B634" s="1" t="s">
        <v>6674</v>
      </c>
      <c r="C634" s="1" t="s">
        <v>6675</v>
      </c>
      <c r="D634" s="3" t="str">
        <f ca="1">IFERROR(__xludf.DUMMYFUNCTION("PROPER(REGEXEXTRACT(B1743, ""(?:https?:\/\/)?(?:www\.)?([a-zA-Z0-9-]+)\.""))"),"Google")</f>
        <v>Google</v>
      </c>
      <c r="E634" s="1" t="s">
        <v>6676</v>
      </c>
      <c r="F634" s="1">
        <v>8.2390240000000006</v>
      </c>
      <c r="G634" s="1">
        <v>124.24423659999999</v>
      </c>
      <c r="H634" s="1" t="s">
        <v>6677</v>
      </c>
      <c r="I634" s="1" t="s">
        <v>6607</v>
      </c>
      <c r="J634" s="1">
        <f>IF(K634="URBAN",1,IF(K634="SUBURBAN",2,IF(K634="RURAL",3,"")))</f>
        <v>3</v>
      </c>
      <c r="K634" s="1" t="s">
        <v>541</v>
      </c>
      <c r="L634" s="18">
        <v>46082</v>
      </c>
      <c r="M634" s="49">
        <v>0.625</v>
      </c>
      <c r="N634" s="18">
        <v>46083</v>
      </c>
      <c r="O634" s="56">
        <v>0.5</v>
      </c>
      <c r="P634" s="31" t="str">
        <f>TEXT($L634, "dddd")</f>
        <v>Sunday</v>
      </c>
      <c r="Q634" s="39" t="s">
        <v>111</v>
      </c>
      <c r="R634" s="39">
        <v>1389</v>
      </c>
      <c r="S634" s="1" t="str">
        <f>IF(OR(MONTH(L634)=12, MONTH(L634)&lt;=5), "Dry Season", "Wet Season")</f>
        <v>Dry Season</v>
      </c>
      <c r="T634" s="1">
        <v>1</v>
      </c>
      <c r="U634" s="1">
        <v>0</v>
      </c>
      <c r="V634" s="1">
        <v>0</v>
      </c>
      <c r="W634" s="2">
        <f>IF(ISNUMBER(SEARCH("N/A", X634)), 0, 1)</f>
        <v>0</v>
      </c>
      <c r="X634" s="1" t="s">
        <v>44</v>
      </c>
      <c r="Y634" s="1"/>
      <c r="Z634" s="1"/>
      <c r="AA634" s="11" cm="1">
        <f t="array" ref="AA634">IF(ISBLANK(Y634), 0, VINCentyInvDistance(F634,G634,Y634,Z634))</f>
        <v>0</v>
      </c>
      <c r="AB634" s="1">
        <v>0</v>
      </c>
      <c r="AC634" s="1">
        <v>0</v>
      </c>
      <c r="AD634" s="1">
        <v>0</v>
      </c>
      <c r="AE634" s="1">
        <v>163</v>
      </c>
      <c r="AF634" s="1">
        <v>1</v>
      </c>
      <c r="AG634" s="1" t="str">
        <f>TRIM(MID(SUBSTITUTE($H634,",",REPT(" ",200)),(LEN($H634)-LEN(SUBSTITUTE($H634,",",""))-4)*200+1,200))</f>
        <v>San Miguel</v>
      </c>
      <c r="AH634" s="1" t="str">
        <f>TRIM(MID(SUBSTITUTE($H634,",",REPT(" ",200)),(LEN($H634)-LEN(SUBSTITUTE($H634,",",""))-3)*200+1,200))</f>
        <v>Iligan</v>
      </c>
      <c r="AI634" s="1" t="str">
        <f>TRIM(MID(SUBSTITUTE($H634,",",REPT(" ",200)),(LEN($H634)-LEN(SUBSTITUTE($H634,",",""))-2)*200+1,200))</f>
        <v>Northern Mindanao</v>
      </c>
      <c r="AJ634" s="1" t="str">
        <f>TRIM(MID(SUBSTITUTE($H634,",",REPT(" ",200)),(LEN($H634)-LEN(SUBSTITUTE($H634,",",""))-0)*200+1,200))</f>
        <v>Philippines</v>
      </c>
      <c r="AL634" s="2">
        <v>0</v>
      </c>
      <c r="AM634" s="1"/>
    </row>
    <row r="635" spans="1:39" ht="12.75" customHeight="1">
      <c r="A635" s="1"/>
      <c r="B635" s="1" t="s">
        <v>6690</v>
      </c>
      <c r="C635" s="1" t="s">
        <v>6691</v>
      </c>
      <c r="D635" s="3" t="str">
        <f ca="1">IFERROR(__xludf.DUMMYFUNCTION("PROPER(REGEXEXTRACT(B1747, ""(?:https?:\/\/)?(?:www\.)?([a-zA-Z0-9-]+)\.""))"),"Skyscanner")</f>
        <v>Skyscanner</v>
      </c>
      <c r="E635" s="1" t="s">
        <v>6692</v>
      </c>
      <c r="F635" s="1">
        <v>8.2292374000000006</v>
      </c>
      <c r="G635" s="1">
        <v>124.25879190000001</v>
      </c>
      <c r="H635" s="1" t="s">
        <v>6693</v>
      </c>
      <c r="I635" s="1" t="s">
        <v>6607</v>
      </c>
      <c r="J635" s="1">
        <f>IF(K635="URBAN",1,IF(K635="SUBURBAN",2,IF(K635="RURAL",3,"")))</f>
        <v>3</v>
      </c>
      <c r="K635" s="1" t="s">
        <v>541</v>
      </c>
      <c r="L635" s="18">
        <v>46082</v>
      </c>
      <c r="M635" s="49">
        <v>0.58333333333333337</v>
      </c>
      <c r="N635" s="18">
        <v>46083</v>
      </c>
      <c r="O635" s="56">
        <v>0.5</v>
      </c>
      <c r="P635" s="31" t="str">
        <f>TEXT($L635, "dddd")</f>
        <v>Sunday</v>
      </c>
      <c r="Q635" s="39" t="s">
        <v>43</v>
      </c>
      <c r="R635" s="39">
        <v>1173</v>
      </c>
      <c r="S635" s="1" t="str">
        <f>IF(OR(MONTH(L635)=12, MONTH(L635)&lt;=5), "Dry Season", "Wet Season")</f>
        <v>Dry Season</v>
      </c>
      <c r="T635" s="1">
        <v>2</v>
      </c>
      <c r="U635" s="1">
        <v>1</v>
      </c>
      <c r="V635" s="1">
        <v>0</v>
      </c>
      <c r="W635" s="2">
        <f>IF(ISNUMBER(SEARCH("N/A", X635)), 0, 1)</f>
        <v>1</v>
      </c>
      <c r="X635" s="1" t="s">
        <v>1212</v>
      </c>
      <c r="Y635" s="1">
        <v>10.7143716</v>
      </c>
      <c r="Z635" s="1">
        <v>122.55100229999999</v>
      </c>
      <c r="AA635" s="11" cm="1">
        <f t="array" ref="AA635">IF(ISBLANK(Y635), 0, VINCentyInvDistance(F635,G635,Y635,Z635))</f>
        <v>332739.28651609219</v>
      </c>
      <c r="AB635" s="1">
        <v>0</v>
      </c>
      <c r="AC635" s="1">
        <v>3.6</v>
      </c>
      <c r="AD635" s="1">
        <v>5</v>
      </c>
      <c r="AE635" s="1">
        <v>65</v>
      </c>
      <c r="AF635" s="1">
        <v>1</v>
      </c>
      <c r="AG635" s="1" t="s">
        <v>1213</v>
      </c>
      <c r="AH635" s="1" t="s">
        <v>1213</v>
      </c>
      <c r="AI635" s="1" t="str">
        <f>TRIM(MID(SUBSTITUTE($H635,",",REPT(" ",200)),(LEN($H635)-LEN(SUBSTITUTE($H635,",",""))-2)*200+1,200))</f>
        <v>Northern Mindanao</v>
      </c>
      <c r="AJ635" s="1" t="s">
        <v>55</v>
      </c>
      <c r="AK635" t="s">
        <v>16573</v>
      </c>
      <c r="AL635" s="2">
        <v>0</v>
      </c>
      <c r="AM635" s="1"/>
    </row>
    <row r="636" spans="1:39" ht="12.75" customHeight="1">
      <c r="A636" s="1"/>
      <c r="B636" s="1" t="s">
        <v>6694</v>
      </c>
      <c r="C636" s="1" t="s">
        <v>6695</v>
      </c>
      <c r="D636" s="3" t="str">
        <f ca="1">IFERROR(__xludf.DUMMYFUNCTION("PROPER(REGEXEXTRACT(B1748, ""(?:https?:\/\/)?(?:www\.)?([a-zA-Z0-9-]+)\.""))"),"Google")</f>
        <v>Google</v>
      </c>
      <c r="E636" s="1" t="s">
        <v>6696</v>
      </c>
      <c r="F636" s="1">
        <v>8.2281396999999998</v>
      </c>
      <c r="G636" s="1">
        <v>124.2372798</v>
      </c>
      <c r="H636" s="1" t="s">
        <v>6697</v>
      </c>
      <c r="I636" s="1" t="s">
        <v>6607</v>
      </c>
      <c r="J636" s="1">
        <f>IF(K636="URBAN",1,IF(K636="SUBURBAN",2,IF(K636="RURAL",3,"")))</f>
        <v>3</v>
      </c>
      <c r="K636" s="1" t="s">
        <v>541</v>
      </c>
      <c r="L636" s="18">
        <v>46082</v>
      </c>
      <c r="M636" s="49">
        <v>0.625</v>
      </c>
      <c r="N636" s="18">
        <v>46083</v>
      </c>
      <c r="O636" s="56">
        <v>0.5</v>
      </c>
      <c r="P636" s="31" t="str">
        <f>TEXT($L636, "dddd")</f>
        <v>Sunday</v>
      </c>
      <c r="Q636" s="39" t="s">
        <v>111</v>
      </c>
      <c r="R636" s="39">
        <v>4892</v>
      </c>
      <c r="S636" s="1" t="str">
        <f>IF(OR(MONTH(L636)=12, MONTH(L636)&lt;=5), "Dry Season", "Wet Season")</f>
        <v>Dry Season</v>
      </c>
      <c r="T636" s="1">
        <v>1</v>
      </c>
      <c r="U636" s="1">
        <v>0</v>
      </c>
      <c r="V636" s="1">
        <v>1</v>
      </c>
      <c r="W636" s="2">
        <f>IF(ISNUMBER(SEARCH("N/A", X636)), 0, 1)</f>
        <v>0</v>
      </c>
      <c r="X636" s="1" t="s">
        <v>44</v>
      </c>
      <c r="Y636" s="1"/>
      <c r="Z636" s="1"/>
      <c r="AA636" s="11" cm="1">
        <f t="array" ref="AA636">IF(ISBLANK(Y636), 0, VINCentyInvDistance(F636,G636,Y636,Z636))</f>
        <v>0</v>
      </c>
      <c r="AB636" s="1">
        <v>0</v>
      </c>
      <c r="AC636" s="1">
        <v>0</v>
      </c>
      <c r="AD636" s="1">
        <v>0</v>
      </c>
      <c r="AE636" s="1">
        <v>142</v>
      </c>
      <c r="AF636" s="1">
        <v>1</v>
      </c>
      <c r="AG636" s="1" t="str">
        <f>TRIM(MID(SUBSTITUTE($H636,",",REPT(" ",200)),(LEN($H636)-LEN(SUBSTITUTE($H636,",",""))-4)*200+1,200))</f>
        <v>Poblacion</v>
      </c>
      <c r="AH636" s="1" t="str">
        <f>TRIM(MID(SUBSTITUTE($H636,",",REPT(" ",200)),(LEN($H636)-LEN(SUBSTITUTE($H636,",",""))-3)*200+1,200))</f>
        <v>Iligan</v>
      </c>
      <c r="AI636" s="1" t="str">
        <f>TRIM(MID(SUBSTITUTE($H636,",",REPT(" ",200)),(LEN($H636)-LEN(SUBSTITUTE($H636,",",""))-2)*200+1,200))</f>
        <v>Northern Mindanao</v>
      </c>
      <c r="AJ636" s="1" t="str">
        <f>TRIM(MID(SUBSTITUTE($H636,",",REPT(" ",200)),(LEN($H636)-LEN(SUBSTITUTE($H636,",",""))-0)*200+1,200))</f>
        <v>Philippines</v>
      </c>
      <c r="AL636" s="2">
        <v>0</v>
      </c>
      <c r="AM636" s="1"/>
    </row>
    <row r="637" spans="1:39" ht="12.75" customHeight="1">
      <c r="A637" s="1"/>
      <c r="B637" s="1" t="s">
        <v>6768</v>
      </c>
      <c r="C637" s="1" t="s">
        <v>6769</v>
      </c>
      <c r="D637" s="3" t="str">
        <f ca="1">IFERROR(__xludf.DUMMYFUNCTION("PROPER(REGEXEXTRACT(B1767, ""(?:https?:\/\/)?(?:www\.)?([a-zA-Z0-9-]+)\.""))"),"Google")</f>
        <v>Google</v>
      </c>
      <c r="E637" s="1" t="s">
        <v>6770</v>
      </c>
      <c r="F637" s="1">
        <v>8.2139109999999995</v>
      </c>
      <c r="G637" s="1">
        <v>124.236531</v>
      </c>
      <c r="H637" s="1" t="s">
        <v>6771</v>
      </c>
      <c r="I637" s="1" t="s">
        <v>6607</v>
      </c>
      <c r="J637" s="1">
        <f>IF(K637="URBAN",1,IF(K637="SUBURBAN",2,IF(K637="RURAL",3,"")))</f>
        <v>3</v>
      </c>
      <c r="K637" s="1" t="s">
        <v>541</v>
      </c>
      <c r="L637" s="18">
        <v>46082</v>
      </c>
      <c r="M637" s="49">
        <v>0.625</v>
      </c>
      <c r="N637" s="18">
        <v>46083</v>
      </c>
      <c r="O637" s="56">
        <v>0.5</v>
      </c>
      <c r="P637" s="31" t="str">
        <f>TEXT($L637, "dddd")</f>
        <v>Sunday</v>
      </c>
      <c r="Q637" s="39" t="s">
        <v>111</v>
      </c>
      <c r="R637" s="39">
        <v>1454</v>
      </c>
      <c r="S637" s="1" t="str">
        <f>IF(OR(MONTH(L637)=12, MONTH(L637)&lt;=5), "Dry Season", "Wet Season")</f>
        <v>Dry Season</v>
      </c>
      <c r="T637" s="1">
        <v>1</v>
      </c>
      <c r="U637" s="1">
        <v>0</v>
      </c>
      <c r="V637" s="1">
        <v>0</v>
      </c>
      <c r="W637" s="2">
        <f>IF(ISNUMBER(SEARCH("N/A", X637)), 0, 1)</f>
        <v>0</v>
      </c>
      <c r="X637" s="1" t="s">
        <v>44</v>
      </c>
      <c r="Y637" s="1"/>
      <c r="Z637" s="1"/>
      <c r="AA637" s="11" cm="1">
        <f t="array" ref="AA637">IF(ISBLANK(Y637), 0, VINCentyInvDistance(F637,G637,Y637,Z637))</f>
        <v>0</v>
      </c>
      <c r="AB637" s="1">
        <v>0</v>
      </c>
      <c r="AC637" s="1">
        <v>0</v>
      </c>
      <c r="AD637" s="1">
        <v>0</v>
      </c>
      <c r="AE637" s="1">
        <v>2</v>
      </c>
      <c r="AF637" s="1">
        <v>1</v>
      </c>
      <c r="AG637" s="1" t="str">
        <f>TRIM(MID(SUBSTITUTE($H637,",",REPT(" ",200)),(LEN($H637)-LEN(SUBSTITUTE($H637,",",""))-4)*200+1,200))</f>
        <v>Tubod</v>
      </c>
      <c r="AH637" s="1" t="str">
        <f>TRIM(MID(SUBSTITUTE($H637,",",REPT(" ",200)),(LEN($H637)-LEN(SUBSTITUTE($H637,",",""))-3)*200+1,200))</f>
        <v>Iligan</v>
      </c>
      <c r="AI637" s="1" t="str">
        <f>TRIM(MID(SUBSTITUTE($H637,",",REPT(" ",200)),(LEN($H637)-LEN(SUBSTITUTE($H637,",",""))-2)*200+1,200))</f>
        <v>Northern Mindanao</v>
      </c>
      <c r="AJ637" s="1" t="str">
        <f>TRIM(MID(SUBSTITUTE($H637,",",REPT(" ",200)),(LEN($H637)-LEN(SUBSTITUTE($H637,",",""))-0)*200+1,200))</f>
        <v>Philippines</v>
      </c>
      <c r="AL637" s="2">
        <v>0</v>
      </c>
      <c r="AM637" s="1"/>
    </row>
    <row r="638" spans="1:39" ht="12.75" customHeight="1">
      <c r="A638" s="1"/>
      <c r="B638" s="1" t="s">
        <v>6774</v>
      </c>
      <c r="C638" s="1" t="s">
        <v>6775</v>
      </c>
      <c r="D638" s="3" t="str">
        <f ca="1">IFERROR(__xludf.DUMMYFUNCTION("PROPER(REGEXEXTRACT(B1769, ""(?:https?:\/\/)?(?:www\.)?([a-zA-Z0-9-]+)\.""))"),"Google")</f>
        <v>Google</v>
      </c>
      <c r="E638" s="1" t="s">
        <v>6776</v>
      </c>
      <c r="F638" s="1">
        <v>8.1808289999999992</v>
      </c>
      <c r="G638" s="1">
        <v>124.1803512</v>
      </c>
      <c r="H638" s="1" t="s">
        <v>6777</v>
      </c>
      <c r="I638" s="1" t="s">
        <v>6607</v>
      </c>
      <c r="J638" s="1">
        <f>IF(K638="URBAN",1,IF(K638="SUBURBAN",2,IF(K638="RURAL",3,"")))</f>
        <v>3</v>
      </c>
      <c r="K638" s="1" t="s">
        <v>541</v>
      </c>
      <c r="L638" s="18">
        <v>46082</v>
      </c>
      <c r="M638" s="49">
        <v>0.625</v>
      </c>
      <c r="N638" s="18">
        <v>46083</v>
      </c>
      <c r="O638" s="56">
        <v>0.5</v>
      </c>
      <c r="P638" s="31" t="str">
        <f>TEXT($L638, "dddd")</f>
        <v>Sunday</v>
      </c>
      <c r="Q638" s="39" t="s">
        <v>111</v>
      </c>
      <c r="R638" s="39">
        <v>10885</v>
      </c>
      <c r="S638" s="1" t="str">
        <f>IF(OR(MONTH(L638)=12, MONTH(L638)&lt;=5), "Dry Season", "Wet Season")</f>
        <v>Dry Season</v>
      </c>
      <c r="T638" s="1">
        <v>1</v>
      </c>
      <c r="U638" s="1">
        <v>0</v>
      </c>
      <c r="V638" s="1">
        <v>0</v>
      </c>
      <c r="W638" s="2">
        <f>IF(ISNUMBER(SEARCH("N/A", X638)), 0, 1)</f>
        <v>0</v>
      </c>
      <c r="X638" s="1" t="s">
        <v>44</v>
      </c>
      <c r="Y638" s="1"/>
      <c r="Z638" s="1"/>
      <c r="AA638" s="11" cm="1">
        <f t="array" ref="AA638">IF(ISBLANK(Y638), 0, VINCentyInvDistance(F638,G638,Y638,Z638))</f>
        <v>0</v>
      </c>
      <c r="AB638" s="1">
        <v>0</v>
      </c>
      <c r="AC638" s="1">
        <v>0</v>
      </c>
      <c r="AD638" s="1">
        <v>0</v>
      </c>
      <c r="AE638" s="1">
        <v>232</v>
      </c>
      <c r="AF638" s="1">
        <v>1</v>
      </c>
      <c r="AG638" s="1" t="str">
        <f>TRIM(MID(SUBSTITUTE($H638,",",REPT(" ",200)),(LEN($H638)-LEN(SUBSTITUTE($H638,",",""))-4)*200+1,200))</f>
        <v>Buru-un</v>
      </c>
      <c r="AH638" s="1" t="str">
        <f>TRIM(MID(SUBSTITUTE($H638,",",REPT(" ",200)),(LEN($H638)-LEN(SUBSTITUTE($H638,",",""))-3)*200+1,200))</f>
        <v>Iligan</v>
      </c>
      <c r="AI638" s="1" t="str">
        <f>TRIM(MID(SUBSTITUTE($H638,",",REPT(" ",200)),(LEN($H638)-LEN(SUBSTITUTE($H638,",",""))-2)*200+1,200))</f>
        <v>Northern Mindanao</v>
      </c>
      <c r="AJ638" s="1" t="str">
        <f>TRIM(MID(SUBSTITUTE($H638,",",REPT(" ",200)),(LEN($H638)-LEN(SUBSTITUTE($H638,",",""))-0)*200+1,200))</f>
        <v>Philippines</v>
      </c>
      <c r="AL638" s="2">
        <v>0</v>
      </c>
      <c r="AM638" s="1"/>
    </row>
    <row r="639" spans="1:39" ht="12.75" customHeight="1">
      <c r="A639" s="1"/>
      <c r="B639" s="1" t="s">
        <v>6804</v>
      </c>
      <c r="C639" s="1" t="s">
        <v>6805</v>
      </c>
      <c r="D639" s="3" t="str">
        <f ca="1">IFERROR(__xludf.DUMMYFUNCTION("PROPER(REGEXEXTRACT(B1775, ""(?:https?:\/\/)?(?:www\.)?([a-zA-Z0-9-]+)\.""))"),"Skyscanner")</f>
        <v>Skyscanner</v>
      </c>
      <c r="E639" s="1" t="s">
        <v>6806</v>
      </c>
      <c r="F639" s="1">
        <v>8.6033415000000009</v>
      </c>
      <c r="G639" s="1">
        <v>123.3479852</v>
      </c>
      <c r="H639" s="1" t="s">
        <v>6807</v>
      </c>
      <c r="I639" s="1" t="s">
        <v>6799</v>
      </c>
      <c r="J639" s="1">
        <f>IF(K639="URBAN",1,IF(K639="SUBURBAN",2,IF(K639="RURAL",3,"")))</f>
        <v>3</v>
      </c>
      <c r="K639" s="1" t="s">
        <v>541</v>
      </c>
      <c r="L639" s="18">
        <v>46082</v>
      </c>
      <c r="M639" s="49">
        <v>0.58333333333333337</v>
      </c>
      <c r="N639" s="18">
        <v>46083</v>
      </c>
      <c r="O639" s="56">
        <v>0.5</v>
      </c>
      <c r="P639" s="31" t="str">
        <f>TEXT($L639, "dddd")</f>
        <v>Sunday</v>
      </c>
      <c r="Q639" s="39" t="s">
        <v>111</v>
      </c>
      <c r="R639" s="39">
        <v>761</v>
      </c>
      <c r="S639" s="1" t="str">
        <f>IF(OR(MONTH(L639)=12, MONTH(L639)&lt;=5), "Dry Season", "Wet Season")</f>
        <v>Dry Season</v>
      </c>
      <c r="T639" s="1">
        <v>1</v>
      </c>
      <c r="U639" s="1">
        <v>0</v>
      </c>
      <c r="V639" s="1">
        <v>0</v>
      </c>
      <c r="W639" s="2">
        <f>IF(ISNUMBER(SEARCH("N/A", X639)), 0, 1)</f>
        <v>1</v>
      </c>
      <c r="X639" s="1" t="s">
        <v>6800</v>
      </c>
      <c r="Y639" s="1">
        <v>8.5865626000000006</v>
      </c>
      <c r="Z639" s="1">
        <v>123.34401680000001</v>
      </c>
      <c r="AA639" s="11" cm="1">
        <f t="array" ref="AA639">IF(ISBLANK(Y639), 0, VINCentyInvDistance(F639,G639,Y639,Z639))</f>
        <v>1906.4519790203447</v>
      </c>
      <c r="AB639" s="1">
        <v>1</v>
      </c>
      <c r="AC639" s="1">
        <v>9.6</v>
      </c>
      <c r="AD639" s="1">
        <v>4.2</v>
      </c>
      <c r="AE639" s="1">
        <v>75</v>
      </c>
      <c r="AF639" s="1">
        <v>1</v>
      </c>
      <c r="AG639" s="1" t="s">
        <v>6801</v>
      </c>
      <c r="AH639" s="1" t="s">
        <v>6802</v>
      </c>
      <c r="AI639" s="1" t="str">
        <f>TRIM(MID(SUBSTITUTE($H639,",",REPT(" ",200)),(LEN($H639)-LEN(SUBSTITUTE($H639,",",""))-2)*200+1,200))</f>
        <v>Zamboanga Peninsula</v>
      </c>
      <c r="AJ639" s="1" t="s">
        <v>55</v>
      </c>
      <c r="AK639" t="s">
        <v>17072</v>
      </c>
      <c r="AL639" s="2">
        <v>0</v>
      </c>
      <c r="AM639" s="1"/>
    </row>
    <row r="640" spans="1:39" ht="12.75" customHeight="1">
      <c r="A640" s="1"/>
      <c r="B640" s="1" t="s">
        <v>6808</v>
      </c>
      <c r="C640" s="1" t="s">
        <v>6809</v>
      </c>
      <c r="D640" s="3" t="str">
        <f ca="1">IFERROR(__xludf.DUMMYFUNCTION("PROPER(REGEXEXTRACT(B1776, ""(?:https?:\/\/)?(?:www\.)?([a-zA-Z0-9-]+)\.""))"),"Google")</f>
        <v>Google</v>
      </c>
      <c r="E640" s="1" t="s">
        <v>6810</v>
      </c>
      <c r="F640" s="1">
        <v>8.5992484000000005</v>
      </c>
      <c r="G640" s="1">
        <v>123.3489445</v>
      </c>
      <c r="H640" s="1" t="s">
        <v>6811</v>
      </c>
      <c r="I640" s="1" t="s">
        <v>6799</v>
      </c>
      <c r="J640" s="1">
        <f>IF(K640="URBAN",1,IF(K640="SUBURBAN",2,IF(K640="RURAL",3,"")))</f>
        <v>3</v>
      </c>
      <c r="K640" s="1" t="s">
        <v>541</v>
      </c>
      <c r="L640" s="18">
        <v>46082</v>
      </c>
      <c r="M640" s="49">
        <v>0.625</v>
      </c>
      <c r="N640" s="18">
        <v>46083</v>
      </c>
      <c r="O640" s="56">
        <v>0.5</v>
      </c>
      <c r="P640" s="31" t="str">
        <f>TEXT($L640, "dddd")</f>
        <v>Sunday</v>
      </c>
      <c r="Q640" s="39" t="s">
        <v>111</v>
      </c>
      <c r="R640" s="39">
        <v>1301</v>
      </c>
      <c r="S640" s="1" t="str">
        <f>IF(OR(MONTH(L640)=12, MONTH(L640)&lt;=5), "Dry Season", "Wet Season")</f>
        <v>Dry Season</v>
      </c>
      <c r="T640" s="1">
        <v>1</v>
      </c>
      <c r="U640" s="1">
        <v>1</v>
      </c>
      <c r="V640" s="1">
        <v>0</v>
      </c>
      <c r="W640" s="2">
        <f>IF(ISNUMBER(SEARCH("N/A", X640)), 0, 1)</f>
        <v>0</v>
      </c>
      <c r="X640" s="1" t="s">
        <v>44</v>
      </c>
      <c r="Y640" s="1"/>
      <c r="Z640" s="1"/>
      <c r="AA640" s="11" cm="1">
        <f t="array" ref="AA640">IF(ISBLANK(Y640), 0, VINCentyInvDistance(F640,G640,Y640,Z640))</f>
        <v>0</v>
      </c>
      <c r="AB640" s="1">
        <v>0</v>
      </c>
      <c r="AC640" s="1">
        <v>0</v>
      </c>
      <c r="AD640" s="1">
        <v>0</v>
      </c>
      <c r="AE640" s="1">
        <v>28</v>
      </c>
      <c r="AF640" s="1">
        <v>1</v>
      </c>
      <c r="AG640" s="1" t="str">
        <f>TRIM(MID(SUBSTITUTE($H640,",",REPT(" ",200)),(LEN($H640)-LEN(SUBSTITUTE($H640,",",""))-4)*200+1,200))</f>
        <v>Sicayab</v>
      </c>
      <c r="AH640" s="1" t="str">
        <f>TRIM(MID(SUBSTITUTE($H640,",",REPT(" ",200)),(LEN($H640)-LEN(SUBSTITUTE($H640,",",""))-3)*200+1,200))</f>
        <v>Zamboanga del Norte</v>
      </c>
      <c r="AI640" s="1" t="str">
        <f>TRIM(MID(SUBSTITUTE($H640,",",REPT(" ",200)),(LEN($H640)-LEN(SUBSTITUTE($H640,",",""))-2)*200+1,200))</f>
        <v>Zamboanga Peninsula</v>
      </c>
      <c r="AJ640" s="1" t="str">
        <f>TRIM(MID(SUBSTITUTE($H640,",",REPT(" ",200)),(LEN($H640)-LEN(SUBSTITUTE($H640,",",""))-0)*200+1,200))</f>
        <v>Philippines</v>
      </c>
      <c r="AL640" s="2">
        <v>0</v>
      </c>
      <c r="AM640" s="1"/>
    </row>
    <row r="641" spans="1:39" ht="12.75" customHeight="1">
      <c r="A641" s="1"/>
      <c r="B641" s="1" t="s">
        <v>6821</v>
      </c>
      <c r="C641" s="1" t="s">
        <v>6822</v>
      </c>
      <c r="D641" s="3" t="str">
        <f ca="1">IFERROR(__xludf.DUMMYFUNCTION("PROPER(REGEXEXTRACT(B1779, ""(?:https?:\/\/)?(?:www\.)?([a-zA-Z0-9-]+)\.""))"),"Google")</f>
        <v>Google</v>
      </c>
      <c r="E641" s="1" t="s">
        <v>6823</v>
      </c>
      <c r="F641" s="1">
        <v>8.5823014000000004</v>
      </c>
      <c r="G641" s="1">
        <v>123.3456582</v>
      </c>
      <c r="H641" s="1" t="s">
        <v>6820</v>
      </c>
      <c r="I641" s="1" t="s">
        <v>6799</v>
      </c>
      <c r="J641" s="1">
        <f>IF(K641="URBAN",1,IF(K641="SUBURBAN",2,IF(K641="RURAL",3,"")))</f>
        <v>3</v>
      </c>
      <c r="K641" s="1" t="s">
        <v>541</v>
      </c>
      <c r="L641" s="18">
        <v>46082</v>
      </c>
      <c r="M641" s="49">
        <v>0.625</v>
      </c>
      <c r="N641" s="18">
        <v>46083</v>
      </c>
      <c r="O641" s="56">
        <v>0.5</v>
      </c>
      <c r="P641" s="31" t="str">
        <f>TEXT($L641, "dddd")</f>
        <v>Sunday</v>
      </c>
      <c r="Q641" s="39" t="s">
        <v>111</v>
      </c>
      <c r="R641" s="39">
        <v>1092</v>
      </c>
      <c r="S641" s="1" t="str">
        <f>IF(OR(MONTH(L641)=12, MONTH(L641)&lt;=5), "Dry Season", "Wet Season")</f>
        <v>Dry Season</v>
      </c>
      <c r="T641" s="1">
        <v>1</v>
      </c>
      <c r="U641" s="1">
        <v>0</v>
      </c>
      <c r="V641" s="1">
        <v>0</v>
      </c>
      <c r="W641" s="2">
        <f>IF(ISNUMBER(SEARCH("N/A", X641)), 0, 1)</f>
        <v>0</v>
      </c>
      <c r="X641" s="1" t="s">
        <v>44</v>
      </c>
      <c r="Y641" s="1"/>
      <c r="Z641" s="1"/>
      <c r="AA641" s="11" cm="1">
        <f t="array" ref="AA641">IF(ISBLANK(Y641), 0, VINCentyInvDistance(F641,G641,Y641,Z641))</f>
        <v>0</v>
      </c>
      <c r="AB641" s="1">
        <v>0</v>
      </c>
      <c r="AC641" s="1">
        <v>0</v>
      </c>
      <c r="AD641" s="1">
        <v>0</v>
      </c>
      <c r="AE641" s="1">
        <v>15</v>
      </c>
      <c r="AF641" s="1">
        <v>1</v>
      </c>
      <c r="AG641" s="1" t="str">
        <f>TRIM(MID(SUBSTITUTE($H641,",",REPT(" ",200)),(LEN($H641)-LEN(SUBSTITUTE($H641,",",""))-4)*200+1,200))</f>
        <v>Dipolog</v>
      </c>
      <c r="AH641" s="1" t="str">
        <f>TRIM(MID(SUBSTITUTE($H641,",",REPT(" ",200)),(LEN($H641)-LEN(SUBSTITUTE($H641,",",""))-3)*200+1,200))</f>
        <v>Zamboanga del Norte</v>
      </c>
      <c r="AI641" s="1" t="str">
        <f>TRIM(MID(SUBSTITUTE($H641,",",REPT(" ",200)),(LEN($H641)-LEN(SUBSTITUTE($H641,",",""))-2)*200+1,200))</f>
        <v>Zamboanga Peninsula</v>
      </c>
      <c r="AJ641" s="1" t="str">
        <f>TRIM(MID(SUBSTITUTE($H641,",",REPT(" ",200)),(LEN($H641)-LEN(SUBSTITUTE($H641,",",""))-0)*200+1,200))</f>
        <v>Philippines</v>
      </c>
      <c r="AL641" s="2">
        <v>0</v>
      </c>
      <c r="AM641" s="1"/>
    </row>
    <row r="642" spans="1:39" ht="12.75" customHeight="1">
      <c r="A642" s="1"/>
      <c r="B642" s="1" t="s">
        <v>6824</v>
      </c>
      <c r="C642" s="1" t="s">
        <v>6825</v>
      </c>
      <c r="D642" s="3" t="str">
        <f ca="1">IFERROR(__xludf.DUMMYFUNCTION("PROPER(REGEXEXTRACT(B1780, ""(?:https?:\/\/)?(?:www\.)?([a-zA-Z0-9-]+)\.""))"),"Skyscanner")</f>
        <v>Skyscanner</v>
      </c>
      <c r="E642" s="1" t="s">
        <v>6826</v>
      </c>
      <c r="F642" s="1">
        <v>8.5857738999999995</v>
      </c>
      <c r="G642" s="1">
        <v>123.3379537</v>
      </c>
      <c r="H642" s="1" t="s">
        <v>6827</v>
      </c>
      <c r="I642" s="1" t="s">
        <v>6799</v>
      </c>
      <c r="J642" s="1">
        <f>IF(K642="URBAN",1,IF(K642="SUBURBAN",2,IF(K642="RURAL",3,"")))</f>
        <v>3</v>
      </c>
      <c r="K642" s="1" t="s">
        <v>541</v>
      </c>
      <c r="L642" s="18">
        <v>46082</v>
      </c>
      <c r="M642" s="49"/>
      <c r="N642" s="18">
        <v>46083</v>
      </c>
      <c r="O642" s="57"/>
      <c r="P642" s="31" t="str">
        <f>TEXT($L642, "dddd")</f>
        <v>Sunday</v>
      </c>
      <c r="Q642" s="39" t="s">
        <v>111</v>
      </c>
      <c r="R642" s="39">
        <v>650</v>
      </c>
      <c r="S642" s="1" t="str">
        <f>IF(OR(MONTH(L642)=12, MONTH(L642)&lt;=5), "Dry Season", "Wet Season")</f>
        <v>Dry Season</v>
      </c>
      <c r="T642" s="1">
        <v>1</v>
      </c>
      <c r="U642" s="1">
        <v>0</v>
      </c>
      <c r="V642" s="1">
        <v>0</v>
      </c>
      <c r="W642" s="2">
        <f>IF(ISNUMBER(SEARCH("N/A", X642)), 0, 1)</f>
        <v>1</v>
      </c>
      <c r="X642" s="1" t="s">
        <v>6800</v>
      </c>
      <c r="Y642" s="1">
        <v>8.5865626000000006</v>
      </c>
      <c r="Z642" s="1">
        <v>123.34401680000001</v>
      </c>
      <c r="AA642" s="11" cm="1">
        <f t="array" ref="AA642">IF(ISBLANK(Y642), 0, VINCentyInvDistance(F642,G642,Y642,Z642))</f>
        <v>673.10266472344995</v>
      </c>
      <c r="AB642" s="1">
        <v>0</v>
      </c>
      <c r="AC642" s="1">
        <v>2</v>
      </c>
      <c r="AD642" s="1">
        <v>3.9</v>
      </c>
      <c r="AE642" s="1">
        <v>2</v>
      </c>
      <c r="AF642" s="1">
        <v>1</v>
      </c>
      <c r="AG642" s="1" t="s">
        <v>6801</v>
      </c>
      <c r="AH642" s="1" t="s">
        <v>6802</v>
      </c>
      <c r="AI642" s="1" t="str">
        <f>TRIM(MID(SUBSTITUTE($H642,",",REPT(" ",200)),(LEN($H642)-LEN(SUBSTITUTE($H642,",",""))-2)*200+1,200))</f>
        <v>Zamboanga Peninsula</v>
      </c>
      <c r="AJ642" s="1" t="s">
        <v>55</v>
      </c>
      <c r="AL642" s="2">
        <v>0</v>
      </c>
      <c r="AM642" s="1"/>
    </row>
    <row r="643" spans="1:39" ht="12.75" customHeight="1">
      <c r="A643" s="1"/>
      <c r="B643" s="1" t="s">
        <v>6828</v>
      </c>
      <c r="C643" s="1" t="s">
        <v>6829</v>
      </c>
      <c r="D643" s="3" t="str">
        <f ca="1">IFERROR(__xludf.DUMMYFUNCTION("PROPER(REGEXEXTRACT(B1781, ""(?:https?:\/\/)?(?:www\.)?([a-zA-Z0-9-]+)\.""))"),"Skyscanner")</f>
        <v>Skyscanner</v>
      </c>
      <c r="E643" s="1" t="s">
        <v>6830</v>
      </c>
      <c r="F643" s="1">
        <v>8.5768407</v>
      </c>
      <c r="G643" s="1">
        <v>123.35771889999999</v>
      </c>
      <c r="H643" s="1" t="s">
        <v>6831</v>
      </c>
      <c r="I643" s="1" t="s">
        <v>6799</v>
      </c>
      <c r="J643" s="1">
        <f>IF(K643="URBAN",1,IF(K643="SUBURBAN",2,IF(K643="RURAL",3,"")))</f>
        <v>3</v>
      </c>
      <c r="K643" s="1" t="s">
        <v>541</v>
      </c>
      <c r="L643" s="18">
        <v>46082</v>
      </c>
      <c r="M643" s="49">
        <v>0.58333333333333337</v>
      </c>
      <c r="N643" s="18">
        <v>46083</v>
      </c>
      <c r="O643" s="56">
        <v>0.5</v>
      </c>
      <c r="P643" s="31" t="str">
        <f>TEXT($L643, "dddd")</f>
        <v>Sunday</v>
      </c>
      <c r="Q643" s="39" t="s">
        <v>111</v>
      </c>
      <c r="R643" s="39">
        <v>2604</v>
      </c>
      <c r="S643" s="1" t="str">
        <f>IF(OR(MONTH(L643)=12, MONTH(L643)&lt;=5), "Dry Season", "Wet Season")</f>
        <v>Dry Season</v>
      </c>
      <c r="T643" s="1">
        <v>1</v>
      </c>
      <c r="U643" s="1">
        <v>1</v>
      </c>
      <c r="V643" s="1">
        <v>0</v>
      </c>
      <c r="W643" s="2">
        <f>IF(ISNUMBER(SEARCH("N/A", X643)), 0, 1)</f>
        <v>1</v>
      </c>
      <c r="X643" s="1" t="s">
        <v>6800</v>
      </c>
      <c r="Y643" s="1">
        <v>8.5865626000000006</v>
      </c>
      <c r="Z643" s="1">
        <v>123.34401680000001</v>
      </c>
      <c r="AA643" s="11" cm="1">
        <f t="array" ref="AA643">IF(ISBLANK(Y643), 0, VINCentyInvDistance(F643,G643,Y643,Z643))</f>
        <v>1852.3586016577854</v>
      </c>
      <c r="AB643" s="1">
        <v>0</v>
      </c>
      <c r="AC643" s="1">
        <v>5.8</v>
      </c>
      <c r="AD643" s="1">
        <v>4.7</v>
      </c>
      <c r="AE643" s="1">
        <v>9</v>
      </c>
      <c r="AF643" s="1">
        <v>1</v>
      </c>
      <c r="AG643" s="1" t="s">
        <v>6801</v>
      </c>
      <c r="AH643" s="1" t="s">
        <v>6802</v>
      </c>
      <c r="AI643" s="1" t="str">
        <f>TRIM(MID(SUBSTITUTE($H643,",",REPT(" ",200)),(LEN($H643)-LEN(SUBSTITUTE($H643,",",""))-2)*200+1,200))</f>
        <v>Zamboanga Peninsula</v>
      </c>
      <c r="AJ643" s="1" t="s">
        <v>55</v>
      </c>
      <c r="AK643" t="s">
        <v>6832</v>
      </c>
      <c r="AL643" s="2">
        <v>0</v>
      </c>
      <c r="AM643" s="1"/>
    </row>
    <row r="644" spans="1:39" ht="12.75" customHeight="1">
      <c r="A644" s="1"/>
      <c r="B644" s="1" t="s">
        <v>6833</v>
      </c>
      <c r="C644" s="1" t="s">
        <v>6834</v>
      </c>
      <c r="D644" s="3" t="str">
        <f ca="1">IFERROR(__xludf.DUMMYFUNCTION("PROPER(REGEXEXTRACT(B1782, ""(?:https?:\/\/)?(?:www\.)?([a-zA-Z0-9-]+)\.""))"),"Skyscanner")</f>
        <v>Skyscanner</v>
      </c>
      <c r="E644" s="1" t="s">
        <v>6835</v>
      </c>
      <c r="F644" s="1">
        <v>8.5817192000000002</v>
      </c>
      <c r="G644" s="1">
        <v>123.35284660000001</v>
      </c>
      <c r="H644" s="1" t="s">
        <v>6836</v>
      </c>
      <c r="I644" s="1" t="s">
        <v>6799</v>
      </c>
      <c r="J644" s="1">
        <f>IF(K644="URBAN",1,IF(K644="SUBURBAN",2,IF(K644="RURAL",3,"")))</f>
        <v>3</v>
      </c>
      <c r="K644" s="1" t="s">
        <v>541</v>
      </c>
      <c r="L644" s="18">
        <v>46082</v>
      </c>
      <c r="M644" s="49">
        <v>0.58333333333333337</v>
      </c>
      <c r="N644" s="18">
        <v>46083</v>
      </c>
      <c r="O644" s="56">
        <v>0.5</v>
      </c>
      <c r="P644" s="31" t="str">
        <f>TEXT($L644, "dddd")</f>
        <v>Sunday</v>
      </c>
      <c r="Q644" s="39" t="s">
        <v>111</v>
      </c>
      <c r="R644" s="39">
        <v>1878</v>
      </c>
      <c r="S644" s="1" t="str">
        <f>IF(OR(MONTH(L644)=12, MONTH(L644)&lt;=5), "Dry Season", "Wet Season")</f>
        <v>Dry Season</v>
      </c>
      <c r="T644" s="1">
        <v>1</v>
      </c>
      <c r="U644" s="1">
        <v>0</v>
      </c>
      <c r="V644" s="1">
        <v>1</v>
      </c>
      <c r="W644" s="2">
        <f>IF(ISNUMBER(SEARCH("N/A", X644)), 0, 1)</f>
        <v>1</v>
      </c>
      <c r="X644" s="1" t="s">
        <v>6800</v>
      </c>
      <c r="Y644" s="1">
        <v>8.5865626000000006</v>
      </c>
      <c r="Z644" s="1">
        <v>123.34401680000001</v>
      </c>
      <c r="AA644" s="11" cm="1">
        <f t="array" ref="AA644">IF(ISBLANK(Y644), 0, VINCentyInvDistance(F644,G644,Y644,Z644))</f>
        <v>1109.8257256823779</v>
      </c>
      <c r="AB644" s="1">
        <v>0</v>
      </c>
      <c r="AC644" s="1">
        <v>0</v>
      </c>
      <c r="AD644" s="1">
        <v>0</v>
      </c>
      <c r="AE644" s="1">
        <v>235</v>
      </c>
      <c r="AF644" s="1">
        <v>1</v>
      </c>
      <c r="AG644" s="1" t="s">
        <v>6801</v>
      </c>
      <c r="AH644" s="1" t="s">
        <v>6802</v>
      </c>
      <c r="AI644" s="1" t="str">
        <f>TRIM(MID(SUBSTITUTE($H644,",",REPT(" ",200)),(LEN($H644)-LEN(SUBSTITUTE($H644,",",""))-2)*200+1,200))</f>
        <v>Zamboanga Peninsula</v>
      </c>
      <c r="AJ644" s="1" t="s">
        <v>55</v>
      </c>
      <c r="AK644" t="s">
        <v>6837</v>
      </c>
      <c r="AL644" s="2">
        <v>0</v>
      </c>
      <c r="AM644" s="1"/>
    </row>
    <row r="645" spans="1:39" ht="12.75" customHeight="1">
      <c r="A645" s="1"/>
      <c r="B645" s="1" t="s">
        <v>6845</v>
      </c>
      <c r="C645" s="1" t="s">
        <v>6846</v>
      </c>
      <c r="D645" s="3" t="str">
        <f ca="1">IFERROR(__xludf.DUMMYFUNCTION("PROPER(REGEXEXTRACT(B1785, ""(?:https?:\/\/)?(?:www\.)?([a-zA-Z0-9-]+)\.""))"),"Google")</f>
        <v>Google</v>
      </c>
      <c r="E645" s="1" t="s">
        <v>6847</v>
      </c>
      <c r="F645" s="1">
        <v>8.5721132999999998</v>
      </c>
      <c r="G645" s="1">
        <v>123.3525929</v>
      </c>
      <c r="H645" s="1" t="s">
        <v>6848</v>
      </c>
      <c r="I645" s="1" t="s">
        <v>6799</v>
      </c>
      <c r="J645" s="1">
        <f>IF(K645="URBAN",1,IF(K645="SUBURBAN",2,IF(K645="RURAL",3,"")))</f>
        <v>3</v>
      </c>
      <c r="K645" s="1" t="s">
        <v>541</v>
      </c>
      <c r="L645" s="18">
        <v>46082</v>
      </c>
      <c r="M645" s="49">
        <v>0.625</v>
      </c>
      <c r="N645" s="18">
        <v>46083</v>
      </c>
      <c r="O645" s="56">
        <v>0.5</v>
      </c>
      <c r="P645" s="31" t="str">
        <f>TEXT($L645, "dddd")</f>
        <v>Sunday</v>
      </c>
      <c r="Q645" s="39" t="s">
        <v>111</v>
      </c>
      <c r="R645" s="39">
        <v>658</v>
      </c>
      <c r="S645" s="1" t="str">
        <f>IF(OR(MONTH(L645)=12, MONTH(L645)&lt;=5), "Dry Season", "Wet Season")</f>
        <v>Dry Season</v>
      </c>
      <c r="T645" s="1">
        <v>1</v>
      </c>
      <c r="U645" s="1">
        <v>1</v>
      </c>
      <c r="V645" s="1">
        <v>0</v>
      </c>
      <c r="W645" s="2">
        <f>IF(ISNUMBER(SEARCH("N/A", X645)), 0, 1)</f>
        <v>1</v>
      </c>
      <c r="X645" s="1" t="s">
        <v>1613</v>
      </c>
      <c r="Y645" s="1">
        <v>14.585597</v>
      </c>
      <c r="Z645" s="1">
        <v>121.05717</v>
      </c>
      <c r="AA645" s="11" cm="1">
        <f t="array" ref="AA645">IF(ISBLANK(Y645), 0, VINCentyInvDistance(F645,G645,Y645,Z645))</f>
        <v>710718.59551630437</v>
      </c>
      <c r="AB645" s="1">
        <v>0</v>
      </c>
      <c r="AC645" s="1">
        <v>0</v>
      </c>
      <c r="AD645" s="1">
        <v>0</v>
      </c>
      <c r="AE645" s="1">
        <v>2</v>
      </c>
      <c r="AF645" s="1">
        <v>1</v>
      </c>
      <c r="AG645" s="1" t="s">
        <v>6849</v>
      </c>
      <c r="AH645" s="1" t="s">
        <v>6850</v>
      </c>
      <c r="AI645" s="1" t="str">
        <f>TRIM(MID(SUBSTITUTE($H645,",",REPT(" ",200)),(LEN($H645)-LEN(SUBSTITUTE($H645,",",""))-2)*200+1,200))</f>
        <v>Zamboanga Peninsula</v>
      </c>
      <c r="AJ645" s="1" t="s">
        <v>55</v>
      </c>
      <c r="AL645" s="2">
        <v>0</v>
      </c>
      <c r="AM645" s="1"/>
    </row>
    <row r="646" spans="1:39" ht="12.75" customHeight="1">
      <c r="A646" s="1"/>
      <c r="B646" s="1" t="s">
        <v>6851</v>
      </c>
      <c r="C646" s="1" t="s">
        <v>6852</v>
      </c>
      <c r="D646" s="3" t="str">
        <f ca="1">IFERROR(__xludf.DUMMYFUNCTION("PROPER(REGEXEXTRACT(B1786, ""(?:https?:\/\/)?(?:www\.)?([a-zA-Z0-9-]+)\.""))"),"Skyscanner")</f>
        <v>Skyscanner</v>
      </c>
      <c r="E646" s="1" t="s">
        <v>6853</v>
      </c>
      <c r="F646" s="1">
        <v>8.5850922999999995</v>
      </c>
      <c r="G646" s="1">
        <v>123.3418187</v>
      </c>
      <c r="H646" s="1" t="s">
        <v>6854</v>
      </c>
      <c r="I646" s="1" t="s">
        <v>6799</v>
      </c>
      <c r="J646" s="1">
        <f>IF(K646="URBAN",1,IF(K646="SUBURBAN",2,IF(K646="RURAL",3,"")))</f>
        <v>3</v>
      </c>
      <c r="K646" s="1" t="s">
        <v>541</v>
      </c>
      <c r="L646" s="18">
        <v>46082</v>
      </c>
      <c r="M646" s="49">
        <v>0.58333333333333337</v>
      </c>
      <c r="N646" s="18">
        <v>46083</v>
      </c>
      <c r="O646" s="56">
        <v>0.5</v>
      </c>
      <c r="P646" s="31" t="str">
        <f>TEXT($L646, "dddd")</f>
        <v>Sunday</v>
      </c>
      <c r="Q646" s="39" t="s">
        <v>111</v>
      </c>
      <c r="R646" s="39">
        <v>557</v>
      </c>
      <c r="S646" s="1" t="str">
        <f>IF(OR(MONTH(L646)=12, MONTH(L646)&lt;=5), "Dry Season", "Wet Season")</f>
        <v>Dry Season</v>
      </c>
      <c r="T646" s="1">
        <v>1</v>
      </c>
      <c r="U646" s="1">
        <v>0</v>
      </c>
      <c r="V646" s="1">
        <v>0</v>
      </c>
      <c r="W646" s="2">
        <f>IF(ISNUMBER(SEARCH("N/A", X646)), 0, 1)</f>
        <v>1</v>
      </c>
      <c r="X646" s="1" t="s">
        <v>6800</v>
      </c>
      <c r="Y646" s="1">
        <v>8.5865626000000006</v>
      </c>
      <c r="Z646" s="1">
        <v>123.34401680000001</v>
      </c>
      <c r="AA646" s="11" cm="1">
        <f t="array" ref="AA646">IF(ISBLANK(Y646), 0, VINCentyInvDistance(F646,G646,Y646,Z646))</f>
        <v>291.53281524718062</v>
      </c>
      <c r="AB646" s="1">
        <v>0</v>
      </c>
      <c r="AC646" s="1">
        <v>0</v>
      </c>
      <c r="AD646" s="1">
        <v>0</v>
      </c>
      <c r="AE646" s="1">
        <v>7</v>
      </c>
      <c r="AF646" s="1">
        <v>1</v>
      </c>
      <c r="AG646" s="1" t="s">
        <v>6801</v>
      </c>
      <c r="AH646" s="1" t="s">
        <v>6802</v>
      </c>
      <c r="AI646" s="1" t="str">
        <f>TRIM(MID(SUBSTITUTE($H646,",",REPT(" ",200)),(LEN($H646)-LEN(SUBSTITUTE($H646,",",""))-2)*200+1,200))</f>
        <v>Zamboanga Peninsula</v>
      </c>
      <c r="AJ646" s="1" t="s">
        <v>55</v>
      </c>
      <c r="AK646" t="s">
        <v>17074</v>
      </c>
      <c r="AL646" s="2">
        <v>0</v>
      </c>
      <c r="AM646" s="1"/>
    </row>
    <row r="647" spans="1:39" ht="12.75" customHeight="1">
      <c r="A647" s="1"/>
      <c r="B647" s="1" t="s">
        <v>6804</v>
      </c>
      <c r="C647" s="1" t="s">
        <v>6859</v>
      </c>
      <c r="D647" s="3" t="str">
        <f ca="1">IFERROR(__xludf.DUMMYFUNCTION("PROPER(REGEXEXTRACT(B1788, ""(?:https?:\/\/)?(?:www\.)?([a-zA-Z0-9-]+)\.""))"),"Skyscanner")</f>
        <v>Skyscanner</v>
      </c>
      <c r="E647" s="1" t="s">
        <v>6860</v>
      </c>
      <c r="F647" s="1">
        <v>8.5882938000000006</v>
      </c>
      <c r="G647" s="1">
        <v>123.3395781</v>
      </c>
      <c r="H647" s="1" t="s">
        <v>6794</v>
      </c>
      <c r="I647" s="1" t="s">
        <v>6799</v>
      </c>
      <c r="J647" s="1">
        <f>IF(K647="URBAN",1,IF(K647="SUBURBAN",2,IF(K647="RURAL",3,"")))</f>
        <v>3</v>
      </c>
      <c r="K647" s="1" t="s">
        <v>541</v>
      </c>
      <c r="L647" s="18">
        <v>46082</v>
      </c>
      <c r="M647" s="49">
        <v>0.58333333333333337</v>
      </c>
      <c r="N647" s="18">
        <v>46083</v>
      </c>
      <c r="O647" s="56">
        <v>0.5</v>
      </c>
      <c r="P647" s="31" t="str">
        <f>TEXT($L647, "dddd")</f>
        <v>Sunday</v>
      </c>
      <c r="Q647" s="39" t="s">
        <v>111</v>
      </c>
      <c r="R647" s="39">
        <v>1188</v>
      </c>
      <c r="S647" s="1" t="str">
        <f>IF(OR(MONTH(L647)=12, MONTH(L647)&lt;=5), "Dry Season", "Wet Season")</f>
        <v>Dry Season</v>
      </c>
      <c r="T647" s="1">
        <v>1</v>
      </c>
      <c r="U647" s="1">
        <v>0</v>
      </c>
      <c r="V647" s="1">
        <v>0</v>
      </c>
      <c r="W647" s="2">
        <f>IF(ISNUMBER(SEARCH("N/A", X647)), 0, 1)</f>
        <v>1</v>
      </c>
      <c r="X647" s="1" t="s">
        <v>6800</v>
      </c>
      <c r="Y647" s="1">
        <v>8.5865626000000006</v>
      </c>
      <c r="Z647" s="1">
        <v>123.34401680000001</v>
      </c>
      <c r="AA647" s="11" cm="1">
        <f t="array" ref="AA647">IF(ISBLANK(Y647), 0, VINCentyInvDistance(F647,G647,Y647,Z647))</f>
        <v>524.78659750676275</v>
      </c>
      <c r="AB647" s="1">
        <v>1</v>
      </c>
      <c r="AC647" s="1">
        <v>9.6</v>
      </c>
      <c r="AD647" s="1">
        <v>3.7</v>
      </c>
      <c r="AE647" s="1">
        <v>75</v>
      </c>
      <c r="AF647" s="1">
        <v>1</v>
      </c>
      <c r="AG647" s="1" t="s">
        <v>6801</v>
      </c>
      <c r="AH647" s="1" t="s">
        <v>6802</v>
      </c>
      <c r="AI647" s="1" t="str">
        <f>TRIM(MID(SUBSTITUTE($H647,",",REPT(" ",200)),(LEN($H647)-LEN(SUBSTITUTE($H647,",",""))-2)*200+1,200))</f>
        <v>Zamboanga Peninsula</v>
      </c>
      <c r="AJ647" s="1" t="s">
        <v>55</v>
      </c>
      <c r="AK647" t="s">
        <v>17072</v>
      </c>
      <c r="AL647" s="1">
        <v>4</v>
      </c>
      <c r="AM647" s="1"/>
    </row>
    <row r="648" spans="1:39" ht="12.75" customHeight="1">
      <c r="A648" s="1"/>
      <c r="B648" s="1" t="s">
        <v>6863</v>
      </c>
      <c r="C648" s="1" t="s">
        <v>6864</v>
      </c>
      <c r="D648" s="3" t="str">
        <f ca="1">IFERROR(__xludf.DUMMYFUNCTION("PROPER(REGEXEXTRACT(B1790, ""(?:https?:\/\/)?(?:www\.)?([a-zA-Z0-9-]+)\.""))"),"Skyscanner")</f>
        <v>Skyscanner</v>
      </c>
      <c r="E648" s="1" t="s">
        <v>6865</v>
      </c>
      <c r="F648" s="1">
        <v>8.5866255999999996</v>
      </c>
      <c r="G648" s="1">
        <v>123.34252840000001</v>
      </c>
      <c r="H648" s="1" t="s">
        <v>6866</v>
      </c>
      <c r="I648" s="1" t="s">
        <v>6799</v>
      </c>
      <c r="J648" s="1">
        <f>IF(K648="URBAN",1,IF(K648="SUBURBAN",2,IF(K648="RURAL",3,"")))</f>
        <v>3</v>
      </c>
      <c r="K648" s="1" t="s">
        <v>541</v>
      </c>
      <c r="L648" s="18">
        <v>46082</v>
      </c>
      <c r="M648" s="49">
        <v>0.58333333333333337</v>
      </c>
      <c r="N648" s="18">
        <v>46083</v>
      </c>
      <c r="O648" s="56">
        <v>0.54166666666666663</v>
      </c>
      <c r="P648" s="31" t="str">
        <f>TEXT($L648, "dddd")</f>
        <v>Sunday</v>
      </c>
      <c r="Q648" s="39" t="s">
        <v>111</v>
      </c>
      <c r="R648" s="39">
        <v>1734</v>
      </c>
      <c r="S648" s="1" t="str">
        <f>IF(OR(MONTH(L648)=12, MONTH(L648)&lt;=5), "Dry Season", "Wet Season")</f>
        <v>Dry Season</v>
      </c>
      <c r="T648" s="1">
        <v>1</v>
      </c>
      <c r="U648" s="1">
        <v>1</v>
      </c>
      <c r="V648" s="1">
        <v>0</v>
      </c>
      <c r="W648" s="2">
        <f>IF(ISNUMBER(SEARCH("N/A", X648)), 0, 1)</f>
        <v>1</v>
      </c>
      <c r="X648" s="1" t="s">
        <v>6800</v>
      </c>
      <c r="Y648" s="1">
        <v>8.5865626000000006</v>
      </c>
      <c r="Z648" s="1">
        <v>123.34401680000001</v>
      </c>
      <c r="AA648" s="11" cm="1">
        <f t="array" ref="AA648">IF(ISBLANK(Y648), 0, VINCentyInvDistance(F648,G648,Y648,Z648))</f>
        <v>163.99110179172743</v>
      </c>
      <c r="AB648" s="1">
        <v>1</v>
      </c>
      <c r="AC648" s="1">
        <v>7.4</v>
      </c>
      <c r="AD648" s="1">
        <v>5</v>
      </c>
      <c r="AE648" s="1">
        <v>1</v>
      </c>
      <c r="AF648" s="1">
        <v>1</v>
      </c>
      <c r="AG648" s="1" t="s">
        <v>6801</v>
      </c>
      <c r="AH648" s="1" t="s">
        <v>6802</v>
      </c>
      <c r="AI648" s="1" t="str">
        <f>TRIM(MID(SUBSTITUTE($H648,",",REPT(" ",200)),(LEN($H648)-LEN(SUBSTITUTE($H648,",",""))-2)*200+1,200))</f>
        <v>Zamboanga Peninsula</v>
      </c>
      <c r="AJ648" s="1" t="s">
        <v>55</v>
      </c>
      <c r="AK648" t="s">
        <v>6867</v>
      </c>
      <c r="AL648" s="2">
        <v>0</v>
      </c>
      <c r="AM648" s="1"/>
    </row>
    <row r="649" spans="1:39" ht="12.75" customHeight="1">
      <c r="A649" s="1"/>
      <c r="B649" s="1" t="s">
        <v>6876</v>
      </c>
      <c r="C649" s="1" t="s">
        <v>6877</v>
      </c>
      <c r="D649" s="3" t="str">
        <f ca="1">IFERROR(__xludf.DUMMYFUNCTION("PROPER(REGEXEXTRACT(B1793, ""(?:https?:\/\/)?(?:www\.)?([a-zA-Z0-9-]+)\.""))"),"Google")</f>
        <v>Google</v>
      </c>
      <c r="E649" s="1" t="s">
        <v>6878</v>
      </c>
      <c r="F649" s="1">
        <v>8.5873314000000001</v>
      </c>
      <c r="G649" s="1">
        <v>123.3454265</v>
      </c>
      <c r="H649" s="1" t="s">
        <v>6879</v>
      </c>
      <c r="I649" s="1" t="s">
        <v>6799</v>
      </c>
      <c r="J649" s="1">
        <f>IF(K649="URBAN",1,IF(K649="SUBURBAN",2,IF(K649="RURAL",3,"")))</f>
        <v>3</v>
      </c>
      <c r="K649" s="1" t="s">
        <v>541</v>
      </c>
      <c r="L649" s="18">
        <v>46082</v>
      </c>
      <c r="M649" s="49">
        <v>0.625</v>
      </c>
      <c r="N649" s="18">
        <v>46083</v>
      </c>
      <c r="O649" s="56">
        <v>0.5</v>
      </c>
      <c r="P649" s="31" t="str">
        <f>TEXT($L649, "dddd")</f>
        <v>Sunday</v>
      </c>
      <c r="Q649" s="39" t="s">
        <v>111</v>
      </c>
      <c r="R649" s="39">
        <v>1391</v>
      </c>
      <c r="S649" s="1" t="str">
        <f>IF(OR(MONTH(L649)=12, MONTH(L649)&lt;=5), "Dry Season", "Wet Season")</f>
        <v>Dry Season</v>
      </c>
      <c r="T649" s="1">
        <v>1</v>
      </c>
      <c r="U649" s="1">
        <v>0</v>
      </c>
      <c r="V649" s="1">
        <v>0</v>
      </c>
      <c r="W649" s="2">
        <f>IF(ISNUMBER(SEARCH("N/A", X649)), 0, 1)</f>
        <v>0</v>
      </c>
      <c r="X649" s="1" t="s">
        <v>44</v>
      </c>
      <c r="Y649" s="1"/>
      <c r="Z649" s="1"/>
      <c r="AA649" s="11" cm="1">
        <f t="array" ref="AA649">IF(ISBLANK(Y649), 0, VINCentyInvDistance(F649,G649,Y649,Z649))</f>
        <v>0</v>
      </c>
      <c r="AB649" s="1">
        <v>0</v>
      </c>
      <c r="AC649" s="1">
        <v>0</v>
      </c>
      <c r="AD649" s="1">
        <v>0</v>
      </c>
      <c r="AE649" s="1">
        <v>11</v>
      </c>
      <c r="AF649" s="1">
        <v>1</v>
      </c>
      <c r="AG649" s="1" t="str">
        <f>TRIM(MID(SUBSTITUTE($H649,",",REPT(" ",200)),(LEN($H649)-LEN(SUBSTITUTE($H649,",",""))-4)*200+1,200))</f>
        <v>Dipolog</v>
      </c>
      <c r="AH649" s="1" t="str">
        <f>TRIM(MID(SUBSTITUTE($H649,",",REPT(" ",200)),(LEN($H649)-LEN(SUBSTITUTE($H649,",",""))-3)*200+1,200))</f>
        <v>Zamboanga del Norte</v>
      </c>
      <c r="AI649" s="1" t="str">
        <f>TRIM(MID(SUBSTITUTE($H649,",",REPT(" ",200)),(LEN($H649)-LEN(SUBSTITUTE($H649,",",""))-2)*200+1,200))</f>
        <v>Zamboanga Peninsula</v>
      </c>
      <c r="AJ649" s="1" t="str">
        <f>TRIM(MID(SUBSTITUTE($H649,",",REPT(" ",200)),(LEN($H649)-LEN(SUBSTITUTE($H649,",",""))-0)*200+1,200))</f>
        <v>Philippines</v>
      </c>
      <c r="AL649" s="2">
        <v>0</v>
      </c>
      <c r="AM649" s="1"/>
    </row>
    <row r="650" spans="1:39" ht="12.75" customHeight="1">
      <c r="A650" s="1"/>
      <c r="B650" s="1" t="s">
        <v>6893</v>
      </c>
      <c r="C650" s="1" t="s">
        <v>6894</v>
      </c>
      <c r="D650" s="3" t="str">
        <f ca="1">IFERROR(__xludf.DUMMYFUNCTION("PROPER(REGEXEXTRACT(B1797, ""(?:https?:\/\/)?(?:www\.)?([a-zA-Z0-9-]+)\.""))"),"Google")</f>
        <v>Google</v>
      </c>
      <c r="E650" s="1" t="s">
        <v>6895</v>
      </c>
      <c r="F650" s="1">
        <v>8.5866176999999997</v>
      </c>
      <c r="G650" s="1">
        <v>123.3422705</v>
      </c>
      <c r="H650" s="1" t="s">
        <v>6896</v>
      </c>
      <c r="I650" s="1" t="s">
        <v>6799</v>
      </c>
      <c r="J650" s="1">
        <f>IF(K650="URBAN",1,IF(K650="SUBURBAN",2,IF(K650="RURAL",3,"")))</f>
        <v>3</v>
      </c>
      <c r="K650" s="1" t="s">
        <v>541</v>
      </c>
      <c r="L650" s="18">
        <v>46082</v>
      </c>
      <c r="M650" s="49">
        <v>0.625</v>
      </c>
      <c r="N650" s="18">
        <v>46083</v>
      </c>
      <c r="O650" s="56">
        <v>0.5</v>
      </c>
      <c r="P650" s="31" t="str">
        <f>TEXT($L650, "dddd")</f>
        <v>Sunday</v>
      </c>
      <c r="Q650" s="39" t="s">
        <v>111</v>
      </c>
      <c r="R650" s="39">
        <v>4088</v>
      </c>
      <c r="S650" s="1" t="str">
        <f>IF(OR(MONTH(L650)=12, MONTH(L650)&lt;=5), "Dry Season", "Wet Season")</f>
        <v>Dry Season</v>
      </c>
      <c r="T650" s="1">
        <v>1</v>
      </c>
      <c r="U650" s="1">
        <v>0</v>
      </c>
      <c r="V650" s="1">
        <v>0</v>
      </c>
      <c r="W650" s="2">
        <f>IF(ISNUMBER(SEARCH("N/A", X650)), 0, 1)</f>
        <v>1</v>
      </c>
      <c r="X650" s="1" t="s">
        <v>6800</v>
      </c>
      <c r="Y650" s="1">
        <v>8.5865626000000006</v>
      </c>
      <c r="Z650" s="1">
        <v>123.34401680000001</v>
      </c>
      <c r="AA650" s="11" cm="1">
        <f t="array" ref="AA650">IF(ISBLANK(Y650), 0, VINCentyInvDistance(F650,G650,Y650,Z650))</f>
        <v>192.3292099752797</v>
      </c>
      <c r="AB650" s="1">
        <v>0</v>
      </c>
      <c r="AC650" s="1">
        <v>0</v>
      </c>
      <c r="AD650" s="1">
        <v>0</v>
      </c>
      <c r="AE650" s="1">
        <v>748</v>
      </c>
      <c r="AF650" s="1">
        <v>1</v>
      </c>
      <c r="AG650" s="1" t="s">
        <v>6801</v>
      </c>
      <c r="AH650" s="1" t="s">
        <v>6802</v>
      </c>
      <c r="AI650" s="1" t="str">
        <f>TRIM(MID(SUBSTITUTE($H650,",",REPT(" ",200)),(LEN($H650)-LEN(SUBSTITUTE($H650,",",""))-2)*200+1,200))</f>
        <v>Zamboanga Peninsula</v>
      </c>
      <c r="AJ650" s="1" t="s">
        <v>55</v>
      </c>
      <c r="AL650" s="2">
        <v>0</v>
      </c>
      <c r="AM650" s="1"/>
    </row>
    <row r="651" spans="1:39" ht="12.75" customHeight="1">
      <c r="A651" s="1"/>
      <c r="B651" s="1" t="s">
        <v>6910</v>
      </c>
      <c r="C651" s="1" t="s">
        <v>6911</v>
      </c>
      <c r="D651" s="3" t="str">
        <f ca="1">IFERROR(__xludf.DUMMYFUNCTION("PROPER(REGEXEXTRACT(B1801, ""(?:https?:\/\/)?(?:www\.)?([a-zA-Z0-9-]+)\.""))"),"Skyscanner")</f>
        <v>Skyscanner</v>
      </c>
      <c r="E651" s="1" t="s">
        <v>6912</v>
      </c>
      <c r="F651" s="1">
        <v>8.5543256000000003</v>
      </c>
      <c r="G651" s="1">
        <v>123.3424053</v>
      </c>
      <c r="H651" s="1" t="s">
        <v>6913</v>
      </c>
      <c r="I651" s="1" t="s">
        <v>6799</v>
      </c>
      <c r="J651" s="1">
        <f>IF(K651="URBAN",1,IF(K651="SUBURBAN",2,IF(K651="RURAL",3,"")))</f>
        <v>3</v>
      </c>
      <c r="K651" s="1" t="s">
        <v>541</v>
      </c>
      <c r="L651" s="18">
        <v>46082</v>
      </c>
      <c r="M651" s="49">
        <v>0.58333333333333337</v>
      </c>
      <c r="N651" s="18">
        <v>46083</v>
      </c>
      <c r="O651" s="56">
        <v>0</v>
      </c>
      <c r="P651" s="31" t="str">
        <f>TEXT($L651, "dddd")</f>
        <v>Sunday</v>
      </c>
      <c r="Q651" s="39" t="s">
        <v>111</v>
      </c>
      <c r="R651" s="39">
        <v>1346</v>
      </c>
      <c r="S651" s="1" t="str">
        <f>IF(OR(MONTH(L651)=12, MONTH(L651)&lt;=5), "Dry Season", "Wet Season")</f>
        <v>Dry Season</v>
      </c>
      <c r="T651" s="1">
        <v>1</v>
      </c>
      <c r="U651" s="1">
        <v>1</v>
      </c>
      <c r="V651" s="1">
        <v>0</v>
      </c>
      <c r="W651" s="2">
        <f>IF(ISNUMBER(SEARCH("N/A", X651)), 0, 1)</f>
        <v>1</v>
      </c>
      <c r="X651" s="1" t="s">
        <v>6800</v>
      </c>
      <c r="Y651" s="1">
        <v>8.5865626000000006</v>
      </c>
      <c r="Z651" s="1">
        <v>123.34401680000001</v>
      </c>
      <c r="AA651" s="11" cm="1">
        <f t="array" ref="AA651">IF(ISBLANK(Y651), 0, VINCentyInvDistance(F651,G651,Y651,Z651))</f>
        <v>3569.7887327414469</v>
      </c>
      <c r="AB651" s="1">
        <v>0</v>
      </c>
      <c r="AC651" s="1">
        <v>0</v>
      </c>
      <c r="AD651" s="1">
        <v>0</v>
      </c>
      <c r="AE651" s="1">
        <v>6</v>
      </c>
      <c r="AF651" s="1">
        <v>1</v>
      </c>
      <c r="AG651" s="1" t="s">
        <v>6801</v>
      </c>
      <c r="AH651" s="1" t="s">
        <v>6802</v>
      </c>
      <c r="AI651" s="1" t="str">
        <f>TRIM(MID(SUBSTITUTE($H651,",",REPT(" ",200)),(LEN($H651)-LEN(SUBSTITUTE($H651,",",""))-2)*200+1,200))</f>
        <v>Zamboanga Peninsula</v>
      </c>
      <c r="AJ651" s="1" t="s">
        <v>55</v>
      </c>
      <c r="AK651" t="s">
        <v>17079</v>
      </c>
      <c r="AL651" s="1">
        <v>3</v>
      </c>
      <c r="AM651" s="1"/>
    </row>
    <row r="652" spans="1:39" ht="12.75" customHeight="1">
      <c r="A652" s="1"/>
      <c r="B652" s="1" t="s">
        <v>6914</v>
      </c>
      <c r="C652" s="1" t="s">
        <v>6915</v>
      </c>
      <c r="D652" s="3" t="str">
        <f ca="1">IFERROR(__xludf.DUMMYFUNCTION("PROPER(REGEXEXTRACT(B1802, ""(?:https?:\/\/)?(?:www\.)?([a-zA-Z0-9-]+)\.""))"),"Skyscanner")</f>
        <v>Skyscanner</v>
      </c>
      <c r="E652" s="1" t="s">
        <v>6916</v>
      </c>
      <c r="F652" s="1">
        <v>8.6417514999999998</v>
      </c>
      <c r="G652" s="1">
        <v>123.4128516</v>
      </c>
      <c r="H652" s="1" t="s">
        <v>6917</v>
      </c>
      <c r="I652" s="1" t="s">
        <v>6799</v>
      </c>
      <c r="J652" s="1">
        <f>IF(K652="URBAN",1,IF(K652="SUBURBAN",2,IF(K652="RURAL",3,"")))</f>
        <v>3</v>
      </c>
      <c r="K652" s="1" t="s">
        <v>541</v>
      </c>
      <c r="L652" s="18">
        <v>46082</v>
      </c>
      <c r="M652" s="49">
        <v>0.5</v>
      </c>
      <c r="N652" s="18">
        <v>46083</v>
      </c>
      <c r="O652" s="56">
        <v>0.5</v>
      </c>
      <c r="P652" s="31" t="str">
        <f>TEXT($L652, "dddd")</f>
        <v>Sunday</v>
      </c>
      <c r="Q652" s="39" t="s">
        <v>111</v>
      </c>
      <c r="R652" s="39">
        <v>1520</v>
      </c>
      <c r="S652" s="1" t="str">
        <f>IF(OR(MONTH(L652)=12, MONTH(L652)&lt;=5), "Dry Season", "Wet Season")</f>
        <v>Dry Season</v>
      </c>
      <c r="T652" s="1">
        <v>1</v>
      </c>
      <c r="U652" s="1">
        <v>0</v>
      </c>
      <c r="V652" s="1">
        <v>0</v>
      </c>
      <c r="W652" s="2">
        <f>IF(ISNUMBER(SEARCH("N/A", X652)), 0, 1)</f>
        <v>1</v>
      </c>
      <c r="X652" s="1" t="s">
        <v>6800</v>
      </c>
      <c r="Y652" s="1">
        <v>8.5865626000000006</v>
      </c>
      <c r="Z652" s="1">
        <v>123.34401680000001</v>
      </c>
      <c r="AA652" s="11" cm="1">
        <f t="array" ref="AA652">IF(ISBLANK(Y652), 0, VINCentyInvDistance(F652,G652,Y652,Z652))</f>
        <v>9729.5742339830813</v>
      </c>
      <c r="AB652" s="1">
        <v>0</v>
      </c>
      <c r="AC652" s="1">
        <v>0</v>
      </c>
      <c r="AD652" s="1">
        <v>0</v>
      </c>
      <c r="AE652" s="1">
        <v>109</v>
      </c>
      <c r="AF652" s="1">
        <v>1</v>
      </c>
      <c r="AG652" s="1" t="s">
        <v>6801</v>
      </c>
      <c r="AH652" s="1" t="s">
        <v>6802</v>
      </c>
      <c r="AI652" s="1" t="str">
        <f>TRIM(MID(SUBSTITUTE($H652,",",REPT(" ",200)),(LEN($H652)-LEN(SUBSTITUTE($H652,",",""))-2)*200+1,200))</f>
        <v>Zamboanga Peninsula</v>
      </c>
      <c r="AJ652" s="1" t="s">
        <v>55</v>
      </c>
      <c r="AK652" t="s">
        <v>6918</v>
      </c>
      <c r="AL652" s="2">
        <v>0</v>
      </c>
      <c r="AM652" s="1"/>
    </row>
    <row r="653" spans="1:39" ht="12.75" customHeight="1">
      <c r="A653" s="1"/>
      <c r="B653" s="1" t="s">
        <v>6919</v>
      </c>
      <c r="C653" s="1" t="s">
        <v>6920</v>
      </c>
      <c r="D653" s="3" t="str">
        <f ca="1">IFERROR(__xludf.DUMMYFUNCTION("PROPER(REGEXEXTRACT(B1803, ""(?:https?:\/\/)?(?:www\.)?([a-zA-Z0-9-]+)\.""))"),"Google")</f>
        <v>Google</v>
      </c>
      <c r="E653" s="1" t="s">
        <v>6921</v>
      </c>
      <c r="F653" s="1">
        <v>8.6512211000000008</v>
      </c>
      <c r="G653" s="1">
        <v>123.4245856</v>
      </c>
      <c r="H653" s="1" t="s">
        <v>6922</v>
      </c>
      <c r="I653" s="1" t="s">
        <v>6799</v>
      </c>
      <c r="J653" s="1">
        <f>IF(K653="URBAN",1,IF(K653="SUBURBAN",2,IF(K653="RURAL",3,"")))</f>
        <v>3</v>
      </c>
      <c r="K653" s="1" t="s">
        <v>541</v>
      </c>
      <c r="L653" s="18">
        <v>46082</v>
      </c>
      <c r="M653" s="49">
        <v>0.625</v>
      </c>
      <c r="N653" s="18">
        <v>46083</v>
      </c>
      <c r="O653" s="56">
        <v>0.5</v>
      </c>
      <c r="P653" s="31" t="str">
        <f>TEXT($L653, "dddd")</f>
        <v>Sunday</v>
      </c>
      <c r="Q653" s="39" t="s">
        <v>111</v>
      </c>
      <c r="R653" s="39">
        <v>960</v>
      </c>
      <c r="S653" s="1" t="str">
        <f>IF(OR(MONTH(L653)=12, MONTH(L653)&lt;=5), "Dry Season", "Wet Season")</f>
        <v>Dry Season</v>
      </c>
      <c r="T653" s="1">
        <v>1</v>
      </c>
      <c r="U653" s="1">
        <v>0</v>
      </c>
      <c r="V653" s="1">
        <v>0</v>
      </c>
      <c r="W653" s="2">
        <f>IF(ISNUMBER(SEARCH("N/A", X653)), 0, 1)</f>
        <v>0</v>
      </c>
      <c r="X653" s="1" t="s">
        <v>44</v>
      </c>
      <c r="Y653" s="1"/>
      <c r="Z653" s="1"/>
      <c r="AA653" s="11" cm="1">
        <f t="array" ref="AA653">IF(ISBLANK(Y653), 0, VINCentyInvDistance(F653,G653,Y653,Z653))</f>
        <v>0</v>
      </c>
      <c r="AB653" s="1">
        <v>0</v>
      </c>
      <c r="AC653" s="1">
        <v>0</v>
      </c>
      <c r="AD653" s="1">
        <v>0</v>
      </c>
      <c r="AE653" s="1">
        <v>171</v>
      </c>
      <c r="AF653" s="1">
        <v>1</v>
      </c>
      <c r="AG653" s="1" t="str">
        <f>TRIM(MID(SUBSTITUTE($H653,",",REPT(" ",200)),(LEN($H653)-LEN(SUBSTITUTE($H653,",",""))-4)*200+1,200))</f>
        <v>Dapitan</v>
      </c>
      <c r="AH653" s="1" t="str">
        <f>TRIM(MID(SUBSTITUTE($H653,",",REPT(" ",200)),(LEN($H653)-LEN(SUBSTITUTE($H653,",",""))-3)*200+1,200))</f>
        <v>Zamboanga del Norte</v>
      </c>
      <c r="AI653" s="1" t="str">
        <f>TRIM(MID(SUBSTITUTE($H653,",",REPT(" ",200)),(LEN($H653)-LEN(SUBSTITUTE($H653,",",""))-2)*200+1,200))</f>
        <v>Zamboanga Peninsula</v>
      </c>
      <c r="AJ653" s="1" t="str">
        <f>TRIM(MID(SUBSTITUTE($H653,",",REPT(" ",200)),(LEN($H653)-LEN(SUBSTITUTE($H653,",",""))-0)*200+1,200))</f>
        <v>Philippines</v>
      </c>
      <c r="AL653" s="1">
        <v>3</v>
      </c>
      <c r="AM653" s="1"/>
    </row>
    <row r="654" spans="1:39" ht="12.75" customHeight="1">
      <c r="A654" s="1"/>
      <c r="B654" s="1" t="s">
        <v>6923</v>
      </c>
      <c r="C654" s="1" t="s">
        <v>6924</v>
      </c>
      <c r="D654" s="3" t="str">
        <f ca="1">IFERROR(__xludf.DUMMYFUNCTION("PROPER(REGEXEXTRACT(B1804, ""(?:https?:\/\/)?(?:www\.)?([a-zA-Z0-9-]+)\.""))"),"Skyscanner")</f>
        <v>Skyscanner</v>
      </c>
      <c r="E654" s="1" t="s">
        <v>6925</v>
      </c>
      <c r="F654" s="1">
        <v>8.6512209999999996</v>
      </c>
      <c r="G654" s="1">
        <v>123.42458600000001</v>
      </c>
      <c r="H654" s="1" t="s">
        <v>6922</v>
      </c>
      <c r="I654" s="1" t="s">
        <v>6799</v>
      </c>
      <c r="J654" s="1">
        <f>IF(K654="URBAN",1,IF(K654="SUBURBAN",2,IF(K654="RURAL",3,"")))</f>
        <v>3</v>
      </c>
      <c r="K654" s="1" t="s">
        <v>541</v>
      </c>
      <c r="L654" s="18">
        <v>46082</v>
      </c>
      <c r="M654" s="49">
        <v>0.58333333333333337</v>
      </c>
      <c r="N654" s="18">
        <v>46083</v>
      </c>
      <c r="O654" s="56">
        <v>0.5</v>
      </c>
      <c r="P654" s="31" t="str">
        <f>TEXT($L654, "dddd")</f>
        <v>Sunday</v>
      </c>
      <c r="Q654" s="39" t="s">
        <v>111</v>
      </c>
      <c r="R654" s="39">
        <v>3272</v>
      </c>
      <c r="S654" s="1" t="str">
        <f>IF(OR(MONTH(L654)=12, MONTH(L654)&lt;=5), "Dry Season", "Wet Season")</f>
        <v>Dry Season</v>
      </c>
      <c r="T654" s="1">
        <v>1</v>
      </c>
      <c r="U654" s="1">
        <v>0</v>
      </c>
      <c r="V654" s="1">
        <v>0</v>
      </c>
      <c r="W654" s="2">
        <f>IF(ISNUMBER(SEARCH("N/A", X654)), 0, 1)</f>
        <v>0</v>
      </c>
      <c r="X654" s="1" t="s">
        <v>44</v>
      </c>
      <c r="Y654" s="1"/>
      <c r="Z654" s="1"/>
      <c r="AA654" s="11" cm="1">
        <f t="array" ref="AA654">IF(ISBLANK(Y654), 0, VINCentyInvDistance(F654,G654,Y654,Z654))</f>
        <v>0</v>
      </c>
      <c r="AB654" s="1">
        <v>0</v>
      </c>
      <c r="AC654" s="1">
        <v>8.8000000000000007</v>
      </c>
      <c r="AD654" s="1">
        <v>4.4000000000000004</v>
      </c>
      <c r="AE654" s="1">
        <v>75</v>
      </c>
      <c r="AF654" s="1">
        <v>1</v>
      </c>
      <c r="AG654" s="1" t="s">
        <v>6926</v>
      </c>
      <c r="AH654" s="1" t="s">
        <v>6802</v>
      </c>
      <c r="AI654" s="1" t="str">
        <f>TRIM(MID(SUBSTITUTE($H654,",",REPT(" ",200)),(LEN($H654)-LEN(SUBSTITUTE($H654,",",""))-2)*200+1,200))</f>
        <v>Zamboanga Peninsula</v>
      </c>
      <c r="AJ654" s="1" t="s">
        <v>55</v>
      </c>
      <c r="AK654" t="s">
        <v>17080</v>
      </c>
      <c r="AL654" s="2">
        <v>0</v>
      </c>
      <c r="AM654" s="1" t="s">
        <v>6927</v>
      </c>
    </row>
    <row r="655" spans="1:39" ht="12.75" customHeight="1">
      <c r="A655" s="1"/>
      <c r="B655" s="1" t="s">
        <v>6931</v>
      </c>
      <c r="C655" s="1" t="s">
        <v>6932</v>
      </c>
      <c r="D655" s="3" t="str">
        <f ca="1">IFERROR(__xludf.DUMMYFUNCTION("PROPER(REGEXEXTRACT(B1806, ""(?:https?:\/\/)?(?:www\.)?([a-zA-Z0-9-]+)\.""))"),"Skyscanner")</f>
        <v>Skyscanner</v>
      </c>
      <c r="E655" s="1" t="s">
        <v>6933</v>
      </c>
      <c r="F655" s="1">
        <v>8.6385669000000007</v>
      </c>
      <c r="G655" s="1">
        <v>123.4125198</v>
      </c>
      <c r="H655" s="1" t="s">
        <v>6917</v>
      </c>
      <c r="I655" s="1" t="s">
        <v>6799</v>
      </c>
      <c r="J655" s="1">
        <f>IF(K655="URBAN",1,IF(K655="SUBURBAN",2,IF(K655="RURAL",3,"")))</f>
        <v>3</v>
      </c>
      <c r="K655" s="1" t="s">
        <v>541</v>
      </c>
      <c r="L655" s="18">
        <v>46082</v>
      </c>
      <c r="M655" s="49">
        <v>0.625</v>
      </c>
      <c r="N655" s="18">
        <v>46083</v>
      </c>
      <c r="O655" s="56">
        <v>0.5</v>
      </c>
      <c r="P655" s="31" t="str">
        <f>TEXT($L655, "dddd")</f>
        <v>Sunday</v>
      </c>
      <c r="Q655" s="39" t="s">
        <v>111</v>
      </c>
      <c r="R655" s="39">
        <v>1373</v>
      </c>
      <c r="S655" s="1" t="str">
        <f>IF(OR(MONTH(L655)=12, MONTH(L655)&lt;=5), "Dry Season", "Wet Season")</f>
        <v>Dry Season</v>
      </c>
      <c r="T655" s="1">
        <v>1</v>
      </c>
      <c r="U655" s="1">
        <v>0</v>
      </c>
      <c r="V655" s="1">
        <v>0</v>
      </c>
      <c r="W655" s="2">
        <f>IF(ISNUMBER(SEARCH("N/A", X655)), 0, 1)</f>
        <v>1</v>
      </c>
      <c r="X655" s="1" t="s">
        <v>6800</v>
      </c>
      <c r="Y655" s="1">
        <v>8.5865626000000006</v>
      </c>
      <c r="Z655" s="1">
        <v>123.34401680000001</v>
      </c>
      <c r="AA655" s="11" cm="1">
        <f t="array" ref="AA655">IF(ISBLANK(Y655), 0, VINCentyInvDistance(F655,G655,Y655,Z655))</f>
        <v>9483.5285476590598</v>
      </c>
      <c r="AB655" s="1">
        <v>0</v>
      </c>
      <c r="AC655" s="1">
        <v>0</v>
      </c>
      <c r="AD655" s="1">
        <v>0</v>
      </c>
      <c r="AE655" s="1">
        <v>27</v>
      </c>
      <c r="AF655" s="1">
        <v>1</v>
      </c>
      <c r="AG655" s="1" t="s">
        <v>6801</v>
      </c>
      <c r="AH655" s="1" t="s">
        <v>6802</v>
      </c>
      <c r="AI655" s="1" t="str">
        <f>TRIM(MID(SUBSTITUTE($H655,",",REPT(" ",200)),(LEN($H655)-LEN(SUBSTITUTE($H655,",",""))-2)*200+1,200))</f>
        <v>Zamboanga Peninsula</v>
      </c>
      <c r="AJ655" s="1" t="s">
        <v>55</v>
      </c>
      <c r="AK655" t="s">
        <v>17081</v>
      </c>
      <c r="AL655" s="2">
        <v>0</v>
      </c>
      <c r="AM655" s="1"/>
    </row>
    <row r="656" spans="1:39" ht="12.75" customHeight="1">
      <c r="A656" s="1"/>
      <c r="B656" s="1" t="s">
        <v>6934</v>
      </c>
      <c r="C656" s="1" t="s">
        <v>6935</v>
      </c>
      <c r="D656" s="3" t="str">
        <f ca="1">IFERROR(__xludf.DUMMYFUNCTION("PROPER(REGEXEXTRACT(B1807, ""(?:https?:\/\/)?(?:www\.)?([a-zA-Z0-9-]+)\.""))"),"Skyscanner")</f>
        <v>Skyscanner</v>
      </c>
      <c r="E656" s="1" t="s">
        <v>6936</v>
      </c>
      <c r="F656" s="1">
        <v>8.6417699999999993</v>
      </c>
      <c r="G656" s="1">
        <v>123.41266</v>
      </c>
      <c r="H656" s="1" t="s">
        <v>6937</v>
      </c>
      <c r="I656" s="1" t="s">
        <v>6799</v>
      </c>
      <c r="J656" s="1">
        <f>IF(K656="URBAN",1,IF(K656="SUBURBAN",2,IF(K656="RURAL",3,"")))</f>
        <v>3</v>
      </c>
      <c r="K656" s="1" t="s">
        <v>541</v>
      </c>
      <c r="L656" s="18">
        <v>46082</v>
      </c>
      <c r="M656" s="49">
        <v>0.58333333333333337</v>
      </c>
      <c r="N656" s="18">
        <v>46083</v>
      </c>
      <c r="O656" s="56">
        <v>0.47916666666666669</v>
      </c>
      <c r="P656" s="31" t="str">
        <f>TEXT($L656, "dddd")</f>
        <v>Sunday</v>
      </c>
      <c r="Q656" s="39" t="s">
        <v>186</v>
      </c>
      <c r="R656" s="39">
        <v>2352</v>
      </c>
      <c r="S656" s="1" t="str">
        <f>IF(OR(MONTH(L656)=12, MONTH(L656)&lt;=5), "Dry Season", "Wet Season")</f>
        <v>Dry Season</v>
      </c>
      <c r="T656" s="1">
        <v>2</v>
      </c>
      <c r="U656" s="1">
        <v>0</v>
      </c>
      <c r="V656" s="1">
        <v>0</v>
      </c>
      <c r="W656" s="2">
        <f>IF(ISNUMBER(SEARCH("N/A", X656)), 0, 1)</f>
        <v>0</v>
      </c>
      <c r="X656" s="1" t="s">
        <v>44</v>
      </c>
      <c r="Y656" s="1"/>
      <c r="Z656" s="1"/>
      <c r="AA656" s="11" cm="1">
        <f t="array" ref="AA656">IF(ISBLANK(Y656), 0, VINCentyInvDistance(F656,G656,Y656,Z656))</f>
        <v>0</v>
      </c>
      <c r="AB656" s="1">
        <v>1</v>
      </c>
      <c r="AC656" s="1">
        <v>2</v>
      </c>
      <c r="AD656" s="1">
        <v>4.0999999999999996</v>
      </c>
      <c r="AE656" s="1">
        <v>1</v>
      </c>
      <c r="AF656" s="1">
        <v>1</v>
      </c>
      <c r="AG656" s="1" t="s">
        <v>6926</v>
      </c>
      <c r="AH656" s="1" t="s">
        <v>6802</v>
      </c>
      <c r="AI656" s="1" t="str">
        <f>TRIM(MID(SUBSTITUTE($H656,",",REPT(" ",200)),(LEN($H656)-LEN(SUBSTITUTE($H656,",",""))-2)*200+1,200))</f>
        <v>Zamboanga Peninsula</v>
      </c>
      <c r="AJ656" s="1" t="s">
        <v>55</v>
      </c>
      <c r="AK656" t="s">
        <v>17082</v>
      </c>
      <c r="AL656" s="2">
        <v>0</v>
      </c>
      <c r="AM656" s="1" t="s">
        <v>6939</v>
      </c>
    </row>
    <row r="657" spans="1:39" ht="12.75" customHeight="1">
      <c r="A657" s="1"/>
      <c r="B657" s="1" t="s">
        <v>6965</v>
      </c>
      <c r="C657" s="1" t="s">
        <v>6966</v>
      </c>
      <c r="D657" s="3" t="str">
        <f ca="1">IFERROR(__xludf.DUMMYFUNCTION("PROPER(REGEXEXTRACT(B1813, ""(?:https?:\/\/)?(?:www\.)?([a-zA-Z0-9-]+)\.""))"),"Google")</f>
        <v>Google</v>
      </c>
      <c r="E657" s="1" t="s">
        <v>6967</v>
      </c>
      <c r="F657" s="1">
        <v>6.9477168000000002</v>
      </c>
      <c r="G657" s="1">
        <v>122.0701555</v>
      </c>
      <c r="H657" s="1" t="s">
        <v>6968</v>
      </c>
      <c r="I657" s="1" t="s">
        <v>6799</v>
      </c>
      <c r="J657" s="1">
        <f>IF(K657="URBAN",1,IF(K657="SUBURBAN",2,IF(K657="RURAL",3,"")))</f>
        <v>3</v>
      </c>
      <c r="K657" s="1" t="s">
        <v>541</v>
      </c>
      <c r="L657" s="18">
        <v>46082</v>
      </c>
      <c r="M657" s="49">
        <v>0.625</v>
      </c>
      <c r="N657" s="18">
        <v>46083</v>
      </c>
      <c r="O657" s="56">
        <v>0.5</v>
      </c>
      <c r="P657" s="31" t="str">
        <f>TEXT($L657, "dddd")</f>
        <v>Sunday</v>
      </c>
      <c r="Q657" s="39" t="s">
        <v>111</v>
      </c>
      <c r="R657" s="39">
        <v>2003</v>
      </c>
      <c r="S657" s="1" t="str">
        <f>IF(OR(MONTH(L657)=12, MONTH(L657)&lt;=5), "Dry Season", "Wet Season")</f>
        <v>Dry Season</v>
      </c>
      <c r="T657" s="1">
        <v>1</v>
      </c>
      <c r="U657" s="1">
        <v>0</v>
      </c>
      <c r="V657" s="1">
        <v>0</v>
      </c>
      <c r="W657" s="2">
        <f>IF(ISNUMBER(SEARCH("N/A", X657)), 0, 1)</f>
        <v>0</v>
      </c>
      <c r="X657" s="1" t="s">
        <v>44</v>
      </c>
      <c r="Y657" s="1"/>
      <c r="Z657" s="1"/>
      <c r="AA657" s="11" cm="1">
        <f t="array" ref="AA657">IF(ISBLANK(Y657), 0, VINCentyInvDistance(F657,G657,Y657,Z657))</f>
        <v>0</v>
      </c>
      <c r="AB657" s="1">
        <v>0</v>
      </c>
      <c r="AC657" s="1">
        <v>0</v>
      </c>
      <c r="AD657" s="1">
        <v>0</v>
      </c>
      <c r="AE657" s="1">
        <v>5</v>
      </c>
      <c r="AF657" s="1">
        <v>1</v>
      </c>
      <c r="AG657" s="1" t="str">
        <f>TRIM(MID(SUBSTITUTE($H657,",",REPT(" ",200)),(LEN($H657)-LEN(SUBSTITUTE($H657,",",""))-4)*200+1,200))</f>
        <v>Pasonanca</v>
      </c>
      <c r="AH657" s="1" t="str">
        <f>TRIM(MID(SUBSTITUTE($H657,",",REPT(" ",200)),(LEN($H657)-LEN(SUBSTITUTE($H657,",",""))-3)*200+1,200))</f>
        <v>Zamboanga City</v>
      </c>
      <c r="AI657" s="1" t="str">
        <f>TRIM(MID(SUBSTITUTE($H657,",",REPT(" ",200)),(LEN($H657)-LEN(SUBSTITUTE($H657,",",""))-2)*200+1,200))</f>
        <v>Zamboanga Peninsula</v>
      </c>
      <c r="AJ657" s="1" t="str">
        <f>TRIM(MID(SUBSTITUTE($H657,",",REPT(" ",200)),(LEN($H657)-LEN(SUBSTITUTE($H657,",",""))-0)*200+1,200))</f>
        <v>Philippines</v>
      </c>
      <c r="AL657" s="1">
        <v>3</v>
      </c>
      <c r="AM657" s="1"/>
    </row>
    <row r="658" spans="1:39" ht="12.75" customHeight="1">
      <c r="A658" s="1"/>
      <c r="B658" s="1" t="s">
        <v>6981</v>
      </c>
      <c r="C658" s="1" t="s">
        <v>6982</v>
      </c>
      <c r="D658" s="3" t="str">
        <f ca="1">IFERROR(__xludf.DUMMYFUNCTION("PROPER(REGEXEXTRACT(B1817, ""(?:https?:\/\/)?(?:www\.)?([a-zA-Z0-9-]+)\.""))"),"Google")</f>
        <v>Google</v>
      </c>
      <c r="E658" s="1" t="s">
        <v>6983</v>
      </c>
      <c r="F658" s="1">
        <v>6.9336397999999999</v>
      </c>
      <c r="G658" s="1">
        <v>122.0903086</v>
      </c>
      <c r="H658" s="1" t="s">
        <v>6984</v>
      </c>
      <c r="I658" s="1" t="s">
        <v>6799</v>
      </c>
      <c r="J658" s="1">
        <f>IF(K658="URBAN",1,IF(K658="SUBURBAN",2,IF(K658="RURAL",3,"")))</f>
        <v>3</v>
      </c>
      <c r="K658" s="1" t="s">
        <v>541</v>
      </c>
      <c r="L658" s="18">
        <v>46082</v>
      </c>
      <c r="M658" s="49">
        <v>0.625</v>
      </c>
      <c r="N658" s="18">
        <v>46083</v>
      </c>
      <c r="O658" s="56">
        <v>0.5</v>
      </c>
      <c r="P658" s="31" t="str">
        <f>TEXT($L658, "dddd")</f>
        <v>Sunday</v>
      </c>
      <c r="Q658" s="39" t="s">
        <v>111</v>
      </c>
      <c r="R658" s="39">
        <v>3460</v>
      </c>
      <c r="S658" s="1" t="str">
        <f>IF(OR(MONTH(L658)=12, MONTH(L658)&lt;=5), "Dry Season", "Wet Season")</f>
        <v>Dry Season</v>
      </c>
      <c r="T658" s="1">
        <v>1</v>
      </c>
      <c r="U658" s="1">
        <v>0</v>
      </c>
      <c r="V658" s="1">
        <v>0</v>
      </c>
      <c r="W658" s="2">
        <f>IF(ISNUMBER(SEARCH("N/A", X658)), 0, 1)</f>
        <v>0</v>
      </c>
      <c r="X658" s="1" t="s">
        <v>44</v>
      </c>
      <c r="Y658" s="1"/>
      <c r="Z658" s="1"/>
      <c r="AA658" s="11" cm="1">
        <f t="array" ref="AA658">IF(ISBLANK(Y658), 0, VINCentyInvDistance(F658,G658,Y658,Z658))</f>
        <v>0</v>
      </c>
      <c r="AB658" s="1">
        <v>0</v>
      </c>
      <c r="AC658" s="1">
        <v>0</v>
      </c>
      <c r="AD658" s="1">
        <v>0</v>
      </c>
      <c r="AE658" s="1">
        <v>12</v>
      </c>
      <c r="AF658" s="1">
        <v>1</v>
      </c>
      <c r="AG658" s="1" t="str">
        <f>TRIM(MID(SUBSTITUTE($H658,",",REPT(" ",200)),(LEN($H658)-LEN(SUBSTITUTE($H658,",",""))-4)*200+1,200))</f>
        <v>Guiwan</v>
      </c>
      <c r="AH658" s="1" t="str">
        <f>TRIM(MID(SUBSTITUTE($H658,",",REPT(" ",200)),(LEN($H658)-LEN(SUBSTITUTE($H658,",",""))-3)*200+1,200))</f>
        <v>Zamboanga City</v>
      </c>
      <c r="AI658" s="1" t="str">
        <f>TRIM(MID(SUBSTITUTE($H658,",",REPT(" ",200)),(LEN($H658)-LEN(SUBSTITUTE($H658,",",""))-2)*200+1,200))</f>
        <v>Zamboanga Peninsula</v>
      </c>
      <c r="AJ658" s="1" t="str">
        <f>TRIM(MID(SUBSTITUTE($H658,",",REPT(" ",200)),(LEN($H658)-LEN(SUBSTITUTE($H658,",",""))-0)*200+1,200))</f>
        <v>Philippines</v>
      </c>
      <c r="AL658" s="2">
        <v>0</v>
      </c>
      <c r="AM658" s="1"/>
    </row>
    <row r="659" spans="1:39" ht="12.75" customHeight="1">
      <c r="A659" s="1"/>
      <c r="B659" s="1" t="s">
        <v>6998</v>
      </c>
      <c r="C659" s="1" t="s">
        <v>6999</v>
      </c>
      <c r="D659" s="3" t="str">
        <f ca="1">IFERROR(__xludf.DUMMYFUNCTION("PROPER(REGEXEXTRACT(B1821, ""(?:https?:\/\/)?(?:www\.)?([a-zA-Z0-9-]+)\.""))"),"Google")</f>
        <v>Google</v>
      </c>
      <c r="E659" s="1" t="s">
        <v>7000</v>
      </c>
      <c r="F659" s="1">
        <v>8.5850810000000006</v>
      </c>
      <c r="G659" s="1">
        <v>123.3624081</v>
      </c>
      <c r="H659" s="1" t="s">
        <v>7001</v>
      </c>
      <c r="I659" s="1" t="s">
        <v>6799</v>
      </c>
      <c r="J659" s="1">
        <f>IF(K659="URBAN",1,IF(K659="SUBURBAN",2,IF(K659="RURAL",3,"")))</f>
        <v>3</v>
      </c>
      <c r="K659" s="1" t="s">
        <v>541</v>
      </c>
      <c r="L659" s="18">
        <v>46082</v>
      </c>
      <c r="M659" s="49">
        <v>0.625</v>
      </c>
      <c r="N659" s="18">
        <v>46083</v>
      </c>
      <c r="O659" s="56">
        <v>0.5</v>
      </c>
      <c r="P659" s="31" t="str">
        <f>TEXT($L659, "dddd")</f>
        <v>Sunday</v>
      </c>
      <c r="Q659" s="39" t="s">
        <v>111</v>
      </c>
      <c r="R659" s="39">
        <v>4055</v>
      </c>
      <c r="S659" s="1" t="str">
        <f>IF(OR(MONTH(L659)=12, MONTH(L659)&lt;=5), "Dry Season", "Wet Season")</f>
        <v>Dry Season</v>
      </c>
      <c r="T659" s="1">
        <v>1</v>
      </c>
      <c r="U659" s="1">
        <v>0</v>
      </c>
      <c r="V659" s="1">
        <v>0</v>
      </c>
      <c r="W659" s="2">
        <f>IF(ISNUMBER(SEARCH("N/A", X659)), 0, 1)</f>
        <v>0</v>
      </c>
      <c r="X659" s="1" t="s">
        <v>44</v>
      </c>
      <c r="Y659" s="1"/>
      <c r="Z659" s="1"/>
      <c r="AA659" s="11" cm="1">
        <f t="array" ref="AA659">IF(ISBLANK(Y659), 0, VINCentyInvDistance(F659,G659,Y659,Z659))</f>
        <v>0</v>
      </c>
      <c r="AB659" s="1">
        <v>0</v>
      </c>
      <c r="AC659" s="1">
        <v>0</v>
      </c>
      <c r="AD659" s="1">
        <v>0</v>
      </c>
      <c r="AE659" s="1">
        <v>2</v>
      </c>
      <c r="AF659" s="1">
        <v>1</v>
      </c>
      <c r="AG659" s="1" t="str">
        <f>TRIM(MID(SUBSTITUTE($H659,",",REPT(" ",200)),(LEN($H659)-LEN(SUBSTITUTE($H659,",",""))-4)*200+1,200))</f>
        <v>Dipolog</v>
      </c>
      <c r="AH659" s="1" t="str">
        <f>TRIM(MID(SUBSTITUTE($H659,",",REPT(" ",200)),(LEN($H659)-LEN(SUBSTITUTE($H659,",",""))-3)*200+1,200))</f>
        <v>Zamboanga del Norte</v>
      </c>
      <c r="AI659" s="1" t="str">
        <f>TRIM(MID(SUBSTITUTE($H659,",",REPT(" ",200)),(LEN($H659)-LEN(SUBSTITUTE($H659,",",""))-2)*200+1,200))</f>
        <v>Zamboanga Peninsula</v>
      </c>
      <c r="AJ659" s="1" t="str">
        <f>TRIM(MID(SUBSTITUTE($H659,",",REPT(" ",200)),(LEN($H659)-LEN(SUBSTITUTE($H659,",",""))-0)*200+1,200))</f>
        <v>Philippines</v>
      </c>
      <c r="AL659" s="1">
        <v>1</v>
      </c>
      <c r="AM659" s="1"/>
    </row>
    <row r="660" spans="1:39" ht="12.75" customHeight="1">
      <c r="A660" s="1"/>
      <c r="B660" s="1" t="s">
        <v>7002</v>
      </c>
      <c r="C660" s="1" t="s">
        <v>7003</v>
      </c>
      <c r="D660" s="3" t="str">
        <f ca="1">IFERROR(__xludf.DUMMYFUNCTION("PROPER(REGEXEXTRACT(B1822, ""(?:https?:\/\/)?(?:www\.)?([a-zA-Z0-9-]+)\.""))"),"Skyscanner")</f>
        <v>Skyscanner</v>
      </c>
      <c r="E660" s="1" t="s">
        <v>7004</v>
      </c>
      <c r="F660" s="1">
        <v>8.5854054000000009</v>
      </c>
      <c r="G660" s="1">
        <v>123.3755531</v>
      </c>
      <c r="H660" s="1" t="s">
        <v>7001</v>
      </c>
      <c r="I660" s="1" t="s">
        <v>6799</v>
      </c>
      <c r="J660" s="1">
        <f>IF(K660="URBAN",1,IF(K660="SUBURBAN",2,IF(K660="RURAL",3,"")))</f>
        <v>3</v>
      </c>
      <c r="K660" s="1" t="s">
        <v>541</v>
      </c>
      <c r="L660" s="18">
        <v>46082</v>
      </c>
      <c r="M660" s="49">
        <v>0.625</v>
      </c>
      <c r="N660" s="18">
        <v>46083</v>
      </c>
      <c r="O660" s="56">
        <v>0.5</v>
      </c>
      <c r="P660" s="31" t="str">
        <f>TEXT($L660, "dddd")</f>
        <v>Sunday</v>
      </c>
      <c r="Q660" s="39" t="s">
        <v>43</v>
      </c>
      <c r="R660" s="39">
        <v>4055</v>
      </c>
      <c r="S660" s="1" t="str">
        <f>IF(OR(MONTH(L660)=12, MONTH(L660)&lt;=5), "Dry Season", "Wet Season")</f>
        <v>Dry Season</v>
      </c>
      <c r="T660" s="1">
        <v>2</v>
      </c>
      <c r="U660" s="1">
        <v>1</v>
      </c>
      <c r="V660" s="1">
        <v>0</v>
      </c>
      <c r="W660" s="2">
        <f>IF(ISNUMBER(SEARCH("N/A", X660)), 0, 1)</f>
        <v>1</v>
      </c>
      <c r="X660" s="1" t="s">
        <v>6800</v>
      </c>
      <c r="Y660" s="1">
        <v>8.5865626000000006</v>
      </c>
      <c r="Z660" s="1">
        <v>123.34401680000001</v>
      </c>
      <c r="AA660" s="11" cm="1">
        <f t="array" ref="AA660">IF(ISBLANK(Y660), 0, VINCentyInvDistance(F660,G660,Y660,Z660))</f>
        <v>3473.8786922511872</v>
      </c>
      <c r="AB660" s="1">
        <v>0</v>
      </c>
      <c r="AC660" s="1">
        <v>0</v>
      </c>
      <c r="AD660" s="1">
        <v>0</v>
      </c>
      <c r="AE660" s="1">
        <v>13</v>
      </c>
      <c r="AF660" s="1">
        <v>1</v>
      </c>
      <c r="AG660" s="1" t="s">
        <v>6801</v>
      </c>
      <c r="AH660" s="1" t="s">
        <v>6802</v>
      </c>
      <c r="AI660" s="1" t="str">
        <f>TRIM(MID(SUBSTITUTE($H660,",",REPT(" ",200)),(LEN($H660)-LEN(SUBSTITUTE($H660,",",""))-2)*200+1,200))</f>
        <v>Zamboanga Peninsula</v>
      </c>
      <c r="AJ660" s="1" t="s">
        <v>55</v>
      </c>
      <c r="AK660" t="s">
        <v>7005</v>
      </c>
      <c r="AL660" s="2">
        <v>0</v>
      </c>
      <c r="AM660" s="1"/>
    </row>
    <row r="661" spans="1:39" ht="12.75" customHeight="1">
      <c r="A661" s="1"/>
      <c r="B661" s="1" t="s">
        <v>7006</v>
      </c>
      <c r="C661" s="1" t="s">
        <v>7007</v>
      </c>
      <c r="D661" s="3" t="str">
        <f ca="1">IFERROR(__xludf.DUMMYFUNCTION("PROPER(REGEXEXTRACT(B1823, ""(?:https?:\/\/)?(?:www\.)?([a-zA-Z0-9-]+)\.""))"),"Google")</f>
        <v>Google</v>
      </c>
      <c r="E661" s="1" t="s">
        <v>7008</v>
      </c>
      <c r="F661" s="1">
        <v>8.5614165</v>
      </c>
      <c r="G661" s="1">
        <v>123.3682871</v>
      </c>
      <c r="H661" s="1" t="s">
        <v>7009</v>
      </c>
      <c r="I661" s="1" t="s">
        <v>6799</v>
      </c>
      <c r="J661" s="1">
        <f>IF(K661="URBAN",1,IF(K661="SUBURBAN",2,IF(K661="RURAL",3,"")))</f>
        <v>3</v>
      </c>
      <c r="K661" s="1" t="s">
        <v>541</v>
      </c>
      <c r="L661" s="18">
        <v>46082</v>
      </c>
      <c r="M661" s="49">
        <v>0.625</v>
      </c>
      <c r="N661" s="18">
        <v>46083</v>
      </c>
      <c r="O661" s="56">
        <v>0.5</v>
      </c>
      <c r="P661" s="31" t="str">
        <f>TEXT($L661, "dddd")</f>
        <v>Sunday</v>
      </c>
      <c r="Q661" s="39" t="s">
        <v>111</v>
      </c>
      <c r="R661" s="39">
        <v>4441</v>
      </c>
      <c r="S661" s="1" t="str">
        <f>IF(OR(MONTH(L661)=12, MONTH(L661)&lt;=5), "Dry Season", "Wet Season")</f>
        <v>Dry Season</v>
      </c>
      <c r="T661" s="1">
        <v>1</v>
      </c>
      <c r="U661" s="1">
        <v>1</v>
      </c>
      <c r="V661" s="1">
        <v>1</v>
      </c>
      <c r="W661" s="2">
        <f>IF(ISNUMBER(SEARCH("N/A", X661)), 0, 1)</f>
        <v>1</v>
      </c>
      <c r="X661" s="1" t="s">
        <v>6800</v>
      </c>
      <c r="Y661" s="1">
        <v>8.5865626000000006</v>
      </c>
      <c r="Z661" s="1">
        <v>123.34401680000001</v>
      </c>
      <c r="AA661" s="11" cm="1">
        <f t="array" ref="AA661">IF(ISBLANK(Y661), 0, VINCentyInvDistance(F661,G661,Y661,Z661))</f>
        <v>3856.5540401197836</v>
      </c>
      <c r="AB661" s="1">
        <v>0</v>
      </c>
      <c r="AC661" s="1">
        <v>0</v>
      </c>
      <c r="AD661" s="1">
        <v>0</v>
      </c>
      <c r="AE661" s="1">
        <v>540</v>
      </c>
      <c r="AF661" s="1">
        <v>1</v>
      </c>
      <c r="AG661" s="1" t="s">
        <v>6801</v>
      </c>
      <c r="AH661" s="1" t="s">
        <v>6802</v>
      </c>
      <c r="AI661" s="1" t="str">
        <f>TRIM(MID(SUBSTITUTE($H661,",",REPT(" ",200)),(LEN($H661)-LEN(SUBSTITUTE($H661,",",""))-2)*200+1,200))</f>
        <v>Zamboanga Peninsula</v>
      </c>
      <c r="AJ661" s="1" t="s">
        <v>55</v>
      </c>
      <c r="AL661" s="2">
        <v>0</v>
      </c>
      <c r="AM661" s="1"/>
    </row>
    <row r="662" spans="1:39" ht="12.75" customHeight="1">
      <c r="A662" s="1"/>
      <c r="B662" s="1" t="s">
        <v>7010</v>
      </c>
      <c r="C662" s="1" t="s">
        <v>7011</v>
      </c>
      <c r="D662" s="3" t="str">
        <f ca="1">IFERROR(__xludf.DUMMYFUNCTION("PROPER(REGEXEXTRACT(B1824, ""(?:https?:\/\/)?(?:www\.)?([a-zA-Z0-9-]+)\.""))"),"Google")</f>
        <v>Google</v>
      </c>
      <c r="E662" s="1" t="s">
        <v>7012</v>
      </c>
      <c r="F662" s="1">
        <v>8.5863607000000002</v>
      </c>
      <c r="G662" s="1">
        <v>123.3411345</v>
      </c>
      <c r="H662" s="1" t="s">
        <v>7013</v>
      </c>
      <c r="I662" s="1" t="s">
        <v>6799</v>
      </c>
      <c r="J662" s="1">
        <f>IF(K662="URBAN",1,IF(K662="SUBURBAN",2,IF(K662="RURAL",3,"")))</f>
        <v>3</v>
      </c>
      <c r="K662" s="1" t="s">
        <v>541</v>
      </c>
      <c r="L662" s="18">
        <v>46082</v>
      </c>
      <c r="M662" s="49">
        <v>0.625</v>
      </c>
      <c r="N662" s="18">
        <v>46083</v>
      </c>
      <c r="O662" s="56">
        <v>0.5</v>
      </c>
      <c r="P662" s="31" t="str">
        <f>TEXT($L662, "dddd")</f>
        <v>Sunday</v>
      </c>
      <c r="Q662" s="39" t="s">
        <v>323</v>
      </c>
      <c r="R662" s="39">
        <v>12060</v>
      </c>
      <c r="S662" s="1" t="str">
        <f>IF(OR(MONTH(L662)=12, MONTH(L662)&lt;=5), "Dry Season", "Wet Season")</f>
        <v>Dry Season</v>
      </c>
      <c r="T662" s="1">
        <v>1</v>
      </c>
      <c r="U662" s="1">
        <v>0</v>
      </c>
      <c r="V662" s="1">
        <v>0</v>
      </c>
      <c r="W662" s="2">
        <f>IF(ISNUMBER(SEARCH("N/A", X662)), 0, 1)</f>
        <v>1</v>
      </c>
      <c r="X662" s="1" t="s">
        <v>6800</v>
      </c>
      <c r="Y662" s="1">
        <v>8.5865626000000006</v>
      </c>
      <c r="Z662" s="1">
        <v>123.34401680000001</v>
      </c>
      <c r="AA662" s="11" cm="1">
        <f t="array" ref="AA662">IF(ISBLANK(Y662), 0, VINCentyInvDistance(F662,G662,Y662,Z662))</f>
        <v>318.06838945471549</v>
      </c>
      <c r="AB662" s="1">
        <v>0</v>
      </c>
      <c r="AC662" s="1">
        <v>0</v>
      </c>
      <c r="AD662" s="1">
        <v>0</v>
      </c>
      <c r="AE662" s="1">
        <v>28</v>
      </c>
      <c r="AF662" s="1">
        <v>1</v>
      </c>
      <c r="AG662" s="1" t="s">
        <v>6801</v>
      </c>
      <c r="AH662" s="1" t="s">
        <v>6802</v>
      </c>
      <c r="AI662" s="1" t="str">
        <f>TRIM(MID(SUBSTITUTE($H662,",",REPT(" ",200)),(LEN($H662)-LEN(SUBSTITUTE($H662,",",""))-2)*200+1,200))</f>
        <v>Zamboanga Peninsula</v>
      </c>
      <c r="AJ662" s="1" t="s">
        <v>55</v>
      </c>
      <c r="AL662" s="1">
        <v>2.5</v>
      </c>
      <c r="AM662" s="1"/>
    </row>
    <row r="663" spans="1:39" ht="12.75" customHeight="1">
      <c r="A663" s="1"/>
      <c r="B663" s="1" t="s">
        <v>7014</v>
      </c>
      <c r="C663" s="1" t="s">
        <v>7015</v>
      </c>
      <c r="D663" s="3" t="str">
        <f ca="1">IFERROR(__xludf.DUMMYFUNCTION("PROPER(REGEXEXTRACT(B1825, ""(?:https?:\/\/)?(?:www\.)?([a-zA-Z0-9-]+)\.""))"),"Google")</f>
        <v>Google</v>
      </c>
      <c r="E663" s="1" t="s">
        <v>7016</v>
      </c>
      <c r="F663" s="1">
        <v>8.5847864999999999</v>
      </c>
      <c r="G663" s="1">
        <v>123.3444222</v>
      </c>
      <c r="H663" s="1" t="s">
        <v>7017</v>
      </c>
      <c r="I663" s="1" t="s">
        <v>6799</v>
      </c>
      <c r="J663" s="1">
        <f>IF(K663="URBAN",1,IF(K663="SUBURBAN",2,IF(K663="RURAL",3,"")))</f>
        <v>3</v>
      </c>
      <c r="K663" s="1" t="s">
        <v>541</v>
      </c>
      <c r="L663" s="18">
        <v>46082</v>
      </c>
      <c r="M663" s="49">
        <v>0.625</v>
      </c>
      <c r="N663" s="18">
        <v>46083</v>
      </c>
      <c r="O663" s="56">
        <v>0.5</v>
      </c>
      <c r="P663" s="31" t="str">
        <f>TEXT($L663, "dddd")</f>
        <v>Sunday</v>
      </c>
      <c r="Q663" s="39" t="s">
        <v>111</v>
      </c>
      <c r="R663" s="39">
        <v>2218</v>
      </c>
      <c r="S663" s="1" t="str">
        <f>IF(OR(MONTH(L663)=12, MONTH(L663)&lt;=5), "Dry Season", "Wet Season")</f>
        <v>Dry Season</v>
      </c>
      <c r="T663" s="1">
        <v>1</v>
      </c>
      <c r="U663" s="1">
        <v>0</v>
      </c>
      <c r="V663" s="1">
        <v>0</v>
      </c>
      <c r="W663" s="2">
        <f>IF(ISNUMBER(SEARCH("N/A", X663)), 0, 1)</f>
        <v>1</v>
      </c>
      <c r="X663" s="1" t="s">
        <v>6800</v>
      </c>
      <c r="Y663" s="1">
        <v>8.5865626000000006</v>
      </c>
      <c r="Z663" s="1">
        <v>123.34401680000001</v>
      </c>
      <c r="AA663" s="11" cm="1">
        <f t="array" ref="AA663">IF(ISBLANK(Y663), 0, VINCentyInvDistance(F663,G663,Y663,Z663))</f>
        <v>201.44033517275349</v>
      </c>
      <c r="AB663" s="1">
        <v>0</v>
      </c>
      <c r="AC663" s="1">
        <v>0</v>
      </c>
      <c r="AD663" s="1">
        <v>0</v>
      </c>
      <c r="AE663" s="1">
        <v>1</v>
      </c>
      <c r="AF663" s="1">
        <v>1</v>
      </c>
      <c r="AG663" s="1" t="s">
        <v>6801</v>
      </c>
      <c r="AH663" s="1" t="s">
        <v>6802</v>
      </c>
      <c r="AI663" s="1" t="str">
        <f>TRIM(MID(SUBSTITUTE($H663,",",REPT(" ",200)),(LEN($H663)-LEN(SUBSTITUTE($H663,",",""))-2)*200+1,200))</f>
        <v>Zamboanga Peninsula</v>
      </c>
      <c r="AJ663" s="1" t="s">
        <v>55</v>
      </c>
      <c r="AL663" s="2">
        <v>0</v>
      </c>
      <c r="AM663" s="1"/>
    </row>
    <row r="664" spans="1:39" ht="12.75" customHeight="1">
      <c r="A664" s="1"/>
      <c r="B664" s="1" t="s">
        <v>7023</v>
      </c>
      <c r="C664" s="1" t="s">
        <v>7024</v>
      </c>
      <c r="D664" s="3" t="str">
        <f ca="1">IFERROR(__xludf.DUMMYFUNCTION("PROPER(REGEXEXTRACT(B1827, ""(?:https?:\/\/)?(?:www\.)?([a-zA-Z0-9-]+)\.""))"),"Google")</f>
        <v>Google</v>
      </c>
      <c r="E664" s="1" t="s">
        <v>7025</v>
      </c>
      <c r="F664" s="1">
        <v>8.6159706000000007</v>
      </c>
      <c r="G664" s="1">
        <v>123.34636690000001</v>
      </c>
      <c r="H664" s="1" t="s">
        <v>7026</v>
      </c>
      <c r="I664" s="1" t="s">
        <v>6799</v>
      </c>
      <c r="J664" s="1">
        <f>IF(K664="URBAN",1,IF(K664="SUBURBAN",2,IF(K664="RURAL",3,"")))</f>
        <v>3</v>
      </c>
      <c r="K664" s="1" t="s">
        <v>541</v>
      </c>
      <c r="L664" s="18">
        <v>46082</v>
      </c>
      <c r="M664" s="49">
        <v>0.625</v>
      </c>
      <c r="N664" s="18">
        <v>46083</v>
      </c>
      <c r="O664" s="56">
        <v>0.5</v>
      </c>
      <c r="P664" s="31" t="str">
        <f>TEXT($L664, "dddd")</f>
        <v>Sunday</v>
      </c>
      <c r="Q664" s="39" t="s">
        <v>111</v>
      </c>
      <c r="R664" s="39">
        <v>4956</v>
      </c>
      <c r="S664" s="1" t="str">
        <f>IF(OR(MONTH(L664)=12, MONTH(L664)&lt;=5), "Dry Season", "Wet Season")</f>
        <v>Dry Season</v>
      </c>
      <c r="T664" s="1">
        <v>1</v>
      </c>
      <c r="U664" s="1">
        <v>0</v>
      </c>
      <c r="V664" s="1">
        <v>1</v>
      </c>
      <c r="W664" s="2">
        <f>IF(ISNUMBER(SEARCH("N/A", X664)), 0, 1)</f>
        <v>0</v>
      </c>
      <c r="X664" s="1" t="s">
        <v>44</v>
      </c>
      <c r="Y664" s="1"/>
      <c r="Z664" s="1"/>
      <c r="AA664" s="11" cm="1">
        <f t="array" ref="AA664">IF(ISBLANK(Y664), 0, VINCentyInvDistance(F664,G664,Y664,Z664))</f>
        <v>0</v>
      </c>
      <c r="AB664" s="1">
        <v>0</v>
      </c>
      <c r="AC664" s="1">
        <v>0</v>
      </c>
      <c r="AD664" s="1">
        <v>0</v>
      </c>
      <c r="AE664" s="1">
        <v>34</v>
      </c>
      <c r="AF664" s="1">
        <v>1</v>
      </c>
      <c r="AG664" s="1" t="str">
        <f>TRIM(MID(SUBSTITUTE($H664,",",REPT(" ",200)),(LEN($H664)-LEN(SUBSTITUTE($H664,",",""))-4)*200+1,200))</f>
        <v>Sicayab</v>
      </c>
      <c r="AH664" s="1" t="str">
        <f>TRIM(MID(SUBSTITUTE($H664,",",REPT(" ",200)),(LEN($H664)-LEN(SUBSTITUTE($H664,",",""))-3)*200+1,200))</f>
        <v>Zamboanga del Norte</v>
      </c>
      <c r="AI664" s="1" t="str">
        <f>TRIM(MID(SUBSTITUTE($H664,",",REPT(" ",200)),(LEN($H664)-LEN(SUBSTITUTE($H664,",",""))-2)*200+1,200))</f>
        <v>Zamboanga Peninsula</v>
      </c>
      <c r="AJ664" s="1" t="str">
        <f>TRIM(MID(SUBSTITUTE($H664,",",REPT(" ",200)),(LEN($H664)-LEN(SUBSTITUTE($H664,",",""))-0)*200+1,200))</f>
        <v>Philippines</v>
      </c>
      <c r="AL664" s="2">
        <v>0</v>
      </c>
      <c r="AM664" s="1"/>
    </row>
    <row r="665" spans="1:39" ht="12.75" customHeight="1">
      <c r="A665" s="1"/>
      <c r="B665" s="1" t="s">
        <v>7027</v>
      </c>
      <c r="C665" s="1" t="s">
        <v>7028</v>
      </c>
      <c r="D665" s="3" t="str">
        <f ca="1">IFERROR(__xludf.DUMMYFUNCTION("PROPER(REGEXEXTRACT(B1828, ""(?:https?:\/\/)?(?:www\.)?([a-zA-Z0-9-]+)\.""))"),"Skyscanner")</f>
        <v>Skyscanner</v>
      </c>
      <c r="E665" s="1" t="s">
        <v>7029</v>
      </c>
      <c r="F665" s="1">
        <v>8.6218947000000004</v>
      </c>
      <c r="G665" s="1">
        <v>123.3483117</v>
      </c>
      <c r="H665" s="1" t="s">
        <v>7030</v>
      </c>
      <c r="I665" s="1" t="s">
        <v>6799</v>
      </c>
      <c r="J665" s="1">
        <f>IF(K665="URBAN",1,IF(K665="SUBURBAN",2,IF(K665="RURAL",3,"")))</f>
        <v>3</v>
      </c>
      <c r="K665" s="1" t="s">
        <v>541</v>
      </c>
      <c r="L665" s="18">
        <v>46082</v>
      </c>
      <c r="M665" s="49">
        <v>0.58333333333333337</v>
      </c>
      <c r="N665" s="18">
        <v>46083</v>
      </c>
      <c r="O665" s="56">
        <v>0.45833333333333331</v>
      </c>
      <c r="P665" s="31" t="str">
        <f>TEXT($L665, "dddd")</f>
        <v>Sunday</v>
      </c>
      <c r="Q665" s="39" t="s">
        <v>43</v>
      </c>
      <c r="R665" s="39">
        <v>5775</v>
      </c>
      <c r="S665" s="1" t="str">
        <f>IF(OR(MONTH(L665)=12, MONTH(L665)&lt;=5), "Dry Season", "Wet Season")</f>
        <v>Dry Season</v>
      </c>
      <c r="T665" s="1">
        <v>2</v>
      </c>
      <c r="U665" s="1">
        <v>1</v>
      </c>
      <c r="V665" s="1">
        <v>1</v>
      </c>
      <c r="W665" s="2">
        <f>IF(ISNUMBER(SEARCH("N/A", X665)), 0, 1)</f>
        <v>1</v>
      </c>
      <c r="X665" s="1" t="s">
        <v>6800</v>
      </c>
      <c r="Y665" s="1">
        <v>8.5865626000000006</v>
      </c>
      <c r="Z665" s="1">
        <v>123.34401680000001</v>
      </c>
      <c r="AA665" s="11" cm="1">
        <f t="array" ref="AA665">IF(ISBLANK(Y665), 0, VINCentyInvDistance(F665,G665,Y665,Z665))</f>
        <v>3936.1934520155924</v>
      </c>
      <c r="AB665" s="1">
        <v>0</v>
      </c>
      <c r="AC665" s="1">
        <v>0</v>
      </c>
      <c r="AD665" s="1">
        <v>0</v>
      </c>
      <c r="AE665" s="1">
        <v>83</v>
      </c>
      <c r="AF665" s="1">
        <v>1</v>
      </c>
      <c r="AG665" s="1" t="s">
        <v>6801</v>
      </c>
      <c r="AH665" s="1" t="s">
        <v>6802</v>
      </c>
      <c r="AI665" s="1" t="str">
        <f>TRIM(MID(SUBSTITUTE($H665,",",REPT(" ",200)),(LEN($H665)-LEN(SUBSTITUTE($H665,",",""))-2)*200+1,200))</f>
        <v>Zamboanga Peninsula</v>
      </c>
      <c r="AJ665" s="1" t="s">
        <v>55</v>
      </c>
      <c r="AK665" t="s">
        <v>17088</v>
      </c>
      <c r="AL665" s="2">
        <v>0</v>
      </c>
      <c r="AM665" s="1"/>
    </row>
    <row r="666" spans="1:39" ht="12.75" customHeight="1">
      <c r="A666" s="1"/>
      <c r="B666" s="1" t="s">
        <v>7031</v>
      </c>
      <c r="C666" s="1" t="s">
        <v>7032</v>
      </c>
      <c r="D666" s="3" t="str">
        <f ca="1">IFERROR(__xludf.DUMMYFUNCTION("PROPER(REGEXEXTRACT(B1829, ""(?:https?:\/\/)?(?:www\.)?([a-zA-Z0-9-]+)\.""))"),"Google")</f>
        <v>Google</v>
      </c>
      <c r="E666" s="1" t="s">
        <v>7033</v>
      </c>
      <c r="F666" s="1">
        <v>6.9280651000000004</v>
      </c>
      <c r="G666" s="1">
        <v>122.07085789999999</v>
      </c>
      <c r="H666" s="1" t="s">
        <v>7034</v>
      </c>
      <c r="I666" s="1" t="s">
        <v>6799</v>
      </c>
      <c r="J666" s="1">
        <f>IF(K666="URBAN",1,IF(K666="SUBURBAN",2,IF(K666="RURAL",3,"")))</f>
        <v>3</v>
      </c>
      <c r="K666" s="1" t="s">
        <v>541</v>
      </c>
      <c r="L666" s="18">
        <v>46082</v>
      </c>
      <c r="M666" s="49">
        <v>0.625</v>
      </c>
      <c r="N666" s="18">
        <v>46083</v>
      </c>
      <c r="O666" s="56">
        <v>0.5</v>
      </c>
      <c r="P666" s="31" t="str">
        <f>TEXT($L666, "dddd")</f>
        <v>Sunday</v>
      </c>
      <c r="Q666" s="39" t="s">
        <v>323</v>
      </c>
      <c r="R666" s="39">
        <v>2344</v>
      </c>
      <c r="S666" s="1" t="str">
        <f>IF(OR(MONTH(L666)=12, MONTH(L666)&lt;=5), "Dry Season", "Wet Season")</f>
        <v>Dry Season</v>
      </c>
      <c r="T666" s="1">
        <v>1</v>
      </c>
      <c r="U666" s="1">
        <v>1</v>
      </c>
      <c r="V666" s="1">
        <v>0</v>
      </c>
      <c r="W666" s="2">
        <f>IF(ISNUMBER(SEARCH("N/A", X666)), 0, 1)</f>
        <v>1</v>
      </c>
      <c r="X666" s="1" t="s">
        <v>6800</v>
      </c>
      <c r="Y666" s="1">
        <v>8.5865626000000006</v>
      </c>
      <c r="Z666" s="1">
        <v>123.34401680000001</v>
      </c>
      <c r="AA666" s="11" cm="1">
        <f t="array" ref="AA666">IF(ISBLANK(Y666), 0, VINCentyInvDistance(F666,G666,Y666,Z666))</f>
        <v>231008.33076788744</v>
      </c>
      <c r="AB666" s="1">
        <v>0</v>
      </c>
      <c r="AC666" s="1">
        <v>0</v>
      </c>
      <c r="AD666" s="1">
        <v>0</v>
      </c>
      <c r="AE666" s="1">
        <v>365</v>
      </c>
      <c r="AF666" s="1">
        <v>1</v>
      </c>
      <c r="AG666" s="1" t="s">
        <v>6801</v>
      </c>
      <c r="AH666" s="1" t="s">
        <v>6802</v>
      </c>
      <c r="AI666" s="1" t="str">
        <f>TRIM(MID(SUBSTITUTE($H666,",",REPT(" ",200)),(LEN($H666)-LEN(SUBSTITUTE($H666,",",""))-2)*200+1,200))</f>
        <v>Zamboanga Peninsula</v>
      </c>
      <c r="AJ666" s="1" t="s">
        <v>55</v>
      </c>
      <c r="AL666" s="2">
        <v>0</v>
      </c>
      <c r="AM666" s="1"/>
    </row>
    <row r="667" spans="1:39" ht="12.75" customHeight="1">
      <c r="A667" s="1"/>
      <c r="B667" s="1" t="s">
        <v>7075</v>
      </c>
      <c r="C667" s="1" t="s">
        <v>7076</v>
      </c>
      <c r="D667" s="3" t="str">
        <f ca="1">IFERROR(__xludf.DUMMYFUNCTION("PROPER(REGEXEXTRACT(B1839, ""(?:https?:\/\/)?(?:www\.)?([a-zA-Z0-9-]+)\.""))"),"Skyscanner")</f>
        <v>Skyscanner</v>
      </c>
      <c r="E667" s="1" t="s">
        <v>7077</v>
      </c>
      <c r="F667" s="1">
        <v>8.6435440000000003</v>
      </c>
      <c r="G667" s="1">
        <v>123.4196001</v>
      </c>
      <c r="H667" s="1" t="s">
        <v>7078</v>
      </c>
      <c r="I667" s="1" t="s">
        <v>6799</v>
      </c>
      <c r="J667" s="1">
        <f>IF(K667="URBAN",1,IF(K667="SUBURBAN",2,IF(K667="RURAL",3,"")))</f>
        <v>3</v>
      </c>
      <c r="K667" s="1" t="s">
        <v>541</v>
      </c>
      <c r="L667" s="18">
        <v>46082</v>
      </c>
      <c r="M667" s="49">
        <v>0.58333333333333337</v>
      </c>
      <c r="N667" s="18">
        <v>46083</v>
      </c>
      <c r="O667" s="56">
        <v>0.5</v>
      </c>
      <c r="P667" s="31" t="str">
        <f>TEXT($L667, "dddd")</f>
        <v>Sunday</v>
      </c>
      <c r="Q667" s="39" t="s">
        <v>43</v>
      </c>
      <c r="R667" s="39">
        <v>26410</v>
      </c>
      <c r="S667" s="1" t="str">
        <f>IF(OR(MONTH(L667)=12, MONTH(L667)&lt;=5), "Dry Season", "Wet Season")</f>
        <v>Dry Season</v>
      </c>
      <c r="T667" s="1">
        <v>2</v>
      </c>
      <c r="U667" s="1">
        <v>0</v>
      </c>
      <c r="V667" s="1">
        <v>0</v>
      </c>
      <c r="W667" s="2">
        <f>IF(ISNUMBER(SEARCH("N/A", X667)), 0, 1)</f>
        <v>0</v>
      </c>
      <c r="X667" s="1" t="s">
        <v>44</v>
      </c>
      <c r="Y667" s="1"/>
      <c r="Z667" s="1"/>
      <c r="AA667" s="11" cm="1">
        <f t="array" ref="AA667">IF(ISBLANK(Y667), 0, VINCentyInvDistance(F667,G667,Y667,Z667))</f>
        <v>0</v>
      </c>
      <c r="AB667" s="1">
        <v>1</v>
      </c>
      <c r="AC667" s="1">
        <v>9</v>
      </c>
      <c r="AD667" s="1">
        <v>4</v>
      </c>
      <c r="AE667" s="1">
        <v>1638</v>
      </c>
      <c r="AF667" s="1">
        <v>1</v>
      </c>
      <c r="AG667" s="1" t="s">
        <v>6126</v>
      </c>
      <c r="AH667" s="1" t="s">
        <v>4109</v>
      </c>
      <c r="AI667" s="1" t="str">
        <f>TRIM(MID(SUBSTITUTE($H667,",",REPT(" ",200)),(LEN($H667)-LEN(SUBSTITUTE($H667,",",""))-2)*200+1,200))</f>
        <v>Zamboanga Peninsula</v>
      </c>
      <c r="AJ667" s="1" t="s">
        <v>55</v>
      </c>
      <c r="AK667" t="s">
        <v>17027</v>
      </c>
      <c r="AL667" s="2">
        <v>0</v>
      </c>
      <c r="AM667" s="1"/>
    </row>
    <row r="668" spans="1:39" ht="12.75" customHeight="1">
      <c r="A668" s="1"/>
      <c r="B668" s="1" t="s">
        <v>7079</v>
      </c>
      <c r="C668" s="1" t="s">
        <v>7080</v>
      </c>
      <c r="D668" s="3" t="str">
        <f ca="1">IFERROR(__xludf.DUMMYFUNCTION("PROPER(REGEXEXTRACT(B1840, ""(?:https?:\/\/)?(?:www\.)?([a-zA-Z0-9-]+)\.""))"),"Google")</f>
        <v>Google</v>
      </c>
      <c r="E668" s="1" t="s">
        <v>7081</v>
      </c>
      <c r="F668" s="1">
        <v>6.9190149999999999</v>
      </c>
      <c r="G668" s="1">
        <v>122.06577799999999</v>
      </c>
      <c r="H668" s="1" t="s">
        <v>7082</v>
      </c>
      <c r="I668" s="1" t="s">
        <v>6799</v>
      </c>
      <c r="J668" s="1">
        <f>IF(K668="URBAN",1,IF(K668="SUBURBAN",2,IF(K668="RURAL",3,"")))</f>
        <v>3</v>
      </c>
      <c r="K668" s="1" t="s">
        <v>541</v>
      </c>
      <c r="L668" s="18">
        <v>46082</v>
      </c>
      <c r="M668" s="49">
        <v>0.625</v>
      </c>
      <c r="N668" s="18">
        <v>46083</v>
      </c>
      <c r="O668" s="56">
        <v>0.5</v>
      </c>
      <c r="P668" s="31" t="str">
        <f>TEXT($L668, "dddd")</f>
        <v>Sunday</v>
      </c>
      <c r="Q668" s="39" t="s">
        <v>111</v>
      </c>
      <c r="R668" s="39">
        <v>3999</v>
      </c>
      <c r="S668" s="1" t="str">
        <f>IF(OR(MONTH(L668)=12, MONTH(L668)&lt;=5), "Dry Season", "Wet Season")</f>
        <v>Dry Season</v>
      </c>
      <c r="T668" s="1">
        <v>1</v>
      </c>
      <c r="U668" s="1">
        <v>1</v>
      </c>
      <c r="V668" s="1">
        <v>1</v>
      </c>
      <c r="W668" s="2">
        <f>IF(ISNUMBER(SEARCH("N/A", X668)), 0, 1)</f>
        <v>0</v>
      </c>
      <c r="X668" s="1" t="s">
        <v>44</v>
      </c>
      <c r="Y668" s="1"/>
      <c r="Z668" s="1"/>
      <c r="AA668" s="11" cm="1">
        <f t="array" ref="AA668">IF(ISBLANK(Y668), 0, VINCentyInvDistance(F668,G668,Y668,Z668))</f>
        <v>0</v>
      </c>
      <c r="AB668" s="1">
        <v>0</v>
      </c>
      <c r="AC668" s="1">
        <v>0</v>
      </c>
      <c r="AD668" s="1">
        <v>0</v>
      </c>
      <c r="AE668" s="1">
        <v>688</v>
      </c>
      <c r="AF668" s="1">
        <v>1</v>
      </c>
      <c r="AG668" s="1" t="str">
        <f>TRIM(MID(SUBSTITUTE($H668,",",REPT(" ",200)),(LEN($H668)-LEN(SUBSTITUTE($H668,",",""))-4)*200+1,200))</f>
        <v>Santa Maria</v>
      </c>
      <c r="AH668" s="1" t="str">
        <f>TRIM(MID(SUBSTITUTE($H668,",",REPT(" ",200)),(LEN($H668)-LEN(SUBSTITUTE($H668,",",""))-3)*200+1,200))</f>
        <v>Zamboanga City</v>
      </c>
      <c r="AI668" s="1" t="str">
        <f>TRIM(MID(SUBSTITUTE($H668,",",REPT(" ",200)),(LEN($H668)-LEN(SUBSTITUTE($H668,",",""))-2)*200+1,200))</f>
        <v>Zamboanga Peninsula</v>
      </c>
      <c r="AJ668" s="1" t="str">
        <f>TRIM(MID(SUBSTITUTE($H668,",",REPT(" ",200)),(LEN($H668)-LEN(SUBSTITUTE($H668,",",""))-0)*200+1,200))</f>
        <v>Philippines</v>
      </c>
      <c r="AL668" s="1">
        <v>4</v>
      </c>
      <c r="AM668" s="1"/>
    </row>
    <row r="669" spans="1:39" ht="12.75" customHeight="1">
      <c r="A669" s="1"/>
      <c r="B669" s="1" t="s">
        <v>7266</v>
      </c>
      <c r="C669" s="1" t="s">
        <v>7267</v>
      </c>
      <c r="D669" s="3" t="str">
        <f ca="1">IFERROR(__xludf.DUMMYFUNCTION("PROPER(REGEXEXTRACT(B1880, ""(?:https?:\/\/)?(?:www\.)?([a-zA-Z0-9-]+)\.""))"),"Skyscanner")</f>
        <v>Skyscanner</v>
      </c>
      <c r="E669" s="1" t="s">
        <v>7268</v>
      </c>
      <c r="F669" s="1">
        <v>10.323129</v>
      </c>
      <c r="G669" s="1">
        <v>124.034696</v>
      </c>
      <c r="H669" s="1" t="s">
        <v>7269</v>
      </c>
      <c r="I669" s="1" t="s">
        <v>2395</v>
      </c>
      <c r="J669" s="1">
        <f>IF(K669="URBAN",1,IF(K669="SUBURBAN",2,IF(K669="RURAL",3,"")))</f>
        <v>3</v>
      </c>
      <c r="K669" s="1" t="s">
        <v>541</v>
      </c>
      <c r="L669" s="18">
        <v>46082</v>
      </c>
      <c r="M669" s="49">
        <v>0.625</v>
      </c>
      <c r="N669" s="18">
        <v>46083</v>
      </c>
      <c r="O669" s="56">
        <v>0.5</v>
      </c>
      <c r="P669" s="31" t="str">
        <f>TEXT($L669, "dddd")</f>
        <v>Sunday</v>
      </c>
      <c r="Q669" s="39" t="s">
        <v>111</v>
      </c>
      <c r="R669" s="39">
        <v>782</v>
      </c>
      <c r="S669" s="1" t="str">
        <f>IF(OR(MONTH(L669)=12, MONTH(L669)&lt;=5), "Dry Season", "Wet Season")</f>
        <v>Dry Season</v>
      </c>
      <c r="T669" s="1">
        <v>1</v>
      </c>
      <c r="U669" s="1">
        <v>0</v>
      </c>
      <c r="V669" s="1">
        <v>0</v>
      </c>
      <c r="W669" s="2">
        <f>IF(ISNUMBER(SEARCH("N/A", X669)), 0, 1)</f>
        <v>0</v>
      </c>
      <c r="X669" s="1" t="s">
        <v>44</v>
      </c>
      <c r="Y669" s="1"/>
      <c r="Z669" s="1"/>
      <c r="AA669" s="11" cm="1">
        <f t="array" ref="AA669">IF(ISBLANK(Y669), 0, VINCentyInvDistance(F669,G669,Y669,Z669))</f>
        <v>0</v>
      </c>
      <c r="AB669" s="1">
        <v>1</v>
      </c>
      <c r="AC669" s="1">
        <v>9.6</v>
      </c>
      <c r="AD669" s="1">
        <v>3.4</v>
      </c>
      <c r="AE669" s="1">
        <v>1358</v>
      </c>
      <c r="AF669" s="1">
        <v>1</v>
      </c>
      <c r="AG669" s="1" t="s">
        <v>731</v>
      </c>
      <c r="AH669" s="1" t="s">
        <v>731</v>
      </c>
      <c r="AI669" s="1"/>
      <c r="AJ669" s="1" t="s">
        <v>55</v>
      </c>
      <c r="AK669" t="s">
        <v>17106</v>
      </c>
      <c r="AL669" s="1">
        <v>5</v>
      </c>
      <c r="AM669" s="1" t="s">
        <v>7270</v>
      </c>
    </row>
    <row r="670" spans="1:39" ht="12.75" customHeight="1">
      <c r="A670" s="1"/>
      <c r="B670" s="1" t="s">
        <v>7374</v>
      </c>
      <c r="C670" s="1" t="s">
        <v>7375</v>
      </c>
      <c r="D670" s="3" t="str">
        <f ca="1">IFERROR(__xludf.DUMMYFUNCTION("PROPER(REGEXEXTRACT(B1903, ""(?:https?:\/\/)?(?:www\.)?([a-zA-Z0-9-]+)\.""))"),"Skyscanner")</f>
        <v>Skyscanner</v>
      </c>
      <c r="E670" s="1" t="s">
        <v>7376</v>
      </c>
      <c r="F670" s="1">
        <v>10.302496</v>
      </c>
      <c r="G670" s="1">
        <v>123.960859</v>
      </c>
      <c r="H670" s="1" t="s">
        <v>7377</v>
      </c>
      <c r="I670" s="1" t="s">
        <v>2622</v>
      </c>
      <c r="J670" s="1">
        <f>IF(K670="URBAN",1,IF(K670="SUBURBAN",2,IF(K670="RURAL",3,"")))</f>
        <v>3</v>
      </c>
      <c r="K670" s="1" t="s">
        <v>541</v>
      </c>
      <c r="L670" s="18">
        <v>46082</v>
      </c>
      <c r="M670" s="49">
        <v>0.58333333333333337</v>
      </c>
      <c r="N670" s="18">
        <v>46083</v>
      </c>
      <c r="O670" s="56">
        <v>0.5</v>
      </c>
      <c r="P670" s="31" t="str">
        <f>TEXT($L670, "dddd")</f>
        <v>Sunday</v>
      </c>
      <c r="Q670" s="39" t="s">
        <v>111</v>
      </c>
      <c r="R670" s="39">
        <v>1537</v>
      </c>
      <c r="S670" s="1" t="str">
        <f>IF(OR(MONTH(L670)=12, MONTH(L670)&lt;=5), "Dry Season", "Wet Season")</f>
        <v>Dry Season</v>
      </c>
      <c r="T670" s="1">
        <v>1</v>
      </c>
      <c r="U670" s="1">
        <v>1</v>
      </c>
      <c r="V670" s="1">
        <v>0</v>
      </c>
      <c r="W670" s="2">
        <f>IF(ISNUMBER(SEARCH("N/A", X670)), 0, 1)</f>
        <v>0</v>
      </c>
      <c r="X670" s="1" t="s">
        <v>44</v>
      </c>
      <c r="Y670" s="1"/>
      <c r="Z670" s="1"/>
      <c r="AA670" s="11" cm="1">
        <f t="array" ref="AA670">IF(ISBLANK(Y670), 0, VINCentyInvDistance(F670,G670,Y670,Z670))</f>
        <v>0</v>
      </c>
      <c r="AB670" s="1">
        <v>0</v>
      </c>
      <c r="AC670" s="1">
        <v>8.1999999999999993</v>
      </c>
      <c r="AD670" s="1">
        <v>4.8</v>
      </c>
      <c r="AE670" s="1">
        <v>968</v>
      </c>
      <c r="AF670" s="1">
        <v>1</v>
      </c>
      <c r="AG670" s="1" t="s">
        <v>731</v>
      </c>
      <c r="AH670" s="1" t="s">
        <v>731</v>
      </c>
      <c r="AI670" s="1"/>
      <c r="AJ670" s="1" t="s">
        <v>55</v>
      </c>
      <c r="AK670" t="s">
        <v>17117</v>
      </c>
      <c r="AL670" s="1">
        <v>3</v>
      </c>
      <c r="AM670" s="1" t="s">
        <v>7378</v>
      </c>
    </row>
    <row r="671" spans="1:39" ht="12.75" customHeight="1">
      <c r="A671" s="1"/>
      <c r="B671" s="1" t="s">
        <v>7601</v>
      </c>
      <c r="C671" s="1" t="s">
        <v>7617</v>
      </c>
      <c r="D671" s="3" t="str">
        <f ca="1">IFERROR(__xludf.DUMMYFUNCTION("PROPER(REGEXEXTRACT(B1955, ""(?:https?:\/\/)?(?:www\.)?([a-zA-Z0-9-]+)\.""))"),"Skyscanner")</f>
        <v>Skyscanner</v>
      </c>
      <c r="E671" s="1" t="s">
        <v>7618</v>
      </c>
      <c r="F671" s="1">
        <v>10.25</v>
      </c>
      <c r="G671" s="1">
        <v>123.95</v>
      </c>
      <c r="H671" s="1" t="s">
        <v>7604</v>
      </c>
      <c r="I671" s="1" t="s">
        <v>2622</v>
      </c>
      <c r="J671" s="1">
        <f>IF(K671="URBAN",1,IF(K671="SUBURBAN",2,IF(K671="RURAL",3,"")))</f>
        <v>3</v>
      </c>
      <c r="K671" s="1" t="s">
        <v>541</v>
      </c>
      <c r="L671" s="18">
        <v>46082</v>
      </c>
      <c r="M671" s="49">
        <v>0.58333333333333337</v>
      </c>
      <c r="N671" s="18">
        <v>46083</v>
      </c>
      <c r="O671" s="56">
        <v>0.5</v>
      </c>
      <c r="P671" s="31" t="str">
        <f>TEXT($L671, "dddd")</f>
        <v>Sunday</v>
      </c>
      <c r="Q671" s="39" t="s">
        <v>111</v>
      </c>
      <c r="R671" s="39">
        <v>3106</v>
      </c>
      <c r="S671" s="1" t="str">
        <f>IF(OR(MONTH(L671)=12, MONTH(L671)&lt;=5), "Dry Season", "Wet Season")</f>
        <v>Dry Season</v>
      </c>
      <c r="T671" s="1">
        <v>1</v>
      </c>
      <c r="U671" s="1">
        <v>1</v>
      </c>
      <c r="V671" s="1">
        <v>1</v>
      </c>
      <c r="W671" s="2">
        <f>IF(ISNUMBER(SEARCH("N/A", X671)), 0, 1)</f>
        <v>0</v>
      </c>
      <c r="X671" s="1" t="s">
        <v>44</v>
      </c>
      <c r="Y671" s="1"/>
      <c r="Z671" s="1"/>
      <c r="AA671" s="11" cm="1">
        <f t="array" ref="AA671">IF(ISBLANK(Y671), 0, VINCentyInvDistance(F671,G671,Y671,Z671))</f>
        <v>0</v>
      </c>
      <c r="AB671" s="1">
        <v>1</v>
      </c>
      <c r="AC671" s="1">
        <v>6.6</v>
      </c>
      <c r="AD671" s="1">
        <v>3.6</v>
      </c>
      <c r="AE671" s="1">
        <v>1</v>
      </c>
      <c r="AF671" s="1">
        <v>1</v>
      </c>
      <c r="AG671" s="1" t="s">
        <v>7605</v>
      </c>
      <c r="AH671" s="1" t="s">
        <v>731</v>
      </c>
      <c r="AI671" s="1"/>
      <c r="AJ671" s="1" t="s">
        <v>55</v>
      </c>
      <c r="AK671" t="s">
        <v>17135</v>
      </c>
      <c r="AL671" s="1">
        <v>2</v>
      </c>
      <c r="AM671" s="1" t="s">
        <v>7606</v>
      </c>
    </row>
    <row r="672" spans="1:39" ht="12.75" customHeight="1">
      <c r="A672" s="1"/>
      <c r="B672" s="1" t="s">
        <v>7730</v>
      </c>
      <c r="C672" s="1" t="s">
        <v>7731</v>
      </c>
      <c r="D672" s="3" t="str">
        <f ca="1">IFERROR(__xludf.DUMMYFUNCTION("PROPER(REGEXEXTRACT(B1980, ""(?:https?:\/\/)?(?:www\.)?([a-zA-Z0-9-]+)\.""))"),"Skyscanner")</f>
        <v>Skyscanner</v>
      </c>
      <c r="E672" s="1" t="s">
        <v>7732</v>
      </c>
      <c r="F672" s="1">
        <v>10.271100000000001</v>
      </c>
      <c r="G672" s="1">
        <v>123.98003</v>
      </c>
      <c r="H672" s="1" t="s">
        <v>7421</v>
      </c>
      <c r="I672" s="1" t="s">
        <v>2622</v>
      </c>
      <c r="J672" s="1">
        <f>IF(K672="URBAN",1,IF(K672="SUBURBAN",2,IF(K672="RURAL",3,"")))</f>
        <v>3</v>
      </c>
      <c r="K672" s="1" t="s">
        <v>541</v>
      </c>
      <c r="L672" s="18">
        <v>46082</v>
      </c>
      <c r="M672" s="49">
        <v>0.58333333333333337</v>
      </c>
      <c r="N672" s="18">
        <v>46083</v>
      </c>
      <c r="O672" s="56">
        <v>0.5</v>
      </c>
      <c r="P672" s="31" t="str">
        <f>TEXT($L672, "dddd")</f>
        <v>Sunday</v>
      </c>
      <c r="Q672" s="39" t="s">
        <v>111</v>
      </c>
      <c r="R672" s="39">
        <v>6096</v>
      </c>
      <c r="S672" s="1" t="str">
        <f>IF(OR(MONTH(L672)=12, MONTH(L672)&lt;=5), "Dry Season", "Wet Season")</f>
        <v>Dry Season</v>
      </c>
      <c r="T672" s="1">
        <v>1</v>
      </c>
      <c r="U672" s="1">
        <v>1</v>
      </c>
      <c r="V672" s="1">
        <v>1</v>
      </c>
      <c r="W672" s="2">
        <f>IF(ISNUMBER(SEARCH("N/A", X672)), 0, 1)</f>
        <v>0</v>
      </c>
      <c r="X672" s="1" t="s">
        <v>44</v>
      </c>
      <c r="Y672" s="1"/>
      <c r="Z672" s="1"/>
      <c r="AA672" s="11" cm="1">
        <f t="array" ref="AA672">IF(ISBLANK(Y672), 0, VINCentyInvDistance(F672,G672,Y672,Z672))</f>
        <v>0</v>
      </c>
      <c r="AB672" s="1">
        <v>0</v>
      </c>
      <c r="AC672" s="1">
        <v>0</v>
      </c>
      <c r="AD672" s="1">
        <v>0</v>
      </c>
      <c r="AE672" s="1">
        <v>620</v>
      </c>
      <c r="AF672" s="1">
        <v>1</v>
      </c>
      <c r="AG672" s="1" t="s">
        <v>4948</v>
      </c>
      <c r="AH672" s="1" t="s">
        <v>731</v>
      </c>
      <c r="AI672" s="1" t="str">
        <f>TRIM(MID(SUBSTITUTE($H672,",",REPT(" ",200)),(LEN($H672)-LEN(SUBSTITUTE($H672,",",""))-2)*200+1,200))</f>
        <v>Central Visayas</v>
      </c>
      <c r="AJ672" s="1" t="s">
        <v>55</v>
      </c>
      <c r="AK672" t="s">
        <v>1280</v>
      </c>
      <c r="AL672" s="2">
        <v>0</v>
      </c>
      <c r="AM672" s="1" t="s">
        <v>7733</v>
      </c>
    </row>
    <row r="673" spans="1:39" ht="12.75" customHeight="1">
      <c r="A673" s="1"/>
      <c r="B673" s="1" t="s">
        <v>7751</v>
      </c>
      <c r="C673" s="1" t="s">
        <v>7752</v>
      </c>
      <c r="D673" s="3" t="str">
        <f ca="1">IFERROR(__xludf.DUMMYFUNCTION("PROPER(REGEXEXTRACT(B1985, ""(?:https?:\/\/)?(?:www\.)?([a-zA-Z0-9-]+)\.""))"),"Google")</f>
        <v>Google</v>
      </c>
      <c r="E673" s="1" t="s">
        <v>7753</v>
      </c>
      <c r="F673" s="1">
        <v>9.1898499999999999</v>
      </c>
      <c r="G673" s="1">
        <v>123.27115000000001</v>
      </c>
      <c r="H673" s="1" t="s">
        <v>7754</v>
      </c>
      <c r="I673" s="1" t="s">
        <v>2622</v>
      </c>
      <c r="J673" s="1">
        <f>IF(K673="URBAN",1,IF(K673="SUBURBAN",2,IF(K673="RURAL",3,"")))</f>
        <v>3</v>
      </c>
      <c r="K673" s="1" t="s">
        <v>541</v>
      </c>
      <c r="L673" s="18">
        <v>46082</v>
      </c>
      <c r="M673" s="49">
        <v>0.625</v>
      </c>
      <c r="N673" s="18">
        <v>46083</v>
      </c>
      <c r="O673" s="56">
        <v>0.5</v>
      </c>
      <c r="P673" s="31" t="str">
        <f>TEXT($L673, "dddd")</f>
        <v>Sunday</v>
      </c>
      <c r="Q673" s="39" t="s">
        <v>111</v>
      </c>
      <c r="R673" s="39">
        <v>10903</v>
      </c>
      <c r="S673" s="1" t="str">
        <f>IF(OR(MONTH(L673)=12, MONTH(L673)&lt;=5), "Dry Season", "Wet Season")</f>
        <v>Dry Season</v>
      </c>
      <c r="T673" s="1">
        <v>1</v>
      </c>
      <c r="U673" s="1">
        <v>0</v>
      </c>
      <c r="V673" s="1">
        <v>0</v>
      </c>
      <c r="W673" s="2">
        <f>IF(ISNUMBER(SEARCH("N/A", X673)), 0, 1)</f>
        <v>0</v>
      </c>
      <c r="X673" s="1" t="s">
        <v>44</v>
      </c>
      <c r="Y673" s="1"/>
      <c r="Z673" s="1"/>
      <c r="AA673" s="11" cm="1">
        <f t="array" ref="AA673">IF(ISBLANK(Y673), 0, VINCentyInvDistance(F673,G673,Y673,Z673))</f>
        <v>0</v>
      </c>
      <c r="AB673" s="1">
        <v>0</v>
      </c>
      <c r="AC673" s="1">
        <v>9.6</v>
      </c>
      <c r="AD673" s="1">
        <v>0</v>
      </c>
      <c r="AE673" s="1">
        <v>107</v>
      </c>
      <c r="AF673" s="1">
        <v>1</v>
      </c>
      <c r="AG673" s="1" t="s">
        <v>3330</v>
      </c>
      <c r="AH673" s="1" t="s">
        <v>2466</v>
      </c>
      <c r="AI673" s="1"/>
      <c r="AJ673" s="1" t="s">
        <v>55</v>
      </c>
      <c r="AL673" s="1">
        <v>3</v>
      </c>
      <c r="AM673" s="1" t="s">
        <v>7755</v>
      </c>
    </row>
    <row r="674" spans="1:39" ht="12.75" customHeight="1">
      <c r="A674" s="1"/>
      <c r="B674" s="1" t="s">
        <v>7756</v>
      </c>
      <c r="C674" s="1" t="s">
        <v>7757</v>
      </c>
      <c r="D674" s="3" t="str">
        <f ca="1">IFERROR(__xludf.DUMMYFUNCTION("PROPER(REGEXEXTRACT(B1986, ""(?:https?:\/\/)?(?:www\.)?([a-zA-Z0-9-]+)\.""))"),"Skyscanner")</f>
        <v>Skyscanner</v>
      </c>
      <c r="E674" s="1" t="s">
        <v>7758</v>
      </c>
      <c r="F674" s="1">
        <v>9.1919699999999995</v>
      </c>
      <c r="G674" s="1">
        <v>123.27092</v>
      </c>
      <c r="H674" s="1" t="s">
        <v>7754</v>
      </c>
      <c r="I674" s="1" t="s">
        <v>2622</v>
      </c>
      <c r="J674" s="1">
        <f>IF(K674="URBAN",1,IF(K674="SUBURBAN",2,IF(K674="RURAL",3,"")))</f>
        <v>3</v>
      </c>
      <c r="K674" s="1" t="s">
        <v>541</v>
      </c>
      <c r="L674" s="18">
        <v>46082</v>
      </c>
      <c r="M674" s="49">
        <v>0.58333333333333337</v>
      </c>
      <c r="N674" s="18">
        <v>46083</v>
      </c>
      <c r="O674" s="56">
        <v>0.5</v>
      </c>
      <c r="P674" s="31" t="str">
        <f>TEXT($L674, "dddd")</f>
        <v>Sunday</v>
      </c>
      <c r="Q674" s="39" t="s">
        <v>111</v>
      </c>
      <c r="R674" s="39">
        <v>1395</v>
      </c>
      <c r="S674" s="1" t="str">
        <f>IF(OR(MONTH(L674)=12, MONTH(L674)&lt;=5), "Dry Season", "Wet Season")</f>
        <v>Dry Season</v>
      </c>
      <c r="T674" s="1">
        <v>1</v>
      </c>
      <c r="U674" s="1">
        <v>0</v>
      </c>
      <c r="V674" s="1">
        <v>1</v>
      </c>
      <c r="W674" s="2">
        <f>IF(ISNUMBER(SEARCH("N/A", X674)), 0, 1)</f>
        <v>0</v>
      </c>
      <c r="X674" s="1" t="s">
        <v>44</v>
      </c>
      <c r="Y674" s="1"/>
      <c r="Z674" s="1"/>
      <c r="AA674" s="11" cm="1">
        <f t="array" ref="AA674">IF(ISBLANK(Y674), 0, VINCentyInvDistance(F674,G674,Y674,Z674))</f>
        <v>0</v>
      </c>
      <c r="AB674" s="1">
        <v>0</v>
      </c>
      <c r="AC674" s="1">
        <v>9.6</v>
      </c>
      <c r="AD674" s="1">
        <v>4.8</v>
      </c>
      <c r="AE674" s="1">
        <v>107</v>
      </c>
      <c r="AF674" s="1">
        <v>1</v>
      </c>
      <c r="AG674" s="1" t="s">
        <v>3330</v>
      </c>
      <c r="AH674" s="1" t="s">
        <v>2466</v>
      </c>
      <c r="AI674" s="1" t="str">
        <f>TRIM(MID(SUBSTITUTE($H674,",",REPT(" ",200)),(LEN($H674)-LEN(SUBSTITUTE($H674,",",""))-2)*200+1,200))</f>
        <v>Negros Island Region</v>
      </c>
      <c r="AJ674" s="1" t="s">
        <v>55</v>
      </c>
      <c r="AK674" t="s">
        <v>17150</v>
      </c>
      <c r="AL674" s="2">
        <v>0</v>
      </c>
      <c r="AM674" s="1" t="s">
        <v>7759</v>
      </c>
    </row>
    <row r="675" spans="1:39" ht="12.75" customHeight="1">
      <c r="A675" s="1"/>
      <c r="B675" s="1" t="s">
        <v>7768</v>
      </c>
      <c r="C675" s="1" t="s">
        <v>7769</v>
      </c>
      <c r="D675" s="3" t="str">
        <f ca="1">IFERROR(__xludf.DUMMYFUNCTION("PROPER(REGEXEXTRACT(B1989, ""(?:https?:\/\/)?(?:www\.)?([a-zA-Z0-9-]+)\.""))"),"Skyscanner")</f>
        <v>Skyscanner</v>
      </c>
      <c r="E675" s="1" t="s">
        <v>7770</v>
      </c>
      <c r="F675" s="1">
        <v>9.1667299999999994</v>
      </c>
      <c r="G675" s="1">
        <v>123.24675000000001</v>
      </c>
      <c r="H675" s="1" t="s">
        <v>7771</v>
      </c>
      <c r="I675" s="1" t="s">
        <v>2622</v>
      </c>
      <c r="J675" s="1">
        <f>IF(K675="URBAN",1,IF(K675="SUBURBAN",2,IF(K675="RURAL",3,"")))</f>
        <v>3</v>
      </c>
      <c r="K675" s="1" t="s">
        <v>541</v>
      </c>
      <c r="L675" s="18">
        <v>46082</v>
      </c>
      <c r="M675" s="49">
        <v>0.58333333333333337</v>
      </c>
      <c r="N675" s="18">
        <v>46083</v>
      </c>
      <c r="O675" s="56">
        <v>0.5</v>
      </c>
      <c r="P675" s="31" t="str">
        <f>TEXT($L675, "dddd")</f>
        <v>Sunday</v>
      </c>
      <c r="Q675" s="39" t="s">
        <v>111</v>
      </c>
      <c r="R675" s="39">
        <v>1374</v>
      </c>
      <c r="S675" s="1" t="str">
        <f>IF(OR(MONTH(L675)=12, MONTH(L675)&lt;=5), "Dry Season", "Wet Season")</f>
        <v>Dry Season</v>
      </c>
      <c r="T675" s="1">
        <v>1</v>
      </c>
      <c r="U675" s="1">
        <v>0</v>
      </c>
      <c r="V675" s="1">
        <v>0</v>
      </c>
      <c r="W675" s="2">
        <f>IF(ISNUMBER(SEARCH("N/A", X675)), 0, 1)</f>
        <v>0</v>
      </c>
      <c r="X675" s="1" t="s">
        <v>44</v>
      </c>
      <c r="Y675" s="1"/>
      <c r="Z675" s="1"/>
      <c r="AA675" s="11" cm="1">
        <f t="array" ref="AA675">IF(ISBLANK(Y675), 0, VINCentyInvDistance(F675,G675,Y675,Z675))</f>
        <v>0</v>
      </c>
      <c r="AB675" s="1">
        <v>0</v>
      </c>
      <c r="AC675" s="1">
        <v>0</v>
      </c>
      <c r="AD675" s="1">
        <v>0</v>
      </c>
      <c r="AE675" s="1">
        <v>197</v>
      </c>
      <c r="AF675" s="1">
        <v>1</v>
      </c>
      <c r="AG675" s="1" t="s">
        <v>3330</v>
      </c>
      <c r="AH675" s="1" t="s">
        <v>2466</v>
      </c>
      <c r="AI675" s="1"/>
      <c r="AJ675" s="1" t="s">
        <v>55</v>
      </c>
      <c r="AK675" t="s">
        <v>17152</v>
      </c>
      <c r="AL675" s="1">
        <v>5</v>
      </c>
      <c r="AM675" s="1" t="s">
        <v>7772</v>
      </c>
    </row>
    <row r="676" spans="1:39" ht="12.75" customHeight="1">
      <c r="A676" s="1"/>
      <c r="B676" s="1" t="s">
        <v>7783</v>
      </c>
      <c r="C676" s="1" t="s">
        <v>7784</v>
      </c>
      <c r="D676" s="3" t="str">
        <f ca="1">IFERROR(__xludf.DUMMYFUNCTION("PROPER(REGEXEXTRACT(B1992, ""(?:https?:\/\/)?(?:www\.)?([a-zA-Z0-9-]+)\.""))"),"Skyscanner")</f>
        <v>Skyscanner</v>
      </c>
      <c r="E676" s="1" t="s">
        <v>7785</v>
      </c>
      <c r="F676" s="1">
        <v>9.1872900000000008</v>
      </c>
      <c r="G676" s="1">
        <v>123.26605000000001</v>
      </c>
      <c r="H676" s="1" t="s">
        <v>7786</v>
      </c>
      <c r="I676" s="1" t="s">
        <v>2622</v>
      </c>
      <c r="J676" s="1">
        <f>IF(K676="URBAN",1,IF(K676="SUBURBAN",2,IF(K676="RURAL",3,"")))</f>
        <v>3</v>
      </c>
      <c r="K676" s="1" t="s">
        <v>541</v>
      </c>
      <c r="L676" s="18">
        <v>46082</v>
      </c>
      <c r="M676" s="49">
        <v>0.58333333333333337</v>
      </c>
      <c r="N676" s="18">
        <v>46083</v>
      </c>
      <c r="O676" s="56">
        <v>0.5</v>
      </c>
      <c r="P676" s="31" t="str">
        <f>TEXT($L676, "dddd")</f>
        <v>Sunday</v>
      </c>
      <c r="Q676" s="39" t="s">
        <v>111</v>
      </c>
      <c r="R676" s="39">
        <v>2179</v>
      </c>
      <c r="S676" s="1" t="str">
        <f>IF(OR(MONTH(L676)=12, MONTH(L676)&lt;=5), "Dry Season", "Wet Season")</f>
        <v>Dry Season</v>
      </c>
      <c r="T676" s="1">
        <v>1</v>
      </c>
      <c r="U676" s="1">
        <v>0</v>
      </c>
      <c r="V676" s="1">
        <v>1</v>
      </c>
      <c r="W676" s="2">
        <f>IF(ISNUMBER(SEARCH("N/A", X676)), 0, 1)</f>
        <v>0</v>
      </c>
      <c r="X676" s="1" t="s">
        <v>44</v>
      </c>
      <c r="Y676" s="1"/>
      <c r="Z676" s="1"/>
      <c r="AA676" s="11" cm="1">
        <f t="array" ref="AA676">IF(ISBLANK(Y676), 0, VINCentyInvDistance(F676,G676,Y676,Z676))</f>
        <v>0</v>
      </c>
      <c r="AB676" s="1">
        <v>0</v>
      </c>
      <c r="AC676" s="1">
        <v>9</v>
      </c>
      <c r="AD676" s="1">
        <v>4.2</v>
      </c>
      <c r="AE676" s="1">
        <v>35</v>
      </c>
      <c r="AF676" s="1">
        <v>1</v>
      </c>
      <c r="AG676" s="1" t="s">
        <v>3330</v>
      </c>
      <c r="AH676" s="1" t="s">
        <v>2466</v>
      </c>
      <c r="AI676" s="1" t="str">
        <f>TRIM(MID(SUBSTITUTE($H676,",",REPT(" ",200)),(LEN($H676)-LEN(SUBSTITUTE($H676,",",""))-2)*200+1,200))</f>
        <v>Negros Island Region</v>
      </c>
      <c r="AJ676" s="1" t="s">
        <v>55</v>
      </c>
      <c r="AK676" t="s">
        <v>7787</v>
      </c>
      <c r="AL676" s="2">
        <v>0</v>
      </c>
      <c r="AM676" s="1" t="s">
        <v>7788</v>
      </c>
    </row>
    <row r="677" spans="1:39" ht="12.75" customHeight="1">
      <c r="A677" s="1"/>
      <c r="B677" s="1" t="s">
        <v>7789</v>
      </c>
      <c r="C677" s="1" t="s">
        <v>7790</v>
      </c>
      <c r="D677" s="3" t="str">
        <f ca="1">IFERROR(__xludf.DUMMYFUNCTION("PROPER(REGEXEXTRACT(B1993, ""(?:https?:\/\/)?(?:www\.)?([a-zA-Z0-9-]+)\.""))"),"Google")</f>
        <v>Google</v>
      </c>
      <c r="E677" s="1" t="s">
        <v>7791</v>
      </c>
      <c r="F677" s="1">
        <v>9.1939426999999991</v>
      </c>
      <c r="G677" s="1">
        <v>123.2702692</v>
      </c>
      <c r="H677" s="1" t="s">
        <v>7792</v>
      </c>
      <c r="I677" s="1" t="s">
        <v>2622</v>
      </c>
      <c r="J677" s="1">
        <f>IF(K677="URBAN",1,IF(K677="SUBURBAN",2,IF(K677="RURAL",3,"")))</f>
        <v>3</v>
      </c>
      <c r="K677" s="1" t="s">
        <v>541</v>
      </c>
      <c r="L677" s="18">
        <v>46082</v>
      </c>
      <c r="M677" s="49">
        <v>0.625</v>
      </c>
      <c r="N677" s="18">
        <v>46083</v>
      </c>
      <c r="O677" s="56">
        <v>0.5</v>
      </c>
      <c r="P677" s="31" t="str">
        <f>TEXT($L677, "dddd")</f>
        <v>Sunday</v>
      </c>
      <c r="Q677" s="39" t="s">
        <v>111</v>
      </c>
      <c r="R677" s="39">
        <v>1607</v>
      </c>
      <c r="S677" s="1" t="str">
        <f>IF(OR(MONTH(L677)=12, MONTH(L677)&lt;=5), "Dry Season", "Wet Season")</f>
        <v>Dry Season</v>
      </c>
      <c r="T677" s="1">
        <v>1</v>
      </c>
      <c r="U677" s="1">
        <v>0</v>
      </c>
      <c r="V677" s="1">
        <v>0</v>
      </c>
      <c r="W677" s="2">
        <f>IF(ISNUMBER(SEARCH("N/A", X677)), 0, 1)</f>
        <v>0</v>
      </c>
      <c r="X677" s="1" t="s">
        <v>44</v>
      </c>
      <c r="Y677" s="1"/>
      <c r="Z677" s="1"/>
      <c r="AA677" s="11" cm="1">
        <f t="array" ref="AA677">IF(ISBLANK(Y677), 0, VINCentyInvDistance(F677,G677,Y677,Z677))</f>
        <v>0</v>
      </c>
      <c r="AB677" s="1">
        <v>0</v>
      </c>
      <c r="AC677" s="1">
        <v>0</v>
      </c>
      <c r="AD677" s="1">
        <v>0</v>
      </c>
      <c r="AE677" s="1">
        <v>22</v>
      </c>
      <c r="AF677" s="1">
        <v>1</v>
      </c>
      <c r="AG677" s="1" t="str">
        <f>TRIM(MID(SUBSTITUTE($H677,",",REPT(" ",200)),(LEN($H677)-LEN(SUBSTITUTE($H677,",",""))-4)*200+1,200))</f>
        <v>Dauin</v>
      </c>
      <c r="AH677" s="1" t="str">
        <f>TRIM(MID(SUBSTITUTE($H677,",",REPT(" ",200)),(LEN($H677)-LEN(SUBSTITUTE($H677,",",""))-3)*200+1,200))</f>
        <v>Negros Oriental</v>
      </c>
      <c r="AI677" s="1" t="str">
        <f>TRIM(MID(SUBSTITUTE($H677,",",REPT(" ",200)),(LEN($H677)-LEN(SUBSTITUTE($H677,",",""))-2)*200+1,200))</f>
        <v>Negros Island Region</v>
      </c>
      <c r="AJ677" s="1" t="str">
        <f>TRIM(MID(SUBSTITUTE($H677,",",REPT(" ",200)),(LEN($H677)-LEN(SUBSTITUTE($H677,",",""))-0)*200+1,200))</f>
        <v>Philippines</v>
      </c>
      <c r="AL677" s="2">
        <v>0</v>
      </c>
      <c r="AM677" s="1"/>
    </row>
    <row r="678" spans="1:39" ht="12.75" customHeight="1">
      <c r="A678" s="1"/>
      <c r="B678" s="1" t="s">
        <v>7793</v>
      </c>
      <c r="C678" s="1" t="s">
        <v>7794</v>
      </c>
      <c r="D678" s="3" t="str">
        <f ca="1">IFERROR(__xludf.DUMMYFUNCTION("PROPER(REGEXEXTRACT(B1994, ""(?:https?:\/\/)?(?:www\.)?([a-zA-Z0-9-]+)\.""))"),"Skyscanner")</f>
        <v>Skyscanner</v>
      </c>
      <c r="E678" s="1" t="s">
        <v>7795</v>
      </c>
      <c r="F678" s="1">
        <v>9.1945300000000003</v>
      </c>
      <c r="G678" s="1">
        <v>123.26943</v>
      </c>
      <c r="H678" s="1" t="s">
        <v>7792</v>
      </c>
      <c r="I678" s="1" t="s">
        <v>2622</v>
      </c>
      <c r="J678" s="1">
        <f>IF(K678="URBAN",1,IF(K678="SUBURBAN",2,IF(K678="RURAL",3,"")))</f>
        <v>3</v>
      </c>
      <c r="K678" s="1" t="s">
        <v>541</v>
      </c>
      <c r="L678" s="18">
        <v>46082</v>
      </c>
      <c r="M678" s="49">
        <v>0.625</v>
      </c>
      <c r="N678" s="18">
        <v>46083</v>
      </c>
      <c r="O678" s="56">
        <v>0.5</v>
      </c>
      <c r="P678" s="31" t="str">
        <f>TEXT($L678, "dddd")</f>
        <v>Sunday</v>
      </c>
      <c r="Q678" s="39" t="s">
        <v>111</v>
      </c>
      <c r="R678" s="39">
        <v>2210</v>
      </c>
      <c r="S678" s="1" t="str">
        <f>IF(OR(MONTH(L678)=12, MONTH(L678)&lt;=5), "Dry Season", "Wet Season")</f>
        <v>Dry Season</v>
      </c>
      <c r="T678" s="1">
        <v>1</v>
      </c>
      <c r="U678" s="1">
        <v>0</v>
      </c>
      <c r="V678" s="1">
        <v>0</v>
      </c>
      <c r="W678" s="2">
        <f>IF(ISNUMBER(SEARCH("N/A", X678)), 0, 1)</f>
        <v>0</v>
      </c>
      <c r="X678" s="1" t="s">
        <v>44</v>
      </c>
      <c r="Y678" s="1"/>
      <c r="Z678" s="1"/>
      <c r="AA678" s="11" cm="1">
        <f t="array" ref="AA678">IF(ISBLANK(Y678), 0, VINCentyInvDistance(F678,G678,Y678,Z678))</f>
        <v>0</v>
      </c>
      <c r="AB678" s="1">
        <v>0</v>
      </c>
      <c r="AC678" s="1">
        <v>10</v>
      </c>
      <c r="AD678" s="1">
        <v>0</v>
      </c>
      <c r="AE678" s="1">
        <v>10</v>
      </c>
      <c r="AF678" s="1">
        <v>1</v>
      </c>
      <c r="AG678" s="1" t="s">
        <v>3330</v>
      </c>
      <c r="AH678" s="1" t="s">
        <v>2466</v>
      </c>
      <c r="AI678" s="1" t="str">
        <f>TRIM(MID(SUBSTITUTE($H678,",",REPT(" ",200)),(LEN($H678)-LEN(SUBSTITUTE($H678,",",""))-2)*200+1,200))</f>
        <v>Negros Island Region</v>
      </c>
      <c r="AJ678" s="1" t="s">
        <v>55</v>
      </c>
      <c r="AL678" s="2">
        <v>0</v>
      </c>
      <c r="AM678" s="1" t="s">
        <v>7796</v>
      </c>
    </row>
    <row r="679" spans="1:39" ht="12.75" customHeight="1">
      <c r="A679" s="1"/>
      <c r="B679" s="1" t="s">
        <v>7751</v>
      </c>
      <c r="C679" s="1" t="s">
        <v>7801</v>
      </c>
      <c r="D679" s="3" t="str">
        <f ca="1">IFERROR(__xludf.DUMMYFUNCTION("PROPER(REGEXEXTRACT(B1996, ""(?:https?:\/\/)?(?:www\.)?([a-zA-Z0-9-]+)\.""))"),"Google")</f>
        <v>Google</v>
      </c>
      <c r="E679" s="1" t="s">
        <v>7802</v>
      </c>
      <c r="F679" s="1">
        <v>9.1898499999999999</v>
      </c>
      <c r="G679" s="1">
        <v>123.27115000000001</v>
      </c>
      <c r="H679" s="1" t="s">
        <v>7754</v>
      </c>
      <c r="I679" s="1" t="s">
        <v>2622</v>
      </c>
      <c r="J679" s="1">
        <f>IF(K679="URBAN",1,IF(K679="SUBURBAN",2,IF(K679="RURAL",3,"")))</f>
        <v>3</v>
      </c>
      <c r="K679" s="1" t="s">
        <v>541</v>
      </c>
      <c r="L679" s="18">
        <v>46082</v>
      </c>
      <c r="M679" s="49">
        <v>0.625</v>
      </c>
      <c r="N679" s="18">
        <v>46083</v>
      </c>
      <c r="O679" s="56">
        <v>0.5</v>
      </c>
      <c r="P679" s="31" t="str">
        <f>TEXT($L679, "dddd")</f>
        <v>Sunday</v>
      </c>
      <c r="Q679" s="39" t="s">
        <v>111</v>
      </c>
      <c r="R679" s="39">
        <v>598</v>
      </c>
      <c r="S679" s="1" t="str">
        <f>IF(OR(MONTH(L679)=12, MONTH(L679)&lt;=5), "Dry Season", "Wet Season")</f>
        <v>Dry Season</v>
      </c>
      <c r="T679" s="1">
        <v>1</v>
      </c>
      <c r="U679" s="1">
        <v>0</v>
      </c>
      <c r="V679" s="1">
        <v>0</v>
      </c>
      <c r="W679" s="2">
        <f>IF(ISNUMBER(SEARCH("N/A", X679)), 0, 1)</f>
        <v>0</v>
      </c>
      <c r="X679" s="1" t="s">
        <v>44</v>
      </c>
      <c r="Y679" s="1"/>
      <c r="Z679" s="1"/>
      <c r="AA679" s="11" cm="1">
        <f t="array" ref="AA679">IF(ISBLANK(Y679), 0, VINCentyInvDistance(F679,G679,Y679,Z679))</f>
        <v>0</v>
      </c>
      <c r="AB679" s="1">
        <v>0</v>
      </c>
      <c r="AC679" s="1">
        <v>9.6</v>
      </c>
      <c r="AD679" s="1">
        <v>0</v>
      </c>
      <c r="AE679" s="1">
        <v>21</v>
      </c>
      <c r="AF679" s="1">
        <v>1</v>
      </c>
      <c r="AG679" s="1" t="s">
        <v>3330</v>
      </c>
      <c r="AH679" s="1" t="s">
        <v>2466</v>
      </c>
      <c r="AI679" s="1"/>
      <c r="AJ679" s="1" t="s">
        <v>55</v>
      </c>
      <c r="AL679" s="1">
        <v>3</v>
      </c>
      <c r="AM679" s="1" t="s">
        <v>7755</v>
      </c>
    </row>
    <row r="680" spans="1:39" ht="12.75" customHeight="1">
      <c r="A680" s="1"/>
      <c r="B680" s="1" t="s">
        <v>7813</v>
      </c>
      <c r="C680" s="1" t="s">
        <v>7814</v>
      </c>
      <c r="D680" s="3" t="str">
        <f ca="1">IFERROR(__xludf.DUMMYFUNCTION("PROPER(REGEXEXTRACT(B1999, ""(?:https?:\/\/)?(?:www\.)?([a-zA-Z0-9-]+)\.""))"),"Google")</f>
        <v>Google</v>
      </c>
      <c r="E680" s="1" t="s">
        <v>7815</v>
      </c>
      <c r="F680" s="1">
        <v>9.1846355000000006</v>
      </c>
      <c r="G680" s="1">
        <v>123.261844</v>
      </c>
      <c r="H680" s="1" t="s">
        <v>7781</v>
      </c>
      <c r="I680" s="1" t="s">
        <v>2622</v>
      </c>
      <c r="J680" s="1">
        <f>IF(K680="URBAN",1,IF(K680="SUBURBAN",2,IF(K680="RURAL",3,"")))</f>
        <v>3</v>
      </c>
      <c r="K680" s="1" t="s">
        <v>541</v>
      </c>
      <c r="L680" s="18">
        <v>46082</v>
      </c>
      <c r="M680" s="49">
        <v>0.625</v>
      </c>
      <c r="N680" s="18">
        <v>46083</v>
      </c>
      <c r="O680" s="56">
        <v>0.5</v>
      </c>
      <c r="P680" s="31" t="str">
        <f>TEXT($L680, "dddd")</f>
        <v>Sunday</v>
      </c>
      <c r="Q680" s="39" t="s">
        <v>111</v>
      </c>
      <c r="R680" s="39">
        <v>3756</v>
      </c>
      <c r="S680" s="1" t="str">
        <f>IF(OR(MONTH(L680)=12, MONTH(L680)&lt;=5), "Dry Season", "Wet Season")</f>
        <v>Dry Season</v>
      </c>
      <c r="T680" s="1">
        <v>1</v>
      </c>
      <c r="U680" s="1">
        <v>1</v>
      </c>
      <c r="V680" s="1">
        <v>1</v>
      </c>
      <c r="W680" s="2">
        <f>IF(ISNUMBER(SEARCH("N/A", X680)), 0, 1)</f>
        <v>0</v>
      </c>
      <c r="X680" s="1" t="s">
        <v>44</v>
      </c>
      <c r="Y680" s="1"/>
      <c r="Z680" s="1"/>
      <c r="AA680" s="11" cm="1">
        <f t="array" ref="AA680">IF(ISBLANK(Y680), 0, VINCentyInvDistance(F680,G680,Y680,Z680))</f>
        <v>0</v>
      </c>
      <c r="AB680" s="1">
        <v>0</v>
      </c>
      <c r="AC680" s="1">
        <v>0</v>
      </c>
      <c r="AD680" s="1">
        <v>0</v>
      </c>
      <c r="AE680" s="1">
        <v>103</v>
      </c>
      <c r="AF680" s="1">
        <v>1</v>
      </c>
      <c r="AG680" s="1" t="str">
        <f>TRIM(MID(SUBSTITUTE($H680,",",REPT(" ",200)),(LEN($H680)-LEN(SUBSTITUTE($H680,",",""))-4)*200+1,200))</f>
        <v>Dauin</v>
      </c>
      <c r="AH680" s="1" t="str">
        <f>TRIM(MID(SUBSTITUTE($H680,",",REPT(" ",200)),(LEN($H680)-LEN(SUBSTITUTE($H680,",",""))-3)*200+1,200))</f>
        <v>Negros Oriental</v>
      </c>
      <c r="AI680" s="1" t="str">
        <f>TRIM(MID(SUBSTITUTE($H680,",",REPT(" ",200)),(LEN($H680)-LEN(SUBSTITUTE($H680,",",""))-2)*200+1,200))</f>
        <v>Negros Island Region</v>
      </c>
      <c r="AJ680" s="1" t="str">
        <f>TRIM(MID(SUBSTITUTE($H680,",",REPT(" ",200)),(LEN($H680)-LEN(SUBSTITUTE($H680,",",""))-0)*200+1,200))</f>
        <v>Philippines</v>
      </c>
      <c r="AL680" s="2">
        <v>0</v>
      </c>
      <c r="AM680" s="1"/>
    </row>
    <row r="681" spans="1:39" ht="12.75" customHeight="1">
      <c r="A681" s="1"/>
      <c r="B681" s="1" t="s">
        <v>7820</v>
      </c>
      <c r="C681" s="1" t="s">
        <v>7821</v>
      </c>
      <c r="D681" s="3" t="str">
        <f ca="1">IFERROR(__xludf.DUMMYFUNCTION("PROPER(REGEXEXTRACT(B2001, ""(?:https?:\/\/)?(?:www\.)?([a-zA-Z0-9-]+)\.""))"),"Google")</f>
        <v>Google</v>
      </c>
      <c r="E681" s="1" t="s">
        <v>7822</v>
      </c>
      <c r="F681" s="1">
        <v>9.2078678000000007</v>
      </c>
      <c r="G681" s="1">
        <v>123.2831008</v>
      </c>
      <c r="H681" s="1" t="s">
        <v>7823</v>
      </c>
      <c r="I681" s="1" t="s">
        <v>2622</v>
      </c>
      <c r="J681" s="1">
        <f>IF(K681="URBAN",1,IF(K681="SUBURBAN",2,IF(K681="RURAL",3,"")))</f>
        <v>3</v>
      </c>
      <c r="K681" s="1" t="s">
        <v>541</v>
      </c>
      <c r="L681" s="18">
        <v>46082</v>
      </c>
      <c r="M681" s="49">
        <v>0.625</v>
      </c>
      <c r="N681" s="18">
        <v>46083</v>
      </c>
      <c r="O681" s="56">
        <v>0.5</v>
      </c>
      <c r="P681" s="31" t="str">
        <f>TEXT($L681, "dddd")</f>
        <v>Sunday</v>
      </c>
      <c r="Q681" s="39" t="s">
        <v>111</v>
      </c>
      <c r="R681" s="39">
        <v>2657</v>
      </c>
      <c r="S681" s="1" t="str">
        <f>IF(OR(MONTH(L681)=12, MONTH(L681)&lt;=5), "Dry Season", "Wet Season")</f>
        <v>Dry Season</v>
      </c>
      <c r="T681" s="1">
        <v>1</v>
      </c>
      <c r="U681" s="1">
        <v>0</v>
      </c>
      <c r="V681" s="1">
        <v>0</v>
      </c>
      <c r="W681" s="2">
        <f>IF(ISNUMBER(SEARCH("N/A", X681)), 0, 1)</f>
        <v>0</v>
      </c>
      <c r="X681" s="1" t="s">
        <v>44</v>
      </c>
      <c r="Y681" s="1"/>
      <c r="Z681" s="1"/>
      <c r="AA681" s="11" cm="1">
        <f t="array" ref="AA681">IF(ISBLANK(Y681), 0, VINCentyInvDistance(F681,G681,Y681,Z681))</f>
        <v>0</v>
      </c>
      <c r="AB681" s="1">
        <v>0</v>
      </c>
      <c r="AC681" s="1">
        <v>0</v>
      </c>
      <c r="AD681" s="1">
        <v>0</v>
      </c>
      <c r="AE681" s="1">
        <v>121</v>
      </c>
      <c r="AF681" s="1">
        <v>1</v>
      </c>
      <c r="AG681" s="1" t="str">
        <f>TRIM(MID(SUBSTITUTE($H681,",",REPT(" ",200)),(LEN($H681)-LEN(SUBSTITUTE($H681,",",""))-4)*200+1,200))</f>
        <v>Dauin</v>
      </c>
      <c r="AH681" s="1" t="str">
        <f>TRIM(MID(SUBSTITUTE($H681,",",REPT(" ",200)),(LEN($H681)-LEN(SUBSTITUTE($H681,",",""))-3)*200+1,200))</f>
        <v>Negros Oriental</v>
      </c>
      <c r="AI681" s="1" t="str">
        <f>TRIM(MID(SUBSTITUTE($H681,",",REPT(" ",200)),(LEN($H681)-LEN(SUBSTITUTE($H681,",",""))-2)*200+1,200))</f>
        <v>Negros Island Region</v>
      </c>
      <c r="AJ681" s="1" t="str">
        <f>TRIM(MID(SUBSTITUTE($H681,",",REPT(" ",200)),(LEN($H681)-LEN(SUBSTITUTE($H681,",",""))-0)*200+1,200))</f>
        <v>Philippines</v>
      </c>
      <c r="AL681" s="2">
        <v>0</v>
      </c>
      <c r="AM681" s="1"/>
    </row>
    <row r="682" spans="1:39" ht="12.75" customHeight="1">
      <c r="A682" s="1"/>
      <c r="B682" s="1" t="s">
        <v>7828</v>
      </c>
      <c r="C682" s="1" t="s">
        <v>7829</v>
      </c>
      <c r="D682" s="3" t="str">
        <f ca="1">IFERROR(__xludf.DUMMYFUNCTION("PROPER(REGEXEXTRACT(B2003, ""(?:https?:\/\/)?(?:www\.)?([a-zA-Z0-9-]+)\.""))"),"Google")</f>
        <v>Google</v>
      </c>
      <c r="E682" s="1" t="s">
        <v>7830</v>
      </c>
      <c r="F682" s="1">
        <v>9.176501</v>
      </c>
      <c r="G682" s="1">
        <v>123.21674299999999</v>
      </c>
      <c r="H682" s="1" t="s">
        <v>7831</v>
      </c>
      <c r="I682" s="1" t="s">
        <v>2622</v>
      </c>
      <c r="J682" s="1">
        <f>IF(K682="URBAN",1,IF(K682="SUBURBAN",2,IF(K682="RURAL",3,"")))</f>
        <v>3</v>
      </c>
      <c r="K682" s="1" t="s">
        <v>541</v>
      </c>
      <c r="L682" s="18">
        <v>46082</v>
      </c>
      <c r="M682" s="49">
        <v>0.625</v>
      </c>
      <c r="N682" s="18">
        <v>46083</v>
      </c>
      <c r="O682" s="56">
        <v>0.5</v>
      </c>
      <c r="P682" s="31" t="str">
        <f>TEXT($L682, "dddd")</f>
        <v>Sunday</v>
      </c>
      <c r="Q682" s="39" t="s">
        <v>111</v>
      </c>
      <c r="R682" s="39">
        <v>4364</v>
      </c>
      <c r="S682" s="1" t="str">
        <f>IF(OR(MONTH(L682)=12, MONTH(L682)&lt;=5), "Dry Season", "Wet Season")</f>
        <v>Dry Season</v>
      </c>
      <c r="T682" s="1">
        <v>1</v>
      </c>
      <c r="U682" s="1">
        <v>0</v>
      </c>
      <c r="V682" s="1">
        <v>1</v>
      </c>
      <c r="W682" s="2">
        <f>IF(ISNUMBER(SEARCH("N/A", X682)), 0, 1)</f>
        <v>0</v>
      </c>
      <c r="X682" s="1" t="s">
        <v>44</v>
      </c>
      <c r="Y682" s="1"/>
      <c r="Z682" s="1"/>
      <c r="AA682" s="11" cm="1">
        <f t="array" ref="AA682">IF(ISBLANK(Y682), 0, VINCentyInvDistance(F682,G682,Y682,Z682))</f>
        <v>0</v>
      </c>
      <c r="AB682" s="1">
        <v>0</v>
      </c>
      <c r="AC682" s="1">
        <v>8.6</v>
      </c>
      <c r="AD682" s="1">
        <v>0</v>
      </c>
      <c r="AE682" s="1">
        <v>117</v>
      </c>
      <c r="AF682" s="1">
        <v>1</v>
      </c>
      <c r="AG682" s="1" t="s">
        <v>3330</v>
      </c>
      <c r="AH682" s="1" t="s">
        <v>2466</v>
      </c>
      <c r="AI682" s="1" t="str">
        <f>TRIM(MID(SUBSTITUTE($H682,",",REPT(" ",200)),(LEN($H682)-LEN(SUBSTITUTE($H682,",",""))-2)*200+1,200))</f>
        <v>Negros Island Region</v>
      </c>
      <c r="AJ682" s="1" t="s">
        <v>55</v>
      </c>
      <c r="AL682" s="2">
        <v>0</v>
      </c>
      <c r="AM682" s="1" t="s">
        <v>7832</v>
      </c>
    </row>
    <row r="683" spans="1:39" ht="12.75" customHeight="1">
      <c r="A683" s="1"/>
      <c r="B683" s="1" t="s">
        <v>7838</v>
      </c>
      <c r="C683" s="1" t="s">
        <v>7839</v>
      </c>
      <c r="D683" s="3" t="str">
        <f ca="1">IFERROR(__xludf.DUMMYFUNCTION("PROPER(REGEXEXTRACT(B2005, ""(?:https?:\/\/)?(?:www\.)?([a-zA-Z0-9-]+)\.""))"),"Skyscanner")</f>
        <v>Skyscanner</v>
      </c>
      <c r="E683" s="1" t="s">
        <v>7840</v>
      </c>
      <c r="F683" s="1">
        <v>9.1987760000000005</v>
      </c>
      <c r="G683" s="1">
        <v>123.275452</v>
      </c>
      <c r="H683" s="1" t="s">
        <v>7792</v>
      </c>
      <c r="I683" s="1" t="s">
        <v>2622</v>
      </c>
      <c r="J683" s="1">
        <f>IF(K683="URBAN",1,IF(K683="SUBURBAN",2,IF(K683="RURAL",3,"")))</f>
        <v>3</v>
      </c>
      <c r="K683" s="1" t="s">
        <v>541</v>
      </c>
      <c r="L683" s="18">
        <v>46082</v>
      </c>
      <c r="M683" s="49">
        <v>0.58333333333333337</v>
      </c>
      <c r="N683" s="18">
        <v>46083</v>
      </c>
      <c r="O683" s="56">
        <v>0.5</v>
      </c>
      <c r="P683" s="31" t="str">
        <f>TEXT($L683, "dddd")</f>
        <v>Sunday</v>
      </c>
      <c r="Q683" s="39" t="s">
        <v>111</v>
      </c>
      <c r="R683" s="39">
        <v>4929</v>
      </c>
      <c r="S683" s="1" t="str">
        <f>IF(OR(MONTH(L683)=12, MONTH(L683)&lt;=5), "Dry Season", "Wet Season")</f>
        <v>Dry Season</v>
      </c>
      <c r="T683" s="1">
        <v>1</v>
      </c>
      <c r="U683" s="1">
        <v>0</v>
      </c>
      <c r="V683" s="1">
        <v>1</v>
      </c>
      <c r="W683" s="2">
        <f>IF(ISNUMBER(SEARCH("N/A", X683)), 0, 1)</f>
        <v>0</v>
      </c>
      <c r="X683" s="1" t="s">
        <v>44</v>
      </c>
      <c r="Y683" s="1"/>
      <c r="Z683" s="1"/>
      <c r="AA683" s="11" cm="1">
        <f t="array" ref="AA683">IF(ISBLANK(Y683), 0, VINCentyInvDistance(F683,G683,Y683,Z683))</f>
        <v>0</v>
      </c>
      <c r="AB683" s="1">
        <v>1</v>
      </c>
      <c r="AC683" s="1">
        <v>9.6</v>
      </c>
      <c r="AD683" s="1">
        <v>4.2</v>
      </c>
      <c r="AE683" s="1">
        <v>221</v>
      </c>
      <c r="AF683" s="1">
        <v>1</v>
      </c>
      <c r="AG683" s="1" t="s">
        <v>3330</v>
      </c>
      <c r="AH683" s="1" t="s">
        <v>2466</v>
      </c>
      <c r="AI683" s="1"/>
      <c r="AJ683" s="1" t="s">
        <v>55</v>
      </c>
      <c r="AK683" t="s">
        <v>17158</v>
      </c>
      <c r="AL683" s="1">
        <v>5</v>
      </c>
      <c r="AM683" s="1" t="s">
        <v>7841</v>
      </c>
    </row>
    <row r="684" spans="1:39" ht="12.75" customHeight="1">
      <c r="A684" s="1"/>
      <c r="B684" s="1" t="s">
        <v>7842</v>
      </c>
      <c r="C684" s="1" t="s">
        <v>7843</v>
      </c>
      <c r="D684" s="3" t="str">
        <f ca="1">IFERROR(__xludf.DUMMYFUNCTION("PROPER(REGEXEXTRACT(B2006, ""(?:https?:\/\/)?(?:www\.)?([a-zA-Z0-9-]+)\.""))"),"Skyscanner")</f>
        <v>Skyscanner</v>
      </c>
      <c r="E684" s="1" t="s">
        <v>7844</v>
      </c>
      <c r="F684" s="1">
        <v>9.1694829999999996</v>
      </c>
      <c r="G684" s="1">
        <v>123.24842700000001</v>
      </c>
      <c r="H684" s="1" t="s">
        <v>7845</v>
      </c>
      <c r="I684" s="1" t="s">
        <v>2622</v>
      </c>
      <c r="J684" s="1">
        <f>IF(K684="URBAN",1,IF(K684="SUBURBAN",2,IF(K684="RURAL",3,"")))</f>
        <v>3</v>
      </c>
      <c r="K684" s="1" t="s">
        <v>541</v>
      </c>
      <c r="L684" s="18">
        <v>46082</v>
      </c>
      <c r="M684" s="49">
        <v>0.58333333333333337</v>
      </c>
      <c r="N684" s="18">
        <v>46083</v>
      </c>
      <c r="O684" s="56">
        <v>0.5</v>
      </c>
      <c r="P684" s="31" t="str">
        <f>TEXT($L684, "dddd")</f>
        <v>Sunday</v>
      </c>
      <c r="Q684" s="39" t="s">
        <v>111</v>
      </c>
      <c r="R684" s="39">
        <v>2809</v>
      </c>
      <c r="S684" s="1" t="str">
        <f>IF(OR(MONTH(L684)=12, MONTH(L684)&lt;=5), "Dry Season", "Wet Season")</f>
        <v>Dry Season</v>
      </c>
      <c r="T684" s="1">
        <v>1</v>
      </c>
      <c r="U684" s="1">
        <v>0</v>
      </c>
      <c r="V684" s="1">
        <v>0</v>
      </c>
      <c r="W684" s="2">
        <f>IF(ISNUMBER(SEARCH("N/A", X684)), 0, 1)</f>
        <v>0</v>
      </c>
      <c r="X684" s="1" t="s">
        <v>44</v>
      </c>
      <c r="Y684" s="1"/>
      <c r="Z684" s="1"/>
      <c r="AA684" s="11" cm="1">
        <f t="array" ref="AA684">IF(ISBLANK(Y684), 0, VINCentyInvDistance(F684,G684,Y684,Z684))</f>
        <v>0</v>
      </c>
      <c r="AB684" s="1">
        <v>1</v>
      </c>
      <c r="AC684" s="1">
        <v>8.8000000000000007</v>
      </c>
      <c r="AD684" s="1">
        <v>4.2</v>
      </c>
      <c r="AE684" s="1">
        <v>213</v>
      </c>
      <c r="AF684" s="1">
        <v>1</v>
      </c>
      <c r="AG684" s="1" t="s">
        <v>3330</v>
      </c>
      <c r="AH684" s="1" t="s">
        <v>2466</v>
      </c>
      <c r="AI684" s="1"/>
      <c r="AJ684" s="1" t="s">
        <v>55</v>
      </c>
      <c r="AK684" t="s">
        <v>17159</v>
      </c>
      <c r="AL684" s="1">
        <v>4</v>
      </c>
      <c r="AM684" s="1" t="s">
        <v>7846</v>
      </c>
    </row>
    <row r="685" spans="1:39" ht="12.75" customHeight="1">
      <c r="A685" s="1"/>
      <c r="B685" s="1" t="s">
        <v>7847</v>
      </c>
      <c r="C685" s="1" t="s">
        <v>7848</v>
      </c>
      <c r="D685" s="3" t="str">
        <f ca="1">IFERROR(__xludf.DUMMYFUNCTION("PROPER(REGEXEXTRACT(B2007, ""(?:https?:\/\/)?(?:www\.)?([a-zA-Z0-9-]+)\.""))"),"Skyscanner")</f>
        <v>Skyscanner</v>
      </c>
      <c r="E685" s="1" t="s">
        <v>7849</v>
      </c>
      <c r="F685" s="1">
        <v>9.1660660000000007</v>
      </c>
      <c r="G685" s="1">
        <v>123.24564100000001</v>
      </c>
      <c r="H685" s="1" t="s">
        <v>7850</v>
      </c>
      <c r="I685" s="1" t="s">
        <v>2622</v>
      </c>
      <c r="J685" s="1">
        <f>IF(K685="URBAN",1,IF(K685="SUBURBAN",2,IF(K685="RURAL",3,"")))</f>
        <v>3</v>
      </c>
      <c r="K685" s="1" t="s">
        <v>541</v>
      </c>
      <c r="L685" s="18">
        <v>46082</v>
      </c>
      <c r="M685" s="49">
        <v>0.58333333333333337</v>
      </c>
      <c r="N685" s="18">
        <v>46083</v>
      </c>
      <c r="O685" s="56">
        <v>0.5</v>
      </c>
      <c r="P685" s="31" t="str">
        <f>TEXT($L685, "dddd")</f>
        <v>Sunday</v>
      </c>
      <c r="Q685" s="39" t="s">
        <v>111</v>
      </c>
      <c r="R685" s="39">
        <v>917</v>
      </c>
      <c r="S685" s="1" t="str">
        <f>IF(OR(MONTH(L685)=12, MONTH(L685)&lt;=5), "Dry Season", "Wet Season")</f>
        <v>Dry Season</v>
      </c>
      <c r="T685" s="1">
        <v>1</v>
      </c>
      <c r="U685" s="1">
        <v>0</v>
      </c>
      <c r="V685" s="1">
        <v>0</v>
      </c>
      <c r="W685" s="2">
        <f>IF(ISNUMBER(SEARCH("N/A", X685)), 0, 1)</f>
        <v>0</v>
      </c>
      <c r="X685" s="1" t="s">
        <v>44</v>
      </c>
      <c r="Y685" s="1"/>
      <c r="Z685" s="1"/>
      <c r="AA685" s="11" cm="1">
        <f t="array" ref="AA685">IF(ISBLANK(Y685), 0, VINCentyInvDistance(F685,G685,Y685,Z685))</f>
        <v>0</v>
      </c>
      <c r="AB685" s="1">
        <v>0</v>
      </c>
      <c r="AC685" s="1">
        <v>8.8000000000000007</v>
      </c>
      <c r="AD685" s="1">
        <v>4</v>
      </c>
      <c r="AE685" s="1">
        <v>14</v>
      </c>
      <c r="AF685" s="1">
        <v>1</v>
      </c>
      <c r="AG685" s="1" t="s">
        <v>3330</v>
      </c>
      <c r="AH685" s="1" t="s">
        <v>2466</v>
      </c>
      <c r="AI685" s="1"/>
      <c r="AJ685" s="1" t="s">
        <v>55</v>
      </c>
      <c r="AK685" t="s">
        <v>17160</v>
      </c>
      <c r="AL685" s="1">
        <v>3</v>
      </c>
      <c r="AM685" s="1" t="s">
        <v>7851</v>
      </c>
    </row>
    <row r="686" spans="1:39" ht="12.75" customHeight="1">
      <c r="A686" s="1"/>
      <c r="B686" s="1" t="s">
        <v>7852</v>
      </c>
      <c r="C686" s="1" t="s">
        <v>7853</v>
      </c>
      <c r="D686" s="3" t="str">
        <f ca="1">IFERROR(__xludf.DUMMYFUNCTION("PROPER(REGEXEXTRACT(B2008, ""(?:https?:\/\/)?(?:www\.)?([a-zA-Z0-9-]+)\.""))"),"Skyscanner")</f>
        <v>Skyscanner</v>
      </c>
      <c r="E686" s="1" t="s">
        <v>7854</v>
      </c>
      <c r="F686" s="1">
        <v>9.2122600000000006</v>
      </c>
      <c r="G686" s="1">
        <v>123.22047999999999</v>
      </c>
      <c r="H686" s="1" t="s">
        <v>7855</v>
      </c>
      <c r="I686" s="1" t="s">
        <v>2622</v>
      </c>
      <c r="J686" s="1">
        <f>IF(K686="URBAN",1,IF(K686="SUBURBAN",2,IF(K686="RURAL",3,"")))</f>
        <v>3</v>
      </c>
      <c r="K686" s="1" t="s">
        <v>541</v>
      </c>
      <c r="L686" s="18">
        <v>46082</v>
      </c>
      <c r="M686" s="49">
        <v>0.58333333333333337</v>
      </c>
      <c r="N686" s="18">
        <v>46083</v>
      </c>
      <c r="O686" s="56">
        <v>0.5</v>
      </c>
      <c r="P686" s="31" t="str">
        <f>TEXT($L686, "dddd")</f>
        <v>Sunday</v>
      </c>
      <c r="Q686" s="39" t="s">
        <v>111</v>
      </c>
      <c r="R686" s="39">
        <v>4628</v>
      </c>
      <c r="S686" s="1" t="str">
        <f>IF(OR(MONTH(L686)=12, MONTH(L686)&lt;=5), "Dry Season", "Wet Season")</f>
        <v>Dry Season</v>
      </c>
      <c r="T686" s="1">
        <v>1</v>
      </c>
      <c r="U686" s="1">
        <v>1</v>
      </c>
      <c r="V686" s="1">
        <v>1</v>
      </c>
      <c r="W686" s="2">
        <f>IF(ISNUMBER(SEARCH("N/A", X686)), 0, 1)</f>
        <v>0</v>
      </c>
      <c r="X686" s="1" t="s">
        <v>44</v>
      </c>
      <c r="Y686" s="1"/>
      <c r="Z686" s="1"/>
      <c r="AA686" s="11" cm="1">
        <f t="array" ref="AA686">IF(ISBLANK(Y686), 0, VINCentyInvDistance(F686,G686,Y686,Z686))</f>
        <v>0</v>
      </c>
      <c r="AB686" s="1">
        <v>0</v>
      </c>
      <c r="AC686" s="1">
        <v>0</v>
      </c>
      <c r="AD686" s="1">
        <v>0</v>
      </c>
      <c r="AE686" s="1">
        <v>19</v>
      </c>
      <c r="AF686" s="1">
        <v>1</v>
      </c>
      <c r="AG686" s="1" t="s">
        <v>3330</v>
      </c>
      <c r="AH686" s="1" t="s">
        <v>2466</v>
      </c>
      <c r="AI686" s="1"/>
      <c r="AJ686" s="1" t="s">
        <v>55</v>
      </c>
      <c r="AK686" t="s">
        <v>17161</v>
      </c>
      <c r="AL686" s="1">
        <v>3</v>
      </c>
      <c r="AM686" s="1" t="s">
        <v>7856</v>
      </c>
    </row>
    <row r="687" spans="1:39" ht="12.75" customHeight="1">
      <c r="A687" s="1"/>
      <c r="B687" s="1" t="s">
        <v>7857</v>
      </c>
      <c r="C687" s="1" t="s">
        <v>7858</v>
      </c>
      <c r="D687" s="3" t="str">
        <f ca="1">IFERROR(__xludf.DUMMYFUNCTION("PROPER(REGEXEXTRACT(B2009, ""(?:https?:\/\/)?(?:www\.)?([a-zA-Z0-9-]+)\.""))"),"Skyscanner")</f>
        <v>Skyscanner</v>
      </c>
      <c r="E687" s="1" t="s">
        <v>7859</v>
      </c>
      <c r="F687" s="1">
        <v>9.1711469999999995</v>
      </c>
      <c r="G687" s="1">
        <v>123.247899</v>
      </c>
      <c r="H687" s="1" t="s">
        <v>7860</v>
      </c>
      <c r="I687" s="1" t="s">
        <v>2622</v>
      </c>
      <c r="J687" s="1">
        <f>IF(K687="URBAN",1,IF(K687="SUBURBAN",2,IF(K687="RURAL",3,"")))</f>
        <v>3</v>
      </c>
      <c r="K687" s="1" t="s">
        <v>541</v>
      </c>
      <c r="L687" s="18">
        <v>46082</v>
      </c>
      <c r="M687" s="49">
        <v>0.58333333333333337</v>
      </c>
      <c r="N687" s="18">
        <v>46083</v>
      </c>
      <c r="O687" s="56">
        <v>0.5</v>
      </c>
      <c r="P687" s="31" t="str">
        <f>TEXT($L687, "dddd")</f>
        <v>Sunday</v>
      </c>
      <c r="Q687" s="39" t="s">
        <v>111</v>
      </c>
      <c r="R687" s="39">
        <v>3426</v>
      </c>
      <c r="S687" s="1" t="str">
        <f>IF(OR(MONTH(L687)=12, MONTH(L687)&lt;=5), "Dry Season", "Wet Season")</f>
        <v>Dry Season</v>
      </c>
      <c r="T687" s="1">
        <v>1</v>
      </c>
      <c r="U687" s="1">
        <v>0</v>
      </c>
      <c r="V687" s="1">
        <v>1</v>
      </c>
      <c r="W687" s="2">
        <f>IF(ISNUMBER(SEARCH("N/A", X687)), 0, 1)</f>
        <v>0</v>
      </c>
      <c r="X687" s="1" t="s">
        <v>44</v>
      </c>
      <c r="Y687" s="1"/>
      <c r="Z687" s="1"/>
      <c r="AA687" s="11" cm="1">
        <f t="array" ref="AA687">IF(ISBLANK(Y687), 0, VINCentyInvDistance(F687,G687,Y687,Z687))</f>
        <v>0</v>
      </c>
      <c r="AB687" s="1">
        <v>0</v>
      </c>
      <c r="AC687" s="1">
        <v>6.6</v>
      </c>
      <c r="AD687" s="1">
        <v>4.4000000000000004</v>
      </c>
      <c r="AE687" s="1">
        <v>16</v>
      </c>
      <c r="AF687" s="1">
        <v>1</v>
      </c>
      <c r="AG687" s="1" t="s">
        <v>3330</v>
      </c>
      <c r="AH687" s="1" t="s">
        <v>2466</v>
      </c>
      <c r="AI687" s="1"/>
      <c r="AJ687" s="1" t="s">
        <v>55</v>
      </c>
      <c r="AK687" t="s">
        <v>17162</v>
      </c>
      <c r="AL687" s="1">
        <v>3</v>
      </c>
      <c r="AM687" s="1" t="s">
        <v>7861</v>
      </c>
    </row>
    <row r="688" spans="1:39" ht="12.75" customHeight="1">
      <c r="A688" s="1"/>
      <c r="B688" s="1" t="s">
        <v>7862</v>
      </c>
      <c r="C688" s="1" t="s">
        <v>7863</v>
      </c>
      <c r="D688" s="3" t="str">
        <f ca="1">IFERROR(__xludf.DUMMYFUNCTION("PROPER(REGEXEXTRACT(B2010, ""(?:https?:\/\/)?(?:www\.)?([a-zA-Z0-9-]+)\.""))"),"Skyscanner")</f>
        <v>Skyscanner</v>
      </c>
      <c r="E688" s="1" t="s">
        <v>7864</v>
      </c>
      <c r="F688" s="1">
        <v>11.955368</v>
      </c>
      <c r="G688" s="1">
        <v>121.928316</v>
      </c>
      <c r="H688" s="1" t="s">
        <v>7865</v>
      </c>
      <c r="I688" s="1" t="s">
        <v>2622</v>
      </c>
      <c r="J688" s="1">
        <f>IF(K688="URBAN",1,IF(K688="SUBURBAN",2,IF(K688="RURAL",3,"")))</f>
        <v>3</v>
      </c>
      <c r="K688" s="1" t="s">
        <v>541</v>
      </c>
      <c r="L688" s="18">
        <v>46082</v>
      </c>
      <c r="M688" s="49">
        <v>0.625</v>
      </c>
      <c r="N688" s="18">
        <v>46083</v>
      </c>
      <c r="O688" s="56">
        <v>0.5</v>
      </c>
      <c r="P688" s="31" t="str">
        <f>TEXT($L688, "dddd")</f>
        <v>Sunday</v>
      </c>
      <c r="Q688" s="39" t="s">
        <v>111</v>
      </c>
      <c r="R688" s="39">
        <v>4243</v>
      </c>
      <c r="S688" s="1" t="str">
        <f>IF(OR(MONTH(L688)=12, MONTH(L688)&lt;=5), "Dry Season", "Wet Season")</f>
        <v>Dry Season</v>
      </c>
      <c r="T688" s="1">
        <v>1</v>
      </c>
      <c r="U688" s="1">
        <v>0</v>
      </c>
      <c r="V688" s="1">
        <v>0</v>
      </c>
      <c r="W688" s="2">
        <f>IF(ISNUMBER(SEARCH("N/A", X688)), 0, 1)</f>
        <v>0</v>
      </c>
      <c r="X688" s="1" t="s">
        <v>44</v>
      </c>
      <c r="Y688" s="1"/>
      <c r="Z688" s="1"/>
      <c r="AA688" s="11" cm="1">
        <f t="array" ref="AA688">IF(ISBLANK(Y688), 0, VINCentyInvDistance(F688,G688,Y688,Z688))</f>
        <v>0</v>
      </c>
      <c r="AB688" s="1">
        <v>0</v>
      </c>
      <c r="AC688" s="1">
        <v>9</v>
      </c>
      <c r="AD688" s="1">
        <v>3.9</v>
      </c>
      <c r="AE688" s="1">
        <v>384</v>
      </c>
      <c r="AF688" s="1">
        <v>1</v>
      </c>
      <c r="AG688" s="1" t="s">
        <v>4814</v>
      </c>
      <c r="AH688" s="1" t="s">
        <v>4815</v>
      </c>
      <c r="AI688" s="1"/>
      <c r="AJ688" s="1" t="s">
        <v>55</v>
      </c>
      <c r="AK688" t="s">
        <v>17163</v>
      </c>
      <c r="AL688" s="1">
        <v>3</v>
      </c>
      <c r="AM688" s="1" t="s">
        <v>7866</v>
      </c>
    </row>
    <row r="689" spans="1:39" ht="12.75" customHeight="1">
      <c r="A689" s="1"/>
      <c r="B689" s="1" t="s">
        <v>7872</v>
      </c>
      <c r="C689" s="1" t="s">
        <v>7873</v>
      </c>
      <c r="D689" s="3" t="str">
        <f ca="1">IFERROR(__xludf.DUMMYFUNCTION("PROPER(REGEXEXTRACT(B2012, ""(?:https?:\/\/)?(?:www\.)?([a-zA-Z0-9-]+)\.""))"),"Google")</f>
        <v>Google</v>
      </c>
      <c r="E689" s="1" t="s">
        <v>7874</v>
      </c>
      <c r="F689" s="1">
        <v>9.2165999999999997</v>
      </c>
      <c r="G689" s="1">
        <v>123.28537</v>
      </c>
      <c r="H689" s="1" t="s">
        <v>7870</v>
      </c>
      <c r="I689" s="1" t="s">
        <v>2622</v>
      </c>
      <c r="J689" s="1">
        <f>IF(K689="URBAN",1,IF(K689="SUBURBAN",2,IF(K689="RURAL",3,"")))</f>
        <v>3</v>
      </c>
      <c r="K689" s="1" t="s">
        <v>541</v>
      </c>
      <c r="L689" s="18">
        <v>46082</v>
      </c>
      <c r="M689" s="49">
        <v>0.625</v>
      </c>
      <c r="N689" s="18">
        <v>46083</v>
      </c>
      <c r="O689" s="56">
        <v>0.5</v>
      </c>
      <c r="P689" s="31" t="str">
        <f>TEXT($L689, "dddd")</f>
        <v>Sunday</v>
      </c>
      <c r="Q689" s="39" t="s">
        <v>111</v>
      </c>
      <c r="R689" s="39">
        <v>2884</v>
      </c>
      <c r="S689" s="1" t="str">
        <f>IF(OR(MONTH(L689)=12, MONTH(L689)&lt;=5), "Dry Season", "Wet Season")</f>
        <v>Dry Season</v>
      </c>
      <c r="T689" s="1">
        <v>1</v>
      </c>
      <c r="U689" s="1">
        <v>1</v>
      </c>
      <c r="V689" s="1">
        <v>0</v>
      </c>
      <c r="W689" s="2">
        <f>IF(ISNUMBER(SEARCH("N/A", X689)), 0, 1)</f>
        <v>0</v>
      </c>
      <c r="X689" s="1" t="s">
        <v>44</v>
      </c>
      <c r="Y689" s="1"/>
      <c r="Z689" s="1"/>
      <c r="AA689" s="11" cm="1">
        <f t="array" ref="AA689">IF(ISBLANK(Y689), 0, VINCentyInvDistance(F689,G689,Y689,Z689))</f>
        <v>0</v>
      </c>
      <c r="AB689" s="1">
        <v>0</v>
      </c>
      <c r="AC689" s="1">
        <v>8</v>
      </c>
      <c r="AD689" s="1">
        <v>0</v>
      </c>
      <c r="AE689" s="1">
        <v>17</v>
      </c>
      <c r="AF689" s="1">
        <v>1</v>
      </c>
      <c r="AG689" s="1" t="s">
        <v>3330</v>
      </c>
      <c r="AH689" s="1" t="s">
        <v>2466</v>
      </c>
      <c r="AI689" s="1" t="str">
        <f>TRIM(MID(SUBSTITUTE($H689,",",REPT(" ",200)),(LEN($H689)-LEN(SUBSTITUTE($H689,",",""))-2)*200+1,200))</f>
        <v>Negros Island Region</v>
      </c>
      <c r="AJ689" s="1" t="s">
        <v>55</v>
      </c>
      <c r="AL689" s="2">
        <v>0</v>
      </c>
      <c r="AM689" s="1" t="s">
        <v>7875</v>
      </c>
    </row>
    <row r="690" spans="1:39" ht="12.75" customHeight="1">
      <c r="A690" s="1"/>
      <c r="B690" s="1" t="s">
        <v>7876</v>
      </c>
      <c r="C690" s="1" t="s">
        <v>7877</v>
      </c>
      <c r="D690" s="3" t="str">
        <f ca="1">IFERROR(__xludf.DUMMYFUNCTION("PROPER(REGEXEXTRACT(B2013, ""(?:https?:\/\/)?(?:www\.)?([a-zA-Z0-9-]+)\.""))"),"Skyscanner")</f>
        <v>Skyscanner</v>
      </c>
      <c r="E690" s="1" t="s">
        <v>7878</v>
      </c>
      <c r="F690" s="1">
        <v>9.2096099999999996</v>
      </c>
      <c r="G690" s="1">
        <v>123.28433</v>
      </c>
      <c r="H690" s="1" t="s">
        <v>7879</v>
      </c>
      <c r="I690" s="1" t="s">
        <v>2622</v>
      </c>
      <c r="J690" s="1">
        <f>IF(K690="URBAN",1,IF(K690="SUBURBAN",2,IF(K690="RURAL",3,"")))</f>
        <v>3</v>
      </c>
      <c r="K690" s="1" t="s">
        <v>541</v>
      </c>
      <c r="L690" s="18">
        <v>46082</v>
      </c>
      <c r="M690" s="49">
        <v>0.5</v>
      </c>
      <c r="N690" s="18">
        <v>46083</v>
      </c>
      <c r="O690" s="56">
        <v>0.5</v>
      </c>
      <c r="P690" s="31" t="str">
        <f>TEXT($L690, "dddd")</f>
        <v>Sunday</v>
      </c>
      <c r="Q690" s="39" t="s">
        <v>111</v>
      </c>
      <c r="R690" s="39">
        <v>1845</v>
      </c>
      <c r="S690" s="1" t="str">
        <f>IF(OR(MONTH(L690)=12, MONTH(L690)&lt;=5), "Dry Season", "Wet Season")</f>
        <v>Dry Season</v>
      </c>
      <c r="T690" s="1">
        <v>1</v>
      </c>
      <c r="U690" s="1">
        <v>1</v>
      </c>
      <c r="V690" s="1">
        <v>0</v>
      </c>
      <c r="W690" s="2">
        <f>IF(ISNUMBER(SEARCH("N/A", X690)), 0, 1)</f>
        <v>0</v>
      </c>
      <c r="X690" s="1" t="s">
        <v>44</v>
      </c>
      <c r="Y690" s="1"/>
      <c r="Z690" s="1"/>
      <c r="AA690" s="11" cm="1">
        <f t="array" ref="AA690">IF(ISBLANK(Y690), 0, VINCentyInvDistance(F690,G690,Y690,Z690))</f>
        <v>0</v>
      </c>
      <c r="AB690" s="1">
        <v>0</v>
      </c>
      <c r="AC690" s="1">
        <v>9.1999999999999993</v>
      </c>
      <c r="AD690" s="1">
        <v>4.8</v>
      </c>
      <c r="AE690" s="1">
        <v>27</v>
      </c>
      <c r="AF690" s="1">
        <v>1</v>
      </c>
      <c r="AG690" s="1" t="s">
        <v>3330</v>
      </c>
      <c r="AH690" s="1" t="s">
        <v>2466</v>
      </c>
      <c r="AI690" s="1" t="str">
        <f>TRIM(MID(SUBSTITUTE($H690,",",REPT(" ",200)),(LEN($H690)-LEN(SUBSTITUTE($H690,",",""))-2)*200+1,200))</f>
        <v>Negros Island Region</v>
      </c>
      <c r="AJ690" s="1" t="s">
        <v>55</v>
      </c>
      <c r="AK690" t="s">
        <v>17165</v>
      </c>
      <c r="AL690" s="2">
        <v>0</v>
      </c>
      <c r="AM690" s="1" t="s">
        <v>7880</v>
      </c>
    </row>
    <row r="691" spans="1:39" ht="12.75" customHeight="1">
      <c r="A691" s="1"/>
      <c r="B691" s="1" t="s">
        <v>7881</v>
      </c>
      <c r="C691" s="1" t="s">
        <v>7882</v>
      </c>
      <c r="D691" s="3" t="str">
        <f ca="1">IFERROR(__xludf.DUMMYFUNCTION("PROPER(REGEXEXTRACT(B2014, ""(?:https?:\/\/)?(?:www\.)?([a-zA-Z0-9-]+)\.""))"),"Skyscanner")</f>
        <v>Skyscanner</v>
      </c>
      <c r="E691" s="1" t="s">
        <v>7883</v>
      </c>
      <c r="F691" s="1">
        <v>9.1441800000000004</v>
      </c>
      <c r="G691" s="1">
        <v>123.2341</v>
      </c>
      <c r="H691" s="1" t="s">
        <v>7884</v>
      </c>
      <c r="I691" s="1" t="s">
        <v>2622</v>
      </c>
      <c r="J691" s="1">
        <f>IF(K691="URBAN",1,IF(K691="SUBURBAN",2,IF(K691="RURAL",3,"")))</f>
        <v>3</v>
      </c>
      <c r="K691" s="1" t="s">
        <v>541</v>
      </c>
      <c r="L691" s="18">
        <v>46082</v>
      </c>
      <c r="M691" s="49">
        <v>0.58333333333333337</v>
      </c>
      <c r="N691" s="18">
        <v>46083</v>
      </c>
      <c r="O691" s="56">
        <v>0.5</v>
      </c>
      <c r="P691" s="31" t="str">
        <f>TEXT($L691, "dddd")</f>
        <v>Sunday</v>
      </c>
      <c r="Q691" s="39" t="s">
        <v>111</v>
      </c>
      <c r="R691" s="39">
        <v>1225</v>
      </c>
      <c r="S691" s="1" t="str">
        <f>IF(OR(MONTH(L691)=12, MONTH(L691)&lt;=5), "Dry Season", "Wet Season")</f>
        <v>Dry Season</v>
      </c>
      <c r="T691" s="1">
        <v>1</v>
      </c>
      <c r="U691" s="1">
        <v>0</v>
      </c>
      <c r="V691" s="1">
        <v>0</v>
      </c>
      <c r="W691" s="2">
        <f>IF(ISNUMBER(SEARCH("N/A", X691)), 0, 1)</f>
        <v>0</v>
      </c>
      <c r="X691" s="1" t="s">
        <v>44</v>
      </c>
      <c r="Y691" s="1"/>
      <c r="Z691" s="1"/>
      <c r="AA691" s="11" cm="1">
        <f t="array" ref="AA691">IF(ISBLANK(Y691), 0, VINCentyInvDistance(F691,G691,Y691,Z691))</f>
        <v>0</v>
      </c>
      <c r="AB691" s="1">
        <v>1</v>
      </c>
      <c r="AC691" s="1">
        <v>10</v>
      </c>
      <c r="AD691" s="1">
        <v>4.0999999999999996</v>
      </c>
      <c r="AE691" s="1">
        <v>2</v>
      </c>
      <c r="AF691" s="1">
        <v>1</v>
      </c>
      <c r="AG691" s="1" t="s">
        <v>7871</v>
      </c>
      <c r="AH691" s="1" t="s">
        <v>2466</v>
      </c>
      <c r="AI691" s="1" t="str">
        <f>TRIM(MID(SUBSTITUTE($H691,",",REPT(" ",200)),(LEN($H691)-LEN(SUBSTITUTE($H691,",",""))-2)*200+1,200))</f>
        <v>Negros Island Region</v>
      </c>
      <c r="AJ691" s="1" t="s">
        <v>55</v>
      </c>
      <c r="AK691" t="s">
        <v>17166</v>
      </c>
      <c r="AL691" s="2">
        <v>0</v>
      </c>
      <c r="AM691" s="1" t="s">
        <v>7885</v>
      </c>
    </row>
    <row r="692" spans="1:39" ht="12.75" customHeight="1">
      <c r="A692" s="1"/>
      <c r="B692" s="1" t="s">
        <v>7756</v>
      </c>
      <c r="C692" s="1" t="s">
        <v>7891</v>
      </c>
      <c r="D692" s="3" t="str">
        <f ca="1">IFERROR(__xludf.DUMMYFUNCTION("PROPER(REGEXEXTRACT(B2016, ""(?:https?:\/\/)?(?:www\.)?([a-zA-Z0-9-]+)\.""))"),"Skyscanner")</f>
        <v>Skyscanner</v>
      </c>
      <c r="E692" s="1" t="s">
        <v>7892</v>
      </c>
      <c r="F692" s="1">
        <v>9.1919699999999995</v>
      </c>
      <c r="G692" s="1">
        <v>123.27092</v>
      </c>
      <c r="H692" s="1" t="s">
        <v>7754</v>
      </c>
      <c r="I692" s="1" t="s">
        <v>2622</v>
      </c>
      <c r="J692" s="1">
        <f>IF(K692="URBAN",1,IF(K692="SUBURBAN",2,IF(K692="RURAL",3,"")))</f>
        <v>3</v>
      </c>
      <c r="K692" s="1" t="s">
        <v>541</v>
      </c>
      <c r="L692" s="18">
        <v>46082</v>
      </c>
      <c r="M692" s="49">
        <v>0.58333333333333337</v>
      </c>
      <c r="N692" s="18">
        <v>46083</v>
      </c>
      <c r="O692" s="56">
        <v>0.5</v>
      </c>
      <c r="P692" s="31" t="str">
        <f>TEXT($L692, "dddd")</f>
        <v>Sunday</v>
      </c>
      <c r="Q692" s="39" t="s">
        <v>111</v>
      </c>
      <c r="R692" s="39">
        <v>4264</v>
      </c>
      <c r="S692" s="1" t="str">
        <f>IF(OR(MONTH(L692)=12, MONTH(L692)&lt;=5), "Dry Season", "Wet Season")</f>
        <v>Dry Season</v>
      </c>
      <c r="T692" s="1">
        <v>1</v>
      </c>
      <c r="U692" s="1">
        <v>0</v>
      </c>
      <c r="V692" s="1">
        <v>0</v>
      </c>
      <c r="W692" s="2">
        <f>IF(ISNUMBER(SEARCH("N/A", X692)), 0, 1)</f>
        <v>0</v>
      </c>
      <c r="X692" s="1" t="s">
        <v>44</v>
      </c>
      <c r="Y692" s="1"/>
      <c r="Z692" s="1"/>
      <c r="AA692" s="11" cm="1">
        <f t="array" ref="AA692">IF(ISBLANK(Y692), 0, VINCentyInvDistance(F692,G692,Y692,Z692))</f>
        <v>0</v>
      </c>
      <c r="AB692" s="1">
        <v>0</v>
      </c>
      <c r="AC692" s="1">
        <v>9.6</v>
      </c>
      <c r="AD692" s="1">
        <v>5</v>
      </c>
      <c r="AE692" s="1">
        <v>107</v>
      </c>
      <c r="AF692" s="1">
        <v>1</v>
      </c>
      <c r="AG692" s="1" t="s">
        <v>3330</v>
      </c>
      <c r="AH692" s="1" t="s">
        <v>2466</v>
      </c>
      <c r="AI692" s="1" t="str">
        <f>TRIM(MID(SUBSTITUTE($H692,",",REPT(" ",200)),(LEN($H692)-LEN(SUBSTITUTE($H692,",",""))-2)*200+1,200))</f>
        <v>Negros Island Region</v>
      </c>
      <c r="AJ692" s="1" t="s">
        <v>55</v>
      </c>
      <c r="AK692" t="s">
        <v>17150</v>
      </c>
      <c r="AL692" s="2">
        <v>0</v>
      </c>
      <c r="AM692" s="1" t="s">
        <v>7759</v>
      </c>
    </row>
    <row r="693" spans="1:39" ht="12.75" customHeight="1">
      <c r="A693" s="1"/>
      <c r="B693" s="1" t="s">
        <v>7893</v>
      </c>
      <c r="C693" s="1" t="s">
        <v>7894</v>
      </c>
      <c r="D693" s="3" t="str">
        <f ca="1">IFERROR(__xludf.DUMMYFUNCTION("PROPER(REGEXEXTRACT(B2017, ""(?:https?:\/\/)?(?:www\.)?([a-zA-Z0-9-]+)\.""))"),"Google")</f>
        <v>Google</v>
      </c>
      <c r="E693" s="1" t="s">
        <v>7895</v>
      </c>
      <c r="F693" s="1">
        <v>9.2108899999999991</v>
      </c>
      <c r="G693" s="1">
        <v>123.23155</v>
      </c>
      <c r="H693" s="1" t="s">
        <v>7896</v>
      </c>
      <c r="I693" s="1" t="s">
        <v>2622</v>
      </c>
      <c r="J693" s="1">
        <f>IF(K693="URBAN",1,IF(K693="SUBURBAN",2,IF(K693="RURAL",3,"")))</f>
        <v>3</v>
      </c>
      <c r="K693" s="1" t="s">
        <v>541</v>
      </c>
      <c r="L693" s="18">
        <v>46082</v>
      </c>
      <c r="M693" s="49">
        <v>0.625</v>
      </c>
      <c r="N693" s="18">
        <v>46083</v>
      </c>
      <c r="O693" s="56">
        <v>0.5</v>
      </c>
      <c r="P693" s="31" t="str">
        <f>TEXT($L693, "dddd")</f>
        <v>Sunday</v>
      </c>
      <c r="Q693" s="39" t="s">
        <v>111</v>
      </c>
      <c r="R693" s="39">
        <v>1208</v>
      </c>
      <c r="S693" s="1" t="str">
        <f>IF(OR(MONTH(L693)=12, MONTH(L693)&lt;=5), "Dry Season", "Wet Season")</f>
        <v>Dry Season</v>
      </c>
      <c r="T693" s="1">
        <v>1</v>
      </c>
      <c r="U693" s="1">
        <v>0</v>
      </c>
      <c r="V693" s="1">
        <v>0</v>
      </c>
      <c r="W693" s="2">
        <f>IF(ISNUMBER(SEARCH("N/A", X693)), 0, 1)</f>
        <v>0</v>
      </c>
      <c r="X693" s="1" t="s">
        <v>44</v>
      </c>
      <c r="Y693" s="1"/>
      <c r="Z693" s="1"/>
      <c r="AA693" s="11" cm="1">
        <f t="array" ref="AA693">IF(ISBLANK(Y693), 0, VINCentyInvDistance(F693,G693,Y693,Z693))</f>
        <v>0</v>
      </c>
      <c r="AB693" s="1">
        <v>0</v>
      </c>
      <c r="AC693" s="1">
        <v>0</v>
      </c>
      <c r="AD693" s="1">
        <v>0</v>
      </c>
      <c r="AE693" s="1">
        <v>138</v>
      </c>
      <c r="AF693" s="1">
        <v>1</v>
      </c>
      <c r="AG693" s="1" t="s">
        <v>3330</v>
      </c>
      <c r="AH693" s="1" t="s">
        <v>2466</v>
      </c>
      <c r="AI693" s="1" t="str">
        <f>TRIM(MID(SUBSTITUTE($H693,",",REPT(" ",200)),(LEN($H693)-LEN(SUBSTITUTE($H693,",",""))-2)*200+1,200))</f>
        <v>Negros Island Region</v>
      </c>
      <c r="AJ693" s="1" t="s">
        <v>55</v>
      </c>
      <c r="AL693" s="2">
        <v>0</v>
      </c>
      <c r="AM693" s="1" t="s">
        <v>7897</v>
      </c>
    </row>
    <row r="694" spans="1:39" ht="12.75" customHeight="1">
      <c r="A694" s="1"/>
      <c r="B694" s="1" t="s">
        <v>7898</v>
      </c>
      <c r="C694" s="1" t="s">
        <v>7899</v>
      </c>
      <c r="D694" s="3" t="str">
        <f ca="1">IFERROR(__xludf.DUMMYFUNCTION("PROPER(REGEXEXTRACT(B2018, ""(?:https?:\/\/)?(?:www\.)?([a-zA-Z0-9-]+)\.""))"),"Skyscanner")</f>
        <v>Skyscanner</v>
      </c>
      <c r="E694" s="1" t="s">
        <v>7900</v>
      </c>
      <c r="F694" s="1">
        <v>9.0772399999999998</v>
      </c>
      <c r="G694" s="1">
        <v>123.26964</v>
      </c>
      <c r="H694" s="1" t="s">
        <v>7901</v>
      </c>
      <c r="I694" s="1" t="s">
        <v>2622</v>
      </c>
      <c r="J694" s="1">
        <f>IF(K694="URBAN",1,IF(K694="SUBURBAN",2,IF(K694="RURAL",3,"")))</f>
        <v>3</v>
      </c>
      <c r="K694" s="1" t="s">
        <v>541</v>
      </c>
      <c r="L694" s="18">
        <v>46082</v>
      </c>
      <c r="M694" s="49">
        <v>0.54166666666666663</v>
      </c>
      <c r="N694" s="18">
        <v>46083</v>
      </c>
      <c r="O694" s="56">
        <v>0.54166666666666663</v>
      </c>
      <c r="P694" s="31" t="str">
        <f>TEXT($L694, "dddd")</f>
        <v>Sunday</v>
      </c>
      <c r="Q694" s="39" t="s">
        <v>111</v>
      </c>
      <c r="R694" s="39">
        <v>10.6</v>
      </c>
      <c r="S694" s="1" t="str">
        <f>IF(OR(MONTH(L694)=12, MONTH(L694)&lt;=5), "Dry Season", "Wet Season")</f>
        <v>Dry Season</v>
      </c>
      <c r="T694" s="1">
        <v>1</v>
      </c>
      <c r="U694" s="1">
        <v>1</v>
      </c>
      <c r="V694" s="1">
        <v>1</v>
      </c>
      <c r="W694" s="2">
        <f>IF(ISNUMBER(SEARCH("N/A", X694)), 0, 1)</f>
        <v>0</v>
      </c>
      <c r="X694" s="1" t="s">
        <v>44</v>
      </c>
      <c r="Y694" s="1"/>
      <c r="Z694" s="1"/>
      <c r="AA694" s="11" cm="1">
        <f t="array" ref="AA694">IF(ISBLANK(Y694), 0, VINCentyInvDistance(F694,G694,Y694,Z694))</f>
        <v>0</v>
      </c>
      <c r="AB694" s="1">
        <v>0</v>
      </c>
      <c r="AC694" s="1">
        <v>8.6</v>
      </c>
      <c r="AD694" s="1">
        <v>4.7</v>
      </c>
      <c r="AE694" s="1">
        <v>182</v>
      </c>
      <c r="AF694" s="1">
        <v>1</v>
      </c>
      <c r="AG694" s="1" t="s">
        <v>3330</v>
      </c>
      <c r="AH694" s="1" t="s">
        <v>2466</v>
      </c>
      <c r="AI694" s="1" t="str">
        <f>TRIM(MID(SUBSTITUTE($H694,",",REPT(" ",200)),(LEN($H694)-LEN(SUBSTITUTE($H694,",",""))-2)*200+1,200))</f>
        <v>Negros Oriental</v>
      </c>
      <c r="AJ694" s="1" t="s">
        <v>55</v>
      </c>
      <c r="AK694" t="s">
        <v>17168</v>
      </c>
      <c r="AL694" s="2">
        <v>0</v>
      </c>
      <c r="AM694" s="1" t="s">
        <v>7902</v>
      </c>
    </row>
    <row r="695" spans="1:39" ht="12.75" customHeight="1">
      <c r="A695" s="1"/>
      <c r="B695" s="1" t="s">
        <v>7903</v>
      </c>
      <c r="C695" s="1" t="s">
        <v>7904</v>
      </c>
      <c r="D695" s="3" t="str">
        <f ca="1">IFERROR(__xludf.DUMMYFUNCTION("PROPER(REGEXEXTRACT(B2019, ""(?:https?:\/\/)?(?:www\.)?([a-zA-Z0-9-]+)\.""))"),"Skyscanner")</f>
        <v>Skyscanner</v>
      </c>
      <c r="E695" s="1" t="s">
        <v>7905</v>
      </c>
      <c r="F695" s="1">
        <v>9.1765100000000004</v>
      </c>
      <c r="G695" s="1">
        <v>123.21673</v>
      </c>
      <c r="H695" s="1" t="s">
        <v>7831</v>
      </c>
      <c r="I695" s="1" t="s">
        <v>2622</v>
      </c>
      <c r="J695" s="1">
        <f>IF(K695="URBAN",1,IF(K695="SUBURBAN",2,IF(K695="RURAL",3,"")))</f>
        <v>3</v>
      </c>
      <c r="K695" s="1" t="s">
        <v>541</v>
      </c>
      <c r="L695" s="18">
        <v>46082</v>
      </c>
      <c r="M695" s="49">
        <v>0.58333333333333337</v>
      </c>
      <c r="N695" s="18">
        <v>46083</v>
      </c>
      <c r="O695" s="56">
        <v>0.5</v>
      </c>
      <c r="P695" s="31" t="str">
        <f>TEXT($L695, "dddd")</f>
        <v>Sunday</v>
      </c>
      <c r="Q695" s="39" t="s">
        <v>111</v>
      </c>
      <c r="R695" s="39">
        <v>3630</v>
      </c>
      <c r="S695" s="1" t="str">
        <f>IF(OR(MONTH(L695)=12, MONTH(L695)&lt;=5), "Dry Season", "Wet Season")</f>
        <v>Dry Season</v>
      </c>
      <c r="T695" s="1">
        <v>1</v>
      </c>
      <c r="U695" s="1">
        <v>0</v>
      </c>
      <c r="V695" s="1">
        <v>1</v>
      </c>
      <c r="W695" s="2">
        <f>IF(ISNUMBER(SEARCH("N/A", X695)), 0, 1)</f>
        <v>0</v>
      </c>
      <c r="X695" s="1" t="s">
        <v>44</v>
      </c>
      <c r="Y695" s="1"/>
      <c r="Z695" s="1"/>
      <c r="AA695" s="11" cm="1">
        <f t="array" ref="AA695">IF(ISBLANK(Y695), 0, VINCentyInvDistance(F695,G695,Y695,Z695))</f>
        <v>0</v>
      </c>
      <c r="AB695" s="1">
        <v>0</v>
      </c>
      <c r="AC695" s="1">
        <v>10</v>
      </c>
      <c r="AD695" s="1">
        <v>4.5</v>
      </c>
      <c r="AE695" s="1">
        <v>4</v>
      </c>
      <c r="AF695" s="1">
        <v>1</v>
      </c>
      <c r="AG695" s="1" t="s">
        <v>3330</v>
      </c>
      <c r="AH695" s="1" t="s">
        <v>2466</v>
      </c>
      <c r="AI695" s="1" t="str">
        <f>TRIM(MID(SUBSTITUTE($H695,",",REPT(" ",200)),(LEN($H695)-LEN(SUBSTITUTE($H695,",",""))-2)*200+1,200))</f>
        <v>Negros Island Region</v>
      </c>
      <c r="AJ695" s="1" t="s">
        <v>55</v>
      </c>
      <c r="AK695" t="s">
        <v>17169</v>
      </c>
      <c r="AL695" s="2">
        <v>0</v>
      </c>
      <c r="AM695" s="1" t="s">
        <v>7906</v>
      </c>
    </row>
    <row r="696" spans="1:39" ht="12.75" customHeight="1">
      <c r="A696" s="1"/>
      <c r="B696" s="1" t="s">
        <v>7907</v>
      </c>
      <c r="C696" s="1" t="s">
        <v>7908</v>
      </c>
      <c r="D696" s="3" t="str">
        <f ca="1">IFERROR(__xludf.DUMMYFUNCTION("PROPER(REGEXEXTRACT(B2020, ""(?:https?:\/\/)?(?:www\.)?([a-zA-Z0-9-]+)\.""))"),"Skyscanner")</f>
        <v>Skyscanner</v>
      </c>
      <c r="E696" s="1" t="s">
        <v>7909</v>
      </c>
      <c r="F696" s="1">
        <v>9.1192910000000005</v>
      </c>
      <c r="G696" s="1">
        <v>123.21121599999999</v>
      </c>
      <c r="H696" s="1" t="s">
        <v>7910</v>
      </c>
      <c r="I696" s="1" t="s">
        <v>2622</v>
      </c>
      <c r="J696" s="1">
        <f>IF(K696="URBAN",1,IF(K696="SUBURBAN",2,IF(K696="RURAL",3,"")))</f>
        <v>3</v>
      </c>
      <c r="K696" s="1" t="s">
        <v>541</v>
      </c>
      <c r="L696" s="18">
        <v>46082</v>
      </c>
      <c r="M696" s="49">
        <v>0.58333333333333337</v>
      </c>
      <c r="N696" s="18">
        <v>46083</v>
      </c>
      <c r="O696" s="56">
        <v>0.5</v>
      </c>
      <c r="P696" s="31" t="str">
        <f>TEXT($L696, "dddd")</f>
        <v>Sunday</v>
      </c>
      <c r="Q696" s="39" t="s">
        <v>111</v>
      </c>
      <c r="R696" s="39">
        <v>1645</v>
      </c>
      <c r="S696" s="1" t="str">
        <f>IF(OR(MONTH(L696)=12, MONTH(L696)&lt;=5), "Dry Season", "Wet Season")</f>
        <v>Dry Season</v>
      </c>
      <c r="T696" s="1">
        <v>1</v>
      </c>
      <c r="U696" s="1">
        <v>1</v>
      </c>
      <c r="V696" s="1">
        <v>0</v>
      </c>
      <c r="W696" s="2">
        <f>IF(ISNUMBER(SEARCH("N/A", X696)), 0, 1)</f>
        <v>0</v>
      </c>
      <c r="X696" s="1" t="s">
        <v>44</v>
      </c>
      <c r="Y696" s="1"/>
      <c r="Z696" s="1"/>
      <c r="AA696" s="11" cm="1">
        <f t="array" ref="AA696">IF(ISBLANK(Y696), 0, VINCentyInvDistance(F696,G696,Y696,Z696))</f>
        <v>0</v>
      </c>
      <c r="AB696" s="1">
        <v>1</v>
      </c>
      <c r="AC696" s="1">
        <v>7.2</v>
      </c>
      <c r="AD696" s="1">
        <v>3.7</v>
      </c>
      <c r="AE696" s="1">
        <v>17</v>
      </c>
      <c r="AF696" s="1">
        <v>1</v>
      </c>
      <c r="AG696" s="1" t="s">
        <v>7871</v>
      </c>
      <c r="AH696" s="1" t="s">
        <v>2466</v>
      </c>
      <c r="AI696" s="1"/>
      <c r="AJ696" s="1" t="s">
        <v>55</v>
      </c>
      <c r="AK696" t="s">
        <v>17170</v>
      </c>
      <c r="AL696" s="1">
        <v>2</v>
      </c>
      <c r="AM696" s="1" t="s">
        <v>7911</v>
      </c>
    </row>
    <row r="697" spans="1:39" ht="12.75" customHeight="1">
      <c r="A697" s="1"/>
      <c r="B697" s="1" t="s">
        <v>7862</v>
      </c>
      <c r="C697" s="1" t="s">
        <v>7912</v>
      </c>
      <c r="D697" s="3" t="str">
        <f ca="1">IFERROR(__xludf.DUMMYFUNCTION("PROPER(REGEXEXTRACT(B2021, ""(?:https?:\/\/)?(?:www\.)?([a-zA-Z0-9-]+)\.""))"),"Skyscanner")</f>
        <v>Skyscanner</v>
      </c>
      <c r="E697" s="1" t="s">
        <v>7913</v>
      </c>
      <c r="F697" s="1">
        <v>11.955368</v>
      </c>
      <c r="G697" s="1">
        <v>121.928316</v>
      </c>
      <c r="H697" s="1" t="s">
        <v>7865</v>
      </c>
      <c r="I697" s="1" t="s">
        <v>2622</v>
      </c>
      <c r="J697" s="1">
        <f>IF(K697="URBAN",1,IF(K697="SUBURBAN",2,IF(K697="RURAL",3,"")))</f>
        <v>3</v>
      </c>
      <c r="K697" s="1" t="s">
        <v>541</v>
      </c>
      <c r="L697" s="18">
        <v>46082</v>
      </c>
      <c r="M697" s="49">
        <v>0.625</v>
      </c>
      <c r="N697" s="18">
        <v>46083</v>
      </c>
      <c r="O697" s="56">
        <v>0.5</v>
      </c>
      <c r="P697" s="31" t="str">
        <f>TEXT($L697, "dddd")</f>
        <v>Sunday</v>
      </c>
      <c r="Q697" s="39" t="s">
        <v>111</v>
      </c>
      <c r="R697" s="39">
        <v>3178</v>
      </c>
      <c r="S697" s="1" t="str">
        <f>IF(OR(MONTH(L697)=12, MONTH(L697)&lt;=5), "Dry Season", "Wet Season")</f>
        <v>Dry Season</v>
      </c>
      <c r="T697" s="1">
        <v>1</v>
      </c>
      <c r="U697" s="1">
        <v>1</v>
      </c>
      <c r="V697" s="1">
        <v>1</v>
      </c>
      <c r="W697" s="2">
        <f>IF(ISNUMBER(SEARCH("N/A", X697)), 0, 1)</f>
        <v>0</v>
      </c>
      <c r="X697" s="1" t="s">
        <v>44</v>
      </c>
      <c r="Y697" s="1"/>
      <c r="Z697" s="1"/>
      <c r="AA697" s="11" cm="1">
        <f t="array" ref="AA697">IF(ISBLANK(Y697), 0, VINCentyInvDistance(F697,G697,Y697,Z697))</f>
        <v>0</v>
      </c>
      <c r="AB697" s="1">
        <v>0</v>
      </c>
      <c r="AC697" s="1">
        <v>9</v>
      </c>
      <c r="AD697" s="1">
        <v>4.3</v>
      </c>
      <c r="AE697" s="1">
        <v>384</v>
      </c>
      <c r="AF697" s="1">
        <v>1</v>
      </c>
      <c r="AG697" s="1" t="s">
        <v>4814</v>
      </c>
      <c r="AH697" s="1" t="s">
        <v>4815</v>
      </c>
      <c r="AI697" s="1"/>
      <c r="AJ697" s="1" t="s">
        <v>55</v>
      </c>
      <c r="AK697" t="s">
        <v>17163</v>
      </c>
      <c r="AL697" s="1">
        <v>3</v>
      </c>
      <c r="AM697" s="1" t="s">
        <v>7866</v>
      </c>
    </row>
    <row r="698" spans="1:39" ht="12.75" customHeight="1">
      <c r="A698" s="1"/>
      <c r="B698" s="1" t="s">
        <v>7914</v>
      </c>
      <c r="C698" s="1" t="s">
        <v>7915</v>
      </c>
      <c r="D698" s="3" t="str">
        <f ca="1">IFERROR(__xludf.DUMMYFUNCTION("PROPER(REGEXEXTRACT(B2022, ""(?:https?:\/\/)?(?:www\.)?([a-zA-Z0-9-]+)\.""))"),"Skyscanner")</f>
        <v>Skyscanner</v>
      </c>
      <c r="E698" s="1" t="s">
        <v>7916</v>
      </c>
      <c r="F698" s="1">
        <v>9.1402929999999998</v>
      </c>
      <c r="G698" s="1">
        <v>123.229641</v>
      </c>
      <c r="H698" s="1" t="s">
        <v>7917</v>
      </c>
      <c r="I698" s="1" t="s">
        <v>2622</v>
      </c>
      <c r="J698" s="1">
        <f>IF(K698="URBAN",1,IF(K698="SUBURBAN",2,IF(K698="RURAL",3,"")))</f>
        <v>3</v>
      </c>
      <c r="K698" s="1" t="s">
        <v>541</v>
      </c>
      <c r="L698" s="18">
        <v>46082</v>
      </c>
      <c r="M698" s="49">
        <v>0.54166666666666663</v>
      </c>
      <c r="N698" s="18">
        <v>46083</v>
      </c>
      <c r="O698" s="56">
        <v>0.5</v>
      </c>
      <c r="P698" s="31" t="str">
        <f>TEXT($L698, "dddd")</f>
        <v>Sunday</v>
      </c>
      <c r="Q698" s="39" t="s">
        <v>111</v>
      </c>
      <c r="R698" s="39">
        <v>2009</v>
      </c>
      <c r="S698" s="1" t="str">
        <f>IF(OR(MONTH(L698)=12, MONTH(L698)&lt;=5), "Dry Season", "Wet Season")</f>
        <v>Dry Season</v>
      </c>
      <c r="T698" s="1">
        <v>1</v>
      </c>
      <c r="U698" s="1">
        <v>0</v>
      </c>
      <c r="V698" s="1">
        <v>1</v>
      </c>
      <c r="W698" s="2">
        <f>IF(ISNUMBER(SEARCH("N/A", X698)), 0, 1)</f>
        <v>0</v>
      </c>
      <c r="X698" s="1" t="s">
        <v>44</v>
      </c>
      <c r="Y698" s="1"/>
      <c r="Z698" s="1"/>
      <c r="AA698" s="11" cm="1">
        <f t="array" ref="AA698">IF(ISBLANK(Y698), 0, VINCentyInvDistance(F698,G698,Y698,Z698))</f>
        <v>0</v>
      </c>
      <c r="AB698" s="1">
        <v>1</v>
      </c>
      <c r="AC698" s="1">
        <v>8.8000000000000007</v>
      </c>
      <c r="AD698" s="1">
        <v>5</v>
      </c>
      <c r="AE698" s="1">
        <v>173</v>
      </c>
      <c r="AF698" s="1">
        <v>1</v>
      </c>
      <c r="AG698" s="1" t="s">
        <v>7871</v>
      </c>
      <c r="AH698" s="1" t="s">
        <v>2466</v>
      </c>
      <c r="AI698" s="1"/>
      <c r="AJ698" s="1" t="s">
        <v>55</v>
      </c>
      <c r="AK698" t="s">
        <v>17171</v>
      </c>
      <c r="AL698" s="1">
        <v>3</v>
      </c>
      <c r="AM698" s="1" t="s">
        <v>7918</v>
      </c>
    </row>
    <row r="699" spans="1:39" ht="12.75" customHeight="1">
      <c r="A699" s="1"/>
      <c r="B699" s="1" t="s">
        <v>7919</v>
      </c>
      <c r="C699" s="1" t="s">
        <v>7920</v>
      </c>
      <c r="D699" s="3" t="str">
        <f ca="1">IFERROR(__xludf.DUMMYFUNCTION("PROPER(REGEXEXTRACT(B2023, ""(?:https?:\/\/)?(?:www\.)?([a-zA-Z0-9-]+)\.""))"),"Google")</f>
        <v>Google</v>
      </c>
      <c r="E699" s="1" t="s">
        <v>7921</v>
      </c>
      <c r="F699" s="1">
        <v>9.1222899999999996</v>
      </c>
      <c r="G699" s="1">
        <v>123.21429000000001</v>
      </c>
      <c r="H699" s="1" t="s">
        <v>7922</v>
      </c>
      <c r="I699" s="1" t="s">
        <v>2622</v>
      </c>
      <c r="J699" s="1">
        <f>IF(K699="URBAN",1,IF(K699="SUBURBAN",2,IF(K699="RURAL",3,"")))</f>
        <v>3</v>
      </c>
      <c r="K699" s="1" t="s">
        <v>541</v>
      </c>
      <c r="L699" s="18">
        <v>46082</v>
      </c>
      <c r="M699" s="49">
        <v>0.625</v>
      </c>
      <c r="N699" s="18">
        <v>46083</v>
      </c>
      <c r="O699" s="56">
        <v>0.5</v>
      </c>
      <c r="P699" s="31" t="str">
        <f>TEXT($L699, "dddd")</f>
        <v>Sunday</v>
      </c>
      <c r="Q699" s="39" t="s">
        <v>111</v>
      </c>
      <c r="R699" s="39">
        <v>1932</v>
      </c>
      <c r="S699" s="1" t="str">
        <f>IF(OR(MONTH(L699)=12, MONTH(L699)&lt;=5), "Dry Season", "Wet Season")</f>
        <v>Dry Season</v>
      </c>
      <c r="T699" s="1">
        <v>1</v>
      </c>
      <c r="U699" s="1">
        <v>0</v>
      </c>
      <c r="V699" s="1">
        <v>0</v>
      </c>
      <c r="W699" s="2">
        <f>IF(ISNUMBER(SEARCH("N/A", X699)), 0, 1)</f>
        <v>0</v>
      </c>
      <c r="X699" s="1" t="s">
        <v>44</v>
      </c>
      <c r="Y699" s="1"/>
      <c r="Z699" s="1"/>
      <c r="AA699" s="11" cm="1">
        <f t="array" ref="AA699">IF(ISBLANK(Y699), 0, VINCentyInvDistance(F699,G699,Y699,Z699))</f>
        <v>0</v>
      </c>
      <c r="AB699" s="1">
        <v>0</v>
      </c>
      <c r="AC699" s="1">
        <v>0</v>
      </c>
      <c r="AD699" s="1">
        <v>0</v>
      </c>
      <c r="AE699" s="1">
        <v>101</v>
      </c>
      <c r="AF699" s="1">
        <v>1</v>
      </c>
      <c r="AG699" s="1" t="s">
        <v>7871</v>
      </c>
      <c r="AH699" s="1" t="s">
        <v>2466</v>
      </c>
      <c r="AI699" s="1" t="str">
        <f>TRIM(MID(SUBSTITUTE($H699,",",REPT(" ",200)),(LEN($H699)-LEN(SUBSTITUTE($H699,",",""))-2)*200+1,200))</f>
        <v>Negros Island Region</v>
      </c>
      <c r="AJ699" s="1" t="s">
        <v>55</v>
      </c>
      <c r="AL699" s="2">
        <v>0</v>
      </c>
      <c r="AM699" s="1" t="s">
        <v>7923</v>
      </c>
    </row>
    <row r="700" spans="1:39" ht="12.75" customHeight="1">
      <c r="A700" s="1"/>
      <c r="B700" s="1" t="s">
        <v>7924</v>
      </c>
      <c r="C700" s="1" t="s">
        <v>7925</v>
      </c>
      <c r="D700" s="3" t="str">
        <f ca="1">IFERROR(__xludf.DUMMYFUNCTION("PROPER(REGEXEXTRACT(B2024, ""(?:https?:\/\/)?(?:www\.)?([a-zA-Z0-9-]+)\.""))"),"Skyscanner")</f>
        <v>Skyscanner</v>
      </c>
      <c r="E700" s="1" t="s">
        <v>7926</v>
      </c>
      <c r="F700" s="1">
        <v>9.0954300000000003</v>
      </c>
      <c r="G700" s="1">
        <v>123.18489</v>
      </c>
      <c r="H700" s="1" t="s">
        <v>7927</v>
      </c>
      <c r="I700" s="1" t="s">
        <v>2622</v>
      </c>
      <c r="J700" s="1">
        <f>IF(K700="URBAN",1,IF(K700="SUBURBAN",2,IF(K700="RURAL",3,"")))</f>
        <v>3</v>
      </c>
      <c r="K700" s="1" t="s">
        <v>541</v>
      </c>
      <c r="L700" s="18">
        <v>46082</v>
      </c>
      <c r="M700" s="49">
        <v>0.58333333333333337</v>
      </c>
      <c r="N700" s="18">
        <v>46083</v>
      </c>
      <c r="O700" s="56">
        <v>0.5</v>
      </c>
      <c r="P700" s="31" t="str">
        <f>TEXT($L700, "dddd")</f>
        <v>Sunday</v>
      </c>
      <c r="Q700" s="39" t="s">
        <v>111</v>
      </c>
      <c r="R700" s="39">
        <v>494</v>
      </c>
      <c r="S700" s="1" t="str">
        <f>IF(OR(MONTH(L700)=12, MONTH(L700)&lt;=5), "Dry Season", "Wet Season")</f>
        <v>Dry Season</v>
      </c>
      <c r="T700" s="1">
        <v>1</v>
      </c>
      <c r="U700" s="1">
        <v>0</v>
      </c>
      <c r="V700" s="1">
        <v>0</v>
      </c>
      <c r="W700" s="2">
        <f>IF(ISNUMBER(SEARCH("N/A", X700)), 0, 1)</f>
        <v>0</v>
      </c>
      <c r="X700" s="1" t="s">
        <v>44</v>
      </c>
      <c r="Y700" s="1"/>
      <c r="Z700" s="1"/>
      <c r="AA700" s="11" cm="1">
        <f t="array" ref="AA700">IF(ISBLANK(Y700), 0, VINCentyInvDistance(F700,G700,Y700,Z700))</f>
        <v>0</v>
      </c>
      <c r="AB700" s="1">
        <v>1</v>
      </c>
      <c r="AC700" s="1">
        <v>5.4</v>
      </c>
      <c r="AD700" s="1">
        <v>4.7</v>
      </c>
      <c r="AE700" s="1">
        <v>3</v>
      </c>
      <c r="AF700" s="1">
        <v>1</v>
      </c>
      <c r="AG700" s="1" t="s">
        <v>7871</v>
      </c>
      <c r="AH700" s="1" t="s">
        <v>2466</v>
      </c>
      <c r="AI700" s="1"/>
      <c r="AJ700" s="1" t="s">
        <v>55</v>
      </c>
      <c r="AK700" t="s">
        <v>17172</v>
      </c>
      <c r="AL700" s="1">
        <v>3</v>
      </c>
      <c r="AM700" s="1" t="s">
        <v>7928</v>
      </c>
    </row>
    <row r="701" spans="1:39" ht="12.75" customHeight="1">
      <c r="A701" s="1"/>
      <c r="B701" s="1" t="s">
        <v>7929</v>
      </c>
      <c r="C701" s="1" t="s">
        <v>7930</v>
      </c>
      <c r="D701" s="3" t="str">
        <f ca="1">IFERROR(__xludf.DUMMYFUNCTION("PROPER(REGEXEXTRACT(B2025, ""(?:https?:\/\/)?(?:www\.)?([a-zA-Z0-9-]+)\.""))"),"Google")</f>
        <v>Google</v>
      </c>
      <c r="E701" s="1" t="s">
        <v>7931</v>
      </c>
      <c r="F701" s="1">
        <v>9.0768947999999998</v>
      </c>
      <c r="G701" s="1">
        <v>123.2685149</v>
      </c>
      <c r="H701" s="1" t="s">
        <v>7932</v>
      </c>
      <c r="I701" s="1" t="s">
        <v>2622</v>
      </c>
      <c r="J701" s="1">
        <f>IF(K701="URBAN",1,IF(K701="SUBURBAN",2,IF(K701="RURAL",3,"")))</f>
        <v>3</v>
      </c>
      <c r="K701" s="1" t="s">
        <v>541</v>
      </c>
      <c r="L701" s="18">
        <v>46082</v>
      </c>
      <c r="M701" s="49">
        <v>0.625</v>
      </c>
      <c r="N701" s="18">
        <v>46083</v>
      </c>
      <c r="O701" s="56">
        <v>0.5</v>
      </c>
      <c r="P701" s="31" t="str">
        <f>TEXT($L701, "dddd")</f>
        <v>Sunday</v>
      </c>
      <c r="Q701" s="39" t="s">
        <v>111</v>
      </c>
      <c r="R701" s="39">
        <v>1043</v>
      </c>
      <c r="S701" s="1" t="str">
        <f>IF(OR(MONTH(L701)=12, MONTH(L701)&lt;=5), "Dry Season", "Wet Season")</f>
        <v>Dry Season</v>
      </c>
      <c r="T701" s="1">
        <v>1</v>
      </c>
      <c r="U701" s="1">
        <v>1</v>
      </c>
      <c r="V701" s="1">
        <v>0</v>
      </c>
      <c r="W701" s="2">
        <f>IF(ISNUMBER(SEARCH("N/A", X701)), 0, 1)</f>
        <v>0</v>
      </c>
      <c r="X701" s="1" t="s">
        <v>44</v>
      </c>
      <c r="Y701" s="1"/>
      <c r="Z701" s="1"/>
      <c r="AA701" s="11" cm="1">
        <f t="array" ref="AA701">IF(ISBLANK(Y701), 0, VINCentyInvDistance(F701,G701,Y701,Z701))</f>
        <v>0</v>
      </c>
      <c r="AB701" s="1">
        <v>0</v>
      </c>
      <c r="AC701" s="1">
        <v>0</v>
      </c>
      <c r="AD701" s="1">
        <v>0</v>
      </c>
      <c r="AE701" s="1">
        <v>12</v>
      </c>
      <c r="AF701" s="1">
        <v>1</v>
      </c>
      <c r="AG701" s="1" t="str">
        <f>TRIM(MID(SUBSTITUTE($H701,",",REPT(" ",200)),(LEN($H701)-LEN(SUBSTITUTE($H701,",",""))-4)*200+1,200))</f>
        <v>Apo Island</v>
      </c>
      <c r="AH701" s="1" t="str">
        <f>TRIM(MID(SUBSTITUTE($H701,",",REPT(" ",200)),(LEN($H701)-LEN(SUBSTITUTE($H701,",",""))-3)*200+1,200))</f>
        <v>Dauin</v>
      </c>
      <c r="AI701" s="1" t="str">
        <f>TRIM(MID(SUBSTITUTE($H701,",",REPT(" ",200)),(LEN($H701)-LEN(SUBSTITUTE($H701,",",""))-2)*200+1,200))</f>
        <v>Negros Oriental</v>
      </c>
      <c r="AJ701" s="1" t="str">
        <f>TRIM(MID(SUBSTITUTE($H701,",",REPT(" ",200)),(LEN($H701)-LEN(SUBSTITUTE($H701,",",""))-0)*200+1,200))</f>
        <v>Philippines</v>
      </c>
      <c r="AL701" s="2">
        <v>0</v>
      </c>
      <c r="AM701" s="1"/>
    </row>
    <row r="702" spans="1:39" ht="12.75" customHeight="1">
      <c r="A702" s="1"/>
      <c r="B702" s="1" t="s">
        <v>7933</v>
      </c>
      <c r="C702" s="1" t="s">
        <v>7934</v>
      </c>
      <c r="D702" s="3" t="str">
        <f ca="1">IFERROR(__xludf.DUMMYFUNCTION("PROPER(REGEXEXTRACT(B2026, ""(?:https?:\/\/)?(?:www\.)?([a-zA-Z0-9-]+)\.""))"),"Skyscanner")</f>
        <v>Skyscanner</v>
      </c>
      <c r="E702" s="1" t="s">
        <v>7935</v>
      </c>
      <c r="F702" s="1">
        <v>9.0769500000000001</v>
      </c>
      <c r="G702" s="1">
        <v>123.26852</v>
      </c>
      <c r="H702" s="1" t="s">
        <v>7901</v>
      </c>
      <c r="I702" s="1" t="s">
        <v>2622</v>
      </c>
      <c r="J702" s="1">
        <f>IF(K702="URBAN",1,IF(K702="SUBURBAN",2,IF(K702="RURAL",3,"")))</f>
        <v>3</v>
      </c>
      <c r="K702" s="1" t="s">
        <v>541</v>
      </c>
      <c r="L702" s="18">
        <v>46082</v>
      </c>
      <c r="M702" s="49">
        <v>0.5</v>
      </c>
      <c r="N702" s="18">
        <v>46083</v>
      </c>
      <c r="O702" s="56">
        <v>0.54166666666666663</v>
      </c>
      <c r="P702" s="31" t="str">
        <f>TEXT($L702, "dddd")</f>
        <v>Sunday</v>
      </c>
      <c r="Q702" s="39" t="s">
        <v>111</v>
      </c>
      <c r="R702" s="39">
        <v>2891</v>
      </c>
      <c r="S702" s="1" t="str">
        <f>IF(OR(MONTH(L702)=12, MONTH(L702)&lt;=5), "Dry Season", "Wet Season")</f>
        <v>Dry Season</v>
      </c>
      <c r="T702" s="1">
        <v>1</v>
      </c>
      <c r="U702" s="1">
        <v>0</v>
      </c>
      <c r="V702" s="1">
        <v>1</v>
      </c>
      <c r="W702" s="2">
        <f>IF(ISNUMBER(SEARCH("N/A", X702)), 0, 1)</f>
        <v>0</v>
      </c>
      <c r="X702" s="1" t="s">
        <v>44</v>
      </c>
      <c r="Y702" s="1"/>
      <c r="Z702" s="1"/>
      <c r="AA702" s="11" cm="1">
        <f t="array" ref="AA702">IF(ISBLANK(Y702), 0, VINCentyInvDistance(F702,G702,Y702,Z702))</f>
        <v>0</v>
      </c>
      <c r="AB702" s="1">
        <v>0</v>
      </c>
      <c r="AC702" s="1">
        <v>0</v>
      </c>
      <c r="AD702" s="1">
        <v>0</v>
      </c>
      <c r="AE702" s="1">
        <v>130</v>
      </c>
      <c r="AF702" s="1">
        <v>1</v>
      </c>
      <c r="AG702" s="1" t="s">
        <v>3330</v>
      </c>
      <c r="AH702" s="1" t="s">
        <v>2466</v>
      </c>
      <c r="AI702" s="1" t="str">
        <f>TRIM(MID(SUBSTITUTE($H702,",",REPT(" ",200)),(LEN($H702)-LEN(SUBSTITUTE($H702,",",""))-2)*200+1,200))</f>
        <v>Negros Oriental</v>
      </c>
      <c r="AJ702" s="1" t="s">
        <v>55</v>
      </c>
      <c r="AK702" t="s">
        <v>17173</v>
      </c>
      <c r="AL702" s="2">
        <v>0</v>
      </c>
      <c r="AM702" s="1" t="s">
        <v>7936</v>
      </c>
    </row>
    <row r="703" spans="1:39" ht="12.75" customHeight="1">
      <c r="A703" s="1"/>
      <c r="B703" s="1" t="s">
        <v>7937</v>
      </c>
      <c r="C703" s="1" t="s">
        <v>7938</v>
      </c>
      <c r="D703" s="3" t="str">
        <f ca="1">IFERROR(__xludf.DUMMYFUNCTION("PROPER(REGEXEXTRACT(B2027, ""(?:https?:\/\/)?(?:www\.)?([a-zA-Z0-9-]+)\.""))"),"Skyscanner")</f>
        <v>Skyscanner</v>
      </c>
      <c r="E703" s="1" t="s">
        <v>7939</v>
      </c>
      <c r="F703" s="1">
        <v>9.0952400000000004</v>
      </c>
      <c r="G703" s="1">
        <v>123.19143</v>
      </c>
      <c r="H703" s="1" t="s">
        <v>7940</v>
      </c>
      <c r="I703" s="1" t="s">
        <v>2622</v>
      </c>
      <c r="J703" s="1">
        <f>IF(K703="URBAN",1,IF(K703="SUBURBAN",2,IF(K703="RURAL",3,"")))</f>
        <v>3</v>
      </c>
      <c r="K703" s="1" t="s">
        <v>541</v>
      </c>
      <c r="L703" s="18">
        <v>46082</v>
      </c>
      <c r="M703" s="49">
        <v>0.58333333333333337</v>
      </c>
      <c r="N703" s="18">
        <v>46083</v>
      </c>
      <c r="O703" s="56">
        <v>0.5</v>
      </c>
      <c r="P703" s="31" t="str">
        <f>TEXT($L703, "dddd")</f>
        <v>Sunday</v>
      </c>
      <c r="Q703" s="39" t="s">
        <v>111</v>
      </c>
      <c r="R703" s="39">
        <v>1894</v>
      </c>
      <c r="S703" s="1" t="str">
        <f>IF(OR(MONTH(L703)=12, MONTH(L703)&lt;=5), "Dry Season", "Wet Season")</f>
        <v>Dry Season</v>
      </c>
      <c r="T703" s="1">
        <v>1</v>
      </c>
      <c r="U703" s="1">
        <v>1</v>
      </c>
      <c r="V703" s="1">
        <v>0</v>
      </c>
      <c r="W703" s="2">
        <f>IF(ISNUMBER(SEARCH("N/A", X703)), 0, 1)</f>
        <v>0</v>
      </c>
      <c r="X703" s="1" t="s">
        <v>44</v>
      </c>
      <c r="Y703" s="1"/>
      <c r="Z703" s="1"/>
      <c r="AA703" s="11" cm="1">
        <f t="array" ref="AA703">IF(ISBLANK(Y703), 0, VINCentyInvDistance(F703,G703,Y703,Z703))</f>
        <v>0</v>
      </c>
      <c r="AB703" s="1">
        <v>1</v>
      </c>
      <c r="AC703" s="1">
        <v>9.1999999999999993</v>
      </c>
      <c r="AD703" s="1">
        <v>3.2</v>
      </c>
      <c r="AE703" s="1">
        <v>33</v>
      </c>
      <c r="AF703" s="1">
        <v>1</v>
      </c>
      <c r="AG703" s="1" t="s">
        <v>7871</v>
      </c>
      <c r="AH703" s="1" t="s">
        <v>2466</v>
      </c>
      <c r="AI703" s="1" t="str">
        <f>TRIM(MID(SUBSTITUTE($H703,",",REPT(" ",200)),(LEN($H703)-LEN(SUBSTITUTE($H703,",",""))-2)*200+1,200))</f>
        <v>Negros Island Region</v>
      </c>
      <c r="AJ703" s="1" t="s">
        <v>55</v>
      </c>
      <c r="AK703" t="s">
        <v>17174</v>
      </c>
      <c r="AL703" s="2">
        <v>0</v>
      </c>
      <c r="AM703" s="1" t="s">
        <v>7941</v>
      </c>
    </row>
    <row r="704" spans="1:39" ht="12.75" customHeight="1">
      <c r="A704" s="1"/>
      <c r="B704" s="1" t="s">
        <v>7942</v>
      </c>
      <c r="C704" s="1" t="s">
        <v>7943</v>
      </c>
      <c r="D704" s="3" t="str">
        <f ca="1">IFERROR(__xludf.DUMMYFUNCTION("PROPER(REGEXEXTRACT(B2028, ""(?:https?:\/\/)?(?:www\.)?([a-zA-Z0-9-]+)\.""))"),"Google")</f>
        <v>Google</v>
      </c>
      <c r="E704" s="1" t="s">
        <v>7944</v>
      </c>
      <c r="F704" s="1">
        <v>9.0947306000000001</v>
      </c>
      <c r="G704" s="1">
        <v>123.1825248</v>
      </c>
      <c r="H704" s="1" t="s">
        <v>7927</v>
      </c>
      <c r="I704" s="1" t="s">
        <v>2622</v>
      </c>
      <c r="J704" s="1">
        <f>IF(K704="URBAN",1,IF(K704="SUBURBAN",2,IF(K704="RURAL",3,"")))</f>
        <v>3</v>
      </c>
      <c r="K704" s="1" t="s">
        <v>541</v>
      </c>
      <c r="L704" s="18">
        <v>46082</v>
      </c>
      <c r="M704" s="49">
        <v>0.625</v>
      </c>
      <c r="N704" s="18">
        <v>46083</v>
      </c>
      <c r="O704" s="56">
        <v>0.5</v>
      </c>
      <c r="P704" s="31" t="str">
        <f>TEXT($L704, "dddd")</f>
        <v>Sunday</v>
      </c>
      <c r="Q704" s="39" t="s">
        <v>111</v>
      </c>
      <c r="R704" s="39">
        <v>3061</v>
      </c>
      <c r="S704" s="1" t="str">
        <f>IF(OR(MONTH(L704)=12, MONTH(L704)&lt;=5), "Dry Season", "Wet Season")</f>
        <v>Dry Season</v>
      </c>
      <c r="T704" s="1">
        <v>1</v>
      </c>
      <c r="U704" s="1">
        <v>0</v>
      </c>
      <c r="V704" s="1">
        <v>1</v>
      </c>
      <c r="W704" s="2">
        <f>IF(ISNUMBER(SEARCH("N/A", X704)), 0, 1)</f>
        <v>1</v>
      </c>
      <c r="X704" s="1" t="s">
        <v>2629</v>
      </c>
      <c r="Y704" s="1">
        <v>9.5486699999999995</v>
      </c>
      <c r="Z704" s="1">
        <v>123.77356</v>
      </c>
      <c r="AA704" s="11" cm="1">
        <f t="array" ref="AA704">IF(ISBLANK(Y704), 0, VINCentyInvDistance(F704,G704,Y704,Z704))</f>
        <v>82077.558718792963</v>
      </c>
      <c r="AB704" s="1">
        <v>0</v>
      </c>
      <c r="AC704" s="1">
        <v>0</v>
      </c>
      <c r="AD704" s="1">
        <v>0</v>
      </c>
      <c r="AE704" s="1">
        <v>54</v>
      </c>
      <c r="AF704" s="1">
        <v>1</v>
      </c>
      <c r="AG704" s="1" t="s">
        <v>2630</v>
      </c>
      <c r="AH704" s="1" t="s">
        <v>2113</v>
      </c>
      <c r="AI704" s="1" t="str">
        <f>TRIM(MID(SUBSTITUTE($H704,",",REPT(" ",200)),(LEN($H704)-LEN(SUBSTITUTE($H704,",",""))-2)*200+1,200))</f>
        <v>Negros Island Region</v>
      </c>
      <c r="AJ704" s="1" t="s">
        <v>55</v>
      </c>
      <c r="AL704" s="2">
        <v>0</v>
      </c>
      <c r="AM704" s="1"/>
    </row>
    <row r="705" spans="1:39" ht="12.75" customHeight="1">
      <c r="A705" s="1"/>
      <c r="B705" s="1" t="s">
        <v>7945</v>
      </c>
      <c r="C705" s="1" t="s">
        <v>7946</v>
      </c>
      <c r="D705" s="3" t="str">
        <f ca="1">IFERROR(__xludf.DUMMYFUNCTION("PROPER(REGEXEXTRACT(B2029, ""(?:https?:\/\/)?(?:www\.)?([a-zA-Z0-9-]+)\.""))"),"Skyscanner")</f>
        <v>Skyscanner</v>
      </c>
      <c r="E705" s="1" t="s">
        <v>7947</v>
      </c>
      <c r="F705" s="1">
        <v>9.0948089999999997</v>
      </c>
      <c r="G705" s="1">
        <v>123.182464</v>
      </c>
      <c r="H705" s="1" t="s">
        <v>7927</v>
      </c>
      <c r="I705" s="1" t="s">
        <v>2622</v>
      </c>
      <c r="J705" s="1">
        <f>IF(K705="URBAN",1,IF(K705="SUBURBAN",2,IF(K705="RURAL",3,"")))</f>
        <v>3</v>
      </c>
      <c r="K705" s="1" t="s">
        <v>541</v>
      </c>
      <c r="L705" s="18">
        <v>46082</v>
      </c>
      <c r="M705" s="49">
        <v>8.3333333333333329E-2</v>
      </c>
      <c r="N705" s="18">
        <v>46083</v>
      </c>
      <c r="O705" s="56">
        <v>0.5</v>
      </c>
      <c r="P705" s="31" t="str">
        <f>TEXT($L705, "dddd")</f>
        <v>Sunday</v>
      </c>
      <c r="Q705" s="39" t="s">
        <v>111</v>
      </c>
      <c r="R705" s="39">
        <v>2122</v>
      </c>
      <c r="S705" s="1" t="str">
        <f>IF(OR(MONTH(L705)=12, MONTH(L705)&lt;=5), "Dry Season", "Wet Season")</f>
        <v>Dry Season</v>
      </c>
      <c r="T705" s="1">
        <v>1</v>
      </c>
      <c r="U705" s="1">
        <v>0</v>
      </c>
      <c r="V705" s="1">
        <v>1</v>
      </c>
      <c r="W705" s="2">
        <f>IF(ISNUMBER(SEARCH("N/A", X705)), 0, 1)</f>
        <v>0</v>
      </c>
      <c r="X705" s="1" t="s">
        <v>44</v>
      </c>
      <c r="Y705" s="1"/>
      <c r="Z705" s="1"/>
      <c r="AA705" s="11" cm="1">
        <f t="array" ref="AA705">IF(ISBLANK(Y705), 0, VINCentyInvDistance(F705,G705,Y705,Z705))</f>
        <v>0</v>
      </c>
      <c r="AB705" s="1">
        <v>0</v>
      </c>
      <c r="AC705" s="1">
        <v>0</v>
      </c>
      <c r="AD705" s="1">
        <v>0</v>
      </c>
      <c r="AE705" s="1">
        <v>246</v>
      </c>
      <c r="AF705" s="1">
        <v>1</v>
      </c>
      <c r="AG705" s="1" t="s">
        <v>7871</v>
      </c>
      <c r="AH705" s="1" t="s">
        <v>2466</v>
      </c>
      <c r="AI705" s="1" t="str">
        <f>TRIM(MID(SUBSTITUTE($H705,",",REPT(" ",200)),(LEN($H705)-LEN(SUBSTITUTE($H705,",",""))-2)*200+1,200))</f>
        <v>Negros Island Region</v>
      </c>
      <c r="AJ705" s="1" t="s">
        <v>55</v>
      </c>
      <c r="AK705" t="s">
        <v>17175</v>
      </c>
      <c r="AL705" s="2">
        <v>0</v>
      </c>
      <c r="AM705" s="1" t="s">
        <v>7948</v>
      </c>
    </row>
    <row r="706" spans="1:39" ht="12.75" customHeight="1">
      <c r="A706" s="1"/>
      <c r="B706" s="1" t="s">
        <v>7953</v>
      </c>
      <c r="C706" s="1" t="s">
        <v>7954</v>
      </c>
      <c r="D706" s="3" t="str">
        <f ca="1">IFERROR(__xludf.DUMMYFUNCTION("PROPER(REGEXEXTRACT(B2031, ""(?:https?:\/\/)?(?:www\.)?([a-zA-Z0-9-]+)\.""))"),"Google")</f>
        <v>Google</v>
      </c>
      <c r="E706" s="1" t="s">
        <v>7955</v>
      </c>
      <c r="F706" s="1">
        <v>9.0790000000000006</v>
      </c>
      <c r="G706" s="1">
        <v>123.26985999999999</v>
      </c>
      <c r="H706" s="1" t="s">
        <v>7956</v>
      </c>
      <c r="I706" s="1" t="s">
        <v>2622</v>
      </c>
      <c r="J706" s="1">
        <f>IF(K706="URBAN",1,IF(K706="SUBURBAN",2,IF(K706="RURAL",3,"")))</f>
        <v>3</v>
      </c>
      <c r="K706" s="1" t="s">
        <v>541</v>
      </c>
      <c r="L706" s="18">
        <v>46082</v>
      </c>
      <c r="M706" s="49">
        <v>0.625</v>
      </c>
      <c r="N706" s="18">
        <v>46083</v>
      </c>
      <c r="O706" s="56">
        <v>0.5</v>
      </c>
      <c r="P706" s="31" t="str">
        <f>TEXT($L706, "dddd")</f>
        <v>Sunday</v>
      </c>
      <c r="Q706" s="39" t="s">
        <v>111</v>
      </c>
      <c r="R706" s="39">
        <v>1180</v>
      </c>
      <c r="S706" s="1" t="str">
        <f>IF(OR(MONTH(L706)=12, MONTH(L706)&lt;=5), "Dry Season", "Wet Season")</f>
        <v>Dry Season</v>
      </c>
      <c r="T706" s="1">
        <v>1</v>
      </c>
      <c r="U706" s="1">
        <v>0</v>
      </c>
      <c r="V706" s="1">
        <v>0</v>
      </c>
      <c r="W706" s="2">
        <f>IF(ISNUMBER(SEARCH("N/A", X706)), 0, 1)</f>
        <v>0</v>
      </c>
      <c r="X706" s="1" t="s">
        <v>44</v>
      </c>
      <c r="Y706" s="1"/>
      <c r="Z706" s="1"/>
      <c r="AA706" s="11" cm="1">
        <f t="array" ref="AA706">IF(ISBLANK(Y706), 0, VINCentyInvDistance(F706,G706,Y706,Z706))</f>
        <v>0</v>
      </c>
      <c r="AB706" s="1">
        <v>0</v>
      </c>
      <c r="AC706" s="1">
        <v>0</v>
      </c>
      <c r="AD706" s="1">
        <v>0</v>
      </c>
      <c r="AE706" s="1">
        <v>7</v>
      </c>
      <c r="AF706" s="1">
        <v>1</v>
      </c>
      <c r="AG706" s="1" t="s">
        <v>3330</v>
      </c>
      <c r="AH706" s="1" t="s">
        <v>2466</v>
      </c>
      <c r="AI706" s="1" t="str">
        <f>TRIM(MID(SUBSTITUTE($H706,",",REPT(" ",200)),(LEN($H706)-LEN(SUBSTITUTE($H706,",",""))-2)*200+1,200))</f>
        <v>Negros Oriental</v>
      </c>
      <c r="AJ706" s="1" t="s">
        <v>55</v>
      </c>
      <c r="AL706" s="2">
        <v>0</v>
      </c>
      <c r="AM706" s="1" t="s">
        <v>7957</v>
      </c>
    </row>
    <row r="707" spans="1:39" ht="12.75" customHeight="1">
      <c r="A707" s="1"/>
      <c r="B707" s="1" t="s">
        <v>7958</v>
      </c>
      <c r="C707" s="1" t="s">
        <v>7959</v>
      </c>
      <c r="D707" s="3" t="str">
        <f ca="1">IFERROR(__xludf.DUMMYFUNCTION("PROPER(REGEXEXTRACT(B2032, ""(?:https?:\/\/)?(?:www\.)?([a-zA-Z0-9-]+)\.""))"),"Google")</f>
        <v>Google</v>
      </c>
      <c r="E707" s="1" t="s">
        <v>7960</v>
      </c>
      <c r="F707" s="1">
        <v>9.2839700000000001</v>
      </c>
      <c r="G707" s="1">
        <v>123.27388999999999</v>
      </c>
      <c r="H707" s="1" t="s">
        <v>7961</v>
      </c>
      <c r="I707" s="1" t="s">
        <v>2622</v>
      </c>
      <c r="J707" s="1">
        <f>IF(K707="URBAN",1,IF(K707="SUBURBAN",2,IF(K707="RURAL",3,"")))</f>
        <v>3</v>
      </c>
      <c r="K707" s="1" t="s">
        <v>541</v>
      </c>
      <c r="L707" s="18">
        <v>46082</v>
      </c>
      <c r="M707" s="49">
        <v>0.625</v>
      </c>
      <c r="N707" s="18">
        <v>46083</v>
      </c>
      <c r="O707" s="56">
        <v>0.5</v>
      </c>
      <c r="P707" s="31" t="str">
        <f>TEXT($L707, "dddd")</f>
        <v>Sunday</v>
      </c>
      <c r="Q707" s="39" t="s">
        <v>111</v>
      </c>
      <c r="R707" s="39">
        <v>17.100000000000001</v>
      </c>
      <c r="S707" s="1" t="str">
        <f>IF(OR(MONTH(L707)=12, MONTH(L707)&lt;=5), "Dry Season", "Wet Season")</f>
        <v>Dry Season</v>
      </c>
      <c r="T707" s="1">
        <v>1</v>
      </c>
      <c r="U707" s="1">
        <v>0</v>
      </c>
      <c r="V707" s="1">
        <v>1</v>
      </c>
      <c r="W707" s="2">
        <f>IF(ISNUMBER(SEARCH("N/A", X707)), 0, 1)</f>
        <v>0</v>
      </c>
      <c r="X707" s="1" t="s">
        <v>44</v>
      </c>
      <c r="Y707" s="1"/>
      <c r="Z707" s="1"/>
      <c r="AA707" s="11" cm="1">
        <f t="array" ref="AA707">IF(ISBLANK(Y707), 0, VINCentyInvDistance(F707,G707,Y707,Z707))</f>
        <v>0</v>
      </c>
      <c r="AB707" s="1">
        <v>0</v>
      </c>
      <c r="AC707" s="1">
        <v>0</v>
      </c>
      <c r="AD707" s="1">
        <v>0</v>
      </c>
      <c r="AE707" s="1">
        <v>322</v>
      </c>
      <c r="AF707" s="1">
        <v>1</v>
      </c>
      <c r="AG707" s="1" t="s">
        <v>2465</v>
      </c>
      <c r="AH707" s="1" t="s">
        <v>2466</v>
      </c>
      <c r="AI707" s="1" t="str">
        <f>TRIM(MID(SUBSTITUTE($H707,",",REPT(" ",200)),(LEN($H707)-LEN(SUBSTITUTE($H707,",",""))-2)*200+1,200))</f>
        <v>Negros Island Region</v>
      </c>
      <c r="AJ707" s="1" t="s">
        <v>55</v>
      </c>
      <c r="AL707" s="2">
        <v>0</v>
      </c>
      <c r="AM707" s="1" t="s">
        <v>7962</v>
      </c>
    </row>
    <row r="708" spans="1:39" ht="12.75" customHeight="1">
      <c r="A708" s="1"/>
      <c r="B708" s="1" t="s">
        <v>7963</v>
      </c>
      <c r="C708" s="1" t="s">
        <v>7964</v>
      </c>
      <c r="D708" s="3" t="str">
        <f ca="1">IFERROR(__xludf.DUMMYFUNCTION("PROPER(REGEXEXTRACT(B2033, ""(?:https?:\/\/)?(?:www\.)?([a-zA-Z0-9-]+)\.""))"),"Skyscanner")</f>
        <v>Skyscanner</v>
      </c>
      <c r="E708" s="1" t="s">
        <v>7965</v>
      </c>
      <c r="F708" s="1">
        <v>9.1597779999999993</v>
      </c>
      <c r="G708" s="1">
        <v>123.24428399999999</v>
      </c>
      <c r="H708" s="1" t="s">
        <v>7966</v>
      </c>
      <c r="I708" s="1" t="s">
        <v>2622</v>
      </c>
      <c r="J708" s="1">
        <f>IF(K708="URBAN",1,IF(K708="SUBURBAN",2,IF(K708="RURAL",3,"")))</f>
        <v>3</v>
      </c>
      <c r="K708" s="1" t="s">
        <v>541</v>
      </c>
      <c r="L708" s="18">
        <v>46082</v>
      </c>
      <c r="M708" s="49">
        <v>0.58333333333333337</v>
      </c>
      <c r="N708" s="18">
        <v>46083</v>
      </c>
      <c r="O708" s="56">
        <v>0.5</v>
      </c>
      <c r="P708" s="31" t="str">
        <f>TEXT($L708, "dddd")</f>
        <v>Sunday</v>
      </c>
      <c r="Q708" s="39" t="s">
        <v>111</v>
      </c>
      <c r="R708" s="39">
        <v>1156</v>
      </c>
      <c r="S708" s="1" t="str">
        <f>IF(OR(MONTH(L708)=12, MONTH(L708)&lt;=5), "Dry Season", "Wet Season")</f>
        <v>Dry Season</v>
      </c>
      <c r="T708" s="1">
        <v>1</v>
      </c>
      <c r="U708" s="1">
        <v>0</v>
      </c>
      <c r="V708" s="1">
        <v>0</v>
      </c>
      <c r="W708" s="2">
        <f>IF(ISNUMBER(SEARCH("N/A", X708)), 0, 1)</f>
        <v>0</v>
      </c>
      <c r="X708" s="1" t="s">
        <v>44</v>
      </c>
      <c r="Y708" s="1"/>
      <c r="Z708" s="1"/>
      <c r="AA708" s="11" cm="1">
        <f t="array" ref="AA708">IF(ISBLANK(Y708), 0, VINCentyInvDistance(F708,G708,Y708,Z708))</f>
        <v>0</v>
      </c>
      <c r="AB708" s="1">
        <v>0</v>
      </c>
      <c r="AC708" s="1">
        <v>9.4</v>
      </c>
      <c r="AD708" s="1">
        <v>3.9</v>
      </c>
      <c r="AE708" s="1">
        <v>996</v>
      </c>
      <c r="AF708" s="1">
        <v>1</v>
      </c>
      <c r="AG708" s="1" t="s">
        <v>3330</v>
      </c>
      <c r="AH708" s="1" t="s">
        <v>2466</v>
      </c>
      <c r="AI708" s="1"/>
      <c r="AJ708" s="1" t="s">
        <v>55</v>
      </c>
      <c r="AK708" t="s">
        <v>17177</v>
      </c>
      <c r="AL708" s="1">
        <v>4</v>
      </c>
      <c r="AM708" s="1" t="s">
        <v>7967</v>
      </c>
    </row>
    <row r="709" spans="1:39" ht="12.75" customHeight="1">
      <c r="A709" s="1"/>
      <c r="B709" s="1" t="s">
        <v>7979</v>
      </c>
      <c r="C709" s="1" t="s">
        <v>7980</v>
      </c>
      <c r="D709" s="3" t="str">
        <f ca="1">IFERROR(__xludf.DUMMYFUNCTION("PROPER(REGEXEXTRACT(B2036, ""(?:https?:\/\/)?(?:www\.)?([a-zA-Z0-9-]+)\.""))"),"Skyscanner")</f>
        <v>Skyscanner</v>
      </c>
      <c r="E709" s="1" t="s">
        <v>7981</v>
      </c>
      <c r="F709" s="1">
        <v>9.3242600000000007</v>
      </c>
      <c r="G709" s="1">
        <v>123.19435</v>
      </c>
      <c r="H709" s="1" t="s">
        <v>7982</v>
      </c>
      <c r="I709" s="1" t="s">
        <v>2622</v>
      </c>
      <c r="J709" s="1">
        <f>IF(K709="URBAN",1,IF(K709="SUBURBAN",2,IF(K709="RURAL",3,"")))</f>
        <v>3</v>
      </c>
      <c r="K709" s="1" t="s">
        <v>541</v>
      </c>
      <c r="L709" s="18">
        <v>46082</v>
      </c>
      <c r="M709" s="49">
        <v>0.5</v>
      </c>
      <c r="N709" s="18">
        <v>46083</v>
      </c>
      <c r="O709" s="56">
        <v>0.45833333333333331</v>
      </c>
      <c r="P709" s="31" t="str">
        <f>TEXT($L709, "dddd")</f>
        <v>Sunday</v>
      </c>
      <c r="Q709" s="39" t="s">
        <v>111</v>
      </c>
      <c r="R709" s="39">
        <v>1320</v>
      </c>
      <c r="S709" s="1" t="str">
        <f>IF(OR(MONTH(L709)=12, MONTH(L709)&lt;=5), "Dry Season", "Wet Season")</f>
        <v>Dry Season</v>
      </c>
      <c r="T709" s="1">
        <v>1</v>
      </c>
      <c r="U709" s="1">
        <v>0</v>
      </c>
      <c r="V709" s="1">
        <v>0</v>
      </c>
      <c r="W709" s="2">
        <f>IF(ISNUMBER(SEARCH("N/A", X709)), 0, 1)</f>
        <v>0</v>
      </c>
      <c r="X709" s="1" t="s">
        <v>44</v>
      </c>
      <c r="Y709" s="1"/>
      <c r="Z709" s="1"/>
      <c r="AA709" s="11" cm="1">
        <f t="array" ref="AA709">IF(ISBLANK(Y709), 0, VINCentyInvDistance(F709,G709,Y709,Z709))</f>
        <v>0</v>
      </c>
      <c r="AB709" s="1">
        <v>0</v>
      </c>
      <c r="AC709" s="1">
        <v>2</v>
      </c>
      <c r="AD709" s="1">
        <v>4.5999999999999996</v>
      </c>
      <c r="AE709" s="1">
        <v>1</v>
      </c>
      <c r="AF709" s="1">
        <v>1</v>
      </c>
      <c r="AG709" s="1" t="s">
        <v>7983</v>
      </c>
      <c r="AH709" s="1" t="s">
        <v>2466</v>
      </c>
      <c r="AI709" s="1" t="str">
        <f>TRIM(MID(SUBSTITUTE($H709,",",REPT(" ",200)),(LEN($H709)-LEN(SUBSTITUTE($H709,",",""))-2)*200+1,200))</f>
        <v>Negros Island Region</v>
      </c>
      <c r="AJ709" s="1" t="s">
        <v>55</v>
      </c>
      <c r="AK709" t="s">
        <v>17178</v>
      </c>
      <c r="AL709" s="2">
        <v>0</v>
      </c>
      <c r="AM709" s="1" t="s">
        <v>7984</v>
      </c>
    </row>
    <row r="710" spans="1:39" ht="12.75" customHeight="1">
      <c r="A710" s="1"/>
      <c r="B710" s="1" t="s">
        <v>7990</v>
      </c>
      <c r="C710" s="1" t="s">
        <v>7991</v>
      </c>
      <c r="D710" s="3" t="str">
        <f ca="1">IFERROR(__xludf.DUMMYFUNCTION("PROPER(REGEXEXTRACT(B2038, ""(?:https?:\/\/)?(?:www\.)?([a-zA-Z0-9-]+)\.""))"),"Skyscanner")</f>
        <v>Skyscanner</v>
      </c>
      <c r="E710" s="1" t="s">
        <v>7992</v>
      </c>
      <c r="F710" s="1">
        <v>9.1295699999999993</v>
      </c>
      <c r="G710" s="1">
        <v>123.22092000000001</v>
      </c>
      <c r="H710" s="1" t="s">
        <v>7993</v>
      </c>
      <c r="I710" s="1" t="s">
        <v>2622</v>
      </c>
      <c r="J710" s="1">
        <f>IF(K710="URBAN",1,IF(K710="SUBURBAN",2,IF(K710="RURAL",3,"")))</f>
        <v>3</v>
      </c>
      <c r="K710" s="1" t="s">
        <v>541</v>
      </c>
      <c r="L710" s="18">
        <v>46082</v>
      </c>
      <c r="M710" s="49">
        <v>0.5</v>
      </c>
      <c r="N710" s="18">
        <v>46083</v>
      </c>
      <c r="O710" s="56">
        <v>0.47916666666666669</v>
      </c>
      <c r="P710" s="31" t="str">
        <f>TEXT($L710, "dddd")</f>
        <v>Sunday</v>
      </c>
      <c r="Q710" s="39" t="s">
        <v>111</v>
      </c>
      <c r="R710" s="39">
        <v>1542</v>
      </c>
      <c r="S710" s="1" t="str">
        <f>IF(OR(MONTH(L710)=12, MONTH(L710)&lt;=5), "Dry Season", "Wet Season")</f>
        <v>Dry Season</v>
      </c>
      <c r="T710" s="1">
        <v>1</v>
      </c>
      <c r="U710" s="1">
        <v>1</v>
      </c>
      <c r="V710" s="1">
        <v>1</v>
      </c>
      <c r="W710" s="2">
        <f>IF(ISNUMBER(SEARCH("N/A", X710)), 0, 1)</f>
        <v>0</v>
      </c>
      <c r="X710" s="1" t="s">
        <v>44</v>
      </c>
      <c r="Y710" s="1"/>
      <c r="Z710" s="1"/>
      <c r="AA710" s="11" cm="1">
        <f t="array" ref="AA710">IF(ISBLANK(Y710), 0, VINCentyInvDistance(F710,G710,Y710,Z710))</f>
        <v>0</v>
      </c>
      <c r="AB710" s="1">
        <v>0</v>
      </c>
      <c r="AC710" s="1">
        <v>0</v>
      </c>
      <c r="AD710" s="1">
        <v>0</v>
      </c>
      <c r="AE710" s="1">
        <v>4</v>
      </c>
      <c r="AF710" s="1">
        <v>1</v>
      </c>
      <c r="AG710" s="1" t="s">
        <v>7871</v>
      </c>
      <c r="AH710" s="1" t="s">
        <v>2466</v>
      </c>
      <c r="AI710" s="1" t="str">
        <f>TRIM(MID(SUBSTITUTE($H710,",",REPT(" ",200)),(LEN($H710)-LEN(SUBSTITUTE($H710,",",""))-2)*200+1,200))</f>
        <v>Negros Island Region</v>
      </c>
      <c r="AJ710" s="1" t="s">
        <v>55</v>
      </c>
      <c r="AK710" t="s">
        <v>17180</v>
      </c>
      <c r="AL710" s="2">
        <v>0</v>
      </c>
      <c r="AM710" s="1" t="s">
        <v>7994</v>
      </c>
    </row>
    <row r="711" spans="1:39" ht="12.75" customHeight="1">
      <c r="A711" s="1"/>
      <c r="B711" s="1" t="s">
        <v>8000</v>
      </c>
      <c r="C711" s="1" t="s">
        <v>8001</v>
      </c>
      <c r="D711" s="3" t="str">
        <f ca="1">IFERROR(__xludf.DUMMYFUNCTION("PROPER(REGEXEXTRACT(B2040, ""(?:https?:\/\/)?(?:www\.)?([a-zA-Z0-9-]+)\.""))"),"Skyscanner")</f>
        <v>Skyscanner</v>
      </c>
      <c r="E711" s="1" t="s">
        <v>8002</v>
      </c>
      <c r="F711" s="1">
        <v>9.3261620000000001</v>
      </c>
      <c r="G711" s="1">
        <v>123.29816599999999</v>
      </c>
      <c r="H711" s="1" t="s">
        <v>8003</v>
      </c>
      <c r="I711" s="1" t="s">
        <v>2622</v>
      </c>
      <c r="J711" s="1">
        <f>IF(K711="URBAN",1,IF(K711="SUBURBAN",2,IF(K711="RURAL",3,"")))</f>
        <v>3</v>
      </c>
      <c r="K711" s="1" t="s">
        <v>541</v>
      </c>
      <c r="L711" s="18">
        <v>46082</v>
      </c>
      <c r="M711" s="49">
        <v>0.58333333333333337</v>
      </c>
      <c r="N711" s="18">
        <v>46083</v>
      </c>
      <c r="O711" s="56">
        <v>0.5</v>
      </c>
      <c r="P711" s="31" t="str">
        <f>TEXT($L711, "dddd")</f>
        <v>Sunday</v>
      </c>
      <c r="Q711" s="39" t="s">
        <v>111</v>
      </c>
      <c r="R711" s="39">
        <v>945</v>
      </c>
      <c r="S711" s="1" t="str">
        <f>IF(OR(MONTH(L711)=12, MONTH(L711)&lt;=5), "Dry Season", "Wet Season")</f>
        <v>Dry Season</v>
      </c>
      <c r="T711" s="1">
        <v>1</v>
      </c>
      <c r="U711" s="1">
        <v>0</v>
      </c>
      <c r="V711" s="1">
        <v>0</v>
      </c>
      <c r="W711" s="2">
        <f>IF(ISNUMBER(SEARCH("N/A", X711)), 0, 1)</f>
        <v>0</v>
      </c>
      <c r="X711" s="1" t="s">
        <v>44</v>
      </c>
      <c r="Y711" s="1"/>
      <c r="Z711" s="1"/>
      <c r="AA711" s="11" cm="1">
        <f t="array" ref="AA711">IF(ISBLANK(Y711), 0, VINCentyInvDistance(F711,G711,Y711,Z711))</f>
        <v>0</v>
      </c>
      <c r="AB711" s="1">
        <v>0</v>
      </c>
      <c r="AC711" s="1">
        <v>7.4</v>
      </c>
      <c r="AD711" s="1">
        <v>4.3</v>
      </c>
      <c r="AE711" s="1">
        <v>14</v>
      </c>
      <c r="AF711" s="1">
        <v>1</v>
      </c>
      <c r="AG711" s="1" t="s">
        <v>2465</v>
      </c>
      <c r="AH711" s="1" t="s">
        <v>2466</v>
      </c>
      <c r="AI711" s="1" t="str">
        <f>TRIM(MID(SUBSTITUTE($H711,",",REPT(" ",200)),(LEN($H711)-LEN(SUBSTITUTE($H711,",",""))-2)*200+1,200))</f>
        <v>Negros Island Region</v>
      </c>
      <c r="AJ711" s="1" t="s">
        <v>55</v>
      </c>
      <c r="AK711" t="s">
        <v>17182</v>
      </c>
      <c r="AL711" s="2">
        <v>0</v>
      </c>
      <c r="AM711" s="1" t="s">
        <v>8004</v>
      </c>
    </row>
    <row r="712" spans="1:39" ht="12.75" customHeight="1">
      <c r="A712" s="1"/>
      <c r="B712" s="1" t="s">
        <v>8005</v>
      </c>
      <c r="C712" s="1" t="s">
        <v>8006</v>
      </c>
      <c r="D712" s="3" t="str">
        <f ca="1">IFERROR(__xludf.DUMMYFUNCTION("PROPER(REGEXEXTRACT(B2041, ""(?:https?:\/\/)?(?:www\.)?([a-zA-Z0-9-]+)\.""))"),"Skyscanner")</f>
        <v>Skyscanner</v>
      </c>
      <c r="E712" s="1" t="s">
        <v>8007</v>
      </c>
      <c r="F712" s="1">
        <v>9.3272390000000005</v>
      </c>
      <c r="G712" s="1">
        <v>123.30417</v>
      </c>
      <c r="H712" s="1" t="s">
        <v>8008</v>
      </c>
      <c r="I712" s="1" t="s">
        <v>2622</v>
      </c>
      <c r="J712" s="1">
        <f>IF(K712="URBAN",1,IF(K712="SUBURBAN",2,IF(K712="RURAL",3,"")))</f>
        <v>3</v>
      </c>
      <c r="K712" s="1" t="s">
        <v>541</v>
      </c>
      <c r="L712" s="18">
        <v>46082</v>
      </c>
      <c r="M712" s="49">
        <v>0.625</v>
      </c>
      <c r="N712" s="18">
        <v>46083</v>
      </c>
      <c r="O712" s="56">
        <v>0.5</v>
      </c>
      <c r="P712" s="31" t="str">
        <f>TEXT($L712, "dddd")</f>
        <v>Sunday</v>
      </c>
      <c r="Q712" s="39" t="s">
        <v>111</v>
      </c>
      <c r="R712" s="39">
        <v>1927</v>
      </c>
      <c r="S712" s="1" t="str">
        <f>IF(OR(MONTH(L712)=12, MONTH(L712)&lt;=5), "Dry Season", "Wet Season")</f>
        <v>Dry Season</v>
      </c>
      <c r="T712" s="1">
        <v>1</v>
      </c>
      <c r="U712" s="1">
        <v>0</v>
      </c>
      <c r="V712" s="1">
        <v>0</v>
      </c>
      <c r="W712" s="2">
        <f>IF(ISNUMBER(SEARCH("N/A", X712)), 0, 1)</f>
        <v>0</v>
      </c>
      <c r="X712" s="1" t="s">
        <v>44</v>
      </c>
      <c r="Y712" s="1"/>
      <c r="Z712" s="1"/>
      <c r="AA712" s="11" cm="1">
        <f t="array" ref="AA712">IF(ISBLANK(Y712), 0, VINCentyInvDistance(F712,G712,Y712,Z712))</f>
        <v>0</v>
      </c>
      <c r="AB712" s="1">
        <v>0</v>
      </c>
      <c r="AC712" s="1">
        <v>8.6</v>
      </c>
      <c r="AD712" s="1">
        <v>0</v>
      </c>
      <c r="AE712" s="1">
        <v>223</v>
      </c>
      <c r="AF712" s="1">
        <v>1</v>
      </c>
      <c r="AG712" s="1" t="s">
        <v>2465</v>
      </c>
      <c r="AH712" s="1" t="s">
        <v>2466</v>
      </c>
      <c r="AI712" s="1" t="str">
        <f>TRIM(MID(SUBSTITUTE($H712,",",REPT(" ",200)),(LEN($H712)-LEN(SUBSTITUTE($H712,",",""))-2)*200+1,200))</f>
        <v>Negros Island Region</v>
      </c>
      <c r="AJ712" s="1" t="s">
        <v>55</v>
      </c>
      <c r="AL712" s="2">
        <v>0</v>
      </c>
      <c r="AM712" s="1" t="s">
        <v>8009</v>
      </c>
    </row>
    <row r="713" spans="1:39" ht="12.75" customHeight="1">
      <c r="A713" s="1"/>
      <c r="B713" s="1" t="s">
        <v>8010</v>
      </c>
      <c r="C713" s="1" t="s">
        <v>8011</v>
      </c>
      <c r="D713" s="3" t="str">
        <f ca="1">IFERROR(__xludf.DUMMYFUNCTION("PROPER(REGEXEXTRACT(B2042, ""(?:https?:\/\/)?(?:www\.)?([a-zA-Z0-9-]+)\.""))"),"Skyscanner")</f>
        <v>Skyscanner</v>
      </c>
      <c r="E713" s="1" t="s">
        <v>8012</v>
      </c>
      <c r="F713" s="1">
        <v>9.0578500000000002</v>
      </c>
      <c r="G713" s="1">
        <v>123.1357</v>
      </c>
      <c r="H713" s="1" t="s">
        <v>8013</v>
      </c>
      <c r="I713" s="1" t="s">
        <v>2622</v>
      </c>
      <c r="J713" s="1">
        <f>IF(K713="URBAN",1,IF(K713="SUBURBAN",2,IF(K713="RURAL",3,"")))</f>
        <v>3</v>
      </c>
      <c r="K713" s="1" t="s">
        <v>541</v>
      </c>
      <c r="L713" s="18">
        <v>46082</v>
      </c>
      <c r="M713" s="49">
        <v>0.58333333333333337</v>
      </c>
      <c r="N713" s="18">
        <v>46083</v>
      </c>
      <c r="O713" s="56">
        <v>0.5</v>
      </c>
      <c r="P713" s="31" t="str">
        <f>TEXT($L713, "dddd")</f>
        <v>Sunday</v>
      </c>
      <c r="Q713" s="39" t="s">
        <v>111</v>
      </c>
      <c r="R713" s="39">
        <v>7541</v>
      </c>
      <c r="S713" s="1" t="str">
        <f>IF(OR(MONTH(L713)=12, MONTH(L713)&lt;=5), "Dry Season", "Wet Season")</f>
        <v>Dry Season</v>
      </c>
      <c r="T713" s="1">
        <v>1</v>
      </c>
      <c r="U713" s="1">
        <v>1</v>
      </c>
      <c r="V713" s="1">
        <v>1</v>
      </c>
      <c r="W713" s="2">
        <f>IF(ISNUMBER(SEARCH("N/A", X713)), 0, 1)</f>
        <v>0</v>
      </c>
      <c r="X713" s="1" t="s">
        <v>44</v>
      </c>
      <c r="Y713" s="1"/>
      <c r="Z713" s="1"/>
      <c r="AA713" s="11" cm="1">
        <f t="array" ref="AA713">IF(ISBLANK(Y713), 0, VINCentyInvDistance(F713,G713,Y713,Z713))</f>
        <v>0</v>
      </c>
      <c r="AB713" s="1">
        <v>0</v>
      </c>
      <c r="AC713" s="1">
        <v>8</v>
      </c>
      <c r="AD713" s="1">
        <v>4</v>
      </c>
      <c r="AE713" s="1">
        <v>1</v>
      </c>
      <c r="AF713" s="1">
        <v>1</v>
      </c>
      <c r="AG713" s="1" t="s">
        <v>7871</v>
      </c>
      <c r="AH713" s="1" t="s">
        <v>2466</v>
      </c>
      <c r="AI713" s="1" t="str">
        <f>TRIM(MID(SUBSTITUTE($H713,",",REPT(" ",200)),(LEN($H713)-LEN(SUBSTITUTE($H713,",",""))-2)*200+1,200))</f>
        <v>Negros Oriental</v>
      </c>
      <c r="AJ713" s="1" t="s">
        <v>55</v>
      </c>
      <c r="AK713" t="s">
        <v>17183</v>
      </c>
      <c r="AL713" s="2">
        <v>0</v>
      </c>
      <c r="AM713" s="1" t="s">
        <v>8014</v>
      </c>
    </row>
    <row r="714" spans="1:39" ht="12.75" customHeight="1">
      <c r="A714" s="1"/>
      <c r="B714" s="1" t="s">
        <v>8015</v>
      </c>
      <c r="C714" s="1" t="s">
        <v>8016</v>
      </c>
      <c r="D714" s="3" t="str">
        <f ca="1">IFERROR(__xludf.DUMMYFUNCTION("PROPER(REGEXEXTRACT(B2043, ""(?:https?:\/\/)?(?:www\.)?([a-zA-Z0-9-]+)\.""))"),"Skyscanner")</f>
        <v>Skyscanner</v>
      </c>
      <c r="E714" s="1" t="s">
        <v>8017</v>
      </c>
      <c r="F714" s="1">
        <v>9.1307100000000005</v>
      </c>
      <c r="G714" s="1">
        <v>123.22177000000001</v>
      </c>
      <c r="H714" s="1" t="s">
        <v>8018</v>
      </c>
      <c r="I714" s="1" t="s">
        <v>2622</v>
      </c>
      <c r="J714" s="1">
        <f>IF(K714="URBAN",1,IF(K714="SUBURBAN",2,IF(K714="RURAL",3,"")))</f>
        <v>3</v>
      </c>
      <c r="K714" s="1" t="s">
        <v>541</v>
      </c>
      <c r="L714" s="18">
        <v>46082</v>
      </c>
      <c r="M714" s="49">
        <v>0.58333333333333337</v>
      </c>
      <c r="N714" s="18">
        <v>46083</v>
      </c>
      <c r="O714" s="56">
        <v>0.5</v>
      </c>
      <c r="P714" s="31" t="str">
        <f>TEXT($L714, "dddd")</f>
        <v>Sunday</v>
      </c>
      <c r="Q714" s="39" t="s">
        <v>111</v>
      </c>
      <c r="R714" s="39">
        <v>1051</v>
      </c>
      <c r="S714" s="1" t="str">
        <f>IF(OR(MONTH(L714)=12, MONTH(L714)&lt;=5), "Dry Season", "Wet Season")</f>
        <v>Dry Season</v>
      </c>
      <c r="T714" s="1">
        <v>1</v>
      </c>
      <c r="U714" s="1">
        <v>0</v>
      </c>
      <c r="V714" s="1">
        <v>0</v>
      </c>
      <c r="W714" s="2">
        <f>IF(ISNUMBER(SEARCH("N/A", X714)), 0, 1)</f>
        <v>0</v>
      </c>
      <c r="X714" s="1" t="s">
        <v>44</v>
      </c>
      <c r="Y714" s="1"/>
      <c r="Z714" s="1"/>
      <c r="AA714" s="11" cm="1">
        <f t="array" ref="AA714">IF(ISBLANK(Y714), 0, VINCentyInvDistance(F714,G714,Y714,Z714))</f>
        <v>0</v>
      </c>
      <c r="AB714" s="1">
        <v>0</v>
      </c>
      <c r="AC714" s="1">
        <v>2</v>
      </c>
      <c r="AD714" s="1">
        <v>4.4000000000000004</v>
      </c>
      <c r="AE714" s="1">
        <v>2</v>
      </c>
      <c r="AF714" s="1">
        <v>1</v>
      </c>
      <c r="AG714" s="1" t="s">
        <v>7871</v>
      </c>
      <c r="AH714" s="1" t="s">
        <v>2466</v>
      </c>
      <c r="AI714" s="1" t="str">
        <f>TRIM(MID(SUBSTITUTE($H714,",",REPT(" ",200)),(LEN($H714)-LEN(SUBSTITUTE($H714,",",""))-2)*200+1,200))</f>
        <v>Negros Island Region</v>
      </c>
      <c r="AJ714" s="1" t="s">
        <v>55</v>
      </c>
      <c r="AK714" t="s">
        <v>17184</v>
      </c>
      <c r="AL714" s="2">
        <v>0</v>
      </c>
      <c r="AM714" s="1" t="s">
        <v>8019</v>
      </c>
    </row>
    <row r="715" spans="1:39" ht="12.75" customHeight="1">
      <c r="A715" s="1"/>
      <c r="B715" s="1" t="s">
        <v>8034</v>
      </c>
      <c r="C715" s="1" t="s">
        <v>8035</v>
      </c>
      <c r="D715" s="3" t="str">
        <f ca="1">IFERROR(__xludf.DUMMYFUNCTION("PROPER(REGEXEXTRACT(B2047, ""(?:https?:\/\/)?(?:www\.)?([a-zA-Z0-9-]+)\.""))"),"Google")</f>
        <v>Google</v>
      </c>
      <c r="E715" s="1" t="s">
        <v>8036</v>
      </c>
      <c r="F715" s="1">
        <v>9.7294420000000006</v>
      </c>
      <c r="G715" s="1">
        <v>124.527545</v>
      </c>
      <c r="H715" s="1" t="s">
        <v>8037</v>
      </c>
      <c r="I715" s="1" t="s">
        <v>2622</v>
      </c>
      <c r="J715" s="1">
        <f>IF(K715="URBAN",1,IF(K715="SUBURBAN",2,IF(K715="RURAL",3,"")))</f>
        <v>3</v>
      </c>
      <c r="K715" s="1" t="s">
        <v>541</v>
      </c>
      <c r="L715" s="18">
        <v>46082</v>
      </c>
      <c r="M715" s="49">
        <v>0.625</v>
      </c>
      <c r="N715" s="18">
        <v>46083</v>
      </c>
      <c r="O715" s="56">
        <v>0.5</v>
      </c>
      <c r="P715" s="31" t="str">
        <f>TEXT($L715, "dddd")</f>
        <v>Sunday</v>
      </c>
      <c r="Q715" s="39" t="s">
        <v>111</v>
      </c>
      <c r="R715" s="39">
        <v>2110</v>
      </c>
      <c r="S715" s="1" t="str">
        <f>IF(OR(MONTH(L715)=12, MONTH(L715)&lt;=5), "Dry Season", "Wet Season")</f>
        <v>Dry Season</v>
      </c>
      <c r="T715" s="1">
        <v>1</v>
      </c>
      <c r="U715" s="1">
        <v>1</v>
      </c>
      <c r="V715" s="1">
        <v>0</v>
      </c>
      <c r="W715" s="2">
        <f>IF(ISNUMBER(SEARCH("N/A", X715)), 0, 1)</f>
        <v>0</v>
      </c>
      <c r="X715" s="1" t="s">
        <v>44</v>
      </c>
      <c r="Y715" s="1"/>
      <c r="Z715" s="1"/>
      <c r="AA715" s="11" cm="1">
        <f t="array" ref="AA715">IF(ISBLANK(Y715), 0, VINCentyInvDistance(F715,G715,Y715,Z715))</f>
        <v>0</v>
      </c>
      <c r="AB715" s="1">
        <v>0</v>
      </c>
      <c r="AC715" s="1">
        <v>0</v>
      </c>
      <c r="AD715" s="1">
        <v>0</v>
      </c>
      <c r="AE715" s="1">
        <v>113</v>
      </c>
      <c r="AF715" s="1">
        <v>1</v>
      </c>
      <c r="AG715" s="1" t="s">
        <v>2801</v>
      </c>
      <c r="AH715" s="1" t="s">
        <v>2113</v>
      </c>
      <c r="AI715" s="1"/>
      <c r="AJ715" s="1" t="s">
        <v>55</v>
      </c>
      <c r="AL715" s="1">
        <v>3</v>
      </c>
      <c r="AM715" s="1" t="s">
        <v>8038</v>
      </c>
    </row>
    <row r="716" spans="1:39" ht="12.75" customHeight="1">
      <c r="A716" s="1"/>
      <c r="B716" s="1" t="s">
        <v>8073</v>
      </c>
      <c r="C716" s="1" t="s">
        <v>8074</v>
      </c>
      <c r="D716" s="3" t="str">
        <f ca="1">IFERROR(__xludf.DUMMYFUNCTION("PROPER(REGEXEXTRACT(B2055, ""(?:https?:\/\/)?(?:www\.)?([a-zA-Z0-9-]+)\.""))"),"Skyscanner")</f>
        <v>Skyscanner</v>
      </c>
      <c r="E716" s="1" t="s">
        <v>8075</v>
      </c>
      <c r="F716" s="1">
        <v>9.3089489000000007</v>
      </c>
      <c r="G716" s="1">
        <v>123.3056497</v>
      </c>
      <c r="H716" s="1" t="s">
        <v>8076</v>
      </c>
      <c r="I716" s="1" t="s">
        <v>2622</v>
      </c>
      <c r="J716" s="1">
        <f>IF(K716="URBAN",1,IF(K716="SUBURBAN",2,IF(K716="RURAL",3,"")))</f>
        <v>3</v>
      </c>
      <c r="K716" s="1" t="s">
        <v>541</v>
      </c>
      <c r="L716" s="18">
        <v>46082</v>
      </c>
      <c r="M716" s="49">
        <v>0.58333333333333337</v>
      </c>
      <c r="N716" s="18">
        <v>46083</v>
      </c>
      <c r="O716" s="56">
        <v>0.45833333333333331</v>
      </c>
      <c r="P716" s="31" t="str">
        <f>TEXT($L716, "dddd")</f>
        <v>Sunday</v>
      </c>
      <c r="Q716" s="39" t="s">
        <v>111</v>
      </c>
      <c r="R716" s="39">
        <v>1373</v>
      </c>
      <c r="S716" s="1" t="str">
        <f>IF(OR(MONTH(L716)=12, MONTH(L716)&lt;=5), "Dry Season", "Wet Season")</f>
        <v>Dry Season</v>
      </c>
      <c r="T716" s="1">
        <v>1</v>
      </c>
      <c r="U716" s="1">
        <v>0</v>
      </c>
      <c r="V716" s="1">
        <v>1</v>
      </c>
      <c r="W716" s="2">
        <f>IF(ISNUMBER(SEARCH("N/A", X716)), 0, 1)</f>
        <v>1</v>
      </c>
      <c r="X716" s="1" t="s">
        <v>8077</v>
      </c>
      <c r="Y716" s="1">
        <v>9.3828885999999994</v>
      </c>
      <c r="Z716" s="1">
        <v>123.25802179999999</v>
      </c>
      <c r="AA716" s="11" cm="1">
        <f t="array" ref="AA716">IF(ISBLANK(Y716), 0, VINCentyInvDistance(F716,G716,Y716,Z716))</f>
        <v>9708.4181339466122</v>
      </c>
      <c r="AB716" s="1">
        <v>0</v>
      </c>
      <c r="AC716" s="1">
        <v>9.1999999999999993</v>
      </c>
      <c r="AD716" s="1">
        <v>4.0999999999999996</v>
      </c>
      <c r="AE716" s="1">
        <v>18</v>
      </c>
      <c r="AF716" s="1">
        <v>1</v>
      </c>
      <c r="AG716" s="1" t="s">
        <v>3167</v>
      </c>
      <c r="AH716" s="1" t="s">
        <v>2466</v>
      </c>
      <c r="AI716" s="1" t="str">
        <f>TRIM(MID(SUBSTITUTE($H716,",",REPT(" ",200)),(LEN($H716)-LEN(SUBSTITUTE($H716,",",""))-2)*200+1,200))</f>
        <v>Negros Island Region</v>
      </c>
      <c r="AJ716" s="1" t="s">
        <v>55</v>
      </c>
      <c r="AK716" t="s">
        <v>17191</v>
      </c>
      <c r="AL716" s="2">
        <v>0</v>
      </c>
      <c r="AM716" s="1"/>
    </row>
    <row r="717" spans="1:39" ht="12.75" customHeight="1">
      <c r="A717" s="1"/>
      <c r="B717" s="1" t="s">
        <v>8092</v>
      </c>
      <c r="C717" s="1" t="s">
        <v>8093</v>
      </c>
      <c r="D717" s="3" t="str">
        <f ca="1">IFERROR(__xludf.DUMMYFUNCTION("PROPER(REGEXEXTRACT(B2059, ""(?:https?:\/\/)?(?:www\.)?([a-zA-Z0-9-]+)\.""))"),"Google")</f>
        <v>Google</v>
      </c>
      <c r="E717" s="1" t="s">
        <v>8094</v>
      </c>
      <c r="F717" s="1">
        <v>9.2864400000000007</v>
      </c>
      <c r="G717" s="1">
        <v>123.2544</v>
      </c>
      <c r="H717" s="1" t="s">
        <v>8095</v>
      </c>
      <c r="I717" s="1" t="s">
        <v>2622</v>
      </c>
      <c r="J717" s="1">
        <f>IF(K717="URBAN",1,IF(K717="SUBURBAN",2,IF(K717="RURAL",3,"")))</f>
        <v>3</v>
      </c>
      <c r="K717" s="1" t="s">
        <v>541</v>
      </c>
      <c r="L717" s="18">
        <v>46082</v>
      </c>
      <c r="M717" s="49">
        <v>0.625</v>
      </c>
      <c r="N717" s="18">
        <v>46083</v>
      </c>
      <c r="O717" s="56">
        <v>0.5</v>
      </c>
      <c r="P717" s="31" t="str">
        <f>TEXT($L717, "dddd")</f>
        <v>Sunday</v>
      </c>
      <c r="Q717" s="39" t="s">
        <v>111</v>
      </c>
      <c r="R717" s="39">
        <v>2273</v>
      </c>
      <c r="S717" s="1" t="str">
        <f>IF(OR(MONTH(L717)=12, MONTH(L717)&lt;=5), "Dry Season", "Wet Season")</f>
        <v>Dry Season</v>
      </c>
      <c r="T717" s="1">
        <v>1</v>
      </c>
      <c r="U717" s="1">
        <v>0</v>
      </c>
      <c r="V717" s="1">
        <v>1</v>
      </c>
      <c r="W717" s="2">
        <f>IF(ISNUMBER(SEARCH("N/A", X717)), 0, 1)</f>
        <v>0</v>
      </c>
      <c r="X717" s="1" t="s">
        <v>44</v>
      </c>
      <c r="Y717" s="1"/>
      <c r="Z717" s="1"/>
      <c r="AA717" s="11" cm="1">
        <f t="array" ref="AA717">IF(ISBLANK(Y717), 0, VINCentyInvDistance(F717,G717,Y717,Z717))</f>
        <v>0</v>
      </c>
      <c r="AB717" s="1">
        <v>0</v>
      </c>
      <c r="AC717" s="1">
        <v>0</v>
      </c>
      <c r="AD717" s="1">
        <v>0</v>
      </c>
      <c r="AE717" s="1">
        <v>224</v>
      </c>
      <c r="AF717" s="1">
        <v>1</v>
      </c>
      <c r="AG717" s="1" t="s">
        <v>2465</v>
      </c>
      <c r="AH717" s="1" t="s">
        <v>2466</v>
      </c>
      <c r="AI717" s="1" t="str">
        <f>TRIM(MID(SUBSTITUTE($H717,",",REPT(" ",200)),(LEN($H717)-LEN(SUBSTITUTE($H717,",",""))-2)*200+1,200))</f>
        <v>Negros Island Region</v>
      </c>
      <c r="AJ717" s="1" t="s">
        <v>55</v>
      </c>
      <c r="AL717" s="2">
        <v>0</v>
      </c>
      <c r="AM717" s="1" t="s">
        <v>8096</v>
      </c>
    </row>
    <row r="718" spans="1:39" ht="12.75" customHeight="1">
      <c r="A718" s="1"/>
      <c r="B718" s="1" t="s">
        <v>8097</v>
      </c>
      <c r="C718" s="1" t="s">
        <v>8098</v>
      </c>
      <c r="D718" s="3" t="str">
        <f ca="1">IFERROR(__xludf.DUMMYFUNCTION("PROPER(REGEXEXTRACT(B2060, ""(?:https?:\/\/)?(?:www\.)?([a-zA-Z0-9-]+)\.""))"),"Skyscanner")</f>
        <v>Skyscanner</v>
      </c>
      <c r="E718" s="1" t="s">
        <v>8099</v>
      </c>
      <c r="F718" s="1">
        <v>9.3508300000000002</v>
      </c>
      <c r="G718" s="1">
        <v>123.15764</v>
      </c>
      <c r="H718" s="1" t="s">
        <v>8100</v>
      </c>
      <c r="I718" s="1" t="s">
        <v>2622</v>
      </c>
      <c r="J718" s="1">
        <f>IF(K718="URBAN",1,IF(K718="SUBURBAN",2,IF(K718="RURAL",3,"")))</f>
        <v>3</v>
      </c>
      <c r="K718" s="1" t="s">
        <v>541</v>
      </c>
      <c r="L718" s="18">
        <v>46082</v>
      </c>
      <c r="M718" s="49">
        <v>0.58333333333333337</v>
      </c>
      <c r="N718" s="18">
        <v>46083</v>
      </c>
      <c r="O718" s="56">
        <v>0.5</v>
      </c>
      <c r="P718" s="31" t="str">
        <f>TEXT($L718, "dddd")</f>
        <v>Sunday</v>
      </c>
      <c r="Q718" s="39" t="s">
        <v>111</v>
      </c>
      <c r="R718" s="39">
        <v>2004</v>
      </c>
      <c r="S718" s="1" t="str">
        <f>IF(OR(MONTH(L718)=12, MONTH(L718)&lt;=5), "Dry Season", "Wet Season")</f>
        <v>Dry Season</v>
      </c>
      <c r="T718" s="1">
        <v>1</v>
      </c>
      <c r="U718" s="1">
        <v>1</v>
      </c>
      <c r="V718" s="1">
        <v>1</v>
      </c>
      <c r="W718" s="2">
        <f>IF(ISNUMBER(SEARCH("N/A", X718)), 0, 1)</f>
        <v>0</v>
      </c>
      <c r="X718" s="1" t="s">
        <v>44</v>
      </c>
      <c r="Y718" s="1"/>
      <c r="Z718" s="1"/>
      <c r="AA718" s="11" cm="1">
        <f t="array" ref="AA718">IF(ISBLANK(Y718), 0, VINCentyInvDistance(F718,G718,Y718,Z718))</f>
        <v>0</v>
      </c>
      <c r="AB718" s="1">
        <v>1</v>
      </c>
      <c r="AC718" s="1">
        <v>7.4</v>
      </c>
      <c r="AD718" s="1">
        <v>3.9</v>
      </c>
      <c r="AE718" s="1">
        <v>22</v>
      </c>
      <c r="AF718" s="1">
        <v>1</v>
      </c>
      <c r="AG718" s="1" t="str">
        <f>TRIM(MID(SUBSTITUTE($H718,",",REPT(" ",200)),(LEN($H718)-LEN(SUBSTITUTE($H718,",",""))-4)*200+1,200))</f>
        <v>Sibulan</v>
      </c>
      <c r="AH718" s="1" t="str">
        <f>TRIM(MID(SUBSTITUTE($H718,",",REPT(" ",200)),(LEN($H718)-LEN(SUBSTITUTE($H718,",",""))-3)*200+1,200))</f>
        <v>Negros Oriental</v>
      </c>
      <c r="AI718" s="1" t="str">
        <f>TRIM(MID(SUBSTITUTE($H718,",",REPT(" ",200)),(LEN($H718)-LEN(SUBSTITUTE($H718,",",""))-2)*200+1,200))</f>
        <v>Negros Island Region</v>
      </c>
      <c r="AJ718" s="1" t="str">
        <f>TRIM(MID(SUBSTITUTE($H718,",",REPT(" ",200)),(LEN($H718)-LEN(SUBSTITUTE($H718,",",""))-0)*200+1,200))</f>
        <v>Philippines</v>
      </c>
      <c r="AK718" t="s">
        <v>17194</v>
      </c>
      <c r="AL718" s="2">
        <v>0</v>
      </c>
      <c r="AM718" s="1" t="s">
        <v>8101</v>
      </c>
    </row>
    <row r="719" spans="1:39" ht="12.75" customHeight="1">
      <c r="A719" s="1"/>
      <c r="B719" s="1" t="s">
        <v>8102</v>
      </c>
      <c r="C719" s="1" t="s">
        <v>8103</v>
      </c>
      <c r="D719" s="3" t="str">
        <f ca="1">IFERROR(__xludf.DUMMYFUNCTION("PROPER(REGEXEXTRACT(B2061, ""(?:https?:\/\/)?(?:www\.)?([a-zA-Z0-9-]+)\.""))"),"Skyscanner")</f>
        <v>Skyscanner</v>
      </c>
      <c r="E719" s="1" t="s">
        <v>8104</v>
      </c>
      <c r="F719" s="1">
        <v>9.3262060000000009</v>
      </c>
      <c r="G719" s="1">
        <v>123.306809</v>
      </c>
      <c r="H719" s="1" t="s">
        <v>8105</v>
      </c>
      <c r="I719" s="1" t="s">
        <v>2622</v>
      </c>
      <c r="J719" s="1">
        <f>IF(K719="URBAN",1,IF(K719="SUBURBAN",2,IF(K719="RURAL",3,"")))</f>
        <v>3</v>
      </c>
      <c r="K719" s="1" t="s">
        <v>541</v>
      </c>
      <c r="L719" s="18">
        <v>46082</v>
      </c>
      <c r="M719" s="49">
        <v>0.58333333333333337</v>
      </c>
      <c r="N719" s="18">
        <v>46083</v>
      </c>
      <c r="O719" s="56">
        <v>0.5</v>
      </c>
      <c r="P719" s="31" t="str">
        <f>TEXT($L719, "dddd")</f>
        <v>Sunday</v>
      </c>
      <c r="Q719" s="39" t="s">
        <v>111</v>
      </c>
      <c r="R719" s="39">
        <v>2301</v>
      </c>
      <c r="S719" s="1" t="str">
        <f>IF(OR(MONTH(L719)=12, MONTH(L719)&lt;=5), "Dry Season", "Wet Season")</f>
        <v>Dry Season</v>
      </c>
      <c r="T719" s="1">
        <v>1</v>
      </c>
      <c r="U719" s="1">
        <v>1</v>
      </c>
      <c r="V719" s="1">
        <v>1</v>
      </c>
      <c r="W719" s="2">
        <f>IF(ISNUMBER(SEARCH("N/A", X719)), 0, 1)</f>
        <v>0</v>
      </c>
      <c r="X719" s="1" t="s">
        <v>44</v>
      </c>
      <c r="Y719" s="1"/>
      <c r="Z719" s="1"/>
      <c r="AA719" s="11" cm="1">
        <f t="array" ref="AA719">IF(ISBLANK(Y719), 0, VINCentyInvDistance(F719,G719,Y719,Z719))</f>
        <v>0</v>
      </c>
      <c r="AB719" s="1">
        <v>0</v>
      </c>
      <c r="AC719" s="1">
        <v>9.8000000000000007</v>
      </c>
      <c r="AD719" s="1">
        <v>4</v>
      </c>
      <c r="AE719" s="1">
        <v>34</v>
      </c>
      <c r="AF719" s="1">
        <v>1</v>
      </c>
      <c r="AG719" s="1" t="s">
        <v>2465</v>
      </c>
      <c r="AH719" s="1" t="s">
        <v>2466</v>
      </c>
      <c r="AI719" s="1" t="str">
        <f>TRIM(MID(SUBSTITUTE($H719,",",REPT(" ",200)),(LEN($H719)-LEN(SUBSTITUTE($H719,",",""))-2)*200+1,200))</f>
        <v>Negros Island Region</v>
      </c>
      <c r="AJ719" s="1" t="s">
        <v>55</v>
      </c>
      <c r="AK719" t="s">
        <v>17195</v>
      </c>
      <c r="AL719" s="2">
        <v>0</v>
      </c>
      <c r="AM719" s="1" t="s">
        <v>8106</v>
      </c>
    </row>
    <row r="720" spans="1:39" ht="12.75" customHeight="1">
      <c r="A720" s="1"/>
      <c r="B720" s="1" t="s">
        <v>8116</v>
      </c>
      <c r="C720" s="1" t="s">
        <v>8117</v>
      </c>
      <c r="D720" s="3" t="str">
        <f ca="1">IFERROR(__xludf.DUMMYFUNCTION("PROPER(REGEXEXTRACT(B2064, ""(?:https?:\/\/)?(?:www\.)?([a-zA-Z0-9-]+)\.""))"),"Google")</f>
        <v>Google</v>
      </c>
      <c r="E720" s="1" t="s">
        <v>8118</v>
      </c>
      <c r="F720" s="1">
        <v>9.3290337999999995</v>
      </c>
      <c r="G720" s="1">
        <v>123.2907852</v>
      </c>
      <c r="H720" s="1" t="s">
        <v>8119</v>
      </c>
      <c r="I720" s="1" t="s">
        <v>2622</v>
      </c>
      <c r="J720" s="1">
        <f>IF(K720="URBAN",1,IF(K720="SUBURBAN",2,IF(K720="RURAL",3,"")))</f>
        <v>3</v>
      </c>
      <c r="K720" s="1" t="s">
        <v>541</v>
      </c>
      <c r="L720" s="18">
        <v>46082</v>
      </c>
      <c r="M720" s="49">
        <v>0.625</v>
      </c>
      <c r="N720" s="18">
        <v>46083</v>
      </c>
      <c r="O720" s="56">
        <v>0.5</v>
      </c>
      <c r="P720" s="31" t="str">
        <f>TEXT($L720, "dddd")</f>
        <v>Sunday</v>
      </c>
      <c r="Q720" s="39" t="s">
        <v>111</v>
      </c>
      <c r="R720" s="39">
        <v>4167</v>
      </c>
      <c r="S720" s="1" t="str">
        <f>IF(OR(MONTH(L720)=12, MONTH(L720)&lt;=5), "Dry Season", "Wet Season")</f>
        <v>Dry Season</v>
      </c>
      <c r="T720" s="1">
        <v>1</v>
      </c>
      <c r="U720" s="1">
        <v>1</v>
      </c>
      <c r="V720" s="1">
        <v>0</v>
      </c>
      <c r="W720" s="2">
        <f>IF(ISNUMBER(SEARCH("N/A", X720)), 0, 1)</f>
        <v>0</v>
      </c>
      <c r="X720" s="1" t="s">
        <v>44</v>
      </c>
      <c r="Y720" s="1"/>
      <c r="Z720" s="1"/>
      <c r="AA720" s="11" cm="1">
        <f t="array" ref="AA720">IF(ISBLANK(Y720), 0, VINCentyInvDistance(F720,G720,Y720,Z720))</f>
        <v>0</v>
      </c>
      <c r="AB720" s="1">
        <v>0</v>
      </c>
      <c r="AC720" s="1">
        <v>0</v>
      </c>
      <c r="AD720" s="1">
        <v>0</v>
      </c>
      <c r="AE720" s="1">
        <v>144</v>
      </c>
      <c r="AF720" s="1">
        <v>1</v>
      </c>
      <c r="AG720" s="1" t="str">
        <f>TRIM(MID(SUBSTITUTE($H720,",",REPT(" ",200)),(LEN($H720)-LEN(SUBSTITUTE($H720,",",""))-4)*200+1,200))</f>
        <v>Dumaguete</v>
      </c>
      <c r="AH720" s="1" t="str">
        <f>TRIM(MID(SUBSTITUTE($H720,",",REPT(" ",200)),(LEN($H720)-LEN(SUBSTITUTE($H720,",",""))-3)*200+1,200))</f>
        <v>Negros Oriental</v>
      </c>
      <c r="AI720" s="1" t="str">
        <f>TRIM(MID(SUBSTITUTE($H720,",",REPT(" ",200)),(LEN($H720)-LEN(SUBSTITUTE($H720,",",""))-2)*200+1,200))</f>
        <v>Negros Island Region</v>
      </c>
      <c r="AJ720" s="1" t="str">
        <f>TRIM(MID(SUBSTITUTE($H720,",",REPT(" ",200)),(LEN($H720)-LEN(SUBSTITUTE($H720,",",""))-0)*200+1,200))</f>
        <v>Philippines</v>
      </c>
      <c r="AL720" s="2">
        <v>0</v>
      </c>
      <c r="AM720" s="1"/>
    </row>
    <row r="721" spans="1:39" ht="12.75" customHeight="1">
      <c r="A721" s="1"/>
      <c r="B721" s="1" t="s">
        <v>8120</v>
      </c>
      <c r="C721" s="1" t="s">
        <v>8121</v>
      </c>
      <c r="D721" s="3" t="str">
        <f ca="1">IFERROR(__xludf.DUMMYFUNCTION("PROPER(REGEXEXTRACT(B2065, ""(?:https?:\/\/)?(?:www\.)?([a-zA-Z0-9-]+)\.""))"),"Skyscanner")</f>
        <v>Skyscanner</v>
      </c>
      <c r="E721" s="1" t="s">
        <v>8122</v>
      </c>
      <c r="F721" s="1">
        <v>9.329034</v>
      </c>
      <c r="G721" s="1">
        <v>123.290785</v>
      </c>
      <c r="H721" s="1" t="s">
        <v>8119</v>
      </c>
      <c r="I721" s="1" t="s">
        <v>2622</v>
      </c>
      <c r="J721" s="1">
        <f>IF(K721="URBAN",1,IF(K721="SUBURBAN",2,IF(K721="RURAL",3,"")))</f>
        <v>3</v>
      </c>
      <c r="K721" s="1" t="s">
        <v>541</v>
      </c>
      <c r="L721" s="18">
        <v>46082</v>
      </c>
      <c r="M721" s="49">
        <v>0.58333333333333337</v>
      </c>
      <c r="N721" s="18">
        <v>46083</v>
      </c>
      <c r="O721" s="56">
        <v>0.5</v>
      </c>
      <c r="P721" s="31" t="str">
        <f>TEXT($L721, "dddd")</f>
        <v>Sunday</v>
      </c>
      <c r="Q721" s="39" t="s">
        <v>111</v>
      </c>
      <c r="R721" s="39">
        <v>1137</v>
      </c>
      <c r="S721" s="1" t="str">
        <f>IF(OR(MONTH(L721)=12, MONTH(L721)&lt;=5), "Dry Season", "Wet Season")</f>
        <v>Dry Season</v>
      </c>
      <c r="T721" s="1">
        <v>1</v>
      </c>
      <c r="U721" s="1">
        <v>0</v>
      </c>
      <c r="V721" s="1">
        <v>0</v>
      </c>
      <c r="W721" s="2">
        <f>IF(ISNUMBER(SEARCH("N/A", X721)), 0, 1)</f>
        <v>0</v>
      </c>
      <c r="X721" s="1" t="s">
        <v>44</v>
      </c>
      <c r="Y721" s="1"/>
      <c r="Z721" s="1"/>
      <c r="AA721" s="11" cm="1">
        <f t="array" ref="AA721">IF(ISBLANK(Y721), 0, VINCentyInvDistance(F721,G721,Y721,Z721))</f>
        <v>0</v>
      </c>
      <c r="AB721" s="1">
        <v>0</v>
      </c>
      <c r="AC721" s="1">
        <v>9.6</v>
      </c>
      <c r="AD721" s="1">
        <v>3.8</v>
      </c>
      <c r="AE721" s="1">
        <v>91</v>
      </c>
      <c r="AF721" s="1">
        <v>1</v>
      </c>
      <c r="AG721" s="1" t="s">
        <v>2465</v>
      </c>
      <c r="AH721" s="1" t="s">
        <v>2466</v>
      </c>
      <c r="AI721" s="1"/>
      <c r="AJ721" s="1" t="s">
        <v>55</v>
      </c>
      <c r="AK721" t="s">
        <v>17198</v>
      </c>
      <c r="AL721" s="1">
        <v>3</v>
      </c>
      <c r="AM721" s="1" t="s">
        <v>8123</v>
      </c>
    </row>
    <row r="722" spans="1:39" ht="12.75" customHeight="1">
      <c r="A722" s="1"/>
      <c r="B722" s="1" t="s">
        <v>8124</v>
      </c>
      <c r="C722" s="1" t="s">
        <v>8125</v>
      </c>
      <c r="D722" s="3" t="str">
        <f ca="1">IFERROR(__xludf.DUMMYFUNCTION("PROPER(REGEXEXTRACT(B2066, ""(?:https?:\/\/)?(?:www\.)?([a-zA-Z0-9-]+)\.""))"),"Skyscanner")</f>
        <v>Skyscanner</v>
      </c>
      <c r="E722" s="1" t="s">
        <v>8126</v>
      </c>
      <c r="F722" s="1">
        <v>9.3258600000000005</v>
      </c>
      <c r="G722" s="1">
        <v>123.30672</v>
      </c>
      <c r="H722" s="1" t="s">
        <v>8105</v>
      </c>
      <c r="I722" s="1" t="s">
        <v>2622</v>
      </c>
      <c r="J722" s="1">
        <f>IF(K722="URBAN",1,IF(K722="SUBURBAN",2,IF(K722="RURAL",3,"")))</f>
        <v>3</v>
      </c>
      <c r="K722" s="1" t="s">
        <v>541</v>
      </c>
      <c r="L722" s="18">
        <v>46082</v>
      </c>
      <c r="M722" s="49">
        <v>0.58333333333333337</v>
      </c>
      <c r="N722" s="18">
        <v>46083</v>
      </c>
      <c r="O722" s="56">
        <v>0.54166666666666663</v>
      </c>
      <c r="P722" s="31" t="str">
        <f>TEXT($L722, "dddd")</f>
        <v>Sunday</v>
      </c>
      <c r="Q722" s="39" t="s">
        <v>111</v>
      </c>
      <c r="R722" s="39">
        <v>1885</v>
      </c>
      <c r="S722" s="1" t="str">
        <f>IF(OR(MONTH(L722)=12, MONTH(L722)&lt;=5), "Dry Season", "Wet Season")</f>
        <v>Dry Season</v>
      </c>
      <c r="T722" s="1">
        <v>1</v>
      </c>
      <c r="U722" s="1">
        <v>0</v>
      </c>
      <c r="V722" s="1">
        <v>0</v>
      </c>
      <c r="W722" s="2">
        <f>IF(ISNUMBER(SEARCH("N/A", X722)), 0, 1)</f>
        <v>0</v>
      </c>
      <c r="X722" s="1" t="s">
        <v>44</v>
      </c>
      <c r="Y722" s="1"/>
      <c r="Z722" s="1"/>
      <c r="AA722" s="11" cm="1">
        <f t="array" ref="AA722">IF(ISBLANK(Y722), 0, VINCentyInvDistance(F722,G722,Y722,Z722))</f>
        <v>0</v>
      </c>
      <c r="AB722" s="1">
        <v>0</v>
      </c>
      <c r="AC722" s="1">
        <v>6.6</v>
      </c>
      <c r="AD722" s="1">
        <v>4.5</v>
      </c>
      <c r="AE722" s="1">
        <v>3</v>
      </c>
      <c r="AF722" s="1">
        <v>1</v>
      </c>
      <c r="AG722" s="1" t="s">
        <v>2465</v>
      </c>
      <c r="AH722" s="1" t="s">
        <v>2466</v>
      </c>
      <c r="AI722" s="1" t="str">
        <f>TRIM(MID(SUBSTITUTE($H722,",",REPT(" ",200)),(LEN($H722)-LEN(SUBSTITUTE($H722,",",""))-2)*200+1,200))</f>
        <v>Negros Island Region</v>
      </c>
      <c r="AJ722" s="1" t="s">
        <v>55</v>
      </c>
      <c r="AK722" t="s">
        <v>17199</v>
      </c>
      <c r="AL722" s="2">
        <v>0</v>
      </c>
      <c r="AM722" s="1" t="s">
        <v>8127</v>
      </c>
    </row>
    <row r="723" spans="1:39" ht="12.75" customHeight="1">
      <c r="A723" s="1"/>
      <c r="B723" s="1" t="s">
        <v>8128</v>
      </c>
      <c r="C723" s="1" t="s">
        <v>8129</v>
      </c>
      <c r="D723" s="3" t="str">
        <f ca="1">IFERROR(__xludf.DUMMYFUNCTION("PROPER(REGEXEXTRACT(B2067, ""(?:https?:\/\/)?(?:www\.)?([a-zA-Z0-9-]+)\.""))"),"Skyscanner")</f>
        <v>Skyscanner</v>
      </c>
      <c r="E723" s="1" t="s">
        <v>8130</v>
      </c>
      <c r="F723" s="1">
        <v>9.3269599999999997</v>
      </c>
      <c r="G723" s="1">
        <v>123.30271999999999</v>
      </c>
      <c r="H723" s="1" t="s">
        <v>8131</v>
      </c>
      <c r="I723" s="1" t="s">
        <v>2622</v>
      </c>
      <c r="J723" s="1">
        <f>IF(K723="URBAN",1,IF(K723="SUBURBAN",2,IF(K723="RURAL",3,"")))</f>
        <v>3</v>
      </c>
      <c r="K723" s="1" t="s">
        <v>541</v>
      </c>
      <c r="L723" s="18">
        <v>46082</v>
      </c>
      <c r="M723" s="49">
        <v>0.58333333333333337</v>
      </c>
      <c r="N723" s="18">
        <v>46083</v>
      </c>
      <c r="O723" s="56">
        <v>0.5</v>
      </c>
      <c r="P723" s="31" t="str">
        <f>TEXT($L723, "dddd")</f>
        <v>Sunday</v>
      </c>
      <c r="Q723" s="39" t="s">
        <v>111</v>
      </c>
      <c r="R723" s="39">
        <v>1072</v>
      </c>
      <c r="S723" s="1" t="str">
        <f>IF(OR(MONTH(L723)=12, MONTH(L723)&lt;=5), "Dry Season", "Wet Season")</f>
        <v>Dry Season</v>
      </c>
      <c r="T723" s="1">
        <v>1</v>
      </c>
      <c r="U723" s="1">
        <v>0</v>
      </c>
      <c r="V723" s="1">
        <v>1</v>
      </c>
      <c r="W723" s="2">
        <f>IF(ISNUMBER(SEARCH("N/A", X723)), 0, 1)</f>
        <v>0</v>
      </c>
      <c r="X723" s="1" t="s">
        <v>44</v>
      </c>
      <c r="Y723" s="1"/>
      <c r="Z723" s="1"/>
      <c r="AA723" s="11" cm="1">
        <f t="array" ref="AA723">IF(ISBLANK(Y723), 0, VINCentyInvDistance(F723,G723,Y723,Z723))</f>
        <v>0</v>
      </c>
      <c r="AB723" s="1">
        <v>0</v>
      </c>
      <c r="AC723" s="1">
        <v>8</v>
      </c>
      <c r="AD723" s="1">
        <v>4.2</v>
      </c>
      <c r="AE723" s="1">
        <v>3</v>
      </c>
      <c r="AF723" s="1">
        <v>1</v>
      </c>
      <c r="AG723" s="1" t="s">
        <v>2465</v>
      </c>
      <c r="AH723" s="1" t="s">
        <v>2466</v>
      </c>
      <c r="AI723" s="1" t="str">
        <f>TRIM(MID(SUBSTITUTE($H723,",",REPT(" ",200)),(LEN($H723)-LEN(SUBSTITUTE($H723,",",""))-2)*200+1,200))</f>
        <v>Negros Island Region</v>
      </c>
      <c r="AJ723" s="1" t="s">
        <v>55</v>
      </c>
      <c r="AK723" t="s">
        <v>8132</v>
      </c>
      <c r="AL723" s="2">
        <v>0</v>
      </c>
      <c r="AM723" s="1" t="s">
        <v>8133</v>
      </c>
    </row>
    <row r="724" spans="1:39" ht="12.75" customHeight="1">
      <c r="A724" s="1"/>
      <c r="B724" s="1" t="s">
        <v>8134</v>
      </c>
      <c r="C724" s="1" t="s">
        <v>8135</v>
      </c>
      <c r="D724" s="3" t="str">
        <f ca="1">IFERROR(__xludf.DUMMYFUNCTION("PROPER(REGEXEXTRACT(B2068, ""(?:https?:\/\/)?(?:www\.)?([a-zA-Z0-9-]+)\.""))"),"Skyscanner")</f>
        <v>Skyscanner</v>
      </c>
      <c r="E724" s="1" t="s">
        <v>8136</v>
      </c>
      <c r="F724" s="1">
        <v>9.3265600000000006</v>
      </c>
      <c r="G724" s="1">
        <v>123.3014</v>
      </c>
      <c r="H724" s="1" t="s">
        <v>8137</v>
      </c>
      <c r="I724" s="1" t="s">
        <v>2622</v>
      </c>
      <c r="J724" s="1">
        <f>IF(K724="URBAN",1,IF(K724="SUBURBAN",2,IF(K724="RURAL",3,"")))</f>
        <v>3</v>
      </c>
      <c r="K724" s="1" t="s">
        <v>541</v>
      </c>
      <c r="L724" s="18">
        <v>46082</v>
      </c>
      <c r="M724" s="49">
        <v>0.58333333333333337</v>
      </c>
      <c r="N724" s="18">
        <v>46083</v>
      </c>
      <c r="O724" s="56">
        <v>0.5</v>
      </c>
      <c r="P724" s="31" t="str">
        <f>TEXT($L724, "dddd")</f>
        <v>Sunday</v>
      </c>
      <c r="Q724" s="39" t="s">
        <v>111</v>
      </c>
      <c r="R724" s="39">
        <v>2520</v>
      </c>
      <c r="S724" s="1" t="str">
        <f>IF(OR(MONTH(L724)=12, MONTH(L724)&lt;=5), "Dry Season", "Wet Season")</f>
        <v>Dry Season</v>
      </c>
      <c r="T724" s="1">
        <v>1</v>
      </c>
      <c r="U724" s="1">
        <v>1</v>
      </c>
      <c r="V724" s="1">
        <v>0</v>
      </c>
      <c r="W724" s="2">
        <f>IF(ISNUMBER(SEARCH("N/A", X724)), 0, 1)</f>
        <v>0</v>
      </c>
      <c r="X724" s="1" t="s">
        <v>44</v>
      </c>
      <c r="Y724" s="1"/>
      <c r="Z724" s="1"/>
      <c r="AA724" s="11" cm="1">
        <f t="array" ref="AA724">IF(ISBLANK(Y724), 0, VINCentyInvDistance(F724,G724,Y724,Z724))</f>
        <v>0</v>
      </c>
      <c r="AB724" s="1">
        <v>1</v>
      </c>
      <c r="AC724" s="1">
        <v>0</v>
      </c>
      <c r="AD724" s="1">
        <v>0</v>
      </c>
      <c r="AE724" s="1">
        <v>9</v>
      </c>
      <c r="AF724" s="1">
        <v>1</v>
      </c>
      <c r="AG724" s="1" t="s">
        <v>2465</v>
      </c>
      <c r="AH724" s="1" t="s">
        <v>2466</v>
      </c>
      <c r="AI724" s="1" t="str">
        <f>TRIM(MID(SUBSTITUTE($H724,",",REPT(" ",200)),(LEN($H724)-LEN(SUBSTITUTE($H724,",",""))-2)*200+1,200))</f>
        <v>Negros Island Region</v>
      </c>
      <c r="AJ724" s="1" t="s">
        <v>55</v>
      </c>
      <c r="AK724" t="s">
        <v>8138</v>
      </c>
      <c r="AL724" s="2">
        <v>0</v>
      </c>
      <c r="AM724" s="1" t="s">
        <v>8139</v>
      </c>
    </row>
    <row r="725" spans="1:39" ht="12.75" customHeight="1">
      <c r="A725" s="1"/>
      <c r="B725" s="1" t="s">
        <v>2467</v>
      </c>
      <c r="C725" s="1" t="s">
        <v>8159</v>
      </c>
      <c r="D725" s="3" t="str">
        <f ca="1">IFERROR(__xludf.DUMMYFUNCTION("PROPER(REGEXEXTRACT(B2073, ""(?:https?:\/\/)?(?:www\.)?([a-zA-Z0-9-]+)\.""))"),"Skyscanner")</f>
        <v>Skyscanner</v>
      </c>
      <c r="E725" s="1" t="s">
        <v>8160</v>
      </c>
      <c r="F725" s="1">
        <v>9.3193099999999998</v>
      </c>
      <c r="G725" s="1">
        <v>123.29298</v>
      </c>
      <c r="H725" s="1" t="s">
        <v>2470</v>
      </c>
      <c r="I725" s="1" t="s">
        <v>2622</v>
      </c>
      <c r="J725" s="1">
        <f>IF(K725="URBAN",1,IF(K725="SUBURBAN",2,IF(K725="RURAL",3,"")))</f>
        <v>3</v>
      </c>
      <c r="K725" s="1" t="s">
        <v>541</v>
      </c>
      <c r="L725" s="18">
        <v>46082</v>
      </c>
      <c r="M725" s="49">
        <v>0.58333333333333337</v>
      </c>
      <c r="N725" s="18">
        <v>46083</v>
      </c>
      <c r="O725" s="56">
        <v>0.45833333333333331</v>
      </c>
      <c r="P725" s="31" t="str">
        <f>TEXT($L725, "dddd")</f>
        <v>Sunday</v>
      </c>
      <c r="Q725" s="39" t="s">
        <v>111</v>
      </c>
      <c r="R725" s="39">
        <v>3002</v>
      </c>
      <c r="S725" s="1" t="str">
        <f>IF(OR(MONTH(L725)=12, MONTH(L725)&lt;=5), "Dry Season", "Wet Season")</f>
        <v>Dry Season</v>
      </c>
      <c r="T725" s="1">
        <v>1</v>
      </c>
      <c r="U725" s="1">
        <v>0</v>
      </c>
      <c r="V725" s="1">
        <v>0</v>
      </c>
      <c r="W725" s="2">
        <f>IF(ISNUMBER(SEARCH("N/A", X725)), 0, 1)</f>
        <v>0</v>
      </c>
      <c r="X725" s="1" t="s">
        <v>44</v>
      </c>
      <c r="Y725" s="1"/>
      <c r="Z725" s="1"/>
      <c r="AA725" s="11" cm="1">
        <f t="array" ref="AA725">IF(ISBLANK(Y725), 0, VINCentyInvDistance(F725,G725,Y725,Z725))</f>
        <v>0</v>
      </c>
      <c r="AB725" s="1">
        <v>0</v>
      </c>
      <c r="AC725" s="1">
        <v>9.1999999999999993</v>
      </c>
      <c r="AD725" s="1">
        <v>4.2</v>
      </c>
      <c r="AE725" s="1">
        <v>42</v>
      </c>
      <c r="AF725" s="1">
        <v>1</v>
      </c>
      <c r="AG725" s="1" t="s">
        <v>2465</v>
      </c>
      <c r="AH725" s="1" t="s">
        <v>2466</v>
      </c>
      <c r="AI725" s="1"/>
      <c r="AJ725" s="1" t="s">
        <v>55</v>
      </c>
      <c r="AK725" t="s">
        <v>16679</v>
      </c>
      <c r="AL725" s="1">
        <v>2</v>
      </c>
      <c r="AM725" s="1" t="s">
        <v>2471</v>
      </c>
    </row>
    <row r="726" spans="1:39" ht="12.75" customHeight="1">
      <c r="A726" s="1"/>
      <c r="B726" s="1" t="s">
        <v>8199</v>
      </c>
      <c r="C726" s="1" t="s">
        <v>8200</v>
      </c>
      <c r="D726" s="3" t="str">
        <f ca="1">IFERROR(__xludf.DUMMYFUNCTION("PROPER(REGEXEXTRACT(B2083, ""(?:https?:\/\/)?(?:www\.)?([a-zA-Z0-9-]+)\.""))"),"Google")</f>
        <v>Google</v>
      </c>
      <c r="E726" s="1" t="s">
        <v>8201</v>
      </c>
      <c r="F726" s="1">
        <v>9.3071847000000005</v>
      </c>
      <c r="G726" s="1">
        <v>123.305943</v>
      </c>
      <c r="H726" s="1" t="s">
        <v>8202</v>
      </c>
      <c r="I726" s="1" t="s">
        <v>2622</v>
      </c>
      <c r="J726" s="1">
        <f>IF(K726="URBAN",1,IF(K726="SUBURBAN",2,IF(K726="RURAL",3,"")))</f>
        <v>3</v>
      </c>
      <c r="K726" s="1" t="s">
        <v>541</v>
      </c>
      <c r="L726" s="18">
        <v>46082</v>
      </c>
      <c r="M726" s="49">
        <v>0.625</v>
      </c>
      <c r="N726" s="18">
        <v>46083</v>
      </c>
      <c r="O726" s="56">
        <v>0.5</v>
      </c>
      <c r="P726" s="31" t="str">
        <f>TEXT($L726, "dddd")</f>
        <v>Sunday</v>
      </c>
      <c r="Q726" s="39" t="s">
        <v>111</v>
      </c>
      <c r="R726" s="39">
        <v>1698</v>
      </c>
      <c r="S726" s="1" t="str">
        <f>IF(OR(MONTH(L726)=12, MONTH(L726)&lt;=5), "Dry Season", "Wet Season")</f>
        <v>Dry Season</v>
      </c>
      <c r="T726" s="1">
        <v>1</v>
      </c>
      <c r="U726" s="1">
        <v>0</v>
      </c>
      <c r="V726" s="1">
        <v>1</v>
      </c>
      <c r="W726" s="2">
        <f>IF(ISNUMBER(SEARCH("N/A", X726)), 0, 1)</f>
        <v>0</v>
      </c>
      <c r="X726" s="1" t="s">
        <v>44</v>
      </c>
      <c r="Y726" s="1"/>
      <c r="Z726" s="1"/>
      <c r="AA726" s="11" cm="1">
        <f t="array" ref="AA726">IF(ISBLANK(Y726), 0, VINCentyInvDistance(F726,G726,Y726,Z726))</f>
        <v>0</v>
      </c>
      <c r="AB726" s="1">
        <v>0</v>
      </c>
      <c r="AC726" s="1">
        <v>0</v>
      </c>
      <c r="AD726" s="1">
        <v>0</v>
      </c>
      <c r="AE726" s="1">
        <v>242</v>
      </c>
      <c r="AF726" s="1">
        <v>1</v>
      </c>
      <c r="AG726" s="1" t="str">
        <f>TRIM(MID(SUBSTITUTE($H726,",",REPT(" ",200)),(LEN($H726)-LEN(SUBSTITUTE($H726,",",""))-4)*200+1,200))</f>
        <v>Dumaguete</v>
      </c>
      <c r="AH726" s="1" t="str">
        <f>TRIM(MID(SUBSTITUTE($H726,",",REPT(" ",200)),(LEN($H726)-LEN(SUBSTITUTE($H726,",",""))-3)*200+1,200))</f>
        <v>Negros Oriental</v>
      </c>
      <c r="AI726" s="1" t="str">
        <f>TRIM(MID(SUBSTITUTE($H726,",",REPT(" ",200)),(LEN($H726)-LEN(SUBSTITUTE($H726,",",""))-2)*200+1,200))</f>
        <v>Negros Island Region</v>
      </c>
      <c r="AJ726" s="1" t="str">
        <f>TRIM(MID(SUBSTITUTE($H726,",",REPT(" ",200)),(LEN($H726)-LEN(SUBSTITUTE($H726,",",""))-0)*200+1,200))</f>
        <v>Philippines</v>
      </c>
      <c r="AL726" s="2">
        <v>0</v>
      </c>
      <c r="AM726" s="1"/>
    </row>
    <row r="727" spans="1:39" ht="12.75" customHeight="1">
      <c r="A727" s="1"/>
      <c r="B727" s="1" t="s">
        <v>8229</v>
      </c>
      <c r="C727" s="1" t="s">
        <v>8230</v>
      </c>
      <c r="D727" s="3" t="str">
        <f ca="1">IFERROR(__xludf.DUMMYFUNCTION("PROPER(REGEXEXTRACT(B2089, ""(?:https?:\/\/)?(?:www\.)?([a-zA-Z0-9-]+)\.""))"),"Skyscanner")</f>
        <v>Skyscanner</v>
      </c>
      <c r="E727" s="1" t="s">
        <v>8231</v>
      </c>
      <c r="F727" s="1">
        <v>9.3016500000000004</v>
      </c>
      <c r="G727" s="1">
        <v>123.29832</v>
      </c>
      <c r="H727" s="1" t="s">
        <v>8232</v>
      </c>
      <c r="I727" s="1" t="s">
        <v>2622</v>
      </c>
      <c r="J727" s="1">
        <f>IF(K727="URBAN",1,IF(K727="SUBURBAN",2,IF(K727="RURAL",3,"")))</f>
        <v>3</v>
      </c>
      <c r="K727" s="1" t="s">
        <v>541</v>
      </c>
      <c r="L727" s="18">
        <v>46082</v>
      </c>
      <c r="M727" s="49">
        <v>0.54166666666666663</v>
      </c>
      <c r="N727" s="18">
        <v>46083</v>
      </c>
      <c r="O727" s="56">
        <v>0.5</v>
      </c>
      <c r="P727" s="31" t="str">
        <f>TEXT($L727, "dddd")</f>
        <v>Sunday</v>
      </c>
      <c r="Q727" s="39" t="s">
        <v>111</v>
      </c>
      <c r="R727" s="39">
        <v>1678</v>
      </c>
      <c r="S727" s="1" t="str">
        <f>IF(OR(MONTH(L727)=12, MONTH(L727)&lt;=5), "Dry Season", "Wet Season")</f>
        <v>Dry Season</v>
      </c>
      <c r="T727" s="1">
        <v>1</v>
      </c>
      <c r="U727" s="1">
        <v>0</v>
      </c>
      <c r="V727" s="1">
        <v>0</v>
      </c>
      <c r="W727" s="2">
        <f>IF(ISNUMBER(SEARCH("N/A", X727)), 0, 1)</f>
        <v>0</v>
      </c>
      <c r="X727" s="1" t="s">
        <v>44</v>
      </c>
      <c r="Y727" s="1"/>
      <c r="Z727" s="1"/>
      <c r="AA727" s="11" cm="1">
        <f t="array" ref="AA727">IF(ISBLANK(Y727), 0, VINCentyInvDistance(F727,G727,Y727,Z727))</f>
        <v>0</v>
      </c>
      <c r="AB727" s="1">
        <v>0</v>
      </c>
      <c r="AC727" s="1">
        <v>0</v>
      </c>
      <c r="AD727" s="1">
        <v>0</v>
      </c>
      <c r="AE727" s="1">
        <v>356</v>
      </c>
      <c r="AF727" s="1">
        <v>1</v>
      </c>
      <c r="AG727" s="1" t="s">
        <v>2465</v>
      </c>
      <c r="AH727" s="1" t="s">
        <v>2466</v>
      </c>
      <c r="AI727" s="1" t="str">
        <f>TRIM(MID(SUBSTITUTE($H727,",",REPT(" ",200)),(LEN($H727)-LEN(SUBSTITUTE($H727,",",""))-2)*200+1,200))</f>
        <v>Negros Island Region</v>
      </c>
      <c r="AJ727" s="1" t="s">
        <v>55</v>
      </c>
      <c r="AK727" t="s">
        <v>17209</v>
      </c>
      <c r="AL727" s="2">
        <v>0</v>
      </c>
      <c r="AM727" s="1" t="s">
        <v>8233</v>
      </c>
    </row>
    <row r="728" spans="1:39" ht="12.75" customHeight="1">
      <c r="A728" s="1"/>
      <c r="B728" s="1" t="s">
        <v>8246</v>
      </c>
      <c r="C728" s="1" t="s">
        <v>8247</v>
      </c>
      <c r="D728" s="3" t="str">
        <f ca="1">IFERROR(__xludf.DUMMYFUNCTION("PROPER(REGEXEXTRACT(B2092, ""(?:https?:\/\/)?(?:www\.)?([a-zA-Z0-9-]+)\.""))"),"Skyscanner")</f>
        <v>Skyscanner</v>
      </c>
      <c r="E728" s="1" t="s">
        <v>8248</v>
      </c>
      <c r="F728" s="1">
        <v>9.3178449000000008</v>
      </c>
      <c r="G728" s="1">
        <v>123.2971618</v>
      </c>
      <c r="H728" s="1" t="s">
        <v>8249</v>
      </c>
      <c r="I728" s="1" t="s">
        <v>2622</v>
      </c>
      <c r="J728" s="1">
        <f>IF(K728="URBAN",1,IF(K728="SUBURBAN",2,IF(K728="RURAL",3,"")))</f>
        <v>3</v>
      </c>
      <c r="K728" s="1" t="s">
        <v>541</v>
      </c>
      <c r="L728" s="18">
        <v>46082</v>
      </c>
      <c r="M728" s="49">
        <v>0.58333333333333337</v>
      </c>
      <c r="N728" s="18">
        <v>46083</v>
      </c>
      <c r="O728" s="56">
        <v>0.41666666666666669</v>
      </c>
      <c r="P728" s="31" t="str">
        <f>TEXT($L728, "dddd")</f>
        <v>Sunday</v>
      </c>
      <c r="Q728" s="39" t="s">
        <v>111</v>
      </c>
      <c r="R728" s="39">
        <v>1205</v>
      </c>
      <c r="S728" s="1" t="str">
        <f>IF(OR(MONTH(L728)=12, MONTH(L728)&lt;=5), "Dry Season", "Wet Season")</f>
        <v>Dry Season</v>
      </c>
      <c r="T728" s="1">
        <v>1</v>
      </c>
      <c r="U728" s="1">
        <v>0</v>
      </c>
      <c r="V728" s="1">
        <v>0</v>
      </c>
      <c r="W728" s="2">
        <f>IF(ISNUMBER(SEARCH("N/A", X728)), 0, 1)</f>
        <v>1</v>
      </c>
      <c r="X728" s="1" t="s">
        <v>8077</v>
      </c>
      <c r="Y728" s="1">
        <v>9.3828885999999994</v>
      </c>
      <c r="Z728" s="1">
        <v>123.25802179999999</v>
      </c>
      <c r="AA728" s="11" cm="1">
        <f t="array" ref="AA728">IF(ISBLANK(Y728), 0, VINCentyInvDistance(F728,G728,Y728,Z728))</f>
        <v>8380.9657929009882</v>
      </c>
      <c r="AB728" s="1">
        <v>1</v>
      </c>
      <c r="AC728" s="1">
        <v>9.6</v>
      </c>
      <c r="AD728" s="1">
        <v>4.3</v>
      </c>
      <c r="AE728" s="1">
        <v>72</v>
      </c>
      <c r="AF728" s="1">
        <v>1</v>
      </c>
      <c r="AG728" s="1" t="s">
        <v>3167</v>
      </c>
      <c r="AH728" s="1" t="s">
        <v>2466</v>
      </c>
      <c r="AI728" s="1" t="str">
        <f>TRIM(MID(SUBSTITUTE($H728,",",REPT(" ",200)),(LEN($H728)-LEN(SUBSTITUTE($H728,",",""))-2)*200+1,200))</f>
        <v>Negros Island Region</v>
      </c>
      <c r="AJ728" s="1" t="s">
        <v>55</v>
      </c>
      <c r="AK728" t="s">
        <v>17210</v>
      </c>
      <c r="AL728" s="2">
        <v>0</v>
      </c>
      <c r="AM728" s="1"/>
    </row>
    <row r="729" spans="1:39" ht="12.75" customHeight="1">
      <c r="A729" s="1"/>
      <c r="B729" s="1" t="s">
        <v>8250</v>
      </c>
      <c r="C729" s="1" t="s">
        <v>8251</v>
      </c>
      <c r="D729" s="3" t="str">
        <f ca="1">IFERROR(__xludf.DUMMYFUNCTION("PROPER(REGEXEXTRACT(B2093, ""(?:https?:\/\/)?(?:www\.)?([a-zA-Z0-9-]+)\.""))"),"Skyscanner")</f>
        <v>Skyscanner</v>
      </c>
      <c r="E729" s="1" t="s">
        <v>8252</v>
      </c>
      <c r="F729" s="1">
        <v>9.3178900000000002</v>
      </c>
      <c r="G729" s="1">
        <v>123.29931000000001</v>
      </c>
      <c r="H729" s="1" t="s">
        <v>8253</v>
      </c>
      <c r="I729" s="1" t="s">
        <v>2622</v>
      </c>
      <c r="J729" s="1">
        <f>IF(K729="URBAN",1,IF(K729="SUBURBAN",2,IF(K729="RURAL",3,"")))</f>
        <v>3</v>
      </c>
      <c r="K729" s="1" t="s">
        <v>541</v>
      </c>
      <c r="L729" s="18">
        <v>46082</v>
      </c>
      <c r="M729" s="49">
        <v>0.58333333333333337</v>
      </c>
      <c r="N729" s="18">
        <v>46083</v>
      </c>
      <c r="O729" s="56">
        <v>0.5</v>
      </c>
      <c r="P729" s="31" t="str">
        <f>TEXT($L729, "dddd")</f>
        <v>Sunday</v>
      </c>
      <c r="Q729" s="39" t="s">
        <v>111</v>
      </c>
      <c r="R729" s="39">
        <v>3483</v>
      </c>
      <c r="S729" s="1" t="str">
        <f>IF(OR(MONTH(L729)=12, MONTH(L729)&lt;=5), "Dry Season", "Wet Season")</f>
        <v>Dry Season</v>
      </c>
      <c r="T729" s="1">
        <v>1</v>
      </c>
      <c r="U729" s="1">
        <v>0</v>
      </c>
      <c r="V729" s="1">
        <v>1</v>
      </c>
      <c r="W729" s="2">
        <f>IF(ISNUMBER(SEARCH("N/A", X729)), 0, 1)</f>
        <v>0</v>
      </c>
      <c r="X729" s="1" t="s">
        <v>44</v>
      </c>
      <c r="Y729" s="1"/>
      <c r="Z729" s="1"/>
      <c r="AA729" s="11" cm="1">
        <f t="array" ref="AA729">IF(ISBLANK(Y729), 0, VINCentyInvDistance(F729,G729,Y729,Z729))</f>
        <v>0</v>
      </c>
      <c r="AB729" s="1">
        <v>0</v>
      </c>
      <c r="AC729" s="1">
        <v>7.8</v>
      </c>
      <c r="AD729" s="1">
        <v>4.7</v>
      </c>
      <c r="AE729" s="1">
        <v>139</v>
      </c>
      <c r="AF729" s="1">
        <v>1</v>
      </c>
      <c r="AG729" s="1" t="s">
        <v>2465</v>
      </c>
      <c r="AH729" s="1" t="s">
        <v>2466</v>
      </c>
      <c r="AI729" s="1" t="str">
        <f>TRIM(MID(SUBSTITUTE($H729,",",REPT(" ",200)),(LEN($H729)-LEN(SUBSTITUTE($H729,",",""))-2)*200+1,200))</f>
        <v>Negros Island Region</v>
      </c>
      <c r="AJ729" s="1" t="s">
        <v>55</v>
      </c>
      <c r="AK729" t="s">
        <v>17211</v>
      </c>
      <c r="AL729" s="2">
        <v>0</v>
      </c>
      <c r="AM729" s="1" t="s">
        <v>8254</v>
      </c>
    </row>
    <row r="730" spans="1:39" ht="12.75" customHeight="1">
      <c r="A730" s="1"/>
      <c r="B730" s="1" t="s">
        <v>8265</v>
      </c>
      <c r="C730" s="1" t="s">
        <v>8266</v>
      </c>
      <c r="D730" s="3" t="str">
        <f ca="1">IFERROR(__xludf.DUMMYFUNCTION("PROPER(REGEXEXTRACT(B2096, ""(?:https?:\/\/)?(?:www\.)?([a-zA-Z0-9-]+)\.""))"),"Skyscanner")</f>
        <v>Skyscanner</v>
      </c>
      <c r="E730" s="1" t="s">
        <v>8267</v>
      </c>
      <c r="F730" s="1">
        <v>9.3434899999999992</v>
      </c>
      <c r="G730" s="1">
        <v>123.23287000000001</v>
      </c>
      <c r="H730" s="1" t="s">
        <v>8264</v>
      </c>
      <c r="I730" s="1" t="s">
        <v>2622</v>
      </c>
      <c r="J730" s="1">
        <f>IF(K730="URBAN",1,IF(K730="SUBURBAN",2,IF(K730="RURAL",3,"")))</f>
        <v>3</v>
      </c>
      <c r="K730" s="1" t="s">
        <v>541</v>
      </c>
      <c r="L730" s="18">
        <v>46082</v>
      </c>
      <c r="M730" s="49">
        <v>0.58333333333333337</v>
      </c>
      <c r="N730" s="18">
        <v>46083</v>
      </c>
      <c r="O730" s="56">
        <v>0.5</v>
      </c>
      <c r="P730" s="31" t="str">
        <f>TEXT($L730, "dddd")</f>
        <v>Sunday</v>
      </c>
      <c r="Q730" s="39" t="s">
        <v>111</v>
      </c>
      <c r="R730" s="39">
        <v>1999</v>
      </c>
      <c r="S730" s="1" t="str">
        <f>IF(OR(MONTH(L730)=12, MONTH(L730)&lt;=5), "Dry Season", "Wet Season")</f>
        <v>Dry Season</v>
      </c>
      <c r="T730" s="1">
        <v>1</v>
      </c>
      <c r="U730" s="1">
        <v>1</v>
      </c>
      <c r="V730" s="1">
        <v>1</v>
      </c>
      <c r="W730" s="2">
        <f>IF(ISNUMBER(SEARCH("N/A", X730)), 0, 1)</f>
        <v>0</v>
      </c>
      <c r="X730" s="1" t="s">
        <v>44</v>
      </c>
      <c r="Y730" s="1"/>
      <c r="Z730" s="1"/>
      <c r="AA730" s="11" cm="1">
        <f t="array" ref="AA730">IF(ISBLANK(Y730), 0, VINCentyInvDistance(F730,G730,Y730,Z730))</f>
        <v>0</v>
      </c>
      <c r="AB730" s="1">
        <v>0</v>
      </c>
      <c r="AC730" s="1">
        <v>0</v>
      </c>
      <c r="AD730" s="1">
        <v>0</v>
      </c>
      <c r="AE730" s="1">
        <v>106</v>
      </c>
      <c r="AF730" s="1">
        <v>1</v>
      </c>
      <c r="AG730" s="1" t="s">
        <v>8268</v>
      </c>
      <c r="AH730" s="1" t="s">
        <v>2466</v>
      </c>
      <c r="AI730" s="1" t="str">
        <f>TRIM(MID(SUBSTITUTE($H730,",",REPT(" ",200)),(LEN($H730)-LEN(SUBSTITUTE($H730,",",""))-2)*200+1,200))</f>
        <v>Negros Island Region</v>
      </c>
      <c r="AJ730" s="1" t="s">
        <v>55</v>
      </c>
      <c r="AK730" t="s">
        <v>17212</v>
      </c>
      <c r="AL730" s="2">
        <v>0</v>
      </c>
      <c r="AM730" s="1" t="s">
        <v>8269</v>
      </c>
    </row>
    <row r="731" spans="1:39" ht="12.75" customHeight="1">
      <c r="A731" s="1"/>
      <c r="B731" s="1" t="s">
        <v>8277</v>
      </c>
      <c r="C731" s="1" t="s">
        <v>8278</v>
      </c>
      <c r="D731" s="3" t="str">
        <f ca="1">IFERROR(__xludf.DUMMYFUNCTION("PROPER(REGEXEXTRACT(B2098, ""(?:https?:\/\/)?(?:www\.)?([a-zA-Z0-9-]+)\.""))"),"Skyscanner")</f>
        <v>Skyscanner</v>
      </c>
      <c r="E731" s="1" t="s">
        <v>8279</v>
      </c>
      <c r="F731" s="1">
        <v>9.2802600000000002</v>
      </c>
      <c r="G731" s="1">
        <v>123.19137000000001</v>
      </c>
      <c r="H731" s="1" t="s">
        <v>8280</v>
      </c>
      <c r="I731" s="1" t="s">
        <v>2622</v>
      </c>
      <c r="J731" s="1">
        <f>IF(K731="URBAN",1,IF(K731="SUBURBAN",2,IF(K731="RURAL",3,"")))</f>
        <v>3</v>
      </c>
      <c r="K731" s="1" t="s">
        <v>541</v>
      </c>
      <c r="L731" s="18">
        <v>46082</v>
      </c>
      <c r="M731" s="49">
        <v>0.625</v>
      </c>
      <c r="N731" s="18">
        <v>46083</v>
      </c>
      <c r="O731" s="56">
        <v>0.5</v>
      </c>
      <c r="P731" s="31" t="str">
        <f>TEXT($L731, "dddd")</f>
        <v>Sunday</v>
      </c>
      <c r="Q731" s="39" t="s">
        <v>111</v>
      </c>
      <c r="R731" s="39">
        <v>2843</v>
      </c>
      <c r="S731" s="1" t="str">
        <f>IF(OR(MONTH(L731)=12, MONTH(L731)&lt;=5), "Dry Season", "Wet Season")</f>
        <v>Dry Season</v>
      </c>
      <c r="T731" s="1">
        <v>1</v>
      </c>
      <c r="U731" s="1">
        <v>1</v>
      </c>
      <c r="V731" s="1">
        <v>0</v>
      </c>
      <c r="W731" s="2">
        <f>IF(ISNUMBER(SEARCH("N/A", X731)), 0, 1)</f>
        <v>0</v>
      </c>
      <c r="X731" s="1" t="s">
        <v>44</v>
      </c>
      <c r="Y731" s="1"/>
      <c r="Z731" s="1"/>
      <c r="AA731" s="11" cm="1">
        <f t="array" ref="AA731">IF(ISBLANK(Y731), 0, VINCentyInvDistance(F731,G731,Y731,Z731))</f>
        <v>0</v>
      </c>
      <c r="AB731" s="1">
        <v>0</v>
      </c>
      <c r="AC731" s="1">
        <v>0</v>
      </c>
      <c r="AD731" s="1">
        <v>0</v>
      </c>
      <c r="AE731" s="1">
        <v>214</v>
      </c>
      <c r="AF731" s="1">
        <v>1</v>
      </c>
      <c r="AG731" s="1" t="s">
        <v>68</v>
      </c>
      <c r="AH731" s="1" t="str">
        <f>TRIM(MID(SUBSTITUTE($H731,",",REPT(" ",200)),(LEN($H731)-LEN(SUBSTITUTE($H731,",",""))-3)*200+1,200))</f>
        <v>Negros Oriental</v>
      </c>
      <c r="AI731" s="1" t="str">
        <f>TRIM(MID(SUBSTITUTE($H731,",",REPT(" ",200)),(LEN($H731)-LEN(SUBSTITUTE($H731,",",""))-2)*200+1,200))</f>
        <v>Negros Island Region</v>
      </c>
      <c r="AJ731" s="1" t="s">
        <v>55</v>
      </c>
      <c r="AK731" t="s">
        <v>17213</v>
      </c>
      <c r="AL731" s="2">
        <v>0</v>
      </c>
      <c r="AM731" s="1" t="s">
        <v>8281</v>
      </c>
    </row>
    <row r="732" spans="1:39" ht="12.75" customHeight="1">
      <c r="A732" s="1"/>
      <c r="B732" s="1" t="s">
        <v>8282</v>
      </c>
      <c r="C732" s="1" t="s">
        <v>8283</v>
      </c>
      <c r="D732" s="3" t="str">
        <f ca="1">IFERROR(__xludf.DUMMYFUNCTION("PROPER(REGEXEXTRACT(B2099, ""(?:https?:\/\/)?(?:www\.)?([a-zA-Z0-9-]+)\.""))"),"Google")</f>
        <v>Google</v>
      </c>
      <c r="E732" s="1" t="s">
        <v>8284</v>
      </c>
      <c r="F732" s="1">
        <v>9.3266209999999994</v>
      </c>
      <c r="G732" s="1">
        <v>123.30139800000001</v>
      </c>
      <c r="H732" s="1" t="s">
        <v>8137</v>
      </c>
      <c r="I732" s="1" t="s">
        <v>2622</v>
      </c>
      <c r="J732" s="1">
        <f>IF(K732="URBAN",1,IF(K732="SUBURBAN",2,IF(K732="RURAL",3,"")))</f>
        <v>3</v>
      </c>
      <c r="K732" s="1" t="s">
        <v>541</v>
      </c>
      <c r="L732" s="18">
        <v>46082</v>
      </c>
      <c r="M732" s="49">
        <v>0.625</v>
      </c>
      <c r="N732" s="18">
        <v>46083</v>
      </c>
      <c r="O732" s="56">
        <v>0.5</v>
      </c>
      <c r="P732" s="31" t="str">
        <f>TEXT($L732, "dddd")</f>
        <v>Sunday</v>
      </c>
      <c r="Q732" s="39" t="s">
        <v>111</v>
      </c>
      <c r="R732" s="39">
        <v>1238</v>
      </c>
      <c r="S732" s="1" t="str">
        <f>IF(OR(MONTH(L732)=12, MONTH(L732)&lt;=5), "Dry Season", "Wet Season")</f>
        <v>Dry Season</v>
      </c>
      <c r="T732" s="1">
        <v>1</v>
      </c>
      <c r="U732" s="1">
        <v>0</v>
      </c>
      <c r="V732" s="1">
        <v>0</v>
      </c>
      <c r="W732" s="2">
        <f>IF(ISNUMBER(SEARCH("N/A", X732)), 0, 1)</f>
        <v>0</v>
      </c>
      <c r="X732" s="1" t="s">
        <v>44</v>
      </c>
      <c r="Y732" s="1"/>
      <c r="Z732" s="1"/>
      <c r="AA732" s="11" cm="1">
        <f t="array" ref="AA732">IF(ISBLANK(Y732), 0, VINCentyInvDistance(F732,G732,Y732,Z732))</f>
        <v>0</v>
      </c>
      <c r="AB732" s="1">
        <v>0</v>
      </c>
      <c r="AC732" s="1">
        <v>9.4</v>
      </c>
      <c r="AD732" s="1">
        <v>0</v>
      </c>
      <c r="AE732" s="1">
        <v>49</v>
      </c>
      <c r="AF732" s="1">
        <v>1</v>
      </c>
      <c r="AG732" s="1" t="s">
        <v>2465</v>
      </c>
      <c r="AH732" s="1" t="s">
        <v>2466</v>
      </c>
      <c r="AI732" s="1"/>
      <c r="AJ732" s="1" t="s">
        <v>55</v>
      </c>
      <c r="AL732" s="1">
        <v>4</v>
      </c>
      <c r="AM732" s="1" t="s">
        <v>8285</v>
      </c>
    </row>
    <row r="733" spans="1:39" ht="12.75" customHeight="1">
      <c r="A733" s="1"/>
      <c r="B733" s="1" t="s">
        <v>8295</v>
      </c>
      <c r="C733" s="1" t="s">
        <v>8296</v>
      </c>
      <c r="D733" s="3" t="str">
        <f ca="1">IFERROR(__xludf.DUMMYFUNCTION("PROPER(REGEXEXTRACT(B2102, ""(?:https?:\/\/)?(?:www\.)?([a-zA-Z0-9-]+)\.""))"),"Skyscanner")</f>
        <v>Skyscanner</v>
      </c>
      <c r="E733" s="1" t="s">
        <v>8297</v>
      </c>
      <c r="F733" s="1">
        <v>9.3254699999999993</v>
      </c>
      <c r="G733" s="1">
        <v>123.29467</v>
      </c>
      <c r="H733" s="1" t="s">
        <v>8298</v>
      </c>
      <c r="I733" s="1" t="s">
        <v>2622</v>
      </c>
      <c r="J733" s="1">
        <f>IF(K733="URBAN",1,IF(K733="SUBURBAN",2,IF(K733="RURAL",3,"")))</f>
        <v>3</v>
      </c>
      <c r="K733" s="1" t="s">
        <v>541</v>
      </c>
      <c r="L733" s="18">
        <v>46082</v>
      </c>
      <c r="M733" s="49">
        <v>0.58333333333333337</v>
      </c>
      <c r="N733" s="18">
        <v>46083</v>
      </c>
      <c r="O733" s="56">
        <v>0.5</v>
      </c>
      <c r="P733" s="31" t="str">
        <f>TEXT($L733, "dddd")</f>
        <v>Sunday</v>
      </c>
      <c r="Q733" s="39" t="s">
        <v>111</v>
      </c>
      <c r="R733" s="39">
        <v>1400</v>
      </c>
      <c r="S733" s="1" t="str">
        <f>IF(OR(MONTH(L733)=12, MONTH(L733)&lt;=5), "Dry Season", "Wet Season")</f>
        <v>Dry Season</v>
      </c>
      <c r="T733" s="1">
        <v>1</v>
      </c>
      <c r="U733" s="1">
        <v>0</v>
      </c>
      <c r="V733" s="1">
        <v>0</v>
      </c>
      <c r="W733" s="2">
        <f>IF(ISNUMBER(SEARCH("N/A", X733)), 0, 1)</f>
        <v>0</v>
      </c>
      <c r="X733" s="1" t="s">
        <v>44</v>
      </c>
      <c r="Y733" s="1"/>
      <c r="Z733" s="1"/>
      <c r="AA733" s="11" cm="1">
        <f t="array" ref="AA733">IF(ISBLANK(Y733), 0, VINCentyInvDistance(F733,G733,Y733,Z733))</f>
        <v>0</v>
      </c>
      <c r="AB733" s="1">
        <v>0</v>
      </c>
      <c r="AC733" s="1">
        <v>10</v>
      </c>
      <c r="AD733" s="1">
        <v>4.3</v>
      </c>
      <c r="AE733" s="1">
        <v>14</v>
      </c>
      <c r="AF733" s="1">
        <v>1</v>
      </c>
      <c r="AG733" s="1" t="s">
        <v>2465</v>
      </c>
      <c r="AH733" s="1" t="s">
        <v>2466</v>
      </c>
      <c r="AI733" s="1"/>
      <c r="AJ733" s="1" t="s">
        <v>55</v>
      </c>
      <c r="AK733" t="s">
        <v>17214</v>
      </c>
      <c r="AL733" s="1">
        <v>3</v>
      </c>
      <c r="AM733" s="1" t="s">
        <v>8299</v>
      </c>
    </row>
    <row r="734" spans="1:39" ht="12.75" customHeight="1">
      <c r="A734" s="1"/>
      <c r="B734" s="1" t="s">
        <v>8277</v>
      </c>
      <c r="C734" s="1" t="s">
        <v>8316</v>
      </c>
      <c r="D734" s="3" t="str">
        <f ca="1">IFERROR(__xludf.DUMMYFUNCTION("PROPER(REGEXEXTRACT(B2106, ""(?:https?:\/\/)?(?:www\.)?([a-zA-Z0-9-]+)\.""))"),"Skyscanner")</f>
        <v>Skyscanner</v>
      </c>
      <c r="E734" s="1" t="s">
        <v>3117</v>
      </c>
      <c r="F734" s="1">
        <v>9.2802600000000002</v>
      </c>
      <c r="G734" s="1">
        <v>123.19137000000001</v>
      </c>
      <c r="H734" s="1" t="s">
        <v>8280</v>
      </c>
      <c r="I734" s="1" t="s">
        <v>2622</v>
      </c>
      <c r="J734" s="1">
        <f>IF(K734="URBAN",1,IF(K734="SUBURBAN",2,IF(K734="RURAL",3,"")))</f>
        <v>3</v>
      </c>
      <c r="K734" s="1" t="s">
        <v>541</v>
      </c>
      <c r="L734" s="18">
        <v>46082</v>
      </c>
      <c r="M734" s="49">
        <v>0.625</v>
      </c>
      <c r="N734" s="18">
        <v>46083</v>
      </c>
      <c r="O734" s="56">
        <v>0.5</v>
      </c>
      <c r="P734" s="31" t="str">
        <f>TEXT($L734, "dddd")</f>
        <v>Sunday</v>
      </c>
      <c r="Q734" s="39" t="s">
        <v>111</v>
      </c>
      <c r="R734" s="39">
        <v>55.3</v>
      </c>
      <c r="S734" s="1" t="str">
        <f>IF(OR(MONTH(L734)=12, MONTH(L734)&lt;=5), "Dry Season", "Wet Season")</f>
        <v>Dry Season</v>
      </c>
      <c r="T734" s="1">
        <v>1</v>
      </c>
      <c r="U734" s="1">
        <v>0</v>
      </c>
      <c r="V734" s="1">
        <v>1</v>
      </c>
      <c r="W734" s="2">
        <f>IF(ISNUMBER(SEARCH("N/A", X734)), 0, 1)</f>
        <v>0</v>
      </c>
      <c r="X734" s="1" t="s">
        <v>44</v>
      </c>
      <c r="Y734" s="1"/>
      <c r="Z734" s="1"/>
      <c r="AA734" s="11" cm="1">
        <f t="array" ref="AA734">IF(ISBLANK(Y734), 0, VINCentyInvDistance(F734,G734,Y734,Z734))</f>
        <v>0</v>
      </c>
      <c r="AB734" s="1">
        <v>0</v>
      </c>
      <c r="AC734" s="1">
        <v>0</v>
      </c>
      <c r="AD734" s="1">
        <v>0</v>
      </c>
      <c r="AE734" s="1">
        <v>717</v>
      </c>
      <c r="AF734" s="1">
        <v>1</v>
      </c>
      <c r="AG734" s="1" t="s">
        <v>68</v>
      </c>
      <c r="AH734" s="1" t="str">
        <f>TRIM(MID(SUBSTITUTE($H734,",",REPT(" ",200)),(LEN($H734)-LEN(SUBSTITUTE($H734,",",""))-3)*200+1,200))</f>
        <v>Negros Oriental</v>
      </c>
      <c r="AI734" s="1" t="str">
        <f>TRIM(MID(SUBSTITUTE($H734,",",REPT(" ",200)),(LEN($H734)-LEN(SUBSTITUTE($H734,",",""))-2)*200+1,200))</f>
        <v>Negros Island Region</v>
      </c>
      <c r="AJ734" s="1" t="s">
        <v>55</v>
      </c>
      <c r="AK734" t="s">
        <v>17213</v>
      </c>
      <c r="AL734" s="2">
        <v>0</v>
      </c>
      <c r="AM734" s="1" t="s">
        <v>8281</v>
      </c>
    </row>
    <row r="735" spans="1:39" ht="12.75" customHeight="1">
      <c r="A735" s="1"/>
      <c r="B735" s="1" t="s">
        <v>8317</v>
      </c>
      <c r="C735" s="1" t="s">
        <v>8318</v>
      </c>
      <c r="D735" s="3" t="str">
        <f ca="1">IFERROR(__xludf.DUMMYFUNCTION("PROPER(REGEXEXTRACT(B2107, ""(?:https?:\/\/)?(?:www\.)?([a-zA-Z0-9-]+)\.""))"),"Skyscanner")</f>
        <v>Skyscanner</v>
      </c>
      <c r="E735" s="1" t="s">
        <v>3113</v>
      </c>
      <c r="F735" s="1">
        <v>9.9850595000000002</v>
      </c>
      <c r="G735" s="1">
        <v>118.9662678</v>
      </c>
      <c r="H735" s="1" t="s">
        <v>8319</v>
      </c>
      <c r="I735" s="1" t="s">
        <v>3119</v>
      </c>
      <c r="J735" s="1">
        <f>IF(K735="URBAN",1,IF(K735="SUBURBAN",2,IF(K735="RURAL",3,"")))</f>
        <v>3</v>
      </c>
      <c r="K735" s="1" t="s">
        <v>541</v>
      </c>
      <c r="L735" s="18">
        <v>46082</v>
      </c>
      <c r="M735" s="49">
        <v>0.625</v>
      </c>
      <c r="N735" s="18">
        <v>46083</v>
      </c>
      <c r="O735" s="56">
        <v>0.5</v>
      </c>
      <c r="P735" s="31" t="str">
        <f>TEXT($L735, "dddd")</f>
        <v>Sunday</v>
      </c>
      <c r="Q735" s="39" t="s">
        <v>111</v>
      </c>
      <c r="R735" s="39">
        <v>4075</v>
      </c>
      <c r="S735" s="1" t="str">
        <f>IF(OR(MONTH(L735)=12, MONTH(L735)&lt;=5), "Dry Season", "Wet Season")</f>
        <v>Dry Season</v>
      </c>
      <c r="T735" s="1">
        <v>1</v>
      </c>
      <c r="U735" s="1">
        <v>1</v>
      </c>
      <c r="V735" s="1">
        <v>0</v>
      </c>
      <c r="W735" s="2">
        <f>IF(ISNUMBER(SEARCH("N/A", X735)), 0, 1)</f>
        <v>1</v>
      </c>
      <c r="X735" s="1" t="s">
        <v>3120</v>
      </c>
      <c r="Y735" s="1">
        <v>11.176256499999999</v>
      </c>
      <c r="Z735" s="1">
        <v>119.44114759999999</v>
      </c>
      <c r="AA735" s="11" cm="1">
        <f t="array" ref="AA735">IF(ISBLANK(Y735), 0, VINCentyInvDistance(F735,G735,Y735,Z735))</f>
        <v>141639.04857257672</v>
      </c>
      <c r="AB735" s="1">
        <v>0</v>
      </c>
      <c r="AC735" s="1">
        <v>9.6</v>
      </c>
      <c r="AD735" s="1">
        <v>4.5999999999999996</v>
      </c>
      <c r="AE735" s="1">
        <v>1397</v>
      </c>
      <c r="AF735" s="1">
        <v>1</v>
      </c>
      <c r="AG735" s="1" t="s">
        <v>3121</v>
      </c>
      <c r="AH735" s="1" t="s">
        <v>1597</v>
      </c>
      <c r="AI735" s="1" t="str">
        <f>TRIM(MID(SUBSTITUTE($H735,",",REPT(" ",200)),(LEN($H735)-LEN(SUBSTITUTE($H735,",",""))-2)*200+1,200))</f>
        <v>Mimaropa</v>
      </c>
      <c r="AJ735" s="1" t="s">
        <v>55</v>
      </c>
      <c r="AK735" t="s">
        <v>16760</v>
      </c>
      <c r="AL735" s="2">
        <v>0</v>
      </c>
      <c r="AM735" s="1"/>
    </row>
    <row r="736" spans="1:39" ht="12.75" customHeight="1">
      <c r="A736" s="1"/>
      <c r="B736" s="1" t="s">
        <v>3115</v>
      </c>
      <c r="C736" s="1" t="s">
        <v>8320</v>
      </c>
      <c r="D736" s="3" t="str">
        <f ca="1">IFERROR(__xludf.DUMMYFUNCTION("PROPER(REGEXEXTRACT(B2108, ""(?:https?:\/\/)?(?:www\.)?([a-zA-Z0-9-]+)\.""))"),"Skyscanner")</f>
        <v>Skyscanner</v>
      </c>
      <c r="E736" s="1" t="s">
        <v>3124</v>
      </c>
      <c r="F736" s="1">
        <v>9.9850600000000007</v>
      </c>
      <c r="G736" s="1">
        <v>118.966268</v>
      </c>
      <c r="H736" s="1" t="s">
        <v>8319</v>
      </c>
      <c r="I736" s="1" t="s">
        <v>3119</v>
      </c>
      <c r="J736" s="1">
        <f>IF(K736="URBAN",1,IF(K736="SUBURBAN",2,IF(K736="RURAL",3,"")))</f>
        <v>3</v>
      </c>
      <c r="K736" s="1" t="s">
        <v>541</v>
      </c>
      <c r="L736" s="18">
        <v>46082</v>
      </c>
      <c r="M736" s="49">
        <v>0.58333333333333337</v>
      </c>
      <c r="N736" s="18">
        <v>46083</v>
      </c>
      <c r="O736" s="56">
        <v>0.5</v>
      </c>
      <c r="P736" s="31" t="str">
        <f>TEXT($L736, "dddd")</f>
        <v>Sunday</v>
      </c>
      <c r="Q736" s="39" t="s">
        <v>111</v>
      </c>
      <c r="R736" s="39">
        <v>2828</v>
      </c>
      <c r="S736" s="1" t="str">
        <f>IF(OR(MONTH(L736)=12, MONTH(L736)&lt;=5), "Dry Season", "Wet Season")</f>
        <v>Dry Season</v>
      </c>
      <c r="T736" s="1">
        <v>1</v>
      </c>
      <c r="U736" s="1">
        <v>1</v>
      </c>
      <c r="V736" s="1">
        <v>0</v>
      </c>
      <c r="W736" s="2">
        <f>IF(ISNUMBER(SEARCH("N/A", X736)), 0, 1)</f>
        <v>0</v>
      </c>
      <c r="X736" s="1" t="s">
        <v>44</v>
      </c>
      <c r="Y736" s="1"/>
      <c r="Z736" s="1"/>
      <c r="AA736" s="11" cm="1">
        <f t="array" ref="AA736">IF(ISBLANK(Y736), 0, VINCentyInvDistance(F736,G736,Y736,Z736))</f>
        <v>0</v>
      </c>
      <c r="AB736" s="1">
        <v>0</v>
      </c>
      <c r="AC736" s="1">
        <v>9.4</v>
      </c>
      <c r="AD736" s="1">
        <v>4.0999999999999996</v>
      </c>
      <c r="AE736" s="1">
        <v>2718</v>
      </c>
      <c r="AF736" s="1">
        <v>1</v>
      </c>
      <c r="AG736" s="1" t="str">
        <f>TRIM(MID(SUBSTITUTE($H736,",",REPT(" ",200)),(LEN($H736)-LEN(SUBSTITUTE($H736,",",""))-4)*200+1,200))</f>
        <v>San Rafael</v>
      </c>
      <c r="AH736" s="1" t="str">
        <f>TRIM(MID(SUBSTITUTE($H736,",",REPT(" ",200)),(LEN($H736)-LEN(SUBSTITUTE($H736,",",""))-3)*200+1,200))</f>
        <v>Puerto Princesa</v>
      </c>
      <c r="AI736" s="1" t="str">
        <f>TRIM(MID(SUBSTITUTE($H736,",",REPT(" ",200)),(LEN($H736)-LEN(SUBSTITUTE($H736,",",""))-2)*200+1,200))</f>
        <v>Mimaropa</v>
      </c>
      <c r="AJ736" s="1" t="str">
        <f>TRIM(MID(SUBSTITUTE($H736,",",REPT(" ",200)),(LEN($H736)-LEN(SUBSTITUTE($H736,",",""))-0)*200+1,200))</f>
        <v>Philippines</v>
      </c>
      <c r="AK736" t="s">
        <v>16759</v>
      </c>
      <c r="AL736" s="1">
        <v>4</v>
      </c>
      <c r="AM736" s="1" t="s">
        <v>8321</v>
      </c>
    </row>
    <row r="737" spans="1:39" ht="12.75" customHeight="1">
      <c r="A737" s="1"/>
      <c r="B737" s="1" t="s">
        <v>3158</v>
      </c>
      <c r="C737" s="1" t="s">
        <v>8333</v>
      </c>
      <c r="D737" s="3" t="str">
        <f ca="1">IFERROR(__xludf.DUMMYFUNCTION("PROPER(REGEXEXTRACT(B2113, ""(?:https?:\/\/)?(?:www\.)?([a-zA-Z0-9-]+)\.""))"),"Skyscanner")</f>
        <v>Skyscanner</v>
      </c>
      <c r="E737" s="1" t="s">
        <v>3188</v>
      </c>
      <c r="F737" s="1">
        <v>9.8443020000000008</v>
      </c>
      <c r="G737" s="1">
        <v>118.737013</v>
      </c>
      <c r="H737" s="1" t="s">
        <v>3161</v>
      </c>
      <c r="I737" s="1" t="s">
        <v>3119</v>
      </c>
      <c r="J737" s="1">
        <f>IF(K737="URBAN",1,IF(K737="SUBURBAN",2,IF(K737="RURAL",3,"")))</f>
        <v>3</v>
      </c>
      <c r="K737" s="1" t="s">
        <v>541</v>
      </c>
      <c r="L737" s="18">
        <v>46082</v>
      </c>
      <c r="M737" s="49">
        <v>0.58333333333333337</v>
      </c>
      <c r="N737" s="18">
        <v>46083</v>
      </c>
      <c r="O737" s="56">
        <v>0.54166666666666663</v>
      </c>
      <c r="P737" s="31" t="str">
        <f>TEXT($L737, "dddd")</f>
        <v>Sunday</v>
      </c>
      <c r="Q737" s="39" t="s">
        <v>111</v>
      </c>
      <c r="R737" s="39">
        <v>5722</v>
      </c>
      <c r="S737" s="1" t="str">
        <f>IF(OR(MONTH(L737)=12, MONTH(L737)&lt;=5), "Dry Season", "Wet Season")</f>
        <v>Dry Season</v>
      </c>
      <c r="T737" s="1">
        <v>1</v>
      </c>
      <c r="U737" s="1">
        <v>1</v>
      </c>
      <c r="V737" s="1">
        <v>0</v>
      </c>
      <c r="W737" s="2">
        <f>IF(ISNUMBER(SEARCH("N/A", X737)), 0, 1)</f>
        <v>0</v>
      </c>
      <c r="X737" s="1" t="s">
        <v>44</v>
      </c>
      <c r="Y737" s="1"/>
      <c r="Z737" s="1"/>
      <c r="AA737" s="11" cm="1">
        <f t="array" ref="AA737">IF(ISBLANK(Y737), 0, VINCentyInvDistance(F737,G737,Y737,Z737))</f>
        <v>0</v>
      </c>
      <c r="AB737" s="1">
        <v>0</v>
      </c>
      <c r="AC737" s="1">
        <v>9.4</v>
      </c>
      <c r="AD737" s="1">
        <v>4.8</v>
      </c>
      <c r="AE737" s="1">
        <v>12</v>
      </c>
      <c r="AF737" s="1">
        <v>1</v>
      </c>
      <c r="AG737" s="1" t="s">
        <v>3156</v>
      </c>
      <c r="AH737" s="1" t="s">
        <v>1597</v>
      </c>
      <c r="AI737" s="1" t="str">
        <f>TRIM(MID(SUBSTITUTE($H737,",",REPT(" ",200)),(LEN($H737)-LEN(SUBSTITUTE($H737,",",""))-2)*200+1,200))</f>
        <v>Mimaropa</v>
      </c>
      <c r="AJ737" s="1" t="s">
        <v>55</v>
      </c>
      <c r="AK737" t="s">
        <v>16766</v>
      </c>
      <c r="AL737" s="2">
        <v>0</v>
      </c>
      <c r="AM737" s="1" t="s">
        <v>3162</v>
      </c>
    </row>
    <row r="738" spans="1:39" ht="12.75" customHeight="1">
      <c r="A738" s="1"/>
      <c r="B738" s="1" t="s">
        <v>3190</v>
      </c>
      <c r="C738" s="1" t="s">
        <v>8334</v>
      </c>
      <c r="D738" s="3" t="str">
        <f ca="1">IFERROR(__xludf.DUMMYFUNCTION("PROPER(REGEXEXTRACT(B2114, ""(?:https?:\/\/)?(?:www\.)?([a-zA-Z0-9-]+)\.""))"),"Skyscanner")</f>
        <v>Skyscanner</v>
      </c>
      <c r="E738" s="1" t="s">
        <v>3160</v>
      </c>
      <c r="F738" s="1">
        <v>9.75915</v>
      </c>
      <c r="G738" s="1">
        <v>118.75821999999999</v>
      </c>
      <c r="H738" s="1" t="s">
        <v>8335</v>
      </c>
      <c r="I738" s="1" t="s">
        <v>3119</v>
      </c>
      <c r="J738" s="1">
        <f>IF(K738="URBAN",1,IF(K738="SUBURBAN",2,IF(K738="RURAL",3,"")))</f>
        <v>3</v>
      </c>
      <c r="K738" s="1" t="s">
        <v>541</v>
      </c>
      <c r="L738" s="18">
        <v>46082</v>
      </c>
      <c r="M738" s="49">
        <v>0.58333333333333337</v>
      </c>
      <c r="N738" s="18">
        <v>46083</v>
      </c>
      <c r="O738" s="56">
        <v>0.5</v>
      </c>
      <c r="P738" s="31" t="str">
        <f>TEXT($L738, "dddd")</f>
        <v>Sunday</v>
      </c>
      <c r="Q738" s="39" t="s">
        <v>111</v>
      </c>
      <c r="R738" s="39">
        <v>2688</v>
      </c>
      <c r="S738" s="1" t="str">
        <f>IF(OR(MONTH(L738)=12, MONTH(L738)&lt;=5), "Dry Season", "Wet Season")</f>
        <v>Dry Season</v>
      </c>
      <c r="T738" s="1">
        <v>1</v>
      </c>
      <c r="U738" s="1">
        <v>1</v>
      </c>
      <c r="V738" s="1">
        <v>0</v>
      </c>
      <c r="W738" s="2">
        <f>IF(ISNUMBER(SEARCH("N/A", X738)), 0, 1)</f>
        <v>0</v>
      </c>
      <c r="X738" s="1" t="s">
        <v>44</v>
      </c>
      <c r="Y738" s="1"/>
      <c r="Z738" s="1"/>
      <c r="AA738" s="11" cm="1">
        <f t="array" ref="AA738">IF(ISBLANK(Y738), 0, VINCentyInvDistance(F738,G738,Y738,Z738))</f>
        <v>0</v>
      </c>
      <c r="AB738" s="1">
        <v>0</v>
      </c>
      <c r="AC738" s="1">
        <v>9.8000000000000007</v>
      </c>
      <c r="AD738" s="1">
        <v>4.8</v>
      </c>
      <c r="AE738" s="1">
        <v>851</v>
      </c>
      <c r="AF738" s="1">
        <v>1</v>
      </c>
      <c r="AG738" s="1" t="s">
        <v>3125</v>
      </c>
      <c r="AH738" s="1" t="s">
        <v>1597</v>
      </c>
      <c r="AI738" s="1" t="str">
        <f>TRIM(MID(SUBSTITUTE($H738,",",REPT(" ",200)),(LEN($H738)-LEN(SUBSTITUTE($H738,",",""))-2)*200+1,200))</f>
        <v>Mimaropa</v>
      </c>
      <c r="AJ738" s="1" t="s">
        <v>55</v>
      </c>
      <c r="AK738" t="s">
        <v>16772</v>
      </c>
      <c r="AL738" s="2">
        <v>0</v>
      </c>
      <c r="AM738" s="1" t="s">
        <v>8336</v>
      </c>
    </row>
    <row r="739" spans="1:39" ht="12.75" customHeight="1">
      <c r="A739" s="1"/>
      <c r="B739" s="1" t="s">
        <v>3163</v>
      </c>
      <c r="C739" s="1" t="s">
        <v>8337</v>
      </c>
      <c r="D739" s="3" t="str">
        <f ca="1">IFERROR(__xludf.DUMMYFUNCTION("PROPER(REGEXEXTRACT(B2115, ""(?:https?:\/\/)?(?:www\.)?([a-zA-Z0-9-]+)\.""))"),"Skyscanner")</f>
        <v>Skyscanner</v>
      </c>
      <c r="E739" s="1" t="s">
        <v>3135</v>
      </c>
      <c r="F739" s="1">
        <v>10.063929999999999</v>
      </c>
      <c r="G739" s="1">
        <v>118.81449000000001</v>
      </c>
      <c r="H739" s="1" t="s">
        <v>3166</v>
      </c>
      <c r="I739" s="1" t="s">
        <v>3119</v>
      </c>
      <c r="J739" s="1">
        <f>IF(K739="URBAN",1,IF(K739="SUBURBAN",2,IF(K739="RURAL",3,"")))</f>
        <v>3</v>
      </c>
      <c r="K739" s="1" t="s">
        <v>541</v>
      </c>
      <c r="L739" s="18">
        <v>46082</v>
      </c>
      <c r="M739" s="49">
        <v>0.625</v>
      </c>
      <c r="N739" s="18">
        <v>46083</v>
      </c>
      <c r="O739" s="56">
        <v>0.5</v>
      </c>
      <c r="P739" s="31" t="str">
        <f>TEXT($L739, "dddd")</f>
        <v>Sunday</v>
      </c>
      <c r="Q739" s="39" t="s">
        <v>111</v>
      </c>
      <c r="R739" s="39">
        <v>2540</v>
      </c>
      <c r="S739" s="1" t="str">
        <f>IF(OR(MONTH(L739)=12, MONTH(L739)&lt;=5), "Dry Season", "Wet Season")</f>
        <v>Dry Season</v>
      </c>
      <c r="T739" s="1">
        <v>1</v>
      </c>
      <c r="U739" s="1">
        <v>1</v>
      </c>
      <c r="V739" s="1">
        <v>1</v>
      </c>
      <c r="W739" s="2">
        <f>IF(ISNUMBER(SEARCH("N/A", X739)), 0, 1)</f>
        <v>0</v>
      </c>
      <c r="X739" s="1" t="s">
        <v>44</v>
      </c>
      <c r="Y739" s="1"/>
      <c r="Z739" s="1"/>
      <c r="AA739" s="11" cm="1">
        <f t="array" ref="AA739">IF(ISBLANK(Y739), 0, VINCentyInvDistance(F739,G739,Y739,Z739))</f>
        <v>0</v>
      </c>
      <c r="AB739" s="1">
        <v>0</v>
      </c>
      <c r="AC739" s="1">
        <v>8.6</v>
      </c>
      <c r="AD739" s="1">
        <v>0</v>
      </c>
      <c r="AE739" s="1">
        <v>160</v>
      </c>
      <c r="AF739" s="1">
        <v>1</v>
      </c>
      <c r="AG739" s="1" t="s">
        <v>68</v>
      </c>
      <c r="AH739" s="1" t="str">
        <f>TRIM(MID(SUBSTITUTE($H739,",",REPT(" ",200)),(LEN($H739)-LEN(SUBSTITUTE($H739,",",""))-3)*200+1,200))</f>
        <v>Puerto Princesa</v>
      </c>
      <c r="AI739" s="1" t="s">
        <v>54</v>
      </c>
      <c r="AJ739" s="1" t="s">
        <v>55</v>
      </c>
      <c r="AL739" s="1">
        <v>3</v>
      </c>
      <c r="AM739" s="1" t="s">
        <v>3168</v>
      </c>
    </row>
    <row r="740" spans="1:39" ht="12.75" customHeight="1">
      <c r="A740" s="1"/>
      <c r="B740" s="1" t="s">
        <v>3138</v>
      </c>
      <c r="C740" s="1" t="s">
        <v>8338</v>
      </c>
      <c r="D740" s="3" t="str">
        <f ca="1">IFERROR(__xludf.DUMMYFUNCTION("PROPER(REGEXEXTRACT(B2116, ""(?:https?:\/\/)?(?:www\.)?([a-zA-Z0-9-]+)\.""))"),"Skyscanner")</f>
        <v>Skyscanner</v>
      </c>
      <c r="E740" s="1" t="s">
        <v>3175</v>
      </c>
      <c r="F740" s="1">
        <v>12.08512</v>
      </c>
      <c r="G740" s="1">
        <v>119.94007999999999</v>
      </c>
      <c r="H740" s="1" t="s">
        <v>3141</v>
      </c>
      <c r="I740" s="1" t="s">
        <v>3119</v>
      </c>
      <c r="J740" s="1">
        <f>IF(K740="URBAN",1,IF(K740="SUBURBAN",2,IF(K740="RURAL",3,"")))</f>
        <v>3</v>
      </c>
      <c r="K740" s="1" t="s">
        <v>541</v>
      </c>
      <c r="L740" s="18">
        <v>46082</v>
      </c>
      <c r="M740" s="49">
        <v>0.54166666666666663</v>
      </c>
      <c r="N740" s="18">
        <v>46083</v>
      </c>
      <c r="O740" s="56">
        <v>0.5</v>
      </c>
      <c r="P740" s="31" t="str">
        <f>TEXT($L740, "dddd")</f>
        <v>Sunday</v>
      </c>
      <c r="Q740" s="39" t="s">
        <v>111</v>
      </c>
      <c r="R740" s="39">
        <v>6397</v>
      </c>
      <c r="S740" s="1" t="str">
        <f>IF(OR(MONTH(L740)=12, MONTH(L740)&lt;=5), "Dry Season", "Wet Season")</f>
        <v>Dry Season</v>
      </c>
      <c r="T740" s="1">
        <v>1</v>
      </c>
      <c r="U740" s="1">
        <v>1</v>
      </c>
      <c r="V740" s="1">
        <v>1</v>
      </c>
      <c r="W740" s="2">
        <f>IF(ISNUMBER(SEARCH("N/A", X740)), 0, 1)</f>
        <v>0</v>
      </c>
      <c r="X740" s="1" t="s">
        <v>44</v>
      </c>
      <c r="Y740" s="1"/>
      <c r="Z740" s="1"/>
      <c r="AA740" s="11" cm="1">
        <f t="array" ref="AA740">IF(ISBLANK(Y740), 0, VINCentyInvDistance(F740,G740,Y740,Z740))</f>
        <v>0</v>
      </c>
      <c r="AB740" s="1">
        <v>0</v>
      </c>
      <c r="AC740" s="1">
        <v>9.1999999999999993</v>
      </c>
      <c r="AD740" s="1">
        <v>4.3</v>
      </c>
      <c r="AE740" s="1">
        <v>5</v>
      </c>
      <c r="AF740" s="1">
        <v>1</v>
      </c>
      <c r="AG740" s="1" t="s">
        <v>3136</v>
      </c>
      <c r="AH740" s="1" t="s">
        <v>1597</v>
      </c>
      <c r="AI740" s="1"/>
      <c r="AJ740" s="1" t="s">
        <v>55</v>
      </c>
      <c r="AK740" t="s">
        <v>16763</v>
      </c>
      <c r="AL740" s="1">
        <v>3</v>
      </c>
      <c r="AM740" s="1" t="s">
        <v>3142</v>
      </c>
    </row>
    <row r="741" spans="1:39" ht="12.75" customHeight="1">
      <c r="A741" s="1"/>
      <c r="B741" s="1" t="s">
        <v>3177</v>
      </c>
      <c r="C741" s="1" t="s">
        <v>8339</v>
      </c>
      <c r="D741" s="3" t="str">
        <f ca="1">IFERROR(__xludf.DUMMYFUNCTION("PROPER(REGEXEXTRACT(B2117, ""(?:https?:\/\/)?(?:www\.)?([a-zA-Z0-9-]+)\.""))"),"Skyscanner")</f>
        <v>Skyscanner</v>
      </c>
      <c r="E741" s="1" t="s">
        <v>3196</v>
      </c>
      <c r="F741" s="1">
        <v>11.3126055</v>
      </c>
      <c r="G741" s="1">
        <v>119.4221361</v>
      </c>
      <c r="H741" s="1" t="s">
        <v>3197</v>
      </c>
      <c r="I741" s="1" t="s">
        <v>3119</v>
      </c>
      <c r="J741" s="1">
        <f>IF(K741="URBAN",1,IF(K741="SUBURBAN",2,IF(K741="RURAL",3,"")))</f>
        <v>3</v>
      </c>
      <c r="K741" s="1" t="s">
        <v>541</v>
      </c>
      <c r="L741" s="18">
        <v>46082</v>
      </c>
      <c r="M741" s="49">
        <v>0.58333333333333337</v>
      </c>
      <c r="N741" s="18">
        <v>46083</v>
      </c>
      <c r="O741" s="56">
        <v>0.45833333333333331</v>
      </c>
      <c r="P741" s="31" t="str">
        <f>TEXT($L741, "dddd")</f>
        <v>Sunday</v>
      </c>
      <c r="Q741" s="39" t="s">
        <v>111</v>
      </c>
      <c r="R741" s="39">
        <v>9988</v>
      </c>
      <c r="S741" s="1" t="str">
        <f>IF(OR(MONTH(L741)=12, MONTH(L741)&lt;=5), "Dry Season", "Wet Season")</f>
        <v>Dry Season</v>
      </c>
      <c r="T741" s="1">
        <v>1</v>
      </c>
      <c r="U741" s="1">
        <v>0</v>
      </c>
      <c r="V741" s="1">
        <v>1</v>
      </c>
      <c r="W741" s="2">
        <f>IF(ISNUMBER(SEARCH("N/A", X741)), 0, 1)</f>
        <v>1</v>
      </c>
      <c r="X741" s="1" t="s">
        <v>3120</v>
      </c>
      <c r="Y741" s="1">
        <v>11.176256499999999</v>
      </c>
      <c r="Z741" s="1">
        <v>119.44114759999999</v>
      </c>
      <c r="AA741" s="11" cm="1">
        <f t="array" ref="AA741">IF(ISBLANK(Y741), 0, VINCentyInvDistance(F741,G741,Y741,Z741))</f>
        <v>15224.652301619079</v>
      </c>
      <c r="AB741" s="1">
        <v>1</v>
      </c>
      <c r="AC741" s="1">
        <v>7.4</v>
      </c>
      <c r="AD741" s="1">
        <v>4.5</v>
      </c>
      <c r="AE741" s="1">
        <v>305</v>
      </c>
      <c r="AF741" s="1">
        <v>1</v>
      </c>
      <c r="AG741" s="1" t="s">
        <v>3121</v>
      </c>
      <c r="AH741" s="1" t="s">
        <v>1597</v>
      </c>
      <c r="AI741" s="1" t="str">
        <f>TRIM(MID(SUBSTITUTE($H741,",",REPT(" ",200)),(LEN($H741)-LEN(SUBSTITUTE($H741,",",""))-2)*200+1,200))</f>
        <v>Palawan</v>
      </c>
      <c r="AJ741" s="1" t="s">
        <v>55</v>
      </c>
      <c r="AK741" t="s">
        <v>16770</v>
      </c>
      <c r="AL741" s="2">
        <v>0</v>
      </c>
      <c r="AM741" s="1"/>
    </row>
    <row r="742" spans="1:39" ht="12.75" customHeight="1">
      <c r="A742" s="1"/>
      <c r="B742" s="1" t="s">
        <v>8340</v>
      </c>
      <c r="C742" s="1" t="s">
        <v>8341</v>
      </c>
      <c r="D742" s="3" t="str">
        <f ca="1">IFERROR(__xludf.DUMMYFUNCTION("PROPER(REGEXEXTRACT(B2118, ""(?:https?:\/\/)?(?:www\.)?([a-zA-Z0-9-]+)\.""))"),"Google")</f>
        <v>Google</v>
      </c>
      <c r="E742" s="1" t="s">
        <v>3149</v>
      </c>
      <c r="F742" s="1">
        <v>10.1944482</v>
      </c>
      <c r="G742" s="1">
        <v>118.8955119</v>
      </c>
      <c r="H742" s="1" t="s">
        <v>3155</v>
      </c>
      <c r="I742" s="1" t="s">
        <v>3119</v>
      </c>
      <c r="J742" s="1">
        <f>IF(K742="URBAN",1,IF(K742="SUBURBAN",2,IF(K742="RURAL",3,"")))</f>
        <v>3</v>
      </c>
      <c r="K742" s="1" t="s">
        <v>541</v>
      </c>
      <c r="L742" s="18">
        <v>46082</v>
      </c>
      <c r="M742" s="49">
        <v>0.625</v>
      </c>
      <c r="N742" s="18">
        <v>46083</v>
      </c>
      <c r="O742" s="56">
        <v>0.5</v>
      </c>
      <c r="P742" s="31" t="str">
        <f>TEXT($L742, "dddd")</f>
        <v>Sunday</v>
      </c>
      <c r="Q742" s="39" t="s">
        <v>111</v>
      </c>
      <c r="R742" s="39">
        <v>11000</v>
      </c>
      <c r="S742" s="1" t="str">
        <f>IF(OR(MONTH(L742)=12, MONTH(L742)&lt;=5), "Dry Season", "Wet Season")</f>
        <v>Dry Season</v>
      </c>
      <c r="T742" s="1">
        <v>1</v>
      </c>
      <c r="U742" s="1">
        <v>1</v>
      </c>
      <c r="V742" s="1">
        <v>0</v>
      </c>
      <c r="W742" s="2">
        <f>IF(ISNUMBER(SEARCH("N/A", X742)), 0, 1)</f>
        <v>1</v>
      </c>
      <c r="X742" s="1" t="s">
        <v>3120</v>
      </c>
      <c r="Y742" s="1">
        <v>11.176256499999999</v>
      </c>
      <c r="Z742" s="1">
        <v>119.44114759999999</v>
      </c>
      <c r="AA742" s="11" cm="1">
        <f t="array" ref="AA742">IF(ISBLANK(Y742), 0, VINCentyInvDistance(F742,G742,Y742,Z742))</f>
        <v>123924.32156156517</v>
      </c>
      <c r="AB742" s="1">
        <v>0</v>
      </c>
      <c r="AC742" s="1">
        <v>0</v>
      </c>
      <c r="AD742" s="1">
        <v>0</v>
      </c>
      <c r="AE742" s="1">
        <v>246</v>
      </c>
      <c r="AF742" s="1">
        <v>1</v>
      </c>
      <c r="AG742" s="1" t="s">
        <v>3121</v>
      </c>
      <c r="AH742" s="1" t="s">
        <v>1597</v>
      </c>
      <c r="AI742" s="1" t="str">
        <f>TRIM(MID(SUBSTITUTE($H742,",",REPT(" ",200)),(LEN($H742)-LEN(SUBSTITUTE($H742,",",""))-2)*200+1,200))</f>
        <v>Mimaropa</v>
      </c>
      <c r="AJ742" s="1" t="s">
        <v>55</v>
      </c>
      <c r="AL742" s="2">
        <v>0</v>
      </c>
      <c r="AM742" s="1"/>
    </row>
    <row r="743" spans="1:39" ht="12.75" customHeight="1">
      <c r="A743" s="1"/>
      <c r="B743" s="1" t="s">
        <v>8344</v>
      </c>
      <c r="C743" s="1" t="s">
        <v>8345</v>
      </c>
      <c r="D743" s="3" t="str">
        <f ca="1">IFERROR(__xludf.DUMMYFUNCTION("PROPER(REGEXEXTRACT(B2120, ""(?:https?:\/\/)?(?:www\.)?([a-zA-Z0-9-]+)\.""))"),"Skyscanner")</f>
        <v>Skyscanner</v>
      </c>
      <c r="E743" s="1" t="s">
        <v>3145</v>
      </c>
      <c r="F743" s="1">
        <v>11.184120200000001</v>
      </c>
      <c r="G743" s="1">
        <v>119.39310070000001</v>
      </c>
      <c r="H743" s="1" t="s">
        <v>3146</v>
      </c>
      <c r="I743" s="1" t="s">
        <v>1300</v>
      </c>
      <c r="J743" s="1">
        <f>IF(K743="URBAN",1,IF(K743="SUBURBAN",2,IF(K743="RURAL",3,"")))</f>
        <v>3</v>
      </c>
      <c r="K743" s="1" t="s">
        <v>541</v>
      </c>
      <c r="L743" s="18">
        <v>46082</v>
      </c>
      <c r="M743" s="49">
        <v>0.625</v>
      </c>
      <c r="N743" s="18">
        <v>46083</v>
      </c>
      <c r="O743" s="56">
        <v>0.5</v>
      </c>
      <c r="P743" s="31" t="str">
        <f>TEXT($L743, "dddd")</f>
        <v>Sunday</v>
      </c>
      <c r="Q743" s="39" t="s">
        <v>111</v>
      </c>
      <c r="R743" s="39">
        <v>5990</v>
      </c>
      <c r="S743" s="1" t="str">
        <f>IF(OR(MONTH(L743)=12, MONTH(L743)&lt;=5), "Dry Season", "Wet Season")</f>
        <v>Dry Season</v>
      </c>
      <c r="T743" s="1">
        <v>1</v>
      </c>
      <c r="U743" s="1">
        <v>1</v>
      </c>
      <c r="V743" s="1">
        <v>1</v>
      </c>
      <c r="W743" s="2">
        <f>IF(ISNUMBER(SEARCH("N/A", X743)), 0, 1)</f>
        <v>1</v>
      </c>
      <c r="X743" s="1" t="s">
        <v>3120</v>
      </c>
      <c r="Y743" s="1">
        <v>11.176256499999999</v>
      </c>
      <c r="Z743" s="1">
        <v>119.44114759999999</v>
      </c>
      <c r="AA743" s="11" cm="1">
        <f t="array" ref="AA743">IF(ISBLANK(Y743), 0, VINCentyInvDistance(F743,G743,Y743,Z743))</f>
        <v>5319.3172818352841</v>
      </c>
      <c r="AB743" s="1">
        <v>0</v>
      </c>
      <c r="AC743" s="1">
        <v>9.8000000000000007</v>
      </c>
      <c r="AD743" s="1">
        <v>3.9</v>
      </c>
      <c r="AE743" s="1">
        <v>450</v>
      </c>
      <c r="AF743" s="1">
        <v>1</v>
      </c>
      <c r="AG743" s="1" t="s">
        <v>3121</v>
      </c>
      <c r="AH743" s="1" t="s">
        <v>1597</v>
      </c>
      <c r="AI743" s="1" t="str">
        <f>TRIM(MID(SUBSTITUTE($H743,",",REPT(" ",200)),(LEN($H743)-LEN(SUBSTITUTE($H743,",",""))-2)*200+1,200))</f>
        <v>Mimaropa</v>
      </c>
      <c r="AJ743" s="1" t="s">
        <v>55</v>
      </c>
      <c r="AK743" t="s">
        <v>3185</v>
      </c>
      <c r="AL743" s="2">
        <v>0</v>
      </c>
      <c r="AM743" s="1"/>
    </row>
    <row r="744" spans="1:39" ht="12.75" customHeight="1">
      <c r="A744" s="1"/>
      <c r="B744" s="1" t="s">
        <v>3147</v>
      </c>
      <c r="C744" s="1" t="s">
        <v>8346</v>
      </c>
      <c r="D744" s="3" t="str">
        <f ca="1">IFERROR(__xludf.DUMMYFUNCTION("PROPER(REGEXEXTRACT(B2121, ""(?:https?:\/\/)?(?:www\.)?([a-zA-Z0-9-]+)\.""))"),"Google")</f>
        <v>Google</v>
      </c>
      <c r="E744" s="1" t="s">
        <v>3171</v>
      </c>
      <c r="F744" s="1">
        <v>9.7656790999999998</v>
      </c>
      <c r="G744" s="1">
        <v>118.7454604</v>
      </c>
      <c r="H744" s="1" t="s">
        <v>3172</v>
      </c>
      <c r="I744" s="1" t="s">
        <v>3119</v>
      </c>
      <c r="J744" s="1">
        <f>IF(K744="URBAN",1,IF(K744="SUBURBAN",2,IF(K744="RURAL",3,"")))</f>
        <v>3</v>
      </c>
      <c r="K744" s="1" t="s">
        <v>541</v>
      </c>
      <c r="L744" s="18">
        <v>46082</v>
      </c>
      <c r="M744" s="49">
        <v>0.625</v>
      </c>
      <c r="N744" s="18">
        <v>46083</v>
      </c>
      <c r="O744" s="56">
        <v>0.5</v>
      </c>
      <c r="P744" s="31" t="str">
        <f>TEXT($L744, "dddd")</f>
        <v>Sunday</v>
      </c>
      <c r="Q744" s="39" t="s">
        <v>111</v>
      </c>
      <c r="R744" s="39">
        <v>1863</v>
      </c>
      <c r="S744" s="1" t="str">
        <f>IF(OR(MONTH(L744)=12, MONTH(L744)&lt;=5), "Dry Season", "Wet Season")</f>
        <v>Dry Season</v>
      </c>
      <c r="T744" s="1">
        <v>1</v>
      </c>
      <c r="U744" s="1">
        <v>0</v>
      </c>
      <c r="V744" s="1">
        <v>1</v>
      </c>
      <c r="W744" s="2">
        <f>IF(ISNUMBER(SEARCH("N/A", X744)), 0, 1)</f>
        <v>1</v>
      </c>
      <c r="X744" s="1" t="s">
        <v>3120</v>
      </c>
      <c r="Y744" s="1">
        <v>11.176256499999999</v>
      </c>
      <c r="Z744" s="1">
        <v>119.44114759999999</v>
      </c>
      <c r="AA744" s="11" cm="1">
        <f t="array" ref="AA744">IF(ISBLANK(Y744), 0, VINCentyInvDistance(F744,G744,Y744,Z744))</f>
        <v>173621.12925230822</v>
      </c>
      <c r="AB744" s="1">
        <v>0</v>
      </c>
      <c r="AC744" s="1">
        <v>0</v>
      </c>
      <c r="AD744" s="1">
        <v>0</v>
      </c>
      <c r="AE744" s="1">
        <v>846</v>
      </c>
      <c r="AF744" s="1">
        <v>1</v>
      </c>
      <c r="AG744" s="1" t="s">
        <v>3121</v>
      </c>
      <c r="AH744" s="1" t="s">
        <v>1597</v>
      </c>
      <c r="AI744" s="1" t="str">
        <f>TRIM(MID(SUBSTITUTE($H744,",",REPT(" ",200)),(LEN($H744)-LEN(SUBSTITUTE($H744,",",""))-2)*200+1,200))</f>
        <v>Mimaropa</v>
      </c>
      <c r="AJ744" s="1" t="s">
        <v>55</v>
      </c>
      <c r="AL744" s="2">
        <v>0</v>
      </c>
      <c r="AM744" s="1"/>
    </row>
    <row r="745" spans="1:39" ht="12.75" customHeight="1">
      <c r="A745" s="1"/>
      <c r="B745" s="1" t="s">
        <v>3181</v>
      </c>
      <c r="C745" s="1" t="s">
        <v>8349</v>
      </c>
      <c r="D745" s="3" t="str">
        <f ca="1">IFERROR(__xludf.DUMMYFUNCTION("PROPER(REGEXEXTRACT(B2123, ""(?:https?:\/\/)?(?:www\.)?([a-zA-Z0-9-]+)\.""))"),"Google")</f>
        <v>Google</v>
      </c>
      <c r="E745" s="1" t="s">
        <v>3192</v>
      </c>
      <c r="F745" s="1">
        <v>10.487220000000001</v>
      </c>
      <c r="G745" s="1">
        <v>119.07670899999999</v>
      </c>
      <c r="H745" s="1" t="s">
        <v>8348</v>
      </c>
      <c r="I745" s="1" t="s">
        <v>3119</v>
      </c>
      <c r="J745" s="1">
        <f>IF(K745="URBAN",1,IF(K745="SUBURBAN",2,IF(K745="RURAL",3,"")))</f>
        <v>3</v>
      </c>
      <c r="K745" s="1" t="s">
        <v>541</v>
      </c>
      <c r="L745" s="18">
        <v>46082</v>
      </c>
      <c r="M745" s="49">
        <v>0.625</v>
      </c>
      <c r="N745" s="18">
        <v>46083</v>
      </c>
      <c r="O745" s="56">
        <v>0.5</v>
      </c>
      <c r="P745" s="31" t="str">
        <f>TEXT($L745, "dddd")</f>
        <v>Sunday</v>
      </c>
      <c r="Q745" s="39" t="s">
        <v>111</v>
      </c>
      <c r="R745" s="39">
        <v>13.7</v>
      </c>
      <c r="S745" s="1" t="str">
        <f>IF(OR(MONTH(L745)=12, MONTH(L745)&lt;=5), "Dry Season", "Wet Season")</f>
        <v>Dry Season</v>
      </c>
      <c r="T745" s="1">
        <v>1</v>
      </c>
      <c r="U745" s="1">
        <v>1</v>
      </c>
      <c r="V745" s="1">
        <v>0</v>
      </c>
      <c r="W745" s="2">
        <f>IF(ISNUMBER(SEARCH("N/A", X745)), 0, 1)</f>
        <v>0</v>
      </c>
      <c r="X745" s="1" t="s">
        <v>44</v>
      </c>
      <c r="Y745" s="1"/>
      <c r="Z745" s="1"/>
      <c r="AA745" s="11" cm="1">
        <f t="array" ref="AA745">IF(ISBLANK(Y745), 0, VINCentyInvDistance(F745,G745,Y745,Z745))</f>
        <v>0</v>
      </c>
      <c r="AB745" s="1">
        <v>0</v>
      </c>
      <c r="AC745" s="1">
        <v>8.1999999999999993</v>
      </c>
      <c r="AD745" s="1">
        <v>0</v>
      </c>
      <c r="AE745" s="1">
        <v>595</v>
      </c>
      <c r="AF745" s="1">
        <v>1</v>
      </c>
      <c r="AG745" s="1" t="s">
        <v>984</v>
      </c>
      <c r="AH745" s="1" t="s">
        <v>1597</v>
      </c>
      <c r="AI745" s="1"/>
      <c r="AJ745" s="1" t="s">
        <v>55</v>
      </c>
      <c r="AL745" s="1">
        <v>2</v>
      </c>
      <c r="AM745" s="1" t="s">
        <v>8350</v>
      </c>
    </row>
    <row r="746" spans="1:39" ht="12.75" customHeight="1">
      <c r="A746" s="1"/>
      <c r="B746" s="1" t="s">
        <v>3194</v>
      </c>
      <c r="C746" s="1" t="s">
        <v>8351</v>
      </c>
      <c r="D746" s="3" t="str">
        <f ca="1">IFERROR(__xludf.DUMMYFUNCTION("PROPER(REGEXEXTRACT(B2124, ""(?:https?:\/\/)?(?:www\.)?([a-zA-Z0-9-]+)\.""))"),"Skyscanner")</f>
        <v>Skyscanner</v>
      </c>
      <c r="E746" s="1" t="s">
        <v>3216</v>
      </c>
      <c r="F746" s="1">
        <v>11.9441617</v>
      </c>
      <c r="G746" s="1">
        <v>120.0288903</v>
      </c>
      <c r="H746" s="1" t="s">
        <v>3222</v>
      </c>
      <c r="I746" s="1" t="s">
        <v>3119</v>
      </c>
      <c r="J746" s="1">
        <f>IF(K746="URBAN",1,IF(K746="SUBURBAN",2,IF(K746="RURAL",3,"")))</f>
        <v>3</v>
      </c>
      <c r="K746" s="1" t="s">
        <v>541</v>
      </c>
      <c r="L746" s="18">
        <v>46082</v>
      </c>
      <c r="M746" s="49">
        <v>0.58333333333333337</v>
      </c>
      <c r="N746" s="18">
        <v>46083</v>
      </c>
      <c r="O746" s="56">
        <v>0.5</v>
      </c>
      <c r="P746" s="31" t="str">
        <f>TEXT($L746, "dddd")</f>
        <v>Sunday</v>
      </c>
      <c r="Q746" s="39" t="s">
        <v>111</v>
      </c>
      <c r="R746" s="39">
        <v>14.3</v>
      </c>
      <c r="S746" s="1" t="str">
        <f>IF(OR(MONTH(L746)=12, MONTH(L746)&lt;=5), "Dry Season", "Wet Season")</f>
        <v>Dry Season</v>
      </c>
      <c r="T746" s="1">
        <v>1</v>
      </c>
      <c r="U746" s="1">
        <v>0</v>
      </c>
      <c r="V746" s="1">
        <v>1</v>
      </c>
      <c r="W746" s="2">
        <f>IF(ISNUMBER(SEARCH("N/A", X746)), 0, 1)</f>
        <v>1</v>
      </c>
      <c r="X746" s="1" t="s">
        <v>3120</v>
      </c>
      <c r="Y746" s="1">
        <v>11.176256499999999</v>
      </c>
      <c r="Z746" s="1">
        <v>119.44114759999999</v>
      </c>
      <c r="AA746" s="11" cm="1">
        <f t="array" ref="AA746">IF(ISBLANK(Y746), 0, VINCentyInvDistance(F746,G746,Y746,Z746))</f>
        <v>106421.18488091283</v>
      </c>
      <c r="AB746" s="1">
        <v>1</v>
      </c>
      <c r="AC746" s="1">
        <v>10</v>
      </c>
      <c r="AD746" s="1">
        <v>4.2</v>
      </c>
      <c r="AE746" s="1">
        <v>2843</v>
      </c>
      <c r="AF746" s="1">
        <v>1</v>
      </c>
      <c r="AG746" s="1" t="s">
        <v>3121</v>
      </c>
      <c r="AH746" s="1" t="s">
        <v>1597</v>
      </c>
      <c r="AI746" s="1" t="str">
        <f>TRIM(MID(SUBSTITUTE($H746,",",REPT(" ",200)),(LEN($H746)-LEN(SUBSTITUTE($H746,",",""))-2)*200+1,200))</f>
        <v>Palawan</v>
      </c>
      <c r="AJ746" s="1" t="s">
        <v>55</v>
      </c>
      <c r="AK746" t="s">
        <v>16773</v>
      </c>
      <c r="AL746" s="2">
        <v>0</v>
      </c>
      <c r="AM746" s="1"/>
    </row>
    <row r="747" spans="1:39" ht="12.75" customHeight="1">
      <c r="A747" s="1"/>
      <c r="B747" s="1" t="s">
        <v>3219</v>
      </c>
      <c r="C747" s="1" t="s">
        <v>8352</v>
      </c>
      <c r="D747" s="3" t="str">
        <f ca="1">IFERROR(__xludf.DUMMYFUNCTION("PROPER(REGEXEXTRACT(B2125, ""(?:https?:\/\/)?(?:www\.)?([a-zA-Z0-9-]+)\.""))"),"Skyscanner")</f>
        <v>Skyscanner</v>
      </c>
      <c r="E747" s="1" t="s">
        <v>3227</v>
      </c>
      <c r="F747" s="1">
        <v>11.944162</v>
      </c>
      <c r="G747" s="1">
        <v>120.02889</v>
      </c>
      <c r="H747" s="1" t="s">
        <v>3222</v>
      </c>
      <c r="I747" s="1" t="s">
        <v>3119</v>
      </c>
      <c r="J747" s="1">
        <f>IF(K747="URBAN",1,IF(K747="SUBURBAN",2,IF(K747="RURAL",3,"")))</f>
        <v>3</v>
      </c>
      <c r="K747" s="1" t="s">
        <v>541</v>
      </c>
      <c r="L747" s="18">
        <v>46082</v>
      </c>
      <c r="M747" s="49">
        <v>0.58333333333333337</v>
      </c>
      <c r="N747" s="18">
        <v>46083</v>
      </c>
      <c r="O747" s="56">
        <v>0.5</v>
      </c>
      <c r="P747" s="31" t="str">
        <f>TEXT($L747, "dddd")</f>
        <v>Sunday</v>
      </c>
      <c r="Q747" s="39" t="s">
        <v>111</v>
      </c>
      <c r="R747" s="39">
        <v>18.100000000000001</v>
      </c>
      <c r="S747" s="1" t="str">
        <f>IF(OR(MONTH(L747)=12, MONTH(L747)&lt;=5), "Dry Season", "Wet Season")</f>
        <v>Dry Season</v>
      </c>
      <c r="T747" s="1">
        <v>1</v>
      </c>
      <c r="U747" s="1">
        <v>1</v>
      </c>
      <c r="V747" s="1">
        <v>0</v>
      </c>
      <c r="W747" s="2">
        <f>IF(ISNUMBER(SEARCH("N/A", X747)), 0, 1)</f>
        <v>0</v>
      </c>
      <c r="X747" s="1" t="s">
        <v>44</v>
      </c>
      <c r="Y747" s="1"/>
      <c r="Z747" s="1"/>
      <c r="AA747" s="11" cm="1">
        <f t="array" ref="AA747">IF(ISBLANK(Y747), 0, VINCentyInvDistance(F747,G747,Y747,Z747))</f>
        <v>0</v>
      </c>
      <c r="AB747" s="1">
        <v>1</v>
      </c>
      <c r="AC747" s="1">
        <v>8.1999999999999993</v>
      </c>
      <c r="AD747" s="1">
        <v>4.0999999999999996</v>
      </c>
      <c r="AE747" s="1">
        <v>308</v>
      </c>
      <c r="AF747" s="1">
        <v>1</v>
      </c>
      <c r="AG747" s="1" t="s">
        <v>3217</v>
      </c>
      <c r="AH747" s="1" t="s">
        <v>1597</v>
      </c>
      <c r="AI747" s="1"/>
      <c r="AJ747" s="1" t="s">
        <v>55</v>
      </c>
      <c r="AK747" t="s">
        <v>16777</v>
      </c>
      <c r="AL747" s="1">
        <v>4</v>
      </c>
      <c r="AM747" s="1" t="s">
        <v>3224</v>
      </c>
    </row>
    <row r="748" spans="1:39" ht="12.75" customHeight="1">
      <c r="A748" s="1"/>
      <c r="B748" s="1" t="s">
        <v>3229</v>
      </c>
      <c r="C748" s="1" t="s">
        <v>8353</v>
      </c>
      <c r="D748" s="3" t="str">
        <f ca="1">IFERROR(__xludf.DUMMYFUNCTION("PROPER(REGEXEXTRACT(B2126, ""(?:https?:\/\/)?(?:www\.)?([a-zA-Z0-9-]+)\.""))"),"Skyscanner")</f>
        <v>Skyscanner</v>
      </c>
      <c r="E748" s="1" t="s">
        <v>3231</v>
      </c>
      <c r="F748" s="1">
        <v>11.1921225</v>
      </c>
      <c r="G748" s="1">
        <v>119.3974226</v>
      </c>
      <c r="H748" s="1" t="s">
        <v>3232</v>
      </c>
      <c r="I748" s="1" t="s">
        <v>3119</v>
      </c>
      <c r="J748" s="1">
        <f>IF(K748="URBAN",1,IF(K748="SUBURBAN",2,IF(K748="RURAL",3,"")))</f>
        <v>3</v>
      </c>
      <c r="K748" s="1" t="s">
        <v>541</v>
      </c>
      <c r="L748" s="18">
        <v>46082</v>
      </c>
      <c r="M748" s="49">
        <v>0.625</v>
      </c>
      <c r="N748" s="18">
        <v>46083</v>
      </c>
      <c r="O748" s="56">
        <v>0.5</v>
      </c>
      <c r="P748" s="31" t="str">
        <f>TEXT($L748, "dddd")</f>
        <v>Sunday</v>
      </c>
      <c r="Q748" s="39" t="s">
        <v>111</v>
      </c>
      <c r="R748" s="39">
        <v>30.4</v>
      </c>
      <c r="S748" s="1" t="str">
        <f>IF(OR(MONTH(L748)=12, MONTH(L748)&lt;=5), "Dry Season", "Wet Season")</f>
        <v>Dry Season</v>
      </c>
      <c r="T748" s="1">
        <v>1</v>
      </c>
      <c r="U748" s="1">
        <v>1</v>
      </c>
      <c r="V748" s="1">
        <v>0</v>
      </c>
      <c r="W748" s="2">
        <f>IF(ISNUMBER(SEARCH("N/A", X748)), 0, 1)</f>
        <v>1</v>
      </c>
      <c r="X748" s="1" t="s">
        <v>3120</v>
      </c>
      <c r="Y748" s="1">
        <v>11.176256499999999</v>
      </c>
      <c r="Z748" s="1">
        <v>119.44114759999999</v>
      </c>
      <c r="AA748" s="11" cm="1">
        <f t="array" ref="AA748">IF(ISBLANK(Y748), 0, VINCentyInvDistance(F748,G748,Y748,Z748))</f>
        <v>5087.8845433597016</v>
      </c>
      <c r="AB748" s="1">
        <v>0</v>
      </c>
      <c r="AC748" s="1">
        <v>7.6</v>
      </c>
      <c r="AD748" s="1">
        <v>4.4000000000000004</v>
      </c>
      <c r="AE748" s="1">
        <v>413</v>
      </c>
      <c r="AF748" s="1">
        <v>1</v>
      </c>
      <c r="AG748" s="1" t="s">
        <v>3121</v>
      </c>
      <c r="AH748" s="1" t="s">
        <v>1597</v>
      </c>
      <c r="AI748" s="1" t="str">
        <f>TRIM(MID(SUBSTITUTE($H748,",",REPT(" ",200)),(LEN($H748)-LEN(SUBSTITUTE($H748,",",""))-2)*200+1,200))</f>
        <v>Mimaropa</v>
      </c>
      <c r="AJ748" s="1" t="s">
        <v>55</v>
      </c>
      <c r="AK748" t="s">
        <v>16778</v>
      </c>
      <c r="AL748" s="2">
        <v>0</v>
      </c>
      <c r="AM748" s="1"/>
    </row>
    <row r="749" spans="1:39" ht="12.75" customHeight="1">
      <c r="A749" s="1"/>
      <c r="B749" s="1" t="s">
        <v>3233</v>
      </c>
      <c r="C749" s="1" t="s">
        <v>8354</v>
      </c>
      <c r="D749" s="3" t="str">
        <f ca="1">IFERROR(__xludf.DUMMYFUNCTION("PROPER(REGEXEXTRACT(B2127, ""(?:https?:\/\/)?(?:www\.)?([a-zA-Z0-9-]+)\.""))"),"Skyscanner")</f>
        <v>Skyscanner</v>
      </c>
      <c r="E749" s="1" t="s">
        <v>3221</v>
      </c>
      <c r="F749" s="1">
        <v>11.2613187</v>
      </c>
      <c r="G749" s="1">
        <v>119.3530117</v>
      </c>
      <c r="H749" s="1" t="s">
        <v>3228</v>
      </c>
      <c r="I749" s="1" t="s">
        <v>3119</v>
      </c>
      <c r="J749" s="1">
        <f>IF(K749="URBAN",1,IF(K749="SUBURBAN",2,IF(K749="RURAL",3,"")))</f>
        <v>3</v>
      </c>
      <c r="K749" s="1" t="s">
        <v>541</v>
      </c>
      <c r="L749" s="18">
        <v>46082</v>
      </c>
      <c r="M749" s="49">
        <v>0.58333333333333337</v>
      </c>
      <c r="N749" s="18">
        <v>46083</v>
      </c>
      <c r="O749" s="56">
        <v>0.5</v>
      </c>
      <c r="P749" s="31" t="str">
        <f>TEXT($L749, "dddd")</f>
        <v>Sunday</v>
      </c>
      <c r="Q749" s="39" t="s">
        <v>111</v>
      </c>
      <c r="R749" s="39">
        <v>40000</v>
      </c>
      <c r="S749" s="1" t="str">
        <f>IF(OR(MONTH(L749)=12, MONTH(L749)&lt;=5), "Dry Season", "Wet Season")</f>
        <v>Dry Season</v>
      </c>
      <c r="T749" s="1">
        <v>1</v>
      </c>
      <c r="U749" s="1">
        <v>1</v>
      </c>
      <c r="V749" s="1">
        <v>0</v>
      </c>
      <c r="W749" s="2">
        <f>IF(ISNUMBER(SEARCH("N/A", X749)), 0, 1)</f>
        <v>1</v>
      </c>
      <c r="X749" s="1" t="s">
        <v>3120</v>
      </c>
      <c r="Y749" s="1">
        <v>11.176256499999999</v>
      </c>
      <c r="Z749" s="1">
        <v>119.44114759999999</v>
      </c>
      <c r="AA749" s="11" cm="1">
        <f t="array" ref="AA749">IF(ISBLANK(Y749), 0, VINCentyInvDistance(F749,G749,Y749,Z749))</f>
        <v>13460.111827964396</v>
      </c>
      <c r="AB749" s="1">
        <v>0</v>
      </c>
      <c r="AC749" s="1">
        <v>9.6</v>
      </c>
      <c r="AD749" s="1">
        <v>4.5999999999999996</v>
      </c>
      <c r="AE749" s="1">
        <v>443</v>
      </c>
      <c r="AF749" s="1">
        <v>1</v>
      </c>
      <c r="AG749" s="1" t="s">
        <v>3121</v>
      </c>
      <c r="AH749" s="1" t="s">
        <v>1597</v>
      </c>
      <c r="AI749" s="1" t="str">
        <f>TRIM(MID(SUBSTITUTE($H749,",",REPT(" ",200)),(LEN($H749)-LEN(SUBSTITUTE($H749,",",""))-2)*200+1,200))</f>
        <v>Palawan</v>
      </c>
      <c r="AJ749" s="1" t="s">
        <v>55</v>
      </c>
      <c r="AK749" t="s">
        <v>16779</v>
      </c>
      <c r="AL749" s="2">
        <v>0</v>
      </c>
      <c r="AM749" s="1"/>
    </row>
    <row r="750" spans="1:39" ht="12.75" customHeight="1">
      <c r="A750" s="1"/>
      <c r="B750" s="1" t="s">
        <v>8355</v>
      </c>
      <c r="C750" s="1" t="s">
        <v>8356</v>
      </c>
      <c r="D750" s="3" t="str">
        <f ca="1">IFERROR(__xludf.DUMMYFUNCTION("PROPER(REGEXEXTRACT(B2128, ""(?:https?:\/\/)?(?:www\.)?([a-zA-Z0-9-]+)\.""))"),"Skyscanner")</f>
        <v>Skyscanner</v>
      </c>
      <c r="E750" s="1" t="s">
        <v>3244</v>
      </c>
      <c r="F750" s="1">
        <v>11.26145</v>
      </c>
      <c r="G750" s="1">
        <v>119.35297</v>
      </c>
      <c r="H750" s="1" t="s">
        <v>3228</v>
      </c>
      <c r="I750" s="1" t="s">
        <v>3119</v>
      </c>
      <c r="J750" s="1">
        <f>IF(K750="URBAN",1,IF(K750="SUBURBAN",2,IF(K750="RURAL",3,"")))</f>
        <v>3</v>
      </c>
      <c r="K750" s="1" t="s">
        <v>541</v>
      </c>
      <c r="L750" s="18">
        <v>46082</v>
      </c>
      <c r="M750" s="49">
        <v>0.625</v>
      </c>
      <c r="N750" s="18">
        <v>46083</v>
      </c>
      <c r="O750" s="56">
        <v>0.5</v>
      </c>
      <c r="P750" s="31" t="str">
        <f>TEXT($L750, "dddd")</f>
        <v>Sunday</v>
      </c>
      <c r="Q750" s="39" t="s">
        <v>111</v>
      </c>
      <c r="R750" s="39">
        <v>16.600000000000001</v>
      </c>
      <c r="S750" s="1" t="str">
        <f>IF(OR(MONTH(L750)=12, MONTH(L750)&lt;=5), "Dry Season", "Wet Season")</f>
        <v>Dry Season</v>
      </c>
      <c r="T750" s="1">
        <v>1</v>
      </c>
      <c r="U750" s="1">
        <v>1</v>
      </c>
      <c r="V750" s="1">
        <v>0</v>
      </c>
      <c r="W750" s="2">
        <f>IF(ISNUMBER(SEARCH("N/A", X750)), 0, 1)</f>
        <v>1</v>
      </c>
      <c r="X750" s="1" t="s">
        <v>3120</v>
      </c>
      <c r="Y750" s="1">
        <v>11.176256499999999</v>
      </c>
      <c r="Z750" s="1">
        <v>119.44114759999999</v>
      </c>
      <c r="AA750" s="11" cm="1">
        <f t="array" ref="AA750">IF(ISBLANK(Y750), 0, VINCentyInvDistance(F750,G750,Y750,Z750))</f>
        <v>13473.521523647523</v>
      </c>
      <c r="AB750" s="1">
        <v>0</v>
      </c>
      <c r="AC750" s="1">
        <v>0</v>
      </c>
      <c r="AD750" s="1">
        <v>0</v>
      </c>
      <c r="AE750" s="1">
        <v>1023</v>
      </c>
      <c r="AF750" s="1">
        <v>1</v>
      </c>
      <c r="AG750" s="1" t="str">
        <f>TRIM(MID(SUBSTITUTE($H750,",",REPT(" ",200)),(LEN($H750)-LEN(SUBSTITUTE($H750,",",""))-3)*200+1,200))</f>
        <v>El Nido</v>
      </c>
      <c r="AH750" s="1" t="str">
        <f>TRIM(MID(SUBSTITUTE($H750,",",REPT(" ",200)),(LEN($H750)-LEN(SUBSTITUTE($H750,",",""))-3)*200+1,200))</f>
        <v>El Nido</v>
      </c>
      <c r="AI750" s="1" t="str">
        <f>TRIM(MID(SUBSTITUTE($H750,",",REPT(" ",200)),(LEN($H750)-LEN(SUBSTITUTE($H750,",",""))-2)*200+1,200))</f>
        <v>Palawan</v>
      </c>
      <c r="AJ750" s="1" t="str">
        <f>TRIM(MID(SUBSTITUTE($H750,",",REPT(" ",200)),(LEN($H750)-LEN(SUBSTITUTE($H750,",",""))-0)*200+1,200))</f>
        <v>Philippines</v>
      </c>
      <c r="AL750" s="1">
        <v>5</v>
      </c>
      <c r="AM750" s="1" t="s">
        <v>8357</v>
      </c>
    </row>
    <row r="751" spans="1:39" ht="12.75" customHeight="1">
      <c r="A751" s="1"/>
      <c r="B751" s="1" t="s">
        <v>3214</v>
      </c>
      <c r="C751" s="1" t="s">
        <v>8360</v>
      </c>
      <c r="D751" s="3" t="str">
        <f ca="1">IFERROR(__xludf.DUMMYFUNCTION("PROPER(REGEXEXTRACT(B2130, ""(?:https?:\/\/)?(?:www\.)?([a-zA-Z0-9-]+)\.""))"),"Skyscanner")</f>
        <v>Skyscanner</v>
      </c>
      <c r="E751" s="1" t="s">
        <v>8361</v>
      </c>
      <c r="F751" s="1">
        <v>11.181134200000001</v>
      </c>
      <c r="G751" s="1">
        <v>119.3918765</v>
      </c>
      <c r="H751" s="1" t="s">
        <v>8362</v>
      </c>
      <c r="I751" s="1" t="s">
        <v>3119</v>
      </c>
      <c r="J751" s="1">
        <f>IF(K751="URBAN",1,IF(K751="SUBURBAN",2,IF(K751="RURAL",3,"")))</f>
        <v>3</v>
      </c>
      <c r="K751" s="1" t="s">
        <v>541</v>
      </c>
      <c r="L751" s="18">
        <v>46082</v>
      </c>
      <c r="M751" s="49">
        <v>0.625</v>
      </c>
      <c r="N751" s="18">
        <v>46083</v>
      </c>
      <c r="O751" s="56">
        <v>0.5</v>
      </c>
      <c r="P751" s="31" t="str">
        <f>TEXT($L751, "dddd")</f>
        <v>Sunday</v>
      </c>
      <c r="Q751" s="39" t="s">
        <v>111</v>
      </c>
      <c r="R751" s="39">
        <v>4978</v>
      </c>
      <c r="S751" s="1" t="str">
        <f>IF(OR(MONTH(L751)=12, MONTH(L751)&lt;=5), "Dry Season", "Wet Season")</f>
        <v>Dry Season</v>
      </c>
      <c r="T751" s="1">
        <v>1</v>
      </c>
      <c r="U751" s="1">
        <v>1</v>
      </c>
      <c r="V751" s="1">
        <v>0</v>
      </c>
      <c r="W751" s="2">
        <f>IF(ISNUMBER(SEARCH("N/A", X751)), 0, 1)</f>
        <v>1</v>
      </c>
      <c r="X751" s="1" t="s">
        <v>3120</v>
      </c>
      <c r="Y751" s="1">
        <v>11.176256499999999</v>
      </c>
      <c r="Z751" s="1">
        <v>119.44114759999999</v>
      </c>
      <c r="AA751" s="11" cm="1">
        <f t="array" ref="AA751">IF(ISBLANK(Y751), 0, VINCentyInvDistance(F751,G751,Y751,Z751))</f>
        <v>5408.4292491709639</v>
      </c>
      <c r="AB751" s="1">
        <v>0</v>
      </c>
      <c r="AC751" s="1">
        <v>8.8000000000000007</v>
      </c>
      <c r="AD751" s="1">
        <v>3.8</v>
      </c>
      <c r="AE751" s="1">
        <v>947</v>
      </c>
      <c r="AF751" s="1">
        <v>1</v>
      </c>
      <c r="AG751" s="1" t="s">
        <v>3121</v>
      </c>
      <c r="AH751" s="1" t="s">
        <v>1597</v>
      </c>
      <c r="AI751" s="1" t="str">
        <f>TRIM(MID(SUBSTITUTE($H751,",",REPT(" ",200)),(LEN($H751)-LEN(SUBSTITUTE($H751,",",""))-2)*200+1,200))</f>
        <v>Mimaropa</v>
      </c>
      <c r="AJ751" s="1" t="s">
        <v>55</v>
      </c>
      <c r="AK751" t="s">
        <v>16776</v>
      </c>
      <c r="AL751" s="2">
        <v>0</v>
      </c>
      <c r="AM751" s="1"/>
    </row>
    <row r="752" spans="1:39" ht="12.75" customHeight="1">
      <c r="A752" s="1"/>
      <c r="B752" s="1" t="s">
        <v>3267</v>
      </c>
      <c r="C752" s="1" t="s">
        <v>8363</v>
      </c>
      <c r="D752" s="3" t="str">
        <f ca="1">IFERROR(__xludf.DUMMYFUNCTION("PROPER(REGEXEXTRACT(B2131, ""(?:https?:\/\/)?(?:www\.)?([a-zA-Z0-9-]+)\.""))"),"Google")</f>
        <v>Google</v>
      </c>
      <c r="E752" s="1" t="s">
        <v>3208</v>
      </c>
      <c r="F752" s="1">
        <v>9.7620761999999992</v>
      </c>
      <c r="G752" s="1">
        <v>118.747445</v>
      </c>
      <c r="H752" s="1" t="s">
        <v>3209</v>
      </c>
      <c r="I752" s="1" t="s">
        <v>3119</v>
      </c>
      <c r="J752" s="1">
        <f>IF(K752="URBAN",1,IF(K752="SUBURBAN",2,IF(K752="RURAL",3,"")))</f>
        <v>3</v>
      </c>
      <c r="K752" s="1" t="s">
        <v>541</v>
      </c>
      <c r="L752" s="18">
        <v>46082</v>
      </c>
      <c r="M752" s="49">
        <v>0.625</v>
      </c>
      <c r="N752" s="18">
        <v>46083</v>
      </c>
      <c r="O752" s="56">
        <v>0.5</v>
      </c>
      <c r="P752" s="31" t="str">
        <f>TEXT($L752, "dddd")</f>
        <v>Sunday</v>
      </c>
      <c r="Q752" s="39" t="s">
        <v>111</v>
      </c>
      <c r="R752" s="39">
        <v>2982</v>
      </c>
      <c r="S752" s="1" t="str">
        <f>IF(OR(MONTH(L752)=12, MONTH(L752)&lt;=5), "Dry Season", "Wet Season")</f>
        <v>Dry Season</v>
      </c>
      <c r="T752" s="1">
        <v>1</v>
      </c>
      <c r="U752" s="1">
        <v>0</v>
      </c>
      <c r="V752" s="1">
        <v>0</v>
      </c>
      <c r="W752" s="2">
        <f>IF(ISNUMBER(SEARCH("N/A", X752)), 0, 1)</f>
        <v>1</v>
      </c>
      <c r="X752" s="1" t="s">
        <v>3120</v>
      </c>
      <c r="Y752" s="1">
        <v>11.176256499999999</v>
      </c>
      <c r="Z752" s="1">
        <v>119.44114759999999</v>
      </c>
      <c r="AA752" s="11" cm="1">
        <f t="array" ref="AA752">IF(ISBLANK(Y752), 0, VINCentyInvDistance(F752,G752,Y752,Z752))</f>
        <v>173884.52218722762</v>
      </c>
      <c r="AB752" s="1">
        <v>0</v>
      </c>
      <c r="AC752" s="1">
        <v>0</v>
      </c>
      <c r="AD752" s="1">
        <v>0</v>
      </c>
      <c r="AE752" s="1">
        <v>398</v>
      </c>
      <c r="AF752" s="1">
        <v>1</v>
      </c>
      <c r="AG752" s="1" t="s">
        <v>3121</v>
      </c>
      <c r="AH752" s="1" t="s">
        <v>1597</v>
      </c>
      <c r="AI752" s="1" t="str">
        <f>TRIM(MID(SUBSTITUTE($H752,",",REPT(" ",200)),(LEN($H752)-LEN(SUBSTITUTE($H752,",",""))-2)*200+1,200))</f>
        <v>Mimaropa</v>
      </c>
      <c r="AJ752" s="1" t="s">
        <v>55</v>
      </c>
      <c r="AL752" s="2">
        <v>0</v>
      </c>
      <c r="AM752" s="1"/>
    </row>
    <row r="753" spans="1:39" ht="12.75" customHeight="1">
      <c r="A753" s="1"/>
      <c r="B753" s="1" t="s">
        <v>3368</v>
      </c>
      <c r="C753" s="1" t="s">
        <v>8365</v>
      </c>
      <c r="D753" s="3" t="str">
        <f ca="1">IFERROR(__xludf.DUMMYFUNCTION("PROPER(REGEXEXTRACT(B2133, ""(?:https?:\/\/)?(?:www\.)?([a-zA-Z0-9-]+)\.""))"),"Google")</f>
        <v>Google</v>
      </c>
      <c r="E753" s="1" t="s">
        <v>3262</v>
      </c>
      <c r="F753" s="1">
        <v>12.00329</v>
      </c>
      <c r="G753" s="1">
        <v>120.1983</v>
      </c>
      <c r="H753" s="1" t="s">
        <v>3289</v>
      </c>
      <c r="I753" s="1" t="s">
        <v>3119</v>
      </c>
      <c r="J753" s="1">
        <f>IF(K753="URBAN",1,IF(K753="SUBURBAN",2,IF(K753="RURAL",3,"")))</f>
        <v>3</v>
      </c>
      <c r="K753" s="1" t="s">
        <v>541</v>
      </c>
      <c r="L753" s="18">
        <v>46082</v>
      </c>
      <c r="M753" s="49">
        <v>0.625</v>
      </c>
      <c r="N753" s="18">
        <v>46083</v>
      </c>
      <c r="O753" s="56">
        <v>0.5</v>
      </c>
      <c r="P753" s="31" t="str">
        <f>TEXT($L753, "dddd")</f>
        <v>Sunday</v>
      </c>
      <c r="Q753" s="39" t="s">
        <v>111</v>
      </c>
      <c r="R753" s="39">
        <v>79.8</v>
      </c>
      <c r="S753" s="1" t="str">
        <f>IF(OR(MONTH(L753)=12, MONTH(L753)&lt;=5), "Dry Season", "Wet Season")</f>
        <v>Dry Season</v>
      </c>
      <c r="T753" s="1">
        <v>1</v>
      </c>
      <c r="U753" s="1">
        <v>1</v>
      </c>
      <c r="V753" s="1">
        <v>0</v>
      </c>
      <c r="W753" s="2">
        <f>IF(ISNUMBER(SEARCH("N/A", X753)), 0, 1)</f>
        <v>0</v>
      </c>
      <c r="X753" s="1" t="s">
        <v>44</v>
      </c>
      <c r="Y753" s="1"/>
      <c r="Z753" s="1"/>
      <c r="AA753" s="11" cm="1">
        <f t="array" ref="AA753">IF(ISBLANK(Y753), 0, VINCentyInvDistance(F753,G753,Y753,Z753))</f>
        <v>0</v>
      </c>
      <c r="AB753" s="1">
        <v>0</v>
      </c>
      <c r="AC753" s="1">
        <v>7.2</v>
      </c>
      <c r="AD753" s="1">
        <v>0</v>
      </c>
      <c r="AE753" s="1">
        <v>434</v>
      </c>
      <c r="AF753" s="1">
        <v>1</v>
      </c>
      <c r="AG753" s="1" t="s">
        <v>3284</v>
      </c>
      <c r="AH753" s="1" t="s">
        <v>1597</v>
      </c>
      <c r="AI753" s="1"/>
      <c r="AJ753" s="1" t="s">
        <v>55</v>
      </c>
      <c r="AL753" s="1">
        <v>3</v>
      </c>
      <c r="AM753" s="1" t="s">
        <v>3371</v>
      </c>
    </row>
    <row r="754" spans="1:39" ht="12.75" customHeight="1">
      <c r="A754" s="1"/>
      <c r="B754" s="1" t="s">
        <v>3264</v>
      </c>
      <c r="C754" s="1" t="s">
        <v>8366</v>
      </c>
      <c r="D754" s="3" t="str">
        <f ca="1">IFERROR(__xludf.DUMMYFUNCTION("PROPER(REGEXEXTRACT(B2134, ""(?:https?:\/\/)?(?:www\.)?([a-zA-Z0-9-]+)\.""))"),"Skyscanner")</f>
        <v>Skyscanner</v>
      </c>
      <c r="E754" s="1" t="s">
        <v>3335</v>
      </c>
      <c r="F754" s="1">
        <v>12.0265488</v>
      </c>
      <c r="G754" s="1">
        <v>119.9831093</v>
      </c>
      <c r="H754" s="1" t="s">
        <v>8367</v>
      </c>
      <c r="I754" s="1" t="s">
        <v>3119</v>
      </c>
      <c r="J754" s="1">
        <f>IF(K754="URBAN",1,IF(K754="SUBURBAN",2,IF(K754="RURAL",3,"")))</f>
        <v>3</v>
      </c>
      <c r="K754" s="1" t="s">
        <v>541</v>
      </c>
      <c r="L754" s="18">
        <v>46082</v>
      </c>
      <c r="M754" s="49">
        <v>0.625</v>
      </c>
      <c r="N754" s="18">
        <v>46083</v>
      </c>
      <c r="O754" s="56">
        <v>0.5</v>
      </c>
      <c r="P754" s="31" t="str">
        <f>TEXT($L754, "dddd")</f>
        <v>Sunday</v>
      </c>
      <c r="Q754" s="39" t="s">
        <v>111</v>
      </c>
      <c r="R754" s="39">
        <v>4937</v>
      </c>
      <c r="S754" s="1" t="str">
        <f>IF(OR(MONTH(L754)=12, MONTH(L754)&lt;=5), "Dry Season", "Wet Season")</f>
        <v>Dry Season</v>
      </c>
      <c r="T754" s="1">
        <v>1</v>
      </c>
      <c r="U754" s="1">
        <v>1</v>
      </c>
      <c r="V754" s="1">
        <v>0</v>
      </c>
      <c r="W754" s="2">
        <f>IF(ISNUMBER(SEARCH("N/A", X754)), 0, 1)</f>
        <v>1</v>
      </c>
      <c r="X754" s="1" t="s">
        <v>3120</v>
      </c>
      <c r="Y754" s="1">
        <v>11.176256499999999</v>
      </c>
      <c r="Z754" s="1">
        <v>119.44114759999999</v>
      </c>
      <c r="AA754" s="11" cm="1">
        <f t="array" ref="AA754">IF(ISBLANK(Y754), 0, VINCentyInvDistance(F754,G754,Y754,Z754))</f>
        <v>111087.90076512692</v>
      </c>
      <c r="AB754" s="1">
        <v>1</v>
      </c>
      <c r="AC754" s="1">
        <v>0</v>
      </c>
      <c r="AD754" s="1">
        <v>0</v>
      </c>
      <c r="AE754" s="1">
        <v>146</v>
      </c>
      <c r="AF754" s="1">
        <v>1</v>
      </c>
      <c r="AG754" s="1" t="s">
        <v>3121</v>
      </c>
      <c r="AH754" s="1" t="s">
        <v>1597</v>
      </c>
      <c r="AI754" s="1" t="str">
        <f>TRIM(MID(SUBSTITUTE($H754,",",REPT(" ",200)),(LEN($H754)-LEN(SUBSTITUTE($H754,",",""))-2)*200+1,200))</f>
        <v>Palawan</v>
      </c>
      <c r="AJ754" s="1" t="s">
        <v>55</v>
      </c>
      <c r="AK754" t="s">
        <v>16786</v>
      </c>
      <c r="AL754" s="2">
        <v>0</v>
      </c>
      <c r="AM754" s="1"/>
    </row>
    <row r="755" spans="1:39" ht="12.75" customHeight="1">
      <c r="A755" s="1"/>
      <c r="B755" s="1" t="s">
        <v>3338</v>
      </c>
      <c r="C755" s="1" t="s">
        <v>8368</v>
      </c>
      <c r="D755" s="3" t="str">
        <f ca="1">IFERROR(__xludf.DUMMYFUNCTION("PROPER(REGEXEXTRACT(B2135, ""(?:https?:\/\/)?(?:www\.)?([a-zA-Z0-9-]+)\.""))"),"Skyscanner")</f>
        <v>Skyscanner</v>
      </c>
      <c r="E755" s="1" t="s">
        <v>3200</v>
      </c>
      <c r="F755" s="1">
        <v>12.02572</v>
      </c>
      <c r="G755" s="1">
        <v>119.98349</v>
      </c>
      <c r="H755" s="1" t="s">
        <v>8369</v>
      </c>
      <c r="I755" s="1" t="s">
        <v>3119</v>
      </c>
      <c r="J755" s="1">
        <f>IF(K755="URBAN",1,IF(K755="SUBURBAN",2,IF(K755="RURAL",3,"")))</f>
        <v>3</v>
      </c>
      <c r="K755" s="1" t="s">
        <v>541</v>
      </c>
      <c r="L755" s="18">
        <v>46082</v>
      </c>
      <c r="M755" s="49">
        <v>0.58333333333333337</v>
      </c>
      <c r="N755" s="18">
        <v>46083</v>
      </c>
      <c r="O755" s="56">
        <v>0.5</v>
      </c>
      <c r="P755" s="31" t="str">
        <f>TEXT($L755, "dddd")</f>
        <v>Sunday</v>
      </c>
      <c r="Q755" s="39" t="s">
        <v>111</v>
      </c>
      <c r="R755" s="39">
        <v>2703</v>
      </c>
      <c r="S755" s="1" t="str">
        <f>IF(OR(MONTH(L755)=12, MONTH(L755)&lt;=5), "Dry Season", "Wet Season")</f>
        <v>Dry Season</v>
      </c>
      <c r="T755" s="1">
        <v>1</v>
      </c>
      <c r="U755" s="1">
        <v>0</v>
      </c>
      <c r="V755" s="1">
        <v>0</v>
      </c>
      <c r="W755" s="2">
        <f>IF(ISNUMBER(SEARCH("N/A", X755)), 0, 1)</f>
        <v>0</v>
      </c>
      <c r="X755" s="1" t="s">
        <v>44</v>
      </c>
      <c r="Y755" s="1"/>
      <c r="Z755" s="1"/>
      <c r="AA755" s="11" cm="1">
        <f t="array" ref="AA755">IF(ISBLANK(Y755), 0, VINCentyInvDistance(F755,G755,Y755,Z755))</f>
        <v>0</v>
      </c>
      <c r="AB755" s="1">
        <v>0</v>
      </c>
      <c r="AC755" s="1">
        <v>8.6</v>
      </c>
      <c r="AD755" s="1">
        <v>3.9</v>
      </c>
      <c r="AE755" s="1">
        <v>62</v>
      </c>
      <c r="AF755" s="1">
        <v>1</v>
      </c>
      <c r="AG755" s="1" t="s">
        <v>3136</v>
      </c>
      <c r="AH755" s="1" t="s">
        <v>1597</v>
      </c>
      <c r="AI755" s="1"/>
      <c r="AJ755" s="1" t="s">
        <v>55</v>
      </c>
      <c r="AK755" t="s">
        <v>16797</v>
      </c>
      <c r="AL755" s="1">
        <v>3</v>
      </c>
      <c r="AM755" s="1" t="s">
        <v>8370</v>
      </c>
    </row>
    <row r="756" spans="1:39" ht="12.75" customHeight="1">
      <c r="A756" s="1"/>
      <c r="B756" s="1" t="s">
        <v>3206</v>
      </c>
      <c r="C756" s="1" t="s">
        <v>8372</v>
      </c>
      <c r="D756" s="3" t="str">
        <f ca="1">IFERROR(__xludf.DUMMYFUNCTION("PROPER(REGEXEXTRACT(B2137, ""(?:https?:\/\/)?(?:www\.)?([a-zA-Z0-9-]+)\.""))"),"Skyscanner")</f>
        <v>Skyscanner</v>
      </c>
      <c r="E756" s="1" t="s">
        <v>3323</v>
      </c>
      <c r="F756" s="1">
        <v>9.7072252999999993</v>
      </c>
      <c r="G756" s="1">
        <v>118.4312449</v>
      </c>
      <c r="H756" s="1" t="s">
        <v>8373</v>
      </c>
      <c r="I756" s="1" t="s">
        <v>1300</v>
      </c>
      <c r="J756" s="1">
        <f>IF(K756="URBAN",1,IF(K756="SUBURBAN",2,IF(K756="RURAL",3,"")))</f>
        <v>3</v>
      </c>
      <c r="K756" s="1" t="s">
        <v>541</v>
      </c>
      <c r="L756" s="18">
        <v>46082</v>
      </c>
      <c r="M756" s="49">
        <v>0.54166666666666663</v>
      </c>
      <c r="N756" s="18">
        <v>46083</v>
      </c>
      <c r="O756" s="56">
        <v>0.45833333333333331</v>
      </c>
      <c r="P756" s="31" t="str">
        <f>TEXT($L756, "dddd")</f>
        <v>Sunday</v>
      </c>
      <c r="Q756" s="39" t="s">
        <v>111</v>
      </c>
      <c r="R756" s="39">
        <v>3662</v>
      </c>
      <c r="S756" s="1" t="str">
        <f>IF(OR(MONTH(L756)=12, MONTH(L756)&lt;=5), "Dry Season", "Wet Season")</f>
        <v>Dry Season</v>
      </c>
      <c r="T756" s="1">
        <v>1</v>
      </c>
      <c r="U756" s="1">
        <v>0</v>
      </c>
      <c r="V756" s="1">
        <v>1</v>
      </c>
      <c r="W756" s="2">
        <f>IF(ISNUMBER(SEARCH("N/A", X756)), 0, 1)</f>
        <v>1</v>
      </c>
      <c r="X756" s="1" t="s">
        <v>1595</v>
      </c>
      <c r="Y756" s="1">
        <v>9.7439737999999991</v>
      </c>
      <c r="Z756" s="1">
        <v>118.7402726</v>
      </c>
      <c r="AA756" s="11" cm="1">
        <f t="array" ref="AA756">IF(ISBLANK(Y756), 0, VINCentyInvDistance(F756,G756,Y756,Z756))</f>
        <v>34152.372854654517</v>
      </c>
      <c r="AB756" s="1">
        <v>0</v>
      </c>
      <c r="AC756" s="1">
        <v>7.8</v>
      </c>
      <c r="AD756" s="1">
        <v>4.9000000000000004</v>
      </c>
      <c r="AE756" s="1">
        <v>454</v>
      </c>
      <c r="AF756" s="1">
        <v>1</v>
      </c>
      <c r="AG756" s="1" t="s">
        <v>1596</v>
      </c>
      <c r="AH756" s="1" t="s">
        <v>1597</v>
      </c>
      <c r="AI756" s="1" t="str">
        <f>TRIM(MID(SUBSTITUTE($H756,",",REPT(" ",200)),(LEN($H756)-LEN(SUBSTITUTE($H756,",",""))-2)*200+1,200))</f>
        <v>Mimaropa</v>
      </c>
      <c r="AJ756" s="1" t="s">
        <v>55</v>
      </c>
      <c r="AK756" t="s">
        <v>16774</v>
      </c>
      <c r="AL756" s="2">
        <v>0</v>
      </c>
      <c r="AM756" s="1"/>
    </row>
    <row r="757" spans="1:39" ht="12.75" customHeight="1">
      <c r="A757" s="1"/>
      <c r="B757" s="1" t="s">
        <v>3326</v>
      </c>
      <c r="C757" s="1" t="s">
        <v>8374</v>
      </c>
      <c r="D757" s="3" t="str">
        <f ca="1">IFERROR(__xludf.DUMMYFUNCTION("PROPER(REGEXEXTRACT(B2138, ""(?:https?:\/\/)?(?:www\.)?([a-zA-Z0-9-]+)\.""))"),"Google")</f>
        <v>Google</v>
      </c>
      <c r="E757" s="1" t="s">
        <v>3252</v>
      </c>
      <c r="F757" s="1">
        <v>9.7396325000000008</v>
      </c>
      <c r="G757" s="1">
        <v>118.7467486</v>
      </c>
      <c r="H757" s="1" t="s">
        <v>3253</v>
      </c>
      <c r="I757" s="1" t="s">
        <v>3119</v>
      </c>
      <c r="J757" s="1">
        <f>IF(K757="URBAN",1,IF(K757="SUBURBAN",2,IF(K757="RURAL",3,"")))</f>
        <v>3</v>
      </c>
      <c r="K757" s="1" t="s">
        <v>541</v>
      </c>
      <c r="L757" s="18">
        <v>46082</v>
      </c>
      <c r="M757" s="49">
        <v>0.625</v>
      </c>
      <c r="N757" s="18">
        <v>46083</v>
      </c>
      <c r="O757" s="56">
        <v>0.5</v>
      </c>
      <c r="P757" s="31" t="str">
        <f>TEXT($L757, "dddd")</f>
        <v>Sunday</v>
      </c>
      <c r="Q757" s="39" t="s">
        <v>111</v>
      </c>
      <c r="R757" s="39">
        <v>4144</v>
      </c>
      <c r="S757" s="1" t="str">
        <f>IF(OR(MONTH(L757)=12, MONTH(L757)&lt;=5), "Dry Season", "Wet Season")</f>
        <v>Dry Season</v>
      </c>
      <c r="T757" s="1">
        <v>1</v>
      </c>
      <c r="U757" s="1">
        <v>0</v>
      </c>
      <c r="V757" s="1">
        <v>0</v>
      </c>
      <c r="W757" s="2">
        <f>IF(ISNUMBER(SEARCH("N/A", X757)), 0, 1)</f>
        <v>0</v>
      </c>
      <c r="X757" s="1" t="s">
        <v>44</v>
      </c>
      <c r="Y757" s="1"/>
      <c r="Z757" s="1"/>
      <c r="AA757" s="11" cm="1">
        <f t="array" ref="AA757">IF(ISBLANK(Y757), 0, VINCentyInvDistance(F757,G757,Y757,Z757))</f>
        <v>0</v>
      </c>
      <c r="AB757" s="1">
        <v>0</v>
      </c>
      <c r="AC757" s="1">
        <v>0</v>
      </c>
      <c r="AD757" s="1">
        <v>0</v>
      </c>
      <c r="AE757" s="1">
        <v>827</v>
      </c>
      <c r="AF757" s="1">
        <v>1</v>
      </c>
      <c r="AG757" s="1" t="str">
        <f>TRIM(MID(SUBSTITUTE($H757,",",REPT(" ",200)),(LEN($H757)-LEN(SUBSTITUTE($H757,",",""))-4)*200+1,200))</f>
        <v>San Miguel</v>
      </c>
      <c r="AH757" s="1" t="str">
        <f>TRIM(MID(SUBSTITUTE($H757,",",REPT(" ",200)),(LEN($H757)-LEN(SUBSTITUTE($H757,",",""))-3)*200+1,200))</f>
        <v>Puerto Princesa</v>
      </c>
      <c r="AI757" s="1" t="str">
        <f>TRIM(MID(SUBSTITUTE($H757,",",REPT(" ",200)),(LEN($H757)-LEN(SUBSTITUTE($H757,",",""))-2)*200+1,200))</f>
        <v>Mimaropa</v>
      </c>
      <c r="AJ757" s="1" t="str">
        <f>TRIM(MID(SUBSTITUTE($H757,",",REPT(" ",200)),(LEN($H757)-LEN(SUBSTITUTE($H757,",",""))-0)*200+1,200))</f>
        <v>Philippines</v>
      </c>
      <c r="AL757" s="2">
        <v>0</v>
      </c>
      <c r="AM757" s="1"/>
    </row>
    <row r="758" spans="1:39" ht="12.75" customHeight="1">
      <c r="A758" s="1"/>
      <c r="B758" s="1" t="s">
        <v>8375</v>
      </c>
      <c r="C758" s="1" t="s">
        <v>8376</v>
      </c>
      <c r="D758" s="3" t="str">
        <f ca="1">IFERROR(__xludf.DUMMYFUNCTION("PROPER(REGEXEXTRACT(B2139, ""(?:https?:\/\/)?(?:www\.)?([a-zA-Z0-9-]+)\.""))"),"Skyscanner")</f>
        <v>Skyscanner</v>
      </c>
      <c r="E758" s="1" t="s">
        <v>3269</v>
      </c>
      <c r="F758" s="1">
        <v>11.1651045</v>
      </c>
      <c r="G758" s="1">
        <v>119.4001664</v>
      </c>
      <c r="H758" s="1" t="s">
        <v>3270</v>
      </c>
      <c r="I758" s="1" t="s">
        <v>3119</v>
      </c>
      <c r="J758" s="1">
        <f>IF(K758="URBAN",1,IF(K758="SUBURBAN",2,IF(K758="RURAL",3,"")))</f>
        <v>3</v>
      </c>
      <c r="K758" s="1" t="s">
        <v>541</v>
      </c>
      <c r="L758" s="18">
        <v>46082</v>
      </c>
      <c r="M758" s="49">
        <v>0.58333333333333337</v>
      </c>
      <c r="N758" s="18">
        <v>46083</v>
      </c>
      <c r="O758" s="56">
        <v>0.5</v>
      </c>
      <c r="P758" s="31" t="str">
        <f>TEXT($L758, "dddd")</f>
        <v>Sunday</v>
      </c>
      <c r="Q758" s="39" t="s">
        <v>111</v>
      </c>
      <c r="R758" s="39">
        <v>14.3</v>
      </c>
      <c r="S758" s="1" t="str">
        <f>IF(OR(MONTH(L758)=12, MONTH(L758)&lt;=5), "Dry Season", "Wet Season")</f>
        <v>Dry Season</v>
      </c>
      <c r="T758" s="1">
        <v>1</v>
      </c>
      <c r="U758" s="1">
        <v>1</v>
      </c>
      <c r="V758" s="1">
        <v>0</v>
      </c>
      <c r="W758" s="2">
        <f>IF(ISNUMBER(SEARCH("N/A", X758)), 0, 1)</f>
        <v>1</v>
      </c>
      <c r="X758" s="1" t="s">
        <v>1595</v>
      </c>
      <c r="Y758" s="1">
        <v>9.7439737999999991</v>
      </c>
      <c r="Z758" s="1">
        <v>118.7402726</v>
      </c>
      <c r="AA758" s="11" cm="1">
        <f t="array" ref="AA758">IF(ISBLANK(Y758), 0, VINCentyInvDistance(F758,G758,Y758,Z758))</f>
        <v>172999.72615285669</v>
      </c>
      <c r="AB758" s="1">
        <v>1</v>
      </c>
      <c r="AC758" s="1">
        <v>8.8000000000000007</v>
      </c>
      <c r="AD758" s="1">
        <v>4.5</v>
      </c>
      <c r="AE758" s="1">
        <v>743</v>
      </c>
      <c r="AF758" s="1">
        <v>1</v>
      </c>
      <c r="AG758" s="1" t="s">
        <v>1596</v>
      </c>
      <c r="AH758" s="1" t="s">
        <v>1597</v>
      </c>
      <c r="AI758" s="1" t="str">
        <f>TRIM(MID(SUBSTITUTE($H758,",",REPT(" ",200)),(LEN($H758)-LEN(SUBSTITUTE($H758,",",""))-2)*200+1,200))</f>
        <v>Mimaropa</v>
      </c>
      <c r="AJ758" s="1" t="s">
        <v>55</v>
      </c>
      <c r="AK758" t="s">
        <v>17218</v>
      </c>
      <c r="AL758" s="2">
        <v>0</v>
      </c>
      <c r="AM758" s="1"/>
    </row>
    <row r="759" spans="1:39" ht="12.75" customHeight="1">
      <c r="A759" s="1"/>
      <c r="B759" s="1" t="s">
        <v>3272</v>
      </c>
      <c r="C759" s="1" t="s">
        <v>8377</v>
      </c>
      <c r="D759" s="3" t="str">
        <f ca="1">IFERROR(__xludf.DUMMYFUNCTION("PROPER(REGEXEXTRACT(B2140, ""(?:https?:\/\/)?(?:www\.)?([a-zA-Z0-9-]+)\.""))"),"Skyscanner")</f>
        <v>Skyscanner</v>
      </c>
      <c r="E759" s="1" t="s">
        <v>3274</v>
      </c>
      <c r="F759" s="1">
        <v>9.7640806999999992</v>
      </c>
      <c r="G759" s="1">
        <v>118.7546205</v>
      </c>
      <c r="H759" s="1" t="s">
        <v>3275</v>
      </c>
      <c r="I759" s="1" t="s">
        <v>3119</v>
      </c>
      <c r="J759" s="1">
        <f>IF(K759="URBAN",1,IF(K759="SUBURBAN",2,IF(K759="RURAL",3,"")))</f>
        <v>3</v>
      </c>
      <c r="K759" s="1" t="s">
        <v>541</v>
      </c>
      <c r="L759" s="18">
        <v>46082</v>
      </c>
      <c r="M759" s="49">
        <v>0.625</v>
      </c>
      <c r="N759" s="18">
        <v>46083</v>
      </c>
      <c r="O759" s="56">
        <v>0.5</v>
      </c>
      <c r="P759" s="31" t="str">
        <f>TEXT($L759, "dddd")</f>
        <v>Sunday</v>
      </c>
      <c r="Q759" s="39" t="s">
        <v>111</v>
      </c>
      <c r="R759" s="39">
        <v>1892</v>
      </c>
      <c r="S759" s="1" t="str">
        <f>IF(OR(MONTH(L759)=12, MONTH(L759)&lt;=5), "Dry Season", "Wet Season")</f>
        <v>Dry Season</v>
      </c>
      <c r="T759" s="1">
        <v>1</v>
      </c>
      <c r="U759" s="1">
        <v>1</v>
      </c>
      <c r="V759" s="1">
        <v>0</v>
      </c>
      <c r="W759" s="2">
        <f>IF(ISNUMBER(SEARCH("N/A", X759)), 0, 1)</f>
        <v>1</v>
      </c>
      <c r="X759" s="1" t="s">
        <v>3120</v>
      </c>
      <c r="Y759" s="1">
        <v>11.176256499999999</v>
      </c>
      <c r="Z759" s="1">
        <v>119.44114759999999</v>
      </c>
      <c r="AA759" s="11" cm="1">
        <f t="array" ref="AA759">IF(ISBLANK(Y759), 0, VINCentyInvDistance(F759,G759,Y759,Z759))</f>
        <v>173342.96425177934</v>
      </c>
      <c r="AB759" s="1">
        <v>0</v>
      </c>
      <c r="AC759" s="1">
        <v>8.1999999999999993</v>
      </c>
      <c r="AD759" s="1">
        <v>4.4000000000000004</v>
      </c>
      <c r="AE759" s="1">
        <v>185</v>
      </c>
      <c r="AF759" s="1">
        <v>1</v>
      </c>
      <c r="AG759" s="1" t="s">
        <v>3121</v>
      </c>
      <c r="AH759" s="1" t="s">
        <v>1597</v>
      </c>
      <c r="AI759" s="1" t="str">
        <f>TRIM(MID(SUBSTITUTE($H759,",",REPT(" ",200)),(LEN($H759)-LEN(SUBSTITUTE($H759,",",""))-2)*200+1,200))</f>
        <v>Mimaropa</v>
      </c>
      <c r="AJ759" s="1" t="s">
        <v>55</v>
      </c>
      <c r="AK759" t="s">
        <v>16787</v>
      </c>
      <c r="AL759" s="2">
        <v>0</v>
      </c>
      <c r="AM759" s="1"/>
    </row>
    <row r="760" spans="1:39" ht="12.75" customHeight="1">
      <c r="A760" s="1"/>
      <c r="B760" s="1" t="s">
        <v>3321</v>
      </c>
      <c r="C760" s="1" t="s">
        <v>8381</v>
      </c>
      <c r="D760" s="3" t="str">
        <f ca="1">IFERROR(__xludf.DUMMYFUNCTION("PROPER(REGEXEXTRACT(B2143, ""(?:https?:\/\/)?(?:www\.)?([a-zA-Z0-9-]+)\.""))"),"Google")</f>
        <v>Google</v>
      </c>
      <c r="E760" s="1" t="s">
        <v>3282</v>
      </c>
      <c r="F760" s="1">
        <v>10.19609</v>
      </c>
      <c r="G760" s="1">
        <v>118.89924999999999</v>
      </c>
      <c r="H760" s="1" t="s">
        <v>3324</v>
      </c>
      <c r="I760" s="1" t="s">
        <v>3119</v>
      </c>
      <c r="J760" s="1">
        <f>IF(K760="URBAN",1,IF(K760="SUBURBAN",2,IF(K760="RURAL",3,"")))</f>
        <v>3</v>
      </c>
      <c r="K760" s="1" t="s">
        <v>541</v>
      </c>
      <c r="L760" s="18">
        <v>46082</v>
      </c>
      <c r="M760" s="49">
        <v>0.625</v>
      </c>
      <c r="N760" s="18">
        <v>46083</v>
      </c>
      <c r="O760" s="56">
        <v>0.5</v>
      </c>
      <c r="P760" s="31" t="str">
        <f>TEXT($L760, "dddd")</f>
        <v>Sunday</v>
      </c>
      <c r="Q760" s="39" t="s">
        <v>111</v>
      </c>
      <c r="R760" s="39">
        <v>570</v>
      </c>
      <c r="S760" s="1" t="str">
        <f>IF(OR(MONTH(L760)=12, MONTH(L760)&lt;=5), "Dry Season", "Wet Season")</f>
        <v>Dry Season</v>
      </c>
      <c r="T760" s="1">
        <v>1</v>
      </c>
      <c r="U760" s="1">
        <v>0</v>
      </c>
      <c r="V760" s="1">
        <v>0</v>
      </c>
      <c r="W760" s="2">
        <f>IF(ISNUMBER(SEARCH("N/A", X760)), 0, 1)</f>
        <v>0</v>
      </c>
      <c r="X760" s="1" t="s">
        <v>44</v>
      </c>
      <c r="Y760" s="1"/>
      <c r="Z760" s="1"/>
      <c r="AA760" s="11" cm="1">
        <f t="array" ref="AA760">IF(ISBLANK(Y760), 0, VINCentyInvDistance(F760,G760,Y760,Z760))</f>
        <v>0</v>
      </c>
      <c r="AB760" s="1">
        <v>0</v>
      </c>
      <c r="AC760" s="1">
        <v>9</v>
      </c>
      <c r="AD760" s="1">
        <v>0</v>
      </c>
      <c r="AE760" s="1">
        <v>186</v>
      </c>
      <c r="AF760" s="1">
        <v>1</v>
      </c>
      <c r="AG760" s="1" t="s">
        <v>3319</v>
      </c>
      <c r="AH760" s="1" t="s">
        <v>1597</v>
      </c>
      <c r="AI760" s="1"/>
      <c r="AJ760" s="1" t="s">
        <v>55</v>
      </c>
      <c r="AL760" s="1">
        <v>4</v>
      </c>
      <c r="AM760" s="1" t="s">
        <v>3325</v>
      </c>
    </row>
    <row r="761" spans="1:39" ht="12.75" customHeight="1">
      <c r="A761" s="1"/>
      <c r="B761" s="1" t="s">
        <v>3333</v>
      </c>
      <c r="C761" s="1" t="s">
        <v>8384</v>
      </c>
      <c r="D761" s="3" t="str">
        <f ca="1">IFERROR(__xludf.DUMMYFUNCTION("PROPER(REGEXEXTRACT(B2146, ""(?:https?:\/\/)?(?:www\.)?([a-zA-Z0-9-]+)\.""))"),"Skyscanner")</f>
        <v>Skyscanner</v>
      </c>
      <c r="E761" s="1" t="s">
        <v>3309</v>
      </c>
      <c r="F761" s="1">
        <v>10.571339999999999</v>
      </c>
      <c r="G761" s="1">
        <v>119.3064</v>
      </c>
      <c r="H761" s="1" t="s">
        <v>3336</v>
      </c>
      <c r="I761" s="1" t="s">
        <v>3119</v>
      </c>
      <c r="J761" s="1">
        <f>IF(K761="URBAN",1,IF(K761="SUBURBAN",2,IF(K761="RURAL",3,"")))</f>
        <v>3</v>
      </c>
      <c r="K761" s="1" t="s">
        <v>541</v>
      </c>
      <c r="L761" s="18">
        <v>46082</v>
      </c>
      <c r="M761" s="49">
        <v>0.58333333333333337</v>
      </c>
      <c r="N761" s="18">
        <v>46083</v>
      </c>
      <c r="O761" s="56">
        <v>0.5</v>
      </c>
      <c r="P761" s="31" t="str">
        <f>TEXT($L761, "dddd")</f>
        <v>Sunday</v>
      </c>
      <c r="Q761" s="39" t="s">
        <v>111</v>
      </c>
      <c r="R761" s="39">
        <v>13.7</v>
      </c>
      <c r="S761" s="1" t="str">
        <f>IF(OR(MONTH(L761)=12, MONTH(L761)&lt;=5), "Dry Season", "Wet Season")</f>
        <v>Dry Season</v>
      </c>
      <c r="T761" s="1">
        <v>1</v>
      </c>
      <c r="U761" s="1">
        <v>1</v>
      </c>
      <c r="V761" s="1">
        <v>0</v>
      </c>
      <c r="W761" s="2">
        <f>IF(ISNUMBER(SEARCH("N/A", X761)), 0, 1)</f>
        <v>0</v>
      </c>
      <c r="X761" s="1" t="s">
        <v>44</v>
      </c>
      <c r="Y761" s="1"/>
      <c r="Z761" s="1"/>
      <c r="AA761" s="11" cm="1">
        <f t="array" ref="AA761">IF(ISBLANK(Y761), 0, VINCentyInvDistance(F761,G761,Y761,Z761))</f>
        <v>0</v>
      </c>
      <c r="AB761" s="1">
        <v>1</v>
      </c>
      <c r="AC761" s="1">
        <v>10</v>
      </c>
      <c r="AD761" s="1">
        <v>4.5999999999999996</v>
      </c>
      <c r="AE761" s="1">
        <v>3</v>
      </c>
      <c r="AF761" s="1">
        <v>1</v>
      </c>
      <c r="AG761" s="1" t="s">
        <v>984</v>
      </c>
      <c r="AH761" s="1" t="s">
        <v>1597</v>
      </c>
      <c r="AI761" s="1" t="str">
        <f>TRIM(MID(SUBSTITUTE($H761,",",REPT(" ",200)),(LEN($H761)-LEN(SUBSTITUTE($H761,",",""))-2)*200+1,200))</f>
        <v>Palawan</v>
      </c>
      <c r="AJ761" s="1" t="s">
        <v>55</v>
      </c>
      <c r="AK761" t="s">
        <v>16794</v>
      </c>
      <c r="AL761" s="2">
        <v>0</v>
      </c>
      <c r="AM761" s="1" t="s">
        <v>3337</v>
      </c>
    </row>
    <row r="762" spans="1:39" ht="12.75" customHeight="1">
      <c r="A762" s="1"/>
      <c r="B762" s="1" t="s">
        <v>3333</v>
      </c>
      <c r="C762" s="1" t="s">
        <v>8385</v>
      </c>
      <c r="D762" s="3" t="str">
        <f ca="1">IFERROR(__xludf.DUMMYFUNCTION("PROPER(REGEXEXTRACT(B2147, ""(?:https?:\/\/)?(?:www\.)?([a-zA-Z0-9-]+)\.""))"),"Skyscanner")</f>
        <v>Skyscanner</v>
      </c>
      <c r="E762" s="1" t="s">
        <v>3374</v>
      </c>
      <c r="F762" s="1">
        <v>10.571339999999999</v>
      </c>
      <c r="G762" s="1">
        <v>119.3064</v>
      </c>
      <c r="H762" s="1" t="s">
        <v>3336</v>
      </c>
      <c r="I762" s="1" t="s">
        <v>3119</v>
      </c>
      <c r="J762" s="1">
        <f>IF(K762="URBAN",1,IF(K762="SUBURBAN",2,IF(K762="RURAL",3,"")))</f>
        <v>3</v>
      </c>
      <c r="K762" s="1" t="s">
        <v>541</v>
      </c>
      <c r="L762" s="18">
        <v>46082</v>
      </c>
      <c r="M762" s="49">
        <v>0.58333333333333337</v>
      </c>
      <c r="N762" s="18">
        <v>46083</v>
      </c>
      <c r="O762" s="56">
        <v>0.5</v>
      </c>
      <c r="P762" s="31" t="str">
        <f>TEXT($L762, "dddd")</f>
        <v>Sunday</v>
      </c>
      <c r="Q762" s="39" t="s">
        <v>111</v>
      </c>
      <c r="R762" s="39">
        <v>4478</v>
      </c>
      <c r="S762" s="1" t="str">
        <f>IF(OR(MONTH(L762)=12, MONTH(L762)&lt;=5), "Dry Season", "Wet Season")</f>
        <v>Dry Season</v>
      </c>
      <c r="T762" s="1">
        <v>1</v>
      </c>
      <c r="U762" s="1">
        <v>1</v>
      </c>
      <c r="V762" s="1">
        <v>0</v>
      </c>
      <c r="W762" s="2">
        <f>IF(ISNUMBER(SEARCH("N/A", X762)), 0, 1)</f>
        <v>0</v>
      </c>
      <c r="X762" s="1" t="s">
        <v>44</v>
      </c>
      <c r="Y762" s="1"/>
      <c r="Z762" s="1"/>
      <c r="AA762" s="11" cm="1">
        <f t="array" ref="AA762">IF(ISBLANK(Y762), 0, VINCentyInvDistance(F762,G762,Y762,Z762))</f>
        <v>0</v>
      </c>
      <c r="AB762" s="1">
        <v>1</v>
      </c>
      <c r="AC762" s="1">
        <v>10</v>
      </c>
      <c r="AD762" s="1">
        <v>4.5</v>
      </c>
      <c r="AE762" s="1">
        <v>3</v>
      </c>
      <c r="AF762" s="1">
        <v>1</v>
      </c>
      <c r="AG762" s="1" t="s">
        <v>984</v>
      </c>
      <c r="AH762" s="1" t="s">
        <v>1597</v>
      </c>
      <c r="AI762" s="1" t="str">
        <f>TRIM(MID(SUBSTITUTE($H762,",",REPT(" ",200)),(LEN($H762)-LEN(SUBSTITUTE($H762,",",""))-2)*200+1,200))</f>
        <v>Palawan</v>
      </c>
      <c r="AJ762" s="1" t="s">
        <v>55</v>
      </c>
      <c r="AK762" t="s">
        <v>16794</v>
      </c>
      <c r="AL762" s="2">
        <v>0</v>
      </c>
      <c r="AM762" s="1" t="s">
        <v>3337</v>
      </c>
    </row>
    <row r="763" spans="1:39" ht="12.75" customHeight="1">
      <c r="A763" s="1"/>
      <c r="B763" s="1" t="s">
        <v>3377</v>
      </c>
      <c r="C763" s="1" t="s">
        <v>8386</v>
      </c>
      <c r="D763" s="3" t="str">
        <f ca="1">IFERROR(__xludf.DUMMYFUNCTION("PROPER(REGEXEXTRACT(B2148, ""(?:https?:\/\/)?(?:www\.)?([a-zA-Z0-9-]+)\.""))"),"Skyscanner")</f>
        <v>Skyscanner</v>
      </c>
      <c r="E763" s="1" t="s">
        <v>8387</v>
      </c>
      <c r="F763" s="1">
        <v>10.60514</v>
      </c>
      <c r="G763" s="1">
        <v>119.32469</v>
      </c>
      <c r="H763" s="1" t="s">
        <v>3375</v>
      </c>
      <c r="I763" s="1" t="s">
        <v>3119</v>
      </c>
      <c r="J763" s="1">
        <f>IF(K763="URBAN",1,IF(K763="SUBURBAN",2,IF(K763="RURAL",3,"")))</f>
        <v>3</v>
      </c>
      <c r="K763" s="1" t="s">
        <v>541</v>
      </c>
      <c r="L763" s="18">
        <v>46082</v>
      </c>
      <c r="M763" s="49">
        <v>0.58333333333333337</v>
      </c>
      <c r="N763" s="18">
        <v>46083</v>
      </c>
      <c r="O763" s="56">
        <v>0.58333333333333337</v>
      </c>
      <c r="P763" s="31" t="str">
        <f>TEXT($L763, "dddd")</f>
        <v>Sunday</v>
      </c>
      <c r="Q763" s="39" t="s">
        <v>111</v>
      </c>
      <c r="R763" s="39">
        <v>2087</v>
      </c>
      <c r="S763" s="1" t="str">
        <f>IF(OR(MONTH(L763)=12, MONTH(L763)&lt;=5), "Dry Season", "Wet Season")</f>
        <v>Dry Season</v>
      </c>
      <c r="T763" s="1">
        <v>1</v>
      </c>
      <c r="U763" s="1">
        <v>0</v>
      </c>
      <c r="V763" s="1">
        <v>1</v>
      </c>
      <c r="W763" s="2">
        <f>IF(ISNUMBER(SEARCH("N/A", X763)), 0, 1)</f>
        <v>0</v>
      </c>
      <c r="X763" s="1" t="s">
        <v>44</v>
      </c>
      <c r="Y763" s="1"/>
      <c r="Z763" s="1"/>
      <c r="AA763" s="11" cm="1">
        <f t="array" ref="AA763">IF(ISBLANK(Y763), 0, VINCentyInvDistance(F763,G763,Y763,Z763))</f>
        <v>0</v>
      </c>
      <c r="AB763" s="1">
        <v>0</v>
      </c>
      <c r="AC763" s="1">
        <v>0</v>
      </c>
      <c r="AD763" s="1">
        <v>0</v>
      </c>
      <c r="AE763" s="1">
        <v>100</v>
      </c>
      <c r="AF763" s="1">
        <v>1</v>
      </c>
      <c r="AG763" s="1" t="s">
        <v>984</v>
      </c>
      <c r="AH763" s="1" t="s">
        <v>1597</v>
      </c>
      <c r="AI763" s="1" t="str">
        <f>TRIM(MID(SUBSTITUTE($H763,",",REPT(" ",200)),(LEN($H763)-LEN(SUBSTITUTE($H763,",",""))-2)*200+1,200))</f>
        <v>Palawan</v>
      </c>
      <c r="AJ763" s="1" t="s">
        <v>55</v>
      </c>
      <c r="AK763" t="s">
        <v>16800</v>
      </c>
      <c r="AL763" s="2">
        <v>0</v>
      </c>
      <c r="AM763" s="1" t="s">
        <v>3380</v>
      </c>
    </row>
    <row r="764" spans="1:39" ht="12.75" customHeight="1">
      <c r="A764" s="1"/>
      <c r="B764" s="1" t="s">
        <v>8388</v>
      </c>
      <c r="C764" s="1" t="s">
        <v>8389</v>
      </c>
      <c r="D764" s="3" t="str">
        <f ca="1">IFERROR(__xludf.DUMMYFUNCTION("PROPER(REGEXEXTRACT(B2149, ""(?:https?:\/\/)?(?:www\.)?([a-zA-Z0-9-]+)\.""))"),"Google")</f>
        <v>Google</v>
      </c>
      <c r="E764" s="1" t="s">
        <v>3248</v>
      </c>
      <c r="F764" s="1">
        <v>9.8317724999999996</v>
      </c>
      <c r="G764" s="1">
        <v>118.7402914</v>
      </c>
      <c r="H764" s="1" t="s">
        <v>3161</v>
      </c>
      <c r="I764" s="1" t="s">
        <v>3119</v>
      </c>
      <c r="J764" s="1">
        <f>IF(K764="URBAN",1,IF(K764="SUBURBAN",2,IF(K764="RURAL",3,"")))</f>
        <v>3</v>
      </c>
      <c r="K764" s="1" t="s">
        <v>541</v>
      </c>
      <c r="L764" s="18">
        <v>46082</v>
      </c>
      <c r="M764" s="49">
        <v>0.625</v>
      </c>
      <c r="N764" s="18">
        <v>46083</v>
      </c>
      <c r="O764" s="56">
        <v>0.5</v>
      </c>
      <c r="P764" s="31" t="str">
        <f>TEXT($L764, "dddd")</f>
        <v>Sunday</v>
      </c>
      <c r="Q764" s="39" t="s">
        <v>111</v>
      </c>
      <c r="R764" s="39">
        <v>2503</v>
      </c>
      <c r="S764" s="1" t="str">
        <f>IF(OR(MONTH(L764)=12, MONTH(L764)&lt;=5), "Dry Season", "Wet Season")</f>
        <v>Dry Season</v>
      </c>
      <c r="T764" s="1">
        <v>1</v>
      </c>
      <c r="U764" s="1">
        <v>1</v>
      </c>
      <c r="V764" s="1">
        <v>0</v>
      </c>
      <c r="W764" s="2">
        <f>IF(ISNUMBER(SEARCH("N/A", X764)), 0, 1)</f>
        <v>0</v>
      </c>
      <c r="X764" s="1" t="s">
        <v>44</v>
      </c>
      <c r="Y764" s="1"/>
      <c r="Z764" s="1"/>
      <c r="AA764" s="11" cm="1">
        <f t="array" ref="AA764">IF(ISBLANK(Y764), 0, VINCentyInvDistance(F764,G764,Y764,Z764))</f>
        <v>0</v>
      </c>
      <c r="AB764" s="1">
        <v>0</v>
      </c>
      <c r="AC764" s="1">
        <v>0</v>
      </c>
      <c r="AD764" s="1">
        <v>0</v>
      </c>
      <c r="AE764" s="1">
        <v>26</v>
      </c>
      <c r="AF764" s="1">
        <v>1</v>
      </c>
      <c r="AG764" s="1" t="str">
        <f>TRIM(MID(SUBSTITUTE($H764,",",REPT(" ",200)),(LEN($H764)-LEN(SUBSTITUTE($H764,",",""))-4)*200+1,200))</f>
        <v>Tagburos</v>
      </c>
      <c r="AH764" s="1" t="str">
        <f>TRIM(MID(SUBSTITUTE($H764,",",REPT(" ",200)),(LEN($H764)-LEN(SUBSTITUTE($H764,",",""))-3)*200+1,200))</f>
        <v>Puerto Princesa</v>
      </c>
      <c r="AI764" s="1" t="str">
        <f>TRIM(MID(SUBSTITUTE($H764,",",REPT(" ",200)),(LEN($H764)-LEN(SUBSTITUTE($H764,",",""))-2)*200+1,200))</f>
        <v>Mimaropa</v>
      </c>
      <c r="AJ764" s="1" t="str">
        <f>TRIM(MID(SUBSTITUTE($H764,",",REPT(" ",200)),(LEN($H764)-LEN(SUBSTITUTE($H764,",",""))-0)*200+1,200))</f>
        <v>Philippines</v>
      </c>
      <c r="AL764" s="2">
        <v>0</v>
      </c>
      <c r="AM764" s="1"/>
    </row>
    <row r="765" spans="1:39" ht="12.75" customHeight="1">
      <c r="A765" s="1"/>
      <c r="B765" s="1" t="s">
        <v>8395</v>
      </c>
      <c r="C765" s="1" t="s">
        <v>8396</v>
      </c>
      <c r="D765" s="3" t="str">
        <f ca="1">IFERROR(__xludf.DUMMYFUNCTION("PROPER(REGEXEXTRACT(B2152, ""(?:https?:\/\/)?(?:www\.)?([a-zA-Z0-9-]+)\.""))"),"Google")</f>
        <v>Google</v>
      </c>
      <c r="E765" s="1" t="s">
        <v>3240</v>
      </c>
      <c r="F765" s="1">
        <v>9.7550354000000006</v>
      </c>
      <c r="G765" s="1">
        <v>118.74715879999999</v>
      </c>
      <c r="H765" s="1" t="s">
        <v>3241</v>
      </c>
      <c r="I765" s="1" t="s">
        <v>3119</v>
      </c>
      <c r="J765" s="1">
        <f>IF(K765="URBAN",1,IF(K765="SUBURBAN",2,IF(K765="RURAL",3,"")))</f>
        <v>3</v>
      </c>
      <c r="K765" s="1" t="s">
        <v>541</v>
      </c>
      <c r="L765" s="18">
        <v>46082</v>
      </c>
      <c r="M765" s="49">
        <v>0.625</v>
      </c>
      <c r="N765" s="18">
        <v>46083</v>
      </c>
      <c r="O765" s="56">
        <v>0.5</v>
      </c>
      <c r="P765" s="31" t="str">
        <f>TEXT($L765, "dddd")</f>
        <v>Sunday</v>
      </c>
      <c r="Q765" s="39" t="s">
        <v>111</v>
      </c>
      <c r="R765" s="39">
        <v>2347</v>
      </c>
      <c r="S765" s="1" t="str">
        <f>IF(OR(MONTH(L765)=12, MONTH(L765)&lt;=5), "Dry Season", "Wet Season")</f>
        <v>Dry Season</v>
      </c>
      <c r="T765" s="1">
        <v>1</v>
      </c>
      <c r="U765" s="1">
        <v>0</v>
      </c>
      <c r="V765" s="1">
        <v>0</v>
      </c>
      <c r="W765" s="2">
        <f>IF(ISNUMBER(SEARCH("N/A", X765)), 0, 1)</f>
        <v>1</v>
      </c>
      <c r="X765" s="1" t="s">
        <v>1595</v>
      </c>
      <c r="Y765" s="1">
        <v>9.7439737999999991</v>
      </c>
      <c r="Z765" s="1">
        <v>118.7402726</v>
      </c>
      <c r="AA765" s="11" cm="1">
        <f t="array" ref="AA765">IF(ISBLANK(Y765), 0, VINCentyInvDistance(F765,G765,Y765,Z765))</f>
        <v>1437.9814096338764</v>
      </c>
      <c r="AB765" s="1">
        <v>0</v>
      </c>
      <c r="AC765" s="1">
        <v>0</v>
      </c>
      <c r="AD765" s="1">
        <v>0</v>
      </c>
      <c r="AE765" s="1">
        <v>491</v>
      </c>
      <c r="AF765" s="1">
        <v>1</v>
      </c>
      <c r="AG765" s="1" t="s">
        <v>1596</v>
      </c>
      <c r="AH765" s="1" t="s">
        <v>1597</v>
      </c>
      <c r="AI765" s="1" t="str">
        <f>TRIM(MID(SUBSTITUTE($H765,",",REPT(" ",200)),(LEN($H765)-LEN(SUBSTITUTE($H765,",",""))-2)*200+1,200))</f>
        <v>Mimaropa</v>
      </c>
      <c r="AJ765" s="1" t="s">
        <v>55</v>
      </c>
      <c r="AL765" s="2">
        <v>0</v>
      </c>
      <c r="AM765" s="1"/>
    </row>
    <row r="766" spans="1:39" ht="12.75" customHeight="1">
      <c r="A766" s="1"/>
      <c r="B766" s="1" t="s">
        <v>3242</v>
      </c>
      <c r="C766" s="1" t="s">
        <v>8397</v>
      </c>
      <c r="D766" s="3" t="str">
        <f ca="1">IFERROR(__xludf.DUMMYFUNCTION("PROPER(REGEXEXTRACT(B2153, ""(?:https?:\/\/)?(?:www\.)?([a-zA-Z0-9-]+)\.""))"),"Skyscanner")</f>
        <v>Skyscanner</v>
      </c>
      <c r="E766" s="1" t="s">
        <v>3370</v>
      </c>
      <c r="F766" s="1">
        <v>10.6081454</v>
      </c>
      <c r="G766" s="1">
        <v>119.32489440000001</v>
      </c>
      <c r="H766" s="1" t="s">
        <v>8398</v>
      </c>
      <c r="I766" s="1" t="s">
        <v>3119</v>
      </c>
      <c r="J766" s="1">
        <f>IF(K766="URBAN",1,IF(K766="SUBURBAN",2,IF(K766="RURAL",3,"")))</f>
        <v>3</v>
      </c>
      <c r="K766" s="1" t="s">
        <v>541</v>
      </c>
      <c r="L766" s="18">
        <v>46082</v>
      </c>
      <c r="M766" s="49">
        <v>0.58333333333333337</v>
      </c>
      <c r="N766" s="18">
        <v>46083</v>
      </c>
      <c r="O766" s="56">
        <v>0.5</v>
      </c>
      <c r="P766" s="31" t="str">
        <f>TEXT($L766, "dddd")</f>
        <v>Sunday</v>
      </c>
      <c r="Q766" s="39" t="s">
        <v>111</v>
      </c>
      <c r="R766" s="39">
        <v>2193</v>
      </c>
      <c r="S766" s="1" t="str">
        <f>IF(OR(MONTH(L766)=12, MONTH(L766)&lt;=5), "Dry Season", "Wet Season")</f>
        <v>Dry Season</v>
      </c>
      <c r="T766" s="1">
        <v>1</v>
      </c>
      <c r="U766" s="1">
        <v>0</v>
      </c>
      <c r="V766" s="1">
        <v>1</v>
      </c>
      <c r="W766" s="2">
        <f>IF(ISNUMBER(SEARCH("N/A", X766)), 0, 1)</f>
        <v>1</v>
      </c>
      <c r="X766" s="1" t="s">
        <v>3131</v>
      </c>
      <c r="Y766" s="1">
        <v>9.7670356999999992</v>
      </c>
      <c r="Z766" s="1">
        <v>118.74822469999999</v>
      </c>
      <c r="AA766" s="11" cm="1">
        <f t="array" ref="AA766">IF(ISBLANK(Y766), 0, VINCentyInvDistance(F766,G766,Y766,Z766))</f>
        <v>112464.08543380827</v>
      </c>
      <c r="AB766" s="1">
        <v>0</v>
      </c>
      <c r="AC766" s="1">
        <v>8.4</v>
      </c>
      <c r="AD766" s="1">
        <v>4</v>
      </c>
      <c r="AE766" s="1">
        <v>323</v>
      </c>
      <c r="AF766" s="1">
        <v>1</v>
      </c>
      <c r="AG766" s="1" t="s">
        <v>3132</v>
      </c>
      <c r="AH766" s="1" t="s">
        <v>1597</v>
      </c>
      <c r="AI766" s="1" t="str">
        <f>TRIM(MID(SUBSTITUTE($H766,",",REPT(" ",200)),(LEN($H766)-LEN(SUBSTITUTE($H766,",",""))-2)*200+1,200))</f>
        <v>Palawan</v>
      </c>
      <c r="AJ766" s="1" t="s">
        <v>55</v>
      </c>
      <c r="AK766" t="s">
        <v>16781</v>
      </c>
      <c r="AL766" s="2">
        <v>0</v>
      </c>
      <c r="AM766" s="1"/>
    </row>
    <row r="767" spans="1:39" ht="12.75" customHeight="1">
      <c r="A767" s="1"/>
      <c r="B767" s="1" t="s">
        <v>3489</v>
      </c>
      <c r="C767" s="1" t="s">
        <v>8400</v>
      </c>
      <c r="D767" s="3" t="str">
        <f ca="1">IFERROR(__xludf.DUMMYFUNCTION("PROPER(REGEXEXTRACT(B2155, ""(?:https?:\/\/)?(?:www\.)?([a-zA-Z0-9-]+)\.""))"),"Skyscanner")</f>
        <v>Skyscanner</v>
      </c>
      <c r="E767" s="1" t="s">
        <v>3288</v>
      </c>
      <c r="F767" s="1">
        <v>10.564714</v>
      </c>
      <c r="G767" s="1">
        <v>119.302049</v>
      </c>
      <c r="H767" s="1" t="s">
        <v>3492</v>
      </c>
      <c r="I767" s="1" t="s">
        <v>3119</v>
      </c>
      <c r="J767" s="1">
        <f>IF(K767="URBAN",1,IF(K767="SUBURBAN",2,IF(K767="RURAL",3,"")))</f>
        <v>3</v>
      </c>
      <c r="K767" s="1" t="s">
        <v>541</v>
      </c>
      <c r="L767" s="18">
        <v>46082</v>
      </c>
      <c r="M767" s="49">
        <v>0.54166666666666663</v>
      </c>
      <c r="N767" s="18">
        <v>46083</v>
      </c>
      <c r="O767" s="56">
        <v>0.54166666666666663</v>
      </c>
      <c r="P767" s="31" t="str">
        <f>TEXT($L767, "dddd")</f>
        <v>Sunday</v>
      </c>
      <c r="Q767" s="39" t="s">
        <v>111</v>
      </c>
      <c r="R767" s="39">
        <v>2124</v>
      </c>
      <c r="S767" s="1" t="str">
        <f>IF(OR(MONTH(L767)=12, MONTH(L767)&lt;=5), "Dry Season", "Wet Season")</f>
        <v>Dry Season</v>
      </c>
      <c r="T767" s="1">
        <v>1</v>
      </c>
      <c r="U767" s="1">
        <v>1</v>
      </c>
      <c r="V767" s="1">
        <v>1</v>
      </c>
      <c r="W767" s="2">
        <f>IF(ISNUMBER(SEARCH("N/A", X767)), 0, 1)</f>
        <v>0</v>
      </c>
      <c r="X767" s="1" t="s">
        <v>44</v>
      </c>
      <c r="Y767" s="1"/>
      <c r="Z767" s="1"/>
      <c r="AA767" s="11" cm="1">
        <f t="array" ref="AA767">IF(ISBLANK(Y767), 0, VINCentyInvDistance(F767,G767,Y767,Z767))</f>
        <v>0</v>
      </c>
      <c r="AB767" s="1">
        <v>0</v>
      </c>
      <c r="AC767" s="1">
        <v>10</v>
      </c>
      <c r="AD767" s="1">
        <v>4.0999999999999996</v>
      </c>
      <c r="AE767" s="1">
        <v>28</v>
      </c>
      <c r="AF767" s="1">
        <v>1</v>
      </c>
      <c r="AG767" s="1" t="s">
        <v>984</v>
      </c>
      <c r="AH767" s="1" t="s">
        <v>1597</v>
      </c>
      <c r="AI767" s="1"/>
      <c r="AJ767" s="1" t="s">
        <v>55</v>
      </c>
      <c r="AK767" t="s">
        <v>17220</v>
      </c>
      <c r="AL767" s="1">
        <v>4</v>
      </c>
      <c r="AM767" s="1" t="s">
        <v>3493</v>
      </c>
    </row>
    <row r="768" spans="1:39" ht="12.75" customHeight="1">
      <c r="A768" s="1"/>
      <c r="B768" s="1" t="s">
        <v>3291</v>
      </c>
      <c r="C768" s="1" t="s">
        <v>8401</v>
      </c>
      <c r="D768" s="3" t="str">
        <f ca="1">IFERROR(__xludf.DUMMYFUNCTION("PROPER(REGEXEXTRACT(B2156, ""(?:https?:\/\/)?(?:www\.)?([a-zA-Z0-9-]+)\.""))"),"Google")</f>
        <v>Google</v>
      </c>
      <c r="E768" s="1" t="s">
        <v>8402</v>
      </c>
      <c r="F768" s="1">
        <v>11.183786599999999</v>
      </c>
      <c r="G768" s="1">
        <v>119.3944594</v>
      </c>
      <c r="H768" s="1" t="s">
        <v>3470</v>
      </c>
      <c r="I768" s="1" t="s">
        <v>3119</v>
      </c>
      <c r="J768" s="1">
        <f>IF(K768="URBAN",1,IF(K768="SUBURBAN",2,IF(K768="RURAL",3,"")))</f>
        <v>3</v>
      </c>
      <c r="K768" s="1" t="s">
        <v>541</v>
      </c>
      <c r="L768" s="18">
        <v>46082</v>
      </c>
      <c r="M768" s="49">
        <v>0.625</v>
      </c>
      <c r="N768" s="18">
        <v>46083</v>
      </c>
      <c r="O768" s="56">
        <v>0.5</v>
      </c>
      <c r="P768" s="31" t="str">
        <f>TEXT($L768, "dddd")</f>
        <v>Sunday</v>
      </c>
      <c r="Q768" s="39" t="s">
        <v>111</v>
      </c>
      <c r="R768" s="39">
        <v>2883</v>
      </c>
      <c r="S768" s="1" t="str">
        <f>IF(OR(MONTH(L768)=12, MONTH(L768)&lt;=5), "Dry Season", "Wet Season")</f>
        <v>Dry Season</v>
      </c>
      <c r="T768" s="1">
        <v>1</v>
      </c>
      <c r="U768" s="1">
        <v>1</v>
      </c>
      <c r="V768" s="1">
        <v>1</v>
      </c>
      <c r="W768" s="2">
        <f>IF(ISNUMBER(SEARCH("N/A", X768)), 0, 1)</f>
        <v>0</v>
      </c>
      <c r="X768" s="1" t="s">
        <v>44</v>
      </c>
      <c r="Y768" s="1"/>
      <c r="Z768" s="1"/>
      <c r="AA768" s="11" cm="1">
        <f t="array" ref="AA768">IF(ISBLANK(Y768), 0, VINCentyInvDistance(F768,G768,Y768,Z768))</f>
        <v>0</v>
      </c>
      <c r="AB768" s="1">
        <v>0</v>
      </c>
      <c r="AC768" s="1">
        <v>0</v>
      </c>
      <c r="AD768" s="1">
        <v>0</v>
      </c>
      <c r="AE768" s="1">
        <v>124</v>
      </c>
      <c r="AF768" s="1">
        <v>1</v>
      </c>
      <c r="AG768" s="1" t="str">
        <f>TRIM(MID(SUBSTITUTE($H768,",",REPT(" ",200)),(LEN($H768)-LEN(SUBSTITUTE($H768,",",""))-4)*200+1,200))</f>
        <v>El Nido</v>
      </c>
      <c r="AH768" s="1" t="str">
        <f>TRIM(MID(SUBSTITUTE($H768,",",REPT(" ",200)),(LEN($H768)-LEN(SUBSTITUTE($H768,",",""))-3)*200+1,200))</f>
        <v>Palawan</v>
      </c>
      <c r="AI768" s="1" t="str">
        <f>TRIM(MID(SUBSTITUTE($H768,",",REPT(" ",200)),(LEN($H768)-LEN(SUBSTITUTE($H768,",",""))-2)*200+1,200))</f>
        <v>Mimaropa</v>
      </c>
      <c r="AJ768" s="1" t="str">
        <f>TRIM(MID(SUBSTITUTE($H768,",",REPT(" ",200)),(LEN($H768)-LEN(SUBSTITUTE($H768,",",""))-0)*200+1,200))</f>
        <v>Philippines</v>
      </c>
      <c r="AL768" s="2">
        <v>0</v>
      </c>
      <c r="AM768" s="1"/>
    </row>
    <row r="769" spans="1:39" ht="12.75" customHeight="1">
      <c r="A769" s="1"/>
      <c r="B769" s="1" t="s">
        <v>8404</v>
      </c>
      <c r="C769" s="1" t="s">
        <v>8405</v>
      </c>
      <c r="D769" s="3" t="str">
        <f ca="1">IFERROR(__xludf.DUMMYFUNCTION("PROPER(REGEXEXTRACT(B2158, ""(?:https?:\/\/)?(?:www\.)?([a-zA-Z0-9-]+)\.""))"),"Google")</f>
        <v>Google</v>
      </c>
      <c r="E769" s="1" t="s">
        <v>3278</v>
      </c>
      <c r="F769" s="1">
        <v>9.8141061999999994</v>
      </c>
      <c r="G769" s="1">
        <v>118.7357489</v>
      </c>
      <c r="H769" s="1" t="s">
        <v>3283</v>
      </c>
      <c r="I769" s="1" t="s">
        <v>3119</v>
      </c>
      <c r="J769" s="1">
        <f>IF(K769="URBAN",1,IF(K769="SUBURBAN",2,IF(K769="RURAL",3,"")))</f>
        <v>3</v>
      </c>
      <c r="K769" s="1" t="s">
        <v>541</v>
      </c>
      <c r="L769" s="18">
        <v>46082</v>
      </c>
      <c r="M769" s="49">
        <v>0.625</v>
      </c>
      <c r="N769" s="18">
        <v>46083</v>
      </c>
      <c r="O769" s="56">
        <v>0.5</v>
      </c>
      <c r="P769" s="31" t="str">
        <f>TEXT($L769, "dddd")</f>
        <v>Sunday</v>
      </c>
      <c r="Q769" s="39" t="s">
        <v>111</v>
      </c>
      <c r="R769" s="39">
        <v>2874</v>
      </c>
      <c r="S769" s="1" t="str">
        <f>IF(OR(MONTH(L769)=12, MONTH(L769)&lt;=5), "Dry Season", "Wet Season")</f>
        <v>Dry Season</v>
      </c>
      <c r="T769" s="1">
        <v>1</v>
      </c>
      <c r="U769" s="1">
        <v>0</v>
      </c>
      <c r="V769" s="1">
        <v>0</v>
      </c>
      <c r="W769" s="2">
        <f>IF(ISNUMBER(SEARCH("N/A", X769)), 0, 1)</f>
        <v>1</v>
      </c>
      <c r="X769" s="1" t="s">
        <v>3120</v>
      </c>
      <c r="Y769" s="1">
        <v>11.176256499999999</v>
      </c>
      <c r="Z769" s="1">
        <v>119.44114759999999</v>
      </c>
      <c r="AA769" s="11" cm="1">
        <f t="array" ref="AA769">IF(ISBLANK(Y769), 0, VINCentyInvDistance(F769,G769,Y769,Z769))</f>
        <v>169303.58009242266</v>
      </c>
      <c r="AB769" s="1">
        <v>0</v>
      </c>
      <c r="AC769" s="1">
        <v>0</v>
      </c>
      <c r="AD769" s="1">
        <v>0</v>
      </c>
      <c r="AE769" s="1">
        <v>728</v>
      </c>
      <c r="AF769" s="1">
        <v>1</v>
      </c>
      <c r="AG769" s="1" t="s">
        <v>3121</v>
      </c>
      <c r="AH769" s="1" t="s">
        <v>1597</v>
      </c>
      <c r="AI769" s="1" t="str">
        <f>TRIM(MID(SUBSTITUTE($H769,",",REPT(" ",200)),(LEN($H769)-LEN(SUBSTITUTE($H769,",",""))-2)*200+1,200))</f>
        <v>Mimaropa</v>
      </c>
      <c r="AJ769" s="1" t="s">
        <v>55</v>
      </c>
      <c r="AL769" s="2">
        <v>0</v>
      </c>
      <c r="AM769" s="1"/>
    </row>
    <row r="770" spans="1:39" ht="12.75" customHeight="1">
      <c r="A770" s="1"/>
      <c r="B770" s="1" t="s">
        <v>3280</v>
      </c>
      <c r="C770" s="1" t="s">
        <v>8406</v>
      </c>
      <c r="D770" s="3" t="str">
        <f ca="1">IFERROR(__xludf.DUMMYFUNCTION("PROPER(REGEXEXTRACT(B2159, ""(?:https?:\/\/)?(?:www\.)?([a-zA-Z0-9-]+)\.""))"),"Skyscanner")</f>
        <v>Skyscanner</v>
      </c>
      <c r="E770" s="1" t="s">
        <v>3515</v>
      </c>
      <c r="F770" s="1">
        <v>9.8141400000000001</v>
      </c>
      <c r="G770" s="1">
        <v>118.73567</v>
      </c>
      <c r="H770" s="1" t="s">
        <v>3283</v>
      </c>
      <c r="I770" s="1" t="s">
        <v>3119</v>
      </c>
      <c r="J770" s="1">
        <f>IF(K770="URBAN",1,IF(K770="SUBURBAN",2,IF(K770="RURAL",3,"")))</f>
        <v>3</v>
      </c>
      <c r="K770" s="1" t="s">
        <v>541</v>
      </c>
      <c r="L770" s="18">
        <v>46082</v>
      </c>
      <c r="M770" s="49">
        <v>0.58333333333333337</v>
      </c>
      <c r="N770" s="18">
        <v>46083</v>
      </c>
      <c r="O770" s="56">
        <v>0.5</v>
      </c>
      <c r="P770" s="31" t="str">
        <f>TEXT($L770, "dddd")</f>
        <v>Sunday</v>
      </c>
      <c r="Q770" s="39" t="s">
        <v>111</v>
      </c>
      <c r="R770" s="39">
        <v>13000</v>
      </c>
      <c r="S770" s="1" t="str">
        <f>IF(OR(MONTH(L770)=12, MONTH(L770)&lt;=5), "Dry Season", "Wet Season")</f>
        <v>Dry Season</v>
      </c>
      <c r="T770" s="1">
        <v>1</v>
      </c>
      <c r="U770" s="1">
        <v>0</v>
      </c>
      <c r="V770" s="1">
        <v>1</v>
      </c>
      <c r="W770" s="2">
        <f>IF(ISNUMBER(SEARCH("N/A", X770)), 0, 1)</f>
        <v>0</v>
      </c>
      <c r="X770" s="1" t="s">
        <v>44</v>
      </c>
      <c r="Y770" s="1"/>
      <c r="Z770" s="1"/>
      <c r="AA770" s="11" cm="1">
        <f t="array" ref="AA770">IF(ISBLANK(Y770), 0, VINCentyInvDistance(F770,G770,Y770,Z770))</f>
        <v>0</v>
      </c>
      <c r="AB770" s="1">
        <v>0</v>
      </c>
      <c r="AC770" s="1">
        <v>9.1999999999999993</v>
      </c>
      <c r="AD770" s="1">
        <v>4.4000000000000004</v>
      </c>
      <c r="AE770" s="1">
        <v>515</v>
      </c>
      <c r="AF770" s="1">
        <v>1</v>
      </c>
      <c r="AG770" s="1" t="s">
        <v>3156</v>
      </c>
      <c r="AH770" s="1" t="s">
        <v>1597</v>
      </c>
      <c r="AI770" s="1" t="str">
        <f>TRIM(MID(SUBSTITUTE($H770,",",REPT(" ",200)),(LEN($H770)-LEN(SUBSTITUTE($H770,",",""))-2)*200+1,200))</f>
        <v>Mimaropa</v>
      </c>
      <c r="AJ770" s="1" t="s">
        <v>55</v>
      </c>
      <c r="AK770" t="s">
        <v>16789</v>
      </c>
      <c r="AL770" s="2">
        <v>0</v>
      </c>
      <c r="AM770" s="1" t="s">
        <v>3285</v>
      </c>
    </row>
    <row r="771" spans="1:39" ht="12.75" customHeight="1">
      <c r="A771" s="1"/>
      <c r="B771" s="1" t="s">
        <v>3517</v>
      </c>
      <c r="C771" s="1" t="s">
        <v>8407</v>
      </c>
      <c r="D771" s="3" t="str">
        <f ca="1">IFERROR(__xludf.DUMMYFUNCTION("PROPER(REGEXEXTRACT(B2160, ""(?:https?:\/\/)?(?:www\.)?([a-zA-Z0-9-]+)\.""))"),"Google")</f>
        <v>Google</v>
      </c>
      <c r="E771" s="1" t="s">
        <v>3379</v>
      </c>
      <c r="F771" s="1">
        <v>11.9972531</v>
      </c>
      <c r="G771" s="1">
        <v>120.20668379999999</v>
      </c>
      <c r="H771" s="1" t="s">
        <v>8408</v>
      </c>
      <c r="I771" s="1" t="s">
        <v>3119</v>
      </c>
      <c r="J771" s="1">
        <f>IF(K771="URBAN",1,IF(K771="SUBURBAN",2,IF(K771="RURAL",3,"")))</f>
        <v>3</v>
      </c>
      <c r="K771" s="1" t="s">
        <v>541</v>
      </c>
      <c r="L771" s="18">
        <v>46082</v>
      </c>
      <c r="M771" s="49">
        <v>0.625</v>
      </c>
      <c r="N771" s="18">
        <v>46083</v>
      </c>
      <c r="O771" s="56">
        <v>0.5</v>
      </c>
      <c r="P771" s="31" t="str">
        <f>TEXT($L771, "dddd")</f>
        <v>Sunday</v>
      </c>
      <c r="Q771" s="39" t="s">
        <v>111</v>
      </c>
      <c r="R771" s="39">
        <v>10000</v>
      </c>
      <c r="S771" s="1" t="str">
        <f>IF(OR(MONTH(L771)=12, MONTH(L771)&lt;=5), "Dry Season", "Wet Season")</f>
        <v>Dry Season</v>
      </c>
      <c r="T771" s="1">
        <v>1</v>
      </c>
      <c r="U771" s="1">
        <v>1</v>
      </c>
      <c r="V771" s="1">
        <v>0</v>
      </c>
      <c r="W771" s="2">
        <f>IF(ISNUMBER(SEARCH("N/A", X771)), 0, 1)</f>
        <v>0</v>
      </c>
      <c r="X771" s="1" t="s">
        <v>44</v>
      </c>
      <c r="Y771" s="1"/>
      <c r="Z771" s="1"/>
      <c r="AA771" s="11" cm="1">
        <f t="array" ref="AA771">IF(ISBLANK(Y771), 0, VINCentyInvDistance(F771,G771,Y771,Z771))</f>
        <v>0</v>
      </c>
      <c r="AB771" s="1">
        <v>0</v>
      </c>
      <c r="AC771" s="1">
        <v>0</v>
      </c>
      <c r="AD771" s="1">
        <v>0</v>
      </c>
      <c r="AE771" s="1">
        <v>624</v>
      </c>
      <c r="AF771" s="1">
        <v>1</v>
      </c>
      <c r="AG771" s="1" t="str">
        <f>TRIM(MID(SUBSTITUTE($H771,",",REPT(" ",200)),(LEN($H771)-LEN(SUBSTITUTE($H771,",",""))-4)*200+1,200))</f>
        <v>Coron</v>
      </c>
      <c r="AH771" s="1" t="str">
        <f>TRIM(MID(SUBSTITUTE($H771,",",REPT(" ",200)),(LEN($H771)-LEN(SUBSTITUTE($H771,",",""))-3)*200+1,200))</f>
        <v>Palawan</v>
      </c>
      <c r="AI771" s="1" t="str">
        <f>TRIM(MID(SUBSTITUTE($H771,",",REPT(" ",200)),(LEN($H771)-LEN(SUBSTITUTE($H771,",",""))-2)*200+1,200))</f>
        <v>Mimaropa</v>
      </c>
      <c r="AJ771" s="1" t="str">
        <f>TRIM(MID(SUBSTITUTE($H771,",",REPT(" ",200)),(LEN($H771)-LEN(SUBSTITUTE($H771,",",""))-0)*200+1,200))</f>
        <v>Philippines</v>
      </c>
      <c r="AL771" s="2">
        <v>0</v>
      </c>
      <c r="AM771" s="1"/>
    </row>
    <row r="772" spans="1:39" ht="12.75" customHeight="1">
      <c r="A772" s="1"/>
      <c r="B772" s="1" t="s">
        <v>8409</v>
      </c>
      <c r="C772" s="1" t="s">
        <v>8410</v>
      </c>
      <c r="D772" s="3" t="str">
        <f ca="1">IFERROR(__xludf.DUMMYFUNCTION("PROPER(REGEXEXTRACT(B2161, ""(?:https?:\/\/)?(?:www\.)?([a-zA-Z0-9-]+)\.""))"),"Skyscanner")</f>
        <v>Skyscanner</v>
      </c>
      <c r="E772" s="1" t="s">
        <v>3303</v>
      </c>
      <c r="F772" s="1">
        <v>11.99755</v>
      </c>
      <c r="G772" s="1">
        <v>120.20753999999999</v>
      </c>
      <c r="H772" s="1" t="s">
        <v>8411</v>
      </c>
      <c r="I772" s="1" t="s">
        <v>3119</v>
      </c>
      <c r="J772" s="1">
        <f>IF(K772="URBAN",1,IF(K772="SUBURBAN",2,IF(K772="RURAL",3,"")))</f>
        <v>3</v>
      </c>
      <c r="K772" s="1" t="s">
        <v>541</v>
      </c>
      <c r="L772" s="18">
        <v>46082</v>
      </c>
      <c r="M772" s="49">
        <v>0.58333333333333337</v>
      </c>
      <c r="N772" s="18">
        <v>46083</v>
      </c>
      <c r="O772" s="56">
        <v>0.5</v>
      </c>
      <c r="P772" s="31" t="str">
        <f>TEXT($L772, "dddd")</f>
        <v>Sunday</v>
      </c>
      <c r="Q772" s="39" t="s">
        <v>111</v>
      </c>
      <c r="R772" s="39">
        <v>1490</v>
      </c>
      <c r="S772" s="1" t="str">
        <f>IF(OR(MONTH(L772)=12, MONTH(L772)&lt;=5), "Dry Season", "Wet Season")</f>
        <v>Dry Season</v>
      </c>
      <c r="T772" s="1">
        <v>1</v>
      </c>
      <c r="U772" s="1">
        <v>0</v>
      </c>
      <c r="V772" s="1">
        <v>0</v>
      </c>
      <c r="W772" s="2">
        <f>IF(ISNUMBER(SEARCH("N/A", X772)), 0, 1)</f>
        <v>0</v>
      </c>
      <c r="X772" s="1" t="s">
        <v>44</v>
      </c>
      <c r="Y772" s="1"/>
      <c r="Z772" s="1"/>
      <c r="AA772" s="11" cm="1">
        <f t="array" ref="AA772">IF(ISBLANK(Y772), 0, VINCentyInvDistance(F772,G772,Y772,Z772))</f>
        <v>0</v>
      </c>
      <c r="AB772" s="1">
        <v>0</v>
      </c>
      <c r="AC772" s="1">
        <v>8.4</v>
      </c>
      <c r="AD772" s="1">
        <v>4.0999999999999996</v>
      </c>
      <c r="AE772" s="1">
        <v>559</v>
      </c>
      <c r="AF772" s="1">
        <v>1</v>
      </c>
      <c r="AG772" s="1" t="s">
        <v>3284</v>
      </c>
      <c r="AH772" s="1" t="s">
        <v>1597</v>
      </c>
      <c r="AI772" s="1"/>
      <c r="AJ772" s="1" t="s">
        <v>55</v>
      </c>
      <c r="AK772" t="s">
        <v>16801</v>
      </c>
      <c r="AL772" s="1">
        <v>4</v>
      </c>
      <c r="AM772" s="1" t="s">
        <v>8412</v>
      </c>
    </row>
    <row r="773" spans="1:39" ht="12.75" customHeight="1">
      <c r="A773" s="1"/>
      <c r="B773" s="1" t="s">
        <v>3307</v>
      </c>
      <c r="C773" s="1" t="s">
        <v>8413</v>
      </c>
      <c r="D773" s="3" t="str">
        <f ca="1">IFERROR(__xludf.DUMMYFUNCTION("PROPER(REGEXEXTRACT(B2162, ""(?:https?:\/\/)?(?:www\.)?([a-zA-Z0-9-]+)\.""))"),"Skyscanner")</f>
        <v>Skyscanner</v>
      </c>
      <c r="E773" s="1" t="s">
        <v>8414</v>
      </c>
      <c r="F773" s="1">
        <v>12.23335</v>
      </c>
      <c r="G773" s="1">
        <v>120.03904</v>
      </c>
      <c r="H773" s="1" t="s">
        <v>3310</v>
      </c>
      <c r="I773" s="1" t="s">
        <v>3119</v>
      </c>
      <c r="J773" s="1">
        <f>IF(K773="URBAN",1,IF(K773="SUBURBAN",2,IF(K773="RURAL",3,"")))</f>
        <v>3</v>
      </c>
      <c r="K773" s="1" t="s">
        <v>541</v>
      </c>
      <c r="L773" s="18">
        <v>46082</v>
      </c>
      <c r="M773" s="49">
        <v>0.58333333333333337</v>
      </c>
      <c r="N773" s="18">
        <v>46083</v>
      </c>
      <c r="O773" s="56">
        <v>0.5</v>
      </c>
      <c r="P773" s="31" t="str">
        <f>TEXT($L773, "dddd")</f>
        <v>Sunday</v>
      </c>
      <c r="Q773" s="39" t="s">
        <v>111</v>
      </c>
      <c r="R773" s="39">
        <v>1807</v>
      </c>
      <c r="S773" s="1" t="str">
        <f>IF(OR(MONTH(L773)=12, MONTH(L773)&lt;=5), "Dry Season", "Wet Season")</f>
        <v>Dry Season</v>
      </c>
      <c r="T773" s="1">
        <v>1</v>
      </c>
      <c r="U773" s="1">
        <v>1</v>
      </c>
      <c r="V773" s="1">
        <v>0</v>
      </c>
      <c r="W773" s="2">
        <f>IF(ISNUMBER(SEARCH("N/A", X773)), 0, 1)</f>
        <v>0</v>
      </c>
      <c r="X773" s="1" t="s">
        <v>44</v>
      </c>
      <c r="Y773" s="1"/>
      <c r="Z773" s="1"/>
      <c r="AA773" s="11" cm="1">
        <f t="array" ref="AA773">IF(ISBLANK(Y773), 0, VINCentyInvDistance(F773,G773,Y773,Z773))</f>
        <v>0</v>
      </c>
      <c r="AB773" s="1">
        <v>1</v>
      </c>
      <c r="AC773" s="1">
        <v>10</v>
      </c>
      <c r="AD773" s="1">
        <v>4.2</v>
      </c>
      <c r="AE773" s="1">
        <v>2</v>
      </c>
      <c r="AF773" s="1">
        <v>1</v>
      </c>
      <c r="AG773" s="1" t="s">
        <v>3305</v>
      </c>
      <c r="AH773" s="1" t="s">
        <v>1597</v>
      </c>
      <c r="AI773" s="1"/>
      <c r="AJ773" s="1" t="s">
        <v>55</v>
      </c>
      <c r="AK773" t="s">
        <v>16793</v>
      </c>
      <c r="AL773" s="1">
        <v>2</v>
      </c>
      <c r="AM773" s="1" t="s">
        <v>3311</v>
      </c>
    </row>
    <row r="774" spans="1:39" ht="12.75" customHeight="1">
      <c r="A774" s="1"/>
      <c r="B774" s="1" t="s">
        <v>3513</v>
      </c>
      <c r="C774" s="1" t="s">
        <v>8419</v>
      </c>
      <c r="D774" s="3" t="str">
        <f ca="1">IFERROR(__xludf.DUMMYFUNCTION("PROPER(REGEXEXTRACT(B2164, ""(?:https?:\/\/)?(?:www\.)?([a-zA-Z0-9-]+)\.""))"),"Google")</f>
        <v>Google</v>
      </c>
      <c r="E774" s="1" t="s">
        <v>3355</v>
      </c>
      <c r="F774" s="1">
        <v>12.234414900000001</v>
      </c>
      <c r="G774" s="1">
        <v>120.0889092</v>
      </c>
      <c r="H774" s="1" t="s">
        <v>3361</v>
      </c>
      <c r="I774" s="1" t="s">
        <v>3119</v>
      </c>
      <c r="J774" s="1">
        <f>IF(K774="URBAN",1,IF(K774="SUBURBAN",2,IF(K774="RURAL",3,"")))</f>
        <v>3</v>
      </c>
      <c r="K774" s="1" t="s">
        <v>541</v>
      </c>
      <c r="L774" s="18">
        <v>46082</v>
      </c>
      <c r="M774" s="49">
        <v>0.625</v>
      </c>
      <c r="N774" s="18">
        <v>46083</v>
      </c>
      <c r="O774" s="56">
        <v>0.5</v>
      </c>
      <c r="P774" s="31" t="str">
        <f>TEXT($L774, "dddd")</f>
        <v>Sunday</v>
      </c>
      <c r="Q774" s="39" t="s">
        <v>111</v>
      </c>
      <c r="R774" s="39">
        <v>29.4</v>
      </c>
      <c r="S774" s="1" t="str">
        <f>IF(OR(MONTH(L774)=12, MONTH(L774)&lt;=5), "Dry Season", "Wet Season")</f>
        <v>Dry Season</v>
      </c>
      <c r="T774" s="1">
        <v>1</v>
      </c>
      <c r="U774" s="1">
        <v>1</v>
      </c>
      <c r="V774" s="1">
        <v>0</v>
      </c>
      <c r="W774" s="2">
        <f>IF(ISNUMBER(SEARCH("N/A", X774)), 0, 1)</f>
        <v>0</v>
      </c>
      <c r="X774" s="1" t="s">
        <v>44</v>
      </c>
      <c r="Y774" s="1"/>
      <c r="Z774" s="1"/>
      <c r="AA774" s="11" cm="1">
        <f t="array" ref="AA774">IF(ISBLANK(Y774), 0, VINCentyInvDistance(F774,G774,Y774,Z774))</f>
        <v>0</v>
      </c>
      <c r="AB774" s="1">
        <v>0</v>
      </c>
      <c r="AC774" s="1">
        <v>0</v>
      </c>
      <c r="AD774" s="1">
        <v>0</v>
      </c>
      <c r="AE774" s="1">
        <v>8</v>
      </c>
      <c r="AF774" s="1">
        <v>1</v>
      </c>
      <c r="AG774" s="1" t="str">
        <f>TRIM(MID(SUBSTITUTE($H774,",",REPT(" ",200)),(LEN($H774)-LEN(SUBSTITUTE($H774,",",""))-4)*200+1,200))</f>
        <v>Club Paradise Palawan</v>
      </c>
      <c r="AH774" s="1" t="str">
        <f>TRIM(MID(SUBSTITUTE($H774,",",REPT(" ",200)),(LEN($H774)-LEN(SUBSTITUTE($H774,",",""))-3)*200+1,200))</f>
        <v>Coron</v>
      </c>
      <c r="AI774" s="1" t="str">
        <f>TRIM(MID(SUBSTITUTE($H774,",",REPT(" ",200)),(LEN($H774)-LEN(SUBSTITUTE($H774,",",""))-2)*200+1,200))</f>
        <v>Palawan</v>
      </c>
      <c r="AJ774" s="1" t="str">
        <f>TRIM(MID(SUBSTITUTE($H774,",",REPT(" ",200)),(LEN($H774)-LEN(SUBSTITUTE($H774,",",""))-0)*200+1,200))</f>
        <v>Philippines</v>
      </c>
      <c r="AL774" s="2">
        <v>0</v>
      </c>
      <c r="AM774" s="1"/>
    </row>
    <row r="775" spans="1:39" ht="12.75" customHeight="1">
      <c r="A775" s="1"/>
      <c r="B775" s="1" t="s">
        <v>3358</v>
      </c>
      <c r="C775" s="1" t="s">
        <v>8420</v>
      </c>
      <c r="D775" s="3" t="str">
        <f ca="1">IFERROR(__xludf.DUMMYFUNCTION("PROPER(REGEXEXTRACT(B2165, ""(?:https?:\/\/)?(?:www\.)?([a-zA-Z0-9-]+)\.""))"),"Skyscanner")</f>
        <v>Skyscanner</v>
      </c>
      <c r="E775" s="1" t="s">
        <v>3328</v>
      </c>
      <c r="F775" s="1">
        <v>12.232150000000001</v>
      </c>
      <c r="G775" s="1">
        <v>120.08911999999999</v>
      </c>
      <c r="H775" s="1" t="s">
        <v>3361</v>
      </c>
      <c r="I775" s="1" t="s">
        <v>3119</v>
      </c>
      <c r="J775" s="1">
        <f>IF(K775="URBAN",1,IF(K775="SUBURBAN",2,IF(K775="RURAL",3,"")))</f>
        <v>3</v>
      </c>
      <c r="K775" s="1" t="s">
        <v>541</v>
      </c>
      <c r="L775" s="18">
        <v>46082</v>
      </c>
      <c r="M775" s="49">
        <v>0.625</v>
      </c>
      <c r="N775" s="18">
        <v>46083</v>
      </c>
      <c r="O775" s="56">
        <v>0.54166666666666663</v>
      </c>
      <c r="P775" s="31" t="str">
        <f>TEXT($L775, "dddd")</f>
        <v>Sunday</v>
      </c>
      <c r="Q775" s="39" t="s">
        <v>111</v>
      </c>
      <c r="R775" s="39">
        <v>998</v>
      </c>
      <c r="S775" s="1" t="str">
        <f>IF(OR(MONTH(L775)=12, MONTH(L775)&lt;=5), "Dry Season", "Wet Season")</f>
        <v>Dry Season</v>
      </c>
      <c r="T775" s="1">
        <v>1</v>
      </c>
      <c r="U775" s="1">
        <v>1</v>
      </c>
      <c r="V775" s="1">
        <v>0</v>
      </c>
      <c r="W775" s="2">
        <f>IF(ISNUMBER(SEARCH("N/A", X775)), 0, 1)</f>
        <v>0</v>
      </c>
      <c r="X775" s="1" t="s">
        <v>44</v>
      </c>
      <c r="Y775" s="1"/>
      <c r="Z775" s="1"/>
      <c r="AA775" s="11" cm="1">
        <f t="array" ref="AA775">IF(ISBLANK(Y775), 0, VINCentyInvDistance(F775,G775,Y775,Z775))</f>
        <v>0</v>
      </c>
      <c r="AB775" s="1">
        <v>0</v>
      </c>
      <c r="AC775" s="1">
        <v>8.8000000000000007</v>
      </c>
      <c r="AD775" s="1">
        <v>4.3</v>
      </c>
      <c r="AE775" s="1">
        <v>1940</v>
      </c>
      <c r="AF775" s="1">
        <v>1</v>
      </c>
      <c r="AG775" s="1" t="s">
        <v>3284</v>
      </c>
      <c r="AH775" s="1" t="s">
        <v>1597</v>
      </c>
      <c r="AI775" s="1"/>
      <c r="AJ775" s="1" t="s">
        <v>55</v>
      </c>
      <c r="AK775" t="s">
        <v>16798</v>
      </c>
      <c r="AL775" s="1">
        <v>5</v>
      </c>
      <c r="AM775" s="1" t="s">
        <v>3362</v>
      </c>
    </row>
    <row r="776" spans="1:39" ht="12.75" customHeight="1">
      <c r="A776" s="1"/>
      <c r="B776" s="1" t="s">
        <v>727</v>
      </c>
      <c r="C776" s="1" t="s">
        <v>8421</v>
      </c>
      <c r="D776" s="3" t="str">
        <f ca="1">IFERROR(__xludf.DUMMYFUNCTION("PROPER(REGEXEXTRACT(B2166, ""(?:https?:\/\/)?(?:www\.)?([a-zA-Z0-9-]+)\.""))"),"Skyscanner")</f>
        <v>Skyscanner</v>
      </c>
      <c r="E776" s="1" t="s">
        <v>3519</v>
      </c>
      <c r="F776" s="1">
        <v>9.9435000000000002</v>
      </c>
      <c r="G776" s="1">
        <v>123.36879</v>
      </c>
      <c r="H776" s="1" t="s">
        <v>730</v>
      </c>
      <c r="I776" s="1" t="s">
        <v>3119</v>
      </c>
      <c r="J776" s="1">
        <f>IF(K776="URBAN",1,IF(K776="SUBURBAN",2,IF(K776="RURAL",3,"")))</f>
        <v>3</v>
      </c>
      <c r="K776" s="1" t="s">
        <v>541</v>
      </c>
      <c r="L776" s="18">
        <v>46082</v>
      </c>
      <c r="M776" s="49">
        <v>0.58333333333333337</v>
      </c>
      <c r="N776" s="18">
        <v>46083</v>
      </c>
      <c r="O776" s="56">
        <v>0.5</v>
      </c>
      <c r="P776" s="31" t="str">
        <f>TEXT($L776, "dddd")</f>
        <v>Sunday</v>
      </c>
      <c r="Q776" s="39" t="s">
        <v>111</v>
      </c>
      <c r="R776" s="39">
        <v>7000</v>
      </c>
      <c r="S776" s="1" t="str">
        <f>IF(OR(MONTH(L776)=12, MONTH(L776)&lt;=5), "Dry Season", "Wet Season")</f>
        <v>Dry Season</v>
      </c>
      <c r="T776" s="1">
        <v>1</v>
      </c>
      <c r="U776" s="1">
        <v>0</v>
      </c>
      <c r="V776" s="1">
        <v>0</v>
      </c>
      <c r="W776" s="2">
        <f>IF(ISNUMBER(SEARCH("N/A", X776)), 0, 1)</f>
        <v>0</v>
      </c>
      <c r="X776" s="1" t="s">
        <v>44</v>
      </c>
      <c r="Y776" s="1"/>
      <c r="Z776" s="1"/>
      <c r="AA776" s="11" cm="1">
        <f t="array" ref="AA776">IF(ISBLANK(Y776), 0, VINCentyInvDistance(F776,G776,Y776,Z776))</f>
        <v>0</v>
      </c>
      <c r="AB776" s="1">
        <v>1</v>
      </c>
      <c r="AC776" s="1">
        <v>9.8000000000000007</v>
      </c>
      <c r="AD776" s="1">
        <v>4.5999999999999996</v>
      </c>
      <c r="AE776" s="1">
        <v>56</v>
      </c>
      <c r="AF776" s="1">
        <v>1</v>
      </c>
      <c r="AG776" s="1" t="s">
        <v>3330</v>
      </c>
      <c r="AH776" s="1" t="s">
        <v>2466</v>
      </c>
      <c r="AI776" s="1" t="str">
        <f>TRIM(MID(SUBSTITUTE($H776,",",REPT(" ",200)),(LEN($H776)-LEN(SUBSTITUTE($H776,",",""))-2)*200+1,200))</f>
        <v>Central Visayas</v>
      </c>
      <c r="AJ776" s="1" t="s">
        <v>55</v>
      </c>
      <c r="AK776" t="s">
        <v>16796</v>
      </c>
      <c r="AL776" s="2">
        <v>0</v>
      </c>
      <c r="AM776" s="1" t="s">
        <v>732</v>
      </c>
    </row>
    <row r="777" spans="1:39" ht="12.75" customHeight="1">
      <c r="A777" s="1"/>
      <c r="B777" s="1" t="s">
        <v>3521</v>
      </c>
      <c r="C777" s="1" t="s">
        <v>8422</v>
      </c>
      <c r="D777" s="3" t="str">
        <f ca="1">IFERROR(__xludf.DUMMYFUNCTION("PROPER(REGEXEXTRACT(B2167, ""(?:https?:\/\/)?(?:www\.)?([a-zA-Z0-9-]+)\.""))"),"Skyscanner")</f>
        <v>Skyscanner</v>
      </c>
      <c r="E777" s="1" t="s">
        <v>3644</v>
      </c>
      <c r="F777" s="1">
        <v>12.1927317</v>
      </c>
      <c r="G777" s="1">
        <v>119.8658047</v>
      </c>
      <c r="H777" s="1" t="s">
        <v>8423</v>
      </c>
      <c r="I777" s="1" t="s">
        <v>3119</v>
      </c>
      <c r="J777" s="1">
        <f>IF(K777="URBAN",1,IF(K777="SUBURBAN",2,IF(K777="RURAL",3,"")))</f>
        <v>3</v>
      </c>
      <c r="K777" s="1" t="s">
        <v>541</v>
      </c>
      <c r="L777" s="18">
        <v>46082</v>
      </c>
      <c r="M777" s="49">
        <v>0.58333333333333337</v>
      </c>
      <c r="N777" s="18">
        <v>46083</v>
      </c>
      <c r="O777" s="56">
        <v>0.45833333333333331</v>
      </c>
      <c r="P777" s="31" t="str">
        <f>TEXT($L777, "dddd")</f>
        <v>Sunday</v>
      </c>
      <c r="Q777" s="39" t="s">
        <v>111</v>
      </c>
      <c r="R777" s="39">
        <v>3402</v>
      </c>
      <c r="S777" s="1" t="str">
        <f>IF(OR(MONTH(L777)=12, MONTH(L777)&lt;=5), "Dry Season", "Wet Season")</f>
        <v>Dry Season</v>
      </c>
      <c r="T777" s="1">
        <v>1</v>
      </c>
      <c r="U777" s="1">
        <v>0</v>
      </c>
      <c r="V777" s="1">
        <v>0</v>
      </c>
      <c r="W777" s="2">
        <f>IF(ISNUMBER(SEARCH("N/A", X777)), 0, 1)</f>
        <v>1</v>
      </c>
      <c r="X777" s="1" t="s">
        <v>3120</v>
      </c>
      <c r="Y777" s="1">
        <v>11.176256499999999</v>
      </c>
      <c r="Z777" s="1">
        <v>119.44114759999999</v>
      </c>
      <c r="AA777" s="11" cm="1">
        <f t="array" ref="AA777">IF(ISBLANK(Y777), 0, VINCentyInvDistance(F777,G777,Y777,Z777))</f>
        <v>121601.18699611971</v>
      </c>
      <c r="AB777" s="1">
        <v>0</v>
      </c>
      <c r="AC777" s="1">
        <v>9.6</v>
      </c>
      <c r="AD777" s="1">
        <v>4.8</v>
      </c>
      <c r="AE777" s="1">
        <v>31</v>
      </c>
      <c r="AF777" s="1">
        <v>1</v>
      </c>
      <c r="AG777" s="1" t="s">
        <v>3121</v>
      </c>
      <c r="AH777" s="1" t="s">
        <v>1597</v>
      </c>
      <c r="AI777" s="1" t="str">
        <f>TRIM(MID(SUBSTITUTE($H777,",",REPT(" ",200)),(LEN($H777)-LEN(SUBSTITUTE($H777,",",""))-2)*200+1,200))</f>
        <v>Palawan</v>
      </c>
      <c r="AJ777" s="1" t="s">
        <v>55</v>
      </c>
      <c r="AK777" t="s">
        <v>16807</v>
      </c>
      <c r="AL777" s="2">
        <v>0</v>
      </c>
      <c r="AM777" s="1"/>
    </row>
    <row r="778" spans="1:39" ht="12.75" customHeight="1">
      <c r="A778" s="1"/>
      <c r="B778" s="1" t="s">
        <v>8424</v>
      </c>
      <c r="C778" s="1" t="s">
        <v>8425</v>
      </c>
      <c r="D778" s="3" t="str">
        <f ca="1">IFERROR(__xludf.DUMMYFUNCTION("PROPER(REGEXEXTRACT(B2168, ""(?:https?:\/\/)?(?:www\.)?([a-zA-Z0-9-]+)\.""))"),"Skyscanner")</f>
        <v>Skyscanner</v>
      </c>
      <c r="E778" s="1" t="s">
        <v>3391</v>
      </c>
      <c r="F778" s="1">
        <v>12.19403</v>
      </c>
      <c r="G778" s="1">
        <v>119.86484</v>
      </c>
      <c r="H778" s="1" t="s">
        <v>3559</v>
      </c>
      <c r="I778" s="1" t="s">
        <v>3119</v>
      </c>
      <c r="J778" s="1">
        <f>IF(K778="URBAN",1,IF(K778="SUBURBAN",2,IF(K778="RURAL",3,"")))</f>
        <v>3</v>
      </c>
      <c r="K778" s="1" t="s">
        <v>541</v>
      </c>
      <c r="L778" s="18">
        <v>46082</v>
      </c>
      <c r="M778" s="49">
        <v>0.54166666666666663</v>
      </c>
      <c r="N778" s="18">
        <v>46083</v>
      </c>
      <c r="O778" s="56">
        <v>0.5</v>
      </c>
      <c r="P778" s="31" t="str">
        <f>TEXT($L778, "dddd")</f>
        <v>Sunday</v>
      </c>
      <c r="Q778" s="39" t="s">
        <v>111</v>
      </c>
      <c r="R778" s="39">
        <v>9389</v>
      </c>
      <c r="S778" s="1" t="str">
        <f>IF(OR(MONTH(L778)=12, MONTH(L778)&lt;=5), "Dry Season", "Wet Season")</f>
        <v>Dry Season</v>
      </c>
      <c r="T778" s="1">
        <v>1</v>
      </c>
      <c r="U778" s="1">
        <v>1</v>
      </c>
      <c r="V778" s="1">
        <v>0</v>
      </c>
      <c r="W778" s="2">
        <f>IF(ISNUMBER(SEARCH("N/A", X778)), 0, 1)</f>
        <v>0</v>
      </c>
      <c r="X778" s="1" t="s">
        <v>44</v>
      </c>
      <c r="Y778" s="1"/>
      <c r="Z778" s="1"/>
      <c r="AA778" s="11" cm="1">
        <f t="array" ref="AA778">IF(ISBLANK(Y778), 0, VINCentyInvDistance(F778,G778,Y778,Z778))</f>
        <v>0</v>
      </c>
      <c r="AB778" s="1">
        <v>0</v>
      </c>
      <c r="AC778" s="1">
        <v>10</v>
      </c>
      <c r="AD778" s="1">
        <v>4.5</v>
      </c>
      <c r="AE778" s="1">
        <v>1</v>
      </c>
      <c r="AF778" s="1">
        <v>1</v>
      </c>
      <c r="AG778" s="1" t="s">
        <v>3136</v>
      </c>
      <c r="AH778" s="1" t="s">
        <v>1597</v>
      </c>
      <c r="AI778" s="1" t="str">
        <f>TRIM(MID(SUBSTITUTE($H778,",",REPT(" ",200)),(LEN($H778)-LEN(SUBSTITUTE($H778,",",""))-2)*200+1,200))</f>
        <v>Palawan</v>
      </c>
      <c r="AJ778" s="1" t="s">
        <v>55</v>
      </c>
      <c r="AK778" t="s">
        <v>16826</v>
      </c>
      <c r="AL778" s="2">
        <v>0</v>
      </c>
      <c r="AM778" s="1" t="s">
        <v>8426</v>
      </c>
    </row>
    <row r="779" spans="1:39" ht="12.75" customHeight="1">
      <c r="A779" s="1"/>
      <c r="B779" s="1" t="s">
        <v>8427</v>
      </c>
      <c r="C779" s="1" t="s">
        <v>8428</v>
      </c>
      <c r="D779" s="3" t="str">
        <f ca="1">IFERROR(__xludf.DUMMYFUNCTION("PROPER(REGEXEXTRACT(B2169, ""(?:https?:\/\/)?(?:www\.)?([a-zA-Z0-9-]+)\.""))"),"Skyscanner")</f>
        <v>Skyscanner</v>
      </c>
      <c r="E779" s="1" t="s">
        <v>3496</v>
      </c>
      <c r="F779" s="1">
        <v>11.1574869</v>
      </c>
      <c r="G779" s="1">
        <v>119.3979511</v>
      </c>
      <c r="H779" s="1" t="s">
        <v>8429</v>
      </c>
      <c r="I779" s="1" t="s">
        <v>3119</v>
      </c>
      <c r="J779" s="1">
        <f>IF(K779="URBAN",1,IF(K779="SUBURBAN",2,IF(K779="RURAL",3,"")))</f>
        <v>3</v>
      </c>
      <c r="K779" s="1" t="s">
        <v>541</v>
      </c>
      <c r="L779" s="18">
        <v>46082</v>
      </c>
      <c r="M779" s="49">
        <v>0.625</v>
      </c>
      <c r="N779" s="18">
        <v>46083</v>
      </c>
      <c r="O779" s="56">
        <v>0.5</v>
      </c>
      <c r="P779" s="31" t="str">
        <f>TEXT($L779, "dddd")</f>
        <v>Sunday</v>
      </c>
      <c r="Q779" s="39" t="s">
        <v>111</v>
      </c>
      <c r="R779" s="39">
        <v>2633</v>
      </c>
      <c r="S779" s="1" t="str">
        <f>IF(OR(MONTH(L779)=12, MONTH(L779)&lt;=5), "Dry Season", "Wet Season")</f>
        <v>Dry Season</v>
      </c>
      <c r="T779" s="1">
        <v>1</v>
      </c>
      <c r="U779" s="1">
        <v>0</v>
      </c>
      <c r="V779" s="1">
        <v>1</v>
      </c>
      <c r="W779" s="2">
        <f>IF(ISNUMBER(SEARCH("N/A", X779)), 0, 1)</f>
        <v>1</v>
      </c>
      <c r="X779" s="1" t="s">
        <v>3120</v>
      </c>
      <c r="Y779" s="1">
        <v>11.176256499999999</v>
      </c>
      <c r="Z779" s="1">
        <v>119.44114759999999</v>
      </c>
      <c r="AA779" s="11" cm="1">
        <f t="array" ref="AA779">IF(ISBLANK(Y779), 0, VINCentyInvDistance(F779,G779,Y779,Z779))</f>
        <v>5154.7797697966662</v>
      </c>
      <c r="AB779" s="1">
        <v>1</v>
      </c>
      <c r="AC779" s="1">
        <v>9.8000000000000007</v>
      </c>
      <c r="AD779" s="1">
        <v>4.4000000000000004</v>
      </c>
      <c r="AE779" s="1">
        <v>584</v>
      </c>
      <c r="AF779" s="1">
        <v>1</v>
      </c>
      <c r="AG779" s="1" t="s">
        <v>3121</v>
      </c>
      <c r="AH779" s="1" t="s">
        <v>1597</v>
      </c>
      <c r="AI779" s="1" t="str">
        <f>TRIM(MID(SUBSTITUTE($H779,",",REPT(" ",200)),(LEN($H779)-LEN(SUBSTITUTE($H779,",",""))-2)*200+1,200))</f>
        <v>Mimaropa</v>
      </c>
      <c r="AJ779" s="1" t="s">
        <v>55</v>
      </c>
      <c r="AK779" t="s">
        <v>16803</v>
      </c>
      <c r="AL779" s="2">
        <v>0</v>
      </c>
      <c r="AM779" s="1"/>
    </row>
    <row r="780" spans="1:39" ht="12.75" customHeight="1">
      <c r="A780" s="1"/>
      <c r="B780" s="1" t="s">
        <v>8430</v>
      </c>
      <c r="C780" s="1" t="s">
        <v>8431</v>
      </c>
      <c r="D780" s="3" t="str">
        <f ca="1">IFERROR(__xludf.DUMMYFUNCTION("PROPER(REGEXEXTRACT(B2170, ""(?:https?:\/\/)?(?:www\.)?([a-zA-Z0-9-]+)\.""))"),"Skyscanner")</f>
        <v>Skyscanner</v>
      </c>
      <c r="E780" s="1" t="s">
        <v>3344</v>
      </c>
      <c r="F780" s="1">
        <v>9.7674483999999993</v>
      </c>
      <c r="G780" s="1">
        <v>118.74697879999999</v>
      </c>
      <c r="H780" s="1" t="s">
        <v>3345</v>
      </c>
      <c r="I780" s="1" t="s">
        <v>3119</v>
      </c>
      <c r="J780" s="1">
        <f>IF(K780="URBAN",1,IF(K780="SUBURBAN",2,IF(K780="RURAL",3,"")))</f>
        <v>3</v>
      </c>
      <c r="K780" s="1" t="s">
        <v>541</v>
      </c>
      <c r="L780" s="18">
        <v>46082</v>
      </c>
      <c r="M780" s="49">
        <v>0.58333333333333337</v>
      </c>
      <c r="N780" s="18">
        <v>46083</v>
      </c>
      <c r="O780" s="56">
        <v>0.45833333333333331</v>
      </c>
      <c r="P780" s="31" t="str">
        <f>TEXT($L780, "dddd")</f>
        <v>Sunday</v>
      </c>
      <c r="Q780" s="39" t="s">
        <v>111</v>
      </c>
      <c r="R780" s="39">
        <v>2620</v>
      </c>
      <c r="S780" s="1" t="str">
        <f>IF(OR(MONTH(L780)=12, MONTH(L780)&lt;=5), "Dry Season", "Wet Season")</f>
        <v>Dry Season</v>
      </c>
      <c r="T780" s="1">
        <v>1</v>
      </c>
      <c r="U780" s="1">
        <v>0</v>
      </c>
      <c r="V780" s="1">
        <v>0</v>
      </c>
      <c r="W780" s="2">
        <f>IF(ISNUMBER(SEARCH("N/A", X780)), 0, 1)</f>
        <v>1</v>
      </c>
      <c r="X780" s="1" t="s">
        <v>3120</v>
      </c>
      <c r="Y780" s="1">
        <v>11.176256499999999</v>
      </c>
      <c r="Z780" s="1">
        <v>119.44114759999999</v>
      </c>
      <c r="AA780" s="11" cm="1">
        <f t="array" ref="AA780">IF(ISBLANK(Y780), 0, VINCentyInvDistance(F780,G780,Y780,Z780))</f>
        <v>173372.2696006762</v>
      </c>
      <c r="AB780" s="1">
        <v>0</v>
      </c>
      <c r="AC780" s="1">
        <v>8.8000000000000007</v>
      </c>
      <c r="AD780" s="1">
        <v>4.5</v>
      </c>
      <c r="AE780" s="1">
        <v>254</v>
      </c>
      <c r="AF780" s="1">
        <v>1</v>
      </c>
      <c r="AG780" s="1" t="s">
        <v>3121</v>
      </c>
      <c r="AH780" s="1" t="s">
        <v>1597</v>
      </c>
      <c r="AI780" s="1" t="str">
        <f>TRIM(MID(SUBSTITUTE($H780,",",REPT(" ",200)),(LEN($H780)-LEN(SUBSTITUTE($H780,",",""))-2)*200+1,200))</f>
        <v>Mimaropa</v>
      </c>
      <c r="AJ780" s="1" t="s">
        <v>55</v>
      </c>
      <c r="AK780" t="s">
        <v>8432</v>
      </c>
      <c r="AL780" s="2">
        <v>0</v>
      </c>
      <c r="AM780" s="1"/>
    </row>
    <row r="781" spans="1:39" ht="12.75" customHeight="1">
      <c r="A781" s="1"/>
      <c r="B781" s="1" t="s">
        <v>8436</v>
      </c>
      <c r="C781" s="1" t="s">
        <v>8437</v>
      </c>
      <c r="D781" s="3" t="str">
        <f ca="1">IFERROR(__xludf.DUMMYFUNCTION("PROPER(REGEXEXTRACT(B2172, ""(?:https?:\/\/)?(?:www\.)?([a-zA-Z0-9-]+)\.""))"),"Skyscanner")</f>
        <v>Skyscanner</v>
      </c>
      <c r="E781" s="1" t="s">
        <v>3456</v>
      </c>
      <c r="F781" s="1">
        <v>11.026479999999999</v>
      </c>
      <c r="G781" s="1">
        <v>119.32499</v>
      </c>
      <c r="H781" s="1" t="s">
        <v>8438</v>
      </c>
      <c r="I781" s="1" t="s">
        <v>3119</v>
      </c>
      <c r="J781" s="1">
        <f>IF(K781="URBAN",1,IF(K781="SUBURBAN",2,IF(K781="RURAL",3,"")))</f>
        <v>3</v>
      </c>
      <c r="K781" s="1" t="s">
        <v>541</v>
      </c>
      <c r="L781" s="18">
        <v>46082</v>
      </c>
      <c r="M781" s="49">
        <v>0.58333333333333337</v>
      </c>
      <c r="N781" s="18">
        <v>46083</v>
      </c>
      <c r="O781" s="56">
        <v>0.5</v>
      </c>
      <c r="P781" s="31" t="str">
        <f>TEXT($L781, "dddd")</f>
        <v>Sunday</v>
      </c>
      <c r="Q781" s="39" t="s">
        <v>111</v>
      </c>
      <c r="R781" s="39">
        <v>7280</v>
      </c>
      <c r="S781" s="1" t="str">
        <f>IF(OR(MONTH(L781)=12, MONTH(L781)&lt;=5), "Dry Season", "Wet Season")</f>
        <v>Dry Season</v>
      </c>
      <c r="T781" s="1">
        <v>1</v>
      </c>
      <c r="U781" s="1">
        <v>0</v>
      </c>
      <c r="V781" s="1">
        <v>1</v>
      </c>
      <c r="W781" s="2">
        <f>IF(ISNUMBER(SEARCH("N/A", X781)), 0, 1)</f>
        <v>0</v>
      </c>
      <c r="X781" s="1" t="s">
        <v>44</v>
      </c>
      <c r="Y781" s="1"/>
      <c r="Z781" s="1"/>
      <c r="AA781" s="11" cm="1">
        <f t="array" ref="AA781">IF(ISBLANK(Y781), 0, VINCentyInvDistance(F781,G781,Y781,Z781))</f>
        <v>0</v>
      </c>
      <c r="AB781" s="1">
        <v>1</v>
      </c>
      <c r="AC781" s="1">
        <v>0</v>
      </c>
      <c r="AD781" s="1">
        <v>0</v>
      </c>
      <c r="AE781" s="1">
        <v>102</v>
      </c>
      <c r="AF781" s="1">
        <v>1</v>
      </c>
      <c r="AG781" s="1" t="s">
        <v>2902</v>
      </c>
      <c r="AH781" s="1" t="s">
        <v>1597</v>
      </c>
      <c r="AI781" s="1"/>
      <c r="AJ781" s="1" t="s">
        <v>55</v>
      </c>
      <c r="AK781" t="s">
        <v>16828</v>
      </c>
      <c r="AL781" s="1">
        <v>2</v>
      </c>
      <c r="AM781" s="1" t="s">
        <v>8439</v>
      </c>
    </row>
    <row r="782" spans="1:39" ht="12.75" customHeight="1">
      <c r="A782" s="1"/>
      <c r="B782" s="1" t="s">
        <v>3459</v>
      </c>
      <c r="C782" s="1" t="s">
        <v>8440</v>
      </c>
      <c r="D782" s="3" t="str">
        <f ca="1">IFERROR(__xludf.DUMMYFUNCTION("PROPER(REGEXEXTRACT(B2173, ""(?:https?:\/\/)?(?:www\.)?([a-zA-Z0-9-]+)\.""))"),"Skyscanner")</f>
        <v>Skyscanner</v>
      </c>
      <c r="E782" s="1" t="s">
        <v>3544</v>
      </c>
      <c r="F782" s="1">
        <v>9.7403338999999995</v>
      </c>
      <c r="G782" s="1">
        <v>118.7341084</v>
      </c>
      <c r="H782" s="1" t="s">
        <v>3545</v>
      </c>
      <c r="I782" s="1" t="s">
        <v>3119</v>
      </c>
      <c r="J782" s="1">
        <f>IF(K782="URBAN",1,IF(K782="SUBURBAN",2,IF(K782="RURAL",3,"")))</f>
        <v>3</v>
      </c>
      <c r="K782" s="1" t="s">
        <v>541</v>
      </c>
      <c r="L782" s="18">
        <v>46082</v>
      </c>
      <c r="M782" s="49">
        <v>0.58333333333333337</v>
      </c>
      <c r="N782" s="18">
        <v>46083</v>
      </c>
      <c r="O782" s="56">
        <v>0.52083333333333337</v>
      </c>
      <c r="P782" s="31" t="str">
        <f>TEXT($L782, "dddd")</f>
        <v>Sunday</v>
      </c>
      <c r="Q782" s="39" t="s">
        <v>111</v>
      </c>
      <c r="R782" s="39">
        <v>2284</v>
      </c>
      <c r="S782" s="1" t="str">
        <f>IF(OR(MONTH(L782)=12, MONTH(L782)&lt;=5), "Dry Season", "Wet Season")</f>
        <v>Dry Season</v>
      </c>
      <c r="T782" s="1">
        <v>1</v>
      </c>
      <c r="U782" s="1">
        <v>0</v>
      </c>
      <c r="V782" s="1">
        <v>1</v>
      </c>
      <c r="W782" s="2">
        <f>IF(ISNUMBER(SEARCH("N/A", X782)), 0, 1)</f>
        <v>1</v>
      </c>
      <c r="X782" s="1" t="s">
        <v>3120</v>
      </c>
      <c r="Y782" s="1">
        <v>11.176256499999999</v>
      </c>
      <c r="Z782" s="1">
        <v>119.44114759999999</v>
      </c>
      <c r="AA782" s="11" cm="1">
        <f t="array" ref="AA782">IF(ISBLANK(Y782), 0, VINCentyInvDistance(F782,G782,Y782,Z782))</f>
        <v>176686.88150347356</v>
      </c>
      <c r="AB782" s="1">
        <v>0</v>
      </c>
      <c r="AC782" s="1">
        <v>8.6</v>
      </c>
      <c r="AD782" s="1">
        <v>4.4000000000000004</v>
      </c>
      <c r="AE782" s="1">
        <v>32</v>
      </c>
      <c r="AF782" s="1">
        <v>1</v>
      </c>
      <c r="AG782" s="1" t="s">
        <v>3121</v>
      </c>
      <c r="AH782" s="1" t="s">
        <v>1597</v>
      </c>
      <c r="AI782" s="1" t="str">
        <f>TRIM(MID(SUBSTITUTE($H782,",",REPT(" ",200)),(LEN($H782)-LEN(SUBSTITUTE($H782,",",""))-2)*200+1,200))</f>
        <v>Mimaropa</v>
      </c>
      <c r="AJ782" s="1" t="s">
        <v>55</v>
      </c>
      <c r="AK782" t="s">
        <v>17221</v>
      </c>
      <c r="AL782" s="2">
        <v>0</v>
      </c>
      <c r="AM782" s="1"/>
    </row>
    <row r="783" spans="1:39" ht="12.75" customHeight="1">
      <c r="A783" s="1"/>
      <c r="B783" s="1" t="s">
        <v>8446</v>
      </c>
      <c r="C783" s="1" t="s">
        <v>8447</v>
      </c>
      <c r="D783" s="3" t="str">
        <f ca="1">IFERROR(__xludf.DUMMYFUNCTION("PROPER(REGEXEXTRACT(B2177, ""(?:https?:\/\/)?(?:www\.)?([a-zA-Z0-9-]+)\.""))"),"Skyscanner")</f>
        <v>Skyscanner</v>
      </c>
      <c r="E783" s="1" t="s">
        <v>3446</v>
      </c>
      <c r="F783" s="1">
        <v>9.7398585000000004</v>
      </c>
      <c r="G783" s="1">
        <v>118.7490598</v>
      </c>
      <c r="H783" s="1" t="s">
        <v>3452</v>
      </c>
      <c r="I783" s="1" t="s">
        <v>3119</v>
      </c>
      <c r="J783" s="1">
        <f>IF(K783="URBAN",1,IF(K783="SUBURBAN",2,IF(K783="RURAL",3,"")))</f>
        <v>3</v>
      </c>
      <c r="K783" s="1" t="s">
        <v>541</v>
      </c>
      <c r="L783" s="18">
        <v>46082</v>
      </c>
      <c r="M783" s="49">
        <v>0.58333333333333337</v>
      </c>
      <c r="N783" s="18">
        <v>46083</v>
      </c>
      <c r="O783" s="56">
        <v>0.66666666666666663</v>
      </c>
      <c r="P783" s="31" t="str">
        <f>TEXT($L783, "dddd")</f>
        <v>Sunday</v>
      </c>
      <c r="Q783" s="39" t="s">
        <v>111</v>
      </c>
      <c r="R783" s="39">
        <v>1761</v>
      </c>
      <c r="S783" s="1" t="str">
        <f>IF(OR(MONTH(L783)=12, MONTH(L783)&lt;=5), "Dry Season", "Wet Season")</f>
        <v>Dry Season</v>
      </c>
      <c r="T783" s="1">
        <v>1</v>
      </c>
      <c r="U783" s="1">
        <v>0</v>
      </c>
      <c r="V783" s="1">
        <v>0</v>
      </c>
      <c r="W783" s="2">
        <f>IF(ISNUMBER(SEARCH("N/A", X783)), 0, 1)</f>
        <v>1</v>
      </c>
      <c r="X783" s="1" t="s">
        <v>3120</v>
      </c>
      <c r="Y783" s="1">
        <v>11.176256499999999</v>
      </c>
      <c r="Z783" s="1">
        <v>119.44114759999999</v>
      </c>
      <c r="AA783" s="11" cm="1">
        <f t="array" ref="AA783">IF(ISBLANK(Y783), 0, VINCentyInvDistance(F783,G783,Y783,Z783))</f>
        <v>176023.41170033344</v>
      </c>
      <c r="AB783" s="1">
        <v>0</v>
      </c>
      <c r="AC783" s="1">
        <v>9</v>
      </c>
      <c r="AD783" s="1">
        <v>4</v>
      </c>
      <c r="AE783" s="1">
        <v>75</v>
      </c>
      <c r="AF783" s="1">
        <v>1</v>
      </c>
      <c r="AG783" s="1" t="s">
        <v>3121</v>
      </c>
      <c r="AH783" s="1" t="s">
        <v>1597</v>
      </c>
      <c r="AI783" s="1" t="str">
        <f>TRIM(MID(SUBSTITUTE($H783,",",REPT(" ",200)),(LEN($H783)-LEN(SUBSTITUTE($H783,",",""))-2)*200+1,200))</f>
        <v>Mimaropa</v>
      </c>
      <c r="AJ783" s="1" t="s">
        <v>55</v>
      </c>
      <c r="AK783" t="s">
        <v>16819</v>
      </c>
      <c r="AL783" s="2">
        <v>0</v>
      </c>
      <c r="AM783" s="1"/>
    </row>
    <row r="784" spans="1:39" ht="12.75" customHeight="1">
      <c r="A784" s="1"/>
      <c r="B784" s="1" t="s">
        <v>3449</v>
      </c>
      <c r="C784" s="1" t="s">
        <v>8448</v>
      </c>
      <c r="D784" s="3" t="str">
        <f ca="1">IFERROR(__xludf.DUMMYFUNCTION("PROPER(REGEXEXTRACT(B2178, ""(?:https?:\/\/)?(?:www\.)?([a-zA-Z0-9-]+)\.""))"),"Skyscanner")</f>
        <v>Skyscanner</v>
      </c>
      <c r="E784" s="1" t="s">
        <v>3501</v>
      </c>
      <c r="F784" s="1">
        <v>9.7389500000000009</v>
      </c>
      <c r="G784" s="1">
        <v>118.764224</v>
      </c>
      <c r="H784" s="1" t="s">
        <v>3452</v>
      </c>
      <c r="I784" s="1" t="s">
        <v>1300</v>
      </c>
      <c r="J784" s="1">
        <f>IF(K784="URBAN",1,IF(K784="SUBURBAN",2,IF(K784="RURAL",3,"")))</f>
        <v>3</v>
      </c>
      <c r="K784" s="1" t="s">
        <v>541</v>
      </c>
      <c r="L784" s="18">
        <v>46082</v>
      </c>
      <c r="M784" s="49">
        <v>0.58333333333333337</v>
      </c>
      <c r="N784" s="18">
        <v>46083</v>
      </c>
      <c r="O784" s="56">
        <v>0.5</v>
      </c>
      <c r="P784" s="31" t="str">
        <f>TEXT($L784, "dddd")</f>
        <v>Sunday</v>
      </c>
      <c r="Q784" s="39" t="s">
        <v>111</v>
      </c>
      <c r="R784" s="39">
        <v>6282</v>
      </c>
      <c r="S784" s="1" t="str">
        <f>IF(OR(MONTH(L784)=12, MONTH(L784)&lt;=5), "Dry Season", "Wet Season")</f>
        <v>Dry Season</v>
      </c>
      <c r="T784" s="1">
        <v>1</v>
      </c>
      <c r="U784" s="1">
        <v>0</v>
      </c>
      <c r="V784" s="1">
        <v>1</v>
      </c>
      <c r="W784" s="2">
        <f>IF(ISNUMBER(SEARCH("N/A", X784)), 0, 1)</f>
        <v>0</v>
      </c>
      <c r="X784" s="1" t="s">
        <v>44</v>
      </c>
      <c r="Y784" s="1"/>
      <c r="Z784" s="1"/>
      <c r="AA784" s="11" cm="1">
        <f t="array" ref="AA784">IF(ISBLANK(Y784), 0, VINCentyInvDistance(F784,G784,Y784,Z784))</f>
        <v>0</v>
      </c>
      <c r="AB784" s="1">
        <v>1</v>
      </c>
      <c r="AC784" s="1">
        <v>9</v>
      </c>
      <c r="AD784" s="1">
        <v>3.3</v>
      </c>
      <c r="AE784" s="1">
        <v>56</v>
      </c>
      <c r="AF784" s="1">
        <v>1</v>
      </c>
      <c r="AG784" s="1" t="s">
        <v>2262</v>
      </c>
      <c r="AH784" s="1" t="s">
        <v>1597</v>
      </c>
      <c r="AI784" s="1"/>
      <c r="AJ784" s="1" t="s">
        <v>55</v>
      </c>
      <c r="AK784" t="s">
        <v>17222</v>
      </c>
      <c r="AL784" s="1">
        <v>3</v>
      </c>
      <c r="AM784" s="1" t="s">
        <v>3453</v>
      </c>
    </row>
    <row r="785" spans="1:39" ht="12.75" customHeight="1">
      <c r="A785" s="1"/>
      <c r="B785" s="1" t="s">
        <v>8451</v>
      </c>
      <c r="C785" s="1" t="s">
        <v>8452</v>
      </c>
      <c r="D785" s="3" t="str">
        <f ca="1">IFERROR(__xludf.DUMMYFUNCTION("PROPER(REGEXEXTRACT(B2180, ""(?:https?:\/\/)?(?:www\.)?([a-zA-Z0-9-]+)\.""))"),"Skyscanner")</f>
        <v>Skyscanner</v>
      </c>
      <c r="E785" s="1" t="s">
        <v>3400</v>
      </c>
      <c r="F785" s="1">
        <v>10.413360000000001</v>
      </c>
      <c r="G785" s="1">
        <v>119.17979</v>
      </c>
      <c r="H785" s="1" t="s">
        <v>8450</v>
      </c>
      <c r="I785" s="1" t="s">
        <v>3119</v>
      </c>
      <c r="J785" s="1">
        <f>IF(K785="URBAN",1,IF(K785="SUBURBAN",2,IF(K785="RURAL",3,"")))</f>
        <v>3</v>
      </c>
      <c r="K785" s="1" t="s">
        <v>541</v>
      </c>
      <c r="L785" s="18">
        <v>46082</v>
      </c>
      <c r="M785" s="49">
        <v>0.625</v>
      </c>
      <c r="N785" s="18">
        <v>46083</v>
      </c>
      <c r="O785" s="56">
        <v>0.5</v>
      </c>
      <c r="P785" s="31" t="str">
        <f>TEXT($L785, "dddd")</f>
        <v>Sunday</v>
      </c>
      <c r="Q785" s="39" t="s">
        <v>111</v>
      </c>
      <c r="R785" s="39">
        <v>1466</v>
      </c>
      <c r="S785" s="1" t="str">
        <f>IF(OR(MONTH(L785)=12, MONTH(L785)&lt;=5), "Dry Season", "Wet Season")</f>
        <v>Dry Season</v>
      </c>
      <c r="T785" s="1">
        <v>1</v>
      </c>
      <c r="U785" s="1">
        <v>1</v>
      </c>
      <c r="V785" s="1">
        <v>1</v>
      </c>
      <c r="W785" s="2">
        <f>IF(ISNUMBER(SEARCH("N/A", X785)), 0, 1)</f>
        <v>0</v>
      </c>
      <c r="X785" s="1" t="s">
        <v>44</v>
      </c>
      <c r="Y785" s="1"/>
      <c r="Z785" s="1"/>
      <c r="AA785" s="11" cm="1">
        <f t="array" ref="AA785">IF(ISBLANK(Y785), 0, VINCentyInvDistance(F785,G785,Y785,Z785))</f>
        <v>0</v>
      </c>
      <c r="AB785" s="1">
        <v>0</v>
      </c>
      <c r="AC785" s="1">
        <v>8.8000000000000007</v>
      </c>
      <c r="AD785" s="1">
        <v>0</v>
      </c>
      <c r="AE785" s="1">
        <v>586</v>
      </c>
      <c r="AF785" s="1">
        <v>1</v>
      </c>
      <c r="AG785" s="1" t="s">
        <v>984</v>
      </c>
      <c r="AH785" s="1" t="s">
        <v>1597</v>
      </c>
      <c r="AI785" s="1"/>
      <c r="AJ785" s="1" t="s">
        <v>55</v>
      </c>
      <c r="AL785" s="1">
        <v>3</v>
      </c>
      <c r="AM785" s="1" t="s">
        <v>8453</v>
      </c>
    </row>
    <row r="786" spans="1:39" ht="12.75" customHeight="1">
      <c r="A786" s="1"/>
      <c r="B786" s="1" t="s">
        <v>8456</v>
      </c>
      <c r="C786" s="1" t="s">
        <v>8457</v>
      </c>
      <c r="D786" s="3" t="str">
        <f ca="1">IFERROR(__xludf.DUMMYFUNCTION("PROPER(REGEXEXTRACT(B2182, ""(?:https?:\/\/)?(?:www\.)?([a-zA-Z0-9-]+)\.""))"),"Skyscanner")</f>
        <v>Skyscanner</v>
      </c>
      <c r="E786" s="1" t="s">
        <v>3665</v>
      </c>
      <c r="F786" s="1">
        <v>11.162744999999999</v>
      </c>
      <c r="G786" s="1">
        <v>119.39763000000001</v>
      </c>
      <c r="H786" s="1" t="s">
        <v>3479</v>
      </c>
      <c r="I786" s="1" t="s">
        <v>3119</v>
      </c>
      <c r="J786" s="1">
        <f>IF(K786="URBAN",1,IF(K786="SUBURBAN",2,IF(K786="RURAL",3,"")))</f>
        <v>3</v>
      </c>
      <c r="K786" s="1" t="s">
        <v>541</v>
      </c>
      <c r="L786" s="18">
        <v>46082</v>
      </c>
      <c r="M786" s="49">
        <v>0.5</v>
      </c>
      <c r="N786" s="18">
        <v>46083</v>
      </c>
      <c r="O786" s="56">
        <v>0.5</v>
      </c>
      <c r="P786" s="31" t="str">
        <f>TEXT($L786, "dddd")</f>
        <v>Sunday</v>
      </c>
      <c r="Q786" s="39" t="s">
        <v>111</v>
      </c>
      <c r="R786" s="39">
        <v>6853</v>
      </c>
      <c r="S786" s="1" t="str">
        <f>IF(OR(MONTH(L786)=12, MONTH(L786)&lt;=5), "Dry Season", "Wet Season")</f>
        <v>Dry Season</v>
      </c>
      <c r="T786" s="1">
        <v>1</v>
      </c>
      <c r="U786" s="1">
        <v>0</v>
      </c>
      <c r="V786" s="1">
        <v>1</v>
      </c>
      <c r="W786" s="2">
        <f>IF(ISNUMBER(SEARCH("N/A", X786)), 0, 1)</f>
        <v>1</v>
      </c>
      <c r="X786" s="1" t="s">
        <v>3120</v>
      </c>
      <c r="Y786" s="1">
        <v>11.176256499999999</v>
      </c>
      <c r="Z786" s="1">
        <v>119.44114759999999</v>
      </c>
      <c r="AA786" s="11" cm="1">
        <f t="array" ref="AA786">IF(ISBLANK(Y786), 0, VINCentyInvDistance(F786,G786,Y786,Z786))</f>
        <v>4982.6345914942967</v>
      </c>
      <c r="AB786" s="1">
        <v>0</v>
      </c>
      <c r="AC786" s="1">
        <v>7.6</v>
      </c>
      <c r="AD786" s="1">
        <v>3.8</v>
      </c>
      <c r="AE786" s="1">
        <v>12</v>
      </c>
      <c r="AF786" s="1">
        <v>1</v>
      </c>
      <c r="AG786" s="1" t="s">
        <v>3121</v>
      </c>
      <c r="AH786" s="1" t="s">
        <v>1597</v>
      </c>
      <c r="AI786" s="1" t="str">
        <f>TRIM(MID(SUBSTITUTE($H786,",",REPT(" ",200)),(LEN($H786)-LEN(SUBSTITUTE($H786,",",""))-2)*200+1,200))</f>
        <v>Mimaropa</v>
      </c>
      <c r="AJ786" s="1" t="s">
        <v>55</v>
      </c>
      <c r="AK786" t="s">
        <v>17223</v>
      </c>
      <c r="AL786" s="2">
        <v>0</v>
      </c>
      <c r="AM786" s="1"/>
    </row>
    <row r="787" spans="1:39" ht="12.75" customHeight="1">
      <c r="A787" s="1"/>
      <c r="B787" s="1" t="s">
        <v>3411</v>
      </c>
      <c r="C787" s="1" t="s">
        <v>8460</v>
      </c>
      <c r="D787" s="3" t="str">
        <f ca="1">IFERROR(__xludf.DUMMYFUNCTION("PROPER(REGEXEXTRACT(B2184, ""(?:https?:\/\/)?(?:www\.)?([a-zA-Z0-9-]+)\.""))"),"Skyscanner")</f>
        <v>Skyscanner</v>
      </c>
      <c r="E787" s="1" t="s">
        <v>3634</v>
      </c>
      <c r="F787" s="1">
        <v>9.737838</v>
      </c>
      <c r="G787" s="1">
        <v>118.752618</v>
      </c>
      <c r="H787" s="1" t="s">
        <v>3414</v>
      </c>
      <c r="I787" s="1" t="s">
        <v>3119</v>
      </c>
      <c r="J787" s="1">
        <f>IF(K787="URBAN",1,IF(K787="SUBURBAN",2,IF(K787="RURAL",3,"")))</f>
        <v>3</v>
      </c>
      <c r="K787" s="1" t="s">
        <v>541</v>
      </c>
      <c r="L787" s="18">
        <v>46082</v>
      </c>
      <c r="M787" s="49">
        <v>0.58333333333333337</v>
      </c>
      <c r="N787" s="18">
        <v>46083</v>
      </c>
      <c r="O787" s="56">
        <v>0.5</v>
      </c>
      <c r="P787" s="31" t="str">
        <f>TEXT($L787, "dddd")</f>
        <v>Sunday</v>
      </c>
      <c r="Q787" s="39" t="s">
        <v>111</v>
      </c>
      <c r="R787" s="39">
        <v>3900</v>
      </c>
      <c r="S787" s="1" t="str">
        <f>IF(OR(MONTH(L787)=12, MONTH(L787)&lt;=5), "Dry Season", "Wet Season")</f>
        <v>Dry Season</v>
      </c>
      <c r="T787" s="1">
        <v>1</v>
      </c>
      <c r="U787" s="1">
        <v>0</v>
      </c>
      <c r="V787" s="1">
        <v>1</v>
      </c>
      <c r="W787" s="2">
        <f>IF(ISNUMBER(SEARCH("N/A", X787)), 0, 1)</f>
        <v>0</v>
      </c>
      <c r="X787" s="1" t="s">
        <v>44</v>
      </c>
      <c r="Y787" s="1"/>
      <c r="Z787" s="1"/>
      <c r="AA787" s="11" cm="1">
        <f t="array" ref="AA787">IF(ISBLANK(Y787), 0, VINCentyInvDistance(F787,G787,Y787,Z787))</f>
        <v>0</v>
      </c>
      <c r="AB787" s="1">
        <v>0</v>
      </c>
      <c r="AC787" s="1">
        <v>9.4</v>
      </c>
      <c r="AD787" s="1">
        <v>4.4000000000000004</v>
      </c>
      <c r="AE787" s="1">
        <v>8</v>
      </c>
      <c r="AF787" s="1">
        <v>1</v>
      </c>
      <c r="AG787" s="1" t="s">
        <v>2262</v>
      </c>
      <c r="AH787" s="1" t="s">
        <v>1597</v>
      </c>
      <c r="AI787" s="1"/>
      <c r="AJ787" s="1" t="s">
        <v>55</v>
      </c>
      <c r="AK787" t="s">
        <v>8461</v>
      </c>
      <c r="AL787" s="1">
        <v>2</v>
      </c>
      <c r="AM787" s="1" t="s">
        <v>3416</v>
      </c>
    </row>
    <row r="788" spans="1:39" ht="12.75" customHeight="1">
      <c r="A788" s="1"/>
      <c r="B788" s="1" t="s">
        <v>3637</v>
      </c>
      <c r="C788" s="1" t="s">
        <v>8462</v>
      </c>
      <c r="D788" s="3" t="str">
        <f ca="1">IFERROR(__xludf.DUMMYFUNCTION("PROPER(REGEXEXTRACT(B2185, ""(?:https?:\/\/)?(?:www\.)?([a-zA-Z0-9-]+)\.""))"),"Skyscanner")</f>
        <v>Skyscanner</v>
      </c>
      <c r="E788" s="1" t="s">
        <v>8463</v>
      </c>
      <c r="F788" s="1">
        <v>9.3362300000000005</v>
      </c>
      <c r="G788" s="1">
        <v>118.51719</v>
      </c>
      <c r="H788" s="1" t="s">
        <v>8464</v>
      </c>
      <c r="I788" s="1" t="s">
        <v>3119</v>
      </c>
      <c r="J788" s="1">
        <f>IF(K788="URBAN",1,IF(K788="SUBURBAN",2,IF(K788="RURAL",3,"")))</f>
        <v>3</v>
      </c>
      <c r="K788" s="1" t="s">
        <v>541</v>
      </c>
      <c r="L788" s="18">
        <v>46082</v>
      </c>
      <c r="M788" s="49">
        <v>0.54166666666666663</v>
      </c>
      <c r="N788" s="18">
        <v>46083</v>
      </c>
      <c r="O788" s="56">
        <v>0.45833333333333331</v>
      </c>
      <c r="P788" s="31" t="str">
        <f>TEXT($L788, "dddd")</f>
        <v>Sunday</v>
      </c>
      <c r="Q788" s="39" t="s">
        <v>111</v>
      </c>
      <c r="R788" s="39">
        <v>2020</v>
      </c>
      <c r="S788" s="1" t="str">
        <f>IF(OR(MONTH(L788)=12, MONTH(L788)&lt;=5), "Dry Season", "Wet Season")</f>
        <v>Dry Season</v>
      </c>
      <c r="T788" s="1">
        <v>1</v>
      </c>
      <c r="U788" s="1">
        <v>0</v>
      </c>
      <c r="V788" s="1">
        <v>0</v>
      </c>
      <c r="W788" s="2">
        <f>IF(ISNUMBER(SEARCH("N/A", X788)), 0, 1)</f>
        <v>0</v>
      </c>
      <c r="X788" s="1" t="s">
        <v>44</v>
      </c>
      <c r="Y788" s="1"/>
      <c r="Z788" s="1"/>
      <c r="AA788" s="11" cm="1">
        <f t="array" ref="AA788">IF(ISBLANK(Y788), 0, VINCentyInvDistance(F788,G788,Y788,Z788))</f>
        <v>0</v>
      </c>
      <c r="AB788" s="1">
        <v>0</v>
      </c>
      <c r="AC788" s="1">
        <v>10</v>
      </c>
      <c r="AD788" s="1">
        <v>4</v>
      </c>
      <c r="AE788" s="1">
        <v>5</v>
      </c>
      <c r="AF788" s="1">
        <v>1</v>
      </c>
      <c r="AG788" s="1" t="str">
        <f>TRIM(MID(SUBSTITUTE($H788,",",REPT(" ",200)),(LEN($H788)-LEN(SUBSTITUTE($H788,",",""))-4)*200+1,200))</f>
        <v>Puerto Princesa South Road</v>
      </c>
      <c r="AH788" s="1" t="str">
        <f>TRIM(MID(SUBSTITUTE($H788,",",REPT(" ",200)),(LEN($H788)-LEN(SUBSTITUTE($H788,",",""))-3)*200+1,200))</f>
        <v>Sandoval</v>
      </c>
      <c r="AI788" s="1" t="str">
        <f>TRIM(MID(SUBSTITUTE($H788,",",REPT(" ",200)),(LEN($H788)-LEN(SUBSTITUTE($H788,",",""))-2)*200+1,200))</f>
        <v>Palawan</v>
      </c>
      <c r="AJ788" s="1" t="str">
        <f>TRIM(MID(SUBSTITUTE($H788,",",REPT(" ",200)),(LEN($H788)-LEN(SUBSTITUTE($H788,",",""))-0)*200+1,200))</f>
        <v>Philippines</v>
      </c>
      <c r="AK788" t="s">
        <v>17224</v>
      </c>
      <c r="AL788" s="2">
        <v>0</v>
      </c>
      <c r="AM788" s="1" t="s">
        <v>8465</v>
      </c>
    </row>
    <row r="789" spans="1:39" ht="12.75" customHeight="1">
      <c r="A789" s="1"/>
      <c r="B789" s="1" t="s">
        <v>3525</v>
      </c>
      <c r="C789" s="1" t="s">
        <v>8468</v>
      </c>
      <c r="D789" s="3" t="str">
        <f ca="1">IFERROR(__xludf.DUMMYFUNCTION("PROPER(REGEXEXTRACT(B2187, ""(?:https?:\/\/)?(?:www\.)?([a-zA-Z0-9-]+)\.""))"),"Skyscanner")</f>
        <v>Skyscanner</v>
      </c>
      <c r="E789" s="1" t="s">
        <v>3423</v>
      </c>
      <c r="F789" s="1">
        <v>11.235125699999999</v>
      </c>
      <c r="G789" s="1">
        <v>119.4283212</v>
      </c>
      <c r="H789" s="1" t="s">
        <v>3424</v>
      </c>
      <c r="I789" s="1" t="s">
        <v>3119</v>
      </c>
      <c r="J789" s="1">
        <f>IF(K789="URBAN",1,IF(K789="SUBURBAN",2,IF(K789="RURAL",3,"")))</f>
        <v>3</v>
      </c>
      <c r="K789" s="1" t="s">
        <v>541</v>
      </c>
      <c r="L789" s="18">
        <v>46082</v>
      </c>
      <c r="M789" s="49">
        <v>0.58333333333333337</v>
      </c>
      <c r="N789" s="18">
        <v>46083</v>
      </c>
      <c r="O789" s="56">
        <v>0.5</v>
      </c>
      <c r="P789" s="31" t="str">
        <f>TEXT($L789, "dddd")</f>
        <v>Sunday</v>
      </c>
      <c r="Q789" s="39" t="s">
        <v>111</v>
      </c>
      <c r="R789" s="39">
        <v>8864</v>
      </c>
      <c r="S789" s="1" t="str">
        <f>IF(OR(MONTH(L789)=12, MONTH(L789)&lt;=5), "Dry Season", "Wet Season")</f>
        <v>Dry Season</v>
      </c>
      <c r="T789" s="1">
        <v>1</v>
      </c>
      <c r="U789" s="1">
        <v>1</v>
      </c>
      <c r="V789" s="1">
        <v>1</v>
      </c>
      <c r="W789" s="2">
        <f>IF(ISNUMBER(SEARCH("N/A", X789)), 0, 1)</f>
        <v>1</v>
      </c>
      <c r="X789" s="1" t="s">
        <v>3120</v>
      </c>
      <c r="Y789" s="1">
        <v>11.176256499999999</v>
      </c>
      <c r="Z789" s="1">
        <v>119.44114759999999</v>
      </c>
      <c r="AA789" s="11" cm="1">
        <f t="array" ref="AA789">IF(ISBLANK(Y789), 0, VINCentyInvDistance(F789,G789,Y789,Z789))</f>
        <v>6660.8475148170337</v>
      </c>
      <c r="AB789" s="1">
        <v>0</v>
      </c>
      <c r="AC789" s="1">
        <v>8.1999999999999993</v>
      </c>
      <c r="AD789" s="1">
        <v>3.6</v>
      </c>
      <c r="AE789" s="1">
        <v>186</v>
      </c>
      <c r="AF789" s="1">
        <v>1</v>
      </c>
      <c r="AG789" s="1" t="s">
        <v>3121</v>
      </c>
      <c r="AH789" s="1" t="s">
        <v>1597</v>
      </c>
      <c r="AI789" s="1" t="str">
        <f>TRIM(MID(SUBSTITUTE($H789,",",REPT(" ",200)),(LEN($H789)-LEN(SUBSTITUTE($H789,",",""))-2)*200+1,200))</f>
        <v>Mimaropa</v>
      </c>
      <c r="AJ789" s="1" t="s">
        <v>55</v>
      </c>
      <c r="AK789" t="s">
        <v>16812</v>
      </c>
      <c r="AL789" s="2">
        <v>0</v>
      </c>
      <c r="AM789" s="1"/>
    </row>
    <row r="790" spans="1:39" ht="12.75" customHeight="1">
      <c r="A790" s="1"/>
      <c r="B790" s="1" t="s">
        <v>3586</v>
      </c>
      <c r="C790" s="1" t="s">
        <v>8470</v>
      </c>
      <c r="D790" s="3" t="str">
        <f ca="1">IFERROR(__xludf.DUMMYFUNCTION("PROPER(REGEXEXTRACT(B2189, ""(?:https?:\/\/)?(?:www\.)?([a-zA-Z0-9-]+)\.""))"),"Skyscanner")</f>
        <v>Skyscanner</v>
      </c>
      <c r="E790" s="1" t="s">
        <v>3419</v>
      </c>
      <c r="F790" s="1">
        <v>11.2095982</v>
      </c>
      <c r="G790" s="1">
        <v>119.42386089999999</v>
      </c>
      <c r="H790" s="1" t="s">
        <v>3420</v>
      </c>
      <c r="I790" s="1" t="s">
        <v>3119</v>
      </c>
      <c r="J790" s="1">
        <f>IF(K790="URBAN",1,IF(K790="SUBURBAN",2,IF(K790="RURAL",3,"")))</f>
        <v>3</v>
      </c>
      <c r="K790" s="1" t="s">
        <v>541</v>
      </c>
      <c r="L790" s="18">
        <v>46082</v>
      </c>
      <c r="M790" s="49">
        <v>0.58333333333333337</v>
      </c>
      <c r="N790" s="18">
        <v>46083</v>
      </c>
      <c r="O790" s="56">
        <v>0.5</v>
      </c>
      <c r="P790" s="31" t="str">
        <f>TEXT($L790, "dddd")</f>
        <v>Sunday</v>
      </c>
      <c r="Q790" s="39" t="s">
        <v>111</v>
      </c>
      <c r="R790" s="39">
        <v>6120</v>
      </c>
      <c r="S790" s="1" t="str">
        <f>IF(OR(MONTH(L790)=12, MONTH(L790)&lt;=5), "Dry Season", "Wet Season")</f>
        <v>Dry Season</v>
      </c>
      <c r="T790" s="1">
        <v>1</v>
      </c>
      <c r="U790" s="1">
        <v>1</v>
      </c>
      <c r="V790" s="1">
        <v>0</v>
      </c>
      <c r="W790" s="2">
        <f>IF(ISNUMBER(SEARCH("N/A", X790)), 0, 1)</f>
        <v>1</v>
      </c>
      <c r="X790" s="1" t="s">
        <v>3120</v>
      </c>
      <c r="Y790" s="1">
        <v>11.176256499999999</v>
      </c>
      <c r="Z790" s="1">
        <v>119.44114759999999</v>
      </c>
      <c r="AA790" s="11" cm="1">
        <f t="array" ref="AA790">IF(ISBLANK(Y790), 0, VINCentyInvDistance(F790,G790,Y790,Z790))</f>
        <v>4143.2809117941979</v>
      </c>
      <c r="AB790" s="1">
        <v>1</v>
      </c>
      <c r="AC790" s="1">
        <v>9</v>
      </c>
      <c r="AD790" s="1">
        <v>4.2</v>
      </c>
      <c r="AE790" s="1">
        <v>293</v>
      </c>
      <c r="AF790" s="1">
        <v>1</v>
      </c>
      <c r="AG790" s="1" t="s">
        <v>3121</v>
      </c>
      <c r="AH790" s="1" t="s">
        <v>1597</v>
      </c>
      <c r="AI790" s="1" t="str">
        <f>TRIM(MID(SUBSTITUTE($H790,",",REPT(" ",200)),(LEN($H790)-LEN(SUBSTITUTE($H790,",",""))-2)*200+1,200))</f>
        <v>Mimaropa</v>
      </c>
      <c r="AJ790" s="1" t="s">
        <v>55</v>
      </c>
      <c r="AK790" t="s">
        <v>16816</v>
      </c>
      <c r="AL790" s="2">
        <v>0</v>
      </c>
      <c r="AM790" s="1"/>
    </row>
    <row r="791" spans="1:39" ht="12.75" customHeight="1">
      <c r="A791" s="1"/>
      <c r="B791" s="1" t="s">
        <v>3421</v>
      </c>
      <c r="C791" s="1" t="s">
        <v>8471</v>
      </c>
      <c r="D791" s="3" t="str">
        <f ca="1">IFERROR(__xludf.DUMMYFUNCTION("PROPER(REGEXEXTRACT(B2190, ""(?:https?:\/\/)?(?:www\.)?([a-zA-Z0-9-]+)\.""))"),"Google")</f>
        <v>Google</v>
      </c>
      <c r="E791" s="1" t="s">
        <v>3442</v>
      </c>
      <c r="F791" s="1">
        <v>11.9996265</v>
      </c>
      <c r="G791" s="1">
        <v>120.20740240000001</v>
      </c>
      <c r="H791" s="1" t="s">
        <v>3447</v>
      </c>
      <c r="I791" s="1" t="s">
        <v>3119</v>
      </c>
      <c r="J791" s="1">
        <f>IF(K791="URBAN",1,IF(K791="SUBURBAN",2,IF(K791="RURAL",3,"")))</f>
        <v>3</v>
      </c>
      <c r="K791" s="1" t="s">
        <v>541</v>
      </c>
      <c r="L791" s="18">
        <v>46082</v>
      </c>
      <c r="M791" s="49">
        <v>0.625</v>
      </c>
      <c r="N791" s="18">
        <v>46083</v>
      </c>
      <c r="O791" s="56">
        <v>0.5</v>
      </c>
      <c r="P791" s="31" t="str">
        <f>TEXT($L791, "dddd")</f>
        <v>Sunday</v>
      </c>
      <c r="Q791" s="39" t="s">
        <v>111</v>
      </c>
      <c r="R791" s="39">
        <v>1886</v>
      </c>
      <c r="S791" s="1" t="str">
        <f>IF(OR(MONTH(L791)=12, MONTH(L791)&lt;=5), "Dry Season", "Wet Season")</f>
        <v>Dry Season</v>
      </c>
      <c r="T791" s="1">
        <v>1</v>
      </c>
      <c r="U791" s="1">
        <v>0</v>
      </c>
      <c r="V791" s="1">
        <v>0</v>
      </c>
      <c r="W791" s="2">
        <f>IF(ISNUMBER(SEARCH("N/A", X791)), 0, 1)</f>
        <v>1</v>
      </c>
      <c r="X791" s="1" t="s">
        <v>3120</v>
      </c>
      <c r="Y791" s="1">
        <v>11.176256499999999</v>
      </c>
      <c r="Z791" s="1">
        <v>119.44114759999999</v>
      </c>
      <c r="AA791" s="11" cm="1">
        <f t="array" ref="AA791">IF(ISBLANK(Y791), 0, VINCentyInvDistance(F791,G791,Y791,Z791))</f>
        <v>123611.29659325683</v>
      </c>
      <c r="AB791" s="1">
        <v>0</v>
      </c>
      <c r="AC791" s="1">
        <v>0</v>
      </c>
      <c r="AD791" s="1">
        <v>0</v>
      </c>
      <c r="AE791" s="1">
        <v>108</v>
      </c>
      <c r="AF791" s="1">
        <v>1</v>
      </c>
      <c r="AG791" s="1" t="s">
        <v>3121</v>
      </c>
      <c r="AH791" s="1" t="s">
        <v>1597</v>
      </c>
      <c r="AI791" s="1" t="str">
        <f>TRIM(MID(SUBSTITUTE($H791,",",REPT(" ",200)),(LEN($H791)-LEN(SUBSTITUTE($H791,",",""))-2)*200+1,200))</f>
        <v>Mimaropa</v>
      </c>
      <c r="AJ791" s="1" t="s">
        <v>55</v>
      </c>
      <c r="AL791" s="2">
        <v>0</v>
      </c>
      <c r="AM791" s="1"/>
    </row>
    <row r="792" spans="1:39" ht="12.75" customHeight="1">
      <c r="A792" s="1"/>
      <c r="B792" s="1" t="s">
        <v>3529</v>
      </c>
      <c r="C792" s="1" t="s">
        <v>8475</v>
      </c>
      <c r="D792" s="3" t="str">
        <f ca="1">IFERROR(__xludf.DUMMYFUNCTION("PROPER(REGEXEXTRACT(B2193, ""(?:https?:\/\/)?(?:www\.)?([a-zA-Z0-9-]+)\.""))"),"Skyscanner")</f>
        <v>Skyscanner</v>
      </c>
      <c r="E792" s="1" t="s">
        <v>3349</v>
      </c>
      <c r="F792" s="1">
        <v>9.7253012000000005</v>
      </c>
      <c r="G792" s="1">
        <v>118.766972</v>
      </c>
      <c r="H792" s="1" t="s">
        <v>8476</v>
      </c>
      <c r="I792" s="1" t="s">
        <v>3119</v>
      </c>
      <c r="J792" s="1">
        <f>IF(K792="URBAN",1,IF(K792="SUBURBAN",2,IF(K792="RURAL",3,"")))</f>
        <v>3</v>
      </c>
      <c r="K792" s="1" t="s">
        <v>541</v>
      </c>
      <c r="L792" s="18">
        <v>46082</v>
      </c>
      <c r="M792" s="49">
        <v>0.58333333333333337</v>
      </c>
      <c r="N792" s="18">
        <v>46083</v>
      </c>
      <c r="O792" s="56">
        <v>0.45833333333333331</v>
      </c>
      <c r="P792" s="31" t="str">
        <f>TEXT($L792, "dddd")</f>
        <v>Sunday</v>
      </c>
      <c r="Q792" s="39" t="s">
        <v>111</v>
      </c>
      <c r="R792" s="39">
        <v>798</v>
      </c>
      <c r="S792" s="1" t="str">
        <f>IF(OR(MONTH(L792)=12, MONTH(L792)&lt;=5), "Dry Season", "Wet Season")</f>
        <v>Dry Season</v>
      </c>
      <c r="T792" s="1">
        <v>1</v>
      </c>
      <c r="U792" s="1">
        <v>0</v>
      </c>
      <c r="V792" s="1">
        <v>1</v>
      </c>
      <c r="W792" s="2">
        <f>IF(ISNUMBER(SEARCH("N/A", X792)), 0, 1)</f>
        <v>1</v>
      </c>
      <c r="X792" s="1" t="s">
        <v>3120</v>
      </c>
      <c r="Y792" s="1">
        <v>11.176256499999999</v>
      </c>
      <c r="Z792" s="1">
        <v>119.44114759999999</v>
      </c>
      <c r="AA792" s="11" cm="1">
        <f t="array" ref="AA792">IF(ISBLANK(Y792), 0, VINCentyInvDistance(F792,G792,Y792,Z792))</f>
        <v>176650.49071863646</v>
      </c>
      <c r="AB792" s="1">
        <v>0</v>
      </c>
      <c r="AC792" s="1">
        <v>6.4</v>
      </c>
      <c r="AD792" s="1">
        <v>4.3</v>
      </c>
      <c r="AE792" s="1">
        <v>194</v>
      </c>
      <c r="AF792" s="1">
        <v>1</v>
      </c>
      <c r="AG792" s="1" t="s">
        <v>3121</v>
      </c>
      <c r="AH792" s="1" t="s">
        <v>1597</v>
      </c>
      <c r="AI792" s="1" t="str">
        <f>TRIM(MID(SUBSTITUTE($H792,",",REPT(" ",200)),(LEN($H792)-LEN(SUBSTITUTE($H792,",",""))-2)*200+1,200))</f>
        <v>Mimaropa</v>
      </c>
      <c r="AJ792" s="1" t="s">
        <v>55</v>
      </c>
      <c r="AK792" t="s">
        <v>16809</v>
      </c>
      <c r="AL792" s="2">
        <v>0</v>
      </c>
      <c r="AM792" s="1"/>
    </row>
    <row r="793" spans="1:39" ht="12.75" customHeight="1">
      <c r="A793" s="1"/>
      <c r="B793" s="1" t="s">
        <v>3578</v>
      </c>
      <c r="C793" s="1" t="s">
        <v>8479</v>
      </c>
      <c r="D793" s="3" t="str">
        <f ca="1">IFERROR(__xludf.DUMMYFUNCTION("PROPER(REGEXEXTRACT(B2196, ""(?:https?:\/\/)?(?:www\.)?([a-zA-Z0-9-]+)\.""))"),"Skyscanner")</f>
        <v>Skyscanner</v>
      </c>
      <c r="E793" s="1" t="s">
        <v>3506</v>
      </c>
      <c r="F793" s="1">
        <v>11.332291700000001</v>
      </c>
      <c r="G793" s="1">
        <v>119.4522034</v>
      </c>
      <c r="H793" s="1" t="s">
        <v>3384</v>
      </c>
      <c r="I793" s="1" t="s">
        <v>3119</v>
      </c>
      <c r="J793" s="1">
        <f>IF(K793="URBAN",1,IF(K793="SUBURBAN",2,IF(K793="RURAL",3,"")))</f>
        <v>3</v>
      </c>
      <c r="K793" s="1" t="s">
        <v>541</v>
      </c>
      <c r="L793" s="18">
        <v>46082</v>
      </c>
      <c r="M793" s="49">
        <v>0.58333333333333337</v>
      </c>
      <c r="N793" s="18">
        <v>46083</v>
      </c>
      <c r="O793" s="56">
        <v>0.5</v>
      </c>
      <c r="P793" s="31" t="str">
        <f>TEXT($L793, "dddd")</f>
        <v>Sunday</v>
      </c>
      <c r="Q793" s="39" t="s">
        <v>111</v>
      </c>
      <c r="R793" s="39">
        <v>3420</v>
      </c>
      <c r="S793" s="1" t="str">
        <f>IF(OR(MONTH(L793)=12, MONTH(L793)&lt;=5), "Dry Season", "Wet Season")</f>
        <v>Dry Season</v>
      </c>
      <c r="T793" s="1">
        <v>1</v>
      </c>
      <c r="U793" s="1">
        <v>0</v>
      </c>
      <c r="V793" s="1">
        <v>1</v>
      </c>
      <c r="W793" s="2">
        <f>IF(ISNUMBER(SEARCH("N/A", X793)), 0, 1)</f>
        <v>1</v>
      </c>
      <c r="X793" s="1" t="s">
        <v>3120</v>
      </c>
      <c r="Y793" s="1">
        <v>11.176256499999999</v>
      </c>
      <c r="Z793" s="1">
        <v>119.44114759999999</v>
      </c>
      <c r="AA793" s="11" cm="1">
        <f t="array" ref="AA793">IF(ISBLANK(Y793), 0, VINCentyInvDistance(F793,G793,Y793,Z793))</f>
        <v>17302.246679324788</v>
      </c>
      <c r="AB793" s="1">
        <v>0</v>
      </c>
      <c r="AC793" s="1">
        <v>0</v>
      </c>
      <c r="AD793" s="1">
        <v>0</v>
      </c>
      <c r="AE793" s="1">
        <v>86</v>
      </c>
      <c r="AF793" s="1">
        <v>1</v>
      </c>
      <c r="AG793" s="1" t="s">
        <v>3121</v>
      </c>
      <c r="AH793" s="1" t="s">
        <v>1597</v>
      </c>
      <c r="AI793" s="1" t="str">
        <f>TRIM(MID(SUBSTITUTE($H793,",",REPT(" ",200)),(LEN($H793)-LEN(SUBSTITUTE($H793,",",""))-2)*200+1,200))</f>
        <v>Palawan</v>
      </c>
      <c r="AJ793" s="1" t="s">
        <v>55</v>
      </c>
      <c r="AK793" t="s">
        <v>3577</v>
      </c>
      <c r="AL793" s="2">
        <v>0</v>
      </c>
      <c r="AM793" s="1"/>
    </row>
    <row r="794" spans="1:39" ht="12.75" customHeight="1">
      <c r="A794" s="1"/>
      <c r="B794" s="1" t="s">
        <v>8480</v>
      </c>
      <c r="C794" s="1" t="s">
        <v>8481</v>
      </c>
      <c r="D794" s="3" t="str">
        <f ca="1">IFERROR(__xludf.DUMMYFUNCTION("PROPER(REGEXEXTRACT(B2197, ""(?:https?:\/\/)?(?:www\.)?([a-zA-Z0-9-]+)\.""))"),"Skyscanner")</f>
        <v>Skyscanner</v>
      </c>
      <c r="E794" s="1" t="s">
        <v>3474</v>
      </c>
      <c r="F794" s="1">
        <v>9.7391433999999997</v>
      </c>
      <c r="G794" s="1">
        <v>118.75545320000001</v>
      </c>
      <c r="H794" s="1" t="s">
        <v>2268</v>
      </c>
      <c r="I794" s="1" t="s">
        <v>3119</v>
      </c>
      <c r="J794" s="1">
        <f>IF(K794="URBAN",1,IF(K794="SUBURBAN",2,IF(K794="RURAL",3,"")))</f>
        <v>3</v>
      </c>
      <c r="K794" s="1" t="s">
        <v>541</v>
      </c>
      <c r="L794" s="18">
        <v>46082</v>
      </c>
      <c r="M794" s="49">
        <v>0.58333333333333337</v>
      </c>
      <c r="N794" s="18">
        <v>46083</v>
      </c>
      <c r="O794" s="56">
        <v>0.5</v>
      </c>
      <c r="P794" s="31" t="str">
        <f>TEXT($L794, "dddd")</f>
        <v>Sunday</v>
      </c>
      <c r="Q794" s="39" t="s">
        <v>111</v>
      </c>
      <c r="R794" s="39">
        <v>1960</v>
      </c>
      <c r="S794" s="1" t="str">
        <f>IF(OR(MONTH(L794)=12, MONTH(L794)&lt;=5), "Dry Season", "Wet Season")</f>
        <v>Dry Season</v>
      </c>
      <c r="T794" s="1">
        <v>1</v>
      </c>
      <c r="U794" s="1">
        <v>1</v>
      </c>
      <c r="V794" s="1">
        <v>1</v>
      </c>
      <c r="W794" s="2">
        <f>IF(ISNUMBER(SEARCH("N/A", X794)), 0, 1)</f>
        <v>1</v>
      </c>
      <c r="X794" s="1" t="s">
        <v>3120</v>
      </c>
      <c r="Y794" s="1">
        <v>11.176256499999999</v>
      </c>
      <c r="Z794" s="1">
        <v>119.44114759999999</v>
      </c>
      <c r="AA794" s="11" cm="1">
        <f t="array" ref="AA794">IF(ISBLANK(Y794), 0, VINCentyInvDistance(F794,G794,Y794,Z794))</f>
        <v>175794.80966030265</v>
      </c>
      <c r="AB794" s="1">
        <v>0</v>
      </c>
      <c r="AC794" s="1">
        <v>3.4</v>
      </c>
      <c r="AD794" s="1">
        <v>4</v>
      </c>
      <c r="AE794" s="1">
        <v>3</v>
      </c>
      <c r="AF794" s="1">
        <v>1</v>
      </c>
      <c r="AG794" s="1" t="s">
        <v>3121</v>
      </c>
      <c r="AH794" s="1" t="s">
        <v>1597</v>
      </c>
      <c r="AI794" s="1" t="str">
        <f>TRIM(MID(SUBSTITUTE($H794,",",REPT(" ",200)),(LEN($H794)-LEN(SUBSTITUTE($H794,",",""))-2)*200+1,200))</f>
        <v>Mimaropa</v>
      </c>
      <c r="AJ794" s="1" t="s">
        <v>55</v>
      </c>
      <c r="AK794" t="s">
        <v>17226</v>
      </c>
      <c r="AL794" s="2">
        <v>0</v>
      </c>
      <c r="AM794" s="1"/>
    </row>
    <row r="795" spans="1:39" ht="12.75" customHeight="1">
      <c r="A795" s="1"/>
      <c r="B795" s="1" t="s">
        <v>8485</v>
      </c>
      <c r="C795" s="1" t="s">
        <v>8486</v>
      </c>
      <c r="D795" s="3" t="str">
        <f ca="1">IFERROR(__xludf.DUMMYFUNCTION("PROPER(REGEXEXTRACT(B2200, ""(?:https?:\/\/)?(?:www\.)?([a-zA-Z0-9-]+)\.""))"),"Google")</f>
        <v>Google</v>
      </c>
      <c r="E795" s="1" t="s">
        <v>8487</v>
      </c>
      <c r="F795" s="1">
        <v>12.010571199999999</v>
      </c>
      <c r="G795" s="1">
        <v>120.19674019999999</v>
      </c>
      <c r="H795" s="1" t="s">
        <v>8488</v>
      </c>
      <c r="I795" s="1" t="s">
        <v>3119</v>
      </c>
      <c r="J795" s="1">
        <f>IF(K795="URBAN",1,IF(K795="SUBURBAN",2,IF(K795="RURAL",3,"")))</f>
        <v>3</v>
      </c>
      <c r="K795" s="1" t="s">
        <v>541</v>
      </c>
      <c r="L795" s="18">
        <v>46082</v>
      </c>
      <c r="M795" s="49">
        <v>0.625</v>
      </c>
      <c r="N795" s="18">
        <v>46083</v>
      </c>
      <c r="O795" s="56">
        <v>0.5</v>
      </c>
      <c r="P795" s="31" t="str">
        <f>TEXT($L795, "dddd")</f>
        <v>Sunday</v>
      </c>
      <c r="Q795" s="39" t="s">
        <v>111</v>
      </c>
      <c r="R795" s="39">
        <v>2681</v>
      </c>
      <c r="S795" s="1" t="str">
        <f>IF(OR(MONTH(L795)=12, MONTH(L795)&lt;=5), "Dry Season", "Wet Season")</f>
        <v>Dry Season</v>
      </c>
      <c r="T795" s="1">
        <v>1</v>
      </c>
      <c r="U795" s="1">
        <v>0</v>
      </c>
      <c r="V795" s="1">
        <v>0</v>
      </c>
      <c r="W795" s="2">
        <f>IF(ISNUMBER(SEARCH("N/A", X795)), 0, 1)</f>
        <v>1</v>
      </c>
      <c r="X795" s="1" t="s">
        <v>3120</v>
      </c>
      <c r="Y795" s="1">
        <v>11.176256499999999</v>
      </c>
      <c r="Z795" s="1">
        <v>119.44114759999999</v>
      </c>
      <c r="AA795" s="11" cm="1">
        <f t="array" ref="AA795">IF(ISBLANK(Y795), 0, VINCentyInvDistance(F795,G795,Y795,Z795))</f>
        <v>123727.47093682425</v>
      </c>
      <c r="AB795" s="1">
        <v>0</v>
      </c>
      <c r="AC795" s="1">
        <v>0</v>
      </c>
      <c r="AD795" s="1">
        <v>0</v>
      </c>
      <c r="AE795" s="1">
        <v>719</v>
      </c>
      <c r="AF795" s="1">
        <v>1</v>
      </c>
      <c r="AG795" s="1" t="s">
        <v>3121</v>
      </c>
      <c r="AH795" s="1" t="s">
        <v>1597</v>
      </c>
      <c r="AI795" s="1" t="str">
        <f>TRIM(MID(SUBSTITUTE($H795,",",REPT(" ",200)),(LEN($H795)-LEN(SUBSTITUTE($H795,",",""))-2)*200+1,200))</f>
        <v>Mimaropa</v>
      </c>
      <c r="AJ795" s="1" t="s">
        <v>55</v>
      </c>
      <c r="AL795" s="2">
        <v>0</v>
      </c>
      <c r="AM795" s="1"/>
    </row>
    <row r="796" spans="1:39" ht="12.75" customHeight="1">
      <c r="A796" s="1"/>
      <c r="B796" s="1" t="s">
        <v>8489</v>
      </c>
      <c r="C796" s="1" t="s">
        <v>8490</v>
      </c>
      <c r="D796" s="3" t="str">
        <f ca="1">IFERROR(__xludf.DUMMYFUNCTION("PROPER(REGEXEXTRACT(B2201, ""(?:https?:\/\/)?(?:www\.)?([a-zA-Z0-9-]+)\.""))"),"Skyscanner")</f>
        <v>Skyscanner</v>
      </c>
      <c r="E796" s="1" t="s">
        <v>3571</v>
      </c>
      <c r="F796" s="1">
        <v>12.01033</v>
      </c>
      <c r="G796" s="1">
        <v>120.19656999999999</v>
      </c>
      <c r="H796" s="1" t="s">
        <v>8488</v>
      </c>
      <c r="I796" s="1" t="s">
        <v>3119</v>
      </c>
      <c r="J796" s="1">
        <f>IF(K796="URBAN",1,IF(K796="SUBURBAN",2,IF(K796="RURAL",3,"")))</f>
        <v>3</v>
      </c>
      <c r="K796" s="1" t="s">
        <v>541</v>
      </c>
      <c r="L796" s="18">
        <v>46082</v>
      </c>
      <c r="M796" s="49">
        <v>0.58333333333333337</v>
      </c>
      <c r="N796" s="18">
        <v>46083</v>
      </c>
      <c r="O796" s="56">
        <v>0.5</v>
      </c>
      <c r="P796" s="31" t="str">
        <f>TEXT($L796, "dddd")</f>
        <v>Sunday</v>
      </c>
      <c r="Q796" s="39" t="s">
        <v>111</v>
      </c>
      <c r="R796" s="39">
        <v>5795</v>
      </c>
      <c r="S796" s="1" t="str">
        <f>IF(OR(MONTH(L796)=12, MONTH(L796)&lt;=5), "Dry Season", "Wet Season")</f>
        <v>Dry Season</v>
      </c>
      <c r="T796" s="1">
        <v>1</v>
      </c>
      <c r="U796" s="1">
        <v>0</v>
      </c>
      <c r="V796" s="1">
        <v>1</v>
      </c>
      <c r="W796" s="2">
        <f>IF(ISNUMBER(SEARCH("N/A", X796)), 0, 1)</f>
        <v>0</v>
      </c>
      <c r="X796" s="1" t="s">
        <v>44</v>
      </c>
      <c r="Y796" s="1"/>
      <c r="Z796" s="1"/>
      <c r="AA796" s="11" cm="1">
        <f t="array" ref="AA796">IF(ISBLANK(Y796), 0, VINCentyInvDistance(F796,G796,Y796,Z796))</f>
        <v>0</v>
      </c>
      <c r="AB796" s="1">
        <v>0</v>
      </c>
      <c r="AC796" s="1">
        <v>4.4000000000000004</v>
      </c>
      <c r="AD796" s="1">
        <v>4.0999999999999996</v>
      </c>
      <c r="AE796" s="1">
        <v>1</v>
      </c>
      <c r="AF796" s="1">
        <v>1</v>
      </c>
      <c r="AG796" s="1" t="s">
        <v>3284</v>
      </c>
      <c r="AH796" s="1" t="s">
        <v>1597</v>
      </c>
      <c r="AI796" s="1"/>
      <c r="AJ796" s="1" t="s">
        <v>55</v>
      </c>
      <c r="AK796" t="s">
        <v>17228</v>
      </c>
      <c r="AL796" s="1">
        <v>5</v>
      </c>
      <c r="AM796" s="1" t="s">
        <v>8491</v>
      </c>
    </row>
    <row r="797" spans="1:39" ht="12.75" customHeight="1">
      <c r="A797" s="1"/>
      <c r="B797" s="1" t="s">
        <v>3573</v>
      </c>
      <c r="C797" s="1" t="s">
        <v>8492</v>
      </c>
      <c r="D797" s="3" t="str">
        <f ca="1">IFERROR(__xludf.DUMMYFUNCTION("PROPER(REGEXEXTRACT(B2202, ""(?:https?:\/\/)?(?:www\.)?([a-zA-Z0-9-]+)\.""))"),"Google")</f>
        <v>Google</v>
      </c>
      <c r="E797" s="1" t="s">
        <v>3629</v>
      </c>
      <c r="F797" s="1">
        <v>9.7367661000000005</v>
      </c>
      <c r="G797" s="1">
        <v>118.76441579999999</v>
      </c>
      <c r="H797" s="1" t="s">
        <v>3635</v>
      </c>
      <c r="I797" s="1" t="s">
        <v>3119</v>
      </c>
      <c r="J797" s="1">
        <f>IF(K797="URBAN",1,IF(K797="SUBURBAN",2,IF(K797="RURAL",3,"")))</f>
        <v>3</v>
      </c>
      <c r="K797" s="1" t="s">
        <v>541</v>
      </c>
      <c r="L797" s="18">
        <v>46082</v>
      </c>
      <c r="M797" s="49">
        <v>0.625</v>
      </c>
      <c r="N797" s="18">
        <v>46083</v>
      </c>
      <c r="O797" s="56">
        <v>0.5</v>
      </c>
      <c r="P797" s="31" t="str">
        <f>TEXT($L797, "dddd")</f>
        <v>Sunday</v>
      </c>
      <c r="Q797" s="39" t="s">
        <v>111</v>
      </c>
      <c r="R797" s="39">
        <v>1419</v>
      </c>
      <c r="S797" s="1" t="str">
        <f>IF(OR(MONTH(L797)=12, MONTH(L797)&lt;=5), "Dry Season", "Wet Season")</f>
        <v>Dry Season</v>
      </c>
      <c r="T797" s="1">
        <v>1</v>
      </c>
      <c r="U797" s="1">
        <v>0</v>
      </c>
      <c r="V797" s="1">
        <v>0</v>
      </c>
      <c r="W797" s="2">
        <f>IF(ISNUMBER(SEARCH("N/A", X797)), 0, 1)</f>
        <v>1</v>
      </c>
      <c r="X797" s="1" t="s">
        <v>3120</v>
      </c>
      <c r="Y797" s="1">
        <v>11.176256499999999</v>
      </c>
      <c r="Z797" s="1">
        <v>119.44114759999999</v>
      </c>
      <c r="AA797" s="11" cm="1">
        <f t="array" ref="AA797">IF(ISBLANK(Y797), 0, VINCentyInvDistance(F797,G797,Y797,Z797))</f>
        <v>175616.52593556829</v>
      </c>
      <c r="AB797" s="1">
        <v>0</v>
      </c>
      <c r="AC797" s="1">
        <v>0</v>
      </c>
      <c r="AD797" s="1">
        <v>0</v>
      </c>
      <c r="AE797" s="1">
        <v>118</v>
      </c>
      <c r="AF797" s="1">
        <v>1</v>
      </c>
      <c r="AG797" s="1" t="s">
        <v>3121</v>
      </c>
      <c r="AH797" s="1" t="s">
        <v>1597</v>
      </c>
      <c r="AI797" s="1" t="str">
        <f>TRIM(MID(SUBSTITUTE($H797,",",REPT(" ",200)),(LEN($H797)-LEN(SUBSTITUTE($H797,",",""))-2)*200+1,200))</f>
        <v>Mimaropa</v>
      </c>
      <c r="AJ797" s="1" t="s">
        <v>55</v>
      </c>
      <c r="AL797" s="2">
        <v>0</v>
      </c>
      <c r="AM797" s="1"/>
    </row>
    <row r="798" spans="1:39" ht="12.75" customHeight="1">
      <c r="A798" s="1"/>
      <c r="B798" s="1" t="s">
        <v>3632</v>
      </c>
      <c r="C798" s="1" t="s">
        <v>8493</v>
      </c>
      <c r="D798" s="3" t="str">
        <f ca="1">IFERROR(__xludf.DUMMYFUNCTION("PROPER(REGEXEXTRACT(B2203, ""(?:https?:\/\/)?(?:www\.)?([a-zA-Z0-9-]+)\.""))"),"Skyscanner")</f>
        <v>Skyscanner</v>
      </c>
      <c r="E798" s="1" t="s">
        <v>3482</v>
      </c>
      <c r="F798" s="1">
        <v>9.7368000000000006</v>
      </c>
      <c r="G798" s="1">
        <v>118.76459</v>
      </c>
      <c r="H798" s="1" t="s">
        <v>3635</v>
      </c>
      <c r="I798" s="1" t="s">
        <v>3119</v>
      </c>
      <c r="J798" s="1">
        <f>IF(K798="URBAN",1,IF(K798="SUBURBAN",2,IF(K798="RURAL",3,"")))</f>
        <v>3</v>
      </c>
      <c r="K798" s="1" t="s">
        <v>541</v>
      </c>
      <c r="L798" s="18">
        <v>46082</v>
      </c>
      <c r="M798" s="49">
        <v>0.58333333333333337</v>
      </c>
      <c r="N798" s="18">
        <v>46083</v>
      </c>
      <c r="O798" s="56">
        <v>0.5</v>
      </c>
      <c r="P798" s="31" t="str">
        <f>TEXT($L798, "dddd")</f>
        <v>Sunday</v>
      </c>
      <c r="Q798" s="39" t="s">
        <v>111</v>
      </c>
      <c r="R798" s="39">
        <v>1735</v>
      </c>
      <c r="S798" s="1" t="str">
        <f>IF(OR(MONTH(L798)=12, MONTH(L798)&lt;=5), "Dry Season", "Wet Season")</f>
        <v>Dry Season</v>
      </c>
      <c r="T798" s="1">
        <v>1</v>
      </c>
      <c r="U798" s="1">
        <v>0</v>
      </c>
      <c r="V798" s="1">
        <v>0</v>
      </c>
      <c r="W798" s="2">
        <f>IF(ISNUMBER(SEARCH("N/A", X798)), 0, 1)</f>
        <v>0</v>
      </c>
      <c r="X798" s="1" t="s">
        <v>44</v>
      </c>
      <c r="Y798" s="1"/>
      <c r="Z798" s="1"/>
      <c r="AA798" s="11" cm="1">
        <f t="array" ref="AA798">IF(ISBLANK(Y798), 0, VINCentyInvDistance(F798,G798,Y798,Z798))</f>
        <v>0</v>
      </c>
      <c r="AB798" s="1">
        <v>0</v>
      </c>
      <c r="AC798" s="1">
        <v>10</v>
      </c>
      <c r="AD798" s="1">
        <v>4.0999999999999996</v>
      </c>
      <c r="AE798" s="1">
        <v>42</v>
      </c>
      <c r="AF798" s="1">
        <v>1</v>
      </c>
      <c r="AG798" s="1" t="s">
        <v>2262</v>
      </c>
      <c r="AH798" s="1" t="s">
        <v>1597</v>
      </c>
      <c r="AI798" s="1" t="str">
        <f>TRIM(MID(SUBSTITUTE($H798,",",REPT(" ",200)),(LEN($H798)-LEN(SUBSTITUTE($H798,",",""))-2)*200+1,200))</f>
        <v>Mimaropa</v>
      </c>
      <c r="AJ798" s="1" t="s">
        <v>55</v>
      </c>
      <c r="AK798" t="s">
        <v>16824</v>
      </c>
      <c r="AL798" s="2">
        <v>0</v>
      </c>
      <c r="AM798" s="1" t="s">
        <v>3636</v>
      </c>
    </row>
    <row r="799" spans="1:39" ht="12.75" customHeight="1">
      <c r="A799" s="1"/>
      <c r="B799" s="1" t="s">
        <v>3484</v>
      </c>
      <c r="C799" s="1" t="s">
        <v>8494</v>
      </c>
      <c r="D799" s="3" t="str">
        <f ca="1">IFERROR(__xludf.DUMMYFUNCTION("PROPER(REGEXEXTRACT(B2204, ""(?:https?:\/\/)?(?:www\.)?([a-zA-Z0-9-]+)\.""))"),"Skyscanner")</f>
        <v>Skyscanner</v>
      </c>
      <c r="E799" s="1" t="s">
        <v>8495</v>
      </c>
      <c r="F799" s="1">
        <v>10.406754400000001</v>
      </c>
      <c r="G799" s="1">
        <v>119.1759783</v>
      </c>
      <c r="H799" s="1" t="s">
        <v>8496</v>
      </c>
      <c r="I799" s="1" t="s">
        <v>3119</v>
      </c>
      <c r="J799" s="1">
        <f>IF(K799="URBAN",1,IF(K799="SUBURBAN",2,IF(K799="RURAL",3,"")))</f>
        <v>3</v>
      </c>
      <c r="K799" s="1" t="s">
        <v>541</v>
      </c>
      <c r="L799" s="18">
        <v>46082</v>
      </c>
      <c r="M799" s="49">
        <v>0.58333333333333337</v>
      </c>
      <c r="N799" s="18">
        <v>46083</v>
      </c>
      <c r="O799" s="56">
        <v>0.5</v>
      </c>
      <c r="P799" s="31" t="str">
        <f>TEXT($L799, "dddd")</f>
        <v>Sunday</v>
      </c>
      <c r="Q799" s="39" t="s">
        <v>111</v>
      </c>
      <c r="R799" s="39">
        <v>7104</v>
      </c>
      <c r="S799" s="1" t="str">
        <f>IF(OR(MONTH(L799)=12, MONTH(L799)&lt;=5), "Dry Season", "Wet Season")</f>
        <v>Dry Season</v>
      </c>
      <c r="T799" s="1">
        <v>1</v>
      </c>
      <c r="U799" s="1">
        <v>1</v>
      </c>
      <c r="V799" s="1">
        <v>0</v>
      </c>
      <c r="W799" s="2">
        <f>IF(ISNUMBER(SEARCH("N/A", X799)), 0, 1)</f>
        <v>1</v>
      </c>
      <c r="X799" s="1" t="s">
        <v>1595</v>
      </c>
      <c r="Y799" s="1">
        <v>9.7439737999999991</v>
      </c>
      <c r="Z799" s="1">
        <v>118.7402726</v>
      </c>
      <c r="AA799" s="11" cm="1">
        <f t="array" ref="AA799">IF(ISBLANK(Y799), 0, VINCentyInvDistance(F799,G799,Y799,Z799))</f>
        <v>87493.710278425715</v>
      </c>
      <c r="AB799" s="1">
        <v>1</v>
      </c>
      <c r="AC799" s="1">
        <v>7.8</v>
      </c>
      <c r="AD799" s="1">
        <v>4.5</v>
      </c>
      <c r="AE799" s="1">
        <v>159</v>
      </c>
      <c r="AF799" s="1">
        <v>1</v>
      </c>
      <c r="AG799" s="1" t="s">
        <v>1596</v>
      </c>
      <c r="AH799" s="1" t="s">
        <v>1597</v>
      </c>
      <c r="AI799" s="1" t="str">
        <f>TRIM(MID(SUBSTITUTE($H799,",",REPT(" ",200)),(LEN($H799)-LEN(SUBSTITUTE($H799,",",""))-2)*200+1,200))</f>
        <v>Mimaropa</v>
      </c>
      <c r="AJ799" s="1" t="s">
        <v>55</v>
      </c>
      <c r="AK799" t="s">
        <v>17229</v>
      </c>
      <c r="AL799" s="2">
        <v>0</v>
      </c>
      <c r="AM799" s="1"/>
    </row>
    <row r="800" spans="1:39" ht="12.75" customHeight="1">
      <c r="A800" s="1"/>
      <c r="B800" s="1" t="s">
        <v>8497</v>
      </c>
      <c r="C800" s="1" t="s">
        <v>8498</v>
      </c>
      <c r="D800" s="3" t="str">
        <f ca="1">IFERROR(__xludf.DUMMYFUNCTION("PROPER(REGEXEXTRACT(B2205, ""(?:https?:\/\/)?(?:www\.)?([a-zA-Z0-9-]+)\.""))"),"Skyscanner")</f>
        <v>Skyscanner</v>
      </c>
      <c r="E800" s="1" t="s">
        <v>3431</v>
      </c>
      <c r="F800" s="1">
        <v>10.406675999999999</v>
      </c>
      <c r="G800" s="1">
        <v>119.175926</v>
      </c>
      <c r="H800" s="1" t="s">
        <v>8496</v>
      </c>
      <c r="I800" s="1" t="s">
        <v>3119</v>
      </c>
      <c r="J800" s="1">
        <f>IF(K800="URBAN",1,IF(K800="SUBURBAN",2,IF(K800="RURAL",3,"")))</f>
        <v>3</v>
      </c>
      <c r="K800" s="1" t="s">
        <v>541</v>
      </c>
      <c r="L800" s="18">
        <v>46082</v>
      </c>
      <c r="M800" s="49">
        <v>0.58333333333333337</v>
      </c>
      <c r="N800" s="18">
        <v>46083</v>
      </c>
      <c r="O800" s="56">
        <v>0.5</v>
      </c>
      <c r="P800" s="31" t="str">
        <f>TEXT($L800, "dddd")</f>
        <v>Sunday</v>
      </c>
      <c r="Q800" s="39" t="s">
        <v>111</v>
      </c>
      <c r="R800" s="39">
        <v>17.100000000000001</v>
      </c>
      <c r="S800" s="1" t="str">
        <f>IF(OR(MONTH(L800)=12, MONTH(L800)&lt;=5), "Dry Season", "Wet Season")</f>
        <v>Dry Season</v>
      </c>
      <c r="T800" s="1">
        <v>1</v>
      </c>
      <c r="U800" s="1">
        <v>1</v>
      </c>
      <c r="V800" s="1">
        <v>1</v>
      </c>
      <c r="W800" s="2">
        <f>IF(ISNUMBER(SEARCH("N/A", X800)), 0, 1)</f>
        <v>0</v>
      </c>
      <c r="X800" s="1" t="s">
        <v>44</v>
      </c>
      <c r="Y800" s="1"/>
      <c r="Z800" s="1"/>
      <c r="AA800" s="11" cm="1">
        <f t="array" ref="AA800">IF(ISBLANK(Y800), 0, VINCentyInvDistance(F800,G800,Y800,Z800))</f>
        <v>0</v>
      </c>
      <c r="AB800" s="1">
        <v>0</v>
      </c>
      <c r="AC800" s="1">
        <v>9.6</v>
      </c>
      <c r="AD800" s="1">
        <v>4.5999999999999996</v>
      </c>
      <c r="AE800" s="1">
        <v>51</v>
      </c>
      <c r="AF800" s="1">
        <v>1</v>
      </c>
      <c r="AG800" s="1" t="s">
        <v>984</v>
      </c>
      <c r="AH800" s="1" t="s">
        <v>1597</v>
      </c>
      <c r="AI800" s="1" t="str">
        <f>TRIM(MID(SUBSTITUTE($H800,",",REPT(" ",200)),(LEN($H800)-LEN(SUBSTITUTE($H800,",",""))-2)*200+1,200))</f>
        <v>Mimaropa</v>
      </c>
      <c r="AJ800" s="1" t="s">
        <v>55</v>
      </c>
      <c r="AK800" t="s">
        <v>17230</v>
      </c>
      <c r="AL800" s="2">
        <v>0</v>
      </c>
      <c r="AM800" s="1" t="s">
        <v>8499</v>
      </c>
    </row>
    <row r="801" spans="1:39" ht="12.75" customHeight="1">
      <c r="A801" s="1"/>
      <c r="B801" s="1" t="s">
        <v>3433</v>
      </c>
      <c r="C801" s="1" t="s">
        <v>8500</v>
      </c>
      <c r="D801" s="3" t="str">
        <f ca="1">IFERROR(__xludf.DUMMYFUNCTION("PROPER(REGEXEXTRACT(B2206, ""(?:https?:\/\/)?(?:www\.)?([a-zA-Z0-9-]+)\.""))"),"Google")</f>
        <v>Google</v>
      </c>
      <c r="E801" s="1" t="s">
        <v>8501</v>
      </c>
      <c r="F801" s="1">
        <v>8.7949897000000004</v>
      </c>
      <c r="G801" s="1">
        <v>117.8240253</v>
      </c>
      <c r="H801" s="1" t="s">
        <v>8502</v>
      </c>
      <c r="I801" s="1" t="s">
        <v>3119</v>
      </c>
      <c r="J801" s="1">
        <f>IF(K801="URBAN",1,IF(K801="SUBURBAN",2,IF(K801="RURAL",3,"")))</f>
        <v>3</v>
      </c>
      <c r="K801" s="1" t="s">
        <v>541</v>
      </c>
      <c r="L801" s="18">
        <v>46082</v>
      </c>
      <c r="M801" s="49">
        <v>0.625</v>
      </c>
      <c r="N801" s="18">
        <v>46083</v>
      </c>
      <c r="O801" s="56">
        <v>0.5</v>
      </c>
      <c r="P801" s="31" t="str">
        <f>TEXT($L801, "dddd")</f>
        <v>Sunday</v>
      </c>
      <c r="Q801" s="39" t="s">
        <v>111</v>
      </c>
      <c r="R801" s="39">
        <v>2353</v>
      </c>
      <c r="S801" s="1" t="str">
        <f>IF(OR(MONTH(L801)=12, MONTH(L801)&lt;=5), "Dry Season", "Wet Season")</f>
        <v>Dry Season</v>
      </c>
      <c r="T801" s="1">
        <v>1</v>
      </c>
      <c r="U801" s="1">
        <v>0</v>
      </c>
      <c r="V801" s="1">
        <v>0</v>
      </c>
      <c r="W801" s="2">
        <f>IF(ISNUMBER(SEARCH("N/A", X801)), 0, 1)</f>
        <v>1</v>
      </c>
      <c r="X801" s="1" t="s">
        <v>3120</v>
      </c>
      <c r="Y801" s="1">
        <v>11.176256499999999</v>
      </c>
      <c r="Z801" s="1">
        <v>119.44114759999999</v>
      </c>
      <c r="AA801" s="11" cm="1">
        <f t="array" ref="AA801">IF(ISBLANK(Y801), 0, VINCentyInvDistance(F801,G801,Y801,Z801))</f>
        <v>317499.18314458535</v>
      </c>
      <c r="AB801" s="1">
        <v>0</v>
      </c>
      <c r="AC801" s="1">
        <v>0</v>
      </c>
      <c r="AD801" s="1">
        <v>0</v>
      </c>
      <c r="AE801" s="1">
        <v>44</v>
      </c>
      <c r="AF801" s="1">
        <v>1</v>
      </c>
      <c r="AG801" s="1" t="s">
        <v>3121</v>
      </c>
      <c r="AH801" s="1" t="s">
        <v>1597</v>
      </c>
      <c r="AI801" s="1" t="str">
        <f>TRIM(MID(SUBSTITUTE($H801,",",REPT(" ",200)),(LEN($H801)-LEN(SUBSTITUTE($H801,",",""))-2)*200+1,200))</f>
        <v>Palawan</v>
      </c>
      <c r="AJ801" s="1" t="s">
        <v>55</v>
      </c>
      <c r="AL801" s="2">
        <v>0</v>
      </c>
      <c r="AM801" s="1"/>
    </row>
    <row r="802" spans="1:39" ht="12.75" customHeight="1">
      <c r="A802" s="1"/>
      <c r="B802" s="1" t="s">
        <v>8503</v>
      </c>
      <c r="C802" s="1" t="s">
        <v>8504</v>
      </c>
      <c r="D802" s="3" t="str">
        <f ca="1">IFERROR(__xludf.DUMMYFUNCTION("PROPER(REGEXEXTRACT(B2207, ""(?:https?:\/\/)?(?:www\.)?([a-zA-Z0-9-]+)\.""))"),"Skyscanner")</f>
        <v>Skyscanner</v>
      </c>
      <c r="E802" s="1" t="s">
        <v>3552</v>
      </c>
      <c r="F802" s="1">
        <v>8.7950700000000008</v>
      </c>
      <c r="G802" s="1">
        <v>117.82406</v>
      </c>
      <c r="H802" s="1" t="s">
        <v>8502</v>
      </c>
      <c r="I802" s="1" t="s">
        <v>3119</v>
      </c>
      <c r="J802" s="1">
        <f>IF(K802="URBAN",1,IF(K802="SUBURBAN",2,IF(K802="RURAL",3,"")))</f>
        <v>3</v>
      </c>
      <c r="K802" s="1" t="s">
        <v>541</v>
      </c>
      <c r="L802" s="18">
        <v>46082</v>
      </c>
      <c r="M802" s="49">
        <v>0.58333333333333337</v>
      </c>
      <c r="N802" s="18">
        <v>46083</v>
      </c>
      <c r="O802" s="56">
        <v>0.5</v>
      </c>
      <c r="P802" s="31" t="str">
        <f>TEXT($L802, "dddd")</f>
        <v>Sunday</v>
      </c>
      <c r="Q802" s="39" t="s">
        <v>111</v>
      </c>
      <c r="R802" s="39">
        <v>726</v>
      </c>
      <c r="S802" s="1" t="str">
        <f>IF(OR(MONTH(L802)=12, MONTH(L802)&lt;=5), "Dry Season", "Wet Season")</f>
        <v>Dry Season</v>
      </c>
      <c r="T802" s="1">
        <v>1</v>
      </c>
      <c r="U802" s="1">
        <v>0</v>
      </c>
      <c r="V802" s="1">
        <v>1</v>
      </c>
      <c r="W802" s="2">
        <f>IF(ISNUMBER(SEARCH("N/A", X802)), 0, 1)</f>
        <v>0</v>
      </c>
      <c r="X802" s="1" t="s">
        <v>44</v>
      </c>
      <c r="Y802" s="1"/>
      <c r="Z802" s="1"/>
      <c r="AA802" s="11" cm="1">
        <f t="array" ref="AA802">IF(ISBLANK(Y802), 0, VINCentyInvDistance(F802,G802,Y802,Z802))</f>
        <v>0</v>
      </c>
      <c r="AB802" s="1">
        <v>0</v>
      </c>
      <c r="AC802" s="1">
        <v>0</v>
      </c>
      <c r="AD802" s="1">
        <v>0</v>
      </c>
      <c r="AE802" s="1">
        <v>25</v>
      </c>
      <c r="AF802" s="1">
        <v>1</v>
      </c>
      <c r="AG802" s="1" t="s">
        <v>8505</v>
      </c>
      <c r="AH802" s="1" t="s">
        <v>1597</v>
      </c>
      <c r="AI802" s="1" t="str">
        <f>TRIM(MID(SUBSTITUTE($H802,",",REPT(" ",200)),(LEN($H802)-LEN(SUBSTITUTE($H802,",",""))-2)*200+1,200))</f>
        <v>Palawan</v>
      </c>
      <c r="AJ802" s="1" t="s">
        <v>55</v>
      </c>
      <c r="AK802" t="s">
        <v>17231</v>
      </c>
      <c r="AL802" s="2">
        <v>0</v>
      </c>
      <c r="AM802" s="1" t="s">
        <v>8506</v>
      </c>
    </row>
    <row r="803" spans="1:39" ht="12.75" customHeight="1">
      <c r="A803" s="1"/>
      <c r="B803" s="1" t="s">
        <v>3556</v>
      </c>
      <c r="C803" s="1" t="s">
        <v>8507</v>
      </c>
      <c r="D803" s="3" t="str">
        <f ca="1">IFERROR(__xludf.DUMMYFUNCTION("PROPER(REGEXEXTRACT(B2208, ""(?:https?:\/\/)?(?:www\.)?([a-zA-Z0-9-]+)\.""))"),"Skyscanner")</f>
        <v>Skyscanner</v>
      </c>
      <c r="E803" s="1" t="s">
        <v>3360</v>
      </c>
      <c r="F803" s="1">
        <v>12.19435</v>
      </c>
      <c r="G803" s="1">
        <v>119.86441000000001</v>
      </c>
      <c r="H803" s="1" t="s">
        <v>3559</v>
      </c>
      <c r="I803" s="1" t="s">
        <v>3119</v>
      </c>
      <c r="J803" s="1">
        <f>IF(K803="URBAN",1,IF(K803="SUBURBAN",2,IF(K803="RURAL",3,"")))</f>
        <v>3</v>
      </c>
      <c r="K803" s="1" t="s">
        <v>541</v>
      </c>
      <c r="L803" s="18">
        <v>46082</v>
      </c>
      <c r="M803" s="49">
        <v>0.625</v>
      </c>
      <c r="N803" s="18">
        <v>46083</v>
      </c>
      <c r="O803" s="56">
        <v>0.45833333333333331</v>
      </c>
      <c r="P803" s="31" t="str">
        <f>TEXT($L803, "dddd")</f>
        <v>Sunday</v>
      </c>
      <c r="Q803" s="39" t="s">
        <v>111</v>
      </c>
      <c r="R803" s="39">
        <v>1616</v>
      </c>
      <c r="S803" s="1" t="str">
        <f>IF(OR(MONTH(L803)=12, MONTH(L803)&lt;=5), "Dry Season", "Wet Season")</f>
        <v>Dry Season</v>
      </c>
      <c r="T803" s="1">
        <v>1</v>
      </c>
      <c r="U803" s="1">
        <v>0</v>
      </c>
      <c r="V803" s="1">
        <v>0</v>
      </c>
      <c r="W803" s="2">
        <f>IF(ISNUMBER(SEARCH("N/A", X803)), 0, 1)</f>
        <v>0</v>
      </c>
      <c r="X803" s="1" t="s">
        <v>44</v>
      </c>
      <c r="Y803" s="1"/>
      <c r="Z803" s="1"/>
      <c r="AA803" s="11" cm="1">
        <f t="array" ref="AA803">IF(ISBLANK(Y803), 0, VINCentyInvDistance(F803,G803,Y803,Z803))</f>
        <v>0</v>
      </c>
      <c r="AB803" s="1">
        <v>0</v>
      </c>
      <c r="AC803" s="1">
        <v>0</v>
      </c>
      <c r="AD803" s="1">
        <v>0</v>
      </c>
      <c r="AE803" s="1">
        <v>175</v>
      </c>
      <c r="AF803" s="1">
        <v>1</v>
      </c>
      <c r="AG803" s="1" t="s">
        <v>3136</v>
      </c>
      <c r="AH803" s="1" t="s">
        <v>1597</v>
      </c>
      <c r="AI803" s="1" t="str">
        <f>TRIM(MID(SUBSTITUTE($H803,",",REPT(" ",200)),(LEN($H803)-LEN(SUBSTITUTE($H803,",",""))-2)*200+1,200))</f>
        <v>Palawan</v>
      </c>
      <c r="AJ803" s="1" t="s">
        <v>55</v>
      </c>
      <c r="AK803" t="s">
        <v>16815</v>
      </c>
      <c r="AL803" s="2">
        <v>0</v>
      </c>
      <c r="AM803" s="1" t="s">
        <v>3560</v>
      </c>
    </row>
    <row r="804" spans="1:39" ht="12.75" customHeight="1">
      <c r="A804" s="1"/>
      <c r="B804" s="1" t="s">
        <v>8508</v>
      </c>
      <c r="C804" s="1" t="s">
        <v>8509</v>
      </c>
      <c r="D804" s="3" t="str">
        <f ca="1">IFERROR(__xludf.DUMMYFUNCTION("PROPER(REGEXEXTRACT(B2209, ""(?:https?:\/\/)?(?:www\.)?([a-zA-Z0-9-]+)\.""))"),"Skyscanner")</f>
        <v>Skyscanner</v>
      </c>
      <c r="E804" s="1" t="s">
        <v>3435</v>
      </c>
      <c r="F804" s="1">
        <v>11.187712299999999</v>
      </c>
      <c r="G804" s="1">
        <v>119.3948912</v>
      </c>
      <c r="H804" s="1" t="s">
        <v>3236</v>
      </c>
      <c r="I804" s="1" t="s">
        <v>3119</v>
      </c>
      <c r="J804" s="1">
        <f>IF(K804="URBAN",1,IF(K804="SUBURBAN",2,IF(K804="RURAL",3,"")))</f>
        <v>3</v>
      </c>
      <c r="K804" s="1" t="s">
        <v>541</v>
      </c>
      <c r="L804" s="18">
        <v>46082</v>
      </c>
      <c r="M804" s="49">
        <v>0.58333333333333337</v>
      </c>
      <c r="N804" s="18">
        <v>46083</v>
      </c>
      <c r="O804" s="56">
        <v>0.52083333333333337</v>
      </c>
      <c r="P804" s="31" t="str">
        <f>TEXT($L804, "dddd")</f>
        <v>Sunday</v>
      </c>
      <c r="Q804" s="39" t="s">
        <v>111</v>
      </c>
      <c r="R804" s="39">
        <v>12.8</v>
      </c>
      <c r="S804" s="1" t="str">
        <f>IF(OR(MONTH(L804)=12, MONTH(L804)&lt;=5), "Dry Season", "Wet Season")</f>
        <v>Dry Season</v>
      </c>
      <c r="T804" s="1">
        <v>1</v>
      </c>
      <c r="U804" s="1">
        <v>1</v>
      </c>
      <c r="V804" s="1">
        <v>1</v>
      </c>
      <c r="W804" s="2">
        <f>IF(ISNUMBER(SEARCH("N/A", X804)), 0, 1)</f>
        <v>1</v>
      </c>
      <c r="X804" s="1" t="s">
        <v>3131</v>
      </c>
      <c r="Y804" s="1">
        <v>9.7670356999999992</v>
      </c>
      <c r="Z804" s="1">
        <v>118.74822469999999</v>
      </c>
      <c r="AA804" s="11" cm="1">
        <f t="array" ref="AA804">IF(ISBLANK(Y804), 0, VINCentyInvDistance(F804,G804,Y804,Z804))</f>
        <v>172352.28313693355</v>
      </c>
      <c r="AB804" s="1">
        <v>1</v>
      </c>
      <c r="AC804" s="1">
        <v>7</v>
      </c>
      <c r="AD804" s="1">
        <v>4.3</v>
      </c>
      <c r="AE804" s="1">
        <v>145</v>
      </c>
      <c r="AF804" s="1">
        <v>1</v>
      </c>
      <c r="AG804" s="1" t="s">
        <v>3132</v>
      </c>
      <c r="AH804" s="1" t="s">
        <v>1597</v>
      </c>
      <c r="AI804" s="1" t="str">
        <f>TRIM(MID(SUBSTITUTE($H804,",",REPT(" ",200)),(LEN($H804)-LEN(SUBSTITUTE($H804,",",""))-2)*200+1,200))</f>
        <v>Mimaropa</v>
      </c>
      <c r="AJ804" s="1" t="s">
        <v>55</v>
      </c>
      <c r="AK804" t="s">
        <v>16799</v>
      </c>
      <c r="AL804" s="2">
        <v>0</v>
      </c>
      <c r="AM804" s="1"/>
    </row>
    <row r="805" spans="1:39" ht="12.75" customHeight="1">
      <c r="A805" s="1"/>
      <c r="B805" s="1" t="s">
        <v>3535</v>
      </c>
      <c r="C805" s="1" t="s">
        <v>8514</v>
      </c>
      <c r="D805" s="3" t="str">
        <f ca="1">IFERROR(__xludf.DUMMYFUNCTION("PROPER(REGEXEXTRACT(B2212, ""(?:https?:\/\/)?(?:www\.)?([a-zA-Z0-9-]+)\.""))"),"Skyscanner")</f>
        <v>Skyscanner</v>
      </c>
      <c r="E805" s="1" t="s">
        <v>3558</v>
      </c>
      <c r="F805" s="1">
        <v>10.232239999999999</v>
      </c>
      <c r="G805" s="1">
        <v>118.9474</v>
      </c>
      <c r="H805" s="1" t="s">
        <v>3537</v>
      </c>
      <c r="I805" s="1" t="s">
        <v>3119</v>
      </c>
      <c r="J805" s="1">
        <f>IF(K805="URBAN",1,IF(K805="SUBURBAN",2,IF(K805="RURAL",3,"")))</f>
        <v>3</v>
      </c>
      <c r="K805" s="1" t="s">
        <v>541</v>
      </c>
      <c r="L805" s="18">
        <v>46082</v>
      </c>
      <c r="M805" s="49">
        <v>0.58333333333333337</v>
      </c>
      <c r="N805" s="18">
        <v>46083</v>
      </c>
      <c r="O805" s="56">
        <v>0.5</v>
      </c>
      <c r="P805" s="31" t="str">
        <f>TEXT($L805, "dddd")</f>
        <v>Sunday</v>
      </c>
      <c r="Q805" s="39" t="s">
        <v>111</v>
      </c>
      <c r="R805" s="39">
        <v>4614</v>
      </c>
      <c r="S805" s="1" t="str">
        <f>IF(OR(MONTH(L805)=12, MONTH(L805)&lt;=5), "Dry Season", "Wet Season")</f>
        <v>Dry Season</v>
      </c>
      <c r="T805" s="1">
        <v>1</v>
      </c>
      <c r="U805" s="1">
        <v>0</v>
      </c>
      <c r="V805" s="1">
        <v>0</v>
      </c>
      <c r="W805" s="2">
        <f>IF(ISNUMBER(SEARCH("N/A", X805)), 0, 1)</f>
        <v>0</v>
      </c>
      <c r="X805" s="1" t="s">
        <v>44</v>
      </c>
      <c r="Y805" s="1"/>
      <c r="Z805" s="1"/>
      <c r="AA805" s="11" cm="1">
        <f t="array" ref="AA805">IF(ISBLANK(Y805), 0, VINCentyInvDistance(F805,G805,Y805,Z805))</f>
        <v>0</v>
      </c>
      <c r="AB805" s="1">
        <v>0</v>
      </c>
      <c r="AC805" s="1">
        <v>8.1999999999999993</v>
      </c>
      <c r="AD805" s="1">
        <v>4.2</v>
      </c>
      <c r="AE805" s="1">
        <v>2</v>
      </c>
      <c r="AF805" s="1">
        <v>1</v>
      </c>
      <c r="AG805" s="1" t="s">
        <v>3532</v>
      </c>
      <c r="AH805" s="1" t="s">
        <v>1597</v>
      </c>
      <c r="AI805" s="1"/>
      <c r="AJ805" s="1" t="s">
        <v>55</v>
      </c>
      <c r="AK805" t="s">
        <v>3533</v>
      </c>
      <c r="AL805" s="1">
        <v>2</v>
      </c>
      <c r="AM805" s="1" t="s">
        <v>3538</v>
      </c>
    </row>
    <row r="806" spans="1:39" ht="12.75" customHeight="1">
      <c r="A806" s="1"/>
      <c r="B806" s="1" t="s">
        <v>3561</v>
      </c>
      <c r="C806" s="1" t="s">
        <v>8515</v>
      </c>
      <c r="D806" s="3" t="str">
        <f ca="1">IFERROR(__xludf.DUMMYFUNCTION("PROPER(REGEXEXTRACT(B2213, ""(?:https?:\/\/)?(?:www\.)?([a-zA-Z0-9-]+)\.""))"),"Skyscanner")</f>
        <v>Skyscanner</v>
      </c>
      <c r="E806" s="1" t="s">
        <v>3427</v>
      </c>
      <c r="F806" s="1">
        <v>10.080037000000001</v>
      </c>
      <c r="G806" s="1">
        <v>118.830549</v>
      </c>
      <c r="H806" s="1" t="s">
        <v>3166</v>
      </c>
      <c r="I806" s="1" t="s">
        <v>3119</v>
      </c>
      <c r="J806" s="1">
        <f>IF(K806="URBAN",1,IF(K806="SUBURBAN",2,IF(K806="RURAL",3,"")))</f>
        <v>3</v>
      </c>
      <c r="K806" s="1" t="s">
        <v>541</v>
      </c>
      <c r="L806" s="18">
        <v>46082</v>
      </c>
      <c r="M806" s="49">
        <v>0.625</v>
      </c>
      <c r="N806" s="18">
        <v>46083</v>
      </c>
      <c r="O806" s="56">
        <v>0.5</v>
      </c>
      <c r="P806" s="31" t="str">
        <f>TEXT($L806, "dddd")</f>
        <v>Sunday</v>
      </c>
      <c r="Q806" s="39" t="s">
        <v>111</v>
      </c>
      <c r="R806" s="39">
        <v>4885</v>
      </c>
      <c r="S806" s="1" t="str">
        <f>IF(OR(MONTH(L806)=12, MONTH(L806)&lt;=5), "Dry Season", "Wet Season")</f>
        <v>Dry Season</v>
      </c>
      <c r="T806" s="1">
        <v>1</v>
      </c>
      <c r="U806" s="1">
        <v>1</v>
      </c>
      <c r="V806" s="1">
        <v>1</v>
      </c>
      <c r="W806" s="2">
        <f>IF(ISNUMBER(SEARCH("N/A", X806)), 0, 1)</f>
        <v>0</v>
      </c>
      <c r="X806" s="1" t="s">
        <v>44</v>
      </c>
      <c r="Y806" s="1"/>
      <c r="Z806" s="1"/>
      <c r="AA806" s="11" cm="1">
        <f t="array" ref="AA806">IF(ISBLANK(Y806), 0, VINCentyInvDistance(F806,G806,Y806,Z806))</f>
        <v>0</v>
      </c>
      <c r="AB806" s="1">
        <v>0</v>
      </c>
      <c r="AC806" s="1">
        <v>9.1999999999999993</v>
      </c>
      <c r="AD806" s="1">
        <v>0</v>
      </c>
      <c r="AE806" s="1">
        <v>80</v>
      </c>
      <c r="AF806" s="1">
        <v>1</v>
      </c>
      <c r="AG806" s="1" t="str">
        <f>TRIM(MID(SUBSTITUTE($H806,",",REPT(" ",200)),(LEN($H806)-LEN(SUBSTITUTE($H806,",",""))-4)*200+1,200))</f>
        <v>Buenavista</v>
      </c>
      <c r="AH806" s="1" t="str">
        <f>TRIM(MID(SUBSTITUTE($H806,",",REPT(" ",200)),(LEN($H806)-LEN(SUBSTITUTE($H806,",",""))-3)*200+1,200))</f>
        <v>Puerto Princesa</v>
      </c>
      <c r="AI806" s="1" t="str">
        <f>TRIM(MID(SUBSTITUTE($H806,",",REPT(" ",200)),(LEN($H806)-LEN(SUBSTITUTE($H806,",",""))-2)*200+1,200))</f>
        <v>Mimaropa</v>
      </c>
      <c r="AJ806" s="1" t="str">
        <f>TRIM(MID(SUBSTITUTE($H806,",",REPT(" ",200)),(LEN($H806)-LEN(SUBSTITUTE($H806,",",""))-0)*200+1,200))</f>
        <v>Philippines</v>
      </c>
      <c r="AL806" s="1">
        <v>4</v>
      </c>
      <c r="AM806" s="1" t="s">
        <v>3564</v>
      </c>
    </row>
    <row r="807" spans="1:39" ht="12.75" customHeight="1">
      <c r="A807" s="1"/>
      <c r="B807" s="1" t="s">
        <v>8519</v>
      </c>
      <c r="C807" s="1" t="s">
        <v>8520</v>
      </c>
      <c r="D807" s="3" t="str">
        <f ca="1">IFERROR(__xludf.DUMMYFUNCTION("PROPER(REGEXEXTRACT(B2215, ""(?:https?:\/\/)?(?:www\.)?([a-zA-Z0-9-]+)\.""))"),"Skyscanner")</f>
        <v>Skyscanner</v>
      </c>
      <c r="E807" s="1" t="s">
        <v>3625</v>
      </c>
      <c r="F807" s="1">
        <v>12.0087457</v>
      </c>
      <c r="G807" s="1">
        <v>120.2012532</v>
      </c>
      <c r="H807" s="1" t="s">
        <v>3630</v>
      </c>
      <c r="I807" s="1" t="s">
        <v>3119</v>
      </c>
      <c r="J807" s="1">
        <f>IF(K807="URBAN",1,IF(K807="SUBURBAN",2,IF(K807="RURAL",3,"")))</f>
        <v>3</v>
      </c>
      <c r="K807" s="1" t="s">
        <v>541</v>
      </c>
      <c r="L807" s="18">
        <v>46082</v>
      </c>
      <c r="M807" s="49">
        <v>0.58333333333333337</v>
      </c>
      <c r="N807" s="18">
        <v>46083</v>
      </c>
      <c r="O807" s="56">
        <v>0.47916666666666669</v>
      </c>
      <c r="P807" s="31" t="str">
        <f>TEXT($L807, "dddd")</f>
        <v>Sunday</v>
      </c>
      <c r="Q807" s="39" t="s">
        <v>111</v>
      </c>
      <c r="R807" s="39">
        <v>4275</v>
      </c>
      <c r="S807" s="1" t="str">
        <f>IF(OR(MONTH(L807)=12, MONTH(L807)&lt;=5), "Dry Season", "Wet Season")</f>
        <v>Dry Season</v>
      </c>
      <c r="T807" s="1">
        <v>1</v>
      </c>
      <c r="U807" s="1">
        <v>0</v>
      </c>
      <c r="V807" s="1">
        <v>0</v>
      </c>
      <c r="W807" s="2">
        <f>IF(ISNUMBER(SEARCH("N/A", X807)), 0, 1)</f>
        <v>1</v>
      </c>
      <c r="X807" s="1" t="s">
        <v>3120</v>
      </c>
      <c r="Y807" s="1">
        <v>11.176256499999999</v>
      </c>
      <c r="Z807" s="1">
        <v>119.44114759999999</v>
      </c>
      <c r="AA807" s="11" cm="1">
        <f t="array" ref="AA807">IF(ISBLANK(Y807), 0, VINCentyInvDistance(F807,G807,Y807,Z807))</f>
        <v>123905.85505077998</v>
      </c>
      <c r="AB807" s="1">
        <v>1</v>
      </c>
      <c r="AC807" s="1">
        <v>2</v>
      </c>
      <c r="AD807" s="1">
        <v>3.9</v>
      </c>
      <c r="AE807" s="1">
        <v>5</v>
      </c>
      <c r="AF807" s="1">
        <v>1</v>
      </c>
      <c r="AG807" s="1" t="s">
        <v>3121</v>
      </c>
      <c r="AH807" s="1" t="s">
        <v>1597</v>
      </c>
      <c r="AI807" s="1" t="str">
        <f>TRIM(MID(SUBSTITUTE($H807,",",REPT(" ",200)),(LEN($H807)-LEN(SUBSTITUTE($H807,",",""))-2)*200+1,200))</f>
        <v>Mimaropa</v>
      </c>
      <c r="AJ807" s="1" t="s">
        <v>55</v>
      </c>
      <c r="AK807" t="s">
        <v>8521</v>
      </c>
      <c r="AL807" s="2">
        <v>0</v>
      </c>
      <c r="AM807" s="1"/>
    </row>
    <row r="808" spans="1:39" ht="12.75" customHeight="1">
      <c r="A808" s="1"/>
      <c r="B808" s="1" t="s">
        <v>3627</v>
      </c>
      <c r="C808" s="1" t="s">
        <v>8522</v>
      </c>
      <c r="D808" s="3" t="str">
        <f ca="1">IFERROR(__xludf.DUMMYFUNCTION("PROPER(REGEXEXTRACT(B2216, ""(?:https?:\/\/)?(?:www\.)?([a-zA-Z0-9-]+)\.""))"),"Skyscanner")</f>
        <v>Skyscanner</v>
      </c>
      <c r="E808" s="1" t="s">
        <v>8523</v>
      </c>
      <c r="F808" s="1">
        <v>12.008746</v>
      </c>
      <c r="G808" s="1">
        <v>120.20125299999999</v>
      </c>
      <c r="H808" s="1" t="s">
        <v>3630</v>
      </c>
      <c r="I808" s="1" t="s">
        <v>3119</v>
      </c>
      <c r="J808" s="1">
        <f>IF(K808="URBAN",1,IF(K808="SUBURBAN",2,IF(K808="RURAL",3,"")))</f>
        <v>3</v>
      </c>
      <c r="K808" s="1" t="s">
        <v>541</v>
      </c>
      <c r="L808" s="18">
        <v>46082</v>
      </c>
      <c r="M808" s="49">
        <v>0.58333333333333337</v>
      </c>
      <c r="N808" s="18">
        <v>46083</v>
      </c>
      <c r="O808" s="56">
        <v>0.5</v>
      </c>
      <c r="P808" s="31" t="str">
        <f>TEXT($L808, "dddd")</f>
        <v>Sunday</v>
      </c>
      <c r="Q808" s="39" t="s">
        <v>111</v>
      </c>
      <c r="R808" s="39">
        <v>1408</v>
      </c>
      <c r="S808" s="1" t="str">
        <f>IF(OR(MONTH(L808)=12, MONTH(L808)&lt;=5), "Dry Season", "Wet Season")</f>
        <v>Dry Season</v>
      </c>
      <c r="T808" s="1">
        <v>1</v>
      </c>
      <c r="U808" s="1">
        <v>0</v>
      </c>
      <c r="V808" s="1">
        <v>1</v>
      </c>
      <c r="W808" s="2">
        <f>IF(ISNUMBER(SEARCH("N/A", X808)), 0, 1)</f>
        <v>0</v>
      </c>
      <c r="X808" s="1" t="s">
        <v>44</v>
      </c>
      <c r="Y808" s="1"/>
      <c r="Z808" s="1"/>
      <c r="AA808" s="11" cm="1">
        <f t="array" ref="AA808">IF(ISBLANK(Y808), 0, VINCentyInvDistance(F808,G808,Y808,Z808))</f>
        <v>0</v>
      </c>
      <c r="AB808" s="1">
        <v>0</v>
      </c>
      <c r="AC808" s="1">
        <v>8.8000000000000007</v>
      </c>
      <c r="AD808" s="1">
        <v>4.0999999999999996</v>
      </c>
      <c r="AE808" s="1">
        <v>199</v>
      </c>
      <c r="AF808" s="1">
        <v>1</v>
      </c>
      <c r="AG808" s="1" t="s">
        <v>3284</v>
      </c>
      <c r="AH808" s="1" t="s">
        <v>1597</v>
      </c>
      <c r="AI808" s="1"/>
      <c r="AJ808" s="1" t="s">
        <v>55</v>
      </c>
      <c r="AK808" t="s">
        <v>16823</v>
      </c>
      <c r="AL808" s="1">
        <v>3</v>
      </c>
      <c r="AM808" s="1" t="s">
        <v>3631</v>
      </c>
    </row>
    <row r="809" spans="1:39" ht="12.75" customHeight="1">
      <c r="A809" s="1"/>
      <c r="B809" s="1" t="s">
        <v>8524</v>
      </c>
      <c r="C809" s="1" t="s">
        <v>8525</v>
      </c>
      <c r="D809" s="3" t="str">
        <f ca="1">IFERROR(__xludf.DUMMYFUNCTION("PROPER(REGEXEXTRACT(B2217, ""(?:https?:\/\/)?(?:www\.)?([a-zA-Z0-9-]+)\.""))"),"Google")</f>
        <v>Google</v>
      </c>
      <c r="E809" s="1" t="s">
        <v>3413</v>
      </c>
      <c r="F809" s="1">
        <v>10.675364</v>
      </c>
      <c r="G809" s="1">
        <v>124.798708</v>
      </c>
      <c r="H809" s="1" t="s">
        <v>8526</v>
      </c>
      <c r="I809" s="1" t="s">
        <v>3119</v>
      </c>
      <c r="J809" s="1">
        <f>IF(K809="URBAN",1,IF(K809="SUBURBAN",2,IF(K809="RURAL",3,"")))</f>
        <v>3</v>
      </c>
      <c r="K809" s="1" t="s">
        <v>541</v>
      </c>
      <c r="L809" s="18">
        <v>46082</v>
      </c>
      <c r="M809" s="49">
        <v>0.625</v>
      </c>
      <c r="N809" s="18">
        <v>46083</v>
      </c>
      <c r="O809" s="56">
        <v>0.5</v>
      </c>
      <c r="P809" s="31" t="str">
        <f>TEXT($L809, "dddd")</f>
        <v>Sunday</v>
      </c>
      <c r="Q809" s="39" t="s">
        <v>111</v>
      </c>
      <c r="R809" s="39">
        <v>927</v>
      </c>
      <c r="S809" s="1" t="str">
        <f>IF(OR(MONTH(L809)=12, MONTH(L809)&lt;=5), "Dry Season", "Wet Season")</f>
        <v>Dry Season</v>
      </c>
      <c r="T809" s="1">
        <v>1</v>
      </c>
      <c r="U809" s="1">
        <v>0</v>
      </c>
      <c r="V809" s="1">
        <v>0</v>
      </c>
      <c r="W809" s="2">
        <f>IF(ISNUMBER(SEARCH("N/A", X809)), 0, 1)</f>
        <v>0</v>
      </c>
      <c r="X809" s="1" t="s">
        <v>44</v>
      </c>
      <c r="Y809" s="1"/>
      <c r="Z809" s="1"/>
      <c r="AA809" s="11" cm="1">
        <f t="array" ref="AA809">IF(ISBLANK(Y809), 0, VINCentyInvDistance(F809,G809,Y809,Z809))</f>
        <v>0</v>
      </c>
      <c r="AB809" s="1">
        <v>0</v>
      </c>
      <c r="AC809" s="1">
        <v>8</v>
      </c>
      <c r="AD809" s="1">
        <v>0</v>
      </c>
      <c r="AE809" s="1">
        <v>136</v>
      </c>
      <c r="AF809" s="1">
        <v>1</v>
      </c>
      <c r="AG809" s="1" t="s">
        <v>8527</v>
      </c>
      <c r="AH809" s="1" t="s">
        <v>5880</v>
      </c>
      <c r="AI809" s="1"/>
      <c r="AJ809" s="1" t="s">
        <v>55</v>
      </c>
      <c r="AL809" s="1">
        <v>1</v>
      </c>
      <c r="AM809" s="1" t="s">
        <v>8528</v>
      </c>
    </row>
    <row r="810" spans="1:39" ht="12.75" customHeight="1">
      <c r="A810" s="11"/>
      <c r="B810" s="11" t="s">
        <v>8529</v>
      </c>
      <c r="C810" s="11" t="s">
        <v>8530</v>
      </c>
      <c r="D810" s="12" t="str">
        <f ca="1">IFERROR(__xludf.DUMMYFUNCTION("PROPER(REGEXEXTRACT(B2218, ""(?:https?:\/\/)?(?:www\.)?([a-zA-Z0-9-]+)\.""))"),"Skyscanner")</f>
        <v>Skyscanner</v>
      </c>
      <c r="E810" s="11" t="s">
        <v>3616</v>
      </c>
      <c r="F810" s="11">
        <v>10.18952</v>
      </c>
      <c r="G810" s="11">
        <v>118.89693</v>
      </c>
      <c r="H810" s="11" t="s">
        <v>8531</v>
      </c>
      <c r="I810" s="11" t="s">
        <v>3119</v>
      </c>
      <c r="J810" s="1">
        <f>IF(K810="URBAN",1,IF(K810="SUBURBAN",2,IF(K810="RURAL",3,"")))</f>
        <v>3</v>
      </c>
      <c r="K810" s="11" t="s">
        <v>541</v>
      </c>
      <c r="L810" s="19">
        <v>46082</v>
      </c>
      <c r="M810" s="50">
        <v>0.52083333333333337</v>
      </c>
      <c r="N810" s="19">
        <v>46083</v>
      </c>
      <c r="O810" s="60">
        <v>0.5</v>
      </c>
      <c r="P810" s="33" t="str">
        <f>TEXT($L810, "dddd")</f>
        <v>Sunday</v>
      </c>
      <c r="Q810" s="42" t="s">
        <v>111</v>
      </c>
      <c r="R810" s="42">
        <v>1148</v>
      </c>
      <c r="S810" s="11" t="str">
        <f>IF(OR(MONTH(L810)=12, MONTH(L810)&lt;=5), "Dry Season", "Wet Season")</f>
        <v>Dry Season</v>
      </c>
      <c r="T810" s="11">
        <v>1</v>
      </c>
      <c r="U810" s="11">
        <v>1</v>
      </c>
      <c r="V810" s="11">
        <v>0</v>
      </c>
      <c r="W810" s="2">
        <f>IF(ISNUMBER(SEARCH("N/A", X810)), 0, 1)</f>
        <v>0</v>
      </c>
      <c r="X810" s="11" t="s">
        <v>44</v>
      </c>
      <c r="Y810" s="11"/>
      <c r="Z810" s="11"/>
      <c r="AA810" s="11" cm="1">
        <f t="array" ref="AA810">IF(ISBLANK(Y810), 0, VINCentyInvDistance(F810,G810,Y810,Z810))</f>
        <v>0</v>
      </c>
      <c r="AB810" s="11">
        <v>0</v>
      </c>
      <c r="AC810" s="11">
        <v>7.6</v>
      </c>
      <c r="AD810" s="11">
        <v>3.4</v>
      </c>
      <c r="AE810" s="11">
        <v>132</v>
      </c>
      <c r="AF810" s="11">
        <v>1</v>
      </c>
      <c r="AG810" s="11" t="str">
        <f>TRIM(MID(SUBSTITUTE($H810,",",REPT(" ",200)),(LEN($H810)-LEN(SUBSTITUTE($H810,",",""))-4)*200+1,200))</f>
        <v>Sabang</v>
      </c>
      <c r="AH810" s="11" t="str">
        <f>TRIM(MID(SUBSTITUTE($H810,",",REPT(" ",200)),(LEN($H810)-LEN(SUBSTITUTE($H810,",",""))-3)*200+1,200))</f>
        <v>Puerto Princesa</v>
      </c>
      <c r="AI810" s="11" t="str">
        <f>TRIM(MID(SUBSTITUTE($H810,",",REPT(" ",200)),(LEN($H810)-LEN(SUBSTITUTE($H810,",",""))-2)*200+1,200))</f>
        <v>Mimaropa</v>
      </c>
      <c r="AJ810" s="11" t="str">
        <f>TRIM(MID(SUBSTITUTE($H810,",",REPT(" ",200)),(LEN($H810)-LEN(SUBSTITUTE($H810,",",""))-0)*200+1,200))</f>
        <v>Philippines</v>
      </c>
      <c r="AK810" t="s">
        <v>3415</v>
      </c>
      <c r="AL810" s="13">
        <v>0</v>
      </c>
      <c r="AM810" s="11" t="s">
        <v>8532</v>
      </c>
    </row>
    <row r="811" spans="1:39" ht="12.75" customHeight="1">
      <c r="A811" s="11"/>
      <c r="B811" s="11" t="s">
        <v>8529</v>
      </c>
      <c r="C811" s="11" t="s">
        <v>8530</v>
      </c>
      <c r="D811" s="12" t="str">
        <f ca="1">IFERROR(__xludf.DUMMYFUNCTION("PROPER(REGEXEXTRACT(B2219, ""(?:https?:\/\/)?(?:www\.)?([a-zA-Z0-9-]+)\.""))"),"Skyscanner")</f>
        <v>Skyscanner</v>
      </c>
      <c r="E811" s="11" t="s">
        <v>3616</v>
      </c>
      <c r="F811" s="11">
        <v>10.18952</v>
      </c>
      <c r="G811" s="11">
        <v>118.89693</v>
      </c>
      <c r="H811" s="11" t="s">
        <v>8531</v>
      </c>
      <c r="I811" s="11" t="s">
        <v>3119</v>
      </c>
      <c r="J811" s="1">
        <f>IF(K811="URBAN",1,IF(K811="SUBURBAN",2,IF(K811="RURAL",3,"")))</f>
        <v>3</v>
      </c>
      <c r="K811" s="11" t="s">
        <v>541</v>
      </c>
      <c r="L811" s="19">
        <v>46082</v>
      </c>
      <c r="M811" s="50">
        <v>0.52083333333333337</v>
      </c>
      <c r="N811" s="19">
        <v>46083</v>
      </c>
      <c r="O811" s="60">
        <v>0.5</v>
      </c>
      <c r="P811" s="33" t="str">
        <f>TEXT($L811, "dddd")</f>
        <v>Sunday</v>
      </c>
      <c r="Q811" s="46" t="s">
        <v>207</v>
      </c>
      <c r="R811" s="46">
        <v>1276</v>
      </c>
      <c r="S811" s="11" t="str">
        <f>IF(OR(MONTH(L811)=12, MONTH(L811)&lt;=5), "Dry Season", "Wet Season")</f>
        <v>Dry Season</v>
      </c>
      <c r="T811" s="11">
        <v>1</v>
      </c>
      <c r="U811" s="11">
        <v>1</v>
      </c>
      <c r="V811" s="11">
        <v>0</v>
      </c>
      <c r="W811" s="2">
        <f>IF(ISNUMBER(SEARCH("N/A", X811)), 0, 1)</f>
        <v>0</v>
      </c>
      <c r="X811" s="11" t="s">
        <v>44</v>
      </c>
      <c r="Y811" s="11"/>
      <c r="Z811" s="11"/>
      <c r="AA811" s="11" cm="1">
        <f t="array" ref="AA811">IF(ISBLANK(Y811), 0, VINCentyInvDistance(F811,G811,Y811,Z811))</f>
        <v>0</v>
      </c>
      <c r="AB811" s="11">
        <v>0</v>
      </c>
      <c r="AC811" s="11">
        <v>7.6</v>
      </c>
      <c r="AD811" s="11">
        <v>3.4</v>
      </c>
      <c r="AE811" s="11">
        <v>132</v>
      </c>
      <c r="AF811" s="11">
        <v>1</v>
      </c>
      <c r="AG811" s="11" t="str">
        <f>TRIM(MID(SUBSTITUTE($H811,",",REPT(" ",200)),(LEN($H811)-LEN(SUBSTITUTE($H811,",",""))-4)*200+1,200))</f>
        <v>Sabang</v>
      </c>
      <c r="AH811" s="11" t="str">
        <f>TRIM(MID(SUBSTITUTE($H811,",",REPT(" ",200)),(LEN($H811)-LEN(SUBSTITUTE($H811,",",""))-3)*200+1,200))</f>
        <v>Puerto Princesa</v>
      </c>
      <c r="AI811" s="11" t="str">
        <f>TRIM(MID(SUBSTITUTE($H811,",",REPT(" ",200)),(LEN($H811)-LEN(SUBSTITUTE($H811,",",""))-2)*200+1,200))</f>
        <v>Mimaropa</v>
      </c>
      <c r="AJ811" s="11" t="str">
        <f>TRIM(MID(SUBSTITUTE($H811,",",REPT(" ",200)),(LEN($H811)-LEN(SUBSTITUTE($H811,",",""))-0)*200+1,200))</f>
        <v>Philippines</v>
      </c>
      <c r="AK811" t="s">
        <v>3415</v>
      </c>
      <c r="AL811" s="13">
        <v>0</v>
      </c>
      <c r="AM811" s="11" t="s">
        <v>8532</v>
      </c>
    </row>
    <row r="812" spans="1:39" ht="12.75" customHeight="1">
      <c r="A812" s="1"/>
      <c r="B812" s="1" t="s">
        <v>3618</v>
      </c>
      <c r="C812" s="1" t="s">
        <v>8533</v>
      </c>
      <c r="D812" s="3" t="str">
        <f ca="1">IFERROR(__xludf.DUMMYFUNCTION("PROPER(REGEXEXTRACT(B2220, ""(?:https?:\/\/)?(?:www\.)?([a-zA-Z0-9-]+)\.""))"),"Skyscanner")</f>
        <v>Skyscanner</v>
      </c>
      <c r="E812" s="1" t="s">
        <v>8534</v>
      </c>
      <c r="F812" s="1">
        <v>15.018513</v>
      </c>
      <c r="G812" s="1">
        <v>120.06479899999999</v>
      </c>
      <c r="H812" s="1" t="s">
        <v>8535</v>
      </c>
      <c r="I812" s="1" t="s">
        <v>3119</v>
      </c>
      <c r="J812" s="1">
        <f>IF(K812="URBAN",1,IF(K812="SUBURBAN",2,IF(K812="RURAL",3,"")))</f>
        <v>3</v>
      </c>
      <c r="K812" s="1" t="s">
        <v>541</v>
      </c>
      <c r="L812" s="18">
        <v>46082</v>
      </c>
      <c r="M812" s="49">
        <v>0.58333333333333337</v>
      </c>
      <c r="N812" s="18">
        <v>46083</v>
      </c>
      <c r="O812" s="56">
        <v>0.5</v>
      </c>
      <c r="P812" s="31" t="str">
        <f>TEXT($L812, "dddd")</f>
        <v>Sunday</v>
      </c>
      <c r="Q812" s="39" t="s">
        <v>111</v>
      </c>
      <c r="R812" s="39">
        <v>3140</v>
      </c>
      <c r="S812" s="1" t="str">
        <f>IF(OR(MONTH(L812)=12, MONTH(L812)&lt;=5), "Dry Season", "Wet Season")</f>
        <v>Dry Season</v>
      </c>
      <c r="T812" s="1">
        <v>1</v>
      </c>
      <c r="U812" s="1">
        <v>1</v>
      </c>
      <c r="V812" s="1">
        <v>0</v>
      </c>
      <c r="W812" s="2">
        <f>IF(ISNUMBER(SEARCH("N/A", X812)), 0, 1)</f>
        <v>1</v>
      </c>
      <c r="X812" s="1" t="s">
        <v>3120</v>
      </c>
      <c r="Y812" s="1">
        <v>11.176256499999999</v>
      </c>
      <c r="Z812" s="1">
        <v>119.44114759999999</v>
      </c>
      <c r="AA812" s="11" cm="1">
        <f t="array" ref="AA812">IF(ISBLANK(Y812), 0, VINCentyInvDistance(F812,G812,Y812,Z812))</f>
        <v>430419.44369388424</v>
      </c>
      <c r="AB812" s="1">
        <v>1</v>
      </c>
      <c r="AC812" s="1">
        <v>5.6</v>
      </c>
      <c r="AD812" s="1">
        <v>3.8</v>
      </c>
      <c r="AE812" s="1">
        <v>123</v>
      </c>
      <c r="AF812" s="1">
        <v>1</v>
      </c>
      <c r="AG812" s="1" t="s">
        <v>3121</v>
      </c>
      <c r="AH812" s="1" t="s">
        <v>1597</v>
      </c>
      <c r="AI812" s="1" t="str">
        <f>TRIM(MID(SUBSTITUTE($H812,",",REPT(" ",200)),(LEN($H812)-LEN(SUBSTITUTE($H812,",",""))-2)*200+1,200))</f>
        <v>Central Luzon</v>
      </c>
      <c r="AJ812" s="1" t="s">
        <v>55</v>
      </c>
      <c r="AK812" t="s">
        <v>16821</v>
      </c>
      <c r="AL812" s="2">
        <v>0</v>
      </c>
      <c r="AM812" s="1"/>
    </row>
    <row r="813" spans="1:39" ht="12.75" customHeight="1">
      <c r="A813" s="1"/>
      <c r="B813" s="1" t="s">
        <v>8536</v>
      </c>
      <c r="C813" s="1" t="s">
        <v>8537</v>
      </c>
      <c r="D813" s="3" t="str">
        <f ca="1">IFERROR(__xludf.DUMMYFUNCTION("PROPER(REGEXEXTRACT(B2221, ""(?:https?:\/\/)?(?:www\.)?([a-zA-Z0-9-]+)\.""))"),"Skyscanner")</f>
        <v>Skyscanner</v>
      </c>
      <c r="E813" s="1" t="s">
        <v>8538</v>
      </c>
      <c r="F813" s="1">
        <v>15.018509999999999</v>
      </c>
      <c r="G813" s="1">
        <v>120.06477</v>
      </c>
      <c r="H813" s="1" t="s">
        <v>8535</v>
      </c>
      <c r="I813" s="1" t="s">
        <v>41</v>
      </c>
      <c r="J813" s="1">
        <f>IF(K813="URBAN",1,IF(K813="SUBURBAN",2,IF(K813="RURAL",3,"")))</f>
        <v>3</v>
      </c>
      <c r="K813" s="1" t="s">
        <v>541</v>
      </c>
      <c r="L813" s="18">
        <v>46082</v>
      </c>
      <c r="M813" s="49">
        <v>0.60416666666666663</v>
      </c>
      <c r="N813" s="18">
        <v>46083</v>
      </c>
      <c r="O813" s="56">
        <v>0.5</v>
      </c>
      <c r="P813" s="31" t="str">
        <f>TEXT($L813, "dddd")</f>
        <v>Sunday</v>
      </c>
      <c r="Q813" s="39" t="s">
        <v>111</v>
      </c>
      <c r="R813" s="39">
        <v>1996</v>
      </c>
      <c r="S813" s="1" t="str">
        <f>IF(OR(MONTH(L813)=12, MONTH(L813)&lt;=5), "Dry Season", "Wet Season")</f>
        <v>Dry Season</v>
      </c>
      <c r="T813" s="1">
        <v>1</v>
      </c>
      <c r="U813" s="1">
        <v>1</v>
      </c>
      <c r="V813" s="1">
        <v>0</v>
      </c>
      <c r="W813" s="2">
        <f>IF(ISNUMBER(SEARCH("N/A", X813)), 0, 1)</f>
        <v>0</v>
      </c>
      <c r="X813" s="1" t="s">
        <v>44</v>
      </c>
      <c r="Y813" s="1"/>
      <c r="Z813" s="1"/>
      <c r="AA813" s="11" cm="1">
        <f t="array" ref="AA813">IF(ISBLANK(Y813), 0, VINCentyInvDistance(F813,G813,Y813,Z813))</f>
        <v>0</v>
      </c>
      <c r="AB813" s="1">
        <v>0</v>
      </c>
      <c r="AC813" s="1">
        <v>4</v>
      </c>
      <c r="AD813" s="1">
        <v>4</v>
      </c>
      <c r="AE813" s="1">
        <v>14</v>
      </c>
      <c r="AF813" s="1">
        <v>1</v>
      </c>
      <c r="AG813" s="1" t="s">
        <v>8539</v>
      </c>
      <c r="AH813" s="1" t="s">
        <v>8540</v>
      </c>
      <c r="AI813" s="1" t="str">
        <f>TRIM(MID(SUBSTITUTE($H813,",",REPT(" ",200)),(LEN($H813)-LEN(SUBSTITUTE($H813,",",""))-2)*200+1,200))</f>
        <v>Central Luzon</v>
      </c>
      <c r="AJ813" s="1" t="s">
        <v>55</v>
      </c>
      <c r="AK813" t="s">
        <v>17232</v>
      </c>
      <c r="AL813" s="2">
        <v>0</v>
      </c>
      <c r="AM813" s="1" t="s">
        <v>8541</v>
      </c>
    </row>
    <row r="814" spans="1:39" ht="12.75" customHeight="1">
      <c r="A814" s="1"/>
      <c r="B814" s="1" t="s">
        <v>8542</v>
      </c>
      <c r="C814" s="1" t="s">
        <v>8543</v>
      </c>
      <c r="D814" s="3" t="str">
        <f ca="1">IFERROR(__xludf.DUMMYFUNCTION("PROPER(REGEXEXTRACT(B2222, ""(?:https?:\/\/)?(?:www\.)?([a-zA-Z0-9-]+)\.""))"),"Skyscanner")</f>
        <v>Skyscanner</v>
      </c>
      <c r="E814" s="1" t="s">
        <v>8544</v>
      </c>
      <c r="F814" s="1">
        <v>14.531033000000001</v>
      </c>
      <c r="G814" s="1">
        <v>121.33498299999999</v>
      </c>
      <c r="H814" s="1" t="s">
        <v>8545</v>
      </c>
      <c r="I814" s="1" t="s">
        <v>41</v>
      </c>
      <c r="J814" s="1">
        <f>IF(K814="URBAN",1,IF(K814="SUBURBAN",2,IF(K814="RURAL",3,"")))</f>
        <v>3</v>
      </c>
      <c r="K814" s="1" t="s">
        <v>541</v>
      </c>
      <c r="L814" s="18">
        <v>46082</v>
      </c>
      <c r="M814" s="49">
        <v>0.5625</v>
      </c>
      <c r="N814" s="18">
        <v>46083</v>
      </c>
      <c r="O814" s="56">
        <v>0.47916666666666669</v>
      </c>
      <c r="P814" s="31" t="str">
        <f>TEXT($L814, "dddd")</f>
        <v>Sunday</v>
      </c>
      <c r="Q814" s="39" t="s">
        <v>111</v>
      </c>
      <c r="R814" s="39">
        <v>1016</v>
      </c>
      <c r="S814" s="1" t="str">
        <f>IF(OR(MONTH(L814)=12, MONTH(L814)&lt;=5), "Dry Season", "Wet Season")</f>
        <v>Dry Season</v>
      </c>
      <c r="T814" s="1">
        <v>1</v>
      </c>
      <c r="U814" s="1">
        <v>0</v>
      </c>
      <c r="V814" s="1">
        <v>0</v>
      </c>
      <c r="W814" s="2">
        <f>IF(ISNUMBER(SEARCH("N/A", X814)), 0, 1)</f>
        <v>0</v>
      </c>
      <c r="X814" s="1" t="s">
        <v>44</v>
      </c>
      <c r="Y814" s="1"/>
      <c r="Z814" s="1"/>
      <c r="AA814" s="11" cm="1">
        <f t="array" ref="AA814">IF(ISBLANK(Y814), 0, VINCentyInvDistance(F814,G814,Y814,Z814))</f>
        <v>0</v>
      </c>
      <c r="AB814" s="1">
        <v>0</v>
      </c>
      <c r="AC814" s="1">
        <v>7</v>
      </c>
      <c r="AD814" s="1">
        <v>3.4</v>
      </c>
      <c r="AE814" s="1">
        <v>191</v>
      </c>
      <c r="AF814" s="1">
        <v>1</v>
      </c>
      <c r="AG814" s="1" t="s">
        <v>8546</v>
      </c>
      <c r="AH814" s="1" t="s">
        <v>2387</v>
      </c>
      <c r="AI814" s="1"/>
      <c r="AJ814" s="1" t="s">
        <v>55</v>
      </c>
      <c r="AK814" t="s">
        <v>17233</v>
      </c>
      <c r="AL814" s="1">
        <v>2</v>
      </c>
      <c r="AM814" s="1" t="s">
        <v>8547</v>
      </c>
    </row>
    <row r="815" spans="1:39" ht="12.75" customHeight="1">
      <c r="A815" s="1"/>
      <c r="B815" s="1" t="s">
        <v>8723</v>
      </c>
      <c r="C815" s="1" t="s">
        <v>8724</v>
      </c>
      <c r="D815" s="3" t="str">
        <f ca="1">IFERROR(__xludf.DUMMYFUNCTION("PROPER(REGEXEXTRACT(B2268, ""(?:https?:\/\/)?(?:www\.)?([a-zA-Z0-9-]+)\.""))"),"Skyscanner")</f>
        <v>Skyscanner</v>
      </c>
      <c r="E815" s="1" t="s">
        <v>8725</v>
      </c>
      <c r="F815" s="1">
        <v>15.1683824</v>
      </c>
      <c r="G815" s="1">
        <v>120.5924995</v>
      </c>
      <c r="H815" s="1" t="s">
        <v>8726</v>
      </c>
      <c r="I815" s="1" t="s">
        <v>41</v>
      </c>
      <c r="J815" s="1">
        <f>IF(K815="URBAN",1,IF(K815="SUBURBAN",2,IF(K815="RURAL",3,"")))</f>
        <v>3</v>
      </c>
      <c r="K815" s="1" t="s">
        <v>541</v>
      </c>
      <c r="L815" s="18">
        <v>46082</v>
      </c>
      <c r="M815" s="49">
        <v>0.58333333333333337</v>
      </c>
      <c r="N815" s="18">
        <v>46083</v>
      </c>
      <c r="O815" s="56">
        <v>0.5</v>
      </c>
      <c r="P815" s="31" t="str">
        <f>TEXT($L815, "dddd")</f>
        <v>Sunday</v>
      </c>
      <c r="Q815" s="39" t="s">
        <v>111</v>
      </c>
      <c r="R815" s="39">
        <v>926</v>
      </c>
      <c r="S815" s="1" t="str">
        <f>IF(OR(MONTH(L815)=12, MONTH(L815)&lt;=5), "Dry Season", "Wet Season")</f>
        <v>Dry Season</v>
      </c>
      <c r="T815" s="1">
        <v>1</v>
      </c>
      <c r="U815" s="1">
        <v>1</v>
      </c>
      <c r="V815" s="1">
        <v>0</v>
      </c>
      <c r="W815" s="2">
        <f>IF(ISNUMBER(SEARCH("N/A", X815)), 0, 1)</f>
        <v>1</v>
      </c>
      <c r="X815" s="1" t="s">
        <v>977</v>
      </c>
      <c r="Y815" s="1">
        <v>15.167270800000001</v>
      </c>
      <c r="Z815" s="1">
        <v>120.5801134</v>
      </c>
      <c r="AA815" s="11" cm="1">
        <f t="array" ref="AA815">IF(ISBLANK(Y815), 0, VINCentyInvDistance(F815,G815,Y815,Z815))</f>
        <v>1336.7571949533212</v>
      </c>
      <c r="AB815" s="1">
        <v>1</v>
      </c>
      <c r="AC815" s="1">
        <v>0</v>
      </c>
      <c r="AD815" s="1">
        <v>0</v>
      </c>
      <c r="AE815" s="1">
        <v>34</v>
      </c>
      <c r="AF815" s="1">
        <v>1</v>
      </c>
      <c r="AG815" s="1" t="s">
        <v>978</v>
      </c>
      <c r="AH815" s="1" t="s">
        <v>274</v>
      </c>
      <c r="AI815" s="1" t="str">
        <f>TRIM(MID(SUBSTITUTE($H815,",",REPT(" ",200)),(LEN($H815)-LEN(SUBSTITUTE($H815,",",""))-2)*200+1,200))</f>
        <v>Central Luzon</v>
      </c>
      <c r="AJ815" s="1" t="s">
        <v>55</v>
      </c>
      <c r="AK815" t="s">
        <v>8727</v>
      </c>
      <c r="AL815" s="2">
        <v>0</v>
      </c>
      <c r="AM815" s="1"/>
    </row>
    <row r="816" spans="1:39" ht="12.75" customHeight="1">
      <c r="A816" s="1"/>
      <c r="B816" s="1" t="s">
        <v>8761</v>
      </c>
      <c r="C816" s="1" t="s">
        <v>8762</v>
      </c>
      <c r="D816" s="3" t="str">
        <f ca="1">IFERROR(__xludf.DUMMYFUNCTION("PROPER(REGEXEXTRACT(B2277, ""(?:https?:\/\/)?(?:www\.)?([a-zA-Z0-9-]+)\.""))"),"Skyscanner")</f>
        <v>Skyscanner</v>
      </c>
      <c r="E816" s="1" t="s">
        <v>8763</v>
      </c>
      <c r="F816" s="1">
        <v>15.20509</v>
      </c>
      <c r="G816" s="1">
        <v>120.64821999999999</v>
      </c>
      <c r="H816" s="1" t="s">
        <v>8760</v>
      </c>
      <c r="I816" s="1" t="s">
        <v>41</v>
      </c>
      <c r="J816" s="1">
        <f>IF(K816="URBAN",1,IF(K816="SUBURBAN",2,IF(K816="RURAL",3,"")))</f>
        <v>3</v>
      </c>
      <c r="K816" s="1" t="s">
        <v>541</v>
      </c>
      <c r="L816" s="18">
        <v>46082</v>
      </c>
      <c r="M816" s="49">
        <v>0.58333333333333337</v>
      </c>
      <c r="N816" s="18">
        <v>46083</v>
      </c>
      <c r="O816" s="56">
        <v>0.58333333333333337</v>
      </c>
      <c r="P816" s="31" t="str">
        <f>TEXT($L816, "dddd")</f>
        <v>Sunday</v>
      </c>
      <c r="Q816" s="39" t="s">
        <v>111</v>
      </c>
      <c r="R816" s="39">
        <v>4421</v>
      </c>
      <c r="S816" s="1" t="str">
        <f>IF(OR(MONTH(L816)=12, MONTH(L816)&lt;=5), "Dry Season", "Wet Season")</f>
        <v>Dry Season</v>
      </c>
      <c r="T816" s="1">
        <v>1</v>
      </c>
      <c r="U816" s="1">
        <v>0</v>
      </c>
      <c r="V816" s="1">
        <v>1</v>
      </c>
      <c r="W816" s="2">
        <f>IF(ISNUMBER(SEARCH("N/A", X816)), 0, 1)</f>
        <v>0</v>
      </c>
      <c r="X816" s="1" t="s">
        <v>44</v>
      </c>
      <c r="Y816" s="1"/>
      <c r="Z816" s="1"/>
      <c r="AA816" s="11" cm="1">
        <f t="array" ref="AA816">IF(ISBLANK(Y816), 0, VINCentyInvDistance(F816,G816,Y816,Z816))</f>
        <v>0</v>
      </c>
      <c r="AB816" s="1">
        <v>0</v>
      </c>
      <c r="AC816" s="1">
        <v>0</v>
      </c>
      <c r="AD816" s="1">
        <v>0</v>
      </c>
      <c r="AE816" s="1">
        <v>9</v>
      </c>
      <c r="AF816" s="1">
        <v>1</v>
      </c>
      <c r="AG816" s="1" t="s">
        <v>8764</v>
      </c>
      <c r="AH816" s="1" t="s">
        <v>274</v>
      </c>
      <c r="AI816" s="1" t="str">
        <f>TRIM(MID(SUBSTITUTE($H816,",",REPT(" ",200)),(LEN($H816)-LEN(SUBSTITUTE($H816,",",""))-2)*200+1,200))</f>
        <v>Central Luzon</v>
      </c>
      <c r="AJ816" s="1" t="s">
        <v>55</v>
      </c>
      <c r="AK816" t="s">
        <v>8765</v>
      </c>
      <c r="AL816" s="2">
        <v>0</v>
      </c>
      <c r="AM816" s="1" t="s">
        <v>8766</v>
      </c>
    </row>
    <row r="817" spans="1:39" ht="12.75" customHeight="1">
      <c r="A817" s="1"/>
      <c r="B817" s="1" t="s">
        <v>9023</v>
      </c>
      <c r="C817" s="1" t="s">
        <v>9024</v>
      </c>
      <c r="D817" s="3" t="str">
        <f ca="1">IFERROR(__xludf.DUMMYFUNCTION("PROPER(REGEXEXTRACT(B2343, ""(?:https?:\/\/)?(?:www\.)?([a-zA-Z0-9-]+)\.""))"),"Skyscanner")</f>
        <v>Skyscanner</v>
      </c>
      <c r="E817" s="1" t="s">
        <v>8534</v>
      </c>
      <c r="F817" s="1">
        <v>14.919313000000001</v>
      </c>
      <c r="G817" s="1">
        <v>120.063562</v>
      </c>
      <c r="H817" s="1" t="s">
        <v>9021</v>
      </c>
      <c r="I817" s="1" t="s">
        <v>41</v>
      </c>
      <c r="J817" s="1">
        <f>IF(K817="URBAN",1,IF(K817="SUBURBAN",2,IF(K817="RURAL",3,"")))</f>
        <v>3</v>
      </c>
      <c r="K817" s="1" t="s">
        <v>541</v>
      </c>
      <c r="L817" s="18">
        <v>46082</v>
      </c>
      <c r="M817" s="49">
        <v>0.58333333333333337</v>
      </c>
      <c r="N817" s="18">
        <v>46083</v>
      </c>
      <c r="O817" s="56">
        <v>0.5</v>
      </c>
      <c r="P817" s="31" t="str">
        <f>TEXT($L817, "dddd")</f>
        <v>Sunday</v>
      </c>
      <c r="Q817" s="39" t="s">
        <v>111</v>
      </c>
      <c r="R817" s="39">
        <v>3140</v>
      </c>
      <c r="S817" s="1" t="str">
        <f>IF(OR(MONTH(L817)=12, MONTH(L817)&lt;=5), "Dry Season", "Wet Season")</f>
        <v>Dry Season</v>
      </c>
      <c r="T817" s="1">
        <v>1</v>
      </c>
      <c r="U817" s="1">
        <v>1</v>
      </c>
      <c r="V817" s="1">
        <v>0</v>
      </c>
      <c r="W817" s="2">
        <f>IF(ISNUMBER(SEARCH("N/A", X817)), 0, 1)</f>
        <v>0</v>
      </c>
      <c r="X817" s="1" t="s">
        <v>44</v>
      </c>
      <c r="Y817" s="1"/>
      <c r="Z817" s="1"/>
      <c r="AA817" s="11" cm="1">
        <f t="array" ref="AA817">IF(ISBLANK(Y817), 0, VINCentyInvDistance(F817,G817,Y817,Z817))</f>
        <v>0</v>
      </c>
      <c r="AB817" s="1">
        <v>0</v>
      </c>
      <c r="AC817" s="1">
        <v>8.8000000000000007</v>
      </c>
      <c r="AD817" s="1">
        <v>3.8</v>
      </c>
      <c r="AE817" s="1">
        <v>7</v>
      </c>
      <c r="AF817" s="1">
        <v>1</v>
      </c>
      <c r="AG817" s="1" t="s">
        <v>9025</v>
      </c>
      <c r="AH817" s="1" t="s">
        <v>8540</v>
      </c>
      <c r="AI817" s="1"/>
      <c r="AJ817" s="1" t="s">
        <v>55</v>
      </c>
      <c r="AK817" t="s">
        <v>9026</v>
      </c>
      <c r="AL817" s="1">
        <v>1</v>
      </c>
      <c r="AM817" s="1" t="s">
        <v>9027</v>
      </c>
    </row>
    <row r="818" spans="1:39" ht="12.75" customHeight="1">
      <c r="A818" s="1"/>
      <c r="B818" s="1" t="s">
        <v>8536</v>
      </c>
      <c r="C818" s="1" t="s">
        <v>9028</v>
      </c>
      <c r="D818" s="3" t="str">
        <f ca="1">IFERROR(__xludf.DUMMYFUNCTION("PROPER(REGEXEXTRACT(B2344, ""(?:https?:\/\/)?(?:www\.)?([a-zA-Z0-9-]+)\.""))"),"Skyscanner")</f>
        <v>Skyscanner</v>
      </c>
      <c r="E818" s="1" t="s">
        <v>9029</v>
      </c>
      <c r="F818" s="1">
        <v>15.018509999999999</v>
      </c>
      <c r="G818" s="1">
        <v>120.06477</v>
      </c>
      <c r="H818" s="1" t="s">
        <v>8535</v>
      </c>
      <c r="I818" s="1" t="s">
        <v>41</v>
      </c>
      <c r="J818" s="1">
        <f>IF(K818="URBAN",1,IF(K818="SUBURBAN",2,IF(K818="RURAL",3,"")))</f>
        <v>3</v>
      </c>
      <c r="K818" s="1" t="s">
        <v>541</v>
      </c>
      <c r="L818" s="18">
        <v>46082</v>
      </c>
      <c r="M818" s="49">
        <v>0.60416666666666663</v>
      </c>
      <c r="N818" s="18">
        <v>46083</v>
      </c>
      <c r="O818" s="56">
        <v>0.5</v>
      </c>
      <c r="P818" s="31" t="str">
        <f>TEXT($L818, "dddd")</f>
        <v>Sunday</v>
      </c>
      <c r="Q818" s="39" t="s">
        <v>111</v>
      </c>
      <c r="R818" s="39">
        <v>700</v>
      </c>
      <c r="S818" s="1" t="str">
        <f>IF(OR(MONTH(L818)=12, MONTH(L818)&lt;=5), "Dry Season", "Wet Season")</f>
        <v>Dry Season</v>
      </c>
      <c r="T818" s="1">
        <v>1</v>
      </c>
      <c r="U818" s="1">
        <v>0</v>
      </c>
      <c r="V818" s="1">
        <v>0</v>
      </c>
      <c r="W818" s="2">
        <f>IF(ISNUMBER(SEARCH("N/A", X818)), 0, 1)</f>
        <v>0</v>
      </c>
      <c r="X818" s="1" t="s">
        <v>44</v>
      </c>
      <c r="Y818" s="1"/>
      <c r="Z818" s="1"/>
      <c r="AA818" s="11" cm="1">
        <f t="array" ref="AA818">IF(ISBLANK(Y818), 0, VINCentyInvDistance(F818,G818,Y818,Z818))</f>
        <v>0</v>
      </c>
      <c r="AB818" s="1">
        <v>0</v>
      </c>
      <c r="AC818" s="1">
        <v>4</v>
      </c>
      <c r="AD818" s="1">
        <v>4.2</v>
      </c>
      <c r="AE818" s="1">
        <v>14</v>
      </c>
      <c r="AF818" s="1">
        <v>1</v>
      </c>
      <c r="AG818" s="1" t="s">
        <v>8539</v>
      </c>
      <c r="AH818" s="1" t="s">
        <v>8540</v>
      </c>
      <c r="AI818" s="1" t="str">
        <f>TRIM(MID(SUBSTITUTE($H818,",",REPT(" ",200)),(LEN($H818)-LEN(SUBSTITUTE($H818,",",""))-2)*200+1,200))</f>
        <v>Central Luzon</v>
      </c>
      <c r="AJ818" s="1" t="s">
        <v>55</v>
      </c>
      <c r="AK818" t="s">
        <v>17232</v>
      </c>
      <c r="AL818" s="2">
        <v>0</v>
      </c>
      <c r="AM818" s="1" t="s">
        <v>8541</v>
      </c>
    </row>
    <row r="819" spans="1:39" ht="12.75" customHeight="1">
      <c r="A819" s="1"/>
      <c r="B819" s="1" t="s">
        <v>9030</v>
      </c>
      <c r="C819" s="1" t="s">
        <v>9031</v>
      </c>
      <c r="D819" s="3" t="str">
        <f ca="1">IFERROR(__xludf.DUMMYFUNCTION("PROPER(REGEXEXTRACT(B2345, ""(?:https?:\/\/)?(?:www\.)?([a-zA-Z0-9-]+)\.""))"),"Google")</f>
        <v>Google</v>
      </c>
      <c r="E819" s="1" t="s">
        <v>9032</v>
      </c>
      <c r="F819" s="1">
        <v>15.123672300000001</v>
      </c>
      <c r="G819" s="1">
        <v>120.04613000000001</v>
      </c>
      <c r="H819" s="1" t="s">
        <v>9033</v>
      </c>
      <c r="I819" s="1" t="s">
        <v>41</v>
      </c>
      <c r="J819" s="1">
        <f>IF(K819="URBAN",1,IF(K819="SUBURBAN",2,IF(K819="RURAL",3,"")))</f>
        <v>3</v>
      </c>
      <c r="K819" s="1" t="s">
        <v>541</v>
      </c>
      <c r="L819" s="18">
        <v>46082</v>
      </c>
      <c r="M819" s="49">
        <v>0.625</v>
      </c>
      <c r="N819" s="18">
        <v>46083</v>
      </c>
      <c r="O819" s="56">
        <v>0.5</v>
      </c>
      <c r="P819" s="31" t="str">
        <f>TEXT($L819, "dddd")</f>
        <v>Sunday</v>
      </c>
      <c r="Q819" s="39" t="s">
        <v>111</v>
      </c>
      <c r="R819" s="39">
        <v>4500</v>
      </c>
      <c r="S819" s="1" t="str">
        <f>IF(OR(MONTH(L819)=12, MONTH(L819)&lt;=5), "Dry Season", "Wet Season")</f>
        <v>Dry Season</v>
      </c>
      <c r="T819" s="1">
        <v>1</v>
      </c>
      <c r="U819" s="1">
        <v>1</v>
      </c>
      <c r="V819" s="1">
        <v>0</v>
      </c>
      <c r="W819" s="2">
        <f>IF(ISNUMBER(SEARCH("N/A", X819)), 0, 1)</f>
        <v>0</v>
      </c>
      <c r="X819" s="1" t="s">
        <v>44</v>
      </c>
      <c r="Y819" s="1"/>
      <c r="Z819" s="1"/>
      <c r="AA819" s="11" cm="1">
        <f t="array" ref="AA819">IF(ISBLANK(Y819), 0, VINCentyInvDistance(F819,G819,Y819,Z819))</f>
        <v>0</v>
      </c>
      <c r="AB819" s="1">
        <v>0</v>
      </c>
      <c r="AC819" s="1">
        <v>0</v>
      </c>
      <c r="AD819" s="1">
        <v>0</v>
      </c>
      <c r="AE819" s="1">
        <v>774</v>
      </c>
      <c r="AF819" s="1">
        <v>1</v>
      </c>
      <c r="AG819" s="1" t="str">
        <f>TRIM(MID(SUBSTITUTE($H819,",",REPT(" ",200)),(LEN($H819)-LEN(SUBSTITUTE($H819,",",""))-3)*200+1,200))</f>
        <v>Laoag</v>
      </c>
      <c r="AH819" s="1" t="str">
        <f>TRIM(MID(SUBSTITUTE($H819,",",REPT(" ",200)),(LEN($H819)-LEN(SUBSTITUTE($H819,",",""))-3)*200+1,200))</f>
        <v>Laoag</v>
      </c>
      <c r="AI819" s="1" t="str">
        <f>TRIM(MID(SUBSTITUTE($H819,",",REPT(" ",200)),(LEN($H819)-LEN(SUBSTITUTE($H819,",",""))-2)*200+1,200))</f>
        <v>Zambales</v>
      </c>
      <c r="AJ819" s="1" t="str">
        <f>TRIM(MID(SUBSTITUTE($H819,",",REPT(" ",200)),(LEN($H819)-LEN(SUBSTITUTE($H819,",",""))-0)*200+1,200))</f>
        <v>Philippines</v>
      </c>
      <c r="AL819" s="2">
        <v>0</v>
      </c>
      <c r="AM819" s="1"/>
    </row>
    <row r="820" spans="1:39" ht="12.75" customHeight="1">
      <c r="A820" s="1"/>
      <c r="B820" s="1" t="s">
        <v>9034</v>
      </c>
      <c r="C820" s="1" t="s">
        <v>9035</v>
      </c>
      <c r="D820" s="3" t="str">
        <f ca="1">IFERROR(__xludf.DUMMYFUNCTION("PROPER(REGEXEXTRACT(B2346, ""(?:https?:\/\/)?(?:www\.)?([a-zA-Z0-9-]+)\.""))"),"Skyscanner")</f>
        <v>Skyscanner</v>
      </c>
      <c r="E820" s="1" t="s">
        <v>9036</v>
      </c>
      <c r="F820" s="1">
        <v>15.123688</v>
      </c>
      <c r="G820" s="1">
        <v>120.04615</v>
      </c>
      <c r="H820" s="1" t="s">
        <v>9033</v>
      </c>
      <c r="I820" s="1" t="s">
        <v>41</v>
      </c>
      <c r="J820" s="1">
        <f>IF(K820="URBAN",1,IF(K820="SUBURBAN",2,IF(K820="RURAL",3,"")))</f>
        <v>3</v>
      </c>
      <c r="K820" s="1" t="s">
        <v>541</v>
      </c>
      <c r="L820" s="18">
        <v>46082</v>
      </c>
      <c r="M820" s="49">
        <v>0.58333333333333337</v>
      </c>
      <c r="N820" s="18">
        <v>46083</v>
      </c>
      <c r="O820" s="56">
        <v>0.5</v>
      </c>
      <c r="P820" s="31" t="str">
        <f>TEXT($L820, "dddd")</f>
        <v>Sunday</v>
      </c>
      <c r="Q820" s="39" t="s">
        <v>111</v>
      </c>
      <c r="R820" s="39">
        <v>3538</v>
      </c>
      <c r="S820" s="1" t="str">
        <f>IF(OR(MONTH(L820)=12, MONTH(L820)&lt;=5), "Dry Season", "Wet Season")</f>
        <v>Dry Season</v>
      </c>
      <c r="T820" s="1">
        <v>1</v>
      </c>
      <c r="U820" s="1">
        <v>1</v>
      </c>
      <c r="V820" s="1">
        <v>0</v>
      </c>
      <c r="W820" s="2">
        <f>IF(ISNUMBER(SEARCH("N/A", X820)), 0, 1)</f>
        <v>0</v>
      </c>
      <c r="X820" s="1" t="s">
        <v>44</v>
      </c>
      <c r="Y820" s="1"/>
      <c r="Z820" s="1"/>
      <c r="AA820" s="11" cm="1">
        <f t="array" ref="AA820">IF(ISBLANK(Y820), 0, VINCentyInvDistance(F820,G820,Y820,Z820))</f>
        <v>0</v>
      </c>
      <c r="AB820" s="1">
        <v>0</v>
      </c>
      <c r="AC820" s="1">
        <v>9.4</v>
      </c>
      <c r="AD820" s="1">
        <v>4</v>
      </c>
      <c r="AE820" s="1">
        <v>46</v>
      </c>
      <c r="AF820" s="1">
        <v>1</v>
      </c>
      <c r="AG820" s="1" t="s">
        <v>9037</v>
      </c>
      <c r="AH820" s="1" t="s">
        <v>8540</v>
      </c>
      <c r="AI820" s="1"/>
      <c r="AJ820" s="1" t="s">
        <v>55</v>
      </c>
      <c r="AK820" t="s">
        <v>17277</v>
      </c>
      <c r="AL820" s="1">
        <v>5</v>
      </c>
      <c r="AM820" s="1" t="s">
        <v>9038</v>
      </c>
    </row>
    <row r="821" spans="1:39" ht="12.75" customHeight="1">
      <c r="A821" s="1"/>
      <c r="B821" s="1" t="s">
        <v>9039</v>
      </c>
      <c r="C821" s="1" t="s">
        <v>9040</v>
      </c>
      <c r="D821" s="3" t="str">
        <f ca="1">IFERROR(__xludf.DUMMYFUNCTION("PROPER(REGEXEXTRACT(B2347, ""(?:https?:\/\/)?(?:www\.)?([a-zA-Z0-9-]+)\.""))"),"Skyscanner")</f>
        <v>Skyscanner</v>
      </c>
      <c r="E821" s="1" t="s">
        <v>9041</v>
      </c>
      <c r="F821" s="1">
        <v>15.18622</v>
      </c>
      <c r="G821" s="1">
        <v>120.03122</v>
      </c>
      <c r="H821" s="1" t="s">
        <v>9042</v>
      </c>
      <c r="I821" s="1" t="s">
        <v>41</v>
      </c>
      <c r="J821" s="1">
        <f>IF(K821="URBAN",1,IF(K821="SUBURBAN",2,IF(K821="RURAL",3,"")))</f>
        <v>3</v>
      </c>
      <c r="K821" s="1" t="s">
        <v>541</v>
      </c>
      <c r="L821" s="18">
        <v>46082</v>
      </c>
      <c r="M821" s="49">
        <v>0.58333333333333337</v>
      </c>
      <c r="N821" s="18">
        <v>46083</v>
      </c>
      <c r="O821" s="56">
        <v>0.5</v>
      </c>
      <c r="P821" s="31" t="str">
        <f>TEXT($L821, "dddd")</f>
        <v>Sunday</v>
      </c>
      <c r="Q821" s="39" t="s">
        <v>111</v>
      </c>
      <c r="R821" s="39">
        <v>2134</v>
      </c>
      <c r="S821" s="1" t="str">
        <f>IF(OR(MONTH(L821)=12, MONTH(L821)&lt;=5), "Dry Season", "Wet Season")</f>
        <v>Dry Season</v>
      </c>
      <c r="T821" s="1">
        <v>1</v>
      </c>
      <c r="U821" s="1">
        <v>0</v>
      </c>
      <c r="V821" s="1">
        <v>0</v>
      </c>
      <c r="W821" s="2">
        <f>IF(ISNUMBER(SEARCH("N/A", X821)), 0, 1)</f>
        <v>0</v>
      </c>
      <c r="X821" s="1" t="s">
        <v>44</v>
      </c>
      <c r="Y821" s="1"/>
      <c r="Z821" s="1"/>
      <c r="AA821" s="11" cm="1">
        <f t="array" ref="AA821">IF(ISBLANK(Y821), 0, VINCentyInvDistance(F821,G821,Y821,Z821))</f>
        <v>0</v>
      </c>
      <c r="AB821" s="1">
        <v>0</v>
      </c>
      <c r="AC821" s="1">
        <v>6.8</v>
      </c>
      <c r="AD821" s="1">
        <v>3.8</v>
      </c>
      <c r="AE821" s="1">
        <v>14</v>
      </c>
      <c r="AF821" s="1">
        <v>1</v>
      </c>
      <c r="AG821" s="1" t="s">
        <v>9037</v>
      </c>
      <c r="AH821" s="1" t="s">
        <v>8540</v>
      </c>
      <c r="AI821" s="1"/>
      <c r="AJ821" s="1" t="s">
        <v>55</v>
      </c>
      <c r="AK821" t="s">
        <v>17278</v>
      </c>
      <c r="AL821" s="1">
        <v>2</v>
      </c>
      <c r="AM821" s="1" t="s">
        <v>9043</v>
      </c>
    </row>
    <row r="822" spans="1:39" ht="12.75" customHeight="1">
      <c r="A822" s="1"/>
      <c r="B822" s="1" t="s">
        <v>8536</v>
      </c>
      <c r="C822" s="1" t="s">
        <v>9044</v>
      </c>
      <c r="D822" s="3" t="str">
        <f ca="1">IFERROR(__xludf.DUMMYFUNCTION("PROPER(REGEXEXTRACT(B2348, ""(?:https?:\/\/)?(?:www\.)?([a-zA-Z0-9-]+)\.""))"),"Skyscanner")</f>
        <v>Skyscanner</v>
      </c>
      <c r="E822" s="1" t="s">
        <v>9045</v>
      </c>
      <c r="F822" s="1">
        <v>15.018509999999999</v>
      </c>
      <c r="G822" s="1">
        <v>120.06477</v>
      </c>
      <c r="H822" s="1" t="s">
        <v>8535</v>
      </c>
      <c r="I822" s="1" t="s">
        <v>41</v>
      </c>
      <c r="J822" s="1">
        <f>IF(K822="URBAN",1,IF(K822="SUBURBAN",2,IF(K822="RURAL",3,"")))</f>
        <v>3</v>
      </c>
      <c r="K822" s="1" t="s">
        <v>541</v>
      </c>
      <c r="L822" s="18">
        <v>46082</v>
      </c>
      <c r="M822" s="49">
        <v>0.60416666666666663</v>
      </c>
      <c r="N822" s="18">
        <v>46083</v>
      </c>
      <c r="O822" s="56">
        <v>0.5</v>
      </c>
      <c r="P822" s="31" t="str">
        <f>TEXT($L822, "dddd")</f>
        <v>Sunday</v>
      </c>
      <c r="Q822" s="39" t="s">
        <v>111</v>
      </c>
      <c r="R822" s="39">
        <v>726</v>
      </c>
      <c r="S822" s="1" t="str">
        <f>IF(OR(MONTH(L822)=12, MONTH(L822)&lt;=5), "Dry Season", "Wet Season")</f>
        <v>Dry Season</v>
      </c>
      <c r="T822" s="1">
        <v>1</v>
      </c>
      <c r="U822" s="1">
        <v>1</v>
      </c>
      <c r="V822" s="1">
        <v>1</v>
      </c>
      <c r="W822" s="2">
        <f>IF(ISNUMBER(SEARCH("N/A", X822)), 0, 1)</f>
        <v>0</v>
      </c>
      <c r="X822" s="1" t="s">
        <v>44</v>
      </c>
      <c r="Y822" s="1"/>
      <c r="Z822" s="1"/>
      <c r="AA822" s="11" cm="1">
        <f t="array" ref="AA822">IF(ISBLANK(Y822), 0, VINCentyInvDistance(F822,G822,Y822,Z822))</f>
        <v>0</v>
      </c>
      <c r="AB822" s="1">
        <v>0</v>
      </c>
      <c r="AC822" s="1">
        <v>4</v>
      </c>
      <c r="AD822" s="1">
        <v>5</v>
      </c>
      <c r="AE822" s="1">
        <v>14</v>
      </c>
      <c r="AF822" s="1">
        <v>1</v>
      </c>
      <c r="AG822" s="1" t="s">
        <v>8539</v>
      </c>
      <c r="AH822" s="1" t="s">
        <v>8540</v>
      </c>
      <c r="AI822" s="1" t="str">
        <f>TRIM(MID(SUBSTITUTE($H822,",",REPT(" ",200)),(LEN($H822)-LEN(SUBSTITUTE($H822,",",""))-2)*200+1,200))</f>
        <v>Central Luzon</v>
      </c>
      <c r="AJ822" s="1" t="s">
        <v>55</v>
      </c>
      <c r="AK822" t="s">
        <v>17232</v>
      </c>
      <c r="AL822" s="2">
        <v>0</v>
      </c>
      <c r="AM822" s="1" t="s">
        <v>8541</v>
      </c>
    </row>
    <row r="823" spans="1:39" ht="12.75" customHeight="1">
      <c r="A823" s="1"/>
      <c r="B823" s="1" t="s">
        <v>9046</v>
      </c>
      <c r="C823" s="1" t="s">
        <v>9047</v>
      </c>
      <c r="D823" s="3" t="str">
        <f ca="1">IFERROR(__xludf.DUMMYFUNCTION("PROPER(REGEXEXTRACT(B2349, ""(?:https?:\/\/)?(?:www\.)?([a-zA-Z0-9-]+)\.""))"),"Google")</f>
        <v>Google</v>
      </c>
      <c r="E823" s="1" t="s">
        <v>9048</v>
      </c>
      <c r="F823" s="1">
        <v>9.1259110000000003</v>
      </c>
      <c r="G823" s="1">
        <v>123.033357</v>
      </c>
      <c r="H823" s="1" t="s">
        <v>9049</v>
      </c>
      <c r="I823" s="1" t="s">
        <v>41</v>
      </c>
      <c r="J823" s="1">
        <f>IF(K823="URBAN",1,IF(K823="SUBURBAN",2,IF(K823="RURAL",3,"")))</f>
        <v>3</v>
      </c>
      <c r="K823" s="1" t="s">
        <v>541</v>
      </c>
      <c r="L823" s="18">
        <v>46082</v>
      </c>
      <c r="M823" s="49">
        <v>0.625</v>
      </c>
      <c r="N823" s="18">
        <v>46083</v>
      </c>
      <c r="O823" s="56">
        <v>0.5</v>
      </c>
      <c r="P823" s="31" t="str">
        <f>TEXT($L823, "dddd")</f>
        <v>Sunday</v>
      </c>
      <c r="Q823" s="39" t="s">
        <v>111</v>
      </c>
      <c r="R823" s="39">
        <v>1029</v>
      </c>
      <c r="S823" s="1" t="str">
        <f>IF(OR(MONTH(L823)=12, MONTH(L823)&lt;=5), "Dry Season", "Wet Season")</f>
        <v>Dry Season</v>
      </c>
      <c r="T823" s="1">
        <v>1</v>
      </c>
      <c r="U823" s="1">
        <v>1</v>
      </c>
      <c r="V823" s="1">
        <v>1</v>
      </c>
      <c r="W823" s="2">
        <f>IF(ISNUMBER(SEARCH("N/A", X823)), 0, 1)</f>
        <v>0</v>
      </c>
      <c r="X823" s="1" t="s">
        <v>44</v>
      </c>
      <c r="Y823" s="1"/>
      <c r="Z823" s="1"/>
      <c r="AA823" s="11" cm="1">
        <f t="array" ref="AA823">IF(ISBLANK(Y823), 0, VINCentyInvDistance(F823,G823,Y823,Z823))</f>
        <v>0</v>
      </c>
      <c r="AB823" s="1">
        <v>0</v>
      </c>
      <c r="AC823" s="1">
        <v>0</v>
      </c>
      <c r="AD823" s="1">
        <v>0</v>
      </c>
      <c r="AE823" s="1">
        <v>52</v>
      </c>
      <c r="AF823" s="1">
        <v>1</v>
      </c>
      <c r="AG823" s="1" t="s">
        <v>9050</v>
      </c>
      <c r="AH823" s="1" t="s">
        <v>2466</v>
      </c>
      <c r="AI823" s="1" t="str">
        <f>TRIM(MID(SUBSTITUTE($H823,",",REPT(" ",200)),(LEN($H823)-LEN(SUBSTITUTE($H823,",",""))-2)*200+1,200))</f>
        <v>Negros Oriental</v>
      </c>
      <c r="AJ823" s="1" t="s">
        <v>55</v>
      </c>
      <c r="AL823" s="2">
        <v>0</v>
      </c>
      <c r="AM823" s="1" t="s">
        <v>9051</v>
      </c>
    </row>
    <row r="824" spans="1:39" ht="12.75" customHeight="1">
      <c r="A824" s="1"/>
      <c r="B824" s="1" t="s">
        <v>9052</v>
      </c>
      <c r="C824" s="1" t="s">
        <v>9053</v>
      </c>
      <c r="D824" s="3" t="str">
        <f ca="1">IFERROR(__xludf.DUMMYFUNCTION("PROPER(REGEXEXTRACT(B2350, ""(?:https?:\/\/)?(?:www\.)?([a-zA-Z0-9-]+)\.""))"),"Google")</f>
        <v>Google</v>
      </c>
      <c r="E824" s="1" t="s">
        <v>9054</v>
      </c>
      <c r="F824" s="1">
        <v>15.289427999999999</v>
      </c>
      <c r="G824" s="1">
        <v>119.998081</v>
      </c>
      <c r="H824" s="1" t="s">
        <v>9055</v>
      </c>
      <c r="I824" s="1" t="s">
        <v>41</v>
      </c>
      <c r="J824" s="1">
        <f>IF(K824="URBAN",1,IF(K824="SUBURBAN",2,IF(K824="RURAL",3,"")))</f>
        <v>3</v>
      </c>
      <c r="K824" s="1" t="s">
        <v>541</v>
      </c>
      <c r="L824" s="18">
        <v>46082</v>
      </c>
      <c r="M824" s="49">
        <v>0.625</v>
      </c>
      <c r="N824" s="18">
        <v>46083</v>
      </c>
      <c r="O824" s="56">
        <v>0.5</v>
      </c>
      <c r="P824" s="31" t="str">
        <f>TEXT($L824, "dddd")</f>
        <v>Sunday</v>
      </c>
      <c r="Q824" s="39" t="s">
        <v>111</v>
      </c>
      <c r="R824" s="39">
        <v>3396</v>
      </c>
      <c r="S824" s="1" t="str">
        <f>IF(OR(MONTH(L824)=12, MONTH(L824)&lt;=5), "Dry Season", "Wet Season")</f>
        <v>Dry Season</v>
      </c>
      <c r="T824" s="1">
        <v>1</v>
      </c>
      <c r="U824" s="1">
        <v>0</v>
      </c>
      <c r="V824" s="1">
        <v>1</v>
      </c>
      <c r="W824" s="2">
        <f>IF(ISNUMBER(SEARCH("N/A", X824)), 0, 1)</f>
        <v>0</v>
      </c>
      <c r="X824" s="1" t="s">
        <v>44</v>
      </c>
      <c r="Y824" s="1"/>
      <c r="Z824" s="1"/>
      <c r="AA824" s="11" cm="1">
        <f t="array" ref="AA824">IF(ISBLANK(Y824), 0, VINCentyInvDistance(F824,G824,Y824,Z824))</f>
        <v>0</v>
      </c>
      <c r="AB824" s="1">
        <v>0</v>
      </c>
      <c r="AC824" s="1">
        <v>0</v>
      </c>
      <c r="AD824" s="1">
        <v>0</v>
      </c>
      <c r="AE824" s="1">
        <v>70</v>
      </c>
      <c r="AF824" s="1">
        <v>1</v>
      </c>
      <c r="AG824" s="1" t="s">
        <v>9056</v>
      </c>
      <c r="AH824" s="1" t="s">
        <v>8540</v>
      </c>
      <c r="AI824" s="1"/>
      <c r="AJ824" s="1" t="s">
        <v>55</v>
      </c>
      <c r="AL824" s="1">
        <v>5</v>
      </c>
      <c r="AM824" s="1" t="s">
        <v>9057</v>
      </c>
    </row>
    <row r="825" spans="1:39" ht="12.75" customHeight="1">
      <c r="A825" s="1"/>
      <c r="B825" s="1" t="s">
        <v>9058</v>
      </c>
      <c r="C825" s="1" t="s">
        <v>9059</v>
      </c>
      <c r="D825" s="3" t="str">
        <f ca="1">IFERROR(__xludf.DUMMYFUNCTION("PROPER(REGEXEXTRACT(B2351, ""(?:https?:\/\/)?(?:www\.)?([a-zA-Z0-9-]+)\.""))"),"Skyscanner")</f>
        <v>Skyscanner</v>
      </c>
      <c r="E825" s="1" t="s">
        <v>9060</v>
      </c>
      <c r="F825" s="1">
        <v>15.187559</v>
      </c>
      <c r="G825" s="1">
        <v>120.030643</v>
      </c>
      <c r="H825" s="1" t="s">
        <v>9042</v>
      </c>
      <c r="I825" s="1" t="s">
        <v>41</v>
      </c>
      <c r="J825" s="1">
        <f>IF(K825="URBAN",1,IF(K825="SUBURBAN",2,IF(K825="RURAL",3,"")))</f>
        <v>3</v>
      </c>
      <c r="K825" s="1" t="s">
        <v>541</v>
      </c>
      <c r="L825" s="18">
        <v>46082</v>
      </c>
      <c r="M825" s="49">
        <v>0.625</v>
      </c>
      <c r="N825" s="18">
        <v>46083</v>
      </c>
      <c r="O825" s="56">
        <v>0.5</v>
      </c>
      <c r="P825" s="31" t="str">
        <f>TEXT($L825, "dddd")</f>
        <v>Sunday</v>
      </c>
      <c r="Q825" s="39" t="s">
        <v>111</v>
      </c>
      <c r="R825" s="39">
        <v>5000</v>
      </c>
      <c r="S825" s="1" t="str">
        <f>IF(OR(MONTH(L825)=12, MONTH(L825)&lt;=5), "Dry Season", "Wet Season")</f>
        <v>Dry Season</v>
      </c>
      <c r="T825" s="1">
        <v>1</v>
      </c>
      <c r="U825" s="1">
        <v>0</v>
      </c>
      <c r="V825" s="1">
        <v>0</v>
      </c>
      <c r="W825" s="2">
        <f>IF(ISNUMBER(SEARCH("N/A", X825)), 0, 1)</f>
        <v>0</v>
      </c>
      <c r="X825" s="1" t="s">
        <v>44</v>
      </c>
      <c r="Y825" s="1"/>
      <c r="Z825" s="1"/>
      <c r="AA825" s="11" cm="1">
        <f t="array" ref="AA825">IF(ISBLANK(Y825), 0, VINCentyInvDistance(F825,G825,Y825,Z825))</f>
        <v>0</v>
      </c>
      <c r="AB825" s="1">
        <v>0</v>
      </c>
      <c r="AC825" s="1">
        <v>3</v>
      </c>
      <c r="AD825" s="1">
        <v>4.0999999999999996</v>
      </c>
      <c r="AE825" s="1">
        <v>1</v>
      </c>
      <c r="AF825" s="1">
        <v>1</v>
      </c>
      <c r="AG825" s="1" t="s">
        <v>9037</v>
      </c>
      <c r="AH825" s="1" t="s">
        <v>8540</v>
      </c>
      <c r="AI825" s="1" t="str">
        <f>TRIM(MID(SUBSTITUTE($H825,",",REPT(" ",200)),(LEN($H825)-LEN(SUBSTITUTE($H825,",",""))-2)*200+1,200))</f>
        <v>Central Luzon</v>
      </c>
      <c r="AJ825" s="1" t="s">
        <v>55</v>
      </c>
      <c r="AK825" t="s">
        <v>17279</v>
      </c>
      <c r="AL825" s="2">
        <v>0</v>
      </c>
      <c r="AM825" s="1" t="s">
        <v>9061</v>
      </c>
    </row>
    <row r="826" spans="1:39" ht="12.75" customHeight="1">
      <c r="A826" s="1"/>
      <c r="B826" s="1" t="s">
        <v>9062</v>
      </c>
      <c r="C826" s="1" t="s">
        <v>9063</v>
      </c>
      <c r="D826" s="3" t="str">
        <f ca="1">IFERROR(__xludf.DUMMYFUNCTION("PROPER(REGEXEXTRACT(B2352, ""(?:https?:\/\/)?(?:www\.)?([a-zA-Z0-9-]+)\.""))"),"Google")</f>
        <v>Google</v>
      </c>
      <c r="E826" s="1" t="s">
        <v>9064</v>
      </c>
      <c r="F826" s="1">
        <v>15.190225</v>
      </c>
      <c r="G826" s="1">
        <v>120.02966600000001</v>
      </c>
      <c r="H826" s="1" t="s">
        <v>9042</v>
      </c>
      <c r="I826" s="1" t="s">
        <v>41</v>
      </c>
      <c r="J826" s="1">
        <f>IF(K826="URBAN",1,IF(K826="SUBURBAN",2,IF(K826="RURAL",3,"")))</f>
        <v>3</v>
      </c>
      <c r="K826" s="1" t="s">
        <v>541</v>
      </c>
      <c r="L826" s="18">
        <v>46082</v>
      </c>
      <c r="M826" s="49">
        <v>0.625</v>
      </c>
      <c r="N826" s="18">
        <v>46083</v>
      </c>
      <c r="O826" s="56">
        <v>0.5</v>
      </c>
      <c r="P826" s="31" t="str">
        <f>TEXT($L826, "dddd")</f>
        <v>Sunday</v>
      </c>
      <c r="Q826" s="39" t="s">
        <v>111</v>
      </c>
      <c r="R826" s="39">
        <v>3935</v>
      </c>
      <c r="S826" s="1" t="str">
        <f>IF(OR(MONTH(L826)=12, MONTH(L826)&lt;=5), "Dry Season", "Wet Season")</f>
        <v>Dry Season</v>
      </c>
      <c r="T826" s="1">
        <v>1</v>
      </c>
      <c r="U826" s="1">
        <v>0</v>
      </c>
      <c r="V826" s="1">
        <v>0</v>
      </c>
      <c r="W826" s="2">
        <f>IF(ISNUMBER(SEARCH("N/A", X826)), 0, 1)</f>
        <v>0</v>
      </c>
      <c r="X826" s="1" t="s">
        <v>44</v>
      </c>
      <c r="Y826" s="1"/>
      <c r="Z826" s="1"/>
      <c r="AA826" s="11" cm="1">
        <f t="array" ref="AA826">IF(ISBLANK(Y826), 0, VINCentyInvDistance(F826,G826,Y826,Z826))</f>
        <v>0</v>
      </c>
      <c r="AB826" s="1">
        <v>0</v>
      </c>
      <c r="AC826" s="1">
        <v>5</v>
      </c>
      <c r="AD826" s="1">
        <v>0</v>
      </c>
      <c r="AE826" s="1">
        <v>60</v>
      </c>
      <c r="AF826" s="1">
        <v>1</v>
      </c>
      <c r="AG826" s="1" t="s">
        <v>9037</v>
      </c>
      <c r="AH826" s="1" t="s">
        <v>8540</v>
      </c>
      <c r="AI826" s="1"/>
      <c r="AJ826" s="1" t="s">
        <v>55</v>
      </c>
      <c r="AL826" s="1">
        <v>4</v>
      </c>
      <c r="AM826" s="1" t="s">
        <v>9065</v>
      </c>
    </row>
    <row r="827" spans="1:39" ht="12.75" customHeight="1">
      <c r="A827" s="1"/>
      <c r="B827" s="1" t="s">
        <v>9066</v>
      </c>
      <c r="C827" s="1" t="s">
        <v>9067</v>
      </c>
      <c r="D827" s="3" t="str">
        <f ca="1">IFERROR(__xludf.DUMMYFUNCTION("PROPER(REGEXEXTRACT(B2353, ""(?:https?:\/\/)?(?:www\.)?([a-zA-Z0-9-]+)\.""))"),"Google")</f>
        <v>Google</v>
      </c>
      <c r="E827" s="1" t="s">
        <v>9068</v>
      </c>
      <c r="F827" s="1">
        <v>15.151486999999999</v>
      </c>
      <c r="G827" s="1">
        <v>120.039036</v>
      </c>
      <c r="H827" s="1" t="s">
        <v>9069</v>
      </c>
      <c r="I827" s="1" t="s">
        <v>41</v>
      </c>
      <c r="J827" s="1">
        <f>IF(K827="URBAN",1,IF(K827="SUBURBAN",2,IF(K827="RURAL",3,"")))</f>
        <v>3</v>
      </c>
      <c r="K827" s="1" t="s">
        <v>541</v>
      </c>
      <c r="L827" s="18">
        <v>46082</v>
      </c>
      <c r="M827" s="49">
        <v>0.625</v>
      </c>
      <c r="N827" s="18">
        <v>46083</v>
      </c>
      <c r="O827" s="56">
        <v>0.5</v>
      </c>
      <c r="P827" s="31" t="str">
        <f>TEXT($L827, "dddd")</f>
        <v>Sunday</v>
      </c>
      <c r="Q827" s="39" t="s">
        <v>111</v>
      </c>
      <c r="R827" s="39">
        <v>3500</v>
      </c>
      <c r="S827" s="1" t="str">
        <f>IF(OR(MONTH(L827)=12, MONTH(L827)&lt;=5), "Dry Season", "Wet Season")</f>
        <v>Dry Season</v>
      </c>
      <c r="T827" s="1">
        <v>1</v>
      </c>
      <c r="U827" s="1">
        <v>1</v>
      </c>
      <c r="V827" s="1">
        <v>1</v>
      </c>
      <c r="W827" s="2">
        <f>IF(ISNUMBER(SEARCH("N/A", X827)), 0, 1)</f>
        <v>0</v>
      </c>
      <c r="X827" s="1" t="s">
        <v>44</v>
      </c>
      <c r="Y827" s="1"/>
      <c r="Z827" s="1"/>
      <c r="AA827" s="11" cm="1">
        <f t="array" ref="AA827">IF(ISBLANK(Y827), 0, VINCentyInvDistance(F827,G827,Y827,Z827))</f>
        <v>0</v>
      </c>
      <c r="AB827" s="1">
        <v>0</v>
      </c>
      <c r="AC827" s="1">
        <v>0</v>
      </c>
      <c r="AD827" s="1">
        <v>0</v>
      </c>
      <c r="AE827" s="1">
        <v>40</v>
      </c>
      <c r="AF827" s="1">
        <v>1</v>
      </c>
      <c r="AG827" s="1" t="s">
        <v>9037</v>
      </c>
      <c r="AH827" s="1" t="s">
        <v>8540</v>
      </c>
      <c r="AI827" s="1" t="str">
        <f>TRIM(MID(SUBSTITUTE($H827,",",REPT(" ",200)),(LEN($H827)-LEN(SUBSTITUTE($H827,",",""))-2)*200+1,200))</f>
        <v>Zambales</v>
      </c>
      <c r="AJ827" s="1" t="s">
        <v>55</v>
      </c>
      <c r="AL827" s="2">
        <v>0</v>
      </c>
      <c r="AM827" s="1" t="s">
        <v>9070</v>
      </c>
    </row>
    <row r="828" spans="1:39" ht="12.75" customHeight="1">
      <c r="A828" s="1"/>
      <c r="B828" s="1" t="s">
        <v>9071</v>
      </c>
      <c r="C828" s="1" t="s">
        <v>9072</v>
      </c>
      <c r="D828" s="3" t="str">
        <f ca="1">IFERROR(__xludf.DUMMYFUNCTION("PROPER(REGEXEXTRACT(B2354, ""(?:https?:\/\/)?(?:www\.)?([a-zA-Z0-9-]+)\.""))"),"Skyscanner")</f>
        <v>Skyscanner</v>
      </c>
      <c r="E828" s="1" t="s">
        <v>9073</v>
      </c>
      <c r="F828" s="1">
        <v>15.018525800000001</v>
      </c>
      <c r="G828" s="1">
        <v>120.0645012</v>
      </c>
      <c r="H828" s="1" t="s">
        <v>8535</v>
      </c>
      <c r="I828" s="1" t="s">
        <v>41</v>
      </c>
      <c r="J828" s="1">
        <f>IF(K828="URBAN",1,IF(K828="SUBURBAN",2,IF(K828="RURAL",3,"")))</f>
        <v>3</v>
      </c>
      <c r="K828" s="1" t="s">
        <v>541</v>
      </c>
      <c r="L828" s="18">
        <v>46082</v>
      </c>
      <c r="M828" s="49">
        <v>0.58333333333333337</v>
      </c>
      <c r="N828" s="18">
        <v>46083</v>
      </c>
      <c r="O828" s="56">
        <v>0.5</v>
      </c>
      <c r="P828" s="31" t="str">
        <f>TEXT($L828, "dddd")</f>
        <v>Sunday</v>
      </c>
      <c r="Q828" s="39" t="s">
        <v>111</v>
      </c>
      <c r="R828" s="39">
        <v>954</v>
      </c>
      <c r="S828" s="1" t="str">
        <f>IF(OR(MONTH(L828)=12, MONTH(L828)&lt;=5), "Dry Season", "Wet Season")</f>
        <v>Dry Season</v>
      </c>
      <c r="T828" s="1">
        <v>1</v>
      </c>
      <c r="U828" s="1">
        <v>0</v>
      </c>
      <c r="V828" s="1">
        <v>1</v>
      </c>
      <c r="W828" s="2">
        <f>IF(ISNUMBER(SEARCH("N/A", X828)), 0, 1)</f>
        <v>1</v>
      </c>
      <c r="X828" s="1" t="s">
        <v>9074</v>
      </c>
      <c r="Y828" s="1">
        <v>15.5387296</v>
      </c>
      <c r="Z828" s="1">
        <v>119.9491292</v>
      </c>
      <c r="AA828" s="11" cm="1">
        <f t="array" ref="AA828">IF(ISBLANK(Y828), 0, VINCentyInvDistance(F828,G828,Y828,Z828))</f>
        <v>58880.093442173711</v>
      </c>
      <c r="AB828" s="1">
        <v>0</v>
      </c>
      <c r="AC828" s="1">
        <v>0</v>
      </c>
      <c r="AD828" s="1">
        <v>0</v>
      </c>
      <c r="AE828" s="1">
        <v>56</v>
      </c>
      <c r="AF828" s="1">
        <v>1</v>
      </c>
      <c r="AG828" s="1" t="s">
        <v>9075</v>
      </c>
      <c r="AH828" s="1" t="s">
        <v>8540</v>
      </c>
      <c r="AI828" s="1" t="str">
        <f>TRIM(MID(SUBSTITUTE($H828,",",REPT(" ",200)),(LEN($H828)-LEN(SUBSTITUTE($H828,",",""))-2)*200+1,200))</f>
        <v>Central Luzon</v>
      </c>
      <c r="AJ828" s="1" t="s">
        <v>55</v>
      </c>
      <c r="AK828" t="s">
        <v>16657</v>
      </c>
      <c r="AL828" s="2">
        <v>0</v>
      </c>
      <c r="AM828" s="1"/>
    </row>
    <row r="829" spans="1:39" ht="12.75" customHeight="1">
      <c r="A829" s="1"/>
      <c r="B829" s="1" t="s">
        <v>3333</v>
      </c>
      <c r="C829" s="1" t="s">
        <v>9076</v>
      </c>
      <c r="D829" s="3" t="str">
        <f ca="1">IFERROR(__xludf.DUMMYFUNCTION("PROPER(REGEXEXTRACT(B2355, ""(?:https?:\/\/)?(?:www\.)?([a-zA-Z0-9-]+)\.""))"),"Skyscanner")</f>
        <v>Skyscanner</v>
      </c>
      <c r="E829" s="1" t="s">
        <v>9077</v>
      </c>
      <c r="F829" s="1">
        <v>10.571339999999999</v>
      </c>
      <c r="G829" s="1">
        <v>119.3064</v>
      </c>
      <c r="H829" s="1" t="s">
        <v>3336</v>
      </c>
      <c r="I829" s="1" t="s">
        <v>41</v>
      </c>
      <c r="J829" s="1">
        <f>IF(K829="URBAN",1,IF(K829="SUBURBAN",2,IF(K829="RURAL",3,"")))</f>
        <v>3</v>
      </c>
      <c r="K829" s="1" t="s">
        <v>541</v>
      </c>
      <c r="L829" s="18">
        <v>46082</v>
      </c>
      <c r="M829" s="49">
        <v>0.625</v>
      </c>
      <c r="N829" s="18">
        <v>46083</v>
      </c>
      <c r="O829" s="56">
        <v>0.5</v>
      </c>
      <c r="P829" s="31" t="str">
        <f>TEXT($L829, "dddd")</f>
        <v>Sunday</v>
      </c>
      <c r="Q829" s="39" t="s">
        <v>111</v>
      </c>
      <c r="R829" s="39">
        <v>1547</v>
      </c>
      <c r="S829" s="1" t="str">
        <f>IF(OR(MONTH(L829)=12, MONTH(L829)&lt;=5), "Dry Season", "Wet Season")</f>
        <v>Dry Season</v>
      </c>
      <c r="T829" s="1">
        <v>1</v>
      </c>
      <c r="U829" s="1">
        <v>1</v>
      </c>
      <c r="V829" s="1">
        <v>1</v>
      </c>
      <c r="W829" s="2">
        <f>IF(ISNUMBER(SEARCH("N/A", X829)), 0, 1)</f>
        <v>0</v>
      </c>
      <c r="X829" s="1" t="s">
        <v>44</v>
      </c>
      <c r="Y829" s="1"/>
      <c r="Z829" s="1"/>
      <c r="AA829" s="11" cm="1">
        <f t="array" ref="AA829">IF(ISBLANK(Y829), 0, VINCentyInvDistance(F829,G829,Y829,Z829))</f>
        <v>0</v>
      </c>
      <c r="AB829" s="1">
        <v>0</v>
      </c>
      <c r="AC829" s="1">
        <v>10</v>
      </c>
      <c r="AD829" s="1">
        <v>4.2</v>
      </c>
      <c r="AE829" s="1">
        <v>529</v>
      </c>
      <c r="AF829" s="1">
        <v>1</v>
      </c>
      <c r="AG829" s="1" t="s">
        <v>594</v>
      </c>
      <c r="AH829" s="1" t="s">
        <v>556</v>
      </c>
      <c r="AI829" s="1" t="str">
        <f>TRIM(MID(SUBSTITUTE($H829,",",REPT(" ",200)),(LEN($H829)-LEN(SUBSTITUTE($H829,",",""))-2)*200+1,200))</f>
        <v>Palawan</v>
      </c>
      <c r="AJ829" s="1" t="s">
        <v>55</v>
      </c>
      <c r="AK829" t="s">
        <v>17280</v>
      </c>
      <c r="AL829" s="2">
        <v>0</v>
      </c>
      <c r="AM829" s="1" t="s">
        <v>3337</v>
      </c>
    </row>
    <row r="830" spans="1:39" ht="12.75" customHeight="1">
      <c r="A830" s="1"/>
      <c r="B830" s="1" t="s">
        <v>9078</v>
      </c>
      <c r="C830" s="1" t="s">
        <v>9079</v>
      </c>
      <c r="D830" s="3" t="str">
        <f ca="1">IFERROR(__xludf.DUMMYFUNCTION("PROPER(REGEXEXTRACT(B2356, ""(?:https?:\/\/)?(?:www\.)?([a-zA-Z0-9-]+)\.""))"),"Skyscanner")</f>
        <v>Skyscanner</v>
      </c>
      <c r="E830" s="1" t="s">
        <v>9080</v>
      </c>
      <c r="F830" s="1">
        <v>15.044255</v>
      </c>
      <c r="G830" s="1">
        <v>120.05923199999999</v>
      </c>
      <c r="H830" s="1" t="s">
        <v>9081</v>
      </c>
      <c r="I830" s="1" t="s">
        <v>41</v>
      </c>
      <c r="J830" s="1">
        <f>IF(K830="URBAN",1,IF(K830="SUBURBAN",2,IF(K830="RURAL",3,"")))</f>
        <v>3</v>
      </c>
      <c r="K830" s="1" t="s">
        <v>541</v>
      </c>
      <c r="L830" s="18">
        <v>46082</v>
      </c>
      <c r="M830" s="49">
        <v>0.58333333333333337</v>
      </c>
      <c r="N830" s="18">
        <v>46083</v>
      </c>
      <c r="O830" s="56">
        <v>0.5</v>
      </c>
      <c r="P830" s="31" t="str">
        <f>TEXT($L830, "dddd")</f>
        <v>Sunday</v>
      </c>
      <c r="Q830" s="39" t="s">
        <v>111</v>
      </c>
      <c r="R830" s="39">
        <v>4990</v>
      </c>
      <c r="S830" s="1" t="str">
        <f>IF(OR(MONTH(L830)=12, MONTH(L830)&lt;=5), "Dry Season", "Wet Season")</f>
        <v>Dry Season</v>
      </c>
      <c r="T830" s="1">
        <v>1</v>
      </c>
      <c r="U830" s="1">
        <v>0</v>
      </c>
      <c r="V830" s="1">
        <v>1</v>
      </c>
      <c r="W830" s="2">
        <f>IF(ISNUMBER(SEARCH("N/A", X830)), 0, 1)</f>
        <v>0</v>
      </c>
      <c r="X830" s="1" t="s">
        <v>44</v>
      </c>
      <c r="Y830" s="1"/>
      <c r="Z830" s="1"/>
      <c r="AA830" s="11" cm="1">
        <f t="array" ref="AA830">IF(ISBLANK(Y830), 0, VINCentyInvDistance(F830,G830,Y830,Z830))</f>
        <v>0</v>
      </c>
      <c r="AB830" s="1">
        <v>0</v>
      </c>
      <c r="AC830" s="1">
        <v>7.8</v>
      </c>
      <c r="AD830" s="1">
        <v>3.7</v>
      </c>
      <c r="AE830" s="1">
        <v>11</v>
      </c>
      <c r="AF830" s="1">
        <v>1</v>
      </c>
      <c r="AG830" s="1" t="s">
        <v>9082</v>
      </c>
      <c r="AH830" s="1" t="s">
        <v>8540</v>
      </c>
      <c r="AI830" s="1" t="str">
        <f>TRIM(MID(SUBSTITUTE($H830,",",REPT(" ",200)),(LEN($H830)-LEN(SUBSTITUTE($H830,",",""))-2)*200+1,200))</f>
        <v>Central Luzon</v>
      </c>
      <c r="AJ830" s="1" t="s">
        <v>55</v>
      </c>
      <c r="AK830" t="s">
        <v>17281</v>
      </c>
      <c r="AL830" s="2">
        <v>0</v>
      </c>
      <c r="AM830" s="1" t="s">
        <v>9083</v>
      </c>
    </row>
    <row r="831" spans="1:39" ht="12.75" customHeight="1">
      <c r="A831" s="1"/>
      <c r="B831" s="1" t="s">
        <v>9084</v>
      </c>
      <c r="C831" s="1" t="s">
        <v>9085</v>
      </c>
      <c r="D831" s="3" t="str">
        <f ca="1">IFERROR(__xludf.DUMMYFUNCTION("PROPER(REGEXEXTRACT(B2357, ""(?:https?:\/\/)?(?:www\.)?([a-zA-Z0-9-]+)\.""))"),"Skyscanner")</f>
        <v>Skyscanner</v>
      </c>
      <c r="E831" s="1" t="s">
        <v>9086</v>
      </c>
      <c r="F831" s="1">
        <v>15.18533</v>
      </c>
      <c r="G831" s="1">
        <v>120.03136000000001</v>
      </c>
      <c r="H831" s="1" t="s">
        <v>9042</v>
      </c>
      <c r="I831" s="1" t="s">
        <v>41</v>
      </c>
      <c r="J831" s="1">
        <f>IF(K831="URBAN",1,IF(K831="SUBURBAN",2,IF(K831="RURAL",3,"")))</f>
        <v>3</v>
      </c>
      <c r="K831" s="1" t="s">
        <v>541</v>
      </c>
      <c r="L831" s="18">
        <v>46082</v>
      </c>
      <c r="M831" s="49">
        <v>0.58333333333333337</v>
      </c>
      <c r="N831" s="18">
        <v>46083</v>
      </c>
      <c r="O831" s="56">
        <v>0.58333333333333337</v>
      </c>
      <c r="P831" s="31" t="str">
        <f>TEXT($L831, "dddd")</f>
        <v>Sunday</v>
      </c>
      <c r="Q831" s="39" t="s">
        <v>111</v>
      </c>
      <c r="R831" s="39">
        <v>6916</v>
      </c>
      <c r="S831" s="1" t="str">
        <f>IF(OR(MONTH(L831)=12, MONTH(L831)&lt;=5), "Dry Season", "Wet Season")</f>
        <v>Dry Season</v>
      </c>
      <c r="T831" s="1">
        <v>1</v>
      </c>
      <c r="U831" s="1">
        <v>1</v>
      </c>
      <c r="V831" s="1">
        <v>1</v>
      </c>
      <c r="W831" s="2">
        <f>IF(ISNUMBER(SEARCH("N/A", X831)), 0, 1)</f>
        <v>0</v>
      </c>
      <c r="X831" s="1" t="s">
        <v>44</v>
      </c>
      <c r="Y831" s="1"/>
      <c r="Z831" s="1"/>
      <c r="AA831" s="11" cm="1">
        <f t="array" ref="AA831">IF(ISBLANK(Y831), 0, VINCentyInvDistance(F831,G831,Y831,Z831))</f>
        <v>0</v>
      </c>
      <c r="AB831" s="1">
        <v>0</v>
      </c>
      <c r="AC831" s="1">
        <v>0</v>
      </c>
      <c r="AD831" s="1">
        <v>0</v>
      </c>
      <c r="AE831" s="1">
        <v>46</v>
      </c>
      <c r="AF831" s="1">
        <v>1</v>
      </c>
      <c r="AG831" s="1" t="s">
        <v>9037</v>
      </c>
      <c r="AH831" s="1" t="s">
        <v>8540</v>
      </c>
      <c r="AI831" s="1"/>
      <c r="AJ831" s="1" t="s">
        <v>55</v>
      </c>
      <c r="AK831" t="s">
        <v>17282</v>
      </c>
      <c r="AL831" s="1">
        <v>3</v>
      </c>
      <c r="AM831" s="1" t="s">
        <v>9087</v>
      </c>
    </row>
    <row r="832" spans="1:39" ht="12.75" customHeight="1">
      <c r="A832" s="1"/>
      <c r="B832" s="1" t="s">
        <v>9088</v>
      </c>
      <c r="C832" s="1" t="s">
        <v>9089</v>
      </c>
      <c r="D832" s="3" t="str">
        <f ca="1">IFERROR(__xludf.DUMMYFUNCTION("PROPER(REGEXEXTRACT(B2358, ""(?:https?:\/\/)?(?:www\.)?([a-zA-Z0-9-]+)\.""))"),"Google")</f>
        <v>Google</v>
      </c>
      <c r="E832" s="1" t="s">
        <v>9090</v>
      </c>
      <c r="F832" s="1">
        <v>15.1675802</v>
      </c>
      <c r="G832" s="1">
        <v>120.039305</v>
      </c>
      <c r="H832" s="1" t="s">
        <v>9091</v>
      </c>
      <c r="I832" s="1" t="s">
        <v>41</v>
      </c>
      <c r="J832" s="1">
        <f>IF(K832="URBAN",1,IF(K832="SUBURBAN",2,IF(K832="RURAL",3,"")))</f>
        <v>3</v>
      </c>
      <c r="K832" s="1" t="s">
        <v>541</v>
      </c>
      <c r="L832" s="18">
        <v>46082</v>
      </c>
      <c r="M832" s="49">
        <v>0.625</v>
      </c>
      <c r="N832" s="18">
        <v>46083</v>
      </c>
      <c r="O832" s="56">
        <v>0.5</v>
      </c>
      <c r="P832" s="31" t="str">
        <f>TEXT($L832, "dddd")</f>
        <v>Sunday</v>
      </c>
      <c r="Q832" s="39" t="s">
        <v>111</v>
      </c>
      <c r="R832" s="39">
        <v>6288</v>
      </c>
      <c r="S832" s="1" t="str">
        <f>IF(OR(MONTH(L832)=12, MONTH(L832)&lt;=5), "Dry Season", "Wet Season")</f>
        <v>Dry Season</v>
      </c>
      <c r="T832" s="1">
        <v>1</v>
      </c>
      <c r="U832" s="1">
        <v>1</v>
      </c>
      <c r="V832" s="1">
        <v>0</v>
      </c>
      <c r="W832" s="2">
        <f>IF(ISNUMBER(SEARCH("N/A", X832)), 0, 1)</f>
        <v>0</v>
      </c>
      <c r="X832" s="1" t="s">
        <v>44</v>
      </c>
      <c r="Y832" s="1"/>
      <c r="Z832" s="1"/>
      <c r="AA832" s="11" cm="1">
        <f t="array" ref="AA832">IF(ISBLANK(Y832), 0, VINCentyInvDistance(F832,G832,Y832,Z832))</f>
        <v>0</v>
      </c>
      <c r="AB832" s="1">
        <v>0</v>
      </c>
      <c r="AC832" s="1">
        <v>0</v>
      </c>
      <c r="AD832" s="1">
        <v>0</v>
      </c>
      <c r="AE832" s="1">
        <v>21</v>
      </c>
      <c r="AF832" s="1">
        <v>1</v>
      </c>
      <c r="AG832" s="1" t="str">
        <f>TRIM(MID(SUBSTITUTE($H832,",",REPT(" ",200)),(LEN($H832)-LEN(SUBSTITUTE($H832,",",""))-4)*200+1,200))</f>
        <v>San Isidro</v>
      </c>
      <c r="AH832" s="1" t="str">
        <f>TRIM(MID(SUBSTITUTE($H832,",",REPT(" ",200)),(LEN($H832)-LEN(SUBSTITUTE($H832,",",""))-3)*200+1,200))</f>
        <v>Zambales</v>
      </c>
      <c r="AI832" s="1" t="str">
        <f>TRIM(MID(SUBSTITUTE($H832,",",REPT(" ",200)),(LEN($H832)-LEN(SUBSTITUTE($H832,",",""))-2)*200+1,200))</f>
        <v>Central Luzon</v>
      </c>
      <c r="AJ832" s="1" t="str">
        <f>TRIM(MID(SUBSTITUTE($H832,",",REPT(" ",200)),(LEN($H832)-LEN(SUBSTITUTE($H832,",",""))-0)*200+1,200))</f>
        <v>Philippines</v>
      </c>
      <c r="AL832" s="2">
        <v>0</v>
      </c>
      <c r="AM832" s="1"/>
    </row>
    <row r="833" spans="1:39" ht="12.75" customHeight="1">
      <c r="A833" s="1"/>
      <c r="B833" s="1" t="s">
        <v>9092</v>
      </c>
      <c r="C833" s="1" t="s">
        <v>9093</v>
      </c>
      <c r="D833" s="3" t="str">
        <f ca="1">IFERROR(__xludf.DUMMYFUNCTION("PROPER(REGEXEXTRACT(B2359, ""(?:https?:\/\/)?(?:www\.)?([a-zA-Z0-9-]+)\.""))"),"Google")</f>
        <v>Google</v>
      </c>
      <c r="E833" s="1" t="s">
        <v>9094</v>
      </c>
      <c r="F833" s="1">
        <v>15.167759999999999</v>
      </c>
      <c r="G833" s="1">
        <v>120.038</v>
      </c>
      <c r="H833" s="1" t="s">
        <v>9091</v>
      </c>
      <c r="I833" s="1" t="s">
        <v>41</v>
      </c>
      <c r="J833" s="1">
        <f>IF(K833="URBAN",1,IF(K833="SUBURBAN",2,IF(K833="RURAL",3,"")))</f>
        <v>3</v>
      </c>
      <c r="K833" s="1" t="s">
        <v>541</v>
      </c>
      <c r="L833" s="18">
        <v>46082</v>
      </c>
      <c r="M833" s="49">
        <v>0.625</v>
      </c>
      <c r="N833" s="18">
        <v>46083</v>
      </c>
      <c r="O833" s="56">
        <v>0.5</v>
      </c>
      <c r="P833" s="31" t="str">
        <f>TEXT($L833, "dddd")</f>
        <v>Sunday</v>
      </c>
      <c r="Q833" s="39" t="s">
        <v>111</v>
      </c>
      <c r="R833" s="39">
        <v>2243</v>
      </c>
      <c r="S833" s="1" t="str">
        <f>IF(OR(MONTH(L833)=12, MONTH(L833)&lt;=5), "Dry Season", "Wet Season")</f>
        <v>Dry Season</v>
      </c>
      <c r="T833" s="1">
        <v>1</v>
      </c>
      <c r="U833" s="1">
        <v>0</v>
      </c>
      <c r="V833" s="1">
        <v>0</v>
      </c>
      <c r="W833" s="2">
        <f>IF(ISNUMBER(SEARCH("N/A", X833)), 0, 1)</f>
        <v>0</v>
      </c>
      <c r="X833" s="1" t="s">
        <v>44</v>
      </c>
      <c r="Y833" s="1"/>
      <c r="Z833" s="1"/>
      <c r="AA833" s="11" cm="1">
        <f t="array" ref="AA833">IF(ISBLANK(Y833), 0, VINCentyInvDistance(F833,G833,Y833,Z833))</f>
        <v>0</v>
      </c>
      <c r="AB833" s="1">
        <v>0</v>
      </c>
      <c r="AC833" s="1">
        <v>0</v>
      </c>
      <c r="AD833" s="1">
        <v>0</v>
      </c>
      <c r="AE833" s="1">
        <v>16</v>
      </c>
      <c r="AF833" s="1">
        <v>1</v>
      </c>
      <c r="AG833" s="1" t="s">
        <v>9037</v>
      </c>
      <c r="AH833" s="1" t="s">
        <v>8540</v>
      </c>
      <c r="AI833" s="1" t="str">
        <f>TRIM(MID(SUBSTITUTE($H833,",",REPT(" ",200)),(LEN($H833)-LEN(SUBSTITUTE($H833,",",""))-2)*200+1,200))</f>
        <v>Central Luzon</v>
      </c>
      <c r="AJ833" s="1" t="s">
        <v>55</v>
      </c>
      <c r="AL833" s="2">
        <v>0</v>
      </c>
      <c r="AM833" s="1" t="s">
        <v>9095</v>
      </c>
    </row>
    <row r="834" spans="1:39" ht="12.75" customHeight="1">
      <c r="A834" s="1"/>
      <c r="B834" s="1" t="s">
        <v>1071</v>
      </c>
      <c r="C834" s="1" t="s">
        <v>9096</v>
      </c>
      <c r="D834" s="3" t="str">
        <f ca="1">IFERROR(__xludf.DUMMYFUNCTION("PROPER(REGEXEXTRACT(B2360, ""(?:https?:\/\/)?(?:www\.)?([a-zA-Z0-9-]+)\.""))"),"Skyscanner")</f>
        <v>Skyscanner</v>
      </c>
      <c r="E834" s="1" t="s">
        <v>9097</v>
      </c>
      <c r="F834" s="1">
        <v>17.570533000000001</v>
      </c>
      <c r="G834" s="1">
        <v>120.388806</v>
      </c>
      <c r="H834" s="1" t="s">
        <v>1074</v>
      </c>
      <c r="I834" s="1" t="s">
        <v>41</v>
      </c>
      <c r="J834" s="1">
        <f>IF(K834="URBAN",1,IF(K834="SUBURBAN",2,IF(K834="RURAL",3,"")))</f>
        <v>3</v>
      </c>
      <c r="K834" s="1" t="s">
        <v>541</v>
      </c>
      <c r="L834" s="18">
        <v>46082</v>
      </c>
      <c r="M834" s="49">
        <v>0.58333333333333337</v>
      </c>
      <c r="N834" s="18">
        <v>46083</v>
      </c>
      <c r="O834" s="56">
        <v>0.5</v>
      </c>
      <c r="P834" s="31" t="str">
        <f>TEXT($L834, "dddd")</f>
        <v>Sunday</v>
      </c>
      <c r="Q834" s="39" t="s">
        <v>111</v>
      </c>
      <c r="R834" s="39">
        <v>1600</v>
      </c>
      <c r="S834" s="1" t="str">
        <f>IF(OR(MONTH(L834)=12, MONTH(L834)&lt;=5), "Dry Season", "Wet Season")</f>
        <v>Dry Season</v>
      </c>
      <c r="T834" s="1">
        <v>1</v>
      </c>
      <c r="U834" s="1">
        <v>0</v>
      </c>
      <c r="V834" s="1">
        <v>1</v>
      </c>
      <c r="W834" s="2">
        <f>IF(ISNUMBER(SEARCH("N/A", X834)), 0, 1)</f>
        <v>0</v>
      </c>
      <c r="X834" s="1" t="s">
        <v>44</v>
      </c>
      <c r="Y834" s="1"/>
      <c r="Z834" s="1"/>
      <c r="AA834" s="11" cm="1">
        <f t="array" ref="AA834">IF(ISBLANK(Y834), 0, VINCentyInvDistance(F834,G834,Y834,Z834))</f>
        <v>0</v>
      </c>
      <c r="AB834" s="1">
        <v>0</v>
      </c>
      <c r="AC834" s="1">
        <v>10</v>
      </c>
      <c r="AD834" s="1">
        <v>4.2</v>
      </c>
      <c r="AE834" s="1">
        <v>100</v>
      </c>
      <c r="AF834" s="1">
        <v>1</v>
      </c>
      <c r="AG834" s="1" t="s">
        <v>582</v>
      </c>
      <c r="AH834" s="1" t="s">
        <v>495</v>
      </c>
      <c r="AI834" s="1"/>
      <c r="AJ834" s="1" t="s">
        <v>55</v>
      </c>
      <c r="AK834" t="s">
        <v>16988</v>
      </c>
      <c r="AL834" s="1">
        <v>4</v>
      </c>
      <c r="AM834" s="1" t="s">
        <v>1075</v>
      </c>
    </row>
    <row r="835" spans="1:39" ht="12.75" customHeight="1">
      <c r="A835" s="1"/>
      <c r="B835" s="1" t="s">
        <v>9098</v>
      </c>
      <c r="C835" s="1" t="s">
        <v>9099</v>
      </c>
      <c r="D835" s="3" t="str">
        <f ca="1">IFERROR(__xludf.DUMMYFUNCTION("PROPER(REGEXEXTRACT(B2361, ""(?:https?:\/\/)?(?:www\.)?([a-zA-Z0-9-]+)\.""))"),"Google")</f>
        <v>Google</v>
      </c>
      <c r="E835" s="1" t="s">
        <v>9100</v>
      </c>
      <c r="F835" s="1">
        <v>15.04949</v>
      </c>
      <c r="G835" s="1">
        <v>120.05998</v>
      </c>
      <c r="H835" s="1" t="s">
        <v>9101</v>
      </c>
      <c r="I835" s="1" t="s">
        <v>41</v>
      </c>
      <c r="J835" s="1">
        <f>IF(K835="URBAN",1,IF(K835="SUBURBAN",2,IF(K835="RURAL",3,"")))</f>
        <v>3</v>
      </c>
      <c r="K835" s="1" t="s">
        <v>541</v>
      </c>
      <c r="L835" s="18">
        <v>46082</v>
      </c>
      <c r="M835" s="49">
        <v>0.625</v>
      </c>
      <c r="N835" s="18">
        <v>46083</v>
      </c>
      <c r="O835" s="56">
        <v>0.5</v>
      </c>
      <c r="P835" s="31" t="str">
        <f>TEXT($L835, "dddd")</f>
        <v>Sunday</v>
      </c>
      <c r="Q835" s="39" t="s">
        <v>111</v>
      </c>
      <c r="R835" s="39">
        <v>2250</v>
      </c>
      <c r="S835" s="1" t="str">
        <f>IF(OR(MONTH(L835)=12, MONTH(L835)&lt;=5), "Dry Season", "Wet Season")</f>
        <v>Dry Season</v>
      </c>
      <c r="T835" s="1">
        <v>1</v>
      </c>
      <c r="U835" s="1">
        <v>0</v>
      </c>
      <c r="V835" s="1">
        <v>1</v>
      </c>
      <c r="W835" s="2">
        <f>IF(ISNUMBER(SEARCH("N/A", X835)), 0, 1)</f>
        <v>0</v>
      </c>
      <c r="X835" s="1" t="s">
        <v>44</v>
      </c>
      <c r="Y835" s="1"/>
      <c r="Z835" s="1"/>
      <c r="AA835" s="11" cm="1">
        <f t="array" ref="AA835">IF(ISBLANK(Y835), 0, VINCentyInvDistance(F835,G835,Y835,Z835))</f>
        <v>0</v>
      </c>
      <c r="AB835" s="1">
        <v>0</v>
      </c>
      <c r="AC835" s="1">
        <v>0</v>
      </c>
      <c r="AD835" s="1">
        <v>0</v>
      </c>
      <c r="AE835" s="1">
        <v>4</v>
      </c>
      <c r="AF835" s="1">
        <v>1</v>
      </c>
      <c r="AG835" s="1" t="s">
        <v>9082</v>
      </c>
      <c r="AH835" s="1" t="s">
        <v>8540</v>
      </c>
      <c r="AI835" s="1" t="str">
        <f>TRIM(MID(SUBSTITUTE($H835,",",REPT(" ",200)),(LEN($H835)-LEN(SUBSTITUTE($H835,",",""))-2)*200+1,200))</f>
        <v>Central Luzon</v>
      </c>
      <c r="AJ835" s="1" t="s">
        <v>55</v>
      </c>
      <c r="AL835" s="2">
        <v>0</v>
      </c>
      <c r="AM835" s="1" t="s">
        <v>9102</v>
      </c>
    </row>
    <row r="836" spans="1:39" ht="12.75" customHeight="1">
      <c r="A836" s="1"/>
      <c r="B836" s="1" t="s">
        <v>9103</v>
      </c>
      <c r="C836" s="1" t="s">
        <v>9104</v>
      </c>
      <c r="D836" s="3" t="str">
        <f ca="1">IFERROR(__xludf.DUMMYFUNCTION("PROPER(REGEXEXTRACT(B2362, ""(?:https?:\/\/)?(?:www\.)?([a-zA-Z0-9-]+)\.""))"),"Google")</f>
        <v>Google</v>
      </c>
      <c r="E836" s="1" t="s">
        <v>9105</v>
      </c>
      <c r="F836" s="1">
        <v>15.1145307</v>
      </c>
      <c r="G836" s="1">
        <v>120.0491305</v>
      </c>
      <c r="H836" s="1" t="s">
        <v>9033</v>
      </c>
      <c r="I836" s="1" t="s">
        <v>41</v>
      </c>
      <c r="J836" s="1">
        <f>IF(K836="URBAN",1,IF(K836="SUBURBAN",2,IF(K836="RURAL",3,"")))</f>
        <v>3</v>
      </c>
      <c r="K836" s="1" t="s">
        <v>541</v>
      </c>
      <c r="L836" s="18">
        <v>46082</v>
      </c>
      <c r="M836" s="49">
        <v>0.625</v>
      </c>
      <c r="N836" s="18">
        <v>46083</v>
      </c>
      <c r="O836" s="56">
        <v>0.5</v>
      </c>
      <c r="P836" s="31" t="str">
        <f>TEXT($L836, "dddd")</f>
        <v>Sunday</v>
      </c>
      <c r="Q836" s="39" t="s">
        <v>111</v>
      </c>
      <c r="R836" s="39">
        <v>6300</v>
      </c>
      <c r="S836" s="1" t="str">
        <f>IF(OR(MONTH(L836)=12, MONTH(L836)&lt;=5), "Dry Season", "Wet Season")</f>
        <v>Dry Season</v>
      </c>
      <c r="T836" s="1">
        <v>1</v>
      </c>
      <c r="U836" s="1">
        <v>1</v>
      </c>
      <c r="V836" s="1">
        <v>0</v>
      </c>
      <c r="W836" s="2">
        <f>IF(ISNUMBER(SEARCH("N/A", X836)), 0, 1)</f>
        <v>0</v>
      </c>
      <c r="X836" s="1" t="s">
        <v>44</v>
      </c>
      <c r="Y836" s="1"/>
      <c r="Z836" s="1"/>
      <c r="AA836" s="11" cm="1">
        <f t="array" ref="AA836">IF(ISBLANK(Y836), 0, VINCentyInvDistance(F836,G836,Y836,Z836))</f>
        <v>0</v>
      </c>
      <c r="AB836" s="1">
        <v>0</v>
      </c>
      <c r="AC836" s="1">
        <v>0</v>
      </c>
      <c r="AD836" s="1">
        <v>0</v>
      </c>
      <c r="AE836" s="1">
        <v>86</v>
      </c>
      <c r="AF836" s="1">
        <v>1</v>
      </c>
      <c r="AG836" s="1" t="s">
        <v>588</v>
      </c>
      <c r="AH836" s="1" t="s">
        <v>8540</v>
      </c>
      <c r="AI836" s="1" t="str">
        <f>TRIM(MID(SUBSTITUTE($H836,",",REPT(" ",200)),(LEN($H836)-LEN(SUBSTITUTE($H836,",",""))-2)*200+1,200))</f>
        <v>Zambales</v>
      </c>
      <c r="AJ836" s="1" t="str">
        <f>TRIM(MID(SUBSTITUTE($H836,",",REPT(" ",200)),(LEN($H836)-LEN(SUBSTITUTE($H836,",",""))-0)*200+1,200))</f>
        <v>Philippines</v>
      </c>
      <c r="AL836" s="2">
        <v>0</v>
      </c>
      <c r="AM836" s="1"/>
    </row>
    <row r="837" spans="1:39" ht="12.75" customHeight="1">
      <c r="A837" s="1"/>
      <c r="B837" s="1" t="s">
        <v>9110</v>
      </c>
      <c r="C837" s="1" t="s">
        <v>9111</v>
      </c>
      <c r="D837" s="3" t="str">
        <f ca="1">IFERROR(__xludf.DUMMYFUNCTION("PROPER(REGEXEXTRACT(B2364, ""(?:https?:\/\/)?(?:www\.)?([a-zA-Z0-9-]+)\.""))"),"Skyscanner")</f>
        <v>Skyscanner</v>
      </c>
      <c r="E837" s="1" t="s">
        <v>9112</v>
      </c>
      <c r="F837" s="1">
        <v>15.04604</v>
      </c>
      <c r="G837" s="1">
        <v>120.05861</v>
      </c>
      <c r="H837" s="1" t="s">
        <v>9113</v>
      </c>
      <c r="I837" s="1" t="s">
        <v>41</v>
      </c>
      <c r="J837" s="1">
        <f>IF(K837="URBAN",1,IF(K837="SUBURBAN",2,IF(K837="RURAL",3,"")))</f>
        <v>3</v>
      </c>
      <c r="K837" s="1" t="s">
        <v>541</v>
      </c>
      <c r="L837" s="18">
        <v>46082</v>
      </c>
      <c r="M837" s="49">
        <v>0.54166666666666663</v>
      </c>
      <c r="N837" s="18">
        <v>46083</v>
      </c>
      <c r="O837" s="56">
        <v>0.45833333333333331</v>
      </c>
      <c r="P837" s="31" t="str">
        <f>TEXT($L837, "dddd")</f>
        <v>Sunday</v>
      </c>
      <c r="Q837" s="39" t="s">
        <v>111</v>
      </c>
      <c r="R837" s="39">
        <v>7806</v>
      </c>
      <c r="S837" s="1" t="str">
        <f>IF(OR(MONTH(L837)=12, MONTH(L837)&lt;=5), "Dry Season", "Wet Season")</f>
        <v>Dry Season</v>
      </c>
      <c r="T837" s="1">
        <v>1</v>
      </c>
      <c r="U837" s="1">
        <v>1</v>
      </c>
      <c r="V837" s="1">
        <v>0</v>
      </c>
      <c r="W837" s="2">
        <f>IF(ISNUMBER(SEARCH("N/A", X837)), 0, 1)</f>
        <v>0</v>
      </c>
      <c r="X837" s="1" t="s">
        <v>44</v>
      </c>
      <c r="Y837" s="1"/>
      <c r="Z837" s="1"/>
      <c r="AA837" s="11" cm="1">
        <f t="array" ref="AA837">IF(ISBLANK(Y837), 0, VINCentyInvDistance(F837,G837,Y837,Z837))</f>
        <v>0</v>
      </c>
      <c r="AB837" s="1">
        <v>0</v>
      </c>
      <c r="AC837" s="1">
        <v>0</v>
      </c>
      <c r="AD837" s="1">
        <v>0</v>
      </c>
      <c r="AE837" s="1">
        <v>342</v>
      </c>
      <c r="AF837" s="1">
        <v>1</v>
      </c>
      <c r="AG837" s="1" t="s">
        <v>9082</v>
      </c>
      <c r="AH837" s="1" t="s">
        <v>8540</v>
      </c>
      <c r="AI837" s="1" t="str">
        <f>TRIM(MID(SUBSTITUTE($H837,",",REPT(" ",200)),(LEN($H837)-LEN(SUBSTITUTE($H837,",",""))-2)*200+1,200))</f>
        <v>Central Luzon</v>
      </c>
      <c r="AJ837" s="1" t="s">
        <v>55</v>
      </c>
      <c r="AK837" t="s">
        <v>17284</v>
      </c>
      <c r="AL837" s="2">
        <v>0</v>
      </c>
      <c r="AM837" s="1" t="s">
        <v>9114</v>
      </c>
    </row>
    <row r="838" spans="1:39" ht="12.75" customHeight="1">
      <c r="A838" s="1"/>
      <c r="B838" s="1" t="s">
        <v>9115</v>
      </c>
      <c r="C838" s="1" t="s">
        <v>9116</v>
      </c>
      <c r="D838" s="3" t="str">
        <f ca="1">IFERROR(__xludf.DUMMYFUNCTION("PROPER(REGEXEXTRACT(B2365, ""(?:https?:\/\/)?(?:www\.)?([a-zA-Z0-9-]+)\.""))"),"Google")</f>
        <v>Google</v>
      </c>
      <c r="E838" s="1" t="s">
        <v>9117</v>
      </c>
      <c r="F838" s="1">
        <v>14.09451</v>
      </c>
      <c r="G838" s="1">
        <v>121.36498</v>
      </c>
      <c r="H838" s="1" t="s">
        <v>9118</v>
      </c>
      <c r="I838" s="1" t="s">
        <v>41</v>
      </c>
      <c r="J838" s="1">
        <f>IF(K838="URBAN",1,IF(K838="SUBURBAN",2,IF(K838="RURAL",3,"")))</f>
        <v>3</v>
      </c>
      <c r="K838" s="1" t="s">
        <v>541</v>
      </c>
      <c r="L838" s="18">
        <v>46082</v>
      </c>
      <c r="M838" s="49">
        <v>0.625</v>
      </c>
      <c r="N838" s="18">
        <v>46083</v>
      </c>
      <c r="O838" s="56">
        <v>0.5</v>
      </c>
      <c r="P838" s="31" t="str">
        <f>TEXT($L838, "dddd")</f>
        <v>Sunday</v>
      </c>
      <c r="Q838" s="39" t="s">
        <v>111</v>
      </c>
      <c r="R838" s="39">
        <v>2886</v>
      </c>
      <c r="S838" s="1" t="str">
        <f>IF(OR(MONTH(L838)=12, MONTH(L838)&lt;=5), "Dry Season", "Wet Season")</f>
        <v>Dry Season</v>
      </c>
      <c r="T838" s="1">
        <v>1</v>
      </c>
      <c r="U838" s="1">
        <v>1</v>
      </c>
      <c r="V838" s="1">
        <v>0</v>
      </c>
      <c r="W838" s="2">
        <f>IF(ISNUMBER(SEARCH("N/A", X838)), 0, 1)</f>
        <v>0</v>
      </c>
      <c r="X838" s="1" t="s">
        <v>44</v>
      </c>
      <c r="Y838" s="1"/>
      <c r="Z838" s="1"/>
      <c r="AA838" s="11" cm="1">
        <f t="array" ref="AA838">IF(ISBLANK(Y838), 0, VINCentyInvDistance(F838,G838,Y838,Z838))</f>
        <v>0</v>
      </c>
      <c r="AB838" s="1">
        <v>0</v>
      </c>
      <c r="AC838" s="1">
        <v>9.1999999999999993</v>
      </c>
      <c r="AD838" s="1">
        <v>0</v>
      </c>
      <c r="AE838" s="1">
        <v>208</v>
      </c>
      <c r="AF838" s="1">
        <v>1</v>
      </c>
      <c r="AG838" s="1" t="s">
        <v>9119</v>
      </c>
      <c r="AH838" s="1" t="s">
        <v>143</v>
      </c>
      <c r="AI838" s="1"/>
      <c r="AJ838" s="1" t="s">
        <v>55</v>
      </c>
      <c r="AL838" s="1">
        <v>3</v>
      </c>
      <c r="AM838" s="1" t="s">
        <v>9120</v>
      </c>
    </row>
    <row r="839" spans="1:39" ht="12.75" customHeight="1">
      <c r="A839" s="1"/>
      <c r="B839" s="1" t="s">
        <v>9121</v>
      </c>
      <c r="C839" s="1" t="s">
        <v>9122</v>
      </c>
      <c r="D839" s="3" t="str">
        <f ca="1">IFERROR(__xludf.DUMMYFUNCTION("PROPER(REGEXEXTRACT(B2366, ""(?:https?:\/\/)?(?:www\.)?([a-zA-Z0-9-]+)\.""))"),"Google")</f>
        <v>Google</v>
      </c>
      <c r="E839" s="1" t="s">
        <v>9123</v>
      </c>
      <c r="F839" s="1">
        <v>14.9483494</v>
      </c>
      <c r="G839" s="1">
        <v>120.0581428</v>
      </c>
      <c r="H839" s="1" t="s">
        <v>9124</v>
      </c>
      <c r="I839" s="1" t="s">
        <v>41</v>
      </c>
      <c r="J839" s="1">
        <f>IF(K839="URBAN",1,IF(K839="SUBURBAN",2,IF(K839="RURAL",3,"")))</f>
        <v>3</v>
      </c>
      <c r="K839" s="1" t="s">
        <v>541</v>
      </c>
      <c r="L839" s="18">
        <v>46082</v>
      </c>
      <c r="M839" s="49">
        <v>0.625</v>
      </c>
      <c r="N839" s="18">
        <v>46083</v>
      </c>
      <c r="O839" s="56">
        <v>0.5</v>
      </c>
      <c r="P839" s="31" t="str">
        <f>TEXT($L839, "dddd")</f>
        <v>Sunday</v>
      </c>
      <c r="Q839" s="39" t="s">
        <v>111</v>
      </c>
      <c r="R839" s="39">
        <v>1800</v>
      </c>
      <c r="S839" s="1" t="str">
        <f>IF(OR(MONTH(L839)=12, MONTH(L839)&lt;=5), "Dry Season", "Wet Season")</f>
        <v>Dry Season</v>
      </c>
      <c r="T839" s="1">
        <v>1</v>
      </c>
      <c r="U839" s="1">
        <v>0</v>
      </c>
      <c r="V839" s="1">
        <v>0</v>
      </c>
      <c r="W839" s="2">
        <f>IF(ISNUMBER(SEARCH("N/A", X839)), 0, 1)</f>
        <v>0</v>
      </c>
      <c r="X839" s="1" t="s">
        <v>44</v>
      </c>
      <c r="Y839" s="1"/>
      <c r="Z839" s="1"/>
      <c r="AA839" s="11" cm="1">
        <f t="array" ref="AA839">IF(ISBLANK(Y839), 0, VINCentyInvDistance(F839,G839,Y839,Z839))</f>
        <v>0</v>
      </c>
      <c r="AB839" s="1">
        <v>0</v>
      </c>
      <c r="AC839" s="1">
        <v>0</v>
      </c>
      <c r="AD839" s="1">
        <v>0</v>
      </c>
      <c r="AE839" s="1">
        <v>249</v>
      </c>
      <c r="AF839" s="1">
        <v>1</v>
      </c>
      <c r="AG839" s="1" t="str">
        <f>TRIM(MID(SUBSTITUTE($H839,",",REPT(" ",200)),(LEN($H839)-LEN(SUBSTITUTE($H839,",",""))-4)*200+1,200))</f>
        <v>San Miguel</v>
      </c>
      <c r="AH839" s="1" t="str">
        <f>TRIM(MID(SUBSTITUTE($H839,",",REPT(" ",200)),(LEN($H839)-LEN(SUBSTITUTE($H839,",",""))-3)*200+1,200))</f>
        <v>Zambales</v>
      </c>
      <c r="AI839" s="1" t="str">
        <f>TRIM(MID(SUBSTITUTE($H839,",",REPT(" ",200)),(LEN($H839)-LEN(SUBSTITUTE($H839,",",""))-2)*200+1,200))</f>
        <v>Central Luzon</v>
      </c>
      <c r="AJ839" s="1" t="str">
        <f>TRIM(MID(SUBSTITUTE($H839,",",REPT(" ",200)),(LEN($H839)-LEN(SUBSTITUTE($H839,",",""))-0)*200+1,200))</f>
        <v>Philippines</v>
      </c>
      <c r="AL839" s="2">
        <v>0</v>
      </c>
      <c r="AM839" s="1"/>
    </row>
    <row r="840" spans="1:39" ht="12.75" customHeight="1">
      <c r="A840" s="1"/>
      <c r="B840" s="1" t="s">
        <v>9125</v>
      </c>
      <c r="C840" s="1" t="s">
        <v>9126</v>
      </c>
      <c r="D840" s="3" t="str">
        <f ca="1">IFERROR(__xludf.DUMMYFUNCTION("PROPER(REGEXEXTRACT(B2367, ""(?:https?:\/\/)?(?:www\.)?([a-zA-Z0-9-]+)\.""))"),"Skyscanner")</f>
        <v>Skyscanner</v>
      </c>
      <c r="E840" s="1" t="s">
        <v>9127</v>
      </c>
      <c r="F840" s="1">
        <v>12.040402</v>
      </c>
      <c r="G840" s="1">
        <v>120.315445</v>
      </c>
      <c r="H840" s="1" t="s">
        <v>9128</v>
      </c>
      <c r="I840" s="1" t="s">
        <v>41</v>
      </c>
      <c r="J840" s="1">
        <f>IF(K840="URBAN",1,IF(K840="SUBURBAN",2,IF(K840="RURAL",3,"")))</f>
        <v>3</v>
      </c>
      <c r="K840" s="1" t="s">
        <v>541</v>
      </c>
      <c r="L840" s="18">
        <v>46082</v>
      </c>
      <c r="M840" s="49">
        <v>0.54166666666666663</v>
      </c>
      <c r="N840" s="18">
        <v>46083</v>
      </c>
      <c r="O840" s="56">
        <v>0.45833333333333331</v>
      </c>
      <c r="P840" s="31" t="str">
        <f>TEXT($L840, "dddd")</f>
        <v>Sunday</v>
      </c>
      <c r="Q840" s="39" t="s">
        <v>111</v>
      </c>
      <c r="R840" s="39">
        <v>1125</v>
      </c>
      <c r="S840" s="1" t="str">
        <f>IF(OR(MONTH(L840)=12, MONTH(L840)&lt;=5), "Dry Season", "Wet Season")</f>
        <v>Dry Season</v>
      </c>
      <c r="T840" s="1">
        <v>1</v>
      </c>
      <c r="U840" s="1">
        <v>0</v>
      </c>
      <c r="V840" s="1">
        <v>1</v>
      </c>
      <c r="W840" s="2">
        <f>IF(ISNUMBER(SEARCH("N/A", X840)), 0, 1)</f>
        <v>0</v>
      </c>
      <c r="X840" s="1" t="s">
        <v>44</v>
      </c>
      <c r="Y840" s="1"/>
      <c r="Z840" s="1"/>
      <c r="AA840" s="11" cm="1">
        <f t="array" ref="AA840">IF(ISBLANK(Y840), 0, VINCentyInvDistance(F840,G840,Y840,Z840))</f>
        <v>0</v>
      </c>
      <c r="AB840" s="1">
        <v>1</v>
      </c>
      <c r="AC840" s="1">
        <v>7</v>
      </c>
      <c r="AD840" s="1">
        <v>4.0999999999999996</v>
      </c>
      <c r="AE840" s="1">
        <v>15</v>
      </c>
      <c r="AF840" s="1">
        <v>1</v>
      </c>
      <c r="AG840" s="1" t="s">
        <v>3284</v>
      </c>
      <c r="AH840" s="1" t="s">
        <v>1597</v>
      </c>
      <c r="AI840" s="1"/>
      <c r="AJ840" s="1" t="s">
        <v>55</v>
      </c>
      <c r="AK840" t="s">
        <v>17285</v>
      </c>
      <c r="AL840" s="1">
        <v>2</v>
      </c>
      <c r="AM840" s="1" t="s">
        <v>9129</v>
      </c>
    </row>
    <row r="841" spans="1:39" ht="12.75" customHeight="1">
      <c r="A841" s="1"/>
      <c r="B841" s="1" t="s">
        <v>9130</v>
      </c>
      <c r="C841" s="1" t="s">
        <v>9131</v>
      </c>
      <c r="D841" s="3" t="str">
        <f ca="1">IFERROR(__xludf.DUMMYFUNCTION("PROPER(REGEXEXTRACT(B2368, ""(?:https?:\/\/)?(?:www\.)?([a-zA-Z0-9-]+)\.""))"),"Skyscanner")</f>
        <v>Skyscanner</v>
      </c>
      <c r="E841" s="1" t="s">
        <v>9132</v>
      </c>
      <c r="F841" s="1">
        <v>14.990421</v>
      </c>
      <c r="G841" s="1">
        <v>120.117656</v>
      </c>
      <c r="H841" s="1" t="s">
        <v>9133</v>
      </c>
      <c r="I841" s="1" t="s">
        <v>41</v>
      </c>
      <c r="J841" s="1">
        <f>IF(K841="URBAN",1,IF(K841="SUBURBAN",2,IF(K841="RURAL",3,"")))</f>
        <v>3</v>
      </c>
      <c r="K841" s="1" t="s">
        <v>541</v>
      </c>
      <c r="L841" s="18">
        <v>46082</v>
      </c>
      <c r="M841" s="49">
        <v>0.58333333333333337</v>
      </c>
      <c r="N841" s="18">
        <v>46083</v>
      </c>
      <c r="O841" s="56">
        <v>0.5</v>
      </c>
      <c r="P841" s="31" t="str">
        <f>TEXT($L841, "dddd")</f>
        <v>Sunday</v>
      </c>
      <c r="Q841" s="39" t="s">
        <v>111</v>
      </c>
      <c r="R841" s="39">
        <v>1814</v>
      </c>
      <c r="S841" s="1" t="str">
        <f>IF(OR(MONTH(L841)=12, MONTH(L841)&lt;=5), "Dry Season", "Wet Season")</f>
        <v>Dry Season</v>
      </c>
      <c r="T841" s="1">
        <v>1</v>
      </c>
      <c r="U841" s="1">
        <v>1</v>
      </c>
      <c r="V841" s="1">
        <v>1</v>
      </c>
      <c r="W841" s="2">
        <f>IF(ISNUMBER(SEARCH("N/A", X841)), 0, 1)</f>
        <v>0</v>
      </c>
      <c r="X841" s="1" t="s">
        <v>44</v>
      </c>
      <c r="Y841" s="1"/>
      <c r="Z841" s="1"/>
      <c r="AA841" s="11" cm="1">
        <f t="array" ref="AA841">IF(ISBLANK(Y841), 0, VINCentyInvDistance(F841,G841,Y841,Z841))</f>
        <v>0</v>
      </c>
      <c r="AB841" s="1">
        <v>0</v>
      </c>
      <c r="AC841" s="1">
        <v>9.4</v>
      </c>
      <c r="AD841" s="1">
        <v>4.2</v>
      </c>
      <c r="AE841" s="1">
        <v>6</v>
      </c>
      <c r="AF841" s="1">
        <v>1</v>
      </c>
      <c r="AG841" s="1" t="s">
        <v>8539</v>
      </c>
      <c r="AH841" s="1" t="s">
        <v>8540</v>
      </c>
      <c r="AI841" s="1"/>
      <c r="AJ841" s="1" t="s">
        <v>55</v>
      </c>
      <c r="AK841" t="s">
        <v>17286</v>
      </c>
      <c r="AL841" s="1">
        <v>2</v>
      </c>
      <c r="AM841" s="1" t="s">
        <v>9134</v>
      </c>
    </row>
    <row r="842" spans="1:39" ht="12.75" customHeight="1">
      <c r="A842" s="1"/>
      <c r="B842" s="1" t="s">
        <v>9135</v>
      </c>
      <c r="C842" s="1" t="s">
        <v>9136</v>
      </c>
      <c r="D842" s="3" t="str">
        <f ca="1">IFERROR(__xludf.DUMMYFUNCTION("PROPER(REGEXEXTRACT(B2369, ""(?:https?:\/\/)?(?:www\.)?([a-zA-Z0-9-]+)\.""))"),"Google")</f>
        <v>Google</v>
      </c>
      <c r="E842" s="1" t="s">
        <v>9137</v>
      </c>
      <c r="F842" s="1">
        <v>15.217324400000001</v>
      </c>
      <c r="G842" s="1">
        <v>120.01955150000001</v>
      </c>
      <c r="H842" s="1" t="s">
        <v>9138</v>
      </c>
      <c r="I842" s="1" t="s">
        <v>41</v>
      </c>
      <c r="J842" s="1">
        <f>IF(K842="URBAN",1,IF(K842="SUBURBAN",2,IF(K842="RURAL",3,"")))</f>
        <v>3</v>
      </c>
      <c r="K842" s="1" t="s">
        <v>541</v>
      </c>
      <c r="L842" s="18">
        <v>46082</v>
      </c>
      <c r="M842" s="49">
        <v>0.625</v>
      </c>
      <c r="N842" s="18">
        <v>46083</v>
      </c>
      <c r="O842" s="56">
        <v>0.5</v>
      </c>
      <c r="P842" s="31" t="str">
        <f>TEXT($L842, "dddd")</f>
        <v>Sunday</v>
      </c>
      <c r="Q842" s="39" t="s">
        <v>111</v>
      </c>
      <c r="R842" s="39">
        <v>4387</v>
      </c>
      <c r="S842" s="1" t="str">
        <f>IF(OR(MONTH(L842)=12, MONTH(L842)&lt;=5), "Dry Season", "Wet Season")</f>
        <v>Dry Season</v>
      </c>
      <c r="T842" s="1">
        <v>1</v>
      </c>
      <c r="U842" s="1">
        <v>0</v>
      </c>
      <c r="V842" s="1">
        <v>1</v>
      </c>
      <c r="W842" s="2">
        <f>IF(ISNUMBER(SEARCH("N/A", X842)), 0, 1)</f>
        <v>0</v>
      </c>
      <c r="X842" s="1" t="s">
        <v>44</v>
      </c>
      <c r="Y842" s="1"/>
      <c r="Z842" s="1"/>
      <c r="AA842" s="11" cm="1">
        <f t="array" ref="AA842">IF(ISBLANK(Y842), 0, VINCentyInvDistance(F842,G842,Y842,Z842))</f>
        <v>0</v>
      </c>
      <c r="AB842" s="1">
        <v>0</v>
      </c>
      <c r="AC842" s="1">
        <v>0</v>
      </c>
      <c r="AD842" s="1">
        <v>0</v>
      </c>
      <c r="AE842" s="1">
        <v>7</v>
      </c>
      <c r="AF842" s="1">
        <v>1</v>
      </c>
      <c r="AG842" s="1" t="str">
        <f>TRIM(MID(SUBSTITUTE($H842,",",REPT(" ",200)),(LEN($H842)-LEN(SUBSTITUTE($H842,",",""))-4)*200+1,200))</f>
        <v>Panan</v>
      </c>
      <c r="AH842" s="1" t="str">
        <f>TRIM(MID(SUBSTITUTE($H842,",",REPT(" ",200)),(LEN($H842)-LEN(SUBSTITUTE($H842,",",""))-3)*200+1,200))</f>
        <v>Zambales</v>
      </c>
      <c r="AI842" s="1" t="str">
        <f>TRIM(MID(SUBSTITUTE($H842,",",REPT(" ",200)),(LEN($H842)-LEN(SUBSTITUTE($H842,",",""))-2)*200+1,200))</f>
        <v>Central Luzon</v>
      </c>
      <c r="AJ842" s="1" t="str">
        <f>TRIM(MID(SUBSTITUTE($H842,",",REPT(" ",200)),(LEN($H842)-LEN(SUBSTITUTE($H842,",",""))-0)*200+1,200))</f>
        <v>Philippines</v>
      </c>
      <c r="AL842" s="2">
        <v>0</v>
      </c>
      <c r="AM842" s="1"/>
    </row>
    <row r="843" spans="1:39" ht="12.75" customHeight="1">
      <c r="A843" s="1"/>
      <c r="B843" s="1" t="s">
        <v>9139</v>
      </c>
      <c r="C843" s="1" t="s">
        <v>9140</v>
      </c>
      <c r="D843" s="3" t="str">
        <f ca="1">IFERROR(__xludf.DUMMYFUNCTION("PROPER(REGEXEXTRACT(B2370, ""(?:https?:\/\/)?(?:www\.)?([a-zA-Z0-9-]+)\.""))"),"Google")</f>
        <v>Google</v>
      </c>
      <c r="E843" s="1" t="s">
        <v>9141</v>
      </c>
      <c r="F843" s="1">
        <v>15.009051299999999</v>
      </c>
      <c r="G843" s="1">
        <v>120.0651702</v>
      </c>
      <c r="H843" s="1" t="s">
        <v>9142</v>
      </c>
      <c r="I843" s="1" t="s">
        <v>41</v>
      </c>
      <c r="J843" s="1">
        <f>IF(K843="URBAN",1,IF(K843="SUBURBAN",2,IF(K843="RURAL",3,"")))</f>
        <v>3</v>
      </c>
      <c r="K843" s="1" t="s">
        <v>541</v>
      </c>
      <c r="L843" s="18">
        <v>46082</v>
      </c>
      <c r="M843" s="49">
        <v>0.625</v>
      </c>
      <c r="N843" s="18">
        <v>46083</v>
      </c>
      <c r="O843" s="56">
        <v>0.5</v>
      </c>
      <c r="P843" s="31" t="str">
        <f>TEXT($L843, "dddd")</f>
        <v>Sunday</v>
      </c>
      <c r="Q843" s="39" t="s">
        <v>111</v>
      </c>
      <c r="R843" s="39">
        <v>2150</v>
      </c>
      <c r="S843" s="1" t="str">
        <f>IF(OR(MONTH(L843)=12, MONTH(L843)&lt;=5), "Dry Season", "Wet Season")</f>
        <v>Dry Season</v>
      </c>
      <c r="T843" s="1">
        <v>1</v>
      </c>
      <c r="U843" s="1">
        <v>1</v>
      </c>
      <c r="V843" s="1">
        <v>1</v>
      </c>
      <c r="W843" s="2">
        <f>IF(ISNUMBER(SEARCH("N/A", X843)), 0, 1)</f>
        <v>0</v>
      </c>
      <c r="X843" s="1" t="s">
        <v>44</v>
      </c>
      <c r="Y843" s="1"/>
      <c r="Z843" s="1"/>
      <c r="AA843" s="11" cm="1">
        <f t="array" ref="AA843">IF(ISBLANK(Y843), 0, VINCentyInvDistance(F843,G843,Y843,Z843))</f>
        <v>0</v>
      </c>
      <c r="AB843" s="1">
        <v>0</v>
      </c>
      <c r="AC843" s="1">
        <v>0</v>
      </c>
      <c r="AD843" s="1">
        <v>0</v>
      </c>
      <c r="AE843" s="1">
        <v>146</v>
      </c>
      <c r="AF843" s="1">
        <v>1</v>
      </c>
      <c r="AG843" s="1" t="str">
        <f>TRIM(MID(SUBSTITUTE($H843,",",REPT(" ",200)),(LEN($H843)-LEN(SUBSTITUTE($H843,",",""))-4)*200+1,200))</f>
        <v>La Paz</v>
      </c>
      <c r="AH843" s="1" t="str">
        <f>TRIM(MID(SUBSTITUTE($H843,",",REPT(" ",200)),(LEN($H843)-LEN(SUBSTITUTE($H843,",",""))-3)*200+1,200))</f>
        <v>Zambales</v>
      </c>
      <c r="AI843" s="1" t="str">
        <f>TRIM(MID(SUBSTITUTE($H843,",",REPT(" ",200)),(LEN($H843)-LEN(SUBSTITUTE($H843,",",""))-2)*200+1,200))</f>
        <v>Central Luzon</v>
      </c>
      <c r="AJ843" s="1" t="str">
        <f>TRIM(MID(SUBSTITUTE($H843,",",REPT(" ",200)),(LEN($H843)-LEN(SUBSTITUTE($H843,",",""))-0)*200+1,200))</f>
        <v>Philippines</v>
      </c>
      <c r="AL843" s="2">
        <v>0</v>
      </c>
      <c r="AM843" s="1"/>
    </row>
    <row r="844" spans="1:39" ht="12.75" customHeight="1">
      <c r="A844" s="1"/>
      <c r="B844" s="1" t="s">
        <v>9147</v>
      </c>
      <c r="C844" s="1" t="s">
        <v>9148</v>
      </c>
      <c r="D844" s="3" t="str">
        <f ca="1">IFERROR(__xludf.DUMMYFUNCTION("PROPER(REGEXEXTRACT(B2372, ""(?:https?:\/\/)?(?:www\.)?([a-zA-Z0-9-]+)\.""))"),"Google")</f>
        <v>Google</v>
      </c>
      <c r="E844" s="1" t="s">
        <v>9149</v>
      </c>
      <c r="F844" s="1">
        <v>15.332979999999999</v>
      </c>
      <c r="G844" s="1">
        <v>119.97575999999999</v>
      </c>
      <c r="H844" s="1" t="s">
        <v>9150</v>
      </c>
      <c r="I844" s="1" t="s">
        <v>41</v>
      </c>
      <c r="J844" s="1">
        <f>IF(K844="URBAN",1,IF(K844="SUBURBAN",2,IF(K844="RURAL",3,"")))</f>
        <v>3</v>
      </c>
      <c r="K844" s="1" t="s">
        <v>541</v>
      </c>
      <c r="L844" s="18">
        <v>46082</v>
      </c>
      <c r="M844" s="49">
        <v>0.625</v>
      </c>
      <c r="N844" s="18">
        <v>46083</v>
      </c>
      <c r="O844" s="56">
        <v>0.5</v>
      </c>
      <c r="P844" s="31" t="str">
        <f>TEXT($L844, "dddd")</f>
        <v>Sunday</v>
      </c>
      <c r="Q844" s="39" t="s">
        <v>111</v>
      </c>
      <c r="R844" s="39">
        <v>10.8</v>
      </c>
      <c r="S844" s="1" t="str">
        <f>IF(OR(MONTH(L844)=12, MONTH(L844)&lt;=5), "Dry Season", "Wet Season")</f>
        <v>Dry Season</v>
      </c>
      <c r="T844" s="1">
        <v>1</v>
      </c>
      <c r="U844" s="1">
        <v>0</v>
      </c>
      <c r="V844" s="1">
        <v>0</v>
      </c>
      <c r="W844" s="2">
        <f>IF(ISNUMBER(SEARCH("N/A", X844)), 0, 1)</f>
        <v>0</v>
      </c>
      <c r="X844" s="1" t="s">
        <v>44</v>
      </c>
      <c r="Y844" s="1"/>
      <c r="Z844" s="1"/>
      <c r="AA844" s="11" cm="1">
        <f t="array" ref="AA844">IF(ISBLANK(Y844), 0, VINCentyInvDistance(F844,G844,Y844,Z844))</f>
        <v>0</v>
      </c>
      <c r="AB844" s="1">
        <v>0</v>
      </c>
      <c r="AC844" s="1">
        <v>5.4</v>
      </c>
      <c r="AD844" s="1">
        <v>0</v>
      </c>
      <c r="AE844" s="1">
        <v>44</v>
      </c>
      <c r="AF844" s="1">
        <v>1</v>
      </c>
      <c r="AG844" s="1" t="s">
        <v>9151</v>
      </c>
      <c r="AH844" s="1" t="s">
        <v>8540</v>
      </c>
      <c r="AI844" s="1"/>
      <c r="AJ844" s="1" t="s">
        <v>55</v>
      </c>
      <c r="AL844" s="1">
        <v>1</v>
      </c>
      <c r="AM844" s="1" t="s">
        <v>9152</v>
      </c>
    </row>
    <row r="845" spans="1:39" ht="12.75" customHeight="1">
      <c r="A845" s="1"/>
      <c r="B845" s="1" t="s">
        <v>9153</v>
      </c>
      <c r="C845" s="1" t="s">
        <v>9154</v>
      </c>
      <c r="D845" s="3" t="str">
        <f ca="1">IFERROR(__xludf.DUMMYFUNCTION("PROPER(REGEXEXTRACT(B2373, ""(?:https?:\/\/)?(?:www\.)?([a-zA-Z0-9-]+)\.""))"),"Google")</f>
        <v>Google</v>
      </c>
      <c r="E845" s="1" t="s">
        <v>9155</v>
      </c>
      <c r="F845" s="1">
        <v>15.2292118</v>
      </c>
      <c r="G845" s="1">
        <v>120.01382340000001</v>
      </c>
      <c r="H845" s="1" t="s">
        <v>9156</v>
      </c>
      <c r="I845" s="1" t="s">
        <v>41</v>
      </c>
      <c r="J845" s="1">
        <f>IF(K845="URBAN",1,IF(K845="SUBURBAN",2,IF(K845="RURAL",3,"")))</f>
        <v>3</v>
      </c>
      <c r="K845" s="1" t="s">
        <v>541</v>
      </c>
      <c r="L845" s="18">
        <v>46082</v>
      </c>
      <c r="M845" s="49">
        <v>0.625</v>
      </c>
      <c r="N845" s="18">
        <v>46083</v>
      </c>
      <c r="O845" s="56">
        <v>0.5</v>
      </c>
      <c r="P845" s="31" t="str">
        <f>TEXT($L845, "dddd")</f>
        <v>Sunday</v>
      </c>
      <c r="Q845" s="39" t="s">
        <v>111</v>
      </c>
      <c r="R845" s="39">
        <v>12000</v>
      </c>
      <c r="S845" s="1" t="str">
        <f>IF(OR(MONTH(L845)=12, MONTH(L845)&lt;=5), "Dry Season", "Wet Season")</f>
        <v>Dry Season</v>
      </c>
      <c r="T845" s="1">
        <v>1</v>
      </c>
      <c r="U845" s="1">
        <v>1</v>
      </c>
      <c r="V845" s="1">
        <v>1</v>
      </c>
      <c r="W845" s="2">
        <f>IF(ISNUMBER(SEARCH("N/A", X845)), 0, 1)</f>
        <v>0</v>
      </c>
      <c r="X845" s="1" t="s">
        <v>44</v>
      </c>
      <c r="Y845" s="1"/>
      <c r="Z845" s="1"/>
      <c r="AA845" s="11" cm="1">
        <f t="array" ref="AA845">IF(ISBLANK(Y845), 0, VINCentyInvDistance(F845,G845,Y845,Z845))</f>
        <v>0</v>
      </c>
      <c r="AB845" s="1">
        <v>0</v>
      </c>
      <c r="AC845" s="1">
        <v>0</v>
      </c>
      <c r="AD845" s="1">
        <v>0</v>
      </c>
      <c r="AE845" s="1">
        <v>9</v>
      </c>
      <c r="AF845" s="1">
        <v>1</v>
      </c>
      <c r="AG845" s="1" t="str">
        <f>TRIM(MID(SUBSTITUTE($H845,",",REPT(" ",200)),(LEN($H845)-LEN(SUBSTITUTE($H845,",",""))-4)*200+1,200))</f>
        <v>Binoclutan</v>
      </c>
      <c r="AH845" s="1" t="str">
        <f>TRIM(MID(SUBSTITUTE($H845,",",REPT(" ",200)),(LEN($H845)-LEN(SUBSTITUTE($H845,",",""))-3)*200+1,200))</f>
        <v>Zambales</v>
      </c>
      <c r="AI845" s="1" t="str">
        <f>TRIM(MID(SUBSTITUTE($H845,",",REPT(" ",200)),(LEN($H845)-LEN(SUBSTITUTE($H845,",",""))-2)*200+1,200))</f>
        <v>Central Luzon</v>
      </c>
      <c r="AJ845" s="1" t="str">
        <f>TRIM(MID(SUBSTITUTE($H845,",",REPT(" ",200)),(LEN($H845)-LEN(SUBSTITUTE($H845,",",""))-0)*200+1,200))</f>
        <v>Philippines</v>
      </c>
      <c r="AL845" s="2">
        <v>0</v>
      </c>
      <c r="AM845" s="1"/>
    </row>
    <row r="846" spans="1:39" ht="12.75" customHeight="1">
      <c r="A846" s="1"/>
      <c r="B846" s="1" t="s">
        <v>9157</v>
      </c>
      <c r="C846" s="1" t="s">
        <v>9158</v>
      </c>
      <c r="D846" s="3" t="str">
        <f ca="1">IFERROR(__xludf.DUMMYFUNCTION("PROPER(REGEXEXTRACT(B2374, ""(?:https?:\/\/)?(?:www\.)?([a-zA-Z0-9-]+)\.""))"),"Google")</f>
        <v>Google</v>
      </c>
      <c r="E846" s="1" t="s">
        <v>9159</v>
      </c>
      <c r="F846" s="1">
        <v>15.078590200000001</v>
      </c>
      <c r="G846" s="1">
        <v>120.05912170000001</v>
      </c>
      <c r="H846" s="1" t="s">
        <v>9160</v>
      </c>
      <c r="I846" s="1" t="s">
        <v>41</v>
      </c>
      <c r="J846" s="1">
        <f>IF(K846="URBAN",1,IF(K846="SUBURBAN",2,IF(K846="RURAL",3,"")))</f>
        <v>3</v>
      </c>
      <c r="K846" s="1" t="s">
        <v>541</v>
      </c>
      <c r="L846" s="18">
        <v>46082</v>
      </c>
      <c r="M846" s="49">
        <v>0.625</v>
      </c>
      <c r="N846" s="18">
        <v>46083</v>
      </c>
      <c r="O846" s="56">
        <v>0.5</v>
      </c>
      <c r="P846" s="31" t="str">
        <f>TEXT($L846, "dddd")</f>
        <v>Sunday</v>
      </c>
      <c r="Q846" s="39" t="s">
        <v>111</v>
      </c>
      <c r="R846" s="39">
        <v>6622</v>
      </c>
      <c r="S846" s="1" t="str">
        <f>IF(OR(MONTH(L846)=12, MONTH(L846)&lt;=5), "Dry Season", "Wet Season")</f>
        <v>Dry Season</v>
      </c>
      <c r="T846" s="1">
        <v>1</v>
      </c>
      <c r="U846" s="1">
        <v>0</v>
      </c>
      <c r="V846" s="1">
        <v>1</v>
      </c>
      <c r="W846" s="2">
        <f>IF(ISNUMBER(SEARCH("N/A", X846)), 0, 1)</f>
        <v>0</v>
      </c>
      <c r="X846" s="1" t="s">
        <v>44</v>
      </c>
      <c r="Y846" s="1"/>
      <c r="Z846" s="1"/>
      <c r="AA846" s="11" cm="1">
        <f t="array" ref="AA846">IF(ISBLANK(Y846), 0, VINCentyInvDistance(F846,G846,Y846,Z846))</f>
        <v>0</v>
      </c>
      <c r="AB846" s="1">
        <v>0</v>
      </c>
      <c r="AC846" s="1">
        <v>0</v>
      </c>
      <c r="AD846" s="1">
        <v>0</v>
      </c>
      <c r="AE846" s="1">
        <v>32</v>
      </c>
      <c r="AF846" s="1">
        <v>1</v>
      </c>
      <c r="AG846" s="1" t="str">
        <f>TRIM(MID(SUBSTITUTE($H846,",",REPT(" ",200)),(LEN($H846)-LEN(SUBSTITUTE($H846,",",""))-4)*200+1,200))</f>
        <v>San Felipe</v>
      </c>
      <c r="AH846" s="1" t="str">
        <f>TRIM(MID(SUBSTITUTE($H846,",",REPT(" ",200)),(LEN($H846)-LEN(SUBSTITUTE($H846,",",""))-3)*200+1,200))</f>
        <v>Zambales</v>
      </c>
      <c r="AI846" s="1" t="str">
        <f>TRIM(MID(SUBSTITUTE($H846,",",REPT(" ",200)),(LEN($H846)-LEN(SUBSTITUTE($H846,",",""))-2)*200+1,200))</f>
        <v>Central Luzon</v>
      </c>
      <c r="AJ846" s="1" t="str">
        <f>TRIM(MID(SUBSTITUTE($H846,",",REPT(" ",200)),(LEN($H846)-LEN(SUBSTITUTE($H846,",",""))-0)*200+1,200))</f>
        <v>Philippines</v>
      </c>
      <c r="AL846" s="2">
        <v>0</v>
      </c>
      <c r="AM846" s="1"/>
    </row>
    <row r="847" spans="1:39" ht="12.75" customHeight="1">
      <c r="A847" s="1"/>
      <c r="B847" s="1" t="s">
        <v>9161</v>
      </c>
      <c r="C847" s="1" t="s">
        <v>9162</v>
      </c>
      <c r="D847" s="3" t="str">
        <f ca="1">IFERROR(__xludf.DUMMYFUNCTION("PROPER(REGEXEXTRACT(B2375, ""(?:https?:\/\/)?(?:www\.)?([a-zA-Z0-9-]+)\.""))"),"Skyscanner")</f>
        <v>Skyscanner</v>
      </c>
      <c r="E847" s="1" t="s">
        <v>9163</v>
      </c>
      <c r="F847" s="1">
        <v>15.0761</v>
      </c>
      <c r="G847" s="1">
        <v>120.0587</v>
      </c>
      <c r="H847" s="1" t="s">
        <v>9164</v>
      </c>
      <c r="I847" s="1" t="s">
        <v>41</v>
      </c>
      <c r="J847" s="1">
        <f>IF(K847="URBAN",1,IF(K847="SUBURBAN",2,IF(K847="RURAL",3,"")))</f>
        <v>3</v>
      </c>
      <c r="K847" s="1" t="s">
        <v>541</v>
      </c>
      <c r="L847" s="18">
        <v>46082</v>
      </c>
      <c r="M847" s="49">
        <v>0.58333333333333337</v>
      </c>
      <c r="N847" s="18">
        <v>46083</v>
      </c>
      <c r="O847" s="56">
        <v>0.45833333333333331</v>
      </c>
      <c r="P847" s="31" t="str">
        <f>TEXT($L847, "dddd")</f>
        <v>Sunday</v>
      </c>
      <c r="Q847" s="39" t="s">
        <v>111</v>
      </c>
      <c r="R847" s="39">
        <v>1645</v>
      </c>
      <c r="S847" s="1" t="str">
        <f>IF(OR(MONTH(L847)=12, MONTH(L847)&lt;=5), "Dry Season", "Wet Season")</f>
        <v>Dry Season</v>
      </c>
      <c r="T847" s="1">
        <v>1</v>
      </c>
      <c r="U847" s="1">
        <v>0</v>
      </c>
      <c r="V847" s="1">
        <v>1</v>
      </c>
      <c r="W847" s="2">
        <f>IF(ISNUMBER(SEARCH("N/A", X847)), 0, 1)</f>
        <v>0</v>
      </c>
      <c r="X847" s="1" t="s">
        <v>44</v>
      </c>
      <c r="Y847" s="1"/>
      <c r="Z847" s="1"/>
      <c r="AA847" s="11" cm="1">
        <f t="array" ref="AA847">IF(ISBLANK(Y847), 0, VINCentyInvDistance(F847,G847,Y847,Z847))</f>
        <v>0</v>
      </c>
      <c r="AB847" s="1">
        <v>0</v>
      </c>
      <c r="AC847" s="1">
        <v>10</v>
      </c>
      <c r="AD847" s="1">
        <v>3.8</v>
      </c>
      <c r="AE847" s="1">
        <v>17</v>
      </c>
      <c r="AF847" s="1">
        <v>1</v>
      </c>
      <c r="AG847" s="1" t="s">
        <v>9165</v>
      </c>
      <c r="AH847" s="1" t="s">
        <v>8540</v>
      </c>
      <c r="AI847" s="1" t="str">
        <f>TRIM(MID(SUBSTITUTE($H847,",",REPT(" ",200)),(LEN($H847)-LEN(SUBSTITUTE($H847,",",""))-2)*200+1,200))</f>
        <v>Central Luzon</v>
      </c>
      <c r="AJ847" s="1" t="s">
        <v>55</v>
      </c>
      <c r="AK847" t="s">
        <v>17288</v>
      </c>
      <c r="AL847" s="2">
        <v>0</v>
      </c>
      <c r="AM847" s="1" t="s">
        <v>9166</v>
      </c>
    </row>
    <row r="848" spans="1:39" ht="12.75" customHeight="1">
      <c r="A848" s="1"/>
      <c r="B848" s="1" t="s">
        <v>9167</v>
      </c>
      <c r="C848" s="1" t="s">
        <v>9168</v>
      </c>
      <c r="D848" s="3" t="str">
        <f ca="1">IFERROR(__xludf.DUMMYFUNCTION("PROPER(REGEXEXTRACT(B2376, ""(?:https?:\/\/)?(?:www\.)?([a-zA-Z0-9-]+)\.""))"),"Google")</f>
        <v>Google</v>
      </c>
      <c r="E848" s="1" t="s">
        <v>9169</v>
      </c>
      <c r="F848" s="1">
        <v>15.0474654</v>
      </c>
      <c r="G848" s="1">
        <v>120.05864010000001</v>
      </c>
      <c r="H848" s="1" t="s">
        <v>9170</v>
      </c>
      <c r="I848" s="1" t="s">
        <v>41</v>
      </c>
      <c r="J848" s="1">
        <f>IF(K848="URBAN",1,IF(K848="SUBURBAN",2,IF(K848="RURAL",3,"")))</f>
        <v>3</v>
      </c>
      <c r="K848" s="1" t="s">
        <v>541</v>
      </c>
      <c r="L848" s="18">
        <v>46082</v>
      </c>
      <c r="M848" s="49">
        <v>0.625</v>
      </c>
      <c r="N848" s="18">
        <v>46083</v>
      </c>
      <c r="O848" s="56">
        <v>0.5</v>
      </c>
      <c r="P848" s="31" t="str">
        <f>TEXT($L848, "dddd")</f>
        <v>Sunday</v>
      </c>
      <c r="Q848" s="39" t="s">
        <v>111</v>
      </c>
      <c r="R848" s="39">
        <v>2699</v>
      </c>
      <c r="S848" s="1" t="str">
        <f>IF(OR(MONTH(L848)=12, MONTH(L848)&lt;=5), "Dry Season", "Wet Season")</f>
        <v>Dry Season</v>
      </c>
      <c r="T848" s="1">
        <v>1</v>
      </c>
      <c r="U848" s="1">
        <v>0</v>
      </c>
      <c r="V848" s="1">
        <v>0</v>
      </c>
      <c r="W848" s="2">
        <f>IF(ISNUMBER(SEARCH("N/A", X848)), 0, 1)</f>
        <v>1</v>
      </c>
      <c r="X848" s="1" t="s">
        <v>9171</v>
      </c>
      <c r="Y848" s="1">
        <v>14.8790704</v>
      </c>
      <c r="Z848" s="1">
        <v>120.2346325</v>
      </c>
      <c r="AA848" s="11" cm="1">
        <f t="array" ref="AA848">IF(ISBLANK(Y848), 0, VINCentyInvDistance(F848,G848,Y848,Z848))</f>
        <v>26562.538234780444</v>
      </c>
      <c r="AB848" s="1">
        <v>0</v>
      </c>
      <c r="AC848" s="1">
        <v>0</v>
      </c>
      <c r="AD848" s="1">
        <v>0</v>
      </c>
      <c r="AE848" s="1">
        <v>40</v>
      </c>
      <c r="AF848" s="1">
        <v>1</v>
      </c>
      <c r="AG848" s="1" t="s">
        <v>9172</v>
      </c>
      <c r="AH848" s="1" t="s">
        <v>8540</v>
      </c>
      <c r="AI848" s="1" t="str">
        <f>TRIM(MID(SUBSTITUTE($H848,",",REPT(" ",200)),(LEN($H848)-LEN(SUBSTITUTE($H848,",",""))-2)*200+1,200))</f>
        <v>Central Luzon</v>
      </c>
      <c r="AJ848" s="1" t="s">
        <v>55</v>
      </c>
      <c r="AL848" s="2">
        <v>0</v>
      </c>
      <c r="AM848" s="1"/>
    </row>
    <row r="849" spans="1:39" ht="12.75" customHeight="1">
      <c r="A849" s="1"/>
      <c r="B849" s="1" t="s">
        <v>9173</v>
      </c>
      <c r="C849" s="1" t="s">
        <v>9174</v>
      </c>
      <c r="D849" s="3" t="str">
        <f ca="1">IFERROR(__xludf.DUMMYFUNCTION("PROPER(REGEXEXTRACT(B2377, ""(?:https?:\/\/)?(?:www\.)?([a-zA-Z0-9-]+)\.""))"),"Skyscanner")</f>
        <v>Skyscanner</v>
      </c>
      <c r="E849" s="1" t="s">
        <v>9175</v>
      </c>
      <c r="F849" s="1">
        <v>15.048249999999999</v>
      </c>
      <c r="G849" s="1">
        <v>120.05838</v>
      </c>
      <c r="H849" s="1" t="s">
        <v>9176</v>
      </c>
      <c r="I849" s="1" t="s">
        <v>41</v>
      </c>
      <c r="J849" s="1">
        <f>IF(K849="URBAN",1,IF(K849="SUBURBAN",2,IF(K849="RURAL",3,"")))</f>
        <v>3</v>
      </c>
      <c r="K849" s="1" t="s">
        <v>541</v>
      </c>
      <c r="L849" s="18">
        <v>46082</v>
      </c>
      <c r="M849" s="49">
        <v>0.58333333333333337</v>
      </c>
      <c r="N849" s="18">
        <v>46083</v>
      </c>
      <c r="O849" s="56">
        <v>0.47916666666666669</v>
      </c>
      <c r="P849" s="31" t="str">
        <f>TEXT($L849, "dddd")</f>
        <v>Sunday</v>
      </c>
      <c r="Q849" s="39" t="s">
        <v>111</v>
      </c>
      <c r="R849" s="39">
        <v>23.2</v>
      </c>
      <c r="S849" s="1" t="str">
        <f>IF(OR(MONTH(L849)=12, MONTH(L849)&lt;=5), "Dry Season", "Wet Season")</f>
        <v>Dry Season</v>
      </c>
      <c r="T849" s="1">
        <v>1</v>
      </c>
      <c r="U849" s="1">
        <v>0</v>
      </c>
      <c r="V849" s="1">
        <v>0</v>
      </c>
      <c r="W849" s="2">
        <f>IF(ISNUMBER(SEARCH("N/A", X849)), 0, 1)</f>
        <v>0</v>
      </c>
      <c r="X849" s="1" t="s">
        <v>44</v>
      </c>
      <c r="Y849" s="1"/>
      <c r="Z849" s="1"/>
      <c r="AA849" s="11" cm="1">
        <f t="array" ref="AA849">IF(ISBLANK(Y849), 0, VINCentyInvDistance(F849,G849,Y849,Z849))</f>
        <v>0</v>
      </c>
      <c r="AB849" s="1">
        <v>0</v>
      </c>
      <c r="AC849" s="1">
        <v>7.6</v>
      </c>
      <c r="AD849" s="1">
        <v>5</v>
      </c>
      <c r="AE849" s="1">
        <v>10</v>
      </c>
      <c r="AF849" s="1">
        <v>1</v>
      </c>
      <c r="AG849" s="1" t="s">
        <v>9177</v>
      </c>
      <c r="AH849" s="1" t="s">
        <v>8540</v>
      </c>
      <c r="AI849" s="1" t="str">
        <f>TRIM(MID(SUBSTITUTE($H849,",",REPT(" ",200)),(LEN($H849)-LEN(SUBSTITUTE($H849,",",""))-2)*200+1,200))</f>
        <v>Central Luzon</v>
      </c>
      <c r="AJ849" s="1" t="s">
        <v>55</v>
      </c>
      <c r="AK849" t="s">
        <v>17289</v>
      </c>
      <c r="AL849" s="2">
        <v>0</v>
      </c>
      <c r="AM849" s="1" t="s">
        <v>9178</v>
      </c>
    </row>
    <row r="850" spans="1:39" ht="12.75" customHeight="1">
      <c r="A850" s="1"/>
      <c r="B850" s="1" t="s">
        <v>9179</v>
      </c>
      <c r="C850" s="1" t="s">
        <v>9180</v>
      </c>
      <c r="D850" s="3" t="str">
        <f ca="1">IFERROR(__xludf.DUMMYFUNCTION("PROPER(REGEXEXTRACT(B2378, ""(?:https?:\/\/)?(?:www\.)?([a-zA-Z0-9-]+)\.""))"),"Google")</f>
        <v>Google</v>
      </c>
      <c r="E850" s="1" t="s">
        <v>9181</v>
      </c>
      <c r="F850" s="1">
        <v>15.18548</v>
      </c>
      <c r="G850" s="1">
        <v>120.03117</v>
      </c>
      <c r="H850" s="1" t="s">
        <v>9042</v>
      </c>
      <c r="I850" s="1" t="s">
        <v>41</v>
      </c>
      <c r="J850" s="1">
        <f>IF(K850="URBAN",1,IF(K850="SUBURBAN",2,IF(K850="RURAL",3,"")))</f>
        <v>3</v>
      </c>
      <c r="K850" s="1" t="s">
        <v>541</v>
      </c>
      <c r="L850" s="18">
        <v>46082</v>
      </c>
      <c r="M850" s="49">
        <v>0.625</v>
      </c>
      <c r="N850" s="18">
        <v>46083</v>
      </c>
      <c r="O850" s="56">
        <v>0.5</v>
      </c>
      <c r="P850" s="31" t="str">
        <f>TEXT($L850, "dddd")</f>
        <v>Sunday</v>
      </c>
      <c r="Q850" s="39" t="s">
        <v>111</v>
      </c>
      <c r="R850" s="39">
        <v>7005</v>
      </c>
      <c r="S850" s="1" t="str">
        <f>IF(OR(MONTH(L850)=12, MONTH(L850)&lt;=5), "Dry Season", "Wet Season")</f>
        <v>Dry Season</v>
      </c>
      <c r="T850" s="1">
        <v>1</v>
      </c>
      <c r="U850" s="1">
        <v>1</v>
      </c>
      <c r="V850" s="1">
        <v>1</v>
      </c>
      <c r="W850" s="2">
        <f>IF(ISNUMBER(SEARCH("N/A", X850)), 0, 1)</f>
        <v>0</v>
      </c>
      <c r="X850" s="1" t="s">
        <v>44</v>
      </c>
      <c r="Y850" s="1"/>
      <c r="Z850" s="1"/>
      <c r="AA850" s="11" cm="1">
        <f t="array" ref="AA850">IF(ISBLANK(Y850), 0, VINCentyInvDistance(F850,G850,Y850,Z850))</f>
        <v>0</v>
      </c>
      <c r="AB850" s="1">
        <v>0</v>
      </c>
      <c r="AC850" s="1">
        <v>0</v>
      </c>
      <c r="AD850" s="1">
        <v>0</v>
      </c>
      <c r="AE850" s="1">
        <v>80</v>
      </c>
      <c r="AF850" s="1">
        <v>1</v>
      </c>
      <c r="AG850" s="1" t="s">
        <v>9037</v>
      </c>
      <c r="AH850" s="1" t="s">
        <v>8540</v>
      </c>
      <c r="AI850" s="1" t="str">
        <f>TRIM(MID(SUBSTITUTE($H850,",",REPT(" ",200)),(LEN($H850)-LEN(SUBSTITUTE($H850,",",""))-2)*200+1,200))</f>
        <v>Central Luzon</v>
      </c>
      <c r="AJ850" s="1" t="s">
        <v>55</v>
      </c>
      <c r="AL850" s="2">
        <v>0</v>
      </c>
      <c r="AM850" s="1" t="s">
        <v>9182</v>
      </c>
    </row>
    <row r="851" spans="1:39" ht="12.75" customHeight="1">
      <c r="A851" s="1"/>
      <c r="B851" s="1" t="s">
        <v>9183</v>
      </c>
      <c r="C851" s="1" t="s">
        <v>9184</v>
      </c>
      <c r="D851" s="3" t="str">
        <f ca="1">IFERROR(__xludf.DUMMYFUNCTION("PROPER(REGEXEXTRACT(B2379, ""(?:https?:\/\/)?(?:www\.)?([a-zA-Z0-9-]+)\.""))"),"Skyscanner")</f>
        <v>Skyscanner</v>
      </c>
      <c r="E851" s="1" t="s">
        <v>9185</v>
      </c>
      <c r="F851" s="1">
        <v>15.0451</v>
      </c>
      <c r="G851" s="1">
        <v>120.05822999999999</v>
      </c>
      <c r="H851" s="1" t="s">
        <v>9186</v>
      </c>
      <c r="I851" s="1" t="s">
        <v>41</v>
      </c>
      <c r="J851" s="1">
        <f>IF(K851="URBAN",1,IF(K851="SUBURBAN",2,IF(K851="RURAL",3,"")))</f>
        <v>3</v>
      </c>
      <c r="K851" s="1" t="s">
        <v>541</v>
      </c>
      <c r="L851" s="18">
        <v>46082</v>
      </c>
      <c r="M851" s="49">
        <v>0.625</v>
      </c>
      <c r="N851" s="18">
        <v>46083</v>
      </c>
      <c r="O851" s="56">
        <v>0.45833333333333331</v>
      </c>
      <c r="P851" s="31" t="str">
        <f>TEXT($L851, "dddd")</f>
        <v>Sunday</v>
      </c>
      <c r="Q851" s="39" t="s">
        <v>111</v>
      </c>
      <c r="R851" s="39">
        <v>2472</v>
      </c>
      <c r="S851" s="1" t="str">
        <f>IF(OR(MONTH(L851)=12, MONTH(L851)&lt;=5), "Dry Season", "Wet Season")</f>
        <v>Dry Season</v>
      </c>
      <c r="T851" s="1">
        <v>1</v>
      </c>
      <c r="U851" s="1">
        <v>0</v>
      </c>
      <c r="V851" s="1">
        <v>0</v>
      </c>
      <c r="W851" s="2">
        <f>IF(ISNUMBER(SEARCH("N/A", X851)), 0, 1)</f>
        <v>0</v>
      </c>
      <c r="X851" s="1" t="s">
        <v>44</v>
      </c>
      <c r="Y851" s="1"/>
      <c r="Z851" s="1"/>
      <c r="AA851" s="11" cm="1">
        <f t="array" ref="AA851">IF(ISBLANK(Y851), 0, VINCentyInvDistance(F851,G851,Y851,Z851))</f>
        <v>0</v>
      </c>
      <c r="AB851" s="1">
        <v>0</v>
      </c>
      <c r="AC851" s="1">
        <v>8</v>
      </c>
      <c r="AD851" s="1">
        <v>4.9000000000000004</v>
      </c>
      <c r="AE851" s="1">
        <v>1</v>
      </c>
      <c r="AF851" s="1">
        <v>1</v>
      </c>
      <c r="AG851" s="1" t="s">
        <v>9082</v>
      </c>
      <c r="AH851" s="1" t="s">
        <v>8540</v>
      </c>
      <c r="AI851" s="1" t="str">
        <f>TRIM(MID(SUBSTITUTE($H851,",",REPT(" ",200)),(LEN($H851)-LEN(SUBSTITUTE($H851,",",""))-2)*200+1,200))</f>
        <v>Central Luzon</v>
      </c>
      <c r="AJ851" s="1" t="s">
        <v>55</v>
      </c>
      <c r="AK851" t="s">
        <v>17290</v>
      </c>
      <c r="AL851" s="2">
        <v>0</v>
      </c>
      <c r="AM851" s="1" t="s">
        <v>9187</v>
      </c>
    </row>
    <row r="852" spans="1:39" ht="12.75" customHeight="1">
      <c r="A852" s="1"/>
      <c r="B852" s="1" t="s">
        <v>9188</v>
      </c>
      <c r="C852" s="1" t="s">
        <v>9189</v>
      </c>
      <c r="D852" s="3" t="str">
        <f ca="1">IFERROR(__xludf.DUMMYFUNCTION("PROPER(REGEXEXTRACT(B2380, ""(?:https?:\/\/)?(?:www\.)?([a-zA-Z0-9-]+)\.""))"),"Google")</f>
        <v>Google</v>
      </c>
      <c r="E852" s="1" t="s">
        <v>9190</v>
      </c>
      <c r="F852" s="1">
        <v>15.0505447</v>
      </c>
      <c r="G852" s="1">
        <v>120.05858480000001</v>
      </c>
      <c r="H852" s="1" t="s">
        <v>9191</v>
      </c>
      <c r="I852" s="1" t="s">
        <v>41</v>
      </c>
      <c r="J852" s="1">
        <f>IF(K852="URBAN",1,IF(K852="SUBURBAN",2,IF(K852="RURAL",3,"")))</f>
        <v>3</v>
      </c>
      <c r="K852" s="1" t="s">
        <v>541</v>
      </c>
      <c r="L852" s="18">
        <v>46082</v>
      </c>
      <c r="M852" s="49">
        <v>0.625</v>
      </c>
      <c r="N852" s="18">
        <v>46083</v>
      </c>
      <c r="O852" s="56">
        <v>0.5</v>
      </c>
      <c r="P852" s="31" t="str">
        <f>TEXT($L852, "dddd")</f>
        <v>Sunday</v>
      </c>
      <c r="Q852" s="39" t="s">
        <v>111</v>
      </c>
      <c r="R852" s="39">
        <v>3732</v>
      </c>
      <c r="S852" s="1" t="str">
        <f>IF(OR(MONTH(L852)=12, MONTH(L852)&lt;=5), "Dry Season", "Wet Season")</f>
        <v>Dry Season</v>
      </c>
      <c r="T852" s="1">
        <v>1</v>
      </c>
      <c r="U852" s="1">
        <v>1</v>
      </c>
      <c r="V852" s="1">
        <v>1</v>
      </c>
      <c r="W852" s="2">
        <f>IF(ISNUMBER(SEARCH("N/A", X852)), 0, 1)</f>
        <v>0</v>
      </c>
      <c r="X852" s="1" t="s">
        <v>44</v>
      </c>
      <c r="Y852" s="1"/>
      <c r="Z852" s="1"/>
      <c r="AA852" s="11" cm="1">
        <f t="array" ref="AA852">IF(ISBLANK(Y852), 0, VINCentyInvDistance(F852,G852,Y852,Z852))</f>
        <v>0</v>
      </c>
      <c r="AB852" s="1">
        <v>0</v>
      </c>
      <c r="AC852" s="1">
        <v>0</v>
      </c>
      <c r="AD852" s="1">
        <v>0</v>
      </c>
      <c r="AE852" s="1">
        <v>4</v>
      </c>
      <c r="AF852" s="1">
        <v>1</v>
      </c>
      <c r="AG852" s="1" t="str">
        <f>TRIM(MID(SUBSTITUTE($H852,",",REPT(" ",200)),(LEN($H852)-LEN(SUBSTITUTE($H852,",",""))-4)*200+1,200))</f>
        <v>San Rafael</v>
      </c>
      <c r="AH852" s="1" t="str">
        <f>TRIM(MID(SUBSTITUTE($H852,",",REPT(" ",200)),(LEN($H852)-LEN(SUBSTITUTE($H852,",",""))-3)*200+1,200))</f>
        <v>Zambales</v>
      </c>
      <c r="AI852" s="1" t="str">
        <f>TRIM(MID(SUBSTITUTE($H852,",",REPT(" ",200)),(LEN($H852)-LEN(SUBSTITUTE($H852,",",""))-2)*200+1,200))</f>
        <v>Central Luzon</v>
      </c>
      <c r="AJ852" s="1" t="str">
        <f>TRIM(MID(SUBSTITUTE($H852,",",REPT(" ",200)),(LEN($H852)-LEN(SUBSTITUTE($H852,",",""))-0)*200+1,200))</f>
        <v>Philippines</v>
      </c>
      <c r="AL852" s="2">
        <v>0</v>
      </c>
      <c r="AM852" s="1"/>
    </row>
    <row r="853" spans="1:39" ht="12.75" customHeight="1">
      <c r="A853" s="1"/>
      <c r="B853" s="1" t="s">
        <v>9192</v>
      </c>
      <c r="C853" s="1" t="s">
        <v>9193</v>
      </c>
      <c r="D853" s="3" t="str">
        <f ca="1">IFERROR(__xludf.DUMMYFUNCTION("PROPER(REGEXEXTRACT(B2381, ""(?:https?:\/\/)?(?:www\.)?([a-zA-Z0-9-]+)\.""))"),"Skyscanner")</f>
        <v>Skyscanner</v>
      </c>
      <c r="E853" s="1" t="s">
        <v>9194</v>
      </c>
      <c r="F853" s="1">
        <v>15.05054</v>
      </c>
      <c r="G853" s="1">
        <v>120.05858000000001</v>
      </c>
      <c r="H853" s="1" t="s">
        <v>9191</v>
      </c>
      <c r="I853" s="1" t="s">
        <v>41</v>
      </c>
      <c r="J853" s="1">
        <f>IF(K853="URBAN",1,IF(K853="SUBURBAN",2,IF(K853="RURAL",3,"")))</f>
        <v>3</v>
      </c>
      <c r="K853" s="1" t="s">
        <v>541</v>
      </c>
      <c r="L853" s="18">
        <v>46082</v>
      </c>
      <c r="M853" s="49">
        <v>0.58333333333333337</v>
      </c>
      <c r="N853" s="18">
        <v>46083</v>
      </c>
      <c r="O853" s="56">
        <v>0.45833333333333331</v>
      </c>
      <c r="P853" s="31" t="str">
        <f>TEXT($L853, "dddd")</f>
        <v>Sunday</v>
      </c>
      <c r="Q853" s="39" t="s">
        <v>111</v>
      </c>
      <c r="R853" s="39">
        <v>5198</v>
      </c>
      <c r="S853" s="1" t="str">
        <f>IF(OR(MONTH(L853)=12, MONTH(L853)&lt;=5), "Dry Season", "Wet Season")</f>
        <v>Dry Season</v>
      </c>
      <c r="T853" s="1">
        <v>1</v>
      </c>
      <c r="U853" s="1">
        <v>0</v>
      </c>
      <c r="V853" s="1">
        <v>1</v>
      </c>
      <c r="W853" s="2">
        <f>IF(ISNUMBER(SEARCH("N/A", X853)), 0, 1)</f>
        <v>0</v>
      </c>
      <c r="X853" s="1" t="s">
        <v>44</v>
      </c>
      <c r="Y853" s="1"/>
      <c r="Z853" s="1"/>
      <c r="AA853" s="11" cm="1">
        <f t="array" ref="AA853">IF(ISBLANK(Y853), 0, VINCentyInvDistance(F853,G853,Y853,Z853))</f>
        <v>0</v>
      </c>
      <c r="AB853" s="1">
        <v>0</v>
      </c>
      <c r="AC853" s="1">
        <v>0</v>
      </c>
      <c r="AD853" s="1">
        <v>0</v>
      </c>
      <c r="AE853" s="1">
        <v>87</v>
      </c>
      <c r="AF853" s="1">
        <v>1</v>
      </c>
      <c r="AG853" s="1" t="s">
        <v>9082</v>
      </c>
      <c r="AH853" s="1" t="s">
        <v>8540</v>
      </c>
      <c r="AI853" s="1" t="str">
        <f>TRIM(MID(SUBSTITUTE($H853,",",REPT(" ",200)),(LEN($H853)-LEN(SUBSTITUTE($H853,",",""))-2)*200+1,200))</f>
        <v>Central Luzon</v>
      </c>
      <c r="AJ853" s="1" t="s">
        <v>55</v>
      </c>
      <c r="AK853" t="s">
        <v>17291</v>
      </c>
      <c r="AL853" s="2">
        <v>0</v>
      </c>
      <c r="AM853" s="1" t="s">
        <v>9195</v>
      </c>
    </row>
    <row r="854" spans="1:39" ht="12.75" customHeight="1">
      <c r="A854" s="1"/>
      <c r="B854" s="1" t="s">
        <v>9196</v>
      </c>
      <c r="C854" s="1" t="s">
        <v>9197</v>
      </c>
      <c r="D854" s="3" t="str">
        <f ca="1">IFERROR(__xludf.DUMMYFUNCTION("PROPER(REGEXEXTRACT(B2382, ""(?:https?:\/\/)?(?:www\.)?([a-zA-Z0-9-]+)\.""))"),"Google")</f>
        <v>Google</v>
      </c>
      <c r="E854" s="1" t="s">
        <v>9198</v>
      </c>
      <c r="F854" s="1">
        <v>15.0406289</v>
      </c>
      <c r="G854" s="1">
        <v>120.062195</v>
      </c>
      <c r="H854" s="1" t="s">
        <v>9081</v>
      </c>
      <c r="I854" s="1" t="s">
        <v>41</v>
      </c>
      <c r="J854" s="1">
        <f>IF(K854="URBAN",1,IF(K854="SUBURBAN",2,IF(K854="RURAL",3,"")))</f>
        <v>3</v>
      </c>
      <c r="K854" s="1" t="s">
        <v>541</v>
      </c>
      <c r="L854" s="18">
        <v>46082</v>
      </c>
      <c r="M854" s="49">
        <v>0.625</v>
      </c>
      <c r="N854" s="18">
        <v>46083</v>
      </c>
      <c r="O854" s="56">
        <v>0.5</v>
      </c>
      <c r="P854" s="31" t="str">
        <f>TEXT($L854, "dddd")</f>
        <v>Sunday</v>
      </c>
      <c r="Q854" s="39" t="s">
        <v>111</v>
      </c>
      <c r="R854" s="39">
        <v>1976</v>
      </c>
      <c r="S854" s="1" t="str">
        <f>IF(OR(MONTH(L854)=12, MONTH(L854)&lt;=5), "Dry Season", "Wet Season")</f>
        <v>Dry Season</v>
      </c>
      <c r="T854" s="1">
        <v>1</v>
      </c>
      <c r="U854" s="1">
        <v>1</v>
      </c>
      <c r="V854" s="1">
        <v>0</v>
      </c>
      <c r="W854" s="2">
        <f>IF(ISNUMBER(SEARCH("N/A", X854)), 0, 1)</f>
        <v>0</v>
      </c>
      <c r="X854" s="1" t="s">
        <v>44</v>
      </c>
      <c r="Y854" s="1"/>
      <c r="Z854" s="1"/>
      <c r="AA854" s="11" cm="1">
        <f t="array" ref="AA854">IF(ISBLANK(Y854), 0, VINCentyInvDistance(F854,G854,Y854,Z854))</f>
        <v>0</v>
      </c>
      <c r="AB854" s="1">
        <v>0</v>
      </c>
      <c r="AC854" s="1">
        <v>0</v>
      </c>
      <c r="AD854" s="1">
        <v>0</v>
      </c>
      <c r="AE854" s="1">
        <v>7</v>
      </c>
      <c r="AF854" s="1">
        <v>1</v>
      </c>
      <c r="AG854" s="1" t="s">
        <v>9199</v>
      </c>
      <c r="AH854" s="1" t="s">
        <v>9200</v>
      </c>
      <c r="AI854" s="1" t="str">
        <f>TRIM(MID(SUBSTITUTE($H854,",",REPT(" ",200)),(LEN($H854)-LEN(SUBSTITUTE($H854,",",""))-2)*200+1,200))</f>
        <v>Central Luzon</v>
      </c>
      <c r="AJ854" s="1" t="s">
        <v>55</v>
      </c>
      <c r="AL854" s="2">
        <v>0</v>
      </c>
      <c r="AM854" s="1"/>
    </row>
    <row r="855" spans="1:39" ht="12.75" customHeight="1">
      <c r="A855" s="1"/>
      <c r="B855" s="1" t="s">
        <v>9201</v>
      </c>
      <c r="C855" s="1" t="s">
        <v>9202</v>
      </c>
      <c r="D855" s="3" t="str">
        <f ca="1">IFERROR(__xludf.DUMMYFUNCTION("PROPER(REGEXEXTRACT(B2383, ""(?:https?:\/\/)?(?:www\.)?([a-zA-Z0-9-]+)\.""))"),"Google")</f>
        <v>Google</v>
      </c>
      <c r="E855" s="1" t="s">
        <v>9203</v>
      </c>
      <c r="F855" s="1">
        <v>15.04063</v>
      </c>
      <c r="G855" s="1">
        <v>120.0622</v>
      </c>
      <c r="H855" s="1" t="s">
        <v>9081</v>
      </c>
      <c r="I855" s="1" t="s">
        <v>41</v>
      </c>
      <c r="J855" s="1">
        <f>IF(K855="URBAN",1,IF(K855="SUBURBAN",2,IF(K855="RURAL",3,"")))</f>
        <v>3</v>
      </c>
      <c r="K855" s="1" t="s">
        <v>541</v>
      </c>
      <c r="L855" s="18">
        <v>46082</v>
      </c>
      <c r="M855" s="49">
        <v>0.625</v>
      </c>
      <c r="N855" s="18">
        <v>46083</v>
      </c>
      <c r="O855" s="56">
        <v>0.5</v>
      </c>
      <c r="P855" s="31" t="str">
        <f>TEXT($L855, "dddd")</f>
        <v>Sunday</v>
      </c>
      <c r="Q855" s="39" t="s">
        <v>111</v>
      </c>
      <c r="R855" s="39">
        <v>3935</v>
      </c>
      <c r="S855" s="1" t="str">
        <f>IF(OR(MONTH(L855)=12, MONTH(L855)&lt;=5), "Dry Season", "Wet Season")</f>
        <v>Dry Season</v>
      </c>
      <c r="T855" s="1">
        <v>1</v>
      </c>
      <c r="U855" s="1">
        <v>1</v>
      </c>
      <c r="V855" s="1">
        <v>1</v>
      </c>
      <c r="W855" s="2">
        <f>IF(ISNUMBER(SEARCH("N/A", X855)), 0, 1)</f>
        <v>0</v>
      </c>
      <c r="X855" s="1" t="s">
        <v>44</v>
      </c>
      <c r="Y855" s="1"/>
      <c r="Z855" s="1"/>
      <c r="AA855" s="11" cm="1">
        <f t="array" ref="AA855">IF(ISBLANK(Y855), 0, VINCentyInvDistance(F855,G855,Y855,Z855))</f>
        <v>0</v>
      </c>
      <c r="AB855" s="1">
        <v>0</v>
      </c>
      <c r="AC855" s="1">
        <v>0</v>
      </c>
      <c r="AD855" s="1">
        <v>0</v>
      </c>
      <c r="AE855" s="1">
        <v>255</v>
      </c>
      <c r="AF855" s="1">
        <v>1</v>
      </c>
      <c r="AG855" s="1" t="s">
        <v>8539</v>
      </c>
      <c r="AH855" s="1" t="s">
        <v>8540</v>
      </c>
      <c r="AI855" s="1" t="str">
        <f>TRIM(MID(SUBSTITUTE($H855,",",REPT(" ",200)),(LEN($H855)-LEN(SUBSTITUTE($H855,",",""))-2)*200+1,200))</f>
        <v>Central Luzon</v>
      </c>
      <c r="AJ855" s="1" t="s">
        <v>55</v>
      </c>
      <c r="AL855" s="2">
        <v>0</v>
      </c>
      <c r="AM855" s="1" t="s">
        <v>9204</v>
      </c>
    </row>
    <row r="856" spans="1:39" ht="12.75" customHeight="1">
      <c r="A856" s="1"/>
      <c r="B856" s="1" t="s">
        <v>9210</v>
      </c>
      <c r="C856" s="1" t="s">
        <v>9211</v>
      </c>
      <c r="D856" s="3" t="str">
        <f ca="1">IFERROR(__xludf.DUMMYFUNCTION("PROPER(REGEXEXTRACT(B2385, ""(?:https?:\/\/)?(?:www\.)?([a-zA-Z0-9-]+)\.""))"),"Skyscanner")</f>
        <v>Skyscanner</v>
      </c>
      <c r="E856" s="1" t="s">
        <v>9212</v>
      </c>
      <c r="F856" s="1">
        <v>15.06603</v>
      </c>
      <c r="G856" s="1">
        <v>120.06852000000001</v>
      </c>
      <c r="H856" s="1" t="s">
        <v>9213</v>
      </c>
      <c r="I856" s="1" t="s">
        <v>41</v>
      </c>
      <c r="J856" s="1">
        <f>IF(K856="URBAN",1,IF(K856="SUBURBAN",2,IF(K856="RURAL",3,"")))</f>
        <v>3</v>
      </c>
      <c r="K856" s="1" t="s">
        <v>541</v>
      </c>
      <c r="L856" s="18">
        <v>46082</v>
      </c>
      <c r="M856" s="49">
        <v>0.58333333333333337</v>
      </c>
      <c r="N856" s="18">
        <v>46083</v>
      </c>
      <c r="O856" s="56">
        <v>0.5</v>
      </c>
      <c r="P856" s="31" t="str">
        <f>TEXT($L856, "dddd")</f>
        <v>Sunday</v>
      </c>
      <c r="Q856" s="39" t="s">
        <v>111</v>
      </c>
      <c r="R856" s="39">
        <v>2181</v>
      </c>
      <c r="S856" s="1" t="str">
        <f>IF(OR(MONTH(L856)=12, MONTH(L856)&lt;=5), "Dry Season", "Wet Season")</f>
        <v>Dry Season</v>
      </c>
      <c r="T856" s="1">
        <v>1</v>
      </c>
      <c r="U856" s="1">
        <v>0</v>
      </c>
      <c r="V856" s="1">
        <v>1</v>
      </c>
      <c r="W856" s="2">
        <f>IF(ISNUMBER(SEARCH("N/A", X856)), 0, 1)</f>
        <v>0</v>
      </c>
      <c r="X856" s="1" t="s">
        <v>44</v>
      </c>
      <c r="Y856" s="1"/>
      <c r="Z856" s="1"/>
      <c r="AA856" s="11" cm="1">
        <f t="array" ref="AA856">IF(ISBLANK(Y856), 0, VINCentyInvDistance(F856,G856,Y856,Z856))</f>
        <v>0</v>
      </c>
      <c r="AB856" s="1">
        <v>0</v>
      </c>
      <c r="AC856" s="1">
        <v>7.4</v>
      </c>
      <c r="AD856" s="1">
        <v>5</v>
      </c>
      <c r="AE856" s="1">
        <v>1</v>
      </c>
      <c r="AF856" s="1">
        <v>1</v>
      </c>
      <c r="AG856" s="1" t="s">
        <v>9214</v>
      </c>
      <c r="AH856" s="1" t="s">
        <v>8540</v>
      </c>
      <c r="AI856" s="1"/>
      <c r="AJ856" s="1" t="s">
        <v>55</v>
      </c>
      <c r="AK856" t="s">
        <v>1346</v>
      </c>
      <c r="AL856" s="1">
        <v>1</v>
      </c>
      <c r="AM856" s="1" t="s">
        <v>9215</v>
      </c>
    </row>
    <row r="857" spans="1:39" ht="12.75" customHeight="1">
      <c r="A857" s="1"/>
      <c r="B857" s="1" t="s">
        <v>9216</v>
      </c>
      <c r="C857" s="1" t="s">
        <v>9217</v>
      </c>
      <c r="D857" s="3" t="str">
        <f ca="1">IFERROR(__xludf.DUMMYFUNCTION("PROPER(REGEXEXTRACT(B2386, ""(?:https?:\/\/)?(?:www\.)?([a-zA-Z0-9-]+)\.""))"),"Google")</f>
        <v>Google</v>
      </c>
      <c r="E857" s="1" t="s">
        <v>9218</v>
      </c>
      <c r="F857" s="1">
        <v>15.367806</v>
      </c>
      <c r="G857" s="1">
        <v>119.948823</v>
      </c>
      <c r="H857" s="1" t="s">
        <v>9219</v>
      </c>
      <c r="I857" s="1" t="s">
        <v>41</v>
      </c>
      <c r="J857" s="1">
        <f>IF(K857="URBAN",1,IF(K857="SUBURBAN",2,IF(K857="RURAL",3,"")))</f>
        <v>3</v>
      </c>
      <c r="K857" s="1" t="s">
        <v>541</v>
      </c>
      <c r="L857" s="18">
        <v>46082</v>
      </c>
      <c r="M857" s="49">
        <v>0.625</v>
      </c>
      <c r="N857" s="18">
        <v>46083</v>
      </c>
      <c r="O857" s="56">
        <v>0.5</v>
      </c>
      <c r="P857" s="31" t="str">
        <f>TEXT($L857, "dddd")</f>
        <v>Sunday</v>
      </c>
      <c r="Q857" s="39" t="s">
        <v>111</v>
      </c>
      <c r="R857" s="39">
        <v>454</v>
      </c>
      <c r="S857" s="1" t="str">
        <f>IF(OR(MONTH(L857)=12, MONTH(L857)&lt;=5), "Dry Season", "Wet Season")</f>
        <v>Dry Season</v>
      </c>
      <c r="T857" s="1">
        <v>1</v>
      </c>
      <c r="U857" s="1">
        <v>1</v>
      </c>
      <c r="V857" s="1">
        <v>0</v>
      </c>
      <c r="W857" s="2">
        <f>IF(ISNUMBER(SEARCH("N/A", X857)), 0, 1)</f>
        <v>0</v>
      </c>
      <c r="X857" s="1" t="s">
        <v>44</v>
      </c>
      <c r="Y857" s="1"/>
      <c r="Z857" s="1"/>
      <c r="AA857" s="11" cm="1">
        <f t="array" ref="AA857">IF(ISBLANK(Y857), 0, VINCentyInvDistance(F857,G857,Y857,Z857))</f>
        <v>0</v>
      </c>
      <c r="AB857" s="1">
        <v>0</v>
      </c>
      <c r="AC857" s="1">
        <v>0</v>
      </c>
      <c r="AD857" s="1">
        <v>0</v>
      </c>
      <c r="AE857" s="1">
        <v>0</v>
      </c>
      <c r="AF857" s="1">
        <v>1</v>
      </c>
      <c r="AG857" s="1" t="s">
        <v>9151</v>
      </c>
      <c r="AH857" s="1" t="s">
        <v>8540</v>
      </c>
      <c r="AI857" s="1" t="str">
        <f>TRIM(MID(SUBSTITUTE($H857,",",REPT(" ",200)),(LEN($H857)-LEN(SUBSTITUTE($H857,",",""))-2)*200+1,200))</f>
        <v>Central Luzon</v>
      </c>
      <c r="AJ857" s="1" t="s">
        <v>55</v>
      </c>
      <c r="AL857" s="2">
        <v>0</v>
      </c>
      <c r="AM857" s="1" t="s">
        <v>9220</v>
      </c>
    </row>
    <row r="858" spans="1:39" ht="12.75" customHeight="1">
      <c r="A858" s="1"/>
      <c r="B858" s="1" t="s">
        <v>9221</v>
      </c>
      <c r="C858" s="1" t="s">
        <v>9222</v>
      </c>
      <c r="D858" s="3" t="str">
        <f ca="1">IFERROR(__xludf.DUMMYFUNCTION("PROPER(REGEXEXTRACT(B2387, ""(?:https?:\/\/)?(?:www\.)?([a-zA-Z0-9-]+)\.""))"),"Skyscanner")</f>
        <v>Skyscanner</v>
      </c>
      <c r="E858" s="1" t="s">
        <v>9223</v>
      </c>
      <c r="F858" s="1">
        <v>15.23559</v>
      </c>
      <c r="G858" s="1">
        <v>120.01307</v>
      </c>
      <c r="H858" s="1" t="s">
        <v>9224</v>
      </c>
      <c r="I858" s="1" t="s">
        <v>41</v>
      </c>
      <c r="J858" s="1">
        <f>IF(K858="URBAN",1,IF(K858="SUBURBAN",2,IF(K858="RURAL",3,"")))</f>
        <v>3</v>
      </c>
      <c r="K858" s="1" t="s">
        <v>541</v>
      </c>
      <c r="L858" s="18">
        <v>46082</v>
      </c>
      <c r="M858" s="49">
        <v>0.33333333333333331</v>
      </c>
      <c r="N858" s="18">
        <v>46083</v>
      </c>
      <c r="O858" s="56">
        <v>0.58333333333333337</v>
      </c>
      <c r="P858" s="31" t="str">
        <f>TEXT($L858, "dddd")</f>
        <v>Sunday</v>
      </c>
      <c r="Q858" s="39" t="s">
        <v>111</v>
      </c>
      <c r="R858" s="39">
        <v>3528</v>
      </c>
      <c r="S858" s="1" t="str">
        <f>IF(OR(MONTH(L858)=12, MONTH(L858)&lt;=5), "Dry Season", "Wet Season")</f>
        <v>Dry Season</v>
      </c>
      <c r="T858" s="1">
        <v>1</v>
      </c>
      <c r="U858" s="1">
        <v>0</v>
      </c>
      <c r="V858" s="1">
        <v>1</v>
      </c>
      <c r="W858" s="2">
        <f>IF(ISNUMBER(SEARCH("N/A", X858)), 0, 1)</f>
        <v>0</v>
      </c>
      <c r="X858" s="1" t="s">
        <v>44</v>
      </c>
      <c r="Y858" s="1"/>
      <c r="Z858" s="1"/>
      <c r="AA858" s="11" cm="1">
        <f t="array" ref="AA858">IF(ISBLANK(Y858), 0, VINCentyInvDistance(F858,G858,Y858,Z858))</f>
        <v>0</v>
      </c>
      <c r="AB858" s="1">
        <v>0</v>
      </c>
      <c r="AC858" s="1">
        <v>0</v>
      </c>
      <c r="AD858" s="1">
        <v>0</v>
      </c>
      <c r="AE858" s="1">
        <v>18</v>
      </c>
      <c r="AF858" s="1">
        <v>1</v>
      </c>
      <c r="AG858" s="1" t="s">
        <v>9056</v>
      </c>
      <c r="AH858" s="1" t="s">
        <v>8540</v>
      </c>
      <c r="AI858" s="1" t="str">
        <f>TRIM(MID(SUBSTITUTE($H858,",",REPT(" ",200)),(LEN($H858)-LEN(SUBSTITUTE($H858,",",""))-2)*200+1,200))</f>
        <v>Central Luzon</v>
      </c>
      <c r="AJ858" s="1" t="s">
        <v>55</v>
      </c>
      <c r="AK858" t="s">
        <v>17293</v>
      </c>
      <c r="AL858" s="2">
        <v>0</v>
      </c>
      <c r="AM858" s="1" t="s">
        <v>9225</v>
      </c>
    </row>
    <row r="859" spans="1:39" ht="12.75" customHeight="1">
      <c r="A859" s="1"/>
      <c r="B859" s="1" t="s">
        <v>9226</v>
      </c>
      <c r="C859" s="1" t="s">
        <v>9227</v>
      </c>
      <c r="D859" s="3" t="str">
        <f ca="1">IFERROR(__xludf.DUMMYFUNCTION("PROPER(REGEXEXTRACT(B2388, ""(?:https?:\/\/)?(?:www\.)?([a-zA-Z0-9-]+)\.""))"),"Google")</f>
        <v>Google</v>
      </c>
      <c r="E859" s="1" t="s">
        <v>9228</v>
      </c>
      <c r="F859" s="1">
        <v>15.043329399999999</v>
      </c>
      <c r="G859" s="1">
        <v>120.05991349999999</v>
      </c>
      <c r="H859" s="1" t="s">
        <v>9081</v>
      </c>
      <c r="I859" s="1" t="s">
        <v>41</v>
      </c>
      <c r="J859" s="1">
        <f>IF(K859="URBAN",1,IF(K859="SUBURBAN",2,IF(K859="RURAL",3,"")))</f>
        <v>3</v>
      </c>
      <c r="K859" s="1" t="s">
        <v>541</v>
      </c>
      <c r="L859" s="18">
        <v>46082</v>
      </c>
      <c r="M859" s="49">
        <v>0.625</v>
      </c>
      <c r="N859" s="18">
        <v>46083</v>
      </c>
      <c r="O859" s="56">
        <v>0.5</v>
      </c>
      <c r="P859" s="31" t="str">
        <f>TEXT($L859, "dddd")</f>
        <v>Sunday</v>
      </c>
      <c r="Q859" s="39" t="s">
        <v>111</v>
      </c>
      <c r="R859" s="39">
        <v>4793</v>
      </c>
      <c r="S859" s="1" t="str">
        <f>IF(OR(MONTH(L859)=12, MONTH(L859)&lt;=5), "Dry Season", "Wet Season")</f>
        <v>Dry Season</v>
      </c>
      <c r="T859" s="1">
        <v>1</v>
      </c>
      <c r="U859" s="1">
        <v>0</v>
      </c>
      <c r="V859" s="1">
        <v>1</v>
      </c>
      <c r="W859" s="2">
        <f>IF(ISNUMBER(SEARCH("N/A", X859)), 0, 1)</f>
        <v>0</v>
      </c>
      <c r="X859" s="1" t="s">
        <v>44</v>
      </c>
      <c r="Y859" s="1"/>
      <c r="Z859" s="1"/>
      <c r="AA859" s="11" cm="1">
        <f t="array" ref="AA859">IF(ISBLANK(Y859), 0, VINCentyInvDistance(F859,G859,Y859,Z859))</f>
        <v>0</v>
      </c>
      <c r="AB859" s="1">
        <v>0</v>
      </c>
      <c r="AC859" s="1">
        <v>0</v>
      </c>
      <c r="AD859" s="1">
        <v>0</v>
      </c>
      <c r="AE859" s="1">
        <v>9</v>
      </c>
      <c r="AF859" s="1">
        <v>1</v>
      </c>
      <c r="AG859" s="1" t="str">
        <f>TRIM(MID(SUBSTITUTE($H859,",",REPT(" ",200)),(LEN($H859)-LEN(SUBSTITUTE($H859,",",""))-4)*200+1,200))</f>
        <v>San Felipe</v>
      </c>
      <c r="AH859" s="1" t="str">
        <f>TRIM(MID(SUBSTITUTE($H859,",",REPT(" ",200)),(LEN($H859)-LEN(SUBSTITUTE($H859,",",""))-3)*200+1,200))</f>
        <v>Zambales</v>
      </c>
      <c r="AI859" s="1" t="str">
        <f>TRIM(MID(SUBSTITUTE($H859,",",REPT(" ",200)),(LEN($H859)-LEN(SUBSTITUTE($H859,",",""))-2)*200+1,200))</f>
        <v>Central Luzon</v>
      </c>
      <c r="AJ859" s="1" t="str">
        <f>TRIM(MID(SUBSTITUTE($H859,",",REPT(" ",200)),(LEN($H859)-LEN(SUBSTITUTE($H859,",",""))-0)*200+1,200))</f>
        <v>Philippines</v>
      </c>
      <c r="AL859" s="2">
        <v>0</v>
      </c>
      <c r="AM859" s="1"/>
    </row>
    <row r="860" spans="1:39" ht="12.75" customHeight="1">
      <c r="A860" s="1"/>
      <c r="B860" s="1" t="s">
        <v>9229</v>
      </c>
      <c r="C860" s="1" t="s">
        <v>9230</v>
      </c>
      <c r="D860" s="3" t="str">
        <f ca="1">IFERROR(__xludf.DUMMYFUNCTION("PROPER(REGEXEXTRACT(B2389, ""(?:https?:\/\/)?(?:www\.)?([a-zA-Z0-9-]+)\.""))"),"Skyscanner")</f>
        <v>Skyscanner</v>
      </c>
      <c r="E860" s="1" t="s">
        <v>9231</v>
      </c>
      <c r="F860" s="1">
        <v>15.04313</v>
      </c>
      <c r="G860" s="1">
        <v>120.06058</v>
      </c>
      <c r="H860" s="1" t="s">
        <v>9081</v>
      </c>
      <c r="I860" s="1" t="s">
        <v>41</v>
      </c>
      <c r="J860" s="1">
        <f>IF(K860="URBAN",1,IF(K860="SUBURBAN",2,IF(K860="RURAL",3,"")))</f>
        <v>3</v>
      </c>
      <c r="K860" s="1" t="s">
        <v>541</v>
      </c>
      <c r="L860" s="18">
        <v>46082</v>
      </c>
      <c r="M860" s="49">
        <v>0.58333333333333337</v>
      </c>
      <c r="N860" s="18">
        <v>46083</v>
      </c>
      <c r="O860" s="56">
        <v>0.5</v>
      </c>
      <c r="P860" s="31" t="str">
        <f>TEXT($L860, "dddd")</f>
        <v>Sunday</v>
      </c>
      <c r="Q860" s="39" t="s">
        <v>111</v>
      </c>
      <c r="R860" s="39">
        <v>3986</v>
      </c>
      <c r="S860" s="1" t="str">
        <f>IF(OR(MONTH(L860)=12, MONTH(L860)&lt;=5), "Dry Season", "Wet Season")</f>
        <v>Dry Season</v>
      </c>
      <c r="T860" s="1">
        <v>1</v>
      </c>
      <c r="U860" s="1">
        <v>1</v>
      </c>
      <c r="V860" s="1">
        <v>1</v>
      </c>
      <c r="W860" s="2">
        <f>IF(ISNUMBER(SEARCH("N/A", X860)), 0, 1)</f>
        <v>0</v>
      </c>
      <c r="X860" s="1" t="s">
        <v>44</v>
      </c>
      <c r="Y860" s="1"/>
      <c r="Z860" s="1"/>
      <c r="AA860" s="11" cm="1">
        <f t="array" ref="AA860">IF(ISBLANK(Y860), 0, VINCentyInvDistance(F860,G860,Y860,Z860))</f>
        <v>0</v>
      </c>
      <c r="AB860" s="1">
        <v>0</v>
      </c>
      <c r="AC860" s="1">
        <v>0</v>
      </c>
      <c r="AD860" s="1">
        <v>0</v>
      </c>
      <c r="AE860" s="1">
        <v>21</v>
      </c>
      <c r="AF860" s="1">
        <v>1</v>
      </c>
      <c r="AG860" s="1" t="s">
        <v>9082</v>
      </c>
      <c r="AH860" s="1" t="s">
        <v>8540</v>
      </c>
      <c r="AI860" s="1" t="str">
        <f>TRIM(MID(SUBSTITUTE($H860,",",REPT(" ",200)),(LEN($H860)-LEN(SUBSTITUTE($H860,",",""))-2)*200+1,200))</f>
        <v>Central Luzon</v>
      </c>
      <c r="AJ860" s="1" t="s">
        <v>55</v>
      </c>
      <c r="AK860" t="s">
        <v>17294</v>
      </c>
      <c r="AL860" s="2">
        <v>0</v>
      </c>
      <c r="AM860" s="1" t="s">
        <v>9232</v>
      </c>
    </row>
    <row r="861" spans="1:39" ht="12.75" customHeight="1">
      <c r="A861" s="1"/>
      <c r="B861" s="1" t="s">
        <v>9233</v>
      </c>
      <c r="C861" s="1" t="s">
        <v>9234</v>
      </c>
      <c r="D861" s="3" t="str">
        <f ca="1">IFERROR(__xludf.DUMMYFUNCTION("PROPER(REGEXEXTRACT(B2390, ""(?:https?:\/\/)?(?:www\.)?([a-zA-Z0-9-]+)\.""))"),"Skyscanner")</f>
        <v>Skyscanner</v>
      </c>
      <c r="E861" s="1" t="s">
        <v>9235</v>
      </c>
      <c r="F861" s="1">
        <v>15.048069999999999</v>
      </c>
      <c r="G861" s="1">
        <v>120.05885000000001</v>
      </c>
      <c r="H861" s="1" t="s">
        <v>9170</v>
      </c>
      <c r="I861" s="1" t="s">
        <v>41</v>
      </c>
      <c r="J861" s="1">
        <f>IF(K861="URBAN",1,IF(K861="SUBURBAN",2,IF(K861="RURAL",3,"")))</f>
        <v>3</v>
      </c>
      <c r="K861" s="1" t="s">
        <v>541</v>
      </c>
      <c r="L861" s="18">
        <v>46082</v>
      </c>
      <c r="M861" s="49">
        <v>0.58333333333333337</v>
      </c>
      <c r="N861" s="18">
        <v>46083</v>
      </c>
      <c r="O861" s="56">
        <v>0.5</v>
      </c>
      <c r="P861" s="31" t="str">
        <f>TEXT($L861, "dddd")</f>
        <v>Sunday</v>
      </c>
      <c r="Q861" s="39" t="s">
        <v>111</v>
      </c>
      <c r="R861" s="39">
        <v>1996</v>
      </c>
      <c r="S861" s="1" t="str">
        <f>IF(OR(MONTH(L861)=12, MONTH(L861)&lt;=5), "Dry Season", "Wet Season")</f>
        <v>Dry Season</v>
      </c>
      <c r="T861" s="1">
        <v>1</v>
      </c>
      <c r="U861" s="1">
        <v>0</v>
      </c>
      <c r="V861" s="1">
        <v>0</v>
      </c>
      <c r="W861" s="2">
        <f>IF(ISNUMBER(SEARCH("N/A", X861)), 0, 1)</f>
        <v>0</v>
      </c>
      <c r="X861" s="1" t="s">
        <v>44</v>
      </c>
      <c r="Y861" s="1"/>
      <c r="Z861" s="1"/>
      <c r="AA861" s="11" cm="1">
        <f t="array" ref="AA861">IF(ISBLANK(Y861), 0, VINCentyInvDistance(F861,G861,Y861,Z861))</f>
        <v>0</v>
      </c>
      <c r="AB861" s="1">
        <v>1</v>
      </c>
      <c r="AC861" s="1">
        <v>9.4</v>
      </c>
      <c r="AD861" s="1">
        <v>4</v>
      </c>
      <c r="AE861" s="1">
        <v>2</v>
      </c>
      <c r="AF861" s="1">
        <v>1</v>
      </c>
      <c r="AG861" s="1" t="s">
        <v>9082</v>
      </c>
      <c r="AH861" s="1" t="s">
        <v>8540</v>
      </c>
      <c r="AI861" s="1"/>
      <c r="AJ861" s="1" t="s">
        <v>55</v>
      </c>
      <c r="AK861" t="s">
        <v>17295</v>
      </c>
      <c r="AL861" s="1">
        <v>3</v>
      </c>
      <c r="AM861" s="1" t="s">
        <v>9236</v>
      </c>
    </row>
    <row r="862" spans="1:39" ht="12.75" customHeight="1">
      <c r="A862" s="1"/>
      <c r="B862" s="1" t="s">
        <v>8542</v>
      </c>
      <c r="C862" s="1" t="s">
        <v>9237</v>
      </c>
      <c r="D862" s="3" t="str">
        <f ca="1">IFERROR(__xludf.DUMMYFUNCTION("PROPER(REGEXEXTRACT(B2391, ""(?:https?:\/\/)?(?:www\.)?([a-zA-Z0-9-]+)\.""))"),"Skyscanner")</f>
        <v>Skyscanner</v>
      </c>
      <c r="E862" s="1" t="s">
        <v>9238</v>
      </c>
      <c r="F862" s="1">
        <v>14.531033000000001</v>
      </c>
      <c r="G862" s="1">
        <v>121.33498299999999</v>
      </c>
      <c r="H862" s="1" t="s">
        <v>8545</v>
      </c>
      <c r="I862" s="1" t="s">
        <v>41</v>
      </c>
      <c r="J862" s="1">
        <f>IF(K862="URBAN",1,IF(K862="SUBURBAN",2,IF(K862="RURAL",3,"")))</f>
        <v>3</v>
      </c>
      <c r="K862" s="1" t="s">
        <v>541</v>
      </c>
      <c r="L862" s="18">
        <v>46082</v>
      </c>
      <c r="M862" s="49">
        <v>0.5625</v>
      </c>
      <c r="N862" s="18">
        <v>46083</v>
      </c>
      <c r="O862" s="56">
        <v>0.47916666666666669</v>
      </c>
      <c r="P862" s="31" t="str">
        <f>TEXT($L862, "dddd")</f>
        <v>Sunday</v>
      </c>
      <c r="Q862" s="39" t="s">
        <v>111</v>
      </c>
      <c r="R862" s="39">
        <v>18.5</v>
      </c>
      <c r="S862" s="1" t="str">
        <f>IF(OR(MONTH(L862)=12, MONTH(L862)&lt;=5), "Dry Season", "Wet Season")</f>
        <v>Dry Season</v>
      </c>
      <c r="T862" s="1">
        <v>1</v>
      </c>
      <c r="U862" s="1">
        <v>0</v>
      </c>
      <c r="V862" s="1">
        <v>0</v>
      </c>
      <c r="W862" s="2">
        <f>IF(ISNUMBER(SEARCH("N/A", X862)), 0, 1)</f>
        <v>0</v>
      </c>
      <c r="X862" s="1" t="s">
        <v>44</v>
      </c>
      <c r="Y862" s="1"/>
      <c r="Z862" s="1"/>
      <c r="AA862" s="11" cm="1">
        <f t="array" ref="AA862">IF(ISBLANK(Y862), 0, VINCentyInvDistance(F862,G862,Y862,Z862))</f>
        <v>0</v>
      </c>
      <c r="AB862" s="1">
        <v>0</v>
      </c>
      <c r="AC862" s="1">
        <v>7</v>
      </c>
      <c r="AD862" s="1">
        <v>4.8</v>
      </c>
      <c r="AE862" s="1">
        <v>191</v>
      </c>
      <c r="AF862" s="1">
        <v>1</v>
      </c>
      <c r="AG862" s="1" t="s">
        <v>8546</v>
      </c>
      <c r="AH862" s="1" t="s">
        <v>2387</v>
      </c>
      <c r="AI862" s="1"/>
      <c r="AJ862" s="1" t="s">
        <v>55</v>
      </c>
      <c r="AK862" t="s">
        <v>17233</v>
      </c>
      <c r="AL862" s="1">
        <v>2</v>
      </c>
      <c r="AM862" s="1" t="s">
        <v>8547</v>
      </c>
    </row>
    <row r="863" spans="1:39" ht="12.75" customHeight="1">
      <c r="A863" s="1"/>
      <c r="B863" s="1" t="s">
        <v>9239</v>
      </c>
      <c r="C863" s="1" t="s">
        <v>9240</v>
      </c>
      <c r="D863" s="3" t="str">
        <f ca="1">IFERROR(__xludf.DUMMYFUNCTION("PROPER(REGEXEXTRACT(B2392, ""(?:https?:\/\/)?(?:www\.)?([a-zA-Z0-9-]+)\.""))"),"Google")</f>
        <v>Google</v>
      </c>
      <c r="E863" s="1" t="s">
        <v>9241</v>
      </c>
      <c r="F863" s="1">
        <v>15.2373273</v>
      </c>
      <c r="G863" s="1">
        <v>120.01100750000001</v>
      </c>
      <c r="H863" s="1" t="s">
        <v>9224</v>
      </c>
      <c r="I863" s="1" t="s">
        <v>41</v>
      </c>
      <c r="J863" s="1">
        <f>IF(K863="URBAN",1,IF(K863="SUBURBAN",2,IF(K863="RURAL",3,"")))</f>
        <v>3</v>
      </c>
      <c r="K863" s="1" t="s">
        <v>541</v>
      </c>
      <c r="L863" s="18">
        <v>46082</v>
      </c>
      <c r="M863" s="49">
        <v>0.625</v>
      </c>
      <c r="N863" s="18">
        <v>46083</v>
      </c>
      <c r="O863" s="56">
        <v>0.5</v>
      </c>
      <c r="P863" s="31" t="str">
        <f>TEXT($L863, "dddd")</f>
        <v>Sunday</v>
      </c>
      <c r="Q863" s="39" t="s">
        <v>111</v>
      </c>
      <c r="R863" s="39">
        <v>7042</v>
      </c>
      <c r="S863" s="1" t="str">
        <f>IF(OR(MONTH(L863)=12, MONTH(L863)&lt;=5), "Dry Season", "Wet Season")</f>
        <v>Dry Season</v>
      </c>
      <c r="T863" s="1">
        <v>1</v>
      </c>
      <c r="U863" s="1">
        <v>0</v>
      </c>
      <c r="V863" s="1">
        <v>0</v>
      </c>
      <c r="W863" s="2">
        <f>IF(ISNUMBER(SEARCH("N/A", X863)), 0, 1)</f>
        <v>0</v>
      </c>
      <c r="X863" s="1" t="s">
        <v>44</v>
      </c>
      <c r="Y863" s="1"/>
      <c r="Z863" s="1"/>
      <c r="AA863" s="11" cm="1">
        <f t="array" ref="AA863">IF(ISBLANK(Y863), 0, VINCentyInvDistance(F863,G863,Y863,Z863))</f>
        <v>0</v>
      </c>
      <c r="AB863" s="1">
        <v>0</v>
      </c>
      <c r="AC863" s="1">
        <v>0</v>
      </c>
      <c r="AD863" s="1">
        <v>0</v>
      </c>
      <c r="AE863" s="1">
        <v>25</v>
      </c>
      <c r="AF863" s="1">
        <v>1</v>
      </c>
      <c r="AG863" s="1" t="str">
        <f>TRIM(MID(SUBSTITUTE($H863,",",REPT(" ",200)),(LEN($H863)-LEN(SUBSTITUTE($H863,",",""))-4)*200+1,200))</f>
        <v>Binoclutan</v>
      </c>
      <c r="AH863" s="1" t="str">
        <f>TRIM(MID(SUBSTITUTE($H863,",",REPT(" ",200)),(LEN($H863)-LEN(SUBSTITUTE($H863,",",""))-3)*200+1,200))</f>
        <v>Zambales</v>
      </c>
      <c r="AI863" s="1" t="str">
        <f>TRIM(MID(SUBSTITUTE($H863,",",REPT(" ",200)),(LEN($H863)-LEN(SUBSTITUTE($H863,",",""))-2)*200+1,200))</f>
        <v>Central Luzon</v>
      </c>
      <c r="AJ863" s="1" t="str">
        <f>TRIM(MID(SUBSTITUTE($H863,",",REPT(" ",200)),(LEN($H863)-LEN(SUBSTITUTE($H863,",",""))-0)*200+1,200))</f>
        <v>Philippines</v>
      </c>
      <c r="AL863" s="2">
        <v>0</v>
      </c>
      <c r="AM863" s="1"/>
    </row>
    <row r="864" spans="1:39" ht="12.75" customHeight="1">
      <c r="A864" s="1"/>
      <c r="B864" s="1" t="s">
        <v>9242</v>
      </c>
      <c r="C864" s="1" t="s">
        <v>9243</v>
      </c>
      <c r="D864" s="3" t="str">
        <f ca="1">IFERROR(__xludf.DUMMYFUNCTION("PROPER(REGEXEXTRACT(B2393, ""(?:https?:\/\/)?(?:www\.)?([a-zA-Z0-9-]+)\.""))"),"Skyscanner")</f>
        <v>Skyscanner</v>
      </c>
      <c r="E864" s="1" t="s">
        <v>9244</v>
      </c>
      <c r="F864" s="1">
        <v>15.237259999999999</v>
      </c>
      <c r="G864" s="1">
        <v>120.01109</v>
      </c>
      <c r="H864" s="1" t="s">
        <v>9224</v>
      </c>
      <c r="I864" s="1" t="s">
        <v>41</v>
      </c>
      <c r="J864" s="1">
        <f>IF(K864="URBAN",1,IF(K864="SUBURBAN",2,IF(K864="RURAL",3,"")))</f>
        <v>3</v>
      </c>
      <c r="K864" s="1" t="s">
        <v>541</v>
      </c>
      <c r="L864" s="18">
        <v>46082</v>
      </c>
      <c r="M864" s="49">
        <v>0.625</v>
      </c>
      <c r="N864" s="18">
        <v>46083</v>
      </c>
      <c r="O864" s="56">
        <v>0.5</v>
      </c>
      <c r="P864" s="31" t="str">
        <f>TEXT($L864, "dddd")</f>
        <v>Sunday</v>
      </c>
      <c r="Q864" s="39" t="s">
        <v>111</v>
      </c>
      <c r="R864" s="39">
        <v>8500</v>
      </c>
      <c r="S864" s="1" t="str">
        <f>IF(OR(MONTH(L864)=12, MONTH(L864)&lt;=5), "Dry Season", "Wet Season")</f>
        <v>Dry Season</v>
      </c>
      <c r="T864" s="1">
        <v>1</v>
      </c>
      <c r="U864" s="1">
        <v>1</v>
      </c>
      <c r="V864" s="1">
        <v>0</v>
      </c>
      <c r="W864" s="2">
        <f>IF(ISNUMBER(SEARCH("N/A", X864)), 0, 1)</f>
        <v>0</v>
      </c>
      <c r="X864" s="1" t="s">
        <v>44</v>
      </c>
      <c r="Y864" s="1"/>
      <c r="Z864" s="1"/>
      <c r="AA864" s="11" cm="1">
        <f t="array" ref="AA864">IF(ISBLANK(Y864), 0, VINCentyInvDistance(F864,G864,Y864,Z864))</f>
        <v>0</v>
      </c>
      <c r="AB864" s="1">
        <v>0</v>
      </c>
      <c r="AC864" s="1">
        <v>0</v>
      </c>
      <c r="AD864" s="1">
        <v>0</v>
      </c>
      <c r="AE864" s="1">
        <v>38</v>
      </c>
      <c r="AF864" s="1">
        <v>1</v>
      </c>
      <c r="AG864" s="1" t="s">
        <v>9056</v>
      </c>
      <c r="AH864" s="1" t="s">
        <v>8540</v>
      </c>
      <c r="AI864" s="1" t="str">
        <f>TRIM(MID(SUBSTITUTE($H864,",",REPT(" ",200)),(LEN($H864)-LEN(SUBSTITUTE($H864,",",""))-2)*200+1,200))</f>
        <v>Central Luzon</v>
      </c>
      <c r="AJ864" s="1" t="s">
        <v>55</v>
      </c>
      <c r="AL864" s="2">
        <v>0</v>
      </c>
      <c r="AM864" s="1" t="s">
        <v>9245</v>
      </c>
    </row>
    <row r="865" spans="1:39" ht="12.75" customHeight="1">
      <c r="A865" s="1"/>
      <c r="B865" s="1" t="s">
        <v>9246</v>
      </c>
      <c r="C865" s="1" t="s">
        <v>9247</v>
      </c>
      <c r="D865" s="3" t="str">
        <f ca="1">IFERROR(__xludf.DUMMYFUNCTION("PROPER(REGEXEXTRACT(B2394, ""(?:https?:\/\/)?(?:www\.)?([a-zA-Z0-9-]+)\.""))"),"Google")</f>
        <v>Google</v>
      </c>
      <c r="E865" s="1" t="s">
        <v>9248</v>
      </c>
      <c r="F865" s="1">
        <v>15.015899900000001</v>
      </c>
      <c r="G865" s="1">
        <v>120.06500459999999</v>
      </c>
      <c r="H865" s="1" t="s">
        <v>8535</v>
      </c>
      <c r="I865" s="1" t="s">
        <v>41</v>
      </c>
      <c r="J865" s="1">
        <f>IF(K865="URBAN",1,IF(K865="SUBURBAN",2,IF(K865="RURAL",3,"")))</f>
        <v>3</v>
      </c>
      <c r="K865" s="1" t="s">
        <v>541</v>
      </c>
      <c r="L865" s="18">
        <v>46082</v>
      </c>
      <c r="M865" s="49">
        <v>0.625</v>
      </c>
      <c r="N865" s="18">
        <v>46083</v>
      </c>
      <c r="O865" s="56">
        <v>0.5</v>
      </c>
      <c r="P865" s="31" t="str">
        <f>TEXT($L865, "dddd")</f>
        <v>Sunday</v>
      </c>
      <c r="Q865" s="39" t="s">
        <v>111</v>
      </c>
      <c r="R865" s="39">
        <v>3951</v>
      </c>
      <c r="S865" s="1" t="str">
        <f>IF(OR(MONTH(L865)=12, MONTH(L865)&lt;=5), "Dry Season", "Wet Season")</f>
        <v>Dry Season</v>
      </c>
      <c r="T865" s="1">
        <v>1</v>
      </c>
      <c r="U865" s="1">
        <v>0</v>
      </c>
      <c r="V865" s="1">
        <v>1</v>
      </c>
      <c r="W865" s="2">
        <f>IF(ISNUMBER(SEARCH("N/A", X865)), 0, 1)</f>
        <v>0</v>
      </c>
      <c r="X865" s="1" t="s">
        <v>44</v>
      </c>
      <c r="Y865" s="1"/>
      <c r="Z865" s="1"/>
      <c r="AA865" s="11" cm="1">
        <f t="array" ref="AA865">IF(ISBLANK(Y865), 0, VINCentyInvDistance(F865,G865,Y865,Z865))</f>
        <v>0</v>
      </c>
      <c r="AB865" s="1">
        <v>0</v>
      </c>
      <c r="AC865" s="1">
        <v>0</v>
      </c>
      <c r="AD865" s="1">
        <v>0</v>
      </c>
      <c r="AE865" s="1">
        <v>78</v>
      </c>
      <c r="AF865" s="1">
        <v>1</v>
      </c>
      <c r="AG865" s="1" t="str">
        <f>TRIM(MID(SUBSTITUTE($H865,",",REPT(" ",200)),(LEN($H865)-LEN(SUBSTITUTE($H865,",",""))-4)*200+1,200))</f>
        <v>La Paz</v>
      </c>
      <c r="AH865" s="1" t="str">
        <f>TRIM(MID(SUBSTITUTE($H865,",",REPT(" ",200)),(LEN($H865)-LEN(SUBSTITUTE($H865,",",""))-3)*200+1,200))</f>
        <v>Zambales</v>
      </c>
      <c r="AI865" s="1" t="str">
        <f>TRIM(MID(SUBSTITUTE($H865,",",REPT(" ",200)),(LEN($H865)-LEN(SUBSTITUTE($H865,",",""))-2)*200+1,200))</f>
        <v>Central Luzon</v>
      </c>
      <c r="AJ865" s="1" t="str">
        <f>TRIM(MID(SUBSTITUTE($H865,",",REPT(" ",200)),(LEN($H865)-LEN(SUBSTITUTE($H865,",",""))-0)*200+1,200))</f>
        <v>Philippines</v>
      </c>
      <c r="AL865" s="2">
        <v>0</v>
      </c>
      <c r="AM865" s="1"/>
    </row>
    <row r="866" spans="1:39" ht="12.75" customHeight="1">
      <c r="A866" s="1"/>
      <c r="B866" s="1" t="s">
        <v>9249</v>
      </c>
      <c r="C866" s="1" t="s">
        <v>9250</v>
      </c>
      <c r="D866" s="3" t="str">
        <f ca="1">IFERROR(__xludf.DUMMYFUNCTION("PROPER(REGEXEXTRACT(B2395, ""(?:https?:\/\/)?(?:www\.)?([a-zA-Z0-9-]+)\.""))"),"Skyscanner")</f>
        <v>Skyscanner</v>
      </c>
      <c r="E866" s="1" t="s">
        <v>9251</v>
      </c>
      <c r="F866" s="1">
        <v>15.015834999999999</v>
      </c>
      <c r="G866" s="1">
        <v>120.065376</v>
      </c>
      <c r="H866" s="1" t="s">
        <v>8535</v>
      </c>
      <c r="I866" s="1" t="s">
        <v>41</v>
      </c>
      <c r="J866" s="1">
        <f>IF(K866="URBAN",1,IF(K866="SUBURBAN",2,IF(K866="RURAL",3,"")))</f>
        <v>3</v>
      </c>
      <c r="K866" s="1" t="s">
        <v>541</v>
      </c>
      <c r="L866" s="18">
        <v>46082</v>
      </c>
      <c r="M866" s="49">
        <v>0.58333333333333337</v>
      </c>
      <c r="N866" s="18">
        <v>46083</v>
      </c>
      <c r="O866" s="56">
        <v>0.54166666666666663</v>
      </c>
      <c r="P866" s="31" t="str">
        <f>TEXT($L866, "dddd")</f>
        <v>Sunday</v>
      </c>
      <c r="Q866" s="39" t="s">
        <v>111</v>
      </c>
      <c r="R866" s="39">
        <v>5193</v>
      </c>
      <c r="S866" s="1" t="str">
        <f>IF(OR(MONTH(L866)=12, MONTH(L866)&lt;=5), "Dry Season", "Wet Season")</f>
        <v>Dry Season</v>
      </c>
      <c r="T866" s="1">
        <v>1</v>
      </c>
      <c r="U866" s="1">
        <v>1</v>
      </c>
      <c r="V866" s="1">
        <v>1</v>
      </c>
      <c r="W866" s="2">
        <f>IF(ISNUMBER(SEARCH("N/A", X866)), 0, 1)</f>
        <v>0</v>
      </c>
      <c r="X866" s="1" t="s">
        <v>44</v>
      </c>
      <c r="Y866" s="1"/>
      <c r="Z866" s="1"/>
      <c r="AA866" s="11" cm="1">
        <f t="array" ref="AA866">IF(ISBLANK(Y866), 0, VINCentyInvDistance(F866,G866,Y866,Z866))</f>
        <v>0</v>
      </c>
      <c r="AB866" s="1">
        <v>0</v>
      </c>
      <c r="AC866" s="1">
        <v>10</v>
      </c>
      <c r="AD866" s="1">
        <v>4.5999999999999996</v>
      </c>
      <c r="AE866" s="1">
        <v>8</v>
      </c>
      <c r="AF866" s="1">
        <v>1</v>
      </c>
      <c r="AG866" s="1" t="s">
        <v>8539</v>
      </c>
      <c r="AH866" s="1" t="s">
        <v>8540</v>
      </c>
      <c r="AI866" s="1"/>
      <c r="AJ866" s="1" t="s">
        <v>55</v>
      </c>
      <c r="AK866" t="s">
        <v>17296</v>
      </c>
      <c r="AL866" s="1">
        <v>5</v>
      </c>
      <c r="AM866" s="1" t="s">
        <v>9252</v>
      </c>
    </row>
    <row r="867" spans="1:39" ht="12.75" customHeight="1">
      <c r="A867" s="1"/>
      <c r="B867" s="1" t="s">
        <v>9253</v>
      </c>
      <c r="C867" s="1" t="s">
        <v>9254</v>
      </c>
      <c r="D867" s="3" t="str">
        <f ca="1">IFERROR(__xludf.DUMMYFUNCTION("PROPER(REGEXEXTRACT(B2396, ""(?:https?:\/\/)?(?:www\.)?([a-zA-Z0-9-]+)\.""))"),"Skyscanner")</f>
        <v>Skyscanner</v>
      </c>
      <c r="E867" s="1" t="s">
        <v>9255</v>
      </c>
      <c r="F867" s="1">
        <v>15.008834999999999</v>
      </c>
      <c r="G867" s="1">
        <v>120.06518</v>
      </c>
      <c r="H867" s="1" t="s">
        <v>9256</v>
      </c>
      <c r="I867" s="1" t="s">
        <v>41</v>
      </c>
      <c r="J867" s="1">
        <f>IF(K867="URBAN",1,IF(K867="SUBURBAN",2,IF(K867="RURAL",3,"")))</f>
        <v>3</v>
      </c>
      <c r="K867" s="1" t="s">
        <v>541</v>
      </c>
      <c r="L867" s="18">
        <v>46082</v>
      </c>
      <c r="M867" s="49">
        <v>0.58333333333333337</v>
      </c>
      <c r="N867" s="18">
        <v>46083</v>
      </c>
      <c r="O867" s="56">
        <v>0.5</v>
      </c>
      <c r="P867" s="31" t="str">
        <f>TEXT($L867, "dddd")</f>
        <v>Sunday</v>
      </c>
      <c r="Q867" s="39" t="s">
        <v>111</v>
      </c>
      <c r="R867" s="39">
        <v>10.6</v>
      </c>
      <c r="S867" s="1" t="str">
        <f>IF(OR(MONTH(L867)=12, MONTH(L867)&lt;=5), "Dry Season", "Wet Season")</f>
        <v>Dry Season</v>
      </c>
      <c r="T867" s="1">
        <v>1</v>
      </c>
      <c r="U867" s="1">
        <v>0</v>
      </c>
      <c r="V867" s="1">
        <v>0</v>
      </c>
      <c r="W867" s="2">
        <f>IF(ISNUMBER(SEARCH("N/A", X867)), 0, 1)</f>
        <v>0</v>
      </c>
      <c r="X867" s="1" t="s">
        <v>44</v>
      </c>
      <c r="Y867" s="1"/>
      <c r="Z867" s="1"/>
      <c r="AA867" s="11" cm="1">
        <f t="array" ref="AA867">IF(ISBLANK(Y867), 0, VINCentyInvDistance(F867,G867,Y867,Z867))</f>
        <v>0</v>
      </c>
      <c r="AB867" s="1">
        <v>0</v>
      </c>
      <c r="AC867" s="1">
        <v>8</v>
      </c>
      <c r="AD867" s="1">
        <v>4.3</v>
      </c>
      <c r="AE867" s="1">
        <v>7</v>
      </c>
      <c r="AF867" s="1">
        <v>1</v>
      </c>
      <c r="AG867" s="1" t="s">
        <v>9257</v>
      </c>
      <c r="AH867" s="1" t="s">
        <v>8540</v>
      </c>
      <c r="AI867" s="1" t="str">
        <f>TRIM(MID(SUBSTITUTE($H867,",",REPT(" ",200)),(LEN($H867)-LEN(SUBSTITUTE($H867,",",""))-2)*200+1,200))</f>
        <v>Central Luzon</v>
      </c>
      <c r="AJ867" s="1" t="s">
        <v>55</v>
      </c>
      <c r="AK867" t="s">
        <v>17297</v>
      </c>
      <c r="AL867" s="2">
        <v>0</v>
      </c>
      <c r="AM867" s="1" t="s">
        <v>9258</v>
      </c>
    </row>
    <row r="868" spans="1:39" ht="12.75" customHeight="1">
      <c r="A868" s="1"/>
      <c r="B868" s="1" t="s">
        <v>9259</v>
      </c>
      <c r="C868" s="1" t="s">
        <v>9260</v>
      </c>
      <c r="D868" s="3" t="str">
        <f ca="1">IFERROR(__xludf.DUMMYFUNCTION("PROPER(REGEXEXTRACT(B2397, ""(?:https?:\/\/)?(?:www\.)?([a-zA-Z0-9-]+)\.""))"),"Skyscanner")</f>
        <v>Skyscanner</v>
      </c>
      <c r="E868" s="1" t="s">
        <v>9261</v>
      </c>
      <c r="F868" s="1">
        <v>15.053380000000001</v>
      </c>
      <c r="G868" s="1">
        <v>120.05962</v>
      </c>
      <c r="H868" s="1" t="s">
        <v>9262</v>
      </c>
      <c r="I868" s="1" t="s">
        <v>41</v>
      </c>
      <c r="J868" s="1">
        <f>IF(K868="URBAN",1,IF(K868="SUBURBAN",2,IF(K868="RURAL",3,"")))</f>
        <v>3</v>
      </c>
      <c r="K868" s="1" t="s">
        <v>541</v>
      </c>
      <c r="L868" s="18">
        <v>46082</v>
      </c>
      <c r="M868" s="49">
        <v>0.54166666666666663</v>
      </c>
      <c r="N868" s="18">
        <v>46083</v>
      </c>
      <c r="O868" s="56">
        <v>0.45833333333333331</v>
      </c>
      <c r="P868" s="31" t="str">
        <f>TEXT($L868, "dddd")</f>
        <v>Sunday</v>
      </c>
      <c r="Q868" s="39" t="s">
        <v>111</v>
      </c>
      <c r="R868" s="39">
        <v>4946</v>
      </c>
      <c r="S868" s="1" t="str">
        <f>IF(OR(MONTH(L868)=12, MONTH(L868)&lt;=5), "Dry Season", "Wet Season")</f>
        <v>Dry Season</v>
      </c>
      <c r="T868" s="1">
        <v>1</v>
      </c>
      <c r="U868" s="1">
        <v>1</v>
      </c>
      <c r="V868" s="1">
        <v>1</v>
      </c>
      <c r="W868" s="2">
        <f>IF(ISNUMBER(SEARCH("N/A", X868)), 0, 1)</f>
        <v>0</v>
      </c>
      <c r="X868" s="1" t="s">
        <v>44</v>
      </c>
      <c r="Y868" s="1"/>
      <c r="Z868" s="1"/>
      <c r="AA868" s="11" cm="1">
        <f t="array" ref="AA868">IF(ISBLANK(Y868), 0, VINCentyInvDistance(F868,G868,Y868,Z868))</f>
        <v>0</v>
      </c>
      <c r="AB868" s="1">
        <v>0</v>
      </c>
      <c r="AC868" s="1">
        <v>0</v>
      </c>
      <c r="AD868" s="1">
        <v>0</v>
      </c>
      <c r="AE868" s="1">
        <v>18</v>
      </c>
      <c r="AF868" s="1">
        <v>1</v>
      </c>
      <c r="AG868" s="1" t="s">
        <v>9082</v>
      </c>
      <c r="AH868" s="1" t="s">
        <v>8540</v>
      </c>
      <c r="AI868" s="1" t="str">
        <f>TRIM(MID(SUBSTITUTE($H868,",",REPT(" ",200)),(LEN($H868)-LEN(SUBSTITUTE($H868,",",""))-2)*200+1,200))</f>
        <v>Central Luzon</v>
      </c>
      <c r="AJ868" s="1" t="s">
        <v>55</v>
      </c>
      <c r="AK868" t="s">
        <v>17298</v>
      </c>
      <c r="AL868" s="2">
        <v>0</v>
      </c>
      <c r="AM868" s="1" t="s">
        <v>9263</v>
      </c>
    </row>
    <row r="869" spans="1:39" ht="12.75" customHeight="1">
      <c r="A869" s="1"/>
      <c r="B869" s="1" t="s">
        <v>9268</v>
      </c>
      <c r="C869" s="1" t="s">
        <v>9269</v>
      </c>
      <c r="D869" s="3" t="str">
        <f ca="1">IFERROR(__xludf.DUMMYFUNCTION("PROPER(REGEXEXTRACT(B2399, ""(?:https?:\/\/)?(?:www\.)?([a-zA-Z0-9-]+)\.""))"),"Google")</f>
        <v>Google</v>
      </c>
      <c r="E869" s="1" t="s">
        <v>9270</v>
      </c>
      <c r="F869" s="1">
        <v>14.961169999999999</v>
      </c>
      <c r="G869" s="1">
        <v>120.11426</v>
      </c>
      <c r="H869" s="1" t="s">
        <v>9267</v>
      </c>
      <c r="I869" s="1" t="s">
        <v>41</v>
      </c>
      <c r="J869" s="1">
        <f>IF(K869="URBAN",1,IF(K869="SUBURBAN",2,IF(K869="RURAL",3,"")))</f>
        <v>3</v>
      </c>
      <c r="K869" s="1" t="s">
        <v>541</v>
      </c>
      <c r="L869" s="18">
        <v>46082</v>
      </c>
      <c r="M869" s="49">
        <v>0.625</v>
      </c>
      <c r="N869" s="18">
        <v>46083</v>
      </c>
      <c r="O869" s="56">
        <v>0.5</v>
      </c>
      <c r="P869" s="31" t="str">
        <f>TEXT($L869, "dddd")</f>
        <v>Sunday</v>
      </c>
      <c r="Q869" s="39" t="s">
        <v>111</v>
      </c>
      <c r="R869" s="39">
        <v>3245</v>
      </c>
      <c r="S869" s="1" t="str">
        <f>IF(OR(MONTH(L869)=12, MONTH(L869)&lt;=5), "Dry Season", "Wet Season")</f>
        <v>Dry Season</v>
      </c>
      <c r="T869" s="1">
        <v>1</v>
      </c>
      <c r="U869" s="1">
        <v>0</v>
      </c>
      <c r="V869" s="1">
        <v>0</v>
      </c>
      <c r="W869" s="2">
        <f>IF(ISNUMBER(SEARCH("N/A", X869)), 0, 1)</f>
        <v>0</v>
      </c>
      <c r="X869" s="1" t="s">
        <v>44</v>
      </c>
      <c r="Y869" s="1"/>
      <c r="Z869" s="1"/>
      <c r="AA869" s="11" cm="1">
        <f t="array" ref="AA869">IF(ISBLANK(Y869), 0, VINCentyInvDistance(F869,G869,Y869,Z869))</f>
        <v>0</v>
      </c>
      <c r="AB869" s="1">
        <v>0</v>
      </c>
      <c r="AC869" s="1">
        <v>0</v>
      </c>
      <c r="AD869" s="1">
        <v>0</v>
      </c>
      <c r="AE869" s="1">
        <v>118</v>
      </c>
      <c r="AF869" s="1">
        <v>1</v>
      </c>
      <c r="AG869" s="1" t="s">
        <v>9025</v>
      </c>
      <c r="AH869" s="1" t="s">
        <v>8540</v>
      </c>
      <c r="AI869" s="1"/>
      <c r="AJ869" s="1" t="s">
        <v>55</v>
      </c>
      <c r="AL869" s="1">
        <v>5</v>
      </c>
      <c r="AM869" s="1" t="s">
        <v>9271</v>
      </c>
    </row>
    <row r="870" spans="1:39" ht="12.75" customHeight="1">
      <c r="A870" s="1"/>
      <c r="B870" s="1" t="s">
        <v>9272</v>
      </c>
      <c r="C870" s="1" t="s">
        <v>9273</v>
      </c>
      <c r="D870" s="3" t="str">
        <f ca="1">IFERROR(__xludf.DUMMYFUNCTION("PROPER(REGEXEXTRACT(B2400, ""(?:https?:\/\/)?(?:www\.)?([a-zA-Z0-9-]+)\.""))"),"Skyscanner")</f>
        <v>Skyscanner</v>
      </c>
      <c r="E870" s="1" t="s">
        <v>9274</v>
      </c>
      <c r="F870" s="1">
        <v>14.941039999999999</v>
      </c>
      <c r="G870" s="1">
        <v>120.07068</v>
      </c>
      <c r="H870" s="1" t="s">
        <v>9275</v>
      </c>
      <c r="I870" s="1" t="s">
        <v>41</v>
      </c>
      <c r="J870" s="1">
        <f>IF(K870="URBAN",1,IF(K870="SUBURBAN",2,IF(K870="RURAL",3,"")))</f>
        <v>3</v>
      </c>
      <c r="K870" s="1" t="s">
        <v>541</v>
      </c>
      <c r="L870" s="18">
        <v>46082</v>
      </c>
      <c r="M870" s="49">
        <v>0.58333333333333337</v>
      </c>
      <c r="N870" s="18">
        <v>46083</v>
      </c>
      <c r="O870" s="56">
        <v>0.5</v>
      </c>
      <c r="P870" s="31" t="str">
        <f>TEXT($L870, "dddd")</f>
        <v>Sunday</v>
      </c>
      <c r="Q870" s="39" t="s">
        <v>111</v>
      </c>
      <c r="R870" s="39">
        <v>1200</v>
      </c>
      <c r="S870" s="1" t="str">
        <f>IF(OR(MONTH(L870)=12, MONTH(L870)&lt;=5), "Dry Season", "Wet Season")</f>
        <v>Dry Season</v>
      </c>
      <c r="T870" s="1">
        <v>1</v>
      </c>
      <c r="U870" s="1">
        <v>1</v>
      </c>
      <c r="V870" s="1">
        <v>0</v>
      </c>
      <c r="W870" s="2">
        <f>IF(ISNUMBER(SEARCH("N/A", X870)), 0, 1)</f>
        <v>0</v>
      </c>
      <c r="X870" s="1" t="s">
        <v>44</v>
      </c>
      <c r="Y870" s="1"/>
      <c r="Z870" s="1"/>
      <c r="AA870" s="11" cm="1">
        <f t="array" ref="AA870">IF(ISBLANK(Y870), 0, VINCentyInvDistance(F870,G870,Y870,Z870))</f>
        <v>0</v>
      </c>
      <c r="AB870" s="1">
        <v>0</v>
      </c>
      <c r="AC870" s="1">
        <v>10</v>
      </c>
      <c r="AD870" s="1">
        <v>4.9000000000000004</v>
      </c>
      <c r="AE870" s="1">
        <v>4</v>
      </c>
      <c r="AF870" s="1">
        <v>1</v>
      </c>
      <c r="AG870" s="1" t="s">
        <v>9025</v>
      </c>
      <c r="AH870" s="1" t="s">
        <v>8540</v>
      </c>
      <c r="AI870" s="1" t="str">
        <f>TRIM(MID(SUBSTITUTE($H870,",",REPT(" ",200)),(LEN($H870)-LEN(SUBSTITUTE($H870,",",""))-2)*200+1,200))</f>
        <v>Central Luzon</v>
      </c>
      <c r="AJ870" s="1" t="s">
        <v>55</v>
      </c>
      <c r="AK870" t="s">
        <v>17299</v>
      </c>
      <c r="AL870" s="2">
        <v>0</v>
      </c>
      <c r="AM870" s="1" t="s">
        <v>9276</v>
      </c>
    </row>
    <row r="871" spans="1:39" ht="12.75" customHeight="1">
      <c r="A871" s="1"/>
      <c r="B871" s="1" t="s">
        <v>9281</v>
      </c>
      <c r="C871" s="1" t="s">
        <v>9282</v>
      </c>
      <c r="D871" s="3" t="str">
        <f ca="1">IFERROR(__xludf.DUMMYFUNCTION("PROPER(REGEXEXTRACT(B2402, ""(?:https?:\/\/)?(?:www\.)?([a-zA-Z0-9-]+)\.""))"),"Google")</f>
        <v>Google</v>
      </c>
      <c r="E871" s="1" t="s">
        <v>9283</v>
      </c>
      <c r="F871" s="1">
        <v>15.3227232</v>
      </c>
      <c r="G871" s="1">
        <v>119.9696957</v>
      </c>
      <c r="H871" s="1" t="s">
        <v>9284</v>
      </c>
      <c r="I871" s="1" t="s">
        <v>41</v>
      </c>
      <c r="J871" s="1">
        <f>IF(K871="URBAN",1,IF(K871="SUBURBAN",2,IF(K871="RURAL",3,"")))</f>
        <v>3</v>
      </c>
      <c r="K871" s="1" t="s">
        <v>541</v>
      </c>
      <c r="L871" s="18">
        <v>46082</v>
      </c>
      <c r="M871" s="49">
        <v>0.625</v>
      </c>
      <c r="N871" s="18">
        <v>46083</v>
      </c>
      <c r="O871" s="56">
        <v>0.5</v>
      </c>
      <c r="P871" s="31" t="str">
        <f>TEXT($L871, "dddd")</f>
        <v>Sunday</v>
      </c>
      <c r="Q871" s="39" t="s">
        <v>111</v>
      </c>
      <c r="R871" s="39">
        <v>1648</v>
      </c>
      <c r="S871" s="1" t="str">
        <f>IF(OR(MONTH(L871)=12, MONTH(L871)&lt;=5), "Dry Season", "Wet Season")</f>
        <v>Dry Season</v>
      </c>
      <c r="T871" s="1">
        <v>1</v>
      </c>
      <c r="U871" s="1">
        <v>0</v>
      </c>
      <c r="V871" s="1">
        <v>1</v>
      </c>
      <c r="W871" s="2">
        <f>IF(ISNUMBER(SEARCH("N/A", X871)), 0, 1)</f>
        <v>0</v>
      </c>
      <c r="X871" s="1" t="s">
        <v>44</v>
      </c>
      <c r="Y871" s="1"/>
      <c r="Z871" s="1"/>
      <c r="AA871" s="11" cm="1">
        <f t="array" ref="AA871">IF(ISBLANK(Y871), 0, VINCentyInvDistance(F871,G871,Y871,Z871))</f>
        <v>0</v>
      </c>
      <c r="AB871" s="1">
        <v>0</v>
      </c>
      <c r="AC871" s="1">
        <v>0</v>
      </c>
      <c r="AD871" s="1">
        <v>0</v>
      </c>
      <c r="AE871" s="1">
        <v>99</v>
      </c>
      <c r="AF871" s="1">
        <v>1</v>
      </c>
      <c r="AG871" s="1" t="str">
        <f>TRIM(MID(SUBSTITUTE($H871,",",REPT(" ",200)),(LEN($H871)-LEN(SUBSTITUTE($H871,",",""))-4)*200+1,200))</f>
        <v>Iba</v>
      </c>
      <c r="AH871" s="1" t="str">
        <f>TRIM(MID(SUBSTITUTE($H871,",",REPT(" ",200)),(LEN($H871)-LEN(SUBSTITUTE($H871,",",""))-3)*200+1,200))</f>
        <v>Zambales</v>
      </c>
      <c r="AI871" s="1" t="str">
        <f>TRIM(MID(SUBSTITUTE($H871,",",REPT(" ",200)),(LEN($H871)-LEN(SUBSTITUTE($H871,",",""))-2)*200+1,200))</f>
        <v>Central Luzon</v>
      </c>
      <c r="AJ871" s="1" t="str">
        <f>TRIM(MID(SUBSTITUTE($H871,",",REPT(" ",200)),(LEN($H871)-LEN(SUBSTITUTE($H871,",",""))-0)*200+1,200))</f>
        <v>Philippines</v>
      </c>
      <c r="AL871" s="2">
        <v>0</v>
      </c>
      <c r="AM871" s="1"/>
    </row>
    <row r="872" spans="1:39" ht="12.75" customHeight="1">
      <c r="A872" s="1"/>
      <c r="B872" s="1" t="s">
        <v>9285</v>
      </c>
      <c r="C872" s="1" t="s">
        <v>9286</v>
      </c>
      <c r="D872" s="3" t="str">
        <f ca="1">IFERROR(__xludf.DUMMYFUNCTION("PROPER(REGEXEXTRACT(B2403, ""(?:https?:\/\/)?(?:www\.)?([a-zA-Z0-9-]+)\.""))"),"Skyscanner")</f>
        <v>Skyscanner</v>
      </c>
      <c r="E872" s="1" t="s">
        <v>9287</v>
      </c>
      <c r="F872" s="1">
        <v>15.322710000000001</v>
      </c>
      <c r="G872" s="1">
        <v>119.96956</v>
      </c>
      <c r="H872" s="1" t="s">
        <v>9284</v>
      </c>
      <c r="I872" s="1" t="s">
        <v>41</v>
      </c>
      <c r="J872" s="1">
        <f>IF(K872="URBAN",1,IF(K872="SUBURBAN",2,IF(K872="RURAL",3,"")))</f>
        <v>3</v>
      </c>
      <c r="K872" s="1" t="s">
        <v>541</v>
      </c>
      <c r="L872" s="18">
        <v>46082</v>
      </c>
      <c r="M872" s="49">
        <v>0.58333333333333337</v>
      </c>
      <c r="N872" s="18">
        <v>46083</v>
      </c>
      <c r="O872" s="56">
        <v>0.5</v>
      </c>
      <c r="P872" s="31" t="str">
        <f>TEXT($L872, "dddd")</f>
        <v>Sunday</v>
      </c>
      <c r="Q872" s="39" t="s">
        <v>111</v>
      </c>
      <c r="R872" s="39">
        <v>2595</v>
      </c>
      <c r="S872" s="1" t="str">
        <f>IF(OR(MONTH(L872)=12, MONTH(L872)&lt;=5), "Dry Season", "Wet Season")</f>
        <v>Dry Season</v>
      </c>
      <c r="T872" s="1">
        <v>1</v>
      </c>
      <c r="U872" s="1">
        <v>1</v>
      </c>
      <c r="V872" s="1">
        <v>0</v>
      </c>
      <c r="W872" s="2">
        <f>IF(ISNUMBER(SEARCH("N/A", X872)), 0, 1)</f>
        <v>0</v>
      </c>
      <c r="X872" s="1" t="s">
        <v>44</v>
      </c>
      <c r="Y872" s="1"/>
      <c r="Z872" s="1"/>
      <c r="AA872" s="11" cm="1">
        <f t="array" ref="AA872">IF(ISBLANK(Y872), 0, VINCentyInvDistance(F872,G872,Y872,Z872))</f>
        <v>0</v>
      </c>
      <c r="AB872" s="1">
        <v>0</v>
      </c>
      <c r="AC872" s="1">
        <v>6.2</v>
      </c>
      <c r="AD872" s="1">
        <v>4.7</v>
      </c>
      <c r="AE872" s="1">
        <v>19</v>
      </c>
      <c r="AF872" s="1">
        <v>1</v>
      </c>
      <c r="AG872" s="1" t="s">
        <v>9151</v>
      </c>
      <c r="AH872" s="1" t="s">
        <v>8540</v>
      </c>
      <c r="AI872" s="1"/>
      <c r="AJ872" s="1" t="s">
        <v>55</v>
      </c>
      <c r="AK872" t="s">
        <v>17300</v>
      </c>
      <c r="AL872" s="1">
        <v>1</v>
      </c>
      <c r="AM872" s="1" t="s">
        <v>9288</v>
      </c>
    </row>
    <row r="873" spans="1:39" ht="12.75" customHeight="1">
      <c r="A873" s="1"/>
      <c r="B873" s="1" t="s">
        <v>9294</v>
      </c>
      <c r="C873" s="1" t="s">
        <v>9295</v>
      </c>
      <c r="D873" s="3" t="str">
        <f ca="1">IFERROR(__xludf.DUMMYFUNCTION("PROPER(REGEXEXTRACT(B2405, ""(?:https?:\/\/)?(?:www\.)?([a-zA-Z0-9-]+)\.""))"),"Google")</f>
        <v>Google</v>
      </c>
      <c r="E873" s="1" t="s">
        <v>9296</v>
      </c>
      <c r="F873" s="1">
        <v>15.0252923</v>
      </c>
      <c r="G873" s="1">
        <v>120.0643834</v>
      </c>
      <c r="H873" s="1" t="s">
        <v>9297</v>
      </c>
      <c r="I873" s="1" t="s">
        <v>41</v>
      </c>
      <c r="J873" s="1">
        <f>IF(K873="URBAN",1,IF(K873="SUBURBAN",2,IF(K873="RURAL",3,"")))</f>
        <v>3</v>
      </c>
      <c r="K873" s="1" t="s">
        <v>541</v>
      </c>
      <c r="L873" s="18">
        <v>46082</v>
      </c>
      <c r="M873" s="49">
        <v>0.625</v>
      </c>
      <c r="N873" s="18">
        <v>46083</v>
      </c>
      <c r="O873" s="56">
        <v>0.5</v>
      </c>
      <c r="P873" s="31" t="str">
        <f>TEXT($L873, "dddd")</f>
        <v>Sunday</v>
      </c>
      <c r="Q873" s="39" t="s">
        <v>111</v>
      </c>
      <c r="R873" s="39">
        <v>55.1</v>
      </c>
      <c r="S873" s="1" t="str">
        <f>IF(OR(MONTH(L873)=12, MONTH(L873)&lt;=5), "Dry Season", "Wet Season")</f>
        <v>Dry Season</v>
      </c>
      <c r="T873" s="1">
        <v>1</v>
      </c>
      <c r="U873" s="1">
        <v>0</v>
      </c>
      <c r="V873" s="1">
        <v>1</v>
      </c>
      <c r="W873" s="2">
        <f>IF(ISNUMBER(SEARCH("N/A", X873)), 0, 1)</f>
        <v>0</v>
      </c>
      <c r="X873" s="1" t="s">
        <v>44</v>
      </c>
      <c r="Y873" s="1"/>
      <c r="Z873" s="1"/>
      <c r="AA873" s="11" cm="1">
        <f t="array" ref="AA873">IF(ISBLANK(Y873), 0, VINCentyInvDistance(F873,G873,Y873,Z873))</f>
        <v>0</v>
      </c>
      <c r="AB873" s="1">
        <v>0</v>
      </c>
      <c r="AC873" s="1">
        <v>0</v>
      </c>
      <c r="AD873" s="1">
        <v>0</v>
      </c>
      <c r="AE873" s="1">
        <v>10</v>
      </c>
      <c r="AF873" s="1">
        <v>1</v>
      </c>
      <c r="AG873" s="1" t="str">
        <f>TRIM(MID(SUBSTITUTE($H873,",",REPT(" ",200)),(LEN($H873)-LEN(SUBSTITUTE($H873,",",""))-4)*200+1,200))</f>
        <v>San Narciso</v>
      </c>
      <c r="AH873" s="1" t="str">
        <f>TRIM(MID(SUBSTITUTE($H873,",",REPT(" ",200)),(LEN($H873)-LEN(SUBSTITUTE($H873,",",""))-3)*200+1,200))</f>
        <v>Zambales</v>
      </c>
      <c r="AI873" s="1" t="str">
        <f>TRIM(MID(SUBSTITUTE($H873,",",REPT(" ",200)),(LEN($H873)-LEN(SUBSTITUTE($H873,",",""))-2)*200+1,200))</f>
        <v>Central Luzon</v>
      </c>
      <c r="AJ873" s="1" t="str">
        <f>TRIM(MID(SUBSTITUTE($H873,",",REPT(" ",200)),(LEN($H873)-LEN(SUBSTITUTE($H873,",",""))-0)*200+1,200))</f>
        <v>Philippines</v>
      </c>
      <c r="AL873" s="2">
        <v>0</v>
      </c>
      <c r="AM873" s="1"/>
    </row>
    <row r="874" spans="1:39" ht="12.75" customHeight="1">
      <c r="A874" s="1"/>
      <c r="B874" s="1" t="s">
        <v>9298</v>
      </c>
      <c r="C874" s="1" t="s">
        <v>9299</v>
      </c>
      <c r="D874" s="3" t="str">
        <f ca="1">IFERROR(__xludf.DUMMYFUNCTION("PROPER(REGEXEXTRACT(B2406, ""(?:https?:\/\/)?(?:www\.)?([a-zA-Z0-9-]+)\.""))"),"Google")</f>
        <v>Google</v>
      </c>
      <c r="E874" s="1" t="s">
        <v>9300</v>
      </c>
      <c r="F874" s="1">
        <v>14.9916199</v>
      </c>
      <c r="G874" s="1">
        <v>120.1409342</v>
      </c>
      <c r="H874" s="1" t="s">
        <v>9301</v>
      </c>
      <c r="I874" s="1" t="s">
        <v>41</v>
      </c>
      <c r="J874" s="1">
        <f>IF(K874="URBAN",1,IF(K874="SUBURBAN",2,IF(K874="RURAL",3,"")))</f>
        <v>3</v>
      </c>
      <c r="K874" s="1" t="s">
        <v>541</v>
      </c>
      <c r="L874" s="18">
        <v>46082</v>
      </c>
      <c r="M874" s="49">
        <v>0.625</v>
      </c>
      <c r="N874" s="18">
        <v>46083</v>
      </c>
      <c r="O874" s="56">
        <v>0.5</v>
      </c>
      <c r="P874" s="31" t="str">
        <f>TEXT($L874, "dddd")</f>
        <v>Sunday</v>
      </c>
      <c r="Q874" s="39" t="s">
        <v>111</v>
      </c>
      <c r="R874" s="39">
        <v>6205</v>
      </c>
      <c r="S874" s="1" t="str">
        <f>IF(OR(MONTH(L874)=12, MONTH(L874)&lt;=5), "Dry Season", "Wet Season")</f>
        <v>Dry Season</v>
      </c>
      <c r="T874" s="1">
        <v>1</v>
      </c>
      <c r="U874" s="1">
        <v>0</v>
      </c>
      <c r="V874" s="1">
        <v>0</v>
      </c>
      <c r="W874" s="2">
        <f>IF(ISNUMBER(SEARCH("N/A", X874)), 0, 1)</f>
        <v>0</v>
      </c>
      <c r="X874" s="1" t="s">
        <v>44</v>
      </c>
      <c r="Y874" s="1"/>
      <c r="Z874" s="1"/>
      <c r="AA874" s="11" cm="1">
        <f t="array" ref="AA874">IF(ISBLANK(Y874), 0, VINCentyInvDistance(F874,G874,Y874,Z874))</f>
        <v>0</v>
      </c>
      <c r="AB874" s="1">
        <v>0</v>
      </c>
      <c r="AC874" s="1">
        <v>0</v>
      </c>
      <c r="AD874" s="1">
        <v>0</v>
      </c>
      <c r="AE874" s="1">
        <v>34</v>
      </c>
      <c r="AF874" s="1">
        <v>1</v>
      </c>
      <c r="AG874" s="1" t="str">
        <f>TRIM(MID(SUBSTITUTE($H874,",",REPT(" ",200)),(LEN($H874)-LEN(SUBSTITUTE($H874,",",""))-4)*200+1,200))</f>
        <v>Consuelo Norte</v>
      </c>
      <c r="AH874" s="1" t="str">
        <f>TRIM(MID(SUBSTITUTE($H874,",",REPT(" ",200)),(LEN($H874)-LEN(SUBSTITUTE($H874,",",""))-3)*200+1,200))</f>
        <v>Zambales</v>
      </c>
      <c r="AI874" s="1" t="str">
        <f>TRIM(MID(SUBSTITUTE($H874,",",REPT(" ",200)),(LEN($H874)-LEN(SUBSTITUTE($H874,",",""))-2)*200+1,200))</f>
        <v>Central Luzon</v>
      </c>
      <c r="AJ874" s="1" t="str">
        <f>TRIM(MID(SUBSTITUTE($H874,",",REPT(" ",200)),(LEN($H874)-LEN(SUBSTITUTE($H874,",",""))-0)*200+1,200))</f>
        <v>Philippines</v>
      </c>
      <c r="AL874" s="2">
        <v>0</v>
      </c>
      <c r="AM874" s="1"/>
    </row>
    <row r="875" spans="1:39" ht="12.75" customHeight="1">
      <c r="A875" s="1"/>
      <c r="B875" s="1" t="s">
        <v>9302</v>
      </c>
      <c r="C875" s="1" t="s">
        <v>9303</v>
      </c>
      <c r="D875" s="3" t="str">
        <f ca="1">IFERROR(__xludf.DUMMYFUNCTION("PROPER(REGEXEXTRACT(B2407, ""(?:https?:\/\/)?(?:www\.)?([a-zA-Z0-9-]+)\.""))"),"Skyscanner")</f>
        <v>Skyscanner</v>
      </c>
      <c r="E875" s="1" t="s">
        <v>9304</v>
      </c>
      <c r="F875" s="1">
        <v>14.991619999999999</v>
      </c>
      <c r="G875" s="1">
        <v>120.14093</v>
      </c>
      <c r="H875" s="1" t="s">
        <v>9301</v>
      </c>
      <c r="I875" s="1" t="s">
        <v>41</v>
      </c>
      <c r="J875" s="1">
        <f>IF(K875="URBAN",1,IF(K875="SUBURBAN",2,IF(K875="RURAL",3,"")))</f>
        <v>3</v>
      </c>
      <c r="K875" s="1" t="s">
        <v>541</v>
      </c>
      <c r="L875" s="18">
        <v>46082</v>
      </c>
      <c r="M875" s="49">
        <v>0.58333333333333337</v>
      </c>
      <c r="N875" s="18">
        <v>46083</v>
      </c>
      <c r="O875" s="56">
        <v>0.5</v>
      </c>
      <c r="P875" s="31" t="str">
        <f>TEXT($L875, "dddd")</f>
        <v>Sunday</v>
      </c>
      <c r="Q875" s="39" t="s">
        <v>111</v>
      </c>
      <c r="R875" s="39">
        <v>3702</v>
      </c>
      <c r="S875" s="1" t="str">
        <f>IF(OR(MONTH(L875)=12, MONTH(L875)&lt;=5), "Dry Season", "Wet Season")</f>
        <v>Dry Season</v>
      </c>
      <c r="T875" s="1">
        <v>1</v>
      </c>
      <c r="U875" s="1">
        <v>1</v>
      </c>
      <c r="V875" s="1">
        <v>0</v>
      </c>
      <c r="W875" s="2">
        <f>IF(ISNUMBER(SEARCH("N/A", X875)), 0, 1)</f>
        <v>0</v>
      </c>
      <c r="X875" s="1" t="s">
        <v>44</v>
      </c>
      <c r="Y875" s="1"/>
      <c r="Z875" s="1"/>
      <c r="AA875" s="11" cm="1">
        <f t="array" ref="AA875">IF(ISBLANK(Y875), 0, VINCentyInvDistance(F875,G875,Y875,Z875))</f>
        <v>0</v>
      </c>
      <c r="AB875" s="1">
        <v>0</v>
      </c>
      <c r="AC875" s="1">
        <v>0</v>
      </c>
      <c r="AD875" s="1">
        <v>0</v>
      </c>
      <c r="AE875" s="1">
        <v>353</v>
      </c>
      <c r="AF875" s="1">
        <v>1</v>
      </c>
      <c r="AG875" s="1" t="s">
        <v>9305</v>
      </c>
      <c r="AH875" s="1" t="s">
        <v>8540</v>
      </c>
      <c r="AI875" s="1"/>
      <c r="AJ875" s="1" t="s">
        <v>55</v>
      </c>
      <c r="AK875" t="s">
        <v>17301</v>
      </c>
      <c r="AL875" s="1">
        <v>3</v>
      </c>
      <c r="AM875" s="1" t="s">
        <v>9306</v>
      </c>
    </row>
    <row r="876" spans="1:39" ht="12.75" customHeight="1">
      <c r="A876" s="1"/>
      <c r="B876" s="1" t="s">
        <v>9307</v>
      </c>
      <c r="C876" s="1" t="s">
        <v>9308</v>
      </c>
      <c r="D876" s="3" t="str">
        <f ca="1">IFERROR(__xludf.DUMMYFUNCTION("PROPER(REGEXEXTRACT(B2408, ""(?:https?:\/\/)?(?:www\.)?([a-zA-Z0-9-]+)\.""))"),"Google")</f>
        <v>Google</v>
      </c>
      <c r="E876" s="1" t="s">
        <v>9309</v>
      </c>
      <c r="F876" s="1">
        <v>15.3217081</v>
      </c>
      <c r="G876" s="1">
        <v>119.9853916</v>
      </c>
      <c r="H876" s="1" t="s">
        <v>9310</v>
      </c>
      <c r="I876" s="1" t="s">
        <v>41</v>
      </c>
      <c r="J876" s="1">
        <f>IF(K876="URBAN",1,IF(K876="SUBURBAN",2,IF(K876="RURAL",3,"")))</f>
        <v>3</v>
      </c>
      <c r="K876" s="1" t="s">
        <v>541</v>
      </c>
      <c r="L876" s="18">
        <v>46082</v>
      </c>
      <c r="M876" s="49">
        <v>0.625</v>
      </c>
      <c r="N876" s="18">
        <v>46083</v>
      </c>
      <c r="O876" s="56">
        <v>0.5</v>
      </c>
      <c r="P876" s="31" t="str">
        <f>TEXT($L876, "dddd")</f>
        <v>Sunday</v>
      </c>
      <c r="Q876" s="39" t="s">
        <v>111</v>
      </c>
      <c r="R876" s="39">
        <v>3640</v>
      </c>
      <c r="S876" s="1" t="str">
        <f>IF(OR(MONTH(L876)=12, MONTH(L876)&lt;=5), "Dry Season", "Wet Season")</f>
        <v>Dry Season</v>
      </c>
      <c r="T876" s="1">
        <v>1</v>
      </c>
      <c r="U876" s="1">
        <v>0</v>
      </c>
      <c r="V876" s="1">
        <v>0</v>
      </c>
      <c r="W876" s="2">
        <f>IF(ISNUMBER(SEARCH("N/A", X876)), 0, 1)</f>
        <v>0</v>
      </c>
      <c r="X876" s="1" t="s">
        <v>44</v>
      </c>
      <c r="Y876" s="1"/>
      <c r="Z876" s="1"/>
      <c r="AA876" s="11" cm="1">
        <f t="array" ref="AA876">IF(ISBLANK(Y876), 0, VINCentyInvDistance(F876,G876,Y876,Z876))</f>
        <v>0</v>
      </c>
      <c r="AB876" s="1">
        <v>0</v>
      </c>
      <c r="AC876" s="1">
        <v>0</v>
      </c>
      <c r="AD876" s="1">
        <v>0</v>
      </c>
      <c r="AE876" s="1">
        <v>63</v>
      </c>
      <c r="AF876" s="1">
        <v>1</v>
      </c>
      <c r="AG876" s="1" t="str">
        <f>TRIM(MID(SUBSTITUTE($H876,",",REPT(" ",200)),(LEN($H876)-LEN(SUBSTITUTE($H876,",",""))-4)*200+1,200))</f>
        <v>Iba</v>
      </c>
      <c r="AH876" s="1" t="str">
        <f>TRIM(MID(SUBSTITUTE($H876,",",REPT(" ",200)),(LEN($H876)-LEN(SUBSTITUTE($H876,",",""))-3)*200+1,200))</f>
        <v>Zambales</v>
      </c>
      <c r="AI876" s="1" t="str">
        <f>TRIM(MID(SUBSTITUTE($H876,",",REPT(" ",200)),(LEN($H876)-LEN(SUBSTITUTE($H876,",",""))-2)*200+1,200))</f>
        <v>Central Luzon</v>
      </c>
      <c r="AJ876" s="1" t="str">
        <f>TRIM(MID(SUBSTITUTE($H876,",",REPT(" ",200)),(LEN($H876)-LEN(SUBSTITUTE($H876,",",""))-0)*200+1,200))</f>
        <v>Philippines</v>
      </c>
      <c r="AL876" s="2">
        <v>0</v>
      </c>
      <c r="AM876" s="1"/>
    </row>
    <row r="877" spans="1:39" ht="12.75" customHeight="1">
      <c r="A877" s="1"/>
      <c r="B877" s="1" t="s">
        <v>9311</v>
      </c>
      <c r="C877" s="1" t="s">
        <v>9312</v>
      </c>
      <c r="D877" s="3" t="str">
        <f ca="1">IFERROR(__xludf.DUMMYFUNCTION("PROPER(REGEXEXTRACT(B2409, ""(?:https?:\/\/)?(?:www\.)?([a-zA-Z0-9-]+)\.""))"),"Google")</f>
        <v>Google</v>
      </c>
      <c r="E877" s="1" t="s">
        <v>9313</v>
      </c>
      <c r="F877" s="1">
        <v>14.882815600000001</v>
      </c>
      <c r="G877" s="1">
        <v>120.2111836</v>
      </c>
      <c r="H877" s="1" t="s">
        <v>9314</v>
      </c>
      <c r="I877" s="1" t="s">
        <v>41</v>
      </c>
      <c r="J877" s="1">
        <f>IF(K877="URBAN",1,IF(K877="SUBURBAN",2,IF(K877="RURAL",3,"")))</f>
        <v>3</v>
      </c>
      <c r="K877" s="1" t="s">
        <v>541</v>
      </c>
      <c r="L877" s="18">
        <v>46082</v>
      </c>
      <c r="M877" s="49">
        <v>0.625</v>
      </c>
      <c r="N877" s="18">
        <v>46083</v>
      </c>
      <c r="O877" s="56">
        <v>0.5</v>
      </c>
      <c r="P877" s="31" t="str">
        <f>TEXT($L877, "dddd")</f>
        <v>Sunday</v>
      </c>
      <c r="Q877" s="39" t="s">
        <v>111</v>
      </c>
      <c r="R877" s="39">
        <v>2302</v>
      </c>
      <c r="S877" s="1" t="str">
        <f>IF(OR(MONTH(L877)=12, MONTH(L877)&lt;=5), "Dry Season", "Wet Season")</f>
        <v>Dry Season</v>
      </c>
      <c r="T877" s="1">
        <v>1</v>
      </c>
      <c r="U877" s="1">
        <v>0</v>
      </c>
      <c r="V877" s="1">
        <v>1</v>
      </c>
      <c r="W877" s="2">
        <f>IF(ISNUMBER(SEARCH("N/A", X877)), 0, 1)</f>
        <v>0</v>
      </c>
      <c r="X877" s="1" t="s">
        <v>44</v>
      </c>
      <c r="Y877" s="1"/>
      <c r="Z877" s="1"/>
      <c r="AA877" s="11" cm="1">
        <f t="array" ref="AA877">IF(ISBLANK(Y877), 0, VINCentyInvDistance(F877,G877,Y877,Z877))</f>
        <v>0</v>
      </c>
      <c r="AB877" s="1">
        <v>0</v>
      </c>
      <c r="AC877" s="1">
        <v>0</v>
      </c>
      <c r="AD877" s="1">
        <v>0</v>
      </c>
      <c r="AE877" s="1">
        <v>329</v>
      </c>
      <c r="AF877" s="1">
        <v>1</v>
      </c>
      <c r="AG877" s="1" t="str">
        <f>TRIM(MID(SUBSTITUTE($H877,",",REPT(" ",200)),(LEN($H877)-LEN(SUBSTITUTE($H877,",",""))-4)*200+1,200))</f>
        <v>Subic</v>
      </c>
      <c r="AH877" s="1" t="str">
        <f>TRIM(MID(SUBSTITUTE($H877,",",REPT(" ",200)),(LEN($H877)-LEN(SUBSTITUTE($H877,",",""))-3)*200+1,200))</f>
        <v>Zambales</v>
      </c>
      <c r="AI877" s="1" t="str">
        <f>TRIM(MID(SUBSTITUTE($H877,",",REPT(" ",200)),(LEN($H877)-LEN(SUBSTITUTE($H877,",",""))-2)*200+1,200))</f>
        <v>Central Luzon</v>
      </c>
      <c r="AJ877" s="1" t="str">
        <f>TRIM(MID(SUBSTITUTE($H877,",",REPT(" ",200)),(LEN($H877)-LEN(SUBSTITUTE($H877,",",""))-0)*200+1,200))</f>
        <v>Philippines</v>
      </c>
      <c r="AL877" s="2">
        <v>0</v>
      </c>
      <c r="AM877" s="1"/>
    </row>
    <row r="878" spans="1:39" ht="12.75" customHeight="1">
      <c r="A878" s="1"/>
      <c r="B878" s="1" t="s">
        <v>9315</v>
      </c>
      <c r="C878" s="1" t="s">
        <v>9316</v>
      </c>
      <c r="D878" s="3" t="str">
        <f ca="1">IFERROR(__xludf.DUMMYFUNCTION("PROPER(REGEXEXTRACT(B2410, ""(?:https?:\/\/)?(?:www\.)?([a-zA-Z0-9-]+)\.""))"),"Skyscanner")</f>
        <v>Skyscanner</v>
      </c>
      <c r="E878" s="1" t="s">
        <v>9317</v>
      </c>
      <c r="F878" s="1">
        <v>15.315439400000001</v>
      </c>
      <c r="G878" s="1">
        <v>119.9754382</v>
      </c>
      <c r="H878" s="1" t="s">
        <v>9318</v>
      </c>
      <c r="I878" s="1" t="s">
        <v>41</v>
      </c>
      <c r="J878" s="1">
        <f>IF(K878="URBAN",1,IF(K878="SUBURBAN",2,IF(K878="RURAL",3,"")))</f>
        <v>3</v>
      </c>
      <c r="K878" s="1" t="s">
        <v>541</v>
      </c>
      <c r="L878" s="18">
        <v>46082</v>
      </c>
      <c r="M878" s="49">
        <v>0.58333333333333337</v>
      </c>
      <c r="N878" s="18">
        <v>46083</v>
      </c>
      <c r="O878" s="56">
        <v>0.5</v>
      </c>
      <c r="P878" s="31" t="str">
        <f>TEXT($L878, "dddd")</f>
        <v>Sunday</v>
      </c>
      <c r="Q878" s="39" t="s">
        <v>111</v>
      </c>
      <c r="R878" s="39">
        <v>7081</v>
      </c>
      <c r="S878" s="1" t="str">
        <f>IF(OR(MONTH(L878)=12, MONTH(L878)&lt;=5), "Dry Season", "Wet Season")</f>
        <v>Dry Season</v>
      </c>
      <c r="T878" s="1">
        <v>1</v>
      </c>
      <c r="U878" s="1">
        <v>0</v>
      </c>
      <c r="V878" s="1">
        <v>1</v>
      </c>
      <c r="W878" s="2">
        <f>IF(ISNUMBER(SEARCH("N/A", X878)), 0, 1)</f>
        <v>1</v>
      </c>
      <c r="X878" s="1" t="s">
        <v>9171</v>
      </c>
      <c r="Y878" s="1">
        <v>14.8790704</v>
      </c>
      <c r="Z878" s="1">
        <v>120.2346325</v>
      </c>
      <c r="AA878" s="11" cm="1">
        <f t="array" ref="AA878">IF(ISBLANK(Y878), 0, VINCentyInvDistance(F878,G878,Y878,Z878))</f>
        <v>55747.112780162999</v>
      </c>
      <c r="AB878" s="1">
        <v>0</v>
      </c>
      <c r="AC878" s="1">
        <v>8.8000000000000007</v>
      </c>
      <c r="AD878" s="1">
        <v>4.2</v>
      </c>
      <c r="AE878" s="1">
        <v>52</v>
      </c>
      <c r="AF878" s="1">
        <v>1</v>
      </c>
      <c r="AG878" s="1" t="s">
        <v>9172</v>
      </c>
      <c r="AH878" s="1" t="s">
        <v>8540</v>
      </c>
      <c r="AI878" s="1" t="str">
        <f>TRIM(MID(SUBSTITUTE($H878,",",REPT(" ",200)),(LEN($H878)-LEN(SUBSTITUTE($H878,",",""))-2)*200+1,200))</f>
        <v>Central Luzon</v>
      </c>
      <c r="AJ878" s="1" t="s">
        <v>55</v>
      </c>
      <c r="AK878" t="s">
        <v>17302</v>
      </c>
      <c r="AL878" s="2">
        <v>0</v>
      </c>
      <c r="AM878" s="1"/>
    </row>
    <row r="879" spans="1:39" ht="12.75" customHeight="1">
      <c r="A879" s="1"/>
      <c r="B879" s="1" t="s">
        <v>9319</v>
      </c>
      <c r="C879" s="1" t="s">
        <v>9320</v>
      </c>
      <c r="D879" s="3" t="str">
        <f ca="1">IFERROR(__xludf.DUMMYFUNCTION("PROPER(REGEXEXTRACT(B2411, ""(?:https?:\/\/)?(?:www\.)?([a-zA-Z0-9-]+)\.""))"),"Google")</f>
        <v>Google</v>
      </c>
      <c r="E879" s="1" t="s">
        <v>9321</v>
      </c>
      <c r="F879" s="1">
        <v>15.3267565</v>
      </c>
      <c r="G879" s="1">
        <v>119.977272</v>
      </c>
      <c r="H879" s="1" t="s">
        <v>9322</v>
      </c>
      <c r="I879" s="1" t="s">
        <v>41</v>
      </c>
      <c r="J879" s="1">
        <f>IF(K879="URBAN",1,IF(K879="SUBURBAN",2,IF(K879="RURAL",3,"")))</f>
        <v>3</v>
      </c>
      <c r="K879" s="1" t="s">
        <v>541</v>
      </c>
      <c r="L879" s="18">
        <v>46082</v>
      </c>
      <c r="M879" s="49">
        <v>0.625</v>
      </c>
      <c r="N879" s="18">
        <v>46083</v>
      </c>
      <c r="O879" s="56">
        <v>0.5</v>
      </c>
      <c r="P879" s="31" t="str">
        <f>TEXT($L879, "dddd")</f>
        <v>Sunday</v>
      </c>
      <c r="Q879" s="39" t="s">
        <v>111</v>
      </c>
      <c r="R879" s="39">
        <v>7869</v>
      </c>
      <c r="S879" s="1" t="str">
        <f>IF(OR(MONTH(L879)=12, MONTH(L879)&lt;=5), "Dry Season", "Wet Season")</f>
        <v>Dry Season</v>
      </c>
      <c r="T879" s="1">
        <v>1</v>
      </c>
      <c r="U879" s="1">
        <v>0</v>
      </c>
      <c r="V879" s="1">
        <v>0</v>
      </c>
      <c r="W879" s="2">
        <f>IF(ISNUMBER(SEARCH("N/A", X879)), 0, 1)</f>
        <v>0</v>
      </c>
      <c r="X879" s="1" t="s">
        <v>44</v>
      </c>
      <c r="Y879" s="1"/>
      <c r="Z879" s="1"/>
      <c r="AA879" s="11" cm="1">
        <f t="array" ref="AA879">IF(ISBLANK(Y879), 0, VINCentyInvDistance(F879,G879,Y879,Z879))</f>
        <v>0</v>
      </c>
      <c r="AB879" s="1">
        <v>0</v>
      </c>
      <c r="AC879" s="1">
        <v>0</v>
      </c>
      <c r="AD879" s="1">
        <v>0</v>
      </c>
      <c r="AE879" s="1">
        <v>2</v>
      </c>
      <c r="AF879" s="1">
        <v>1</v>
      </c>
      <c r="AG879" s="1" t="str">
        <f>TRIM(MID(SUBSTITUTE($H879,",",REPT(" ",200)),(LEN($H879)-LEN(SUBSTITUTE($H879,",",""))-4)*200+1,200))</f>
        <v>Iba</v>
      </c>
      <c r="AH879" s="1" t="str">
        <f>TRIM(MID(SUBSTITUTE($H879,",",REPT(" ",200)),(LEN($H879)-LEN(SUBSTITUTE($H879,",",""))-3)*200+1,200))</f>
        <v>Zambales</v>
      </c>
      <c r="AI879" s="1" t="str">
        <f>TRIM(MID(SUBSTITUTE($H879,",",REPT(" ",200)),(LEN($H879)-LEN(SUBSTITUTE($H879,",",""))-2)*200+1,200))</f>
        <v>Central Luzon</v>
      </c>
      <c r="AJ879" s="1" t="str">
        <f>TRIM(MID(SUBSTITUTE($H879,",",REPT(" ",200)),(LEN($H879)-LEN(SUBSTITUTE($H879,",",""))-0)*200+1,200))</f>
        <v>Philippines</v>
      </c>
      <c r="AL879" s="2">
        <v>0</v>
      </c>
      <c r="AM879" s="1"/>
    </row>
    <row r="880" spans="1:39" ht="12.75" customHeight="1">
      <c r="A880" s="1"/>
      <c r="B880" s="1" t="s">
        <v>9323</v>
      </c>
      <c r="C880" s="1" t="s">
        <v>9324</v>
      </c>
      <c r="D880" s="3" t="str">
        <f ca="1">IFERROR(__xludf.DUMMYFUNCTION("PROPER(REGEXEXTRACT(B2412, ""(?:https?:\/\/)?(?:www\.)?([a-zA-Z0-9-]+)\.""))"),"Skyscanner")</f>
        <v>Skyscanner</v>
      </c>
      <c r="E880" s="1" t="s">
        <v>9325</v>
      </c>
      <c r="F880" s="1">
        <v>15.170813300000001</v>
      </c>
      <c r="G880" s="1">
        <v>120.03537679999999</v>
      </c>
      <c r="H880" s="1" t="s">
        <v>9091</v>
      </c>
      <c r="I880" s="1" t="s">
        <v>41</v>
      </c>
      <c r="J880" s="1">
        <f>IF(K880="URBAN",1,IF(K880="SUBURBAN",2,IF(K880="RURAL",3,"")))</f>
        <v>3</v>
      </c>
      <c r="K880" s="1" t="s">
        <v>541</v>
      </c>
      <c r="L880" s="18">
        <v>46082</v>
      </c>
      <c r="M880" s="49">
        <v>0.58333333333333337</v>
      </c>
      <c r="N880" s="18">
        <v>46083</v>
      </c>
      <c r="O880" s="56">
        <v>0.5</v>
      </c>
      <c r="P880" s="31" t="str">
        <f>TEXT($L880, "dddd")</f>
        <v>Sunday</v>
      </c>
      <c r="Q880" s="39" t="s">
        <v>207</v>
      </c>
      <c r="R880" s="39">
        <v>27139</v>
      </c>
      <c r="S880" s="1" t="str">
        <f>IF(OR(MONTH(L880)=12, MONTH(L880)&lt;=5), "Dry Season", "Wet Season")</f>
        <v>Dry Season</v>
      </c>
      <c r="T880" s="1">
        <v>1</v>
      </c>
      <c r="U880" s="1">
        <v>1</v>
      </c>
      <c r="V880" s="1">
        <v>1</v>
      </c>
      <c r="W880" s="2">
        <f>IF(ISNUMBER(SEARCH("N/A", X880)), 0, 1)</f>
        <v>1</v>
      </c>
      <c r="X880" s="1" t="s">
        <v>9326</v>
      </c>
      <c r="Y880" s="1">
        <v>14.8283188</v>
      </c>
      <c r="Z880" s="1">
        <v>120.2819532</v>
      </c>
      <c r="AA880" s="11" cm="1">
        <f t="array" ref="AA880">IF(ISBLANK(Y880), 0, VINCentyInvDistance(F880,G880,Y880,Z880))</f>
        <v>46253.966664116851</v>
      </c>
      <c r="AB880" s="1">
        <v>0</v>
      </c>
      <c r="AC880" s="1">
        <v>6.4</v>
      </c>
      <c r="AD880" s="1">
        <v>4.5</v>
      </c>
      <c r="AE880" s="1">
        <v>55</v>
      </c>
      <c r="AF880" s="1">
        <v>1</v>
      </c>
      <c r="AG880" s="1" t="s">
        <v>9327</v>
      </c>
      <c r="AH880" s="1" t="s">
        <v>8540</v>
      </c>
      <c r="AI880" s="1" t="str">
        <f>TRIM(MID(SUBSTITUTE($H880,",",REPT(" ",200)),(LEN($H880)-LEN(SUBSTITUTE($H880,",",""))-2)*200+1,200))</f>
        <v>Central Luzon</v>
      </c>
      <c r="AJ880" s="1" t="s">
        <v>55</v>
      </c>
      <c r="AK880" t="s">
        <v>17303</v>
      </c>
      <c r="AL880" s="2">
        <v>0</v>
      </c>
      <c r="AM880" s="1"/>
    </row>
    <row r="881" spans="1:39" ht="12.75" customHeight="1">
      <c r="A881" s="1"/>
      <c r="B881" s="1" t="s">
        <v>9098</v>
      </c>
      <c r="C881" s="1" t="s">
        <v>9328</v>
      </c>
      <c r="D881" s="3" t="str">
        <f ca="1">IFERROR(__xludf.DUMMYFUNCTION("PROPER(REGEXEXTRACT(B2413, ""(?:https?:\/\/)?(?:www\.)?([a-zA-Z0-9-]+)\.""))"),"Google")</f>
        <v>Google</v>
      </c>
      <c r="E881" s="1" t="s">
        <v>9329</v>
      </c>
      <c r="F881" s="1">
        <v>15.04949</v>
      </c>
      <c r="G881" s="1">
        <v>120.05998</v>
      </c>
      <c r="H881" s="1" t="s">
        <v>9101</v>
      </c>
      <c r="I881" s="1" t="s">
        <v>41</v>
      </c>
      <c r="J881" s="1">
        <f>IF(K881="URBAN",1,IF(K881="SUBURBAN",2,IF(K881="RURAL",3,"")))</f>
        <v>3</v>
      </c>
      <c r="K881" s="1" t="s">
        <v>541</v>
      </c>
      <c r="L881" s="18">
        <v>46082</v>
      </c>
      <c r="M881" s="49">
        <v>0.625</v>
      </c>
      <c r="N881" s="18">
        <v>46083</v>
      </c>
      <c r="O881" s="56">
        <v>0.5</v>
      </c>
      <c r="P881" s="31" t="str">
        <f>TEXT($L881, "dddd")</f>
        <v>Sunday</v>
      </c>
      <c r="Q881" s="39" t="s">
        <v>186</v>
      </c>
      <c r="R881" s="39">
        <v>4990</v>
      </c>
      <c r="S881" s="1" t="str">
        <f>IF(OR(MONTH(L881)=12, MONTH(L881)&lt;=5), "Dry Season", "Wet Season")</f>
        <v>Dry Season</v>
      </c>
      <c r="T881" s="1">
        <v>1</v>
      </c>
      <c r="U881" s="1">
        <v>0</v>
      </c>
      <c r="V881" s="1">
        <v>1</v>
      </c>
      <c r="W881" s="2">
        <f>IF(ISNUMBER(SEARCH("N/A", X881)), 0, 1)</f>
        <v>0</v>
      </c>
      <c r="X881" s="1" t="s">
        <v>44</v>
      </c>
      <c r="Y881" s="1"/>
      <c r="Z881" s="1"/>
      <c r="AA881" s="11" cm="1">
        <f t="array" ref="AA881">IF(ISBLANK(Y881), 0, VINCentyInvDistance(F881,G881,Y881,Z881))</f>
        <v>0</v>
      </c>
      <c r="AB881" s="1">
        <v>0</v>
      </c>
      <c r="AC881" s="1">
        <v>0</v>
      </c>
      <c r="AD881" s="1">
        <v>0</v>
      </c>
      <c r="AE881" s="1">
        <v>1</v>
      </c>
      <c r="AF881" s="1">
        <v>1</v>
      </c>
      <c r="AG881" s="1" t="s">
        <v>9082</v>
      </c>
      <c r="AH881" s="1" t="s">
        <v>8540</v>
      </c>
      <c r="AI881" s="1" t="str">
        <f>TRIM(MID(SUBSTITUTE($H881,",",REPT(" ",200)),(LEN($H881)-LEN(SUBSTITUTE($H881,",",""))-2)*200+1,200))</f>
        <v>Central Luzon</v>
      </c>
      <c r="AJ881" s="1" t="s">
        <v>55</v>
      </c>
      <c r="AL881" s="2">
        <v>0</v>
      </c>
      <c r="AM881" s="1" t="s">
        <v>9102</v>
      </c>
    </row>
    <row r="882" spans="1:39" ht="12.75" customHeight="1">
      <c r="A882" s="1"/>
      <c r="B882" s="1" t="s">
        <v>9084</v>
      </c>
      <c r="C882" s="1" t="s">
        <v>9330</v>
      </c>
      <c r="D882" s="3" t="str">
        <f ca="1">IFERROR(__xludf.DUMMYFUNCTION("PROPER(REGEXEXTRACT(B2414, ""(?:https?:\/\/)?(?:www\.)?([a-zA-Z0-9-]+)\.""))"),"Skyscanner")</f>
        <v>Skyscanner</v>
      </c>
      <c r="E882" s="1" t="s">
        <v>9331</v>
      </c>
      <c r="F882" s="1">
        <v>15.18533</v>
      </c>
      <c r="G882" s="1">
        <v>120.03136000000001</v>
      </c>
      <c r="H882" s="1" t="s">
        <v>9042</v>
      </c>
      <c r="I882" s="1" t="s">
        <v>41</v>
      </c>
      <c r="J882" s="1">
        <f>IF(K882="URBAN",1,IF(K882="SUBURBAN",2,IF(K882="RURAL",3,"")))</f>
        <v>3</v>
      </c>
      <c r="K882" s="1" t="s">
        <v>541</v>
      </c>
      <c r="L882" s="18">
        <v>46082</v>
      </c>
      <c r="M882" s="49">
        <v>0.58333333333333337</v>
      </c>
      <c r="N882" s="18">
        <v>46083</v>
      </c>
      <c r="O882" s="56">
        <v>0.58333333333333337</v>
      </c>
      <c r="P882" s="31" t="str">
        <f>TEXT($L882, "dddd")</f>
        <v>Sunday</v>
      </c>
      <c r="Q882" s="39" t="s">
        <v>186</v>
      </c>
      <c r="R882" s="39">
        <v>4990</v>
      </c>
      <c r="S882" s="1" t="str">
        <f>IF(OR(MONTH(L882)=12, MONTH(L882)&lt;=5), "Dry Season", "Wet Season")</f>
        <v>Dry Season</v>
      </c>
      <c r="T882" s="1">
        <v>2</v>
      </c>
      <c r="U882" s="1">
        <v>0</v>
      </c>
      <c r="V882" s="1">
        <v>1</v>
      </c>
      <c r="W882" s="2">
        <f>IF(ISNUMBER(SEARCH("N/A", X882)), 0, 1)</f>
        <v>0</v>
      </c>
      <c r="X882" s="1" t="s">
        <v>44</v>
      </c>
      <c r="Y882" s="1"/>
      <c r="Z882" s="1"/>
      <c r="AA882" s="11" cm="1">
        <f t="array" ref="AA882">IF(ISBLANK(Y882), 0, VINCentyInvDistance(F882,G882,Y882,Z882))</f>
        <v>0</v>
      </c>
      <c r="AB882" s="1">
        <v>0</v>
      </c>
      <c r="AC882" s="1">
        <v>0</v>
      </c>
      <c r="AD882" s="1">
        <v>0</v>
      </c>
      <c r="AE882" s="1">
        <v>87</v>
      </c>
      <c r="AF882" s="1">
        <v>1</v>
      </c>
      <c r="AG882" s="1" t="s">
        <v>9037</v>
      </c>
      <c r="AH882" s="1" t="s">
        <v>8540</v>
      </c>
      <c r="AI882" s="1"/>
      <c r="AJ882" s="1" t="s">
        <v>55</v>
      </c>
      <c r="AK882" t="s">
        <v>17282</v>
      </c>
      <c r="AL882" s="1">
        <v>3</v>
      </c>
      <c r="AM882" s="1" t="s">
        <v>9087</v>
      </c>
    </row>
    <row r="883" spans="1:39" ht="12.75" customHeight="1">
      <c r="A883" s="1"/>
      <c r="B883" s="1" t="s">
        <v>9332</v>
      </c>
      <c r="C883" s="1" t="s">
        <v>9333</v>
      </c>
      <c r="D883" s="3" t="str">
        <f ca="1">IFERROR(__xludf.DUMMYFUNCTION("PROPER(REGEXEXTRACT(B2415, ""(?:https?:\/\/)?(?:www\.)?([a-zA-Z0-9-]+)\.""))"),"Google")</f>
        <v>Google</v>
      </c>
      <c r="E883" s="1" t="s">
        <v>9334</v>
      </c>
      <c r="F883" s="1">
        <v>15.123532600000001</v>
      </c>
      <c r="G883" s="1">
        <v>120.0467525</v>
      </c>
      <c r="H883" s="1" t="s">
        <v>9033</v>
      </c>
      <c r="I883" s="1" t="s">
        <v>41</v>
      </c>
      <c r="J883" s="1">
        <f>IF(K883="URBAN",1,IF(K883="SUBURBAN",2,IF(K883="RURAL",3,"")))</f>
        <v>3</v>
      </c>
      <c r="K883" s="1" t="s">
        <v>541</v>
      </c>
      <c r="L883" s="18">
        <v>46082</v>
      </c>
      <c r="M883" s="49">
        <v>0.625</v>
      </c>
      <c r="N883" s="18">
        <v>46083</v>
      </c>
      <c r="O883" s="56">
        <v>0.5</v>
      </c>
      <c r="P883" s="31" t="str">
        <f>TEXT($L883, "dddd")</f>
        <v>Sunday</v>
      </c>
      <c r="Q883" s="39" t="s">
        <v>207</v>
      </c>
      <c r="R883" s="39">
        <v>12540</v>
      </c>
      <c r="S883" s="1" t="str">
        <f>IF(OR(MONTH(L883)=12, MONTH(L883)&lt;=5), "Dry Season", "Wet Season")</f>
        <v>Dry Season</v>
      </c>
      <c r="T883" s="1">
        <v>1</v>
      </c>
      <c r="U883" s="1">
        <v>0</v>
      </c>
      <c r="V883" s="1">
        <v>1</v>
      </c>
      <c r="W883" s="2">
        <f>IF(ISNUMBER(SEARCH("N/A", X883)), 0, 1)</f>
        <v>0</v>
      </c>
      <c r="X883" s="1" t="s">
        <v>44</v>
      </c>
      <c r="Y883" s="1"/>
      <c r="Z883" s="1"/>
      <c r="AA883" s="11" cm="1">
        <f t="array" ref="AA883">IF(ISBLANK(Y883), 0, VINCentyInvDistance(F883,G883,Y883,Z883))</f>
        <v>0</v>
      </c>
      <c r="AB883" s="1">
        <v>0</v>
      </c>
      <c r="AC883" s="1">
        <v>0</v>
      </c>
      <c r="AD883" s="1">
        <v>0</v>
      </c>
      <c r="AE883" s="1">
        <v>57</v>
      </c>
      <c r="AF883" s="1">
        <v>1</v>
      </c>
      <c r="AG883" s="1" t="str">
        <f>TRIM(MID(SUBSTITUTE($H883,",",REPT(" ",200)),(LEN($H883)-LEN(SUBSTITUTE($H883,",",""))-3)*200+1,200))</f>
        <v>Laoag</v>
      </c>
      <c r="AH883" s="1" t="str">
        <f>TRIM(MID(SUBSTITUTE($H883,",",REPT(" ",200)),(LEN($H883)-LEN(SUBSTITUTE($H883,",",""))-3)*200+1,200))</f>
        <v>Laoag</v>
      </c>
      <c r="AI883" s="1" t="str">
        <f>TRIM(MID(SUBSTITUTE($H883,",",REPT(" ",200)),(LEN($H883)-LEN(SUBSTITUTE($H883,",",""))-2)*200+1,200))</f>
        <v>Zambales</v>
      </c>
      <c r="AJ883" s="1" t="str">
        <f>TRIM(MID(SUBSTITUTE($H883,",",REPT(" ",200)),(LEN($H883)-LEN(SUBSTITUTE($H883,",",""))-0)*200+1,200))</f>
        <v>Philippines</v>
      </c>
      <c r="AL883" s="2">
        <v>0</v>
      </c>
      <c r="AM883" s="1"/>
    </row>
    <row r="884" spans="1:39" ht="12.75" customHeight="1">
      <c r="A884" s="1"/>
      <c r="B884" s="1" t="s">
        <v>9335</v>
      </c>
      <c r="C884" s="1" t="s">
        <v>9336</v>
      </c>
      <c r="D884" s="3" t="str">
        <f ca="1">IFERROR(__xludf.DUMMYFUNCTION("PROPER(REGEXEXTRACT(B2416, ""(?:https?:\/\/)?(?:www\.)?([a-zA-Z0-9-]+)\.""))"),"Skyscanner")</f>
        <v>Skyscanner</v>
      </c>
      <c r="E884" s="1" t="s">
        <v>9337</v>
      </c>
      <c r="F884" s="1">
        <v>9.9520300000000006</v>
      </c>
      <c r="G884" s="1">
        <v>123.36584000000001</v>
      </c>
      <c r="H884" s="1" t="s">
        <v>9338</v>
      </c>
      <c r="I884" s="1" t="s">
        <v>41</v>
      </c>
      <c r="J884" s="1">
        <f>IF(K884="URBAN",1,IF(K884="SUBURBAN",2,IF(K884="RURAL",3,"")))</f>
        <v>3</v>
      </c>
      <c r="K884" s="1" t="s">
        <v>541</v>
      </c>
      <c r="L884" s="18">
        <v>46082</v>
      </c>
      <c r="M884" s="49">
        <v>0.625</v>
      </c>
      <c r="N884" s="18">
        <v>46083</v>
      </c>
      <c r="O884" s="56">
        <v>0.5</v>
      </c>
      <c r="P884" s="31" t="str">
        <f>TEXT($L884, "dddd")</f>
        <v>Sunday</v>
      </c>
      <c r="Q884" s="39" t="s">
        <v>207</v>
      </c>
      <c r="R884" s="39">
        <v>4829</v>
      </c>
      <c r="S884" s="1" t="str">
        <f>IF(OR(MONTH(L884)=12, MONTH(L884)&lt;=5), "Dry Season", "Wet Season")</f>
        <v>Dry Season</v>
      </c>
      <c r="T884" s="1">
        <v>1</v>
      </c>
      <c r="U884" s="1">
        <v>0</v>
      </c>
      <c r="V884" s="1">
        <v>0</v>
      </c>
      <c r="W884" s="2">
        <f>IF(ISNUMBER(SEARCH("N/A", X884)), 0, 1)</f>
        <v>0</v>
      </c>
      <c r="X884" s="1" t="s">
        <v>44</v>
      </c>
      <c r="Y884" s="1"/>
      <c r="Z884" s="1"/>
      <c r="AA884" s="11" cm="1">
        <f t="array" ref="AA884">IF(ISBLANK(Y884), 0, VINCentyInvDistance(F884,G884,Y884,Z884))</f>
        <v>0</v>
      </c>
      <c r="AB884" s="1">
        <v>0</v>
      </c>
      <c r="AC884" s="1">
        <v>0</v>
      </c>
      <c r="AD884" s="1">
        <v>0</v>
      </c>
      <c r="AE884" s="1">
        <v>39</v>
      </c>
      <c r="AF884" s="1">
        <v>1</v>
      </c>
      <c r="AG884" s="1" t="s">
        <v>731</v>
      </c>
      <c r="AH884" s="1" t="s">
        <v>731</v>
      </c>
      <c r="AI884" s="1"/>
      <c r="AJ884" s="1" t="s">
        <v>55</v>
      </c>
      <c r="AL884" s="1">
        <v>3</v>
      </c>
      <c r="AM884" s="1" t="s">
        <v>9339</v>
      </c>
    </row>
    <row r="885" spans="1:39" ht="12.75" customHeight="1">
      <c r="A885" s="1"/>
      <c r="B885" s="1" t="s">
        <v>9340</v>
      </c>
      <c r="C885" s="1" t="s">
        <v>9341</v>
      </c>
      <c r="D885" s="3" t="str">
        <f ca="1">IFERROR(__xludf.DUMMYFUNCTION("PROPER(REGEXEXTRACT(B2417, ""(?:https?:\/\/)?(?:www\.)?([a-zA-Z0-9-]+)\.""))"),"Skyscanner")</f>
        <v>Skyscanner</v>
      </c>
      <c r="E885" s="1" t="s">
        <v>9331</v>
      </c>
      <c r="F885" s="1">
        <v>15.1867</v>
      </c>
      <c r="G885" s="1">
        <v>120.03094</v>
      </c>
      <c r="H885" s="1" t="s">
        <v>9042</v>
      </c>
      <c r="I885" s="1" t="s">
        <v>41</v>
      </c>
      <c r="J885" s="1">
        <f>IF(K885="URBAN",1,IF(K885="SUBURBAN",2,IF(K885="RURAL",3,"")))</f>
        <v>3</v>
      </c>
      <c r="K885" s="1" t="s">
        <v>541</v>
      </c>
      <c r="L885" s="18">
        <v>46082</v>
      </c>
      <c r="M885" s="49">
        <v>0.58333333333333337</v>
      </c>
      <c r="N885" s="18">
        <v>46083</v>
      </c>
      <c r="O885" s="56">
        <v>0.5</v>
      </c>
      <c r="P885" s="31" t="str">
        <f>TEXT($L885, "dddd")</f>
        <v>Sunday</v>
      </c>
      <c r="Q885" s="39" t="s">
        <v>43</v>
      </c>
      <c r="R885" s="39">
        <v>20925</v>
      </c>
      <c r="S885" s="1" t="str">
        <f>IF(OR(MONTH(L885)=12, MONTH(L885)&lt;=5), "Dry Season", "Wet Season")</f>
        <v>Dry Season</v>
      </c>
      <c r="T885" s="1">
        <v>2</v>
      </c>
      <c r="U885" s="1">
        <v>0</v>
      </c>
      <c r="V885" s="1">
        <v>1</v>
      </c>
      <c r="W885" s="2">
        <f>IF(ISNUMBER(SEARCH("N/A", X885)), 0, 1)</f>
        <v>0</v>
      </c>
      <c r="X885" s="1" t="s">
        <v>44</v>
      </c>
      <c r="Y885" s="1"/>
      <c r="Z885" s="1"/>
      <c r="AA885" s="11" cm="1">
        <f t="array" ref="AA885">IF(ISBLANK(Y885), 0, VINCentyInvDistance(F885,G885,Y885,Z885))</f>
        <v>0</v>
      </c>
      <c r="AB885" s="1">
        <v>0</v>
      </c>
      <c r="AC885" s="1">
        <v>0</v>
      </c>
      <c r="AD885" s="1">
        <v>0</v>
      </c>
      <c r="AE885" s="1">
        <v>49</v>
      </c>
      <c r="AF885" s="1">
        <v>1</v>
      </c>
      <c r="AG885" s="1" t="s">
        <v>9037</v>
      </c>
      <c r="AH885" s="1" t="s">
        <v>8540</v>
      </c>
      <c r="AI885" s="1" t="str">
        <f>TRIM(MID(SUBSTITUTE($H885,",",REPT(" ",200)),(LEN($H885)-LEN(SUBSTITUTE($H885,",",""))-2)*200+1,200))</f>
        <v>Central Luzon</v>
      </c>
      <c r="AJ885" s="1" t="s">
        <v>55</v>
      </c>
      <c r="AK885" t="s">
        <v>17304</v>
      </c>
      <c r="AL885" s="2">
        <v>0</v>
      </c>
      <c r="AM885" s="1" t="s">
        <v>9342</v>
      </c>
    </row>
    <row r="886" spans="1:39" ht="12.75" customHeight="1">
      <c r="A886" s="1"/>
      <c r="B886" s="1" t="s">
        <v>9343</v>
      </c>
      <c r="C886" s="1" t="s">
        <v>9344</v>
      </c>
      <c r="D886" s="3" t="str">
        <f ca="1">IFERROR(__xludf.DUMMYFUNCTION("PROPER(REGEXEXTRACT(B2418, ""(?:https?:\/\/)?(?:www\.)?([a-zA-Z0-9-]+)\.""))"),"Google")</f>
        <v>Google</v>
      </c>
      <c r="E886" s="1" t="s">
        <v>9345</v>
      </c>
      <c r="F886" s="1">
        <v>15.1357427</v>
      </c>
      <c r="G886" s="1">
        <v>120.04298559999999</v>
      </c>
      <c r="H886" s="1" t="s">
        <v>9346</v>
      </c>
      <c r="I886" s="1" t="s">
        <v>41</v>
      </c>
      <c r="J886" s="1">
        <f>IF(K886="URBAN",1,IF(K886="SUBURBAN",2,IF(K886="RURAL",3,"")))</f>
        <v>3</v>
      </c>
      <c r="K886" s="1" t="s">
        <v>541</v>
      </c>
      <c r="L886" s="18">
        <v>46082</v>
      </c>
      <c r="M886" s="49">
        <v>0.625</v>
      </c>
      <c r="N886" s="18">
        <v>46083</v>
      </c>
      <c r="O886" s="56">
        <v>0.5</v>
      </c>
      <c r="P886" s="31" t="str">
        <f>TEXT($L886, "dddd")</f>
        <v>Sunday</v>
      </c>
      <c r="Q886" s="39" t="s">
        <v>3055</v>
      </c>
      <c r="R886" s="39">
        <v>9009</v>
      </c>
      <c r="S886" s="1" t="str">
        <f>IF(OR(MONTH(L886)=12, MONTH(L886)&lt;=5), "Dry Season", "Wet Season")</f>
        <v>Dry Season</v>
      </c>
      <c r="T886" s="1">
        <v>1</v>
      </c>
      <c r="U886" s="1">
        <v>0</v>
      </c>
      <c r="V886" s="1">
        <v>0</v>
      </c>
      <c r="W886" s="2">
        <f>IF(ISNUMBER(SEARCH("N/A", X886)), 0, 1)</f>
        <v>0</v>
      </c>
      <c r="X886" s="1" t="s">
        <v>44</v>
      </c>
      <c r="Y886" s="1"/>
      <c r="Z886" s="1"/>
      <c r="AA886" s="11" cm="1">
        <f t="array" ref="AA886">IF(ISBLANK(Y886), 0, VINCentyInvDistance(F886,G886,Y886,Z886))</f>
        <v>0</v>
      </c>
      <c r="AB886" s="1">
        <v>0</v>
      </c>
      <c r="AC886" s="1">
        <v>0</v>
      </c>
      <c r="AD886" s="1">
        <v>0</v>
      </c>
      <c r="AE886" s="1">
        <v>7</v>
      </c>
      <c r="AF886" s="1">
        <v>1</v>
      </c>
      <c r="AG886" s="1" t="str">
        <f>TRIM(MID(SUBSTITUTE($H886,",",REPT(" ",200)),(LEN($H886)-LEN(SUBSTITUTE($H886,",",""))-4)*200+1,200))</f>
        <v>Longos</v>
      </c>
      <c r="AH886" s="1" t="str">
        <f>TRIM(MID(SUBSTITUTE($H886,",",REPT(" ",200)),(LEN($H886)-LEN(SUBSTITUTE($H886,",",""))-3)*200+1,200))</f>
        <v>Zambales</v>
      </c>
      <c r="AI886" s="1" t="str">
        <f>TRIM(MID(SUBSTITUTE($H886,",",REPT(" ",200)),(LEN($H886)-LEN(SUBSTITUTE($H886,",",""))-2)*200+1,200))</f>
        <v>Central Luzon</v>
      </c>
      <c r="AJ886" s="1" t="str">
        <f>TRIM(MID(SUBSTITUTE($H886,",",REPT(" ",200)),(LEN($H886)-LEN(SUBSTITUTE($H886,",",""))-0)*200+1,200))</f>
        <v>Philippines</v>
      </c>
      <c r="AL886" s="2">
        <v>0</v>
      </c>
      <c r="AM886" s="1"/>
    </row>
    <row r="887" spans="1:39" ht="12.75" customHeight="1">
      <c r="A887" s="1"/>
      <c r="B887" s="1" t="s">
        <v>9347</v>
      </c>
      <c r="C887" s="1" t="s">
        <v>9299</v>
      </c>
      <c r="D887" s="3" t="str">
        <f ca="1">IFERROR(__xludf.DUMMYFUNCTION("PROPER(REGEXEXTRACT(B2419, ""(?:https?:\/\/)?(?:www\.)?([a-zA-Z0-9-]+)\.""))"),"Google")</f>
        <v>Google</v>
      </c>
      <c r="E887" s="1" t="s">
        <v>9300</v>
      </c>
      <c r="F887" s="1">
        <v>14.9916199</v>
      </c>
      <c r="G887" s="1">
        <v>120.1409342</v>
      </c>
      <c r="H887" s="1" t="s">
        <v>9301</v>
      </c>
      <c r="I887" s="1" t="s">
        <v>41</v>
      </c>
      <c r="J887" s="1">
        <f>IF(K887="URBAN",1,IF(K887="SUBURBAN",2,IF(K887="RURAL",3,"")))</f>
        <v>3</v>
      </c>
      <c r="K887" s="1" t="s">
        <v>541</v>
      </c>
      <c r="L887" s="18">
        <v>46082</v>
      </c>
      <c r="M887" s="49">
        <v>0.625</v>
      </c>
      <c r="N887" s="18">
        <v>46083</v>
      </c>
      <c r="O887" s="56">
        <v>0.5</v>
      </c>
      <c r="P887" s="31" t="str">
        <f>TEXT($L887, "dddd")</f>
        <v>Sunday</v>
      </c>
      <c r="Q887" s="39" t="s">
        <v>111</v>
      </c>
      <c r="R887" s="39">
        <v>6205</v>
      </c>
      <c r="S887" s="1" t="str">
        <f>IF(OR(MONTH(L887)=12, MONTH(L887)&lt;=5), "Dry Season", "Wet Season")</f>
        <v>Dry Season</v>
      </c>
      <c r="T887" s="1">
        <v>1</v>
      </c>
      <c r="U887" s="1">
        <v>1</v>
      </c>
      <c r="V887" s="1">
        <v>0</v>
      </c>
      <c r="W887" s="2">
        <f>IF(ISNUMBER(SEARCH("N/A", X887)), 0, 1)</f>
        <v>0</v>
      </c>
      <c r="X887" s="1" t="s">
        <v>44</v>
      </c>
      <c r="Y887" s="1"/>
      <c r="Z887" s="1"/>
      <c r="AA887" s="11" cm="1">
        <f t="array" ref="AA887">IF(ISBLANK(Y887), 0, VINCentyInvDistance(F887,G887,Y887,Z887))</f>
        <v>0</v>
      </c>
      <c r="AB887" s="1">
        <v>0</v>
      </c>
      <c r="AC887" s="1">
        <v>0</v>
      </c>
      <c r="AD887" s="1">
        <v>0</v>
      </c>
      <c r="AE887" s="1">
        <v>34</v>
      </c>
      <c r="AF887" s="1">
        <v>1</v>
      </c>
      <c r="AG887" s="1" t="str">
        <f>TRIM(MID(SUBSTITUTE($H887,",",REPT(" ",200)),(LEN($H887)-LEN(SUBSTITUTE($H887,",",""))-4)*200+1,200))</f>
        <v>Consuelo Norte</v>
      </c>
      <c r="AH887" s="1" t="str">
        <f>TRIM(MID(SUBSTITUTE($H887,",",REPT(" ",200)),(LEN($H887)-LEN(SUBSTITUTE($H887,",",""))-3)*200+1,200))</f>
        <v>Zambales</v>
      </c>
      <c r="AI887" s="1" t="str">
        <f>TRIM(MID(SUBSTITUTE($H887,",",REPT(" ",200)),(LEN($H887)-LEN(SUBSTITUTE($H887,",",""))-2)*200+1,200))</f>
        <v>Central Luzon</v>
      </c>
      <c r="AJ887" s="1" t="str">
        <f>TRIM(MID(SUBSTITUTE($H887,",",REPT(" ",200)),(LEN($H887)-LEN(SUBSTITUTE($H887,",",""))-0)*200+1,200))</f>
        <v>Philippines</v>
      </c>
      <c r="AL887" s="2">
        <v>0</v>
      </c>
      <c r="AM887" s="1"/>
    </row>
    <row r="888" spans="1:39" ht="12.75" customHeight="1">
      <c r="A888" s="1"/>
      <c r="B888" s="1" t="s">
        <v>9302</v>
      </c>
      <c r="C888" s="1" t="s">
        <v>9348</v>
      </c>
      <c r="D888" s="3" t="str">
        <f ca="1">IFERROR(__xludf.DUMMYFUNCTION("PROPER(REGEXEXTRACT(B2420, ""(?:https?:\/\/)?(?:www\.)?([a-zA-Z0-9-]+)\.""))"),"Skyscanner")</f>
        <v>Skyscanner</v>
      </c>
      <c r="E888" s="1" t="s">
        <v>9304</v>
      </c>
      <c r="F888" s="1">
        <v>14.991619999999999</v>
      </c>
      <c r="G888" s="1">
        <v>120.14093</v>
      </c>
      <c r="H888" s="1" t="s">
        <v>9301</v>
      </c>
      <c r="I888" s="1" t="s">
        <v>41</v>
      </c>
      <c r="J888" s="1">
        <f>IF(K888="URBAN",1,IF(K888="SUBURBAN",2,IF(K888="RURAL",3,"")))</f>
        <v>3</v>
      </c>
      <c r="K888" s="1" t="s">
        <v>541</v>
      </c>
      <c r="L888" s="18">
        <v>46082</v>
      </c>
      <c r="M888" s="49">
        <v>0.58333333333333337</v>
      </c>
      <c r="N888" s="18">
        <v>46083</v>
      </c>
      <c r="O888" s="56">
        <v>0.5</v>
      </c>
      <c r="P888" s="31" t="str">
        <f>TEXT($L888, "dddd")</f>
        <v>Sunday</v>
      </c>
      <c r="Q888" s="39" t="s">
        <v>111</v>
      </c>
      <c r="R888" s="39">
        <v>3702</v>
      </c>
      <c r="S888" s="1" t="str">
        <f>IF(OR(MONTH(L888)=12, MONTH(L888)&lt;=5), "Dry Season", "Wet Season")</f>
        <v>Dry Season</v>
      </c>
      <c r="T888" s="1">
        <v>1</v>
      </c>
      <c r="U888" s="1">
        <v>0</v>
      </c>
      <c r="V888" s="1">
        <v>0</v>
      </c>
      <c r="W888" s="2">
        <f>IF(ISNUMBER(SEARCH("N/A", X888)), 0, 1)</f>
        <v>0</v>
      </c>
      <c r="X888" s="1" t="s">
        <v>44</v>
      </c>
      <c r="Y888" s="1"/>
      <c r="Z888" s="1"/>
      <c r="AA888" s="11" cm="1">
        <f t="array" ref="AA888">IF(ISBLANK(Y888), 0, VINCentyInvDistance(F888,G888,Y888,Z888))</f>
        <v>0</v>
      </c>
      <c r="AB888" s="1">
        <v>0</v>
      </c>
      <c r="AC888" s="1">
        <v>0</v>
      </c>
      <c r="AD888" s="1">
        <v>0</v>
      </c>
      <c r="AE888" s="1">
        <v>353</v>
      </c>
      <c r="AF888" s="1">
        <v>1</v>
      </c>
      <c r="AG888" s="1" t="s">
        <v>9305</v>
      </c>
      <c r="AH888" s="1" t="s">
        <v>8540</v>
      </c>
      <c r="AI888" s="1"/>
      <c r="AJ888" s="1" t="s">
        <v>55</v>
      </c>
      <c r="AK888" t="s">
        <v>17301</v>
      </c>
      <c r="AL888" s="1">
        <v>3</v>
      </c>
      <c r="AM888" s="1" t="s">
        <v>9306</v>
      </c>
    </row>
    <row r="889" spans="1:39" ht="12.75" customHeight="1">
      <c r="A889" s="1"/>
      <c r="B889" s="1" t="s">
        <v>9307</v>
      </c>
      <c r="C889" s="1" t="s">
        <v>9328</v>
      </c>
      <c r="D889" s="3" t="str">
        <f ca="1">IFERROR(__xludf.DUMMYFUNCTION("PROPER(REGEXEXTRACT(B2421, ""(?:https?:\/\/)?(?:www\.)?([a-zA-Z0-9-]+)\.""))"),"Google")</f>
        <v>Google</v>
      </c>
      <c r="E889" s="1" t="s">
        <v>9329</v>
      </c>
      <c r="F889" s="1">
        <v>15.185409699999999</v>
      </c>
      <c r="G889" s="1">
        <v>120.0313594</v>
      </c>
      <c r="H889" s="1" t="s">
        <v>9042</v>
      </c>
      <c r="I889" s="1" t="s">
        <v>41</v>
      </c>
      <c r="J889" s="1">
        <f>IF(K889="URBAN",1,IF(K889="SUBURBAN",2,IF(K889="RURAL",3,"")))</f>
        <v>3</v>
      </c>
      <c r="K889" s="1" t="s">
        <v>541</v>
      </c>
      <c r="L889" s="18">
        <v>46082</v>
      </c>
      <c r="M889" s="49">
        <v>0.625</v>
      </c>
      <c r="N889" s="18">
        <v>46083</v>
      </c>
      <c r="O889" s="56">
        <v>0.5</v>
      </c>
      <c r="P889" s="31" t="str">
        <f>TEXT($L889, "dddd")</f>
        <v>Sunday</v>
      </c>
      <c r="Q889" s="39" t="s">
        <v>186</v>
      </c>
      <c r="R889" s="39">
        <v>4990</v>
      </c>
      <c r="S889" s="1" t="str">
        <f>IF(OR(MONTH(L889)=12, MONTH(L889)&lt;=5), "Dry Season", "Wet Season")</f>
        <v>Dry Season</v>
      </c>
      <c r="T889" s="1">
        <v>1</v>
      </c>
      <c r="U889" s="1">
        <v>1</v>
      </c>
      <c r="V889" s="1">
        <v>1</v>
      </c>
      <c r="W889" s="2">
        <f>IF(ISNUMBER(SEARCH("N/A", X889)), 0, 1)</f>
        <v>0</v>
      </c>
      <c r="X889" s="1" t="s">
        <v>44</v>
      </c>
      <c r="Y889" s="1"/>
      <c r="Z889" s="1"/>
      <c r="AA889" s="11" cm="1">
        <f t="array" ref="AA889">IF(ISBLANK(Y889), 0, VINCentyInvDistance(F889,G889,Y889,Z889))</f>
        <v>0</v>
      </c>
      <c r="AB889" s="1">
        <v>0</v>
      </c>
      <c r="AC889" s="1">
        <v>0</v>
      </c>
      <c r="AD889" s="1">
        <v>0</v>
      </c>
      <c r="AE889" s="1">
        <v>1</v>
      </c>
      <c r="AF889" s="1">
        <v>1</v>
      </c>
      <c r="AG889" s="1" t="str">
        <f>TRIM(MID(SUBSTITUTE($H889,",",REPT(" ",200)),(LEN($H889)-LEN(SUBSTITUTE($H889,",",""))-4)*200+1,200))</f>
        <v>Arew</v>
      </c>
      <c r="AH889" s="1" t="str">
        <f>TRIM(MID(SUBSTITUTE($H889,",",REPT(" ",200)),(LEN($H889)-LEN(SUBSTITUTE($H889,",",""))-3)*200+1,200))</f>
        <v>Zambales</v>
      </c>
      <c r="AI889" s="1" t="str">
        <f>TRIM(MID(SUBSTITUTE($H889,",",REPT(" ",200)),(LEN($H889)-LEN(SUBSTITUTE($H889,",",""))-2)*200+1,200))</f>
        <v>Central Luzon</v>
      </c>
      <c r="AJ889" s="1" t="str">
        <f>TRIM(MID(SUBSTITUTE($H889,",",REPT(" ",200)),(LEN($H889)-LEN(SUBSTITUTE($H889,",",""))-0)*200+1,200))</f>
        <v>Philippines</v>
      </c>
      <c r="AL889" s="2">
        <v>0</v>
      </c>
      <c r="AM889" s="1"/>
    </row>
    <row r="890" spans="1:39" ht="12.75" customHeight="1">
      <c r="A890" s="1"/>
      <c r="B890" s="1" t="s">
        <v>9084</v>
      </c>
      <c r="C890" s="1" t="s">
        <v>9349</v>
      </c>
      <c r="D890" s="3" t="str">
        <f ca="1">IFERROR(__xludf.DUMMYFUNCTION("PROPER(REGEXEXTRACT(B2422, ""(?:https?:\/\/)?(?:www\.)?([a-zA-Z0-9-]+)\.""))"),"Skyscanner")</f>
        <v>Skyscanner</v>
      </c>
      <c r="E890" s="1" t="s">
        <v>9331</v>
      </c>
      <c r="F890" s="1">
        <v>15.18533</v>
      </c>
      <c r="G890" s="1">
        <v>120.03136000000001</v>
      </c>
      <c r="H890" s="1" t="s">
        <v>9042</v>
      </c>
      <c r="I890" s="1" t="s">
        <v>41</v>
      </c>
      <c r="J890" s="1">
        <f>IF(K890="URBAN",1,IF(K890="SUBURBAN",2,IF(K890="RURAL",3,"")))</f>
        <v>3</v>
      </c>
      <c r="K890" s="1" t="s">
        <v>541</v>
      </c>
      <c r="L890" s="18">
        <v>46082</v>
      </c>
      <c r="M890" s="49">
        <v>0.58333333333333337</v>
      </c>
      <c r="N890" s="18">
        <v>46083</v>
      </c>
      <c r="O890" s="56">
        <v>0.58333333333333337</v>
      </c>
      <c r="P890" s="31" t="str">
        <f>TEXT($L890, "dddd")</f>
        <v>Sunday</v>
      </c>
      <c r="Q890" s="39" t="s">
        <v>186</v>
      </c>
      <c r="R890" s="39">
        <v>4990</v>
      </c>
      <c r="S890" s="1" t="str">
        <f>IF(OR(MONTH(L890)=12, MONTH(L890)&lt;=5), "Dry Season", "Wet Season")</f>
        <v>Dry Season</v>
      </c>
      <c r="T890" s="1">
        <v>2</v>
      </c>
      <c r="U890" s="1">
        <v>0</v>
      </c>
      <c r="V890" s="1">
        <v>1</v>
      </c>
      <c r="W890" s="2">
        <f>IF(ISNUMBER(SEARCH("N/A", X890)), 0, 1)</f>
        <v>0</v>
      </c>
      <c r="X890" s="1" t="s">
        <v>44</v>
      </c>
      <c r="Y890" s="1"/>
      <c r="Z890" s="1"/>
      <c r="AA890" s="11" cm="1">
        <f t="array" ref="AA890">IF(ISBLANK(Y890), 0, VINCentyInvDistance(F890,G890,Y890,Z890))</f>
        <v>0</v>
      </c>
      <c r="AB890" s="1">
        <v>0</v>
      </c>
      <c r="AC890" s="1">
        <v>0</v>
      </c>
      <c r="AD890" s="1">
        <v>0</v>
      </c>
      <c r="AE890" s="1">
        <v>87</v>
      </c>
      <c r="AF890" s="1">
        <v>1</v>
      </c>
      <c r="AG890" s="1" t="s">
        <v>9037</v>
      </c>
      <c r="AH890" s="1" t="s">
        <v>8540</v>
      </c>
      <c r="AI890" s="1"/>
      <c r="AJ890" s="1" t="s">
        <v>55</v>
      </c>
      <c r="AK890" t="s">
        <v>17282</v>
      </c>
      <c r="AL890" s="1">
        <v>3</v>
      </c>
      <c r="AM890" s="1" t="s">
        <v>9087</v>
      </c>
    </row>
    <row r="891" spans="1:39" ht="12.75" customHeight="1">
      <c r="A891" s="1"/>
      <c r="B891" s="1" t="s">
        <v>9332</v>
      </c>
      <c r="C891" s="1" t="s">
        <v>9333</v>
      </c>
      <c r="D891" s="3" t="str">
        <f ca="1">IFERROR(__xludf.DUMMYFUNCTION("PROPER(REGEXEXTRACT(B2423, ""(?:https?:\/\/)?(?:www\.)?([a-zA-Z0-9-]+)\.""))"),"Google")</f>
        <v>Google</v>
      </c>
      <c r="E891" s="1" t="s">
        <v>9334</v>
      </c>
      <c r="F891" s="1">
        <v>15.123532600000001</v>
      </c>
      <c r="G891" s="1">
        <v>120.0467525</v>
      </c>
      <c r="H891" s="1" t="s">
        <v>9033</v>
      </c>
      <c r="I891" s="1" t="s">
        <v>41</v>
      </c>
      <c r="J891" s="1">
        <f>IF(K891="URBAN",1,IF(K891="SUBURBAN",2,IF(K891="RURAL",3,"")))</f>
        <v>3</v>
      </c>
      <c r="K891" s="1" t="s">
        <v>541</v>
      </c>
      <c r="L891" s="18">
        <v>46082</v>
      </c>
      <c r="M891" s="49">
        <v>0.625</v>
      </c>
      <c r="N891" s="18">
        <v>46083</v>
      </c>
      <c r="O891" s="56">
        <v>0.5</v>
      </c>
      <c r="P891" s="31" t="str">
        <f>TEXT($L891, "dddd")</f>
        <v>Sunday</v>
      </c>
      <c r="Q891" s="39" t="s">
        <v>207</v>
      </c>
      <c r="R891" s="39">
        <v>12540</v>
      </c>
      <c r="S891" s="1" t="str">
        <f>IF(OR(MONTH(L891)=12, MONTH(L891)&lt;=5), "Dry Season", "Wet Season")</f>
        <v>Dry Season</v>
      </c>
      <c r="T891" s="1">
        <v>1</v>
      </c>
      <c r="U891" s="1">
        <v>0</v>
      </c>
      <c r="V891" s="1">
        <v>1</v>
      </c>
      <c r="W891" s="2">
        <f>IF(ISNUMBER(SEARCH("N/A", X891)), 0, 1)</f>
        <v>0</v>
      </c>
      <c r="X891" s="1" t="s">
        <v>44</v>
      </c>
      <c r="Y891" s="1"/>
      <c r="Z891" s="1"/>
      <c r="AA891" s="11" cm="1">
        <f t="array" ref="AA891">IF(ISBLANK(Y891), 0, VINCentyInvDistance(F891,G891,Y891,Z891))</f>
        <v>0</v>
      </c>
      <c r="AB891" s="1">
        <v>0</v>
      </c>
      <c r="AC891" s="1">
        <v>0</v>
      </c>
      <c r="AD891" s="1">
        <v>0</v>
      </c>
      <c r="AE891" s="1">
        <v>57</v>
      </c>
      <c r="AF891" s="1">
        <v>1</v>
      </c>
      <c r="AG891" s="1" t="str">
        <f>TRIM(MID(SUBSTITUTE($H891,",",REPT(" ",200)),(LEN($H891)-LEN(SUBSTITUTE($H891,",",""))-3)*200+1,200))</f>
        <v>Laoag</v>
      </c>
      <c r="AH891" s="1" t="str">
        <f>TRIM(MID(SUBSTITUTE($H891,",",REPT(" ",200)),(LEN($H891)-LEN(SUBSTITUTE($H891,",",""))-3)*200+1,200))</f>
        <v>Laoag</v>
      </c>
      <c r="AI891" s="1" t="str">
        <f>TRIM(MID(SUBSTITUTE($H891,",",REPT(" ",200)),(LEN($H891)-LEN(SUBSTITUTE($H891,",",""))-2)*200+1,200))</f>
        <v>Zambales</v>
      </c>
      <c r="AJ891" s="1" t="str">
        <f>TRIM(MID(SUBSTITUTE($H891,",",REPT(" ",200)),(LEN($H891)-LEN(SUBSTITUTE($H891,",",""))-0)*200+1,200))</f>
        <v>Philippines</v>
      </c>
      <c r="AL891" s="2">
        <v>0</v>
      </c>
      <c r="AM891" s="1"/>
    </row>
    <row r="892" spans="1:39" ht="12.75" customHeight="1">
      <c r="A892" s="1"/>
      <c r="B892" s="1" t="s">
        <v>9335</v>
      </c>
      <c r="C892" s="1" t="s">
        <v>9350</v>
      </c>
      <c r="D892" s="3" t="str">
        <f ca="1">IFERROR(__xludf.DUMMYFUNCTION("PROPER(REGEXEXTRACT(B2424, ""(?:https?:\/\/)?(?:www\.)?([a-zA-Z0-9-]+)\.""))"),"Skyscanner")</f>
        <v>Skyscanner</v>
      </c>
      <c r="E892" s="1" t="s">
        <v>9337</v>
      </c>
      <c r="F892" s="1">
        <v>9.9520300000000006</v>
      </c>
      <c r="G892" s="1">
        <v>123.36584000000001</v>
      </c>
      <c r="H892" s="1" t="s">
        <v>9338</v>
      </c>
      <c r="I892" s="1" t="s">
        <v>41</v>
      </c>
      <c r="J892" s="1">
        <f>IF(K892="URBAN",1,IF(K892="SUBURBAN",2,IF(K892="RURAL",3,"")))</f>
        <v>3</v>
      </c>
      <c r="K892" s="1" t="s">
        <v>541</v>
      </c>
      <c r="L892" s="18">
        <v>46082</v>
      </c>
      <c r="M892" s="49">
        <v>0.625</v>
      </c>
      <c r="N892" s="18">
        <v>46083</v>
      </c>
      <c r="O892" s="56">
        <v>0.5</v>
      </c>
      <c r="P892" s="31" t="str">
        <f>TEXT($L892, "dddd")</f>
        <v>Sunday</v>
      </c>
      <c r="Q892" s="39" t="s">
        <v>207</v>
      </c>
      <c r="R892" s="39">
        <v>4829</v>
      </c>
      <c r="S892" s="1" t="str">
        <f>IF(OR(MONTH(L892)=12, MONTH(L892)&lt;=5), "Dry Season", "Wet Season")</f>
        <v>Dry Season</v>
      </c>
      <c r="T892" s="1">
        <v>1</v>
      </c>
      <c r="U892" s="1">
        <v>0</v>
      </c>
      <c r="V892" s="1">
        <v>0</v>
      </c>
      <c r="W892" s="2">
        <f>IF(ISNUMBER(SEARCH("N/A", X892)), 0, 1)</f>
        <v>0</v>
      </c>
      <c r="X892" s="1" t="s">
        <v>44</v>
      </c>
      <c r="Y892" s="1"/>
      <c r="Z892" s="1"/>
      <c r="AA892" s="11" cm="1">
        <f t="array" ref="AA892">IF(ISBLANK(Y892), 0, VINCentyInvDistance(F892,G892,Y892,Z892))</f>
        <v>0</v>
      </c>
      <c r="AB892" s="1">
        <v>0</v>
      </c>
      <c r="AC892" s="1">
        <v>0</v>
      </c>
      <c r="AD892" s="1">
        <v>0</v>
      </c>
      <c r="AE892" s="1">
        <v>39</v>
      </c>
      <c r="AF892" s="1">
        <v>1</v>
      </c>
      <c r="AG892" s="1" t="s">
        <v>731</v>
      </c>
      <c r="AH892" s="1" t="s">
        <v>731</v>
      </c>
      <c r="AI892" s="1"/>
      <c r="AJ892" s="1" t="s">
        <v>55</v>
      </c>
      <c r="AL892" s="1">
        <v>3</v>
      </c>
      <c r="AM892" s="1" t="s">
        <v>9339</v>
      </c>
    </row>
    <row r="893" spans="1:39" ht="12.75" customHeight="1">
      <c r="A893" s="1"/>
      <c r="B893" s="1" t="s">
        <v>9340</v>
      </c>
      <c r="C893" s="1" t="s">
        <v>9351</v>
      </c>
      <c r="D893" s="3" t="str">
        <f ca="1">IFERROR(__xludf.DUMMYFUNCTION("PROPER(REGEXEXTRACT(B2425, ""(?:https?:\/\/)?(?:www\.)?([a-zA-Z0-9-]+)\.""))"),"Skyscanner")</f>
        <v>Skyscanner</v>
      </c>
      <c r="E893" s="1" t="s">
        <v>9331</v>
      </c>
      <c r="F893" s="1">
        <v>15.1867</v>
      </c>
      <c r="G893" s="1">
        <v>120.03094</v>
      </c>
      <c r="H893" s="1" t="s">
        <v>9042</v>
      </c>
      <c r="I893" s="1" t="s">
        <v>41</v>
      </c>
      <c r="J893" s="1">
        <f>IF(K893="URBAN",1,IF(K893="SUBURBAN",2,IF(K893="RURAL",3,"")))</f>
        <v>3</v>
      </c>
      <c r="K893" s="1" t="s">
        <v>541</v>
      </c>
      <c r="L893" s="18">
        <v>46082</v>
      </c>
      <c r="M893" s="49">
        <v>0.58333333333333337</v>
      </c>
      <c r="N893" s="18">
        <v>46083</v>
      </c>
      <c r="O893" s="56">
        <v>0.5</v>
      </c>
      <c r="P893" s="31" t="str">
        <f>TEXT($L893, "dddd")</f>
        <v>Sunday</v>
      </c>
      <c r="Q893" s="39" t="s">
        <v>43</v>
      </c>
      <c r="R893" s="39">
        <v>20925</v>
      </c>
      <c r="S893" s="1" t="str">
        <f>IF(OR(MONTH(L893)=12, MONTH(L893)&lt;=5), "Dry Season", "Wet Season")</f>
        <v>Dry Season</v>
      </c>
      <c r="T893" s="1">
        <v>2</v>
      </c>
      <c r="U893" s="1">
        <v>0</v>
      </c>
      <c r="V893" s="1">
        <v>1</v>
      </c>
      <c r="W893" s="2">
        <f>IF(ISNUMBER(SEARCH("N/A", X893)), 0, 1)</f>
        <v>0</v>
      </c>
      <c r="X893" s="1" t="s">
        <v>44</v>
      </c>
      <c r="Y893" s="1"/>
      <c r="Z893" s="1"/>
      <c r="AA893" s="11" cm="1">
        <f t="array" ref="AA893">IF(ISBLANK(Y893), 0, VINCentyInvDistance(F893,G893,Y893,Z893))</f>
        <v>0</v>
      </c>
      <c r="AB893" s="1">
        <v>0</v>
      </c>
      <c r="AC893" s="1">
        <v>0</v>
      </c>
      <c r="AD893" s="1">
        <v>0</v>
      </c>
      <c r="AE893" s="1">
        <v>49</v>
      </c>
      <c r="AF893" s="1">
        <v>1</v>
      </c>
      <c r="AG893" s="1" t="s">
        <v>9037</v>
      </c>
      <c r="AH893" s="1" t="s">
        <v>8540</v>
      </c>
      <c r="AI893" s="1" t="str">
        <f>TRIM(MID(SUBSTITUTE($H893,",",REPT(" ",200)),(LEN($H893)-LEN(SUBSTITUTE($H893,",",""))-2)*200+1,200))</f>
        <v>Central Luzon</v>
      </c>
      <c r="AJ893" s="1" t="s">
        <v>55</v>
      </c>
      <c r="AK893" t="s">
        <v>17304</v>
      </c>
      <c r="AL893" s="2">
        <v>0</v>
      </c>
      <c r="AM893" s="1" t="s">
        <v>9342</v>
      </c>
    </row>
    <row r="894" spans="1:39" ht="12.75" customHeight="1">
      <c r="A894" s="1"/>
      <c r="B894" s="1" t="s">
        <v>9347</v>
      </c>
      <c r="C894" s="1" t="s">
        <v>9352</v>
      </c>
      <c r="D894" s="3" t="str">
        <f ca="1">IFERROR(__xludf.DUMMYFUNCTION("PROPER(REGEXEXTRACT(B2426, ""(?:https?:\/\/)?(?:www\.)?([a-zA-Z0-9-]+)\.""))"),"Google")</f>
        <v>Google</v>
      </c>
      <c r="E894" s="1" t="s">
        <v>9353</v>
      </c>
      <c r="F894" s="1">
        <v>15.1671906</v>
      </c>
      <c r="G894" s="1">
        <v>120.03617560000001</v>
      </c>
      <c r="H894" s="1" t="s">
        <v>9091</v>
      </c>
      <c r="I894" s="1" t="s">
        <v>41</v>
      </c>
      <c r="J894" s="1">
        <f>IF(K894="URBAN",1,IF(K894="SUBURBAN",2,IF(K894="RURAL",3,"")))</f>
        <v>3</v>
      </c>
      <c r="K894" s="1" t="s">
        <v>541</v>
      </c>
      <c r="L894" s="18">
        <v>46082</v>
      </c>
      <c r="M894" s="49">
        <v>0.625</v>
      </c>
      <c r="N894" s="18">
        <v>46083</v>
      </c>
      <c r="O894" s="56">
        <v>0.5</v>
      </c>
      <c r="P894" s="31" t="str">
        <f>TEXT($L894, "dddd")</f>
        <v>Sunday</v>
      </c>
      <c r="Q894" s="39" t="s">
        <v>111</v>
      </c>
      <c r="R894" s="39">
        <v>32025</v>
      </c>
      <c r="S894" s="1" t="str">
        <f>IF(OR(MONTH(L894)=12, MONTH(L894)&lt;=5), "Dry Season", "Wet Season")</f>
        <v>Dry Season</v>
      </c>
      <c r="T894" s="1">
        <v>1</v>
      </c>
      <c r="U894" s="1">
        <v>0</v>
      </c>
      <c r="V894" s="1">
        <v>0</v>
      </c>
      <c r="W894" s="2">
        <f>IF(ISNUMBER(SEARCH("N/A", X894)), 0, 1)</f>
        <v>0</v>
      </c>
      <c r="X894" s="1" t="s">
        <v>44</v>
      </c>
      <c r="Y894" s="1"/>
      <c r="Z894" s="1"/>
      <c r="AA894" s="11" cm="1">
        <f t="array" ref="AA894">IF(ISBLANK(Y894), 0, VINCentyInvDistance(F894,G894,Y894,Z894))</f>
        <v>0</v>
      </c>
      <c r="AB894" s="1">
        <v>0</v>
      </c>
      <c r="AC894" s="1">
        <v>0</v>
      </c>
      <c r="AD894" s="1">
        <v>0</v>
      </c>
      <c r="AE894" s="1">
        <v>13</v>
      </c>
      <c r="AF894" s="1">
        <v>1</v>
      </c>
      <c r="AG894" s="1" t="str">
        <f>TRIM(MID(SUBSTITUTE($H894,",",REPT(" ",200)),(LEN($H894)-LEN(SUBSTITUTE($H894,",",""))-4)*200+1,200))</f>
        <v>San Isidro</v>
      </c>
      <c r="AH894" s="1" t="str">
        <f>TRIM(MID(SUBSTITUTE($H894,",",REPT(" ",200)),(LEN($H894)-LEN(SUBSTITUTE($H894,",",""))-3)*200+1,200))</f>
        <v>Zambales</v>
      </c>
      <c r="AI894" s="1" t="str">
        <f>TRIM(MID(SUBSTITUTE($H894,",",REPT(" ",200)),(LEN($H894)-LEN(SUBSTITUTE($H894,",",""))-2)*200+1,200))</f>
        <v>Central Luzon</v>
      </c>
      <c r="AJ894" s="1" t="str">
        <f>TRIM(MID(SUBSTITUTE($H894,",",REPT(" ",200)),(LEN($H894)-LEN(SUBSTITUTE($H894,",",""))-0)*200+1,200))</f>
        <v>Philippines</v>
      </c>
      <c r="AL894" s="2">
        <v>0</v>
      </c>
      <c r="AM894" s="1"/>
    </row>
    <row r="895" spans="1:39" ht="12.75" customHeight="1">
      <c r="A895" s="1"/>
      <c r="B895" s="1" t="s">
        <v>9354</v>
      </c>
      <c r="C895" s="1" t="s">
        <v>9355</v>
      </c>
      <c r="D895" s="3" t="str">
        <f ca="1">IFERROR(__xludf.DUMMYFUNCTION("PROPER(REGEXEXTRACT(B2427, ""(?:https?:\/\/)?(?:www\.)?([a-zA-Z0-9-]+)\.""))"),"Skyscanner")</f>
        <v>Skyscanner</v>
      </c>
      <c r="E895" s="1" t="s">
        <v>9356</v>
      </c>
      <c r="F895" s="1">
        <v>15.167199999999999</v>
      </c>
      <c r="G895" s="1">
        <v>120.03628999999999</v>
      </c>
      <c r="H895" s="1" t="s">
        <v>9091</v>
      </c>
      <c r="I895" s="1" t="s">
        <v>41</v>
      </c>
      <c r="J895" s="1">
        <f>IF(K895="URBAN",1,IF(K895="SUBURBAN",2,IF(K895="RURAL",3,"")))</f>
        <v>3</v>
      </c>
      <c r="K895" s="1" t="s">
        <v>541</v>
      </c>
      <c r="L895" s="18">
        <v>46082</v>
      </c>
      <c r="M895" s="49">
        <v>0.58333333333333337</v>
      </c>
      <c r="N895" s="18">
        <v>46083</v>
      </c>
      <c r="O895" s="56">
        <v>0.45833333333333331</v>
      </c>
      <c r="P895" s="31" t="str">
        <f>TEXT($L895, "dddd")</f>
        <v>Sunday</v>
      </c>
      <c r="Q895" s="39" t="s">
        <v>43</v>
      </c>
      <c r="R895" s="39">
        <v>32025</v>
      </c>
      <c r="S895" s="1" t="str">
        <f>IF(OR(MONTH(L895)=12, MONTH(L895)&lt;=5), "Dry Season", "Wet Season")</f>
        <v>Dry Season</v>
      </c>
      <c r="T895" s="1">
        <v>2</v>
      </c>
      <c r="U895" s="1">
        <v>0</v>
      </c>
      <c r="V895" s="1">
        <v>1</v>
      </c>
      <c r="W895" s="2">
        <f>IF(ISNUMBER(SEARCH("N/A", X895)), 0, 1)</f>
        <v>0</v>
      </c>
      <c r="X895" s="1" t="s">
        <v>44</v>
      </c>
      <c r="Y895" s="1"/>
      <c r="Z895" s="1"/>
      <c r="AA895" s="11" cm="1">
        <f t="array" ref="AA895">IF(ISBLANK(Y895), 0, VINCentyInvDistance(F895,G895,Y895,Z895))</f>
        <v>0</v>
      </c>
      <c r="AB895" s="1">
        <v>0</v>
      </c>
      <c r="AC895" s="1">
        <v>0</v>
      </c>
      <c r="AD895" s="1">
        <v>0</v>
      </c>
      <c r="AE895" s="1">
        <v>64</v>
      </c>
      <c r="AF895" s="1">
        <v>1</v>
      </c>
      <c r="AG895" s="1" t="s">
        <v>9037</v>
      </c>
      <c r="AH895" s="1" t="s">
        <v>8540</v>
      </c>
      <c r="AI895" s="1" t="str">
        <f>TRIM(MID(SUBSTITUTE($H895,",",REPT(" ",200)),(LEN($H895)-LEN(SUBSTITUTE($H895,",",""))-2)*200+1,200))</f>
        <v>Central Luzon</v>
      </c>
      <c r="AJ895" s="1" t="s">
        <v>55</v>
      </c>
      <c r="AK895" t="s">
        <v>17305</v>
      </c>
      <c r="AL895" s="2">
        <v>0</v>
      </c>
      <c r="AM895" s="1" t="s">
        <v>9357</v>
      </c>
    </row>
    <row r="896" spans="1:39" ht="12.75" customHeight="1">
      <c r="A896" s="1"/>
      <c r="B896" s="1" t="s">
        <v>9358</v>
      </c>
      <c r="C896" s="1" t="s">
        <v>9359</v>
      </c>
      <c r="D896" s="3" t="str">
        <f ca="1">IFERROR(__xludf.DUMMYFUNCTION("PROPER(REGEXEXTRACT(B2428, ""(?:https?:\/\/)?(?:www\.)?([a-zA-Z0-9-]+)\.""))"),"Google")</f>
        <v>Google</v>
      </c>
      <c r="E896" s="1" t="s">
        <v>9360</v>
      </c>
      <c r="F896" s="1">
        <v>15.0961693</v>
      </c>
      <c r="G896" s="1">
        <v>120.05165719999999</v>
      </c>
      <c r="H896" s="1" t="s">
        <v>9361</v>
      </c>
      <c r="I896" s="1" t="s">
        <v>41</v>
      </c>
      <c r="J896" s="1">
        <f>IF(K896="URBAN",1,IF(K896="SUBURBAN",2,IF(K896="RURAL",3,"")))</f>
        <v>3</v>
      </c>
      <c r="K896" s="1" t="s">
        <v>541</v>
      </c>
      <c r="L896" s="18">
        <v>46082</v>
      </c>
      <c r="M896" s="49">
        <v>0.625</v>
      </c>
      <c r="N896" s="18">
        <v>46083</v>
      </c>
      <c r="O896" s="56">
        <v>0.5</v>
      </c>
      <c r="P896" s="31" t="str">
        <f>TEXT($L896, "dddd")</f>
        <v>Sunday</v>
      </c>
      <c r="Q896" s="39" t="s">
        <v>111</v>
      </c>
      <c r="R896" s="39">
        <v>7776</v>
      </c>
      <c r="S896" s="1" t="str">
        <f>IF(OR(MONTH(L896)=12, MONTH(L896)&lt;=5), "Dry Season", "Wet Season")</f>
        <v>Dry Season</v>
      </c>
      <c r="T896" s="1">
        <v>1</v>
      </c>
      <c r="U896" s="1">
        <v>0</v>
      </c>
      <c r="V896" s="1">
        <v>1</v>
      </c>
      <c r="W896" s="2">
        <f>IF(ISNUMBER(SEARCH("N/A", X896)), 0, 1)</f>
        <v>0</v>
      </c>
      <c r="X896" s="1" t="s">
        <v>44</v>
      </c>
      <c r="Y896" s="1"/>
      <c r="Z896" s="1"/>
      <c r="AA896" s="11" cm="1">
        <f t="array" ref="AA896">IF(ISBLANK(Y896), 0, VINCentyInvDistance(F896,G896,Y896,Z896))</f>
        <v>0</v>
      </c>
      <c r="AB896" s="1">
        <v>0</v>
      </c>
      <c r="AC896" s="1">
        <v>0</v>
      </c>
      <c r="AD896" s="1">
        <v>0</v>
      </c>
      <c r="AE896" s="1">
        <v>5</v>
      </c>
      <c r="AF896" s="1">
        <v>1</v>
      </c>
      <c r="AG896" s="1" t="str">
        <f>TRIM(MID(SUBSTITUTE($H896,",",REPT(" ",200)),(LEN($H896)-LEN(SUBSTITUTE($H896,",",""))-4)*200+1,200))</f>
        <v>San Felipe</v>
      </c>
      <c r="AH896" s="1" t="str">
        <f>TRIM(MID(SUBSTITUTE($H896,",",REPT(" ",200)),(LEN($H896)-LEN(SUBSTITUTE($H896,",",""))-3)*200+1,200))</f>
        <v>Zambales</v>
      </c>
      <c r="AI896" s="1" t="str">
        <f>TRIM(MID(SUBSTITUTE($H896,",",REPT(" ",200)),(LEN($H896)-LEN(SUBSTITUTE($H896,",",""))-2)*200+1,200))</f>
        <v>Central Luzon</v>
      </c>
      <c r="AJ896" s="1" t="str">
        <f>TRIM(MID(SUBSTITUTE($H896,",",REPT(" ",200)),(LEN($H896)-LEN(SUBSTITUTE($H896,",",""))-0)*200+1,200))</f>
        <v>Philippines</v>
      </c>
      <c r="AL896" s="2">
        <v>0</v>
      </c>
      <c r="AM896" s="1"/>
    </row>
    <row r="897" spans="1:39" ht="12.75" customHeight="1">
      <c r="A897" s="1"/>
      <c r="B897" s="1" t="s">
        <v>9362</v>
      </c>
      <c r="C897" s="1" t="s">
        <v>9363</v>
      </c>
      <c r="D897" s="3" t="str">
        <f ca="1">IFERROR(__xludf.DUMMYFUNCTION("PROPER(REGEXEXTRACT(B2429, ""(?:https?:\/\/)?(?:www\.)?([a-zA-Z0-9-]+)\.""))"),"Skyscanner")</f>
        <v>Skyscanner</v>
      </c>
      <c r="E897" s="1" t="s">
        <v>9364</v>
      </c>
      <c r="F897" s="1">
        <v>15.065695</v>
      </c>
      <c r="G897" s="1">
        <v>120.068635</v>
      </c>
      <c r="H897" s="1" t="s">
        <v>9365</v>
      </c>
      <c r="I897" s="1" t="s">
        <v>41</v>
      </c>
      <c r="J897" s="1">
        <f>IF(K897="URBAN",1,IF(K897="SUBURBAN",2,IF(K897="RURAL",3,"")))</f>
        <v>3</v>
      </c>
      <c r="K897" s="1" t="s">
        <v>541</v>
      </c>
      <c r="L897" s="18">
        <v>46082</v>
      </c>
      <c r="M897" s="49">
        <v>0.5</v>
      </c>
      <c r="N897" s="18">
        <v>46083</v>
      </c>
      <c r="O897" s="56">
        <v>0.45833333333333331</v>
      </c>
      <c r="P897" s="31" t="str">
        <f>TEXT($L897, "dddd")</f>
        <v>Sunday</v>
      </c>
      <c r="Q897" s="39" t="s">
        <v>43</v>
      </c>
      <c r="R897" s="39">
        <v>7776</v>
      </c>
      <c r="S897" s="1" t="str">
        <f>IF(OR(MONTH(L897)=12, MONTH(L897)&lt;=5), "Dry Season", "Wet Season")</f>
        <v>Dry Season</v>
      </c>
      <c r="T897" s="1">
        <v>2</v>
      </c>
      <c r="U897" s="1">
        <v>0</v>
      </c>
      <c r="V897" s="1">
        <v>1</v>
      </c>
      <c r="W897" s="2">
        <f>IF(ISNUMBER(SEARCH("N/A", X897)), 0, 1)</f>
        <v>0</v>
      </c>
      <c r="X897" s="1" t="s">
        <v>44</v>
      </c>
      <c r="Y897" s="1"/>
      <c r="Z897" s="1"/>
      <c r="AA897" s="11" cm="1">
        <f t="array" ref="AA897">IF(ISBLANK(Y897), 0, VINCentyInvDistance(F897,G897,Y897,Z897))</f>
        <v>0</v>
      </c>
      <c r="AB897" s="1">
        <v>0</v>
      </c>
      <c r="AC897" s="1">
        <v>8</v>
      </c>
      <c r="AD897" s="1">
        <v>4.8</v>
      </c>
      <c r="AE897" s="1">
        <v>4</v>
      </c>
      <c r="AF897" s="1">
        <v>1</v>
      </c>
      <c r="AG897" s="1" t="str">
        <f>TRIM(MID(SUBSTITUTE($H897,",",REPT(" ",200)),(LEN($H897)-LEN(SUBSTITUTE($H897,",",""))-4)*200+1,200))</f>
        <v>San Felipe</v>
      </c>
      <c r="AH897" s="1" t="str">
        <f>TRIM(MID(SUBSTITUTE($H897,",",REPT(" ",200)),(LEN($H897)-LEN(SUBSTITUTE($H897,",",""))-3)*200+1,200))</f>
        <v>Zambales</v>
      </c>
      <c r="AI897" s="1" t="str">
        <f>TRIM(MID(SUBSTITUTE($H897,",",REPT(" ",200)),(LEN($H897)-LEN(SUBSTITUTE($H897,",",""))-2)*200+1,200))</f>
        <v>Central Luzon</v>
      </c>
      <c r="AJ897" s="1" t="str">
        <f>TRIM(MID(SUBSTITUTE($H897,",",REPT(" ",200)),(LEN($H897)-LEN(SUBSTITUTE($H897,",",""))-0)*200+1,200))</f>
        <v>Philippines</v>
      </c>
      <c r="AK897" t="s">
        <v>9366</v>
      </c>
      <c r="AL897" s="2">
        <v>0</v>
      </c>
      <c r="AM897" s="1" t="s">
        <v>9367</v>
      </c>
    </row>
    <row r="898" spans="1:39" ht="12.75" customHeight="1">
      <c r="A898" s="1"/>
      <c r="B898" s="1" t="s">
        <v>9368</v>
      </c>
      <c r="C898" s="1" t="s">
        <v>9369</v>
      </c>
      <c r="D898" s="3" t="str">
        <f ca="1">IFERROR(__xludf.DUMMYFUNCTION("PROPER(REGEXEXTRACT(B2430, ""(?:https?:\/\/)?(?:www\.)?([a-zA-Z0-9-]+)\.""))"),"Google")</f>
        <v>Google</v>
      </c>
      <c r="E898" s="1" t="s">
        <v>9370</v>
      </c>
      <c r="F898" s="1">
        <v>15.2492187</v>
      </c>
      <c r="G898" s="1">
        <v>120.01604039999999</v>
      </c>
      <c r="H898" s="1" t="s">
        <v>9371</v>
      </c>
      <c r="I898" s="1" t="s">
        <v>41</v>
      </c>
      <c r="J898" s="1">
        <f>IF(K898="URBAN",1,IF(K898="SUBURBAN",2,IF(K898="RURAL",3,"")))</f>
        <v>3</v>
      </c>
      <c r="K898" s="1" t="s">
        <v>541</v>
      </c>
      <c r="L898" s="18">
        <v>46082</v>
      </c>
      <c r="M898" s="49">
        <v>0.625</v>
      </c>
      <c r="N898" s="18">
        <v>46083</v>
      </c>
      <c r="O898" s="56">
        <v>0.5</v>
      </c>
      <c r="P898" s="31" t="str">
        <f>TEXT($L898, "dddd")</f>
        <v>Sunday</v>
      </c>
      <c r="Q898" s="39" t="s">
        <v>207</v>
      </c>
      <c r="R898" s="39">
        <v>4181</v>
      </c>
      <c r="S898" s="1" t="str">
        <f>IF(OR(MONTH(L898)=12, MONTH(L898)&lt;=5), "Dry Season", "Wet Season")</f>
        <v>Dry Season</v>
      </c>
      <c r="T898" s="1">
        <v>1</v>
      </c>
      <c r="U898" s="1">
        <v>0</v>
      </c>
      <c r="V898" s="1">
        <v>0</v>
      </c>
      <c r="W898" s="2">
        <f>IF(ISNUMBER(SEARCH("N/A", X898)), 0, 1)</f>
        <v>0</v>
      </c>
      <c r="X898" s="1" t="s">
        <v>44</v>
      </c>
      <c r="Y898" s="1"/>
      <c r="Z898" s="1"/>
      <c r="AA898" s="11" cm="1">
        <f t="array" ref="AA898">IF(ISBLANK(Y898), 0, VINCentyInvDistance(F898,G898,Y898,Z898))</f>
        <v>0</v>
      </c>
      <c r="AB898" s="1">
        <v>0</v>
      </c>
      <c r="AC898" s="1">
        <v>0</v>
      </c>
      <c r="AD898" s="1">
        <v>0</v>
      </c>
      <c r="AE898" s="1">
        <v>2</v>
      </c>
      <c r="AF898" s="1">
        <v>1</v>
      </c>
      <c r="AG898" s="1" t="str">
        <f>TRIM(MID(SUBSTITUTE($H898,",",REPT(" ",200)),(LEN($H898)-LEN(SUBSTITUTE($H898,",",""))-4)*200+1,200))</f>
        <v>Porac</v>
      </c>
      <c r="AH898" s="1" t="str">
        <f>TRIM(MID(SUBSTITUTE($H898,",",REPT(" ",200)),(LEN($H898)-LEN(SUBSTITUTE($H898,",",""))-3)*200+1,200))</f>
        <v>Zambales</v>
      </c>
      <c r="AI898" s="1" t="str">
        <f>TRIM(MID(SUBSTITUTE($H898,",",REPT(" ",200)),(LEN($H898)-LEN(SUBSTITUTE($H898,",",""))-2)*200+1,200))</f>
        <v>Central Luzon</v>
      </c>
      <c r="AJ898" s="1" t="str">
        <f>TRIM(MID(SUBSTITUTE($H898,",",REPT(" ",200)),(LEN($H898)-LEN(SUBSTITUTE($H898,",",""))-0)*200+1,200))</f>
        <v>Philippines</v>
      </c>
      <c r="AL898" s="2">
        <v>0</v>
      </c>
      <c r="AM898" s="1"/>
    </row>
    <row r="899" spans="1:39" ht="12.75" customHeight="1">
      <c r="A899" s="1"/>
      <c r="B899" s="1" t="s">
        <v>9372</v>
      </c>
      <c r="C899" s="1" t="s">
        <v>9373</v>
      </c>
      <c r="D899" s="3" t="str">
        <f ca="1">IFERROR(__xludf.DUMMYFUNCTION("PROPER(REGEXEXTRACT(B2431, ""(?:https?:\/\/)?(?:www\.)?([a-zA-Z0-9-]+)\.""))"),"Google")</f>
        <v>Google</v>
      </c>
      <c r="E899" s="1" t="s">
        <v>9374</v>
      </c>
      <c r="F899" s="1">
        <v>15.233549999999999</v>
      </c>
      <c r="G899" s="1">
        <v>120.01181029999999</v>
      </c>
      <c r="H899" s="1" t="s">
        <v>9375</v>
      </c>
      <c r="I899" s="1" t="s">
        <v>41</v>
      </c>
      <c r="J899" s="1">
        <f>IF(K899="URBAN",1,IF(K899="SUBURBAN",2,IF(K899="RURAL",3,"")))</f>
        <v>3</v>
      </c>
      <c r="K899" s="1" t="s">
        <v>541</v>
      </c>
      <c r="L899" s="18">
        <v>46082</v>
      </c>
      <c r="M899" s="49">
        <v>0.625</v>
      </c>
      <c r="N899" s="18">
        <v>46083</v>
      </c>
      <c r="O899" s="56">
        <v>0.5</v>
      </c>
      <c r="P899" s="31" t="str">
        <f>TEXT($L899, "dddd")</f>
        <v>Sunday</v>
      </c>
      <c r="Q899" s="39" t="s">
        <v>111</v>
      </c>
      <c r="R899" s="39">
        <v>36240</v>
      </c>
      <c r="S899" s="1" t="str">
        <f>IF(OR(MONTH(L899)=12, MONTH(L899)&lt;=5), "Dry Season", "Wet Season")</f>
        <v>Dry Season</v>
      </c>
      <c r="T899" s="1">
        <v>1</v>
      </c>
      <c r="U899" s="1">
        <v>0</v>
      </c>
      <c r="V899" s="1">
        <v>1</v>
      </c>
      <c r="W899" s="2">
        <f>IF(ISNUMBER(SEARCH("N/A", X899)), 0, 1)</f>
        <v>0</v>
      </c>
      <c r="X899" s="1" t="s">
        <v>44</v>
      </c>
      <c r="Y899" s="1"/>
      <c r="Z899" s="1"/>
      <c r="AA899" s="11" cm="1">
        <f t="array" ref="AA899">IF(ISBLANK(Y899), 0, VINCentyInvDistance(F899,G899,Y899,Z899))</f>
        <v>0</v>
      </c>
      <c r="AB899" s="1">
        <v>0</v>
      </c>
      <c r="AC899" s="1">
        <v>0</v>
      </c>
      <c r="AD899" s="1">
        <v>0</v>
      </c>
      <c r="AE899" s="1">
        <v>426</v>
      </c>
      <c r="AF899" s="1">
        <v>1</v>
      </c>
      <c r="AG899" s="1" t="str">
        <f>TRIM(MID(SUBSTITUTE($H899,",",REPT(" ",200)),(LEN($H899)-LEN(SUBSTITUTE($H899,",",""))-4)*200+1,200))</f>
        <v>Binoclutan</v>
      </c>
      <c r="AH899" s="1" t="str">
        <f>TRIM(MID(SUBSTITUTE($H899,",",REPT(" ",200)),(LEN($H899)-LEN(SUBSTITUTE($H899,",",""))-3)*200+1,200))</f>
        <v>Zambales</v>
      </c>
      <c r="AI899" s="1" t="str">
        <f>TRIM(MID(SUBSTITUTE($H899,",",REPT(" ",200)),(LEN($H899)-LEN(SUBSTITUTE($H899,",",""))-2)*200+1,200))</f>
        <v>Central Luzon</v>
      </c>
      <c r="AJ899" s="1" t="str">
        <f>TRIM(MID(SUBSTITUTE($H899,",",REPT(" ",200)),(LEN($H899)-LEN(SUBSTITUTE($H899,",",""))-0)*200+1,200))</f>
        <v>Philippines</v>
      </c>
      <c r="AL899" s="2">
        <v>0</v>
      </c>
      <c r="AM899" s="1"/>
    </row>
    <row r="900" spans="1:39" ht="12.75" customHeight="1">
      <c r="A900" s="1"/>
      <c r="B900" s="1" t="s">
        <v>9376</v>
      </c>
      <c r="C900" s="1" t="s">
        <v>9377</v>
      </c>
      <c r="D900" s="3" t="str">
        <f ca="1">IFERROR(__xludf.DUMMYFUNCTION("PROPER(REGEXEXTRACT(B2432, ""(?:https?:\/\/)?(?:www\.)?([a-zA-Z0-9-]+)\.""))"),"Google")</f>
        <v>Google</v>
      </c>
      <c r="E900" s="1" t="s">
        <v>9378</v>
      </c>
      <c r="F900" s="1">
        <v>15.043282</v>
      </c>
      <c r="G900" s="1">
        <v>120.059156</v>
      </c>
      <c r="H900" s="1" t="s">
        <v>9081</v>
      </c>
      <c r="I900" s="1" t="s">
        <v>41</v>
      </c>
      <c r="J900" s="1">
        <f>IF(K900="URBAN",1,IF(K900="SUBURBAN",2,IF(K900="RURAL",3,"")))</f>
        <v>3</v>
      </c>
      <c r="K900" s="1" t="s">
        <v>541</v>
      </c>
      <c r="L900" s="18">
        <v>46082</v>
      </c>
      <c r="M900" s="49">
        <v>0.625</v>
      </c>
      <c r="N900" s="18">
        <v>46083</v>
      </c>
      <c r="O900" s="56">
        <v>0.5</v>
      </c>
      <c r="P900" s="31" t="str">
        <f>TEXT($L900, "dddd")</f>
        <v>Sunday</v>
      </c>
      <c r="Q900" s="39" t="s">
        <v>207</v>
      </c>
      <c r="R900" s="39">
        <v>5370</v>
      </c>
      <c r="S900" s="1" t="str">
        <f>IF(OR(MONTH(L900)=12, MONTH(L900)&lt;=5), "Dry Season", "Wet Season")</f>
        <v>Dry Season</v>
      </c>
      <c r="T900" s="1">
        <v>1</v>
      </c>
      <c r="U900" s="1">
        <v>1</v>
      </c>
      <c r="V900" s="1">
        <v>1</v>
      </c>
      <c r="W900" s="2">
        <f>IF(ISNUMBER(SEARCH("N/A", X900)), 0, 1)</f>
        <v>0</v>
      </c>
      <c r="X900" s="1" t="s">
        <v>44</v>
      </c>
      <c r="Y900" s="1"/>
      <c r="Z900" s="1"/>
      <c r="AA900" s="11" cm="1">
        <f t="array" ref="AA900">IF(ISBLANK(Y900), 0, VINCentyInvDistance(F900,G900,Y900,Z900))</f>
        <v>0</v>
      </c>
      <c r="AB900" s="1">
        <v>0</v>
      </c>
      <c r="AC900" s="1">
        <v>0</v>
      </c>
      <c r="AD900" s="1">
        <v>0</v>
      </c>
      <c r="AE900" s="1">
        <v>185</v>
      </c>
      <c r="AF900" s="1">
        <v>1</v>
      </c>
      <c r="AG900" s="1" t="s">
        <v>8539</v>
      </c>
      <c r="AH900" s="1" t="s">
        <v>8540</v>
      </c>
      <c r="AI900" s="1" t="str">
        <f>TRIM(MID(SUBSTITUTE($H900,",",REPT(" ",200)),(LEN($H900)-LEN(SUBSTITUTE($H900,",",""))-2)*200+1,200))</f>
        <v>Central Luzon</v>
      </c>
      <c r="AJ900" s="1" t="s">
        <v>55</v>
      </c>
      <c r="AL900" s="2">
        <v>0</v>
      </c>
      <c r="AM900" s="1" t="s">
        <v>9379</v>
      </c>
    </row>
    <row r="901" spans="1:39" ht="12.75" customHeight="1">
      <c r="A901" s="1"/>
      <c r="B901" s="1" t="s">
        <v>9380</v>
      </c>
      <c r="C901" s="1" t="s">
        <v>9381</v>
      </c>
      <c r="D901" s="3" t="str">
        <f ca="1">IFERROR(__xludf.DUMMYFUNCTION("PROPER(REGEXEXTRACT(B2433, ""(?:https?:\/\/)?(?:www\.)?([a-zA-Z0-9-]+)\.""))"),"Google")</f>
        <v>Google</v>
      </c>
      <c r="E901" s="1" t="s">
        <v>9382</v>
      </c>
      <c r="F901" s="1">
        <v>15.0816534</v>
      </c>
      <c r="G901" s="1">
        <v>120.0599667</v>
      </c>
      <c r="H901" s="1" t="s">
        <v>9081</v>
      </c>
      <c r="I901" s="1" t="s">
        <v>41</v>
      </c>
      <c r="J901" s="1">
        <f>IF(K901="URBAN",1,IF(K901="SUBURBAN",2,IF(K901="RURAL",3,"")))</f>
        <v>3</v>
      </c>
      <c r="K901" s="1" t="s">
        <v>541</v>
      </c>
      <c r="L901" s="18">
        <v>46082</v>
      </c>
      <c r="M901" s="49">
        <v>0.625</v>
      </c>
      <c r="N901" s="18">
        <v>46083</v>
      </c>
      <c r="O901" s="56">
        <v>0.5</v>
      </c>
      <c r="P901" s="31" t="str">
        <f>TEXT($L901, "dddd")</f>
        <v>Sunday</v>
      </c>
      <c r="Q901" s="39" t="s">
        <v>323</v>
      </c>
      <c r="R901" s="39">
        <v>38876</v>
      </c>
      <c r="S901" s="1" t="str">
        <f>IF(OR(MONTH(L901)=12, MONTH(L901)&lt;=5), "Dry Season", "Wet Season")</f>
        <v>Dry Season</v>
      </c>
      <c r="T901" s="1">
        <v>1</v>
      </c>
      <c r="U901" s="1">
        <v>1</v>
      </c>
      <c r="V901" s="1">
        <v>0</v>
      </c>
      <c r="W901" s="2">
        <f>IF(ISNUMBER(SEARCH("N/A", X901)), 0, 1)</f>
        <v>0</v>
      </c>
      <c r="X901" s="1" t="s">
        <v>44</v>
      </c>
      <c r="Y901" s="1"/>
      <c r="Z901" s="1"/>
      <c r="AA901" s="11" cm="1">
        <f t="array" ref="AA901">IF(ISBLANK(Y901), 0, VINCentyInvDistance(F901,G901,Y901,Z901))</f>
        <v>0</v>
      </c>
      <c r="AB901" s="1">
        <v>0</v>
      </c>
      <c r="AC901" s="1">
        <v>0</v>
      </c>
      <c r="AD901" s="1">
        <v>0</v>
      </c>
      <c r="AE901" s="1">
        <v>10</v>
      </c>
      <c r="AF901" s="1">
        <v>1</v>
      </c>
      <c r="AG901" s="1" t="str">
        <f>TRIM(MID(SUBSTITUTE($H901,",",REPT(" ",200)),(LEN($H901)-LEN(SUBSTITUTE($H901,",",""))-4)*200+1,200))</f>
        <v>San Felipe</v>
      </c>
      <c r="AH901" s="1" t="str">
        <f>TRIM(MID(SUBSTITUTE($H901,",",REPT(" ",200)),(LEN($H901)-LEN(SUBSTITUTE($H901,",",""))-3)*200+1,200))</f>
        <v>Zambales</v>
      </c>
      <c r="AI901" s="1" t="str">
        <f>TRIM(MID(SUBSTITUTE($H901,",",REPT(" ",200)),(LEN($H901)-LEN(SUBSTITUTE($H901,",",""))-2)*200+1,200))</f>
        <v>Central Luzon</v>
      </c>
      <c r="AJ901" s="1" t="str">
        <f>TRIM(MID(SUBSTITUTE($H901,",",REPT(" ",200)),(LEN($H901)-LEN(SUBSTITUTE($H901,",",""))-0)*200+1,200))</f>
        <v>Philippines</v>
      </c>
      <c r="AL901" s="2">
        <v>0</v>
      </c>
      <c r="AM901" s="1"/>
    </row>
    <row r="902" spans="1:39" ht="12.75" customHeight="1">
      <c r="A902" s="1"/>
      <c r="B902" s="1" t="s">
        <v>9383</v>
      </c>
      <c r="C902" s="1" t="s">
        <v>9384</v>
      </c>
      <c r="D902" s="3" t="str">
        <f ca="1">IFERROR(__xludf.DUMMYFUNCTION("PROPER(REGEXEXTRACT(B2434, ""(?:https?:\/\/)?(?:www\.)?([a-zA-Z0-9-]+)\.""))"),"Google")</f>
        <v>Google</v>
      </c>
      <c r="E902" s="1" t="s">
        <v>9385</v>
      </c>
      <c r="F902" s="1">
        <v>15.05349</v>
      </c>
      <c r="G902" s="1">
        <v>120.05953</v>
      </c>
      <c r="H902" s="1" t="s">
        <v>9191</v>
      </c>
      <c r="I902" s="1" t="s">
        <v>41</v>
      </c>
      <c r="J902" s="1">
        <f>IF(K902="URBAN",1,IF(K902="SUBURBAN",2,IF(K902="RURAL",3,"")))</f>
        <v>3</v>
      </c>
      <c r="K902" s="1" t="s">
        <v>541</v>
      </c>
      <c r="L902" s="18">
        <v>46082</v>
      </c>
      <c r="M902" s="49">
        <v>0.625</v>
      </c>
      <c r="N902" s="18">
        <v>46083</v>
      </c>
      <c r="O902" s="56">
        <v>0.5</v>
      </c>
      <c r="P902" s="31" t="str">
        <f>TEXT($L902, "dddd")</f>
        <v>Sunday</v>
      </c>
      <c r="Q902" s="39" t="s">
        <v>111</v>
      </c>
      <c r="R902" s="39">
        <v>19777</v>
      </c>
      <c r="S902" s="1" t="str">
        <f>IF(OR(MONTH(L902)=12, MONTH(L902)&lt;=5), "Dry Season", "Wet Season")</f>
        <v>Dry Season</v>
      </c>
      <c r="T902" s="1">
        <v>1</v>
      </c>
      <c r="U902" s="1">
        <v>0</v>
      </c>
      <c r="V902" s="1">
        <v>1</v>
      </c>
      <c r="W902" s="2">
        <f>IF(ISNUMBER(SEARCH("N/A", X902)), 0, 1)</f>
        <v>0</v>
      </c>
      <c r="X902" s="1" t="s">
        <v>44</v>
      </c>
      <c r="Y902" s="1"/>
      <c r="Z902" s="1"/>
      <c r="AA902" s="11" cm="1">
        <f t="array" ref="AA902">IF(ISBLANK(Y902), 0, VINCentyInvDistance(F902,G902,Y902,Z902))</f>
        <v>0</v>
      </c>
      <c r="AB902" s="1">
        <v>0</v>
      </c>
      <c r="AC902" s="1">
        <v>10</v>
      </c>
      <c r="AD902" s="1">
        <v>0</v>
      </c>
      <c r="AE902" s="1">
        <v>24</v>
      </c>
      <c r="AF902" s="1">
        <v>1</v>
      </c>
      <c r="AG902" s="1" t="s">
        <v>9082</v>
      </c>
      <c r="AH902" s="1" t="s">
        <v>8540</v>
      </c>
      <c r="AI902" s="1" t="str">
        <f>TRIM(MID(SUBSTITUTE($H902,",",REPT(" ",200)),(LEN($H902)-LEN(SUBSTITUTE($H902,",",""))-2)*200+1,200))</f>
        <v>Central Luzon</v>
      </c>
      <c r="AJ902" s="1" t="s">
        <v>55</v>
      </c>
      <c r="AL902" s="2">
        <v>0</v>
      </c>
      <c r="AM902" s="1" t="s">
        <v>9386</v>
      </c>
    </row>
    <row r="903" spans="1:39" ht="12.75" customHeight="1">
      <c r="A903" s="1"/>
      <c r="B903" s="1" t="s">
        <v>9387</v>
      </c>
      <c r="C903" s="1" t="s">
        <v>9388</v>
      </c>
      <c r="D903" s="3" t="str">
        <f ca="1">IFERROR(__xludf.DUMMYFUNCTION("PROPER(REGEXEXTRACT(B2435, ""(?:https?:\/\/)?(?:www\.)?([a-zA-Z0-9-]+)\.""))"),"Skyscanner")</f>
        <v>Skyscanner</v>
      </c>
      <c r="E903" s="1" t="s">
        <v>9389</v>
      </c>
      <c r="F903" s="1">
        <v>15.283941</v>
      </c>
      <c r="G903" s="1">
        <v>120.001349</v>
      </c>
      <c r="H903" s="1" t="s">
        <v>9390</v>
      </c>
      <c r="I903" s="1" t="s">
        <v>41</v>
      </c>
      <c r="J903" s="1">
        <f>IF(K903="URBAN",1,IF(K903="SUBURBAN",2,IF(K903="RURAL",3,"")))</f>
        <v>3</v>
      </c>
      <c r="K903" s="1" t="s">
        <v>541</v>
      </c>
      <c r="L903" s="18">
        <v>46082</v>
      </c>
      <c r="M903" s="49">
        <v>0.625</v>
      </c>
      <c r="N903" s="18">
        <v>46083</v>
      </c>
      <c r="O903" s="56">
        <v>0.5</v>
      </c>
      <c r="P903" s="31" t="str">
        <f>TEXT($L903, "dddd")</f>
        <v>Sunday</v>
      </c>
      <c r="Q903" s="39" t="s">
        <v>323</v>
      </c>
      <c r="R903" s="39">
        <v>12467</v>
      </c>
      <c r="S903" s="1" t="str">
        <f>IF(OR(MONTH(L903)=12, MONTH(L903)&lt;=5), "Dry Season", "Wet Season")</f>
        <v>Dry Season</v>
      </c>
      <c r="T903" s="1">
        <v>1</v>
      </c>
      <c r="U903" s="1">
        <v>1</v>
      </c>
      <c r="V903" s="1">
        <v>0</v>
      </c>
      <c r="W903" s="2">
        <f>IF(ISNUMBER(SEARCH("N/A", X903)), 0, 1)</f>
        <v>0</v>
      </c>
      <c r="X903" s="1" t="s">
        <v>44</v>
      </c>
      <c r="Y903" s="1"/>
      <c r="Z903" s="1"/>
      <c r="AA903" s="11" cm="1">
        <f t="array" ref="AA903">IF(ISBLANK(Y903), 0, VINCentyInvDistance(F903,G903,Y903,Z903))</f>
        <v>0</v>
      </c>
      <c r="AB903" s="1">
        <v>0</v>
      </c>
      <c r="AC903" s="1">
        <v>0</v>
      </c>
      <c r="AD903" s="1">
        <v>0</v>
      </c>
      <c r="AE903" s="1">
        <v>50</v>
      </c>
      <c r="AF903" s="1">
        <v>1</v>
      </c>
      <c r="AG903" s="1" t="s">
        <v>9056</v>
      </c>
      <c r="AH903" s="1" t="s">
        <v>8540</v>
      </c>
      <c r="AI903" s="1" t="str">
        <f>TRIM(MID(SUBSTITUTE($H903,",",REPT(" ",200)),(LEN($H903)-LEN(SUBSTITUTE($H903,",",""))-2)*200+1,200))</f>
        <v>Zambales</v>
      </c>
      <c r="AJ903" s="1" t="s">
        <v>55</v>
      </c>
      <c r="AL903" s="2">
        <v>0</v>
      </c>
      <c r="AM903" s="1" t="s">
        <v>9391</v>
      </c>
    </row>
    <row r="904" spans="1:39" ht="12.75" customHeight="1">
      <c r="A904" s="1"/>
      <c r="B904" s="1" t="s">
        <v>9392</v>
      </c>
      <c r="C904" s="1" t="s">
        <v>9393</v>
      </c>
      <c r="D904" s="3" t="str">
        <f ca="1">IFERROR(__xludf.DUMMYFUNCTION("PROPER(REGEXEXTRACT(B2436, ""(?:https?:\/\/)?(?:www\.)?([a-zA-Z0-9-]+)\.""))"),"Google")</f>
        <v>Google</v>
      </c>
      <c r="E904" s="1" t="s">
        <v>9394</v>
      </c>
      <c r="F904" s="1">
        <v>15.2839358</v>
      </c>
      <c r="G904" s="1">
        <v>120.0013125</v>
      </c>
      <c r="H904" s="1" t="s">
        <v>9390</v>
      </c>
      <c r="I904" s="1" t="s">
        <v>41</v>
      </c>
      <c r="J904" s="1">
        <f>IF(K904="URBAN",1,IF(K904="SUBURBAN",2,IF(K904="RURAL",3,"")))</f>
        <v>3</v>
      </c>
      <c r="K904" s="1" t="s">
        <v>541</v>
      </c>
      <c r="L904" s="18">
        <v>46082</v>
      </c>
      <c r="M904" s="49">
        <v>0.625</v>
      </c>
      <c r="N904" s="18">
        <v>46083</v>
      </c>
      <c r="O904" s="56">
        <v>0.5</v>
      </c>
      <c r="P904" s="31" t="str">
        <f>TEXT($L904, "dddd")</f>
        <v>Sunday</v>
      </c>
      <c r="Q904" s="39" t="s">
        <v>111</v>
      </c>
      <c r="R904" s="39">
        <v>19800</v>
      </c>
      <c r="S904" s="1" t="str">
        <f>IF(OR(MONTH(L904)=12, MONTH(L904)&lt;=5), "Dry Season", "Wet Season")</f>
        <v>Dry Season</v>
      </c>
      <c r="T904" s="1">
        <v>1</v>
      </c>
      <c r="U904" s="1">
        <v>0</v>
      </c>
      <c r="V904" s="1">
        <v>1</v>
      </c>
      <c r="W904" s="2">
        <f>IF(ISNUMBER(SEARCH("N/A", X904)), 0, 1)</f>
        <v>0</v>
      </c>
      <c r="X904" s="1" t="s">
        <v>44</v>
      </c>
      <c r="Y904" s="1"/>
      <c r="Z904" s="1"/>
      <c r="AA904" s="11" cm="1">
        <f t="array" ref="AA904">IF(ISBLANK(Y904), 0, VINCentyInvDistance(F904,G904,Y904,Z904))</f>
        <v>0</v>
      </c>
      <c r="AB904" s="1">
        <v>0</v>
      </c>
      <c r="AC904" s="1">
        <v>0</v>
      </c>
      <c r="AD904" s="1">
        <v>0</v>
      </c>
      <c r="AE904" s="1">
        <v>15</v>
      </c>
      <c r="AF904" s="1">
        <v>1</v>
      </c>
      <c r="AG904" s="1" t="str">
        <f>TRIM(MID(SUBSTITUTE($H904,",",REPT(" ",200)),(LEN($H904)-LEN(SUBSTITUTE($H904,",",""))-3)*200+1,200))</f>
        <v>Beneg</v>
      </c>
      <c r="AH904" s="1" t="str">
        <f>TRIM(MID(SUBSTITUTE($H904,",",REPT(" ",200)),(LEN($H904)-LEN(SUBSTITUTE($H904,",",""))-3)*200+1,200))</f>
        <v>Beneg</v>
      </c>
      <c r="AI904" s="1" t="str">
        <f>TRIM(MID(SUBSTITUTE($H904,",",REPT(" ",200)),(LEN($H904)-LEN(SUBSTITUTE($H904,",",""))-2)*200+1,200))</f>
        <v>Zambales</v>
      </c>
      <c r="AJ904" s="1" t="str">
        <f>TRIM(MID(SUBSTITUTE($H904,",",REPT(" ",200)),(LEN($H904)-LEN(SUBSTITUTE($H904,",",""))-0)*200+1,200))</f>
        <v>Philippines</v>
      </c>
      <c r="AL904" s="2">
        <v>3</v>
      </c>
      <c r="AM904" s="1"/>
    </row>
    <row r="905" spans="1:39" ht="12.75" customHeight="1">
      <c r="A905" s="1"/>
      <c r="B905" s="1" t="s">
        <v>9387</v>
      </c>
      <c r="C905" s="1" t="s">
        <v>9395</v>
      </c>
      <c r="D905" s="3" t="str">
        <f ca="1">IFERROR(__xludf.DUMMYFUNCTION("PROPER(REGEXEXTRACT(B2437, ""(?:https?:\/\/)?(?:www\.)?([a-zA-Z0-9-]+)\.""))"),"Skyscanner")</f>
        <v>Skyscanner</v>
      </c>
      <c r="E905" s="1" t="s">
        <v>9396</v>
      </c>
      <c r="F905" s="1">
        <v>15.283941</v>
      </c>
      <c r="G905" s="1">
        <v>120.001349</v>
      </c>
      <c r="H905" s="1" t="s">
        <v>9390</v>
      </c>
      <c r="I905" s="1" t="s">
        <v>41</v>
      </c>
      <c r="J905" s="1">
        <f>IF(K905="URBAN",1,IF(K905="SUBURBAN",2,IF(K905="RURAL",3,"")))</f>
        <v>3</v>
      </c>
      <c r="K905" s="1" t="s">
        <v>541</v>
      </c>
      <c r="L905" s="18">
        <v>46082</v>
      </c>
      <c r="M905" s="49">
        <v>0.625</v>
      </c>
      <c r="N905" s="18">
        <v>46083</v>
      </c>
      <c r="O905" s="56">
        <v>0.5</v>
      </c>
      <c r="P905" s="31" t="str">
        <f>TEXT($L905, "dddd")</f>
        <v>Sunday</v>
      </c>
      <c r="Q905" s="39" t="s">
        <v>43</v>
      </c>
      <c r="R905" s="39">
        <v>19800</v>
      </c>
      <c r="S905" s="1" t="str">
        <f>IF(OR(MONTH(L905)=12, MONTH(L905)&lt;=5), "Dry Season", "Wet Season")</f>
        <v>Dry Season</v>
      </c>
      <c r="T905" s="1">
        <v>2</v>
      </c>
      <c r="U905" s="1">
        <v>0</v>
      </c>
      <c r="V905" s="1">
        <v>1</v>
      </c>
      <c r="W905" s="2">
        <f>IF(ISNUMBER(SEARCH("N/A", X905)), 0, 1)</f>
        <v>0</v>
      </c>
      <c r="X905" s="1" t="s">
        <v>44</v>
      </c>
      <c r="Y905" s="1"/>
      <c r="Z905" s="1"/>
      <c r="AA905" s="11" cm="1">
        <f t="array" ref="AA905">IF(ISBLANK(Y905), 0, VINCentyInvDistance(F905,G905,Y905,Z905))</f>
        <v>0</v>
      </c>
      <c r="AB905" s="1">
        <v>0</v>
      </c>
      <c r="AC905" s="1">
        <v>0</v>
      </c>
      <c r="AD905" s="1">
        <v>0</v>
      </c>
      <c r="AE905" s="1">
        <v>36</v>
      </c>
      <c r="AF905" s="1">
        <v>1</v>
      </c>
      <c r="AG905" s="1" t="s">
        <v>9056</v>
      </c>
      <c r="AH905" s="1" t="s">
        <v>8540</v>
      </c>
      <c r="AI905" s="1" t="str">
        <f>TRIM(MID(SUBSTITUTE($H905,",",REPT(" ",200)),(LEN($H905)-LEN(SUBSTITUTE($H905,",",""))-2)*200+1,200))</f>
        <v>Zambales</v>
      </c>
      <c r="AJ905" s="1" t="s">
        <v>55</v>
      </c>
      <c r="AL905" s="2">
        <v>3</v>
      </c>
      <c r="AM905" s="1" t="s">
        <v>9391</v>
      </c>
    </row>
    <row r="906" spans="1:39" ht="12.75" customHeight="1">
      <c r="A906" s="1"/>
      <c r="B906" s="1" t="s">
        <v>9397</v>
      </c>
      <c r="C906" s="1" t="s">
        <v>9398</v>
      </c>
      <c r="D906" s="3" t="str">
        <f ca="1">IFERROR(__xludf.DUMMYFUNCTION("PROPER(REGEXEXTRACT(B2438, ""(?:https?:\/\/)?(?:www\.)?([a-zA-Z0-9-]+)\.""))"),"Google")</f>
        <v>Google</v>
      </c>
      <c r="E906" s="1" t="s">
        <v>9399</v>
      </c>
      <c r="F906" s="1">
        <v>15.049734000000001</v>
      </c>
      <c r="G906" s="1">
        <v>120.05984530000001</v>
      </c>
      <c r="H906" s="1" t="s">
        <v>9101</v>
      </c>
      <c r="I906" s="1" t="s">
        <v>41</v>
      </c>
      <c r="J906" s="1">
        <f>IF(K906="URBAN",1,IF(K906="SUBURBAN",2,IF(K906="RURAL",3,"")))</f>
        <v>3</v>
      </c>
      <c r="K906" s="1" t="s">
        <v>541</v>
      </c>
      <c r="L906" s="18">
        <v>46082</v>
      </c>
      <c r="M906" s="49">
        <v>0.625</v>
      </c>
      <c r="N906" s="18">
        <v>46083</v>
      </c>
      <c r="O906" s="56">
        <v>0.5</v>
      </c>
      <c r="P906" s="31" t="str">
        <f>TEXT($L906, "dddd")</f>
        <v>Sunday</v>
      </c>
      <c r="Q906" s="39" t="s">
        <v>186</v>
      </c>
      <c r="R906" s="39">
        <v>12600</v>
      </c>
      <c r="S906" s="1" t="str">
        <f>IF(OR(MONTH(L906)=12, MONTH(L906)&lt;=5), "Dry Season", "Wet Season")</f>
        <v>Dry Season</v>
      </c>
      <c r="T906" s="1">
        <v>1</v>
      </c>
      <c r="U906" s="1">
        <v>0</v>
      </c>
      <c r="V906" s="1">
        <v>1</v>
      </c>
      <c r="W906" s="2">
        <f>IF(ISNUMBER(SEARCH("N/A", X906)), 0, 1)</f>
        <v>0</v>
      </c>
      <c r="X906" s="1" t="s">
        <v>44</v>
      </c>
      <c r="Y906" s="1"/>
      <c r="Z906" s="1"/>
      <c r="AA906" s="11" cm="1">
        <f t="array" ref="AA906">IF(ISBLANK(Y906), 0, VINCentyInvDistance(F906,G906,Y906,Z906))</f>
        <v>0</v>
      </c>
      <c r="AB906" s="1">
        <v>0</v>
      </c>
      <c r="AC906" s="1">
        <v>0</v>
      </c>
      <c r="AD906" s="1">
        <v>0</v>
      </c>
      <c r="AE906" s="1">
        <v>50</v>
      </c>
      <c r="AF906" s="1">
        <v>1</v>
      </c>
      <c r="AG906" s="1" t="str">
        <f>TRIM(MID(SUBSTITUTE($H906,",",REPT(" ",200)),(LEN($H906)-LEN(SUBSTITUTE($H906,",",""))-4)*200+1,200))</f>
        <v>San Felipe</v>
      </c>
      <c r="AH906" s="1" t="str">
        <f>TRIM(MID(SUBSTITUTE($H906,",",REPT(" ",200)),(LEN($H906)-LEN(SUBSTITUTE($H906,",",""))-3)*200+1,200))</f>
        <v>Zambales</v>
      </c>
      <c r="AI906" s="1" t="str">
        <f>TRIM(MID(SUBSTITUTE($H906,",",REPT(" ",200)),(LEN($H906)-LEN(SUBSTITUTE($H906,",",""))-2)*200+1,200))</f>
        <v>Central Luzon</v>
      </c>
      <c r="AJ906" s="1" t="str">
        <f>TRIM(MID(SUBSTITUTE($H906,",",REPT(" ",200)),(LEN($H906)-LEN(SUBSTITUTE($H906,",",""))-0)*200+1,200))</f>
        <v>Philippines</v>
      </c>
      <c r="AL906" s="2">
        <v>0</v>
      </c>
      <c r="AM906" s="1"/>
    </row>
    <row r="907" spans="1:39" ht="12.75" customHeight="1">
      <c r="A907" s="1"/>
      <c r="B907" s="1" t="s">
        <v>9400</v>
      </c>
      <c r="C907" s="1" t="s">
        <v>9401</v>
      </c>
      <c r="D907" s="3" t="str">
        <f ca="1">IFERROR(__xludf.DUMMYFUNCTION("PROPER(REGEXEXTRACT(B2439, ""(?:https?:\/\/)?(?:www\.)?([a-zA-Z0-9-]+)\.""))"),"Skyscanner")</f>
        <v>Skyscanner</v>
      </c>
      <c r="E907" s="1" t="s">
        <v>9402</v>
      </c>
      <c r="F907" s="1">
        <v>15.0497</v>
      </c>
      <c r="G907" s="1">
        <v>120.05982</v>
      </c>
      <c r="H907" s="1" t="s">
        <v>9101</v>
      </c>
      <c r="I907" s="1" t="s">
        <v>41</v>
      </c>
      <c r="J907" s="1">
        <f>IF(K907="URBAN",1,IF(K907="SUBURBAN",2,IF(K907="RURAL",3,"")))</f>
        <v>3</v>
      </c>
      <c r="K907" s="1" t="s">
        <v>541</v>
      </c>
      <c r="L907" s="18">
        <v>46082</v>
      </c>
      <c r="M907" s="49">
        <v>0.58333333333333337</v>
      </c>
      <c r="N907" s="18">
        <v>46083</v>
      </c>
      <c r="O907" s="56">
        <v>0.5</v>
      </c>
      <c r="P907" s="31" t="str">
        <f>TEXT($L907, "dddd")</f>
        <v>Sunday</v>
      </c>
      <c r="Q907" s="39" t="s">
        <v>186</v>
      </c>
      <c r="R907" s="39">
        <v>12600</v>
      </c>
      <c r="S907" s="1" t="str">
        <f>IF(OR(MONTH(L907)=12, MONTH(L907)&lt;=5), "Dry Season", "Wet Season")</f>
        <v>Dry Season</v>
      </c>
      <c r="T907" s="1">
        <v>2</v>
      </c>
      <c r="U907" s="1">
        <v>0</v>
      </c>
      <c r="V907" s="1">
        <v>0</v>
      </c>
      <c r="W907" s="2">
        <f>IF(ISNUMBER(SEARCH("N/A", X907)), 0, 1)</f>
        <v>0</v>
      </c>
      <c r="X907" s="1" t="s">
        <v>44</v>
      </c>
      <c r="Y907" s="1"/>
      <c r="Z907" s="1"/>
      <c r="AA907" s="11" cm="1">
        <f t="array" ref="AA907">IF(ISBLANK(Y907), 0, VINCentyInvDistance(F907,G907,Y907,Z907))</f>
        <v>0</v>
      </c>
      <c r="AB907" s="1">
        <v>0</v>
      </c>
      <c r="AC907" s="1">
        <v>0</v>
      </c>
      <c r="AD907" s="1">
        <v>0</v>
      </c>
      <c r="AE907" s="1">
        <v>129</v>
      </c>
      <c r="AF907" s="1">
        <v>1</v>
      </c>
      <c r="AG907" s="1" t="s">
        <v>9082</v>
      </c>
      <c r="AH907" s="1" t="s">
        <v>8540</v>
      </c>
      <c r="AI907" s="1" t="str">
        <f>TRIM(MID(SUBSTITUTE($H907,",",REPT(" ",200)),(LEN($H907)-LEN(SUBSTITUTE($H907,",",""))-2)*200+1,200))</f>
        <v>Central Luzon</v>
      </c>
      <c r="AJ907" s="1" t="s">
        <v>55</v>
      </c>
      <c r="AK907" t="s">
        <v>17306</v>
      </c>
      <c r="AL907" s="2">
        <v>0</v>
      </c>
      <c r="AM907" s="1" t="s">
        <v>9403</v>
      </c>
    </row>
    <row r="908" spans="1:39" ht="12.75" customHeight="1">
      <c r="A908" s="1"/>
      <c r="B908" s="1" t="s">
        <v>9404</v>
      </c>
      <c r="C908" s="1" t="s">
        <v>9405</v>
      </c>
      <c r="D908" s="3" t="str">
        <f ca="1">IFERROR(__xludf.DUMMYFUNCTION("PROPER(REGEXEXTRACT(B2440, ""(?:https?:\/\/)?(?:www\.)?([a-zA-Z0-9-]+)\.""))"),"Google")</f>
        <v>Google</v>
      </c>
      <c r="E908" s="1" t="s">
        <v>9406</v>
      </c>
      <c r="F908" s="1">
        <v>15.049149</v>
      </c>
      <c r="G908" s="1">
        <v>120.059849</v>
      </c>
      <c r="H908" s="1" t="s">
        <v>9101</v>
      </c>
      <c r="I908" s="1" t="s">
        <v>41</v>
      </c>
      <c r="J908" s="1">
        <f>IF(K908="URBAN",1,IF(K908="SUBURBAN",2,IF(K908="RURAL",3,"")))</f>
        <v>3</v>
      </c>
      <c r="K908" s="1" t="s">
        <v>541</v>
      </c>
      <c r="L908" s="18">
        <v>46082</v>
      </c>
      <c r="M908" s="49">
        <v>0.625</v>
      </c>
      <c r="N908" s="18">
        <v>46083</v>
      </c>
      <c r="O908" s="56">
        <v>0.5</v>
      </c>
      <c r="P908" s="31" t="str">
        <f>TEXT($L908, "dddd")</f>
        <v>Sunday</v>
      </c>
      <c r="Q908" s="39" t="s">
        <v>111</v>
      </c>
      <c r="R908" s="39">
        <v>12041</v>
      </c>
      <c r="S908" s="1" t="str">
        <f>IF(OR(MONTH(L908)=12, MONTH(L908)&lt;=5), "Dry Season", "Wet Season")</f>
        <v>Dry Season</v>
      </c>
      <c r="T908" s="1">
        <v>1</v>
      </c>
      <c r="U908" s="1">
        <v>0</v>
      </c>
      <c r="V908" s="1">
        <v>0</v>
      </c>
      <c r="W908" s="2">
        <f>IF(ISNUMBER(SEARCH("N/A", X908)), 0, 1)</f>
        <v>0</v>
      </c>
      <c r="X908" s="1" t="s">
        <v>44</v>
      </c>
      <c r="Y908" s="1"/>
      <c r="Z908" s="1"/>
      <c r="AA908" s="11" cm="1">
        <f t="array" ref="AA908">IF(ISBLANK(Y908), 0, VINCentyInvDistance(F908,G908,Y908,Z908))</f>
        <v>0</v>
      </c>
      <c r="AB908" s="1">
        <v>0</v>
      </c>
      <c r="AC908" s="1">
        <v>10</v>
      </c>
      <c r="AD908" s="1">
        <v>0</v>
      </c>
      <c r="AE908" s="1">
        <v>44</v>
      </c>
      <c r="AF908" s="1">
        <v>1</v>
      </c>
      <c r="AG908" s="1" t="s">
        <v>9082</v>
      </c>
      <c r="AH908" s="1" t="s">
        <v>8540</v>
      </c>
      <c r="AI908" s="1" t="str">
        <f>TRIM(MID(SUBSTITUTE($H908,",",REPT(" ",200)),(LEN($H908)-LEN(SUBSTITUTE($H908,",",""))-2)*200+1,200))</f>
        <v>Central Luzon</v>
      </c>
      <c r="AJ908" s="1" t="s">
        <v>55</v>
      </c>
      <c r="AL908" s="2">
        <v>0</v>
      </c>
      <c r="AM908" s="1" t="s">
        <v>9407</v>
      </c>
    </row>
    <row r="909" spans="1:39" ht="12.75" customHeight="1">
      <c r="A909" s="1"/>
      <c r="B909" s="1" t="s">
        <v>9408</v>
      </c>
      <c r="C909" s="1" t="s">
        <v>9409</v>
      </c>
      <c r="D909" s="3" t="str">
        <f ca="1">IFERROR(__xludf.DUMMYFUNCTION("PROPER(REGEXEXTRACT(B2441, ""(?:https?:\/\/)?(?:www\.)?([a-zA-Z0-9-]+)\.""))"),"Google")</f>
        <v>Google</v>
      </c>
      <c r="E909" s="1" t="s">
        <v>9410</v>
      </c>
      <c r="F909" s="1">
        <v>15.007857100000001</v>
      </c>
      <c r="G909" s="1">
        <v>120.0655402</v>
      </c>
      <c r="H909" s="1" t="s">
        <v>9142</v>
      </c>
      <c r="I909" s="1" t="s">
        <v>41</v>
      </c>
      <c r="J909" s="1">
        <f>IF(K909="URBAN",1,IF(K909="SUBURBAN",2,IF(K909="RURAL",3,"")))</f>
        <v>3</v>
      </c>
      <c r="K909" s="1" t="s">
        <v>541</v>
      </c>
      <c r="L909" s="18">
        <v>46082</v>
      </c>
      <c r="M909" s="49">
        <v>0.625</v>
      </c>
      <c r="N909" s="18">
        <v>46083</v>
      </c>
      <c r="O909" s="56">
        <v>0.5</v>
      </c>
      <c r="P909" s="31" t="str">
        <f>TEXT($L909, "dddd")</f>
        <v>Sunday</v>
      </c>
      <c r="Q909" s="39" t="s">
        <v>207</v>
      </c>
      <c r="R909" s="39">
        <v>21018</v>
      </c>
      <c r="S909" s="1" t="str">
        <f>IF(OR(MONTH(L909)=12, MONTH(L909)&lt;=5), "Dry Season", "Wet Season")</f>
        <v>Dry Season</v>
      </c>
      <c r="T909" s="1">
        <v>1</v>
      </c>
      <c r="U909" s="1">
        <v>1</v>
      </c>
      <c r="V909" s="1">
        <v>1</v>
      </c>
      <c r="W909" s="2">
        <f>IF(ISNUMBER(SEARCH("N/A", X909)), 0, 1)</f>
        <v>0</v>
      </c>
      <c r="X909" s="1" t="s">
        <v>44</v>
      </c>
      <c r="Y909" s="1"/>
      <c r="Z909" s="1"/>
      <c r="AA909" s="11" cm="1">
        <f t="array" ref="AA909">IF(ISBLANK(Y909), 0, VINCentyInvDistance(F909,G909,Y909,Z909))</f>
        <v>0</v>
      </c>
      <c r="AB909" s="1">
        <v>0</v>
      </c>
      <c r="AC909" s="1">
        <v>0</v>
      </c>
      <c r="AD909" s="1">
        <v>0</v>
      </c>
      <c r="AE909" s="1">
        <v>20</v>
      </c>
      <c r="AF909" s="1">
        <v>1</v>
      </c>
      <c r="AG909" s="1" t="str">
        <f>TRIM(MID(SUBSTITUTE($H909,",",REPT(" ",200)),(LEN($H909)-LEN(SUBSTITUTE($H909,",",""))-4)*200+1,200))</f>
        <v>La Paz</v>
      </c>
      <c r="AH909" s="1" t="str">
        <f>TRIM(MID(SUBSTITUTE($H909,",",REPT(" ",200)),(LEN($H909)-LEN(SUBSTITUTE($H909,",",""))-3)*200+1,200))</f>
        <v>Zambales</v>
      </c>
      <c r="AI909" s="1" t="str">
        <f>TRIM(MID(SUBSTITUTE($H909,",",REPT(" ",200)),(LEN($H909)-LEN(SUBSTITUTE($H909,",",""))-2)*200+1,200))</f>
        <v>Central Luzon</v>
      </c>
      <c r="AJ909" s="1" t="str">
        <f>TRIM(MID(SUBSTITUTE($H909,",",REPT(" ",200)),(LEN($H909)-LEN(SUBSTITUTE($H909,",",""))-0)*200+1,200))</f>
        <v>Philippines</v>
      </c>
      <c r="AL909" s="2">
        <v>0</v>
      </c>
      <c r="AM909" s="1"/>
    </row>
    <row r="910" spans="1:39" ht="12.75" customHeight="1">
      <c r="A910" s="1"/>
      <c r="B910" s="1" t="s">
        <v>9411</v>
      </c>
      <c r="C910" s="1" t="s">
        <v>9412</v>
      </c>
      <c r="D910" s="3" t="str">
        <f ca="1">IFERROR(__xludf.DUMMYFUNCTION("PROPER(REGEXEXTRACT(B2442, ""(?:https?:\/\/)?(?:www\.)?([a-zA-Z0-9-]+)\.""))"),"Google")</f>
        <v>Google</v>
      </c>
      <c r="E910" s="1" t="s">
        <v>5540</v>
      </c>
      <c r="F910" s="1">
        <v>17.572393999999999</v>
      </c>
      <c r="G910" s="1">
        <v>120.388041</v>
      </c>
      <c r="H910" s="1" t="s">
        <v>5541</v>
      </c>
      <c r="I910" s="1" t="s">
        <v>41</v>
      </c>
      <c r="J910" s="1">
        <f>IF(K910="URBAN",1,IF(K910="SUBURBAN",2,IF(K910="RURAL",3,"")))</f>
        <v>3</v>
      </c>
      <c r="K910" s="1" t="s">
        <v>541</v>
      </c>
      <c r="L910" s="18">
        <v>46082</v>
      </c>
      <c r="M910" s="49">
        <v>0.625</v>
      </c>
      <c r="N910" s="18">
        <v>46083</v>
      </c>
      <c r="O910" s="56">
        <v>0.5</v>
      </c>
      <c r="P910" s="31" t="str">
        <f>TEXT($L910, "dddd")</f>
        <v>Sunday</v>
      </c>
      <c r="Q910" s="39" t="s">
        <v>111</v>
      </c>
      <c r="R910" s="39">
        <v>2994</v>
      </c>
      <c r="S910" s="1" t="str">
        <f>IF(OR(MONTH(L910)=12, MONTH(L910)&lt;=5), "Dry Season", "Wet Season")</f>
        <v>Dry Season</v>
      </c>
      <c r="T910" s="1">
        <v>1</v>
      </c>
      <c r="U910" s="1">
        <v>0</v>
      </c>
      <c r="V910" s="1">
        <v>0</v>
      </c>
      <c r="W910" s="2">
        <f>IF(ISNUMBER(SEARCH("N/A", X910)), 0, 1)</f>
        <v>0</v>
      </c>
      <c r="X910" s="1" t="s">
        <v>44</v>
      </c>
      <c r="Y910" s="1"/>
      <c r="Z910" s="1"/>
      <c r="AA910" s="11" cm="1">
        <f t="array" ref="AA910">IF(ISBLANK(Y910), 0, VINCentyInvDistance(F910,G910,Y910,Z910))</f>
        <v>0</v>
      </c>
      <c r="AB910" s="1">
        <v>0</v>
      </c>
      <c r="AC910" s="1">
        <v>0</v>
      </c>
      <c r="AD910" s="1">
        <v>0</v>
      </c>
      <c r="AE910" s="1">
        <v>4</v>
      </c>
      <c r="AF910" s="1">
        <v>1</v>
      </c>
      <c r="AG910" s="1" t="str">
        <f>TRIM(MID(SUBSTITUTE($H910,",",REPT(" ",200)),(LEN($H910)-LEN(SUBSTITUTE($H910,",",""))-4)*200+1,200))</f>
        <v>Vigan</v>
      </c>
      <c r="AH910" s="1" t="str">
        <f>TRIM(MID(SUBSTITUTE($H910,",",REPT(" ",200)),(LEN($H910)-LEN(SUBSTITUTE($H910,",",""))-3)*200+1,200))</f>
        <v>Ilocos Sur</v>
      </c>
      <c r="AI910" s="1" t="str">
        <f>TRIM(MID(SUBSTITUTE($H910,",",REPT(" ",200)),(LEN($H910)-LEN(SUBSTITUTE($H910,",",""))-2)*200+1,200))</f>
        <v>Ilocos Region</v>
      </c>
      <c r="AJ910" s="1" t="str">
        <f>TRIM(MID(SUBSTITUTE($H910,",",REPT(" ",200)),(LEN($H910)-LEN(SUBSTITUTE($H910,",",""))-0)*200+1,200))</f>
        <v>Philippines</v>
      </c>
      <c r="AL910" s="2">
        <v>0</v>
      </c>
      <c r="AM910" s="1"/>
    </row>
    <row r="911" spans="1:39" ht="12.75" customHeight="1">
      <c r="A911" s="1"/>
      <c r="B911" s="1" t="s">
        <v>5542</v>
      </c>
      <c r="C911" s="1" t="s">
        <v>9413</v>
      </c>
      <c r="D911" s="3" t="str">
        <f ca="1">IFERROR(__xludf.DUMMYFUNCTION("PROPER(REGEXEXTRACT(B2443, ""(?:https?:\/\/)?(?:www\.)?([a-zA-Z0-9-]+)\.""))"),"Skyscanner")</f>
        <v>Skyscanner</v>
      </c>
      <c r="E911" s="1" t="s">
        <v>5544</v>
      </c>
      <c r="F911" s="1">
        <v>17.57245</v>
      </c>
      <c r="G911" s="1">
        <v>120.38805000000001</v>
      </c>
      <c r="H911" s="1" t="s">
        <v>5541</v>
      </c>
      <c r="I911" s="1" t="s">
        <v>540</v>
      </c>
      <c r="J911" s="1">
        <f>IF(K911="URBAN",1,IF(K911="SUBURBAN",2,IF(K911="RURAL",3,"")))</f>
        <v>3</v>
      </c>
      <c r="K911" s="1" t="s">
        <v>541</v>
      </c>
      <c r="L911" s="18">
        <v>46082</v>
      </c>
      <c r="M911" s="49">
        <v>0.58333333333333337</v>
      </c>
      <c r="N911" s="18">
        <v>46083</v>
      </c>
      <c r="O911" s="56">
        <v>0.5</v>
      </c>
      <c r="P911" s="31" t="str">
        <f>TEXT($L911, "dddd")</f>
        <v>Sunday</v>
      </c>
      <c r="Q911" s="39" t="s">
        <v>111</v>
      </c>
      <c r="R911" s="39">
        <v>1481</v>
      </c>
      <c r="S911" s="1" t="str">
        <f>IF(OR(MONTH(L911)=12, MONTH(L911)&lt;=5), "Dry Season", "Wet Season")</f>
        <v>Dry Season</v>
      </c>
      <c r="T911" s="1">
        <v>1</v>
      </c>
      <c r="U911" s="1">
        <v>0</v>
      </c>
      <c r="V911" s="1">
        <v>1</v>
      </c>
      <c r="W911" s="2">
        <f>IF(ISNUMBER(SEARCH("N/A", X911)), 0, 1)</f>
        <v>0</v>
      </c>
      <c r="X911" s="1" t="s">
        <v>44</v>
      </c>
      <c r="Y911" s="1"/>
      <c r="Z911" s="1"/>
      <c r="AA911" s="11" cm="1">
        <f t="array" ref="AA911">IF(ISBLANK(Y911), 0, VINCentyInvDistance(F911,G911,Y911,Z911))</f>
        <v>0</v>
      </c>
      <c r="AB911" s="1">
        <v>0</v>
      </c>
      <c r="AC911" s="1">
        <v>9</v>
      </c>
      <c r="AD911" s="1">
        <v>2.7</v>
      </c>
      <c r="AE911" s="1">
        <v>13</v>
      </c>
      <c r="AF911" s="1">
        <v>1</v>
      </c>
      <c r="AG911" s="1" t="s">
        <v>582</v>
      </c>
      <c r="AH911" s="1" t="s">
        <v>495</v>
      </c>
      <c r="AI911" s="1"/>
      <c r="AJ911" s="1" t="s">
        <v>55</v>
      </c>
      <c r="AK911" t="s">
        <v>5545</v>
      </c>
      <c r="AL911" s="1">
        <v>3</v>
      </c>
      <c r="AM911" s="1" t="s">
        <v>5546</v>
      </c>
    </row>
    <row r="912" spans="1:39" ht="12.75" customHeight="1">
      <c r="A912" s="1"/>
      <c r="B912" s="1" t="s">
        <v>635</v>
      </c>
      <c r="C912" s="1" t="s">
        <v>9414</v>
      </c>
      <c r="D912" s="3" t="str">
        <f ca="1">IFERROR(__xludf.DUMMYFUNCTION("PROPER(REGEXEXTRACT(B2444, ""(?:https?:\/\/)?(?:www\.)?([a-zA-Z0-9-]+)\.""))"),"Skyscanner")</f>
        <v>Skyscanner</v>
      </c>
      <c r="E912" s="1" t="s">
        <v>992</v>
      </c>
      <c r="F912" s="1">
        <v>17.569212</v>
      </c>
      <c r="G912" s="1">
        <v>120.38518000000001</v>
      </c>
      <c r="H912" s="1" t="s">
        <v>638</v>
      </c>
      <c r="I912" s="1" t="s">
        <v>540</v>
      </c>
      <c r="J912" s="1">
        <f>IF(K912="URBAN",1,IF(K912="SUBURBAN",2,IF(K912="RURAL",3,"")))</f>
        <v>3</v>
      </c>
      <c r="K912" s="1" t="s">
        <v>541</v>
      </c>
      <c r="L912" s="18">
        <v>46082</v>
      </c>
      <c r="M912" s="49">
        <v>0.54166666666666663</v>
      </c>
      <c r="N912" s="18">
        <v>46083</v>
      </c>
      <c r="O912" s="56">
        <v>0.5</v>
      </c>
      <c r="P912" s="31" t="str">
        <f>TEXT($L912, "dddd")</f>
        <v>Sunday</v>
      </c>
      <c r="Q912" s="39" t="s">
        <v>111</v>
      </c>
      <c r="R912" s="39">
        <v>988</v>
      </c>
      <c r="S912" s="1" t="str">
        <f>IF(OR(MONTH(L912)=12, MONTH(L912)&lt;=5), "Dry Season", "Wet Season")</f>
        <v>Dry Season</v>
      </c>
      <c r="T912" s="1">
        <v>1</v>
      </c>
      <c r="U912" s="1">
        <v>1</v>
      </c>
      <c r="V912" s="1">
        <v>0</v>
      </c>
      <c r="W912" s="2">
        <f>IF(ISNUMBER(SEARCH("N/A", X912)), 0, 1)</f>
        <v>0</v>
      </c>
      <c r="X912" s="1" t="s">
        <v>44</v>
      </c>
      <c r="Y912" s="1"/>
      <c r="Z912" s="1"/>
      <c r="AA912" s="11" cm="1">
        <f t="array" ref="AA912">IF(ISBLANK(Y912), 0, VINCentyInvDistance(F912,G912,Y912,Z912))</f>
        <v>0</v>
      </c>
      <c r="AB912" s="1">
        <v>1</v>
      </c>
      <c r="AC912" s="1">
        <v>4.2</v>
      </c>
      <c r="AD912" s="1">
        <v>3.8</v>
      </c>
      <c r="AE912" s="1">
        <v>42</v>
      </c>
      <c r="AF912" s="1">
        <v>1</v>
      </c>
      <c r="AG912" s="1" t="s">
        <v>582</v>
      </c>
      <c r="AH912" s="1" t="s">
        <v>495</v>
      </c>
      <c r="AI912" s="1"/>
      <c r="AJ912" s="1" t="s">
        <v>55</v>
      </c>
      <c r="AK912" t="s">
        <v>16511</v>
      </c>
      <c r="AL912" s="1">
        <v>3</v>
      </c>
      <c r="AM912" s="1" t="s">
        <v>639</v>
      </c>
    </row>
    <row r="913" spans="1:39" ht="12.75" customHeight="1">
      <c r="A913" s="1"/>
      <c r="B913" s="1" t="s">
        <v>5549</v>
      </c>
      <c r="C913" s="1" t="s">
        <v>9415</v>
      </c>
      <c r="D913" s="3" t="str">
        <f ca="1">IFERROR(__xludf.DUMMYFUNCTION("PROPER(REGEXEXTRACT(B2445, ""(?:https?:\/\/)?(?:www\.)?([a-zA-Z0-9-]+)\.""))"),"Skyscanner")</f>
        <v>Skyscanner</v>
      </c>
      <c r="E913" s="1" t="s">
        <v>765</v>
      </c>
      <c r="F913" s="1">
        <v>17.573932200000002</v>
      </c>
      <c r="G913" s="1">
        <v>120.3893422</v>
      </c>
      <c r="H913" s="1" t="s">
        <v>766</v>
      </c>
      <c r="I913" s="1" t="s">
        <v>540</v>
      </c>
      <c r="J913" s="1">
        <f>IF(K913="URBAN",1,IF(K913="SUBURBAN",2,IF(K913="RURAL",3,"")))</f>
        <v>3</v>
      </c>
      <c r="K913" s="1" t="s">
        <v>541</v>
      </c>
      <c r="L913" s="18">
        <v>46082</v>
      </c>
      <c r="M913" s="49">
        <v>0.58333333333333337</v>
      </c>
      <c r="N913" s="18">
        <v>46083</v>
      </c>
      <c r="O913" s="56">
        <v>0.5</v>
      </c>
      <c r="P913" s="31" t="str">
        <f>TEXT($L913, "dddd")</f>
        <v>Sunday</v>
      </c>
      <c r="Q913" s="39" t="s">
        <v>111</v>
      </c>
      <c r="R913" s="39">
        <v>2165</v>
      </c>
      <c r="S913" s="1" t="str">
        <f>IF(OR(MONTH(L913)=12, MONTH(L913)&lt;=5), "Dry Season", "Wet Season")</f>
        <v>Dry Season</v>
      </c>
      <c r="T913" s="1">
        <v>1</v>
      </c>
      <c r="U913" s="1">
        <v>0</v>
      </c>
      <c r="V913" s="1">
        <v>0</v>
      </c>
      <c r="W913" s="2">
        <f>IF(ISNUMBER(SEARCH("N/A", X913)), 0, 1)</f>
        <v>1</v>
      </c>
      <c r="X913" s="1" t="s">
        <v>671</v>
      </c>
      <c r="Y913" s="1">
        <v>17.589351099999998</v>
      </c>
      <c r="Z913" s="1">
        <v>120.38924539999999</v>
      </c>
      <c r="AA913" s="11" cm="1">
        <f t="array" ref="AA913">IF(ISBLANK(Y913), 0, VINCentyInvDistance(F913,G913,Y913,Z913))</f>
        <v>1706.5279296268495</v>
      </c>
      <c r="AB913" s="1">
        <v>0</v>
      </c>
      <c r="AC913" s="1">
        <v>9.4</v>
      </c>
      <c r="AD913" s="1">
        <v>4.4000000000000004</v>
      </c>
      <c r="AE913" s="1">
        <v>34</v>
      </c>
      <c r="AF913" s="1">
        <v>1</v>
      </c>
      <c r="AG913" s="1" t="s">
        <v>672</v>
      </c>
      <c r="AH913" s="1" t="s">
        <v>495</v>
      </c>
      <c r="AI913" s="1" t="str">
        <f>TRIM(MID(SUBSTITUTE($H913,",",REPT(" ",200)),(LEN($H913)-LEN(SUBSTITUTE($H913,",",""))-2)*200+1,200))</f>
        <v>Ilocos Region</v>
      </c>
      <c r="AJ913" s="1" t="s">
        <v>55</v>
      </c>
      <c r="AK913" t="s">
        <v>994</v>
      </c>
      <c r="AL913" s="2">
        <v>0</v>
      </c>
      <c r="AM913" s="1"/>
    </row>
    <row r="914" spans="1:39" ht="12.75" customHeight="1">
      <c r="A914" s="1"/>
      <c r="B914" s="1" t="s">
        <v>763</v>
      </c>
      <c r="C914" s="1" t="s">
        <v>9416</v>
      </c>
      <c r="D914" s="3" t="str">
        <f ca="1">IFERROR(__xludf.DUMMYFUNCTION("PROPER(REGEXEXTRACT(B2446, ""(?:https?:\/\/)?(?:www\.)?([a-zA-Z0-9-]+)\.""))"),"Skyscanner")</f>
        <v>Skyscanner</v>
      </c>
      <c r="E914" s="1" t="s">
        <v>1024</v>
      </c>
      <c r="F914" s="1">
        <v>17.573931999999999</v>
      </c>
      <c r="G914" s="1">
        <v>120.389342</v>
      </c>
      <c r="H914" s="1" t="s">
        <v>766</v>
      </c>
      <c r="I914" s="1" t="s">
        <v>540</v>
      </c>
      <c r="J914" s="1">
        <f>IF(K914="URBAN",1,IF(K914="SUBURBAN",2,IF(K914="RURAL",3,"")))</f>
        <v>3</v>
      </c>
      <c r="K914" s="1" t="s">
        <v>541</v>
      </c>
      <c r="L914" s="18">
        <v>46082</v>
      </c>
      <c r="M914" s="49">
        <v>0.58333333333333337</v>
      </c>
      <c r="N914" s="18">
        <v>46083</v>
      </c>
      <c r="O914" s="56">
        <v>0.5</v>
      </c>
      <c r="P914" s="31" t="str">
        <f>TEXT($L914, "dddd")</f>
        <v>Sunday</v>
      </c>
      <c r="Q914" s="39" t="s">
        <v>111</v>
      </c>
      <c r="R914" s="39">
        <v>1217</v>
      </c>
      <c r="S914" s="1" t="str">
        <f>IF(OR(MONTH(L914)=12, MONTH(L914)&lt;=5), "Dry Season", "Wet Season")</f>
        <v>Dry Season</v>
      </c>
      <c r="T914" s="1">
        <v>1</v>
      </c>
      <c r="U914" s="1">
        <v>0</v>
      </c>
      <c r="V914" s="1">
        <v>0</v>
      </c>
      <c r="W914" s="2">
        <f>IF(ISNUMBER(SEARCH("N/A", X914)), 0, 1)</f>
        <v>0</v>
      </c>
      <c r="X914" s="1" t="s">
        <v>44</v>
      </c>
      <c r="Y914" s="1"/>
      <c r="Z914" s="1"/>
      <c r="AA914" s="11" cm="1">
        <f t="array" ref="AA914">IF(ISBLANK(Y914), 0, VINCentyInvDistance(F914,G914,Y914,Z914))</f>
        <v>0</v>
      </c>
      <c r="AB914" s="1">
        <v>1</v>
      </c>
      <c r="AC914" s="1">
        <v>8.1999999999999993</v>
      </c>
      <c r="AD914" s="1">
        <v>4.2</v>
      </c>
      <c r="AE914" s="1">
        <v>247</v>
      </c>
      <c r="AF914" s="1">
        <v>1</v>
      </c>
      <c r="AG914" s="1" t="s">
        <v>582</v>
      </c>
      <c r="AH914" s="1" t="s">
        <v>495</v>
      </c>
      <c r="AI914" s="1"/>
      <c r="AJ914" s="1" t="s">
        <v>55</v>
      </c>
      <c r="AK914" t="s">
        <v>767</v>
      </c>
      <c r="AL914" s="1">
        <v>3</v>
      </c>
      <c r="AM914" s="1" t="s">
        <v>768</v>
      </c>
    </row>
    <row r="915" spans="1:39" ht="12.75" customHeight="1">
      <c r="A915" s="1"/>
      <c r="B915" s="1" t="s">
        <v>1022</v>
      </c>
      <c r="C915" s="1" t="s">
        <v>9417</v>
      </c>
      <c r="D915" s="3" t="str">
        <f ca="1">IFERROR(__xludf.DUMMYFUNCTION("PROPER(REGEXEXTRACT(B2447, ""(?:https?:\/\/)?(?:www\.)?([a-zA-Z0-9-]+)\.""))"),"Skyscanner")</f>
        <v>Skyscanner</v>
      </c>
      <c r="E915" s="1" t="s">
        <v>637</v>
      </c>
      <c r="F915" s="1">
        <v>17.56427</v>
      </c>
      <c r="G915" s="1">
        <v>120.38723</v>
      </c>
      <c r="H915" s="1" t="s">
        <v>1025</v>
      </c>
      <c r="I915" s="1" t="s">
        <v>540</v>
      </c>
      <c r="J915" s="1">
        <f>IF(K915="URBAN",1,IF(K915="SUBURBAN",2,IF(K915="RURAL",3,"")))</f>
        <v>3</v>
      </c>
      <c r="K915" s="1" t="s">
        <v>541</v>
      </c>
      <c r="L915" s="18">
        <v>46082</v>
      </c>
      <c r="M915" s="49">
        <v>0.58333333333333337</v>
      </c>
      <c r="N915" s="18">
        <v>46083</v>
      </c>
      <c r="O915" s="56">
        <v>0.5</v>
      </c>
      <c r="P915" s="31" t="str">
        <f>TEXT($L915, "dddd")</f>
        <v>Sunday</v>
      </c>
      <c r="Q915" s="39" t="s">
        <v>111</v>
      </c>
      <c r="R915" s="39">
        <v>1451</v>
      </c>
      <c r="S915" s="1" t="str">
        <f>IF(OR(MONTH(L915)=12, MONTH(L915)&lt;=5), "Dry Season", "Wet Season")</f>
        <v>Dry Season</v>
      </c>
      <c r="T915" s="1">
        <v>1</v>
      </c>
      <c r="U915" s="1">
        <v>0</v>
      </c>
      <c r="V915" s="1">
        <v>1</v>
      </c>
      <c r="W915" s="2">
        <f>IF(ISNUMBER(SEARCH("N/A", X915)), 0, 1)</f>
        <v>0</v>
      </c>
      <c r="X915" s="1" t="s">
        <v>44</v>
      </c>
      <c r="Y915" s="1"/>
      <c r="Z915" s="1"/>
      <c r="AA915" s="11" cm="1">
        <f t="array" ref="AA915">IF(ISBLANK(Y915), 0, VINCentyInvDistance(F915,G915,Y915,Z915))</f>
        <v>0</v>
      </c>
      <c r="AB915" s="1">
        <v>0</v>
      </c>
      <c r="AC915" s="1">
        <v>9.1999999999999993</v>
      </c>
      <c r="AD915" s="1">
        <v>2.7</v>
      </c>
      <c r="AE915" s="1">
        <v>30</v>
      </c>
      <c r="AF915" s="1">
        <v>1</v>
      </c>
      <c r="AG915" s="1" t="s">
        <v>582</v>
      </c>
      <c r="AH915" s="1" t="s">
        <v>495</v>
      </c>
      <c r="AI915" s="1"/>
      <c r="AJ915" s="1" t="s">
        <v>55</v>
      </c>
      <c r="AK915" t="s">
        <v>16979</v>
      </c>
      <c r="AL915" s="1">
        <v>1</v>
      </c>
      <c r="AM915" s="1" t="s">
        <v>1027</v>
      </c>
    </row>
    <row r="916" spans="1:39" ht="12.75" customHeight="1">
      <c r="A916" s="1"/>
      <c r="B916" s="1" t="s">
        <v>635</v>
      </c>
      <c r="C916" s="1" t="s">
        <v>9418</v>
      </c>
      <c r="D916" s="3" t="str">
        <f ca="1">IFERROR(__xludf.DUMMYFUNCTION("PROPER(REGEXEXTRACT(B2448, ""(?:https?:\/\/)?(?:www\.)?([a-zA-Z0-9-]+)\.""))"),"Skyscanner")</f>
        <v>Skyscanner</v>
      </c>
      <c r="E916" s="1" t="s">
        <v>820</v>
      </c>
      <c r="F916" s="1">
        <v>17.569212</v>
      </c>
      <c r="G916" s="1">
        <v>120.38518000000001</v>
      </c>
      <c r="H916" s="1" t="s">
        <v>638</v>
      </c>
      <c r="I916" s="1" t="s">
        <v>540</v>
      </c>
      <c r="J916" s="1">
        <f>IF(K916="URBAN",1,IF(K916="SUBURBAN",2,IF(K916="RURAL",3,"")))</f>
        <v>3</v>
      </c>
      <c r="K916" s="1" t="s">
        <v>541</v>
      </c>
      <c r="L916" s="18">
        <v>46082</v>
      </c>
      <c r="M916" s="49">
        <v>0.54166666666666663</v>
      </c>
      <c r="N916" s="18">
        <v>46083</v>
      </c>
      <c r="O916" s="56">
        <v>0.5</v>
      </c>
      <c r="P916" s="31" t="str">
        <f>TEXT($L916, "dddd")</f>
        <v>Sunday</v>
      </c>
      <c r="Q916" s="39" t="s">
        <v>111</v>
      </c>
      <c r="R916" s="39">
        <v>2358</v>
      </c>
      <c r="S916" s="1" t="str">
        <f>IF(OR(MONTH(L916)=12, MONTH(L916)&lt;=5), "Dry Season", "Wet Season")</f>
        <v>Dry Season</v>
      </c>
      <c r="T916" s="1">
        <v>1</v>
      </c>
      <c r="U916" s="1">
        <v>0</v>
      </c>
      <c r="V916" s="1">
        <v>0</v>
      </c>
      <c r="W916" s="2">
        <f>IF(ISNUMBER(SEARCH("N/A", X916)), 0, 1)</f>
        <v>0</v>
      </c>
      <c r="X916" s="1" t="s">
        <v>44</v>
      </c>
      <c r="Y916" s="1"/>
      <c r="Z916" s="1"/>
      <c r="AA916" s="11" cm="1">
        <f t="array" ref="AA916">IF(ISBLANK(Y916), 0, VINCentyInvDistance(F916,G916,Y916,Z916))</f>
        <v>0</v>
      </c>
      <c r="AB916" s="1">
        <v>1</v>
      </c>
      <c r="AC916" s="1">
        <v>4.2</v>
      </c>
      <c r="AD916" s="1">
        <v>4.3</v>
      </c>
      <c r="AE916" s="1">
        <v>42</v>
      </c>
      <c r="AF916" s="1">
        <v>1</v>
      </c>
      <c r="AG916" s="1" t="s">
        <v>582</v>
      </c>
      <c r="AH916" s="1" t="s">
        <v>495</v>
      </c>
      <c r="AI916" s="1"/>
      <c r="AJ916" s="1" t="s">
        <v>55</v>
      </c>
      <c r="AK916" t="s">
        <v>16511</v>
      </c>
      <c r="AL916" s="1">
        <v>3</v>
      </c>
      <c r="AM916" s="1" t="s">
        <v>639</v>
      </c>
    </row>
    <row r="917" spans="1:39" ht="12.75" customHeight="1">
      <c r="A917" s="1"/>
      <c r="B917" s="1" t="s">
        <v>818</v>
      </c>
      <c r="C917" s="1" t="s">
        <v>9419</v>
      </c>
      <c r="D917" s="3" t="str">
        <f ca="1">IFERROR(__xludf.DUMMYFUNCTION("PROPER(REGEXEXTRACT(B2449, ""(?:https?:\/\/)?(?:www\.)?([a-zA-Z0-9-]+)\.""))"),"Skyscanner")</f>
        <v>Skyscanner</v>
      </c>
      <c r="E917" s="1" t="s">
        <v>780</v>
      </c>
      <c r="F917" s="1">
        <v>17.573153999999999</v>
      </c>
      <c r="G917" s="1">
        <v>120.388471</v>
      </c>
      <c r="H917" s="1" t="s">
        <v>821</v>
      </c>
      <c r="I917" s="1" t="s">
        <v>540</v>
      </c>
      <c r="J917" s="1">
        <f>IF(K917="URBAN",1,IF(K917="SUBURBAN",2,IF(K917="RURAL",3,"")))</f>
        <v>3</v>
      </c>
      <c r="K917" s="1" t="s">
        <v>541</v>
      </c>
      <c r="L917" s="18">
        <v>46082</v>
      </c>
      <c r="M917" s="49">
        <v>0.58333333333333337</v>
      </c>
      <c r="N917" s="18">
        <v>46083</v>
      </c>
      <c r="O917" s="56">
        <v>0.5</v>
      </c>
      <c r="P917" s="31" t="str">
        <f>TEXT($L917, "dddd")</f>
        <v>Sunday</v>
      </c>
      <c r="Q917" s="39" t="s">
        <v>111</v>
      </c>
      <c r="R917" s="39">
        <v>3057</v>
      </c>
      <c r="S917" s="1" t="str">
        <f>IF(OR(MONTH(L917)=12, MONTH(L917)&lt;=5), "Dry Season", "Wet Season")</f>
        <v>Dry Season</v>
      </c>
      <c r="T917" s="1">
        <v>1</v>
      </c>
      <c r="U917" s="1">
        <v>0</v>
      </c>
      <c r="V917" s="1">
        <v>0</v>
      </c>
      <c r="W917" s="2">
        <f>IF(ISNUMBER(SEARCH("N/A", X917)), 0, 1)</f>
        <v>0</v>
      </c>
      <c r="X917" s="1" t="s">
        <v>44</v>
      </c>
      <c r="Y917" s="1"/>
      <c r="Z917" s="1"/>
      <c r="AA917" s="11" cm="1">
        <f t="array" ref="AA917">IF(ISBLANK(Y917), 0, VINCentyInvDistance(F917,G917,Y917,Z917))</f>
        <v>0</v>
      </c>
      <c r="AB917" s="1">
        <v>1</v>
      </c>
      <c r="AC917" s="1">
        <v>8.1999999999999993</v>
      </c>
      <c r="AD917" s="1">
        <v>4.5</v>
      </c>
      <c r="AE917" s="1">
        <v>226</v>
      </c>
      <c r="AF917" s="1">
        <v>1</v>
      </c>
      <c r="AG917" s="1" t="s">
        <v>582</v>
      </c>
      <c r="AH917" s="1" t="s">
        <v>495</v>
      </c>
      <c r="AI917" s="1"/>
      <c r="AJ917" s="1" t="s">
        <v>55</v>
      </c>
      <c r="AK917" t="s">
        <v>16531</v>
      </c>
      <c r="AL917" s="1">
        <v>3</v>
      </c>
      <c r="AM917" s="1" t="s">
        <v>822</v>
      </c>
    </row>
    <row r="918" spans="1:39" ht="12.75" customHeight="1">
      <c r="A918" s="1"/>
      <c r="B918" s="1" t="s">
        <v>778</v>
      </c>
      <c r="C918" s="1" t="s">
        <v>9420</v>
      </c>
      <c r="D918" s="3" t="str">
        <f ca="1">IFERROR(__xludf.DUMMYFUNCTION("PROPER(REGEXEXTRACT(B2450, ""(?:https?:\/\/)?(?:www\.)?([a-zA-Z0-9-]+)\.""))"),"Skyscanner")</f>
        <v>Skyscanner</v>
      </c>
      <c r="E918" s="1" t="s">
        <v>938</v>
      </c>
      <c r="F918" s="1">
        <v>17.570958000000001</v>
      </c>
      <c r="G918" s="1">
        <v>120.388127</v>
      </c>
      <c r="H918" s="1" t="s">
        <v>781</v>
      </c>
      <c r="I918" s="1" t="s">
        <v>540</v>
      </c>
      <c r="J918" s="1">
        <f>IF(K918="URBAN",1,IF(K918="SUBURBAN",2,IF(K918="RURAL",3,"")))</f>
        <v>3</v>
      </c>
      <c r="K918" s="1" t="s">
        <v>541</v>
      </c>
      <c r="L918" s="18">
        <v>46082</v>
      </c>
      <c r="M918" s="49">
        <v>0.58333333333333337</v>
      </c>
      <c r="N918" s="18">
        <v>46083</v>
      </c>
      <c r="O918" s="56">
        <v>0.5</v>
      </c>
      <c r="P918" s="31" t="str">
        <f>TEXT($L918, "dddd")</f>
        <v>Sunday</v>
      </c>
      <c r="Q918" s="39" t="s">
        <v>111</v>
      </c>
      <c r="R918" s="39">
        <v>1403</v>
      </c>
      <c r="S918" s="1" t="str">
        <f>IF(OR(MONTH(L918)=12, MONTH(L918)&lt;=5), "Dry Season", "Wet Season")</f>
        <v>Dry Season</v>
      </c>
      <c r="T918" s="1">
        <v>1</v>
      </c>
      <c r="U918" s="1">
        <v>1</v>
      </c>
      <c r="V918" s="1">
        <v>1</v>
      </c>
      <c r="W918" s="2">
        <f>IF(ISNUMBER(SEARCH("N/A", X918)), 0, 1)</f>
        <v>0</v>
      </c>
      <c r="X918" s="1" t="s">
        <v>44</v>
      </c>
      <c r="Y918" s="1"/>
      <c r="Z918" s="1"/>
      <c r="AA918" s="11" cm="1">
        <f t="array" ref="AA918">IF(ISBLANK(Y918), 0, VINCentyInvDistance(F918,G918,Y918,Z918))</f>
        <v>0</v>
      </c>
      <c r="AB918" s="1">
        <v>0</v>
      </c>
      <c r="AC918" s="1">
        <v>7.8</v>
      </c>
      <c r="AD918" s="1">
        <v>4.0999999999999996</v>
      </c>
      <c r="AE918" s="1">
        <v>184</v>
      </c>
      <c r="AF918" s="1">
        <v>1</v>
      </c>
      <c r="AG918" s="1" t="s">
        <v>582</v>
      </c>
      <c r="AH918" s="1" t="s">
        <v>495</v>
      </c>
      <c r="AI918" s="1"/>
      <c r="AJ918" s="1" t="s">
        <v>55</v>
      </c>
      <c r="AK918" t="s">
        <v>16526</v>
      </c>
      <c r="AL918" s="1">
        <v>3</v>
      </c>
      <c r="AM918" s="1" t="s">
        <v>782</v>
      </c>
    </row>
    <row r="919" spans="1:39" ht="12.75" customHeight="1">
      <c r="A919" s="1"/>
      <c r="B919" s="1" t="s">
        <v>936</v>
      </c>
      <c r="C919" s="1" t="s">
        <v>9421</v>
      </c>
      <c r="D919" s="3" t="str">
        <f ca="1">IFERROR(__xludf.DUMMYFUNCTION("PROPER(REGEXEXTRACT(B2451, ""(?:https?:\/\/)?(?:www\.)?([a-zA-Z0-9-]+)\.""))"),"Skyscanner")</f>
        <v>Skyscanner</v>
      </c>
      <c r="E919" s="1" t="s">
        <v>894</v>
      </c>
      <c r="F919" s="1">
        <v>17.572174</v>
      </c>
      <c r="G919" s="1">
        <v>120.389526</v>
      </c>
      <c r="H919" s="1" t="s">
        <v>939</v>
      </c>
      <c r="I919" s="1" t="s">
        <v>540</v>
      </c>
      <c r="J919" s="1">
        <f>IF(K919="URBAN",1,IF(K919="SUBURBAN",2,IF(K919="RURAL",3,"")))</f>
        <v>3</v>
      </c>
      <c r="K919" s="1" t="s">
        <v>541</v>
      </c>
      <c r="L919" s="18">
        <v>46082</v>
      </c>
      <c r="M919" s="49">
        <v>0.58333333333333337</v>
      </c>
      <c r="N919" s="18">
        <v>46083</v>
      </c>
      <c r="O919" s="56">
        <v>0.5</v>
      </c>
      <c r="P919" s="31" t="str">
        <f>TEXT($L919, "dddd")</f>
        <v>Sunday</v>
      </c>
      <c r="Q919" s="39" t="s">
        <v>111</v>
      </c>
      <c r="R919" s="39">
        <v>4550</v>
      </c>
      <c r="S919" s="1" t="str">
        <f>IF(OR(MONTH(L919)=12, MONTH(L919)&lt;=5), "Dry Season", "Wet Season")</f>
        <v>Dry Season</v>
      </c>
      <c r="T919" s="1">
        <v>1</v>
      </c>
      <c r="U919" s="1">
        <v>0</v>
      </c>
      <c r="V919" s="1">
        <v>1</v>
      </c>
      <c r="W919" s="2">
        <f>IF(ISNUMBER(SEARCH("N/A", X919)), 0, 1)</f>
        <v>0</v>
      </c>
      <c r="X919" s="1" t="s">
        <v>44</v>
      </c>
      <c r="Y919" s="1"/>
      <c r="Z919" s="1"/>
      <c r="AA919" s="11" cm="1">
        <f t="array" ref="AA919">IF(ISBLANK(Y919), 0, VINCentyInvDistance(F919,G919,Y919,Z919))</f>
        <v>0</v>
      </c>
      <c r="AB919" s="1">
        <v>0</v>
      </c>
      <c r="AC919" s="1">
        <v>7.8</v>
      </c>
      <c r="AD919" s="1">
        <v>4.5999999999999996</v>
      </c>
      <c r="AE919" s="1">
        <v>169</v>
      </c>
      <c r="AF919" s="1">
        <v>1</v>
      </c>
      <c r="AG919" s="1" t="s">
        <v>582</v>
      </c>
      <c r="AH919" s="1" t="s">
        <v>495</v>
      </c>
      <c r="AI919" s="1" t="str">
        <f>TRIM(MID(SUBSTITUTE($H919,",",REPT(" ",200)),(LEN($H919)-LEN(SUBSTITUTE($H919,",",""))-2)*200+1,200))</f>
        <v>Ilocos Region</v>
      </c>
      <c r="AJ919" s="1" t="s">
        <v>55</v>
      </c>
      <c r="AK919" t="s">
        <v>16980</v>
      </c>
      <c r="AL919" s="2">
        <v>0</v>
      </c>
      <c r="AM919" s="1" t="s">
        <v>940</v>
      </c>
    </row>
    <row r="920" spans="1:39" ht="12.75" customHeight="1">
      <c r="A920" s="1"/>
      <c r="B920" s="1" t="s">
        <v>892</v>
      </c>
      <c r="C920" s="1" t="s">
        <v>9422</v>
      </c>
      <c r="D920" s="3" t="str">
        <f ca="1">IFERROR(__xludf.DUMMYFUNCTION("PROPER(REGEXEXTRACT(B2452, ""(?:https?:\/\/)?(?:www\.)?([a-zA-Z0-9-]+)\.""))"),"Skyscanner")</f>
        <v>Skyscanner</v>
      </c>
      <c r="E920" s="1" t="s">
        <v>9423</v>
      </c>
      <c r="F920" s="1">
        <v>17.572102000000001</v>
      </c>
      <c r="G920" s="1">
        <v>120.389398</v>
      </c>
      <c r="H920" s="1" t="s">
        <v>895</v>
      </c>
      <c r="I920" s="1" t="s">
        <v>540</v>
      </c>
      <c r="J920" s="1">
        <f>IF(K920="URBAN",1,IF(K920="SUBURBAN",2,IF(K920="RURAL",3,"")))</f>
        <v>3</v>
      </c>
      <c r="K920" s="1" t="s">
        <v>541</v>
      </c>
      <c r="L920" s="18">
        <v>46082</v>
      </c>
      <c r="M920" s="49">
        <v>0.58333333333333337</v>
      </c>
      <c r="N920" s="18">
        <v>46083</v>
      </c>
      <c r="O920" s="56">
        <v>0.5</v>
      </c>
      <c r="P920" s="31" t="str">
        <f>TEXT($L920, "dddd")</f>
        <v>Sunday</v>
      </c>
      <c r="Q920" s="39" t="s">
        <v>111</v>
      </c>
      <c r="R920" s="39">
        <v>1563</v>
      </c>
      <c r="S920" s="1" t="str">
        <f>IF(OR(MONTH(L920)=12, MONTH(L920)&lt;=5), "Dry Season", "Wet Season")</f>
        <v>Dry Season</v>
      </c>
      <c r="T920" s="1">
        <v>1</v>
      </c>
      <c r="U920" s="1">
        <v>0</v>
      </c>
      <c r="V920" s="1">
        <v>0</v>
      </c>
      <c r="W920" s="2">
        <f>IF(ISNUMBER(SEARCH("N/A", X920)), 0, 1)</f>
        <v>0</v>
      </c>
      <c r="X920" s="1" t="s">
        <v>44</v>
      </c>
      <c r="Y920" s="1"/>
      <c r="Z920" s="1"/>
      <c r="AA920" s="11" cm="1">
        <f t="array" ref="AA920">IF(ISBLANK(Y920), 0, VINCentyInvDistance(F920,G920,Y920,Z920))</f>
        <v>0</v>
      </c>
      <c r="AB920" s="1">
        <v>1</v>
      </c>
      <c r="AC920" s="1">
        <v>9</v>
      </c>
      <c r="AD920" s="1">
        <v>3.8</v>
      </c>
      <c r="AE920" s="1">
        <v>714</v>
      </c>
      <c r="AF920" s="1">
        <v>1</v>
      </c>
      <c r="AG920" s="1" t="s">
        <v>582</v>
      </c>
      <c r="AH920" s="1" t="s">
        <v>495</v>
      </c>
      <c r="AI920" s="1"/>
      <c r="AJ920" s="1" t="s">
        <v>55</v>
      </c>
      <c r="AK920" t="s">
        <v>16540</v>
      </c>
      <c r="AL920" s="1">
        <v>4</v>
      </c>
      <c r="AM920" s="1" t="s">
        <v>896</v>
      </c>
    </row>
    <row r="921" spans="1:39" ht="12.75" customHeight="1">
      <c r="A921" s="1"/>
      <c r="B921" s="1" t="s">
        <v>5560</v>
      </c>
      <c r="C921" s="1" t="s">
        <v>5561</v>
      </c>
      <c r="D921" s="3" t="str">
        <f ca="1">IFERROR(__xludf.DUMMYFUNCTION("PROPER(REGEXEXTRACT(B2453, ""(?:https?:\/\/)?(?:www\.)?([a-zA-Z0-9-]+)\.""))"),"Google")</f>
        <v>Google</v>
      </c>
      <c r="E921" s="1" t="s">
        <v>580</v>
      </c>
      <c r="F921" s="1">
        <v>17.557566099999999</v>
      </c>
      <c r="G921" s="1">
        <v>120.380803</v>
      </c>
      <c r="H921" s="1" t="s">
        <v>581</v>
      </c>
      <c r="I921" s="1" t="s">
        <v>540</v>
      </c>
      <c r="J921" s="1">
        <f>IF(K921="URBAN",1,IF(K921="SUBURBAN",2,IF(K921="RURAL",3,"")))</f>
        <v>3</v>
      </c>
      <c r="K921" s="1" t="s">
        <v>541</v>
      </c>
      <c r="L921" s="18">
        <v>46082</v>
      </c>
      <c r="M921" s="49">
        <v>0.625</v>
      </c>
      <c r="N921" s="18">
        <v>46083</v>
      </c>
      <c r="O921" s="56">
        <v>0.5</v>
      </c>
      <c r="P921" s="31" t="str">
        <f>TEXT($L921, "dddd")</f>
        <v>Sunday</v>
      </c>
      <c r="Q921" s="39" t="s">
        <v>111</v>
      </c>
      <c r="R921" s="39">
        <v>2294</v>
      </c>
      <c r="S921" s="1" t="str">
        <f>IF(OR(MONTH(L921)=12, MONTH(L921)&lt;=5), "Dry Season", "Wet Season")</f>
        <v>Dry Season</v>
      </c>
      <c r="T921" s="1">
        <v>1</v>
      </c>
      <c r="U921" s="1">
        <v>0</v>
      </c>
      <c r="V921" s="1">
        <v>0</v>
      </c>
      <c r="W921" s="2">
        <f>IF(ISNUMBER(SEARCH("N/A", X921)), 0, 1)</f>
        <v>1</v>
      </c>
      <c r="X921" s="1" t="s">
        <v>983</v>
      </c>
      <c r="Y921" s="1">
        <v>17.5939853</v>
      </c>
      <c r="Z921" s="1">
        <v>120.3735385</v>
      </c>
      <c r="AA921" s="11" cm="1">
        <f t="array" ref="AA921">IF(ISBLANK(Y921), 0, VINCentyInvDistance(F921,G921,Y921,Z921))</f>
        <v>4103.824255228913</v>
      </c>
      <c r="AB921" s="1">
        <v>0</v>
      </c>
      <c r="AC921" s="1">
        <v>0</v>
      </c>
      <c r="AD921" s="1">
        <v>0</v>
      </c>
      <c r="AE921" s="1">
        <v>59</v>
      </c>
      <c r="AF921" s="1">
        <v>1</v>
      </c>
      <c r="AG921" s="1" t="s">
        <v>984</v>
      </c>
      <c r="AH921" s="1" t="s">
        <v>495</v>
      </c>
      <c r="AI921" s="1" t="str">
        <f>TRIM(MID(SUBSTITUTE($H921,",",REPT(" ",200)),(LEN($H921)-LEN(SUBSTITUTE($H921,",",""))-2)*200+1,200))</f>
        <v>Ilocos Region</v>
      </c>
      <c r="AJ921" s="1" t="s">
        <v>55</v>
      </c>
      <c r="AL921" s="2">
        <v>0</v>
      </c>
      <c r="AM921" s="1"/>
    </row>
    <row r="922" spans="1:39" ht="12.75" customHeight="1">
      <c r="A922" s="1"/>
      <c r="B922" s="1" t="s">
        <v>578</v>
      </c>
      <c r="C922" s="1" t="s">
        <v>9424</v>
      </c>
      <c r="D922" s="3" t="str">
        <f ca="1">IFERROR(__xludf.DUMMYFUNCTION("PROPER(REGEXEXTRACT(B2454, ""(?:https?:\/\/)?(?:www\.)?([a-zA-Z0-9-]+)\.""))"),"Skyscanner")</f>
        <v>Skyscanner</v>
      </c>
      <c r="E922" s="1" t="s">
        <v>1057</v>
      </c>
      <c r="F922" s="1">
        <v>17.557559999999999</v>
      </c>
      <c r="G922" s="1">
        <v>120.38079999999999</v>
      </c>
      <c r="H922" s="1" t="s">
        <v>581</v>
      </c>
      <c r="I922" s="1" t="s">
        <v>540</v>
      </c>
      <c r="J922" s="1">
        <f>IF(K922="URBAN",1,IF(K922="SUBURBAN",2,IF(K922="RURAL",3,"")))</f>
        <v>3</v>
      </c>
      <c r="K922" s="1" t="s">
        <v>541</v>
      </c>
      <c r="L922" s="18">
        <v>46082</v>
      </c>
      <c r="M922" s="49">
        <v>0.58333333333333337</v>
      </c>
      <c r="N922" s="18">
        <v>46083</v>
      </c>
      <c r="O922" s="56">
        <v>0.5</v>
      </c>
      <c r="P922" s="31" t="str">
        <f>TEXT($L922, "dddd")</f>
        <v>Sunday</v>
      </c>
      <c r="Q922" s="39" t="s">
        <v>111</v>
      </c>
      <c r="R922" s="39">
        <v>851</v>
      </c>
      <c r="S922" s="1" t="str">
        <f>IF(OR(MONTH(L922)=12, MONTH(L922)&lt;=5), "Dry Season", "Wet Season")</f>
        <v>Dry Season</v>
      </c>
      <c r="T922" s="1">
        <v>1</v>
      </c>
      <c r="U922" s="1">
        <v>0</v>
      </c>
      <c r="V922" s="1">
        <v>0</v>
      </c>
      <c r="W922" s="2">
        <f>IF(ISNUMBER(SEARCH("N/A", X922)), 0, 1)</f>
        <v>0</v>
      </c>
      <c r="X922" s="1" t="s">
        <v>44</v>
      </c>
      <c r="Y922" s="1"/>
      <c r="Z922" s="1"/>
      <c r="AA922" s="11" cm="1">
        <f t="array" ref="AA922">IF(ISBLANK(Y922), 0, VINCentyInvDistance(F922,G922,Y922,Z922))</f>
        <v>0</v>
      </c>
      <c r="AB922" s="1">
        <v>0</v>
      </c>
      <c r="AC922" s="1">
        <v>9.4</v>
      </c>
      <c r="AD922" s="1">
        <v>3.5</v>
      </c>
      <c r="AE922" s="1">
        <v>26</v>
      </c>
      <c r="AF922" s="1">
        <v>1</v>
      </c>
      <c r="AG922" s="1" t="s">
        <v>582</v>
      </c>
      <c r="AH922" s="1" t="s">
        <v>495</v>
      </c>
      <c r="AI922" s="1"/>
      <c r="AJ922" s="1" t="s">
        <v>55</v>
      </c>
      <c r="AK922" t="s">
        <v>16504</v>
      </c>
      <c r="AL922" s="1">
        <v>5</v>
      </c>
      <c r="AM922" s="1" t="s">
        <v>583</v>
      </c>
    </row>
    <row r="923" spans="1:39" ht="12.75" customHeight="1">
      <c r="A923" s="1"/>
      <c r="B923" s="1" t="s">
        <v>1055</v>
      </c>
      <c r="C923" s="1" t="s">
        <v>9425</v>
      </c>
      <c r="D923" s="3" t="str">
        <f ca="1">IFERROR(__xludf.DUMMYFUNCTION("PROPER(REGEXEXTRACT(B2455, ""(?:https?:\/\/)?(?:www\.)?([a-zA-Z0-9-]+)\.""))"),"Skyscanner")</f>
        <v>Skyscanner</v>
      </c>
      <c r="E923" s="1" t="s">
        <v>5564</v>
      </c>
      <c r="F923" s="1">
        <v>17.578821000000001</v>
      </c>
      <c r="G923" s="1">
        <v>120.375963</v>
      </c>
      <c r="H923" s="1" t="s">
        <v>1058</v>
      </c>
      <c r="I923" s="1" t="s">
        <v>540</v>
      </c>
      <c r="J923" s="1">
        <f>IF(K923="URBAN",1,IF(K923="SUBURBAN",2,IF(K923="RURAL",3,"")))</f>
        <v>3</v>
      </c>
      <c r="K923" s="1" t="s">
        <v>541</v>
      </c>
      <c r="L923" s="18">
        <v>46082</v>
      </c>
      <c r="M923" s="49">
        <v>0.58333333333333337</v>
      </c>
      <c r="N923" s="18">
        <v>46083</v>
      </c>
      <c r="O923" s="56">
        <v>0.5</v>
      </c>
      <c r="P923" s="31" t="str">
        <f>TEXT($L923, "dddd")</f>
        <v>Sunday</v>
      </c>
      <c r="Q923" s="39" t="s">
        <v>111</v>
      </c>
      <c r="R923" s="39">
        <v>1790</v>
      </c>
      <c r="S923" s="1" t="str">
        <f>IF(OR(MONTH(L923)=12, MONTH(L923)&lt;=5), "Dry Season", "Wet Season")</f>
        <v>Dry Season</v>
      </c>
      <c r="T923" s="1">
        <v>1</v>
      </c>
      <c r="U923" s="1">
        <v>0</v>
      </c>
      <c r="V923" s="1">
        <v>0</v>
      </c>
      <c r="W923" s="2">
        <f>IF(ISNUMBER(SEARCH("N/A", X923)), 0, 1)</f>
        <v>0</v>
      </c>
      <c r="X923" s="1" t="s">
        <v>44</v>
      </c>
      <c r="Y923" s="1"/>
      <c r="Z923" s="1"/>
      <c r="AA923" s="11" cm="1">
        <f t="array" ref="AA923">IF(ISBLANK(Y923), 0, VINCentyInvDistance(F923,G923,Y923,Z923))</f>
        <v>0</v>
      </c>
      <c r="AB923" s="1">
        <v>0</v>
      </c>
      <c r="AC923" s="1">
        <v>9.1999999999999993</v>
      </c>
      <c r="AD923" s="1">
        <v>4.2</v>
      </c>
      <c r="AE923" s="1">
        <v>16</v>
      </c>
      <c r="AF923" s="1">
        <v>1</v>
      </c>
      <c r="AG923" s="1" t="s">
        <v>582</v>
      </c>
      <c r="AH923" s="1" t="s">
        <v>495</v>
      </c>
      <c r="AI923" s="1"/>
      <c r="AJ923" s="1" t="s">
        <v>55</v>
      </c>
      <c r="AK923" t="s">
        <v>1059</v>
      </c>
      <c r="AL923" s="1">
        <v>1</v>
      </c>
      <c r="AM923" s="1" t="s">
        <v>1060</v>
      </c>
    </row>
    <row r="924" spans="1:39" ht="12.75" customHeight="1">
      <c r="A924" s="1"/>
      <c r="B924" s="1" t="s">
        <v>5565</v>
      </c>
      <c r="C924" s="1" t="s">
        <v>9426</v>
      </c>
      <c r="D924" s="3" t="str">
        <f ca="1">IFERROR(__xludf.DUMMYFUNCTION("PROPER(REGEXEXTRACT(B2456, ""(?:https?:\/\/)?(?:www\.)?([a-zA-Z0-9-]+)\.""))"),"Skyscanner")</f>
        <v>Skyscanner</v>
      </c>
      <c r="E924" s="1" t="s">
        <v>5567</v>
      </c>
      <c r="F924" s="1">
        <v>17.572508899999999</v>
      </c>
      <c r="G924" s="1">
        <v>120.38911229999999</v>
      </c>
      <c r="H924" s="1" t="s">
        <v>5568</v>
      </c>
      <c r="I924" s="1" t="s">
        <v>540</v>
      </c>
      <c r="J924" s="1">
        <f>IF(K924="URBAN",1,IF(K924="SUBURBAN",2,IF(K924="RURAL",3,"")))</f>
        <v>3</v>
      </c>
      <c r="K924" s="1" t="s">
        <v>541</v>
      </c>
      <c r="L924" s="18">
        <v>46082</v>
      </c>
      <c r="M924" s="49">
        <v>0.58333333333333337</v>
      </c>
      <c r="N924" s="18">
        <v>46083</v>
      </c>
      <c r="O924" s="56">
        <v>0.5</v>
      </c>
      <c r="P924" s="31" t="str">
        <f>TEXT($L924, "dddd")</f>
        <v>Sunday</v>
      </c>
      <c r="Q924" s="39" t="s">
        <v>111</v>
      </c>
      <c r="R924" s="39">
        <v>1238</v>
      </c>
      <c r="S924" s="1" t="str">
        <f>IF(OR(MONTH(L924)=12, MONTH(L924)&lt;=5), "Dry Season", "Wet Season")</f>
        <v>Dry Season</v>
      </c>
      <c r="T924" s="1">
        <v>1</v>
      </c>
      <c r="U924" s="1">
        <v>1</v>
      </c>
      <c r="V924" s="1">
        <v>0</v>
      </c>
      <c r="W924" s="2">
        <f>IF(ISNUMBER(SEARCH("N/A", X924)), 0, 1)</f>
        <v>1</v>
      </c>
      <c r="X924" s="1" t="s">
        <v>983</v>
      </c>
      <c r="Y924" s="1">
        <v>17.5939853</v>
      </c>
      <c r="Z924" s="1">
        <v>120.3735385</v>
      </c>
      <c r="AA924" s="11" cm="1">
        <f t="array" ref="AA924">IF(ISBLANK(Y924), 0, VINCentyInvDistance(F924,G924,Y924,Z924))</f>
        <v>2895.2909925201925</v>
      </c>
      <c r="AB924" s="1">
        <v>0</v>
      </c>
      <c r="AC924" s="1">
        <v>6.6</v>
      </c>
      <c r="AD924" s="1">
        <v>4.3</v>
      </c>
      <c r="AE924" s="1">
        <v>4</v>
      </c>
      <c r="AF924" s="1">
        <v>1</v>
      </c>
      <c r="AG924" s="1" t="s">
        <v>984</v>
      </c>
      <c r="AH924" s="1" t="s">
        <v>495</v>
      </c>
      <c r="AI924" s="1" t="str">
        <f>TRIM(MID(SUBSTITUTE($H924,",",REPT(" ",200)),(LEN($H924)-LEN(SUBSTITUTE($H924,",",""))-2)*200+1,200))</f>
        <v>Ilocos Region</v>
      </c>
      <c r="AJ924" s="1" t="s">
        <v>55</v>
      </c>
      <c r="AK924" t="s">
        <v>1007</v>
      </c>
      <c r="AL924" s="2">
        <v>0</v>
      </c>
      <c r="AM924" s="1"/>
    </row>
    <row r="925" spans="1:39" ht="12.75" customHeight="1">
      <c r="A925" s="1"/>
      <c r="B925" s="1" t="s">
        <v>5569</v>
      </c>
      <c r="C925" s="1" t="s">
        <v>9427</v>
      </c>
      <c r="D925" s="3" t="str">
        <f ca="1">IFERROR(__xludf.DUMMYFUNCTION("PROPER(REGEXEXTRACT(B2457, ""(?:https?:\/\/)?(?:www\.)?([a-zA-Z0-9-]+)\.""))"),"Skyscanner")</f>
        <v>Skyscanner</v>
      </c>
      <c r="E925" s="1" t="s">
        <v>1030</v>
      </c>
      <c r="F925" s="1">
        <v>17.572507999999999</v>
      </c>
      <c r="G925" s="1">
        <v>120.389116</v>
      </c>
      <c r="H925" s="1" t="s">
        <v>5568</v>
      </c>
      <c r="I925" s="1" t="s">
        <v>540</v>
      </c>
      <c r="J925" s="1">
        <f>IF(K925="URBAN",1,IF(K925="SUBURBAN",2,IF(K925="RURAL",3,"")))</f>
        <v>3</v>
      </c>
      <c r="K925" s="1" t="s">
        <v>541</v>
      </c>
      <c r="L925" s="18">
        <v>46082</v>
      </c>
      <c r="M925" s="49">
        <v>0.58333333333333337</v>
      </c>
      <c r="N925" s="18">
        <v>46083</v>
      </c>
      <c r="O925" s="56">
        <v>0.54166666666666663</v>
      </c>
      <c r="P925" s="31" t="str">
        <f>TEXT($L925, "dddd")</f>
        <v>Sunday</v>
      </c>
      <c r="Q925" s="39" t="s">
        <v>111</v>
      </c>
      <c r="R925" s="39">
        <v>1463</v>
      </c>
      <c r="S925" s="1" t="str">
        <f>IF(OR(MONTH(L925)=12, MONTH(L925)&lt;=5), "Dry Season", "Wet Season")</f>
        <v>Dry Season</v>
      </c>
      <c r="T925" s="1">
        <v>1</v>
      </c>
      <c r="U925" s="1">
        <v>1</v>
      </c>
      <c r="V925" s="1">
        <v>1</v>
      </c>
      <c r="W925" s="2">
        <f>IF(ISNUMBER(SEARCH("N/A", X925)), 0, 1)</f>
        <v>0</v>
      </c>
      <c r="X925" s="1" t="s">
        <v>44</v>
      </c>
      <c r="Y925" s="1"/>
      <c r="Z925" s="1"/>
      <c r="AA925" s="11" cm="1">
        <f t="array" ref="AA925">IF(ISBLANK(Y925), 0, VINCentyInvDistance(F925,G925,Y925,Z925))</f>
        <v>0</v>
      </c>
      <c r="AB925" s="1">
        <v>0</v>
      </c>
      <c r="AC925" s="1">
        <v>8.4</v>
      </c>
      <c r="AD925" s="1">
        <v>3.9</v>
      </c>
      <c r="AE925" s="1">
        <v>23</v>
      </c>
      <c r="AF925" s="1">
        <v>1</v>
      </c>
      <c r="AG925" s="1" t="s">
        <v>582</v>
      </c>
      <c r="AH925" s="1" t="s">
        <v>495</v>
      </c>
      <c r="AI925" s="1" t="str">
        <f>TRIM(MID(SUBSTITUTE($H925,",",REPT(" ",200)),(LEN($H925)-LEN(SUBSTITUTE($H925,",",""))-2)*200+1,200))</f>
        <v>Ilocos Region</v>
      </c>
      <c r="AJ925" s="1" t="s">
        <v>55</v>
      </c>
      <c r="AK925" t="s">
        <v>16981</v>
      </c>
      <c r="AL925" s="2">
        <v>0</v>
      </c>
      <c r="AM925" s="1" t="s">
        <v>5571</v>
      </c>
    </row>
    <row r="926" spans="1:39" ht="12.75" customHeight="1">
      <c r="A926" s="1"/>
      <c r="B926" s="1" t="s">
        <v>1028</v>
      </c>
      <c r="C926" s="1" t="s">
        <v>9428</v>
      </c>
      <c r="D926" s="3" t="str">
        <f ca="1">IFERROR(__xludf.DUMMYFUNCTION("PROPER(REGEXEXTRACT(B2458, ""(?:https?:\/\/)?(?:www\.)?([a-zA-Z0-9-]+)\.""))"),"Skyscanner")</f>
        <v>Skyscanner</v>
      </c>
      <c r="E926" s="1" t="s">
        <v>981</v>
      </c>
      <c r="F926" s="1">
        <v>17.569669999999999</v>
      </c>
      <c r="G926" s="1">
        <v>120.38979</v>
      </c>
      <c r="H926" s="1" t="s">
        <v>1031</v>
      </c>
      <c r="I926" s="1" t="s">
        <v>540</v>
      </c>
      <c r="J926" s="1">
        <f>IF(K926="URBAN",1,IF(K926="SUBURBAN",2,IF(K926="RURAL",3,"")))</f>
        <v>3</v>
      </c>
      <c r="K926" s="1" t="s">
        <v>541</v>
      </c>
      <c r="L926" s="18">
        <v>46082</v>
      </c>
      <c r="M926" s="49">
        <v>0.58333333333333337</v>
      </c>
      <c r="N926" s="18">
        <v>46083</v>
      </c>
      <c r="O926" s="56">
        <v>0.54166666666666663</v>
      </c>
      <c r="P926" s="31" t="str">
        <f>TEXT($L926, "dddd")</f>
        <v>Sunday</v>
      </c>
      <c r="Q926" s="39" t="s">
        <v>111</v>
      </c>
      <c r="R926" s="39">
        <v>1175</v>
      </c>
      <c r="S926" s="1" t="str">
        <f>IF(OR(MONTH(L926)=12, MONTH(L926)&lt;=5), "Dry Season", "Wet Season")</f>
        <v>Dry Season</v>
      </c>
      <c r="T926" s="1">
        <v>1</v>
      </c>
      <c r="U926" s="1">
        <v>0</v>
      </c>
      <c r="V926" s="1">
        <v>0</v>
      </c>
      <c r="W926" s="2">
        <f>IF(ISNUMBER(SEARCH("N/A", X926)), 0, 1)</f>
        <v>0</v>
      </c>
      <c r="X926" s="1" t="s">
        <v>44</v>
      </c>
      <c r="Y926" s="1"/>
      <c r="Z926" s="1"/>
      <c r="AA926" s="11" cm="1">
        <f t="array" ref="AA926">IF(ISBLANK(Y926), 0, VINCentyInvDistance(F926,G926,Y926,Z926))</f>
        <v>0</v>
      </c>
      <c r="AB926" s="1">
        <v>0</v>
      </c>
      <c r="AC926" s="1">
        <v>6</v>
      </c>
      <c r="AD926" s="1">
        <v>3.3</v>
      </c>
      <c r="AE926" s="1">
        <v>34</v>
      </c>
      <c r="AF926" s="1">
        <v>1</v>
      </c>
      <c r="AG926" s="1" t="s">
        <v>582</v>
      </c>
      <c r="AH926" s="1" t="s">
        <v>495</v>
      </c>
      <c r="AI926" s="1" t="str">
        <f>TRIM(MID(SUBSTITUTE($H926,",",REPT(" ",200)),(LEN($H926)-LEN(SUBSTITUTE($H926,",",""))-2)*200+1,200))</f>
        <v>Ilocos Region</v>
      </c>
      <c r="AJ926" s="1" t="s">
        <v>55</v>
      </c>
      <c r="AK926" t="s">
        <v>16982</v>
      </c>
      <c r="AL926" s="2">
        <v>0</v>
      </c>
      <c r="AM926" s="1" t="s">
        <v>1032</v>
      </c>
    </row>
    <row r="927" spans="1:39" ht="12.75" customHeight="1">
      <c r="A927" s="11"/>
      <c r="B927" s="11" t="s">
        <v>979</v>
      </c>
      <c r="C927" s="11" t="s">
        <v>9429</v>
      </c>
      <c r="D927" s="12" t="str">
        <f ca="1">IFERROR(__xludf.DUMMYFUNCTION("PROPER(REGEXEXTRACT(B2459, ""(?:https?:\/\/)?(?:www\.)?([a-zA-Z0-9-]+)\.""))"),"Skyscanner")</f>
        <v>Skyscanner</v>
      </c>
      <c r="E927" s="11" t="s">
        <v>9430</v>
      </c>
      <c r="F927" s="11">
        <v>17.568849499999999</v>
      </c>
      <c r="G927" s="11">
        <v>120.3877205</v>
      </c>
      <c r="H927" s="11" t="s">
        <v>5578</v>
      </c>
      <c r="I927" s="11" t="s">
        <v>540</v>
      </c>
      <c r="J927" s="1">
        <f>IF(K927="URBAN",1,IF(K927="SUBURBAN",2,IF(K927="RURAL",3,"")))</f>
        <v>3</v>
      </c>
      <c r="K927" s="11" t="s">
        <v>541</v>
      </c>
      <c r="L927" s="19">
        <v>46082</v>
      </c>
      <c r="M927" s="50">
        <v>0.58333333333333337</v>
      </c>
      <c r="N927" s="19">
        <v>46083</v>
      </c>
      <c r="O927" s="60">
        <v>0.5</v>
      </c>
      <c r="P927" s="33" t="str">
        <f>TEXT($L927, "dddd")</f>
        <v>Sunday</v>
      </c>
      <c r="Q927" s="42" t="s">
        <v>111</v>
      </c>
      <c r="R927" s="42">
        <v>1156</v>
      </c>
      <c r="S927" s="11" t="str">
        <f>IF(OR(MONTH(L927)=12, MONTH(L927)&lt;=5), "Dry Season", "Wet Season")</f>
        <v>Dry Season</v>
      </c>
      <c r="T927" s="11">
        <v>1</v>
      </c>
      <c r="U927" s="13">
        <v>0</v>
      </c>
      <c r="V927" s="13">
        <v>0</v>
      </c>
      <c r="W927" s="2">
        <f>IF(ISNUMBER(SEARCH("N/A", X927)), 0, 1)</f>
        <v>1</v>
      </c>
      <c r="X927" s="11" t="s">
        <v>983</v>
      </c>
      <c r="Y927" s="11">
        <v>17.5939853</v>
      </c>
      <c r="Z927" s="11">
        <v>120.3735385</v>
      </c>
      <c r="AA927" s="11" cm="1">
        <f t="array" ref="AA927">IF(ISBLANK(Y927), 0, VINCentyInvDistance(F927,G927,Y927,Z927))</f>
        <v>3163.1408694283568</v>
      </c>
      <c r="AB927" s="11">
        <v>0</v>
      </c>
      <c r="AC927" s="11">
        <v>10</v>
      </c>
      <c r="AD927" s="11">
        <v>4.3</v>
      </c>
      <c r="AE927" s="11">
        <v>27</v>
      </c>
      <c r="AF927" s="11">
        <v>1</v>
      </c>
      <c r="AG927" s="11" t="s">
        <v>984</v>
      </c>
      <c r="AH927" s="11" t="s">
        <v>495</v>
      </c>
      <c r="AI927" s="11" t="str">
        <f>TRIM(MID(SUBSTITUTE($H927,",",REPT(" ",200)),(LEN($H927)-LEN(SUBSTITUTE($H927,",",""))-2)*200+1,200))</f>
        <v>Ilocos Region</v>
      </c>
      <c r="AJ927" s="11" t="s">
        <v>55</v>
      </c>
      <c r="AK927" t="s">
        <v>17307</v>
      </c>
      <c r="AL927" s="13">
        <v>0</v>
      </c>
      <c r="AM927" s="11"/>
    </row>
    <row r="928" spans="1:39" ht="12.75" customHeight="1">
      <c r="A928" s="11"/>
      <c r="B928" s="11" t="s">
        <v>979</v>
      </c>
      <c r="C928" s="11" t="s">
        <v>9429</v>
      </c>
      <c r="D928" s="12" t="str">
        <f ca="1">IFERROR(__xludf.DUMMYFUNCTION("PROPER(REGEXEXTRACT(B2460, ""(?:https?:\/\/)?(?:www\.)?([a-zA-Z0-9-]+)\.""))"),"Skyscanner")</f>
        <v>Skyscanner</v>
      </c>
      <c r="E928" s="11" t="s">
        <v>9431</v>
      </c>
      <c r="F928" s="11">
        <v>17.568849499999999</v>
      </c>
      <c r="G928" s="11">
        <v>120.3877205</v>
      </c>
      <c r="H928" s="11" t="s">
        <v>5578</v>
      </c>
      <c r="I928" s="11" t="s">
        <v>540</v>
      </c>
      <c r="J928" s="1">
        <f>IF(K928="URBAN",1,IF(K928="SUBURBAN",2,IF(K928="RURAL",3,"")))</f>
        <v>3</v>
      </c>
      <c r="K928" s="11" t="s">
        <v>541</v>
      </c>
      <c r="L928" s="24">
        <v>46096</v>
      </c>
      <c r="M928" s="53">
        <v>0.58333333333333337</v>
      </c>
      <c r="N928" s="18">
        <f>L928+1</f>
        <v>46097</v>
      </c>
      <c r="O928" s="61">
        <v>0.5</v>
      </c>
      <c r="P928" s="35" t="str">
        <f>TEXT($L928, "dddd")</f>
        <v>Sunday</v>
      </c>
      <c r="Q928" s="40" t="s">
        <v>3645</v>
      </c>
      <c r="R928" s="40">
        <v>2191</v>
      </c>
      <c r="S928" s="11" t="str">
        <f>IF(OR(MONTH(L928)=12, MONTH(L928)&lt;=5), "Dry Season", "Wet Season")</f>
        <v>Dry Season</v>
      </c>
      <c r="T928" s="2">
        <v>4</v>
      </c>
      <c r="U928" s="2">
        <v>0</v>
      </c>
      <c r="V928" s="2">
        <v>0</v>
      </c>
      <c r="W928" s="2">
        <f>IF(ISNUMBER(SEARCH("N/A", X928)), 0, 1)</f>
        <v>1</v>
      </c>
      <c r="X928" s="11" t="s">
        <v>983</v>
      </c>
      <c r="Y928" s="11">
        <v>17.5939853</v>
      </c>
      <c r="Z928" s="11">
        <v>120.3735385</v>
      </c>
      <c r="AA928" s="11" cm="1">
        <f t="array" ref="AA928">IF(ISBLANK(Y928), 0, VINCentyInvDistance(F928,G928,Y928,Z928))</f>
        <v>3163.1408694283568</v>
      </c>
      <c r="AB928" s="11">
        <v>0</v>
      </c>
      <c r="AC928" s="11">
        <v>10</v>
      </c>
      <c r="AD928" s="11">
        <v>4.3</v>
      </c>
      <c r="AE928" s="11">
        <v>27</v>
      </c>
      <c r="AF928" s="11">
        <v>1</v>
      </c>
      <c r="AG928" s="11" t="s">
        <v>984</v>
      </c>
      <c r="AH928" s="11" t="s">
        <v>495</v>
      </c>
      <c r="AI928" s="11" t="str">
        <f>TRIM(MID(SUBSTITUTE($H928,",",REPT(" ",200)),(LEN($H928)-LEN(SUBSTITUTE($H928,",",""))-2)*200+1,200))</f>
        <v>Ilocos Region</v>
      </c>
      <c r="AJ928" s="11" t="s">
        <v>55</v>
      </c>
      <c r="AK928" t="s">
        <v>17307</v>
      </c>
      <c r="AL928" s="13">
        <v>0</v>
      </c>
      <c r="AM928" s="11"/>
    </row>
    <row r="929" spans="1:39" ht="12.75" customHeight="1">
      <c r="A929" s="11"/>
      <c r="B929" s="11" t="s">
        <v>979</v>
      </c>
      <c r="C929" s="11" t="s">
        <v>9429</v>
      </c>
      <c r="D929" s="12" t="str">
        <f ca="1">IFERROR(__xludf.DUMMYFUNCTION("PROPER(REGEXEXTRACT(B2461, ""(?:https?:\/\/)?(?:www\.)?([a-zA-Z0-9-]+)\.""))"),"Skyscanner")</f>
        <v>Skyscanner</v>
      </c>
      <c r="E929" s="11" t="s">
        <v>9432</v>
      </c>
      <c r="F929" s="11">
        <v>17.568849499999999</v>
      </c>
      <c r="G929" s="11">
        <v>120.3877205</v>
      </c>
      <c r="H929" s="11" t="s">
        <v>5578</v>
      </c>
      <c r="I929" s="11" t="s">
        <v>540</v>
      </c>
      <c r="J929" s="1">
        <f>IF(K929="URBAN",1,IF(K929="SUBURBAN",2,IF(K929="RURAL",3,"")))</f>
        <v>3</v>
      </c>
      <c r="K929" s="11" t="s">
        <v>541</v>
      </c>
      <c r="L929" s="18">
        <v>46096</v>
      </c>
      <c r="M929" s="53">
        <v>0.625</v>
      </c>
      <c r="N929" s="18">
        <v>46097</v>
      </c>
      <c r="O929" s="61">
        <v>0.54166666666666663</v>
      </c>
      <c r="P929" s="35" t="str">
        <f>TEXT($L929, "dddd")</f>
        <v>Sunday</v>
      </c>
      <c r="Q929" s="40" t="s">
        <v>186</v>
      </c>
      <c r="R929" s="40">
        <v>2629</v>
      </c>
      <c r="S929" s="11" t="str">
        <f>IF(OR(MONTH(L929)=12, MONTH(L929)&lt;=5), "Dry Season", "Wet Season")</f>
        <v>Dry Season</v>
      </c>
      <c r="T929" s="2">
        <v>5</v>
      </c>
      <c r="U929" s="2">
        <v>0</v>
      </c>
      <c r="V929" s="2">
        <v>0</v>
      </c>
      <c r="W929" s="2">
        <f>IF(ISNUMBER(SEARCH("N/A", X929)), 0, 1)</f>
        <v>1</v>
      </c>
      <c r="X929" s="11" t="s">
        <v>983</v>
      </c>
      <c r="Y929" s="11">
        <v>17.5939853</v>
      </c>
      <c r="Z929" s="11">
        <v>120.3735385</v>
      </c>
      <c r="AA929" s="11" cm="1">
        <f t="array" ref="AA929">IF(ISBLANK(Y929), 0, VINCentyInvDistance(F929,G929,Y929,Z929))</f>
        <v>3163.1408694283568</v>
      </c>
      <c r="AB929" s="11">
        <v>0</v>
      </c>
      <c r="AC929" s="11">
        <v>10</v>
      </c>
      <c r="AD929" s="11">
        <v>4.3</v>
      </c>
      <c r="AE929" s="11">
        <v>27</v>
      </c>
      <c r="AF929" s="11">
        <v>1</v>
      </c>
      <c r="AG929" s="11" t="s">
        <v>984</v>
      </c>
      <c r="AH929" s="11" t="s">
        <v>495</v>
      </c>
      <c r="AI929" s="11" t="str">
        <f>TRIM(MID(SUBSTITUTE($H929,",",REPT(" ",200)),(LEN($H929)-LEN(SUBSTITUTE($H929,",",""))-2)*200+1,200))</f>
        <v>Ilocos Region</v>
      </c>
      <c r="AJ929" s="11" t="s">
        <v>55</v>
      </c>
      <c r="AK929" t="s">
        <v>17308</v>
      </c>
      <c r="AL929" s="13">
        <v>0</v>
      </c>
      <c r="AM929" s="11"/>
    </row>
    <row r="930" spans="1:39" ht="12.75" customHeight="1">
      <c r="A930" s="1"/>
      <c r="B930" s="1" t="s">
        <v>5576</v>
      </c>
      <c r="C930" s="1" t="s">
        <v>5577</v>
      </c>
      <c r="D930" s="3" t="str">
        <f ca="1">IFERROR(__xludf.DUMMYFUNCTION("PROPER(REGEXEXTRACT(B2462, ""(?:https?:\/\/)?(?:www\.)?([a-zA-Z0-9-]+)\.""))"),"Google")</f>
        <v>Google</v>
      </c>
      <c r="E930" s="1" t="s">
        <v>852</v>
      </c>
      <c r="F930" s="1">
        <v>17.568840000000002</v>
      </c>
      <c r="G930" s="1">
        <v>120.38772</v>
      </c>
      <c r="H930" s="1" t="s">
        <v>5578</v>
      </c>
      <c r="I930" s="1" t="s">
        <v>540</v>
      </c>
      <c r="J930" s="1">
        <f>IF(K930="URBAN",1,IF(K930="SUBURBAN",2,IF(K930="RURAL",3,"")))</f>
        <v>3</v>
      </c>
      <c r="K930" s="1" t="s">
        <v>541</v>
      </c>
      <c r="L930" s="18">
        <v>46082</v>
      </c>
      <c r="M930" s="49">
        <v>0.625</v>
      </c>
      <c r="N930" s="18">
        <v>46083</v>
      </c>
      <c r="O930" s="56">
        <v>0.5</v>
      </c>
      <c r="P930" s="31" t="str">
        <f>TEXT($L930, "dddd")</f>
        <v>Sunday</v>
      </c>
      <c r="Q930" s="39" t="s">
        <v>111</v>
      </c>
      <c r="R930" s="39">
        <v>1740</v>
      </c>
      <c r="S930" s="1" t="str">
        <f>IF(OR(MONTH(L930)=12, MONTH(L930)&lt;=5), "Dry Season", "Wet Season")</f>
        <v>Dry Season</v>
      </c>
      <c r="T930" s="1">
        <v>1</v>
      </c>
      <c r="U930" s="1">
        <v>0</v>
      </c>
      <c r="V930" s="1">
        <v>0</v>
      </c>
      <c r="W930" s="2">
        <f>IF(ISNUMBER(SEARCH("N/A", X930)), 0, 1)</f>
        <v>0</v>
      </c>
      <c r="X930" s="1" t="s">
        <v>44</v>
      </c>
      <c r="Y930" s="1"/>
      <c r="Z930" s="1"/>
      <c r="AA930" s="11" cm="1">
        <f t="array" ref="AA930">IF(ISBLANK(Y930), 0, VINCentyInvDistance(F930,G930,Y930,Z930))</f>
        <v>0</v>
      </c>
      <c r="AB930" s="1">
        <v>0</v>
      </c>
      <c r="AC930" s="1">
        <v>7</v>
      </c>
      <c r="AD930" s="1">
        <v>0</v>
      </c>
      <c r="AE930" s="1">
        <v>142</v>
      </c>
      <c r="AF930" s="1">
        <v>1</v>
      </c>
      <c r="AG930" s="1" t="s">
        <v>582</v>
      </c>
      <c r="AH930" s="1" t="s">
        <v>495</v>
      </c>
      <c r="AI930" s="1"/>
      <c r="AJ930" s="1" t="s">
        <v>55</v>
      </c>
      <c r="AL930" s="1">
        <v>1</v>
      </c>
      <c r="AM930" s="1" t="s">
        <v>5579</v>
      </c>
    </row>
    <row r="931" spans="1:39" ht="12.75" customHeight="1">
      <c r="A931" s="1"/>
      <c r="B931" s="1" t="s">
        <v>850</v>
      </c>
      <c r="C931" s="1" t="s">
        <v>9433</v>
      </c>
      <c r="D931" s="3" t="str">
        <f ca="1">IFERROR(__xludf.DUMMYFUNCTION("PROPER(REGEXEXTRACT(B2463, ""(?:https?:\/\/)?(?:www\.)?([a-zA-Z0-9-]+)\.""))"),"Skyscanner")</f>
        <v>Skyscanner</v>
      </c>
      <c r="E931" s="1" t="s">
        <v>5581</v>
      </c>
      <c r="F931" s="1">
        <v>17.572018</v>
      </c>
      <c r="G931" s="1">
        <v>120.388892</v>
      </c>
      <c r="H931" s="1" t="s">
        <v>853</v>
      </c>
      <c r="I931" s="1" t="s">
        <v>540</v>
      </c>
      <c r="J931" s="1">
        <f>IF(K931="URBAN",1,IF(K931="SUBURBAN",2,IF(K931="RURAL",3,"")))</f>
        <v>3</v>
      </c>
      <c r="K931" s="1" t="s">
        <v>541</v>
      </c>
      <c r="L931" s="18">
        <v>46082</v>
      </c>
      <c r="M931" s="49">
        <v>0.625</v>
      </c>
      <c r="N931" s="18">
        <v>46083</v>
      </c>
      <c r="O931" s="56">
        <v>0.5</v>
      </c>
      <c r="P931" s="31" t="str">
        <f>TEXT($L931, "dddd")</f>
        <v>Sunday</v>
      </c>
      <c r="Q931" s="39" t="s">
        <v>111</v>
      </c>
      <c r="R931" s="39">
        <v>1794</v>
      </c>
      <c r="S931" s="1" t="str">
        <f>IF(OR(MONTH(L931)=12, MONTH(L931)&lt;=5), "Dry Season", "Wet Season")</f>
        <v>Dry Season</v>
      </c>
      <c r="T931" s="1">
        <v>1</v>
      </c>
      <c r="U931" s="1">
        <v>0</v>
      </c>
      <c r="V931" s="1">
        <v>0</v>
      </c>
      <c r="W931" s="2">
        <f>IF(ISNUMBER(SEARCH("N/A", X931)), 0, 1)</f>
        <v>0</v>
      </c>
      <c r="X931" s="1" t="s">
        <v>44</v>
      </c>
      <c r="Y931" s="1"/>
      <c r="Z931" s="1"/>
      <c r="AA931" s="11" cm="1">
        <f t="array" ref="AA931">IF(ISBLANK(Y931), 0, VINCentyInvDistance(F931,G931,Y931,Z931))</f>
        <v>0</v>
      </c>
      <c r="AB931" s="1">
        <v>0</v>
      </c>
      <c r="AC931" s="1">
        <v>7.6</v>
      </c>
      <c r="AD931" s="1">
        <v>0</v>
      </c>
      <c r="AE931" s="1">
        <v>359</v>
      </c>
      <c r="AF931" s="1">
        <v>1</v>
      </c>
      <c r="AG931" s="1" t="s">
        <v>582</v>
      </c>
      <c r="AH931" s="1" t="s">
        <v>495</v>
      </c>
      <c r="AI931" s="1" t="str">
        <f>TRIM(MID(SUBSTITUTE($H931,",",REPT(" ",200)),(LEN($H931)-LEN(SUBSTITUTE($H931,",",""))-2)*200+1,200))</f>
        <v>Ilocos Region</v>
      </c>
      <c r="AJ931" s="1" t="s">
        <v>55</v>
      </c>
      <c r="AL931" s="2">
        <v>0</v>
      </c>
      <c r="AM931" s="1" t="s">
        <v>854</v>
      </c>
    </row>
    <row r="932" spans="1:39" ht="12.75" customHeight="1">
      <c r="A932" s="1"/>
      <c r="B932" s="1" t="s">
        <v>5582</v>
      </c>
      <c r="C932" s="1" t="s">
        <v>5583</v>
      </c>
      <c r="D932" s="3" t="str">
        <f ca="1">IFERROR(__xludf.DUMMYFUNCTION("PROPER(REGEXEXTRACT(B2464, ""(?:https?:\/\/)?(?:www\.)?([a-zA-Z0-9-]+)\.""))"),"Google")</f>
        <v>Google</v>
      </c>
      <c r="E932" s="1" t="s">
        <v>846</v>
      </c>
      <c r="F932" s="1">
        <v>17.572941700000001</v>
      </c>
      <c r="G932" s="1">
        <v>120.3887381</v>
      </c>
      <c r="H932" s="1" t="s">
        <v>847</v>
      </c>
      <c r="I932" s="1" t="s">
        <v>540</v>
      </c>
      <c r="J932" s="1">
        <f>IF(K932="URBAN",1,IF(K932="SUBURBAN",2,IF(K932="RURAL",3,"")))</f>
        <v>3</v>
      </c>
      <c r="K932" s="1" t="s">
        <v>541</v>
      </c>
      <c r="L932" s="18">
        <v>46082</v>
      </c>
      <c r="M932" s="49">
        <v>0.625</v>
      </c>
      <c r="N932" s="18">
        <v>46083</v>
      </c>
      <c r="O932" s="56">
        <v>0.5</v>
      </c>
      <c r="P932" s="31" t="str">
        <f>TEXT($L932, "dddd")</f>
        <v>Sunday</v>
      </c>
      <c r="Q932" s="39" t="s">
        <v>111</v>
      </c>
      <c r="R932" s="39">
        <v>2762</v>
      </c>
      <c r="S932" s="1" t="str">
        <f>IF(OR(MONTH(L932)=12, MONTH(L932)&lt;=5), "Dry Season", "Wet Season")</f>
        <v>Dry Season</v>
      </c>
      <c r="T932" s="1">
        <v>1</v>
      </c>
      <c r="U932" s="1">
        <v>0</v>
      </c>
      <c r="V932" s="1">
        <v>1</v>
      </c>
      <c r="W932" s="2">
        <f>IF(ISNUMBER(SEARCH("N/A", X932)), 0, 1)</f>
        <v>0</v>
      </c>
      <c r="X932" s="1" t="s">
        <v>44</v>
      </c>
      <c r="Y932" s="1"/>
      <c r="Z932" s="1"/>
      <c r="AA932" s="11" cm="1">
        <f t="array" ref="AA932">IF(ISBLANK(Y932), 0, VINCentyInvDistance(F932,G932,Y932,Z932))</f>
        <v>0</v>
      </c>
      <c r="AB932" s="1">
        <v>0</v>
      </c>
      <c r="AC932" s="1">
        <v>0</v>
      </c>
      <c r="AD932" s="1">
        <v>0</v>
      </c>
      <c r="AE932" s="1">
        <v>129</v>
      </c>
      <c r="AF932" s="1">
        <v>1</v>
      </c>
      <c r="AG932" s="1" t="str">
        <f>TRIM(MID(SUBSTITUTE($H932,",",REPT(" ",200)),(LEN($H932)-LEN(SUBSTITUTE($H932,",",""))-4)*200+1,200))</f>
        <v>Vigan</v>
      </c>
      <c r="AH932" s="1" t="str">
        <f>TRIM(MID(SUBSTITUTE($H932,",",REPT(" ",200)),(LEN($H932)-LEN(SUBSTITUTE($H932,",",""))-3)*200+1,200))</f>
        <v>Ilocos Sur</v>
      </c>
      <c r="AI932" s="1" t="str">
        <f>TRIM(MID(SUBSTITUTE($H932,",",REPT(" ",200)),(LEN($H932)-LEN(SUBSTITUTE($H932,",",""))-2)*200+1,200))</f>
        <v>Ilocos Region</v>
      </c>
      <c r="AJ932" s="1" t="str">
        <f>TRIM(MID(SUBSTITUTE($H932,",",REPT(" ",200)),(LEN($H932)-LEN(SUBSTITUTE($H932,",",""))-0)*200+1,200))</f>
        <v>Philippines</v>
      </c>
      <c r="AL932" s="2">
        <v>0</v>
      </c>
      <c r="AM932" s="1"/>
    </row>
    <row r="933" spans="1:39" ht="12.75" customHeight="1">
      <c r="A933" s="1"/>
      <c r="B933" s="1" t="s">
        <v>844</v>
      </c>
      <c r="C933" s="1" t="s">
        <v>9434</v>
      </c>
      <c r="D933" s="3" t="str">
        <f ca="1">IFERROR(__xludf.DUMMYFUNCTION("PROPER(REGEXEXTRACT(B2465, ""(?:https?:\/\/)?(?:www\.)?([a-zA-Z0-9-]+)\.""))"),"Skyscanner")</f>
        <v>Skyscanner</v>
      </c>
      <c r="E933" s="1" t="s">
        <v>1110</v>
      </c>
      <c r="F933" s="1">
        <v>17.572942000000001</v>
      </c>
      <c r="G933" s="1">
        <v>120.388738</v>
      </c>
      <c r="H933" s="1" t="s">
        <v>847</v>
      </c>
      <c r="I933" s="1" t="s">
        <v>540</v>
      </c>
      <c r="J933" s="1">
        <f>IF(K933="URBAN",1,IF(K933="SUBURBAN",2,IF(K933="RURAL",3,"")))</f>
        <v>3</v>
      </c>
      <c r="K933" s="1" t="s">
        <v>541</v>
      </c>
      <c r="L933" s="18">
        <v>46082</v>
      </c>
      <c r="M933" s="49">
        <v>0.58333333333333337</v>
      </c>
      <c r="N933" s="18">
        <v>46083</v>
      </c>
      <c r="O933" s="56">
        <v>0.47916666666666669</v>
      </c>
      <c r="P933" s="31" t="str">
        <f>TEXT($L933, "dddd")</f>
        <v>Sunday</v>
      </c>
      <c r="Q933" s="39" t="s">
        <v>111</v>
      </c>
      <c r="R933" s="39">
        <v>1584</v>
      </c>
      <c r="S933" s="1" t="str">
        <f>IF(OR(MONTH(L933)=12, MONTH(L933)&lt;=5), "Dry Season", "Wet Season")</f>
        <v>Dry Season</v>
      </c>
      <c r="T933" s="1">
        <v>1</v>
      </c>
      <c r="U933" s="1">
        <v>1</v>
      </c>
      <c r="V933" s="1">
        <v>1</v>
      </c>
      <c r="W933" s="2">
        <f>IF(ISNUMBER(SEARCH("N/A", X933)), 0, 1)</f>
        <v>0</v>
      </c>
      <c r="X933" s="1" t="s">
        <v>44</v>
      </c>
      <c r="Y933" s="1"/>
      <c r="Z933" s="1"/>
      <c r="AA933" s="11" cm="1">
        <f t="array" ref="AA933">IF(ISBLANK(Y933), 0, VINCentyInvDistance(F933,G933,Y933,Z933))</f>
        <v>0</v>
      </c>
      <c r="AB933" s="1">
        <v>0</v>
      </c>
      <c r="AC933" s="1">
        <v>9</v>
      </c>
      <c r="AD933" s="1">
        <v>4</v>
      </c>
      <c r="AE933" s="1">
        <v>52</v>
      </c>
      <c r="AF933" s="1">
        <v>1</v>
      </c>
      <c r="AG933" s="1" t="s">
        <v>582</v>
      </c>
      <c r="AH933" s="1" t="s">
        <v>495</v>
      </c>
      <c r="AI933" s="1"/>
      <c r="AJ933" s="1" t="s">
        <v>55</v>
      </c>
      <c r="AK933" t="s">
        <v>16534</v>
      </c>
      <c r="AL933" s="1">
        <v>3</v>
      </c>
      <c r="AM933" s="1" t="s">
        <v>849</v>
      </c>
    </row>
    <row r="934" spans="1:39" ht="12.75" customHeight="1">
      <c r="A934" s="1"/>
      <c r="B934" s="1" t="s">
        <v>1112</v>
      </c>
      <c r="C934" s="1" t="s">
        <v>9435</v>
      </c>
      <c r="D934" s="3" t="str">
        <f ca="1">IFERROR(__xludf.DUMMYFUNCTION("PROPER(REGEXEXTRACT(B2466, ""(?:https?:\/\/)?(?:www\.)?([a-zA-Z0-9-]+)\.""))"),"Skyscanner")</f>
        <v>Skyscanner</v>
      </c>
      <c r="E934" s="1" t="s">
        <v>5586</v>
      </c>
      <c r="F934" s="1">
        <v>17.5778</v>
      </c>
      <c r="G934" s="1">
        <v>120.38007</v>
      </c>
      <c r="H934" s="1" t="s">
        <v>1115</v>
      </c>
      <c r="I934" s="1" t="s">
        <v>540</v>
      </c>
      <c r="J934" s="1">
        <f>IF(K934="URBAN",1,IF(K934="SUBURBAN",2,IF(K934="RURAL",3,"")))</f>
        <v>3</v>
      </c>
      <c r="K934" s="1" t="s">
        <v>541</v>
      </c>
      <c r="L934" s="18">
        <v>46082</v>
      </c>
      <c r="M934" s="49">
        <v>0.58333333333333337</v>
      </c>
      <c r="N934" s="18">
        <v>46083</v>
      </c>
      <c r="O934" s="56">
        <v>0.5</v>
      </c>
      <c r="P934" s="31" t="str">
        <f>TEXT($L934, "dddd")</f>
        <v>Sunday</v>
      </c>
      <c r="Q934" s="39" t="s">
        <v>111</v>
      </c>
      <c r="R934" s="39">
        <v>1877</v>
      </c>
      <c r="S934" s="1" t="str">
        <f>IF(OR(MONTH(L934)=12, MONTH(L934)&lt;=5), "Dry Season", "Wet Season")</f>
        <v>Dry Season</v>
      </c>
      <c r="T934" s="1">
        <v>1</v>
      </c>
      <c r="U934" s="1">
        <v>0</v>
      </c>
      <c r="V934" s="1">
        <v>0</v>
      </c>
      <c r="W934" s="2">
        <f>IF(ISNUMBER(SEARCH("N/A", X934)), 0, 1)</f>
        <v>0</v>
      </c>
      <c r="X934" s="1" t="s">
        <v>44</v>
      </c>
      <c r="Y934" s="1"/>
      <c r="Z934" s="1"/>
      <c r="AA934" s="11" cm="1">
        <f t="array" ref="AA934">IF(ISBLANK(Y934), 0, VINCentyInvDistance(F934,G934,Y934,Z934))</f>
        <v>0</v>
      </c>
      <c r="AB934" s="1">
        <v>0</v>
      </c>
      <c r="AC934" s="1">
        <v>8</v>
      </c>
      <c r="AD934" s="1">
        <v>4.5999999999999996</v>
      </c>
      <c r="AE934" s="1">
        <v>45</v>
      </c>
      <c r="AF934" s="1">
        <v>1</v>
      </c>
      <c r="AG934" s="1" t="s">
        <v>582</v>
      </c>
      <c r="AH934" s="1" t="s">
        <v>495</v>
      </c>
      <c r="AI934" s="1"/>
      <c r="AJ934" s="1" t="s">
        <v>55</v>
      </c>
      <c r="AK934" t="s">
        <v>5587</v>
      </c>
      <c r="AL934" s="1">
        <v>3</v>
      </c>
      <c r="AM934" s="1" t="s">
        <v>1117</v>
      </c>
    </row>
    <row r="935" spans="1:39" ht="12.75" customHeight="1">
      <c r="A935" s="1"/>
      <c r="B935" s="1" t="s">
        <v>5588</v>
      </c>
      <c r="C935" s="1" t="s">
        <v>9436</v>
      </c>
      <c r="D935" s="3" t="str">
        <f ca="1">IFERROR(__xludf.DUMMYFUNCTION("PROPER(REGEXEXTRACT(B2467, ""(?:https?:\/\/)?(?:www\.)?([a-zA-Z0-9-]+)\.""))"),"Skyscanner")</f>
        <v>Skyscanner</v>
      </c>
      <c r="E935" s="1" t="s">
        <v>9437</v>
      </c>
      <c r="F935" s="1">
        <v>17.574300000000001</v>
      </c>
      <c r="G935" s="1">
        <v>120.38453</v>
      </c>
      <c r="H935" s="1" t="s">
        <v>5591</v>
      </c>
      <c r="I935" s="1" t="s">
        <v>540</v>
      </c>
      <c r="J935" s="1">
        <f>IF(K935="URBAN",1,IF(K935="SUBURBAN",2,IF(K935="RURAL",3,"")))</f>
        <v>3</v>
      </c>
      <c r="K935" s="1" t="s">
        <v>541</v>
      </c>
      <c r="L935" s="18">
        <v>46082</v>
      </c>
      <c r="M935" s="49">
        <v>0.58333333333333337</v>
      </c>
      <c r="N935" s="18">
        <v>46083</v>
      </c>
      <c r="O935" s="56">
        <v>0.5</v>
      </c>
      <c r="P935" s="31" t="str">
        <f>TEXT($L935, "dddd")</f>
        <v>Sunday</v>
      </c>
      <c r="Q935" s="39" t="s">
        <v>111</v>
      </c>
      <c r="R935" s="39">
        <v>1508</v>
      </c>
      <c r="S935" s="1" t="str">
        <f>IF(OR(MONTH(L935)=12, MONTH(L935)&lt;=5), "Dry Season", "Wet Season")</f>
        <v>Dry Season</v>
      </c>
      <c r="T935" s="1">
        <v>1</v>
      </c>
      <c r="U935" s="1">
        <v>0</v>
      </c>
      <c r="V935" s="1">
        <v>0</v>
      </c>
      <c r="W935" s="2">
        <f>IF(ISNUMBER(SEARCH("N/A", X935)), 0, 1)</f>
        <v>0</v>
      </c>
      <c r="X935" s="1" t="s">
        <v>44</v>
      </c>
      <c r="Y935" s="1"/>
      <c r="Z935" s="1"/>
      <c r="AA935" s="11" cm="1">
        <f t="array" ref="AA935">IF(ISBLANK(Y935), 0, VINCentyInvDistance(F935,G935,Y935,Z935))</f>
        <v>0</v>
      </c>
      <c r="AB935" s="1">
        <v>0</v>
      </c>
      <c r="AC935" s="1">
        <v>9</v>
      </c>
      <c r="AD935" s="1">
        <v>4.5999999999999996</v>
      </c>
      <c r="AE935" s="1">
        <v>24</v>
      </c>
      <c r="AF935" s="1">
        <v>1</v>
      </c>
      <c r="AG935" s="1" t="s">
        <v>582</v>
      </c>
      <c r="AH935" s="1" t="s">
        <v>495</v>
      </c>
      <c r="AI935" s="1" t="str">
        <f>TRIM(MID(SUBSTITUTE($H935,",",REPT(" ",200)),(LEN($H935)-LEN(SUBSTITUTE($H935,",",""))-2)*200+1,200))</f>
        <v>Ilocos Region</v>
      </c>
      <c r="AJ935" s="1" t="s">
        <v>55</v>
      </c>
      <c r="AK935" t="s">
        <v>16983</v>
      </c>
      <c r="AL935" s="2">
        <v>0</v>
      </c>
      <c r="AM935" s="1" t="s">
        <v>5592</v>
      </c>
    </row>
    <row r="936" spans="1:39" ht="12.75" customHeight="1">
      <c r="A936" s="1"/>
      <c r="B936" s="1" t="s">
        <v>5593</v>
      </c>
      <c r="C936" s="1" t="s">
        <v>5594</v>
      </c>
      <c r="D936" s="3" t="str">
        <f ca="1">IFERROR(__xludf.DUMMYFUNCTION("PROPER(REGEXEXTRACT(B2468, ""(?:https?:\/\/)?(?:www\.)?([a-zA-Z0-9-]+)\.""))"),"Google")</f>
        <v>Google</v>
      </c>
      <c r="E936" s="1" t="s">
        <v>5595</v>
      </c>
      <c r="F936" s="1">
        <v>17.573225900000001</v>
      </c>
      <c r="G936" s="1">
        <v>120.3833388</v>
      </c>
      <c r="H936" s="1" t="s">
        <v>5596</v>
      </c>
      <c r="I936" s="1" t="s">
        <v>540</v>
      </c>
      <c r="J936" s="1">
        <f>IF(K936="URBAN",1,IF(K936="SUBURBAN",2,IF(K936="RURAL",3,"")))</f>
        <v>3</v>
      </c>
      <c r="K936" s="1" t="s">
        <v>541</v>
      </c>
      <c r="L936" s="18">
        <v>46082</v>
      </c>
      <c r="M936" s="49">
        <v>0.625</v>
      </c>
      <c r="N936" s="18">
        <v>46083</v>
      </c>
      <c r="O936" s="56">
        <v>0.5</v>
      </c>
      <c r="P936" s="31" t="str">
        <f>TEXT($L936, "dddd")</f>
        <v>Sunday</v>
      </c>
      <c r="Q936" s="39" t="s">
        <v>111</v>
      </c>
      <c r="R936" s="39">
        <v>1180</v>
      </c>
      <c r="S936" s="1" t="str">
        <f>IF(OR(MONTH(L936)=12, MONTH(L936)&lt;=5), "Dry Season", "Wet Season")</f>
        <v>Dry Season</v>
      </c>
      <c r="T936" s="1">
        <v>1</v>
      </c>
      <c r="U936" s="1">
        <v>0</v>
      </c>
      <c r="V936" s="1">
        <v>0</v>
      </c>
      <c r="W936" s="2">
        <f>IF(ISNUMBER(SEARCH("N/A", X936)), 0, 1)</f>
        <v>0</v>
      </c>
      <c r="X936" s="1" t="s">
        <v>44</v>
      </c>
      <c r="Y936" s="1"/>
      <c r="Z936" s="1"/>
      <c r="AA936" s="11" cm="1">
        <f t="array" ref="AA936">IF(ISBLANK(Y936), 0, VINCentyInvDistance(F936,G936,Y936,Z936))</f>
        <v>0</v>
      </c>
      <c r="AB936" s="1">
        <v>0</v>
      </c>
      <c r="AC936" s="1">
        <v>0</v>
      </c>
      <c r="AD936" s="1">
        <v>0</v>
      </c>
      <c r="AE936" s="1">
        <v>23</v>
      </c>
      <c r="AF936" s="1">
        <v>1</v>
      </c>
      <c r="AG936" s="1" t="str">
        <f>TRIM(MID(SUBSTITUTE($H936,",",REPT(" ",200)),(LEN($H936)-LEN(SUBSTITUTE($H936,",",""))-4)*200+1,200))</f>
        <v>Vigan</v>
      </c>
      <c r="AH936" s="1" t="str">
        <f>TRIM(MID(SUBSTITUTE($H936,",",REPT(" ",200)),(LEN($H936)-LEN(SUBSTITUTE($H936,",",""))-3)*200+1,200))</f>
        <v>Ilocos Sur</v>
      </c>
      <c r="AI936" s="1" t="str">
        <f>TRIM(MID(SUBSTITUTE($H936,",",REPT(" ",200)),(LEN($H936)-LEN(SUBSTITUTE($H936,",",""))-2)*200+1,200))</f>
        <v>Ilocos Region</v>
      </c>
      <c r="AJ936" s="1" t="str">
        <f>TRIM(MID(SUBSTITUTE($H936,",",REPT(" ",200)),(LEN($H936)-LEN(SUBSTITUTE($H936,",",""))-0)*200+1,200))</f>
        <v>Philippines</v>
      </c>
      <c r="AL936" s="2">
        <v>0</v>
      </c>
      <c r="AM936" s="1"/>
    </row>
    <row r="937" spans="1:39" ht="12.75" customHeight="1">
      <c r="A937" s="1"/>
      <c r="B937" s="1" t="s">
        <v>5597</v>
      </c>
      <c r="C937" s="1" t="s">
        <v>9438</v>
      </c>
      <c r="D937" s="3" t="str">
        <f ca="1">IFERROR(__xludf.DUMMYFUNCTION("PROPER(REGEXEXTRACT(B2469, ""(?:https?:\/\/)?(?:www\.)?([a-zA-Z0-9-]+)\.""))"),"Skyscanner")</f>
        <v>Skyscanner</v>
      </c>
      <c r="E937" s="1" t="s">
        <v>707</v>
      </c>
      <c r="F937" s="1">
        <v>17.573222000000001</v>
      </c>
      <c r="G937" s="1">
        <v>120.383269</v>
      </c>
      <c r="H937" s="1" t="s">
        <v>5596</v>
      </c>
      <c r="I937" s="1" t="s">
        <v>540</v>
      </c>
      <c r="J937" s="1">
        <f>IF(K937="URBAN",1,IF(K937="SUBURBAN",2,IF(K937="RURAL",3,"")))</f>
        <v>3</v>
      </c>
      <c r="K937" s="1" t="s">
        <v>541</v>
      </c>
      <c r="L937" s="18">
        <v>46082</v>
      </c>
      <c r="M937" s="49">
        <v>0.58333333333333337</v>
      </c>
      <c r="N937" s="18">
        <v>46083</v>
      </c>
      <c r="O937" s="56">
        <v>0.5</v>
      </c>
      <c r="P937" s="31" t="str">
        <f>TEXT($L937, "dddd")</f>
        <v>Sunday</v>
      </c>
      <c r="Q937" s="39" t="s">
        <v>111</v>
      </c>
      <c r="R937" s="39">
        <v>3122</v>
      </c>
      <c r="S937" s="1" t="str">
        <f>IF(OR(MONTH(L937)=12, MONTH(L937)&lt;=5), "Dry Season", "Wet Season")</f>
        <v>Dry Season</v>
      </c>
      <c r="T937" s="1">
        <v>1</v>
      </c>
      <c r="U937" s="1">
        <v>0</v>
      </c>
      <c r="V937" s="1">
        <v>0</v>
      </c>
      <c r="W937" s="2">
        <f>IF(ISNUMBER(SEARCH("N/A", X937)), 0, 1)</f>
        <v>0</v>
      </c>
      <c r="X937" s="1" t="s">
        <v>44</v>
      </c>
      <c r="Y937" s="1"/>
      <c r="Z937" s="1"/>
      <c r="AA937" s="11" cm="1">
        <f t="array" ref="AA937">IF(ISBLANK(Y937), 0, VINCentyInvDistance(F937,G937,Y937,Z937))</f>
        <v>0</v>
      </c>
      <c r="AB937" s="1">
        <v>0</v>
      </c>
      <c r="AC937" s="1">
        <v>7.2</v>
      </c>
      <c r="AD937" s="1">
        <v>4.7</v>
      </c>
      <c r="AE937" s="1">
        <v>2</v>
      </c>
      <c r="AF937" s="1">
        <v>1</v>
      </c>
      <c r="AG937" s="1" t="s">
        <v>582</v>
      </c>
      <c r="AH937" s="1" t="s">
        <v>495</v>
      </c>
      <c r="AI937" s="1"/>
      <c r="AJ937" s="1" t="s">
        <v>55</v>
      </c>
      <c r="AK937" t="s">
        <v>5600</v>
      </c>
      <c r="AL937" s="1">
        <v>1</v>
      </c>
      <c r="AM937" s="1" t="s">
        <v>5601</v>
      </c>
    </row>
    <row r="938" spans="1:39" ht="12.75" customHeight="1">
      <c r="A938" s="1"/>
      <c r="B938" s="1" t="s">
        <v>705</v>
      </c>
      <c r="C938" s="1" t="s">
        <v>9439</v>
      </c>
      <c r="D938" s="3" t="str">
        <f ca="1">IFERROR(__xludf.DUMMYFUNCTION("PROPER(REGEXEXTRACT(B2470, ""(?:https?:\/\/)?(?:www\.)?([a-zA-Z0-9-]+)\.""))"),"Skyscanner")</f>
        <v>Skyscanner</v>
      </c>
      <c r="E938" s="1" t="s">
        <v>863</v>
      </c>
      <c r="F938" s="1">
        <v>17.573409999999999</v>
      </c>
      <c r="G938" s="1">
        <v>120.38643</v>
      </c>
      <c r="H938" s="1" t="s">
        <v>708</v>
      </c>
      <c r="I938" s="1" t="s">
        <v>540</v>
      </c>
      <c r="J938" s="1">
        <f>IF(K938="URBAN",1,IF(K938="SUBURBAN",2,IF(K938="RURAL",3,"")))</f>
        <v>3</v>
      </c>
      <c r="K938" s="1" t="s">
        <v>541</v>
      </c>
      <c r="L938" s="18">
        <v>46082</v>
      </c>
      <c r="M938" s="49">
        <v>0.58333333333333337</v>
      </c>
      <c r="N938" s="18">
        <v>46083</v>
      </c>
      <c r="O938" s="56">
        <v>0.5</v>
      </c>
      <c r="P938" s="31" t="str">
        <f>TEXT($L938, "dddd")</f>
        <v>Sunday</v>
      </c>
      <c r="Q938" s="39" t="s">
        <v>111</v>
      </c>
      <c r="R938" s="39">
        <v>1767</v>
      </c>
      <c r="S938" s="1" t="str">
        <f>IF(OR(MONTH(L938)=12, MONTH(L938)&lt;=5), "Dry Season", "Wet Season")</f>
        <v>Dry Season</v>
      </c>
      <c r="T938" s="1">
        <v>1</v>
      </c>
      <c r="U938" s="1">
        <v>1</v>
      </c>
      <c r="V938" s="1">
        <v>0</v>
      </c>
      <c r="W938" s="2">
        <f>IF(ISNUMBER(SEARCH("N/A", X938)), 0, 1)</f>
        <v>0</v>
      </c>
      <c r="X938" s="1" t="s">
        <v>44</v>
      </c>
      <c r="Y938" s="1"/>
      <c r="Z938" s="1"/>
      <c r="AA938" s="11" cm="1">
        <f t="array" ref="AA938">IF(ISBLANK(Y938), 0, VINCentyInvDistance(F938,G938,Y938,Z938))</f>
        <v>0</v>
      </c>
      <c r="AB938" s="1">
        <v>1</v>
      </c>
      <c r="AC938" s="1">
        <v>9.4</v>
      </c>
      <c r="AD938" s="1">
        <v>4.3</v>
      </c>
      <c r="AE938" s="1">
        <v>44</v>
      </c>
      <c r="AF938" s="1">
        <v>1</v>
      </c>
      <c r="AG938" s="1" t="s">
        <v>582</v>
      </c>
      <c r="AH938" s="1" t="s">
        <v>495</v>
      </c>
      <c r="AI938" s="1"/>
      <c r="AJ938" s="1" t="s">
        <v>55</v>
      </c>
      <c r="AK938" t="s">
        <v>17309</v>
      </c>
      <c r="AL938" s="1">
        <v>3</v>
      </c>
      <c r="AM938" s="1" t="s">
        <v>710</v>
      </c>
    </row>
    <row r="939" spans="1:39" ht="12.75" customHeight="1">
      <c r="A939" s="1"/>
      <c r="B939" s="1" t="s">
        <v>861</v>
      </c>
      <c r="C939" s="1" t="s">
        <v>9440</v>
      </c>
      <c r="D939" s="3" t="str">
        <f ca="1">IFERROR(__xludf.DUMMYFUNCTION("PROPER(REGEXEXTRACT(B2471, ""(?:https?:\/\/)?(?:www\.)?([a-zA-Z0-9-]+)\.""))"),"Skyscanner")</f>
        <v>Skyscanner</v>
      </c>
      <c r="E939" s="1" t="s">
        <v>5604</v>
      </c>
      <c r="F939" s="1">
        <v>17.57255</v>
      </c>
      <c r="G939" s="1">
        <v>120.38791000000001</v>
      </c>
      <c r="H939" s="1" t="s">
        <v>864</v>
      </c>
      <c r="I939" s="1" t="s">
        <v>540</v>
      </c>
      <c r="J939" s="1">
        <f>IF(K939="URBAN",1,IF(K939="SUBURBAN",2,IF(K939="RURAL",3,"")))</f>
        <v>3</v>
      </c>
      <c r="K939" s="1" t="s">
        <v>541</v>
      </c>
      <c r="L939" s="18">
        <v>46082</v>
      </c>
      <c r="M939" s="49">
        <v>0.58333333333333337</v>
      </c>
      <c r="N939" s="18">
        <v>46083</v>
      </c>
      <c r="O939" s="56">
        <v>0.5</v>
      </c>
      <c r="P939" s="31" t="str">
        <f>TEXT($L939, "dddd")</f>
        <v>Sunday</v>
      </c>
      <c r="Q939" s="39" t="s">
        <v>111</v>
      </c>
      <c r="R939" s="39">
        <v>1800</v>
      </c>
      <c r="S939" s="1" t="str">
        <f>IF(OR(MONTH(L939)=12, MONTH(L939)&lt;=5), "Dry Season", "Wet Season")</f>
        <v>Dry Season</v>
      </c>
      <c r="T939" s="1">
        <v>1</v>
      </c>
      <c r="U939" s="1">
        <v>1</v>
      </c>
      <c r="V939" s="1">
        <v>1</v>
      </c>
      <c r="W939" s="2">
        <f>IF(ISNUMBER(SEARCH("N/A", X939)), 0, 1)</f>
        <v>0</v>
      </c>
      <c r="X939" s="1" t="s">
        <v>44</v>
      </c>
      <c r="Y939" s="1"/>
      <c r="Z939" s="1"/>
      <c r="AA939" s="11" cm="1">
        <f t="array" ref="AA939">IF(ISBLANK(Y939), 0, VINCentyInvDistance(F939,G939,Y939,Z939))</f>
        <v>0</v>
      </c>
      <c r="AB939" s="1">
        <v>0</v>
      </c>
      <c r="AC939" s="1">
        <v>8.8000000000000007</v>
      </c>
      <c r="AD939" s="1">
        <v>4.4000000000000004</v>
      </c>
      <c r="AE939" s="1">
        <v>41</v>
      </c>
      <c r="AF939" s="1">
        <v>1</v>
      </c>
      <c r="AG939" s="1" t="s">
        <v>582</v>
      </c>
      <c r="AH939" s="1" t="s">
        <v>495</v>
      </c>
      <c r="AI939" s="1"/>
      <c r="AJ939" s="1" t="s">
        <v>55</v>
      </c>
      <c r="AK939" t="s">
        <v>865</v>
      </c>
      <c r="AL939" s="1">
        <v>3</v>
      </c>
      <c r="AM939" s="1" t="s">
        <v>866</v>
      </c>
    </row>
    <row r="940" spans="1:39" ht="12.75" customHeight="1">
      <c r="A940" s="1"/>
      <c r="B940" s="1" t="s">
        <v>5605</v>
      </c>
      <c r="C940" s="1" t="s">
        <v>9441</v>
      </c>
      <c r="D940" s="3" t="str">
        <f ca="1">IFERROR(__xludf.DUMMYFUNCTION("PROPER(REGEXEXTRACT(B2472, ""(?:https?:\/\/)?(?:www\.)?([a-zA-Z0-9-]+)\.""))"),"Skyscanner")</f>
        <v>Skyscanner</v>
      </c>
      <c r="E940" s="1" t="s">
        <v>798</v>
      </c>
      <c r="F940" s="1">
        <v>17.570789999999999</v>
      </c>
      <c r="G940" s="1">
        <v>120.38755999999999</v>
      </c>
      <c r="H940" s="1" t="s">
        <v>5607</v>
      </c>
      <c r="I940" s="1" t="s">
        <v>540</v>
      </c>
      <c r="J940" s="1">
        <f>IF(K940="URBAN",1,IF(K940="SUBURBAN",2,IF(K940="RURAL",3,"")))</f>
        <v>3</v>
      </c>
      <c r="K940" s="1" t="s">
        <v>541</v>
      </c>
      <c r="L940" s="18">
        <v>46082</v>
      </c>
      <c r="M940" s="49">
        <v>0.58333333333333337</v>
      </c>
      <c r="N940" s="18">
        <v>46083</v>
      </c>
      <c r="O940" s="56">
        <v>0.5</v>
      </c>
      <c r="P940" s="31" t="str">
        <f>TEXT($L940, "dddd")</f>
        <v>Sunday</v>
      </c>
      <c r="Q940" s="39" t="s">
        <v>111</v>
      </c>
      <c r="R940" s="39">
        <v>1438</v>
      </c>
      <c r="S940" s="1" t="str">
        <f>IF(OR(MONTH(L940)=12, MONTH(L940)&lt;=5), "Dry Season", "Wet Season")</f>
        <v>Dry Season</v>
      </c>
      <c r="T940" s="1">
        <v>1</v>
      </c>
      <c r="U940" s="1">
        <v>1</v>
      </c>
      <c r="V940" s="1">
        <v>0</v>
      </c>
      <c r="W940" s="2">
        <f>IF(ISNUMBER(SEARCH("N/A", X940)), 0, 1)</f>
        <v>0</v>
      </c>
      <c r="X940" s="1" t="s">
        <v>44</v>
      </c>
      <c r="Y940" s="1"/>
      <c r="Z940" s="1"/>
      <c r="AA940" s="11" cm="1">
        <f t="array" ref="AA940">IF(ISBLANK(Y940), 0, VINCentyInvDistance(F940,G940,Y940,Z940))</f>
        <v>0</v>
      </c>
      <c r="AB940" s="1">
        <v>0</v>
      </c>
      <c r="AC940" s="1">
        <v>8.4</v>
      </c>
      <c r="AD940" s="1">
        <v>3.9</v>
      </c>
      <c r="AE940" s="1">
        <v>5</v>
      </c>
      <c r="AF940" s="1">
        <v>1</v>
      </c>
      <c r="AG940" s="1" t="s">
        <v>582</v>
      </c>
      <c r="AH940" s="1" t="s">
        <v>495</v>
      </c>
      <c r="AI940" s="1"/>
      <c r="AJ940" s="1" t="s">
        <v>55</v>
      </c>
      <c r="AK940" t="s">
        <v>16984</v>
      </c>
      <c r="AL940" s="1">
        <v>2</v>
      </c>
      <c r="AM940" s="1" t="s">
        <v>5608</v>
      </c>
    </row>
    <row r="941" spans="1:39" ht="12.75" customHeight="1">
      <c r="A941" s="1"/>
      <c r="B941" s="1" t="s">
        <v>796</v>
      </c>
      <c r="C941" s="1" t="s">
        <v>9442</v>
      </c>
      <c r="D941" s="3" t="str">
        <f ca="1">IFERROR(__xludf.DUMMYFUNCTION("PROPER(REGEXEXTRACT(B2473, ""(?:https?:\/\/)?(?:www\.)?([a-zA-Z0-9-]+)\.""))"),"Skyscanner")</f>
        <v>Skyscanner</v>
      </c>
      <c r="E941" s="1" t="s">
        <v>948</v>
      </c>
      <c r="F941" s="1">
        <v>17.589169999999999</v>
      </c>
      <c r="G941" s="1">
        <v>120.3488</v>
      </c>
      <c r="H941" s="1" t="s">
        <v>799</v>
      </c>
      <c r="I941" s="1" t="s">
        <v>540</v>
      </c>
      <c r="J941" s="1">
        <f>IF(K941="URBAN",1,IF(K941="SUBURBAN",2,IF(K941="RURAL",3,"")))</f>
        <v>3</v>
      </c>
      <c r="K941" s="1" t="s">
        <v>541</v>
      </c>
      <c r="L941" s="18">
        <v>46082</v>
      </c>
      <c r="M941" s="49">
        <v>0.58333333333333337</v>
      </c>
      <c r="N941" s="18">
        <v>46083</v>
      </c>
      <c r="O941" s="56">
        <v>0.5</v>
      </c>
      <c r="P941" s="31" t="str">
        <f>TEXT($L941, "dddd")</f>
        <v>Sunday</v>
      </c>
      <c r="Q941" s="39" t="s">
        <v>111</v>
      </c>
      <c r="R941" s="39">
        <v>2158</v>
      </c>
      <c r="S941" s="1" t="str">
        <f>IF(OR(MONTH(L941)=12, MONTH(L941)&lt;=5), "Dry Season", "Wet Season")</f>
        <v>Dry Season</v>
      </c>
      <c r="T941" s="1">
        <v>1</v>
      </c>
      <c r="U941" s="1">
        <v>1</v>
      </c>
      <c r="V941" s="1">
        <v>0</v>
      </c>
      <c r="W941" s="2">
        <f>IF(ISNUMBER(SEARCH("N/A", X941)), 0, 1)</f>
        <v>0</v>
      </c>
      <c r="X941" s="1" t="s">
        <v>44</v>
      </c>
      <c r="Y941" s="1"/>
      <c r="Z941" s="1"/>
      <c r="AA941" s="11" cm="1">
        <f t="array" ref="AA941">IF(ISBLANK(Y941), 0, VINCentyInvDistance(F941,G941,Y941,Z941))</f>
        <v>0</v>
      </c>
      <c r="AB941" s="1">
        <v>0</v>
      </c>
      <c r="AC941" s="1">
        <v>6</v>
      </c>
      <c r="AD941" s="1">
        <v>5</v>
      </c>
      <c r="AE941" s="1">
        <v>29</v>
      </c>
      <c r="AF941" s="1">
        <v>1</v>
      </c>
      <c r="AG941" s="1" t="s">
        <v>800</v>
      </c>
      <c r="AH941" s="1" t="s">
        <v>495</v>
      </c>
      <c r="AI941" s="1"/>
      <c r="AJ941" s="1" t="s">
        <v>55</v>
      </c>
      <c r="AK941" t="s">
        <v>16528</v>
      </c>
      <c r="AL941" s="1">
        <v>3</v>
      </c>
      <c r="AM941" s="1" t="s">
        <v>801</v>
      </c>
    </row>
    <row r="942" spans="1:39" ht="12.75" customHeight="1">
      <c r="A942" s="1"/>
      <c r="B942" s="1" t="s">
        <v>946</v>
      </c>
      <c r="C942" s="1" t="s">
        <v>9443</v>
      </c>
      <c r="D942" s="3" t="str">
        <f ca="1">IFERROR(__xludf.DUMMYFUNCTION("PROPER(REGEXEXTRACT(B2474, ""(?:https?:\/\/)?(?:www\.)?([a-zA-Z0-9-]+)\.""))"),"Skyscanner")</f>
        <v>Skyscanner</v>
      </c>
      <c r="E942" s="1" t="s">
        <v>9444</v>
      </c>
      <c r="F942" s="1">
        <v>17.573452</v>
      </c>
      <c r="G942" s="1">
        <v>120.386786</v>
      </c>
      <c r="H942" s="1" t="s">
        <v>821</v>
      </c>
      <c r="I942" s="1" t="s">
        <v>540</v>
      </c>
      <c r="J942" s="1">
        <f>IF(K942="URBAN",1,IF(K942="SUBURBAN",2,IF(K942="RURAL",3,"")))</f>
        <v>3</v>
      </c>
      <c r="K942" s="1" t="s">
        <v>541</v>
      </c>
      <c r="L942" s="18">
        <v>46082</v>
      </c>
      <c r="M942" s="49">
        <v>0.58333333333333337</v>
      </c>
      <c r="N942" s="18">
        <v>46083</v>
      </c>
      <c r="O942" s="56">
        <v>0.5</v>
      </c>
      <c r="P942" s="31" t="str">
        <f>TEXT($L942, "dddd")</f>
        <v>Sunday</v>
      </c>
      <c r="Q942" s="39" t="s">
        <v>111</v>
      </c>
      <c r="R942" s="39">
        <v>1864</v>
      </c>
      <c r="S942" s="1" t="str">
        <f>IF(OR(MONTH(L942)=12, MONTH(L942)&lt;=5), "Dry Season", "Wet Season")</f>
        <v>Dry Season</v>
      </c>
      <c r="T942" s="1">
        <v>1</v>
      </c>
      <c r="U942" s="1">
        <v>0</v>
      </c>
      <c r="V942" s="1">
        <v>0</v>
      </c>
      <c r="W942" s="2">
        <f>IF(ISNUMBER(SEARCH("N/A", X942)), 0, 1)</f>
        <v>0</v>
      </c>
      <c r="X942" s="1" t="s">
        <v>44</v>
      </c>
      <c r="Y942" s="1"/>
      <c r="Z942" s="1"/>
      <c r="AA942" s="11" cm="1">
        <f t="array" ref="AA942">IF(ISBLANK(Y942), 0, VINCentyInvDistance(F942,G942,Y942,Z942))</f>
        <v>0</v>
      </c>
      <c r="AB942" s="1">
        <v>0</v>
      </c>
      <c r="AC942" s="1">
        <v>8</v>
      </c>
      <c r="AD942" s="1">
        <v>3.8</v>
      </c>
      <c r="AE942" s="1">
        <v>1</v>
      </c>
      <c r="AF942" s="1">
        <v>1</v>
      </c>
      <c r="AG942" s="1" t="s">
        <v>582</v>
      </c>
      <c r="AH942" s="1" t="s">
        <v>495</v>
      </c>
      <c r="AI942" s="1"/>
      <c r="AJ942" s="1" t="s">
        <v>55</v>
      </c>
      <c r="AK942" t="s">
        <v>949</v>
      </c>
      <c r="AL942" s="1">
        <v>2</v>
      </c>
      <c r="AM942" s="1" t="s">
        <v>950</v>
      </c>
    </row>
    <row r="943" spans="1:39" ht="12.75" customHeight="1">
      <c r="A943" s="1"/>
      <c r="B943" s="1" t="s">
        <v>5612</v>
      </c>
      <c r="C943" s="1" t="s">
        <v>5613</v>
      </c>
      <c r="D943" s="3" t="str">
        <f ca="1">IFERROR(__xludf.DUMMYFUNCTION("PROPER(REGEXEXTRACT(B2475, ""(?:https?:\/\/)?(?:www\.)?([a-zA-Z0-9-]+)\.""))"),"Google")</f>
        <v>Google</v>
      </c>
      <c r="E943" s="1" t="s">
        <v>5614</v>
      </c>
      <c r="F943" s="1">
        <v>17.5905871</v>
      </c>
      <c r="G943" s="1">
        <v>120.37670610000001</v>
      </c>
      <c r="H943" s="1" t="s">
        <v>982</v>
      </c>
      <c r="I943" s="1" t="s">
        <v>540</v>
      </c>
      <c r="J943" s="1">
        <f>IF(K943="URBAN",1,IF(K943="SUBURBAN",2,IF(K943="RURAL",3,"")))</f>
        <v>3</v>
      </c>
      <c r="K943" s="1" t="s">
        <v>541</v>
      </c>
      <c r="L943" s="18">
        <v>46082</v>
      </c>
      <c r="M943" s="49">
        <v>0.625</v>
      </c>
      <c r="N943" s="18">
        <v>46083</v>
      </c>
      <c r="O943" s="56">
        <v>0.5</v>
      </c>
      <c r="P943" s="31" t="str">
        <f>TEXT($L943, "dddd")</f>
        <v>Sunday</v>
      </c>
      <c r="Q943" s="39" t="s">
        <v>111</v>
      </c>
      <c r="R943" s="39">
        <v>1238</v>
      </c>
      <c r="S943" s="1" t="str">
        <f>IF(OR(MONTH(L943)=12, MONTH(L943)&lt;=5), "Dry Season", "Wet Season")</f>
        <v>Dry Season</v>
      </c>
      <c r="T943" s="1">
        <v>1</v>
      </c>
      <c r="U943" s="1">
        <v>0</v>
      </c>
      <c r="V943" s="1">
        <v>0</v>
      </c>
      <c r="W943" s="2">
        <f>IF(ISNUMBER(SEARCH("N/A", X943)), 0, 1)</f>
        <v>0</v>
      </c>
      <c r="X943" s="1" t="s">
        <v>44</v>
      </c>
      <c r="Y943" s="1"/>
      <c r="Z943" s="1"/>
      <c r="AA943" s="11" cm="1">
        <f t="array" ref="AA943">IF(ISBLANK(Y943), 0, VINCentyInvDistance(F943,G943,Y943,Z943))</f>
        <v>0</v>
      </c>
      <c r="AB943" s="1">
        <v>0</v>
      </c>
      <c r="AC943" s="1">
        <v>0</v>
      </c>
      <c r="AD943" s="1">
        <v>0</v>
      </c>
      <c r="AE943" s="1">
        <v>31</v>
      </c>
      <c r="AF943" s="1">
        <v>1</v>
      </c>
      <c r="AG943" s="1" t="str">
        <f>TRIM(MID(SUBSTITUTE($H943,",",REPT(" ",200)),(LEN($H943)-LEN(SUBSTITUTE($H943,",",""))-4)*200+1,200))</f>
        <v>Bayubay Sur</v>
      </c>
      <c r="AH943" s="1" t="str">
        <f>TRIM(MID(SUBSTITUTE($H943,",",REPT(" ",200)),(LEN($H943)-LEN(SUBSTITUTE($H943,",",""))-3)*200+1,200))</f>
        <v>Ilocos Sur</v>
      </c>
      <c r="AI943" s="1" t="str">
        <f>TRIM(MID(SUBSTITUTE($H943,",",REPT(" ",200)),(LEN($H943)-LEN(SUBSTITUTE($H943,",",""))-2)*200+1,200))</f>
        <v>Ilocos Region</v>
      </c>
      <c r="AJ943" s="1" t="str">
        <f>TRIM(MID(SUBSTITUTE($H943,",",REPT(" ",200)),(LEN($H943)-LEN(SUBSTITUTE($H943,",",""))-0)*200+1,200))</f>
        <v>Philippines</v>
      </c>
      <c r="AL943" s="2">
        <v>0</v>
      </c>
      <c r="AM943" s="1"/>
    </row>
    <row r="944" spans="1:39" ht="12.75" customHeight="1">
      <c r="A944" s="1"/>
      <c r="B944" s="1" t="s">
        <v>5615</v>
      </c>
      <c r="C944" s="1" t="s">
        <v>9445</v>
      </c>
      <c r="D944" s="3" t="str">
        <f ca="1">IFERROR(__xludf.DUMMYFUNCTION("PROPER(REGEXEXTRACT(B2476, ""(?:https?:\/\/)?(?:www\.)?([a-zA-Z0-9-]+)\.""))"),"Skyscanner")</f>
        <v>Skyscanner</v>
      </c>
      <c r="E944" s="1" t="s">
        <v>5617</v>
      </c>
      <c r="F944" s="1">
        <v>17.580520199999999</v>
      </c>
      <c r="G944" s="1">
        <v>120.387784</v>
      </c>
      <c r="H944" s="1" t="s">
        <v>5618</v>
      </c>
      <c r="I944" s="1" t="s">
        <v>540</v>
      </c>
      <c r="J944" s="1">
        <f>IF(K944="URBAN",1,IF(K944="SUBURBAN",2,IF(K944="RURAL",3,"")))</f>
        <v>3</v>
      </c>
      <c r="K944" s="1" t="s">
        <v>541</v>
      </c>
      <c r="L944" s="18">
        <v>46082</v>
      </c>
      <c r="M944" s="49">
        <v>0.58333333333333337</v>
      </c>
      <c r="N944" s="18">
        <v>46083</v>
      </c>
      <c r="O944" s="56">
        <v>0.5</v>
      </c>
      <c r="P944" s="31" t="str">
        <f>TEXT($L944, "dddd")</f>
        <v>Sunday</v>
      </c>
      <c r="Q944" s="39" t="s">
        <v>111</v>
      </c>
      <c r="R944" s="39">
        <v>766</v>
      </c>
      <c r="S944" s="1" t="str">
        <f>IF(OR(MONTH(L944)=12, MONTH(L944)&lt;=5), "Dry Season", "Wet Season")</f>
        <v>Dry Season</v>
      </c>
      <c r="T944" s="1">
        <v>1</v>
      </c>
      <c r="U944" s="1">
        <v>0</v>
      </c>
      <c r="V944" s="1">
        <v>0</v>
      </c>
      <c r="W944" s="2">
        <f>IF(ISNUMBER(SEARCH("N/A", X944)), 0, 1)</f>
        <v>1</v>
      </c>
      <c r="X944" s="1" t="s">
        <v>983</v>
      </c>
      <c r="Y944" s="1">
        <v>17.5939853</v>
      </c>
      <c r="Z944" s="1">
        <v>120.3735385</v>
      </c>
      <c r="AA944" s="11" cm="1">
        <f t="array" ref="AA944">IF(ISBLANK(Y944), 0, VINCentyInvDistance(F944,G944,Y944,Z944))</f>
        <v>2123.0737909907443</v>
      </c>
      <c r="AB944" s="1">
        <v>0</v>
      </c>
      <c r="AC944" s="1">
        <v>7.8</v>
      </c>
      <c r="AD944" s="1">
        <v>4.0999999999999996</v>
      </c>
      <c r="AE944" s="1">
        <v>4</v>
      </c>
      <c r="AF944" s="1">
        <v>1</v>
      </c>
      <c r="AG944" s="1" t="s">
        <v>984</v>
      </c>
      <c r="AH944" s="1" t="s">
        <v>495</v>
      </c>
      <c r="AI944" s="1" t="str">
        <f>TRIM(MID(SUBSTITUTE($H944,",",REPT(" ",200)),(LEN($H944)-LEN(SUBSTITUTE($H944,",",""))-2)*200+1,200))</f>
        <v>Ilocos Region</v>
      </c>
      <c r="AJ944" s="1" t="s">
        <v>55</v>
      </c>
      <c r="AK944" t="s">
        <v>16985</v>
      </c>
      <c r="AL944" s="2">
        <v>0</v>
      </c>
      <c r="AM944" s="1"/>
    </row>
    <row r="945" spans="1:39" ht="12.75" customHeight="1">
      <c r="A945" s="1"/>
      <c r="B945" s="1" t="s">
        <v>5619</v>
      </c>
      <c r="C945" s="1" t="s">
        <v>9446</v>
      </c>
      <c r="D945" s="3" t="str">
        <f ca="1">IFERROR(__xludf.DUMMYFUNCTION("PROPER(REGEXEXTRACT(B2477, ""(?:https?:\/\/)?(?:www\.)?([a-zA-Z0-9-]+)\.""))"),"Skyscanner")</f>
        <v>Skyscanner</v>
      </c>
      <c r="E945" s="1" t="s">
        <v>669</v>
      </c>
      <c r="F945" s="1">
        <v>17.597709600000002</v>
      </c>
      <c r="G945" s="1">
        <v>120.3916479</v>
      </c>
      <c r="H945" s="1" t="s">
        <v>670</v>
      </c>
      <c r="I945" s="1" t="s">
        <v>540</v>
      </c>
      <c r="J945" s="1">
        <f>IF(K945="URBAN",1,IF(K945="SUBURBAN",2,IF(K945="RURAL",3,"")))</f>
        <v>3</v>
      </c>
      <c r="K945" s="1" t="s">
        <v>541</v>
      </c>
      <c r="L945" s="18">
        <v>46082</v>
      </c>
      <c r="M945" s="49">
        <v>0.58333333333333337</v>
      </c>
      <c r="N945" s="18">
        <v>46083</v>
      </c>
      <c r="O945" s="56">
        <v>0.5</v>
      </c>
      <c r="P945" s="31" t="str">
        <f>TEXT($L945, "dddd")</f>
        <v>Sunday</v>
      </c>
      <c r="Q945" s="39" t="s">
        <v>111</v>
      </c>
      <c r="R945" s="39">
        <v>1652</v>
      </c>
      <c r="S945" s="1" t="str">
        <f>IF(OR(MONTH(L945)=12, MONTH(L945)&lt;=5), "Dry Season", "Wet Season")</f>
        <v>Dry Season</v>
      </c>
      <c r="T945" s="1">
        <v>1</v>
      </c>
      <c r="U945" s="1">
        <v>0</v>
      </c>
      <c r="V945" s="1">
        <v>0</v>
      </c>
      <c r="W945" s="2">
        <f>IF(ISNUMBER(SEARCH("N/A", X945)), 0, 1)</f>
        <v>1</v>
      </c>
      <c r="X945" s="1" t="s">
        <v>671</v>
      </c>
      <c r="Y945" s="1">
        <v>17.589351099999998</v>
      </c>
      <c r="Z945" s="1">
        <v>120.38924539999999</v>
      </c>
      <c r="AA945" s="11" cm="1">
        <f t="array" ref="AA945">IF(ISBLANK(Y945), 0, VINCentyInvDistance(F945,G945,Y945,Z945))</f>
        <v>959.58924875321213</v>
      </c>
      <c r="AB945" s="1">
        <v>0</v>
      </c>
      <c r="AC945" s="1">
        <v>7.4</v>
      </c>
      <c r="AD945" s="1">
        <v>4</v>
      </c>
      <c r="AE945" s="1">
        <v>30</v>
      </c>
      <c r="AF945" s="1">
        <v>1</v>
      </c>
      <c r="AG945" s="1" t="s">
        <v>672</v>
      </c>
      <c r="AH945" s="1" t="s">
        <v>495</v>
      </c>
      <c r="AI945" s="1" t="str">
        <f>TRIM(MID(SUBSTITUTE($H945,",",REPT(" ",200)),(LEN($H945)-LEN(SUBSTITUTE($H945,",",""))-2)*200+1,200))</f>
        <v>Ilocos Region</v>
      </c>
      <c r="AJ945" s="1" t="s">
        <v>55</v>
      </c>
      <c r="AK945" t="s">
        <v>5621</v>
      </c>
      <c r="AL945" s="2">
        <v>0</v>
      </c>
      <c r="AM945" s="1"/>
    </row>
    <row r="946" spans="1:39" ht="12.75" customHeight="1">
      <c r="A946" s="1"/>
      <c r="B946" s="1" t="s">
        <v>667</v>
      </c>
      <c r="C946" s="1" t="s">
        <v>9447</v>
      </c>
      <c r="D946" s="3" t="str">
        <f ca="1">IFERROR(__xludf.DUMMYFUNCTION("PROPER(REGEXEXTRACT(B2478, ""(?:https?:\/\/)?(?:www\.)?([a-zA-Z0-9-]+)\.""))"),"Skyscanner")</f>
        <v>Skyscanner</v>
      </c>
      <c r="E946" s="1" t="s">
        <v>5623</v>
      </c>
      <c r="F946" s="1">
        <v>17.574711799999999</v>
      </c>
      <c r="G946" s="1">
        <v>120.3907025</v>
      </c>
      <c r="H946" s="1" t="s">
        <v>1025</v>
      </c>
      <c r="I946" s="1" t="s">
        <v>540</v>
      </c>
      <c r="J946" s="1">
        <f>IF(K946="URBAN",1,IF(K946="SUBURBAN",2,IF(K946="RURAL",3,"")))</f>
        <v>3</v>
      </c>
      <c r="K946" s="1" t="s">
        <v>541</v>
      </c>
      <c r="L946" s="18">
        <v>46082</v>
      </c>
      <c r="M946" s="49">
        <v>0.58333333333333337</v>
      </c>
      <c r="N946" s="18">
        <v>46083</v>
      </c>
      <c r="O946" s="56">
        <v>0.5</v>
      </c>
      <c r="P946" s="31" t="str">
        <f>TEXT($L946, "dddd")</f>
        <v>Sunday</v>
      </c>
      <c r="Q946" s="39" t="s">
        <v>111</v>
      </c>
      <c r="R946" s="39">
        <v>1594</v>
      </c>
      <c r="S946" s="1" t="str">
        <f>IF(OR(MONTH(L946)=12, MONTH(L946)&lt;=5), "Dry Season", "Wet Season")</f>
        <v>Dry Season</v>
      </c>
      <c r="T946" s="1">
        <v>1</v>
      </c>
      <c r="U946" s="1">
        <v>0</v>
      </c>
      <c r="V946" s="1">
        <v>0</v>
      </c>
      <c r="W946" s="2">
        <f>IF(ISNUMBER(SEARCH("N/A", X946)), 0, 1)</f>
        <v>1</v>
      </c>
      <c r="X946" s="1" t="s">
        <v>671</v>
      </c>
      <c r="Y946" s="1">
        <v>17.589351099999998</v>
      </c>
      <c r="Z946" s="1">
        <v>120.38924539999999</v>
      </c>
      <c r="AA946" s="11" cm="1">
        <f t="array" ref="AA946">IF(ISBLANK(Y946), 0, VINCentyInvDistance(F946,G946,Y946,Z946))</f>
        <v>1627.5805149572964</v>
      </c>
      <c r="AB946" s="1">
        <v>0</v>
      </c>
      <c r="AC946" s="1">
        <v>6.4</v>
      </c>
      <c r="AD946" s="1">
        <v>4.7</v>
      </c>
      <c r="AE946" s="1">
        <v>25</v>
      </c>
      <c r="AF946" s="1">
        <v>1</v>
      </c>
      <c r="AG946" s="1" t="s">
        <v>672</v>
      </c>
      <c r="AH946" s="1" t="s">
        <v>495</v>
      </c>
      <c r="AI946" s="1" t="str">
        <f>TRIM(MID(SUBSTITUTE($H946,",",REPT(" ",200)),(LEN($H946)-LEN(SUBSTITUTE($H946,",",""))-2)*200+1,200))</f>
        <v>Ilocos Region</v>
      </c>
      <c r="AJ946" s="1" t="s">
        <v>55</v>
      </c>
      <c r="AK946" t="s">
        <v>16514</v>
      </c>
      <c r="AL946" s="2">
        <v>0</v>
      </c>
      <c r="AM946" s="1"/>
    </row>
    <row r="947" spans="1:39" ht="12.75" customHeight="1">
      <c r="A947" s="1"/>
      <c r="B947" s="1" t="s">
        <v>5624</v>
      </c>
      <c r="C947" s="1" t="s">
        <v>9448</v>
      </c>
      <c r="D947" s="3" t="str">
        <f ca="1">IFERROR(__xludf.DUMMYFUNCTION("PROPER(REGEXEXTRACT(B2479, ""(?:https?:\/\/)?(?:www\.)?([a-zA-Z0-9-]+)\.""))"),"Skyscanner")</f>
        <v>Skyscanner</v>
      </c>
      <c r="E947" s="1" t="s">
        <v>5626</v>
      </c>
      <c r="F947" s="1">
        <v>17.574753999999999</v>
      </c>
      <c r="G947" s="1">
        <v>120.390744</v>
      </c>
      <c r="H947" s="1" t="s">
        <v>1025</v>
      </c>
      <c r="I947" s="1" t="s">
        <v>540</v>
      </c>
      <c r="J947" s="1">
        <f>IF(K947="URBAN",1,IF(K947="SUBURBAN",2,IF(K947="RURAL",3,"")))</f>
        <v>3</v>
      </c>
      <c r="K947" s="1" t="s">
        <v>541</v>
      </c>
      <c r="L947" s="18">
        <v>46082</v>
      </c>
      <c r="M947" s="49">
        <v>0.58333333333333337</v>
      </c>
      <c r="N947" s="18">
        <v>46083</v>
      </c>
      <c r="O947" s="56">
        <v>0.5</v>
      </c>
      <c r="P947" s="31" t="str">
        <f>TEXT($L947, "dddd")</f>
        <v>Sunday</v>
      </c>
      <c r="Q947" s="39" t="s">
        <v>111</v>
      </c>
      <c r="R947" s="39">
        <v>2661</v>
      </c>
      <c r="S947" s="1" t="str">
        <f>IF(OR(MONTH(L947)=12, MONTH(L947)&lt;=5), "Dry Season", "Wet Season")</f>
        <v>Dry Season</v>
      </c>
      <c r="T947" s="1">
        <v>1</v>
      </c>
      <c r="U947" s="1">
        <v>0</v>
      </c>
      <c r="V947" s="1">
        <v>0</v>
      </c>
      <c r="W947" s="2">
        <f>IF(ISNUMBER(SEARCH("N/A", X947)), 0, 1)</f>
        <v>0</v>
      </c>
      <c r="X947" s="1" t="s">
        <v>44</v>
      </c>
      <c r="Y947" s="1"/>
      <c r="Z947" s="1"/>
      <c r="AA947" s="11" cm="1">
        <f t="array" ref="AA947">IF(ISBLANK(Y947), 0, VINCentyInvDistance(F947,G947,Y947,Z947))</f>
        <v>0</v>
      </c>
      <c r="AB947" s="1">
        <v>0</v>
      </c>
      <c r="AC947" s="1">
        <v>7.8</v>
      </c>
      <c r="AD947" s="1">
        <v>4.3</v>
      </c>
      <c r="AE947" s="1">
        <v>3</v>
      </c>
      <c r="AF947" s="1">
        <v>1</v>
      </c>
      <c r="AG947" s="1" t="s">
        <v>582</v>
      </c>
      <c r="AH947" s="1" t="s">
        <v>495</v>
      </c>
      <c r="AI947" s="1"/>
      <c r="AJ947" s="1" t="s">
        <v>55</v>
      </c>
      <c r="AK947" t="s">
        <v>16986</v>
      </c>
      <c r="AL947" s="1">
        <v>2</v>
      </c>
      <c r="AM947" s="1" t="s">
        <v>5627</v>
      </c>
    </row>
    <row r="948" spans="1:39" ht="12.75" customHeight="1">
      <c r="A948" s="1"/>
      <c r="B948" s="1" t="s">
        <v>5628</v>
      </c>
      <c r="C948" s="1" t="s">
        <v>9449</v>
      </c>
      <c r="D948" s="3" t="str">
        <f ca="1">IFERROR(__xludf.DUMMYFUNCTION("PROPER(REGEXEXTRACT(B2480, ""(?:https?:\/\/)?(?:www\.)?([a-zA-Z0-9-]+)\.""))"),"Skyscanner")</f>
        <v>Skyscanner</v>
      </c>
      <c r="E948" s="1" t="s">
        <v>809</v>
      </c>
      <c r="F948" s="1">
        <v>17.572949999999999</v>
      </c>
      <c r="G948" s="1">
        <v>120.38890000000001</v>
      </c>
      <c r="H948" s="1" t="s">
        <v>821</v>
      </c>
      <c r="I948" s="1" t="s">
        <v>540</v>
      </c>
      <c r="J948" s="1">
        <f>IF(K948="URBAN",1,IF(K948="SUBURBAN",2,IF(K948="RURAL",3,"")))</f>
        <v>3</v>
      </c>
      <c r="K948" s="1" t="s">
        <v>541</v>
      </c>
      <c r="L948" s="18">
        <v>46082</v>
      </c>
      <c r="M948" s="49">
        <v>0.58333333333333337</v>
      </c>
      <c r="N948" s="18">
        <v>46083</v>
      </c>
      <c r="O948" s="56">
        <v>0.5</v>
      </c>
      <c r="P948" s="31" t="str">
        <f>TEXT($L948, "dddd")</f>
        <v>Sunday</v>
      </c>
      <c r="Q948" s="39" t="s">
        <v>111</v>
      </c>
      <c r="R948" s="39">
        <v>2124</v>
      </c>
      <c r="S948" s="1" t="str">
        <f>IF(OR(MONTH(L948)=12, MONTH(L948)&lt;=5), "Dry Season", "Wet Season")</f>
        <v>Dry Season</v>
      </c>
      <c r="T948" s="1">
        <v>1</v>
      </c>
      <c r="U948" s="1">
        <v>1</v>
      </c>
      <c r="V948" s="1">
        <v>0</v>
      </c>
      <c r="W948" s="2">
        <f>IF(ISNUMBER(SEARCH("N/A", X948)), 0, 1)</f>
        <v>0</v>
      </c>
      <c r="X948" s="1" t="s">
        <v>44</v>
      </c>
      <c r="Y948" s="1"/>
      <c r="Z948" s="1"/>
      <c r="AA948" s="11" cm="1">
        <f t="array" ref="AA948">IF(ISBLANK(Y948), 0, VINCentyInvDistance(F948,G948,Y948,Z948))</f>
        <v>0</v>
      </c>
      <c r="AB948" s="1">
        <v>1</v>
      </c>
      <c r="AC948" s="1">
        <v>7.2</v>
      </c>
      <c r="AD948" s="1">
        <v>4.5</v>
      </c>
      <c r="AE948" s="1">
        <v>94</v>
      </c>
      <c r="AF948" s="1">
        <v>1</v>
      </c>
      <c r="AG948" s="1" t="s">
        <v>582</v>
      </c>
      <c r="AH948" s="1" t="s">
        <v>495</v>
      </c>
      <c r="AI948" s="1"/>
      <c r="AJ948" s="1" t="s">
        <v>55</v>
      </c>
      <c r="AK948" t="s">
        <v>16987</v>
      </c>
      <c r="AL948" s="1">
        <v>2</v>
      </c>
      <c r="AM948" s="1" t="s">
        <v>5630</v>
      </c>
    </row>
    <row r="949" spans="1:39" ht="12.75" customHeight="1">
      <c r="A949" s="1"/>
      <c r="B949" s="1" t="s">
        <v>807</v>
      </c>
      <c r="C949" s="1" t="s">
        <v>9450</v>
      </c>
      <c r="D949" s="3" t="str">
        <f ca="1">IFERROR(__xludf.DUMMYFUNCTION("PROPER(REGEXEXTRACT(B2481, ""(?:https?:\/\/)?(?:www\.)?([a-zA-Z0-9-]+)\.""))"),"Skyscanner")</f>
        <v>Skyscanner</v>
      </c>
      <c r="E949" s="1" t="s">
        <v>1073</v>
      </c>
      <c r="F949" s="1">
        <v>17.583960000000001</v>
      </c>
      <c r="G949" s="1">
        <v>120.37165</v>
      </c>
      <c r="H949" s="1" t="s">
        <v>810</v>
      </c>
      <c r="I949" s="1" t="s">
        <v>540</v>
      </c>
      <c r="J949" s="1">
        <f>IF(K949="URBAN",1,IF(K949="SUBURBAN",2,IF(K949="RURAL",3,"")))</f>
        <v>3</v>
      </c>
      <c r="K949" s="1" t="s">
        <v>541</v>
      </c>
      <c r="L949" s="18">
        <v>46082</v>
      </c>
      <c r="M949" s="49">
        <v>0.58333333333333337</v>
      </c>
      <c r="N949" s="18">
        <v>46083</v>
      </c>
      <c r="O949" s="56">
        <v>0.5</v>
      </c>
      <c r="P949" s="31" t="str">
        <f>TEXT($L949, "dddd")</f>
        <v>Sunday</v>
      </c>
      <c r="Q949" s="39" t="s">
        <v>111</v>
      </c>
      <c r="R949" s="39">
        <v>4783</v>
      </c>
      <c r="S949" s="1" t="str">
        <f>IF(OR(MONTH(L949)=12, MONTH(L949)&lt;=5), "Dry Season", "Wet Season")</f>
        <v>Dry Season</v>
      </c>
      <c r="T949" s="1">
        <v>1</v>
      </c>
      <c r="U949" s="1">
        <v>0</v>
      </c>
      <c r="V949" s="1">
        <v>0</v>
      </c>
      <c r="W949" s="2">
        <f>IF(ISNUMBER(SEARCH("N/A", X949)), 0, 1)</f>
        <v>0</v>
      </c>
      <c r="X949" s="1" t="s">
        <v>44</v>
      </c>
      <c r="Y949" s="1"/>
      <c r="Z949" s="1"/>
      <c r="AA949" s="11" cm="1">
        <f t="array" ref="AA949">IF(ISBLANK(Y949), 0, VINCentyInvDistance(F949,G949,Y949,Z949))</f>
        <v>0</v>
      </c>
      <c r="AB949" s="1">
        <v>0</v>
      </c>
      <c r="AC949" s="1">
        <v>7.4</v>
      </c>
      <c r="AD949" s="1">
        <v>4.5</v>
      </c>
      <c r="AE949" s="1">
        <v>2</v>
      </c>
      <c r="AF949" s="1">
        <v>1</v>
      </c>
      <c r="AG949" s="1" t="s">
        <v>800</v>
      </c>
      <c r="AH949" s="1" t="s">
        <v>495</v>
      </c>
      <c r="AI949" s="1" t="str">
        <f>TRIM(MID(SUBSTITUTE($H949,",",REPT(" ",200)),(LEN($H949)-LEN(SUBSTITUTE($H949,",",""))-2)*200+1,200))</f>
        <v>Ilocos Region</v>
      </c>
      <c r="AJ949" s="1" t="s">
        <v>55</v>
      </c>
      <c r="AK949" t="s">
        <v>16530</v>
      </c>
      <c r="AL949" s="2">
        <v>0</v>
      </c>
      <c r="AM949" s="1" t="s">
        <v>811</v>
      </c>
    </row>
    <row r="950" spans="1:39" ht="12.75" customHeight="1">
      <c r="A950" s="1"/>
      <c r="B950" s="1" t="s">
        <v>1071</v>
      </c>
      <c r="C950" s="1" t="s">
        <v>9451</v>
      </c>
      <c r="D950" s="3" t="str">
        <f ca="1">IFERROR(__xludf.DUMMYFUNCTION("PROPER(REGEXEXTRACT(B2482, ""(?:https?:\/\/)?(?:www\.)?([a-zA-Z0-9-]+)\.""))"),"Skyscanner")</f>
        <v>Skyscanner</v>
      </c>
      <c r="E950" s="1" t="s">
        <v>5633</v>
      </c>
      <c r="F950" s="1">
        <v>17.570533000000001</v>
      </c>
      <c r="G950" s="1">
        <v>120.388806</v>
      </c>
      <c r="H950" s="1" t="s">
        <v>1074</v>
      </c>
      <c r="I950" s="1" t="s">
        <v>540</v>
      </c>
      <c r="J950" s="1">
        <f>IF(K950="URBAN",1,IF(K950="SUBURBAN",2,IF(K950="RURAL",3,"")))</f>
        <v>3</v>
      </c>
      <c r="K950" s="1" t="s">
        <v>541</v>
      </c>
      <c r="L950" s="18">
        <v>46082</v>
      </c>
      <c r="M950" s="49">
        <v>0.58333333333333337</v>
      </c>
      <c r="N950" s="18">
        <v>46083</v>
      </c>
      <c r="O950" s="56">
        <v>0.5</v>
      </c>
      <c r="P950" s="31" t="str">
        <f>TEXT($L950, "dddd")</f>
        <v>Sunday</v>
      </c>
      <c r="Q950" s="39" t="s">
        <v>111</v>
      </c>
      <c r="R950" s="39">
        <v>1497</v>
      </c>
      <c r="S950" s="1" t="str">
        <f>IF(OR(MONTH(L950)=12, MONTH(L950)&lt;=5), "Dry Season", "Wet Season")</f>
        <v>Dry Season</v>
      </c>
      <c r="T950" s="1">
        <v>1</v>
      </c>
      <c r="U950" s="1">
        <v>0</v>
      </c>
      <c r="V950" s="1">
        <v>0</v>
      </c>
      <c r="W950" s="2">
        <f>IF(ISNUMBER(SEARCH("N/A", X950)), 0, 1)</f>
        <v>0</v>
      </c>
      <c r="X950" s="1" t="s">
        <v>44</v>
      </c>
      <c r="Y950" s="1"/>
      <c r="Z950" s="1"/>
      <c r="AA950" s="11" cm="1">
        <f t="array" ref="AA950">IF(ISBLANK(Y950), 0, VINCentyInvDistance(F950,G950,Y950,Z950))</f>
        <v>0</v>
      </c>
      <c r="AB950" s="1">
        <v>0</v>
      </c>
      <c r="AC950" s="1">
        <v>10</v>
      </c>
      <c r="AD950" s="1">
        <v>4.4000000000000004</v>
      </c>
      <c r="AE950" s="1">
        <v>100</v>
      </c>
      <c r="AF950" s="1">
        <v>1</v>
      </c>
      <c r="AG950" s="1" t="s">
        <v>582</v>
      </c>
      <c r="AH950" s="1" t="s">
        <v>495</v>
      </c>
      <c r="AI950" s="1"/>
      <c r="AJ950" s="1" t="s">
        <v>55</v>
      </c>
      <c r="AK950" t="s">
        <v>17310</v>
      </c>
      <c r="AL950" s="1">
        <v>4</v>
      </c>
      <c r="AM950" s="1" t="s">
        <v>1075</v>
      </c>
    </row>
    <row r="951" spans="1:39" ht="12.75" customHeight="1">
      <c r="A951" s="1"/>
      <c r="B951" s="1" t="s">
        <v>5634</v>
      </c>
      <c r="C951" s="1" t="s">
        <v>9452</v>
      </c>
      <c r="D951" s="3" t="str">
        <f ca="1">IFERROR(__xludf.DUMMYFUNCTION("PROPER(REGEXEXTRACT(B2483, ""(?:https?:\/\/)?(?:www\.)?([a-zA-Z0-9-]+)\.""))"),"Skyscanner")</f>
        <v>Skyscanner</v>
      </c>
      <c r="E951" s="1" t="s">
        <v>5636</v>
      </c>
      <c r="F951" s="1">
        <v>17.573744000000001</v>
      </c>
      <c r="G951" s="1">
        <v>120.39259</v>
      </c>
      <c r="H951" s="1" t="s">
        <v>5637</v>
      </c>
      <c r="I951" s="1" t="s">
        <v>540</v>
      </c>
      <c r="J951" s="1">
        <f>IF(K951="URBAN",1,IF(K951="SUBURBAN",2,IF(K951="RURAL",3,"")))</f>
        <v>3</v>
      </c>
      <c r="K951" s="1" t="s">
        <v>541</v>
      </c>
      <c r="L951" s="18">
        <v>46082</v>
      </c>
      <c r="M951" s="49">
        <v>0.58333333333333337</v>
      </c>
      <c r="N951" s="18">
        <v>46083</v>
      </c>
      <c r="O951" s="56">
        <v>0.5</v>
      </c>
      <c r="P951" s="31" t="str">
        <f>TEXT($L951, "dddd")</f>
        <v>Sunday</v>
      </c>
      <c r="Q951" s="39" t="s">
        <v>111</v>
      </c>
      <c r="R951" s="39">
        <v>1127</v>
      </c>
      <c r="S951" s="1" t="str">
        <f>IF(OR(MONTH(L951)=12, MONTH(L951)&lt;=5), "Dry Season", "Wet Season")</f>
        <v>Dry Season</v>
      </c>
      <c r="T951" s="1">
        <v>1</v>
      </c>
      <c r="U951" s="1">
        <v>1</v>
      </c>
      <c r="V951" s="1">
        <v>0</v>
      </c>
      <c r="W951" s="2">
        <f>IF(ISNUMBER(SEARCH("N/A", X951)), 0, 1)</f>
        <v>0</v>
      </c>
      <c r="X951" s="1" t="s">
        <v>44</v>
      </c>
      <c r="Y951" s="1"/>
      <c r="Z951" s="1"/>
      <c r="AA951" s="11" cm="1">
        <f t="array" ref="AA951">IF(ISBLANK(Y951), 0, VINCentyInvDistance(F951,G951,Y951,Z951))</f>
        <v>0</v>
      </c>
      <c r="AB951" s="1">
        <v>0</v>
      </c>
      <c r="AC951" s="1">
        <v>9</v>
      </c>
      <c r="AD951" s="1">
        <v>3.8</v>
      </c>
      <c r="AE951" s="1">
        <v>50</v>
      </c>
      <c r="AF951" s="1">
        <v>1</v>
      </c>
      <c r="AG951" s="1" t="s">
        <v>582</v>
      </c>
      <c r="AH951" s="1" t="s">
        <v>495</v>
      </c>
      <c r="AI951" s="1" t="str">
        <f>TRIM(MID(SUBSTITUTE($H951,",",REPT(" ",200)),(LEN($H951)-LEN(SUBSTITUTE($H951,",",""))-2)*200+1,200))</f>
        <v>Ilocos Region</v>
      </c>
      <c r="AJ951" s="1" t="s">
        <v>55</v>
      </c>
      <c r="AK951" t="s">
        <v>17311</v>
      </c>
      <c r="AL951" s="2">
        <v>0</v>
      </c>
      <c r="AM951" s="1" t="s">
        <v>5638</v>
      </c>
    </row>
    <row r="952" spans="1:39" ht="12.75" customHeight="1">
      <c r="A952" s="1"/>
      <c r="B952" s="1" t="s">
        <v>5639</v>
      </c>
      <c r="C952" s="1" t="s">
        <v>9453</v>
      </c>
      <c r="D952" s="3" t="str">
        <f ca="1">IFERROR(__xludf.DUMMYFUNCTION("PROPER(REGEXEXTRACT(B2484, ""(?:https?:\/\/)?(?:www\.)?([a-zA-Z0-9-]+)\.""))"),"Skyscanner")</f>
        <v>Skyscanner</v>
      </c>
      <c r="E952" s="1" t="s">
        <v>5641</v>
      </c>
      <c r="F952" s="1">
        <v>17.569863000000002</v>
      </c>
      <c r="G952" s="1">
        <v>120.39814</v>
      </c>
      <c r="H952" s="1" t="s">
        <v>5642</v>
      </c>
      <c r="I952" s="1" t="s">
        <v>540</v>
      </c>
      <c r="J952" s="1">
        <f>IF(K952="URBAN",1,IF(K952="SUBURBAN",2,IF(K952="RURAL",3,"")))</f>
        <v>3</v>
      </c>
      <c r="K952" s="1" t="s">
        <v>541</v>
      </c>
      <c r="L952" s="18">
        <v>46082</v>
      </c>
      <c r="M952" s="49">
        <v>0.54166666666666663</v>
      </c>
      <c r="N952" s="18">
        <v>46083</v>
      </c>
      <c r="O952" s="56">
        <v>0.45833333333333331</v>
      </c>
      <c r="P952" s="31" t="str">
        <f>TEXT($L952, "dddd")</f>
        <v>Sunday</v>
      </c>
      <c r="Q952" s="39" t="s">
        <v>111</v>
      </c>
      <c r="R952" s="39">
        <v>4126</v>
      </c>
      <c r="S952" s="1" t="str">
        <f>IF(OR(MONTH(L952)=12, MONTH(L952)&lt;=5), "Dry Season", "Wet Season")</f>
        <v>Dry Season</v>
      </c>
      <c r="T952" s="1">
        <v>1</v>
      </c>
      <c r="U952" s="1">
        <v>0</v>
      </c>
      <c r="V952" s="1">
        <v>0</v>
      </c>
      <c r="W952" s="2">
        <f>IF(ISNUMBER(SEARCH("N/A", X952)), 0, 1)</f>
        <v>0</v>
      </c>
      <c r="X952" s="1" t="s">
        <v>44</v>
      </c>
      <c r="Y952" s="1"/>
      <c r="Z952" s="1"/>
      <c r="AA952" s="11" cm="1">
        <f t="array" ref="AA952">IF(ISBLANK(Y952), 0, VINCentyInvDistance(F952,G952,Y952,Z952))</f>
        <v>0</v>
      </c>
      <c r="AB952" s="1">
        <v>1</v>
      </c>
      <c r="AC952" s="1">
        <v>7</v>
      </c>
      <c r="AD952" s="1">
        <v>4.4000000000000004</v>
      </c>
      <c r="AE952" s="1">
        <v>9</v>
      </c>
      <c r="AF952" s="1">
        <v>1</v>
      </c>
      <c r="AG952" s="1" t="s">
        <v>582</v>
      </c>
      <c r="AH952" s="1" t="s">
        <v>495</v>
      </c>
      <c r="AI952" s="1" t="str">
        <f>TRIM(MID(SUBSTITUTE($H952,",",REPT(" ",200)),(LEN($H952)-LEN(SUBSTITUTE($H952,",",""))-2)*200+1,200))</f>
        <v>Ilocos Region</v>
      </c>
      <c r="AJ952" s="1" t="s">
        <v>55</v>
      </c>
      <c r="AK952" t="s">
        <v>16990</v>
      </c>
      <c r="AL952" s="2">
        <v>0</v>
      </c>
      <c r="AM952" s="1" t="s">
        <v>5643</v>
      </c>
    </row>
    <row r="953" spans="1:39" ht="12.75" customHeight="1">
      <c r="A953" s="1"/>
      <c r="B953" s="1" t="s">
        <v>5644</v>
      </c>
      <c r="C953" s="1" t="s">
        <v>9454</v>
      </c>
      <c r="D953" s="3" t="str">
        <f ca="1">IFERROR(__xludf.DUMMYFUNCTION("PROPER(REGEXEXTRACT(B2485, ""(?:https?:\/\/)?(?:www\.)?([a-zA-Z0-9-]+)\.""))"),"Skyscanner")</f>
        <v>Skyscanner</v>
      </c>
      <c r="E953" s="1" t="s">
        <v>9455</v>
      </c>
      <c r="F953" s="1">
        <v>17.572116000000001</v>
      </c>
      <c r="G953" s="1">
        <v>120.39036299999999</v>
      </c>
      <c r="H953" s="1" t="s">
        <v>1025</v>
      </c>
      <c r="I953" s="1" t="s">
        <v>540</v>
      </c>
      <c r="J953" s="1">
        <f>IF(K953="URBAN",1,IF(K953="SUBURBAN",2,IF(K953="RURAL",3,"")))</f>
        <v>3</v>
      </c>
      <c r="K953" s="1" t="s">
        <v>541</v>
      </c>
      <c r="L953" s="18">
        <v>46082</v>
      </c>
      <c r="M953" s="49">
        <v>0.58333333333333337</v>
      </c>
      <c r="N953" s="18">
        <v>46083</v>
      </c>
      <c r="O953" s="56">
        <v>0.5</v>
      </c>
      <c r="P953" s="31" t="str">
        <f>TEXT($L953, "dddd")</f>
        <v>Sunday</v>
      </c>
      <c r="Q953" s="39" t="s">
        <v>111</v>
      </c>
      <c r="R953" s="39">
        <v>3212</v>
      </c>
      <c r="S953" s="1" t="str">
        <f>IF(OR(MONTH(L953)=12, MONTH(L953)&lt;=5), "Dry Season", "Wet Season")</f>
        <v>Dry Season</v>
      </c>
      <c r="T953" s="1">
        <v>1</v>
      </c>
      <c r="U953" s="1">
        <v>0</v>
      </c>
      <c r="V953" s="1">
        <v>1</v>
      </c>
      <c r="W953" s="2">
        <f>IF(ISNUMBER(SEARCH("N/A", X953)), 0, 1)</f>
        <v>0</v>
      </c>
      <c r="X953" s="1" t="s">
        <v>44</v>
      </c>
      <c r="Y953" s="1"/>
      <c r="Z953" s="1"/>
      <c r="AA953" s="11" cm="1">
        <f t="array" ref="AA953">IF(ISBLANK(Y953), 0, VINCentyInvDistance(F953,G953,Y953,Z953))</f>
        <v>0</v>
      </c>
      <c r="AB953" s="1">
        <v>0</v>
      </c>
      <c r="AC953" s="1">
        <v>9</v>
      </c>
      <c r="AD953" s="1">
        <v>4.4000000000000004</v>
      </c>
      <c r="AE953" s="1">
        <v>83</v>
      </c>
      <c r="AF953" s="1">
        <v>1</v>
      </c>
      <c r="AG953" s="1" t="s">
        <v>582</v>
      </c>
      <c r="AH953" s="1" t="s">
        <v>495</v>
      </c>
      <c r="AI953" s="1"/>
      <c r="AJ953" s="1" t="s">
        <v>55</v>
      </c>
      <c r="AK953" t="s">
        <v>16991</v>
      </c>
      <c r="AL953" s="1">
        <v>3</v>
      </c>
      <c r="AM953" s="1" t="s">
        <v>5647</v>
      </c>
    </row>
    <row r="954" spans="1:39" ht="12.75" customHeight="1">
      <c r="A954" s="1"/>
      <c r="B954" s="1" t="s">
        <v>5648</v>
      </c>
      <c r="C954" s="1" t="s">
        <v>9456</v>
      </c>
      <c r="D954" s="3" t="str">
        <f ca="1">IFERROR(__xludf.DUMMYFUNCTION("PROPER(REGEXEXTRACT(B2486, ""(?:https?:\/\/)?(?:www\.)?([a-zA-Z0-9-]+)\.""))"),"Skyscanner")</f>
        <v>Skyscanner</v>
      </c>
      <c r="E954" s="1" t="s">
        <v>5650</v>
      </c>
      <c r="F954" s="1">
        <v>17.573554000000001</v>
      </c>
      <c r="G954" s="1">
        <v>120.389762</v>
      </c>
      <c r="H954" s="1" t="s">
        <v>5651</v>
      </c>
      <c r="I954" s="1" t="s">
        <v>540</v>
      </c>
      <c r="J954" s="1">
        <f>IF(K954="URBAN",1,IF(K954="SUBURBAN",2,IF(K954="RURAL",3,"")))</f>
        <v>3</v>
      </c>
      <c r="K954" s="1" t="s">
        <v>541</v>
      </c>
      <c r="L954" s="18">
        <v>46082</v>
      </c>
      <c r="M954" s="49">
        <v>0.58333333333333337</v>
      </c>
      <c r="N954" s="18">
        <v>46083</v>
      </c>
      <c r="O954" s="56">
        <v>0.5</v>
      </c>
      <c r="P954" s="31" t="str">
        <f>TEXT($L954, "dddd")</f>
        <v>Sunday</v>
      </c>
      <c r="Q954" s="39" t="s">
        <v>111</v>
      </c>
      <c r="R954" s="39">
        <v>766</v>
      </c>
      <c r="S954" s="1" t="str">
        <f>IF(OR(MONTH(L954)=12, MONTH(L954)&lt;=5), "Dry Season", "Wet Season")</f>
        <v>Dry Season</v>
      </c>
      <c r="T954" s="1">
        <v>1</v>
      </c>
      <c r="U954" s="1">
        <v>0</v>
      </c>
      <c r="V954" s="1">
        <v>0</v>
      </c>
      <c r="W954" s="2">
        <f>IF(ISNUMBER(SEARCH("N/A", X954)), 0, 1)</f>
        <v>0</v>
      </c>
      <c r="X954" s="1" t="s">
        <v>44</v>
      </c>
      <c r="Y954" s="1"/>
      <c r="Z954" s="1"/>
      <c r="AA954" s="11" cm="1">
        <f t="array" ref="AA954">IF(ISBLANK(Y954), 0, VINCentyInvDistance(F954,G954,Y954,Z954))</f>
        <v>0</v>
      </c>
      <c r="AB954" s="1">
        <v>1</v>
      </c>
      <c r="AC954" s="1">
        <v>8.4</v>
      </c>
      <c r="AD954" s="1">
        <v>3.6</v>
      </c>
      <c r="AE954" s="1">
        <v>219</v>
      </c>
      <c r="AF954" s="1">
        <v>1</v>
      </c>
      <c r="AG954" s="1" t="s">
        <v>582</v>
      </c>
      <c r="AH954" s="1" t="s">
        <v>495</v>
      </c>
      <c r="AI954" s="1"/>
      <c r="AJ954" s="1" t="s">
        <v>55</v>
      </c>
      <c r="AK954" t="s">
        <v>16992</v>
      </c>
      <c r="AL954" s="1">
        <v>3</v>
      </c>
      <c r="AM954" s="1" t="s">
        <v>5652</v>
      </c>
    </row>
    <row r="955" spans="1:39" ht="12.75" customHeight="1">
      <c r="A955" s="1"/>
      <c r="B955" s="1" t="s">
        <v>5653</v>
      </c>
      <c r="C955" s="1" t="s">
        <v>9457</v>
      </c>
      <c r="D955" s="3" t="str">
        <f ca="1">IFERROR(__xludf.DUMMYFUNCTION("PROPER(REGEXEXTRACT(B2487, ""(?:https?:\/\/)?(?:www\.)?([a-zA-Z0-9-]+)\.""))"),"Skyscanner")</f>
        <v>Skyscanner</v>
      </c>
      <c r="E955" s="1" t="s">
        <v>5655</v>
      </c>
      <c r="F955" s="1">
        <v>17.569772</v>
      </c>
      <c r="G955" s="1">
        <v>120.38334</v>
      </c>
      <c r="H955" s="1" t="s">
        <v>5591</v>
      </c>
      <c r="I955" s="1" t="s">
        <v>540</v>
      </c>
      <c r="J955" s="1">
        <f>IF(K955="URBAN",1,IF(K955="SUBURBAN",2,IF(K955="RURAL",3,"")))</f>
        <v>3</v>
      </c>
      <c r="K955" s="1" t="s">
        <v>541</v>
      </c>
      <c r="L955" s="18">
        <v>46082</v>
      </c>
      <c r="M955" s="49">
        <v>0.58333333333333337</v>
      </c>
      <c r="N955" s="18">
        <v>46083</v>
      </c>
      <c r="O955" s="56">
        <v>0.5</v>
      </c>
      <c r="P955" s="31" t="str">
        <f>TEXT($L955, "dddd")</f>
        <v>Sunday</v>
      </c>
      <c r="Q955" s="39" t="s">
        <v>111</v>
      </c>
      <c r="R955" s="39">
        <v>1642</v>
      </c>
      <c r="S955" s="1" t="str">
        <f>IF(OR(MONTH(L955)=12, MONTH(L955)&lt;=5), "Dry Season", "Wet Season")</f>
        <v>Dry Season</v>
      </c>
      <c r="T955" s="1">
        <v>1</v>
      </c>
      <c r="U955" s="1">
        <v>1</v>
      </c>
      <c r="V955" s="1">
        <v>0</v>
      </c>
      <c r="W955" s="2">
        <f>IF(ISNUMBER(SEARCH("N/A", X955)), 0, 1)</f>
        <v>1</v>
      </c>
      <c r="X955" s="1" t="s">
        <v>671</v>
      </c>
      <c r="Y955" s="1">
        <v>17.589351099999998</v>
      </c>
      <c r="Z955" s="1">
        <v>120.38924539999999</v>
      </c>
      <c r="AA955" s="11" cm="1">
        <f t="array" ref="AA955">IF(ISBLANK(Y955), 0, VINCentyInvDistance(F955,G955,Y955,Z955))</f>
        <v>2255.7831164357044</v>
      </c>
      <c r="AB955" s="1">
        <v>0</v>
      </c>
      <c r="AC955" s="1">
        <v>7.4</v>
      </c>
      <c r="AD955" s="1">
        <v>4.0999999999999996</v>
      </c>
      <c r="AE955" s="1">
        <v>30</v>
      </c>
      <c r="AF955" s="1">
        <v>1</v>
      </c>
      <c r="AG955" s="1" t="s">
        <v>672</v>
      </c>
      <c r="AH955" s="1" t="s">
        <v>495</v>
      </c>
      <c r="AI955" s="1" t="str">
        <f>TRIM(MID(SUBSTITUTE($H955,",",REPT(" ",200)),(LEN($H955)-LEN(SUBSTITUTE($H955,",",""))-2)*200+1,200))</f>
        <v>Ilocos Region</v>
      </c>
      <c r="AJ955" s="1" t="s">
        <v>55</v>
      </c>
      <c r="AK955" t="s">
        <v>5621</v>
      </c>
      <c r="AL955" s="2">
        <v>0</v>
      </c>
      <c r="AM955" s="1"/>
    </row>
    <row r="956" spans="1:39" ht="12.75" customHeight="1">
      <c r="A956" s="1"/>
      <c r="B956" s="1" t="s">
        <v>5656</v>
      </c>
      <c r="C956" s="1" t="s">
        <v>9458</v>
      </c>
      <c r="D956" s="3" t="str">
        <f ca="1">IFERROR(__xludf.DUMMYFUNCTION("PROPER(REGEXEXTRACT(B2488, ""(?:https?:\/\/)?(?:www\.)?([a-zA-Z0-9-]+)\.""))"),"Skyscanner")</f>
        <v>Skyscanner</v>
      </c>
      <c r="E956" s="1" t="s">
        <v>9459</v>
      </c>
      <c r="F956" s="1">
        <v>17.569849999999999</v>
      </c>
      <c r="G956" s="1">
        <v>120.3835</v>
      </c>
      <c r="H956" s="1" t="s">
        <v>5591</v>
      </c>
      <c r="I956" s="1" t="s">
        <v>540</v>
      </c>
      <c r="J956" s="1">
        <f>IF(K956="URBAN",1,IF(K956="SUBURBAN",2,IF(K956="RURAL",3,"")))</f>
        <v>3</v>
      </c>
      <c r="K956" s="1" t="s">
        <v>541</v>
      </c>
      <c r="L956" s="18">
        <v>46082</v>
      </c>
      <c r="M956" s="49">
        <v>0.58333333333333337</v>
      </c>
      <c r="N956" s="18">
        <v>46083</v>
      </c>
      <c r="O956" s="56">
        <v>0.5</v>
      </c>
      <c r="P956" s="31" t="str">
        <f>TEXT($L956, "dddd")</f>
        <v>Sunday</v>
      </c>
      <c r="Q956" s="39" t="s">
        <v>111</v>
      </c>
      <c r="R956" s="39">
        <v>1495</v>
      </c>
      <c r="S956" s="1" t="str">
        <f>IF(OR(MONTH(L956)=12, MONTH(L956)&lt;=5), "Dry Season", "Wet Season")</f>
        <v>Dry Season</v>
      </c>
      <c r="T956" s="1">
        <v>1</v>
      </c>
      <c r="U956" s="1">
        <v>0</v>
      </c>
      <c r="V956" s="1">
        <v>0</v>
      </c>
      <c r="W956" s="2">
        <f>IF(ISNUMBER(SEARCH("N/A", X956)), 0, 1)</f>
        <v>0</v>
      </c>
      <c r="X956" s="1" t="s">
        <v>44</v>
      </c>
      <c r="Y956" s="1"/>
      <c r="Z956" s="1"/>
      <c r="AA956" s="11" cm="1">
        <f t="array" ref="AA956">IF(ISBLANK(Y956), 0, VINCentyInvDistance(F956,G956,Y956,Z956))</f>
        <v>0</v>
      </c>
      <c r="AB956" s="1">
        <v>0</v>
      </c>
      <c r="AC956" s="1">
        <v>7.4</v>
      </c>
      <c r="AD956" s="1">
        <v>4.0999999999999996</v>
      </c>
      <c r="AE956" s="1">
        <v>3</v>
      </c>
      <c r="AF956" s="1">
        <v>1</v>
      </c>
      <c r="AG956" s="1" t="s">
        <v>582</v>
      </c>
      <c r="AH956" s="1" t="s">
        <v>495</v>
      </c>
      <c r="AI956" s="1"/>
      <c r="AJ956" s="1" t="s">
        <v>55</v>
      </c>
      <c r="AK956" t="s">
        <v>5658</v>
      </c>
      <c r="AL956" s="1">
        <v>2</v>
      </c>
      <c r="AM956" s="1" t="s">
        <v>5659</v>
      </c>
    </row>
    <row r="957" spans="1:39" ht="12.75" customHeight="1">
      <c r="A957" s="1"/>
      <c r="B957" s="1" t="s">
        <v>5660</v>
      </c>
      <c r="C957" s="1" t="s">
        <v>5661</v>
      </c>
      <c r="D957" s="3" t="str">
        <f ca="1">IFERROR(__xludf.DUMMYFUNCTION("PROPER(REGEXEXTRACT(B2489, ""(?:https?:\/\/)?(?:www\.)?([a-zA-Z0-9-]+)\.""))"),"Google")</f>
        <v>Google</v>
      </c>
      <c r="E957" s="1" t="s">
        <v>5662</v>
      </c>
      <c r="F957" s="1">
        <v>12.134244000000001</v>
      </c>
      <c r="G957" s="1">
        <v>119.93417700000001</v>
      </c>
      <c r="H957" s="1" t="s">
        <v>5663</v>
      </c>
      <c r="I957" s="1" t="s">
        <v>540</v>
      </c>
      <c r="J957" s="1">
        <f>IF(K957="URBAN",1,IF(K957="SUBURBAN",2,IF(K957="RURAL",3,"")))</f>
        <v>3</v>
      </c>
      <c r="K957" s="1" t="s">
        <v>541</v>
      </c>
      <c r="L957" s="18">
        <v>46082</v>
      </c>
      <c r="M957" s="49">
        <v>0.625</v>
      </c>
      <c r="N957" s="18">
        <v>46083</v>
      </c>
      <c r="O957" s="56">
        <v>0.5</v>
      </c>
      <c r="P957" s="31" t="str">
        <f>TEXT($L957, "dddd")</f>
        <v>Sunday</v>
      </c>
      <c r="Q957" s="39" t="s">
        <v>111</v>
      </c>
      <c r="R957" s="39">
        <v>3476</v>
      </c>
      <c r="S957" s="1" t="str">
        <f>IF(OR(MONTH(L957)=12, MONTH(L957)&lt;=5), "Dry Season", "Wet Season")</f>
        <v>Dry Season</v>
      </c>
      <c r="T957" s="1">
        <v>1</v>
      </c>
      <c r="U957" s="1">
        <v>0</v>
      </c>
      <c r="V957" s="1">
        <v>0</v>
      </c>
      <c r="W957" s="2">
        <f>IF(ISNUMBER(SEARCH("N/A", X957)), 0, 1)</f>
        <v>0</v>
      </c>
      <c r="X957" s="1" t="s">
        <v>44</v>
      </c>
      <c r="Y957" s="1"/>
      <c r="Z957" s="1"/>
      <c r="AA957" s="11" cm="1">
        <f t="array" ref="AA957">IF(ISBLANK(Y957), 0, VINCentyInvDistance(F957,G957,Y957,Z957))</f>
        <v>0</v>
      </c>
      <c r="AB957" s="1">
        <v>0</v>
      </c>
      <c r="AC957" s="1">
        <v>8.6</v>
      </c>
      <c r="AD957" s="1">
        <v>0</v>
      </c>
      <c r="AE957" s="1">
        <v>170</v>
      </c>
      <c r="AF957" s="1">
        <v>1</v>
      </c>
      <c r="AG957" s="1" t="s">
        <v>3136</v>
      </c>
      <c r="AH957" s="1" t="s">
        <v>1597</v>
      </c>
      <c r="AI957" s="1" t="str">
        <f>TRIM(MID(SUBSTITUTE($H957,",",REPT(" ",200)),(LEN($H957)-LEN(SUBSTITUTE($H957,",",""))-2)*200+1,200))</f>
        <v>Mimaropa</v>
      </c>
      <c r="AJ957" s="1" t="s">
        <v>55</v>
      </c>
      <c r="AL957" s="2">
        <v>0</v>
      </c>
      <c r="AM957" s="1" t="s">
        <v>5664</v>
      </c>
    </row>
    <row r="958" spans="1:39" ht="12.75" customHeight="1">
      <c r="A958" s="1"/>
      <c r="B958" s="1" t="s">
        <v>5665</v>
      </c>
      <c r="C958" s="1" t="s">
        <v>9460</v>
      </c>
      <c r="D958" s="3" t="str">
        <f ca="1">IFERROR(__xludf.DUMMYFUNCTION("PROPER(REGEXEXTRACT(B2490, ""(?:https?:\/\/)?(?:www\.)?([a-zA-Z0-9-]+)\.""))"),"Skyscanner")</f>
        <v>Skyscanner</v>
      </c>
      <c r="E958" s="1" t="s">
        <v>776</v>
      </c>
      <c r="F958" s="1">
        <v>17.568362</v>
      </c>
      <c r="G958" s="1">
        <v>120.386912</v>
      </c>
      <c r="H958" s="1" t="s">
        <v>5667</v>
      </c>
      <c r="I958" s="1" t="s">
        <v>540</v>
      </c>
      <c r="J958" s="1">
        <f>IF(K958="URBAN",1,IF(K958="SUBURBAN",2,IF(K958="RURAL",3,"")))</f>
        <v>3</v>
      </c>
      <c r="K958" s="1" t="s">
        <v>541</v>
      </c>
      <c r="L958" s="18">
        <v>46082</v>
      </c>
      <c r="M958" s="49">
        <v>0.58333333333333337</v>
      </c>
      <c r="N958" s="18">
        <v>46083</v>
      </c>
      <c r="O958" s="56">
        <v>0.5</v>
      </c>
      <c r="P958" s="31" t="str">
        <f>TEXT($L958, "dddd")</f>
        <v>Sunday</v>
      </c>
      <c r="Q958" s="39" t="s">
        <v>111</v>
      </c>
      <c r="R958" s="39">
        <v>2243</v>
      </c>
      <c r="S958" s="1" t="str">
        <f>IF(OR(MONTH(L958)=12, MONTH(L958)&lt;=5), "Dry Season", "Wet Season")</f>
        <v>Dry Season</v>
      </c>
      <c r="T958" s="1">
        <v>1</v>
      </c>
      <c r="U958" s="1">
        <v>0</v>
      </c>
      <c r="V958" s="1">
        <v>1</v>
      </c>
      <c r="W958" s="2">
        <f>IF(ISNUMBER(SEARCH("N/A", X958)), 0, 1)</f>
        <v>0</v>
      </c>
      <c r="X958" s="1" t="s">
        <v>44</v>
      </c>
      <c r="Y958" s="1"/>
      <c r="Z958" s="1"/>
      <c r="AA958" s="11" cm="1">
        <f t="array" ref="AA958">IF(ISBLANK(Y958), 0, VINCentyInvDistance(F958,G958,Y958,Z958))</f>
        <v>0</v>
      </c>
      <c r="AB958" s="1">
        <v>1</v>
      </c>
      <c r="AC958" s="1">
        <v>9.8000000000000007</v>
      </c>
      <c r="AD958" s="1">
        <v>3.8</v>
      </c>
      <c r="AE958" s="1">
        <v>130</v>
      </c>
      <c r="AF958" s="1">
        <v>1</v>
      </c>
      <c r="AG958" s="1" t="s">
        <v>582</v>
      </c>
      <c r="AH958" s="1" t="s">
        <v>495</v>
      </c>
      <c r="AI958" s="1"/>
      <c r="AJ958" s="1" t="s">
        <v>55</v>
      </c>
      <c r="AK958" t="s">
        <v>16993</v>
      </c>
      <c r="AL958" s="1">
        <v>3</v>
      </c>
      <c r="AM958" s="1" t="s">
        <v>5669</v>
      </c>
    </row>
    <row r="959" spans="1:39" ht="12.75" customHeight="1">
      <c r="A959" s="1"/>
      <c r="B959" s="1" t="s">
        <v>763</v>
      </c>
      <c r="C959" s="1" t="s">
        <v>9461</v>
      </c>
      <c r="D959" s="3" t="str">
        <f ca="1">IFERROR(__xludf.DUMMYFUNCTION("PROPER(REGEXEXTRACT(B2491, ""(?:https?:\/\/)?(?:www\.)?([a-zA-Z0-9-]+)\.""))"),"Skyscanner")</f>
        <v>Skyscanner</v>
      </c>
      <c r="E959" s="1" t="s">
        <v>5671</v>
      </c>
      <c r="F959" s="1">
        <v>17.573931999999999</v>
      </c>
      <c r="G959" s="1">
        <v>120.389342</v>
      </c>
      <c r="H959" s="1" t="s">
        <v>766</v>
      </c>
      <c r="I959" s="1" t="s">
        <v>540</v>
      </c>
      <c r="J959" s="1">
        <f>IF(K959="URBAN",1,IF(K959="SUBURBAN",2,IF(K959="RURAL",3,"")))</f>
        <v>3</v>
      </c>
      <c r="K959" s="1" t="s">
        <v>541</v>
      </c>
      <c r="L959" s="18">
        <v>46082</v>
      </c>
      <c r="M959" s="49">
        <v>0.58333333333333337</v>
      </c>
      <c r="N959" s="18">
        <v>46083</v>
      </c>
      <c r="O959" s="56">
        <v>0.5</v>
      </c>
      <c r="P959" s="31" t="str">
        <f>TEXT($L959, "dddd")</f>
        <v>Sunday</v>
      </c>
      <c r="Q959" s="39" t="s">
        <v>111</v>
      </c>
      <c r="R959" s="39">
        <v>2805</v>
      </c>
      <c r="S959" s="1" t="str">
        <f>IF(OR(MONTH(L959)=12, MONTH(L959)&lt;=5), "Dry Season", "Wet Season")</f>
        <v>Dry Season</v>
      </c>
      <c r="T959" s="1">
        <v>1</v>
      </c>
      <c r="U959" s="1">
        <v>1</v>
      </c>
      <c r="V959" s="1">
        <v>0</v>
      </c>
      <c r="W959" s="2">
        <f>IF(ISNUMBER(SEARCH("N/A", X959)), 0, 1)</f>
        <v>0</v>
      </c>
      <c r="X959" s="1" t="s">
        <v>44</v>
      </c>
      <c r="Y959" s="1"/>
      <c r="Z959" s="1"/>
      <c r="AA959" s="11" cm="1">
        <f t="array" ref="AA959">IF(ISBLANK(Y959), 0, VINCentyInvDistance(F959,G959,Y959,Z959))</f>
        <v>0</v>
      </c>
      <c r="AB959" s="1">
        <v>1</v>
      </c>
      <c r="AC959" s="1">
        <v>8.1999999999999993</v>
      </c>
      <c r="AD959" s="1">
        <v>4.3</v>
      </c>
      <c r="AE959" s="1">
        <v>247</v>
      </c>
      <c r="AF959" s="1">
        <v>1</v>
      </c>
      <c r="AG959" s="1" t="s">
        <v>582</v>
      </c>
      <c r="AH959" s="1" t="s">
        <v>495</v>
      </c>
      <c r="AI959" s="1"/>
      <c r="AJ959" s="1" t="s">
        <v>55</v>
      </c>
      <c r="AK959" t="s">
        <v>767</v>
      </c>
      <c r="AL959" s="1">
        <v>3</v>
      </c>
      <c r="AM959" s="1" t="s">
        <v>768</v>
      </c>
    </row>
    <row r="960" spans="1:39" ht="12.75" customHeight="1">
      <c r="A960" s="1"/>
      <c r="B960" s="1" t="s">
        <v>5672</v>
      </c>
      <c r="C960" s="1" t="s">
        <v>9462</v>
      </c>
      <c r="D960" s="3" t="str">
        <f ca="1">IFERROR(__xludf.DUMMYFUNCTION("PROPER(REGEXEXTRACT(B2492, ""(?:https?:\/\/)?(?:www\.)?([a-zA-Z0-9-]+)\.""))"),"Skyscanner")</f>
        <v>Skyscanner</v>
      </c>
      <c r="E960" s="1" t="s">
        <v>5674</v>
      </c>
      <c r="F960" s="1">
        <v>14.275544999999999</v>
      </c>
      <c r="G960" s="1">
        <v>121.45646000000001</v>
      </c>
      <c r="H960" s="1" t="s">
        <v>5675</v>
      </c>
      <c r="I960" s="1" t="s">
        <v>540</v>
      </c>
      <c r="J960" s="1">
        <f>IF(K960="URBAN",1,IF(K960="SUBURBAN",2,IF(K960="RURAL",3,"")))</f>
        <v>3</v>
      </c>
      <c r="K960" s="1" t="s">
        <v>541</v>
      </c>
      <c r="L960" s="18">
        <v>46082</v>
      </c>
      <c r="M960" s="49">
        <v>0.58333333333333337</v>
      </c>
      <c r="N960" s="18">
        <v>46083</v>
      </c>
      <c r="O960" s="56">
        <v>0.5</v>
      </c>
      <c r="P960" s="31" t="str">
        <f>TEXT($L960, "dddd")</f>
        <v>Sunday</v>
      </c>
      <c r="Q960" s="39" t="s">
        <v>111</v>
      </c>
      <c r="R960" s="39">
        <v>1709</v>
      </c>
      <c r="S960" s="1" t="str">
        <f>IF(OR(MONTH(L960)=12, MONTH(L960)&lt;=5), "Dry Season", "Wet Season")</f>
        <v>Dry Season</v>
      </c>
      <c r="T960" s="1">
        <v>1</v>
      </c>
      <c r="U960" s="1">
        <v>0</v>
      </c>
      <c r="V960" s="1">
        <v>0</v>
      </c>
      <c r="W960" s="2">
        <f>IF(ISNUMBER(SEARCH("N/A", X960)), 0, 1)</f>
        <v>0</v>
      </c>
      <c r="X960" s="1" t="s">
        <v>44</v>
      </c>
      <c r="Y960" s="1"/>
      <c r="Z960" s="1"/>
      <c r="AA960" s="11" cm="1">
        <f t="array" ref="AA960">IF(ISBLANK(Y960), 0, VINCentyInvDistance(F960,G960,Y960,Z960))</f>
        <v>0</v>
      </c>
      <c r="AB960" s="1">
        <v>0</v>
      </c>
      <c r="AC960" s="1">
        <v>9</v>
      </c>
      <c r="AD960" s="1">
        <v>4.5</v>
      </c>
      <c r="AE960" s="1">
        <v>32</v>
      </c>
      <c r="AF960" s="1">
        <v>1</v>
      </c>
      <c r="AG960" s="1" t="s">
        <v>5676</v>
      </c>
      <c r="AH960" s="1" t="s">
        <v>143</v>
      </c>
      <c r="AI960" s="1" t="str">
        <f>TRIM(MID(SUBSTITUTE($H960,",",REPT(" ",200)),(LEN($H960)-LEN(SUBSTITUTE($H960,",",""))-2)*200+1,200))</f>
        <v>Calabarzon</v>
      </c>
      <c r="AJ960" s="1" t="s">
        <v>55</v>
      </c>
      <c r="AK960" t="s">
        <v>16995</v>
      </c>
      <c r="AL960" s="2">
        <v>0</v>
      </c>
      <c r="AM960" s="1" t="s">
        <v>5677</v>
      </c>
    </row>
    <row r="961" spans="1:39" ht="12.75" customHeight="1">
      <c r="A961" s="1"/>
      <c r="B961" s="1" t="s">
        <v>5678</v>
      </c>
      <c r="C961" s="1" t="s">
        <v>9463</v>
      </c>
      <c r="D961" s="3" t="str">
        <f ca="1">IFERROR(__xludf.DUMMYFUNCTION("PROPER(REGEXEXTRACT(B2493, ""(?:https?:\/\/)?(?:www\.)?([a-zA-Z0-9-]+)\.""))"),"Skyscanner")</f>
        <v>Skyscanner</v>
      </c>
      <c r="E961" s="1" t="s">
        <v>1132</v>
      </c>
      <c r="F961" s="1">
        <v>8.5712600000000005</v>
      </c>
      <c r="G961" s="1">
        <v>124.44034000000001</v>
      </c>
      <c r="H961" s="1" t="s">
        <v>5681</v>
      </c>
      <c r="I961" s="1" t="s">
        <v>540</v>
      </c>
      <c r="J961" s="1">
        <f>IF(K961="URBAN",1,IF(K961="SUBURBAN",2,IF(K961="RURAL",3,"")))</f>
        <v>3</v>
      </c>
      <c r="K961" s="1" t="s">
        <v>541</v>
      </c>
      <c r="L961" s="18">
        <v>46082</v>
      </c>
      <c r="M961" s="49">
        <v>0.58333333333333337</v>
      </c>
      <c r="N961" s="18">
        <v>46083</v>
      </c>
      <c r="O961" s="56">
        <v>0.5</v>
      </c>
      <c r="P961" s="31" t="str">
        <f>TEXT($L961, "dddd")</f>
        <v>Sunday</v>
      </c>
      <c r="Q961" s="39" t="s">
        <v>111</v>
      </c>
      <c r="R961" s="39">
        <v>1296</v>
      </c>
      <c r="S961" s="1" t="str">
        <f>IF(OR(MONTH(L961)=12, MONTH(L961)&lt;=5), "Dry Season", "Wet Season")</f>
        <v>Dry Season</v>
      </c>
      <c r="T961" s="1">
        <v>1</v>
      </c>
      <c r="U961" s="1">
        <v>1</v>
      </c>
      <c r="V961" s="1">
        <v>0</v>
      </c>
      <c r="W961" s="2">
        <f>IF(ISNUMBER(SEARCH("N/A", X961)), 0, 1)</f>
        <v>0</v>
      </c>
      <c r="X961" s="1" t="s">
        <v>44</v>
      </c>
      <c r="Y961" s="1"/>
      <c r="Z961" s="1"/>
      <c r="AA961" s="11" cm="1">
        <f t="array" ref="AA961">IF(ISBLANK(Y961), 0, VINCentyInvDistance(F961,G961,Y961,Z961))</f>
        <v>0</v>
      </c>
      <c r="AB961" s="1">
        <v>1</v>
      </c>
      <c r="AC961" s="1">
        <v>6.6</v>
      </c>
      <c r="AD961" s="1">
        <v>5</v>
      </c>
      <c r="AE961" s="1">
        <v>33</v>
      </c>
      <c r="AF961" s="1">
        <v>1</v>
      </c>
      <c r="AG961" s="1" t="s">
        <v>5682</v>
      </c>
      <c r="AH961" s="1" t="s">
        <v>2546</v>
      </c>
      <c r="AI961" s="1"/>
      <c r="AJ961" s="1" t="s">
        <v>55</v>
      </c>
      <c r="AK961" t="s">
        <v>16996</v>
      </c>
      <c r="AL961" s="1">
        <v>3</v>
      </c>
      <c r="AM961" s="1" t="s">
        <v>5683</v>
      </c>
    </row>
    <row r="962" spans="1:39" ht="12.75" customHeight="1">
      <c r="A962" s="1"/>
      <c r="B962" s="1" t="s">
        <v>1135</v>
      </c>
      <c r="C962" s="1" t="s">
        <v>5684</v>
      </c>
      <c r="D962" s="3" t="str">
        <f ca="1">IFERROR(__xludf.DUMMYFUNCTION("PROPER(REGEXEXTRACT(B2494, ""(?:https?:\/\/)?(?:www\.)?([a-zA-Z0-9-]+)\.""))"),"Google")</f>
        <v>Google</v>
      </c>
      <c r="E962" s="1" t="s">
        <v>5685</v>
      </c>
      <c r="F962" s="1">
        <v>17.582259400000002</v>
      </c>
      <c r="G962" s="1">
        <v>120.3884169</v>
      </c>
      <c r="H962" s="1" t="s">
        <v>5686</v>
      </c>
      <c r="I962" s="1" t="s">
        <v>540</v>
      </c>
      <c r="J962" s="1">
        <f>IF(K962="URBAN",1,IF(K962="SUBURBAN",2,IF(K962="RURAL",3,"")))</f>
        <v>3</v>
      </c>
      <c r="K962" s="1" t="s">
        <v>541</v>
      </c>
      <c r="L962" s="18">
        <v>46082</v>
      </c>
      <c r="M962" s="49">
        <v>0.625</v>
      </c>
      <c r="N962" s="18">
        <v>46083</v>
      </c>
      <c r="O962" s="56">
        <v>0.5</v>
      </c>
      <c r="P962" s="31" t="str">
        <f>TEXT($L962, "dddd")</f>
        <v>Sunday</v>
      </c>
      <c r="Q962" s="39" t="s">
        <v>111</v>
      </c>
      <c r="R962" s="39">
        <v>1885</v>
      </c>
      <c r="S962" s="1" t="str">
        <f>IF(OR(MONTH(L962)=12, MONTH(L962)&lt;=5), "Dry Season", "Wet Season")</f>
        <v>Dry Season</v>
      </c>
      <c r="T962" s="1">
        <v>1</v>
      </c>
      <c r="U962" s="1">
        <v>0</v>
      </c>
      <c r="V962" s="1">
        <v>0</v>
      </c>
      <c r="W962" s="2">
        <f>IF(ISNUMBER(SEARCH("N/A", X962)), 0, 1)</f>
        <v>1</v>
      </c>
      <c r="X962" s="1" t="s">
        <v>671</v>
      </c>
      <c r="Y962" s="1">
        <v>17.589351099999998</v>
      </c>
      <c r="Z962" s="1">
        <v>120.38924539999999</v>
      </c>
      <c r="AA962" s="11" cm="1">
        <f t="array" ref="AA962">IF(ISBLANK(Y962), 0, VINCentyInvDistance(F962,G962,Y962,Z962))</f>
        <v>789.79062895349534</v>
      </c>
      <c r="AB962" s="1">
        <v>0</v>
      </c>
      <c r="AC962" s="1">
        <v>0</v>
      </c>
      <c r="AD962" s="1">
        <v>0</v>
      </c>
      <c r="AE962" s="1">
        <v>16</v>
      </c>
      <c r="AF962" s="1">
        <v>1</v>
      </c>
      <c r="AG962" s="1" t="s">
        <v>672</v>
      </c>
      <c r="AH962" s="1" t="s">
        <v>495</v>
      </c>
      <c r="AI962" s="1" t="str">
        <f>TRIM(MID(SUBSTITUTE($H962,",",REPT(" ",200)),(LEN($H962)-LEN(SUBSTITUTE($H962,",",""))-2)*200+1,200))</f>
        <v>Ilocos Region</v>
      </c>
      <c r="AJ962" s="1" t="s">
        <v>55</v>
      </c>
      <c r="AL962" s="2">
        <v>0</v>
      </c>
      <c r="AM962" s="1"/>
    </row>
    <row r="963" spans="1:39" ht="12.75" customHeight="1">
      <c r="A963" s="1"/>
      <c r="B963" s="1" t="s">
        <v>5687</v>
      </c>
      <c r="C963" s="1" t="s">
        <v>9464</v>
      </c>
      <c r="D963" s="3" t="str">
        <f ca="1">IFERROR(__xludf.DUMMYFUNCTION("PROPER(REGEXEXTRACT(B2495, ""(?:https?:\/\/)?(?:www\.)?([a-zA-Z0-9-]+)\.""))"),"Skyscanner")</f>
        <v>Skyscanner</v>
      </c>
      <c r="E963" s="1" t="s">
        <v>5689</v>
      </c>
      <c r="F963" s="1">
        <v>17.5703572</v>
      </c>
      <c r="G963" s="1">
        <v>120.39062920000001</v>
      </c>
      <c r="H963" s="1" t="s">
        <v>5690</v>
      </c>
      <c r="I963" s="1" t="s">
        <v>540</v>
      </c>
      <c r="J963" s="1">
        <f>IF(K963="URBAN",1,IF(K963="SUBURBAN",2,IF(K963="RURAL",3,"")))</f>
        <v>3</v>
      </c>
      <c r="K963" s="1" t="s">
        <v>541</v>
      </c>
      <c r="L963" s="18">
        <v>46082</v>
      </c>
      <c r="M963" s="49">
        <v>0.58333333333333337</v>
      </c>
      <c r="N963" s="18">
        <v>46083</v>
      </c>
      <c r="O963" s="56">
        <v>0.5</v>
      </c>
      <c r="P963" s="31" t="str">
        <f>TEXT($L963, "dddd")</f>
        <v>Sunday</v>
      </c>
      <c r="Q963" s="39" t="s">
        <v>111</v>
      </c>
      <c r="R963" s="39">
        <v>1855</v>
      </c>
      <c r="S963" s="1" t="str">
        <f>IF(OR(MONTH(L963)=12, MONTH(L963)&lt;=5), "Dry Season", "Wet Season")</f>
        <v>Dry Season</v>
      </c>
      <c r="T963" s="1">
        <v>1</v>
      </c>
      <c r="U963" s="1">
        <v>1</v>
      </c>
      <c r="V963" s="1">
        <v>0</v>
      </c>
      <c r="W963" s="2">
        <f>IF(ISNUMBER(SEARCH("N/A", X963)), 0, 1)</f>
        <v>1</v>
      </c>
      <c r="X963" s="1" t="s">
        <v>671</v>
      </c>
      <c r="Y963" s="1">
        <v>17.589351099999998</v>
      </c>
      <c r="Z963" s="1">
        <v>120.38924539999999</v>
      </c>
      <c r="AA963" s="11" cm="1">
        <f t="array" ref="AA963">IF(ISBLANK(Y963), 0, VINCentyInvDistance(F963,G963,Y963,Z963))</f>
        <v>2107.2881918923595</v>
      </c>
      <c r="AB963" s="1">
        <v>0</v>
      </c>
      <c r="AC963" s="1">
        <v>8.8000000000000007</v>
      </c>
      <c r="AD963" s="1">
        <v>5</v>
      </c>
      <c r="AE963" s="1">
        <v>13</v>
      </c>
      <c r="AF963" s="1">
        <v>1</v>
      </c>
      <c r="AG963" s="1" t="s">
        <v>672</v>
      </c>
      <c r="AH963" s="1" t="s">
        <v>495</v>
      </c>
      <c r="AI963" s="1" t="str">
        <f>TRIM(MID(SUBSTITUTE($H963,",",REPT(" ",200)),(LEN($H963)-LEN(SUBSTITUTE($H963,",",""))-2)*200+1,200))</f>
        <v>Ilocos Region</v>
      </c>
      <c r="AJ963" s="1" t="s">
        <v>55</v>
      </c>
      <c r="AK963" t="s">
        <v>16997</v>
      </c>
      <c r="AL963" s="2">
        <v>0</v>
      </c>
      <c r="AM963" s="1"/>
    </row>
    <row r="964" spans="1:39" ht="12.75" customHeight="1">
      <c r="A964" s="1"/>
      <c r="B964" s="1" t="s">
        <v>5691</v>
      </c>
      <c r="C964" s="1" t="s">
        <v>9465</v>
      </c>
      <c r="D964" s="3" t="str">
        <f ca="1">IFERROR(__xludf.DUMMYFUNCTION("PROPER(REGEXEXTRACT(B2496, ""(?:https?:\/\/)?(?:www\.)?([a-zA-Z0-9-]+)\.""))"),"Skyscanner")</f>
        <v>Skyscanner</v>
      </c>
      <c r="E964" s="1" t="s">
        <v>9466</v>
      </c>
      <c r="F964" s="1">
        <v>17.570329999999998</v>
      </c>
      <c r="G964" s="1">
        <v>120.39066</v>
      </c>
      <c r="H964" s="1" t="s">
        <v>5690</v>
      </c>
      <c r="I964" s="1" t="s">
        <v>540</v>
      </c>
      <c r="J964" s="1">
        <f>IF(K964="URBAN",1,IF(K964="SUBURBAN",2,IF(K964="RURAL",3,"")))</f>
        <v>3</v>
      </c>
      <c r="K964" s="1" t="s">
        <v>541</v>
      </c>
      <c r="L964" s="18">
        <v>46082</v>
      </c>
      <c r="M964" s="49">
        <v>0.58333333333333337</v>
      </c>
      <c r="N964" s="18">
        <v>46083</v>
      </c>
      <c r="O964" s="56">
        <v>0.5</v>
      </c>
      <c r="P964" s="31" t="str">
        <f>TEXT($L964, "dddd")</f>
        <v>Sunday</v>
      </c>
      <c r="Q964" s="39" t="s">
        <v>111</v>
      </c>
      <c r="R964" s="39">
        <v>1453</v>
      </c>
      <c r="S964" s="1" t="str">
        <f>IF(OR(MONTH(L964)=12, MONTH(L964)&lt;=5), "Dry Season", "Wet Season")</f>
        <v>Dry Season</v>
      </c>
      <c r="T964" s="1">
        <v>1</v>
      </c>
      <c r="U964" s="1">
        <v>0</v>
      </c>
      <c r="V964" s="1">
        <v>0</v>
      </c>
      <c r="W964" s="2">
        <f>IF(ISNUMBER(SEARCH("N/A", X964)), 0, 1)</f>
        <v>0</v>
      </c>
      <c r="X964" s="1" t="s">
        <v>44</v>
      </c>
      <c r="Y964" s="1"/>
      <c r="Z964" s="1"/>
      <c r="AA964" s="11" cm="1">
        <f t="array" ref="AA964">IF(ISBLANK(Y964), 0, VINCentyInvDistance(F964,G964,Y964,Z964))</f>
        <v>0</v>
      </c>
      <c r="AB964" s="1">
        <v>0</v>
      </c>
      <c r="AC964" s="1">
        <v>0</v>
      </c>
      <c r="AD964" s="1">
        <v>0</v>
      </c>
      <c r="AE964" s="1">
        <v>118</v>
      </c>
      <c r="AF964" s="1">
        <v>1</v>
      </c>
      <c r="AG964" s="1" t="s">
        <v>582</v>
      </c>
      <c r="AH964" s="1" t="s">
        <v>495</v>
      </c>
      <c r="AI964" s="1" t="str">
        <f>TRIM(MID(SUBSTITUTE($H964,",",REPT(" ",200)),(LEN($H964)-LEN(SUBSTITUTE($H964,",",""))-2)*200+1,200))</f>
        <v>Ilocos Region</v>
      </c>
      <c r="AJ964" s="1" t="s">
        <v>55</v>
      </c>
      <c r="AK964" t="s">
        <v>16998</v>
      </c>
      <c r="AL964" s="2">
        <v>0</v>
      </c>
      <c r="AM964" s="1" t="s">
        <v>5694</v>
      </c>
    </row>
    <row r="965" spans="1:39" ht="12.75" customHeight="1">
      <c r="A965" s="1"/>
      <c r="B965" s="1" t="s">
        <v>5695</v>
      </c>
      <c r="C965" s="1" t="s">
        <v>5696</v>
      </c>
      <c r="D965" s="3" t="str">
        <f ca="1">IFERROR(__xludf.DUMMYFUNCTION("PROPER(REGEXEXTRACT(B2497, ""(?:https?:\/\/)?(?:www\.)?([a-zA-Z0-9-]+)\.""))"),"Google")</f>
        <v>Google</v>
      </c>
      <c r="E965" s="1" t="s">
        <v>5697</v>
      </c>
      <c r="F965" s="1">
        <v>17.5722442</v>
      </c>
      <c r="G965" s="1">
        <v>120.3886557</v>
      </c>
      <c r="H965" s="1" t="s">
        <v>5698</v>
      </c>
      <c r="I965" s="1" t="s">
        <v>540</v>
      </c>
      <c r="J965" s="1">
        <f>IF(K965="URBAN",1,IF(K965="SUBURBAN",2,IF(K965="RURAL",3,"")))</f>
        <v>3</v>
      </c>
      <c r="K965" s="1" t="s">
        <v>541</v>
      </c>
      <c r="L965" s="18">
        <v>46082</v>
      </c>
      <c r="M965" s="49">
        <v>0.625</v>
      </c>
      <c r="N965" s="18">
        <v>46083</v>
      </c>
      <c r="O965" s="56">
        <v>0.5</v>
      </c>
      <c r="P965" s="31" t="str">
        <f>TEXT($L965, "dddd")</f>
        <v>Sunday</v>
      </c>
      <c r="Q965" s="39" t="s">
        <v>111</v>
      </c>
      <c r="R965" s="39">
        <v>3171</v>
      </c>
      <c r="S965" s="1" t="str">
        <f>IF(OR(MONTH(L965)=12, MONTH(L965)&lt;=5), "Dry Season", "Wet Season")</f>
        <v>Dry Season</v>
      </c>
      <c r="T965" s="1">
        <v>1</v>
      </c>
      <c r="U965" s="1">
        <v>0</v>
      </c>
      <c r="V965" s="1">
        <v>0</v>
      </c>
      <c r="W965" s="2">
        <f>IF(ISNUMBER(SEARCH("N/A", X965)), 0, 1)</f>
        <v>0</v>
      </c>
      <c r="X965" s="1" t="s">
        <v>44</v>
      </c>
      <c r="Y965" s="1"/>
      <c r="Z965" s="1"/>
      <c r="AA965" s="11" cm="1">
        <f t="array" ref="AA965">IF(ISBLANK(Y965), 0, VINCentyInvDistance(F965,G965,Y965,Z965))</f>
        <v>0</v>
      </c>
      <c r="AB965" s="1">
        <v>0</v>
      </c>
      <c r="AC965" s="1">
        <v>0</v>
      </c>
      <c r="AD965" s="1">
        <v>0</v>
      </c>
      <c r="AE965" s="1">
        <v>65</v>
      </c>
      <c r="AF965" s="1">
        <v>1</v>
      </c>
      <c r="AG965" s="1" t="str">
        <f>TRIM(MID(SUBSTITUTE($H965,",",REPT(" ",200)),(LEN($H965)-LEN(SUBSTITUTE($H965,",",""))-4)*200+1,200))</f>
        <v>Vigan</v>
      </c>
      <c r="AH965" s="1" t="str">
        <f>TRIM(MID(SUBSTITUTE($H965,",",REPT(" ",200)),(LEN($H965)-LEN(SUBSTITUTE($H965,",",""))-3)*200+1,200))</f>
        <v>Ilocos Sur</v>
      </c>
      <c r="AI965" s="1" t="str">
        <f>TRIM(MID(SUBSTITUTE($H965,",",REPT(" ",200)),(LEN($H965)-LEN(SUBSTITUTE($H965,",",""))-2)*200+1,200))</f>
        <v>Ilocos Region</v>
      </c>
      <c r="AJ965" s="1" t="str">
        <f>TRIM(MID(SUBSTITUTE($H965,",",REPT(" ",200)),(LEN($H965)-LEN(SUBSTITUTE($H965,",",""))-0)*200+1,200))</f>
        <v>Philippines</v>
      </c>
      <c r="AL965" s="2">
        <v>0</v>
      </c>
      <c r="AM965" s="1"/>
    </row>
    <row r="966" spans="1:39" ht="12.75" customHeight="1">
      <c r="A966" s="1"/>
      <c r="B966" s="1" t="s">
        <v>5699</v>
      </c>
      <c r="C966" s="1" t="s">
        <v>9467</v>
      </c>
      <c r="D966" s="3" t="str">
        <f ca="1">IFERROR(__xludf.DUMMYFUNCTION("PROPER(REGEXEXTRACT(B2498, ""(?:https?:\/\/)?(?:www\.)?([a-zA-Z0-9-]+)\.""))"),"Skyscanner")</f>
        <v>Skyscanner</v>
      </c>
      <c r="E966" s="1" t="s">
        <v>5701</v>
      </c>
      <c r="F966" s="1">
        <v>17.572315</v>
      </c>
      <c r="G966" s="1">
        <v>120.388437</v>
      </c>
      <c r="H966" s="1" t="s">
        <v>5541</v>
      </c>
      <c r="I966" s="1" t="s">
        <v>540</v>
      </c>
      <c r="J966" s="1">
        <f>IF(K966="URBAN",1,IF(K966="SUBURBAN",2,IF(K966="RURAL",3,"")))</f>
        <v>3</v>
      </c>
      <c r="K966" s="1" t="s">
        <v>541</v>
      </c>
      <c r="L966" s="18">
        <v>46082</v>
      </c>
      <c r="M966" s="49">
        <v>0.58333333333333337</v>
      </c>
      <c r="N966" s="18">
        <v>46083</v>
      </c>
      <c r="O966" s="56">
        <v>0.5</v>
      </c>
      <c r="P966" s="31" t="str">
        <f>TEXT($L966, "dddd")</f>
        <v>Sunday</v>
      </c>
      <c r="Q966" s="39" t="s">
        <v>111</v>
      </c>
      <c r="R966" s="39">
        <v>1608</v>
      </c>
      <c r="S966" s="1" t="str">
        <f>IF(OR(MONTH(L966)=12, MONTH(L966)&lt;=5), "Dry Season", "Wet Season")</f>
        <v>Dry Season</v>
      </c>
      <c r="T966" s="1">
        <v>1</v>
      </c>
      <c r="U966" s="1">
        <v>0</v>
      </c>
      <c r="V966" s="1">
        <v>0</v>
      </c>
      <c r="W966" s="2">
        <f>IF(ISNUMBER(SEARCH("N/A", X966)), 0, 1)</f>
        <v>0</v>
      </c>
      <c r="X966" s="1" t="s">
        <v>44</v>
      </c>
      <c r="Y966" s="1"/>
      <c r="Z966" s="1"/>
      <c r="AA966" s="11" cm="1">
        <f t="array" ref="AA966">IF(ISBLANK(Y966), 0, VINCentyInvDistance(F966,G966,Y966,Z966))</f>
        <v>0</v>
      </c>
      <c r="AB966" s="1">
        <v>0</v>
      </c>
      <c r="AC966" s="1">
        <v>8.4</v>
      </c>
      <c r="AD966" s="1">
        <v>4.2</v>
      </c>
      <c r="AE966" s="1">
        <v>30</v>
      </c>
      <c r="AF966" s="1">
        <v>1</v>
      </c>
      <c r="AG966" s="1" t="s">
        <v>582</v>
      </c>
      <c r="AH966" s="1" t="s">
        <v>495</v>
      </c>
      <c r="AI966" s="1"/>
      <c r="AJ966" s="1" t="s">
        <v>55</v>
      </c>
      <c r="AK966" t="s">
        <v>16999</v>
      </c>
      <c r="AL966" s="1">
        <v>3</v>
      </c>
      <c r="AM966" s="1" t="s">
        <v>5702</v>
      </c>
    </row>
    <row r="967" spans="1:39" ht="12.75" customHeight="1">
      <c r="A967" s="1"/>
      <c r="B967" s="1" t="s">
        <v>5703</v>
      </c>
      <c r="C967" s="1" t="s">
        <v>5704</v>
      </c>
      <c r="D967" s="3" t="str">
        <f ca="1">IFERROR(__xludf.DUMMYFUNCTION("PROPER(REGEXEXTRACT(B2499, ""(?:https?:\/\/)?(?:www\.)?([a-zA-Z0-9-]+)\.""))"),"Google")</f>
        <v>Google</v>
      </c>
      <c r="E967" s="1" t="s">
        <v>5705</v>
      </c>
      <c r="F967" s="1">
        <v>17.574276999999999</v>
      </c>
      <c r="G967" s="1">
        <v>120.3892998</v>
      </c>
      <c r="H967" s="1" t="s">
        <v>5706</v>
      </c>
      <c r="I967" s="1" t="s">
        <v>540</v>
      </c>
      <c r="J967" s="1">
        <f>IF(K967="URBAN",1,IF(K967="SUBURBAN",2,IF(K967="RURAL",3,"")))</f>
        <v>3</v>
      </c>
      <c r="K967" s="1" t="s">
        <v>541</v>
      </c>
      <c r="L967" s="18">
        <v>46082</v>
      </c>
      <c r="M967" s="49">
        <v>0.625</v>
      </c>
      <c r="N967" s="18">
        <v>46083</v>
      </c>
      <c r="O967" s="56">
        <v>0.5</v>
      </c>
      <c r="P967" s="31" t="str">
        <f>TEXT($L967, "dddd")</f>
        <v>Sunday</v>
      </c>
      <c r="Q967" s="39" t="s">
        <v>111</v>
      </c>
      <c r="R967" s="39">
        <v>1792</v>
      </c>
      <c r="S967" s="1" t="str">
        <f>IF(OR(MONTH(L967)=12, MONTH(L967)&lt;=5), "Dry Season", "Wet Season")</f>
        <v>Dry Season</v>
      </c>
      <c r="T967" s="1">
        <v>1</v>
      </c>
      <c r="U967" s="1">
        <v>0</v>
      </c>
      <c r="V967" s="1">
        <v>0</v>
      </c>
      <c r="W967" s="2">
        <f>IF(ISNUMBER(SEARCH("N/A", X967)), 0, 1)</f>
        <v>0</v>
      </c>
      <c r="X967" s="1" t="s">
        <v>44</v>
      </c>
      <c r="Y967" s="1"/>
      <c r="Z967" s="1"/>
      <c r="AA967" s="11" cm="1">
        <f t="array" ref="AA967">IF(ISBLANK(Y967), 0, VINCentyInvDistance(F967,G967,Y967,Z967))</f>
        <v>0</v>
      </c>
      <c r="AB967" s="1">
        <v>0</v>
      </c>
      <c r="AC967" s="1">
        <v>0</v>
      </c>
      <c r="AD967" s="1">
        <v>0</v>
      </c>
      <c r="AE967" s="1">
        <v>64</v>
      </c>
      <c r="AF967" s="1">
        <v>1</v>
      </c>
      <c r="AG967" s="1" t="str">
        <f>TRIM(MID(SUBSTITUTE($H967,",",REPT(" ",200)),(LEN($H967)-LEN(SUBSTITUTE($H967,",",""))-4)*200+1,200))</f>
        <v>Vigan</v>
      </c>
      <c r="AH967" s="1" t="str">
        <f>TRIM(MID(SUBSTITUTE($H967,",",REPT(" ",200)),(LEN($H967)-LEN(SUBSTITUTE($H967,",",""))-3)*200+1,200))</f>
        <v>Ilocos Sur</v>
      </c>
      <c r="AI967" s="1" t="str">
        <f>TRIM(MID(SUBSTITUTE($H967,",",REPT(" ",200)),(LEN($H967)-LEN(SUBSTITUTE($H967,",",""))-2)*200+1,200))</f>
        <v>Ilocos Region</v>
      </c>
      <c r="AJ967" s="1" t="str">
        <f>TRIM(MID(SUBSTITUTE($H967,",",REPT(" ",200)),(LEN($H967)-LEN(SUBSTITUTE($H967,",",""))-0)*200+1,200))</f>
        <v>Philippines</v>
      </c>
      <c r="AL967" s="2">
        <v>0</v>
      </c>
      <c r="AM967" s="1"/>
    </row>
    <row r="968" spans="1:39" ht="12.75" customHeight="1">
      <c r="A968" s="1"/>
      <c r="B968" s="1" t="s">
        <v>5542</v>
      </c>
      <c r="C968" s="1" t="s">
        <v>9469</v>
      </c>
      <c r="D968" s="3" t="str">
        <f ca="1">IFERROR(__xludf.DUMMYFUNCTION("PROPER(REGEXEXTRACT(B2501, ""(?:https?:\/\/)?(?:www\.)?([a-zA-Z0-9-]+)\.""))"),"Skyscanner")</f>
        <v>Skyscanner</v>
      </c>
      <c r="E968" s="1" t="s">
        <v>5714</v>
      </c>
      <c r="F968" s="1">
        <v>17.57245</v>
      </c>
      <c r="G968" s="1">
        <v>120.38805000000001</v>
      </c>
      <c r="H968" s="1" t="s">
        <v>5541</v>
      </c>
      <c r="I968" s="1" t="s">
        <v>540</v>
      </c>
      <c r="J968" s="1">
        <f>IF(K968="URBAN",1,IF(K968="SUBURBAN",2,IF(K968="RURAL",3,"")))</f>
        <v>3</v>
      </c>
      <c r="K968" s="1" t="s">
        <v>541</v>
      </c>
      <c r="L968" s="18">
        <v>46082</v>
      </c>
      <c r="M968" s="49">
        <v>0.58333333333333337</v>
      </c>
      <c r="N968" s="18">
        <v>46083</v>
      </c>
      <c r="O968" s="56">
        <v>0.5</v>
      </c>
      <c r="P968" s="31" t="str">
        <f>TEXT($L968, "dddd")</f>
        <v>Sunday</v>
      </c>
      <c r="Q968" s="39" t="s">
        <v>111</v>
      </c>
      <c r="R968" s="39">
        <v>1532</v>
      </c>
      <c r="S968" s="1" t="str">
        <f>IF(OR(MONTH(L968)=12, MONTH(L968)&lt;=5), "Dry Season", "Wet Season")</f>
        <v>Dry Season</v>
      </c>
      <c r="T968" s="1">
        <v>1</v>
      </c>
      <c r="U968" s="1">
        <v>0</v>
      </c>
      <c r="V968" s="1">
        <v>0</v>
      </c>
      <c r="W968" s="2">
        <f>IF(ISNUMBER(SEARCH("N/A", X968)), 0, 1)</f>
        <v>0</v>
      </c>
      <c r="X968" s="1" t="s">
        <v>44</v>
      </c>
      <c r="Y968" s="1"/>
      <c r="Z968" s="1"/>
      <c r="AA968" s="11" cm="1">
        <f t="array" ref="AA968">IF(ISBLANK(Y968), 0, VINCentyInvDistance(F968,G968,Y968,Z968))</f>
        <v>0</v>
      </c>
      <c r="AB968" s="1">
        <v>0</v>
      </c>
      <c r="AC968" s="1">
        <v>9</v>
      </c>
      <c r="AD968" s="1">
        <v>4.5999999999999996</v>
      </c>
      <c r="AE968" s="1">
        <v>13</v>
      </c>
      <c r="AF968" s="1">
        <v>1</v>
      </c>
      <c r="AG968" s="1" t="s">
        <v>582</v>
      </c>
      <c r="AH968" s="1" t="s">
        <v>495</v>
      </c>
      <c r="AI968" s="1"/>
      <c r="AJ968" s="1" t="s">
        <v>55</v>
      </c>
      <c r="AK968" t="s">
        <v>5545</v>
      </c>
      <c r="AL968" s="1">
        <v>3</v>
      </c>
      <c r="AM968" s="1" t="s">
        <v>5546</v>
      </c>
    </row>
    <row r="969" spans="1:39" ht="12.75" customHeight="1">
      <c r="A969" s="1"/>
      <c r="B969" s="1" t="s">
        <v>5715</v>
      </c>
      <c r="C969" s="1" t="s">
        <v>9470</v>
      </c>
      <c r="D969" s="3" t="str">
        <f ca="1">IFERROR(__xludf.DUMMYFUNCTION("PROPER(REGEXEXTRACT(B2502, ""(?:https?:\/\/)?(?:www\.)?([a-zA-Z0-9-]+)\.""))"),"Skyscanner")</f>
        <v>Skyscanner</v>
      </c>
      <c r="E969" s="1" t="s">
        <v>1005</v>
      </c>
      <c r="F969" s="1">
        <v>17.5910425</v>
      </c>
      <c r="G969" s="1">
        <v>120.3746718</v>
      </c>
      <c r="H969" s="1" t="s">
        <v>1006</v>
      </c>
      <c r="I969" s="1" t="s">
        <v>540</v>
      </c>
      <c r="J969" s="1">
        <f>IF(K969="URBAN",1,IF(K969="SUBURBAN",2,IF(K969="RURAL",3,"")))</f>
        <v>3</v>
      </c>
      <c r="K969" s="1" t="s">
        <v>541</v>
      </c>
      <c r="L969" s="18">
        <v>46082</v>
      </c>
      <c r="M969" s="49">
        <v>0.58333333333333337</v>
      </c>
      <c r="N969" s="18">
        <v>46083</v>
      </c>
      <c r="O969" s="56">
        <v>0.5</v>
      </c>
      <c r="P969" s="31" t="str">
        <f>TEXT($L969, "dddd")</f>
        <v>Sunday</v>
      </c>
      <c r="Q969" s="39" t="s">
        <v>111</v>
      </c>
      <c r="R969" s="39">
        <v>915</v>
      </c>
      <c r="S969" s="1" t="str">
        <f>IF(OR(MONTH(L969)=12, MONTH(L969)&lt;=5), "Dry Season", "Wet Season")</f>
        <v>Dry Season</v>
      </c>
      <c r="T969" s="1">
        <v>1</v>
      </c>
      <c r="U969" s="1">
        <v>0</v>
      </c>
      <c r="V969" s="1">
        <v>0</v>
      </c>
      <c r="W969" s="2">
        <f>IF(ISNUMBER(SEARCH("N/A", X969)), 0, 1)</f>
        <v>1</v>
      </c>
      <c r="X969" s="1" t="s">
        <v>983</v>
      </c>
      <c r="Y969" s="1">
        <v>17.5939853</v>
      </c>
      <c r="Z969" s="1">
        <v>120.3735385</v>
      </c>
      <c r="AA969" s="11" cm="1">
        <f t="array" ref="AA969">IF(ISBLANK(Y969), 0, VINCentyInvDistance(F969,G969,Y969,Z969))</f>
        <v>347.20191526301994</v>
      </c>
      <c r="AB969" s="1">
        <v>1</v>
      </c>
      <c r="AC969" s="1">
        <v>9.4</v>
      </c>
      <c r="AD969" s="1">
        <v>5</v>
      </c>
      <c r="AE969" s="1">
        <v>20</v>
      </c>
      <c r="AF969" s="1">
        <v>1</v>
      </c>
      <c r="AG969" s="1" t="s">
        <v>984</v>
      </c>
      <c r="AH969" s="1" t="s">
        <v>495</v>
      </c>
      <c r="AI969" s="1" t="str">
        <f>TRIM(MID(SUBSTITUTE($H969,",",REPT(" ",200)),(LEN($H969)-LEN(SUBSTITUTE($H969,",",""))-2)*200+1,200))</f>
        <v>Ilocos Region</v>
      </c>
      <c r="AJ969" s="1" t="s">
        <v>55</v>
      </c>
      <c r="AK969" t="s">
        <v>17000</v>
      </c>
      <c r="AL969" s="2">
        <v>0</v>
      </c>
      <c r="AM969" s="1"/>
    </row>
    <row r="970" spans="1:39" ht="12.75" customHeight="1">
      <c r="A970" s="1"/>
      <c r="B970" s="1" t="s">
        <v>1003</v>
      </c>
      <c r="C970" s="1" t="s">
        <v>9471</v>
      </c>
      <c r="D970" s="3" t="str">
        <f ca="1">IFERROR(__xludf.DUMMYFUNCTION("PROPER(REGEXEXTRACT(B2503, ""(?:https?:\/\/)?(?:www\.)?([a-zA-Z0-9-]+)\.""))"),"Skyscanner")</f>
        <v>Skyscanner</v>
      </c>
      <c r="E970" s="1" t="s">
        <v>5718</v>
      </c>
      <c r="F970" s="1">
        <v>17.5797603</v>
      </c>
      <c r="G970" s="1">
        <v>120.3899562</v>
      </c>
      <c r="H970" s="1" t="s">
        <v>5719</v>
      </c>
      <c r="I970" s="1" t="s">
        <v>540</v>
      </c>
      <c r="J970" s="1">
        <f>IF(K970="URBAN",1,IF(K970="SUBURBAN",2,IF(K970="RURAL",3,"")))</f>
        <v>3</v>
      </c>
      <c r="K970" s="1" t="s">
        <v>541</v>
      </c>
      <c r="L970" s="18">
        <v>46082</v>
      </c>
      <c r="M970" s="49">
        <v>0.58333333333333337</v>
      </c>
      <c r="N970" s="18">
        <v>46083</v>
      </c>
      <c r="O970" s="56">
        <v>0.5</v>
      </c>
      <c r="P970" s="31" t="str">
        <f>TEXT($L970, "dddd")</f>
        <v>Sunday</v>
      </c>
      <c r="Q970" s="39" t="s">
        <v>111</v>
      </c>
      <c r="R970" s="39">
        <v>2271</v>
      </c>
      <c r="S970" s="1" t="str">
        <f>IF(OR(MONTH(L970)=12, MONTH(L970)&lt;=5), "Dry Season", "Wet Season")</f>
        <v>Dry Season</v>
      </c>
      <c r="T970" s="1">
        <v>1</v>
      </c>
      <c r="U970" s="1">
        <v>0</v>
      </c>
      <c r="V970" s="1">
        <v>0</v>
      </c>
      <c r="W970" s="2">
        <f>IF(ISNUMBER(SEARCH("N/A", X970)), 0, 1)</f>
        <v>1</v>
      </c>
      <c r="X970" s="1" t="s">
        <v>983</v>
      </c>
      <c r="Y970" s="1">
        <v>17.5939853</v>
      </c>
      <c r="Z970" s="1">
        <v>120.3735385</v>
      </c>
      <c r="AA970" s="11" cm="1">
        <f t="array" ref="AA970">IF(ISBLANK(Y970), 0, VINCentyInvDistance(F970,G970,Y970,Z970))</f>
        <v>2348.5504321601429</v>
      </c>
      <c r="AB970" s="1">
        <v>0</v>
      </c>
      <c r="AC970" s="1">
        <v>6.6</v>
      </c>
      <c r="AD970" s="1">
        <v>5</v>
      </c>
      <c r="AE970" s="1">
        <v>4</v>
      </c>
      <c r="AF970" s="1">
        <v>1</v>
      </c>
      <c r="AG970" s="1" t="s">
        <v>984</v>
      </c>
      <c r="AH970" s="1" t="s">
        <v>495</v>
      </c>
      <c r="AI970" s="1" t="str">
        <f>TRIM(MID(SUBSTITUTE($H970,",",REPT(" ",200)),(LEN($H970)-LEN(SUBSTITUTE($H970,",",""))-2)*200+1,200))</f>
        <v>Ilocos Region</v>
      </c>
      <c r="AJ970" s="1" t="s">
        <v>55</v>
      </c>
      <c r="AK970" t="s">
        <v>16549</v>
      </c>
      <c r="AL970" s="2">
        <v>0</v>
      </c>
      <c r="AM970" s="1"/>
    </row>
    <row r="971" spans="1:39" ht="12.75" customHeight="1">
      <c r="A971" s="1"/>
      <c r="B971" s="1" t="s">
        <v>5720</v>
      </c>
      <c r="C971" s="1" t="s">
        <v>9472</v>
      </c>
      <c r="D971" s="3" t="str">
        <f ca="1">IFERROR(__xludf.DUMMYFUNCTION("PROPER(REGEXEXTRACT(B2504, ""(?:https?:\/\/)?(?:www\.)?([a-zA-Z0-9-]+)\.""))"),"Skyscanner")</f>
        <v>Skyscanner</v>
      </c>
      <c r="E971" s="1" t="s">
        <v>5722</v>
      </c>
      <c r="F971" s="1">
        <v>17.558900000000001</v>
      </c>
      <c r="G971" s="1">
        <v>120.373538</v>
      </c>
      <c r="H971" s="1" t="s">
        <v>5723</v>
      </c>
      <c r="I971" s="1" t="s">
        <v>540</v>
      </c>
      <c r="J971" s="1">
        <f>IF(K971="URBAN",1,IF(K971="SUBURBAN",2,IF(K971="RURAL",3,"")))</f>
        <v>3</v>
      </c>
      <c r="K971" s="1" t="s">
        <v>541</v>
      </c>
      <c r="L971" s="18">
        <v>46082</v>
      </c>
      <c r="M971" s="49">
        <v>0.58333333333333337</v>
      </c>
      <c r="N971" s="18">
        <v>46083</v>
      </c>
      <c r="O971" s="56">
        <v>0.45833333333333331</v>
      </c>
      <c r="P971" s="31" t="str">
        <f>TEXT($L971, "dddd")</f>
        <v>Sunday</v>
      </c>
      <c r="Q971" s="39" t="s">
        <v>111</v>
      </c>
      <c r="R971" s="39">
        <v>5111</v>
      </c>
      <c r="S971" s="1" t="str">
        <f>IF(OR(MONTH(L971)=12, MONTH(L971)&lt;=5), "Dry Season", "Wet Season")</f>
        <v>Dry Season</v>
      </c>
      <c r="T971" s="1">
        <v>1</v>
      </c>
      <c r="U971" s="1">
        <v>0</v>
      </c>
      <c r="V971" s="1">
        <v>1</v>
      </c>
      <c r="W971" s="2">
        <f>IF(ISNUMBER(SEARCH("N/A", X971)), 0, 1)</f>
        <v>1</v>
      </c>
      <c r="X971" s="1" t="s">
        <v>671</v>
      </c>
      <c r="Y971" s="1">
        <v>17.589351099999998</v>
      </c>
      <c r="Z971" s="1">
        <v>120.38924539999999</v>
      </c>
      <c r="AA971" s="11" cm="1">
        <f t="array" ref="AA971">IF(ISBLANK(Y971), 0, VINCentyInvDistance(F971,G971,Y971,Z971))</f>
        <v>3760.1270664091585</v>
      </c>
      <c r="AB971" s="1">
        <v>0</v>
      </c>
      <c r="AC971" s="1">
        <v>0</v>
      </c>
      <c r="AD971" s="1">
        <v>0</v>
      </c>
      <c r="AE971" s="1">
        <v>180</v>
      </c>
      <c r="AF971" s="1">
        <v>1</v>
      </c>
      <c r="AG971" s="1" t="s">
        <v>672</v>
      </c>
      <c r="AH971" s="1" t="s">
        <v>495</v>
      </c>
      <c r="AI971" s="1" t="str">
        <f>TRIM(MID(SUBSTITUTE($H971,",",REPT(" ",200)),(LEN($H971)-LEN(SUBSTITUTE($H971,",",""))-2)*200+1,200))</f>
        <v>Ilocos Region</v>
      </c>
      <c r="AJ971" s="1" t="s">
        <v>55</v>
      </c>
      <c r="AK971" t="s">
        <v>17001</v>
      </c>
      <c r="AL971" s="2">
        <v>0</v>
      </c>
      <c r="AM971" s="1"/>
    </row>
    <row r="972" spans="1:39" ht="12.75" customHeight="1">
      <c r="A972" s="1"/>
      <c r="B972" s="1" t="s">
        <v>5725</v>
      </c>
      <c r="C972" s="1" t="s">
        <v>9473</v>
      </c>
      <c r="D972" s="3" t="str">
        <f ca="1">IFERROR(__xludf.DUMMYFUNCTION("PROPER(REGEXEXTRACT(B2505, ""(?:https?:\/\/)?(?:www\.)?([a-zA-Z0-9-]+)\.""))"),"Skyscanner")</f>
        <v>Skyscanner</v>
      </c>
      <c r="E972" s="1" t="s">
        <v>5727</v>
      </c>
      <c r="F972" s="1">
        <v>17.558900000000001</v>
      </c>
      <c r="G972" s="1">
        <v>120.373538</v>
      </c>
      <c r="H972" s="1" t="s">
        <v>5723</v>
      </c>
      <c r="I972" s="1" t="s">
        <v>540</v>
      </c>
      <c r="J972" s="1">
        <f>IF(K972="URBAN",1,IF(K972="SUBURBAN",2,IF(K972="RURAL",3,"")))</f>
        <v>3</v>
      </c>
      <c r="K972" s="1" t="s">
        <v>541</v>
      </c>
      <c r="L972" s="18">
        <v>46082</v>
      </c>
      <c r="M972" s="49">
        <v>0.58333333333333337</v>
      </c>
      <c r="N972" s="18">
        <v>46083</v>
      </c>
      <c r="O972" s="56">
        <v>0.5</v>
      </c>
      <c r="P972" s="31" t="str">
        <f>TEXT($L972, "dddd")</f>
        <v>Sunday</v>
      </c>
      <c r="Q972" s="39" t="s">
        <v>111</v>
      </c>
      <c r="R972" s="39">
        <v>2064</v>
      </c>
      <c r="S972" s="1" t="str">
        <f>IF(OR(MONTH(L972)=12, MONTH(L972)&lt;=5), "Dry Season", "Wet Season")</f>
        <v>Dry Season</v>
      </c>
      <c r="T972" s="1">
        <v>1</v>
      </c>
      <c r="U972" s="1">
        <v>0</v>
      </c>
      <c r="V972" s="1">
        <v>0</v>
      </c>
      <c r="W972" s="2">
        <f>IF(ISNUMBER(SEARCH("N/A", X972)), 0, 1)</f>
        <v>0</v>
      </c>
      <c r="X972" s="1" t="s">
        <v>44</v>
      </c>
      <c r="Y972" s="1"/>
      <c r="Z972" s="1"/>
      <c r="AA972" s="11" cm="1">
        <f t="array" ref="AA972">IF(ISBLANK(Y972), 0, VINCentyInvDistance(F972,G972,Y972,Z972))</f>
        <v>0</v>
      </c>
      <c r="AB972" s="1">
        <v>0</v>
      </c>
      <c r="AC972" s="1">
        <v>9.6</v>
      </c>
      <c r="AD972" s="1">
        <v>4.4000000000000004</v>
      </c>
      <c r="AE972" s="1">
        <v>9</v>
      </c>
      <c r="AF972" s="1">
        <v>1</v>
      </c>
      <c r="AG972" s="1" t="s">
        <v>582</v>
      </c>
      <c r="AH972" s="1" t="s">
        <v>495</v>
      </c>
      <c r="AI972" s="1"/>
      <c r="AJ972" s="1" t="s">
        <v>55</v>
      </c>
      <c r="AK972" t="s">
        <v>17002</v>
      </c>
      <c r="AL972" s="1">
        <v>3</v>
      </c>
      <c r="AM972" s="1" t="s">
        <v>5728</v>
      </c>
    </row>
    <row r="973" spans="1:39" ht="12.75" customHeight="1">
      <c r="A973" s="1"/>
      <c r="B973" s="1" t="s">
        <v>5729</v>
      </c>
      <c r="C973" s="1" t="s">
        <v>9474</v>
      </c>
      <c r="D973" s="3" t="str">
        <f ca="1">IFERROR(__xludf.DUMMYFUNCTION("PROPER(REGEXEXTRACT(B2506, ""(?:https?:\/\/)?(?:www\.)?([a-zA-Z0-9-]+)\.""))"),"Skyscanner")</f>
        <v>Skyscanner</v>
      </c>
      <c r="E973" s="1" t="s">
        <v>9475</v>
      </c>
      <c r="F973" s="1">
        <v>17.573839</v>
      </c>
      <c r="G973" s="1">
        <v>120.38793800000001</v>
      </c>
      <c r="H973" s="1" t="s">
        <v>5732</v>
      </c>
      <c r="I973" s="1" t="s">
        <v>540</v>
      </c>
      <c r="J973" s="1">
        <f>IF(K973="URBAN",1,IF(K973="SUBURBAN",2,IF(K973="RURAL",3,"")))</f>
        <v>3</v>
      </c>
      <c r="K973" s="1" t="s">
        <v>541</v>
      </c>
      <c r="L973" s="18">
        <v>46082</v>
      </c>
      <c r="M973" s="49">
        <v>0.58333333333333337</v>
      </c>
      <c r="N973" s="18">
        <v>46083</v>
      </c>
      <c r="O973" s="56">
        <v>0.5</v>
      </c>
      <c r="P973" s="31" t="str">
        <f>TEXT($L973, "dddd")</f>
        <v>Sunday</v>
      </c>
      <c r="Q973" s="39" t="s">
        <v>111</v>
      </c>
      <c r="R973" s="39">
        <v>1536</v>
      </c>
      <c r="S973" s="1" t="str">
        <f>IF(OR(MONTH(L973)=12, MONTH(L973)&lt;=5), "Dry Season", "Wet Season")</f>
        <v>Dry Season</v>
      </c>
      <c r="T973" s="1">
        <v>1</v>
      </c>
      <c r="U973" s="1">
        <v>1</v>
      </c>
      <c r="V973" s="1">
        <v>0</v>
      </c>
      <c r="W973" s="2">
        <f>IF(ISNUMBER(SEARCH("N/A", X973)), 0, 1)</f>
        <v>0</v>
      </c>
      <c r="X973" s="1" t="s">
        <v>44</v>
      </c>
      <c r="Y973" s="1"/>
      <c r="Z973" s="1"/>
      <c r="AA973" s="11" cm="1">
        <f t="array" ref="AA973">IF(ISBLANK(Y973), 0, VINCentyInvDistance(F973,G973,Y973,Z973))</f>
        <v>0</v>
      </c>
      <c r="AB973" s="1">
        <v>0</v>
      </c>
      <c r="AC973" s="1">
        <v>8.1999999999999993</v>
      </c>
      <c r="AD973" s="1">
        <v>3.6</v>
      </c>
      <c r="AE973" s="1">
        <v>27</v>
      </c>
      <c r="AF973" s="1">
        <v>1</v>
      </c>
      <c r="AG973" s="1" t="s">
        <v>582</v>
      </c>
      <c r="AH973" s="1" t="s">
        <v>495</v>
      </c>
      <c r="AI973" s="1"/>
      <c r="AJ973" s="1" t="s">
        <v>55</v>
      </c>
      <c r="AK973" t="s">
        <v>5733</v>
      </c>
      <c r="AL973" s="1">
        <v>5</v>
      </c>
      <c r="AM973" s="1" t="s">
        <v>5734</v>
      </c>
    </row>
    <row r="974" spans="1:39" ht="12.75" customHeight="1">
      <c r="A974" s="1"/>
      <c r="B974" s="1" t="s">
        <v>5735</v>
      </c>
      <c r="C974" s="1" t="s">
        <v>5736</v>
      </c>
      <c r="D974" s="3" t="str">
        <f ca="1">IFERROR(__xludf.DUMMYFUNCTION("PROPER(REGEXEXTRACT(B2507, ""(?:https?:\/\/)?(?:www\.)?([a-zA-Z0-9-]+)\.""))"),"Google")</f>
        <v>Google</v>
      </c>
      <c r="E974" s="1" t="s">
        <v>5737</v>
      </c>
      <c r="F974" s="1">
        <v>16.036413</v>
      </c>
      <c r="G974" s="1">
        <v>120.217519</v>
      </c>
      <c r="H974" s="1" t="s">
        <v>686</v>
      </c>
      <c r="I974" s="1" t="s">
        <v>540</v>
      </c>
      <c r="J974" s="1">
        <f>IF(K974="URBAN",1,IF(K974="SUBURBAN",2,IF(K974="RURAL",3,"")))</f>
        <v>3</v>
      </c>
      <c r="K974" s="1" t="s">
        <v>541</v>
      </c>
      <c r="L974" s="18">
        <v>46082</v>
      </c>
      <c r="M974" s="49">
        <v>0.625</v>
      </c>
      <c r="N974" s="18">
        <v>46083</v>
      </c>
      <c r="O974" s="56">
        <v>0.5</v>
      </c>
      <c r="P974" s="31" t="str">
        <f>TEXT($L974, "dddd")</f>
        <v>Sunday</v>
      </c>
      <c r="Q974" s="39" t="s">
        <v>111</v>
      </c>
      <c r="R974" s="39">
        <v>2753</v>
      </c>
      <c r="S974" s="1" t="str">
        <f>IF(OR(MONTH(L974)=12, MONTH(L974)&lt;=5), "Dry Season", "Wet Season")</f>
        <v>Dry Season</v>
      </c>
      <c r="T974" s="1">
        <v>1</v>
      </c>
      <c r="U974" s="1">
        <v>1</v>
      </c>
      <c r="V974" s="1">
        <v>0</v>
      </c>
      <c r="W974" s="2">
        <f>IF(ISNUMBER(SEARCH("N/A", X974)), 0, 1)</f>
        <v>0</v>
      </c>
      <c r="X974" s="1" t="s">
        <v>44</v>
      </c>
      <c r="Y974" s="1"/>
      <c r="Z974" s="1"/>
      <c r="AA974" s="11" cm="1">
        <f t="array" ref="AA974">IF(ISBLANK(Y974), 0, VINCentyInvDistance(F974,G974,Y974,Z974))</f>
        <v>0</v>
      </c>
      <c r="AB974" s="1">
        <v>0</v>
      </c>
      <c r="AC974" s="1">
        <v>7.6</v>
      </c>
      <c r="AD974" s="1">
        <v>0</v>
      </c>
      <c r="AE974" s="1">
        <v>13</v>
      </c>
      <c r="AF974" s="1">
        <v>1</v>
      </c>
      <c r="AG974" s="1" t="s">
        <v>687</v>
      </c>
      <c r="AH974" s="1" t="s">
        <v>556</v>
      </c>
      <c r="AI974" s="1" t="str">
        <f>TRIM(MID(SUBSTITUTE($H974,",",REPT(" ",200)),(LEN($H974)-LEN(SUBSTITUTE($H974,",",""))-2)*200+1,200))</f>
        <v>Ilocos Region</v>
      </c>
      <c r="AJ974" s="1" t="s">
        <v>55</v>
      </c>
      <c r="AL974" s="2">
        <v>0</v>
      </c>
      <c r="AM974" s="1" t="s">
        <v>5738</v>
      </c>
    </row>
    <row r="975" spans="1:39" ht="12.75" customHeight="1">
      <c r="A975" s="1"/>
      <c r="B975" s="1" t="s">
        <v>5739</v>
      </c>
      <c r="C975" s="1" t="s">
        <v>9476</v>
      </c>
      <c r="D975" s="3" t="str">
        <f ca="1">IFERROR(__xludf.DUMMYFUNCTION("PROPER(REGEXEXTRACT(B2508, ""(?:https?:\/\/)?(?:www\.)?([a-zA-Z0-9-]+)\.""))"),"Skyscanner")</f>
        <v>Skyscanner</v>
      </c>
      <c r="E975" s="1" t="s">
        <v>9477</v>
      </c>
      <c r="F975" s="1">
        <v>17.54823</v>
      </c>
      <c r="G975" s="1">
        <v>120.37588</v>
      </c>
      <c r="H975" s="1" t="s">
        <v>5742</v>
      </c>
      <c r="I975" s="1" t="s">
        <v>540</v>
      </c>
      <c r="J975" s="1">
        <f>IF(K975="URBAN",1,IF(K975="SUBURBAN",2,IF(K975="RURAL",3,"")))</f>
        <v>3</v>
      </c>
      <c r="K975" s="1" t="s">
        <v>541</v>
      </c>
      <c r="L975" s="18">
        <v>46082</v>
      </c>
      <c r="M975" s="49">
        <v>0.58333333333333337</v>
      </c>
      <c r="N975" s="18">
        <v>46083</v>
      </c>
      <c r="O975" s="56">
        <v>0.54166666666666663</v>
      </c>
      <c r="P975" s="31" t="str">
        <f>TEXT($L975, "dddd")</f>
        <v>Sunday</v>
      </c>
      <c r="Q975" s="39" t="s">
        <v>111</v>
      </c>
      <c r="R975" s="39">
        <v>1069</v>
      </c>
      <c r="S975" s="1" t="str">
        <f>IF(OR(MONTH(L975)=12, MONTH(L975)&lt;=5), "Dry Season", "Wet Season")</f>
        <v>Dry Season</v>
      </c>
      <c r="T975" s="1">
        <v>1</v>
      </c>
      <c r="U975" s="1">
        <v>0</v>
      </c>
      <c r="V975" s="1">
        <v>0</v>
      </c>
      <c r="W975" s="2">
        <f>IF(ISNUMBER(SEARCH("N/A", X975)), 0, 1)</f>
        <v>0</v>
      </c>
      <c r="X975" s="1" t="s">
        <v>44</v>
      </c>
      <c r="Y975" s="1"/>
      <c r="Z975" s="1"/>
      <c r="AA975" s="11" cm="1">
        <f t="array" ref="AA975">IF(ISBLANK(Y975), 0, VINCentyInvDistance(F975,G975,Y975,Z975))</f>
        <v>0</v>
      </c>
      <c r="AB975" s="1">
        <v>0</v>
      </c>
      <c r="AC975" s="1">
        <v>0</v>
      </c>
      <c r="AD975" s="1">
        <v>0</v>
      </c>
      <c r="AE975" s="1">
        <v>10</v>
      </c>
      <c r="AF975" s="1">
        <v>1</v>
      </c>
      <c r="AG975" s="1" t="s">
        <v>582</v>
      </c>
      <c r="AH975" s="1" t="s">
        <v>495</v>
      </c>
      <c r="AI975" s="1" t="str">
        <f>TRIM(MID(SUBSTITUTE($H975,",",REPT(" ",200)),(LEN($H975)-LEN(SUBSTITUTE($H975,",",""))-2)*200+1,200))</f>
        <v>Ilocos Region</v>
      </c>
      <c r="AJ975" s="1" t="s">
        <v>55</v>
      </c>
      <c r="AK975" t="s">
        <v>17003</v>
      </c>
      <c r="AL975" s="2">
        <v>0</v>
      </c>
      <c r="AM975" s="1" t="s">
        <v>5743</v>
      </c>
    </row>
    <row r="976" spans="1:39" ht="12.75" customHeight="1">
      <c r="A976" s="1"/>
      <c r="B976" s="1" t="s">
        <v>5744</v>
      </c>
      <c r="C976" s="1" t="s">
        <v>5745</v>
      </c>
      <c r="D976" s="3" t="str">
        <f ca="1">IFERROR(__xludf.DUMMYFUNCTION("PROPER(REGEXEXTRACT(B2509, ""(?:https?:\/\/)?(?:www\.)?([a-zA-Z0-9-]+)\.""))"),"Google")</f>
        <v>Google</v>
      </c>
      <c r="E976" s="1" t="s">
        <v>5746</v>
      </c>
      <c r="F976" s="1">
        <v>17.591732799999999</v>
      </c>
      <c r="G976" s="1">
        <v>120.3802482</v>
      </c>
      <c r="H976" s="1" t="s">
        <v>5747</v>
      </c>
      <c r="I976" s="1" t="s">
        <v>540</v>
      </c>
      <c r="J976" s="1">
        <f>IF(K976="URBAN",1,IF(K976="SUBURBAN",2,IF(K976="RURAL",3,"")))</f>
        <v>3</v>
      </c>
      <c r="K976" s="1" t="s">
        <v>541</v>
      </c>
      <c r="L976" s="18">
        <v>46082</v>
      </c>
      <c r="M976" s="49">
        <v>0.625</v>
      </c>
      <c r="N976" s="18">
        <v>46083</v>
      </c>
      <c r="O976" s="56">
        <v>0.5</v>
      </c>
      <c r="P976" s="31" t="str">
        <f>TEXT($L976, "dddd")</f>
        <v>Sunday</v>
      </c>
      <c r="Q976" s="39" t="s">
        <v>111</v>
      </c>
      <c r="R976" s="39">
        <v>3044</v>
      </c>
      <c r="S976" s="1" t="str">
        <f>IF(OR(MONTH(L976)=12, MONTH(L976)&lt;=5), "Dry Season", "Wet Season")</f>
        <v>Dry Season</v>
      </c>
      <c r="T976" s="1">
        <v>1</v>
      </c>
      <c r="U976" s="1">
        <v>1</v>
      </c>
      <c r="V976" s="1">
        <v>0</v>
      </c>
      <c r="W976" s="2">
        <f>IF(ISNUMBER(SEARCH("N/A", X976)), 0, 1)</f>
        <v>1</v>
      </c>
      <c r="X976" s="1" t="s">
        <v>671</v>
      </c>
      <c r="Y976" s="1">
        <v>17.589351099999998</v>
      </c>
      <c r="Z976" s="1">
        <v>120.38924539999999</v>
      </c>
      <c r="AA976" s="11" cm="1">
        <f t="array" ref="AA976">IF(ISBLANK(Y976), 0, VINCentyInvDistance(F976,G976,Y976,Z976))</f>
        <v>990.73324303870152</v>
      </c>
      <c r="AB976" s="1">
        <v>0</v>
      </c>
      <c r="AC976" s="1">
        <v>0</v>
      </c>
      <c r="AD976" s="1">
        <v>0</v>
      </c>
      <c r="AE976" s="1">
        <v>84</v>
      </c>
      <c r="AF976" s="1">
        <v>1</v>
      </c>
      <c r="AG976" s="1" t="s">
        <v>672</v>
      </c>
      <c r="AH976" s="1" t="s">
        <v>495</v>
      </c>
      <c r="AI976" s="1" t="str">
        <f>TRIM(MID(SUBSTITUTE($H976,",",REPT(" ",200)),(LEN($H976)-LEN(SUBSTITUTE($H976,",",""))-2)*200+1,200))</f>
        <v>Ilocos Region</v>
      </c>
      <c r="AJ976" s="1" t="s">
        <v>55</v>
      </c>
      <c r="AL976" s="2">
        <v>0</v>
      </c>
      <c r="AM976" s="1"/>
    </row>
    <row r="977" spans="1:39" ht="12.75" customHeight="1">
      <c r="A977" s="1"/>
      <c r="B977" s="1" t="s">
        <v>5748</v>
      </c>
      <c r="C977" s="1" t="s">
        <v>9478</v>
      </c>
      <c r="D977" s="3" t="str">
        <f ca="1">IFERROR(__xludf.DUMMYFUNCTION("PROPER(REGEXEXTRACT(B2510, ""(?:https?:\/\/)?(?:www\.)?([a-zA-Z0-9-]+)\.""))"),"Skyscanner")</f>
        <v>Skyscanner</v>
      </c>
      <c r="E977" s="1" t="s">
        <v>5750</v>
      </c>
      <c r="F977" s="1">
        <v>17.573640399999999</v>
      </c>
      <c r="G977" s="1">
        <v>120.38861780000001</v>
      </c>
      <c r="H977" s="1" t="s">
        <v>5751</v>
      </c>
      <c r="I977" s="1" t="s">
        <v>540</v>
      </c>
      <c r="J977" s="1">
        <f>IF(K977="URBAN",1,IF(K977="SUBURBAN",2,IF(K977="RURAL",3,"")))</f>
        <v>3</v>
      </c>
      <c r="K977" s="1" t="s">
        <v>541</v>
      </c>
      <c r="L977" s="18">
        <v>46082</v>
      </c>
      <c r="M977" s="49">
        <v>0.58333333333333337</v>
      </c>
      <c r="N977" s="18">
        <v>46083</v>
      </c>
      <c r="O977" s="56">
        <v>0.52083333333333337</v>
      </c>
      <c r="P977" s="31" t="str">
        <f>TEXT($L977, "dddd")</f>
        <v>Sunday</v>
      </c>
      <c r="Q977" s="39" t="s">
        <v>111</v>
      </c>
      <c r="R977" s="39">
        <v>2640</v>
      </c>
      <c r="S977" s="1" t="str">
        <f>IF(OR(MONTH(L977)=12, MONTH(L977)&lt;=5), "Dry Season", "Wet Season")</f>
        <v>Dry Season</v>
      </c>
      <c r="T977" s="1">
        <v>1</v>
      </c>
      <c r="U977" s="1">
        <v>1</v>
      </c>
      <c r="V977" s="1">
        <v>0</v>
      </c>
      <c r="W977" s="2">
        <f>IF(ISNUMBER(SEARCH("N/A", X977)), 0, 1)</f>
        <v>1</v>
      </c>
      <c r="X977" s="1" t="s">
        <v>983</v>
      </c>
      <c r="Y977" s="1">
        <v>17.5939853</v>
      </c>
      <c r="Z977" s="1">
        <v>120.3735385</v>
      </c>
      <c r="AA977" s="11" cm="1">
        <f t="array" ref="AA977">IF(ISBLANK(Y977), 0, VINCentyInvDistance(F977,G977,Y977,Z977))</f>
        <v>2762.6539334347967</v>
      </c>
      <c r="AB977" s="1">
        <v>0</v>
      </c>
      <c r="AC977" s="1">
        <v>0</v>
      </c>
      <c r="AD977" s="1">
        <v>0</v>
      </c>
      <c r="AE977" s="1">
        <v>30</v>
      </c>
      <c r="AF977" s="1">
        <v>1</v>
      </c>
      <c r="AG977" s="1" t="s">
        <v>984</v>
      </c>
      <c r="AH977" s="1" t="s">
        <v>495</v>
      </c>
      <c r="AI977" s="1" t="str">
        <f>TRIM(MID(SUBSTITUTE($H977,",",REPT(" ",200)),(LEN($H977)-LEN(SUBSTITUTE($H977,",",""))-2)*200+1,200))</f>
        <v>Ilocos Region</v>
      </c>
      <c r="AJ977" s="1" t="s">
        <v>55</v>
      </c>
      <c r="AK977" t="s">
        <v>17004</v>
      </c>
      <c r="AL977" s="2">
        <v>0</v>
      </c>
      <c r="AM977" s="1"/>
    </row>
    <row r="978" spans="1:39" ht="12.75" customHeight="1">
      <c r="A978" s="1"/>
      <c r="B978" s="1" t="s">
        <v>5752</v>
      </c>
      <c r="C978" s="1" t="s">
        <v>9479</v>
      </c>
      <c r="D978" s="3" t="str">
        <f ca="1">IFERROR(__xludf.DUMMYFUNCTION("PROPER(REGEXEXTRACT(B2511, ""(?:https?:\/\/)?(?:www\.)?([a-zA-Z0-9-]+)\.""))"),"Skyscanner")</f>
        <v>Skyscanner</v>
      </c>
      <c r="E978" s="1" t="s">
        <v>5754</v>
      </c>
      <c r="F978" s="1">
        <v>17.573640000000001</v>
      </c>
      <c r="G978" s="1">
        <v>120.38861799999999</v>
      </c>
      <c r="H978" s="1" t="s">
        <v>5751</v>
      </c>
      <c r="I978" s="1" t="s">
        <v>540</v>
      </c>
      <c r="J978" s="1">
        <f>IF(K978="URBAN",1,IF(K978="SUBURBAN",2,IF(K978="RURAL",3,"")))</f>
        <v>3</v>
      </c>
      <c r="K978" s="1" t="s">
        <v>541</v>
      </c>
      <c r="L978" s="18">
        <v>46082</v>
      </c>
      <c r="M978" s="49">
        <v>0.58333333333333337</v>
      </c>
      <c r="N978" s="18">
        <v>46083</v>
      </c>
      <c r="O978" s="56">
        <v>0.5</v>
      </c>
      <c r="P978" s="31" t="str">
        <f>TEXT($L978, "dddd")</f>
        <v>Sunday</v>
      </c>
      <c r="Q978" s="39" t="s">
        <v>111</v>
      </c>
      <c r="R978" s="39">
        <v>3416</v>
      </c>
      <c r="S978" s="1" t="str">
        <f>IF(OR(MONTH(L978)=12, MONTH(L978)&lt;=5), "Dry Season", "Wet Season")</f>
        <v>Dry Season</v>
      </c>
      <c r="T978" s="1">
        <v>1</v>
      </c>
      <c r="U978" s="1">
        <v>0</v>
      </c>
      <c r="V978" s="1">
        <v>1</v>
      </c>
      <c r="W978" s="2">
        <f>IF(ISNUMBER(SEARCH("N/A", X978)), 0, 1)</f>
        <v>0</v>
      </c>
      <c r="X978" s="1" t="s">
        <v>44</v>
      </c>
      <c r="Y978" s="1"/>
      <c r="Z978" s="1"/>
      <c r="AA978" s="11" cm="1">
        <f t="array" ref="AA978">IF(ISBLANK(Y978), 0, VINCentyInvDistance(F978,G978,Y978,Z978))</f>
        <v>0</v>
      </c>
      <c r="AB978" s="1">
        <v>0</v>
      </c>
      <c r="AC978" s="1">
        <v>7.2</v>
      </c>
      <c r="AD978" s="1">
        <v>4.7</v>
      </c>
      <c r="AE978" s="1">
        <v>21</v>
      </c>
      <c r="AF978" s="1">
        <v>1</v>
      </c>
      <c r="AG978" s="1" t="s">
        <v>582</v>
      </c>
      <c r="AH978" s="1" t="s">
        <v>495</v>
      </c>
      <c r="AI978" s="1" t="str">
        <f>TRIM(MID(SUBSTITUTE($H978,",",REPT(" ",200)),(LEN($H978)-LEN(SUBSTITUTE($H978,",",""))-2)*200+1,200))</f>
        <v>Ilocos Region</v>
      </c>
      <c r="AJ978" s="1" t="s">
        <v>55</v>
      </c>
      <c r="AK978" t="s">
        <v>5755</v>
      </c>
      <c r="AL978" s="2">
        <v>0</v>
      </c>
      <c r="AM978" s="1" t="s">
        <v>5756</v>
      </c>
    </row>
    <row r="979" spans="1:39" ht="12.75" customHeight="1">
      <c r="A979" s="1"/>
      <c r="B979" s="1" t="s">
        <v>5757</v>
      </c>
      <c r="C979" s="1" t="s">
        <v>9480</v>
      </c>
      <c r="D979" s="3" t="str">
        <f ca="1">IFERROR(__xludf.DUMMYFUNCTION("PROPER(REGEXEXTRACT(B2512, ""(?:https?:\/\/)?(?:www\.)?([a-zA-Z0-9-]+)\.""))"),"Skyscanner")</f>
        <v>Skyscanner</v>
      </c>
      <c r="E979" s="1" t="s">
        <v>5759</v>
      </c>
      <c r="F979" s="1">
        <v>17.569528999999999</v>
      </c>
      <c r="G979" s="1">
        <v>120.39351910000001</v>
      </c>
      <c r="H979" s="1" t="s">
        <v>5760</v>
      </c>
      <c r="I979" s="1" t="s">
        <v>540</v>
      </c>
      <c r="J979" s="1">
        <f>IF(K979="URBAN",1,IF(K979="SUBURBAN",2,IF(K979="RURAL",3,"")))</f>
        <v>3</v>
      </c>
      <c r="K979" s="1" t="s">
        <v>541</v>
      </c>
      <c r="L979" s="18">
        <v>46082</v>
      </c>
      <c r="M979" s="49">
        <v>0.58333333333333337</v>
      </c>
      <c r="N979" s="18">
        <v>46083</v>
      </c>
      <c r="O979" s="56">
        <v>0.5</v>
      </c>
      <c r="P979" s="31" t="str">
        <f>TEXT($L979, "dddd")</f>
        <v>Sunday</v>
      </c>
      <c r="Q979" s="39" t="s">
        <v>111</v>
      </c>
      <c r="R979" s="39">
        <v>2233</v>
      </c>
      <c r="S979" s="1" t="str">
        <f>IF(OR(MONTH(L979)=12, MONTH(L979)&lt;=5), "Dry Season", "Wet Season")</f>
        <v>Dry Season</v>
      </c>
      <c r="T979" s="1">
        <v>1</v>
      </c>
      <c r="U979" s="1">
        <v>0</v>
      </c>
      <c r="V979" s="1">
        <v>0</v>
      </c>
      <c r="W979" s="2">
        <f>IF(ISNUMBER(SEARCH("N/A", X979)), 0, 1)</f>
        <v>1</v>
      </c>
      <c r="X979" s="1" t="s">
        <v>5761</v>
      </c>
      <c r="Y979" s="1">
        <v>17.546666699999999</v>
      </c>
      <c r="Z979" s="1">
        <v>120.3822222</v>
      </c>
      <c r="AA979" s="11" cm="1">
        <f t="array" ref="AA979">IF(ISBLANK(Y979), 0, VINCentyInvDistance(F979,G979,Y979,Z979))</f>
        <v>2800.1448728521668</v>
      </c>
      <c r="AB979" s="1">
        <v>0</v>
      </c>
      <c r="AC979" s="1">
        <v>10</v>
      </c>
      <c r="AD979" s="1">
        <v>4.5</v>
      </c>
      <c r="AE979" s="1">
        <v>6</v>
      </c>
      <c r="AF979" s="1">
        <v>1</v>
      </c>
      <c r="AG979" s="1" t="s">
        <v>5762</v>
      </c>
      <c r="AH979" s="1" t="s">
        <v>495</v>
      </c>
      <c r="AI979" s="1" t="str">
        <f>TRIM(MID(SUBSTITUTE($H979,",",REPT(" ",200)),(LEN($H979)-LEN(SUBSTITUTE($H979,",",""))-2)*200+1,200))</f>
        <v>Ilocos Region</v>
      </c>
      <c r="AJ979" s="1" t="s">
        <v>55</v>
      </c>
      <c r="AK979" t="s">
        <v>17005</v>
      </c>
      <c r="AL979" s="2">
        <v>0</v>
      </c>
      <c r="AM979" s="1"/>
    </row>
    <row r="980" spans="1:39" ht="12.75" customHeight="1">
      <c r="A980" s="1"/>
      <c r="B980" s="1" t="s">
        <v>5763</v>
      </c>
      <c r="C980" s="1" t="s">
        <v>9481</v>
      </c>
      <c r="D980" s="3" t="str">
        <f ca="1">IFERROR(__xludf.DUMMYFUNCTION("PROPER(REGEXEXTRACT(B2513, ""(?:https?:\/\/)?(?:www\.)?([a-zA-Z0-9-]+)\.""))"),"Skyscanner")</f>
        <v>Skyscanner</v>
      </c>
      <c r="E980" s="1" t="s">
        <v>9482</v>
      </c>
      <c r="F980" s="1">
        <v>17.56953</v>
      </c>
      <c r="G980" s="1">
        <v>120.39352</v>
      </c>
      <c r="H980" s="1" t="s">
        <v>5760</v>
      </c>
      <c r="I980" s="1" t="s">
        <v>540</v>
      </c>
      <c r="J980" s="1">
        <f>IF(K980="URBAN",1,IF(K980="SUBURBAN",2,IF(K980="RURAL",3,"")))</f>
        <v>3</v>
      </c>
      <c r="K980" s="1" t="s">
        <v>541</v>
      </c>
      <c r="L980" s="18">
        <v>46082</v>
      </c>
      <c r="M980" s="49">
        <v>0.58333333333333337</v>
      </c>
      <c r="N980" s="18">
        <v>46083</v>
      </c>
      <c r="O980" s="56">
        <v>0.5</v>
      </c>
      <c r="P980" s="31" t="str">
        <f>TEXT($L980, "dddd")</f>
        <v>Sunday</v>
      </c>
      <c r="Q980" s="39" t="s">
        <v>111</v>
      </c>
      <c r="R980" s="39">
        <v>9270</v>
      </c>
      <c r="S980" s="1" t="str">
        <f>IF(OR(MONTH(L980)=12, MONTH(L980)&lt;=5), "Dry Season", "Wet Season")</f>
        <v>Dry Season</v>
      </c>
      <c r="T980" s="1">
        <v>1</v>
      </c>
      <c r="U980" s="1">
        <v>1</v>
      </c>
      <c r="V980" s="1">
        <v>0</v>
      </c>
      <c r="W980" s="2">
        <f>IF(ISNUMBER(SEARCH("N/A", X980)), 0, 1)</f>
        <v>0</v>
      </c>
      <c r="X980" s="1" t="s">
        <v>44</v>
      </c>
      <c r="Y980" s="1"/>
      <c r="Z980" s="1"/>
      <c r="AA980" s="11" cm="1">
        <f t="array" ref="AA980">IF(ISBLANK(Y980), 0, VINCentyInvDistance(F980,G980,Y980,Z980))</f>
        <v>0</v>
      </c>
      <c r="AB980" s="1">
        <v>0</v>
      </c>
      <c r="AC980" s="1">
        <v>0</v>
      </c>
      <c r="AD980" s="1">
        <v>0</v>
      </c>
      <c r="AE980" s="1">
        <v>78</v>
      </c>
      <c r="AF980" s="1">
        <v>1</v>
      </c>
      <c r="AG980" s="1" t="s">
        <v>582</v>
      </c>
      <c r="AH980" s="1" t="s">
        <v>495</v>
      </c>
      <c r="AI980" s="1" t="str">
        <f>TRIM(MID(SUBSTITUTE($H980,",",REPT(" ",200)),(LEN($H980)-LEN(SUBSTITUTE($H980,",",""))-2)*200+1,200))</f>
        <v>Ilocos Region</v>
      </c>
      <c r="AJ980" s="1" t="s">
        <v>55</v>
      </c>
      <c r="AK980" t="s">
        <v>5766</v>
      </c>
      <c r="AL980" s="2">
        <v>0</v>
      </c>
      <c r="AM980" s="1" t="s">
        <v>5767</v>
      </c>
    </row>
    <row r="981" spans="1:39" ht="12.75" customHeight="1">
      <c r="A981" s="1"/>
      <c r="B981" s="1" t="s">
        <v>5768</v>
      </c>
      <c r="C981" s="1" t="s">
        <v>5769</v>
      </c>
      <c r="D981" s="3" t="str">
        <f ca="1">IFERROR(__xludf.DUMMYFUNCTION("PROPER(REGEXEXTRACT(B2514, ""(?:https?:\/\/)?(?:www\.)?([a-zA-Z0-9-]+)\.""))"),"Google")</f>
        <v>Google</v>
      </c>
      <c r="E981" s="1" t="s">
        <v>5770</v>
      </c>
      <c r="F981" s="1">
        <v>17.597562499999999</v>
      </c>
      <c r="G981" s="1">
        <v>120.3713125</v>
      </c>
      <c r="H981" s="1" t="s">
        <v>5771</v>
      </c>
      <c r="I981" s="1" t="s">
        <v>540</v>
      </c>
      <c r="J981" s="1">
        <f>IF(K981="URBAN",1,IF(K981="SUBURBAN",2,IF(K981="RURAL",3,"")))</f>
        <v>3</v>
      </c>
      <c r="K981" s="1" t="s">
        <v>541</v>
      </c>
      <c r="L981" s="18">
        <v>46082</v>
      </c>
      <c r="M981" s="49">
        <v>0.625</v>
      </c>
      <c r="N981" s="18">
        <v>46083</v>
      </c>
      <c r="O981" s="56">
        <v>0.5</v>
      </c>
      <c r="P981" s="31" t="str">
        <f>TEXT($L981, "dddd")</f>
        <v>Sunday</v>
      </c>
      <c r="Q981" s="39" t="s">
        <v>111</v>
      </c>
      <c r="R981" s="39">
        <v>929</v>
      </c>
      <c r="S981" s="1" t="str">
        <f>IF(OR(MONTH(L981)=12, MONTH(L981)&lt;=5), "Dry Season", "Wet Season")</f>
        <v>Dry Season</v>
      </c>
      <c r="T981" s="1">
        <v>1</v>
      </c>
      <c r="U981" s="1">
        <v>1</v>
      </c>
      <c r="V981" s="1">
        <v>0</v>
      </c>
      <c r="W981" s="2">
        <f>IF(ISNUMBER(SEARCH("N/A", X981)), 0, 1)</f>
        <v>0</v>
      </c>
      <c r="X981" s="1" t="s">
        <v>44</v>
      </c>
      <c r="Y981" s="1"/>
      <c r="Z981" s="1"/>
      <c r="AA981" s="11" cm="1">
        <f t="array" ref="AA981">IF(ISBLANK(Y981), 0, VINCentyInvDistance(F981,G981,Y981,Z981))</f>
        <v>0</v>
      </c>
      <c r="AB981" s="1">
        <v>0</v>
      </c>
      <c r="AC981" s="1">
        <v>0</v>
      </c>
      <c r="AD981" s="1">
        <v>0</v>
      </c>
      <c r="AE981" s="1">
        <v>3</v>
      </c>
      <c r="AF981" s="1">
        <v>1</v>
      </c>
      <c r="AG981" s="1" t="str">
        <f>TRIM(MID(SUBSTITUTE($H981,",",REPT(" ",200)),(LEN($H981)-LEN(SUBSTITUTE($H981,",",""))-4)*200+1,200))</f>
        <v>San Vicente</v>
      </c>
      <c r="AH981" s="1" t="str">
        <f>TRIM(MID(SUBSTITUTE($H981,",",REPT(" ",200)),(LEN($H981)-LEN(SUBSTITUTE($H981,",",""))-3)*200+1,200))</f>
        <v>Ilocos Sur</v>
      </c>
      <c r="AI981" s="1" t="str">
        <f>TRIM(MID(SUBSTITUTE($H981,",",REPT(" ",200)),(LEN($H981)-LEN(SUBSTITUTE($H981,",",""))-2)*200+1,200))</f>
        <v>Ilocos Region</v>
      </c>
      <c r="AJ981" s="1" t="str">
        <f>TRIM(MID(SUBSTITUTE($H981,",",REPT(" ",200)),(LEN($H981)-LEN(SUBSTITUTE($H981,",",""))-0)*200+1,200))</f>
        <v>Philippines</v>
      </c>
      <c r="AL981" s="2">
        <v>0</v>
      </c>
      <c r="AM981" s="1"/>
    </row>
    <row r="982" spans="1:39" ht="12.75" customHeight="1">
      <c r="A982" s="1"/>
      <c r="B982" s="1" t="s">
        <v>5772</v>
      </c>
      <c r="C982" s="1" t="s">
        <v>9483</v>
      </c>
      <c r="D982" s="3" t="str">
        <f ca="1">IFERROR(__xludf.DUMMYFUNCTION("PROPER(REGEXEXTRACT(B2515, ""(?:https?:\/\/)?(?:www\.)?([a-zA-Z0-9-]+)\.""))"),"Skyscanner")</f>
        <v>Skyscanner</v>
      </c>
      <c r="E982" s="1" t="s">
        <v>5774</v>
      </c>
      <c r="F982" s="1">
        <v>17.584406000000001</v>
      </c>
      <c r="G982" s="1">
        <v>120.3467478</v>
      </c>
      <c r="H982" s="1" t="s">
        <v>5775</v>
      </c>
      <c r="I982" s="1" t="s">
        <v>540</v>
      </c>
      <c r="J982" s="1">
        <f>IF(K982="URBAN",1,IF(K982="SUBURBAN",2,IF(K982="RURAL",3,"")))</f>
        <v>3</v>
      </c>
      <c r="K982" s="1" t="s">
        <v>541</v>
      </c>
      <c r="L982" s="18">
        <v>46082</v>
      </c>
      <c r="M982" s="49">
        <v>0.58333333333333337</v>
      </c>
      <c r="N982" s="18">
        <v>46083</v>
      </c>
      <c r="O982" s="56">
        <v>0.5</v>
      </c>
      <c r="P982" s="31" t="str">
        <f>TEXT($L982, "dddd")</f>
        <v>Sunday</v>
      </c>
      <c r="Q982" s="39" t="s">
        <v>111</v>
      </c>
      <c r="R982" s="39">
        <v>1383</v>
      </c>
      <c r="S982" s="1" t="str">
        <f>IF(OR(MONTH(L982)=12, MONTH(L982)&lt;=5), "Dry Season", "Wet Season")</f>
        <v>Dry Season</v>
      </c>
      <c r="T982" s="1">
        <v>1</v>
      </c>
      <c r="U982" s="1">
        <v>0</v>
      </c>
      <c r="V982" s="1">
        <v>0</v>
      </c>
      <c r="W982" s="2">
        <f>IF(ISNUMBER(SEARCH("N/A", X982)), 0, 1)</f>
        <v>1</v>
      </c>
      <c r="X982" s="1" t="s">
        <v>983</v>
      </c>
      <c r="Y982" s="1">
        <v>17.5939853</v>
      </c>
      <c r="Z982" s="1">
        <v>120.3735385</v>
      </c>
      <c r="AA982" s="11" cm="1">
        <f t="array" ref="AA982">IF(ISBLANK(Y982), 0, VINCentyInvDistance(F982,G982,Y982,Z982))</f>
        <v>3034.9661127690051</v>
      </c>
      <c r="AB982" s="1">
        <v>0</v>
      </c>
      <c r="AC982" s="1">
        <v>7.8</v>
      </c>
      <c r="AD982" s="1">
        <v>4.5</v>
      </c>
      <c r="AE982" s="1">
        <v>4</v>
      </c>
      <c r="AF982" s="1">
        <v>1</v>
      </c>
      <c r="AG982" s="1" t="s">
        <v>984</v>
      </c>
      <c r="AH982" s="1" t="s">
        <v>495</v>
      </c>
      <c r="AI982" s="1" t="str">
        <f>TRIM(MID(SUBSTITUTE($H982,",",REPT(" ",200)),(LEN($H982)-LEN(SUBSTITUTE($H982,",",""))-2)*200+1,200))</f>
        <v>Ilocos Region</v>
      </c>
      <c r="AJ982" s="1" t="s">
        <v>55</v>
      </c>
      <c r="AK982" t="s">
        <v>16985</v>
      </c>
      <c r="AL982" s="2">
        <v>0</v>
      </c>
      <c r="AM982" s="1"/>
    </row>
    <row r="983" spans="1:39" ht="12.75" customHeight="1">
      <c r="A983" s="1"/>
      <c r="B983" s="1" t="s">
        <v>5776</v>
      </c>
      <c r="C983" s="1" t="s">
        <v>9484</v>
      </c>
      <c r="D983" s="3" t="str">
        <f ca="1">IFERROR(__xludf.DUMMYFUNCTION("PROPER(REGEXEXTRACT(B2516, ""(?:https?:\/\/)?(?:www\.)?([a-zA-Z0-9-]+)\.""))"),"Skyscanner")</f>
        <v>Skyscanner</v>
      </c>
      <c r="E983" s="1" t="s">
        <v>5778</v>
      </c>
      <c r="F983" s="1">
        <v>17.584413999999999</v>
      </c>
      <c r="G983" s="1">
        <v>120.34669599999999</v>
      </c>
      <c r="H983" s="1" t="s">
        <v>5775</v>
      </c>
      <c r="I983" s="1" t="s">
        <v>540</v>
      </c>
      <c r="J983" s="1">
        <f>IF(K983="URBAN",1,IF(K983="SUBURBAN",2,IF(K983="RURAL",3,"")))</f>
        <v>3</v>
      </c>
      <c r="K983" s="1" t="s">
        <v>541</v>
      </c>
      <c r="L983" s="18">
        <v>46082</v>
      </c>
      <c r="M983" s="49">
        <v>0.58333333333333337</v>
      </c>
      <c r="N983" s="18">
        <v>46083</v>
      </c>
      <c r="O983" s="56">
        <v>0.5</v>
      </c>
      <c r="P983" s="31" t="str">
        <f>TEXT($L983, "dddd")</f>
        <v>Sunday</v>
      </c>
      <c r="Q983" s="39" t="s">
        <v>111</v>
      </c>
      <c r="R983" s="39">
        <v>1691</v>
      </c>
      <c r="S983" s="1" t="str">
        <f>IF(OR(MONTH(L983)=12, MONTH(L983)&lt;=5), "Dry Season", "Wet Season")</f>
        <v>Dry Season</v>
      </c>
      <c r="T983" s="1">
        <v>1</v>
      </c>
      <c r="U983" s="1">
        <v>1</v>
      </c>
      <c r="V983" s="1">
        <v>0</v>
      </c>
      <c r="W983" s="2">
        <f>IF(ISNUMBER(SEARCH("N/A", X983)), 0, 1)</f>
        <v>0</v>
      </c>
      <c r="X983" s="1" t="s">
        <v>44</v>
      </c>
      <c r="Y983" s="1"/>
      <c r="Z983" s="1"/>
      <c r="AA983" s="11" cm="1">
        <f t="array" ref="AA983">IF(ISBLANK(Y983), 0, VINCentyInvDistance(F983,G983,Y983,Z983))</f>
        <v>0</v>
      </c>
      <c r="AB983" s="1">
        <v>0</v>
      </c>
      <c r="AC983" s="1">
        <v>0</v>
      </c>
      <c r="AD983" s="1">
        <v>0</v>
      </c>
      <c r="AE983" s="1">
        <v>6</v>
      </c>
      <c r="AF983" s="1">
        <v>1</v>
      </c>
      <c r="AG983" s="1" t="s">
        <v>800</v>
      </c>
      <c r="AH983" s="1" t="s">
        <v>495</v>
      </c>
      <c r="AI983" s="1"/>
      <c r="AJ983" s="1" t="s">
        <v>55</v>
      </c>
      <c r="AK983" t="s">
        <v>5779</v>
      </c>
      <c r="AL983" s="1">
        <v>1</v>
      </c>
      <c r="AM983" s="1" t="s">
        <v>5780</v>
      </c>
    </row>
    <row r="984" spans="1:39" ht="12.75" customHeight="1">
      <c r="A984" s="1"/>
      <c r="B984" s="1" t="s">
        <v>5781</v>
      </c>
      <c r="C984" s="1" t="s">
        <v>9485</v>
      </c>
      <c r="D984" s="3" t="str">
        <f ca="1">IFERROR(__xludf.DUMMYFUNCTION("PROPER(REGEXEXTRACT(B2517, ""(?:https?:\/\/)?(?:www\.)?([a-zA-Z0-9-]+)\.""))"),"Skyscanner")</f>
        <v>Skyscanner</v>
      </c>
      <c r="E984" s="1" t="s">
        <v>9486</v>
      </c>
      <c r="F984" s="1">
        <v>17.5393182</v>
      </c>
      <c r="G984" s="1">
        <v>120.36498349999999</v>
      </c>
      <c r="H984" s="1" t="s">
        <v>9487</v>
      </c>
      <c r="I984" s="1" t="s">
        <v>540</v>
      </c>
      <c r="J984" s="1">
        <f>IF(K984="URBAN",1,IF(K984="SUBURBAN",2,IF(K984="RURAL",3,"")))</f>
        <v>3</v>
      </c>
      <c r="K984" s="1" t="s">
        <v>541</v>
      </c>
      <c r="L984" s="18">
        <v>46082</v>
      </c>
      <c r="M984" s="49">
        <v>0.58333333333333337</v>
      </c>
      <c r="N984" s="18">
        <v>46083</v>
      </c>
      <c r="O984" s="56">
        <v>0.5</v>
      </c>
      <c r="P984" s="31" t="str">
        <f>TEXT($L984, "dddd")</f>
        <v>Sunday</v>
      </c>
      <c r="Q984" s="39" t="s">
        <v>111</v>
      </c>
      <c r="R984" s="39">
        <v>2140</v>
      </c>
      <c r="S984" s="1" t="str">
        <f>IF(OR(MONTH(L984)=12, MONTH(L984)&lt;=5), "Dry Season", "Wet Season")</f>
        <v>Dry Season</v>
      </c>
      <c r="T984" s="1">
        <v>1</v>
      </c>
      <c r="U984" s="1">
        <v>1</v>
      </c>
      <c r="V984" s="1">
        <v>0</v>
      </c>
      <c r="W984" s="2">
        <f>IF(ISNUMBER(SEARCH("N/A", X984)), 0, 1)</f>
        <v>1</v>
      </c>
      <c r="X984" s="1" t="s">
        <v>671</v>
      </c>
      <c r="Y984" s="1">
        <v>17.589351099999998</v>
      </c>
      <c r="Z984" s="1">
        <v>120.38924539999999</v>
      </c>
      <c r="AA984" s="11" cm="1">
        <f t="array" ref="AA984">IF(ISBLANK(Y984), 0, VINCentyInvDistance(F984,G984,Y984,Z984))</f>
        <v>6107.1392341400369</v>
      </c>
      <c r="AB984" s="1">
        <v>0</v>
      </c>
      <c r="AC984" s="1">
        <v>0</v>
      </c>
      <c r="AD984" s="1">
        <v>0</v>
      </c>
      <c r="AE984" s="1">
        <v>2</v>
      </c>
      <c r="AF984" s="1">
        <v>1</v>
      </c>
      <c r="AG984" s="1" t="s">
        <v>672</v>
      </c>
      <c r="AH984" s="1" t="s">
        <v>495</v>
      </c>
      <c r="AI984" s="1" t="str">
        <f>TRIM(MID(SUBSTITUTE($H984,",",REPT(" ",200)),(LEN($H984)-LEN(SUBSTITUTE($H984,",",""))-2)*200+1,200))</f>
        <v>Ilocos Region</v>
      </c>
      <c r="AJ984" s="1" t="s">
        <v>55</v>
      </c>
      <c r="AK984" t="s">
        <v>17007</v>
      </c>
      <c r="AL984" s="2">
        <v>0</v>
      </c>
      <c r="AM984" s="1"/>
    </row>
    <row r="985" spans="1:39" ht="12.75" customHeight="1">
      <c r="A985" s="1"/>
      <c r="B985" s="1" t="s">
        <v>5361</v>
      </c>
      <c r="C985" s="1" t="s">
        <v>5785</v>
      </c>
      <c r="D985" s="3" t="str">
        <f ca="1">IFERROR(__xludf.DUMMYFUNCTION("PROPER(REGEXEXTRACT(B2518, ""(?:https?:\/\/)?(?:www\.)?([a-zA-Z0-9-]+)\.""))"),"Google")</f>
        <v>Google</v>
      </c>
      <c r="E985" s="1" t="s">
        <v>696</v>
      </c>
      <c r="F985" s="1">
        <v>16.39649</v>
      </c>
      <c r="G985" s="1">
        <v>120.62392</v>
      </c>
      <c r="H985" s="1" t="s">
        <v>5364</v>
      </c>
      <c r="I985" s="1" t="s">
        <v>540</v>
      </c>
      <c r="J985" s="1">
        <f>IF(K985="URBAN",1,IF(K985="SUBURBAN",2,IF(K985="RURAL",3,"")))</f>
        <v>3</v>
      </c>
      <c r="K985" s="1" t="s">
        <v>541</v>
      </c>
      <c r="L985" s="18">
        <v>46082</v>
      </c>
      <c r="M985" s="49">
        <v>0.625</v>
      </c>
      <c r="N985" s="18">
        <v>46083</v>
      </c>
      <c r="O985" s="56">
        <v>0.5</v>
      </c>
      <c r="P985" s="31" t="str">
        <f>TEXT($L985, "dddd")</f>
        <v>Sunday</v>
      </c>
      <c r="Q985" s="39" t="s">
        <v>111</v>
      </c>
      <c r="R985" s="39">
        <v>2000</v>
      </c>
      <c r="S985" s="1" t="str">
        <f>IF(OR(MONTH(L985)=12, MONTH(L985)&lt;=5), "Dry Season", "Wet Season")</f>
        <v>Dry Season</v>
      </c>
      <c r="T985" s="1">
        <v>1</v>
      </c>
      <c r="U985" s="1">
        <v>0</v>
      </c>
      <c r="V985" s="1">
        <v>0</v>
      </c>
      <c r="W985" s="2">
        <f>IF(ISNUMBER(SEARCH("N/A", X985)), 0, 1)</f>
        <v>1</v>
      </c>
      <c r="X985" s="1" t="s">
        <v>832</v>
      </c>
      <c r="Y985" s="1">
        <v>16.408881399999999</v>
      </c>
      <c r="Z985" s="1">
        <v>120.5991997</v>
      </c>
      <c r="AA985" s="11" cm="1">
        <f t="array" ref="AA985">IF(ISBLANK(Y985), 0, VINCentyInvDistance(F985,G985,Y985,Z985))</f>
        <v>2975.3858910790577</v>
      </c>
      <c r="AB985" s="1">
        <v>0</v>
      </c>
      <c r="AC985" s="1">
        <v>0</v>
      </c>
      <c r="AD985" s="1">
        <v>0</v>
      </c>
      <c r="AE985" s="1">
        <v>31</v>
      </c>
      <c r="AF985" s="1">
        <v>1</v>
      </c>
      <c r="AG985" s="1" t="s">
        <v>5365</v>
      </c>
      <c r="AH985" s="1" t="s">
        <v>1704</v>
      </c>
      <c r="AI985" s="1" t="str">
        <f>TRIM(MID(SUBSTITUTE($H985,",",REPT(" ",200)),(LEN($H985)-LEN(SUBSTITUTE($H985,",",""))-2)*200+1,200))</f>
        <v>Cordillera Administrative Region</v>
      </c>
      <c r="AJ985" s="1" t="s">
        <v>55</v>
      </c>
      <c r="AL985" s="2">
        <v>0</v>
      </c>
      <c r="AM985" s="1" t="s">
        <v>5366</v>
      </c>
    </row>
    <row r="986" spans="1:39" ht="12.75" customHeight="1">
      <c r="A986" s="1"/>
      <c r="B986" s="1" t="s">
        <v>694</v>
      </c>
      <c r="C986" s="1" t="s">
        <v>9488</v>
      </c>
      <c r="D986" s="3" t="str">
        <f ca="1">IFERROR(__xludf.DUMMYFUNCTION("PROPER(REGEXEXTRACT(B2519, ""(?:https?:\/\/)?(?:www\.)?([a-zA-Z0-9-]+)\.""))"),"Skyscanner")</f>
        <v>Skyscanner</v>
      </c>
      <c r="E986" s="1" t="s">
        <v>5787</v>
      </c>
      <c r="F986" s="1">
        <v>17.5824265</v>
      </c>
      <c r="G986" s="1">
        <v>120.39784760000001</v>
      </c>
      <c r="H986" s="1" t="s">
        <v>5788</v>
      </c>
      <c r="I986" s="1" t="s">
        <v>540</v>
      </c>
      <c r="J986" s="1">
        <f>IF(K986="URBAN",1,IF(K986="SUBURBAN",2,IF(K986="RURAL",3,"")))</f>
        <v>3</v>
      </c>
      <c r="K986" s="1" t="s">
        <v>541</v>
      </c>
      <c r="L986" s="18">
        <v>46082</v>
      </c>
      <c r="M986" s="49">
        <v>0.58333333333333337</v>
      </c>
      <c r="N986" s="18">
        <v>46083</v>
      </c>
      <c r="O986" s="56">
        <v>0.5</v>
      </c>
      <c r="P986" s="31" t="str">
        <f>TEXT($L986, "dddd")</f>
        <v>Sunday</v>
      </c>
      <c r="Q986" s="39" t="s">
        <v>111</v>
      </c>
      <c r="R986" s="39">
        <v>5236</v>
      </c>
      <c r="S986" s="1" t="str">
        <f>IF(OR(MONTH(L986)=12, MONTH(L986)&lt;=5), "Dry Season", "Wet Season")</f>
        <v>Dry Season</v>
      </c>
      <c r="T986" s="1">
        <v>1</v>
      </c>
      <c r="U986" s="1">
        <v>0</v>
      </c>
      <c r="V986" s="1">
        <v>0</v>
      </c>
      <c r="W986" s="2">
        <f>IF(ISNUMBER(SEARCH("N/A", X986)), 0, 1)</f>
        <v>1</v>
      </c>
      <c r="X986" s="1" t="s">
        <v>671</v>
      </c>
      <c r="Y986" s="1">
        <v>17.589351099999998</v>
      </c>
      <c r="Z986" s="1">
        <v>120.38924539999999</v>
      </c>
      <c r="AA986" s="11" cm="1">
        <f t="array" ref="AA986">IF(ISBLANK(Y986), 0, VINCentyInvDistance(F986,G986,Y986,Z986))</f>
        <v>1192.1122297964689</v>
      </c>
      <c r="AB986" s="1">
        <v>0</v>
      </c>
      <c r="AC986" s="1">
        <v>9</v>
      </c>
      <c r="AD986" s="1">
        <v>0</v>
      </c>
      <c r="AE986" s="1">
        <v>8</v>
      </c>
      <c r="AF986" s="1">
        <v>1</v>
      </c>
      <c r="AG986" s="1" t="s">
        <v>672</v>
      </c>
      <c r="AH986" s="1" t="s">
        <v>495</v>
      </c>
      <c r="AI986" s="1" t="str">
        <f>TRIM(MID(SUBSTITUTE($H986,",",REPT(" ",200)),(LEN($H986)-LEN(SUBSTITUTE($H986,",",""))-2)*200+1,200))</f>
        <v>Ilocos Region</v>
      </c>
      <c r="AJ986" s="1" t="s">
        <v>55</v>
      </c>
      <c r="AK986" t="s">
        <v>16518</v>
      </c>
      <c r="AL986" s="2">
        <v>0</v>
      </c>
      <c r="AM986" s="1"/>
    </row>
    <row r="987" spans="1:39" ht="12.75" customHeight="1">
      <c r="A987" s="1"/>
      <c r="B987" s="1" t="s">
        <v>5789</v>
      </c>
      <c r="C987" s="1" t="s">
        <v>9489</v>
      </c>
      <c r="D987" s="3" t="str">
        <f ca="1">IFERROR(__xludf.DUMMYFUNCTION("PROPER(REGEXEXTRACT(B2520, ""(?:https?:\/\/)?(?:www\.)?([a-zA-Z0-9-]+)\.""))"),"Skyscanner")</f>
        <v>Skyscanner</v>
      </c>
      <c r="E987" s="1" t="s">
        <v>5791</v>
      </c>
      <c r="F987" s="1">
        <v>17.571855899999999</v>
      </c>
      <c r="G987" s="1">
        <v>120.39792</v>
      </c>
      <c r="H987" s="1" t="s">
        <v>5792</v>
      </c>
      <c r="I987" s="1" t="s">
        <v>540</v>
      </c>
      <c r="J987" s="1">
        <f>IF(K987="URBAN",1,IF(K987="SUBURBAN",2,IF(K987="RURAL",3,"")))</f>
        <v>3</v>
      </c>
      <c r="K987" s="1" t="s">
        <v>541</v>
      </c>
      <c r="L987" s="18">
        <v>46082</v>
      </c>
      <c r="M987" s="49">
        <v>0.54166666666666663</v>
      </c>
      <c r="N987" s="18">
        <v>46083</v>
      </c>
      <c r="O987" s="56">
        <v>0.58333333333333337</v>
      </c>
      <c r="P987" s="31" t="str">
        <f>TEXT($L987, "dddd")</f>
        <v>Sunday</v>
      </c>
      <c r="Q987" s="39" t="s">
        <v>186</v>
      </c>
      <c r="R987" s="39">
        <v>5341</v>
      </c>
      <c r="S987" s="1" t="str">
        <f>IF(OR(MONTH(L987)=12, MONTH(L987)&lt;=5), "Dry Season", "Wet Season")</f>
        <v>Dry Season</v>
      </c>
      <c r="T987" s="1">
        <v>2</v>
      </c>
      <c r="U987" s="1">
        <v>0</v>
      </c>
      <c r="V987" s="1">
        <v>0</v>
      </c>
      <c r="W987" s="2">
        <f>IF(ISNUMBER(SEARCH("N/A", X987)), 0, 1)</f>
        <v>1</v>
      </c>
      <c r="X987" s="1" t="s">
        <v>671</v>
      </c>
      <c r="Y987" s="1">
        <v>17.589351099999998</v>
      </c>
      <c r="Z987" s="1">
        <v>120.38924539999999</v>
      </c>
      <c r="AA987" s="11" cm="1">
        <f t="array" ref="AA987">IF(ISBLANK(Y987), 0, VINCentyInvDistance(F987,G987,Y987,Z987))</f>
        <v>2144.0984632092541</v>
      </c>
      <c r="AB987" s="1">
        <v>0</v>
      </c>
      <c r="AC987" s="1">
        <v>0</v>
      </c>
      <c r="AD987" s="1">
        <v>0</v>
      </c>
      <c r="AE987" s="1">
        <v>95</v>
      </c>
      <c r="AF987" s="1">
        <v>1</v>
      </c>
      <c r="AG987" s="1" t="s">
        <v>672</v>
      </c>
      <c r="AH987" s="1" t="s">
        <v>495</v>
      </c>
      <c r="AI987" s="1" t="str">
        <f>TRIM(MID(SUBSTITUTE($H987,",",REPT(" ",200)),(LEN($H987)-LEN(SUBSTITUTE($H987,",",""))-2)*200+1,200))</f>
        <v>Ilocos Region</v>
      </c>
      <c r="AJ987" s="1" t="s">
        <v>55</v>
      </c>
      <c r="AK987" t="s">
        <v>17008</v>
      </c>
      <c r="AL987" s="2">
        <v>0</v>
      </c>
      <c r="AM987" s="1"/>
    </row>
    <row r="988" spans="1:39" ht="12.75" customHeight="1">
      <c r="A988" s="1"/>
      <c r="B988" s="1" t="s">
        <v>5793</v>
      </c>
      <c r="C988" s="1" t="s">
        <v>9490</v>
      </c>
      <c r="D988" s="3" t="str">
        <f ca="1">IFERROR(__xludf.DUMMYFUNCTION("PROPER(REGEXEXTRACT(B2521, ""(?:https?:\/\/)?(?:www\.)?([a-zA-Z0-9-]+)\.""))"),"Skyscanner")</f>
        <v>Skyscanner</v>
      </c>
      <c r="E988" s="1" t="s">
        <v>5795</v>
      </c>
      <c r="F988" s="1">
        <v>17.570145799999999</v>
      </c>
      <c r="G988" s="1">
        <v>120.38824630000001</v>
      </c>
      <c r="H988" s="1" t="s">
        <v>5796</v>
      </c>
      <c r="I988" s="1" t="s">
        <v>540</v>
      </c>
      <c r="J988" s="1">
        <f>IF(K988="URBAN",1,IF(K988="SUBURBAN",2,IF(K988="RURAL",3,"")))</f>
        <v>3</v>
      </c>
      <c r="K988" s="1" t="s">
        <v>541</v>
      </c>
      <c r="L988" s="18">
        <v>46082</v>
      </c>
      <c r="M988" s="49">
        <v>0.58333333333333337</v>
      </c>
      <c r="N988" s="18">
        <v>46083</v>
      </c>
      <c r="O988" s="56">
        <v>0.5</v>
      </c>
      <c r="P988" s="31" t="str">
        <f>TEXT($L988, "dddd")</f>
        <v>Sunday</v>
      </c>
      <c r="Q988" s="39" t="s">
        <v>43</v>
      </c>
      <c r="R988" s="39">
        <v>4397</v>
      </c>
      <c r="S988" s="1" t="str">
        <f>IF(OR(MONTH(L988)=12, MONTH(L988)&lt;=5), "Dry Season", "Wet Season")</f>
        <v>Dry Season</v>
      </c>
      <c r="T988" s="1">
        <v>2</v>
      </c>
      <c r="U988" s="1">
        <v>1</v>
      </c>
      <c r="V988" s="1">
        <v>0</v>
      </c>
      <c r="W988" s="2">
        <f>IF(ISNUMBER(SEARCH("N/A", X988)), 0, 1)</f>
        <v>1</v>
      </c>
      <c r="X988" s="1" t="s">
        <v>124</v>
      </c>
      <c r="Y988" s="1">
        <v>14.5352172</v>
      </c>
      <c r="Z988" s="1">
        <v>120.9819432</v>
      </c>
      <c r="AA988" s="11" cm="1">
        <f t="array" ref="AA988">IF(ISBLANK(Y988), 0, VINCentyInvDistance(F988,G988,Y988,Z988))</f>
        <v>341797.71260081406</v>
      </c>
      <c r="AB988" s="1">
        <v>1</v>
      </c>
      <c r="AC988" s="1">
        <v>7.6</v>
      </c>
      <c r="AD988" s="1">
        <v>3.9</v>
      </c>
      <c r="AE988" s="1">
        <v>5031</v>
      </c>
      <c r="AF988" s="1">
        <v>1</v>
      </c>
      <c r="AG988" s="1" t="s">
        <v>159</v>
      </c>
      <c r="AH988" s="1" t="s">
        <v>160</v>
      </c>
      <c r="AI988" s="1" t="str">
        <f>TRIM(MID(SUBSTITUTE($H988,",",REPT(" ",200)),(LEN($H988)-LEN(SUBSTITUTE($H988,",",""))-2)*200+1,200))</f>
        <v>Ilocos Region</v>
      </c>
      <c r="AJ988" s="1" t="s">
        <v>55</v>
      </c>
      <c r="AK988" t="s">
        <v>17009</v>
      </c>
      <c r="AL988" s="2">
        <v>0</v>
      </c>
      <c r="AM988" s="1"/>
    </row>
    <row r="989" spans="1:39" ht="12.75" customHeight="1">
      <c r="A989" s="1"/>
      <c r="B989" s="1" t="s">
        <v>5797</v>
      </c>
      <c r="C989" s="1" t="s">
        <v>5798</v>
      </c>
      <c r="D989" s="3" t="str">
        <f ca="1">IFERROR(__xludf.DUMMYFUNCTION("PROPER(REGEXEXTRACT(B2522, ""(?:https?:\/\/)?(?:www\.)?([a-zA-Z0-9-]+)\.""))"),"Google")</f>
        <v>Google</v>
      </c>
      <c r="E989" s="1" t="s">
        <v>5799</v>
      </c>
      <c r="F989" s="1">
        <v>17.569331999999999</v>
      </c>
      <c r="G989" s="1">
        <v>120.392207</v>
      </c>
      <c r="H989" s="1" t="s">
        <v>5800</v>
      </c>
      <c r="I989" s="1" t="s">
        <v>540</v>
      </c>
      <c r="J989" s="1">
        <f>IF(K989="URBAN",1,IF(K989="SUBURBAN",2,IF(K989="RURAL",3,"")))</f>
        <v>3</v>
      </c>
      <c r="K989" s="1" t="s">
        <v>541</v>
      </c>
      <c r="L989" s="18">
        <v>46082</v>
      </c>
      <c r="M989" s="49">
        <v>0.625</v>
      </c>
      <c r="N989" s="18">
        <v>46083</v>
      </c>
      <c r="O989" s="56">
        <v>0.5</v>
      </c>
      <c r="P989" s="31" t="str">
        <f>TEXT($L989, "dddd")</f>
        <v>Sunday</v>
      </c>
      <c r="Q989" s="39" t="s">
        <v>111</v>
      </c>
      <c r="R989" s="39">
        <v>2196</v>
      </c>
      <c r="S989" s="1" t="str">
        <f>IF(OR(MONTH(L989)=12, MONTH(L989)&lt;=5), "Dry Season", "Wet Season")</f>
        <v>Dry Season</v>
      </c>
      <c r="T989" s="1">
        <v>1</v>
      </c>
      <c r="U989" s="1">
        <v>1</v>
      </c>
      <c r="V989" s="1">
        <v>0</v>
      </c>
      <c r="W989" s="2">
        <f>IF(ISNUMBER(SEARCH("N/A", X989)), 0, 1)</f>
        <v>0</v>
      </c>
      <c r="X989" s="1" t="s">
        <v>44</v>
      </c>
      <c r="Y989" s="1"/>
      <c r="Z989" s="1"/>
      <c r="AA989" s="11" cm="1">
        <f t="array" ref="AA989">IF(ISBLANK(Y989), 0, VINCentyInvDistance(F989,G989,Y989,Z989))</f>
        <v>0</v>
      </c>
      <c r="AB989" s="1">
        <v>0</v>
      </c>
      <c r="AC989" s="1">
        <v>0</v>
      </c>
      <c r="AD989" s="1">
        <v>0</v>
      </c>
      <c r="AE989" s="1">
        <v>6</v>
      </c>
      <c r="AF989" s="1">
        <v>1</v>
      </c>
      <c r="AG989" s="1" t="s">
        <v>582</v>
      </c>
      <c r="AH989" s="1" t="s">
        <v>495</v>
      </c>
      <c r="AI989" s="1" t="str">
        <f>TRIM(MID(SUBSTITUTE($H989,",",REPT(" ",200)),(LEN($H989)-LEN(SUBSTITUTE($H989,",",""))-2)*200+1,200))</f>
        <v>Ilocos Region</v>
      </c>
      <c r="AJ989" s="1" t="s">
        <v>55</v>
      </c>
      <c r="AL989" s="2">
        <v>0</v>
      </c>
      <c r="AM989" s="1" t="s">
        <v>5801</v>
      </c>
    </row>
    <row r="990" spans="1:39" ht="12.75" customHeight="1">
      <c r="A990" s="1"/>
      <c r="B990" s="1" t="s">
        <v>5802</v>
      </c>
      <c r="C990" s="1" t="s">
        <v>9491</v>
      </c>
      <c r="D990" s="3" t="str">
        <f ca="1">IFERROR(__xludf.DUMMYFUNCTION("PROPER(REGEXEXTRACT(B2523, ""(?:https?:\/\/)?(?:www\.)?([a-zA-Z0-9-]+)\.""))"),"Skyscanner")</f>
        <v>Skyscanner</v>
      </c>
      <c r="E990" s="1" t="s">
        <v>5646</v>
      </c>
      <c r="F990" s="1">
        <v>17.56673</v>
      </c>
      <c r="G990" s="1">
        <v>120.38826</v>
      </c>
      <c r="H990" s="1" t="s">
        <v>1025</v>
      </c>
      <c r="I990" s="1" t="s">
        <v>540</v>
      </c>
      <c r="J990" s="1">
        <f>IF(K990="URBAN",1,IF(K990="SUBURBAN",2,IF(K990="RURAL",3,"")))</f>
        <v>3</v>
      </c>
      <c r="K990" s="1" t="s">
        <v>541</v>
      </c>
      <c r="L990" s="18">
        <v>46082</v>
      </c>
      <c r="M990" s="49">
        <v>0.5</v>
      </c>
      <c r="N990" s="18">
        <v>46083</v>
      </c>
      <c r="O990" s="56">
        <v>0.5</v>
      </c>
      <c r="P990" s="31" t="str">
        <f>TEXT($L990, "dddd")</f>
        <v>Sunday</v>
      </c>
      <c r="Q990" s="39" t="s">
        <v>1341</v>
      </c>
      <c r="R990" s="39">
        <v>1757</v>
      </c>
      <c r="S990" s="1" t="str">
        <f>IF(OR(MONTH(L990)=12, MONTH(L990)&lt;=5), "Dry Season", "Wet Season")</f>
        <v>Dry Season</v>
      </c>
      <c r="T990" s="1">
        <v>2</v>
      </c>
      <c r="U990" s="1">
        <v>1</v>
      </c>
      <c r="V990" s="1">
        <v>0</v>
      </c>
      <c r="W990" s="2">
        <f>IF(ISNUMBER(SEARCH("N/A", X990)), 0, 1)</f>
        <v>0</v>
      </c>
      <c r="X990" s="1" t="s">
        <v>44</v>
      </c>
      <c r="Y990" s="1"/>
      <c r="Z990" s="1"/>
      <c r="AA990" s="11" cm="1">
        <f t="array" ref="AA990">IF(ISBLANK(Y990), 0, VINCentyInvDistance(F990,G990,Y990,Z990))</f>
        <v>0</v>
      </c>
      <c r="AB990" s="1">
        <v>0</v>
      </c>
      <c r="AC990" s="1">
        <v>0</v>
      </c>
      <c r="AD990" s="1">
        <v>0</v>
      </c>
      <c r="AE990" s="1">
        <v>61</v>
      </c>
      <c r="AF990" s="1">
        <v>1</v>
      </c>
      <c r="AG990" s="1" t="s">
        <v>582</v>
      </c>
      <c r="AH990" s="1" t="s">
        <v>495</v>
      </c>
      <c r="AI990" s="1" t="str">
        <f>TRIM(MID(SUBSTITUTE($H990,",",REPT(" ",200)),(LEN($H990)-LEN(SUBSTITUTE($H990,",",""))-2)*200+1,200))</f>
        <v>Ilocos Region</v>
      </c>
      <c r="AJ990" s="1" t="s">
        <v>55</v>
      </c>
      <c r="AK990" t="s">
        <v>17010</v>
      </c>
      <c r="AL990" s="2">
        <v>0</v>
      </c>
      <c r="AM990" s="1" t="s">
        <v>5804</v>
      </c>
    </row>
    <row r="991" spans="1:39" ht="12.75" customHeight="1">
      <c r="A991" s="1"/>
      <c r="B991" s="1" t="s">
        <v>5805</v>
      </c>
      <c r="C991" s="1" t="s">
        <v>9492</v>
      </c>
      <c r="D991" s="3" t="str">
        <f ca="1">IFERROR(__xludf.DUMMYFUNCTION("PROPER(REGEXEXTRACT(B2524, ""(?:https?:\/\/)?(?:www\.)?([a-zA-Z0-9-]+)\.""))"),"Skyscanner")</f>
        <v>Skyscanner</v>
      </c>
      <c r="E991" s="1" t="s">
        <v>5807</v>
      </c>
      <c r="F991" s="1">
        <v>12.90766</v>
      </c>
      <c r="G991" s="1">
        <v>123.59519</v>
      </c>
      <c r="H991" s="1" t="s">
        <v>5808</v>
      </c>
      <c r="I991" s="1" t="s">
        <v>540</v>
      </c>
      <c r="J991" s="1">
        <f>IF(K991="URBAN",1,IF(K991="SUBURBAN",2,IF(K991="RURAL",3,"")))</f>
        <v>3</v>
      </c>
      <c r="K991" s="1" t="s">
        <v>541</v>
      </c>
      <c r="L991" s="18">
        <v>46082</v>
      </c>
      <c r="M991" s="49">
        <v>0.625</v>
      </c>
      <c r="N991" s="18">
        <v>46083</v>
      </c>
      <c r="O991" s="56">
        <v>0.5</v>
      </c>
      <c r="P991" s="31" t="str">
        <f>TEXT($L991, "dddd")</f>
        <v>Sunday</v>
      </c>
      <c r="Q991" s="39" t="s">
        <v>111</v>
      </c>
      <c r="R991" s="39">
        <v>1512</v>
      </c>
      <c r="S991" s="1" t="str">
        <f>IF(OR(MONTH(L991)=12, MONTH(L991)&lt;=5), "Dry Season", "Wet Season")</f>
        <v>Dry Season</v>
      </c>
      <c r="T991" s="1">
        <v>1</v>
      </c>
      <c r="U991" s="1">
        <v>0</v>
      </c>
      <c r="V991" s="1">
        <v>0</v>
      </c>
      <c r="W991" s="2">
        <f>IF(ISNUMBER(SEARCH("N/A", X991)), 0, 1)</f>
        <v>0</v>
      </c>
      <c r="X991" s="1" t="s">
        <v>44</v>
      </c>
      <c r="Y991" s="1"/>
      <c r="Z991" s="1"/>
      <c r="AA991" s="11" cm="1">
        <f t="array" ref="AA991">IF(ISBLANK(Y991), 0, VINCentyInvDistance(F991,G991,Y991,Z991))</f>
        <v>0</v>
      </c>
      <c r="AB991" s="1">
        <v>0</v>
      </c>
      <c r="AC991" s="1">
        <v>0</v>
      </c>
      <c r="AD991" s="1">
        <v>0</v>
      </c>
      <c r="AE991" s="1">
        <v>5</v>
      </c>
      <c r="AF991" s="1">
        <v>1</v>
      </c>
      <c r="AG991" s="1" t="s">
        <v>5365</v>
      </c>
      <c r="AH991" s="1" t="s">
        <v>1704</v>
      </c>
      <c r="AI991" s="1" t="str">
        <f>TRIM(MID(SUBSTITUTE($H991,",",REPT(" ",200)),(LEN($H991)-LEN(SUBSTITUTE($H991,",",""))-2)*200+1,200))</f>
        <v>Bicol Region</v>
      </c>
      <c r="AJ991" s="1" t="s">
        <v>55</v>
      </c>
      <c r="AL991" s="2">
        <v>0</v>
      </c>
      <c r="AM991" s="1" t="s">
        <v>5809</v>
      </c>
    </row>
    <row r="992" spans="1:39" ht="12.75" customHeight="1">
      <c r="A992" s="1"/>
      <c r="B992" s="1" t="s">
        <v>5810</v>
      </c>
      <c r="C992" s="1" t="s">
        <v>9493</v>
      </c>
      <c r="D992" s="3" t="str">
        <f ca="1">IFERROR(__xludf.DUMMYFUNCTION("PROPER(REGEXEXTRACT(B2525, ""(?:https?:\/\/)?(?:www\.)?([a-zA-Z0-9-]+)\.""))"),"Skyscanner")</f>
        <v>Skyscanner</v>
      </c>
      <c r="E992" s="1" t="s">
        <v>5812</v>
      </c>
      <c r="F992" s="1">
        <v>17.569331999999999</v>
      </c>
      <c r="G992" s="1">
        <v>120.3972563</v>
      </c>
      <c r="H992" s="1" t="s">
        <v>5813</v>
      </c>
      <c r="I992" s="1" t="s">
        <v>540</v>
      </c>
      <c r="J992" s="1">
        <f>IF(K992="URBAN",1,IF(K992="SUBURBAN",2,IF(K992="RURAL",3,"")))</f>
        <v>3</v>
      </c>
      <c r="K992" s="1" t="s">
        <v>541</v>
      </c>
      <c r="L992" s="18">
        <v>46082</v>
      </c>
      <c r="M992" s="49">
        <v>0.58333333333333337</v>
      </c>
      <c r="N992" s="18">
        <v>46083</v>
      </c>
      <c r="O992" s="56">
        <v>0.45833333333333331</v>
      </c>
      <c r="P992" s="31" t="str">
        <f>TEXT($L992, "dddd")</f>
        <v>Sunday</v>
      </c>
      <c r="Q992" s="39" t="s">
        <v>43</v>
      </c>
      <c r="R992" s="39">
        <v>1575</v>
      </c>
      <c r="S992" s="1" t="str">
        <f>IF(OR(MONTH(L992)=12, MONTH(L992)&lt;=5), "Dry Season", "Wet Season")</f>
        <v>Dry Season</v>
      </c>
      <c r="T992" s="1">
        <v>2</v>
      </c>
      <c r="U992" s="1">
        <v>1</v>
      </c>
      <c r="V992" s="1">
        <v>0</v>
      </c>
      <c r="W992" s="2">
        <f>IF(ISNUMBER(SEARCH("N/A", X992)), 0, 1)</f>
        <v>1</v>
      </c>
      <c r="X992" s="1" t="s">
        <v>832</v>
      </c>
      <c r="Y992" s="1">
        <v>16.408881399999999</v>
      </c>
      <c r="Z992" s="1">
        <v>120.5991997</v>
      </c>
      <c r="AA992" s="11" cm="1">
        <f t="array" ref="AA992">IF(ISBLANK(Y992), 0, VINCentyInvDistance(F992,G992,Y992,Z992))</f>
        <v>130214.1484763195</v>
      </c>
      <c r="AB992" s="1">
        <v>0</v>
      </c>
      <c r="AC992" s="1">
        <v>0</v>
      </c>
      <c r="AD992" s="1">
        <v>0</v>
      </c>
      <c r="AE992" s="1">
        <v>9</v>
      </c>
      <c r="AF992" s="1">
        <v>1</v>
      </c>
      <c r="AG992" s="1" t="s">
        <v>833</v>
      </c>
      <c r="AH992" s="1" t="s">
        <v>834</v>
      </c>
      <c r="AI992" s="1" t="str">
        <f>TRIM(MID(SUBSTITUTE($H992,",",REPT(" ",200)),(LEN($H992)-LEN(SUBSTITUTE($H992,",",""))-2)*200+1,200))</f>
        <v>Ilocos Region</v>
      </c>
      <c r="AJ992" s="1" t="s">
        <v>55</v>
      </c>
      <c r="AK992" t="s">
        <v>17011</v>
      </c>
      <c r="AL992" s="2">
        <v>0</v>
      </c>
      <c r="AM992" s="1"/>
    </row>
    <row r="993" spans="1:39" ht="12.75" customHeight="1">
      <c r="A993" s="1"/>
      <c r="B993" s="1" t="s">
        <v>584</v>
      </c>
      <c r="C993" s="1" t="s">
        <v>9494</v>
      </c>
      <c r="D993" s="3" t="str">
        <f ca="1">IFERROR(__xludf.DUMMYFUNCTION("PROPER(REGEXEXTRACT(B2526, ""(?:https?:\/\/)?(?:www\.)?([a-zA-Z0-9-]+)\.""))"),"Skyscanner")</f>
        <v>Skyscanner</v>
      </c>
      <c r="E993" s="1" t="s">
        <v>5815</v>
      </c>
      <c r="F993" s="1">
        <v>18.155470000000001</v>
      </c>
      <c r="G993" s="1">
        <v>120.521985</v>
      </c>
      <c r="H993" s="1" t="s">
        <v>587</v>
      </c>
      <c r="I993" s="1" t="s">
        <v>540</v>
      </c>
      <c r="J993" s="1">
        <f>IF(K993="URBAN",1,IF(K993="SUBURBAN",2,IF(K993="RURAL",3,"")))</f>
        <v>3</v>
      </c>
      <c r="K993" s="1" t="s">
        <v>541</v>
      </c>
      <c r="L993" s="18">
        <v>46082</v>
      </c>
      <c r="M993" s="49">
        <v>0.58333333333333337</v>
      </c>
      <c r="N993" s="18">
        <v>46083</v>
      </c>
      <c r="O993" s="56">
        <v>0.5</v>
      </c>
      <c r="P993" s="31" t="str">
        <f>TEXT($L993, "dddd")</f>
        <v>Sunday</v>
      </c>
      <c r="Q993" s="39" t="s">
        <v>111</v>
      </c>
      <c r="R993" s="39">
        <v>2000</v>
      </c>
      <c r="S993" s="1" t="str">
        <f>IF(OR(MONTH(L993)=12, MONTH(L993)&lt;=5), "Dry Season", "Wet Season")</f>
        <v>Dry Season</v>
      </c>
      <c r="T993" s="1">
        <v>1</v>
      </c>
      <c r="U993" s="1">
        <v>1</v>
      </c>
      <c r="V993" s="1">
        <v>0</v>
      </c>
      <c r="W993" s="2">
        <f>IF(ISNUMBER(SEARCH("N/A", X993)), 0, 1)</f>
        <v>0</v>
      </c>
      <c r="X993" s="1" t="s">
        <v>44</v>
      </c>
      <c r="Y993" s="1"/>
      <c r="Z993" s="1"/>
      <c r="AA993" s="11" cm="1">
        <f t="array" ref="AA993">IF(ISBLANK(Y993), 0, VINCentyInvDistance(F993,G993,Y993,Z993))</f>
        <v>0</v>
      </c>
      <c r="AB993" s="1">
        <v>1</v>
      </c>
      <c r="AC993" s="1">
        <v>7</v>
      </c>
      <c r="AD993" s="1">
        <v>4</v>
      </c>
      <c r="AE993" s="1">
        <v>382</v>
      </c>
      <c r="AF993" s="1">
        <v>1</v>
      </c>
      <c r="AG993" s="1" t="s">
        <v>588</v>
      </c>
      <c r="AH993" s="1" t="s">
        <v>549</v>
      </c>
      <c r="AI993" s="1"/>
      <c r="AJ993" s="1" t="s">
        <v>55</v>
      </c>
      <c r="AK993" t="s">
        <v>16505</v>
      </c>
      <c r="AL993" s="1">
        <v>5</v>
      </c>
      <c r="AM993" s="1" t="s">
        <v>589</v>
      </c>
    </row>
    <row r="994" spans="1:39" ht="12.75" customHeight="1">
      <c r="A994" s="1"/>
      <c r="B994" s="1" t="s">
        <v>5816</v>
      </c>
      <c r="C994" s="1" t="s">
        <v>9495</v>
      </c>
      <c r="D994" s="3" t="str">
        <f ca="1">IFERROR(__xludf.DUMMYFUNCTION("PROPER(REGEXEXTRACT(B2527, ""(?:https?:\/\/)?(?:www\.)?([a-zA-Z0-9-]+)\.""))"),"Skyscanner")</f>
        <v>Skyscanner</v>
      </c>
      <c r="E994" s="1" t="s">
        <v>5818</v>
      </c>
      <c r="F994" s="1">
        <v>17.568557999999999</v>
      </c>
      <c r="G994" s="1">
        <v>120.383668</v>
      </c>
      <c r="H994" s="1" t="s">
        <v>5819</v>
      </c>
      <c r="I994" s="1" t="s">
        <v>540</v>
      </c>
      <c r="J994" s="1">
        <f>IF(K994="URBAN",1,IF(K994="SUBURBAN",2,IF(K994="RURAL",3,"")))</f>
        <v>3</v>
      </c>
      <c r="K994" s="1" t="s">
        <v>541</v>
      </c>
      <c r="L994" s="18">
        <v>46082</v>
      </c>
      <c r="M994" s="49">
        <v>0.58333333333333337</v>
      </c>
      <c r="N994" s="18">
        <v>46083</v>
      </c>
      <c r="O994" s="56">
        <v>0.5</v>
      </c>
      <c r="P994" s="31" t="str">
        <f>TEXT($L994, "dddd")</f>
        <v>Sunday</v>
      </c>
      <c r="Q994" s="39" t="s">
        <v>43</v>
      </c>
      <c r="R994" s="39">
        <v>2097</v>
      </c>
      <c r="S994" s="1" t="str">
        <f>IF(OR(MONTH(L994)=12, MONTH(L994)&lt;=5), "Dry Season", "Wet Season")</f>
        <v>Dry Season</v>
      </c>
      <c r="T994" s="1">
        <v>2</v>
      </c>
      <c r="U994" s="1">
        <v>0</v>
      </c>
      <c r="V994" s="1">
        <v>0</v>
      </c>
      <c r="W994" s="2">
        <f>IF(ISNUMBER(SEARCH("N/A", X994)), 0, 1)</f>
        <v>0</v>
      </c>
      <c r="X994" s="1" t="s">
        <v>44</v>
      </c>
      <c r="Y994" s="1"/>
      <c r="Z994" s="1"/>
      <c r="AA994" s="11" cm="1">
        <f t="array" ref="AA994">IF(ISBLANK(Y994), 0, VINCentyInvDistance(F994,G994,Y994,Z994))</f>
        <v>0</v>
      </c>
      <c r="AB994" s="1">
        <v>1</v>
      </c>
      <c r="AC994" s="1">
        <v>9.8000000000000007</v>
      </c>
      <c r="AD994" s="1">
        <v>3.7</v>
      </c>
      <c r="AE994" s="1">
        <v>132</v>
      </c>
      <c r="AF994" s="1">
        <v>1</v>
      </c>
      <c r="AG994" s="1" t="s">
        <v>5820</v>
      </c>
      <c r="AH994" s="1" t="s">
        <v>160</v>
      </c>
      <c r="AI994" s="1" t="str">
        <f>TRIM(MID(SUBSTITUTE($H994,",",REPT(" ",200)),(LEN($H994)-LEN(SUBSTITUTE($H994,",",""))-2)*200+1,200))</f>
        <v>Ilocos Region</v>
      </c>
      <c r="AJ994" s="1" t="s">
        <v>55</v>
      </c>
      <c r="AK994" t="s">
        <v>17012</v>
      </c>
      <c r="AL994" s="2">
        <v>0</v>
      </c>
      <c r="AM994" s="1" t="s">
        <v>5821</v>
      </c>
    </row>
    <row r="995" spans="1:39" ht="12.75" customHeight="1">
      <c r="A995" s="1"/>
      <c r="B995" s="1" t="s">
        <v>5822</v>
      </c>
      <c r="C995" s="1" t="s">
        <v>5823</v>
      </c>
      <c r="D995" s="3" t="str">
        <f ca="1">IFERROR(__xludf.DUMMYFUNCTION("PROPER(REGEXEXTRACT(B2528, ""(?:https?:\/\/)?(?:www\.)?([a-zA-Z0-9-]+)\.""))"),"Google")</f>
        <v>Google</v>
      </c>
      <c r="E995" s="1" t="s">
        <v>5824</v>
      </c>
      <c r="F995" s="1">
        <v>17.572399999999998</v>
      </c>
      <c r="G995" s="1">
        <v>120.38800000000001</v>
      </c>
      <c r="H995" s="1" t="s">
        <v>5541</v>
      </c>
      <c r="I995" s="1" t="s">
        <v>540</v>
      </c>
      <c r="J995" s="1">
        <f>IF(K995="URBAN",1,IF(K995="SUBURBAN",2,IF(K995="RURAL",3,"")))</f>
        <v>3</v>
      </c>
      <c r="K995" s="1" t="s">
        <v>541</v>
      </c>
      <c r="L995" s="18">
        <v>46082</v>
      </c>
      <c r="M995" s="49">
        <v>0.625</v>
      </c>
      <c r="N995" s="18">
        <v>46083</v>
      </c>
      <c r="O995" s="56">
        <v>0.5</v>
      </c>
      <c r="P995" s="31" t="str">
        <f>TEXT($L995, "dddd")</f>
        <v>Sunday</v>
      </c>
      <c r="Q995" s="39" t="s">
        <v>111</v>
      </c>
      <c r="R995" s="39">
        <v>7632</v>
      </c>
      <c r="S995" s="1" t="str">
        <f>IF(OR(MONTH(L995)=12, MONTH(L995)&lt;=5), "Dry Season", "Wet Season")</f>
        <v>Dry Season</v>
      </c>
      <c r="T995" s="1">
        <v>1</v>
      </c>
      <c r="U995" s="1">
        <v>1</v>
      </c>
      <c r="V995" s="1">
        <v>0</v>
      </c>
      <c r="W995" s="2">
        <f>IF(ISNUMBER(SEARCH("N/A", X995)), 0, 1)</f>
        <v>0</v>
      </c>
      <c r="X995" s="1" t="s">
        <v>44</v>
      </c>
      <c r="Y995" s="1"/>
      <c r="Z995" s="1"/>
      <c r="AA995" s="11" cm="1">
        <f t="array" ref="AA995">IF(ISBLANK(Y995), 0, VINCentyInvDistance(F995,G995,Y995,Z995))</f>
        <v>0</v>
      </c>
      <c r="AB995" s="1">
        <v>0</v>
      </c>
      <c r="AC995" s="1">
        <v>0</v>
      </c>
      <c r="AD995" s="1">
        <v>0</v>
      </c>
      <c r="AE995" s="1">
        <v>4</v>
      </c>
      <c r="AF995" s="1">
        <v>1</v>
      </c>
      <c r="AG995" s="1" t="s">
        <v>582</v>
      </c>
      <c r="AH995" s="1" t="s">
        <v>495</v>
      </c>
      <c r="AI995" s="1" t="str">
        <f>TRIM(MID(SUBSTITUTE($H995,",",REPT(" ",200)),(LEN($H995)-LEN(SUBSTITUTE($H995,",",""))-2)*200+1,200))</f>
        <v>Ilocos Region</v>
      </c>
      <c r="AJ995" s="1" t="s">
        <v>55</v>
      </c>
      <c r="AL995" s="2">
        <v>0</v>
      </c>
      <c r="AM995" s="1" t="s">
        <v>5825</v>
      </c>
    </row>
    <row r="996" spans="1:39" ht="12.75" customHeight="1">
      <c r="A996" s="1"/>
      <c r="B996" s="1" t="s">
        <v>5826</v>
      </c>
      <c r="C996" s="1" t="s">
        <v>9496</v>
      </c>
      <c r="D996" s="3" t="str">
        <f ca="1">IFERROR(__xludf.DUMMYFUNCTION("PROPER(REGEXEXTRACT(B2529, ""(?:https?:\/\/)?(?:www\.)?([a-zA-Z0-9-]+)\.""))"),"Skyscanner")</f>
        <v>Skyscanner</v>
      </c>
      <c r="E996" s="1" t="s">
        <v>5680</v>
      </c>
      <c r="F996" s="1">
        <v>17.562609999999999</v>
      </c>
      <c r="G996" s="1">
        <v>120.37421999999999</v>
      </c>
      <c r="H996" s="1" t="s">
        <v>5828</v>
      </c>
      <c r="I996" s="1" t="s">
        <v>540</v>
      </c>
      <c r="J996" s="1">
        <f>IF(K996="URBAN",1,IF(K996="SUBURBAN",2,IF(K996="RURAL",3,"")))</f>
        <v>3</v>
      </c>
      <c r="K996" s="1" t="s">
        <v>541</v>
      </c>
      <c r="L996" s="18">
        <v>46082</v>
      </c>
      <c r="M996" s="49">
        <v>0.58333333333333337</v>
      </c>
      <c r="N996" s="18">
        <v>46083</v>
      </c>
      <c r="O996" s="56">
        <v>0.41666666666666669</v>
      </c>
      <c r="P996" s="31" t="str">
        <f>TEXT($L996, "dddd")</f>
        <v>Sunday</v>
      </c>
      <c r="Q996" s="39" t="s">
        <v>43</v>
      </c>
      <c r="R996" s="39">
        <v>6615</v>
      </c>
      <c r="S996" s="1" t="str">
        <f>IF(OR(MONTH(L996)=12, MONTH(L996)&lt;=5), "Dry Season", "Wet Season")</f>
        <v>Dry Season</v>
      </c>
      <c r="T996" s="1">
        <v>2</v>
      </c>
      <c r="U996" s="1">
        <v>0</v>
      </c>
      <c r="V996" s="1">
        <v>0</v>
      </c>
      <c r="W996" s="2">
        <f>IF(ISNUMBER(SEARCH("N/A", X996)), 0, 1)</f>
        <v>0</v>
      </c>
      <c r="X996" s="1" t="s">
        <v>44</v>
      </c>
      <c r="Y996" s="1"/>
      <c r="Z996" s="1"/>
      <c r="AA996" s="11" cm="1">
        <f t="array" ref="AA996">IF(ISBLANK(Y996), 0, VINCentyInvDistance(F996,G996,Y996,Z996))</f>
        <v>0</v>
      </c>
      <c r="AB996" s="1">
        <v>0</v>
      </c>
      <c r="AC996" s="1">
        <v>0</v>
      </c>
      <c r="AD996" s="1">
        <v>0</v>
      </c>
      <c r="AE996" s="1">
        <v>110</v>
      </c>
      <c r="AF996" s="1">
        <v>1</v>
      </c>
      <c r="AG996" s="1" t="s">
        <v>582</v>
      </c>
      <c r="AH996" s="1" t="s">
        <v>495</v>
      </c>
      <c r="AI996" s="1" t="str">
        <f>TRIM(MID(SUBSTITUTE($H996,",",REPT(" ",200)),(LEN($H996)-LEN(SUBSTITUTE($H996,",",""))-2)*200+1,200))</f>
        <v>Ilocos Region</v>
      </c>
      <c r="AJ996" s="1" t="s">
        <v>55</v>
      </c>
      <c r="AK996" t="s">
        <v>17013</v>
      </c>
      <c r="AL996" s="2">
        <v>0</v>
      </c>
      <c r="AM996" s="1" t="s">
        <v>5829</v>
      </c>
    </row>
    <row r="997" spans="1:39" ht="12.75" customHeight="1">
      <c r="A997" s="1"/>
      <c r="B997" s="1" t="s">
        <v>5830</v>
      </c>
      <c r="C997" s="1" t="s">
        <v>5831</v>
      </c>
      <c r="D997" s="3" t="str">
        <f ca="1">IFERROR(__xludf.DUMMYFUNCTION("PROPER(REGEXEXTRACT(B2530, ""(?:https?:\/\/)?(?:www\.)?([a-zA-Z0-9-]+)\.""))"),"Google")</f>
        <v>Google</v>
      </c>
      <c r="E997" s="1" t="s">
        <v>5832</v>
      </c>
      <c r="F997" s="1">
        <v>17.5718648</v>
      </c>
      <c r="G997" s="1">
        <v>120.4009774</v>
      </c>
      <c r="H997" s="1" t="s">
        <v>5833</v>
      </c>
      <c r="I997" s="1" t="s">
        <v>540</v>
      </c>
      <c r="J997" s="1">
        <f>IF(K997="URBAN",1,IF(K997="SUBURBAN",2,IF(K997="RURAL",3,"")))</f>
        <v>3</v>
      </c>
      <c r="K997" s="1" t="s">
        <v>541</v>
      </c>
      <c r="L997" s="18">
        <v>46082</v>
      </c>
      <c r="M997" s="49">
        <v>0.625</v>
      </c>
      <c r="N997" s="18">
        <v>46083</v>
      </c>
      <c r="O997" s="56">
        <v>0.5</v>
      </c>
      <c r="P997" s="31" t="str">
        <f>TEXT($L997, "dddd")</f>
        <v>Sunday</v>
      </c>
      <c r="Q997" s="39" t="s">
        <v>111</v>
      </c>
      <c r="R997" s="39">
        <v>7711</v>
      </c>
      <c r="S997" s="1" t="str">
        <f>IF(OR(MONTH(L997)=12, MONTH(L997)&lt;=5), "Dry Season", "Wet Season")</f>
        <v>Dry Season</v>
      </c>
      <c r="T997" s="1">
        <v>1</v>
      </c>
      <c r="U997" s="1">
        <v>0</v>
      </c>
      <c r="V997" s="1">
        <v>0</v>
      </c>
      <c r="W997" s="2">
        <f>IF(ISNUMBER(SEARCH("N/A", X997)), 0, 1)</f>
        <v>1</v>
      </c>
      <c r="X997" s="1" t="s">
        <v>5761</v>
      </c>
      <c r="Y997" s="1">
        <v>17.546666699999999</v>
      </c>
      <c r="Z997" s="1">
        <v>120.3822222</v>
      </c>
      <c r="AA997" s="11" cm="1">
        <f t="array" ref="AA997">IF(ISBLANK(Y997), 0, VINCentyInvDistance(F997,G997,Y997,Z997))</f>
        <v>3426.6776879160475</v>
      </c>
      <c r="AB997" s="1">
        <v>0</v>
      </c>
      <c r="AC997" s="1">
        <v>0</v>
      </c>
      <c r="AD997" s="1">
        <v>0</v>
      </c>
      <c r="AE997" s="1">
        <v>42</v>
      </c>
      <c r="AF997" s="1">
        <v>1</v>
      </c>
      <c r="AG997" s="1" t="s">
        <v>5762</v>
      </c>
      <c r="AH997" s="1" t="s">
        <v>495</v>
      </c>
      <c r="AI997" s="1" t="str">
        <f>TRIM(MID(SUBSTITUTE($H997,",",REPT(" ",200)),(LEN($H997)-LEN(SUBSTITUTE($H997,",",""))-2)*200+1,200))</f>
        <v>Ilocos Region</v>
      </c>
      <c r="AJ997" s="1" t="s">
        <v>55</v>
      </c>
      <c r="AL997" s="2">
        <v>0</v>
      </c>
      <c r="AM997" s="1"/>
    </row>
    <row r="998" spans="1:39" ht="12.75" customHeight="1">
      <c r="A998" s="1"/>
      <c r="B998" s="1" t="s">
        <v>5834</v>
      </c>
      <c r="C998" s="1" t="s">
        <v>9497</v>
      </c>
      <c r="D998" s="3" t="str">
        <f ca="1">IFERROR(__xludf.DUMMYFUNCTION("PROPER(REGEXEXTRACT(B2531, ""(?:https?:\/\/)?(?:www\.)?([a-zA-Z0-9-]+)\.""))"),"Skyscanner")</f>
        <v>Skyscanner</v>
      </c>
      <c r="E998" s="1" t="s">
        <v>5836</v>
      </c>
      <c r="F998" s="1">
        <v>17.555290400000001</v>
      </c>
      <c r="G998" s="1">
        <v>120.3937617</v>
      </c>
      <c r="H998" s="1" t="s">
        <v>5837</v>
      </c>
      <c r="I998" s="1" t="s">
        <v>540</v>
      </c>
      <c r="J998" s="1">
        <f>IF(K998="URBAN",1,IF(K998="SUBURBAN",2,IF(K998="RURAL",3,"")))</f>
        <v>3</v>
      </c>
      <c r="K998" s="1" t="s">
        <v>541</v>
      </c>
      <c r="L998" s="18">
        <v>46082</v>
      </c>
      <c r="M998" s="49">
        <v>0.58333333333333337</v>
      </c>
      <c r="N998" s="18">
        <v>46083</v>
      </c>
      <c r="O998" s="56">
        <v>0.5</v>
      </c>
      <c r="P998" s="31" t="str">
        <f>TEXT($L998, "dddd")</f>
        <v>Sunday</v>
      </c>
      <c r="Q998" s="39" t="s">
        <v>1266</v>
      </c>
      <c r="R998" s="39">
        <v>1017</v>
      </c>
      <c r="S998" s="1" t="str">
        <f>IF(OR(MONTH(L998)=12, MONTH(L998)&lt;=5), "Dry Season", "Wet Season")</f>
        <v>Dry Season</v>
      </c>
      <c r="T998" s="1">
        <v>1</v>
      </c>
      <c r="U998" s="1">
        <v>0</v>
      </c>
      <c r="V998" s="1">
        <v>0</v>
      </c>
      <c r="W998" s="2">
        <f>IF(ISNUMBER(SEARCH("N/A", X998)), 0, 1)</f>
        <v>1</v>
      </c>
      <c r="X998" s="1" t="s">
        <v>671</v>
      </c>
      <c r="Y998" s="1">
        <v>17.589351099999998</v>
      </c>
      <c r="Z998" s="1">
        <v>120.38924539999999</v>
      </c>
      <c r="AA998" s="11" cm="1">
        <f t="array" ref="AA998">IF(ISBLANK(Y998), 0, VINCentyInvDistance(F998,G998,Y998,Z998))</f>
        <v>3800.0528319673599</v>
      </c>
      <c r="AB998" s="1">
        <v>0</v>
      </c>
      <c r="AC998" s="1">
        <v>0</v>
      </c>
      <c r="AD998" s="1">
        <v>0</v>
      </c>
      <c r="AE998" s="1">
        <v>12</v>
      </c>
      <c r="AF998" s="1">
        <v>1</v>
      </c>
      <c r="AG998" s="1" t="s">
        <v>672</v>
      </c>
      <c r="AH998" s="1" t="s">
        <v>495</v>
      </c>
      <c r="AI998" s="1" t="str">
        <f>TRIM(MID(SUBSTITUTE($H998,",",REPT(" ",200)),(LEN($H998)-LEN(SUBSTITUTE($H998,",",""))-2)*200+1,200))</f>
        <v>Ilocos Region</v>
      </c>
      <c r="AJ998" s="1" t="s">
        <v>55</v>
      </c>
      <c r="AK998" t="s">
        <v>17014</v>
      </c>
      <c r="AL998" s="2">
        <v>0</v>
      </c>
      <c r="AM998" s="1"/>
    </row>
    <row r="999" spans="1:39" ht="12.75" customHeight="1">
      <c r="A999" s="1"/>
      <c r="B999" s="1" t="s">
        <v>5838</v>
      </c>
      <c r="C999" s="1" t="s">
        <v>9498</v>
      </c>
      <c r="D999" s="3" t="str">
        <f ca="1">IFERROR(__xludf.DUMMYFUNCTION("PROPER(REGEXEXTRACT(B2532, ""(?:https?:\/\/)?(?:www\.)?([a-zA-Z0-9-]+)\.""))"),"Skyscanner")</f>
        <v>Skyscanner</v>
      </c>
      <c r="E999" s="1" t="s">
        <v>5840</v>
      </c>
      <c r="F999" s="1">
        <v>10.2864</v>
      </c>
      <c r="G999" s="1">
        <v>123.9662</v>
      </c>
      <c r="H999" s="1" t="s">
        <v>5841</v>
      </c>
      <c r="I999" s="1" t="s">
        <v>540</v>
      </c>
      <c r="J999" s="1">
        <f>IF(K999="URBAN",1,IF(K999="SUBURBAN",2,IF(K999="RURAL",3,"")))</f>
        <v>3</v>
      </c>
      <c r="K999" s="1" t="s">
        <v>541</v>
      </c>
      <c r="L999" s="18">
        <v>46082</v>
      </c>
      <c r="M999" s="49">
        <v>0.58333333333333337</v>
      </c>
      <c r="N999" s="18">
        <v>46083</v>
      </c>
      <c r="O999" s="56">
        <v>0.54166666666666663</v>
      </c>
      <c r="P999" s="31" t="str">
        <f>TEXT($L999, "dddd")</f>
        <v>Sunday</v>
      </c>
      <c r="Q999" s="39" t="s">
        <v>1266</v>
      </c>
      <c r="R999" s="39">
        <v>1017</v>
      </c>
      <c r="S999" s="1" t="str">
        <f>IF(OR(MONTH(L999)=12, MONTH(L999)&lt;=5), "Dry Season", "Wet Season")</f>
        <v>Dry Season</v>
      </c>
      <c r="T999" s="1">
        <v>2</v>
      </c>
      <c r="U999" s="1">
        <v>0</v>
      </c>
      <c r="V999" s="1">
        <v>0</v>
      </c>
      <c r="W999" s="2">
        <f>IF(ISNUMBER(SEARCH("N/A", X999)), 0, 1)</f>
        <v>0</v>
      </c>
      <c r="X999" s="1" t="s">
        <v>44</v>
      </c>
      <c r="Y999" s="1"/>
      <c r="Z999" s="1"/>
      <c r="AA999" s="11" cm="1">
        <f t="array" ref="AA999">IF(ISBLANK(Y999), 0, VINCentyInvDistance(F999,G999,Y999,Z999))</f>
        <v>0</v>
      </c>
      <c r="AB999" s="1">
        <v>0</v>
      </c>
      <c r="AC999" s="1">
        <v>0</v>
      </c>
      <c r="AD999" s="1">
        <v>0</v>
      </c>
      <c r="AE999" s="1">
        <v>84</v>
      </c>
      <c r="AF999" s="1">
        <v>1</v>
      </c>
      <c r="AG999" s="1" t="s">
        <v>4948</v>
      </c>
      <c r="AH999" s="1" t="s">
        <v>731</v>
      </c>
      <c r="AI999" s="1"/>
      <c r="AJ999" s="1" t="s">
        <v>55</v>
      </c>
      <c r="AK999" t="s">
        <v>5842</v>
      </c>
      <c r="AL999" s="1">
        <v>2</v>
      </c>
      <c r="AM999" s="1" t="s">
        <v>5843</v>
      </c>
    </row>
    <row r="1000" spans="1:39" ht="12.75" customHeight="1">
      <c r="A1000" s="1"/>
      <c r="B1000" s="1" t="s">
        <v>9499</v>
      </c>
      <c r="C1000" s="1" t="s">
        <v>9500</v>
      </c>
      <c r="D1000" s="3" t="str">
        <f ca="1">IFERROR(__xludf.DUMMYFUNCTION("PROPER(REGEXEXTRACT(B2533, ""(?:https?:\/\/)?(?:www\.)?([a-zA-Z0-9-]+)\.""))"),"Google")</f>
        <v>Google</v>
      </c>
      <c r="E1000" s="1" t="s">
        <v>9501</v>
      </c>
      <c r="F1000" s="1">
        <v>17.573880899999999</v>
      </c>
      <c r="G1000" s="1">
        <v>120.3854745</v>
      </c>
      <c r="H1000" s="1" t="s">
        <v>9502</v>
      </c>
      <c r="I1000" s="1" t="s">
        <v>540</v>
      </c>
      <c r="J1000" s="1">
        <f>IF(K1000="URBAN",1,IF(K1000="SUBURBAN",2,IF(K1000="RURAL",3,"")))</f>
        <v>3</v>
      </c>
      <c r="K1000" s="1" t="s">
        <v>541</v>
      </c>
      <c r="L1000" s="18">
        <v>46082</v>
      </c>
      <c r="M1000" s="49">
        <v>0.625</v>
      </c>
      <c r="N1000" s="18">
        <v>46083</v>
      </c>
      <c r="O1000" s="56">
        <v>0.5</v>
      </c>
      <c r="P1000" s="31" t="str">
        <f>TEXT($L1000, "dddd")</f>
        <v>Sunday</v>
      </c>
      <c r="Q1000" s="39" t="s">
        <v>117</v>
      </c>
      <c r="R1000" s="39">
        <v>1319.5</v>
      </c>
      <c r="S1000" s="1" t="str">
        <f>IF(OR(MONTH(L1000)=12, MONTH(L1000)&lt;=5), "Dry Season", "Wet Season")</f>
        <v>Dry Season</v>
      </c>
      <c r="T1000" s="1">
        <v>1</v>
      </c>
      <c r="U1000" s="1">
        <v>0</v>
      </c>
      <c r="V1000" s="1">
        <v>0</v>
      </c>
      <c r="W1000" s="2">
        <f>IF(ISNUMBER(SEARCH("N/A", X1000)), 0, 1)</f>
        <v>0</v>
      </c>
      <c r="X1000" s="1" t="s">
        <v>44</v>
      </c>
      <c r="Y1000" s="1"/>
      <c r="Z1000" s="1"/>
      <c r="AA1000" s="11" cm="1">
        <f t="array" ref="AA1000">IF(ISBLANK(Y1000), 0, VINCentyInvDistance(F1000,G1000,Y1000,Z1000))</f>
        <v>0</v>
      </c>
      <c r="AB1000" s="1">
        <v>0</v>
      </c>
      <c r="AC1000" s="1">
        <v>0</v>
      </c>
      <c r="AD1000" s="1">
        <v>0</v>
      </c>
      <c r="AE1000" s="1">
        <v>55</v>
      </c>
      <c r="AF1000" s="1">
        <v>1</v>
      </c>
      <c r="AG1000" s="1" t="str">
        <f>TRIM(MID(SUBSTITUTE($H1000,",",REPT(" ",200)),(LEN($H1000)-LEN(SUBSTITUTE($H1000,",",""))-4)*200+1,200))</f>
        <v>Vigan</v>
      </c>
      <c r="AH1000" s="1" t="str">
        <f>TRIM(MID(SUBSTITUTE($H1000,",",REPT(" ",200)),(LEN($H1000)-LEN(SUBSTITUTE($H1000,",",""))-3)*200+1,200))</f>
        <v>Ilocos Sur</v>
      </c>
      <c r="AI1000" s="1" t="str">
        <f>TRIM(MID(SUBSTITUTE($H1000,",",REPT(" ",200)),(LEN($H1000)-LEN(SUBSTITUTE($H1000,",",""))-2)*200+1,200))</f>
        <v>Ilocos Region</v>
      </c>
      <c r="AJ1000" s="1" t="str">
        <f>TRIM(MID(SUBSTITUTE($H1000,",",REPT(" ",200)),(LEN($H1000)-LEN(SUBSTITUTE($H1000,",",""))-0)*200+1,200))</f>
        <v>Philippines</v>
      </c>
      <c r="AL1000" s="2">
        <v>0</v>
      </c>
      <c r="AM1000" s="1"/>
    </row>
    <row r="1001" spans="1:39" ht="12.75" customHeight="1">
      <c r="A1001" s="1"/>
      <c r="B1001" s="1" t="s">
        <v>5844</v>
      </c>
      <c r="C1001" s="1" t="s">
        <v>9503</v>
      </c>
      <c r="D1001" s="3" t="str">
        <f ca="1">IFERROR(__xludf.DUMMYFUNCTION("PROPER(REGEXEXTRACT(B2534, ""(?:https?:\/\/)?(?:www\.)?([a-zA-Z0-9-]+)\.""))"),"Skyscanner")</f>
        <v>Skyscanner</v>
      </c>
      <c r="E1001" s="1" t="s">
        <v>5846</v>
      </c>
      <c r="F1001" s="1">
        <v>17.574200000000001</v>
      </c>
      <c r="G1001" s="1">
        <v>120.38518000000001</v>
      </c>
      <c r="H1001" s="1" t="s">
        <v>821</v>
      </c>
      <c r="I1001" s="1" t="s">
        <v>540</v>
      </c>
      <c r="J1001" s="1">
        <f>IF(K1001="URBAN",1,IF(K1001="SUBURBAN",2,IF(K1001="RURAL",3,"")))</f>
        <v>3</v>
      </c>
      <c r="K1001" s="1" t="s">
        <v>541</v>
      </c>
      <c r="L1001" s="18">
        <v>46082</v>
      </c>
      <c r="M1001" s="49">
        <v>0.625</v>
      </c>
      <c r="N1001" s="18">
        <v>46083</v>
      </c>
      <c r="O1001" s="56">
        <v>0.5</v>
      </c>
      <c r="P1001" s="31" t="str">
        <f>TEXT($L1001, "dddd")</f>
        <v>Sunday</v>
      </c>
      <c r="Q1001" s="39" t="s">
        <v>111</v>
      </c>
      <c r="R1001" s="39">
        <v>9204</v>
      </c>
      <c r="S1001" s="1" t="str">
        <f>IF(OR(MONTH(L1001)=12, MONTH(L1001)&lt;=5), "Dry Season", "Wet Season")</f>
        <v>Dry Season</v>
      </c>
      <c r="T1001" s="1">
        <v>1</v>
      </c>
      <c r="U1001" s="1">
        <v>0</v>
      </c>
      <c r="V1001" s="1">
        <v>0</v>
      </c>
      <c r="W1001" s="2">
        <f>IF(ISNUMBER(SEARCH("N/A", X1001)), 0, 1)</f>
        <v>0</v>
      </c>
      <c r="X1001" s="1" t="s">
        <v>44</v>
      </c>
      <c r="Y1001" s="1"/>
      <c r="Z1001" s="1"/>
      <c r="AA1001" s="11" cm="1">
        <f t="array" ref="AA1001">IF(ISBLANK(Y1001), 0, VINCentyInvDistance(F1001,G1001,Y1001,Z1001))</f>
        <v>0</v>
      </c>
      <c r="AB1001" s="1">
        <v>0</v>
      </c>
      <c r="AC1001" s="1">
        <v>0</v>
      </c>
      <c r="AD1001" s="1">
        <v>0</v>
      </c>
      <c r="AE1001" s="1">
        <v>2</v>
      </c>
      <c r="AF1001" s="1">
        <v>1</v>
      </c>
      <c r="AG1001" s="1" t="str">
        <f>TRIM(MID(SUBSTITUTE($H1001,",",REPT(" ",200)),(LEN($H1001)-LEN(SUBSTITUTE($H1001,",",""))-4)*200+1,200))</f>
        <v>Vigan</v>
      </c>
      <c r="AH1001" s="1" t="str">
        <f>TRIM(MID(SUBSTITUTE($H1001,",",REPT(" ",200)),(LEN($H1001)-LEN(SUBSTITUTE($H1001,",",""))-3)*200+1,200))</f>
        <v>Ilocos Sur</v>
      </c>
      <c r="AI1001" s="1" t="str">
        <f>TRIM(MID(SUBSTITUTE($H1001,",",REPT(" ",200)),(LEN($H1001)-LEN(SUBSTITUTE($H1001,",",""))-2)*200+1,200))</f>
        <v>Ilocos Region</v>
      </c>
      <c r="AJ1001" s="1" t="str">
        <f>TRIM(MID(SUBSTITUTE($H1001,",",REPT(" ",200)),(LEN($H1001)-LEN(SUBSTITUTE($H1001,",",""))-0)*200+1,200))</f>
        <v>Philippines</v>
      </c>
      <c r="AL1001" s="2">
        <v>0</v>
      </c>
      <c r="AM1001" s="1" t="s">
        <v>5847</v>
      </c>
    </row>
    <row r="1002" spans="1:39" ht="12.75" customHeight="1">
      <c r="A1002" s="1"/>
      <c r="B1002" s="1" t="s">
        <v>5848</v>
      </c>
      <c r="C1002" s="1" t="s">
        <v>9504</v>
      </c>
      <c r="D1002" s="3" t="str">
        <f ca="1">IFERROR(__xludf.DUMMYFUNCTION("PROPER(REGEXEXTRACT(B2535, ""(?:https?:\/\/)?(?:www\.)?([a-zA-Z0-9-]+)\.""))"),"Skyscanner")</f>
        <v>Skyscanner</v>
      </c>
      <c r="E1002" s="1" t="s">
        <v>5853</v>
      </c>
      <c r="F1002" s="1">
        <v>17.572431699999999</v>
      </c>
      <c r="G1002" s="1">
        <v>120.3927587</v>
      </c>
      <c r="H1002" s="1" t="s">
        <v>9505</v>
      </c>
      <c r="I1002" s="1" t="s">
        <v>540</v>
      </c>
      <c r="J1002" s="1">
        <f>IF(K1002="URBAN",1,IF(K1002="SUBURBAN",2,IF(K1002="RURAL",3,"")))</f>
        <v>3</v>
      </c>
      <c r="K1002" s="1" t="s">
        <v>541</v>
      </c>
      <c r="L1002" s="18">
        <v>46082</v>
      </c>
      <c r="M1002" s="49">
        <v>0.58333333333333337</v>
      </c>
      <c r="N1002" s="18">
        <v>46083</v>
      </c>
      <c r="O1002" s="56">
        <v>0.47916666666666669</v>
      </c>
      <c r="P1002" s="31" t="str">
        <f>TEXT($L1002, "dddd")</f>
        <v>Sunday</v>
      </c>
      <c r="Q1002" s="39" t="s">
        <v>111</v>
      </c>
      <c r="R1002" s="39">
        <v>7711</v>
      </c>
      <c r="S1002" s="1" t="str">
        <f>IF(OR(MONTH(L1002)=12, MONTH(L1002)&lt;=5), "Dry Season", "Wet Season")</f>
        <v>Dry Season</v>
      </c>
      <c r="T1002" s="1">
        <v>1</v>
      </c>
      <c r="U1002" s="1">
        <v>0</v>
      </c>
      <c r="V1002" s="1">
        <v>0</v>
      </c>
      <c r="W1002" s="2">
        <f>IF(ISNUMBER(SEARCH("N/A", X1002)), 0, 1)</f>
        <v>1</v>
      </c>
      <c r="X1002" s="1" t="s">
        <v>671</v>
      </c>
      <c r="Y1002" s="1">
        <v>17.589351099999998</v>
      </c>
      <c r="Z1002" s="1">
        <v>120.38924539999999</v>
      </c>
      <c r="AA1002" s="11" cm="1">
        <f t="array" ref="AA1002">IF(ISBLANK(Y1002), 0, VINCentyInvDistance(F1002,G1002,Y1002,Z1002))</f>
        <v>1909.3428799745186</v>
      </c>
      <c r="AB1002" s="1">
        <v>0</v>
      </c>
      <c r="AC1002" s="1">
        <v>0</v>
      </c>
      <c r="AD1002" s="1">
        <v>0</v>
      </c>
      <c r="AE1002" s="1">
        <v>3</v>
      </c>
      <c r="AF1002" s="1">
        <v>1</v>
      </c>
      <c r="AG1002" s="1" t="s">
        <v>672</v>
      </c>
      <c r="AH1002" s="1" t="s">
        <v>495</v>
      </c>
      <c r="AI1002" s="1" t="str">
        <f>TRIM(MID(SUBSTITUTE($H1002,",",REPT(" ",200)),(LEN($H1002)-LEN(SUBSTITUTE($H1002,",",""))-2)*200+1,200))</f>
        <v>Ilocos Region</v>
      </c>
      <c r="AJ1002" s="1" t="s">
        <v>55</v>
      </c>
      <c r="AK1002" t="s">
        <v>17015</v>
      </c>
      <c r="AL1002" s="2">
        <v>0</v>
      </c>
      <c r="AM1002" s="1"/>
    </row>
    <row r="1003" spans="1:39" ht="12.75" customHeight="1">
      <c r="A1003" s="1"/>
      <c r="B1003" s="1" t="s">
        <v>5854</v>
      </c>
      <c r="C1003" s="1" t="s">
        <v>9506</v>
      </c>
      <c r="D1003" s="3" t="str">
        <f ca="1">IFERROR(__xludf.DUMMYFUNCTION("PROPER(REGEXEXTRACT(B2536, ""(?:https?:\/\/)?(?:www\.)?([a-zA-Z0-9-]+)\.""))"),"Skyscanner")</f>
        <v>Skyscanner</v>
      </c>
      <c r="E1003" s="1" t="s">
        <v>5856</v>
      </c>
      <c r="F1003" s="1">
        <v>17.586734700000001</v>
      </c>
      <c r="G1003" s="1">
        <v>120.3681861</v>
      </c>
      <c r="H1003" s="1" t="s">
        <v>5857</v>
      </c>
      <c r="I1003" s="1" t="s">
        <v>540</v>
      </c>
      <c r="J1003" s="1">
        <f>IF(K1003="URBAN",1,IF(K1003="SUBURBAN",2,IF(K1003="RURAL",3,"")))</f>
        <v>3</v>
      </c>
      <c r="K1003" s="1" t="s">
        <v>541</v>
      </c>
      <c r="L1003" s="18">
        <v>46082</v>
      </c>
      <c r="M1003" s="49">
        <v>0.58333333333333337</v>
      </c>
      <c r="N1003" s="18">
        <v>46083</v>
      </c>
      <c r="O1003" s="56">
        <v>0.5</v>
      </c>
      <c r="P1003" s="31" t="str">
        <f>TEXT($L1003, "dddd")</f>
        <v>Sunday</v>
      </c>
      <c r="Q1003" s="39" t="s">
        <v>207</v>
      </c>
      <c r="R1003" s="39">
        <v>11274</v>
      </c>
      <c r="S1003" s="1" t="str">
        <f>IF(OR(MONTH(L1003)=12, MONTH(L1003)&lt;=5), "Dry Season", "Wet Season")</f>
        <v>Dry Season</v>
      </c>
      <c r="T1003" s="1">
        <v>1</v>
      </c>
      <c r="U1003" s="1">
        <v>0</v>
      </c>
      <c r="V1003" s="1">
        <v>0</v>
      </c>
      <c r="W1003" s="2">
        <f>IF(ISNUMBER(SEARCH("N/A", X1003)), 0, 1)</f>
        <v>1</v>
      </c>
      <c r="X1003" s="1" t="s">
        <v>671</v>
      </c>
      <c r="Y1003" s="1">
        <v>17.589351099999998</v>
      </c>
      <c r="Z1003" s="1">
        <v>120.38924539999999</v>
      </c>
      <c r="AA1003" s="11" cm="1">
        <f t="array" ref="AA1003">IF(ISBLANK(Y1003), 0, VINCentyInvDistance(F1003,G1003,Y1003,Z1003))</f>
        <v>2254.0835046431071</v>
      </c>
      <c r="AB1003" s="1">
        <v>0</v>
      </c>
      <c r="AC1003" s="1">
        <v>0</v>
      </c>
      <c r="AD1003" s="1">
        <v>0</v>
      </c>
      <c r="AE1003" s="1">
        <v>53</v>
      </c>
      <c r="AF1003" s="1">
        <v>1</v>
      </c>
      <c r="AG1003" s="1" t="s">
        <v>672</v>
      </c>
      <c r="AH1003" s="1" t="s">
        <v>495</v>
      </c>
      <c r="AI1003" s="1" t="str">
        <f>TRIM(MID(SUBSTITUTE($H1003,",",REPT(" ",200)),(LEN($H1003)-LEN(SUBSTITUTE($H1003,",",""))-2)*200+1,200))</f>
        <v>Ilocos Region</v>
      </c>
      <c r="AJ1003" s="1" t="s">
        <v>55</v>
      </c>
      <c r="AK1003" t="s">
        <v>17014</v>
      </c>
      <c r="AL1003" s="2">
        <v>0</v>
      </c>
      <c r="AM1003" s="1"/>
    </row>
    <row r="1004" spans="1:39" ht="12.75" customHeight="1">
      <c r="A1004" s="1"/>
      <c r="B1004" s="1" t="s">
        <v>5858</v>
      </c>
      <c r="C1004" s="1" t="s">
        <v>5859</v>
      </c>
      <c r="D1004" s="3" t="str">
        <f ca="1">IFERROR(__xludf.DUMMYFUNCTION("PROPER(REGEXEXTRACT(B2537, ""(?:https?:\/\/)?(?:www\.)?([a-zA-Z0-9-]+)\.""))"),"Google")</f>
        <v>Google</v>
      </c>
      <c r="E1004" s="1" t="s">
        <v>5860</v>
      </c>
      <c r="F1004" s="1">
        <v>17.5730331</v>
      </c>
      <c r="G1004" s="1">
        <v>120.3831481</v>
      </c>
      <c r="H1004" s="1" t="s">
        <v>5596</v>
      </c>
      <c r="I1004" s="1" t="s">
        <v>540</v>
      </c>
      <c r="J1004" s="1">
        <f>IF(K1004="URBAN",1,IF(K1004="SUBURBAN",2,IF(K1004="RURAL",3,"")))</f>
        <v>3</v>
      </c>
      <c r="K1004" s="1" t="s">
        <v>541</v>
      </c>
      <c r="L1004" s="18">
        <v>46082</v>
      </c>
      <c r="M1004" s="49">
        <v>0.625</v>
      </c>
      <c r="N1004" s="18">
        <v>46083</v>
      </c>
      <c r="O1004" s="56">
        <v>0.5</v>
      </c>
      <c r="P1004" s="31" t="str">
        <f>TEXT($L1004, "dddd")</f>
        <v>Sunday</v>
      </c>
      <c r="Q1004" s="39" t="s">
        <v>207</v>
      </c>
      <c r="R1004" s="39">
        <v>1389</v>
      </c>
      <c r="S1004" s="1" t="str">
        <f>IF(OR(MONTH(L1004)=12, MONTH(L1004)&lt;=5), "Dry Season", "Wet Season")</f>
        <v>Dry Season</v>
      </c>
      <c r="T1004" s="1">
        <v>1</v>
      </c>
      <c r="U1004" s="1">
        <v>1</v>
      </c>
      <c r="V1004" s="1">
        <v>0</v>
      </c>
      <c r="W1004" s="2">
        <f>IF(ISNUMBER(SEARCH("N/A", X1004)), 0, 1)</f>
        <v>0</v>
      </c>
      <c r="X1004" s="1" t="s">
        <v>44</v>
      </c>
      <c r="Y1004" s="1"/>
      <c r="Z1004" s="1"/>
      <c r="AA1004" s="11" cm="1">
        <f t="array" ref="AA1004">IF(ISBLANK(Y1004), 0, VINCentyInvDistance(F1004,G1004,Y1004,Z1004))</f>
        <v>0</v>
      </c>
      <c r="AB1004" s="1">
        <v>0</v>
      </c>
      <c r="AC1004" s="1">
        <v>0</v>
      </c>
      <c r="AD1004" s="1">
        <v>0</v>
      </c>
      <c r="AE1004" s="1">
        <v>13</v>
      </c>
      <c r="AF1004" s="1">
        <v>1</v>
      </c>
      <c r="AG1004" s="1" t="str">
        <f>TRIM(MID(SUBSTITUTE($H1004,",",REPT(" ",200)),(LEN($H1004)-LEN(SUBSTITUTE($H1004,",",""))-4)*200+1,200))</f>
        <v>Vigan</v>
      </c>
      <c r="AH1004" s="1" t="str">
        <f>TRIM(MID(SUBSTITUTE($H1004,",",REPT(" ",200)),(LEN($H1004)-LEN(SUBSTITUTE($H1004,",",""))-3)*200+1,200))</f>
        <v>Ilocos Sur</v>
      </c>
      <c r="AI1004" s="1" t="str">
        <f>TRIM(MID(SUBSTITUTE($H1004,",",REPT(" ",200)),(LEN($H1004)-LEN(SUBSTITUTE($H1004,",",""))-2)*200+1,200))</f>
        <v>Ilocos Region</v>
      </c>
      <c r="AJ1004" s="1" t="str">
        <f>TRIM(MID(SUBSTITUTE($H1004,",",REPT(" ",200)),(LEN($H1004)-LEN(SUBSTITUTE($H1004,",",""))-0)*200+1,200))</f>
        <v>Philippines</v>
      </c>
      <c r="AL1004" s="2">
        <v>0</v>
      </c>
      <c r="AM1004" s="1"/>
    </row>
    <row r="1005" spans="1:39" ht="12.75" customHeight="1">
      <c r="A1005" s="1"/>
      <c r="B1005" s="1" t="s">
        <v>5597</v>
      </c>
      <c r="C1005" s="1" t="s">
        <v>9507</v>
      </c>
      <c r="D1005" s="3" t="str">
        <f ca="1">IFERROR(__xludf.DUMMYFUNCTION("PROPER(REGEXEXTRACT(B2538, ""(?:https?:\/\/)?(?:www\.)?([a-zA-Z0-9-]+)\.""))"),"Skyscanner")</f>
        <v>Skyscanner</v>
      </c>
      <c r="E1005" s="1" t="s">
        <v>5862</v>
      </c>
      <c r="F1005" s="1">
        <v>17.573222000000001</v>
      </c>
      <c r="G1005" s="1">
        <v>120.383269</v>
      </c>
      <c r="H1005" s="1" t="s">
        <v>5596</v>
      </c>
      <c r="I1005" s="1" t="s">
        <v>540</v>
      </c>
      <c r="J1005" s="1">
        <f>IF(K1005="URBAN",1,IF(K1005="SUBURBAN",2,IF(K1005="RURAL",3,"")))</f>
        <v>3</v>
      </c>
      <c r="K1005" s="1" t="s">
        <v>541</v>
      </c>
      <c r="L1005" s="18">
        <v>46082</v>
      </c>
      <c r="M1005" s="49">
        <v>0.58333333333333337</v>
      </c>
      <c r="N1005" s="18">
        <v>46083</v>
      </c>
      <c r="O1005" s="56">
        <v>0.5</v>
      </c>
      <c r="P1005" s="31" t="str">
        <f>TEXT($L1005, "dddd")</f>
        <v>Sunday</v>
      </c>
      <c r="Q1005" s="39" t="s">
        <v>323</v>
      </c>
      <c r="R1005" s="39">
        <v>2700</v>
      </c>
      <c r="S1005" s="1" t="str">
        <f>IF(OR(MONTH(L1005)=12, MONTH(L1005)&lt;=5), "Dry Season", "Wet Season")</f>
        <v>Dry Season</v>
      </c>
      <c r="T1005" s="1">
        <v>1</v>
      </c>
      <c r="U1005" s="1">
        <v>1</v>
      </c>
      <c r="V1005" s="1">
        <v>0</v>
      </c>
      <c r="W1005" s="2">
        <f>IF(ISNUMBER(SEARCH("N/A", X1005)), 0, 1)</f>
        <v>0</v>
      </c>
      <c r="X1005" s="1" t="s">
        <v>44</v>
      </c>
      <c r="Y1005" s="1"/>
      <c r="Z1005" s="1"/>
      <c r="AA1005" s="11" cm="1">
        <f t="array" ref="AA1005">IF(ISBLANK(Y1005), 0, VINCentyInvDistance(F1005,G1005,Y1005,Z1005))</f>
        <v>0</v>
      </c>
      <c r="AB1005" s="1">
        <v>0</v>
      </c>
      <c r="AC1005" s="1">
        <v>7.2</v>
      </c>
      <c r="AD1005" s="1">
        <v>4</v>
      </c>
      <c r="AE1005" s="1">
        <v>2</v>
      </c>
      <c r="AF1005" s="1">
        <v>1</v>
      </c>
      <c r="AG1005" s="1" t="s">
        <v>582</v>
      </c>
      <c r="AH1005" s="1" t="s">
        <v>495</v>
      </c>
      <c r="AI1005" s="1"/>
      <c r="AJ1005" s="1" t="s">
        <v>55</v>
      </c>
      <c r="AK1005" t="s">
        <v>5600</v>
      </c>
      <c r="AL1005" s="1">
        <v>1</v>
      </c>
      <c r="AM1005" s="1" t="s">
        <v>5601</v>
      </c>
    </row>
    <row r="1006" spans="1:39" ht="12.75" customHeight="1">
      <c r="A1006" s="1"/>
      <c r="B1006" s="1" t="s">
        <v>5863</v>
      </c>
      <c r="C1006" s="1" t="s">
        <v>9508</v>
      </c>
      <c r="D1006" s="3" t="str">
        <f ca="1">IFERROR(__xludf.DUMMYFUNCTION("PROPER(REGEXEXTRACT(B2539, ""(?:https?:\/\/)?(?:www\.)?([a-zA-Z0-9-]+)\.""))"),"Skyscanner")</f>
        <v>Skyscanner</v>
      </c>
      <c r="E1006" s="1" t="s">
        <v>5865</v>
      </c>
      <c r="F1006" s="1">
        <v>17.5810569</v>
      </c>
      <c r="G1006" s="1">
        <v>120.3758081</v>
      </c>
      <c r="H1006" s="1" t="s">
        <v>5866</v>
      </c>
      <c r="I1006" s="1" t="s">
        <v>540</v>
      </c>
      <c r="J1006" s="1">
        <f>IF(K1006="URBAN",1,IF(K1006="SUBURBAN",2,IF(K1006="RURAL",3,"")))</f>
        <v>3</v>
      </c>
      <c r="K1006" s="1" t="s">
        <v>541</v>
      </c>
      <c r="L1006" s="18">
        <v>46082</v>
      </c>
      <c r="M1006" s="49">
        <v>0.58333333333333337</v>
      </c>
      <c r="N1006" s="18">
        <v>46083</v>
      </c>
      <c r="O1006" s="56">
        <v>0.5</v>
      </c>
      <c r="P1006" s="31" t="str">
        <f>TEXT($L1006, "dddd")</f>
        <v>Sunday</v>
      </c>
      <c r="Q1006" s="39" t="s">
        <v>43</v>
      </c>
      <c r="R1006" s="39">
        <v>3120</v>
      </c>
      <c r="S1006" s="1" t="str">
        <f>IF(OR(MONTH(L1006)=12, MONTH(L1006)&lt;=5), "Dry Season", "Wet Season")</f>
        <v>Dry Season</v>
      </c>
      <c r="T1006" s="1">
        <v>2</v>
      </c>
      <c r="U1006" s="1">
        <v>0</v>
      </c>
      <c r="V1006" s="1">
        <v>0</v>
      </c>
      <c r="W1006" s="2">
        <f>IF(ISNUMBER(SEARCH("N/A", X1006)), 0, 1)</f>
        <v>1</v>
      </c>
      <c r="X1006" s="1" t="s">
        <v>983</v>
      </c>
      <c r="Y1006" s="1">
        <v>17.5939853</v>
      </c>
      <c r="Z1006" s="1">
        <v>120.3735385</v>
      </c>
      <c r="AA1006" s="11" cm="1">
        <f t="array" ref="AA1006">IF(ISBLANK(Y1006), 0, VINCentyInvDistance(F1006,G1006,Y1006,Z1006))</f>
        <v>1450.9998152933799</v>
      </c>
      <c r="AB1006" s="1">
        <v>0</v>
      </c>
      <c r="AC1006" s="1">
        <v>0</v>
      </c>
      <c r="AD1006" s="1">
        <v>0</v>
      </c>
      <c r="AE1006" s="1">
        <v>6</v>
      </c>
      <c r="AF1006" s="1">
        <v>1</v>
      </c>
      <c r="AG1006" s="1" t="s">
        <v>984</v>
      </c>
      <c r="AH1006" s="1" t="s">
        <v>495</v>
      </c>
      <c r="AI1006" s="1" t="str">
        <f>TRIM(MID(SUBSTITUTE($H1006,",",REPT(" ",200)),(LEN($H1006)-LEN(SUBSTITUTE($H1006,",",""))-2)*200+1,200))</f>
        <v>Ilocos Region</v>
      </c>
      <c r="AJ1006" s="1" t="s">
        <v>55</v>
      </c>
      <c r="AK1006" t="s">
        <v>17016</v>
      </c>
      <c r="AL1006" s="2">
        <v>0</v>
      </c>
      <c r="AM1006" s="1"/>
    </row>
    <row r="1007" spans="1:39" ht="12.75" customHeight="1">
      <c r="A1007" s="1"/>
      <c r="B1007" s="1" t="s">
        <v>5867</v>
      </c>
      <c r="C1007" s="1" t="s">
        <v>9509</v>
      </c>
      <c r="D1007" s="3" t="str">
        <f ca="1">IFERROR(__xludf.DUMMYFUNCTION("PROPER(REGEXEXTRACT(B2540, ""(?:https?:\/\/)?(?:www\.)?([a-zA-Z0-9-]+)\.""))"),"Google")</f>
        <v>Google</v>
      </c>
      <c r="E1007" s="1" t="s">
        <v>9510</v>
      </c>
      <c r="F1007" s="1">
        <v>15.18</v>
      </c>
      <c r="G1007" s="1">
        <v>120.59</v>
      </c>
      <c r="H1007" s="1" t="s">
        <v>9511</v>
      </c>
      <c r="I1007" s="1" t="s">
        <v>540</v>
      </c>
      <c r="J1007" s="1">
        <f>IF(K1007="URBAN",1,IF(K1007="SUBURBAN",2,IF(K1007="RURAL",3,"")))</f>
        <v>3</v>
      </c>
      <c r="K1007" s="1" t="s">
        <v>541</v>
      </c>
      <c r="L1007" s="18">
        <v>46082</v>
      </c>
      <c r="M1007" s="49">
        <v>0.625</v>
      </c>
      <c r="N1007" s="18">
        <v>46083</v>
      </c>
      <c r="O1007" s="56">
        <v>0.5</v>
      </c>
      <c r="P1007" s="31" t="str">
        <f>TEXT($L1007, "dddd")</f>
        <v>Sunday</v>
      </c>
      <c r="Q1007" s="39" t="s">
        <v>1090</v>
      </c>
      <c r="R1007" s="39">
        <v>3265</v>
      </c>
      <c r="S1007" s="1" t="str">
        <f>IF(OR(MONTH(L1007)=12, MONTH(L1007)&lt;=5), "Dry Season", "Wet Season")</f>
        <v>Dry Season</v>
      </c>
      <c r="T1007" s="1">
        <v>1</v>
      </c>
      <c r="U1007" s="1">
        <v>0</v>
      </c>
      <c r="V1007" s="1">
        <v>0</v>
      </c>
      <c r="W1007" s="2">
        <f>IF(ISNUMBER(SEARCH("N/A", X1007)), 0, 1)</f>
        <v>0</v>
      </c>
      <c r="X1007" s="1" t="s">
        <v>44</v>
      </c>
      <c r="Y1007" s="1"/>
      <c r="Z1007" s="1"/>
      <c r="AA1007" s="11" cm="1">
        <f t="array" ref="AA1007">IF(ISBLANK(Y1007), 0, VINCentyInvDistance(F1007,G1007,Y1007,Z1007))</f>
        <v>0</v>
      </c>
      <c r="AB1007" s="1">
        <v>0</v>
      </c>
      <c r="AC1007" s="1">
        <v>0</v>
      </c>
      <c r="AD1007" s="1">
        <v>0</v>
      </c>
      <c r="AE1007" s="1">
        <v>668</v>
      </c>
      <c r="AF1007" s="1">
        <v>1</v>
      </c>
      <c r="AG1007" s="1" t="str">
        <f>TRIM(MID(SUBSTITUTE($H1007,",",REPT(" ",200)),(LEN($H1007)-LEN(SUBSTITUTE($H1007,",",""))-4)*200+1,200))</f>
        <v>Mabalacat</v>
      </c>
      <c r="AH1007" s="1" t="str">
        <f>TRIM(MID(SUBSTITUTE($H1007,",",REPT(" ",200)),(LEN($H1007)-LEN(SUBSTITUTE($H1007,",",""))-3)*200+1,200))</f>
        <v>Pampanga</v>
      </c>
      <c r="AI1007" s="1" t="str">
        <f>TRIM(MID(SUBSTITUTE($H1007,",",REPT(" ",200)),(LEN($H1007)-LEN(SUBSTITUTE($H1007,",",""))-2)*200+1,200))</f>
        <v>Central Luzon</v>
      </c>
      <c r="AJ1007" s="1" t="str">
        <f>TRIM(MID(SUBSTITUTE($H1007,",",REPT(" ",200)),(LEN($H1007)-LEN(SUBSTITUTE($H1007,",",""))-0)*200+1,200))</f>
        <v>Philippines</v>
      </c>
      <c r="AL1007" s="2">
        <v>0</v>
      </c>
      <c r="AM1007" s="1"/>
    </row>
    <row r="1008" spans="1:39" ht="12.75" customHeight="1">
      <c r="A1008" s="1"/>
      <c r="B1008" s="1" t="s">
        <v>9525</v>
      </c>
      <c r="C1008" s="1" t="s">
        <v>9526</v>
      </c>
      <c r="D1008" s="3" t="str">
        <f ca="1">IFERROR(__xludf.DUMMYFUNCTION("PROPER(REGEXEXTRACT(B2545, ""(?:https?:\/\/)?(?:www\.)?([a-zA-Z0-9-]+)\.""))"),"Skyscanner")</f>
        <v>Skyscanner</v>
      </c>
      <c r="E1008" s="1" t="s">
        <v>9527</v>
      </c>
      <c r="F1008" s="1">
        <v>14.755387000000001</v>
      </c>
      <c r="G1008" s="1">
        <v>120.4264</v>
      </c>
      <c r="H1008" s="1" t="s">
        <v>9524</v>
      </c>
      <c r="I1008" s="1" t="s">
        <v>41</v>
      </c>
      <c r="J1008" s="1">
        <f>IF(K1008="URBAN",1,IF(K1008="SUBURBAN",2,IF(K1008="RURAL",3,"")))</f>
        <v>3</v>
      </c>
      <c r="K1008" s="1" t="s">
        <v>541</v>
      </c>
      <c r="L1008" s="18">
        <v>46082</v>
      </c>
      <c r="M1008" s="49">
        <v>0.58333333333333337</v>
      </c>
      <c r="N1008" s="18">
        <v>46083</v>
      </c>
      <c r="O1008" s="56">
        <v>0.5</v>
      </c>
      <c r="P1008" s="31" t="str">
        <f>TEXT($L1008, "dddd")</f>
        <v>Sunday</v>
      </c>
      <c r="Q1008" s="39" t="s">
        <v>61</v>
      </c>
      <c r="R1008" s="39">
        <v>5500</v>
      </c>
      <c r="S1008" s="1" t="str">
        <f>IF(OR(MONTH(L1008)=12, MONTH(L1008)&lt;=5), "Dry Season", "Wet Season")</f>
        <v>Dry Season</v>
      </c>
      <c r="T1008" s="1">
        <v>1</v>
      </c>
      <c r="U1008" s="1">
        <v>1</v>
      </c>
      <c r="V1008" s="1">
        <v>0</v>
      </c>
      <c r="W1008" s="2">
        <f>IF(ISNUMBER(SEARCH("N/A", X1008)), 0, 1)</f>
        <v>0</v>
      </c>
      <c r="X1008" s="1" t="s">
        <v>44</v>
      </c>
      <c r="Y1008" s="1"/>
      <c r="Z1008" s="1"/>
      <c r="AA1008" s="11" cm="1">
        <f t="array" ref="AA1008">IF(ISBLANK(Y1008), 0, VINCentyInvDistance(F1008,G1008,Y1008,Z1008))</f>
        <v>0</v>
      </c>
      <c r="AB1008" s="1">
        <v>0</v>
      </c>
      <c r="AC1008" s="1">
        <v>10</v>
      </c>
      <c r="AD1008" s="1">
        <v>4.4000000000000004</v>
      </c>
      <c r="AE1008" s="1">
        <v>6</v>
      </c>
      <c r="AF1008" s="1">
        <v>1</v>
      </c>
      <c r="AG1008" s="1" t="s">
        <v>9528</v>
      </c>
      <c r="AH1008" s="1" t="s">
        <v>9529</v>
      </c>
      <c r="AI1008" s="1"/>
      <c r="AJ1008" s="1" t="s">
        <v>55</v>
      </c>
      <c r="AK1008" t="s">
        <v>17312</v>
      </c>
      <c r="AL1008" s="1">
        <v>5</v>
      </c>
      <c r="AM1008" s="1" t="s">
        <v>9530</v>
      </c>
    </row>
    <row r="1009" spans="1:39" ht="12.75" customHeight="1">
      <c r="A1009" s="1"/>
      <c r="B1009" s="1" t="s">
        <v>9535</v>
      </c>
      <c r="C1009" s="1" t="s">
        <v>9536</v>
      </c>
      <c r="D1009" s="3" t="str">
        <f ca="1">IFERROR(__xludf.DUMMYFUNCTION("PROPER(REGEXEXTRACT(B2547, ""(?:https?:\/\/)?(?:www\.)?([a-zA-Z0-9-]+)\.""))"),"Skyscanner")</f>
        <v>Skyscanner</v>
      </c>
      <c r="E1009" s="1" t="s">
        <v>9537</v>
      </c>
      <c r="F1009" s="1">
        <v>12.624420000000001</v>
      </c>
      <c r="G1009" s="1">
        <v>122.26430999999999</v>
      </c>
      <c r="H1009" s="1" t="s">
        <v>9534</v>
      </c>
      <c r="I1009" s="1" t="s">
        <v>3119</v>
      </c>
      <c r="J1009" s="1">
        <f>IF(K1009="URBAN",1,IF(K1009="SUBURBAN",2,IF(K1009="RURAL",3,"")))</f>
        <v>3</v>
      </c>
      <c r="K1009" s="1" t="s">
        <v>541</v>
      </c>
      <c r="L1009" s="18">
        <v>46082</v>
      </c>
      <c r="M1009" s="49">
        <v>0.5</v>
      </c>
      <c r="N1009" s="18">
        <v>46083</v>
      </c>
      <c r="O1009" s="56">
        <v>0.625</v>
      </c>
      <c r="P1009" s="31" t="str">
        <f>TEXT($L1009, "dddd")</f>
        <v>Sunday</v>
      </c>
      <c r="Q1009" s="39" t="s">
        <v>111</v>
      </c>
      <c r="R1009" s="39">
        <v>6882</v>
      </c>
      <c r="S1009" s="1" t="str">
        <f>IF(OR(MONTH(L1009)=12, MONTH(L1009)&lt;=5), "Dry Season", "Wet Season")</f>
        <v>Dry Season</v>
      </c>
      <c r="T1009" s="1">
        <v>1</v>
      </c>
      <c r="U1009" s="1">
        <v>1</v>
      </c>
      <c r="V1009" s="1">
        <v>0</v>
      </c>
      <c r="W1009" s="2">
        <f>IF(ISNUMBER(SEARCH("N/A", X1009)), 0, 1)</f>
        <v>0</v>
      </c>
      <c r="X1009" s="1" t="s">
        <v>44</v>
      </c>
      <c r="Y1009" s="1"/>
      <c r="Z1009" s="1"/>
      <c r="AA1009" s="11" cm="1">
        <f t="array" ref="AA1009">IF(ISBLANK(Y1009), 0, VINCentyInvDistance(F1009,G1009,Y1009,Z1009))</f>
        <v>0</v>
      </c>
      <c r="AB1009" s="1">
        <v>0</v>
      </c>
      <c r="AC1009" s="1">
        <v>0</v>
      </c>
      <c r="AD1009" s="1">
        <v>0</v>
      </c>
      <c r="AE1009" s="1">
        <v>453</v>
      </c>
      <c r="AF1009" s="1">
        <v>1</v>
      </c>
      <c r="AG1009" s="1" t="s">
        <v>9538</v>
      </c>
      <c r="AH1009" s="1" t="s">
        <v>9539</v>
      </c>
      <c r="AI1009" s="1" t="str">
        <f>TRIM(MID(SUBSTITUTE($H1009,",",REPT(" ",200)),(LEN($H1009)-LEN(SUBSTITUTE($H1009,",",""))-2)*200+1,200))</f>
        <v>Romblon</v>
      </c>
      <c r="AJ1009" s="1" t="s">
        <v>55</v>
      </c>
      <c r="AK1009" t="s">
        <v>17314</v>
      </c>
      <c r="AL1009" s="2">
        <v>0</v>
      </c>
      <c r="AM1009" s="1" t="s">
        <v>9540</v>
      </c>
    </row>
    <row r="1010" spans="1:39" ht="12.75" customHeight="1">
      <c r="A1010" s="1"/>
      <c r="B1010" s="1" t="s">
        <v>3194</v>
      </c>
      <c r="C1010" s="1" t="s">
        <v>9562</v>
      </c>
      <c r="D1010" s="3" t="str">
        <f ca="1">IFERROR(__xludf.DUMMYFUNCTION("PROPER(REGEXEXTRACT(B2553, ""(?:https?:\/\/)?(?:www\.)?([a-zA-Z0-9-]+)\.""))"),"Skyscanner")</f>
        <v>Skyscanner</v>
      </c>
      <c r="E1010" s="1" t="s">
        <v>9563</v>
      </c>
      <c r="F1010" s="1">
        <v>15.795070000000001</v>
      </c>
      <c r="G1010" s="1">
        <v>120.68254</v>
      </c>
      <c r="H1010" s="1" t="s">
        <v>9564</v>
      </c>
      <c r="I1010" s="1" t="s">
        <v>3119</v>
      </c>
      <c r="J1010" s="1">
        <f>IF(K1010="URBAN",1,IF(K1010="SUBURBAN",2,IF(K1010="RURAL",3,"")))</f>
        <v>3</v>
      </c>
      <c r="K1010" s="1" t="s">
        <v>541</v>
      </c>
      <c r="L1010" s="18">
        <v>46082</v>
      </c>
      <c r="M1010" s="49">
        <v>0.58333333333333337</v>
      </c>
      <c r="N1010" s="18">
        <v>46083</v>
      </c>
      <c r="O1010" s="56">
        <v>0.5</v>
      </c>
      <c r="P1010" s="31" t="str">
        <f>TEXT($L1010, "dddd")</f>
        <v>Sunday</v>
      </c>
      <c r="Q1010" s="39" t="s">
        <v>323</v>
      </c>
      <c r="R1010" s="39">
        <v>2073</v>
      </c>
      <c r="S1010" s="1" t="str">
        <f>IF(OR(MONTH(L1010)=12, MONTH(L1010)&lt;=5), "Dry Season", "Wet Season")</f>
        <v>Dry Season</v>
      </c>
      <c r="T1010" s="1">
        <v>1</v>
      </c>
      <c r="U1010" s="1">
        <v>1</v>
      </c>
      <c r="V1010" s="1">
        <v>0</v>
      </c>
      <c r="W1010" s="2">
        <f>IF(ISNUMBER(SEARCH("N/A", X1010)), 0, 1)</f>
        <v>1</v>
      </c>
      <c r="X1010" s="1" t="s">
        <v>3120</v>
      </c>
      <c r="Y1010" s="1">
        <v>11.176256499999999</v>
      </c>
      <c r="Z1010" s="1">
        <v>119.44114759999999</v>
      </c>
      <c r="AA1010" s="11" cm="1">
        <f t="array" ref="AA1010">IF(ISBLANK(Y1010), 0, VINCentyInvDistance(F1010,G1010,Y1010,Z1010))</f>
        <v>528372.89423995814</v>
      </c>
      <c r="AB1010" s="1">
        <v>1</v>
      </c>
      <c r="AC1010" s="1">
        <v>10</v>
      </c>
      <c r="AD1010" s="1">
        <v>4.5</v>
      </c>
      <c r="AE1010" s="1">
        <v>2843</v>
      </c>
      <c r="AF1010" s="1">
        <v>1</v>
      </c>
      <c r="AG1010" s="1" t="s">
        <v>3121</v>
      </c>
      <c r="AH1010" s="1" t="s">
        <v>1597</v>
      </c>
      <c r="AI1010" s="1" t="str">
        <f>TRIM(MID(SUBSTITUTE($H1010,",",REPT(" ",200)),(LEN($H1010)-LEN(SUBSTITUTE($H1010,",",""))-2)*200+1,200))</f>
        <v>Central Luzon</v>
      </c>
      <c r="AJ1010" s="1" t="s">
        <v>55</v>
      </c>
      <c r="AK1010" t="s">
        <v>16773</v>
      </c>
      <c r="AL1010" s="2">
        <v>0</v>
      </c>
      <c r="AM1010" s="1"/>
    </row>
    <row r="1011" spans="1:39" ht="12.75" customHeight="1">
      <c r="A1011" s="1"/>
      <c r="B1011" s="1" t="s">
        <v>9565</v>
      </c>
      <c r="C1011" s="1" t="s">
        <v>9566</v>
      </c>
      <c r="D1011" s="3" t="str">
        <f ca="1">IFERROR(__xludf.DUMMYFUNCTION("PROPER(REGEXEXTRACT(B2554, ""(?:https?:\/\/)?(?:www\.)?([a-zA-Z0-9-]+)\.""))"),"Skyscanner")</f>
        <v>Skyscanner</v>
      </c>
      <c r="E1011" s="1" t="s">
        <v>9567</v>
      </c>
      <c r="F1011" s="1">
        <v>15.795070000000001</v>
      </c>
      <c r="G1011" s="1">
        <v>120.68254</v>
      </c>
      <c r="H1011" s="1" t="s">
        <v>9564</v>
      </c>
      <c r="I1011" s="1" t="s">
        <v>41</v>
      </c>
      <c r="J1011" s="1">
        <f>IF(K1011="URBAN",1,IF(K1011="SUBURBAN",2,IF(K1011="RURAL",3,"")))</f>
        <v>3</v>
      </c>
      <c r="K1011" s="1" t="s">
        <v>541</v>
      </c>
      <c r="L1011" s="18">
        <v>46082</v>
      </c>
      <c r="M1011" s="49">
        <v>0.58333333333333337</v>
      </c>
      <c r="N1011" s="18">
        <v>46083</v>
      </c>
      <c r="O1011" s="56">
        <v>0.5</v>
      </c>
      <c r="P1011" s="31" t="str">
        <f>TEXT($L1011, "dddd")</f>
        <v>Sunday</v>
      </c>
      <c r="Q1011" s="39" t="s">
        <v>9568</v>
      </c>
      <c r="R1011" s="39">
        <v>2768</v>
      </c>
      <c r="S1011" s="1" t="str">
        <f>IF(OR(MONTH(L1011)=12, MONTH(L1011)&lt;=5), "Dry Season", "Wet Season")</f>
        <v>Dry Season</v>
      </c>
      <c r="T1011" s="1">
        <v>1</v>
      </c>
      <c r="U1011" s="1">
        <v>1</v>
      </c>
      <c r="V1011" s="1">
        <v>1</v>
      </c>
      <c r="W1011" s="2">
        <f>IF(ISNUMBER(SEARCH("N/A", X1011)), 0, 1)</f>
        <v>0</v>
      </c>
      <c r="X1011" s="1" t="s">
        <v>44</v>
      </c>
      <c r="Y1011" s="1"/>
      <c r="Z1011" s="1"/>
      <c r="AA1011" s="11" cm="1">
        <f t="array" ref="AA1011">IF(ISBLANK(Y1011), 0, VINCentyInvDistance(F1011,G1011,Y1011,Z1011))</f>
        <v>0</v>
      </c>
      <c r="AB1011" s="1">
        <v>0</v>
      </c>
      <c r="AC1011" s="1">
        <v>2</v>
      </c>
      <c r="AD1011" s="1">
        <v>4.4000000000000004</v>
      </c>
      <c r="AE1011" s="1">
        <v>1</v>
      </c>
      <c r="AF1011" s="1">
        <v>1</v>
      </c>
      <c r="AG1011" s="1" t="s">
        <v>9569</v>
      </c>
      <c r="AH1011" s="1" t="s">
        <v>9570</v>
      </c>
      <c r="AI1011" s="1" t="str">
        <f>TRIM(MID(SUBSTITUTE($H1011,",",REPT(" ",200)),(LEN($H1011)-LEN(SUBSTITUTE($H1011,",",""))-2)*200+1,200))</f>
        <v>Central Luzon</v>
      </c>
      <c r="AJ1011" s="1" t="s">
        <v>55</v>
      </c>
      <c r="AK1011" t="s">
        <v>17315</v>
      </c>
      <c r="AL1011" s="2">
        <v>0</v>
      </c>
      <c r="AM1011" s="1" t="s">
        <v>9571</v>
      </c>
    </row>
    <row r="1012" spans="1:39" ht="12.75" customHeight="1">
      <c r="A1012" s="1"/>
      <c r="B1012" s="1" t="s">
        <v>9589</v>
      </c>
      <c r="C1012" s="1" t="s">
        <v>9590</v>
      </c>
      <c r="D1012" s="3" t="str">
        <f ca="1">IFERROR(__xludf.DUMMYFUNCTION("PROPER(REGEXEXTRACT(B2559, ""(?:https?:\/\/)?(?:www\.)?([a-zA-Z0-9-]+)\.""))"),"Skyscanner")</f>
        <v>Skyscanner</v>
      </c>
      <c r="E1012" s="1" t="s">
        <v>9591</v>
      </c>
      <c r="F1012" s="1">
        <v>13.522147</v>
      </c>
      <c r="G1012" s="1">
        <v>120.961679</v>
      </c>
      <c r="H1012" s="1" t="s">
        <v>9588</v>
      </c>
      <c r="I1012" s="1" t="s">
        <v>3119</v>
      </c>
      <c r="J1012" s="1">
        <f>IF(K1012="URBAN",1,IF(K1012="SUBURBAN",2,IF(K1012="RURAL",3,"")))</f>
        <v>3</v>
      </c>
      <c r="K1012" s="1" t="s">
        <v>541</v>
      </c>
      <c r="L1012" s="18">
        <v>46082</v>
      </c>
      <c r="M1012" s="49">
        <v>0.58333333333333337</v>
      </c>
      <c r="N1012" s="18">
        <v>46083</v>
      </c>
      <c r="O1012" s="56">
        <v>0.45833333333333331</v>
      </c>
      <c r="P1012" s="31" t="str">
        <f>TEXT($L1012, "dddd")</f>
        <v>Sunday</v>
      </c>
      <c r="Q1012" s="39" t="s">
        <v>111</v>
      </c>
      <c r="R1012" s="39">
        <v>1915</v>
      </c>
      <c r="S1012" s="1" t="str">
        <f>IF(OR(MONTH(L1012)=12, MONTH(L1012)&lt;=5), "Dry Season", "Wet Season")</f>
        <v>Dry Season</v>
      </c>
      <c r="T1012" s="1">
        <v>1</v>
      </c>
      <c r="U1012" s="1">
        <v>1</v>
      </c>
      <c r="V1012" s="1">
        <v>0</v>
      </c>
      <c r="W1012" s="2">
        <f>IF(ISNUMBER(SEARCH("N/A", X1012)), 0, 1)</f>
        <v>0</v>
      </c>
      <c r="X1012" s="1" t="s">
        <v>44</v>
      </c>
      <c r="Y1012" s="1"/>
      <c r="Z1012" s="1"/>
      <c r="AA1012" s="11" cm="1">
        <f t="array" ref="AA1012">IF(ISBLANK(Y1012), 0, VINCentyInvDistance(F1012,G1012,Y1012,Z1012))</f>
        <v>0</v>
      </c>
      <c r="AB1012" s="1">
        <v>0</v>
      </c>
      <c r="AC1012" s="1">
        <v>9.4</v>
      </c>
      <c r="AD1012" s="1">
        <v>4.8</v>
      </c>
      <c r="AE1012" s="1">
        <v>34</v>
      </c>
      <c r="AF1012" s="1">
        <v>1</v>
      </c>
      <c r="AG1012" s="1" t="s">
        <v>9592</v>
      </c>
      <c r="AH1012" s="1" t="s">
        <v>9593</v>
      </c>
      <c r="AI1012" s="1" t="str">
        <f>TRIM(MID(SUBSTITUTE($H1012,",",REPT(" ",200)),(LEN($H1012)-LEN(SUBSTITUTE($H1012,",",""))-2)*200+1,200))</f>
        <v>Mimaropa</v>
      </c>
      <c r="AJ1012" s="1" t="s">
        <v>55</v>
      </c>
      <c r="AK1012" t="s">
        <v>17317</v>
      </c>
      <c r="AL1012" s="2">
        <v>0</v>
      </c>
      <c r="AM1012" s="1" t="s">
        <v>9594</v>
      </c>
    </row>
    <row r="1013" spans="1:39" ht="12.75" customHeight="1">
      <c r="A1013" s="1"/>
      <c r="B1013" s="1" t="s">
        <v>2706</v>
      </c>
      <c r="C1013" s="1" t="s">
        <v>9607</v>
      </c>
      <c r="D1013" s="3" t="str">
        <f ca="1">IFERROR(__xludf.DUMMYFUNCTION("PROPER(REGEXEXTRACT(B2562, ""(?:https?:\/\/)?(?:www\.)?([a-zA-Z0-9-]+)\.""))"),"Skyscanner")</f>
        <v>Skyscanner</v>
      </c>
      <c r="E1013" s="1" t="s">
        <v>9608</v>
      </c>
      <c r="F1013" s="1">
        <v>14.821400000000001</v>
      </c>
      <c r="G1013" s="1">
        <v>120.27970000000001</v>
      </c>
      <c r="H1013" s="1" t="s">
        <v>9609</v>
      </c>
      <c r="I1013" s="1" t="s">
        <v>2622</v>
      </c>
      <c r="J1013" s="1">
        <f>IF(K1013="URBAN",1,IF(K1013="SUBURBAN",2,IF(K1013="RURAL",3,"")))</f>
        <v>3</v>
      </c>
      <c r="K1013" s="1" t="s">
        <v>541</v>
      </c>
      <c r="L1013" s="18">
        <v>46082</v>
      </c>
      <c r="M1013" s="49">
        <v>0.625</v>
      </c>
      <c r="N1013" s="18">
        <v>46083</v>
      </c>
      <c r="O1013" s="56">
        <v>0.5</v>
      </c>
      <c r="P1013" s="31" t="str">
        <f>TEXT($L1013, "dddd")</f>
        <v>Sunday</v>
      </c>
      <c r="Q1013" s="39" t="s">
        <v>61</v>
      </c>
      <c r="R1013" s="39">
        <v>4500</v>
      </c>
      <c r="S1013" s="1" t="str">
        <f>IF(OR(MONTH(L1013)=12, MONTH(L1013)&lt;=5), "Dry Season", "Wet Season")</f>
        <v>Dry Season</v>
      </c>
      <c r="T1013" s="1">
        <v>1</v>
      </c>
      <c r="U1013" s="1">
        <v>0</v>
      </c>
      <c r="V1013" s="1">
        <v>0</v>
      </c>
      <c r="W1013" s="2">
        <f>IF(ISNUMBER(SEARCH("N/A", X1013)), 0, 1)</f>
        <v>1</v>
      </c>
      <c r="X1013" s="1" t="s">
        <v>2111</v>
      </c>
      <c r="Y1013" s="1">
        <v>9.564584</v>
      </c>
      <c r="Z1013" s="1">
        <v>123.80316000000001</v>
      </c>
      <c r="AA1013" s="11" cm="1">
        <f t="array" ref="AA1013">IF(ISBLANK(Y1013), 0, VINCentyInvDistance(F1013,G1013,Y1013,Z1013))</f>
        <v>696481.71546711389</v>
      </c>
      <c r="AB1013" s="1">
        <v>0</v>
      </c>
      <c r="AC1013" s="1">
        <v>9.1999999999999993</v>
      </c>
      <c r="AD1013" s="1">
        <v>4.3</v>
      </c>
      <c r="AE1013" s="1">
        <v>1952</v>
      </c>
      <c r="AF1013" s="1">
        <v>1</v>
      </c>
      <c r="AG1013" s="1" t="s">
        <v>2112</v>
      </c>
      <c r="AH1013" s="1" t="s">
        <v>2113</v>
      </c>
      <c r="AI1013" s="1" t="str">
        <f>TRIM(MID(SUBSTITUTE($H1013,",",REPT(" ",200)),(LEN($H1013)-LEN(SUBSTITUTE($H1013,",",""))-2)*200+1,200))</f>
        <v>Central Luzon</v>
      </c>
      <c r="AJ1013" s="1" t="s">
        <v>55</v>
      </c>
      <c r="AK1013" t="s">
        <v>16702</v>
      </c>
      <c r="AL1013" s="2">
        <v>0</v>
      </c>
      <c r="AM1013" s="1"/>
    </row>
    <row r="1014" spans="1:39" ht="12.75" customHeight="1">
      <c r="A1014" s="1"/>
      <c r="B1014" s="1" t="s">
        <v>9614</v>
      </c>
      <c r="C1014" s="1" t="s">
        <v>9615</v>
      </c>
      <c r="D1014" s="3" t="str">
        <f ca="1">IFERROR(__xludf.DUMMYFUNCTION("PROPER(REGEXEXTRACT(B2564, ""(?:https?:\/\/)?(?:www\.)?([a-zA-Z0-9-]+)\.""))"),"Google")</f>
        <v>Google</v>
      </c>
      <c r="E1014" s="1" t="s">
        <v>9616</v>
      </c>
      <c r="F1014" s="1">
        <v>14.073888999999999</v>
      </c>
      <c r="G1014" s="1">
        <v>120.633611</v>
      </c>
      <c r="H1014" s="1" t="s">
        <v>9617</v>
      </c>
      <c r="I1014" s="1" t="s">
        <v>2622</v>
      </c>
      <c r="J1014" s="1">
        <f>IF(K1014="URBAN",1,IF(K1014="SUBURBAN",2,IF(K1014="RURAL",3,"")))</f>
        <v>3</v>
      </c>
      <c r="K1014" s="1" t="s">
        <v>541</v>
      </c>
      <c r="L1014" s="18">
        <v>46082</v>
      </c>
      <c r="M1014" s="49">
        <v>0.625</v>
      </c>
      <c r="N1014" s="18">
        <v>46083</v>
      </c>
      <c r="O1014" s="56">
        <v>0.5</v>
      </c>
      <c r="P1014" s="31" t="str">
        <f>TEXT($L1014, "dddd")</f>
        <v>Sunday</v>
      </c>
      <c r="Q1014" s="39" t="s">
        <v>111</v>
      </c>
      <c r="R1014" s="39">
        <v>3500</v>
      </c>
      <c r="S1014" s="1" t="str">
        <f>IF(OR(MONTH(L1014)=12, MONTH(L1014)&lt;=5), "Dry Season", "Wet Season")</f>
        <v>Dry Season</v>
      </c>
      <c r="T1014" s="1">
        <v>1</v>
      </c>
      <c r="U1014" s="1">
        <v>0</v>
      </c>
      <c r="V1014" s="1">
        <v>0</v>
      </c>
      <c r="W1014" s="2">
        <f>IF(ISNUMBER(SEARCH("N/A", X1014)), 0, 1)</f>
        <v>0</v>
      </c>
      <c r="X1014" s="1" t="s">
        <v>44</v>
      </c>
      <c r="Y1014" s="1"/>
      <c r="Z1014" s="1"/>
      <c r="AA1014" s="11" cm="1">
        <f t="array" ref="AA1014">IF(ISBLANK(Y1014), 0, VINCentyInvDistance(F1014,G1014,Y1014,Z1014))</f>
        <v>0</v>
      </c>
      <c r="AB1014" s="1">
        <v>0</v>
      </c>
      <c r="AC1014" s="1">
        <v>0</v>
      </c>
      <c r="AD1014" s="1">
        <v>0</v>
      </c>
      <c r="AE1014" s="1">
        <v>9</v>
      </c>
      <c r="AF1014" s="1">
        <v>1</v>
      </c>
      <c r="AG1014" s="1" t="str">
        <f>TRIM(MID(SUBSTITUTE($H1014,",",REPT(" ",200)),(LEN($H1014)-LEN(SUBSTITUTE($H1014,",",""))-4)*200+1,200))</f>
        <v>Nasugbu</v>
      </c>
      <c r="AH1014" s="1" t="str">
        <f>TRIM(MID(SUBSTITUTE($H1014,",",REPT(" ",200)),(LEN($H1014)-LEN(SUBSTITUTE($H1014,",",""))-3)*200+1,200))</f>
        <v>Batangas</v>
      </c>
      <c r="AI1014" s="1" t="str">
        <f>TRIM(MID(SUBSTITUTE($H1014,",",REPT(" ",200)),(LEN($H1014)-LEN(SUBSTITUTE($H1014,",",""))-2)*200+1,200))</f>
        <v>Calabarzon</v>
      </c>
      <c r="AJ1014" s="1" t="str">
        <f>TRIM(MID(SUBSTITUTE($H1014,",",REPT(" ",200)),(LEN($H1014)-LEN(SUBSTITUTE($H1014,",",""))-0)*200+1,200))</f>
        <v>Philippines</v>
      </c>
      <c r="AL1014" s="2">
        <v>0</v>
      </c>
      <c r="AM1014" s="1"/>
    </row>
    <row r="1015" spans="1:39" ht="12.75" customHeight="1">
      <c r="A1015" s="1"/>
      <c r="B1015" s="1" t="s">
        <v>9618</v>
      </c>
      <c r="C1015" s="1" t="s">
        <v>9619</v>
      </c>
      <c r="D1015" s="3" t="str">
        <f ca="1">IFERROR(__xludf.DUMMYFUNCTION("PROPER(REGEXEXTRACT(B2565, ""(?:https?:\/\/)?(?:www\.)?([a-zA-Z0-9-]+)\.""))"),"Google")</f>
        <v>Google</v>
      </c>
      <c r="E1015" s="1" t="s">
        <v>9620</v>
      </c>
      <c r="F1015" s="1">
        <v>9.8020809999999994</v>
      </c>
      <c r="G1015" s="1">
        <v>126.156244</v>
      </c>
      <c r="H1015" s="1" t="s">
        <v>3923</v>
      </c>
      <c r="I1015" s="1" t="s">
        <v>1300</v>
      </c>
      <c r="J1015" s="1">
        <f>IF(K1015="URBAN",1,IF(K1015="SUBURBAN",2,IF(K1015="RURAL",3,"")))</f>
        <v>3</v>
      </c>
      <c r="K1015" s="1" t="s">
        <v>541</v>
      </c>
      <c r="L1015" s="18">
        <v>46082</v>
      </c>
      <c r="M1015" s="49">
        <v>0.625</v>
      </c>
      <c r="N1015" s="18">
        <v>46083</v>
      </c>
      <c r="O1015" s="56">
        <v>0.5</v>
      </c>
      <c r="P1015" s="31" t="str">
        <f>TEXT($L1015, "dddd")</f>
        <v>Sunday</v>
      </c>
      <c r="Q1015" s="39" t="s">
        <v>433</v>
      </c>
      <c r="R1015" s="39">
        <v>4785</v>
      </c>
      <c r="S1015" s="1" t="str">
        <f>IF(OR(MONTH(L1015)=12, MONTH(L1015)&lt;=5), "Dry Season", "Wet Season")</f>
        <v>Dry Season</v>
      </c>
      <c r="T1015" s="1">
        <v>1</v>
      </c>
      <c r="U1015" s="1">
        <v>1</v>
      </c>
      <c r="V1015" s="1">
        <v>0</v>
      </c>
      <c r="W1015" s="2">
        <f>IF(ISNUMBER(SEARCH("N/A", X1015)), 0, 1)</f>
        <v>0</v>
      </c>
      <c r="X1015" s="1" t="s">
        <v>44</v>
      </c>
      <c r="Y1015" s="1"/>
      <c r="Z1015" s="1"/>
      <c r="AA1015" s="11" cm="1">
        <f t="array" ref="AA1015">IF(ISBLANK(Y1015), 0, VINCentyInvDistance(F1015,G1015,Y1015,Z1015))</f>
        <v>0</v>
      </c>
      <c r="AB1015" s="1">
        <v>0</v>
      </c>
      <c r="AC1015" s="1">
        <v>0</v>
      </c>
      <c r="AD1015" s="1">
        <v>0</v>
      </c>
      <c r="AE1015" s="1">
        <v>153</v>
      </c>
      <c r="AF1015" s="1">
        <v>1</v>
      </c>
      <c r="AG1015" s="1" t="str">
        <f>TRIM(MID(SUBSTITUTE($H1015,",",REPT(" ",200)),(LEN($H1015)-LEN(SUBSTITUTE($H1015,",",""))-4)*200+1,200))</f>
        <v>General Luna</v>
      </c>
      <c r="AH1015" s="1" t="str">
        <f>TRIM(MID(SUBSTITUTE($H1015,",",REPT(" ",200)),(LEN($H1015)-LEN(SUBSTITUTE($H1015,",",""))-3)*200+1,200))</f>
        <v>Surigao del Norte</v>
      </c>
      <c r="AI1015" s="1" t="str">
        <f>TRIM(MID(SUBSTITUTE($H1015,",",REPT(" ",200)),(LEN($H1015)-LEN(SUBSTITUTE($H1015,",",""))-2)*200+1,200))</f>
        <v>Caraga</v>
      </c>
      <c r="AJ1015" s="1" t="str">
        <f>TRIM(MID(SUBSTITUTE($H1015,",",REPT(" ",200)),(LEN($H1015)-LEN(SUBSTITUTE($H1015,",",""))-0)*200+1,200))</f>
        <v>Philippines</v>
      </c>
      <c r="AL1015" s="2">
        <v>0</v>
      </c>
      <c r="AM1015" s="1"/>
    </row>
    <row r="1016" spans="1:39" ht="12.75" customHeight="1">
      <c r="A1016" s="1"/>
      <c r="B1016" s="1" t="s">
        <v>9621</v>
      </c>
      <c r="C1016" s="1" t="s">
        <v>9622</v>
      </c>
      <c r="D1016" s="3" t="str">
        <f ca="1">IFERROR(__xludf.DUMMYFUNCTION("PROPER(REGEXEXTRACT(B2566, ""(?:https?:\/\/)?(?:www\.)?([a-zA-Z0-9-]+)\.""))"),"Google")</f>
        <v>Google</v>
      </c>
      <c r="E1016" s="1" t="s">
        <v>9623</v>
      </c>
      <c r="F1016" s="1">
        <v>14.57146</v>
      </c>
      <c r="G1016" s="1">
        <v>120.98559</v>
      </c>
      <c r="H1016" s="1" t="s">
        <v>9624</v>
      </c>
      <c r="I1016" s="1" t="s">
        <v>3715</v>
      </c>
      <c r="J1016" s="1">
        <f>IF(K1016="URBAN",1,IF(K1016="SUBURBAN",2,IF(K1016="RURAL",3,"")))</f>
        <v>3</v>
      </c>
      <c r="K1016" s="1" t="s">
        <v>541</v>
      </c>
      <c r="L1016" s="18">
        <v>46082</v>
      </c>
      <c r="M1016" s="49">
        <v>0.625</v>
      </c>
      <c r="N1016" s="18">
        <v>46083</v>
      </c>
      <c r="O1016" s="56">
        <v>0.5</v>
      </c>
      <c r="P1016" s="31" t="str">
        <f>TEXT($L1016, "dddd")</f>
        <v>Sunday</v>
      </c>
      <c r="Q1016" s="39" t="s">
        <v>1266</v>
      </c>
      <c r="R1016" s="39">
        <v>885</v>
      </c>
      <c r="S1016" s="1" t="str">
        <f>IF(OR(MONTH(L1016)=12, MONTH(L1016)&lt;=5), "Dry Season", "Wet Season")</f>
        <v>Dry Season</v>
      </c>
      <c r="T1016" s="1">
        <v>1</v>
      </c>
      <c r="U1016" s="1">
        <v>1</v>
      </c>
      <c r="V1016" s="1">
        <v>0</v>
      </c>
      <c r="W1016" s="2">
        <f>IF(ISNUMBER(SEARCH("N/A", X1016)), 0, 1)</f>
        <v>1</v>
      </c>
      <c r="X1016" s="1" t="s">
        <v>3716</v>
      </c>
      <c r="Y1016" s="1">
        <v>9.7891089999999998</v>
      </c>
      <c r="Z1016" s="1">
        <v>126.15971999999999</v>
      </c>
      <c r="AA1016" s="11" cm="1">
        <f t="array" ref="AA1016">IF(ISBLANK(Y1016), 0, VINCentyInvDistance(F1016,G1016,Y1016,Z1016))</f>
        <v>772496.04727374751</v>
      </c>
      <c r="AB1016" s="1">
        <v>0</v>
      </c>
      <c r="AC1016" s="1">
        <v>0</v>
      </c>
      <c r="AD1016" s="1">
        <v>0</v>
      </c>
      <c r="AE1016" s="1">
        <v>300</v>
      </c>
      <c r="AF1016" s="1">
        <v>1</v>
      </c>
      <c r="AG1016" s="1" t="s">
        <v>3717</v>
      </c>
      <c r="AH1016" s="1" t="s">
        <v>3709</v>
      </c>
      <c r="AI1016" s="1" t="str">
        <f>TRIM(MID(SUBSTITUTE($H1016,",",REPT(" ",200)),(LEN($H1016)-LEN(SUBSTITUTE($H1016,",",""))-2)*200+1,200))</f>
        <v>Metro Manila</v>
      </c>
      <c r="AJ1016" s="1" t="s">
        <v>55</v>
      </c>
      <c r="AL1016" s="2">
        <v>0</v>
      </c>
      <c r="AM1016" s="1"/>
    </row>
    <row r="1017" spans="1:39" ht="12.75" customHeight="1">
      <c r="A1017" s="1"/>
      <c r="B1017" s="1" t="s">
        <v>9630</v>
      </c>
      <c r="C1017" s="1" t="s">
        <v>9631</v>
      </c>
      <c r="D1017" s="3" t="str">
        <f ca="1">IFERROR(__xludf.DUMMYFUNCTION("PROPER(REGEXEXTRACT(B2568, ""(?:https?:\/\/)?(?:www\.)?([a-zA-Z0-9-]+)\.""))"),"Google")</f>
        <v>Google</v>
      </c>
      <c r="E1017" s="1" t="s">
        <v>9632</v>
      </c>
      <c r="F1017" s="1">
        <v>14.459949</v>
      </c>
      <c r="G1017" s="1">
        <v>121.015777</v>
      </c>
      <c r="H1017" s="1" t="s">
        <v>9633</v>
      </c>
      <c r="I1017" s="1" t="s">
        <v>2622</v>
      </c>
      <c r="J1017" s="1">
        <f>IF(K1017="URBAN",1,IF(K1017="SUBURBAN",2,IF(K1017="RURAL",3,"")))</f>
        <v>3</v>
      </c>
      <c r="K1017" s="1" t="s">
        <v>541</v>
      </c>
      <c r="L1017" s="18">
        <v>46082</v>
      </c>
      <c r="M1017" s="49">
        <v>0.625</v>
      </c>
      <c r="N1017" s="18">
        <v>46083</v>
      </c>
      <c r="O1017" s="56">
        <v>0.5</v>
      </c>
      <c r="P1017" s="31" t="str">
        <f>TEXT($L1017, "dddd")</f>
        <v>Sunday</v>
      </c>
      <c r="Q1017" s="39" t="s">
        <v>111</v>
      </c>
      <c r="R1017" s="39">
        <v>1061</v>
      </c>
      <c r="S1017" s="1" t="str">
        <f>IF(OR(MONTH(L1017)=12, MONTH(L1017)&lt;=5), "Dry Season", "Wet Season")</f>
        <v>Dry Season</v>
      </c>
      <c r="T1017" s="1">
        <v>1</v>
      </c>
      <c r="U1017" s="1">
        <v>0</v>
      </c>
      <c r="V1017" s="1">
        <v>0</v>
      </c>
      <c r="W1017" s="2">
        <f>IF(ISNUMBER(SEARCH("N/A", X1017)), 0, 1)</f>
        <v>0</v>
      </c>
      <c r="X1017" s="1" t="s">
        <v>44</v>
      </c>
      <c r="Y1017" s="1"/>
      <c r="Z1017" s="1"/>
      <c r="AA1017" s="11" cm="1">
        <f t="array" ref="AA1017">IF(ISBLANK(Y1017), 0, VINCentyInvDistance(F1017,G1017,Y1017,Z1017))</f>
        <v>0</v>
      </c>
      <c r="AB1017" s="1">
        <v>0</v>
      </c>
      <c r="AC1017" s="1">
        <v>0</v>
      </c>
      <c r="AD1017" s="1">
        <v>0</v>
      </c>
      <c r="AE1017" s="1">
        <v>67</v>
      </c>
      <c r="AF1017" s="1">
        <v>1</v>
      </c>
      <c r="AG1017" s="1" t="str">
        <f>TRIM(MID(SUBSTITUTE($H1017,",",REPT(" ",200)),(LEN($H1017)-LEN(SUBSTITUTE($H1017,",",""))-4)*200+1,200))</f>
        <v>Parañaque</v>
      </c>
      <c r="AH1017" s="1" t="str">
        <f>TRIM(MID(SUBSTITUTE($H1017,",",REPT(" ",200)),(LEN($H1017)-LEN(SUBSTITUTE($H1017,",",""))-3)*200+1,200))</f>
        <v>Southern Manila District</v>
      </c>
      <c r="AI1017" s="1" t="str">
        <f>TRIM(MID(SUBSTITUTE($H1017,",",REPT(" ",200)),(LEN($H1017)-LEN(SUBSTITUTE($H1017,",",""))-2)*200+1,200))</f>
        <v>Metro Manila</v>
      </c>
      <c r="AJ1017" s="1" t="str">
        <f>TRIM(MID(SUBSTITUTE($H1017,",",REPT(" ",200)),(LEN($H1017)-LEN(SUBSTITUTE($H1017,",",""))-0)*200+1,200))</f>
        <v>Philippines</v>
      </c>
      <c r="AL1017" s="2">
        <v>0</v>
      </c>
      <c r="AM1017" s="1"/>
    </row>
    <row r="1018" spans="1:39" ht="12.75" customHeight="1">
      <c r="A1018" s="1"/>
      <c r="B1018" s="1" t="s">
        <v>9638</v>
      </c>
      <c r="C1018" s="1" t="s">
        <v>9639</v>
      </c>
      <c r="D1018" s="3" t="str">
        <f ca="1">IFERROR(__xludf.DUMMYFUNCTION("PROPER(REGEXEXTRACT(B2570, ""(?:https?:\/\/)?(?:www\.)?([a-zA-Z0-9-]+)\.""))"),"Google")</f>
        <v>Google</v>
      </c>
      <c r="E1018" s="1" t="s">
        <v>9640</v>
      </c>
      <c r="F1018" s="1">
        <v>12.776999999999999</v>
      </c>
      <c r="G1018" s="1">
        <v>120.78637999999999</v>
      </c>
      <c r="H1018" s="1" t="s">
        <v>9641</v>
      </c>
      <c r="I1018" s="1" t="s">
        <v>3119</v>
      </c>
      <c r="J1018" s="1">
        <f>IF(K1018="URBAN",1,IF(K1018="SUBURBAN",2,IF(K1018="RURAL",3,"")))</f>
        <v>3</v>
      </c>
      <c r="K1018" s="1" t="s">
        <v>541</v>
      </c>
      <c r="L1018" s="18">
        <v>46082</v>
      </c>
      <c r="M1018" s="49">
        <v>0.625</v>
      </c>
      <c r="N1018" s="18">
        <v>46083</v>
      </c>
      <c r="O1018" s="56">
        <v>0.5</v>
      </c>
      <c r="P1018" s="31" t="str">
        <f>TEXT($L1018, "dddd")</f>
        <v>Sunday</v>
      </c>
      <c r="Q1018" s="39" t="s">
        <v>61</v>
      </c>
      <c r="R1018" s="39">
        <v>1558</v>
      </c>
      <c r="S1018" s="1" t="str">
        <f>IF(OR(MONTH(L1018)=12, MONTH(L1018)&lt;=5), "Dry Season", "Wet Season")</f>
        <v>Dry Season</v>
      </c>
      <c r="T1018" s="1">
        <v>1</v>
      </c>
      <c r="U1018" s="1">
        <v>0</v>
      </c>
      <c r="V1018" s="1">
        <v>0</v>
      </c>
      <c r="W1018" s="2">
        <f>IF(ISNUMBER(SEARCH("N/A", X1018)), 0, 1)</f>
        <v>0</v>
      </c>
      <c r="X1018" s="1" t="s">
        <v>44</v>
      </c>
      <c r="Y1018" s="1"/>
      <c r="Z1018" s="1"/>
      <c r="AA1018" s="11" cm="1">
        <f t="array" ref="AA1018">IF(ISBLANK(Y1018), 0, VINCentyInvDistance(F1018,G1018,Y1018,Z1018))</f>
        <v>0</v>
      </c>
      <c r="AB1018" s="1">
        <v>0</v>
      </c>
      <c r="AC1018" s="1">
        <v>0</v>
      </c>
      <c r="AD1018" s="1">
        <v>0</v>
      </c>
      <c r="AE1018" s="1">
        <v>205</v>
      </c>
      <c r="AF1018" s="1">
        <v>1</v>
      </c>
      <c r="AG1018" s="1" t="s">
        <v>68</v>
      </c>
      <c r="AH1018" s="1" t="str">
        <f>TRIM(MID(SUBSTITUTE($H1018,",",REPT(" ",200)),(LEN($H1018)-LEN(SUBSTITUTE($H1018,",",""))-3)*200+1,200))</f>
        <v>Occidental Mindoro</v>
      </c>
      <c r="AI1018" s="1" t="str">
        <f>TRIM(MID(SUBSTITUTE($H1018,",",REPT(" ",200)),(LEN($H1018)-LEN(SUBSTITUTE($H1018,",",""))-2)*200+1,200))</f>
        <v>Mimaropa</v>
      </c>
      <c r="AJ1018" s="1" t="s">
        <v>55</v>
      </c>
      <c r="AL1018" s="2">
        <v>0</v>
      </c>
      <c r="AM1018" s="1" t="s">
        <v>9642</v>
      </c>
    </row>
    <row r="1019" spans="1:39" ht="12.75" customHeight="1">
      <c r="A1019" s="1"/>
      <c r="B1019" s="1" t="s">
        <v>9654</v>
      </c>
      <c r="C1019" s="1" t="s">
        <v>9655</v>
      </c>
      <c r="D1019" s="3" t="str">
        <f ca="1">IFERROR(__xludf.DUMMYFUNCTION("PROPER(REGEXEXTRACT(B2573, ""(?:https?:\/\/)?(?:www\.)?([a-zA-Z0-9-]+)\.""))"),"Booking")</f>
        <v>Booking</v>
      </c>
      <c r="E1019" s="1" t="s">
        <v>9656</v>
      </c>
      <c r="F1019" s="1">
        <v>11.94802</v>
      </c>
      <c r="G1019" s="1">
        <v>121.93158</v>
      </c>
      <c r="H1019" s="1" t="s">
        <v>9657</v>
      </c>
      <c r="I1019" s="1" t="s">
        <v>1211</v>
      </c>
      <c r="J1019" s="1">
        <f>IF(K1019="URBAN",1,IF(K1019="SUBURBAN",2,IF(K1019="RURAL",3,"")))</f>
        <v>3</v>
      </c>
      <c r="K1019" s="1" t="s">
        <v>541</v>
      </c>
      <c r="L1019" s="18">
        <v>46082</v>
      </c>
      <c r="M1019" s="49">
        <v>0.625</v>
      </c>
      <c r="N1019" s="18">
        <v>46083</v>
      </c>
      <c r="O1019" s="56">
        <v>0.5</v>
      </c>
      <c r="P1019" s="31" t="str">
        <f>TEXT($L1019, "dddd")</f>
        <v>Sunday</v>
      </c>
      <c r="Q1019" s="39" t="s">
        <v>61</v>
      </c>
      <c r="R1019" s="39">
        <v>5216</v>
      </c>
      <c r="S1019" s="1" t="str">
        <f>IF(OR(MONTH(L1019)=12, MONTH(L1019)&lt;=5), "Dry Season", "Wet Season")</f>
        <v>Dry Season</v>
      </c>
      <c r="T1019" s="1">
        <v>1</v>
      </c>
      <c r="U1019" s="1">
        <v>0</v>
      </c>
      <c r="V1019" s="1">
        <v>0</v>
      </c>
      <c r="W1019" s="2">
        <f>IF(ISNUMBER(SEARCH("N/A", X1019)), 0, 1)</f>
        <v>0</v>
      </c>
      <c r="X1019" s="1" t="s">
        <v>44</v>
      </c>
      <c r="Y1019" s="1"/>
      <c r="Z1019" s="1"/>
      <c r="AA1019" s="11" cm="1">
        <f t="array" ref="AA1019">IF(ISBLANK(Y1019), 0, VINCentyInvDistance(F1019,G1019,Y1019,Z1019))</f>
        <v>0</v>
      </c>
      <c r="AB1019" s="1">
        <v>0</v>
      </c>
      <c r="AC1019" s="1">
        <v>0</v>
      </c>
      <c r="AD1019" s="1">
        <v>0</v>
      </c>
      <c r="AE1019" s="1">
        <v>15</v>
      </c>
      <c r="AF1019" s="1">
        <v>1</v>
      </c>
      <c r="AG1019" s="1" t="s">
        <v>4814</v>
      </c>
      <c r="AH1019" s="1" t="s">
        <v>4815</v>
      </c>
      <c r="AI1019" s="1" t="str">
        <f>TRIM(MID(SUBSTITUTE($H1019,",",REPT(" ",200)),(LEN($H1019)-LEN(SUBSTITUTE($H1019,",",""))-2)*200+1,200))</f>
        <v>Western Visayas</v>
      </c>
      <c r="AJ1019" s="1" t="s">
        <v>55</v>
      </c>
      <c r="AL1019" s="2">
        <v>0</v>
      </c>
      <c r="AM1019" s="1" t="s">
        <v>9658</v>
      </c>
    </row>
    <row r="1020" spans="1:39" ht="12.75" customHeight="1">
      <c r="A1020" s="1"/>
      <c r="B1020" s="1" t="s">
        <v>9659</v>
      </c>
      <c r="C1020" s="1" t="s">
        <v>9660</v>
      </c>
      <c r="D1020" s="3" t="str">
        <f ca="1">IFERROR(__xludf.DUMMYFUNCTION("PROPER(REGEXEXTRACT(B2574, ""(?:https?:\/\/)?(?:www\.)?([a-zA-Z0-9-]+)\.""))"),"Skyscanner")</f>
        <v>Skyscanner</v>
      </c>
      <c r="E1020" s="1" t="s">
        <v>9661</v>
      </c>
      <c r="F1020" s="1">
        <v>9.4870389999999993</v>
      </c>
      <c r="G1020" s="1">
        <v>123.297265</v>
      </c>
      <c r="H1020" s="1" t="s">
        <v>9662</v>
      </c>
      <c r="I1020" s="1" t="s">
        <v>2622</v>
      </c>
      <c r="J1020" s="1">
        <f>IF(K1020="URBAN",1,IF(K1020="SUBURBAN",2,IF(K1020="RURAL",3,"")))</f>
        <v>3</v>
      </c>
      <c r="K1020" s="1" t="s">
        <v>541</v>
      </c>
      <c r="L1020" s="18">
        <v>46082</v>
      </c>
      <c r="M1020" s="49">
        <v>0.58333333333333337</v>
      </c>
      <c r="N1020" s="18">
        <v>46083</v>
      </c>
      <c r="O1020" s="56">
        <v>0.45833333333333331</v>
      </c>
      <c r="P1020" s="31" t="str">
        <f>TEXT($L1020, "dddd")</f>
        <v>Sunday</v>
      </c>
      <c r="Q1020" s="39" t="s">
        <v>111</v>
      </c>
      <c r="R1020" s="39">
        <v>2747</v>
      </c>
      <c r="S1020" s="1" t="str">
        <f>IF(OR(MONTH(L1020)=12, MONTH(L1020)&lt;=5), "Dry Season", "Wet Season")</f>
        <v>Dry Season</v>
      </c>
      <c r="T1020" s="1">
        <v>1</v>
      </c>
      <c r="U1020" s="1">
        <v>1</v>
      </c>
      <c r="V1020" s="1">
        <v>0</v>
      </c>
      <c r="W1020" s="2">
        <f>IF(ISNUMBER(SEARCH("N/A", X1020)), 0, 1)</f>
        <v>0</v>
      </c>
      <c r="X1020" s="1" t="s">
        <v>44</v>
      </c>
      <c r="Y1020" s="1"/>
      <c r="Z1020" s="1"/>
      <c r="AA1020" s="11" cm="1">
        <f t="array" ref="AA1020">IF(ISBLANK(Y1020), 0, VINCentyInvDistance(F1020,G1020,Y1020,Z1020))</f>
        <v>0</v>
      </c>
      <c r="AB1020" s="1">
        <v>0</v>
      </c>
      <c r="AC1020" s="1">
        <v>10</v>
      </c>
      <c r="AD1020" s="1">
        <v>4.2</v>
      </c>
      <c r="AE1020" s="1">
        <v>1</v>
      </c>
      <c r="AF1020" s="1">
        <v>1</v>
      </c>
      <c r="AG1020" s="1" t="s">
        <v>9663</v>
      </c>
      <c r="AH1020" s="1" t="s">
        <v>731</v>
      </c>
      <c r="AI1020" s="1"/>
      <c r="AJ1020" s="1" t="s">
        <v>55</v>
      </c>
      <c r="AK1020" t="s">
        <v>17321</v>
      </c>
      <c r="AL1020" s="1">
        <v>3</v>
      </c>
      <c r="AM1020" s="1" t="s">
        <v>9664</v>
      </c>
    </row>
    <row r="1021" spans="1:39" ht="12.75" customHeight="1">
      <c r="A1021" s="1"/>
      <c r="B1021" s="1" t="s">
        <v>9675</v>
      </c>
      <c r="C1021" s="1" t="s">
        <v>9676</v>
      </c>
      <c r="D1021" s="3" t="str">
        <f ca="1">IFERROR(__xludf.DUMMYFUNCTION("PROPER(REGEXEXTRACT(B2578, ""(?:https?:\/\/)?(?:www\.)?([a-zA-Z0-9-]+)\.""))"),"Skyscanner")</f>
        <v>Skyscanner</v>
      </c>
      <c r="E1021" s="1" t="s">
        <v>9677</v>
      </c>
      <c r="F1021" s="1">
        <v>11.96358</v>
      </c>
      <c r="G1021" s="1">
        <v>120.07044999999999</v>
      </c>
      <c r="H1021" s="1" t="s">
        <v>9678</v>
      </c>
      <c r="I1021" s="1" t="s">
        <v>3119</v>
      </c>
      <c r="J1021" s="1">
        <f>IF(K1021="URBAN",1,IF(K1021="SUBURBAN",2,IF(K1021="RURAL",3,"")))</f>
        <v>3</v>
      </c>
      <c r="K1021" s="1" t="s">
        <v>541</v>
      </c>
      <c r="L1021" s="18">
        <v>46082</v>
      </c>
      <c r="M1021" s="49">
        <v>0.58333333333333337</v>
      </c>
      <c r="N1021" s="18">
        <v>46083</v>
      </c>
      <c r="O1021" s="56">
        <v>0.52083333333333337</v>
      </c>
      <c r="P1021" s="31" t="str">
        <f>TEXT($L1021, "dddd")</f>
        <v>Sunday</v>
      </c>
      <c r="Q1021" s="39" t="s">
        <v>9679</v>
      </c>
      <c r="R1021" s="39">
        <v>3200</v>
      </c>
      <c r="S1021" s="1" t="str">
        <f>IF(OR(MONTH(L1021)=12, MONTH(L1021)&lt;=5), "Dry Season", "Wet Season")</f>
        <v>Dry Season</v>
      </c>
      <c r="T1021" s="1">
        <v>1</v>
      </c>
      <c r="U1021" s="1">
        <v>1</v>
      </c>
      <c r="V1021" s="1">
        <v>0</v>
      </c>
      <c r="W1021" s="2">
        <f>IF(ISNUMBER(SEARCH("N/A", X1021)), 0, 1)</f>
        <v>0</v>
      </c>
      <c r="X1021" s="1" t="s">
        <v>44</v>
      </c>
      <c r="Y1021" s="1"/>
      <c r="Z1021" s="1"/>
      <c r="AA1021" s="11" cm="1">
        <f t="array" ref="AA1021">IF(ISBLANK(Y1021), 0, VINCentyInvDistance(F1021,G1021,Y1021,Z1021))</f>
        <v>0</v>
      </c>
      <c r="AB1021" s="1">
        <v>1</v>
      </c>
      <c r="AC1021" s="1">
        <v>9.1999999999999993</v>
      </c>
      <c r="AD1021" s="1">
        <v>4.5</v>
      </c>
      <c r="AE1021" s="1">
        <v>657</v>
      </c>
      <c r="AF1021" s="1">
        <v>1</v>
      </c>
      <c r="AG1021" s="1" t="s">
        <v>3284</v>
      </c>
      <c r="AH1021" s="1" t="s">
        <v>1597</v>
      </c>
      <c r="AI1021" s="1"/>
      <c r="AJ1021" s="1" t="s">
        <v>55</v>
      </c>
      <c r="AK1021" t="s">
        <v>17323</v>
      </c>
      <c r="AL1021" s="1">
        <v>3</v>
      </c>
      <c r="AM1021" s="1" t="s">
        <v>9680</v>
      </c>
    </row>
    <row r="1022" spans="1:39" ht="12.75" customHeight="1">
      <c r="A1022" s="1"/>
      <c r="B1022" s="1" t="s">
        <v>9704</v>
      </c>
      <c r="C1022" s="1" t="s">
        <v>9705</v>
      </c>
      <c r="D1022" s="3" t="str">
        <f ca="1">IFERROR(__xludf.DUMMYFUNCTION("PROPER(REGEXEXTRACT(B2584, ""(?:https?:\/\/)?(?:www\.)?([a-zA-Z0-9-]+)\.""))"),"Google")</f>
        <v>Google</v>
      </c>
      <c r="E1022" s="1" t="s">
        <v>9706</v>
      </c>
      <c r="F1022" s="1">
        <v>8.2448686999999996</v>
      </c>
      <c r="G1022" s="1">
        <v>122.9960947</v>
      </c>
      <c r="H1022" s="1" t="s">
        <v>9707</v>
      </c>
      <c r="I1022" s="1" t="s">
        <v>3119</v>
      </c>
      <c r="J1022" s="1">
        <f>IF(K1022="URBAN",1,IF(K1022="SUBURBAN",2,IF(K1022="RURAL",3,"")))</f>
        <v>3</v>
      </c>
      <c r="K1022" s="1" t="s">
        <v>541</v>
      </c>
      <c r="L1022" s="18">
        <v>46082</v>
      </c>
      <c r="M1022" s="49">
        <v>0.625</v>
      </c>
      <c r="N1022" s="18">
        <v>46083</v>
      </c>
      <c r="O1022" s="56">
        <v>0.5</v>
      </c>
      <c r="P1022" s="31" t="str">
        <f>TEXT($L1022, "dddd")</f>
        <v>Sunday</v>
      </c>
      <c r="Q1022" s="39" t="s">
        <v>111</v>
      </c>
      <c r="R1022" s="39">
        <v>2440</v>
      </c>
      <c r="S1022" s="1" t="str">
        <f>IF(OR(MONTH(L1022)=12, MONTH(L1022)&lt;=5), "Dry Season", "Wet Season")</f>
        <v>Dry Season</v>
      </c>
      <c r="T1022" s="1">
        <v>1</v>
      </c>
      <c r="U1022" s="1">
        <v>1</v>
      </c>
      <c r="V1022" s="1">
        <v>1</v>
      </c>
      <c r="W1022" s="2">
        <f>IF(ISNUMBER(SEARCH("N/A", X1022)), 0, 1)</f>
        <v>1</v>
      </c>
      <c r="X1022" s="1" t="s">
        <v>3120</v>
      </c>
      <c r="Y1022" s="1">
        <v>11.176256499999999</v>
      </c>
      <c r="Z1022" s="1">
        <v>119.44114759999999</v>
      </c>
      <c r="AA1022" s="11" cm="1">
        <f t="array" ref="AA1022">IF(ISBLANK(Y1022), 0, VINCentyInvDistance(F1022,G1022,Y1022,Z1022))</f>
        <v>507214.98445678083</v>
      </c>
      <c r="AB1022" s="1">
        <v>0</v>
      </c>
      <c r="AC1022" s="1">
        <v>0</v>
      </c>
      <c r="AD1022" s="1">
        <v>0</v>
      </c>
      <c r="AE1022" s="1">
        <v>30</v>
      </c>
      <c r="AF1022" s="1">
        <v>1</v>
      </c>
      <c r="AG1022" s="1" t="s">
        <v>3121</v>
      </c>
      <c r="AH1022" s="1" t="s">
        <v>1597</v>
      </c>
      <c r="AI1022" s="1" t="str">
        <f>TRIM(MID(SUBSTITUTE($H1022,",",REPT(" ",200)),(LEN($H1022)-LEN(SUBSTITUTE($H1022,",",""))-2)*200+1,200))</f>
        <v>Zamboanga Peninsula</v>
      </c>
      <c r="AJ1022" s="1" t="s">
        <v>55</v>
      </c>
      <c r="AL1022" s="2">
        <v>0</v>
      </c>
      <c r="AM1022" s="1"/>
    </row>
    <row r="1023" spans="1:39" ht="12.75" customHeight="1">
      <c r="A1023" s="1"/>
      <c r="B1023" s="1" t="s">
        <v>9708</v>
      </c>
      <c r="C1023" s="1" t="s">
        <v>9709</v>
      </c>
      <c r="D1023" s="3" t="str">
        <f ca="1">IFERROR(__xludf.DUMMYFUNCTION("PROPER(REGEXEXTRACT(B2585, ""(?:https?:\/\/)?(?:www\.)?([a-zA-Z0-9-]+)\.""))"),"Agoda")</f>
        <v>Agoda</v>
      </c>
      <c r="E1023" s="1" t="s">
        <v>9710</v>
      </c>
      <c r="F1023" s="1">
        <v>14.570199000000001</v>
      </c>
      <c r="G1023" s="1">
        <v>120.991585</v>
      </c>
      <c r="H1023" s="1" t="s">
        <v>9711</v>
      </c>
      <c r="I1023" s="1" t="s">
        <v>6799</v>
      </c>
      <c r="J1023" s="1">
        <f>IF(K1023="URBAN",1,IF(K1023="SUBURBAN",2,IF(K1023="RURAL",3,"")))</f>
        <v>3</v>
      </c>
      <c r="K1023" s="1" t="s">
        <v>541</v>
      </c>
      <c r="L1023" s="18">
        <v>46082</v>
      </c>
      <c r="M1023" s="49">
        <v>0.625</v>
      </c>
      <c r="N1023" s="18">
        <v>46083</v>
      </c>
      <c r="O1023" s="56">
        <v>0.5</v>
      </c>
      <c r="P1023" s="31" t="str">
        <f>TEXT($L1023, "dddd")</f>
        <v>Sunday</v>
      </c>
      <c r="Q1023" s="39" t="s">
        <v>61</v>
      </c>
      <c r="R1023" s="39">
        <v>2500</v>
      </c>
      <c r="S1023" s="1" t="str">
        <f>IF(OR(MONTH(L1023)=12, MONTH(L1023)&lt;=5), "Dry Season", "Wet Season")</f>
        <v>Dry Season</v>
      </c>
      <c r="T1023" s="1">
        <v>1</v>
      </c>
      <c r="U1023" s="1">
        <v>0</v>
      </c>
      <c r="V1023" s="1">
        <v>0</v>
      </c>
      <c r="W1023" s="2">
        <f>IF(ISNUMBER(SEARCH("N/A", X1023)), 0, 1)</f>
        <v>0</v>
      </c>
      <c r="X1023" s="1" t="s">
        <v>44</v>
      </c>
      <c r="Y1023" s="1"/>
      <c r="Z1023" s="1"/>
      <c r="AA1023" s="11" cm="1">
        <f t="array" ref="AA1023">IF(ISBLANK(Y1023), 0, VINCentyInvDistance(F1023,G1023,Y1023,Z1023))</f>
        <v>0</v>
      </c>
      <c r="AB1023" s="1">
        <v>0</v>
      </c>
      <c r="AC1023" s="1">
        <v>0</v>
      </c>
      <c r="AD1023" s="1">
        <v>0</v>
      </c>
      <c r="AE1023" s="1">
        <v>60</v>
      </c>
      <c r="AF1023" s="1">
        <v>1</v>
      </c>
      <c r="AG1023" s="1" t="str">
        <f>TRIM(MID(SUBSTITUTE($H1023,",",REPT(" ",200)),(LEN($H1023)-LEN(SUBSTITUTE($H1023,",",""))-4)*200+1,200))</f>
        <v>Manila</v>
      </c>
      <c r="AH1023" s="1" t="str">
        <f>TRIM(MID(SUBSTITUTE($H1023,",",REPT(" ",200)),(LEN($H1023)-LEN(SUBSTITUTE($H1023,",",""))-3)*200+1,200))</f>
        <v>Capital District</v>
      </c>
      <c r="AI1023" s="1" t="str">
        <f>TRIM(MID(SUBSTITUTE($H1023,",",REPT(" ",200)),(LEN($H1023)-LEN(SUBSTITUTE($H1023,",",""))-2)*200+1,200))</f>
        <v>Metro Manila</v>
      </c>
      <c r="AJ1023" s="1" t="str">
        <f>TRIM(MID(SUBSTITUTE($H1023,",",REPT(" ",200)),(LEN($H1023)-LEN(SUBSTITUTE($H1023,",",""))-0)*200+1,200))</f>
        <v>Philippines</v>
      </c>
      <c r="AL1023" s="2">
        <v>0</v>
      </c>
      <c r="AM1023" s="1"/>
    </row>
    <row r="1024" spans="1:39" ht="12.75" customHeight="1">
      <c r="A1024" s="1"/>
      <c r="B1024" s="1" t="s">
        <v>9721</v>
      </c>
      <c r="C1024" s="1" t="s">
        <v>9722</v>
      </c>
      <c r="D1024" s="3" t="str">
        <f ca="1">IFERROR(__xludf.DUMMYFUNCTION("PROPER(REGEXEXTRACT(B2588, ""(?:https?:\/\/)?(?:www\.)?([a-zA-Z0-9-]+)\.""))"),"Google")</f>
        <v>Google</v>
      </c>
      <c r="E1024" s="1" t="s">
        <v>9723</v>
      </c>
      <c r="F1024" s="1">
        <v>13.85</v>
      </c>
      <c r="G1024" s="1">
        <v>120.6833333</v>
      </c>
      <c r="H1024" s="1" t="s">
        <v>9724</v>
      </c>
      <c r="I1024" s="1" t="s">
        <v>3119</v>
      </c>
      <c r="J1024" s="1">
        <f>IF(K1024="URBAN",1,IF(K1024="SUBURBAN",2,IF(K1024="RURAL",3,"")))</f>
        <v>3</v>
      </c>
      <c r="K1024" s="1" t="s">
        <v>541</v>
      </c>
      <c r="L1024" s="18">
        <v>46082</v>
      </c>
      <c r="M1024" s="49">
        <v>0.625</v>
      </c>
      <c r="N1024" s="18">
        <v>46083</v>
      </c>
      <c r="O1024" s="56">
        <v>0.5</v>
      </c>
      <c r="P1024" s="31" t="str">
        <f>TEXT($L1024, "dddd")</f>
        <v>Sunday</v>
      </c>
      <c r="Q1024" s="39" t="s">
        <v>9725</v>
      </c>
      <c r="R1024" s="39">
        <v>15189</v>
      </c>
      <c r="S1024" s="1" t="str">
        <f>IF(OR(MONTH(L1024)=12, MONTH(L1024)&lt;=5), "Dry Season", "Wet Season")</f>
        <v>Dry Season</v>
      </c>
      <c r="T1024" s="1">
        <v>1</v>
      </c>
      <c r="U1024" s="1">
        <v>1</v>
      </c>
      <c r="V1024" s="1">
        <v>0</v>
      </c>
      <c r="W1024" s="2">
        <f>IF(ISNUMBER(SEARCH("N/A", X1024)), 0, 1)</f>
        <v>0</v>
      </c>
      <c r="X1024" s="1" t="s">
        <v>44</v>
      </c>
      <c r="Y1024" s="1"/>
      <c r="Z1024" s="1"/>
      <c r="AA1024" s="11" cm="1">
        <f t="array" ref="AA1024">IF(ISBLANK(Y1024), 0, VINCentyInvDistance(F1024,G1024,Y1024,Z1024))</f>
        <v>0</v>
      </c>
      <c r="AB1024" s="1">
        <v>0</v>
      </c>
      <c r="AC1024" s="1">
        <v>0</v>
      </c>
      <c r="AD1024" s="1">
        <v>0</v>
      </c>
      <c r="AE1024" s="1">
        <v>53</v>
      </c>
      <c r="AF1024" s="1">
        <v>1</v>
      </c>
      <c r="AG1024" s="1" t="str">
        <f>TRIM(MID(SUBSTITUTE($H1024,",",REPT(" ",200)),(LEN($H1024)-LEN(SUBSTITUTE($H1024,",",""))-4)*200+1,200))</f>
        <v>Encarnacion</v>
      </c>
      <c r="AH1024" s="1" t="str">
        <f>TRIM(MID(SUBSTITUTE($H1024,",",REPT(" ",200)),(LEN($H1024)-LEN(SUBSTITUTE($H1024,",",""))-3)*200+1,200))</f>
        <v>Calatagan</v>
      </c>
      <c r="AI1024" s="1" t="str">
        <f>TRIM(MID(SUBSTITUTE($H1024,",",REPT(" ",200)),(LEN($H1024)-LEN(SUBSTITUTE($H1024,",",""))-2)*200+1,200))</f>
        <v>Batangas</v>
      </c>
      <c r="AJ1024" s="1" t="str">
        <f>TRIM(MID(SUBSTITUTE($H1024,",",REPT(" ",200)),(LEN($H1024)-LEN(SUBSTITUTE($H1024,",",""))-0)*200+1,200))</f>
        <v>Philippines</v>
      </c>
      <c r="AL1024" s="2">
        <v>0</v>
      </c>
      <c r="AM1024" s="1"/>
    </row>
    <row r="1025" spans="1:39" ht="12.75" customHeight="1">
      <c r="A1025" s="1"/>
      <c r="B1025" s="1" t="s">
        <v>9726</v>
      </c>
      <c r="C1025" s="1" t="s">
        <v>9727</v>
      </c>
      <c r="D1025" s="3" t="str">
        <f ca="1">IFERROR(__xludf.DUMMYFUNCTION("PROPER(REGEXEXTRACT(B2589, ""(?:https?:\/\/)?(?:www\.)?([a-zA-Z0-9-]+)\.""))"),"Skyscanner")</f>
        <v>Skyscanner</v>
      </c>
      <c r="E1025" s="1" t="s">
        <v>9728</v>
      </c>
      <c r="F1025" s="1">
        <v>14.385960000000001</v>
      </c>
      <c r="G1025" s="1">
        <v>120.97904</v>
      </c>
      <c r="H1025" s="1" t="s">
        <v>9729</v>
      </c>
      <c r="I1025" s="1" t="s">
        <v>1300</v>
      </c>
      <c r="J1025" s="1">
        <f>IF(K1025="URBAN",1,IF(K1025="SUBURBAN",2,IF(K1025="RURAL",3,"")))</f>
        <v>3</v>
      </c>
      <c r="K1025" s="1" t="s">
        <v>541</v>
      </c>
      <c r="L1025" s="18">
        <v>46082</v>
      </c>
      <c r="M1025" s="49">
        <v>0.58333333333333337</v>
      </c>
      <c r="N1025" s="18">
        <v>46083</v>
      </c>
      <c r="O1025" s="56">
        <v>0.5</v>
      </c>
      <c r="P1025" s="31" t="str">
        <f>TEXT($L1025, "dddd")</f>
        <v>Sunday</v>
      </c>
      <c r="Q1025" s="39" t="s">
        <v>1026</v>
      </c>
      <c r="R1025" s="39">
        <v>5250</v>
      </c>
      <c r="S1025" s="1" t="str">
        <f>IF(OR(MONTH(L1025)=12, MONTH(L1025)&lt;=5), "Dry Season", "Wet Season")</f>
        <v>Dry Season</v>
      </c>
      <c r="T1025" s="1">
        <v>1</v>
      </c>
      <c r="U1025" s="1">
        <v>1</v>
      </c>
      <c r="V1025" s="1">
        <v>0</v>
      </c>
      <c r="W1025" s="2">
        <f>IF(ISNUMBER(SEARCH("N/A", X1025)), 0, 1)</f>
        <v>1</v>
      </c>
      <c r="X1025" s="1" t="s">
        <v>9730</v>
      </c>
      <c r="Y1025" s="1">
        <v>13.962915000000001</v>
      </c>
      <c r="Z1025" s="1">
        <v>121.16925000000001</v>
      </c>
      <c r="AA1025" s="11" cm="1">
        <f t="array" ref="AA1025">IF(ISBLANK(Y1025), 0, VINCentyInvDistance(F1025,G1025,Y1025,Z1025))</f>
        <v>51111.96772957396</v>
      </c>
      <c r="AB1025" s="1">
        <v>0</v>
      </c>
      <c r="AC1025" s="1">
        <v>0</v>
      </c>
      <c r="AD1025" s="1">
        <v>0</v>
      </c>
      <c r="AE1025" s="1">
        <v>4</v>
      </c>
      <c r="AF1025" s="1">
        <v>1</v>
      </c>
      <c r="AG1025" s="1" t="s">
        <v>9731</v>
      </c>
      <c r="AH1025" s="1" t="s">
        <v>5435</v>
      </c>
      <c r="AI1025" s="1" t="str">
        <f>TRIM(MID(SUBSTITUTE($H1025,",",REPT(" ",200)),(LEN($H1025)-LEN(SUBSTITUTE($H1025,",",""))-2)*200+1,200))</f>
        <v>Calabarzon</v>
      </c>
      <c r="AJ1025" s="1" t="s">
        <v>55</v>
      </c>
      <c r="AK1025" t="s">
        <v>17326</v>
      </c>
      <c r="AL1025" s="2">
        <v>0</v>
      </c>
      <c r="AM1025" s="1"/>
    </row>
    <row r="1026" spans="1:39" ht="12.75" customHeight="1">
      <c r="A1026" s="1"/>
      <c r="B1026" s="1" t="s">
        <v>9786</v>
      </c>
      <c r="C1026" s="1" t="s">
        <v>9787</v>
      </c>
      <c r="D1026" s="3" t="str">
        <f ca="1">IFERROR(__xludf.DUMMYFUNCTION("PROPER(REGEXEXTRACT(B2602, ""(?:https?:\/\/)?(?:www\.)?([a-zA-Z0-9-]+)\.""))"),"Skyscanner")</f>
        <v>Skyscanner</v>
      </c>
      <c r="E1026" s="1" t="s">
        <v>9788</v>
      </c>
      <c r="F1026" s="1">
        <v>14.5569443963</v>
      </c>
      <c r="G1026" s="1">
        <v>121.0294444276</v>
      </c>
      <c r="H1026" s="1" t="s">
        <v>9789</v>
      </c>
      <c r="I1026" s="1" t="s">
        <v>41</v>
      </c>
      <c r="J1026" s="1">
        <f>IF(K1026="URBAN",1,IF(K1026="SUBURBAN",2,IF(K1026="RURAL",3,"")))</f>
        <v>3</v>
      </c>
      <c r="K1026" s="1" t="s">
        <v>541</v>
      </c>
      <c r="L1026" s="18">
        <v>46082</v>
      </c>
      <c r="M1026" s="49">
        <v>0.58333333333333337</v>
      </c>
      <c r="N1026" s="18">
        <v>46083</v>
      </c>
      <c r="O1026" s="56">
        <v>0.5</v>
      </c>
      <c r="P1026" s="31" t="str">
        <f>TEXT($L1026, "dddd")</f>
        <v>Sunday</v>
      </c>
      <c r="Q1026" s="39" t="s">
        <v>1563</v>
      </c>
      <c r="R1026" s="39">
        <v>4700</v>
      </c>
      <c r="S1026" s="1" t="str">
        <f>IF(OR(MONTH(L1026)=12, MONTH(L1026)&lt;=5), "Dry Season", "Wet Season")</f>
        <v>Dry Season</v>
      </c>
      <c r="T1026" s="1">
        <v>1</v>
      </c>
      <c r="U1026" s="1">
        <v>0</v>
      </c>
      <c r="V1026" s="1">
        <v>0</v>
      </c>
      <c r="W1026" s="2">
        <f>IF(ISNUMBER(SEARCH("N/A", X1026)), 0, 1)</f>
        <v>1</v>
      </c>
      <c r="X1026" s="1" t="s">
        <v>9790</v>
      </c>
      <c r="Y1026" s="1">
        <v>14.0004002</v>
      </c>
      <c r="Z1026" s="1">
        <v>121.9200716</v>
      </c>
      <c r="AA1026" s="11" cm="1">
        <f t="array" ref="AA1026">IF(ISBLANK(Y1026), 0, VINCentyInvDistance(F1026,G1026,Y1026,Z1026))</f>
        <v>114136.01052703337</v>
      </c>
      <c r="AB1026" s="1">
        <v>0</v>
      </c>
      <c r="AC1026" s="1">
        <v>5.6</v>
      </c>
      <c r="AD1026" s="1">
        <v>5</v>
      </c>
      <c r="AE1026" s="1">
        <v>12</v>
      </c>
      <c r="AF1026" s="1">
        <v>1</v>
      </c>
      <c r="AG1026" s="1" t="s">
        <v>9791</v>
      </c>
      <c r="AH1026" s="1" t="s">
        <v>9792</v>
      </c>
      <c r="AI1026" s="1" t="str">
        <f>TRIM(MID(SUBSTITUTE($H1026,",",REPT(" ",200)),(LEN($H1026)-LEN(SUBSTITUTE($H1026,",",""))-2)*200+1,200))</f>
        <v>Metro Manila</v>
      </c>
      <c r="AJ1026" s="1" t="s">
        <v>55</v>
      </c>
      <c r="AK1026" t="s">
        <v>5779</v>
      </c>
      <c r="AL1026" s="2">
        <v>0</v>
      </c>
      <c r="AM1026" s="1"/>
    </row>
    <row r="1027" spans="1:39" ht="12.75" customHeight="1">
      <c r="A1027" s="1"/>
      <c r="B1027" s="1" t="s">
        <v>9801</v>
      </c>
      <c r="C1027" s="1" t="s">
        <v>9802</v>
      </c>
      <c r="D1027" s="3" t="str">
        <f ca="1">IFERROR(__xludf.DUMMYFUNCTION("PROPER(REGEXEXTRACT(B2605, ""(?:https?:\/\/)?(?:www\.)?([a-zA-Z0-9-]+)\.""))"),"Google")</f>
        <v>Google</v>
      </c>
      <c r="E1027" s="1" t="s">
        <v>9803</v>
      </c>
      <c r="F1027" s="1">
        <v>6.9028</v>
      </c>
      <c r="G1027" s="1">
        <v>125.69835</v>
      </c>
      <c r="H1027" s="1" t="s">
        <v>9800</v>
      </c>
      <c r="I1027" s="1" t="s">
        <v>4252</v>
      </c>
      <c r="J1027" s="1">
        <f>IF(K1027="URBAN",1,IF(K1027="SUBURBAN",2,IF(K1027="RURAL",3,"")))</f>
        <v>3</v>
      </c>
      <c r="K1027" s="1" t="s">
        <v>541</v>
      </c>
      <c r="L1027" s="18">
        <v>46082</v>
      </c>
      <c r="M1027" s="49">
        <v>0.625</v>
      </c>
      <c r="N1027" s="18">
        <v>46083</v>
      </c>
      <c r="O1027" s="56">
        <v>0.5</v>
      </c>
      <c r="P1027" s="31" t="str">
        <f>TEXT($L1027, "dddd")</f>
        <v>Sunday</v>
      </c>
      <c r="Q1027" s="39" t="s">
        <v>186</v>
      </c>
      <c r="R1027" s="39">
        <v>17899</v>
      </c>
      <c r="S1027" s="1" t="str">
        <f>IF(OR(MONTH(L1027)=12, MONTH(L1027)&lt;=5), "Dry Season", "Wet Season")</f>
        <v>Dry Season</v>
      </c>
      <c r="T1027" s="1">
        <v>1</v>
      </c>
      <c r="U1027" s="1">
        <v>0</v>
      </c>
      <c r="V1027" s="1">
        <v>0</v>
      </c>
      <c r="W1027" s="2">
        <f>IF(ISNUMBER(SEARCH("N/A", X1027)), 0, 1)</f>
        <v>0</v>
      </c>
      <c r="X1027" s="1" t="s">
        <v>44</v>
      </c>
      <c r="Y1027" s="1"/>
      <c r="Z1027" s="1"/>
      <c r="AA1027" s="11" cm="1">
        <f t="array" ref="AA1027">IF(ISBLANK(Y1027), 0, VINCentyInvDistance(F1027,G1027,Y1027,Z1027))</f>
        <v>0</v>
      </c>
      <c r="AB1027" s="1">
        <v>0</v>
      </c>
      <c r="AC1027" s="1">
        <v>0</v>
      </c>
      <c r="AD1027" s="1">
        <v>0</v>
      </c>
      <c r="AE1027" s="1">
        <v>21</v>
      </c>
      <c r="AF1027" s="1">
        <v>1</v>
      </c>
      <c r="AG1027" s="1" t="s">
        <v>9804</v>
      </c>
      <c r="AH1027" s="1" t="s">
        <v>4109</v>
      </c>
      <c r="AI1027" s="1" t="str">
        <f>TRIM(MID(SUBSTITUTE($H1027,",",REPT(" ",200)),(LEN($H1027)-LEN(SUBSTITUTE($H1027,",",""))-2)*200+1,200))</f>
        <v>Davao Region</v>
      </c>
      <c r="AJ1027" s="1" t="s">
        <v>55</v>
      </c>
      <c r="AL1027" s="2">
        <v>0</v>
      </c>
      <c r="AM1027" s="1" t="s">
        <v>9805</v>
      </c>
    </row>
    <row r="1028" spans="1:39" ht="12.75" customHeight="1">
      <c r="A1028" s="1"/>
      <c r="B1028" s="1" t="s">
        <v>8458</v>
      </c>
      <c r="C1028" s="1" t="s">
        <v>9812</v>
      </c>
      <c r="D1028" s="3" t="str">
        <f ca="1">IFERROR(__xludf.DUMMYFUNCTION("PROPER(REGEXEXTRACT(B2607, ""(?:https?:\/\/)?(?:www\.)?([a-zA-Z0-9-]+)\.""))"),"Google")</f>
        <v>Google</v>
      </c>
      <c r="E1028" s="1" t="s">
        <v>9813</v>
      </c>
      <c r="F1028" s="1">
        <v>13.722566</v>
      </c>
      <c r="G1028" s="1">
        <v>120.88040100000001</v>
      </c>
      <c r="H1028" s="1" t="s">
        <v>9814</v>
      </c>
      <c r="I1028" s="1" t="s">
        <v>3119</v>
      </c>
      <c r="J1028" s="1">
        <f>IF(K1028="URBAN",1,IF(K1028="SUBURBAN",2,IF(K1028="RURAL",3,"")))</f>
        <v>3</v>
      </c>
      <c r="K1028" s="1" t="s">
        <v>541</v>
      </c>
      <c r="L1028" s="18">
        <v>46082</v>
      </c>
      <c r="M1028" s="49">
        <v>0.625</v>
      </c>
      <c r="N1028" s="18">
        <v>46083</v>
      </c>
      <c r="O1028" s="56">
        <v>0.5</v>
      </c>
      <c r="P1028" s="31" t="str">
        <f>TEXT($L1028, "dddd")</f>
        <v>Sunday</v>
      </c>
      <c r="Q1028" s="39" t="s">
        <v>371</v>
      </c>
      <c r="R1028" s="39">
        <v>591</v>
      </c>
      <c r="S1028" s="1" t="str">
        <f>IF(OR(MONTH(L1028)=12, MONTH(L1028)&lt;=5), "Dry Season", "Wet Season")</f>
        <v>Dry Season</v>
      </c>
      <c r="T1028" s="1">
        <v>1</v>
      </c>
      <c r="U1028" s="1">
        <v>0</v>
      </c>
      <c r="V1028" s="1">
        <v>0</v>
      </c>
      <c r="W1028" s="2">
        <f>IF(ISNUMBER(SEARCH("N/A", X1028)), 0, 1)</f>
        <v>1</v>
      </c>
      <c r="X1028" s="1" t="s">
        <v>3120</v>
      </c>
      <c r="Y1028" s="1">
        <v>11.176256499999999</v>
      </c>
      <c r="Z1028" s="1">
        <v>119.44114759999999</v>
      </c>
      <c r="AA1028" s="11" cm="1">
        <f t="array" ref="AA1028">IF(ISBLANK(Y1028), 0, VINCentyInvDistance(F1028,G1028,Y1028,Z1028))</f>
        <v>322223.088372892</v>
      </c>
      <c r="AB1028" s="1">
        <v>0</v>
      </c>
      <c r="AC1028" s="1">
        <v>0</v>
      </c>
      <c r="AD1028" s="1">
        <v>0</v>
      </c>
      <c r="AE1028" s="1">
        <v>179</v>
      </c>
      <c r="AF1028" s="1">
        <v>1</v>
      </c>
      <c r="AG1028" s="1" t="s">
        <v>3121</v>
      </c>
      <c r="AH1028" s="1" t="s">
        <v>1597</v>
      </c>
      <c r="AI1028" s="1" t="str">
        <f>TRIM(MID(SUBSTITUTE($H1028,",",REPT(" ",200)),(LEN($H1028)-LEN(SUBSTITUTE($H1028,",",""))-2)*200+1,200))</f>
        <v>Calabarzon</v>
      </c>
      <c r="AJ1028" s="1" t="s">
        <v>55</v>
      </c>
      <c r="AL1028" s="2">
        <v>0</v>
      </c>
      <c r="AM1028" s="1"/>
    </row>
    <row r="1029" spans="1:39" ht="12.75" customHeight="1">
      <c r="A1029" s="1"/>
      <c r="B1029" s="1" t="s">
        <v>9815</v>
      </c>
      <c r="C1029" s="1" t="s">
        <v>9816</v>
      </c>
      <c r="D1029" s="3" t="str">
        <f ca="1">IFERROR(__xludf.DUMMYFUNCTION("PROPER(REGEXEXTRACT(B2608, ""(?:https?:\/\/)?(?:www\.)?([a-zA-Z0-9-]+)\.""))"),"Skyscanner")</f>
        <v>Skyscanner</v>
      </c>
      <c r="E1029" s="1" t="s">
        <v>9817</v>
      </c>
      <c r="F1029" s="1">
        <v>13.722566</v>
      </c>
      <c r="G1029" s="1">
        <v>120.88040100000001</v>
      </c>
      <c r="H1029" s="1" t="s">
        <v>9814</v>
      </c>
      <c r="I1029" s="1" t="s">
        <v>1300</v>
      </c>
      <c r="J1029" s="1">
        <f>IF(K1029="URBAN",1,IF(K1029="SUBURBAN",2,IF(K1029="RURAL",3,"")))</f>
        <v>3</v>
      </c>
      <c r="K1029" s="1" t="s">
        <v>541</v>
      </c>
      <c r="L1029" s="18">
        <v>46082</v>
      </c>
      <c r="M1029" s="49">
        <v>0.25</v>
      </c>
      <c r="N1029" s="18">
        <v>46083</v>
      </c>
      <c r="O1029" s="56">
        <v>0.54166666666666663</v>
      </c>
      <c r="P1029" s="31" t="str">
        <f>TEXT($L1029, "dddd")</f>
        <v>Sunday</v>
      </c>
      <c r="Q1029" s="39" t="s">
        <v>207</v>
      </c>
      <c r="R1029" s="39">
        <v>2268</v>
      </c>
      <c r="S1029" s="1" t="str">
        <f>IF(OR(MONTH(L1029)=12, MONTH(L1029)&lt;=5), "Dry Season", "Wet Season")</f>
        <v>Dry Season</v>
      </c>
      <c r="T1029" s="1">
        <v>1</v>
      </c>
      <c r="U1029" s="1">
        <v>0</v>
      </c>
      <c r="V1029" s="1">
        <v>1</v>
      </c>
      <c r="W1029" s="2">
        <f>IF(ISNUMBER(SEARCH("N/A", X1029)), 0, 1)</f>
        <v>0</v>
      </c>
      <c r="X1029" s="1" t="s">
        <v>44</v>
      </c>
      <c r="Y1029" s="1"/>
      <c r="Z1029" s="1"/>
      <c r="AA1029" s="11" cm="1">
        <f t="array" ref="AA1029">IF(ISBLANK(Y1029), 0, VINCentyInvDistance(F1029,G1029,Y1029,Z1029))</f>
        <v>0</v>
      </c>
      <c r="AB1029" s="1">
        <v>0</v>
      </c>
      <c r="AC1029" s="1">
        <v>9.8000000000000007</v>
      </c>
      <c r="AD1029" s="1">
        <v>3.3</v>
      </c>
      <c r="AE1029" s="1">
        <v>10</v>
      </c>
      <c r="AF1029" s="1">
        <v>1</v>
      </c>
      <c r="AG1029" s="1" t="s">
        <v>4247</v>
      </c>
      <c r="AH1029" s="1" t="s">
        <v>5435</v>
      </c>
      <c r="AI1029" s="1" t="str">
        <f>TRIM(MID(SUBSTITUTE($H1029,",",REPT(" ",200)),(LEN($H1029)-LEN(SUBSTITUTE($H1029,",",""))-2)*200+1,200))</f>
        <v>Calabarzon</v>
      </c>
      <c r="AJ1029" s="1" t="s">
        <v>55</v>
      </c>
      <c r="AK1029" t="s">
        <v>17335</v>
      </c>
      <c r="AL1029" s="2">
        <v>0</v>
      </c>
      <c r="AM1029" s="1" t="s">
        <v>9818</v>
      </c>
    </row>
    <row r="1030" spans="1:39" ht="12.75" customHeight="1">
      <c r="A1030" s="1"/>
      <c r="B1030" s="1" t="s">
        <v>951</v>
      </c>
      <c r="C1030" s="1" t="s">
        <v>9819</v>
      </c>
      <c r="D1030" s="3" t="str">
        <f ca="1">IFERROR(__xludf.DUMMYFUNCTION("PROPER(REGEXEXTRACT(B2609, ""(?:https?:\/\/)?(?:www\.)?([a-zA-Z0-9-]+)\.""))"),"Skyscanner")</f>
        <v>Skyscanner</v>
      </c>
      <c r="E1030" s="1" t="s">
        <v>9820</v>
      </c>
      <c r="F1030" s="1">
        <v>16.18946</v>
      </c>
      <c r="G1030" s="1">
        <v>120.00606000000001</v>
      </c>
      <c r="H1030" s="1" t="s">
        <v>954</v>
      </c>
      <c r="I1030" s="1" t="s">
        <v>540</v>
      </c>
      <c r="J1030" s="1">
        <f>IF(K1030="URBAN",1,IF(K1030="SUBURBAN",2,IF(K1030="RURAL",3,"")))</f>
        <v>3</v>
      </c>
      <c r="K1030" s="1" t="s">
        <v>541</v>
      </c>
      <c r="L1030" s="18">
        <v>46082</v>
      </c>
      <c r="M1030" s="49">
        <v>0.58333333333333337</v>
      </c>
      <c r="N1030" s="18">
        <v>46083</v>
      </c>
      <c r="O1030" s="56">
        <v>0.45833333333333331</v>
      </c>
      <c r="P1030" s="31" t="str">
        <f>TEXT($L1030, "dddd")</f>
        <v>Sunday</v>
      </c>
      <c r="Q1030" s="39" t="s">
        <v>61</v>
      </c>
      <c r="R1030" s="39">
        <v>5800</v>
      </c>
      <c r="S1030" s="1" t="str">
        <f>IF(OR(MONTH(L1030)=12, MONTH(L1030)&lt;=5), "Dry Season", "Wet Season")</f>
        <v>Dry Season</v>
      </c>
      <c r="T1030" s="1">
        <v>1</v>
      </c>
      <c r="U1030" s="1">
        <v>0</v>
      </c>
      <c r="V1030" s="1">
        <v>0</v>
      </c>
      <c r="W1030" s="2">
        <f>IF(ISNUMBER(SEARCH("N/A", X1030)), 0, 1)</f>
        <v>0</v>
      </c>
      <c r="X1030" s="1" t="s">
        <v>44</v>
      </c>
      <c r="Y1030" s="1"/>
      <c r="Z1030" s="1"/>
      <c r="AA1030" s="11" cm="1">
        <f t="array" ref="AA1030">IF(ISBLANK(Y1030), 0, VINCentyInvDistance(F1030,G1030,Y1030,Z1030))</f>
        <v>0</v>
      </c>
      <c r="AB1030" s="1">
        <v>0</v>
      </c>
      <c r="AC1030" s="1">
        <v>0</v>
      </c>
      <c r="AD1030" s="1">
        <v>0</v>
      </c>
      <c r="AE1030" s="1">
        <v>31</v>
      </c>
      <c r="AF1030" s="1">
        <v>1</v>
      </c>
      <c r="AG1030" s="1" t="s">
        <v>922</v>
      </c>
      <c r="AH1030" s="1" t="s">
        <v>556</v>
      </c>
      <c r="AI1030" s="1" t="str">
        <f>TRIM(MID(SUBSTITUTE($H1030,",",REPT(" ",200)),(LEN($H1030)-LEN(SUBSTITUTE($H1030,",",""))-2)*200+1,200))</f>
        <v>Ilocos Region</v>
      </c>
      <c r="AJ1030" s="1" t="s">
        <v>55</v>
      </c>
      <c r="AK1030" t="s">
        <v>16546</v>
      </c>
      <c r="AL1030" s="2">
        <v>0</v>
      </c>
      <c r="AM1030" s="1" t="s">
        <v>955</v>
      </c>
    </row>
    <row r="1031" spans="1:39" ht="12.75" customHeight="1">
      <c r="A1031" s="1"/>
      <c r="B1031" s="1" t="s">
        <v>2912</v>
      </c>
      <c r="C1031" s="1" t="s">
        <v>9821</v>
      </c>
      <c r="D1031" s="3" t="str">
        <f ca="1">IFERROR(__xludf.DUMMYFUNCTION("PROPER(REGEXEXTRACT(B2610, ""(?:https?:\/\/)?(?:www\.)?([a-zA-Z0-9-]+)\.""))"),"Skyscanner")</f>
        <v>Skyscanner</v>
      </c>
      <c r="E1031" s="1" t="s">
        <v>9822</v>
      </c>
      <c r="F1031" s="1">
        <v>9.5789100000000005</v>
      </c>
      <c r="G1031" s="1">
        <v>123.81478</v>
      </c>
      <c r="H1031" s="1" t="s">
        <v>2915</v>
      </c>
      <c r="I1031" s="1" t="s">
        <v>2622</v>
      </c>
      <c r="J1031" s="1">
        <f>IF(K1031="URBAN",1,IF(K1031="SUBURBAN",2,IF(K1031="RURAL",3,"")))</f>
        <v>3</v>
      </c>
      <c r="K1031" s="1" t="s">
        <v>541</v>
      </c>
      <c r="L1031" s="18">
        <v>46082</v>
      </c>
      <c r="M1031" s="49">
        <v>0.58333333333333337</v>
      </c>
      <c r="N1031" s="18">
        <v>46083</v>
      </c>
      <c r="O1031" s="56">
        <v>0.47916666666666669</v>
      </c>
      <c r="P1031" s="31" t="str">
        <f>TEXT($L1031, "dddd")</f>
        <v>Sunday</v>
      </c>
      <c r="Q1031" s="39" t="s">
        <v>61</v>
      </c>
      <c r="R1031" s="39">
        <v>7400</v>
      </c>
      <c r="S1031" s="1" t="str">
        <f>IF(OR(MONTH(L1031)=12, MONTH(L1031)&lt;=5), "Dry Season", "Wet Season")</f>
        <v>Dry Season</v>
      </c>
      <c r="T1031" s="1">
        <v>1</v>
      </c>
      <c r="U1031" s="1">
        <v>0</v>
      </c>
      <c r="V1031" s="1">
        <v>1</v>
      </c>
      <c r="W1031" s="2">
        <f>IF(ISNUMBER(SEARCH("N/A", X1031)), 0, 1)</f>
        <v>0</v>
      </c>
      <c r="X1031" s="1" t="s">
        <v>44</v>
      </c>
      <c r="Y1031" s="1"/>
      <c r="Z1031" s="1"/>
      <c r="AA1031" s="11" cm="1">
        <f t="array" ref="AA1031">IF(ISBLANK(Y1031), 0, VINCentyInvDistance(F1031,G1031,Y1031,Z1031))</f>
        <v>0</v>
      </c>
      <c r="AB1031" s="1">
        <v>1</v>
      </c>
      <c r="AC1031" s="1">
        <v>9.8000000000000007</v>
      </c>
      <c r="AD1031" s="1">
        <v>4.2</v>
      </c>
      <c r="AE1031" s="1">
        <v>2</v>
      </c>
      <c r="AF1031" s="1">
        <v>1</v>
      </c>
      <c r="AG1031" s="1" t="s">
        <v>2650</v>
      </c>
      <c r="AH1031" s="1" t="s">
        <v>2113</v>
      </c>
      <c r="AI1031" s="1"/>
      <c r="AJ1031" s="1" t="s">
        <v>55</v>
      </c>
      <c r="AK1031" t="s">
        <v>16737</v>
      </c>
      <c r="AL1031" s="1">
        <v>3</v>
      </c>
      <c r="AM1031" s="1" t="s">
        <v>2916</v>
      </c>
    </row>
    <row r="1032" spans="1:39" ht="12.75" customHeight="1">
      <c r="A1032" s="1"/>
      <c r="B1032" s="1" t="s">
        <v>9823</v>
      </c>
      <c r="C1032" s="1" t="s">
        <v>9824</v>
      </c>
      <c r="D1032" s="3" t="str">
        <f ca="1">IFERROR(__xludf.DUMMYFUNCTION("PROPER(REGEXEXTRACT(B2611, ""(?:https?:\/\/)?(?:www\.)?([a-zA-Z0-9-]+)\.""))"),"Google")</f>
        <v>Google</v>
      </c>
      <c r="E1032" s="1" t="s">
        <v>9825</v>
      </c>
      <c r="F1032" s="1">
        <v>12.409829999999999</v>
      </c>
      <c r="G1032" s="1">
        <v>121.98997</v>
      </c>
      <c r="H1032" s="1" t="s">
        <v>9826</v>
      </c>
      <c r="I1032" s="1" t="s">
        <v>1211</v>
      </c>
      <c r="J1032" s="1">
        <f>IF(K1032="URBAN",1,IF(K1032="SUBURBAN",2,IF(K1032="RURAL",3,"")))</f>
        <v>3</v>
      </c>
      <c r="K1032" s="1" t="s">
        <v>541</v>
      </c>
      <c r="L1032" s="18">
        <v>46082</v>
      </c>
      <c r="M1032" s="49">
        <v>0.625</v>
      </c>
      <c r="N1032" s="18">
        <v>46083</v>
      </c>
      <c r="O1032" s="56">
        <v>0.5</v>
      </c>
      <c r="P1032" s="31" t="str">
        <f>TEXT($L1032, "dddd")</f>
        <v>Sunday</v>
      </c>
      <c r="Q1032" s="39" t="s">
        <v>207</v>
      </c>
      <c r="R1032" s="39">
        <v>1310</v>
      </c>
      <c r="S1032" s="1" t="str">
        <f>IF(OR(MONTH(L1032)=12, MONTH(L1032)&lt;=5), "Dry Season", "Wet Season")</f>
        <v>Dry Season</v>
      </c>
      <c r="T1032" s="1">
        <v>1</v>
      </c>
      <c r="U1032" s="1">
        <v>0</v>
      </c>
      <c r="V1032" s="1">
        <v>0</v>
      </c>
      <c r="W1032" s="2">
        <f>IF(ISNUMBER(SEARCH("N/A", X1032)), 0, 1)</f>
        <v>1</v>
      </c>
      <c r="X1032" s="1" t="s">
        <v>6428</v>
      </c>
      <c r="Y1032" s="1">
        <v>11.9630086</v>
      </c>
      <c r="Z1032" s="1">
        <v>121.92496010000001</v>
      </c>
      <c r="AA1032" s="11" cm="1">
        <f t="array" ref="AA1032">IF(ISBLANK(Y1032), 0, VINCentyInvDistance(F1032,G1032,Y1032,Z1032))</f>
        <v>49932.817055387059</v>
      </c>
      <c r="AB1032" s="1">
        <v>0</v>
      </c>
      <c r="AC1032" s="1">
        <v>0</v>
      </c>
      <c r="AD1032" s="1">
        <v>0</v>
      </c>
      <c r="AE1032" s="1">
        <v>238</v>
      </c>
      <c r="AF1032" s="1">
        <v>1</v>
      </c>
      <c r="AG1032" s="1" t="s">
        <v>6429</v>
      </c>
      <c r="AH1032" s="1" t="s">
        <v>4815</v>
      </c>
      <c r="AI1032" s="1" t="str">
        <f>TRIM(MID(SUBSTITUTE($H1032,",",REPT(" ",200)),(LEN($H1032)-LEN(SUBSTITUTE($H1032,",",""))-2)*200+1,200))</f>
        <v>Mimaropa</v>
      </c>
      <c r="AJ1032" s="1" t="s">
        <v>55</v>
      </c>
      <c r="AL1032" s="2">
        <v>0</v>
      </c>
      <c r="AM1032" s="1"/>
    </row>
    <row r="1033" spans="1:39" ht="12.75" customHeight="1">
      <c r="A1033" s="1"/>
      <c r="B1033" s="1" t="s">
        <v>9827</v>
      </c>
      <c r="C1033" s="1" t="s">
        <v>9828</v>
      </c>
      <c r="D1033" s="3" t="str">
        <f ca="1">IFERROR(__xludf.DUMMYFUNCTION("PROPER(REGEXEXTRACT(B2612, ""(?:https?:\/\/)?(?:www\.)?([a-zA-Z0-9-]+)\.""))"),"Skyscanner")</f>
        <v>Skyscanner</v>
      </c>
      <c r="E1033" s="1" t="s">
        <v>9829</v>
      </c>
      <c r="F1033" s="1">
        <v>11.18127</v>
      </c>
      <c r="G1033" s="1">
        <v>119.39091999999999</v>
      </c>
      <c r="H1033" s="1" t="s">
        <v>3428</v>
      </c>
      <c r="I1033" s="1" t="s">
        <v>3119</v>
      </c>
      <c r="J1033" s="1">
        <f>IF(K1033="URBAN",1,IF(K1033="SUBURBAN",2,IF(K1033="RURAL",3,"")))</f>
        <v>3</v>
      </c>
      <c r="K1033" s="1" t="s">
        <v>541</v>
      </c>
      <c r="L1033" s="18">
        <v>46082</v>
      </c>
      <c r="M1033" s="49">
        <v>0.54166666666666663</v>
      </c>
      <c r="N1033" s="18">
        <v>46083</v>
      </c>
      <c r="O1033" s="56">
        <v>0.5</v>
      </c>
      <c r="P1033" s="31" t="str">
        <f>TEXT($L1033, "dddd")</f>
        <v>Sunday</v>
      </c>
      <c r="Q1033" s="39" t="s">
        <v>371</v>
      </c>
      <c r="R1033" s="39">
        <v>800</v>
      </c>
      <c r="S1033" s="1" t="str">
        <f>IF(OR(MONTH(L1033)=12, MONTH(L1033)&lt;=5), "Dry Season", "Wet Season")</f>
        <v>Dry Season</v>
      </c>
      <c r="T1033" s="1">
        <v>1</v>
      </c>
      <c r="U1033" s="1">
        <v>1</v>
      </c>
      <c r="V1033" s="1">
        <v>1</v>
      </c>
      <c r="W1033" s="2">
        <f>IF(ISNUMBER(SEARCH("N/A", X1033)), 0, 1)</f>
        <v>1</v>
      </c>
      <c r="X1033" s="1" t="s">
        <v>9830</v>
      </c>
      <c r="Y1033" s="1">
        <v>12.620379</v>
      </c>
      <c r="Z1033" s="1">
        <v>122.07019</v>
      </c>
      <c r="AA1033" s="11" cm="1">
        <f t="array" ref="AA1033">IF(ISBLANK(Y1033), 0, VINCentyInvDistance(F1033,G1033,Y1033,Z1033))</f>
        <v>332468.27156515955</v>
      </c>
      <c r="AB1033" s="1">
        <v>0</v>
      </c>
      <c r="AC1033" s="1">
        <v>5.4</v>
      </c>
      <c r="AD1033" s="1">
        <v>4.8</v>
      </c>
      <c r="AE1033" s="1">
        <v>18</v>
      </c>
      <c r="AF1033" s="1">
        <v>1</v>
      </c>
      <c r="AG1033" s="1" t="s">
        <v>9539</v>
      </c>
      <c r="AH1033" s="1" t="s">
        <v>9539</v>
      </c>
      <c r="AI1033" s="1" t="str">
        <f>TRIM(MID(SUBSTITUTE($H1033,",",REPT(" ",200)),(LEN($H1033)-LEN(SUBSTITUTE($H1033,",",""))-2)*200+1,200))</f>
        <v>Mimaropa</v>
      </c>
      <c r="AJ1033" s="1" t="s">
        <v>55</v>
      </c>
      <c r="AK1033" t="s">
        <v>17336</v>
      </c>
      <c r="AL1033" s="2">
        <v>0</v>
      </c>
      <c r="AM1033" s="1"/>
    </row>
    <row r="1034" spans="1:39" ht="12.75" customHeight="1">
      <c r="A1034" s="1"/>
      <c r="B1034" s="1" t="s">
        <v>9831</v>
      </c>
      <c r="C1034" s="1" t="s">
        <v>9832</v>
      </c>
      <c r="D1034" s="3" t="str">
        <f ca="1">IFERROR(__xludf.DUMMYFUNCTION("PROPER(REGEXEXTRACT(B2613, ""(?:https?:\/\/)?(?:www\.)?([a-zA-Z0-9-]+)\.""))"),"Google")</f>
        <v>Google</v>
      </c>
      <c r="E1034" s="1" t="s">
        <v>9833</v>
      </c>
      <c r="F1034" s="1">
        <v>14.555899999999999</v>
      </c>
      <c r="G1034" s="1">
        <v>121.01107</v>
      </c>
      <c r="H1034" s="1" t="s">
        <v>9834</v>
      </c>
      <c r="I1034" s="1" t="s">
        <v>3119</v>
      </c>
      <c r="J1034" s="1">
        <f>IF(K1034="URBAN",1,IF(K1034="SUBURBAN",2,IF(K1034="RURAL",3,"")))</f>
        <v>3</v>
      </c>
      <c r="K1034" s="1" t="s">
        <v>541</v>
      </c>
      <c r="L1034" s="18">
        <v>46082</v>
      </c>
      <c r="M1034" s="49">
        <v>0.625</v>
      </c>
      <c r="N1034" s="18">
        <v>46083</v>
      </c>
      <c r="O1034" s="56">
        <v>0.5</v>
      </c>
      <c r="P1034" s="31" t="str">
        <f>TEXT($L1034, "dddd")</f>
        <v>Sunday</v>
      </c>
      <c r="Q1034" s="39" t="s">
        <v>371</v>
      </c>
      <c r="R1034" s="39">
        <v>634</v>
      </c>
      <c r="S1034" s="1" t="str">
        <f>IF(OR(MONTH(L1034)=12, MONTH(L1034)&lt;=5), "Dry Season", "Wet Season")</f>
        <v>Dry Season</v>
      </c>
      <c r="T1034" s="1">
        <v>1</v>
      </c>
      <c r="U1034" s="1">
        <v>1</v>
      </c>
      <c r="V1034" s="1">
        <v>0</v>
      </c>
      <c r="W1034" s="2">
        <f>IF(ISNUMBER(SEARCH("N/A", X1034)), 0, 1)</f>
        <v>1</v>
      </c>
      <c r="X1034" s="1" t="s">
        <v>3120</v>
      </c>
      <c r="Y1034" s="1">
        <v>11.176256499999999</v>
      </c>
      <c r="Z1034" s="1">
        <v>119.44114759999999</v>
      </c>
      <c r="AA1034" s="11" cm="1">
        <f t="array" ref="AA1034">IF(ISBLANK(Y1034), 0, VINCentyInvDistance(F1034,G1034,Y1034,Z1034))</f>
        <v>410877.56576215615</v>
      </c>
      <c r="AB1034" s="1">
        <v>0</v>
      </c>
      <c r="AC1034" s="1">
        <v>0</v>
      </c>
      <c r="AD1034" s="1">
        <v>0</v>
      </c>
      <c r="AE1034" s="1">
        <v>10</v>
      </c>
      <c r="AF1034" s="1">
        <v>1</v>
      </c>
      <c r="AG1034" s="1" t="s">
        <v>3121</v>
      </c>
      <c r="AH1034" s="1" t="s">
        <v>1597</v>
      </c>
      <c r="AI1034" s="1" t="str">
        <f>TRIM(MID(SUBSTITUTE($H1034,",",REPT(" ",200)),(LEN($H1034)-LEN(SUBSTITUTE($H1034,",",""))-2)*200+1,200))</f>
        <v>Metro Manila</v>
      </c>
      <c r="AJ1034" s="1" t="s">
        <v>55</v>
      </c>
      <c r="AL1034" s="2">
        <v>0</v>
      </c>
      <c r="AM1034" s="1"/>
    </row>
    <row r="1035" spans="1:39" ht="12.75" customHeight="1">
      <c r="A1035" s="1"/>
      <c r="B1035" s="1" t="s">
        <v>9840</v>
      </c>
      <c r="C1035" s="1" t="s">
        <v>9841</v>
      </c>
      <c r="D1035" s="3" t="str">
        <f ca="1">IFERROR(__xludf.DUMMYFUNCTION("PROPER(REGEXEXTRACT(B2615, ""(?:https?:\/\/)?(?:www\.)?([a-zA-Z0-9-]+)\.""))"),"Google")</f>
        <v>Google</v>
      </c>
      <c r="E1035" s="1" t="s">
        <v>9842</v>
      </c>
      <c r="F1035" s="1">
        <v>10.31124</v>
      </c>
      <c r="G1035" s="1">
        <v>124.00660999999999</v>
      </c>
      <c r="H1035" s="1" t="s">
        <v>9843</v>
      </c>
      <c r="I1035" s="1" t="s">
        <v>4967</v>
      </c>
      <c r="J1035" s="1">
        <f>IF(K1035="URBAN",1,IF(K1035="SUBURBAN",2,IF(K1035="RURAL",3,"")))</f>
        <v>3</v>
      </c>
      <c r="K1035" s="1" t="s">
        <v>541</v>
      </c>
      <c r="L1035" s="18">
        <v>46082</v>
      </c>
      <c r="M1035" s="49">
        <v>0.625</v>
      </c>
      <c r="N1035" s="18">
        <v>46083</v>
      </c>
      <c r="O1035" s="56">
        <v>0.5</v>
      </c>
      <c r="P1035" s="31" t="str">
        <f>TEXT($L1035, "dddd")</f>
        <v>Sunday</v>
      </c>
      <c r="Q1035" s="39" t="s">
        <v>531</v>
      </c>
      <c r="R1035" s="39">
        <v>3200</v>
      </c>
      <c r="S1035" s="1" t="str">
        <f>IF(OR(MONTH(L1035)=12, MONTH(L1035)&lt;=5), "Dry Season", "Wet Season")</f>
        <v>Dry Season</v>
      </c>
      <c r="T1035" s="1">
        <v>1</v>
      </c>
      <c r="U1035" s="1">
        <v>0</v>
      </c>
      <c r="V1035" s="1">
        <v>1</v>
      </c>
      <c r="W1035" s="2">
        <f>IF(ISNUMBER(SEARCH("N/A", X1035)), 0, 1)</f>
        <v>1</v>
      </c>
      <c r="X1035" s="1" t="s">
        <v>9844</v>
      </c>
      <c r="Y1035" s="1">
        <v>13.143761700000001</v>
      </c>
      <c r="Z1035" s="1">
        <v>123.7438313</v>
      </c>
      <c r="AA1035" s="11" cm="1">
        <f t="array" ref="AA1035">IF(ISBLANK(Y1035), 0, VINCentyInvDistance(F1035,G1035,Y1035,Z1035))</f>
        <v>314641.00623923173</v>
      </c>
      <c r="AB1035" s="1">
        <v>0</v>
      </c>
      <c r="AC1035" s="1">
        <v>0</v>
      </c>
      <c r="AD1035" s="1">
        <v>0</v>
      </c>
      <c r="AE1035" s="1">
        <v>155</v>
      </c>
      <c r="AF1035" s="1">
        <v>1</v>
      </c>
      <c r="AG1035" s="1" t="s">
        <v>9845</v>
      </c>
      <c r="AH1035" s="1" t="s">
        <v>9742</v>
      </c>
      <c r="AI1035" s="1" t="str">
        <f>TRIM(MID(SUBSTITUTE($H1035,",",REPT(" ",200)),(LEN($H1035)-LEN(SUBSTITUTE($H1035,",",""))-2)*200+1,200))</f>
        <v>Central Visayas</v>
      </c>
      <c r="AJ1035" s="1" t="s">
        <v>55</v>
      </c>
      <c r="AL1035" s="2">
        <v>0</v>
      </c>
      <c r="AM1035" s="1"/>
    </row>
    <row r="1036" spans="1:39" ht="12.75" customHeight="1">
      <c r="A1036" s="1"/>
      <c r="B1036" s="1" t="s">
        <v>9850</v>
      </c>
      <c r="C1036" s="1" t="s">
        <v>9851</v>
      </c>
      <c r="D1036" s="3" t="str">
        <f ca="1">IFERROR(__xludf.DUMMYFUNCTION("PROPER(REGEXEXTRACT(B2617, ""(?:https?:\/\/)?(?:www\.)?([a-zA-Z0-9-]+)\.""))"),"Skyscanner")</f>
        <v>Skyscanner</v>
      </c>
      <c r="E1036" s="1" t="s">
        <v>9852</v>
      </c>
      <c r="F1036" s="1">
        <v>14.07929</v>
      </c>
      <c r="G1036" s="1">
        <v>120.84533</v>
      </c>
      <c r="H1036" s="1" t="s">
        <v>9853</v>
      </c>
      <c r="I1036" s="1" t="s">
        <v>50</v>
      </c>
      <c r="J1036" s="1">
        <f>IF(K1036="URBAN",1,IF(K1036="SUBURBAN",2,IF(K1036="RURAL",3,"")))</f>
        <v>3</v>
      </c>
      <c r="K1036" s="1" t="s">
        <v>541</v>
      </c>
      <c r="L1036" s="18">
        <v>46082</v>
      </c>
      <c r="M1036" s="49">
        <v>0.58333333333333337</v>
      </c>
      <c r="N1036" s="18">
        <v>46083</v>
      </c>
      <c r="O1036" s="56">
        <v>0.5</v>
      </c>
      <c r="P1036" s="31" t="str">
        <f>TEXT($L1036, "dddd")</f>
        <v>Sunday</v>
      </c>
      <c r="Q1036" s="39" t="s">
        <v>1563</v>
      </c>
      <c r="R1036" s="39">
        <v>3500</v>
      </c>
      <c r="S1036" s="1" t="str">
        <f>IF(OR(MONTH(L1036)=12, MONTH(L1036)&lt;=5), "Dry Season", "Wet Season")</f>
        <v>Dry Season</v>
      </c>
      <c r="T1036" s="1">
        <v>1</v>
      </c>
      <c r="U1036" s="1">
        <v>1</v>
      </c>
      <c r="V1036" s="1">
        <v>0</v>
      </c>
      <c r="W1036" s="2">
        <f>IF(ISNUMBER(SEARCH("N/A", X1036)), 0, 1)</f>
        <v>0</v>
      </c>
      <c r="X1036" s="1" t="s">
        <v>44</v>
      </c>
      <c r="Y1036" s="1"/>
      <c r="Z1036" s="1"/>
      <c r="AA1036" s="11" cm="1">
        <f t="array" ref="AA1036">IF(ISBLANK(Y1036), 0, VINCentyInvDistance(F1036,G1036,Y1036,Z1036))</f>
        <v>0</v>
      </c>
      <c r="AB1036" s="1">
        <v>0</v>
      </c>
      <c r="AC1036" s="1">
        <v>8.1999999999999993</v>
      </c>
      <c r="AD1036" s="1">
        <v>4.4000000000000004</v>
      </c>
      <c r="AE1036" s="1">
        <v>52</v>
      </c>
      <c r="AF1036" s="1">
        <v>1</v>
      </c>
      <c r="AG1036" s="1" t="s">
        <v>2006</v>
      </c>
      <c r="AH1036" s="1" t="s">
        <v>1730</v>
      </c>
      <c r="AI1036" s="1"/>
      <c r="AJ1036" s="1" t="s">
        <v>55</v>
      </c>
      <c r="AK1036" t="s">
        <v>17337</v>
      </c>
      <c r="AL1036" s="1">
        <v>3</v>
      </c>
      <c r="AM1036" s="1" t="s">
        <v>9854</v>
      </c>
    </row>
    <row r="1037" spans="1:39" ht="12.75" customHeight="1">
      <c r="A1037" s="1"/>
      <c r="B1037" s="1" t="s">
        <v>9876</v>
      </c>
      <c r="C1037" s="1" t="s">
        <v>9877</v>
      </c>
      <c r="D1037" s="3" t="str">
        <f ca="1">IFERROR(__xludf.DUMMYFUNCTION("PROPER(REGEXEXTRACT(B2622, ""(?:https?:\/\/)?(?:www\.)?([a-zA-Z0-9-]+)\.""))"),"Google")</f>
        <v>Google</v>
      </c>
      <c r="E1037" s="1" t="s">
        <v>9878</v>
      </c>
      <c r="F1037" s="1">
        <v>9.1821400000000004</v>
      </c>
      <c r="G1037" s="1">
        <v>123.46361</v>
      </c>
      <c r="H1037" s="1" t="s">
        <v>9874</v>
      </c>
      <c r="I1037" s="1" t="s">
        <v>50</v>
      </c>
      <c r="J1037" s="1">
        <f>IF(K1037="URBAN",1,IF(K1037="SUBURBAN",2,IF(K1037="RURAL",3,"")))</f>
        <v>3</v>
      </c>
      <c r="K1037" s="1" t="s">
        <v>541</v>
      </c>
      <c r="L1037" s="18">
        <v>46082</v>
      </c>
      <c r="M1037" s="49">
        <v>0.625</v>
      </c>
      <c r="N1037" s="18">
        <v>46083</v>
      </c>
      <c r="O1037" s="56">
        <v>0.5</v>
      </c>
      <c r="P1037" s="31" t="str">
        <f>TEXT($L1037, "dddd")</f>
        <v>Sunday</v>
      </c>
      <c r="Q1037" s="39" t="s">
        <v>111</v>
      </c>
      <c r="R1037" s="39">
        <v>582</v>
      </c>
      <c r="S1037" s="1" t="str">
        <f>IF(OR(MONTH(L1037)=12, MONTH(L1037)&lt;=5), "Dry Season", "Wet Season")</f>
        <v>Dry Season</v>
      </c>
      <c r="T1037" s="1">
        <v>1</v>
      </c>
      <c r="U1037" s="1">
        <v>0</v>
      </c>
      <c r="V1037" s="1">
        <v>0</v>
      </c>
      <c r="W1037" s="2">
        <f>IF(ISNUMBER(SEARCH("N/A", X1037)), 0, 1)</f>
        <v>0</v>
      </c>
      <c r="X1037" s="1" t="s">
        <v>44</v>
      </c>
      <c r="Y1037" s="1"/>
      <c r="Z1037" s="1"/>
      <c r="AA1037" s="11" cm="1">
        <f t="array" ref="AA1037">IF(ISBLANK(Y1037), 0, VINCentyInvDistance(F1037,G1037,Y1037,Z1037))</f>
        <v>0</v>
      </c>
      <c r="AB1037" s="1">
        <v>0</v>
      </c>
      <c r="AC1037" s="1">
        <v>7.4</v>
      </c>
      <c r="AD1037" s="1">
        <v>0</v>
      </c>
      <c r="AE1037" s="1">
        <v>130</v>
      </c>
      <c r="AF1037" s="1">
        <v>1</v>
      </c>
      <c r="AG1037" s="1" t="s">
        <v>4884</v>
      </c>
      <c r="AH1037" s="1" t="s">
        <v>4884</v>
      </c>
      <c r="AI1037" s="1" t="str">
        <f>TRIM(MID(SUBSTITUTE($H1037,",",REPT(" ",200)),(LEN($H1037)-LEN(SUBSTITUTE($H1037,",",""))-2)*200+1,200))</f>
        <v>Siquijor</v>
      </c>
      <c r="AJ1037" s="1" t="s">
        <v>55</v>
      </c>
      <c r="AL1037" s="2">
        <v>0</v>
      </c>
      <c r="AM1037" s="1" t="s">
        <v>9879</v>
      </c>
    </row>
    <row r="1038" spans="1:39" ht="12.75" customHeight="1">
      <c r="A1038" s="1"/>
      <c r="B1038" s="1" t="s">
        <v>9890</v>
      </c>
      <c r="C1038" s="1" t="s">
        <v>9891</v>
      </c>
      <c r="D1038" s="3" t="str">
        <f ca="1">IFERROR(__xludf.DUMMYFUNCTION("PROPER(REGEXEXTRACT(B2625, ""(?:https?:\/\/)?(?:www\.)?([a-zA-Z0-9-]+)\.""))"),"Google")</f>
        <v>Google</v>
      </c>
      <c r="E1038" s="1" t="s">
        <v>9892</v>
      </c>
      <c r="F1038" s="1">
        <v>14.183313</v>
      </c>
      <c r="G1038" s="1">
        <v>121.510188</v>
      </c>
      <c r="H1038" s="1" t="s">
        <v>9893</v>
      </c>
      <c r="I1038" s="1" t="s">
        <v>2622</v>
      </c>
      <c r="J1038" s="1">
        <f>IF(K1038="URBAN",1,IF(K1038="SUBURBAN",2,IF(K1038="RURAL",3,"")))</f>
        <v>3</v>
      </c>
      <c r="K1038" s="1" t="s">
        <v>541</v>
      </c>
      <c r="L1038" s="18">
        <v>46082</v>
      </c>
      <c r="M1038" s="49">
        <v>0.625</v>
      </c>
      <c r="N1038" s="18">
        <v>46083</v>
      </c>
      <c r="O1038" s="56">
        <v>0.5</v>
      </c>
      <c r="P1038" s="31" t="str">
        <f>TEXT($L1038, "dddd")</f>
        <v>Sunday</v>
      </c>
      <c r="Q1038" s="39" t="s">
        <v>207</v>
      </c>
      <c r="R1038" s="39">
        <v>775</v>
      </c>
      <c r="S1038" s="1" t="str">
        <f>IF(OR(MONTH(L1038)=12, MONTH(L1038)&lt;=5), "Dry Season", "Wet Season")</f>
        <v>Dry Season</v>
      </c>
      <c r="T1038" s="1">
        <v>1</v>
      </c>
      <c r="U1038" s="1">
        <v>0</v>
      </c>
      <c r="V1038" s="1">
        <v>0</v>
      </c>
      <c r="W1038" s="2">
        <f>IF(ISNUMBER(SEARCH("N/A", X1038)), 0, 1)</f>
        <v>0</v>
      </c>
      <c r="X1038" s="1" t="s">
        <v>44</v>
      </c>
      <c r="Y1038" s="1"/>
      <c r="Z1038" s="1"/>
      <c r="AA1038" s="11" cm="1">
        <f t="array" ref="AA1038">IF(ISBLANK(Y1038), 0, VINCentyInvDistance(F1038,G1038,Y1038,Z1038))</f>
        <v>0</v>
      </c>
      <c r="AB1038" s="1">
        <v>0</v>
      </c>
      <c r="AC1038" s="1">
        <v>0</v>
      </c>
      <c r="AD1038" s="1">
        <v>0</v>
      </c>
      <c r="AE1038" s="1">
        <v>43</v>
      </c>
      <c r="AF1038" s="1">
        <v>1</v>
      </c>
      <c r="AG1038" s="1" t="str">
        <f>TRIM(MID(SUBSTITUTE($H1038,",",REPT(" ",200)),(LEN($H1038)-LEN(SUBSTITUTE($H1038,",",""))-4)*200+1,200))</f>
        <v>Luisiana</v>
      </c>
      <c r="AH1038" s="1" t="str">
        <f>TRIM(MID(SUBSTITUTE($H1038,",",REPT(" ",200)),(LEN($H1038)-LEN(SUBSTITUTE($H1038,",",""))-3)*200+1,200))</f>
        <v>Laguna</v>
      </c>
      <c r="AI1038" s="1" t="str">
        <f>TRIM(MID(SUBSTITUTE($H1038,",",REPT(" ",200)),(LEN($H1038)-LEN(SUBSTITUTE($H1038,",",""))-2)*200+1,200))</f>
        <v>Calabarzon</v>
      </c>
      <c r="AJ1038" s="1" t="str">
        <f>TRIM(MID(SUBSTITUTE($H1038,",",REPT(" ",200)),(LEN($H1038)-LEN(SUBSTITUTE($H1038,",",""))-0)*200+1,200))</f>
        <v>Philippines</v>
      </c>
      <c r="AL1038" s="2">
        <v>0</v>
      </c>
      <c r="AM1038" s="1"/>
    </row>
    <row r="1039" spans="1:39" ht="12.75" customHeight="1">
      <c r="A1039" s="1"/>
      <c r="B1039" s="1" t="s">
        <v>5937</v>
      </c>
      <c r="C1039" s="1" t="s">
        <v>9900</v>
      </c>
      <c r="D1039" s="3" t="str">
        <f ca="1">IFERROR(__xludf.DUMMYFUNCTION("PROPER(REGEXEXTRACT(B2627, ""(?:https?:\/\/)?(?:www\.)?([a-zA-Z0-9-]+)\.""))"),"Skyscanner")</f>
        <v>Skyscanner</v>
      </c>
      <c r="E1039" s="1" t="s">
        <v>9901</v>
      </c>
      <c r="F1039" s="1">
        <v>12.064120000000001</v>
      </c>
      <c r="G1039" s="1">
        <v>124.600357</v>
      </c>
      <c r="H1039" s="1" t="s">
        <v>5934</v>
      </c>
      <c r="I1039" s="1" t="s">
        <v>4967</v>
      </c>
      <c r="J1039" s="1">
        <f>IF(K1039="URBAN",1,IF(K1039="SUBURBAN",2,IF(K1039="RURAL",3,"")))</f>
        <v>3</v>
      </c>
      <c r="K1039" s="1" t="s">
        <v>541</v>
      </c>
      <c r="L1039" s="18">
        <v>46082</v>
      </c>
      <c r="M1039" s="49">
        <v>0.58333333333333337</v>
      </c>
      <c r="N1039" s="18">
        <v>46083</v>
      </c>
      <c r="O1039" s="56">
        <v>0.54166666666666663</v>
      </c>
      <c r="P1039" s="31" t="str">
        <f>TEXT($L1039, "dddd")</f>
        <v>Sunday</v>
      </c>
      <c r="Q1039" s="39" t="s">
        <v>111</v>
      </c>
      <c r="R1039" s="39">
        <v>1200</v>
      </c>
      <c r="S1039" s="1" t="str">
        <f>IF(OR(MONTH(L1039)=12, MONTH(L1039)&lt;=5), "Dry Season", "Wet Season")</f>
        <v>Dry Season</v>
      </c>
      <c r="T1039" s="1">
        <v>1</v>
      </c>
      <c r="U1039" s="1">
        <v>1</v>
      </c>
      <c r="V1039" s="1">
        <v>0</v>
      </c>
      <c r="W1039" s="2">
        <f>IF(ISNUMBER(SEARCH("N/A", X1039)), 0, 1)</f>
        <v>0</v>
      </c>
      <c r="X1039" s="1" t="s">
        <v>44</v>
      </c>
      <c r="Y1039" s="1"/>
      <c r="Z1039" s="1"/>
      <c r="AA1039" s="11" cm="1">
        <f t="array" ref="AA1039">IF(ISBLANK(Y1039), 0, VINCentyInvDistance(F1039,G1039,Y1039,Z1039))</f>
        <v>0</v>
      </c>
      <c r="AB1039" s="1">
        <v>0</v>
      </c>
      <c r="AC1039" s="1">
        <v>8</v>
      </c>
      <c r="AD1039" s="1">
        <v>3.8</v>
      </c>
      <c r="AE1039" s="1">
        <v>5</v>
      </c>
      <c r="AF1039" s="1">
        <v>1</v>
      </c>
      <c r="AG1039" s="1" t="s">
        <v>5940</v>
      </c>
      <c r="AH1039" s="1" t="s">
        <v>5895</v>
      </c>
      <c r="AI1039" s="1"/>
      <c r="AJ1039" s="1" t="s">
        <v>55</v>
      </c>
      <c r="AK1039" t="s">
        <v>5941</v>
      </c>
      <c r="AL1039" s="1">
        <v>4</v>
      </c>
      <c r="AM1039" s="1" t="s">
        <v>5942</v>
      </c>
    </row>
    <row r="1040" spans="1:39" ht="12.75" customHeight="1">
      <c r="A1040" s="1"/>
      <c r="B1040" s="1" t="s">
        <v>9905</v>
      </c>
      <c r="C1040" s="1" t="s">
        <v>9906</v>
      </c>
      <c r="D1040" s="3" t="str">
        <f ca="1">IFERROR(__xludf.DUMMYFUNCTION("PROPER(REGEXEXTRACT(B2629, ""(?:https?:\/\/)?(?:www\.)?([a-zA-Z0-9-]+)\.""))"),"Skyscanner")</f>
        <v>Skyscanner</v>
      </c>
      <c r="E1040" s="1" t="s">
        <v>9907</v>
      </c>
      <c r="F1040" s="1">
        <v>14.4842</v>
      </c>
      <c r="G1040" s="1">
        <v>121.02670000000001</v>
      </c>
      <c r="H1040" s="1" t="s">
        <v>9908</v>
      </c>
      <c r="I1040" s="1" t="s">
        <v>1300</v>
      </c>
      <c r="J1040" s="1">
        <f>IF(K1040="URBAN",1,IF(K1040="SUBURBAN",2,IF(K1040="RURAL",3,"")))</f>
        <v>3</v>
      </c>
      <c r="K1040" s="1" t="s">
        <v>541</v>
      </c>
      <c r="L1040" s="18">
        <v>46082</v>
      </c>
      <c r="M1040" s="49">
        <v>0.625</v>
      </c>
      <c r="N1040" s="18">
        <v>46083</v>
      </c>
      <c r="O1040" s="56">
        <v>0.5</v>
      </c>
      <c r="P1040" s="31" t="str">
        <f>TEXT($L1040, "dddd")</f>
        <v>Sunday</v>
      </c>
      <c r="Q1040" s="39" t="s">
        <v>9679</v>
      </c>
      <c r="R1040" s="39">
        <v>2200</v>
      </c>
      <c r="S1040" s="1" t="str">
        <f>IF(OR(MONTH(L1040)=12, MONTH(L1040)&lt;=5), "Dry Season", "Wet Season")</f>
        <v>Dry Season</v>
      </c>
      <c r="T1040" s="1">
        <v>1</v>
      </c>
      <c r="U1040" s="1">
        <v>0</v>
      </c>
      <c r="V1040" s="1">
        <v>0</v>
      </c>
      <c r="W1040" s="2">
        <f>IF(ISNUMBER(SEARCH("N/A", X1040)), 0, 1)</f>
        <v>1</v>
      </c>
      <c r="X1040" s="1" t="s">
        <v>3120</v>
      </c>
      <c r="Y1040" s="1">
        <v>11.176256499999999</v>
      </c>
      <c r="Z1040" s="1">
        <v>119.44114759999999</v>
      </c>
      <c r="AA1040" s="11" cm="1">
        <f t="array" ref="AA1040">IF(ISBLANK(Y1040), 0, VINCentyInvDistance(F1040,G1040,Y1040,Z1040))</f>
        <v>404401.70894109638</v>
      </c>
      <c r="AB1040" s="1">
        <v>0</v>
      </c>
      <c r="AC1040" s="1">
        <v>0</v>
      </c>
      <c r="AD1040" s="1">
        <v>0</v>
      </c>
      <c r="AE1040" s="1">
        <v>1</v>
      </c>
      <c r="AF1040" s="1">
        <v>1</v>
      </c>
      <c r="AG1040" s="1" t="s">
        <v>3121</v>
      </c>
      <c r="AH1040" s="1" t="s">
        <v>1597</v>
      </c>
      <c r="AI1040" s="1" t="str">
        <f>TRIM(MID(SUBSTITUTE($H1040,",",REPT(" ",200)),(LEN($H1040)-LEN(SUBSTITUTE($H1040,",",""))-2)*200+1,200))</f>
        <v>Metro Manila</v>
      </c>
      <c r="AJ1040" s="1" t="s">
        <v>55</v>
      </c>
      <c r="AK1040" t="s">
        <v>3641</v>
      </c>
      <c r="AL1040" s="2">
        <v>0</v>
      </c>
      <c r="AM1040" s="1"/>
    </row>
    <row r="1041" spans="1:39" ht="12.75" customHeight="1">
      <c r="A1041" s="1"/>
      <c r="B1041" s="1" t="s">
        <v>9916</v>
      </c>
      <c r="C1041" s="1" t="s">
        <v>9917</v>
      </c>
      <c r="D1041" s="3" t="str">
        <f ca="1">IFERROR(__xludf.DUMMYFUNCTION("PROPER(REGEXEXTRACT(B2632, ""(?:https?:\/\/)?(?:www\.)?([a-zA-Z0-9-]+)\.""))"),"Skyscanner")</f>
        <v>Skyscanner</v>
      </c>
      <c r="E1041" s="1" t="s">
        <v>9918</v>
      </c>
      <c r="F1041" s="1">
        <v>16.91215</v>
      </c>
      <c r="G1041" s="1">
        <v>121.07098000000001</v>
      </c>
      <c r="H1041" s="1" t="s">
        <v>9915</v>
      </c>
      <c r="I1041" s="1" t="s">
        <v>2395</v>
      </c>
      <c r="J1041" s="1">
        <f>IF(K1041="URBAN",1,IF(K1041="SUBURBAN",2,IF(K1041="RURAL",3,"")))</f>
        <v>3</v>
      </c>
      <c r="K1041" s="1" t="s">
        <v>541</v>
      </c>
      <c r="L1041" s="18">
        <v>46082</v>
      </c>
      <c r="M1041" s="49">
        <v>0.5</v>
      </c>
      <c r="N1041" s="18">
        <v>46083</v>
      </c>
      <c r="O1041" s="56">
        <v>0.5</v>
      </c>
      <c r="P1041" s="31" t="str">
        <f>TEXT($L1041, "dddd")</f>
        <v>Sunday</v>
      </c>
      <c r="Q1041" s="39" t="s">
        <v>67</v>
      </c>
      <c r="R1041" s="39">
        <v>1600</v>
      </c>
      <c r="S1041" s="1" t="str">
        <f>IF(OR(MONTH(L1041)=12, MONTH(L1041)&lt;=5), "Dry Season", "Wet Season")</f>
        <v>Dry Season</v>
      </c>
      <c r="T1041" s="1">
        <v>1</v>
      </c>
      <c r="U1041" s="1">
        <v>0</v>
      </c>
      <c r="V1041" s="1">
        <v>0</v>
      </c>
      <c r="W1041" s="2">
        <f>IF(ISNUMBER(SEARCH("N/A", X1041)), 0, 1)</f>
        <v>0</v>
      </c>
      <c r="X1041" s="1" t="s">
        <v>44</v>
      </c>
      <c r="Y1041" s="1"/>
      <c r="Z1041" s="1"/>
      <c r="AA1041" s="11" cm="1">
        <f t="array" ref="AA1041">IF(ISBLANK(Y1041), 0, VINCentyInvDistance(F1041,G1041,Y1041,Z1041))</f>
        <v>0</v>
      </c>
      <c r="AB1041" s="1">
        <v>0</v>
      </c>
      <c r="AC1041" s="1">
        <v>8.1999999999999993</v>
      </c>
      <c r="AD1041" s="1">
        <v>5</v>
      </c>
      <c r="AE1041" s="1">
        <v>12</v>
      </c>
      <c r="AF1041" s="1">
        <v>1</v>
      </c>
      <c r="AG1041" s="1" t="s">
        <v>4187</v>
      </c>
      <c r="AH1041" s="1" t="s">
        <v>4188</v>
      </c>
      <c r="AI1041" s="1" t="str">
        <f>TRIM(MID(SUBSTITUTE($H1041,",",REPT(" ",200)),(LEN($H1041)-LEN(SUBSTITUTE($H1041,",",""))-2)*200+1,200))</f>
        <v>Cordillera Administrative Region</v>
      </c>
      <c r="AJ1041" s="1" t="s">
        <v>55</v>
      </c>
      <c r="AK1041" t="s">
        <v>17339</v>
      </c>
      <c r="AL1041" s="2">
        <v>0</v>
      </c>
      <c r="AM1041" s="1" t="s">
        <v>9919</v>
      </c>
    </row>
    <row r="1042" spans="1:39" ht="12.75" customHeight="1">
      <c r="A1042" s="1"/>
      <c r="B1042" s="1" t="s">
        <v>9924</v>
      </c>
      <c r="C1042" s="1" t="s">
        <v>9925</v>
      </c>
      <c r="D1042" s="3" t="str">
        <f ca="1">IFERROR(__xludf.DUMMYFUNCTION("PROPER(REGEXEXTRACT(B2634, ""(?:https?:\/\/)?(?:www\.)?([a-zA-Z0-9-]+)\.""))"),"Skyscanner")</f>
        <v>Skyscanner</v>
      </c>
      <c r="E1042" s="1" t="s">
        <v>9926</v>
      </c>
      <c r="F1042" s="1">
        <v>12.5778</v>
      </c>
      <c r="G1042" s="1">
        <v>122.26915</v>
      </c>
      <c r="H1042" s="1" t="s">
        <v>9927</v>
      </c>
      <c r="I1042" s="1" t="s">
        <v>2622</v>
      </c>
      <c r="J1042" s="1">
        <f>IF(K1042="URBAN",1,IF(K1042="SUBURBAN",2,IF(K1042="RURAL",3,"")))</f>
        <v>3</v>
      </c>
      <c r="K1042" s="1" t="s">
        <v>541</v>
      </c>
      <c r="L1042" s="18">
        <v>46082</v>
      </c>
      <c r="M1042" s="49">
        <v>0.58333333333333337</v>
      </c>
      <c r="N1042" s="18">
        <v>46083</v>
      </c>
      <c r="O1042" s="56">
        <v>0.5</v>
      </c>
      <c r="P1042" s="31" t="str">
        <f>TEXT($L1042, "dddd")</f>
        <v>Sunday</v>
      </c>
      <c r="Q1042" s="39" t="s">
        <v>111</v>
      </c>
      <c r="R1042" s="39">
        <v>1150</v>
      </c>
      <c r="S1042" s="1" t="str">
        <f>IF(OR(MONTH(L1042)=12, MONTH(L1042)&lt;=5), "Dry Season", "Wet Season")</f>
        <v>Dry Season</v>
      </c>
      <c r="T1042" s="1">
        <v>1</v>
      </c>
      <c r="U1042" s="1">
        <v>0</v>
      </c>
      <c r="V1042" s="1">
        <v>0</v>
      </c>
      <c r="W1042" s="2">
        <f>IF(ISNUMBER(SEARCH("N/A", X1042)), 0, 1)</f>
        <v>1</v>
      </c>
      <c r="X1042" s="1" t="s">
        <v>2111</v>
      </c>
      <c r="Y1042" s="1">
        <v>9.564584</v>
      </c>
      <c r="Z1042" s="1">
        <v>123.80316000000001</v>
      </c>
      <c r="AA1042" s="11" cm="1">
        <f t="array" ref="AA1042">IF(ISBLANK(Y1042), 0, VINCentyInvDistance(F1042,G1042,Y1042,Z1042))</f>
        <v>373067.78392923233</v>
      </c>
      <c r="AB1042" s="1">
        <v>1</v>
      </c>
      <c r="AC1042" s="1">
        <v>7.8</v>
      </c>
      <c r="AD1042" s="1">
        <v>3.7</v>
      </c>
      <c r="AE1042" s="1">
        <v>33</v>
      </c>
      <c r="AF1042" s="1">
        <v>1</v>
      </c>
      <c r="AG1042" s="1" t="s">
        <v>2112</v>
      </c>
      <c r="AH1042" s="1" t="s">
        <v>2113</v>
      </c>
      <c r="AI1042" s="1" t="str">
        <f>TRIM(MID(SUBSTITUTE($H1042,",",REPT(" ",200)),(LEN($H1042)-LEN(SUBSTITUTE($H1042,",",""))-2)*200+1,200))</f>
        <v>Mimaropa</v>
      </c>
      <c r="AJ1042" s="1" t="s">
        <v>55</v>
      </c>
      <c r="AK1042" t="s">
        <v>9928</v>
      </c>
      <c r="AL1042" s="2">
        <v>0</v>
      </c>
      <c r="AM1042" s="1"/>
    </row>
    <row r="1043" spans="1:39" ht="12.75" customHeight="1">
      <c r="A1043" s="1"/>
      <c r="B1043" s="1" t="s">
        <v>9929</v>
      </c>
      <c r="C1043" s="1" t="s">
        <v>9930</v>
      </c>
      <c r="D1043" s="3" t="str">
        <f ca="1">IFERROR(__xludf.DUMMYFUNCTION("PROPER(REGEXEXTRACT(B2635, ""(?:https?:\/\/)?(?:www\.)?([a-zA-Z0-9-]+)\.""))"),"Skyscanner")</f>
        <v>Skyscanner</v>
      </c>
      <c r="E1043" s="1" t="s">
        <v>9931</v>
      </c>
      <c r="F1043" s="1">
        <v>14.28102</v>
      </c>
      <c r="G1043" s="1">
        <v>121.0925</v>
      </c>
      <c r="H1043" s="1" t="s">
        <v>9932</v>
      </c>
      <c r="I1043" s="1" t="s">
        <v>3119</v>
      </c>
      <c r="J1043" s="1">
        <f>IF(K1043="URBAN",1,IF(K1043="SUBURBAN",2,IF(K1043="RURAL",3,"")))</f>
        <v>3</v>
      </c>
      <c r="K1043" s="1" t="s">
        <v>541</v>
      </c>
      <c r="L1043" s="18">
        <v>46082</v>
      </c>
      <c r="M1043" s="49">
        <v>8.3333333333333329E-2</v>
      </c>
      <c r="N1043" s="18">
        <v>46083</v>
      </c>
      <c r="O1043" s="56">
        <v>0.5</v>
      </c>
      <c r="P1043" s="31" t="str">
        <f>TEXT($L1043, "dddd")</f>
        <v>Sunday</v>
      </c>
      <c r="Q1043" s="39" t="s">
        <v>67</v>
      </c>
      <c r="R1043" s="39">
        <v>1500</v>
      </c>
      <c r="S1043" s="1" t="str">
        <f>IF(OR(MONTH(L1043)=12, MONTH(L1043)&lt;=5), "Dry Season", "Wet Season")</f>
        <v>Dry Season</v>
      </c>
      <c r="T1043" s="1">
        <v>1</v>
      </c>
      <c r="U1043" s="1">
        <v>0</v>
      </c>
      <c r="V1043" s="1">
        <v>0</v>
      </c>
      <c r="W1043" s="2">
        <f>IF(ISNUMBER(SEARCH("N/A", X1043)), 0, 1)</f>
        <v>1</v>
      </c>
      <c r="X1043" s="1" t="s">
        <v>9830</v>
      </c>
      <c r="Y1043" s="1">
        <v>12.620379</v>
      </c>
      <c r="Z1043" s="1">
        <v>122.07019</v>
      </c>
      <c r="AA1043" s="11" cm="1">
        <f t="array" ref="AA1043">IF(ISBLANK(Y1043), 0, VINCentyInvDistance(F1043,G1043,Y1043,Z1043))</f>
        <v>212042.5230968883</v>
      </c>
      <c r="AB1043" s="1">
        <v>0</v>
      </c>
      <c r="AC1043" s="1">
        <v>0</v>
      </c>
      <c r="AD1043" s="1">
        <v>0</v>
      </c>
      <c r="AE1043" s="1">
        <v>49</v>
      </c>
      <c r="AF1043" s="1">
        <v>1</v>
      </c>
      <c r="AG1043" s="1" t="s">
        <v>9539</v>
      </c>
      <c r="AH1043" s="1" t="s">
        <v>9539</v>
      </c>
      <c r="AI1043" s="1" t="str">
        <f>TRIM(MID(SUBSTITUTE($H1043,",",REPT(" ",200)),(LEN($H1043)-LEN(SUBSTITUTE($H1043,",",""))-2)*200+1,200))</f>
        <v>Calabarzon</v>
      </c>
      <c r="AJ1043" s="1" t="s">
        <v>55</v>
      </c>
      <c r="AK1043" t="s">
        <v>9933</v>
      </c>
      <c r="AL1043" s="2">
        <v>0</v>
      </c>
      <c r="AM1043" s="1"/>
    </row>
    <row r="1044" spans="1:39" ht="12.75" customHeight="1">
      <c r="A1044" s="1"/>
      <c r="B1044" s="1" t="s">
        <v>3556</v>
      </c>
      <c r="C1044" s="1" t="s">
        <v>9955</v>
      </c>
      <c r="D1044" s="3" t="str">
        <f ca="1">IFERROR(__xludf.DUMMYFUNCTION("PROPER(REGEXEXTRACT(B2640, ""(?:https?:\/\/)?(?:www\.)?([a-zA-Z0-9-]+)\.""))"),"Skyscanner")</f>
        <v>Skyscanner</v>
      </c>
      <c r="E1044" s="1" t="s">
        <v>9956</v>
      </c>
      <c r="F1044" s="1">
        <v>12.19435</v>
      </c>
      <c r="G1044" s="1">
        <v>119.86441000000001</v>
      </c>
      <c r="H1044" s="1" t="s">
        <v>3559</v>
      </c>
      <c r="I1044" s="1" t="s">
        <v>3119</v>
      </c>
      <c r="J1044" s="1">
        <f>IF(K1044="URBAN",1,IF(K1044="SUBURBAN",2,IF(K1044="RURAL",3,"")))</f>
        <v>3</v>
      </c>
      <c r="K1044" s="1" t="s">
        <v>541</v>
      </c>
      <c r="L1044" s="18">
        <v>46082</v>
      </c>
      <c r="M1044" s="49">
        <v>0.625</v>
      </c>
      <c r="N1044" s="18">
        <v>46083</v>
      </c>
      <c r="O1044" s="56">
        <v>0.45833333333333331</v>
      </c>
      <c r="P1044" s="31" t="str">
        <f>TEXT($L1044, "dddd")</f>
        <v>Sunday</v>
      </c>
      <c r="Q1044" s="39" t="s">
        <v>207</v>
      </c>
      <c r="R1044" s="39">
        <v>1850</v>
      </c>
      <c r="S1044" s="1" t="str">
        <f>IF(OR(MONTH(L1044)=12, MONTH(L1044)&lt;=5), "Dry Season", "Wet Season")</f>
        <v>Dry Season</v>
      </c>
      <c r="T1044" s="1">
        <v>1</v>
      </c>
      <c r="U1044" s="1">
        <v>0</v>
      </c>
      <c r="V1044" s="1">
        <v>0</v>
      </c>
      <c r="W1044" s="2">
        <f>IF(ISNUMBER(SEARCH("N/A", X1044)), 0, 1)</f>
        <v>0</v>
      </c>
      <c r="X1044" s="1" t="s">
        <v>44</v>
      </c>
      <c r="Y1044" s="1"/>
      <c r="Z1044" s="1"/>
      <c r="AA1044" s="11" cm="1">
        <f t="array" ref="AA1044">IF(ISBLANK(Y1044), 0, VINCentyInvDistance(F1044,G1044,Y1044,Z1044))</f>
        <v>0</v>
      </c>
      <c r="AB1044" s="1">
        <v>0</v>
      </c>
      <c r="AC1044" s="1">
        <v>0</v>
      </c>
      <c r="AD1044" s="1">
        <v>0</v>
      </c>
      <c r="AE1044" s="1">
        <v>482</v>
      </c>
      <c r="AF1044" s="1">
        <v>1</v>
      </c>
      <c r="AG1044" s="1" t="s">
        <v>3136</v>
      </c>
      <c r="AH1044" s="1" t="s">
        <v>1597</v>
      </c>
      <c r="AI1044" s="1" t="str">
        <f>TRIM(MID(SUBSTITUTE($H1044,",",REPT(" ",200)),(LEN($H1044)-LEN(SUBSTITUTE($H1044,",",""))-2)*200+1,200))</f>
        <v>Palawan</v>
      </c>
      <c r="AJ1044" s="1" t="s">
        <v>55</v>
      </c>
      <c r="AK1044" t="s">
        <v>16815</v>
      </c>
      <c r="AL1044" s="2">
        <v>0</v>
      </c>
      <c r="AM1044" s="1" t="s">
        <v>3560</v>
      </c>
    </row>
    <row r="1045" spans="1:39" ht="12.75" customHeight="1">
      <c r="A1045" s="1"/>
      <c r="B1045" s="1" t="s">
        <v>9962</v>
      </c>
      <c r="C1045" s="1" t="s">
        <v>9963</v>
      </c>
      <c r="D1045" s="3" t="str">
        <f ca="1">IFERROR(__xludf.DUMMYFUNCTION("PROPER(REGEXEXTRACT(B2642, ""(?:https?:\/\/)?(?:www\.)?([a-zA-Z0-9-]+)\.""))"),"Google")</f>
        <v>Google</v>
      </c>
      <c r="E1045" s="1" t="s">
        <v>1688</v>
      </c>
      <c r="F1045" s="1">
        <v>10.703555100000001</v>
      </c>
      <c r="G1045" s="1">
        <v>122.5679896</v>
      </c>
      <c r="H1045" s="1" t="s">
        <v>9964</v>
      </c>
      <c r="I1045" s="1" t="s">
        <v>41</v>
      </c>
      <c r="J1045" s="1">
        <f>IF(K1045="URBAN",1,IF(K1045="SUBURBAN",2,IF(K1045="RURAL",3,"")))</f>
        <v>3</v>
      </c>
      <c r="K1045" s="1" t="s">
        <v>541</v>
      </c>
      <c r="L1045" s="18">
        <v>46082</v>
      </c>
      <c r="M1045" s="49">
        <v>0.625</v>
      </c>
      <c r="N1045" s="18">
        <v>46083</v>
      </c>
      <c r="O1045" s="56">
        <v>0.5</v>
      </c>
      <c r="P1045" s="31" t="str">
        <f>TEXT($L1045, "dddd")</f>
        <v>Sunday</v>
      </c>
      <c r="Q1045" s="39" t="s">
        <v>61</v>
      </c>
      <c r="R1045" s="39">
        <v>1900</v>
      </c>
      <c r="S1045" s="1" t="str">
        <f>IF(OR(MONTH(L1045)=12, MONTH(L1045)&lt;=5), "Dry Season", "Wet Season")</f>
        <v>Dry Season</v>
      </c>
      <c r="T1045" s="1">
        <v>1</v>
      </c>
      <c r="U1045" s="1">
        <v>0</v>
      </c>
      <c r="V1045" s="1">
        <v>0</v>
      </c>
      <c r="W1045" s="2">
        <f>IF(ISNUMBER(SEARCH("N/A", X1045)), 0, 1)</f>
        <v>0</v>
      </c>
      <c r="X1045" s="1" t="s">
        <v>44</v>
      </c>
      <c r="Y1045" s="1"/>
      <c r="Z1045" s="1"/>
      <c r="AA1045" s="11" cm="1">
        <f t="array" ref="AA1045">IF(ISBLANK(Y1045), 0, VINCentyInvDistance(F1045,G1045,Y1045,Z1045))</f>
        <v>0</v>
      </c>
      <c r="AB1045" s="1">
        <v>0</v>
      </c>
      <c r="AC1045" s="1">
        <v>0</v>
      </c>
      <c r="AD1045" s="1">
        <v>0</v>
      </c>
      <c r="AE1045" s="1">
        <v>81</v>
      </c>
      <c r="AF1045" s="1">
        <v>1</v>
      </c>
      <c r="AG1045" s="1" t="str">
        <f>TRIM(MID(SUBSTITUTE($H1045,",",REPT(" ",200)),(LEN($H1045)-LEN(SUBSTITUTE($H1045,",",""))-4)*200+1,200))</f>
        <v>City Proper</v>
      </c>
      <c r="AH1045" s="1" t="str">
        <f>TRIM(MID(SUBSTITUTE($H1045,",",REPT(" ",200)),(LEN($H1045)-LEN(SUBSTITUTE($H1045,",",""))-3)*200+1,200))</f>
        <v>Iloilo City</v>
      </c>
      <c r="AI1045" s="1" t="str">
        <f>TRIM(MID(SUBSTITUTE($H1045,",",REPT(" ",200)),(LEN($H1045)-LEN(SUBSTITUTE($H1045,",",""))-2)*200+1,200))</f>
        <v>Western Visayas</v>
      </c>
      <c r="AJ1045" s="1" t="str">
        <f>TRIM(MID(SUBSTITUTE($H1045,",",REPT(" ",200)),(LEN($H1045)-LEN(SUBSTITUTE($H1045,",",""))-0)*200+1,200))</f>
        <v>Philippines</v>
      </c>
      <c r="AL1045" s="2">
        <v>0</v>
      </c>
      <c r="AM1045" s="1"/>
    </row>
    <row r="1046" spans="1:39" ht="12.75" customHeight="1">
      <c r="A1046" s="1"/>
      <c r="B1046" s="1" t="s">
        <v>9968</v>
      </c>
      <c r="C1046" s="1" t="s">
        <v>9969</v>
      </c>
      <c r="D1046" s="3" t="str">
        <f ca="1">IFERROR(__xludf.DUMMYFUNCTION("PROPER(REGEXEXTRACT(B2644, ""(?:https?:\/\/)?(?:www\.)?([a-zA-Z0-9-]+)\.""))"),"Skyscanner")</f>
        <v>Skyscanner</v>
      </c>
      <c r="E1046" s="1" t="s">
        <v>9970</v>
      </c>
      <c r="F1046" s="1">
        <v>14.600020000000001</v>
      </c>
      <c r="G1046" s="1">
        <v>121.00224</v>
      </c>
      <c r="H1046" s="1" t="s">
        <v>9971</v>
      </c>
      <c r="I1046" s="1" t="s">
        <v>1300</v>
      </c>
      <c r="J1046" s="1">
        <f>IF(K1046="URBAN",1,IF(K1046="SUBURBAN",2,IF(K1046="RURAL",3,"")))</f>
        <v>3</v>
      </c>
      <c r="K1046" s="1" t="s">
        <v>541</v>
      </c>
      <c r="L1046" s="18">
        <v>46082</v>
      </c>
      <c r="M1046" s="49">
        <v>0.58333333333333337</v>
      </c>
      <c r="N1046" s="18">
        <v>46083</v>
      </c>
      <c r="O1046" s="56">
        <v>0.5</v>
      </c>
      <c r="P1046" s="31" t="str">
        <f>TEXT($L1046, "dddd")</f>
        <v>Sunday</v>
      </c>
      <c r="Q1046" s="39" t="s">
        <v>371</v>
      </c>
      <c r="R1046" s="39">
        <v>412</v>
      </c>
      <c r="S1046" s="1" t="str">
        <f>IF(OR(MONTH(L1046)=12, MONTH(L1046)&lt;=5), "Dry Season", "Wet Season")</f>
        <v>Dry Season</v>
      </c>
      <c r="T1046" s="1">
        <v>1</v>
      </c>
      <c r="U1046" s="1">
        <v>1</v>
      </c>
      <c r="V1046" s="1">
        <v>0</v>
      </c>
      <c r="W1046" s="2">
        <f>IF(ISNUMBER(SEARCH("N/A", X1046)), 0, 1)</f>
        <v>1</v>
      </c>
      <c r="X1046" s="1" t="s">
        <v>5434</v>
      </c>
      <c r="Y1046" s="1">
        <v>13.6707444</v>
      </c>
      <c r="Z1046" s="1">
        <v>121.3888039</v>
      </c>
      <c r="AA1046" s="11" cm="1">
        <f t="array" ref="AA1046">IF(ISBLANK(Y1046), 0, VINCentyInvDistance(F1046,G1046,Y1046,Z1046))</f>
        <v>110964.01098011331</v>
      </c>
      <c r="AB1046" s="1">
        <v>1</v>
      </c>
      <c r="AC1046" s="1">
        <v>0</v>
      </c>
      <c r="AD1046" s="1">
        <v>0</v>
      </c>
      <c r="AE1046" s="1">
        <v>22</v>
      </c>
      <c r="AF1046" s="1">
        <v>1</v>
      </c>
      <c r="AG1046" s="1" t="s">
        <v>5435</v>
      </c>
      <c r="AH1046" s="1" t="s">
        <v>5435</v>
      </c>
      <c r="AI1046" s="1" t="str">
        <f>TRIM(MID(SUBSTITUTE($H1046,",",REPT(" ",200)),(LEN($H1046)-LEN(SUBSTITUTE($H1046,",",""))-2)*200+1,200))</f>
        <v>Metro Manila</v>
      </c>
      <c r="AJ1046" s="1" t="s">
        <v>55</v>
      </c>
      <c r="AK1046" t="s">
        <v>9972</v>
      </c>
      <c r="AL1046" s="2">
        <v>0</v>
      </c>
      <c r="AM1046" s="1"/>
    </row>
    <row r="1047" spans="1:39" ht="12.75" customHeight="1">
      <c r="A1047" s="1"/>
      <c r="B1047" s="1" t="s">
        <v>5092</v>
      </c>
      <c r="C1047" s="1" t="s">
        <v>9978</v>
      </c>
      <c r="D1047" s="3" t="str">
        <f ca="1">IFERROR(__xludf.DUMMYFUNCTION("PROPER(REGEXEXTRACT(B2646, ""(?:https?:\/\/)?(?:www\.)?([a-zA-Z0-9-]+)\.""))"),"Skyscanner")</f>
        <v>Skyscanner</v>
      </c>
      <c r="E1047" s="1" t="s">
        <v>9979</v>
      </c>
      <c r="F1047" s="1">
        <v>15.10406</v>
      </c>
      <c r="G1047" s="1">
        <v>120.87286</v>
      </c>
      <c r="H1047" s="1" t="s">
        <v>5095</v>
      </c>
      <c r="I1047" s="1" t="s">
        <v>41</v>
      </c>
      <c r="J1047" s="1">
        <f>IF(K1047="URBAN",1,IF(K1047="SUBURBAN",2,IF(K1047="RURAL",3,"")))</f>
        <v>3</v>
      </c>
      <c r="K1047" s="1" t="s">
        <v>541</v>
      </c>
      <c r="L1047" s="18">
        <v>46082</v>
      </c>
      <c r="M1047" s="49">
        <v>0.58333333333333337</v>
      </c>
      <c r="N1047" s="18">
        <v>46083</v>
      </c>
      <c r="O1047" s="56">
        <v>0.5</v>
      </c>
      <c r="P1047" s="31" t="str">
        <f>TEXT($L1047, "dddd")</f>
        <v>Sunday</v>
      </c>
      <c r="Q1047" s="39" t="s">
        <v>207</v>
      </c>
      <c r="R1047" s="39">
        <v>4200</v>
      </c>
      <c r="S1047" s="1" t="str">
        <f>IF(OR(MONTH(L1047)=12, MONTH(L1047)&lt;=5), "Dry Season", "Wet Season")</f>
        <v>Dry Season</v>
      </c>
      <c r="T1047" s="1">
        <v>1</v>
      </c>
      <c r="U1047" s="1">
        <v>1</v>
      </c>
      <c r="V1047" s="1">
        <v>0</v>
      </c>
      <c r="W1047" s="2">
        <f>IF(ISNUMBER(SEARCH("N/A", X1047)), 0, 1)</f>
        <v>0</v>
      </c>
      <c r="X1047" s="1" t="s">
        <v>44</v>
      </c>
      <c r="Y1047" s="1"/>
      <c r="Z1047" s="1"/>
      <c r="AA1047" s="11" cm="1">
        <f t="array" ref="AA1047">IF(ISBLANK(Y1047), 0, VINCentyInvDistance(F1047,G1047,Y1047,Z1047))</f>
        <v>0</v>
      </c>
      <c r="AB1047" s="1">
        <v>0</v>
      </c>
      <c r="AC1047" s="1">
        <v>2</v>
      </c>
      <c r="AD1047" s="1">
        <v>4.4000000000000004</v>
      </c>
      <c r="AE1047" s="1">
        <v>2</v>
      </c>
      <c r="AF1047" s="1">
        <v>1</v>
      </c>
      <c r="AG1047" s="1" t="s">
        <v>5096</v>
      </c>
      <c r="AH1047" s="1" t="s">
        <v>274</v>
      </c>
      <c r="AI1047" s="1"/>
      <c r="AJ1047" s="1" t="s">
        <v>55</v>
      </c>
      <c r="AK1047" t="s">
        <v>5097</v>
      </c>
      <c r="AL1047" s="1">
        <v>2</v>
      </c>
      <c r="AM1047" s="1" t="s">
        <v>5098</v>
      </c>
    </row>
    <row r="1048" spans="1:39" ht="12.75" customHeight="1">
      <c r="A1048" s="1"/>
      <c r="B1048" s="1" t="s">
        <v>9980</v>
      </c>
      <c r="C1048" s="1" t="s">
        <v>9981</v>
      </c>
      <c r="D1048" s="3" t="str">
        <f ca="1">IFERROR(__xludf.DUMMYFUNCTION("PROPER(REGEXEXTRACT(B2647, ""(?:https?:\/\/)?(?:www\.)?([a-zA-Z0-9-]+)\.""))"),"Google")</f>
        <v>Google</v>
      </c>
      <c r="E1048" s="1" t="s">
        <v>9982</v>
      </c>
      <c r="F1048" s="1">
        <v>16.48837</v>
      </c>
      <c r="G1048" s="1">
        <v>121.1506</v>
      </c>
      <c r="H1048" s="1" t="s">
        <v>9983</v>
      </c>
      <c r="I1048" s="1" t="s">
        <v>3119</v>
      </c>
      <c r="J1048" s="1">
        <f>IF(K1048="URBAN",1,IF(K1048="SUBURBAN",2,IF(K1048="RURAL",3,"")))</f>
        <v>3</v>
      </c>
      <c r="K1048" s="1" t="s">
        <v>541</v>
      </c>
      <c r="L1048" s="18">
        <v>46082</v>
      </c>
      <c r="M1048" s="49">
        <v>0.625</v>
      </c>
      <c r="N1048" s="18">
        <v>46083</v>
      </c>
      <c r="O1048" s="56">
        <v>0.5</v>
      </c>
      <c r="P1048" s="31" t="str">
        <f>TEXT($L1048, "dddd")</f>
        <v>Sunday</v>
      </c>
      <c r="Q1048" s="39" t="s">
        <v>323</v>
      </c>
      <c r="R1048" s="39">
        <v>5454</v>
      </c>
      <c r="S1048" s="1" t="str">
        <f>IF(OR(MONTH(L1048)=12, MONTH(L1048)&lt;=5), "Dry Season", "Wet Season")</f>
        <v>Dry Season</v>
      </c>
      <c r="T1048" s="1">
        <v>1</v>
      </c>
      <c r="U1048" s="1">
        <v>0</v>
      </c>
      <c r="V1048" s="1">
        <v>1</v>
      </c>
      <c r="W1048" s="2">
        <f>IF(ISNUMBER(SEARCH("N/A", X1048)), 0, 1)</f>
        <v>1</v>
      </c>
      <c r="X1048" s="1" t="s">
        <v>3120</v>
      </c>
      <c r="Y1048" s="1">
        <v>11.176256499999999</v>
      </c>
      <c r="Z1048" s="1">
        <v>119.44114759999999</v>
      </c>
      <c r="AA1048" s="11" cm="1">
        <f t="array" ref="AA1048">IF(ISBLANK(Y1048), 0, VINCentyInvDistance(F1048,G1048,Y1048,Z1048))</f>
        <v>616073.25401432347</v>
      </c>
      <c r="AB1048" s="1">
        <v>0</v>
      </c>
      <c r="AC1048" s="1">
        <v>0</v>
      </c>
      <c r="AD1048" s="1">
        <v>0</v>
      </c>
      <c r="AE1048" s="1">
        <v>51</v>
      </c>
      <c r="AF1048" s="1">
        <v>1</v>
      </c>
      <c r="AG1048" s="1" t="s">
        <v>3121</v>
      </c>
      <c r="AH1048" s="1" t="s">
        <v>1597</v>
      </c>
      <c r="AI1048" s="1" t="str">
        <f>TRIM(MID(SUBSTITUTE($H1048,",",REPT(" ",200)),(LEN($H1048)-LEN(SUBSTITUTE($H1048,",",""))-2)*200+1,200))</f>
        <v>Cagayan Valley</v>
      </c>
      <c r="AJ1048" s="1" t="s">
        <v>55</v>
      </c>
      <c r="AL1048" s="2">
        <v>0</v>
      </c>
      <c r="AM1048" s="1"/>
    </row>
    <row r="1049" spans="1:39" ht="12.75" customHeight="1">
      <c r="A1049" s="1"/>
      <c r="B1049" s="1" t="s">
        <v>9984</v>
      </c>
      <c r="C1049" s="1" t="s">
        <v>9985</v>
      </c>
      <c r="D1049" s="3" t="str">
        <f ca="1">IFERROR(__xludf.DUMMYFUNCTION("PROPER(REGEXEXTRACT(B2648, ""(?:https?:\/\/)?(?:www\.)?([a-zA-Z0-9-]+)\.""))"),"Skyscanner")</f>
        <v>Skyscanner</v>
      </c>
      <c r="E1049" s="1" t="s">
        <v>9986</v>
      </c>
      <c r="F1049" s="1">
        <v>16.48837</v>
      </c>
      <c r="G1049" s="1">
        <v>121.1506</v>
      </c>
      <c r="H1049" s="1" t="s">
        <v>9983</v>
      </c>
      <c r="I1049" s="1" t="s">
        <v>530</v>
      </c>
      <c r="J1049" s="1">
        <f>IF(K1049="URBAN",1,IF(K1049="SUBURBAN",2,IF(K1049="RURAL",3,"")))</f>
        <v>3</v>
      </c>
      <c r="K1049" s="1" t="s">
        <v>541</v>
      </c>
      <c r="L1049" s="18">
        <v>46082</v>
      </c>
      <c r="M1049" s="49">
        <v>0.58333333333333337</v>
      </c>
      <c r="N1049" s="18">
        <v>46083</v>
      </c>
      <c r="O1049" s="56">
        <v>0.5</v>
      </c>
      <c r="P1049" s="31" t="str">
        <f>TEXT($L1049, "dddd")</f>
        <v>Sunday</v>
      </c>
      <c r="Q1049" s="39" t="s">
        <v>117</v>
      </c>
      <c r="R1049" s="39">
        <v>1400</v>
      </c>
      <c r="S1049" s="1" t="str">
        <f>IF(OR(MONTH(L1049)=12, MONTH(L1049)&lt;=5), "Dry Season", "Wet Season")</f>
        <v>Dry Season</v>
      </c>
      <c r="T1049" s="1">
        <v>1</v>
      </c>
      <c r="U1049" s="1">
        <v>1</v>
      </c>
      <c r="V1049" s="1">
        <v>1</v>
      </c>
      <c r="W1049" s="2">
        <f>IF(ISNUMBER(SEARCH("N/A", X1049)), 0, 1)</f>
        <v>0</v>
      </c>
      <c r="X1049" s="1" t="s">
        <v>44</v>
      </c>
      <c r="Y1049" s="1"/>
      <c r="Z1049" s="1"/>
      <c r="AA1049" s="11" cm="1">
        <f t="array" ref="AA1049">IF(ISBLANK(Y1049), 0, VINCentyInvDistance(F1049,G1049,Y1049,Z1049))</f>
        <v>0</v>
      </c>
      <c r="AB1049" s="1">
        <v>0</v>
      </c>
      <c r="AC1049" s="1">
        <v>0</v>
      </c>
      <c r="AD1049" s="1">
        <v>0</v>
      </c>
      <c r="AE1049" s="1">
        <v>282</v>
      </c>
      <c r="AF1049" s="1">
        <v>1</v>
      </c>
      <c r="AG1049" s="1" t="s">
        <v>9987</v>
      </c>
      <c r="AH1049" s="1" t="s">
        <v>9988</v>
      </c>
      <c r="AI1049" s="1" t="str">
        <f>TRIM(MID(SUBSTITUTE($H1049,",",REPT(" ",200)),(LEN($H1049)-LEN(SUBSTITUTE($H1049,",",""))-2)*200+1,200))</f>
        <v>Cagayan Valley</v>
      </c>
      <c r="AJ1049" s="1" t="s">
        <v>55</v>
      </c>
      <c r="AK1049" t="s">
        <v>17340</v>
      </c>
      <c r="AL1049" s="2">
        <v>0</v>
      </c>
      <c r="AM1049" s="1" t="s">
        <v>9989</v>
      </c>
    </row>
    <row r="1050" spans="1:39" ht="12.75" customHeight="1">
      <c r="A1050" s="1"/>
      <c r="B1050" s="1" t="s">
        <v>10006</v>
      </c>
      <c r="C1050" s="1" t="s">
        <v>10007</v>
      </c>
      <c r="D1050" s="3" t="str">
        <f ca="1">IFERROR(__xludf.DUMMYFUNCTION("PROPER(REGEXEXTRACT(B2653, ""(?:https?:\/\/)?(?:www\.)?([a-zA-Z0-9-]+)\.""))"),"Google")</f>
        <v>Google</v>
      </c>
      <c r="E1050" s="1" t="s">
        <v>10008</v>
      </c>
      <c r="F1050" s="1">
        <v>9.7874999999999996</v>
      </c>
      <c r="G1050" s="1">
        <v>123.34594</v>
      </c>
      <c r="H1050" s="1" t="s">
        <v>10009</v>
      </c>
      <c r="I1050" s="1" t="s">
        <v>2622</v>
      </c>
      <c r="J1050" s="1">
        <f>IF(K1050="URBAN",1,IF(K1050="SUBURBAN",2,IF(K1050="RURAL",3,"")))</f>
        <v>3</v>
      </c>
      <c r="K1050" s="1" t="s">
        <v>541</v>
      </c>
      <c r="L1050" s="18">
        <v>46082</v>
      </c>
      <c r="M1050" s="49">
        <v>0.625</v>
      </c>
      <c r="N1050" s="18">
        <v>46083</v>
      </c>
      <c r="O1050" s="56">
        <v>0.5</v>
      </c>
      <c r="P1050" s="31" t="str">
        <f>TEXT($L1050, "dddd")</f>
        <v>Sunday</v>
      </c>
      <c r="Q1050" s="39" t="s">
        <v>111</v>
      </c>
      <c r="R1050" s="39">
        <v>617</v>
      </c>
      <c r="S1050" s="1" t="str">
        <f>IF(OR(MONTH(L1050)=12, MONTH(L1050)&lt;=5), "Dry Season", "Wet Season")</f>
        <v>Dry Season</v>
      </c>
      <c r="T1050" s="1">
        <v>1</v>
      </c>
      <c r="U1050" s="1">
        <v>0</v>
      </c>
      <c r="V1050" s="1">
        <v>1</v>
      </c>
      <c r="W1050" s="2">
        <f>IF(ISNUMBER(SEARCH("N/A", X1050)), 0, 1)</f>
        <v>1</v>
      </c>
      <c r="X1050" s="1" t="s">
        <v>2617</v>
      </c>
      <c r="Y1050" s="1">
        <v>9.6553032000000005</v>
      </c>
      <c r="Z1050" s="1">
        <v>123.8696362</v>
      </c>
      <c r="AA1050" s="11" cm="1">
        <f t="array" ref="AA1050">IF(ISBLANK(Y1050), 0, VINCentyInvDistance(F1050,G1050,Y1050,Z1050))</f>
        <v>59296.956887624372</v>
      </c>
      <c r="AB1050" s="1">
        <v>0</v>
      </c>
      <c r="AC1050" s="1">
        <v>0</v>
      </c>
      <c r="AD1050" s="1">
        <v>0</v>
      </c>
      <c r="AE1050" s="1">
        <v>44</v>
      </c>
      <c r="AF1050" s="1">
        <v>1</v>
      </c>
      <c r="AG1050" s="1" t="s">
        <v>2618</v>
      </c>
      <c r="AH1050" s="1" t="s">
        <v>2113</v>
      </c>
      <c r="AI1050" s="1" t="str">
        <f>TRIM(MID(SUBSTITUTE($H1050,",",REPT(" ",200)),(LEN($H1050)-LEN(SUBSTITUTE($H1050,",",""))-2)*200+1,200))</f>
        <v>Central Visayas</v>
      </c>
      <c r="AJ1050" s="1" t="s">
        <v>55</v>
      </c>
      <c r="AL1050" s="2">
        <v>0</v>
      </c>
      <c r="AM1050" s="1"/>
    </row>
    <row r="1051" spans="1:39" ht="12.75" customHeight="1">
      <c r="A1051" s="1"/>
      <c r="B1051" s="1" t="s">
        <v>10010</v>
      </c>
      <c r="C1051" s="1" t="s">
        <v>10011</v>
      </c>
      <c r="D1051" s="3" t="str">
        <f ca="1">IFERROR(__xludf.DUMMYFUNCTION("PROPER(REGEXEXTRACT(B2654, ""(?:https?:\/\/)?(?:www\.)?([a-zA-Z0-9-]+)\.""))"),"Skyscanner")</f>
        <v>Skyscanner</v>
      </c>
      <c r="E1051" s="1" t="s">
        <v>10012</v>
      </c>
      <c r="F1051" s="1">
        <v>9.7874999999999996</v>
      </c>
      <c r="G1051" s="1">
        <v>123.34594</v>
      </c>
      <c r="H1051" s="1" t="s">
        <v>10009</v>
      </c>
      <c r="I1051" s="1" t="s">
        <v>2622</v>
      </c>
      <c r="J1051" s="1">
        <f>IF(K1051="URBAN",1,IF(K1051="SUBURBAN",2,IF(K1051="RURAL",3,"")))</f>
        <v>3</v>
      </c>
      <c r="K1051" s="1" t="s">
        <v>541</v>
      </c>
      <c r="L1051" s="18">
        <v>46082</v>
      </c>
      <c r="M1051" s="49">
        <v>0.58333333333333337</v>
      </c>
      <c r="N1051" s="18">
        <v>46083</v>
      </c>
      <c r="O1051" s="56">
        <v>0.5</v>
      </c>
      <c r="P1051" s="31" t="str">
        <f>TEXT($L1051, "dddd")</f>
        <v>Sunday</v>
      </c>
      <c r="Q1051" s="39" t="s">
        <v>111</v>
      </c>
      <c r="R1051" s="39">
        <v>1200</v>
      </c>
      <c r="S1051" s="1" t="str">
        <f>IF(OR(MONTH(L1051)=12, MONTH(L1051)&lt;=5), "Dry Season", "Wet Season")</f>
        <v>Dry Season</v>
      </c>
      <c r="T1051" s="1">
        <v>1</v>
      </c>
      <c r="U1051" s="1">
        <v>0</v>
      </c>
      <c r="V1051" s="1">
        <v>0</v>
      </c>
      <c r="W1051" s="2">
        <f>IF(ISNUMBER(SEARCH("N/A", X1051)), 0, 1)</f>
        <v>0</v>
      </c>
      <c r="X1051" s="1" t="s">
        <v>44</v>
      </c>
      <c r="Y1051" s="1"/>
      <c r="Z1051" s="1"/>
      <c r="AA1051" s="11" cm="1">
        <f t="array" ref="AA1051">IF(ISBLANK(Y1051), 0, VINCentyInvDistance(F1051,G1051,Y1051,Z1051))</f>
        <v>0</v>
      </c>
      <c r="AB1051" s="1">
        <v>0</v>
      </c>
      <c r="AC1051" s="1">
        <v>0</v>
      </c>
      <c r="AD1051" s="1">
        <v>0</v>
      </c>
      <c r="AE1051" s="1">
        <v>40</v>
      </c>
      <c r="AF1051" s="1">
        <v>1</v>
      </c>
      <c r="AG1051" s="1" t="s">
        <v>4142</v>
      </c>
      <c r="AH1051" s="1" t="s">
        <v>731</v>
      </c>
      <c r="AI1051" s="1"/>
      <c r="AJ1051" s="1" t="s">
        <v>55</v>
      </c>
      <c r="AK1051" t="s">
        <v>17342</v>
      </c>
      <c r="AL1051" s="1">
        <v>3</v>
      </c>
      <c r="AM1051" s="1" t="s">
        <v>10013</v>
      </c>
    </row>
    <row r="1052" spans="1:39" ht="12.75" customHeight="1">
      <c r="A1052" s="1"/>
      <c r="B1052" s="1" t="s">
        <v>10014</v>
      </c>
      <c r="C1052" s="1" t="s">
        <v>10015</v>
      </c>
      <c r="D1052" s="3" t="str">
        <f ca="1">IFERROR(__xludf.DUMMYFUNCTION("PROPER(REGEXEXTRACT(B2655, ""(?:https?:\/\/)?(?:www\.)?([a-zA-Z0-9-]+)\.""))"),"Google")</f>
        <v>Google</v>
      </c>
      <c r="E1052" s="1" t="s">
        <v>10016</v>
      </c>
      <c r="F1052" s="1">
        <v>14.5632</v>
      </c>
      <c r="G1052" s="1">
        <v>121.02182999999999</v>
      </c>
      <c r="H1052" s="1" t="s">
        <v>10017</v>
      </c>
      <c r="I1052" s="1" t="s">
        <v>2622</v>
      </c>
      <c r="J1052" s="1">
        <f>IF(K1052="URBAN",1,IF(K1052="SUBURBAN",2,IF(K1052="RURAL",3,"")))</f>
        <v>3</v>
      </c>
      <c r="K1052" s="1" t="s">
        <v>541</v>
      </c>
      <c r="L1052" s="18">
        <v>46082</v>
      </c>
      <c r="M1052" s="49">
        <v>0.625</v>
      </c>
      <c r="N1052" s="18">
        <v>46083</v>
      </c>
      <c r="O1052" s="56">
        <v>0.5</v>
      </c>
      <c r="P1052" s="31" t="str">
        <f>TEXT($L1052, "dddd")</f>
        <v>Sunday</v>
      </c>
      <c r="Q1052" s="39" t="s">
        <v>111</v>
      </c>
      <c r="R1052" s="39">
        <v>3244</v>
      </c>
      <c r="S1052" s="1" t="str">
        <f>IF(OR(MONTH(L1052)=12, MONTH(L1052)&lt;=5), "Dry Season", "Wet Season")</f>
        <v>Dry Season</v>
      </c>
      <c r="T1052" s="1">
        <v>1</v>
      </c>
      <c r="U1052" s="1">
        <v>1</v>
      </c>
      <c r="V1052" s="1">
        <v>0</v>
      </c>
      <c r="W1052" s="2">
        <f>IF(ISNUMBER(SEARCH("N/A", X1052)), 0, 1)</f>
        <v>0</v>
      </c>
      <c r="X1052" s="1" t="s">
        <v>44</v>
      </c>
      <c r="Y1052" s="1"/>
      <c r="Z1052" s="1"/>
      <c r="AA1052" s="11" cm="1">
        <f t="array" ref="AA1052">IF(ISBLANK(Y1052), 0, VINCentyInvDistance(F1052,G1052,Y1052,Z1052))</f>
        <v>0</v>
      </c>
      <c r="AB1052" s="1">
        <v>0</v>
      </c>
      <c r="AC1052" s="1">
        <v>0</v>
      </c>
      <c r="AD1052" s="1">
        <v>0</v>
      </c>
      <c r="AE1052" s="1">
        <v>115</v>
      </c>
      <c r="AF1052" s="1">
        <v>1</v>
      </c>
      <c r="AG1052" s="1" t="s">
        <v>731</v>
      </c>
      <c r="AH1052" s="1" t="s">
        <v>731</v>
      </c>
      <c r="AI1052" s="1" t="str">
        <f>TRIM(MID(SUBSTITUTE($H1052,",",REPT(" ",200)),(LEN($H1052)-LEN(SUBSTITUTE($H1052,",",""))-2)*200+1,200))</f>
        <v>Metro Manila</v>
      </c>
      <c r="AJ1052" s="1" t="s">
        <v>55</v>
      </c>
      <c r="AL1052" s="2">
        <v>0</v>
      </c>
      <c r="AM1052" s="1"/>
    </row>
    <row r="1053" spans="1:39" ht="12.75" customHeight="1">
      <c r="A1053" s="1"/>
      <c r="B1053" s="1" t="s">
        <v>10026</v>
      </c>
      <c r="C1053" s="1" t="s">
        <v>10027</v>
      </c>
      <c r="D1053" s="3" t="str">
        <f ca="1">IFERROR(__xludf.DUMMYFUNCTION("PROPER(REGEXEXTRACT(B2658, ""(?:https?:\/\/)?(?:www\.)?([a-zA-Z0-9-]+)\.""))"),"Skyscanner")</f>
        <v>Skyscanner</v>
      </c>
      <c r="E1053" s="1" t="s">
        <v>10028</v>
      </c>
      <c r="F1053" s="1">
        <v>13.598566</v>
      </c>
      <c r="G1053" s="1">
        <v>124.060312</v>
      </c>
      <c r="H1053" s="1" t="s">
        <v>10025</v>
      </c>
      <c r="I1053" s="1" t="s">
        <v>4967</v>
      </c>
      <c r="J1053" s="1">
        <f>IF(K1053="URBAN",1,IF(K1053="SUBURBAN",2,IF(K1053="RURAL",3,"")))</f>
        <v>3</v>
      </c>
      <c r="K1053" s="1" t="s">
        <v>541</v>
      </c>
      <c r="L1053" s="18">
        <v>46082</v>
      </c>
      <c r="M1053" s="49">
        <v>0.5</v>
      </c>
      <c r="N1053" s="18">
        <v>46083</v>
      </c>
      <c r="O1053" s="56">
        <v>0.47916666666666669</v>
      </c>
      <c r="P1053" s="31" t="str">
        <f>TEXT($L1053, "dddd")</f>
        <v>Sunday</v>
      </c>
      <c r="Q1053" s="39" t="s">
        <v>117</v>
      </c>
      <c r="R1053" s="39">
        <v>1200</v>
      </c>
      <c r="S1053" s="1" t="str">
        <f>IF(OR(MONTH(L1053)=12, MONTH(L1053)&lt;=5), "Dry Season", "Wet Season")</f>
        <v>Dry Season</v>
      </c>
      <c r="T1053" s="1">
        <v>1</v>
      </c>
      <c r="U1053" s="1">
        <v>0</v>
      </c>
      <c r="V1053" s="1">
        <v>0</v>
      </c>
      <c r="W1053" s="2">
        <f>IF(ISNUMBER(SEARCH("N/A", X1053)), 0, 1)</f>
        <v>0</v>
      </c>
      <c r="X1053" s="1" t="s">
        <v>44</v>
      </c>
      <c r="Y1053" s="1"/>
      <c r="Z1053" s="1"/>
      <c r="AA1053" s="11" cm="1">
        <f t="array" ref="AA1053">IF(ISBLANK(Y1053), 0, VINCentyInvDistance(F1053,G1053,Y1053,Z1053))</f>
        <v>0</v>
      </c>
      <c r="AB1053" s="1">
        <v>0</v>
      </c>
      <c r="AC1053" s="1">
        <v>7.4</v>
      </c>
      <c r="AD1053" s="1">
        <v>3.9</v>
      </c>
      <c r="AE1053" s="1">
        <v>11</v>
      </c>
      <c r="AF1053" s="1">
        <v>1</v>
      </c>
      <c r="AG1053" s="1" t="s">
        <v>10029</v>
      </c>
      <c r="AH1053" s="1" t="s">
        <v>10030</v>
      </c>
      <c r="AI1053" s="1"/>
      <c r="AJ1053" s="1" t="s">
        <v>55</v>
      </c>
      <c r="AK1053" t="s">
        <v>17344</v>
      </c>
      <c r="AL1053" s="1">
        <v>5</v>
      </c>
      <c r="AM1053" s="1" t="s">
        <v>10031</v>
      </c>
    </row>
    <row r="1054" spans="1:39" ht="12.75" customHeight="1">
      <c r="A1054" s="1"/>
      <c r="B1054" s="1" t="s">
        <v>10036</v>
      </c>
      <c r="C1054" s="1" t="s">
        <v>10037</v>
      </c>
      <c r="D1054" s="3" t="str">
        <f ca="1">IFERROR(__xludf.DUMMYFUNCTION("PROPER(REGEXEXTRACT(B2660, ""(?:https?:\/\/)?(?:www\.)?([a-zA-Z0-9-]+)\.""))"),"Skyscanner")</f>
        <v>Skyscanner</v>
      </c>
      <c r="E1054" s="1" t="s">
        <v>10038</v>
      </c>
      <c r="F1054" s="1">
        <v>16.93422</v>
      </c>
      <c r="G1054" s="1">
        <v>121.13656</v>
      </c>
      <c r="H1054" s="1" t="s">
        <v>10035</v>
      </c>
      <c r="I1054" s="1" t="s">
        <v>2395</v>
      </c>
      <c r="J1054" s="1">
        <f>IF(K1054="URBAN",1,IF(K1054="SUBURBAN",2,IF(K1054="RURAL",3,"")))</f>
        <v>3</v>
      </c>
      <c r="K1054" s="1" t="s">
        <v>541</v>
      </c>
      <c r="L1054" s="18">
        <v>46082</v>
      </c>
      <c r="M1054" s="49">
        <v>0.29166666666666669</v>
      </c>
      <c r="N1054" s="18">
        <v>46083</v>
      </c>
      <c r="O1054" s="56">
        <v>0.39583333333333331</v>
      </c>
      <c r="P1054" s="31" t="str">
        <f>TEXT($L1054, "dddd")</f>
        <v>Sunday</v>
      </c>
      <c r="Q1054" s="39" t="s">
        <v>111</v>
      </c>
      <c r="R1054" s="39">
        <v>3200</v>
      </c>
      <c r="S1054" s="1" t="str">
        <f>IF(OR(MONTH(L1054)=12, MONTH(L1054)&lt;=5), "Dry Season", "Wet Season")</f>
        <v>Dry Season</v>
      </c>
      <c r="T1054" s="1">
        <v>1</v>
      </c>
      <c r="U1054" s="1">
        <v>0</v>
      </c>
      <c r="V1054" s="1">
        <v>1</v>
      </c>
      <c r="W1054" s="2">
        <f>IF(ISNUMBER(SEARCH("N/A", X1054)), 0, 1)</f>
        <v>0</v>
      </c>
      <c r="X1054" s="1" t="s">
        <v>44</v>
      </c>
      <c r="Y1054" s="1"/>
      <c r="Z1054" s="1"/>
      <c r="AA1054" s="11" cm="1">
        <f t="array" ref="AA1054">IF(ISBLANK(Y1054), 0, VINCentyInvDistance(F1054,G1054,Y1054,Z1054))</f>
        <v>0</v>
      </c>
      <c r="AB1054" s="1">
        <v>0</v>
      </c>
      <c r="AC1054" s="1">
        <v>0</v>
      </c>
      <c r="AD1054" s="1">
        <v>0</v>
      </c>
      <c r="AE1054" s="1">
        <v>26</v>
      </c>
      <c r="AF1054" s="1">
        <v>1</v>
      </c>
      <c r="AG1054" s="1" t="s">
        <v>4187</v>
      </c>
      <c r="AH1054" s="1" t="s">
        <v>4188</v>
      </c>
      <c r="AI1054" s="1" t="str">
        <f>TRIM(MID(SUBSTITUTE($H1054,",",REPT(" ",200)),(LEN($H1054)-LEN(SUBSTITUTE($H1054,",",""))-2)*200+1,200))</f>
        <v>Cordillera Administrative Region</v>
      </c>
      <c r="AJ1054" s="1" t="s">
        <v>55</v>
      </c>
      <c r="AK1054" t="s">
        <v>17345</v>
      </c>
      <c r="AL1054" s="2">
        <v>0</v>
      </c>
      <c r="AM1054" s="1" t="s">
        <v>10039</v>
      </c>
    </row>
    <row r="1055" spans="1:39" ht="12.75" customHeight="1">
      <c r="A1055" s="1"/>
      <c r="B1055" s="1" t="s">
        <v>10048</v>
      </c>
      <c r="C1055" s="1" t="s">
        <v>10049</v>
      </c>
      <c r="D1055" s="3" t="str">
        <f ca="1">IFERROR(__xludf.DUMMYFUNCTION("PROPER(REGEXEXTRACT(B2663, ""(?:https?:\/\/)?(?:www\.)?([a-zA-Z0-9-]+)\.""))"),"Skyscanner")</f>
        <v>Skyscanner</v>
      </c>
      <c r="E1055" s="1" t="s">
        <v>10050</v>
      </c>
      <c r="F1055" s="1">
        <v>14.613235</v>
      </c>
      <c r="G1055" s="1">
        <v>120.983193</v>
      </c>
      <c r="H1055" s="1" t="s">
        <v>10051</v>
      </c>
      <c r="I1055" s="1" t="s">
        <v>3715</v>
      </c>
      <c r="J1055" s="1">
        <f>IF(K1055="URBAN",1,IF(K1055="SUBURBAN",2,IF(K1055="RURAL",3,"")))</f>
        <v>3</v>
      </c>
      <c r="K1055" s="1" t="s">
        <v>541</v>
      </c>
      <c r="L1055" s="18">
        <v>46082</v>
      </c>
      <c r="M1055" s="49">
        <v>0.58333333333333337</v>
      </c>
      <c r="N1055" s="18">
        <v>46083</v>
      </c>
      <c r="O1055" s="56">
        <v>0.45833333333333331</v>
      </c>
      <c r="P1055" s="31" t="str">
        <f>TEXT($L1055, "dddd")</f>
        <v>Sunday</v>
      </c>
      <c r="Q1055" s="39" t="s">
        <v>111</v>
      </c>
      <c r="R1055" s="39">
        <v>810</v>
      </c>
      <c r="S1055" s="1" t="str">
        <f>IF(OR(MONTH(L1055)=12, MONTH(L1055)&lt;=5), "Dry Season", "Wet Season")</f>
        <v>Dry Season</v>
      </c>
      <c r="T1055" s="1">
        <v>1</v>
      </c>
      <c r="U1055" s="1">
        <v>0</v>
      </c>
      <c r="V1055" s="1">
        <v>0</v>
      </c>
      <c r="W1055" s="2">
        <f>IF(ISNUMBER(SEARCH("N/A", X1055)), 0, 1)</f>
        <v>1</v>
      </c>
      <c r="X1055" s="1" t="s">
        <v>3716</v>
      </c>
      <c r="Y1055" s="1">
        <v>9.7891089999999998</v>
      </c>
      <c r="Z1055" s="1">
        <v>126.15971999999999</v>
      </c>
      <c r="AA1055" s="11" cm="1">
        <f t="array" ref="AA1055">IF(ISBLANK(Y1055), 0, VINCentyInvDistance(F1055,G1055,Y1055,Z1055))</f>
        <v>775823.69387904741</v>
      </c>
      <c r="AB1055" s="1">
        <v>0</v>
      </c>
      <c r="AC1055" s="1">
        <v>10</v>
      </c>
      <c r="AD1055" s="1">
        <v>3.3</v>
      </c>
      <c r="AE1055" s="1">
        <v>6</v>
      </c>
      <c r="AF1055" s="1">
        <v>1</v>
      </c>
      <c r="AG1055" s="1" t="s">
        <v>3717</v>
      </c>
      <c r="AH1055" s="1" t="s">
        <v>3709</v>
      </c>
      <c r="AI1055" s="1" t="str">
        <f>TRIM(MID(SUBSTITUTE($H1055,",",REPT(" ",200)),(LEN($H1055)-LEN(SUBSTITUTE($H1055,",",""))-2)*200+1,200))</f>
        <v>Metro Manila</v>
      </c>
      <c r="AJ1055" s="1" t="s">
        <v>55</v>
      </c>
      <c r="AK1055" t="s">
        <v>17347</v>
      </c>
      <c r="AL1055" s="2">
        <v>0</v>
      </c>
      <c r="AM1055" s="1"/>
    </row>
    <row r="1056" spans="1:39" ht="12.75" customHeight="1">
      <c r="A1056" s="1"/>
      <c r="B1056" s="1" t="s">
        <v>10057</v>
      </c>
      <c r="C1056" s="1" t="s">
        <v>10058</v>
      </c>
      <c r="D1056" s="3" t="str">
        <f ca="1">IFERROR(__xludf.DUMMYFUNCTION("PROPER(REGEXEXTRACT(B2665, ""(?:https?:\/\/)?(?:www\.)?([a-zA-Z0-9-]+)\.""))"),"Google")</f>
        <v>Google</v>
      </c>
      <c r="E1056" s="1" t="s">
        <v>9808</v>
      </c>
      <c r="F1056" s="1">
        <v>11.14846</v>
      </c>
      <c r="G1056" s="1">
        <v>119.39832</v>
      </c>
      <c r="H1056" s="1" t="s">
        <v>10059</v>
      </c>
      <c r="I1056" s="1" t="s">
        <v>3119</v>
      </c>
      <c r="J1056" s="1">
        <f>IF(K1056="URBAN",1,IF(K1056="SUBURBAN",2,IF(K1056="RURAL",3,"")))</f>
        <v>3</v>
      </c>
      <c r="K1056" s="1" t="s">
        <v>541</v>
      </c>
      <c r="L1056" s="18">
        <v>46082</v>
      </c>
      <c r="M1056" s="49">
        <v>0.625</v>
      </c>
      <c r="N1056" s="18">
        <v>46083</v>
      </c>
      <c r="O1056" s="56">
        <v>0.5</v>
      </c>
      <c r="P1056" s="31" t="str">
        <f>TEXT($L1056, "dddd")</f>
        <v>Sunday</v>
      </c>
      <c r="Q1056" s="39" t="s">
        <v>111</v>
      </c>
      <c r="R1056" s="39">
        <v>4500</v>
      </c>
      <c r="S1056" s="1" t="str">
        <f>IF(OR(MONTH(L1056)=12, MONTH(L1056)&lt;=5), "Dry Season", "Wet Season")</f>
        <v>Dry Season</v>
      </c>
      <c r="T1056" s="1">
        <v>1</v>
      </c>
      <c r="U1056" s="1">
        <v>0</v>
      </c>
      <c r="V1056" s="1">
        <v>0</v>
      </c>
      <c r="W1056" s="2">
        <f>IF(ISNUMBER(SEARCH("N/A", X1056)), 0, 1)</f>
        <v>0</v>
      </c>
      <c r="X1056" s="1" t="s">
        <v>44</v>
      </c>
      <c r="Y1056" s="1"/>
      <c r="Z1056" s="1"/>
      <c r="AA1056" s="11" cm="1">
        <f t="array" ref="AA1056">IF(ISBLANK(Y1056), 0, VINCentyInvDistance(F1056,G1056,Y1056,Z1056))</f>
        <v>0</v>
      </c>
      <c r="AB1056" s="1">
        <v>0</v>
      </c>
      <c r="AC1056" s="1">
        <v>0</v>
      </c>
      <c r="AD1056" s="1">
        <v>0</v>
      </c>
      <c r="AE1056" s="1">
        <v>12</v>
      </c>
      <c r="AF1056" s="1">
        <v>1</v>
      </c>
      <c r="AG1056" s="1" t="str">
        <f>TRIM(MID(SUBSTITUTE($H1056,",",REPT(" ",200)),(LEN($H1056)-LEN(SUBSTITUTE($H1056,",",""))-4)*200+1,200))</f>
        <v>El Nido</v>
      </c>
      <c r="AH1056" s="1" t="str">
        <f>TRIM(MID(SUBSTITUTE($H1056,",",REPT(" ",200)),(LEN($H1056)-LEN(SUBSTITUTE($H1056,",",""))-3)*200+1,200))</f>
        <v>Palawan</v>
      </c>
      <c r="AI1056" s="1" t="str">
        <f>TRIM(MID(SUBSTITUTE($H1056,",",REPT(" ",200)),(LEN($H1056)-LEN(SUBSTITUTE($H1056,",",""))-2)*200+1,200))</f>
        <v>Mimaropa</v>
      </c>
      <c r="AJ1056" s="1" t="str">
        <f>TRIM(MID(SUBSTITUTE($H1056,",",REPT(" ",200)),(LEN($H1056)-LEN(SUBSTITUTE($H1056,",",""))-0)*200+1,200))</f>
        <v>Philippines</v>
      </c>
      <c r="AL1056" s="2">
        <v>0</v>
      </c>
      <c r="AM1056" s="1"/>
    </row>
    <row r="1057" spans="1:39" ht="12.75" customHeight="1">
      <c r="A1057" s="1"/>
      <c r="B1057" s="1" t="s">
        <v>10060</v>
      </c>
      <c r="C1057" s="1" t="s">
        <v>10061</v>
      </c>
      <c r="D1057" s="3" t="str">
        <f ca="1">IFERROR(__xludf.DUMMYFUNCTION("PROPER(REGEXEXTRACT(B2666, ""(?:https?:\/\/)?(?:www\.)?([a-zA-Z0-9-]+)\.""))"),"Google")</f>
        <v>Google</v>
      </c>
      <c r="E1057" s="1" t="s">
        <v>10062</v>
      </c>
      <c r="F1057" s="1">
        <v>11.95918</v>
      </c>
      <c r="G1057" s="1">
        <v>121.92972</v>
      </c>
      <c r="H1057" s="1" t="s">
        <v>10063</v>
      </c>
      <c r="I1057" s="1" t="s">
        <v>3119</v>
      </c>
      <c r="J1057" s="1">
        <f>IF(K1057="URBAN",1,IF(K1057="SUBURBAN",2,IF(K1057="RURAL",3,"")))</f>
        <v>3</v>
      </c>
      <c r="K1057" s="1" t="s">
        <v>541</v>
      </c>
      <c r="L1057" s="18">
        <v>46082</v>
      </c>
      <c r="M1057" s="49">
        <v>0.625</v>
      </c>
      <c r="N1057" s="18">
        <v>46083</v>
      </c>
      <c r="O1057" s="56">
        <v>0.5</v>
      </c>
      <c r="P1057" s="31" t="str">
        <f>TEXT($L1057, "dddd")</f>
        <v>Sunday</v>
      </c>
      <c r="Q1057" s="39" t="s">
        <v>111</v>
      </c>
      <c r="R1057" s="39">
        <v>3583</v>
      </c>
      <c r="S1057" s="1" t="str">
        <f>IF(OR(MONTH(L1057)=12, MONTH(L1057)&lt;=5), "Dry Season", "Wet Season")</f>
        <v>Dry Season</v>
      </c>
      <c r="T1057" s="1">
        <v>1</v>
      </c>
      <c r="U1057" s="1">
        <v>0</v>
      </c>
      <c r="V1057" s="1">
        <v>0</v>
      </c>
      <c r="W1057" s="2">
        <f>IF(ISNUMBER(SEARCH("N/A", X1057)), 0, 1)</f>
        <v>1</v>
      </c>
      <c r="X1057" s="1" t="s">
        <v>3120</v>
      </c>
      <c r="Y1057" s="1">
        <v>11.176256499999999</v>
      </c>
      <c r="Z1057" s="1">
        <v>119.44114759999999</v>
      </c>
      <c r="AA1057" s="11" cm="1">
        <f t="array" ref="AA1057">IF(ISBLANK(Y1057), 0, VINCentyInvDistance(F1057,G1057,Y1057,Z1057))</f>
        <v>284914.96993521787</v>
      </c>
      <c r="AB1057" s="1">
        <v>0</v>
      </c>
      <c r="AC1057" s="1">
        <v>0</v>
      </c>
      <c r="AD1057" s="1">
        <v>0</v>
      </c>
      <c r="AE1057" s="1">
        <v>8</v>
      </c>
      <c r="AF1057" s="1">
        <v>1</v>
      </c>
      <c r="AG1057" s="1" t="s">
        <v>3121</v>
      </c>
      <c r="AH1057" s="1" t="s">
        <v>1597</v>
      </c>
      <c r="AI1057" s="1" t="str">
        <f>TRIM(MID(SUBSTITUTE($H1057,",",REPT(" ",200)),(LEN($H1057)-LEN(SUBSTITUTE($H1057,",",""))-2)*200+1,200))</f>
        <v>Western Visayas</v>
      </c>
      <c r="AJ1057" s="1" t="s">
        <v>55</v>
      </c>
      <c r="AL1057" s="2">
        <v>0</v>
      </c>
      <c r="AM1057" s="1"/>
    </row>
    <row r="1058" spans="1:39" ht="12.75" customHeight="1">
      <c r="A1058" s="1"/>
      <c r="B1058" s="1" t="s">
        <v>10064</v>
      </c>
      <c r="C1058" s="1" t="s">
        <v>10065</v>
      </c>
      <c r="D1058" s="3" t="str">
        <f ca="1">IFERROR(__xludf.DUMMYFUNCTION("PROPER(REGEXEXTRACT(B2667, ""(?:https?:\/\/)?(?:www\.)?([a-zA-Z0-9-]+)\.""))"),"Skyscanner")</f>
        <v>Skyscanner</v>
      </c>
      <c r="E1058" s="1" t="s">
        <v>10066</v>
      </c>
      <c r="F1058" s="1">
        <v>11.95918</v>
      </c>
      <c r="G1058" s="1">
        <v>121.92972</v>
      </c>
      <c r="H1058" s="1" t="s">
        <v>10063</v>
      </c>
      <c r="I1058" s="1" t="s">
        <v>1211</v>
      </c>
      <c r="J1058" s="1">
        <f>IF(K1058="URBAN",1,IF(K1058="SUBURBAN",2,IF(K1058="RURAL",3,"")))</f>
        <v>3</v>
      </c>
      <c r="K1058" s="1" t="s">
        <v>541</v>
      </c>
      <c r="L1058" s="18">
        <v>46082</v>
      </c>
      <c r="M1058" s="49">
        <v>0.625</v>
      </c>
      <c r="N1058" s="18">
        <v>46083</v>
      </c>
      <c r="O1058" s="56">
        <v>0.5</v>
      </c>
      <c r="P1058" s="31" t="str">
        <f>TEXT($L1058, "dddd")</f>
        <v>Sunday</v>
      </c>
      <c r="Q1058" s="39" t="s">
        <v>207</v>
      </c>
      <c r="R1058" s="39">
        <v>1990</v>
      </c>
      <c r="S1058" s="1" t="str">
        <f>IF(OR(MONTH(L1058)=12, MONTH(L1058)&lt;=5), "Dry Season", "Wet Season")</f>
        <v>Dry Season</v>
      </c>
      <c r="T1058" s="1">
        <v>1</v>
      </c>
      <c r="U1058" s="1">
        <v>0</v>
      </c>
      <c r="V1058" s="1">
        <v>0</v>
      </c>
      <c r="W1058" s="2">
        <f>IF(ISNUMBER(SEARCH("N/A", X1058)), 0, 1)</f>
        <v>0</v>
      </c>
      <c r="X1058" s="1" t="s">
        <v>44</v>
      </c>
      <c r="Y1058" s="1"/>
      <c r="Z1058" s="1"/>
      <c r="AA1058" s="11" cm="1">
        <f t="array" ref="AA1058">IF(ISBLANK(Y1058), 0, VINCentyInvDistance(F1058,G1058,Y1058,Z1058))</f>
        <v>0</v>
      </c>
      <c r="AB1058" s="1">
        <v>0</v>
      </c>
      <c r="AC1058" s="1">
        <v>8.8000000000000007</v>
      </c>
      <c r="AD1058" s="1">
        <v>2.5</v>
      </c>
      <c r="AE1058" s="1">
        <v>14</v>
      </c>
      <c r="AF1058" s="1">
        <v>1</v>
      </c>
      <c r="AG1058" s="1" t="s">
        <v>4814</v>
      </c>
      <c r="AH1058" s="1" t="s">
        <v>4815</v>
      </c>
      <c r="AI1058" s="1"/>
      <c r="AJ1058" s="1" t="s">
        <v>55</v>
      </c>
      <c r="AK1058" t="s">
        <v>17348</v>
      </c>
      <c r="AL1058" s="1">
        <v>3</v>
      </c>
      <c r="AM1058" s="1" t="s">
        <v>10067</v>
      </c>
    </row>
    <row r="1059" spans="1:39" ht="12.75" customHeight="1">
      <c r="A1059" s="1"/>
      <c r="B1059" s="1" t="s">
        <v>10073</v>
      </c>
      <c r="C1059" s="1" t="s">
        <v>10074</v>
      </c>
      <c r="D1059" s="3" t="str">
        <f ca="1">IFERROR(__xludf.DUMMYFUNCTION("PROPER(REGEXEXTRACT(B2669, ""(?:https?:\/\/)?(?:www\.)?([a-zA-Z0-9-]+)\.""))"),"Skyscanner")</f>
        <v>Skyscanner</v>
      </c>
      <c r="E1059" s="1" t="s">
        <v>10075</v>
      </c>
      <c r="F1059" s="1">
        <v>14.07124</v>
      </c>
      <c r="G1059" s="1">
        <v>120.63253</v>
      </c>
      <c r="H1059" s="1" t="s">
        <v>10076</v>
      </c>
      <c r="I1059" s="1" t="s">
        <v>1300</v>
      </c>
      <c r="J1059" s="1">
        <f>IF(K1059="URBAN",1,IF(K1059="SUBURBAN",2,IF(K1059="RURAL",3,"")))</f>
        <v>3</v>
      </c>
      <c r="K1059" s="1" t="s">
        <v>541</v>
      </c>
      <c r="L1059" s="18">
        <v>46082</v>
      </c>
      <c r="M1059" s="49">
        <v>0.58333333333333337</v>
      </c>
      <c r="N1059" s="18">
        <v>46083</v>
      </c>
      <c r="O1059" s="56">
        <v>0.5</v>
      </c>
      <c r="P1059" s="31" t="str">
        <f>TEXT($L1059, "dddd")</f>
        <v>Sunday</v>
      </c>
      <c r="Q1059" s="39" t="s">
        <v>111</v>
      </c>
      <c r="R1059" s="39">
        <v>13387</v>
      </c>
      <c r="S1059" s="1" t="str">
        <f>IF(OR(MONTH(L1059)=12, MONTH(L1059)&lt;=5), "Dry Season", "Wet Season")</f>
        <v>Dry Season</v>
      </c>
      <c r="T1059" s="1">
        <v>1</v>
      </c>
      <c r="U1059" s="1">
        <v>1</v>
      </c>
      <c r="V1059" s="1">
        <v>0</v>
      </c>
      <c r="W1059" s="2">
        <f>IF(ISNUMBER(SEARCH("N/A", X1059)), 0, 1)</f>
        <v>0</v>
      </c>
      <c r="X1059" s="1" t="s">
        <v>44</v>
      </c>
      <c r="Y1059" s="1"/>
      <c r="Z1059" s="1"/>
      <c r="AA1059" s="11" cm="1">
        <f t="array" ref="AA1059">IF(ISBLANK(Y1059), 0, VINCentyInvDistance(F1059,G1059,Y1059,Z1059))</f>
        <v>0</v>
      </c>
      <c r="AB1059" s="1">
        <v>0</v>
      </c>
      <c r="AC1059" s="1">
        <v>10</v>
      </c>
      <c r="AD1059" s="1">
        <v>3.6</v>
      </c>
      <c r="AE1059" s="1">
        <v>3</v>
      </c>
      <c r="AF1059" s="1">
        <v>1</v>
      </c>
      <c r="AG1059" s="1" t="s">
        <v>10077</v>
      </c>
      <c r="AH1059" s="1" t="s">
        <v>5435</v>
      </c>
      <c r="AI1059" s="1"/>
      <c r="AJ1059" s="1" t="s">
        <v>55</v>
      </c>
      <c r="AK1059" t="s">
        <v>10078</v>
      </c>
      <c r="AL1059" s="1">
        <v>1</v>
      </c>
      <c r="AM1059" s="1" t="s">
        <v>10079</v>
      </c>
    </row>
    <row r="1060" spans="1:39" ht="12.75" customHeight="1">
      <c r="A1060" s="1"/>
      <c r="B1060" s="1" t="s">
        <v>5678</v>
      </c>
      <c r="C1060" s="1" t="s">
        <v>10102</v>
      </c>
      <c r="D1060" s="3" t="str">
        <f ca="1">IFERROR(__xludf.DUMMYFUNCTION("PROPER(REGEXEXTRACT(B2674, ""(?:https?:\/\/)?(?:www\.)?([a-zA-Z0-9-]+)\.""))"),"Skyscanner")</f>
        <v>Skyscanner</v>
      </c>
      <c r="E1060" s="1" t="s">
        <v>10103</v>
      </c>
      <c r="F1060" s="1">
        <v>8.5712600000000005</v>
      </c>
      <c r="G1060" s="1">
        <v>124.44034000000001</v>
      </c>
      <c r="H1060" s="1" t="s">
        <v>5681</v>
      </c>
      <c r="I1060" s="1" t="s">
        <v>6607</v>
      </c>
      <c r="J1060" s="1">
        <f>IF(K1060="URBAN",1,IF(K1060="SUBURBAN",2,IF(K1060="RURAL",3,"")))</f>
        <v>3</v>
      </c>
      <c r="K1060" s="1" t="s">
        <v>541</v>
      </c>
      <c r="L1060" s="18">
        <v>46082</v>
      </c>
      <c r="M1060" s="49">
        <v>0.58333333333333337</v>
      </c>
      <c r="N1060" s="18">
        <v>46083</v>
      </c>
      <c r="O1060" s="56">
        <v>0.5</v>
      </c>
      <c r="P1060" s="31" t="str">
        <f>TEXT($L1060, "dddd")</f>
        <v>Sunday</v>
      </c>
      <c r="Q1060" s="39" t="s">
        <v>111</v>
      </c>
      <c r="R1060" s="39">
        <v>4277</v>
      </c>
      <c r="S1060" s="1" t="str">
        <f>IF(OR(MONTH(L1060)=12, MONTH(L1060)&lt;=5), "Dry Season", "Wet Season")</f>
        <v>Dry Season</v>
      </c>
      <c r="T1060" s="1">
        <v>1</v>
      </c>
      <c r="U1060" s="1">
        <v>1</v>
      </c>
      <c r="V1060" s="1">
        <v>0</v>
      </c>
      <c r="W1060" s="2">
        <f>IF(ISNUMBER(SEARCH("N/A", X1060)), 0, 1)</f>
        <v>0</v>
      </c>
      <c r="X1060" s="1" t="s">
        <v>44</v>
      </c>
      <c r="Y1060" s="1"/>
      <c r="Z1060" s="1"/>
      <c r="AA1060" s="11" cm="1">
        <f t="array" ref="AA1060">IF(ISBLANK(Y1060), 0, VINCentyInvDistance(F1060,G1060,Y1060,Z1060))</f>
        <v>0</v>
      </c>
      <c r="AB1060" s="1">
        <v>1</v>
      </c>
      <c r="AC1060" s="1">
        <v>6.6</v>
      </c>
      <c r="AD1060" s="1">
        <v>4.4000000000000004</v>
      </c>
      <c r="AE1060" s="1">
        <v>33</v>
      </c>
      <c r="AF1060" s="1">
        <v>1</v>
      </c>
      <c r="AG1060" s="1" t="s">
        <v>5682</v>
      </c>
      <c r="AH1060" s="1" t="s">
        <v>2546</v>
      </c>
      <c r="AI1060" s="1"/>
      <c r="AJ1060" s="1" t="s">
        <v>55</v>
      </c>
      <c r="AK1060" t="s">
        <v>16996</v>
      </c>
      <c r="AL1060" s="1">
        <v>3</v>
      </c>
      <c r="AM1060" s="1" t="s">
        <v>5683</v>
      </c>
    </row>
    <row r="1061" spans="1:39" ht="12.75" customHeight="1">
      <c r="A1061" s="1"/>
      <c r="B1061" s="1" t="s">
        <v>10104</v>
      </c>
      <c r="C1061" s="1" t="s">
        <v>10105</v>
      </c>
      <c r="D1061" s="3" t="str">
        <f ca="1">IFERROR(__xludf.DUMMYFUNCTION("PROPER(REGEXEXTRACT(B2675, ""(?:https?:\/\/)?(?:www\.)?([a-zA-Z0-9-]+)\.""))"),"Google")</f>
        <v>Google</v>
      </c>
      <c r="E1061" s="1" t="s">
        <v>10106</v>
      </c>
      <c r="F1061" s="1">
        <v>14.19204</v>
      </c>
      <c r="G1061" s="1">
        <v>120.59873</v>
      </c>
      <c r="H1061" s="1" t="s">
        <v>10107</v>
      </c>
      <c r="I1061" s="1" t="s">
        <v>1300</v>
      </c>
      <c r="J1061" s="1">
        <f>IF(K1061="URBAN",1,IF(K1061="SUBURBAN",2,IF(K1061="RURAL",3,"")))</f>
        <v>3</v>
      </c>
      <c r="K1061" s="1" t="s">
        <v>541</v>
      </c>
      <c r="L1061" s="18">
        <v>46082</v>
      </c>
      <c r="M1061" s="49">
        <v>0.625</v>
      </c>
      <c r="N1061" s="18">
        <v>46083</v>
      </c>
      <c r="O1061" s="56">
        <v>0.5</v>
      </c>
      <c r="P1061" s="31" t="str">
        <f>TEXT($L1061, "dddd")</f>
        <v>Sunday</v>
      </c>
      <c r="Q1061" s="39" t="s">
        <v>117</v>
      </c>
      <c r="R1061" s="39">
        <v>1911</v>
      </c>
      <c r="S1061" s="1" t="str">
        <f>IF(OR(MONTH(L1061)=12, MONTH(L1061)&lt;=5), "Dry Season", "Wet Season")</f>
        <v>Dry Season</v>
      </c>
      <c r="T1061" s="1">
        <v>1</v>
      </c>
      <c r="U1061" s="1">
        <v>0</v>
      </c>
      <c r="V1061" s="1">
        <v>1</v>
      </c>
      <c r="W1061" s="2">
        <f>IF(ISNUMBER(SEARCH("N/A", X1061)), 0, 1)</f>
        <v>0</v>
      </c>
      <c r="X1061" s="1" t="s">
        <v>44</v>
      </c>
      <c r="Y1061" s="1"/>
      <c r="Z1061" s="1"/>
      <c r="AA1061" s="11" cm="1">
        <f t="array" ref="AA1061">IF(ISBLANK(Y1061), 0, VINCentyInvDistance(F1061,G1061,Y1061,Z1061))</f>
        <v>0</v>
      </c>
      <c r="AB1061" s="1">
        <v>0</v>
      </c>
      <c r="AC1061" s="1">
        <v>0</v>
      </c>
      <c r="AD1061" s="1">
        <v>0</v>
      </c>
      <c r="AE1061" s="1">
        <v>479</v>
      </c>
      <c r="AF1061" s="1">
        <v>1</v>
      </c>
      <c r="AG1061" s="1" t="s">
        <v>10077</v>
      </c>
      <c r="AH1061" s="1" t="s">
        <v>5435</v>
      </c>
      <c r="AI1061" s="1" t="str">
        <f>TRIM(MID(SUBSTITUTE($H1061,",",REPT(" ",200)),(LEN($H1061)-LEN(SUBSTITUTE($H1061,",",""))-2)*200+1,200))</f>
        <v>Calabarzon</v>
      </c>
      <c r="AJ1061" s="1" t="s">
        <v>55</v>
      </c>
      <c r="AL1061" s="2">
        <v>0</v>
      </c>
      <c r="AM1061" s="1" t="s">
        <v>10108</v>
      </c>
    </row>
    <row r="1062" spans="1:39" ht="12.75" customHeight="1">
      <c r="A1062" s="1"/>
      <c r="B1062" s="1" t="s">
        <v>10109</v>
      </c>
      <c r="C1062" s="1" t="s">
        <v>10110</v>
      </c>
      <c r="D1062" s="3" t="str">
        <f ca="1">IFERROR(__xludf.DUMMYFUNCTION("PROPER(REGEXEXTRACT(B2676, ""(?:https?:\/\/)?(?:www\.)?([a-zA-Z0-9-]+)\.""))"),"Skyscanner")</f>
        <v>Skyscanner</v>
      </c>
      <c r="E1062" s="1" t="s">
        <v>10111</v>
      </c>
      <c r="F1062" s="1">
        <v>9.9481599999999997</v>
      </c>
      <c r="G1062" s="1">
        <v>123.370644</v>
      </c>
      <c r="H1062" s="1" t="s">
        <v>10112</v>
      </c>
      <c r="I1062" s="1" t="s">
        <v>2622</v>
      </c>
      <c r="J1062" s="1">
        <f>IF(K1062="URBAN",1,IF(K1062="SUBURBAN",2,IF(K1062="RURAL",3,"")))</f>
        <v>3</v>
      </c>
      <c r="K1062" s="1" t="s">
        <v>541</v>
      </c>
      <c r="L1062" s="18">
        <v>46082</v>
      </c>
      <c r="M1062" s="49">
        <v>0.58333333333333337</v>
      </c>
      <c r="N1062" s="18">
        <v>46083</v>
      </c>
      <c r="O1062" s="56">
        <v>0.5</v>
      </c>
      <c r="P1062" s="31" t="str">
        <f>TEXT($L1062, "dddd")</f>
        <v>Sunday</v>
      </c>
      <c r="Q1062" s="39" t="s">
        <v>111</v>
      </c>
      <c r="R1062" s="39">
        <v>594</v>
      </c>
      <c r="S1062" s="1" t="str">
        <f>IF(OR(MONTH(L1062)=12, MONTH(L1062)&lt;=5), "Dry Season", "Wet Season")</f>
        <v>Dry Season</v>
      </c>
      <c r="T1062" s="1">
        <v>1</v>
      </c>
      <c r="U1062" s="1">
        <v>0</v>
      </c>
      <c r="V1062" s="1">
        <v>1</v>
      </c>
      <c r="W1062" s="2">
        <f>IF(ISNUMBER(SEARCH("N/A", X1062)), 0, 1)</f>
        <v>1</v>
      </c>
      <c r="X1062" s="1" t="s">
        <v>2629</v>
      </c>
      <c r="Y1062" s="1">
        <v>9.5486699999999995</v>
      </c>
      <c r="Z1062" s="1">
        <v>123.77356</v>
      </c>
      <c r="AA1062" s="11" cm="1">
        <f t="array" ref="AA1062">IF(ISBLANK(Y1062), 0, VINCentyInvDistance(F1062,G1062,Y1062,Z1062))</f>
        <v>62504.671395160709</v>
      </c>
      <c r="AB1062" s="1">
        <v>0</v>
      </c>
      <c r="AC1062" s="1">
        <v>6.6</v>
      </c>
      <c r="AD1062" s="1">
        <v>4.5999999999999996</v>
      </c>
      <c r="AE1062" s="1">
        <v>10</v>
      </c>
      <c r="AF1062" s="1">
        <v>1</v>
      </c>
      <c r="AG1062" s="1" t="s">
        <v>2630</v>
      </c>
      <c r="AH1062" s="1" t="s">
        <v>2113</v>
      </c>
      <c r="AI1062" s="1" t="str">
        <f>TRIM(MID(SUBSTITUTE($H1062,",",REPT(" ",200)),(LEN($H1062)-LEN(SUBSTITUTE($H1062,",",""))-2)*200+1,200))</f>
        <v>Central Visayas</v>
      </c>
      <c r="AJ1062" s="1" t="s">
        <v>55</v>
      </c>
      <c r="AK1062" t="s">
        <v>10113</v>
      </c>
      <c r="AL1062" s="2">
        <v>0</v>
      </c>
      <c r="AM1062" s="1"/>
    </row>
    <row r="1063" spans="1:39" ht="12.75" customHeight="1">
      <c r="A1063" s="1"/>
      <c r="B1063" s="1" t="s">
        <v>8605</v>
      </c>
      <c r="C1063" s="1" t="s">
        <v>10118</v>
      </c>
      <c r="D1063" s="3" t="str">
        <f ca="1">IFERROR(__xludf.DUMMYFUNCTION("PROPER(REGEXEXTRACT(B2678, ""(?:https?:\/\/)?(?:www\.)?([a-zA-Z0-9-]+)\.""))"),"Skyscanner")</f>
        <v>Skyscanner</v>
      </c>
      <c r="E1063" s="1" t="s">
        <v>10119</v>
      </c>
      <c r="F1063" s="1">
        <v>9.3026700000000009</v>
      </c>
      <c r="G1063" s="1">
        <v>123.30799</v>
      </c>
      <c r="H1063" s="1" t="s">
        <v>8071</v>
      </c>
      <c r="I1063" s="1" t="s">
        <v>41</v>
      </c>
      <c r="J1063" s="1">
        <f>IF(K1063="URBAN",1,IF(K1063="SUBURBAN",2,IF(K1063="RURAL",3,"")))</f>
        <v>3</v>
      </c>
      <c r="K1063" s="1" t="s">
        <v>541</v>
      </c>
      <c r="L1063" s="18">
        <v>46082</v>
      </c>
      <c r="M1063" s="49">
        <v>0.58333333333333337</v>
      </c>
      <c r="N1063" s="18">
        <v>46083</v>
      </c>
      <c r="O1063" s="56">
        <v>0.5</v>
      </c>
      <c r="P1063" s="31" t="str">
        <f>TEXT($L1063, "dddd")</f>
        <v>Sunday</v>
      </c>
      <c r="Q1063" s="39" t="s">
        <v>111</v>
      </c>
      <c r="R1063" s="39">
        <v>877</v>
      </c>
      <c r="S1063" s="1" t="str">
        <f>IF(OR(MONTH(L1063)=12, MONTH(L1063)&lt;=5), "Dry Season", "Wet Season")</f>
        <v>Dry Season</v>
      </c>
      <c r="T1063" s="1">
        <v>1</v>
      </c>
      <c r="U1063" s="1">
        <v>1</v>
      </c>
      <c r="V1063" s="1">
        <v>0</v>
      </c>
      <c r="W1063" s="2">
        <f>IF(ISNUMBER(SEARCH("N/A", X1063)), 0, 1)</f>
        <v>1</v>
      </c>
      <c r="X1063" s="1" t="s">
        <v>977</v>
      </c>
      <c r="Y1063" s="1">
        <v>15.167270800000001</v>
      </c>
      <c r="Z1063" s="1">
        <v>120.5801134</v>
      </c>
      <c r="AA1063" s="11" cm="1">
        <f t="array" ref="AA1063">IF(ISBLANK(Y1063), 0, VINCentyInvDistance(F1063,G1063,Y1063,Z1063))</f>
        <v>713382.58693315473</v>
      </c>
      <c r="AB1063" s="1">
        <v>0</v>
      </c>
      <c r="AC1063" s="1">
        <v>6.2</v>
      </c>
      <c r="AD1063" s="1">
        <v>3.6</v>
      </c>
      <c r="AE1063" s="1">
        <v>68</v>
      </c>
      <c r="AF1063" s="1">
        <v>1</v>
      </c>
      <c r="AG1063" s="1" t="s">
        <v>978</v>
      </c>
      <c r="AH1063" s="1" t="s">
        <v>274</v>
      </c>
      <c r="AI1063" s="1" t="str">
        <f>TRIM(MID(SUBSTITUTE($H1063,",",REPT(" ",200)),(LEN($H1063)-LEN(SUBSTITUTE($H1063,",",""))-2)*200+1,200))</f>
        <v>Negros Island Region</v>
      </c>
      <c r="AJ1063" s="1" t="s">
        <v>55</v>
      </c>
      <c r="AK1063" t="s">
        <v>17236</v>
      </c>
      <c r="AL1063" s="2">
        <v>0</v>
      </c>
      <c r="AM1063" s="1"/>
    </row>
    <row r="1064" spans="1:39" ht="12.75" customHeight="1">
      <c r="A1064" s="1"/>
      <c r="B1064" s="1" t="s">
        <v>10133</v>
      </c>
      <c r="C1064" s="1" t="s">
        <v>10134</v>
      </c>
      <c r="D1064" s="3" t="str">
        <f ca="1">IFERROR(__xludf.DUMMYFUNCTION("PROPER(REGEXEXTRACT(B2682, ""(?:https?:\/\/)?(?:www\.)?([a-zA-Z0-9-]+)\.""))"),"Skyscanner")</f>
        <v>Skyscanner</v>
      </c>
      <c r="E1064" s="1" t="s">
        <v>10135</v>
      </c>
      <c r="F1064" s="1">
        <v>14.614599999999999</v>
      </c>
      <c r="G1064" s="1">
        <v>121.0371</v>
      </c>
      <c r="H1064" s="1" t="s">
        <v>10136</v>
      </c>
      <c r="I1064" s="1" t="s">
        <v>50</v>
      </c>
      <c r="J1064" s="1">
        <f>IF(K1064="URBAN",1,IF(K1064="SUBURBAN",2,IF(K1064="RURAL",3,"")))</f>
        <v>3</v>
      </c>
      <c r="K1064" s="1" t="s">
        <v>541</v>
      </c>
      <c r="L1064" s="18">
        <v>46082</v>
      </c>
      <c r="M1064" s="49">
        <v>0.58333333333333337</v>
      </c>
      <c r="N1064" s="18">
        <v>46083</v>
      </c>
      <c r="O1064" s="56">
        <v>0.5</v>
      </c>
      <c r="P1064" s="31" t="str">
        <f>TEXT($L1064, "dddd")</f>
        <v>Sunday</v>
      </c>
      <c r="Q1064" s="39" t="s">
        <v>111</v>
      </c>
      <c r="R1064" s="39">
        <v>601</v>
      </c>
      <c r="S1064" s="1" t="str">
        <f>IF(OR(MONTH(L1064)=12, MONTH(L1064)&lt;=5), "Dry Season", "Wet Season")</f>
        <v>Dry Season</v>
      </c>
      <c r="T1064" s="1">
        <v>1</v>
      </c>
      <c r="U1064" s="1">
        <v>0</v>
      </c>
      <c r="V1064" s="1">
        <v>0</v>
      </c>
      <c r="W1064" s="2">
        <f>IF(ISNUMBER(SEARCH("N/A", X1064)), 0, 1)</f>
        <v>1</v>
      </c>
      <c r="X1064" s="1" t="s">
        <v>503</v>
      </c>
      <c r="Y1064" s="1">
        <v>14.441086</v>
      </c>
      <c r="Z1064" s="1">
        <v>121.00094</v>
      </c>
      <c r="AA1064" s="11" cm="1">
        <f t="array" ref="AA1064">IF(ISBLANK(Y1064), 0, VINCentyInvDistance(F1064,G1064,Y1064,Z1064))</f>
        <v>19589.926405663315</v>
      </c>
      <c r="AB1064" s="1">
        <v>0</v>
      </c>
      <c r="AC1064" s="1">
        <v>7</v>
      </c>
      <c r="AD1064" s="1">
        <v>3.6</v>
      </c>
      <c r="AE1064" s="1">
        <v>19</v>
      </c>
      <c r="AF1064" s="1">
        <v>1</v>
      </c>
      <c r="AG1064" s="1" t="s">
        <v>10137</v>
      </c>
      <c r="AH1064" s="1" t="s">
        <v>1730</v>
      </c>
      <c r="AI1064" s="1" t="str">
        <f>TRIM(MID(SUBSTITUTE($H1064,",",REPT(" ",200)),(LEN($H1064)-LEN(SUBSTITUTE($H1064,",",""))-2)*200+1,200))</f>
        <v>Metro Manila</v>
      </c>
      <c r="AJ1064" s="1" t="s">
        <v>55</v>
      </c>
      <c r="AK1064" t="s">
        <v>10138</v>
      </c>
      <c r="AL1064" s="2">
        <v>0</v>
      </c>
      <c r="AM1064" s="1"/>
    </row>
    <row r="1065" spans="1:39" ht="12.75" customHeight="1">
      <c r="A1065" s="1"/>
      <c r="B1065" s="1" t="s">
        <v>10144</v>
      </c>
      <c r="C1065" s="1" t="s">
        <v>10145</v>
      </c>
      <c r="D1065" s="3" t="str">
        <f ca="1">IFERROR(__xludf.DUMMYFUNCTION("PROPER(REGEXEXTRACT(B2684, ""(?:https?:\/\/)?(?:www\.)?([a-zA-Z0-9-]+)\.""))"),"Skyscanner")</f>
        <v>Skyscanner</v>
      </c>
      <c r="E1065" s="1" t="s">
        <v>10146</v>
      </c>
      <c r="F1065" s="1">
        <v>10.337859999999999</v>
      </c>
      <c r="G1065" s="1">
        <v>123.90913</v>
      </c>
      <c r="H1065" s="1" t="s">
        <v>10147</v>
      </c>
      <c r="I1065" s="1" t="s">
        <v>4967</v>
      </c>
      <c r="J1065" s="1">
        <f>IF(K1065="URBAN",1,IF(K1065="SUBURBAN",2,IF(K1065="RURAL",3,"")))</f>
        <v>3</v>
      </c>
      <c r="K1065" s="1" t="s">
        <v>541</v>
      </c>
      <c r="L1065" s="18">
        <v>46082</v>
      </c>
      <c r="M1065" s="49">
        <v>0.58333333333333337</v>
      </c>
      <c r="N1065" s="18">
        <v>46083</v>
      </c>
      <c r="O1065" s="56">
        <v>0.5</v>
      </c>
      <c r="P1065" s="31" t="str">
        <f>TEXT($L1065, "dddd")</f>
        <v>Sunday</v>
      </c>
      <c r="Q1065" s="39" t="s">
        <v>111</v>
      </c>
      <c r="R1065" s="39">
        <v>6292</v>
      </c>
      <c r="S1065" s="1" t="str">
        <f>IF(OR(MONTH(L1065)=12, MONTH(L1065)&lt;=5), "Dry Season", "Wet Season")</f>
        <v>Dry Season</v>
      </c>
      <c r="T1065" s="1">
        <v>1</v>
      </c>
      <c r="U1065" s="1">
        <v>0</v>
      </c>
      <c r="V1065" s="1">
        <v>0</v>
      </c>
      <c r="W1065" s="2">
        <f>IF(ISNUMBER(SEARCH("N/A", X1065)), 0, 1)</f>
        <v>1</v>
      </c>
      <c r="X1065" s="1" t="s">
        <v>4968</v>
      </c>
      <c r="Y1065" s="1">
        <v>13.61327</v>
      </c>
      <c r="Z1065" s="1">
        <v>123.22176</v>
      </c>
      <c r="AA1065" s="11" cm="1">
        <f t="array" ref="AA1065">IF(ISBLANK(Y1065), 0, VINCentyInvDistance(F1065,G1065,Y1065,Z1065))</f>
        <v>369984.35786858585</v>
      </c>
      <c r="AB1065" s="1">
        <v>0</v>
      </c>
      <c r="AC1065" s="1">
        <v>0</v>
      </c>
      <c r="AD1065" s="1">
        <v>0</v>
      </c>
      <c r="AE1065" s="1">
        <v>33</v>
      </c>
      <c r="AF1065" s="1">
        <v>1</v>
      </c>
      <c r="AG1065" s="1" t="s">
        <v>4969</v>
      </c>
      <c r="AH1065" s="1" t="s">
        <v>4970</v>
      </c>
      <c r="AI1065" s="1" t="str">
        <f>TRIM(MID(SUBSTITUTE($H1065,",",REPT(" ",200)),(LEN($H1065)-LEN(SUBSTITUTE($H1065,",",""))-2)*200+1,200))</f>
        <v>Central Visayas</v>
      </c>
      <c r="AJ1065" s="1" t="s">
        <v>55</v>
      </c>
      <c r="AL1065" s="2">
        <v>0</v>
      </c>
      <c r="AM1065" s="1"/>
    </row>
    <row r="1066" spans="1:39" ht="12.75" customHeight="1">
      <c r="A1066" s="1"/>
      <c r="B1066" s="1" t="s">
        <v>10157</v>
      </c>
      <c r="C1066" s="1" t="s">
        <v>10158</v>
      </c>
      <c r="D1066" s="3" t="str">
        <f ca="1">IFERROR(__xludf.DUMMYFUNCTION("PROPER(REGEXEXTRACT(B2687, ""(?:https?:\/\/)?(?:www\.)?([a-zA-Z0-9-]+)\.""))"),"Google")</f>
        <v>Google</v>
      </c>
      <c r="E1066" s="1" t="s">
        <v>10159</v>
      </c>
      <c r="F1066" s="1">
        <v>11.90619</v>
      </c>
      <c r="G1066" s="1">
        <v>121.92509</v>
      </c>
      <c r="H1066" s="1" t="s">
        <v>10156</v>
      </c>
      <c r="I1066" s="1" t="s">
        <v>1211</v>
      </c>
      <c r="J1066" s="1">
        <f>IF(K1066="URBAN",1,IF(K1066="SUBURBAN",2,IF(K1066="RURAL",3,"")))</f>
        <v>3</v>
      </c>
      <c r="K1066" s="1" t="s">
        <v>541</v>
      </c>
      <c r="L1066" s="18">
        <v>46082</v>
      </c>
      <c r="M1066" s="49">
        <v>0.625</v>
      </c>
      <c r="N1066" s="18">
        <v>46083</v>
      </c>
      <c r="O1066" s="56">
        <v>0.5</v>
      </c>
      <c r="P1066" s="31" t="str">
        <f>TEXT($L1066, "dddd")</f>
        <v>Sunday</v>
      </c>
      <c r="Q1066" s="39" t="s">
        <v>111</v>
      </c>
      <c r="R1066" s="39">
        <v>778</v>
      </c>
      <c r="S1066" s="1" t="str">
        <f>IF(OR(MONTH(L1066)=12, MONTH(L1066)&lt;=5), "Dry Season", "Wet Season")</f>
        <v>Dry Season</v>
      </c>
      <c r="T1066" s="1">
        <v>1</v>
      </c>
      <c r="U1066" s="1">
        <v>0</v>
      </c>
      <c r="V1066" s="1">
        <v>0</v>
      </c>
      <c r="W1066" s="2">
        <f>IF(ISNUMBER(SEARCH("N/A", X1066)), 0, 1)</f>
        <v>0</v>
      </c>
      <c r="X1066" s="1" t="s">
        <v>44</v>
      </c>
      <c r="Y1066" s="1"/>
      <c r="Z1066" s="1"/>
      <c r="AA1066" s="11" cm="1">
        <f t="array" ref="AA1066">IF(ISBLANK(Y1066), 0, VINCentyInvDistance(F1066,G1066,Y1066,Z1066))</f>
        <v>0</v>
      </c>
      <c r="AB1066" s="1">
        <v>0</v>
      </c>
      <c r="AC1066" s="1">
        <v>9.4</v>
      </c>
      <c r="AD1066" s="1">
        <v>0</v>
      </c>
      <c r="AE1066" s="1">
        <v>119</v>
      </c>
      <c r="AF1066" s="1">
        <v>1</v>
      </c>
      <c r="AG1066" s="1" t="s">
        <v>4814</v>
      </c>
      <c r="AH1066" s="1" t="s">
        <v>4815</v>
      </c>
      <c r="AI1066" s="1"/>
      <c r="AJ1066" s="1" t="s">
        <v>55</v>
      </c>
      <c r="AL1066" s="1">
        <v>2</v>
      </c>
      <c r="AM1066" s="1" t="s">
        <v>10160</v>
      </c>
    </row>
    <row r="1067" spans="1:39" ht="12.75" customHeight="1">
      <c r="A1067" s="1"/>
      <c r="B1067" s="1" t="s">
        <v>10183</v>
      </c>
      <c r="C1067" s="1" t="s">
        <v>10184</v>
      </c>
      <c r="D1067" s="3" t="str">
        <f ca="1">IFERROR(__xludf.DUMMYFUNCTION("PROPER(REGEXEXTRACT(B2694, ""(?:https?:\/\/)?(?:www\.)?([a-zA-Z0-9-]+)\.""))"),"Google")</f>
        <v>Google</v>
      </c>
      <c r="E1067" s="1" t="s">
        <v>10185</v>
      </c>
      <c r="F1067" s="1">
        <v>9.5497770000000006</v>
      </c>
      <c r="G1067" s="1">
        <v>123.77220199999999</v>
      </c>
      <c r="H1067" s="1" t="s">
        <v>3030</v>
      </c>
      <c r="I1067" s="1" t="s">
        <v>41</v>
      </c>
      <c r="J1067" s="1">
        <f>IF(K1067="URBAN",1,IF(K1067="SUBURBAN",2,IF(K1067="RURAL",3,"")))</f>
        <v>3</v>
      </c>
      <c r="K1067" s="1" t="s">
        <v>541</v>
      </c>
      <c r="L1067" s="18">
        <v>46082</v>
      </c>
      <c r="M1067" s="49">
        <v>0.625</v>
      </c>
      <c r="N1067" s="18">
        <v>46083</v>
      </c>
      <c r="O1067" s="56">
        <v>0.5</v>
      </c>
      <c r="P1067" s="31" t="str">
        <f>TEXT($L1067, "dddd")</f>
        <v>Sunday</v>
      </c>
      <c r="Q1067" s="39" t="s">
        <v>111</v>
      </c>
      <c r="R1067" s="39">
        <v>3588</v>
      </c>
      <c r="S1067" s="1" t="str">
        <f>IF(OR(MONTH(L1067)=12, MONTH(L1067)&lt;=5), "Dry Season", "Wet Season")</f>
        <v>Dry Season</v>
      </c>
      <c r="T1067" s="1">
        <v>1</v>
      </c>
      <c r="U1067" s="1">
        <v>0</v>
      </c>
      <c r="V1067" s="1">
        <v>1</v>
      </c>
      <c r="W1067" s="2">
        <f>IF(ISNUMBER(SEARCH("N/A", X1067)), 0, 1)</f>
        <v>0</v>
      </c>
      <c r="X1067" s="1" t="s">
        <v>44</v>
      </c>
      <c r="Y1067" s="1"/>
      <c r="Z1067" s="1"/>
      <c r="AA1067" s="11" cm="1">
        <f t="array" ref="AA1067">IF(ISBLANK(Y1067), 0, VINCentyInvDistance(F1067,G1067,Y1067,Z1067))</f>
        <v>0</v>
      </c>
      <c r="AB1067" s="1">
        <v>0</v>
      </c>
      <c r="AC1067" s="1">
        <v>0</v>
      </c>
      <c r="AD1067" s="1">
        <v>0</v>
      </c>
      <c r="AE1067" s="1">
        <v>222</v>
      </c>
      <c r="AF1067" s="1">
        <v>1</v>
      </c>
      <c r="AG1067" s="1" t="str">
        <f>TRIM(MID(SUBSTITUTE($H1067,",",REPT(" ",200)),(LEN($H1067)-LEN(SUBSTITUTE($H1067,",",""))-4)*200+1,200))</f>
        <v>Panglao</v>
      </c>
      <c r="AH1067" s="1" t="str">
        <f>TRIM(MID(SUBSTITUTE($H1067,",",REPT(" ",200)),(LEN($H1067)-LEN(SUBSTITUTE($H1067,",",""))-3)*200+1,200))</f>
        <v>Bohol</v>
      </c>
      <c r="AI1067" s="1" t="str">
        <f>TRIM(MID(SUBSTITUTE($H1067,",",REPT(" ",200)),(LEN($H1067)-LEN(SUBSTITUTE($H1067,",",""))-2)*200+1,200))</f>
        <v>Central Visayas</v>
      </c>
      <c r="AJ1067" s="1" t="str">
        <f>TRIM(MID(SUBSTITUTE($H1067,",",REPT(" ",200)),(LEN($H1067)-LEN(SUBSTITUTE($H1067,",",""))-0)*200+1,200))</f>
        <v>Philippines</v>
      </c>
      <c r="AL1067" s="2">
        <v>0</v>
      </c>
      <c r="AM1067" s="1"/>
    </row>
    <row r="1068" spans="1:39" ht="12.75" customHeight="1">
      <c r="A1068" s="1"/>
      <c r="B1068" s="1" t="s">
        <v>3027</v>
      </c>
      <c r="C1068" s="1" t="s">
        <v>10186</v>
      </c>
      <c r="D1068" s="3" t="str">
        <f ca="1">IFERROR(__xludf.DUMMYFUNCTION("PROPER(REGEXEXTRACT(B2695, ""(?:https?:\/\/)?(?:www\.)?([a-zA-Z0-9-]+)\.""))"),"Google")</f>
        <v>Google</v>
      </c>
      <c r="E1068" s="1" t="s">
        <v>10187</v>
      </c>
      <c r="F1068" s="1">
        <v>9.5497770000000006</v>
      </c>
      <c r="G1068" s="1">
        <v>123.77220199999999</v>
      </c>
      <c r="H1068" s="1" t="s">
        <v>3030</v>
      </c>
      <c r="I1068" s="1" t="s">
        <v>2622</v>
      </c>
      <c r="J1068" s="1">
        <f>IF(K1068="URBAN",1,IF(K1068="SUBURBAN",2,IF(K1068="RURAL",3,"")))</f>
        <v>3</v>
      </c>
      <c r="K1068" s="1" t="s">
        <v>541</v>
      </c>
      <c r="L1068" s="18">
        <v>46082</v>
      </c>
      <c r="M1068" s="49">
        <v>0.625</v>
      </c>
      <c r="N1068" s="18">
        <v>46083</v>
      </c>
      <c r="O1068" s="56">
        <v>0.5</v>
      </c>
      <c r="P1068" s="31" t="str">
        <f>TEXT($L1068, "dddd")</f>
        <v>Sunday</v>
      </c>
      <c r="Q1068" s="39" t="s">
        <v>111</v>
      </c>
      <c r="R1068" s="39">
        <v>3540</v>
      </c>
      <c r="S1068" s="1" t="str">
        <f>IF(OR(MONTH(L1068)=12, MONTH(L1068)&lt;=5), "Dry Season", "Wet Season")</f>
        <v>Dry Season</v>
      </c>
      <c r="T1068" s="1">
        <v>1</v>
      </c>
      <c r="U1068" s="1">
        <v>1</v>
      </c>
      <c r="V1068" s="1">
        <v>1</v>
      </c>
      <c r="W1068" s="2">
        <f>IF(ISNUMBER(SEARCH("N/A", X1068)), 0, 1)</f>
        <v>0</v>
      </c>
      <c r="X1068" s="1" t="s">
        <v>44</v>
      </c>
      <c r="Y1068" s="1"/>
      <c r="Z1068" s="1"/>
      <c r="AA1068" s="11" cm="1">
        <f t="array" ref="AA1068">IF(ISBLANK(Y1068), 0, VINCentyInvDistance(F1068,G1068,Y1068,Z1068))</f>
        <v>0</v>
      </c>
      <c r="AB1068" s="1">
        <v>0</v>
      </c>
      <c r="AC1068" s="1">
        <v>0</v>
      </c>
      <c r="AD1068" s="1">
        <v>0</v>
      </c>
      <c r="AE1068" s="1">
        <v>25</v>
      </c>
      <c r="AF1068" s="1">
        <v>1</v>
      </c>
      <c r="AG1068" s="1" t="str">
        <f>TRIM(MID(SUBSTITUTE($H1068,",",REPT(" ",200)),(LEN($H1068)-LEN(SUBSTITUTE($H1068,",",""))-4)*200+1,200))</f>
        <v>Panglao</v>
      </c>
      <c r="AH1068" s="1" t="str">
        <f>TRIM(MID(SUBSTITUTE($H1068,",",REPT(" ",200)),(LEN($H1068)-LEN(SUBSTITUTE($H1068,",",""))-3)*200+1,200))</f>
        <v>Bohol</v>
      </c>
      <c r="AI1068" s="1" t="str">
        <f>TRIM(MID(SUBSTITUTE($H1068,",",REPT(" ",200)),(LEN($H1068)-LEN(SUBSTITUTE($H1068,",",""))-2)*200+1,200))</f>
        <v>Central Visayas</v>
      </c>
      <c r="AJ1068" s="1" t="str">
        <f>TRIM(MID(SUBSTITUTE($H1068,",",REPT(" ",200)),(LEN($H1068)-LEN(SUBSTITUTE($H1068,",",""))-0)*200+1,200))</f>
        <v>Philippines</v>
      </c>
      <c r="AL1068" s="2">
        <v>0</v>
      </c>
      <c r="AM1068" s="1" t="s">
        <v>3031</v>
      </c>
    </row>
    <row r="1069" spans="1:39" ht="12.75" customHeight="1">
      <c r="A1069" s="1"/>
      <c r="B1069" s="1" t="s">
        <v>10188</v>
      </c>
      <c r="C1069" s="1" t="s">
        <v>10189</v>
      </c>
      <c r="D1069" s="3" t="str">
        <f ca="1">IFERROR(__xludf.DUMMYFUNCTION("PROPER(REGEXEXTRACT(B2696, ""(?:https?:\/\/)?(?:www\.)?([a-zA-Z0-9-]+)\.""))"),"Skyscanner")</f>
        <v>Skyscanner</v>
      </c>
      <c r="E1069" s="1" t="s">
        <v>10190</v>
      </c>
      <c r="F1069" s="1">
        <v>14.624339000000001</v>
      </c>
      <c r="G1069" s="1">
        <v>121.01269600000001</v>
      </c>
      <c r="H1069" s="1" t="s">
        <v>10191</v>
      </c>
      <c r="I1069" s="1" t="s">
        <v>1211</v>
      </c>
      <c r="J1069" s="1">
        <f>IF(K1069="URBAN",1,IF(K1069="SUBURBAN",2,IF(K1069="RURAL",3,"")))</f>
        <v>3</v>
      </c>
      <c r="K1069" s="1" t="s">
        <v>541</v>
      </c>
      <c r="L1069" s="18">
        <v>46082</v>
      </c>
      <c r="M1069" s="49">
        <v>0.58333333333333337</v>
      </c>
      <c r="N1069" s="18">
        <v>46083</v>
      </c>
      <c r="O1069" s="56">
        <v>0.5</v>
      </c>
      <c r="P1069" s="31" t="str">
        <f>TEXT($L1069, "dddd")</f>
        <v>Sunday</v>
      </c>
      <c r="Q1069" s="39" t="s">
        <v>111</v>
      </c>
      <c r="R1069" s="39">
        <v>583</v>
      </c>
      <c r="S1069" s="1" t="str">
        <f>IF(OR(MONTH(L1069)=12, MONTH(L1069)&lt;=5), "Dry Season", "Wet Season")</f>
        <v>Dry Season</v>
      </c>
      <c r="T1069" s="1">
        <v>1</v>
      </c>
      <c r="U1069" s="1">
        <v>0</v>
      </c>
      <c r="V1069" s="1">
        <v>0</v>
      </c>
      <c r="W1069" s="2">
        <f>IF(ISNUMBER(SEARCH("N/A", X1069)), 0, 1)</f>
        <v>1</v>
      </c>
      <c r="X1069" s="1" t="s">
        <v>6428</v>
      </c>
      <c r="Y1069" s="1">
        <v>11.9630086</v>
      </c>
      <c r="Z1069" s="1">
        <v>121.92496010000001</v>
      </c>
      <c r="AA1069" s="11" cm="1">
        <f t="array" ref="AA1069">IF(ISBLANK(Y1069), 0, VINCentyInvDistance(F1069,G1069,Y1069,Z1069))</f>
        <v>310578.45816304238</v>
      </c>
      <c r="AB1069" s="1">
        <v>1</v>
      </c>
      <c r="AC1069" s="1">
        <v>0</v>
      </c>
      <c r="AD1069" s="1">
        <v>0</v>
      </c>
      <c r="AE1069" s="1">
        <v>13</v>
      </c>
      <c r="AF1069" s="1">
        <v>1</v>
      </c>
      <c r="AG1069" s="1" t="s">
        <v>6429</v>
      </c>
      <c r="AH1069" s="1" t="s">
        <v>4815</v>
      </c>
      <c r="AI1069" s="1" t="str">
        <f>TRIM(MID(SUBSTITUTE($H1069,",",REPT(" ",200)),(LEN($H1069)-LEN(SUBSTITUTE($H1069,",",""))-2)*200+1,200))</f>
        <v>Metro Manila</v>
      </c>
      <c r="AJ1069" s="1" t="s">
        <v>55</v>
      </c>
      <c r="AK1069" t="s">
        <v>10192</v>
      </c>
      <c r="AL1069" s="2">
        <v>0</v>
      </c>
      <c r="AM1069" s="1"/>
    </row>
    <row r="1070" spans="1:39" ht="12.75" customHeight="1">
      <c r="A1070" s="1"/>
      <c r="B1070" s="1" t="s">
        <v>10205</v>
      </c>
      <c r="C1070" s="1" t="s">
        <v>10206</v>
      </c>
      <c r="D1070" s="3" t="str">
        <f ca="1">IFERROR(__xludf.DUMMYFUNCTION("PROPER(REGEXEXTRACT(B2700, ""(?:https?:\/\/)?(?:www\.)?([a-zA-Z0-9-]+)\.""))"),"Skyscanner")</f>
        <v>Skyscanner</v>
      </c>
      <c r="E1070" s="1" t="s">
        <v>10207</v>
      </c>
      <c r="F1070" s="1">
        <v>13.510833999999999</v>
      </c>
      <c r="G1070" s="1">
        <v>120.970134</v>
      </c>
      <c r="H1070" s="1" t="s">
        <v>10208</v>
      </c>
      <c r="I1070" s="1" t="s">
        <v>3119</v>
      </c>
      <c r="J1070" s="1">
        <f>IF(K1070="URBAN",1,IF(K1070="SUBURBAN",2,IF(K1070="RURAL",3,"")))</f>
        <v>3</v>
      </c>
      <c r="K1070" s="1" t="s">
        <v>541</v>
      </c>
      <c r="L1070" s="18">
        <v>46082</v>
      </c>
      <c r="M1070" s="49">
        <v>0.58333333333333337</v>
      </c>
      <c r="N1070" s="18">
        <v>46083</v>
      </c>
      <c r="O1070" s="56">
        <v>0.5</v>
      </c>
      <c r="P1070" s="31" t="str">
        <f>TEXT($L1070, "dddd")</f>
        <v>Sunday</v>
      </c>
      <c r="Q1070" s="39" t="s">
        <v>111</v>
      </c>
      <c r="R1070" s="39">
        <v>1020</v>
      </c>
      <c r="S1070" s="1" t="str">
        <f>IF(OR(MONTH(L1070)=12, MONTH(L1070)&lt;=5), "Dry Season", "Wet Season")</f>
        <v>Dry Season</v>
      </c>
      <c r="T1070" s="1">
        <v>1</v>
      </c>
      <c r="U1070" s="1">
        <v>0</v>
      </c>
      <c r="V1070" s="1">
        <v>0</v>
      </c>
      <c r="W1070" s="2">
        <f>IF(ISNUMBER(SEARCH("N/A", X1070)), 0, 1)</f>
        <v>0</v>
      </c>
      <c r="X1070" s="1" t="s">
        <v>44</v>
      </c>
      <c r="Y1070" s="1"/>
      <c r="Z1070" s="1"/>
      <c r="AA1070" s="11" cm="1">
        <f t="array" ref="AA1070">IF(ISBLANK(Y1070), 0, VINCentyInvDistance(F1070,G1070,Y1070,Z1070))</f>
        <v>0</v>
      </c>
      <c r="AB1070" s="1">
        <v>1</v>
      </c>
      <c r="AC1070" s="1">
        <v>8.6</v>
      </c>
      <c r="AD1070" s="1">
        <v>4.8</v>
      </c>
      <c r="AE1070" s="1">
        <v>53</v>
      </c>
      <c r="AF1070" s="1">
        <v>1</v>
      </c>
      <c r="AG1070" s="1" t="s">
        <v>9592</v>
      </c>
      <c r="AH1070" s="1" t="s">
        <v>9593</v>
      </c>
      <c r="AI1070" s="1"/>
      <c r="AJ1070" s="1" t="s">
        <v>55</v>
      </c>
      <c r="AK1070" t="s">
        <v>17351</v>
      </c>
      <c r="AL1070" s="1">
        <v>3</v>
      </c>
      <c r="AM1070" s="1" t="s">
        <v>10209</v>
      </c>
    </row>
    <row r="1071" spans="1:39" ht="12.75" customHeight="1">
      <c r="A1071" s="1"/>
      <c r="B1071" s="1" t="s">
        <v>10210</v>
      </c>
      <c r="C1071" s="1" t="s">
        <v>10211</v>
      </c>
      <c r="D1071" s="3" t="str">
        <f ca="1">IFERROR(__xludf.DUMMYFUNCTION("PROPER(REGEXEXTRACT(B2701, ""(?:https?:\/\/)?(?:www\.)?([a-zA-Z0-9-]+)\.""))"),"Skyscanner")</f>
        <v>Skyscanner</v>
      </c>
      <c r="E1071" s="1" t="s">
        <v>10212</v>
      </c>
      <c r="F1071" s="1">
        <v>13.49844</v>
      </c>
      <c r="G1071" s="1">
        <v>120.89756</v>
      </c>
      <c r="H1071" s="1" t="s">
        <v>10213</v>
      </c>
      <c r="I1071" s="1" t="s">
        <v>3119</v>
      </c>
      <c r="J1071" s="1">
        <f>IF(K1071="URBAN",1,IF(K1071="SUBURBAN",2,IF(K1071="RURAL",3,"")))</f>
        <v>3</v>
      </c>
      <c r="K1071" s="1" t="s">
        <v>541</v>
      </c>
      <c r="L1071" s="18">
        <v>46082</v>
      </c>
      <c r="M1071" s="49">
        <v>0.54166666666666663</v>
      </c>
      <c r="N1071" s="18">
        <v>46083</v>
      </c>
      <c r="O1071" s="56">
        <v>0.5</v>
      </c>
      <c r="P1071" s="31" t="str">
        <f>TEXT($L1071, "dddd")</f>
        <v>Sunday</v>
      </c>
      <c r="Q1071" s="39" t="s">
        <v>10214</v>
      </c>
      <c r="R1071" s="39">
        <v>1311</v>
      </c>
      <c r="S1071" s="1" t="str">
        <f>IF(OR(MONTH(L1071)=12, MONTH(L1071)&lt;=5), "Dry Season", "Wet Season")</f>
        <v>Dry Season</v>
      </c>
      <c r="T1071" s="1">
        <v>1</v>
      </c>
      <c r="U1071" s="1">
        <v>0</v>
      </c>
      <c r="V1071" s="1">
        <v>0</v>
      </c>
      <c r="W1071" s="2">
        <f>IF(ISNUMBER(SEARCH("N/A", X1071)), 0, 1)</f>
        <v>0</v>
      </c>
      <c r="X1071" s="1" t="s">
        <v>44</v>
      </c>
      <c r="Y1071" s="1"/>
      <c r="Z1071" s="1"/>
      <c r="AA1071" s="11" cm="1">
        <f t="array" ref="AA1071">IF(ISBLANK(Y1071), 0, VINCentyInvDistance(F1071,G1071,Y1071,Z1071))</f>
        <v>0</v>
      </c>
      <c r="AB1071" s="1">
        <v>0</v>
      </c>
      <c r="AC1071" s="1">
        <v>9.8000000000000007</v>
      </c>
      <c r="AD1071" s="1">
        <v>4.5999999999999996</v>
      </c>
      <c r="AE1071" s="1">
        <v>15</v>
      </c>
      <c r="AF1071" s="1">
        <v>1</v>
      </c>
      <c r="AG1071" s="1" t="s">
        <v>9592</v>
      </c>
      <c r="AH1071" s="1" t="s">
        <v>9593</v>
      </c>
      <c r="AI1071" s="1" t="str">
        <f>TRIM(MID(SUBSTITUTE($H1071,",",REPT(" ",200)),(LEN($H1071)-LEN(SUBSTITUTE($H1071,",",""))-2)*200+1,200))</f>
        <v>Oriental Mindoro</v>
      </c>
      <c r="AJ1071" s="1" t="s">
        <v>55</v>
      </c>
      <c r="AK1071" t="s">
        <v>17352</v>
      </c>
      <c r="AL1071" s="2">
        <v>0</v>
      </c>
      <c r="AM1071" s="1" t="s">
        <v>10215</v>
      </c>
    </row>
    <row r="1072" spans="1:39" ht="12.75" customHeight="1">
      <c r="A1072" s="1"/>
      <c r="B1072" s="1" t="s">
        <v>10216</v>
      </c>
      <c r="C1072" s="1" t="s">
        <v>10217</v>
      </c>
      <c r="D1072" s="3" t="str">
        <f ca="1">IFERROR(__xludf.DUMMYFUNCTION("PROPER(REGEXEXTRACT(B2702, ""(?:https?:\/\/)?(?:www\.)?([a-zA-Z0-9-]+)\.""))"),"Google")</f>
        <v>Google</v>
      </c>
      <c r="E1072" s="1" t="s">
        <v>10218</v>
      </c>
      <c r="F1072" s="1">
        <v>10.407310000000001</v>
      </c>
      <c r="G1072" s="1">
        <v>119.17328999999999</v>
      </c>
      <c r="H1072" s="1" t="s">
        <v>10219</v>
      </c>
      <c r="I1072" s="1" t="s">
        <v>3119</v>
      </c>
      <c r="J1072" s="1">
        <f>IF(K1072="URBAN",1,IF(K1072="SUBURBAN",2,IF(K1072="RURAL",3,"")))</f>
        <v>3</v>
      </c>
      <c r="K1072" s="1" t="s">
        <v>541</v>
      </c>
      <c r="L1072" s="18">
        <v>46082</v>
      </c>
      <c r="M1072" s="49">
        <v>0.625</v>
      </c>
      <c r="N1072" s="18">
        <v>46083</v>
      </c>
      <c r="O1072" s="56">
        <v>0.5</v>
      </c>
      <c r="P1072" s="31" t="str">
        <f>TEXT($L1072, "dddd")</f>
        <v>Sunday</v>
      </c>
      <c r="Q1072" s="39" t="s">
        <v>117</v>
      </c>
      <c r="R1072" s="39">
        <v>784</v>
      </c>
      <c r="S1072" s="1" t="str">
        <f>IF(OR(MONTH(L1072)=12, MONTH(L1072)&lt;=5), "Dry Season", "Wet Season")</f>
        <v>Dry Season</v>
      </c>
      <c r="T1072" s="1">
        <v>1</v>
      </c>
      <c r="U1072" s="1">
        <v>0</v>
      </c>
      <c r="V1072" s="1">
        <v>0</v>
      </c>
      <c r="W1072" s="2">
        <f>IF(ISNUMBER(SEARCH("N/A", X1072)), 0, 1)</f>
        <v>0</v>
      </c>
      <c r="X1072" s="1" t="s">
        <v>44</v>
      </c>
      <c r="Y1072" s="1"/>
      <c r="Z1072" s="1"/>
      <c r="AA1072" s="11" cm="1">
        <f t="array" ref="AA1072">IF(ISBLANK(Y1072), 0, VINCentyInvDistance(F1072,G1072,Y1072,Z1072))</f>
        <v>0</v>
      </c>
      <c r="AB1072" s="1">
        <v>0</v>
      </c>
      <c r="AC1072" s="1">
        <v>10</v>
      </c>
      <c r="AD1072" s="1">
        <v>0</v>
      </c>
      <c r="AE1072" s="1">
        <v>248</v>
      </c>
      <c r="AF1072" s="1">
        <v>1</v>
      </c>
      <c r="AG1072" s="1" t="s">
        <v>984</v>
      </c>
      <c r="AH1072" s="1" t="s">
        <v>1597</v>
      </c>
      <c r="AI1072" s="1" t="str">
        <f>TRIM(MID(SUBSTITUTE($H1072,",",REPT(" ",200)),(LEN($H1072)-LEN(SUBSTITUTE($H1072,",",""))-2)*200+1,200))</f>
        <v>Mimaropa</v>
      </c>
      <c r="AJ1072" s="1" t="s">
        <v>55</v>
      </c>
      <c r="AL1072" s="2">
        <v>0</v>
      </c>
      <c r="AM1072" s="1" t="s">
        <v>10220</v>
      </c>
    </row>
    <row r="1073" spans="1:39" ht="12.75" customHeight="1">
      <c r="A1073" s="1"/>
      <c r="B1073" s="1" t="s">
        <v>10221</v>
      </c>
      <c r="C1073" s="1" t="s">
        <v>10222</v>
      </c>
      <c r="D1073" s="3" t="str">
        <f ca="1">IFERROR(__xludf.DUMMYFUNCTION("PROPER(REGEXEXTRACT(B2703, ""(?:https?:\/\/)?(?:www\.)?([a-zA-Z0-9-]+)\.""))"),"Skyscanner")</f>
        <v>Skyscanner</v>
      </c>
      <c r="E1073" s="1" t="s">
        <v>10223</v>
      </c>
      <c r="F1073" s="1">
        <v>9.9754500000000004</v>
      </c>
      <c r="G1073" s="1">
        <v>123.37657</v>
      </c>
      <c r="H1073" s="1" t="s">
        <v>10224</v>
      </c>
      <c r="I1073" s="1" t="s">
        <v>2622</v>
      </c>
      <c r="J1073" s="1">
        <f>IF(K1073="URBAN",1,IF(K1073="SUBURBAN",2,IF(K1073="RURAL",3,"")))</f>
        <v>3</v>
      </c>
      <c r="K1073" s="1" t="s">
        <v>541</v>
      </c>
      <c r="L1073" s="18">
        <v>46082</v>
      </c>
      <c r="M1073" s="49">
        <v>0.54166666666666663</v>
      </c>
      <c r="N1073" s="18">
        <v>46083</v>
      </c>
      <c r="O1073" s="56">
        <v>0.45833333333333331</v>
      </c>
      <c r="P1073" s="31" t="str">
        <f>TEXT($L1073, "dddd")</f>
        <v>Sunday</v>
      </c>
      <c r="Q1073" s="39" t="s">
        <v>111</v>
      </c>
      <c r="R1073" s="39">
        <v>804</v>
      </c>
      <c r="S1073" s="1" t="str">
        <f>IF(OR(MONTH(L1073)=12, MONTH(L1073)&lt;=5), "Dry Season", "Wet Season")</f>
        <v>Dry Season</v>
      </c>
      <c r="T1073" s="1">
        <v>1</v>
      </c>
      <c r="U1073" s="1">
        <v>0</v>
      </c>
      <c r="V1073" s="1">
        <v>0</v>
      </c>
      <c r="W1073" s="2">
        <f>IF(ISNUMBER(SEARCH("N/A", X1073)), 0, 1)</f>
        <v>0</v>
      </c>
      <c r="X1073" s="1" t="s">
        <v>44</v>
      </c>
      <c r="Y1073" s="1"/>
      <c r="Z1073" s="1"/>
      <c r="AA1073" s="11" cm="1">
        <f t="array" ref="AA1073">IF(ISBLANK(Y1073), 0, VINCentyInvDistance(F1073,G1073,Y1073,Z1073))</f>
        <v>0</v>
      </c>
      <c r="AB1073" s="1">
        <v>0</v>
      </c>
      <c r="AC1073" s="1">
        <v>4.4000000000000004</v>
      </c>
      <c r="AD1073" s="1">
        <v>2.8</v>
      </c>
      <c r="AE1073" s="1">
        <v>34</v>
      </c>
      <c r="AF1073" s="1">
        <v>1</v>
      </c>
      <c r="AG1073" s="1" t="s">
        <v>731</v>
      </c>
      <c r="AH1073" s="1" t="s">
        <v>731</v>
      </c>
      <c r="AI1073" s="1" t="str">
        <f>TRIM(MID(SUBSTITUTE($H1073,",",REPT(" ",200)),(LEN($H1073)-LEN(SUBSTITUTE($H1073,",",""))-2)*200+1,200))</f>
        <v>Central Visayas</v>
      </c>
      <c r="AJ1073" s="1" t="s">
        <v>55</v>
      </c>
      <c r="AK1073" t="s">
        <v>10225</v>
      </c>
      <c r="AL1073" s="2">
        <v>0</v>
      </c>
      <c r="AM1073" s="1" t="s">
        <v>10226</v>
      </c>
    </row>
    <row r="1074" spans="1:39" ht="12.75" customHeight="1">
      <c r="A1074" s="1"/>
      <c r="B1074" s="1" t="s">
        <v>10232</v>
      </c>
      <c r="C1074" s="1" t="s">
        <v>10233</v>
      </c>
      <c r="D1074" s="3" t="str">
        <f ca="1">IFERROR(__xludf.DUMMYFUNCTION("PROPER(REGEXEXTRACT(B2705, ""(?:https?:\/\/)?(?:www\.)?([a-zA-Z0-9-]+)\.""))"),"Skyscanner")</f>
        <v>Skyscanner</v>
      </c>
      <c r="E1074" s="1" t="s">
        <v>10234</v>
      </c>
      <c r="F1074" s="1">
        <v>13.60407</v>
      </c>
      <c r="G1074" s="1">
        <v>123.25032</v>
      </c>
      <c r="H1074" s="1" t="s">
        <v>10235</v>
      </c>
      <c r="I1074" s="1" t="s">
        <v>4967</v>
      </c>
      <c r="J1074" s="1">
        <f>IF(K1074="URBAN",1,IF(K1074="SUBURBAN",2,IF(K1074="RURAL",3,"")))</f>
        <v>3</v>
      </c>
      <c r="K1074" s="1" t="s">
        <v>541</v>
      </c>
      <c r="L1074" s="18">
        <v>46082</v>
      </c>
      <c r="M1074" s="49">
        <v>0.58333333333333337</v>
      </c>
      <c r="N1074" s="18">
        <v>46083</v>
      </c>
      <c r="O1074" s="56">
        <v>0.5</v>
      </c>
      <c r="P1074" s="31" t="str">
        <f>TEXT($L1074, "dddd")</f>
        <v>Sunday</v>
      </c>
      <c r="Q1074" s="39" t="s">
        <v>207</v>
      </c>
      <c r="R1074" s="39">
        <v>603</v>
      </c>
      <c r="S1074" s="1" t="str">
        <f>IF(OR(MONTH(L1074)=12, MONTH(L1074)&lt;=5), "Dry Season", "Wet Season")</f>
        <v>Dry Season</v>
      </c>
      <c r="T1074" s="1">
        <v>1</v>
      </c>
      <c r="U1074" s="1">
        <v>0</v>
      </c>
      <c r="V1074" s="1">
        <v>0</v>
      </c>
      <c r="W1074" s="2">
        <f>IF(ISNUMBER(SEARCH("N/A", X1074)), 0, 1)</f>
        <v>0</v>
      </c>
      <c r="X1074" s="1" t="s">
        <v>44</v>
      </c>
      <c r="Y1074" s="1"/>
      <c r="Z1074" s="1"/>
      <c r="AA1074" s="11" cm="1">
        <f t="array" ref="AA1074">IF(ISBLANK(Y1074), 0, VINCentyInvDistance(F1074,G1074,Y1074,Z1074))</f>
        <v>0</v>
      </c>
      <c r="AB1074" s="1">
        <v>1</v>
      </c>
      <c r="AC1074" s="1">
        <v>0</v>
      </c>
      <c r="AD1074" s="1">
        <v>0</v>
      </c>
      <c r="AE1074" s="1">
        <v>102</v>
      </c>
      <c r="AF1074" s="1">
        <v>1</v>
      </c>
      <c r="AG1074" s="1" t="s">
        <v>10236</v>
      </c>
      <c r="AH1074" s="1" t="s">
        <v>4970</v>
      </c>
      <c r="AI1074" s="1"/>
      <c r="AJ1074" s="1" t="s">
        <v>55</v>
      </c>
      <c r="AK1074" t="s">
        <v>10237</v>
      </c>
      <c r="AL1074" s="1">
        <v>2</v>
      </c>
      <c r="AM1074" s="1" t="s">
        <v>10238</v>
      </c>
    </row>
    <row r="1075" spans="1:39" ht="12.75" customHeight="1">
      <c r="A1075" s="1"/>
      <c r="B1075" s="1" t="s">
        <v>10239</v>
      </c>
      <c r="C1075" s="1" t="s">
        <v>10240</v>
      </c>
      <c r="D1075" s="3" t="str">
        <f ca="1">IFERROR(__xludf.DUMMYFUNCTION("PROPER(REGEXEXTRACT(B2706, ""(?:https?:\/\/)?(?:www\.)?([a-zA-Z0-9-]+)\.""))"),"Skyscanner")</f>
        <v>Skyscanner</v>
      </c>
      <c r="E1075" s="1" t="s">
        <v>10241</v>
      </c>
      <c r="F1075" s="1">
        <v>10.19406</v>
      </c>
      <c r="G1075" s="1">
        <v>118.89357</v>
      </c>
      <c r="H1075" s="1" t="s">
        <v>10242</v>
      </c>
      <c r="I1075" s="1" t="s">
        <v>3119</v>
      </c>
      <c r="J1075" s="1">
        <f>IF(K1075="URBAN",1,IF(K1075="SUBURBAN",2,IF(K1075="RURAL",3,"")))</f>
        <v>3</v>
      </c>
      <c r="K1075" s="1" t="s">
        <v>541</v>
      </c>
      <c r="L1075" s="18">
        <v>46082</v>
      </c>
      <c r="M1075" s="49">
        <v>0.54166666666666663</v>
      </c>
      <c r="N1075" s="18">
        <v>46083</v>
      </c>
      <c r="O1075" s="56">
        <v>0.5</v>
      </c>
      <c r="P1075" s="31" t="str">
        <f>TEXT($L1075, "dddd")</f>
        <v>Sunday</v>
      </c>
      <c r="Q1075" s="39" t="s">
        <v>10243</v>
      </c>
      <c r="R1075" s="39">
        <v>407</v>
      </c>
      <c r="S1075" s="1" t="str">
        <f>IF(OR(MONTH(L1075)=12, MONTH(L1075)&lt;=5), "Dry Season", "Wet Season")</f>
        <v>Dry Season</v>
      </c>
      <c r="T1075" s="1">
        <v>1</v>
      </c>
      <c r="U1075" s="1">
        <v>0</v>
      </c>
      <c r="V1075" s="1">
        <v>0</v>
      </c>
      <c r="W1075" s="2">
        <f>IF(ISNUMBER(SEARCH("N/A", X1075)), 0, 1)</f>
        <v>0</v>
      </c>
      <c r="X1075" s="1" t="s">
        <v>44</v>
      </c>
      <c r="Y1075" s="1"/>
      <c r="Z1075" s="1"/>
      <c r="AA1075" s="11" cm="1">
        <f t="array" ref="AA1075">IF(ISBLANK(Y1075), 0, VINCentyInvDistance(F1075,G1075,Y1075,Z1075))</f>
        <v>0</v>
      </c>
      <c r="AB1075" s="1">
        <v>1</v>
      </c>
      <c r="AC1075" s="1">
        <v>0</v>
      </c>
      <c r="AD1075" s="1">
        <v>0</v>
      </c>
      <c r="AE1075" s="1">
        <v>46</v>
      </c>
      <c r="AF1075" s="1">
        <v>1</v>
      </c>
      <c r="AG1075" s="1" t="str">
        <f>TRIM(MID(SUBSTITUTE($H1075,",",REPT(" ",200)),(LEN($H1075)-LEN(SUBSTITUTE($H1075,",",""))-4)*200+1,200))</f>
        <v>Sabang</v>
      </c>
      <c r="AH1075" s="1" t="str">
        <f>TRIM(MID(SUBSTITUTE($H1075,",",REPT(" ",200)),(LEN($H1075)-LEN(SUBSTITUTE($H1075,",",""))-3)*200+1,200))</f>
        <v>Puerto Princesa</v>
      </c>
      <c r="AI1075" s="1" t="str">
        <f>TRIM(MID(SUBSTITUTE($H1075,",",REPT(" ",200)),(LEN($H1075)-LEN(SUBSTITUTE($H1075,",",""))-2)*200+1,200))</f>
        <v>Mimaropa</v>
      </c>
      <c r="AJ1075" s="1" t="str">
        <f>TRIM(MID(SUBSTITUTE($H1075,",",REPT(" ",200)),(LEN($H1075)-LEN(SUBSTITUTE($H1075,",",""))-0)*200+1,200))</f>
        <v>Philippines</v>
      </c>
      <c r="AK1075" t="s">
        <v>10244</v>
      </c>
      <c r="AL1075" s="2">
        <v>0</v>
      </c>
      <c r="AM1075" s="1" t="s">
        <v>10245</v>
      </c>
    </row>
    <row r="1076" spans="1:39" ht="12.75" customHeight="1">
      <c r="A1076" s="1"/>
      <c r="B1076" s="1" t="s">
        <v>10256</v>
      </c>
      <c r="C1076" s="1" t="s">
        <v>10257</v>
      </c>
      <c r="D1076" s="3" t="str">
        <f ca="1">IFERROR(__xludf.DUMMYFUNCTION("PROPER(REGEXEXTRACT(B2710, ""(?:https?:\/\/)?(?:www\.)?([a-zA-Z0-9-]+)\.""))"),"Google")</f>
        <v>Google</v>
      </c>
      <c r="E1076" s="1" t="s">
        <v>10258</v>
      </c>
      <c r="F1076" s="1">
        <v>9.6522799999999993</v>
      </c>
      <c r="G1076" s="1">
        <v>123.86611000000001</v>
      </c>
      <c r="H1076" s="1" t="s">
        <v>10259</v>
      </c>
      <c r="I1076" s="1" t="s">
        <v>3119</v>
      </c>
      <c r="J1076" s="1">
        <f>IF(K1076="URBAN",1,IF(K1076="SUBURBAN",2,IF(K1076="RURAL",3,"")))</f>
        <v>3</v>
      </c>
      <c r="K1076" s="1" t="s">
        <v>541</v>
      </c>
      <c r="L1076" s="18">
        <v>46082</v>
      </c>
      <c r="M1076" s="49">
        <v>0.625</v>
      </c>
      <c r="N1076" s="18">
        <v>46083</v>
      </c>
      <c r="O1076" s="56">
        <v>0.5</v>
      </c>
      <c r="P1076" s="31" t="str">
        <f>TEXT($L1076, "dddd")</f>
        <v>Sunday</v>
      </c>
      <c r="Q1076" s="39" t="s">
        <v>117</v>
      </c>
      <c r="R1076" s="39">
        <v>798</v>
      </c>
      <c r="S1076" s="1" t="str">
        <f>IF(OR(MONTH(L1076)=12, MONTH(L1076)&lt;=5), "Dry Season", "Wet Season")</f>
        <v>Dry Season</v>
      </c>
      <c r="T1076" s="1">
        <v>1</v>
      </c>
      <c r="U1076" s="1">
        <v>1</v>
      </c>
      <c r="V1076" s="1">
        <v>0</v>
      </c>
      <c r="W1076" s="2">
        <f>IF(ISNUMBER(SEARCH("N/A", X1076)), 0, 1)</f>
        <v>0</v>
      </c>
      <c r="X1076" s="1" t="s">
        <v>44</v>
      </c>
      <c r="Y1076" s="1"/>
      <c r="Z1076" s="1"/>
      <c r="AA1076" s="11" cm="1">
        <f t="array" ref="AA1076">IF(ISBLANK(Y1076), 0, VINCentyInvDistance(F1076,G1076,Y1076,Z1076))</f>
        <v>0</v>
      </c>
      <c r="AB1076" s="1">
        <v>0</v>
      </c>
      <c r="AC1076" s="1">
        <v>0</v>
      </c>
      <c r="AD1076" s="1">
        <v>0</v>
      </c>
      <c r="AE1076" s="1">
        <v>42</v>
      </c>
      <c r="AF1076" s="1">
        <v>1</v>
      </c>
      <c r="AG1076" s="1" t="str">
        <f>TRIM(MID(SUBSTITUTE($H1076,",",REPT(" ",200)),(LEN($H1076)-LEN(SUBSTITUTE($H1076,",",""))-4)*200+1,200))</f>
        <v>Tagbilaran</v>
      </c>
      <c r="AH1076" s="1" t="str">
        <f>TRIM(MID(SUBSTITUTE($H1076,",",REPT(" ",200)),(LEN($H1076)-LEN(SUBSTITUTE($H1076,",",""))-3)*200+1,200))</f>
        <v>Bohol</v>
      </c>
      <c r="AI1076" s="1" t="str">
        <f>TRIM(MID(SUBSTITUTE($H1076,",",REPT(" ",200)),(LEN($H1076)-LEN(SUBSTITUTE($H1076,",",""))-2)*200+1,200))</f>
        <v>Central Visayas</v>
      </c>
      <c r="AJ1076" s="1" t="str">
        <f>TRIM(MID(SUBSTITUTE($H1076,",",REPT(" ",200)),(LEN($H1076)-LEN(SUBSTITUTE($H1076,",",""))-0)*200+1,200))</f>
        <v>Philippines</v>
      </c>
      <c r="AL1076" s="2">
        <v>0</v>
      </c>
      <c r="AM1076" s="1"/>
    </row>
    <row r="1077" spans="1:39" ht="12.75" customHeight="1">
      <c r="A1077" s="1"/>
      <c r="B1077" s="1" t="s">
        <v>10260</v>
      </c>
      <c r="C1077" s="1" t="s">
        <v>10261</v>
      </c>
      <c r="D1077" s="3" t="str">
        <f ca="1">IFERROR(__xludf.DUMMYFUNCTION("PROPER(REGEXEXTRACT(B2711, ""(?:https?:\/\/)?(?:www\.)?([a-zA-Z0-9-]+)\.""))"),"Skyscanner")</f>
        <v>Skyscanner</v>
      </c>
      <c r="E1077" s="1" t="s">
        <v>10262</v>
      </c>
      <c r="F1077" s="1">
        <v>14.5785</v>
      </c>
      <c r="G1077" s="1">
        <v>120.98303</v>
      </c>
      <c r="H1077" s="1" t="s">
        <v>10263</v>
      </c>
      <c r="I1077" s="1" t="s">
        <v>2622</v>
      </c>
      <c r="J1077" s="1">
        <f>IF(K1077="URBAN",1,IF(K1077="SUBURBAN",2,IF(K1077="RURAL",3,"")))</f>
        <v>3</v>
      </c>
      <c r="K1077" s="1" t="s">
        <v>541</v>
      </c>
      <c r="L1077" s="18">
        <v>46082</v>
      </c>
      <c r="M1077" s="49">
        <v>0.625</v>
      </c>
      <c r="N1077" s="18">
        <v>46083</v>
      </c>
      <c r="O1077" s="56">
        <v>0.5</v>
      </c>
      <c r="P1077" s="31" t="str">
        <f>TEXT($L1077, "dddd")</f>
        <v>Sunday</v>
      </c>
      <c r="Q1077" s="39" t="s">
        <v>323</v>
      </c>
      <c r="R1077" s="39">
        <v>3187</v>
      </c>
      <c r="S1077" s="1" t="str">
        <f>IF(OR(MONTH(L1077)=12, MONTH(L1077)&lt;=5), "Dry Season", "Wet Season")</f>
        <v>Dry Season</v>
      </c>
      <c r="T1077" s="1">
        <v>1</v>
      </c>
      <c r="U1077" s="1">
        <v>0</v>
      </c>
      <c r="V1077" s="1">
        <v>0</v>
      </c>
      <c r="W1077" s="2">
        <f>IF(ISNUMBER(SEARCH("N/A", X1077)), 0, 1)</f>
        <v>1</v>
      </c>
      <c r="X1077" s="1" t="s">
        <v>2617</v>
      </c>
      <c r="Y1077" s="1">
        <v>9.6553032000000005</v>
      </c>
      <c r="Z1077" s="1">
        <v>123.8696362</v>
      </c>
      <c r="AA1077" s="11" cm="1">
        <f t="array" ref="AA1077">IF(ISBLANK(Y1077), 0, VINCentyInvDistance(F1077,G1077,Y1077,Z1077))</f>
        <v>628713.3379556135</v>
      </c>
      <c r="AB1077" s="1">
        <v>0</v>
      </c>
      <c r="AC1077" s="1">
        <v>0</v>
      </c>
      <c r="AD1077" s="1">
        <v>0</v>
      </c>
      <c r="AE1077" s="1">
        <v>723</v>
      </c>
      <c r="AF1077" s="1">
        <v>1</v>
      </c>
      <c r="AG1077" s="1" t="s">
        <v>2618</v>
      </c>
      <c r="AH1077" s="1" t="s">
        <v>2113</v>
      </c>
      <c r="AI1077" s="1" t="str">
        <f>TRIM(MID(SUBSTITUTE($H1077,",",REPT(" ",200)),(LEN($H1077)-LEN(SUBSTITUTE($H1077,",",""))-2)*200+1,200))</f>
        <v>Metro Manila</v>
      </c>
      <c r="AJ1077" s="1" t="s">
        <v>55</v>
      </c>
      <c r="AK1077" t="s">
        <v>17355</v>
      </c>
      <c r="AL1077" s="2">
        <v>0</v>
      </c>
      <c r="AM1077" s="1"/>
    </row>
    <row r="1078" spans="1:39" ht="12.75" customHeight="1">
      <c r="A1078" s="1"/>
      <c r="B1078" s="1" t="s">
        <v>10276</v>
      </c>
      <c r="C1078" s="1" t="s">
        <v>10277</v>
      </c>
      <c r="D1078" s="3" t="str">
        <f ca="1">IFERROR(__xludf.DUMMYFUNCTION("PROPER(REGEXEXTRACT(B2715, ""(?:https?:\/\/)?(?:www\.)?([a-zA-Z0-9-]+)\.""))"),"Skyscanner")</f>
        <v>Skyscanner</v>
      </c>
      <c r="E1078" s="1" t="s">
        <v>10278</v>
      </c>
      <c r="F1078" s="1">
        <v>15.059393699999999</v>
      </c>
      <c r="G1078" s="1">
        <v>120.65670540000001</v>
      </c>
      <c r="H1078" s="1" t="s">
        <v>10279</v>
      </c>
      <c r="I1078" s="1" t="s">
        <v>3119</v>
      </c>
      <c r="J1078" s="1">
        <f>IF(K1078="URBAN",1,IF(K1078="SUBURBAN",2,IF(K1078="RURAL",3,"")))</f>
        <v>3</v>
      </c>
      <c r="K1078" s="1" t="s">
        <v>541</v>
      </c>
      <c r="L1078" s="18">
        <v>46082</v>
      </c>
      <c r="M1078" s="49">
        <v>0.625</v>
      </c>
      <c r="N1078" s="18">
        <v>46083</v>
      </c>
      <c r="O1078" s="56">
        <v>0.5</v>
      </c>
      <c r="P1078" s="31" t="str">
        <f>TEXT($L1078, "dddd")</f>
        <v>Sunday</v>
      </c>
      <c r="Q1078" s="39" t="s">
        <v>79</v>
      </c>
      <c r="R1078" s="39">
        <v>1000</v>
      </c>
      <c r="S1078" s="1" t="str">
        <f>IF(OR(MONTH(L1078)=12, MONTH(L1078)&lt;=5), "Dry Season", "Wet Season")</f>
        <v>Dry Season</v>
      </c>
      <c r="T1078" s="1">
        <v>1</v>
      </c>
      <c r="U1078" s="1">
        <v>0</v>
      </c>
      <c r="V1078" s="1">
        <v>0</v>
      </c>
      <c r="W1078" s="2">
        <f>IF(ISNUMBER(SEARCH("N/A", X1078)), 0, 1)</f>
        <v>1</v>
      </c>
      <c r="X1078" s="1" t="s">
        <v>832</v>
      </c>
      <c r="Y1078" s="1">
        <v>16.408881399999999</v>
      </c>
      <c r="Z1078" s="1">
        <v>120.5991997</v>
      </c>
      <c r="AA1078" s="11" cm="1">
        <f t="array" ref="AA1078">IF(ISBLANK(Y1078), 0, VINCentyInvDistance(F1078,G1078,Y1078,Z1078))</f>
        <v>149456.0596298629</v>
      </c>
      <c r="AB1078" s="1">
        <v>0</v>
      </c>
      <c r="AC1078" s="1">
        <v>8</v>
      </c>
      <c r="AD1078" s="1">
        <v>4.3</v>
      </c>
      <c r="AE1078" s="1">
        <v>6</v>
      </c>
      <c r="AF1078" s="1">
        <v>1</v>
      </c>
      <c r="AG1078" s="1" t="s">
        <v>833</v>
      </c>
      <c r="AH1078" s="1" t="s">
        <v>834</v>
      </c>
      <c r="AI1078" s="1" t="str">
        <f>TRIM(MID(SUBSTITUTE($H1078,",",REPT(" ",200)),(LEN($H1078)-LEN(SUBSTITUTE($H1078,",",""))-2)*200+1,200))</f>
        <v>Central Luzon</v>
      </c>
      <c r="AJ1078" s="1" t="s">
        <v>55</v>
      </c>
      <c r="AK1078" t="s">
        <v>17357</v>
      </c>
      <c r="AL1078" s="2">
        <v>0</v>
      </c>
      <c r="AM1078" s="1"/>
    </row>
    <row r="1079" spans="1:39" ht="12.75" customHeight="1">
      <c r="A1079" s="1"/>
      <c r="B1079" s="1" t="s">
        <v>10283</v>
      </c>
      <c r="C1079" s="1" t="s">
        <v>10284</v>
      </c>
      <c r="D1079" s="3" t="str">
        <f ca="1">IFERROR(__xludf.DUMMYFUNCTION("PROPER(REGEXEXTRACT(B2717, ""(?:https?:\/\/)?(?:www\.)?([a-zA-Z0-9-]+)\.""))"),"Skyscanner")</f>
        <v>Skyscanner</v>
      </c>
      <c r="E1079" s="1" t="s">
        <v>10285</v>
      </c>
      <c r="F1079" s="1">
        <v>11.964740000000001</v>
      </c>
      <c r="G1079" s="1">
        <v>121.92232</v>
      </c>
      <c r="H1079" s="1" t="s">
        <v>10286</v>
      </c>
      <c r="I1079" s="1" t="s">
        <v>3119</v>
      </c>
      <c r="J1079" s="1">
        <f>IF(K1079="URBAN",1,IF(K1079="SUBURBAN",2,IF(K1079="RURAL",3,"")))</f>
        <v>3</v>
      </c>
      <c r="K1079" s="1" t="s">
        <v>541</v>
      </c>
      <c r="L1079" s="18">
        <v>46082</v>
      </c>
      <c r="M1079" s="49">
        <v>0.58333333333333337</v>
      </c>
      <c r="N1079" s="18">
        <v>46083</v>
      </c>
      <c r="O1079" s="56">
        <v>0.5</v>
      </c>
      <c r="P1079" s="31" t="str">
        <f>TEXT($L1079, "dddd")</f>
        <v>Sunday</v>
      </c>
      <c r="Q1079" s="39" t="s">
        <v>207</v>
      </c>
      <c r="R1079" s="39">
        <v>3775</v>
      </c>
      <c r="S1079" s="1" t="str">
        <f>IF(OR(MONTH(L1079)=12, MONTH(L1079)&lt;=5), "Dry Season", "Wet Season")</f>
        <v>Dry Season</v>
      </c>
      <c r="T1079" s="1">
        <v>1</v>
      </c>
      <c r="U1079" s="1">
        <v>0</v>
      </c>
      <c r="V1079" s="1">
        <v>1</v>
      </c>
      <c r="W1079" s="2">
        <f>IF(ISNUMBER(SEARCH("N/A", X1079)), 0, 1)</f>
        <v>1</v>
      </c>
      <c r="X1079" s="1" t="s">
        <v>3120</v>
      </c>
      <c r="Y1079" s="1">
        <v>11.176256499999999</v>
      </c>
      <c r="Z1079" s="1">
        <v>119.44114759999999</v>
      </c>
      <c r="AA1079" s="11" cm="1">
        <f t="array" ref="AA1079">IF(ISBLANK(Y1079), 0, VINCentyInvDistance(F1079,G1079,Y1079,Z1079))</f>
        <v>284331.63742412778</v>
      </c>
      <c r="AB1079" s="1">
        <v>1</v>
      </c>
      <c r="AC1079" s="1">
        <v>10</v>
      </c>
      <c r="AD1079" s="1">
        <v>4.5999999999999996</v>
      </c>
      <c r="AE1079" s="1">
        <v>4</v>
      </c>
      <c r="AF1079" s="1">
        <v>1</v>
      </c>
      <c r="AG1079" s="1" t="s">
        <v>3121</v>
      </c>
      <c r="AH1079" s="1" t="s">
        <v>1597</v>
      </c>
      <c r="AI1079" s="1" t="str">
        <f>TRIM(MID(SUBSTITUTE($H1079,",",REPT(" ",200)),(LEN($H1079)-LEN(SUBSTITUTE($H1079,",",""))-2)*200+1,200))</f>
        <v>Western Visayas</v>
      </c>
      <c r="AJ1079" s="1" t="s">
        <v>55</v>
      </c>
      <c r="AK1079" t="s">
        <v>17358</v>
      </c>
      <c r="AL1079" s="2">
        <v>0</v>
      </c>
      <c r="AM1079" s="1"/>
    </row>
    <row r="1080" spans="1:39" ht="12.75" customHeight="1">
      <c r="A1080" s="1"/>
      <c r="B1080" s="1" t="s">
        <v>10287</v>
      </c>
      <c r="C1080" s="1" t="s">
        <v>10288</v>
      </c>
      <c r="D1080" s="3" t="str">
        <f ca="1">IFERROR(__xludf.DUMMYFUNCTION("PROPER(REGEXEXTRACT(B2718, ""(?:https?:\/\/)?(?:www\.)?([a-zA-Z0-9-]+)\.""))"),"Skyscanner")</f>
        <v>Skyscanner</v>
      </c>
      <c r="E1080" s="1" t="s">
        <v>10289</v>
      </c>
      <c r="F1080" s="1">
        <v>11.964740000000001</v>
      </c>
      <c r="G1080" s="1">
        <v>121.92232</v>
      </c>
      <c r="H1080" s="1" t="s">
        <v>10286</v>
      </c>
      <c r="I1080" s="1" t="s">
        <v>1211</v>
      </c>
      <c r="J1080" s="1">
        <f>IF(K1080="URBAN",1,IF(K1080="SUBURBAN",2,IF(K1080="RURAL",3,"")))</f>
        <v>3</v>
      </c>
      <c r="K1080" s="1" t="s">
        <v>541</v>
      </c>
      <c r="L1080" s="18">
        <v>46082</v>
      </c>
      <c r="M1080" s="49">
        <v>0.58333333333333337</v>
      </c>
      <c r="N1080" s="18">
        <v>46083</v>
      </c>
      <c r="O1080" s="56">
        <v>0.5</v>
      </c>
      <c r="P1080" s="31" t="str">
        <f>TEXT($L1080, "dddd")</f>
        <v>Sunday</v>
      </c>
      <c r="Q1080" s="39" t="s">
        <v>1090</v>
      </c>
      <c r="R1080" s="39">
        <v>3889</v>
      </c>
      <c r="S1080" s="1" t="str">
        <f>IF(OR(MONTH(L1080)=12, MONTH(L1080)&lt;=5), "Dry Season", "Wet Season")</f>
        <v>Dry Season</v>
      </c>
      <c r="T1080" s="1">
        <v>1</v>
      </c>
      <c r="U1080" s="1">
        <v>1</v>
      </c>
      <c r="V1080" s="1">
        <v>0</v>
      </c>
      <c r="W1080" s="2">
        <f>IF(ISNUMBER(SEARCH("N/A", X1080)), 0, 1)</f>
        <v>0</v>
      </c>
      <c r="X1080" s="1" t="s">
        <v>44</v>
      </c>
      <c r="Y1080" s="1"/>
      <c r="Z1080" s="1"/>
      <c r="AA1080" s="11" cm="1">
        <f t="array" ref="AA1080">IF(ISBLANK(Y1080), 0, VINCentyInvDistance(F1080,G1080,Y1080,Z1080))</f>
        <v>0</v>
      </c>
      <c r="AB1080" s="1">
        <v>0</v>
      </c>
      <c r="AC1080" s="1">
        <v>0</v>
      </c>
      <c r="AD1080" s="1">
        <v>0</v>
      </c>
      <c r="AE1080" s="1">
        <v>4</v>
      </c>
      <c r="AF1080" s="1">
        <v>1</v>
      </c>
      <c r="AG1080" s="1" t="s">
        <v>4814</v>
      </c>
      <c r="AH1080" s="1" t="s">
        <v>4815</v>
      </c>
      <c r="AI1080" s="1"/>
      <c r="AJ1080" s="1" t="s">
        <v>55</v>
      </c>
      <c r="AK1080" t="s">
        <v>17359</v>
      </c>
      <c r="AL1080" s="1">
        <v>2</v>
      </c>
      <c r="AM1080" s="1" t="s">
        <v>10290</v>
      </c>
    </row>
    <row r="1081" spans="1:39" ht="12.75" customHeight="1">
      <c r="A1081" s="1"/>
      <c r="B1081" s="1" t="s">
        <v>10295</v>
      </c>
      <c r="C1081" s="1" t="s">
        <v>10296</v>
      </c>
      <c r="D1081" s="3" t="str">
        <f ca="1">IFERROR(__xludf.DUMMYFUNCTION("PROPER(REGEXEXTRACT(B2720, ""(?:https?:\/\/)?(?:www\.)?([a-zA-Z0-9-]+)\.""))"),"Skyscanner")</f>
        <v>Skyscanner</v>
      </c>
      <c r="E1081" s="1" t="s">
        <v>10297</v>
      </c>
      <c r="F1081" s="1">
        <v>9.3738700000000001</v>
      </c>
      <c r="G1081" s="1">
        <v>122.73390999999999</v>
      </c>
      <c r="H1081" s="1" t="s">
        <v>10294</v>
      </c>
      <c r="I1081" s="1" t="s">
        <v>2622</v>
      </c>
      <c r="J1081" s="1">
        <f>IF(K1081="URBAN",1,IF(K1081="SUBURBAN",2,IF(K1081="RURAL",3,"")))</f>
        <v>3</v>
      </c>
      <c r="K1081" s="1" t="s">
        <v>541</v>
      </c>
      <c r="L1081" s="18">
        <v>46082</v>
      </c>
      <c r="M1081" s="49">
        <v>0.58333333333333337</v>
      </c>
      <c r="N1081" s="18">
        <v>46083</v>
      </c>
      <c r="O1081" s="56">
        <v>0.54166666666666663</v>
      </c>
      <c r="P1081" s="31" t="str">
        <f>TEXT($L1081, "dddd")</f>
        <v>Sunday</v>
      </c>
      <c r="Q1081" s="39" t="s">
        <v>111</v>
      </c>
      <c r="R1081" s="39">
        <v>551</v>
      </c>
      <c r="S1081" s="1" t="str">
        <f>IF(OR(MONTH(L1081)=12, MONTH(L1081)&lt;=5), "Dry Season", "Wet Season")</f>
        <v>Dry Season</v>
      </c>
      <c r="T1081" s="1">
        <v>1</v>
      </c>
      <c r="U1081" s="1">
        <v>1</v>
      </c>
      <c r="V1081" s="1">
        <v>0</v>
      </c>
      <c r="W1081" s="2">
        <f>IF(ISNUMBER(SEARCH("N/A", X1081)), 0, 1)</f>
        <v>0</v>
      </c>
      <c r="X1081" s="1" t="s">
        <v>44</v>
      </c>
      <c r="Y1081" s="1"/>
      <c r="Z1081" s="1"/>
      <c r="AA1081" s="11" cm="1">
        <f t="array" ref="AA1081">IF(ISBLANK(Y1081), 0, VINCentyInvDistance(F1081,G1081,Y1081,Z1081))</f>
        <v>0</v>
      </c>
      <c r="AB1081" s="1">
        <v>0</v>
      </c>
      <c r="AC1081" s="1">
        <v>0</v>
      </c>
      <c r="AD1081" s="1">
        <v>0</v>
      </c>
      <c r="AE1081" s="1">
        <v>21</v>
      </c>
      <c r="AF1081" s="1">
        <v>1</v>
      </c>
      <c r="AG1081" s="1" t="s">
        <v>10298</v>
      </c>
      <c r="AH1081" s="1" t="s">
        <v>2466</v>
      </c>
      <c r="AI1081" s="1" t="str">
        <f>TRIM(MID(SUBSTITUTE($H1081,",",REPT(" ",200)),(LEN($H1081)-LEN(SUBSTITUTE($H1081,",",""))-2)*200+1,200))</f>
        <v>Negros Oriental</v>
      </c>
      <c r="AJ1081" s="1" t="s">
        <v>55</v>
      </c>
      <c r="AK1081" t="s">
        <v>17360</v>
      </c>
      <c r="AL1081" s="2">
        <v>0</v>
      </c>
      <c r="AM1081" s="1" t="s">
        <v>10299</v>
      </c>
    </row>
    <row r="1082" spans="1:39" ht="12.75" customHeight="1">
      <c r="A1082" s="1"/>
      <c r="B1082" s="1" t="s">
        <v>10300</v>
      </c>
      <c r="C1082" s="1" t="s">
        <v>10301</v>
      </c>
      <c r="D1082" s="3" t="str">
        <f ca="1">IFERROR(__xludf.DUMMYFUNCTION("PROPER(REGEXEXTRACT(B2721, ""(?:https?:\/\/)?(?:www\.)?([a-zA-Z0-9-]+)\.""))"),"Skyscanner")</f>
        <v>Skyscanner</v>
      </c>
      <c r="E1082" s="1" t="s">
        <v>10302</v>
      </c>
      <c r="F1082" s="1">
        <v>10.749829999999999</v>
      </c>
      <c r="G1082" s="1">
        <v>121.94235</v>
      </c>
      <c r="H1082" s="1" t="s">
        <v>10303</v>
      </c>
      <c r="I1082" s="1" t="s">
        <v>1211</v>
      </c>
      <c r="J1082" s="1">
        <f>IF(K1082="URBAN",1,IF(K1082="SUBURBAN",2,IF(K1082="RURAL",3,"")))</f>
        <v>3</v>
      </c>
      <c r="K1082" s="1" t="s">
        <v>541</v>
      </c>
      <c r="L1082" s="18">
        <v>46082</v>
      </c>
      <c r="M1082" s="49">
        <v>0.58333333333333337</v>
      </c>
      <c r="N1082" s="18">
        <v>46083</v>
      </c>
      <c r="O1082" s="56">
        <v>0.5</v>
      </c>
      <c r="P1082" s="31" t="str">
        <f>TEXT($L1082, "dddd")</f>
        <v>Sunday</v>
      </c>
      <c r="Q1082" s="39" t="s">
        <v>111</v>
      </c>
      <c r="R1082" s="39">
        <v>2069</v>
      </c>
      <c r="S1082" s="1" t="str">
        <f>IF(OR(MONTH(L1082)=12, MONTH(L1082)&lt;=5), "Dry Season", "Wet Season")</f>
        <v>Dry Season</v>
      </c>
      <c r="T1082" s="1">
        <v>1</v>
      </c>
      <c r="U1082" s="1">
        <v>1</v>
      </c>
      <c r="V1082" s="1">
        <v>0</v>
      </c>
      <c r="W1082" s="2">
        <f>IF(ISNUMBER(SEARCH("N/A", X1082)), 0, 1)</f>
        <v>0</v>
      </c>
      <c r="X1082" s="1" t="s">
        <v>44</v>
      </c>
      <c r="Y1082" s="1"/>
      <c r="Z1082" s="1"/>
      <c r="AA1082" s="11" cm="1">
        <f t="array" ref="AA1082">IF(ISBLANK(Y1082), 0, VINCentyInvDistance(F1082,G1082,Y1082,Z1082))</f>
        <v>0</v>
      </c>
      <c r="AB1082" s="1">
        <v>0</v>
      </c>
      <c r="AC1082" s="1">
        <v>6.6</v>
      </c>
      <c r="AD1082" s="1">
        <v>5</v>
      </c>
      <c r="AE1082" s="1">
        <v>9</v>
      </c>
      <c r="AF1082" s="1">
        <v>1</v>
      </c>
      <c r="AG1082" s="1" t="s">
        <v>1368</v>
      </c>
      <c r="AH1082" s="1" t="s">
        <v>1369</v>
      </c>
      <c r="AI1082" s="1"/>
      <c r="AJ1082" s="1" t="s">
        <v>55</v>
      </c>
      <c r="AK1082" t="s">
        <v>1370</v>
      </c>
      <c r="AL1082" s="1">
        <v>1</v>
      </c>
      <c r="AM1082" s="1" t="s">
        <v>10304</v>
      </c>
    </row>
    <row r="1083" spans="1:39" ht="12.75" customHeight="1">
      <c r="A1083" s="1"/>
      <c r="B1083" s="1" t="s">
        <v>10318</v>
      </c>
      <c r="C1083" s="1" t="s">
        <v>10319</v>
      </c>
      <c r="D1083" s="3" t="str">
        <f ca="1">IFERROR(__xludf.DUMMYFUNCTION("PROPER(REGEXEXTRACT(B2725, ""(?:https?:\/\/)?(?:www\.)?([a-zA-Z0-9-]+)\.""))"),"Google")</f>
        <v>Google</v>
      </c>
      <c r="E1083" s="1" t="s">
        <v>10320</v>
      </c>
      <c r="F1083" s="1">
        <v>14.124798999999999</v>
      </c>
      <c r="G1083" s="1">
        <v>120.979868</v>
      </c>
      <c r="H1083" s="1" t="s">
        <v>1848</v>
      </c>
      <c r="I1083" s="1" t="s">
        <v>3119</v>
      </c>
      <c r="J1083" s="1">
        <f>IF(K1083="URBAN",1,IF(K1083="SUBURBAN",2,IF(K1083="RURAL",3,"")))</f>
        <v>3</v>
      </c>
      <c r="K1083" s="1" t="s">
        <v>541</v>
      </c>
      <c r="L1083" s="18">
        <v>46082</v>
      </c>
      <c r="M1083" s="49">
        <v>0.625</v>
      </c>
      <c r="N1083" s="18">
        <v>46083</v>
      </c>
      <c r="O1083" s="56">
        <v>0.5</v>
      </c>
      <c r="P1083" s="31" t="str">
        <f>TEXT($L1083, "dddd")</f>
        <v>Sunday</v>
      </c>
      <c r="Q1083" s="39" t="s">
        <v>111</v>
      </c>
      <c r="R1083" s="39">
        <v>2303</v>
      </c>
      <c r="S1083" s="1" t="str">
        <f>IF(OR(MONTH(L1083)=12, MONTH(L1083)&lt;=5), "Dry Season", "Wet Season")</f>
        <v>Dry Season</v>
      </c>
      <c r="T1083" s="1">
        <v>1</v>
      </c>
      <c r="U1083" s="1">
        <v>0</v>
      </c>
      <c r="V1083" s="1">
        <v>0</v>
      </c>
      <c r="W1083" s="2">
        <f>IF(ISNUMBER(SEARCH("N/A", X1083)), 0, 1)</f>
        <v>0</v>
      </c>
      <c r="X1083" s="1" t="s">
        <v>44</v>
      </c>
      <c r="Y1083" s="1"/>
      <c r="Z1083" s="1"/>
      <c r="AA1083" s="11" cm="1">
        <f t="array" ref="AA1083">IF(ISBLANK(Y1083), 0, VINCentyInvDistance(F1083,G1083,Y1083,Z1083))</f>
        <v>0</v>
      </c>
      <c r="AB1083" s="1">
        <v>0</v>
      </c>
      <c r="AC1083" s="1">
        <v>0</v>
      </c>
      <c r="AD1083" s="1">
        <v>0</v>
      </c>
      <c r="AE1083" s="1">
        <v>50</v>
      </c>
      <c r="AF1083" s="1">
        <v>1</v>
      </c>
      <c r="AG1083" s="1" t="str">
        <f>TRIM(MID(SUBSTITUTE($H1083,",",REPT(" ",200)),(LEN($H1083)-LEN(SUBSTITUTE($H1083,",",""))-4)*200+1,200))</f>
        <v>Tagaytay</v>
      </c>
      <c r="AH1083" s="1" t="str">
        <f>TRIM(MID(SUBSTITUTE($H1083,",",REPT(" ",200)),(LEN($H1083)-LEN(SUBSTITUTE($H1083,",",""))-3)*200+1,200))</f>
        <v>Cavite</v>
      </c>
      <c r="AI1083" s="1" t="str">
        <f>TRIM(MID(SUBSTITUTE($H1083,",",REPT(" ",200)),(LEN($H1083)-LEN(SUBSTITUTE($H1083,",",""))-2)*200+1,200))</f>
        <v>Calabarzon</v>
      </c>
      <c r="AJ1083" s="1" t="str">
        <f>TRIM(MID(SUBSTITUTE($H1083,",",REPT(" ",200)),(LEN($H1083)-LEN(SUBSTITUTE($H1083,",",""))-0)*200+1,200))</f>
        <v>Philippines</v>
      </c>
      <c r="AL1083" s="2">
        <v>0</v>
      </c>
      <c r="AM1083" s="1"/>
    </row>
    <row r="1084" spans="1:39" ht="12.75" customHeight="1">
      <c r="A1084" s="1"/>
      <c r="B1084" s="1" t="s">
        <v>3333</v>
      </c>
      <c r="C1084" s="1" t="s">
        <v>10323</v>
      </c>
      <c r="D1084" s="3" t="str">
        <f ca="1">IFERROR(__xludf.DUMMYFUNCTION("PROPER(REGEXEXTRACT(B2727, ""(?:https?:\/\/)?(?:www\.)?([a-zA-Z0-9-]+)\.""))"),"Skyscanner")</f>
        <v>Skyscanner</v>
      </c>
      <c r="E1084" s="1" t="s">
        <v>10324</v>
      </c>
      <c r="F1084" s="1">
        <v>10.571339999999999</v>
      </c>
      <c r="G1084" s="1">
        <v>119.3064</v>
      </c>
      <c r="H1084" s="1" t="s">
        <v>3336</v>
      </c>
      <c r="I1084" s="1" t="s">
        <v>540</v>
      </c>
      <c r="J1084" s="1">
        <f>IF(K1084="URBAN",1,IF(K1084="SUBURBAN",2,IF(K1084="RURAL",3,"")))</f>
        <v>3</v>
      </c>
      <c r="K1084" s="1" t="s">
        <v>541</v>
      </c>
      <c r="L1084" s="18">
        <v>46082</v>
      </c>
      <c r="M1084" s="49">
        <v>0.625</v>
      </c>
      <c r="N1084" s="18">
        <v>46083</v>
      </c>
      <c r="O1084" s="56">
        <v>0.5</v>
      </c>
      <c r="P1084" s="31" t="str">
        <f>TEXT($L1084, "dddd")</f>
        <v>Sunday</v>
      </c>
      <c r="Q1084" s="39" t="s">
        <v>207</v>
      </c>
      <c r="R1084" s="39">
        <v>3465</v>
      </c>
      <c r="S1084" s="1" t="str">
        <f>IF(OR(MONTH(L1084)=12, MONTH(L1084)&lt;=5), "Dry Season", "Wet Season")</f>
        <v>Dry Season</v>
      </c>
      <c r="T1084" s="1">
        <v>1</v>
      </c>
      <c r="U1084" s="1">
        <v>0</v>
      </c>
      <c r="V1084" s="1">
        <v>0</v>
      </c>
      <c r="W1084" s="2">
        <f>IF(ISNUMBER(SEARCH("N/A", X1084)), 0, 1)</f>
        <v>0</v>
      </c>
      <c r="X1084" s="1" t="s">
        <v>44</v>
      </c>
      <c r="Y1084" s="1"/>
      <c r="Z1084" s="1"/>
      <c r="AA1084" s="11" cm="1">
        <f t="array" ref="AA1084">IF(ISBLANK(Y1084), 0, VINCentyInvDistance(F1084,G1084,Y1084,Z1084))</f>
        <v>0</v>
      </c>
      <c r="AB1084" s="1">
        <v>0</v>
      </c>
      <c r="AC1084" s="1">
        <v>10</v>
      </c>
      <c r="AD1084" s="1">
        <v>3.5</v>
      </c>
      <c r="AE1084" s="1">
        <v>529</v>
      </c>
      <c r="AF1084" s="1">
        <v>1</v>
      </c>
      <c r="AG1084" s="1" t="s">
        <v>594</v>
      </c>
      <c r="AH1084" s="1" t="s">
        <v>556</v>
      </c>
      <c r="AI1084" s="1" t="str">
        <f>TRIM(MID(SUBSTITUTE($H1084,",",REPT(" ",200)),(LEN($H1084)-LEN(SUBSTITUTE($H1084,",",""))-2)*200+1,200))</f>
        <v>Palawan</v>
      </c>
      <c r="AJ1084" s="1" t="s">
        <v>55</v>
      </c>
      <c r="AK1084" t="s">
        <v>17280</v>
      </c>
      <c r="AL1084" s="2">
        <v>0</v>
      </c>
      <c r="AM1084" s="1" t="s">
        <v>3337</v>
      </c>
    </row>
    <row r="1085" spans="1:39" ht="12.75" customHeight="1">
      <c r="A1085" s="1"/>
      <c r="B1085" s="1" t="s">
        <v>10325</v>
      </c>
      <c r="C1085" s="1" t="s">
        <v>10326</v>
      </c>
      <c r="D1085" s="3" t="str">
        <f ca="1">IFERROR(__xludf.DUMMYFUNCTION("PROPER(REGEXEXTRACT(B2728, ""(?:https?:\/\/)?(?:www\.)?([a-zA-Z0-9-]+)\.""))"),"Skyscanner")</f>
        <v>Skyscanner</v>
      </c>
      <c r="E1085" s="1" t="s">
        <v>10327</v>
      </c>
      <c r="F1085" s="1">
        <v>10.6615</v>
      </c>
      <c r="G1085" s="1">
        <v>122.95262</v>
      </c>
      <c r="H1085" s="1" t="s">
        <v>10328</v>
      </c>
      <c r="I1085" s="1" t="s">
        <v>2395</v>
      </c>
      <c r="J1085" s="1">
        <f>IF(K1085="URBAN",1,IF(K1085="SUBURBAN",2,IF(K1085="RURAL",3,"")))</f>
        <v>3</v>
      </c>
      <c r="K1085" s="1" t="s">
        <v>541</v>
      </c>
      <c r="L1085" s="18">
        <v>46082</v>
      </c>
      <c r="M1085" s="49">
        <v>0.58333333333333337</v>
      </c>
      <c r="N1085" s="18">
        <v>46083</v>
      </c>
      <c r="O1085" s="56">
        <v>0.5</v>
      </c>
      <c r="P1085" s="31" t="str">
        <f>TEXT($L1085, "dddd")</f>
        <v>Sunday</v>
      </c>
      <c r="Q1085" s="39" t="s">
        <v>117</v>
      </c>
      <c r="R1085" s="39">
        <v>690</v>
      </c>
      <c r="S1085" s="1" t="str">
        <f>IF(OR(MONTH(L1085)=12, MONTH(L1085)&lt;=5), "Dry Season", "Wet Season")</f>
        <v>Dry Season</v>
      </c>
      <c r="T1085" s="1">
        <v>1</v>
      </c>
      <c r="U1085" s="1">
        <v>0</v>
      </c>
      <c r="V1085" s="1">
        <v>0</v>
      </c>
      <c r="W1085" s="2">
        <f>IF(ISNUMBER(SEARCH("N/A", X1085)), 0, 1)</f>
        <v>1</v>
      </c>
      <c r="X1085" s="1" t="s">
        <v>832</v>
      </c>
      <c r="Y1085" s="1">
        <v>16.408881399999999</v>
      </c>
      <c r="Z1085" s="1">
        <v>120.5991997</v>
      </c>
      <c r="AA1085" s="11" cm="1">
        <f t="array" ref="AA1085">IF(ISBLANK(Y1085), 0, VINCentyInvDistance(F1085,G1085,Y1085,Z1085))</f>
        <v>684953.56373912503</v>
      </c>
      <c r="AB1085" s="1">
        <v>0</v>
      </c>
      <c r="AC1085" s="1">
        <v>8.1999999999999993</v>
      </c>
      <c r="AD1085" s="1">
        <v>2.5</v>
      </c>
      <c r="AE1085" s="1">
        <v>2</v>
      </c>
      <c r="AF1085" s="1">
        <v>1</v>
      </c>
      <c r="AG1085" s="1" t="s">
        <v>833</v>
      </c>
      <c r="AH1085" s="1" t="s">
        <v>834</v>
      </c>
      <c r="AI1085" s="1" t="str">
        <f>TRIM(MID(SUBSTITUTE($H1085,",",REPT(" ",200)),(LEN($H1085)-LEN(SUBSTITUTE($H1085,",",""))-2)*200+1,200))</f>
        <v>Negros Island Region</v>
      </c>
      <c r="AJ1085" s="1" t="s">
        <v>55</v>
      </c>
      <c r="AK1085" t="s">
        <v>5980</v>
      </c>
      <c r="AL1085" s="2">
        <v>0</v>
      </c>
      <c r="AM1085" s="1"/>
    </row>
    <row r="1086" spans="1:39" ht="12.75" customHeight="1">
      <c r="A1086" s="1"/>
      <c r="B1086" s="1" t="s">
        <v>10338</v>
      </c>
      <c r="C1086" s="1" t="s">
        <v>10339</v>
      </c>
      <c r="D1086" s="3" t="str">
        <f ca="1">IFERROR(__xludf.DUMMYFUNCTION("PROPER(REGEXEXTRACT(B2732, ""(?:https?:\/\/)?(?:www\.)?([a-zA-Z0-9-]+)\.""))"),"Google")</f>
        <v>Google</v>
      </c>
      <c r="E1086" s="1" t="s">
        <v>10340</v>
      </c>
      <c r="F1086" s="1">
        <v>9.7876539999999999</v>
      </c>
      <c r="G1086" s="1">
        <v>124.145563</v>
      </c>
      <c r="H1086" s="1" t="s">
        <v>10341</v>
      </c>
      <c r="I1086" s="1" t="s">
        <v>3119</v>
      </c>
      <c r="J1086" s="1">
        <f>IF(K1086="URBAN",1,IF(K1086="SUBURBAN",2,IF(K1086="RURAL",3,"")))</f>
        <v>3</v>
      </c>
      <c r="K1086" s="1" t="s">
        <v>541</v>
      </c>
      <c r="L1086" s="18">
        <v>46082</v>
      </c>
      <c r="M1086" s="49">
        <v>0.625</v>
      </c>
      <c r="N1086" s="18">
        <v>46083</v>
      </c>
      <c r="O1086" s="56">
        <v>0.5</v>
      </c>
      <c r="P1086" s="31" t="str">
        <f>TEXT($L1086, "dddd")</f>
        <v>Sunday</v>
      </c>
      <c r="Q1086" s="39" t="s">
        <v>111</v>
      </c>
      <c r="R1086" s="39">
        <v>556</v>
      </c>
      <c r="S1086" s="1" t="str">
        <f>IF(OR(MONTH(L1086)=12, MONTH(L1086)&lt;=5), "Dry Season", "Wet Season")</f>
        <v>Dry Season</v>
      </c>
      <c r="T1086" s="1">
        <v>1</v>
      </c>
      <c r="U1086" s="1">
        <v>0</v>
      </c>
      <c r="V1086" s="1">
        <v>0</v>
      </c>
      <c r="W1086" s="2">
        <f>IF(ISNUMBER(SEARCH("N/A", X1086)), 0, 1)</f>
        <v>1</v>
      </c>
      <c r="X1086" s="1" t="s">
        <v>3120</v>
      </c>
      <c r="Y1086" s="1">
        <v>11.176256499999999</v>
      </c>
      <c r="Z1086" s="1">
        <v>119.44114759999999</v>
      </c>
      <c r="AA1086" s="11" cm="1">
        <f t="array" ref="AA1086">IF(ISBLANK(Y1086), 0, VINCentyInvDistance(F1086,G1086,Y1086,Z1086))</f>
        <v>537409.01314861758</v>
      </c>
      <c r="AB1086" s="1">
        <v>0</v>
      </c>
      <c r="AC1086" s="1">
        <v>0</v>
      </c>
      <c r="AD1086" s="1">
        <v>0</v>
      </c>
      <c r="AE1086" s="1">
        <v>42</v>
      </c>
      <c r="AF1086" s="1">
        <v>1</v>
      </c>
      <c r="AG1086" s="1" t="s">
        <v>3121</v>
      </c>
      <c r="AH1086" s="1" t="s">
        <v>1597</v>
      </c>
      <c r="AI1086" s="1" t="str">
        <f>TRIM(MID(SUBSTITUTE($H1086,",",REPT(" ",200)),(LEN($H1086)-LEN(SUBSTITUTE($H1086,",",""))-2)*200+1,200))</f>
        <v>Central Visayas</v>
      </c>
      <c r="AJ1086" s="1" t="s">
        <v>55</v>
      </c>
      <c r="AL1086" s="2">
        <v>0</v>
      </c>
      <c r="AM1086" s="1"/>
    </row>
    <row r="1087" spans="1:39" ht="12.75" customHeight="1">
      <c r="A1087" s="1"/>
      <c r="B1087" s="1" t="s">
        <v>10342</v>
      </c>
      <c r="C1087" s="1" t="s">
        <v>10343</v>
      </c>
      <c r="D1087" s="3" t="str">
        <f ca="1">IFERROR(__xludf.DUMMYFUNCTION("PROPER(REGEXEXTRACT(B2733, ""(?:https?:\/\/)?(?:www\.)?([a-zA-Z0-9-]+)\.""))"),"Skyscanner")</f>
        <v>Skyscanner</v>
      </c>
      <c r="E1087" s="1" t="s">
        <v>10344</v>
      </c>
      <c r="F1087" s="1">
        <v>9.7876539999999999</v>
      </c>
      <c r="G1087" s="1">
        <v>124.145563</v>
      </c>
      <c r="H1087" s="1" t="s">
        <v>10341</v>
      </c>
      <c r="I1087" s="1" t="s">
        <v>2622</v>
      </c>
      <c r="J1087" s="1">
        <f>IF(K1087="URBAN",1,IF(K1087="SUBURBAN",2,IF(K1087="RURAL",3,"")))</f>
        <v>3</v>
      </c>
      <c r="K1087" s="1" t="s">
        <v>541</v>
      </c>
      <c r="L1087" s="18">
        <v>46082</v>
      </c>
      <c r="M1087" s="49">
        <v>0.58333333333333337</v>
      </c>
      <c r="N1087" s="18">
        <v>46083</v>
      </c>
      <c r="O1087" s="56">
        <v>0.5</v>
      </c>
      <c r="P1087" s="31" t="str">
        <f>TEXT($L1087, "dddd")</f>
        <v>Sunday</v>
      </c>
      <c r="Q1087" s="39" t="s">
        <v>207</v>
      </c>
      <c r="R1087" s="39">
        <v>1046</v>
      </c>
      <c r="S1087" s="1" t="str">
        <f>IF(OR(MONTH(L1087)=12, MONTH(L1087)&lt;=5), "Dry Season", "Wet Season")</f>
        <v>Dry Season</v>
      </c>
      <c r="T1087" s="1">
        <v>1</v>
      </c>
      <c r="U1087" s="1">
        <v>1</v>
      </c>
      <c r="V1087" s="1">
        <v>0</v>
      </c>
      <c r="W1087" s="2">
        <f>IF(ISNUMBER(SEARCH("N/A", X1087)), 0, 1)</f>
        <v>0</v>
      </c>
      <c r="X1087" s="1" t="s">
        <v>44</v>
      </c>
      <c r="Y1087" s="1"/>
      <c r="Z1087" s="1"/>
      <c r="AA1087" s="11" cm="1">
        <f t="array" ref="AA1087">IF(ISBLANK(Y1087), 0, VINCentyInvDistance(F1087,G1087,Y1087,Z1087))</f>
        <v>0</v>
      </c>
      <c r="AB1087" s="1">
        <v>0</v>
      </c>
      <c r="AC1087" s="1">
        <v>9.4</v>
      </c>
      <c r="AD1087" s="1">
        <v>4.4000000000000004</v>
      </c>
      <c r="AE1087" s="1">
        <v>3</v>
      </c>
      <c r="AF1087" s="1">
        <v>1</v>
      </c>
      <c r="AG1087" s="1" t="s">
        <v>2779</v>
      </c>
      <c r="AH1087" s="1" t="s">
        <v>2113</v>
      </c>
      <c r="AI1087" s="1" t="str">
        <f>TRIM(MID(SUBSTITUTE($H1087,",",REPT(" ",200)),(LEN($H1087)-LEN(SUBSTITUTE($H1087,",",""))-2)*200+1,200))</f>
        <v>Central Visayas</v>
      </c>
      <c r="AJ1087" s="1" t="s">
        <v>55</v>
      </c>
      <c r="AK1087" t="s">
        <v>16739</v>
      </c>
      <c r="AL1087" s="2">
        <v>0</v>
      </c>
      <c r="AM1087" s="1" t="s">
        <v>10345</v>
      </c>
    </row>
    <row r="1088" spans="1:39" ht="12.75" customHeight="1">
      <c r="A1088" s="1"/>
      <c r="B1088" s="1" t="s">
        <v>10346</v>
      </c>
      <c r="C1088" s="1" t="s">
        <v>10347</v>
      </c>
      <c r="D1088" s="3" t="str">
        <f ca="1">IFERROR(__xludf.DUMMYFUNCTION("PROPER(REGEXEXTRACT(B2734, ""(?:https?:\/\/)?(?:www\.)?([a-zA-Z0-9-]+)\.""))"),"Skyscanner")</f>
        <v>Skyscanner</v>
      </c>
      <c r="E1088" s="1" t="s">
        <v>10348</v>
      </c>
      <c r="F1088" s="1">
        <v>9.96157</v>
      </c>
      <c r="G1088" s="1">
        <v>123.37821</v>
      </c>
      <c r="H1088" s="1" t="s">
        <v>10349</v>
      </c>
      <c r="I1088" s="1" t="s">
        <v>2622</v>
      </c>
      <c r="J1088" s="1">
        <f>IF(K1088="URBAN",1,IF(K1088="SUBURBAN",2,IF(K1088="RURAL",3,"")))</f>
        <v>3</v>
      </c>
      <c r="K1088" s="1" t="s">
        <v>541</v>
      </c>
      <c r="L1088" s="18">
        <v>46082</v>
      </c>
      <c r="M1088" s="49">
        <v>0.58333333333333337</v>
      </c>
      <c r="N1088" s="18">
        <v>46083</v>
      </c>
      <c r="O1088" s="56">
        <v>0.5</v>
      </c>
      <c r="P1088" s="31" t="str">
        <f>TEXT($L1088, "dddd")</f>
        <v>Sunday</v>
      </c>
      <c r="Q1088" s="39" t="s">
        <v>10350</v>
      </c>
      <c r="R1088" s="39">
        <v>16645</v>
      </c>
      <c r="S1088" s="1" t="str">
        <f>IF(OR(MONTH(L1088)=12, MONTH(L1088)&lt;=5), "Dry Season", "Wet Season")</f>
        <v>Dry Season</v>
      </c>
      <c r="T1088" s="1">
        <v>1</v>
      </c>
      <c r="U1088" s="1">
        <v>0</v>
      </c>
      <c r="V1088" s="1">
        <v>0</v>
      </c>
      <c r="W1088" s="2">
        <f>IF(ISNUMBER(SEARCH("N/A", X1088)), 0, 1)</f>
        <v>0</v>
      </c>
      <c r="X1088" s="1" t="s">
        <v>44</v>
      </c>
      <c r="Y1088" s="1"/>
      <c r="Z1088" s="1"/>
      <c r="AA1088" s="11" cm="1">
        <f t="array" ref="AA1088">IF(ISBLANK(Y1088), 0, VINCentyInvDistance(F1088,G1088,Y1088,Z1088))</f>
        <v>0</v>
      </c>
      <c r="AB1088" s="1">
        <v>0</v>
      </c>
      <c r="AC1088" s="1">
        <v>0</v>
      </c>
      <c r="AD1088" s="1">
        <v>0</v>
      </c>
      <c r="AE1088" s="1">
        <v>92</v>
      </c>
      <c r="AF1088" s="1">
        <v>1</v>
      </c>
      <c r="AG1088" s="1" t="s">
        <v>10351</v>
      </c>
      <c r="AH1088" s="1" t="s">
        <v>731</v>
      </c>
      <c r="AI1088" s="1"/>
      <c r="AJ1088" s="1" t="s">
        <v>55</v>
      </c>
      <c r="AK1088" t="s">
        <v>17362</v>
      </c>
      <c r="AL1088" s="1">
        <v>3</v>
      </c>
      <c r="AM1088" s="1" t="s">
        <v>10352</v>
      </c>
    </row>
    <row r="1089" spans="1:39" ht="12.75" customHeight="1">
      <c r="A1089" s="1"/>
      <c r="B1089" s="1" t="s">
        <v>10368</v>
      </c>
      <c r="C1089" s="1" t="s">
        <v>10369</v>
      </c>
      <c r="D1089" s="3" t="str">
        <f ca="1">IFERROR(__xludf.DUMMYFUNCTION("PROPER(REGEXEXTRACT(B2739, ""(?:https?:\/\/)?(?:www\.)?([a-zA-Z0-9-]+)\.""))"),"Google")</f>
        <v>Google</v>
      </c>
      <c r="E1089" s="1" t="s">
        <v>10370</v>
      </c>
      <c r="F1089" s="1">
        <v>16.918939999999999</v>
      </c>
      <c r="G1089" s="1">
        <v>121.11864</v>
      </c>
      <c r="H1089" s="1" t="s">
        <v>10371</v>
      </c>
      <c r="I1089" s="1" t="s">
        <v>41</v>
      </c>
      <c r="J1089" s="1">
        <f>IF(K1089="URBAN",1,IF(K1089="SUBURBAN",2,IF(K1089="RURAL",3,"")))</f>
        <v>3</v>
      </c>
      <c r="K1089" s="1" t="s">
        <v>541</v>
      </c>
      <c r="L1089" s="18">
        <v>46082</v>
      </c>
      <c r="M1089" s="49">
        <v>0.625</v>
      </c>
      <c r="N1089" s="18">
        <v>46083</v>
      </c>
      <c r="O1089" s="56">
        <v>0.5</v>
      </c>
      <c r="P1089" s="31" t="str">
        <f>TEXT($L1089, "dddd")</f>
        <v>Sunday</v>
      </c>
      <c r="Q1089" s="39" t="s">
        <v>207</v>
      </c>
      <c r="R1089" s="39">
        <v>616</v>
      </c>
      <c r="S1089" s="1" t="str">
        <f>IF(OR(MONTH(L1089)=12, MONTH(L1089)&lt;=5), "Dry Season", "Wet Season")</f>
        <v>Dry Season</v>
      </c>
      <c r="T1089" s="1">
        <v>1</v>
      </c>
      <c r="U1089" s="1">
        <v>0</v>
      </c>
      <c r="V1089" s="1">
        <v>0</v>
      </c>
      <c r="W1089" s="2">
        <f>IF(ISNUMBER(SEARCH("N/A", X1089)), 0, 1)</f>
        <v>1</v>
      </c>
      <c r="X1089" s="1" t="s">
        <v>977</v>
      </c>
      <c r="Y1089" s="1">
        <v>15.167270800000001</v>
      </c>
      <c r="Z1089" s="1">
        <v>120.5801134</v>
      </c>
      <c r="AA1089" s="11" cm="1">
        <f t="array" ref="AA1089">IF(ISBLANK(Y1089), 0, VINCentyInvDistance(F1089,G1089,Y1089,Z1089))</f>
        <v>202222.68579176808</v>
      </c>
      <c r="AB1089" s="1">
        <v>0</v>
      </c>
      <c r="AC1089" s="1">
        <v>0</v>
      </c>
      <c r="AD1089" s="1">
        <v>0</v>
      </c>
      <c r="AE1089" s="1">
        <v>57</v>
      </c>
      <c r="AF1089" s="1">
        <v>1</v>
      </c>
      <c r="AG1089" s="1" t="s">
        <v>978</v>
      </c>
      <c r="AH1089" s="1" t="s">
        <v>274</v>
      </c>
      <c r="AI1089" s="1" t="str">
        <f>TRIM(MID(SUBSTITUTE($H1089,",",REPT(" ",200)),(LEN($H1089)-LEN(SUBSTITUTE($H1089,",",""))-2)*200+1,200))</f>
        <v>Cordillera Administrative Region</v>
      </c>
      <c r="AJ1089" s="1" t="s">
        <v>55</v>
      </c>
      <c r="AL1089" s="2">
        <v>0</v>
      </c>
      <c r="AM1089" s="1"/>
    </row>
    <row r="1090" spans="1:39" ht="12.75" customHeight="1">
      <c r="A1090" s="1"/>
      <c r="B1090" s="1" t="s">
        <v>10372</v>
      </c>
      <c r="C1090" s="1" t="s">
        <v>10373</v>
      </c>
      <c r="D1090" s="3" t="str">
        <f ca="1">IFERROR(__xludf.DUMMYFUNCTION("PROPER(REGEXEXTRACT(B2740, ""(?:https?:\/\/)?(?:www\.)?([a-zA-Z0-9-]+)\.""))"),"Skyscanner")</f>
        <v>Skyscanner</v>
      </c>
      <c r="E1090" s="1" t="s">
        <v>10374</v>
      </c>
      <c r="F1090" s="1">
        <v>16.918939999999999</v>
      </c>
      <c r="G1090" s="1">
        <v>121.11864</v>
      </c>
      <c r="H1090" s="1" t="s">
        <v>10371</v>
      </c>
      <c r="I1090" s="1" t="s">
        <v>2395</v>
      </c>
      <c r="J1090" s="1">
        <f>IF(K1090="URBAN",1,IF(K1090="SUBURBAN",2,IF(K1090="RURAL",3,"")))</f>
        <v>3</v>
      </c>
      <c r="K1090" s="1" t="s">
        <v>541</v>
      </c>
      <c r="L1090" s="18">
        <v>46082</v>
      </c>
      <c r="M1090" s="49">
        <v>0.45833333333333331</v>
      </c>
      <c r="N1090" s="18">
        <v>46083</v>
      </c>
      <c r="O1090" s="56">
        <v>0.52083333333333337</v>
      </c>
      <c r="P1090" s="31" t="str">
        <f>TEXT($L1090, "dddd")</f>
        <v>Sunday</v>
      </c>
      <c r="Q1090" s="39" t="s">
        <v>10375</v>
      </c>
      <c r="R1090" s="39">
        <v>1423.75</v>
      </c>
      <c r="S1090" s="1" t="str">
        <f>IF(OR(MONTH(L1090)=12, MONTH(L1090)&lt;=5), "Dry Season", "Wet Season")</f>
        <v>Dry Season</v>
      </c>
      <c r="T1090" s="1">
        <v>1</v>
      </c>
      <c r="U1090" s="1">
        <v>0</v>
      </c>
      <c r="V1090" s="1">
        <v>0</v>
      </c>
      <c r="W1090" s="2">
        <f>IF(ISNUMBER(SEARCH("N/A", X1090)), 0, 1)</f>
        <v>0</v>
      </c>
      <c r="X1090" s="1" t="s">
        <v>44</v>
      </c>
      <c r="Y1090" s="1"/>
      <c r="Z1090" s="1"/>
      <c r="AA1090" s="11" cm="1">
        <f t="array" ref="AA1090">IF(ISBLANK(Y1090), 0, VINCentyInvDistance(F1090,G1090,Y1090,Z1090))</f>
        <v>0</v>
      </c>
      <c r="AB1090" s="1">
        <v>1</v>
      </c>
      <c r="AC1090" s="1">
        <v>9</v>
      </c>
      <c r="AD1090" s="1">
        <v>4</v>
      </c>
      <c r="AE1090" s="1">
        <v>42</v>
      </c>
      <c r="AF1090" s="1">
        <v>1</v>
      </c>
      <c r="AG1090" s="1" t="s">
        <v>4187</v>
      </c>
      <c r="AH1090" s="1" t="s">
        <v>4188</v>
      </c>
      <c r="AI1090" s="1"/>
      <c r="AJ1090" s="1" t="s">
        <v>55</v>
      </c>
      <c r="AK1090" t="s">
        <v>17364</v>
      </c>
      <c r="AL1090" s="1">
        <v>2</v>
      </c>
      <c r="AM1090" s="1" t="s">
        <v>10376</v>
      </c>
    </row>
    <row r="1091" spans="1:39" ht="12.75" customHeight="1">
      <c r="A1091" s="1"/>
      <c r="B1091" s="1" t="s">
        <v>8919</v>
      </c>
      <c r="C1091" s="1" t="s">
        <v>10389</v>
      </c>
      <c r="D1091" s="3" t="str">
        <f ca="1">IFERROR(__xludf.DUMMYFUNCTION("PROPER(REGEXEXTRACT(B2744, ""(?:https?:\/\/)?(?:www\.)?([a-zA-Z0-9-]+)\.""))"),"Skyscanner")</f>
        <v>Skyscanner</v>
      </c>
      <c r="E1091" s="1" t="s">
        <v>10390</v>
      </c>
      <c r="F1091" s="1">
        <v>9.6432269999999995</v>
      </c>
      <c r="G1091" s="1">
        <v>123.871388</v>
      </c>
      <c r="H1091" s="1" t="s">
        <v>10391</v>
      </c>
      <c r="I1091" s="1" t="s">
        <v>41</v>
      </c>
      <c r="J1091" s="1">
        <f>IF(K1091="URBAN",1,IF(K1091="SUBURBAN",2,IF(K1091="RURAL",3,"")))</f>
        <v>3</v>
      </c>
      <c r="K1091" s="1" t="s">
        <v>541</v>
      </c>
      <c r="L1091" s="18">
        <v>46082</v>
      </c>
      <c r="M1091" s="49">
        <v>0.58333333333333337</v>
      </c>
      <c r="N1091" s="18">
        <v>46083</v>
      </c>
      <c r="O1091" s="56">
        <v>0.5</v>
      </c>
      <c r="P1091" s="31" t="str">
        <f>TEXT($L1091, "dddd")</f>
        <v>Sunday</v>
      </c>
      <c r="Q1091" s="39" t="s">
        <v>10243</v>
      </c>
      <c r="R1091" s="39">
        <v>742.04</v>
      </c>
      <c r="S1091" s="1" t="str">
        <f>IF(OR(MONTH(L1091)=12, MONTH(L1091)&lt;=5), "Dry Season", "Wet Season")</f>
        <v>Dry Season</v>
      </c>
      <c r="T1091" s="1">
        <v>1</v>
      </c>
      <c r="U1091" s="1">
        <v>0</v>
      </c>
      <c r="V1091" s="1">
        <v>0</v>
      </c>
      <c r="W1091" s="2">
        <f>IF(ISNUMBER(SEARCH("N/A", X1091)), 0, 1)</f>
        <v>1</v>
      </c>
      <c r="X1091" s="1" t="s">
        <v>977</v>
      </c>
      <c r="Y1091" s="1">
        <v>15.167270800000001</v>
      </c>
      <c r="Z1091" s="1">
        <v>120.5801134</v>
      </c>
      <c r="AA1091" s="11" cm="1">
        <f t="array" ref="AA1091">IF(ISBLANK(Y1091), 0, VINCentyInvDistance(F1091,G1091,Y1091,Z1091))</f>
        <v>708106.80702286062</v>
      </c>
      <c r="AB1091" s="1">
        <v>0</v>
      </c>
      <c r="AC1091" s="1">
        <v>8.6</v>
      </c>
      <c r="AD1091" s="1">
        <v>4.2</v>
      </c>
      <c r="AE1091" s="1">
        <v>28</v>
      </c>
      <c r="AF1091" s="1">
        <v>1</v>
      </c>
      <c r="AG1091" s="1" t="s">
        <v>978</v>
      </c>
      <c r="AH1091" s="1" t="s">
        <v>274</v>
      </c>
      <c r="AI1091" s="1" t="str">
        <f>TRIM(MID(SUBSTITUTE($H1091,",",REPT(" ",200)),(LEN($H1091)-LEN(SUBSTITUTE($H1091,",",""))-2)*200+1,200))</f>
        <v>Central Visayas</v>
      </c>
      <c r="AJ1091" s="1" t="s">
        <v>55</v>
      </c>
      <c r="AK1091" t="s">
        <v>16954</v>
      </c>
      <c r="AL1091" s="2">
        <v>0</v>
      </c>
      <c r="AM1091" s="1"/>
    </row>
    <row r="1092" spans="1:39" ht="12.75" customHeight="1">
      <c r="A1092" s="11"/>
      <c r="B1092" s="11" t="s">
        <v>2976</v>
      </c>
      <c r="C1092" s="11" t="s">
        <v>10392</v>
      </c>
      <c r="D1092" s="12" t="str">
        <f ca="1">IFERROR(__xludf.DUMMYFUNCTION("PROPER(REGEXEXTRACT(B2745, ""(?:https?:\/\/)?(?:www\.)?([a-zA-Z0-9-]+)\.""))"),"Skyscanner")</f>
        <v>Skyscanner</v>
      </c>
      <c r="E1092" s="11" t="s">
        <v>10393</v>
      </c>
      <c r="F1092" s="11">
        <v>13.672741</v>
      </c>
      <c r="G1092" s="11">
        <v>121.39632</v>
      </c>
      <c r="H1092" s="11" t="s">
        <v>10394</v>
      </c>
      <c r="I1092" s="11" t="s">
        <v>2622</v>
      </c>
      <c r="J1092" s="1">
        <f>IF(K1092="URBAN",1,IF(K1092="SUBURBAN",2,IF(K1092="RURAL",3,"")))</f>
        <v>3</v>
      </c>
      <c r="K1092" s="11" t="s">
        <v>541</v>
      </c>
      <c r="L1092" s="19">
        <v>46082</v>
      </c>
      <c r="M1092" s="50">
        <v>0.58333333333333337</v>
      </c>
      <c r="N1092" s="19">
        <v>46083</v>
      </c>
      <c r="O1092" s="60">
        <v>0.5</v>
      </c>
      <c r="P1092" s="33" t="str">
        <f>TEXT($L1092, "dddd")</f>
        <v>Sunday</v>
      </c>
      <c r="Q1092" s="42" t="s">
        <v>10395</v>
      </c>
      <c r="R1092" s="42">
        <v>1158</v>
      </c>
      <c r="S1092" s="11" t="str">
        <f>IF(OR(MONTH(L1092)=12, MONTH(L1092)&lt;=5), "Dry Season", "Wet Season")</f>
        <v>Dry Season</v>
      </c>
      <c r="T1092" s="11">
        <v>1</v>
      </c>
      <c r="U1092" s="11">
        <v>1</v>
      </c>
      <c r="V1092" s="11">
        <v>1</v>
      </c>
      <c r="W1092" s="2">
        <f>IF(ISNUMBER(SEARCH("N/A", X1092)), 0, 1)</f>
        <v>1</v>
      </c>
      <c r="X1092" s="11" t="s">
        <v>2617</v>
      </c>
      <c r="Y1092" s="11">
        <v>9.6553032000000005</v>
      </c>
      <c r="Z1092" s="11">
        <v>123.8696362</v>
      </c>
      <c r="AA1092" s="11" cm="1">
        <f t="array" ref="AA1092">IF(ISBLANK(Y1092), 0, VINCentyInvDistance(F1092,G1092,Y1092,Z1092))</f>
        <v>519800.80491559813</v>
      </c>
      <c r="AB1092" s="11">
        <v>0</v>
      </c>
      <c r="AC1092" s="11">
        <v>8.4</v>
      </c>
      <c r="AD1092" s="11">
        <v>4.0999999999999996</v>
      </c>
      <c r="AE1092" s="11">
        <v>25</v>
      </c>
      <c r="AF1092" s="11">
        <v>1</v>
      </c>
      <c r="AG1092" s="11" t="s">
        <v>2618</v>
      </c>
      <c r="AH1092" s="11" t="s">
        <v>2113</v>
      </c>
      <c r="AI1092" s="11" t="str">
        <f>TRIM(MID(SUBSTITUTE($H1092,",",REPT(" ",200)),(LEN($H1092)-LEN(SUBSTITUTE($H1092,",",""))-2)*200+1,200))</f>
        <v>Batangas</v>
      </c>
      <c r="AJ1092" s="11" t="s">
        <v>55</v>
      </c>
      <c r="AK1092" t="s">
        <v>2975</v>
      </c>
      <c r="AL1092" s="13">
        <v>0</v>
      </c>
      <c r="AM1092" s="11"/>
    </row>
    <row r="1093" spans="1:39" ht="12.75" customHeight="1">
      <c r="A1093" s="11"/>
      <c r="B1093" s="11" t="s">
        <v>2976</v>
      </c>
      <c r="C1093" s="11" t="s">
        <v>10392</v>
      </c>
      <c r="D1093" s="12" t="str">
        <f ca="1">IFERROR(__xludf.DUMMYFUNCTION("PROPER(REGEXEXTRACT(B2746, ""(?:https?:\/\/)?(?:www\.)?([a-zA-Z0-9-]+)\.""))"),"Skyscanner")</f>
        <v>Skyscanner</v>
      </c>
      <c r="E1093" s="11" t="s">
        <v>10393</v>
      </c>
      <c r="F1093" s="11">
        <v>13.672741</v>
      </c>
      <c r="G1093" s="11">
        <v>121.39632</v>
      </c>
      <c r="H1093" s="11" t="s">
        <v>10394</v>
      </c>
      <c r="I1093" s="11" t="s">
        <v>2622</v>
      </c>
      <c r="J1093" s="1">
        <f>IF(K1093="URBAN",1,IF(K1093="SUBURBAN",2,IF(K1093="RURAL",3,"")))</f>
        <v>3</v>
      </c>
      <c r="K1093" s="11" t="s">
        <v>541</v>
      </c>
      <c r="L1093" s="25">
        <v>46089</v>
      </c>
      <c r="M1093" s="50">
        <v>0.58333333333333337</v>
      </c>
      <c r="N1093" s="19">
        <f>L1093+1</f>
        <v>46090</v>
      </c>
      <c r="O1093" s="60">
        <v>0.5</v>
      </c>
      <c r="P1093" s="33" t="str">
        <f>TEXT($L1093, "dddd")</f>
        <v>Sunday</v>
      </c>
      <c r="Q1093" s="46" t="s">
        <v>10396</v>
      </c>
      <c r="R1093" s="46">
        <v>1304</v>
      </c>
      <c r="S1093" s="11" t="str">
        <f>IF(OR(MONTH(L1093)=12, MONTH(L1093)&lt;=5), "Dry Season", "Wet Season")</f>
        <v>Dry Season</v>
      </c>
      <c r="T1093" s="11">
        <v>1</v>
      </c>
      <c r="U1093" s="11">
        <v>1</v>
      </c>
      <c r="V1093" s="11">
        <v>1</v>
      </c>
      <c r="W1093" s="2">
        <f>IF(ISNUMBER(SEARCH("N/A", X1093)), 0, 1)</f>
        <v>1</v>
      </c>
      <c r="X1093" s="11" t="s">
        <v>2617</v>
      </c>
      <c r="Y1093" s="11">
        <v>9.6553032000000005</v>
      </c>
      <c r="Z1093" s="11">
        <v>123.8696362</v>
      </c>
      <c r="AA1093" s="11" cm="1">
        <f t="array" ref="AA1093">IF(ISBLANK(Y1093), 0, VINCentyInvDistance(F1093,G1093,Y1093,Z1093))</f>
        <v>519800.80491559813</v>
      </c>
      <c r="AB1093" s="11">
        <v>0</v>
      </c>
      <c r="AC1093" s="11">
        <v>8.4</v>
      </c>
      <c r="AD1093" s="11">
        <v>4.0999999999999996</v>
      </c>
      <c r="AE1093" s="11">
        <v>25</v>
      </c>
      <c r="AF1093" s="11">
        <v>1</v>
      </c>
      <c r="AG1093" s="11" t="s">
        <v>2618</v>
      </c>
      <c r="AH1093" s="11" t="s">
        <v>2113</v>
      </c>
      <c r="AI1093" s="11" t="str">
        <f>TRIM(MID(SUBSTITUTE($H1093,",",REPT(" ",200)),(LEN($H1093)-LEN(SUBSTITUTE($H1093,",",""))-2)*200+1,200))</f>
        <v>Batangas</v>
      </c>
      <c r="AJ1093" s="11" t="s">
        <v>55</v>
      </c>
      <c r="AK1093" t="s">
        <v>17365</v>
      </c>
      <c r="AL1093" s="13">
        <v>0</v>
      </c>
      <c r="AM1093" s="11"/>
    </row>
    <row r="1094" spans="1:39" ht="12.75" customHeight="1">
      <c r="A1094" s="1"/>
      <c r="B1094" s="1" t="s">
        <v>8542</v>
      </c>
      <c r="C1094" s="1" t="s">
        <v>10405</v>
      </c>
      <c r="D1094" s="3" t="str">
        <f ca="1">IFERROR(__xludf.DUMMYFUNCTION("PROPER(REGEXEXTRACT(B2749, ""(?:https?:\/\/)?(?:www\.)?([a-zA-Z0-9-]+)\.""))"),"Skyscanner")</f>
        <v>Skyscanner</v>
      </c>
      <c r="E1094" s="1" t="s">
        <v>10406</v>
      </c>
      <c r="F1094" s="1">
        <v>14.531033000000001</v>
      </c>
      <c r="G1094" s="1">
        <v>121.33498299999999</v>
      </c>
      <c r="H1094" s="1" t="s">
        <v>8545</v>
      </c>
      <c r="I1094" s="1" t="s">
        <v>1300</v>
      </c>
      <c r="J1094" s="1">
        <f>IF(K1094="URBAN",1,IF(K1094="SUBURBAN",2,IF(K1094="RURAL",3,"")))</f>
        <v>3</v>
      </c>
      <c r="K1094" s="1" t="s">
        <v>541</v>
      </c>
      <c r="L1094" s="18">
        <v>46082</v>
      </c>
      <c r="M1094" s="49">
        <v>0.5625</v>
      </c>
      <c r="N1094" s="18">
        <v>46083</v>
      </c>
      <c r="O1094" s="56">
        <v>0.47916666666666669</v>
      </c>
      <c r="P1094" s="31" t="str">
        <f>TEXT($L1094, "dddd")</f>
        <v>Sunday</v>
      </c>
      <c r="Q1094" s="39" t="s">
        <v>111</v>
      </c>
      <c r="R1094" s="39">
        <v>780</v>
      </c>
      <c r="S1094" s="1" t="str">
        <f>IF(OR(MONTH(L1094)=12, MONTH(L1094)&lt;=5), "Dry Season", "Wet Season")</f>
        <v>Dry Season</v>
      </c>
      <c r="T1094" s="1">
        <v>1</v>
      </c>
      <c r="U1094" s="1">
        <v>0</v>
      </c>
      <c r="V1094" s="1">
        <v>0</v>
      </c>
      <c r="W1094" s="2">
        <f>IF(ISNUMBER(SEARCH("N/A", X1094)), 0, 1)</f>
        <v>0</v>
      </c>
      <c r="X1094" s="1" t="s">
        <v>44</v>
      </c>
      <c r="Y1094" s="1"/>
      <c r="Z1094" s="1"/>
      <c r="AA1094" s="11" cm="1">
        <f t="array" ref="AA1094">IF(ISBLANK(Y1094), 0, VINCentyInvDistance(F1094,G1094,Y1094,Z1094))</f>
        <v>0</v>
      </c>
      <c r="AB1094" s="1">
        <v>0</v>
      </c>
      <c r="AC1094" s="1">
        <v>7</v>
      </c>
      <c r="AD1094" s="1">
        <v>3.8</v>
      </c>
      <c r="AE1094" s="1">
        <v>191</v>
      </c>
      <c r="AF1094" s="1">
        <v>1</v>
      </c>
      <c r="AG1094" s="1" t="s">
        <v>8546</v>
      </c>
      <c r="AH1094" s="1" t="s">
        <v>2387</v>
      </c>
      <c r="AI1094" s="1"/>
      <c r="AJ1094" s="1" t="s">
        <v>55</v>
      </c>
      <c r="AK1094" t="s">
        <v>17233</v>
      </c>
      <c r="AL1094" s="1">
        <v>2</v>
      </c>
      <c r="AM1094" s="1" t="s">
        <v>8547</v>
      </c>
    </row>
    <row r="1095" spans="1:39" ht="12.75" customHeight="1">
      <c r="A1095" s="1"/>
      <c r="B1095" s="1" t="s">
        <v>10407</v>
      </c>
      <c r="C1095" s="1" t="s">
        <v>10408</v>
      </c>
      <c r="D1095" s="3" t="str">
        <f ca="1">IFERROR(__xludf.DUMMYFUNCTION("PROPER(REGEXEXTRACT(B2750, ""(?:https?:\/\/)?(?:www\.)?([a-zA-Z0-9-]+)\.""))"),"Skyscanner")</f>
        <v>Skyscanner</v>
      </c>
      <c r="E1095" s="1" t="s">
        <v>10322</v>
      </c>
      <c r="F1095" s="1">
        <v>9.730461</v>
      </c>
      <c r="G1095" s="1">
        <v>118.757803</v>
      </c>
      <c r="H1095" s="1" t="s">
        <v>10409</v>
      </c>
      <c r="I1095" s="1" t="s">
        <v>3119</v>
      </c>
      <c r="J1095" s="1">
        <f>IF(K1095="URBAN",1,IF(K1095="SUBURBAN",2,IF(K1095="RURAL",3,"")))</f>
        <v>3</v>
      </c>
      <c r="K1095" s="1" t="s">
        <v>541</v>
      </c>
      <c r="L1095" s="18">
        <v>46082</v>
      </c>
      <c r="M1095" s="49">
        <v>0.58333333333333337</v>
      </c>
      <c r="N1095" s="18">
        <v>46083</v>
      </c>
      <c r="O1095" s="56">
        <v>0.5</v>
      </c>
      <c r="P1095" s="31" t="str">
        <f>TEXT($L1095, "dddd")</f>
        <v>Sunday</v>
      </c>
      <c r="Q1095" s="39" t="s">
        <v>111</v>
      </c>
      <c r="R1095" s="39">
        <v>5234</v>
      </c>
      <c r="S1095" s="1" t="str">
        <f>IF(OR(MONTH(L1095)=12, MONTH(L1095)&lt;=5), "Dry Season", "Wet Season")</f>
        <v>Dry Season</v>
      </c>
      <c r="T1095" s="1">
        <v>1</v>
      </c>
      <c r="U1095" s="1">
        <v>1</v>
      </c>
      <c r="V1095" s="1">
        <v>1</v>
      </c>
      <c r="W1095" s="2">
        <f>IF(ISNUMBER(SEARCH("N/A", X1095)), 0, 1)</f>
        <v>0</v>
      </c>
      <c r="X1095" s="1" t="s">
        <v>44</v>
      </c>
      <c r="Y1095" s="1"/>
      <c r="Z1095" s="1"/>
      <c r="AA1095" s="11" cm="1">
        <f t="array" ref="AA1095">IF(ISBLANK(Y1095), 0, VINCentyInvDistance(F1095,G1095,Y1095,Z1095))</f>
        <v>0</v>
      </c>
      <c r="AB1095" s="1">
        <v>0</v>
      </c>
      <c r="AC1095" s="1">
        <v>8.1999999999999993</v>
      </c>
      <c r="AD1095" s="1">
        <v>5</v>
      </c>
      <c r="AE1095" s="1">
        <v>19</v>
      </c>
      <c r="AF1095" s="1">
        <v>1</v>
      </c>
      <c r="AG1095" s="1" t="s">
        <v>2262</v>
      </c>
      <c r="AH1095" s="1" t="s">
        <v>1597</v>
      </c>
      <c r="AI1095" s="1"/>
      <c r="AJ1095" s="1" t="s">
        <v>55</v>
      </c>
      <c r="AK1095" t="s">
        <v>10410</v>
      </c>
      <c r="AL1095" s="1">
        <v>1</v>
      </c>
      <c r="AM1095" s="1" t="s">
        <v>10411</v>
      </c>
    </row>
    <row r="1096" spans="1:39" ht="12.75" customHeight="1">
      <c r="A1096" s="1"/>
      <c r="B1096" s="1" t="s">
        <v>10412</v>
      </c>
      <c r="C1096" s="1" t="s">
        <v>10413</v>
      </c>
      <c r="D1096" s="3" t="str">
        <f ca="1">IFERROR(__xludf.DUMMYFUNCTION("PROPER(REGEXEXTRACT(B2751, ""(?:https?:\/\/)?(?:www\.)?([a-zA-Z0-9-]+)\.""))"),"Skyscanner")</f>
        <v>Skyscanner</v>
      </c>
      <c r="E1096" s="1" t="s">
        <v>10414</v>
      </c>
      <c r="F1096" s="1">
        <v>16.355630000000001</v>
      </c>
      <c r="G1096" s="1">
        <v>119.81304</v>
      </c>
      <c r="H1096" s="1" t="s">
        <v>593</v>
      </c>
      <c r="I1096" s="1" t="s">
        <v>540</v>
      </c>
      <c r="J1096" s="1">
        <f>IF(K1096="URBAN",1,IF(K1096="SUBURBAN",2,IF(K1096="RURAL",3,"")))</f>
        <v>3</v>
      </c>
      <c r="K1096" s="1" t="s">
        <v>541</v>
      </c>
      <c r="L1096" s="18">
        <v>46082</v>
      </c>
      <c r="M1096" s="49">
        <v>0.625</v>
      </c>
      <c r="N1096" s="18">
        <v>46083</v>
      </c>
      <c r="O1096" s="56">
        <v>0.5</v>
      </c>
      <c r="P1096" s="31" t="str">
        <f>TEXT($L1096, "dddd")</f>
        <v>Sunday</v>
      </c>
      <c r="Q1096" s="39" t="s">
        <v>117</v>
      </c>
      <c r="R1096" s="39">
        <v>3750</v>
      </c>
      <c r="S1096" s="1" t="str">
        <f>IF(OR(MONTH(L1096)=12, MONTH(L1096)&lt;=5), "Dry Season", "Wet Season")</f>
        <v>Dry Season</v>
      </c>
      <c r="T1096" s="1">
        <v>1</v>
      </c>
      <c r="U1096" s="1">
        <v>1</v>
      </c>
      <c r="V1096" s="1">
        <v>0</v>
      </c>
      <c r="W1096" s="2">
        <f>IF(ISNUMBER(SEARCH("N/A", X1096)), 0, 1)</f>
        <v>0</v>
      </c>
      <c r="X1096" s="1" t="s">
        <v>44</v>
      </c>
      <c r="Y1096" s="1"/>
      <c r="Z1096" s="1"/>
      <c r="AA1096" s="11" cm="1">
        <f t="array" ref="AA1096">IF(ISBLANK(Y1096), 0, VINCentyInvDistance(F1096,G1096,Y1096,Z1096))</f>
        <v>0</v>
      </c>
      <c r="AB1096" s="1">
        <v>0</v>
      </c>
      <c r="AC1096" s="1">
        <v>7</v>
      </c>
      <c r="AD1096" s="1">
        <v>4.5999999999999996</v>
      </c>
      <c r="AE1096" s="1">
        <v>529</v>
      </c>
      <c r="AF1096" s="1">
        <v>1</v>
      </c>
      <c r="AG1096" s="1" t="s">
        <v>594</v>
      </c>
      <c r="AH1096" s="1" t="s">
        <v>556</v>
      </c>
      <c r="AI1096" s="1"/>
      <c r="AJ1096" s="1" t="s">
        <v>55</v>
      </c>
      <c r="AK1096" t="s">
        <v>17280</v>
      </c>
      <c r="AL1096" s="1">
        <v>3</v>
      </c>
      <c r="AM1096" s="1" t="s">
        <v>10415</v>
      </c>
    </row>
    <row r="1097" spans="1:39" ht="12.75" customHeight="1">
      <c r="A1097" s="1"/>
      <c r="B1097" s="1" t="s">
        <v>10425</v>
      </c>
      <c r="C1097" s="1" t="s">
        <v>10426</v>
      </c>
      <c r="D1097" s="3" t="str">
        <f ca="1">IFERROR(__xludf.DUMMYFUNCTION("PROPER(REGEXEXTRACT(B2754, ""(?:https?:\/\/)?(?:www\.)?([a-zA-Z0-9-]+)\.""))"),"Skyscanner")</f>
        <v>Skyscanner</v>
      </c>
      <c r="E1097" s="1" t="s">
        <v>10427</v>
      </c>
      <c r="F1097" s="1">
        <v>14.495200000000001</v>
      </c>
      <c r="G1097" s="1">
        <v>121.00397769999999</v>
      </c>
      <c r="H1097" s="1" t="s">
        <v>10428</v>
      </c>
      <c r="I1097" s="1" t="s">
        <v>3119</v>
      </c>
      <c r="J1097" s="1">
        <f>IF(K1097="URBAN",1,IF(K1097="SUBURBAN",2,IF(K1097="RURAL",3,"")))</f>
        <v>3</v>
      </c>
      <c r="K1097" s="1" t="s">
        <v>541</v>
      </c>
      <c r="L1097" s="18">
        <v>46082</v>
      </c>
      <c r="M1097" s="49">
        <v>0.58333333333333337</v>
      </c>
      <c r="N1097" s="18">
        <v>46083</v>
      </c>
      <c r="O1097" s="56">
        <v>0.5</v>
      </c>
      <c r="P1097" s="31" t="str">
        <f>TEXT($L1097, "dddd")</f>
        <v>Sunday</v>
      </c>
      <c r="Q1097" s="39" t="s">
        <v>117</v>
      </c>
      <c r="R1097" s="39">
        <v>900</v>
      </c>
      <c r="S1097" s="1" t="str">
        <f>IF(OR(MONTH(L1097)=12, MONTH(L1097)&lt;=5), "Dry Season", "Wet Season")</f>
        <v>Dry Season</v>
      </c>
      <c r="T1097" s="1">
        <v>1</v>
      </c>
      <c r="U1097" s="1">
        <v>0</v>
      </c>
      <c r="V1097" s="1">
        <v>0</v>
      </c>
      <c r="W1097" s="2">
        <f>IF(ISNUMBER(SEARCH("N/A", X1097)), 0, 1)</f>
        <v>1</v>
      </c>
      <c r="X1097" s="1" t="s">
        <v>1595</v>
      </c>
      <c r="Y1097" s="1">
        <v>9.7439737999999991</v>
      </c>
      <c r="Z1097" s="1">
        <v>118.7402726</v>
      </c>
      <c r="AA1097" s="11" cm="1">
        <f t="array" ref="AA1097">IF(ISBLANK(Y1097), 0, VINCentyInvDistance(F1097,G1097,Y1097,Z1097))</f>
        <v>580460.43175189081</v>
      </c>
      <c r="AB1097" s="1">
        <v>0</v>
      </c>
      <c r="AC1097" s="1">
        <v>0</v>
      </c>
      <c r="AD1097" s="1">
        <v>0</v>
      </c>
      <c r="AE1097" s="1">
        <v>89</v>
      </c>
      <c r="AF1097" s="1">
        <v>1</v>
      </c>
      <c r="AG1097" s="1" t="s">
        <v>1596</v>
      </c>
      <c r="AH1097" s="1" t="s">
        <v>1597</v>
      </c>
      <c r="AI1097" s="1" t="str">
        <f>TRIM(MID(SUBSTITUTE($H1097,",",REPT(" ",200)),(LEN($H1097)-LEN(SUBSTITUTE($H1097,",",""))-2)*200+1,200))</f>
        <v>Metro Manila</v>
      </c>
      <c r="AJ1097" s="1" t="s">
        <v>55</v>
      </c>
      <c r="AK1097" t="s">
        <v>10429</v>
      </c>
      <c r="AL1097" s="2">
        <v>0</v>
      </c>
      <c r="AM1097" s="1"/>
    </row>
    <row r="1098" spans="1:39" ht="12.75" customHeight="1">
      <c r="A1098" s="1"/>
      <c r="B1098" s="1" t="s">
        <v>10436</v>
      </c>
      <c r="C1098" s="1" t="s">
        <v>10437</v>
      </c>
      <c r="D1098" s="3" t="str">
        <f ca="1">IFERROR(__xludf.DUMMYFUNCTION("PROPER(REGEXEXTRACT(B2757, ""(?:https?:\/\/)?(?:www\.)?([a-zA-Z0-9-]+)\.""))"),"Skyscanner")</f>
        <v>Skyscanner</v>
      </c>
      <c r="E1098" s="1" t="s">
        <v>10438</v>
      </c>
      <c r="F1098" s="1">
        <v>14.18398</v>
      </c>
      <c r="G1098" s="1">
        <v>120.92740999999999</v>
      </c>
      <c r="H1098" s="1" t="s">
        <v>10439</v>
      </c>
      <c r="I1098" s="1" t="s">
        <v>1300</v>
      </c>
      <c r="J1098" s="1">
        <f>IF(K1098="URBAN",1,IF(K1098="SUBURBAN",2,IF(K1098="RURAL",3,"")))</f>
        <v>3</v>
      </c>
      <c r="K1098" s="1" t="s">
        <v>541</v>
      </c>
      <c r="L1098" s="18">
        <v>46082</v>
      </c>
      <c r="M1098" s="49">
        <v>0.58333333333333337</v>
      </c>
      <c r="N1098" s="18">
        <v>46083</v>
      </c>
      <c r="O1098" s="56">
        <v>0.5</v>
      </c>
      <c r="P1098" s="31" t="str">
        <f>TEXT($L1098, "dddd")</f>
        <v>Sunday</v>
      </c>
      <c r="Q1098" s="39" t="s">
        <v>207</v>
      </c>
      <c r="R1098" s="39">
        <v>899</v>
      </c>
      <c r="S1098" s="1" t="str">
        <f>IF(OR(MONTH(L1098)=12, MONTH(L1098)&lt;=5), "Dry Season", "Wet Season")</f>
        <v>Dry Season</v>
      </c>
      <c r="T1098" s="1">
        <v>1</v>
      </c>
      <c r="U1098" s="1">
        <v>1</v>
      </c>
      <c r="V1098" s="1">
        <v>1</v>
      </c>
      <c r="W1098" s="2">
        <f>IF(ISNUMBER(SEARCH("N/A", X1098)), 0, 1)</f>
        <v>0</v>
      </c>
      <c r="X1098" s="1" t="s">
        <v>44</v>
      </c>
      <c r="Y1098" s="1"/>
      <c r="Z1098" s="1"/>
      <c r="AA1098" s="11" cm="1">
        <f t="array" ref="AA1098">IF(ISBLANK(Y1098), 0, VINCentyInvDistance(F1098,G1098,Y1098,Z1098))</f>
        <v>0</v>
      </c>
      <c r="AB1098" s="1">
        <v>0</v>
      </c>
      <c r="AC1098" s="1">
        <v>0</v>
      </c>
      <c r="AD1098" s="1">
        <v>0</v>
      </c>
      <c r="AE1098" s="1">
        <v>62</v>
      </c>
      <c r="AF1098" s="1">
        <v>1</v>
      </c>
      <c r="AG1098" s="1" t="s">
        <v>10440</v>
      </c>
      <c r="AH1098" s="1" t="s">
        <v>1730</v>
      </c>
      <c r="AI1098" s="1" t="str">
        <f>TRIM(MID(SUBSTITUTE($H1098,",",REPT(" ",200)),(LEN($H1098)-LEN(SUBSTITUTE($H1098,",",""))-2)*200+1,200))</f>
        <v>Calabarzon</v>
      </c>
      <c r="AJ1098" s="1" t="s">
        <v>55</v>
      </c>
      <c r="AK1098" t="s">
        <v>17367</v>
      </c>
      <c r="AL1098" s="2">
        <v>0</v>
      </c>
      <c r="AM1098" s="1" t="s">
        <v>10441</v>
      </c>
    </row>
    <row r="1099" spans="1:39" ht="12.75" customHeight="1">
      <c r="A1099" s="1"/>
      <c r="B1099" s="1" t="s">
        <v>10442</v>
      </c>
      <c r="C1099" s="1" t="s">
        <v>10443</v>
      </c>
      <c r="D1099" s="3" t="str">
        <f ca="1">IFERROR(__xludf.DUMMYFUNCTION("PROPER(REGEXEXTRACT(B2758, ""(?:https?:\/\/)?(?:www\.)?([a-zA-Z0-9-]+)\.""))"),"Skyscanner")</f>
        <v>Skyscanner</v>
      </c>
      <c r="E1099" s="1" t="s">
        <v>9808</v>
      </c>
      <c r="F1099" s="1">
        <v>11.14846</v>
      </c>
      <c r="G1099" s="1">
        <v>119.39832</v>
      </c>
      <c r="H1099" s="1" t="s">
        <v>10059</v>
      </c>
      <c r="I1099" s="1" t="s">
        <v>2622</v>
      </c>
      <c r="J1099" s="1">
        <f>IF(K1099="URBAN",1,IF(K1099="SUBURBAN",2,IF(K1099="RURAL",3,"")))</f>
        <v>3</v>
      </c>
      <c r="K1099" s="1" t="s">
        <v>541</v>
      </c>
      <c r="L1099" s="18">
        <v>46082</v>
      </c>
      <c r="M1099" s="49">
        <v>0.58333333333333337</v>
      </c>
      <c r="N1099" s="18">
        <v>46083</v>
      </c>
      <c r="O1099" s="56">
        <v>0.52083333333333337</v>
      </c>
      <c r="P1099" s="31" t="str">
        <f>TEXT($L1099, "dddd")</f>
        <v>Sunday</v>
      </c>
      <c r="Q1099" s="39" t="s">
        <v>1090</v>
      </c>
      <c r="R1099" s="39">
        <v>5500</v>
      </c>
      <c r="S1099" s="1" t="str">
        <f>IF(OR(MONTH(L1099)=12, MONTH(L1099)&lt;=5), "Dry Season", "Wet Season")</f>
        <v>Dry Season</v>
      </c>
      <c r="T1099" s="1">
        <v>1</v>
      </c>
      <c r="U1099" s="1">
        <v>0</v>
      </c>
      <c r="V1099" s="1">
        <v>0</v>
      </c>
      <c r="W1099" s="2">
        <f>IF(ISNUMBER(SEARCH("N/A", X1099)), 0, 1)</f>
        <v>1</v>
      </c>
      <c r="X1099" s="1" t="s">
        <v>10444</v>
      </c>
      <c r="Y1099" s="1">
        <v>9.7417724000000003</v>
      </c>
      <c r="Z1099" s="1">
        <v>124.57366210000001</v>
      </c>
      <c r="AA1099" s="11" cm="1">
        <f t="array" ref="AA1099">IF(ISBLANK(Y1099), 0, VINCentyInvDistance(F1099,G1099,Y1099,Z1099))</f>
        <v>587585.483666552</v>
      </c>
      <c r="AB1099" s="1">
        <v>0</v>
      </c>
      <c r="AC1099" s="1">
        <v>9.6</v>
      </c>
      <c r="AD1099" s="1">
        <v>4.3</v>
      </c>
      <c r="AE1099" s="1">
        <v>5</v>
      </c>
      <c r="AF1099" s="1">
        <v>1</v>
      </c>
      <c r="AG1099" s="1" t="s">
        <v>10445</v>
      </c>
      <c r="AH1099" s="1" t="s">
        <v>2113</v>
      </c>
      <c r="AI1099" s="1" t="str">
        <f>TRIM(MID(SUBSTITUTE($H1099,",",REPT(" ",200)),(LEN($H1099)-LEN(SUBSTITUTE($H1099,",",""))-2)*200+1,200))</f>
        <v>Mimaropa</v>
      </c>
      <c r="AJ1099" s="1" t="s">
        <v>55</v>
      </c>
      <c r="AK1099" t="s">
        <v>17368</v>
      </c>
      <c r="AL1099" s="2">
        <v>0</v>
      </c>
      <c r="AM1099" s="1"/>
    </row>
    <row r="1100" spans="1:39" ht="12.75" customHeight="1">
      <c r="A1100" s="1"/>
      <c r="B1100" s="1" t="s">
        <v>10446</v>
      </c>
      <c r="C1100" s="1" t="s">
        <v>10447</v>
      </c>
      <c r="D1100" s="3" t="str">
        <f ca="1">IFERROR(__xludf.DUMMYFUNCTION("PROPER(REGEXEXTRACT(B2759, ""(?:https?:\/\/)?(?:www\.)?([a-zA-Z0-9-]+)\.""))"),"Google")</f>
        <v>Google</v>
      </c>
      <c r="E1100" s="1" t="s">
        <v>10448</v>
      </c>
      <c r="F1100" s="1">
        <v>14.61321</v>
      </c>
      <c r="G1100" s="1">
        <v>121.03413</v>
      </c>
      <c r="H1100" s="1" t="s">
        <v>10449</v>
      </c>
      <c r="I1100" s="1" t="s">
        <v>3119</v>
      </c>
      <c r="J1100" s="1">
        <f>IF(K1100="URBAN",1,IF(K1100="SUBURBAN",2,IF(K1100="RURAL",3,"")))</f>
        <v>3</v>
      </c>
      <c r="K1100" s="1" t="s">
        <v>541</v>
      </c>
      <c r="L1100" s="18">
        <v>46082</v>
      </c>
      <c r="M1100" s="49">
        <v>0.625</v>
      </c>
      <c r="N1100" s="18">
        <v>46083</v>
      </c>
      <c r="O1100" s="56">
        <v>0.5</v>
      </c>
      <c r="P1100" s="31" t="str">
        <f>TEXT($L1100, "dddd")</f>
        <v>Sunday</v>
      </c>
      <c r="Q1100" s="39" t="s">
        <v>1563</v>
      </c>
      <c r="R1100" s="39">
        <v>2300</v>
      </c>
      <c r="S1100" s="1" t="str">
        <f>IF(OR(MONTH(L1100)=12, MONTH(L1100)&lt;=5), "Dry Season", "Wet Season")</f>
        <v>Dry Season</v>
      </c>
      <c r="T1100" s="1">
        <v>1</v>
      </c>
      <c r="U1100" s="1">
        <v>0</v>
      </c>
      <c r="V1100" s="1">
        <v>0</v>
      </c>
      <c r="W1100" s="2">
        <f>IF(ISNUMBER(SEARCH("N/A", X1100)), 0, 1)</f>
        <v>1</v>
      </c>
      <c r="X1100" s="1" t="s">
        <v>3120</v>
      </c>
      <c r="Y1100" s="1">
        <v>11.176256499999999</v>
      </c>
      <c r="Z1100" s="1">
        <v>119.44114759999999</v>
      </c>
      <c r="AA1100" s="11" cm="1">
        <f t="array" ref="AA1100">IF(ISBLANK(Y1100), 0, VINCentyInvDistance(F1100,G1100,Y1100,Z1100))</f>
        <v>417677.08468721766</v>
      </c>
      <c r="AB1100" s="1">
        <v>0</v>
      </c>
      <c r="AC1100" s="1">
        <v>0</v>
      </c>
      <c r="AD1100" s="1">
        <v>0</v>
      </c>
      <c r="AE1100" s="1">
        <v>4</v>
      </c>
      <c r="AF1100" s="1">
        <v>1</v>
      </c>
      <c r="AG1100" s="1" t="s">
        <v>3121</v>
      </c>
      <c r="AH1100" s="1" t="s">
        <v>1597</v>
      </c>
      <c r="AI1100" s="1" t="str">
        <f>TRIM(MID(SUBSTITUTE($H1100,",",REPT(" ",200)),(LEN($H1100)-LEN(SUBSTITUTE($H1100,",",""))-2)*200+1,200))</f>
        <v>Metro Manila</v>
      </c>
      <c r="AJ1100" s="1" t="s">
        <v>55</v>
      </c>
      <c r="AL1100" s="2">
        <v>0</v>
      </c>
      <c r="AM1100" s="1"/>
    </row>
    <row r="1101" spans="1:39" ht="12.75" customHeight="1">
      <c r="A1101" s="1"/>
      <c r="B1101" s="1" t="s">
        <v>3598</v>
      </c>
      <c r="C1101" s="1" t="s">
        <v>10459</v>
      </c>
      <c r="D1101" s="3" t="str">
        <f ca="1">IFERROR(__xludf.DUMMYFUNCTION("PROPER(REGEXEXTRACT(B2762, ""(?:https?:\/\/)?(?:www\.)?([a-zA-Z0-9-]+)\.""))"),"Skyscanner")</f>
        <v>Skyscanner</v>
      </c>
      <c r="E1101" s="1" t="s">
        <v>10460</v>
      </c>
      <c r="F1101" s="1">
        <v>14.998450999999999</v>
      </c>
      <c r="G1101" s="1">
        <v>120.9532123</v>
      </c>
      <c r="H1101" s="1" t="s">
        <v>10461</v>
      </c>
      <c r="I1101" s="1" t="s">
        <v>3119</v>
      </c>
      <c r="J1101" s="1">
        <f>IF(K1101="URBAN",1,IF(K1101="SUBURBAN",2,IF(K1101="RURAL",3,"")))</f>
        <v>3</v>
      </c>
      <c r="K1101" s="1" t="s">
        <v>541</v>
      </c>
      <c r="L1101" s="18">
        <v>46082</v>
      </c>
      <c r="M1101" s="49">
        <v>0.25</v>
      </c>
      <c r="N1101" s="18">
        <v>46083</v>
      </c>
      <c r="O1101" s="56">
        <v>0.5</v>
      </c>
      <c r="P1101" s="31" t="str">
        <f>TEXT($L1101, "dddd")</f>
        <v>Sunday</v>
      </c>
      <c r="Q1101" s="39" t="s">
        <v>111</v>
      </c>
      <c r="R1101" s="39">
        <v>2200</v>
      </c>
      <c r="S1101" s="1" t="str">
        <f>IF(OR(MONTH(L1101)=12, MONTH(L1101)&lt;=5), "Dry Season", "Wet Season")</f>
        <v>Dry Season</v>
      </c>
      <c r="T1101" s="1">
        <v>1</v>
      </c>
      <c r="U1101" s="1">
        <v>1</v>
      </c>
      <c r="V1101" s="1">
        <v>0</v>
      </c>
      <c r="W1101" s="2">
        <f>IF(ISNUMBER(SEARCH("N/A", X1101)), 0, 1)</f>
        <v>1</v>
      </c>
      <c r="X1101" s="1" t="s">
        <v>1595</v>
      </c>
      <c r="Y1101" s="1">
        <v>9.7439737999999991</v>
      </c>
      <c r="Z1101" s="1">
        <v>118.7402726</v>
      </c>
      <c r="AA1101" s="11" cm="1">
        <f t="array" ref="AA1101">IF(ISBLANK(Y1101), 0, VINCentyInvDistance(F1101,G1101,Y1101,Z1101))</f>
        <v>629093.87633846735</v>
      </c>
      <c r="AB1101" s="1">
        <v>1</v>
      </c>
      <c r="AC1101" s="1">
        <v>6.6</v>
      </c>
      <c r="AD1101" s="1">
        <v>4.8</v>
      </c>
      <c r="AE1101" s="1">
        <v>26</v>
      </c>
      <c r="AF1101" s="1">
        <v>1</v>
      </c>
      <c r="AG1101" s="1" t="s">
        <v>1596</v>
      </c>
      <c r="AH1101" s="1" t="s">
        <v>1597</v>
      </c>
      <c r="AI1101" s="1" t="str">
        <f>TRIM(MID(SUBSTITUTE($H1101,",",REPT(" ",200)),(LEN($H1101)-LEN(SUBSTITUTE($H1101,",",""))-2)*200+1,200))</f>
        <v>Central Luzon</v>
      </c>
      <c r="AJ1101" s="1" t="s">
        <v>55</v>
      </c>
      <c r="AK1101" t="s">
        <v>3597</v>
      </c>
      <c r="AL1101" s="2">
        <v>0</v>
      </c>
      <c r="AM1101" s="1"/>
    </row>
    <row r="1102" spans="1:39" ht="12.75" customHeight="1">
      <c r="A1102" s="1"/>
      <c r="B1102" s="1" t="s">
        <v>10465</v>
      </c>
      <c r="C1102" s="1" t="s">
        <v>10466</v>
      </c>
      <c r="D1102" s="3" t="str">
        <f ca="1">IFERROR(__xludf.DUMMYFUNCTION("PROPER(REGEXEXTRACT(B2764, ""(?:https?:\/\/)?(?:www\.)?([a-zA-Z0-9-]+)\.""))"),"Google")</f>
        <v>Google</v>
      </c>
      <c r="E1102" s="1" t="s">
        <v>10467</v>
      </c>
      <c r="F1102" s="1">
        <v>12.879720000000001</v>
      </c>
      <c r="G1102" s="1">
        <v>121.77401999999999</v>
      </c>
      <c r="H1102" s="1" t="s">
        <v>272</v>
      </c>
      <c r="I1102" s="1" t="s">
        <v>3119</v>
      </c>
      <c r="J1102" s="1">
        <f>IF(K1102="URBAN",1,IF(K1102="SUBURBAN",2,IF(K1102="RURAL",3,"")))</f>
        <v>3</v>
      </c>
      <c r="K1102" s="1" t="s">
        <v>541</v>
      </c>
      <c r="L1102" s="18">
        <v>46082</v>
      </c>
      <c r="M1102" s="49">
        <v>0.625</v>
      </c>
      <c r="N1102" s="18">
        <v>46083</v>
      </c>
      <c r="O1102" s="56">
        <v>0.5</v>
      </c>
      <c r="P1102" s="31" t="str">
        <f>TEXT($L1102, "dddd")</f>
        <v>Sunday</v>
      </c>
      <c r="Q1102" s="39" t="s">
        <v>111</v>
      </c>
      <c r="R1102" s="39">
        <v>6985</v>
      </c>
      <c r="S1102" s="1" t="str">
        <f>IF(OR(MONTH(L1102)=12, MONTH(L1102)&lt;=5), "Dry Season", "Wet Season")</f>
        <v>Dry Season</v>
      </c>
      <c r="T1102" s="1">
        <v>1</v>
      </c>
      <c r="U1102" s="1">
        <v>1</v>
      </c>
      <c r="V1102" s="1">
        <v>1</v>
      </c>
      <c r="W1102" s="2">
        <f>IF(ISNUMBER(SEARCH("N/A", X1102)), 0, 1)</f>
        <v>0</v>
      </c>
      <c r="X1102" s="1" t="s">
        <v>44</v>
      </c>
      <c r="Y1102" s="1"/>
      <c r="Z1102" s="1"/>
      <c r="AA1102" s="11" cm="1">
        <f t="array" ref="AA1102">IF(ISBLANK(Y1102), 0, VINCentyInvDistance(F1102,G1102,Y1102,Z1102))</f>
        <v>0</v>
      </c>
      <c r="AB1102" s="1">
        <v>0</v>
      </c>
      <c r="AC1102" s="1">
        <v>0</v>
      </c>
      <c r="AD1102" s="1">
        <v>0</v>
      </c>
      <c r="AE1102" s="1">
        <v>862</v>
      </c>
      <c r="AF1102" s="1">
        <v>1</v>
      </c>
      <c r="AG1102" s="1" t="s">
        <v>4994</v>
      </c>
      <c r="AH1102" s="1" t="str">
        <f>TRIM(MID(SUBSTITUTE($H1102,",",REPT(" ",200)),(LEN($H1102)-LEN(SUBSTITUTE($H1102,",",""))-3)*200+1,200))</f>
        <v>Concepcion</v>
      </c>
      <c r="AI1102" s="1" t="str">
        <f>TRIM(MID(SUBSTITUTE($H1102,",",REPT(" ",200)),(LEN($H1102)-LEN(SUBSTITUTE($H1102,",",""))-2)*200+1,200))</f>
        <v>Romblon</v>
      </c>
      <c r="AJ1102" s="1" t="str">
        <f>TRIM(MID(SUBSTITUTE($H1102,",",REPT(" ",200)),(LEN($H1102)-LEN(SUBSTITUTE($H1102,",",""))-0)*200+1,200))</f>
        <v>Philippines</v>
      </c>
      <c r="AL1102" s="2">
        <v>0</v>
      </c>
      <c r="AM1102" s="1" t="s">
        <v>10468</v>
      </c>
    </row>
    <row r="1103" spans="1:39" ht="12.75" customHeight="1">
      <c r="A1103" s="1"/>
      <c r="B1103" s="1" t="s">
        <v>10469</v>
      </c>
      <c r="C1103" s="1" t="s">
        <v>10470</v>
      </c>
      <c r="D1103" s="3" t="str">
        <f ca="1">IFERROR(__xludf.DUMMYFUNCTION("PROPER(REGEXEXTRACT(B2765, ""(?:https?:\/\/)?(?:www\.)?([a-zA-Z0-9-]+)\.""))"),"Skyscanner")</f>
        <v>Skyscanner</v>
      </c>
      <c r="E1103" s="1" t="s">
        <v>10471</v>
      </c>
      <c r="F1103" s="1">
        <v>14.187480000000001</v>
      </c>
      <c r="G1103" s="1">
        <v>120.61675</v>
      </c>
      <c r="H1103" s="1" t="s">
        <v>10472</v>
      </c>
      <c r="I1103" s="1" t="s">
        <v>2395</v>
      </c>
      <c r="J1103" s="1">
        <f>IF(K1103="URBAN",1,IF(K1103="SUBURBAN",2,IF(K1103="RURAL",3,"")))</f>
        <v>3</v>
      </c>
      <c r="K1103" s="1" t="s">
        <v>541</v>
      </c>
      <c r="L1103" s="18">
        <v>46082</v>
      </c>
      <c r="M1103" s="49">
        <v>0.58333333333333337</v>
      </c>
      <c r="N1103" s="18">
        <v>46083</v>
      </c>
      <c r="O1103" s="56">
        <v>0</v>
      </c>
      <c r="P1103" s="31" t="str">
        <f>TEXT($L1103, "dddd")</f>
        <v>Sunday</v>
      </c>
      <c r="Q1103" s="39" t="s">
        <v>207</v>
      </c>
      <c r="R1103" s="39">
        <v>750</v>
      </c>
      <c r="S1103" s="1" t="str">
        <f>IF(OR(MONTH(L1103)=12, MONTH(L1103)&lt;=5), "Dry Season", "Wet Season")</f>
        <v>Dry Season</v>
      </c>
      <c r="T1103" s="1">
        <v>1</v>
      </c>
      <c r="U1103" s="1">
        <v>1</v>
      </c>
      <c r="V1103" s="1">
        <v>0</v>
      </c>
      <c r="W1103" s="2">
        <f>IF(ISNUMBER(SEARCH("N/A", X1103)), 0, 1)</f>
        <v>0</v>
      </c>
      <c r="X1103" s="1" t="s">
        <v>44</v>
      </c>
      <c r="Y1103" s="1"/>
      <c r="Z1103" s="1"/>
      <c r="AA1103" s="11" cm="1">
        <f t="array" ref="AA1103">IF(ISBLANK(Y1103), 0, VINCentyInvDistance(F1103,G1103,Y1103,Z1103))</f>
        <v>0</v>
      </c>
      <c r="AB1103" s="1">
        <v>0</v>
      </c>
      <c r="AC1103" s="1">
        <v>2</v>
      </c>
      <c r="AD1103" s="1">
        <v>3.8</v>
      </c>
      <c r="AE1103" s="1">
        <v>2</v>
      </c>
      <c r="AF1103" s="1">
        <v>1</v>
      </c>
      <c r="AG1103" s="1" t="s">
        <v>10077</v>
      </c>
      <c r="AH1103" s="1" t="s">
        <v>5435</v>
      </c>
      <c r="AI1103" s="1" t="str">
        <f>TRIM(MID(SUBSTITUTE($H1103,",",REPT(" ",200)),(LEN($H1103)-LEN(SUBSTITUTE($H1103,",",""))-2)*200+1,200))</f>
        <v>Calabarzon</v>
      </c>
      <c r="AJ1103" s="1" t="s">
        <v>55</v>
      </c>
      <c r="AK1103" t="s">
        <v>17369</v>
      </c>
      <c r="AL1103" s="2">
        <v>0</v>
      </c>
      <c r="AM1103" s="1" t="s">
        <v>10473</v>
      </c>
    </row>
    <row r="1104" spans="1:39" ht="12.75" customHeight="1">
      <c r="A1104" s="1"/>
      <c r="B1104" s="1" t="s">
        <v>10474</v>
      </c>
      <c r="C1104" s="1" t="s">
        <v>10475</v>
      </c>
      <c r="D1104" s="3" t="str">
        <f ca="1">IFERROR(__xludf.DUMMYFUNCTION("PROPER(REGEXEXTRACT(B2766, ""(?:https?:\/\/)?(?:www\.)?([a-zA-Z0-9-]+)\.""))"),"Skyscanner")</f>
        <v>Skyscanner</v>
      </c>
      <c r="E1104" s="1" t="s">
        <v>10476</v>
      </c>
      <c r="F1104" s="1">
        <v>12.699450000000001</v>
      </c>
      <c r="G1104" s="1">
        <v>124.02551</v>
      </c>
      <c r="H1104" s="1" t="s">
        <v>10477</v>
      </c>
      <c r="I1104" s="1" t="s">
        <v>4967</v>
      </c>
      <c r="J1104" s="1">
        <f>IF(K1104="URBAN",1,IF(K1104="SUBURBAN",2,IF(K1104="RURAL",3,"")))</f>
        <v>3</v>
      </c>
      <c r="K1104" s="1" t="s">
        <v>541</v>
      </c>
      <c r="L1104" s="18">
        <v>46082</v>
      </c>
      <c r="M1104" s="49">
        <v>0.58333333333333337</v>
      </c>
      <c r="N1104" s="18">
        <v>46083</v>
      </c>
      <c r="O1104" s="56">
        <v>0.5</v>
      </c>
      <c r="P1104" s="31" t="str">
        <f>TEXT($L1104, "dddd")</f>
        <v>Sunday</v>
      </c>
      <c r="Q1104" s="39" t="s">
        <v>111</v>
      </c>
      <c r="R1104" s="39">
        <v>523</v>
      </c>
      <c r="S1104" s="1" t="str">
        <f>IF(OR(MONTH(L1104)=12, MONTH(L1104)&lt;=5), "Dry Season", "Wet Season")</f>
        <v>Dry Season</v>
      </c>
      <c r="T1104" s="1">
        <v>1</v>
      </c>
      <c r="U1104" s="1">
        <v>0</v>
      </c>
      <c r="V1104" s="1">
        <v>0</v>
      </c>
      <c r="W1104" s="2">
        <f>IF(ISNUMBER(SEARCH("N/A", X1104)), 0, 1)</f>
        <v>0</v>
      </c>
      <c r="X1104" s="1" t="s">
        <v>44</v>
      </c>
      <c r="Y1104" s="1"/>
      <c r="Z1104" s="1"/>
      <c r="AA1104" s="11" cm="1">
        <f t="array" ref="AA1104">IF(ISBLANK(Y1104), 0, VINCentyInvDistance(F1104,G1104,Y1104,Z1104))</f>
        <v>0</v>
      </c>
      <c r="AB1104" s="1">
        <v>0</v>
      </c>
      <c r="AC1104" s="1">
        <v>0</v>
      </c>
      <c r="AD1104" s="1">
        <v>0</v>
      </c>
      <c r="AE1104" s="1">
        <v>1</v>
      </c>
      <c r="AF1104" s="1">
        <v>1</v>
      </c>
      <c r="AG1104" s="1" t="s">
        <v>10478</v>
      </c>
      <c r="AH1104" s="1" t="s">
        <v>10479</v>
      </c>
      <c r="AI1104" s="1"/>
      <c r="AJ1104" s="1" t="s">
        <v>55</v>
      </c>
      <c r="AK1104" t="s">
        <v>17370</v>
      </c>
      <c r="AL1104" s="1">
        <v>1</v>
      </c>
      <c r="AM1104" s="1" t="s">
        <v>10480</v>
      </c>
    </row>
    <row r="1105" spans="1:39" ht="12.75" customHeight="1">
      <c r="A1105" s="1"/>
      <c r="B1105" s="1" t="s">
        <v>10481</v>
      </c>
      <c r="C1105" s="1" t="s">
        <v>10482</v>
      </c>
      <c r="D1105" s="3" t="str">
        <f ca="1">IFERROR(__xludf.DUMMYFUNCTION("PROPER(REGEXEXTRACT(B2767, ""(?:https?:\/\/)?(?:www\.)?([a-zA-Z0-9-]+)\.""))"),"Skyscanner")</f>
        <v>Skyscanner</v>
      </c>
      <c r="E1105" s="1" t="s">
        <v>10483</v>
      </c>
      <c r="F1105" s="1">
        <v>11.807639999999999</v>
      </c>
      <c r="G1105" s="1">
        <v>124.34705</v>
      </c>
      <c r="H1105" s="1" t="s">
        <v>10484</v>
      </c>
      <c r="I1105" s="1" t="s">
        <v>5875</v>
      </c>
      <c r="J1105" s="1">
        <f>IF(K1105="URBAN",1,IF(K1105="SUBURBAN",2,IF(K1105="RURAL",3,"")))</f>
        <v>3</v>
      </c>
      <c r="K1105" s="1" t="s">
        <v>541</v>
      </c>
      <c r="L1105" s="18">
        <v>46082</v>
      </c>
      <c r="M1105" s="49">
        <v>0.625</v>
      </c>
      <c r="N1105" s="18">
        <v>46083</v>
      </c>
      <c r="O1105" s="56">
        <v>0.5</v>
      </c>
      <c r="P1105" s="31" t="str">
        <f>TEXT($L1105, "dddd")</f>
        <v>Sunday</v>
      </c>
      <c r="Q1105" s="39" t="s">
        <v>111</v>
      </c>
      <c r="R1105" s="39">
        <v>996</v>
      </c>
      <c r="S1105" s="1" t="str">
        <f>IF(OR(MONTH(L1105)=12, MONTH(L1105)&lt;=5), "Dry Season", "Wet Season")</f>
        <v>Dry Season</v>
      </c>
      <c r="T1105" s="1">
        <v>1</v>
      </c>
      <c r="U1105" s="1">
        <v>1</v>
      </c>
      <c r="V1105" s="1">
        <v>0</v>
      </c>
      <c r="W1105" s="2">
        <f>IF(ISNUMBER(SEARCH("N/A", X1105)), 0, 1)</f>
        <v>0</v>
      </c>
      <c r="X1105" s="1" t="s">
        <v>44</v>
      </c>
      <c r="Y1105" s="1"/>
      <c r="Z1105" s="1"/>
      <c r="AA1105" s="11" cm="1">
        <f t="array" ref="AA1105">IF(ISBLANK(Y1105), 0, VINCentyInvDistance(F1105,G1105,Y1105,Z1105))</f>
        <v>0</v>
      </c>
      <c r="AB1105" s="1">
        <v>0</v>
      </c>
      <c r="AC1105" s="1">
        <v>0</v>
      </c>
      <c r="AD1105" s="1">
        <v>0</v>
      </c>
      <c r="AE1105" s="1">
        <v>106</v>
      </c>
      <c r="AF1105" s="1">
        <v>1</v>
      </c>
      <c r="AG1105" s="1" t="s">
        <v>10485</v>
      </c>
      <c r="AH1105" s="1" t="s">
        <v>10486</v>
      </c>
      <c r="AI1105" s="1" t="str">
        <f>TRIM(MID(SUBSTITUTE($H1105,",",REPT(" ",200)),(LEN($H1105)-LEN(SUBSTITUTE($H1105,",",""))-2)*200+1,200))</f>
        <v>Eastern Visayas</v>
      </c>
      <c r="AJ1105" s="1" t="s">
        <v>55</v>
      </c>
      <c r="AK1105" t="s">
        <v>18</v>
      </c>
      <c r="AL1105" s="2">
        <v>0</v>
      </c>
      <c r="AM1105" s="1" t="s">
        <v>10487</v>
      </c>
    </row>
    <row r="1106" spans="1:39" ht="12.75" customHeight="1">
      <c r="A1106" s="1"/>
      <c r="B1106" s="1" t="s">
        <v>10505</v>
      </c>
      <c r="C1106" s="1" t="s">
        <v>10506</v>
      </c>
      <c r="D1106" s="3" t="str">
        <f ca="1">IFERROR(__xludf.DUMMYFUNCTION("PROPER(REGEXEXTRACT(B2773, ""(?:https?:\/\/)?(?:www\.)?([a-zA-Z0-9-]+)\.""))"),"Google")</f>
        <v>Google</v>
      </c>
      <c r="E1106" s="1" t="s">
        <v>10507</v>
      </c>
      <c r="F1106" s="1">
        <v>11.70562</v>
      </c>
      <c r="G1106" s="1">
        <v>122.36342999999999</v>
      </c>
      <c r="H1106" s="1" t="s">
        <v>10508</v>
      </c>
      <c r="I1106" s="1" t="s">
        <v>3119</v>
      </c>
      <c r="J1106" s="1">
        <f>IF(K1106="URBAN",1,IF(K1106="SUBURBAN",2,IF(K1106="RURAL",3,"")))</f>
        <v>3</v>
      </c>
      <c r="K1106" s="1" t="s">
        <v>541</v>
      </c>
      <c r="L1106" s="18">
        <v>46082</v>
      </c>
      <c r="M1106" s="49">
        <v>0.625</v>
      </c>
      <c r="N1106" s="18">
        <v>46083</v>
      </c>
      <c r="O1106" s="56">
        <v>0.5</v>
      </c>
      <c r="P1106" s="31" t="str">
        <f>TEXT($L1106, "dddd")</f>
        <v>Sunday</v>
      </c>
      <c r="Q1106" s="39" t="s">
        <v>10509</v>
      </c>
      <c r="R1106" s="39">
        <v>1035.6099999999999</v>
      </c>
      <c r="S1106" s="1" t="str">
        <f>IF(OR(MONTH(L1106)=12, MONTH(L1106)&lt;=5), "Dry Season", "Wet Season")</f>
        <v>Dry Season</v>
      </c>
      <c r="T1106" s="1">
        <v>1</v>
      </c>
      <c r="U1106" s="1">
        <v>1</v>
      </c>
      <c r="V1106" s="1">
        <v>0</v>
      </c>
      <c r="W1106" s="2">
        <f>IF(ISNUMBER(SEARCH("N/A", X1106)), 0, 1)</f>
        <v>0</v>
      </c>
      <c r="X1106" s="1" t="s">
        <v>44</v>
      </c>
      <c r="Y1106" s="1"/>
      <c r="Z1106" s="1"/>
      <c r="AA1106" s="11" cm="1">
        <f t="array" ref="AA1106">IF(ISBLANK(Y1106), 0, VINCentyInvDistance(F1106,G1106,Y1106,Z1106))</f>
        <v>0</v>
      </c>
      <c r="AB1106" s="1">
        <v>0</v>
      </c>
      <c r="AC1106" s="1">
        <v>0</v>
      </c>
      <c r="AD1106" s="1">
        <v>0</v>
      </c>
      <c r="AE1106" s="1">
        <v>68</v>
      </c>
      <c r="AF1106" s="1">
        <v>1</v>
      </c>
      <c r="AG1106" s="1" t="str">
        <f>TRIM(MID(SUBSTITUTE($H1106,",",REPT(" ",200)),(LEN($H1106)-LEN(SUBSTITUTE($H1106,",",""))-4)*200+1,200))</f>
        <v>Kalibo</v>
      </c>
      <c r="AH1106" s="1" t="str">
        <f>TRIM(MID(SUBSTITUTE($H1106,",",REPT(" ",200)),(LEN($H1106)-LEN(SUBSTITUTE($H1106,",",""))-3)*200+1,200))</f>
        <v>Aklan</v>
      </c>
      <c r="AI1106" s="1" t="str">
        <f>TRIM(MID(SUBSTITUTE($H1106,",",REPT(" ",200)),(LEN($H1106)-LEN(SUBSTITUTE($H1106,",",""))-2)*200+1,200))</f>
        <v>Western Visayas</v>
      </c>
      <c r="AJ1106" s="1" t="str">
        <f>TRIM(MID(SUBSTITUTE($H1106,",",REPT(" ",200)),(LEN($H1106)-LEN(SUBSTITUTE($H1106,",",""))-0)*200+1,200))</f>
        <v>Philippines</v>
      </c>
      <c r="AL1106" s="2">
        <v>0</v>
      </c>
      <c r="AM1106" s="1"/>
    </row>
    <row r="1107" spans="1:39" ht="12.75" customHeight="1">
      <c r="A1107" s="1"/>
      <c r="B1107" s="1" t="s">
        <v>10510</v>
      </c>
      <c r="C1107" s="1" t="s">
        <v>10511</v>
      </c>
      <c r="D1107" s="3" t="str">
        <f ca="1">IFERROR(__xludf.DUMMYFUNCTION("PROPER(REGEXEXTRACT(B2774, ""(?:https?:\/\/)?(?:www\.)?([a-zA-Z0-9-]+)\.""))"),"Skyscanner")</f>
        <v>Skyscanner</v>
      </c>
      <c r="E1107" s="1" t="s">
        <v>10512</v>
      </c>
      <c r="F1107" s="1">
        <v>11.70562</v>
      </c>
      <c r="G1107" s="1">
        <v>122.36342999999999</v>
      </c>
      <c r="H1107" s="1" t="s">
        <v>10508</v>
      </c>
      <c r="I1107" s="1" t="s">
        <v>1211</v>
      </c>
      <c r="J1107" s="1">
        <f>IF(K1107="URBAN",1,IF(K1107="SUBURBAN",2,IF(K1107="RURAL",3,"")))</f>
        <v>3</v>
      </c>
      <c r="K1107" s="1" t="s">
        <v>541</v>
      </c>
      <c r="L1107" s="18">
        <v>46082</v>
      </c>
      <c r="M1107" s="49">
        <v>0.58333333333333337</v>
      </c>
      <c r="N1107" s="18">
        <v>46083</v>
      </c>
      <c r="O1107" s="56">
        <v>0.5</v>
      </c>
      <c r="P1107" s="31" t="str">
        <f>TEXT($L1107, "dddd")</f>
        <v>Sunday</v>
      </c>
      <c r="Q1107" s="39" t="s">
        <v>207</v>
      </c>
      <c r="R1107" s="39">
        <v>840</v>
      </c>
      <c r="S1107" s="1" t="str">
        <f>IF(OR(MONTH(L1107)=12, MONTH(L1107)&lt;=5), "Dry Season", "Wet Season")</f>
        <v>Dry Season</v>
      </c>
      <c r="T1107" s="1">
        <v>1</v>
      </c>
      <c r="U1107" s="1">
        <v>0</v>
      </c>
      <c r="V1107" s="1">
        <v>1</v>
      </c>
      <c r="W1107" s="2">
        <f>IF(ISNUMBER(SEARCH("N/A", X1107)), 0, 1)</f>
        <v>0</v>
      </c>
      <c r="X1107" s="1" t="s">
        <v>44</v>
      </c>
      <c r="Y1107" s="1"/>
      <c r="Z1107" s="1"/>
      <c r="AA1107" s="11" cm="1">
        <f t="array" ref="AA1107">IF(ISBLANK(Y1107), 0, VINCentyInvDistance(F1107,G1107,Y1107,Z1107))</f>
        <v>0</v>
      </c>
      <c r="AB1107" s="1">
        <v>0</v>
      </c>
      <c r="AC1107" s="1">
        <v>6.8</v>
      </c>
      <c r="AD1107" s="1">
        <v>3.3</v>
      </c>
      <c r="AE1107" s="1">
        <v>36</v>
      </c>
      <c r="AF1107" s="1">
        <v>1</v>
      </c>
      <c r="AG1107" s="1" t="s">
        <v>10513</v>
      </c>
      <c r="AH1107" s="1" t="s">
        <v>4815</v>
      </c>
      <c r="AI1107" s="1"/>
      <c r="AJ1107" s="1" t="s">
        <v>55</v>
      </c>
      <c r="AK1107" t="s">
        <v>1181</v>
      </c>
      <c r="AL1107" s="1">
        <v>3</v>
      </c>
      <c r="AM1107" s="1" t="s">
        <v>10514</v>
      </c>
    </row>
    <row r="1108" spans="1:39" ht="12.75" customHeight="1">
      <c r="A1108" s="1"/>
      <c r="B1108" s="1" t="s">
        <v>10515</v>
      </c>
      <c r="C1108" s="1" t="s">
        <v>10516</v>
      </c>
      <c r="D1108" s="3" t="str">
        <f ca="1">IFERROR(__xludf.DUMMYFUNCTION("PROPER(REGEXEXTRACT(B2775, ""(?:https?:\/\/)?(?:www\.)?([a-zA-Z0-9-]+)\.""))"),"Skyscanner")</f>
        <v>Skyscanner</v>
      </c>
      <c r="E1108" s="1" t="s">
        <v>10517</v>
      </c>
      <c r="F1108" s="1">
        <v>10.618584</v>
      </c>
      <c r="G1108" s="1">
        <v>123.747299</v>
      </c>
      <c r="H1108" s="1" t="s">
        <v>10518</v>
      </c>
      <c r="I1108" s="1" t="s">
        <v>2622</v>
      </c>
      <c r="J1108" s="1">
        <f>IF(K1108="URBAN",1,IF(K1108="SUBURBAN",2,IF(K1108="RURAL",3,"")))</f>
        <v>3</v>
      </c>
      <c r="K1108" s="1" t="s">
        <v>541</v>
      </c>
      <c r="L1108" s="18">
        <v>46082</v>
      </c>
      <c r="M1108" s="49">
        <v>0.58333333333333337</v>
      </c>
      <c r="N1108" s="18">
        <v>46083</v>
      </c>
      <c r="O1108" s="56">
        <v>0.5</v>
      </c>
      <c r="P1108" s="31" t="str">
        <f>TEXT($L1108, "dddd")</f>
        <v>Sunday</v>
      </c>
      <c r="Q1108" s="39" t="s">
        <v>207</v>
      </c>
      <c r="R1108" s="39">
        <v>1092</v>
      </c>
      <c r="S1108" s="1" t="str">
        <f>IF(OR(MONTH(L1108)=12, MONTH(L1108)&lt;=5), "Dry Season", "Wet Season")</f>
        <v>Dry Season</v>
      </c>
      <c r="T1108" s="1">
        <v>1</v>
      </c>
      <c r="U1108" s="1">
        <v>0</v>
      </c>
      <c r="V1108" s="1">
        <v>0</v>
      </c>
      <c r="W1108" s="2">
        <f>IF(ISNUMBER(SEARCH("N/A", X1108)), 0, 1)</f>
        <v>0</v>
      </c>
      <c r="X1108" s="1" t="s">
        <v>44</v>
      </c>
      <c r="Y1108" s="1"/>
      <c r="Z1108" s="1"/>
      <c r="AA1108" s="11" cm="1">
        <f t="array" ref="AA1108">IF(ISBLANK(Y1108), 0, VINCentyInvDistance(F1108,G1108,Y1108,Z1108))</f>
        <v>0</v>
      </c>
      <c r="AB1108" s="1">
        <v>0</v>
      </c>
      <c r="AC1108" s="1">
        <v>7.2</v>
      </c>
      <c r="AD1108" s="1">
        <v>4</v>
      </c>
      <c r="AE1108" s="1">
        <v>4</v>
      </c>
      <c r="AF1108" s="1">
        <v>1</v>
      </c>
      <c r="AG1108" s="1" t="s">
        <v>10519</v>
      </c>
      <c r="AH1108" s="1" t="s">
        <v>731</v>
      </c>
      <c r="AI1108" s="1" t="str">
        <f>TRIM(MID(SUBSTITUTE($H1108,",",REPT(" ",200)),(LEN($H1108)-LEN(SUBSTITUTE($H1108,",",""))-2)*200+1,200))</f>
        <v>Central Visayas</v>
      </c>
      <c r="AJ1108" s="1" t="s">
        <v>55</v>
      </c>
      <c r="AK1108" t="s">
        <v>10520</v>
      </c>
      <c r="AL1108" s="2">
        <v>0</v>
      </c>
      <c r="AM1108" s="1" t="s">
        <v>10521</v>
      </c>
    </row>
    <row r="1109" spans="1:39" ht="12.75" customHeight="1">
      <c r="A1109" s="1"/>
      <c r="B1109" s="1" t="s">
        <v>10522</v>
      </c>
      <c r="C1109" s="1" t="s">
        <v>10523</v>
      </c>
      <c r="D1109" s="3" t="str">
        <f ca="1">IFERROR(__xludf.DUMMYFUNCTION("PROPER(REGEXEXTRACT(B2776, ""(?:https?:\/\/)?(?:www\.)?([a-zA-Z0-9-]+)\.""))"),"Skyscanner")</f>
        <v>Skyscanner</v>
      </c>
      <c r="E1109" s="1" t="s">
        <v>10388</v>
      </c>
      <c r="F1109" s="1">
        <v>10.416287000000001</v>
      </c>
      <c r="G1109" s="1">
        <v>123.991722</v>
      </c>
      <c r="H1109" s="1" t="s">
        <v>10524</v>
      </c>
      <c r="I1109" s="1" t="s">
        <v>2622</v>
      </c>
      <c r="J1109" s="1">
        <f>IF(K1109="URBAN",1,IF(K1109="SUBURBAN",2,IF(K1109="RURAL",3,"")))</f>
        <v>3</v>
      </c>
      <c r="K1109" s="1" t="s">
        <v>541</v>
      </c>
      <c r="L1109" s="18">
        <v>46082</v>
      </c>
      <c r="M1109" s="49">
        <v>0.5</v>
      </c>
      <c r="N1109" s="18">
        <v>46083</v>
      </c>
      <c r="O1109" s="56">
        <v>0.5</v>
      </c>
      <c r="P1109" s="31" t="str">
        <f>TEXT($L1109, "dddd")</f>
        <v>Sunday</v>
      </c>
      <c r="Q1109" s="39" t="s">
        <v>323</v>
      </c>
      <c r="R1109" s="39">
        <v>2430</v>
      </c>
      <c r="S1109" s="1" t="str">
        <f>IF(OR(MONTH(L1109)=12, MONTH(L1109)&lt;=5), "Dry Season", "Wet Season")</f>
        <v>Dry Season</v>
      </c>
      <c r="T1109" s="1">
        <v>1</v>
      </c>
      <c r="U1109" s="1">
        <v>0</v>
      </c>
      <c r="V1109" s="1">
        <v>0</v>
      </c>
      <c r="W1109" s="2">
        <f>IF(ISNUMBER(SEARCH("N/A", X1109)), 0, 1)</f>
        <v>0</v>
      </c>
      <c r="X1109" s="1" t="s">
        <v>44</v>
      </c>
      <c r="Y1109" s="1"/>
      <c r="Z1109" s="1"/>
      <c r="AA1109" s="11" cm="1">
        <f t="array" ref="AA1109">IF(ISBLANK(Y1109), 0, VINCentyInvDistance(F1109,G1109,Y1109,Z1109))</f>
        <v>0</v>
      </c>
      <c r="AB1109" s="1">
        <v>0</v>
      </c>
      <c r="AC1109" s="1">
        <v>0</v>
      </c>
      <c r="AD1109" s="1">
        <v>0</v>
      </c>
      <c r="AE1109" s="1">
        <v>37</v>
      </c>
      <c r="AF1109" s="1">
        <v>1</v>
      </c>
      <c r="AG1109" s="1" t="s">
        <v>10525</v>
      </c>
      <c r="AH1109" s="1" t="s">
        <v>731</v>
      </c>
      <c r="AI1109" s="1" t="str">
        <f>TRIM(MID(SUBSTITUTE($H1109,",",REPT(" ",200)),(LEN($H1109)-LEN(SUBSTITUTE($H1109,",",""))-2)*200+1,200))</f>
        <v>Central Visayas</v>
      </c>
      <c r="AJ1109" s="1" t="s">
        <v>55</v>
      </c>
      <c r="AK1109" t="s">
        <v>10526</v>
      </c>
      <c r="AL1109" s="2">
        <v>0</v>
      </c>
      <c r="AM1109" s="1" t="s">
        <v>10527</v>
      </c>
    </row>
    <row r="1110" spans="1:39" ht="12.75" customHeight="1">
      <c r="A1110" s="1"/>
      <c r="B1110" s="1" t="s">
        <v>10528</v>
      </c>
      <c r="C1110" s="1" t="s">
        <v>10529</v>
      </c>
      <c r="D1110" s="3" t="str">
        <f ca="1">IFERROR(__xludf.DUMMYFUNCTION("PROPER(REGEXEXTRACT(B2777, ""(?:https?:\/\/)?(?:www\.)?([a-zA-Z0-9-]+)\.""))"),"Skyscanner")</f>
        <v>Skyscanner</v>
      </c>
      <c r="E1110" s="1" t="s">
        <v>10530</v>
      </c>
      <c r="F1110" s="1">
        <v>11.33928</v>
      </c>
      <c r="G1110" s="1">
        <v>124.11485</v>
      </c>
      <c r="H1110" s="1" t="s">
        <v>10531</v>
      </c>
      <c r="I1110" s="1" t="s">
        <v>41</v>
      </c>
      <c r="J1110" s="1">
        <f>IF(K1110="URBAN",1,IF(K1110="SUBURBAN",2,IF(K1110="RURAL",3,"")))</f>
        <v>3</v>
      </c>
      <c r="K1110" s="1" t="s">
        <v>541</v>
      </c>
      <c r="L1110" s="18">
        <v>46082</v>
      </c>
      <c r="M1110" s="49">
        <v>0.58333333333333337</v>
      </c>
      <c r="N1110" s="18">
        <v>46083</v>
      </c>
      <c r="O1110" s="56">
        <v>0.5</v>
      </c>
      <c r="P1110" s="31" t="str">
        <f>TEXT($L1110, "dddd")</f>
        <v>Sunday</v>
      </c>
      <c r="Q1110" s="39" t="s">
        <v>79</v>
      </c>
      <c r="R1110" s="39">
        <v>1500</v>
      </c>
      <c r="S1110" s="1" t="str">
        <f>IF(OR(MONTH(L1110)=12, MONTH(L1110)&lt;=5), "Dry Season", "Wet Season")</f>
        <v>Dry Season</v>
      </c>
      <c r="T1110" s="1">
        <v>1</v>
      </c>
      <c r="U1110" s="1">
        <v>0</v>
      </c>
      <c r="V1110" s="1">
        <v>0</v>
      </c>
      <c r="W1110" s="2">
        <f>IF(ISNUMBER(SEARCH("N/A", X1110)), 0, 1)</f>
        <v>1</v>
      </c>
      <c r="X1110" s="1" t="s">
        <v>977</v>
      </c>
      <c r="Y1110" s="1">
        <v>15.167270800000001</v>
      </c>
      <c r="Z1110" s="1">
        <v>120.5801134</v>
      </c>
      <c r="AA1110" s="11" cm="1">
        <f t="array" ref="AA1110">IF(ISBLANK(Y1110), 0, VINCentyInvDistance(F1110,G1110,Y1110,Z1110))</f>
        <v>570992.81556630798</v>
      </c>
      <c r="AB1110" s="1">
        <v>0</v>
      </c>
      <c r="AC1110" s="1">
        <v>8.6</v>
      </c>
      <c r="AD1110" s="1">
        <v>4.5999999999999996</v>
      </c>
      <c r="AE1110" s="1">
        <v>28</v>
      </c>
      <c r="AF1110" s="1">
        <v>1</v>
      </c>
      <c r="AG1110" s="1" t="s">
        <v>978</v>
      </c>
      <c r="AH1110" s="1" t="s">
        <v>274</v>
      </c>
      <c r="AI1110" s="1" t="str">
        <f>TRIM(MID(SUBSTITUTE($H1110,",",REPT(" ",200)),(LEN($H1110)-LEN(SUBSTITUTE($H1110,",",""))-2)*200+1,200))</f>
        <v>Cebu</v>
      </c>
      <c r="AJ1110" s="1" t="s">
        <v>55</v>
      </c>
      <c r="AK1110" t="s">
        <v>16954</v>
      </c>
      <c r="AL1110" s="2">
        <v>0</v>
      </c>
      <c r="AM1110" s="1"/>
    </row>
    <row r="1111" spans="1:39" ht="12.75" customHeight="1">
      <c r="A1111" s="1"/>
      <c r="B1111" s="1" t="s">
        <v>10532</v>
      </c>
      <c r="C1111" s="1" t="s">
        <v>10533</v>
      </c>
      <c r="D1111" s="3" t="str">
        <f ca="1">IFERROR(__xludf.DUMMYFUNCTION("PROPER(REGEXEXTRACT(B2778, ""(?:https?:\/\/)?(?:www\.)?([a-zA-Z0-9-]+)\.""))"),"Skyscanner")</f>
        <v>Skyscanner</v>
      </c>
      <c r="E1111" s="1" t="s">
        <v>10534</v>
      </c>
      <c r="F1111" s="1">
        <v>11.33928</v>
      </c>
      <c r="G1111" s="1">
        <v>124.11485</v>
      </c>
      <c r="H1111" s="1" t="s">
        <v>10531</v>
      </c>
      <c r="I1111" s="1" t="s">
        <v>2622</v>
      </c>
      <c r="J1111" s="1">
        <f>IF(K1111="URBAN",1,IF(K1111="SUBURBAN",2,IF(K1111="RURAL",3,"")))</f>
        <v>3</v>
      </c>
      <c r="K1111" s="1" t="s">
        <v>541</v>
      </c>
      <c r="L1111" s="18">
        <v>46082</v>
      </c>
      <c r="M1111" s="49">
        <v>0.58333333333333337</v>
      </c>
      <c r="N1111" s="18">
        <v>46083</v>
      </c>
      <c r="O1111" s="56">
        <v>0.45833333333333331</v>
      </c>
      <c r="P1111" s="31" t="str">
        <f>TEXT($L1111, "dddd")</f>
        <v>Sunday</v>
      </c>
      <c r="Q1111" s="39" t="s">
        <v>207</v>
      </c>
      <c r="R1111" s="39">
        <v>1482</v>
      </c>
      <c r="S1111" s="1" t="str">
        <f>IF(OR(MONTH(L1111)=12, MONTH(L1111)&lt;=5), "Dry Season", "Wet Season")</f>
        <v>Dry Season</v>
      </c>
      <c r="T1111" s="1">
        <v>1</v>
      </c>
      <c r="U1111" s="1">
        <v>1</v>
      </c>
      <c r="V1111" s="1">
        <v>0</v>
      </c>
      <c r="W1111" s="2">
        <f>IF(ISNUMBER(SEARCH("N/A", X1111)), 0, 1)</f>
        <v>0</v>
      </c>
      <c r="X1111" s="1" t="s">
        <v>44</v>
      </c>
      <c r="Y1111" s="1"/>
      <c r="Z1111" s="1"/>
      <c r="AA1111" s="11" cm="1">
        <f t="array" ref="AA1111">IF(ISBLANK(Y1111), 0, VINCentyInvDistance(F1111,G1111,Y1111,Z1111))</f>
        <v>0</v>
      </c>
      <c r="AB1111" s="1">
        <v>0</v>
      </c>
      <c r="AC1111" s="1">
        <v>10</v>
      </c>
      <c r="AD1111" s="1">
        <v>3.4</v>
      </c>
      <c r="AE1111" s="1">
        <v>2</v>
      </c>
      <c r="AF1111" s="1">
        <v>1</v>
      </c>
      <c r="AG1111" s="1" t="s">
        <v>10535</v>
      </c>
      <c r="AH1111" s="1" t="s">
        <v>731</v>
      </c>
      <c r="AI1111" s="1" t="str">
        <f>TRIM(MID(SUBSTITUTE($H1111,",",REPT(" ",200)),(LEN($H1111)-LEN(SUBSTITUTE($H1111,",",""))-2)*200+1,200))</f>
        <v>Cebu</v>
      </c>
      <c r="AJ1111" s="1" t="s">
        <v>55</v>
      </c>
      <c r="AK1111" t="s">
        <v>17371</v>
      </c>
      <c r="AL1111" s="2">
        <v>0</v>
      </c>
      <c r="AM1111" s="1" t="s">
        <v>10536</v>
      </c>
    </row>
    <row r="1112" spans="1:39" ht="12.75" customHeight="1">
      <c r="A1112" s="1"/>
      <c r="B1112" s="1" t="s">
        <v>10537</v>
      </c>
      <c r="C1112" s="1" t="s">
        <v>10538</v>
      </c>
      <c r="D1112" s="3" t="str">
        <f ca="1">IFERROR(__xludf.DUMMYFUNCTION("PROPER(REGEXEXTRACT(B2779, ""(?:https?:\/\/)?(?:www\.)?([a-zA-Z0-9-]+)\.""))"),"Skyscanner")</f>
        <v>Skyscanner</v>
      </c>
      <c r="E1112" s="1" t="s">
        <v>10539</v>
      </c>
      <c r="F1112" s="1">
        <v>9.8636099999999995</v>
      </c>
      <c r="G1112" s="1">
        <v>123.39896</v>
      </c>
      <c r="H1112" s="1" t="s">
        <v>10540</v>
      </c>
      <c r="I1112" s="1" t="s">
        <v>2622</v>
      </c>
      <c r="J1112" s="1">
        <f>IF(K1112="URBAN",1,IF(K1112="SUBURBAN",2,IF(K1112="RURAL",3,"")))</f>
        <v>3</v>
      </c>
      <c r="K1112" s="1" t="s">
        <v>541</v>
      </c>
      <c r="L1112" s="18">
        <v>46082</v>
      </c>
      <c r="M1112" s="49">
        <v>0.58333333333333337</v>
      </c>
      <c r="N1112" s="18">
        <v>46083</v>
      </c>
      <c r="O1112" s="56">
        <v>0.5</v>
      </c>
      <c r="P1112" s="31" t="str">
        <f>TEXT($L1112, "dddd")</f>
        <v>Sunday</v>
      </c>
      <c r="Q1112" s="39" t="s">
        <v>111</v>
      </c>
      <c r="R1112" s="39">
        <v>2500</v>
      </c>
      <c r="S1112" s="1" t="str">
        <f>IF(OR(MONTH(L1112)=12, MONTH(L1112)&lt;=5), "Dry Season", "Wet Season")</f>
        <v>Dry Season</v>
      </c>
      <c r="T1112" s="1">
        <v>1</v>
      </c>
      <c r="U1112" s="1">
        <v>0</v>
      </c>
      <c r="V1112" s="1">
        <v>1</v>
      </c>
      <c r="W1112" s="2">
        <f>IF(ISNUMBER(SEARCH("N/A", X1112)), 0, 1)</f>
        <v>0</v>
      </c>
      <c r="X1112" s="1" t="s">
        <v>44</v>
      </c>
      <c r="Y1112" s="1"/>
      <c r="Z1112" s="1"/>
      <c r="AA1112" s="11" cm="1">
        <f t="array" ref="AA1112">IF(ISBLANK(Y1112), 0, VINCentyInvDistance(F1112,G1112,Y1112,Z1112))</f>
        <v>0</v>
      </c>
      <c r="AB1112" s="1">
        <v>0</v>
      </c>
      <c r="AC1112" s="1">
        <v>0</v>
      </c>
      <c r="AD1112" s="1">
        <v>0</v>
      </c>
      <c r="AE1112" s="1">
        <v>37</v>
      </c>
      <c r="AF1112" s="1">
        <v>1</v>
      </c>
      <c r="AG1112" s="1" t="s">
        <v>10541</v>
      </c>
      <c r="AH1112" s="1" t="s">
        <v>731</v>
      </c>
      <c r="AI1112" s="1" t="str">
        <f>TRIM(MID(SUBSTITUTE($H1112,",",REPT(" ",200)),(LEN($H1112)-LEN(SUBSTITUTE($H1112,",",""))-2)*200+1,200))</f>
        <v>Central Visayas</v>
      </c>
      <c r="AJ1112" s="1" t="s">
        <v>55</v>
      </c>
      <c r="AK1112" t="s">
        <v>10542</v>
      </c>
      <c r="AL1112" s="2">
        <v>0</v>
      </c>
      <c r="AM1112" s="1" t="s">
        <v>10543</v>
      </c>
    </row>
    <row r="1113" spans="1:39" ht="12.75" customHeight="1">
      <c r="A1113" s="1"/>
      <c r="B1113" s="1" t="s">
        <v>10544</v>
      </c>
      <c r="C1113" s="1" t="s">
        <v>10545</v>
      </c>
      <c r="D1113" s="3" t="str">
        <f ca="1">IFERROR(__xludf.DUMMYFUNCTION("PROPER(REGEXEXTRACT(B2780, ""(?:https?:\/\/)?(?:www\.)?([a-zA-Z0-9-]+)\.""))"),"Google")</f>
        <v>Google</v>
      </c>
      <c r="E1113" s="1" t="s">
        <v>10546</v>
      </c>
      <c r="F1113" s="1">
        <v>9.7715899999999998</v>
      </c>
      <c r="G1113" s="1">
        <v>118.76649999999999</v>
      </c>
      <c r="H1113" s="1" t="s">
        <v>10547</v>
      </c>
      <c r="I1113" s="1" t="s">
        <v>41</v>
      </c>
      <c r="J1113" s="1">
        <f>IF(K1113="URBAN",1,IF(K1113="SUBURBAN",2,IF(K1113="RURAL",3,"")))</f>
        <v>3</v>
      </c>
      <c r="K1113" s="1" t="s">
        <v>541</v>
      </c>
      <c r="L1113" s="18">
        <v>46082</v>
      </c>
      <c r="M1113" s="49">
        <v>0.625</v>
      </c>
      <c r="N1113" s="18">
        <v>46083</v>
      </c>
      <c r="O1113" s="56">
        <v>0.5</v>
      </c>
      <c r="P1113" s="31" t="str">
        <f>TEXT($L1113, "dddd")</f>
        <v>Sunday</v>
      </c>
      <c r="Q1113" s="39" t="s">
        <v>111</v>
      </c>
      <c r="R1113" s="39">
        <v>337</v>
      </c>
      <c r="S1113" s="1" t="str">
        <f>IF(OR(MONTH(L1113)=12, MONTH(L1113)&lt;=5), "Dry Season", "Wet Season")</f>
        <v>Dry Season</v>
      </c>
      <c r="T1113" s="1">
        <v>1</v>
      </c>
      <c r="U1113" s="1">
        <v>0</v>
      </c>
      <c r="V1113" s="1">
        <v>0</v>
      </c>
      <c r="W1113" s="2">
        <f>IF(ISNUMBER(SEARCH("N/A", X1113)), 0, 1)</f>
        <v>0</v>
      </c>
      <c r="X1113" s="1" t="s">
        <v>44</v>
      </c>
      <c r="Y1113" s="1"/>
      <c r="Z1113" s="1"/>
      <c r="AA1113" s="11" cm="1">
        <f t="array" ref="AA1113">IF(ISBLANK(Y1113), 0, VINCentyInvDistance(F1113,G1113,Y1113,Z1113))</f>
        <v>0</v>
      </c>
      <c r="AB1113" s="1">
        <v>0</v>
      </c>
      <c r="AC1113" s="1">
        <v>0</v>
      </c>
      <c r="AD1113" s="1">
        <v>0</v>
      </c>
      <c r="AE1113" s="1">
        <v>49</v>
      </c>
      <c r="AF1113" s="1">
        <v>1</v>
      </c>
      <c r="AG1113" s="1" t="str">
        <f>TRIM(MID(SUBSTITUTE($H1113,",",REPT(" ",200)),(LEN($H1113)-LEN(SUBSTITUTE($H1113,",",""))-4)*200+1,200))</f>
        <v>San Manuel</v>
      </c>
      <c r="AH1113" s="1" t="str">
        <f>TRIM(MID(SUBSTITUTE($H1113,",",REPT(" ",200)),(LEN($H1113)-LEN(SUBSTITUTE($H1113,",",""))-3)*200+1,200))</f>
        <v>Puerto Princesa</v>
      </c>
      <c r="AI1113" s="1" t="str">
        <f>TRIM(MID(SUBSTITUTE($H1113,",",REPT(" ",200)),(LEN($H1113)-LEN(SUBSTITUTE($H1113,",",""))-2)*200+1,200))</f>
        <v>Mimaropa</v>
      </c>
      <c r="AJ1113" s="1" t="str">
        <f>TRIM(MID(SUBSTITUTE($H1113,",",REPT(" ",200)),(LEN($H1113)-LEN(SUBSTITUTE($H1113,",",""))-0)*200+1,200))</f>
        <v>Philippines</v>
      </c>
      <c r="AL1113" s="2">
        <v>0</v>
      </c>
      <c r="AM1113" s="1"/>
    </row>
    <row r="1114" spans="1:39" ht="12.75" customHeight="1">
      <c r="A1114" s="1"/>
      <c r="B1114" s="1" t="s">
        <v>10548</v>
      </c>
      <c r="C1114" s="1" t="s">
        <v>10549</v>
      </c>
      <c r="D1114" s="3" t="str">
        <f ca="1">IFERROR(__xludf.DUMMYFUNCTION("PROPER(REGEXEXTRACT(B2781, ""(?:https?:\/\/)?(?:www\.)?([a-zA-Z0-9-]+)\.""))"),"Skyscanner")</f>
        <v>Skyscanner</v>
      </c>
      <c r="E1114" s="1" t="s">
        <v>10550</v>
      </c>
      <c r="F1114" s="1">
        <v>9.7715899999999998</v>
      </c>
      <c r="G1114" s="1">
        <v>118.76649999999999</v>
      </c>
      <c r="H1114" s="1" t="s">
        <v>10547</v>
      </c>
      <c r="I1114" s="1" t="s">
        <v>3119</v>
      </c>
      <c r="J1114" s="1">
        <f>IF(K1114="URBAN",1,IF(K1114="SUBURBAN",2,IF(K1114="RURAL",3,"")))</f>
        <v>3</v>
      </c>
      <c r="K1114" s="1" t="s">
        <v>541</v>
      </c>
      <c r="L1114" s="18">
        <v>46082</v>
      </c>
      <c r="M1114" s="49">
        <v>0.5</v>
      </c>
      <c r="N1114" s="18">
        <v>46083</v>
      </c>
      <c r="O1114" s="56">
        <v>0.41666666666666669</v>
      </c>
      <c r="P1114" s="31" t="str">
        <f>TEXT($L1114, "dddd")</f>
        <v>Sunday</v>
      </c>
      <c r="Q1114" s="39" t="s">
        <v>117</v>
      </c>
      <c r="R1114" s="39">
        <v>550</v>
      </c>
      <c r="S1114" s="1" t="str">
        <f>IF(OR(MONTH(L1114)=12, MONTH(L1114)&lt;=5), "Dry Season", "Wet Season")</f>
        <v>Dry Season</v>
      </c>
      <c r="T1114" s="1">
        <v>1</v>
      </c>
      <c r="U1114" s="1">
        <v>1</v>
      </c>
      <c r="V1114" s="1">
        <v>0</v>
      </c>
      <c r="W1114" s="2">
        <f>IF(ISNUMBER(SEARCH("N/A", X1114)), 0, 1)</f>
        <v>0</v>
      </c>
      <c r="X1114" s="1" t="s">
        <v>44</v>
      </c>
      <c r="Y1114" s="1"/>
      <c r="Z1114" s="1"/>
      <c r="AA1114" s="11" cm="1">
        <f t="array" ref="AA1114">IF(ISBLANK(Y1114), 0, VINCentyInvDistance(F1114,G1114,Y1114,Z1114))</f>
        <v>0</v>
      </c>
      <c r="AB1114" s="1">
        <v>1</v>
      </c>
      <c r="AC1114" s="1">
        <v>7</v>
      </c>
      <c r="AD1114" s="1">
        <v>3.8</v>
      </c>
      <c r="AE1114" s="1">
        <v>22</v>
      </c>
      <c r="AF1114" s="1">
        <v>1</v>
      </c>
      <c r="AG1114" s="1" t="str">
        <f>TRIM(MID(SUBSTITUTE($H1114,",",REPT(" ",200)),(LEN($H1114)-LEN(SUBSTITUTE($H1114,",",""))-4)*200+1,200))</f>
        <v>San Manuel</v>
      </c>
      <c r="AH1114" s="1" t="str">
        <f>TRIM(MID(SUBSTITUTE($H1114,",",REPT(" ",200)),(LEN($H1114)-LEN(SUBSTITUTE($H1114,",",""))-3)*200+1,200))</f>
        <v>Puerto Princesa</v>
      </c>
      <c r="AI1114" s="1" t="str">
        <f>TRIM(MID(SUBSTITUTE($H1114,",",REPT(" ",200)),(LEN($H1114)-LEN(SUBSTITUTE($H1114,",",""))-2)*200+1,200))</f>
        <v>Mimaropa</v>
      </c>
      <c r="AJ1114" s="1" t="str">
        <f>TRIM(MID(SUBSTITUTE($H1114,",",REPT(" ",200)),(LEN($H1114)-LEN(SUBSTITUTE($H1114,",",""))-0)*200+1,200))</f>
        <v>Philippines</v>
      </c>
      <c r="AK1114" t="s">
        <v>17372</v>
      </c>
      <c r="AL1114" s="2">
        <v>0</v>
      </c>
      <c r="AM1114" s="1" t="s">
        <v>10551</v>
      </c>
    </row>
    <row r="1115" spans="1:39" ht="12.75" customHeight="1">
      <c r="A1115" s="1"/>
      <c r="B1115" s="1" t="s">
        <v>10552</v>
      </c>
      <c r="C1115" s="1" t="s">
        <v>10553</v>
      </c>
      <c r="D1115" s="3" t="str">
        <f ca="1">IFERROR(__xludf.DUMMYFUNCTION("PROPER(REGEXEXTRACT(B2782, ""(?:https?:\/\/)?(?:www\.)?([a-zA-Z0-9-]+)\.""))"),"Skyscanner")</f>
        <v>Skyscanner</v>
      </c>
      <c r="E1115" s="1" t="s">
        <v>10554</v>
      </c>
      <c r="F1115" s="1">
        <v>11.999280000000001</v>
      </c>
      <c r="G1115" s="1">
        <v>120.20103</v>
      </c>
      <c r="H1115" s="1" t="s">
        <v>10555</v>
      </c>
      <c r="I1115" s="1" t="s">
        <v>3119</v>
      </c>
      <c r="J1115" s="1">
        <f>IF(K1115="URBAN",1,IF(K1115="SUBURBAN",2,IF(K1115="RURAL",3,"")))</f>
        <v>3</v>
      </c>
      <c r="K1115" s="1" t="s">
        <v>541</v>
      </c>
      <c r="L1115" s="18">
        <v>46082</v>
      </c>
      <c r="M1115" s="49">
        <v>0.5</v>
      </c>
      <c r="N1115" s="18">
        <v>46083</v>
      </c>
      <c r="O1115" s="56">
        <v>0.45833333333333331</v>
      </c>
      <c r="P1115" s="31" t="str">
        <f>TEXT($L1115, "dddd")</f>
        <v>Sunday</v>
      </c>
      <c r="Q1115" s="39" t="s">
        <v>531</v>
      </c>
      <c r="R1115" s="39">
        <v>1358</v>
      </c>
      <c r="S1115" s="1" t="str">
        <f>IF(OR(MONTH(L1115)=12, MONTH(L1115)&lt;=5), "Dry Season", "Wet Season")</f>
        <v>Dry Season</v>
      </c>
      <c r="T1115" s="1">
        <v>1</v>
      </c>
      <c r="U1115" s="1">
        <v>0</v>
      </c>
      <c r="V1115" s="1">
        <v>0</v>
      </c>
      <c r="W1115" s="2">
        <f>IF(ISNUMBER(SEARCH("N/A", X1115)), 0, 1)</f>
        <v>0</v>
      </c>
      <c r="X1115" s="1" t="s">
        <v>44</v>
      </c>
      <c r="Y1115" s="1"/>
      <c r="Z1115" s="1"/>
      <c r="AA1115" s="11" cm="1">
        <f t="array" ref="AA1115">IF(ISBLANK(Y1115), 0, VINCentyInvDistance(F1115,G1115,Y1115,Z1115))</f>
        <v>0</v>
      </c>
      <c r="AB1115" s="1">
        <v>0</v>
      </c>
      <c r="AC1115" s="1">
        <v>8</v>
      </c>
      <c r="AD1115" s="1">
        <v>3</v>
      </c>
      <c r="AE1115" s="1">
        <v>146</v>
      </c>
      <c r="AF1115" s="1">
        <v>1</v>
      </c>
      <c r="AG1115" s="1" t="s">
        <v>3284</v>
      </c>
      <c r="AH1115" s="1" t="s">
        <v>1597</v>
      </c>
      <c r="AI1115" s="1" t="str">
        <f>TRIM(MID(SUBSTITUTE($H1115,",",REPT(" ",200)),(LEN($H1115)-LEN(SUBSTITUTE($H1115,",",""))-2)*200+1,200))</f>
        <v>Mimaropa</v>
      </c>
      <c r="AJ1115" s="1" t="s">
        <v>55</v>
      </c>
      <c r="AK1115" t="s">
        <v>6688</v>
      </c>
      <c r="AL1115" s="2">
        <v>0</v>
      </c>
      <c r="AM1115" s="1" t="s">
        <v>10556</v>
      </c>
    </row>
    <row r="1116" spans="1:39" ht="12.75" customHeight="1">
      <c r="A1116" s="1"/>
      <c r="B1116" s="1" t="s">
        <v>10557</v>
      </c>
      <c r="C1116" s="1" t="s">
        <v>10558</v>
      </c>
      <c r="D1116" s="3" t="str">
        <f ca="1">IFERROR(__xludf.DUMMYFUNCTION("PROPER(REGEXEXTRACT(B2783, ""(?:https?:\/\/)?(?:www\.)?([a-zA-Z0-9-]+)\.""))"),"Skyscanner")</f>
        <v>Skyscanner</v>
      </c>
      <c r="E1116" s="1" t="s">
        <v>10559</v>
      </c>
      <c r="F1116" s="1">
        <v>10.544090000000001</v>
      </c>
      <c r="G1116" s="1">
        <v>122.69282</v>
      </c>
      <c r="H1116" s="1" t="s">
        <v>10560</v>
      </c>
      <c r="I1116" s="1" t="s">
        <v>1211</v>
      </c>
      <c r="J1116" s="1">
        <f>IF(K1116="URBAN",1,IF(K1116="SUBURBAN",2,IF(K1116="RURAL",3,"")))</f>
        <v>3</v>
      </c>
      <c r="K1116" s="1" t="s">
        <v>541</v>
      </c>
      <c r="L1116" s="18">
        <v>46082</v>
      </c>
      <c r="M1116" s="49">
        <v>0.58333333333333337</v>
      </c>
      <c r="N1116" s="18">
        <v>46083</v>
      </c>
      <c r="O1116" s="56">
        <v>0.5</v>
      </c>
      <c r="P1116" s="31" t="str">
        <f>TEXT($L1116, "dddd")</f>
        <v>Sunday</v>
      </c>
      <c r="Q1116" s="39" t="s">
        <v>207</v>
      </c>
      <c r="R1116" s="39">
        <v>587</v>
      </c>
      <c r="S1116" s="1" t="str">
        <f>IF(OR(MONTH(L1116)=12, MONTH(L1116)&lt;=5), "Dry Season", "Wet Season")</f>
        <v>Dry Season</v>
      </c>
      <c r="T1116" s="1">
        <v>1</v>
      </c>
      <c r="U1116" s="1">
        <v>0</v>
      </c>
      <c r="V1116" s="1">
        <v>1</v>
      </c>
      <c r="W1116" s="2">
        <f>IF(ISNUMBER(SEARCH("N/A", X1116)), 0, 1)</f>
        <v>1</v>
      </c>
      <c r="X1116" s="1" t="s">
        <v>6428</v>
      </c>
      <c r="Y1116" s="1">
        <v>11.9630086</v>
      </c>
      <c r="Z1116" s="1">
        <v>121.92496010000001</v>
      </c>
      <c r="AA1116" s="11" cm="1">
        <f t="array" ref="AA1116">IF(ISBLANK(Y1116), 0, VINCentyInvDistance(F1116,G1116,Y1116,Z1116))</f>
        <v>177945.95437986453</v>
      </c>
      <c r="AB1116" s="1">
        <v>0</v>
      </c>
      <c r="AC1116" s="1">
        <v>8.8000000000000007</v>
      </c>
      <c r="AD1116" s="1">
        <v>4.2</v>
      </c>
      <c r="AE1116" s="1">
        <v>9</v>
      </c>
      <c r="AF1116" s="1">
        <v>1</v>
      </c>
      <c r="AG1116" s="1" t="s">
        <v>6429</v>
      </c>
      <c r="AH1116" s="1" t="s">
        <v>4815</v>
      </c>
      <c r="AI1116" s="1" t="str">
        <f>TRIM(MID(SUBSTITUTE($H1116,",",REPT(" ",200)),(LEN($H1116)-LEN(SUBSTITUTE($H1116,",",""))-2)*200+1,200))</f>
        <v>Western Visayas</v>
      </c>
      <c r="AJ1116" s="1" t="s">
        <v>55</v>
      </c>
      <c r="AK1116" t="s">
        <v>960</v>
      </c>
      <c r="AL1116" s="2">
        <v>0</v>
      </c>
      <c r="AM1116" s="1"/>
    </row>
    <row r="1117" spans="1:39" ht="12.75" customHeight="1">
      <c r="A1117" s="1"/>
      <c r="B1117" s="1" t="s">
        <v>10561</v>
      </c>
      <c r="C1117" s="1" t="s">
        <v>10562</v>
      </c>
      <c r="D1117" s="3" t="str">
        <f ca="1">IFERROR(__xludf.DUMMYFUNCTION("PROPER(REGEXEXTRACT(B2784, ""(?:https?:\/\/)?(?:www\.)?([a-zA-Z0-9-]+)\.""))"),"Skyscanner")</f>
        <v>Skyscanner</v>
      </c>
      <c r="E1117" s="1" t="s">
        <v>10563</v>
      </c>
      <c r="F1117" s="1">
        <v>10.544090000000001</v>
      </c>
      <c r="G1117" s="1">
        <v>122.69282</v>
      </c>
      <c r="H1117" s="1" t="s">
        <v>10560</v>
      </c>
      <c r="I1117" s="1" t="s">
        <v>1211</v>
      </c>
      <c r="J1117" s="1">
        <f>IF(K1117="URBAN",1,IF(K1117="SUBURBAN",2,IF(K1117="RURAL",3,"")))</f>
        <v>3</v>
      </c>
      <c r="K1117" s="1" t="s">
        <v>541</v>
      </c>
      <c r="L1117" s="18">
        <v>46082</v>
      </c>
      <c r="M1117" s="49">
        <v>0.58333333333333337</v>
      </c>
      <c r="N1117" s="18">
        <v>46083</v>
      </c>
      <c r="O1117" s="56">
        <v>0.5</v>
      </c>
      <c r="P1117" s="31" t="str">
        <f>TEXT($L1117, "dddd")</f>
        <v>Sunday</v>
      </c>
      <c r="Q1117" s="39" t="s">
        <v>2385</v>
      </c>
      <c r="R1117" s="39">
        <v>4400</v>
      </c>
      <c r="S1117" s="1" t="str">
        <f>IF(OR(MONTH(L1117)=12, MONTH(L1117)&lt;=5), "Dry Season", "Wet Season")</f>
        <v>Dry Season</v>
      </c>
      <c r="T1117" s="1">
        <v>1</v>
      </c>
      <c r="U1117" s="1">
        <v>1</v>
      </c>
      <c r="V1117" s="1">
        <v>0</v>
      </c>
      <c r="W1117" s="2">
        <f>IF(ISNUMBER(SEARCH("N/A", X1117)), 0, 1)</f>
        <v>0</v>
      </c>
      <c r="X1117" s="1" t="s">
        <v>44</v>
      </c>
      <c r="Y1117" s="1"/>
      <c r="Z1117" s="1"/>
      <c r="AA1117" s="11" cm="1">
        <f t="array" ref="AA1117">IF(ISBLANK(Y1117), 0, VINCentyInvDistance(F1117,G1117,Y1117,Z1117))</f>
        <v>0</v>
      </c>
      <c r="AB1117" s="1">
        <v>0</v>
      </c>
      <c r="AC1117" s="1">
        <v>9.1999999999999993</v>
      </c>
      <c r="AD1117" s="1">
        <v>4.2</v>
      </c>
      <c r="AE1117" s="1">
        <v>66</v>
      </c>
      <c r="AF1117" s="1">
        <v>1</v>
      </c>
      <c r="AG1117" s="1" t="s">
        <v>10564</v>
      </c>
      <c r="AH1117" s="1" t="s">
        <v>10565</v>
      </c>
      <c r="AI1117" s="1" t="str">
        <f>TRIM(MID(SUBSTITUTE($H1117,",",REPT(" ",200)),(LEN($H1117)-LEN(SUBSTITUTE($H1117,",",""))-2)*200+1,200))</f>
        <v>Western Visayas</v>
      </c>
      <c r="AJ1117" s="1" t="s">
        <v>55</v>
      </c>
      <c r="AK1117" t="s">
        <v>17373</v>
      </c>
      <c r="AL1117" s="2">
        <v>0</v>
      </c>
      <c r="AM1117" s="1" t="s">
        <v>10566</v>
      </c>
    </row>
    <row r="1118" spans="1:39" ht="12.75" customHeight="1">
      <c r="A1118" s="1"/>
      <c r="B1118" s="1" t="s">
        <v>10567</v>
      </c>
      <c r="C1118" s="1" t="s">
        <v>10568</v>
      </c>
      <c r="D1118" s="3" t="str">
        <f ca="1">IFERROR(__xludf.DUMMYFUNCTION("PROPER(REGEXEXTRACT(B2785, ""(?:https?:\/\/)?(?:www\.)?([a-zA-Z0-9-]+)\.""))"),"Google")</f>
        <v>Google</v>
      </c>
      <c r="E1118" s="1" t="s">
        <v>10569</v>
      </c>
      <c r="F1118" s="1">
        <v>10.309434</v>
      </c>
      <c r="G1118" s="1">
        <v>123.90375</v>
      </c>
      <c r="H1118" s="1" t="s">
        <v>10570</v>
      </c>
      <c r="I1118" s="1" t="s">
        <v>41</v>
      </c>
      <c r="J1118" s="1">
        <f>IF(K1118="URBAN",1,IF(K1118="SUBURBAN",2,IF(K1118="RURAL",3,"")))</f>
        <v>3</v>
      </c>
      <c r="K1118" s="1" t="s">
        <v>541</v>
      </c>
      <c r="L1118" s="18">
        <v>46082</v>
      </c>
      <c r="M1118" s="49">
        <v>0.625</v>
      </c>
      <c r="N1118" s="18">
        <v>46083</v>
      </c>
      <c r="O1118" s="56">
        <v>0.5</v>
      </c>
      <c r="P1118" s="31" t="str">
        <f>TEXT($L1118, "dddd")</f>
        <v>Sunday</v>
      </c>
      <c r="Q1118" s="39" t="s">
        <v>207</v>
      </c>
      <c r="R1118" s="39">
        <v>726</v>
      </c>
      <c r="S1118" s="1" t="str">
        <f>IF(OR(MONTH(L1118)=12, MONTH(L1118)&lt;=5), "Dry Season", "Wet Season")</f>
        <v>Dry Season</v>
      </c>
      <c r="T1118" s="1">
        <v>1</v>
      </c>
      <c r="U1118" s="1">
        <v>0</v>
      </c>
      <c r="V1118" s="1">
        <v>0</v>
      </c>
      <c r="W1118" s="2">
        <f>IF(ISNUMBER(SEARCH("N/A", X1118)), 0, 1)</f>
        <v>1</v>
      </c>
      <c r="X1118" s="1" t="s">
        <v>5000</v>
      </c>
      <c r="Y1118" s="1">
        <v>15.3342957</v>
      </c>
      <c r="Z1118" s="1">
        <v>120.5909767</v>
      </c>
      <c r="AA1118" s="11" cm="1">
        <f t="array" ref="AA1118">IF(ISBLANK(Y1118), 0, VINCentyInvDistance(F1118,G1118,Y1118,Z1118))</f>
        <v>662017.37012769259</v>
      </c>
      <c r="AB1118" s="1">
        <v>0</v>
      </c>
      <c r="AC1118" s="1">
        <v>0</v>
      </c>
      <c r="AD1118" s="1">
        <v>0</v>
      </c>
      <c r="AE1118" s="1">
        <v>602</v>
      </c>
      <c r="AF1118" s="1">
        <v>1</v>
      </c>
      <c r="AG1118" s="1" t="s">
        <v>5001</v>
      </c>
      <c r="AH1118" s="1" t="s">
        <v>4985</v>
      </c>
      <c r="AI1118" s="1" t="str">
        <f>TRIM(MID(SUBSTITUTE($H1118,",",REPT(" ",200)),(LEN($H1118)-LEN(SUBSTITUTE($H1118,",",""))-2)*200+1,200))</f>
        <v>Central Visayas</v>
      </c>
      <c r="AJ1118" s="1" t="s">
        <v>55</v>
      </c>
      <c r="AL1118" s="2">
        <v>0</v>
      </c>
      <c r="AM1118" s="1"/>
    </row>
    <row r="1119" spans="1:39" ht="12.75" customHeight="1">
      <c r="A1119" s="1"/>
      <c r="B1119" s="1" t="s">
        <v>5776</v>
      </c>
      <c r="C1119" s="1" t="s">
        <v>10575</v>
      </c>
      <c r="D1119" s="3" t="str">
        <f ca="1">IFERROR(__xludf.DUMMYFUNCTION("PROPER(REGEXEXTRACT(B2787, ""(?:https?:\/\/)?(?:www\.)?([a-zA-Z0-9-]+)\.""))"),"Skyscanner")</f>
        <v>Skyscanner</v>
      </c>
      <c r="E1119" s="1" t="s">
        <v>10576</v>
      </c>
      <c r="F1119" s="1">
        <v>17.584413999999999</v>
      </c>
      <c r="G1119" s="1">
        <v>120.34669599999999</v>
      </c>
      <c r="H1119" s="1" t="s">
        <v>5775</v>
      </c>
      <c r="I1119" s="1" t="s">
        <v>540</v>
      </c>
      <c r="J1119" s="1">
        <f>IF(K1119="URBAN",1,IF(K1119="SUBURBAN",2,IF(K1119="RURAL",3,"")))</f>
        <v>3</v>
      </c>
      <c r="K1119" s="1" t="s">
        <v>541</v>
      </c>
      <c r="L1119" s="18">
        <v>46082</v>
      </c>
      <c r="M1119" s="49">
        <v>0.58333333333333337</v>
      </c>
      <c r="N1119" s="18">
        <v>46083</v>
      </c>
      <c r="O1119" s="56">
        <v>0.5</v>
      </c>
      <c r="P1119" s="31" t="str">
        <f>TEXT($L1119, "dddd")</f>
        <v>Sunday</v>
      </c>
      <c r="Q1119" s="39" t="s">
        <v>928</v>
      </c>
      <c r="R1119" s="39">
        <v>3800</v>
      </c>
      <c r="S1119" s="1" t="str">
        <f>IF(OR(MONTH(L1119)=12, MONTH(L1119)&lt;=5), "Dry Season", "Wet Season")</f>
        <v>Dry Season</v>
      </c>
      <c r="T1119" s="1">
        <v>1</v>
      </c>
      <c r="U1119" s="1">
        <v>0</v>
      </c>
      <c r="V1119" s="1">
        <v>0</v>
      </c>
      <c r="W1119" s="2">
        <f>IF(ISNUMBER(SEARCH("N/A", X1119)), 0, 1)</f>
        <v>0</v>
      </c>
      <c r="X1119" s="1" t="s">
        <v>44</v>
      </c>
      <c r="Y1119" s="1"/>
      <c r="Z1119" s="1"/>
      <c r="AA1119" s="11" cm="1">
        <f t="array" ref="AA1119">IF(ISBLANK(Y1119), 0, VINCentyInvDistance(F1119,G1119,Y1119,Z1119))</f>
        <v>0</v>
      </c>
      <c r="AB1119" s="1">
        <v>0</v>
      </c>
      <c r="AC1119" s="1">
        <v>0</v>
      </c>
      <c r="AD1119" s="1">
        <v>0</v>
      </c>
      <c r="AE1119" s="1">
        <v>25</v>
      </c>
      <c r="AF1119" s="1">
        <v>1</v>
      </c>
      <c r="AG1119" s="1" t="s">
        <v>800</v>
      </c>
      <c r="AH1119" s="1" t="s">
        <v>495</v>
      </c>
      <c r="AI1119" s="1"/>
      <c r="AJ1119" s="1" t="s">
        <v>55</v>
      </c>
      <c r="AK1119" t="s">
        <v>5779</v>
      </c>
      <c r="AL1119" s="1">
        <v>1</v>
      </c>
      <c r="AM1119" s="1" t="s">
        <v>5780</v>
      </c>
    </row>
    <row r="1120" spans="1:39" ht="12.75" customHeight="1">
      <c r="A1120" s="1"/>
      <c r="B1120" s="1" t="s">
        <v>10583</v>
      </c>
      <c r="C1120" s="1" t="s">
        <v>10584</v>
      </c>
      <c r="D1120" s="3" t="str">
        <f ca="1">IFERROR(__xludf.DUMMYFUNCTION("PROPER(REGEXEXTRACT(B2789, ""(?:https?:\/\/)?(?:www\.)?([a-zA-Z0-9-]+)\.""))"),"Google")</f>
        <v>Google</v>
      </c>
      <c r="E1120" s="1" t="s">
        <v>10585</v>
      </c>
      <c r="F1120" s="1">
        <v>9.1608300000000007</v>
      </c>
      <c r="G1120" s="1">
        <v>123.49112</v>
      </c>
      <c r="H1120" s="1" t="s">
        <v>10586</v>
      </c>
      <c r="I1120" s="1" t="s">
        <v>50</v>
      </c>
      <c r="J1120" s="1">
        <f>IF(K1120="URBAN",1,IF(K1120="SUBURBAN",2,IF(K1120="RURAL",3,"")))</f>
        <v>3</v>
      </c>
      <c r="K1120" s="1" t="s">
        <v>541</v>
      </c>
      <c r="L1120" s="18">
        <v>46082</v>
      </c>
      <c r="M1120" s="49">
        <v>0.625</v>
      </c>
      <c r="N1120" s="18">
        <v>46083</v>
      </c>
      <c r="O1120" s="56">
        <v>0.5</v>
      </c>
      <c r="P1120" s="31" t="str">
        <f>TEXT($L1120, "dddd")</f>
        <v>Sunday</v>
      </c>
      <c r="Q1120" s="39" t="s">
        <v>111</v>
      </c>
      <c r="R1120" s="39">
        <v>854</v>
      </c>
      <c r="S1120" s="1" t="str">
        <f>IF(OR(MONTH(L1120)=12, MONTH(L1120)&lt;=5), "Dry Season", "Wet Season")</f>
        <v>Dry Season</v>
      </c>
      <c r="T1120" s="1">
        <v>1</v>
      </c>
      <c r="U1120" s="1">
        <v>0</v>
      </c>
      <c r="V1120" s="1">
        <v>0</v>
      </c>
      <c r="W1120" s="2">
        <f>IF(ISNUMBER(SEARCH("N/A", X1120)), 0, 1)</f>
        <v>0</v>
      </c>
      <c r="X1120" s="1" t="s">
        <v>44</v>
      </c>
      <c r="Y1120" s="1"/>
      <c r="Z1120" s="1"/>
      <c r="AA1120" s="11" cm="1">
        <f t="array" ref="AA1120">IF(ISBLANK(Y1120), 0, VINCentyInvDistance(F1120,G1120,Y1120,Z1120))</f>
        <v>0</v>
      </c>
      <c r="AB1120" s="1">
        <v>0</v>
      </c>
      <c r="AC1120" s="1">
        <v>6.4</v>
      </c>
      <c r="AD1120" s="1">
        <v>0</v>
      </c>
      <c r="AE1120" s="1">
        <v>4</v>
      </c>
      <c r="AF1120" s="1">
        <v>1</v>
      </c>
      <c r="AG1120" s="1" t="s">
        <v>4884</v>
      </c>
      <c r="AH1120" s="1" t="s">
        <v>4884</v>
      </c>
      <c r="AI1120" s="1" t="str">
        <f>TRIM(MID(SUBSTITUTE($H1120,",",REPT(" ",200)),(LEN($H1120)-LEN(SUBSTITUTE($H1120,",",""))-2)*200+1,200))</f>
        <v>Negros Island Region</v>
      </c>
      <c r="AJ1120" s="1" t="s">
        <v>55</v>
      </c>
      <c r="AL1120" s="2">
        <v>0</v>
      </c>
      <c r="AM1120" s="1" t="s">
        <v>10587</v>
      </c>
    </row>
    <row r="1121" spans="1:39" ht="12.75" customHeight="1">
      <c r="A1121" s="1"/>
      <c r="B1121" s="1" t="s">
        <v>10588</v>
      </c>
      <c r="C1121" s="1" t="s">
        <v>10589</v>
      </c>
      <c r="D1121" s="3" t="str">
        <f ca="1">IFERROR(__xludf.DUMMYFUNCTION("PROPER(REGEXEXTRACT(B2790, ""(?:https?:\/\/)?(?:www\.)?([a-zA-Z0-9-]+)\.""))"),"Skyscanner")</f>
        <v>Skyscanner</v>
      </c>
      <c r="E1121" s="1" t="s">
        <v>10590</v>
      </c>
      <c r="F1121" s="1">
        <v>14.533899999999999</v>
      </c>
      <c r="G1121" s="1">
        <v>120.98784999999999</v>
      </c>
      <c r="H1121" s="1" t="s">
        <v>432</v>
      </c>
      <c r="I1121" s="1" t="s">
        <v>3715</v>
      </c>
      <c r="J1121" s="1">
        <f>IF(K1121="URBAN",1,IF(K1121="SUBURBAN",2,IF(K1121="RURAL",3,"")))</f>
        <v>3</v>
      </c>
      <c r="K1121" s="1" t="s">
        <v>541</v>
      </c>
      <c r="L1121" s="18">
        <v>46082</v>
      </c>
      <c r="M1121" s="49">
        <v>0.58333333333333337</v>
      </c>
      <c r="N1121" s="18">
        <v>46083</v>
      </c>
      <c r="O1121" s="56">
        <v>0.5</v>
      </c>
      <c r="P1121" s="31" t="str">
        <f>TEXT($L1121, "dddd")</f>
        <v>Sunday</v>
      </c>
      <c r="Q1121" s="39" t="s">
        <v>342</v>
      </c>
      <c r="R1121" s="39">
        <v>3577</v>
      </c>
      <c r="S1121" s="1" t="str">
        <f>IF(OR(MONTH(L1121)=12, MONTH(L1121)&lt;=5), "Dry Season", "Wet Season")</f>
        <v>Dry Season</v>
      </c>
      <c r="T1121" s="1">
        <v>1</v>
      </c>
      <c r="U1121" s="1">
        <v>1</v>
      </c>
      <c r="V1121" s="1">
        <v>0</v>
      </c>
      <c r="W1121" s="2">
        <f>IF(ISNUMBER(SEARCH("N/A", X1121)), 0, 1)</f>
        <v>1</v>
      </c>
      <c r="X1121" s="1" t="s">
        <v>3716</v>
      </c>
      <c r="Y1121" s="1">
        <v>9.7891089999999998</v>
      </c>
      <c r="Z1121" s="1">
        <v>126.15971999999999</v>
      </c>
      <c r="AA1121" s="11" cm="1">
        <f t="array" ref="AA1121">IF(ISBLANK(Y1121), 0, VINCentyInvDistance(F1121,G1121,Y1121,Z1121))</f>
        <v>769507.19545494427</v>
      </c>
      <c r="AB1121" s="1">
        <v>0</v>
      </c>
      <c r="AC1121" s="1">
        <v>5.6</v>
      </c>
      <c r="AD1121" s="1">
        <v>4.8</v>
      </c>
      <c r="AE1121" s="1">
        <v>25</v>
      </c>
      <c r="AF1121" s="1">
        <v>1</v>
      </c>
      <c r="AG1121" s="1" t="s">
        <v>3717</v>
      </c>
      <c r="AH1121" s="1" t="s">
        <v>3709</v>
      </c>
      <c r="AI1121" s="1" t="str">
        <f>TRIM(MID(SUBSTITUTE($H1121,",",REPT(" ",200)),(LEN($H1121)-LEN(SUBSTITUTE($H1121,",",""))-2)*200+1,200))</f>
        <v>Metro Manila</v>
      </c>
      <c r="AJ1121" s="1" t="s">
        <v>55</v>
      </c>
      <c r="AK1121" t="s">
        <v>18</v>
      </c>
      <c r="AL1121" s="2">
        <v>0</v>
      </c>
      <c r="AM1121" s="1"/>
    </row>
    <row r="1122" spans="1:39" ht="12.75" customHeight="1">
      <c r="A1122" s="1"/>
      <c r="B1122" s="1" t="s">
        <v>10599</v>
      </c>
      <c r="C1122" s="1" t="s">
        <v>10600</v>
      </c>
      <c r="D1122" s="3" t="str">
        <f ca="1">IFERROR(__xludf.DUMMYFUNCTION("PROPER(REGEXEXTRACT(B2793, ""(?:https?:\/\/)?(?:www\.)?([a-zA-Z0-9-]+)\.""))"),"Skyscanner")</f>
        <v>Skyscanner</v>
      </c>
      <c r="E1122" s="1" t="s">
        <v>10601</v>
      </c>
      <c r="F1122" s="1">
        <v>14.526490000000001</v>
      </c>
      <c r="G1122" s="1">
        <v>121.01306</v>
      </c>
      <c r="H1122" s="1" t="s">
        <v>10602</v>
      </c>
      <c r="I1122" s="1" t="s">
        <v>3119</v>
      </c>
      <c r="J1122" s="1">
        <f>IF(K1122="URBAN",1,IF(K1122="SUBURBAN",2,IF(K1122="RURAL",3,"")))</f>
        <v>3</v>
      </c>
      <c r="K1122" s="1" t="s">
        <v>541</v>
      </c>
      <c r="L1122" s="18">
        <v>46082</v>
      </c>
      <c r="M1122" s="49">
        <v>0.25</v>
      </c>
      <c r="N1122" s="18">
        <v>46083</v>
      </c>
      <c r="O1122" s="56">
        <v>0.45833333333333331</v>
      </c>
      <c r="P1122" s="31" t="str">
        <f>TEXT($L1122, "dddd")</f>
        <v>Sunday</v>
      </c>
      <c r="Q1122" s="39" t="s">
        <v>207</v>
      </c>
      <c r="R1122" s="39">
        <v>648</v>
      </c>
      <c r="S1122" s="1" t="str">
        <f>IF(OR(MONTH(L1122)=12, MONTH(L1122)&lt;=5), "Dry Season", "Wet Season")</f>
        <v>Dry Season</v>
      </c>
      <c r="T1122" s="1">
        <v>1</v>
      </c>
      <c r="U1122" s="1">
        <v>1</v>
      </c>
      <c r="V1122" s="1">
        <v>0</v>
      </c>
      <c r="W1122" s="2">
        <f>IF(ISNUMBER(SEARCH("N/A", X1122)), 0, 1)</f>
        <v>1</v>
      </c>
      <c r="X1122" s="1" t="s">
        <v>9830</v>
      </c>
      <c r="Y1122" s="1">
        <v>12.620379</v>
      </c>
      <c r="Z1122" s="1">
        <v>122.07019</v>
      </c>
      <c r="AA1122" s="11" cm="1">
        <f t="array" ref="AA1122">IF(ISBLANK(Y1122), 0, VINCentyInvDistance(F1122,G1122,Y1122,Z1122))</f>
        <v>239918.57651477921</v>
      </c>
      <c r="AB1122" s="1">
        <v>0</v>
      </c>
      <c r="AC1122" s="1">
        <v>10</v>
      </c>
      <c r="AD1122" s="1">
        <v>3.6</v>
      </c>
      <c r="AE1122" s="1">
        <v>1</v>
      </c>
      <c r="AF1122" s="1">
        <v>1</v>
      </c>
      <c r="AG1122" s="1" t="s">
        <v>9539</v>
      </c>
      <c r="AH1122" s="1" t="s">
        <v>9539</v>
      </c>
      <c r="AI1122" s="1" t="str">
        <f>TRIM(MID(SUBSTITUTE($H1122,",",REPT(" ",200)),(LEN($H1122)-LEN(SUBSTITUTE($H1122,",",""))-2)*200+1,200))</f>
        <v>Metro Manila</v>
      </c>
      <c r="AJ1122" s="1" t="s">
        <v>55</v>
      </c>
      <c r="AK1122" t="s">
        <v>10603</v>
      </c>
      <c r="AL1122" s="2">
        <v>0</v>
      </c>
      <c r="AM1122" s="1"/>
    </row>
    <row r="1123" spans="1:39" ht="12.75" customHeight="1">
      <c r="A1123" s="1"/>
      <c r="B1123" s="1" t="s">
        <v>10613</v>
      </c>
      <c r="C1123" s="1" t="s">
        <v>10614</v>
      </c>
      <c r="D1123" s="3" t="str">
        <f ca="1">IFERROR(__xludf.DUMMYFUNCTION("PROPER(REGEXEXTRACT(B2796, ""(?:https?:\/\/)?(?:www\.)?([a-zA-Z0-9-]+)\.""))"),"Google")</f>
        <v>Google</v>
      </c>
      <c r="E1123" s="1" t="s">
        <v>10615</v>
      </c>
      <c r="F1123" s="1">
        <v>10.732250000000001</v>
      </c>
      <c r="G1123" s="1">
        <v>122.54295</v>
      </c>
      <c r="H1123" s="1" t="s">
        <v>1279</v>
      </c>
      <c r="I1123" s="1" t="s">
        <v>3119</v>
      </c>
      <c r="J1123" s="1">
        <f>IF(K1123="URBAN",1,IF(K1123="SUBURBAN",2,IF(K1123="RURAL",3,"")))</f>
        <v>3</v>
      </c>
      <c r="K1123" s="1" t="s">
        <v>541</v>
      </c>
      <c r="L1123" s="18">
        <v>46082</v>
      </c>
      <c r="M1123" s="49">
        <v>0.625</v>
      </c>
      <c r="N1123" s="18">
        <v>46083</v>
      </c>
      <c r="O1123" s="56">
        <v>0.5</v>
      </c>
      <c r="P1123" s="31" t="str">
        <f>TEXT($L1123, "dddd")</f>
        <v>Sunday</v>
      </c>
      <c r="Q1123" s="39" t="s">
        <v>207</v>
      </c>
      <c r="R1123" s="39">
        <v>1010</v>
      </c>
      <c r="S1123" s="1" t="str">
        <f>IF(OR(MONTH(L1123)=12, MONTH(L1123)&lt;=5), "Dry Season", "Wet Season")</f>
        <v>Dry Season</v>
      </c>
      <c r="T1123" s="1">
        <v>1</v>
      </c>
      <c r="U1123" s="1">
        <v>1</v>
      </c>
      <c r="V1123" s="1">
        <v>0</v>
      </c>
      <c r="W1123" s="2">
        <f>IF(ISNUMBER(SEARCH("N/A", X1123)), 0, 1)</f>
        <v>1</v>
      </c>
      <c r="X1123" s="1" t="s">
        <v>9830</v>
      </c>
      <c r="Y1123" s="1">
        <v>12.620379</v>
      </c>
      <c r="Z1123" s="1">
        <v>122.07019</v>
      </c>
      <c r="AA1123" s="11" cm="1">
        <f t="array" ref="AA1123">IF(ISBLANK(Y1123), 0, VINCentyInvDistance(F1123,G1123,Y1123,Z1123))</f>
        <v>215130.35310241251</v>
      </c>
      <c r="AB1123" s="1">
        <v>0</v>
      </c>
      <c r="AC1123" s="1">
        <v>0</v>
      </c>
      <c r="AD1123" s="1">
        <v>0</v>
      </c>
      <c r="AE1123" s="1">
        <v>25</v>
      </c>
      <c r="AF1123" s="1">
        <v>1</v>
      </c>
      <c r="AG1123" s="1" t="s">
        <v>9539</v>
      </c>
      <c r="AH1123" s="1" t="s">
        <v>9539</v>
      </c>
      <c r="AI1123" s="1" t="str">
        <f>TRIM(MID(SUBSTITUTE($H1123,",",REPT(" ",200)),(LEN($H1123)-LEN(SUBSTITUTE($H1123,",",""))-2)*200+1,200))</f>
        <v>Western Visayas</v>
      </c>
      <c r="AJ1123" s="1" t="s">
        <v>55</v>
      </c>
      <c r="AL1123" s="2">
        <v>0</v>
      </c>
      <c r="AM1123" s="1"/>
    </row>
    <row r="1124" spans="1:39" ht="12.75" customHeight="1">
      <c r="A1124" s="1"/>
      <c r="B1124" s="1" t="s">
        <v>10619</v>
      </c>
      <c r="C1124" s="1" t="s">
        <v>10620</v>
      </c>
      <c r="D1124" s="3" t="str">
        <f ca="1">IFERROR(__xludf.DUMMYFUNCTION("PROPER(REGEXEXTRACT(B2798, ""(?:https?:\/\/)?(?:www\.)?([a-zA-Z0-9-]+)\.""))"),"Booking")</f>
        <v>Booking</v>
      </c>
      <c r="E1124" s="1" t="s">
        <v>10621</v>
      </c>
      <c r="F1124" s="1">
        <v>10.4092</v>
      </c>
      <c r="G1124" s="1">
        <v>119.17655999999999</v>
      </c>
      <c r="H1124" s="1" t="s">
        <v>10622</v>
      </c>
      <c r="I1124" s="1" t="s">
        <v>3119</v>
      </c>
      <c r="J1124" s="1">
        <f>IF(K1124="URBAN",1,IF(K1124="SUBURBAN",2,IF(K1124="RURAL",3,"")))</f>
        <v>3</v>
      </c>
      <c r="K1124" s="1" t="s">
        <v>541</v>
      </c>
      <c r="L1124" s="18">
        <v>46082</v>
      </c>
      <c r="M1124" s="49">
        <v>0.625</v>
      </c>
      <c r="N1124" s="18">
        <v>46083</v>
      </c>
      <c r="O1124" s="56">
        <v>0.5</v>
      </c>
      <c r="P1124" s="31" t="str">
        <f>TEXT($L1124, "dddd")</f>
        <v>Sunday</v>
      </c>
      <c r="Q1124" s="39" t="s">
        <v>111</v>
      </c>
      <c r="R1124" s="39">
        <v>1588.24</v>
      </c>
      <c r="S1124" s="1" t="str">
        <f>IF(OR(MONTH(L1124)=12, MONTH(L1124)&lt;=5), "Dry Season", "Wet Season")</f>
        <v>Dry Season</v>
      </c>
      <c r="T1124" s="1">
        <v>1</v>
      </c>
      <c r="U1124" s="1">
        <v>0</v>
      </c>
      <c r="V1124" s="1">
        <v>1</v>
      </c>
      <c r="W1124" s="2">
        <f>IF(ISNUMBER(SEARCH("N/A", X1124)), 0, 1)</f>
        <v>0</v>
      </c>
      <c r="X1124" s="1" t="s">
        <v>44</v>
      </c>
      <c r="Y1124" s="1"/>
      <c r="Z1124" s="1"/>
      <c r="AA1124" s="11" cm="1">
        <f t="array" ref="AA1124">IF(ISBLANK(Y1124), 0, VINCentyInvDistance(F1124,G1124,Y1124,Z1124))</f>
        <v>0</v>
      </c>
      <c r="AB1124" s="1">
        <v>0</v>
      </c>
      <c r="AC1124" s="1">
        <v>0</v>
      </c>
      <c r="AD1124" s="1">
        <v>0</v>
      </c>
      <c r="AE1124" s="1">
        <v>14</v>
      </c>
      <c r="AF1124" s="1">
        <v>1</v>
      </c>
      <c r="AG1124" s="1" t="s">
        <v>984</v>
      </c>
      <c r="AH1124" s="1" t="s">
        <v>1597</v>
      </c>
      <c r="AI1124" s="1" t="str">
        <f>TRIM(MID(SUBSTITUTE($H1124,",",REPT(" ",200)),(LEN($H1124)-LEN(SUBSTITUTE($H1124,",",""))-2)*200+1,200))</f>
        <v>Mimaropa</v>
      </c>
      <c r="AJ1124" s="1" t="s">
        <v>55</v>
      </c>
      <c r="AL1124" s="2">
        <v>0</v>
      </c>
      <c r="AM1124" s="1" t="s">
        <v>10623</v>
      </c>
    </row>
    <row r="1125" spans="1:39" ht="12.75" customHeight="1">
      <c r="A1125" s="1"/>
      <c r="B1125" s="1" t="s">
        <v>10624</v>
      </c>
      <c r="C1125" s="1" t="s">
        <v>10625</v>
      </c>
      <c r="D1125" s="3" t="str">
        <f ca="1">IFERROR(__xludf.DUMMYFUNCTION("PROPER(REGEXEXTRACT(B2799, ""(?:https?:\/\/)?(?:www\.)?([a-zA-Z0-9-]+)\.""))"),"Skyscanner")</f>
        <v>Skyscanner</v>
      </c>
      <c r="E1125" s="1" t="s">
        <v>10626</v>
      </c>
      <c r="F1125" s="1">
        <v>14.180400000000001</v>
      </c>
      <c r="G1125" s="1">
        <v>121.1895</v>
      </c>
      <c r="H1125" s="1" t="s">
        <v>10627</v>
      </c>
      <c r="I1125" s="1" t="s">
        <v>2622</v>
      </c>
      <c r="J1125" s="1">
        <f>IF(K1125="URBAN",1,IF(K1125="SUBURBAN",2,IF(K1125="RURAL",3,"")))</f>
        <v>3</v>
      </c>
      <c r="K1125" s="1" t="s">
        <v>541</v>
      </c>
      <c r="L1125" s="18">
        <v>46082</v>
      </c>
      <c r="M1125" s="49">
        <v>0.625</v>
      </c>
      <c r="N1125" s="18">
        <v>46083</v>
      </c>
      <c r="O1125" s="56">
        <v>0.5</v>
      </c>
      <c r="P1125" s="31" t="str">
        <f>TEXT($L1125, "dddd")</f>
        <v>Sunday</v>
      </c>
      <c r="Q1125" s="39" t="s">
        <v>9725</v>
      </c>
      <c r="R1125" s="39">
        <v>3800</v>
      </c>
      <c r="S1125" s="1" t="str">
        <f>IF(OR(MONTH(L1125)=12, MONTH(L1125)&lt;=5), "Dry Season", "Wet Season")</f>
        <v>Dry Season</v>
      </c>
      <c r="T1125" s="1">
        <v>1</v>
      </c>
      <c r="U1125" s="1">
        <v>1</v>
      </c>
      <c r="V1125" s="1">
        <v>0</v>
      </c>
      <c r="W1125" s="2">
        <f>IF(ISNUMBER(SEARCH("N/A", X1125)), 0, 1)</f>
        <v>1</v>
      </c>
      <c r="X1125" s="1" t="s">
        <v>2111</v>
      </c>
      <c r="Y1125" s="1">
        <v>9.564584</v>
      </c>
      <c r="Z1125" s="1">
        <v>123.80316000000001</v>
      </c>
      <c r="AA1125" s="11" cm="1">
        <f t="array" ref="AA1125">IF(ISBLANK(Y1125), 0, VINCentyInvDistance(F1125,G1125,Y1125,Z1125))</f>
        <v>584606.85333346704</v>
      </c>
      <c r="AB1125" s="1">
        <v>0</v>
      </c>
      <c r="AC1125" s="1">
        <v>9.1999999999999993</v>
      </c>
      <c r="AD1125" s="1">
        <v>3.3</v>
      </c>
      <c r="AE1125" s="1">
        <v>1952</v>
      </c>
      <c r="AF1125" s="1">
        <v>1</v>
      </c>
      <c r="AG1125" s="1" t="s">
        <v>2112</v>
      </c>
      <c r="AH1125" s="1" t="s">
        <v>2113</v>
      </c>
      <c r="AI1125" s="1" t="str">
        <f>TRIM(MID(SUBSTITUTE($H1125,",",REPT(" ",200)),(LEN($H1125)-LEN(SUBSTITUTE($H1125,",",""))-2)*200+1,200))</f>
        <v>Calabarzon</v>
      </c>
      <c r="AJ1125" s="1" t="s">
        <v>55</v>
      </c>
      <c r="AK1125" t="s">
        <v>16702</v>
      </c>
      <c r="AL1125" s="2">
        <v>0</v>
      </c>
      <c r="AM1125" s="1"/>
    </row>
    <row r="1126" spans="1:39" ht="12.75" customHeight="1">
      <c r="A1126" s="1"/>
      <c r="B1126" s="1" t="s">
        <v>10628</v>
      </c>
      <c r="C1126" s="1" t="s">
        <v>10629</v>
      </c>
      <c r="D1126" s="3" t="str">
        <f ca="1">IFERROR(__xludf.DUMMYFUNCTION("PROPER(REGEXEXTRACT(B2800, ""(?:https?:\/\/)?(?:www\.)?([a-zA-Z0-9-]+)\.""))"),"Google")</f>
        <v>Google</v>
      </c>
      <c r="E1126" s="1" t="s">
        <v>10630</v>
      </c>
      <c r="F1126" s="1">
        <v>9.2159899999999997</v>
      </c>
      <c r="G1126" s="1">
        <v>123.52101</v>
      </c>
      <c r="H1126" s="1" t="s">
        <v>10631</v>
      </c>
      <c r="I1126" s="1" t="s">
        <v>1300</v>
      </c>
      <c r="J1126" s="1">
        <f>IF(K1126="URBAN",1,IF(K1126="SUBURBAN",2,IF(K1126="RURAL",3,"")))</f>
        <v>3</v>
      </c>
      <c r="K1126" s="1" t="s">
        <v>541</v>
      </c>
      <c r="L1126" s="18">
        <v>46082</v>
      </c>
      <c r="M1126" s="49">
        <v>0.625</v>
      </c>
      <c r="N1126" s="18">
        <v>46083</v>
      </c>
      <c r="O1126" s="56">
        <v>0.5</v>
      </c>
      <c r="P1126" s="31" t="str">
        <f>TEXT($L1126, "dddd")</f>
        <v>Sunday</v>
      </c>
      <c r="Q1126" s="39" t="s">
        <v>186</v>
      </c>
      <c r="R1126" s="39">
        <v>1386</v>
      </c>
      <c r="S1126" s="1" t="str">
        <f>IF(OR(MONTH(L1126)=12, MONTH(L1126)&lt;=5), "Dry Season", "Wet Season")</f>
        <v>Dry Season</v>
      </c>
      <c r="T1126" s="1">
        <v>1</v>
      </c>
      <c r="U1126" s="1">
        <v>0</v>
      </c>
      <c r="V1126" s="1">
        <v>0</v>
      </c>
      <c r="W1126" s="2">
        <f>IF(ISNUMBER(SEARCH("N/A", X1126)), 0, 1)</f>
        <v>0</v>
      </c>
      <c r="X1126" s="1" t="s">
        <v>44</v>
      </c>
      <c r="Y1126" s="1"/>
      <c r="Z1126" s="1"/>
      <c r="AA1126" s="11" cm="1">
        <f t="array" ref="AA1126">IF(ISBLANK(Y1126), 0, VINCentyInvDistance(F1126,G1126,Y1126,Z1126))</f>
        <v>0</v>
      </c>
      <c r="AB1126" s="1">
        <v>0</v>
      </c>
      <c r="AC1126" s="1">
        <v>0</v>
      </c>
      <c r="AD1126" s="1">
        <v>0</v>
      </c>
      <c r="AE1126" s="1">
        <v>118</v>
      </c>
      <c r="AF1126" s="1">
        <v>1</v>
      </c>
      <c r="AG1126" s="1" t="str">
        <f>TRIM(MID(SUBSTITUTE($H1126,",",REPT(" ",200)),(LEN($H1126)-LEN(SUBSTITUTE($H1126,",",""))-4)*200+1,200))</f>
        <v>Pangi</v>
      </c>
      <c r="AH1126" s="1" t="str">
        <f>TRIM(MID(SUBSTITUTE($H1126,",",REPT(" ",200)),(LEN($H1126)-LEN(SUBSTITUTE($H1126,",",""))-3)*200+1,200))</f>
        <v>Siquijor</v>
      </c>
      <c r="AI1126" s="1" t="str">
        <f>TRIM(MID(SUBSTITUTE($H1126,",",REPT(" ",200)),(LEN($H1126)-LEN(SUBSTITUTE($H1126,",",""))-2)*200+1,200))</f>
        <v>Negros Island Region</v>
      </c>
      <c r="AJ1126" s="1" t="str">
        <f>TRIM(MID(SUBSTITUTE($H1126,",",REPT(" ",200)),(LEN($H1126)-LEN(SUBSTITUTE($H1126,",",""))-0)*200+1,200))</f>
        <v>Philippines</v>
      </c>
      <c r="AL1126" s="2">
        <v>0</v>
      </c>
      <c r="AM1126" s="1"/>
    </row>
    <row r="1127" spans="1:39" ht="12.75" customHeight="1">
      <c r="A1127" s="1"/>
      <c r="B1127" s="1" t="s">
        <v>10632</v>
      </c>
      <c r="C1127" s="1" t="s">
        <v>10633</v>
      </c>
      <c r="D1127" s="3" t="str">
        <f ca="1">IFERROR(__xludf.DUMMYFUNCTION("PROPER(REGEXEXTRACT(B2801, ""(?:https?:\/\/)?(?:www\.)?([a-zA-Z0-9-]+)\.""))"),"Skyscanner")</f>
        <v>Skyscanner</v>
      </c>
      <c r="E1127" s="1" t="s">
        <v>10634</v>
      </c>
      <c r="F1127" s="1">
        <v>9.2159899999999997</v>
      </c>
      <c r="G1127" s="1">
        <v>123.52101</v>
      </c>
      <c r="H1127" s="1" t="s">
        <v>10631</v>
      </c>
      <c r="I1127" s="1" t="s">
        <v>2622</v>
      </c>
      <c r="J1127" s="1">
        <f>IF(K1127="URBAN",1,IF(K1127="SUBURBAN",2,IF(K1127="RURAL",3,"")))</f>
        <v>3</v>
      </c>
      <c r="K1127" s="1" t="s">
        <v>541</v>
      </c>
      <c r="L1127" s="18">
        <v>46082</v>
      </c>
      <c r="M1127" s="49">
        <v>0.58333333333333337</v>
      </c>
      <c r="N1127" s="18">
        <v>46083</v>
      </c>
      <c r="O1127" s="56">
        <v>0.5</v>
      </c>
      <c r="P1127" s="31" t="str">
        <f>TEXT($L1127, "dddd")</f>
        <v>Sunday</v>
      </c>
      <c r="Q1127" s="39" t="s">
        <v>79</v>
      </c>
      <c r="R1127" s="39">
        <v>900</v>
      </c>
      <c r="S1127" s="1" t="str">
        <f>IF(OR(MONTH(L1127)=12, MONTH(L1127)&lt;=5), "Dry Season", "Wet Season")</f>
        <v>Dry Season</v>
      </c>
      <c r="T1127" s="1">
        <v>1</v>
      </c>
      <c r="U1127" s="1">
        <v>1</v>
      </c>
      <c r="V1127" s="1">
        <v>0</v>
      </c>
      <c r="W1127" s="2">
        <f>IF(ISNUMBER(SEARCH("N/A", X1127)), 0, 1)</f>
        <v>0</v>
      </c>
      <c r="X1127" s="1" t="s">
        <v>44</v>
      </c>
      <c r="Y1127" s="1"/>
      <c r="Z1127" s="1"/>
      <c r="AA1127" s="11" cm="1">
        <f t="array" ref="AA1127">IF(ISBLANK(Y1127), 0, VINCentyInvDistance(F1127,G1127,Y1127,Z1127))</f>
        <v>0</v>
      </c>
      <c r="AB1127" s="1">
        <v>0</v>
      </c>
      <c r="AC1127" s="1">
        <v>4.5999999999999996</v>
      </c>
      <c r="AD1127" s="1">
        <v>4.9000000000000004</v>
      </c>
      <c r="AE1127" s="1">
        <v>11</v>
      </c>
      <c r="AF1127" s="1">
        <v>1</v>
      </c>
      <c r="AG1127" s="1" t="s">
        <v>4884</v>
      </c>
      <c r="AH1127" s="1" t="s">
        <v>4884</v>
      </c>
      <c r="AI1127" s="1" t="str">
        <f>TRIM(MID(SUBSTITUTE($H1127,",",REPT(" ",200)),(LEN($H1127)-LEN(SUBSTITUTE($H1127,",",""))-2)*200+1,200))</f>
        <v>Negros Island Region</v>
      </c>
      <c r="AJ1127" s="1" t="s">
        <v>55</v>
      </c>
      <c r="AK1127" t="s">
        <v>17378</v>
      </c>
      <c r="AL1127" s="2">
        <v>0</v>
      </c>
      <c r="AM1127" s="1" t="s">
        <v>10635</v>
      </c>
    </row>
    <row r="1128" spans="1:39" ht="12.75" customHeight="1">
      <c r="A1128" s="1"/>
      <c r="B1128" s="1" t="s">
        <v>10636</v>
      </c>
      <c r="C1128" s="1" t="s">
        <v>10637</v>
      </c>
      <c r="D1128" s="3" t="str">
        <f ca="1">IFERROR(__xludf.DUMMYFUNCTION("PROPER(REGEXEXTRACT(B2802, ""(?:https?:\/\/)?(?:www\.)?([a-zA-Z0-9-]+)\.""))"),"Google")</f>
        <v>Google</v>
      </c>
      <c r="E1128" s="1" t="s">
        <v>10638</v>
      </c>
      <c r="F1128" s="1">
        <v>11.04748</v>
      </c>
      <c r="G1128" s="1">
        <v>124.38544</v>
      </c>
      <c r="H1128" s="1" t="s">
        <v>10639</v>
      </c>
      <c r="I1128" s="1" t="s">
        <v>5875</v>
      </c>
      <c r="J1128" s="1">
        <f>IF(K1128="URBAN",1,IF(K1128="SUBURBAN",2,IF(K1128="RURAL",3,"")))</f>
        <v>3</v>
      </c>
      <c r="K1128" s="1" t="s">
        <v>541</v>
      </c>
      <c r="L1128" s="18">
        <v>46082</v>
      </c>
      <c r="M1128" s="49">
        <v>0.625</v>
      </c>
      <c r="N1128" s="18">
        <v>46083</v>
      </c>
      <c r="O1128" s="56">
        <v>0.5</v>
      </c>
      <c r="P1128" s="31" t="str">
        <f>TEXT($L1128, "dddd")</f>
        <v>Sunday</v>
      </c>
      <c r="Q1128" s="39" t="s">
        <v>111</v>
      </c>
      <c r="R1128" s="39">
        <v>1500</v>
      </c>
      <c r="S1128" s="1" t="str">
        <f>IF(OR(MONTH(L1128)=12, MONTH(L1128)&lt;=5), "Dry Season", "Wet Season")</f>
        <v>Dry Season</v>
      </c>
      <c r="T1128" s="1">
        <v>1</v>
      </c>
      <c r="U1128" s="1">
        <v>1</v>
      </c>
      <c r="V1128" s="1">
        <v>0</v>
      </c>
      <c r="W1128" s="2">
        <f>IF(ISNUMBER(SEARCH("N/A", X1128)), 0, 1)</f>
        <v>0</v>
      </c>
      <c r="X1128" s="1" t="s">
        <v>44</v>
      </c>
      <c r="Y1128" s="1"/>
      <c r="Z1128" s="1"/>
      <c r="AA1128" s="11" cm="1">
        <f t="array" ref="AA1128">IF(ISBLANK(Y1128), 0, VINCentyInvDistance(F1128,G1128,Y1128,Z1128))</f>
        <v>0</v>
      </c>
      <c r="AB1128" s="1">
        <v>0</v>
      </c>
      <c r="AC1128" s="1">
        <v>9.6</v>
      </c>
      <c r="AD1128" s="1">
        <v>0</v>
      </c>
      <c r="AE1128" s="1">
        <v>25</v>
      </c>
      <c r="AF1128" s="1">
        <v>1</v>
      </c>
      <c r="AG1128" s="1" t="s">
        <v>10640</v>
      </c>
      <c r="AH1128" s="1" t="s">
        <v>5880</v>
      </c>
      <c r="AI1128" s="1" t="str">
        <f>TRIM(MID(SUBSTITUTE($H1128,",",REPT(" ",200)),(LEN($H1128)-LEN(SUBSTITUTE($H1128,",",""))-2)*200+1,200))</f>
        <v>Eastern Visayas</v>
      </c>
      <c r="AJ1128" s="1" t="s">
        <v>55</v>
      </c>
      <c r="AL1128" s="2">
        <v>0</v>
      </c>
      <c r="AM1128" s="1" t="s">
        <v>10641</v>
      </c>
    </row>
    <row r="1129" spans="1:39" ht="12.75" customHeight="1">
      <c r="A1129" s="1"/>
      <c r="B1129" s="1" t="s">
        <v>7953</v>
      </c>
      <c r="C1129" s="1" t="s">
        <v>10642</v>
      </c>
      <c r="D1129" s="3" t="str">
        <f ca="1">IFERROR(__xludf.DUMMYFUNCTION("PROPER(REGEXEXTRACT(B2803, ""(?:https?:\/\/)?(?:www\.)?([a-zA-Z0-9-]+)\.""))"),"Google")</f>
        <v>Google</v>
      </c>
      <c r="E1129" s="1" t="s">
        <v>10643</v>
      </c>
      <c r="F1129" s="1">
        <v>9.0790000000000006</v>
      </c>
      <c r="G1129" s="1">
        <v>123.26985999999999</v>
      </c>
      <c r="H1129" s="1" t="s">
        <v>7956</v>
      </c>
      <c r="I1129" s="1" t="s">
        <v>5875</v>
      </c>
      <c r="J1129" s="1">
        <f>IF(K1129="URBAN",1,IF(K1129="SUBURBAN",2,IF(K1129="RURAL",3,"")))</f>
        <v>3</v>
      </c>
      <c r="K1129" s="1" t="s">
        <v>541</v>
      </c>
      <c r="L1129" s="18">
        <v>46082</v>
      </c>
      <c r="M1129" s="49">
        <v>0.625</v>
      </c>
      <c r="N1129" s="18">
        <v>46083</v>
      </c>
      <c r="O1129" s="56">
        <v>0.5</v>
      </c>
      <c r="P1129" s="31" t="str">
        <f>TEXT($L1129, "dddd")</f>
        <v>Sunday</v>
      </c>
      <c r="Q1129" s="39" t="s">
        <v>111</v>
      </c>
      <c r="R1129" s="39">
        <v>336</v>
      </c>
      <c r="S1129" s="1" t="str">
        <f>IF(OR(MONTH(L1129)=12, MONTH(L1129)&lt;=5), "Dry Season", "Wet Season")</f>
        <v>Dry Season</v>
      </c>
      <c r="T1129" s="1">
        <v>1</v>
      </c>
      <c r="U1129" s="1">
        <v>0</v>
      </c>
      <c r="V1129" s="1">
        <v>0</v>
      </c>
      <c r="W1129" s="2">
        <f>IF(ISNUMBER(SEARCH("N/A", X1129)), 0, 1)</f>
        <v>0</v>
      </c>
      <c r="X1129" s="1" t="s">
        <v>44</v>
      </c>
      <c r="Y1129" s="1"/>
      <c r="Z1129" s="1"/>
      <c r="AA1129" s="11" cm="1">
        <f t="array" ref="AA1129">IF(ISBLANK(Y1129), 0, VINCentyInvDistance(F1129,G1129,Y1129,Z1129))</f>
        <v>0</v>
      </c>
      <c r="AB1129" s="1">
        <v>0</v>
      </c>
      <c r="AC1129" s="1">
        <v>0</v>
      </c>
      <c r="AD1129" s="1">
        <v>0</v>
      </c>
      <c r="AE1129" s="1">
        <v>105</v>
      </c>
      <c r="AF1129" s="1">
        <v>1</v>
      </c>
      <c r="AG1129" s="1" t="s">
        <v>3330</v>
      </c>
      <c r="AH1129" s="1" t="s">
        <v>2466</v>
      </c>
      <c r="AI1129" s="1" t="str">
        <f>TRIM(MID(SUBSTITUTE($H1129,",",REPT(" ",200)),(LEN($H1129)-LEN(SUBSTITUTE($H1129,",",""))-2)*200+1,200))</f>
        <v>Negros Oriental</v>
      </c>
      <c r="AJ1129" s="1" t="s">
        <v>55</v>
      </c>
      <c r="AL1129" s="2">
        <v>0</v>
      </c>
      <c r="AM1129" s="1" t="s">
        <v>7957</v>
      </c>
    </row>
    <row r="1130" spans="1:39" ht="12.75" customHeight="1">
      <c r="A1130" s="1"/>
      <c r="B1130" s="1" t="s">
        <v>10644</v>
      </c>
      <c r="C1130" s="1" t="s">
        <v>10645</v>
      </c>
      <c r="D1130" s="3" t="str">
        <f ca="1">IFERROR(__xludf.DUMMYFUNCTION("PROPER(REGEXEXTRACT(B2804, ""(?:https?:\/\/)?(?:www\.)?([a-zA-Z0-9-]+)\.""))"),"Skyscanner")</f>
        <v>Skyscanner</v>
      </c>
      <c r="E1130" s="1" t="s">
        <v>10646</v>
      </c>
      <c r="F1130" s="1">
        <v>9.59666</v>
      </c>
      <c r="G1130" s="1">
        <v>123.75865</v>
      </c>
      <c r="H1130" s="1" t="s">
        <v>10647</v>
      </c>
      <c r="I1130" s="1" t="s">
        <v>2622</v>
      </c>
      <c r="J1130" s="1">
        <f>IF(K1130="URBAN",1,IF(K1130="SUBURBAN",2,IF(K1130="RURAL",3,"")))</f>
        <v>3</v>
      </c>
      <c r="K1130" s="1" t="s">
        <v>541</v>
      </c>
      <c r="L1130" s="18">
        <v>46082</v>
      </c>
      <c r="M1130" s="49">
        <v>0.625</v>
      </c>
      <c r="N1130" s="18">
        <v>46083</v>
      </c>
      <c r="O1130" s="56">
        <v>0.5</v>
      </c>
      <c r="P1130" s="31" t="str">
        <f>TEXT($L1130, "dddd")</f>
        <v>Sunday</v>
      </c>
      <c r="Q1130" s="39" t="s">
        <v>207</v>
      </c>
      <c r="R1130" s="39">
        <v>846</v>
      </c>
      <c r="S1130" s="1" t="str">
        <f>IF(OR(MONTH(L1130)=12, MONTH(L1130)&lt;=5), "Dry Season", "Wet Season")</f>
        <v>Dry Season</v>
      </c>
      <c r="T1130" s="1">
        <v>1</v>
      </c>
      <c r="U1130" s="1">
        <v>0</v>
      </c>
      <c r="V1130" s="1">
        <v>0</v>
      </c>
      <c r="W1130" s="2">
        <f>IF(ISNUMBER(SEARCH("N/A", X1130)), 0, 1)</f>
        <v>0</v>
      </c>
      <c r="X1130" s="1" t="s">
        <v>44</v>
      </c>
      <c r="Y1130" s="1"/>
      <c r="Z1130" s="1"/>
      <c r="AA1130" s="11" cm="1">
        <f t="array" ref="AA1130">IF(ISBLANK(Y1130), 0, VINCentyInvDistance(F1130,G1130,Y1130,Z1130))</f>
        <v>0</v>
      </c>
      <c r="AB1130" s="1">
        <v>0</v>
      </c>
      <c r="AC1130" s="1">
        <v>0</v>
      </c>
      <c r="AD1130" s="1">
        <v>0</v>
      </c>
      <c r="AE1130" s="1">
        <v>153</v>
      </c>
      <c r="AF1130" s="1">
        <v>1</v>
      </c>
      <c r="AG1130" s="1" t="str">
        <f>TRIM(MID(SUBSTITUTE($H1130,",",REPT(" ",200)),(LEN($H1130)-LEN(SUBSTITUTE($H1130,",",""))-4)*200+1,200))</f>
        <v>Panglao</v>
      </c>
      <c r="AH1130" s="1" t="str">
        <f>TRIM(MID(SUBSTITUTE($H1130,",",REPT(" ",200)),(LEN($H1130)-LEN(SUBSTITUTE($H1130,",",""))-3)*200+1,200))</f>
        <v>Bohol</v>
      </c>
      <c r="AI1130" s="1" t="str">
        <f>TRIM(MID(SUBSTITUTE($H1130,",",REPT(" ",200)),(LEN($H1130)-LEN(SUBSTITUTE($H1130,",",""))-2)*200+1,200))</f>
        <v>Central Visayas</v>
      </c>
      <c r="AJ1130" s="1" t="str">
        <f>TRIM(MID(SUBSTITUTE($H1130,",",REPT(" ",200)),(LEN($H1130)-LEN(SUBSTITUTE($H1130,",",""))-0)*200+1,200))</f>
        <v>Philippines</v>
      </c>
      <c r="AK1130" t="s">
        <v>10648</v>
      </c>
      <c r="AL1130" s="2">
        <v>0</v>
      </c>
      <c r="AM1130" s="1" t="s">
        <v>10649</v>
      </c>
    </row>
    <row r="1131" spans="1:39" ht="12.75" customHeight="1">
      <c r="A1131" s="1"/>
      <c r="B1131" s="1" t="s">
        <v>10662</v>
      </c>
      <c r="C1131" s="1" t="s">
        <v>10663</v>
      </c>
      <c r="D1131" s="3" t="str">
        <f ca="1">IFERROR(__xludf.DUMMYFUNCTION("PROPER(REGEXEXTRACT(B2808, ""(?:https?:\/\/)?(?:www\.)?([a-zA-Z0-9-]+)\.""))"),"Skyscanner")</f>
        <v>Skyscanner</v>
      </c>
      <c r="E1131" s="1" t="s">
        <v>10664</v>
      </c>
      <c r="F1131" s="1">
        <v>9.5370120000000007</v>
      </c>
      <c r="G1131" s="1">
        <v>123.443189</v>
      </c>
      <c r="H1131" s="1" t="s">
        <v>10661</v>
      </c>
      <c r="I1131" s="1" t="s">
        <v>2622</v>
      </c>
      <c r="J1131" s="1">
        <f>IF(K1131="URBAN",1,IF(K1131="SUBURBAN",2,IF(K1131="RURAL",3,"")))</f>
        <v>3</v>
      </c>
      <c r="K1131" s="1" t="s">
        <v>541</v>
      </c>
      <c r="L1131" s="18">
        <v>46082</v>
      </c>
      <c r="M1131" s="49">
        <v>0.625</v>
      </c>
      <c r="N1131" s="18">
        <v>46083</v>
      </c>
      <c r="O1131" s="56">
        <v>0.5</v>
      </c>
      <c r="P1131" s="31" t="str">
        <f>TEXT($L1131, "dddd")</f>
        <v>Sunday</v>
      </c>
      <c r="Q1131" s="39" t="s">
        <v>67</v>
      </c>
      <c r="R1131" s="39">
        <v>2744</v>
      </c>
      <c r="S1131" s="1" t="str">
        <f>IF(OR(MONTH(L1131)=12, MONTH(L1131)&lt;=5), "Dry Season", "Wet Season")</f>
        <v>Dry Season</v>
      </c>
      <c r="T1131" s="1">
        <v>1</v>
      </c>
      <c r="U1131" s="1">
        <v>1</v>
      </c>
      <c r="V1131" s="1">
        <v>1</v>
      </c>
      <c r="W1131" s="2">
        <f>IF(ISNUMBER(SEARCH("N/A", X1131)), 0, 1)</f>
        <v>0</v>
      </c>
      <c r="X1131" s="1" t="s">
        <v>44</v>
      </c>
      <c r="Y1131" s="1"/>
      <c r="Z1131" s="1"/>
      <c r="AA1131" s="11" cm="1">
        <f t="array" ref="AA1131">IF(ISBLANK(Y1131), 0, VINCentyInvDistance(F1131,G1131,Y1131,Z1131))</f>
        <v>0</v>
      </c>
      <c r="AB1131" s="1">
        <v>0</v>
      </c>
      <c r="AC1131" s="1">
        <v>7.2</v>
      </c>
      <c r="AD1131" s="1">
        <v>0</v>
      </c>
      <c r="AE1131" s="1">
        <v>84</v>
      </c>
      <c r="AF1131" s="1">
        <v>1</v>
      </c>
      <c r="AG1131" s="1" t="s">
        <v>5524</v>
      </c>
      <c r="AH1131" s="1" t="s">
        <v>731</v>
      </c>
      <c r="AI1131" s="1" t="str">
        <f>TRIM(MID(SUBSTITUTE($H1131,",",REPT(" ",200)),(LEN($H1131)-LEN(SUBSTITUTE($H1131,",",""))-2)*200+1,200))</f>
        <v>Central Visayas</v>
      </c>
      <c r="AJ1131" s="1" t="s">
        <v>55</v>
      </c>
      <c r="AK1131" t="s">
        <v>16552</v>
      </c>
      <c r="AL1131" s="2">
        <v>0</v>
      </c>
      <c r="AM1131" s="1" t="s">
        <v>10665</v>
      </c>
    </row>
    <row r="1132" spans="1:39" ht="12.75" customHeight="1">
      <c r="A1132" s="1"/>
      <c r="B1132" s="1" t="s">
        <v>10662</v>
      </c>
      <c r="C1132" s="1" t="s">
        <v>10676</v>
      </c>
      <c r="D1132" s="3" t="str">
        <f ca="1">IFERROR(__xludf.DUMMYFUNCTION("PROPER(REGEXEXTRACT(B2812, ""(?:https?:\/\/)?(?:www\.)?([a-zA-Z0-9-]+)\.""))"),"Skyscanner")</f>
        <v>Skyscanner</v>
      </c>
      <c r="E1132" s="1" t="s">
        <v>10677</v>
      </c>
      <c r="F1132" s="1">
        <v>9.5370120000000007</v>
      </c>
      <c r="G1132" s="1">
        <v>123.443189</v>
      </c>
      <c r="H1132" s="1" t="s">
        <v>10661</v>
      </c>
      <c r="I1132" s="1" t="s">
        <v>2622</v>
      </c>
      <c r="J1132" s="1">
        <f>IF(K1132="URBAN",1,IF(K1132="SUBURBAN",2,IF(K1132="RURAL",3,"")))</f>
        <v>3</v>
      </c>
      <c r="K1132" s="1" t="s">
        <v>541</v>
      </c>
      <c r="L1132" s="18">
        <v>46082</v>
      </c>
      <c r="M1132" s="49">
        <v>0.58333333333333337</v>
      </c>
      <c r="N1132" s="18">
        <v>46083</v>
      </c>
      <c r="O1132" s="56">
        <v>0.5</v>
      </c>
      <c r="P1132" s="31" t="str">
        <f>TEXT($L1132, "dddd")</f>
        <v>Sunday</v>
      </c>
      <c r="Q1132" s="39" t="s">
        <v>10678</v>
      </c>
      <c r="R1132" s="39">
        <v>1116</v>
      </c>
      <c r="S1132" s="1" t="str">
        <f>IF(OR(MONTH(L1132)=12, MONTH(L1132)&lt;=5), "Dry Season", "Wet Season")</f>
        <v>Dry Season</v>
      </c>
      <c r="T1132" s="1">
        <v>1</v>
      </c>
      <c r="U1132" s="1">
        <v>1</v>
      </c>
      <c r="V1132" s="1">
        <v>0</v>
      </c>
      <c r="W1132" s="2">
        <f>IF(ISNUMBER(SEARCH("N/A", X1132)), 0, 1)</f>
        <v>0</v>
      </c>
      <c r="X1132" s="1" t="s">
        <v>44</v>
      </c>
      <c r="Y1132" s="1"/>
      <c r="Z1132" s="1"/>
      <c r="AA1132" s="11" cm="1">
        <f t="array" ref="AA1132">IF(ISBLANK(Y1132), 0, VINCentyInvDistance(F1132,G1132,Y1132,Z1132))</f>
        <v>0</v>
      </c>
      <c r="AB1132" s="1">
        <v>0</v>
      </c>
      <c r="AC1132" s="1">
        <v>7.2</v>
      </c>
      <c r="AD1132" s="1">
        <v>3.6</v>
      </c>
      <c r="AE1132" s="1">
        <v>53</v>
      </c>
      <c r="AF1132" s="1">
        <v>1</v>
      </c>
      <c r="AG1132" s="1" t="s">
        <v>5524</v>
      </c>
      <c r="AH1132" s="1" t="s">
        <v>731</v>
      </c>
      <c r="AI1132" s="1" t="str">
        <f>TRIM(MID(SUBSTITUTE($H1132,",",REPT(" ",200)),(LEN($H1132)-LEN(SUBSTITUTE($H1132,",",""))-2)*200+1,200))</f>
        <v>Central Visayas</v>
      </c>
      <c r="AJ1132" s="1" t="s">
        <v>55</v>
      </c>
      <c r="AK1132" t="s">
        <v>17381</v>
      </c>
      <c r="AL1132" s="2">
        <v>0</v>
      </c>
      <c r="AM1132" s="1" t="s">
        <v>10665</v>
      </c>
    </row>
    <row r="1133" spans="1:39" ht="12.75" customHeight="1">
      <c r="A1133" s="1"/>
      <c r="B1133" s="1" t="s">
        <v>10652</v>
      </c>
      <c r="C1133" s="1" t="s">
        <v>10679</v>
      </c>
      <c r="D1133" s="3" t="str">
        <f ca="1">IFERROR(__xludf.DUMMYFUNCTION("PROPER(REGEXEXTRACT(B2813, ""(?:https?:\/\/)?(?:www\.)?([a-zA-Z0-9-]+)\.""))"),"Skyscanner")</f>
        <v>Skyscanner</v>
      </c>
      <c r="E1133" s="1" t="s">
        <v>10680</v>
      </c>
      <c r="F1133" s="1">
        <v>11.711306</v>
      </c>
      <c r="G1133" s="1">
        <v>122.365504</v>
      </c>
      <c r="H1133" s="1" t="s">
        <v>10655</v>
      </c>
      <c r="I1133" s="1" t="s">
        <v>1211</v>
      </c>
      <c r="J1133" s="1">
        <f>IF(K1133="URBAN",1,IF(K1133="SUBURBAN",2,IF(K1133="RURAL",3,"")))</f>
        <v>3</v>
      </c>
      <c r="K1133" s="1" t="s">
        <v>541</v>
      </c>
      <c r="L1133" s="18">
        <v>46082</v>
      </c>
      <c r="M1133" s="49">
        <v>0.54166666666666663</v>
      </c>
      <c r="N1133" s="18">
        <v>46083</v>
      </c>
      <c r="O1133" s="56">
        <v>0.5</v>
      </c>
      <c r="P1133" s="31" t="str">
        <f>TEXT($L1133, "dddd")</f>
        <v>Sunday</v>
      </c>
      <c r="Q1133" s="39" t="s">
        <v>531</v>
      </c>
      <c r="R1133" s="39">
        <v>1545</v>
      </c>
      <c r="S1133" s="1" t="str">
        <f>IF(OR(MONTH(L1133)=12, MONTH(L1133)&lt;=5), "Dry Season", "Wet Season")</f>
        <v>Dry Season</v>
      </c>
      <c r="T1133" s="1">
        <v>1</v>
      </c>
      <c r="U1133" s="1">
        <v>1</v>
      </c>
      <c r="V1133" s="1">
        <v>0</v>
      </c>
      <c r="W1133" s="2">
        <f>IF(ISNUMBER(SEARCH("N/A", X1133)), 0, 1)</f>
        <v>0</v>
      </c>
      <c r="X1133" s="1" t="s">
        <v>44</v>
      </c>
      <c r="Y1133" s="1"/>
      <c r="Z1133" s="1"/>
      <c r="AA1133" s="11" cm="1">
        <f t="array" ref="AA1133">IF(ISBLANK(Y1133), 0, VINCentyInvDistance(F1133,G1133,Y1133,Z1133))</f>
        <v>0</v>
      </c>
      <c r="AB1133" s="1">
        <v>0</v>
      </c>
      <c r="AC1133" s="1">
        <v>7.2</v>
      </c>
      <c r="AD1133" s="1">
        <v>4.4000000000000004</v>
      </c>
      <c r="AE1133" s="1">
        <v>128</v>
      </c>
      <c r="AF1133" s="1">
        <v>1</v>
      </c>
      <c r="AG1133" s="1" t="s">
        <v>10513</v>
      </c>
      <c r="AH1133" s="1" t="s">
        <v>4815</v>
      </c>
      <c r="AI1133" s="1" t="str">
        <f>TRIM(MID(SUBSTITUTE($H1133,",",REPT(" ",200)),(LEN($H1133)-LEN(SUBSTITUTE($H1133,",",""))-2)*200+1,200))</f>
        <v>Western Visayas</v>
      </c>
      <c r="AJ1133" s="1" t="s">
        <v>55</v>
      </c>
      <c r="AK1133" t="s">
        <v>10656</v>
      </c>
      <c r="AL1133" s="2">
        <v>0</v>
      </c>
      <c r="AM1133" s="1" t="s">
        <v>10657</v>
      </c>
    </row>
    <row r="1134" spans="1:39" ht="12.75" customHeight="1">
      <c r="A1134" s="1"/>
      <c r="B1134" s="1" t="s">
        <v>10681</v>
      </c>
      <c r="C1134" s="1" t="s">
        <v>10682</v>
      </c>
      <c r="D1134" s="3" t="str">
        <f ca="1">IFERROR(__xludf.DUMMYFUNCTION("PROPER(REGEXEXTRACT(B2814, ""(?:https?:\/\/)?(?:www\.)?([a-zA-Z0-9-]+)\.""))"),"Google")</f>
        <v>Google</v>
      </c>
      <c r="E1134" s="1" t="s">
        <v>10683</v>
      </c>
      <c r="F1134" s="1">
        <v>10.412929999999999</v>
      </c>
      <c r="G1134" s="1">
        <v>119.17909</v>
      </c>
      <c r="H1134" s="1" t="s">
        <v>10684</v>
      </c>
      <c r="I1134" s="1" t="s">
        <v>3119</v>
      </c>
      <c r="J1134" s="1">
        <f>IF(K1134="URBAN",1,IF(K1134="SUBURBAN",2,IF(K1134="RURAL",3,"")))</f>
        <v>3</v>
      </c>
      <c r="K1134" s="1" t="s">
        <v>541</v>
      </c>
      <c r="L1134" s="18">
        <v>46082</v>
      </c>
      <c r="M1134" s="49">
        <v>0.625</v>
      </c>
      <c r="N1134" s="18">
        <v>46083</v>
      </c>
      <c r="O1134" s="56">
        <v>0.5</v>
      </c>
      <c r="P1134" s="31" t="str">
        <f>TEXT($L1134, "dddd")</f>
        <v>Sunday</v>
      </c>
      <c r="Q1134" s="39" t="s">
        <v>111</v>
      </c>
      <c r="R1134" s="39">
        <v>748</v>
      </c>
      <c r="S1134" s="1" t="str">
        <f>IF(OR(MONTH(L1134)=12, MONTH(L1134)&lt;=5), "Dry Season", "Wet Season")</f>
        <v>Dry Season</v>
      </c>
      <c r="T1134" s="1">
        <v>1</v>
      </c>
      <c r="U1134" s="1">
        <v>0</v>
      </c>
      <c r="V1134" s="1">
        <v>0</v>
      </c>
      <c r="W1134" s="2">
        <f>IF(ISNUMBER(SEARCH("N/A", X1134)), 0, 1)</f>
        <v>0</v>
      </c>
      <c r="X1134" s="1" t="s">
        <v>44</v>
      </c>
      <c r="Y1134" s="1"/>
      <c r="Z1134" s="1"/>
      <c r="AA1134" s="11" cm="1">
        <f t="array" ref="AA1134">IF(ISBLANK(Y1134), 0, VINCentyInvDistance(F1134,G1134,Y1134,Z1134))</f>
        <v>0</v>
      </c>
      <c r="AB1134" s="1">
        <v>0</v>
      </c>
      <c r="AC1134" s="1">
        <v>9.1999999999999993</v>
      </c>
      <c r="AD1134" s="1">
        <v>0</v>
      </c>
      <c r="AE1134" s="1">
        <v>45</v>
      </c>
      <c r="AF1134" s="1">
        <v>1</v>
      </c>
      <c r="AG1134" s="1" t="s">
        <v>984</v>
      </c>
      <c r="AH1134" s="1" t="s">
        <v>1597</v>
      </c>
      <c r="AI1134" s="1" t="str">
        <f>TRIM(MID(SUBSTITUTE($H1134,",",REPT(" ",200)),(LEN($H1134)-LEN(SUBSTITUTE($H1134,",",""))-2)*200+1,200))</f>
        <v>Mimaropa</v>
      </c>
      <c r="AJ1134" s="1" t="s">
        <v>55</v>
      </c>
      <c r="AL1134" s="2">
        <v>0</v>
      </c>
      <c r="AM1134" s="1" t="s">
        <v>10685</v>
      </c>
    </row>
    <row r="1135" spans="1:39" ht="12.75" customHeight="1">
      <c r="A1135" s="1"/>
      <c r="B1135" s="1" t="s">
        <v>10691</v>
      </c>
      <c r="C1135" s="1" t="s">
        <v>10692</v>
      </c>
      <c r="D1135" s="3" t="str">
        <f ca="1">IFERROR(__xludf.DUMMYFUNCTION("PROPER(REGEXEXTRACT(B2816, ""(?:https?:\/\/)?(?:www\.)?([a-zA-Z0-9-]+)\.""))"),"Skyscanner")</f>
        <v>Skyscanner</v>
      </c>
      <c r="E1135" s="1" t="s">
        <v>10693</v>
      </c>
      <c r="F1135" s="1">
        <v>14.618600000000001</v>
      </c>
      <c r="G1135" s="1">
        <v>121.0558</v>
      </c>
      <c r="H1135" s="1" t="s">
        <v>10694</v>
      </c>
      <c r="I1135" s="1" t="s">
        <v>1211</v>
      </c>
      <c r="J1135" s="1">
        <f>IF(K1135="URBAN",1,IF(K1135="SUBURBAN",2,IF(K1135="RURAL",3,"")))</f>
        <v>3</v>
      </c>
      <c r="K1135" s="1" t="s">
        <v>541</v>
      </c>
      <c r="L1135" s="18">
        <v>46082</v>
      </c>
      <c r="M1135" s="49">
        <v>0.58333333333333337</v>
      </c>
      <c r="N1135" s="18">
        <v>46083</v>
      </c>
      <c r="O1135" s="56">
        <v>0.5</v>
      </c>
      <c r="P1135" s="31" t="str">
        <f>TEXT($L1135, "dddd")</f>
        <v>Sunday</v>
      </c>
      <c r="Q1135" s="39" t="s">
        <v>67</v>
      </c>
      <c r="R1135" s="39">
        <v>1800</v>
      </c>
      <c r="S1135" s="1" t="str">
        <f>IF(OR(MONTH(L1135)=12, MONTH(L1135)&lt;=5), "Dry Season", "Wet Season")</f>
        <v>Dry Season</v>
      </c>
      <c r="T1135" s="1">
        <v>1</v>
      </c>
      <c r="U1135" s="1">
        <v>0</v>
      </c>
      <c r="V1135" s="1">
        <v>0</v>
      </c>
      <c r="W1135" s="2">
        <f>IF(ISNUMBER(SEARCH("N/A", X1135)), 0, 1)</f>
        <v>1</v>
      </c>
      <c r="X1135" s="1" t="s">
        <v>10695</v>
      </c>
      <c r="Y1135" s="1">
        <v>10.943633999999999</v>
      </c>
      <c r="Z1135" s="1">
        <v>122.63284</v>
      </c>
      <c r="AA1135" s="11" cm="1">
        <f t="array" ref="AA1135">IF(ISBLANK(Y1135), 0, VINCentyInvDistance(F1135,G1135,Y1135,Z1135))</f>
        <v>441133.17022628081</v>
      </c>
      <c r="AB1135" s="1">
        <v>0</v>
      </c>
      <c r="AC1135" s="1">
        <v>9.1999999999999993</v>
      </c>
      <c r="AD1135" s="1">
        <v>0</v>
      </c>
      <c r="AE1135" s="1">
        <v>24</v>
      </c>
      <c r="AF1135" s="1">
        <v>1</v>
      </c>
      <c r="AG1135" s="1" t="s">
        <v>10696</v>
      </c>
      <c r="AH1135" s="1" t="s">
        <v>1213</v>
      </c>
      <c r="AI1135" s="1" t="str">
        <f>TRIM(MID(SUBSTITUTE($H1135,",",REPT(" ",200)),(LEN($H1135)-LEN(SUBSTITUTE($H1135,",",""))-2)*200+1,200))</f>
        <v>Metro Manila</v>
      </c>
      <c r="AJ1135" s="1" t="s">
        <v>55</v>
      </c>
      <c r="AK1135" t="s">
        <v>10697</v>
      </c>
      <c r="AL1135" s="2">
        <v>0</v>
      </c>
      <c r="AM1135" s="1"/>
    </row>
    <row r="1136" spans="1:39" ht="12.75" customHeight="1">
      <c r="A1136" s="1"/>
      <c r="B1136" s="1" t="s">
        <v>10703</v>
      </c>
      <c r="C1136" s="1" t="s">
        <v>10704</v>
      </c>
      <c r="D1136" s="3" t="str">
        <f ca="1">IFERROR(__xludf.DUMMYFUNCTION("PROPER(REGEXEXTRACT(B2819, ""(?:https?:\/\/)?(?:www\.)?([a-zA-Z0-9-]+)\.""))"),"Booking")</f>
        <v>Booking</v>
      </c>
      <c r="E1136" s="1" t="s">
        <v>10705</v>
      </c>
      <c r="F1136" s="1">
        <v>13.5092</v>
      </c>
      <c r="G1136" s="1">
        <v>120.973</v>
      </c>
      <c r="H1136" s="1" t="s">
        <v>9588</v>
      </c>
      <c r="I1136" s="1" t="s">
        <v>3119</v>
      </c>
      <c r="J1136" s="1">
        <f>IF(K1136="URBAN",1,IF(K1136="SUBURBAN",2,IF(K1136="RURAL",3,"")))</f>
        <v>3</v>
      </c>
      <c r="K1136" s="1" t="s">
        <v>541</v>
      </c>
      <c r="L1136" s="18">
        <v>46082</v>
      </c>
      <c r="M1136" s="49">
        <v>0.625</v>
      </c>
      <c r="N1136" s="18">
        <v>46083</v>
      </c>
      <c r="O1136" s="56">
        <v>0.5</v>
      </c>
      <c r="P1136" s="31" t="str">
        <f>TEXT($L1136, "dddd")</f>
        <v>Sunday</v>
      </c>
      <c r="Q1136" s="39" t="s">
        <v>111</v>
      </c>
      <c r="R1136" s="39">
        <v>312</v>
      </c>
      <c r="S1136" s="1" t="str">
        <f>IF(OR(MONTH(L1136)=12, MONTH(L1136)&lt;=5), "Dry Season", "Wet Season")</f>
        <v>Dry Season</v>
      </c>
      <c r="T1136" s="1">
        <v>1</v>
      </c>
      <c r="U1136" s="1">
        <v>1</v>
      </c>
      <c r="V1136" s="1">
        <v>0</v>
      </c>
      <c r="W1136" s="2">
        <f>IF(ISNUMBER(SEARCH("N/A", X1136)), 0, 1)</f>
        <v>0</v>
      </c>
      <c r="X1136" s="1" t="s">
        <v>44</v>
      </c>
      <c r="Y1136" s="1"/>
      <c r="Z1136" s="1"/>
      <c r="AA1136" s="11" cm="1">
        <f t="array" ref="AA1136">IF(ISBLANK(Y1136), 0, VINCentyInvDistance(F1136,G1136,Y1136,Z1136))</f>
        <v>0</v>
      </c>
      <c r="AB1136" s="1">
        <v>0</v>
      </c>
      <c r="AC1136" s="1">
        <v>0</v>
      </c>
      <c r="AD1136" s="1">
        <v>0</v>
      </c>
      <c r="AE1136" s="1">
        <v>189</v>
      </c>
      <c r="AF1136" s="1">
        <v>1</v>
      </c>
      <c r="AG1136" s="1" t="s">
        <v>9592</v>
      </c>
      <c r="AH1136" s="1" t="s">
        <v>9593</v>
      </c>
      <c r="AI1136" s="1" t="str">
        <f>TRIM(MID(SUBSTITUTE($H1136,",",REPT(" ",200)),(LEN($H1136)-LEN(SUBSTITUTE($H1136,",",""))-2)*200+1,200))</f>
        <v>Mimaropa</v>
      </c>
      <c r="AJ1136" s="1" t="s">
        <v>55</v>
      </c>
      <c r="AL1136" s="2">
        <v>0</v>
      </c>
      <c r="AM1136" s="1" t="s">
        <v>10706</v>
      </c>
    </row>
    <row r="1137" spans="1:39" ht="12.75" customHeight="1">
      <c r="A1137" s="1"/>
      <c r="B1137" s="1" t="s">
        <v>7929</v>
      </c>
      <c r="C1137" s="1" t="s">
        <v>10714</v>
      </c>
      <c r="D1137" s="3" t="str">
        <f ca="1">IFERROR(__xludf.DUMMYFUNCTION("PROPER(REGEXEXTRACT(B2822, ""(?:https?:\/\/)?(?:www\.)?([a-zA-Z0-9-]+)\.""))"),"Google")</f>
        <v>Google</v>
      </c>
      <c r="E1137" s="1" t="s">
        <v>10715</v>
      </c>
      <c r="F1137" s="1">
        <v>9.5570199999999996</v>
      </c>
      <c r="G1137" s="1">
        <v>123.75861999999999</v>
      </c>
      <c r="H1137" s="1" t="s">
        <v>2866</v>
      </c>
      <c r="I1137" s="1" t="s">
        <v>2622</v>
      </c>
      <c r="J1137" s="1">
        <f>IF(K1137="URBAN",1,IF(K1137="SUBURBAN",2,IF(K1137="RURAL",3,"")))</f>
        <v>3</v>
      </c>
      <c r="K1137" s="1" t="s">
        <v>541</v>
      </c>
      <c r="L1137" s="18">
        <v>46082</v>
      </c>
      <c r="M1137" s="49"/>
      <c r="N1137" s="18">
        <v>46083</v>
      </c>
      <c r="O1137" s="57"/>
      <c r="P1137" s="31" t="str">
        <f>TEXT($L1137, "dddd")</f>
        <v>Sunday</v>
      </c>
      <c r="Q1137" s="39" t="s">
        <v>207</v>
      </c>
      <c r="R1137" s="39">
        <v>918</v>
      </c>
      <c r="S1137" s="1" t="str">
        <f>IF(OR(MONTH(L1137)=12, MONTH(L1137)&lt;=5), "Dry Season", "Wet Season")</f>
        <v>Dry Season</v>
      </c>
      <c r="T1137" s="1">
        <v>1</v>
      </c>
      <c r="U1137" s="1">
        <v>1</v>
      </c>
      <c r="V1137" s="1">
        <v>0</v>
      </c>
      <c r="W1137" s="2">
        <f>IF(ISNUMBER(SEARCH("N/A", X1137)), 0, 1)</f>
        <v>0</v>
      </c>
      <c r="X1137" s="1" t="s">
        <v>44</v>
      </c>
      <c r="Y1137" s="1"/>
      <c r="Z1137" s="1"/>
      <c r="AA1137" s="11" cm="1">
        <f t="array" ref="AA1137">IF(ISBLANK(Y1137), 0, VINCentyInvDistance(F1137,G1137,Y1137,Z1137))</f>
        <v>0</v>
      </c>
      <c r="AB1137" s="1">
        <v>0</v>
      </c>
      <c r="AC1137" s="1">
        <v>8</v>
      </c>
      <c r="AD1137" s="1">
        <v>4</v>
      </c>
      <c r="AE1137" s="1">
        <v>37</v>
      </c>
      <c r="AF1137" s="1">
        <v>2</v>
      </c>
      <c r="AG1137" s="1" t="str">
        <f>TRIM(MID(SUBSTITUTE($H1137,",",REPT(" ",200)),(LEN($H1137)-LEN(SUBSTITUTE($H1137,",",""))-4)*200+1,200))</f>
        <v>Panglao</v>
      </c>
      <c r="AH1137" s="1" t="str">
        <f>TRIM(MID(SUBSTITUTE($H1137,",",REPT(" ",200)),(LEN($H1137)-LEN(SUBSTITUTE($H1137,",",""))-3)*200+1,200))</f>
        <v>Bohol</v>
      </c>
      <c r="AI1137" s="1" t="str">
        <f>TRIM(MID(SUBSTITUTE($H1137,",",REPT(" ",200)),(LEN($H1137)-LEN(SUBSTITUTE($H1137,",",""))-2)*200+1,200))</f>
        <v>Central Visayas</v>
      </c>
      <c r="AJ1137" s="1" t="str">
        <f>TRIM(MID(SUBSTITUTE($H1137,",",REPT(" ",200)),(LEN($H1137)-LEN(SUBSTITUTE($H1137,",",""))-0)*200+1,200))</f>
        <v>Philippines</v>
      </c>
      <c r="AL1137" s="2">
        <v>0</v>
      </c>
      <c r="AM1137" s="1"/>
    </row>
    <row r="1138" spans="1:39" ht="12.75" customHeight="1">
      <c r="A1138" s="1"/>
      <c r="B1138" s="1" t="s">
        <v>10716</v>
      </c>
      <c r="C1138" s="1" t="s">
        <v>10717</v>
      </c>
      <c r="D1138" s="3" t="str">
        <f ca="1">IFERROR(__xludf.DUMMYFUNCTION("PROPER(REGEXEXTRACT(B2823, ""(?:https?:\/\/)?(?:www\.)?([a-zA-Z0-9-]+)\.""))"),"Skyscanner")</f>
        <v>Skyscanner</v>
      </c>
      <c r="E1138" s="1" t="s">
        <v>10718</v>
      </c>
      <c r="F1138" s="1">
        <v>14.488200000000001</v>
      </c>
      <c r="G1138" s="1">
        <v>121.04292</v>
      </c>
      <c r="H1138" s="1" t="s">
        <v>218</v>
      </c>
      <c r="I1138" s="1" t="s">
        <v>2622</v>
      </c>
      <c r="J1138" s="1">
        <f>IF(K1138="URBAN",1,IF(K1138="SUBURBAN",2,IF(K1138="RURAL",3,"")))</f>
        <v>3</v>
      </c>
      <c r="K1138" s="1" t="s">
        <v>541</v>
      </c>
      <c r="L1138" s="18">
        <v>46082</v>
      </c>
      <c r="M1138" s="49">
        <v>0.58333333333333337</v>
      </c>
      <c r="N1138" s="18">
        <v>46083</v>
      </c>
      <c r="O1138" s="56">
        <v>0.5</v>
      </c>
      <c r="P1138" s="31" t="str">
        <f>TEXT($L1138, "dddd")</f>
        <v>Sunday</v>
      </c>
      <c r="Q1138" s="39" t="s">
        <v>111</v>
      </c>
      <c r="R1138" s="39">
        <v>1433</v>
      </c>
      <c r="S1138" s="1" t="str">
        <f>IF(OR(MONTH(L1138)=12, MONTH(L1138)&lt;=5), "Dry Season", "Wet Season")</f>
        <v>Dry Season</v>
      </c>
      <c r="T1138" s="1">
        <v>1</v>
      </c>
      <c r="U1138" s="1">
        <v>0</v>
      </c>
      <c r="V1138" s="1">
        <v>0</v>
      </c>
      <c r="W1138" s="2">
        <f>IF(ISNUMBER(SEARCH("N/A", X1138)), 0, 1)</f>
        <v>1</v>
      </c>
      <c r="X1138" s="1" t="s">
        <v>2644</v>
      </c>
      <c r="Y1138" s="1">
        <v>9.5516547000000003</v>
      </c>
      <c r="Z1138" s="1">
        <v>123.7674741</v>
      </c>
      <c r="AA1138" s="11" cm="1">
        <f t="array" ref="AA1138">IF(ISBLANK(Y1138), 0, VINCentyInvDistance(F1138,G1138,Y1138,Z1138))</f>
        <v>621436.18428522081</v>
      </c>
      <c r="AB1138" s="1">
        <v>0</v>
      </c>
      <c r="AC1138" s="1">
        <v>0</v>
      </c>
      <c r="AD1138" s="1">
        <v>0</v>
      </c>
      <c r="AE1138" s="1">
        <v>136</v>
      </c>
      <c r="AF1138" s="1">
        <v>1</v>
      </c>
      <c r="AG1138" s="1" t="s">
        <v>2645</v>
      </c>
      <c r="AH1138" s="1" t="s">
        <v>2113</v>
      </c>
      <c r="AI1138" s="1" t="str">
        <f>TRIM(MID(SUBSTITUTE($H1138,",",REPT(" ",200)),(LEN($H1138)-LEN(SUBSTITUTE($H1138,",",""))-2)*200+1,200))</f>
        <v>Metro Manila</v>
      </c>
      <c r="AJ1138" s="1" t="s">
        <v>55</v>
      </c>
      <c r="AK1138" t="s">
        <v>10719</v>
      </c>
      <c r="AL1138" s="2">
        <v>0</v>
      </c>
      <c r="AM1138" s="1"/>
    </row>
    <row r="1139" spans="1:39" ht="12.75" customHeight="1">
      <c r="A1139" s="1"/>
      <c r="B1139" s="1" t="s">
        <v>10721</v>
      </c>
      <c r="C1139" s="1" t="s">
        <v>10722</v>
      </c>
      <c r="D1139" s="3" t="str">
        <f ca="1">IFERROR(__xludf.DUMMYFUNCTION("PROPER(REGEXEXTRACT(B2825, ""(?:https?:\/\/)?(?:www\.)?([a-zA-Z0-9-]+)\.""))"),"Skyscanner")</f>
        <v>Skyscanner</v>
      </c>
      <c r="E1139" s="1" t="s">
        <v>10723</v>
      </c>
      <c r="F1139" s="1">
        <v>11.71547</v>
      </c>
      <c r="G1139" s="1">
        <v>122.37515</v>
      </c>
      <c r="H1139" s="1" t="s">
        <v>10724</v>
      </c>
      <c r="I1139" s="1" t="s">
        <v>2395</v>
      </c>
      <c r="J1139" s="1">
        <f>IF(K1139="URBAN",1,IF(K1139="SUBURBAN",2,IF(K1139="RURAL",3,"")))</f>
        <v>3</v>
      </c>
      <c r="K1139" s="1" t="s">
        <v>541</v>
      </c>
      <c r="L1139" s="18">
        <v>46082</v>
      </c>
      <c r="M1139" s="49">
        <v>0.58333333333333337</v>
      </c>
      <c r="N1139" s="18">
        <v>46083</v>
      </c>
      <c r="O1139" s="56">
        <v>0.5</v>
      </c>
      <c r="P1139" s="31" t="str">
        <f>TEXT($L1139, "dddd")</f>
        <v>Sunday</v>
      </c>
      <c r="Q1139" s="39" t="s">
        <v>207</v>
      </c>
      <c r="R1139" s="39">
        <v>732</v>
      </c>
      <c r="S1139" s="1" t="str">
        <f>IF(OR(MONTH(L1139)=12, MONTH(L1139)&lt;=5), "Dry Season", "Wet Season")</f>
        <v>Dry Season</v>
      </c>
      <c r="T1139" s="1">
        <v>1</v>
      </c>
      <c r="U1139" s="1">
        <v>0</v>
      </c>
      <c r="V1139" s="1">
        <v>0</v>
      </c>
      <c r="W1139" s="2">
        <f>IF(ISNUMBER(SEARCH("N/A", X1139)), 0, 1)</f>
        <v>1</v>
      </c>
      <c r="X1139" s="1" t="s">
        <v>832</v>
      </c>
      <c r="Y1139" s="1">
        <v>16.408881399999999</v>
      </c>
      <c r="Z1139" s="1">
        <v>120.5991997</v>
      </c>
      <c r="AA1139" s="11" cm="1">
        <f t="array" ref="AA1139">IF(ISBLANK(Y1139), 0, VINCentyInvDistance(F1139,G1139,Y1139,Z1139))</f>
        <v>553551.95351868891</v>
      </c>
      <c r="AB1139" s="1">
        <v>0</v>
      </c>
      <c r="AC1139" s="1">
        <v>8.1999999999999993</v>
      </c>
      <c r="AD1139" s="1">
        <v>4.3</v>
      </c>
      <c r="AE1139" s="1">
        <v>2</v>
      </c>
      <c r="AF1139" s="1">
        <v>1</v>
      </c>
      <c r="AG1139" s="1" t="s">
        <v>833</v>
      </c>
      <c r="AH1139" s="1" t="s">
        <v>834</v>
      </c>
      <c r="AI1139" s="1" t="str">
        <f>TRIM(MID(SUBSTITUTE($H1139,",",REPT(" ",200)),(LEN($H1139)-LEN(SUBSTITUTE($H1139,",",""))-2)*200+1,200))</f>
        <v>Western Visayas</v>
      </c>
      <c r="AJ1139" s="1" t="s">
        <v>55</v>
      </c>
      <c r="AK1139" t="s">
        <v>5980</v>
      </c>
      <c r="AL1139" s="2">
        <v>0</v>
      </c>
      <c r="AM1139" s="1"/>
    </row>
    <row r="1140" spans="1:39" ht="12.75" customHeight="1">
      <c r="A1140" s="1"/>
      <c r="B1140" s="1" t="s">
        <v>10725</v>
      </c>
      <c r="C1140" s="1" t="s">
        <v>10726</v>
      </c>
      <c r="D1140" s="3" t="str">
        <f ca="1">IFERROR(__xludf.DUMMYFUNCTION("PROPER(REGEXEXTRACT(B2826, ""(?:https?:\/\/)?(?:www\.)?([a-zA-Z0-9-]+)\.""))"),"Skyscanner")</f>
        <v>Skyscanner</v>
      </c>
      <c r="E1140" s="1" t="s">
        <v>10727</v>
      </c>
      <c r="F1140" s="1">
        <v>11.71547</v>
      </c>
      <c r="G1140" s="1">
        <v>122.37515</v>
      </c>
      <c r="H1140" s="1" t="s">
        <v>10724</v>
      </c>
      <c r="I1140" s="1" t="s">
        <v>1211</v>
      </c>
      <c r="J1140" s="1">
        <f>IF(K1140="URBAN",1,IF(K1140="SUBURBAN",2,IF(K1140="RURAL",3,"")))</f>
        <v>3</v>
      </c>
      <c r="K1140" s="1" t="s">
        <v>541</v>
      </c>
      <c r="L1140" s="18">
        <v>46082</v>
      </c>
      <c r="M1140" s="49">
        <v>0.625</v>
      </c>
      <c r="N1140" s="18">
        <v>46083</v>
      </c>
      <c r="O1140" s="56">
        <v>0.5</v>
      </c>
      <c r="P1140" s="31" t="str">
        <f>TEXT($L1140, "dddd")</f>
        <v>Sunday</v>
      </c>
      <c r="Q1140" s="39" t="s">
        <v>531</v>
      </c>
      <c r="R1140" s="39">
        <v>1261</v>
      </c>
      <c r="S1140" s="1" t="str">
        <f>IF(OR(MONTH(L1140)=12, MONTH(L1140)&lt;=5), "Dry Season", "Wet Season")</f>
        <v>Dry Season</v>
      </c>
      <c r="T1140" s="1">
        <v>1</v>
      </c>
      <c r="U1140" s="1">
        <v>0</v>
      </c>
      <c r="V1140" s="1">
        <v>1</v>
      </c>
      <c r="W1140" s="2">
        <f>IF(ISNUMBER(SEARCH("N/A", X1140)), 0, 1)</f>
        <v>0</v>
      </c>
      <c r="X1140" s="1" t="s">
        <v>44</v>
      </c>
      <c r="Y1140" s="1"/>
      <c r="Z1140" s="1"/>
      <c r="AA1140" s="11" cm="1">
        <f t="array" ref="AA1140">IF(ISBLANK(Y1140), 0, VINCentyInvDistance(F1140,G1140,Y1140,Z1140))</f>
        <v>0</v>
      </c>
      <c r="AB1140" s="1">
        <v>0</v>
      </c>
      <c r="AC1140" s="1">
        <v>6.2</v>
      </c>
      <c r="AD1140" s="1">
        <v>0</v>
      </c>
      <c r="AE1140" s="1">
        <v>105</v>
      </c>
      <c r="AF1140" s="1">
        <v>1</v>
      </c>
      <c r="AG1140" s="1" t="str">
        <f>TRIM(MID(SUBSTITUTE($H1140,",",REPT(" ",200)),(LEN($H1140)-LEN(SUBSTITUTE($H1140,",",""))-4)*200+1,200))</f>
        <v>Kalibo</v>
      </c>
      <c r="AH1140" s="1" t="str">
        <f>TRIM(MID(SUBSTITUTE($H1140,",",REPT(" ",200)),(LEN($H1140)-LEN(SUBSTITUTE($H1140,",",""))-3)*200+1,200))</f>
        <v>Aklan</v>
      </c>
      <c r="AI1140" s="1" t="str">
        <f>TRIM(MID(SUBSTITUTE($H1140,",",REPT(" ",200)),(LEN($H1140)-LEN(SUBSTITUTE($H1140,",",""))-2)*200+1,200))</f>
        <v>Western Visayas</v>
      </c>
      <c r="AJ1140" s="1" t="str">
        <f>TRIM(MID(SUBSTITUTE($H1140,",",REPT(" ",200)),(LEN($H1140)-LEN(SUBSTITUTE($H1140,",",""))-0)*200+1,200))</f>
        <v>Philippines</v>
      </c>
      <c r="AL1140" s="1">
        <v>2</v>
      </c>
      <c r="AM1140" s="1" t="s">
        <v>10728</v>
      </c>
    </row>
    <row r="1141" spans="1:39" ht="12.75" customHeight="1">
      <c r="A1141" s="1"/>
      <c r="B1141" s="1" t="s">
        <v>10729</v>
      </c>
      <c r="C1141" s="1" t="s">
        <v>10730</v>
      </c>
      <c r="D1141" s="3" t="str">
        <f ca="1">IFERROR(__xludf.DUMMYFUNCTION("PROPER(REGEXEXTRACT(B2827, ""(?:https?:\/\/)?(?:www\.)?([a-zA-Z0-9-]+)\.""))"),"Skyscanner")</f>
        <v>Skyscanner</v>
      </c>
      <c r="E1141" s="1" t="s">
        <v>10731</v>
      </c>
      <c r="F1141" s="1">
        <v>9.2382980000000003</v>
      </c>
      <c r="G1141" s="1">
        <v>124.654937</v>
      </c>
      <c r="H1141" s="1" t="s">
        <v>10732</v>
      </c>
      <c r="I1141" s="1" t="s">
        <v>6607</v>
      </c>
      <c r="J1141" s="1">
        <f>IF(K1141="URBAN",1,IF(K1141="SUBURBAN",2,IF(K1141="RURAL",3,"")))</f>
        <v>3</v>
      </c>
      <c r="K1141" s="1" t="s">
        <v>541</v>
      </c>
      <c r="L1141" s="18">
        <v>46082</v>
      </c>
      <c r="M1141" s="49">
        <v>0.58333333333333337</v>
      </c>
      <c r="N1141" s="18">
        <v>46083</v>
      </c>
      <c r="O1141" s="56">
        <v>0.5</v>
      </c>
      <c r="P1141" s="31" t="str">
        <f>TEXT($L1141, "dddd")</f>
        <v>Sunday</v>
      </c>
      <c r="Q1141" s="39" t="s">
        <v>207</v>
      </c>
      <c r="R1141" s="39">
        <v>878</v>
      </c>
      <c r="S1141" s="1" t="str">
        <f>IF(OR(MONTH(L1141)=12, MONTH(L1141)&lt;=5), "Dry Season", "Wet Season")</f>
        <v>Dry Season</v>
      </c>
      <c r="T1141" s="1">
        <v>1</v>
      </c>
      <c r="U1141" s="1">
        <v>0</v>
      </c>
      <c r="V1141" s="1">
        <v>0</v>
      </c>
      <c r="W1141" s="2">
        <f>IF(ISNUMBER(SEARCH("N/A", X1141)), 0, 1)</f>
        <v>0</v>
      </c>
      <c r="X1141" s="1" t="s">
        <v>44</v>
      </c>
      <c r="Y1141" s="1"/>
      <c r="Z1141" s="1"/>
      <c r="AA1141" s="11" cm="1">
        <f t="array" ref="AA1141">IF(ISBLANK(Y1141), 0, VINCentyInvDistance(F1141,G1141,Y1141,Z1141))</f>
        <v>0</v>
      </c>
      <c r="AB1141" s="1">
        <v>1</v>
      </c>
      <c r="AC1141" s="1">
        <v>10</v>
      </c>
      <c r="AD1141" s="1">
        <v>5</v>
      </c>
      <c r="AE1141" s="1">
        <v>1</v>
      </c>
      <c r="AF1141" s="1">
        <v>1</v>
      </c>
      <c r="AG1141" s="1" t="s">
        <v>10733</v>
      </c>
      <c r="AH1141" s="1" t="s">
        <v>10734</v>
      </c>
      <c r="AI1141" s="1"/>
      <c r="AJ1141" s="1" t="s">
        <v>55</v>
      </c>
      <c r="AK1141" t="s">
        <v>10735</v>
      </c>
      <c r="AL1141" s="1">
        <v>2</v>
      </c>
      <c r="AM1141" s="1" t="s">
        <v>10736</v>
      </c>
    </row>
    <row r="1142" spans="1:39" ht="12.75" customHeight="1">
      <c r="A1142" s="1"/>
      <c r="B1142" s="1" t="s">
        <v>10737</v>
      </c>
      <c r="C1142" s="1" t="s">
        <v>10738</v>
      </c>
      <c r="D1142" s="3" t="str">
        <f ca="1">IFERROR(__xludf.DUMMYFUNCTION("PROPER(REGEXEXTRACT(B2828, ""(?:https?:\/\/)?(?:www\.)?([a-zA-Z0-9-]+)\.""))"),"Skyscanner")</f>
        <v>Skyscanner</v>
      </c>
      <c r="E1142" s="1" t="s">
        <v>10668</v>
      </c>
      <c r="F1142" s="1">
        <v>9.7822990000000001</v>
      </c>
      <c r="G1142" s="1">
        <v>124.14524299999999</v>
      </c>
      <c r="H1142" s="1" t="s">
        <v>3080</v>
      </c>
      <c r="I1142" s="1" t="s">
        <v>2622</v>
      </c>
      <c r="J1142" s="1">
        <f>IF(K1142="URBAN",1,IF(K1142="SUBURBAN",2,IF(K1142="RURAL",3,"")))</f>
        <v>3</v>
      </c>
      <c r="K1142" s="1" t="s">
        <v>541</v>
      </c>
      <c r="L1142" s="18">
        <v>46082</v>
      </c>
      <c r="M1142" s="49">
        <v>0.58333333333333337</v>
      </c>
      <c r="N1142" s="18">
        <v>46083</v>
      </c>
      <c r="O1142" s="56">
        <v>0.5</v>
      </c>
      <c r="P1142" s="31" t="str">
        <f>TEXT($L1142, "dddd")</f>
        <v>Sunday</v>
      </c>
      <c r="Q1142" s="39" t="s">
        <v>111</v>
      </c>
      <c r="R1142" s="39">
        <v>1999</v>
      </c>
      <c r="S1142" s="1" t="str">
        <f>IF(OR(MONTH(L1142)=12, MONTH(L1142)&lt;=5), "Dry Season", "Wet Season")</f>
        <v>Dry Season</v>
      </c>
      <c r="T1142" s="1">
        <v>1</v>
      </c>
      <c r="U1142" s="1">
        <v>1</v>
      </c>
      <c r="V1142" s="1">
        <v>0</v>
      </c>
      <c r="W1142" s="2">
        <f>IF(ISNUMBER(SEARCH("N/A", X1142)), 0, 1)</f>
        <v>0</v>
      </c>
      <c r="X1142" s="1" t="s">
        <v>44</v>
      </c>
      <c r="Y1142" s="1"/>
      <c r="Z1142" s="1"/>
      <c r="AA1142" s="11" cm="1">
        <f t="array" ref="AA1142">IF(ISBLANK(Y1142), 0, VINCentyInvDistance(F1142,G1142,Y1142,Z1142))</f>
        <v>0</v>
      </c>
      <c r="AB1142" s="1">
        <v>0</v>
      </c>
      <c r="AC1142" s="1">
        <v>0</v>
      </c>
      <c r="AD1142" s="1">
        <v>0</v>
      </c>
      <c r="AE1142" s="1">
        <v>265</v>
      </c>
      <c r="AF1142" s="1">
        <v>1</v>
      </c>
      <c r="AG1142" s="1" t="s">
        <v>2779</v>
      </c>
      <c r="AH1142" s="1" t="s">
        <v>2113</v>
      </c>
      <c r="AI1142" s="1" t="str">
        <f>TRIM(MID(SUBSTITUTE($H1142,",",REPT(" ",200)),(LEN($H1142)-LEN(SUBSTITUTE($H1142,",",""))-2)*200+1,200))</f>
        <v>Central Visayas</v>
      </c>
      <c r="AJ1142" s="1" t="s">
        <v>55</v>
      </c>
      <c r="AK1142" t="s">
        <v>17382</v>
      </c>
      <c r="AL1142" s="2">
        <v>0</v>
      </c>
      <c r="AM1142" s="1" t="s">
        <v>10739</v>
      </c>
    </row>
    <row r="1143" spans="1:39" ht="12.75" customHeight="1">
      <c r="A1143" s="1"/>
      <c r="B1143" s="1" t="s">
        <v>10775</v>
      </c>
      <c r="C1143" s="1" t="s">
        <v>10776</v>
      </c>
      <c r="D1143" s="3" t="str">
        <f ca="1">IFERROR(__xludf.DUMMYFUNCTION("PROPER(REGEXEXTRACT(B2837, ""(?:https?:\/\/)?(?:www\.)?([a-zA-Z0-9-]+)\.""))"),"Skyscanner")</f>
        <v>Skyscanner</v>
      </c>
      <c r="E1143" s="1" t="s">
        <v>10777</v>
      </c>
      <c r="F1143" s="1">
        <v>9.4647120000000005</v>
      </c>
      <c r="G1143" s="1">
        <v>123.379879</v>
      </c>
      <c r="H1143" s="1" t="s">
        <v>10774</v>
      </c>
      <c r="I1143" s="1" t="s">
        <v>2622</v>
      </c>
      <c r="J1143" s="1">
        <f>IF(K1143="URBAN",1,IF(K1143="SUBURBAN",2,IF(K1143="RURAL",3,"")))</f>
        <v>3</v>
      </c>
      <c r="K1143" s="1" t="s">
        <v>541</v>
      </c>
      <c r="L1143" s="18">
        <v>46082</v>
      </c>
      <c r="M1143" s="49">
        <v>0.58333333333333337</v>
      </c>
      <c r="N1143" s="18">
        <v>46083</v>
      </c>
      <c r="O1143" s="56">
        <v>0.5</v>
      </c>
      <c r="P1143" s="31" t="str">
        <f>TEXT($L1143, "dddd")</f>
        <v>Sunday</v>
      </c>
      <c r="Q1143" s="39" t="s">
        <v>207</v>
      </c>
      <c r="R1143" s="39">
        <v>649</v>
      </c>
      <c r="S1143" s="1" t="str">
        <f>IF(OR(MONTH(L1143)=12, MONTH(L1143)&lt;=5), "Dry Season", "Wet Season")</f>
        <v>Dry Season</v>
      </c>
      <c r="T1143" s="1">
        <v>1</v>
      </c>
      <c r="U1143" s="1">
        <v>1</v>
      </c>
      <c r="V1143" s="1">
        <v>0</v>
      </c>
      <c r="W1143" s="2">
        <f>IF(ISNUMBER(SEARCH("N/A", X1143)), 0, 1)</f>
        <v>0</v>
      </c>
      <c r="X1143" s="1" t="s">
        <v>44</v>
      </c>
      <c r="Y1143" s="1"/>
      <c r="Z1143" s="1"/>
      <c r="AA1143" s="11" cm="1">
        <f t="array" ref="AA1143">IF(ISBLANK(Y1143), 0, VINCentyInvDistance(F1143,G1143,Y1143,Z1143))</f>
        <v>0</v>
      </c>
      <c r="AB1143" s="1">
        <v>0</v>
      </c>
      <c r="AC1143" s="1">
        <v>2</v>
      </c>
      <c r="AD1143" s="1">
        <v>2.6</v>
      </c>
      <c r="AE1143" s="1">
        <v>1</v>
      </c>
      <c r="AF1143" s="1">
        <v>1</v>
      </c>
      <c r="AG1143" s="1" t="s">
        <v>5524</v>
      </c>
      <c r="AH1143" s="1" t="s">
        <v>731</v>
      </c>
      <c r="AI1143" s="1"/>
      <c r="AJ1143" s="1" t="s">
        <v>55</v>
      </c>
      <c r="AK1143" t="s">
        <v>6753</v>
      </c>
      <c r="AL1143" s="1">
        <v>2</v>
      </c>
      <c r="AM1143" s="1" t="s">
        <v>10778</v>
      </c>
    </row>
    <row r="1144" spans="1:39" ht="12.75" customHeight="1">
      <c r="A1144" s="1"/>
      <c r="B1144" s="1" t="s">
        <v>10784</v>
      </c>
      <c r="C1144" s="1" t="s">
        <v>10785</v>
      </c>
      <c r="D1144" s="3" t="str">
        <f ca="1">IFERROR(__xludf.DUMMYFUNCTION("PROPER(REGEXEXTRACT(B2839, ""(?:https?:\/\/)?(?:www\.)?([a-zA-Z0-9-]+)\.""))"),"Google")</f>
        <v>Google</v>
      </c>
      <c r="E1144" s="1" t="s">
        <v>10786</v>
      </c>
      <c r="F1144" s="1">
        <v>13.499167999999999</v>
      </c>
      <c r="G1144" s="1">
        <v>120.897248</v>
      </c>
      <c r="H1144" s="1" t="s">
        <v>10787</v>
      </c>
      <c r="I1144" s="1" t="s">
        <v>3119</v>
      </c>
      <c r="J1144" s="1">
        <f>IF(K1144="URBAN",1,IF(K1144="SUBURBAN",2,IF(K1144="RURAL",3,"")))</f>
        <v>3</v>
      </c>
      <c r="K1144" s="1" t="s">
        <v>541</v>
      </c>
      <c r="L1144" s="18">
        <v>46082</v>
      </c>
      <c r="M1144" s="49">
        <v>0.625</v>
      </c>
      <c r="N1144" s="18">
        <v>46083</v>
      </c>
      <c r="O1144" s="56">
        <v>0.5</v>
      </c>
      <c r="P1144" s="31" t="str">
        <f>TEXT($L1144, "dddd")</f>
        <v>Sunday</v>
      </c>
      <c r="Q1144" s="39" t="s">
        <v>117</v>
      </c>
      <c r="R1144" s="39">
        <v>1301</v>
      </c>
      <c r="S1144" s="1" t="str">
        <f>IF(OR(MONTH(L1144)=12, MONTH(L1144)&lt;=5), "Dry Season", "Wet Season")</f>
        <v>Dry Season</v>
      </c>
      <c r="T1144" s="1">
        <v>1</v>
      </c>
      <c r="U1144" s="1">
        <v>0</v>
      </c>
      <c r="V1144" s="1">
        <v>0</v>
      </c>
      <c r="W1144" s="2">
        <f>IF(ISNUMBER(SEARCH("N/A", X1144)), 0, 1)</f>
        <v>0</v>
      </c>
      <c r="X1144" s="1" t="s">
        <v>44</v>
      </c>
      <c r="Y1144" s="1"/>
      <c r="Z1144" s="1"/>
      <c r="AA1144" s="11" cm="1">
        <f t="array" ref="AA1144">IF(ISBLANK(Y1144), 0, VINCentyInvDistance(F1144,G1144,Y1144,Z1144))</f>
        <v>0</v>
      </c>
      <c r="AB1144" s="1">
        <v>0</v>
      </c>
      <c r="AC1144" s="1">
        <v>9</v>
      </c>
      <c r="AD1144" s="1">
        <v>0</v>
      </c>
      <c r="AE1144" s="1">
        <v>28</v>
      </c>
      <c r="AF1144" s="1">
        <v>1</v>
      </c>
      <c r="AG1144" s="1" t="s">
        <v>9592</v>
      </c>
      <c r="AH1144" s="1" t="s">
        <v>9593</v>
      </c>
      <c r="AI1144" s="1" t="str">
        <f>TRIM(MID(SUBSTITUTE($H1144,",",REPT(" ",200)),(LEN($H1144)-LEN(SUBSTITUTE($H1144,",",""))-2)*200+1,200))</f>
        <v>Oriental Mindoro</v>
      </c>
      <c r="AJ1144" s="1" t="s">
        <v>55</v>
      </c>
      <c r="AL1144" s="2">
        <v>0</v>
      </c>
      <c r="AM1144" s="1" t="s">
        <v>10788</v>
      </c>
    </row>
    <row r="1145" spans="1:39" ht="12.75" customHeight="1">
      <c r="A1145" s="1"/>
      <c r="B1145" s="1" t="s">
        <v>10789</v>
      </c>
      <c r="C1145" s="1" t="s">
        <v>10790</v>
      </c>
      <c r="D1145" s="3" t="str">
        <f ca="1">IFERROR(__xludf.DUMMYFUNCTION("PROPER(REGEXEXTRACT(B2840, ""(?:https?:\/\/)?(?:www\.)?([a-zA-Z0-9-]+)\.""))"),"Skyscanner")</f>
        <v>Skyscanner</v>
      </c>
      <c r="E1145" s="1" t="s">
        <v>10791</v>
      </c>
      <c r="F1145" s="1">
        <v>11.99807</v>
      </c>
      <c r="G1145" s="1">
        <v>120.20631</v>
      </c>
      <c r="H1145" s="1" t="s">
        <v>10792</v>
      </c>
      <c r="I1145" s="1" t="s">
        <v>3119</v>
      </c>
      <c r="J1145" s="1">
        <f>IF(K1145="URBAN",1,IF(K1145="SUBURBAN",2,IF(K1145="RURAL",3,"")))</f>
        <v>3</v>
      </c>
      <c r="K1145" s="1" t="s">
        <v>541</v>
      </c>
      <c r="L1145" s="18">
        <v>46082</v>
      </c>
      <c r="M1145" s="49">
        <v>0.58333333333333337</v>
      </c>
      <c r="N1145" s="18">
        <v>46083</v>
      </c>
      <c r="O1145" s="56">
        <v>0.5</v>
      </c>
      <c r="P1145" s="31" t="str">
        <f>TEXT($L1145, "dddd")</f>
        <v>Sunday</v>
      </c>
      <c r="Q1145" s="39" t="s">
        <v>207</v>
      </c>
      <c r="R1145" s="39">
        <v>684</v>
      </c>
      <c r="S1145" s="1" t="str">
        <f>IF(OR(MONTH(L1145)=12, MONTH(L1145)&lt;=5), "Dry Season", "Wet Season")</f>
        <v>Dry Season</v>
      </c>
      <c r="T1145" s="1">
        <v>1</v>
      </c>
      <c r="U1145" s="1">
        <v>1</v>
      </c>
      <c r="V1145" s="1">
        <v>0</v>
      </c>
      <c r="W1145" s="2">
        <f>IF(ISNUMBER(SEARCH("N/A", X1145)), 0, 1)</f>
        <v>0</v>
      </c>
      <c r="X1145" s="1" t="s">
        <v>44</v>
      </c>
      <c r="Y1145" s="1"/>
      <c r="Z1145" s="1"/>
      <c r="AA1145" s="11" cm="1">
        <f t="array" ref="AA1145">IF(ISBLANK(Y1145), 0, VINCentyInvDistance(F1145,G1145,Y1145,Z1145))</f>
        <v>0</v>
      </c>
      <c r="AB1145" s="1">
        <v>0</v>
      </c>
      <c r="AC1145" s="1">
        <v>0</v>
      </c>
      <c r="AD1145" s="1">
        <v>0</v>
      </c>
      <c r="AE1145" s="1">
        <v>16</v>
      </c>
      <c r="AF1145" s="1">
        <v>1</v>
      </c>
      <c r="AG1145" s="1" t="s">
        <v>3284</v>
      </c>
      <c r="AH1145" s="1" t="s">
        <v>1597</v>
      </c>
      <c r="AI1145" s="1" t="str">
        <f>TRIM(MID(SUBSTITUTE($H1145,",",REPT(" ",200)),(LEN($H1145)-LEN(SUBSTITUTE($H1145,",",""))-2)*200+1,200))</f>
        <v>Mimaropa</v>
      </c>
      <c r="AJ1145" s="1" t="s">
        <v>55</v>
      </c>
      <c r="AK1145" t="s">
        <v>10793</v>
      </c>
      <c r="AL1145" s="2">
        <v>0</v>
      </c>
      <c r="AM1145" s="1" t="s">
        <v>10794</v>
      </c>
    </row>
    <row r="1146" spans="1:39" ht="12.75" customHeight="1">
      <c r="A1146" s="1"/>
      <c r="B1146" s="1" t="s">
        <v>10801</v>
      </c>
      <c r="C1146" s="1" t="s">
        <v>10802</v>
      </c>
      <c r="D1146" s="3" t="str">
        <f ca="1">IFERROR(__xludf.DUMMYFUNCTION("PROPER(REGEXEXTRACT(B2842, ""(?:https?:\/\/)?(?:www\.)?([a-zA-Z0-9-]+)\.""))"),"Google")</f>
        <v>Google</v>
      </c>
      <c r="E1146" s="1" t="s">
        <v>10803</v>
      </c>
      <c r="F1146" s="1">
        <v>14.619786</v>
      </c>
      <c r="G1146" s="1">
        <v>120.992661</v>
      </c>
      <c r="H1146" s="1" t="s">
        <v>10804</v>
      </c>
      <c r="I1146" s="1" t="s">
        <v>3119</v>
      </c>
      <c r="J1146" s="1">
        <f>IF(K1146="URBAN",1,IF(K1146="SUBURBAN",2,IF(K1146="RURAL",3,"")))</f>
        <v>3</v>
      </c>
      <c r="K1146" s="1" t="s">
        <v>541</v>
      </c>
      <c r="L1146" s="18">
        <v>46082</v>
      </c>
      <c r="M1146" s="49">
        <v>0.625</v>
      </c>
      <c r="N1146" s="18">
        <v>46083</v>
      </c>
      <c r="O1146" s="56">
        <v>0.5</v>
      </c>
      <c r="P1146" s="31" t="str">
        <f>TEXT($L1146, "dddd")</f>
        <v>Sunday</v>
      </c>
      <c r="Q1146" s="39" t="s">
        <v>249</v>
      </c>
      <c r="R1146" s="39">
        <v>700</v>
      </c>
      <c r="S1146" s="1" t="str">
        <f>IF(OR(MONTH(L1146)=12, MONTH(L1146)&lt;=5), "Dry Season", "Wet Season")</f>
        <v>Dry Season</v>
      </c>
      <c r="T1146" s="1">
        <v>1</v>
      </c>
      <c r="U1146" s="1">
        <v>0</v>
      </c>
      <c r="V1146" s="1">
        <v>0</v>
      </c>
      <c r="W1146" s="2">
        <f>IF(ISNUMBER(SEARCH("N/A", X1146)), 0, 1)</f>
        <v>0</v>
      </c>
      <c r="X1146" s="1" t="s">
        <v>44</v>
      </c>
      <c r="Y1146" s="1"/>
      <c r="Z1146" s="1"/>
      <c r="AA1146" s="11" cm="1">
        <f t="array" ref="AA1146">IF(ISBLANK(Y1146), 0, VINCentyInvDistance(F1146,G1146,Y1146,Z1146))</f>
        <v>0</v>
      </c>
      <c r="AB1146" s="1">
        <v>0</v>
      </c>
      <c r="AC1146" s="1">
        <v>0</v>
      </c>
      <c r="AD1146" s="1">
        <v>0</v>
      </c>
      <c r="AE1146" s="1">
        <v>15</v>
      </c>
      <c r="AF1146" s="1">
        <v>1</v>
      </c>
      <c r="AG1146" s="1" t="str">
        <f>TRIM(MID(SUBSTITUTE($H1146,",",REPT(" ",200)),(LEN($H1146)-LEN(SUBSTITUTE($H1146,",",""))-4)*200+1,200))</f>
        <v>Manila</v>
      </c>
      <c r="AH1146" s="1" t="str">
        <f>TRIM(MID(SUBSTITUTE($H1146,",",REPT(" ",200)),(LEN($H1146)-LEN(SUBSTITUTE($H1146,",",""))-3)*200+1,200))</f>
        <v>Capital District</v>
      </c>
      <c r="AI1146" s="1" t="str">
        <f>TRIM(MID(SUBSTITUTE($H1146,",",REPT(" ",200)),(LEN($H1146)-LEN(SUBSTITUTE($H1146,",",""))-2)*200+1,200))</f>
        <v>Metro Manila</v>
      </c>
      <c r="AJ1146" s="1" t="str">
        <f>TRIM(MID(SUBSTITUTE($H1146,",",REPT(" ",200)),(LEN($H1146)-LEN(SUBSTITUTE($H1146,",",""))-0)*200+1,200))</f>
        <v>Philippines</v>
      </c>
      <c r="AL1146" s="2">
        <v>0</v>
      </c>
      <c r="AM1146" s="1"/>
    </row>
    <row r="1147" spans="1:39" ht="12.75" customHeight="1">
      <c r="A1147" s="1"/>
      <c r="B1147" s="1" t="s">
        <v>10809</v>
      </c>
      <c r="C1147" s="1" t="s">
        <v>10810</v>
      </c>
      <c r="D1147" s="3" t="str">
        <f ca="1">IFERROR(__xludf.DUMMYFUNCTION("PROPER(REGEXEXTRACT(B2844, ""(?:https?:\/\/)?(?:www\.)?([a-zA-Z0-9-]+)\.""))"),"Skyscanner")</f>
        <v>Skyscanner</v>
      </c>
      <c r="E1147" s="1" t="s">
        <v>10811</v>
      </c>
      <c r="F1147" s="1">
        <v>14.189489</v>
      </c>
      <c r="G1147" s="1">
        <v>121.73170500000001</v>
      </c>
      <c r="H1147" s="1" t="s">
        <v>10812</v>
      </c>
      <c r="I1147" s="1" t="s">
        <v>1300</v>
      </c>
      <c r="J1147" s="1">
        <f>IF(K1147="URBAN",1,IF(K1147="SUBURBAN",2,IF(K1147="RURAL",3,"")))</f>
        <v>3</v>
      </c>
      <c r="K1147" s="1" t="s">
        <v>541</v>
      </c>
      <c r="L1147" s="18">
        <v>46082</v>
      </c>
      <c r="M1147" s="49">
        <v>0.58333333333333337</v>
      </c>
      <c r="N1147" s="18">
        <v>46083</v>
      </c>
      <c r="O1147" s="56">
        <v>0.5</v>
      </c>
      <c r="P1147" s="31" t="str">
        <f>TEXT($L1147, "dddd")</f>
        <v>Sunday</v>
      </c>
      <c r="Q1147" s="39" t="s">
        <v>1090</v>
      </c>
      <c r="R1147" s="39">
        <v>1800</v>
      </c>
      <c r="S1147" s="1" t="str">
        <f>IF(OR(MONTH(L1147)=12, MONTH(L1147)&lt;=5), "Dry Season", "Wet Season")</f>
        <v>Dry Season</v>
      </c>
      <c r="T1147" s="1">
        <v>1</v>
      </c>
      <c r="U1147" s="1">
        <v>1</v>
      </c>
      <c r="V1147" s="1">
        <v>0</v>
      </c>
      <c r="W1147" s="2">
        <f>IF(ISNUMBER(SEARCH("N/A", X1147)), 0, 1)</f>
        <v>0</v>
      </c>
      <c r="X1147" s="1" t="s">
        <v>44</v>
      </c>
      <c r="Y1147" s="1"/>
      <c r="Z1147" s="1"/>
      <c r="AA1147" s="11" cm="1">
        <f t="array" ref="AA1147">IF(ISBLANK(Y1147), 0, VINCentyInvDistance(F1147,G1147,Y1147,Z1147))</f>
        <v>0</v>
      </c>
      <c r="AB1147" s="1">
        <v>1</v>
      </c>
      <c r="AC1147" s="1">
        <v>8.8000000000000007</v>
      </c>
      <c r="AD1147" s="1">
        <v>3.7</v>
      </c>
      <c r="AE1147" s="1">
        <v>9</v>
      </c>
      <c r="AF1147" s="1">
        <v>1</v>
      </c>
      <c r="AG1147" s="1" t="s">
        <v>10813</v>
      </c>
      <c r="AH1147" s="1" t="s">
        <v>9792</v>
      </c>
      <c r="AI1147" s="1"/>
      <c r="AJ1147" s="1" t="s">
        <v>55</v>
      </c>
      <c r="AK1147" t="s">
        <v>17384</v>
      </c>
      <c r="AL1147" s="1">
        <v>3</v>
      </c>
      <c r="AM1147" s="1" t="s">
        <v>10814</v>
      </c>
    </row>
    <row r="1148" spans="1:39" ht="12.75" customHeight="1">
      <c r="A1148" s="1"/>
      <c r="B1148" s="1" t="s">
        <v>10819</v>
      </c>
      <c r="C1148" s="1" t="s">
        <v>10820</v>
      </c>
      <c r="D1148" s="3" t="str">
        <f ca="1">IFERROR(__xludf.DUMMYFUNCTION("PROPER(REGEXEXTRACT(B2846, ""(?:https?:\/\/)?(?:www\.)?([a-zA-Z0-9-]+)\.""))"),"Skyscanner")</f>
        <v>Skyscanner</v>
      </c>
      <c r="E1148" s="1" t="s">
        <v>10821</v>
      </c>
      <c r="F1148" s="1">
        <v>9.6075630000000007</v>
      </c>
      <c r="G1148" s="1">
        <v>123.823187</v>
      </c>
      <c r="H1148" s="1" t="s">
        <v>10818</v>
      </c>
      <c r="I1148" s="1" t="s">
        <v>2622</v>
      </c>
      <c r="J1148" s="1">
        <f>IF(K1148="URBAN",1,IF(K1148="SUBURBAN",2,IF(K1148="RURAL",3,"")))</f>
        <v>3</v>
      </c>
      <c r="K1148" s="1" t="s">
        <v>541</v>
      </c>
      <c r="L1148" s="18">
        <v>46082</v>
      </c>
      <c r="M1148" s="49">
        <v>0.58333333333333337</v>
      </c>
      <c r="N1148" s="18">
        <v>46083</v>
      </c>
      <c r="O1148" s="56">
        <v>0.5</v>
      </c>
      <c r="P1148" s="31" t="str">
        <f>TEXT($L1148, "dddd")</f>
        <v>Sunday</v>
      </c>
      <c r="Q1148" s="39" t="s">
        <v>371</v>
      </c>
      <c r="R1148" s="39">
        <v>596</v>
      </c>
      <c r="S1148" s="1" t="str">
        <f>IF(OR(MONTH(L1148)=12, MONTH(L1148)&lt;=5), "Dry Season", "Wet Season")</f>
        <v>Dry Season</v>
      </c>
      <c r="T1148" s="1">
        <v>1</v>
      </c>
      <c r="U1148" s="1">
        <v>1</v>
      </c>
      <c r="V1148" s="1">
        <v>0</v>
      </c>
      <c r="W1148" s="2">
        <f>IF(ISNUMBER(SEARCH("N/A", X1148)), 0, 1)</f>
        <v>0</v>
      </c>
      <c r="X1148" s="1" t="s">
        <v>44</v>
      </c>
      <c r="Y1148" s="1"/>
      <c r="Z1148" s="1"/>
      <c r="AA1148" s="11" cm="1">
        <f t="array" ref="AA1148">IF(ISBLANK(Y1148), 0, VINCentyInvDistance(F1148,G1148,Y1148,Z1148))</f>
        <v>0</v>
      </c>
      <c r="AB1148" s="1">
        <v>0</v>
      </c>
      <c r="AC1148" s="1">
        <v>3</v>
      </c>
      <c r="AD1148" s="1">
        <v>2.9</v>
      </c>
      <c r="AE1148" s="1">
        <v>2</v>
      </c>
      <c r="AF1148" s="1">
        <v>1</v>
      </c>
      <c r="AG1148" s="1" t="s">
        <v>2650</v>
      </c>
      <c r="AH1148" s="1" t="s">
        <v>2113</v>
      </c>
      <c r="AI1148" s="1" t="str">
        <f>TRIM(MID(SUBSTITUTE($H1148,",",REPT(" ",200)),(LEN($H1148)-LEN(SUBSTITUTE($H1148,",",""))-2)*200+1,200))</f>
        <v>Central Visayas</v>
      </c>
      <c r="AJ1148" s="1" t="s">
        <v>55</v>
      </c>
      <c r="AK1148" t="s">
        <v>1370</v>
      </c>
      <c r="AL1148" s="2">
        <v>0</v>
      </c>
      <c r="AM1148" s="1" t="s">
        <v>10822</v>
      </c>
    </row>
    <row r="1149" spans="1:39" ht="12.75" customHeight="1">
      <c r="A1149" s="1"/>
      <c r="B1149" s="1" t="s">
        <v>10832</v>
      </c>
      <c r="C1149" s="1" t="s">
        <v>10833</v>
      </c>
      <c r="D1149" s="3" t="str">
        <f ca="1">IFERROR(__xludf.DUMMYFUNCTION("PROPER(REGEXEXTRACT(B2849, ""(?:https?:\/\/)?(?:www\.)?([a-zA-Z0-9-]+)\.""))"),"Google")</f>
        <v>Google</v>
      </c>
      <c r="E1149" s="1" t="s">
        <v>10834</v>
      </c>
      <c r="F1149" s="1">
        <v>10.134326</v>
      </c>
      <c r="G1149" s="1">
        <v>124.845325</v>
      </c>
      <c r="H1149" s="1" t="s">
        <v>10835</v>
      </c>
      <c r="I1149" s="1" t="s">
        <v>5875</v>
      </c>
      <c r="J1149" s="1">
        <f>IF(K1149="URBAN",1,IF(K1149="SUBURBAN",2,IF(K1149="RURAL",3,"")))</f>
        <v>3</v>
      </c>
      <c r="K1149" s="1" t="s">
        <v>541</v>
      </c>
      <c r="L1149" s="18">
        <v>46082</v>
      </c>
      <c r="M1149" s="49">
        <v>0.625</v>
      </c>
      <c r="N1149" s="18">
        <v>46083</v>
      </c>
      <c r="O1149" s="56">
        <v>0.5</v>
      </c>
      <c r="P1149" s="31" t="str">
        <f>TEXT($L1149, "dddd")</f>
        <v>Sunday</v>
      </c>
      <c r="Q1149" s="39" t="s">
        <v>10836</v>
      </c>
      <c r="R1149" s="39">
        <v>1498</v>
      </c>
      <c r="S1149" s="1" t="str">
        <f>IF(OR(MONTH(L1149)=12, MONTH(L1149)&lt;=5), "Dry Season", "Wet Season")</f>
        <v>Dry Season</v>
      </c>
      <c r="T1149" s="1">
        <v>1</v>
      </c>
      <c r="U1149" s="1">
        <v>1</v>
      </c>
      <c r="V1149" s="1">
        <v>0</v>
      </c>
      <c r="W1149" s="2">
        <f>IF(ISNUMBER(SEARCH("N/A", X1149)), 0, 1)</f>
        <v>0</v>
      </c>
      <c r="X1149" s="1" t="s">
        <v>44</v>
      </c>
      <c r="Y1149" s="1"/>
      <c r="Z1149" s="1"/>
      <c r="AA1149" s="11" cm="1">
        <f t="array" ref="AA1149">IF(ISBLANK(Y1149), 0, VINCentyInvDistance(F1149,G1149,Y1149,Z1149))</f>
        <v>0</v>
      </c>
      <c r="AB1149" s="1">
        <v>0</v>
      </c>
      <c r="AC1149" s="1">
        <v>8</v>
      </c>
      <c r="AD1149" s="1">
        <v>0</v>
      </c>
      <c r="AE1149" s="1">
        <v>41</v>
      </c>
      <c r="AF1149" s="1">
        <v>1</v>
      </c>
      <c r="AG1149" s="1" t="s">
        <v>10837</v>
      </c>
      <c r="AH1149" s="1" t="s">
        <v>10838</v>
      </c>
      <c r="AI1149" s="1" t="str">
        <f>TRIM(MID(SUBSTITUTE($H1149,",",REPT(" ",200)),(LEN($H1149)-LEN(SUBSTITUTE($H1149,",",""))-2)*200+1,200))</f>
        <v>Southern Leyte</v>
      </c>
      <c r="AJ1149" s="1" t="s">
        <v>55</v>
      </c>
      <c r="AL1149" s="2">
        <v>0</v>
      </c>
      <c r="AM1149" s="1" t="s">
        <v>10839</v>
      </c>
    </row>
    <row r="1150" spans="1:39" ht="12.75" customHeight="1">
      <c r="A1150" s="1"/>
      <c r="B1150" s="1" t="s">
        <v>10840</v>
      </c>
      <c r="C1150" s="1" t="s">
        <v>10841</v>
      </c>
      <c r="D1150" s="3" t="str">
        <f ca="1">IFERROR(__xludf.DUMMYFUNCTION("PROPER(REGEXEXTRACT(B2850, ""(?:https?:\/\/)?(?:www\.)?([a-zA-Z0-9-]+)\.""))"),"Google")</f>
        <v>Google</v>
      </c>
      <c r="E1150" s="1" t="s">
        <v>10842</v>
      </c>
      <c r="F1150" s="1">
        <v>10.41229</v>
      </c>
      <c r="G1150" s="1">
        <v>119.17774</v>
      </c>
      <c r="H1150" s="1" t="s">
        <v>10843</v>
      </c>
      <c r="I1150" s="1" t="s">
        <v>1300</v>
      </c>
      <c r="J1150" s="1">
        <f>IF(K1150="URBAN",1,IF(K1150="SUBURBAN",2,IF(K1150="RURAL",3,"")))</f>
        <v>3</v>
      </c>
      <c r="K1150" s="1" t="s">
        <v>541</v>
      </c>
      <c r="L1150" s="18">
        <v>46082</v>
      </c>
      <c r="M1150" s="49">
        <v>0.625</v>
      </c>
      <c r="N1150" s="18">
        <v>46083</v>
      </c>
      <c r="O1150" s="56">
        <v>0.5</v>
      </c>
      <c r="P1150" s="31" t="str">
        <f>TEXT($L1150, "dddd")</f>
        <v>Sunday</v>
      </c>
      <c r="Q1150" s="39" t="s">
        <v>10844</v>
      </c>
      <c r="R1150" s="39">
        <v>3465</v>
      </c>
      <c r="S1150" s="1" t="str">
        <f>IF(OR(MONTH(L1150)=12, MONTH(L1150)&lt;=5), "Dry Season", "Wet Season")</f>
        <v>Dry Season</v>
      </c>
      <c r="T1150" s="1">
        <v>1</v>
      </c>
      <c r="U1150" s="1">
        <v>1</v>
      </c>
      <c r="V1150" s="1">
        <v>0</v>
      </c>
      <c r="W1150" s="2">
        <f>IF(ISNUMBER(SEARCH("N/A", X1150)), 0, 1)</f>
        <v>0</v>
      </c>
      <c r="X1150" s="1" t="s">
        <v>44</v>
      </c>
      <c r="Y1150" s="1"/>
      <c r="Z1150" s="1"/>
      <c r="AA1150" s="11" cm="1">
        <f t="array" ref="AA1150">IF(ISBLANK(Y1150), 0, VINCentyInvDistance(F1150,G1150,Y1150,Z1150))</f>
        <v>0</v>
      </c>
      <c r="AB1150" s="1">
        <v>0</v>
      </c>
      <c r="AC1150" s="1">
        <v>8.8000000000000007</v>
      </c>
      <c r="AD1150" s="1">
        <v>0</v>
      </c>
      <c r="AE1150" s="1">
        <v>2</v>
      </c>
      <c r="AF1150" s="1">
        <v>1</v>
      </c>
      <c r="AG1150" s="1" t="s">
        <v>984</v>
      </c>
      <c r="AH1150" s="1" t="s">
        <v>1597</v>
      </c>
      <c r="AI1150" s="1"/>
      <c r="AJ1150" s="1" t="s">
        <v>55</v>
      </c>
      <c r="AL1150" s="1">
        <v>2</v>
      </c>
      <c r="AM1150" s="1" t="s">
        <v>10845</v>
      </c>
    </row>
    <row r="1151" spans="1:39" ht="12.75" customHeight="1">
      <c r="A1151" s="1"/>
      <c r="B1151" s="1" t="s">
        <v>10850</v>
      </c>
      <c r="C1151" s="1" t="s">
        <v>10851</v>
      </c>
      <c r="D1151" s="3" t="str">
        <f ca="1">IFERROR(__xludf.DUMMYFUNCTION("PROPER(REGEXEXTRACT(B2852, ""(?:https?:\/\/)?(?:www\.)?([a-zA-Z0-9-]+)\.""))"),"Skyscanner")</f>
        <v>Skyscanner</v>
      </c>
      <c r="E1151" s="1" t="s">
        <v>10718</v>
      </c>
      <c r="F1151" s="1">
        <v>14.488200000000001</v>
      </c>
      <c r="G1151" s="1">
        <v>121.04292</v>
      </c>
      <c r="H1151" s="1" t="s">
        <v>218</v>
      </c>
      <c r="I1151" s="1" t="s">
        <v>3119</v>
      </c>
      <c r="J1151" s="1">
        <f>IF(K1151="URBAN",1,IF(K1151="SUBURBAN",2,IF(K1151="RURAL",3,"")))</f>
        <v>3</v>
      </c>
      <c r="K1151" s="1" t="s">
        <v>541</v>
      </c>
      <c r="L1151" s="18">
        <v>46082</v>
      </c>
      <c r="M1151" s="49">
        <v>0.45833333333333331</v>
      </c>
      <c r="N1151" s="18">
        <v>46083</v>
      </c>
      <c r="O1151" s="56">
        <v>0.5</v>
      </c>
      <c r="P1151" s="31" t="str">
        <f>TEXT($L1151, "dddd")</f>
        <v>Sunday</v>
      </c>
      <c r="Q1151" s="39" t="s">
        <v>111</v>
      </c>
      <c r="R1151" s="39">
        <v>1433</v>
      </c>
      <c r="S1151" s="1" t="str">
        <f>IF(OR(MONTH(L1151)=12, MONTH(L1151)&lt;=5), "Dry Season", "Wet Season")</f>
        <v>Dry Season</v>
      </c>
      <c r="T1151" s="1">
        <v>1</v>
      </c>
      <c r="U1151" s="1">
        <v>0</v>
      </c>
      <c r="V1151" s="1">
        <v>0</v>
      </c>
      <c r="W1151" s="2">
        <f>IF(ISNUMBER(SEARCH("N/A", X1151)), 0, 1)</f>
        <v>1</v>
      </c>
      <c r="X1151" s="1" t="s">
        <v>1595</v>
      </c>
      <c r="Y1151" s="1">
        <v>9.7439737999999991</v>
      </c>
      <c r="Z1151" s="1">
        <v>118.7402726</v>
      </c>
      <c r="AA1151" s="11" cm="1">
        <f t="array" ref="AA1151">IF(ISBLANK(Y1151), 0, VINCentyInvDistance(F1151,G1151,Y1151,Z1151))</f>
        <v>581573.90760140738</v>
      </c>
      <c r="AB1151" s="1">
        <v>0</v>
      </c>
      <c r="AC1151" s="1">
        <v>0</v>
      </c>
      <c r="AD1151" s="1">
        <v>0</v>
      </c>
      <c r="AE1151" s="1">
        <v>3</v>
      </c>
      <c r="AF1151" s="1">
        <v>1</v>
      </c>
      <c r="AG1151" s="1" t="s">
        <v>1596</v>
      </c>
      <c r="AH1151" s="1" t="s">
        <v>1597</v>
      </c>
      <c r="AI1151" s="1" t="str">
        <f>TRIM(MID(SUBSTITUTE($H1151,",",REPT(" ",200)),(LEN($H1151)-LEN(SUBSTITUTE($H1151,",",""))-2)*200+1,200))</f>
        <v>Metro Manila</v>
      </c>
      <c r="AJ1151" s="1" t="s">
        <v>55</v>
      </c>
      <c r="AK1151" t="s">
        <v>17386</v>
      </c>
      <c r="AL1151" s="2">
        <v>0</v>
      </c>
      <c r="AM1151" s="1"/>
    </row>
    <row r="1152" spans="1:39" ht="12.75" customHeight="1">
      <c r="A1152" s="1"/>
      <c r="B1152" s="1" t="s">
        <v>10854</v>
      </c>
      <c r="C1152" s="1" t="s">
        <v>10855</v>
      </c>
      <c r="D1152" s="3" t="str">
        <f ca="1">IFERROR(__xludf.DUMMYFUNCTION("PROPER(REGEXEXTRACT(B2854, ""(?:https?:\/\/)?(?:www\.)?([a-zA-Z0-9-]+)\.""))"),"Skyscanner")</f>
        <v>Skyscanner</v>
      </c>
      <c r="E1152" s="1" t="s">
        <v>10856</v>
      </c>
      <c r="F1152" s="1">
        <v>11.99643</v>
      </c>
      <c r="G1152" s="1">
        <v>120.20371</v>
      </c>
      <c r="H1152" s="1" t="s">
        <v>10857</v>
      </c>
      <c r="I1152" s="1" t="s">
        <v>50</v>
      </c>
      <c r="J1152" s="1">
        <f>IF(K1152="URBAN",1,IF(K1152="SUBURBAN",2,IF(K1152="RURAL",3,"")))</f>
        <v>3</v>
      </c>
      <c r="K1152" s="1" t="s">
        <v>541</v>
      </c>
      <c r="L1152" s="18">
        <v>46082</v>
      </c>
      <c r="M1152" s="49">
        <v>0.58333333333333337</v>
      </c>
      <c r="N1152" s="18">
        <v>46083</v>
      </c>
      <c r="O1152" s="56">
        <v>0.5</v>
      </c>
      <c r="P1152" s="31" t="str">
        <f>TEXT($L1152, "dddd")</f>
        <v>Sunday</v>
      </c>
      <c r="Q1152" s="39" t="s">
        <v>207</v>
      </c>
      <c r="R1152" s="39">
        <v>1349</v>
      </c>
      <c r="S1152" s="1" t="str">
        <f>IF(OR(MONTH(L1152)=12, MONTH(L1152)&lt;=5), "Dry Season", "Wet Season")</f>
        <v>Dry Season</v>
      </c>
      <c r="T1152" s="1">
        <v>1</v>
      </c>
      <c r="U1152" s="1">
        <v>0</v>
      </c>
      <c r="V1152" s="1">
        <v>0</v>
      </c>
      <c r="W1152" s="2">
        <f>IF(ISNUMBER(SEARCH("N/A", X1152)), 0, 1)</f>
        <v>0</v>
      </c>
      <c r="X1152" s="1" t="s">
        <v>44</v>
      </c>
      <c r="Y1152" s="1"/>
      <c r="Z1152" s="1"/>
      <c r="AA1152" s="11" cm="1">
        <f t="array" ref="AA1152">IF(ISBLANK(Y1152), 0, VINCentyInvDistance(F1152,G1152,Y1152,Z1152))</f>
        <v>0</v>
      </c>
      <c r="AB1152" s="1">
        <v>0</v>
      </c>
      <c r="AC1152" s="1">
        <v>7.6</v>
      </c>
      <c r="AD1152" s="1">
        <v>5</v>
      </c>
      <c r="AE1152" s="1">
        <v>122</v>
      </c>
      <c r="AF1152" s="1">
        <v>1</v>
      </c>
      <c r="AG1152" s="1" t="s">
        <v>3284</v>
      </c>
      <c r="AH1152" s="1" t="s">
        <v>1597</v>
      </c>
      <c r="AI1152" s="1"/>
      <c r="AJ1152" s="1" t="s">
        <v>55</v>
      </c>
      <c r="AK1152" t="s">
        <v>10858</v>
      </c>
      <c r="AL1152" s="1">
        <v>2</v>
      </c>
      <c r="AM1152" s="1" t="s">
        <v>10859</v>
      </c>
    </row>
    <row r="1153" spans="1:39" ht="12.75" customHeight="1">
      <c r="A1153" s="1"/>
      <c r="B1153" s="1" t="s">
        <v>10860</v>
      </c>
      <c r="C1153" s="1" t="s">
        <v>10861</v>
      </c>
      <c r="D1153" s="3" t="str">
        <f ca="1">IFERROR(__xludf.DUMMYFUNCTION("PROPER(REGEXEXTRACT(B2855, ""(?:https?:\/\/)?(?:www\.)?([a-zA-Z0-9-]+)\.""))"),"Skyscanner")</f>
        <v>Skyscanner</v>
      </c>
      <c r="E1153" s="1" t="s">
        <v>10862</v>
      </c>
      <c r="F1153" s="1">
        <v>17.12284</v>
      </c>
      <c r="G1153" s="1">
        <v>120.97544000000001</v>
      </c>
      <c r="H1153" s="1" t="s">
        <v>10863</v>
      </c>
      <c r="I1153" s="1" t="s">
        <v>2395</v>
      </c>
      <c r="J1153" s="1">
        <f>IF(K1153="URBAN",1,IF(K1153="SUBURBAN",2,IF(K1153="RURAL",3,"")))</f>
        <v>3</v>
      </c>
      <c r="K1153" s="1" t="s">
        <v>541</v>
      </c>
      <c r="L1153" s="18">
        <v>46082</v>
      </c>
      <c r="M1153" s="49">
        <v>0.58333333333333337</v>
      </c>
      <c r="N1153" s="18">
        <v>46083</v>
      </c>
      <c r="O1153" s="56">
        <v>0.66666666666666663</v>
      </c>
      <c r="P1153" s="31" t="str">
        <f>TEXT($L1153, "dddd")</f>
        <v>Sunday</v>
      </c>
      <c r="Q1153" s="39" t="s">
        <v>207</v>
      </c>
      <c r="R1153" s="39">
        <v>661</v>
      </c>
      <c r="S1153" s="1" t="str">
        <f>IF(OR(MONTH(L1153)=12, MONTH(L1153)&lt;=5), "Dry Season", "Wet Season")</f>
        <v>Dry Season</v>
      </c>
      <c r="T1153" s="1">
        <v>1</v>
      </c>
      <c r="U1153" s="1">
        <v>1</v>
      </c>
      <c r="V1153" s="1">
        <v>0</v>
      </c>
      <c r="W1153" s="2">
        <f>IF(ISNUMBER(SEARCH("N/A", X1153)), 0, 1)</f>
        <v>0</v>
      </c>
      <c r="X1153" s="1" t="s">
        <v>44</v>
      </c>
      <c r="Y1153" s="1"/>
      <c r="Z1153" s="1"/>
      <c r="AA1153" s="11" cm="1">
        <f t="array" ref="AA1153">IF(ISBLANK(Y1153), 0, VINCentyInvDistance(F1153,G1153,Y1153,Z1153))</f>
        <v>0</v>
      </c>
      <c r="AB1153" s="1">
        <v>0</v>
      </c>
      <c r="AC1153" s="1">
        <v>0</v>
      </c>
      <c r="AD1153" s="1">
        <v>0</v>
      </c>
      <c r="AE1153" s="1">
        <v>7</v>
      </c>
      <c r="AF1153" s="1">
        <v>1</v>
      </c>
      <c r="AG1153" s="1" t="s">
        <v>10864</v>
      </c>
      <c r="AH1153" s="1" t="s">
        <v>10865</v>
      </c>
      <c r="AI1153" s="1" t="str">
        <f>TRIM(MID(SUBSTITUTE($H1153,",",REPT(" ",200)),(LEN($H1153)-LEN(SUBSTITUTE($H1153,",",""))-2)*200+1,200))</f>
        <v>Cordillera Administrative Region</v>
      </c>
      <c r="AJ1153" s="1" t="s">
        <v>55</v>
      </c>
      <c r="AK1153" t="s">
        <v>10866</v>
      </c>
      <c r="AL1153" s="2">
        <v>0</v>
      </c>
      <c r="AM1153" s="1" t="s">
        <v>10867</v>
      </c>
    </row>
    <row r="1154" spans="1:39" ht="12.75" customHeight="1">
      <c r="A1154" s="1"/>
      <c r="B1154" s="1" t="s">
        <v>10868</v>
      </c>
      <c r="C1154" s="1" t="s">
        <v>10869</v>
      </c>
      <c r="D1154" s="3" t="str">
        <f ca="1">IFERROR(__xludf.DUMMYFUNCTION("PROPER(REGEXEXTRACT(B2856, ""(?:https?:\/\/)?(?:www\.)?([a-zA-Z0-9-]+)\.""))"),"Skyscanner")</f>
        <v>Skyscanner</v>
      </c>
      <c r="E1154" s="1" t="s">
        <v>10870</v>
      </c>
      <c r="F1154" s="1">
        <v>12.19445</v>
      </c>
      <c r="G1154" s="1">
        <v>119.86452</v>
      </c>
      <c r="H1154" s="1" t="s">
        <v>3559</v>
      </c>
      <c r="I1154" s="1" t="s">
        <v>3119</v>
      </c>
      <c r="J1154" s="1">
        <f>IF(K1154="URBAN",1,IF(K1154="SUBURBAN",2,IF(K1154="RURAL",3,"")))</f>
        <v>3</v>
      </c>
      <c r="K1154" s="1" t="s">
        <v>541</v>
      </c>
      <c r="L1154" s="18">
        <v>46082</v>
      </c>
      <c r="M1154" s="49">
        <v>0.58333333333333337</v>
      </c>
      <c r="N1154" s="18">
        <v>46083</v>
      </c>
      <c r="O1154" s="56">
        <v>0.5</v>
      </c>
      <c r="P1154" s="31" t="str">
        <f>TEXT($L1154, "dddd")</f>
        <v>Sunday</v>
      </c>
      <c r="Q1154" s="39" t="s">
        <v>79</v>
      </c>
      <c r="R1154" s="39">
        <v>1344</v>
      </c>
      <c r="S1154" s="1" t="str">
        <f>IF(OR(MONTH(L1154)=12, MONTH(L1154)&lt;=5), "Dry Season", "Wet Season")</f>
        <v>Dry Season</v>
      </c>
      <c r="T1154" s="1">
        <v>1</v>
      </c>
      <c r="U1154" s="1">
        <v>1</v>
      </c>
      <c r="V1154" s="1">
        <v>0</v>
      </c>
      <c r="W1154" s="2">
        <f>IF(ISNUMBER(SEARCH("N/A", X1154)), 0, 1)</f>
        <v>0</v>
      </c>
      <c r="X1154" s="1" t="s">
        <v>44</v>
      </c>
      <c r="Y1154" s="1"/>
      <c r="Z1154" s="1"/>
      <c r="AA1154" s="11" cm="1">
        <f t="array" ref="AA1154">IF(ISBLANK(Y1154), 0, VINCentyInvDistance(F1154,G1154,Y1154,Z1154))</f>
        <v>0</v>
      </c>
      <c r="AB1154" s="1">
        <v>0</v>
      </c>
      <c r="AC1154" s="1">
        <v>0</v>
      </c>
      <c r="AD1154" s="1">
        <v>0</v>
      </c>
      <c r="AE1154" s="1">
        <v>19</v>
      </c>
      <c r="AF1154" s="1">
        <v>1</v>
      </c>
      <c r="AG1154" s="1" t="s">
        <v>3136</v>
      </c>
      <c r="AH1154" s="1" t="s">
        <v>1597</v>
      </c>
      <c r="AI1154" s="1" t="str">
        <f>TRIM(MID(SUBSTITUTE($H1154,",",REPT(" ",200)),(LEN($H1154)-LEN(SUBSTITUTE($H1154,",",""))-2)*200+1,200))</f>
        <v>Palawan</v>
      </c>
      <c r="AJ1154" s="1" t="s">
        <v>55</v>
      </c>
      <c r="AK1154" t="s">
        <v>17387</v>
      </c>
      <c r="AL1154" s="2">
        <v>0</v>
      </c>
      <c r="AM1154" s="1" t="s">
        <v>10871</v>
      </c>
    </row>
    <row r="1155" spans="1:39" ht="12.75" customHeight="1">
      <c r="A1155" s="1"/>
      <c r="B1155" s="1" t="s">
        <v>10636</v>
      </c>
      <c r="C1155" s="1" t="s">
        <v>10872</v>
      </c>
      <c r="D1155" s="3" t="str">
        <f ca="1">IFERROR(__xludf.DUMMYFUNCTION("PROPER(REGEXEXTRACT(B2857, ""(?:https?:\/\/)?(?:www\.)?([a-zA-Z0-9-]+)\.""))"),"Google")</f>
        <v>Google</v>
      </c>
      <c r="E1155" s="1" t="s">
        <v>10873</v>
      </c>
      <c r="F1155" s="1">
        <v>11.04748</v>
      </c>
      <c r="G1155" s="1">
        <v>124.38544</v>
      </c>
      <c r="H1155" s="1" t="s">
        <v>10639</v>
      </c>
      <c r="I1155" s="1" t="s">
        <v>5875</v>
      </c>
      <c r="J1155" s="1">
        <f>IF(K1155="URBAN",1,IF(K1155="SUBURBAN",2,IF(K1155="RURAL",3,"")))</f>
        <v>3</v>
      </c>
      <c r="K1155" s="1" t="s">
        <v>541</v>
      </c>
      <c r="L1155" s="18">
        <v>46082</v>
      </c>
      <c r="M1155" s="49">
        <v>0.625</v>
      </c>
      <c r="N1155" s="18">
        <v>46083</v>
      </c>
      <c r="O1155" s="56">
        <v>0.5</v>
      </c>
      <c r="P1155" s="31" t="str">
        <f>TEXT($L1155, "dddd")</f>
        <v>Sunday</v>
      </c>
      <c r="Q1155" s="39" t="s">
        <v>207</v>
      </c>
      <c r="R1155" s="39">
        <v>764</v>
      </c>
      <c r="S1155" s="1" t="str">
        <f>IF(OR(MONTH(L1155)=12, MONTH(L1155)&lt;=5), "Dry Season", "Wet Season")</f>
        <v>Dry Season</v>
      </c>
      <c r="T1155" s="1">
        <v>1</v>
      </c>
      <c r="U1155" s="1">
        <v>0</v>
      </c>
      <c r="V1155" s="1">
        <v>0</v>
      </c>
      <c r="W1155" s="2">
        <f>IF(ISNUMBER(SEARCH("N/A", X1155)), 0, 1)</f>
        <v>0</v>
      </c>
      <c r="X1155" s="1" t="s">
        <v>44</v>
      </c>
      <c r="Y1155" s="1"/>
      <c r="Z1155" s="1"/>
      <c r="AA1155" s="11" cm="1">
        <f t="array" ref="AA1155">IF(ISBLANK(Y1155), 0, VINCentyInvDistance(F1155,G1155,Y1155,Z1155))</f>
        <v>0</v>
      </c>
      <c r="AB1155" s="1">
        <v>0</v>
      </c>
      <c r="AC1155" s="1">
        <v>9.6</v>
      </c>
      <c r="AD1155" s="1">
        <v>0</v>
      </c>
      <c r="AE1155" s="1">
        <v>33</v>
      </c>
      <c r="AF1155" s="1">
        <v>1</v>
      </c>
      <c r="AG1155" s="1" t="s">
        <v>10640</v>
      </c>
      <c r="AH1155" s="1" t="s">
        <v>5880</v>
      </c>
      <c r="AI1155" s="1" t="str">
        <f>TRIM(MID(SUBSTITUTE($H1155,",",REPT(" ",200)),(LEN($H1155)-LEN(SUBSTITUTE($H1155,",",""))-2)*200+1,200))</f>
        <v>Eastern Visayas</v>
      </c>
      <c r="AJ1155" s="1" t="s">
        <v>55</v>
      </c>
      <c r="AL1155" s="2">
        <v>0</v>
      </c>
      <c r="AM1155" s="1" t="s">
        <v>10641</v>
      </c>
    </row>
    <row r="1156" spans="1:39" ht="12.75" customHeight="1">
      <c r="A1156" s="1"/>
      <c r="B1156" s="1" t="s">
        <v>10874</v>
      </c>
      <c r="C1156" s="1" t="s">
        <v>10875</v>
      </c>
      <c r="D1156" s="3" t="str">
        <f ca="1">IFERROR(__xludf.DUMMYFUNCTION("PROPER(REGEXEXTRACT(B2858, ""(?:https?:\/\/)?(?:www\.)?([a-zA-Z0-9-]+)\.""))"),"Skyscanner")</f>
        <v>Skyscanner</v>
      </c>
      <c r="E1156" s="1" t="s">
        <v>10876</v>
      </c>
      <c r="F1156" s="1">
        <v>9.5344800000000003</v>
      </c>
      <c r="G1156" s="1">
        <v>123.44071</v>
      </c>
      <c r="H1156" s="1" t="s">
        <v>10877</v>
      </c>
      <c r="I1156" s="1" t="s">
        <v>2622</v>
      </c>
      <c r="J1156" s="1">
        <f>IF(K1156="URBAN",1,IF(K1156="SUBURBAN",2,IF(K1156="RURAL",3,"")))</f>
        <v>3</v>
      </c>
      <c r="K1156" s="1" t="s">
        <v>541</v>
      </c>
      <c r="L1156" s="18">
        <v>46082</v>
      </c>
      <c r="M1156" s="49">
        <v>0.58333333333333337</v>
      </c>
      <c r="N1156" s="18">
        <v>46083</v>
      </c>
      <c r="O1156" s="56">
        <v>0.5</v>
      </c>
      <c r="P1156" s="31" t="str">
        <f>TEXT($L1156, "dddd")</f>
        <v>Sunday</v>
      </c>
      <c r="Q1156" s="39" t="s">
        <v>111</v>
      </c>
      <c r="R1156" s="39">
        <v>1980</v>
      </c>
      <c r="S1156" s="1" t="str">
        <f>IF(OR(MONTH(L1156)=12, MONTH(L1156)&lt;=5), "Dry Season", "Wet Season")</f>
        <v>Dry Season</v>
      </c>
      <c r="T1156" s="1">
        <v>1</v>
      </c>
      <c r="U1156" s="1">
        <v>0</v>
      </c>
      <c r="V1156" s="1">
        <v>0</v>
      </c>
      <c r="W1156" s="2">
        <f>IF(ISNUMBER(SEARCH("N/A", X1156)), 0, 1)</f>
        <v>0</v>
      </c>
      <c r="X1156" s="1" t="s">
        <v>44</v>
      </c>
      <c r="Y1156" s="1"/>
      <c r="Z1156" s="1"/>
      <c r="AA1156" s="11" cm="1">
        <f t="array" ref="AA1156">IF(ISBLANK(Y1156), 0, VINCentyInvDistance(F1156,G1156,Y1156,Z1156))</f>
        <v>0</v>
      </c>
      <c r="AB1156" s="1">
        <v>0</v>
      </c>
      <c r="AC1156" s="1">
        <v>8</v>
      </c>
      <c r="AD1156" s="1">
        <v>4.0999999999999996</v>
      </c>
      <c r="AE1156" s="1">
        <v>4</v>
      </c>
      <c r="AF1156" s="1">
        <v>1</v>
      </c>
      <c r="AG1156" s="1" t="s">
        <v>5524</v>
      </c>
      <c r="AH1156" s="1" t="s">
        <v>731</v>
      </c>
      <c r="AI1156" s="1" t="str">
        <f>TRIM(MID(SUBSTITUTE($H1156,",",REPT(" ",200)),(LEN($H1156)-LEN(SUBSTITUTE($H1156,",",""))-2)*200+1,200))</f>
        <v>Central Visayas</v>
      </c>
      <c r="AJ1156" s="1" t="s">
        <v>55</v>
      </c>
      <c r="AK1156" t="s">
        <v>17388</v>
      </c>
      <c r="AL1156" s="2">
        <v>0</v>
      </c>
      <c r="AM1156" s="1" t="s">
        <v>10878</v>
      </c>
    </row>
    <row r="1157" spans="1:39" ht="12.75" customHeight="1">
      <c r="A1157" s="1"/>
      <c r="B1157" s="1" t="s">
        <v>10887</v>
      </c>
      <c r="C1157" s="1" t="s">
        <v>10888</v>
      </c>
      <c r="D1157" s="3" t="str">
        <f ca="1">IFERROR(__xludf.DUMMYFUNCTION("PROPER(REGEXEXTRACT(B2861, ""(?:https?:\/\/)?(?:www\.)?([a-zA-Z0-9-]+)\.""))"),"Skyscanner")</f>
        <v>Skyscanner</v>
      </c>
      <c r="E1157" s="1" t="s">
        <v>10889</v>
      </c>
      <c r="F1157" s="1">
        <v>9.6008200000000006</v>
      </c>
      <c r="G1157" s="1">
        <v>124.00291</v>
      </c>
      <c r="H1157" s="1" t="s">
        <v>10890</v>
      </c>
      <c r="I1157" s="1" t="s">
        <v>2622</v>
      </c>
      <c r="J1157" s="1">
        <f>IF(K1157="URBAN",1,IF(K1157="SUBURBAN",2,IF(K1157="RURAL",3,"")))</f>
        <v>3</v>
      </c>
      <c r="K1157" s="1" t="s">
        <v>541</v>
      </c>
      <c r="L1157" s="18">
        <v>46082</v>
      </c>
      <c r="M1157" s="49">
        <v>0.58333333333333337</v>
      </c>
      <c r="N1157" s="18">
        <v>46083</v>
      </c>
      <c r="O1157" s="56">
        <v>0.45833333333333331</v>
      </c>
      <c r="P1157" s="31" t="str">
        <f>TEXT($L1157, "dddd")</f>
        <v>Sunday</v>
      </c>
      <c r="Q1157" s="39" t="s">
        <v>111</v>
      </c>
      <c r="R1157" s="39">
        <v>800</v>
      </c>
      <c r="S1157" s="1" t="str">
        <f>IF(OR(MONTH(L1157)=12, MONTH(L1157)&lt;=5), "Dry Season", "Wet Season")</f>
        <v>Dry Season</v>
      </c>
      <c r="T1157" s="1">
        <v>1</v>
      </c>
      <c r="U1157" s="1">
        <v>1</v>
      </c>
      <c r="V1157" s="1">
        <v>1</v>
      </c>
      <c r="W1157" s="2">
        <f>IF(ISNUMBER(SEARCH("N/A", X1157)), 0, 1)</f>
        <v>1</v>
      </c>
      <c r="X1157" s="1" t="s">
        <v>2111</v>
      </c>
      <c r="Y1157" s="1">
        <v>9.564584</v>
      </c>
      <c r="Z1157" s="1">
        <v>123.80316000000001</v>
      </c>
      <c r="AA1157" s="11" cm="1">
        <f t="array" ref="AA1157">IF(ISBLANK(Y1157), 0, VINCentyInvDistance(F1157,G1157,Y1157,Z1157))</f>
        <v>22291.091140008662</v>
      </c>
      <c r="AB1157" s="1">
        <v>1</v>
      </c>
      <c r="AC1157" s="1">
        <v>8</v>
      </c>
      <c r="AD1157" s="1">
        <v>4.8</v>
      </c>
      <c r="AE1157" s="1">
        <v>25</v>
      </c>
      <c r="AF1157" s="1">
        <v>1</v>
      </c>
      <c r="AG1157" s="1" t="s">
        <v>2112</v>
      </c>
      <c r="AH1157" s="1" t="s">
        <v>2113</v>
      </c>
      <c r="AI1157" s="1" t="str">
        <f>TRIM(MID(SUBSTITUTE($H1157,",",REPT(" ",200)),(LEN($H1157)-LEN(SUBSTITUTE($H1157,",",""))-2)*200+1,200))</f>
        <v>Central Visayas</v>
      </c>
      <c r="AJ1157" s="1" t="s">
        <v>55</v>
      </c>
      <c r="AK1157" t="s">
        <v>16651</v>
      </c>
      <c r="AL1157" s="2">
        <v>0</v>
      </c>
      <c r="AM1157" s="1"/>
    </row>
    <row r="1158" spans="1:39" ht="12.75" customHeight="1">
      <c r="A1158" s="1"/>
      <c r="B1158" s="1" t="s">
        <v>10891</v>
      </c>
      <c r="C1158" s="1" t="s">
        <v>10892</v>
      </c>
      <c r="D1158" s="3" t="str">
        <f ca="1">IFERROR(__xludf.DUMMYFUNCTION("PROPER(REGEXEXTRACT(B2862, ""(?:https?:\/\/)?(?:www\.)?([a-zA-Z0-9-]+)\.""))"),"Skyscanner")</f>
        <v>Skyscanner</v>
      </c>
      <c r="E1158" s="1" t="s">
        <v>10893</v>
      </c>
      <c r="F1158" s="1">
        <v>9.6008200000000006</v>
      </c>
      <c r="G1158" s="1">
        <v>124.00291</v>
      </c>
      <c r="H1158" s="1" t="s">
        <v>10890</v>
      </c>
      <c r="I1158" s="1" t="s">
        <v>2622</v>
      </c>
      <c r="J1158" s="1">
        <f>IF(K1158="URBAN",1,IF(K1158="SUBURBAN",2,IF(K1158="RURAL",3,"")))</f>
        <v>3</v>
      </c>
      <c r="K1158" s="1" t="s">
        <v>541</v>
      </c>
      <c r="L1158" s="18">
        <v>46082</v>
      </c>
      <c r="M1158" s="49">
        <v>0.58333333333333337</v>
      </c>
      <c r="N1158" s="18">
        <v>46083</v>
      </c>
      <c r="O1158" s="56">
        <v>0.5</v>
      </c>
      <c r="P1158" s="31" t="str">
        <f>TEXT($L1158, "dddd")</f>
        <v>Sunday</v>
      </c>
      <c r="Q1158" s="39" t="s">
        <v>207</v>
      </c>
      <c r="R1158" s="39">
        <v>852</v>
      </c>
      <c r="S1158" s="1" t="str">
        <f>IF(OR(MONTH(L1158)=12, MONTH(L1158)&lt;=5), "Dry Season", "Wet Season")</f>
        <v>Dry Season</v>
      </c>
      <c r="T1158" s="1">
        <v>1</v>
      </c>
      <c r="U1158" s="1">
        <v>1</v>
      </c>
      <c r="V1158" s="1">
        <v>0</v>
      </c>
      <c r="W1158" s="2">
        <f>IF(ISNUMBER(SEARCH("N/A", X1158)), 0, 1)</f>
        <v>0</v>
      </c>
      <c r="X1158" s="1" t="s">
        <v>44</v>
      </c>
      <c r="Y1158" s="1"/>
      <c r="Z1158" s="1"/>
      <c r="AA1158" s="11" cm="1">
        <f t="array" ref="AA1158">IF(ISBLANK(Y1158), 0, VINCentyInvDistance(F1158,G1158,Y1158,Z1158))</f>
        <v>0</v>
      </c>
      <c r="AB1158" s="1">
        <v>0</v>
      </c>
      <c r="AC1158" s="1">
        <v>2</v>
      </c>
      <c r="AD1158" s="1">
        <v>3.8</v>
      </c>
      <c r="AE1158" s="1">
        <v>3</v>
      </c>
      <c r="AF1158" s="1">
        <v>1</v>
      </c>
      <c r="AG1158" s="1" t="s">
        <v>10894</v>
      </c>
      <c r="AH1158" s="1" t="s">
        <v>2113</v>
      </c>
      <c r="AI1158" s="1" t="str">
        <f>TRIM(MID(SUBSTITUTE($H1158,",",REPT(" ",200)),(LEN($H1158)-LEN(SUBSTITUTE($H1158,",",""))-2)*200+1,200))</f>
        <v>Central Visayas</v>
      </c>
      <c r="AJ1158" s="1" t="s">
        <v>55</v>
      </c>
      <c r="AK1158" t="s">
        <v>17390</v>
      </c>
      <c r="AL1158" s="2">
        <v>0</v>
      </c>
      <c r="AM1158" s="1" t="s">
        <v>10895</v>
      </c>
    </row>
    <row r="1159" spans="1:39" ht="12.75" customHeight="1">
      <c r="A1159" s="1"/>
      <c r="B1159" s="1" t="s">
        <v>10918</v>
      </c>
      <c r="C1159" s="1" t="s">
        <v>10919</v>
      </c>
      <c r="D1159" s="3" t="str">
        <f ca="1">IFERROR(__xludf.DUMMYFUNCTION("PROPER(REGEXEXTRACT(B2869, ""(?:https?:\/\/)?(?:www\.)?([a-zA-Z0-9-]+)\.""))"),"Google")</f>
        <v>Google</v>
      </c>
      <c r="E1159" s="1" t="s">
        <v>10920</v>
      </c>
      <c r="F1159" s="1">
        <v>10.64894</v>
      </c>
      <c r="G1159" s="1">
        <v>124.38068</v>
      </c>
      <c r="H1159" s="1" t="s">
        <v>10921</v>
      </c>
      <c r="I1159" s="1" t="s">
        <v>2622</v>
      </c>
      <c r="J1159" s="1">
        <f>IF(K1159="URBAN",1,IF(K1159="SUBURBAN",2,IF(K1159="RURAL",3,"")))</f>
        <v>3</v>
      </c>
      <c r="K1159" s="1" t="s">
        <v>541</v>
      </c>
      <c r="L1159" s="18">
        <v>46082</v>
      </c>
      <c r="M1159" s="49">
        <v>0.625</v>
      </c>
      <c r="N1159" s="18">
        <v>46083</v>
      </c>
      <c r="O1159" s="56">
        <v>0.5</v>
      </c>
      <c r="P1159" s="31" t="str">
        <f>TEXT($L1159, "dddd")</f>
        <v>Sunday</v>
      </c>
      <c r="Q1159" s="39" t="s">
        <v>207</v>
      </c>
      <c r="R1159" s="39">
        <v>500</v>
      </c>
      <c r="S1159" s="1" t="str">
        <f>IF(OR(MONTH(L1159)=12, MONTH(L1159)&lt;=5), "Dry Season", "Wet Season")</f>
        <v>Dry Season</v>
      </c>
      <c r="T1159" s="1">
        <v>1</v>
      </c>
      <c r="U1159" s="1">
        <v>0</v>
      </c>
      <c r="V1159" s="1">
        <v>0</v>
      </c>
      <c r="W1159" s="2">
        <f>IF(ISNUMBER(SEARCH("N/A", X1159)), 0, 1)</f>
        <v>0</v>
      </c>
      <c r="X1159" s="1" t="s">
        <v>44</v>
      </c>
      <c r="Y1159" s="1"/>
      <c r="Z1159" s="1"/>
      <c r="AA1159" s="11" cm="1">
        <f t="array" ref="AA1159">IF(ISBLANK(Y1159), 0, VINCentyInvDistance(F1159,G1159,Y1159,Z1159))</f>
        <v>0</v>
      </c>
      <c r="AB1159" s="1">
        <v>0</v>
      </c>
      <c r="AC1159" s="1">
        <v>0</v>
      </c>
      <c r="AD1159" s="1">
        <v>0</v>
      </c>
      <c r="AE1159" s="1">
        <v>54</v>
      </c>
      <c r="AF1159" s="1">
        <v>1</v>
      </c>
      <c r="AG1159" s="1" t="str">
        <f>TRIM(MID(SUBSTITUTE($H1159,",",REPT(" ",200)),(LEN($H1159)-LEN(SUBSTITUTE($H1159,",",""))-4)*200+1,200))</f>
        <v>Santa Cruz</v>
      </c>
      <c r="AH1159" s="1" t="str">
        <f>TRIM(MID(SUBSTITUTE($H1159,",",REPT(" ",200)),(LEN($H1159)-LEN(SUBSTITUTE($H1159,",",""))-3)*200+1,200))</f>
        <v>San Francisco</v>
      </c>
      <c r="AI1159" s="1" t="str">
        <f>TRIM(MID(SUBSTITUTE($H1159,",",REPT(" ",200)),(LEN($H1159)-LEN(SUBSTITUTE($H1159,",",""))-2)*200+1,200))</f>
        <v>Cebu</v>
      </c>
      <c r="AJ1159" s="1" t="str">
        <f>TRIM(MID(SUBSTITUTE($H1159,",",REPT(" ",200)),(LEN($H1159)-LEN(SUBSTITUTE($H1159,",",""))-0)*200+1,200))</f>
        <v>Philippines</v>
      </c>
      <c r="AL1159" s="2">
        <v>0</v>
      </c>
      <c r="AM1159" s="1"/>
    </row>
    <row r="1160" spans="1:39" ht="12.75" customHeight="1">
      <c r="A1160" s="1"/>
      <c r="B1160" s="1" t="s">
        <v>10931</v>
      </c>
      <c r="C1160" s="1" t="s">
        <v>10932</v>
      </c>
      <c r="D1160" s="3" t="str">
        <f ca="1">IFERROR(__xludf.DUMMYFUNCTION("PROPER(REGEXEXTRACT(B2872, ""(?:https?:\/\/)?(?:www\.)?([a-zA-Z0-9-]+)\.""))"),"Skyscanner")</f>
        <v>Skyscanner</v>
      </c>
      <c r="E1160" s="1" t="s">
        <v>10933</v>
      </c>
      <c r="F1160" s="1">
        <v>13.520272</v>
      </c>
      <c r="G1160" s="1">
        <v>120.975048</v>
      </c>
      <c r="H1160" s="1" t="s">
        <v>10934</v>
      </c>
      <c r="I1160" s="1" t="s">
        <v>3119</v>
      </c>
      <c r="J1160" s="1">
        <f>IF(K1160="URBAN",1,IF(K1160="SUBURBAN",2,IF(K1160="RURAL",3,"")))</f>
        <v>3</v>
      </c>
      <c r="K1160" s="1" t="s">
        <v>541</v>
      </c>
      <c r="L1160" s="18">
        <v>46082</v>
      </c>
      <c r="M1160" s="49">
        <v>0.58333333333333337</v>
      </c>
      <c r="N1160" s="18">
        <v>46083</v>
      </c>
      <c r="O1160" s="56">
        <v>0.5</v>
      </c>
      <c r="P1160" s="31" t="str">
        <f>TEXT($L1160, "dddd")</f>
        <v>Sunday</v>
      </c>
      <c r="Q1160" s="39" t="s">
        <v>111</v>
      </c>
      <c r="R1160" s="39">
        <v>1864</v>
      </c>
      <c r="S1160" s="1" t="str">
        <f>IF(OR(MONTH(L1160)=12, MONTH(L1160)&lt;=5), "Dry Season", "Wet Season")</f>
        <v>Dry Season</v>
      </c>
      <c r="T1160" s="1">
        <v>1</v>
      </c>
      <c r="U1160" s="1">
        <v>0</v>
      </c>
      <c r="V1160" s="1">
        <v>0</v>
      </c>
      <c r="W1160" s="2">
        <f>IF(ISNUMBER(SEARCH("N/A", X1160)), 0, 1)</f>
        <v>0</v>
      </c>
      <c r="X1160" s="1" t="s">
        <v>44</v>
      </c>
      <c r="Y1160" s="1"/>
      <c r="Z1160" s="1"/>
      <c r="AA1160" s="11" cm="1">
        <f t="array" ref="AA1160">IF(ISBLANK(Y1160), 0, VINCentyInvDistance(F1160,G1160,Y1160,Z1160))</f>
        <v>0</v>
      </c>
      <c r="AB1160" s="1">
        <v>0</v>
      </c>
      <c r="AC1160" s="1">
        <v>9</v>
      </c>
      <c r="AD1160" s="1">
        <v>4.0999999999999996</v>
      </c>
      <c r="AE1160" s="1">
        <v>5</v>
      </c>
      <c r="AF1160" s="1">
        <v>1</v>
      </c>
      <c r="AG1160" s="1" t="s">
        <v>9592</v>
      </c>
      <c r="AH1160" s="1" t="s">
        <v>9593</v>
      </c>
      <c r="AI1160" s="1"/>
      <c r="AJ1160" s="1" t="s">
        <v>55</v>
      </c>
      <c r="AK1160" t="s">
        <v>17395</v>
      </c>
      <c r="AL1160" s="1">
        <v>3</v>
      </c>
      <c r="AM1160" s="1" t="s">
        <v>10935</v>
      </c>
    </row>
    <row r="1161" spans="1:39" ht="12.75" customHeight="1">
      <c r="A1161" s="1"/>
      <c r="B1161" s="1" t="s">
        <v>10936</v>
      </c>
      <c r="C1161" s="1" t="s">
        <v>10937</v>
      </c>
      <c r="D1161" s="3" t="str">
        <f ca="1">IFERROR(__xludf.DUMMYFUNCTION("PROPER(REGEXEXTRACT(B2873, ""(?:https?:\/\/)?(?:www\.)?([a-zA-Z0-9-]+)\.""))"),"Skyscanner")</f>
        <v>Skyscanner</v>
      </c>
      <c r="E1161" s="1" t="s">
        <v>10938</v>
      </c>
      <c r="F1161" s="1">
        <v>11.294563</v>
      </c>
      <c r="G1161" s="1">
        <v>124.96118800000001</v>
      </c>
      <c r="H1161" s="1" t="s">
        <v>10939</v>
      </c>
      <c r="I1161" s="1" t="s">
        <v>4967</v>
      </c>
      <c r="J1161" s="1">
        <f>IF(K1161="URBAN",1,IF(K1161="SUBURBAN",2,IF(K1161="RURAL",3,"")))</f>
        <v>3</v>
      </c>
      <c r="K1161" s="1" t="s">
        <v>541</v>
      </c>
      <c r="L1161" s="18">
        <v>46082</v>
      </c>
      <c r="M1161" s="49">
        <v>0.58333333333333337</v>
      </c>
      <c r="N1161" s="18">
        <v>46083</v>
      </c>
      <c r="O1161" s="56">
        <v>0.5</v>
      </c>
      <c r="P1161" s="31" t="str">
        <f>TEXT($L1161, "dddd")</f>
        <v>Sunday</v>
      </c>
      <c r="Q1161" s="39" t="s">
        <v>207</v>
      </c>
      <c r="R1161" s="39">
        <v>577</v>
      </c>
      <c r="S1161" s="1" t="str">
        <f>IF(OR(MONTH(L1161)=12, MONTH(L1161)&lt;=5), "Dry Season", "Wet Season")</f>
        <v>Dry Season</v>
      </c>
      <c r="T1161" s="1">
        <v>1</v>
      </c>
      <c r="U1161" s="1">
        <v>1</v>
      </c>
      <c r="V1161" s="1">
        <v>0</v>
      </c>
      <c r="W1161" s="2">
        <f>IF(ISNUMBER(SEARCH("N/A", X1161)), 0, 1)</f>
        <v>1</v>
      </c>
      <c r="X1161" s="1" t="s">
        <v>9844</v>
      </c>
      <c r="Y1161" s="1">
        <v>13.143761700000001</v>
      </c>
      <c r="Z1161" s="1">
        <v>123.7438313</v>
      </c>
      <c r="AA1161" s="11" cm="1">
        <f t="array" ref="AA1161">IF(ISBLANK(Y1161), 0, VINCentyInvDistance(F1161,G1161,Y1161,Z1161))</f>
        <v>243705.84823406022</v>
      </c>
      <c r="AB1161" s="1">
        <v>0</v>
      </c>
      <c r="AC1161" s="1">
        <v>8.6</v>
      </c>
      <c r="AD1161" s="1">
        <v>3.4</v>
      </c>
      <c r="AE1161" s="1">
        <v>15</v>
      </c>
      <c r="AF1161" s="1">
        <v>1</v>
      </c>
      <c r="AG1161" s="1" t="s">
        <v>9845</v>
      </c>
      <c r="AH1161" s="1" t="s">
        <v>9742</v>
      </c>
      <c r="AI1161" s="1" t="str">
        <f>TRIM(MID(SUBSTITUTE($H1161,",",REPT(" ",200)),(LEN($H1161)-LEN(SUBSTITUTE($H1161,",",""))-2)*200+1,200))</f>
        <v>Eastern Visayas</v>
      </c>
      <c r="AJ1161" s="1" t="s">
        <v>55</v>
      </c>
      <c r="AK1161" t="s">
        <v>10940</v>
      </c>
      <c r="AL1161" s="2">
        <v>0</v>
      </c>
      <c r="AM1161" s="1"/>
    </row>
    <row r="1162" spans="1:39" ht="12.75" customHeight="1">
      <c r="A1162" s="1"/>
      <c r="B1162" s="1" t="s">
        <v>10946</v>
      </c>
      <c r="C1162" s="1" t="s">
        <v>10947</v>
      </c>
      <c r="D1162" s="3" t="str">
        <f ca="1">IFERROR(__xludf.DUMMYFUNCTION("PROPER(REGEXEXTRACT(B2875, ""(?:https?:\/\/)?(?:www\.)?([a-zA-Z0-9-]+)\.""))"),"Google")</f>
        <v>Google</v>
      </c>
      <c r="E1162" s="1" t="s">
        <v>10948</v>
      </c>
      <c r="F1162" s="1">
        <v>9.1319900000000001</v>
      </c>
      <c r="G1162" s="1">
        <v>123.53196</v>
      </c>
      <c r="H1162" s="1" t="s">
        <v>1099</v>
      </c>
      <c r="I1162" s="1" t="s">
        <v>3119</v>
      </c>
      <c r="J1162" s="1">
        <f>IF(K1162="URBAN",1,IF(K1162="SUBURBAN",2,IF(K1162="RURAL",3,"")))</f>
        <v>3</v>
      </c>
      <c r="K1162" s="1" t="s">
        <v>541</v>
      </c>
      <c r="L1162" s="18">
        <v>46082</v>
      </c>
      <c r="M1162" s="49">
        <v>0.625</v>
      </c>
      <c r="N1162" s="18">
        <v>46083</v>
      </c>
      <c r="O1162" s="56">
        <v>0.5</v>
      </c>
      <c r="P1162" s="31" t="str">
        <f>TEXT($L1162, "dddd")</f>
        <v>Sunday</v>
      </c>
      <c r="Q1162" s="39" t="s">
        <v>1090</v>
      </c>
      <c r="R1162" s="39">
        <v>950</v>
      </c>
      <c r="S1162" s="1" t="str">
        <f>IF(OR(MONTH(L1162)=12, MONTH(L1162)&lt;=5), "Dry Season", "Wet Season")</f>
        <v>Dry Season</v>
      </c>
      <c r="T1162" s="1">
        <v>1</v>
      </c>
      <c r="U1162" s="1">
        <v>1</v>
      </c>
      <c r="V1162" s="1">
        <v>0</v>
      </c>
      <c r="W1162" s="2">
        <f>IF(ISNUMBER(SEARCH("N/A", X1162)), 0, 1)</f>
        <v>0</v>
      </c>
      <c r="X1162" s="1" t="s">
        <v>44</v>
      </c>
      <c r="Y1162" s="1"/>
      <c r="Z1162" s="1"/>
      <c r="AA1162" s="11" cm="1">
        <f t="array" ref="AA1162">IF(ISBLANK(Y1162), 0, VINCentyInvDistance(F1162,G1162,Y1162,Z1162))</f>
        <v>0</v>
      </c>
      <c r="AB1162" s="1">
        <v>0</v>
      </c>
      <c r="AC1162" s="1">
        <v>0</v>
      </c>
      <c r="AD1162" s="1">
        <v>0</v>
      </c>
      <c r="AE1162" s="1">
        <v>50</v>
      </c>
      <c r="AF1162" s="1">
        <v>1</v>
      </c>
      <c r="AG1162" s="1" t="str">
        <f>TRIM(MID(SUBSTITUTE($H1162,",",REPT(" ",200)),(LEN($H1162)-LEN(SUBSTITUTE($H1162,",",""))-4)*200+1,200))</f>
        <v>San Juan</v>
      </c>
      <c r="AH1162" s="1" t="str">
        <f>TRIM(MID(SUBSTITUTE($H1162,",",REPT(" ",200)),(LEN($H1162)-LEN(SUBSTITUTE($H1162,",",""))-3)*200+1,200))</f>
        <v>Siquijor</v>
      </c>
      <c r="AI1162" s="1" t="str">
        <f>TRIM(MID(SUBSTITUTE($H1162,",",REPT(" ",200)),(LEN($H1162)-LEN(SUBSTITUTE($H1162,",",""))-2)*200+1,200))</f>
        <v>Negros Island Region</v>
      </c>
      <c r="AJ1162" s="1" t="str">
        <f>TRIM(MID(SUBSTITUTE($H1162,",",REPT(" ",200)),(LEN($H1162)-LEN(SUBSTITUTE($H1162,",",""))-0)*200+1,200))</f>
        <v>Philippines</v>
      </c>
      <c r="AL1162" s="2">
        <v>0</v>
      </c>
      <c r="AM1162" s="1"/>
    </row>
    <row r="1163" spans="1:39" ht="12.75" customHeight="1">
      <c r="A1163" s="1"/>
      <c r="B1163" s="1" t="s">
        <v>10949</v>
      </c>
      <c r="C1163" s="1" t="s">
        <v>10950</v>
      </c>
      <c r="D1163" s="3" t="str">
        <f ca="1">IFERROR(__xludf.DUMMYFUNCTION("PROPER(REGEXEXTRACT(B2876, ""(?:https?:\/\/)?(?:www\.)?([a-zA-Z0-9-]+)\.""))"),"Skyscanner")</f>
        <v>Skyscanner</v>
      </c>
      <c r="E1163" s="1" t="s">
        <v>10951</v>
      </c>
      <c r="F1163" s="1">
        <v>9.1319900000000001</v>
      </c>
      <c r="G1163" s="1">
        <v>123.53196</v>
      </c>
      <c r="H1163" s="1" t="s">
        <v>1099</v>
      </c>
      <c r="I1163" s="1" t="s">
        <v>50</v>
      </c>
      <c r="J1163" s="1">
        <f>IF(K1163="URBAN",1,IF(K1163="SUBURBAN",2,IF(K1163="RURAL",3,"")))</f>
        <v>3</v>
      </c>
      <c r="K1163" s="1" t="s">
        <v>541</v>
      </c>
      <c r="L1163" s="18">
        <v>46082</v>
      </c>
      <c r="M1163" s="49">
        <v>0.58333333333333337</v>
      </c>
      <c r="N1163" s="18">
        <v>46083</v>
      </c>
      <c r="O1163" s="56">
        <v>0.5</v>
      </c>
      <c r="P1163" s="31" t="str">
        <f>TEXT($L1163, "dddd")</f>
        <v>Sunday</v>
      </c>
      <c r="Q1163" s="39" t="s">
        <v>111</v>
      </c>
      <c r="R1163" s="39">
        <v>908</v>
      </c>
      <c r="S1163" s="1" t="str">
        <f>IF(OR(MONTH(L1163)=12, MONTH(L1163)&lt;=5), "Dry Season", "Wet Season")</f>
        <v>Dry Season</v>
      </c>
      <c r="T1163" s="1">
        <v>1</v>
      </c>
      <c r="U1163" s="1">
        <v>0</v>
      </c>
      <c r="V1163" s="1">
        <v>1</v>
      </c>
      <c r="W1163" s="2">
        <f>IF(ISNUMBER(SEARCH("N/A", X1163)), 0, 1)</f>
        <v>0</v>
      </c>
      <c r="X1163" s="1" t="s">
        <v>44</v>
      </c>
      <c r="Y1163" s="1"/>
      <c r="Z1163" s="1"/>
      <c r="AA1163" s="11" cm="1">
        <f t="array" ref="AA1163">IF(ISBLANK(Y1163), 0, VINCentyInvDistance(F1163,G1163,Y1163,Z1163))</f>
        <v>0</v>
      </c>
      <c r="AB1163" s="1">
        <v>0</v>
      </c>
      <c r="AC1163" s="1">
        <v>0</v>
      </c>
      <c r="AD1163" s="1">
        <v>0</v>
      </c>
      <c r="AE1163" s="1">
        <v>4</v>
      </c>
      <c r="AF1163" s="1">
        <v>1</v>
      </c>
      <c r="AG1163" s="1" t="s">
        <v>4884</v>
      </c>
      <c r="AH1163" s="1" t="s">
        <v>4884</v>
      </c>
      <c r="AI1163" s="1" t="str">
        <f>TRIM(MID(SUBSTITUTE($H1163,",",REPT(" ",200)),(LEN($H1163)-LEN(SUBSTITUTE($H1163,",",""))-2)*200+1,200))</f>
        <v>Negros Island Region</v>
      </c>
      <c r="AJ1163" s="1" t="s">
        <v>55</v>
      </c>
      <c r="AK1163" t="s">
        <v>10952</v>
      </c>
      <c r="AL1163" s="2">
        <v>0</v>
      </c>
      <c r="AM1163" s="1" t="s">
        <v>10953</v>
      </c>
    </row>
    <row r="1164" spans="1:39" ht="12.75" customHeight="1">
      <c r="A1164" s="1"/>
      <c r="B1164" s="1" t="s">
        <v>10954</v>
      </c>
      <c r="C1164" s="1" t="s">
        <v>10955</v>
      </c>
      <c r="D1164" s="3" t="str">
        <f ca="1">IFERROR(__xludf.DUMMYFUNCTION("PROPER(REGEXEXTRACT(B2877, ""(?:https?:\/\/)?(?:www\.)?([a-zA-Z0-9-]+)\.""))"),"Skyscanner")</f>
        <v>Skyscanner</v>
      </c>
      <c r="E1164" s="1" t="s">
        <v>10956</v>
      </c>
      <c r="F1164" s="1">
        <v>14.403</v>
      </c>
      <c r="G1164" s="1">
        <v>120.96208</v>
      </c>
      <c r="H1164" s="1" t="s">
        <v>10957</v>
      </c>
      <c r="I1164" s="1" t="s">
        <v>3119</v>
      </c>
      <c r="J1164" s="1">
        <f>IF(K1164="URBAN",1,IF(K1164="SUBURBAN",2,IF(K1164="RURAL",3,"")))</f>
        <v>3</v>
      </c>
      <c r="K1164" s="1" t="s">
        <v>541</v>
      </c>
      <c r="L1164" s="18">
        <v>46082</v>
      </c>
      <c r="M1164" s="49">
        <v>0.58333333333333337</v>
      </c>
      <c r="N1164" s="18">
        <v>46083</v>
      </c>
      <c r="O1164" s="56">
        <v>0.5</v>
      </c>
      <c r="P1164" s="31" t="str">
        <f>TEXT($L1164, "dddd")</f>
        <v>Sunday</v>
      </c>
      <c r="Q1164" s="39" t="s">
        <v>10958</v>
      </c>
      <c r="R1164" s="39">
        <v>1200</v>
      </c>
      <c r="S1164" s="1" t="str">
        <f>IF(OR(MONTH(L1164)=12, MONTH(L1164)&lt;=5), "Dry Season", "Wet Season")</f>
        <v>Dry Season</v>
      </c>
      <c r="T1164" s="1">
        <v>1</v>
      </c>
      <c r="U1164" s="1">
        <v>1</v>
      </c>
      <c r="V1164" s="1">
        <v>0</v>
      </c>
      <c r="W1164" s="2">
        <f>IF(ISNUMBER(SEARCH("N/A", X1164)), 0, 1)</f>
        <v>1</v>
      </c>
      <c r="X1164" s="1" t="s">
        <v>3120</v>
      </c>
      <c r="Y1164" s="1">
        <v>11.176256499999999</v>
      </c>
      <c r="Z1164" s="1">
        <v>119.44114759999999</v>
      </c>
      <c r="AA1164" s="11" cm="1">
        <f t="array" ref="AA1164">IF(ISBLANK(Y1164), 0, VINCentyInvDistance(F1164,G1164,Y1164,Z1164))</f>
        <v>393306.51783225831</v>
      </c>
      <c r="AB1164" s="1">
        <v>0</v>
      </c>
      <c r="AC1164" s="1">
        <v>0</v>
      </c>
      <c r="AD1164" s="1">
        <v>0</v>
      </c>
      <c r="AE1164" s="1">
        <v>32</v>
      </c>
      <c r="AF1164" s="1">
        <v>1</v>
      </c>
      <c r="AG1164" s="1" t="s">
        <v>3121</v>
      </c>
      <c r="AH1164" s="1" t="s">
        <v>1597</v>
      </c>
      <c r="AI1164" s="1" t="str">
        <f>TRIM(MID(SUBSTITUTE($H1164,",",REPT(" ",200)),(LEN($H1164)-LEN(SUBSTITUTE($H1164,",",""))-2)*200+1,200))</f>
        <v>Calabarzon</v>
      </c>
      <c r="AJ1164" s="1" t="s">
        <v>55</v>
      </c>
      <c r="AK1164" t="s">
        <v>17396</v>
      </c>
      <c r="AL1164" s="2">
        <v>0</v>
      </c>
      <c r="AM1164" s="1"/>
    </row>
    <row r="1165" spans="1:39" ht="12.75" customHeight="1">
      <c r="A1165" s="1"/>
      <c r="B1165" s="1" t="s">
        <v>10971</v>
      </c>
      <c r="C1165" s="1" t="s">
        <v>10972</v>
      </c>
      <c r="D1165" s="3" t="str">
        <f ca="1">IFERROR(__xludf.DUMMYFUNCTION("PROPER(REGEXEXTRACT(B2881, ""(?:https?:\/\/)?(?:www\.)?([a-zA-Z0-9-]+)\.""))"),"Skyscanner")</f>
        <v>Skyscanner</v>
      </c>
      <c r="E1165" s="1" t="s">
        <v>10973</v>
      </c>
      <c r="F1165" s="1">
        <v>9.7877500000000008</v>
      </c>
      <c r="G1165" s="1">
        <v>124.13601</v>
      </c>
      <c r="H1165" s="1" t="s">
        <v>3080</v>
      </c>
      <c r="I1165" s="1" t="s">
        <v>2622</v>
      </c>
      <c r="J1165" s="1">
        <f>IF(K1165="URBAN",1,IF(K1165="SUBURBAN",2,IF(K1165="RURAL",3,"")))</f>
        <v>3</v>
      </c>
      <c r="K1165" s="1" t="s">
        <v>541</v>
      </c>
      <c r="L1165" s="18">
        <v>46082</v>
      </c>
      <c r="M1165" s="49">
        <v>0.58333333333333337</v>
      </c>
      <c r="N1165" s="18">
        <v>46083</v>
      </c>
      <c r="O1165" s="56">
        <v>0</v>
      </c>
      <c r="P1165" s="31" t="str">
        <f>TEXT($L1165, "dddd")</f>
        <v>Sunday</v>
      </c>
      <c r="Q1165" s="39" t="s">
        <v>342</v>
      </c>
      <c r="R1165" s="39">
        <v>4999</v>
      </c>
      <c r="S1165" s="1" t="str">
        <f>IF(OR(MONTH(L1165)=12, MONTH(L1165)&lt;=5), "Dry Season", "Wet Season")</f>
        <v>Dry Season</v>
      </c>
      <c r="T1165" s="1">
        <v>1</v>
      </c>
      <c r="U1165" s="1">
        <v>1</v>
      </c>
      <c r="V1165" s="1">
        <v>0</v>
      </c>
      <c r="W1165" s="2">
        <f>IF(ISNUMBER(SEARCH("N/A", X1165)), 0, 1)</f>
        <v>0</v>
      </c>
      <c r="X1165" s="1" t="s">
        <v>44</v>
      </c>
      <c r="Y1165" s="1"/>
      <c r="Z1165" s="1"/>
      <c r="AA1165" s="11" cm="1">
        <f t="array" ref="AA1165">IF(ISBLANK(Y1165), 0, VINCentyInvDistance(F1165,G1165,Y1165,Z1165))</f>
        <v>0</v>
      </c>
      <c r="AB1165" s="1">
        <v>0</v>
      </c>
      <c r="AC1165" s="1">
        <v>10</v>
      </c>
      <c r="AD1165" s="1">
        <v>3.9</v>
      </c>
      <c r="AE1165" s="1">
        <v>2</v>
      </c>
      <c r="AF1165" s="1">
        <v>1</v>
      </c>
      <c r="AG1165" s="1" t="s">
        <v>2779</v>
      </c>
      <c r="AH1165" s="1" t="s">
        <v>2113</v>
      </c>
      <c r="AI1165" s="1" t="str">
        <f>TRIM(MID(SUBSTITUTE($H1165,",",REPT(" ",200)),(LEN($H1165)-LEN(SUBSTITUTE($H1165,",",""))-2)*200+1,200))</f>
        <v>Central Visayas</v>
      </c>
      <c r="AJ1165" s="1" t="s">
        <v>55</v>
      </c>
      <c r="AK1165" t="s">
        <v>17397</v>
      </c>
      <c r="AL1165" s="2">
        <v>0</v>
      </c>
      <c r="AM1165" s="1" t="s">
        <v>10974</v>
      </c>
    </row>
    <row r="1166" spans="1:39" ht="12.75" customHeight="1">
      <c r="A1166" s="1"/>
      <c r="B1166" s="1" t="s">
        <v>10975</v>
      </c>
      <c r="C1166" s="1" t="s">
        <v>10976</v>
      </c>
      <c r="D1166" s="3" t="str">
        <f ca="1">IFERROR(__xludf.DUMMYFUNCTION("PROPER(REGEXEXTRACT(B2882, ""(?:https?:\/\/)?(?:www\.)?([a-zA-Z0-9-]+)\.""))"),"Google")</f>
        <v>Google</v>
      </c>
      <c r="E1166" s="1" t="s">
        <v>10977</v>
      </c>
      <c r="F1166" s="1">
        <v>11.963429</v>
      </c>
      <c r="G1166" s="1">
        <v>121.926214</v>
      </c>
      <c r="H1166" s="1" t="s">
        <v>10978</v>
      </c>
      <c r="I1166" s="1" t="s">
        <v>1211</v>
      </c>
      <c r="J1166" s="1">
        <f>IF(K1166="URBAN",1,IF(K1166="SUBURBAN",2,IF(K1166="RURAL",3,"")))</f>
        <v>3</v>
      </c>
      <c r="K1166" s="1" t="s">
        <v>541</v>
      </c>
      <c r="L1166" s="18">
        <v>46082</v>
      </c>
      <c r="M1166" s="49">
        <v>0.625</v>
      </c>
      <c r="N1166" s="18">
        <v>46083</v>
      </c>
      <c r="O1166" s="56">
        <v>0.5</v>
      </c>
      <c r="P1166" s="31" t="str">
        <f>TEXT($L1166, "dddd")</f>
        <v>Sunday</v>
      </c>
      <c r="Q1166" s="39" t="s">
        <v>207</v>
      </c>
      <c r="R1166" s="39">
        <v>728</v>
      </c>
      <c r="S1166" s="1" t="str">
        <f>IF(OR(MONTH(L1166)=12, MONTH(L1166)&lt;=5), "Dry Season", "Wet Season")</f>
        <v>Dry Season</v>
      </c>
      <c r="T1166" s="1">
        <v>1</v>
      </c>
      <c r="U1166" s="1">
        <v>0</v>
      </c>
      <c r="V1166" s="1">
        <v>0</v>
      </c>
      <c r="W1166" s="2">
        <f>IF(ISNUMBER(SEARCH("N/A", X1166)), 0, 1)</f>
        <v>0</v>
      </c>
      <c r="X1166" s="1" t="s">
        <v>44</v>
      </c>
      <c r="Y1166" s="1"/>
      <c r="Z1166" s="1"/>
      <c r="AA1166" s="11" cm="1">
        <f t="array" ref="AA1166">IF(ISBLANK(Y1166), 0, VINCentyInvDistance(F1166,G1166,Y1166,Z1166))</f>
        <v>0</v>
      </c>
      <c r="AB1166" s="1">
        <v>0</v>
      </c>
      <c r="AC1166" s="1">
        <v>0</v>
      </c>
      <c r="AD1166" s="1">
        <v>0</v>
      </c>
      <c r="AE1166" s="1">
        <v>6</v>
      </c>
      <c r="AF1166" s="1">
        <v>1</v>
      </c>
      <c r="AG1166" s="1" t="s">
        <v>4814</v>
      </c>
      <c r="AH1166" s="1" t="s">
        <v>4815</v>
      </c>
      <c r="AI1166" s="1" t="str">
        <f>TRIM(MID(SUBSTITUTE($H1166,",",REPT(" ",200)),(LEN($H1166)-LEN(SUBSTITUTE($H1166,",",""))-2)*200+1,200))</f>
        <v>Western Visayas</v>
      </c>
      <c r="AJ1166" s="1" t="s">
        <v>55</v>
      </c>
      <c r="AL1166" s="2">
        <v>0</v>
      </c>
      <c r="AM1166" s="1" t="s">
        <v>10979</v>
      </c>
    </row>
    <row r="1167" spans="1:39" ht="12.75" customHeight="1">
      <c r="A1167" s="1"/>
      <c r="B1167" s="1" t="s">
        <v>10994</v>
      </c>
      <c r="C1167" s="1" t="s">
        <v>10995</v>
      </c>
      <c r="D1167" s="3" t="str">
        <f ca="1">IFERROR(__xludf.DUMMYFUNCTION("PROPER(REGEXEXTRACT(B2886, ""(?:https?:\/\/)?(?:www\.)?([a-zA-Z0-9-]+)\.""))"),"Google")</f>
        <v>Google</v>
      </c>
      <c r="E1167" s="1" t="s">
        <v>10996</v>
      </c>
      <c r="F1167" s="1">
        <v>9.1568000000000005</v>
      </c>
      <c r="G1167" s="1">
        <v>123.49299999999999</v>
      </c>
      <c r="H1167" s="1" t="s">
        <v>10607</v>
      </c>
      <c r="I1167" s="1" t="s">
        <v>2622</v>
      </c>
      <c r="J1167" s="1">
        <f>IF(K1167="URBAN",1,IF(K1167="SUBURBAN",2,IF(K1167="RURAL",3,"")))</f>
        <v>3</v>
      </c>
      <c r="K1167" s="1" t="s">
        <v>541</v>
      </c>
      <c r="L1167" s="18">
        <v>46082</v>
      </c>
      <c r="M1167" s="49">
        <v>0.625</v>
      </c>
      <c r="N1167" s="18">
        <v>46083</v>
      </c>
      <c r="O1167" s="56">
        <v>0.5</v>
      </c>
      <c r="P1167" s="31" t="str">
        <f>TEXT($L1167, "dddd")</f>
        <v>Sunday</v>
      </c>
      <c r="Q1167" s="39" t="s">
        <v>117</v>
      </c>
      <c r="R1167" s="39">
        <v>1145</v>
      </c>
      <c r="S1167" s="1" t="str">
        <f>IF(OR(MONTH(L1167)=12, MONTH(L1167)&lt;=5), "Dry Season", "Wet Season")</f>
        <v>Dry Season</v>
      </c>
      <c r="T1167" s="1">
        <v>1</v>
      </c>
      <c r="U1167" s="1">
        <v>0</v>
      </c>
      <c r="V1167" s="1">
        <v>0</v>
      </c>
      <c r="W1167" s="2">
        <f>IF(ISNUMBER(SEARCH("N/A", X1167)), 0, 1)</f>
        <v>0</v>
      </c>
      <c r="X1167" s="1" t="s">
        <v>44</v>
      </c>
      <c r="Y1167" s="1"/>
      <c r="Z1167" s="1"/>
      <c r="AA1167" s="11" cm="1">
        <f t="array" ref="AA1167">IF(ISBLANK(Y1167), 0, VINCentyInvDistance(F1167,G1167,Y1167,Z1167))</f>
        <v>0</v>
      </c>
      <c r="AB1167" s="1">
        <v>0</v>
      </c>
      <c r="AC1167" s="1">
        <v>0</v>
      </c>
      <c r="AD1167" s="1">
        <v>0</v>
      </c>
      <c r="AE1167" s="1">
        <v>105</v>
      </c>
      <c r="AF1167" s="1">
        <v>1</v>
      </c>
      <c r="AG1167" s="1" t="str">
        <f>TRIM(MID(SUBSTITUTE($H1167,",",REPT(" ",200)),(LEN($H1167)-LEN(SUBSTITUTE($H1167,",",""))-4)*200+1,200))</f>
        <v>San Juan</v>
      </c>
      <c r="AH1167" s="1" t="str">
        <f>TRIM(MID(SUBSTITUTE($H1167,",",REPT(" ",200)),(LEN($H1167)-LEN(SUBSTITUTE($H1167,",",""))-3)*200+1,200))</f>
        <v>Siquijor</v>
      </c>
      <c r="AI1167" s="1" t="str">
        <f>TRIM(MID(SUBSTITUTE($H1167,",",REPT(" ",200)),(LEN($H1167)-LEN(SUBSTITUTE($H1167,",",""))-2)*200+1,200))</f>
        <v>Negros Island Region</v>
      </c>
      <c r="AJ1167" s="1" t="str">
        <f>TRIM(MID(SUBSTITUTE($H1167,",",REPT(" ",200)),(LEN($H1167)-LEN(SUBSTITUTE($H1167,",",""))-0)*200+1,200))</f>
        <v>Philippines</v>
      </c>
      <c r="AL1167" s="2">
        <v>0</v>
      </c>
      <c r="AM1167" s="1"/>
    </row>
    <row r="1168" spans="1:39" ht="12.75" customHeight="1">
      <c r="A1168" s="1"/>
      <c r="B1168" s="1" t="s">
        <v>11003</v>
      </c>
      <c r="C1168" s="1" t="s">
        <v>11004</v>
      </c>
      <c r="D1168" s="3" t="str">
        <f ca="1">IFERROR(__xludf.DUMMYFUNCTION("PROPER(REGEXEXTRACT(B2888, ""(?:https?:\/\/)?(?:www\.)?([a-zA-Z0-9-]+)\.""))"),"Google")</f>
        <v>Google</v>
      </c>
      <c r="E1168" s="1" t="s">
        <v>11005</v>
      </c>
      <c r="F1168" s="1">
        <v>11.999610000000001</v>
      </c>
      <c r="G1168" s="1">
        <v>120.20764</v>
      </c>
      <c r="H1168" s="1" t="s">
        <v>11006</v>
      </c>
      <c r="I1168" s="1" t="s">
        <v>3119</v>
      </c>
      <c r="J1168" s="1">
        <f>IF(K1168="URBAN",1,IF(K1168="SUBURBAN",2,IF(K1168="RURAL",3,"")))</f>
        <v>3</v>
      </c>
      <c r="K1168" s="1" t="s">
        <v>541</v>
      </c>
      <c r="L1168" s="18">
        <v>46082</v>
      </c>
      <c r="M1168" s="49">
        <v>0.625</v>
      </c>
      <c r="N1168" s="18">
        <v>46083</v>
      </c>
      <c r="O1168" s="56">
        <v>0.5</v>
      </c>
      <c r="P1168" s="31" t="str">
        <f>TEXT($L1168, "dddd")</f>
        <v>Sunday</v>
      </c>
      <c r="Q1168" s="39" t="s">
        <v>111</v>
      </c>
      <c r="R1168" s="39">
        <v>400</v>
      </c>
      <c r="S1168" s="1" t="str">
        <f>IF(OR(MONTH(L1168)=12, MONTH(L1168)&lt;=5), "Dry Season", "Wet Season")</f>
        <v>Dry Season</v>
      </c>
      <c r="T1168" s="1">
        <v>1</v>
      </c>
      <c r="U1168" s="1">
        <v>0</v>
      </c>
      <c r="V1168" s="1">
        <v>0</v>
      </c>
      <c r="W1168" s="2">
        <f>IF(ISNUMBER(SEARCH("N/A", X1168)), 0, 1)</f>
        <v>1</v>
      </c>
      <c r="X1168" s="1" t="s">
        <v>3120</v>
      </c>
      <c r="Y1168" s="1">
        <v>11.176256499999999</v>
      </c>
      <c r="Z1168" s="1">
        <v>119.44114759999999</v>
      </c>
      <c r="AA1168" s="11" cm="1">
        <f t="array" ref="AA1168">IF(ISBLANK(Y1168), 0, VINCentyInvDistance(F1168,G1168,Y1168,Z1168))</f>
        <v>123627.47468425761</v>
      </c>
      <c r="AB1168" s="1">
        <v>0</v>
      </c>
      <c r="AC1168" s="1">
        <v>0</v>
      </c>
      <c r="AD1168" s="1">
        <v>0</v>
      </c>
      <c r="AE1168" s="1">
        <v>70</v>
      </c>
      <c r="AF1168" s="1">
        <v>1</v>
      </c>
      <c r="AG1168" s="1" t="s">
        <v>3121</v>
      </c>
      <c r="AH1168" s="1" t="s">
        <v>1597</v>
      </c>
      <c r="AI1168" s="1" t="str">
        <f>TRIM(MID(SUBSTITUTE($H1168,",",REPT(" ",200)),(LEN($H1168)-LEN(SUBSTITUTE($H1168,",",""))-2)*200+1,200))</f>
        <v>Mimaropa</v>
      </c>
      <c r="AJ1168" s="1" t="s">
        <v>55</v>
      </c>
      <c r="AL1168" s="2">
        <v>0</v>
      </c>
      <c r="AM1168" s="1"/>
    </row>
    <row r="1169" spans="1:39" ht="12.75" customHeight="1">
      <c r="A1169" s="1"/>
      <c r="B1169" s="1" t="s">
        <v>11007</v>
      </c>
      <c r="C1169" s="1" t="s">
        <v>11008</v>
      </c>
      <c r="D1169" s="3" t="str">
        <f ca="1">IFERROR(__xludf.DUMMYFUNCTION("PROPER(REGEXEXTRACT(B2889, ""(?:https?:\/\/)?(?:www\.)?([a-zA-Z0-9-]+)\.""))"),"Skyscanner")</f>
        <v>Skyscanner</v>
      </c>
      <c r="E1169" s="1" t="s">
        <v>11009</v>
      </c>
      <c r="F1169" s="1">
        <v>11.999610000000001</v>
      </c>
      <c r="G1169" s="1">
        <v>120.20764</v>
      </c>
      <c r="H1169" s="1" t="s">
        <v>11006</v>
      </c>
      <c r="I1169" s="1" t="s">
        <v>3119</v>
      </c>
      <c r="J1169" s="1">
        <f>IF(K1169="URBAN",1,IF(K1169="SUBURBAN",2,IF(K1169="RURAL",3,"")))</f>
        <v>3</v>
      </c>
      <c r="K1169" s="1" t="s">
        <v>541</v>
      </c>
      <c r="L1169" s="18">
        <v>46082</v>
      </c>
      <c r="M1169" s="49">
        <v>0.58333333333333337</v>
      </c>
      <c r="N1169" s="18">
        <v>46083</v>
      </c>
      <c r="O1169" s="56">
        <v>0.52083333333333337</v>
      </c>
      <c r="P1169" s="31" t="str">
        <f>TEXT($L1169, "dddd")</f>
        <v>Sunday</v>
      </c>
      <c r="Q1169" s="39" t="s">
        <v>10243</v>
      </c>
      <c r="R1169" s="39">
        <v>1792</v>
      </c>
      <c r="S1169" s="1" t="str">
        <f>IF(OR(MONTH(L1169)=12, MONTH(L1169)&lt;=5), "Dry Season", "Wet Season")</f>
        <v>Dry Season</v>
      </c>
      <c r="T1169" s="1">
        <v>1</v>
      </c>
      <c r="U1169" s="1">
        <v>1</v>
      </c>
      <c r="V1169" s="1">
        <v>0</v>
      </c>
      <c r="W1169" s="2">
        <f>IF(ISNUMBER(SEARCH("N/A", X1169)), 0, 1)</f>
        <v>0</v>
      </c>
      <c r="X1169" s="1" t="s">
        <v>44</v>
      </c>
      <c r="Y1169" s="1"/>
      <c r="Z1169" s="1"/>
      <c r="AA1169" s="11" cm="1">
        <f t="array" ref="AA1169">IF(ISBLANK(Y1169), 0, VINCentyInvDistance(F1169,G1169,Y1169,Z1169))</f>
        <v>0</v>
      </c>
      <c r="AB1169" s="1">
        <v>0</v>
      </c>
      <c r="AC1169" s="1">
        <v>0</v>
      </c>
      <c r="AD1169" s="1">
        <v>0</v>
      </c>
      <c r="AE1169" s="1">
        <v>17</v>
      </c>
      <c r="AF1169" s="1">
        <v>1</v>
      </c>
      <c r="AG1169" s="1" t="s">
        <v>3284</v>
      </c>
      <c r="AH1169" s="1" t="s">
        <v>1597</v>
      </c>
      <c r="AI1169" s="1" t="str">
        <f>TRIM(MID(SUBSTITUTE($H1169,",",REPT(" ",200)),(LEN($H1169)-LEN(SUBSTITUTE($H1169,",",""))-2)*200+1,200))</f>
        <v>Mimaropa</v>
      </c>
      <c r="AJ1169" s="1" t="s">
        <v>55</v>
      </c>
      <c r="AK1169" t="s">
        <v>11010</v>
      </c>
      <c r="AL1169" s="2">
        <v>0</v>
      </c>
      <c r="AM1169" s="1" t="s">
        <v>11011</v>
      </c>
    </row>
    <row r="1170" spans="1:39" ht="12.75" customHeight="1">
      <c r="A1170" s="1"/>
      <c r="B1170" s="1" t="s">
        <v>11016</v>
      </c>
      <c r="C1170" s="1" t="s">
        <v>11017</v>
      </c>
      <c r="D1170" s="3" t="str">
        <f ca="1">IFERROR(__xludf.DUMMYFUNCTION("PROPER(REGEXEXTRACT(B2891, ""(?:https?:\/\/)?(?:www\.)?([a-zA-Z0-9-]+)\.""))"),"Google")</f>
        <v>Google</v>
      </c>
      <c r="E1170" s="1" t="s">
        <v>11018</v>
      </c>
      <c r="F1170" s="1">
        <v>11.9313</v>
      </c>
      <c r="G1170" s="1">
        <v>121.964</v>
      </c>
      <c r="H1170" s="1" t="s">
        <v>11015</v>
      </c>
      <c r="I1170" s="1" t="s">
        <v>1211</v>
      </c>
      <c r="J1170" s="1">
        <f>IF(K1170="URBAN",1,IF(K1170="SUBURBAN",2,IF(K1170="RURAL",3,"")))</f>
        <v>3</v>
      </c>
      <c r="K1170" s="1" t="s">
        <v>541</v>
      </c>
      <c r="L1170" s="18">
        <v>46082</v>
      </c>
      <c r="M1170" s="49">
        <v>0.625</v>
      </c>
      <c r="N1170" s="18">
        <v>46083</v>
      </c>
      <c r="O1170" s="56">
        <v>0.5</v>
      </c>
      <c r="P1170" s="31" t="str">
        <f>TEXT($L1170, "dddd")</f>
        <v>Sunday</v>
      </c>
      <c r="Q1170" s="39" t="s">
        <v>111</v>
      </c>
      <c r="R1170" s="39">
        <v>1326</v>
      </c>
      <c r="S1170" s="1" t="str">
        <f>IF(OR(MONTH(L1170)=12, MONTH(L1170)&lt;=5), "Dry Season", "Wet Season")</f>
        <v>Dry Season</v>
      </c>
      <c r="T1170" s="1">
        <v>1</v>
      </c>
      <c r="U1170" s="1">
        <v>0</v>
      </c>
      <c r="V1170" s="1">
        <v>0</v>
      </c>
      <c r="W1170" s="2">
        <f>IF(ISNUMBER(SEARCH("N/A", X1170)), 0, 1)</f>
        <v>0</v>
      </c>
      <c r="X1170" s="1" t="s">
        <v>44</v>
      </c>
      <c r="Y1170" s="1"/>
      <c r="Z1170" s="1"/>
      <c r="AA1170" s="11" cm="1">
        <f t="array" ref="AA1170">IF(ISBLANK(Y1170), 0, VINCentyInvDistance(F1170,G1170,Y1170,Z1170))</f>
        <v>0</v>
      </c>
      <c r="AB1170" s="1">
        <v>0</v>
      </c>
      <c r="AC1170" s="1">
        <v>0</v>
      </c>
      <c r="AD1170" s="1">
        <v>0</v>
      </c>
      <c r="AE1170" s="1">
        <v>22</v>
      </c>
      <c r="AF1170" s="1">
        <v>1</v>
      </c>
      <c r="AG1170" s="1" t="s">
        <v>11019</v>
      </c>
      <c r="AH1170" s="1" t="s">
        <v>4815</v>
      </c>
      <c r="AI1170" s="1" t="str">
        <f>TRIM(MID(SUBSTITUTE($H1170,",",REPT(" ",200)),(LEN($H1170)-LEN(SUBSTITUTE($H1170,",",""))-2)*200+1,200))</f>
        <v>Western Visayas</v>
      </c>
      <c r="AJ1170" s="1" t="s">
        <v>55</v>
      </c>
      <c r="AL1170" s="2">
        <v>0</v>
      </c>
      <c r="AM1170" s="1" t="s">
        <v>11020</v>
      </c>
    </row>
    <row r="1171" spans="1:39" ht="12.75" customHeight="1">
      <c r="A1171" s="1"/>
      <c r="B1171" s="1" t="s">
        <v>11029</v>
      </c>
      <c r="C1171" s="1" t="s">
        <v>11030</v>
      </c>
      <c r="D1171" s="3" t="str">
        <f ca="1">IFERROR(__xludf.DUMMYFUNCTION("PROPER(REGEXEXTRACT(B2894, ""(?:https?:\/\/)?(?:www\.)?([a-zA-Z0-9-]+)\.""))"),"Skyscanner")</f>
        <v>Skyscanner</v>
      </c>
      <c r="E1171" s="1" t="s">
        <v>11031</v>
      </c>
      <c r="F1171" s="1">
        <v>14.558070000000001</v>
      </c>
      <c r="G1171" s="1">
        <v>120.99266</v>
      </c>
      <c r="H1171" s="1" t="s">
        <v>11032</v>
      </c>
      <c r="I1171" s="1" t="s">
        <v>4967</v>
      </c>
      <c r="J1171" s="1">
        <f>IF(K1171="URBAN",1,IF(K1171="SUBURBAN",2,IF(K1171="RURAL",3,"")))</f>
        <v>3</v>
      </c>
      <c r="K1171" s="1" t="s">
        <v>541</v>
      </c>
      <c r="L1171" s="18">
        <v>46082</v>
      </c>
      <c r="M1171" s="49">
        <v>0.58333333333333337</v>
      </c>
      <c r="N1171" s="18">
        <v>46083</v>
      </c>
      <c r="O1171" s="56">
        <v>0.5</v>
      </c>
      <c r="P1171" s="31" t="str">
        <f>TEXT($L1171, "dddd")</f>
        <v>Sunday</v>
      </c>
      <c r="Q1171" s="39" t="s">
        <v>111</v>
      </c>
      <c r="R1171" s="39">
        <v>584</v>
      </c>
      <c r="S1171" s="1" t="str">
        <f>IF(OR(MONTH(L1171)=12, MONTH(L1171)&lt;=5), "Dry Season", "Wet Season")</f>
        <v>Dry Season</v>
      </c>
      <c r="T1171" s="1">
        <v>1</v>
      </c>
      <c r="U1171" s="1">
        <v>1</v>
      </c>
      <c r="V1171" s="1">
        <v>0</v>
      </c>
      <c r="W1171" s="2">
        <f>IF(ISNUMBER(SEARCH("N/A", X1171)), 0, 1)</f>
        <v>1</v>
      </c>
      <c r="X1171" s="1" t="s">
        <v>9844</v>
      </c>
      <c r="Y1171" s="1">
        <v>13.143761700000001</v>
      </c>
      <c r="Z1171" s="1">
        <v>123.7438313</v>
      </c>
      <c r="AA1171" s="11" cm="1">
        <f t="array" ref="AA1171">IF(ISBLANK(Y1171), 0, VINCentyInvDistance(F1171,G1171,Y1171,Z1171))</f>
        <v>336053.01272710314</v>
      </c>
      <c r="AB1171" s="1">
        <v>0</v>
      </c>
      <c r="AC1171" s="1">
        <v>7</v>
      </c>
      <c r="AD1171" s="1">
        <v>2.7</v>
      </c>
      <c r="AE1171" s="1">
        <v>20</v>
      </c>
      <c r="AF1171" s="1">
        <v>1</v>
      </c>
      <c r="AG1171" s="1" t="s">
        <v>9845</v>
      </c>
      <c r="AH1171" s="1" t="s">
        <v>9742</v>
      </c>
      <c r="AI1171" s="1" t="str">
        <f>TRIM(MID(SUBSTITUTE($H1171,",",REPT(" ",200)),(LEN($H1171)-LEN(SUBSTITUTE($H1171,",",""))-2)*200+1,200))</f>
        <v>Metro Manila</v>
      </c>
      <c r="AJ1171" s="1" t="s">
        <v>55</v>
      </c>
      <c r="AK1171" t="s">
        <v>11033</v>
      </c>
      <c r="AL1171" s="2">
        <v>0</v>
      </c>
      <c r="AM1171" s="1"/>
    </row>
    <row r="1172" spans="1:39" ht="12.75" customHeight="1">
      <c r="A1172" s="1"/>
      <c r="B1172" s="1" t="s">
        <v>11044</v>
      </c>
      <c r="C1172" s="1" t="s">
        <v>11045</v>
      </c>
      <c r="D1172" s="3" t="str">
        <f ca="1">IFERROR(__xludf.DUMMYFUNCTION("PROPER(REGEXEXTRACT(B2897, ""(?:https?:\/\/)?(?:www\.)?([a-zA-Z0-9-]+)\.""))"),"Google")</f>
        <v>Google</v>
      </c>
      <c r="E1172" s="1" t="s">
        <v>11009</v>
      </c>
      <c r="F1172" s="1">
        <v>11.9709448589813</v>
      </c>
      <c r="G1172" s="1">
        <v>121.925302204334</v>
      </c>
      <c r="H1172" s="1" t="s">
        <v>11046</v>
      </c>
      <c r="I1172" s="1" t="s">
        <v>3119</v>
      </c>
      <c r="J1172" s="1">
        <f>IF(K1172="URBAN",1,IF(K1172="SUBURBAN",2,IF(K1172="RURAL",3,"")))</f>
        <v>3</v>
      </c>
      <c r="K1172" s="1" t="s">
        <v>541</v>
      </c>
      <c r="L1172" s="18">
        <v>46082</v>
      </c>
      <c r="M1172" s="49">
        <v>0.625</v>
      </c>
      <c r="N1172" s="18">
        <v>46083</v>
      </c>
      <c r="O1172" s="56">
        <v>0.5</v>
      </c>
      <c r="P1172" s="31" t="str">
        <f>TEXT($L1172, "dddd")</f>
        <v>Sunday</v>
      </c>
      <c r="Q1172" s="39" t="s">
        <v>1090</v>
      </c>
      <c r="R1172" s="39">
        <v>11368</v>
      </c>
      <c r="S1172" s="1" t="str">
        <f>IF(OR(MONTH(L1172)=12, MONTH(L1172)&lt;=5), "Dry Season", "Wet Season")</f>
        <v>Dry Season</v>
      </c>
      <c r="T1172" s="1">
        <v>1</v>
      </c>
      <c r="U1172" s="1">
        <v>0</v>
      </c>
      <c r="V1172" s="1">
        <v>0</v>
      </c>
      <c r="W1172" s="2">
        <f>IF(ISNUMBER(SEARCH("N/A", X1172)), 0, 1)</f>
        <v>1</v>
      </c>
      <c r="X1172" s="1" t="s">
        <v>3120</v>
      </c>
      <c r="Y1172" s="1">
        <v>11.176256499999999</v>
      </c>
      <c r="Z1172" s="1">
        <v>119.44114759999999</v>
      </c>
      <c r="AA1172" s="11" cm="1">
        <f t="array" ref="AA1172">IF(ISBLANK(Y1172), 0, VINCentyInvDistance(F1172,G1172,Y1172,Z1172))</f>
        <v>284849.44400065998</v>
      </c>
      <c r="AB1172" s="1">
        <v>0</v>
      </c>
      <c r="AC1172" s="1">
        <v>0</v>
      </c>
      <c r="AD1172" s="1">
        <v>0</v>
      </c>
      <c r="AE1172" s="1">
        <v>2</v>
      </c>
      <c r="AF1172" s="1">
        <v>1</v>
      </c>
      <c r="AG1172" s="1" t="s">
        <v>3121</v>
      </c>
      <c r="AH1172" s="1" t="s">
        <v>1597</v>
      </c>
      <c r="AI1172" s="1" t="str">
        <f>TRIM(MID(SUBSTITUTE($H1172,",",REPT(" ",200)),(LEN($H1172)-LEN(SUBSTITUTE($H1172,",",""))-2)*200+1,200))</f>
        <v>Western Visayas</v>
      </c>
      <c r="AJ1172" s="1" t="s">
        <v>55</v>
      </c>
      <c r="AL1172" s="2">
        <v>0</v>
      </c>
      <c r="AM1172" s="1"/>
    </row>
    <row r="1173" spans="1:39" ht="12.75" customHeight="1">
      <c r="A1173" s="1"/>
      <c r="B1173" s="1" t="s">
        <v>11047</v>
      </c>
      <c r="C1173" s="1" t="s">
        <v>11048</v>
      </c>
      <c r="D1173" s="3" t="str">
        <f ca="1">IFERROR(__xludf.DUMMYFUNCTION("PROPER(REGEXEXTRACT(B2898, ""(?:https?:\/\/)?(?:www\.)?([a-zA-Z0-9-]+)\.""))"),"Skyscanner")</f>
        <v>Skyscanner</v>
      </c>
      <c r="E1173" s="1" t="s">
        <v>11049</v>
      </c>
      <c r="F1173" s="1">
        <v>11.950942</v>
      </c>
      <c r="G1173" s="1">
        <v>121.93063100000001</v>
      </c>
      <c r="H1173" s="1" t="s">
        <v>11050</v>
      </c>
      <c r="I1173" s="1" t="s">
        <v>1211</v>
      </c>
      <c r="J1173" s="1">
        <f>IF(K1173="URBAN",1,IF(K1173="SUBURBAN",2,IF(K1173="RURAL",3,"")))</f>
        <v>3</v>
      </c>
      <c r="K1173" s="1" t="s">
        <v>541</v>
      </c>
      <c r="L1173" s="18">
        <v>46082</v>
      </c>
      <c r="M1173" s="49">
        <v>0.625</v>
      </c>
      <c r="N1173" s="18">
        <v>46083</v>
      </c>
      <c r="O1173" s="56">
        <v>0.5</v>
      </c>
      <c r="P1173" s="31" t="str">
        <f>TEXT($L1173, "dddd")</f>
        <v>Sunday</v>
      </c>
      <c r="Q1173" s="39" t="s">
        <v>111</v>
      </c>
      <c r="R1173" s="39">
        <v>508.5</v>
      </c>
      <c r="S1173" s="1" t="str">
        <f>IF(OR(MONTH(L1173)=12, MONTH(L1173)&lt;=5), "Dry Season", "Wet Season")</f>
        <v>Dry Season</v>
      </c>
      <c r="T1173" s="1">
        <v>1</v>
      </c>
      <c r="U1173" s="1">
        <v>0</v>
      </c>
      <c r="V1173" s="1">
        <v>0</v>
      </c>
      <c r="W1173" s="2">
        <f>IF(ISNUMBER(SEARCH("N/A", X1173)), 0, 1)</f>
        <v>0</v>
      </c>
      <c r="X1173" s="1" t="s">
        <v>44</v>
      </c>
      <c r="Y1173" s="1"/>
      <c r="Z1173" s="1"/>
      <c r="AA1173" s="11" cm="1">
        <f t="array" ref="AA1173">IF(ISBLANK(Y1173), 0, VINCentyInvDistance(F1173,G1173,Y1173,Z1173))</f>
        <v>0</v>
      </c>
      <c r="AB1173" s="1">
        <v>1</v>
      </c>
      <c r="AC1173" s="1">
        <v>7.8</v>
      </c>
      <c r="AD1173" s="1">
        <v>3.6</v>
      </c>
      <c r="AE1173" s="1">
        <v>746</v>
      </c>
      <c r="AF1173" s="1">
        <v>1</v>
      </c>
      <c r="AG1173" s="1" t="s">
        <v>4814</v>
      </c>
      <c r="AH1173" s="1" t="s">
        <v>4815</v>
      </c>
      <c r="AI1173" s="1"/>
      <c r="AJ1173" s="1" t="s">
        <v>55</v>
      </c>
      <c r="AK1173" t="s">
        <v>17400</v>
      </c>
      <c r="AL1173" s="1">
        <v>4</v>
      </c>
      <c r="AM1173" s="1" t="s">
        <v>11051</v>
      </c>
    </row>
    <row r="1174" spans="1:39" ht="12.75" customHeight="1">
      <c r="A1174" s="1"/>
      <c r="B1174" s="1" t="s">
        <v>8869</v>
      </c>
      <c r="C1174" s="1" t="s">
        <v>11052</v>
      </c>
      <c r="D1174" s="3" t="str">
        <f ca="1">IFERROR(__xludf.DUMMYFUNCTION("PROPER(REGEXEXTRACT(B2899, ""(?:https?:\/\/)?(?:www\.)?([a-zA-Z0-9-]+)\.""))"),"Skyscanner")</f>
        <v>Skyscanner</v>
      </c>
      <c r="E1174" s="1" t="s">
        <v>11053</v>
      </c>
      <c r="F1174" s="1">
        <v>14.532299999999999</v>
      </c>
      <c r="G1174" s="1">
        <v>120.98180000000001</v>
      </c>
      <c r="H1174" s="1" t="s">
        <v>11054</v>
      </c>
      <c r="I1174" s="1" t="s">
        <v>41</v>
      </c>
      <c r="J1174" s="1">
        <f>IF(K1174="URBAN",1,IF(K1174="SUBURBAN",2,IF(K1174="RURAL",3,"")))</f>
        <v>3</v>
      </c>
      <c r="K1174" s="1" t="s">
        <v>541</v>
      </c>
      <c r="L1174" s="18">
        <v>46082</v>
      </c>
      <c r="M1174" s="49">
        <v>0.54166666666666663</v>
      </c>
      <c r="N1174" s="18">
        <v>46083</v>
      </c>
      <c r="O1174" s="56">
        <v>0.5</v>
      </c>
      <c r="P1174" s="31" t="str">
        <f>TEXT($L1174, "dddd")</f>
        <v>Sunday</v>
      </c>
      <c r="Q1174" s="39" t="s">
        <v>61</v>
      </c>
      <c r="R1174" s="39">
        <v>1200</v>
      </c>
      <c r="S1174" s="1" t="str">
        <f>IF(OR(MONTH(L1174)=12, MONTH(L1174)&lt;=5), "Dry Season", "Wet Season")</f>
        <v>Dry Season</v>
      </c>
      <c r="T1174" s="1">
        <v>1</v>
      </c>
      <c r="U1174" s="1">
        <v>1</v>
      </c>
      <c r="V1174" s="1">
        <v>1</v>
      </c>
      <c r="W1174" s="2">
        <f>IF(ISNUMBER(SEARCH("N/A", X1174)), 0, 1)</f>
        <v>1</v>
      </c>
      <c r="X1174" s="1" t="s">
        <v>977</v>
      </c>
      <c r="Y1174" s="1">
        <v>15.167270800000001</v>
      </c>
      <c r="Z1174" s="1">
        <v>120.5801134</v>
      </c>
      <c r="AA1174" s="11" cm="1">
        <f t="array" ref="AA1174">IF(ISBLANK(Y1174), 0, VINCentyInvDistance(F1174,G1174,Y1174,Z1174))</f>
        <v>82493.047844116576</v>
      </c>
      <c r="AB1174" s="1">
        <v>0</v>
      </c>
      <c r="AC1174" s="1">
        <v>10</v>
      </c>
      <c r="AD1174" s="1">
        <v>1</v>
      </c>
      <c r="AE1174" s="1">
        <v>1</v>
      </c>
      <c r="AF1174" s="1">
        <v>1</v>
      </c>
      <c r="AG1174" s="1" t="s">
        <v>978</v>
      </c>
      <c r="AH1174" s="1" t="s">
        <v>274</v>
      </c>
      <c r="AI1174" s="1" t="str">
        <f>TRIM(MID(SUBSTITUTE($H1174,",",REPT(" ",200)),(LEN($H1174)-LEN(SUBSTITUTE($H1174,",",""))-2)*200+1,200))</f>
        <v>Metro Manila</v>
      </c>
      <c r="AJ1174" s="1" t="s">
        <v>55</v>
      </c>
      <c r="AK1174" t="s">
        <v>17262</v>
      </c>
      <c r="AL1174" s="2">
        <v>0</v>
      </c>
      <c r="AM1174" s="1"/>
    </row>
    <row r="1175" spans="1:39" ht="12.75" customHeight="1">
      <c r="A1175" s="1"/>
      <c r="B1175" s="1" t="s">
        <v>11059</v>
      </c>
      <c r="C1175" s="1" t="s">
        <v>11060</v>
      </c>
      <c r="D1175" s="3" t="str">
        <f ca="1">IFERROR(__xludf.DUMMYFUNCTION("PROPER(REGEXEXTRACT(B2901, ""(?:https?:\/\/)?(?:www\.)?([a-zA-Z0-9-]+)\.""))"),"Google")</f>
        <v>Google</v>
      </c>
      <c r="E1175" s="1" t="s">
        <v>11061</v>
      </c>
      <c r="F1175" s="1">
        <v>10.329800000000001</v>
      </c>
      <c r="G1175" s="1">
        <v>119.2319</v>
      </c>
      <c r="H1175" s="1" t="s">
        <v>10618</v>
      </c>
      <c r="I1175" s="1" t="s">
        <v>530</v>
      </c>
      <c r="J1175" s="1">
        <f>IF(K1175="URBAN",1,IF(K1175="SUBURBAN",2,IF(K1175="RURAL",3,"")))</f>
        <v>3</v>
      </c>
      <c r="K1175" s="1" t="s">
        <v>541</v>
      </c>
      <c r="L1175" s="18">
        <v>46082</v>
      </c>
      <c r="M1175" s="49">
        <v>0.625</v>
      </c>
      <c r="N1175" s="18">
        <v>46083</v>
      </c>
      <c r="O1175" s="56">
        <v>0.5</v>
      </c>
      <c r="P1175" s="31" t="str">
        <f>TEXT($L1175, "dddd")</f>
        <v>Sunday</v>
      </c>
      <c r="Q1175" s="39" t="s">
        <v>3341</v>
      </c>
      <c r="R1175" s="39">
        <v>616</v>
      </c>
      <c r="S1175" s="1" t="str">
        <f>IF(OR(MONTH(L1175)=12, MONTH(L1175)&lt;=5), "Dry Season", "Wet Season")</f>
        <v>Dry Season</v>
      </c>
      <c r="T1175" s="1">
        <v>1</v>
      </c>
      <c r="U1175" s="1">
        <v>1</v>
      </c>
      <c r="V1175" s="1">
        <v>1</v>
      </c>
      <c r="W1175" s="2">
        <f>IF(ISNUMBER(SEARCH("N/A", X1175)), 0, 1)</f>
        <v>1</v>
      </c>
      <c r="X1175" s="1" t="s">
        <v>11062</v>
      </c>
      <c r="Y1175" s="1">
        <v>17.612669</v>
      </c>
      <c r="Z1175" s="1">
        <v>121.72364</v>
      </c>
      <c r="AA1175" s="11" cm="1">
        <f t="array" ref="AA1175">IF(ISBLANK(Y1175), 0, VINCentyInvDistance(F1175,G1175,Y1175,Z1175))</f>
        <v>849498.00642660435</v>
      </c>
      <c r="AB1175" s="1">
        <v>0</v>
      </c>
      <c r="AC1175" s="1">
        <v>0</v>
      </c>
      <c r="AD1175" s="1">
        <v>0</v>
      </c>
      <c r="AE1175" s="1">
        <v>6</v>
      </c>
      <c r="AF1175" s="1">
        <v>1</v>
      </c>
      <c r="AG1175" s="1" t="s">
        <v>11063</v>
      </c>
      <c r="AH1175" s="1" t="s">
        <v>11064</v>
      </c>
      <c r="AI1175" s="1" t="str">
        <f>TRIM(MID(SUBSTITUTE($H1175,",",REPT(" ",200)),(LEN($H1175)-LEN(SUBSTITUTE($H1175,",",""))-2)*200+1,200))</f>
        <v>Palawan</v>
      </c>
      <c r="AJ1175" s="1" t="s">
        <v>55</v>
      </c>
      <c r="AL1175" s="2">
        <v>0</v>
      </c>
      <c r="AM1175" s="1"/>
    </row>
    <row r="1176" spans="1:39" ht="12.75" customHeight="1">
      <c r="A1176" s="1"/>
      <c r="B1176" s="1" t="s">
        <v>11076</v>
      </c>
      <c r="C1176" s="1" t="s">
        <v>11077</v>
      </c>
      <c r="D1176" s="3" t="str">
        <f ca="1">IFERROR(__xludf.DUMMYFUNCTION("PROPER(REGEXEXTRACT(B2905, ""(?:https?:\/\/)?(?:www\.)?([a-zA-Z0-9-]+)\.""))"),"Google")</f>
        <v>Google</v>
      </c>
      <c r="E1176" s="1" t="s">
        <v>11078</v>
      </c>
      <c r="F1176" s="1">
        <v>14.484400000000001</v>
      </c>
      <c r="G1176" s="1">
        <v>121.04469</v>
      </c>
      <c r="H1176" s="1" t="s">
        <v>110</v>
      </c>
      <c r="I1176" s="1" t="s">
        <v>3119</v>
      </c>
      <c r="J1176" s="1">
        <f>IF(K1176="URBAN",1,IF(K1176="SUBURBAN",2,IF(K1176="RURAL",3,"")))</f>
        <v>3</v>
      </c>
      <c r="K1176" s="1" t="s">
        <v>541</v>
      </c>
      <c r="L1176" s="18">
        <v>46082</v>
      </c>
      <c r="M1176" s="49">
        <v>0.625</v>
      </c>
      <c r="N1176" s="18">
        <v>46083</v>
      </c>
      <c r="O1176" s="56">
        <v>0.5</v>
      </c>
      <c r="P1176" s="31" t="str">
        <f>TEXT($L1176, "dddd")</f>
        <v>Sunday</v>
      </c>
      <c r="Q1176" s="39" t="s">
        <v>347</v>
      </c>
      <c r="R1176" s="39">
        <v>2352</v>
      </c>
      <c r="S1176" s="1" t="str">
        <f>IF(OR(MONTH(L1176)=12, MONTH(L1176)&lt;=5), "Dry Season", "Wet Season")</f>
        <v>Dry Season</v>
      </c>
      <c r="T1176" s="1">
        <v>1</v>
      </c>
      <c r="U1176" s="1">
        <v>0</v>
      </c>
      <c r="V1176" s="1">
        <v>0</v>
      </c>
      <c r="W1176" s="2">
        <f>IF(ISNUMBER(SEARCH("N/A", X1176)), 0, 1)</f>
        <v>1</v>
      </c>
      <c r="X1176" s="1" t="s">
        <v>1595</v>
      </c>
      <c r="Y1176" s="1">
        <v>9.7439737999999991</v>
      </c>
      <c r="Z1176" s="1">
        <v>118.7402726</v>
      </c>
      <c r="AA1176" s="11" cm="1">
        <f t="array" ref="AA1176">IF(ISBLANK(Y1176), 0, VINCentyInvDistance(F1176,G1176,Y1176,Z1176))</f>
        <v>581278.40676596551</v>
      </c>
      <c r="AB1176" s="1">
        <v>0</v>
      </c>
      <c r="AC1176" s="1">
        <v>0</v>
      </c>
      <c r="AD1176" s="1">
        <v>0</v>
      </c>
      <c r="AE1176" s="1">
        <v>433</v>
      </c>
      <c r="AF1176" s="1">
        <v>1</v>
      </c>
      <c r="AG1176" s="1" t="s">
        <v>1596</v>
      </c>
      <c r="AH1176" s="1" t="s">
        <v>1597</v>
      </c>
      <c r="AI1176" s="1" t="str">
        <f>TRIM(MID(SUBSTITUTE($H1176,",",REPT(" ",200)),(LEN($H1176)-LEN(SUBSTITUTE($H1176,",",""))-2)*200+1,200))</f>
        <v>Metro Manila</v>
      </c>
      <c r="AJ1176" s="1" t="s">
        <v>55</v>
      </c>
      <c r="AL1176" s="2">
        <v>0</v>
      </c>
      <c r="AM1176" s="1"/>
    </row>
    <row r="1177" spans="1:39" ht="12.75" customHeight="1">
      <c r="A1177" s="1"/>
      <c r="B1177" s="1" t="s">
        <v>4144</v>
      </c>
      <c r="C1177" s="1" t="s">
        <v>11081</v>
      </c>
      <c r="D1177" s="3" t="str">
        <f ca="1">IFERROR(__xludf.DUMMYFUNCTION("PROPER(REGEXEXTRACT(B2907, ""(?:https?:\/\/)?(?:www\.)?([a-zA-Z0-9-]+)\.""))"),"Skyscanner")</f>
        <v>Skyscanner</v>
      </c>
      <c r="E1177" s="1" t="s">
        <v>11082</v>
      </c>
      <c r="F1177" s="1">
        <v>10.056620000000001</v>
      </c>
      <c r="G1177" s="1">
        <v>126.0585</v>
      </c>
      <c r="H1177" s="1" t="s">
        <v>4147</v>
      </c>
      <c r="I1177" s="1" t="s">
        <v>1300</v>
      </c>
      <c r="J1177" s="1">
        <f>IF(K1177="URBAN",1,IF(K1177="SUBURBAN",2,IF(K1177="RURAL",3,"")))</f>
        <v>3</v>
      </c>
      <c r="K1177" s="1" t="s">
        <v>541</v>
      </c>
      <c r="L1177" s="18">
        <v>46082</v>
      </c>
      <c r="M1177" s="49">
        <v>0.58333333333333337</v>
      </c>
      <c r="N1177" s="18">
        <v>46083</v>
      </c>
      <c r="O1177" s="56">
        <v>0.5</v>
      </c>
      <c r="P1177" s="31" t="str">
        <f>TEXT($L1177, "dddd")</f>
        <v>Sunday</v>
      </c>
      <c r="Q1177" s="39" t="s">
        <v>111</v>
      </c>
      <c r="R1177" s="39">
        <v>645.55999999999995</v>
      </c>
      <c r="S1177" s="1" t="str">
        <f>IF(OR(MONTH(L1177)=12, MONTH(L1177)&lt;=5), "Dry Season", "Wet Season")</f>
        <v>Dry Season</v>
      </c>
      <c r="T1177" s="1">
        <v>1</v>
      </c>
      <c r="U1177" s="1">
        <v>0</v>
      </c>
      <c r="V1177" s="1">
        <v>0</v>
      </c>
      <c r="W1177" s="2">
        <f>IF(ISNUMBER(SEARCH("N/A", X1177)), 0, 1)</f>
        <v>0</v>
      </c>
      <c r="X1177" s="1" t="s">
        <v>44</v>
      </c>
      <c r="Y1177" s="1"/>
      <c r="Z1177" s="1"/>
      <c r="AA1177" s="11" cm="1">
        <f t="array" ref="AA1177">IF(ISBLANK(Y1177), 0, VINCentyInvDistance(F1177,G1177,Y1177,Z1177))</f>
        <v>0</v>
      </c>
      <c r="AB1177" s="1">
        <v>0</v>
      </c>
      <c r="AC1177" s="1">
        <v>10</v>
      </c>
      <c r="AD1177" s="1">
        <v>4.0999999999999996</v>
      </c>
      <c r="AE1177" s="1">
        <v>2</v>
      </c>
      <c r="AF1177" s="1">
        <v>1</v>
      </c>
      <c r="AG1177" s="1" t="s">
        <v>4142</v>
      </c>
      <c r="AH1177" s="1" t="s">
        <v>3709</v>
      </c>
      <c r="AI1177" s="1" t="str">
        <f>TRIM(MID(SUBSTITUTE($H1177,",",REPT(" ",200)),(LEN($H1177)-LEN(SUBSTITUTE($H1177,",",""))-2)*200+1,200))</f>
        <v>Caraga</v>
      </c>
      <c r="AJ1177" s="1" t="s">
        <v>55</v>
      </c>
      <c r="AK1177" t="s">
        <v>16877</v>
      </c>
      <c r="AL1177" s="2">
        <v>0</v>
      </c>
      <c r="AM1177" s="1" t="s">
        <v>4150</v>
      </c>
    </row>
    <row r="1178" spans="1:39" ht="12.75" customHeight="1">
      <c r="A1178" s="1"/>
      <c r="B1178" s="1" t="s">
        <v>11092</v>
      </c>
      <c r="C1178" s="1" t="s">
        <v>11093</v>
      </c>
      <c r="D1178" s="3" t="str">
        <f ca="1">IFERROR(__xludf.DUMMYFUNCTION("PROPER(REGEXEXTRACT(B2910, ""(?:https?:\/\/)?(?:www\.)?([a-zA-Z0-9-]+)\.""))"),"Google")</f>
        <v>Google</v>
      </c>
      <c r="E1178" s="1" t="s">
        <v>11094</v>
      </c>
      <c r="F1178" s="1">
        <v>11.419230000000001</v>
      </c>
      <c r="G1178" s="1">
        <v>122.66634000000001</v>
      </c>
      <c r="H1178" s="1" t="s">
        <v>11095</v>
      </c>
      <c r="I1178" s="1" t="s">
        <v>3119</v>
      </c>
      <c r="J1178" s="1">
        <f>IF(K1178="URBAN",1,IF(K1178="SUBURBAN",2,IF(K1178="RURAL",3,"")))</f>
        <v>3</v>
      </c>
      <c r="K1178" s="1" t="s">
        <v>541</v>
      </c>
      <c r="L1178" s="18">
        <v>46082</v>
      </c>
      <c r="M1178" s="49">
        <v>0.625</v>
      </c>
      <c r="N1178" s="18">
        <v>46083</v>
      </c>
      <c r="O1178" s="56">
        <v>0.5</v>
      </c>
      <c r="P1178" s="31" t="str">
        <f>TEXT($L1178, "dddd")</f>
        <v>Sunday</v>
      </c>
      <c r="Q1178" s="39" t="s">
        <v>207</v>
      </c>
      <c r="R1178" s="39">
        <v>763</v>
      </c>
      <c r="S1178" s="1" t="str">
        <f>IF(OR(MONTH(L1178)=12, MONTH(L1178)&lt;=5), "Dry Season", "Wet Season")</f>
        <v>Dry Season</v>
      </c>
      <c r="T1178" s="1">
        <v>1</v>
      </c>
      <c r="U1178" s="1">
        <v>0</v>
      </c>
      <c r="V1178" s="1">
        <v>0</v>
      </c>
      <c r="W1178" s="2">
        <f>IF(ISNUMBER(SEARCH("N/A", X1178)), 0, 1)</f>
        <v>0</v>
      </c>
      <c r="X1178" s="1" t="s">
        <v>44</v>
      </c>
      <c r="Y1178" s="1"/>
      <c r="Z1178" s="1"/>
      <c r="AA1178" s="11" cm="1">
        <f t="array" ref="AA1178">IF(ISBLANK(Y1178), 0, VINCentyInvDistance(F1178,G1178,Y1178,Z1178))</f>
        <v>0</v>
      </c>
      <c r="AB1178" s="1">
        <v>0</v>
      </c>
      <c r="AC1178" s="1">
        <v>0</v>
      </c>
      <c r="AD1178" s="1">
        <v>0</v>
      </c>
      <c r="AE1178" s="1">
        <v>18</v>
      </c>
      <c r="AF1178" s="1">
        <v>1</v>
      </c>
      <c r="AG1178" s="1" t="str">
        <f>TRIM(MID(SUBSTITUTE($H1178,",",REPT(" ",200)),(LEN($H1178)-LEN(SUBSTITUTE($H1178,",",""))-4)*200+1,200))</f>
        <v>Sigma</v>
      </c>
      <c r="AH1178" s="1" t="str">
        <f>TRIM(MID(SUBSTITUTE($H1178,",",REPT(" ",200)),(LEN($H1178)-LEN(SUBSTITUTE($H1178,",",""))-3)*200+1,200))</f>
        <v>Capiz</v>
      </c>
      <c r="AI1178" s="1" t="str">
        <f>TRIM(MID(SUBSTITUTE($H1178,",",REPT(" ",200)),(LEN($H1178)-LEN(SUBSTITUTE($H1178,",",""))-2)*200+1,200))</f>
        <v>Western Visayas</v>
      </c>
      <c r="AJ1178" s="1" t="str">
        <f>TRIM(MID(SUBSTITUTE($H1178,",",REPT(" ",200)),(LEN($H1178)-LEN(SUBSTITUTE($H1178,",",""))-0)*200+1,200))</f>
        <v>Philippines</v>
      </c>
      <c r="AL1178" s="2">
        <v>0</v>
      </c>
      <c r="AM1178" s="1"/>
    </row>
    <row r="1179" spans="1:39" ht="12.75" customHeight="1">
      <c r="A1179" s="1"/>
      <c r="B1179" s="1" t="s">
        <v>11096</v>
      </c>
      <c r="C1179" s="1" t="s">
        <v>11097</v>
      </c>
      <c r="D1179" s="3" t="str">
        <f ca="1">IFERROR(__xludf.DUMMYFUNCTION("PROPER(REGEXEXTRACT(B2911, ""(?:https?:\/\/)?(?:www\.)?([a-zA-Z0-9-]+)\.""))"),"Skyscanner")</f>
        <v>Skyscanner</v>
      </c>
      <c r="E1179" s="1" t="s">
        <v>11098</v>
      </c>
      <c r="F1179" s="1">
        <v>11.419230000000001</v>
      </c>
      <c r="G1179" s="1">
        <v>122.66634000000001</v>
      </c>
      <c r="H1179" s="1" t="s">
        <v>11095</v>
      </c>
      <c r="I1179" s="1" t="s">
        <v>1211</v>
      </c>
      <c r="J1179" s="1">
        <f>IF(K1179="URBAN",1,IF(K1179="SUBURBAN",2,IF(K1179="RURAL",3,"")))</f>
        <v>3</v>
      </c>
      <c r="K1179" s="1" t="s">
        <v>541</v>
      </c>
      <c r="L1179" s="18">
        <v>46082</v>
      </c>
      <c r="M1179" s="49">
        <v>0.58333333333333337</v>
      </c>
      <c r="N1179" s="18">
        <v>46083</v>
      </c>
      <c r="O1179" s="56">
        <v>0.5</v>
      </c>
      <c r="P1179" s="31" t="str">
        <f>TEXT($L1179, "dddd")</f>
        <v>Sunday</v>
      </c>
      <c r="Q1179" s="39" t="s">
        <v>111</v>
      </c>
      <c r="R1179" s="39">
        <v>734</v>
      </c>
      <c r="S1179" s="1" t="str">
        <f>IF(OR(MONTH(L1179)=12, MONTH(L1179)&lt;=5), "Dry Season", "Wet Season")</f>
        <v>Dry Season</v>
      </c>
      <c r="T1179" s="1">
        <v>1</v>
      </c>
      <c r="U1179" s="1">
        <v>0</v>
      </c>
      <c r="V1179" s="1">
        <v>0</v>
      </c>
      <c r="W1179" s="2">
        <f>IF(ISNUMBER(SEARCH("N/A", X1179)), 0, 1)</f>
        <v>0</v>
      </c>
      <c r="X1179" s="1" t="s">
        <v>44</v>
      </c>
      <c r="Y1179" s="1"/>
      <c r="Z1179" s="1"/>
      <c r="AA1179" s="11" cm="1">
        <f t="array" ref="AA1179">IF(ISBLANK(Y1179), 0, VINCentyInvDistance(F1179,G1179,Y1179,Z1179))</f>
        <v>0</v>
      </c>
      <c r="AB1179" s="1">
        <v>0</v>
      </c>
      <c r="AC1179" s="1">
        <v>5.6</v>
      </c>
      <c r="AD1179" s="1">
        <v>4.5</v>
      </c>
      <c r="AE1179" s="1">
        <v>5</v>
      </c>
      <c r="AF1179" s="1">
        <v>1</v>
      </c>
      <c r="AG1179" s="1" t="s">
        <v>11099</v>
      </c>
      <c r="AH1179" s="1" t="s">
        <v>9695</v>
      </c>
      <c r="AI1179" s="1"/>
      <c r="AJ1179" s="1" t="s">
        <v>55</v>
      </c>
      <c r="AK1179" t="s">
        <v>11100</v>
      </c>
      <c r="AL1179" s="1">
        <v>2</v>
      </c>
      <c r="AM1179" s="1" t="s">
        <v>11101</v>
      </c>
    </row>
    <row r="1180" spans="1:39" ht="12.75" customHeight="1">
      <c r="A1180" s="1"/>
      <c r="B1180" s="1" t="s">
        <v>1484</v>
      </c>
      <c r="C1180" s="1" t="s">
        <v>11102</v>
      </c>
      <c r="D1180" s="3" t="str">
        <f ca="1">IFERROR(__xludf.DUMMYFUNCTION("PROPER(REGEXEXTRACT(B2912, ""(?:https?:\/\/)?(?:www\.)?([a-zA-Z0-9-]+)\.""))"),"Skyscanner")</f>
        <v>Skyscanner</v>
      </c>
      <c r="E1180" s="1" t="s">
        <v>11103</v>
      </c>
      <c r="F1180" s="1">
        <v>9.7864100000000001</v>
      </c>
      <c r="G1180" s="1">
        <v>126.16239</v>
      </c>
      <c r="H1180" s="1" t="s">
        <v>11104</v>
      </c>
      <c r="I1180" s="1" t="s">
        <v>1211</v>
      </c>
      <c r="J1180" s="1">
        <f>IF(K1180="URBAN",1,IF(K1180="SUBURBAN",2,IF(K1180="RURAL",3,"")))</f>
        <v>3</v>
      </c>
      <c r="K1180" s="1" t="s">
        <v>541</v>
      </c>
      <c r="L1180" s="18">
        <v>46082</v>
      </c>
      <c r="M1180" s="49">
        <v>0.58333333333333337</v>
      </c>
      <c r="N1180" s="18">
        <v>46083</v>
      </c>
      <c r="O1180" s="56">
        <v>0.5</v>
      </c>
      <c r="P1180" s="31" t="str">
        <f>TEXT($L1180, "dddd")</f>
        <v>Sunday</v>
      </c>
      <c r="Q1180" s="39" t="s">
        <v>186</v>
      </c>
      <c r="R1180" s="39">
        <v>1190</v>
      </c>
      <c r="S1180" s="1" t="str">
        <f>IF(OR(MONTH(L1180)=12, MONTH(L1180)&lt;=5), "Dry Season", "Wet Season")</f>
        <v>Dry Season</v>
      </c>
      <c r="T1180" s="1">
        <v>1</v>
      </c>
      <c r="U1180" s="1">
        <v>0</v>
      </c>
      <c r="V1180" s="1">
        <v>0</v>
      </c>
      <c r="W1180" s="2">
        <f>IF(ISNUMBER(SEARCH("N/A", X1180)), 0, 1)</f>
        <v>1</v>
      </c>
      <c r="X1180" s="1" t="s">
        <v>1212</v>
      </c>
      <c r="Y1180" s="1">
        <v>10.7143716</v>
      </c>
      <c r="Z1180" s="1">
        <v>122.55100229999999</v>
      </c>
      <c r="AA1180" s="11" cm="1">
        <f t="array" ref="AA1180">IF(ISBLANK(Y1180), 0, VINCentyInvDistance(F1180,G1180,Y1180,Z1180))</f>
        <v>408734.06716064597</v>
      </c>
      <c r="AB1180" s="1">
        <v>0</v>
      </c>
      <c r="AC1180" s="1">
        <v>9.8000000000000007</v>
      </c>
      <c r="AD1180" s="1">
        <v>5</v>
      </c>
      <c r="AE1180" s="1">
        <v>4</v>
      </c>
      <c r="AF1180" s="1">
        <v>1</v>
      </c>
      <c r="AG1180" s="1" t="s">
        <v>1213</v>
      </c>
      <c r="AH1180" s="1" t="s">
        <v>1213</v>
      </c>
      <c r="AI1180" s="1" t="str">
        <f>TRIM(MID(SUBSTITUTE($H1180,",",REPT(" ",200)),(LEN($H1180)-LEN(SUBSTITUTE($H1180,",",""))-2)*200+1,200))</f>
        <v>Caraga</v>
      </c>
      <c r="AJ1180" s="1" t="s">
        <v>55</v>
      </c>
      <c r="AK1180" t="s">
        <v>1483</v>
      </c>
      <c r="AL1180" s="2">
        <v>0</v>
      </c>
      <c r="AM1180" s="1"/>
    </row>
    <row r="1181" spans="1:39" ht="12.75" customHeight="1">
      <c r="A1181" s="1"/>
      <c r="B1181" s="1" t="s">
        <v>3973</v>
      </c>
      <c r="C1181" s="1" t="s">
        <v>11105</v>
      </c>
      <c r="D1181" s="3" t="str">
        <f ca="1">IFERROR(__xludf.DUMMYFUNCTION("PROPER(REGEXEXTRACT(B2913, ""(?:https?:\/\/)?(?:www\.)?([a-zA-Z0-9-]+)\.""))"),"Skyscanner")</f>
        <v>Skyscanner</v>
      </c>
      <c r="E1181" s="1" t="s">
        <v>11106</v>
      </c>
      <c r="F1181" s="1">
        <v>9.6555999999999997</v>
      </c>
      <c r="G1181" s="1">
        <v>123.851629</v>
      </c>
      <c r="H1181" s="1" t="s">
        <v>11107</v>
      </c>
      <c r="I1181" s="1" t="s">
        <v>3715</v>
      </c>
      <c r="J1181" s="1">
        <f>IF(K1181="URBAN",1,IF(K1181="SUBURBAN",2,IF(K1181="RURAL",3,"")))</f>
        <v>3</v>
      </c>
      <c r="K1181" s="1" t="s">
        <v>541</v>
      </c>
      <c r="L1181" s="18">
        <v>46082</v>
      </c>
      <c r="M1181" s="49">
        <v>0.625</v>
      </c>
      <c r="N1181" s="18">
        <v>46083</v>
      </c>
      <c r="O1181" s="56">
        <v>0.45833333333333331</v>
      </c>
      <c r="P1181" s="31" t="str">
        <f>TEXT($L1181, "dddd")</f>
        <v>Sunday</v>
      </c>
      <c r="Q1181" s="39" t="s">
        <v>117</v>
      </c>
      <c r="R1181" s="39">
        <v>795</v>
      </c>
      <c r="S1181" s="1" t="str">
        <f>IF(OR(MONTH(L1181)=12, MONTH(L1181)&lt;=5), "Dry Season", "Wet Season")</f>
        <v>Dry Season</v>
      </c>
      <c r="T1181" s="1">
        <v>1</v>
      </c>
      <c r="U1181" s="1">
        <v>0</v>
      </c>
      <c r="V1181" s="1">
        <v>0</v>
      </c>
      <c r="W1181" s="2">
        <f>IF(ISNUMBER(SEARCH("N/A", X1181)), 0, 1)</f>
        <v>1</v>
      </c>
      <c r="X1181" s="1" t="s">
        <v>3716</v>
      </c>
      <c r="Y1181" s="1">
        <v>9.7891089999999998</v>
      </c>
      <c r="Z1181" s="1">
        <v>126.15971999999999</v>
      </c>
      <c r="AA1181" s="11" cm="1">
        <f t="array" ref="AA1181">IF(ISBLANK(Y1181), 0, VINCentyInvDistance(F1181,G1181,Y1181,Z1181))</f>
        <v>253699.07335550871</v>
      </c>
      <c r="AB1181" s="1">
        <v>0</v>
      </c>
      <c r="AC1181" s="1">
        <v>0</v>
      </c>
      <c r="AD1181" s="1">
        <v>0</v>
      </c>
      <c r="AE1181" s="1">
        <v>28</v>
      </c>
      <c r="AF1181" s="1">
        <v>1</v>
      </c>
      <c r="AG1181" s="1" t="s">
        <v>3717</v>
      </c>
      <c r="AH1181" s="1" t="s">
        <v>3709</v>
      </c>
      <c r="AI1181" s="1" t="str">
        <f>TRIM(MID(SUBSTITUTE($H1181,",",REPT(" ",200)),(LEN($H1181)-LEN(SUBSTITUTE($H1181,",",""))-2)*200+1,200))</f>
        <v>Central Visayas</v>
      </c>
      <c r="AJ1181" s="1" t="s">
        <v>55</v>
      </c>
      <c r="AK1181" t="s">
        <v>16860</v>
      </c>
      <c r="AL1181" s="2">
        <v>0</v>
      </c>
      <c r="AM1181" s="1"/>
    </row>
    <row r="1182" spans="1:39" ht="12.75" customHeight="1">
      <c r="A1182" s="1"/>
      <c r="B1182" s="1" t="s">
        <v>11108</v>
      </c>
      <c r="C1182" s="1" t="s">
        <v>11109</v>
      </c>
      <c r="D1182" s="3" t="str">
        <f ca="1">IFERROR(__xludf.DUMMYFUNCTION("PROPER(REGEXEXTRACT(B2914, ""(?:https?:\/\/)?(?:www\.)?([a-zA-Z0-9-]+)\.""))"),"Google")</f>
        <v>Google</v>
      </c>
      <c r="E1182" s="1" t="s">
        <v>11110</v>
      </c>
      <c r="F1182" s="1">
        <v>14.332356000000001</v>
      </c>
      <c r="G1182" s="1">
        <v>120.76975299999999</v>
      </c>
      <c r="H1182" s="1" t="s">
        <v>11111</v>
      </c>
      <c r="I1182" s="1" t="s">
        <v>2622</v>
      </c>
      <c r="J1182" s="1">
        <f>IF(K1182="URBAN",1,IF(K1182="SUBURBAN",2,IF(K1182="RURAL",3,"")))</f>
        <v>3</v>
      </c>
      <c r="K1182" s="1" t="s">
        <v>541</v>
      </c>
      <c r="L1182" s="18">
        <v>46082</v>
      </c>
      <c r="M1182" s="49">
        <v>0.625</v>
      </c>
      <c r="N1182" s="18">
        <v>46083</v>
      </c>
      <c r="O1182" s="56">
        <v>0.5</v>
      </c>
      <c r="P1182" s="31" t="str">
        <f>TEXT($L1182, "dddd")</f>
        <v>Sunday</v>
      </c>
      <c r="Q1182" s="39" t="s">
        <v>10243</v>
      </c>
      <c r="R1182" s="39">
        <v>1200</v>
      </c>
      <c r="S1182" s="1" t="str">
        <f>IF(OR(MONTH(L1182)=12, MONTH(L1182)&lt;=5), "Dry Season", "Wet Season")</f>
        <v>Dry Season</v>
      </c>
      <c r="T1182" s="1">
        <v>1</v>
      </c>
      <c r="U1182" s="1">
        <v>0</v>
      </c>
      <c r="V1182" s="1">
        <v>1</v>
      </c>
      <c r="W1182" s="2">
        <f>IF(ISNUMBER(SEARCH("N/A", X1182)), 0, 1)</f>
        <v>1</v>
      </c>
      <c r="X1182" s="1" t="s">
        <v>2617</v>
      </c>
      <c r="Y1182" s="1">
        <v>9.6553032000000005</v>
      </c>
      <c r="Z1182" s="1">
        <v>123.8696362</v>
      </c>
      <c r="AA1182" s="11" cm="1">
        <f t="array" ref="AA1182">IF(ISBLANK(Y1182), 0, VINCentyInvDistance(F1182,G1182,Y1182,Z1182))</f>
        <v>617727.6925259066</v>
      </c>
      <c r="AB1182" s="1">
        <v>0</v>
      </c>
      <c r="AC1182" s="1">
        <v>0</v>
      </c>
      <c r="AD1182" s="1">
        <v>0</v>
      </c>
      <c r="AE1182" s="1">
        <v>2</v>
      </c>
      <c r="AF1182" s="1">
        <v>1</v>
      </c>
      <c r="AG1182" s="1" t="s">
        <v>2618</v>
      </c>
      <c r="AH1182" s="1" t="s">
        <v>2113</v>
      </c>
      <c r="AI1182" s="1" t="str">
        <f>TRIM(MID(SUBSTITUTE($H1182,",",REPT(" ",200)),(LEN($H1182)-LEN(SUBSTITUTE($H1182,",",""))-2)*200+1,200))</f>
        <v>Calabarzon</v>
      </c>
      <c r="AJ1182" s="1" t="s">
        <v>55</v>
      </c>
      <c r="AL1182" s="2">
        <v>0</v>
      </c>
      <c r="AM1182" s="1"/>
    </row>
    <row r="1183" spans="1:39" ht="12.75" customHeight="1">
      <c r="A1183" s="1"/>
      <c r="B1183" s="1" t="s">
        <v>11112</v>
      </c>
      <c r="C1183" s="1" t="s">
        <v>11113</v>
      </c>
      <c r="D1183" s="3" t="str">
        <f ca="1">IFERROR(__xludf.DUMMYFUNCTION("PROPER(REGEXEXTRACT(B2915, ""(?:https?:\/\/)?(?:www\.)?([a-zA-Z0-9-]+)\.""))"),"Google")</f>
        <v>Google</v>
      </c>
      <c r="E1183" s="1" t="s">
        <v>10929</v>
      </c>
      <c r="F1183" s="1">
        <v>13.4999999965</v>
      </c>
      <c r="G1183" s="1">
        <v>120.9541667285</v>
      </c>
      <c r="H1183" s="1" t="s">
        <v>10930</v>
      </c>
      <c r="I1183" s="1" t="s">
        <v>1300</v>
      </c>
      <c r="J1183" s="1">
        <f>IF(K1183="URBAN",1,IF(K1183="SUBURBAN",2,IF(K1183="RURAL",3,"")))</f>
        <v>3</v>
      </c>
      <c r="K1183" s="1" t="s">
        <v>541</v>
      </c>
      <c r="L1183" s="18">
        <v>46082</v>
      </c>
      <c r="M1183" s="49">
        <v>0.625</v>
      </c>
      <c r="N1183" s="18">
        <v>46083</v>
      </c>
      <c r="O1183" s="56">
        <v>0.5</v>
      </c>
      <c r="P1183" s="31" t="str">
        <f>TEXT($L1183, "dddd")</f>
        <v>Sunday</v>
      </c>
      <c r="Q1183" s="39" t="s">
        <v>11114</v>
      </c>
      <c r="R1183" s="39">
        <v>1300</v>
      </c>
      <c r="S1183" s="1" t="str">
        <f>IF(OR(MONTH(L1183)=12, MONTH(L1183)&lt;=5), "Dry Season", "Wet Season")</f>
        <v>Dry Season</v>
      </c>
      <c r="T1183" s="1">
        <v>1</v>
      </c>
      <c r="U1183" s="1">
        <v>0</v>
      </c>
      <c r="V1183" s="1">
        <v>0</v>
      </c>
      <c r="W1183" s="2">
        <f>IF(ISNUMBER(SEARCH("N/A", X1183)), 0, 1)</f>
        <v>1</v>
      </c>
      <c r="X1183" s="1" t="s">
        <v>11115</v>
      </c>
      <c r="Y1183" s="1">
        <v>14.326427000000001</v>
      </c>
      <c r="Z1183" s="1">
        <v>120.77469000000001</v>
      </c>
      <c r="AA1183" s="11" cm="1">
        <f t="array" ref="AA1183">IF(ISBLANK(Y1183), 0, VINCentyInvDistance(F1183,G1183,Y1183,Z1183))</f>
        <v>93469.390731023523</v>
      </c>
      <c r="AB1183" s="1">
        <v>0</v>
      </c>
      <c r="AC1183" s="1">
        <v>0</v>
      </c>
      <c r="AD1183" s="1">
        <v>0</v>
      </c>
      <c r="AE1183" s="1">
        <v>40</v>
      </c>
      <c r="AF1183" s="1">
        <v>1</v>
      </c>
      <c r="AG1183" s="1" t="s">
        <v>11116</v>
      </c>
      <c r="AH1183" s="1" t="s">
        <v>1730</v>
      </c>
      <c r="AI1183" s="1" t="str">
        <f>TRIM(MID(SUBSTITUTE($H1183,",",REPT(" ",200)),(LEN($H1183)-LEN(SUBSTITUTE($H1183,",",""))-2)*200+1,200))</f>
        <v>Mimaropa</v>
      </c>
      <c r="AJ1183" s="1" t="s">
        <v>55</v>
      </c>
      <c r="AL1183" s="2">
        <v>0</v>
      </c>
      <c r="AM1183" s="1"/>
    </row>
    <row r="1184" spans="1:39" ht="12.75" customHeight="1">
      <c r="A1184" s="1"/>
      <c r="B1184" s="1" t="s">
        <v>10931</v>
      </c>
      <c r="C1184" s="1" t="s">
        <v>11117</v>
      </c>
      <c r="D1184" s="3" t="str">
        <f ca="1">IFERROR(__xludf.DUMMYFUNCTION("PROPER(REGEXEXTRACT(B2916, ""(?:https?:\/\/)?(?:www\.)?([a-zA-Z0-9-]+)\.""))"),"Skyscanner")</f>
        <v>Skyscanner</v>
      </c>
      <c r="E1184" s="1" t="s">
        <v>11118</v>
      </c>
      <c r="F1184" s="1">
        <v>13.520272</v>
      </c>
      <c r="G1184" s="1">
        <v>120.975048</v>
      </c>
      <c r="H1184" s="1" t="s">
        <v>10934</v>
      </c>
      <c r="I1184" s="1" t="s">
        <v>3119</v>
      </c>
      <c r="J1184" s="1">
        <f>IF(K1184="URBAN",1,IF(K1184="SUBURBAN",2,IF(K1184="RURAL",3,"")))</f>
        <v>3</v>
      </c>
      <c r="K1184" s="1" t="s">
        <v>541</v>
      </c>
      <c r="L1184" s="18">
        <v>46082</v>
      </c>
      <c r="M1184" s="49">
        <v>0.58333333333333337</v>
      </c>
      <c r="N1184" s="18">
        <v>46083</v>
      </c>
      <c r="O1184" s="56">
        <v>0.5</v>
      </c>
      <c r="P1184" s="31" t="str">
        <f>TEXT($L1184, "dddd")</f>
        <v>Sunday</v>
      </c>
      <c r="Q1184" s="39" t="s">
        <v>117</v>
      </c>
      <c r="R1184" s="39">
        <v>1800</v>
      </c>
      <c r="S1184" s="1" t="str">
        <f>IF(OR(MONTH(L1184)=12, MONTH(L1184)&lt;=5), "Dry Season", "Wet Season")</f>
        <v>Dry Season</v>
      </c>
      <c r="T1184" s="1">
        <v>1</v>
      </c>
      <c r="U1184" s="1">
        <v>0</v>
      </c>
      <c r="V1184" s="1">
        <v>0</v>
      </c>
      <c r="W1184" s="2">
        <f>IF(ISNUMBER(SEARCH("N/A", X1184)), 0, 1)</f>
        <v>0</v>
      </c>
      <c r="X1184" s="1" t="s">
        <v>44</v>
      </c>
      <c r="Y1184" s="1"/>
      <c r="Z1184" s="1"/>
      <c r="AA1184" s="11" cm="1">
        <f t="array" ref="AA1184">IF(ISBLANK(Y1184), 0, VINCentyInvDistance(F1184,G1184,Y1184,Z1184))</f>
        <v>0</v>
      </c>
      <c r="AB1184" s="1">
        <v>0</v>
      </c>
      <c r="AC1184" s="1">
        <v>9</v>
      </c>
      <c r="AD1184" s="1">
        <v>5</v>
      </c>
      <c r="AE1184" s="1">
        <v>5</v>
      </c>
      <c r="AF1184" s="1">
        <v>1</v>
      </c>
      <c r="AG1184" s="1" t="s">
        <v>9592</v>
      </c>
      <c r="AH1184" s="1" t="s">
        <v>9593</v>
      </c>
      <c r="AI1184" s="1"/>
      <c r="AJ1184" s="1" t="s">
        <v>55</v>
      </c>
      <c r="AK1184" t="s">
        <v>17395</v>
      </c>
      <c r="AL1184" s="1">
        <v>3</v>
      </c>
      <c r="AM1184" s="1" t="s">
        <v>10935</v>
      </c>
    </row>
    <row r="1185" spans="1:39" ht="12.75" customHeight="1">
      <c r="A1185" s="1"/>
      <c r="B1185" s="1" t="s">
        <v>11123</v>
      </c>
      <c r="C1185" s="1" t="s">
        <v>11124</v>
      </c>
      <c r="D1185" s="3" t="str">
        <f ca="1">IFERROR(__xludf.DUMMYFUNCTION("PROPER(REGEXEXTRACT(B2918, ""(?:https?:\/\/)?(?:www\.)?([a-zA-Z0-9-]+)\.""))"),"Skyscanner")</f>
        <v>Skyscanner</v>
      </c>
      <c r="E1185" s="1" t="s">
        <v>11125</v>
      </c>
      <c r="F1185" s="1">
        <v>13.506945999999999</v>
      </c>
      <c r="G1185" s="1">
        <v>120.904944</v>
      </c>
      <c r="H1185" s="1" t="s">
        <v>11126</v>
      </c>
      <c r="I1185" s="1" t="s">
        <v>2622</v>
      </c>
      <c r="J1185" s="1">
        <f>IF(K1185="URBAN",1,IF(K1185="SUBURBAN",2,IF(K1185="RURAL",3,"")))</f>
        <v>3</v>
      </c>
      <c r="K1185" s="1" t="s">
        <v>541</v>
      </c>
      <c r="L1185" s="18">
        <v>46082</v>
      </c>
      <c r="M1185" s="49">
        <v>0.58333333333333337</v>
      </c>
      <c r="N1185" s="18">
        <v>46083</v>
      </c>
      <c r="O1185" s="56">
        <v>0.54166666666666663</v>
      </c>
      <c r="P1185" s="31" t="str">
        <f>TEXT($L1185, "dddd")</f>
        <v>Sunday</v>
      </c>
      <c r="Q1185" s="39" t="s">
        <v>111</v>
      </c>
      <c r="R1185" s="39">
        <v>1310</v>
      </c>
      <c r="S1185" s="1" t="str">
        <f>IF(OR(MONTH(L1185)=12, MONTH(L1185)&lt;=5), "Dry Season", "Wet Season")</f>
        <v>Dry Season</v>
      </c>
      <c r="T1185" s="1">
        <v>1</v>
      </c>
      <c r="U1185" s="1">
        <v>1</v>
      </c>
      <c r="V1185" s="1">
        <v>1</v>
      </c>
      <c r="W1185" s="2">
        <f>IF(ISNUMBER(SEARCH("N/A", X1185)), 0, 1)</f>
        <v>1</v>
      </c>
      <c r="X1185" s="1" t="s">
        <v>2617</v>
      </c>
      <c r="Y1185" s="1">
        <v>9.6553032000000005</v>
      </c>
      <c r="Z1185" s="1">
        <v>123.8696362</v>
      </c>
      <c r="AA1185" s="11" cm="1">
        <f t="array" ref="AA1185">IF(ISBLANK(Y1185), 0, VINCentyInvDistance(F1185,G1185,Y1185,Z1185))</f>
        <v>534831.39066472789</v>
      </c>
      <c r="AB1185" s="1">
        <v>0</v>
      </c>
      <c r="AC1185" s="1">
        <v>10</v>
      </c>
      <c r="AD1185" s="1">
        <v>3.7</v>
      </c>
      <c r="AE1185" s="1">
        <v>1</v>
      </c>
      <c r="AF1185" s="1">
        <v>1</v>
      </c>
      <c r="AG1185" s="1" t="s">
        <v>2618</v>
      </c>
      <c r="AH1185" s="1" t="s">
        <v>2113</v>
      </c>
      <c r="AI1185" s="1" t="str">
        <f>TRIM(MID(SUBSTITUTE($H1185,",",REPT(" ",200)),(LEN($H1185)-LEN(SUBSTITUTE($H1185,",",""))-2)*200+1,200))</f>
        <v>Mimaropa</v>
      </c>
      <c r="AJ1185" s="1" t="s">
        <v>55</v>
      </c>
      <c r="AK1185" t="s">
        <v>11127</v>
      </c>
      <c r="AL1185" s="2">
        <v>0</v>
      </c>
      <c r="AM1185" s="1"/>
    </row>
    <row r="1186" spans="1:39" ht="12.75" customHeight="1">
      <c r="A1186" s="1"/>
      <c r="B1186" s="1" t="s">
        <v>11128</v>
      </c>
      <c r="C1186" s="1" t="s">
        <v>11129</v>
      </c>
      <c r="D1186" s="3" t="str">
        <f ca="1">IFERROR(__xludf.DUMMYFUNCTION("PROPER(REGEXEXTRACT(B2919, ""(?:https?:\/\/)?(?:www\.)?([a-zA-Z0-9-]+)\.""))"),"Google")</f>
        <v>Google</v>
      </c>
      <c r="E1186" s="1" t="s">
        <v>11130</v>
      </c>
      <c r="F1186" s="1">
        <v>13.506945999999999</v>
      </c>
      <c r="G1186" s="1">
        <v>120.904944</v>
      </c>
      <c r="H1186" s="1" t="s">
        <v>11126</v>
      </c>
      <c r="I1186" s="1" t="s">
        <v>3119</v>
      </c>
      <c r="J1186" s="1">
        <f>IF(K1186="URBAN",1,IF(K1186="SUBURBAN",2,IF(K1186="RURAL",3,"")))</f>
        <v>3</v>
      </c>
      <c r="K1186" s="1" t="s">
        <v>541</v>
      </c>
      <c r="L1186" s="18">
        <v>46082</v>
      </c>
      <c r="M1186" s="49">
        <v>0.625</v>
      </c>
      <c r="N1186" s="18">
        <v>46083</v>
      </c>
      <c r="O1186" s="56">
        <v>0.5</v>
      </c>
      <c r="P1186" s="31" t="str">
        <f>TEXT($L1186, "dddd")</f>
        <v>Sunday</v>
      </c>
      <c r="Q1186" s="39" t="s">
        <v>117</v>
      </c>
      <c r="R1186" s="39">
        <v>4500</v>
      </c>
      <c r="S1186" s="1" t="str">
        <f>IF(OR(MONTH(L1186)=12, MONTH(L1186)&lt;=5), "Dry Season", "Wet Season")</f>
        <v>Dry Season</v>
      </c>
      <c r="T1186" s="1">
        <v>1</v>
      </c>
      <c r="U1186" s="1">
        <v>0</v>
      </c>
      <c r="V1186" s="1">
        <v>1</v>
      </c>
      <c r="W1186" s="2">
        <f>IF(ISNUMBER(SEARCH("N/A", X1186)), 0, 1)</f>
        <v>0</v>
      </c>
      <c r="X1186" s="1" t="s">
        <v>44</v>
      </c>
      <c r="Y1186" s="1"/>
      <c r="Z1186" s="1"/>
      <c r="AA1186" s="11" cm="1">
        <f t="array" ref="AA1186">IF(ISBLANK(Y1186), 0, VINCentyInvDistance(F1186,G1186,Y1186,Z1186))</f>
        <v>0</v>
      </c>
      <c r="AB1186" s="1">
        <v>0</v>
      </c>
      <c r="AC1186" s="1">
        <v>0</v>
      </c>
      <c r="AD1186" s="1">
        <v>0</v>
      </c>
      <c r="AE1186" s="1">
        <v>0</v>
      </c>
      <c r="AF1186" s="1">
        <v>1</v>
      </c>
      <c r="AG1186" s="1" t="s">
        <v>9592</v>
      </c>
      <c r="AH1186" s="1" t="s">
        <v>9593</v>
      </c>
      <c r="AI1186" s="1" t="str">
        <f>TRIM(MID(SUBSTITUTE($H1186,",",REPT(" ",200)),(LEN($H1186)-LEN(SUBSTITUTE($H1186,",",""))-2)*200+1,200))</f>
        <v>Mimaropa</v>
      </c>
      <c r="AJ1186" s="1" t="s">
        <v>55</v>
      </c>
      <c r="AL1186" s="2">
        <v>0</v>
      </c>
      <c r="AM1186" s="1" t="s">
        <v>11131</v>
      </c>
    </row>
    <row r="1187" spans="1:39" ht="12.75" customHeight="1">
      <c r="A1187" s="1"/>
      <c r="B1187" s="1" t="s">
        <v>11132</v>
      </c>
      <c r="C1187" s="1" t="s">
        <v>11133</v>
      </c>
      <c r="D1187" s="3" t="str">
        <f ca="1">IFERROR(__xludf.DUMMYFUNCTION("PROPER(REGEXEXTRACT(B2920, ""(?:https?:\/\/)?(?:www\.)?([a-zA-Z0-9-]+)\.""))"),"Google")</f>
        <v>Google</v>
      </c>
      <c r="E1187" s="1" t="s">
        <v>11134</v>
      </c>
      <c r="F1187" s="1">
        <v>9.7422409999999999</v>
      </c>
      <c r="G1187" s="1">
        <v>118.742867</v>
      </c>
      <c r="H1187" s="1" t="s">
        <v>11135</v>
      </c>
      <c r="I1187" s="1" t="s">
        <v>1211</v>
      </c>
      <c r="J1187" s="1">
        <f>IF(K1187="URBAN",1,IF(K1187="SUBURBAN",2,IF(K1187="RURAL",3,"")))</f>
        <v>3</v>
      </c>
      <c r="K1187" s="1" t="s">
        <v>541</v>
      </c>
      <c r="L1187" s="18">
        <v>46082</v>
      </c>
      <c r="M1187" s="49">
        <v>0.625</v>
      </c>
      <c r="N1187" s="18">
        <v>46083</v>
      </c>
      <c r="O1187" s="56">
        <v>0.5</v>
      </c>
      <c r="P1187" s="31" t="str">
        <f>TEXT($L1187, "dddd")</f>
        <v>Sunday</v>
      </c>
      <c r="Q1187" s="39" t="s">
        <v>111</v>
      </c>
      <c r="R1187" s="39">
        <v>690</v>
      </c>
      <c r="S1187" s="1" t="str">
        <f>IF(OR(MONTH(L1187)=12, MONTH(L1187)&lt;=5), "Dry Season", "Wet Season")</f>
        <v>Dry Season</v>
      </c>
      <c r="T1187" s="1">
        <v>1</v>
      </c>
      <c r="U1187" s="1">
        <v>0</v>
      </c>
      <c r="V1187" s="1">
        <v>0</v>
      </c>
      <c r="W1187" s="2">
        <f>IF(ISNUMBER(SEARCH("N/A", X1187)), 0, 1)</f>
        <v>1</v>
      </c>
      <c r="X1187" s="1" t="s">
        <v>6428</v>
      </c>
      <c r="Y1187" s="1">
        <v>11.9630086</v>
      </c>
      <c r="Z1187" s="1">
        <v>121.92496010000001</v>
      </c>
      <c r="AA1187" s="11" cm="1">
        <f t="array" ref="AA1187">IF(ISBLANK(Y1187), 0, VINCentyInvDistance(F1187,G1187,Y1187,Z1187))</f>
        <v>425891.37951396476</v>
      </c>
      <c r="AB1187" s="1">
        <v>0</v>
      </c>
      <c r="AC1187" s="1">
        <v>0</v>
      </c>
      <c r="AD1187" s="1">
        <v>0</v>
      </c>
      <c r="AE1187" s="1">
        <v>117</v>
      </c>
      <c r="AF1187" s="1">
        <v>1</v>
      </c>
      <c r="AG1187" s="1" t="s">
        <v>6429</v>
      </c>
      <c r="AH1187" s="1" t="s">
        <v>4815</v>
      </c>
      <c r="AI1187" s="1" t="str">
        <f>TRIM(MID(SUBSTITUTE($H1187,",",REPT(" ",200)),(LEN($H1187)-LEN(SUBSTITUTE($H1187,",",""))-2)*200+1,200))</f>
        <v>Mimaropa</v>
      </c>
      <c r="AJ1187" s="1" t="s">
        <v>55</v>
      </c>
      <c r="AL1187" s="2">
        <v>0</v>
      </c>
      <c r="AM1187" s="1"/>
    </row>
    <row r="1188" spans="1:39" ht="12.75" customHeight="1">
      <c r="A1188" s="1"/>
      <c r="B1188" s="1" t="s">
        <v>11143</v>
      </c>
      <c r="C1188" s="1" t="s">
        <v>11144</v>
      </c>
      <c r="D1188" s="3" t="str">
        <f ca="1">IFERROR(__xludf.DUMMYFUNCTION("PROPER(REGEXEXTRACT(B2923, ""(?:https?:\/\/)?(?:www\.)?([a-zA-Z0-9-]+)\.""))"),"Google")</f>
        <v>Google</v>
      </c>
      <c r="E1188" s="1" t="s">
        <v>11145</v>
      </c>
      <c r="F1188" s="1">
        <v>14.336790000000001</v>
      </c>
      <c r="G1188" s="1">
        <v>120.88142999999999</v>
      </c>
      <c r="H1188" s="1" t="s">
        <v>11146</v>
      </c>
      <c r="I1188" s="1" t="s">
        <v>2622</v>
      </c>
      <c r="J1188" s="1">
        <f>IF(K1188="URBAN",1,IF(K1188="SUBURBAN",2,IF(K1188="RURAL",3,"")))</f>
        <v>3</v>
      </c>
      <c r="K1188" s="1" t="s">
        <v>541</v>
      </c>
      <c r="L1188" s="18">
        <v>46082</v>
      </c>
      <c r="M1188" s="49">
        <v>0.625</v>
      </c>
      <c r="N1188" s="18">
        <v>46083</v>
      </c>
      <c r="O1188" s="56">
        <v>0.5</v>
      </c>
      <c r="P1188" s="31" t="str">
        <f>TEXT($L1188, "dddd")</f>
        <v>Sunday</v>
      </c>
      <c r="Q1188" s="39" t="s">
        <v>111</v>
      </c>
      <c r="R1188" s="39">
        <v>1512</v>
      </c>
      <c r="S1188" s="1" t="str">
        <f>IF(OR(MONTH(L1188)=12, MONTH(L1188)&lt;=5), "Dry Season", "Wet Season")</f>
        <v>Dry Season</v>
      </c>
      <c r="T1188" s="1">
        <v>1</v>
      </c>
      <c r="U1188" s="1">
        <v>0</v>
      </c>
      <c r="V1188" s="1">
        <v>0</v>
      </c>
      <c r="W1188" s="2">
        <f>IF(ISNUMBER(SEARCH("N/A", X1188)), 0, 1)</f>
        <v>1</v>
      </c>
      <c r="X1188" s="1" t="s">
        <v>2617</v>
      </c>
      <c r="Y1188" s="1">
        <v>9.6553032000000005</v>
      </c>
      <c r="Z1188" s="1">
        <v>123.8696362</v>
      </c>
      <c r="AA1188" s="11" cm="1">
        <f t="array" ref="AA1188">IF(ISBLANK(Y1188), 0, VINCentyInvDistance(F1188,G1188,Y1188,Z1188))</f>
        <v>611583.94966068724</v>
      </c>
      <c r="AB1188" s="1">
        <v>0</v>
      </c>
      <c r="AC1188" s="1">
        <v>0</v>
      </c>
      <c r="AD1188" s="1">
        <v>0</v>
      </c>
      <c r="AE1188" s="1">
        <v>403</v>
      </c>
      <c r="AF1188" s="1">
        <v>1</v>
      </c>
      <c r="AG1188" s="1" t="s">
        <v>2618</v>
      </c>
      <c r="AH1188" s="1" t="s">
        <v>2113</v>
      </c>
      <c r="AI1188" s="1" t="str">
        <f>TRIM(MID(SUBSTITUTE($H1188,",",REPT(" ",200)),(LEN($H1188)-LEN(SUBSTITUTE($H1188,",",""))-2)*200+1,200))</f>
        <v>Calabarzon</v>
      </c>
      <c r="AJ1188" s="1" t="s">
        <v>55</v>
      </c>
      <c r="AL1188" s="2">
        <v>0</v>
      </c>
      <c r="AM1188" s="1"/>
    </row>
    <row r="1189" spans="1:39" ht="12.75" customHeight="1">
      <c r="A1189" s="1"/>
      <c r="B1189" s="1" t="s">
        <v>11153</v>
      </c>
      <c r="C1189" s="1" t="s">
        <v>11154</v>
      </c>
      <c r="D1189" s="3" t="str">
        <f ca="1">IFERROR(__xludf.DUMMYFUNCTION("PROPER(REGEXEXTRACT(B2925, ""(?:https?:\/\/)?(?:www\.)?([a-zA-Z0-9-]+)\.""))"),"Skyscanner")</f>
        <v>Skyscanner</v>
      </c>
      <c r="E1189" s="1" t="s">
        <v>11155</v>
      </c>
      <c r="F1189" s="1">
        <v>9.7329705000000004</v>
      </c>
      <c r="G1189" s="1">
        <v>118.7414644</v>
      </c>
      <c r="H1189" s="1" t="s">
        <v>11156</v>
      </c>
      <c r="I1189" s="1" t="s">
        <v>2395</v>
      </c>
      <c r="J1189" s="1">
        <f>IF(K1189="URBAN",1,IF(K1189="SUBURBAN",2,IF(K1189="RURAL",3,"")))</f>
        <v>3</v>
      </c>
      <c r="K1189" s="1" t="s">
        <v>541</v>
      </c>
      <c r="L1189" s="18">
        <v>46082</v>
      </c>
      <c r="M1189" s="49">
        <v>0.58333333333333337</v>
      </c>
      <c r="N1189" s="18">
        <v>46083</v>
      </c>
      <c r="O1189" s="56">
        <v>0.5</v>
      </c>
      <c r="P1189" s="31" t="str">
        <f>TEXT($L1189, "dddd")</f>
        <v>Sunday</v>
      </c>
      <c r="Q1189" s="39" t="s">
        <v>10243</v>
      </c>
      <c r="R1189" s="39">
        <v>700</v>
      </c>
      <c r="S1189" s="1" t="str">
        <f>IF(OR(MONTH(L1189)=12, MONTH(L1189)&lt;=5), "Dry Season", "Wet Season")</f>
        <v>Dry Season</v>
      </c>
      <c r="T1189" s="1">
        <v>1</v>
      </c>
      <c r="U1189" s="1">
        <v>1</v>
      </c>
      <c r="V1189" s="1">
        <v>0</v>
      </c>
      <c r="W1189" s="2">
        <f>IF(ISNUMBER(SEARCH("N/A", X1189)), 0, 1)</f>
        <v>1</v>
      </c>
      <c r="X1189" s="1" t="s">
        <v>832</v>
      </c>
      <c r="Y1189" s="1">
        <v>16.408881399999999</v>
      </c>
      <c r="Z1189" s="1">
        <v>120.5991997</v>
      </c>
      <c r="AA1189" s="11" cm="1">
        <f t="array" ref="AA1189">IF(ISBLANK(Y1189), 0, VINCentyInvDistance(F1189,G1189,Y1189,Z1189))</f>
        <v>765524.13681394642</v>
      </c>
      <c r="AB1189" s="1">
        <v>0</v>
      </c>
      <c r="AC1189" s="1">
        <v>10</v>
      </c>
      <c r="AD1189" s="1">
        <v>3.8</v>
      </c>
      <c r="AE1189" s="1">
        <v>10</v>
      </c>
      <c r="AF1189" s="1">
        <v>1</v>
      </c>
      <c r="AG1189" s="1" t="s">
        <v>833</v>
      </c>
      <c r="AH1189" s="1" t="s">
        <v>834</v>
      </c>
      <c r="AI1189" s="1" t="str">
        <f>TRIM(MID(SUBSTITUTE($H1189,",",REPT(" ",200)),(LEN($H1189)-LEN(SUBSTITUTE($H1189,",",""))-2)*200+1,200))</f>
        <v>Mimaropa</v>
      </c>
      <c r="AJ1189" s="1" t="s">
        <v>55</v>
      </c>
      <c r="AK1189" t="s">
        <v>17402</v>
      </c>
      <c r="AL1189" s="2">
        <v>0</v>
      </c>
      <c r="AM1189" s="1"/>
    </row>
    <row r="1190" spans="1:39" ht="12.75" customHeight="1">
      <c r="A1190" s="1"/>
      <c r="B1190" s="1" t="s">
        <v>11157</v>
      </c>
      <c r="C1190" s="1" t="s">
        <v>11158</v>
      </c>
      <c r="D1190" s="3" t="str">
        <f ca="1">IFERROR(__xludf.DUMMYFUNCTION("PROPER(REGEXEXTRACT(B2926, ""(?:https?:\/\/)?(?:www\.)?([a-zA-Z0-9-]+)\.""))"),"Skyscanner")</f>
        <v>Skyscanner</v>
      </c>
      <c r="E1190" s="1" t="s">
        <v>11106</v>
      </c>
      <c r="F1190" s="1">
        <v>9.6555999999999997</v>
      </c>
      <c r="G1190" s="1">
        <v>123.851629</v>
      </c>
      <c r="H1190" s="1" t="s">
        <v>11107</v>
      </c>
      <c r="I1190" s="1" t="s">
        <v>3119</v>
      </c>
      <c r="J1190" s="1">
        <f>IF(K1190="URBAN",1,IF(K1190="SUBURBAN",2,IF(K1190="RURAL",3,"")))</f>
        <v>3</v>
      </c>
      <c r="K1190" s="1" t="s">
        <v>541</v>
      </c>
      <c r="L1190" s="18">
        <v>46082</v>
      </c>
      <c r="M1190" s="49">
        <v>0.58333333333333337</v>
      </c>
      <c r="N1190" s="18">
        <v>46083</v>
      </c>
      <c r="O1190" s="56">
        <v>0.45833333333333331</v>
      </c>
      <c r="P1190" s="31" t="str">
        <f>TEXT($L1190, "dddd")</f>
        <v>Sunday</v>
      </c>
      <c r="Q1190" s="39" t="s">
        <v>117</v>
      </c>
      <c r="R1190" s="39">
        <v>669</v>
      </c>
      <c r="S1190" s="1" t="str">
        <f>IF(OR(MONTH(L1190)=12, MONTH(L1190)&lt;=5), "Dry Season", "Wet Season")</f>
        <v>Dry Season</v>
      </c>
      <c r="T1190" s="1">
        <v>1</v>
      </c>
      <c r="U1190" s="1">
        <v>0</v>
      </c>
      <c r="V1190" s="1">
        <v>0</v>
      </c>
      <c r="W1190" s="2">
        <f>IF(ISNUMBER(SEARCH("N/A", X1190)), 0, 1)</f>
        <v>1</v>
      </c>
      <c r="X1190" s="1" t="s">
        <v>1595</v>
      </c>
      <c r="Y1190" s="1">
        <v>9.7439737999999991</v>
      </c>
      <c r="Z1190" s="1">
        <v>118.7402726</v>
      </c>
      <c r="AA1190" s="11" cm="1">
        <f t="array" ref="AA1190">IF(ISBLANK(Y1190), 0, VINCentyInvDistance(F1190,G1190,Y1190,Z1190))</f>
        <v>560992.43150136329</v>
      </c>
      <c r="AB1190" s="1">
        <v>0</v>
      </c>
      <c r="AC1190" s="1">
        <v>0</v>
      </c>
      <c r="AD1190" s="1">
        <v>0</v>
      </c>
      <c r="AE1190" s="1">
        <v>28</v>
      </c>
      <c r="AF1190" s="1">
        <v>1</v>
      </c>
      <c r="AG1190" s="1" t="s">
        <v>1596</v>
      </c>
      <c r="AH1190" s="1" t="s">
        <v>1597</v>
      </c>
      <c r="AI1190" s="1" t="str">
        <f>TRIM(MID(SUBSTITUTE($H1190,",",REPT(" ",200)),(LEN($H1190)-LEN(SUBSTITUTE($H1190,",",""))-2)*200+1,200))</f>
        <v>Central Visayas</v>
      </c>
      <c r="AJ1190" s="1" t="s">
        <v>55</v>
      </c>
      <c r="AK1190" t="s">
        <v>17403</v>
      </c>
      <c r="AL1190" s="2">
        <v>0</v>
      </c>
      <c r="AM1190" s="1"/>
    </row>
    <row r="1191" spans="1:39" ht="12.75" customHeight="1">
      <c r="A1191" s="1"/>
      <c r="B1191" s="1" t="s">
        <v>11108</v>
      </c>
      <c r="C1191" s="1" t="s">
        <v>11159</v>
      </c>
      <c r="D1191" s="3" t="str">
        <f ca="1">IFERROR(__xludf.DUMMYFUNCTION("PROPER(REGEXEXTRACT(B2927, ""(?:https?:\/\/)?(?:www\.)?([a-zA-Z0-9-]+)\.""))"),"Google")</f>
        <v>Google</v>
      </c>
      <c r="E1191" s="1" t="s">
        <v>11160</v>
      </c>
      <c r="F1191" s="1">
        <v>11.156098</v>
      </c>
      <c r="G1191" s="1">
        <v>123.807286</v>
      </c>
      <c r="H1191" s="1" t="s">
        <v>11161</v>
      </c>
      <c r="I1191" s="1" t="s">
        <v>2622</v>
      </c>
      <c r="J1191" s="1">
        <f>IF(K1191="URBAN",1,IF(K1191="SUBURBAN",2,IF(K1191="RURAL",3,"")))</f>
        <v>3</v>
      </c>
      <c r="K1191" s="1" t="s">
        <v>541</v>
      </c>
      <c r="L1191" s="18">
        <v>46082</v>
      </c>
      <c r="M1191" s="49">
        <v>0.625</v>
      </c>
      <c r="N1191" s="18">
        <v>46083</v>
      </c>
      <c r="O1191" s="56">
        <v>0.5</v>
      </c>
      <c r="P1191" s="31" t="str">
        <f>TEXT($L1191, "dddd")</f>
        <v>Sunday</v>
      </c>
      <c r="Q1191" s="39" t="s">
        <v>111</v>
      </c>
      <c r="R1191" s="39">
        <v>1045.6600000000001</v>
      </c>
      <c r="S1191" s="1" t="str">
        <f>IF(OR(MONTH(L1191)=12, MONTH(L1191)&lt;=5), "Dry Season", "Wet Season")</f>
        <v>Dry Season</v>
      </c>
      <c r="T1191" s="1">
        <v>1</v>
      </c>
      <c r="U1191" s="1">
        <v>1</v>
      </c>
      <c r="V1191" s="1">
        <v>0</v>
      </c>
      <c r="W1191" s="2">
        <f>IF(ISNUMBER(SEARCH("N/A", X1191)), 0, 1)</f>
        <v>1</v>
      </c>
      <c r="X1191" s="1" t="s">
        <v>2617</v>
      </c>
      <c r="Y1191" s="1">
        <v>9.6553032000000005</v>
      </c>
      <c r="Z1191" s="1">
        <v>123.8696362</v>
      </c>
      <c r="AA1191" s="11" cm="1">
        <f t="array" ref="AA1191">IF(ISBLANK(Y1191), 0, VINCentyInvDistance(F1191,G1191,Y1191,Z1191))</f>
        <v>166144.09400552069</v>
      </c>
      <c r="AB1191" s="1">
        <v>0</v>
      </c>
      <c r="AC1191" s="1">
        <v>0</v>
      </c>
      <c r="AD1191" s="1">
        <v>0</v>
      </c>
      <c r="AE1191" s="1">
        <v>9</v>
      </c>
      <c r="AF1191" s="1">
        <v>1</v>
      </c>
      <c r="AG1191" s="1" t="s">
        <v>2618</v>
      </c>
      <c r="AH1191" s="1" t="s">
        <v>2113</v>
      </c>
      <c r="AI1191" s="1" t="str">
        <f>TRIM(MID(SUBSTITUTE($H1191,",",REPT(" ",200)),(LEN($H1191)-LEN(SUBSTITUTE($H1191,",",""))-2)*200+1,200))</f>
        <v>Central Visayas</v>
      </c>
      <c r="AJ1191" s="1" t="s">
        <v>55</v>
      </c>
      <c r="AL1191" s="2">
        <v>0</v>
      </c>
      <c r="AM1191" s="1"/>
    </row>
    <row r="1192" spans="1:39" ht="12.75" customHeight="1">
      <c r="A1192" s="1"/>
      <c r="B1192" s="1" t="s">
        <v>11166</v>
      </c>
      <c r="C1192" s="1" t="s">
        <v>11167</v>
      </c>
      <c r="D1192" s="3" t="str">
        <f ca="1">IFERROR(__xludf.DUMMYFUNCTION("PROPER(REGEXEXTRACT(B2929, ""(?:https?:\/\/)?(?:www\.)?([a-zA-Z0-9-]+)\.""))"),"Google")</f>
        <v>Google</v>
      </c>
      <c r="E1192" s="1" t="s">
        <v>11168</v>
      </c>
      <c r="F1192" s="1">
        <v>14.542263</v>
      </c>
      <c r="G1192" s="1">
        <v>120.986203</v>
      </c>
      <c r="H1192" s="1" t="s">
        <v>11169</v>
      </c>
      <c r="I1192" s="1" t="s">
        <v>41</v>
      </c>
      <c r="J1192" s="1">
        <f>IF(K1192="URBAN",1,IF(K1192="SUBURBAN",2,IF(K1192="RURAL",3,"")))</f>
        <v>3</v>
      </c>
      <c r="K1192" s="1" t="s">
        <v>541</v>
      </c>
      <c r="L1192" s="18">
        <v>46082</v>
      </c>
      <c r="M1192" s="49">
        <v>0.625</v>
      </c>
      <c r="N1192" s="18">
        <v>46083</v>
      </c>
      <c r="O1192" s="56">
        <v>0.5</v>
      </c>
      <c r="P1192" s="31" t="str">
        <f>TEXT($L1192, "dddd")</f>
        <v>Sunday</v>
      </c>
      <c r="Q1192" s="39" t="s">
        <v>10375</v>
      </c>
      <c r="R1192" s="39">
        <v>685.2</v>
      </c>
      <c r="S1192" s="1" t="str">
        <f>IF(OR(MONTH(L1192)=12, MONTH(L1192)&lt;=5), "Dry Season", "Wet Season")</f>
        <v>Dry Season</v>
      </c>
      <c r="T1192" s="1">
        <v>1</v>
      </c>
      <c r="U1192" s="1">
        <v>1</v>
      </c>
      <c r="V1192" s="1">
        <v>1</v>
      </c>
      <c r="W1192" s="2">
        <f>IF(ISNUMBER(SEARCH("N/A", X1192)), 0, 1)</f>
        <v>0</v>
      </c>
      <c r="X1192" s="1" t="s">
        <v>44</v>
      </c>
      <c r="Y1192" s="1"/>
      <c r="Z1192" s="1"/>
      <c r="AA1192" s="11" cm="1">
        <f t="array" ref="AA1192">IF(ISBLANK(Y1192), 0, VINCentyInvDistance(F1192,G1192,Y1192,Z1192))</f>
        <v>0</v>
      </c>
      <c r="AB1192" s="1">
        <v>0</v>
      </c>
      <c r="AC1192" s="1">
        <v>0</v>
      </c>
      <c r="AD1192" s="1">
        <v>0</v>
      </c>
      <c r="AE1192" s="1">
        <v>1</v>
      </c>
      <c r="AF1192" s="1">
        <v>1</v>
      </c>
      <c r="AG1192" s="1" t="str">
        <f>TRIM(MID(SUBSTITUTE($H1192,",",REPT(" ",200)),(LEN($H1192)-LEN(SUBSTITUTE($H1192,",",""))-4)*200+1,200))</f>
        <v>Pasay</v>
      </c>
      <c r="AH1192" s="1" t="str">
        <f>TRIM(MID(SUBSTITUTE($H1192,",",REPT(" ",200)),(LEN($H1192)-LEN(SUBSTITUTE($H1192,",",""))-3)*200+1,200))</f>
        <v>Southern Manila District</v>
      </c>
      <c r="AI1192" s="1" t="str">
        <f>TRIM(MID(SUBSTITUTE($H1192,",",REPT(" ",200)),(LEN($H1192)-LEN(SUBSTITUTE($H1192,",",""))-2)*200+1,200))</f>
        <v>Metro Manila</v>
      </c>
      <c r="AJ1192" s="1" t="str">
        <f>TRIM(MID(SUBSTITUTE($H1192,",",REPT(" ",200)),(LEN($H1192)-LEN(SUBSTITUTE($H1192,",",""))-0)*200+1,200))</f>
        <v>Philippines</v>
      </c>
      <c r="AL1192" s="2">
        <v>0</v>
      </c>
      <c r="AM1192" s="1"/>
    </row>
    <row r="1193" spans="1:39" ht="12.75" customHeight="1">
      <c r="A1193" s="1"/>
      <c r="B1193" s="1" t="s">
        <v>2396</v>
      </c>
      <c r="C1193" s="1" t="s">
        <v>11173</v>
      </c>
      <c r="D1193" s="3" t="str">
        <f ca="1">IFERROR(__xludf.DUMMYFUNCTION("PROPER(REGEXEXTRACT(B2931, ""(?:https?:\/\/)?(?:www\.)?([a-zA-Z0-9-]+)\.""))"),"Skyscanner")</f>
        <v>Skyscanner</v>
      </c>
      <c r="E1193" s="1" t="s">
        <v>11174</v>
      </c>
      <c r="F1193" s="1">
        <v>14.53978</v>
      </c>
      <c r="G1193" s="1">
        <v>120.98562</v>
      </c>
      <c r="H1193" s="1" t="s">
        <v>2399</v>
      </c>
      <c r="I1193" s="1" t="s">
        <v>50</v>
      </c>
      <c r="J1193" s="1">
        <f>IF(K1193="URBAN",1,IF(K1193="SUBURBAN",2,IF(K1193="RURAL",3,"")))</f>
        <v>3</v>
      </c>
      <c r="K1193" s="1" t="s">
        <v>541</v>
      </c>
      <c r="L1193" s="18">
        <v>46082</v>
      </c>
      <c r="M1193" s="49">
        <v>0</v>
      </c>
      <c r="N1193" s="18">
        <v>46083</v>
      </c>
      <c r="O1193" s="56">
        <v>0.5</v>
      </c>
      <c r="P1193" s="31" t="str">
        <f>TEXT($L1193, "dddd")</f>
        <v>Sunday</v>
      </c>
      <c r="Q1193" s="39" t="s">
        <v>10214</v>
      </c>
      <c r="R1193" s="39">
        <v>1280</v>
      </c>
      <c r="S1193" s="1" t="str">
        <f>IF(OR(MONTH(L1193)=12, MONTH(L1193)&lt;=5), "Dry Season", "Wet Season")</f>
        <v>Dry Season</v>
      </c>
      <c r="T1193" s="1">
        <v>1</v>
      </c>
      <c r="U1193" s="1">
        <v>1</v>
      </c>
      <c r="V1193" s="1">
        <v>0</v>
      </c>
      <c r="W1193" s="2">
        <f>IF(ISNUMBER(SEARCH("N/A", X1193)), 0, 1)</f>
        <v>1</v>
      </c>
      <c r="X1193" s="1" t="s">
        <v>124</v>
      </c>
      <c r="Y1193" s="1">
        <v>14.5352172</v>
      </c>
      <c r="Z1193" s="1">
        <v>120.9819432</v>
      </c>
      <c r="AA1193" s="11" cm="1">
        <f t="array" ref="AA1193">IF(ISBLANK(Y1193), 0, VINCentyInvDistance(F1193,G1193,Y1193,Z1193))</f>
        <v>641.8006362827291</v>
      </c>
      <c r="AB1193" s="1">
        <v>0</v>
      </c>
      <c r="AC1193" s="1">
        <v>0</v>
      </c>
      <c r="AD1193" s="1">
        <v>0</v>
      </c>
      <c r="AE1193" s="1">
        <v>117</v>
      </c>
      <c r="AF1193" s="1">
        <v>1</v>
      </c>
      <c r="AG1193" s="1" t="s">
        <v>142</v>
      </c>
      <c r="AH1193" s="1" t="s">
        <v>143</v>
      </c>
      <c r="AI1193" s="1" t="str">
        <f>TRIM(MID(SUBSTITUTE($H1193,",",REPT(" ",200)),(LEN($H1193)-LEN(SUBSTITUTE($H1193,",",""))-2)*200+1,200))</f>
        <v>Metro Manila</v>
      </c>
      <c r="AJ1193" s="1" t="s">
        <v>55</v>
      </c>
      <c r="AK1193" t="s">
        <v>98</v>
      </c>
      <c r="AL1193" s="2">
        <v>0</v>
      </c>
      <c r="AM1193" s="1" t="s">
        <v>2400</v>
      </c>
    </row>
    <row r="1194" spans="1:39" ht="12.75" customHeight="1">
      <c r="A1194" s="1"/>
      <c r="B1194" s="1" t="s">
        <v>11175</v>
      </c>
      <c r="C1194" s="1" t="s">
        <v>11176</v>
      </c>
      <c r="D1194" s="3" t="str">
        <f ca="1">IFERROR(__xludf.DUMMYFUNCTION("PROPER(REGEXEXTRACT(B2932, ""(?:https?:\/\/)?(?:www\.)?([a-zA-Z0-9-]+)\.""))"),"Skyscanner")</f>
        <v>Skyscanner</v>
      </c>
      <c r="E1194" s="1" t="s">
        <v>11177</v>
      </c>
      <c r="F1194" s="1">
        <v>14.851000000000001</v>
      </c>
      <c r="G1194" s="1">
        <v>120.26300000000001</v>
      </c>
      <c r="H1194" s="1" t="s">
        <v>11178</v>
      </c>
      <c r="I1194" s="1" t="s">
        <v>2622</v>
      </c>
      <c r="J1194" s="1">
        <f>IF(K1194="URBAN",1,IF(K1194="SUBURBAN",2,IF(K1194="RURAL",3,"")))</f>
        <v>3</v>
      </c>
      <c r="K1194" s="1" t="s">
        <v>541</v>
      </c>
      <c r="L1194" s="18">
        <v>46082</v>
      </c>
      <c r="M1194" s="49">
        <v>0.625</v>
      </c>
      <c r="N1194" s="18">
        <v>46083</v>
      </c>
      <c r="O1194" s="56">
        <v>0.5</v>
      </c>
      <c r="P1194" s="31" t="str">
        <f>TEXT($L1194, "dddd")</f>
        <v>Sunday</v>
      </c>
      <c r="Q1194" s="39" t="s">
        <v>531</v>
      </c>
      <c r="R1194" s="39">
        <v>2800</v>
      </c>
      <c r="S1194" s="1" t="str">
        <f>IF(OR(MONTH(L1194)=12, MONTH(L1194)&lt;=5), "Dry Season", "Wet Season")</f>
        <v>Dry Season</v>
      </c>
      <c r="T1194" s="1">
        <v>1</v>
      </c>
      <c r="U1194" s="1">
        <v>0</v>
      </c>
      <c r="V1194" s="1">
        <v>0</v>
      </c>
      <c r="W1194" s="2">
        <f>IF(ISNUMBER(SEARCH("N/A", X1194)), 0, 1)</f>
        <v>1</v>
      </c>
      <c r="X1194" s="1" t="s">
        <v>2111</v>
      </c>
      <c r="Y1194" s="1">
        <v>9.564584</v>
      </c>
      <c r="Z1194" s="1">
        <v>123.80316000000001</v>
      </c>
      <c r="AA1194" s="11" cm="1">
        <f t="array" ref="AA1194">IF(ISBLANK(Y1194), 0, VINCentyInvDistance(F1194,G1194,Y1194,Z1194))</f>
        <v>700203.35861952347</v>
      </c>
      <c r="AB1194" s="1">
        <v>0</v>
      </c>
      <c r="AC1194" s="1">
        <v>9.1999999999999993</v>
      </c>
      <c r="AD1194" s="1">
        <v>3.6</v>
      </c>
      <c r="AE1194" s="1">
        <v>1952</v>
      </c>
      <c r="AF1194" s="1">
        <v>1</v>
      </c>
      <c r="AG1194" s="1" t="s">
        <v>2112</v>
      </c>
      <c r="AH1194" s="1" t="s">
        <v>2113</v>
      </c>
      <c r="AI1194" s="1" t="str">
        <f>TRIM(MID(SUBSTITUTE($H1194,",",REPT(" ",200)),(LEN($H1194)-LEN(SUBSTITUTE($H1194,",",""))-2)*200+1,200))</f>
        <v>Central Luzon</v>
      </c>
      <c r="AJ1194" s="1" t="s">
        <v>55</v>
      </c>
      <c r="AK1194" t="s">
        <v>16702</v>
      </c>
      <c r="AL1194" s="2">
        <v>0</v>
      </c>
      <c r="AM1194" s="1"/>
    </row>
    <row r="1195" spans="1:39" ht="12.75" customHeight="1">
      <c r="A1195" s="1"/>
      <c r="B1195" s="1" t="s">
        <v>11183</v>
      </c>
      <c r="C1195" s="1" t="s">
        <v>11184</v>
      </c>
      <c r="D1195" s="3" t="str">
        <f ca="1">IFERROR(__xludf.DUMMYFUNCTION("PROPER(REGEXEXTRACT(B2934, ""(?:https?:\/\/)?(?:www\.)?([a-zA-Z0-9-]+)\.""))"),"Skyscanner")</f>
        <v>Skyscanner</v>
      </c>
      <c r="E1195" s="1" t="s">
        <v>11185</v>
      </c>
      <c r="F1195" s="1">
        <v>14.93558</v>
      </c>
      <c r="G1195" s="1">
        <v>120.14832</v>
      </c>
      <c r="H1195" s="1" t="s">
        <v>11186</v>
      </c>
      <c r="I1195" s="1" t="s">
        <v>2622</v>
      </c>
      <c r="J1195" s="1">
        <f>IF(K1195="URBAN",1,IF(K1195="SUBURBAN",2,IF(K1195="RURAL",3,"")))</f>
        <v>3</v>
      </c>
      <c r="K1195" s="1" t="s">
        <v>541</v>
      </c>
      <c r="L1195" s="18">
        <v>46082</v>
      </c>
      <c r="M1195" s="49">
        <v>0.58333333333333337</v>
      </c>
      <c r="N1195" s="18">
        <v>46083</v>
      </c>
      <c r="O1195" s="56">
        <v>0.5</v>
      </c>
      <c r="P1195" s="31" t="str">
        <f>TEXT($L1195, "dddd")</f>
        <v>Sunday</v>
      </c>
      <c r="Q1195" s="39" t="s">
        <v>111</v>
      </c>
      <c r="R1195" s="39">
        <v>523</v>
      </c>
      <c r="S1195" s="1" t="str">
        <f>IF(OR(MONTH(L1195)=12, MONTH(L1195)&lt;=5), "Dry Season", "Wet Season")</f>
        <v>Dry Season</v>
      </c>
      <c r="T1195" s="1">
        <v>1</v>
      </c>
      <c r="U1195" s="1">
        <v>0</v>
      </c>
      <c r="V1195" s="1">
        <v>0</v>
      </c>
      <c r="W1195" s="2">
        <f>IF(ISNUMBER(SEARCH("N/A", X1195)), 0, 1)</f>
        <v>1</v>
      </c>
      <c r="X1195" s="1" t="s">
        <v>2617</v>
      </c>
      <c r="Y1195" s="1">
        <v>9.6553032000000005</v>
      </c>
      <c r="Z1195" s="1">
        <v>123.8696362</v>
      </c>
      <c r="AA1195" s="11" cm="1">
        <f t="array" ref="AA1195">IF(ISBLANK(Y1195), 0, VINCentyInvDistance(F1195,G1195,Y1195,Z1195))</f>
        <v>710599.10099257377</v>
      </c>
      <c r="AB1195" s="1">
        <v>0</v>
      </c>
      <c r="AC1195" s="1">
        <v>6.4</v>
      </c>
      <c r="AD1195" s="1">
        <v>4.3</v>
      </c>
      <c r="AE1195" s="1">
        <v>19</v>
      </c>
      <c r="AF1195" s="1">
        <v>1</v>
      </c>
      <c r="AG1195" s="1" t="s">
        <v>2618</v>
      </c>
      <c r="AH1195" s="1" t="s">
        <v>2113</v>
      </c>
      <c r="AI1195" s="1" t="str">
        <f>TRIM(MID(SUBSTITUTE($H1195,",",REPT(" ",200)),(LEN($H1195)-LEN(SUBSTITUTE($H1195,",",""))-2)*200+1,200))</f>
        <v>Central Luzon</v>
      </c>
      <c r="AJ1195" s="1" t="s">
        <v>55</v>
      </c>
      <c r="AK1195" t="s">
        <v>11187</v>
      </c>
      <c r="AL1195" s="2">
        <v>0</v>
      </c>
      <c r="AM1195" s="1"/>
    </row>
    <row r="1196" spans="1:39" ht="12.75" customHeight="1">
      <c r="A1196" s="1"/>
      <c r="B1196" s="1" t="s">
        <v>11132</v>
      </c>
      <c r="C1196" s="1" t="s">
        <v>11191</v>
      </c>
      <c r="D1196" s="3" t="str">
        <f ca="1">IFERROR(__xludf.DUMMYFUNCTION("PROPER(REGEXEXTRACT(B2936, ""(?:https?:\/\/)?(?:www\.)?([a-zA-Z0-9-]+)\.""))"),"Google")</f>
        <v>Google</v>
      </c>
      <c r="E1196" s="1" t="s">
        <v>11192</v>
      </c>
      <c r="F1196" s="1">
        <v>9.7824147000000004</v>
      </c>
      <c r="G1196" s="1">
        <v>126.15678819999999</v>
      </c>
      <c r="H1196" s="1" t="s">
        <v>11193</v>
      </c>
      <c r="I1196" s="1" t="s">
        <v>1211</v>
      </c>
      <c r="J1196" s="1">
        <f>IF(K1196="URBAN",1,IF(K1196="SUBURBAN",2,IF(K1196="RURAL",3,"")))</f>
        <v>3</v>
      </c>
      <c r="K1196" s="1" t="s">
        <v>541</v>
      </c>
      <c r="L1196" s="18">
        <v>46082</v>
      </c>
      <c r="M1196" s="49">
        <v>0.625</v>
      </c>
      <c r="N1196" s="18">
        <v>46083</v>
      </c>
      <c r="O1196" s="56">
        <v>0.5</v>
      </c>
      <c r="P1196" s="31" t="str">
        <f>TEXT($L1196, "dddd")</f>
        <v>Sunday</v>
      </c>
      <c r="Q1196" s="39" t="s">
        <v>111</v>
      </c>
      <c r="R1196" s="39">
        <v>1500</v>
      </c>
      <c r="S1196" s="1" t="str">
        <f>IF(OR(MONTH(L1196)=12, MONTH(L1196)&lt;=5), "Dry Season", "Wet Season")</f>
        <v>Dry Season</v>
      </c>
      <c r="T1196" s="1">
        <v>1</v>
      </c>
      <c r="U1196" s="1">
        <v>0</v>
      </c>
      <c r="V1196" s="1">
        <v>0</v>
      </c>
      <c r="W1196" s="2">
        <f>IF(ISNUMBER(SEARCH("N/A", X1196)), 0, 1)</f>
        <v>1</v>
      </c>
      <c r="X1196" s="1" t="s">
        <v>6428</v>
      </c>
      <c r="Y1196" s="1">
        <v>11.9630086</v>
      </c>
      <c r="Z1196" s="1">
        <v>121.92496010000001</v>
      </c>
      <c r="AA1196" s="11" cm="1">
        <f t="array" ref="AA1196">IF(ISBLANK(Y1196), 0, VINCentyInvDistance(F1196,G1196,Y1196,Z1196))</f>
        <v>521750.26845635142</v>
      </c>
      <c r="AB1196" s="1">
        <v>0</v>
      </c>
      <c r="AC1196" s="1">
        <v>0</v>
      </c>
      <c r="AD1196" s="1">
        <v>0</v>
      </c>
      <c r="AE1196" s="1">
        <v>1</v>
      </c>
      <c r="AF1196" s="1">
        <v>1</v>
      </c>
      <c r="AG1196" s="1" t="s">
        <v>6429</v>
      </c>
      <c r="AH1196" s="1" t="s">
        <v>4815</v>
      </c>
      <c r="AI1196" s="1" t="str">
        <f>TRIM(MID(SUBSTITUTE($H1196,",",REPT(" ",200)),(LEN($H1196)-LEN(SUBSTITUTE($H1196,",",""))-2)*200+1,200))</f>
        <v>Caraga</v>
      </c>
      <c r="AJ1196" s="1" t="s">
        <v>55</v>
      </c>
      <c r="AL1196" s="2">
        <v>0</v>
      </c>
      <c r="AM1196" s="1"/>
    </row>
    <row r="1197" spans="1:39" ht="12.75" customHeight="1">
      <c r="A1197" s="1"/>
      <c r="B1197" s="1" t="s">
        <v>11119</v>
      </c>
      <c r="C1197" s="1" t="s">
        <v>11194</v>
      </c>
      <c r="D1197" s="3" t="str">
        <f ca="1">IFERROR(__xludf.DUMMYFUNCTION("PROPER(REGEXEXTRACT(B2937, ""(?:https?:\/\/)?(?:www\.)?([a-zA-Z0-9-]+)\.""))"),"Google")</f>
        <v>Google</v>
      </c>
      <c r="E1197" s="1" t="s">
        <v>11009</v>
      </c>
      <c r="F1197" s="1">
        <v>11.9709448589813</v>
      </c>
      <c r="G1197" s="1">
        <v>121.925302204334</v>
      </c>
      <c r="H1197" s="1" t="s">
        <v>11046</v>
      </c>
      <c r="I1197" s="1" t="s">
        <v>3715</v>
      </c>
      <c r="J1197" s="1">
        <f>IF(K1197="URBAN",1,IF(K1197="SUBURBAN",2,IF(K1197="RURAL",3,"")))</f>
        <v>3</v>
      </c>
      <c r="K1197" s="1" t="s">
        <v>541</v>
      </c>
      <c r="L1197" s="18">
        <v>46082</v>
      </c>
      <c r="M1197" s="49">
        <v>0.625</v>
      </c>
      <c r="N1197" s="18">
        <v>46083</v>
      </c>
      <c r="O1197" s="56">
        <v>0.5</v>
      </c>
      <c r="P1197" s="31" t="str">
        <f>TEXT($L1197, "dddd")</f>
        <v>Sunday</v>
      </c>
      <c r="Q1197" s="39" t="s">
        <v>111</v>
      </c>
      <c r="R1197" s="39">
        <v>1417</v>
      </c>
      <c r="S1197" s="1" t="str">
        <f>IF(OR(MONTH(L1197)=12, MONTH(L1197)&lt;=5), "Dry Season", "Wet Season")</f>
        <v>Dry Season</v>
      </c>
      <c r="T1197" s="1">
        <v>1</v>
      </c>
      <c r="U1197" s="1">
        <v>1</v>
      </c>
      <c r="V1197" s="1">
        <v>0</v>
      </c>
      <c r="W1197" s="2">
        <f>IF(ISNUMBER(SEARCH("N/A", X1197)), 0, 1)</f>
        <v>1</v>
      </c>
      <c r="X1197" s="1">
        <v>0</v>
      </c>
      <c r="Y1197" s="1">
        <v>0</v>
      </c>
      <c r="Z1197" s="1">
        <v>0</v>
      </c>
      <c r="AA1197" s="11" cm="1">
        <f t="array" ref="AA1197">IF(ISBLANK(Y1197), 0, VINCentyInvDistance(F1197,G1197,Y1197,Z1197))</f>
        <v>13486106.405728323</v>
      </c>
      <c r="AB1197" s="1">
        <v>0</v>
      </c>
      <c r="AC1197" s="1">
        <v>0</v>
      </c>
      <c r="AD1197" s="1">
        <v>0</v>
      </c>
      <c r="AE1197" s="1">
        <v>9</v>
      </c>
      <c r="AF1197" s="1">
        <v>1</v>
      </c>
      <c r="AG1197" s="1" t="str">
        <f>TRIM(MID(SUBSTITUTE($H1197,",",REPT(" ",200)),(LEN($H1197)-LEN(SUBSTITUTE($H1197,",",""))-4)*200+1,200))</f>
        <v>Malay</v>
      </c>
      <c r="AH1197" s="1" t="str">
        <f>TRIM(MID(SUBSTITUTE($H1197,",",REPT(" ",200)),(LEN($H1197)-LEN(SUBSTITUTE($H1197,",",""))-3)*200+1,200))</f>
        <v>Aklan</v>
      </c>
      <c r="AI1197" s="1" t="str">
        <f>TRIM(MID(SUBSTITUTE($H1197,",",REPT(" ",200)),(LEN($H1197)-LEN(SUBSTITUTE($H1197,",",""))-2)*200+1,200))</f>
        <v>Western Visayas</v>
      </c>
      <c r="AJ1197" s="1" t="str">
        <f>TRIM(MID(SUBSTITUTE($H1197,",",REPT(" ",200)),(LEN($H1197)-LEN(SUBSTITUTE($H1197,",",""))-0)*200+1,200))</f>
        <v>Philippines</v>
      </c>
      <c r="AL1197" s="2">
        <v>0</v>
      </c>
      <c r="AM1197" s="1"/>
    </row>
    <row r="1198" spans="1:39" ht="12.75" customHeight="1">
      <c r="A1198" s="1"/>
      <c r="B1198" s="1" t="s">
        <v>11200</v>
      </c>
      <c r="C1198" s="1" t="s">
        <v>11201</v>
      </c>
      <c r="D1198" s="3" t="str">
        <f ca="1">IFERROR(__xludf.DUMMYFUNCTION("PROPER(REGEXEXTRACT(B2939, ""(?:https?:\/\/)?(?:www\.)?([a-zA-Z0-9-]+)\.""))"),"Skyscanner")</f>
        <v>Skyscanner</v>
      </c>
      <c r="E1198" s="1" t="s">
        <v>11202</v>
      </c>
      <c r="F1198" s="1">
        <v>15.348190000000001</v>
      </c>
      <c r="G1198" s="1">
        <v>121.04826</v>
      </c>
      <c r="H1198" s="1" t="s">
        <v>11203</v>
      </c>
      <c r="I1198" s="1" t="s">
        <v>2622</v>
      </c>
      <c r="J1198" s="1">
        <f>IF(K1198="URBAN",1,IF(K1198="SUBURBAN",2,IF(K1198="RURAL",3,"")))</f>
        <v>3</v>
      </c>
      <c r="K1198" s="1" t="s">
        <v>541</v>
      </c>
      <c r="L1198" s="18">
        <v>46082</v>
      </c>
      <c r="M1198" s="49">
        <v>0.58333333333333337</v>
      </c>
      <c r="N1198" s="18">
        <v>46083</v>
      </c>
      <c r="O1198" s="56">
        <v>0.5</v>
      </c>
      <c r="P1198" s="31" t="str">
        <f>TEXT($L1198, "dddd")</f>
        <v>Sunday</v>
      </c>
      <c r="Q1198" s="39" t="s">
        <v>111</v>
      </c>
      <c r="R1198" s="39">
        <v>1172</v>
      </c>
      <c r="S1198" s="1" t="str">
        <f>IF(OR(MONTH(L1198)=12, MONTH(L1198)&lt;=5), "Dry Season", "Wet Season")</f>
        <v>Dry Season</v>
      </c>
      <c r="T1198" s="1">
        <v>1</v>
      </c>
      <c r="U1198" s="1">
        <v>0</v>
      </c>
      <c r="V1198" s="1">
        <v>0</v>
      </c>
      <c r="W1198" s="2">
        <f>IF(ISNUMBER(SEARCH("N/A", X1198)), 0, 1)</f>
        <v>1</v>
      </c>
      <c r="X1198" s="1" t="s">
        <v>2617</v>
      </c>
      <c r="Y1198" s="1">
        <v>9.6553032000000005</v>
      </c>
      <c r="Z1198" s="1">
        <v>123.8696362</v>
      </c>
      <c r="AA1198" s="11" cm="1">
        <f t="array" ref="AA1198">IF(ISBLANK(Y1198), 0, VINCentyInvDistance(F1198,G1198,Y1198,Z1198))</f>
        <v>700423.63638403418</v>
      </c>
      <c r="AB1198" s="1">
        <v>0</v>
      </c>
      <c r="AC1198" s="1">
        <v>4.5999999999999996</v>
      </c>
      <c r="AD1198" s="1">
        <v>3</v>
      </c>
      <c r="AE1198" s="1">
        <v>4</v>
      </c>
      <c r="AF1198" s="1">
        <v>1</v>
      </c>
      <c r="AG1198" s="1" t="s">
        <v>2618</v>
      </c>
      <c r="AH1198" s="1" t="s">
        <v>2113</v>
      </c>
      <c r="AI1198" s="1" t="str">
        <f>TRIM(MID(SUBSTITUTE($H1198,",",REPT(" ",200)),(LEN($H1198)-LEN(SUBSTITUTE($H1198,",",""))-2)*200+1,200))</f>
        <v>Central Luzon</v>
      </c>
      <c r="AJ1198" s="1" t="s">
        <v>55</v>
      </c>
      <c r="AK1198" t="s">
        <v>4312</v>
      </c>
      <c r="AL1198" s="2">
        <v>0</v>
      </c>
      <c r="AM1198" s="1"/>
    </row>
    <row r="1199" spans="1:39" ht="12.75" customHeight="1">
      <c r="A1199" s="1"/>
      <c r="B1199" s="1" t="s">
        <v>11204</v>
      </c>
      <c r="C1199" s="1" t="s">
        <v>11205</v>
      </c>
      <c r="D1199" s="3" t="str">
        <f ca="1">IFERROR(__xludf.DUMMYFUNCTION("PROPER(REGEXEXTRACT(B2940, ""(?:https?:\/\/)?(?:www\.)?([a-zA-Z0-9-]+)\.""))"),"Skyscanner")</f>
        <v>Skyscanner</v>
      </c>
      <c r="E1199" s="1" t="s">
        <v>11206</v>
      </c>
      <c r="F1199" s="1">
        <v>16.912199999999999</v>
      </c>
      <c r="G1199" s="1">
        <v>121.0605</v>
      </c>
      <c r="H1199" s="1" t="s">
        <v>11207</v>
      </c>
      <c r="I1199" s="1" t="s">
        <v>41</v>
      </c>
      <c r="J1199" s="1">
        <f>IF(K1199="URBAN",1,IF(K1199="SUBURBAN",2,IF(K1199="RURAL",3,"")))</f>
        <v>3</v>
      </c>
      <c r="K1199" s="1" t="s">
        <v>541</v>
      </c>
      <c r="L1199" s="18">
        <v>46082</v>
      </c>
      <c r="M1199" s="49">
        <v>0.5</v>
      </c>
      <c r="N1199" s="18">
        <v>46083</v>
      </c>
      <c r="O1199" s="56">
        <v>0.41666666666666669</v>
      </c>
      <c r="P1199" s="31" t="str">
        <f>TEXT($L1199, "dddd")</f>
        <v>Sunday</v>
      </c>
      <c r="Q1199" s="39" t="s">
        <v>117</v>
      </c>
      <c r="R1199" s="39">
        <v>700</v>
      </c>
      <c r="S1199" s="1" t="str">
        <f>IF(OR(MONTH(L1199)=12, MONTH(L1199)&lt;=5), "Dry Season", "Wet Season")</f>
        <v>Dry Season</v>
      </c>
      <c r="T1199" s="1">
        <v>1</v>
      </c>
      <c r="U1199" s="1">
        <v>0</v>
      </c>
      <c r="V1199" s="1">
        <v>0</v>
      </c>
      <c r="W1199" s="2">
        <f>IF(ISNUMBER(SEARCH("N/A", X1199)), 0, 1)</f>
        <v>1</v>
      </c>
      <c r="X1199" s="1" t="s">
        <v>11208</v>
      </c>
      <c r="Y1199" s="1">
        <v>15.3492014</v>
      </c>
      <c r="Z1199" s="1">
        <v>121.0456236</v>
      </c>
      <c r="AA1199" s="11" cm="1">
        <f t="array" ref="AA1199">IF(ISBLANK(Y1199), 0, VINCentyInvDistance(F1199,G1199,Y1199,Z1199))</f>
        <v>172968.89394162517</v>
      </c>
      <c r="AB1199" s="1">
        <v>0</v>
      </c>
      <c r="AC1199" s="1">
        <v>0</v>
      </c>
      <c r="AD1199" s="1">
        <v>0</v>
      </c>
      <c r="AE1199" s="1">
        <v>0</v>
      </c>
      <c r="AF1199" s="1">
        <v>1</v>
      </c>
      <c r="AG1199" s="1" t="s">
        <v>11209</v>
      </c>
      <c r="AH1199" s="1" t="s">
        <v>9570</v>
      </c>
      <c r="AI1199" s="1" t="str">
        <f>TRIM(MID(SUBSTITUTE($H1199,",",REPT(" ",200)),(LEN($H1199)-LEN(SUBSTITUTE($H1199,",",""))-2)*200+1,200))</f>
        <v>Cordillera Administrative Region</v>
      </c>
      <c r="AJ1199" s="1" t="s">
        <v>55</v>
      </c>
      <c r="AK1199" t="s">
        <v>17405</v>
      </c>
      <c r="AL1199" s="2">
        <v>0</v>
      </c>
      <c r="AM1199" s="1"/>
    </row>
    <row r="1200" spans="1:39" ht="12.75" customHeight="1">
      <c r="A1200" s="1"/>
      <c r="B1200" s="1" t="s">
        <v>11228</v>
      </c>
      <c r="C1200" s="1" t="s">
        <v>11229</v>
      </c>
      <c r="D1200" s="3" t="str">
        <f ca="1">IFERROR(__xludf.DUMMYFUNCTION("PROPER(REGEXEXTRACT(B2945, ""(?:https?:\/\/)?(?:www\.)?([a-zA-Z0-9-]+)\.""))"),"Skyscanner")</f>
        <v>Skyscanner</v>
      </c>
      <c r="E1200" s="1" t="s">
        <v>11230</v>
      </c>
      <c r="F1200" s="1">
        <v>17.252203999999999</v>
      </c>
      <c r="G1200" s="1">
        <v>120.520465</v>
      </c>
      <c r="H1200" s="1" t="s">
        <v>11225</v>
      </c>
      <c r="I1200" s="1" t="s">
        <v>540</v>
      </c>
      <c r="J1200" s="1">
        <f>IF(K1200="URBAN",1,IF(K1200="SUBURBAN",2,IF(K1200="RURAL",3,"")))</f>
        <v>3</v>
      </c>
      <c r="K1200" s="1" t="s">
        <v>541</v>
      </c>
      <c r="L1200" s="18">
        <v>46082</v>
      </c>
      <c r="M1200" s="49">
        <v>0.58333333333333337</v>
      </c>
      <c r="N1200" s="18">
        <v>46083</v>
      </c>
      <c r="O1200" s="56">
        <v>0.5</v>
      </c>
      <c r="P1200" s="31" t="str">
        <f>TEXT($L1200, "dddd")</f>
        <v>Sunday</v>
      </c>
      <c r="Q1200" s="39" t="s">
        <v>117</v>
      </c>
      <c r="R1200" s="39">
        <v>800</v>
      </c>
      <c r="S1200" s="1" t="str">
        <f>IF(OR(MONTH(L1200)=12, MONTH(L1200)&lt;=5), "Dry Season", "Wet Season")</f>
        <v>Dry Season</v>
      </c>
      <c r="T1200" s="1">
        <v>1</v>
      </c>
      <c r="U1200" s="1">
        <v>0</v>
      </c>
      <c r="V1200" s="1">
        <v>0</v>
      </c>
      <c r="W1200" s="2">
        <f>IF(ISNUMBER(SEARCH("N/A", X1200)), 0, 1)</f>
        <v>0</v>
      </c>
      <c r="X1200" s="1" t="s">
        <v>44</v>
      </c>
      <c r="Y1200" s="1"/>
      <c r="Z1200" s="1"/>
      <c r="AA1200" s="11" cm="1">
        <f t="array" ref="AA1200">IF(ISBLANK(Y1200), 0, VINCentyInvDistance(F1200,G1200,Y1200,Z1200))</f>
        <v>0</v>
      </c>
      <c r="AB1200" s="1">
        <v>0</v>
      </c>
      <c r="AC1200" s="1">
        <v>2</v>
      </c>
      <c r="AD1200" s="1">
        <v>3.3</v>
      </c>
      <c r="AE1200" s="1">
        <v>1</v>
      </c>
      <c r="AF1200" s="1">
        <v>1</v>
      </c>
      <c r="AG1200" s="1" t="s">
        <v>11231</v>
      </c>
      <c r="AH1200" s="1" t="s">
        <v>495</v>
      </c>
      <c r="AI1200" s="1" t="str">
        <f>TRIM(MID(SUBSTITUTE($H1200,",",REPT(" ",200)),(LEN($H1200)-LEN(SUBSTITUTE($H1200,",",""))-2)*200+1,200))</f>
        <v>Ilocos Sur</v>
      </c>
      <c r="AJ1200" s="1" t="s">
        <v>55</v>
      </c>
      <c r="AK1200" t="s">
        <v>17407</v>
      </c>
      <c r="AL1200" s="2">
        <v>0</v>
      </c>
      <c r="AM1200" s="1" t="s">
        <v>11232</v>
      </c>
    </row>
    <row r="1201" spans="1:39" ht="12.75" customHeight="1">
      <c r="A1201" s="1"/>
      <c r="B1201" s="1" t="s">
        <v>11183</v>
      </c>
      <c r="C1201" s="1" t="s">
        <v>11235</v>
      </c>
      <c r="D1201" s="3" t="str">
        <f ca="1">IFERROR(__xludf.DUMMYFUNCTION("PROPER(REGEXEXTRACT(B2947, ""(?:https?:\/\/)?(?:www\.)?([a-zA-Z0-9-]+)\.""))"),"Skyscanner")</f>
        <v>Skyscanner</v>
      </c>
      <c r="E1201" s="1" t="s">
        <v>11236</v>
      </c>
      <c r="F1201" s="1">
        <v>14.598158105511599</v>
      </c>
      <c r="G1201" s="1">
        <v>120.91280870574199</v>
      </c>
      <c r="H1201" s="1" t="s">
        <v>11237</v>
      </c>
      <c r="I1201" s="1" t="s">
        <v>2622</v>
      </c>
      <c r="J1201" s="1">
        <f>IF(K1201="URBAN",1,IF(K1201="SUBURBAN",2,IF(K1201="RURAL",3,"")))</f>
        <v>3</v>
      </c>
      <c r="K1201" s="1" t="s">
        <v>541</v>
      </c>
      <c r="L1201" s="18">
        <v>46082</v>
      </c>
      <c r="M1201" s="49">
        <v>0.58333333333333337</v>
      </c>
      <c r="N1201" s="18">
        <v>46083</v>
      </c>
      <c r="O1201" s="56">
        <v>0.5</v>
      </c>
      <c r="P1201" s="31" t="str">
        <f>TEXT($L1201, "dddd")</f>
        <v>Sunday</v>
      </c>
      <c r="Q1201" s="39" t="s">
        <v>11238</v>
      </c>
      <c r="R1201" s="39">
        <v>1845</v>
      </c>
      <c r="S1201" s="1" t="str">
        <f>IF(OR(MONTH(L1201)=12, MONTH(L1201)&lt;=5), "Dry Season", "Wet Season")</f>
        <v>Dry Season</v>
      </c>
      <c r="T1201" s="1">
        <v>1</v>
      </c>
      <c r="U1201" s="1">
        <v>1</v>
      </c>
      <c r="V1201" s="1">
        <v>0</v>
      </c>
      <c r="W1201" s="2">
        <f>IF(ISNUMBER(SEARCH("N/A", X1201)), 0, 1)</f>
        <v>1</v>
      </c>
      <c r="X1201" s="1" t="s">
        <v>2617</v>
      </c>
      <c r="Y1201" s="1">
        <v>9.6553032000000005</v>
      </c>
      <c r="Z1201" s="1">
        <v>123.8696362</v>
      </c>
      <c r="AA1201" s="11" cm="1">
        <f t="array" ref="AA1201">IF(ISBLANK(Y1201), 0, VINCentyInvDistance(F1201,G1201,Y1201,Z1201))</f>
        <v>634432.79535622534</v>
      </c>
      <c r="AB1201" s="1">
        <v>0</v>
      </c>
      <c r="AC1201" s="1">
        <v>6.4</v>
      </c>
      <c r="AD1201" s="1">
        <v>4</v>
      </c>
      <c r="AE1201" s="1">
        <v>19</v>
      </c>
      <c r="AF1201" s="1">
        <v>1</v>
      </c>
      <c r="AG1201" s="1" t="s">
        <v>2618</v>
      </c>
      <c r="AH1201" s="1" t="s">
        <v>2113</v>
      </c>
      <c r="AI1201" s="1" t="str">
        <f>TRIM(MID(SUBSTITUTE($H1201,",",REPT(" ",200)),(LEN($H1201)-LEN(SUBSTITUTE($H1201,",",""))-2)*200+1,200))</f>
        <v>Capital District</v>
      </c>
      <c r="AJ1201" s="1" t="s">
        <v>55</v>
      </c>
      <c r="AK1201" t="s">
        <v>11187</v>
      </c>
      <c r="AL1201" s="2">
        <v>0</v>
      </c>
      <c r="AM1201" s="1"/>
    </row>
    <row r="1202" spans="1:39" ht="12.75" customHeight="1">
      <c r="A1202" s="1"/>
      <c r="B1202" s="1" t="s">
        <v>11244</v>
      </c>
      <c r="C1202" s="1" t="s">
        <v>11245</v>
      </c>
      <c r="D1202" s="3" t="str">
        <f ca="1">IFERROR(__xludf.DUMMYFUNCTION("PROPER(REGEXEXTRACT(B2949, ""(?:https?:\/\/)?(?:www\.)?([a-zA-Z0-9-]+)\.""))"),"Google")</f>
        <v>Google</v>
      </c>
      <c r="E1202" s="1" t="s">
        <v>11246</v>
      </c>
      <c r="F1202" s="1">
        <v>11.978079795837401</v>
      </c>
      <c r="G1202" s="1">
        <v>121.910911560058</v>
      </c>
      <c r="H1202" s="1" t="s">
        <v>11242</v>
      </c>
      <c r="I1202" s="1" t="s">
        <v>1211</v>
      </c>
      <c r="J1202" s="1">
        <f>IF(K1202="URBAN",1,IF(K1202="SUBURBAN",2,IF(K1202="RURAL",3,"")))</f>
        <v>3</v>
      </c>
      <c r="K1202" s="1" t="s">
        <v>541</v>
      </c>
      <c r="L1202" s="18">
        <v>46082</v>
      </c>
      <c r="M1202" s="49">
        <v>0.625</v>
      </c>
      <c r="N1202" s="18">
        <v>46083</v>
      </c>
      <c r="O1202" s="56">
        <v>0.5</v>
      </c>
      <c r="P1202" s="31" t="str">
        <f>TEXT($L1202, "dddd")</f>
        <v>Sunday</v>
      </c>
      <c r="Q1202" s="39" t="s">
        <v>11247</v>
      </c>
      <c r="R1202" s="39">
        <v>1800</v>
      </c>
      <c r="S1202" s="1" t="str">
        <f>IF(OR(MONTH(L1202)=12, MONTH(L1202)&lt;=5), "Dry Season", "Wet Season")</f>
        <v>Dry Season</v>
      </c>
      <c r="T1202" s="1">
        <v>1</v>
      </c>
      <c r="U1202" s="1">
        <v>0</v>
      </c>
      <c r="V1202" s="1">
        <v>0</v>
      </c>
      <c r="W1202" s="2">
        <f>IF(ISNUMBER(SEARCH("N/A", X1202)), 0, 1)</f>
        <v>0</v>
      </c>
      <c r="X1202" s="1" t="s">
        <v>44</v>
      </c>
      <c r="Y1202" s="1"/>
      <c r="Z1202" s="1"/>
      <c r="AA1202" s="11" cm="1">
        <f t="array" ref="AA1202">IF(ISBLANK(Y1202), 0, VINCentyInvDistance(F1202,G1202,Y1202,Z1202))</f>
        <v>0</v>
      </c>
      <c r="AB1202" s="1">
        <v>0</v>
      </c>
      <c r="AC1202" s="1">
        <v>7.6</v>
      </c>
      <c r="AD1202" s="1">
        <v>0</v>
      </c>
      <c r="AE1202" s="1">
        <v>21</v>
      </c>
      <c r="AF1202" s="1">
        <v>1</v>
      </c>
      <c r="AG1202" s="1" t="s">
        <v>4814</v>
      </c>
      <c r="AH1202" s="1" t="s">
        <v>4815</v>
      </c>
      <c r="AI1202" s="1" t="str">
        <f>TRIM(MID(SUBSTITUTE($H1202,",",REPT(" ",200)),(LEN($H1202)-LEN(SUBSTITUTE($H1202,",",""))-2)*200+1,200))</f>
        <v>Western Visayas</v>
      </c>
      <c r="AJ1202" s="1" t="s">
        <v>55</v>
      </c>
      <c r="AL1202" s="2">
        <v>0</v>
      </c>
      <c r="AM1202" s="1" t="s">
        <v>11248</v>
      </c>
    </row>
    <row r="1203" spans="1:39" ht="12.75" customHeight="1">
      <c r="A1203" s="1"/>
      <c r="B1203" s="1" t="s">
        <v>11249</v>
      </c>
      <c r="C1203" s="1" t="s">
        <v>11250</v>
      </c>
      <c r="D1203" s="3" t="str">
        <f ca="1">IFERROR(__xludf.DUMMYFUNCTION("PROPER(REGEXEXTRACT(B2950, ""(?:https?:\/\/)?(?:www\.)?([a-zA-Z0-9-]+)\.""))"),"Google")</f>
        <v>Google</v>
      </c>
      <c r="E1203" s="1" t="s">
        <v>11251</v>
      </c>
      <c r="F1203" s="1">
        <v>14.5634</v>
      </c>
      <c r="G1203" s="1">
        <v>121.03</v>
      </c>
      <c r="H1203" s="1" t="s">
        <v>11252</v>
      </c>
      <c r="I1203" s="1" t="s">
        <v>50</v>
      </c>
      <c r="J1203" s="1">
        <f>IF(K1203="URBAN",1,IF(K1203="SUBURBAN",2,IF(K1203="RURAL",3,"")))</f>
        <v>3</v>
      </c>
      <c r="K1203" s="1" t="s">
        <v>541</v>
      </c>
      <c r="L1203" s="18">
        <v>46082</v>
      </c>
      <c r="M1203" s="49">
        <v>0.625</v>
      </c>
      <c r="N1203" s="18">
        <v>46083</v>
      </c>
      <c r="O1203" s="56">
        <v>0.5</v>
      </c>
      <c r="P1203" s="31" t="str">
        <f>TEXT($L1203, "dddd")</f>
        <v>Sunday</v>
      </c>
      <c r="Q1203" s="39" t="s">
        <v>117</v>
      </c>
      <c r="R1203" s="39">
        <v>2184</v>
      </c>
      <c r="S1203" s="1" t="str">
        <f>IF(OR(MONTH(L1203)=12, MONTH(L1203)&lt;=5), "Dry Season", "Wet Season")</f>
        <v>Dry Season</v>
      </c>
      <c r="T1203" s="1">
        <v>1</v>
      </c>
      <c r="U1203" s="1">
        <v>0</v>
      </c>
      <c r="V1203" s="1">
        <v>0</v>
      </c>
      <c r="W1203" s="2">
        <f>IF(ISNUMBER(SEARCH("N/A", X1203)), 0, 1)</f>
        <v>0</v>
      </c>
      <c r="X1203" s="1" t="s">
        <v>44</v>
      </c>
      <c r="Y1203" s="1"/>
      <c r="Z1203" s="1"/>
      <c r="AA1203" s="11" cm="1">
        <f t="array" ref="AA1203">IF(ISBLANK(Y1203), 0, VINCentyInvDistance(F1203,G1203,Y1203,Z1203))</f>
        <v>0</v>
      </c>
      <c r="AB1203" s="1">
        <v>0</v>
      </c>
      <c r="AC1203" s="1">
        <v>0</v>
      </c>
      <c r="AD1203" s="1">
        <v>0</v>
      </c>
      <c r="AE1203" s="1">
        <v>0</v>
      </c>
      <c r="AF1203" s="1">
        <v>1</v>
      </c>
      <c r="AG1203" s="1" t="str">
        <f>TRIM(MID(SUBSTITUTE($H1203,",",REPT(" ",200)),(LEN($H1203)-LEN(SUBSTITUTE($H1203,",",""))-4)*200+1,200))</f>
        <v>Makati</v>
      </c>
      <c r="AH1203" s="1" t="str">
        <f>TRIM(MID(SUBSTITUTE($H1203,",",REPT(" ",200)),(LEN($H1203)-LEN(SUBSTITUTE($H1203,",",""))-3)*200+1,200))</f>
        <v>Southern Manila District</v>
      </c>
      <c r="AI1203" s="1" t="str">
        <f>TRIM(MID(SUBSTITUTE($H1203,",",REPT(" ",200)),(LEN($H1203)-LEN(SUBSTITUTE($H1203,",",""))-2)*200+1,200))</f>
        <v>Metro Manila</v>
      </c>
      <c r="AJ1203" s="1" t="str">
        <f>TRIM(MID(SUBSTITUTE($H1203,",",REPT(" ",200)),(LEN($H1203)-LEN(SUBSTITUTE($H1203,",",""))-0)*200+1,200))</f>
        <v>Philippines</v>
      </c>
      <c r="AL1203" s="2">
        <v>0</v>
      </c>
      <c r="AM1203" s="1"/>
    </row>
    <row r="1204" spans="1:39" ht="12.75" customHeight="1">
      <c r="A1204" s="1"/>
      <c r="B1204" s="1" t="s">
        <v>11258</v>
      </c>
      <c r="C1204" s="1" t="s">
        <v>11259</v>
      </c>
      <c r="D1204" s="3" t="str">
        <f ca="1">IFERROR(__xludf.DUMMYFUNCTION("PROPER(REGEXEXTRACT(B2952, ""(?:https?:\/\/)?(?:www\.)?([a-zA-Z0-9-]+)\.""))"),"Google")</f>
        <v>Google</v>
      </c>
      <c r="E1204" s="1" t="s">
        <v>11260</v>
      </c>
      <c r="F1204" s="1">
        <v>9.9853769999999997</v>
      </c>
      <c r="G1204" s="1">
        <v>123.38525</v>
      </c>
      <c r="H1204" s="1" t="s">
        <v>11256</v>
      </c>
      <c r="I1204" s="1" t="s">
        <v>2622</v>
      </c>
      <c r="J1204" s="1">
        <f>IF(K1204="URBAN",1,IF(K1204="SUBURBAN",2,IF(K1204="RURAL",3,"")))</f>
        <v>3</v>
      </c>
      <c r="K1204" s="1" t="s">
        <v>541</v>
      </c>
      <c r="L1204" s="18">
        <v>46082</v>
      </c>
      <c r="M1204" s="49">
        <v>0.625</v>
      </c>
      <c r="N1204" s="18">
        <v>46083</v>
      </c>
      <c r="O1204" s="56">
        <v>0.5</v>
      </c>
      <c r="P1204" s="31" t="str">
        <f>TEXT($L1204, "dddd")</f>
        <v>Sunday</v>
      </c>
      <c r="Q1204" s="39" t="s">
        <v>111</v>
      </c>
      <c r="R1204" s="39">
        <v>392</v>
      </c>
      <c r="S1204" s="1" t="str">
        <f>IF(OR(MONTH(L1204)=12, MONTH(L1204)&lt;=5), "Dry Season", "Wet Season")</f>
        <v>Dry Season</v>
      </c>
      <c r="T1204" s="1">
        <v>1</v>
      </c>
      <c r="U1204" s="1">
        <v>1</v>
      </c>
      <c r="V1204" s="1">
        <v>0</v>
      </c>
      <c r="W1204" s="2">
        <f>IF(ISNUMBER(SEARCH("N/A", X1204)), 0, 1)</f>
        <v>0</v>
      </c>
      <c r="X1204" s="1" t="s">
        <v>44</v>
      </c>
      <c r="Y1204" s="1"/>
      <c r="Z1204" s="1"/>
      <c r="AA1204" s="11" cm="1">
        <f t="array" ref="AA1204">IF(ISBLANK(Y1204), 0, VINCentyInvDistance(F1204,G1204,Y1204,Z1204))</f>
        <v>0</v>
      </c>
      <c r="AB1204" s="1">
        <v>0</v>
      </c>
      <c r="AC1204" s="1">
        <v>0</v>
      </c>
      <c r="AD1204" s="1">
        <v>0</v>
      </c>
      <c r="AE1204" s="1">
        <v>210</v>
      </c>
      <c r="AF1204" s="1">
        <v>1</v>
      </c>
      <c r="AG1204" s="1" t="s">
        <v>10351</v>
      </c>
      <c r="AH1204" s="1" t="s">
        <v>731</v>
      </c>
      <c r="AI1204" s="1" t="str">
        <f>TRIM(MID(SUBSTITUTE($H1204,",",REPT(" ",200)),(LEN($H1204)-LEN(SUBSTITUTE($H1204,",",""))-2)*200+1,200))</f>
        <v>Central Visayas</v>
      </c>
      <c r="AJ1204" s="1" t="s">
        <v>55</v>
      </c>
      <c r="AL1204" s="2">
        <v>0</v>
      </c>
      <c r="AM1204" s="1" t="s">
        <v>11261</v>
      </c>
    </row>
    <row r="1205" spans="1:39" ht="12.75" customHeight="1">
      <c r="A1205" s="1"/>
      <c r="B1205" s="1" t="s">
        <v>3037</v>
      </c>
      <c r="C1205" s="1" t="s">
        <v>11262</v>
      </c>
      <c r="D1205" s="3" t="str">
        <f ca="1">IFERROR(__xludf.DUMMYFUNCTION("PROPER(REGEXEXTRACT(B2953, ""(?:https?:\/\/)?(?:www\.)?([a-zA-Z0-9-]+)\.""))"),"Skyscanner")</f>
        <v>Skyscanner</v>
      </c>
      <c r="E1205" s="1" t="s">
        <v>11263</v>
      </c>
      <c r="F1205" s="1">
        <v>9.8076899999999991</v>
      </c>
      <c r="G1205" s="1">
        <v>124.11897999999999</v>
      </c>
      <c r="H1205" s="1" t="s">
        <v>3040</v>
      </c>
      <c r="I1205" s="1" t="s">
        <v>2622</v>
      </c>
      <c r="J1205" s="1">
        <f>IF(K1205="URBAN",1,IF(K1205="SUBURBAN",2,IF(K1205="RURAL",3,"")))</f>
        <v>3</v>
      </c>
      <c r="K1205" s="1" t="s">
        <v>541</v>
      </c>
      <c r="L1205" s="18">
        <v>46082</v>
      </c>
      <c r="M1205" s="49">
        <v>0.5</v>
      </c>
      <c r="N1205" s="18">
        <v>46083</v>
      </c>
      <c r="O1205" s="56">
        <v>0.5</v>
      </c>
      <c r="P1205" s="31" t="str">
        <f>TEXT($L1205, "dddd")</f>
        <v>Sunday</v>
      </c>
      <c r="Q1205" s="39" t="s">
        <v>10243</v>
      </c>
      <c r="R1205" s="39">
        <v>440</v>
      </c>
      <c r="S1205" s="1" t="str">
        <f>IF(OR(MONTH(L1205)=12, MONTH(L1205)&lt;=5), "Dry Season", "Wet Season")</f>
        <v>Dry Season</v>
      </c>
      <c r="T1205" s="1">
        <v>1</v>
      </c>
      <c r="U1205" s="1">
        <v>0</v>
      </c>
      <c r="V1205" s="1">
        <v>1</v>
      </c>
      <c r="W1205" s="2">
        <f>IF(ISNUMBER(SEARCH("N/A", X1205)), 0, 1)</f>
        <v>0</v>
      </c>
      <c r="X1205" s="1" t="s">
        <v>44</v>
      </c>
      <c r="Y1205" s="1"/>
      <c r="Z1205" s="1"/>
      <c r="AA1205" s="11" cm="1">
        <f t="array" ref="AA1205">IF(ISBLANK(Y1205), 0, VINCentyInvDistance(F1205,G1205,Y1205,Z1205))</f>
        <v>0</v>
      </c>
      <c r="AB1205" s="1">
        <v>0</v>
      </c>
      <c r="AC1205" s="1">
        <v>10</v>
      </c>
      <c r="AD1205" s="1">
        <v>3.6</v>
      </c>
      <c r="AE1205" s="1">
        <v>1</v>
      </c>
      <c r="AF1205" s="1">
        <v>1</v>
      </c>
      <c r="AG1205" s="1" t="s">
        <v>2779</v>
      </c>
      <c r="AH1205" s="1" t="s">
        <v>2113</v>
      </c>
      <c r="AI1205" s="1" t="str">
        <f>TRIM(MID(SUBSTITUTE($H1205,",",REPT(" ",200)),(LEN($H1205)-LEN(SUBSTITUTE($H1205,",",""))-2)*200+1,200))</f>
        <v>Central Visayas</v>
      </c>
      <c r="AJ1205" s="1" t="s">
        <v>55</v>
      </c>
      <c r="AK1205" t="s">
        <v>16754</v>
      </c>
      <c r="AL1205" s="2">
        <v>0</v>
      </c>
      <c r="AM1205" s="1" t="s">
        <v>3042</v>
      </c>
    </row>
    <row r="1206" spans="1:39" ht="12.75" customHeight="1">
      <c r="A1206" s="1"/>
      <c r="B1206" s="1" t="s">
        <v>11276</v>
      </c>
      <c r="C1206" s="1" t="s">
        <v>11277</v>
      </c>
      <c r="D1206" s="3" t="str">
        <f ca="1">IFERROR(__xludf.DUMMYFUNCTION("PROPER(REGEXEXTRACT(B2957, ""(?:https?:\/\/)?(?:www\.)?([a-zA-Z0-9-]+)\.""))"),"Google")</f>
        <v>Google</v>
      </c>
      <c r="E1206" s="1" t="s">
        <v>11278</v>
      </c>
      <c r="F1206" s="1">
        <v>11.161910000000001</v>
      </c>
      <c r="G1206" s="1">
        <v>119.39834</v>
      </c>
      <c r="H1206" s="1" t="s">
        <v>11279</v>
      </c>
      <c r="I1206" s="1" t="s">
        <v>3119</v>
      </c>
      <c r="J1206" s="1">
        <f>IF(K1206="URBAN",1,IF(K1206="SUBURBAN",2,IF(K1206="RURAL",3,"")))</f>
        <v>3</v>
      </c>
      <c r="K1206" s="1" t="s">
        <v>541</v>
      </c>
      <c r="L1206" s="18">
        <v>46082</v>
      </c>
      <c r="M1206" s="49">
        <v>0.625</v>
      </c>
      <c r="N1206" s="18">
        <v>46083</v>
      </c>
      <c r="O1206" s="56">
        <v>0.5</v>
      </c>
      <c r="P1206" s="31" t="str">
        <f>TEXT($L1206, "dddd")</f>
        <v>Sunday</v>
      </c>
      <c r="Q1206" s="39" t="s">
        <v>67</v>
      </c>
      <c r="R1206" s="39">
        <v>1310</v>
      </c>
      <c r="S1206" s="1" t="str">
        <f>IF(OR(MONTH(L1206)=12, MONTH(L1206)&lt;=5), "Dry Season", "Wet Season")</f>
        <v>Dry Season</v>
      </c>
      <c r="T1206" s="1">
        <v>1</v>
      </c>
      <c r="U1206" s="1">
        <v>0</v>
      </c>
      <c r="V1206" s="1">
        <v>0</v>
      </c>
      <c r="W1206" s="2">
        <f>IF(ISNUMBER(SEARCH("N/A", X1206)), 0, 1)</f>
        <v>0</v>
      </c>
      <c r="X1206" s="1" t="s">
        <v>44</v>
      </c>
      <c r="Y1206" s="1"/>
      <c r="Z1206" s="1"/>
      <c r="AA1206" s="11" cm="1">
        <f t="array" ref="AA1206">IF(ISBLANK(Y1206), 0, VINCentyInvDistance(F1206,G1206,Y1206,Z1206))</f>
        <v>0</v>
      </c>
      <c r="AB1206" s="1">
        <v>0</v>
      </c>
      <c r="AC1206" s="1">
        <v>0</v>
      </c>
      <c r="AD1206" s="1">
        <v>0</v>
      </c>
      <c r="AE1206" s="1">
        <v>2</v>
      </c>
      <c r="AF1206" s="1">
        <v>1</v>
      </c>
      <c r="AG1206" s="1" t="str">
        <f>TRIM(MID(SUBSTITUTE($H1206,",",REPT(" ",200)),(LEN($H1206)-LEN(SUBSTITUTE($H1206,",",""))-4)*200+1,200))</f>
        <v>El Nido</v>
      </c>
      <c r="AH1206" s="1" t="str">
        <f>TRIM(MID(SUBSTITUTE($H1206,",",REPT(" ",200)),(LEN($H1206)-LEN(SUBSTITUTE($H1206,",",""))-3)*200+1,200))</f>
        <v>Palawan</v>
      </c>
      <c r="AI1206" s="1" t="str">
        <f>TRIM(MID(SUBSTITUTE($H1206,",",REPT(" ",200)),(LEN($H1206)-LEN(SUBSTITUTE($H1206,",",""))-2)*200+1,200))</f>
        <v>Mimaropa</v>
      </c>
      <c r="AJ1206" s="1" t="str">
        <f>TRIM(MID(SUBSTITUTE($H1206,",",REPT(" ",200)),(LEN($H1206)-LEN(SUBSTITUTE($H1206,",",""))-0)*200+1,200))</f>
        <v>Philippines</v>
      </c>
      <c r="AL1206" s="2">
        <v>0</v>
      </c>
      <c r="AM1206" s="1"/>
    </row>
    <row r="1207" spans="1:39" ht="12.75" customHeight="1">
      <c r="A1207" s="1"/>
      <c r="B1207" s="1" t="s">
        <v>11280</v>
      </c>
      <c r="C1207" s="1" t="s">
        <v>11281</v>
      </c>
      <c r="D1207" s="3" t="str">
        <f ca="1">IFERROR(__xludf.DUMMYFUNCTION("PROPER(REGEXEXTRACT(B2958, ""(?:https?:\/\/)?(?:www\.)?([a-zA-Z0-9-]+)\.""))"),"Google")</f>
        <v>Google</v>
      </c>
      <c r="E1207" s="1" t="s">
        <v>11282</v>
      </c>
      <c r="F1207" s="1">
        <v>11.064522</v>
      </c>
      <c r="G1207" s="1">
        <v>122.482646</v>
      </c>
      <c r="H1207" s="1" t="s">
        <v>11283</v>
      </c>
      <c r="I1207" s="1" t="s">
        <v>3119</v>
      </c>
      <c r="J1207" s="1">
        <f>IF(K1207="URBAN",1,IF(K1207="SUBURBAN",2,IF(K1207="RURAL",3,"")))</f>
        <v>3</v>
      </c>
      <c r="K1207" s="1" t="s">
        <v>541</v>
      </c>
      <c r="L1207" s="18">
        <v>46082</v>
      </c>
      <c r="M1207" s="49">
        <v>0.625</v>
      </c>
      <c r="N1207" s="18">
        <v>46083</v>
      </c>
      <c r="O1207" s="56">
        <v>0.5</v>
      </c>
      <c r="P1207" s="31" t="str">
        <f>TEXT($L1207, "dddd")</f>
        <v>Sunday</v>
      </c>
      <c r="Q1207" s="39" t="s">
        <v>207</v>
      </c>
      <c r="R1207" s="39">
        <v>954</v>
      </c>
      <c r="S1207" s="1" t="str">
        <f>IF(OR(MONTH(L1207)=12, MONTH(L1207)&lt;=5), "Dry Season", "Wet Season")</f>
        <v>Dry Season</v>
      </c>
      <c r="T1207" s="1">
        <v>1</v>
      </c>
      <c r="U1207" s="1">
        <v>0</v>
      </c>
      <c r="V1207" s="1">
        <v>0</v>
      </c>
      <c r="W1207" s="2">
        <f>IF(ISNUMBER(SEARCH("N/A", X1207)), 0, 1)</f>
        <v>0</v>
      </c>
      <c r="X1207" s="1" t="s">
        <v>44</v>
      </c>
      <c r="Y1207" s="1"/>
      <c r="Z1207" s="1"/>
      <c r="AA1207" s="11" cm="1">
        <f t="array" ref="AA1207">IF(ISBLANK(Y1207), 0, VINCentyInvDistance(F1207,G1207,Y1207,Z1207))</f>
        <v>0</v>
      </c>
      <c r="AB1207" s="1">
        <v>0</v>
      </c>
      <c r="AC1207" s="1">
        <v>0</v>
      </c>
      <c r="AD1207" s="1">
        <v>0</v>
      </c>
      <c r="AE1207" s="1">
        <v>9</v>
      </c>
      <c r="AF1207" s="1">
        <v>1</v>
      </c>
      <c r="AG1207" s="1" t="str">
        <f>TRIM(MID(SUBSTITUTE($H1207,",",REPT(" ",200)),(LEN($H1207)-LEN(SUBSTITUTE($H1207,",",""))-4)*200+1,200))</f>
        <v>Lambunao</v>
      </c>
      <c r="AH1207" s="1" t="str">
        <f>TRIM(MID(SUBSTITUTE($H1207,",",REPT(" ",200)),(LEN($H1207)-LEN(SUBSTITUTE($H1207,",",""))-3)*200+1,200))</f>
        <v>Iloilo</v>
      </c>
      <c r="AI1207" s="1" t="str">
        <f>TRIM(MID(SUBSTITUTE($H1207,",",REPT(" ",200)),(LEN($H1207)-LEN(SUBSTITUTE($H1207,",",""))-2)*200+1,200))</f>
        <v>Western Visayas</v>
      </c>
      <c r="AJ1207" s="1" t="str">
        <f>TRIM(MID(SUBSTITUTE($H1207,",",REPT(" ",200)),(LEN($H1207)-LEN(SUBSTITUTE($H1207,",",""))-0)*200+1,200))</f>
        <v>Philippines</v>
      </c>
      <c r="AL1207" s="2">
        <v>0</v>
      </c>
      <c r="AM1207" s="1"/>
    </row>
    <row r="1208" spans="1:39" ht="12.75" customHeight="1">
      <c r="A1208" s="1"/>
      <c r="B1208" s="1" t="s">
        <v>11284</v>
      </c>
      <c r="C1208" s="1" t="s">
        <v>11285</v>
      </c>
      <c r="D1208" s="3" t="str">
        <f ca="1">IFERROR(__xludf.DUMMYFUNCTION("PROPER(REGEXEXTRACT(B2959, ""(?:https?:\/\/)?(?:www\.)?([a-zA-Z0-9-]+)\.""))"),"Skyscanner")</f>
        <v>Skyscanner</v>
      </c>
      <c r="E1208" s="1" t="s">
        <v>11202</v>
      </c>
      <c r="F1208" s="1">
        <v>11.064522</v>
      </c>
      <c r="G1208" s="1">
        <v>122.482646</v>
      </c>
      <c r="H1208" s="1" t="s">
        <v>11283</v>
      </c>
      <c r="I1208" s="1" t="s">
        <v>1211</v>
      </c>
      <c r="J1208" s="1">
        <f>IF(K1208="URBAN",1,IF(K1208="SUBURBAN",2,IF(K1208="RURAL",3,"")))</f>
        <v>3</v>
      </c>
      <c r="K1208" s="1" t="s">
        <v>541</v>
      </c>
      <c r="L1208" s="18">
        <v>46082</v>
      </c>
      <c r="M1208" s="49">
        <v>0.58333333333333337</v>
      </c>
      <c r="N1208" s="18">
        <v>46083</v>
      </c>
      <c r="O1208" s="56">
        <v>0.5</v>
      </c>
      <c r="P1208" s="31" t="str">
        <f>TEXT($L1208, "dddd")</f>
        <v>Sunday</v>
      </c>
      <c r="Q1208" s="39" t="s">
        <v>186</v>
      </c>
      <c r="R1208" s="39">
        <v>2534</v>
      </c>
      <c r="S1208" s="1" t="str">
        <f>IF(OR(MONTH(L1208)=12, MONTH(L1208)&lt;=5), "Dry Season", "Wet Season")</f>
        <v>Dry Season</v>
      </c>
      <c r="T1208" s="1">
        <v>1</v>
      </c>
      <c r="U1208" s="1">
        <v>0</v>
      </c>
      <c r="V1208" s="1">
        <v>0</v>
      </c>
      <c r="W1208" s="2">
        <f>IF(ISNUMBER(SEARCH("N/A", X1208)), 0, 1)</f>
        <v>0</v>
      </c>
      <c r="X1208" s="1" t="s">
        <v>44</v>
      </c>
      <c r="Y1208" s="1"/>
      <c r="Z1208" s="1"/>
      <c r="AA1208" s="11" cm="1">
        <f t="array" ref="AA1208">IF(ISBLANK(Y1208), 0, VINCentyInvDistance(F1208,G1208,Y1208,Z1208))</f>
        <v>0</v>
      </c>
      <c r="AB1208" s="1">
        <v>0</v>
      </c>
      <c r="AC1208" s="1">
        <v>10</v>
      </c>
      <c r="AD1208" s="1">
        <v>3</v>
      </c>
      <c r="AE1208" s="1">
        <v>3</v>
      </c>
      <c r="AF1208" s="1">
        <v>1</v>
      </c>
      <c r="AG1208" s="1" t="s">
        <v>11286</v>
      </c>
      <c r="AH1208" s="1" t="s">
        <v>1213</v>
      </c>
      <c r="AI1208" s="1"/>
      <c r="AJ1208" s="1" t="s">
        <v>55</v>
      </c>
      <c r="AK1208" t="s">
        <v>11287</v>
      </c>
      <c r="AL1208" s="1">
        <v>2</v>
      </c>
      <c r="AM1208" s="1" t="s">
        <v>11288</v>
      </c>
    </row>
    <row r="1209" spans="1:39" ht="12.75" customHeight="1">
      <c r="A1209" s="1"/>
      <c r="B1209" s="1" t="s">
        <v>11204</v>
      </c>
      <c r="C1209" s="1" t="s">
        <v>11289</v>
      </c>
      <c r="D1209" s="3" t="str">
        <f ca="1">IFERROR(__xludf.DUMMYFUNCTION("PROPER(REGEXEXTRACT(B2960, ""(?:https?:\/\/)?(?:www\.)?([a-zA-Z0-9-]+)\.""))"),"Skyscanner")</f>
        <v>Skyscanner</v>
      </c>
      <c r="E1209" s="1" t="s">
        <v>11290</v>
      </c>
      <c r="F1209" s="1">
        <v>18.172173300000001</v>
      </c>
      <c r="G1209" s="1">
        <v>120.5960359</v>
      </c>
      <c r="H1209" s="1" t="s">
        <v>11291</v>
      </c>
      <c r="I1209" s="1" t="s">
        <v>41</v>
      </c>
      <c r="J1209" s="1">
        <f>IF(K1209="URBAN",1,IF(K1209="SUBURBAN",2,IF(K1209="RURAL",3,"")))</f>
        <v>3</v>
      </c>
      <c r="K1209" s="1" t="s">
        <v>541</v>
      </c>
      <c r="L1209" s="18">
        <v>46082</v>
      </c>
      <c r="M1209" s="49">
        <v>0.5</v>
      </c>
      <c r="N1209" s="18">
        <v>46083</v>
      </c>
      <c r="O1209" s="56">
        <v>0.41666666666666669</v>
      </c>
      <c r="P1209" s="31" t="str">
        <f>TEXT($L1209, "dddd")</f>
        <v>Sunday</v>
      </c>
      <c r="Q1209" s="39" t="s">
        <v>10243</v>
      </c>
      <c r="R1209" s="39">
        <v>950</v>
      </c>
      <c r="S1209" s="1" t="str">
        <f>IF(OR(MONTH(L1209)=12, MONTH(L1209)&lt;=5), "Dry Season", "Wet Season")</f>
        <v>Dry Season</v>
      </c>
      <c r="T1209" s="1">
        <v>1</v>
      </c>
      <c r="U1209" s="1">
        <v>0</v>
      </c>
      <c r="V1209" s="1">
        <v>0</v>
      </c>
      <c r="W1209" s="2">
        <f>IF(ISNUMBER(SEARCH("N/A", X1209)), 0, 1)</f>
        <v>1</v>
      </c>
      <c r="X1209" s="1" t="s">
        <v>11208</v>
      </c>
      <c r="Y1209" s="1">
        <v>15.3492014</v>
      </c>
      <c r="Z1209" s="1">
        <v>121.0456236</v>
      </c>
      <c r="AA1209" s="11" cm="1">
        <f t="array" ref="AA1209">IF(ISBLANK(Y1209), 0, VINCentyInvDistance(F1209,G1209,Y1209,Z1209))</f>
        <v>316064.61847308185</v>
      </c>
      <c r="AB1209" s="1">
        <v>0</v>
      </c>
      <c r="AC1209" s="1">
        <v>0</v>
      </c>
      <c r="AD1209" s="1">
        <v>0</v>
      </c>
      <c r="AE1209" s="1"/>
      <c r="AF1209" s="1">
        <v>1</v>
      </c>
      <c r="AG1209" s="1" t="s">
        <v>11209</v>
      </c>
      <c r="AH1209" s="1" t="s">
        <v>9570</v>
      </c>
      <c r="AI1209" s="1" t="str">
        <f>TRIM(MID(SUBSTITUTE($H1209,",",REPT(" ",200)),(LEN($H1209)-LEN(SUBSTITUTE($H1209,",",""))-2)*200+1,200))</f>
        <v>Ilocos Region</v>
      </c>
      <c r="AJ1209" s="1" t="s">
        <v>55</v>
      </c>
      <c r="AK1209" t="s">
        <v>17405</v>
      </c>
      <c r="AL1209" s="2">
        <v>0</v>
      </c>
      <c r="AM1209" s="1"/>
    </row>
    <row r="1210" spans="1:39" ht="12.75" customHeight="1">
      <c r="A1210" s="1"/>
      <c r="B1210" s="1" t="s">
        <v>11210</v>
      </c>
      <c r="C1210" s="1" t="s">
        <v>11314</v>
      </c>
      <c r="D1210" s="3" t="str">
        <f ca="1">IFERROR(__xludf.DUMMYFUNCTION("PROPER(REGEXEXTRACT(B2966, ""(?:https?:\/\/)?(?:www\.)?([a-zA-Z0-9-]+)\.""))"),"Google")</f>
        <v>Google</v>
      </c>
      <c r="E1210" s="1" t="s">
        <v>11315</v>
      </c>
      <c r="F1210" s="1">
        <v>14.6178611111111</v>
      </c>
      <c r="G1210" s="1">
        <v>121.059275</v>
      </c>
      <c r="H1210" s="1" t="s">
        <v>11316</v>
      </c>
      <c r="I1210" s="1" t="s">
        <v>2395</v>
      </c>
      <c r="J1210" s="1">
        <f>IF(K1210="URBAN",1,IF(K1210="SUBURBAN",2,IF(K1210="RURAL",3,"")))</f>
        <v>3</v>
      </c>
      <c r="K1210" s="1" t="s">
        <v>541</v>
      </c>
      <c r="L1210" s="18">
        <v>46082</v>
      </c>
      <c r="M1210" s="49">
        <v>0.625</v>
      </c>
      <c r="N1210" s="18">
        <v>46083</v>
      </c>
      <c r="O1210" s="56">
        <v>0.5</v>
      </c>
      <c r="P1210" s="31" t="str">
        <f>TEXT($L1210, "dddd")</f>
        <v>Sunday</v>
      </c>
      <c r="Q1210" s="39" t="s">
        <v>371</v>
      </c>
      <c r="R1210" s="39">
        <v>400</v>
      </c>
      <c r="S1210" s="1" t="str">
        <f>IF(OR(MONTH(L1210)=12, MONTH(L1210)&lt;=5), "Dry Season", "Wet Season")</f>
        <v>Dry Season</v>
      </c>
      <c r="T1210" s="1">
        <v>1</v>
      </c>
      <c r="U1210" s="1">
        <v>0</v>
      </c>
      <c r="V1210" s="1">
        <v>0</v>
      </c>
      <c r="W1210" s="2">
        <f>IF(ISNUMBER(SEARCH("N/A", X1210)), 0, 1)</f>
        <v>0</v>
      </c>
      <c r="X1210" s="1" t="s">
        <v>44</v>
      </c>
      <c r="Y1210" s="1"/>
      <c r="Z1210" s="1"/>
      <c r="AA1210" s="11" cm="1">
        <f t="array" ref="AA1210">IF(ISBLANK(Y1210), 0, VINCentyInvDistance(F1210,G1210,Y1210,Z1210))</f>
        <v>0</v>
      </c>
      <c r="AB1210" s="1">
        <v>0</v>
      </c>
      <c r="AC1210" s="1">
        <v>0</v>
      </c>
      <c r="AD1210" s="1">
        <v>0</v>
      </c>
      <c r="AE1210" s="1">
        <v>12</v>
      </c>
      <c r="AF1210" s="1">
        <v>1</v>
      </c>
      <c r="AG1210" s="1" t="str">
        <f>TRIM(MID(SUBSTITUTE($H1210,",",REPT(" ",200)),(LEN($H1210)-LEN(SUBSTITUTE($H1210,",",""))-4)*200+1,200))</f>
        <v>Quezon City</v>
      </c>
      <c r="AH1210" s="1" t="str">
        <f>TRIM(MID(SUBSTITUTE($H1210,",",REPT(" ",200)),(LEN($H1210)-LEN(SUBSTITUTE($H1210,",",""))-3)*200+1,200))</f>
        <v>Eastern Manila District</v>
      </c>
      <c r="AI1210" s="1" t="str">
        <f>TRIM(MID(SUBSTITUTE($H1210,",",REPT(" ",200)),(LEN($H1210)-LEN(SUBSTITUTE($H1210,",",""))-2)*200+1,200))</f>
        <v>Metro Manila</v>
      </c>
      <c r="AJ1210" s="1" t="str">
        <f>TRIM(MID(SUBSTITUTE($H1210,",",REPT(" ",200)),(LEN($H1210)-LEN(SUBSTITUTE($H1210,",",""))-0)*200+1,200))</f>
        <v>Philippines</v>
      </c>
      <c r="AL1210" s="2">
        <v>0</v>
      </c>
      <c r="AM1210" s="1"/>
    </row>
    <row r="1211" spans="1:39" ht="12.75" customHeight="1">
      <c r="A1211" s="1"/>
      <c r="B1211" s="1" t="s">
        <v>11336</v>
      </c>
      <c r="C1211" s="1" t="s">
        <v>11337</v>
      </c>
      <c r="D1211" s="3" t="str">
        <f ca="1">IFERROR(__xludf.DUMMYFUNCTION("PROPER(REGEXEXTRACT(B2972, ""(?:https?:\/\/)?(?:www\.)?([a-zA-Z0-9-]+)\.""))"),"Skyscanner")</f>
        <v>Skyscanner</v>
      </c>
      <c r="E1211" s="1" t="s">
        <v>11338</v>
      </c>
      <c r="F1211" s="1">
        <v>14.849909999999999</v>
      </c>
      <c r="G1211" s="1">
        <v>120.25190000000001</v>
      </c>
      <c r="H1211" s="1" t="s">
        <v>11339</v>
      </c>
      <c r="I1211" s="1" t="s">
        <v>2622</v>
      </c>
      <c r="J1211" s="1">
        <f>IF(K1211="URBAN",1,IF(K1211="SUBURBAN",2,IF(K1211="RURAL",3,"")))</f>
        <v>3</v>
      </c>
      <c r="K1211" s="1" t="s">
        <v>541</v>
      </c>
      <c r="L1211" s="18">
        <v>46082</v>
      </c>
      <c r="M1211" s="49">
        <v>0.58333333333333337</v>
      </c>
      <c r="N1211" s="18">
        <v>46083</v>
      </c>
      <c r="O1211" s="56">
        <v>0.45833333333333331</v>
      </c>
      <c r="P1211" s="31" t="str">
        <f>TEXT($L1211, "dddd")</f>
        <v>Sunday</v>
      </c>
      <c r="Q1211" s="39" t="s">
        <v>111</v>
      </c>
      <c r="R1211" s="39">
        <v>1820</v>
      </c>
      <c r="S1211" s="1" t="str">
        <f>IF(OR(MONTH(L1211)=12, MONTH(L1211)&lt;=5), "Dry Season", "Wet Season")</f>
        <v>Dry Season</v>
      </c>
      <c r="T1211" s="1">
        <v>1</v>
      </c>
      <c r="U1211" s="1">
        <v>0</v>
      </c>
      <c r="V1211" s="1">
        <v>0</v>
      </c>
      <c r="W1211" s="2">
        <f>IF(ISNUMBER(SEARCH("N/A", X1211)), 0, 1)</f>
        <v>1</v>
      </c>
      <c r="X1211" s="1" t="s">
        <v>2617</v>
      </c>
      <c r="Y1211" s="1">
        <v>9.6553032000000005</v>
      </c>
      <c r="Z1211" s="1">
        <v>123.8696362</v>
      </c>
      <c r="AA1211" s="11" cm="1">
        <f t="array" ref="AA1211">IF(ISBLANK(Y1211), 0, VINCentyInvDistance(F1211,G1211,Y1211,Z1211))</f>
        <v>696442.90986702079</v>
      </c>
      <c r="AB1211" s="1">
        <v>0</v>
      </c>
      <c r="AC1211" s="1">
        <v>8.8000000000000007</v>
      </c>
      <c r="AD1211" s="1">
        <v>3.8</v>
      </c>
      <c r="AE1211" s="1">
        <v>20</v>
      </c>
      <c r="AF1211" s="1">
        <v>1</v>
      </c>
      <c r="AG1211" s="1" t="s">
        <v>2618</v>
      </c>
      <c r="AH1211" s="1" t="s">
        <v>2113</v>
      </c>
      <c r="AI1211" s="1" t="str">
        <f>TRIM(MID(SUBSTITUTE($H1211,",",REPT(" ",200)),(LEN($H1211)-LEN(SUBSTITUTE($H1211,",",""))-2)*200+1,200))</f>
        <v>Central Luzon</v>
      </c>
      <c r="AJ1211" s="1" t="s">
        <v>55</v>
      </c>
      <c r="AK1211" t="s">
        <v>17409</v>
      </c>
      <c r="AL1211" s="2">
        <v>0</v>
      </c>
      <c r="AM1211" s="1"/>
    </row>
    <row r="1212" spans="1:39" ht="12.75" customHeight="1">
      <c r="A1212" s="1"/>
      <c r="B1212" s="1" t="s">
        <v>2401</v>
      </c>
      <c r="C1212" s="1" t="s">
        <v>11342</v>
      </c>
      <c r="D1212" s="3" t="str">
        <f ca="1">IFERROR(__xludf.DUMMYFUNCTION("PROPER(REGEXEXTRACT(B2974, ""(?:https?:\/\/)?(?:www\.)?([a-zA-Z0-9-]+)\.""))"),"Skyscanner")</f>
        <v>Skyscanner</v>
      </c>
      <c r="E1212" s="1" t="s">
        <v>11343</v>
      </c>
      <c r="F1212" s="1">
        <v>14.488200000000001</v>
      </c>
      <c r="G1212" s="1">
        <v>121.04292</v>
      </c>
      <c r="H1212" s="1" t="s">
        <v>218</v>
      </c>
      <c r="I1212" s="1" t="s">
        <v>50</v>
      </c>
      <c r="J1212" s="1">
        <f>IF(K1212="URBAN",1,IF(K1212="SUBURBAN",2,IF(K1212="RURAL",3,"")))</f>
        <v>3</v>
      </c>
      <c r="K1212" s="1" t="s">
        <v>541</v>
      </c>
      <c r="L1212" s="18">
        <v>46082</v>
      </c>
      <c r="M1212" s="49">
        <v>0</v>
      </c>
      <c r="N1212" s="18">
        <v>46083</v>
      </c>
      <c r="O1212" s="56">
        <v>0.5</v>
      </c>
      <c r="P1212" s="31" t="str">
        <f>TEXT($L1212, "dddd")</f>
        <v>Sunday</v>
      </c>
      <c r="Q1212" s="39" t="s">
        <v>111</v>
      </c>
      <c r="R1212" s="39">
        <v>628</v>
      </c>
      <c r="S1212" s="1" t="str">
        <f>IF(OR(MONTH(L1212)=12, MONTH(L1212)&lt;=5), "Dry Season", "Wet Season")</f>
        <v>Dry Season</v>
      </c>
      <c r="T1212" s="1">
        <v>1</v>
      </c>
      <c r="U1212" s="1">
        <v>0</v>
      </c>
      <c r="V1212" s="1">
        <v>0</v>
      </c>
      <c r="W1212" s="2">
        <f>IF(ISNUMBER(SEARCH("N/A", X1212)), 0, 1)</f>
        <v>0</v>
      </c>
      <c r="X1212" s="1" t="s">
        <v>44</v>
      </c>
      <c r="Y1212" s="1"/>
      <c r="Z1212" s="1"/>
      <c r="AA1212" s="11" cm="1">
        <f t="array" ref="AA1212">IF(ISBLANK(Y1212), 0, VINCentyInvDistance(F1212,G1212,Y1212,Z1212))</f>
        <v>0</v>
      </c>
      <c r="AB1212" s="1">
        <v>0</v>
      </c>
      <c r="AC1212" s="1">
        <v>0</v>
      </c>
      <c r="AD1212" s="1">
        <v>0</v>
      </c>
      <c r="AE1212" s="1">
        <v>87</v>
      </c>
      <c r="AF1212" s="1">
        <v>1</v>
      </c>
      <c r="AG1212" s="1" t="s">
        <v>142</v>
      </c>
      <c r="AH1212" s="1" t="s">
        <v>143</v>
      </c>
      <c r="AI1212" s="1" t="str">
        <f>TRIM(MID(SUBSTITUTE($H1212,",",REPT(" ",200)),(LEN($H1212)-LEN(SUBSTITUTE($H1212,",",""))-2)*200+1,200))</f>
        <v>Metro Manila</v>
      </c>
      <c r="AJ1212" s="1" t="s">
        <v>55</v>
      </c>
      <c r="AK1212" t="s">
        <v>98</v>
      </c>
      <c r="AL1212" s="2">
        <v>0</v>
      </c>
      <c r="AM1212" s="1" t="s">
        <v>2404</v>
      </c>
    </row>
    <row r="1213" spans="1:39" ht="12.75" customHeight="1">
      <c r="A1213" s="1"/>
      <c r="B1213" s="1" t="s">
        <v>11352</v>
      </c>
      <c r="C1213" s="1" t="s">
        <v>11353</v>
      </c>
      <c r="D1213" s="3" t="str">
        <f ca="1">IFERROR(__xludf.DUMMYFUNCTION("PROPER(REGEXEXTRACT(B2977, ""(?:https?:\/\/)?(?:www\.)?([a-zA-Z0-9-]+)\.""))"),"Google")</f>
        <v>Google</v>
      </c>
      <c r="E1213" s="1" t="s">
        <v>11354</v>
      </c>
      <c r="F1213" s="1">
        <v>14.30114</v>
      </c>
      <c r="G1213" s="1">
        <v>121.491203</v>
      </c>
      <c r="H1213" s="1" t="s">
        <v>11355</v>
      </c>
      <c r="I1213" s="1" t="s">
        <v>1300</v>
      </c>
      <c r="J1213" s="1">
        <f>IF(K1213="URBAN",1,IF(K1213="SUBURBAN",2,IF(K1213="RURAL",3,"")))</f>
        <v>3</v>
      </c>
      <c r="K1213" s="1" t="s">
        <v>541</v>
      </c>
      <c r="L1213" s="18">
        <v>46082</v>
      </c>
      <c r="M1213" s="49">
        <v>0.625</v>
      </c>
      <c r="N1213" s="18">
        <v>46083</v>
      </c>
      <c r="O1213" s="56">
        <v>0.5</v>
      </c>
      <c r="P1213" s="31" t="str">
        <f>TEXT($L1213, "dddd")</f>
        <v>Sunday</v>
      </c>
      <c r="Q1213" s="39" t="s">
        <v>111</v>
      </c>
      <c r="R1213" s="39">
        <v>1026</v>
      </c>
      <c r="S1213" s="1" t="str">
        <f>IF(OR(MONTH(L1213)=12, MONTH(L1213)&lt;=5), "Dry Season", "Wet Season")</f>
        <v>Dry Season</v>
      </c>
      <c r="T1213" s="1">
        <v>1</v>
      </c>
      <c r="U1213" s="1">
        <v>1</v>
      </c>
      <c r="V1213" s="1">
        <v>0</v>
      </c>
      <c r="W1213" s="2">
        <f>IF(ISNUMBER(SEARCH("N/A", X1213)), 0, 1)</f>
        <v>0</v>
      </c>
      <c r="X1213" s="1" t="s">
        <v>44</v>
      </c>
      <c r="Y1213" s="1"/>
      <c r="Z1213" s="1"/>
      <c r="AA1213" s="11" cm="1">
        <f t="array" ref="AA1213">IF(ISBLANK(Y1213), 0, VINCentyInvDistance(F1213,G1213,Y1213,Z1213))</f>
        <v>0</v>
      </c>
      <c r="AB1213" s="1">
        <v>0</v>
      </c>
      <c r="AC1213" s="1">
        <v>10</v>
      </c>
      <c r="AD1213" s="1">
        <v>0</v>
      </c>
      <c r="AE1213" s="1">
        <v>39</v>
      </c>
      <c r="AF1213" s="1">
        <v>1</v>
      </c>
      <c r="AG1213" s="1" t="str">
        <f>TRIM(MID(SUBSTITUTE($H1213,",",REPT(" ",200)),(LEN($H1213)-LEN(SUBSTITUTE($H1213,",",""))-4)*200+1,200))</f>
        <v>Lumban</v>
      </c>
      <c r="AH1213" s="1" t="str">
        <f>TRIM(MID(SUBSTITUTE($H1213,",",REPT(" ",200)),(LEN($H1213)-LEN(SUBSTITUTE($H1213,",",""))-3)*200+1,200))</f>
        <v>Laguna</v>
      </c>
      <c r="AI1213" s="1" t="str">
        <f>TRIM(MID(SUBSTITUTE($H1213,",",REPT(" ",200)),(LEN($H1213)-LEN(SUBSTITUTE($H1213,",",""))-2)*200+1,200))</f>
        <v>Calabarzon</v>
      </c>
      <c r="AJ1213" s="1" t="str">
        <f>TRIM(MID(SUBSTITUTE($H1213,",",REPT(" ",200)),(LEN($H1213)-LEN(SUBSTITUTE($H1213,",",""))-0)*200+1,200))</f>
        <v>Philippines</v>
      </c>
      <c r="AL1213" s="2">
        <v>0</v>
      </c>
      <c r="AM1213" s="1" t="s">
        <v>11356</v>
      </c>
    </row>
    <row r="1214" spans="1:39" ht="12.75" customHeight="1">
      <c r="A1214" s="1"/>
      <c r="B1214" s="1" t="s">
        <v>11359</v>
      </c>
      <c r="C1214" s="1" t="s">
        <v>11360</v>
      </c>
      <c r="D1214" s="3" t="str">
        <f ca="1">IFERROR(__xludf.DUMMYFUNCTION("PROPER(REGEXEXTRACT(B2979, ""(?:https?:\/\/)?(?:www\.)?([a-zA-Z0-9-]+)\.""))"),"Google")</f>
        <v>Google</v>
      </c>
      <c r="E1214" s="1" t="s">
        <v>10929</v>
      </c>
      <c r="F1214" s="1">
        <v>13.586550000000001</v>
      </c>
      <c r="G1214" s="1">
        <v>123.45295</v>
      </c>
      <c r="H1214" s="1" t="s">
        <v>11361</v>
      </c>
      <c r="I1214" s="1" t="s">
        <v>4967</v>
      </c>
      <c r="J1214" s="1">
        <f>IF(K1214="URBAN",1,IF(K1214="SUBURBAN",2,IF(K1214="RURAL",3,"")))</f>
        <v>3</v>
      </c>
      <c r="K1214" s="1" t="s">
        <v>541</v>
      </c>
      <c r="L1214" s="18">
        <v>46082</v>
      </c>
      <c r="M1214" s="49">
        <v>0.625</v>
      </c>
      <c r="N1214" s="18">
        <v>46083</v>
      </c>
      <c r="O1214" s="56">
        <v>0.5</v>
      </c>
      <c r="P1214" s="31" t="str">
        <f>TEXT($L1214, "dddd")</f>
        <v>Sunday</v>
      </c>
      <c r="Q1214" s="39" t="s">
        <v>10243</v>
      </c>
      <c r="R1214" s="39">
        <v>1323</v>
      </c>
      <c r="S1214" s="1" t="str">
        <f>IF(OR(MONTH(L1214)=12, MONTH(L1214)&lt;=5), "Dry Season", "Wet Season")</f>
        <v>Dry Season</v>
      </c>
      <c r="T1214" s="1">
        <v>1</v>
      </c>
      <c r="U1214" s="1">
        <v>0</v>
      </c>
      <c r="V1214" s="1">
        <v>0</v>
      </c>
      <c r="W1214" s="2">
        <f>IF(ISNUMBER(SEARCH("N/A", X1214)), 0, 1)</f>
        <v>0</v>
      </c>
      <c r="X1214" s="1" t="s">
        <v>44</v>
      </c>
      <c r="Y1214" s="1"/>
      <c r="Z1214" s="1"/>
      <c r="AA1214" s="11" cm="1">
        <f t="array" ref="AA1214">IF(ISBLANK(Y1214), 0, VINCentyInvDistance(F1214,G1214,Y1214,Z1214))</f>
        <v>0</v>
      </c>
      <c r="AB1214" s="1">
        <v>0</v>
      </c>
      <c r="AC1214" s="1">
        <v>0</v>
      </c>
      <c r="AD1214" s="1">
        <v>0</v>
      </c>
      <c r="AE1214" s="1">
        <v>0</v>
      </c>
      <c r="AF1214" s="1">
        <v>1</v>
      </c>
      <c r="AG1214" s="1" t="s">
        <v>11362</v>
      </c>
      <c r="AH1214" s="1" t="s">
        <v>4970</v>
      </c>
      <c r="AI1214" s="1" t="str">
        <f>TRIM(MID(SUBSTITUTE($H1214,",",REPT(" ",200)),(LEN($H1214)-LEN(SUBSTITUTE($H1214,",",""))-2)*200+1,200))</f>
        <v>Bicol Region</v>
      </c>
      <c r="AJ1214" s="1" t="s">
        <v>55</v>
      </c>
      <c r="AL1214" s="2">
        <v>0</v>
      </c>
      <c r="AM1214" s="1" t="s">
        <v>11363</v>
      </c>
    </row>
    <row r="1215" spans="1:39" ht="12.75" customHeight="1">
      <c r="A1215" s="1"/>
      <c r="B1215" s="1" t="s">
        <v>10931</v>
      </c>
      <c r="C1215" s="1" t="s">
        <v>11364</v>
      </c>
      <c r="D1215" s="3" t="str">
        <f ca="1">IFERROR(__xludf.DUMMYFUNCTION("PROPER(REGEXEXTRACT(B2980, ""(?:https?:\/\/)?(?:www\.)?([a-zA-Z0-9-]+)\.""))"),"Skyscanner")</f>
        <v>Skyscanner</v>
      </c>
      <c r="E1215" s="1" t="s">
        <v>11365</v>
      </c>
      <c r="F1215" s="1">
        <v>13.520272</v>
      </c>
      <c r="G1215" s="1">
        <v>120.975048</v>
      </c>
      <c r="H1215" s="1" t="s">
        <v>10934</v>
      </c>
      <c r="I1215" s="1" t="s">
        <v>3119</v>
      </c>
      <c r="J1215" s="1">
        <f>IF(K1215="URBAN",1,IF(K1215="SUBURBAN",2,IF(K1215="RURAL",3,"")))</f>
        <v>3</v>
      </c>
      <c r="K1215" s="1" t="s">
        <v>541</v>
      </c>
      <c r="L1215" s="18">
        <v>46082</v>
      </c>
      <c r="M1215" s="49">
        <v>0.58333333333333337</v>
      </c>
      <c r="N1215" s="18">
        <v>46083</v>
      </c>
      <c r="O1215" s="56">
        <v>0.5</v>
      </c>
      <c r="P1215" s="31" t="str">
        <f>TEXT($L1215, "dddd")</f>
        <v>Sunday</v>
      </c>
      <c r="Q1215" s="39" t="s">
        <v>11114</v>
      </c>
      <c r="R1215" s="39">
        <v>953</v>
      </c>
      <c r="S1215" s="1" t="str">
        <f>IF(OR(MONTH(L1215)=12, MONTH(L1215)&lt;=5), "Dry Season", "Wet Season")</f>
        <v>Dry Season</v>
      </c>
      <c r="T1215" s="1">
        <v>1</v>
      </c>
      <c r="U1215" s="1">
        <v>0</v>
      </c>
      <c r="V1215" s="1">
        <v>0</v>
      </c>
      <c r="W1215" s="2">
        <f>IF(ISNUMBER(SEARCH("N/A", X1215)), 0, 1)</f>
        <v>0</v>
      </c>
      <c r="X1215" s="1" t="s">
        <v>44</v>
      </c>
      <c r="Y1215" s="1"/>
      <c r="Z1215" s="1"/>
      <c r="AA1215" s="11" cm="1">
        <f t="array" ref="AA1215">IF(ISBLANK(Y1215), 0, VINCentyInvDistance(F1215,G1215,Y1215,Z1215))</f>
        <v>0</v>
      </c>
      <c r="AB1215" s="1">
        <v>0</v>
      </c>
      <c r="AC1215" s="1">
        <v>9</v>
      </c>
      <c r="AD1215" s="1">
        <v>5</v>
      </c>
      <c r="AE1215" s="1">
        <v>5</v>
      </c>
      <c r="AF1215" s="1">
        <v>1</v>
      </c>
      <c r="AG1215" s="1" t="s">
        <v>9592</v>
      </c>
      <c r="AH1215" s="1" t="s">
        <v>9593</v>
      </c>
      <c r="AI1215" s="1"/>
      <c r="AJ1215" s="1" t="s">
        <v>55</v>
      </c>
      <c r="AK1215" t="s">
        <v>17395</v>
      </c>
      <c r="AL1215" s="1">
        <v>3</v>
      </c>
      <c r="AM1215" s="1" t="s">
        <v>10935</v>
      </c>
    </row>
    <row r="1216" spans="1:39" ht="12.75" customHeight="1">
      <c r="A1216" s="1"/>
      <c r="B1216" s="1" t="s">
        <v>11392</v>
      </c>
      <c r="C1216" s="1" t="s">
        <v>11393</v>
      </c>
      <c r="D1216" s="3" t="str">
        <f ca="1">IFERROR(__xludf.DUMMYFUNCTION("PROPER(REGEXEXTRACT(B2989, ""(?:https?:\/\/)?(?:www\.)?([a-zA-Z0-9-]+)\.""))"),"Skyscanner")</f>
        <v>Skyscanner</v>
      </c>
      <c r="E1216" s="1" t="s">
        <v>11394</v>
      </c>
      <c r="F1216" s="1">
        <v>16.934360000000002</v>
      </c>
      <c r="G1216" s="1">
        <v>121.05586</v>
      </c>
      <c r="H1216" s="1" t="s">
        <v>11395</v>
      </c>
      <c r="I1216" s="1" t="s">
        <v>1300</v>
      </c>
      <c r="J1216" s="1">
        <f>IF(K1216="URBAN",1,IF(K1216="SUBURBAN",2,IF(K1216="RURAL",3,"")))</f>
        <v>3</v>
      </c>
      <c r="K1216" s="1" t="s">
        <v>541</v>
      </c>
      <c r="L1216" s="18">
        <v>46082</v>
      </c>
      <c r="M1216" s="49">
        <v>0.58333333333333337</v>
      </c>
      <c r="N1216" s="18">
        <v>46083</v>
      </c>
      <c r="O1216" s="56">
        <v>0.54166666666666663</v>
      </c>
      <c r="P1216" s="31" t="str">
        <f>TEXT($L1216, "dddd")</f>
        <v>Sunday</v>
      </c>
      <c r="Q1216" s="39" t="s">
        <v>111</v>
      </c>
      <c r="R1216" s="39">
        <v>3300</v>
      </c>
      <c r="S1216" s="1" t="str">
        <f>IF(OR(MONTH(L1216)=12, MONTH(L1216)&lt;=5), "Dry Season", "Wet Season")</f>
        <v>Dry Season</v>
      </c>
      <c r="T1216" s="1">
        <v>1</v>
      </c>
      <c r="U1216" s="1">
        <v>1</v>
      </c>
      <c r="V1216" s="1">
        <v>1</v>
      </c>
      <c r="W1216" s="2">
        <f>IF(ISNUMBER(SEARCH("N/A", X1216)), 0, 1)</f>
        <v>1</v>
      </c>
      <c r="X1216" s="1" t="s">
        <v>5434</v>
      </c>
      <c r="Y1216" s="1">
        <v>13.6707444</v>
      </c>
      <c r="Z1216" s="1">
        <v>121.3888039</v>
      </c>
      <c r="AA1216" s="11" cm="1">
        <f t="array" ref="AA1216">IF(ISBLANK(Y1216), 0, VINCentyInvDistance(F1216,G1216,Y1216,Z1216))</f>
        <v>362890.7151150342</v>
      </c>
      <c r="AB1216" s="1">
        <v>0</v>
      </c>
      <c r="AC1216" s="1">
        <v>6</v>
      </c>
      <c r="AD1216" s="1">
        <v>4.0999999999999996</v>
      </c>
      <c r="AE1216" s="1">
        <v>1</v>
      </c>
      <c r="AF1216" s="1">
        <v>1</v>
      </c>
      <c r="AG1216" s="1" t="s">
        <v>5435</v>
      </c>
      <c r="AH1216" s="1" t="s">
        <v>5435</v>
      </c>
      <c r="AI1216" s="1" t="str">
        <f>TRIM(MID(SUBSTITUTE($H1216,",",REPT(" ",200)),(LEN($H1216)-LEN(SUBSTITUTE($H1216,",",""))-2)*200+1,200))</f>
        <v>Cordillera Administrative Region</v>
      </c>
      <c r="AJ1216" s="1" t="s">
        <v>55</v>
      </c>
      <c r="AK1216" t="s">
        <v>17410</v>
      </c>
      <c r="AL1216" s="2">
        <v>0</v>
      </c>
      <c r="AM1216" s="1"/>
    </row>
    <row r="1217" spans="1:39" ht="12.75" customHeight="1">
      <c r="A1217" s="1"/>
      <c r="B1217" s="1" t="s">
        <v>11396</v>
      </c>
      <c r="C1217" s="1" t="s">
        <v>11397</v>
      </c>
      <c r="D1217" s="3" t="str">
        <f ca="1">IFERROR(__xludf.DUMMYFUNCTION("PROPER(REGEXEXTRACT(B2990, ""(?:https?:\/\/)?(?:www\.)?([a-zA-Z0-9-]+)\.""))"),"Google")</f>
        <v>Google</v>
      </c>
      <c r="E1217" s="1" t="s">
        <v>11398</v>
      </c>
      <c r="F1217" s="1">
        <v>16.906828000000001</v>
      </c>
      <c r="G1217" s="1">
        <v>121.065071</v>
      </c>
      <c r="H1217" s="1" t="s">
        <v>11399</v>
      </c>
      <c r="I1217" s="1" t="s">
        <v>2395</v>
      </c>
      <c r="J1217" s="1">
        <f>IF(K1217="URBAN",1,IF(K1217="SUBURBAN",2,IF(K1217="RURAL",3,"")))</f>
        <v>3</v>
      </c>
      <c r="K1217" s="1" t="s">
        <v>541</v>
      </c>
      <c r="L1217" s="18">
        <v>46082</v>
      </c>
      <c r="M1217" s="49">
        <v>0.625</v>
      </c>
      <c r="N1217" s="18">
        <v>46083</v>
      </c>
      <c r="O1217" s="56">
        <v>0.5</v>
      </c>
      <c r="P1217" s="31" t="str">
        <f>TEXT($L1217, "dddd")</f>
        <v>Sunday</v>
      </c>
      <c r="Q1217" s="39" t="s">
        <v>111</v>
      </c>
      <c r="R1217" s="39">
        <v>3043</v>
      </c>
      <c r="S1217" s="1" t="str">
        <f>IF(OR(MONTH(L1217)=12, MONTH(L1217)&lt;=5), "Dry Season", "Wet Season")</f>
        <v>Dry Season</v>
      </c>
      <c r="T1217" s="1">
        <v>1</v>
      </c>
      <c r="U1217" s="1">
        <v>0</v>
      </c>
      <c r="V1217" s="1">
        <v>0</v>
      </c>
      <c r="W1217" s="2">
        <f>IF(ISNUMBER(SEARCH("N/A", X1217)), 0, 1)</f>
        <v>0</v>
      </c>
      <c r="X1217" s="1" t="s">
        <v>44</v>
      </c>
      <c r="Y1217" s="1"/>
      <c r="Z1217" s="1"/>
      <c r="AA1217" s="11" cm="1">
        <f t="array" ref="AA1217">IF(ISBLANK(Y1217), 0, VINCentyInvDistance(F1217,G1217,Y1217,Z1217))</f>
        <v>0</v>
      </c>
      <c r="AB1217" s="1">
        <v>0</v>
      </c>
      <c r="AC1217" s="1">
        <v>6.6</v>
      </c>
      <c r="AD1217" s="1">
        <v>0</v>
      </c>
      <c r="AE1217" s="1">
        <v>3</v>
      </c>
      <c r="AF1217" s="1">
        <v>1</v>
      </c>
      <c r="AG1217" s="1" t="s">
        <v>4187</v>
      </c>
      <c r="AH1217" s="1" t="s">
        <v>4188</v>
      </c>
      <c r="AI1217" s="1" t="str">
        <f>TRIM(MID(SUBSTITUTE($H1217,",",REPT(" ",200)),(LEN($H1217)-LEN(SUBSTITUTE($H1217,",",""))-2)*200+1,200))</f>
        <v>Cordillera Administrative Region</v>
      </c>
      <c r="AJ1217" s="1" t="s">
        <v>55</v>
      </c>
      <c r="AL1217" s="2">
        <v>0</v>
      </c>
      <c r="AM1217" s="1" t="s">
        <v>11400</v>
      </c>
    </row>
    <row r="1218" spans="1:39" ht="12.75" customHeight="1">
      <c r="A1218" s="1"/>
      <c r="B1218" s="1" t="s">
        <v>11425</v>
      </c>
      <c r="C1218" s="1" t="s">
        <v>11426</v>
      </c>
      <c r="D1218" s="3" t="str">
        <f ca="1">IFERROR(__xludf.DUMMYFUNCTION("PROPER(REGEXEXTRACT(B2996, ""(?:https?:\/\/)?(?:www\.)?([a-zA-Z0-9-]+)\.""))"),"Google")</f>
        <v>Google</v>
      </c>
      <c r="E1218" s="1" t="s">
        <v>11427</v>
      </c>
      <c r="F1218" s="1">
        <v>10.813510000000001</v>
      </c>
      <c r="G1218" s="1">
        <v>122.72523</v>
      </c>
      <c r="H1218" s="1" t="s">
        <v>11423</v>
      </c>
      <c r="I1218" s="1" t="s">
        <v>1211</v>
      </c>
      <c r="J1218" s="1">
        <f>IF(K1218="URBAN",1,IF(K1218="SUBURBAN",2,IF(K1218="RURAL",3,"")))</f>
        <v>3</v>
      </c>
      <c r="K1218" s="1" t="s">
        <v>541</v>
      </c>
      <c r="L1218" s="18">
        <v>46082</v>
      </c>
      <c r="M1218" s="49">
        <v>0.625</v>
      </c>
      <c r="N1218" s="18">
        <v>46083</v>
      </c>
      <c r="O1218" s="56">
        <v>0.5</v>
      </c>
      <c r="P1218" s="31" t="str">
        <f>TEXT($L1218, "dddd")</f>
        <v>Sunday</v>
      </c>
      <c r="Q1218" s="39" t="s">
        <v>111</v>
      </c>
      <c r="R1218" s="39">
        <v>2800</v>
      </c>
      <c r="S1218" s="1" t="str">
        <f>IF(OR(MONTH(L1218)=12, MONTH(L1218)&lt;=5), "Dry Season", "Wet Season")</f>
        <v>Dry Season</v>
      </c>
      <c r="T1218" s="1">
        <v>1</v>
      </c>
      <c r="U1218" s="1">
        <v>1</v>
      </c>
      <c r="V1218" s="1">
        <v>0</v>
      </c>
      <c r="W1218" s="2">
        <f>IF(ISNUMBER(SEARCH("N/A", X1218)), 0, 1)</f>
        <v>0</v>
      </c>
      <c r="X1218" s="1" t="s">
        <v>44</v>
      </c>
      <c r="Y1218" s="1"/>
      <c r="Z1218" s="1"/>
      <c r="AA1218" s="11" cm="1">
        <f t="array" ref="AA1218">IF(ISBLANK(Y1218), 0, VINCentyInvDistance(F1218,G1218,Y1218,Z1218))</f>
        <v>0</v>
      </c>
      <c r="AB1218" s="1">
        <v>0</v>
      </c>
      <c r="AC1218" s="1">
        <v>0</v>
      </c>
      <c r="AD1218" s="1">
        <v>0</v>
      </c>
      <c r="AE1218" s="1">
        <v>220</v>
      </c>
      <c r="AF1218" s="1">
        <v>1</v>
      </c>
      <c r="AG1218" s="1" t="s">
        <v>11428</v>
      </c>
      <c r="AH1218" s="1" t="s">
        <v>1213</v>
      </c>
      <c r="AI1218" s="1" t="str">
        <f>TRIM(MID(SUBSTITUTE($H1218,",",REPT(" ",200)),(LEN($H1218)-LEN(SUBSTITUTE($H1218,",",""))-2)*200+1,200))</f>
        <v>Western Visayas</v>
      </c>
      <c r="AJ1218" s="1" t="s">
        <v>55</v>
      </c>
      <c r="AL1218" s="2">
        <v>0</v>
      </c>
      <c r="AM1218" s="1" t="s">
        <v>11429</v>
      </c>
    </row>
    <row r="1219" spans="1:39" ht="12.75" customHeight="1">
      <c r="A1219" s="1"/>
      <c r="B1219" s="1" t="s">
        <v>11452</v>
      </c>
      <c r="C1219" s="1" t="s">
        <v>11453</v>
      </c>
      <c r="D1219" s="3" t="str">
        <f ca="1">IFERROR(__xludf.DUMMYFUNCTION("PROPER(REGEXEXTRACT(B3002, ""(?:https?:\/\/)?(?:www\.)?([a-zA-Z0-9-]+)\.""))"),"Google")</f>
        <v>Google</v>
      </c>
      <c r="E1219" s="1" t="s">
        <v>11454</v>
      </c>
      <c r="F1219" s="1">
        <v>16.913129999999999</v>
      </c>
      <c r="G1219" s="1">
        <v>121.06519</v>
      </c>
      <c r="H1219" s="1" t="s">
        <v>11455</v>
      </c>
      <c r="I1219" s="1" t="s">
        <v>2395</v>
      </c>
      <c r="J1219" s="1">
        <f>IF(K1219="URBAN",1,IF(K1219="SUBURBAN",2,IF(K1219="RURAL",3,"")))</f>
        <v>3</v>
      </c>
      <c r="K1219" s="1" t="s">
        <v>541</v>
      </c>
      <c r="L1219" s="18">
        <v>46082</v>
      </c>
      <c r="M1219" s="49">
        <v>0.625</v>
      </c>
      <c r="N1219" s="18">
        <v>46083</v>
      </c>
      <c r="O1219" s="56">
        <v>0.5</v>
      </c>
      <c r="P1219" s="31" t="str">
        <f>TEXT($L1219, "dddd")</f>
        <v>Sunday</v>
      </c>
      <c r="Q1219" s="39" t="s">
        <v>111</v>
      </c>
      <c r="R1219" s="39">
        <v>1343.83</v>
      </c>
      <c r="S1219" s="1" t="str">
        <f>IF(OR(MONTH(L1219)=12, MONTH(L1219)&lt;=5), "Dry Season", "Wet Season")</f>
        <v>Dry Season</v>
      </c>
      <c r="T1219" s="1">
        <v>1</v>
      </c>
      <c r="U1219" s="1">
        <v>0</v>
      </c>
      <c r="V1219" s="1">
        <v>0</v>
      </c>
      <c r="W1219" s="2">
        <f>IF(ISNUMBER(SEARCH("N/A", X1219)), 0, 1)</f>
        <v>0</v>
      </c>
      <c r="X1219" s="1" t="s">
        <v>44</v>
      </c>
      <c r="Y1219" s="1"/>
      <c r="Z1219" s="1"/>
      <c r="AA1219" s="11" cm="1">
        <f t="array" ref="AA1219">IF(ISBLANK(Y1219), 0, VINCentyInvDistance(F1219,G1219,Y1219,Z1219))</f>
        <v>0</v>
      </c>
      <c r="AB1219" s="1">
        <v>0</v>
      </c>
      <c r="AC1219" s="1">
        <v>0</v>
      </c>
      <c r="AD1219" s="1">
        <v>0</v>
      </c>
      <c r="AE1219" s="1">
        <v>172</v>
      </c>
      <c r="AF1219" s="1">
        <v>1</v>
      </c>
      <c r="AG1219" s="1" t="str">
        <f>TRIM(MID(SUBSTITUTE($H1219,",",REPT(" ",200)),(LEN($H1219)-LEN(SUBSTITUTE($H1219,",",""))-4)*200+1,200))</f>
        <v>Banaue</v>
      </c>
      <c r="AH1219" s="1" t="str">
        <f>TRIM(MID(SUBSTITUTE($H1219,",",REPT(" ",200)),(LEN($H1219)-LEN(SUBSTITUTE($H1219,",",""))-3)*200+1,200))</f>
        <v>Ifugao</v>
      </c>
      <c r="AI1219" s="1" t="str">
        <f>TRIM(MID(SUBSTITUTE($H1219,",",REPT(" ",200)),(LEN($H1219)-LEN(SUBSTITUTE($H1219,",",""))-2)*200+1,200))</f>
        <v>Cordillera Administrative Region</v>
      </c>
      <c r="AJ1219" s="1" t="str">
        <f>TRIM(MID(SUBSTITUTE($H1219,",",REPT(" ",200)),(LEN($H1219)-LEN(SUBSTITUTE($H1219,",",""))-0)*200+1,200))</f>
        <v>Philippines</v>
      </c>
      <c r="AL1219" s="2">
        <v>0</v>
      </c>
      <c r="AM1219" s="1"/>
    </row>
    <row r="1220" spans="1:39" ht="12.75" customHeight="1">
      <c r="A1220" s="1"/>
      <c r="B1220" s="1" t="s">
        <v>11456</v>
      </c>
      <c r="C1220" s="1" t="s">
        <v>11457</v>
      </c>
      <c r="D1220" s="3" t="str">
        <f ca="1">IFERROR(__xludf.DUMMYFUNCTION("PROPER(REGEXEXTRACT(B3003, ""(?:https?:\/\/)?(?:www\.)?([a-zA-Z0-9-]+)\.""))"),"Skyscanner")</f>
        <v>Skyscanner</v>
      </c>
      <c r="E1220" s="1" t="s">
        <v>11458</v>
      </c>
      <c r="F1220" s="1">
        <v>16.913129999999999</v>
      </c>
      <c r="G1220" s="1">
        <v>121.06519</v>
      </c>
      <c r="H1220" s="1" t="s">
        <v>11455</v>
      </c>
      <c r="I1220" s="1" t="s">
        <v>2395</v>
      </c>
      <c r="J1220" s="1">
        <f>IF(K1220="URBAN",1,IF(K1220="SUBURBAN",2,IF(K1220="RURAL",3,"")))</f>
        <v>3</v>
      </c>
      <c r="K1220" s="1" t="s">
        <v>541</v>
      </c>
      <c r="L1220" s="18">
        <v>46082</v>
      </c>
      <c r="M1220" s="49">
        <v>0.5</v>
      </c>
      <c r="N1220" s="18">
        <v>46083</v>
      </c>
      <c r="O1220" s="56">
        <v>0.45833333333333331</v>
      </c>
      <c r="P1220" s="31" t="str">
        <f>TEXT($L1220, "dddd")</f>
        <v>Sunday</v>
      </c>
      <c r="Q1220" s="39" t="s">
        <v>371</v>
      </c>
      <c r="R1220" s="39">
        <v>689</v>
      </c>
      <c r="S1220" s="1" t="str">
        <f>IF(OR(MONTH(L1220)=12, MONTH(L1220)&lt;=5), "Dry Season", "Wet Season")</f>
        <v>Dry Season</v>
      </c>
      <c r="T1220" s="1">
        <v>1</v>
      </c>
      <c r="U1220" s="1">
        <v>1</v>
      </c>
      <c r="V1220" s="1">
        <v>1</v>
      </c>
      <c r="W1220" s="2">
        <f>IF(ISNUMBER(SEARCH("N/A", X1220)), 0, 1)</f>
        <v>0</v>
      </c>
      <c r="X1220" s="1" t="s">
        <v>44</v>
      </c>
      <c r="Y1220" s="1"/>
      <c r="Z1220" s="1"/>
      <c r="AA1220" s="11" cm="1">
        <f t="array" ref="AA1220">IF(ISBLANK(Y1220), 0, VINCentyInvDistance(F1220,G1220,Y1220,Z1220))</f>
        <v>0</v>
      </c>
      <c r="AB1220" s="1">
        <v>0</v>
      </c>
      <c r="AC1220" s="1">
        <v>9</v>
      </c>
      <c r="AD1220" s="1">
        <v>4.8</v>
      </c>
      <c r="AE1220" s="1">
        <v>249</v>
      </c>
      <c r="AF1220" s="1">
        <v>1</v>
      </c>
      <c r="AG1220" s="1" t="s">
        <v>4187</v>
      </c>
      <c r="AH1220" s="1" t="s">
        <v>4188</v>
      </c>
      <c r="AI1220" s="1" t="str">
        <f>TRIM(MID(SUBSTITUTE($H1220,",",REPT(" ",200)),(LEN($H1220)-LEN(SUBSTITUTE($H1220,",",""))-2)*200+1,200))</f>
        <v>Cordillera Administrative Region</v>
      </c>
      <c r="AJ1220" s="1" t="s">
        <v>55</v>
      </c>
      <c r="AK1220" t="s">
        <v>17413</v>
      </c>
      <c r="AL1220" s="2">
        <v>0</v>
      </c>
      <c r="AM1220" s="1" t="s">
        <v>11459</v>
      </c>
    </row>
    <row r="1221" spans="1:39" ht="12.75" customHeight="1">
      <c r="A1221" s="1"/>
      <c r="B1221" s="1" t="s">
        <v>11460</v>
      </c>
      <c r="C1221" s="1" t="s">
        <v>11461</v>
      </c>
      <c r="D1221" s="3" t="str">
        <f ca="1">IFERROR(__xludf.DUMMYFUNCTION("PROPER(REGEXEXTRACT(B3004, ""(?:https?:\/\/)?(?:www\.)?([a-zA-Z0-9-]+)\.""))"),"Skyscanner")</f>
        <v>Skyscanner</v>
      </c>
      <c r="E1221" s="1" t="s">
        <v>11462</v>
      </c>
      <c r="F1221" s="1">
        <v>9.6294799999999992</v>
      </c>
      <c r="G1221" s="1">
        <v>123.83582</v>
      </c>
      <c r="H1221" s="1" t="s">
        <v>11463</v>
      </c>
      <c r="I1221" s="1" t="s">
        <v>2622</v>
      </c>
      <c r="J1221" s="1">
        <f>IF(K1221="URBAN",1,IF(K1221="SUBURBAN",2,IF(K1221="RURAL",3,"")))</f>
        <v>3</v>
      </c>
      <c r="K1221" s="1" t="s">
        <v>541</v>
      </c>
      <c r="L1221" s="18">
        <v>46082</v>
      </c>
      <c r="M1221" s="49">
        <v>0.58333333333333337</v>
      </c>
      <c r="N1221" s="18">
        <v>46083</v>
      </c>
      <c r="O1221" s="56">
        <v>0.45833333333333331</v>
      </c>
      <c r="P1221" s="31" t="str">
        <f>TEXT($L1221, "dddd")</f>
        <v>Sunday</v>
      </c>
      <c r="Q1221" s="39" t="s">
        <v>207</v>
      </c>
      <c r="R1221" s="39">
        <v>5368</v>
      </c>
      <c r="S1221" s="1" t="str">
        <f>IF(OR(MONTH(L1221)=12, MONTH(L1221)&lt;=5), "Dry Season", "Wet Season")</f>
        <v>Dry Season</v>
      </c>
      <c r="T1221" s="1">
        <v>1</v>
      </c>
      <c r="U1221" s="1">
        <v>0</v>
      </c>
      <c r="V1221" s="1">
        <v>0</v>
      </c>
      <c r="W1221" s="2">
        <f>IF(ISNUMBER(SEARCH("N/A", X1221)), 0, 1)</f>
        <v>0</v>
      </c>
      <c r="X1221" s="1" t="s">
        <v>44</v>
      </c>
      <c r="Y1221" s="1"/>
      <c r="Z1221" s="1"/>
      <c r="AA1221" s="11" cm="1">
        <f t="array" ref="AA1221">IF(ISBLANK(Y1221), 0, VINCentyInvDistance(F1221,G1221,Y1221,Z1221))</f>
        <v>0</v>
      </c>
      <c r="AB1221" s="1">
        <v>0</v>
      </c>
      <c r="AC1221" s="1">
        <v>6</v>
      </c>
      <c r="AD1221" s="1">
        <v>4.5999999999999996</v>
      </c>
      <c r="AE1221" s="1">
        <v>2</v>
      </c>
      <c r="AF1221" s="1">
        <v>1</v>
      </c>
      <c r="AG1221" s="1" t="s">
        <v>2650</v>
      </c>
      <c r="AH1221" s="1" t="s">
        <v>2113</v>
      </c>
      <c r="AI1221" s="1" t="str">
        <f>TRIM(MID(SUBSTITUTE($H1221,",",REPT(" ",200)),(LEN($H1221)-LEN(SUBSTITUTE($H1221,",",""))-2)*200+1,200))</f>
        <v>Central Visayas</v>
      </c>
      <c r="AJ1221" s="1" t="s">
        <v>55</v>
      </c>
      <c r="AK1221" t="s">
        <v>17414</v>
      </c>
      <c r="AL1221" s="2">
        <v>0</v>
      </c>
      <c r="AM1221" s="1" t="s">
        <v>11464</v>
      </c>
    </row>
    <row r="1222" spans="1:39" ht="12.75" customHeight="1">
      <c r="A1222" s="1"/>
      <c r="B1222" s="1" t="s">
        <v>11465</v>
      </c>
      <c r="C1222" s="1" t="s">
        <v>11466</v>
      </c>
      <c r="D1222" s="3" t="str">
        <f ca="1">IFERROR(__xludf.DUMMYFUNCTION("PROPER(REGEXEXTRACT(B3005, ""(?:https?:\/\/)?(?:www\.)?([a-zA-Z0-9-]+)\.""))"),"Skyscanner")</f>
        <v>Skyscanner</v>
      </c>
      <c r="E1222" s="1" t="s">
        <v>11467</v>
      </c>
      <c r="F1222" s="1">
        <v>9.7302499999999998</v>
      </c>
      <c r="G1222" s="1">
        <v>124.55435</v>
      </c>
      <c r="H1222" s="1" t="s">
        <v>11468</v>
      </c>
      <c r="I1222" s="1" t="s">
        <v>2622</v>
      </c>
      <c r="J1222" s="1">
        <f>IF(K1222="URBAN",1,IF(K1222="SUBURBAN",2,IF(K1222="RURAL",3,"")))</f>
        <v>3</v>
      </c>
      <c r="K1222" s="1" t="s">
        <v>541</v>
      </c>
      <c r="L1222" s="18">
        <v>46082</v>
      </c>
      <c r="M1222" s="49">
        <v>0.58333333333333337</v>
      </c>
      <c r="N1222" s="18">
        <v>46083</v>
      </c>
      <c r="O1222" s="56">
        <v>0.5</v>
      </c>
      <c r="P1222" s="31" t="str">
        <f>TEXT($L1222, "dddd")</f>
        <v>Sunday</v>
      </c>
      <c r="Q1222" s="39" t="s">
        <v>207</v>
      </c>
      <c r="R1222" s="39">
        <v>784</v>
      </c>
      <c r="S1222" s="1" t="str">
        <f>IF(OR(MONTH(L1222)=12, MONTH(L1222)&lt;=5), "Dry Season", "Wet Season")</f>
        <v>Dry Season</v>
      </c>
      <c r="T1222" s="1">
        <v>1</v>
      </c>
      <c r="U1222" s="1">
        <v>1</v>
      </c>
      <c r="V1222" s="1">
        <v>0</v>
      </c>
      <c r="W1222" s="2">
        <f>IF(ISNUMBER(SEARCH("N/A", X1222)), 0, 1)</f>
        <v>0</v>
      </c>
      <c r="X1222" s="1" t="s">
        <v>44</v>
      </c>
      <c r="Y1222" s="1"/>
      <c r="Z1222" s="1"/>
      <c r="AA1222" s="11" cm="1">
        <f t="array" ref="AA1222">IF(ISBLANK(Y1222), 0, VINCentyInvDistance(F1222,G1222,Y1222,Z1222))</f>
        <v>0</v>
      </c>
      <c r="AB1222" s="1">
        <v>0</v>
      </c>
      <c r="AC1222" s="1">
        <v>9.4</v>
      </c>
      <c r="AD1222" s="1">
        <v>0</v>
      </c>
      <c r="AE1222" s="1">
        <v>176</v>
      </c>
      <c r="AF1222" s="1">
        <v>1</v>
      </c>
      <c r="AG1222" s="1" t="s">
        <v>2857</v>
      </c>
      <c r="AH1222" s="1" t="s">
        <v>2113</v>
      </c>
      <c r="AI1222" s="1"/>
      <c r="AJ1222" s="1" t="s">
        <v>55</v>
      </c>
      <c r="AK1222" t="s">
        <v>17415</v>
      </c>
      <c r="AL1222" s="1">
        <v>3</v>
      </c>
      <c r="AM1222" s="1" t="s">
        <v>11469</v>
      </c>
    </row>
    <row r="1223" spans="1:39" ht="12.75" customHeight="1">
      <c r="A1223" s="1"/>
      <c r="B1223" s="1" t="s">
        <v>11482</v>
      </c>
      <c r="C1223" s="1" t="s">
        <v>11483</v>
      </c>
      <c r="D1223" s="3" t="str">
        <f ca="1">IFERROR(__xludf.DUMMYFUNCTION("PROPER(REGEXEXTRACT(B3008, ""(?:https?:\/\/)?(?:www\.)?([a-zA-Z0-9-]+)\.""))"),"Google")</f>
        <v>Google</v>
      </c>
      <c r="E1223" s="1" t="s">
        <v>11484</v>
      </c>
      <c r="F1223" s="1">
        <v>12.000377</v>
      </c>
      <c r="G1223" s="1">
        <v>120.2008</v>
      </c>
      <c r="H1223" s="1" t="s">
        <v>11485</v>
      </c>
      <c r="I1223" s="1" t="s">
        <v>2622</v>
      </c>
      <c r="J1223" s="1">
        <f>IF(K1223="URBAN",1,IF(K1223="SUBURBAN",2,IF(K1223="RURAL",3,"")))</f>
        <v>3</v>
      </c>
      <c r="K1223" s="1" t="s">
        <v>541</v>
      </c>
      <c r="L1223" s="18">
        <v>46082</v>
      </c>
      <c r="M1223" s="49">
        <v>0.625</v>
      </c>
      <c r="N1223" s="18">
        <v>46083</v>
      </c>
      <c r="O1223" s="56">
        <v>0.5</v>
      </c>
      <c r="P1223" s="31" t="str">
        <f>TEXT($L1223, "dddd")</f>
        <v>Sunday</v>
      </c>
      <c r="Q1223" s="39" t="s">
        <v>11486</v>
      </c>
      <c r="R1223" s="39">
        <v>2565</v>
      </c>
      <c r="S1223" s="1" t="str">
        <f>IF(OR(MONTH(L1223)=12, MONTH(L1223)&lt;=5), "Dry Season", "Wet Season")</f>
        <v>Dry Season</v>
      </c>
      <c r="T1223" s="1">
        <v>1</v>
      </c>
      <c r="U1223" s="1">
        <v>0</v>
      </c>
      <c r="V1223" s="1">
        <v>0</v>
      </c>
      <c r="W1223" s="2">
        <f>IF(ISNUMBER(SEARCH("N/A", X1223)), 0, 1)</f>
        <v>0</v>
      </c>
      <c r="X1223" s="1" t="s">
        <v>44</v>
      </c>
      <c r="Y1223" s="1"/>
      <c r="Z1223" s="1"/>
      <c r="AA1223" s="11" cm="1">
        <f t="array" ref="AA1223">IF(ISBLANK(Y1223), 0, VINCentyInvDistance(F1223,G1223,Y1223,Z1223))</f>
        <v>0</v>
      </c>
      <c r="AB1223" s="1">
        <v>0</v>
      </c>
      <c r="AC1223" s="1">
        <v>0</v>
      </c>
      <c r="AD1223" s="1">
        <v>0</v>
      </c>
      <c r="AE1223" s="1">
        <v>14</v>
      </c>
      <c r="AF1223" s="1">
        <v>1</v>
      </c>
      <c r="AG1223" s="1" t="str">
        <f>TRIM(MID(SUBSTITUTE($H1223,",",REPT(" ",200)),(LEN($H1223)-LEN(SUBSTITUTE($H1223,",",""))-4)*200+1,200))</f>
        <v>Coron</v>
      </c>
      <c r="AH1223" s="1" t="str">
        <f>TRIM(MID(SUBSTITUTE($H1223,",",REPT(" ",200)),(LEN($H1223)-LEN(SUBSTITUTE($H1223,",",""))-3)*200+1,200))</f>
        <v>Palawan</v>
      </c>
      <c r="AI1223" s="1" t="str">
        <f>TRIM(MID(SUBSTITUTE($H1223,",",REPT(" ",200)),(LEN($H1223)-LEN(SUBSTITUTE($H1223,",",""))-2)*200+1,200))</f>
        <v>Mimaropa</v>
      </c>
      <c r="AJ1223" s="1" t="str">
        <f>TRIM(MID(SUBSTITUTE($H1223,",",REPT(" ",200)),(LEN($H1223)-LEN(SUBSTITUTE($H1223,",",""))-0)*200+1,200))</f>
        <v>Philippines</v>
      </c>
      <c r="AL1223" s="2">
        <v>0</v>
      </c>
      <c r="AM1223" s="1"/>
    </row>
    <row r="1224" spans="1:39" ht="12.75" customHeight="1">
      <c r="A1224" s="1"/>
      <c r="B1224" s="1" t="s">
        <v>11495</v>
      </c>
      <c r="C1224" s="1" t="s">
        <v>11496</v>
      </c>
      <c r="D1224" s="3" t="str">
        <f ca="1">IFERROR(__xludf.DUMMYFUNCTION("PROPER(REGEXEXTRACT(B3011, ""(?:https?:\/\/)?(?:www\.)?([a-zA-Z0-9-]+)\.""))"),"Skyscanner")</f>
        <v>Skyscanner</v>
      </c>
      <c r="E1224" s="1" t="s">
        <v>11497</v>
      </c>
      <c r="F1224" s="1">
        <v>9.24573</v>
      </c>
      <c r="G1224" s="1">
        <v>124.66455000000001</v>
      </c>
      <c r="H1224" s="1" t="s">
        <v>11494</v>
      </c>
      <c r="I1224" s="1" t="s">
        <v>6607</v>
      </c>
      <c r="J1224" s="1">
        <f>IF(K1224="URBAN",1,IF(K1224="SUBURBAN",2,IF(K1224="RURAL",3,"")))</f>
        <v>3</v>
      </c>
      <c r="K1224" s="1" t="s">
        <v>541</v>
      </c>
      <c r="L1224" s="18">
        <v>46082</v>
      </c>
      <c r="M1224" s="49">
        <v>0.58333333333333337</v>
      </c>
      <c r="N1224" s="18">
        <v>46083</v>
      </c>
      <c r="O1224" s="56">
        <v>0.5</v>
      </c>
      <c r="P1224" s="31" t="str">
        <f>TEXT($L1224, "dddd")</f>
        <v>Sunday</v>
      </c>
      <c r="Q1224" s="39" t="s">
        <v>11498</v>
      </c>
      <c r="R1224" s="39">
        <v>1675.39</v>
      </c>
      <c r="S1224" s="1" t="str">
        <f>IF(OR(MONTH(L1224)=12, MONTH(L1224)&lt;=5), "Dry Season", "Wet Season")</f>
        <v>Dry Season</v>
      </c>
      <c r="T1224" s="1">
        <v>1</v>
      </c>
      <c r="U1224" s="1">
        <v>0</v>
      </c>
      <c r="V1224" s="1">
        <v>0</v>
      </c>
      <c r="W1224" s="2">
        <f>IF(ISNUMBER(SEARCH("N/A", X1224)), 0, 1)</f>
        <v>0</v>
      </c>
      <c r="X1224" s="1" t="s">
        <v>44</v>
      </c>
      <c r="Y1224" s="1"/>
      <c r="Z1224" s="1"/>
      <c r="AA1224" s="11" cm="1">
        <f t="array" ref="AA1224">IF(ISBLANK(Y1224), 0, VINCentyInvDistance(F1224,G1224,Y1224,Z1224))</f>
        <v>0</v>
      </c>
      <c r="AB1224" s="1">
        <v>0</v>
      </c>
      <c r="AC1224" s="1">
        <v>9.6</v>
      </c>
      <c r="AD1224" s="1">
        <v>5</v>
      </c>
      <c r="AE1224" s="1">
        <v>38</v>
      </c>
      <c r="AF1224" s="1">
        <v>1</v>
      </c>
      <c r="AG1224" s="1" t="s">
        <v>10733</v>
      </c>
      <c r="AH1224" s="1" t="s">
        <v>10734</v>
      </c>
      <c r="AI1224" s="1" t="str">
        <f>TRIM(MID(SUBSTITUTE($H1224,",",REPT(" ",200)),(LEN($H1224)-LEN(SUBSTITUTE($H1224,",",""))-2)*200+1,200))</f>
        <v>Northern Mindanao</v>
      </c>
      <c r="AJ1224" s="1" t="s">
        <v>55</v>
      </c>
      <c r="AK1224" t="s">
        <v>11499</v>
      </c>
      <c r="AL1224" s="2">
        <v>0</v>
      </c>
      <c r="AM1224" s="1" t="s">
        <v>11500</v>
      </c>
    </row>
    <row r="1225" spans="1:39" ht="12.75" customHeight="1">
      <c r="A1225" s="1"/>
      <c r="B1225" s="1" t="s">
        <v>11504</v>
      </c>
      <c r="C1225" s="1" t="s">
        <v>11505</v>
      </c>
      <c r="D1225" s="3" t="str">
        <f ca="1">IFERROR(__xludf.DUMMYFUNCTION("PROPER(REGEXEXTRACT(B3013, ""(?:https?:\/\/)?(?:www\.)?([a-zA-Z0-9-]+)\.""))"),"Skyscanner")</f>
        <v>Skyscanner</v>
      </c>
      <c r="E1225" s="1" t="s">
        <v>11506</v>
      </c>
      <c r="F1225" s="1">
        <v>14.117470000000001</v>
      </c>
      <c r="G1225" s="1">
        <v>120.96413</v>
      </c>
      <c r="H1225" s="1" t="s">
        <v>11503</v>
      </c>
      <c r="I1225" s="1" t="s">
        <v>1300</v>
      </c>
      <c r="J1225" s="1">
        <f>IF(K1225="URBAN",1,IF(K1225="SUBURBAN",2,IF(K1225="RURAL",3,"")))</f>
        <v>3</v>
      </c>
      <c r="K1225" s="1" t="s">
        <v>541</v>
      </c>
      <c r="L1225" s="18">
        <v>46082</v>
      </c>
      <c r="M1225" s="49">
        <v>0.625</v>
      </c>
      <c r="N1225" s="18">
        <v>46083</v>
      </c>
      <c r="O1225" s="56">
        <v>0.5</v>
      </c>
      <c r="P1225" s="31" t="str">
        <f>TEXT($L1225, "dddd")</f>
        <v>Sunday</v>
      </c>
      <c r="Q1225" s="39" t="s">
        <v>186</v>
      </c>
      <c r="R1225" s="39">
        <v>4248</v>
      </c>
      <c r="S1225" s="1" t="str">
        <f>IF(OR(MONTH(L1225)=12, MONTH(L1225)&lt;=5), "Dry Season", "Wet Season")</f>
        <v>Dry Season</v>
      </c>
      <c r="T1225" s="1">
        <v>1</v>
      </c>
      <c r="U1225" s="1">
        <v>0</v>
      </c>
      <c r="V1225" s="1">
        <v>0</v>
      </c>
      <c r="W1225" s="2">
        <f>IF(ISNUMBER(SEARCH("N/A", X1225)), 0, 1)</f>
        <v>0</v>
      </c>
      <c r="X1225" s="1" t="s">
        <v>44</v>
      </c>
      <c r="Y1225" s="1"/>
      <c r="Z1225" s="1"/>
      <c r="AA1225" s="11" cm="1">
        <f t="array" ref="AA1225">IF(ISBLANK(Y1225), 0, VINCentyInvDistance(F1225,G1225,Y1225,Z1225))</f>
        <v>0</v>
      </c>
      <c r="AB1225" s="1">
        <v>0</v>
      </c>
      <c r="AC1225" s="1">
        <v>0</v>
      </c>
      <c r="AD1225" s="1">
        <v>0</v>
      </c>
      <c r="AE1225" s="1">
        <v>19</v>
      </c>
      <c r="AF1225" s="1">
        <v>1</v>
      </c>
      <c r="AG1225" s="1" t="s">
        <v>1729</v>
      </c>
      <c r="AH1225" s="1" t="s">
        <v>1730</v>
      </c>
      <c r="AI1225" s="1" t="str">
        <f>TRIM(MID(SUBSTITUTE($H1225,",",REPT(" ",200)),(LEN($H1225)-LEN(SUBSTITUTE($H1225,",",""))-2)*200+1,200))</f>
        <v>Calabarzon</v>
      </c>
      <c r="AJ1225" s="1" t="s">
        <v>55</v>
      </c>
      <c r="AK1225" t="s">
        <v>17416</v>
      </c>
      <c r="AL1225" s="2">
        <v>0</v>
      </c>
      <c r="AM1225" s="1" t="s">
        <v>11507</v>
      </c>
    </row>
    <row r="1226" spans="1:39" ht="12.75" customHeight="1">
      <c r="A1226" s="1"/>
      <c r="B1226" s="1" t="s">
        <v>3722</v>
      </c>
      <c r="C1226" s="1" t="s">
        <v>11508</v>
      </c>
      <c r="D1226" s="3" t="str">
        <f ca="1">IFERROR(__xludf.DUMMYFUNCTION("PROPER(REGEXEXTRACT(B3014, ""(?:https?:\/\/)?(?:www\.)?([a-zA-Z0-9-]+)\.""))"),"Skyscanner")</f>
        <v>Skyscanner</v>
      </c>
      <c r="E1226" s="1" t="s">
        <v>11509</v>
      </c>
      <c r="F1226" s="1">
        <v>9.7769200000000005</v>
      </c>
      <c r="G1226" s="1">
        <v>126.14146</v>
      </c>
      <c r="H1226" s="1" t="s">
        <v>3725</v>
      </c>
      <c r="I1226" s="1" t="s">
        <v>3715</v>
      </c>
      <c r="J1226" s="1">
        <f>IF(K1226="URBAN",1,IF(K1226="SUBURBAN",2,IF(K1226="RURAL",3,"")))</f>
        <v>3</v>
      </c>
      <c r="K1226" s="1" t="s">
        <v>541</v>
      </c>
      <c r="L1226" s="18">
        <v>46082</v>
      </c>
      <c r="M1226" s="49">
        <v>0.58333333333333337</v>
      </c>
      <c r="N1226" s="18">
        <v>46083</v>
      </c>
      <c r="O1226" s="56">
        <v>0.5</v>
      </c>
      <c r="P1226" s="31" t="str">
        <f>TEXT($L1226, "dddd")</f>
        <v>Sunday</v>
      </c>
      <c r="Q1226" s="39" t="s">
        <v>207</v>
      </c>
      <c r="R1226" s="39">
        <v>1300</v>
      </c>
      <c r="S1226" s="1" t="str">
        <f>IF(OR(MONTH(L1226)=12, MONTH(L1226)&lt;=5), "Dry Season", "Wet Season")</f>
        <v>Dry Season</v>
      </c>
      <c r="T1226" s="1">
        <v>1</v>
      </c>
      <c r="U1226" s="1">
        <v>1</v>
      </c>
      <c r="V1226" s="1">
        <v>1</v>
      </c>
      <c r="W1226" s="2">
        <f>IF(ISNUMBER(SEARCH("N/A", X1226)), 0, 1)</f>
        <v>0</v>
      </c>
      <c r="X1226" s="1" t="s">
        <v>44</v>
      </c>
      <c r="Y1226" s="1"/>
      <c r="Z1226" s="1"/>
      <c r="AA1226" s="11" cm="1">
        <f t="array" ref="AA1226">IF(ISBLANK(Y1226), 0, VINCentyInvDistance(F1226,G1226,Y1226,Z1226))</f>
        <v>0</v>
      </c>
      <c r="AB1226" s="1">
        <v>0</v>
      </c>
      <c r="AC1226" s="1">
        <v>0</v>
      </c>
      <c r="AD1226" s="1">
        <v>0</v>
      </c>
      <c r="AE1226" s="1">
        <v>169</v>
      </c>
      <c r="AF1226" s="1">
        <v>1</v>
      </c>
      <c r="AG1226" s="1" t="s">
        <v>68</v>
      </c>
      <c r="AH1226" s="1" t="str">
        <f>TRIM(MID(SUBSTITUTE($H1226,",",REPT(" ",200)),(LEN($H1226)-LEN(SUBSTITUTE($H1226,",",""))-3)*200+1,200))</f>
        <v>Surigao del Norte</v>
      </c>
      <c r="AI1226" s="1" t="str">
        <f>TRIM(MID(SUBSTITUTE($H1226,",",REPT(" ",200)),(LEN($H1226)-LEN(SUBSTITUTE($H1226,",",""))-2)*200+1,200))</f>
        <v>Caraga</v>
      </c>
      <c r="AJ1226" s="1" t="s">
        <v>55</v>
      </c>
      <c r="AK1226" t="s">
        <v>16836</v>
      </c>
      <c r="AL1226" s="2">
        <v>0</v>
      </c>
      <c r="AM1226" s="1" t="s">
        <v>3726</v>
      </c>
    </row>
    <row r="1227" spans="1:39" ht="12.75" customHeight="1">
      <c r="A1227" s="1"/>
      <c r="B1227" s="1" t="s">
        <v>11510</v>
      </c>
      <c r="C1227" s="1" t="s">
        <v>11511</v>
      </c>
      <c r="D1227" s="3" t="str">
        <f ca="1">IFERROR(__xludf.DUMMYFUNCTION("PROPER(REGEXEXTRACT(B3015, ""(?:https?:\/\/)?(?:www\.)?([a-zA-Z0-9-]+)\.""))"),"Skyscanner")</f>
        <v>Skyscanner</v>
      </c>
      <c r="E1227" s="1" t="s">
        <v>11512</v>
      </c>
      <c r="F1227" s="1">
        <v>13.50408</v>
      </c>
      <c r="G1227" s="1">
        <v>120.90411</v>
      </c>
      <c r="H1227" s="1" t="s">
        <v>11513</v>
      </c>
      <c r="I1227" s="1" t="s">
        <v>3119</v>
      </c>
      <c r="J1227" s="1">
        <f>IF(K1227="URBAN",1,IF(K1227="SUBURBAN",2,IF(K1227="RURAL",3,"")))</f>
        <v>3</v>
      </c>
      <c r="K1227" s="1" t="s">
        <v>541</v>
      </c>
      <c r="L1227" s="18">
        <v>46082</v>
      </c>
      <c r="M1227" s="49">
        <v>0.58333333333333337</v>
      </c>
      <c r="N1227" s="18">
        <v>46083</v>
      </c>
      <c r="O1227" s="56">
        <v>0.5</v>
      </c>
      <c r="P1227" s="31" t="str">
        <f>TEXT($L1227, "dddd")</f>
        <v>Sunday</v>
      </c>
      <c r="Q1227" s="39" t="s">
        <v>111</v>
      </c>
      <c r="R1227" s="39">
        <v>824</v>
      </c>
      <c r="S1227" s="1" t="str">
        <f>IF(OR(MONTH(L1227)=12, MONTH(L1227)&lt;=5), "Dry Season", "Wet Season")</f>
        <v>Dry Season</v>
      </c>
      <c r="T1227" s="1">
        <v>1</v>
      </c>
      <c r="U1227" s="1">
        <v>0</v>
      </c>
      <c r="V1227" s="1">
        <v>0</v>
      </c>
      <c r="W1227" s="2">
        <f>IF(ISNUMBER(SEARCH("N/A", X1227)), 0, 1)</f>
        <v>0</v>
      </c>
      <c r="X1227" s="1" t="s">
        <v>44</v>
      </c>
      <c r="Y1227" s="1"/>
      <c r="Z1227" s="1"/>
      <c r="AA1227" s="11" cm="1">
        <f t="array" ref="AA1227">IF(ISBLANK(Y1227), 0, VINCentyInvDistance(F1227,G1227,Y1227,Z1227))</f>
        <v>0</v>
      </c>
      <c r="AB1227" s="1">
        <v>0</v>
      </c>
      <c r="AC1227" s="1">
        <v>8.6</v>
      </c>
      <c r="AD1227" s="1">
        <v>5</v>
      </c>
      <c r="AE1227" s="1">
        <v>2</v>
      </c>
      <c r="AF1227" s="1">
        <v>1</v>
      </c>
      <c r="AG1227" s="1" t="s">
        <v>9592</v>
      </c>
      <c r="AH1227" s="1" t="s">
        <v>9593</v>
      </c>
      <c r="AI1227" s="1" t="str">
        <f>TRIM(MID(SUBSTITUTE($H1227,",",REPT(" ",200)),(LEN($H1227)-LEN(SUBSTITUTE($H1227,",",""))-2)*200+1,200))</f>
        <v>Oriental Mindoro</v>
      </c>
      <c r="AJ1227" s="1" t="s">
        <v>55</v>
      </c>
      <c r="AK1227" t="s">
        <v>17417</v>
      </c>
      <c r="AL1227" s="2">
        <v>0</v>
      </c>
      <c r="AM1227" s="1" t="s">
        <v>11514</v>
      </c>
    </row>
    <row r="1228" spans="1:39" ht="12.75" customHeight="1">
      <c r="A1228" s="1"/>
      <c r="B1228" s="1" t="s">
        <v>11524</v>
      </c>
      <c r="C1228" s="1" t="s">
        <v>11525</v>
      </c>
      <c r="D1228" s="3" t="str">
        <f ca="1">IFERROR(__xludf.DUMMYFUNCTION("PROPER(REGEXEXTRACT(B3019, ""(?:https?:\/\/)?(?:www\.)?([a-zA-Z0-9-]+)\.""))"),"Agoda")</f>
        <v>Agoda</v>
      </c>
      <c r="E1228" s="1" t="s">
        <v>11526</v>
      </c>
      <c r="F1228" s="1">
        <v>14.6067</v>
      </c>
      <c r="G1228" s="1">
        <v>120.9875</v>
      </c>
      <c r="H1228" s="1" t="s">
        <v>11527</v>
      </c>
      <c r="I1228" s="1" t="s">
        <v>1300</v>
      </c>
      <c r="J1228" s="1">
        <f>IF(K1228="URBAN",1,IF(K1228="SUBURBAN",2,IF(K1228="RURAL",3,"")))</f>
        <v>3</v>
      </c>
      <c r="K1228" s="1" t="s">
        <v>541</v>
      </c>
      <c r="L1228" s="18">
        <v>46082</v>
      </c>
      <c r="M1228" s="49">
        <v>0.625</v>
      </c>
      <c r="N1228" s="18">
        <v>46083</v>
      </c>
      <c r="O1228" s="56">
        <v>0.5</v>
      </c>
      <c r="P1228" s="31" t="str">
        <f>TEXT($L1228, "dddd")</f>
        <v>Sunday</v>
      </c>
      <c r="Q1228" s="39" t="s">
        <v>111</v>
      </c>
      <c r="R1228" s="39">
        <v>638</v>
      </c>
      <c r="S1228" s="1" t="str">
        <f>IF(OR(MONTH(L1228)=12, MONTH(L1228)&lt;=5), "Dry Season", "Wet Season")</f>
        <v>Dry Season</v>
      </c>
      <c r="T1228" s="1">
        <v>1</v>
      </c>
      <c r="U1228" s="1">
        <v>0</v>
      </c>
      <c r="V1228" s="1">
        <v>0</v>
      </c>
      <c r="W1228" s="2">
        <f>IF(ISNUMBER(SEARCH("N/A", X1228)), 0, 1)</f>
        <v>1</v>
      </c>
      <c r="X1228" s="1" t="s">
        <v>832</v>
      </c>
      <c r="Y1228" s="1">
        <v>16.408881399999999</v>
      </c>
      <c r="Z1228" s="1">
        <v>120.5991997</v>
      </c>
      <c r="AA1228" s="11" cm="1">
        <f t="array" ref="AA1228">IF(ISBLANK(Y1228), 0, VINCentyInvDistance(F1228,G1228,Y1228,Z1228))</f>
        <v>203723.17242968426</v>
      </c>
      <c r="AB1228" s="1">
        <v>0</v>
      </c>
      <c r="AC1228" s="1">
        <v>0</v>
      </c>
      <c r="AD1228" s="1">
        <v>0</v>
      </c>
      <c r="AE1228" s="1">
        <v>0</v>
      </c>
      <c r="AF1228" s="1">
        <v>1</v>
      </c>
      <c r="AG1228" s="1" t="s">
        <v>833</v>
      </c>
      <c r="AH1228" s="1" t="s">
        <v>834</v>
      </c>
      <c r="AI1228" s="1" t="str">
        <f>TRIM(MID(SUBSTITUTE($H1228,",",REPT(" ",200)),(LEN($H1228)-LEN(SUBSTITUTE($H1228,",",""))-2)*200+1,200))</f>
        <v>Metro Manila</v>
      </c>
      <c r="AJ1228" s="1" t="s">
        <v>55</v>
      </c>
      <c r="AL1228" s="2">
        <v>0</v>
      </c>
      <c r="AM1228" s="1"/>
    </row>
    <row r="1229" spans="1:39" ht="12.75" customHeight="1">
      <c r="A1229" s="1"/>
      <c r="B1229" s="1" t="s">
        <v>11533</v>
      </c>
      <c r="C1229" s="1" t="s">
        <v>11534</v>
      </c>
      <c r="D1229" s="3" t="str">
        <f ca="1">IFERROR(__xludf.DUMMYFUNCTION("PROPER(REGEXEXTRACT(B3021, ""(?:https?:\/\/)?(?:www\.)?([a-zA-Z0-9-]+)\.""))"),"Skyscanner")</f>
        <v>Skyscanner</v>
      </c>
      <c r="E1229" s="1" t="s">
        <v>11535</v>
      </c>
      <c r="F1229" s="1">
        <v>14.562099999999999</v>
      </c>
      <c r="G1229" s="1">
        <v>121.01478</v>
      </c>
      <c r="H1229" s="1" t="s">
        <v>11536</v>
      </c>
      <c r="I1229" s="1" t="s">
        <v>1211</v>
      </c>
      <c r="J1229" s="1">
        <f>IF(K1229="URBAN",1,IF(K1229="SUBURBAN",2,IF(K1229="RURAL",3,"")))</f>
        <v>3</v>
      </c>
      <c r="K1229" s="1" t="s">
        <v>541</v>
      </c>
      <c r="L1229" s="18">
        <v>46082</v>
      </c>
      <c r="M1229" s="49">
        <v>0.54166666666666663</v>
      </c>
      <c r="N1229" s="18">
        <v>46083</v>
      </c>
      <c r="O1229" s="56">
        <v>0.5</v>
      </c>
      <c r="P1229" s="31" t="str">
        <f>TEXT($L1229, "dddd")</f>
        <v>Sunday</v>
      </c>
      <c r="Q1229" s="39" t="s">
        <v>111</v>
      </c>
      <c r="R1229" s="39">
        <v>1377</v>
      </c>
      <c r="S1229" s="1" t="str">
        <f>IF(OR(MONTH(L1229)=12, MONTH(L1229)&lt;=5), "Dry Season", "Wet Season")</f>
        <v>Dry Season</v>
      </c>
      <c r="T1229" s="1">
        <v>1</v>
      </c>
      <c r="U1229" s="1">
        <v>0</v>
      </c>
      <c r="V1229" s="1">
        <v>0</v>
      </c>
      <c r="W1229" s="2">
        <f>IF(ISNUMBER(SEARCH("N/A", X1229)), 0, 1)</f>
        <v>1</v>
      </c>
      <c r="X1229" s="1" t="s">
        <v>9693</v>
      </c>
      <c r="Y1229" s="1">
        <v>11.5962078</v>
      </c>
      <c r="Z1229" s="1">
        <v>122.7484836</v>
      </c>
      <c r="AA1229" s="11" cm="1">
        <f t="array" ref="AA1229">IF(ISBLANK(Y1229), 0, VINCentyInvDistance(F1229,G1229,Y1229,Z1229))</f>
        <v>378160.9711055833</v>
      </c>
      <c r="AB1229" s="1">
        <v>1</v>
      </c>
      <c r="AC1229" s="1">
        <v>8</v>
      </c>
      <c r="AD1229" s="1">
        <v>4.5</v>
      </c>
      <c r="AE1229" s="1">
        <v>3</v>
      </c>
      <c r="AF1229" s="1">
        <v>1</v>
      </c>
      <c r="AG1229" s="1" t="s">
        <v>9694</v>
      </c>
      <c r="AH1229" s="1" t="s">
        <v>9695</v>
      </c>
      <c r="AI1229" s="1" t="str">
        <f>TRIM(MID(SUBSTITUTE($H1229,",",REPT(" ",200)),(LEN($H1229)-LEN(SUBSTITUTE($H1229,",",""))-2)*200+1,200))</f>
        <v>Metro Manila</v>
      </c>
      <c r="AJ1229" s="1" t="s">
        <v>55</v>
      </c>
      <c r="AK1229" t="s">
        <v>17419</v>
      </c>
      <c r="AL1229" s="2">
        <v>0</v>
      </c>
      <c r="AM1229" s="1"/>
    </row>
    <row r="1230" spans="1:39" ht="12.75" customHeight="1">
      <c r="A1230" s="1"/>
      <c r="B1230" s="1" t="s">
        <v>489</v>
      </c>
      <c r="C1230" s="1" t="s">
        <v>11545</v>
      </c>
      <c r="D1230" s="3" t="str">
        <f ca="1">IFERROR(__xludf.DUMMYFUNCTION("PROPER(REGEXEXTRACT(B3024, ""(?:https?:\/\/)?(?:www\.)?([a-zA-Z0-9-]+)\.""))"),"Skyscanner")</f>
        <v>Skyscanner</v>
      </c>
      <c r="E1230" s="1" t="s">
        <v>11546</v>
      </c>
      <c r="F1230" s="1">
        <v>13.5017</v>
      </c>
      <c r="G1230" s="1">
        <v>120.9550998</v>
      </c>
      <c r="H1230" s="1" t="s">
        <v>11547</v>
      </c>
      <c r="I1230" s="1" t="s">
        <v>540</v>
      </c>
      <c r="J1230" s="1">
        <f>IF(K1230="URBAN",1,IF(K1230="SUBURBAN",2,IF(K1230="RURAL",3,"")))</f>
        <v>3</v>
      </c>
      <c r="K1230" s="1" t="s">
        <v>541</v>
      </c>
      <c r="L1230" s="18">
        <v>46082</v>
      </c>
      <c r="M1230" s="49">
        <v>0.58333333333333337</v>
      </c>
      <c r="N1230" s="18">
        <v>46083</v>
      </c>
      <c r="O1230" s="56">
        <v>0.5</v>
      </c>
      <c r="P1230" s="31" t="str">
        <f>TEXT($L1230, "dddd")</f>
        <v>Sunday</v>
      </c>
      <c r="Q1230" s="39" t="s">
        <v>10375</v>
      </c>
      <c r="R1230" s="39">
        <v>3599</v>
      </c>
      <c r="S1230" s="1" t="str">
        <f>IF(OR(MONTH(L1230)=12, MONTH(L1230)&lt;=5), "Dry Season", "Wet Season")</f>
        <v>Dry Season</v>
      </c>
      <c r="T1230" s="1">
        <v>1</v>
      </c>
      <c r="U1230" s="1">
        <v>1</v>
      </c>
      <c r="V1230" s="1">
        <v>1</v>
      </c>
      <c r="W1230" s="2">
        <f>IF(ISNUMBER(SEARCH("N/A", X1230)), 0, 1)</f>
        <v>1</v>
      </c>
      <c r="X1230" s="1" t="s">
        <v>493</v>
      </c>
      <c r="Y1230" s="1">
        <v>16.936066499999999</v>
      </c>
      <c r="Z1230" s="1">
        <v>120.4473114</v>
      </c>
      <c r="AA1230" s="11" cm="1">
        <f t="array" ref="AA1230">IF(ISBLANK(Y1230), 0, VINCentyInvDistance(F1230,G1230,Y1230,Z1230))</f>
        <v>383911.33937921008</v>
      </c>
      <c r="AB1230" s="1">
        <v>1</v>
      </c>
      <c r="AC1230" s="1">
        <v>0</v>
      </c>
      <c r="AD1230" s="1">
        <v>0</v>
      </c>
      <c r="AE1230" s="1">
        <v>33</v>
      </c>
      <c r="AF1230" s="1">
        <v>1</v>
      </c>
      <c r="AG1230" s="1" t="s">
        <v>494</v>
      </c>
      <c r="AH1230" s="1" t="s">
        <v>495</v>
      </c>
      <c r="AI1230" s="1" t="str">
        <f>TRIM(MID(SUBSTITUTE($H1230,",",REPT(" ",200)),(LEN($H1230)-LEN(SUBSTITUTE($H1230,",",""))-2)*200+1,200))</f>
        <v>Mimaropa</v>
      </c>
      <c r="AJ1230" s="1" t="s">
        <v>55</v>
      </c>
      <c r="AK1230" t="s">
        <v>16493</v>
      </c>
      <c r="AL1230" s="2">
        <v>0</v>
      </c>
      <c r="AM1230" s="1"/>
    </row>
    <row r="1231" spans="1:39" ht="12.75" customHeight="1">
      <c r="A1231" s="1"/>
      <c r="B1231" s="1" t="s">
        <v>11548</v>
      </c>
      <c r="C1231" s="1" t="s">
        <v>11549</v>
      </c>
      <c r="D1231" s="3" t="str">
        <f ca="1">IFERROR(__xludf.DUMMYFUNCTION("PROPER(REGEXEXTRACT(B3025, ""(?:https?:\/\/)?(?:www\.)?([a-zA-Z0-9-]+)\.""))"),"Google")</f>
        <v>Google</v>
      </c>
      <c r="E1231" s="1" t="s">
        <v>10340</v>
      </c>
      <c r="F1231" s="1">
        <v>9.7876539999999999</v>
      </c>
      <c r="G1231" s="1">
        <v>124.145563</v>
      </c>
      <c r="H1231" s="1" t="s">
        <v>10341</v>
      </c>
      <c r="I1231" s="1" t="s">
        <v>3119</v>
      </c>
      <c r="J1231" s="1">
        <f>IF(K1231="URBAN",1,IF(K1231="SUBURBAN",2,IF(K1231="RURAL",3,"")))</f>
        <v>3</v>
      </c>
      <c r="K1231" s="1" t="s">
        <v>541</v>
      </c>
      <c r="L1231" s="18">
        <v>46082</v>
      </c>
      <c r="M1231" s="49">
        <v>0.625</v>
      </c>
      <c r="N1231" s="18">
        <v>46083</v>
      </c>
      <c r="O1231" s="56">
        <v>0.5</v>
      </c>
      <c r="P1231" s="31" t="str">
        <f>TEXT($L1231, "dddd")</f>
        <v>Sunday</v>
      </c>
      <c r="Q1231" s="39" t="s">
        <v>111</v>
      </c>
      <c r="R1231" s="39">
        <v>516</v>
      </c>
      <c r="S1231" s="1" t="str">
        <f>IF(OR(MONTH(L1231)=12, MONTH(L1231)&lt;=5), "Dry Season", "Wet Season")</f>
        <v>Dry Season</v>
      </c>
      <c r="T1231" s="1">
        <v>1</v>
      </c>
      <c r="U1231" s="1">
        <v>0</v>
      </c>
      <c r="V1231" s="1">
        <v>0</v>
      </c>
      <c r="W1231" s="2">
        <f>IF(ISNUMBER(SEARCH("N/A", X1231)), 0, 1)</f>
        <v>0</v>
      </c>
      <c r="X1231" s="1" t="s">
        <v>44</v>
      </c>
      <c r="Y1231" s="1"/>
      <c r="Z1231" s="1"/>
      <c r="AA1231" s="11" cm="1">
        <f t="array" ref="AA1231">IF(ISBLANK(Y1231), 0, VINCentyInvDistance(F1231,G1231,Y1231,Z1231))</f>
        <v>0</v>
      </c>
      <c r="AB1231" s="1">
        <v>0</v>
      </c>
      <c r="AC1231" s="1">
        <v>0</v>
      </c>
      <c r="AD1231" s="1">
        <v>0</v>
      </c>
      <c r="AE1231" s="1">
        <v>3</v>
      </c>
      <c r="AF1231" s="1">
        <v>1</v>
      </c>
      <c r="AG1231" s="1" t="str">
        <f>TRIM(MID(SUBSTITUTE($H1231,",",REPT(" ",200)),(LEN($H1231)-LEN(SUBSTITUTE($H1231,",",""))-4)*200+1,200))</f>
        <v>Batuan</v>
      </c>
      <c r="AH1231" s="1" t="str">
        <f>TRIM(MID(SUBSTITUTE($H1231,",",REPT(" ",200)),(LEN($H1231)-LEN(SUBSTITUTE($H1231,",",""))-3)*200+1,200))</f>
        <v>Bohol</v>
      </c>
      <c r="AI1231" s="1" t="str">
        <f>TRIM(MID(SUBSTITUTE($H1231,",",REPT(" ",200)),(LEN($H1231)-LEN(SUBSTITUTE($H1231,",",""))-2)*200+1,200))</f>
        <v>Central Visayas</v>
      </c>
      <c r="AJ1231" s="1" t="str">
        <f>TRIM(MID(SUBSTITUTE($H1231,",",REPT(" ",200)),(LEN($H1231)-LEN(SUBSTITUTE($H1231,",",""))-0)*200+1,200))</f>
        <v>Philippines</v>
      </c>
      <c r="AL1231" s="2">
        <v>0</v>
      </c>
      <c r="AM1231" s="1"/>
    </row>
    <row r="1232" spans="1:39" ht="12.75" customHeight="1">
      <c r="A1232" s="1"/>
      <c r="B1232" s="1" t="s">
        <v>10342</v>
      </c>
      <c r="C1232" s="1" t="s">
        <v>11550</v>
      </c>
      <c r="D1232" s="3" t="str">
        <f ca="1">IFERROR(__xludf.DUMMYFUNCTION("PROPER(REGEXEXTRACT(B3026, ""(?:https?:\/\/)?(?:www\.)?([a-zA-Z0-9-]+)\.""))"),"Skyscanner")</f>
        <v>Skyscanner</v>
      </c>
      <c r="E1232" s="1" t="s">
        <v>11551</v>
      </c>
      <c r="F1232" s="1">
        <v>9.7876539999999999</v>
      </c>
      <c r="G1232" s="1">
        <v>124.145563</v>
      </c>
      <c r="H1232" s="1" t="s">
        <v>10341</v>
      </c>
      <c r="I1232" s="1" t="s">
        <v>2622</v>
      </c>
      <c r="J1232" s="1">
        <f>IF(K1232="URBAN",1,IF(K1232="SUBURBAN",2,IF(K1232="RURAL",3,"")))</f>
        <v>3</v>
      </c>
      <c r="K1232" s="1" t="s">
        <v>541</v>
      </c>
      <c r="L1232" s="18">
        <v>46082</v>
      </c>
      <c r="M1232" s="49">
        <v>0.58333333333333337</v>
      </c>
      <c r="N1232" s="18">
        <v>46083</v>
      </c>
      <c r="O1232" s="56">
        <v>0.5</v>
      </c>
      <c r="P1232" s="31" t="str">
        <f>TEXT($L1232, "dddd")</f>
        <v>Sunday</v>
      </c>
      <c r="Q1232" s="39" t="s">
        <v>67</v>
      </c>
      <c r="R1232" s="39">
        <v>1232</v>
      </c>
      <c r="S1232" s="1" t="str">
        <f>IF(OR(MONTH(L1232)=12, MONTH(L1232)&lt;=5), "Dry Season", "Wet Season")</f>
        <v>Dry Season</v>
      </c>
      <c r="T1232" s="1">
        <v>1</v>
      </c>
      <c r="U1232" s="1">
        <v>1</v>
      </c>
      <c r="V1232" s="1">
        <v>0</v>
      </c>
      <c r="W1232" s="2">
        <f>IF(ISNUMBER(SEARCH("N/A", X1232)), 0, 1)</f>
        <v>0</v>
      </c>
      <c r="X1232" s="1" t="s">
        <v>44</v>
      </c>
      <c r="Y1232" s="1"/>
      <c r="Z1232" s="1"/>
      <c r="AA1232" s="11" cm="1">
        <f t="array" ref="AA1232">IF(ISBLANK(Y1232), 0, VINCentyInvDistance(F1232,G1232,Y1232,Z1232))</f>
        <v>0</v>
      </c>
      <c r="AB1232" s="1">
        <v>0</v>
      </c>
      <c r="AC1232" s="1">
        <v>9.4</v>
      </c>
      <c r="AD1232" s="1">
        <v>4.5</v>
      </c>
      <c r="AE1232" s="1">
        <v>3</v>
      </c>
      <c r="AF1232" s="1">
        <v>1</v>
      </c>
      <c r="AG1232" s="1" t="s">
        <v>2779</v>
      </c>
      <c r="AH1232" s="1" t="s">
        <v>2113</v>
      </c>
      <c r="AI1232" s="1" t="str">
        <f>TRIM(MID(SUBSTITUTE($H1232,",",REPT(" ",200)),(LEN($H1232)-LEN(SUBSTITUTE($H1232,",",""))-2)*200+1,200))</f>
        <v>Central Visayas</v>
      </c>
      <c r="AJ1232" s="1" t="s">
        <v>55</v>
      </c>
      <c r="AK1232" t="s">
        <v>16739</v>
      </c>
      <c r="AL1232" s="2">
        <v>0</v>
      </c>
      <c r="AM1232" s="1" t="s">
        <v>10345</v>
      </c>
    </row>
    <row r="1233" spans="1:39" ht="12.75" customHeight="1">
      <c r="A1233" s="1"/>
      <c r="B1233" s="1" t="s">
        <v>11579</v>
      </c>
      <c r="C1233" s="1" t="s">
        <v>11580</v>
      </c>
      <c r="D1233" s="3" t="str">
        <f ca="1">IFERROR(__xludf.DUMMYFUNCTION("PROPER(REGEXEXTRACT(B3033, ""(?:https?:\/\/)?(?:www\.)?([a-zA-Z0-9-]+)\.""))"),"Skyscanner")</f>
        <v>Skyscanner</v>
      </c>
      <c r="E1233" s="1" t="s">
        <v>11581</v>
      </c>
      <c r="F1233" s="1">
        <v>9.6656910000000007</v>
      </c>
      <c r="G1233" s="1">
        <v>123.847139</v>
      </c>
      <c r="H1233" s="1" t="s">
        <v>11582</v>
      </c>
      <c r="I1233" s="1" t="s">
        <v>3715</v>
      </c>
      <c r="J1233" s="1">
        <f>IF(K1233="URBAN",1,IF(K1233="SUBURBAN",2,IF(K1233="RURAL",3,"")))</f>
        <v>3</v>
      </c>
      <c r="K1233" s="1" t="s">
        <v>541</v>
      </c>
      <c r="L1233" s="18">
        <v>46082</v>
      </c>
      <c r="M1233" s="49">
        <v>0.625</v>
      </c>
      <c r="N1233" s="18">
        <v>46083</v>
      </c>
      <c r="O1233" s="56">
        <v>0.47916666666666669</v>
      </c>
      <c r="P1233" s="31" t="str">
        <f>TEXT($L1233, "dddd")</f>
        <v>Sunday</v>
      </c>
      <c r="Q1233" s="39" t="s">
        <v>1026</v>
      </c>
      <c r="R1233" s="39">
        <v>1249</v>
      </c>
      <c r="S1233" s="1" t="str">
        <f>IF(OR(MONTH(L1233)=12, MONTH(L1233)&lt;=5), "Dry Season", "Wet Season")</f>
        <v>Dry Season</v>
      </c>
      <c r="T1233" s="1">
        <v>1</v>
      </c>
      <c r="U1233" s="1">
        <v>0</v>
      </c>
      <c r="V1233" s="1">
        <v>0</v>
      </c>
      <c r="W1233" s="2">
        <f>IF(ISNUMBER(SEARCH("N/A", X1233)), 0, 1)</f>
        <v>1</v>
      </c>
      <c r="X1233" s="1" t="s">
        <v>3716</v>
      </c>
      <c r="Y1233" s="1">
        <v>9.7891089999999998</v>
      </c>
      <c r="Z1233" s="1">
        <v>126.15971999999999</v>
      </c>
      <c r="AA1233" s="11" cm="1">
        <f t="array" ref="AA1233">IF(ISBLANK(Y1233), 0, VINCentyInvDistance(F1233,G1233,Y1233,Z1233))</f>
        <v>254124.74193978088</v>
      </c>
      <c r="AB1233" s="1">
        <v>0</v>
      </c>
      <c r="AC1233" s="1">
        <v>0</v>
      </c>
      <c r="AD1233" s="1">
        <v>0</v>
      </c>
      <c r="AE1233" s="1">
        <v>14</v>
      </c>
      <c r="AF1233" s="1">
        <v>1</v>
      </c>
      <c r="AG1233" s="1" t="s">
        <v>3717</v>
      </c>
      <c r="AH1233" s="1" t="s">
        <v>3709</v>
      </c>
      <c r="AI1233" s="1" t="str">
        <f>TRIM(MID(SUBSTITUTE($H1233,",",REPT(" ",200)),(LEN($H1233)-LEN(SUBSTITUTE($H1233,",",""))-2)*200+1,200))</f>
        <v>Central Visayas</v>
      </c>
      <c r="AJ1233" s="1" t="s">
        <v>55</v>
      </c>
      <c r="AK1233" t="s">
        <v>17423</v>
      </c>
      <c r="AL1233" s="2">
        <v>0</v>
      </c>
      <c r="AM1233" s="1"/>
    </row>
    <row r="1234" spans="1:39" ht="12.75" customHeight="1">
      <c r="A1234" s="1"/>
      <c r="B1234" s="1" t="s">
        <v>11583</v>
      </c>
      <c r="C1234" s="1" t="s">
        <v>11584</v>
      </c>
      <c r="D1234" s="3" t="str">
        <f ca="1">IFERROR(__xludf.DUMMYFUNCTION("PROPER(REGEXEXTRACT(B3034, ""(?:https?:\/\/)?(?:www\.)?([a-zA-Z0-9-]+)\.""))"),"Skyscanner")</f>
        <v>Skyscanner</v>
      </c>
      <c r="E1234" s="1" t="s">
        <v>11581</v>
      </c>
      <c r="F1234" s="1">
        <v>9.6656910000000007</v>
      </c>
      <c r="G1234" s="1">
        <v>123.847139</v>
      </c>
      <c r="H1234" s="1" t="s">
        <v>11582</v>
      </c>
      <c r="I1234" s="1" t="s">
        <v>2622</v>
      </c>
      <c r="J1234" s="1">
        <f>IF(K1234="URBAN",1,IF(K1234="SUBURBAN",2,IF(K1234="RURAL",3,"")))</f>
        <v>3</v>
      </c>
      <c r="K1234" s="1" t="s">
        <v>541</v>
      </c>
      <c r="L1234" s="18">
        <v>46082</v>
      </c>
      <c r="M1234" s="49">
        <v>0.58333333333333337</v>
      </c>
      <c r="N1234" s="18">
        <v>46083</v>
      </c>
      <c r="O1234" s="56">
        <v>0.5</v>
      </c>
      <c r="P1234" s="31" t="str">
        <f>TEXT($L1234, "dddd")</f>
        <v>Sunday</v>
      </c>
      <c r="Q1234" s="39" t="s">
        <v>111</v>
      </c>
      <c r="R1234" s="39">
        <v>2196</v>
      </c>
      <c r="S1234" s="1" t="str">
        <f>IF(OR(MONTH(L1234)=12, MONTH(L1234)&lt;=5), "Dry Season", "Wet Season")</f>
        <v>Dry Season</v>
      </c>
      <c r="T1234" s="1">
        <v>1</v>
      </c>
      <c r="U1234" s="1">
        <v>1</v>
      </c>
      <c r="V1234" s="1">
        <v>0</v>
      </c>
      <c r="W1234" s="2">
        <f>IF(ISNUMBER(SEARCH("N/A", X1234)), 0, 1)</f>
        <v>1</v>
      </c>
      <c r="X1234" s="1" t="s">
        <v>2617</v>
      </c>
      <c r="Y1234" s="1">
        <v>9.6553032000000005</v>
      </c>
      <c r="Z1234" s="1">
        <v>123.8696362</v>
      </c>
      <c r="AA1234" s="11" cm="1">
        <f t="array" ref="AA1234">IF(ISBLANK(Y1234), 0, VINCentyInvDistance(F1234,G1234,Y1234,Z1234))</f>
        <v>2723.3283754187187</v>
      </c>
      <c r="AB1234" s="1">
        <v>1</v>
      </c>
      <c r="AC1234" s="1">
        <v>8.1999999999999993</v>
      </c>
      <c r="AD1234" s="1">
        <v>4.0999999999999996</v>
      </c>
      <c r="AE1234" s="1">
        <v>14</v>
      </c>
      <c r="AF1234" s="1">
        <v>1</v>
      </c>
      <c r="AG1234" s="1" t="s">
        <v>2618</v>
      </c>
      <c r="AH1234" s="1" t="s">
        <v>2113</v>
      </c>
      <c r="AI1234" s="1" t="str">
        <f>TRIM(MID(SUBSTITUTE($H1234,",",REPT(" ",200)),(LEN($H1234)-LEN(SUBSTITUTE($H1234,",",""))-2)*200+1,200))</f>
        <v>Central Visayas</v>
      </c>
      <c r="AJ1234" s="1" t="s">
        <v>55</v>
      </c>
      <c r="AK1234" t="s">
        <v>11585</v>
      </c>
      <c r="AL1234" s="2">
        <v>0</v>
      </c>
      <c r="AM1234" s="1"/>
    </row>
    <row r="1235" spans="1:39" ht="12.75" customHeight="1">
      <c r="A1235" s="1"/>
      <c r="B1235" s="1" t="s">
        <v>11583</v>
      </c>
      <c r="C1235" s="1" t="s">
        <v>11586</v>
      </c>
      <c r="D1235" s="3" t="str">
        <f ca="1">IFERROR(__xludf.DUMMYFUNCTION("PROPER(REGEXEXTRACT(B3035, ""(?:https?:\/\/)?(?:www\.)?([a-zA-Z0-9-]+)\.""))"),"Skyscanner")</f>
        <v>Skyscanner</v>
      </c>
      <c r="E1235" s="1" t="s">
        <v>11581</v>
      </c>
      <c r="F1235" s="1">
        <v>9.6656910000000007</v>
      </c>
      <c r="G1235" s="1">
        <v>123.847139</v>
      </c>
      <c r="H1235" s="1" t="s">
        <v>11582</v>
      </c>
      <c r="I1235" s="1" t="s">
        <v>2622</v>
      </c>
      <c r="J1235" s="1">
        <f>IF(K1235="URBAN",1,IF(K1235="SUBURBAN",2,IF(K1235="RURAL",3,"")))</f>
        <v>3</v>
      </c>
      <c r="K1235" s="1" t="s">
        <v>541</v>
      </c>
      <c r="L1235" s="18">
        <v>46082</v>
      </c>
      <c r="M1235" s="49">
        <v>0.58333333333333337</v>
      </c>
      <c r="N1235" s="18">
        <v>46083</v>
      </c>
      <c r="O1235" s="56">
        <v>0.5</v>
      </c>
      <c r="P1235" s="31" t="str">
        <f>TEXT($L1235, "dddd")</f>
        <v>Sunday</v>
      </c>
      <c r="Q1235" s="39" t="s">
        <v>111</v>
      </c>
      <c r="R1235" s="39">
        <v>2196</v>
      </c>
      <c r="S1235" s="1" t="str">
        <f>IF(OR(MONTH(L1235)=12, MONTH(L1235)&lt;=5), "Dry Season", "Wet Season")</f>
        <v>Dry Season</v>
      </c>
      <c r="T1235" s="1">
        <v>1</v>
      </c>
      <c r="U1235" s="1">
        <v>1</v>
      </c>
      <c r="V1235" s="1">
        <v>0</v>
      </c>
      <c r="W1235" s="2">
        <f>IF(ISNUMBER(SEARCH("N/A", X1235)), 0, 1)</f>
        <v>1</v>
      </c>
      <c r="X1235" s="1" t="s">
        <v>2617</v>
      </c>
      <c r="Y1235" s="1">
        <v>9.6553032000000005</v>
      </c>
      <c r="Z1235" s="1">
        <v>123.8696362</v>
      </c>
      <c r="AA1235" s="11" cm="1">
        <f t="array" ref="AA1235">IF(ISBLANK(Y1235), 0, VINCentyInvDistance(F1235,G1235,Y1235,Z1235))</f>
        <v>2723.3283754187187</v>
      </c>
      <c r="AB1235" s="1">
        <v>1</v>
      </c>
      <c r="AC1235" s="1">
        <v>8.1999999999999993</v>
      </c>
      <c r="AD1235" s="1">
        <v>4.0999999999999996</v>
      </c>
      <c r="AE1235" s="1">
        <v>14</v>
      </c>
      <c r="AF1235" s="1">
        <v>1</v>
      </c>
      <c r="AG1235" s="1" t="s">
        <v>2618</v>
      </c>
      <c r="AH1235" s="1" t="s">
        <v>2113</v>
      </c>
      <c r="AI1235" s="1" t="str">
        <f>TRIM(MID(SUBSTITUTE($H1235,",",REPT(" ",200)),(LEN($H1235)-LEN(SUBSTITUTE($H1235,",",""))-2)*200+1,200))</f>
        <v>Central Visayas</v>
      </c>
      <c r="AJ1235" s="1" t="s">
        <v>55</v>
      </c>
      <c r="AK1235" t="s">
        <v>11585</v>
      </c>
      <c r="AL1235" s="2">
        <v>0</v>
      </c>
      <c r="AM1235" s="1"/>
    </row>
    <row r="1236" spans="1:39" ht="12.75" customHeight="1">
      <c r="A1236" s="1"/>
      <c r="B1236" s="1" t="s">
        <v>11587</v>
      </c>
      <c r="C1236" s="1" t="s">
        <v>11588</v>
      </c>
      <c r="D1236" s="3" t="str">
        <f ca="1">IFERROR(__xludf.DUMMYFUNCTION("PROPER(REGEXEXTRACT(B3036, ""(?:https?:\/\/)?(?:www\.)?([a-zA-Z0-9-]+)\.""))"),"Skyscanner")</f>
        <v>Skyscanner</v>
      </c>
      <c r="E1236" s="1" t="s">
        <v>11589</v>
      </c>
      <c r="F1236" s="1">
        <v>16.416640000000001</v>
      </c>
      <c r="G1236" s="1">
        <v>120.61959</v>
      </c>
      <c r="H1236" s="1" t="s">
        <v>11590</v>
      </c>
      <c r="I1236" s="1" t="s">
        <v>2622</v>
      </c>
      <c r="J1236" s="1">
        <f>IF(K1236="URBAN",1,IF(K1236="SUBURBAN",2,IF(K1236="RURAL",3,"")))</f>
        <v>3</v>
      </c>
      <c r="K1236" s="1" t="s">
        <v>541</v>
      </c>
      <c r="L1236" s="18">
        <v>46082</v>
      </c>
      <c r="M1236" s="49">
        <v>0.58333333333333337</v>
      </c>
      <c r="N1236" s="18">
        <v>46083</v>
      </c>
      <c r="O1236" s="56">
        <v>0.5</v>
      </c>
      <c r="P1236" s="31" t="str">
        <f>TEXT($L1236, "dddd")</f>
        <v>Sunday</v>
      </c>
      <c r="Q1236" s="39" t="s">
        <v>111</v>
      </c>
      <c r="R1236" s="39">
        <v>5428</v>
      </c>
      <c r="S1236" s="1" t="str">
        <f>IF(OR(MONTH(L1236)=12, MONTH(L1236)&lt;=5), "Dry Season", "Wet Season")</f>
        <v>Dry Season</v>
      </c>
      <c r="T1236" s="1">
        <v>1</v>
      </c>
      <c r="U1236" s="1">
        <v>0</v>
      </c>
      <c r="V1236" s="1">
        <v>0</v>
      </c>
      <c r="W1236" s="2">
        <f>IF(ISNUMBER(SEARCH("N/A", X1236)), 0, 1)</f>
        <v>1</v>
      </c>
      <c r="X1236" s="1" t="s">
        <v>2617</v>
      </c>
      <c r="Y1236" s="1">
        <v>9.6553032000000005</v>
      </c>
      <c r="Z1236" s="1">
        <v>123.8696362</v>
      </c>
      <c r="AA1236" s="11" cm="1">
        <f t="array" ref="AA1236">IF(ISBLANK(Y1236), 0, VINCentyInvDistance(F1236,G1236,Y1236,Z1236))</f>
        <v>826826.74928803323</v>
      </c>
      <c r="AB1236" s="1">
        <v>1</v>
      </c>
      <c r="AC1236" s="1">
        <v>8.1999999999999993</v>
      </c>
      <c r="AD1236" s="1">
        <v>4.3</v>
      </c>
      <c r="AE1236" s="1">
        <v>14</v>
      </c>
      <c r="AF1236" s="1">
        <v>1</v>
      </c>
      <c r="AG1236" s="1" t="s">
        <v>2618</v>
      </c>
      <c r="AH1236" s="1" t="s">
        <v>2113</v>
      </c>
      <c r="AI1236" s="1" t="str">
        <f>TRIM(MID(SUBSTITUTE($H1236,",",REPT(" ",200)),(LEN($H1236)-LEN(SUBSTITUTE($H1236,",",""))-2)*200+1,200))</f>
        <v>Cordillera Administrative Region</v>
      </c>
      <c r="AJ1236" s="1" t="s">
        <v>55</v>
      </c>
      <c r="AK1236" t="s">
        <v>11585</v>
      </c>
      <c r="AL1236" s="2">
        <v>0</v>
      </c>
      <c r="AM1236" s="1"/>
    </row>
    <row r="1237" spans="1:39" ht="12.75" customHeight="1">
      <c r="A1237" s="1"/>
      <c r="B1237" s="1" t="s">
        <v>11591</v>
      </c>
      <c r="C1237" s="1" t="s">
        <v>11592</v>
      </c>
      <c r="D1237" s="3" t="str">
        <f ca="1">IFERROR(__xludf.DUMMYFUNCTION("PROPER(REGEXEXTRACT(B3037, ""(?:https?:\/\/)?(?:www\.)?([a-zA-Z0-9-]+)\.""))"),"Skyscanner")</f>
        <v>Skyscanner</v>
      </c>
      <c r="E1237" s="1" t="s">
        <v>11593</v>
      </c>
      <c r="F1237" s="1">
        <v>14.11605</v>
      </c>
      <c r="G1237" s="1">
        <v>120.95050999999999</v>
      </c>
      <c r="H1237" s="1" t="s">
        <v>11594</v>
      </c>
      <c r="I1237" s="1" t="s">
        <v>2395</v>
      </c>
      <c r="J1237" s="1">
        <f>IF(K1237="URBAN",1,IF(K1237="SUBURBAN",2,IF(K1237="RURAL",3,"")))</f>
        <v>3</v>
      </c>
      <c r="K1237" s="1" t="s">
        <v>541</v>
      </c>
      <c r="L1237" s="18">
        <v>46082</v>
      </c>
      <c r="M1237" s="49">
        <v>0.625</v>
      </c>
      <c r="N1237" s="18">
        <v>46083</v>
      </c>
      <c r="O1237" s="56">
        <v>0.45833333333333331</v>
      </c>
      <c r="P1237" s="31" t="str">
        <f>TEXT($L1237, "dddd")</f>
        <v>Sunday</v>
      </c>
      <c r="Q1237" s="39" t="s">
        <v>186</v>
      </c>
      <c r="R1237" s="39">
        <v>6680</v>
      </c>
      <c r="S1237" s="1" t="str">
        <f>IF(OR(MONTH(L1237)=12, MONTH(L1237)&lt;=5), "Dry Season", "Wet Season")</f>
        <v>Dry Season</v>
      </c>
      <c r="T1237" s="1">
        <v>1</v>
      </c>
      <c r="U1237" s="1">
        <v>1</v>
      </c>
      <c r="V1237" s="1">
        <v>0</v>
      </c>
      <c r="W1237" s="2">
        <f>IF(ISNUMBER(SEARCH("N/A", X1237)), 0, 1)</f>
        <v>1</v>
      </c>
      <c r="X1237" s="1" t="s">
        <v>832</v>
      </c>
      <c r="Y1237" s="1">
        <v>16.408881399999999</v>
      </c>
      <c r="Z1237" s="1">
        <v>120.5991997</v>
      </c>
      <c r="AA1237" s="11" cm="1">
        <f t="array" ref="AA1237">IF(ISBLANK(Y1237), 0, VINCentyInvDistance(F1237,G1237,Y1237,Z1237))</f>
        <v>256495.76209544728</v>
      </c>
      <c r="AB1237" s="1">
        <v>0</v>
      </c>
      <c r="AC1237" s="1">
        <v>10</v>
      </c>
      <c r="AD1237" s="1">
        <v>4.5</v>
      </c>
      <c r="AE1237" s="1">
        <v>8</v>
      </c>
      <c r="AF1237" s="1">
        <v>1</v>
      </c>
      <c r="AG1237" s="1" t="s">
        <v>833</v>
      </c>
      <c r="AH1237" s="1" t="s">
        <v>834</v>
      </c>
      <c r="AI1237" s="1" t="str">
        <f>TRIM(MID(SUBSTITUTE($H1237,",",REPT(" ",200)),(LEN($H1237)-LEN(SUBSTITUTE($H1237,",",""))-2)*200+1,200))</f>
        <v>Calabarzon</v>
      </c>
      <c r="AJ1237" s="1" t="s">
        <v>55</v>
      </c>
      <c r="AK1237" t="s">
        <v>11595</v>
      </c>
      <c r="AL1237" s="2">
        <v>0</v>
      </c>
      <c r="AM1237" s="1"/>
    </row>
    <row r="1238" spans="1:39" ht="12.75" customHeight="1">
      <c r="A1238" s="1"/>
      <c r="B1238" s="1" t="s">
        <v>11604</v>
      </c>
      <c r="C1238" s="1" t="s">
        <v>11605</v>
      </c>
      <c r="D1238" s="3" t="str">
        <f ca="1">IFERROR(__xludf.DUMMYFUNCTION("PROPER(REGEXEXTRACT(B3040, ""(?:https?:\/\/)?(?:www\.)?([a-zA-Z0-9-]+)\.""))"),"Skyscanner")</f>
        <v>Skyscanner</v>
      </c>
      <c r="E1238" s="1" t="s">
        <v>11606</v>
      </c>
      <c r="F1238" s="1">
        <v>11.32992</v>
      </c>
      <c r="G1238" s="1">
        <v>124.1152</v>
      </c>
      <c r="H1238" s="1" t="s">
        <v>11603</v>
      </c>
      <c r="I1238" s="1" t="s">
        <v>2622</v>
      </c>
      <c r="J1238" s="1">
        <f>IF(K1238="URBAN",1,IF(K1238="SUBURBAN",2,IF(K1238="RURAL",3,"")))</f>
        <v>3</v>
      </c>
      <c r="K1238" s="1" t="s">
        <v>541</v>
      </c>
      <c r="L1238" s="18">
        <v>46082</v>
      </c>
      <c r="M1238" s="49">
        <v>0.58333333333333337</v>
      </c>
      <c r="N1238" s="18">
        <v>46083</v>
      </c>
      <c r="O1238" s="56">
        <v>0.5</v>
      </c>
      <c r="P1238" s="31" t="str">
        <f>TEXT($L1238, "dddd")</f>
        <v>Sunday</v>
      </c>
      <c r="Q1238" s="39" t="s">
        <v>186</v>
      </c>
      <c r="R1238" s="39">
        <v>1285</v>
      </c>
      <c r="S1238" s="1" t="str">
        <f>IF(OR(MONTH(L1238)=12, MONTH(L1238)&lt;=5), "Dry Season", "Wet Season")</f>
        <v>Dry Season</v>
      </c>
      <c r="T1238" s="1">
        <v>1</v>
      </c>
      <c r="U1238" s="1">
        <v>1</v>
      </c>
      <c r="V1238" s="1">
        <v>0</v>
      </c>
      <c r="W1238" s="2">
        <f>IF(ISNUMBER(SEARCH("N/A", X1238)), 0, 1)</f>
        <v>0</v>
      </c>
      <c r="X1238" s="1" t="s">
        <v>44</v>
      </c>
      <c r="Y1238" s="1"/>
      <c r="Z1238" s="1"/>
      <c r="AA1238" s="11" cm="1">
        <f t="array" ref="AA1238">IF(ISBLANK(Y1238), 0, VINCentyInvDistance(F1238,G1238,Y1238,Z1238))</f>
        <v>0</v>
      </c>
      <c r="AB1238" s="1">
        <v>0</v>
      </c>
      <c r="AC1238" s="1">
        <v>0</v>
      </c>
      <c r="AD1238" s="1">
        <v>0</v>
      </c>
      <c r="AE1238" s="1">
        <v>0</v>
      </c>
      <c r="AF1238" s="1">
        <v>1</v>
      </c>
      <c r="AG1238" s="1" t="s">
        <v>10535</v>
      </c>
      <c r="AH1238" s="1" t="s">
        <v>731</v>
      </c>
      <c r="AI1238" s="1" t="str">
        <f>TRIM(MID(SUBSTITUTE($H1238,",",REPT(" ",200)),(LEN($H1238)-LEN(SUBSTITUTE($H1238,",",""))-2)*200+1,200))</f>
        <v>Cebu</v>
      </c>
      <c r="AJ1238" s="1" t="s">
        <v>55</v>
      </c>
      <c r="AK1238" t="s">
        <v>17426</v>
      </c>
      <c r="AL1238" s="2">
        <v>0</v>
      </c>
      <c r="AM1238" s="1" t="s">
        <v>11607</v>
      </c>
    </row>
    <row r="1239" spans="1:39" ht="12.75" customHeight="1">
      <c r="A1239" s="1"/>
      <c r="B1239" s="1" t="s">
        <v>3372</v>
      </c>
      <c r="C1239" s="1" t="s">
        <v>11611</v>
      </c>
      <c r="D1239" s="3" t="str">
        <f ca="1">IFERROR(__xludf.DUMMYFUNCTION("PROPER(REGEXEXTRACT(B3042, ""(?:https?:\/\/)?(?:www\.)?([a-zA-Z0-9-]+)\.""))"),"Skyscanner")</f>
        <v>Skyscanner</v>
      </c>
      <c r="E1239" s="1" t="s">
        <v>11612</v>
      </c>
      <c r="F1239" s="1">
        <v>10.611269999999999</v>
      </c>
      <c r="G1239" s="1">
        <v>119.32452000000001</v>
      </c>
      <c r="H1239" s="1" t="s">
        <v>3375</v>
      </c>
      <c r="I1239" s="1" t="s">
        <v>3119</v>
      </c>
      <c r="J1239" s="1">
        <f>IF(K1239="URBAN",1,IF(K1239="SUBURBAN",2,IF(K1239="RURAL",3,"")))</f>
        <v>3</v>
      </c>
      <c r="K1239" s="1" t="s">
        <v>541</v>
      </c>
      <c r="L1239" s="18">
        <v>46082</v>
      </c>
      <c r="M1239" s="49">
        <v>0.58333333333333337</v>
      </c>
      <c r="N1239" s="18">
        <v>46083</v>
      </c>
      <c r="O1239" s="56">
        <v>0.5</v>
      </c>
      <c r="P1239" s="31" t="str">
        <f>TEXT($L1239, "dddd")</f>
        <v>Sunday</v>
      </c>
      <c r="Q1239" s="39" t="s">
        <v>79</v>
      </c>
      <c r="R1239" s="39">
        <v>2500</v>
      </c>
      <c r="S1239" s="1" t="str">
        <f>IF(OR(MONTH(L1239)=12, MONTH(L1239)&lt;=5), "Dry Season", "Wet Season")</f>
        <v>Dry Season</v>
      </c>
      <c r="T1239" s="1">
        <v>1</v>
      </c>
      <c r="U1239" s="1">
        <v>0</v>
      </c>
      <c r="V1239" s="1">
        <v>1</v>
      </c>
      <c r="W1239" s="2">
        <f>IF(ISNUMBER(SEARCH("N/A", X1239)), 0, 1)</f>
        <v>0</v>
      </c>
      <c r="X1239" s="1" t="s">
        <v>44</v>
      </c>
      <c r="Y1239" s="1"/>
      <c r="Z1239" s="1"/>
      <c r="AA1239" s="11" cm="1">
        <f t="array" ref="AA1239">IF(ISBLANK(Y1239), 0, VINCentyInvDistance(F1239,G1239,Y1239,Z1239))</f>
        <v>0</v>
      </c>
      <c r="AB1239" s="1">
        <v>0</v>
      </c>
      <c r="AC1239" s="1">
        <v>8.1999999999999993</v>
      </c>
      <c r="AD1239" s="1">
        <v>4.8</v>
      </c>
      <c r="AE1239" s="1">
        <v>84</v>
      </c>
      <c r="AF1239" s="1">
        <v>1</v>
      </c>
      <c r="AG1239" s="1" t="s">
        <v>984</v>
      </c>
      <c r="AH1239" s="1" t="s">
        <v>1597</v>
      </c>
      <c r="AI1239" s="1"/>
      <c r="AJ1239" s="1" t="s">
        <v>55</v>
      </c>
      <c r="AK1239" t="s">
        <v>17219</v>
      </c>
      <c r="AL1239" s="1">
        <v>2</v>
      </c>
      <c r="AM1239" s="1" t="s">
        <v>3376</v>
      </c>
    </row>
    <row r="1240" spans="1:39" ht="12.75" customHeight="1">
      <c r="A1240" s="1"/>
      <c r="B1240" s="1" t="s">
        <v>11635</v>
      </c>
      <c r="C1240" s="1" t="s">
        <v>11636</v>
      </c>
      <c r="D1240" s="3" t="str">
        <f ca="1">IFERROR(__xludf.DUMMYFUNCTION("PROPER(REGEXEXTRACT(B3047, ""(?:https?:\/\/)?(?:www\.)?([a-zA-Z0-9-]+)\.""))"),"Google")</f>
        <v>Google</v>
      </c>
      <c r="E1240" s="1" t="s">
        <v>11637</v>
      </c>
      <c r="F1240" s="1">
        <v>14.599517499999999</v>
      </c>
      <c r="G1240" s="1">
        <v>121.0560467</v>
      </c>
      <c r="H1240" s="1" t="s">
        <v>11638</v>
      </c>
      <c r="I1240" s="1" t="s">
        <v>2622</v>
      </c>
      <c r="J1240" s="1">
        <f>IF(K1240="URBAN",1,IF(K1240="SUBURBAN",2,IF(K1240="RURAL",3,"")))</f>
        <v>3</v>
      </c>
      <c r="K1240" s="1" t="s">
        <v>541</v>
      </c>
      <c r="L1240" s="18">
        <v>46082</v>
      </c>
      <c r="M1240" s="49">
        <v>0.625</v>
      </c>
      <c r="N1240" s="18">
        <v>46083</v>
      </c>
      <c r="O1240" s="56">
        <v>0.5</v>
      </c>
      <c r="P1240" s="31" t="str">
        <f>TEXT($L1240, "dddd")</f>
        <v>Sunday</v>
      </c>
      <c r="Q1240" s="39" t="s">
        <v>67</v>
      </c>
      <c r="R1240" s="39">
        <v>1556</v>
      </c>
      <c r="S1240" s="1" t="str">
        <f>IF(OR(MONTH(L1240)=12, MONTH(L1240)&lt;=5), "Dry Season", "Wet Season")</f>
        <v>Dry Season</v>
      </c>
      <c r="T1240" s="1">
        <v>1</v>
      </c>
      <c r="U1240" s="1">
        <v>1</v>
      </c>
      <c r="V1240" s="1">
        <v>0</v>
      </c>
      <c r="W1240" s="2">
        <f>IF(ISNUMBER(SEARCH("N/A", X1240)), 0, 1)</f>
        <v>0</v>
      </c>
      <c r="X1240" s="1" t="s">
        <v>44</v>
      </c>
      <c r="Y1240" s="1"/>
      <c r="Z1240" s="1"/>
      <c r="AA1240" s="11" cm="1">
        <f t="array" ref="AA1240">IF(ISBLANK(Y1240), 0, VINCentyInvDistance(F1240,G1240,Y1240,Z1240))</f>
        <v>0</v>
      </c>
      <c r="AB1240" s="1">
        <v>0</v>
      </c>
      <c r="AC1240" s="1">
        <v>0</v>
      </c>
      <c r="AD1240" s="1">
        <v>0</v>
      </c>
      <c r="AE1240" s="1">
        <v>0</v>
      </c>
      <c r="AF1240" s="1">
        <v>1</v>
      </c>
      <c r="AG1240" s="1" t="str">
        <f>TRIM(MID(SUBSTITUTE($H1240,",",REPT(" ",200)),(LEN($H1240)-LEN(SUBSTITUTE($H1240,",",""))-4)*200+1,200))</f>
        <v>Mandaluyong</v>
      </c>
      <c r="AH1240" s="1" t="str">
        <f>TRIM(MID(SUBSTITUTE($H1240,",",REPT(" ",200)),(LEN($H1240)-LEN(SUBSTITUTE($H1240,",",""))-3)*200+1,200))</f>
        <v>Eastern Manila District</v>
      </c>
      <c r="AI1240" s="1" t="str">
        <f>TRIM(MID(SUBSTITUTE($H1240,",",REPT(" ",200)),(LEN($H1240)-LEN(SUBSTITUTE($H1240,",",""))-2)*200+1,200))</f>
        <v>Metro Manila</v>
      </c>
      <c r="AJ1240" s="1" t="str">
        <f>TRIM(MID(SUBSTITUTE($H1240,",",REPT(" ",200)),(LEN($H1240)-LEN(SUBSTITUTE($H1240,",",""))-0)*200+1,200))</f>
        <v>Philippines</v>
      </c>
      <c r="AL1240" s="2">
        <v>0</v>
      </c>
      <c r="AM1240" s="1"/>
    </row>
    <row r="1241" spans="1:39" ht="12.75" customHeight="1">
      <c r="A1241" s="1"/>
      <c r="B1241" s="1" t="s">
        <v>11658</v>
      </c>
      <c r="C1241" s="1" t="s">
        <v>11659</v>
      </c>
      <c r="D1241" s="3" t="str">
        <f ca="1">IFERROR(__xludf.DUMMYFUNCTION("PROPER(REGEXEXTRACT(B3053, ""(?:https?:\/\/)?(?:www\.)?([a-zA-Z0-9-]+)\.""))"),"Skyscanner")</f>
        <v>Skyscanner</v>
      </c>
      <c r="E1241" s="1" t="s">
        <v>11660</v>
      </c>
      <c r="F1241" s="1">
        <v>17.077054</v>
      </c>
      <c r="G1241" s="1">
        <v>120.901051</v>
      </c>
      <c r="H1241" s="1" t="s">
        <v>11661</v>
      </c>
      <c r="I1241" s="1" t="s">
        <v>2395</v>
      </c>
      <c r="J1241" s="1">
        <f>IF(K1241="URBAN",1,IF(K1241="SUBURBAN",2,IF(K1241="RURAL",3,"")))</f>
        <v>3</v>
      </c>
      <c r="K1241" s="1" t="s">
        <v>541</v>
      </c>
      <c r="L1241" s="18">
        <v>46082</v>
      </c>
      <c r="M1241" s="49">
        <v>0.625</v>
      </c>
      <c r="N1241" s="18">
        <v>46083</v>
      </c>
      <c r="O1241" s="56">
        <v>0.45833333333333331</v>
      </c>
      <c r="P1241" s="31" t="str">
        <f>TEXT($L1241, "dddd")</f>
        <v>Sunday</v>
      </c>
      <c r="Q1241" s="39" t="s">
        <v>111</v>
      </c>
      <c r="R1241" s="39">
        <v>1680</v>
      </c>
      <c r="S1241" s="1" t="str">
        <f>IF(OR(MONTH(L1241)=12, MONTH(L1241)&lt;=5), "Dry Season", "Wet Season")</f>
        <v>Dry Season</v>
      </c>
      <c r="T1241" s="1">
        <v>1</v>
      </c>
      <c r="U1241" s="1">
        <v>0</v>
      </c>
      <c r="V1241" s="1">
        <v>0</v>
      </c>
      <c r="W1241" s="2">
        <f>IF(ISNUMBER(SEARCH("N/A", X1241)), 0, 1)</f>
        <v>1</v>
      </c>
      <c r="X1241" s="1" t="s">
        <v>832</v>
      </c>
      <c r="Y1241" s="1">
        <v>16.408881399999999</v>
      </c>
      <c r="Z1241" s="1">
        <v>120.5991997</v>
      </c>
      <c r="AA1241" s="11" cm="1">
        <f t="array" ref="AA1241">IF(ISBLANK(Y1241), 0, VINCentyInvDistance(F1241,G1241,Y1241,Z1241))</f>
        <v>80645.58580898316</v>
      </c>
      <c r="AB1241" s="1">
        <v>0</v>
      </c>
      <c r="AC1241" s="1">
        <v>0</v>
      </c>
      <c r="AD1241" s="1">
        <v>0</v>
      </c>
      <c r="AE1241" s="1">
        <v>6</v>
      </c>
      <c r="AF1241" s="1">
        <v>1</v>
      </c>
      <c r="AG1241" s="1" t="s">
        <v>833</v>
      </c>
      <c r="AH1241" s="1" t="s">
        <v>834</v>
      </c>
      <c r="AI1241" s="1" t="str">
        <f>TRIM(MID(SUBSTITUTE($H1241,",",REPT(" ",200)),(LEN($H1241)-LEN(SUBSTITUTE($H1241,",",""))-2)*200+1,200))</f>
        <v>Cordillera Administrative Region</v>
      </c>
      <c r="AJ1241" s="1" t="s">
        <v>55</v>
      </c>
      <c r="AK1241" t="s">
        <v>17429</v>
      </c>
      <c r="AL1241" s="2">
        <v>0</v>
      </c>
      <c r="AM1241" s="1"/>
    </row>
    <row r="1242" spans="1:39" ht="12.75" customHeight="1">
      <c r="A1242" s="1"/>
      <c r="B1242" s="1" t="s">
        <v>11662</v>
      </c>
      <c r="C1242" s="1" t="s">
        <v>11663</v>
      </c>
      <c r="D1242" s="3" t="str">
        <f ca="1">IFERROR(__xludf.DUMMYFUNCTION("PROPER(REGEXEXTRACT(B3054, ""(?:https?:\/\/)?(?:www\.)?([a-zA-Z0-9-]+)\.""))"),"Google")</f>
        <v>Google</v>
      </c>
      <c r="E1242" s="1" t="s">
        <v>11664</v>
      </c>
      <c r="F1242" s="1">
        <v>17.077079999999999</v>
      </c>
      <c r="G1242" s="1">
        <v>120.90109</v>
      </c>
      <c r="H1242" s="1" t="s">
        <v>11661</v>
      </c>
      <c r="I1242" s="1" t="s">
        <v>2395</v>
      </c>
      <c r="J1242" s="1">
        <f>IF(K1242="URBAN",1,IF(K1242="SUBURBAN",2,IF(K1242="RURAL",3,"")))</f>
        <v>3</v>
      </c>
      <c r="K1242" s="1" t="s">
        <v>541</v>
      </c>
      <c r="L1242" s="18">
        <v>46082</v>
      </c>
      <c r="M1242" s="49">
        <v>0.625</v>
      </c>
      <c r="N1242" s="18">
        <v>46083</v>
      </c>
      <c r="O1242" s="56">
        <v>0.5</v>
      </c>
      <c r="P1242" s="31" t="str">
        <f>TEXT($L1242, "dddd")</f>
        <v>Sunday</v>
      </c>
      <c r="Q1242" s="39" t="s">
        <v>1090</v>
      </c>
      <c r="R1242" s="39">
        <v>1350</v>
      </c>
      <c r="S1242" s="1" t="str">
        <f>IF(OR(MONTH(L1242)=12, MONTH(L1242)&lt;=5), "Dry Season", "Wet Season")</f>
        <v>Dry Season</v>
      </c>
      <c r="T1242" s="1">
        <v>1</v>
      </c>
      <c r="U1242" s="1">
        <v>0</v>
      </c>
      <c r="V1242" s="1">
        <v>0</v>
      </c>
      <c r="W1242" s="2">
        <f>IF(ISNUMBER(SEARCH("N/A", X1242)), 0, 1)</f>
        <v>0</v>
      </c>
      <c r="X1242" s="1" t="s">
        <v>44</v>
      </c>
      <c r="Y1242" s="1"/>
      <c r="Z1242" s="1"/>
      <c r="AA1242" s="11" cm="1">
        <f t="array" ref="AA1242">IF(ISBLANK(Y1242), 0, VINCentyInvDistance(F1242,G1242,Y1242,Z1242))</f>
        <v>0</v>
      </c>
      <c r="AB1242" s="1">
        <v>0</v>
      </c>
      <c r="AC1242" s="1">
        <v>0</v>
      </c>
      <c r="AD1242" s="1">
        <v>0</v>
      </c>
      <c r="AE1242" s="1">
        <v>23</v>
      </c>
      <c r="AF1242" s="1">
        <v>1</v>
      </c>
      <c r="AG1242" s="1" t="s">
        <v>11665</v>
      </c>
      <c r="AH1242" s="1" t="s">
        <v>10865</v>
      </c>
      <c r="AI1242" s="1" t="str">
        <f>TRIM(MID(SUBSTITUTE($H1242,",",REPT(" ",200)),(LEN($H1242)-LEN(SUBSTITUTE($H1242,",",""))-2)*200+1,200))</f>
        <v>Cordillera Administrative Region</v>
      </c>
      <c r="AJ1242" s="1" t="s">
        <v>55</v>
      </c>
      <c r="AL1242" s="2">
        <v>0</v>
      </c>
      <c r="AM1242" s="1" t="s">
        <v>11666</v>
      </c>
    </row>
    <row r="1243" spans="1:39" ht="12.75" customHeight="1">
      <c r="A1243" s="1"/>
      <c r="B1243" s="1" t="s">
        <v>3827</v>
      </c>
      <c r="C1243" s="1" t="s">
        <v>11667</v>
      </c>
      <c r="D1243" s="3" t="str">
        <f ca="1">IFERROR(__xludf.DUMMYFUNCTION("PROPER(REGEXEXTRACT(B3055, ""(?:https?:\/\/)?(?:www\.)?([a-zA-Z0-9-]+)\.""))"),"Skyscanner")</f>
        <v>Skyscanner</v>
      </c>
      <c r="E1243" s="1" t="s">
        <v>11668</v>
      </c>
      <c r="F1243" s="1">
        <v>10.706099999999999</v>
      </c>
      <c r="G1243" s="1">
        <v>122.5480795</v>
      </c>
      <c r="H1243" s="1" t="s">
        <v>11669</v>
      </c>
      <c r="I1243" s="1" t="s">
        <v>3715</v>
      </c>
      <c r="J1243" s="1">
        <f>IF(K1243="URBAN",1,IF(K1243="SUBURBAN",2,IF(K1243="RURAL",3,"")))</f>
        <v>3</v>
      </c>
      <c r="K1243" s="1" t="s">
        <v>541</v>
      </c>
      <c r="L1243" s="18">
        <v>46082</v>
      </c>
      <c r="M1243" s="49">
        <v>0.54166666666666663</v>
      </c>
      <c r="N1243" s="18">
        <v>46083</v>
      </c>
      <c r="O1243" s="56">
        <v>0.47916666666666669</v>
      </c>
      <c r="P1243" s="31" t="str">
        <f>TEXT($L1243, "dddd")</f>
        <v>Sunday</v>
      </c>
      <c r="Q1243" s="39" t="s">
        <v>79</v>
      </c>
      <c r="R1243" s="39">
        <v>2500</v>
      </c>
      <c r="S1243" s="1" t="str">
        <f>IF(OR(MONTH(L1243)=12, MONTH(L1243)&lt;=5), "Dry Season", "Wet Season")</f>
        <v>Dry Season</v>
      </c>
      <c r="T1243" s="1">
        <v>1</v>
      </c>
      <c r="U1243" s="1">
        <v>0</v>
      </c>
      <c r="V1243" s="1">
        <v>0</v>
      </c>
      <c r="W1243" s="2">
        <f>IF(ISNUMBER(SEARCH("N/A", X1243)), 0, 1)</f>
        <v>1</v>
      </c>
      <c r="X1243" s="1" t="s">
        <v>3716</v>
      </c>
      <c r="Y1243" s="1">
        <v>9.7891089999999998</v>
      </c>
      <c r="Z1243" s="1">
        <v>126.15971999999999</v>
      </c>
      <c r="AA1243" s="11" cm="1">
        <f t="array" ref="AA1243">IF(ISBLANK(Y1243), 0, VINCentyInvDistance(F1243,G1243,Y1243,Z1243))</f>
        <v>408461.31357617007</v>
      </c>
      <c r="AB1243" s="1">
        <v>0</v>
      </c>
      <c r="AC1243" s="1">
        <v>9</v>
      </c>
      <c r="AD1243" s="1">
        <v>4.9000000000000004</v>
      </c>
      <c r="AE1243" s="1">
        <v>23</v>
      </c>
      <c r="AF1243" s="1">
        <v>1</v>
      </c>
      <c r="AG1243" s="1" t="s">
        <v>3717</v>
      </c>
      <c r="AH1243" s="1" t="s">
        <v>3709</v>
      </c>
      <c r="AI1243" s="1" t="str">
        <f>TRIM(MID(SUBSTITUTE($H1243,",",REPT(" ",200)),(LEN($H1243)-LEN(SUBSTITUTE($H1243,",",""))-2)*200+1,200))</f>
        <v>Western Visayas</v>
      </c>
      <c r="AJ1243" s="1" t="s">
        <v>55</v>
      </c>
      <c r="AK1243" t="s">
        <v>16845</v>
      </c>
      <c r="AL1243" s="2">
        <v>0</v>
      </c>
      <c r="AM1243" s="1"/>
    </row>
    <row r="1244" spans="1:39" ht="12.75" customHeight="1">
      <c r="A1244" s="1"/>
      <c r="B1244" s="1" t="s">
        <v>11673</v>
      </c>
      <c r="C1244" s="1" t="s">
        <v>11674</v>
      </c>
      <c r="D1244" s="3" t="str">
        <f ca="1">IFERROR(__xludf.DUMMYFUNCTION("PROPER(REGEXEXTRACT(B3057, ""(?:https?:\/\/)?(?:www\.)?([a-zA-Z0-9-]+)\.""))"),"Skyscanner")</f>
        <v>Skyscanner</v>
      </c>
      <c r="E1244" s="1" t="s">
        <v>11675</v>
      </c>
      <c r="F1244" s="1">
        <v>9.7809699999999999</v>
      </c>
      <c r="G1244" s="1">
        <v>118.75879</v>
      </c>
      <c r="H1244" s="1" t="s">
        <v>10547</v>
      </c>
      <c r="I1244" s="1" t="s">
        <v>3119</v>
      </c>
      <c r="J1244" s="1">
        <f>IF(K1244="URBAN",1,IF(K1244="SUBURBAN",2,IF(K1244="RURAL",3,"")))</f>
        <v>3</v>
      </c>
      <c r="K1244" s="1" t="s">
        <v>541</v>
      </c>
      <c r="L1244" s="18">
        <v>46082</v>
      </c>
      <c r="M1244" s="49">
        <v>0.58333333333333337</v>
      </c>
      <c r="N1244" s="18">
        <v>46083</v>
      </c>
      <c r="O1244" s="56">
        <v>0.5</v>
      </c>
      <c r="P1244" s="31" t="str">
        <f>TEXT($L1244, "dddd")</f>
        <v>Sunday</v>
      </c>
      <c r="Q1244" s="39" t="s">
        <v>67</v>
      </c>
      <c r="R1244" s="39">
        <v>2238.11</v>
      </c>
      <c r="S1244" s="1" t="str">
        <f>IF(OR(MONTH(L1244)=12, MONTH(L1244)&lt;=5), "Dry Season", "Wet Season")</f>
        <v>Dry Season</v>
      </c>
      <c r="T1244" s="1">
        <v>1</v>
      </c>
      <c r="U1244" s="1">
        <v>0</v>
      </c>
      <c r="V1244" s="1">
        <v>0</v>
      </c>
      <c r="W1244" s="2">
        <f>IF(ISNUMBER(SEARCH("N/A", X1244)), 0, 1)</f>
        <v>0</v>
      </c>
      <c r="X1244" s="1" t="s">
        <v>44</v>
      </c>
      <c r="Y1244" s="1"/>
      <c r="Z1244" s="1"/>
      <c r="AA1244" s="11" cm="1">
        <f t="array" ref="AA1244">IF(ISBLANK(Y1244), 0, VINCentyInvDistance(F1244,G1244,Y1244,Z1244))</f>
        <v>0</v>
      </c>
      <c r="AB1244" s="1">
        <v>0</v>
      </c>
      <c r="AC1244" s="1">
        <v>0</v>
      </c>
      <c r="AD1244" s="1">
        <v>0</v>
      </c>
      <c r="AE1244" s="1">
        <v>50</v>
      </c>
      <c r="AF1244" s="1">
        <v>1</v>
      </c>
      <c r="AG1244" s="1" t="str">
        <f>TRIM(MID(SUBSTITUTE($H1244,",",REPT(" ",200)),(LEN($H1244)-LEN(SUBSTITUTE($H1244,",",""))-4)*200+1,200))</f>
        <v>San Manuel</v>
      </c>
      <c r="AH1244" s="1" t="str">
        <f>TRIM(MID(SUBSTITUTE($H1244,",",REPT(" ",200)),(LEN($H1244)-LEN(SUBSTITUTE($H1244,",",""))-3)*200+1,200))</f>
        <v>Puerto Princesa</v>
      </c>
      <c r="AI1244" s="1" t="str">
        <f>TRIM(MID(SUBSTITUTE($H1244,",",REPT(" ",200)),(LEN($H1244)-LEN(SUBSTITUTE($H1244,",",""))-2)*200+1,200))</f>
        <v>Mimaropa</v>
      </c>
      <c r="AJ1244" s="1" t="str">
        <f>TRIM(MID(SUBSTITUTE($H1244,",",REPT(" ",200)),(LEN($H1244)-LEN(SUBSTITUTE($H1244,",",""))-0)*200+1,200))</f>
        <v>Philippines</v>
      </c>
      <c r="AK1244" t="s">
        <v>17430</v>
      </c>
      <c r="AL1244" s="2">
        <v>0</v>
      </c>
      <c r="AM1244" s="1" t="s">
        <v>11676</v>
      </c>
    </row>
    <row r="1245" spans="1:39" ht="12.75" customHeight="1">
      <c r="A1245" s="1"/>
      <c r="B1245" s="1" t="s">
        <v>11689</v>
      </c>
      <c r="C1245" s="1" t="s">
        <v>11690</v>
      </c>
      <c r="D1245" s="3" t="str">
        <f ca="1">IFERROR(__xludf.DUMMYFUNCTION("PROPER(REGEXEXTRACT(B3061, ""(?:https?:\/\/)?(?:www\.)?([a-zA-Z0-9-]+)\.""))"),"Google")</f>
        <v>Google</v>
      </c>
      <c r="E1245" s="1" t="s">
        <v>11691</v>
      </c>
      <c r="F1245" s="1">
        <v>12.565</v>
      </c>
      <c r="G1245" s="1">
        <v>124.9282</v>
      </c>
      <c r="H1245" s="1" t="s">
        <v>11692</v>
      </c>
      <c r="I1245" s="1" t="s">
        <v>3715</v>
      </c>
      <c r="J1245" s="1">
        <f>IF(K1245="URBAN",1,IF(K1245="SUBURBAN",2,IF(K1245="RURAL",3,"")))</f>
        <v>3</v>
      </c>
      <c r="K1245" s="1" t="s">
        <v>541</v>
      </c>
      <c r="L1245" s="18">
        <v>46082</v>
      </c>
      <c r="M1245" s="49">
        <v>0.625</v>
      </c>
      <c r="N1245" s="18">
        <v>46083</v>
      </c>
      <c r="O1245" s="56">
        <v>0.5</v>
      </c>
      <c r="P1245" s="31" t="str">
        <f>TEXT($L1245, "dddd")</f>
        <v>Sunday</v>
      </c>
      <c r="Q1245" s="39" t="s">
        <v>111</v>
      </c>
      <c r="R1245" s="39">
        <v>615</v>
      </c>
      <c r="S1245" s="1" t="str">
        <f>IF(OR(MONTH(L1245)=12, MONTH(L1245)&lt;=5), "Dry Season", "Wet Season")</f>
        <v>Dry Season</v>
      </c>
      <c r="T1245" s="1">
        <v>1</v>
      </c>
      <c r="U1245" s="1">
        <v>0</v>
      </c>
      <c r="V1245" s="1">
        <v>1</v>
      </c>
      <c r="W1245" s="2">
        <f>IF(ISNUMBER(SEARCH("N/A", X1245)), 0, 1)</f>
        <v>1</v>
      </c>
      <c r="X1245" s="1" t="s">
        <v>3716</v>
      </c>
      <c r="Y1245" s="1">
        <v>9.7891089999999998</v>
      </c>
      <c r="Z1245" s="1">
        <v>126.15971999999999</v>
      </c>
      <c r="AA1245" s="11" cm="1">
        <f t="array" ref="AA1245">IF(ISBLANK(Y1245), 0, VINCentyInvDistance(F1245,G1245,Y1245,Z1245))</f>
        <v>335221.7482135155</v>
      </c>
      <c r="AB1245" s="1">
        <v>0</v>
      </c>
      <c r="AC1245" s="1">
        <v>0</v>
      </c>
      <c r="AD1245" s="1">
        <v>0</v>
      </c>
      <c r="AE1245" s="1">
        <v>0</v>
      </c>
      <c r="AF1245" s="1">
        <v>1</v>
      </c>
      <c r="AG1245" s="1" t="s">
        <v>3717</v>
      </c>
      <c r="AH1245" s="1" t="s">
        <v>3709</v>
      </c>
      <c r="AI1245" s="1" t="str">
        <f>TRIM(MID(SUBSTITUTE($H1245,",",REPT(" ",200)),(LEN($H1245)-LEN(SUBSTITUTE($H1245,",",""))-2)*200+1,200))</f>
        <v>Eastern Visayas</v>
      </c>
      <c r="AJ1245" s="1" t="s">
        <v>55</v>
      </c>
      <c r="AL1245" s="2">
        <v>0</v>
      </c>
      <c r="AM1245" s="1"/>
    </row>
    <row r="1246" spans="1:39" ht="12.75" customHeight="1">
      <c r="A1246" s="1"/>
      <c r="B1246" s="1" t="s">
        <v>11693</v>
      </c>
      <c r="C1246" s="1" t="s">
        <v>11694</v>
      </c>
      <c r="D1246" s="3" t="str">
        <f ca="1">IFERROR(__xludf.DUMMYFUNCTION("PROPER(REGEXEXTRACT(B3062, ""(?:https?:\/\/)?(?:www\.)?([a-zA-Z0-9-]+)\.""))"),"Google")</f>
        <v>Google</v>
      </c>
      <c r="E1246" s="1" t="s">
        <v>10340</v>
      </c>
      <c r="F1246" s="1">
        <v>9.7876539999999999</v>
      </c>
      <c r="G1246" s="1">
        <v>124.145563</v>
      </c>
      <c r="H1246" s="1" t="s">
        <v>10341</v>
      </c>
      <c r="I1246" s="1" t="s">
        <v>5875</v>
      </c>
      <c r="J1246" s="1">
        <f>IF(K1246="URBAN",1,IF(K1246="SUBURBAN",2,IF(K1246="RURAL",3,"")))</f>
        <v>3</v>
      </c>
      <c r="K1246" s="1" t="s">
        <v>541</v>
      </c>
      <c r="L1246" s="18">
        <v>46082</v>
      </c>
      <c r="M1246" s="49">
        <v>0.625</v>
      </c>
      <c r="N1246" s="18">
        <v>46083</v>
      </c>
      <c r="O1246" s="56">
        <v>0.5</v>
      </c>
      <c r="P1246" s="31" t="str">
        <f>TEXT($L1246, "dddd")</f>
        <v>Sunday</v>
      </c>
      <c r="Q1246" s="39" t="s">
        <v>111</v>
      </c>
      <c r="R1246" s="39">
        <v>556</v>
      </c>
      <c r="S1246" s="1" t="str">
        <f>IF(OR(MONTH(L1246)=12, MONTH(L1246)&lt;=5), "Dry Season", "Wet Season")</f>
        <v>Dry Season</v>
      </c>
      <c r="T1246" s="1">
        <v>1</v>
      </c>
      <c r="U1246" s="1">
        <v>1</v>
      </c>
      <c r="V1246" s="1">
        <v>0</v>
      </c>
      <c r="W1246" s="2">
        <f>IF(ISNUMBER(SEARCH("N/A", X1246)), 0, 1)</f>
        <v>0</v>
      </c>
      <c r="X1246" s="1" t="s">
        <v>44</v>
      </c>
      <c r="Y1246" s="1"/>
      <c r="Z1246" s="1"/>
      <c r="AA1246" s="11" cm="1">
        <f t="array" ref="AA1246">IF(ISBLANK(Y1246), 0, VINCentyInvDistance(F1246,G1246,Y1246,Z1246))</f>
        <v>0</v>
      </c>
      <c r="AB1246" s="1">
        <v>0</v>
      </c>
      <c r="AC1246" s="1">
        <v>0</v>
      </c>
      <c r="AD1246" s="1">
        <v>0</v>
      </c>
      <c r="AE1246" s="1">
        <v>8</v>
      </c>
      <c r="AF1246" s="1">
        <v>1</v>
      </c>
      <c r="AG1246" s="1" t="str">
        <f>TRIM(MID(SUBSTITUTE($H1246,",",REPT(" ",200)),(LEN($H1246)-LEN(SUBSTITUTE($H1246,",",""))-4)*200+1,200))</f>
        <v>Batuan</v>
      </c>
      <c r="AH1246" s="1" t="str">
        <f>TRIM(MID(SUBSTITUTE($H1246,",",REPT(" ",200)),(LEN($H1246)-LEN(SUBSTITUTE($H1246,",",""))-3)*200+1,200))</f>
        <v>Bohol</v>
      </c>
      <c r="AI1246" s="1" t="str">
        <f>TRIM(MID(SUBSTITUTE($H1246,",",REPT(" ",200)),(LEN($H1246)-LEN(SUBSTITUTE($H1246,",",""))-2)*200+1,200))</f>
        <v>Central Visayas</v>
      </c>
      <c r="AJ1246" s="1" t="str">
        <f>TRIM(MID(SUBSTITUTE($H1246,",",REPT(" ",200)),(LEN($H1246)-LEN(SUBSTITUTE($H1246,",",""))-0)*200+1,200))</f>
        <v>Philippines</v>
      </c>
      <c r="AL1246" s="2">
        <v>0</v>
      </c>
      <c r="AM1246" s="1"/>
    </row>
    <row r="1247" spans="1:39" ht="12.75" customHeight="1">
      <c r="A1247" s="1"/>
      <c r="B1247" s="1" t="s">
        <v>10342</v>
      </c>
      <c r="C1247" s="1" t="s">
        <v>11695</v>
      </c>
      <c r="D1247" s="3" t="str">
        <f ca="1">IFERROR(__xludf.DUMMYFUNCTION("PROPER(REGEXEXTRACT(B3063, ""(?:https?:\/\/)?(?:www\.)?([a-zA-Z0-9-]+)\.""))"),"Skyscanner")</f>
        <v>Skyscanner</v>
      </c>
      <c r="E1247" s="1" t="s">
        <v>11696</v>
      </c>
      <c r="F1247" s="1">
        <v>9.7876539999999999</v>
      </c>
      <c r="G1247" s="1">
        <v>124.145563</v>
      </c>
      <c r="H1247" s="1" t="s">
        <v>10341</v>
      </c>
      <c r="I1247" s="1" t="s">
        <v>2622</v>
      </c>
      <c r="J1247" s="1">
        <f>IF(K1247="URBAN",1,IF(K1247="SUBURBAN",2,IF(K1247="RURAL",3,"")))</f>
        <v>3</v>
      </c>
      <c r="K1247" s="1" t="s">
        <v>541</v>
      </c>
      <c r="L1247" s="18">
        <v>46082</v>
      </c>
      <c r="M1247" s="49">
        <v>0.58333333333333337</v>
      </c>
      <c r="N1247" s="18">
        <v>46083</v>
      </c>
      <c r="O1247" s="56">
        <v>0.5</v>
      </c>
      <c r="P1247" s="31" t="str">
        <f>TEXT($L1247, "dddd")</f>
        <v>Sunday</v>
      </c>
      <c r="Q1247" s="39" t="s">
        <v>79</v>
      </c>
      <c r="R1247" s="39">
        <v>1514.43</v>
      </c>
      <c r="S1247" s="1" t="str">
        <f>IF(OR(MONTH(L1247)=12, MONTH(L1247)&lt;=5), "Dry Season", "Wet Season")</f>
        <v>Dry Season</v>
      </c>
      <c r="T1247" s="1">
        <v>1</v>
      </c>
      <c r="U1247" s="1">
        <v>1</v>
      </c>
      <c r="V1247" s="1">
        <v>0</v>
      </c>
      <c r="W1247" s="2">
        <f>IF(ISNUMBER(SEARCH("N/A", X1247)), 0, 1)</f>
        <v>0</v>
      </c>
      <c r="X1247" s="1" t="s">
        <v>44</v>
      </c>
      <c r="Y1247" s="1"/>
      <c r="Z1247" s="1"/>
      <c r="AA1247" s="11" cm="1">
        <f t="array" ref="AA1247">IF(ISBLANK(Y1247), 0, VINCentyInvDistance(F1247,G1247,Y1247,Z1247))</f>
        <v>0</v>
      </c>
      <c r="AB1247" s="1">
        <v>0</v>
      </c>
      <c r="AC1247" s="1">
        <v>9.4</v>
      </c>
      <c r="AD1247" s="1">
        <v>0</v>
      </c>
      <c r="AE1247" s="1">
        <v>3</v>
      </c>
      <c r="AF1247" s="1">
        <v>1</v>
      </c>
      <c r="AG1247" s="1" t="s">
        <v>2779</v>
      </c>
      <c r="AH1247" s="1" t="s">
        <v>2113</v>
      </c>
      <c r="AI1247" s="1" t="str">
        <f>TRIM(MID(SUBSTITUTE($H1247,",",REPT(" ",200)),(LEN($H1247)-LEN(SUBSTITUTE($H1247,",",""))-2)*200+1,200))</f>
        <v>Central Visayas</v>
      </c>
      <c r="AJ1247" s="1" t="s">
        <v>55</v>
      </c>
      <c r="AK1247" t="s">
        <v>16739</v>
      </c>
      <c r="AL1247" s="2">
        <v>0</v>
      </c>
      <c r="AM1247" s="1" t="s">
        <v>10345</v>
      </c>
    </row>
    <row r="1248" spans="1:39" ht="12.75" customHeight="1">
      <c r="A1248" s="1"/>
      <c r="B1248" s="1" t="s">
        <v>11697</v>
      </c>
      <c r="C1248" s="1" t="s">
        <v>11698</v>
      </c>
      <c r="D1248" s="3" t="str">
        <f ca="1">IFERROR(__xludf.DUMMYFUNCTION("PROPER(REGEXEXTRACT(B3064, ""(?:https?:\/\/)?(?:www\.)?([a-zA-Z0-9-]+)\.""))"),"Google")</f>
        <v>Google</v>
      </c>
      <c r="E1248" s="1" t="s">
        <v>11699</v>
      </c>
      <c r="F1248" s="1">
        <v>14.09961</v>
      </c>
      <c r="G1248" s="1">
        <v>120.94344</v>
      </c>
      <c r="H1248" s="1" t="s">
        <v>11700</v>
      </c>
      <c r="I1248" s="1" t="s">
        <v>540</v>
      </c>
      <c r="J1248" s="1">
        <f>IF(K1248="URBAN",1,IF(K1248="SUBURBAN",2,IF(K1248="RURAL",3,"")))</f>
        <v>3</v>
      </c>
      <c r="K1248" s="1" t="s">
        <v>541</v>
      </c>
      <c r="L1248" s="18">
        <v>46082</v>
      </c>
      <c r="M1248" s="49">
        <v>0.625</v>
      </c>
      <c r="N1248" s="18">
        <v>46083</v>
      </c>
      <c r="O1248" s="56">
        <v>0.5</v>
      </c>
      <c r="P1248" s="31" t="str">
        <f>TEXT($L1248, "dddd")</f>
        <v>Sunday</v>
      </c>
      <c r="Q1248" s="39" t="s">
        <v>111</v>
      </c>
      <c r="R1248" s="39">
        <v>2090</v>
      </c>
      <c r="S1248" s="1" t="str">
        <f>IF(OR(MONTH(L1248)=12, MONTH(L1248)&lt;=5), "Dry Season", "Wet Season")</f>
        <v>Dry Season</v>
      </c>
      <c r="T1248" s="1">
        <v>1</v>
      </c>
      <c r="U1248" s="1">
        <v>0</v>
      </c>
      <c r="V1248" s="1">
        <v>0</v>
      </c>
      <c r="W1248" s="2">
        <f>IF(ISNUMBER(SEARCH("N/A", X1248)), 0, 1)</f>
        <v>0</v>
      </c>
      <c r="X1248" s="1" t="s">
        <v>44</v>
      </c>
      <c r="Y1248" s="1"/>
      <c r="Z1248" s="1"/>
      <c r="AA1248" s="11" cm="1">
        <f t="array" ref="AA1248">IF(ISBLANK(Y1248), 0, VINCentyInvDistance(F1248,G1248,Y1248,Z1248))</f>
        <v>0</v>
      </c>
      <c r="AB1248" s="1">
        <v>0</v>
      </c>
      <c r="AC1248" s="1">
        <v>0</v>
      </c>
      <c r="AD1248" s="1">
        <v>0</v>
      </c>
      <c r="AE1248" s="1">
        <v>87</v>
      </c>
      <c r="AF1248" s="1">
        <v>1</v>
      </c>
      <c r="AG1248" s="1" t="str">
        <f>TRIM(MID(SUBSTITUTE($H1248,",",REPT(" ",200)),(LEN($H1248)-LEN(SUBSTITUTE($H1248,",",""))-4)*200+1,200))</f>
        <v>Tagaytay</v>
      </c>
      <c r="AH1248" s="1" t="str">
        <f>TRIM(MID(SUBSTITUTE($H1248,",",REPT(" ",200)),(LEN($H1248)-LEN(SUBSTITUTE($H1248,",",""))-3)*200+1,200))</f>
        <v>Cavite</v>
      </c>
      <c r="AI1248" s="1" t="str">
        <f>TRIM(MID(SUBSTITUTE($H1248,",",REPT(" ",200)),(LEN($H1248)-LEN(SUBSTITUTE($H1248,",",""))-2)*200+1,200))</f>
        <v>Calabarzon</v>
      </c>
      <c r="AJ1248" s="1" t="str">
        <f>TRIM(MID(SUBSTITUTE($H1248,",",REPT(" ",200)),(LEN($H1248)-LEN(SUBSTITUTE($H1248,",",""))-0)*200+1,200))</f>
        <v>Philippines</v>
      </c>
      <c r="AL1248" s="2">
        <v>0</v>
      </c>
      <c r="AM1248" s="1"/>
    </row>
    <row r="1249" spans="1:39" ht="12.75" customHeight="1">
      <c r="A1249" s="1"/>
      <c r="B1249" s="1" t="s">
        <v>11723</v>
      </c>
      <c r="C1249" s="1" t="s">
        <v>11724</v>
      </c>
      <c r="D1249" s="3" t="str">
        <f ca="1">IFERROR(__xludf.DUMMYFUNCTION("PROPER(REGEXEXTRACT(B3070, ""(?:https?:\/\/)?(?:www\.)?([a-zA-Z0-9-]+)\.""))"),"Skyscanner")</f>
        <v>Skyscanner</v>
      </c>
      <c r="E1249" s="1" t="s">
        <v>11725</v>
      </c>
      <c r="F1249" s="1">
        <v>14.19201</v>
      </c>
      <c r="G1249" s="1">
        <v>120.5989</v>
      </c>
      <c r="H1249" s="1" t="s">
        <v>10107</v>
      </c>
      <c r="I1249" s="1" t="s">
        <v>1300</v>
      </c>
      <c r="J1249" s="1">
        <f>IF(K1249="URBAN",1,IF(K1249="SUBURBAN",2,IF(K1249="RURAL",3,"")))</f>
        <v>3</v>
      </c>
      <c r="K1249" s="1" t="s">
        <v>541</v>
      </c>
      <c r="L1249" s="18">
        <v>46082</v>
      </c>
      <c r="M1249" s="49">
        <v>0.58333333333333337</v>
      </c>
      <c r="N1249" s="18">
        <v>46083</v>
      </c>
      <c r="O1249" s="56">
        <v>0.5</v>
      </c>
      <c r="P1249" s="31" t="str">
        <f>TEXT($L1249, "dddd")</f>
        <v>Sunday</v>
      </c>
      <c r="Q1249" s="39" t="s">
        <v>111</v>
      </c>
      <c r="R1249" s="39">
        <v>1323</v>
      </c>
      <c r="S1249" s="1" t="str">
        <f>IF(OR(MONTH(L1249)=12, MONTH(L1249)&lt;=5), "Dry Season", "Wet Season")</f>
        <v>Dry Season</v>
      </c>
      <c r="T1249" s="1">
        <v>1</v>
      </c>
      <c r="U1249" s="1">
        <v>1</v>
      </c>
      <c r="V1249" s="1">
        <v>0</v>
      </c>
      <c r="W1249" s="2">
        <f>IF(ISNUMBER(SEARCH("N/A", X1249)), 0, 1)</f>
        <v>0</v>
      </c>
      <c r="X1249" s="1" t="s">
        <v>44</v>
      </c>
      <c r="Y1249" s="1"/>
      <c r="Z1249" s="1"/>
      <c r="AA1249" s="11" cm="1">
        <f t="array" ref="AA1249">IF(ISBLANK(Y1249), 0, VINCentyInvDistance(F1249,G1249,Y1249,Z1249))</f>
        <v>0</v>
      </c>
      <c r="AB1249" s="1">
        <v>0</v>
      </c>
      <c r="AC1249" s="1">
        <v>0</v>
      </c>
      <c r="AD1249" s="1">
        <v>0</v>
      </c>
      <c r="AE1249" s="1">
        <v>0</v>
      </c>
      <c r="AF1249" s="1">
        <v>1</v>
      </c>
      <c r="AG1249" s="1" t="s">
        <v>10077</v>
      </c>
      <c r="AH1249" s="1" t="s">
        <v>5435</v>
      </c>
      <c r="AI1249" s="1" t="str">
        <f>TRIM(MID(SUBSTITUTE($H1249,",",REPT(" ",200)),(LEN($H1249)-LEN(SUBSTITUTE($H1249,",",""))-2)*200+1,200))</f>
        <v>Calabarzon</v>
      </c>
      <c r="AJ1249" s="1" t="s">
        <v>55</v>
      </c>
      <c r="AK1249" t="s">
        <v>17434</v>
      </c>
      <c r="AL1249" s="2">
        <v>0</v>
      </c>
      <c r="AM1249" s="1" t="s">
        <v>11726</v>
      </c>
    </row>
    <row r="1250" spans="1:39" ht="12.75" customHeight="1">
      <c r="A1250" s="1"/>
      <c r="B1250" s="1" t="s">
        <v>11731</v>
      </c>
      <c r="C1250" s="1" t="s">
        <v>11732</v>
      </c>
      <c r="D1250" s="3" t="str">
        <f ca="1">IFERROR(__xludf.DUMMYFUNCTION("PROPER(REGEXEXTRACT(B3072, ""(?:https?:\/\/)?(?:www\.)?([a-zA-Z0-9-]+)\.""))"),"Google")</f>
        <v>Google</v>
      </c>
      <c r="E1250" s="1" t="s">
        <v>9788</v>
      </c>
      <c r="F1250" s="1">
        <v>14.5569443963</v>
      </c>
      <c r="G1250" s="1">
        <v>121.0294444276</v>
      </c>
      <c r="H1250" s="1" t="s">
        <v>9789</v>
      </c>
      <c r="I1250" s="1" t="s">
        <v>4967</v>
      </c>
      <c r="J1250" s="1">
        <f>IF(K1250="URBAN",1,IF(K1250="SUBURBAN",2,IF(K1250="RURAL",3,"")))</f>
        <v>3</v>
      </c>
      <c r="K1250" s="1" t="s">
        <v>541</v>
      </c>
      <c r="L1250" s="18">
        <v>46082</v>
      </c>
      <c r="M1250" s="49">
        <v>0.625</v>
      </c>
      <c r="N1250" s="18">
        <v>46083</v>
      </c>
      <c r="O1250" s="56">
        <v>0.5</v>
      </c>
      <c r="P1250" s="31" t="str">
        <f>TEXT($L1250, "dddd")</f>
        <v>Sunday</v>
      </c>
      <c r="Q1250" s="39" t="s">
        <v>1090</v>
      </c>
      <c r="R1250" s="39">
        <v>2280</v>
      </c>
      <c r="S1250" s="1" t="str">
        <f>IF(OR(MONTH(L1250)=12, MONTH(L1250)&lt;=5), "Dry Season", "Wet Season")</f>
        <v>Dry Season</v>
      </c>
      <c r="T1250" s="1">
        <v>1</v>
      </c>
      <c r="U1250" s="1">
        <v>0</v>
      </c>
      <c r="V1250" s="1">
        <v>0</v>
      </c>
      <c r="W1250" s="2">
        <f>IF(ISNUMBER(SEARCH("N/A", X1250)), 0, 1)</f>
        <v>0</v>
      </c>
      <c r="X1250" s="1" t="s">
        <v>44</v>
      </c>
      <c r="Y1250" s="1"/>
      <c r="Z1250" s="1"/>
      <c r="AA1250" s="11" cm="1">
        <f t="array" ref="AA1250">IF(ISBLANK(Y1250), 0, VINCentyInvDistance(F1250,G1250,Y1250,Z1250))</f>
        <v>0</v>
      </c>
      <c r="AB1250" s="1">
        <v>0</v>
      </c>
      <c r="AC1250" s="1">
        <v>0</v>
      </c>
      <c r="AD1250" s="1">
        <v>0</v>
      </c>
      <c r="AE1250" s="1">
        <v>0</v>
      </c>
      <c r="AF1250" s="1">
        <v>1</v>
      </c>
      <c r="AG1250" s="1" t="str">
        <f>TRIM(MID(SUBSTITUTE($H1250,",",REPT(" ",200)),(LEN($H1250)-LEN(SUBSTITUTE($H1250,",",""))-4)*200+1,200))</f>
        <v>Makati</v>
      </c>
      <c r="AH1250" s="1" t="str">
        <f>TRIM(MID(SUBSTITUTE($H1250,",",REPT(" ",200)),(LEN($H1250)-LEN(SUBSTITUTE($H1250,",",""))-3)*200+1,200))</f>
        <v>Southern Manila District</v>
      </c>
      <c r="AI1250" s="1" t="str">
        <f>TRIM(MID(SUBSTITUTE($H1250,",",REPT(" ",200)),(LEN($H1250)-LEN(SUBSTITUTE($H1250,",",""))-2)*200+1,200))</f>
        <v>Metro Manila</v>
      </c>
      <c r="AJ1250" s="1" t="str">
        <f>TRIM(MID(SUBSTITUTE($H1250,",",REPT(" ",200)),(LEN($H1250)-LEN(SUBSTITUTE($H1250,",",""))-0)*200+1,200))</f>
        <v>Philippines</v>
      </c>
      <c r="AL1250" s="2">
        <v>0</v>
      </c>
      <c r="AM1250" s="1"/>
    </row>
    <row r="1251" spans="1:39" ht="12.75" customHeight="1">
      <c r="A1251" s="1"/>
      <c r="B1251" s="1" t="s">
        <v>11765</v>
      </c>
      <c r="C1251" s="1" t="s">
        <v>11766</v>
      </c>
      <c r="D1251" s="3" t="str">
        <f ca="1">IFERROR(__xludf.DUMMYFUNCTION("PROPER(REGEXEXTRACT(B3080, ""(?:https?:\/\/)?(?:www\.)?([a-zA-Z0-9-]+)\.""))"),"Google")</f>
        <v>Google</v>
      </c>
      <c r="E1251" s="1" t="s">
        <v>11767</v>
      </c>
      <c r="F1251" s="1">
        <v>15.11201</v>
      </c>
      <c r="G1251" s="1">
        <v>120.04987</v>
      </c>
      <c r="H1251" s="1" t="s">
        <v>9033</v>
      </c>
      <c r="I1251" s="1" t="s">
        <v>2395</v>
      </c>
      <c r="J1251" s="1">
        <f>IF(K1251="URBAN",1,IF(K1251="SUBURBAN",2,IF(K1251="RURAL",3,"")))</f>
        <v>3</v>
      </c>
      <c r="K1251" s="1" t="s">
        <v>541</v>
      </c>
      <c r="L1251" s="18">
        <v>46082</v>
      </c>
      <c r="M1251" s="49">
        <v>0.625</v>
      </c>
      <c r="N1251" s="18">
        <v>46083</v>
      </c>
      <c r="O1251" s="56">
        <v>0.5</v>
      </c>
      <c r="P1251" s="31" t="str">
        <f>TEXT($L1251, "dddd")</f>
        <v>Sunday</v>
      </c>
      <c r="Q1251" s="39" t="s">
        <v>11247</v>
      </c>
      <c r="R1251" s="39">
        <v>4500</v>
      </c>
      <c r="S1251" s="1" t="str">
        <f>IF(OR(MONTH(L1251)=12, MONTH(L1251)&lt;=5), "Dry Season", "Wet Season")</f>
        <v>Dry Season</v>
      </c>
      <c r="T1251" s="1">
        <v>1</v>
      </c>
      <c r="U1251" s="1">
        <v>1</v>
      </c>
      <c r="V1251" s="1">
        <v>1</v>
      </c>
      <c r="W1251" s="2">
        <f>IF(ISNUMBER(SEARCH("N/A", X1251)), 0, 1)</f>
        <v>1</v>
      </c>
      <c r="X1251" s="1" t="s">
        <v>832</v>
      </c>
      <c r="Y1251" s="1">
        <v>16.408881399999999</v>
      </c>
      <c r="Z1251" s="1">
        <v>120.5991997</v>
      </c>
      <c r="AA1251" s="11" cm="1">
        <f t="array" ref="AA1251">IF(ISBLANK(Y1251), 0, VINCentyInvDistance(F1251,G1251,Y1251,Z1251))</f>
        <v>155110.78249622378</v>
      </c>
      <c r="AB1251" s="1">
        <v>0</v>
      </c>
      <c r="AC1251" s="1">
        <v>0</v>
      </c>
      <c r="AD1251" s="1">
        <v>0</v>
      </c>
      <c r="AE1251" s="1">
        <v>0</v>
      </c>
      <c r="AF1251" s="1">
        <v>1</v>
      </c>
      <c r="AG1251" s="1" t="s">
        <v>833</v>
      </c>
      <c r="AH1251" s="1" t="s">
        <v>834</v>
      </c>
      <c r="AI1251" s="1" t="str">
        <f>TRIM(MID(SUBSTITUTE($H1251,",",REPT(" ",200)),(LEN($H1251)-LEN(SUBSTITUTE($H1251,",",""))-2)*200+1,200))</f>
        <v>Zambales</v>
      </c>
      <c r="AJ1251" s="1" t="s">
        <v>55</v>
      </c>
      <c r="AL1251" s="2">
        <v>0</v>
      </c>
      <c r="AM1251" s="1"/>
    </row>
    <row r="1252" spans="1:39" ht="12.75" customHeight="1">
      <c r="A1252" s="1"/>
      <c r="B1252" s="1" t="s">
        <v>11768</v>
      </c>
      <c r="C1252" s="1" t="s">
        <v>11769</v>
      </c>
      <c r="D1252" s="3" t="str">
        <f ca="1">IFERROR(__xludf.DUMMYFUNCTION("PROPER(REGEXEXTRACT(B3081, ""(?:https?:\/\/)?(?:www\.)?([a-zA-Z0-9-]+)\.""))"),"Skyscanner")</f>
        <v>Skyscanner</v>
      </c>
      <c r="E1252" s="1" t="s">
        <v>11770</v>
      </c>
      <c r="F1252" s="1">
        <v>15.11201</v>
      </c>
      <c r="G1252" s="1">
        <v>120.04987</v>
      </c>
      <c r="H1252" s="1" t="s">
        <v>9033</v>
      </c>
      <c r="I1252" s="1" t="s">
        <v>41</v>
      </c>
      <c r="J1252" s="1">
        <f>IF(K1252="URBAN",1,IF(K1252="SUBURBAN",2,IF(K1252="RURAL",3,"")))</f>
        <v>3</v>
      </c>
      <c r="K1252" s="1" t="s">
        <v>541</v>
      </c>
      <c r="L1252" s="18">
        <v>46082</v>
      </c>
      <c r="M1252" s="49">
        <v>0.25</v>
      </c>
      <c r="N1252" s="18">
        <v>46083</v>
      </c>
      <c r="O1252" s="56">
        <v>0.45833333333333331</v>
      </c>
      <c r="P1252" s="31" t="str">
        <f>TEXT($L1252, "dddd")</f>
        <v>Sunday</v>
      </c>
      <c r="Q1252" s="39" t="s">
        <v>79</v>
      </c>
      <c r="R1252" s="39">
        <v>1124.77</v>
      </c>
      <c r="S1252" s="1" t="str">
        <f>IF(OR(MONTH(L1252)=12, MONTH(L1252)&lt;=5), "Dry Season", "Wet Season")</f>
        <v>Dry Season</v>
      </c>
      <c r="T1252" s="1">
        <v>1</v>
      </c>
      <c r="U1252" s="1">
        <v>0</v>
      </c>
      <c r="V1252" s="1">
        <v>1</v>
      </c>
      <c r="W1252" s="2">
        <f>IF(ISNUMBER(SEARCH("N/A", X1252)), 0, 1)</f>
        <v>0</v>
      </c>
      <c r="X1252" s="1" t="s">
        <v>44</v>
      </c>
      <c r="Y1252" s="1"/>
      <c r="Z1252" s="1"/>
      <c r="AA1252" s="11" cm="1">
        <f t="array" ref="AA1252">IF(ISBLANK(Y1252), 0, VINCentyInvDistance(F1252,G1252,Y1252,Z1252))</f>
        <v>0</v>
      </c>
      <c r="AB1252" s="1">
        <v>0</v>
      </c>
      <c r="AC1252" s="1">
        <v>0</v>
      </c>
      <c r="AD1252" s="1">
        <v>0</v>
      </c>
      <c r="AE1252" s="1">
        <v>0</v>
      </c>
      <c r="AF1252" s="1">
        <v>1</v>
      </c>
      <c r="AG1252" s="1" t="s">
        <v>9037</v>
      </c>
      <c r="AH1252" s="1" t="s">
        <v>8540</v>
      </c>
      <c r="AI1252" s="1" t="str">
        <f>TRIM(MID(SUBSTITUTE($H1252,",",REPT(" ",200)),(LEN($H1252)-LEN(SUBSTITUTE($H1252,",",""))-2)*200+1,200))</f>
        <v>Zambales</v>
      </c>
      <c r="AJ1252" s="1" t="s">
        <v>55</v>
      </c>
      <c r="AK1252" t="s">
        <v>17436</v>
      </c>
      <c r="AL1252" s="2">
        <v>0</v>
      </c>
      <c r="AM1252" s="1" t="s">
        <v>11771</v>
      </c>
    </row>
    <row r="1253" spans="1:39" ht="12.75" customHeight="1">
      <c r="A1253" s="1"/>
      <c r="B1253" s="1" t="s">
        <v>1850</v>
      </c>
      <c r="C1253" s="1" t="s">
        <v>11781</v>
      </c>
      <c r="D1253" s="3" t="str">
        <f ca="1">IFERROR(__xludf.DUMMYFUNCTION("PROPER(REGEXEXTRACT(B3085, ""(?:https?:\/\/)?(?:www\.)?([a-zA-Z0-9-]+)\.""))"),"Skyscanner")</f>
        <v>Skyscanner</v>
      </c>
      <c r="E1253" s="1" t="s">
        <v>11782</v>
      </c>
      <c r="F1253" s="1">
        <v>14.111969999999999</v>
      </c>
      <c r="G1253" s="1">
        <v>120.91580999999999</v>
      </c>
      <c r="H1253" s="1" t="s">
        <v>1853</v>
      </c>
      <c r="I1253" s="1" t="s">
        <v>1300</v>
      </c>
      <c r="J1253" s="1">
        <f>IF(K1253="URBAN",1,IF(K1253="SUBURBAN",2,IF(K1253="RURAL",3,"")))</f>
        <v>3</v>
      </c>
      <c r="K1253" s="1" t="s">
        <v>541</v>
      </c>
      <c r="L1253" s="18">
        <v>46082</v>
      </c>
      <c r="M1253" s="49">
        <v>0.58333333333333337</v>
      </c>
      <c r="N1253" s="18">
        <v>46083</v>
      </c>
      <c r="O1253" s="56">
        <v>0.54166666666666663</v>
      </c>
      <c r="P1253" s="31" t="str">
        <f>TEXT($L1253, "dddd")</f>
        <v>Sunday</v>
      </c>
      <c r="Q1253" s="39" t="s">
        <v>207</v>
      </c>
      <c r="R1253" s="39">
        <v>573</v>
      </c>
      <c r="S1253" s="1" t="str">
        <f>IF(OR(MONTH(L1253)=12, MONTH(L1253)&lt;=5), "Dry Season", "Wet Season")</f>
        <v>Dry Season</v>
      </c>
      <c r="T1253" s="1">
        <v>1</v>
      </c>
      <c r="U1253" s="1">
        <v>0</v>
      </c>
      <c r="V1253" s="1">
        <v>0</v>
      </c>
      <c r="W1253" s="2">
        <f>IF(ISNUMBER(SEARCH("N/A", X1253)), 0, 1)</f>
        <v>0</v>
      </c>
      <c r="X1253" s="1" t="s">
        <v>44</v>
      </c>
      <c r="Y1253" s="1"/>
      <c r="Z1253" s="1"/>
      <c r="AA1253" s="11" cm="1">
        <f t="array" ref="AA1253">IF(ISBLANK(Y1253), 0, VINCentyInvDistance(F1253,G1253,Y1253,Z1253))</f>
        <v>0</v>
      </c>
      <c r="AB1253" s="1">
        <v>0</v>
      </c>
      <c r="AC1253" s="1">
        <v>0</v>
      </c>
      <c r="AD1253" s="1">
        <v>0</v>
      </c>
      <c r="AE1253" s="1">
        <v>0</v>
      </c>
      <c r="AF1253" s="1">
        <v>1</v>
      </c>
      <c r="AG1253" s="1" t="s">
        <v>1729</v>
      </c>
      <c r="AH1253" s="1" t="s">
        <v>1730</v>
      </c>
      <c r="AI1253" s="1" t="str">
        <f>TRIM(MID(SUBSTITUTE($H1253,",",REPT(" ",200)),(LEN($H1253)-LEN(SUBSTITUTE($H1253,",",""))-2)*200+1,200))</f>
        <v>Calabarzon</v>
      </c>
      <c r="AJ1253" s="1" t="s">
        <v>55</v>
      </c>
      <c r="AK1253" t="s">
        <v>16613</v>
      </c>
      <c r="AL1253" s="2">
        <v>0</v>
      </c>
      <c r="AM1253" s="1" t="s">
        <v>1854</v>
      </c>
    </row>
    <row r="1254" spans="1:39" ht="12.75" customHeight="1">
      <c r="A1254" s="1"/>
      <c r="B1254" s="1" t="s">
        <v>11790</v>
      </c>
      <c r="C1254" s="1" t="s">
        <v>11791</v>
      </c>
      <c r="D1254" s="3" t="str">
        <f ca="1">IFERROR(__xludf.DUMMYFUNCTION("PROPER(REGEXEXTRACT(B3087, ""(?:https?:\/\/)?(?:www\.)?([a-zA-Z0-9-]+)\.""))"),"Google")</f>
        <v>Google</v>
      </c>
      <c r="E1254" s="1" t="s">
        <v>10817</v>
      </c>
      <c r="F1254" s="1">
        <v>9.6075630000000007</v>
      </c>
      <c r="G1254" s="1">
        <v>123.823187</v>
      </c>
      <c r="H1254" s="1" t="s">
        <v>10818</v>
      </c>
      <c r="I1254" s="1" t="s">
        <v>3119</v>
      </c>
      <c r="J1254" s="1">
        <f>IF(K1254="URBAN",1,IF(K1254="SUBURBAN",2,IF(K1254="RURAL",3,"")))</f>
        <v>3</v>
      </c>
      <c r="K1254" s="1" t="s">
        <v>541</v>
      </c>
      <c r="L1254" s="18">
        <v>46082</v>
      </c>
      <c r="M1254" s="49">
        <v>0.625</v>
      </c>
      <c r="N1254" s="18">
        <v>46083</v>
      </c>
      <c r="O1254" s="56">
        <v>0.5</v>
      </c>
      <c r="P1254" s="31" t="str">
        <f>TEXT($L1254, "dddd")</f>
        <v>Sunday</v>
      </c>
      <c r="Q1254" s="39" t="s">
        <v>531</v>
      </c>
      <c r="R1254" s="39">
        <v>1221</v>
      </c>
      <c r="S1254" s="1" t="str">
        <f>IF(OR(MONTH(L1254)=12, MONTH(L1254)&lt;=5), "Dry Season", "Wet Season")</f>
        <v>Dry Season</v>
      </c>
      <c r="T1254" s="1">
        <v>1</v>
      </c>
      <c r="U1254" s="1">
        <v>1</v>
      </c>
      <c r="V1254" s="1">
        <v>0</v>
      </c>
      <c r="W1254" s="2">
        <f>IF(ISNUMBER(SEARCH("N/A", X1254)), 0, 1)</f>
        <v>0</v>
      </c>
      <c r="X1254" s="1" t="s">
        <v>44</v>
      </c>
      <c r="Y1254" s="1"/>
      <c r="Z1254" s="1"/>
      <c r="AA1254" s="11" cm="1">
        <f t="array" ref="AA1254">IF(ISBLANK(Y1254), 0, VINCentyInvDistance(F1254,G1254,Y1254,Z1254))</f>
        <v>0</v>
      </c>
      <c r="AB1254" s="1">
        <v>0</v>
      </c>
      <c r="AC1254" s="1">
        <v>0</v>
      </c>
      <c r="AD1254" s="1">
        <v>0</v>
      </c>
      <c r="AE1254" s="1">
        <v>17</v>
      </c>
      <c r="AF1254" s="1">
        <v>1</v>
      </c>
      <c r="AG1254" s="1" t="str">
        <f>TRIM(MID(SUBSTITUTE($H1254,",",REPT(" ",200)),(LEN($H1254)-LEN(SUBSTITUTE($H1254,",",""))-4)*200+1,200))</f>
        <v>Dauis</v>
      </c>
      <c r="AH1254" s="1" t="str">
        <f>TRIM(MID(SUBSTITUTE($H1254,",",REPT(" ",200)),(LEN($H1254)-LEN(SUBSTITUTE($H1254,",",""))-3)*200+1,200))</f>
        <v>Bohol</v>
      </c>
      <c r="AI1254" s="1" t="str">
        <f>TRIM(MID(SUBSTITUTE($H1254,",",REPT(" ",200)),(LEN($H1254)-LEN(SUBSTITUTE($H1254,",",""))-2)*200+1,200))</f>
        <v>Central Visayas</v>
      </c>
      <c r="AJ1254" s="1" t="str">
        <f>TRIM(MID(SUBSTITUTE($H1254,",",REPT(" ",200)),(LEN($H1254)-LEN(SUBSTITUTE($H1254,",",""))-0)*200+1,200))</f>
        <v>Philippines</v>
      </c>
      <c r="AL1254" s="2">
        <v>0</v>
      </c>
      <c r="AM1254" s="1"/>
    </row>
    <row r="1255" spans="1:39" ht="12.75" customHeight="1">
      <c r="A1255" s="1"/>
      <c r="B1255" s="1" t="s">
        <v>10819</v>
      </c>
      <c r="C1255" s="1" t="s">
        <v>11792</v>
      </c>
      <c r="D1255" s="3" t="str">
        <f ca="1">IFERROR(__xludf.DUMMYFUNCTION("PROPER(REGEXEXTRACT(B3088, ""(?:https?:\/\/)?(?:www\.)?([a-zA-Z0-9-]+)\.""))"),"Skyscanner")</f>
        <v>Skyscanner</v>
      </c>
      <c r="E1255" s="1" t="s">
        <v>11793</v>
      </c>
      <c r="F1255" s="1">
        <v>9.6075630000000007</v>
      </c>
      <c r="G1255" s="1">
        <v>123.823187</v>
      </c>
      <c r="H1255" s="1" t="s">
        <v>10818</v>
      </c>
      <c r="I1255" s="1" t="s">
        <v>2622</v>
      </c>
      <c r="J1255" s="1">
        <f>IF(K1255="URBAN",1,IF(K1255="SUBURBAN",2,IF(K1255="RURAL",3,"")))</f>
        <v>3</v>
      </c>
      <c r="K1255" s="1" t="s">
        <v>541</v>
      </c>
      <c r="L1255" s="18">
        <v>46082</v>
      </c>
      <c r="M1255" s="49">
        <v>0.58333333333333337</v>
      </c>
      <c r="N1255" s="18">
        <v>46083</v>
      </c>
      <c r="O1255" s="56">
        <v>0.5</v>
      </c>
      <c r="P1255" s="31" t="str">
        <f>TEXT($L1255, "dddd")</f>
        <v>Sunday</v>
      </c>
      <c r="Q1255" s="39" t="s">
        <v>67</v>
      </c>
      <c r="R1255" s="39">
        <v>17000</v>
      </c>
      <c r="S1255" s="1" t="str">
        <f>IF(OR(MONTH(L1255)=12, MONTH(L1255)&lt;=5), "Dry Season", "Wet Season")</f>
        <v>Dry Season</v>
      </c>
      <c r="T1255" s="1">
        <v>1</v>
      </c>
      <c r="U1255" s="1">
        <v>1</v>
      </c>
      <c r="V1255" s="1">
        <v>0</v>
      </c>
      <c r="W1255" s="2">
        <f>IF(ISNUMBER(SEARCH("N/A", X1255)), 0, 1)</f>
        <v>0</v>
      </c>
      <c r="X1255" s="1" t="s">
        <v>44</v>
      </c>
      <c r="Y1255" s="1"/>
      <c r="Z1255" s="1"/>
      <c r="AA1255" s="11" cm="1">
        <f t="array" ref="AA1255">IF(ISBLANK(Y1255), 0, VINCentyInvDistance(F1255,G1255,Y1255,Z1255))</f>
        <v>0</v>
      </c>
      <c r="AB1255" s="1">
        <v>0</v>
      </c>
      <c r="AC1255" s="1">
        <v>3</v>
      </c>
      <c r="AD1255" s="1">
        <v>4.3</v>
      </c>
      <c r="AE1255" s="1">
        <v>2</v>
      </c>
      <c r="AF1255" s="1">
        <v>1</v>
      </c>
      <c r="AG1255" s="1" t="s">
        <v>2650</v>
      </c>
      <c r="AH1255" s="1" t="s">
        <v>2113</v>
      </c>
      <c r="AI1255" s="1" t="str">
        <f>TRIM(MID(SUBSTITUTE($H1255,",",REPT(" ",200)),(LEN($H1255)-LEN(SUBSTITUTE($H1255,",",""))-2)*200+1,200))</f>
        <v>Central Visayas</v>
      </c>
      <c r="AJ1255" s="1" t="s">
        <v>55</v>
      </c>
      <c r="AK1255" t="s">
        <v>1370</v>
      </c>
      <c r="AL1255" s="2">
        <v>0</v>
      </c>
      <c r="AM1255" s="1" t="s">
        <v>10822</v>
      </c>
    </row>
    <row r="1256" spans="1:39" ht="12.75" customHeight="1">
      <c r="A1256" s="1"/>
      <c r="B1256" s="1" t="s">
        <v>11798</v>
      </c>
      <c r="C1256" s="1" t="s">
        <v>11799</v>
      </c>
      <c r="D1256" s="3" t="str">
        <f ca="1">IFERROR(__xludf.DUMMYFUNCTION("PROPER(REGEXEXTRACT(B3090, ""(?:https?:\/\/)?(?:www\.)?([a-zA-Z0-9-]+)\.""))"),"Google")</f>
        <v>Google</v>
      </c>
      <c r="E1256" s="1" t="s">
        <v>11800</v>
      </c>
      <c r="F1256" s="1">
        <v>9.5999999972999994</v>
      </c>
      <c r="G1256" s="1">
        <v>125.86666666249999</v>
      </c>
      <c r="H1256" s="1" t="s">
        <v>11801</v>
      </c>
      <c r="I1256" s="1" t="s">
        <v>3119</v>
      </c>
      <c r="J1256" s="1">
        <f>IF(K1256="URBAN",1,IF(K1256="SUBURBAN",2,IF(K1256="RURAL",3,"")))</f>
        <v>3</v>
      </c>
      <c r="K1256" s="1" t="s">
        <v>541</v>
      </c>
      <c r="L1256" s="18">
        <v>46082</v>
      </c>
      <c r="M1256" s="49">
        <v>0.625</v>
      </c>
      <c r="N1256" s="18">
        <v>46083</v>
      </c>
      <c r="O1256" s="56">
        <v>0.5</v>
      </c>
      <c r="P1256" s="31" t="str">
        <f>TEXT($L1256, "dddd")</f>
        <v>Sunday</v>
      </c>
      <c r="Q1256" s="39" t="s">
        <v>111</v>
      </c>
      <c r="R1256" s="39">
        <v>3371.37</v>
      </c>
      <c r="S1256" s="1" t="str">
        <f>IF(OR(MONTH(L1256)=12, MONTH(L1256)&lt;=5), "Dry Season", "Wet Season")</f>
        <v>Dry Season</v>
      </c>
      <c r="T1256" s="1">
        <v>1</v>
      </c>
      <c r="U1256" s="1">
        <v>1</v>
      </c>
      <c r="V1256" s="1">
        <v>0</v>
      </c>
      <c r="W1256" s="2">
        <f>IF(ISNUMBER(SEARCH("N/A", X1256)), 0, 1)</f>
        <v>1</v>
      </c>
      <c r="X1256" s="1" t="s">
        <v>1595</v>
      </c>
      <c r="Y1256" s="1">
        <v>9.7439737999999991</v>
      </c>
      <c r="Z1256" s="1">
        <v>118.7402726</v>
      </c>
      <c r="AA1256" s="11" cm="1">
        <f t="array" ref="AA1256">IF(ISBLANK(Y1256), 0, VINCentyInvDistance(F1256,G1256,Y1256,Z1256))</f>
        <v>782251.8087831575</v>
      </c>
      <c r="AB1256" s="1">
        <v>0</v>
      </c>
      <c r="AC1256" s="1">
        <v>0</v>
      </c>
      <c r="AD1256" s="1">
        <v>0</v>
      </c>
      <c r="AE1256" s="1">
        <v>0</v>
      </c>
      <c r="AF1256" s="1">
        <v>1</v>
      </c>
      <c r="AG1256" s="1" t="s">
        <v>1596</v>
      </c>
      <c r="AH1256" s="1" t="s">
        <v>1597</v>
      </c>
      <c r="AI1256" s="1" t="str">
        <f>TRIM(MID(SUBSTITUTE($H1256,",",REPT(" ",200)),(LEN($H1256)-LEN(SUBSTITUTE($H1256,",",""))-2)*200+1,200))</f>
        <v>Caraga</v>
      </c>
      <c r="AJ1256" s="1" t="s">
        <v>55</v>
      </c>
      <c r="AL1256" s="2">
        <v>0</v>
      </c>
      <c r="AM1256" s="1"/>
    </row>
    <row r="1257" spans="1:39" ht="12.75" customHeight="1">
      <c r="A1257" s="1"/>
      <c r="B1257" s="1" t="s">
        <v>11802</v>
      </c>
      <c r="C1257" s="1" t="s">
        <v>11803</v>
      </c>
      <c r="D1257" s="3" t="str">
        <f ca="1">IFERROR(__xludf.DUMMYFUNCTION("PROPER(REGEXEXTRACT(B3091, ""(?:https?:\/\/)?(?:www\.)?([a-zA-Z0-9-]+)\.""))"),"Google")</f>
        <v>Google</v>
      </c>
      <c r="E1257" s="1" t="s">
        <v>11804</v>
      </c>
      <c r="F1257" s="1">
        <v>9.1547599999999996</v>
      </c>
      <c r="G1257" s="1">
        <v>123.49642</v>
      </c>
      <c r="H1257" s="1" t="s">
        <v>11805</v>
      </c>
      <c r="I1257" s="1" t="s">
        <v>3715</v>
      </c>
      <c r="J1257" s="1">
        <f>IF(K1257="URBAN",1,IF(K1257="SUBURBAN",2,IF(K1257="RURAL",3,"")))</f>
        <v>3</v>
      </c>
      <c r="K1257" s="1" t="s">
        <v>541</v>
      </c>
      <c r="L1257" s="18">
        <v>46082</v>
      </c>
      <c r="M1257" s="49">
        <v>0.625</v>
      </c>
      <c r="N1257" s="18">
        <v>46083</v>
      </c>
      <c r="O1257" s="56">
        <v>0.5</v>
      </c>
      <c r="P1257" s="31" t="str">
        <f>TEXT($L1257, "dddd")</f>
        <v>Sunday</v>
      </c>
      <c r="Q1257" s="39" t="s">
        <v>207</v>
      </c>
      <c r="R1257" s="39">
        <v>1530</v>
      </c>
      <c r="S1257" s="1" t="str">
        <f>IF(OR(MONTH(L1257)=12, MONTH(L1257)&lt;=5), "Dry Season", "Wet Season")</f>
        <v>Dry Season</v>
      </c>
      <c r="T1257" s="1">
        <v>1</v>
      </c>
      <c r="U1257" s="1">
        <v>0</v>
      </c>
      <c r="V1257" s="1">
        <v>0</v>
      </c>
      <c r="W1257" s="2">
        <f>IF(ISNUMBER(SEARCH("N/A", X1257)), 0, 1)</f>
        <v>0</v>
      </c>
      <c r="X1257" s="1" t="s">
        <v>44</v>
      </c>
      <c r="Y1257" s="1"/>
      <c r="Z1257" s="1"/>
      <c r="AA1257" s="11" cm="1">
        <f t="array" ref="AA1257">IF(ISBLANK(Y1257), 0, VINCentyInvDistance(F1257,G1257,Y1257,Z1257))</f>
        <v>0</v>
      </c>
      <c r="AB1257" s="1">
        <v>0</v>
      </c>
      <c r="AC1257" s="1">
        <v>0</v>
      </c>
      <c r="AD1257" s="1">
        <v>0</v>
      </c>
      <c r="AE1257" s="1">
        <v>157</v>
      </c>
      <c r="AF1257" s="1">
        <v>1</v>
      </c>
      <c r="AG1257" s="1" t="str">
        <f>TRIM(MID(SUBSTITUTE($H1257,",",REPT(" ",200)),(LEN($H1257)-LEN(SUBSTITUTE($H1257,",",""))-4)*200+1,200))</f>
        <v>San Juan</v>
      </c>
      <c r="AH1257" s="1" t="str">
        <f>TRIM(MID(SUBSTITUTE($H1257,",",REPT(" ",200)),(LEN($H1257)-LEN(SUBSTITUTE($H1257,",",""))-3)*200+1,200))</f>
        <v>Siquijor</v>
      </c>
      <c r="AI1257" s="1" t="str">
        <f>TRIM(MID(SUBSTITUTE($H1257,",",REPT(" ",200)),(LEN($H1257)-LEN(SUBSTITUTE($H1257,",",""))-2)*200+1,200))</f>
        <v>Negros Island Region</v>
      </c>
      <c r="AJ1257" s="1" t="str">
        <f>TRIM(MID(SUBSTITUTE($H1257,",",REPT(" ",200)),(LEN($H1257)-LEN(SUBSTITUTE($H1257,",",""))-0)*200+1,200))</f>
        <v>Philippines</v>
      </c>
      <c r="AL1257" s="2">
        <v>0</v>
      </c>
      <c r="AM1257" s="1"/>
    </row>
    <row r="1258" spans="1:39" ht="12.75" customHeight="1">
      <c r="A1258" s="1"/>
      <c r="B1258" s="1" t="s">
        <v>11806</v>
      </c>
      <c r="C1258" s="1" t="s">
        <v>11807</v>
      </c>
      <c r="D1258" s="3" t="str">
        <f ca="1">IFERROR(__xludf.DUMMYFUNCTION("PROPER(REGEXEXTRACT(B3092, ""(?:https?:\/\/)?(?:www\.)?([a-zA-Z0-9-]+)\.""))"),"Skyscanner")</f>
        <v>Skyscanner</v>
      </c>
      <c r="E1258" s="1" t="s">
        <v>11808</v>
      </c>
      <c r="F1258" s="1">
        <v>9.1547599999999996</v>
      </c>
      <c r="G1258" s="1">
        <v>123.49642</v>
      </c>
      <c r="H1258" s="1" t="s">
        <v>11805</v>
      </c>
      <c r="I1258" s="1" t="s">
        <v>50</v>
      </c>
      <c r="J1258" s="1">
        <f>IF(K1258="URBAN",1,IF(K1258="SUBURBAN",2,IF(K1258="RURAL",3,"")))</f>
        <v>3</v>
      </c>
      <c r="K1258" s="1" t="s">
        <v>541</v>
      </c>
      <c r="L1258" s="18">
        <v>46082</v>
      </c>
      <c r="M1258" s="49">
        <v>0.54166666666666663</v>
      </c>
      <c r="N1258" s="18">
        <v>46083</v>
      </c>
      <c r="O1258" s="56">
        <v>0.5</v>
      </c>
      <c r="P1258" s="31" t="str">
        <f>TEXT($L1258, "dddd")</f>
        <v>Sunday</v>
      </c>
      <c r="Q1258" s="39" t="s">
        <v>111</v>
      </c>
      <c r="R1258" s="39">
        <v>805</v>
      </c>
      <c r="S1258" s="1" t="str">
        <f>IF(OR(MONTH(L1258)=12, MONTH(L1258)&lt;=5), "Dry Season", "Wet Season")</f>
        <v>Dry Season</v>
      </c>
      <c r="T1258" s="1">
        <v>1</v>
      </c>
      <c r="U1258" s="1">
        <v>0</v>
      </c>
      <c r="V1258" s="1">
        <v>0</v>
      </c>
      <c r="W1258" s="2">
        <f>IF(ISNUMBER(SEARCH("N/A", X1258)), 0, 1)</f>
        <v>0</v>
      </c>
      <c r="X1258" s="1" t="s">
        <v>44</v>
      </c>
      <c r="Y1258" s="1"/>
      <c r="Z1258" s="1"/>
      <c r="AA1258" s="11" cm="1">
        <f t="array" ref="AA1258">IF(ISBLANK(Y1258), 0, VINCentyInvDistance(F1258,G1258,Y1258,Z1258))</f>
        <v>0</v>
      </c>
      <c r="AB1258" s="1">
        <v>0</v>
      </c>
      <c r="AC1258" s="1">
        <v>6.6</v>
      </c>
      <c r="AD1258" s="1">
        <v>2.7</v>
      </c>
      <c r="AE1258" s="1">
        <v>3</v>
      </c>
      <c r="AF1258" s="1">
        <v>1</v>
      </c>
      <c r="AG1258" s="1" t="s">
        <v>4884</v>
      </c>
      <c r="AH1258" s="1" t="s">
        <v>4884</v>
      </c>
      <c r="AI1258" s="1" t="str">
        <f>TRIM(MID(SUBSTITUTE($H1258,",",REPT(" ",200)),(LEN($H1258)-LEN(SUBSTITUTE($H1258,",",""))-2)*200+1,200))</f>
        <v>Negros Island Region</v>
      </c>
      <c r="AJ1258" s="1" t="s">
        <v>55</v>
      </c>
      <c r="AK1258" t="s">
        <v>17437</v>
      </c>
      <c r="AL1258" s="2">
        <v>0</v>
      </c>
      <c r="AM1258" s="1" t="s">
        <v>11809</v>
      </c>
    </row>
    <row r="1259" spans="1:39" ht="12.75" customHeight="1">
      <c r="A1259" s="1"/>
      <c r="B1259" s="1" t="s">
        <v>11816</v>
      </c>
      <c r="C1259" s="1" t="s">
        <v>11817</v>
      </c>
      <c r="D1259" s="3" t="str">
        <f ca="1">IFERROR(__xludf.DUMMYFUNCTION("PROPER(REGEXEXTRACT(B3095, ""(?:https?:\/\/)?(?:www\.)?([a-zA-Z0-9-]+)\.""))"),"Google")</f>
        <v>Google</v>
      </c>
      <c r="E1259" s="1" t="s">
        <v>11818</v>
      </c>
      <c r="F1259" s="1">
        <v>14.657235829099999</v>
      </c>
      <c r="G1259" s="1">
        <v>120.4458905413</v>
      </c>
      <c r="H1259" s="1" t="s">
        <v>11819</v>
      </c>
      <c r="I1259" s="1" t="s">
        <v>3119</v>
      </c>
      <c r="J1259" s="1">
        <f>IF(K1259="URBAN",1,IF(K1259="SUBURBAN",2,IF(K1259="RURAL",3,"")))</f>
        <v>3</v>
      </c>
      <c r="K1259" s="1" t="s">
        <v>541</v>
      </c>
      <c r="L1259" s="18">
        <v>46082</v>
      </c>
      <c r="M1259" s="49">
        <v>0.625</v>
      </c>
      <c r="N1259" s="18">
        <v>46083</v>
      </c>
      <c r="O1259" s="56">
        <v>0.5</v>
      </c>
      <c r="P1259" s="31" t="str">
        <f>TEXT($L1259, "dddd")</f>
        <v>Sunday</v>
      </c>
      <c r="Q1259" s="39" t="s">
        <v>67</v>
      </c>
      <c r="R1259" s="39">
        <v>2357</v>
      </c>
      <c r="S1259" s="1" t="str">
        <f>IF(OR(MONTH(L1259)=12, MONTH(L1259)&lt;=5), "Dry Season", "Wet Season")</f>
        <v>Dry Season</v>
      </c>
      <c r="T1259" s="1">
        <v>1</v>
      </c>
      <c r="U1259" s="1">
        <v>1</v>
      </c>
      <c r="V1259" s="1">
        <v>0</v>
      </c>
      <c r="W1259" s="2">
        <f>IF(ISNUMBER(SEARCH("N/A", X1259)), 0, 1)</f>
        <v>0</v>
      </c>
      <c r="X1259" s="1" t="s">
        <v>44</v>
      </c>
      <c r="Y1259" s="1"/>
      <c r="Z1259" s="1"/>
      <c r="AA1259" s="11" cm="1">
        <f t="array" ref="AA1259">IF(ISBLANK(Y1259), 0, VINCentyInvDistance(F1259,G1259,Y1259,Z1259))</f>
        <v>0</v>
      </c>
      <c r="AB1259" s="1">
        <v>0</v>
      </c>
      <c r="AC1259" s="1">
        <v>0</v>
      </c>
      <c r="AD1259" s="1">
        <v>0</v>
      </c>
      <c r="AE1259" s="1">
        <v>0</v>
      </c>
      <c r="AF1259" s="1">
        <v>1</v>
      </c>
      <c r="AG1259" s="1" t="str">
        <f>TRIM(MID(SUBSTITUTE($H1259,",",REPT(" ",200)),(LEN($H1259)-LEN(SUBSTITUTE($H1259,",",""))-4)*200+1,200))</f>
        <v>Balanga</v>
      </c>
      <c r="AH1259" s="1" t="str">
        <f>TRIM(MID(SUBSTITUTE($H1259,",",REPT(" ",200)),(LEN($H1259)-LEN(SUBSTITUTE($H1259,",",""))-3)*200+1,200))</f>
        <v>Bataan</v>
      </c>
      <c r="AI1259" s="1" t="str">
        <f>TRIM(MID(SUBSTITUTE($H1259,",",REPT(" ",200)),(LEN($H1259)-LEN(SUBSTITUTE($H1259,",",""))-2)*200+1,200))</f>
        <v>Central Luzon</v>
      </c>
      <c r="AJ1259" s="1" t="str">
        <f>TRIM(MID(SUBSTITUTE($H1259,",",REPT(" ",200)),(LEN($H1259)-LEN(SUBSTITUTE($H1259,",",""))-0)*200+1,200))</f>
        <v>Philippines</v>
      </c>
      <c r="AL1259" s="2">
        <v>0</v>
      </c>
      <c r="AM1259" s="1"/>
    </row>
    <row r="1260" spans="1:39" ht="12.75" customHeight="1">
      <c r="A1260" s="1"/>
      <c r="B1260" s="1" t="s">
        <v>11822</v>
      </c>
      <c r="C1260" s="1" t="s">
        <v>11823</v>
      </c>
      <c r="D1260" s="3" t="str">
        <f ca="1">IFERROR(__xludf.DUMMYFUNCTION("PROPER(REGEXEXTRACT(B3097, ""(?:https?:\/\/)?(?:www\.)?([a-zA-Z0-9-]+)\.""))"),"Skyscanner")</f>
        <v>Skyscanner</v>
      </c>
      <c r="E1260" s="1" t="s">
        <v>11824</v>
      </c>
      <c r="F1260" s="1">
        <v>14.532629999999999</v>
      </c>
      <c r="G1260" s="1">
        <v>120.99460999999999</v>
      </c>
      <c r="H1260" s="1" t="s">
        <v>370</v>
      </c>
      <c r="I1260" s="1" t="s">
        <v>2622</v>
      </c>
      <c r="J1260" s="1">
        <f>IF(K1260="URBAN",1,IF(K1260="SUBURBAN",2,IF(K1260="RURAL",3,"")))</f>
        <v>3</v>
      </c>
      <c r="K1260" s="1" t="s">
        <v>541</v>
      </c>
      <c r="L1260" s="18">
        <v>46082</v>
      </c>
      <c r="M1260" s="49">
        <v>0.58333333333333337</v>
      </c>
      <c r="N1260" s="18">
        <v>46083</v>
      </c>
      <c r="O1260" s="56">
        <v>0.5</v>
      </c>
      <c r="P1260" s="31" t="str">
        <f>TEXT($L1260, "dddd")</f>
        <v>Sunday</v>
      </c>
      <c r="Q1260" s="39" t="s">
        <v>371</v>
      </c>
      <c r="R1260" s="39">
        <v>438</v>
      </c>
      <c r="S1260" s="1" t="str">
        <f>IF(OR(MONTH(L1260)=12, MONTH(L1260)&lt;=5), "Dry Season", "Wet Season")</f>
        <v>Dry Season</v>
      </c>
      <c r="T1260" s="1">
        <v>1</v>
      </c>
      <c r="U1260" s="1">
        <v>0</v>
      </c>
      <c r="V1260" s="1">
        <v>0</v>
      </c>
      <c r="W1260" s="2">
        <f>IF(ISNUMBER(SEARCH("N/A", X1260)), 0, 1)</f>
        <v>1</v>
      </c>
      <c r="X1260" s="1" t="s">
        <v>2617</v>
      </c>
      <c r="Y1260" s="1">
        <v>9.6553032000000005</v>
      </c>
      <c r="Z1260" s="1">
        <v>123.8696362</v>
      </c>
      <c r="AA1260" s="11" cm="1">
        <f t="array" ref="AA1260">IF(ISBLANK(Y1260), 0, VINCentyInvDistance(F1260,G1260,Y1260,Z1260))</f>
        <v>623703.44300988049</v>
      </c>
      <c r="AB1260" s="1">
        <v>1</v>
      </c>
      <c r="AC1260" s="1">
        <v>8.1999999999999993</v>
      </c>
      <c r="AD1260" s="1">
        <v>1</v>
      </c>
      <c r="AE1260" s="1">
        <v>14</v>
      </c>
      <c r="AF1260" s="1">
        <v>1</v>
      </c>
      <c r="AG1260" s="1" t="s">
        <v>2618</v>
      </c>
      <c r="AH1260" s="1" t="s">
        <v>2113</v>
      </c>
      <c r="AI1260" s="1" t="str">
        <f>TRIM(MID(SUBSTITUTE($H1260,",",REPT(" ",200)),(LEN($H1260)-LEN(SUBSTITUTE($H1260,",",""))-2)*200+1,200))</f>
        <v>Metro Manila</v>
      </c>
      <c r="AJ1260" s="1" t="s">
        <v>55</v>
      </c>
      <c r="AK1260" t="s">
        <v>11585</v>
      </c>
      <c r="AL1260" s="2">
        <v>0</v>
      </c>
      <c r="AM1260" s="1"/>
    </row>
    <row r="1261" spans="1:39" ht="12.75" customHeight="1">
      <c r="A1261" s="1"/>
      <c r="B1261" s="1" t="s">
        <v>10854</v>
      </c>
      <c r="C1261" s="1" t="s">
        <v>11843</v>
      </c>
      <c r="D1261" s="3" t="str">
        <f ca="1">IFERROR(__xludf.DUMMYFUNCTION("PROPER(REGEXEXTRACT(B3104, ""(?:https?:\/\/)?(?:www\.)?([a-zA-Z0-9-]+)\.""))"),"Skyscanner")</f>
        <v>Skyscanner</v>
      </c>
      <c r="E1261" s="1" t="s">
        <v>11844</v>
      </c>
      <c r="F1261" s="1">
        <v>11.99643</v>
      </c>
      <c r="G1261" s="1">
        <v>120.20371</v>
      </c>
      <c r="H1261" s="1" t="s">
        <v>10857</v>
      </c>
      <c r="I1261" s="1" t="s">
        <v>50</v>
      </c>
      <c r="J1261" s="1">
        <f>IF(K1261="URBAN",1,IF(K1261="SUBURBAN",2,IF(K1261="RURAL",3,"")))</f>
        <v>3</v>
      </c>
      <c r="K1261" s="1" t="s">
        <v>541</v>
      </c>
      <c r="L1261" s="18">
        <v>46082</v>
      </c>
      <c r="M1261" s="49">
        <v>0.58333333333333337</v>
      </c>
      <c r="N1261" s="18">
        <v>46083</v>
      </c>
      <c r="O1261" s="56">
        <v>0.5</v>
      </c>
      <c r="P1261" s="31" t="str">
        <f>TEXT($L1261, "dddd")</f>
        <v>Sunday</v>
      </c>
      <c r="Q1261" s="39" t="s">
        <v>111</v>
      </c>
      <c r="R1261" s="39">
        <v>726</v>
      </c>
      <c r="S1261" s="1" t="str">
        <f>IF(OR(MONTH(L1261)=12, MONTH(L1261)&lt;=5), "Dry Season", "Wet Season")</f>
        <v>Dry Season</v>
      </c>
      <c r="T1261" s="1">
        <v>1</v>
      </c>
      <c r="U1261" s="1">
        <v>0</v>
      </c>
      <c r="V1261" s="1">
        <v>0</v>
      </c>
      <c r="W1261" s="2">
        <f>IF(ISNUMBER(SEARCH("N/A", X1261)), 0, 1)</f>
        <v>0</v>
      </c>
      <c r="X1261" s="1" t="s">
        <v>44</v>
      </c>
      <c r="Y1261" s="1"/>
      <c r="Z1261" s="1"/>
      <c r="AA1261" s="11" cm="1">
        <f t="array" ref="AA1261">IF(ISBLANK(Y1261), 0, VINCentyInvDistance(F1261,G1261,Y1261,Z1261))</f>
        <v>0</v>
      </c>
      <c r="AB1261" s="1">
        <v>0</v>
      </c>
      <c r="AC1261" s="1">
        <v>7.6</v>
      </c>
      <c r="AD1261" s="1">
        <v>0</v>
      </c>
      <c r="AE1261" s="1">
        <v>122</v>
      </c>
      <c r="AF1261" s="1">
        <v>1</v>
      </c>
      <c r="AG1261" s="1" t="s">
        <v>3284</v>
      </c>
      <c r="AH1261" s="1" t="s">
        <v>1597</v>
      </c>
      <c r="AI1261" s="1"/>
      <c r="AJ1261" s="1" t="s">
        <v>55</v>
      </c>
      <c r="AK1261" t="s">
        <v>10858</v>
      </c>
      <c r="AL1261" s="1">
        <v>2</v>
      </c>
      <c r="AM1261" s="1" t="s">
        <v>10859</v>
      </c>
    </row>
    <row r="1262" spans="1:39" ht="12.75" customHeight="1">
      <c r="A1262" s="1"/>
      <c r="B1262" s="1" t="s">
        <v>11849</v>
      </c>
      <c r="C1262" s="1" t="s">
        <v>11850</v>
      </c>
      <c r="D1262" s="3" t="str">
        <f ca="1">IFERROR(__xludf.DUMMYFUNCTION("PROPER(REGEXEXTRACT(B3106, ""(?:https?:\/\/)?(?:www\.)?([a-zA-Z0-9-]+)\.""))"),"Google")</f>
        <v>Google</v>
      </c>
      <c r="E1262" s="1" t="s">
        <v>11851</v>
      </c>
      <c r="F1262" s="1">
        <v>8.9320599999999999</v>
      </c>
      <c r="G1262" s="1">
        <v>125.52670000000001</v>
      </c>
      <c r="H1262" s="1" t="s">
        <v>11852</v>
      </c>
      <c r="I1262" s="1" t="s">
        <v>1300</v>
      </c>
      <c r="J1262" s="1">
        <f>IF(K1262="URBAN",1,IF(K1262="SUBURBAN",2,IF(K1262="RURAL",3,"")))</f>
        <v>3</v>
      </c>
      <c r="K1262" s="1" t="s">
        <v>541</v>
      </c>
      <c r="L1262" s="18">
        <v>46082</v>
      </c>
      <c r="M1262" s="49">
        <v>0.625</v>
      </c>
      <c r="N1262" s="18">
        <v>46083</v>
      </c>
      <c r="O1262" s="56">
        <v>0.5</v>
      </c>
      <c r="P1262" s="31" t="str">
        <f>TEXT($L1262, "dddd")</f>
        <v>Sunday</v>
      </c>
      <c r="Q1262" s="39" t="s">
        <v>111</v>
      </c>
      <c r="R1262" s="39">
        <v>2029</v>
      </c>
      <c r="S1262" s="1" t="str">
        <f>IF(OR(MONTH(L1262)=12, MONTH(L1262)&lt;=5), "Dry Season", "Wet Season")</f>
        <v>Dry Season</v>
      </c>
      <c r="T1262" s="1">
        <v>1</v>
      </c>
      <c r="U1262" s="1">
        <v>1</v>
      </c>
      <c r="V1262" s="1">
        <v>0</v>
      </c>
      <c r="W1262" s="2">
        <f>IF(ISNUMBER(SEARCH("N/A", X1262)), 0, 1)</f>
        <v>1</v>
      </c>
      <c r="X1262" s="1" t="s">
        <v>3120</v>
      </c>
      <c r="Y1262" s="1">
        <v>11.176256499999999</v>
      </c>
      <c r="Z1262" s="1">
        <v>119.44114759999999</v>
      </c>
      <c r="AA1262" s="11" cm="1">
        <f t="array" ref="AA1262">IF(ISBLANK(Y1262), 0, VINCentyInvDistance(F1262,G1262,Y1262,Z1262))</f>
        <v>711738.2046710219</v>
      </c>
      <c r="AB1262" s="1">
        <v>0</v>
      </c>
      <c r="AC1262" s="1">
        <v>0</v>
      </c>
      <c r="AD1262" s="1">
        <v>0</v>
      </c>
      <c r="AE1262" s="1">
        <v>39</v>
      </c>
      <c r="AF1262" s="1">
        <v>1</v>
      </c>
      <c r="AG1262" s="1" t="s">
        <v>3121</v>
      </c>
      <c r="AH1262" s="1" t="s">
        <v>1597</v>
      </c>
      <c r="AI1262" s="1" t="str">
        <f>TRIM(MID(SUBSTITUTE($H1262,",",REPT(" ",200)),(LEN($H1262)-LEN(SUBSTITUTE($H1262,",",""))-2)*200+1,200))</f>
        <v>Caraga</v>
      </c>
      <c r="AJ1262" s="1" t="s">
        <v>55</v>
      </c>
      <c r="AL1262" s="2">
        <v>0</v>
      </c>
      <c r="AM1262" s="1"/>
    </row>
    <row r="1263" spans="1:39" ht="12.75" customHeight="1">
      <c r="A1263" s="1"/>
      <c r="B1263" s="1" t="s">
        <v>11853</v>
      </c>
      <c r="C1263" s="1" t="s">
        <v>11854</v>
      </c>
      <c r="D1263" s="3" t="str">
        <f ca="1">IFERROR(__xludf.DUMMYFUNCTION("PROPER(REGEXEXTRACT(B3107, ""(?:https?:\/\/)?(?:www\.)?([a-zA-Z0-9-]+)\.""))"),"Skyscanner")</f>
        <v>Skyscanner</v>
      </c>
      <c r="E1263" s="1" t="s">
        <v>11855</v>
      </c>
      <c r="F1263" s="1">
        <v>9.9231700000000007</v>
      </c>
      <c r="G1263" s="1">
        <v>123.40358000000001</v>
      </c>
      <c r="H1263" s="1" t="s">
        <v>11856</v>
      </c>
      <c r="I1263" s="1" t="s">
        <v>3715</v>
      </c>
      <c r="J1263" s="1">
        <f>IF(K1263="URBAN",1,IF(K1263="SUBURBAN",2,IF(K1263="RURAL",3,"")))</f>
        <v>3</v>
      </c>
      <c r="K1263" s="1" t="s">
        <v>541</v>
      </c>
      <c r="L1263" s="18">
        <v>46082</v>
      </c>
      <c r="M1263" s="49">
        <v>0.58333333333333337</v>
      </c>
      <c r="N1263" s="18">
        <v>46083</v>
      </c>
      <c r="O1263" s="56">
        <v>0.5</v>
      </c>
      <c r="P1263" s="31" t="str">
        <f>TEXT($L1263, "dddd")</f>
        <v>Sunday</v>
      </c>
      <c r="Q1263" s="39" t="s">
        <v>111</v>
      </c>
      <c r="R1263" s="39">
        <v>1500</v>
      </c>
      <c r="S1263" s="1" t="str">
        <f>IF(OR(MONTH(L1263)=12, MONTH(L1263)&lt;=5), "Dry Season", "Wet Season")</f>
        <v>Dry Season</v>
      </c>
      <c r="T1263" s="1">
        <v>1</v>
      </c>
      <c r="U1263" s="1">
        <v>1</v>
      </c>
      <c r="V1263" s="1">
        <v>0</v>
      </c>
      <c r="W1263" s="2">
        <f>IF(ISNUMBER(SEARCH("N/A", X1263)), 0, 1)</f>
        <v>1</v>
      </c>
      <c r="X1263" s="1" t="s">
        <v>11857</v>
      </c>
      <c r="Y1263" s="1">
        <v>8.9474990000000005</v>
      </c>
      <c r="Z1263" s="1">
        <v>125.48081999999999</v>
      </c>
      <c r="AA1263" s="11" cm="1">
        <f t="array" ref="AA1263">IF(ISBLANK(Y1263), 0, VINCentyInvDistance(F1263,G1263,Y1263,Z1263))</f>
        <v>252362.47527985365</v>
      </c>
      <c r="AB1263" s="1">
        <v>1</v>
      </c>
      <c r="AC1263" s="1">
        <v>0</v>
      </c>
      <c r="AD1263" s="1">
        <v>0</v>
      </c>
      <c r="AE1263" s="1">
        <v>48</v>
      </c>
      <c r="AF1263" s="1">
        <v>1</v>
      </c>
      <c r="AG1263" s="1" t="s">
        <v>11858</v>
      </c>
      <c r="AH1263" s="1" t="s">
        <v>11859</v>
      </c>
      <c r="AI1263" s="1" t="str">
        <f>TRIM(MID(SUBSTITUTE($H1263,",",REPT(" ",200)),(LEN($H1263)-LEN(SUBSTITUTE($H1263,",",""))-2)*200+1,200))</f>
        <v>Central Visayas</v>
      </c>
      <c r="AJ1263" s="1" t="s">
        <v>55</v>
      </c>
      <c r="AK1263" t="s">
        <v>17441</v>
      </c>
      <c r="AL1263" s="2">
        <v>0</v>
      </c>
      <c r="AM1263" s="1"/>
    </row>
    <row r="1264" spans="1:39" ht="12.75" customHeight="1">
      <c r="A1264" s="1"/>
      <c r="B1264" s="1" t="s">
        <v>11860</v>
      </c>
      <c r="C1264" s="1" t="s">
        <v>11861</v>
      </c>
      <c r="D1264" s="3" t="str">
        <f ca="1">IFERROR(__xludf.DUMMYFUNCTION("PROPER(REGEXEXTRACT(B3108, ""(?:https?:\/\/)?(?:www\.)?([a-zA-Z0-9-]+)\.""))"),"Google")</f>
        <v>Google</v>
      </c>
      <c r="E1264" s="1" t="s">
        <v>11862</v>
      </c>
      <c r="F1264" s="1">
        <v>9.9231700000000007</v>
      </c>
      <c r="G1264" s="1">
        <v>123.40358000000001</v>
      </c>
      <c r="H1264" s="1" t="s">
        <v>11856</v>
      </c>
      <c r="I1264" s="1" t="s">
        <v>2622</v>
      </c>
      <c r="J1264" s="1">
        <f>IF(K1264="URBAN",1,IF(K1264="SUBURBAN",2,IF(K1264="RURAL",3,"")))</f>
        <v>3</v>
      </c>
      <c r="K1264" s="1" t="s">
        <v>541</v>
      </c>
      <c r="L1264" s="18">
        <v>46082</v>
      </c>
      <c r="M1264" s="49">
        <v>0.625</v>
      </c>
      <c r="N1264" s="18">
        <v>46083</v>
      </c>
      <c r="O1264" s="56">
        <v>0.5</v>
      </c>
      <c r="P1264" s="31" t="str">
        <f>TEXT($L1264, "dddd")</f>
        <v>Sunday</v>
      </c>
      <c r="Q1264" s="39" t="s">
        <v>371</v>
      </c>
      <c r="R1264" s="39">
        <v>337</v>
      </c>
      <c r="S1264" s="1" t="str">
        <f>IF(OR(MONTH(L1264)=12, MONTH(L1264)&lt;=5), "Dry Season", "Wet Season")</f>
        <v>Dry Season</v>
      </c>
      <c r="T1264" s="1">
        <v>1</v>
      </c>
      <c r="U1264" s="1">
        <v>1</v>
      </c>
      <c r="V1264" s="1">
        <v>0</v>
      </c>
      <c r="W1264" s="2">
        <f>IF(ISNUMBER(SEARCH("N/A", X1264)), 0, 1)</f>
        <v>0</v>
      </c>
      <c r="X1264" s="1" t="s">
        <v>44</v>
      </c>
      <c r="Y1264" s="1"/>
      <c r="Z1264" s="1"/>
      <c r="AA1264" s="11" cm="1">
        <f t="array" ref="AA1264">IF(ISBLANK(Y1264), 0, VINCentyInvDistance(F1264,G1264,Y1264,Z1264))</f>
        <v>0</v>
      </c>
      <c r="AB1264" s="1">
        <v>0</v>
      </c>
      <c r="AC1264" s="1">
        <v>10</v>
      </c>
      <c r="AD1264" s="1">
        <v>0</v>
      </c>
      <c r="AE1264" s="1">
        <v>3</v>
      </c>
      <c r="AF1264" s="1">
        <v>1</v>
      </c>
      <c r="AG1264" s="1" t="s">
        <v>10351</v>
      </c>
      <c r="AH1264" s="1" t="s">
        <v>731</v>
      </c>
      <c r="AI1264" s="1" t="str">
        <f>TRIM(MID(SUBSTITUTE($H1264,",",REPT(" ",200)),(LEN($H1264)-LEN(SUBSTITUTE($H1264,",",""))-2)*200+1,200))</f>
        <v>Central Visayas</v>
      </c>
      <c r="AJ1264" s="1" t="s">
        <v>55</v>
      </c>
      <c r="AL1264" s="2">
        <v>0</v>
      </c>
      <c r="AM1264" s="1" t="s">
        <v>11863</v>
      </c>
    </row>
    <row r="1265" spans="1:39" ht="12.75" customHeight="1">
      <c r="A1265" s="1"/>
      <c r="B1265" s="1" t="s">
        <v>11878</v>
      </c>
      <c r="C1265" s="1" t="s">
        <v>11879</v>
      </c>
      <c r="D1265" s="3" t="str">
        <f ca="1">IFERROR(__xludf.DUMMYFUNCTION("PROPER(REGEXEXTRACT(B3112, ""(?:https?:\/\/)?(?:www\.)?([a-zA-Z0-9-]+)\.""))"),"Google")</f>
        <v>Google</v>
      </c>
      <c r="E1265" s="1" t="s">
        <v>11880</v>
      </c>
      <c r="F1265" s="1">
        <v>14.535220000000001</v>
      </c>
      <c r="G1265" s="1">
        <v>120.98193999999999</v>
      </c>
      <c r="H1265" s="1" t="s">
        <v>11881</v>
      </c>
      <c r="I1265" s="1" t="s">
        <v>2622</v>
      </c>
      <c r="J1265" s="1">
        <f>IF(K1265="URBAN",1,IF(K1265="SUBURBAN",2,IF(K1265="RURAL",3,"")))</f>
        <v>3</v>
      </c>
      <c r="K1265" s="1" t="s">
        <v>541</v>
      </c>
      <c r="L1265" s="18">
        <v>46082</v>
      </c>
      <c r="M1265" s="49">
        <v>0.625</v>
      </c>
      <c r="N1265" s="18">
        <v>46083</v>
      </c>
      <c r="O1265" s="56">
        <v>0.5</v>
      </c>
      <c r="P1265" s="31" t="str">
        <f>TEXT($L1265, "dddd")</f>
        <v>Sunday</v>
      </c>
      <c r="Q1265" s="39" t="s">
        <v>186</v>
      </c>
      <c r="R1265" s="39">
        <v>2520</v>
      </c>
      <c r="S1265" s="1" t="str">
        <f>IF(OR(MONTH(L1265)=12, MONTH(L1265)&lt;=5), "Dry Season", "Wet Season")</f>
        <v>Dry Season</v>
      </c>
      <c r="T1265" s="1">
        <v>1</v>
      </c>
      <c r="U1265" s="1">
        <v>0</v>
      </c>
      <c r="V1265" s="1">
        <v>0</v>
      </c>
      <c r="W1265" s="2">
        <f>IF(ISNUMBER(SEARCH("N/A", X1265)), 0, 1)</f>
        <v>0</v>
      </c>
      <c r="X1265" s="1" t="s">
        <v>44</v>
      </c>
      <c r="Y1265" s="1"/>
      <c r="Z1265" s="1"/>
      <c r="AA1265" s="11" cm="1">
        <f t="array" ref="AA1265">IF(ISBLANK(Y1265), 0, VINCentyInvDistance(F1265,G1265,Y1265,Z1265))</f>
        <v>0</v>
      </c>
      <c r="AB1265" s="1">
        <v>0</v>
      </c>
      <c r="AC1265" s="1">
        <v>0</v>
      </c>
      <c r="AD1265" s="1">
        <v>0</v>
      </c>
      <c r="AE1265" s="1">
        <v>12</v>
      </c>
      <c r="AF1265" s="1">
        <v>1</v>
      </c>
      <c r="AG1265" s="1" t="str">
        <f>TRIM(MID(SUBSTITUTE($H1265,",",REPT(" ",200)),(LEN($H1265)-LEN(SUBSTITUTE($H1265,",",""))-4)*200+1,200))</f>
        <v>Pasay</v>
      </c>
      <c r="AH1265" s="1" t="str">
        <f>TRIM(MID(SUBSTITUTE($H1265,",",REPT(" ",200)),(LEN($H1265)-LEN(SUBSTITUTE($H1265,",",""))-3)*200+1,200))</f>
        <v>Southern Manila District</v>
      </c>
      <c r="AI1265" s="1" t="str">
        <f>TRIM(MID(SUBSTITUTE($H1265,",",REPT(" ",200)),(LEN($H1265)-LEN(SUBSTITUTE($H1265,",",""))-2)*200+1,200))</f>
        <v>Metro Manila</v>
      </c>
      <c r="AJ1265" s="1" t="str">
        <f>TRIM(MID(SUBSTITUTE($H1265,",",REPT(" ",200)),(LEN($H1265)-LEN(SUBSTITUTE($H1265,",",""))-0)*200+1,200))</f>
        <v>Philippines</v>
      </c>
      <c r="AL1265" s="2">
        <v>0</v>
      </c>
      <c r="AM1265" s="1"/>
    </row>
    <row r="1266" spans="1:39" ht="12.75" customHeight="1">
      <c r="A1266" s="1"/>
      <c r="B1266" s="1" t="s">
        <v>11890</v>
      </c>
      <c r="C1266" s="1" t="s">
        <v>11891</v>
      </c>
      <c r="D1266" s="3" t="str">
        <f ca="1">IFERROR(__xludf.DUMMYFUNCTION("PROPER(REGEXEXTRACT(B3115, ""(?:https?:\/\/)?(?:www\.)?([a-zA-Z0-9-]+)\.""))"),"Google")</f>
        <v>Google</v>
      </c>
      <c r="E1266" s="1" t="s">
        <v>11892</v>
      </c>
      <c r="F1266" s="1">
        <v>9.9498499999999996</v>
      </c>
      <c r="G1266" s="1">
        <v>123.36866999999999</v>
      </c>
      <c r="H1266" s="1" t="s">
        <v>11889</v>
      </c>
      <c r="I1266" s="1" t="s">
        <v>2622</v>
      </c>
      <c r="J1266" s="1">
        <f>IF(K1266="URBAN",1,IF(K1266="SUBURBAN",2,IF(K1266="RURAL",3,"")))</f>
        <v>3</v>
      </c>
      <c r="K1266" s="1" t="s">
        <v>541</v>
      </c>
      <c r="L1266" s="18">
        <v>46082</v>
      </c>
      <c r="M1266" s="49">
        <v>0.625</v>
      </c>
      <c r="N1266" s="18">
        <v>46083</v>
      </c>
      <c r="O1266" s="56">
        <v>0.5</v>
      </c>
      <c r="P1266" s="31" t="str">
        <f>TEXT($L1266, "dddd")</f>
        <v>Sunday</v>
      </c>
      <c r="Q1266" s="39" t="s">
        <v>10509</v>
      </c>
      <c r="R1266" s="39">
        <v>1350.77</v>
      </c>
      <c r="S1266" s="1" t="str">
        <f>IF(OR(MONTH(L1266)=12, MONTH(L1266)&lt;=5), "Dry Season", "Wet Season")</f>
        <v>Dry Season</v>
      </c>
      <c r="T1266" s="1">
        <v>1</v>
      </c>
      <c r="U1266" s="1">
        <v>0</v>
      </c>
      <c r="V1266" s="1">
        <v>0</v>
      </c>
      <c r="W1266" s="2">
        <f>IF(ISNUMBER(SEARCH("N/A", X1266)), 0, 1)</f>
        <v>0</v>
      </c>
      <c r="X1266" s="1" t="s">
        <v>44</v>
      </c>
      <c r="Y1266" s="1"/>
      <c r="Z1266" s="1"/>
      <c r="AA1266" s="11" cm="1">
        <f t="array" ref="AA1266">IF(ISBLANK(Y1266), 0, VINCentyInvDistance(F1266,G1266,Y1266,Z1266))</f>
        <v>0</v>
      </c>
      <c r="AB1266" s="1">
        <v>0</v>
      </c>
      <c r="AC1266" s="1">
        <v>10</v>
      </c>
      <c r="AD1266" s="1">
        <v>0</v>
      </c>
      <c r="AE1266" s="1">
        <v>272</v>
      </c>
      <c r="AF1266" s="1">
        <v>1</v>
      </c>
      <c r="AG1266" s="1" t="s">
        <v>731</v>
      </c>
      <c r="AH1266" s="1" t="s">
        <v>731</v>
      </c>
      <c r="AI1266" s="1" t="str">
        <f>TRIM(MID(SUBSTITUTE($H1266,",",REPT(" ",200)),(LEN($H1266)-LEN(SUBSTITUTE($H1266,",",""))-2)*200+1,200))</f>
        <v>Central Visayas</v>
      </c>
      <c r="AJ1266" s="1" t="s">
        <v>55</v>
      </c>
      <c r="AL1266" s="2">
        <v>0</v>
      </c>
      <c r="AM1266" s="1" t="s">
        <v>11893</v>
      </c>
    </row>
    <row r="1267" spans="1:39" ht="12.75" customHeight="1">
      <c r="A1267" s="1"/>
      <c r="B1267" s="1" t="s">
        <v>11894</v>
      </c>
      <c r="C1267" s="1" t="s">
        <v>11895</v>
      </c>
      <c r="D1267" s="3" t="str">
        <f ca="1">IFERROR(__xludf.DUMMYFUNCTION("PROPER(REGEXEXTRACT(B3116, ""(?:https?:\/\/)?(?:www\.)?([a-zA-Z0-9-]+)\.""))"),"Google")</f>
        <v>Google</v>
      </c>
      <c r="E1267" s="1" t="s">
        <v>11896</v>
      </c>
      <c r="F1267" s="1">
        <v>9.5638520000000007</v>
      </c>
      <c r="G1267" s="1">
        <v>123.779661</v>
      </c>
      <c r="H1267" s="1" t="s">
        <v>11897</v>
      </c>
      <c r="I1267" s="1" t="s">
        <v>2622</v>
      </c>
      <c r="J1267" s="1">
        <f>IF(K1267="URBAN",1,IF(K1267="SUBURBAN",2,IF(K1267="RURAL",3,"")))</f>
        <v>3</v>
      </c>
      <c r="K1267" s="1" t="s">
        <v>541</v>
      </c>
      <c r="L1267" s="18">
        <v>46082</v>
      </c>
      <c r="M1267" s="49">
        <v>0.625</v>
      </c>
      <c r="N1267" s="18">
        <v>46083</v>
      </c>
      <c r="O1267" s="56">
        <v>0.5</v>
      </c>
      <c r="P1267" s="31" t="str">
        <f>TEXT($L1267, "dddd")</f>
        <v>Sunday</v>
      </c>
      <c r="Q1267" s="39" t="s">
        <v>1090</v>
      </c>
      <c r="R1267" s="39">
        <v>1123.5999999999999</v>
      </c>
      <c r="S1267" s="1" t="str">
        <f>IF(OR(MONTH(L1267)=12, MONTH(L1267)&lt;=5), "Dry Season", "Wet Season")</f>
        <v>Dry Season</v>
      </c>
      <c r="T1267" s="1">
        <v>1</v>
      </c>
      <c r="U1267" s="1">
        <v>0</v>
      </c>
      <c r="V1267" s="1">
        <v>0</v>
      </c>
      <c r="W1267" s="2">
        <f>IF(ISNUMBER(SEARCH("N/A", X1267)), 0, 1)</f>
        <v>0</v>
      </c>
      <c r="X1267" s="1" t="s">
        <v>44</v>
      </c>
      <c r="Y1267" s="1"/>
      <c r="Z1267" s="1"/>
      <c r="AA1267" s="11" cm="1">
        <f t="array" ref="AA1267">IF(ISBLANK(Y1267), 0, VINCentyInvDistance(F1267,G1267,Y1267,Z1267))</f>
        <v>0</v>
      </c>
      <c r="AB1267" s="1">
        <v>0</v>
      </c>
      <c r="AC1267" s="1">
        <v>0</v>
      </c>
      <c r="AD1267" s="1">
        <v>0</v>
      </c>
      <c r="AE1267" s="1">
        <v>0</v>
      </c>
      <c r="AF1267" s="1">
        <v>1</v>
      </c>
      <c r="AG1267" s="1" t="str">
        <f>TRIM(MID(SUBSTITUTE($H1267,",",REPT(" ",200)),(LEN($H1267)-LEN(SUBSTITUTE($H1267,",",""))-4)*200+1,200))</f>
        <v>Panglao</v>
      </c>
      <c r="AH1267" s="1" t="str">
        <f>TRIM(MID(SUBSTITUTE($H1267,",",REPT(" ",200)),(LEN($H1267)-LEN(SUBSTITUTE($H1267,",",""))-3)*200+1,200))</f>
        <v>Bohol</v>
      </c>
      <c r="AI1267" s="1" t="str">
        <f>TRIM(MID(SUBSTITUTE($H1267,",",REPT(" ",200)),(LEN($H1267)-LEN(SUBSTITUTE($H1267,",",""))-2)*200+1,200))</f>
        <v>Central Visayas</v>
      </c>
      <c r="AJ1267" s="1" t="str">
        <f>TRIM(MID(SUBSTITUTE($H1267,",",REPT(" ",200)),(LEN($H1267)-LEN(SUBSTITUTE($H1267,",",""))-0)*200+1,200))</f>
        <v>Philippines</v>
      </c>
      <c r="AL1267" s="2">
        <v>0</v>
      </c>
      <c r="AM1267" s="1"/>
    </row>
    <row r="1268" spans="1:39" ht="12.75" customHeight="1">
      <c r="A1268" s="1"/>
      <c r="B1268" s="1" t="s">
        <v>11898</v>
      </c>
      <c r="C1268" s="1" t="s">
        <v>11899</v>
      </c>
      <c r="D1268" s="3" t="str">
        <f ca="1">IFERROR(__xludf.DUMMYFUNCTION("PROPER(REGEXEXTRACT(B3117, ""(?:https?:\/\/)?(?:www\.)?([a-zA-Z0-9-]+)\.""))"),"Google")</f>
        <v>Google</v>
      </c>
      <c r="E1268" s="1" t="s">
        <v>11900</v>
      </c>
      <c r="F1268" s="1">
        <v>10.32882</v>
      </c>
      <c r="G1268" s="1">
        <v>123.94454</v>
      </c>
      <c r="H1268" s="1" t="s">
        <v>11901</v>
      </c>
      <c r="I1268" s="1" t="s">
        <v>2622</v>
      </c>
      <c r="J1268" s="1">
        <f>IF(K1268="URBAN",1,IF(K1268="SUBURBAN",2,IF(K1268="RURAL",3,"")))</f>
        <v>3</v>
      </c>
      <c r="K1268" s="1" t="s">
        <v>541</v>
      </c>
      <c r="L1268" s="18">
        <v>46082</v>
      </c>
      <c r="M1268" s="49">
        <v>0.625</v>
      </c>
      <c r="N1268" s="18">
        <v>46083</v>
      </c>
      <c r="O1268" s="56">
        <v>0.5</v>
      </c>
      <c r="P1268" s="31" t="str">
        <f>TEXT($L1268, "dddd")</f>
        <v>Sunday</v>
      </c>
      <c r="Q1268" s="39" t="s">
        <v>67</v>
      </c>
      <c r="R1268" s="39">
        <v>1000</v>
      </c>
      <c r="S1268" s="1" t="str">
        <f>IF(OR(MONTH(L1268)=12, MONTH(L1268)&lt;=5), "Dry Season", "Wet Season")</f>
        <v>Dry Season</v>
      </c>
      <c r="T1268" s="1">
        <v>1</v>
      </c>
      <c r="U1268" s="1">
        <v>1</v>
      </c>
      <c r="V1268" s="1">
        <v>0</v>
      </c>
      <c r="W1268" s="2">
        <f>IF(ISNUMBER(SEARCH("N/A", X1268)), 0, 1)</f>
        <v>1</v>
      </c>
      <c r="X1268" s="1" t="s">
        <v>2629</v>
      </c>
      <c r="Y1268" s="1">
        <v>9.5486699999999995</v>
      </c>
      <c r="Z1268" s="1">
        <v>123.77356</v>
      </c>
      <c r="AA1268" s="11" cm="1">
        <f t="array" ref="AA1268">IF(ISBLANK(Y1268), 0, VINCentyInvDistance(F1268,G1268,Y1268,Z1268))</f>
        <v>88303.831243693101</v>
      </c>
      <c r="AB1268" s="1">
        <v>0</v>
      </c>
      <c r="AC1268" s="1">
        <v>0</v>
      </c>
      <c r="AD1268" s="1">
        <v>0</v>
      </c>
      <c r="AE1268" s="1">
        <v>0</v>
      </c>
      <c r="AF1268" s="1">
        <v>1</v>
      </c>
      <c r="AG1268" s="1" t="s">
        <v>2630</v>
      </c>
      <c r="AH1268" s="1" t="s">
        <v>2113</v>
      </c>
      <c r="AI1268" s="1" t="str">
        <f>TRIM(MID(SUBSTITUTE($H1268,",",REPT(" ",200)),(LEN($H1268)-LEN(SUBSTITUTE($H1268,",",""))-2)*200+1,200))</f>
        <v>Central Visayas</v>
      </c>
      <c r="AJ1268" s="1" t="s">
        <v>55</v>
      </c>
      <c r="AL1268" s="2">
        <v>0</v>
      </c>
      <c r="AM1268" s="1"/>
    </row>
    <row r="1269" spans="1:39" ht="12.75" customHeight="1">
      <c r="A1269" s="1"/>
      <c r="B1269" s="1" t="s">
        <v>11925</v>
      </c>
      <c r="C1269" s="1" t="s">
        <v>11926</v>
      </c>
      <c r="D1269" s="3" t="str">
        <f ca="1">IFERROR(__xludf.DUMMYFUNCTION("PROPER(REGEXEXTRACT(B3123, ""(?:https?:\/\/)?(?:www\.)?([a-zA-Z0-9-]+)\.""))"),"Google")</f>
        <v>Google</v>
      </c>
      <c r="E1269" s="1" t="s">
        <v>11581</v>
      </c>
      <c r="F1269" s="1">
        <v>9.6656910000000007</v>
      </c>
      <c r="G1269" s="1">
        <v>123.847139</v>
      </c>
      <c r="H1269" s="1" t="s">
        <v>11582</v>
      </c>
      <c r="I1269" s="1" t="s">
        <v>2622</v>
      </c>
      <c r="J1269" s="1">
        <f>IF(K1269="URBAN",1,IF(K1269="SUBURBAN",2,IF(K1269="RURAL",3,"")))</f>
        <v>3</v>
      </c>
      <c r="K1269" s="1" t="s">
        <v>541</v>
      </c>
      <c r="L1269" s="18">
        <v>46082</v>
      </c>
      <c r="M1269" s="49">
        <v>0.625</v>
      </c>
      <c r="N1269" s="18">
        <v>46083</v>
      </c>
      <c r="O1269" s="56">
        <v>0.5</v>
      </c>
      <c r="P1269" s="31" t="str">
        <f>TEXT($L1269, "dddd")</f>
        <v>Sunday</v>
      </c>
      <c r="Q1269" s="39" t="s">
        <v>207</v>
      </c>
      <c r="R1269" s="39">
        <v>933</v>
      </c>
      <c r="S1269" s="1" t="str">
        <f>IF(OR(MONTH(L1269)=12, MONTH(L1269)&lt;=5), "Dry Season", "Wet Season")</f>
        <v>Dry Season</v>
      </c>
      <c r="T1269" s="1">
        <v>1</v>
      </c>
      <c r="U1269" s="1">
        <v>0</v>
      </c>
      <c r="V1269" s="1">
        <v>0</v>
      </c>
      <c r="W1269" s="2">
        <f>IF(ISNUMBER(SEARCH("N/A", X1269)), 0, 1)</f>
        <v>0</v>
      </c>
      <c r="X1269" s="1" t="s">
        <v>44</v>
      </c>
      <c r="Y1269" s="1"/>
      <c r="Z1269" s="1"/>
      <c r="AA1269" s="11" cm="1">
        <f t="array" ref="AA1269">IF(ISBLANK(Y1269), 0, VINCentyInvDistance(F1269,G1269,Y1269,Z1269))</f>
        <v>0</v>
      </c>
      <c r="AB1269" s="1">
        <v>0</v>
      </c>
      <c r="AC1269" s="1">
        <v>0</v>
      </c>
      <c r="AD1269" s="1">
        <v>0</v>
      </c>
      <c r="AE1269" s="1">
        <v>8</v>
      </c>
      <c r="AF1269" s="1">
        <v>1</v>
      </c>
      <c r="AG1269" s="1" t="str">
        <f>TRIM(MID(SUBSTITUTE($H1269,",",REPT(" ",200)),(LEN($H1269)-LEN(SUBSTITUTE($H1269,",",""))-4)*200+1,200))</f>
        <v>Tagbilaran</v>
      </c>
      <c r="AH1269" s="1" t="str">
        <f>TRIM(MID(SUBSTITUTE($H1269,",",REPT(" ",200)),(LEN($H1269)-LEN(SUBSTITUTE($H1269,",",""))-3)*200+1,200))</f>
        <v>Bohol</v>
      </c>
      <c r="AI1269" s="1" t="str">
        <f>TRIM(MID(SUBSTITUTE($H1269,",",REPT(" ",200)),(LEN($H1269)-LEN(SUBSTITUTE($H1269,",",""))-2)*200+1,200))</f>
        <v>Central Visayas</v>
      </c>
      <c r="AJ1269" s="1" t="str">
        <f>TRIM(MID(SUBSTITUTE($H1269,",",REPT(" ",200)),(LEN($H1269)-LEN(SUBSTITUTE($H1269,",",""))-0)*200+1,200))</f>
        <v>Philippines</v>
      </c>
      <c r="AL1269" s="2">
        <v>0</v>
      </c>
      <c r="AM1269" s="1"/>
    </row>
    <row r="1270" spans="1:39" ht="12.75" customHeight="1">
      <c r="A1270" s="1"/>
      <c r="B1270" s="1" t="s">
        <v>11927</v>
      </c>
      <c r="C1270" s="1" t="s">
        <v>11928</v>
      </c>
      <c r="D1270" s="3" t="str">
        <f ca="1">IFERROR(__xludf.DUMMYFUNCTION("PROPER(REGEXEXTRACT(B3124, ""(?:https?:\/\/)?(?:www\.)?([a-zA-Z0-9-]+)\.""))"),"Skyscanner")</f>
        <v>Skyscanner</v>
      </c>
      <c r="E1270" s="1" t="s">
        <v>11929</v>
      </c>
      <c r="F1270" s="1">
        <v>9.1988900000000005</v>
      </c>
      <c r="G1270" s="1">
        <v>123.52911</v>
      </c>
      <c r="H1270" s="1" t="s">
        <v>11930</v>
      </c>
      <c r="I1270" s="1" t="s">
        <v>2622</v>
      </c>
      <c r="J1270" s="1">
        <f>IF(K1270="URBAN",1,IF(K1270="SUBURBAN",2,IF(K1270="RURAL",3,"")))</f>
        <v>3</v>
      </c>
      <c r="K1270" s="1" t="s">
        <v>541</v>
      </c>
      <c r="L1270" s="18">
        <v>46082</v>
      </c>
      <c r="M1270" s="49">
        <v>0.58333333333333337</v>
      </c>
      <c r="N1270" s="18">
        <v>46083</v>
      </c>
      <c r="O1270" s="56">
        <v>0.5</v>
      </c>
      <c r="P1270" s="31" t="str">
        <f>TEXT($L1270, "dddd")</f>
        <v>Sunday</v>
      </c>
      <c r="Q1270" s="39" t="s">
        <v>111</v>
      </c>
      <c r="R1270" s="39">
        <v>500</v>
      </c>
      <c r="S1270" s="1" t="str">
        <f>IF(OR(MONTH(L1270)=12, MONTH(L1270)&lt;=5), "Dry Season", "Wet Season")</f>
        <v>Dry Season</v>
      </c>
      <c r="T1270" s="1">
        <v>1</v>
      </c>
      <c r="U1270" s="1">
        <v>1</v>
      </c>
      <c r="V1270" s="1">
        <v>1</v>
      </c>
      <c r="W1270" s="2">
        <f>IF(ISNUMBER(SEARCH("N/A", X1270)), 0, 1)</f>
        <v>1</v>
      </c>
      <c r="X1270" s="1" t="s">
        <v>2617</v>
      </c>
      <c r="Y1270" s="1">
        <v>9.6553032000000005</v>
      </c>
      <c r="Z1270" s="1">
        <v>123.8696362</v>
      </c>
      <c r="AA1270" s="11" cm="1">
        <f t="array" ref="AA1270">IF(ISBLANK(Y1270), 0, VINCentyInvDistance(F1270,G1270,Y1270,Z1270))</f>
        <v>62825.123035417251</v>
      </c>
      <c r="AB1270" s="1">
        <v>1</v>
      </c>
      <c r="AC1270" s="1">
        <v>8.1999999999999993</v>
      </c>
      <c r="AD1270" s="1">
        <v>5</v>
      </c>
      <c r="AE1270" s="1">
        <v>14</v>
      </c>
      <c r="AF1270" s="1">
        <v>1</v>
      </c>
      <c r="AG1270" s="1" t="s">
        <v>2618</v>
      </c>
      <c r="AH1270" s="1" t="s">
        <v>2113</v>
      </c>
      <c r="AI1270" s="1" t="str">
        <f>TRIM(MID(SUBSTITUTE($H1270,",",REPT(" ",200)),(LEN($H1270)-LEN(SUBSTITUTE($H1270,",",""))-2)*200+1,200))</f>
        <v>Negros Island Region</v>
      </c>
      <c r="AJ1270" s="1" t="s">
        <v>55</v>
      </c>
      <c r="AK1270" t="s">
        <v>11585</v>
      </c>
      <c r="AL1270" s="2">
        <v>0</v>
      </c>
      <c r="AM1270" s="1"/>
    </row>
    <row r="1271" spans="1:39" ht="12.75" customHeight="1">
      <c r="A1271" s="1"/>
      <c r="B1271" s="1" t="s">
        <v>11931</v>
      </c>
      <c r="C1271" s="1" t="s">
        <v>11932</v>
      </c>
      <c r="D1271" s="3" t="str">
        <f ca="1">IFERROR(__xludf.DUMMYFUNCTION("PROPER(REGEXEXTRACT(B3125, ""(?:https?:\/\/)?(?:www\.)?([a-zA-Z0-9-]+)\.""))"),"Skyscanner")</f>
        <v>Skyscanner</v>
      </c>
      <c r="E1271" s="1" t="s">
        <v>11933</v>
      </c>
      <c r="F1271" s="1">
        <v>9.1988900000000005</v>
      </c>
      <c r="G1271" s="1">
        <v>123.52911</v>
      </c>
      <c r="H1271" s="1" t="s">
        <v>11930</v>
      </c>
      <c r="I1271" s="1" t="s">
        <v>2622</v>
      </c>
      <c r="J1271" s="1">
        <f>IF(K1271="URBAN",1,IF(K1271="SUBURBAN",2,IF(K1271="RURAL",3,"")))</f>
        <v>3</v>
      </c>
      <c r="K1271" s="1" t="s">
        <v>541</v>
      </c>
      <c r="L1271" s="18">
        <v>46082</v>
      </c>
      <c r="M1271" s="49"/>
      <c r="N1271" s="18">
        <v>46083</v>
      </c>
      <c r="O1271" s="57"/>
      <c r="P1271" s="31" t="str">
        <f>TEXT($L1271, "dddd")</f>
        <v>Sunday</v>
      </c>
      <c r="Q1271" s="39" t="s">
        <v>79</v>
      </c>
      <c r="R1271" s="39">
        <v>858</v>
      </c>
      <c r="S1271" s="1" t="str">
        <f>IF(OR(MONTH(L1271)=12, MONTH(L1271)&lt;=5), "Dry Season", "Wet Season")</f>
        <v>Dry Season</v>
      </c>
      <c r="T1271" s="1">
        <v>1</v>
      </c>
      <c r="U1271" s="1">
        <v>1</v>
      </c>
      <c r="V1271" s="1">
        <v>0</v>
      </c>
      <c r="W1271" s="2">
        <f>IF(ISNUMBER(SEARCH("N/A", X1271)), 0, 1)</f>
        <v>0</v>
      </c>
      <c r="X1271" s="1" t="s">
        <v>44</v>
      </c>
      <c r="Y1271" s="1"/>
      <c r="Z1271" s="1"/>
      <c r="AA1271" s="11" cm="1">
        <f t="array" ref="AA1271">IF(ISBLANK(Y1271), 0, VINCentyInvDistance(F1271,G1271,Y1271,Z1271))</f>
        <v>0</v>
      </c>
      <c r="AB1271" s="1">
        <v>0</v>
      </c>
      <c r="AC1271" s="1">
        <v>0</v>
      </c>
      <c r="AD1271" s="1">
        <v>0</v>
      </c>
      <c r="AE1271" s="1">
        <v>0</v>
      </c>
      <c r="AF1271" s="1">
        <v>1</v>
      </c>
      <c r="AG1271" s="1" t="s">
        <v>4884</v>
      </c>
      <c r="AH1271" s="1" t="s">
        <v>4884</v>
      </c>
      <c r="AI1271" s="1" t="str">
        <f>TRIM(MID(SUBSTITUTE($H1271,",",REPT(" ",200)),(LEN($H1271)-LEN(SUBSTITUTE($H1271,",",""))-2)*200+1,200))</f>
        <v>Negros Island Region</v>
      </c>
      <c r="AJ1271" s="1" t="s">
        <v>55</v>
      </c>
      <c r="AK1271" t="s">
        <v>17444</v>
      </c>
      <c r="AL1271" s="2">
        <v>0</v>
      </c>
      <c r="AM1271" s="1" t="s">
        <v>11934</v>
      </c>
    </row>
    <row r="1272" spans="1:39" ht="12.75" customHeight="1">
      <c r="A1272" s="1"/>
      <c r="B1272" s="1" t="s">
        <v>11947</v>
      </c>
      <c r="C1272" s="1" t="s">
        <v>11948</v>
      </c>
      <c r="D1272" s="3" t="str">
        <f ca="1">IFERROR(__xludf.DUMMYFUNCTION("PROPER(REGEXEXTRACT(B3129, ""(?:https?:\/\/)?(?:www\.)?([a-zA-Z0-9-]+)\.""))"),"Skyscanner")</f>
        <v>Skyscanner</v>
      </c>
      <c r="E1272" s="1" t="s">
        <v>11949</v>
      </c>
      <c r="F1272" s="1">
        <v>9.5211900000000007</v>
      </c>
      <c r="G1272" s="1">
        <v>123.30419999999999</v>
      </c>
      <c r="H1272" s="1" t="s">
        <v>11950</v>
      </c>
      <c r="I1272" s="1" t="s">
        <v>3715</v>
      </c>
      <c r="J1272" s="1">
        <f>IF(K1272="URBAN",1,IF(K1272="SUBURBAN",2,IF(K1272="RURAL",3,"")))</f>
        <v>3</v>
      </c>
      <c r="K1272" s="1" t="s">
        <v>541</v>
      </c>
      <c r="L1272" s="18">
        <v>46082</v>
      </c>
      <c r="M1272" s="49">
        <v>0.58333333333333337</v>
      </c>
      <c r="N1272" s="18">
        <v>46083</v>
      </c>
      <c r="O1272" s="56">
        <v>0.5</v>
      </c>
      <c r="P1272" s="31" t="str">
        <f>TEXT($L1272, "dddd")</f>
        <v>Sunday</v>
      </c>
      <c r="Q1272" s="39" t="s">
        <v>117</v>
      </c>
      <c r="R1272" s="39">
        <v>1710</v>
      </c>
      <c r="S1272" s="1" t="str">
        <f>IF(OR(MONTH(L1272)=12, MONTH(L1272)&lt;=5), "Dry Season", "Wet Season")</f>
        <v>Dry Season</v>
      </c>
      <c r="T1272" s="1">
        <v>1</v>
      </c>
      <c r="U1272" s="1">
        <v>0</v>
      </c>
      <c r="V1272" s="1">
        <v>0</v>
      </c>
      <c r="W1272" s="2">
        <f>IF(ISNUMBER(SEARCH("N/A", X1272)), 0, 1)</f>
        <v>1</v>
      </c>
      <c r="X1272" s="1" t="s">
        <v>11857</v>
      </c>
      <c r="Y1272" s="1">
        <v>8.9474990000000005</v>
      </c>
      <c r="Z1272" s="1">
        <v>125.48081999999999</v>
      </c>
      <c r="AA1272" s="11" cm="1">
        <f t="array" ref="AA1272">IF(ISBLANK(Y1272), 0, VINCentyInvDistance(F1272,G1272,Y1272,Z1272))</f>
        <v>247452.73607521321</v>
      </c>
      <c r="AB1272" s="1">
        <v>0</v>
      </c>
      <c r="AC1272" s="1">
        <v>0</v>
      </c>
      <c r="AD1272" s="1">
        <v>0</v>
      </c>
      <c r="AE1272" s="1">
        <v>47</v>
      </c>
      <c r="AF1272" s="1">
        <v>1</v>
      </c>
      <c r="AG1272" s="1" t="s">
        <v>11858</v>
      </c>
      <c r="AH1272" s="1" t="s">
        <v>11859</v>
      </c>
      <c r="AI1272" s="1" t="str">
        <f>TRIM(MID(SUBSTITUTE($H1272,",",REPT(" ",200)),(LEN($H1272)-LEN(SUBSTITUTE($H1272,",",""))-2)*200+1,200))</f>
        <v>Central Visayas</v>
      </c>
      <c r="AJ1272" s="1" t="s">
        <v>55</v>
      </c>
      <c r="AK1272" t="s">
        <v>17446</v>
      </c>
      <c r="AL1272" s="2">
        <v>0</v>
      </c>
      <c r="AM1272" s="1"/>
    </row>
    <row r="1273" spans="1:39" ht="12.75" customHeight="1">
      <c r="A1273" s="1"/>
      <c r="B1273" s="1" t="s">
        <v>11951</v>
      </c>
      <c r="C1273" s="1" t="s">
        <v>11952</v>
      </c>
      <c r="D1273" s="3" t="str">
        <f ca="1">IFERROR(__xludf.DUMMYFUNCTION("PROPER(REGEXEXTRACT(B3130, ""(?:https?:\/\/)?(?:www\.)?([a-zA-Z0-9-]+)\.""))"),"Skyscanner")</f>
        <v>Skyscanner</v>
      </c>
      <c r="E1273" s="1" t="s">
        <v>11953</v>
      </c>
      <c r="F1273" s="1">
        <v>9.5211900000000007</v>
      </c>
      <c r="G1273" s="1">
        <v>123.30419999999999</v>
      </c>
      <c r="H1273" s="1" t="s">
        <v>11950</v>
      </c>
      <c r="I1273" s="1" t="s">
        <v>2622</v>
      </c>
      <c r="J1273" s="1">
        <f>IF(K1273="URBAN",1,IF(K1273="SUBURBAN",2,IF(K1273="RURAL",3,"")))</f>
        <v>3</v>
      </c>
      <c r="K1273" s="1" t="s">
        <v>541</v>
      </c>
      <c r="L1273" s="18">
        <v>46082</v>
      </c>
      <c r="M1273" s="49">
        <v>0.58333333333333337</v>
      </c>
      <c r="N1273" s="18">
        <v>46083</v>
      </c>
      <c r="O1273" s="56">
        <v>0.45833333333333331</v>
      </c>
      <c r="P1273" s="31" t="str">
        <f>TEXT($L1273, "dddd")</f>
        <v>Sunday</v>
      </c>
      <c r="Q1273" s="39" t="s">
        <v>3055</v>
      </c>
      <c r="R1273" s="39">
        <v>943</v>
      </c>
      <c r="S1273" s="1" t="str">
        <f>IF(OR(MONTH(L1273)=12, MONTH(L1273)&lt;=5), "Dry Season", "Wet Season")</f>
        <v>Dry Season</v>
      </c>
      <c r="T1273" s="1">
        <v>1</v>
      </c>
      <c r="U1273" s="1">
        <v>0</v>
      </c>
      <c r="V1273" s="1">
        <v>0</v>
      </c>
      <c r="W1273" s="2">
        <f>IF(ISNUMBER(SEARCH("N/A", X1273)), 0, 1)</f>
        <v>0</v>
      </c>
      <c r="X1273" s="1" t="s">
        <v>44</v>
      </c>
      <c r="Y1273" s="1"/>
      <c r="Z1273" s="1"/>
      <c r="AA1273" s="11" cm="1">
        <f t="array" ref="AA1273">IF(ISBLANK(Y1273), 0, VINCentyInvDistance(F1273,G1273,Y1273,Z1273))</f>
        <v>0</v>
      </c>
      <c r="AB1273" s="1">
        <v>0</v>
      </c>
      <c r="AC1273" s="1">
        <v>0</v>
      </c>
      <c r="AD1273" s="1">
        <v>0</v>
      </c>
      <c r="AE1273" s="1">
        <v>0</v>
      </c>
      <c r="AF1273" s="1">
        <v>1</v>
      </c>
      <c r="AG1273" s="1" t="s">
        <v>9663</v>
      </c>
      <c r="AH1273" s="1" t="s">
        <v>731</v>
      </c>
      <c r="AI1273" s="1" t="str">
        <f>TRIM(MID(SUBSTITUTE($H1273,",",REPT(" ",200)),(LEN($H1273)-LEN(SUBSTITUTE($H1273,",",""))-2)*200+1,200))</f>
        <v>Central Visayas</v>
      </c>
      <c r="AJ1273" s="1" t="s">
        <v>55</v>
      </c>
      <c r="AK1273" t="s">
        <v>17447</v>
      </c>
      <c r="AL1273" s="2">
        <v>0</v>
      </c>
      <c r="AM1273" s="1" t="s">
        <v>11954</v>
      </c>
    </row>
    <row r="1274" spans="1:39" ht="12.75" customHeight="1">
      <c r="A1274" s="1"/>
      <c r="B1274" s="1" t="s">
        <v>11967</v>
      </c>
      <c r="C1274" s="1" t="s">
        <v>11968</v>
      </c>
      <c r="D1274" s="3" t="str">
        <f ca="1">IFERROR(__xludf.DUMMYFUNCTION("PROPER(REGEXEXTRACT(B3134, ""(?:https?:\/\/)?(?:www\.)?([a-zA-Z0-9-]+)\.""))"),"Skyscanner")</f>
        <v>Skyscanner</v>
      </c>
      <c r="E1274" s="1" t="s">
        <v>11969</v>
      </c>
      <c r="F1274" s="1">
        <v>12.003439999999999</v>
      </c>
      <c r="G1274" s="1">
        <v>120.20119</v>
      </c>
      <c r="H1274" s="1" t="s">
        <v>11086</v>
      </c>
      <c r="I1274" s="1" t="s">
        <v>3119</v>
      </c>
      <c r="J1274" s="1">
        <f>IF(K1274="URBAN",1,IF(K1274="SUBURBAN",2,IF(K1274="RURAL",3,"")))</f>
        <v>3</v>
      </c>
      <c r="K1274" s="1" t="s">
        <v>541</v>
      </c>
      <c r="L1274" s="18">
        <v>46082</v>
      </c>
      <c r="M1274" s="49">
        <v>0.45833333333333331</v>
      </c>
      <c r="N1274" s="18">
        <v>46083</v>
      </c>
      <c r="O1274" s="56">
        <v>0.54166666666666663</v>
      </c>
      <c r="P1274" s="31" t="str">
        <f>TEXT($L1274, "dddd")</f>
        <v>Sunday</v>
      </c>
      <c r="Q1274" s="39" t="s">
        <v>207</v>
      </c>
      <c r="R1274" s="39">
        <v>1281</v>
      </c>
      <c r="S1274" s="1" t="str">
        <f>IF(OR(MONTH(L1274)=12, MONTH(L1274)&lt;=5), "Dry Season", "Wet Season")</f>
        <v>Dry Season</v>
      </c>
      <c r="T1274" s="1">
        <v>1</v>
      </c>
      <c r="U1274" s="1">
        <v>0</v>
      </c>
      <c r="V1274" s="1">
        <v>0</v>
      </c>
      <c r="W1274" s="2">
        <f>IF(ISNUMBER(SEARCH("N/A", X1274)), 0, 1)</f>
        <v>1</v>
      </c>
      <c r="X1274" s="1" t="s">
        <v>11970</v>
      </c>
      <c r="Y1274" s="1">
        <v>13.224601699999999</v>
      </c>
      <c r="Z1274" s="1">
        <v>120.59110680000001</v>
      </c>
      <c r="AA1274" s="11" cm="1">
        <f t="array" ref="AA1274">IF(ISBLANK(Y1274), 0, VINCentyInvDistance(F1274,G1274,Y1274,Z1274))</f>
        <v>141580.38228820087</v>
      </c>
      <c r="AB1274" s="1">
        <v>0</v>
      </c>
      <c r="AC1274" s="1">
        <v>0</v>
      </c>
      <c r="AD1274" s="1">
        <v>0</v>
      </c>
      <c r="AE1274" s="1">
        <v>8</v>
      </c>
      <c r="AF1274" s="1">
        <v>1</v>
      </c>
      <c r="AG1274" s="1" t="s">
        <v>11971</v>
      </c>
      <c r="AH1274" s="1" t="s">
        <v>11972</v>
      </c>
      <c r="AI1274" s="1" t="str">
        <f>TRIM(MID(SUBSTITUTE($H1274,",",REPT(" ",200)),(LEN($H1274)-LEN(SUBSTITUTE($H1274,",",""))-2)*200+1,200))</f>
        <v>Mimaropa</v>
      </c>
      <c r="AJ1274" s="1" t="s">
        <v>55</v>
      </c>
      <c r="AK1274" t="s">
        <v>11973</v>
      </c>
      <c r="AL1274" s="2">
        <v>0</v>
      </c>
      <c r="AM1274" s="1"/>
    </row>
    <row r="1275" spans="1:39" ht="12.75" customHeight="1">
      <c r="A1275" s="1"/>
      <c r="B1275" s="1" t="s">
        <v>11978</v>
      </c>
      <c r="C1275" s="1" t="s">
        <v>11979</v>
      </c>
      <c r="D1275" s="3" t="str">
        <f ca="1">IFERROR(__xludf.DUMMYFUNCTION("PROPER(REGEXEXTRACT(B3136, ""(?:https?:\/\/)?(?:www\.)?([a-zA-Z0-9-]+)\.""))"),"Skyscanner")</f>
        <v>Skyscanner</v>
      </c>
      <c r="E1275" s="1" t="s">
        <v>11980</v>
      </c>
      <c r="F1275" s="1">
        <v>13.38602</v>
      </c>
      <c r="G1275" s="1">
        <v>121.18061</v>
      </c>
      <c r="H1275" s="1" t="s">
        <v>11981</v>
      </c>
      <c r="I1275" s="1" t="s">
        <v>3119</v>
      </c>
      <c r="J1275" s="1">
        <f>IF(K1275="URBAN",1,IF(K1275="SUBURBAN",2,IF(K1275="RURAL",3,"")))</f>
        <v>3</v>
      </c>
      <c r="K1275" s="1" t="s">
        <v>541</v>
      </c>
      <c r="L1275" s="18">
        <v>46082</v>
      </c>
      <c r="M1275" s="49">
        <v>0.45833333333333331</v>
      </c>
      <c r="N1275" s="18">
        <v>46083</v>
      </c>
      <c r="O1275" s="56">
        <v>0.5</v>
      </c>
      <c r="P1275" s="31" t="str">
        <f>TEXT($L1275, "dddd")</f>
        <v>Sunday</v>
      </c>
      <c r="Q1275" s="39" t="s">
        <v>207</v>
      </c>
      <c r="R1275" s="39">
        <v>770</v>
      </c>
      <c r="S1275" s="1" t="str">
        <f>IF(OR(MONTH(L1275)=12, MONTH(L1275)&lt;=5), "Dry Season", "Wet Season")</f>
        <v>Dry Season</v>
      </c>
      <c r="T1275" s="1">
        <v>1</v>
      </c>
      <c r="U1275" s="1">
        <v>1</v>
      </c>
      <c r="V1275" s="1">
        <v>1</v>
      </c>
      <c r="W1275" s="2">
        <f>IF(ISNUMBER(SEARCH("N/A", X1275)), 0, 1)</f>
        <v>0</v>
      </c>
      <c r="X1275" s="1" t="s">
        <v>44</v>
      </c>
      <c r="Y1275" s="1"/>
      <c r="Z1275" s="1"/>
      <c r="AA1275" s="11" cm="1">
        <f t="array" ref="AA1275">IF(ISBLANK(Y1275), 0, VINCentyInvDistance(F1275,G1275,Y1275,Z1275))</f>
        <v>0</v>
      </c>
      <c r="AB1275" s="1">
        <v>0</v>
      </c>
      <c r="AC1275" s="1">
        <v>0</v>
      </c>
      <c r="AD1275" s="1">
        <v>0</v>
      </c>
      <c r="AE1275" s="1">
        <v>14</v>
      </c>
      <c r="AF1275" s="1">
        <v>1</v>
      </c>
      <c r="AG1275" s="1" t="s">
        <v>11982</v>
      </c>
      <c r="AH1275" s="1" t="s">
        <v>9593</v>
      </c>
      <c r="AI1275" s="1" t="str">
        <f>TRIM(MID(SUBSTITUTE($H1275,",",REPT(" ",200)),(LEN($H1275)-LEN(SUBSTITUTE($H1275,",",""))-2)*200+1,200))</f>
        <v>Oriental Mindoro</v>
      </c>
      <c r="AJ1275" s="1" t="s">
        <v>55</v>
      </c>
      <c r="AK1275" t="s">
        <v>17449</v>
      </c>
      <c r="AL1275" s="2">
        <v>0</v>
      </c>
      <c r="AM1275" s="1" t="s">
        <v>11983</v>
      </c>
    </row>
    <row r="1276" spans="1:39" ht="12.75" customHeight="1">
      <c r="A1276" s="1"/>
      <c r="B1276" s="1" t="s">
        <v>3535</v>
      </c>
      <c r="C1276" s="1" t="s">
        <v>11984</v>
      </c>
      <c r="D1276" s="3" t="str">
        <f ca="1">IFERROR(__xludf.DUMMYFUNCTION("PROPER(REGEXEXTRACT(B3137, ""(?:https?:\/\/)?(?:www\.)?([a-zA-Z0-9-]+)\.""))"),"Skyscanner")</f>
        <v>Skyscanner</v>
      </c>
      <c r="E1276" s="1" t="s">
        <v>11985</v>
      </c>
      <c r="F1276" s="1">
        <v>10.232239999999999</v>
      </c>
      <c r="G1276" s="1">
        <v>118.9474</v>
      </c>
      <c r="H1276" s="1" t="s">
        <v>3537</v>
      </c>
      <c r="I1276" s="1" t="s">
        <v>3119</v>
      </c>
      <c r="J1276" s="1">
        <f>IF(K1276="URBAN",1,IF(K1276="SUBURBAN",2,IF(K1276="RURAL",3,"")))</f>
        <v>3</v>
      </c>
      <c r="K1276" s="1" t="s">
        <v>541</v>
      </c>
      <c r="L1276" s="18">
        <v>46082</v>
      </c>
      <c r="M1276" s="49">
        <v>0.58333333333333337</v>
      </c>
      <c r="N1276" s="18">
        <v>46083</v>
      </c>
      <c r="O1276" s="56">
        <v>0.5</v>
      </c>
      <c r="P1276" s="31" t="str">
        <f>TEXT($L1276, "dddd")</f>
        <v>Sunday</v>
      </c>
      <c r="Q1276" s="39" t="s">
        <v>111</v>
      </c>
      <c r="R1276" s="39">
        <v>1132</v>
      </c>
      <c r="S1276" s="1" t="str">
        <f>IF(OR(MONTH(L1276)=12, MONTH(L1276)&lt;=5), "Dry Season", "Wet Season")</f>
        <v>Dry Season</v>
      </c>
      <c r="T1276" s="1">
        <v>1</v>
      </c>
      <c r="U1276" s="1">
        <v>0</v>
      </c>
      <c r="V1276" s="1">
        <v>0</v>
      </c>
      <c r="W1276" s="2">
        <f>IF(ISNUMBER(SEARCH("N/A", X1276)), 0, 1)</f>
        <v>0</v>
      </c>
      <c r="X1276" s="1" t="s">
        <v>44</v>
      </c>
      <c r="Y1276" s="1"/>
      <c r="Z1276" s="1"/>
      <c r="AA1276" s="11" cm="1">
        <f t="array" ref="AA1276">IF(ISBLANK(Y1276), 0, VINCentyInvDistance(F1276,G1276,Y1276,Z1276))</f>
        <v>0</v>
      </c>
      <c r="AB1276" s="1">
        <v>0</v>
      </c>
      <c r="AC1276" s="1">
        <v>8.1999999999999993</v>
      </c>
      <c r="AD1276" s="1">
        <v>2.5</v>
      </c>
      <c r="AE1276" s="1">
        <v>2</v>
      </c>
      <c r="AF1276" s="1">
        <v>1</v>
      </c>
      <c r="AG1276" s="1" t="s">
        <v>3532</v>
      </c>
      <c r="AH1276" s="1" t="s">
        <v>1597</v>
      </c>
      <c r="AI1276" s="1"/>
      <c r="AJ1276" s="1" t="s">
        <v>55</v>
      </c>
      <c r="AK1276" t="s">
        <v>3533</v>
      </c>
      <c r="AL1276" s="1">
        <v>2</v>
      </c>
      <c r="AM1276" s="1" t="s">
        <v>3538</v>
      </c>
    </row>
    <row r="1277" spans="1:39" ht="12.75" customHeight="1">
      <c r="A1277" s="1"/>
      <c r="B1277" s="1" t="s">
        <v>11986</v>
      </c>
      <c r="C1277" s="1" t="s">
        <v>11987</v>
      </c>
      <c r="D1277" s="3" t="str">
        <f ca="1">IFERROR(__xludf.DUMMYFUNCTION("PROPER(REGEXEXTRACT(B3138, ""(?:https?:\/\/)?(?:www\.)?([a-zA-Z0-9-]+)\.""))"),"Google")</f>
        <v>Google</v>
      </c>
      <c r="E1277" s="1" t="s">
        <v>11988</v>
      </c>
      <c r="F1277" s="1">
        <v>14.316700000000001</v>
      </c>
      <c r="G1277" s="1">
        <v>121.0968945</v>
      </c>
      <c r="H1277" s="1" t="s">
        <v>11989</v>
      </c>
      <c r="I1277" s="1" t="s">
        <v>4252</v>
      </c>
      <c r="J1277" s="1">
        <f>IF(K1277="URBAN",1,IF(K1277="SUBURBAN",2,IF(K1277="RURAL",3,"")))</f>
        <v>3</v>
      </c>
      <c r="K1277" s="1" t="s">
        <v>541</v>
      </c>
      <c r="L1277" s="18">
        <v>46082</v>
      </c>
      <c r="M1277" s="49">
        <v>0.625</v>
      </c>
      <c r="N1277" s="18">
        <v>46083</v>
      </c>
      <c r="O1277" s="56">
        <v>0.5</v>
      </c>
      <c r="P1277" s="31" t="str">
        <f>TEXT($L1277, "dddd")</f>
        <v>Sunday</v>
      </c>
      <c r="Q1277" s="39" t="s">
        <v>79</v>
      </c>
      <c r="R1277" s="39">
        <v>1828</v>
      </c>
      <c r="S1277" s="1" t="str">
        <f>IF(OR(MONTH(L1277)=12, MONTH(L1277)&lt;=5), "Dry Season", "Wet Season")</f>
        <v>Dry Season</v>
      </c>
      <c r="T1277" s="1">
        <v>1</v>
      </c>
      <c r="U1277" s="1">
        <v>1</v>
      </c>
      <c r="V1277" s="1">
        <v>0</v>
      </c>
      <c r="W1277" s="2">
        <f>IF(ISNUMBER(SEARCH("N/A", X1277)), 0, 1)</f>
        <v>0</v>
      </c>
      <c r="X1277" s="1" t="s">
        <v>44</v>
      </c>
      <c r="Y1277" s="1"/>
      <c r="Z1277" s="1"/>
      <c r="AA1277" s="11" cm="1">
        <f t="array" ref="AA1277">IF(ISBLANK(Y1277), 0, VINCentyInvDistance(F1277,G1277,Y1277,Z1277))</f>
        <v>0</v>
      </c>
      <c r="AB1277" s="1">
        <v>0</v>
      </c>
      <c r="AC1277" s="1">
        <v>0</v>
      </c>
      <c r="AD1277" s="1">
        <v>0</v>
      </c>
      <c r="AE1277" s="1">
        <v>150</v>
      </c>
      <c r="AF1277" s="1">
        <v>1</v>
      </c>
      <c r="AG1277" s="1" t="str">
        <f>TRIM(MID(SUBSTITUTE($H1277,",",REPT(" ",200)),(LEN($H1277)-LEN(SUBSTITUTE($H1277,",",""))-4)*200+1,200))</f>
        <v>Santa Rosa</v>
      </c>
      <c r="AH1277" s="1" t="str">
        <f>TRIM(MID(SUBSTITUTE($H1277,",",REPT(" ",200)),(LEN($H1277)-LEN(SUBSTITUTE($H1277,",",""))-3)*200+1,200))</f>
        <v>Laguna</v>
      </c>
      <c r="AI1277" s="1" t="str">
        <f>TRIM(MID(SUBSTITUTE($H1277,",",REPT(" ",200)),(LEN($H1277)-LEN(SUBSTITUTE($H1277,",",""))-2)*200+1,200))</f>
        <v>Calabarzon</v>
      </c>
      <c r="AJ1277" s="1" t="str">
        <f>TRIM(MID(SUBSTITUTE($H1277,",",REPT(" ",200)),(LEN($H1277)-LEN(SUBSTITUTE($H1277,",",""))-0)*200+1,200))</f>
        <v>Philippines</v>
      </c>
      <c r="AL1277" s="2">
        <v>0</v>
      </c>
      <c r="AM1277" s="1"/>
    </row>
    <row r="1278" spans="1:39" ht="12.75" customHeight="1">
      <c r="A1278" s="1"/>
      <c r="B1278" s="1" t="s">
        <v>12003</v>
      </c>
      <c r="C1278" s="1" t="s">
        <v>12004</v>
      </c>
      <c r="D1278" s="3" t="str">
        <f ca="1">IFERROR(__xludf.DUMMYFUNCTION("PROPER(REGEXEXTRACT(B3142, ""(?:https?:\/\/)?(?:www\.)?([a-zA-Z0-9-]+)\.""))"),"Google")</f>
        <v>Google</v>
      </c>
      <c r="E1278" s="1" t="s">
        <v>12005</v>
      </c>
      <c r="F1278" s="1">
        <v>9.7331000000000003</v>
      </c>
      <c r="G1278" s="1">
        <v>124.54473</v>
      </c>
      <c r="H1278" s="1" t="s">
        <v>12006</v>
      </c>
      <c r="I1278" s="1" t="s">
        <v>3715</v>
      </c>
      <c r="J1278" s="1">
        <f>IF(K1278="URBAN",1,IF(K1278="SUBURBAN",2,IF(K1278="RURAL",3,"")))</f>
        <v>3</v>
      </c>
      <c r="K1278" s="1" t="s">
        <v>541</v>
      </c>
      <c r="L1278" s="18">
        <v>46082</v>
      </c>
      <c r="M1278" s="49">
        <v>0.625</v>
      </c>
      <c r="N1278" s="18">
        <v>46083</v>
      </c>
      <c r="O1278" s="56">
        <v>0.5</v>
      </c>
      <c r="P1278" s="31" t="str">
        <f>TEXT($L1278, "dddd")</f>
        <v>Sunday</v>
      </c>
      <c r="Q1278" s="39" t="s">
        <v>111</v>
      </c>
      <c r="R1278" s="39">
        <v>1006</v>
      </c>
      <c r="S1278" s="1" t="str">
        <f>IF(OR(MONTH(L1278)=12, MONTH(L1278)&lt;=5), "Dry Season", "Wet Season")</f>
        <v>Dry Season</v>
      </c>
      <c r="T1278" s="1">
        <v>1</v>
      </c>
      <c r="U1278" s="1">
        <v>1</v>
      </c>
      <c r="V1278" s="1">
        <v>0</v>
      </c>
      <c r="W1278" s="2">
        <f>IF(ISNUMBER(SEARCH("N/A", X1278)), 0, 1)</f>
        <v>0</v>
      </c>
      <c r="X1278" s="1" t="s">
        <v>44</v>
      </c>
      <c r="Y1278" s="1"/>
      <c r="Z1278" s="1"/>
      <c r="AA1278" s="11" cm="1">
        <f t="array" ref="AA1278">IF(ISBLANK(Y1278), 0, VINCentyInvDistance(F1278,G1278,Y1278,Z1278))</f>
        <v>0</v>
      </c>
      <c r="AB1278" s="1">
        <v>0</v>
      </c>
      <c r="AC1278" s="1">
        <v>0</v>
      </c>
      <c r="AD1278" s="1">
        <v>0</v>
      </c>
      <c r="AE1278" s="1">
        <v>35</v>
      </c>
      <c r="AF1278" s="1">
        <v>1</v>
      </c>
      <c r="AG1278" s="1" t="str">
        <f>TRIM(MID(SUBSTITUTE($H1278,",",REPT(" ",200)),(LEN($H1278)-LEN(SUBSTITUTE($H1278,",",""))-4)*200+1,200))</f>
        <v>Anda</v>
      </c>
      <c r="AH1278" s="1" t="str">
        <f>TRIM(MID(SUBSTITUTE($H1278,",",REPT(" ",200)),(LEN($H1278)-LEN(SUBSTITUTE($H1278,",",""))-3)*200+1,200))</f>
        <v>Bohol</v>
      </c>
      <c r="AI1278" s="1" t="str">
        <f>TRIM(MID(SUBSTITUTE($H1278,",",REPT(" ",200)),(LEN($H1278)-LEN(SUBSTITUTE($H1278,",",""))-2)*200+1,200))</f>
        <v>Central Visayas</v>
      </c>
      <c r="AJ1278" s="1" t="str">
        <f>TRIM(MID(SUBSTITUTE($H1278,",",REPT(" ",200)),(LEN($H1278)-LEN(SUBSTITUTE($H1278,",",""))-0)*200+1,200))</f>
        <v>Philippines</v>
      </c>
      <c r="AL1278" s="2">
        <v>0</v>
      </c>
      <c r="AM1278" s="1"/>
    </row>
    <row r="1279" spans="1:39" ht="12.75" customHeight="1">
      <c r="A1279" s="1"/>
      <c r="B1279" s="1" t="s">
        <v>12007</v>
      </c>
      <c r="C1279" s="1" t="s">
        <v>12008</v>
      </c>
      <c r="D1279" s="3" t="str">
        <f ca="1">IFERROR(__xludf.DUMMYFUNCTION("PROPER(REGEXEXTRACT(B3143, ""(?:https?:\/\/)?(?:www\.)?([a-zA-Z0-9-]+)\.""))"),"Skyscanner")</f>
        <v>Skyscanner</v>
      </c>
      <c r="E1279" s="1" t="s">
        <v>12009</v>
      </c>
      <c r="F1279" s="1">
        <v>9.7331000000000003</v>
      </c>
      <c r="G1279" s="1">
        <v>124.54473</v>
      </c>
      <c r="H1279" s="1" t="s">
        <v>12006</v>
      </c>
      <c r="I1279" s="1" t="s">
        <v>2622</v>
      </c>
      <c r="J1279" s="1">
        <f>IF(K1279="URBAN",1,IF(K1279="SUBURBAN",2,IF(K1279="RURAL",3,"")))</f>
        <v>3</v>
      </c>
      <c r="K1279" s="1" t="s">
        <v>541</v>
      </c>
      <c r="L1279" s="18">
        <v>46082</v>
      </c>
      <c r="M1279" s="49">
        <v>0.58333333333333337</v>
      </c>
      <c r="N1279" s="18">
        <v>46083</v>
      </c>
      <c r="O1279" s="56">
        <v>0.47916666666666669</v>
      </c>
      <c r="P1279" s="31" t="str">
        <f>TEXT($L1279, "dddd")</f>
        <v>Sunday</v>
      </c>
      <c r="Q1279" s="39" t="s">
        <v>111</v>
      </c>
      <c r="R1279" s="40">
        <v>1527</v>
      </c>
      <c r="S1279" s="1" t="str">
        <f>IF(OR(MONTH(L1279)=12, MONTH(L1279)&lt;=5), "Dry Season", "Wet Season")</f>
        <v>Dry Season</v>
      </c>
      <c r="T1279" s="1">
        <v>1</v>
      </c>
      <c r="U1279" s="1">
        <v>1</v>
      </c>
      <c r="V1279" s="1">
        <v>0</v>
      </c>
      <c r="W1279" s="2">
        <f>IF(ISNUMBER(SEARCH("N/A", X1279)), 0, 1)</f>
        <v>0</v>
      </c>
      <c r="X1279" s="1" t="s">
        <v>44</v>
      </c>
      <c r="Y1279" s="1"/>
      <c r="Z1279" s="1"/>
      <c r="AA1279" s="11" cm="1">
        <f t="array" ref="AA1279">IF(ISBLANK(Y1279), 0, VINCentyInvDistance(F1279,G1279,Y1279,Z1279))</f>
        <v>0</v>
      </c>
      <c r="AB1279" s="1">
        <v>0</v>
      </c>
      <c r="AC1279" s="1">
        <v>10</v>
      </c>
      <c r="AD1279" s="1">
        <v>4.5999999999999996</v>
      </c>
      <c r="AE1279" s="1">
        <v>4</v>
      </c>
      <c r="AF1279" s="1">
        <v>1</v>
      </c>
      <c r="AG1279" s="1" t="s">
        <v>2826</v>
      </c>
      <c r="AH1279" s="1" t="s">
        <v>2113</v>
      </c>
      <c r="AI1279" s="1" t="str">
        <f>TRIM(MID(SUBSTITUTE($H1279,",",REPT(" ",200)),(LEN($H1279)-LEN(SUBSTITUTE($H1279,",",""))-2)*200+1,200))</f>
        <v>Central Visayas</v>
      </c>
      <c r="AJ1279" s="1" t="s">
        <v>55</v>
      </c>
      <c r="AK1279" t="s">
        <v>12010</v>
      </c>
      <c r="AL1279" s="2">
        <v>0</v>
      </c>
      <c r="AM1279" s="1" t="s">
        <v>12011</v>
      </c>
    </row>
    <row r="1280" spans="1:39" ht="12.75" customHeight="1">
      <c r="A1280" s="1"/>
      <c r="B1280" s="1" t="s">
        <v>12007</v>
      </c>
      <c r="C1280" s="1" t="s">
        <v>12008</v>
      </c>
      <c r="D1280" s="3" t="str">
        <f ca="1">IFERROR(__xludf.DUMMYFUNCTION("PROPER(REGEXEXTRACT(B3144, ""(?:https?:\/\/)?(?:www\.)?([a-zA-Z0-9-]+)\.""))"),"Skyscanner")</f>
        <v>Skyscanner</v>
      </c>
      <c r="E1280" s="1" t="s">
        <v>12009</v>
      </c>
      <c r="F1280" s="1">
        <v>9.7331000000000003</v>
      </c>
      <c r="G1280" s="1">
        <v>124.54473</v>
      </c>
      <c r="H1280" s="1" t="s">
        <v>12006</v>
      </c>
      <c r="I1280" s="1" t="s">
        <v>2622</v>
      </c>
      <c r="J1280" s="1">
        <f>IF(K1280="URBAN",1,IF(K1280="SUBURBAN",2,IF(K1280="RURAL",3,"")))</f>
        <v>3</v>
      </c>
      <c r="K1280" s="1" t="s">
        <v>541</v>
      </c>
      <c r="L1280" s="24">
        <v>46089</v>
      </c>
      <c r="M1280" s="49">
        <v>0.58333333333333337</v>
      </c>
      <c r="N1280" s="24">
        <v>46090</v>
      </c>
      <c r="O1280" s="56">
        <v>0.45833333333333331</v>
      </c>
      <c r="P1280" s="31" t="str">
        <f>TEXT($L1280, "dddd")</f>
        <v>Sunday</v>
      </c>
      <c r="Q1280" s="40" t="s">
        <v>12012</v>
      </c>
      <c r="R1280" s="40">
        <v>1414</v>
      </c>
      <c r="S1280" s="1" t="str">
        <f>IF(OR(MONTH(L1280)=12, MONTH(L1280)&lt;=5), "Dry Season", "Wet Season")</f>
        <v>Dry Season</v>
      </c>
      <c r="T1280" s="1">
        <v>1</v>
      </c>
      <c r="U1280" s="1">
        <v>1</v>
      </c>
      <c r="V1280" s="1">
        <v>0</v>
      </c>
      <c r="W1280" s="2">
        <f>IF(ISNUMBER(SEARCH("N/A", X1280)), 0, 1)</f>
        <v>0</v>
      </c>
      <c r="X1280" s="1" t="s">
        <v>44</v>
      </c>
      <c r="Y1280" s="1"/>
      <c r="Z1280" s="1"/>
      <c r="AA1280" s="11" cm="1">
        <f t="array" ref="AA1280">IF(ISBLANK(Y1280), 0, VINCentyInvDistance(F1280,G1280,Y1280,Z1280))</f>
        <v>0</v>
      </c>
      <c r="AB1280" s="1">
        <v>0</v>
      </c>
      <c r="AC1280" s="1">
        <v>10</v>
      </c>
      <c r="AD1280" s="1">
        <v>4.5999999999999996</v>
      </c>
      <c r="AE1280" s="1">
        <v>4</v>
      </c>
      <c r="AF1280" s="1">
        <v>1</v>
      </c>
      <c r="AG1280" s="1" t="s">
        <v>2826</v>
      </c>
      <c r="AH1280" s="1" t="s">
        <v>2113</v>
      </c>
      <c r="AI1280" s="1" t="str">
        <f>TRIM(MID(SUBSTITUTE($H1280,",",REPT(" ",200)),(LEN($H1280)-LEN(SUBSTITUTE($H1280,",",""))-2)*200+1,200))</f>
        <v>Central Visayas</v>
      </c>
      <c r="AJ1280" s="1" t="s">
        <v>55</v>
      </c>
      <c r="AK1280" t="s">
        <v>12010</v>
      </c>
      <c r="AL1280" s="2">
        <v>0</v>
      </c>
      <c r="AM1280" s="1" t="s">
        <v>12011</v>
      </c>
    </row>
    <row r="1281" spans="1:39" ht="12.75" customHeight="1">
      <c r="A1281" s="1"/>
      <c r="B1281" s="1" t="s">
        <v>12013</v>
      </c>
      <c r="C1281" s="1" t="s">
        <v>12014</v>
      </c>
      <c r="D1281" s="3" t="str">
        <f ca="1">IFERROR(__xludf.DUMMYFUNCTION("PROPER(REGEXEXTRACT(B3145, ""(?:https?:\/\/)?(?:www\.)?([a-zA-Z0-9-]+)\.""))"),"Skyscanner")</f>
        <v>Skyscanner</v>
      </c>
      <c r="E1281" s="1" t="s">
        <v>12015</v>
      </c>
      <c r="F1281" s="1">
        <v>9.73583</v>
      </c>
      <c r="G1281" s="1">
        <v>124.56815</v>
      </c>
      <c r="H1281" s="1" t="s">
        <v>12016</v>
      </c>
      <c r="I1281" s="1" t="s">
        <v>2622</v>
      </c>
      <c r="J1281" s="1">
        <f>IF(K1281="URBAN",1,IF(K1281="SUBURBAN",2,IF(K1281="RURAL",3,"")))</f>
        <v>3</v>
      </c>
      <c r="K1281" s="1" t="s">
        <v>541</v>
      </c>
      <c r="L1281" s="18">
        <v>46082</v>
      </c>
      <c r="M1281" s="49">
        <v>0.625</v>
      </c>
      <c r="N1281" s="18">
        <v>46083</v>
      </c>
      <c r="O1281" s="56">
        <v>0.5</v>
      </c>
      <c r="P1281" s="31" t="str">
        <f>TEXT($L1281, "dddd")</f>
        <v>Sunday</v>
      </c>
      <c r="Q1281" s="39" t="s">
        <v>111</v>
      </c>
      <c r="R1281" s="39">
        <v>492</v>
      </c>
      <c r="S1281" s="1" t="str">
        <f>IF(OR(MONTH(L1281)=12, MONTH(L1281)&lt;=5), "Dry Season", "Wet Season")</f>
        <v>Dry Season</v>
      </c>
      <c r="T1281" s="1">
        <v>1</v>
      </c>
      <c r="U1281" s="1">
        <v>1</v>
      </c>
      <c r="V1281" s="1">
        <v>0</v>
      </c>
      <c r="W1281" s="2">
        <f>IF(ISNUMBER(SEARCH("N/A", X1281)), 0, 1)</f>
        <v>0</v>
      </c>
      <c r="X1281" s="1" t="s">
        <v>44</v>
      </c>
      <c r="Y1281" s="1"/>
      <c r="Z1281" s="1"/>
      <c r="AA1281" s="11" cm="1">
        <f t="array" ref="AA1281">IF(ISBLANK(Y1281), 0, VINCentyInvDistance(F1281,G1281,Y1281,Z1281))</f>
        <v>0</v>
      </c>
      <c r="AB1281" s="1">
        <v>0</v>
      </c>
      <c r="AC1281" s="1">
        <v>0</v>
      </c>
      <c r="AD1281" s="1">
        <v>0</v>
      </c>
      <c r="AE1281" s="1">
        <v>0</v>
      </c>
      <c r="AF1281" s="1">
        <v>1</v>
      </c>
      <c r="AG1281" s="1" t="s">
        <v>2857</v>
      </c>
      <c r="AH1281" s="1" t="s">
        <v>2113</v>
      </c>
      <c r="AI1281" s="1" t="str">
        <f>TRIM(MID(SUBSTITUTE($H1281,",",REPT(" ",200)),(LEN($H1281)-LEN(SUBSTITUTE($H1281,",",""))-2)*200+1,200))</f>
        <v>Central Visayas</v>
      </c>
      <c r="AJ1281" s="1" t="s">
        <v>55</v>
      </c>
      <c r="AK1281" t="s">
        <v>17452</v>
      </c>
      <c r="AL1281" s="2">
        <v>0</v>
      </c>
      <c r="AM1281" s="1" t="s">
        <v>12017</v>
      </c>
    </row>
    <row r="1282" spans="1:39" ht="12.75" customHeight="1">
      <c r="A1282" s="1"/>
      <c r="B1282" s="1" t="s">
        <v>12018</v>
      </c>
      <c r="C1282" s="1" t="s">
        <v>12019</v>
      </c>
      <c r="D1282" s="3" t="str">
        <f ca="1">IFERROR(__xludf.DUMMYFUNCTION("PROPER(REGEXEXTRACT(B3146, ""(?:https?:\/\/)?(?:www\.)?([a-zA-Z0-9-]+)\.""))"),"Skyscanner")</f>
        <v>Skyscanner</v>
      </c>
      <c r="E1282" s="1" t="s">
        <v>12020</v>
      </c>
      <c r="F1282" s="1">
        <v>10.930490000000001</v>
      </c>
      <c r="G1282" s="1">
        <v>122.73356</v>
      </c>
      <c r="H1282" s="1" t="s">
        <v>12021</v>
      </c>
      <c r="I1282" s="1" t="s">
        <v>1211</v>
      </c>
      <c r="J1282" s="1">
        <f>IF(K1282="URBAN",1,IF(K1282="SUBURBAN",2,IF(K1282="RURAL",3,"")))</f>
        <v>3</v>
      </c>
      <c r="K1282" s="1" t="s">
        <v>541</v>
      </c>
      <c r="L1282" s="18">
        <v>46082</v>
      </c>
      <c r="M1282" s="49">
        <v>0.58333333333333337</v>
      </c>
      <c r="N1282" s="18">
        <v>46083</v>
      </c>
      <c r="O1282" s="56">
        <v>0.5</v>
      </c>
      <c r="P1282" s="31" t="str">
        <f>TEXT($L1282, "dddd")</f>
        <v>Sunday</v>
      </c>
      <c r="Q1282" s="39" t="s">
        <v>207</v>
      </c>
      <c r="R1282" s="39">
        <v>773</v>
      </c>
      <c r="S1282" s="1" t="str">
        <f>IF(OR(MONTH(L1282)=12, MONTH(L1282)&lt;=5), "Dry Season", "Wet Season")</f>
        <v>Dry Season</v>
      </c>
      <c r="T1282" s="1">
        <v>1</v>
      </c>
      <c r="U1282" s="1">
        <v>1</v>
      </c>
      <c r="V1282" s="1">
        <v>0</v>
      </c>
      <c r="W1282" s="2">
        <f>IF(ISNUMBER(SEARCH("N/A", X1282)), 0, 1)</f>
        <v>0</v>
      </c>
      <c r="X1282" s="1" t="s">
        <v>44</v>
      </c>
      <c r="Y1282" s="1"/>
      <c r="Z1282" s="1"/>
      <c r="AA1282" s="11" cm="1">
        <f t="array" ref="AA1282">IF(ISBLANK(Y1282), 0, VINCentyInvDistance(F1282,G1282,Y1282,Z1282))</f>
        <v>0</v>
      </c>
      <c r="AB1282" s="1">
        <v>0</v>
      </c>
      <c r="AC1282" s="1">
        <v>0</v>
      </c>
      <c r="AD1282" s="1">
        <v>0</v>
      </c>
      <c r="AE1282" s="1">
        <v>8</v>
      </c>
      <c r="AF1282" s="1">
        <v>1</v>
      </c>
      <c r="AG1282" s="1" t="s">
        <v>12022</v>
      </c>
      <c r="AH1282" s="1" t="s">
        <v>1213</v>
      </c>
      <c r="AI1282" s="1" t="str">
        <f>TRIM(MID(SUBSTITUTE($H1282,",",REPT(" ",200)),(LEN($H1282)-LEN(SUBSTITUTE($H1282,",",""))-2)*200+1,200))</f>
        <v>Western Visayas</v>
      </c>
      <c r="AJ1282" s="1" t="s">
        <v>55</v>
      </c>
      <c r="AK1282" t="s">
        <v>17453</v>
      </c>
      <c r="AL1282" s="2">
        <v>0</v>
      </c>
      <c r="AM1282" s="1" t="s">
        <v>12023</v>
      </c>
    </row>
    <row r="1283" spans="1:39" ht="12.75" customHeight="1">
      <c r="A1283" s="1"/>
      <c r="B1283" s="1" t="s">
        <v>12033</v>
      </c>
      <c r="C1283" s="1" t="s">
        <v>12034</v>
      </c>
      <c r="D1283" s="3" t="str">
        <f ca="1">IFERROR(__xludf.DUMMYFUNCTION("PROPER(REGEXEXTRACT(B3149, ""(?:https?:\/\/)?(?:www\.)?([a-zA-Z0-9-]+)\.""))"),"Google")</f>
        <v>Google</v>
      </c>
      <c r="E1283" s="1" t="s">
        <v>11933</v>
      </c>
      <c r="F1283" s="1">
        <v>15.1358332961</v>
      </c>
      <c r="G1283" s="1">
        <v>120.5911111341</v>
      </c>
      <c r="H1283" s="1" t="s">
        <v>12035</v>
      </c>
      <c r="I1283" s="1" t="s">
        <v>2622</v>
      </c>
      <c r="J1283" s="1">
        <f>IF(K1283="URBAN",1,IF(K1283="SUBURBAN",2,IF(K1283="RURAL",3,"")))</f>
        <v>3</v>
      </c>
      <c r="K1283" s="1" t="s">
        <v>541</v>
      </c>
      <c r="L1283" s="18">
        <v>46082</v>
      </c>
      <c r="M1283" s="49">
        <v>0.625</v>
      </c>
      <c r="N1283" s="18">
        <v>46083</v>
      </c>
      <c r="O1283" s="56">
        <v>0.5</v>
      </c>
      <c r="P1283" s="31" t="str">
        <f>TEXT($L1283, "dddd")</f>
        <v>Sunday</v>
      </c>
      <c r="Q1283" s="39" t="s">
        <v>12036</v>
      </c>
      <c r="R1283" s="39">
        <v>740</v>
      </c>
      <c r="S1283" s="1" t="str">
        <f>IF(OR(MONTH(L1283)=12, MONTH(L1283)&lt;=5), "Dry Season", "Wet Season")</f>
        <v>Dry Season</v>
      </c>
      <c r="T1283" s="1">
        <v>1</v>
      </c>
      <c r="U1283" s="1">
        <v>0</v>
      </c>
      <c r="V1283" s="1">
        <v>0</v>
      </c>
      <c r="W1283" s="2">
        <f>IF(ISNUMBER(SEARCH("N/A", X1283)), 0, 1)</f>
        <v>1</v>
      </c>
      <c r="X1283" s="1" t="s">
        <v>2617</v>
      </c>
      <c r="Y1283" s="1">
        <v>9.6553032000000005</v>
      </c>
      <c r="Z1283" s="1">
        <v>123.8696362</v>
      </c>
      <c r="AA1283" s="11" cm="1">
        <f t="array" ref="AA1283">IF(ISBLANK(Y1283), 0, VINCentyInvDistance(F1283,G1283,Y1283,Z1283))</f>
        <v>703261.02758181246</v>
      </c>
      <c r="AB1283" s="1">
        <v>0</v>
      </c>
      <c r="AC1283" s="1">
        <v>0</v>
      </c>
      <c r="AD1283" s="1">
        <v>0</v>
      </c>
      <c r="AE1283" s="1">
        <v>0</v>
      </c>
      <c r="AF1283" s="1">
        <v>1</v>
      </c>
      <c r="AG1283" s="1" t="s">
        <v>2618</v>
      </c>
      <c r="AH1283" s="1" t="s">
        <v>2113</v>
      </c>
      <c r="AI1283" s="1" t="str">
        <f>TRIM(MID(SUBSTITUTE($H1283,",",REPT(" ",200)),(LEN($H1283)-LEN(SUBSTITUTE($H1283,",",""))-2)*200+1,200))</f>
        <v>Central Luzon</v>
      </c>
      <c r="AJ1283" s="1" t="s">
        <v>55</v>
      </c>
      <c r="AL1283" s="2">
        <v>0</v>
      </c>
      <c r="AM1283" s="1"/>
    </row>
    <row r="1284" spans="1:39" ht="12.75" customHeight="1">
      <c r="A1284" s="1"/>
      <c r="B1284" s="1" t="s">
        <v>11853</v>
      </c>
      <c r="C1284" s="1" t="s">
        <v>12043</v>
      </c>
      <c r="D1284" s="3" t="str">
        <f ca="1">IFERROR(__xludf.DUMMYFUNCTION("PROPER(REGEXEXTRACT(B3152, ""(?:https?:\/\/)?(?:www\.)?([a-zA-Z0-9-]+)\.""))"),"Skyscanner")</f>
        <v>Skyscanner</v>
      </c>
      <c r="E1284" s="1" t="s">
        <v>11855</v>
      </c>
      <c r="F1284" s="1">
        <v>9.9231700000000007</v>
      </c>
      <c r="G1284" s="1">
        <v>123.40358000000001</v>
      </c>
      <c r="H1284" s="1" t="s">
        <v>11856</v>
      </c>
      <c r="I1284" s="1" t="s">
        <v>3715</v>
      </c>
      <c r="J1284" s="1">
        <f>IF(K1284="URBAN",1,IF(K1284="SUBURBAN",2,IF(K1284="RURAL",3,"")))</f>
        <v>3</v>
      </c>
      <c r="K1284" s="1" t="s">
        <v>541</v>
      </c>
      <c r="L1284" s="18">
        <v>46082</v>
      </c>
      <c r="M1284" s="49">
        <v>0.58333333333333337</v>
      </c>
      <c r="N1284" s="18">
        <v>46083</v>
      </c>
      <c r="O1284" s="56">
        <v>0.5</v>
      </c>
      <c r="P1284" s="31" t="str">
        <f>TEXT($L1284, "dddd")</f>
        <v>Sunday</v>
      </c>
      <c r="Q1284" s="39" t="s">
        <v>111</v>
      </c>
      <c r="R1284" s="39">
        <v>1500</v>
      </c>
      <c r="S1284" s="1" t="str">
        <f>IF(OR(MONTH(L1284)=12, MONTH(L1284)&lt;=5), "Dry Season", "Wet Season")</f>
        <v>Dry Season</v>
      </c>
      <c r="T1284" s="1">
        <v>1</v>
      </c>
      <c r="U1284" s="1">
        <v>0</v>
      </c>
      <c r="V1284" s="1">
        <v>0</v>
      </c>
      <c r="W1284" s="2">
        <f>IF(ISNUMBER(SEARCH("N/A", X1284)), 0, 1)</f>
        <v>1</v>
      </c>
      <c r="X1284" s="1" t="s">
        <v>11857</v>
      </c>
      <c r="Y1284" s="1">
        <v>8.9474990000000005</v>
      </c>
      <c r="Z1284" s="1">
        <v>125.48081999999999</v>
      </c>
      <c r="AA1284" s="11" cm="1">
        <f t="array" ref="AA1284">IF(ISBLANK(Y1284), 0, VINCentyInvDistance(F1284,G1284,Y1284,Z1284))</f>
        <v>252362.47527985365</v>
      </c>
      <c r="AB1284" s="1">
        <v>1</v>
      </c>
      <c r="AC1284" s="1">
        <v>0</v>
      </c>
      <c r="AD1284" s="1">
        <v>0</v>
      </c>
      <c r="AE1284" s="1">
        <v>48</v>
      </c>
      <c r="AF1284" s="1">
        <v>1</v>
      </c>
      <c r="AG1284" s="1" t="s">
        <v>11858</v>
      </c>
      <c r="AH1284" s="1" t="s">
        <v>11859</v>
      </c>
      <c r="AI1284" s="1" t="str">
        <f>TRIM(MID(SUBSTITUTE($H1284,",",REPT(" ",200)),(LEN($H1284)-LEN(SUBSTITUTE($H1284,",",""))-2)*200+1,200))</f>
        <v>Central Visayas</v>
      </c>
      <c r="AJ1284" s="1" t="s">
        <v>55</v>
      </c>
      <c r="AK1284" t="s">
        <v>17441</v>
      </c>
      <c r="AL1284" s="2">
        <v>0</v>
      </c>
      <c r="AM1284" s="1"/>
    </row>
    <row r="1285" spans="1:39" ht="12.75" customHeight="1">
      <c r="A1285" s="1"/>
      <c r="B1285" s="1" t="s">
        <v>11860</v>
      </c>
      <c r="C1285" s="1" t="s">
        <v>12044</v>
      </c>
      <c r="D1285" s="3" t="str">
        <f ca="1">IFERROR(__xludf.DUMMYFUNCTION("PROPER(REGEXEXTRACT(B3153, ""(?:https?:\/\/)?(?:www\.)?([a-zA-Z0-9-]+)\.""))"),"Google")</f>
        <v>Google</v>
      </c>
      <c r="E1285" s="1" t="s">
        <v>11862</v>
      </c>
      <c r="F1285" s="1">
        <v>9.9231700000000007</v>
      </c>
      <c r="G1285" s="1">
        <v>123.40358000000001</v>
      </c>
      <c r="H1285" s="1" t="s">
        <v>11856</v>
      </c>
      <c r="I1285" s="1" t="s">
        <v>2622</v>
      </c>
      <c r="J1285" s="1">
        <f>IF(K1285="URBAN",1,IF(K1285="SUBURBAN",2,IF(K1285="RURAL",3,"")))</f>
        <v>3</v>
      </c>
      <c r="K1285" s="1" t="s">
        <v>541</v>
      </c>
      <c r="L1285" s="18">
        <v>46082</v>
      </c>
      <c r="M1285" s="49">
        <v>0.625</v>
      </c>
      <c r="N1285" s="18">
        <v>46083</v>
      </c>
      <c r="O1285" s="56">
        <v>0.47916666666666669</v>
      </c>
      <c r="P1285" s="31" t="str">
        <f>TEXT($L1285, "dddd")</f>
        <v>Sunday</v>
      </c>
      <c r="Q1285" s="39" t="s">
        <v>371</v>
      </c>
      <c r="R1285" s="39">
        <v>337</v>
      </c>
      <c r="S1285" s="1" t="str">
        <f>IF(OR(MONTH(L1285)=12, MONTH(L1285)&lt;=5), "Dry Season", "Wet Season")</f>
        <v>Dry Season</v>
      </c>
      <c r="T1285" s="1">
        <v>1</v>
      </c>
      <c r="U1285" s="1">
        <v>0</v>
      </c>
      <c r="V1285" s="1">
        <v>0</v>
      </c>
      <c r="W1285" s="2">
        <f>IF(ISNUMBER(SEARCH("N/A", X1285)), 0, 1)</f>
        <v>0</v>
      </c>
      <c r="X1285" s="1" t="s">
        <v>44</v>
      </c>
      <c r="Y1285" s="1"/>
      <c r="Z1285" s="1"/>
      <c r="AA1285" s="11" cm="1">
        <f t="array" ref="AA1285">IF(ISBLANK(Y1285), 0, VINCentyInvDistance(F1285,G1285,Y1285,Z1285))</f>
        <v>0</v>
      </c>
      <c r="AB1285" s="1">
        <v>0</v>
      </c>
      <c r="AC1285" s="1">
        <v>10</v>
      </c>
      <c r="AD1285" s="1">
        <v>0</v>
      </c>
      <c r="AE1285" s="1">
        <v>3</v>
      </c>
      <c r="AF1285" s="1">
        <v>1</v>
      </c>
      <c r="AG1285" s="1" t="s">
        <v>10351</v>
      </c>
      <c r="AH1285" s="1" t="s">
        <v>731</v>
      </c>
      <c r="AI1285" s="1" t="str">
        <f>TRIM(MID(SUBSTITUTE($H1285,",",REPT(" ",200)),(LEN($H1285)-LEN(SUBSTITUTE($H1285,",",""))-2)*200+1,200))</f>
        <v>Central Visayas</v>
      </c>
      <c r="AJ1285" s="1" t="s">
        <v>55</v>
      </c>
      <c r="AL1285" s="2">
        <v>0</v>
      </c>
      <c r="AM1285" s="1" t="s">
        <v>11863</v>
      </c>
    </row>
    <row r="1286" spans="1:39" ht="12.75" customHeight="1">
      <c r="A1286" s="1"/>
      <c r="B1286" s="1" t="s">
        <v>11869</v>
      </c>
      <c r="C1286" s="1" t="s">
        <v>12047</v>
      </c>
      <c r="D1286" s="3" t="str">
        <f ca="1">IFERROR(__xludf.DUMMYFUNCTION("PROPER(REGEXEXTRACT(B3155, ""(?:https?:\/\/)?(?:www\.)?([a-zA-Z0-9-]+)\.""))"),"Google")</f>
        <v>Google</v>
      </c>
      <c r="E1286" s="1" t="s">
        <v>12048</v>
      </c>
      <c r="F1286" s="1">
        <v>9.9441600000000001</v>
      </c>
      <c r="G1286" s="1">
        <v>125.24915</v>
      </c>
      <c r="H1286" s="1" t="s">
        <v>12049</v>
      </c>
      <c r="I1286" s="1" t="s">
        <v>50</v>
      </c>
      <c r="J1286" s="1">
        <f>IF(K1286="URBAN",1,IF(K1286="SUBURBAN",2,IF(K1286="RURAL",3,"")))</f>
        <v>3</v>
      </c>
      <c r="K1286" s="1" t="s">
        <v>541</v>
      </c>
      <c r="L1286" s="18">
        <v>46082</v>
      </c>
      <c r="M1286" s="49">
        <v>0.625</v>
      </c>
      <c r="N1286" s="18">
        <v>46083</v>
      </c>
      <c r="O1286" s="56">
        <v>0.5</v>
      </c>
      <c r="P1286" s="31" t="str">
        <f>TEXT($L1286, "dddd")</f>
        <v>Sunday</v>
      </c>
      <c r="Q1286" s="39" t="s">
        <v>117</v>
      </c>
      <c r="R1286" s="39">
        <v>657</v>
      </c>
      <c r="S1286" s="1" t="str">
        <f>IF(OR(MONTH(L1286)=12, MONTH(L1286)&lt;=5), "Dry Season", "Wet Season")</f>
        <v>Dry Season</v>
      </c>
      <c r="T1286" s="1">
        <v>1</v>
      </c>
      <c r="U1286" s="1">
        <v>0</v>
      </c>
      <c r="V1286" s="1">
        <v>0</v>
      </c>
      <c r="W1286" s="2">
        <f>IF(ISNUMBER(SEARCH("N/A", X1286)), 0, 1)</f>
        <v>0</v>
      </c>
      <c r="X1286" s="1" t="s">
        <v>44</v>
      </c>
      <c r="Y1286" s="1"/>
      <c r="Z1286" s="1"/>
      <c r="AA1286" s="11" cm="1">
        <f t="array" ref="AA1286">IF(ISBLANK(Y1286), 0, VINCentyInvDistance(F1286,G1286,Y1286,Z1286))</f>
        <v>0</v>
      </c>
      <c r="AB1286" s="1">
        <v>0</v>
      </c>
      <c r="AC1286" s="1">
        <v>0</v>
      </c>
      <c r="AD1286" s="1">
        <v>0</v>
      </c>
      <c r="AE1286" s="1">
        <v>0</v>
      </c>
      <c r="AF1286" s="1">
        <v>1</v>
      </c>
      <c r="AG1286" s="1" t="str">
        <f>TRIM(MID(SUBSTITUTE($H1286,",",REPT(" ",200)),(LEN($H1286)-LEN(SUBSTITUTE($H1286,",",""))-4)*200+1,200))</f>
        <v>Pintuyan</v>
      </c>
      <c r="AH1286" s="1" t="str">
        <f>TRIM(MID(SUBSTITUTE($H1286,",",REPT(" ",200)),(LEN($H1286)-LEN(SUBSTITUTE($H1286,",",""))-3)*200+1,200))</f>
        <v>Southern Leyte</v>
      </c>
      <c r="AI1286" s="1" t="str">
        <f>TRIM(MID(SUBSTITUTE($H1286,",",REPT(" ",200)),(LEN($H1286)-LEN(SUBSTITUTE($H1286,",",""))-2)*200+1,200))</f>
        <v>Eastern Visayas</v>
      </c>
      <c r="AJ1286" s="1" t="str">
        <f>TRIM(MID(SUBSTITUTE($H1286,",",REPT(" ",200)),(LEN($H1286)-LEN(SUBSTITUTE($H1286,",",""))-0)*200+1,200))</f>
        <v>Philippines</v>
      </c>
      <c r="AL1286" s="2">
        <v>0</v>
      </c>
      <c r="AM1286" s="1"/>
    </row>
    <row r="1287" spans="1:39" ht="12.75" customHeight="1">
      <c r="A1287" s="1"/>
      <c r="B1287" s="1" t="s">
        <v>12050</v>
      </c>
      <c r="C1287" s="1" t="s">
        <v>12051</v>
      </c>
      <c r="D1287" s="3" t="str">
        <f ca="1">IFERROR(__xludf.DUMMYFUNCTION("PROPER(REGEXEXTRACT(B3156, ""(?:https?:\/\/)?(?:www\.)?([a-zA-Z0-9-]+)\.""))"),"Google")</f>
        <v>Google</v>
      </c>
      <c r="E1287" s="1" t="s">
        <v>11871</v>
      </c>
      <c r="F1287" s="1">
        <v>9.9441600000000001</v>
      </c>
      <c r="G1287" s="1">
        <v>125.24915</v>
      </c>
      <c r="H1287" s="1" t="s">
        <v>12049</v>
      </c>
      <c r="I1287" s="1" t="s">
        <v>5875</v>
      </c>
      <c r="J1287" s="1">
        <f>IF(K1287="URBAN",1,IF(K1287="SUBURBAN",2,IF(K1287="RURAL",3,"")))</f>
        <v>3</v>
      </c>
      <c r="K1287" s="1" t="s">
        <v>541</v>
      </c>
      <c r="L1287" s="18">
        <v>46082</v>
      </c>
      <c r="M1287" s="49">
        <v>0.625</v>
      </c>
      <c r="N1287" s="18">
        <v>46083</v>
      </c>
      <c r="O1287" s="56">
        <v>0.5</v>
      </c>
      <c r="P1287" s="31" t="str">
        <f>TEXT($L1287, "dddd")</f>
        <v>Sunday</v>
      </c>
      <c r="Q1287" s="39" t="s">
        <v>67</v>
      </c>
      <c r="R1287" s="39">
        <v>719</v>
      </c>
      <c r="S1287" s="1" t="str">
        <f>IF(OR(MONTH(L1287)=12, MONTH(L1287)&lt;=5), "Dry Season", "Wet Season")</f>
        <v>Dry Season</v>
      </c>
      <c r="T1287" s="1">
        <v>1</v>
      </c>
      <c r="U1287" s="1">
        <v>0</v>
      </c>
      <c r="V1287" s="1">
        <v>0</v>
      </c>
      <c r="W1287" s="2">
        <f>IF(ISNUMBER(SEARCH("N/A", X1287)), 0, 1)</f>
        <v>0</v>
      </c>
      <c r="X1287" s="1" t="s">
        <v>44</v>
      </c>
      <c r="Y1287" s="1"/>
      <c r="Z1287" s="1"/>
      <c r="AA1287" s="11" cm="1">
        <f t="array" ref="AA1287">IF(ISBLANK(Y1287), 0, VINCentyInvDistance(F1287,G1287,Y1287,Z1287))</f>
        <v>0</v>
      </c>
      <c r="AB1287" s="1">
        <v>0</v>
      </c>
      <c r="AC1287" s="1">
        <v>0</v>
      </c>
      <c r="AD1287" s="1">
        <v>0</v>
      </c>
      <c r="AE1287" s="1">
        <v>0</v>
      </c>
      <c r="AF1287" s="1">
        <v>1</v>
      </c>
      <c r="AG1287" s="1" t="s">
        <v>12052</v>
      </c>
      <c r="AH1287" s="1" t="s">
        <v>10838</v>
      </c>
      <c r="AI1287" s="1" t="str">
        <f>TRIM(MID(SUBSTITUTE($H1287,",",REPT(" ",200)),(LEN($H1287)-LEN(SUBSTITUTE($H1287,",",""))-2)*200+1,200))</f>
        <v>Eastern Visayas</v>
      </c>
      <c r="AJ1287" s="1" t="s">
        <v>55</v>
      </c>
      <c r="AL1287" s="2">
        <v>0</v>
      </c>
      <c r="AM1287" s="1" t="s">
        <v>12053</v>
      </c>
    </row>
    <row r="1288" spans="1:39" ht="12.75" customHeight="1">
      <c r="A1288" s="1"/>
      <c r="B1288" s="1" t="s">
        <v>11878</v>
      </c>
      <c r="C1288" s="1" t="s">
        <v>12055</v>
      </c>
      <c r="D1288" s="3" t="str">
        <f ca="1">IFERROR(__xludf.DUMMYFUNCTION("PROPER(REGEXEXTRACT(B3158, ""(?:https?:\/\/)?(?:www\.)?([a-zA-Z0-9-]+)\.""))"),"Google")</f>
        <v>Google</v>
      </c>
      <c r="E1288" s="1" t="s">
        <v>11880</v>
      </c>
      <c r="F1288" s="1">
        <v>14.535220000000001</v>
      </c>
      <c r="G1288" s="1">
        <v>120.98193999999999</v>
      </c>
      <c r="H1288" s="1" t="s">
        <v>11881</v>
      </c>
      <c r="I1288" s="1" t="s">
        <v>2622</v>
      </c>
      <c r="J1288" s="1">
        <f>IF(K1288="URBAN",1,IF(K1288="SUBURBAN",2,IF(K1288="RURAL",3,"")))</f>
        <v>3</v>
      </c>
      <c r="K1288" s="1" t="s">
        <v>541</v>
      </c>
      <c r="L1288" s="18">
        <v>46082</v>
      </c>
      <c r="M1288" s="49">
        <v>0.625</v>
      </c>
      <c r="N1288" s="18">
        <v>46083</v>
      </c>
      <c r="O1288" s="56">
        <v>0.5</v>
      </c>
      <c r="P1288" s="31" t="str">
        <f>TEXT($L1288, "dddd")</f>
        <v>Sunday</v>
      </c>
      <c r="Q1288" s="39" t="s">
        <v>79</v>
      </c>
      <c r="R1288" s="39">
        <v>2021</v>
      </c>
      <c r="S1288" s="1" t="str">
        <f>IF(OR(MONTH(L1288)=12, MONTH(L1288)&lt;=5), "Dry Season", "Wet Season")</f>
        <v>Dry Season</v>
      </c>
      <c r="T1288" s="1">
        <v>1</v>
      </c>
      <c r="U1288" s="1">
        <v>1</v>
      </c>
      <c r="V1288" s="1">
        <v>0</v>
      </c>
      <c r="W1288" s="2">
        <f>IF(ISNUMBER(SEARCH("N/A", X1288)), 0, 1)</f>
        <v>0</v>
      </c>
      <c r="X1288" s="1" t="s">
        <v>44</v>
      </c>
      <c r="Y1288" s="1"/>
      <c r="Z1288" s="1"/>
      <c r="AA1288" s="11" cm="1">
        <f t="array" ref="AA1288">IF(ISBLANK(Y1288), 0, VINCentyInvDistance(F1288,G1288,Y1288,Z1288))</f>
        <v>0</v>
      </c>
      <c r="AB1288" s="1">
        <v>0</v>
      </c>
      <c r="AC1288" s="1">
        <v>0</v>
      </c>
      <c r="AD1288" s="1">
        <v>0</v>
      </c>
      <c r="AE1288" s="1">
        <v>12</v>
      </c>
      <c r="AF1288" s="1">
        <v>1</v>
      </c>
      <c r="AG1288" s="1" t="str">
        <f>TRIM(MID(SUBSTITUTE($H1288,",",REPT(" ",200)),(LEN($H1288)-LEN(SUBSTITUTE($H1288,",",""))-4)*200+1,200))</f>
        <v>Pasay</v>
      </c>
      <c r="AH1288" s="1" t="str">
        <f>TRIM(MID(SUBSTITUTE($H1288,",",REPT(" ",200)),(LEN($H1288)-LEN(SUBSTITUTE($H1288,",",""))-3)*200+1,200))</f>
        <v>Southern Manila District</v>
      </c>
      <c r="AI1288" s="1" t="str">
        <f>TRIM(MID(SUBSTITUTE($H1288,",",REPT(" ",200)),(LEN($H1288)-LEN(SUBSTITUTE($H1288,",",""))-2)*200+1,200))</f>
        <v>Metro Manila</v>
      </c>
      <c r="AJ1288" s="1" t="str">
        <f>TRIM(MID(SUBSTITUTE($H1288,",",REPT(" ",200)),(LEN($H1288)-LEN(SUBSTITUTE($H1288,",",""))-0)*200+1,200))</f>
        <v>Philippines</v>
      </c>
      <c r="AL1288" s="2">
        <v>0</v>
      </c>
      <c r="AM1288" s="1"/>
    </row>
    <row r="1289" spans="1:39" ht="12.75" customHeight="1">
      <c r="A1289" s="1"/>
      <c r="B1289" s="1" t="s">
        <v>11890</v>
      </c>
      <c r="C1289" s="1" t="s">
        <v>12059</v>
      </c>
      <c r="D1289" s="3" t="str">
        <f ca="1">IFERROR(__xludf.DUMMYFUNCTION("PROPER(REGEXEXTRACT(B3161, ""(?:https?:\/\/)?(?:www\.)?([a-zA-Z0-9-]+)\.""))"),"Google")</f>
        <v>Google</v>
      </c>
      <c r="E1289" s="1" t="s">
        <v>12060</v>
      </c>
      <c r="F1289" s="1">
        <v>9.9498499999999996</v>
      </c>
      <c r="G1289" s="1">
        <v>123.36866999999999</v>
      </c>
      <c r="H1289" s="1" t="s">
        <v>11889</v>
      </c>
      <c r="I1289" s="1" t="s">
        <v>2622</v>
      </c>
      <c r="J1289" s="1">
        <f>IF(K1289="URBAN",1,IF(K1289="SUBURBAN",2,IF(K1289="RURAL",3,"")))</f>
        <v>3</v>
      </c>
      <c r="K1289" s="1" t="s">
        <v>541</v>
      </c>
      <c r="L1289" s="18">
        <v>46082</v>
      </c>
      <c r="M1289" s="49">
        <v>0.625</v>
      </c>
      <c r="N1289" s="18">
        <v>46083</v>
      </c>
      <c r="O1289" s="56">
        <v>0.5</v>
      </c>
      <c r="P1289" s="31" t="str">
        <f>TEXT($L1289, "dddd")</f>
        <v>Sunday</v>
      </c>
      <c r="Q1289" s="39" t="s">
        <v>111</v>
      </c>
      <c r="R1289" s="39">
        <v>1388</v>
      </c>
      <c r="S1289" s="1" t="str">
        <f>IF(OR(MONTH(L1289)=12, MONTH(L1289)&lt;=5), "Dry Season", "Wet Season")</f>
        <v>Dry Season</v>
      </c>
      <c r="T1289" s="1">
        <v>1</v>
      </c>
      <c r="U1289" s="1">
        <v>1</v>
      </c>
      <c r="V1289" s="1">
        <v>0</v>
      </c>
      <c r="W1289" s="2">
        <f>IF(ISNUMBER(SEARCH("N/A", X1289)), 0, 1)</f>
        <v>0</v>
      </c>
      <c r="X1289" s="1" t="s">
        <v>44</v>
      </c>
      <c r="Y1289" s="1"/>
      <c r="Z1289" s="1"/>
      <c r="AA1289" s="11" cm="1">
        <f t="array" ref="AA1289">IF(ISBLANK(Y1289), 0, VINCentyInvDistance(F1289,G1289,Y1289,Z1289))</f>
        <v>0</v>
      </c>
      <c r="AB1289" s="1">
        <v>0</v>
      </c>
      <c r="AC1289" s="1">
        <v>10</v>
      </c>
      <c r="AD1289" s="1">
        <v>0</v>
      </c>
      <c r="AE1289" s="1">
        <v>272</v>
      </c>
      <c r="AF1289" s="1">
        <v>1</v>
      </c>
      <c r="AG1289" s="1" t="s">
        <v>731</v>
      </c>
      <c r="AH1289" s="1" t="s">
        <v>731</v>
      </c>
      <c r="AI1289" s="1" t="str">
        <f>TRIM(MID(SUBSTITUTE($H1289,",",REPT(" ",200)),(LEN($H1289)-LEN(SUBSTITUTE($H1289,",",""))-2)*200+1,200))</f>
        <v>Central Visayas</v>
      </c>
      <c r="AJ1289" s="1" t="s">
        <v>55</v>
      </c>
      <c r="AL1289" s="2">
        <v>0</v>
      </c>
      <c r="AM1289" s="1" t="s">
        <v>11893</v>
      </c>
    </row>
    <row r="1290" spans="1:39" ht="12.75" customHeight="1">
      <c r="A1290" s="1"/>
      <c r="B1290" s="1" t="s">
        <v>11894</v>
      </c>
      <c r="C1290" s="1" t="s">
        <v>12061</v>
      </c>
      <c r="D1290" s="3" t="str">
        <f ca="1">IFERROR(__xludf.DUMMYFUNCTION("PROPER(REGEXEXTRACT(B3162, ""(?:https?:\/\/)?(?:www\.)?([a-zA-Z0-9-]+)\.""))"),"Google")</f>
        <v>Google</v>
      </c>
      <c r="E1290" s="1" t="s">
        <v>11896</v>
      </c>
      <c r="F1290" s="1">
        <v>9.5638520000000007</v>
      </c>
      <c r="G1290" s="1">
        <v>123.779661</v>
      </c>
      <c r="H1290" s="1" t="s">
        <v>11897</v>
      </c>
      <c r="I1290" s="1" t="s">
        <v>2622</v>
      </c>
      <c r="J1290" s="1">
        <f>IF(K1290="URBAN",1,IF(K1290="SUBURBAN",2,IF(K1290="RURAL",3,"")))</f>
        <v>3</v>
      </c>
      <c r="K1290" s="1" t="s">
        <v>541</v>
      </c>
      <c r="L1290" s="18">
        <v>46082</v>
      </c>
      <c r="M1290" s="49">
        <v>0.625</v>
      </c>
      <c r="N1290" s="18">
        <v>46083</v>
      </c>
      <c r="O1290" s="56">
        <v>0.5</v>
      </c>
      <c r="P1290" s="31" t="str">
        <f>TEXT($L1290, "dddd")</f>
        <v>Sunday</v>
      </c>
      <c r="Q1290" s="39" t="s">
        <v>111</v>
      </c>
      <c r="R1290" s="39">
        <v>1270</v>
      </c>
      <c r="S1290" s="1" t="str">
        <f>IF(OR(MONTH(L1290)=12, MONTH(L1290)&lt;=5), "Dry Season", "Wet Season")</f>
        <v>Dry Season</v>
      </c>
      <c r="T1290" s="1">
        <v>1</v>
      </c>
      <c r="U1290" s="1">
        <v>0</v>
      </c>
      <c r="V1290" s="1">
        <v>0</v>
      </c>
      <c r="W1290" s="2">
        <f>IF(ISNUMBER(SEARCH("N/A", X1290)), 0, 1)</f>
        <v>0</v>
      </c>
      <c r="X1290" s="1" t="s">
        <v>44</v>
      </c>
      <c r="Y1290" s="1"/>
      <c r="Z1290" s="1"/>
      <c r="AA1290" s="11" cm="1">
        <f t="array" ref="AA1290">IF(ISBLANK(Y1290), 0, VINCentyInvDistance(F1290,G1290,Y1290,Z1290))</f>
        <v>0</v>
      </c>
      <c r="AB1290" s="1">
        <v>0</v>
      </c>
      <c r="AC1290" s="1">
        <v>0</v>
      </c>
      <c r="AD1290" s="1">
        <v>0</v>
      </c>
      <c r="AE1290" s="1">
        <v>0</v>
      </c>
      <c r="AF1290" s="1">
        <v>1</v>
      </c>
      <c r="AG1290" s="1" t="str">
        <f>TRIM(MID(SUBSTITUTE($H1290,",",REPT(" ",200)),(LEN($H1290)-LEN(SUBSTITUTE($H1290,",",""))-4)*200+1,200))</f>
        <v>Panglao</v>
      </c>
      <c r="AH1290" s="1" t="str">
        <f>TRIM(MID(SUBSTITUTE($H1290,",",REPT(" ",200)),(LEN($H1290)-LEN(SUBSTITUTE($H1290,",",""))-3)*200+1,200))</f>
        <v>Bohol</v>
      </c>
      <c r="AI1290" s="1" t="str">
        <f>TRIM(MID(SUBSTITUTE($H1290,",",REPT(" ",200)),(LEN($H1290)-LEN(SUBSTITUTE($H1290,",",""))-2)*200+1,200))</f>
        <v>Central Visayas</v>
      </c>
      <c r="AJ1290" s="1" t="str">
        <f>TRIM(MID(SUBSTITUTE($H1290,",",REPT(" ",200)),(LEN($H1290)-LEN(SUBSTITUTE($H1290,",",""))-0)*200+1,200))</f>
        <v>Philippines</v>
      </c>
      <c r="AL1290" s="2">
        <v>0</v>
      </c>
      <c r="AM1290" s="1"/>
    </row>
    <row r="1291" spans="1:39" ht="12.75" customHeight="1">
      <c r="A1291" s="1"/>
      <c r="B1291" s="1" t="s">
        <v>11898</v>
      </c>
      <c r="C1291" s="1" t="s">
        <v>12062</v>
      </c>
      <c r="D1291" s="3" t="str">
        <f ca="1">IFERROR(__xludf.DUMMYFUNCTION("PROPER(REGEXEXTRACT(B3163, ""(?:https?:\/\/)?(?:www\.)?([a-zA-Z0-9-]+)\.""))"),"Google")</f>
        <v>Google</v>
      </c>
      <c r="E1291" s="1" t="s">
        <v>11900</v>
      </c>
      <c r="F1291" s="1">
        <v>10.32882</v>
      </c>
      <c r="G1291" s="1">
        <v>123.94454</v>
      </c>
      <c r="H1291" s="1" t="s">
        <v>11901</v>
      </c>
      <c r="I1291" s="1" t="s">
        <v>2622</v>
      </c>
      <c r="J1291" s="1">
        <f>IF(K1291="URBAN",1,IF(K1291="SUBURBAN",2,IF(K1291="RURAL",3,"")))</f>
        <v>3</v>
      </c>
      <c r="K1291" s="1" t="s">
        <v>541</v>
      </c>
      <c r="L1291" s="18">
        <v>46082</v>
      </c>
      <c r="M1291" s="49">
        <v>0.625</v>
      </c>
      <c r="N1291" s="18">
        <v>46083</v>
      </c>
      <c r="O1291" s="56">
        <v>0.5</v>
      </c>
      <c r="P1291" s="31" t="str">
        <f>TEXT($L1291, "dddd")</f>
        <v>Sunday</v>
      </c>
      <c r="Q1291" s="39" t="s">
        <v>67</v>
      </c>
      <c r="R1291" s="39">
        <v>847</v>
      </c>
      <c r="S1291" s="1" t="str">
        <f>IF(OR(MONTH(L1291)=12, MONTH(L1291)&lt;=5), "Dry Season", "Wet Season")</f>
        <v>Dry Season</v>
      </c>
      <c r="T1291" s="1">
        <v>1</v>
      </c>
      <c r="U1291" s="1">
        <v>1</v>
      </c>
      <c r="V1291" s="1">
        <v>0</v>
      </c>
      <c r="W1291" s="2">
        <f>IF(ISNUMBER(SEARCH("N/A", X1291)), 0, 1)</f>
        <v>1</v>
      </c>
      <c r="X1291" s="1" t="s">
        <v>2629</v>
      </c>
      <c r="Y1291" s="1">
        <v>9.5486699999999995</v>
      </c>
      <c r="Z1291" s="1">
        <v>123.77356</v>
      </c>
      <c r="AA1291" s="11" cm="1">
        <f t="array" ref="AA1291">IF(ISBLANK(Y1291), 0, VINCentyInvDistance(F1291,G1291,Y1291,Z1291))</f>
        <v>88303.831243693101</v>
      </c>
      <c r="AB1291" s="1">
        <v>0</v>
      </c>
      <c r="AC1291" s="1">
        <v>0</v>
      </c>
      <c r="AD1291" s="1">
        <v>0</v>
      </c>
      <c r="AE1291" s="1">
        <v>0</v>
      </c>
      <c r="AF1291" s="1">
        <v>1</v>
      </c>
      <c r="AG1291" s="1" t="s">
        <v>2630</v>
      </c>
      <c r="AH1291" s="1" t="s">
        <v>2113</v>
      </c>
      <c r="AI1291" s="1" t="str">
        <f>TRIM(MID(SUBSTITUTE($H1291,",",REPT(" ",200)),(LEN($H1291)-LEN(SUBSTITUTE($H1291,",",""))-2)*200+1,200))</f>
        <v>Central Visayas</v>
      </c>
      <c r="AJ1291" s="1" t="s">
        <v>55</v>
      </c>
      <c r="AL1291" s="2">
        <v>0</v>
      </c>
      <c r="AM1291" s="1"/>
    </row>
    <row r="1292" spans="1:39" ht="12.75" customHeight="1">
      <c r="A1292" s="1"/>
      <c r="B1292" s="1" t="s">
        <v>11910</v>
      </c>
      <c r="C1292" s="1" t="s">
        <v>12067</v>
      </c>
      <c r="D1292" s="3" t="str">
        <f ca="1">IFERROR(__xludf.DUMMYFUNCTION("PROPER(REGEXEXTRACT(B3166, ""(?:https?:\/\/)?(?:www\.)?([a-zA-Z0-9-]+)\.""))"),"Google")</f>
        <v>Google</v>
      </c>
      <c r="E1292" s="1" t="s">
        <v>11912</v>
      </c>
      <c r="F1292" s="1">
        <v>8.9428800000000006</v>
      </c>
      <c r="G1292" s="1">
        <v>125.51169</v>
      </c>
      <c r="H1292" s="1" t="s">
        <v>11913</v>
      </c>
      <c r="I1292" s="1" t="s">
        <v>2622</v>
      </c>
      <c r="J1292" s="1">
        <f>IF(K1292="URBAN",1,IF(K1292="SUBURBAN",2,IF(K1292="RURAL",3,"")))</f>
        <v>3</v>
      </c>
      <c r="K1292" s="1" t="s">
        <v>541</v>
      </c>
      <c r="L1292" s="18">
        <v>46082</v>
      </c>
      <c r="M1292" s="49">
        <v>0.625</v>
      </c>
      <c r="N1292" s="18">
        <v>46083</v>
      </c>
      <c r="O1292" s="56">
        <v>0.5</v>
      </c>
      <c r="P1292" s="31" t="str">
        <f>TEXT($L1292, "dddd")</f>
        <v>Sunday</v>
      </c>
      <c r="Q1292" s="39" t="s">
        <v>371</v>
      </c>
      <c r="R1292" s="39">
        <v>561</v>
      </c>
      <c r="S1292" s="1" t="str">
        <f>IF(OR(MONTH(L1292)=12, MONTH(L1292)&lt;=5), "Dry Season", "Wet Season")</f>
        <v>Dry Season</v>
      </c>
      <c r="T1292" s="1">
        <v>1</v>
      </c>
      <c r="U1292" s="1">
        <v>0</v>
      </c>
      <c r="V1292" s="1">
        <v>0</v>
      </c>
      <c r="W1292" s="2">
        <f>IF(ISNUMBER(SEARCH("N/A", X1292)), 0, 1)</f>
        <v>0</v>
      </c>
      <c r="X1292" s="1" t="s">
        <v>44</v>
      </c>
      <c r="Y1292" s="1"/>
      <c r="Z1292" s="1"/>
      <c r="AA1292" s="11" cm="1">
        <f t="array" ref="AA1292">IF(ISBLANK(Y1292), 0, VINCentyInvDistance(F1292,G1292,Y1292,Z1292))</f>
        <v>0</v>
      </c>
      <c r="AB1292" s="1">
        <v>0</v>
      </c>
      <c r="AC1292" s="1">
        <v>0</v>
      </c>
      <c r="AD1292" s="1">
        <v>0</v>
      </c>
      <c r="AE1292" s="1">
        <v>1</v>
      </c>
      <c r="AF1292" s="1">
        <v>1</v>
      </c>
      <c r="AG1292" s="1" t="str">
        <f>TRIM(MID(SUBSTITUTE($H1292,",",REPT(" ",200)),(LEN($H1292)-LEN(SUBSTITUTE($H1292,",",""))-4)*200+1,200))</f>
        <v>Libertad</v>
      </c>
      <c r="AH1292" s="1" t="str">
        <f>TRIM(MID(SUBSTITUTE($H1292,",",REPT(" ",200)),(LEN($H1292)-LEN(SUBSTITUTE($H1292,",",""))-3)*200+1,200))</f>
        <v>Butuan</v>
      </c>
      <c r="AI1292" s="1" t="str">
        <f>TRIM(MID(SUBSTITUTE($H1292,",",REPT(" ",200)),(LEN($H1292)-LEN(SUBSTITUTE($H1292,",",""))-2)*200+1,200))</f>
        <v>Caraga</v>
      </c>
      <c r="AJ1292" s="1" t="str">
        <f>TRIM(MID(SUBSTITUTE($H1292,",",REPT(" ",200)),(LEN($H1292)-LEN(SUBSTITUTE($H1292,",",""))-0)*200+1,200))</f>
        <v>Philippines</v>
      </c>
      <c r="AL1292" s="2">
        <v>0</v>
      </c>
      <c r="AM1292" s="1"/>
    </row>
    <row r="1293" spans="1:39" ht="12.75" customHeight="1">
      <c r="A1293" s="1"/>
      <c r="B1293" s="1" t="s">
        <v>11914</v>
      </c>
      <c r="C1293" s="1" t="s">
        <v>12068</v>
      </c>
      <c r="D1293" s="3" t="str">
        <f ca="1">IFERROR(__xludf.DUMMYFUNCTION("PROPER(REGEXEXTRACT(B3167, ""(?:https?:\/\/)?(?:www\.)?([a-zA-Z0-9-]+)\.""))"),"Skyscanner")</f>
        <v>Skyscanner</v>
      </c>
      <c r="E1293" s="1" t="s">
        <v>11916</v>
      </c>
      <c r="F1293" s="1">
        <v>9.1780299000000003</v>
      </c>
      <c r="G1293" s="1">
        <v>123.2559961</v>
      </c>
      <c r="H1293" s="1" t="s">
        <v>11917</v>
      </c>
      <c r="I1293" s="1" t="s">
        <v>3715</v>
      </c>
      <c r="J1293" s="1">
        <f>IF(K1293="URBAN",1,IF(K1293="SUBURBAN",2,IF(K1293="RURAL",3,"")))</f>
        <v>3</v>
      </c>
      <c r="K1293" s="1" t="s">
        <v>541</v>
      </c>
      <c r="L1293" s="18">
        <v>46082</v>
      </c>
      <c r="M1293" s="49">
        <v>0.58333333333333337</v>
      </c>
      <c r="N1293" s="18">
        <v>46083</v>
      </c>
      <c r="O1293" s="56">
        <v>0.5</v>
      </c>
      <c r="P1293" s="31" t="str">
        <f>TEXT($L1293, "dddd")</f>
        <v>Sunday</v>
      </c>
      <c r="Q1293" s="39" t="s">
        <v>111</v>
      </c>
      <c r="R1293" s="39">
        <v>784</v>
      </c>
      <c r="S1293" s="1" t="str">
        <f>IF(OR(MONTH(L1293)=12, MONTH(L1293)&lt;=5), "Dry Season", "Wet Season")</f>
        <v>Dry Season</v>
      </c>
      <c r="T1293" s="1">
        <v>1</v>
      </c>
      <c r="U1293" s="1">
        <v>1</v>
      </c>
      <c r="V1293" s="1">
        <v>0</v>
      </c>
      <c r="W1293" s="2">
        <f>IF(ISNUMBER(SEARCH("N/A", X1293)), 0, 1)</f>
        <v>1</v>
      </c>
      <c r="X1293" s="1" t="s">
        <v>11857</v>
      </c>
      <c r="Y1293" s="1">
        <v>8.9474990000000005</v>
      </c>
      <c r="Z1293" s="1">
        <v>125.48081999999999</v>
      </c>
      <c r="AA1293" s="11" cm="1">
        <f t="array" ref="AA1293">IF(ISBLANK(Y1293), 0, VINCentyInvDistance(F1293,G1293,Y1293,Z1293))</f>
        <v>245919.60216677835</v>
      </c>
      <c r="AB1293" s="1">
        <v>1</v>
      </c>
      <c r="AC1293" s="1">
        <v>10</v>
      </c>
      <c r="AD1293" s="1">
        <v>0</v>
      </c>
      <c r="AE1293" s="1">
        <v>1</v>
      </c>
      <c r="AF1293" s="1">
        <v>1</v>
      </c>
      <c r="AG1293" s="1" t="s">
        <v>11858</v>
      </c>
      <c r="AH1293" s="1" t="s">
        <v>11859</v>
      </c>
      <c r="AI1293" s="1" t="str">
        <f>TRIM(MID(SUBSTITUTE($H1293,",",REPT(" ",200)),(LEN($H1293)-LEN(SUBSTITUTE($H1293,",",""))-2)*200+1,200))</f>
        <v>Negros Island Region</v>
      </c>
      <c r="AJ1293" s="1" t="s">
        <v>55</v>
      </c>
      <c r="AK1293" t="s">
        <v>11919</v>
      </c>
      <c r="AL1293" s="2">
        <v>0</v>
      </c>
      <c r="AM1293" s="1"/>
    </row>
    <row r="1294" spans="1:39" ht="12.75" customHeight="1">
      <c r="A1294" s="1"/>
      <c r="B1294" s="1" t="s">
        <v>12081</v>
      </c>
      <c r="C1294" s="1" t="s">
        <v>12082</v>
      </c>
      <c r="D1294" s="3" t="str">
        <f ca="1">IFERROR(__xludf.DUMMYFUNCTION("PROPER(REGEXEXTRACT(B3171, ""(?:https?:\/\/)?(?:www\.)?([a-zA-Z0-9-]+)\.""))"),"Google")</f>
        <v>Google</v>
      </c>
      <c r="E1294" s="1" t="s">
        <v>12083</v>
      </c>
      <c r="F1294" s="1">
        <v>9.3245100000000001</v>
      </c>
      <c r="G1294" s="1">
        <v>123.29882000000001</v>
      </c>
      <c r="H1294" s="1" t="s">
        <v>12084</v>
      </c>
      <c r="I1294" s="1" t="s">
        <v>530</v>
      </c>
      <c r="J1294" s="1">
        <f>IF(K1294="URBAN",1,IF(K1294="SUBURBAN",2,IF(K1294="RURAL",3,"")))</f>
        <v>3</v>
      </c>
      <c r="K1294" s="1" t="s">
        <v>541</v>
      </c>
      <c r="L1294" s="18">
        <v>46082</v>
      </c>
      <c r="M1294" s="49">
        <v>0.625</v>
      </c>
      <c r="N1294" s="18">
        <v>46083</v>
      </c>
      <c r="O1294" s="56">
        <v>0.52083333333333337</v>
      </c>
      <c r="P1294" s="31" t="str">
        <f>TEXT($L1294, "dddd")</f>
        <v>Sunday</v>
      </c>
      <c r="Q1294" s="39" t="s">
        <v>207</v>
      </c>
      <c r="R1294" s="39">
        <v>963</v>
      </c>
      <c r="S1294" s="1" t="str">
        <f>IF(OR(MONTH(L1294)=12, MONTH(L1294)&lt;=5), "Dry Season", "Wet Season")</f>
        <v>Dry Season</v>
      </c>
      <c r="T1294" s="1">
        <v>1</v>
      </c>
      <c r="U1294" s="1">
        <v>0</v>
      </c>
      <c r="V1294" s="1">
        <v>0</v>
      </c>
      <c r="W1294" s="2">
        <f>IF(ISNUMBER(SEARCH("N/A", X1294)), 0, 1)</f>
        <v>0</v>
      </c>
      <c r="X1294" s="1" t="s">
        <v>44</v>
      </c>
      <c r="Y1294" s="1"/>
      <c r="Z1294" s="1"/>
      <c r="AA1294" s="11" cm="1">
        <f t="array" ref="AA1294">IF(ISBLANK(Y1294), 0, VINCentyInvDistance(F1294,G1294,Y1294,Z1294))</f>
        <v>0</v>
      </c>
      <c r="AB1294" s="1">
        <v>0</v>
      </c>
      <c r="AC1294" s="1">
        <v>0</v>
      </c>
      <c r="AD1294" s="1">
        <v>0</v>
      </c>
      <c r="AE1294" s="1">
        <v>1600</v>
      </c>
      <c r="AF1294" s="1">
        <v>1</v>
      </c>
      <c r="AG1294" s="1" t="str">
        <f>TRIM(MID(SUBSTITUTE($H1294,",",REPT(" ",200)),(LEN($H1294)-LEN(SUBSTITUTE($H1294,",",""))-4)*200+1,200))</f>
        <v>Dumaguete</v>
      </c>
      <c r="AH1294" s="1" t="str">
        <f>TRIM(MID(SUBSTITUTE($H1294,",",REPT(" ",200)),(LEN($H1294)-LEN(SUBSTITUTE($H1294,",",""))-3)*200+1,200))</f>
        <v>Negros Oriental</v>
      </c>
      <c r="AI1294" s="1" t="str">
        <f>TRIM(MID(SUBSTITUTE($H1294,",",REPT(" ",200)),(LEN($H1294)-LEN(SUBSTITUTE($H1294,",",""))-2)*200+1,200))</f>
        <v>Negros Island Region</v>
      </c>
      <c r="AJ1294" s="1" t="str">
        <f>TRIM(MID(SUBSTITUTE($H1294,",",REPT(" ",200)),(LEN($H1294)-LEN(SUBSTITUTE($H1294,",",""))-0)*200+1,200))</f>
        <v>Philippines</v>
      </c>
      <c r="AL1294" s="2">
        <v>0</v>
      </c>
      <c r="AM1294" s="1"/>
    </row>
    <row r="1295" spans="1:39" ht="12.75" customHeight="1">
      <c r="A1295" s="1"/>
      <c r="B1295" s="1" t="s">
        <v>12085</v>
      </c>
      <c r="C1295" s="1" t="s">
        <v>12086</v>
      </c>
      <c r="D1295" s="3" t="str">
        <f ca="1">IFERROR(__xludf.DUMMYFUNCTION("PROPER(REGEXEXTRACT(B3172, ""(?:https?:\/\/)?(?:www\.)?([a-zA-Z0-9-]+)\.""))"),"Skyscanner")</f>
        <v>Skyscanner</v>
      </c>
      <c r="E1295" s="1" t="s">
        <v>12087</v>
      </c>
      <c r="F1295" s="1">
        <v>9.3245100000000001</v>
      </c>
      <c r="G1295" s="1">
        <v>123.29882000000001</v>
      </c>
      <c r="H1295" s="1" t="s">
        <v>12084</v>
      </c>
      <c r="I1295" s="1" t="s">
        <v>2622</v>
      </c>
      <c r="J1295" s="1">
        <f>IF(K1295="URBAN",1,IF(K1295="SUBURBAN",2,IF(K1295="RURAL",3,"")))</f>
        <v>3</v>
      </c>
      <c r="K1295" s="1" t="s">
        <v>541</v>
      </c>
      <c r="L1295" s="18">
        <v>46082</v>
      </c>
      <c r="M1295" s="49">
        <v>0.58333333333333337</v>
      </c>
      <c r="N1295" s="18">
        <v>46083</v>
      </c>
      <c r="O1295" s="56">
        <v>0.5</v>
      </c>
      <c r="P1295" s="31" t="str">
        <f>TEXT($L1295, "dddd")</f>
        <v>Sunday</v>
      </c>
      <c r="Q1295" s="39" t="s">
        <v>111</v>
      </c>
      <c r="R1295" s="39">
        <v>925</v>
      </c>
      <c r="S1295" s="1" t="str">
        <f>IF(OR(MONTH(L1295)=12, MONTH(L1295)&lt;=5), "Dry Season", "Wet Season")</f>
        <v>Dry Season</v>
      </c>
      <c r="T1295" s="1">
        <v>1</v>
      </c>
      <c r="U1295" s="1">
        <v>0</v>
      </c>
      <c r="V1295" s="1">
        <v>1</v>
      </c>
      <c r="W1295" s="2">
        <f>IF(ISNUMBER(SEARCH("N/A", X1295)), 0, 1)</f>
        <v>0</v>
      </c>
      <c r="X1295" s="1" t="s">
        <v>44</v>
      </c>
      <c r="Y1295" s="1"/>
      <c r="Z1295" s="1"/>
      <c r="AA1295" s="11" cm="1">
        <f t="array" ref="AA1295">IF(ISBLANK(Y1295), 0, VINCentyInvDistance(F1295,G1295,Y1295,Z1295))</f>
        <v>0</v>
      </c>
      <c r="AB1295" s="1">
        <v>0</v>
      </c>
      <c r="AC1295" s="1">
        <v>7.2</v>
      </c>
      <c r="AD1295" s="1">
        <v>0</v>
      </c>
      <c r="AE1295" s="1">
        <v>5</v>
      </c>
      <c r="AF1295" s="1">
        <v>1</v>
      </c>
      <c r="AG1295" s="1" t="s">
        <v>2465</v>
      </c>
      <c r="AH1295" s="1" t="s">
        <v>2466</v>
      </c>
      <c r="AI1295" s="1"/>
      <c r="AJ1295" s="1" t="s">
        <v>55</v>
      </c>
      <c r="AK1295" t="s">
        <v>17197</v>
      </c>
      <c r="AL1295" s="1">
        <v>2</v>
      </c>
      <c r="AM1295" s="1" t="s">
        <v>12088</v>
      </c>
    </row>
    <row r="1296" spans="1:39" ht="12.75" customHeight="1">
      <c r="A1296" s="1"/>
      <c r="B1296" s="1" t="s">
        <v>12096</v>
      </c>
      <c r="C1296" s="1" t="s">
        <v>12097</v>
      </c>
      <c r="D1296" s="3" t="str">
        <f ca="1">IFERROR(__xludf.DUMMYFUNCTION("PROPER(REGEXEXTRACT(B3175, ""(?:https?:\/\/)?(?:www\.)?([a-zA-Z0-9-]+)\.""))"),"Skyscanner")</f>
        <v>Skyscanner</v>
      </c>
      <c r="E1296" s="1" t="s">
        <v>12098</v>
      </c>
      <c r="F1296" s="1">
        <v>9.1446199999999997</v>
      </c>
      <c r="G1296" s="1">
        <v>123.50975</v>
      </c>
      <c r="H1296" s="1" t="s">
        <v>1099</v>
      </c>
      <c r="I1296" s="1" t="s">
        <v>3715</v>
      </c>
      <c r="J1296" s="1">
        <f>IF(K1296="URBAN",1,IF(K1296="SUBURBAN",2,IF(K1296="RURAL",3,"")))</f>
        <v>3</v>
      </c>
      <c r="K1296" s="1" t="s">
        <v>541</v>
      </c>
      <c r="L1296" s="18">
        <v>46082</v>
      </c>
      <c r="M1296" s="49">
        <v>0.58333333333333337</v>
      </c>
      <c r="N1296" s="18">
        <v>46083</v>
      </c>
      <c r="O1296" s="56">
        <v>0.5</v>
      </c>
      <c r="P1296" s="31" t="str">
        <f>TEXT($L1296, "dddd")</f>
        <v>Sunday</v>
      </c>
      <c r="Q1296" s="39" t="s">
        <v>10214</v>
      </c>
      <c r="R1296" s="39">
        <v>6938</v>
      </c>
      <c r="S1296" s="1" t="str">
        <f>IF(OR(MONTH(L1296)=12, MONTH(L1296)&lt;=5), "Dry Season", "Wet Season")</f>
        <v>Dry Season</v>
      </c>
      <c r="T1296" s="1">
        <v>1</v>
      </c>
      <c r="U1296" s="1">
        <v>0</v>
      </c>
      <c r="V1296" s="1">
        <v>0</v>
      </c>
      <c r="W1296" s="2">
        <f>IF(ISNUMBER(SEARCH("N/A", X1296)), 0, 1)</f>
        <v>1</v>
      </c>
      <c r="X1296" s="1" t="s">
        <v>3716</v>
      </c>
      <c r="Y1296" s="1">
        <v>9.7891089999999998</v>
      </c>
      <c r="Z1296" s="1">
        <v>126.15971999999999</v>
      </c>
      <c r="AA1296" s="11" cm="1">
        <f t="array" ref="AA1296">IF(ISBLANK(Y1296), 0, VINCentyInvDistance(F1296,G1296,Y1296,Z1296))</f>
        <v>299603.34781182121</v>
      </c>
      <c r="AB1296" s="1">
        <v>0</v>
      </c>
      <c r="AC1296" s="1">
        <v>0</v>
      </c>
      <c r="AD1296" s="1">
        <v>0</v>
      </c>
      <c r="AE1296" s="1">
        <v>385</v>
      </c>
      <c r="AF1296" s="1">
        <v>1</v>
      </c>
      <c r="AG1296" s="1" t="s">
        <v>3717</v>
      </c>
      <c r="AH1296" s="1" t="s">
        <v>3709</v>
      </c>
      <c r="AI1296" s="1" t="str">
        <f>TRIM(MID(SUBSTITUTE($H1296,",",REPT(" ",200)),(LEN($H1296)-LEN(SUBSTITUTE($H1296,",",""))-2)*200+1,200))</f>
        <v>Negros Island Region</v>
      </c>
      <c r="AJ1296" s="1" t="s">
        <v>55</v>
      </c>
      <c r="AK1296" t="s">
        <v>17456</v>
      </c>
      <c r="AL1296" s="2">
        <v>0</v>
      </c>
      <c r="AM1296" s="1"/>
    </row>
    <row r="1297" spans="1:39" ht="12.75" customHeight="1">
      <c r="A1297" s="1"/>
      <c r="B1297" s="1" t="s">
        <v>12099</v>
      </c>
      <c r="C1297" s="1" t="s">
        <v>12100</v>
      </c>
      <c r="D1297" s="3" t="str">
        <f ca="1">IFERROR(__xludf.DUMMYFUNCTION("PROPER(REGEXEXTRACT(B3176, ""(?:https?:\/\/)?(?:www\.)?([a-zA-Z0-9-]+)\.""))"),"Skyscanner")</f>
        <v>Skyscanner</v>
      </c>
      <c r="E1297" s="1" t="s">
        <v>12101</v>
      </c>
      <c r="F1297" s="1">
        <v>9.1446199999999997</v>
      </c>
      <c r="G1297" s="1">
        <v>123.50975</v>
      </c>
      <c r="H1297" s="1" t="s">
        <v>1099</v>
      </c>
      <c r="I1297" s="1" t="s">
        <v>50</v>
      </c>
      <c r="J1297" s="1">
        <f>IF(K1297="URBAN",1,IF(K1297="SUBURBAN",2,IF(K1297="RURAL",3,"")))</f>
        <v>3</v>
      </c>
      <c r="K1297" s="1" t="s">
        <v>541</v>
      </c>
      <c r="L1297" s="18">
        <v>46082</v>
      </c>
      <c r="M1297" s="49">
        <v>0.58333333333333337</v>
      </c>
      <c r="N1297" s="18">
        <v>46083</v>
      </c>
      <c r="O1297" s="56">
        <v>0.52083333333333337</v>
      </c>
      <c r="P1297" s="31" t="str">
        <f>TEXT($L1297, "dddd")</f>
        <v>Sunday</v>
      </c>
      <c r="Q1297" s="39" t="s">
        <v>186</v>
      </c>
      <c r="R1297" s="39">
        <v>1071</v>
      </c>
      <c r="S1297" s="1" t="str">
        <f>IF(OR(MONTH(L1297)=12, MONTH(L1297)&lt;=5), "Dry Season", "Wet Season")</f>
        <v>Dry Season</v>
      </c>
      <c r="T1297" s="1">
        <v>1</v>
      </c>
      <c r="U1297" s="1">
        <v>0</v>
      </c>
      <c r="V1297" s="1">
        <v>0</v>
      </c>
      <c r="W1297" s="2">
        <f>IF(ISNUMBER(SEARCH("N/A", X1297)), 0, 1)</f>
        <v>0</v>
      </c>
      <c r="X1297" s="1" t="s">
        <v>44</v>
      </c>
      <c r="Y1297" s="1"/>
      <c r="Z1297" s="1"/>
      <c r="AA1297" s="11" cm="1">
        <f t="array" ref="AA1297">IF(ISBLANK(Y1297), 0, VINCentyInvDistance(F1297,G1297,Y1297,Z1297))</f>
        <v>0</v>
      </c>
      <c r="AB1297" s="1">
        <v>0</v>
      </c>
      <c r="AC1297" s="1">
        <v>9.4</v>
      </c>
      <c r="AD1297" s="1">
        <v>0</v>
      </c>
      <c r="AE1297" s="1">
        <v>28</v>
      </c>
      <c r="AF1297" s="1">
        <v>1</v>
      </c>
      <c r="AG1297" s="1" t="s">
        <v>4884</v>
      </c>
      <c r="AH1297" s="1" t="s">
        <v>4884</v>
      </c>
      <c r="AI1297" s="1" t="str">
        <f>TRIM(MID(SUBSTITUTE($H1297,",",REPT(" ",200)),(LEN($H1297)-LEN(SUBSTITUTE($H1297,",",""))-2)*200+1,200))</f>
        <v>Negros Island Region</v>
      </c>
      <c r="AJ1297" s="1" t="s">
        <v>55</v>
      </c>
      <c r="AK1297" t="s">
        <v>12102</v>
      </c>
      <c r="AL1297" s="2">
        <v>0</v>
      </c>
      <c r="AM1297" s="1" t="s">
        <v>12103</v>
      </c>
    </row>
    <row r="1298" spans="1:39" ht="12.75" customHeight="1">
      <c r="A1298" s="1"/>
      <c r="B1298" s="1" t="s">
        <v>12121</v>
      </c>
      <c r="C1298" s="1" t="s">
        <v>12122</v>
      </c>
      <c r="D1298" s="3" t="str">
        <f ca="1">IFERROR(__xludf.DUMMYFUNCTION("PROPER(REGEXEXTRACT(B3181, ""(?:https?:\/\/)?(?:www\.)?([a-zA-Z0-9-]+)\.""))"),"Google")</f>
        <v>Google</v>
      </c>
      <c r="E1298" s="1" t="s">
        <v>12123</v>
      </c>
      <c r="F1298" s="1">
        <v>18.172173300000001</v>
      </c>
      <c r="G1298" s="1">
        <v>120.5939702</v>
      </c>
      <c r="H1298" s="1" t="s">
        <v>12124</v>
      </c>
      <c r="I1298" s="1" t="s">
        <v>2622</v>
      </c>
      <c r="J1298" s="1">
        <f>IF(K1298="URBAN",1,IF(K1298="SUBURBAN",2,IF(K1298="RURAL",3,"")))</f>
        <v>3</v>
      </c>
      <c r="K1298" s="1" t="s">
        <v>541</v>
      </c>
      <c r="L1298" s="18">
        <v>46082</v>
      </c>
      <c r="M1298" s="49">
        <v>0.625</v>
      </c>
      <c r="N1298" s="18">
        <v>46083</v>
      </c>
      <c r="O1298" s="56">
        <v>0.5</v>
      </c>
      <c r="P1298" s="31" t="str">
        <f>TEXT($L1298, "dddd")</f>
        <v>Sunday</v>
      </c>
      <c r="Q1298" s="39" t="s">
        <v>67</v>
      </c>
      <c r="R1298" s="39">
        <v>1034</v>
      </c>
      <c r="S1298" s="1" t="str">
        <f>IF(OR(MONTH(L1298)=12, MONTH(L1298)&lt;=5), "Dry Season", "Wet Season")</f>
        <v>Dry Season</v>
      </c>
      <c r="T1298" s="1">
        <v>1</v>
      </c>
      <c r="U1298" s="1">
        <v>1</v>
      </c>
      <c r="V1298" s="1">
        <v>0</v>
      </c>
      <c r="W1298" s="2">
        <f>IF(ISNUMBER(SEARCH("N/A", X1298)), 0, 1)</f>
        <v>0</v>
      </c>
      <c r="X1298" s="1" t="s">
        <v>44</v>
      </c>
      <c r="Y1298" s="1"/>
      <c r="Z1298" s="1"/>
      <c r="AA1298" s="11" cm="1">
        <f t="array" ref="AA1298">IF(ISBLANK(Y1298), 0, VINCentyInvDistance(F1298,G1298,Y1298,Z1298))</f>
        <v>0</v>
      </c>
      <c r="AB1298" s="1">
        <v>0</v>
      </c>
      <c r="AC1298" s="1">
        <v>0</v>
      </c>
      <c r="AD1298" s="1">
        <v>0</v>
      </c>
      <c r="AE1298" s="1">
        <v>0</v>
      </c>
      <c r="AF1298" s="1">
        <v>1</v>
      </c>
      <c r="AG1298" s="1" t="str">
        <f>TRIM(MID(SUBSTITUTE($H1298,",",REPT(" ",200)),(LEN($H1298)-LEN(SUBSTITUTE($H1298,",",""))-4)*200+1,200))</f>
        <v>San Nicolas</v>
      </c>
      <c r="AH1298" s="1" t="str">
        <f>TRIM(MID(SUBSTITUTE($H1298,",",REPT(" ",200)),(LEN($H1298)-LEN(SUBSTITUTE($H1298,",",""))-3)*200+1,200))</f>
        <v>Ilocos Norte</v>
      </c>
      <c r="AI1298" s="1" t="str">
        <f>TRIM(MID(SUBSTITUTE($H1298,",",REPT(" ",200)),(LEN($H1298)-LEN(SUBSTITUTE($H1298,",",""))-2)*200+1,200))</f>
        <v>Ilocos Region</v>
      </c>
      <c r="AJ1298" s="1" t="str">
        <f>TRIM(MID(SUBSTITUTE($H1298,",",REPT(" ",200)),(LEN($H1298)-LEN(SUBSTITUTE($H1298,",",""))-0)*200+1,200))</f>
        <v>Philippines</v>
      </c>
      <c r="AL1298" s="2">
        <v>0</v>
      </c>
      <c r="AM1298" s="1"/>
    </row>
    <row r="1299" spans="1:39" ht="12.75" customHeight="1">
      <c r="A1299" s="1"/>
      <c r="B1299" s="1" t="s">
        <v>12125</v>
      </c>
      <c r="C1299" s="1" t="s">
        <v>12126</v>
      </c>
      <c r="D1299" s="3" t="str">
        <f ca="1">IFERROR(__xludf.DUMMYFUNCTION("PROPER(REGEXEXTRACT(B3182, ""(?:https?:\/\/)?(?:www\.)?([a-zA-Z0-9-]+)\.""))"),"Google")</f>
        <v>Google</v>
      </c>
      <c r="E1299" s="1" t="s">
        <v>12127</v>
      </c>
      <c r="F1299" s="1">
        <v>9.6522000000000006</v>
      </c>
      <c r="G1299" s="1">
        <v>124.37130999999999</v>
      </c>
      <c r="H1299" s="1" t="s">
        <v>12128</v>
      </c>
      <c r="I1299" s="1" t="s">
        <v>50</v>
      </c>
      <c r="J1299" s="1">
        <f>IF(K1299="URBAN",1,IF(K1299="SUBURBAN",2,IF(K1299="RURAL",3,"")))</f>
        <v>3</v>
      </c>
      <c r="K1299" s="1" t="s">
        <v>541</v>
      </c>
      <c r="L1299" s="18">
        <v>46082</v>
      </c>
      <c r="M1299" s="49">
        <v>0.625</v>
      </c>
      <c r="N1299" s="18">
        <v>46083</v>
      </c>
      <c r="O1299" s="56">
        <v>0.5</v>
      </c>
      <c r="P1299" s="31" t="str">
        <f>TEXT($L1299, "dddd")</f>
        <v>Sunday</v>
      </c>
      <c r="Q1299" s="39" t="s">
        <v>1550</v>
      </c>
      <c r="R1299" s="39">
        <v>845</v>
      </c>
      <c r="S1299" s="1" t="str">
        <f>IF(OR(MONTH(L1299)=12, MONTH(L1299)&lt;=5), "Dry Season", "Wet Season")</f>
        <v>Dry Season</v>
      </c>
      <c r="T1299" s="1">
        <v>1</v>
      </c>
      <c r="U1299" s="1">
        <v>0</v>
      </c>
      <c r="V1299" s="1">
        <v>0</v>
      </c>
      <c r="W1299" s="2">
        <f>IF(ISNUMBER(SEARCH("N/A", X1299)), 0, 1)</f>
        <v>0</v>
      </c>
      <c r="X1299" s="1" t="s">
        <v>44</v>
      </c>
      <c r="Y1299" s="1"/>
      <c r="Z1299" s="1"/>
      <c r="AA1299" s="11" cm="1">
        <f t="array" ref="AA1299">IF(ISBLANK(Y1299), 0, VINCentyInvDistance(F1299,G1299,Y1299,Z1299))</f>
        <v>0</v>
      </c>
      <c r="AB1299" s="1">
        <v>0</v>
      </c>
      <c r="AC1299" s="1">
        <v>0</v>
      </c>
      <c r="AD1299" s="1">
        <v>0</v>
      </c>
      <c r="AE1299" s="1">
        <v>0</v>
      </c>
      <c r="AF1299" s="1">
        <v>1</v>
      </c>
      <c r="AG1299" s="1" t="str">
        <f>TRIM(MID(SUBSTITUTE($H1299,",",REPT(" ",200)),(LEN($H1299)-LEN(SUBSTITUTE($H1299,",",""))-4)*200+1,200))</f>
        <v>Jagna</v>
      </c>
      <c r="AH1299" s="1" t="str">
        <f>TRIM(MID(SUBSTITUTE($H1299,",",REPT(" ",200)),(LEN($H1299)-LEN(SUBSTITUTE($H1299,",",""))-3)*200+1,200))</f>
        <v>Bohol</v>
      </c>
      <c r="AI1299" s="1" t="str">
        <f>TRIM(MID(SUBSTITUTE($H1299,",",REPT(" ",200)),(LEN($H1299)-LEN(SUBSTITUTE($H1299,",",""))-2)*200+1,200))</f>
        <v>Central Visayas</v>
      </c>
      <c r="AJ1299" s="1" t="str">
        <f>TRIM(MID(SUBSTITUTE($H1299,",",REPT(" ",200)),(LEN($H1299)-LEN(SUBSTITUTE($H1299,",",""))-0)*200+1,200))</f>
        <v>Philippines</v>
      </c>
      <c r="AL1299" s="2">
        <v>0</v>
      </c>
      <c r="AM1299" s="1"/>
    </row>
    <row r="1300" spans="1:39" ht="12.75" customHeight="1">
      <c r="A1300" s="1"/>
      <c r="B1300" s="1" t="s">
        <v>12129</v>
      </c>
      <c r="C1300" s="1" t="s">
        <v>12130</v>
      </c>
      <c r="D1300" s="3" t="str">
        <f ca="1">IFERROR(__xludf.DUMMYFUNCTION("PROPER(REGEXEXTRACT(B3183, ""(?:https?:\/\/)?(?:www\.)?([a-zA-Z0-9-]+)\.""))"),"Skyscanner")</f>
        <v>Skyscanner</v>
      </c>
      <c r="E1300" s="1" t="s">
        <v>12131</v>
      </c>
      <c r="F1300" s="1">
        <v>11.9515609</v>
      </c>
      <c r="G1300" s="1">
        <v>121.9333333</v>
      </c>
      <c r="H1300" s="1" t="s">
        <v>12132</v>
      </c>
      <c r="I1300" s="1" t="s">
        <v>2622</v>
      </c>
      <c r="J1300" s="1">
        <f>IF(K1300="URBAN",1,IF(K1300="SUBURBAN",2,IF(K1300="RURAL",3,"")))</f>
        <v>3</v>
      </c>
      <c r="K1300" s="1" t="s">
        <v>541</v>
      </c>
      <c r="L1300" s="18">
        <v>46082</v>
      </c>
      <c r="M1300" s="49">
        <v>0.52083333333333337</v>
      </c>
      <c r="N1300" s="18">
        <v>46083</v>
      </c>
      <c r="O1300" s="56">
        <v>0.5</v>
      </c>
      <c r="P1300" s="31" t="str">
        <f>TEXT($L1300, "dddd")</f>
        <v>Sunday</v>
      </c>
      <c r="Q1300" s="39" t="s">
        <v>10243</v>
      </c>
      <c r="R1300" s="39">
        <v>1051</v>
      </c>
      <c r="S1300" s="1" t="str">
        <f>IF(OR(MONTH(L1300)=12, MONTH(L1300)&lt;=5), "Dry Season", "Wet Season")</f>
        <v>Dry Season</v>
      </c>
      <c r="T1300" s="1">
        <v>1</v>
      </c>
      <c r="U1300" s="1">
        <v>1</v>
      </c>
      <c r="V1300" s="1">
        <v>0</v>
      </c>
      <c r="W1300" s="2">
        <f>IF(ISNUMBER(SEARCH("N/A", X1300)), 0, 1)</f>
        <v>1</v>
      </c>
      <c r="X1300" s="1" t="s">
        <v>2897</v>
      </c>
      <c r="Y1300" s="1">
        <v>9.6495961999999995</v>
      </c>
      <c r="Z1300" s="1">
        <v>124.3653138</v>
      </c>
      <c r="AA1300" s="11" cm="1">
        <f t="array" ref="AA1300">IF(ISBLANK(Y1300), 0, VINCentyInvDistance(F1300,G1300,Y1300,Z1300))</f>
        <v>368185.50148451951</v>
      </c>
      <c r="AB1300" s="1">
        <v>0</v>
      </c>
      <c r="AC1300" s="1">
        <v>0</v>
      </c>
      <c r="AD1300" s="1">
        <v>0</v>
      </c>
      <c r="AE1300" s="1">
        <v>0</v>
      </c>
      <c r="AF1300" s="1">
        <v>1</v>
      </c>
      <c r="AG1300" s="1" t="s">
        <v>2898</v>
      </c>
      <c r="AH1300" s="1" t="s">
        <v>2113</v>
      </c>
      <c r="AI1300" s="1" t="str">
        <f>TRIM(MID(SUBSTITUTE($H1300,",",REPT(" ",200)),(LEN($H1300)-LEN(SUBSTITUTE($H1300,",",""))-2)*200+1,200))</f>
        <v>Western Visayas</v>
      </c>
      <c r="AJ1300" s="1" t="s">
        <v>55</v>
      </c>
      <c r="AK1300" t="s">
        <v>12133</v>
      </c>
      <c r="AL1300" s="2">
        <v>0</v>
      </c>
      <c r="AM1300" s="1"/>
    </row>
    <row r="1301" spans="1:39" ht="12.75" customHeight="1">
      <c r="A1301" s="1"/>
      <c r="B1301" s="1" t="s">
        <v>12141</v>
      </c>
      <c r="C1301" s="1" t="s">
        <v>12142</v>
      </c>
      <c r="D1301" s="3" t="str">
        <f ca="1">IFERROR(__xludf.DUMMYFUNCTION("PROPER(REGEXEXTRACT(B3186, ""(?:https?:\/\/)?(?:www\.)?([a-zA-Z0-9-]+)\.""))"),"Skyscanner")</f>
        <v>Skyscanner</v>
      </c>
      <c r="E1301" s="1" t="s">
        <v>12143</v>
      </c>
      <c r="F1301" s="1">
        <v>9.8080999999999996</v>
      </c>
      <c r="G1301" s="1">
        <v>118.74151000000001</v>
      </c>
      <c r="H1301" s="1" t="s">
        <v>12144</v>
      </c>
      <c r="I1301" s="1" t="s">
        <v>3119</v>
      </c>
      <c r="J1301" s="1">
        <f>IF(K1301="URBAN",1,IF(K1301="SUBURBAN",2,IF(K1301="RURAL",3,"")))</f>
        <v>3</v>
      </c>
      <c r="K1301" s="1" t="s">
        <v>541</v>
      </c>
      <c r="L1301" s="18">
        <v>46082</v>
      </c>
      <c r="M1301" s="49">
        <v>0.58333333333333337</v>
      </c>
      <c r="N1301" s="18">
        <v>46083</v>
      </c>
      <c r="O1301" s="56">
        <v>0.5</v>
      </c>
      <c r="P1301" s="31" t="str">
        <f>TEXT($L1301, "dddd")</f>
        <v>Sunday</v>
      </c>
      <c r="Q1301" s="39" t="s">
        <v>531</v>
      </c>
      <c r="R1301" s="39">
        <v>435</v>
      </c>
      <c r="S1301" s="1" t="str">
        <f>IF(OR(MONTH(L1301)=12, MONTH(L1301)&lt;=5), "Dry Season", "Wet Season")</f>
        <v>Dry Season</v>
      </c>
      <c r="T1301" s="1">
        <v>1</v>
      </c>
      <c r="U1301" s="1">
        <v>0</v>
      </c>
      <c r="V1301" s="1">
        <v>0</v>
      </c>
      <c r="W1301" s="2">
        <f>IF(ISNUMBER(SEARCH("N/A", X1301)), 0, 1)</f>
        <v>0</v>
      </c>
      <c r="X1301" s="1" t="s">
        <v>44</v>
      </c>
      <c r="Y1301" s="1"/>
      <c r="Z1301" s="1"/>
      <c r="AA1301" s="11" cm="1">
        <f t="array" ref="AA1301">IF(ISBLANK(Y1301), 0, VINCentyInvDistance(F1301,G1301,Y1301,Z1301))</f>
        <v>0</v>
      </c>
      <c r="AB1301" s="1">
        <v>0</v>
      </c>
      <c r="AC1301" s="1">
        <v>10</v>
      </c>
      <c r="AD1301" s="1">
        <v>4.9000000000000004</v>
      </c>
      <c r="AE1301" s="1">
        <v>1</v>
      </c>
      <c r="AF1301" s="1">
        <v>1</v>
      </c>
      <c r="AG1301" s="1" t="s">
        <v>3167</v>
      </c>
      <c r="AH1301" s="1" t="s">
        <v>1597</v>
      </c>
      <c r="AI1301" s="1" t="str">
        <f>TRIM(MID(SUBSTITUTE($H1301,",",REPT(" ",200)),(LEN($H1301)-LEN(SUBSTITUTE($H1301,",",""))-2)*200+1,200))</f>
        <v>Mimaropa</v>
      </c>
      <c r="AJ1301" s="1" t="s">
        <v>55</v>
      </c>
      <c r="AK1301" t="s">
        <v>12145</v>
      </c>
      <c r="AL1301" s="2">
        <v>0</v>
      </c>
      <c r="AM1301" s="1" t="s">
        <v>12146</v>
      </c>
    </row>
    <row r="1302" spans="1:39" ht="12.75" customHeight="1">
      <c r="A1302" s="1"/>
      <c r="B1302" s="1" t="s">
        <v>12147</v>
      </c>
      <c r="C1302" s="1" t="s">
        <v>12148</v>
      </c>
      <c r="D1302" s="3" t="str">
        <f ca="1">IFERROR(__xludf.DUMMYFUNCTION("PROPER(REGEXEXTRACT(B3187, ""(?:https?:\/\/)?(?:www\.)?([a-zA-Z0-9-]+)\.""))"),"Google")</f>
        <v>Google</v>
      </c>
      <c r="E1302" s="1" t="s">
        <v>12149</v>
      </c>
      <c r="F1302" s="1">
        <v>10.10591</v>
      </c>
      <c r="G1302" s="1">
        <v>123.62763</v>
      </c>
      <c r="H1302" s="1" t="s">
        <v>12150</v>
      </c>
      <c r="I1302" s="1" t="s">
        <v>1211</v>
      </c>
      <c r="J1302" s="1">
        <f>IF(K1302="URBAN",1,IF(K1302="SUBURBAN",2,IF(K1302="RURAL",3,"")))</f>
        <v>3</v>
      </c>
      <c r="K1302" s="1" t="s">
        <v>541</v>
      </c>
      <c r="L1302" s="18">
        <v>46082</v>
      </c>
      <c r="M1302" s="49">
        <v>0.625</v>
      </c>
      <c r="N1302" s="18">
        <v>46083</v>
      </c>
      <c r="O1302" s="56">
        <v>0.5</v>
      </c>
      <c r="P1302" s="31" t="str">
        <f>TEXT($L1302, "dddd")</f>
        <v>Sunday</v>
      </c>
      <c r="Q1302" s="39" t="s">
        <v>111</v>
      </c>
      <c r="R1302" s="39">
        <v>631</v>
      </c>
      <c r="S1302" s="1" t="str">
        <f>IF(OR(MONTH(L1302)=12, MONTH(L1302)&lt;=5), "Dry Season", "Wet Season")</f>
        <v>Dry Season</v>
      </c>
      <c r="T1302" s="1">
        <v>1</v>
      </c>
      <c r="U1302" s="1">
        <v>1</v>
      </c>
      <c r="V1302" s="1">
        <v>0</v>
      </c>
      <c r="W1302" s="2">
        <f>IF(ISNUMBER(SEARCH("N/A", X1302)), 0, 1)</f>
        <v>0</v>
      </c>
      <c r="X1302" s="1" t="s">
        <v>44</v>
      </c>
      <c r="Y1302" s="1"/>
      <c r="Z1302" s="1"/>
      <c r="AA1302" s="11" cm="1">
        <f t="array" ref="AA1302">IF(ISBLANK(Y1302), 0, VINCentyInvDistance(F1302,G1302,Y1302,Z1302))</f>
        <v>0</v>
      </c>
      <c r="AB1302" s="1">
        <v>0</v>
      </c>
      <c r="AC1302" s="1">
        <v>0</v>
      </c>
      <c r="AD1302" s="1">
        <v>0</v>
      </c>
      <c r="AE1302" s="1">
        <v>0</v>
      </c>
      <c r="AF1302" s="1">
        <v>1</v>
      </c>
      <c r="AG1302" s="1" t="str">
        <f>TRIM(MID(SUBSTITUTE($H1302,",",REPT(" ",200)),(LEN($H1302)-LEN(SUBSTITUTE($H1302,",",""))-4)*200+1,200))</f>
        <v>Carcar</v>
      </c>
      <c r="AH1302" s="1" t="str">
        <f>TRIM(MID(SUBSTITUTE($H1302,",",REPT(" ",200)),(LEN($H1302)-LEN(SUBSTITUTE($H1302,",",""))-3)*200+1,200))</f>
        <v>Cebu</v>
      </c>
      <c r="AI1302" s="1" t="str">
        <f>TRIM(MID(SUBSTITUTE($H1302,",",REPT(" ",200)),(LEN($H1302)-LEN(SUBSTITUTE($H1302,",",""))-2)*200+1,200))</f>
        <v>Central Visayas</v>
      </c>
      <c r="AJ1302" s="1" t="str">
        <f>TRIM(MID(SUBSTITUTE($H1302,",",REPT(" ",200)),(LEN($H1302)-LEN(SUBSTITUTE($H1302,",",""))-0)*200+1,200))</f>
        <v>Philippines</v>
      </c>
      <c r="AL1302" s="2">
        <v>0</v>
      </c>
      <c r="AM1302" s="1"/>
    </row>
    <row r="1303" spans="1:39" ht="12.75" customHeight="1">
      <c r="A1303" s="1"/>
      <c r="B1303" s="1" t="s">
        <v>12155</v>
      </c>
      <c r="C1303" s="1" t="s">
        <v>12156</v>
      </c>
      <c r="D1303" s="3" t="str">
        <f ca="1">IFERROR(__xludf.DUMMYFUNCTION("PROPER(REGEXEXTRACT(B3189, ""(?:https?:\/\/)?(?:www\.)?([a-zA-Z0-9-]+)\.""))"),"Google")</f>
        <v>Google</v>
      </c>
      <c r="E1303" s="1" t="s">
        <v>12157</v>
      </c>
      <c r="F1303" s="1">
        <v>13.41738</v>
      </c>
      <c r="G1303" s="1">
        <v>121.20722000000001</v>
      </c>
      <c r="H1303" s="1" t="s">
        <v>12158</v>
      </c>
      <c r="I1303" s="1" t="s">
        <v>3119</v>
      </c>
      <c r="J1303" s="1">
        <f>IF(K1303="URBAN",1,IF(K1303="SUBURBAN",2,IF(K1303="RURAL",3,"")))</f>
        <v>3</v>
      </c>
      <c r="K1303" s="1" t="s">
        <v>541</v>
      </c>
      <c r="L1303" s="18">
        <v>46082</v>
      </c>
      <c r="M1303" s="49">
        <v>0.625</v>
      </c>
      <c r="N1303" s="18">
        <v>46083</v>
      </c>
      <c r="O1303" s="56">
        <v>0</v>
      </c>
      <c r="P1303" s="31" t="str">
        <f>TEXT($L1303, "dddd")</f>
        <v>Sunday</v>
      </c>
      <c r="Q1303" s="39" t="s">
        <v>111</v>
      </c>
      <c r="R1303" s="39">
        <v>872</v>
      </c>
      <c r="S1303" s="1" t="str">
        <f>IF(OR(MONTH(L1303)=12, MONTH(L1303)&lt;=5), "Dry Season", "Wet Season")</f>
        <v>Dry Season</v>
      </c>
      <c r="T1303" s="1">
        <v>1</v>
      </c>
      <c r="U1303" s="1">
        <v>0</v>
      </c>
      <c r="V1303" s="1">
        <v>0</v>
      </c>
      <c r="W1303" s="2">
        <f>IF(ISNUMBER(SEARCH("N/A", X1303)), 0, 1)</f>
        <v>0</v>
      </c>
      <c r="X1303" s="1" t="s">
        <v>44</v>
      </c>
      <c r="Y1303" s="1"/>
      <c r="Z1303" s="1"/>
      <c r="AA1303" s="11" cm="1">
        <f t="array" ref="AA1303">IF(ISBLANK(Y1303), 0, VINCentyInvDistance(F1303,G1303,Y1303,Z1303))</f>
        <v>0</v>
      </c>
      <c r="AB1303" s="1">
        <v>0</v>
      </c>
      <c r="AC1303" s="1">
        <v>0</v>
      </c>
      <c r="AD1303" s="1">
        <v>0</v>
      </c>
      <c r="AE1303" s="1">
        <v>0</v>
      </c>
      <c r="AF1303" s="1">
        <v>1</v>
      </c>
      <c r="AG1303" s="1" t="str">
        <f>TRIM(MID(SUBSTITUTE($H1303,",",REPT(" ",200)),(LEN($H1303)-LEN(SUBSTITUTE($H1303,",",""))-4)*200+1,200))</f>
        <v>Bulusan</v>
      </c>
      <c r="AH1303" s="1" t="str">
        <f>TRIM(MID(SUBSTITUTE($H1303,",",REPT(" ",200)),(LEN($H1303)-LEN(SUBSTITUTE($H1303,",",""))-3)*200+1,200))</f>
        <v>Calapan</v>
      </c>
      <c r="AI1303" s="1" t="str">
        <f>TRIM(MID(SUBSTITUTE($H1303,",",REPT(" ",200)),(LEN($H1303)-LEN(SUBSTITUTE($H1303,",",""))-2)*200+1,200))</f>
        <v>Oriental Mindoro</v>
      </c>
      <c r="AJ1303" s="1" t="str">
        <f>TRIM(MID(SUBSTITUTE($H1303,",",REPT(" ",200)),(LEN($H1303)-LEN(SUBSTITUTE($H1303,",",""))-0)*200+1,200))</f>
        <v>Philippines</v>
      </c>
      <c r="AL1303" s="2">
        <v>0</v>
      </c>
      <c r="AM1303" s="1"/>
    </row>
    <row r="1304" spans="1:39" ht="12.75" customHeight="1">
      <c r="A1304" s="1"/>
      <c r="B1304" s="1" t="s">
        <v>12159</v>
      </c>
      <c r="C1304" s="1" t="s">
        <v>12160</v>
      </c>
      <c r="D1304" s="3" t="str">
        <f ca="1">IFERROR(__xludf.DUMMYFUNCTION("PROPER(REGEXEXTRACT(B3190, ""(?:https?:\/\/)?(?:www\.)?([a-zA-Z0-9-]+)\.""))"),"Skyscanner")</f>
        <v>Skyscanner</v>
      </c>
      <c r="E1304" s="1" t="s">
        <v>12161</v>
      </c>
      <c r="F1304" s="1">
        <v>13.41738</v>
      </c>
      <c r="G1304" s="1">
        <v>121.20722000000001</v>
      </c>
      <c r="H1304" s="1" t="s">
        <v>12158</v>
      </c>
      <c r="I1304" s="1" t="s">
        <v>3119</v>
      </c>
      <c r="J1304" s="1">
        <f>IF(K1304="URBAN",1,IF(K1304="SUBURBAN",2,IF(K1304="RURAL",3,"")))</f>
        <v>3</v>
      </c>
      <c r="K1304" s="1" t="s">
        <v>541</v>
      </c>
      <c r="L1304" s="18">
        <v>46082</v>
      </c>
      <c r="M1304" s="49">
        <v>0.58333333333333337</v>
      </c>
      <c r="N1304" s="18">
        <v>46083</v>
      </c>
      <c r="O1304" s="56">
        <v>0.5</v>
      </c>
      <c r="P1304" s="31" t="str">
        <f>TEXT($L1304, "dddd")</f>
        <v>Sunday</v>
      </c>
      <c r="Q1304" s="39" t="s">
        <v>12162</v>
      </c>
      <c r="R1304" s="39">
        <v>726</v>
      </c>
      <c r="S1304" s="1" t="str">
        <f>IF(OR(MONTH(L1304)=12, MONTH(L1304)&lt;=5), "Dry Season", "Wet Season")</f>
        <v>Dry Season</v>
      </c>
      <c r="T1304" s="1">
        <v>1</v>
      </c>
      <c r="U1304" s="1">
        <v>1</v>
      </c>
      <c r="V1304" s="1">
        <v>1</v>
      </c>
      <c r="W1304" s="2">
        <f>IF(ISNUMBER(SEARCH("N/A", X1304)), 0, 1)</f>
        <v>0</v>
      </c>
      <c r="X1304" s="1" t="s">
        <v>44</v>
      </c>
      <c r="Y1304" s="1"/>
      <c r="Z1304" s="1"/>
      <c r="AA1304" s="11" cm="1">
        <f t="array" ref="AA1304">IF(ISBLANK(Y1304), 0, VINCentyInvDistance(F1304,G1304,Y1304,Z1304))</f>
        <v>0</v>
      </c>
      <c r="AB1304" s="1">
        <v>0</v>
      </c>
      <c r="AC1304" s="1">
        <v>0</v>
      </c>
      <c r="AD1304" s="1">
        <v>0</v>
      </c>
      <c r="AE1304" s="1">
        <v>0</v>
      </c>
      <c r="AF1304" s="1">
        <v>1</v>
      </c>
      <c r="AG1304" s="1" t="s">
        <v>11982</v>
      </c>
      <c r="AH1304" s="1" t="s">
        <v>9593</v>
      </c>
      <c r="AI1304" s="1" t="str">
        <f>TRIM(MID(SUBSTITUTE($H1304,",",REPT(" ",200)),(LEN($H1304)-LEN(SUBSTITUTE($H1304,",",""))-2)*200+1,200))</f>
        <v>Oriental Mindoro</v>
      </c>
      <c r="AJ1304" s="1" t="s">
        <v>55</v>
      </c>
      <c r="AK1304" t="s">
        <v>12163</v>
      </c>
      <c r="AL1304" s="2">
        <v>0</v>
      </c>
      <c r="AM1304" s="1" t="s">
        <v>12164</v>
      </c>
    </row>
    <row r="1305" spans="1:39" ht="12.75" customHeight="1">
      <c r="A1305" s="1"/>
      <c r="B1305" s="1" t="s">
        <v>12162</v>
      </c>
      <c r="C1305" s="1" t="s">
        <v>12165</v>
      </c>
      <c r="D1305" s="3" t="str">
        <f ca="1">IFERROR(__xludf.DUMMYFUNCTION("PROPER(REGEXEXTRACT(B3191, ""(?:https?:\/\/)?(?:www\.)?([a-zA-Z0-9-]+)\.""))"),"Google")</f>
        <v>Google</v>
      </c>
      <c r="E1305" s="1" t="s">
        <v>12166</v>
      </c>
      <c r="F1305" s="1">
        <v>9.1599199999999996</v>
      </c>
      <c r="G1305" s="1">
        <v>123.69025999999999</v>
      </c>
      <c r="H1305" s="1" t="s">
        <v>12167</v>
      </c>
      <c r="I1305" s="1" t="s">
        <v>2622</v>
      </c>
      <c r="J1305" s="1">
        <f>IF(K1305="URBAN",1,IF(K1305="SUBURBAN",2,IF(K1305="RURAL",3,"")))</f>
        <v>3</v>
      </c>
      <c r="K1305" s="1" t="s">
        <v>541</v>
      </c>
      <c r="L1305" s="18">
        <v>46082</v>
      </c>
      <c r="M1305" s="49">
        <v>0.625</v>
      </c>
      <c r="N1305" s="18">
        <v>46083</v>
      </c>
      <c r="O1305" s="56">
        <v>0.54166666666666663</v>
      </c>
      <c r="P1305" s="31" t="str">
        <f>TEXT($L1305, "dddd")</f>
        <v>Sunday</v>
      </c>
      <c r="Q1305" s="39" t="s">
        <v>111</v>
      </c>
      <c r="R1305" s="39">
        <v>1022</v>
      </c>
      <c r="S1305" s="1" t="str">
        <f>IF(OR(MONTH(L1305)=12, MONTH(L1305)&lt;=5), "Dry Season", "Wet Season")</f>
        <v>Dry Season</v>
      </c>
      <c r="T1305" s="1">
        <v>1</v>
      </c>
      <c r="U1305" s="1">
        <v>1</v>
      </c>
      <c r="V1305" s="1">
        <v>0</v>
      </c>
      <c r="W1305" s="2">
        <f>IF(ISNUMBER(SEARCH("N/A", X1305)), 0, 1)</f>
        <v>0</v>
      </c>
      <c r="X1305" s="1" t="s">
        <v>44</v>
      </c>
      <c r="Y1305" s="1"/>
      <c r="Z1305" s="1"/>
      <c r="AA1305" s="11" cm="1">
        <f t="array" ref="AA1305">IF(ISBLANK(Y1305), 0, VINCentyInvDistance(F1305,G1305,Y1305,Z1305))</f>
        <v>0</v>
      </c>
      <c r="AB1305" s="1">
        <v>0</v>
      </c>
      <c r="AC1305" s="1">
        <v>0</v>
      </c>
      <c r="AD1305" s="1">
        <v>0</v>
      </c>
      <c r="AE1305" s="1">
        <v>0</v>
      </c>
      <c r="AF1305" s="1">
        <v>1</v>
      </c>
      <c r="AG1305" s="1" t="s">
        <v>12168</v>
      </c>
      <c r="AH1305" s="1" t="s">
        <v>4884</v>
      </c>
      <c r="AI1305" s="1" t="str">
        <f>TRIM(MID(SUBSTITUTE($H1305,",",REPT(" ",200)),(LEN($H1305)-LEN(SUBSTITUTE($H1305,",",""))-2)*200+1,200))</f>
        <v>Negros Island Region</v>
      </c>
      <c r="AJ1305" s="1" t="s">
        <v>55</v>
      </c>
      <c r="AL1305" s="2">
        <v>0</v>
      </c>
      <c r="AM1305" s="1" t="s">
        <v>12169</v>
      </c>
    </row>
    <row r="1306" spans="1:39" ht="12.75" customHeight="1">
      <c r="A1306" s="1"/>
      <c r="B1306" s="1" t="s">
        <v>12159</v>
      </c>
      <c r="C1306" s="1" t="s">
        <v>12192</v>
      </c>
      <c r="D1306" s="3" t="str">
        <f ca="1">IFERROR(__xludf.DUMMYFUNCTION("PROPER(REGEXEXTRACT(B3198, ""(?:https?:\/\/)?(?:www\.)?([a-zA-Z0-9-]+)\.""))"),"Skyscanner")</f>
        <v>Skyscanner</v>
      </c>
      <c r="E1306" s="1" t="s">
        <v>12193</v>
      </c>
      <c r="F1306" s="1">
        <v>13.41738</v>
      </c>
      <c r="G1306" s="1">
        <v>121.20722000000001</v>
      </c>
      <c r="H1306" s="1" t="s">
        <v>12158</v>
      </c>
      <c r="I1306" s="1" t="s">
        <v>3119</v>
      </c>
      <c r="J1306" s="1">
        <f>IF(K1306="URBAN",1,IF(K1306="SUBURBAN",2,IF(K1306="RURAL",3,"")))</f>
        <v>3</v>
      </c>
      <c r="K1306" s="1" t="s">
        <v>541</v>
      </c>
      <c r="L1306" s="18">
        <v>46082</v>
      </c>
      <c r="M1306" s="49">
        <v>0.58333333333333337</v>
      </c>
      <c r="N1306" s="18">
        <v>46083</v>
      </c>
      <c r="O1306" s="56">
        <v>0.5</v>
      </c>
      <c r="P1306" s="31" t="str">
        <f>TEXT($L1306, "dddd")</f>
        <v>Sunday</v>
      </c>
      <c r="Q1306" s="39" t="s">
        <v>207</v>
      </c>
      <c r="R1306" s="39">
        <v>692</v>
      </c>
      <c r="S1306" s="1" t="str">
        <f>IF(OR(MONTH(L1306)=12, MONTH(L1306)&lt;=5), "Dry Season", "Wet Season")</f>
        <v>Dry Season</v>
      </c>
      <c r="T1306" s="1">
        <v>1</v>
      </c>
      <c r="U1306" s="1">
        <v>1</v>
      </c>
      <c r="V1306" s="1">
        <v>0</v>
      </c>
      <c r="W1306" s="2">
        <f>IF(ISNUMBER(SEARCH("N/A", X1306)), 0, 1)</f>
        <v>0</v>
      </c>
      <c r="X1306" s="1" t="s">
        <v>44</v>
      </c>
      <c r="Y1306" s="1"/>
      <c r="Z1306" s="1"/>
      <c r="AA1306" s="11" cm="1">
        <f t="array" ref="AA1306">IF(ISBLANK(Y1306), 0, VINCentyInvDistance(F1306,G1306,Y1306,Z1306))</f>
        <v>0</v>
      </c>
      <c r="AB1306" s="1">
        <v>0</v>
      </c>
      <c r="AC1306" s="1">
        <v>0</v>
      </c>
      <c r="AD1306" s="1">
        <v>0</v>
      </c>
      <c r="AE1306" s="1">
        <v>0</v>
      </c>
      <c r="AF1306" s="1">
        <v>1</v>
      </c>
      <c r="AG1306" s="1" t="s">
        <v>11982</v>
      </c>
      <c r="AH1306" s="1" t="s">
        <v>9593</v>
      </c>
      <c r="AI1306" s="1" t="str">
        <f>TRIM(MID(SUBSTITUTE($H1306,",",REPT(" ",200)),(LEN($H1306)-LEN(SUBSTITUTE($H1306,",",""))-2)*200+1,200))</f>
        <v>Oriental Mindoro</v>
      </c>
      <c r="AJ1306" s="1" t="s">
        <v>55</v>
      </c>
      <c r="AK1306" t="s">
        <v>12163</v>
      </c>
      <c r="AL1306" s="2">
        <v>0</v>
      </c>
      <c r="AM1306" s="1" t="s">
        <v>12164</v>
      </c>
    </row>
    <row r="1307" spans="1:39" ht="12.75" customHeight="1">
      <c r="A1307" s="1"/>
      <c r="B1307" s="1" t="s">
        <v>12194</v>
      </c>
      <c r="C1307" s="1" t="s">
        <v>12195</v>
      </c>
      <c r="D1307" s="3" t="str">
        <f ca="1">IFERROR(__xludf.DUMMYFUNCTION("PROPER(REGEXEXTRACT(B3199, ""(?:https?:\/\/)?(?:www\.)?([a-zA-Z0-9-]+)\.""))"),"Skyscanner")</f>
        <v>Skyscanner</v>
      </c>
      <c r="E1307" s="1" t="s">
        <v>12196</v>
      </c>
      <c r="F1307" s="1">
        <v>12.3688</v>
      </c>
      <c r="G1307" s="1">
        <v>123.61699</v>
      </c>
      <c r="H1307" s="1" t="s">
        <v>12197</v>
      </c>
      <c r="I1307" s="1" t="s">
        <v>4967</v>
      </c>
      <c r="J1307" s="1">
        <f>IF(K1307="URBAN",1,IF(K1307="SUBURBAN",2,IF(K1307="RURAL",3,"")))</f>
        <v>3</v>
      </c>
      <c r="K1307" s="1" t="s">
        <v>541</v>
      </c>
      <c r="L1307" s="18">
        <v>46082</v>
      </c>
      <c r="M1307" s="49">
        <v>0.58333333333333337</v>
      </c>
      <c r="N1307" s="18">
        <v>46083</v>
      </c>
      <c r="O1307" s="56">
        <v>0.5</v>
      </c>
      <c r="P1307" s="31" t="str">
        <f>TEXT($L1307, "dddd")</f>
        <v>Sunday</v>
      </c>
      <c r="Q1307" s="39" t="s">
        <v>207</v>
      </c>
      <c r="R1307" s="39">
        <v>1975</v>
      </c>
      <c r="S1307" s="1" t="str">
        <f>IF(OR(MONTH(L1307)=12, MONTH(L1307)&lt;=5), "Dry Season", "Wet Season")</f>
        <v>Dry Season</v>
      </c>
      <c r="T1307" s="1">
        <v>1</v>
      </c>
      <c r="U1307" s="1">
        <v>1</v>
      </c>
      <c r="V1307" s="1">
        <v>1</v>
      </c>
      <c r="W1307" s="2">
        <f>IF(ISNUMBER(SEARCH("N/A", X1307)), 0, 1)</f>
        <v>0</v>
      </c>
      <c r="X1307" s="1" t="s">
        <v>44</v>
      </c>
      <c r="Y1307" s="1"/>
      <c r="Z1307" s="1"/>
      <c r="AA1307" s="11" cm="1">
        <f t="array" ref="AA1307">IF(ISBLANK(Y1307), 0, VINCentyInvDistance(F1307,G1307,Y1307,Z1307))</f>
        <v>0</v>
      </c>
      <c r="AB1307" s="1">
        <v>0</v>
      </c>
      <c r="AC1307" s="1">
        <v>0</v>
      </c>
      <c r="AD1307" s="1">
        <v>0</v>
      </c>
      <c r="AE1307" s="1">
        <v>8</v>
      </c>
      <c r="AF1307" s="1">
        <v>1</v>
      </c>
      <c r="AG1307" s="1" t="s">
        <v>12198</v>
      </c>
      <c r="AH1307" s="1" t="s">
        <v>12198</v>
      </c>
      <c r="AI1307" s="1" t="str">
        <f>TRIM(MID(SUBSTITUTE($H1307,",",REPT(" ",200)),(LEN($H1307)-LEN(SUBSTITUTE($H1307,",",""))-2)*200+1,200))</f>
        <v>Bicol Region</v>
      </c>
      <c r="AJ1307" s="1" t="s">
        <v>55</v>
      </c>
      <c r="AK1307" t="s">
        <v>12199</v>
      </c>
      <c r="AL1307" s="2">
        <v>0</v>
      </c>
      <c r="AM1307" s="1" t="s">
        <v>12200</v>
      </c>
    </row>
    <row r="1308" spans="1:39" ht="12.75" customHeight="1">
      <c r="A1308" s="1"/>
      <c r="B1308" s="1" t="s">
        <v>1938</v>
      </c>
      <c r="C1308" s="1" t="s">
        <v>12201</v>
      </c>
      <c r="D1308" s="3" t="str">
        <f ca="1">IFERROR(__xludf.DUMMYFUNCTION("PROPER(REGEXEXTRACT(B3200, ""(?:https?:\/\/)?(?:www\.)?([a-zA-Z0-9-]+)\.""))"),"Skyscanner")</f>
        <v>Skyscanner</v>
      </c>
      <c r="E1308" s="1" t="s">
        <v>12115</v>
      </c>
      <c r="F1308" s="1">
        <v>14.10539</v>
      </c>
      <c r="G1308" s="1">
        <v>120.94096999999999</v>
      </c>
      <c r="H1308" s="1" t="s">
        <v>1941</v>
      </c>
      <c r="I1308" s="1" t="s">
        <v>1300</v>
      </c>
      <c r="J1308" s="1">
        <f>IF(K1308="URBAN",1,IF(K1308="SUBURBAN",2,IF(K1308="RURAL",3,"")))</f>
        <v>3</v>
      </c>
      <c r="K1308" s="1" t="s">
        <v>541</v>
      </c>
      <c r="L1308" s="18">
        <v>46082</v>
      </c>
      <c r="M1308" s="49">
        <v>0.58333333333333337</v>
      </c>
      <c r="N1308" s="18">
        <v>46083</v>
      </c>
      <c r="O1308" s="56">
        <v>0.5</v>
      </c>
      <c r="P1308" s="31" t="str">
        <f>TEXT($L1308, "dddd")</f>
        <v>Sunday</v>
      </c>
      <c r="Q1308" s="39" t="s">
        <v>67</v>
      </c>
      <c r="R1308" s="39">
        <v>814</v>
      </c>
      <c r="S1308" s="1" t="str">
        <f>IF(OR(MONTH(L1308)=12, MONTH(L1308)&lt;=5), "Dry Season", "Wet Season")</f>
        <v>Dry Season</v>
      </c>
      <c r="T1308" s="1">
        <v>1</v>
      </c>
      <c r="U1308" s="1">
        <v>0</v>
      </c>
      <c r="V1308" s="1">
        <v>0</v>
      </c>
      <c r="W1308" s="2">
        <f>IF(ISNUMBER(SEARCH("N/A", X1308)), 0, 1)</f>
        <v>0</v>
      </c>
      <c r="X1308" s="1" t="s">
        <v>44</v>
      </c>
      <c r="Y1308" s="1"/>
      <c r="Z1308" s="1"/>
      <c r="AA1308" s="11" cm="1">
        <f t="array" ref="AA1308">IF(ISBLANK(Y1308), 0, VINCentyInvDistance(F1308,G1308,Y1308,Z1308))</f>
        <v>0</v>
      </c>
      <c r="AB1308" s="1">
        <v>0</v>
      </c>
      <c r="AC1308" s="1">
        <v>0</v>
      </c>
      <c r="AD1308" s="1">
        <v>0</v>
      </c>
      <c r="AE1308" s="1">
        <v>0</v>
      </c>
      <c r="AF1308" s="1">
        <v>1</v>
      </c>
      <c r="AG1308" s="1" t="s">
        <v>1729</v>
      </c>
      <c r="AH1308" s="1" t="s">
        <v>1730</v>
      </c>
      <c r="AI1308" s="1" t="str">
        <f>TRIM(MID(SUBSTITUTE($H1308,",",REPT(" ",200)),(LEN($H1308)-LEN(SUBSTITUTE($H1308,",",""))-2)*200+1,200))</f>
        <v>Calabarzon</v>
      </c>
      <c r="AJ1308" s="1" t="s">
        <v>55</v>
      </c>
      <c r="AK1308" t="s">
        <v>16628</v>
      </c>
      <c r="AL1308" s="2">
        <v>0</v>
      </c>
      <c r="AM1308" s="1" t="s">
        <v>1943</v>
      </c>
    </row>
    <row r="1309" spans="1:39" ht="12.75" customHeight="1">
      <c r="A1309" s="1"/>
      <c r="B1309" s="1" t="s">
        <v>10342</v>
      </c>
      <c r="C1309" s="1" t="s">
        <v>12207</v>
      </c>
      <c r="D1309" s="3" t="str">
        <f ca="1">IFERROR(__xludf.DUMMYFUNCTION("PROPER(REGEXEXTRACT(B3203, ""(?:https?:\/\/)?(?:www\.)?([a-zA-Z0-9-]+)\.""))"),"Skyscanner")</f>
        <v>Skyscanner</v>
      </c>
      <c r="E1309" s="1" t="s">
        <v>12208</v>
      </c>
      <c r="F1309" s="1">
        <v>9.7876539999999999</v>
      </c>
      <c r="G1309" s="1">
        <v>124.145563</v>
      </c>
      <c r="H1309" s="1" t="s">
        <v>10341</v>
      </c>
      <c r="I1309" s="1" t="s">
        <v>2622</v>
      </c>
      <c r="J1309" s="1">
        <f>IF(K1309="URBAN",1,IF(K1309="SUBURBAN",2,IF(K1309="RURAL",3,"")))</f>
        <v>3</v>
      </c>
      <c r="K1309" s="1" t="s">
        <v>541</v>
      </c>
      <c r="L1309" s="18">
        <v>46082</v>
      </c>
      <c r="M1309" s="49">
        <v>0.58333333333333337</v>
      </c>
      <c r="N1309" s="18">
        <v>46083</v>
      </c>
      <c r="O1309" s="56">
        <v>0.45833333333333331</v>
      </c>
      <c r="P1309" s="31" t="str">
        <f>TEXT($L1309, "dddd")</f>
        <v>Sunday</v>
      </c>
      <c r="Q1309" s="39" t="s">
        <v>186</v>
      </c>
      <c r="R1309" s="39">
        <v>1754</v>
      </c>
      <c r="S1309" s="1" t="str">
        <f>IF(OR(MONTH(L1309)=12, MONTH(L1309)&lt;=5), "Dry Season", "Wet Season")</f>
        <v>Dry Season</v>
      </c>
      <c r="T1309" s="1">
        <v>1</v>
      </c>
      <c r="U1309" s="1">
        <v>0</v>
      </c>
      <c r="V1309" s="1">
        <v>0</v>
      </c>
      <c r="W1309" s="2">
        <f>IF(ISNUMBER(SEARCH("N/A", X1309)), 0, 1)</f>
        <v>0</v>
      </c>
      <c r="X1309" s="1" t="s">
        <v>44</v>
      </c>
      <c r="Y1309" s="1"/>
      <c r="Z1309" s="1"/>
      <c r="AA1309" s="11" cm="1">
        <f t="array" ref="AA1309">IF(ISBLANK(Y1309), 0, VINCentyInvDistance(F1309,G1309,Y1309,Z1309))</f>
        <v>0</v>
      </c>
      <c r="AB1309" s="1">
        <v>0</v>
      </c>
      <c r="AC1309" s="1">
        <v>9.4</v>
      </c>
      <c r="AD1309" s="1">
        <v>0</v>
      </c>
      <c r="AE1309" s="1">
        <v>3</v>
      </c>
      <c r="AF1309" s="1">
        <v>1</v>
      </c>
      <c r="AG1309" s="1" t="s">
        <v>2779</v>
      </c>
      <c r="AH1309" s="1" t="s">
        <v>2113</v>
      </c>
      <c r="AI1309" s="1" t="str">
        <f>TRIM(MID(SUBSTITUTE($H1309,",",REPT(" ",200)),(LEN($H1309)-LEN(SUBSTITUTE($H1309,",",""))-2)*200+1,200))</f>
        <v>Central Visayas</v>
      </c>
      <c r="AJ1309" s="1" t="s">
        <v>55</v>
      </c>
      <c r="AK1309" t="s">
        <v>16739</v>
      </c>
      <c r="AL1309" s="2">
        <v>0</v>
      </c>
      <c r="AM1309" s="1" t="s">
        <v>10345</v>
      </c>
    </row>
    <row r="1310" spans="1:39" ht="12.75" customHeight="1">
      <c r="A1310" s="1"/>
      <c r="B1310" s="1" t="s">
        <v>12209</v>
      </c>
      <c r="C1310" s="1" t="s">
        <v>12210</v>
      </c>
      <c r="D1310" s="3" t="str">
        <f ca="1">IFERROR(__xludf.DUMMYFUNCTION("PROPER(REGEXEXTRACT(B3204, ""(?:https?:\/\/)?(?:www\.)?([a-zA-Z0-9-]+)\.""))"),"Skyscanner")</f>
        <v>Skyscanner</v>
      </c>
      <c r="E1310" s="1" t="s">
        <v>12211</v>
      </c>
      <c r="F1310" s="1">
        <v>11.847569999999999</v>
      </c>
      <c r="G1310" s="1">
        <v>122.05776</v>
      </c>
      <c r="H1310" s="1" t="s">
        <v>12212</v>
      </c>
      <c r="I1310" s="1" t="s">
        <v>1211</v>
      </c>
      <c r="J1310" s="1">
        <f>IF(K1310="URBAN",1,IF(K1310="SUBURBAN",2,IF(K1310="RURAL",3,"")))</f>
        <v>3</v>
      </c>
      <c r="K1310" s="1" t="s">
        <v>541</v>
      </c>
      <c r="L1310" s="18">
        <v>46082</v>
      </c>
      <c r="M1310" s="49">
        <v>0.5</v>
      </c>
      <c r="N1310" s="18">
        <v>46083</v>
      </c>
      <c r="O1310" s="56">
        <v>0.5</v>
      </c>
      <c r="P1310" s="31" t="str">
        <f>TEXT($L1310, "dddd")</f>
        <v>Sunday</v>
      </c>
      <c r="Q1310" s="39" t="s">
        <v>207</v>
      </c>
      <c r="R1310" s="39">
        <v>1110</v>
      </c>
      <c r="S1310" s="1" t="str">
        <f>IF(OR(MONTH(L1310)=12, MONTH(L1310)&lt;=5), "Dry Season", "Wet Season")</f>
        <v>Dry Season</v>
      </c>
      <c r="T1310" s="1">
        <v>1</v>
      </c>
      <c r="U1310" s="1">
        <v>1</v>
      </c>
      <c r="V1310" s="1">
        <v>1</v>
      </c>
      <c r="W1310" s="2">
        <f>IF(ISNUMBER(SEARCH("N/A", X1310)), 0, 1)</f>
        <v>0</v>
      </c>
      <c r="X1310" s="1" t="s">
        <v>44</v>
      </c>
      <c r="Y1310" s="1"/>
      <c r="Z1310" s="1"/>
      <c r="AA1310" s="11" cm="1">
        <f t="array" ref="AA1310">IF(ISBLANK(Y1310), 0, VINCentyInvDistance(F1310,G1310,Y1310,Z1310))</f>
        <v>0</v>
      </c>
      <c r="AB1310" s="1">
        <v>0</v>
      </c>
      <c r="AC1310" s="1">
        <v>0</v>
      </c>
      <c r="AD1310" s="1">
        <v>0</v>
      </c>
      <c r="AE1310" s="1">
        <v>11</v>
      </c>
      <c r="AF1310" s="1">
        <v>1</v>
      </c>
      <c r="AG1310" s="1" t="s">
        <v>12213</v>
      </c>
      <c r="AH1310" s="1" t="s">
        <v>4815</v>
      </c>
      <c r="AI1310" s="1" t="str">
        <f>TRIM(MID(SUBSTITUTE($H1310,",",REPT(" ",200)),(LEN($H1310)-LEN(SUBSTITUTE($H1310,",",""))-2)*200+1,200))</f>
        <v>Aklan</v>
      </c>
      <c r="AJ1310" s="1" t="s">
        <v>55</v>
      </c>
      <c r="AK1310" t="s">
        <v>17460</v>
      </c>
      <c r="AL1310" s="2">
        <v>0</v>
      </c>
      <c r="AM1310" s="1" t="s">
        <v>12214</v>
      </c>
    </row>
    <row r="1311" spans="1:39" ht="12.75" customHeight="1">
      <c r="A1311" s="1"/>
      <c r="B1311" s="1" t="s">
        <v>12215</v>
      </c>
      <c r="C1311" s="1" t="s">
        <v>12216</v>
      </c>
      <c r="D1311" s="3" t="str">
        <f ca="1">IFERROR(__xludf.DUMMYFUNCTION("PROPER(REGEXEXTRACT(B3205, ""(?:https?:\/\/)?(?:www\.)?([a-zA-Z0-9-]+)\.""))"),"Skyscanner")</f>
        <v>Skyscanner</v>
      </c>
      <c r="E1311" s="1" t="s">
        <v>12217</v>
      </c>
      <c r="F1311" s="1">
        <v>11.0825</v>
      </c>
      <c r="G1311" s="1">
        <v>124.6108157</v>
      </c>
      <c r="H1311" s="1" t="s">
        <v>12218</v>
      </c>
      <c r="I1311" s="1" t="s">
        <v>2622</v>
      </c>
      <c r="J1311" s="1">
        <f>IF(K1311="URBAN",1,IF(K1311="SUBURBAN",2,IF(K1311="RURAL",3,"")))</f>
        <v>3</v>
      </c>
      <c r="K1311" s="1" t="s">
        <v>541</v>
      </c>
      <c r="L1311" s="18">
        <v>46082</v>
      </c>
      <c r="M1311" s="49">
        <v>0.58333333333333337</v>
      </c>
      <c r="N1311" s="18">
        <v>46083</v>
      </c>
      <c r="O1311" s="56">
        <v>0.5</v>
      </c>
      <c r="P1311" s="31" t="str">
        <f>TEXT($L1311, "dddd")</f>
        <v>Sunday</v>
      </c>
      <c r="Q1311" s="39" t="s">
        <v>11787</v>
      </c>
      <c r="R1311" s="39">
        <v>722</v>
      </c>
      <c r="S1311" s="1" t="str">
        <f>IF(OR(MONTH(L1311)=12, MONTH(L1311)&lt;=5), "Dry Season", "Wet Season")</f>
        <v>Dry Season</v>
      </c>
      <c r="T1311" s="1">
        <v>1</v>
      </c>
      <c r="U1311" s="1">
        <v>0</v>
      </c>
      <c r="V1311" s="1">
        <v>0</v>
      </c>
      <c r="W1311" s="2">
        <f>IF(ISNUMBER(SEARCH("N/A", X1311)), 0, 1)</f>
        <v>1</v>
      </c>
      <c r="X1311" s="1" t="s">
        <v>2629</v>
      </c>
      <c r="Y1311" s="1">
        <v>9.5486699999999995</v>
      </c>
      <c r="Z1311" s="1">
        <v>123.77356</v>
      </c>
      <c r="AA1311" s="11" cm="1">
        <f t="array" ref="AA1311">IF(ISBLANK(Y1311), 0, VINCentyInvDistance(F1311,G1311,Y1311,Z1311))</f>
        <v>192854.68216240636</v>
      </c>
      <c r="AB1311" s="1">
        <v>0</v>
      </c>
      <c r="AC1311" s="1">
        <v>6.6</v>
      </c>
      <c r="AD1311" s="1">
        <v>3.9</v>
      </c>
      <c r="AE1311" s="1">
        <v>11</v>
      </c>
      <c r="AF1311" s="1">
        <v>1</v>
      </c>
      <c r="AG1311" s="1" t="s">
        <v>2630</v>
      </c>
      <c r="AH1311" s="1" t="s">
        <v>2113</v>
      </c>
      <c r="AI1311" s="1" t="str">
        <f>TRIM(MID(SUBSTITUTE($H1311,",",REPT(" ",200)),(LEN($H1311)-LEN(SUBSTITUTE($H1311,",",""))-2)*200+1,200))</f>
        <v>Eastern Visayas</v>
      </c>
      <c r="AJ1311" s="1" t="s">
        <v>55</v>
      </c>
      <c r="AK1311" t="s">
        <v>12219</v>
      </c>
      <c r="AL1311" s="2">
        <v>0</v>
      </c>
      <c r="AM1311" s="1"/>
    </row>
    <row r="1312" spans="1:39" ht="12.75" customHeight="1">
      <c r="A1312" s="1"/>
      <c r="B1312" s="1" t="s">
        <v>12223</v>
      </c>
      <c r="C1312" s="1" t="s">
        <v>12224</v>
      </c>
      <c r="D1312" s="3" t="str">
        <f ca="1">IFERROR(__xludf.DUMMYFUNCTION("PROPER(REGEXEXTRACT(B3207, ""(?:https?:\/\/)?(?:www\.)?([a-zA-Z0-9-]+)\.""))"),"Skyscanner")</f>
        <v>Skyscanner</v>
      </c>
      <c r="E1312" s="1" t="s">
        <v>12225</v>
      </c>
      <c r="F1312" s="1">
        <v>9.1501099999999997</v>
      </c>
      <c r="G1312" s="1">
        <v>123.50212000000001</v>
      </c>
      <c r="H1312" s="1" t="s">
        <v>12226</v>
      </c>
      <c r="I1312" s="1" t="s">
        <v>3715</v>
      </c>
      <c r="J1312" s="1">
        <f>IF(K1312="URBAN",1,IF(K1312="SUBURBAN",2,IF(K1312="RURAL",3,"")))</f>
        <v>3</v>
      </c>
      <c r="K1312" s="1" t="s">
        <v>541</v>
      </c>
      <c r="L1312" s="18">
        <v>46082</v>
      </c>
      <c r="M1312" s="49">
        <v>0.58333333333333337</v>
      </c>
      <c r="N1312" s="18">
        <v>46083</v>
      </c>
      <c r="O1312" s="56">
        <v>0.5</v>
      </c>
      <c r="P1312" s="31" t="str">
        <f>TEXT($L1312, "dddd")</f>
        <v>Sunday</v>
      </c>
      <c r="Q1312" s="39" t="s">
        <v>111</v>
      </c>
      <c r="R1312" s="39">
        <v>1800</v>
      </c>
      <c r="S1312" s="1" t="str">
        <f>IF(OR(MONTH(L1312)=12, MONTH(L1312)&lt;=5), "Dry Season", "Wet Season")</f>
        <v>Dry Season</v>
      </c>
      <c r="T1312" s="1">
        <v>1</v>
      </c>
      <c r="U1312" s="1">
        <v>1</v>
      </c>
      <c r="V1312" s="1">
        <v>0</v>
      </c>
      <c r="W1312" s="2">
        <f>IF(ISNUMBER(SEARCH("N/A", X1312)), 0, 1)</f>
        <v>1</v>
      </c>
      <c r="X1312" s="1" t="s">
        <v>11857</v>
      </c>
      <c r="Y1312" s="1">
        <v>8.9474990000000005</v>
      </c>
      <c r="Z1312" s="1">
        <v>125.48081999999999</v>
      </c>
      <c r="AA1312" s="11" cm="1">
        <f t="array" ref="AA1312">IF(ISBLANK(Y1312), 0, VINCentyInvDistance(F1312,G1312,Y1312,Z1312))</f>
        <v>218695.33880530018</v>
      </c>
      <c r="AB1312" s="1">
        <v>0</v>
      </c>
      <c r="AC1312" s="1">
        <v>0</v>
      </c>
      <c r="AD1312" s="1">
        <v>0</v>
      </c>
      <c r="AE1312" s="1">
        <v>8</v>
      </c>
      <c r="AF1312" s="1">
        <v>1</v>
      </c>
      <c r="AG1312" s="1" t="s">
        <v>11858</v>
      </c>
      <c r="AH1312" s="1" t="s">
        <v>11859</v>
      </c>
      <c r="AI1312" s="1" t="str">
        <f>TRIM(MID(SUBSTITUTE($H1312,",",REPT(" ",200)),(LEN($H1312)-LEN(SUBSTITUTE($H1312,",",""))-2)*200+1,200))</f>
        <v>Negros Island Region</v>
      </c>
      <c r="AJ1312" s="1" t="s">
        <v>55</v>
      </c>
      <c r="AK1312" t="s">
        <v>1942</v>
      </c>
      <c r="AL1312" s="2">
        <v>0</v>
      </c>
      <c r="AM1312" s="1"/>
    </row>
    <row r="1313" spans="1:39" ht="12.75" customHeight="1">
      <c r="A1313" s="1"/>
      <c r="B1313" s="1" t="s">
        <v>12239</v>
      </c>
      <c r="C1313" s="1" t="s">
        <v>12240</v>
      </c>
      <c r="D1313" s="3" t="str">
        <f ca="1">IFERROR(__xludf.DUMMYFUNCTION("PROPER(REGEXEXTRACT(B3211, ""(?:https?:\/\/)?(?:www\.)?([a-zA-Z0-9-]+)\.""))"),"Google")</f>
        <v>Google</v>
      </c>
      <c r="E1313" s="1" t="s">
        <v>12233</v>
      </c>
      <c r="F1313" s="1">
        <v>17.904972000000001</v>
      </c>
      <c r="G1313" s="1">
        <v>121.651126</v>
      </c>
      <c r="H1313" s="1" t="s">
        <v>12241</v>
      </c>
      <c r="I1313" s="1" t="s">
        <v>530</v>
      </c>
      <c r="J1313" s="1">
        <f>IF(K1313="URBAN",1,IF(K1313="SUBURBAN",2,IF(K1313="RURAL",3,"")))</f>
        <v>3</v>
      </c>
      <c r="K1313" s="1" t="s">
        <v>541</v>
      </c>
      <c r="L1313" s="18">
        <v>46082</v>
      </c>
      <c r="M1313" s="49">
        <v>0.625</v>
      </c>
      <c r="N1313" s="18">
        <v>46083</v>
      </c>
      <c r="O1313" s="56">
        <v>0.5</v>
      </c>
      <c r="P1313" s="31" t="str">
        <f>TEXT($L1313, "dddd")</f>
        <v>Sunday</v>
      </c>
      <c r="Q1313" s="39" t="s">
        <v>111</v>
      </c>
      <c r="R1313" s="39">
        <v>1270</v>
      </c>
      <c r="S1313" s="1" t="str">
        <f>IF(OR(MONTH(L1313)=12, MONTH(L1313)&lt;=5), "Dry Season", "Wet Season")</f>
        <v>Dry Season</v>
      </c>
      <c r="T1313" s="1">
        <v>1</v>
      </c>
      <c r="U1313" s="1">
        <v>1</v>
      </c>
      <c r="V1313" s="1">
        <v>0</v>
      </c>
      <c r="W1313" s="2">
        <f>IF(ISNUMBER(SEARCH("N/A", X1313)), 0, 1)</f>
        <v>0</v>
      </c>
      <c r="X1313" s="1" t="s">
        <v>44</v>
      </c>
      <c r="Y1313" s="1"/>
      <c r="Z1313" s="1"/>
      <c r="AA1313" s="11" cm="1">
        <f t="array" ref="AA1313">IF(ISBLANK(Y1313), 0, VINCentyInvDistance(F1313,G1313,Y1313,Z1313))</f>
        <v>0</v>
      </c>
      <c r="AB1313" s="1">
        <v>0</v>
      </c>
      <c r="AC1313" s="1">
        <v>0</v>
      </c>
      <c r="AD1313" s="1">
        <v>0</v>
      </c>
      <c r="AE1313" s="1">
        <v>0</v>
      </c>
      <c r="AF1313" s="1">
        <v>1</v>
      </c>
      <c r="AG1313" s="1" t="s">
        <v>12242</v>
      </c>
      <c r="AH1313" s="1" t="s">
        <v>11064</v>
      </c>
      <c r="AI1313" s="1" t="str">
        <f>TRIM(MID(SUBSTITUTE($H1313,",",REPT(" ",200)),(LEN($H1313)-LEN(SUBSTITUTE($H1313,",",""))-2)*200+1,200))</f>
        <v>Cagayan Valley</v>
      </c>
      <c r="AJ1313" s="1" t="s">
        <v>55</v>
      </c>
      <c r="AL1313" s="2">
        <v>0</v>
      </c>
      <c r="AM1313" s="1" t="s">
        <v>12243</v>
      </c>
    </row>
    <row r="1314" spans="1:39" ht="12.75" customHeight="1">
      <c r="A1314" s="1"/>
      <c r="B1314" s="1" t="s">
        <v>12239</v>
      </c>
      <c r="C1314" s="1" t="s">
        <v>12245</v>
      </c>
      <c r="D1314" s="3" t="str">
        <f ca="1">IFERROR(__xludf.DUMMYFUNCTION("PROPER(REGEXEXTRACT(B3213, ""(?:https?:\/\/)?(?:www\.)?([a-zA-Z0-9-]+)\.""))"),"Google")</f>
        <v>Google</v>
      </c>
      <c r="E1314" s="1" t="s">
        <v>12237</v>
      </c>
      <c r="F1314" s="1">
        <v>17.904972000000001</v>
      </c>
      <c r="G1314" s="1">
        <v>121.651126</v>
      </c>
      <c r="H1314" s="1" t="s">
        <v>12241</v>
      </c>
      <c r="I1314" s="1" t="s">
        <v>530</v>
      </c>
      <c r="J1314" s="1">
        <f>IF(K1314="URBAN",1,IF(K1314="SUBURBAN",2,IF(K1314="RURAL",3,"")))</f>
        <v>3</v>
      </c>
      <c r="K1314" s="1" t="s">
        <v>541</v>
      </c>
      <c r="L1314" s="18">
        <v>46082</v>
      </c>
      <c r="M1314" s="49">
        <v>0.625</v>
      </c>
      <c r="N1314" s="18">
        <v>46083</v>
      </c>
      <c r="O1314" s="56">
        <v>0.5</v>
      </c>
      <c r="P1314" s="31" t="str">
        <f>TEXT($L1314, "dddd")</f>
        <v>Sunday</v>
      </c>
      <c r="Q1314" s="39" t="s">
        <v>531</v>
      </c>
      <c r="R1314" s="39">
        <v>790</v>
      </c>
      <c r="S1314" s="1" t="str">
        <f>IF(OR(MONTH(L1314)=12, MONTH(L1314)&lt;=5), "Dry Season", "Wet Season")</f>
        <v>Dry Season</v>
      </c>
      <c r="T1314" s="1">
        <v>1</v>
      </c>
      <c r="U1314" s="1">
        <v>0</v>
      </c>
      <c r="V1314" s="1">
        <v>0</v>
      </c>
      <c r="W1314" s="2">
        <f>IF(ISNUMBER(SEARCH("N/A", X1314)), 0, 1)</f>
        <v>0</v>
      </c>
      <c r="X1314" s="1" t="s">
        <v>44</v>
      </c>
      <c r="Y1314" s="1"/>
      <c r="Z1314" s="1"/>
      <c r="AA1314" s="11" cm="1">
        <f t="array" ref="AA1314">IF(ISBLANK(Y1314), 0, VINCentyInvDistance(F1314,G1314,Y1314,Z1314))</f>
        <v>0</v>
      </c>
      <c r="AB1314" s="1">
        <v>0</v>
      </c>
      <c r="AC1314" s="1">
        <v>0</v>
      </c>
      <c r="AD1314" s="1">
        <v>0</v>
      </c>
      <c r="AE1314" s="1">
        <v>3</v>
      </c>
      <c r="AF1314" s="1">
        <v>1</v>
      </c>
      <c r="AG1314" s="1" t="s">
        <v>12242</v>
      </c>
      <c r="AH1314" s="1" t="s">
        <v>11064</v>
      </c>
      <c r="AI1314" s="1" t="str">
        <f>TRIM(MID(SUBSTITUTE($H1314,",",REPT(" ",200)),(LEN($H1314)-LEN(SUBSTITUTE($H1314,",",""))-2)*200+1,200))</f>
        <v>Cagayan Valley</v>
      </c>
      <c r="AJ1314" s="1" t="s">
        <v>55</v>
      </c>
      <c r="AL1314" s="2">
        <v>0</v>
      </c>
      <c r="AM1314" s="1" t="s">
        <v>12243</v>
      </c>
    </row>
    <row r="1315" spans="1:39" ht="12.75" customHeight="1">
      <c r="A1315" s="1"/>
      <c r="B1315" s="1" t="s">
        <v>12239</v>
      </c>
      <c r="C1315" s="1" t="s">
        <v>12246</v>
      </c>
      <c r="D1315" s="3" t="str">
        <f ca="1">IFERROR(__xludf.DUMMYFUNCTION("PROPER(REGEXEXTRACT(B3214, ""(?:https?:\/\/)?(?:www\.)?([a-zA-Z0-9-]+)\.""))"),"Google")</f>
        <v>Google</v>
      </c>
      <c r="E1315" s="1" t="s">
        <v>11009</v>
      </c>
      <c r="F1315" s="1">
        <v>17.904972000000001</v>
      </c>
      <c r="G1315" s="1">
        <v>121.651126</v>
      </c>
      <c r="H1315" s="1" t="s">
        <v>12241</v>
      </c>
      <c r="I1315" s="1" t="s">
        <v>530</v>
      </c>
      <c r="J1315" s="1">
        <f>IF(K1315="URBAN",1,IF(K1315="SUBURBAN",2,IF(K1315="RURAL",3,"")))</f>
        <v>3</v>
      </c>
      <c r="K1315" s="1" t="s">
        <v>541</v>
      </c>
      <c r="L1315" s="18">
        <v>46082</v>
      </c>
      <c r="M1315" s="49">
        <v>0.625</v>
      </c>
      <c r="N1315" s="18">
        <v>46083</v>
      </c>
      <c r="O1315" s="56">
        <v>0.5</v>
      </c>
      <c r="P1315" s="31" t="str">
        <f>TEXT($L1315, "dddd")</f>
        <v>Sunday</v>
      </c>
      <c r="Q1315" s="39" t="s">
        <v>12247</v>
      </c>
      <c r="R1315" s="39">
        <v>1588.02</v>
      </c>
      <c r="S1315" s="1" t="str">
        <f>IF(OR(MONTH(L1315)=12, MONTH(L1315)&lt;=5), "Dry Season", "Wet Season")</f>
        <v>Dry Season</v>
      </c>
      <c r="T1315" s="1">
        <v>1</v>
      </c>
      <c r="U1315" s="1">
        <v>0</v>
      </c>
      <c r="V1315" s="1">
        <v>0</v>
      </c>
      <c r="W1315" s="2">
        <f>IF(ISNUMBER(SEARCH("N/A", X1315)), 0, 1)</f>
        <v>0</v>
      </c>
      <c r="X1315" s="1" t="s">
        <v>44</v>
      </c>
      <c r="Y1315" s="1"/>
      <c r="Z1315" s="1"/>
      <c r="AA1315" s="11" cm="1">
        <f t="array" ref="AA1315">IF(ISBLANK(Y1315), 0, VINCentyInvDistance(F1315,G1315,Y1315,Z1315))</f>
        <v>0</v>
      </c>
      <c r="AB1315" s="1">
        <v>0</v>
      </c>
      <c r="AC1315" s="1">
        <v>0</v>
      </c>
      <c r="AD1315" s="1">
        <v>0</v>
      </c>
      <c r="AE1315" s="1">
        <v>0</v>
      </c>
      <c r="AF1315" s="1">
        <v>1</v>
      </c>
      <c r="AG1315" s="1" t="s">
        <v>12242</v>
      </c>
      <c r="AH1315" s="1" t="s">
        <v>11064</v>
      </c>
      <c r="AI1315" s="1" t="str">
        <f>TRIM(MID(SUBSTITUTE($H1315,",",REPT(" ",200)),(LEN($H1315)-LEN(SUBSTITUTE($H1315,",",""))-2)*200+1,200))</f>
        <v>Cagayan Valley</v>
      </c>
      <c r="AJ1315" s="1" t="s">
        <v>55</v>
      </c>
      <c r="AL1315" s="2">
        <v>0</v>
      </c>
      <c r="AM1315" s="1" t="s">
        <v>12243</v>
      </c>
    </row>
    <row r="1316" spans="1:39" ht="12.75" customHeight="1">
      <c r="A1316" s="1"/>
      <c r="B1316" s="1" t="s">
        <v>11195</v>
      </c>
      <c r="C1316" s="1" t="s">
        <v>12248</v>
      </c>
      <c r="D1316" s="3" t="str">
        <f ca="1">IFERROR(__xludf.DUMMYFUNCTION("PROPER(REGEXEXTRACT(B3215, ""(?:https?:\/\/)?(?:www\.)?([a-zA-Z0-9-]+)\.""))"),"Skyscanner")</f>
        <v>Skyscanner</v>
      </c>
      <c r="E1316" s="1" t="s">
        <v>12249</v>
      </c>
      <c r="F1316" s="1">
        <v>11.9876</v>
      </c>
      <c r="G1316" s="1">
        <v>121.90582000000001</v>
      </c>
      <c r="H1316" s="1" t="s">
        <v>11198</v>
      </c>
      <c r="I1316" s="1" t="s">
        <v>1211</v>
      </c>
      <c r="J1316" s="1">
        <f>IF(K1316="URBAN",1,IF(K1316="SUBURBAN",2,IF(K1316="RURAL",3,"")))</f>
        <v>3</v>
      </c>
      <c r="K1316" s="1" t="s">
        <v>541</v>
      </c>
      <c r="L1316" s="18">
        <v>46082</v>
      </c>
      <c r="M1316" s="49">
        <v>0.58333333333333337</v>
      </c>
      <c r="N1316" s="18">
        <v>46083</v>
      </c>
      <c r="O1316" s="56">
        <v>0.5</v>
      </c>
      <c r="P1316" s="31" t="str">
        <f>TEXT($L1316, "dddd")</f>
        <v>Sunday</v>
      </c>
      <c r="Q1316" s="39" t="s">
        <v>74</v>
      </c>
      <c r="R1316" s="39">
        <v>3500</v>
      </c>
      <c r="S1316" s="1" t="str">
        <f>IF(OR(MONTH(L1316)=12, MONTH(L1316)&lt;=5), "Dry Season", "Wet Season")</f>
        <v>Dry Season</v>
      </c>
      <c r="T1316" s="1">
        <v>1</v>
      </c>
      <c r="U1316" s="1">
        <v>0</v>
      </c>
      <c r="V1316" s="1">
        <v>0</v>
      </c>
      <c r="W1316" s="2">
        <f>IF(ISNUMBER(SEARCH("N/A", X1316)), 0, 1)</f>
        <v>0</v>
      </c>
      <c r="X1316" s="1" t="s">
        <v>44</v>
      </c>
      <c r="Y1316" s="1"/>
      <c r="Z1316" s="1"/>
      <c r="AA1316" s="11" cm="1">
        <f t="array" ref="AA1316">IF(ISBLANK(Y1316), 0, VINCentyInvDistance(F1316,G1316,Y1316,Z1316))</f>
        <v>0</v>
      </c>
      <c r="AB1316" s="1">
        <v>1</v>
      </c>
      <c r="AC1316" s="1">
        <v>9.1999999999999993</v>
      </c>
      <c r="AD1316" s="1">
        <v>4.5999999999999996</v>
      </c>
      <c r="AE1316" s="1">
        <v>4037</v>
      </c>
      <c r="AF1316" s="1">
        <v>1</v>
      </c>
      <c r="AG1316" s="1" t="s">
        <v>4814</v>
      </c>
      <c r="AH1316" s="1" t="s">
        <v>4815</v>
      </c>
      <c r="AI1316" s="1"/>
      <c r="AJ1316" s="1" t="s">
        <v>55</v>
      </c>
      <c r="AK1316" t="s">
        <v>17404</v>
      </c>
      <c r="AL1316" s="1">
        <v>5</v>
      </c>
      <c r="AM1316" s="1" t="s">
        <v>11199</v>
      </c>
    </row>
    <row r="1317" spans="1:39" ht="12.75" customHeight="1">
      <c r="A1317" s="1"/>
      <c r="B1317" s="1" t="s">
        <v>12263</v>
      </c>
      <c r="C1317" s="1" t="s">
        <v>12264</v>
      </c>
      <c r="D1317" s="3" t="str">
        <f ca="1">IFERROR(__xludf.DUMMYFUNCTION("PROPER(REGEXEXTRACT(B3219, ""(?:https?:\/\/)?(?:www\.)?([a-zA-Z0-9-]+)\.""))"),"Google")</f>
        <v>Google</v>
      </c>
      <c r="E1317" s="1" t="s">
        <v>12265</v>
      </c>
      <c r="F1317" s="1">
        <v>10.290902000000001</v>
      </c>
      <c r="G1317" s="1">
        <v>123.99023200000001</v>
      </c>
      <c r="H1317" s="1" t="s">
        <v>12266</v>
      </c>
      <c r="I1317" s="1" t="s">
        <v>2622</v>
      </c>
      <c r="J1317" s="1">
        <f>IF(K1317="URBAN",1,IF(K1317="SUBURBAN",2,IF(K1317="RURAL",3,"")))</f>
        <v>3</v>
      </c>
      <c r="K1317" s="1" t="s">
        <v>541</v>
      </c>
      <c r="L1317" s="18">
        <v>46082</v>
      </c>
      <c r="M1317" s="49">
        <v>0.625</v>
      </c>
      <c r="N1317" s="18">
        <v>46083</v>
      </c>
      <c r="O1317" s="56">
        <v>0.5</v>
      </c>
      <c r="P1317" s="31" t="str">
        <f>TEXT($L1317, "dddd")</f>
        <v>Sunday</v>
      </c>
      <c r="Q1317" s="39" t="s">
        <v>186</v>
      </c>
      <c r="R1317" s="39">
        <v>2305</v>
      </c>
      <c r="S1317" s="1" t="str">
        <f>IF(OR(MONTH(L1317)=12, MONTH(L1317)&lt;=5), "Dry Season", "Wet Season")</f>
        <v>Dry Season</v>
      </c>
      <c r="T1317" s="1">
        <v>1</v>
      </c>
      <c r="U1317" s="1">
        <v>1</v>
      </c>
      <c r="V1317" s="1">
        <v>0</v>
      </c>
      <c r="W1317" s="2">
        <f>IF(ISNUMBER(SEARCH("N/A", X1317)), 0, 1)</f>
        <v>0</v>
      </c>
      <c r="X1317" s="1" t="s">
        <v>44</v>
      </c>
      <c r="Y1317" s="1"/>
      <c r="Z1317" s="1"/>
      <c r="AA1317" s="11" cm="1">
        <f t="array" ref="AA1317">IF(ISBLANK(Y1317), 0, VINCentyInvDistance(F1317,G1317,Y1317,Z1317))</f>
        <v>0</v>
      </c>
      <c r="AB1317" s="1">
        <v>0</v>
      </c>
      <c r="AC1317" s="1">
        <v>0</v>
      </c>
      <c r="AD1317" s="1">
        <v>0</v>
      </c>
      <c r="AE1317" s="1">
        <v>1</v>
      </c>
      <c r="AF1317" s="1">
        <v>1</v>
      </c>
      <c r="AG1317" s="1" t="s">
        <v>731</v>
      </c>
      <c r="AH1317" s="1" t="s">
        <v>731</v>
      </c>
      <c r="AI1317" s="1" t="str">
        <f>TRIM(MID(SUBSTITUTE($H1317,",",REPT(" ",200)),(LEN($H1317)-LEN(SUBSTITUTE($H1317,",",""))-2)*200+1,200))</f>
        <v>Central Visayas</v>
      </c>
      <c r="AJ1317" s="1" t="s">
        <v>55</v>
      </c>
      <c r="AL1317" s="2">
        <v>0</v>
      </c>
      <c r="AM1317" s="1" t="s">
        <v>12267</v>
      </c>
    </row>
    <row r="1318" spans="1:39" ht="12.75" customHeight="1">
      <c r="A1318" s="1"/>
      <c r="B1318" s="1" t="s">
        <v>12280</v>
      </c>
      <c r="C1318" s="1" t="s">
        <v>12281</v>
      </c>
      <c r="D1318" s="3" t="str">
        <f ca="1">IFERROR(__xludf.DUMMYFUNCTION("PROPER(REGEXEXTRACT(B3223, ""(?:https?:\/\/)?(?:www\.)?([a-zA-Z0-9-]+)\.""))"),"Skyscanner")</f>
        <v>Skyscanner</v>
      </c>
      <c r="E1318" s="1" t="s">
        <v>12282</v>
      </c>
      <c r="F1318" s="1">
        <v>14.71885</v>
      </c>
      <c r="G1318" s="1">
        <v>120.306</v>
      </c>
      <c r="H1318" s="1" t="s">
        <v>12279</v>
      </c>
      <c r="I1318" s="1" t="s">
        <v>41</v>
      </c>
      <c r="J1318" s="1">
        <f>IF(K1318="URBAN",1,IF(K1318="SUBURBAN",2,IF(K1318="RURAL",3,"")))</f>
        <v>3</v>
      </c>
      <c r="K1318" s="1" t="s">
        <v>541</v>
      </c>
      <c r="L1318" s="18">
        <v>46082</v>
      </c>
      <c r="M1318" s="49">
        <v>0.58333333333333337</v>
      </c>
      <c r="N1318" s="18">
        <v>46083</v>
      </c>
      <c r="O1318" s="56">
        <v>0.45833333333333331</v>
      </c>
      <c r="P1318" s="31" t="str">
        <f>TEXT($L1318, "dddd")</f>
        <v>Sunday</v>
      </c>
      <c r="Q1318" s="39" t="s">
        <v>111</v>
      </c>
      <c r="R1318" s="39">
        <v>4475</v>
      </c>
      <c r="S1318" s="1" t="str">
        <f>IF(OR(MONTH(L1318)=12, MONTH(L1318)&lt;=5), "Dry Season", "Wet Season")</f>
        <v>Dry Season</v>
      </c>
      <c r="T1318" s="1">
        <v>1</v>
      </c>
      <c r="U1318" s="1">
        <v>1</v>
      </c>
      <c r="V1318" s="1">
        <v>1</v>
      </c>
      <c r="W1318" s="2">
        <f>IF(ISNUMBER(SEARCH("N/A", X1318)), 0, 1)</f>
        <v>0</v>
      </c>
      <c r="X1318" s="1" t="s">
        <v>44</v>
      </c>
      <c r="Y1318" s="1"/>
      <c r="Z1318" s="1"/>
      <c r="AA1318" s="11" cm="1">
        <f t="array" ref="AA1318">IF(ISBLANK(Y1318), 0, VINCentyInvDistance(F1318,G1318,Y1318,Z1318))</f>
        <v>0</v>
      </c>
      <c r="AB1318" s="1">
        <v>0</v>
      </c>
      <c r="AC1318" s="1">
        <v>0</v>
      </c>
      <c r="AD1318" s="1">
        <v>0</v>
      </c>
      <c r="AE1318" s="1">
        <v>2200</v>
      </c>
      <c r="AF1318" s="1">
        <v>1</v>
      </c>
      <c r="AG1318" s="1" t="s">
        <v>12283</v>
      </c>
      <c r="AH1318" s="1" t="s">
        <v>9529</v>
      </c>
      <c r="AI1318" s="1" t="str">
        <f>TRIM(MID(SUBSTITUTE($H1318,",",REPT(" ",200)),(LEN($H1318)-LEN(SUBSTITUTE($H1318,",",""))-2)*200+1,200))</f>
        <v>Central Luzon</v>
      </c>
      <c r="AJ1318" s="1" t="s">
        <v>55</v>
      </c>
      <c r="AK1318" t="s">
        <v>17463</v>
      </c>
      <c r="AL1318" s="2">
        <v>0</v>
      </c>
      <c r="AM1318" s="1" t="s">
        <v>12284</v>
      </c>
    </row>
    <row r="1319" spans="1:39" ht="12.75" customHeight="1">
      <c r="A1319" s="1"/>
      <c r="B1319" s="1" t="s">
        <v>12289</v>
      </c>
      <c r="C1319" s="1" t="s">
        <v>12290</v>
      </c>
      <c r="D1319" s="3" t="str">
        <f ca="1">IFERROR(__xludf.DUMMYFUNCTION("PROPER(REGEXEXTRACT(B3225, ""(?:https?:\/\/)?(?:www\.)?([a-zA-Z0-9-]+)\.""))"),"Skyscanner")</f>
        <v>Skyscanner</v>
      </c>
      <c r="E1319" s="1" t="s">
        <v>12291</v>
      </c>
      <c r="F1319" s="1">
        <v>14.19162</v>
      </c>
      <c r="G1319" s="1">
        <v>120.60142</v>
      </c>
      <c r="H1319" s="1" t="s">
        <v>12288</v>
      </c>
      <c r="I1319" s="1" t="s">
        <v>1300</v>
      </c>
      <c r="J1319" s="1">
        <f>IF(K1319="URBAN",1,IF(K1319="SUBURBAN",2,IF(K1319="RURAL",3,"")))</f>
        <v>3</v>
      </c>
      <c r="K1319" s="1" t="s">
        <v>541</v>
      </c>
      <c r="L1319" s="18">
        <v>46082</v>
      </c>
      <c r="M1319" s="49">
        <v>0.58333333333333337</v>
      </c>
      <c r="N1319" s="18">
        <v>46083</v>
      </c>
      <c r="O1319" s="56">
        <v>0.45833333333333331</v>
      </c>
      <c r="P1319" s="31" t="str">
        <f>TEXT($L1319, "dddd")</f>
        <v>Sunday</v>
      </c>
      <c r="Q1319" s="39" t="s">
        <v>12292</v>
      </c>
      <c r="R1319" s="39">
        <v>1414</v>
      </c>
      <c r="S1319" s="1" t="str">
        <f>IF(OR(MONTH(L1319)=12, MONTH(L1319)&lt;=5), "Dry Season", "Wet Season")</f>
        <v>Dry Season</v>
      </c>
      <c r="T1319" s="1">
        <v>1</v>
      </c>
      <c r="U1319" s="1">
        <v>1</v>
      </c>
      <c r="V1319" s="1">
        <v>0</v>
      </c>
      <c r="W1319" s="2">
        <f>IF(ISNUMBER(SEARCH("N/A", X1319)), 0, 1)</f>
        <v>0</v>
      </c>
      <c r="X1319" s="1" t="s">
        <v>44</v>
      </c>
      <c r="Y1319" s="1"/>
      <c r="Z1319" s="1"/>
      <c r="AA1319" s="11" cm="1">
        <f t="array" ref="AA1319">IF(ISBLANK(Y1319), 0, VINCentyInvDistance(F1319,G1319,Y1319,Z1319))</f>
        <v>0</v>
      </c>
      <c r="AB1319" s="1">
        <v>0</v>
      </c>
      <c r="AC1319" s="1">
        <v>0</v>
      </c>
      <c r="AD1319" s="1">
        <v>0</v>
      </c>
      <c r="AE1319" s="1">
        <v>90</v>
      </c>
      <c r="AF1319" s="1">
        <v>1</v>
      </c>
      <c r="AG1319" s="1" t="s">
        <v>10077</v>
      </c>
      <c r="AH1319" s="1" t="s">
        <v>5435</v>
      </c>
      <c r="AI1319" s="1" t="str">
        <f>TRIM(MID(SUBSTITUTE($H1319,",",REPT(" ",200)),(LEN($H1319)-LEN(SUBSTITUTE($H1319,",",""))-2)*200+1,200))</f>
        <v>Calabarzon</v>
      </c>
      <c r="AJ1319" s="1" t="s">
        <v>55</v>
      </c>
      <c r="AK1319" t="s">
        <v>17464</v>
      </c>
      <c r="AL1319" s="2">
        <v>0</v>
      </c>
      <c r="AM1319" s="1" t="s">
        <v>12293</v>
      </c>
    </row>
    <row r="1320" spans="1:39" ht="12.75" customHeight="1">
      <c r="A1320" s="1"/>
      <c r="B1320" s="1" t="s">
        <v>10109</v>
      </c>
      <c r="C1320" s="1" t="s">
        <v>12312</v>
      </c>
      <c r="D1320" s="3" t="str">
        <f ca="1">IFERROR(__xludf.DUMMYFUNCTION("PROPER(REGEXEXTRACT(B3231, ""(?:https?:\/\/)?(?:www\.)?([a-zA-Z0-9-]+)\.""))"),"Skyscanner")</f>
        <v>Skyscanner</v>
      </c>
      <c r="E1320" s="1" t="s">
        <v>12313</v>
      </c>
      <c r="F1320" s="1">
        <v>14.521409999999999</v>
      </c>
      <c r="G1320" s="1">
        <v>121.01519999999999</v>
      </c>
      <c r="H1320" s="1" t="s">
        <v>411</v>
      </c>
      <c r="I1320" s="1" t="s">
        <v>2622</v>
      </c>
      <c r="J1320" s="1">
        <f>IF(K1320="URBAN",1,IF(K1320="SUBURBAN",2,IF(K1320="RURAL",3,"")))</f>
        <v>3</v>
      </c>
      <c r="K1320" s="1" t="s">
        <v>541</v>
      </c>
      <c r="L1320" s="18">
        <v>46082</v>
      </c>
      <c r="M1320" s="49">
        <v>0.58333333333333337</v>
      </c>
      <c r="N1320" s="18">
        <v>46083</v>
      </c>
      <c r="O1320" s="56">
        <v>0.5</v>
      </c>
      <c r="P1320" s="31" t="str">
        <f>TEXT($L1320, "dddd")</f>
        <v>Sunday</v>
      </c>
      <c r="Q1320" s="39" t="s">
        <v>207</v>
      </c>
      <c r="R1320" s="39">
        <v>2581</v>
      </c>
      <c r="S1320" s="1" t="str">
        <f>IF(OR(MONTH(L1320)=12, MONTH(L1320)&lt;=5), "Dry Season", "Wet Season")</f>
        <v>Dry Season</v>
      </c>
      <c r="T1320" s="1">
        <v>1</v>
      </c>
      <c r="U1320" s="1">
        <v>1</v>
      </c>
      <c r="V1320" s="1">
        <v>1</v>
      </c>
      <c r="W1320" s="2">
        <f>IF(ISNUMBER(SEARCH("N/A", X1320)), 0, 1)</f>
        <v>1</v>
      </c>
      <c r="X1320" s="1" t="s">
        <v>2629</v>
      </c>
      <c r="Y1320" s="1">
        <v>9.5486699999999995</v>
      </c>
      <c r="Z1320" s="1">
        <v>123.77356</v>
      </c>
      <c r="AA1320" s="11" cm="1">
        <f t="array" ref="AA1320">IF(ISBLANK(Y1320), 0, VINCentyInvDistance(F1320,G1320,Y1320,Z1320))</f>
        <v>626704.17346895684</v>
      </c>
      <c r="AB1320" s="1">
        <v>0</v>
      </c>
      <c r="AC1320" s="1">
        <v>6.6</v>
      </c>
      <c r="AD1320" s="1">
        <v>4.3</v>
      </c>
      <c r="AE1320" s="1">
        <v>10</v>
      </c>
      <c r="AF1320" s="1">
        <v>1</v>
      </c>
      <c r="AG1320" s="1" t="s">
        <v>2630</v>
      </c>
      <c r="AH1320" s="1" t="s">
        <v>2113</v>
      </c>
      <c r="AI1320" s="1" t="str">
        <f>TRIM(MID(SUBSTITUTE($H1320,",",REPT(" ",200)),(LEN($H1320)-LEN(SUBSTITUTE($H1320,",",""))-2)*200+1,200))</f>
        <v>Metro Manila</v>
      </c>
      <c r="AJ1320" s="1" t="s">
        <v>55</v>
      </c>
      <c r="AK1320" t="s">
        <v>10113</v>
      </c>
      <c r="AL1320" s="2">
        <v>0</v>
      </c>
      <c r="AM1320" s="1"/>
    </row>
    <row r="1321" spans="1:39" ht="12.75" customHeight="1">
      <c r="A1321" s="1"/>
      <c r="B1321" s="1" t="s">
        <v>12318</v>
      </c>
      <c r="C1321" s="1" t="s">
        <v>12319</v>
      </c>
      <c r="D1321" s="3" t="str">
        <f ca="1">IFERROR(__xludf.DUMMYFUNCTION("PROPER(REGEXEXTRACT(B3233, ""(?:https?:\/\/)?(?:www\.)?([a-zA-Z0-9-]+)\.""))"),"Skyscanner")</f>
        <v>Skyscanner</v>
      </c>
      <c r="E1321" s="1" t="s">
        <v>12320</v>
      </c>
      <c r="F1321" s="1">
        <v>11.952159999999999</v>
      </c>
      <c r="G1321" s="1">
        <v>121.93034</v>
      </c>
      <c r="H1321" s="1" t="s">
        <v>12317</v>
      </c>
      <c r="I1321" s="1" t="s">
        <v>1211</v>
      </c>
      <c r="J1321" s="1">
        <f>IF(K1321="URBAN",1,IF(K1321="SUBURBAN",2,IF(K1321="RURAL",3,"")))</f>
        <v>3</v>
      </c>
      <c r="K1321" s="1" t="s">
        <v>541</v>
      </c>
      <c r="L1321" s="18">
        <v>46082</v>
      </c>
      <c r="M1321" s="49">
        <v>0.58333333333333337</v>
      </c>
      <c r="N1321" s="18">
        <v>46083</v>
      </c>
      <c r="O1321" s="56">
        <v>0.54166666666666663</v>
      </c>
      <c r="P1321" s="31" t="str">
        <f>TEXT($L1321, "dddd")</f>
        <v>Sunday</v>
      </c>
      <c r="Q1321" s="39" t="s">
        <v>531</v>
      </c>
      <c r="R1321" s="39">
        <v>1242</v>
      </c>
      <c r="S1321" s="1" t="str">
        <f>IF(OR(MONTH(L1321)=12, MONTH(L1321)&lt;=5), "Dry Season", "Wet Season")</f>
        <v>Dry Season</v>
      </c>
      <c r="T1321" s="1">
        <v>1</v>
      </c>
      <c r="U1321" s="1">
        <v>0</v>
      </c>
      <c r="V1321" s="1">
        <v>0</v>
      </c>
      <c r="W1321" s="2">
        <f>IF(ISNUMBER(SEARCH("N/A", X1321)), 0, 1)</f>
        <v>0</v>
      </c>
      <c r="X1321" s="1" t="s">
        <v>44</v>
      </c>
      <c r="Y1321" s="1"/>
      <c r="Z1321" s="1"/>
      <c r="AA1321" s="11" cm="1">
        <f t="array" ref="AA1321">IF(ISBLANK(Y1321), 0, VINCentyInvDistance(F1321,G1321,Y1321,Z1321))</f>
        <v>0</v>
      </c>
      <c r="AB1321" s="1">
        <v>0</v>
      </c>
      <c r="AC1321" s="1">
        <v>8.6</v>
      </c>
      <c r="AD1321" s="1">
        <v>4.4000000000000004</v>
      </c>
      <c r="AE1321" s="1">
        <v>6</v>
      </c>
      <c r="AF1321" s="1">
        <v>1</v>
      </c>
      <c r="AG1321" s="1" t="s">
        <v>4814</v>
      </c>
      <c r="AH1321" s="1" t="s">
        <v>4815</v>
      </c>
      <c r="AI1321" s="1" t="str">
        <f>TRIM(MID(SUBSTITUTE($H1321,",",REPT(" ",200)),(LEN($H1321)-LEN(SUBSTITUTE($H1321,",",""))-2)*200+1,200))</f>
        <v>Western Visayas</v>
      </c>
      <c r="AJ1321" s="1" t="s">
        <v>55</v>
      </c>
      <c r="AK1321" t="s">
        <v>12321</v>
      </c>
      <c r="AL1321" s="2">
        <v>0</v>
      </c>
      <c r="AM1321" s="1" t="s">
        <v>12322</v>
      </c>
    </row>
    <row r="1322" spans="1:39" ht="12.75" customHeight="1">
      <c r="A1322" s="1"/>
      <c r="B1322" s="1" t="s">
        <v>12323</v>
      </c>
      <c r="C1322" s="1" t="s">
        <v>12324</v>
      </c>
      <c r="D1322" s="3" t="str">
        <f ca="1">IFERROR(__xludf.DUMMYFUNCTION("PROPER(REGEXEXTRACT(B3234, ""(?:https?:\/\/)?(?:www\.)?([a-zA-Z0-9-]+)\.""))"),"Skyscanner")</f>
        <v>Skyscanner</v>
      </c>
      <c r="E1322" s="1" t="s">
        <v>12325</v>
      </c>
      <c r="F1322" s="1">
        <v>18.196650999999999</v>
      </c>
      <c r="G1322" s="1">
        <v>120.588151</v>
      </c>
      <c r="H1322" s="1" t="s">
        <v>12326</v>
      </c>
      <c r="I1322" s="1" t="s">
        <v>540</v>
      </c>
      <c r="J1322" s="1">
        <f>IF(K1322="URBAN",1,IF(K1322="SUBURBAN",2,IF(K1322="RURAL",3,"")))</f>
        <v>3</v>
      </c>
      <c r="K1322" s="1" t="s">
        <v>541</v>
      </c>
      <c r="L1322" s="18">
        <v>46082</v>
      </c>
      <c r="M1322" s="49">
        <v>0.54166666666666663</v>
      </c>
      <c r="N1322" s="18">
        <v>46083</v>
      </c>
      <c r="O1322" s="56">
        <v>0.5</v>
      </c>
      <c r="P1322" s="31" t="str">
        <f>TEXT($L1322, "dddd")</f>
        <v>Sunday</v>
      </c>
      <c r="Q1322" s="39" t="s">
        <v>531</v>
      </c>
      <c r="R1322" s="39">
        <v>2200</v>
      </c>
      <c r="S1322" s="1" t="str">
        <f>IF(OR(MONTH(L1322)=12, MONTH(L1322)&lt;=5), "Dry Season", "Wet Season")</f>
        <v>Dry Season</v>
      </c>
      <c r="T1322" s="1">
        <v>1</v>
      </c>
      <c r="U1322" s="1">
        <v>1</v>
      </c>
      <c r="V1322" s="1">
        <v>0</v>
      </c>
      <c r="W1322" s="2">
        <f>IF(ISNUMBER(SEARCH("N/A", X1322)), 0, 1)</f>
        <v>0</v>
      </c>
      <c r="X1322" s="1" t="s">
        <v>44</v>
      </c>
      <c r="Y1322" s="1"/>
      <c r="Z1322" s="1"/>
      <c r="AA1322" s="11" cm="1">
        <f t="array" ref="AA1322">IF(ISBLANK(Y1322), 0, VINCentyInvDistance(F1322,G1322,Y1322,Z1322))</f>
        <v>0</v>
      </c>
      <c r="AB1322" s="1">
        <v>0</v>
      </c>
      <c r="AC1322" s="1">
        <v>7.4</v>
      </c>
      <c r="AD1322" s="1">
        <v>4.5</v>
      </c>
      <c r="AE1322" s="1">
        <v>1</v>
      </c>
      <c r="AF1322" s="1">
        <v>1</v>
      </c>
      <c r="AG1322" s="1" t="s">
        <v>588</v>
      </c>
      <c r="AH1322" s="1" t="s">
        <v>549</v>
      </c>
      <c r="AI1322" s="1" t="str">
        <f>TRIM(MID(SUBSTITUTE($H1322,",",REPT(" ",200)),(LEN($H1322)-LEN(SUBSTITUTE($H1322,",",""))-2)*200+1,200))</f>
        <v>Ilocos Region</v>
      </c>
      <c r="AJ1322" s="1" t="s">
        <v>55</v>
      </c>
      <c r="AK1322" t="s">
        <v>12327</v>
      </c>
      <c r="AL1322" s="2">
        <v>0</v>
      </c>
      <c r="AM1322" s="1" t="s">
        <v>12328</v>
      </c>
    </row>
    <row r="1323" spans="1:39" ht="12.75" customHeight="1">
      <c r="A1323" s="1"/>
      <c r="B1323" s="1" t="s">
        <v>12329</v>
      </c>
      <c r="C1323" s="1" t="s">
        <v>12330</v>
      </c>
      <c r="D1323" s="3" t="str">
        <f ca="1">IFERROR(__xludf.DUMMYFUNCTION("PROPER(REGEXEXTRACT(B3235, ""(?:https?:\/\/)?(?:www\.)?([a-zA-Z0-9-]+)\.""))"),"Google")</f>
        <v>Google</v>
      </c>
      <c r="E1323" s="1" t="s">
        <v>12331</v>
      </c>
      <c r="F1323" s="1">
        <v>10.602574000000001</v>
      </c>
      <c r="G1323" s="1">
        <v>122.58840600000001</v>
      </c>
      <c r="H1323" s="1" t="s">
        <v>12332</v>
      </c>
      <c r="I1323" s="1" t="s">
        <v>1211</v>
      </c>
      <c r="J1323" s="1">
        <f>IF(K1323="URBAN",1,IF(K1323="SUBURBAN",2,IF(K1323="RURAL",3,"")))</f>
        <v>3</v>
      </c>
      <c r="K1323" s="1" t="s">
        <v>541</v>
      </c>
      <c r="L1323" s="18">
        <v>46082</v>
      </c>
      <c r="M1323" s="49">
        <v>0.625</v>
      </c>
      <c r="N1323" s="18">
        <v>46083</v>
      </c>
      <c r="O1323" s="56">
        <v>0.5</v>
      </c>
      <c r="P1323" s="31" t="str">
        <f>TEXT($L1323, "dddd")</f>
        <v>Sunday</v>
      </c>
      <c r="Q1323" s="39" t="s">
        <v>12333</v>
      </c>
      <c r="R1323" s="39">
        <v>1150</v>
      </c>
      <c r="S1323" s="1" t="str">
        <f>IF(OR(MONTH(L1323)=12, MONTH(L1323)&lt;=5), "Dry Season", "Wet Season")</f>
        <v>Dry Season</v>
      </c>
      <c r="T1323" s="1">
        <v>1</v>
      </c>
      <c r="U1323" s="1">
        <v>1</v>
      </c>
      <c r="V1323" s="1">
        <v>1</v>
      </c>
      <c r="W1323" s="2">
        <f>IF(ISNUMBER(SEARCH("N/A", X1323)), 0, 1)</f>
        <v>0</v>
      </c>
      <c r="X1323" s="1" t="s">
        <v>44</v>
      </c>
      <c r="Y1323" s="1"/>
      <c r="Z1323" s="1"/>
      <c r="AA1323" s="11" cm="1">
        <f t="array" ref="AA1323">IF(ISBLANK(Y1323), 0, VINCentyInvDistance(F1323,G1323,Y1323,Z1323))</f>
        <v>0</v>
      </c>
      <c r="AB1323" s="1">
        <v>0</v>
      </c>
      <c r="AC1323" s="1">
        <v>9.6</v>
      </c>
      <c r="AD1323" s="1">
        <v>0</v>
      </c>
      <c r="AE1323" s="1">
        <v>89</v>
      </c>
      <c r="AF1323" s="1">
        <v>1</v>
      </c>
      <c r="AG1323" s="1" t="s">
        <v>12334</v>
      </c>
      <c r="AH1323" s="1" t="s">
        <v>10565</v>
      </c>
      <c r="AI1323" s="1" t="str">
        <f>TRIM(MID(SUBSTITUTE($H1323,",",REPT(" ",200)),(LEN($H1323)-LEN(SUBSTITUTE($H1323,",",""))-2)*200+1,200))</f>
        <v>Western Visayas</v>
      </c>
      <c r="AJ1323" s="1" t="s">
        <v>55</v>
      </c>
      <c r="AL1323" s="2">
        <v>0</v>
      </c>
      <c r="AM1323" s="1" t="s">
        <v>12335</v>
      </c>
    </row>
    <row r="1324" spans="1:39" ht="12.75" customHeight="1">
      <c r="A1324" s="1"/>
      <c r="B1324" s="1" t="s">
        <v>12338</v>
      </c>
      <c r="C1324" s="1" t="s">
        <v>12339</v>
      </c>
      <c r="D1324" s="3" t="str">
        <f ca="1">IFERROR(__xludf.DUMMYFUNCTION("PROPER(REGEXEXTRACT(B3237, ""(?:https?:\/\/)?(?:www\.)?([a-zA-Z0-9-]+)\.""))"),"Skyscanner")</f>
        <v>Skyscanner</v>
      </c>
      <c r="E1324" s="1" t="s">
        <v>12340</v>
      </c>
      <c r="F1324" s="1">
        <v>16.5414332</v>
      </c>
      <c r="G1324" s="1">
        <v>120.3204908</v>
      </c>
      <c r="H1324" s="1" t="s">
        <v>12341</v>
      </c>
      <c r="I1324" s="1" t="s">
        <v>41</v>
      </c>
      <c r="J1324" s="1">
        <f>IF(K1324="URBAN",1,IF(K1324="SUBURBAN",2,IF(K1324="RURAL",3,"")))</f>
        <v>3</v>
      </c>
      <c r="K1324" s="1" t="s">
        <v>541</v>
      </c>
      <c r="L1324" s="18">
        <v>46082</v>
      </c>
      <c r="M1324" s="49">
        <v>0.58333333333333337</v>
      </c>
      <c r="N1324" s="18">
        <v>46083</v>
      </c>
      <c r="O1324" s="56">
        <v>0.5</v>
      </c>
      <c r="P1324" s="31" t="str">
        <f>TEXT($L1324, "dddd")</f>
        <v>Sunday</v>
      </c>
      <c r="Q1324" s="39" t="s">
        <v>79</v>
      </c>
      <c r="R1324" s="39">
        <v>773</v>
      </c>
      <c r="S1324" s="1" t="str">
        <f>IF(OR(MONTH(L1324)=12, MONTH(L1324)&lt;=5), "Dry Season", "Wet Season")</f>
        <v>Dry Season</v>
      </c>
      <c r="T1324" s="1">
        <v>1</v>
      </c>
      <c r="U1324" s="1">
        <v>0</v>
      </c>
      <c r="V1324" s="1">
        <v>1</v>
      </c>
      <c r="W1324" s="2">
        <f>IF(ISNUMBER(SEARCH("N/A", X1324)), 0, 1)</f>
        <v>1</v>
      </c>
      <c r="X1324" s="1" t="s">
        <v>977</v>
      </c>
      <c r="Y1324" s="1">
        <v>15.167270800000001</v>
      </c>
      <c r="Z1324" s="1">
        <v>120.5801134</v>
      </c>
      <c r="AA1324" s="11" cm="1">
        <f t="array" ref="AA1324">IF(ISBLANK(Y1324), 0, VINCentyInvDistance(F1324,G1324,Y1324,Z1324))</f>
        <v>154582.74777903422</v>
      </c>
      <c r="AB1324" s="1">
        <v>0</v>
      </c>
      <c r="AC1324" s="1">
        <v>8.6</v>
      </c>
      <c r="AD1324" s="1">
        <v>0</v>
      </c>
      <c r="AE1324" s="1">
        <v>28</v>
      </c>
      <c r="AF1324" s="1">
        <v>1</v>
      </c>
      <c r="AG1324" s="1" t="s">
        <v>978</v>
      </c>
      <c r="AH1324" s="1" t="s">
        <v>274</v>
      </c>
      <c r="AI1324" s="1" t="str">
        <f>TRIM(MID(SUBSTITUTE($H1324,",",REPT(" ",200)),(LEN($H1324)-LEN(SUBSTITUTE($H1324,",",""))-2)*200+1,200))</f>
        <v>Ilocos Region</v>
      </c>
      <c r="AJ1324" s="1" t="s">
        <v>55</v>
      </c>
      <c r="AK1324" t="s">
        <v>16954</v>
      </c>
      <c r="AL1324" s="2">
        <v>0</v>
      </c>
      <c r="AM1324" s="1"/>
    </row>
    <row r="1325" spans="1:39" ht="12.75" customHeight="1">
      <c r="A1325" s="1"/>
      <c r="B1325" s="1" t="s">
        <v>12342</v>
      </c>
      <c r="C1325" s="1" t="s">
        <v>12343</v>
      </c>
      <c r="D1325" s="3" t="str">
        <f ca="1">IFERROR(__xludf.DUMMYFUNCTION("PROPER(REGEXEXTRACT(B3238, ""(?:https?:\/\/)?(?:www\.)?([a-zA-Z0-9-]+)\.""))"),"Google")</f>
        <v>Google</v>
      </c>
      <c r="E1325" s="1" t="s">
        <v>12344</v>
      </c>
      <c r="F1325" s="1">
        <v>14.56686</v>
      </c>
      <c r="G1325" s="1">
        <v>121.02382</v>
      </c>
      <c r="H1325" s="1" t="s">
        <v>12345</v>
      </c>
      <c r="I1325" s="1" t="s">
        <v>540</v>
      </c>
      <c r="J1325" s="1">
        <f>IF(K1325="URBAN",1,IF(K1325="SUBURBAN",2,IF(K1325="RURAL",3,"")))</f>
        <v>3</v>
      </c>
      <c r="K1325" s="1" t="s">
        <v>541</v>
      </c>
      <c r="L1325" s="18">
        <v>46082</v>
      </c>
      <c r="M1325" s="49">
        <v>0.625</v>
      </c>
      <c r="N1325" s="18">
        <v>46083</v>
      </c>
      <c r="O1325" s="56">
        <v>0.5</v>
      </c>
      <c r="P1325" s="31" t="str">
        <f>TEXT($L1325, "dddd")</f>
        <v>Sunday</v>
      </c>
      <c r="Q1325" s="39" t="s">
        <v>111</v>
      </c>
      <c r="R1325" s="39">
        <v>1386</v>
      </c>
      <c r="S1325" s="1" t="str">
        <f>IF(OR(MONTH(L1325)=12, MONTH(L1325)&lt;=5), "Dry Season", "Wet Season")</f>
        <v>Dry Season</v>
      </c>
      <c r="T1325" s="1">
        <v>1</v>
      </c>
      <c r="U1325" s="1">
        <v>0</v>
      </c>
      <c r="V1325" s="1">
        <v>0</v>
      </c>
      <c r="W1325" s="2">
        <f>IF(ISNUMBER(SEARCH("N/A", X1325)), 0, 1)</f>
        <v>0</v>
      </c>
      <c r="X1325" s="1" t="s">
        <v>44</v>
      </c>
      <c r="Y1325" s="1"/>
      <c r="Z1325" s="1"/>
      <c r="AA1325" s="11" cm="1">
        <f t="array" ref="AA1325">IF(ISBLANK(Y1325), 0, VINCentyInvDistance(F1325,G1325,Y1325,Z1325))</f>
        <v>0</v>
      </c>
      <c r="AB1325" s="1">
        <v>0</v>
      </c>
      <c r="AC1325" s="1">
        <v>0</v>
      </c>
      <c r="AD1325" s="1">
        <v>0</v>
      </c>
      <c r="AE1325" s="1">
        <v>128</v>
      </c>
      <c r="AF1325" s="1">
        <v>1</v>
      </c>
      <c r="AG1325" s="1" t="str">
        <f>TRIM(MID(SUBSTITUTE($H1325,",",REPT(" ",200)),(LEN($H1325)-LEN(SUBSTITUTE($H1325,",",""))-4)*200+1,200))</f>
        <v>Makati</v>
      </c>
      <c r="AH1325" s="1" t="str">
        <f>TRIM(MID(SUBSTITUTE($H1325,",",REPT(" ",200)),(LEN($H1325)-LEN(SUBSTITUTE($H1325,",",""))-3)*200+1,200))</f>
        <v>Southern Manila District</v>
      </c>
      <c r="AI1325" s="1" t="str">
        <f>TRIM(MID(SUBSTITUTE($H1325,",",REPT(" ",200)),(LEN($H1325)-LEN(SUBSTITUTE($H1325,",",""))-2)*200+1,200))</f>
        <v>Metro Manila</v>
      </c>
      <c r="AJ1325" s="1" t="str">
        <f>TRIM(MID(SUBSTITUTE($H1325,",",REPT(" ",200)),(LEN($H1325)-LEN(SUBSTITUTE($H1325,",",""))-0)*200+1,200))</f>
        <v>Philippines</v>
      </c>
      <c r="AL1325" s="2">
        <v>0</v>
      </c>
      <c r="AM1325" s="1"/>
    </row>
    <row r="1326" spans="1:39" ht="12.75" customHeight="1">
      <c r="A1326" s="1"/>
      <c r="B1326" s="1" t="s">
        <v>12350</v>
      </c>
      <c r="C1326" s="1" t="s">
        <v>12351</v>
      </c>
      <c r="D1326" s="3" t="str">
        <f ca="1">IFERROR(__xludf.DUMMYFUNCTION("PROPER(REGEXEXTRACT(B3240, ""(?:https?:\/\/)?(?:www\.)?([a-zA-Z0-9-]+)\.""))"),"Google")</f>
        <v>Google</v>
      </c>
      <c r="E1326" s="1" t="s">
        <v>12352</v>
      </c>
      <c r="F1326" s="1">
        <v>11.15992</v>
      </c>
      <c r="G1326" s="1">
        <v>123.78301999999999</v>
      </c>
      <c r="H1326" s="1" t="s">
        <v>12353</v>
      </c>
      <c r="I1326" s="1" t="s">
        <v>41</v>
      </c>
      <c r="J1326" s="1">
        <f>IF(K1326="URBAN",1,IF(K1326="SUBURBAN",2,IF(K1326="RURAL",3,"")))</f>
        <v>3</v>
      </c>
      <c r="K1326" s="1" t="s">
        <v>541</v>
      </c>
      <c r="L1326" s="18">
        <v>46082</v>
      </c>
      <c r="M1326" s="49">
        <v>0.625</v>
      </c>
      <c r="N1326" s="18">
        <v>46083</v>
      </c>
      <c r="O1326" s="56">
        <v>0.47916666666666669</v>
      </c>
      <c r="P1326" s="31" t="str">
        <f>TEXT($L1326, "dddd")</f>
        <v>Sunday</v>
      </c>
      <c r="Q1326" s="39" t="s">
        <v>207</v>
      </c>
      <c r="R1326" s="39">
        <v>2030</v>
      </c>
      <c r="S1326" s="1" t="str">
        <f>IF(OR(MONTH(L1326)=12, MONTH(L1326)&lt;=5), "Dry Season", "Wet Season")</f>
        <v>Dry Season</v>
      </c>
      <c r="T1326" s="1">
        <v>1</v>
      </c>
      <c r="U1326" s="1">
        <v>0</v>
      </c>
      <c r="V1326" s="1">
        <v>1</v>
      </c>
      <c r="W1326" s="2">
        <f>IF(ISNUMBER(SEARCH("N/A", X1326)), 0, 1)</f>
        <v>0</v>
      </c>
      <c r="X1326" s="1" t="s">
        <v>44</v>
      </c>
      <c r="Y1326" s="1"/>
      <c r="Z1326" s="1"/>
      <c r="AA1326" s="11" cm="1">
        <f t="array" ref="AA1326">IF(ISBLANK(Y1326), 0, VINCentyInvDistance(F1326,G1326,Y1326,Z1326))</f>
        <v>0</v>
      </c>
      <c r="AB1326" s="1">
        <v>0</v>
      </c>
      <c r="AC1326" s="1">
        <v>0</v>
      </c>
      <c r="AD1326" s="1">
        <v>0</v>
      </c>
      <c r="AE1326" s="1">
        <v>93</v>
      </c>
      <c r="AF1326" s="1">
        <v>1</v>
      </c>
      <c r="AG1326" s="1" t="str">
        <f>TRIM(MID(SUBSTITUTE($H1326,",",REPT(" ",200)),(LEN($H1326)-LEN(SUBSTITUTE($H1326,",",""))-4)*200+1,200))</f>
        <v>Santa Fe</v>
      </c>
      <c r="AH1326" s="1" t="str">
        <f>TRIM(MID(SUBSTITUTE($H1326,",",REPT(" ",200)),(LEN($H1326)-LEN(SUBSTITUTE($H1326,",",""))-3)*200+1,200))</f>
        <v>Cebu</v>
      </c>
      <c r="AI1326" s="1" t="str">
        <f>TRIM(MID(SUBSTITUTE($H1326,",",REPT(" ",200)),(LEN($H1326)-LEN(SUBSTITUTE($H1326,",",""))-2)*200+1,200))</f>
        <v>Central Visayas</v>
      </c>
      <c r="AJ1326" s="1" t="str">
        <f>TRIM(MID(SUBSTITUTE($H1326,",",REPT(" ",200)),(LEN($H1326)-LEN(SUBSTITUTE($H1326,",",""))-0)*200+1,200))</f>
        <v>Philippines</v>
      </c>
      <c r="AL1326" s="2">
        <v>0</v>
      </c>
      <c r="AM1326" s="1" t="s">
        <v>12354</v>
      </c>
    </row>
    <row r="1327" spans="1:39" ht="12.75" customHeight="1">
      <c r="A1327" s="1"/>
      <c r="B1327" s="1" t="s">
        <v>12355</v>
      </c>
      <c r="C1327" s="1" t="s">
        <v>12356</v>
      </c>
      <c r="D1327" s="3" t="str">
        <f ca="1">IFERROR(__xludf.DUMMYFUNCTION("PROPER(REGEXEXTRACT(B3241, ""(?:https?:\/\/)?(?:www\.)?([a-zA-Z0-9-]+)\.""))"),"Skyscanner")</f>
        <v>Skyscanner</v>
      </c>
      <c r="E1327" s="1" t="s">
        <v>12357</v>
      </c>
      <c r="F1327" s="1">
        <v>13.507339999999999</v>
      </c>
      <c r="G1327" s="1">
        <v>120.905</v>
      </c>
      <c r="H1327" s="1" t="s">
        <v>12358</v>
      </c>
      <c r="I1327" s="1" t="s">
        <v>3119</v>
      </c>
      <c r="J1327" s="1">
        <f>IF(K1327="URBAN",1,IF(K1327="SUBURBAN",2,IF(K1327="RURAL",3,"")))</f>
        <v>3</v>
      </c>
      <c r="K1327" s="1" t="s">
        <v>541</v>
      </c>
      <c r="L1327" s="18">
        <v>46082</v>
      </c>
      <c r="M1327" s="49">
        <v>0.58333333333333337</v>
      </c>
      <c r="N1327" s="18">
        <v>46083</v>
      </c>
      <c r="O1327" s="56">
        <v>0.5</v>
      </c>
      <c r="P1327" s="31" t="str">
        <f>TEXT($L1327, "dddd")</f>
        <v>Sunday</v>
      </c>
      <c r="Q1327" s="39" t="s">
        <v>9692</v>
      </c>
      <c r="R1327" s="39">
        <v>2100</v>
      </c>
      <c r="S1327" s="1" t="str">
        <f>IF(OR(MONTH(L1327)=12, MONTH(L1327)&lt;=5), "Dry Season", "Wet Season")</f>
        <v>Dry Season</v>
      </c>
      <c r="T1327" s="1">
        <v>1</v>
      </c>
      <c r="U1327" s="1">
        <v>0</v>
      </c>
      <c r="V1327" s="1">
        <v>0</v>
      </c>
      <c r="W1327" s="2">
        <f>IF(ISNUMBER(SEARCH("N/A", X1327)), 0, 1)</f>
        <v>0</v>
      </c>
      <c r="X1327" s="1" t="s">
        <v>44</v>
      </c>
      <c r="Y1327" s="1"/>
      <c r="Z1327" s="1"/>
      <c r="AA1327" s="11" cm="1">
        <f t="array" ref="AA1327">IF(ISBLANK(Y1327), 0, VINCentyInvDistance(F1327,G1327,Y1327,Z1327))</f>
        <v>0</v>
      </c>
      <c r="AB1327" s="1">
        <v>0</v>
      </c>
      <c r="AC1327" s="1">
        <v>8.8000000000000007</v>
      </c>
      <c r="AD1327" s="1">
        <v>4.5999999999999996</v>
      </c>
      <c r="AE1327" s="1">
        <v>3</v>
      </c>
      <c r="AF1327" s="1">
        <v>1</v>
      </c>
      <c r="AG1327" s="1" t="s">
        <v>9592</v>
      </c>
      <c r="AH1327" s="1" t="s">
        <v>9593</v>
      </c>
      <c r="AI1327" s="1"/>
      <c r="AJ1327" s="1" t="s">
        <v>55</v>
      </c>
      <c r="AK1327" t="s">
        <v>12359</v>
      </c>
      <c r="AL1327" s="1">
        <v>3</v>
      </c>
      <c r="AM1327" s="1" t="s">
        <v>12360</v>
      </c>
    </row>
    <row r="1328" spans="1:39" ht="12.75" customHeight="1">
      <c r="A1328" s="1"/>
      <c r="B1328" s="1" t="s">
        <v>12379</v>
      </c>
      <c r="C1328" s="1" t="s">
        <v>12380</v>
      </c>
      <c r="D1328" s="3" t="str">
        <f ca="1">IFERROR(__xludf.DUMMYFUNCTION("PROPER(REGEXEXTRACT(B3246, ""(?:https?:\/\/)?(?:www\.)?([a-zA-Z0-9-]+)\.""))"),"Skyscanner")</f>
        <v>Skyscanner</v>
      </c>
      <c r="E1328" s="1" t="s">
        <v>12381</v>
      </c>
      <c r="F1328" s="1">
        <v>11.847490000000001</v>
      </c>
      <c r="G1328" s="1">
        <v>122.05774</v>
      </c>
      <c r="H1328" s="1" t="s">
        <v>12212</v>
      </c>
      <c r="I1328" s="1" t="s">
        <v>1211</v>
      </c>
      <c r="J1328" s="1">
        <f>IF(K1328="URBAN",1,IF(K1328="SUBURBAN",2,IF(K1328="RURAL",3,"")))</f>
        <v>3</v>
      </c>
      <c r="K1328" s="1" t="s">
        <v>541</v>
      </c>
      <c r="L1328" s="18">
        <v>46082</v>
      </c>
      <c r="M1328" s="49">
        <v>0.5</v>
      </c>
      <c r="N1328" s="18">
        <v>46083</v>
      </c>
      <c r="O1328" s="56">
        <v>0.5</v>
      </c>
      <c r="P1328" s="31" t="str">
        <f>TEXT($L1328, "dddd")</f>
        <v>Sunday</v>
      </c>
      <c r="Q1328" s="39" t="s">
        <v>186</v>
      </c>
      <c r="R1328" s="39">
        <v>1764</v>
      </c>
      <c r="S1328" s="1" t="str">
        <f>IF(OR(MONTH(L1328)=12, MONTH(L1328)&lt;=5), "Dry Season", "Wet Season")</f>
        <v>Dry Season</v>
      </c>
      <c r="T1328" s="1">
        <v>1</v>
      </c>
      <c r="U1328" s="1">
        <v>1</v>
      </c>
      <c r="V1328" s="1">
        <v>0</v>
      </c>
      <c r="W1328" s="2">
        <f>IF(ISNUMBER(SEARCH("N/A", X1328)), 0, 1)</f>
        <v>0</v>
      </c>
      <c r="X1328" s="1" t="s">
        <v>44</v>
      </c>
      <c r="Y1328" s="1"/>
      <c r="Z1328" s="1"/>
      <c r="AA1328" s="11" cm="1">
        <f t="array" ref="AA1328">IF(ISBLANK(Y1328), 0, VINCentyInvDistance(F1328,G1328,Y1328,Z1328))</f>
        <v>0</v>
      </c>
      <c r="AB1328" s="1">
        <v>0</v>
      </c>
      <c r="AC1328" s="1">
        <v>0</v>
      </c>
      <c r="AD1328" s="1">
        <v>0</v>
      </c>
      <c r="AE1328" s="1">
        <v>117</v>
      </c>
      <c r="AF1328" s="1">
        <v>1</v>
      </c>
      <c r="AG1328" s="1" t="s">
        <v>12213</v>
      </c>
      <c r="AH1328" s="1" t="s">
        <v>4815</v>
      </c>
      <c r="AI1328" s="1" t="str">
        <f>TRIM(MID(SUBSTITUTE($H1328,",",REPT(" ",200)),(LEN($H1328)-LEN(SUBSTITUTE($H1328,",",""))-2)*200+1,200))</f>
        <v>Aklan</v>
      </c>
      <c r="AJ1328" s="1" t="s">
        <v>55</v>
      </c>
      <c r="AK1328" t="s">
        <v>17469</v>
      </c>
      <c r="AL1328" s="2">
        <v>0</v>
      </c>
      <c r="AM1328" s="1" t="s">
        <v>12382</v>
      </c>
    </row>
    <row r="1329" spans="1:39" ht="12.75" customHeight="1">
      <c r="A1329" s="1"/>
      <c r="B1329" s="1" t="s">
        <v>12383</v>
      </c>
      <c r="C1329" s="1" t="s">
        <v>12384</v>
      </c>
      <c r="D1329" s="3" t="str">
        <f ca="1">IFERROR(__xludf.DUMMYFUNCTION("PROPER(REGEXEXTRACT(B3247, ""(?:https?:\/\/)?(?:www\.)?([a-zA-Z0-9-]+)\.""))"),"Skyscanner")</f>
        <v>Skyscanner</v>
      </c>
      <c r="E1329" s="1" t="s">
        <v>12385</v>
      </c>
      <c r="F1329" s="1">
        <v>10.30795</v>
      </c>
      <c r="G1329" s="1">
        <v>123.86754999999999</v>
      </c>
      <c r="H1329" s="1" t="s">
        <v>12386</v>
      </c>
      <c r="I1329" s="1" t="s">
        <v>2622</v>
      </c>
      <c r="J1329" s="1">
        <f>IF(K1329="URBAN",1,IF(K1329="SUBURBAN",2,IF(K1329="RURAL",3,"")))</f>
        <v>3</v>
      </c>
      <c r="K1329" s="1" t="s">
        <v>541</v>
      </c>
      <c r="L1329" s="18">
        <v>46082</v>
      </c>
      <c r="M1329" s="49">
        <v>0.58333333333333337</v>
      </c>
      <c r="N1329" s="18">
        <v>46083</v>
      </c>
      <c r="O1329" s="56">
        <v>0.5</v>
      </c>
      <c r="P1329" s="31" t="str">
        <f>TEXT($L1329, "dddd")</f>
        <v>Sunday</v>
      </c>
      <c r="Q1329" s="39" t="s">
        <v>67</v>
      </c>
      <c r="R1329" s="39">
        <v>3265</v>
      </c>
      <c r="S1329" s="1" t="str">
        <f>IF(OR(MONTH(L1329)=12, MONTH(L1329)&lt;=5), "Dry Season", "Wet Season")</f>
        <v>Dry Season</v>
      </c>
      <c r="T1329" s="1">
        <v>1</v>
      </c>
      <c r="U1329" s="1">
        <v>1</v>
      </c>
      <c r="V1329" s="1">
        <v>0</v>
      </c>
      <c r="W1329" s="2">
        <f>IF(ISNUMBER(SEARCH("N/A", X1329)), 0, 1)</f>
        <v>1</v>
      </c>
      <c r="X1329" s="1" t="s">
        <v>2617</v>
      </c>
      <c r="Y1329" s="1">
        <v>9.6553032000000005</v>
      </c>
      <c r="Z1329" s="1">
        <v>123.8696362</v>
      </c>
      <c r="AA1329" s="11" cm="1">
        <f t="array" ref="AA1329">IF(ISBLANK(Y1329), 0, VINCentyInvDistance(F1329,G1329,Y1329,Z1329))</f>
        <v>72188.094278491364</v>
      </c>
      <c r="AB1329" s="1">
        <v>0</v>
      </c>
      <c r="AC1329" s="1">
        <v>4.5999999999999996</v>
      </c>
      <c r="AD1329" s="1">
        <v>0</v>
      </c>
      <c r="AE1329" s="1">
        <v>3</v>
      </c>
      <c r="AF1329" s="1">
        <v>1</v>
      </c>
      <c r="AG1329" s="1" t="s">
        <v>2618</v>
      </c>
      <c r="AH1329" s="1" t="s">
        <v>2113</v>
      </c>
      <c r="AI1329" s="1" t="str">
        <f>TRIM(MID(SUBSTITUTE($H1329,",",REPT(" ",200)),(LEN($H1329)-LEN(SUBSTITUTE($H1329,",",""))-2)*200+1,200))</f>
        <v>Central Visayas</v>
      </c>
      <c r="AJ1329" s="1" t="s">
        <v>55</v>
      </c>
      <c r="AK1329" t="s">
        <v>17470</v>
      </c>
      <c r="AL1329" s="2">
        <v>0</v>
      </c>
      <c r="AM1329" s="1"/>
    </row>
    <row r="1330" spans="1:39" ht="12.75" customHeight="1">
      <c r="A1330" s="1"/>
      <c r="B1330" s="1" t="s">
        <v>12391</v>
      </c>
      <c r="C1330" s="1" t="s">
        <v>12392</v>
      </c>
      <c r="D1330" s="3" t="str">
        <f ca="1">IFERROR(__xludf.DUMMYFUNCTION("PROPER(REGEXEXTRACT(B3249, ""(?:https?:\/\/)?(?:www\.)?([a-zA-Z0-9-]+)\.""))"),"Google")</f>
        <v>Google</v>
      </c>
      <c r="E1330" s="1" t="s">
        <v>12393</v>
      </c>
      <c r="F1330" s="1">
        <v>14.57016</v>
      </c>
      <c r="G1330" s="1">
        <v>121.02816</v>
      </c>
      <c r="H1330" s="1" t="s">
        <v>6701</v>
      </c>
      <c r="I1330" s="1" t="s">
        <v>3119</v>
      </c>
      <c r="J1330" s="1">
        <f>IF(K1330="URBAN",1,IF(K1330="SUBURBAN",2,IF(K1330="RURAL",3,"")))</f>
        <v>3</v>
      </c>
      <c r="K1330" s="1" t="s">
        <v>541</v>
      </c>
      <c r="L1330" s="18">
        <v>46082</v>
      </c>
      <c r="M1330" s="49">
        <v>0.625</v>
      </c>
      <c r="N1330" s="18">
        <v>46083</v>
      </c>
      <c r="O1330" s="56">
        <v>0.5</v>
      </c>
      <c r="P1330" s="31" t="str">
        <f>TEXT($L1330, "dddd")</f>
        <v>Sunday</v>
      </c>
      <c r="Q1330" s="39" t="s">
        <v>111</v>
      </c>
      <c r="R1330" s="39">
        <v>1086</v>
      </c>
      <c r="S1330" s="1" t="str">
        <f>IF(OR(MONTH(L1330)=12, MONTH(L1330)&lt;=5), "Dry Season", "Wet Season")</f>
        <v>Dry Season</v>
      </c>
      <c r="T1330" s="1">
        <v>1</v>
      </c>
      <c r="U1330" s="1">
        <v>0</v>
      </c>
      <c r="V1330" s="1">
        <v>0</v>
      </c>
      <c r="W1330" s="2">
        <f>IF(ISNUMBER(SEARCH("N/A", X1330)), 0, 1)</f>
        <v>0</v>
      </c>
      <c r="X1330" s="1" t="s">
        <v>44</v>
      </c>
      <c r="Y1330" s="1"/>
      <c r="Z1330" s="1"/>
      <c r="AA1330" s="11" cm="1">
        <f t="array" ref="AA1330">IF(ISBLANK(Y1330), 0, VINCentyInvDistance(F1330,G1330,Y1330,Z1330))</f>
        <v>0</v>
      </c>
      <c r="AB1330" s="1">
        <v>0</v>
      </c>
      <c r="AC1330" s="1">
        <v>0</v>
      </c>
      <c r="AD1330" s="1">
        <v>0</v>
      </c>
      <c r="AE1330" s="1">
        <v>50</v>
      </c>
      <c r="AF1330" s="1">
        <v>1</v>
      </c>
      <c r="AG1330" s="1" t="str">
        <f>TRIM(MID(SUBSTITUTE($H1330,",",REPT(" ",200)),(LEN($H1330)-LEN(SUBSTITUTE($H1330,",",""))-4)*200+1,200))</f>
        <v>Makati</v>
      </c>
      <c r="AH1330" s="1" t="str">
        <f>TRIM(MID(SUBSTITUTE($H1330,",",REPT(" ",200)),(LEN($H1330)-LEN(SUBSTITUTE($H1330,",",""))-3)*200+1,200))</f>
        <v>Southern Manila District</v>
      </c>
      <c r="AI1330" s="1" t="str">
        <f>TRIM(MID(SUBSTITUTE($H1330,",",REPT(" ",200)),(LEN($H1330)-LEN(SUBSTITUTE($H1330,",",""))-2)*200+1,200))</f>
        <v>Metro Manila</v>
      </c>
      <c r="AJ1330" s="1" t="str">
        <f>TRIM(MID(SUBSTITUTE($H1330,",",REPT(" ",200)),(LEN($H1330)-LEN(SUBSTITUTE($H1330,",",""))-0)*200+1,200))</f>
        <v>Philippines</v>
      </c>
      <c r="AL1330" s="2">
        <v>0</v>
      </c>
      <c r="AM1330" s="1"/>
    </row>
    <row r="1331" spans="1:39" ht="12.75" customHeight="1">
      <c r="A1331" s="1"/>
      <c r="B1331" s="1" t="s">
        <v>11561</v>
      </c>
      <c r="C1331" s="1" t="s">
        <v>12431</v>
      </c>
      <c r="D1331" s="3" t="str">
        <f ca="1">IFERROR(__xludf.DUMMYFUNCTION("PROPER(REGEXEXTRACT(B3267, ""(?:https?:\/\/)?(?:www\.)?([a-zA-Z0-9-]+)\.""))"),"Skyscanner")</f>
        <v>Skyscanner</v>
      </c>
      <c r="E1331" s="1" t="s">
        <v>11378</v>
      </c>
      <c r="F1331" s="1">
        <v>14.117900000000001</v>
      </c>
      <c r="G1331" s="1">
        <v>120.96402</v>
      </c>
      <c r="H1331" s="1" t="s">
        <v>11564</v>
      </c>
      <c r="I1331" s="1" t="s">
        <v>1300</v>
      </c>
      <c r="J1331" s="1">
        <f>IF(K1331="URBAN",1,IF(K1331="SUBURBAN",2,IF(K1331="RURAL",3,"")))</f>
        <v>3</v>
      </c>
      <c r="K1331" s="1" t="s">
        <v>541</v>
      </c>
      <c r="L1331" s="18">
        <v>46082</v>
      </c>
      <c r="M1331" s="49">
        <v>0.58333333333333337</v>
      </c>
      <c r="N1331" s="18">
        <v>46083</v>
      </c>
      <c r="O1331" s="56">
        <v>0.5</v>
      </c>
      <c r="P1331" s="31" t="str">
        <f>TEXT($L1331, "dddd")</f>
        <v>Sunday</v>
      </c>
      <c r="Q1331" s="39" t="s">
        <v>79</v>
      </c>
      <c r="R1331" s="39">
        <v>2248</v>
      </c>
      <c r="S1331" s="1" t="str">
        <f>IF(OR(MONTH(L1331)=12, MONTH(L1331)&lt;=5), "Dry Season", "Wet Season")</f>
        <v>Dry Season</v>
      </c>
      <c r="T1331" s="1">
        <v>1</v>
      </c>
      <c r="U1331" s="1">
        <v>0</v>
      </c>
      <c r="V1331" s="1">
        <v>0</v>
      </c>
      <c r="W1331" s="2">
        <f>IF(ISNUMBER(SEARCH("N/A", X1331)), 0, 1)</f>
        <v>0</v>
      </c>
      <c r="X1331" s="1" t="s">
        <v>44</v>
      </c>
      <c r="Y1331" s="1"/>
      <c r="Z1331" s="1"/>
      <c r="AA1331" s="11" cm="1">
        <f t="array" ref="AA1331">IF(ISBLANK(Y1331), 0, VINCentyInvDistance(F1331,G1331,Y1331,Z1331))</f>
        <v>0</v>
      </c>
      <c r="AB1331" s="1">
        <v>0</v>
      </c>
      <c r="AC1331" s="1">
        <v>0</v>
      </c>
      <c r="AD1331" s="1">
        <v>0</v>
      </c>
      <c r="AE1331" s="1">
        <v>0</v>
      </c>
      <c r="AF1331" s="1">
        <v>1</v>
      </c>
      <c r="AG1331" s="1" t="s">
        <v>1729</v>
      </c>
      <c r="AH1331" s="1" t="s">
        <v>1730</v>
      </c>
      <c r="AI1331" s="1" t="str">
        <f>TRIM(MID(SUBSTITUTE($H1331,",",REPT(" ",200)),(LEN($H1331)-LEN(SUBSTITUTE($H1331,",",""))-2)*200+1,200))</f>
        <v>Calabarzon</v>
      </c>
      <c r="AJ1331" s="1" t="s">
        <v>55</v>
      </c>
      <c r="AK1331" t="s">
        <v>17422</v>
      </c>
      <c r="AL1331" s="2">
        <v>0</v>
      </c>
      <c r="AM1331" s="1" t="s">
        <v>11565</v>
      </c>
    </row>
    <row r="1332" spans="1:39" ht="12.75" customHeight="1">
      <c r="A1332" s="1"/>
      <c r="B1332" s="1" t="s">
        <v>10342</v>
      </c>
      <c r="C1332" s="1" t="s">
        <v>12439</v>
      </c>
      <c r="D1332" s="3" t="str">
        <f ca="1">IFERROR(__xludf.DUMMYFUNCTION("PROPER(REGEXEXTRACT(B3272, ""(?:https?:\/\/)?(?:www\.)?([a-zA-Z0-9-]+)\.""))"),"Skyscanner")</f>
        <v>Skyscanner</v>
      </c>
      <c r="E1332" s="1" t="s">
        <v>10418</v>
      </c>
      <c r="F1332" s="1">
        <v>9.7876539999999999</v>
      </c>
      <c r="G1332" s="1">
        <v>124.145563</v>
      </c>
      <c r="H1332" s="1" t="s">
        <v>10341</v>
      </c>
      <c r="I1332" s="1" t="s">
        <v>2622</v>
      </c>
      <c r="J1332" s="1">
        <f>IF(K1332="URBAN",1,IF(K1332="SUBURBAN",2,IF(K1332="RURAL",3,"")))</f>
        <v>3</v>
      </c>
      <c r="K1332" s="1" t="s">
        <v>541</v>
      </c>
      <c r="L1332" s="18">
        <v>46082</v>
      </c>
      <c r="M1332" s="49">
        <v>0.58333333333333337</v>
      </c>
      <c r="N1332" s="18">
        <v>46083</v>
      </c>
      <c r="O1332" s="56">
        <v>0.5</v>
      </c>
      <c r="P1332" s="31" t="str">
        <f>TEXT($L1332, "dddd")</f>
        <v>Sunday</v>
      </c>
      <c r="Q1332" s="39" t="s">
        <v>61</v>
      </c>
      <c r="R1332" s="39">
        <v>3599</v>
      </c>
      <c r="S1332" s="1" t="str">
        <f>IF(OR(MONTH(L1332)=12, MONTH(L1332)&lt;=5), "Dry Season", "Wet Season")</f>
        <v>Dry Season</v>
      </c>
      <c r="T1332" s="1">
        <v>1</v>
      </c>
      <c r="U1332" s="1">
        <v>1</v>
      </c>
      <c r="V1332" s="1">
        <v>0</v>
      </c>
      <c r="W1332" s="2">
        <f>IF(ISNUMBER(SEARCH("N/A", X1332)), 0, 1)</f>
        <v>0</v>
      </c>
      <c r="X1332" s="1" t="s">
        <v>44</v>
      </c>
      <c r="Y1332" s="1"/>
      <c r="Z1332" s="1"/>
      <c r="AA1332" s="11" cm="1">
        <f t="array" ref="AA1332">IF(ISBLANK(Y1332), 0, VINCentyInvDistance(F1332,G1332,Y1332,Z1332))</f>
        <v>0</v>
      </c>
      <c r="AB1332" s="1">
        <v>0</v>
      </c>
      <c r="AC1332" s="1">
        <v>9.4</v>
      </c>
      <c r="AD1332" s="1">
        <v>4.8</v>
      </c>
      <c r="AE1332" s="1">
        <v>3</v>
      </c>
      <c r="AF1332" s="1">
        <v>1</v>
      </c>
      <c r="AG1332" s="1" t="s">
        <v>2779</v>
      </c>
      <c r="AH1332" s="1" t="s">
        <v>2113</v>
      </c>
      <c r="AI1332" s="1" t="str">
        <f>TRIM(MID(SUBSTITUTE($H1332,",",REPT(" ",200)),(LEN($H1332)-LEN(SUBSTITUTE($H1332,",",""))-2)*200+1,200))</f>
        <v>Central Visayas</v>
      </c>
      <c r="AJ1332" s="1" t="s">
        <v>55</v>
      </c>
      <c r="AK1332" t="s">
        <v>16739</v>
      </c>
      <c r="AL1332" s="2">
        <v>0</v>
      </c>
      <c r="AM1332" s="1" t="s">
        <v>10345</v>
      </c>
    </row>
    <row r="1333" spans="1:39" ht="12.75" customHeight="1">
      <c r="A1333" s="1"/>
      <c r="B1333" s="1" t="s">
        <v>12099</v>
      </c>
      <c r="C1333" s="1" t="s">
        <v>12454</v>
      </c>
      <c r="D1333" s="3" t="str">
        <f ca="1">IFERROR(__xludf.DUMMYFUNCTION("PROPER(REGEXEXTRACT(B3278, ""(?:https?:\/\/)?(?:www\.)?([a-zA-Z0-9-]+)\.""))"),"Skyscanner")</f>
        <v>Skyscanner</v>
      </c>
      <c r="E1333" s="1" t="s">
        <v>12455</v>
      </c>
      <c r="F1333" s="1">
        <v>9.1446199999999997</v>
      </c>
      <c r="G1333" s="1">
        <v>123.50975</v>
      </c>
      <c r="H1333" s="1" t="s">
        <v>1099</v>
      </c>
      <c r="I1333" s="1" t="s">
        <v>50</v>
      </c>
      <c r="J1333" s="1">
        <f>IF(K1333="URBAN",1,IF(K1333="SUBURBAN",2,IF(K1333="RURAL",3,"")))</f>
        <v>3</v>
      </c>
      <c r="K1333" s="1" t="s">
        <v>541</v>
      </c>
      <c r="L1333" s="18">
        <v>46082</v>
      </c>
      <c r="M1333" s="49">
        <v>0.58333333333333337</v>
      </c>
      <c r="N1333" s="18">
        <v>46083</v>
      </c>
      <c r="O1333" s="56">
        <v>0.52083333333333337</v>
      </c>
      <c r="P1333" s="31" t="str">
        <f>TEXT($L1333, "dddd")</f>
        <v>Sunday</v>
      </c>
      <c r="Q1333" s="39" t="s">
        <v>111</v>
      </c>
      <c r="R1333" s="39">
        <v>600</v>
      </c>
      <c r="S1333" s="1" t="str">
        <f>IF(OR(MONTH(L1333)=12, MONTH(L1333)&lt;=5), "Dry Season", "Wet Season")</f>
        <v>Dry Season</v>
      </c>
      <c r="T1333" s="1">
        <v>1</v>
      </c>
      <c r="U1333" s="1">
        <v>1</v>
      </c>
      <c r="V1333" s="1">
        <v>0</v>
      </c>
      <c r="W1333" s="2">
        <f>IF(ISNUMBER(SEARCH("N/A", X1333)), 0, 1)</f>
        <v>0</v>
      </c>
      <c r="X1333" s="1" t="s">
        <v>44</v>
      </c>
      <c r="Y1333" s="1"/>
      <c r="Z1333" s="1"/>
      <c r="AA1333" s="11" cm="1">
        <f t="array" ref="AA1333">IF(ISBLANK(Y1333), 0, VINCentyInvDistance(F1333,G1333,Y1333,Z1333))</f>
        <v>0</v>
      </c>
      <c r="AB1333" s="1">
        <v>0</v>
      </c>
      <c r="AC1333" s="1">
        <v>9.4</v>
      </c>
      <c r="AD1333" s="1">
        <v>4.4000000000000004</v>
      </c>
      <c r="AE1333" s="1">
        <v>28</v>
      </c>
      <c r="AF1333" s="1">
        <v>1</v>
      </c>
      <c r="AG1333" s="1" t="s">
        <v>4884</v>
      </c>
      <c r="AH1333" s="1" t="s">
        <v>4884</v>
      </c>
      <c r="AI1333" s="1" t="str">
        <f>TRIM(MID(SUBSTITUTE($H1333,",",REPT(" ",200)),(LEN($H1333)-LEN(SUBSTITUTE($H1333,",",""))-2)*200+1,200))</f>
        <v>Negros Island Region</v>
      </c>
      <c r="AJ1333" s="1" t="s">
        <v>55</v>
      </c>
      <c r="AK1333" t="s">
        <v>12102</v>
      </c>
      <c r="AL1333" s="2">
        <v>0</v>
      </c>
      <c r="AM1333" s="1" t="s">
        <v>12103</v>
      </c>
    </row>
    <row r="1334" spans="1:39" ht="12.75" customHeight="1">
      <c r="A1334" s="1"/>
      <c r="B1334" s="1" t="s">
        <v>12474</v>
      </c>
      <c r="C1334" s="1" t="s">
        <v>12475</v>
      </c>
      <c r="D1334" s="3" t="str">
        <f ca="1">IFERROR(__xludf.DUMMYFUNCTION("PROPER(REGEXEXTRACT(B3284, ""(?:https?:\/\/)?(?:www\.)?([a-zA-Z0-9-]+)\.""))"),"Skyscanner")</f>
        <v>Skyscanner</v>
      </c>
      <c r="E1334" s="1" t="s">
        <v>12476</v>
      </c>
      <c r="F1334" s="1">
        <v>11.870050000000001</v>
      </c>
      <c r="G1334" s="1">
        <v>121.88181</v>
      </c>
      <c r="H1334" s="1" t="s">
        <v>12473</v>
      </c>
      <c r="I1334" s="1" t="s">
        <v>1211</v>
      </c>
      <c r="J1334" s="1">
        <f>IF(K1334="URBAN",1,IF(K1334="SUBURBAN",2,IF(K1334="RURAL",3,"")))</f>
        <v>3</v>
      </c>
      <c r="K1334" s="1" t="s">
        <v>541</v>
      </c>
      <c r="L1334" s="18">
        <v>46082</v>
      </c>
      <c r="M1334" s="49">
        <v>0.54166666666666663</v>
      </c>
      <c r="N1334" s="18">
        <v>46083</v>
      </c>
      <c r="O1334" s="56">
        <v>0.5</v>
      </c>
      <c r="P1334" s="31" t="str">
        <f>TEXT($L1334, "dddd")</f>
        <v>Sunday</v>
      </c>
      <c r="Q1334" s="39" t="s">
        <v>111</v>
      </c>
      <c r="R1334" s="39">
        <v>900</v>
      </c>
      <c r="S1334" s="1" t="str">
        <f>IF(OR(MONTH(L1334)=12, MONTH(L1334)&lt;=5), "Dry Season", "Wet Season")</f>
        <v>Dry Season</v>
      </c>
      <c r="T1334" s="1">
        <v>1</v>
      </c>
      <c r="U1334" s="1">
        <v>0</v>
      </c>
      <c r="V1334" s="1">
        <v>1</v>
      </c>
      <c r="W1334" s="2">
        <f>IF(ISNUMBER(SEARCH("N/A", X1334)), 0, 1)</f>
        <v>0</v>
      </c>
      <c r="X1334" s="1" t="s">
        <v>44</v>
      </c>
      <c r="Y1334" s="1"/>
      <c r="Z1334" s="1"/>
      <c r="AA1334" s="11" cm="1">
        <f t="array" ref="AA1334">IF(ISBLANK(Y1334), 0, VINCentyInvDistance(F1334,G1334,Y1334,Z1334))</f>
        <v>0</v>
      </c>
      <c r="AB1334" s="1">
        <v>1</v>
      </c>
      <c r="AC1334" s="1">
        <v>8</v>
      </c>
      <c r="AD1334" s="1">
        <v>4.3</v>
      </c>
      <c r="AE1334" s="1">
        <v>23</v>
      </c>
      <c r="AF1334" s="1">
        <v>1</v>
      </c>
      <c r="AG1334" s="1" t="s">
        <v>12477</v>
      </c>
      <c r="AH1334" s="1" t="s">
        <v>4815</v>
      </c>
      <c r="AI1334" s="1" t="str">
        <f>TRIM(MID(SUBSTITUTE($H1334,",",REPT(" ",200)),(LEN($H1334)-LEN(SUBSTITUTE($H1334,",",""))-2)*200+1,200))</f>
        <v>Western Visayas</v>
      </c>
      <c r="AJ1334" s="1" t="s">
        <v>55</v>
      </c>
      <c r="AK1334" t="s">
        <v>17476</v>
      </c>
      <c r="AL1334" s="2">
        <v>0</v>
      </c>
      <c r="AM1334" s="1" t="s">
        <v>12478</v>
      </c>
    </row>
    <row r="1335" spans="1:39" ht="12.75" customHeight="1">
      <c r="A1335" s="1"/>
      <c r="B1335" s="1" t="s">
        <v>12474</v>
      </c>
      <c r="C1335" s="1" t="s">
        <v>12530</v>
      </c>
      <c r="D1335" s="3" t="str">
        <f ca="1">IFERROR(__xludf.DUMMYFUNCTION("PROPER(REGEXEXTRACT(B3301, ""(?:https?:\/\/)?(?:www\.)?([a-zA-Z0-9-]+)\.""))"),"Skyscanner")</f>
        <v>Skyscanner</v>
      </c>
      <c r="E1335" s="1" t="s">
        <v>12476</v>
      </c>
      <c r="F1335" s="1">
        <v>11.870050000000001</v>
      </c>
      <c r="G1335" s="1">
        <v>121.88181</v>
      </c>
      <c r="H1335" s="1" t="s">
        <v>12473</v>
      </c>
      <c r="I1335" s="1" t="s">
        <v>1211</v>
      </c>
      <c r="J1335" s="1">
        <f>IF(K1335="URBAN",1,IF(K1335="SUBURBAN",2,IF(K1335="RURAL",3,"")))</f>
        <v>3</v>
      </c>
      <c r="K1335" s="1" t="s">
        <v>541</v>
      </c>
      <c r="L1335" s="18">
        <v>46082</v>
      </c>
      <c r="M1335" s="49">
        <v>0.54166666666666663</v>
      </c>
      <c r="N1335" s="18">
        <v>46083</v>
      </c>
      <c r="O1335" s="56">
        <v>0.5</v>
      </c>
      <c r="P1335" s="31" t="str">
        <f>TEXT($L1335, "dddd")</f>
        <v>Sunday</v>
      </c>
      <c r="Q1335" s="39" t="s">
        <v>207</v>
      </c>
      <c r="R1335" s="39">
        <v>1191</v>
      </c>
      <c r="S1335" s="1" t="str">
        <f>IF(OR(MONTH(L1335)=12, MONTH(L1335)&lt;=5), "Dry Season", "Wet Season")</f>
        <v>Dry Season</v>
      </c>
      <c r="T1335" s="1">
        <v>1</v>
      </c>
      <c r="U1335" s="1">
        <v>1</v>
      </c>
      <c r="V1335" s="1">
        <v>1</v>
      </c>
      <c r="W1335" s="2">
        <f>IF(ISNUMBER(SEARCH("N/A", X1335)), 0, 1)</f>
        <v>0</v>
      </c>
      <c r="X1335" s="1" t="s">
        <v>44</v>
      </c>
      <c r="Y1335" s="1"/>
      <c r="Z1335" s="1"/>
      <c r="AA1335" s="11" cm="1">
        <f t="array" ref="AA1335">IF(ISBLANK(Y1335), 0, VINCentyInvDistance(F1335,G1335,Y1335,Z1335))</f>
        <v>0</v>
      </c>
      <c r="AB1335" s="1">
        <v>1</v>
      </c>
      <c r="AC1335" s="1">
        <v>8</v>
      </c>
      <c r="AD1335" s="1">
        <v>4.3</v>
      </c>
      <c r="AE1335" s="1">
        <v>23</v>
      </c>
      <c r="AF1335" s="1">
        <v>1</v>
      </c>
      <c r="AG1335" s="1" t="s">
        <v>12477</v>
      </c>
      <c r="AH1335" s="1" t="s">
        <v>4815</v>
      </c>
      <c r="AI1335" s="1" t="str">
        <f>TRIM(MID(SUBSTITUTE($H1335,",",REPT(" ",200)),(LEN($H1335)-LEN(SUBSTITUTE($H1335,",",""))-2)*200+1,200))</f>
        <v>Western Visayas</v>
      </c>
      <c r="AJ1335" s="1" t="s">
        <v>55</v>
      </c>
      <c r="AK1335" t="s">
        <v>17476</v>
      </c>
      <c r="AL1335" s="2">
        <v>0</v>
      </c>
      <c r="AM1335" s="1" t="s">
        <v>12478</v>
      </c>
    </row>
    <row r="1336" spans="1:39" ht="12.75" customHeight="1">
      <c r="A1336" s="1"/>
      <c r="B1336" s="1" t="s">
        <v>12481</v>
      </c>
      <c r="C1336" s="1" t="s">
        <v>12532</v>
      </c>
      <c r="D1336" s="3" t="str">
        <f ca="1">IFERROR(__xludf.DUMMYFUNCTION("PROPER(REGEXEXTRACT(B3303, ""(?:https?:\/\/)?(?:www\.)?([a-zA-Z0-9-]+)\.""))"),"Skyscanner")</f>
        <v>Skyscanner</v>
      </c>
      <c r="E1336" s="1" t="s">
        <v>12483</v>
      </c>
      <c r="F1336" s="1">
        <v>15.166002000000001</v>
      </c>
      <c r="G1336" s="1">
        <v>120.581636</v>
      </c>
      <c r="H1336" s="1" t="s">
        <v>12484</v>
      </c>
      <c r="I1336" s="1" t="s">
        <v>50</v>
      </c>
      <c r="J1336" s="1">
        <f>IF(K1336="URBAN",1,IF(K1336="SUBURBAN",2,IF(K1336="RURAL",3,"")))</f>
        <v>3</v>
      </c>
      <c r="K1336" s="1" t="s">
        <v>541</v>
      </c>
      <c r="L1336" s="18">
        <v>46082</v>
      </c>
      <c r="M1336" s="49">
        <v>0.625</v>
      </c>
      <c r="N1336" s="18">
        <v>46083</v>
      </c>
      <c r="O1336" s="56">
        <v>0.5</v>
      </c>
      <c r="P1336" s="31" t="str">
        <f>TEXT($L1336, "dddd")</f>
        <v>Sunday</v>
      </c>
      <c r="Q1336" s="39" t="s">
        <v>12485</v>
      </c>
      <c r="R1336" s="39">
        <v>6285.34</v>
      </c>
      <c r="S1336" s="1" t="str">
        <f>IF(OR(MONTH(L1336)=12, MONTH(L1336)&lt;=5), "Dry Season", "Wet Season")</f>
        <v>Dry Season</v>
      </c>
      <c r="T1336" s="1">
        <v>1</v>
      </c>
      <c r="U1336" s="1">
        <v>1</v>
      </c>
      <c r="V1336" s="1">
        <v>0</v>
      </c>
      <c r="W1336" s="2">
        <f>IF(ISNUMBER(SEARCH("N/A", X1336)), 0, 1)</f>
        <v>1</v>
      </c>
      <c r="X1336" s="1" t="s">
        <v>11243</v>
      </c>
      <c r="Y1336" s="1">
        <v>14.523306399999999</v>
      </c>
      <c r="Z1336" s="1">
        <v>120.981234</v>
      </c>
      <c r="AA1336" s="11" cm="1">
        <f t="array" ref="AA1336">IF(ISBLANK(Y1336), 0, VINCentyInvDistance(F1336,G1336,Y1336,Z1336))</f>
        <v>83106.157180957031</v>
      </c>
      <c r="AB1336" s="1">
        <v>1</v>
      </c>
      <c r="AC1336" s="1">
        <v>9.1999999999999993</v>
      </c>
      <c r="AD1336" s="1">
        <v>4.5999999999999996</v>
      </c>
      <c r="AE1336" s="1">
        <v>3123</v>
      </c>
      <c r="AF1336" s="1">
        <v>1</v>
      </c>
      <c r="AG1336" s="1" t="s">
        <v>2477</v>
      </c>
      <c r="AH1336" s="1" t="s">
        <v>160</v>
      </c>
      <c r="AI1336" s="1" t="str">
        <f>TRIM(MID(SUBSTITUTE($H1336,",",REPT(" ",200)),(LEN($H1336)-LEN(SUBSTITUTE($H1336,",",""))-2)*200+1,200))</f>
        <v>Central Luzon</v>
      </c>
      <c r="AJ1336" s="1" t="s">
        <v>55</v>
      </c>
      <c r="AK1336" t="s">
        <v>16680</v>
      </c>
      <c r="AL1336" s="2">
        <v>0</v>
      </c>
      <c r="AM1336" s="1"/>
    </row>
    <row r="1337" spans="1:39" ht="12.75" customHeight="1">
      <c r="A1337" s="1"/>
      <c r="B1337" s="1" t="s">
        <v>12474</v>
      </c>
      <c r="C1337" s="1" t="s">
        <v>12550</v>
      </c>
      <c r="D1337" s="3" t="str">
        <f ca="1">IFERROR(__xludf.DUMMYFUNCTION("PROPER(REGEXEXTRACT(B3318, ""(?:https?:\/\/)?(?:www\.)?([a-zA-Z0-9-]+)\.""))"),"Skyscanner")</f>
        <v>Skyscanner</v>
      </c>
      <c r="E1337" s="1" t="s">
        <v>12476</v>
      </c>
      <c r="F1337" s="1">
        <v>11.870050000000001</v>
      </c>
      <c r="G1337" s="1">
        <v>121.88181</v>
      </c>
      <c r="H1337" s="1" t="s">
        <v>12473</v>
      </c>
      <c r="I1337" s="1" t="s">
        <v>1211</v>
      </c>
      <c r="J1337" s="1">
        <f>IF(K1337="URBAN",1,IF(K1337="SUBURBAN",2,IF(K1337="RURAL",3,"")))</f>
        <v>3</v>
      </c>
      <c r="K1337" s="1" t="s">
        <v>541</v>
      </c>
      <c r="L1337" s="18">
        <v>46082</v>
      </c>
      <c r="M1337" s="49">
        <v>0.54166666666666663</v>
      </c>
      <c r="N1337" s="18">
        <v>46083</v>
      </c>
      <c r="O1337" s="56">
        <v>0.5</v>
      </c>
      <c r="P1337" s="31" t="str">
        <f>TEXT($L1337, "dddd")</f>
        <v>Sunday</v>
      </c>
      <c r="Q1337" s="39" t="s">
        <v>207</v>
      </c>
      <c r="R1337" s="39">
        <v>1191</v>
      </c>
      <c r="S1337" s="1" t="str">
        <f>IF(OR(MONTH(L1337)=12, MONTH(L1337)&lt;=5), "Dry Season", "Wet Season")</f>
        <v>Dry Season</v>
      </c>
      <c r="T1337" s="1">
        <v>1</v>
      </c>
      <c r="U1337" s="1">
        <v>0</v>
      </c>
      <c r="V1337" s="1">
        <v>1</v>
      </c>
      <c r="W1337" s="2">
        <f>IF(ISNUMBER(SEARCH("N/A", X1337)), 0, 1)</f>
        <v>0</v>
      </c>
      <c r="X1337" s="1" t="s">
        <v>44</v>
      </c>
      <c r="Y1337" s="1"/>
      <c r="Z1337" s="1"/>
      <c r="AA1337" s="11" cm="1">
        <f t="array" ref="AA1337">IF(ISBLANK(Y1337), 0, VINCentyInvDistance(F1337,G1337,Y1337,Z1337))</f>
        <v>0</v>
      </c>
      <c r="AB1337" s="1">
        <v>1</v>
      </c>
      <c r="AC1337" s="1">
        <v>8</v>
      </c>
      <c r="AD1337" s="1">
        <v>4.3</v>
      </c>
      <c r="AE1337" s="1">
        <v>23</v>
      </c>
      <c r="AF1337" s="1">
        <v>1</v>
      </c>
      <c r="AG1337" s="1" t="s">
        <v>12477</v>
      </c>
      <c r="AH1337" s="1" t="s">
        <v>4815</v>
      </c>
      <c r="AI1337" s="1" t="str">
        <f>TRIM(MID(SUBSTITUTE($H1337,",",REPT(" ",200)),(LEN($H1337)-LEN(SUBSTITUTE($H1337,",",""))-2)*200+1,200))</f>
        <v>Western Visayas</v>
      </c>
      <c r="AJ1337" s="1" t="s">
        <v>55</v>
      </c>
      <c r="AK1337" t="s">
        <v>17476</v>
      </c>
      <c r="AL1337" s="2">
        <v>0</v>
      </c>
      <c r="AM1337" s="1" t="s">
        <v>12478</v>
      </c>
    </row>
    <row r="1338" spans="1:39" ht="12.75" customHeight="1">
      <c r="A1338" s="1"/>
      <c r="B1338" s="1" t="s">
        <v>12474</v>
      </c>
      <c r="C1338" s="1" t="s">
        <v>12571</v>
      </c>
      <c r="D1338" s="3" t="str">
        <f ca="1">IFERROR(__xludf.DUMMYFUNCTION("PROPER(REGEXEXTRACT(B3334, ""(?:https?:\/\/)?(?:www\.)?([a-zA-Z0-9-]+)\.""))"),"Skyscanner")</f>
        <v>Skyscanner</v>
      </c>
      <c r="E1338" s="1" t="s">
        <v>12476</v>
      </c>
      <c r="F1338" s="1">
        <v>11.870050000000001</v>
      </c>
      <c r="G1338" s="1">
        <v>121.88181</v>
      </c>
      <c r="H1338" s="1" t="s">
        <v>12473</v>
      </c>
      <c r="I1338" s="1" t="s">
        <v>1211</v>
      </c>
      <c r="J1338" s="1">
        <f>IF(K1338="URBAN",1,IF(K1338="SUBURBAN",2,IF(K1338="RURAL",3,"")))</f>
        <v>3</v>
      </c>
      <c r="K1338" s="1" t="s">
        <v>541</v>
      </c>
      <c r="L1338" s="18">
        <v>46082</v>
      </c>
      <c r="M1338" s="49">
        <v>0.54166666666666663</v>
      </c>
      <c r="N1338" s="18">
        <v>46083</v>
      </c>
      <c r="O1338" s="56">
        <v>0.5</v>
      </c>
      <c r="P1338" s="31" t="str">
        <f>TEXT($L1338, "dddd")</f>
        <v>Sunday</v>
      </c>
      <c r="Q1338" s="39" t="s">
        <v>207</v>
      </c>
      <c r="R1338" s="39">
        <v>1191</v>
      </c>
      <c r="S1338" s="1" t="str">
        <f>IF(OR(MONTH(L1338)=12, MONTH(L1338)&lt;=5), "Dry Season", "Wet Season")</f>
        <v>Dry Season</v>
      </c>
      <c r="T1338" s="1">
        <v>1</v>
      </c>
      <c r="U1338" s="1">
        <v>0</v>
      </c>
      <c r="V1338" s="1">
        <v>1</v>
      </c>
      <c r="W1338" s="2">
        <f>IF(ISNUMBER(SEARCH("N/A", X1338)), 0, 1)</f>
        <v>0</v>
      </c>
      <c r="X1338" s="1" t="s">
        <v>44</v>
      </c>
      <c r="Y1338" s="1"/>
      <c r="Z1338" s="1"/>
      <c r="AA1338" s="11" cm="1">
        <f t="array" ref="AA1338">IF(ISBLANK(Y1338), 0, VINCentyInvDistance(F1338,G1338,Y1338,Z1338))</f>
        <v>0</v>
      </c>
      <c r="AB1338" s="1">
        <v>1</v>
      </c>
      <c r="AC1338" s="1">
        <v>8</v>
      </c>
      <c r="AD1338" s="1">
        <v>4.3</v>
      </c>
      <c r="AE1338" s="1">
        <v>23</v>
      </c>
      <c r="AF1338" s="1">
        <v>1</v>
      </c>
      <c r="AG1338" s="1" t="s">
        <v>12477</v>
      </c>
      <c r="AH1338" s="1" t="s">
        <v>4815</v>
      </c>
      <c r="AI1338" s="1" t="str">
        <f>TRIM(MID(SUBSTITUTE($H1338,",",REPT(" ",200)),(LEN($H1338)-LEN(SUBSTITUTE($H1338,",",""))-2)*200+1,200))</f>
        <v>Western Visayas</v>
      </c>
      <c r="AJ1338" s="1" t="s">
        <v>55</v>
      </c>
      <c r="AK1338" t="s">
        <v>17476</v>
      </c>
      <c r="AL1338" s="2">
        <v>0</v>
      </c>
      <c r="AM1338" s="1" t="s">
        <v>12478</v>
      </c>
    </row>
    <row r="1339" spans="1:39" ht="12.75" customHeight="1">
      <c r="A1339" s="1"/>
      <c r="B1339" s="1" t="s">
        <v>12481</v>
      </c>
      <c r="C1339" s="1" t="s">
        <v>12574</v>
      </c>
      <c r="D1339" s="3" t="str">
        <f ca="1">IFERROR(__xludf.DUMMYFUNCTION("PROPER(REGEXEXTRACT(B3336, ""(?:https?:\/\/)?(?:www\.)?([a-zA-Z0-9-]+)\.""))"),"Skyscanner")</f>
        <v>Skyscanner</v>
      </c>
      <c r="E1339" s="1" t="s">
        <v>12483</v>
      </c>
      <c r="F1339" s="1">
        <v>15.166002000000001</v>
      </c>
      <c r="G1339" s="1">
        <v>120.581636</v>
      </c>
      <c r="H1339" s="1" t="s">
        <v>12484</v>
      </c>
      <c r="I1339" s="1" t="s">
        <v>50</v>
      </c>
      <c r="J1339" s="1">
        <f>IF(K1339="URBAN",1,IF(K1339="SUBURBAN",2,IF(K1339="RURAL",3,"")))</f>
        <v>3</v>
      </c>
      <c r="K1339" s="1" t="s">
        <v>541</v>
      </c>
      <c r="L1339" s="18">
        <v>46082</v>
      </c>
      <c r="M1339" s="49">
        <v>0.625</v>
      </c>
      <c r="N1339" s="18">
        <v>46083</v>
      </c>
      <c r="O1339" s="56">
        <v>0.5</v>
      </c>
      <c r="P1339" s="31" t="str">
        <f>TEXT($L1339, "dddd")</f>
        <v>Sunday</v>
      </c>
      <c r="Q1339" s="39" t="s">
        <v>12485</v>
      </c>
      <c r="R1339" s="39">
        <v>5815</v>
      </c>
      <c r="S1339" s="1" t="str">
        <f>IF(OR(MONTH(L1339)=12, MONTH(L1339)&lt;=5), "Dry Season", "Wet Season")</f>
        <v>Dry Season</v>
      </c>
      <c r="T1339" s="1">
        <v>1</v>
      </c>
      <c r="U1339" s="1">
        <v>0</v>
      </c>
      <c r="V1339" s="1">
        <v>0</v>
      </c>
      <c r="W1339" s="2">
        <f>IF(ISNUMBER(SEARCH("N/A", X1339)), 0, 1)</f>
        <v>1</v>
      </c>
      <c r="X1339" s="1" t="s">
        <v>11243</v>
      </c>
      <c r="Y1339" s="1">
        <v>14.523306399999999</v>
      </c>
      <c r="Z1339" s="1">
        <v>120.981234</v>
      </c>
      <c r="AA1339" s="11" cm="1">
        <f t="array" ref="AA1339">IF(ISBLANK(Y1339), 0, VINCentyInvDistance(F1339,G1339,Y1339,Z1339))</f>
        <v>83106.157180957031</v>
      </c>
      <c r="AB1339" s="1">
        <v>1</v>
      </c>
      <c r="AC1339" s="1">
        <v>9.1999999999999993</v>
      </c>
      <c r="AD1339" s="1">
        <v>4.5999999999999996</v>
      </c>
      <c r="AE1339" s="1">
        <v>3123</v>
      </c>
      <c r="AF1339" s="1">
        <v>1</v>
      </c>
      <c r="AG1339" s="1" t="s">
        <v>2477</v>
      </c>
      <c r="AH1339" s="1" t="s">
        <v>160</v>
      </c>
      <c r="AI1339" s="1" t="str">
        <f>TRIM(MID(SUBSTITUTE($H1339,",",REPT(" ",200)),(LEN($H1339)-LEN(SUBSTITUTE($H1339,",",""))-2)*200+1,200))</f>
        <v>Central Luzon</v>
      </c>
      <c r="AJ1339" s="1" t="s">
        <v>55</v>
      </c>
      <c r="AK1339" t="s">
        <v>16680</v>
      </c>
      <c r="AL1339" s="2">
        <v>0</v>
      </c>
      <c r="AM1339" s="1"/>
    </row>
    <row r="1340" spans="1:39" ht="12.75" customHeight="1">
      <c r="A1340" s="1"/>
      <c r="B1340" s="1" t="s">
        <v>12474</v>
      </c>
      <c r="C1340" s="1" t="s">
        <v>12589</v>
      </c>
      <c r="D1340" s="3" t="str">
        <f ca="1">IFERROR(__xludf.DUMMYFUNCTION("PROPER(REGEXEXTRACT(B3351, ""(?:https?:\/\/)?(?:www\.)?([a-zA-Z0-9-]+)\.""))"),"Skyscanner")</f>
        <v>Skyscanner</v>
      </c>
      <c r="E1340" s="1" t="s">
        <v>12476</v>
      </c>
      <c r="F1340" s="1">
        <v>11.870050000000001</v>
      </c>
      <c r="G1340" s="1">
        <v>121.88181</v>
      </c>
      <c r="H1340" s="1" t="s">
        <v>12473</v>
      </c>
      <c r="I1340" s="1" t="s">
        <v>1211</v>
      </c>
      <c r="J1340" s="1">
        <f>IF(K1340="URBAN",1,IF(K1340="SUBURBAN",2,IF(K1340="RURAL",3,"")))</f>
        <v>3</v>
      </c>
      <c r="K1340" s="1" t="s">
        <v>541</v>
      </c>
      <c r="L1340" s="18">
        <v>46082</v>
      </c>
      <c r="M1340" s="49">
        <v>0.54166666666666663</v>
      </c>
      <c r="N1340" s="18">
        <v>46083</v>
      </c>
      <c r="O1340" s="56">
        <v>0.5</v>
      </c>
      <c r="P1340" s="31" t="str">
        <f>TEXT($L1340, "dddd")</f>
        <v>Sunday</v>
      </c>
      <c r="Q1340" s="39" t="s">
        <v>207</v>
      </c>
      <c r="R1340" s="39">
        <v>1189</v>
      </c>
      <c r="S1340" s="1" t="str">
        <f>IF(OR(MONTH(L1340)=12, MONTH(L1340)&lt;=5), "Dry Season", "Wet Season")</f>
        <v>Dry Season</v>
      </c>
      <c r="T1340" s="1">
        <v>1</v>
      </c>
      <c r="U1340" s="1">
        <v>0</v>
      </c>
      <c r="V1340" s="1">
        <v>1</v>
      </c>
      <c r="W1340" s="2">
        <f>IF(ISNUMBER(SEARCH("N/A", X1340)), 0, 1)</f>
        <v>0</v>
      </c>
      <c r="X1340" s="1" t="s">
        <v>44</v>
      </c>
      <c r="Y1340" s="1"/>
      <c r="Z1340" s="1"/>
      <c r="AA1340" s="11" cm="1">
        <f t="array" ref="AA1340">IF(ISBLANK(Y1340), 0, VINCentyInvDistance(F1340,G1340,Y1340,Z1340))</f>
        <v>0</v>
      </c>
      <c r="AB1340" s="1">
        <v>1</v>
      </c>
      <c r="AC1340" s="1">
        <v>8</v>
      </c>
      <c r="AD1340" s="1">
        <v>4.3</v>
      </c>
      <c r="AE1340" s="1">
        <v>23</v>
      </c>
      <c r="AF1340" s="1">
        <v>1</v>
      </c>
      <c r="AG1340" s="1" t="s">
        <v>12477</v>
      </c>
      <c r="AH1340" s="1" t="s">
        <v>4815</v>
      </c>
      <c r="AI1340" s="1" t="str">
        <f>TRIM(MID(SUBSTITUTE($H1340,",",REPT(" ",200)),(LEN($H1340)-LEN(SUBSTITUTE($H1340,",",""))-2)*200+1,200))</f>
        <v>Western Visayas</v>
      </c>
      <c r="AJ1340" s="1" t="s">
        <v>55</v>
      </c>
      <c r="AK1340" t="s">
        <v>17476</v>
      </c>
      <c r="AL1340" s="2">
        <v>0</v>
      </c>
      <c r="AM1340" s="1" t="s">
        <v>12478</v>
      </c>
    </row>
    <row r="1341" spans="1:39" ht="12.75" customHeight="1">
      <c r="A1341" s="1"/>
      <c r="B1341" s="1" t="s">
        <v>12474</v>
      </c>
      <c r="C1341" s="1" t="s">
        <v>12606</v>
      </c>
      <c r="D1341" s="3" t="str">
        <f ca="1">IFERROR(__xludf.DUMMYFUNCTION("PROPER(REGEXEXTRACT(B3367, ""(?:https?:\/\/)?(?:www\.)?([a-zA-Z0-9-]+)\.""))"),"Skyscanner")</f>
        <v>Skyscanner</v>
      </c>
      <c r="E1341" s="1" t="s">
        <v>12476</v>
      </c>
      <c r="F1341" s="1">
        <v>11.870050000000001</v>
      </c>
      <c r="G1341" s="1">
        <v>121.88181</v>
      </c>
      <c r="H1341" s="1" t="s">
        <v>12473</v>
      </c>
      <c r="I1341" s="1" t="s">
        <v>1211</v>
      </c>
      <c r="J1341" s="1">
        <f>IF(K1341="URBAN",1,IF(K1341="SUBURBAN",2,IF(K1341="RURAL",3,"")))</f>
        <v>3</v>
      </c>
      <c r="K1341" s="1" t="s">
        <v>541</v>
      </c>
      <c r="L1341" s="18">
        <v>46082</v>
      </c>
      <c r="M1341" s="49">
        <v>0.54166666666666663</v>
      </c>
      <c r="N1341" s="18">
        <v>46083</v>
      </c>
      <c r="O1341" s="56">
        <v>0.5</v>
      </c>
      <c r="P1341" s="31" t="str">
        <f>TEXT($L1341, "dddd")</f>
        <v>Sunday</v>
      </c>
      <c r="Q1341" s="39" t="s">
        <v>207</v>
      </c>
      <c r="R1341" s="39">
        <v>1191</v>
      </c>
      <c r="S1341" s="1" t="str">
        <f>IF(OR(MONTH(L1341)=12, MONTH(L1341)&lt;=5), "Dry Season", "Wet Season")</f>
        <v>Dry Season</v>
      </c>
      <c r="T1341" s="1">
        <v>1</v>
      </c>
      <c r="U1341" s="1">
        <v>0</v>
      </c>
      <c r="V1341" s="1">
        <v>1</v>
      </c>
      <c r="W1341" s="2">
        <f>IF(ISNUMBER(SEARCH("N/A", X1341)), 0, 1)</f>
        <v>0</v>
      </c>
      <c r="X1341" s="1" t="s">
        <v>44</v>
      </c>
      <c r="Y1341" s="1"/>
      <c r="Z1341" s="1"/>
      <c r="AA1341" s="11" cm="1">
        <f t="array" ref="AA1341">IF(ISBLANK(Y1341), 0, VINCentyInvDistance(F1341,G1341,Y1341,Z1341))</f>
        <v>0</v>
      </c>
      <c r="AB1341" s="1">
        <v>1</v>
      </c>
      <c r="AC1341" s="1">
        <v>8</v>
      </c>
      <c r="AD1341" s="1">
        <v>4.3</v>
      </c>
      <c r="AE1341" s="1">
        <v>23</v>
      </c>
      <c r="AF1341" s="1">
        <v>1</v>
      </c>
      <c r="AG1341" s="1" t="s">
        <v>12477</v>
      </c>
      <c r="AH1341" s="1" t="s">
        <v>4815</v>
      </c>
      <c r="AI1341" s="1" t="str">
        <f>TRIM(MID(SUBSTITUTE($H1341,",",REPT(" ",200)),(LEN($H1341)-LEN(SUBSTITUTE($H1341,",",""))-2)*200+1,200))</f>
        <v>Western Visayas</v>
      </c>
      <c r="AJ1341" s="1" t="s">
        <v>55</v>
      </c>
      <c r="AK1341" t="s">
        <v>17476</v>
      </c>
      <c r="AL1341" s="2">
        <v>0</v>
      </c>
      <c r="AM1341" s="1" t="s">
        <v>12478</v>
      </c>
    </row>
    <row r="1342" spans="1:39" ht="12.75" customHeight="1">
      <c r="A1342" s="1"/>
      <c r="B1342" s="1" t="s">
        <v>12474</v>
      </c>
      <c r="C1342" s="1" t="s">
        <v>12622</v>
      </c>
      <c r="D1342" s="3" t="str">
        <f ca="1">IFERROR(__xludf.DUMMYFUNCTION("PROPER(REGEXEXTRACT(B3383, ""(?:https?:\/\/)?(?:www\.)?([a-zA-Z0-9-]+)\.""))"),"Skyscanner")</f>
        <v>Skyscanner</v>
      </c>
      <c r="E1342" s="1" t="s">
        <v>12476</v>
      </c>
      <c r="F1342" s="1">
        <v>11.870050000000001</v>
      </c>
      <c r="G1342" s="1">
        <v>121.88181</v>
      </c>
      <c r="H1342" s="1" t="s">
        <v>12473</v>
      </c>
      <c r="I1342" s="1" t="s">
        <v>1211</v>
      </c>
      <c r="J1342" s="1">
        <f>IF(K1342="URBAN",1,IF(K1342="SUBURBAN",2,IF(K1342="RURAL",3,"")))</f>
        <v>3</v>
      </c>
      <c r="K1342" s="1" t="s">
        <v>541</v>
      </c>
      <c r="L1342" s="18">
        <v>46082</v>
      </c>
      <c r="M1342" s="49">
        <v>0.54166666666666663</v>
      </c>
      <c r="N1342" s="18">
        <v>46083</v>
      </c>
      <c r="O1342" s="56">
        <v>0.5</v>
      </c>
      <c r="P1342" s="31" t="str">
        <f>TEXT($L1342, "dddd")</f>
        <v>Sunday</v>
      </c>
      <c r="Q1342" s="39" t="s">
        <v>207</v>
      </c>
      <c r="R1342" s="39">
        <v>1191</v>
      </c>
      <c r="S1342" s="1" t="str">
        <f>IF(OR(MONTH(L1342)=12, MONTH(L1342)&lt;=5), "Dry Season", "Wet Season")</f>
        <v>Dry Season</v>
      </c>
      <c r="T1342" s="1">
        <v>1</v>
      </c>
      <c r="U1342" s="1">
        <v>1</v>
      </c>
      <c r="V1342" s="1">
        <v>1</v>
      </c>
      <c r="W1342" s="2">
        <f>IF(ISNUMBER(SEARCH("N/A", X1342)), 0, 1)</f>
        <v>0</v>
      </c>
      <c r="X1342" s="1" t="s">
        <v>44</v>
      </c>
      <c r="Y1342" s="1"/>
      <c r="Z1342" s="1"/>
      <c r="AA1342" s="11" cm="1">
        <f t="array" ref="AA1342">IF(ISBLANK(Y1342), 0, VINCentyInvDistance(F1342,G1342,Y1342,Z1342))</f>
        <v>0</v>
      </c>
      <c r="AB1342" s="1">
        <v>1</v>
      </c>
      <c r="AC1342" s="1">
        <v>8</v>
      </c>
      <c r="AD1342" s="1">
        <v>4.3</v>
      </c>
      <c r="AE1342" s="1">
        <v>23</v>
      </c>
      <c r="AF1342" s="1">
        <v>1</v>
      </c>
      <c r="AG1342" s="1" t="s">
        <v>12477</v>
      </c>
      <c r="AH1342" s="1" t="s">
        <v>4815</v>
      </c>
      <c r="AI1342" s="1" t="str">
        <f>TRIM(MID(SUBSTITUTE($H1342,",",REPT(" ",200)),(LEN($H1342)-LEN(SUBSTITUTE($H1342,",",""))-2)*200+1,200))</f>
        <v>Western Visayas</v>
      </c>
      <c r="AJ1342" s="1" t="s">
        <v>55</v>
      </c>
      <c r="AK1342" t="s">
        <v>17476</v>
      </c>
      <c r="AL1342" s="2">
        <v>0</v>
      </c>
      <c r="AM1342" s="1" t="s">
        <v>12478</v>
      </c>
    </row>
    <row r="1343" spans="1:39" ht="12.75" customHeight="1">
      <c r="A1343" s="1"/>
      <c r="B1343" s="1" t="s">
        <v>12660</v>
      </c>
      <c r="C1343" s="1" t="s">
        <v>12661</v>
      </c>
      <c r="D1343" s="3" t="str">
        <f ca="1">IFERROR(__xludf.DUMMYFUNCTION("PROPER(REGEXEXTRACT(B3410, ""(?:https?:\/\/)?(?:www\.)?([a-zA-Z0-9-]+)\.""))"),"Skyscanner")</f>
        <v>Skyscanner</v>
      </c>
      <c r="E1343" s="1" t="s">
        <v>12662</v>
      </c>
      <c r="F1343" s="1">
        <v>14.54208</v>
      </c>
      <c r="G1343" s="1">
        <v>120.98229000000001</v>
      </c>
      <c r="H1343" s="1" t="s">
        <v>12663</v>
      </c>
      <c r="I1343" s="1" t="s">
        <v>50</v>
      </c>
      <c r="J1343" s="1">
        <f>IF(K1343="URBAN",1,IF(K1343="SUBURBAN",2,IF(K1343="RURAL",3,"")))</f>
        <v>3</v>
      </c>
      <c r="K1343" s="1" t="s">
        <v>541</v>
      </c>
      <c r="L1343" s="18">
        <v>46082</v>
      </c>
      <c r="M1343" s="49">
        <v>0.58333333333333337</v>
      </c>
      <c r="N1343" s="18">
        <v>46083</v>
      </c>
      <c r="O1343" s="56">
        <v>0.5</v>
      </c>
      <c r="P1343" s="31" t="str">
        <f>TEXT($L1343, "dddd")</f>
        <v>Sunday</v>
      </c>
      <c r="Q1343" s="39" t="s">
        <v>531</v>
      </c>
      <c r="R1343" s="39">
        <v>6120</v>
      </c>
      <c r="S1343" s="1" t="str">
        <f>IF(OR(MONTH(L1343)=12, MONTH(L1343)&lt;=5), "Dry Season", "Wet Season")</f>
        <v>Dry Season</v>
      </c>
      <c r="T1343" s="1">
        <v>1</v>
      </c>
      <c r="U1343" s="1">
        <v>0</v>
      </c>
      <c r="V1343" s="1">
        <v>1</v>
      </c>
      <c r="W1343" s="2">
        <f>IF(ISNUMBER(SEARCH("N/A", X1343)), 0, 1)</f>
        <v>1</v>
      </c>
      <c r="X1343" s="1" t="s">
        <v>5434</v>
      </c>
      <c r="Y1343" s="1">
        <v>13.6707444</v>
      </c>
      <c r="Z1343" s="1">
        <v>121.3888039</v>
      </c>
      <c r="AA1343" s="11" cm="1">
        <f t="array" ref="AA1343">IF(ISBLANK(Y1343), 0, VINCentyInvDistance(F1343,G1343,Y1343,Z1343))</f>
        <v>105928.24976371185</v>
      </c>
      <c r="AB1343" s="1">
        <v>0</v>
      </c>
      <c r="AC1343" s="1">
        <v>9.6</v>
      </c>
      <c r="AD1343" s="1">
        <v>4.2</v>
      </c>
      <c r="AE1343" s="1">
        <v>4</v>
      </c>
      <c r="AF1343" s="1">
        <v>1</v>
      </c>
      <c r="AG1343" s="1" t="s">
        <v>5435</v>
      </c>
      <c r="AH1343" s="1" t="s">
        <v>5435</v>
      </c>
      <c r="AI1343" s="1" t="str">
        <f>TRIM(MID(SUBSTITUTE($H1343,",",REPT(" ",200)),(LEN($H1343)-LEN(SUBSTITUTE($H1343,",",""))-2)*200+1,200))</f>
        <v>Metro Manila</v>
      </c>
      <c r="AJ1343" s="1" t="s">
        <v>55</v>
      </c>
      <c r="AK1343" t="s">
        <v>17488</v>
      </c>
      <c r="AL1343" s="2">
        <v>0</v>
      </c>
      <c r="AM1343" s="1"/>
    </row>
    <row r="1344" spans="1:39" ht="12.75" customHeight="1">
      <c r="A1344" s="1"/>
      <c r="B1344" s="1" t="s">
        <v>12474</v>
      </c>
      <c r="C1344" s="1" t="s">
        <v>12697</v>
      </c>
      <c r="D1344" s="3" t="str">
        <f ca="1">IFERROR(__xludf.DUMMYFUNCTION("PROPER(REGEXEXTRACT(B3421, ""(?:https?:\/\/)?(?:www\.)?([a-zA-Z0-9-]+)\.""))"),"Skyscanner")</f>
        <v>Skyscanner</v>
      </c>
      <c r="E1344" s="1" t="s">
        <v>12698</v>
      </c>
      <c r="F1344" s="1">
        <v>11.870050000000001</v>
      </c>
      <c r="G1344" s="1">
        <v>121.88181</v>
      </c>
      <c r="H1344" s="1" t="s">
        <v>12473</v>
      </c>
      <c r="I1344" s="1" t="s">
        <v>1211</v>
      </c>
      <c r="J1344" s="1">
        <f>IF(K1344="URBAN",1,IF(K1344="SUBURBAN",2,IF(K1344="RURAL",3,"")))</f>
        <v>3</v>
      </c>
      <c r="K1344" s="1" t="s">
        <v>541</v>
      </c>
      <c r="L1344" s="18">
        <v>46082</v>
      </c>
      <c r="M1344" s="49">
        <v>0.54166666666666663</v>
      </c>
      <c r="N1344" s="18">
        <v>46083</v>
      </c>
      <c r="O1344" s="56">
        <v>0.5</v>
      </c>
      <c r="P1344" s="31" t="str">
        <f>TEXT($L1344, "dddd")</f>
        <v>Sunday</v>
      </c>
      <c r="Q1344" s="39" t="s">
        <v>531</v>
      </c>
      <c r="R1344" s="39">
        <v>6211</v>
      </c>
      <c r="S1344" s="1" t="str">
        <f>IF(OR(MONTH(L1344)=12, MONTH(L1344)&lt;=5), "Dry Season", "Wet Season")</f>
        <v>Dry Season</v>
      </c>
      <c r="T1344" s="1">
        <v>1</v>
      </c>
      <c r="U1344" s="1">
        <v>0</v>
      </c>
      <c r="V1344" s="1">
        <v>1</v>
      </c>
      <c r="W1344" s="2">
        <f>IF(ISNUMBER(SEARCH("N/A", X1344)), 0, 1)</f>
        <v>0</v>
      </c>
      <c r="X1344" s="1" t="s">
        <v>44</v>
      </c>
      <c r="Y1344" s="1"/>
      <c r="Z1344" s="1"/>
      <c r="AA1344" s="11" cm="1">
        <f t="array" ref="AA1344">IF(ISBLANK(Y1344), 0, VINCentyInvDistance(F1344,G1344,Y1344,Z1344))</f>
        <v>0</v>
      </c>
      <c r="AB1344" s="1">
        <v>1</v>
      </c>
      <c r="AC1344" s="1">
        <v>8</v>
      </c>
      <c r="AD1344" s="1">
        <v>4.3</v>
      </c>
      <c r="AE1344" s="1">
        <v>23</v>
      </c>
      <c r="AF1344" s="1">
        <v>1</v>
      </c>
      <c r="AG1344" s="1" t="s">
        <v>12477</v>
      </c>
      <c r="AH1344" s="1" t="s">
        <v>4815</v>
      </c>
      <c r="AI1344" s="1" t="str">
        <f>TRIM(MID(SUBSTITUTE($H1344,",",REPT(" ",200)),(LEN($H1344)-LEN(SUBSTITUTE($H1344,",",""))-2)*200+1,200))</f>
        <v>Western Visayas</v>
      </c>
      <c r="AJ1344" s="1" t="s">
        <v>55</v>
      </c>
      <c r="AK1344" t="s">
        <v>17476</v>
      </c>
      <c r="AL1344" s="2">
        <v>0</v>
      </c>
      <c r="AM1344" s="1" t="s">
        <v>12478</v>
      </c>
    </row>
    <row r="1345" spans="1:39" ht="12.75" customHeight="1">
      <c r="A1345" s="1"/>
      <c r="B1345" s="1" t="s">
        <v>12737</v>
      </c>
      <c r="C1345" s="1" t="s">
        <v>12738</v>
      </c>
      <c r="D1345" s="3" t="str">
        <f ca="1">IFERROR(__xludf.DUMMYFUNCTION("PROPER(REGEXEXTRACT(B3432, ""(?:https?:\/\/)?(?:www\.)?([a-zA-Z0-9-]+)\.""))"),"Skyscanner")</f>
        <v>Skyscanner</v>
      </c>
      <c r="E1345" s="1" t="s">
        <v>12739</v>
      </c>
      <c r="F1345" s="1">
        <v>14.61969</v>
      </c>
      <c r="G1345" s="1">
        <v>120.38606</v>
      </c>
      <c r="H1345" s="1" t="s">
        <v>12740</v>
      </c>
      <c r="I1345" s="1" t="s">
        <v>41</v>
      </c>
      <c r="J1345" s="1">
        <f>IF(K1345="URBAN",1,IF(K1345="SUBURBAN",2,IF(K1345="RURAL",3,"")))</f>
        <v>3</v>
      </c>
      <c r="K1345" s="1" t="s">
        <v>541</v>
      </c>
      <c r="L1345" s="18">
        <v>46082</v>
      </c>
      <c r="M1345" s="49">
        <v>0.58333333333333337</v>
      </c>
      <c r="N1345" s="18">
        <v>46083</v>
      </c>
      <c r="O1345" s="56">
        <v>0.45833333333333331</v>
      </c>
      <c r="P1345" s="31" t="str">
        <f>TEXT($L1345, "dddd")</f>
        <v>Sunday</v>
      </c>
      <c r="Q1345" s="39" t="s">
        <v>111</v>
      </c>
      <c r="R1345" s="39">
        <v>4967</v>
      </c>
      <c r="S1345" s="1" t="str">
        <f>IF(OR(MONTH(L1345)=12, MONTH(L1345)&lt;=5), "Dry Season", "Wet Season")</f>
        <v>Dry Season</v>
      </c>
      <c r="T1345" s="1">
        <v>1</v>
      </c>
      <c r="U1345" s="1">
        <v>0</v>
      </c>
      <c r="V1345" s="1">
        <v>1</v>
      </c>
      <c r="W1345" s="2">
        <f>IF(ISNUMBER(SEARCH("N/A", X1345)), 0, 1)</f>
        <v>0</v>
      </c>
      <c r="X1345" s="1" t="s">
        <v>44</v>
      </c>
      <c r="Y1345" s="1"/>
      <c r="Z1345" s="1"/>
      <c r="AA1345" s="11" cm="1">
        <f t="array" ref="AA1345">IF(ISBLANK(Y1345), 0, VINCentyInvDistance(F1345,G1345,Y1345,Z1345))</f>
        <v>0</v>
      </c>
      <c r="AB1345" s="1">
        <v>0</v>
      </c>
      <c r="AC1345" s="1">
        <v>8.6</v>
      </c>
      <c r="AD1345" s="1">
        <v>4.0999999999999996</v>
      </c>
      <c r="AE1345" s="1">
        <v>138</v>
      </c>
      <c r="AF1345" s="1">
        <v>1</v>
      </c>
      <c r="AG1345" s="1" t="s">
        <v>12741</v>
      </c>
      <c r="AH1345" s="1" t="s">
        <v>9529</v>
      </c>
      <c r="AI1345" s="1"/>
      <c r="AJ1345" s="1" t="s">
        <v>55</v>
      </c>
      <c r="AK1345" t="s">
        <v>17498</v>
      </c>
      <c r="AL1345" s="1">
        <v>4</v>
      </c>
      <c r="AM1345" s="1" t="s">
        <v>12742</v>
      </c>
    </row>
    <row r="1346" spans="1:39" ht="12.75" customHeight="1">
      <c r="A1346" s="11"/>
      <c r="B1346" s="11" t="s">
        <v>12474</v>
      </c>
      <c r="C1346" s="11" t="s">
        <v>12762</v>
      </c>
      <c r="D1346" s="12" t="str">
        <f ca="1">IFERROR(__xludf.DUMMYFUNCTION("PROPER(REGEXEXTRACT(B3442, ""(?:https?:\/\/)?(?:www\.)?([a-zA-Z0-9-]+)\.""))"),"Skyscanner")</f>
        <v>Skyscanner</v>
      </c>
      <c r="E1346" s="11" t="s">
        <v>12763</v>
      </c>
      <c r="F1346" s="11">
        <v>11.870050000000001</v>
      </c>
      <c r="G1346" s="11">
        <v>121.88181</v>
      </c>
      <c r="H1346" s="11" t="s">
        <v>12473</v>
      </c>
      <c r="I1346" s="11" t="s">
        <v>1211</v>
      </c>
      <c r="J1346" s="1">
        <f>IF(K1346="URBAN",1,IF(K1346="SUBURBAN",2,IF(K1346="RURAL",3,"")))</f>
        <v>3</v>
      </c>
      <c r="K1346" s="11" t="s">
        <v>541</v>
      </c>
      <c r="L1346" s="19">
        <v>46082</v>
      </c>
      <c r="M1346" s="50">
        <v>0.54166666666666663</v>
      </c>
      <c r="N1346" s="19">
        <v>46083</v>
      </c>
      <c r="O1346" s="60">
        <v>0.5</v>
      </c>
      <c r="P1346" s="33" t="str">
        <f>TEXT($L1346, "dddd")</f>
        <v>Sunday</v>
      </c>
      <c r="Q1346" s="42" t="s">
        <v>61</v>
      </c>
      <c r="R1346" s="42">
        <v>5790</v>
      </c>
      <c r="S1346" s="11" t="str">
        <f>IF(OR(MONTH(L1346)=12, MONTH(L1346)&lt;=5), "Dry Season", "Wet Season")</f>
        <v>Dry Season</v>
      </c>
      <c r="T1346" s="11">
        <v>1</v>
      </c>
      <c r="U1346" s="11">
        <v>1</v>
      </c>
      <c r="V1346" s="11">
        <v>0</v>
      </c>
      <c r="W1346" s="2">
        <f>IF(ISNUMBER(SEARCH("N/A", X1346)), 0, 1)</f>
        <v>0</v>
      </c>
      <c r="X1346" s="11" t="s">
        <v>44</v>
      </c>
      <c r="Y1346" s="11"/>
      <c r="Z1346" s="11"/>
      <c r="AA1346" s="11" cm="1">
        <f t="array" ref="AA1346">IF(ISBLANK(Y1346), 0, VINCentyInvDistance(F1346,G1346,Y1346,Z1346))</f>
        <v>0</v>
      </c>
      <c r="AB1346" s="11">
        <v>1</v>
      </c>
      <c r="AC1346" s="11">
        <v>8</v>
      </c>
      <c r="AD1346" s="11">
        <v>4.4000000000000004</v>
      </c>
      <c r="AE1346" s="11">
        <v>23</v>
      </c>
      <c r="AF1346" s="11">
        <v>1</v>
      </c>
      <c r="AG1346" s="11" t="s">
        <v>12477</v>
      </c>
      <c r="AH1346" s="11" t="s">
        <v>4815</v>
      </c>
      <c r="AI1346" s="11" t="str">
        <f>TRIM(MID(SUBSTITUTE($H1346,",",REPT(" ",200)),(LEN($H1346)-LEN(SUBSTITUTE($H1346,",",""))-2)*200+1,200))</f>
        <v>Western Visayas</v>
      </c>
      <c r="AJ1346" s="11" t="s">
        <v>55</v>
      </c>
      <c r="AK1346" t="s">
        <v>17502</v>
      </c>
      <c r="AL1346" s="13">
        <v>0</v>
      </c>
      <c r="AM1346" s="11" t="s">
        <v>12478</v>
      </c>
    </row>
    <row r="1347" spans="1:39" ht="12.75" customHeight="1">
      <c r="A1347" s="11"/>
      <c r="B1347" s="11" t="s">
        <v>12474</v>
      </c>
      <c r="C1347" s="11" t="s">
        <v>12762</v>
      </c>
      <c r="D1347" s="12" t="str">
        <f ca="1">IFERROR(__xludf.DUMMYFUNCTION("PROPER(REGEXEXTRACT(B3443, ""(?:https?:\/\/)?(?:www\.)?([a-zA-Z0-9-]+)\.""))"),"Skyscanner")</f>
        <v>Skyscanner</v>
      </c>
      <c r="E1347" s="11" t="s">
        <v>12763</v>
      </c>
      <c r="F1347" s="11">
        <v>11.870050000000001</v>
      </c>
      <c r="G1347" s="11">
        <v>121.88181</v>
      </c>
      <c r="H1347" s="11" t="s">
        <v>12473</v>
      </c>
      <c r="I1347" s="11" t="s">
        <v>1211</v>
      </c>
      <c r="J1347" s="1">
        <f>IF(K1347="URBAN",1,IF(K1347="SUBURBAN",2,IF(K1347="RURAL",3,"")))</f>
        <v>3</v>
      </c>
      <c r="K1347" s="11" t="s">
        <v>541</v>
      </c>
      <c r="L1347" s="25">
        <v>46089</v>
      </c>
      <c r="M1347" s="50">
        <v>0.54166666666666663</v>
      </c>
      <c r="N1347" s="19">
        <f>L1347+1</f>
        <v>46090</v>
      </c>
      <c r="O1347" s="60">
        <v>0.5</v>
      </c>
      <c r="P1347" s="33" t="str">
        <f>TEXT($L1347, "dddd")</f>
        <v>Sunday</v>
      </c>
      <c r="Q1347" s="46" t="s">
        <v>323</v>
      </c>
      <c r="R1347" s="46">
        <v>4208</v>
      </c>
      <c r="S1347" s="11" t="str">
        <f>IF(OR(MONTH(L1347)=12, MONTH(L1347)&lt;=5), "Dry Season", "Wet Season")</f>
        <v>Dry Season</v>
      </c>
      <c r="T1347" s="11">
        <v>1</v>
      </c>
      <c r="U1347" s="11">
        <v>1</v>
      </c>
      <c r="V1347" s="13">
        <v>1</v>
      </c>
      <c r="W1347" s="2">
        <f>IF(ISNUMBER(SEARCH("N/A", X1347)), 0, 1)</f>
        <v>0</v>
      </c>
      <c r="X1347" s="11" t="s">
        <v>44</v>
      </c>
      <c r="Y1347" s="11"/>
      <c r="Z1347" s="11"/>
      <c r="AA1347" s="11" cm="1">
        <f t="array" ref="AA1347">IF(ISBLANK(Y1347), 0, VINCentyInvDistance(F1347,G1347,Y1347,Z1347))</f>
        <v>0</v>
      </c>
      <c r="AB1347" s="11">
        <v>1</v>
      </c>
      <c r="AC1347" s="11">
        <v>8</v>
      </c>
      <c r="AD1347" s="11">
        <v>4.4000000000000004</v>
      </c>
      <c r="AE1347" s="11">
        <v>23</v>
      </c>
      <c r="AF1347" s="11">
        <v>1</v>
      </c>
      <c r="AG1347" s="11" t="s">
        <v>12477</v>
      </c>
      <c r="AH1347" s="11" t="s">
        <v>4815</v>
      </c>
      <c r="AI1347" s="11" t="str">
        <f>TRIM(MID(SUBSTITUTE($H1347,",",REPT(" ",200)),(LEN($H1347)-LEN(SUBSTITUTE($H1347,",",""))-2)*200+1,200))</f>
        <v>Western Visayas</v>
      </c>
      <c r="AJ1347" s="11" t="s">
        <v>55</v>
      </c>
      <c r="AK1347" t="s">
        <v>17502</v>
      </c>
      <c r="AL1347" s="13">
        <v>0</v>
      </c>
      <c r="AM1347" s="11" t="s">
        <v>12478</v>
      </c>
    </row>
    <row r="1348" spans="1:39" ht="12.75" customHeight="1">
      <c r="A1348" s="1"/>
      <c r="B1348" s="1" t="s">
        <v>12792</v>
      </c>
      <c r="C1348" s="1" t="s">
        <v>12793</v>
      </c>
      <c r="D1348" s="3" t="str">
        <f ca="1">IFERROR(__xludf.DUMMYFUNCTION("PROPER(REGEXEXTRACT(B3453, ""(?:https?:\/\/)?(?:www\.)?([a-zA-Z0-9-]+)\.""))"),"Skyscanner")</f>
        <v>Skyscanner</v>
      </c>
      <c r="E1348" s="1" t="s">
        <v>12708</v>
      </c>
      <c r="F1348" s="1">
        <v>14.188891</v>
      </c>
      <c r="G1348" s="1">
        <v>120.86855300000001</v>
      </c>
      <c r="H1348" s="1" t="s">
        <v>12791</v>
      </c>
      <c r="I1348" s="1" t="s">
        <v>1300</v>
      </c>
      <c r="J1348" s="1">
        <f>IF(K1348="URBAN",1,IF(K1348="SUBURBAN",2,IF(K1348="RURAL",3,"")))</f>
        <v>3</v>
      </c>
      <c r="K1348" s="1" t="s">
        <v>541</v>
      </c>
      <c r="L1348" s="18">
        <v>46082</v>
      </c>
      <c r="M1348" s="49">
        <v>0.625</v>
      </c>
      <c r="N1348" s="18">
        <v>46083</v>
      </c>
      <c r="O1348" s="56">
        <v>0.5</v>
      </c>
      <c r="P1348" s="31" t="str">
        <f>TEXT($L1348, "dddd")</f>
        <v>Sunday</v>
      </c>
      <c r="Q1348" s="39" t="s">
        <v>207</v>
      </c>
      <c r="R1348" s="39">
        <v>4127</v>
      </c>
      <c r="S1348" s="1" t="str">
        <f>IF(OR(MONTH(L1348)=12, MONTH(L1348)&lt;=5), "Dry Season", "Wet Season")</f>
        <v>Dry Season</v>
      </c>
      <c r="T1348" s="1">
        <v>1</v>
      </c>
      <c r="U1348" s="1">
        <v>0</v>
      </c>
      <c r="V1348" s="1">
        <v>0</v>
      </c>
      <c r="W1348" s="2">
        <f>IF(ISNUMBER(SEARCH("N/A", X1348)), 0, 1)</f>
        <v>0</v>
      </c>
      <c r="X1348" s="1" t="s">
        <v>44</v>
      </c>
      <c r="Y1348" s="1"/>
      <c r="Z1348" s="1"/>
      <c r="AA1348" s="11" cm="1">
        <f t="array" ref="AA1348">IF(ISBLANK(Y1348), 0, VINCentyInvDistance(F1348,G1348,Y1348,Z1348))</f>
        <v>0</v>
      </c>
      <c r="AB1348" s="1">
        <v>0</v>
      </c>
      <c r="AC1348" s="1">
        <v>9.4</v>
      </c>
      <c r="AD1348" s="1">
        <v>4.4000000000000004</v>
      </c>
      <c r="AE1348" s="1">
        <v>27</v>
      </c>
      <c r="AF1348" s="1">
        <v>1</v>
      </c>
      <c r="AG1348" s="1" t="s">
        <v>12794</v>
      </c>
      <c r="AH1348" s="1" t="s">
        <v>1730</v>
      </c>
      <c r="AI1348" s="1" t="str">
        <f>TRIM(MID(SUBSTITUTE($H1348,",",REPT(" ",200)),(LEN($H1348)-LEN(SUBSTITUTE($H1348,",",""))-2)*200+1,200))</f>
        <v>Calabarzon</v>
      </c>
      <c r="AJ1348" s="1" t="s">
        <v>55</v>
      </c>
      <c r="AK1348" t="s">
        <v>17506</v>
      </c>
      <c r="AL1348" s="2">
        <v>0</v>
      </c>
      <c r="AM1348" s="1" t="s">
        <v>12795</v>
      </c>
    </row>
    <row r="1349" spans="1:39" ht="12.75" customHeight="1">
      <c r="A1349" s="1"/>
      <c r="B1349" s="1" t="s">
        <v>8340</v>
      </c>
      <c r="C1349" s="1" t="s">
        <v>12861</v>
      </c>
      <c r="D1349" s="3" t="str">
        <f ca="1">IFERROR(__xludf.DUMMYFUNCTION("PROPER(REGEXEXTRACT(B3477, ""(?:https?:\/\/)?(?:www\.)?([a-zA-Z0-9-]+)\.""))"),"Skyscanner")</f>
        <v>Skyscanner</v>
      </c>
      <c r="E1349" s="1" t="s">
        <v>12862</v>
      </c>
      <c r="F1349" s="1">
        <v>13.96396</v>
      </c>
      <c r="G1349" s="1">
        <v>120.64125</v>
      </c>
      <c r="H1349" s="1" t="s">
        <v>12863</v>
      </c>
      <c r="I1349" s="1" t="s">
        <v>3119</v>
      </c>
      <c r="J1349" s="1">
        <f>IF(K1349="URBAN",1,IF(K1349="SUBURBAN",2,IF(K1349="RURAL",3,"")))</f>
        <v>3</v>
      </c>
      <c r="K1349" s="1" t="s">
        <v>541</v>
      </c>
      <c r="L1349" s="18">
        <v>46082</v>
      </c>
      <c r="M1349" s="49">
        <v>0.625</v>
      </c>
      <c r="N1349" s="18">
        <v>46083</v>
      </c>
      <c r="O1349" s="56">
        <v>0.52083333333333337</v>
      </c>
      <c r="P1349" s="31" t="str">
        <f>TEXT($L1349, "dddd")</f>
        <v>Sunday</v>
      </c>
      <c r="Q1349" s="39" t="s">
        <v>111</v>
      </c>
      <c r="R1349" s="39">
        <v>15965</v>
      </c>
      <c r="S1349" s="1" t="str">
        <f>IF(OR(MONTH(L1349)=12, MONTH(L1349)&lt;=5), "Dry Season", "Wet Season")</f>
        <v>Dry Season</v>
      </c>
      <c r="T1349" s="1">
        <v>1</v>
      </c>
      <c r="U1349" s="1">
        <v>1</v>
      </c>
      <c r="V1349" s="1">
        <v>1</v>
      </c>
      <c r="W1349" s="2">
        <f>IF(ISNUMBER(SEARCH("N/A", X1349)), 0, 1)</f>
        <v>1</v>
      </c>
      <c r="X1349" s="1" t="s">
        <v>3120</v>
      </c>
      <c r="Y1349" s="1">
        <v>11.176256499999999</v>
      </c>
      <c r="Z1349" s="1">
        <v>119.44114759999999</v>
      </c>
      <c r="AA1349" s="11" cm="1">
        <f t="array" ref="AA1349">IF(ISBLANK(Y1349), 0, VINCentyInvDistance(F1349,G1349,Y1349,Z1349))</f>
        <v>334830.6203136071</v>
      </c>
      <c r="AB1349" s="1">
        <v>0</v>
      </c>
      <c r="AC1349" s="1">
        <v>0</v>
      </c>
      <c r="AD1349" s="1">
        <v>0</v>
      </c>
      <c r="AE1349" s="1">
        <v>49</v>
      </c>
      <c r="AF1349" s="1">
        <v>1</v>
      </c>
      <c r="AG1349" s="1" t="s">
        <v>3121</v>
      </c>
      <c r="AH1349" s="1" t="s">
        <v>1597</v>
      </c>
      <c r="AI1349" s="1" t="str">
        <f>TRIM(MID(SUBSTITUTE($H1349,",",REPT(" ",200)),(LEN($H1349)-LEN(SUBSTITUTE($H1349,",",""))-2)*200+1,200))</f>
        <v>Calabarzon</v>
      </c>
      <c r="AJ1349" s="1" t="s">
        <v>55</v>
      </c>
      <c r="AL1349" s="2">
        <v>0</v>
      </c>
      <c r="AM1349" s="1"/>
    </row>
    <row r="1350" spans="1:39" ht="12.75" customHeight="1">
      <c r="A1350" s="1"/>
      <c r="B1350" s="1" t="s">
        <v>12864</v>
      </c>
      <c r="C1350" s="1" t="s">
        <v>12865</v>
      </c>
      <c r="D1350" s="3" t="str">
        <f ca="1">IFERROR(__xludf.DUMMYFUNCTION("PROPER(REGEXEXTRACT(B3478, ""(?:https?:\/\/)?(?:www\.)?([a-zA-Z0-9-]+)\.""))"),"Skyscanner")</f>
        <v>Skyscanner</v>
      </c>
      <c r="E1350" s="1" t="s">
        <v>12866</v>
      </c>
      <c r="F1350" s="1">
        <v>13.96396</v>
      </c>
      <c r="G1350" s="1">
        <v>120.64125</v>
      </c>
      <c r="H1350" s="1" t="s">
        <v>12863</v>
      </c>
      <c r="I1350" s="1" t="s">
        <v>1300</v>
      </c>
      <c r="J1350" s="1">
        <f>IF(K1350="URBAN",1,IF(K1350="SUBURBAN",2,IF(K1350="RURAL",3,"")))</f>
        <v>3</v>
      </c>
      <c r="K1350" s="1" t="s">
        <v>541</v>
      </c>
      <c r="L1350" s="18">
        <v>46082</v>
      </c>
      <c r="M1350" s="49">
        <v>0.625</v>
      </c>
      <c r="N1350" s="18">
        <v>46083</v>
      </c>
      <c r="O1350" s="56">
        <v>0.5</v>
      </c>
      <c r="P1350" s="31" t="str">
        <f>TEXT($L1350, "dddd")</f>
        <v>Sunday</v>
      </c>
      <c r="Q1350" s="39" t="s">
        <v>111</v>
      </c>
      <c r="R1350" s="39">
        <v>13387</v>
      </c>
      <c r="S1350" s="1" t="str">
        <f>IF(OR(MONTH(L1350)=12, MONTH(L1350)&lt;=5), "Dry Season", "Wet Season")</f>
        <v>Dry Season</v>
      </c>
      <c r="T1350" s="1">
        <v>1</v>
      </c>
      <c r="U1350" s="1">
        <v>1</v>
      </c>
      <c r="V1350" s="1">
        <v>0</v>
      </c>
      <c r="W1350" s="2">
        <f>IF(ISNUMBER(SEARCH("N/A", X1350)), 0, 1)</f>
        <v>0</v>
      </c>
      <c r="X1350" s="1" t="s">
        <v>44</v>
      </c>
      <c r="Y1350" s="1"/>
      <c r="Z1350" s="1"/>
      <c r="AA1350" s="11" cm="1">
        <f t="array" ref="AA1350">IF(ISBLANK(Y1350), 0, VINCentyInvDistance(F1350,G1350,Y1350,Z1350))</f>
        <v>0</v>
      </c>
      <c r="AB1350" s="1">
        <v>0</v>
      </c>
      <c r="AC1350" s="1">
        <v>10</v>
      </c>
      <c r="AD1350" s="1">
        <v>4.5999999999999996</v>
      </c>
      <c r="AE1350" s="1">
        <v>3</v>
      </c>
      <c r="AF1350" s="1">
        <v>1</v>
      </c>
      <c r="AG1350" s="1" t="s">
        <v>12867</v>
      </c>
      <c r="AH1350" s="1" t="s">
        <v>5435</v>
      </c>
      <c r="AI1350" s="1" t="str">
        <f>TRIM(MID(SUBSTITUTE($H1350,",",REPT(" ",200)),(LEN($H1350)-LEN(SUBSTITUTE($H1350,",",""))-2)*200+1,200))</f>
        <v>Calabarzon</v>
      </c>
      <c r="AJ1350" s="1" t="s">
        <v>55</v>
      </c>
      <c r="AK1350" t="s">
        <v>17519</v>
      </c>
      <c r="AL1350" s="2">
        <v>0</v>
      </c>
      <c r="AM1350" s="1" t="s">
        <v>12868</v>
      </c>
    </row>
    <row r="1351" spans="1:39" ht="12.75" customHeight="1">
      <c r="A1351" s="1"/>
      <c r="B1351" s="1" t="s">
        <v>12869</v>
      </c>
      <c r="C1351" s="1" t="s">
        <v>12870</v>
      </c>
      <c r="D1351" s="3" t="str">
        <f ca="1">IFERROR(__xludf.DUMMYFUNCTION("PROPER(REGEXEXTRACT(B3479, ""(?:https?:\/\/)?(?:www\.)?([a-zA-Z0-9-]+)\.""))"),"Skyscanner")</f>
        <v>Skyscanner</v>
      </c>
      <c r="E1351" s="1" t="s">
        <v>12871</v>
      </c>
      <c r="F1351" s="1">
        <v>13.794827</v>
      </c>
      <c r="G1351" s="1">
        <v>120.640384</v>
      </c>
      <c r="H1351" s="1" t="s">
        <v>12872</v>
      </c>
      <c r="I1351" s="1" t="s">
        <v>1300</v>
      </c>
      <c r="J1351" s="1">
        <f>IF(K1351="URBAN",1,IF(K1351="SUBURBAN",2,IF(K1351="RURAL",3,"")))</f>
        <v>3</v>
      </c>
      <c r="K1351" s="1" t="s">
        <v>541</v>
      </c>
      <c r="L1351" s="18">
        <v>46082</v>
      </c>
      <c r="M1351" s="49">
        <v>0.58333333333333337</v>
      </c>
      <c r="N1351" s="18">
        <v>46083</v>
      </c>
      <c r="O1351" s="56">
        <v>0.47916666666666669</v>
      </c>
      <c r="P1351" s="31" t="str">
        <f>TEXT($L1351, "dddd")</f>
        <v>Sunday</v>
      </c>
      <c r="Q1351" s="39" t="s">
        <v>207</v>
      </c>
      <c r="R1351" s="39">
        <v>4117</v>
      </c>
      <c r="S1351" s="1" t="str">
        <f>IF(OR(MONTH(L1351)=12, MONTH(L1351)&lt;=5), "Dry Season", "Wet Season")</f>
        <v>Dry Season</v>
      </c>
      <c r="T1351" s="1">
        <v>1</v>
      </c>
      <c r="U1351" s="1">
        <v>0</v>
      </c>
      <c r="V1351" s="1">
        <v>0</v>
      </c>
      <c r="W1351" s="2">
        <f>IF(ISNUMBER(SEARCH("N/A", X1351)), 0, 1)</f>
        <v>0</v>
      </c>
      <c r="X1351" s="1" t="s">
        <v>44</v>
      </c>
      <c r="Y1351" s="1"/>
      <c r="Z1351" s="1"/>
      <c r="AA1351" s="11" cm="1">
        <f t="array" ref="AA1351">IF(ISBLANK(Y1351), 0, VINCentyInvDistance(F1351,G1351,Y1351,Z1351))</f>
        <v>0</v>
      </c>
      <c r="AB1351" s="1">
        <v>0</v>
      </c>
      <c r="AC1351" s="1">
        <v>8.4</v>
      </c>
      <c r="AD1351" s="1">
        <v>4.5</v>
      </c>
      <c r="AE1351" s="1">
        <v>112</v>
      </c>
      <c r="AF1351" s="1">
        <v>1</v>
      </c>
      <c r="AG1351" s="1" t="s">
        <v>12873</v>
      </c>
      <c r="AH1351" s="1" t="s">
        <v>5435</v>
      </c>
      <c r="AI1351" s="1"/>
      <c r="AJ1351" s="1" t="s">
        <v>55</v>
      </c>
      <c r="AK1351" t="s">
        <v>17520</v>
      </c>
      <c r="AL1351" s="1">
        <v>3</v>
      </c>
      <c r="AM1351" s="1" t="s">
        <v>12874</v>
      </c>
    </row>
    <row r="1352" spans="1:39" ht="12.75" customHeight="1">
      <c r="A1352" s="1"/>
      <c r="B1352" s="1" t="s">
        <v>12918</v>
      </c>
      <c r="C1352" s="1" t="s">
        <v>12919</v>
      </c>
      <c r="D1352" s="3" t="str">
        <f ca="1">IFERROR(__xludf.DUMMYFUNCTION("PROPER(REGEXEXTRACT(B3490, ""(?:https?:\/\/)?(?:www\.)?([a-zA-Z0-9-]+)\.""))"),"Skyscanner")</f>
        <v>Skyscanner</v>
      </c>
      <c r="E1352" s="1" t="s">
        <v>12920</v>
      </c>
      <c r="F1352" s="1">
        <v>14.191169</v>
      </c>
      <c r="G1352" s="1">
        <v>120.600611</v>
      </c>
      <c r="H1352" s="1" t="s">
        <v>12917</v>
      </c>
      <c r="I1352" s="1" t="s">
        <v>1300</v>
      </c>
      <c r="J1352" s="1">
        <f>IF(K1352="URBAN",1,IF(K1352="SUBURBAN",2,IF(K1352="RURAL",3,"")))</f>
        <v>3</v>
      </c>
      <c r="K1352" s="1" t="s">
        <v>541</v>
      </c>
      <c r="L1352" s="18">
        <v>46082</v>
      </c>
      <c r="M1352" s="49">
        <v>0.58333333333333337</v>
      </c>
      <c r="N1352" s="18">
        <v>46083</v>
      </c>
      <c r="O1352" s="56">
        <v>0.5</v>
      </c>
      <c r="P1352" s="31" t="str">
        <f>TEXT($L1352, "dddd")</f>
        <v>Sunday</v>
      </c>
      <c r="Q1352" s="39" t="s">
        <v>111</v>
      </c>
      <c r="R1352" s="39">
        <v>38176.720000000001</v>
      </c>
      <c r="S1352" s="1" t="str">
        <f>IF(OR(MONTH(L1352)=12, MONTH(L1352)&lt;=5), "Dry Season", "Wet Season")</f>
        <v>Dry Season</v>
      </c>
      <c r="T1352" s="1">
        <v>1</v>
      </c>
      <c r="U1352" s="1">
        <v>1</v>
      </c>
      <c r="V1352" s="1">
        <v>0</v>
      </c>
      <c r="W1352" s="2">
        <f>IF(ISNUMBER(SEARCH("N/A", X1352)), 0, 1)</f>
        <v>0</v>
      </c>
      <c r="X1352" s="1" t="s">
        <v>44</v>
      </c>
      <c r="Y1352" s="1"/>
      <c r="Z1352" s="1"/>
      <c r="AA1352" s="11" cm="1">
        <f t="array" ref="AA1352">IF(ISBLANK(Y1352), 0, VINCentyInvDistance(F1352,G1352,Y1352,Z1352))</f>
        <v>0</v>
      </c>
      <c r="AB1352" s="1">
        <v>0</v>
      </c>
      <c r="AC1352" s="1">
        <v>6.8</v>
      </c>
      <c r="AD1352" s="1">
        <v>4.5999999999999996</v>
      </c>
      <c r="AE1352" s="1">
        <v>30</v>
      </c>
      <c r="AF1352" s="1">
        <v>1</v>
      </c>
      <c r="AG1352" s="1" t="s">
        <v>10077</v>
      </c>
      <c r="AH1352" s="1" t="s">
        <v>5435</v>
      </c>
      <c r="AI1352" s="1" t="str">
        <f>TRIM(MID(SUBSTITUTE($H1352,",",REPT(" ",200)),(LEN($H1352)-LEN(SUBSTITUTE($H1352,",",""))-2)*200+1,200))</f>
        <v>Calabarzon</v>
      </c>
      <c r="AJ1352" s="1" t="s">
        <v>55</v>
      </c>
      <c r="AL1352" s="2">
        <v>0</v>
      </c>
      <c r="AM1352" s="1" t="s">
        <v>12921</v>
      </c>
    </row>
    <row r="1353" spans="1:39" ht="12.75" customHeight="1">
      <c r="A1353" s="1"/>
      <c r="B1353" s="1" t="s">
        <v>8355</v>
      </c>
      <c r="C1353" s="1" t="s">
        <v>12922</v>
      </c>
      <c r="D1353" s="3" t="str">
        <f ca="1">IFERROR(__xludf.DUMMYFUNCTION("PROPER(REGEXEXTRACT(B3491, ""(?:https?:\/\/)?(?:www\.)?([a-zA-Z0-9-]+)\.""))"),"Skyscanner")</f>
        <v>Skyscanner</v>
      </c>
      <c r="E1353" s="1" t="s">
        <v>12923</v>
      </c>
      <c r="F1353" s="1">
        <v>11.26145</v>
      </c>
      <c r="G1353" s="1">
        <v>119.35297</v>
      </c>
      <c r="H1353" s="1" t="s">
        <v>3228</v>
      </c>
      <c r="I1353" s="1" t="s">
        <v>3119</v>
      </c>
      <c r="J1353" s="1">
        <f>IF(K1353="URBAN",1,IF(K1353="SUBURBAN",2,IF(K1353="RURAL",3,"")))</f>
        <v>3</v>
      </c>
      <c r="K1353" s="1" t="s">
        <v>541</v>
      </c>
      <c r="L1353" s="18">
        <v>46082</v>
      </c>
      <c r="M1353" s="49">
        <v>0.625</v>
      </c>
      <c r="N1353" s="18">
        <v>46083</v>
      </c>
      <c r="O1353" s="56">
        <v>0.5</v>
      </c>
      <c r="P1353" s="31" t="str">
        <f>TEXT($L1353, "dddd")</f>
        <v>Sunday</v>
      </c>
      <c r="Q1353" s="39" t="s">
        <v>111</v>
      </c>
      <c r="R1353" s="39">
        <v>5033</v>
      </c>
      <c r="S1353" s="1" t="str">
        <f>IF(OR(MONTH(L1353)=12, MONTH(L1353)&lt;=5), "Dry Season", "Wet Season")</f>
        <v>Dry Season</v>
      </c>
      <c r="T1353" s="1">
        <v>1</v>
      </c>
      <c r="U1353" s="1">
        <v>0</v>
      </c>
      <c r="V1353" s="1">
        <v>0</v>
      </c>
      <c r="W1353" s="2">
        <f>IF(ISNUMBER(SEARCH("N/A", X1353)), 0, 1)</f>
        <v>1</v>
      </c>
      <c r="X1353" s="1" t="s">
        <v>3120</v>
      </c>
      <c r="Y1353" s="1">
        <v>11.176256499999999</v>
      </c>
      <c r="Z1353" s="1">
        <v>119.44114759999999</v>
      </c>
      <c r="AA1353" s="11" cm="1">
        <f t="array" ref="AA1353">IF(ISBLANK(Y1353), 0, VINCentyInvDistance(F1353,G1353,Y1353,Z1353))</f>
        <v>13473.521523647523</v>
      </c>
      <c r="AB1353" s="1">
        <v>0</v>
      </c>
      <c r="AC1353" s="1">
        <v>0</v>
      </c>
      <c r="AD1353" s="1">
        <v>0</v>
      </c>
      <c r="AE1353" s="1">
        <v>1400</v>
      </c>
      <c r="AF1353" s="1">
        <v>1</v>
      </c>
      <c r="AG1353" s="1" t="s">
        <v>3121</v>
      </c>
      <c r="AH1353" s="1" t="str">
        <f>TRIM(MID(SUBSTITUTE($H1353,",",REPT(" ",200)),(LEN($H1353)-LEN(SUBSTITUTE($H1353,",",""))-3)*200+1,200))</f>
        <v>El Nido</v>
      </c>
      <c r="AI1353" s="1" t="str">
        <f>TRIM(MID(SUBSTITUTE($H1353,",",REPT(" ",200)),(LEN($H1353)-LEN(SUBSTITUTE($H1353,",",""))-2)*200+1,200))</f>
        <v>Palawan</v>
      </c>
      <c r="AJ1353" s="1" t="str">
        <f>TRIM(MID(SUBSTITUTE($H1353,",",REPT(" ",200)),(LEN($H1353)-LEN(SUBSTITUTE($H1353,",",""))-0)*200+1,200))</f>
        <v>Philippines</v>
      </c>
      <c r="AL1353" s="1">
        <v>5</v>
      </c>
      <c r="AM1353" s="1" t="s">
        <v>8357</v>
      </c>
    </row>
    <row r="1354" spans="1:39" ht="12.75" customHeight="1">
      <c r="A1354" s="1"/>
      <c r="B1354" s="1" t="s">
        <v>4810</v>
      </c>
      <c r="C1354" s="1" t="s">
        <v>12929</v>
      </c>
      <c r="D1354" s="3" t="str">
        <f ca="1">IFERROR(__xludf.DUMMYFUNCTION("PROPER(REGEXEXTRACT(B3493, ""(?:https?:\/\/)?(?:www\.)?([a-zA-Z0-9-]+)\.""))"),"Skyscanner")</f>
        <v>Skyscanner</v>
      </c>
      <c r="E1354" s="1" t="s">
        <v>12930</v>
      </c>
      <c r="F1354" s="1">
        <v>11.979081000000001</v>
      </c>
      <c r="G1354" s="1">
        <v>121.92112899999999</v>
      </c>
      <c r="H1354" s="1" t="s">
        <v>4812</v>
      </c>
      <c r="I1354" s="1" t="s">
        <v>1211</v>
      </c>
      <c r="J1354" s="1">
        <f>IF(K1354="URBAN",1,IF(K1354="SUBURBAN",2,IF(K1354="RURAL",3,"")))</f>
        <v>3</v>
      </c>
      <c r="K1354" s="1" t="s">
        <v>541</v>
      </c>
      <c r="L1354" s="18">
        <v>46082</v>
      </c>
      <c r="M1354" s="49">
        <v>0.58333333333333337</v>
      </c>
      <c r="N1354" s="18">
        <v>46083</v>
      </c>
      <c r="O1354" s="56">
        <v>0.5</v>
      </c>
      <c r="P1354" s="31" t="str">
        <f>TEXT($L1354, "dddd")</f>
        <v>Sunday</v>
      </c>
      <c r="Q1354" s="39" t="s">
        <v>111</v>
      </c>
      <c r="R1354" s="39">
        <v>1530</v>
      </c>
      <c r="S1354" s="1" t="str">
        <f>IF(OR(MONTH(L1354)=12, MONTH(L1354)&lt;=5), "Dry Season", "Wet Season")</f>
        <v>Dry Season</v>
      </c>
      <c r="T1354" s="1">
        <v>1</v>
      </c>
      <c r="U1354" s="1">
        <v>1</v>
      </c>
      <c r="V1354" s="1">
        <v>0</v>
      </c>
      <c r="W1354" s="2">
        <f>IF(ISNUMBER(SEARCH("N/A", X1354)), 0, 1)</f>
        <v>0</v>
      </c>
      <c r="X1354" s="1" t="s">
        <v>44</v>
      </c>
      <c r="Y1354" s="1"/>
      <c r="Z1354" s="1"/>
      <c r="AA1354" s="11" cm="1">
        <f t="array" ref="AA1354">IF(ISBLANK(Y1354), 0, VINCentyInvDistance(F1354,G1354,Y1354,Z1354))</f>
        <v>0</v>
      </c>
      <c r="AB1354" s="1">
        <v>0</v>
      </c>
      <c r="AC1354" s="1">
        <v>8.8000000000000007</v>
      </c>
      <c r="AD1354" s="1">
        <v>3.6</v>
      </c>
      <c r="AE1354" s="1">
        <v>919</v>
      </c>
      <c r="AF1354" s="1">
        <v>1</v>
      </c>
      <c r="AG1354" s="1" t="s">
        <v>4814</v>
      </c>
      <c r="AH1354" s="1" t="s">
        <v>4815</v>
      </c>
      <c r="AI1354" s="1"/>
      <c r="AJ1354" s="1" t="s">
        <v>55</v>
      </c>
      <c r="AK1354" t="s">
        <v>16930</v>
      </c>
      <c r="AL1354" s="1">
        <v>4</v>
      </c>
      <c r="AM1354" s="1" t="s">
        <v>4816</v>
      </c>
    </row>
    <row r="1355" spans="1:39" ht="12.75" customHeight="1">
      <c r="A1355" s="1"/>
      <c r="B1355" s="1" t="s">
        <v>12951</v>
      </c>
      <c r="C1355" s="1" t="s">
        <v>12952</v>
      </c>
      <c r="D1355" s="3" t="str">
        <f ca="1">IFERROR(__xludf.DUMMYFUNCTION("PROPER(REGEXEXTRACT(B3498, ""(?:https?:\/\/)?(?:www\.)?([a-zA-Z0-9-]+)\.""))"),"Agoda")</f>
        <v>Agoda</v>
      </c>
      <c r="E1355" s="1" t="s">
        <v>12953</v>
      </c>
      <c r="F1355" s="1">
        <v>13.850210000000001</v>
      </c>
      <c r="G1355" s="1">
        <v>121.145268</v>
      </c>
      <c r="H1355" s="1" t="s">
        <v>12954</v>
      </c>
      <c r="I1355" s="1" t="s">
        <v>1300</v>
      </c>
      <c r="J1355" s="1">
        <f>IF(K1355="URBAN",1,IF(K1355="SUBURBAN",2,IF(K1355="RURAL",3,"")))</f>
        <v>3</v>
      </c>
      <c r="K1355" s="1" t="s">
        <v>541</v>
      </c>
      <c r="L1355" s="18">
        <v>46082</v>
      </c>
      <c r="M1355" s="49">
        <v>0.625</v>
      </c>
      <c r="N1355" s="18">
        <v>46083</v>
      </c>
      <c r="O1355" s="56">
        <v>0.5</v>
      </c>
      <c r="P1355" s="31" t="str">
        <f>TEXT($L1355, "dddd")</f>
        <v>Sunday</v>
      </c>
      <c r="Q1355" s="39" t="s">
        <v>4818</v>
      </c>
      <c r="R1355" s="39">
        <v>5929.48</v>
      </c>
      <c r="S1355" s="1" t="str">
        <f>IF(OR(MONTH(L1355)=12, MONTH(L1355)&lt;=5), "Dry Season", "Wet Season")</f>
        <v>Dry Season</v>
      </c>
      <c r="T1355" s="1">
        <v>1</v>
      </c>
      <c r="U1355" s="1">
        <v>0</v>
      </c>
      <c r="V1355" s="1">
        <v>1</v>
      </c>
      <c r="W1355" s="2">
        <f>IF(ISNUMBER(SEARCH("N/A", X1355)), 0, 1)</f>
        <v>0</v>
      </c>
      <c r="X1355" s="1" t="s">
        <v>44</v>
      </c>
      <c r="Y1355" s="1"/>
      <c r="Z1355" s="1"/>
      <c r="AA1355" s="11" cm="1">
        <f t="array" ref="AA1355">IF(ISBLANK(Y1355), 0, VINCentyInvDistance(F1355,G1355,Y1355,Z1355))</f>
        <v>0</v>
      </c>
      <c r="AB1355" s="1">
        <v>0</v>
      </c>
      <c r="AC1355" s="1">
        <v>10</v>
      </c>
      <c r="AD1355" s="1">
        <v>0</v>
      </c>
      <c r="AE1355" s="1">
        <v>1300</v>
      </c>
      <c r="AF1355" s="1">
        <v>1</v>
      </c>
      <c r="AG1355" s="1" t="s">
        <v>12955</v>
      </c>
      <c r="AH1355" s="1" t="s">
        <v>5435</v>
      </c>
      <c r="AI1355" s="1"/>
      <c r="AJ1355" s="1" t="s">
        <v>55</v>
      </c>
      <c r="AL1355" s="1">
        <v>3</v>
      </c>
      <c r="AM1355" s="1" t="s">
        <v>12956</v>
      </c>
    </row>
    <row r="1356" spans="1:39" ht="12.75" customHeight="1">
      <c r="A1356" s="1"/>
      <c r="B1356" s="1" t="s">
        <v>12961</v>
      </c>
      <c r="C1356" s="1" t="s">
        <v>12962</v>
      </c>
      <c r="D1356" s="3" t="str">
        <f ca="1">IFERROR(__xludf.DUMMYFUNCTION("PROPER(REGEXEXTRACT(B3500, ""(?:https?:\/\/)?(?:www\.)?([a-zA-Z0-9-]+)\.""))"),"Skyscanner")</f>
        <v>Skyscanner</v>
      </c>
      <c r="E1356" s="1" t="s">
        <v>12963</v>
      </c>
      <c r="F1356" s="1">
        <v>14.75915</v>
      </c>
      <c r="G1356" s="1">
        <v>120.42637000000001</v>
      </c>
      <c r="H1356" s="1" t="s">
        <v>12960</v>
      </c>
      <c r="I1356" s="1" t="s">
        <v>41</v>
      </c>
      <c r="J1356" s="1">
        <f>IF(K1356="URBAN",1,IF(K1356="SUBURBAN",2,IF(K1356="RURAL",3,"")))</f>
        <v>3</v>
      </c>
      <c r="K1356" s="1" t="s">
        <v>541</v>
      </c>
      <c r="L1356" s="18">
        <v>46082</v>
      </c>
      <c r="M1356" s="49">
        <v>0.60416666666666663</v>
      </c>
      <c r="N1356" s="18">
        <v>46083</v>
      </c>
      <c r="O1356" s="56">
        <v>0.5</v>
      </c>
      <c r="P1356" s="31" t="str">
        <f>TEXT($L1356, "dddd")</f>
        <v>Sunday</v>
      </c>
      <c r="Q1356" s="39" t="s">
        <v>531</v>
      </c>
      <c r="R1356" s="39">
        <v>5287</v>
      </c>
      <c r="S1356" s="1" t="str">
        <f>IF(OR(MONTH(L1356)=12, MONTH(L1356)&lt;=5), "Dry Season", "Wet Season")</f>
        <v>Dry Season</v>
      </c>
      <c r="T1356" s="1">
        <v>1</v>
      </c>
      <c r="U1356" s="1">
        <v>1</v>
      </c>
      <c r="V1356" s="1">
        <v>0</v>
      </c>
      <c r="W1356" s="2">
        <f>IF(ISNUMBER(SEARCH("N/A", X1356)), 0, 1)</f>
        <v>0</v>
      </c>
      <c r="X1356" s="1" t="s">
        <v>44</v>
      </c>
      <c r="Y1356" s="1"/>
      <c r="Z1356" s="1"/>
      <c r="AA1356" s="11" cm="1">
        <f t="array" ref="AA1356">IF(ISBLANK(Y1356), 0, VINCentyInvDistance(F1356,G1356,Y1356,Z1356))</f>
        <v>0</v>
      </c>
      <c r="AB1356" s="1">
        <v>0</v>
      </c>
      <c r="AC1356" s="1">
        <v>8.4</v>
      </c>
      <c r="AD1356" s="1">
        <v>4.7</v>
      </c>
      <c r="AE1356" s="1">
        <v>15</v>
      </c>
      <c r="AF1356" s="1">
        <v>1</v>
      </c>
      <c r="AG1356" s="1" t="s">
        <v>9528</v>
      </c>
      <c r="AH1356" s="1" t="s">
        <v>9529</v>
      </c>
      <c r="AI1356" s="1"/>
      <c r="AJ1356" s="1" t="s">
        <v>55</v>
      </c>
      <c r="AK1356" t="s">
        <v>17532</v>
      </c>
      <c r="AL1356" s="1">
        <v>3</v>
      </c>
      <c r="AM1356" s="1" t="s">
        <v>12964</v>
      </c>
    </row>
    <row r="1357" spans="1:39" ht="12.75" customHeight="1">
      <c r="A1357" s="1"/>
      <c r="B1357" s="1" t="s">
        <v>13077</v>
      </c>
      <c r="C1357" s="1" t="s">
        <v>13078</v>
      </c>
      <c r="D1357" s="3" t="str">
        <f ca="1">IFERROR(__xludf.DUMMYFUNCTION("PROPER(REGEXEXTRACT(B3531, ""(?:https?:\/\/)?(?:www\.)?([a-zA-Z0-9-]+)\.""))"),"Skyscanner")</f>
        <v>Skyscanner</v>
      </c>
      <c r="E1357" s="1" t="s">
        <v>13079</v>
      </c>
      <c r="F1357" s="1">
        <v>14.30528</v>
      </c>
      <c r="G1357" s="1">
        <v>121.47781999999999</v>
      </c>
      <c r="H1357" s="1" t="s">
        <v>13076</v>
      </c>
      <c r="I1357" s="1" t="s">
        <v>1300</v>
      </c>
      <c r="J1357" s="1">
        <f>IF(K1357="URBAN",1,IF(K1357="SUBURBAN",2,IF(K1357="RURAL",3,"")))</f>
        <v>3</v>
      </c>
      <c r="K1357" s="1" t="s">
        <v>541</v>
      </c>
      <c r="L1357" s="18">
        <v>46082</v>
      </c>
      <c r="M1357" s="49">
        <v>0.58333333333333337</v>
      </c>
      <c r="N1357" s="18">
        <v>46083</v>
      </c>
      <c r="O1357" s="56">
        <v>0.5</v>
      </c>
      <c r="P1357" s="31" t="str">
        <f>TEXT($L1357, "dddd")</f>
        <v>Sunday</v>
      </c>
      <c r="Q1357" s="39" t="s">
        <v>67</v>
      </c>
      <c r="R1357" s="39">
        <v>9031.0499999999993</v>
      </c>
      <c r="S1357" s="1" t="str">
        <f>IF(OR(MONTH(L1357)=12, MONTH(L1357)&lt;=5), "Dry Season", "Wet Season")</f>
        <v>Dry Season</v>
      </c>
      <c r="T1357" s="1">
        <v>1</v>
      </c>
      <c r="U1357" s="1">
        <v>1</v>
      </c>
      <c r="V1357" s="1">
        <v>0</v>
      </c>
      <c r="W1357" s="2">
        <f>IF(ISNUMBER(SEARCH("N/A", X1357)), 0, 1)</f>
        <v>0</v>
      </c>
      <c r="X1357" s="1" t="s">
        <v>44</v>
      </c>
      <c r="Y1357" s="1"/>
      <c r="Z1357" s="1"/>
      <c r="AA1357" s="11" cm="1">
        <f t="array" ref="AA1357">IF(ISBLANK(Y1357), 0, VINCentyInvDistance(F1357,G1357,Y1357,Z1357))</f>
        <v>0</v>
      </c>
      <c r="AB1357" s="1">
        <v>0</v>
      </c>
      <c r="AC1357" s="1">
        <v>10</v>
      </c>
      <c r="AD1357" s="1">
        <v>4.5</v>
      </c>
      <c r="AE1357" s="1">
        <v>1</v>
      </c>
      <c r="AF1357" s="1">
        <v>1</v>
      </c>
      <c r="AG1357" s="1" t="s">
        <v>13080</v>
      </c>
      <c r="AH1357" s="1" t="s">
        <v>143</v>
      </c>
      <c r="AI1357" s="1" t="str">
        <f>TRIM(MID(SUBSTITUTE($H1357,",",REPT(" ",200)),(LEN($H1357)-LEN(SUBSTITUTE($H1357,",",""))-2)*200+1,200))</f>
        <v>Calabarzon</v>
      </c>
      <c r="AJ1357" s="1" t="s">
        <v>55</v>
      </c>
      <c r="AK1357" t="s">
        <v>17545</v>
      </c>
      <c r="AL1357" s="2">
        <v>0</v>
      </c>
      <c r="AM1357" s="1" t="s">
        <v>13081</v>
      </c>
    </row>
    <row r="1358" spans="1:39" ht="12.75" customHeight="1">
      <c r="A1358" s="1"/>
      <c r="B1358" s="1" t="s">
        <v>13106</v>
      </c>
      <c r="C1358" s="1" t="s">
        <v>13107</v>
      </c>
      <c r="D1358" s="3" t="str">
        <f ca="1">IFERROR(__xludf.DUMMYFUNCTION("PROPER(REGEXEXTRACT(B3538, ""(?:https?:\/\/)?(?:www\.)?([a-zA-Z0-9-]+)\.""))"),"Skyscanner")</f>
        <v>Skyscanner</v>
      </c>
      <c r="E1358" s="1" t="s">
        <v>13108</v>
      </c>
      <c r="F1358" s="1">
        <v>13.507429999999999</v>
      </c>
      <c r="G1358" s="1">
        <v>120.905198</v>
      </c>
      <c r="H1358" s="1" t="s">
        <v>13105</v>
      </c>
      <c r="I1358" s="1" t="s">
        <v>3119</v>
      </c>
      <c r="J1358" s="1">
        <f>IF(K1358="URBAN",1,IF(K1358="SUBURBAN",2,IF(K1358="RURAL",3,"")))</f>
        <v>3</v>
      </c>
      <c r="K1358" s="1" t="s">
        <v>541</v>
      </c>
      <c r="L1358" s="18">
        <v>46082</v>
      </c>
      <c r="M1358" s="49">
        <v>0.58333333333333337</v>
      </c>
      <c r="N1358" s="18">
        <v>46083</v>
      </c>
      <c r="O1358" s="56">
        <v>0.5</v>
      </c>
      <c r="P1358" s="31" t="str">
        <f>TEXT($L1358, "dddd")</f>
        <v>Sunday</v>
      </c>
      <c r="Q1358" s="39" t="s">
        <v>207</v>
      </c>
      <c r="R1358" s="39">
        <v>983</v>
      </c>
      <c r="S1358" s="1" t="str">
        <f>IF(OR(MONTH(L1358)=12, MONTH(L1358)&lt;=5), "Dry Season", "Wet Season")</f>
        <v>Dry Season</v>
      </c>
      <c r="T1358" s="1">
        <v>1</v>
      </c>
      <c r="U1358" s="1">
        <v>0</v>
      </c>
      <c r="V1358" s="1">
        <v>0</v>
      </c>
      <c r="W1358" s="2">
        <f>IF(ISNUMBER(SEARCH("N/A", X1358)), 0, 1)</f>
        <v>0</v>
      </c>
      <c r="X1358" s="1" t="s">
        <v>44</v>
      </c>
      <c r="Y1358" s="1"/>
      <c r="Z1358" s="1"/>
      <c r="AA1358" s="11" cm="1">
        <f t="array" ref="AA1358">IF(ISBLANK(Y1358), 0, VINCentyInvDistance(F1358,G1358,Y1358,Z1358))</f>
        <v>0</v>
      </c>
      <c r="AB1358" s="1">
        <v>0</v>
      </c>
      <c r="AC1358" s="1">
        <v>2.6</v>
      </c>
      <c r="AD1358" s="1">
        <v>4</v>
      </c>
      <c r="AE1358" s="1">
        <v>11</v>
      </c>
      <c r="AF1358" s="1">
        <v>1</v>
      </c>
      <c r="AG1358" s="1" t="s">
        <v>9592</v>
      </c>
      <c r="AH1358" s="1" t="s">
        <v>9593</v>
      </c>
      <c r="AI1358" s="1"/>
      <c r="AJ1358" s="1" t="s">
        <v>55</v>
      </c>
      <c r="AK1358" t="s">
        <v>17551</v>
      </c>
      <c r="AL1358" s="1">
        <v>4</v>
      </c>
      <c r="AM1358" s="1" t="s">
        <v>13109</v>
      </c>
    </row>
    <row r="1359" spans="1:39" ht="12.75" customHeight="1">
      <c r="A1359" s="1"/>
      <c r="B1359" s="1" t="s">
        <v>13167</v>
      </c>
      <c r="C1359" s="1" t="s">
        <v>13168</v>
      </c>
      <c r="D1359" s="3" t="str">
        <f ca="1">IFERROR(__xludf.DUMMYFUNCTION("PROPER(REGEXEXTRACT(B3554, ""(?:https?:\/\/)?(?:www\.)?([a-zA-Z0-9-]+)\.""))"),"Skyscanner")</f>
        <v>Skyscanner</v>
      </c>
      <c r="E1359" s="1" t="s">
        <v>13169</v>
      </c>
      <c r="F1359" s="1">
        <v>9.5217399999999994</v>
      </c>
      <c r="G1359" s="1">
        <v>123.43161000000001</v>
      </c>
      <c r="H1359" s="1" t="s">
        <v>13166</v>
      </c>
      <c r="I1359" s="1" t="s">
        <v>2622</v>
      </c>
      <c r="J1359" s="1">
        <f>IF(K1359="URBAN",1,IF(K1359="SUBURBAN",2,IF(K1359="RURAL",3,"")))</f>
        <v>3</v>
      </c>
      <c r="K1359" s="1" t="s">
        <v>541</v>
      </c>
      <c r="L1359" s="18">
        <v>46082</v>
      </c>
      <c r="M1359" s="49">
        <v>0.58333333333333337</v>
      </c>
      <c r="N1359" s="18">
        <v>46083</v>
      </c>
      <c r="O1359" s="56">
        <v>0.5</v>
      </c>
      <c r="P1359" s="31" t="str">
        <f>TEXT($L1359, "dddd")</f>
        <v>Sunday</v>
      </c>
      <c r="Q1359" s="39" t="s">
        <v>531</v>
      </c>
      <c r="R1359" s="39">
        <v>1464</v>
      </c>
      <c r="S1359" s="1" t="str">
        <f>IF(OR(MONTH(L1359)=12, MONTH(L1359)&lt;=5), "Dry Season", "Wet Season")</f>
        <v>Dry Season</v>
      </c>
      <c r="T1359" s="1">
        <v>1</v>
      </c>
      <c r="U1359" s="1">
        <v>0</v>
      </c>
      <c r="V1359" s="1">
        <v>0</v>
      </c>
      <c r="W1359" s="2">
        <f>IF(ISNUMBER(SEARCH("N/A", X1359)), 0, 1)</f>
        <v>0</v>
      </c>
      <c r="X1359" s="1" t="s">
        <v>44</v>
      </c>
      <c r="Y1359" s="1"/>
      <c r="Z1359" s="1"/>
      <c r="AA1359" s="11" cm="1">
        <f t="array" ref="AA1359">IF(ISBLANK(Y1359), 0, VINCentyInvDistance(F1359,G1359,Y1359,Z1359))</f>
        <v>0</v>
      </c>
      <c r="AB1359" s="1">
        <v>0</v>
      </c>
      <c r="AC1359" s="1">
        <v>0</v>
      </c>
      <c r="AD1359" s="1">
        <v>0</v>
      </c>
      <c r="AE1359" s="1">
        <v>2300</v>
      </c>
      <c r="AF1359" s="1">
        <v>1</v>
      </c>
      <c r="AG1359" s="1" t="s">
        <v>5524</v>
      </c>
      <c r="AH1359" s="1" t="s">
        <v>731</v>
      </c>
      <c r="AI1359" s="1"/>
      <c r="AJ1359" s="1" t="s">
        <v>55</v>
      </c>
      <c r="AK1359" t="s">
        <v>17561</v>
      </c>
      <c r="AL1359" s="1">
        <v>4</v>
      </c>
      <c r="AM1359" s="1" t="s">
        <v>13170</v>
      </c>
    </row>
    <row r="1360" spans="1:39" ht="12.75" customHeight="1">
      <c r="A1360" s="1"/>
      <c r="B1360" s="1" t="s">
        <v>13175</v>
      </c>
      <c r="C1360" s="1" t="s">
        <v>13176</v>
      </c>
      <c r="D1360" s="3" t="str">
        <f ca="1">IFERROR(__xludf.DUMMYFUNCTION("PROPER(REGEXEXTRACT(B3556, ""(?:https?:\/\/)?(?:www\.)?([a-zA-Z0-9-]+)\.""))"),"Skyscanner")</f>
        <v>Skyscanner</v>
      </c>
      <c r="E1360" s="1" t="s">
        <v>13177</v>
      </c>
      <c r="F1360" s="1">
        <v>13.97804</v>
      </c>
      <c r="G1360" s="1">
        <v>121.08475</v>
      </c>
      <c r="H1360" s="1" t="s">
        <v>13174</v>
      </c>
      <c r="I1360" s="1" t="s">
        <v>1300</v>
      </c>
      <c r="J1360" s="1">
        <f>IF(K1360="URBAN",1,IF(K1360="SUBURBAN",2,IF(K1360="RURAL",3,"")))</f>
        <v>3</v>
      </c>
      <c r="K1360" s="1" t="s">
        <v>541</v>
      </c>
      <c r="L1360" s="18">
        <v>46082</v>
      </c>
      <c r="M1360" s="49">
        <v>0.58333333333333337</v>
      </c>
      <c r="N1360" s="18">
        <v>46083</v>
      </c>
      <c r="O1360" s="56">
        <v>0.5</v>
      </c>
      <c r="P1360" s="31" t="str">
        <f>TEXT($L1360, "dddd")</f>
        <v>Sunday</v>
      </c>
      <c r="Q1360" s="39" t="s">
        <v>111</v>
      </c>
      <c r="R1360" s="39">
        <v>1798</v>
      </c>
      <c r="S1360" s="1" t="str">
        <f>IF(OR(MONTH(L1360)=12, MONTH(L1360)&lt;=5), "Dry Season", "Wet Season")</f>
        <v>Dry Season</v>
      </c>
      <c r="T1360" s="1">
        <v>1</v>
      </c>
      <c r="U1360" s="1">
        <v>1</v>
      </c>
      <c r="V1360" s="1">
        <v>1</v>
      </c>
      <c r="W1360" s="2">
        <f>IF(ISNUMBER(SEARCH("N/A", X1360)), 0, 1)</f>
        <v>0</v>
      </c>
      <c r="X1360" s="1" t="s">
        <v>44</v>
      </c>
      <c r="Y1360" s="1"/>
      <c r="Z1360" s="1"/>
      <c r="AA1360" s="11" cm="1">
        <f t="array" ref="AA1360">IF(ISBLANK(Y1360), 0, VINCentyInvDistance(F1360,G1360,Y1360,Z1360))</f>
        <v>0</v>
      </c>
      <c r="AB1360" s="1">
        <v>0</v>
      </c>
      <c r="AC1360" s="1">
        <v>8.4</v>
      </c>
      <c r="AD1360" s="1">
        <v>3.9</v>
      </c>
      <c r="AE1360" s="1">
        <v>32</v>
      </c>
      <c r="AF1360" s="1">
        <v>1</v>
      </c>
      <c r="AG1360" s="1" t="s">
        <v>13178</v>
      </c>
      <c r="AH1360" s="1" t="s">
        <v>5435</v>
      </c>
      <c r="AI1360" s="1" t="str">
        <f>TRIM(MID(SUBSTITUTE($H1360,",",REPT(" ",200)),(LEN($H1360)-LEN(SUBSTITUTE($H1360,",",""))-2)*200+1,200))</f>
        <v>Calabarzon</v>
      </c>
      <c r="AJ1360" s="1" t="s">
        <v>55</v>
      </c>
      <c r="AK1360" t="s">
        <v>17563</v>
      </c>
      <c r="AL1360" s="1">
        <v>3</v>
      </c>
      <c r="AM1360" s="1" t="s">
        <v>13179</v>
      </c>
    </row>
    <row r="1361" spans="1:39" ht="12.75" customHeight="1">
      <c r="A1361" s="1"/>
      <c r="B1361" s="1" t="s">
        <v>8424</v>
      </c>
      <c r="C1361" s="1" t="s">
        <v>13188</v>
      </c>
      <c r="D1361" s="3" t="str">
        <f ca="1">IFERROR(__xludf.DUMMYFUNCTION("PROPER(REGEXEXTRACT(B3559, ""(?:https?:\/\/)?(?:www\.)?([a-zA-Z0-9-]+)\.""))"),"Skyscanner")</f>
        <v>Skyscanner</v>
      </c>
      <c r="E1361" s="1" t="s">
        <v>13189</v>
      </c>
      <c r="F1361" s="1">
        <v>12.19403</v>
      </c>
      <c r="G1361" s="1">
        <v>119.86484</v>
      </c>
      <c r="H1361" s="1" t="s">
        <v>3559</v>
      </c>
      <c r="I1361" s="1" t="s">
        <v>3119</v>
      </c>
      <c r="J1361" s="1">
        <f>IF(K1361="URBAN",1,IF(K1361="SUBURBAN",2,IF(K1361="RURAL",3,"")))</f>
        <v>3</v>
      </c>
      <c r="K1361" s="1" t="s">
        <v>541</v>
      </c>
      <c r="L1361" s="18">
        <v>46082</v>
      </c>
      <c r="M1361" s="49">
        <v>0.54166666666666663</v>
      </c>
      <c r="N1361" s="18">
        <v>46083</v>
      </c>
      <c r="O1361" s="56">
        <v>0.5</v>
      </c>
      <c r="P1361" s="31" t="str">
        <f>TEXT($L1361, "dddd")</f>
        <v>Sunday</v>
      </c>
      <c r="Q1361" s="39" t="s">
        <v>111</v>
      </c>
      <c r="R1361" s="39">
        <v>1505.18</v>
      </c>
      <c r="S1361" s="1" t="str">
        <f>IF(OR(MONTH(L1361)=12, MONTH(L1361)&lt;=5), "Dry Season", "Wet Season")</f>
        <v>Dry Season</v>
      </c>
      <c r="T1361" s="1">
        <v>1</v>
      </c>
      <c r="U1361" s="1">
        <v>1</v>
      </c>
      <c r="V1361" s="1">
        <v>0</v>
      </c>
      <c r="W1361" s="2">
        <f>IF(ISNUMBER(SEARCH("N/A", X1361)), 0, 1)</f>
        <v>0</v>
      </c>
      <c r="X1361" s="1" t="s">
        <v>44</v>
      </c>
      <c r="Y1361" s="1"/>
      <c r="Z1361" s="1"/>
      <c r="AA1361" s="11" cm="1">
        <f t="array" ref="AA1361">IF(ISBLANK(Y1361), 0, VINCentyInvDistance(F1361,G1361,Y1361,Z1361))</f>
        <v>0</v>
      </c>
      <c r="AB1361" s="1">
        <v>0</v>
      </c>
      <c r="AC1361" s="1">
        <v>10</v>
      </c>
      <c r="AD1361" s="1">
        <v>3.8</v>
      </c>
      <c r="AE1361" s="1">
        <v>1</v>
      </c>
      <c r="AF1361" s="1">
        <v>1</v>
      </c>
      <c r="AG1361" s="1" t="s">
        <v>3136</v>
      </c>
      <c r="AH1361" s="1" t="s">
        <v>1597</v>
      </c>
      <c r="AI1361" s="1" t="str">
        <f>TRIM(MID(SUBSTITUTE($H1361,",",REPT(" ",200)),(LEN($H1361)-LEN(SUBSTITUTE($H1361,",",""))-2)*200+1,200))</f>
        <v>Palawan</v>
      </c>
      <c r="AJ1361" s="1" t="s">
        <v>55</v>
      </c>
      <c r="AK1361" t="s">
        <v>16826</v>
      </c>
      <c r="AL1361" s="2">
        <v>0</v>
      </c>
      <c r="AM1361" s="1" t="s">
        <v>8426</v>
      </c>
    </row>
    <row r="1362" spans="1:39" ht="12.75" customHeight="1">
      <c r="A1362" s="1"/>
      <c r="B1362" s="1" t="s">
        <v>13200</v>
      </c>
      <c r="C1362" s="1" t="s">
        <v>13201</v>
      </c>
      <c r="D1362" s="3" t="str">
        <f ca="1">IFERROR(__xludf.DUMMYFUNCTION("PROPER(REGEXEXTRACT(B3562, ""(?:https?:\/\/)?(?:www\.)?([a-zA-Z0-9-]+)\.""))"),"Skyscanner")</f>
        <v>Skyscanner</v>
      </c>
      <c r="E1362" s="1" t="s">
        <v>13202</v>
      </c>
      <c r="F1362" s="1">
        <v>14.577415999999999</v>
      </c>
      <c r="G1362" s="1">
        <v>121.05139699999999</v>
      </c>
      <c r="H1362" s="1" t="s">
        <v>13203</v>
      </c>
      <c r="I1362" s="1" t="s">
        <v>3119</v>
      </c>
      <c r="J1362" s="1">
        <f>IF(K1362="URBAN",1,IF(K1362="SUBURBAN",2,IF(K1362="RURAL",3,"")))</f>
        <v>3</v>
      </c>
      <c r="K1362" s="1" t="s">
        <v>541</v>
      </c>
      <c r="L1362" s="18">
        <v>46082</v>
      </c>
      <c r="M1362" s="49">
        <v>0.58333333333333337</v>
      </c>
      <c r="N1362" s="18">
        <v>46083</v>
      </c>
      <c r="O1362" s="56">
        <v>0.5</v>
      </c>
      <c r="P1362" s="31" t="str">
        <f>TEXT($L1362, "dddd")</f>
        <v>Sunday</v>
      </c>
      <c r="Q1362" s="39" t="s">
        <v>323</v>
      </c>
      <c r="R1362" s="39">
        <v>4424.3</v>
      </c>
      <c r="S1362" s="1" t="str">
        <f>IF(OR(MONTH(L1362)=12, MONTH(L1362)&lt;=5), "Dry Season", "Wet Season")</f>
        <v>Dry Season</v>
      </c>
      <c r="T1362" s="1">
        <v>1</v>
      </c>
      <c r="U1362" s="1">
        <v>1</v>
      </c>
      <c r="V1362" s="1">
        <v>0</v>
      </c>
      <c r="W1362" s="2">
        <f>IF(ISNUMBER(SEARCH("N/A", X1362)), 0, 1)</f>
        <v>1</v>
      </c>
      <c r="X1362" s="1" t="s">
        <v>3120</v>
      </c>
      <c r="Y1362" s="1">
        <v>11.176256499999999</v>
      </c>
      <c r="Z1362" s="1">
        <v>119.44114759999999</v>
      </c>
      <c r="AA1362" s="11" cm="1">
        <f t="array" ref="AA1362">IF(ISBLANK(Y1362), 0, VINCentyInvDistance(F1362,G1362,Y1362,Z1362))</f>
        <v>414866.13616271445</v>
      </c>
      <c r="AB1362" s="1">
        <v>0</v>
      </c>
      <c r="AC1362" s="1">
        <v>7</v>
      </c>
      <c r="AD1362" s="1">
        <v>4.0999999999999996</v>
      </c>
      <c r="AE1362" s="1">
        <v>77</v>
      </c>
      <c r="AF1362" s="1">
        <v>1</v>
      </c>
      <c r="AG1362" s="1" t="s">
        <v>3121</v>
      </c>
      <c r="AH1362" s="1" t="s">
        <v>1597</v>
      </c>
      <c r="AI1362" s="1" t="str">
        <f>TRIM(MID(SUBSTITUTE($H1362,",",REPT(" ",200)),(LEN($H1362)-LEN(SUBSTITUTE($H1362,",",""))-2)*200+1,200))</f>
        <v>Metro Manila</v>
      </c>
      <c r="AJ1362" s="1" t="s">
        <v>55</v>
      </c>
      <c r="AK1362" t="s">
        <v>17565</v>
      </c>
      <c r="AL1362" s="1">
        <v>3</v>
      </c>
      <c r="AM1362" s="1"/>
    </row>
    <row r="1363" spans="1:39" ht="12.75" customHeight="1">
      <c r="A1363" s="1"/>
      <c r="B1363" s="1" t="s">
        <v>9525</v>
      </c>
      <c r="C1363" s="1" t="s">
        <v>13209</v>
      </c>
      <c r="D1363" s="3" t="str">
        <f ca="1">IFERROR(__xludf.DUMMYFUNCTION("PROPER(REGEXEXTRACT(B3565, ""(?:https?:\/\/)?(?:www\.)?([a-zA-Z0-9-]+)\.""))"),"Skyscanner")</f>
        <v>Skyscanner</v>
      </c>
      <c r="E1363" s="1" t="s">
        <v>13210</v>
      </c>
      <c r="F1363" s="1">
        <v>14.755387000000001</v>
      </c>
      <c r="G1363" s="1">
        <v>120.4264</v>
      </c>
      <c r="H1363" s="1" t="s">
        <v>9524</v>
      </c>
      <c r="I1363" s="1" t="s">
        <v>41</v>
      </c>
      <c r="J1363" s="1">
        <f>IF(K1363="URBAN",1,IF(K1363="SUBURBAN",2,IF(K1363="RURAL",3,"")))</f>
        <v>3</v>
      </c>
      <c r="K1363" s="1" t="s">
        <v>541</v>
      </c>
      <c r="L1363" s="18">
        <v>46082</v>
      </c>
      <c r="M1363" s="49">
        <v>0.58333333333333337</v>
      </c>
      <c r="N1363" s="18">
        <v>46083</v>
      </c>
      <c r="O1363" s="56">
        <v>0.5</v>
      </c>
      <c r="P1363" s="31" t="str">
        <f>TEXT($L1363, "dddd")</f>
        <v>Sunday</v>
      </c>
      <c r="Q1363" s="39" t="s">
        <v>61</v>
      </c>
      <c r="R1363" s="39">
        <v>4469.91</v>
      </c>
      <c r="S1363" s="1" t="str">
        <f>IF(OR(MONTH(L1363)=12, MONTH(L1363)&lt;=5), "Dry Season", "Wet Season")</f>
        <v>Dry Season</v>
      </c>
      <c r="T1363" s="1">
        <v>1</v>
      </c>
      <c r="U1363" s="1">
        <v>1</v>
      </c>
      <c r="V1363" s="1">
        <v>0</v>
      </c>
      <c r="W1363" s="2">
        <f>IF(ISNUMBER(SEARCH("N/A", X1363)), 0, 1)</f>
        <v>0</v>
      </c>
      <c r="X1363" s="1" t="s">
        <v>44</v>
      </c>
      <c r="Y1363" s="1"/>
      <c r="Z1363" s="1"/>
      <c r="AA1363" s="11" cm="1">
        <f t="array" ref="AA1363">IF(ISBLANK(Y1363), 0, VINCentyInvDistance(F1363,G1363,Y1363,Z1363))</f>
        <v>0</v>
      </c>
      <c r="AB1363" s="1">
        <v>0</v>
      </c>
      <c r="AC1363" s="1">
        <v>10</v>
      </c>
      <c r="AD1363" s="1">
        <v>4.4000000000000004</v>
      </c>
      <c r="AE1363" s="1">
        <v>6</v>
      </c>
      <c r="AF1363" s="1">
        <v>1</v>
      </c>
      <c r="AG1363" s="1" t="s">
        <v>9528</v>
      </c>
      <c r="AH1363" s="1" t="s">
        <v>9529</v>
      </c>
      <c r="AI1363" s="1"/>
      <c r="AJ1363" s="1" t="s">
        <v>55</v>
      </c>
      <c r="AK1363" t="s">
        <v>17312</v>
      </c>
      <c r="AL1363" s="1">
        <v>5</v>
      </c>
      <c r="AM1363" s="1" t="s">
        <v>9530</v>
      </c>
    </row>
    <row r="1364" spans="1:39" ht="12.75" customHeight="1">
      <c r="A1364" s="1"/>
      <c r="B1364" s="1" t="s">
        <v>9535</v>
      </c>
      <c r="C1364" s="1" t="s">
        <v>13213</v>
      </c>
      <c r="D1364" s="3" t="str">
        <f ca="1">IFERROR(__xludf.DUMMYFUNCTION("PROPER(REGEXEXTRACT(B3567, ""(?:https?:\/\/)?(?:www\.)?([a-zA-Z0-9-]+)\.""))"),"Skyscanner")</f>
        <v>Skyscanner</v>
      </c>
      <c r="E1364" s="1" t="s">
        <v>9537</v>
      </c>
      <c r="F1364" s="1">
        <v>12.624420000000001</v>
      </c>
      <c r="G1364" s="1">
        <v>122.26430999999999</v>
      </c>
      <c r="H1364" s="1" t="s">
        <v>9534</v>
      </c>
      <c r="I1364" s="1" t="s">
        <v>3119</v>
      </c>
      <c r="J1364" s="1">
        <f>IF(K1364="URBAN",1,IF(K1364="SUBURBAN",2,IF(K1364="RURAL",3,"")))</f>
        <v>3</v>
      </c>
      <c r="K1364" s="1" t="s">
        <v>541</v>
      </c>
      <c r="L1364" s="18">
        <v>46082</v>
      </c>
      <c r="M1364" s="49">
        <v>0.5</v>
      </c>
      <c r="N1364" s="18">
        <v>46083</v>
      </c>
      <c r="O1364" s="56">
        <v>0.5</v>
      </c>
      <c r="P1364" s="31" t="str">
        <f>TEXT($L1364, "dddd")</f>
        <v>Sunday</v>
      </c>
      <c r="Q1364" s="39" t="s">
        <v>111</v>
      </c>
      <c r="R1364" s="39">
        <v>9015</v>
      </c>
      <c r="S1364" s="1" t="str">
        <f>IF(OR(MONTH(L1364)=12, MONTH(L1364)&lt;=5), "Dry Season", "Wet Season")</f>
        <v>Dry Season</v>
      </c>
      <c r="T1364" s="1">
        <v>1</v>
      </c>
      <c r="U1364" s="1">
        <v>1</v>
      </c>
      <c r="V1364" s="1">
        <v>0</v>
      </c>
      <c r="W1364" s="2">
        <f>IF(ISNUMBER(SEARCH("N/A", X1364)), 0, 1)</f>
        <v>0</v>
      </c>
      <c r="X1364" s="1" t="s">
        <v>44</v>
      </c>
      <c r="Y1364" s="1"/>
      <c r="Z1364" s="1"/>
      <c r="AA1364" s="11" cm="1">
        <f t="array" ref="AA1364">IF(ISBLANK(Y1364), 0, VINCentyInvDistance(F1364,G1364,Y1364,Z1364))</f>
        <v>0</v>
      </c>
      <c r="AB1364" s="1">
        <v>0</v>
      </c>
      <c r="AC1364" s="1">
        <v>0</v>
      </c>
      <c r="AD1364" s="1">
        <v>0</v>
      </c>
      <c r="AE1364" s="1">
        <v>453</v>
      </c>
      <c r="AF1364" s="1">
        <v>1</v>
      </c>
      <c r="AG1364" s="1" t="s">
        <v>9538</v>
      </c>
      <c r="AH1364" s="1" t="s">
        <v>9539</v>
      </c>
      <c r="AI1364" s="1" t="str">
        <f>TRIM(MID(SUBSTITUTE($H1364,",",REPT(" ",200)),(LEN($H1364)-LEN(SUBSTITUTE($H1364,",",""))-2)*200+1,200))</f>
        <v>Romblon</v>
      </c>
      <c r="AJ1364" s="1" t="s">
        <v>55</v>
      </c>
      <c r="AK1364" t="s">
        <v>17314</v>
      </c>
      <c r="AL1364" s="2">
        <v>0</v>
      </c>
      <c r="AM1364" s="1" t="s">
        <v>9540</v>
      </c>
    </row>
    <row r="1365" spans="1:39" ht="12.75" customHeight="1">
      <c r="A1365" s="1"/>
      <c r="B1365" s="1" t="s">
        <v>9548</v>
      </c>
      <c r="C1365" s="1" t="s">
        <v>13219</v>
      </c>
      <c r="D1365" s="3" t="str">
        <f ca="1">IFERROR(__xludf.DUMMYFUNCTION("PROPER(REGEXEXTRACT(B3570, ""(?:https?:\/\/)?(?:www\.)?([a-zA-Z0-9-]+)\.""))"),"Skyscanner")</f>
        <v>Skyscanner</v>
      </c>
      <c r="E1365" s="1" t="s">
        <v>13220</v>
      </c>
      <c r="F1365" s="1">
        <v>9.6071399999999993</v>
      </c>
      <c r="G1365" s="1">
        <v>123.86962</v>
      </c>
      <c r="H1365" s="1" t="s">
        <v>9551</v>
      </c>
      <c r="I1365" s="1" t="s">
        <v>2622</v>
      </c>
      <c r="J1365" s="1">
        <f>IF(K1365="URBAN",1,IF(K1365="SUBURBAN",2,IF(K1365="RURAL",3,"")))</f>
        <v>3</v>
      </c>
      <c r="K1365" s="1" t="s">
        <v>541</v>
      </c>
      <c r="L1365" s="18">
        <v>46082</v>
      </c>
      <c r="M1365" s="49">
        <v>0.625</v>
      </c>
      <c r="N1365" s="18">
        <v>46083</v>
      </c>
      <c r="O1365" s="56">
        <v>0.5</v>
      </c>
      <c r="P1365" s="31" t="str">
        <f>TEXT($L1365, "dddd")</f>
        <v>Sunday</v>
      </c>
      <c r="Q1365" s="39" t="s">
        <v>61</v>
      </c>
      <c r="R1365" s="39">
        <v>5062.8599999999997</v>
      </c>
      <c r="S1365" s="1" t="str">
        <f>IF(OR(MONTH(L1365)=12, MONTH(L1365)&lt;=5), "Dry Season", "Wet Season")</f>
        <v>Dry Season</v>
      </c>
      <c r="T1365" s="1">
        <v>1</v>
      </c>
      <c r="U1365" s="1">
        <v>0</v>
      </c>
      <c r="V1365" s="1">
        <v>0</v>
      </c>
      <c r="W1365" s="2">
        <f>IF(ISNUMBER(SEARCH("N/A", X1365)), 0, 1)</f>
        <v>0</v>
      </c>
      <c r="X1365" s="1" t="s">
        <v>44</v>
      </c>
      <c r="Y1365" s="1"/>
      <c r="Z1365" s="1"/>
      <c r="AA1365" s="11" cm="1">
        <f t="array" ref="AA1365">IF(ISBLANK(Y1365), 0, VINCentyInvDistance(F1365,G1365,Y1365,Z1365))</f>
        <v>0</v>
      </c>
      <c r="AB1365" s="1">
        <v>0</v>
      </c>
      <c r="AC1365" s="1">
        <v>9.8000000000000007</v>
      </c>
      <c r="AD1365" s="1">
        <v>0</v>
      </c>
      <c r="AE1365" s="1">
        <v>47</v>
      </c>
      <c r="AF1365" s="1">
        <v>1</v>
      </c>
      <c r="AG1365" s="1" t="s">
        <v>2650</v>
      </c>
      <c r="AH1365" s="1" t="s">
        <v>2113</v>
      </c>
      <c r="AI1365" s="1"/>
      <c r="AJ1365" s="1" t="s">
        <v>55</v>
      </c>
      <c r="AL1365" s="1">
        <v>4</v>
      </c>
      <c r="AM1365" s="1" t="s">
        <v>9552</v>
      </c>
    </row>
    <row r="1366" spans="1:39" ht="12.75" customHeight="1">
      <c r="A1366" s="1"/>
      <c r="B1366" s="1" t="s">
        <v>3194</v>
      </c>
      <c r="C1366" s="1" t="s">
        <v>13223</v>
      </c>
      <c r="D1366" s="3" t="str">
        <f ca="1">IFERROR(__xludf.DUMMYFUNCTION("PROPER(REGEXEXTRACT(B3572, ""(?:https?:\/\/)?(?:www\.)?([a-zA-Z0-9-]+)\.""))"),"Skyscanner")</f>
        <v>Skyscanner</v>
      </c>
      <c r="E1366" s="1" t="s">
        <v>9563</v>
      </c>
      <c r="F1366" s="1">
        <v>15.795070000000001</v>
      </c>
      <c r="G1366" s="1">
        <v>120.68254</v>
      </c>
      <c r="H1366" s="1" t="s">
        <v>9564</v>
      </c>
      <c r="I1366" s="1" t="s">
        <v>3119</v>
      </c>
      <c r="J1366" s="1">
        <f>IF(K1366="URBAN",1,IF(K1366="SUBURBAN",2,IF(K1366="RURAL",3,"")))</f>
        <v>3</v>
      </c>
      <c r="K1366" s="1" t="s">
        <v>541</v>
      </c>
      <c r="L1366" s="18">
        <v>46082</v>
      </c>
      <c r="M1366" s="49">
        <v>0.58333333333333337</v>
      </c>
      <c r="N1366" s="18">
        <v>46083</v>
      </c>
      <c r="O1366" s="56">
        <v>0.5</v>
      </c>
      <c r="P1366" s="31" t="str">
        <f>TEXT($L1366, "dddd")</f>
        <v>Sunday</v>
      </c>
      <c r="Q1366" s="39" t="s">
        <v>323</v>
      </c>
      <c r="R1366" s="39">
        <v>2749</v>
      </c>
      <c r="S1366" s="1" t="str">
        <f>IF(OR(MONTH(L1366)=12, MONTH(L1366)&lt;=5), "Dry Season", "Wet Season")</f>
        <v>Dry Season</v>
      </c>
      <c r="T1366" s="1">
        <v>1</v>
      </c>
      <c r="U1366" s="1">
        <v>1</v>
      </c>
      <c r="V1366" s="1">
        <v>0</v>
      </c>
      <c r="W1366" s="2">
        <f>IF(ISNUMBER(SEARCH("N/A", X1366)), 0, 1)</f>
        <v>1</v>
      </c>
      <c r="X1366" s="1" t="s">
        <v>3120</v>
      </c>
      <c r="Y1366" s="1">
        <v>11.176256499999999</v>
      </c>
      <c r="Z1366" s="1">
        <v>119.44114759999999</v>
      </c>
      <c r="AA1366" s="11" cm="1">
        <f t="array" ref="AA1366">IF(ISBLANK(Y1366), 0, VINCentyInvDistance(F1366,G1366,Y1366,Z1366))</f>
        <v>528372.89423995814</v>
      </c>
      <c r="AB1366" s="1">
        <v>1</v>
      </c>
      <c r="AC1366" s="1">
        <v>10</v>
      </c>
      <c r="AD1366" s="1">
        <v>4.5</v>
      </c>
      <c r="AE1366" s="1">
        <v>2843</v>
      </c>
      <c r="AF1366" s="1">
        <v>1</v>
      </c>
      <c r="AG1366" s="1" t="s">
        <v>3121</v>
      </c>
      <c r="AH1366" s="1" t="s">
        <v>1597</v>
      </c>
      <c r="AI1366" s="1" t="str">
        <f>TRIM(MID(SUBSTITUTE($H1366,",",REPT(" ",200)),(LEN($H1366)-LEN(SUBSTITUTE($H1366,",",""))-2)*200+1,200))</f>
        <v>Central Luzon</v>
      </c>
      <c r="AJ1366" s="1" t="s">
        <v>55</v>
      </c>
      <c r="AK1366" t="s">
        <v>16773</v>
      </c>
      <c r="AL1366" s="2">
        <v>0</v>
      </c>
      <c r="AM1366" s="1"/>
    </row>
    <row r="1367" spans="1:39" ht="12.75" customHeight="1">
      <c r="A1367" s="1"/>
      <c r="B1367" s="1" t="s">
        <v>9565</v>
      </c>
      <c r="C1367" s="1" t="s">
        <v>13224</v>
      </c>
      <c r="D1367" s="3" t="str">
        <f ca="1">IFERROR(__xludf.DUMMYFUNCTION("PROPER(REGEXEXTRACT(B3573, ""(?:https?:\/\/)?(?:www\.)?([a-zA-Z0-9-]+)\.""))"),"Skyscanner")</f>
        <v>Skyscanner</v>
      </c>
      <c r="E1367" s="1" t="s">
        <v>13225</v>
      </c>
      <c r="F1367" s="1">
        <v>15.795070000000001</v>
      </c>
      <c r="G1367" s="1">
        <v>120.68254</v>
      </c>
      <c r="H1367" s="1" t="s">
        <v>9564</v>
      </c>
      <c r="I1367" s="1" t="s">
        <v>41</v>
      </c>
      <c r="J1367" s="1">
        <f>IF(K1367="URBAN",1,IF(K1367="SUBURBAN",2,IF(K1367="RURAL",3,"")))</f>
        <v>3</v>
      </c>
      <c r="K1367" s="1" t="s">
        <v>541</v>
      </c>
      <c r="L1367" s="18">
        <v>46082</v>
      </c>
      <c r="M1367" s="49">
        <v>0.58333333333333337</v>
      </c>
      <c r="N1367" s="18">
        <v>46083</v>
      </c>
      <c r="O1367" s="56">
        <v>0.5</v>
      </c>
      <c r="P1367" s="31" t="str">
        <f>TEXT($L1367, "dddd")</f>
        <v>Sunday</v>
      </c>
      <c r="Q1367" s="39" t="s">
        <v>67</v>
      </c>
      <c r="R1367" s="39">
        <v>2873.52</v>
      </c>
      <c r="S1367" s="1" t="str">
        <f>IF(OR(MONTH(L1367)=12, MONTH(L1367)&lt;=5), "Dry Season", "Wet Season")</f>
        <v>Dry Season</v>
      </c>
      <c r="T1367" s="1">
        <v>1</v>
      </c>
      <c r="U1367" s="1">
        <v>0</v>
      </c>
      <c r="V1367" s="1">
        <v>0</v>
      </c>
      <c r="W1367" s="2">
        <f>IF(ISNUMBER(SEARCH("N/A", X1367)), 0, 1)</f>
        <v>0</v>
      </c>
      <c r="X1367" s="1" t="s">
        <v>44</v>
      </c>
      <c r="Y1367" s="1"/>
      <c r="Z1367" s="1"/>
      <c r="AA1367" s="11" cm="1">
        <f t="array" ref="AA1367">IF(ISBLANK(Y1367), 0, VINCentyInvDistance(F1367,G1367,Y1367,Z1367))</f>
        <v>0</v>
      </c>
      <c r="AB1367" s="1">
        <v>0</v>
      </c>
      <c r="AC1367" s="1">
        <v>2</v>
      </c>
      <c r="AD1367" s="1">
        <v>4.4000000000000004</v>
      </c>
      <c r="AE1367" s="1">
        <v>1</v>
      </c>
      <c r="AF1367" s="1">
        <v>1</v>
      </c>
      <c r="AG1367" s="1" t="s">
        <v>9569</v>
      </c>
      <c r="AH1367" s="1" t="s">
        <v>9570</v>
      </c>
      <c r="AI1367" s="1" t="str">
        <f>TRIM(MID(SUBSTITUTE($H1367,",",REPT(" ",200)),(LEN($H1367)-LEN(SUBSTITUTE($H1367,",",""))-2)*200+1,200))</f>
        <v>Central Luzon</v>
      </c>
      <c r="AJ1367" s="1" t="s">
        <v>55</v>
      </c>
      <c r="AK1367" t="s">
        <v>17315</v>
      </c>
      <c r="AL1367" s="2">
        <v>0</v>
      </c>
      <c r="AM1367" s="1" t="s">
        <v>9571</v>
      </c>
    </row>
    <row r="1368" spans="1:39" ht="12.75" customHeight="1">
      <c r="A1368" s="1"/>
      <c r="B1368" s="1" t="s">
        <v>13226</v>
      </c>
      <c r="C1368" s="1" t="s">
        <v>13227</v>
      </c>
      <c r="D1368" s="3" t="str">
        <f ca="1">IFERROR(__xludf.DUMMYFUNCTION("PROPER(REGEXEXTRACT(B3574, ""(?:https?:\/\/)?(?:www\.)?([a-zA-Z0-9-]+)\.""))"),"Skyscanner")</f>
        <v>Skyscanner</v>
      </c>
      <c r="E1368" s="1" t="s">
        <v>9578</v>
      </c>
      <c r="F1368" s="1">
        <v>11.95285</v>
      </c>
      <c r="G1368" s="1">
        <v>121.93106</v>
      </c>
      <c r="H1368" s="1" t="s">
        <v>13228</v>
      </c>
      <c r="I1368" s="1" t="s">
        <v>1211</v>
      </c>
      <c r="J1368" s="1">
        <f>IF(K1368="URBAN",1,IF(K1368="SUBURBAN",2,IF(K1368="RURAL",3,"")))</f>
        <v>3</v>
      </c>
      <c r="K1368" s="1" t="s">
        <v>541</v>
      </c>
      <c r="L1368" s="18">
        <v>46082</v>
      </c>
      <c r="M1368" s="49">
        <v>0.58333333333333337</v>
      </c>
      <c r="N1368" s="18">
        <v>46083</v>
      </c>
      <c r="O1368" s="56">
        <v>0.5</v>
      </c>
      <c r="P1368" s="31" t="str">
        <f>TEXT($L1368, "dddd")</f>
        <v>Sunday</v>
      </c>
      <c r="Q1368" s="39" t="s">
        <v>531</v>
      </c>
      <c r="R1368" s="39">
        <v>705</v>
      </c>
      <c r="S1368" s="1" t="str">
        <f>IF(OR(MONTH(L1368)=12, MONTH(L1368)&lt;=5), "Dry Season", "Wet Season")</f>
        <v>Dry Season</v>
      </c>
      <c r="T1368" s="1">
        <v>1</v>
      </c>
      <c r="U1368" s="1">
        <v>0</v>
      </c>
      <c r="V1368" s="1">
        <v>0</v>
      </c>
      <c r="W1368" s="2">
        <f>IF(ISNUMBER(SEARCH("N/A", X1368)), 0, 1)</f>
        <v>0</v>
      </c>
      <c r="X1368" s="1" t="s">
        <v>44</v>
      </c>
      <c r="Y1368" s="1"/>
      <c r="Z1368" s="1"/>
      <c r="AA1368" s="11" cm="1">
        <f t="array" ref="AA1368">IF(ISBLANK(Y1368), 0, VINCentyInvDistance(F1368,G1368,Y1368,Z1368))</f>
        <v>0</v>
      </c>
      <c r="AB1368" s="1">
        <v>0</v>
      </c>
      <c r="AC1368" s="1">
        <v>0</v>
      </c>
      <c r="AD1368" s="1">
        <v>0</v>
      </c>
      <c r="AE1368" s="1">
        <v>114</v>
      </c>
      <c r="AF1368" s="1">
        <v>1</v>
      </c>
      <c r="AG1368" s="1" t="s">
        <v>4814</v>
      </c>
      <c r="AH1368" s="1" t="s">
        <v>4815</v>
      </c>
      <c r="AI1368" s="1" t="str">
        <f>TRIM(MID(SUBSTITUTE($H1368,",",REPT(" ",200)),(LEN($H1368)-LEN(SUBSTITUTE($H1368,",",""))-2)*200+1,200))</f>
        <v>Western Visayas</v>
      </c>
      <c r="AJ1368" s="1" t="s">
        <v>55</v>
      </c>
      <c r="AK1368" t="s">
        <v>17567</v>
      </c>
      <c r="AL1368" s="2">
        <v>0</v>
      </c>
      <c r="AM1368" s="1" t="s">
        <v>13229</v>
      </c>
    </row>
    <row r="1369" spans="1:39" ht="12.75" customHeight="1">
      <c r="A1369" s="1"/>
      <c r="B1369" s="1" t="s">
        <v>13233</v>
      </c>
      <c r="C1369" s="1" t="s">
        <v>13234</v>
      </c>
      <c r="D1369" s="3" t="str">
        <f ca="1">IFERROR(__xludf.DUMMYFUNCTION("PROPER(REGEXEXTRACT(B3576, ""(?:https?:\/\/)?(?:www\.)?([a-zA-Z0-9-]+)\.""))"),"Skyscanner")</f>
        <v>Skyscanner</v>
      </c>
      <c r="E1369" s="1" t="s">
        <v>13235</v>
      </c>
      <c r="F1369" s="1">
        <v>14.089499999999999</v>
      </c>
      <c r="G1369" s="1">
        <v>121.05504999999999</v>
      </c>
      <c r="H1369" s="1" t="s">
        <v>13236</v>
      </c>
      <c r="I1369" s="1" t="s">
        <v>1300</v>
      </c>
      <c r="J1369" s="1">
        <f>IF(K1369="URBAN",1,IF(K1369="SUBURBAN",2,IF(K1369="RURAL",3,"")))</f>
        <v>3</v>
      </c>
      <c r="K1369" s="1" t="s">
        <v>541</v>
      </c>
      <c r="L1369" s="18">
        <v>46082</v>
      </c>
      <c r="M1369" s="49">
        <v>0.58333333333333337</v>
      </c>
      <c r="N1369" s="18">
        <v>46083</v>
      </c>
      <c r="O1369" s="56">
        <v>0.5</v>
      </c>
      <c r="P1369" s="31" t="str">
        <f>TEXT($L1369, "dddd")</f>
        <v>Sunday</v>
      </c>
      <c r="Q1369" s="39" t="s">
        <v>531</v>
      </c>
      <c r="R1369" s="39">
        <v>1003.45</v>
      </c>
      <c r="S1369" s="1" t="str">
        <f>IF(OR(MONTH(L1369)=12, MONTH(L1369)&lt;=5), "Dry Season", "Wet Season")</f>
        <v>Dry Season</v>
      </c>
      <c r="T1369" s="1">
        <v>1</v>
      </c>
      <c r="U1369" s="1">
        <v>1</v>
      </c>
      <c r="V1369" s="1">
        <v>0</v>
      </c>
      <c r="W1369" s="2">
        <f>IF(ISNUMBER(SEARCH("N/A", X1369)), 0, 1)</f>
        <v>0</v>
      </c>
      <c r="X1369" s="1" t="s">
        <v>44</v>
      </c>
      <c r="Y1369" s="1"/>
      <c r="Z1369" s="1"/>
      <c r="AA1369" s="11" cm="1">
        <f t="array" ref="AA1369">IF(ISBLANK(Y1369), 0, VINCentyInvDistance(F1369,G1369,Y1369,Z1369))</f>
        <v>0</v>
      </c>
      <c r="AB1369" s="1">
        <v>0</v>
      </c>
      <c r="AC1369" s="1">
        <v>0</v>
      </c>
      <c r="AD1369" s="1">
        <v>0</v>
      </c>
      <c r="AE1369" s="1">
        <v>75</v>
      </c>
      <c r="AF1369" s="1">
        <v>1</v>
      </c>
      <c r="AG1369" s="1" t="s">
        <v>13237</v>
      </c>
      <c r="AH1369" s="1" t="s">
        <v>5435</v>
      </c>
      <c r="AI1369" s="1" t="str">
        <f>TRIM(MID(SUBSTITUTE($H1369,",",REPT(" ",200)),(LEN($H1369)-LEN(SUBSTITUTE($H1369,",",""))-2)*200+1,200))</f>
        <v>Calabarzon</v>
      </c>
      <c r="AJ1369" s="1" t="s">
        <v>55</v>
      </c>
      <c r="AK1369" t="s">
        <v>17568</v>
      </c>
      <c r="AL1369" s="2">
        <v>0</v>
      </c>
      <c r="AM1369" s="1" t="s">
        <v>13238</v>
      </c>
    </row>
    <row r="1370" spans="1:39" ht="12.75" customHeight="1">
      <c r="A1370" s="11"/>
      <c r="B1370" s="11" t="s">
        <v>15719</v>
      </c>
      <c r="C1370" s="11" t="s">
        <v>15720</v>
      </c>
      <c r="D1370" s="12" t="str">
        <f ca="1">IFERROR(__xludf.DUMMYFUNCTION("PROPER(REGEXEXTRACT(B4485, ""(?:https?:\/\/)?(?:www\.)?([a-zA-Z0-9-]+)\.""))"),"Skyscanner")</f>
        <v>Skyscanner</v>
      </c>
      <c r="E1370" s="11" t="s">
        <v>15721</v>
      </c>
      <c r="F1370" s="11">
        <v>10.37506</v>
      </c>
      <c r="G1370" s="11">
        <v>123.85258</v>
      </c>
      <c r="H1370" s="11" t="s">
        <v>15722</v>
      </c>
      <c r="I1370" s="11" t="s">
        <v>2622</v>
      </c>
      <c r="J1370" s="1">
        <f>IF(K1370="URBAN",1,IF(K1370="SUBURBAN",2,IF(K1370="RURAL",3,"")))</f>
        <v>3</v>
      </c>
      <c r="K1370" s="11" t="s">
        <v>541</v>
      </c>
      <c r="L1370" s="19">
        <v>46082</v>
      </c>
      <c r="M1370" s="50">
        <v>0.625</v>
      </c>
      <c r="N1370" s="19">
        <v>46083</v>
      </c>
      <c r="O1370" s="60">
        <v>0.45833333333333331</v>
      </c>
      <c r="P1370" s="33" t="str">
        <f>TEXT($L1370, "dddd")</f>
        <v>Sunday</v>
      </c>
      <c r="Q1370" s="42" t="s">
        <v>207</v>
      </c>
      <c r="R1370" s="42">
        <v>1074</v>
      </c>
      <c r="S1370" s="11" t="str">
        <f>IF(OR(MONTH(L1370)=12, MONTH(L1370)&lt;=5), "Dry Season", "Wet Season")</f>
        <v>Dry Season</v>
      </c>
      <c r="T1370" s="11">
        <v>1</v>
      </c>
      <c r="U1370" s="11">
        <v>0</v>
      </c>
      <c r="V1370" s="11">
        <v>0</v>
      </c>
      <c r="W1370" s="2">
        <f>IF(ISNUMBER(SEARCH("N/A", X1370)), 0, 1)</f>
        <v>0</v>
      </c>
      <c r="X1370" s="11" t="s">
        <v>44</v>
      </c>
      <c r="Y1370" s="11"/>
      <c r="Z1370" s="11"/>
      <c r="AA1370" s="11" cm="1">
        <f t="array" ref="AA1370">IF(ISBLANK(Y1370), 0, VINCentyInvDistance(F1370,G1370,Y1370,Z1370))</f>
        <v>0</v>
      </c>
      <c r="AB1370" s="11">
        <v>0</v>
      </c>
      <c r="AC1370" s="11">
        <v>0</v>
      </c>
      <c r="AD1370" s="11">
        <v>0</v>
      </c>
      <c r="AE1370" s="11"/>
      <c r="AF1370" s="11"/>
      <c r="AG1370" s="11" t="s">
        <v>731</v>
      </c>
      <c r="AH1370" s="11" t="str">
        <f>TRIM(MID(SUBSTITUTE($H1370,",",REPT(" ",200)),(LEN($H1370)-LEN(SUBSTITUTE($H1370,",",""))-3)*200+1,200))</f>
        <v>Cebu City</v>
      </c>
      <c r="AI1370" s="11" t="str">
        <f>TRIM(MID(SUBSTITUTE($H1370,",",REPT(" ",200)),(LEN($H1370)-LEN(SUBSTITUTE($H1370,",",""))-2)*200+1,200))</f>
        <v>Central Visayas</v>
      </c>
      <c r="AJ1370" s="11" t="s">
        <v>55</v>
      </c>
      <c r="AK1370" t="s">
        <v>56</v>
      </c>
      <c r="AL1370" s="13">
        <v>0</v>
      </c>
      <c r="AM1370" s="11" t="s">
        <v>15723</v>
      </c>
    </row>
    <row r="1371" spans="1:39" ht="12.75" customHeight="1">
      <c r="A1371" s="1"/>
      <c r="B1371" s="1" t="s">
        <v>15862</v>
      </c>
      <c r="C1371" s="1" t="s">
        <v>15863</v>
      </c>
      <c r="D1371" s="3" t="str">
        <f ca="1">IFERROR(__xludf.DUMMYFUNCTION("PROPER(REGEXEXTRACT(B4558, ""(?:https?:\/\/)?(?:www\.)?([a-zA-Z0-9-]+)\.""))"),"Skyscanner")</f>
        <v>Skyscanner</v>
      </c>
      <c r="E1371" s="1" t="s">
        <v>15864</v>
      </c>
      <c r="F1371" s="1">
        <v>10.446490000000001</v>
      </c>
      <c r="G1371" s="1">
        <v>123.78527</v>
      </c>
      <c r="H1371" s="1" t="s">
        <v>15865</v>
      </c>
      <c r="I1371" s="1" t="s">
        <v>2622</v>
      </c>
      <c r="J1371" s="1">
        <f>IF(K1371="URBAN",1,IF(K1371="SUBURBAN",2,IF(K1371="RURAL",3,"")))</f>
        <v>3</v>
      </c>
      <c r="K1371" s="1" t="s">
        <v>541</v>
      </c>
      <c r="L1371" s="18">
        <v>46082</v>
      </c>
      <c r="M1371" s="49">
        <v>0.58333333333333337</v>
      </c>
      <c r="N1371" s="18">
        <v>46083</v>
      </c>
      <c r="O1371" s="56">
        <v>0.5</v>
      </c>
      <c r="P1371" s="31" t="str">
        <f>TEXT($L1371, "dddd")</f>
        <v>Sunday</v>
      </c>
      <c r="Q1371" s="39" t="s">
        <v>207</v>
      </c>
      <c r="R1371" s="39">
        <v>6392</v>
      </c>
      <c r="S1371" s="1" t="str">
        <f>IF(OR(MONTH(L1371)=12, MONTH(L1371)&lt;=5), "Dry Season", "Wet Season")</f>
        <v>Dry Season</v>
      </c>
      <c r="T1371" s="1">
        <v>1</v>
      </c>
      <c r="U1371" s="1">
        <v>0</v>
      </c>
      <c r="V1371" s="1">
        <v>1</v>
      </c>
      <c r="W1371" s="2">
        <f>IF(ISNUMBER(SEARCH("N/A", X1371)), 0, 1)</f>
        <v>0</v>
      </c>
      <c r="X1371" s="1" t="s">
        <v>44</v>
      </c>
      <c r="Y1371" s="1"/>
      <c r="Z1371" s="1"/>
      <c r="AA1371" s="11" cm="1">
        <f t="array" ref="AA1371">IF(ISBLANK(Y1371), 0, VINCentyInvDistance(F1371,G1371,Y1371,Z1371))</f>
        <v>0</v>
      </c>
      <c r="AB1371" s="1">
        <v>1</v>
      </c>
      <c r="AC1371" s="1">
        <v>0</v>
      </c>
      <c r="AD1371" s="1">
        <v>0</v>
      </c>
      <c r="AE1371" s="1"/>
      <c r="AF1371" s="1"/>
      <c r="AG1371" s="1" t="str">
        <f>TRIM(MID(SUBSTITUTE($H1371,",",REPT(" ",200)),(LEN($H1371)-LEN(SUBSTITUTE($H1371,",",""))-3)*200+1,200))</f>
        <v>Gaas</v>
      </c>
      <c r="AH1371" s="1" t="str">
        <f>TRIM(MID(SUBSTITUTE($H1371,",",REPT(" ",200)),(LEN($H1371)-LEN(SUBSTITUTE($H1371,",",""))-2)*200+1,200))</f>
        <v>Cebu</v>
      </c>
      <c r="AI1371" s="1" t="str">
        <f>TRIM(MID(SUBSTITUTE($H1371,",",REPT(" ",200)),(LEN($H1371)-LEN(SUBSTITUTE($H1371,",",""))-1)*200+1,200))</f>
        <v>Central Visayas</v>
      </c>
      <c r="AJ1371" s="1" t="s">
        <v>55</v>
      </c>
      <c r="AK1371" t="s">
        <v>15866</v>
      </c>
      <c r="AL1371" s="1">
        <v>3</v>
      </c>
      <c r="AM1371" s="1" t="s">
        <v>15867</v>
      </c>
    </row>
    <row r="1372" spans="1:39" ht="12.75" customHeight="1">
      <c r="A1372" s="1"/>
      <c r="B1372" s="1" t="s">
        <v>16037</v>
      </c>
      <c r="C1372" s="1" t="s">
        <v>16038</v>
      </c>
      <c r="D1372" s="3" t="str">
        <f ca="1">IFERROR(__xludf.DUMMYFUNCTION("PROPER(REGEXEXTRACT(B4659, ""(?:https?:\/\/)?(?:www\.)?([a-zA-Z0-9-]+)\.""))"),"Skyscanner")</f>
        <v>Skyscanner</v>
      </c>
      <c r="E1372" s="1" t="s">
        <v>16039</v>
      </c>
      <c r="F1372" s="1">
        <v>10.377789999999999</v>
      </c>
      <c r="G1372" s="1">
        <v>123.87291999999999</v>
      </c>
      <c r="H1372" s="1" t="s">
        <v>16040</v>
      </c>
      <c r="I1372" s="1" t="s">
        <v>2622</v>
      </c>
      <c r="J1372" s="1">
        <f>IF(K1372="URBAN",1,IF(K1372="SUBURBAN",2,IF(K1372="RURAL",3,"")))</f>
        <v>3</v>
      </c>
      <c r="K1372" s="1" t="s">
        <v>541</v>
      </c>
      <c r="L1372" s="18">
        <v>46082</v>
      </c>
      <c r="M1372" s="49">
        <v>0.58333333333333337</v>
      </c>
      <c r="N1372" s="18">
        <v>46083</v>
      </c>
      <c r="O1372" s="56">
        <v>0.45833333333333331</v>
      </c>
      <c r="P1372" s="31" t="str">
        <f>TEXT($L1372, "dddd")</f>
        <v>Sunday</v>
      </c>
      <c r="Q1372" s="39" t="s">
        <v>207</v>
      </c>
      <c r="R1372" s="39">
        <v>7064</v>
      </c>
      <c r="S1372" s="1" t="str">
        <f>IF(OR(MONTH(L1372)=12, MONTH(L1372)&lt;=5), "Dry Season", "Wet Season")</f>
        <v>Dry Season</v>
      </c>
      <c r="T1372" s="1">
        <v>1</v>
      </c>
      <c r="U1372" s="1">
        <v>0</v>
      </c>
      <c r="V1372" s="1">
        <v>0</v>
      </c>
      <c r="W1372" s="2">
        <f>IF(ISNUMBER(SEARCH("N/A", X1372)), 0, 1)</f>
        <v>0</v>
      </c>
      <c r="X1372" s="1" t="s">
        <v>44</v>
      </c>
      <c r="Y1372" s="1"/>
      <c r="Z1372" s="1"/>
      <c r="AA1372" s="11" cm="1">
        <f t="array" ref="AA1372">IF(ISBLANK(Y1372), 0, VINCentyInvDistance(F1372,G1372,Y1372,Z1372))</f>
        <v>0</v>
      </c>
      <c r="AB1372" s="1">
        <v>0</v>
      </c>
      <c r="AC1372" s="1">
        <v>0</v>
      </c>
      <c r="AD1372" s="1">
        <v>0</v>
      </c>
      <c r="AE1372" s="1"/>
      <c r="AF1372" s="1"/>
      <c r="AG1372" s="1" t="s">
        <v>731</v>
      </c>
      <c r="AH1372" s="1" t="str">
        <f>TRIM(MID(SUBSTITUTE($H1372,",",REPT(" ",200)),(LEN($H1372)-LEN(SUBSTITUTE($H1372,",",""))-3)*200+1,200))</f>
        <v>Cebu City</v>
      </c>
      <c r="AI1372" s="1" t="str">
        <f>TRIM(MID(SUBSTITUTE($H1372,",",REPT(" ",200)),(LEN($H1372)-LEN(SUBSTITUTE($H1372,",",""))-2)*200+1,200))</f>
        <v>Central Visayas</v>
      </c>
      <c r="AJ1372" s="1" t="s">
        <v>55</v>
      </c>
      <c r="AK1372" t="s">
        <v>17772</v>
      </c>
      <c r="AL1372" s="1">
        <v>5</v>
      </c>
      <c r="AM1372" s="1" t="s">
        <v>16041</v>
      </c>
    </row>
    <row r="1373" spans="1:39" ht="12.75" customHeight="1">
      <c r="A1373" s="1"/>
      <c r="B1373" s="1" t="s">
        <v>16151</v>
      </c>
      <c r="C1373" s="1" t="s">
        <v>16152</v>
      </c>
      <c r="D1373" s="3" t="str">
        <f ca="1">IFERROR(__xludf.DUMMYFUNCTION("PROPER(REGEXEXTRACT(B4727, ""(?:https?:\/\/)?(?:www\.)?([a-zA-Z0-9-]+)\.""))"),"Skyscanner")</f>
        <v>Skyscanner</v>
      </c>
      <c r="E1373" s="1" t="s">
        <v>16153</v>
      </c>
      <c r="F1373" s="1">
        <v>10.460839999999999</v>
      </c>
      <c r="G1373" s="1">
        <v>123.92044</v>
      </c>
      <c r="H1373" s="1" t="s">
        <v>16154</v>
      </c>
      <c r="I1373" s="1" t="s">
        <v>2622</v>
      </c>
      <c r="J1373" s="1">
        <f>IF(K1373="URBAN",1,IF(K1373="SUBURBAN",2,IF(K1373="RURAL",3,"")))</f>
        <v>3</v>
      </c>
      <c r="K1373" s="1" t="s">
        <v>541</v>
      </c>
      <c r="L1373" s="18">
        <v>46082</v>
      </c>
      <c r="M1373" s="49">
        <v>0.58333333333333337</v>
      </c>
      <c r="N1373" s="18">
        <v>46083</v>
      </c>
      <c r="O1373" s="56">
        <v>0.5</v>
      </c>
      <c r="P1373" s="31" t="str">
        <f>TEXT($L1373, "dddd")</f>
        <v>Sunday</v>
      </c>
      <c r="Q1373" s="39" t="s">
        <v>1000</v>
      </c>
      <c r="R1373" s="39">
        <v>3175</v>
      </c>
      <c r="S1373" s="1" t="str">
        <f>IF(OR(MONTH(L1373)=12, MONTH(L1373)&lt;=5), "Dry Season", "Wet Season")</f>
        <v>Dry Season</v>
      </c>
      <c r="T1373" s="1">
        <v>1</v>
      </c>
      <c r="U1373" s="1">
        <v>0</v>
      </c>
      <c r="V1373" s="1">
        <v>0</v>
      </c>
      <c r="W1373" s="2">
        <f>IF(ISNUMBER(SEARCH("N/A", X1373)), 0, 1)</f>
        <v>0</v>
      </c>
      <c r="X1373" s="1" t="s">
        <v>44</v>
      </c>
      <c r="Y1373" s="1"/>
      <c r="Z1373" s="1"/>
      <c r="AA1373" s="11" cm="1">
        <f t="array" ref="AA1373">IF(ISBLANK(Y1373), 0, VINCentyInvDistance(F1373,G1373,Y1373,Z1373))</f>
        <v>0</v>
      </c>
      <c r="AB1373" s="1">
        <v>0</v>
      </c>
      <c r="AC1373" s="1">
        <v>0</v>
      </c>
      <c r="AD1373" s="1">
        <v>0</v>
      </c>
      <c r="AE1373" s="1"/>
      <c r="AF1373" s="1"/>
      <c r="AG1373" s="1" t="s">
        <v>15630</v>
      </c>
      <c r="AH1373" s="1" t="str">
        <f>TRIM(MID(SUBSTITUTE($H1373,",",REPT(" ",200)),(LEN($H1373)-LEN(SUBSTITUTE($H1373,",",""))-3)*200+1,200))</f>
        <v>Mabini</v>
      </c>
      <c r="AI1373" s="1" t="str">
        <f>TRIM(MID(SUBSTITUTE($H1373,",",REPT(" ",200)),(LEN($H1373)-LEN(SUBSTITUTE($H1373,",",""))-2)*200+1,200))</f>
        <v>Cebu City</v>
      </c>
      <c r="AJ1373" s="1" t="str">
        <f>TRIM(MID(SUBSTITUTE($H1373,",",REPT(" ",200)),(LEN($H1373)-LEN(SUBSTITUTE($H1373,",",""))-0)*200+1,200))</f>
        <v>Philippines</v>
      </c>
      <c r="AK1373" t="s">
        <v>2091</v>
      </c>
      <c r="AL1373" s="2">
        <v>0</v>
      </c>
      <c r="AM1373" s="1" t="s">
        <v>16155</v>
      </c>
    </row>
    <row r="1374" spans="1:39" ht="12.75" customHeight="1">
      <c r="A1374" s="1"/>
      <c r="B1374" s="1" t="s">
        <v>80</v>
      </c>
      <c r="C1374" s="1" t="s">
        <v>81</v>
      </c>
      <c r="D1374" s="3" t="str">
        <f ca="1">IFERROR(__xludf.DUMMYFUNCTION("PROPER(REGEXEXTRACT(B8, ""(?:https?:\/\/)?(?:www\.)?([a-zA-Z0-9-]+)\.""))"),"Google")</f>
        <v>Google</v>
      </c>
      <c r="E1374" s="1" t="s">
        <v>82</v>
      </c>
      <c r="F1374" s="1">
        <v>14.4426355</v>
      </c>
      <c r="G1374" s="1">
        <v>121.04582980000001</v>
      </c>
      <c r="H1374" s="1" t="s">
        <v>83</v>
      </c>
      <c r="I1374" s="1" t="s">
        <v>50</v>
      </c>
      <c r="J1374" s="1">
        <f>IF(K1374="URBAN",1,IF(K1374="SUBURBAN",2,IF(K1374="RURAL",3,"")))</f>
        <v>2</v>
      </c>
      <c r="K1374" s="1" t="s">
        <v>84</v>
      </c>
      <c r="L1374" s="18">
        <v>46082</v>
      </c>
      <c r="M1374" s="49">
        <v>0.625</v>
      </c>
      <c r="N1374" s="18">
        <v>46083</v>
      </c>
      <c r="O1374" s="56">
        <v>0.5</v>
      </c>
      <c r="P1374" s="31" t="str">
        <f>TEXT($L1374, "dddd")</f>
        <v>Sunday</v>
      </c>
      <c r="Q1374" s="39" t="s">
        <v>79</v>
      </c>
      <c r="R1374" s="39">
        <v>1157</v>
      </c>
      <c r="S1374" s="1" t="str">
        <f>IF(OR(MONTH(L1374)=12, MONTH(L1374)&lt;=5), "Dry Season", "Wet Season")</f>
        <v>Dry Season</v>
      </c>
      <c r="T1374" s="1">
        <v>1</v>
      </c>
      <c r="U1374" s="1">
        <v>0</v>
      </c>
      <c r="V1374" s="1">
        <v>0</v>
      </c>
      <c r="W1374" s="1">
        <v>0</v>
      </c>
      <c r="X1374" s="1" t="s">
        <v>44</v>
      </c>
      <c r="Y1374" s="1"/>
      <c r="Z1374" s="1"/>
      <c r="AA1374" s="11" cm="1">
        <f t="array" ref="AA1374">IF(ISBLANK(Y1374), 0, VINCentyInvDistance(F1374,G1374,Y1374,Z1374))</f>
        <v>0</v>
      </c>
      <c r="AB1374" s="1">
        <v>0</v>
      </c>
      <c r="AC1374" s="1">
        <v>0</v>
      </c>
      <c r="AD1374" s="1">
        <v>0</v>
      </c>
      <c r="AE1374" s="1">
        <v>12</v>
      </c>
      <c r="AF1374" s="1">
        <v>1</v>
      </c>
      <c r="AG1374" s="1" t="str">
        <f>TRIM(MID(SUBSTITUTE($H1374,",",REPT(" ",200)),(LEN($H1374)-LEN(SUBSTITUTE($H1374,",",""))-4)*200+1,200))</f>
        <v>Muntinlupa</v>
      </c>
      <c r="AH1374" s="1" t="str">
        <f>TRIM(MID(SUBSTITUTE($H1374,",",REPT(" ",200)),(LEN($H1374)-LEN(SUBSTITUTE($H1374,",",""))-3)*200+1,200))</f>
        <v>Southern Manila District</v>
      </c>
      <c r="AI1374" s="1" t="str">
        <f>TRIM(MID(SUBSTITUTE($H1374,",",REPT(" ",200)),(LEN($H1374)-LEN(SUBSTITUTE($H1374,",",""))-2)*200+1,200))</f>
        <v>Metro Manila</v>
      </c>
      <c r="AJ1374" s="1" t="str">
        <f>TRIM(MID(SUBSTITUTE($H1374,",",REPT(" ",200)),(LEN($H1374)-LEN(SUBSTITUTE($H1374,",",""))-0)*200+1,200))</f>
        <v>Philippines</v>
      </c>
      <c r="AL1374" s="1">
        <v>4</v>
      </c>
      <c r="AM1374" s="1"/>
    </row>
    <row r="1375" spans="1:39" ht="12.75" customHeight="1">
      <c r="A1375" s="1"/>
      <c r="B1375" s="1" t="s">
        <v>85</v>
      </c>
      <c r="C1375" s="1" t="s">
        <v>86</v>
      </c>
      <c r="D1375" s="3" t="str">
        <f ca="1">IFERROR(__xludf.DUMMYFUNCTION("PROPER(REGEXEXTRACT(B9, ""(?:https?:\/\/)?(?:www\.)?([a-zA-Z0-9-]+)\.""))"),"Google")</f>
        <v>Google</v>
      </c>
      <c r="E1375" s="1" t="s">
        <v>87</v>
      </c>
      <c r="F1375" s="1">
        <v>14.449025199999999</v>
      </c>
      <c r="G1375" s="1">
        <v>121.0436935</v>
      </c>
      <c r="H1375" s="1" t="s">
        <v>88</v>
      </c>
      <c r="I1375" s="1" t="s">
        <v>50</v>
      </c>
      <c r="J1375" s="1">
        <f>IF(K1375="URBAN",1,IF(K1375="SUBURBAN",2,IF(K1375="RURAL",3,"")))</f>
        <v>2</v>
      </c>
      <c r="K1375" s="1" t="s">
        <v>84</v>
      </c>
      <c r="L1375" s="18">
        <v>46082</v>
      </c>
      <c r="M1375" s="49">
        <v>0.625</v>
      </c>
      <c r="N1375" s="18">
        <v>46083</v>
      </c>
      <c r="O1375" s="56">
        <v>0.5</v>
      </c>
      <c r="P1375" s="31" t="str">
        <f>TEXT($L1375, "dddd")</f>
        <v>Sunday</v>
      </c>
      <c r="Q1375" s="39" t="s">
        <v>67</v>
      </c>
      <c r="R1375" s="39">
        <v>1042.2</v>
      </c>
      <c r="S1375" s="1" t="str">
        <f>IF(OR(MONTH(L1375)=12, MONTH(L1375)&lt;=5), "Dry Season", "Wet Season")</f>
        <v>Dry Season</v>
      </c>
      <c r="T1375" s="1">
        <v>1</v>
      </c>
      <c r="U1375" s="1">
        <v>0</v>
      </c>
      <c r="V1375" s="1">
        <v>0</v>
      </c>
      <c r="W1375" s="1">
        <v>0</v>
      </c>
      <c r="X1375" s="1" t="s">
        <v>44</v>
      </c>
      <c r="Y1375" s="1"/>
      <c r="Z1375" s="1"/>
      <c r="AA1375" s="11" cm="1">
        <f t="array" ref="AA1375">IF(ISBLANK(Y1375), 0, VINCentyInvDistance(F1375,G1375,Y1375,Z1375))</f>
        <v>0</v>
      </c>
      <c r="AB1375" s="1">
        <v>0</v>
      </c>
      <c r="AC1375" s="1">
        <v>0</v>
      </c>
      <c r="AD1375" s="1">
        <v>0</v>
      </c>
      <c r="AE1375" s="1">
        <v>0</v>
      </c>
      <c r="AF1375" s="1">
        <v>1</v>
      </c>
      <c r="AG1375" s="1" t="str">
        <f>TRIM(MID(SUBSTITUTE($H1375,",",REPT(" ",200)),(LEN($H1375)-LEN(SUBSTITUTE($H1375,",",""))-4)*200+1,200))</f>
        <v>Muntinlupa</v>
      </c>
      <c r="AH1375" s="1" t="str">
        <f>TRIM(MID(SUBSTITUTE($H1375,",",REPT(" ",200)),(LEN($H1375)-LEN(SUBSTITUTE($H1375,",",""))-3)*200+1,200))</f>
        <v>Southern Manila District</v>
      </c>
      <c r="AI1375" s="1" t="str">
        <f>TRIM(MID(SUBSTITUTE($H1375,",",REPT(" ",200)),(LEN($H1375)-LEN(SUBSTITUTE($H1375,",",""))-2)*200+1,200))</f>
        <v>Metro Manila</v>
      </c>
      <c r="AJ1375" s="1" t="str">
        <f>TRIM(MID(SUBSTITUTE($H1375,",",REPT(" ",200)),(LEN($H1375)-LEN(SUBSTITUTE($H1375,",",""))-0)*200+1,200))</f>
        <v>Philippines</v>
      </c>
      <c r="AL1375" s="1">
        <v>4</v>
      </c>
      <c r="AM1375" s="1"/>
    </row>
    <row r="1376" spans="1:39" ht="12.75" customHeight="1">
      <c r="A1376" s="1"/>
      <c r="B1376" s="1" t="s">
        <v>94</v>
      </c>
      <c r="C1376" s="1" t="s">
        <v>95</v>
      </c>
      <c r="D1376" s="3" t="str">
        <f ca="1">IFERROR(__xludf.DUMMYFUNCTION("PROPER(REGEXEXTRACT(B11, ""(?:https?:\/\/)?(?:www\.)?([a-zA-Z0-9-]+)\.""))"),"Skyscanner")</f>
        <v>Skyscanner</v>
      </c>
      <c r="E1376" s="1" t="s">
        <v>96</v>
      </c>
      <c r="F1376" s="1">
        <v>14.446769700000001</v>
      </c>
      <c r="G1376" s="1">
        <v>121.0463104</v>
      </c>
      <c r="H1376" s="1" t="s">
        <v>97</v>
      </c>
      <c r="I1376" s="1" t="s">
        <v>50</v>
      </c>
      <c r="J1376" s="1">
        <f>IF(K1376="URBAN",1,IF(K1376="SUBURBAN",2,IF(K1376="RURAL",3,"")))</f>
        <v>2</v>
      </c>
      <c r="K1376" s="1" t="s">
        <v>84</v>
      </c>
      <c r="L1376" s="18">
        <v>46082</v>
      </c>
      <c r="M1376" s="49">
        <v>0.625</v>
      </c>
      <c r="N1376" s="18">
        <v>46083</v>
      </c>
      <c r="O1376" s="56">
        <v>0.5</v>
      </c>
      <c r="P1376" s="31" t="str">
        <f>TEXT($L1376, "dddd")</f>
        <v>Sunday</v>
      </c>
      <c r="Q1376" s="39" t="s">
        <v>79</v>
      </c>
      <c r="R1376" s="39">
        <v>1351</v>
      </c>
      <c r="S1376" s="1" t="str">
        <f>IF(OR(MONTH(L1376)=12, MONTH(L1376)&lt;=5), "Dry Season", "Wet Season")</f>
        <v>Dry Season</v>
      </c>
      <c r="T1376" s="1">
        <v>1</v>
      </c>
      <c r="U1376" s="1">
        <v>0</v>
      </c>
      <c r="V1376" s="1">
        <v>1</v>
      </c>
      <c r="W1376" s="1">
        <v>1</v>
      </c>
      <c r="X1376" s="1" t="s">
        <v>51</v>
      </c>
      <c r="Y1376" s="1">
        <v>14.417577</v>
      </c>
      <c r="Z1376" s="1">
        <v>121.0402756</v>
      </c>
      <c r="AA1376" s="11" cm="1">
        <f t="array" ref="AA1376">IF(ISBLANK(Y1376), 0, VINCentyInvDistance(F1376,G1376,Y1376,Z1376))</f>
        <v>3294.8734907184207</v>
      </c>
      <c r="AB1376" s="1">
        <v>0</v>
      </c>
      <c r="AC1376" s="1">
        <v>2</v>
      </c>
      <c r="AD1376" s="1">
        <v>2.2000000000000002</v>
      </c>
      <c r="AE1376" s="1">
        <v>4</v>
      </c>
      <c r="AF1376" s="1">
        <v>1</v>
      </c>
      <c r="AG1376" s="1" t="s">
        <v>52</v>
      </c>
      <c r="AH1376" s="1" t="s">
        <v>53</v>
      </c>
      <c r="AI1376" s="1" t="s">
        <v>54</v>
      </c>
      <c r="AJ1376" s="1" t="s">
        <v>55</v>
      </c>
      <c r="AK1376" t="s">
        <v>98</v>
      </c>
      <c r="AL1376" s="1">
        <v>3</v>
      </c>
      <c r="AM1376" s="1"/>
    </row>
    <row r="1377" spans="1:39" ht="12.75" customHeight="1">
      <c r="A1377" s="1"/>
      <c r="B1377" s="1" t="s">
        <v>99</v>
      </c>
      <c r="C1377" s="1" t="s">
        <v>100</v>
      </c>
      <c r="D1377" s="3" t="str">
        <f ca="1">IFERROR(__xludf.DUMMYFUNCTION("PROPER(REGEXEXTRACT(B12, ""(?:https?:\/\/)?(?:www\.)?([a-zA-Z0-9-]+)\.""))"),"Skyscanner")</f>
        <v>Skyscanner</v>
      </c>
      <c r="E1377" s="1" t="s">
        <v>101</v>
      </c>
      <c r="F1377" s="1">
        <v>14.4433889</v>
      </c>
      <c r="G1377" s="1">
        <v>121.0463943</v>
      </c>
      <c r="H1377" s="1" t="s">
        <v>102</v>
      </c>
      <c r="I1377" s="1" t="s">
        <v>50</v>
      </c>
      <c r="J1377" s="1">
        <f>IF(K1377="URBAN",1,IF(K1377="SUBURBAN",2,IF(K1377="RURAL",3,"")))</f>
        <v>2</v>
      </c>
      <c r="K1377" s="1" t="s">
        <v>84</v>
      </c>
      <c r="L1377" s="18">
        <v>46082</v>
      </c>
      <c r="M1377" s="49">
        <v>0.58333333333333337</v>
      </c>
      <c r="N1377" s="18">
        <v>46083</v>
      </c>
      <c r="O1377" s="56">
        <v>0.5</v>
      </c>
      <c r="P1377" s="31" t="str">
        <f>TEXT($L1377, "dddd")</f>
        <v>Sunday</v>
      </c>
      <c r="Q1377" s="39" t="s">
        <v>79</v>
      </c>
      <c r="R1377" s="39">
        <v>1062</v>
      </c>
      <c r="S1377" s="1" t="str">
        <f>IF(OR(MONTH(L1377)=12, MONTH(L1377)&lt;=5), "Dry Season", "Wet Season")</f>
        <v>Dry Season</v>
      </c>
      <c r="T1377" s="1">
        <v>1</v>
      </c>
      <c r="U1377" s="1">
        <v>1</v>
      </c>
      <c r="V1377" s="1">
        <v>0</v>
      </c>
      <c r="W1377" s="1">
        <v>1</v>
      </c>
      <c r="X1377" s="1" t="s">
        <v>51</v>
      </c>
      <c r="Y1377" s="1">
        <v>14.417577</v>
      </c>
      <c r="Z1377" s="1">
        <v>121.0402756</v>
      </c>
      <c r="AA1377" s="11" cm="1">
        <f t="array" ref="AA1377">IF(ISBLANK(Y1377), 0, VINCentyInvDistance(F1377,G1377,Y1377,Z1377))</f>
        <v>2931.1339979117874</v>
      </c>
      <c r="AB1377" s="1">
        <v>0</v>
      </c>
      <c r="AC1377" s="1">
        <v>9.4</v>
      </c>
      <c r="AD1377" s="1">
        <v>3.7</v>
      </c>
      <c r="AE1377" s="1">
        <v>40</v>
      </c>
      <c r="AF1377" s="1">
        <v>1</v>
      </c>
      <c r="AG1377" s="1" t="s">
        <v>52</v>
      </c>
      <c r="AH1377" s="1" t="s">
        <v>53</v>
      </c>
      <c r="AI1377" s="1" t="s">
        <v>54</v>
      </c>
      <c r="AJ1377" s="1" t="s">
        <v>55</v>
      </c>
      <c r="AL1377" s="1">
        <v>4</v>
      </c>
      <c r="AM1377" s="1"/>
    </row>
    <row r="1378" spans="1:39" ht="12.75" customHeight="1">
      <c r="A1378" s="1"/>
      <c r="B1378" s="1" t="s">
        <v>103</v>
      </c>
      <c r="C1378" s="1" t="s">
        <v>104</v>
      </c>
      <c r="D1378" s="3" t="str">
        <f ca="1">IFERROR(__xludf.DUMMYFUNCTION("PROPER(REGEXEXTRACT(B13, ""(?:https?:\/\/)?(?:www\.)?([a-zA-Z0-9-]+)\.""))"),"Skyscanner")</f>
        <v>Skyscanner</v>
      </c>
      <c r="E1378" s="1" t="s">
        <v>105</v>
      </c>
      <c r="F1378" s="1">
        <v>14.449040999999999</v>
      </c>
      <c r="G1378" s="1">
        <v>121.043783</v>
      </c>
      <c r="H1378" s="1" t="s">
        <v>83</v>
      </c>
      <c r="I1378" s="1" t="s">
        <v>50</v>
      </c>
      <c r="J1378" s="1">
        <f>IF(K1378="URBAN",1,IF(K1378="SUBURBAN",2,IF(K1378="RURAL",3,"")))</f>
        <v>2</v>
      </c>
      <c r="K1378" s="1" t="s">
        <v>84</v>
      </c>
      <c r="L1378" s="18">
        <v>46082</v>
      </c>
      <c r="M1378" s="49">
        <v>0.625</v>
      </c>
      <c r="N1378" s="18">
        <v>46083</v>
      </c>
      <c r="O1378" s="56">
        <v>0.5</v>
      </c>
      <c r="P1378" s="31" t="str">
        <f>TEXT($L1378, "dddd")</f>
        <v>Sunday</v>
      </c>
      <c r="Q1378" s="39" t="s">
        <v>61</v>
      </c>
      <c r="R1378" s="39">
        <v>132743.35999999999</v>
      </c>
      <c r="S1378" s="1" t="str">
        <f>IF(OR(MONTH(L1378)=12, MONTH(L1378)&lt;=5), "Dry Season", "Wet Season")</f>
        <v>Dry Season</v>
      </c>
      <c r="T1378" s="1">
        <v>1</v>
      </c>
      <c r="U1378" s="1">
        <v>0</v>
      </c>
      <c r="V1378" s="1">
        <v>0</v>
      </c>
      <c r="W1378" s="1">
        <v>1</v>
      </c>
      <c r="X1378" s="1" t="s">
        <v>51</v>
      </c>
      <c r="Y1378" s="1">
        <v>14.417577</v>
      </c>
      <c r="Z1378" s="1">
        <v>121.0402756</v>
      </c>
      <c r="AA1378" s="11" cm="1">
        <f t="array" ref="AA1378">IF(ISBLANK(Y1378), 0, VINCentyInvDistance(F1378,G1378,Y1378,Z1378))</f>
        <v>3501.7635648393298</v>
      </c>
      <c r="AB1378" s="1">
        <v>0</v>
      </c>
      <c r="AC1378" s="1">
        <v>0</v>
      </c>
      <c r="AD1378" s="1">
        <v>0</v>
      </c>
      <c r="AE1378" s="1">
        <v>0</v>
      </c>
      <c r="AF1378" s="1">
        <v>1</v>
      </c>
      <c r="AG1378" s="1" t="str">
        <f>TRIM(MID(SUBSTITUTE($H1378,",",REPT(" ",200)),(LEN($H1378)-LEN(SUBSTITUTE($H1378,",",""))-4)*200+1,200))</f>
        <v>Muntinlupa</v>
      </c>
      <c r="AH1378" s="1" t="str">
        <f>TRIM(MID(SUBSTITUTE($H1378,",",REPT(" ",200)),(LEN($H1378)-LEN(SUBSTITUTE($H1378,",",""))-3)*200+1,200))</f>
        <v>Southern Manila District</v>
      </c>
      <c r="AI1378" s="1" t="str">
        <f>TRIM(MID(SUBSTITUTE($H1378,",",REPT(" ",200)),(LEN($H1378)-LEN(SUBSTITUTE($H1378,",",""))-2)*200+1,200))</f>
        <v>Metro Manila</v>
      </c>
      <c r="AJ1378" s="1" t="str">
        <f>TRIM(MID(SUBSTITUTE($H1378,",",REPT(" ",200)),(LEN($H1378)-LEN(SUBSTITUTE($H1378,",",""))-0)*200+1,200))</f>
        <v>Philippines</v>
      </c>
      <c r="AL1378" s="1">
        <v>3</v>
      </c>
      <c r="AM1378" s="1" t="s">
        <v>106</v>
      </c>
    </row>
    <row r="1379" spans="1:39" ht="12.75" customHeight="1">
      <c r="A1379" s="1"/>
      <c r="B1379" s="1" t="s">
        <v>107</v>
      </c>
      <c r="C1379" s="1" t="s">
        <v>108</v>
      </c>
      <c r="D1379" s="3" t="str">
        <f ca="1">IFERROR(__xludf.DUMMYFUNCTION("PROPER(REGEXEXTRACT(B14, ""(?:https?:\/\/)?(?:www\.)?([a-zA-Z0-9-]+)\.""))"),"Skyscanner")</f>
        <v>Skyscanner</v>
      </c>
      <c r="E1379" s="1" t="s">
        <v>109</v>
      </c>
      <c r="F1379" s="1">
        <v>14.48427</v>
      </c>
      <c r="G1379" s="1">
        <v>121.04461000000001</v>
      </c>
      <c r="H1379" s="1" t="s">
        <v>110</v>
      </c>
      <c r="I1379" s="1" t="s">
        <v>50</v>
      </c>
      <c r="J1379" s="1">
        <f>IF(K1379="URBAN",1,IF(K1379="SUBURBAN",2,IF(K1379="RURAL",3,"")))</f>
        <v>2</v>
      </c>
      <c r="K1379" s="1" t="s">
        <v>84</v>
      </c>
      <c r="L1379" s="18">
        <v>46082</v>
      </c>
      <c r="M1379" s="49">
        <v>0.58333333333333337</v>
      </c>
      <c r="N1379" s="18">
        <v>46083</v>
      </c>
      <c r="O1379" s="56">
        <v>0.45833333333333331</v>
      </c>
      <c r="P1379" s="31" t="str">
        <f>TEXT($L1379, "dddd")</f>
        <v>Sunday</v>
      </c>
      <c r="Q1379" s="39" t="s">
        <v>111</v>
      </c>
      <c r="R1379" s="39">
        <v>839</v>
      </c>
      <c r="S1379" s="1" t="str">
        <f>IF(OR(MONTH(L1379)=12, MONTH(L1379)&lt;=5), "Dry Season", "Wet Season")</f>
        <v>Dry Season</v>
      </c>
      <c r="T1379" s="1">
        <v>1</v>
      </c>
      <c r="U1379" s="1">
        <v>1</v>
      </c>
      <c r="V1379" s="1">
        <v>0</v>
      </c>
      <c r="W1379" s="1">
        <v>0</v>
      </c>
      <c r="X1379" s="1" t="s">
        <v>44</v>
      </c>
      <c r="Y1379" s="1"/>
      <c r="Z1379" s="1"/>
      <c r="AA1379" s="11" cm="1">
        <f t="array" ref="AA1379">IF(ISBLANK(Y1379), 0, VINCentyInvDistance(F1379,G1379,Y1379,Z1379))</f>
        <v>0</v>
      </c>
      <c r="AB1379" s="1">
        <v>0</v>
      </c>
      <c r="AC1379" s="1">
        <v>0</v>
      </c>
      <c r="AD1379" s="1">
        <v>0</v>
      </c>
      <c r="AE1379" s="1">
        <v>0</v>
      </c>
      <c r="AF1379" s="1">
        <v>1</v>
      </c>
      <c r="AG1379" s="1" t="s">
        <v>68</v>
      </c>
      <c r="AH1379" s="1" t="str">
        <f>TRIM(MID(SUBSTITUTE($H1379,",",REPT(" ",200)),(LEN($H1379)-LEN(SUBSTITUTE($H1379,",",""))-3)*200+1,200))</f>
        <v>Southern Manila District</v>
      </c>
      <c r="AI1379" s="1" t="s">
        <v>54</v>
      </c>
      <c r="AJ1379" s="1" t="s">
        <v>55</v>
      </c>
      <c r="AK1379" t="s">
        <v>16467</v>
      </c>
      <c r="AL1379" s="1">
        <v>4</v>
      </c>
      <c r="AM1379" s="1" t="s">
        <v>112</v>
      </c>
    </row>
    <row r="1380" spans="1:39" ht="12.75" customHeight="1">
      <c r="A1380" s="1"/>
      <c r="B1380" s="1" t="s">
        <v>113</v>
      </c>
      <c r="C1380" s="1" t="s">
        <v>114</v>
      </c>
      <c r="D1380" s="3" t="str">
        <f ca="1">IFERROR(__xludf.DUMMYFUNCTION("PROPER(REGEXEXTRACT(B15, ""(?:https?:\/\/)?(?:www\.)?([a-zA-Z0-9-]+)\.""))"),"Skyscanner")</f>
        <v>Skyscanner</v>
      </c>
      <c r="E1380" s="1" t="s">
        <v>115</v>
      </c>
      <c r="F1380" s="1">
        <v>14.48976</v>
      </c>
      <c r="G1380" s="1">
        <v>121.01848</v>
      </c>
      <c r="H1380" s="1" t="s">
        <v>116</v>
      </c>
      <c r="I1380" s="1" t="s">
        <v>50</v>
      </c>
      <c r="J1380" s="1">
        <f>IF(K1380="URBAN",1,IF(K1380="SUBURBAN",2,IF(K1380="RURAL",3,"")))</f>
        <v>2</v>
      </c>
      <c r="K1380" s="1" t="s">
        <v>84</v>
      </c>
      <c r="L1380" s="18">
        <v>46082</v>
      </c>
      <c r="M1380" s="49">
        <v>0.58333333333333337</v>
      </c>
      <c r="N1380" s="18">
        <v>46083</v>
      </c>
      <c r="O1380" s="56">
        <v>0.47916666666666669</v>
      </c>
      <c r="P1380" s="31" t="str">
        <f>TEXT($L1380, "dddd")</f>
        <v>Sunday</v>
      </c>
      <c r="Q1380" s="39" t="s">
        <v>117</v>
      </c>
      <c r="R1380" s="39">
        <v>984.3</v>
      </c>
      <c r="S1380" s="1" t="str">
        <f>IF(OR(MONTH(L1380)=12, MONTH(L1380)&lt;=5), "Dry Season", "Wet Season")</f>
        <v>Dry Season</v>
      </c>
      <c r="T1380" s="1">
        <v>1</v>
      </c>
      <c r="U1380" s="1">
        <v>0</v>
      </c>
      <c r="V1380" s="1">
        <v>0</v>
      </c>
      <c r="W1380" s="1">
        <v>0</v>
      </c>
      <c r="X1380" s="1" t="s">
        <v>44</v>
      </c>
      <c r="Y1380" s="1"/>
      <c r="Z1380" s="1"/>
      <c r="AA1380" s="11" cm="1">
        <f t="array" ref="AA1380">IF(ISBLANK(Y1380), 0, VINCentyInvDistance(F1380,G1380,Y1380,Z1380))</f>
        <v>0</v>
      </c>
      <c r="AB1380" s="1">
        <v>0</v>
      </c>
      <c r="AC1380" s="1">
        <v>8.6</v>
      </c>
      <c r="AD1380" s="1">
        <v>3.3</v>
      </c>
      <c r="AE1380" s="1">
        <v>6</v>
      </c>
      <c r="AF1380" s="1">
        <v>1</v>
      </c>
      <c r="AG1380" s="1" t="str">
        <f>TRIM(MID(SUBSTITUTE($H1380,",",REPT(" ",200)),(LEN($H1380)-LEN(SUBSTITUTE($H1380,",",""))-4)*200+1,200))</f>
        <v>Parañaque</v>
      </c>
      <c r="AH1380" s="1" t="str">
        <f>TRIM(MID(SUBSTITUTE($H1380,",",REPT(" ",200)),(LEN($H1380)-LEN(SUBSTITUTE($H1380,",",""))-3)*200+1,200))</f>
        <v>Southern Manila District</v>
      </c>
      <c r="AI1380" s="1" t="str">
        <f>TRIM(MID(SUBSTITUTE($H1380,",",REPT(" ",200)),(LEN($H1380)-LEN(SUBSTITUTE($H1380,",",""))-2)*200+1,200))</f>
        <v>Metro Manila</v>
      </c>
      <c r="AJ1380" s="1" t="str">
        <f>TRIM(MID(SUBSTITUTE($H1380,",",REPT(" ",200)),(LEN($H1380)-LEN(SUBSTITUTE($H1380,",",""))-0)*200+1,200))</f>
        <v>Philippines</v>
      </c>
      <c r="AK1380" t="s">
        <v>118</v>
      </c>
      <c r="AL1380" s="1">
        <v>3</v>
      </c>
      <c r="AM1380" s="1" t="s">
        <v>119</v>
      </c>
    </row>
    <row r="1381" spans="1:39" ht="12.75" customHeight="1">
      <c r="A1381" s="1"/>
      <c r="B1381" s="1" t="s">
        <v>120</v>
      </c>
      <c r="C1381" s="1" t="s">
        <v>121</v>
      </c>
      <c r="D1381" s="3" t="str">
        <f ca="1">IFERROR(__xludf.DUMMYFUNCTION("PROPER(REGEXEXTRACT(B16, ""(?:https?:\/\/)?(?:www\.)?([a-zA-Z0-9-]+)\.""))"),"Skyscanner")</f>
        <v>Skyscanner</v>
      </c>
      <c r="E1381" s="1" t="s">
        <v>122</v>
      </c>
      <c r="F1381" s="1">
        <v>14.52126</v>
      </c>
      <c r="G1381" s="1">
        <v>121.02643</v>
      </c>
      <c r="H1381" s="1" t="s">
        <v>123</v>
      </c>
      <c r="I1381" s="1" t="s">
        <v>50</v>
      </c>
      <c r="J1381" s="1">
        <f>IF(K1381="URBAN",1,IF(K1381="SUBURBAN",2,IF(K1381="RURAL",3,"")))</f>
        <v>2</v>
      </c>
      <c r="K1381" s="1" t="s">
        <v>84</v>
      </c>
      <c r="L1381" s="18">
        <v>46082</v>
      </c>
      <c r="M1381" s="49">
        <v>0.5</v>
      </c>
      <c r="N1381" s="18">
        <v>46083</v>
      </c>
      <c r="O1381" s="56">
        <v>0.5</v>
      </c>
      <c r="P1381" s="31" t="str">
        <f>TEXT($L1381, "dddd")</f>
        <v>Sunday</v>
      </c>
      <c r="Q1381" s="39" t="s">
        <v>79</v>
      </c>
      <c r="R1381" s="39">
        <v>770</v>
      </c>
      <c r="S1381" s="1" t="str">
        <f>IF(OR(MONTH(L1381)=12, MONTH(L1381)&lt;=5), "Dry Season", "Wet Season")</f>
        <v>Dry Season</v>
      </c>
      <c r="T1381" s="1">
        <v>1</v>
      </c>
      <c r="U1381" s="1">
        <v>0</v>
      </c>
      <c r="V1381" s="1">
        <v>1</v>
      </c>
      <c r="W1381" s="1">
        <v>1</v>
      </c>
      <c r="X1381" s="1" t="s">
        <v>124</v>
      </c>
      <c r="Y1381" s="1">
        <v>14.5352172</v>
      </c>
      <c r="Z1381" s="1">
        <v>120.9819432</v>
      </c>
      <c r="AA1381" s="11" cm="1">
        <f t="array" ref="AA1381">IF(ISBLANK(Y1381), 0, VINCentyInvDistance(F1381,G1381,Y1381,Z1381))</f>
        <v>5037.452621493062</v>
      </c>
      <c r="AB1381" s="1">
        <v>0</v>
      </c>
      <c r="AC1381" s="1">
        <v>0</v>
      </c>
      <c r="AD1381" s="1">
        <v>0</v>
      </c>
      <c r="AE1381" s="1">
        <v>1</v>
      </c>
      <c r="AF1381" s="1">
        <v>1</v>
      </c>
      <c r="AG1381" s="1" t="str">
        <f>TRIM(MID(SUBSTITUTE($H1381,",",REPT(" ",200)),(LEN($H1381)-LEN(SUBSTITUTE($H1381,",",""))-4)*200+1,200))</f>
        <v>Pasay</v>
      </c>
      <c r="AH1381" s="1" t="str">
        <f>TRIM(MID(SUBSTITUTE($H1381,",",REPT(" ",200)),(LEN($H1381)-LEN(SUBSTITUTE($H1381,",",""))-3)*200+1,200))</f>
        <v>Southern Manila District</v>
      </c>
      <c r="AI1381" s="1" t="str">
        <f>TRIM(MID(SUBSTITUTE($H1381,",",REPT(" ",200)),(LEN($H1381)-LEN(SUBSTITUTE($H1381,",",""))-2)*200+1,200))</f>
        <v>Metro Manila</v>
      </c>
      <c r="AJ1381" s="1" t="str">
        <f>TRIM(MID(SUBSTITUTE($H1381,",",REPT(" ",200)),(LEN($H1381)-LEN(SUBSTITUTE($H1381,",",""))-0)*200+1,200))</f>
        <v>Philippines</v>
      </c>
      <c r="AK1381" t="s">
        <v>16468</v>
      </c>
      <c r="AL1381" s="1">
        <v>2</v>
      </c>
      <c r="AM1381" s="1" t="s">
        <v>125</v>
      </c>
    </row>
    <row r="1382" spans="1:39" ht="12.75" customHeight="1">
      <c r="A1382" s="1"/>
      <c r="B1382" s="1" t="s">
        <v>126</v>
      </c>
      <c r="C1382" s="1" t="s">
        <v>127</v>
      </c>
      <c r="D1382" s="3" t="str">
        <f ca="1">IFERROR(__xludf.DUMMYFUNCTION("PROPER(REGEXEXTRACT(B17, ""(?:https?:\/\/)?(?:www\.)?([a-zA-Z0-9-]+)\.""))"),"Skyscanner")</f>
        <v>Skyscanner</v>
      </c>
      <c r="E1382" s="1" t="s">
        <v>128</v>
      </c>
      <c r="F1382" s="1">
        <v>14.48807</v>
      </c>
      <c r="G1382" s="1">
        <v>121.02269</v>
      </c>
      <c r="H1382" s="1" t="s">
        <v>129</v>
      </c>
      <c r="I1382" s="1" t="s">
        <v>50</v>
      </c>
      <c r="J1382" s="1">
        <f>IF(K1382="URBAN",1,IF(K1382="SUBURBAN",2,IF(K1382="RURAL",3,"")))</f>
        <v>2</v>
      </c>
      <c r="K1382" s="1" t="s">
        <v>84</v>
      </c>
      <c r="L1382" s="18">
        <v>46082</v>
      </c>
      <c r="M1382" s="49">
        <v>0.58333333333333337</v>
      </c>
      <c r="N1382" s="18">
        <v>46083</v>
      </c>
      <c r="O1382" s="56">
        <v>0.5</v>
      </c>
      <c r="P1382" s="31" t="str">
        <f>TEXT($L1382, "dddd")</f>
        <v>Sunday</v>
      </c>
      <c r="Q1382" s="40" t="s">
        <v>130</v>
      </c>
      <c r="R1382" s="40">
        <v>810</v>
      </c>
      <c r="S1382" s="1" t="str">
        <f>IF(OR(MONTH(L1382)=12, MONTH(L1382)&lt;=5), "Dry Season", "Wet Season")</f>
        <v>Dry Season</v>
      </c>
      <c r="T1382" s="1">
        <v>1</v>
      </c>
      <c r="U1382" s="1">
        <v>0</v>
      </c>
      <c r="V1382" s="1">
        <v>0</v>
      </c>
      <c r="W1382" s="1">
        <v>0</v>
      </c>
      <c r="X1382" s="1" t="s">
        <v>44</v>
      </c>
      <c r="Y1382" s="1"/>
      <c r="Z1382" s="1"/>
      <c r="AA1382" s="11" cm="1">
        <f t="array" ref="AA1382">IF(ISBLANK(Y1382), 0, VINCentyInvDistance(F1382,G1382,Y1382,Z1382))</f>
        <v>0</v>
      </c>
      <c r="AB1382" s="1">
        <v>0</v>
      </c>
      <c r="AC1382" s="1">
        <v>0</v>
      </c>
      <c r="AD1382" s="1">
        <v>0</v>
      </c>
      <c r="AE1382" s="1">
        <v>0</v>
      </c>
      <c r="AF1382" s="1">
        <v>1</v>
      </c>
      <c r="AG1382" s="1" t="str">
        <f>TRIM(MID(SUBSTITUTE($H1382,",",REPT(" ",200)),(LEN($H1382)-LEN(SUBSTITUTE($H1382,",",""))-4)*200+1,200))</f>
        <v>Parañaque</v>
      </c>
      <c r="AH1382" s="1" t="str">
        <f>TRIM(MID(SUBSTITUTE($H1382,",",REPT(" ",200)),(LEN($H1382)-LEN(SUBSTITUTE($H1382,",",""))-3)*200+1,200))</f>
        <v>Southern Manila District</v>
      </c>
      <c r="AI1382" s="1" t="str">
        <f>TRIM(MID(SUBSTITUTE($H1382,",",REPT(" ",200)),(LEN($H1382)-LEN(SUBSTITUTE($H1382,",",""))-2)*200+1,200))</f>
        <v>Metro Manila</v>
      </c>
      <c r="AJ1382" s="1" t="str">
        <f>TRIM(MID(SUBSTITUTE($H1382,",",REPT(" ",200)),(LEN($H1382)-LEN(SUBSTITUTE($H1382,",",""))-0)*200+1,200))</f>
        <v>Philippines</v>
      </c>
      <c r="AK1382" t="s">
        <v>131</v>
      </c>
      <c r="AL1382" s="1">
        <v>3</v>
      </c>
      <c r="AM1382" s="1" t="s">
        <v>132</v>
      </c>
    </row>
    <row r="1383" spans="1:39" ht="12.75" customHeight="1">
      <c r="A1383" s="1"/>
      <c r="B1383" s="1" t="s">
        <v>133</v>
      </c>
      <c r="C1383" s="1" t="s">
        <v>134</v>
      </c>
      <c r="D1383" s="3" t="str">
        <f ca="1">IFERROR(__xludf.DUMMYFUNCTION("PROPER(REGEXEXTRACT(B18, ""(?:https?:\/\/)?(?:www\.)?([a-zA-Z0-9-]+)\.""))"),"Skyscanner")</f>
        <v>Skyscanner</v>
      </c>
      <c r="E1383" s="1" t="s">
        <v>135</v>
      </c>
      <c r="F1383" s="1">
        <v>14.44317</v>
      </c>
      <c r="G1383" s="1">
        <v>121.04577999999999</v>
      </c>
      <c r="H1383" s="1" t="s">
        <v>136</v>
      </c>
      <c r="I1383" s="1" t="s">
        <v>50</v>
      </c>
      <c r="J1383" s="1">
        <f>IF(K1383="URBAN",1,IF(K1383="SUBURBAN",2,IF(K1383="RURAL",3,"")))</f>
        <v>2</v>
      </c>
      <c r="K1383" s="1" t="s">
        <v>84</v>
      </c>
      <c r="L1383" s="18">
        <v>46082</v>
      </c>
      <c r="M1383" s="49">
        <v>0.58333333333333337</v>
      </c>
      <c r="N1383" s="18">
        <v>46083</v>
      </c>
      <c r="O1383" s="56">
        <v>0.45833333333333331</v>
      </c>
      <c r="P1383" s="31" t="str">
        <f>TEXT($L1383, "dddd")</f>
        <v>Sunday</v>
      </c>
      <c r="Q1383" s="39" t="s">
        <v>79</v>
      </c>
      <c r="R1383" s="39">
        <v>1185</v>
      </c>
      <c r="S1383" s="1" t="str">
        <f>IF(OR(MONTH(L1383)=12, MONTH(L1383)&lt;=5), "Dry Season", "Wet Season")</f>
        <v>Dry Season</v>
      </c>
      <c r="T1383" s="1">
        <v>1</v>
      </c>
      <c r="U1383" s="1">
        <v>0</v>
      </c>
      <c r="V1383" s="1">
        <v>0</v>
      </c>
      <c r="W1383" s="1">
        <v>1</v>
      </c>
      <c r="X1383" s="1" t="s">
        <v>51</v>
      </c>
      <c r="Y1383" s="1">
        <v>14.417577</v>
      </c>
      <c r="Z1383" s="1">
        <v>121.0402756</v>
      </c>
      <c r="AA1383" s="11" cm="1">
        <f t="array" ref="AA1383">IF(ISBLANK(Y1383), 0, VINCentyInvDistance(F1383,G1383,Y1383,Z1383))</f>
        <v>2893.2290579077262</v>
      </c>
      <c r="AB1383" s="1">
        <v>0</v>
      </c>
      <c r="AC1383" s="1">
        <v>0</v>
      </c>
      <c r="AD1383" s="1">
        <v>0</v>
      </c>
      <c r="AE1383" s="1">
        <v>1</v>
      </c>
      <c r="AF1383" s="1">
        <v>1</v>
      </c>
      <c r="AG1383" s="1" t="str">
        <f>TRIM(MID(SUBSTITUTE($H1383,",",REPT(" ",200)),(LEN($H1383)-LEN(SUBSTITUTE($H1383,",",""))-4)*200+1,200))</f>
        <v>Muntinlupa</v>
      </c>
      <c r="AH1383" s="1" t="str">
        <f>TRIM(MID(SUBSTITUTE($H1383,",",REPT(" ",200)),(LEN($H1383)-LEN(SUBSTITUTE($H1383,",",""))-3)*200+1,200))</f>
        <v>Southern Manila District</v>
      </c>
      <c r="AI1383" s="1" t="str">
        <f>TRIM(MID(SUBSTITUTE($H1383,",",REPT(" ",200)),(LEN($H1383)-LEN(SUBSTITUTE($H1383,",",""))-2)*200+1,200))</f>
        <v>Metro Manila</v>
      </c>
      <c r="AJ1383" s="1" t="str">
        <f>TRIM(MID(SUBSTITUTE($H1383,",",REPT(" ",200)),(LEN($H1383)-LEN(SUBSTITUTE($H1383,",",""))-0)*200+1,200))</f>
        <v>Philippines</v>
      </c>
      <c r="AK1383" t="s">
        <v>16469</v>
      </c>
      <c r="AL1383" s="2">
        <v>3</v>
      </c>
      <c r="AM1383" s="1" t="s">
        <v>137</v>
      </c>
    </row>
    <row r="1384" spans="1:39" ht="12.75" customHeight="1">
      <c r="A1384" s="1"/>
      <c r="B1384" s="1" t="s">
        <v>138</v>
      </c>
      <c r="C1384" s="1" t="s">
        <v>139</v>
      </c>
      <c r="D1384" s="3" t="str">
        <f ca="1">IFERROR(__xludf.DUMMYFUNCTION("PROPER(REGEXEXTRACT(B19, ""(?:https?:\/\/)?(?:www\.)?([a-zA-Z0-9-]+)\.""))"),"Google")</f>
        <v>Google</v>
      </c>
      <c r="E1384" s="1" t="s">
        <v>140</v>
      </c>
      <c r="F1384" s="1">
        <v>14.484450000000001</v>
      </c>
      <c r="G1384" s="1">
        <v>121.04376999999999</v>
      </c>
      <c r="H1384" s="1" t="s">
        <v>141</v>
      </c>
      <c r="I1384" s="1" t="s">
        <v>50</v>
      </c>
      <c r="J1384" s="1">
        <f>IF(K1384="URBAN",1,IF(K1384="SUBURBAN",2,IF(K1384="RURAL",3,"")))</f>
        <v>2</v>
      </c>
      <c r="K1384" s="1" t="s">
        <v>84</v>
      </c>
      <c r="L1384" s="18">
        <v>46082</v>
      </c>
      <c r="M1384" s="49">
        <v>0.625</v>
      </c>
      <c r="N1384" s="18">
        <v>46083</v>
      </c>
      <c r="O1384" s="56">
        <v>0.5</v>
      </c>
      <c r="P1384" s="31" t="str">
        <f>TEXT($L1384, "dddd")</f>
        <v>Sunday</v>
      </c>
      <c r="Q1384" s="39" t="s">
        <v>79</v>
      </c>
      <c r="R1384" s="39">
        <v>897</v>
      </c>
      <c r="S1384" s="1" t="str">
        <f>IF(OR(MONTH(L1384)=12, MONTH(L1384)&lt;=5), "Dry Season", "Wet Season")</f>
        <v>Dry Season</v>
      </c>
      <c r="T1384" s="1">
        <v>1</v>
      </c>
      <c r="U1384" s="1">
        <v>0</v>
      </c>
      <c r="V1384" s="1">
        <v>0</v>
      </c>
      <c r="W1384" s="1">
        <v>0</v>
      </c>
      <c r="X1384" s="1" t="s">
        <v>44</v>
      </c>
      <c r="Y1384" s="1"/>
      <c r="Z1384" s="1"/>
      <c r="AA1384" s="11" cm="1">
        <f t="array" ref="AA1384">IF(ISBLANK(Y1384), 0, VINCentyInvDistance(F1384,G1384,Y1384,Z1384))</f>
        <v>0</v>
      </c>
      <c r="AB1384" s="1">
        <v>0</v>
      </c>
      <c r="AC1384" s="1">
        <v>7.8</v>
      </c>
      <c r="AD1384" s="1">
        <v>0</v>
      </c>
      <c r="AE1384" s="1">
        <v>0</v>
      </c>
      <c r="AF1384" s="1">
        <v>1</v>
      </c>
      <c r="AG1384" s="1" t="s">
        <v>142</v>
      </c>
      <c r="AH1384" s="1" t="s">
        <v>143</v>
      </c>
      <c r="AI1384" s="1" t="str">
        <f>TRIM(MID(SUBSTITUTE($H1384,",",REPT(" ",200)),(LEN($H1384)-LEN(SUBSTITUTE($H1384,",",""))-2)*200+1,200))</f>
        <v>Metro Manila</v>
      </c>
      <c r="AJ1384" s="1" t="s">
        <v>55</v>
      </c>
      <c r="AL1384" s="1">
        <v>2</v>
      </c>
      <c r="AM1384" s="1" t="s">
        <v>144</v>
      </c>
    </row>
    <row r="1385" spans="1:39" ht="12.75" customHeight="1">
      <c r="A1385" s="1"/>
      <c r="B1385" s="1" t="s">
        <v>145</v>
      </c>
      <c r="C1385" s="1" t="s">
        <v>146</v>
      </c>
      <c r="D1385" s="3" t="str">
        <f ca="1">IFERROR(__xludf.DUMMYFUNCTION("PROPER(REGEXEXTRACT(B20, ""(?:https?:\/\/)?(?:www\.)?([a-zA-Z0-9-]+)\.""))"),"Skyscanner")</f>
        <v>Skyscanner</v>
      </c>
      <c r="E1385" s="1" t="s">
        <v>147</v>
      </c>
      <c r="F1385" s="1">
        <v>14.48358</v>
      </c>
      <c r="G1385" s="1">
        <v>121.04346</v>
      </c>
      <c r="H1385" s="1" t="s">
        <v>141</v>
      </c>
      <c r="I1385" s="1" t="s">
        <v>50</v>
      </c>
      <c r="J1385" s="1">
        <f>IF(K1385="URBAN",1,IF(K1385="SUBURBAN",2,IF(K1385="RURAL",3,"")))</f>
        <v>2</v>
      </c>
      <c r="K1385" s="1" t="s">
        <v>84</v>
      </c>
      <c r="L1385" s="18">
        <v>46082</v>
      </c>
      <c r="M1385" s="49">
        <v>0</v>
      </c>
      <c r="N1385" s="18">
        <v>46083</v>
      </c>
      <c r="O1385" s="56">
        <v>0.5</v>
      </c>
      <c r="P1385" s="31" t="str">
        <f>TEXT($L1385, "dddd")</f>
        <v>Sunday</v>
      </c>
      <c r="Q1385" s="39" t="s">
        <v>79</v>
      </c>
      <c r="R1385" s="39">
        <v>921</v>
      </c>
      <c r="S1385" s="1" t="str">
        <f>IF(OR(MONTH(L1385)=12, MONTH(L1385)&lt;=5), "Dry Season", "Wet Season")</f>
        <v>Dry Season</v>
      </c>
      <c r="T1385" s="1">
        <v>1</v>
      </c>
      <c r="U1385" s="1">
        <v>0</v>
      </c>
      <c r="V1385" s="1">
        <v>1</v>
      </c>
      <c r="W1385" s="1">
        <v>0</v>
      </c>
      <c r="X1385" s="1" t="s">
        <v>44</v>
      </c>
      <c r="Y1385" s="1"/>
      <c r="Z1385" s="1"/>
      <c r="AA1385" s="11" cm="1">
        <f t="array" ref="AA1385">IF(ISBLANK(Y1385), 0, VINCentyInvDistance(F1385,G1385,Y1385,Z1385))</f>
        <v>0</v>
      </c>
      <c r="AB1385" s="1">
        <v>0</v>
      </c>
      <c r="AC1385" s="1">
        <v>9</v>
      </c>
      <c r="AD1385" s="1">
        <v>3</v>
      </c>
      <c r="AE1385" s="1">
        <v>26</v>
      </c>
      <c r="AF1385" s="1">
        <v>1</v>
      </c>
      <c r="AG1385" s="1" t="s">
        <v>148</v>
      </c>
      <c r="AH1385" s="1" t="str">
        <f>TRIM(MID(SUBSTITUTE($H1385,",",REPT(" ",200)),(LEN($H1385)-LEN(SUBSTITUTE($H1385,",",""))-3)*200+1,200))</f>
        <v>Southern Manila District</v>
      </c>
      <c r="AI1385" s="1" t="str">
        <f>TRIM(MID(SUBSTITUTE($H1385,",",REPT(" ",200)),(LEN($H1385)-LEN(SUBSTITUTE($H1385,",",""))-2)*200+1,200))</f>
        <v>Metro Manila</v>
      </c>
      <c r="AJ1385" s="1" t="s">
        <v>55</v>
      </c>
      <c r="AK1385" t="s">
        <v>149</v>
      </c>
      <c r="AL1385" s="1">
        <v>3</v>
      </c>
      <c r="AM1385" s="1" t="s">
        <v>150</v>
      </c>
    </row>
    <row r="1386" spans="1:39" ht="12.75" customHeight="1">
      <c r="A1386" s="1"/>
      <c r="B1386" s="1" t="s">
        <v>151</v>
      </c>
      <c r="C1386" s="1" t="s">
        <v>152</v>
      </c>
      <c r="D1386" s="3" t="str">
        <f ca="1">IFERROR(__xludf.DUMMYFUNCTION("PROPER(REGEXEXTRACT(B21, ""(?:https?:\/\/)?(?:www\.)?([a-zA-Z0-9-]+)\.""))"),"Google")</f>
        <v>Google</v>
      </c>
      <c r="E1386" s="1" t="s">
        <v>153</v>
      </c>
      <c r="F1386" s="1">
        <v>14.4457798</v>
      </c>
      <c r="G1386" s="1">
        <v>120.9940872</v>
      </c>
      <c r="H1386" s="1" t="s">
        <v>154</v>
      </c>
      <c r="I1386" s="1" t="s">
        <v>50</v>
      </c>
      <c r="J1386" s="1">
        <f>IF(K1386="URBAN",1,IF(K1386="SUBURBAN",2,IF(K1386="RURAL",3,"")))</f>
        <v>2</v>
      </c>
      <c r="K1386" s="1" t="s">
        <v>84</v>
      </c>
      <c r="L1386" s="18">
        <v>46082</v>
      </c>
      <c r="M1386" s="49">
        <v>0.625</v>
      </c>
      <c r="N1386" s="18">
        <v>46083</v>
      </c>
      <c r="O1386" s="56">
        <v>0.5</v>
      </c>
      <c r="P1386" s="31" t="str">
        <f>TEXT($L1386, "dddd")</f>
        <v>Sunday</v>
      </c>
      <c r="Q1386" s="39" t="s">
        <v>79</v>
      </c>
      <c r="R1386" s="39">
        <v>1111</v>
      </c>
      <c r="S1386" s="1" t="str">
        <f>IF(OR(MONTH(L1386)=12, MONTH(L1386)&lt;=5), "Dry Season", "Wet Season")</f>
        <v>Dry Season</v>
      </c>
      <c r="T1386" s="1">
        <v>1</v>
      </c>
      <c r="U1386" s="1">
        <v>1</v>
      </c>
      <c r="V1386" s="1">
        <v>0</v>
      </c>
      <c r="W1386" s="1">
        <v>0</v>
      </c>
      <c r="X1386" s="1" t="s">
        <v>44</v>
      </c>
      <c r="Y1386" s="1"/>
      <c r="Z1386" s="1"/>
      <c r="AA1386" s="11" cm="1">
        <f t="array" ref="AA1386">IF(ISBLANK(Y1386), 0, VINCentyInvDistance(F1386,G1386,Y1386,Z1386))</f>
        <v>0</v>
      </c>
      <c r="AB1386" s="1">
        <v>0</v>
      </c>
      <c r="AC1386" s="1">
        <v>0</v>
      </c>
      <c r="AD1386" s="1">
        <v>0</v>
      </c>
      <c r="AE1386" s="1">
        <v>0</v>
      </c>
      <c r="AF1386" s="1">
        <v>1</v>
      </c>
      <c r="AG1386" s="1" t="str">
        <f>TRIM(MID(SUBSTITUTE($H1386,",",REPT(" ",200)),(LEN($H1386)-LEN(SUBSTITUTE($H1386,",",""))-4)*200+1,200))</f>
        <v>Las Piñas</v>
      </c>
      <c r="AH1386" s="1" t="str">
        <f>TRIM(MID(SUBSTITUTE($H1386,",",REPT(" ",200)),(LEN($H1386)-LEN(SUBSTITUTE($H1386,",",""))-3)*200+1,200))</f>
        <v>Southern Manila District</v>
      </c>
      <c r="AI1386" s="1" t="str">
        <f>TRIM(MID(SUBSTITUTE($H1386,",",REPT(" ",200)),(LEN($H1386)-LEN(SUBSTITUTE($H1386,",",""))-2)*200+1,200))</f>
        <v>Metro Manila</v>
      </c>
      <c r="AJ1386" s="1" t="str">
        <f>TRIM(MID(SUBSTITUTE($H1386,",",REPT(" ",200)),(LEN($H1386)-LEN(SUBSTITUTE($H1386,",",""))-0)*200+1,200))</f>
        <v>Philippines</v>
      </c>
      <c r="AL1386" s="1">
        <v>2</v>
      </c>
      <c r="AM1386" s="1"/>
    </row>
    <row r="1387" spans="1:39" ht="12.75" customHeight="1">
      <c r="A1387" s="1"/>
      <c r="B1387" s="1" t="s">
        <v>155</v>
      </c>
      <c r="C1387" s="1" t="s">
        <v>156</v>
      </c>
      <c r="D1387" s="3" t="str">
        <f ca="1">IFERROR(__xludf.DUMMYFUNCTION("PROPER(REGEXEXTRACT(B22, ""(?:https?:\/\/)?(?:www\.)?([a-zA-Z0-9-]+)\.""))"),"Skyscanner")</f>
        <v>Skyscanner</v>
      </c>
      <c r="E1387" s="1" t="s">
        <v>157</v>
      </c>
      <c r="F1387" s="1">
        <v>14.4926128</v>
      </c>
      <c r="G1387" s="1">
        <v>121.0148239</v>
      </c>
      <c r="H1387" s="1" t="s">
        <v>158</v>
      </c>
      <c r="I1387" s="1" t="s">
        <v>50</v>
      </c>
      <c r="J1387" s="1">
        <f>IF(K1387="URBAN",1,IF(K1387="SUBURBAN",2,IF(K1387="RURAL",3,"")))</f>
        <v>2</v>
      </c>
      <c r="K1387" s="1" t="s">
        <v>84</v>
      </c>
      <c r="L1387" s="18">
        <v>46082</v>
      </c>
      <c r="M1387" s="49">
        <v>0.54166666666666663</v>
      </c>
      <c r="N1387" s="18">
        <v>46083</v>
      </c>
      <c r="O1387" s="56">
        <v>0.54166666666666663</v>
      </c>
      <c r="P1387" s="31" t="str">
        <f>TEXT($L1387, "dddd")</f>
        <v>Sunday</v>
      </c>
      <c r="Q1387" s="39" t="s">
        <v>79</v>
      </c>
      <c r="R1387" s="39">
        <v>1134</v>
      </c>
      <c r="S1387" s="1" t="str">
        <f>IF(OR(MONTH(L1387)=12, MONTH(L1387)&lt;=5), "Dry Season", "Wet Season")</f>
        <v>Dry Season</v>
      </c>
      <c r="T1387" s="1">
        <v>1</v>
      </c>
      <c r="U1387" s="1">
        <v>1</v>
      </c>
      <c r="V1387" s="1">
        <v>0</v>
      </c>
      <c r="W1387" s="1">
        <v>1</v>
      </c>
      <c r="X1387" s="1" t="s">
        <v>124</v>
      </c>
      <c r="Y1387" s="1">
        <v>14.5352172</v>
      </c>
      <c r="Z1387" s="1">
        <v>120.9819432</v>
      </c>
      <c r="AA1387" s="11" cm="1">
        <f t="array" ref="AA1387">IF(ISBLANK(Y1387), 0, VINCentyInvDistance(F1387,G1387,Y1387,Z1387))</f>
        <v>5897.6611749678614</v>
      </c>
      <c r="AB1387" s="1">
        <v>1</v>
      </c>
      <c r="AC1387" s="1">
        <v>0</v>
      </c>
      <c r="AD1387" s="1">
        <v>0</v>
      </c>
      <c r="AE1387" s="1">
        <v>11</v>
      </c>
      <c r="AF1387" s="1">
        <v>1</v>
      </c>
      <c r="AG1387" s="1" t="s">
        <v>159</v>
      </c>
      <c r="AH1387" s="1" t="s">
        <v>160</v>
      </c>
      <c r="AI1387" s="1" t="s">
        <v>54</v>
      </c>
      <c r="AJ1387" s="1" t="s">
        <v>55</v>
      </c>
      <c r="AK1387" t="s">
        <v>161</v>
      </c>
      <c r="AL1387" s="1">
        <v>2</v>
      </c>
      <c r="AM1387" s="1"/>
    </row>
    <row r="1388" spans="1:39" ht="12.75" customHeight="1">
      <c r="A1388" s="1"/>
      <c r="B1388" s="1" t="s">
        <v>162</v>
      </c>
      <c r="C1388" s="1" t="s">
        <v>163</v>
      </c>
      <c r="D1388" s="3" t="str">
        <f ca="1">IFERROR(__xludf.DUMMYFUNCTION("PROPER(REGEXEXTRACT(B23, ""(?:https?:\/\/)?(?:www\.)?([a-zA-Z0-9-]+)\.""))"),"Skyscanner")</f>
        <v>Skyscanner</v>
      </c>
      <c r="E1388" s="1" t="s">
        <v>164</v>
      </c>
      <c r="F1388" s="1">
        <v>14.47362</v>
      </c>
      <c r="G1388" s="1">
        <v>121.00521999999999</v>
      </c>
      <c r="H1388" s="1" t="s">
        <v>165</v>
      </c>
      <c r="I1388" s="1" t="s">
        <v>50</v>
      </c>
      <c r="J1388" s="1">
        <f>IF(K1388="URBAN",1,IF(K1388="SUBURBAN",2,IF(K1388="RURAL",3,"")))</f>
        <v>2</v>
      </c>
      <c r="K1388" s="1" t="s">
        <v>84</v>
      </c>
      <c r="L1388" s="18">
        <v>46082</v>
      </c>
      <c r="M1388" s="49">
        <v>0.5</v>
      </c>
      <c r="N1388" s="18">
        <v>46083</v>
      </c>
      <c r="O1388" s="56">
        <v>0.47916666666666669</v>
      </c>
      <c r="P1388" s="31" t="str">
        <f>TEXT($L1388, "dddd")</f>
        <v>Sunday</v>
      </c>
      <c r="Q1388" s="39" t="s">
        <v>117</v>
      </c>
      <c r="R1388" s="39">
        <v>630</v>
      </c>
      <c r="S1388" s="1" t="str">
        <f>IF(OR(MONTH(L1388)=12, MONTH(L1388)&lt;=5), "Dry Season", "Wet Season")</f>
        <v>Dry Season</v>
      </c>
      <c r="T1388" s="1">
        <v>1</v>
      </c>
      <c r="U1388" s="1">
        <v>0</v>
      </c>
      <c r="V1388" s="1">
        <v>0</v>
      </c>
      <c r="W1388" s="1">
        <v>0</v>
      </c>
      <c r="X1388" s="1" t="s">
        <v>44</v>
      </c>
      <c r="Y1388" s="1"/>
      <c r="Z1388" s="1"/>
      <c r="AA1388" s="11" cm="1">
        <f t="array" ref="AA1388">IF(ISBLANK(Y1388), 0, VINCentyInvDistance(F1388,G1388,Y1388,Z1388))</f>
        <v>0</v>
      </c>
      <c r="AB1388" s="1">
        <v>0</v>
      </c>
      <c r="AC1388" s="1">
        <v>5.2</v>
      </c>
      <c r="AD1388" s="1">
        <v>5</v>
      </c>
      <c r="AE1388" s="1">
        <v>3</v>
      </c>
      <c r="AF1388" s="1">
        <v>1</v>
      </c>
      <c r="AG1388" s="1" t="str">
        <f>TRIM(MID(SUBSTITUTE($H1388,",",REPT(" ",200)),(LEN($H1388)-LEN(SUBSTITUTE($H1388,",",""))-4)*200+1,200))</f>
        <v>Parañaque</v>
      </c>
      <c r="AH1388" s="1" t="str">
        <f>TRIM(MID(SUBSTITUTE($H1388,",",REPT(" ",200)),(LEN($H1388)-LEN(SUBSTITUTE($H1388,",",""))-3)*200+1,200))</f>
        <v>Southern Manila District</v>
      </c>
      <c r="AI1388" s="1" t="str">
        <f>TRIM(MID(SUBSTITUTE($H1388,",",REPT(" ",200)),(LEN($H1388)-LEN(SUBSTITUTE($H1388,",",""))-2)*200+1,200))</f>
        <v>Metro Manila</v>
      </c>
      <c r="AJ1388" s="1" t="str">
        <f>TRIM(MID(SUBSTITUTE($H1388,",",REPT(" ",200)),(LEN($H1388)-LEN(SUBSTITUTE($H1388,",",""))-0)*200+1,200))</f>
        <v>Philippines</v>
      </c>
      <c r="AK1388" t="s">
        <v>166</v>
      </c>
      <c r="AL1388" s="1">
        <v>1</v>
      </c>
      <c r="AM1388" s="1" t="s">
        <v>167</v>
      </c>
    </row>
    <row r="1389" spans="1:39" ht="12.75" customHeight="1">
      <c r="A1389" s="1"/>
      <c r="B1389" s="1" t="s">
        <v>168</v>
      </c>
      <c r="C1389" s="1" t="s">
        <v>169</v>
      </c>
      <c r="D1389" s="3" t="str">
        <f ca="1">IFERROR(__xludf.DUMMYFUNCTION("PROPER(REGEXEXTRACT(B24, ""(?:https?:\/\/)?(?:www\.)?([a-zA-Z0-9-]+)\.""))"),"Skyscanner")</f>
        <v>Skyscanner</v>
      </c>
      <c r="E1389" s="1" t="s">
        <v>170</v>
      </c>
      <c r="F1389" s="1">
        <v>14.4926224</v>
      </c>
      <c r="G1389" s="1">
        <v>121.0147705</v>
      </c>
      <c r="H1389" s="1" t="s">
        <v>171</v>
      </c>
      <c r="I1389" s="1" t="s">
        <v>50</v>
      </c>
      <c r="J1389" s="1">
        <f>IF(K1389="URBAN",1,IF(K1389="SUBURBAN",2,IF(K1389="RURAL",3,"")))</f>
        <v>2</v>
      </c>
      <c r="K1389" s="1" t="s">
        <v>84</v>
      </c>
      <c r="L1389" s="18">
        <v>46082</v>
      </c>
      <c r="M1389" s="49">
        <v>0.58333333333333337</v>
      </c>
      <c r="N1389" s="18">
        <v>46083</v>
      </c>
      <c r="O1389" s="56">
        <v>0.5</v>
      </c>
      <c r="P1389" s="31" t="str">
        <f>TEXT($L1389, "dddd")</f>
        <v>Sunday</v>
      </c>
      <c r="Q1389" s="39" t="s">
        <v>67</v>
      </c>
      <c r="R1389" s="39">
        <v>1134</v>
      </c>
      <c r="S1389" s="1" t="str">
        <f>IF(OR(MONTH(L1389)=12, MONTH(L1389)&lt;=5), "Dry Season", "Wet Season")</f>
        <v>Dry Season</v>
      </c>
      <c r="T1389" s="1">
        <v>1</v>
      </c>
      <c r="U1389" s="1">
        <v>0</v>
      </c>
      <c r="V1389" s="1">
        <v>0</v>
      </c>
      <c r="W1389" s="1">
        <v>1</v>
      </c>
      <c r="X1389" s="1" t="s">
        <v>124</v>
      </c>
      <c r="Y1389" s="1">
        <v>14.5352172</v>
      </c>
      <c r="Z1389" s="1">
        <v>120.9819432</v>
      </c>
      <c r="AA1389" s="11" cm="1">
        <f t="array" ref="AA1389">IF(ISBLANK(Y1389), 0, VINCentyInvDistance(F1389,G1389,Y1389,Z1389))</f>
        <v>5893.3544295261563</v>
      </c>
      <c r="AB1389" s="1">
        <v>0</v>
      </c>
      <c r="AC1389" s="1">
        <v>0</v>
      </c>
      <c r="AD1389" s="1">
        <v>0</v>
      </c>
      <c r="AE1389" s="1">
        <v>2</v>
      </c>
      <c r="AF1389" s="1">
        <v>1</v>
      </c>
      <c r="AG1389" s="1" t="s">
        <v>159</v>
      </c>
      <c r="AH1389" s="1" t="s">
        <v>160</v>
      </c>
      <c r="AI1389" s="1" t="s">
        <v>54</v>
      </c>
      <c r="AJ1389" s="1" t="s">
        <v>55</v>
      </c>
      <c r="AK1389" t="s">
        <v>98</v>
      </c>
      <c r="AL1389" s="1">
        <v>3</v>
      </c>
      <c r="AM1389" s="1"/>
    </row>
    <row r="1390" spans="1:39" ht="12.75" customHeight="1">
      <c r="A1390" s="1"/>
      <c r="B1390" s="1" t="s">
        <v>172</v>
      </c>
      <c r="C1390" s="1" t="s">
        <v>173</v>
      </c>
      <c r="D1390" s="3" t="str">
        <f ca="1">IFERROR(__xludf.DUMMYFUNCTION("PROPER(REGEXEXTRACT(B25, ""(?:https?:\/\/)?(?:www\.)?([a-zA-Z0-9-]+)\.""))"),"Skyscanner")</f>
        <v>Skyscanner</v>
      </c>
      <c r="E1390" s="1" t="s">
        <v>174</v>
      </c>
      <c r="F1390" s="1">
        <v>14.4427013</v>
      </c>
      <c r="G1390" s="1">
        <v>121.0459824</v>
      </c>
      <c r="H1390" s="1" t="s">
        <v>83</v>
      </c>
      <c r="I1390" s="1" t="s">
        <v>50</v>
      </c>
      <c r="J1390" s="1">
        <f>IF(K1390="URBAN",1,IF(K1390="SUBURBAN",2,IF(K1390="RURAL",3,"")))</f>
        <v>2</v>
      </c>
      <c r="K1390" s="1" t="s">
        <v>84</v>
      </c>
      <c r="L1390" s="18">
        <v>46082</v>
      </c>
      <c r="M1390" s="49">
        <v>0.45833333333333331</v>
      </c>
      <c r="N1390" s="18">
        <v>46083</v>
      </c>
      <c r="O1390" s="56">
        <v>0.5</v>
      </c>
      <c r="P1390" s="31" t="str">
        <f>TEXT($L1390, "dddd")</f>
        <v>Sunday</v>
      </c>
      <c r="Q1390" s="39" t="s">
        <v>111</v>
      </c>
      <c r="R1390" s="39">
        <v>1345</v>
      </c>
      <c r="S1390" s="1" t="str">
        <f>IF(OR(MONTH(L1390)=12, MONTH(L1390)&lt;=5), "Dry Season", "Wet Season")</f>
        <v>Dry Season</v>
      </c>
      <c r="T1390" s="1">
        <v>1</v>
      </c>
      <c r="U1390" s="1">
        <v>0</v>
      </c>
      <c r="V1390" s="1">
        <v>0</v>
      </c>
      <c r="W1390" s="1">
        <v>1</v>
      </c>
      <c r="X1390" s="1" t="s">
        <v>51</v>
      </c>
      <c r="Y1390" s="1">
        <v>14.417577</v>
      </c>
      <c r="Z1390" s="1">
        <v>121.0402756</v>
      </c>
      <c r="AA1390" s="11" cm="1">
        <f t="array" ref="AA1390">IF(ISBLANK(Y1390), 0, VINCentyInvDistance(F1390,G1390,Y1390,Z1390))</f>
        <v>2847.1307468648497</v>
      </c>
      <c r="AB1390" s="1">
        <v>0</v>
      </c>
      <c r="AC1390" s="1">
        <v>2</v>
      </c>
      <c r="AD1390" s="1">
        <v>4.3</v>
      </c>
      <c r="AE1390" s="1">
        <v>21</v>
      </c>
      <c r="AF1390" s="1">
        <v>1</v>
      </c>
      <c r="AG1390" s="1" t="s">
        <v>52</v>
      </c>
      <c r="AH1390" s="1" t="s">
        <v>53</v>
      </c>
      <c r="AI1390" s="1" t="s">
        <v>54</v>
      </c>
      <c r="AJ1390" s="1" t="s">
        <v>55</v>
      </c>
      <c r="AL1390" s="2">
        <v>0</v>
      </c>
      <c r="AM1390" s="1"/>
    </row>
    <row r="1391" spans="1:39" ht="12.75" customHeight="1">
      <c r="A1391" s="1"/>
      <c r="B1391" s="1" t="s">
        <v>175</v>
      </c>
      <c r="C1391" s="1" t="s">
        <v>176</v>
      </c>
      <c r="D1391" s="3" t="str">
        <f ca="1">IFERROR(__xludf.DUMMYFUNCTION("PROPER(REGEXEXTRACT(B26, ""(?:https?:\/\/)?(?:www\.)?([a-zA-Z0-9-]+)\.""))"),"Skyscanner")</f>
        <v>Skyscanner</v>
      </c>
      <c r="E1391" s="1" t="s">
        <v>177</v>
      </c>
      <c r="F1391" s="1">
        <v>14.442627</v>
      </c>
      <c r="G1391" s="1">
        <v>121.04582980000001</v>
      </c>
      <c r="H1391" s="1" t="s">
        <v>83</v>
      </c>
      <c r="I1391" s="1" t="s">
        <v>50</v>
      </c>
      <c r="J1391" s="1">
        <f>IF(K1391="URBAN",1,IF(K1391="SUBURBAN",2,IF(K1391="RURAL",3,"")))</f>
        <v>2</v>
      </c>
      <c r="K1391" s="1" t="s">
        <v>84</v>
      </c>
      <c r="L1391" s="18">
        <v>46082</v>
      </c>
      <c r="M1391" s="49">
        <v>0.58333333333333337</v>
      </c>
      <c r="N1391" s="18">
        <v>46083</v>
      </c>
      <c r="O1391" s="56">
        <v>0.45833333333333331</v>
      </c>
      <c r="P1391" s="31" t="str">
        <f>TEXT($L1391, "dddd")</f>
        <v>Sunday</v>
      </c>
      <c r="Q1391" s="39" t="s">
        <v>111</v>
      </c>
      <c r="R1391" s="39">
        <v>1208</v>
      </c>
      <c r="S1391" s="1" t="str">
        <f>IF(OR(MONTH(L1391)=12, MONTH(L1391)&lt;=5), "Dry Season", "Wet Season")</f>
        <v>Dry Season</v>
      </c>
      <c r="T1391" s="1">
        <v>1</v>
      </c>
      <c r="U1391" s="1">
        <v>1</v>
      </c>
      <c r="V1391" s="1">
        <v>0</v>
      </c>
      <c r="W1391" s="1">
        <v>1</v>
      </c>
      <c r="X1391" s="1" t="s">
        <v>51</v>
      </c>
      <c r="Y1391" s="1">
        <v>14.417577</v>
      </c>
      <c r="Z1391" s="1">
        <v>121.0402756</v>
      </c>
      <c r="AA1391" s="11" cm="1">
        <f t="array" ref="AA1391">IF(ISBLANK(Y1391), 0, VINCentyInvDistance(F1391,G1391,Y1391,Z1391))</f>
        <v>2835.5838087012721</v>
      </c>
      <c r="AB1391" s="1">
        <v>0</v>
      </c>
      <c r="AC1391" s="1">
        <v>0</v>
      </c>
      <c r="AD1391" s="1">
        <v>0</v>
      </c>
      <c r="AE1391" s="1">
        <v>0</v>
      </c>
      <c r="AF1391" s="1">
        <v>1</v>
      </c>
      <c r="AG1391" s="1" t="s">
        <v>52</v>
      </c>
      <c r="AH1391" s="1" t="s">
        <v>53</v>
      </c>
      <c r="AI1391" s="1" t="s">
        <v>54</v>
      </c>
      <c r="AJ1391" s="1" t="s">
        <v>55</v>
      </c>
      <c r="AK1391" t="s">
        <v>16470</v>
      </c>
      <c r="AL1391" s="1">
        <v>4</v>
      </c>
      <c r="AM1391" s="1"/>
    </row>
    <row r="1392" spans="1:39" ht="12.75" customHeight="1">
      <c r="A1392" s="1"/>
      <c r="B1392" s="1" t="s">
        <v>178</v>
      </c>
      <c r="C1392" s="1" t="s">
        <v>179</v>
      </c>
      <c r="D1392" s="3" t="str">
        <f ca="1">IFERROR(__xludf.DUMMYFUNCTION("PROPER(REGEXEXTRACT(B27, ""(?:https?:\/\/)?(?:www\.)?([a-zA-Z0-9-]+)\.""))"),"Skyscanner")</f>
        <v>Skyscanner</v>
      </c>
      <c r="E1392" s="1" t="s">
        <v>180</v>
      </c>
      <c r="F1392" s="1">
        <v>14.47667</v>
      </c>
      <c r="G1392" s="1">
        <v>121.03926</v>
      </c>
      <c r="H1392" s="1" t="s">
        <v>181</v>
      </c>
      <c r="I1392" s="1" t="s">
        <v>50</v>
      </c>
      <c r="J1392" s="1">
        <f>IF(K1392="URBAN",1,IF(K1392="SUBURBAN",2,IF(K1392="RURAL",3,"")))</f>
        <v>2</v>
      </c>
      <c r="K1392" s="1" t="s">
        <v>84</v>
      </c>
      <c r="L1392" s="18">
        <v>46082</v>
      </c>
      <c r="M1392" s="49">
        <v>0.58333333333333337</v>
      </c>
      <c r="N1392" s="18">
        <v>46083</v>
      </c>
      <c r="O1392" s="56">
        <v>0.5</v>
      </c>
      <c r="P1392" s="31" t="str">
        <f>TEXT($L1392, "dddd")</f>
        <v>Sunday</v>
      </c>
      <c r="Q1392" s="39" t="s">
        <v>79</v>
      </c>
      <c r="R1392" s="39">
        <v>756</v>
      </c>
      <c r="S1392" s="1" t="str">
        <f>IF(OR(MONTH(L1392)=12, MONTH(L1392)&lt;=5), "Dry Season", "Wet Season")</f>
        <v>Dry Season</v>
      </c>
      <c r="T1392" s="1">
        <v>1</v>
      </c>
      <c r="U1392" s="1">
        <v>0</v>
      </c>
      <c r="V1392" s="1">
        <v>0</v>
      </c>
      <c r="W1392" s="1">
        <v>0</v>
      </c>
      <c r="X1392" s="1" t="s">
        <v>44</v>
      </c>
      <c r="Y1392" s="1"/>
      <c r="Z1392" s="1"/>
      <c r="AA1392" s="11" cm="1">
        <f t="array" ref="AA1392">IF(ISBLANK(Y1392), 0, VINCentyInvDistance(F1392,G1392,Y1392,Z1392))</f>
        <v>0</v>
      </c>
      <c r="AB1392" s="1">
        <v>0</v>
      </c>
      <c r="AC1392" s="1">
        <v>0</v>
      </c>
      <c r="AD1392" s="1">
        <v>0</v>
      </c>
      <c r="AE1392" s="1"/>
      <c r="AF1392" s="1">
        <v>1</v>
      </c>
      <c r="AG1392" s="1" t="s">
        <v>148</v>
      </c>
      <c r="AH1392" s="1" t="str">
        <f>TRIM(MID(SUBSTITUTE($H1392,",",REPT(" ",200)),(LEN($H1392)-LEN(SUBSTITUTE($H1392,",",""))-3)*200+1,200))</f>
        <v>Southern Manila District</v>
      </c>
      <c r="AI1392" s="1" t="s">
        <v>54</v>
      </c>
      <c r="AJ1392" s="1" t="s">
        <v>55</v>
      </c>
      <c r="AK1392" t="s">
        <v>98</v>
      </c>
      <c r="AL1392" s="1">
        <v>4</v>
      </c>
      <c r="AM1392" s="1" t="s">
        <v>182</v>
      </c>
    </row>
    <row r="1393" spans="1:39" ht="12.75" customHeight="1">
      <c r="A1393" s="1"/>
      <c r="B1393" s="1" t="s">
        <v>183</v>
      </c>
      <c r="C1393" s="1" t="s">
        <v>184</v>
      </c>
      <c r="D1393" s="3" t="str">
        <f ca="1">IFERROR(__xludf.DUMMYFUNCTION("PROPER(REGEXEXTRACT(B28, ""(?:https?:\/\/)?(?:www\.)?([a-zA-Z0-9-]+)\.""))"),"Skyscanner")</f>
        <v>Skyscanner</v>
      </c>
      <c r="E1393" s="1" t="s">
        <v>185</v>
      </c>
      <c r="F1393" s="1">
        <v>14.484860400000001</v>
      </c>
      <c r="G1393" s="1">
        <v>121.0445328</v>
      </c>
      <c r="H1393" s="1" t="s">
        <v>110</v>
      </c>
      <c r="I1393" s="1" t="s">
        <v>50</v>
      </c>
      <c r="J1393" s="1">
        <f>IF(K1393="URBAN",1,IF(K1393="SUBURBAN",2,IF(K1393="RURAL",3,"")))</f>
        <v>2</v>
      </c>
      <c r="K1393" s="1" t="s">
        <v>84</v>
      </c>
      <c r="L1393" s="18">
        <v>46082</v>
      </c>
      <c r="M1393" s="49">
        <v>0.5</v>
      </c>
      <c r="N1393" s="18">
        <v>46083</v>
      </c>
      <c r="O1393" s="56">
        <v>0.5</v>
      </c>
      <c r="P1393" s="31" t="str">
        <f>TEXT($L1393, "dddd")</f>
        <v>Sunday</v>
      </c>
      <c r="Q1393" s="39" t="s">
        <v>186</v>
      </c>
      <c r="R1393" s="39">
        <v>4131</v>
      </c>
      <c r="S1393" s="1" t="str">
        <f>IF(OR(MONTH(L1393)=12, MONTH(L1393)&lt;=5), "Dry Season", "Wet Season")</f>
        <v>Dry Season</v>
      </c>
      <c r="T1393" s="1">
        <v>1</v>
      </c>
      <c r="U1393" s="1">
        <v>0</v>
      </c>
      <c r="V1393" s="1">
        <v>0</v>
      </c>
      <c r="W1393" s="1">
        <v>1</v>
      </c>
      <c r="X1393" s="1" t="s">
        <v>124</v>
      </c>
      <c r="Y1393" s="1">
        <v>14.5352172</v>
      </c>
      <c r="Z1393" s="1">
        <v>120.9819432</v>
      </c>
      <c r="AA1393" s="11" cm="1">
        <f t="array" ref="AA1393">IF(ISBLANK(Y1393), 0, VINCentyInvDistance(F1393,G1393,Y1393,Z1393))</f>
        <v>8749.888293708771</v>
      </c>
      <c r="AB1393" s="1">
        <v>0</v>
      </c>
      <c r="AC1393" s="1">
        <v>0</v>
      </c>
      <c r="AD1393" s="1">
        <v>0</v>
      </c>
      <c r="AE1393" s="1">
        <v>3</v>
      </c>
      <c r="AF1393" s="1">
        <v>1</v>
      </c>
      <c r="AG1393" s="1" t="s">
        <v>159</v>
      </c>
      <c r="AH1393" s="1" t="s">
        <v>160</v>
      </c>
      <c r="AI1393" s="1" t="s">
        <v>54</v>
      </c>
      <c r="AJ1393" s="1" t="s">
        <v>55</v>
      </c>
      <c r="AK1393" t="s">
        <v>16468</v>
      </c>
      <c r="AL1393" s="1">
        <v>3</v>
      </c>
      <c r="AM1393" s="1"/>
    </row>
    <row r="1394" spans="1:39" ht="12.75" customHeight="1">
      <c r="A1394" s="1"/>
      <c r="B1394" s="1" t="s">
        <v>187</v>
      </c>
      <c r="C1394" s="1" t="s">
        <v>188</v>
      </c>
      <c r="D1394" s="3" t="str">
        <f ca="1">IFERROR(__xludf.DUMMYFUNCTION("PROPER(REGEXEXTRACT(B29, ""(?:https?:\/\/)?(?:www\.)?([a-zA-Z0-9-]+)\.""))"),"Skyscanner")</f>
        <v>Skyscanner</v>
      </c>
      <c r="E1394" s="1" t="s">
        <v>189</v>
      </c>
      <c r="F1394" s="1">
        <v>14.492620499999999</v>
      </c>
      <c r="G1394" s="1">
        <v>121.0147705</v>
      </c>
      <c r="H1394" s="1" t="s">
        <v>171</v>
      </c>
      <c r="I1394" s="1" t="s">
        <v>50</v>
      </c>
      <c r="J1394" s="1">
        <f>IF(K1394="URBAN",1,IF(K1394="SUBURBAN",2,IF(K1394="RURAL",3,"")))</f>
        <v>2</v>
      </c>
      <c r="K1394" s="1" t="s">
        <v>84</v>
      </c>
      <c r="L1394" s="18">
        <v>46082</v>
      </c>
      <c r="M1394" s="49">
        <v>0.58333333333333337</v>
      </c>
      <c r="N1394" s="18">
        <v>46083</v>
      </c>
      <c r="O1394" s="56">
        <v>0.5</v>
      </c>
      <c r="P1394" s="31" t="str">
        <f>TEXT($L1394, "dddd")</f>
        <v>Sunday</v>
      </c>
      <c r="Q1394" s="39" t="s">
        <v>67</v>
      </c>
      <c r="R1394" s="39">
        <v>1285</v>
      </c>
      <c r="S1394" s="1" t="str">
        <f>IF(OR(MONTH(L1394)=12, MONTH(L1394)&lt;=5), "Dry Season", "Wet Season")</f>
        <v>Dry Season</v>
      </c>
      <c r="T1394" s="1">
        <v>1</v>
      </c>
      <c r="U1394" s="1">
        <v>0</v>
      </c>
      <c r="V1394" s="1">
        <v>0</v>
      </c>
      <c r="W1394" s="1">
        <v>1</v>
      </c>
      <c r="X1394" s="1" t="s">
        <v>124</v>
      </c>
      <c r="Y1394" s="1">
        <v>14.5352172</v>
      </c>
      <c r="Z1394" s="1">
        <v>120.9819432</v>
      </c>
      <c r="AA1394" s="11" cm="1">
        <f t="array" ref="AA1394">IF(ISBLANK(Y1394), 0, VINCentyInvDistance(F1394,G1394,Y1394,Z1394))</f>
        <v>5893.5225535819372</v>
      </c>
      <c r="AB1394" s="1">
        <v>0</v>
      </c>
      <c r="AC1394" s="1">
        <v>0</v>
      </c>
      <c r="AD1394" s="1">
        <v>0</v>
      </c>
      <c r="AE1394" s="1">
        <v>2</v>
      </c>
      <c r="AF1394" s="1">
        <v>1</v>
      </c>
      <c r="AG1394" s="1" t="s">
        <v>159</v>
      </c>
      <c r="AH1394" s="1" t="s">
        <v>160</v>
      </c>
      <c r="AI1394" s="1" t="s">
        <v>54</v>
      </c>
      <c r="AJ1394" s="1" t="s">
        <v>55</v>
      </c>
      <c r="AK1394" t="s">
        <v>98</v>
      </c>
      <c r="AL1394" s="1">
        <v>2</v>
      </c>
      <c r="AM1394" s="1"/>
    </row>
    <row r="1395" spans="1:39" ht="12.75" customHeight="1">
      <c r="A1395" s="1"/>
      <c r="B1395" s="1" t="s">
        <v>195</v>
      </c>
      <c r="C1395" s="1" t="s">
        <v>196</v>
      </c>
      <c r="D1395" s="3" t="str">
        <f ca="1">IFERROR(__xludf.DUMMYFUNCTION("PROPER(REGEXEXTRACT(B31, ""(?:https?:\/\/)?(?:www\.)?([a-zA-Z0-9-]+)\.""))"),"Google")</f>
        <v>Google</v>
      </c>
      <c r="E1395" s="1" t="s">
        <v>197</v>
      </c>
      <c r="F1395" s="1">
        <v>14.462249999999999</v>
      </c>
      <c r="G1395" s="1">
        <v>121.0252</v>
      </c>
      <c r="H1395" s="1" t="s">
        <v>198</v>
      </c>
      <c r="I1395" s="1" t="s">
        <v>50</v>
      </c>
      <c r="J1395" s="1">
        <f>IF(K1395="URBAN",1,IF(K1395="SUBURBAN",2,IF(K1395="RURAL",3,"")))</f>
        <v>2</v>
      </c>
      <c r="K1395" s="1" t="s">
        <v>84</v>
      </c>
      <c r="L1395" s="18">
        <v>46082</v>
      </c>
      <c r="M1395" s="49">
        <v>0.625</v>
      </c>
      <c r="N1395" s="18">
        <v>46083</v>
      </c>
      <c r="O1395" s="56">
        <v>0.5</v>
      </c>
      <c r="P1395" s="31" t="str">
        <f>TEXT($L1395, "dddd")</f>
        <v>Sunday</v>
      </c>
      <c r="Q1395" s="39" t="s">
        <v>61</v>
      </c>
      <c r="R1395" s="39">
        <v>1298</v>
      </c>
      <c r="S1395" s="1" t="str">
        <f>IF(OR(MONTH(L1395)=12, MONTH(L1395)&lt;=5), "Dry Season", "Wet Season")</f>
        <v>Dry Season</v>
      </c>
      <c r="T1395" s="1">
        <v>1</v>
      </c>
      <c r="U1395" s="1">
        <v>0</v>
      </c>
      <c r="V1395" s="1">
        <v>0</v>
      </c>
      <c r="W1395" s="1">
        <v>0</v>
      </c>
      <c r="X1395" s="1" t="s">
        <v>44</v>
      </c>
      <c r="Y1395" s="1"/>
      <c r="Z1395" s="1"/>
      <c r="AA1395" s="11" cm="1">
        <f t="array" ref="AA1395">IF(ISBLANK(Y1395), 0, VINCentyInvDistance(F1395,G1395,Y1395,Z1395))</f>
        <v>0</v>
      </c>
      <c r="AB1395" s="1">
        <v>0</v>
      </c>
      <c r="AC1395" s="1">
        <v>0</v>
      </c>
      <c r="AD1395" s="1">
        <v>0</v>
      </c>
      <c r="AE1395" s="1">
        <v>8</v>
      </c>
      <c r="AF1395" s="1">
        <v>1</v>
      </c>
      <c r="AG1395" s="1" t="str">
        <f>TRIM(MID(SUBSTITUTE($H1395,",",REPT(" ",200)),(LEN($H1395)-LEN(SUBSTITUTE($H1395,",",""))-4)*200+1,200))</f>
        <v>Parañaque</v>
      </c>
      <c r="AH1395" s="1" t="str">
        <f>TRIM(MID(SUBSTITUTE($H1395,",",REPT(" ",200)),(LEN($H1395)-LEN(SUBSTITUTE($H1395,",",""))-3)*200+1,200))</f>
        <v>Southern Manila District</v>
      </c>
      <c r="AI1395" s="1" t="str">
        <f>TRIM(MID(SUBSTITUTE($H1395,",",REPT(" ",200)),(LEN($H1395)-LEN(SUBSTITUTE($H1395,",",""))-2)*200+1,200))</f>
        <v>Metro Manila</v>
      </c>
      <c r="AJ1395" s="1" t="str">
        <f>TRIM(MID(SUBSTITUTE($H1395,",",REPT(" ",200)),(LEN($H1395)-LEN(SUBSTITUTE($H1395,",",""))-0)*200+1,200))</f>
        <v>Philippines</v>
      </c>
      <c r="AL1395" s="1">
        <v>4</v>
      </c>
      <c r="AM1395" s="1" t="s">
        <v>199</v>
      </c>
    </row>
    <row r="1396" spans="1:39" ht="12.75" customHeight="1">
      <c r="A1396" s="1"/>
      <c r="B1396" s="1" t="s">
        <v>200</v>
      </c>
      <c r="C1396" s="1" t="s">
        <v>201</v>
      </c>
      <c r="D1396" s="3" t="str">
        <f ca="1">IFERROR(__xludf.DUMMYFUNCTION("PROPER(REGEXEXTRACT(B32, ""(?:https?:\/\/)?(?:www\.)?([a-zA-Z0-9-]+)\.""))"),"Skyscanner")</f>
        <v>Skyscanner</v>
      </c>
      <c r="E1396" s="1" t="s">
        <v>202</v>
      </c>
      <c r="F1396" s="1">
        <v>14.492867499999999</v>
      </c>
      <c r="G1396" s="1">
        <v>121.0159836</v>
      </c>
      <c r="H1396" s="1" t="s">
        <v>158</v>
      </c>
      <c r="I1396" s="1" t="s">
        <v>50</v>
      </c>
      <c r="J1396" s="1">
        <f>IF(K1396="URBAN",1,IF(K1396="SUBURBAN",2,IF(K1396="RURAL",3,"")))</f>
        <v>2</v>
      </c>
      <c r="K1396" s="1" t="s">
        <v>84</v>
      </c>
      <c r="L1396" s="18">
        <v>46082</v>
      </c>
      <c r="M1396" s="49">
        <v>0.66666666666666696</v>
      </c>
      <c r="N1396" s="18">
        <v>46083</v>
      </c>
      <c r="O1396" s="57">
        <v>0.5</v>
      </c>
      <c r="P1396" s="31" t="str">
        <f>TEXT($L1396, "dddd")</f>
        <v>Sunday</v>
      </c>
      <c r="Q1396" s="39" t="s">
        <v>111</v>
      </c>
      <c r="R1396" s="39">
        <v>1200</v>
      </c>
      <c r="S1396" s="1" t="str">
        <f>IF(OR(MONTH(L1396)=12, MONTH(L1396)&lt;=5), "Dry Season", "Wet Season")</f>
        <v>Dry Season</v>
      </c>
      <c r="T1396" s="1">
        <v>1</v>
      </c>
      <c r="U1396" s="1">
        <v>1</v>
      </c>
      <c r="V1396" s="1">
        <v>0</v>
      </c>
      <c r="W1396" s="1">
        <v>1</v>
      </c>
      <c r="X1396" s="1" t="s">
        <v>124</v>
      </c>
      <c r="Y1396" s="1">
        <v>14.5352172</v>
      </c>
      <c r="Z1396" s="1">
        <v>120.9819432</v>
      </c>
      <c r="AA1396" s="11" cm="1">
        <f t="array" ref="AA1396">IF(ISBLANK(Y1396), 0, VINCentyInvDistance(F1396,G1396,Y1396,Z1396))</f>
        <v>5951.4032536179484</v>
      </c>
      <c r="AB1396" s="1">
        <v>0</v>
      </c>
      <c r="AC1396" s="1">
        <v>4</v>
      </c>
      <c r="AD1396" s="1">
        <v>2.1</v>
      </c>
      <c r="AE1396" s="1">
        <v>2</v>
      </c>
      <c r="AF1396" s="1">
        <v>1</v>
      </c>
      <c r="AG1396" s="1" t="s">
        <v>159</v>
      </c>
      <c r="AH1396" s="1" t="s">
        <v>160</v>
      </c>
      <c r="AI1396" s="1" t="s">
        <v>54</v>
      </c>
      <c r="AJ1396" s="1" t="s">
        <v>55</v>
      </c>
      <c r="AL1396" s="1">
        <v>2</v>
      </c>
      <c r="AM1396" s="1"/>
    </row>
    <row r="1397" spans="1:39" ht="12.75" customHeight="1">
      <c r="A1397" s="11"/>
      <c r="B1397" s="11" t="s">
        <v>200</v>
      </c>
      <c r="C1397" s="11" t="s">
        <v>201</v>
      </c>
      <c r="D1397" s="12" t="str">
        <f ca="1">IFERROR(__xludf.DUMMYFUNCTION("PROPER(REGEXEXTRACT(B32, ""(?:https?:\/\/)?(?:www\.)?([a-zA-Z0-9-]+)\.""))"),"Skyscanner")</f>
        <v>Skyscanner</v>
      </c>
      <c r="E1397" s="11" t="s">
        <v>202</v>
      </c>
      <c r="F1397" s="11">
        <v>14.492867499999999</v>
      </c>
      <c r="G1397" s="11">
        <v>121.0159836</v>
      </c>
      <c r="H1397" s="11" t="s">
        <v>158</v>
      </c>
      <c r="I1397" s="11" t="s">
        <v>50</v>
      </c>
      <c r="J1397" s="1">
        <f>IF(K1397="URBAN",1,IF(K1397="SUBURBAN",2,IF(K1397="RURAL",3,"")))</f>
        <v>2</v>
      </c>
      <c r="K1397" s="11" t="s">
        <v>84</v>
      </c>
      <c r="L1397" s="19">
        <v>46176</v>
      </c>
      <c r="M1397" s="50">
        <v>0.5</v>
      </c>
      <c r="N1397" s="19">
        <f>L1397+1</f>
        <v>46177</v>
      </c>
      <c r="O1397" s="58">
        <v>0.5</v>
      </c>
      <c r="P1397" s="33" t="str">
        <f>TEXT($L1397, "dddd")</f>
        <v>Wednesday</v>
      </c>
      <c r="Q1397" s="41" t="s">
        <v>186</v>
      </c>
      <c r="R1397" s="42">
        <v>1800</v>
      </c>
      <c r="S1397" s="11" t="str">
        <f>IF(OR(MONTH(L1397)=12, MONTH(L1397)&lt;=5), "Dry Season", "Wet Season")</f>
        <v>Wet Season</v>
      </c>
      <c r="T1397" s="11">
        <v>1</v>
      </c>
      <c r="U1397" s="11">
        <v>1</v>
      </c>
      <c r="V1397" s="11">
        <v>0</v>
      </c>
      <c r="W1397" s="11">
        <v>1</v>
      </c>
      <c r="X1397" s="11" t="s">
        <v>124</v>
      </c>
      <c r="Y1397" s="11">
        <v>14.5352172</v>
      </c>
      <c r="Z1397" s="11">
        <v>120.9819432</v>
      </c>
      <c r="AA1397" s="11" cm="1">
        <f t="array" ref="AA1397">IF(ISBLANK(Y1397), 0, VINCentyInvDistance(F1397,G1397,Y1397,Z1397))</f>
        <v>5951.4032536179484</v>
      </c>
      <c r="AB1397" s="11">
        <v>0</v>
      </c>
      <c r="AC1397" s="11">
        <v>4</v>
      </c>
      <c r="AD1397" s="11">
        <v>2.1</v>
      </c>
      <c r="AE1397" s="11">
        <v>2</v>
      </c>
      <c r="AF1397" s="11">
        <v>1</v>
      </c>
      <c r="AG1397" s="11" t="s">
        <v>159</v>
      </c>
      <c r="AH1397" s="11" t="s">
        <v>160</v>
      </c>
      <c r="AI1397" s="11" t="s">
        <v>54</v>
      </c>
      <c r="AJ1397" s="11" t="s">
        <v>55</v>
      </c>
      <c r="AL1397" s="11">
        <v>2</v>
      </c>
      <c r="AM1397" s="11"/>
    </row>
    <row r="1398" spans="1:39" ht="12.75" customHeight="1">
      <c r="A1398" s="11"/>
      <c r="B1398" s="11" t="s">
        <v>200</v>
      </c>
      <c r="C1398" s="11" t="s">
        <v>201</v>
      </c>
      <c r="D1398" s="12" t="str">
        <f ca="1">IFERROR(__xludf.DUMMYFUNCTION("PROPER(REGEXEXTRACT(B32, ""(?:https?:\/\/)?(?:www\.)?([a-zA-Z0-9-]+)\.""))"),"Skyscanner")</f>
        <v>Skyscanner</v>
      </c>
      <c r="E1398" s="11" t="s">
        <v>202</v>
      </c>
      <c r="F1398" s="11">
        <v>14.492867499999999</v>
      </c>
      <c r="G1398" s="11">
        <v>121.0159836</v>
      </c>
      <c r="H1398" s="11" t="s">
        <v>158</v>
      </c>
      <c r="I1398" s="11" t="s">
        <v>50</v>
      </c>
      <c r="J1398" s="1">
        <f>IF(K1398="URBAN",1,IF(K1398="SUBURBAN",2,IF(K1398="RURAL",3,"")))</f>
        <v>2</v>
      </c>
      <c r="K1398" s="11" t="s">
        <v>84</v>
      </c>
      <c r="L1398" s="19">
        <v>46263</v>
      </c>
      <c r="M1398" s="50">
        <v>0.5</v>
      </c>
      <c r="N1398" s="19">
        <f>L1398+1</f>
        <v>46264</v>
      </c>
      <c r="O1398" s="58">
        <v>0.5</v>
      </c>
      <c r="P1398" s="33" t="str">
        <f>TEXT($L1398, "dddd")</f>
        <v>Saturday</v>
      </c>
      <c r="Q1398" s="41" t="s">
        <v>186</v>
      </c>
      <c r="R1398" s="42">
        <v>1800</v>
      </c>
      <c r="S1398" s="11" t="str">
        <f>IF(OR(MONTH(L1398)=12, MONTH(L1398)&lt;=5), "Dry Season", "Wet Season")</f>
        <v>Wet Season</v>
      </c>
      <c r="T1398" s="11">
        <v>1</v>
      </c>
      <c r="U1398" s="11">
        <v>1</v>
      </c>
      <c r="V1398" s="11">
        <v>0</v>
      </c>
      <c r="W1398" s="11">
        <v>1</v>
      </c>
      <c r="X1398" s="11" t="s">
        <v>124</v>
      </c>
      <c r="Y1398" s="11">
        <v>14.5352172</v>
      </c>
      <c r="Z1398" s="11">
        <v>120.9819432</v>
      </c>
      <c r="AA1398" s="11" cm="1">
        <f t="array" ref="AA1398">IF(ISBLANK(Y1398), 0, VINCentyInvDistance(F1398,G1398,Y1398,Z1398))</f>
        <v>5951.4032536179484</v>
      </c>
      <c r="AB1398" s="11">
        <v>0</v>
      </c>
      <c r="AC1398" s="11">
        <v>4</v>
      </c>
      <c r="AD1398" s="11">
        <v>2.1</v>
      </c>
      <c r="AE1398" s="11">
        <v>2</v>
      </c>
      <c r="AF1398" s="11">
        <v>1</v>
      </c>
      <c r="AG1398" s="11" t="s">
        <v>159</v>
      </c>
      <c r="AH1398" s="11" t="s">
        <v>160</v>
      </c>
      <c r="AI1398" s="11" t="s">
        <v>54</v>
      </c>
      <c r="AJ1398" s="11" t="s">
        <v>55</v>
      </c>
      <c r="AL1398" s="11">
        <v>2</v>
      </c>
      <c r="AM1398" s="11"/>
    </row>
    <row r="1399" spans="1:39" ht="12.75" customHeight="1">
      <c r="A1399" s="1"/>
      <c r="B1399" s="1" t="s">
        <v>208</v>
      </c>
      <c r="C1399" s="1" t="s">
        <v>209</v>
      </c>
      <c r="D1399" s="3" t="str">
        <f ca="1">IFERROR(__xludf.DUMMYFUNCTION("PROPER(REGEXEXTRACT(B34, ""(?:https?:\/\/)?(?:www\.)?([a-zA-Z0-9-]+)\.""))"),"Skyscanner")</f>
        <v>Skyscanner</v>
      </c>
      <c r="E1399" s="1" t="s">
        <v>210</v>
      </c>
      <c r="F1399" s="1">
        <v>14.492711999999999</v>
      </c>
      <c r="G1399" s="1">
        <v>121.01554109999999</v>
      </c>
      <c r="H1399" s="1" t="s">
        <v>158</v>
      </c>
      <c r="I1399" s="1" t="s">
        <v>50</v>
      </c>
      <c r="J1399" s="1">
        <f>IF(K1399="URBAN",1,IF(K1399="SUBURBAN",2,IF(K1399="RURAL",3,"")))</f>
        <v>2</v>
      </c>
      <c r="K1399" s="1" t="s">
        <v>84</v>
      </c>
      <c r="L1399" s="18">
        <v>46082</v>
      </c>
      <c r="M1399" s="49">
        <v>0.58333333333333337</v>
      </c>
      <c r="N1399" s="18">
        <v>46083</v>
      </c>
      <c r="O1399" s="56">
        <v>0.5</v>
      </c>
      <c r="P1399" s="31" t="str">
        <f>TEXT($L1399, "dddd")</f>
        <v>Sunday</v>
      </c>
      <c r="Q1399" s="39" t="s">
        <v>111</v>
      </c>
      <c r="R1399" s="39">
        <v>1191</v>
      </c>
      <c r="S1399" s="1" t="str">
        <f>IF(OR(MONTH(L1399)=12, MONTH(L1399)&lt;=5), "Dry Season", "Wet Season")</f>
        <v>Dry Season</v>
      </c>
      <c r="T1399" s="1">
        <v>1</v>
      </c>
      <c r="U1399" s="1">
        <v>0</v>
      </c>
      <c r="V1399" s="1">
        <v>0</v>
      </c>
      <c r="W1399" s="1">
        <v>1</v>
      </c>
      <c r="X1399" s="1" t="s">
        <v>124</v>
      </c>
      <c r="Y1399" s="1">
        <v>14.5352172</v>
      </c>
      <c r="Z1399" s="1">
        <v>120.9819432</v>
      </c>
      <c r="AA1399" s="11" cm="1">
        <f t="array" ref="AA1399">IF(ISBLANK(Y1399), 0, VINCentyInvDistance(F1399,G1399,Y1399,Z1399))</f>
        <v>5935.7391958839626</v>
      </c>
      <c r="AB1399" s="1">
        <v>0</v>
      </c>
      <c r="AC1399" s="1">
        <v>0</v>
      </c>
      <c r="AD1399" s="1">
        <v>0</v>
      </c>
      <c r="AE1399" s="1">
        <v>0</v>
      </c>
      <c r="AF1399" s="1">
        <v>1</v>
      </c>
      <c r="AG1399" s="1" t="s">
        <v>159</v>
      </c>
      <c r="AH1399" s="1" t="s">
        <v>160</v>
      </c>
      <c r="AI1399" s="1" t="s">
        <v>54</v>
      </c>
      <c r="AJ1399" s="1" t="s">
        <v>55</v>
      </c>
      <c r="AK1399" t="s">
        <v>211</v>
      </c>
      <c r="AL1399" s="1">
        <v>2</v>
      </c>
      <c r="AM1399" s="1"/>
    </row>
    <row r="1400" spans="1:39" ht="12.75" customHeight="1">
      <c r="A1400" s="1"/>
      <c r="B1400" s="1" t="s">
        <v>212</v>
      </c>
      <c r="C1400" s="1" t="s">
        <v>213</v>
      </c>
      <c r="D1400" s="3" t="str">
        <f ca="1">IFERROR(__xludf.DUMMYFUNCTION("PROPER(REGEXEXTRACT(B35, ""(?:https?:\/\/)?(?:www\.)?([a-zA-Z0-9-]+)\.""))"),"Skyscanner")</f>
        <v>Skyscanner</v>
      </c>
      <c r="E1400" s="1" t="s">
        <v>214</v>
      </c>
      <c r="F1400" s="1">
        <v>14.49259</v>
      </c>
      <c r="G1400" s="1">
        <v>121.01518249999999</v>
      </c>
      <c r="H1400" s="1" t="s">
        <v>158</v>
      </c>
      <c r="I1400" s="1" t="s">
        <v>50</v>
      </c>
      <c r="J1400" s="1">
        <f>IF(K1400="URBAN",1,IF(K1400="SUBURBAN",2,IF(K1400="RURAL",3,"")))</f>
        <v>2</v>
      </c>
      <c r="K1400" s="1" t="s">
        <v>84</v>
      </c>
      <c r="L1400" s="18">
        <v>46082</v>
      </c>
      <c r="M1400" s="49">
        <v>0.58333333333333337</v>
      </c>
      <c r="N1400" s="18">
        <v>46083</v>
      </c>
      <c r="O1400" s="56">
        <v>0.45833333333333331</v>
      </c>
      <c r="P1400" s="31" t="str">
        <f>TEXT($L1400, "dddd")</f>
        <v>Sunday</v>
      </c>
      <c r="Q1400" s="39" t="s">
        <v>111</v>
      </c>
      <c r="R1400" s="39">
        <v>1126</v>
      </c>
      <c r="S1400" s="1" t="str">
        <f>IF(OR(MONTH(L1400)=12, MONTH(L1400)&lt;=5), "Dry Season", "Wet Season")</f>
        <v>Dry Season</v>
      </c>
      <c r="T1400" s="1">
        <v>1</v>
      </c>
      <c r="U1400" s="1">
        <v>0</v>
      </c>
      <c r="V1400" s="1">
        <v>0</v>
      </c>
      <c r="W1400" s="1">
        <v>1</v>
      </c>
      <c r="X1400" s="1" t="s">
        <v>124</v>
      </c>
      <c r="Y1400" s="1">
        <v>14.5352172</v>
      </c>
      <c r="Z1400" s="1">
        <v>120.9819432</v>
      </c>
      <c r="AA1400" s="11" cm="1">
        <f t="array" ref="AA1400">IF(ISBLANK(Y1400), 0, VINCentyInvDistance(F1400,G1400,Y1400,Z1400))</f>
        <v>5922.9792078952851</v>
      </c>
      <c r="AB1400" s="1">
        <v>0</v>
      </c>
      <c r="AC1400" s="1">
        <v>0</v>
      </c>
      <c r="AD1400" s="1">
        <v>0</v>
      </c>
      <c r="AE1400" s="1">
        <v>8</v>
      </c>
      <c r="AF1400" s="1">
        <v>1</v>
      </c>
      <c r="AG1400" s="1" t="s">
        <v>159</v>
      </c>
      <c r="AH1400" s="1" t="s">
        <v>160</v>
      </c>
      <c r="AI1400" s="1" t="s">
        <v>54</v>
      </c>
      <c r="AJ1400" s="1" t="s">
        <v>55</v>
      </c>
      <c r="AK1400" t="s">
        <v>16471</v>
      </c>
      <c r="AL1400" s="1">
        <v>2</v>
      </c>
      <c r="AM1400" s="1"/>
    </row>
    <row r="1401" spans="1:39" ht="12.75" customHeight="1">
      <c r="A1401" s="1"/>
      <c r="B1401" s="1" t="s">
        <v>215</v>
      </c>
      <c r="C1401" s="1" t="s">
        <v>216</v>
      </c>
      <c r="D1401" s="3" t="str">
        <f ca="1">IFERROR(__xludf.DUMMYFUNCTION("PROPER(REGEXEXTRACT(B36, ""(?:https?:\/\/)?(?:www\.)?([a-zA-Z0-9-]+)\.""))"),"Skyscanner")</f>
        <v>Skyscanner</v>
      </c>
      <c r="E1401" s="1" t="s">
        <v>217</v>
      </c>
      <c r="F1401" s="1">
        <v>14.488490000000001</v>
      </c>
      <c r="G1401" s="1">
        <v>121.04267</v>
      </c>
      <c r="H1401" s="1" t="s">
        <v>218</v>
      </c>
      <c r="I1401" s="1" t="s">
        <v>50</v>
      </c>
      <c r="J1401" s="1">
        <f>IF(K1401="URBAN",1,IF(K1401="SUBURBAN",2,IF(K1401="RURAL",3,"")))</f>
        <v>2</v>
      </c>
      <c r="K1401" s="1" t="s">
        <v>84</v>
      </c>
      <c r="L1401" s="18">
        <v>46082</v>
      </c>
      <c r="M1401" s="49">
        <v>0.66666666666666663</v>
      </c>
      <c r="N1401" s="18">
        <v>46083</v>
      </c>
      <c r="O1401" s="56">
        <v>0.625</v>
      </c>
      <c r="P1401" s="31" t="str">
        <f>TEXT($L1401, "dddd")</f>
        <v>Sunday</v>
      </c>
      <c r="Q1401" s="39" t="s">
        <v>111</v>
      </c>
      <c r="R1401" s="39">
        <v>4384</v>
      </c>
      <c r="S1401" s="1" t="str">
        <f>IF(OR(MONTH(L1401)=12, MONTH(L1401)&lt;=5), "Dry Season", "Wet Season")</f>
        <v>Dry Season</v>
      </c>
      <c r="T1401" s="1">
        <v>1</v>
      </c>
      <c r="U1401" s="1">
        <v>1</v>
      </c>
      <c r="V1401" s="1">
        <v>0</v>
      </c>
      <c r="W1401" s="1">
        <v>0</v>
      </c>
      <c r="X1401" s="1" t="s">
        <v>44</v>
      </c>
      <c r="Y1401" s="1"/>
      <c r="Z1401" s="1"/>
      <c r="AA1401" s="11" cm="1">
        <f t="array" ref="AA1401">IF(ISBLANK(Y1401), 0, VINCentyInvDistance(F1401,G1401,Y1401,Z1401))</f>
        <v>0</v>
      </c>
      <c r="AB1401" s="1">
        <v>0</v>
      </c>
      <c r="AC1401" s="1">
        <v>0</v>
      </c>
      <c r="AD1401" s="1">
        <v>0</v>
      </c>
      <c r="AE1401" s="1">
        <v>0</v>
      </c>
      <c r="AF1401" s="1">
        <v>1</v>
      </c>
      <c r="AG1401" s="1" t="str">
        <f>TRIM(MID(SUBSTITUTE($H1401,",",REPT(" ",200)),(LEN($H1401)-LEN(SUBSTITUTE($H1401,",",""))-4)*200+1,200))</f>
        <v>Parañaque</v>
      </c>
      <c r="AH1401" s="1" t="str">
        <f>TRIM(MID(SUBSTITUTE($H1401,",",REPT(" ",200)),(LEN($H1401)-LEN(SUBSTITUTE($H1401,",",""))-3)*200+1,200))</f>
        <v>Southern Manila District</v>
      </c>
      <c r="AI1401" s="1" t="str">
        <f>TRIM(MID(SUBSTITUTE($H1401,",",REPT(" ",200)),(LEN($H1401)-LEN(SUBSTITUTE($H1401,",",""))-2)*200+1,200))</f>
        <v>Metro Manila</v>
      </c>
      <c r="AJ1401" s="1" t="str">
        <f>TRIM(MID(SUBSTITUTE($H1401,",",REPT(" ",200)),(LEN($H1401)-LEN(SUBSTITUTE($H1401,",",""))-0)*200+1,200))</f>
        <v>Philippines</v>
      </c>
      <c r="AK1401" t="s">
        <v>16472</v>
      </c>
      <c r="AL1401" s="1">
        <v>4</v>
      </c>
      <c r="AM1401" s="1" t="s">
        <v>219</v>
      </c>
    </row>
    <row r="1402" spans="1:39" ht="12.75" customHeight="1">
      <c r="A1402" s="1"/>
      <c r="B1402" s="1" t="s">
        <v>220</v>
      </c>
      <c r="C1402" s="1" t="s">
        <v>221</v>
      </c>
      <c r="D1402" s="3" t="str">
        <f ca="1">IFERROR(__xludf.DUMMYFUNCTION("PROPER(REGEXEXTRACT(B37, ""(?:https?:\/\/)?(?:www\.)?([a-zA-Z0-9-]+)\.""))"),"Skyscanner")</f>
        <v>Skyscanner</v>
      </c>
      <c r="E1402" s="1" t="s">
        <v>222</v>
      </c>
      <c r="F1402" s="1">
        <v>14.489599999999999</v>
      </c>
      <c r="G1402" s="1">
        <v>121.02075499999999</v>
      </c>
      <c r="H1402" s="1" t="s">
        <v>223</v>
      </c>
      <c r="I1402" s="1" t="s">
        <v>50</v>
      </c>
      <c r="J1402" s="1">
        <f>IF(K1402="URBAN",1,IF(K1402="SUBURBAN",2,IF(K1402="RURAL",3,"")))</f>
        <v>2</v>
      </c>
      <c r="K1402" s="1" t="s">
        <v>84</v>
      </c>
      <c r="L1402" s="18">
        <v>46082</v>
      </c>
      <c r="M1402" s="49">
        <v>0.58333333333333337</v>
      </c>
      <c r="N1402" s="18">
        <v>46083</v>
      </c>
      <c r="O1402" s="56">
        <v>0.5</v>
      </c>
      <c r="P1402" s="31" t="str">
        <f>TEXT($L1402, "dddd")</f>
        <v>Sunday</v>
      </c>
      <c r="Q1402" s="39" t="s">
        <v>79</v>
      </c>
      <c r="R1402" s="39">
        <v>972.14099999999996</v>
      </c>
      <c r="S1402" s="1" t="str">
        <f>IF(OR(MONTH(L1402)=12, MONTH(L1402)&lt;=5), "Dry Season", "Wet Season")</f>
        <v>Dry Season</v>
      </c>
      <c r="T1402" s="1">
        <v>1</v>
      </c>
      <c r="U1402" s="1">
        <v>0</v>
      </c>
      <c r="V1402" s="1">
        <v>0</v>
      </c>
      <c r="W1402" s="1">
        <v>0</v>
      </c>
      <c r="X1402" s="1" t="s">
        <v>44</v>
      </c>
      <c r="Y1402" s="1"/>
      <c r="Z1402" s="1"/>
      <c r="AA1402" s="11" cm="1">
        <f t="array" ref="AA1402">IF(ISBLANK(Y1402), 0, VINCentyInvDistance(F1402,G1402,Y1402,Z1402))</f>
        <v>0</v>
      </c>
      <c r="AB1402" s="1">
        <v>0</v>
      </c>
      <c r="AC1402" s="1">
        <v>2</v>
      </c>
      <c r="AD1402" s="1">
        <v>2</v>
      </c>
      <c r="AE1402" s="1">
        <v>3</v>
      </c>
      <c r="AF1402" s="1">
        <v>1</v>
      </c>
      <c r="AG1402" s="1" t="str">
        <f>TRIM(MID(SUBSTITUTE($H1402,",",REPT(" ",200)),(LEN($H1402)-LEN(SUBSTITUTE($H1402,",",""))-4)*200+1,200))</f>
        <v>Parañaque</v>
      </c>
      <c r="AH1402" s="1" t="str">
        <f>TRIM(MID(SUBSTITUTE($H1402,",",REPT(" ",200)),(LEN($H1402)-LEN(SUBSTITUTE($H1402,",",""))-3)*200+1,200))</f>
        <v>Southern Manila District</v>
      </c>
      <c r="AI1402" s="1" t="str">
        <f>TRIM(MID(SUBSTITUTE($H1402,",",REPT(" ",200)),(LEN($H1402)-LEN(SUBSTITUTE($H1402,",",""))-2)*200+1,200))</f>
        <v>Metro Manila</v>
      </c>
      <c r="AJ1402" s="1" t="str">
        <f>TRIM(MID(SUBSTITUTE($H1402,",",REPT(" ",200)),(LEN($H1402)-LEN(SUBSTITUTE($H1402,",",""))-0)*200+1,200))</f>
        <v>Philippines</v>
      </c>
      <c r="AL1402" s="1">
        <v>3</v>
      </c>
      <c r="AM1402" s="1" t="s">
        <v>224</v>
      </c>
    </row>
    <row r="1403" spans="1:39" ht="12.75" customHeight="1">
      <c r="A1403" s="1"/>
      <c r="B1403" s="1" t="s">
        <v>225</v>
      </c>
      <c r="C1403" s="1" t="s">
        <v>226</v>
      </c>
      <c r="D1403" s="3" t="str">
        <f ca="1">IFERROR(__xludf.DUMMYFUNCTION("PROPER(REGEXEXTRACT(B38, ""(?:https?:\/\/)?(?:www\.)?([a-zA-Z0-9-]+)\.""))"),"Google")</f>
        <v>Google</v>
      </c>
      <c r="E1403" s="1" t="s">
        <v>227</v>
      </c>
      <c r="F1403" s="1">
        <v>14.4924803</v>
      </c>
      <c r="G1403" s="1">
        <v>121.0168686</v>
      </c>
      <c r="H1403" s="1" t="s">
        <v>228</v>
      </c>
      <c r="I1403" s="1" t="s">
        <v>50</v>
      </c>
      <c r="J1403" s="1">
        <f>IF(K1403="URBAN",1,IF(K1403="SUBURBAN",2,IF(K1403="RURAL",3,"")))</f>
        <v>2</v>
      </c>
      <c r="K1403" s="1" t="s">
        <v>84</v>
      </c>
      <c r="L1403" s="18">
        <v>46082</v>
      </c>
      <c r="M1403" s="49">
        <v>0.625</v>
      </c>
      <c r="N1403" s="18">
        <v>46083</v>
      </c>
      <c r="O1403" s="56">
        <v>0.5</v>
      </c>
      <c r="P1403" s="31" t="str">
        <f>TEXT($L1403, "dddd")</f>
        <v>Sunday</v>
      </c>
      <c r="Q1403" s="39" t="s">
        <v>229</v>
      </c>
      <c r="R1403" s="39">
        <v>868.5</v>
      </c>
      <c r="S1403" s="1" t="str">
        <f>IF(OR(MONTH(L1403)=12, MONTH(L1403)&lt;=5), "Dry Season", "Wet Season")</f>
        <v>Dry Season</v>
      </c>
      <c r="T1403" s="1">
        <v>1</v>
      </c>
      <c r="U1403" s="1">
        <v>0</v>
      </c>
      <c r="V1403" s="1">
        <v>0</v>
      </c>
      <c r="W1403" s="1">
        <v>1</v>
      </c>
      <c r="X1403" s="1" t="s">
        <v>124</v>
      </c>
      <c r="Y1403" s="1">
        <v>14.5352172</v>
      </c>
      <c r="Z1403" s="1">
        <v>120.9819432</v>
      </c>
      <c r="AA1403" s="11" cm="1">
        <f t="array" ref="AA1403">IF(ISBLANK(Y1403), 0, VINCentyInvDistance(F1403,G1403,Y1403,Z1403))</f>
        <v>6044.1446331085099</v>
      </c>
      <c r="AB1403" s="1">
        <v>0</v>
      </c>
      <c r="AC1403" s="1">
        <v>0</v>
      </c>
      <c r="AD1403" s="1">
        <v>0</v>
      </c>
      <c r="AE1403" s="1">
        <v>8</v>
      </c>
      <c r="AF1403" s="1">
        <v>1</v>
      </c>
      <c r="AG1403" s="1" t="s">
        <v>159</v>
      </c>
      <c r="AH1403" s="1" t="s">
        <v>160</v>
      </c>
      <c r="AI1403" s="1" t="s">
        <v>54</v>
      </c>
      <c r="AJ1403" s="1" t="s">
        <v>55</v>
      </c>
      <c r="AL1403" s="1">
        <v>4</v>
      </c>
      <c r="AM1403" s="1"/>
    </row>
    <row r="1404" spans="1:39" ht="12.75" customHeight="1">
      <c r="A1404" s="1"/>
      <c r="B1404" s="1" t="s">
        <v>230</v>
      </c>
      <c r="C1404" s="1" t="s">
        <v>231</v>
      </c>
      <c r="D1404" s="3" t="str">
        <f ca="1">IFERROR(__xludf.DUMMYFUNCTION("PROPER(REGEXEXTRACT(B39, ""(?:https?:\/\/)?(?:www\.)?([a-zA-Z0-9-]+)\.""))"),"Skyscanner")</f>
        <v>Skyscanner</v>
      </c>
      <c r="E1404" s="1" t="s">
        <v>232</v>
      </c>
      <c r="F1404" s="1">
        <v>14.492639499999999</v>
      </c>
      <c r="G1404" s="1">
        <v>121.0148392</v>
      </c>
      <c r="H1404" s="1" t="s">
        <v>158</v>
      </c>
      <c r="I1404" s="1" t="s">
        <v>50</v>
      </c>
      <c r="J1404" s="1">
        <f>IF(K1404="URBAN",1,IF(K1404="SUBURBAN",2,IF(K1404="RURAL",3,"")))</f>
        <v>2</v>
      </c>
      <c r="K1404" s="1" t="s">
        <v>84</v>
      </c>
      <c r="L1404" s="18">
        <v>46082</v>
      </c>
      <c r="M1404" s="49">
        <v>8.3333333333333329E-2</v>
      </c>
      <c r="N1404" s="18">
        <v>46083</v>
      </c>
      <c r="O1404" s="56">
        <v>0.45833333333333331</v>
      </c>
      <c r="P1404" s="31" t="str">
        <f>TEXT($L1404, "dddd")</f>
        <v>Sunday</v>
      </c>
      <c r="Q1404" s="39" t="s">
        <v>111</v>
      </c>
      <c r="R1404" s="39">
        <v>1088</v>
      </c>
      <c r="S1404" s="1" t="str">
        <f>IF(OR(MONTH(L1404)=12, MONTH(L1404)&lt;=5), "Dry Season", "Wet Season")</f>
        <v>Dry Season</v>
      </c>
      <c r="T1404" s="1">
        <v>1</v>
      </c>
      <c r="U1404" s="1">
        <v>0</v>
      </c>
      <c r="V1404" s="1">
        <v>0</v>
      </c>
      <c r="W1404" s="1">
        <v>1</v>
      </c>
      <c r="X1404" s="1" t="s">
        <v>124</v>
      </c>
      <c r="Y1404" s="1">
        <v>14.5352172</v>
      </c>
      <c r="Z1404" s="1">
        <v>120.9819432</v>
      </c>
      <c r="AA1404" s="11" cm="1">
        <f t="array" ref="AA1404">IF(ISBLANK(Y1404), 0, VINCentyInvDistance(F1404,G1404,Y1404,Z1404))</f>
        <v>5896.2916871890939</v>
      </c>
      <c r="AB1404" s="1">
        <v>0</v>
      </c>
      <c r="AC1404" s="1">
        <v>0</v>
      </c>
      <c r="AD1404" s="1">
        <v>0</v>
      </c>
      <c r="AE1404" s="1">
        <v>1</v>
      </c>
      <c r="AF1404" s="1">
        <v>1</v>
      </c>
      <c r="AG1404" s="1" t="s">
        <v>159</v>
      </c>
      <c r="AH1404" s="1" t="s">
        <v>160</v>
      </c>
      <c r="AI1404" s="1" t="s">
        <v>54</v>
      </c>
      <c r="AJ1404" s="1" t="s">
        <v>55</v>
      </c>
      <c r="AK1404" t="s">
        <v>16473</v>
      </c>
      <c r="AL1404" s="1">
        <v>2</v>
      </c>
      <c r="AM1404" s="1"/>
    </row>
    <row r="1405" spans="1:39" ht="12.75" customHeight="1">
      <c r="A1405" s="1"/>
      <c r="B1405" s="1" t="s">
        <v>233</v>
      </c>
      <c r="C1405" s="1" t="s">
        <v>234</v>
      </c>
      <c r="D1405" s="3" t="str">
        <f ca="1">IFERROR(__xludf.DUMMYFUNCTION("PROPER(REGEXEXTRACT(B40, ""(?:https?:\/\/)?(?:www\.)?([a-zA-Z0-9-]+)\.""))"),"Skyscanner")</f>
        <v>Skyscanner</v>
      </c>
      <c r="E1405" s="1" t="s">
        <v>235</v>
      </c>
      <c r="F1405" s="1">
        <v>14.492610000000001</v>
      </c>
      <c r="G1405" s="1">
        <v>121.01481630000001</v>
      </c>
      <c r="H1405" s="1" t="s">
        <v>158</v>
      </c>
      <c r="I1405" s="1" t="s">
        <v>50</v>
      </c>
      <c r="J1405" s="1">
        <f>IF(K1405="URBAN",1,IF(K1405="SUBURBAN",2,IF(K1405="RURAL",3,"")))</f>
        <v>2</v>
      </c>
      <c r="K1405" s="1" t="s">
        <v>84</v>
      </c>
      <c r="L1405" s="18">
        <v>46082</v>
      </c>
      <c r="M1405" s="49">
        <v>0.54166666666666663</v>
      </c>
      <c r="N1405" s="18">
        <v>46083</v>
      </c>
      <c r="O1405" s="56">
        <v>0.54166666666666663</v>
      </c>
      <c r="P1405" s="31" t="str">
        <f>TEXT($L1405, "dddd")</f>
        <v>Sunday</v>
      </c>
      <c r="Q1405" s="39" t="s">
        <v>79</v>
      </c>
      <c r="R1405" s="39">
        <v>1134</v>
      </c>
      <c r="S1405" s="1" t="str">
        <f>IF(OR(MONTH(L1405)=12, MONTH(L1405)&lt;=5), "Dry Season", "Wet Season")</f>
        <v>Dry Season</v>
      </c>
      <c r="T1405" s="1">
        <v>1</v>
      </c>
      <c r="U1405" s="1">
        <v>1</v>
      </c>
      <c r="V1405" s="1">
        <v>0</v>
      </c>
      <c r="W1405" s="1">
        <v>1</v>
      </c>
      <c r="X1405" s="1" t="s">
        <v>124</v>
      </c>
      <c r="Y1405" s="1">
        <v>14.5352172</v>
      </c>
      <c r="Z1405" s="1">
        <v>120.9819432</v>
      </c>
      <c r="AA1405" s="11" cm="1">
        <f t="array" ref="AA1405">IF(ISBLANK(Y1405), 0, VINCentyInvDistance(F1405,G1405,Y1405,Z1405))</f>
        <v>5897.4165711610076</v>
      </c>
      <c r="AB1405" s="1">
        <v>1</v>
      </c>
      <c r="AC1405" s="1">
        <v>0</v>
      </c>
      <c r="AD1405" s="1">
        <v>0</v>
      </c>
      <c r="AE1405" s="1">
        <v>8</v>
      </c>
      <c r="AF1405" s="1">
        <v>1</v>
      </c>
      <c r="AG1405" s="1" t="s">
        <v>159</v>
      </c>
      <c r="AH1405" s="1" t="s">
        <v>160</v>
      </c>
      <c r="AI1405" s="1" t="s">
        <v>54</v>
      </c>
      <c r="AJ1405" s="1" t="s">
        <v>55</v>
      </c>
      <c r="AK1405" t="s">
        <v>161</v>
      </c>
      <c r="AL1405" s="1">
        <v>2</v>
      </c>
      <c r="AM1405" s="1"/>
    </row>
    <row r="1406" spans="1:39" ht="12.75" customHeight="1">
      <c r="A1406" s="1"/>
      <c r="B1406" s="1" t="s">
        <v>236</v>
      </c>
      <c r="C1406" s="1" t="s">
        <v>237</v>
      </c>
      <c r="D1406" s="3" t="str">
        <f ca="1">IFERROR(__xludf.DUMMYFUNCTION("PROPER(REGEXEXTRACT(B41, ""(?:https?:\/\/)?(?:www\.)?([a-zA-Z0-9-]+)\.""))"),"Skyscanner")</f>
        <v>Skyscanner</v>
      </c>
      <c r="E1406" s="1" t="s">
        <v>238</v>
      </c>
      <c r="F1406" s="1">
        <v>14.4902353</v>
      </c>
      <c r="G1406" s="1">
        <v>121.0204926</v>
      </c>
      <c r="H1406" s="1" t="s">
        <v>239</v>
      </c>
      <c r="I1406" s="1" t="s">
        <v>50</v>
      </c>
      <c r="J1406" s="1">
        <f>IF(K1406="URBAN",1,IF(K1406="SUBURBAN",2,IF(K1406="RURAL",3,"")))</f>
        <v>2</v>
      </c>
      <c r="K1406" s="1" t="s">
        <v>84</v>
      </c>
      <c r="L1406" s="18">
        <v>46082</v>
      </c>
      <c r="M1406" s="49">
        <v>0.625</v>
      </c>
      <c r="N1406" s="18">
        <v>46083</v>
      </c>
      <c r="O1406" s="56">
        <v>0.54166666666666663</v>
      </c>
      <c r="P1406" s="31" t="str">
        <f>TEXT($L1406, "dddd")</f>
        <v>Sunday</v>
      </c>
      <c r="Q1406" s="39" t="s">
        <v>79</v>
      </c>
      <c r="R1406" s="39">
        <v>1389.6</v>
      </c>
      <c r="S1406" s="1" t="str">
        <f>IF(OR(MONTH(L1406)=12, MONTH(L1406)&lt;=5), "Dry Season", "Wet Season")</f>
        <v>Dry Season</v>
      </c>
      <c r="T1406" s="1">
        <v>1</v>
      </c>
      <c r="U1406" s="1">
        <v>0</v>
      </c>
      <c r="V1406" s="1">
        <v>0</v>
      </c>
      <c r="W1406" s="1">
        <v>1</v>
      </c>
      <c r="X1406" s="1" t="s">
        <v>124</v>
      </c>
      <c r="Y1406" s="1">
        <v>14.5352172</v>
      </c>
      <c r="Z1406" s="1">
        <v>120.9819432</v>
      </c>
      <c r="AA1406" s="11" cm="1">
        <f t="array" ref="AA1406">IF(ISBLANK(Y1406), 0, VINCentyInvDistance(F1406,G1406,Y1406,Z1406))</f>
        <v>6483.5477936298457</v>
      </c>
      <c r="AB1406" s="1">
        <v>0</v>
      </c>
      <c r="AC1406" s="1">
        <v>0</v>
      </c>
      <c r="AD1406" s="1">
        <v>0</v>
      </c>
      <c r="AE1406" s="1">
        <v>3</v>
      </c>
      <c r="AF1406" s="1">
        <v>1</v>
      </c>
      <c r="AG1406" s="1" t="s">
        <v>159</v>
      </c>
      <c r="AH1406" s="1" t="s">
        <v>160</v>
      </c>
      <c r="AI1406" s="1" t="s">
        <v>54</v>
      </c>
      <c r="AJ1406" s="1" t="s">
        <v>55</v>
      </c>
      <c r="AK1406" t="s">
        <v>240</v>
      </c>
      <c r="AL1406" s="1">
        <v>4</v>
      </c>
      <c r="AM1406" s="1"/>
    </row>
    <row r="1407" spans="1:39" ht="12.75" customHeight="1">
      <c r="A1407" s="1"/>
      <c r="B1407" s="1" t="s">
        <v>241</v>
      </c>
      <c r="C1407" s="1" t="s">
        <v>242</v>
      </c>
      <c r="D1407" s="3" t="str">
        <f ca="1">IFERROR(__xludf.DUMMYFUNCTION("PROPER(REGEXEXTRACT(B42, ""(?:https?:\/\/)?(?:www\.)?([a-zA-Z0-9-]+)\.""))"),"Skyscanner")</f>
        <v>Skyscanner</v>
      </c>
      <c r="E1407" s="1" t="s">
        <v>243</v>
      </c>
      <c r="F1407" s="1">
        <v>14.4924994</v>
      </c>
      <c r="G1407" s="1">
        <v>121.0158386</v>
      </c>
      <c r="H1407" s="1" t="s">
        <v>158</v>
      </c>
      <c r="I1407" s="1" t="s">
        <v>50</v>
      </c>
      <c r="J1407" s="1">
        <f>IF(K1407="URBAN",1,IF(K1407="SUBURBAN",2,IF(K1407="RURAL",3,"")))</f>
        <v>2</v>
      </c>
      <c r="K1407" s="1" t="s">
        <v>84</v>
      </c>
      <c r="L1407" s="18">
        <v>46082</v>
      </c>
      <c r="M1407" s="49">
        <v>0.58333333333333337</v>
      </c>
      <c r="N1407" s="18">
        <v>46083</v>
      </c>
      <c r="O1407" s="56">
        <v>0.5</v>
      </c>
      <c r="P1407" s="31" t="str">
        <f>TEXT($L1407, "dddd")</f>
        <v>Sunday</v>
      </c>
      <c r="Q1407" s="39" t="s">
        <v>244</v>
      </c>
      <c r="R1407" s="39">
        <v>810.6</v>
      </c>
      <c r="S1407" s="1" t="str">
        <f>IF(OR(MONTH(L1407)=12, MONTH(L1407)&lt;=5), "Dry Season", "Wet Season")</f>
        <v>Dry Season</v>
      </c>
      <c r="T1407" s="1">
        <v>1</v>
      </c>
      <c r="U1407" s="1">
        <v>1</v>
      </c>
      <c r="V1407" s="1">
        <v>0</v>
      </c>
      <c r="W1407" s="1">
        <v>1</v>
      </c>
      <c r="X1407" s="1" t="s">
        <v>124</v>
      </c>
      <c r="Y1407" s="1">
        <v>14.5352172</v>
      </c>
      <c r="Z1407" s="1">
        <v>120.9819432</v>
      </c>
      <c r="AA1407" s="11" cm="1">
        <f t="array" ref="AA1407">IF(ISBLANK(Y1407), 0, VINCentyInvDistance(F1407,G1407,Y1407,Z1407))</f>
        <v>5973.9528194038594</v>
      </c>
      <c r="AB1407" s="1">
        <v>0</v>
      </c>
      <c r="AC1407" s="1">
        <v>5.8</v>
      </c>
      <c r="AD1407" s="1">
        <v>3.7</v>
      </c>
      <c r="AE1407" s="1">
        <v>53</v>
      </c>
      <c r="AF1407" s="1">
        <v>1</v>
      </c>
      <c r="AG1407" s="1" t="s">
        <v>159</v>
      </c>
      <c r="AH1407" s="1" t="s">
        <v>160</v>
      </c>
      <c r="AI1407" s="1" t="s">
        <v>54</v>
      </c>
      <c r="AJ1407" s="1" t="s">
        <v>55</v>
      </c>
      <c r="AK1407" t="s">
        <v>245</v>
      </c>
      <c r="AL1407" s="1">
        <v>2</v>
      </c>
      <c r="AM1407" s="1"/>
    </row>
    <row r="1408" spans="1:39" ht="12.75" customHeight="1">
      <c r="A1408" s="1"/>
      <c r="B1408" s="1" t="s">
        <v>246</v>
      </c>
      <c r="C1408" s="1" t="s">
        <v>247</v>
      </c>
      <c r="D1408" s="3" t="str">
        <f ca="1">IFERROR(__xludf.DUMMYFUNCTION("PROPER(REGEXEXTRACT(B43, ""(?:https?:\/\/)?(?:www\.)?([a-zA-Z0-9-]+)\.""))"),"Google")</f>
        <v>Google</v>
      </c>
      <c r="E1408" s="1" t="s">
        <v>248</v>
      </c>
      <c r="F1408" s="1">
        <v>14.490070299999999</v>
      </c>
      <c r="G1408" s="1">
        <v>121.0204468</v>
      </c>
      <c r="H1408" s="1" t="s">
        <v>239</v>
      </c>
      <c r="I1408" s="1" t="s">
        <v>50</v>
      </c>
      <c r="J1408" s="1">
        <f>IF(K1408="URBAN",1,IF(K1408="SUBURBAN",2,IF(K1408="RURAL",3,"")))</f>
        <v>2</v>
      </c>
      <c r="K1408" s="1" t="s">
        <v>84</v>
      </c>
      <c r="L1408" s="18">
        <v>46082</v>
      </c>
      <c r="M1408" s="49">
        <v>0.625</v>
      </c>
      <c r="N1408" s="18">
        <v>46083</v>
      </c>
      <c r="O1408" s="56">
        <v>0.5</v>
      </c>
      <c r="P1408" s="31" t="str">
        <f>TEXT($L1408, "dddd")</f>
        <v>Sunday</v>
      </c>
      <c r="Q1408" s="39" t="s">
        <v>249</v>
      </c>
      <c r="R1408" s="39">
        <v>1621.2</v>
      </c>
      <c r="S1408" s="1" t="str">
        <f>IF(OR(MONTH(L1408)=12, MONTH(L1408)&lt;=5), "Dry Season", "Wet Season")</f>
        <v>Dry Season</v>
      </c>
      <c r="T1408" s="1">
        <v>1</v>
      </c>
      <c r="U1408" s="1">
        <v>0</v>
      </c>
      <c r="V1408" s="1">
        <v>0</v>
      </c>
      <c r="W1408" s="1">
        <v>0</v>
      </c>
      <c r="X1408" s="1" t="s">
        <v>44</v>
      </c>
      <c r="Y1408" s="1"/>
      <c r="Z1408" s="1"/>
      <c r="AA1408" s="11" cm="1">
        <f t="array" ref="AA1408">IF(ISBLANK(Y1408), 0, VINCentyInvDistance(F1408,G1408,Y1408,Z1408))</f>
        <v>0</v>
      </c>
      <c r="AB1408" s="1">
        <v>0</v>
      </c>
      <c r="AC1408" s="1">
        <v>0</v>
      </c>
      <c r="AD1408" s="1">
        <v>0</v>
      </c>
      <c r="AE1408" s="1"/>
      <c r="AF1408" s="1">
        <v>1</v>
      </c>
      <c r="AG1408" s="1" t="str">
        <f>TRIM(MID(SUBSTITUTE($H1408,",",REPT(" ",200)),(LEN($H1408)-LEN(SUBSTITUTE($H1408,",",""))-4)*200+1,200))</f>
        <v>Parañaque</v>
      </c>
      <c r="AH1408" s="1" t="str">
        <f>TRIM(MID(SUBSTITUTE($H1408,",",REPT(" ",200)),(LEN($H1408)-LEN(SUBSTITUTE($H1408,",",""))-3)*200+1,200))</f>
        <v>Southern Manila District</v>
      </c>
      <c r="AI1408" s="1" t="str">
        <f>TRIM(MID(SUBSTITUTE($H1408,",",REPT(" ",200)),(LEN($H1408)-LEN(SUBSTITUTE($H1408,",",""))-2)*200+1,200))</f>
        <v>Metro Manila</v>
      </c>
      <c r="AJ1408" s="1" t="str">
        <f>TRIM(MID(SUBSTITUTE($H1408,",",REPT(" ",200)),(LEN($H1408)-LEN(SUBSTITUTE($H1408,",",""))-0)*200+1,200))</f>
        <v>Philippines</v>
      </c>
      <c r="AL1408" s="1">
        <v>3</v>
      </c>
      <c r="AM1408" s="1"/>
    </row>
    <row r="1409" spans="1:39" ht="12.75" customHeight="1">
      <c r="A1409" s="1"/>
      <c r="B1409" s="1" t="s">
        <v>250</v>
      </c>
      <c r="C1409" s="1" t="s">
        <v>251</v>
      </c>
      <c r="D1409" s="3" t="str">
        <f ca="1">IFERROR(__xludf.DUMMYFUNCTION("PROPER(REGEXEXTRACT(B44, ""(?:https?:\/\/)?(?:www\.)?([a-zA-Z0-9-]+)\.""))"),"Google")</f>
        <v>Google</v>
      </c>
      <c r="E1409" s="1" t="s">
        <v>252</v>
      </c>
      <c r="F1409" s="1">
        <v>14.482810000000001</v>
      </c>
      <c r="G1409" s="1">
        <v>121.0447235</v>
      </c>
      <c r="H1409" s="1" t="s">
        <v>253</v>
      </c>
      <c r="I1409" s="1" t="s">
        <v>50</v>
      </c>
      <c r="J1409" s="1">
        <f>IF(K1409="URBAN",1,IF(K1409="SUBURBAN",2,IF(K1409="RURAL",3,"")))</f>
        <v>2</v>
      </c>
      <c r="K1409" s="1" t="s">
        <v>84</v>
      </c>
      <c r="L1409" s="18">
        <v>46082</v>
      </c>
      <c r="M1409" s="49">
        <v>0.625</v>
      </c>
      <c r="N1409" s="18">
        <v>46083</v>
      </c>
      <c r="O1409" s="56">
        <v>0.5</v>
      </c>
      <c r="P1409" s="31" t="str">
        <f>TEXT($L1409, "dddd")</f>
        <v>Sunday</v>
      </c>
      <c r="Q1409" s="39" t="s">
        <v>117</v>
      </c>
      <c r="R1409" s="39">
        <v>12448.5</v>
      </c>
      <c r="S1409" s="1" t="str">
        <f>IF(OR(MONTH(L1409)=12, MONTH(L1409)&lt;=5), "Dry Season", "Wet Season")</f>
        <v>Dry Season</v>
      </c>
      <c r="T1409" s="1">
        <v>1</v>
      </c>
      <c r="U1409" s="1">
        <v>0</v>
      </c>
      <c r="V1409" s="1">
        <v>0</v>
      </c>
      <c r="W1409" s="1">
        <v>0</v>
      </c>
      <c r="X1409" s="1" t="s">
        <v>44</v>
      </c>
      <c r="Y1409" s="1"/>
      <c r="Z1409" s="1"/>
      <c r="AA1409" s="11" cm="1">
        <f t="array" ref="AA1409">IF(ISBLANK(Y1409), 0, VINCentyInvDistance(F1409,G1409,Y1409,Z1409))</f>
        <v>0</v>
      </c>
      <c r="AB1409" s="1">
        <v>0</v>
      </c>
      <c r="AC1409" s="1">
        <v>0</v>
      </c>
      <c r="AD1409" s="1">
        <v>0</v>
      </c>
      <c r="AE1409" s="1">
        <v>0</v>
      </c>
      <c r="AF1409" s="1">
        <v>1</v>
      </c>
      <c r="AG1409" s="1" t="str">
        <f>TRIM(MID(SUBSTITUTE($H1409,",",REPT(" ",200)),(LEN($H1409)-LEN(SUBSTITUTE($H1409,",",""))-4)*200+1,200))</f>
        <v>Parañaque</v>
      </c>
      <c r="AH1409" s="1" t="str">
        <f>TRIM(MID(SUBSTITUTE($H1409,",",REPT(" ",200)),(LEN($H1409)-LEN(SUBSTITUTE($H1409,",",""))-3)*200+1,200))</f>
        <v>Southern Manila District</v>
      </c>
      <c r="AI1409" s="1" t="str">
        <f>TRIM(MID(SUBSTITUTE($H1409,",",REPT(" ",200)),(LEN($H1409)-LEN(SUBSTITUTE($H1409,",",""))-2)*200+1,200))</f>
        <v>Metro Manila</v>
      </c>
      <c r="AJ1409" s="1" t="str">
        <f>TRIM(MID(SUBSTITUTE($H1409,",",REPT(" ",200)),(LEN($H1409)-LEN(SUBSTITUTE($H1409,",",""))-0)*200+1,200))</f>
        <v>Philippines</v>
      </c>
      <c r="AL1409" s="1">
        <v>3</v>
      </c>
      <c r="AM1409" s="1"/>
    </row>
    <row r="1410" spans="1:39" ht="12.75" customHeight="1">
      <c r="A1410" s="1"/>
      <c r="B1410" s="1" t="s">
        <v>254</v>
      </c>
      <c r="C1410" s="1" t="s">
        <v>255</v>
      </c>
      <c r="D1410" s="3" t="str">
        <f ca="1">IFERROR(__xludf.DUMMYFUNCTION("PROPER(REGEXEXTRACT(B45, ""(?:https?:\/\/)?(?:www\.)?([a-zA-Z0-9-]+)\.""))"),"Google")</f>
        <v>Google</v>
      </c>
      <c r="E1410" s="1" t="s">
        <v>256</v>
      </c>
      <c r="F1410" s="1">
        <v>14.48391</v>
      </c>
      <c r="G1410" s="1">
        <v>121.04387</v>
      </c>
      <c r="H1410" s="1" t="s">
        <v>257</v>
      </c>
      <c r="I1410" s="1" t="s">
        <v>50</v>
      </c>
      <c r="J1410" s="1">
        <f>IF(K1410="URBAN",1,IF(K1410="SUBURBAN",2,IF(K1410="RURAL",3,"")))</f>
        <v>2</v>
      </c>
      <c r="K1410" s="1" t="s">
        <v>84</v>
      </c>
      <c r="L1410" s="18">
        <v>46082</v>
      </c>
      <c r="M1410" s="49">
        <v>0.625</v>
      </c>
      <c r="N1410" s="18">
        <v>46083</v>
      </c>
      <c r="O1410" s="56">
        <v>0.5</v>
      </c>
      <c r="P1410" s="31" t="str">
        <f>TEXT($L1410, "dddd")</f>
        <v>Sunday</v>
      </c>
      <c r="Q1410" s="39" t="s">
        <v>79</v>
      </c>
      <c r="R1410" s="39">
        <v>3062</v>
      </c>
      <c r="S1410" s="1" t="str">
        <f>IF(OR(MONTH(L1410)=12, MONTH(L1410)&lt;=5), "Dry Season", "Wet Season")</f>
        <v>Dry Season</v>
      </c>
      <c r="T1410" s="1">
        <v>1</v>
      </c>
      <c r="U1410" s="1">
        <v>0</v>
      </c>
      <c r="V1410" s="1">
        <v>0</v>
      </c>
      <c r="W1410" s="1">
        <v>0</v>
      </c>
      <c r="X1410" s="1" t="s">
        <v>44</v>
      </c>
      <c r="Y1410" s="1"/>
      <c r="Z1410" s="1"/>
      <c r="AA1410" s="11" cm="1">
        <f t="array" ref="AA1410">IF(ISBLANK(Y1410), 0, VINCentyInvDistance(F1410,G1410,Y1410,Z1410))</f>
        <v>0</v>
      </c>
      <c r="AB1410" s="1">
        <v>0</v>
      </c>
      <c r="AC1410" s="1">
        <v>0</v>
      </c>
      <c r="AD1410" s="1">
        <v>0</v>
      </c>
      <c r="AE1410" s="1">
        <v>3</v>
      </c>
      <c r="AF1410" s="1">
        <v>1</v>
      </c>
      <c r="AG1410" s="1" t="s">
        <v>142</v>
      </c>
      <c r="AH1410" s="1" t="s">
        <v>143</v>
      </c>
      <c r="AI1410" s="1"/>
      <c r="AJ1410" s="1" t="s">
        <v>55</v>
      </c>
      <c r="AL1410" s="1">
        <v>3</v>
      </c>
      <c r="AM1410" s="1" t="s">
        <v>258</v>
      </c>
    </row>
    <row r="1411" spans="1:39" ht="12.75" customHeight="1">
      <c r="A1411" s="1"/>
      <c r="B1411" s="1" t="s">
        <v>259</v>
      </c>
      <c r="C1411" s="1" t="s">
        <v>260</v>
      </c>
      <c r="D1411" s="3" t="str">
        <f ca="1">IFERROR(__xludf.DUMMYFUNCTION("PROPER(REGEXEXTRACT(B46, ""(?:https?:\/\/)?(?:www\.)?([a-zA-Z0-9-]+)\.""))"),"Skyscanner")</f>
        <v>Skyscanner</v>
      </c>
      <c r="E1411" s="1" t="s">
        <v>261</v>
      </c>
      <c r="F1411" s="1">
        <v>14.488160000000001</v>
      </c>
      <c r="G1411" s="1">
        <v>121.04272</v>
      </c>
      <c r="H1411" s="1" t="s">
        <v>218</v>
      </c>
      <c r="I1411" s="1" t="s">
        <v>50</v>
      </c>
      <c r="J1411" s="1">
        <f>IF(K1411="URBAN",1,IF(K1411="SUBURBAN",2,IF(K1411="RURAL",3,"")))</f>
        <v>2</v>
      </c>
      <c r="K1411" s="1" t="s">
        <v>84</v>
      </c>
      <c r="L1411" s="18">
        <v>46082</v>
      </c>
      <c r="M1411" s="49">
        <v>0.625</v>
      </c>
      <c r="N1411" s="18">
        <v>46083</v>
      </c>
      <c r="O1411" s="56">
        <v>0.5</v>
      </c>
      <c r="P1411" s="31" t="str">
        <f>TEXT($L1411, "dddd")</f>
        <v>Sunday</v>
      </c>
      <c r="Q1411" s="39" t="s">
        <v>79</v>
      </c>
      <c r="R1411" s="39">
        <v>1845</v>
      </c>
      <c r="S1411" s="1" t="str">
        <f>IF(OR(MONTH(L1411)=12, MONTH(L1411)&lt;=5), "Dry Season", "Wet Season")</f>
        <v>Dry Season</v>
      </c>
      <c r="T1411" s="1">
        <v>1</v>
      </c>
      <c r="U1411" s="1">
        <v>0</v>
      </c>
      <c r="V1411" s="1">
        <v>0</v>
      </c>
      <c r="W1411" s="1">
        <v>0</v>
      </c>
      <c r="X1411" s="1" t="s">
        <v>44</v>
      </c>
      <c r="Y1411" s="1"/>
      <c r="Z1411" s="1"/>
      <c r="AA1411" s="11" cm="1">
        <f t="array" ref="AA1411">IF(ISBLANK(Y1411), 0, VINCentyInvDistance(F1411,G1411,Y1411,Z1411))</f>
        <v>0</v>
      </c>
      <c r="AB1411" s="1">
        <v>0</v>
      </c>
      <c r="AC1411" s="1">
        <v>0</v>
      </c>
      <c r="AD1411" s="1">
        <v>0</v>
      </c>
      <c r="AE1411" s="1">
        <v>0</v>
      </c>
      <c r="AF1411" s="1">
        <v>1</v>
      </c>
      <c r="AG1411" s="1" t="str">
        <f>TRIM(MID(SUBSTITUTE($H1411,",",REPT(" ",200)),(LEN($H1411)-LEN(SUBSTITUTE($H1411,",",""))-4)*200+1,200))</f>
        <v>Parañaque</v>
      </c>
      <c r="AH1411" s="1" t="str">
        <f>TRIM(MID(SUBSTITUTE($H1411,",",REPT(" ",200)),(LEN($H1411)-LEN(SUBSTITUTE($H1411,",",""))-3)*200+1,200))</f>
        <v>Southern Manila District</v>
      </c>
      <c r="AI1411" s="1" t="str">
        <f>TRIM(MID(SUBSTITUTE($H1411,",",REPT(" ",200)),(LEN($H1411)-LEN(SUBSTITUTE($H1411,",",""))-2)*200+1,200))</f>
        <v>Metro Manila</v>
      </c>
      <c r="AJ1411" s="1" t="str">
        <f>TRIM(MID(SUBSTITUTE($H1411,",",REPT(" ",200)),(LEN($H1411)-LEN(SUBSTITUTE($H1411,",",""))-0)*200+1,200))</f>
        <v>Philippines</v>
      </c>
      <c r="AL1411" s="1">
        <v>4</v>
      </c>
      <c r="AM1411" s="1" t="s">
        <v>262</v>
      </c>
    </row>
    <row r="1412" spans="1:39" ht="12.75" customHeight="1">
      <c r="A1412" s="1"/>
      <c r="B1412" s="1" t="s">
        <v>263</v>
      </c>
      <c r="C1412" s="1" t="s">
        <v>264</v>
      </c>
      <c r="D1412" s="3" t="str">
        <f ca="1">IFERROR(__xludf.DUMMYFUNCTION("PROPER(REGEXEXTRACT(B47, ""(?:https?:\/\/)?(?:www\.)?([a-zA-Z0-9-]+)\.""))"),"Skyscanner")</f>
        <v>Skyscanner</v>
      </c>
      <c r="E1412" s="1" t="s">
        <v>265</v>
      </c>
      <c r="F1412" s="1">
        <v>14.48419</v>
      </c>
      <c r="G1412" s="1">
        <v>121.04467769999999</v>
      </c>
      <c r="H1412" s="1" t="s">
        <v>110</v>
      </c>
      <c r="I1412" s="1" t="s">
        <v>50</v>
      </c>
      <c r="J1412" s="1">
        <f>IF(K1412="URBAN",1,IF(K1412="SUBURBAN",2,IF(K1412="RURAL",3,"")))</f>
        <v>2</v>
      </c>
      <c r="K1412" s="1" t="s">
        <v>84</v>
      </c>
      <c r="L1412" s="18">
        <v>46082</v>
      </c>
      <c r="M1412" s="49">
        <v>0.58333333333333337</v>
      </c>
      <c r="N1412" s="18">
        <v>46083</v>
      </c>
      <c r="O1412" s="56">
        <v>0.45833333333333331</v>
      </c>
      <c r="P1412" s="31" t="str">
        <f>TEXT($L1412, "dddd")</f>
        <v>Sunday</v>
      </c>
      <c r="Q1412" s="39" t="s">
        <v>111</v>
      </c>
      <c r="R1412" s="39">
        <v>1996</v>
      </c>
      <c r="S1412" s="1" t="str">
        <f>IF(OR(MONTH(L1412)=12, MONTH(L1412)&lt;=5), "Dry Season", "Wet Season")</f>
        <v>Dry Season</v>
      </c>
      <c r="T1412" s="1">
        <v>1</v>
      </c>
      <c r="U1412" s="1">
        <v>0</v>
      </c>
      <c r="V1412" s="1">
        <v>0</v>
      </c>
      <c r="W1412" s="1">
        <v>0</v>
      </c>
      <c r="X1412" s="1" t="s">
        <v>44</v>
      </c>
      <c r="Y1412" s="1"/>
      <c r="Z1412" s="1"/>
      <c r="AA1412" s="11" cm="1">
        <f t="array" ref="AA1412">IF(ISBLANK(Y1412), 0, VINCentyInvDistance(F1412,G1412,Y1412,Z1412))</f>
        <v>0</v>
      </c>
      <c r="AB1412" s="1">
        <v>0</v>
      </c>
      <c r="AC1412" s="1">
        <v>0</v>
      </c>
      <c r="AD1412" s="1">
        <v>0</v>
      </c>
      <c r="AE1412" s="1">
        <v>2</v>
      </c>
      <c r="AF1412" s="1">
        <v>1</v>
      </c>
      <c r="AG1412" s="1" t="s">
        <v>68</v>
      </c>
      <c r="AH1412" s="1" t="str">
        <f>TRIM(MID(SUBSTITUTE($H1412,",",REPT(" ",200)),(LEN($H1412)-LEN(SUBSTITUTE($H1412,",",""))-3)*200+1,200))</f>
        <v>Southern Manila District</v>
      </c>
      <c r="AI1412" s="1" t="s">
        <v>54</v>
      </c>
      <c r="AJ1412" s="1" t="s">
        <v>55</v>
      </c>
      <c r="AK1412" t="s">
        <v>266</v>
      </c>
      <c r="AL1412" s="1">
        <v>5</v>
      </c>
      <c r="AM1412" s="1"/>
    </row>
    <row r="1413" spans="1:39" ht="12.75" customHeight="1">
      <c r="A1413" s="1"/>
      <c r="B1413" s="1" t="s">
        <v>259</v>
      </c>
      <c r="C1413" s="1" t="s">
        <v>267</v>
      </c>
      <c r="D1413" s="3" t="str">
        <f ca="1">IFERROR(__xludf.DUMMYFUNCTION("PROPER(REGEXEXTRACT(B48, ""(?:https?:\/\/)?(?:www\.)?([a-zA-Z0-9-]+)\.""))"),"Skyscanner")</f>
        <v>Skyscanner</v>
      </c>
      <c r="E1413" s="1" t="s">
        <v>268</v>
      </c>
      <c r="F1413" s="1">
        <v>14.488160000000001</v>
      </c>
      <c r="G1413" s="1">
        <v>121.04272</v>
      </c>
      <c r="H1413" s="1" t="s">
        <v>218</v>
      </c>
      <c r="I1413" s="1" t="s">
        <v>50</v>
      </c>
      <c r="J1413" s="1">
        <f>IF(K1413="URBAN",1,IF(K1413="SUBURBAN",2,IF(K1413="RURAL",3,"")))</f>
        <v>2</v>
      </c>
      <c r="K1413" s="1" t="s">
        <v>84</v>
      </c>
      <c r="L1413" s="18">
        <v>46082</v>
      </c>
      <c r="M1413" s="49">
        <v>0.625</v>
      </c>
      <c r="N1413" s="18">
        <v>46083</v>
      </c>
      <c r="O1413" s="56">
        <v>0.5</v>
      </c>
      <c r="P1413" s="31" t="str">
        <f>TEXT($L1413, "dddd")</f>
        <v>Sunday</v>
      </c>
      <c r="Q1413" s="39" t="s">
        <v>79</v>
      </c>
      <c r="R1413" s="39">
        <v>1846</v>
      </c>
      <c r="S1413" s="1" t="str">
        <f>IF(OR(MONTH(L1413)=12, MONTH(L1413)&lt;=5), "Dry Season", "Wet Season")</f>
        <v>Dry Season</v>
      </c>
      <c r="T1413" s="1">
        <v>1</v>
      </c>
      <c r="U1413" s="1">
        <v>0</v>
      </c>
      <c r="V1413" s="1">
        <v>0</v>
      </c>
      <c r="W1413" s="1">
        <v>0</v>
      </c>
      <c r="X1413" s="1" t="s">
        <v>44</v>
      </c>
      <c r="Y1413" s="1"/>
      <c r="Z1413" s="1"/>
      <c r="AA1413" s="11" cm="1">
        <f t="array" ref="AA1413">IF(ISBLANK(Y1413), 0, VINCentyInvDistance(F1413,G1413,Y1413,Z1413))</f>
        <v>0</v>
      </c>
      <c r="AB1413" s="1">
        <v>0</v>
      </c>
      <c r="AC1413" s="1">
        <v>0</v>
      </c>
      <c r="AD1413" s="1">
        <v>0</v>
      </c>
      <c r="AE1413" s="1">
        <v>0</v>
      </c>
      <c r="AF1413" s="1">
        <v>1</v>
      </c>
      <c r="AG1413" s="1" t="str">
        <f>TRIM(MID(SUBSTITUTE($H1413,",",REPT(" ",200)),(LEN($H1413)-LEN(SUBSTITUTE($H1413,",",""))-4)*200+1,200))</f>
        <v>Parañaque</v>
      </c>
      <c r="AH1413" s="1" t="str">
        <f>TRIM(MID(SUBSTITUTE($H1413,",",REPT(" ",200)),(LEN($H1413)-LEN(SUBSTITUTE($H1413,",",""))-3)*200+1,200))</f>
        <v>Southern Manila District</v>
      </c>
      <c r="AI1413" s="1" t="str">
        <f>TRIM(MID(SUBSTITUTE($H1413,",",REPT(" ",200)),(LEN($H1413)-LEN(SUBSTITUTE($H1413,",",""))-2)*200+1,200))</f>
        <v>Metro Manila</v>
      </c>
      <c r="AJ1413" s="1" t="str">
        <f>TRIM(MID(SUBSTITUTE($H1413,",",REPT(" ",200)),(LEN($H1413)-LEN(SUBSTITUTE($H1413,",",""))-0)*200+1,200))</f>
        <v>Philippines</v>
      </c>
      <c r="AL1413" s="2">
        <v>3</v>
      </c>
      <c r="AM1413" s="1" t="s">
        <v>262</v>
      </c>
    </row>
    <row r="1414" spans="1:39" ht="12.75" customHeight="1">
      <c r="A1414" s="1"/>
      <c r="B1414" s="1" t="s">
        <v>269</v>
      </c>
      <c r="C1414" s="1" t="s">
        <v>270</v>
      </c>
      <c r="D1414" s="3" t="str">
        <f ca="1">IFERROR(__xludf.DUMMYFUNCTION("PROPER(REGEXEXTRACT(B49, ""(?:https?:\/\/)?(?:www\.)?([a-zA-Z0-9-]+)\.""))"),"Skyscanner")</f>
        <v>Skyscanner</v>
      </c>
      <c r="E1414" s="1" t="s">
        <v>271</v>
      </c>
      <c r="F1414" s="1">
        <v>12.879720000000001</v>
      </c>
      <c r="G1414" s="1">
        <v>121.77401999999999</v>
      </c>
      <c r="H1414" s="1" t="s">
        <v>272</v>
      </c>
      <c r="I1414" s="1" t="s">
        <v>50</v>
      </c>
      <c r="J1414" s="1">
        <f>IF(K1414="URBAN",1,IF(K1414="SUBURBAN",2,IF(K1414="RURAL",3,"")))</f>
        <v>2</v>
      </c>
      <c r="K1414" s="1" t="s">
        <v>84</v>
      </c>
      <c r="L1414" s="18">
        <v>46082</v>
      </c>
      <c r="M1414" s="49">
        <v>0.58333333333333337</v>
      </c>
      <c r="N1414" s="18">
        <v>46083</v>
      </c>
      <c r="O1414" s="56">
        <v>0.45833333333333331</v>
      </c>
      <c r="P1414" s="31" t="str">
        <f>TEXT($L1414, "dddd")</f>
        <v>Sunday</v>
      </c>
      <c r="Q1414" s="39" t="s">
        <v>111</v>
      </c>
      <c r="R1414" s="39">
        <v>3294</v>
      </c>
      <c r="S1414" s="1" t="str">
        <f>IF(OR(MONTH(L1414)=12, MONTH(L1414)&lt;=5), "Dry Season", "Wet Season")</f>
        <v>Dry Season</v>
      </c>
      <c r="T1414" s="1">
        <v>1</v>
      </c>
      <c r="U1414" s="1">
        <v>0</v>
      </c>
      <c r="V1414" s="1">
        <v>0</v>
      </c>
      <c r="W1414" s="1">
        <v>0</v>
      </c>
      <c r="X1414" s="1" t="s">
        <v>44</v>
      </c>
      <c r="Y1414" s="1"/>
      <c r="Z1414" s="1"/>
      <c r="AA1414" s="11" cm="1">
        <f t="array" ref="AA1414">IF(ISBLANK(Y1414), 0, VINCentyInvDistance(F1414,G1414,Y1414,Z1414))</f>
        <v>0</v>
      </c>
      <c r="AB1414" s="1">
        <v>1</v>
      </c>
      <c r="AC1414" s="1">
        <v>0</v>
      </c>
      <c r="AD1414" s="1">
        <v>0</v>
      </c>
      <c r="AE1414" s="1">
        <v>0</v>
      </c>
      <c r="AF1414" s="1">
        <v>1</v>
      </c>
      <c r="AG1414" s="1" t="s">
        <v>273</v>
      </c>
      <c r="AH1414" s="1" t="s">
        <v>274</v>
      </c>
      <c r="AI1414" s="1"/>
      <c r="AJ1414" s="1" t="s">
        <v>55</v>
      </c>
      <c r="AK1414" t="s">
        <v>16474</v>
      </c>
      <c r="AL1414" s="1">
        <v>3</v>
      </c>
      <c r="AM1414" s="1"/>
    </row>
    <row r="1415" spans="1:39" ht="12.75" customHeight="1">
      <c r="A1415" s="1"/>
      <c r="B1415" s="1" t="s">
        <v>279</v>
      </c>
      <c r="C1415" s="1" t="s">
        <v>280</v>
      </c>
      <c r="D1415" s="3" t="str">
        <f ca="1">IFERROR(__xludf.DUMMYFUNCTION("PROPER(REGEXEXTRACT(B51, ""(?:https?:\/\/)?(?:www\.)?([a-zA-Z0-9-]+)\.""))"),"Google")</f>
        <v>Google</v>
      </c>
      <c r="E1415" s="1" t="s">
        <v>281</v>
      </c>
      <c r="F1415" s="1">
        <v>14.49029</v>
      </c>
      <c r="G1415" s="1">
        <v>121.02088999999999</v>
      </c>
      <c r="H1415" s="1" t="s">
        <v>282</v>
      </c>
      <c r="I1415" s="1" t="s">
        <v>50</v>
      </c>
      <c r="J1415" s="1">
        <f>IF(K1415="URBAN",1,IF(K1415="SUBURBAN",2,IF(K1415="RURAL",3,"")))</f>
        <v>2</v>
      </c>
      <c r="K1415" s="1" t="s">
        <v>84</v>
      </c>
      <c r="L1415" s="18">
        <v>46082</v>
      </c>
      <c r="M1415" s="49">
        <v>0.625</v>
      </c>
      <c r="N1415" s="18">
        <v>46083</v>
      </c>
      <c r="O1415" s="56">
        <v>0.5</v>
      </c>
      <c r="P1415" s="31" t="str">
        <f>TEXT($L1415, "dddd")</f>
        <v>Sunday</v>
      </c>
      <c r="Q1415" s="39" t="s">
        <v>111</v>
      </c>
      <c r="R1415" s="39">
        <v>2083</v>
      </c>
      <c r="S1415" s="1" t="str">
        <f>IF(OR(MONTH(L1415)=12, MONTH(L1415)&lt;=5), "Dry Season", "Wet Season")</f>
        <v>Dry Season</v>
      </c>
      <c r="T1415" s="1">
        <v>1</v>
      </c>
      <c r="U1415" s="1">
        <v>0</v>
      </c>
      <c r="V1415" s="1">
        <v>0</v>
      </c>
      <c r="W1415" s="1">
        <v>0</v>
      </c>
      <c r="X1415" s="1" t="s">
        <v>44</v>
      </c>
      <c r="Y1415" s="1"/>
      <c r="Z1415" s="1"/>
      <c r="AA1415" s="11" cm="1">
        <f t="array" ref="AA1415">IF(ISBLANK(Y1415), 0, VINCentyInvDistance(F1415,G1415,Y1415,Z1415))</f>
        <v>0</v>
      </c>
      <c r="AB1415" s="1">
        <v>0</v>
      </c>
      <c r="AC1415" s="1">
        <v>0</v>
      </c>
      <c r="AD1415" s="1">
        <v>0</v>
      </c>
      <c r="AE1415" s="1">
        <v>6</v>
      </c>
      <c r="AF1415" s="1">
        <v>1</v>
      </c>
      <c r="AG1415" s="1" t="str">
        <f>TRIM(MID(SUBSTITUTE($H1415,",",REPT(" ",200)),(LEN($H1415)-LEN(SUBSTITUTE($H1415,",",""))-4)*200+1,200))</f>
        <v>Parañaque</v>
      </c>
      <c r="AH1415" s="1" t="str">
        <f>TRIM(MID(SUBSTITUTE($H1415,",",REPT(" ",200)),(LEN($H1415)-LEN(SUBSTITUTE($H1415,",",""))-3)*200+1,200))</f>
        <v>Southern Manila District</v>
      </c>
      <c r="AI1415" s="1" t="str">
        <f>TRIM(MID(SUBSTITUTE($H1415,",",REPT(" ",200)),(LEN($H1415)-LEN(SUBSTITUTE($H1415,",",""))-2)*200+1,200))</f>
        <v>Metro Manila</v>
      </c>
      <c r="AJ1415" s="1" t="str">
        <f>TRIM(MID(SUBSTITUTE($H1415,",",REPT(" ",200)),(LEN($H1415)-LEN(SUBSTITUTE($H1415,",",""))-0)*200+1,200))</f>
        <v>Philippines</v>
      </c>
      <c r="AL1415" s="1">
        <v>4</v>
      </c>
      <c r="AM1415" s="1" t="s">
        <v>283</v>
      </c>
    </row>
    <row r="1416" spans="1:39" ht="12.75" customHeight="1">
      <c r="A1416" s="1"/>
      <c r="B1416" s="1" t="s">
        <v>284</v>
      </c>
      <c r="C1416" s="1" t="s">
        <v>285</v>
      </c>
      <c r="D1416" s="3" t="str">
        <f ca="1">IFERROR(__xludf.DUMMYFUNCTION("PROPER(REGEXEXTRACT(B52, ""(?:https?:\/\/)?(?:www\.)?([a-zA-Z0-9-]+)\.""))"),"Google")</f>
        <v>Google</v>
      </c>
      <c r="E1416" s="1" t="s">
        <v>286</v>
      </c>
      <c r="F1416" s="1">
        <v>14.4847</v>
      </c>
      <c r="G1416" s="1">
        <v>121.04486</v>
      </c>
      <c r="H1416" s="1" t="s">
        <v>110</v>
      </c>
      <c r="I1416" s="1" t="s">
        <v>50</v>
      </c>
      <c r="J1416" s="1">
        <f>IF(K1416="URBAN",1,IF(K1416="SUBURBAN",2,IF(K1416="RURAL",3,"")))</f>
        <v>2</v>
      </c>
      <c r="K1416" s="1" t="s">
        <v>84</v>
      </c>
      <c r="L1416" s="18">
        <v>46082</v>
      </c>
      <c r="M1416" s="49">
        <v>0.625</v>
      </c>
      <c r="N1416" s="18">
        <v>46083</v>
      </c>
      <c r="O1416" s="56">
        <v>0.5</v>
      </c>
      <c r="P1416" s="31" t="str">
        <f>TEXT($L1416, "dddd")</f>
        <v>Sunday</v>
      </c>
      <c r="Q1416" s="39" t="s">
        <v>111</v>
      </c>
      <c r="R1416" s="39">
        <v>3062</v>
      </c>
      <c r="S1416" s="1" t="str">
        <f>IF(OR(MONTH(L1416)=12, MONTH(L1416)&lt;=5), "Dry Season", "Wet Season")</f>
        <v>Dry Season</v>
      </c>
      <c r="T1416" s="1">
        <v>1</v>
      </c>
      <c r="U1416" s="1">
        <v>0</v>
      </c>
      <c r="V1416" s="1">
        <v>0</v>
      </c>
      <c r="W1416" s="1">
        <v>0</v>
      </c>
      <c r="X1416" s="1" t="s">
        <v>44</v>
      </c>
      <c r="Y1416" s="1"/>
      <c r="Z1416" s="1"/>
      <c r="AA1416" s="11" cm="1">
        <f t="array" ref="AA1416">IF(ISBLANK(Y1416), 0, VINCentyInvDistance(F1416,G1416,Y1416,Z1416))</f>
        <v>0</v>
      </c>
      <c r="AB1416" s="1">
        <v>0</v>
      </c>
      <c r="AC1416" s="1">
        <v>0</v>
      </c>
      <c r="AD1416" s="1">
        <v>0</v>
      </c>
      <c r="AE1416" s="1">
        <v>0</v>
      </c>
      <c r="AF1416" s="1">
        <v>1</v>
      </c>
      <c r="AG1416" s="1" t="s">
        <v>142</v>
      </c>
      <c r="AH1416" s="1" t="s">
        <v>143</v>
      </c>
      <c r="AI1416" s="1"/>
      <c r="AJ1416" s="1" t="s">
        <v>55</v>
      </c>
      <c r="AL1416" s="1">
        <v>5</v>
      </c>
      <c r="AM1416" s="1" t="s">
        <v>287</v>
      </c>
    </row>
    <row r="1417" spans="1:39" ht="12.75" customHeight="1">
      <c r="A1417" s="1"/>
      <c r="B1417" s="1" t="s">
        <v>288</v>
      </c>
      <c r="C1417" s="1" t="s">
        <v>289</v>
      </c>
      <c r="D1417" s="3" t="str">
        <f ca="1">IFERROR(__xludf.DUMMYFUNCTION("PROPER(REGEXEXTRACT(B53, ""(?:https?:\/\/)?(?:www\.)?([a-zA-Z0-9-]+)\.""))"),"Agoda")</f>
        <v>Agoda</v>
      </c>
      <c r="E1417" s="1" t="s">
        <v>290</v>
      </c>
      <c r="F1417" s="1">
        <v>14.492467899999999</v>
      </c>
      <c r="G1417" s="1">
        <v>121.01626589999999</v>
      </c>
      <c r="H1417" s="1" t="s">
        <v>158</v>
      </c>
      <c r="I1417" s="1" t="s">
        <v>50</v>
      </c>
      <c r="J1417" s="1">
        <f>IF(K1417="URBAN",1,IF(K1417="SUBURBAN",2,IF(K1417="RURAL",3,"")))</f>
        <v>2</v>
      </c>
      <c r="K1417" s="1" t="s">
        <v>84</v>
      </c>
      <c r="L1417" s="18">
        <v>46082</v>
      </c>
      <c r="M1417" s="49">
        <v>0.625</v>
      </c>
      <c r="N1417" s="18">
        <v>46083</v>
      </c>
      <c r="O1417" s="56">
        <v>0.5</v>
      </c>
      <c r="P1417" s="31" t="str">
        <f>TEXT($L1417, "dddd")</f>
        <v>Sunday</v>
      </c>
      <c r="Q1417" s="39" t="s">
        <v>79</v>
      </c>
      <c r="R1417" s="39">
        <v>1093.44</v>
      </c>
      <c r="S1417" s="1" t="str">
        <f>IF(OR(MONTH(L1417)=12, MONTH(L1417)&lt;=5), "Dry Season", "Wet Season")</f>
        <v>Dry Season</v>
      </c>
      <c r="T1417" s="1">
        <v>1</v>
      </c>
      <c r="U1417" s="1">
        <v>1</v>
      </c>
      <c r="V1417" s="1">
        <v>0</v>
      </c>
      <c r="W1417" s="1">
        <v>0</v>
      </c>
      <c r="X1417" s="1" t="s">
        <v>44</v>
      </c>
      <c r="Y1417" s="1"/>
      <c r="Z1417" s="1"/>
      <c r="AA1417" s="11" cm="1">
        <f t="array" ref="AA1417">IF(ISBLANK(Y1417), 0, VINCentyInvDistance(F1417,G1417,Y1417,Z1417))</f>
        <v>0</v>
      </c>
      <c r="AB1417" s="1">
        <v>0</v>
      </c>
      <c r="AC1417" s="1">
        <v>0</v>
      </c>
      <c r="AD1417" s="1">
        <v>0</v>
      </c>
      <c r="AE1417" s="1">
        <v>0</v>
      </c>
      <c r="AF1417" s="1">
        <v>1</v>
      </c>
      <c r="AG1417" s="1" t="str">
        <f>TRIM(MID(SUBSTITUTE($H1417,",",REPT(" ",200)),(LEN($H1417)-LEN(SUBSTITUTE($H1417,",",""))-4)*200+1,200))</f>
        <v>Parañaque</v>
      </c>
      <c r="AH1417" s="1" t="str">
        <f>TRIM(MID(SUBSTITUTE($H1417,",",REPT(" ",200)),(LEN($H1417)-LEN(SUBSTITUTE($H1417,",",""))-3)*200+1,200))</f>
        <v>Southern Manila District</v>
      </c>
      <c r="AI1417" s="1" t="str">
        <f>TRIM(MID(SUBSTITUTE($H1417,",",REPT(" ",200)),(LEN($H1417)-LEN(SUBSTITUTE($H1417,",",""))-2)*200+1,200))</f>
        <v>Metro Manila</v>
      </c>
      <c r="AJ1417" s="1" t="str">
        <f>TRIM(MID(SUBSTITUTE($H1417,",",REPT(" ",200)),(LEN($H1417)-LEN(SUBSTITUTE($H1417,",",""))-0)*200+1,200))</f>
        <v>Philippines</v>
      </c>
      <c r="AL1417" s="1">
        <v>2</v>
      </c>
      <c r="AM1417" s="1"/>
    </row>
    <row r="1418" spans="1:39" ht="12.75" customHeight="1">
      <c r="A1418" s="1"/>
      <c r="B1418" s="1" t="s">
        <v>291</v>
      </c>
      <c r="C1418" s="1" t="s">
        <v>292</v>
      </c>
      <c r="D1418" s="3" t="str">
        <f ca="1">IFERROR(__xludf.DUMMYFUNCTION("PROPER(REGEXEXTRACT(B54, ""(?:https?:\/\/)?(?:www\.)?([a-zA-Z0-9-]+)\.""))"),"Skyscanner")</f>
        <v>Skyscanner</v>
      </c>
      <c r="E1418" s="1" t="s">
        <v>293</v>
      </c>
      <c r="F1418" s="1">
        <v>14.4469452</v>
      </c>
      <c r="G1418" s="1">
        <v>121.04702</v>
      </c>
      <c r="H1418" s="1" t="s">
        <v>49</v>
      </c>
      <c r="I1418" s="1" t="s">
        <v>50</v>
      </c>
      <c r="J1418" s="1">
        <f>IF(K1418="URBAN",1,IF(K1418="SUBURBAN",2,IF(K1418="RURAL",3,"")))</f>
        <v>2</v>
      </c>
      <c r="K1418" s="1" t="s">
        <v>84</v>
      </c>
      <c r="L1418" s="18">
        <v>46082</v>
      </c>
      <c r="M1418" s="49">
        <v>0.58333333333333337</v>
      </c>
      <c r="N1418" s="18">
        <v>46083</v>
      </c>
      <c r="O1418" s="56">
        <v>0.5</v>
      </c>
      <c r="P1418" s="31" t="str">
        <f>TEXT($L1418, "dddd")</f>
        <v>Sunday</v>
      </c>
      <c r="Q1418" s="39" t="s">
        <v>111</v>
      </c>
      <c r="R1418" s="39">
        <v>2611</v>
      </c>
      <c r="S1418" s="1" t="str">
        <f>IF(OR(MONTH(L1418)=12, MONTH(L1418)&lt;=5), "Dry Season", "Wet Season")</f>
        <v>Dry Season</v>
      </c>
      <c r="T1418" s="1">
        <v>1</v>
      </c>
      <c r="U1418" s="1">
        <v>0</v>
      </c>
      <c r="V1418" s="1">
        <v>0</v>
      </c>
      <c r="W1418" s="1">
        <v>1</v>
      </c>
      <c r="X1418" s="1" t="s">
        <v>51</v>
      </c>
      <c r="Y1418" s="1">
        <v>14.417577</v>
      </c>
      <c r="Z1418" s="1">
        <v>121.0402756</v>
      </c>
      <c r="AA1418" s="11" cm="1">
        <f t="array" ref="AA1418">IF(ISBLANK(Y1418), 0, VINCentyInvDistance(F1418,G1418,Y1418,Z1418))</f>
        <v>3329.7811886904165</v>
      </c>
      <c r="AB1418" s="1">
        <v>0</v>
      </c>
      <c r="AC1418" s="1">
        <v>0</v>
      </c>
      <c r="AD1418" s="1">
        <v>0</v>
      </c>
      <c r="AE1418" s="1">
        <v>0</v>
      </c>
      <c r="AF1418" s="1">
        <v>1</v>
      </c>
      <c r="AG1418" s="1" t="s">
        <v>52</v>
      </c>
      <c r="AH1418" s="1" t="s">
        <v>53</v>
      </c>
      <c r="AI1418" s="1" t="s">
        <v>54</v>
      </c>
      <c r="AJ1418" s="1" t="s">
        <v>55</v>
      </c>
      <c r="AK1418" t="s">
        <v>16475</v>
      </c>
      <c r="AL1418" s="1">
        <v>4</v>
      </c>
      <c r="AM1418" s="1"/>
    </row>
    <row r="1419" spans="1:39" ht="12.75" customHeight="1">
      <c r="A1419" s="1"/>
      <c r="B1419" s="1" t="s">
        <v>297</v>
      </c>
      <c r="C1419" s="1" t="s">
        <v>298</v>
      </c>
      <c r="D1419" s="3" t="str">
        <f ca="1">IFERROR(__xludf.DUMMYFUNCTION("PROPER(REGEXEXTRACT(B56, ""(?:https?:\/\/)?(?:www\.)?([a-zA-Z0-9-]+)\.""))"),"Skyscanner")</f>
        <v>Skyscanner</v>
      </c>
      <c r="E1419" s="1" t="s">
        <v>299</v>
      </c>
      <c r="F1419" s="1">
        <v>14.4489641</v>
      </c>
      <c r="G1419" s="1">
        <v>121.0437546</v>
      </c>
      <c r="H1419" s="1" t="s">
        <v>300</v>
      </c>
      <c r="I1419" s="1" t="s">
        <v>50</v>
      </c>
      <c r="J1419" s="1">
        <f>IF(K1419="URBAN",1,IF(K1419="SUBURBAN",2,IF(K1419="RURAL",3,"")))</f>
        <v>2</v>
      </c>
      <c r="K1419" s="1" t="s">
        <v>84</v>
      </c>
      <c r="L1419" s="18">
        <v>46082</v>
      </c>
      <c r="M1419" s="49">
        <v>0.625</v>
      </c>
      <c r="N1419" s="18">
        <v>46083</v>
      </c>
      <c r="O1419" s="56">
        <v>0.5</v>
      </c>
      <c r="P1419" s="31" t="str">
        <f>TEXT($L1419, "dddd")</f>
        <v>Sunday</v>
      </c>
      <c r="Q1419" s="39" t="s">
        <v>79</v>
      </c>
      <c r="R1419" s="39">
        <v>1679.1</v>
      </c>
      <c r="S1419" s="1" t="str">
        <f>IF(OR(MONTH(L1419)=12, MONTH(L1419)&lt;=5), "Dry Season", "Wet Season")</f>
        <v>Dry Season</v>
      </c>
      <c r="T1419" s="1">
        <v>1</v>
      </c>
      <c r="U1419" s="1">
        <v>0</v>
      </c>
      <c r="V1419" s="1">
        <v>0</v>
      </c>
      <c r="W1419" s="1">
        <v>1</v>
      </c>
      <c r="X1419" s="1" t="s">
        <v>51</v>
      </c>
      <c r="Y1419" s="1">
        <v>14.417577</v>
      </c>
      <c r="Z1419" s="1">
        <v>121.0402756</v>
      </c>
      <c r="AA1419" s="11" cm="1">
        <f t="array" ref="AA1419">IF(ISBLANK(Y1419), 0, VINCentyInvDistance(F1419,G1419,Y1419,Z1419))</f>
        <v>3492.9747688854868</v>
      </c>
      <c r="AB1419" s="1">
        <v>0</v>
      </c>
      <c r="AC1419" s="1">
        <v>0</v>
      </c>
      <c r="AD1419" s="1">
        <v>0</v>
      </c>
      <c r="AE1419" s="1">
        <v>0</v>
      </c>
      <c r="AF1419" s="1">
        <v>1</v>
      </c>
      <c r="AG1419" s="1" t="s">
        <v>52</v>
      </c>
      <c r="AH1419" s="1" t="s">
        <v>53</v>
      </c>
      <c r="AI1419" s="1" t="s">
        <v>54</v>
      </c>
      <c r="AJ1419" s="1" t="s">
        <v>55</v>
      </c>
      <c r="AK1419" t="s">
        <v>301</v>
      </c>
      <c r="AL1419" s="2">
        <v>3</v>
      </c>
      <c r="AM1419" s="1"/>
    </row>
    <row r="1420" spans="1:39" ht="12.75" customHeight="1">
      <c r="A1420" s="1"/>
      <c r="B1420" s="1" t="s">
        <v>302</v>
      </c>
      <c r="C1420" s="1" t="s">
        <v>303</v>
      </c>
      <c r="D1420" s="3" t="str">
        <f ca="1">IFERROR(__xludf.DUMMYFUNCTION("PROPER(REGEXEXTRACT(B57, ""(?:https?:\/\/)?(?:www\.)?([a-zA-Z0-9-]+)\.""))"),"Skyscanner")</f>
        <v>Skyscanner</v>
      </c>
      <c r="E1420" s="1" t="s">
        <v>304</v>
      </c>
      <c r="F1420" s="1">
        <v>14.484769</v>
      </c>
      <c r="G1420" s="1">
        <v>121.04472</v>
      </c>
      <c r="H1420" s="1" t="s">
        <v>110</v>
      </c>
      <c r="I1420" s="1" t="s">
        <v>50</v>
      </c>
      <c r="J1420" s="1">
        <f>IF(K1420="URBAN",1,IF(K1420="SUBURBAN",2,IF(K1420="RURAL",3,"")))</f>
        <v>2</v>
      </c>
      <c r="K1420" s="1" t="s">
        <v>84</v>
      </c>
      <c r="L1420" s="18">
        <v>46082</v>
      </c>
      <c r="M1420" s="49">
        <v>0.58333333333333337</v>
      </c>
      <c r="N1420" s="18">
        <v>46083</v>
      </c>
      <c r="O1420" s="56">
        <v>0.5</v>
      </c>
      <c r="P1420" s="31" t="str">
        <f>TEXT($L1420, "dddd")</f>
        <v>Sunday</v>
      </c>
      <c r="Q1420" s="39" t="s">
        <v>74</v>
      </c>
      <c r="R1420" s="39">
        <v>2918.4</v>
      </c>
      <c r="S1420" s="1" t="str">
        <f>IF(OR(MONTH(L1420)=12, MONTH(L1420)&lt;=5), "Dry Season", "Wet Season")</f>
        <v>Dry Season</v>
      </c>
      <c r="T1420" s="1">
        <v>1</v>
      </c>
      <c r="U1420" s="1">
        <v>1</v>
      </c>
      <c r="V1420" s="1">
        <v>1</v>
      </c>
      <c r="W1420" s="1">
        <v>0</v>
      </c>
      <c r="X1420" s="1" t="s">
        <v>44</v>
      </c>
      <c r="Y1420" s="1"/>
      <c r="Z1420" s="1"/>
      <c r="AA1420" s="11" cm="1">
        <f t="array" ref="AA1420">IF(ISBLANK(Y1420), 0, VINCentyInvDistance(F1420,G1420,Y1420,Z1420))</f>
        <v>0</v>
      </c>
      <c r="AB1420" s="1">
        <v>0</v>
      </c>
      <c r="AC1420" s="1">
        <v>7.6</v>
      </c>
      <c r="AD1420" s="1">
        <v>3.1</v>
      </c>
      <c r="AE1420" s="1">
        <v>36</v>
      </c>
      <c r="AF1420" s="1">
        <v>1</v>
      </c>
      <c r="AG1420" s="1" t="s">
        <v>142</v>
      </c>
      <c r="AH1420" s="1" t="s">
        <v>143</v>
      </c>
      <c r="AI1420" s="1" t="str">
        <f>TRIM(MID(SUBSTITUTE($H1420,",",REPT(" ",200)),(LEN($H1420)-LEN(SUBSTITUTE($H1420,",",""))-2)*200+1,200))</f>
        <v>Metro Manila</v>
      </c>
      <c r="AJ1420" s="1" t="s">
        <v>55</v>
      </c>
      <c r="AK1420" t="s">
        <v>305</v>
      </c>
      <c r="AL1420" s="1">
        <v>3</v>
      </c>
      <c r="AM1420" s="1" t="s">
        <v>306</v>
      </c>
    </row>
    <row r="1421" spans="1:39" ht="12.75" customHeight="1">
      <c r="A1421" s="1"/>
      <c r="B1421" s="1" t="s">
        <v>307</v>
      </c>
      <c r="C1421" s="1" t="s">
        <v>308</v>
      </c>
      <c r="D1421" s="3" t="str">
        <f ca="1">IFERROR(__xludf.DUMMYFUNCTION("PROPER(REGEXEXTRACT(B58, ""(?:https?:\/\/)?(?:www\.)?([a-zA-Z0-9-]+)\.""))"),"Agoda")</f>
        <v>Agoda</v>
      </c>
      <c r="E1421" s="1" t="s">
        <v>309</v>
      </c>
      <c r="F1421" s="1">
        <v>14.480609899999999</v>
      </c>
      <c r="G1421" s="1">
        <v>121.04492190000001</v>
      </c>
      <c r="H1421" s="1" t="s">
        <v>310</v>
      </c>
      <c r="I1421" s="1" t="s">
        <v>50</v>
      </c>
      <c r="J1421" s="1">
        <f>IF(K1421="URBAN",1,IF(K1421="SUBURBAN",2,IF(K1421="RURAL",3,"")))</f>
        <v>2</v>
      </c>
      <c r="K1421" s="1" t="s">
        <v>84</v>
      </c>
      <c r="L1421" s="18">
        <v>46082</v>
      </c>
      <c r="M1421" s="49">
        <v>0.625</v>
      </c>
      <c r="N1421" s="18">
        <v>46083</v>
      </c>
      <c r="O1421" s="56">
        <v>0.5</v>
      </c>
      <c r="P1421" s="31" t="str">
        <f>TEXT($L1421, "dddd")</f>
        <v>Sunday</v>
      </c>
      <c r="Q1421" s="39" t="s">
        <v>79</v>
      </c>
      <c r="R1421" s="39">
        <v>957.6</v>
      </c>
      <c r="S1421" s="1" t="str">
        <f>IF(OR(MONTH(L1421)=12, MONTH(L1421)&lt;=5), "Dry Season", "Wet Season")</f>
        <v>Dry Season</v>
      </c>
      <c r="T1421" s="1">
        <v>1</v>
      </c>
      <c r="U1421" s="1">
        <v>0</v>
      </c>
      <c r="V1421" s="1">
        <v>0</v>
      </c>
      <c r="W1421" s="1">
        <v>0</v>
      </c>
      <c r="X1421" s="1" t="s">
        <v>44</v>
      </c>
      <c r="Y1421" s="1"/>
      <c r="Z1421" s="1"/>
      <c r="AA1421" s="11" cm="1">
        <f t="array" ref="AA1421">IF(ISBLANK(Y1421), 0, VINCentyInvDistance(F1421,G1421,Y1421,Z1421))</f>
        <v>0</v>
      </c>
      <c r="AB1421" s="1">
        <v>0</v>
      </c>
      <c r="AC1421" s="1">
        <v>0</v>
      </c>
      <c r="AD1421" s="1">
        <v>0</v>
      </c>
      <c r="AE1421" s="1">
        <v>0</v>
      </c>
      <c r="AF1421" s="1">
        <v>1</v>
      </c>
      <c r="AG1421" s="1" t="str">
        <f>TRIM(MID(SUBSTITUTE($H1421,",",REPT(" ",200)),(LEN($H1421)-LEN(SUBSTITUTE($H1421,",",""))-4)*200+1,200))</f>
        <v>Parañaque</v>
      </c>
      <c r="AH1421" s="1" t="str">
        <f>TRIM(MID(SUBSTITUTE($H1421,",",REPT(" ",200)),(LEN($H1421)-LEN(SUBSTITUTE($H1421,",",""))-3)*200+1,200))</f>
        <v>Southern Manila District</v>
      </c>
      <c r="AI1421" s="1" t="str">
        <f>TRIM(MID(SUBSTITUTE($H1421,",",REPT(" ",200)),(LEN($H1421)-LEN(SUBSTITUTE($H1421,",",""))-2)*200+1,200))</f>
        <v>Metro Manila</v>
      </c>
      <c r="AJ1421" s="1" t="str">
        <f>TRIM(MID(SUBSTITUTE($H1421,",",REPT(" ",200)),(LEN($H1421)-LEN(SUBSTITUTE($H1421,",",""))-0)*200+1,200))</f>
        <v>Philippines</v>
      </c>
      <c r="AL1421" s="2">
        <v>4</v>
      </c>
      <c r="AM1421" s="1"/>
    </row>
    <row r="1422" spans="1:39" ht="12.75" customHeight="1">
      <c r="A1422" s="1"/>
      <c r="B1422" s="1" t="s">
        <v>311</v>
      </c>
      <c r="C1422" s="1" t="s">
        <v>312</v>
      </c>
      <c r="D1422" s="3" t="str">
        <f ca="1">IFERROR(__xludf.DUMMYFUNCTION("PROPER(REGEXEXTRACT(B59, ""(?:https?:\/\/)?(?:www\.)?([a-zA-Z0-9-]+)\.""))"),"Skyscanner")</f>
        <v>Skyscanner</v>
      </c>
      <c r="E1422" s="1" t="s">
        <v>313</v>
      </c>
      <c r="F1422" s="1">
        <v>14.478590000000001</v>
      </c>
      <c r="G1422" s="1">
        <v>120.99234010000001</v>
      </c>
      <c r="H1422" s="1" t="s">
        <v>314</v>
      </c>
      <c r="I1422" s="1" t="s">
        <v>50</v>
      </c>
      <c r="J1422" s="1">
        <f>IF(K1422="URBAN",1,IF(K1422="SUBURBAN",2,IF(K1422="RURAL",3,"")))</f>
        <v>2</v>
      </c>
      <c r="K1422" s="1" t="s">
        <v>84</v>
      </c>
      <c r="L1422" s="18">
        <v>46082</v>
      </c>
      <c r="M1422" s="49">
        <v>0.58333333333333337</v>
      </c>
      <c r="N1422" s="18">
        <v>46083</v>
      </c>
      <c r="O1422" s="56">
        <v>0.5</v>
      </c>
      <c r="P1422" s="31" t="str">
        <f>TEXT($L1422, "dddd")</f>
        <v>Sunday</v>
      </c>
      <c r="Q1422" s="39" t="s">
        <v>186</v>
      </c>
      <c r="R1422" s="39">
        <v>2905</v>
      </c>
      <c r="S1422" s="1" t="str">
        <f>IF(OR(MONTH(L1422)=12, MONTH(L1422)&lt;=5), "Dry Season", "Wet Season")</f>
        <v>Dry Season</v>
      </c>
      <c r="T1422" s="1">
        <v>1</v>
      </c>
      <c r="U1422" s="1">
        <v>1</v>
      </c>
      <c r="V1422" s="1">
        <v>0</v>
      </c>
      <c r="W1422" s="1">
        <v>1</v>
      </c>
      <c r="X1422" s="1" t="s">
        <v>124</v>
      </c>
      <c r="Y1422" s="1">
        <v>14.5352172</v>
      </c>
      <c r="Z1422" s="1">
        <v>120.9819432</v>
      </c>
      <c r="AA1422" s="11" cm="1">
        <f t="array" ref="AA1422">IF(ISBLANK(Y1422), 0, VINCentyInvDistance(F1422,G1422,Y1422,Z1422))</f>
        <v>6364.9017574289046</v>
      </c>
      <c r="AB1422" s="1">
        <v>1</v>
      </c>
      <c r="AC1422" s="1">
        <v>0</v>
      </c>
      <c r="AD1422" s="1">
        <v>0</v>
      </c>
      <c r="AE1422" s="1">
        <v>0</v>
      </c>
      <c r="AF1422" s="1">
        <v>1</v>
      </c>
      <c r="AG1422" s="1" t="s">
        <v>159</v>
      </c>
      <c r="AH1422" s="1" t="s">
        <v>160</v>
      </c>
      <c r="AI1422" s="1" t="s">
        <v>54</v>
      </c>
      <c r="AJ1422" s="1" t="s">
        <v>55</v>
      </c>
      <c r="AK1422" t="s">
        <v>16476</v>
      </c>
      <c r="AL1422" s="6">
        <v>0</v>
      </c>
      <c r="AM1422" s="1"/>
    </row>
    <row r="1423" spans="1:39" ht="12.75" customHeight="1">
      <c r="A1423" s="1"/>
      <c r="B1423" s="1" t="s">
        <v>315</v>
      </c>
      <c r="C1423" s="1" t="s">
        <v>316</v>
      </c>
      <c r="D1423" s="3" t="str">
        <f ca="1">IFERROR(__xludf.DUMMYFUNCTION("PROPER(REGEXEXTRACT(B60, ""(?:https?:\/\/)?(?:www\.)?([a-zA-Z0-9-]+)\.""))"),"Skyscanner")</f>
        <v>Skyscanner</v>
      </c>
      <c r="E1423" s="1" t="s">
        <v>317</v>
      </c>
      <c r="F1423" s="1">
        <v>14.489891099999999</v>
      </c>
      <c r="G1423" s="1">
        <v>121.02154539999999</v>
      </c>
      <c r="H1423" s="1" t="s">
        <v>318</v>
      </c>
      <c r="I1423" s="1" t="s">
        <v>50</v>
      </c>
      <c r="J1423" s="1">
        <f>IF(K1423="URBAN",1,IF(K1423="SUBURBAN",2,IF(K1423="RURAL",3,"")))</f>
        <v>2</v>
      </c>
      <c r="K1423" s="1" t="s">
        <v>84</v>
      </c>
      <c r="L1423" s="18">
        <v>46082</v>
      </c>
      <c r="M1423" s="49">
        <v>0.625</v>
      </c>
      <c r="N1423" s="18">
        <v>46083</v>
      </c>
      <c r="O1423" s="56">
        <v>0.54166666666666663</v>
      </c>
      <c r="P1423" s="31" t="str">
        <f>TEXT($L1423, "dddd")</f>
        <v>Sunday</v>
      </c>
      <c r="Q1423" s="39" t="s">
        <v>79</v>
      </c>
      <c r="R1423" s="39">
        <v>1505.3999999999901</v>
      </c>
      <c r="S1423" s="1" t="str">
        <f>IF(OR(MONTH(L1423)=12, MONTH(L1423)&lt;=5), "Dry Season", "Wet Season")</f>
        <v>Dry Season</v>
      </c>
      <c r="T1423" s="1">
        <v>1</v>
      </c>
      <c r="U1423" s="1">
        <v>0</v>
      </c>
      <c r="V1423" s="1">
        <v>0</v>
      </c>
      <c r="W1423" s="1">
        <v>1</v>
      </c>
      <c r="X1423" s="1" t="s">
        <v>124</v>
      </c>
      <c r="Y1423" s="1">
        <v>14.5352172</v>
      </c>
      <c r="Z1423" s="1">
        <v>120.9819432</v>
      </c>
      <c r="AA1423" s="11" cm="1">
        <f t="array" ref="AA1423">IF(ISBLANK(Y1423), 0, VINCentyInvDistance(F1423,G1423,Y1423,Z1423))</f>
        <v>6585.8118841028881</v>
      </c>
      <c r="AB1423" s="1">
        <v>0</v>
      </c>
      <c r="AC1423" s="1">
        <v>0</v>
      </c>
      <c r="AD1423" s="1">
        <v>0</v>
      </c>
      <c r="AE1423" s="1">
        <v>0</v>
      </c>
      <c r="AF1423" s="1">
        <v>1</v>
      </c>
      <c r="AG1423" s="1" t="s">
        <v>159</v>
      </c>
      <c r="AH1423" s="1" t="s">
        <v>160</v>
      </c>
      <c r="AI1423" s="1" t="s">
        <v>54</v>
      </c>
      <c r="AJ1423" s="1" t="s">
        <v>55</v>
      </c>
      <c r="AK1423" t="s">
        <v>240</v>
      </c>
      <c r="AL1423" s="7">
        <v>4</v>
      </c>
      <c r="AM1423" s="1"/>
    </row>
    <row r="1424" spans="1:39" ht="12.75" customHeight="1">
      <c r="A1424" s="1"/>
      <c r="B1424" s="1" t="s">
        <v>319</v>
      </c>
      <c r="C1424" s="1" t="s">
        <v>320</v>
      </c>
      <c r="D1424" s="3" t="str">
        <f ca="1">IFERROR(__xludf.DUMMYFUNCTION("PROPER(REGEXEXTRACT(B61, ""(?:https?:\/\/)?(?:www\.)?([a-zA-Z0-9-]+)\.""))"),"Google")</f>
        <v>Google</v>
      </c>
      <c r="E1424" s="1" t="s">
        <v>321</v>
      </c>
      <c r="F1424" s="1">
        <v>14.48184</v>
      </c>
      <c r="G1424" s="1">
        <v>121.03682000000001</v>
      </c>
      <c r="H1424" s="1" t="s">
        <v>322</v>
      </c>
      <c r="I1424" s="1" t="s">
        <v>50</v>
      </c>
      <c r="J1424" s="1">
        <f>IF(K1424="URBAN",1,IF(K1424="SUBURBAN",2,IF(K1424="RURAL",3,"")))</f>
        <v>2</v>
      </c>
      <c r="K1424" s="1" t="s">
        <v>84</v>
      </c>
      <c r="L1424" s="18">
        <v>46082</v>
      </c>
      <c r="M1424" s="49">
        <v>0.625</v>
      </c>
      <c r="N1424" s="18">
        <v>46083</v>
      </c>
      <c r="O1424" s="56">
        <v>0.5</v>
      </c>
      <c r="P1424" s="31" t="str">
        <f>TEXT($L1424, "dddd")</f>
        <v>Sunday</v>
      </c>
      <c r="Q1424" s="39" t="s">
        <v>323</v>
      </c>
      <c r="R1424" s="39">
        <v>1505.3999999999901</v>
      </c>
      <c r="S1424" s="1" t="str">
        <f>IF(OR(MONTH(L1424)=12, MONTH(L1424)&lt;=5), "Dry Season", "Wet Season")</f>
        <v>Dry Season</v>
      </c>
      <c r="T1424" s="1">
        <v>1</v>
      </c>
      <c r="U1424" s="1">
        <v>0</v>
      </c>
      <c r="V1424" s="1">
        <v>0</v>
      </c>
      <c r="W1424" s="1">
        <v>0</v>
      </c>
      <c r="X1424" s="1" t="s">
        <v>44</v>
      </c>
      <c r="Y1424" s="1"/>
      <c r="Z1424" s="1"/>
      <c r="AA1424" s="11" cm="1">
        <f t="array" ref="AA1424">IF(ISBLANK(Y1424), 0, VINCentyInvDistance(F1424,G1424,Y1424,Z1424))</f>
        <v>0</v>
      </c>
      <c r="AB1424" s="1">
        <v>0</v>
      </c>
      <c r="AC1424" s="1">
        <v>0</v>
      </c>
      <c r="AD1424" s="1">
        <v>0</v>
      </c>
      <c r="AE1424" s="1">
        <v>12</v>
      </c>
      <c r="AF1424" s="1">
        <v>1</v>
      </c>
      <c r="AG1424" s="1" t="s">
        <v>68</v>
      </c>
      <c r="AH1424" s="1" t="str">
        <f>TRIM(MID(SUBSTITUTE($H1424,",",REPT(" ",200)),(LEN($H1424)-LEN(SUBSTITUTE($H1424,",",""))-3)*200+1,200))</f>
        <v>Southern Manila District</v>
      </c>
      <c r="AI1424" s="1" t="s">
        <v>54</v>
      </c>
      <c r="AJ1424" s="1" t="s">
        <v>55</v>
      </c>
      <c r="AL1424" s="7">
        <v>4</v>
      </c>
      <c r="AM1424" s="1" t="s">
        <v>324</v>
      </c>
    </row>
    <row r="1425" spans="1:39" ht="12.75" customHeight="1">
      <c r="A1425" s="1"/>
      <c r="B1425" s="1" t="s">
        <v>325</v>
      </c>
      <c r="C1425" s="1" t="s">
        <v>326</v>
      </c>
      <c r="D1425" s="3" t="str">
        <f ca="1">IFERROR(__xludf.DUMMYFUNCTION("PROPER(REGEXEXTRACT(B62, ""(?:https?:\/\/)?(?:www\.)?([a-zA-Z0-9-]+)\.""))"),"Skyscanner")</f>
        <v>Skyscanner</v>
      </c>
      <c r="E1425" s="1" t="s">
        <v>327</v>
      </c>
      <c r="F1425" s="1">
        <v>14.4926596</v>
      </c>
      <c r="G1425" s="1">
        <v>121.0158005</v>
      </c>
      <c r="H1425" s="1" t="s">
        <v>158</v>
      </c>
      <c r="I1425" s="1" t="s">
        <v>50</v>
      </c>
      <c r="J1425" s="1">
        <f>IF(K1425="URBAN",1,IF(K1425="SUBURBAN",2,IF(K1425="RURAL",3,"")))</f>
        <v>2</v>
      </c>
      <c r="K1425" s="1" t="s">
        <v>84</v>
      </c>
      <c r="L1425" s="18">
        <v>46082</v>
      </c>
      <c r="M1425" s="49">
        <v>0.58333333333333337</v>
      </c>
      <c r="N1425" s="18">
        <v>46083</v>
      </c>
      <c r="O1425" s="56">
        <v>0.5</v>
      </c>
      <c r="P1425" s="31" t="str">
        <f>TEXT($L1425, "dddd")</f>
        <v>Sunday</v>
      </c>
      <c r="Q1425" s="39" t="s">
        <v>111</v>
      </c>
      <c r="R1425" s="39">
        <v>1259</v>
      </c>
      <c r="S1425" s="1" t="str">
        <f>IF(OR(MONTH(L1425)=12, MONTH(L1425)&lt;=5), "Dry Season", "Wet Season")</f>
        <v>Dry Season</v>
      </c>
      <c r="T1425" s="1">
        <v>1</v>
      </c>
      <c r="U1425" s="1">
        <v>0</v>
      </c>
      <c r="V1425" s="1">
        <v>0</v>
      </c>
      <c r="W1425" s="1">
        <v>1</v>
      </c>
      <c r="X1425" s="1" t="s">
        <v>124</v>
      </c>
      <c r="Y1425" s="1">
        <v>14.5352172</v>
      </c>
      <c r="Z1425" s="1">
        <v>120.9819432</v>
      </c>
      <c r="AA1425" s="11" cm="1">
        <f t="array" ref="AA1425">IF(ISBLANK(Y1425), 0, VINCentyInvDistance(F1425,G1425,Y1425,Z1425))</f>
        <v>5957.4214346213248</v>
      </c>
      <c r="AB1425" s="1">
        <v>0</v>
      </c>
      <c r="AC1425" s="1">
        <v>0</v>
      </c>
      <c r="AD1425" s="1">
        <v>0</v>
      </c>
      <c r="AE1425" s="1">
        <v>36</v>
      </c>
      <c r="AF1425" s="1">
        <v>1</v>
      </c>
      <c r="AG1425" s="1" t="s">
        <v>159</v>
      </c>
      <c r="AH1425" s="1" t="s">
        <v>160</v>
      </c>
      <c r="AI1425" s="1" t="s">
        <v>54</v>
      </c>
      <c r="AJ1425" s="1" t="s">
        <v>55</v>
      </c>
      <c r="AK1425" t="s">
        <v>211</v>
      </c>
      <c r="AL1425" s="7">
        <v>4</v>
      </c>
      <c r="AM1425" s="1"/>
    </row>
    <row r="1426" spans="1:39" ht="12.75" customHeight="1">
      <c r="A1426" s="1"/>
      <c r="B1426" s="1" t="s">
        <v>328</v>
      </c>
      <c r="C1426" s="1" t="s">
        <v>329</v>
      </c>
      <c r="D1426" s="3" t="str">
        <f ca="1">IFERROR(__xludf.DUMMYFUNCTION("PROPER(REGEXEXTRACT(B63, ""(?:https?:\/\/)?(?:www\.)?([a-zA-Z0-9-]+)\.""))"),"Skyscanner")</f>
        <v>Skyscanner</v>
      </c>
      <c r="E1426" s="1" t="s">
        <v>330</v>
      </c>
      <c r="F1426" s="1">
        <v>14.47809</v>
      </c>
      <c r="G1426" s="1">
        <v>120.99093000000001</v>
      </c>
      <c r="H1426" s="1" t="s">
        <v>331</v>
      </c>
      <c r="I1426" s="1" t="s">
        <v>50</v>
      </c>
      <c r="J1426" s="1">
        <f>IF(K1426="URBAN",1,IF(K1426="SUBURBAN",2,IF(K1426="RURAL",3,"")))</f>
        <v>2</v>
      </c>
      <c r="K1426" s="1" t="s">
        <v>84</v>
      </c>
      <c r="L1426" s="18">
        <v>46082</v>
      </c>
      <c r="M1426" s="49">
        <v>0.54166666666666663</v>
      </c>
      <c r="N1426" s="18">
        <v>46083</v>
      </c>
      <c r="O1426" s="56">
        <v>0.45833333333333331</v>
      </c>
      <c r="P1426" s="31" t="str">
        <f>TEXT($L1426, "dddd")</f>
        <v>Sunday</v>
      </c>
      <c r="Q1426" s="39" t="s">
        <v>67</v>
      </c>
      <c r="R1426" s="39">
        <v>1500</v>
      </c>
      <c r="S1426" s="1" t="str">
        <f>IF(OR(MONTH(L1426)=12, MONTH(L1426)&lt;=5), "Dry Season", "Wet Season")</f>
        <v>Dry Season</v>
      </c>
      <c r="T1426" s="1">
        <v>1</v>
      </c>
      <c r="U1426" s="1">
        <v>0</v>
      </c>
      <c r="V1426" s="1">
        <v>0</v>
      </c>
      <c r="W1426" s="1">
        <v>0</v>
      </c>
      <c r="X1426" s="1" t="s">
        <v>44</v>
      </c>
      <c r="Y1426" s="1"/>
      <c r="Z1426" s="1"/>
      <c r="AA1426" s="11" cm="1">
        <f t="array" ref="AA1426">IF(ISBLANK(Y1426), 0, VINCentyInvDistance(F1426,G1426,Y1426,Z1426))</f>
        <v>0</v>
      </c>
      <c r="AB1426" s="1">
        <v>0</v>
      </c>
      <c r="AC1426" s="1">
        <v>0</v>
      </c>
      <c r="AD1426" s="1">
        <v>0</v>
      </c>
      <c r="AE1426" s="1">
        <v>0</v>
      </c>
      <c r="AF1426" s="1">
        <v>1</v>
      </c>
      <c r="AG1426" s="1" t="s">
        <v>332</v>
      </c>
      <c r="AH1426" s="1" t="str">
        <f>TRIM(MID(SUBSTITUTE($H1426,",",REPT(" ",200)),(LEN($H1426)-LEN(SUBSTITUTE($H1426,",",""))-3)*200+1,200))</f>
        <v>Southern Manila District</v>
      </c>
      <c r="AI1426" s="1" t="s">
        <v>54</v>
      </c>
      <c r="AJ1426" s="1" t="s">
        <v>55</v>
      </c>
      <c r="AK1426" t="s">
        <v>16477</v>
      </c>
      <c r="AL1426" s="7">
        <v>4</v>
      </c>
      <c r="AM1426" s="1" t="s">
        <v>333</v>
      </c>
    </row>
    <row r="1427" spans="1:39" ht="12.75" customHeight="1">
      <c r="A1427" s="1"/>
      <c r="B1427" s="1" t="s">
        <v>334</v>
      </c>
      <c r="C1427" s="1" t="s">
        <v>335</v>
      </c>
      <c r="D1427" s="3" t="str">
        <f ca="1">IFERROR(__xludf.DUMMYFUNCTION("PROPER(REGEXEXTRACT(B64, ""(?:https?:\/\/)?(?:www\.)?([a-zA-Z0-9-]+)\.""))"),"Google")</f>
        <v>Google</v>
      </c>
      <c r="E1427" s="1" t="s">
        <v>336</v>
      </c>
      <c r="F1427" s="1">
        <v>14.49511</v>
      </c>
      <c r="G1427" s="1">
        <v>121.04105</v>
      </c>
      <c r="H1427" s="1" t="s">
        <v>337</v>
      </c>
      <c r="I1427" s="1" t="s">
        <v>50</v>
      </c>
      <c r="J1427" s="1">
        <f>IF(K1427="URBAN",1,IF(K1427="SUBURBAN",2,IF(K1427="RURAL",3,"")))</f>
        <v>2</v>
      </c>
      <c r="K1427" s="1" t="s">
        <v>84</v>
      </c>
      <c r="L1427" s="18">
        <v>46082</v>
      </c>
      <c r="M1427" s="49">
        <v>0.625</v>
      </c>
      <c r="N1427" s="18">
        <v>46083</v>
      </c>
      <c r="O1427" s="56">
        <v>0.5</v>
      </c>
      <c r="P1427" s="31" t="str">
        <f>TEXT($L1427, "dddd")</f>
        <v>Sunday</v>
      </c>
      <c r="Q1427" s="39" t="s">
        <v>79</v>
      </c>
      <c r="R1427" s="39">
        <v>1447.5</v>
      </c>
      <c r="S1427" s="1" t="str">
        <f>IF(OR(MONTH(L1427)=12, MONTH(L1427)&lt;=5), "Dry Season", "Wet Season")</f>
        <v>Dry Season</v>
      </c>
      <c r="T1427" s="1">
        <v>1</v>
      </c>
      <c r="U1427" s="1">
        <v>1</v>
      </c>
      <c r="V1427" s="1">
        <v>0</v>
      </c>
      <c r="W1427" s="1">
        <v>0</v>
      </c>
      <c r="X1427" s="1" t="s">
        <v>44</v>
      </c>
      <c r="Y1427" s="1"/>
      <c r="Z1427" s="1"/>
      <c r="AA1427" s="11" cm="1">
        <f t="array" ref="AA1427">IF(ISBLANK(Y1427), 0, VINCentyInvDistance(F1427,G1427,Y1427,Z1427))</f>
        <v>0</v>
      </c>
      <c r="AB1427" s="1">
        <v>0</v>
      </c>
      <c r="AC1427" s="1">
        <v>0</v>
      </c>
      <c r="AD1427" s="1">
        <v>0</v>
      </c>
      <c r="AE1427" s="1">
        <v>0</v>
      </c>
      <c r="AF1427" s="1">
        <v>1</v>
      </c>
      <c r="AG1427" s="1" t="str">
        <f>TRIM(MID(SUBSTITUTE($H1427,",",REPT(" ",200)),(LEN($H1427)-LEN(SUBSTITUTE($H1427,",",""))-4)*200+1,200))</f>
        <v>Parañaque</v>
      </c>
      <c r="AH1427" s="1" t="str">
        <f>TRIM(MID(SUBSTITUTE($H1427,",",REPT(" ",200)),(LEN($H1427)-LEN(SUBSTITUTE($H1427,",",""))-3)*200+1,200))</f>
        <v>Southern Manila District</v>
      </c>
      <c r="AI1427" s="1" t="str">
        <f>TRIM(MID(SUBSTITUTE($H1427,",",REPT(" ",200)),(LEN($H1427)-LEN(SUBSTITUTE($H1427,",",""))-2)*200+1,200))</f>
        <v>Metro Manila</v>
      </c>
      <c r="AJ1427" s="1" t="str">
        <f>TRIM(MID(SUBSTITUTE($H1427,",",REPT(" ",200)),(LEN($H1427)-LEN(SUBSTITUTE($H1427,",",""))-0)*200+1,200))</f>
        <v>Philippines</v>
      </c>
      <c r="AL1427" s="7">
        <v>4</v>
      </c>
      <c r="AM1427" s="1" t="s">
        <v>338</v>
      </c>
    </row>
    <row r="1428" spans="1:39" ht="12.75" customHeight="1">
      <c r="A1428" s="1"/>
      <c r="B1428" s="1" t="s">
        <v>339</v>
      </c>
      <c r="C1428" s="1" t="s">
        <v>340</v>
      </c>
      <c r="D1428" s="3" t="str">
        <f ca="1">IFERROR(__xludf.DUMMYFUNCTION("PROPER(REGEXEXTRACT(B65, ""(?:https?:\/\/)?(?:www\.)?([a-zA-Z0-9-]+)\.""))"),"Skyscanner")</f>
        <v>Skyscanner</v>
      </c>
      <c r="E1428" s="1" t="s">
        <v>341</v>
      </c>
      <c r="F1428" s="1">
        <v>14.483639999999999</v>
      </c>
      <c r="G1428" s="1">
        <v>121.04465</v>
      </c>
      <c r="H1428" s="1" t="s">
        <v>253</v>
      </c>
      <c r="I1428" s="1" t="s">
        <v>50</v>
      </c>
      <c r="J1428" s="1">
        <f>IF(K1428="URBAN",1,IF(K1428="SUBURBAN",2,IF(K1428="RURAL",3,"")))</f>
        <v>2</v>
      </c>
      <c r="K1428" s="1" t="s">
        <v>84</v>
      </c>
      <c r="L1428" s="18">
        <v>46082</v>
      </c>
      <c r="M1428" s="49">
        <v>0.58333333333333337</v>
      </c>
      <c r="N1428" s="18">
        <v>46083</v>
      </c>
      <c r="O1428" s="56">
        <v>0.5</v>
      </c>
      <c r="P1428" s="31" t="str">
        <f>TEXT($L1428, "dddd")</f>
        <v>Sunday</v>
      </c>
      <c r="Q1428" s="39" t="s">
        <v>342</v>
      </c>
      <c r="R1428" s="39">
        <v>2916.27</v>
      </c>
      <c r="S1428" s="1" t="str">
        <f>IF(OR(MONTH(L1428)=12, MONTH(L1428)&lt;=5), "Dry Season", "Wet Season")</f>
        <v>Dry Season</v>
      </c>
      <c r="T1428" s="1">
        <v>1</v>
      </c>
      <c r="U1428" s="1">
        <v>1</v>
      </c>
      <c r="V1428" s="1">
        <v>0</v>
      </c>
      <c r="W1428" s="1">
        <v>0</v>
      </c>
      <c r="X1428" s="1" t="s">
        <v>44</v>
      </c>
      <c r="Y1428" s="1"/>
      <c r="Z1428" s="1"/>
      <c r="AA1428" s="11" cm="1">
        <f t="array" ref="AA1428">IF(ISBLANK(Y1428), 0, VINCentyInvDistance(F1428,G1428,Y1428,Z1428))</f>
        <v>0</v>
      </c>
      <c r="AB1428" s="1">
        <v>1</v>
      </c>
      <c r="AC1428" s="1">
        <v>0</v>
      </c>
      <c r="AD1428" s="1">
        <v>0</v>
      </c>
      <c r="AE1428" s="1">
        <v>0</v>
      </c>
      <c r="AF1428" s="1">
        <v>1</v>
      </c>
      <c r="AG1428" s="1" t="s">
        <v>142</v>
      </c>
      <c r="AH1428" s="1" t="s">
        <v>143</v>
      </c>
      <c r="AI1428" s="1" t="str">
        <f>TRIM(MID(SUBSTITUTE($H1428,",",REPT(" ",200)),(LEN($H1428)-LEN(SUBSTITUTE($H1428,",",""))-2)*200+1,200))</f>
        <v>Metro Manila</v>
      </c>
      <c r="AJ1428" s="1" t="s">
        <v>55</v>
      </c>
      <c r="AL1428" s="7">
        <v>4</v>
      </c>
      <c r="AM1428" s="1" t="s">
        <v>343</v>
      </c>
    </row>
    <row r="1429" spans="1:39" ht="12.75" customHeight="1">
      <c r="A1429" s="1"/>
      <c r="B1429" s="1" t="s">
        <v>344</v>
      </c>
      <c r="C1429" s="1" t="s">
        <v>345</v>
      </c>
      <c r="D1429" s="3" t="str">
        <f ca="1">IFERROR(__xludf.DUMMYFUNCTION("PROPER(REGEXEXTRACT(B66, ""(?:https?:\/\/)?(?:www\.)?([a-zA-Z0-9-]+)\.""))"),"Skyscanner")</f>
        <v>Skyscanner</v>
      </c>
      <c r="E1429" s="1" t="s">
        <v>346</v>
      </c>
      <c r="F1429" s="1">
        <v>14.484400000000001</v>
      </c>
      <c r="G1429" s="1">
        <v>121.04469</v>
      </c>
      <c r="H1429" s="1" t="s">
        <v>110</v>
      </c>
      <c r="I1429" s="1" t="s">
        <v>50</v>
      </c>
      <c r="J1429" s="1">
        <f>IF(K1429="URBAN",1,IF(K1429="SUBURBAN",2,IF(K1429="RURAL",3,"")))</f>
        <v>2</v>
      </c>
      <c r="K1429" s="1" t="s">
        <v>84</v>
      </c>
      <c r="L1429" s="18">
        <v>46082</v>
      </c>
      <c r="M1429" s="49">
        <v>0.58333333333333337</v>
      </c>
      <c r="N1429" s="18">
        <v>46083</v>
      </c>
      <c r="O1429" s="56">
        <v>0.5</v>
      </c>
      <c r="P1429" s="31" t="str">
        <f>TEXT($L1429, "dddd")</f>
        <v>Sunday</v>
      </c>
      <c r="Q1429" s="39" t="s">
        <v>347</v>
      </c>
      <c r="R1429" s="39">
        <v>3100.8</v>
      </c>
      <c r="S1429" s="1" t="str">
        <f>IF(OR(MONTH(L1429)=12, MONTH(L1429)&lt;=5), "Dry Season", "Wet Season")</f>
        <v>Dry Season</v>
      </c>
      <c r="T1429" s="1">
        <v>1</v>
      </c>
      <c r="U1429" s="1">
        <v>0</v>
      </c>
      <c r="V1429" s="1">
        <v>0</v>
      </c>
      <c r="W1429" s="1">
        <v>0</v>
      </c>
      <c r="X1429" s="1" t="s">
        <v>44</v>
      </c>
      <c r="Y1429" s="1"/>
      <c r="Z1429" s="1"/>
      <c r="AA1429" s="11" cm="1">
        <f t="array" ref="AA1429">IF(ISBLANK(Y1429), 0, VINCentyInvDistance(F1429,G1429,Y1429,Z1429))</f>
        <v>0</v>
      </c>
      <c r="AB1429" s="1">
        <v>0</v>
      </c>
      <c r="AC1429" s="1">
        <v>0</v>
      </c>
      <c r="AD1429" s="1">
        <v>0</v>
      </c>
      <c r="AE1429" s="1">
        <v>433</v>
      </c>
      <c r="AF1429" s="1">
        <v>1</v>
      </c>
      <c r="AG1429" s="1" t="s">
        <v>68</v>
      </c>
      <c r="AH1429" s="1" t="str">
        <f>TRIM(MID(SUBSTITUTE($H1429,",",REPT(" ",200)),(LEN($H1429)-LEN(SUBSTITUTE($H1429,",",""))-3)*200+1,200))</f>
        <v>Southern Manila District</v>
      </c>
      <c r="AI1429" s="1" t="str">
        <f>TRIM(MID(SUBSTITUTE($H1429,",",REPT(" ",200)),(LEN($H1429)-LEN(SUBSTITUTE($H1429,",",""))-2)*200+1,200))</f>
        <v>Metro Manila</v>
      </c>
      <c r="AJ1429" s="1" t="s">
        <v>55</v>
      </c>
      <c r="AK1429" t="s">
        <v>16478</v>
      </c>
      <c r="AL1429" s="7">
        <v>4</v>
      </c>
      <c r="AM1429" s="1" t="s">
        <v>348</v>
      </c>
    </row>
    <row r="1430" spans="1:39" ht="12.75" customHeight="1">
      <c r="A1430" s="1"/>
      <c r="B1430" s="1" t="s">
        <v>353</v>
      </c>
      <c r="C1430" s="1" t="s">
        <v>354</v>
      </c>
      <c r="D1430" s="3" t="str">
        <f ca="1">IFERROR(__xludf.DUMMYFUNCTION("PROPER(REGEXEXTRACT(B68, ""(?:https?:\/\/)?(?:www\.)?([a-zA-Z0-9-]+)\.""))"),"Google")</f>
        <v>Google</v>
      </c>
      <c r="E1430" s="1" t="s">
        <v>355</v>
      </c>
      <c r="F1430" s="1">
        <v>14.492610000000001</v>
      </c>
      <c r="G1430" s="1">
        <v>121.0150909</v>
      </c>
      <c r="H1430" s="1" t="s">
        <v>158</v>
      </c>
      <c r="I1430" s="1" t="s">
        <v>50</v>
      </c>
      <c r="J1430" s="1">
        <f>IF(K1430="URBAN",1,IF(K1430="SUBURBAN",2,IF(K1430="RURAL",3,"")))</f>
        <v>2</v>
      </c>
      <c r="K1430" s="1" t="s">
        <v>84</v>
      </c>
      <c r="L1430" s="18">
        <v>46082</v>
      </c>
      <c r="M1430" s="49">
        <v>0.625</v>
      </c>
      <c r="N1430" s="18">
        <v>46083</v>
      </c>
      <c r="O1430" s="56">
        <v>0.5</v>
      </c>
      <c r="P1430" s="31" t="str">
        <f>TEXT($L1430, "dddd")</f>
        <v>Sunday</v>
      </c>
      <c r="Q1430" s="39" t="s">
        <v>207</v>
      </c>
      <c r="R1430" s="39">
        <v>1218</v>
      </c>
      <c r="S1430" s="1" t="str">
        <f>IF(OR(MONTH(L1430)=12, MONTH(L1430)&lt;=5), "Dry Season", "Wet Season")</f>
        <v>Dry Season</v>
      </c>
      <c r="T1430" s="1">
        <v>1</v>
      </c>
      <c r="U1430" s="1">
        <v>0</v>
      </c>
      <c r="V1430" s="1">
        <v>0</v>
      </c>
      <c r="W1430" s="1">
        <v>0</v>
      </c>
      <c r="X1430" s="1" t="s">
        <v>44</v>
      </c>
      <c r="Y1430" s="1"/>
      <c r="Z1430" s="1"/>
      <c r="AA1430" s="11" cm="1">
        <f t="array" ref="AA1430">IF(ISBLANK(Y1430), 0, VINCentyInvDistance(F1430,G1430,Y1430,Z1430))</f>
        <v>0</v>
      </c>
      <c r="AB1430" s="1">
        <v>0</v>
      </c>
      <c r="AC1430" s="1">
        <v>0</v>
      </c>
      <c r="AD1430" s="1">
        <v>0</v>
      </c>
      <c r="AE1430" s="1">
        <v>0</v>
      </c>
      <c r="AF1430" s="1">
        <v>1</v>
      </c>
      <c r="AG1430" s="1" t="str">
        <f>TRIM(MID(SUBSTITUTE($H1430,",",REPT(" ",200)),(LEN($H1430)-LEN(SUBSTITUTE($H1430,",",""))-4)*200+1,200))</f>
        <v>Parañaque</v>
      </c>
      <c r="AH1430" s="1" t="str">
        <f>TRIM(MID(SUBSTITUTE($H1430,",",REPT(" ",200)),(LEN($H1430)-LEN(SUBSTITUTE($H1430,",",""))-3)*200+1,200))</f>
        <v>Southern Manila District</v>
      </c>
      <c r="AI1430" s="1" t="str">
        <f>TRIM(MID(SUBSTITUTE($H1430,",",REPT(" ",200)),(LEN($H1430)-LEN(SUBSTITUTE($H1430,",",""))-2)*200+1,200))</f>
        <v>Metro Manila</v>
      </c>
      <c r="AJ1430" s="1" t="str">
        <f>TRIM(MID(SUBSTITUTE($H1430,",",REPT(" ",200)),(LEN($H1430)-LEN(SUBSTITUTE($H1430,",",""))-0)*200+1,200))</f>
        <v>Philippines</v>
      </c>
      <c r="AL1430" s="7">
        <v>4</v>
      </c>
      <c r="AM1430" s="1"/>
    </row>
    <row r="1431" spans="1:39" ht="12.75" customHeight="1">
      <c r="A1431" s="1"/>
      <c r="B1431" s="1" t="s">
        <v>356</v>
      </c>
      <c r="C1431" s="1" t="s">
        <v>357</v>
      </c>
      <c r="D1431" s="3" t="str">
        <f ca="1">IFERROR(__xludf.DUMMYFUNCTION("PROPER(REGEXEXTRACT(B69, ""(?:https?:\/\/)?(?:www\.)?([a-zA-Z0-9-]+)\.""))"),"Skyscanner")</f>
        <v>Skyscanner</v>
      </c>
      <c r="E1431" s="1" t="s">
        <v>358</v>
      </c>
      <c r="F1431" s="1">
        <v>14.449142500000001</v>
      </c>
      <c r="G1431" s="1">
        <v>121.0436249</v>
      </c>
      <c r="H1431" s="1" t="s">
        <v>359</v>
      </c>
      <c r="I1431" s="1" t="s">
        <v>50</v>
      </c>
      <c r="J1431" s="1">
        <f>IF(K1431="URBAN",1,IF(K1431="SUBURBAN",2,IF(K1431="RURAL",3,"")))</f>
        <v>2</v>
      </c>
      <c r="K1431" s="1" t="s">
        <v>84</v>
      </c>
      <c r="L1431" s="18">
        <v>46082</v>
      </c>
      <c r="M1431" s="49">
        <v>0.58333333333333337</v>
      </c>
      <c r="N1431" s="18">
        <v>46083</v>
      </c>
      <c r="O1431" s="56">
        <v>0.54166666666666663</v>
      </c>
      <c r="P1431" s="31" t="str">
        <f>TEXT($L1431, "dddd")</f>
        <v>Sunday</v>
      </c>
      <c r="Q1431" s="39" t="s">
        <v>79</v>
      </c>
      <c r="R1431" s="39">
        <v>1550.4</v>
      </c>
      <c r="S1431" s="1" t="str">
        <f>IF(OR(MONTH(L1431)=12, MONTH(L1431)&lt;=5), "Dry Season", "Wet Season")</f>
        <v>Dry Season</v>
      </c>
      <c r="T1431" s="1">
        <v>1</v>
      </c>
      <c r="U1431" s="1">
        <v>0</v>
      </c>
      <c r="V1431" s="1">
        <v>0</v>
      </c>
      <c r="W1431" s="1">
        <v>1</v>
      </c>
      <c r="X1431" s="1" t="s">
        <v>51</v>
      </c>
      <c r="Y1431" s="1">
        <v>14.417577</v>
      </c>
      <c r="Z1431" s="1">
        <v>121.0402756</v>
      </c>
      <c r="AA1431" s="11" cm="1">
        <f t="array" ref="AA1431">IF(ISBLANK(Y1431), 0, VINCentyInvDistance(F1431,G1431,Y1431,Z1431))</f>
        <v>3511.1339585359024</v>
      </c>
      <c r="AB1431" s="1">
        <v>0</v>
      </c>
      <c r="AC1431" s="1">
        <v>0</v>
      </c>
      <c r="AD1431" s="1">
        <v>0</v>
      </c>
      <c r="AE1431" s="1">
        <v>0</v>
      </c>
      <c r="AF1431" s="1">
        <v>1</v>
      </c>
      <c r="AG1431" s="1" t="s">
        <v>52</v>
      </c>
      <c r="AH1431" s="1" t="s">
        <v>53</v>
      </c>
      <c r="AI1431" s="1" t="str">
        <f>TRIM(MID(SUBSTITUTE($H1431,",",REPT(" ",200)),(LEN($H1431)-LEN(SUBSTITUTE($H1431,",",""))-2)*200+1,200))</f>
        <v>Metro Manila</v>
      </c>
      <c r="AJ1431" s="1" t="s">
        <v>55</v>
      </c>
      <c r="AK1431" t="s">
        <v>16479</v>
      </c>
      <c r="AL1431" s="7">
        <v>3</v>
      </c>
      <c r="AM1431" s="1"/>
    </row>
    <row r="1432" spans="1:39" ht="12.75" customHeight="1">
      <c r="A1432" s="1"/>
      <c r="B1432" s="1" t="s">
        <v>364</v>
      </c>
      <c r="C1432" s="1" t="s">
        <v>365</v>
      </c>
      <c r="D1432" s="3" t="str">
        <f ca="1">IFERROR(__xludf.DUMMYFUNCTION("PROPER(REGEXEXTRACT(B71, ""(?:https?:\/\/)?(?:www\.)?([a-zA-Z0-9-]+)\.""))"),"Google")</f>
        <v>Google</v>
      </c>
      <c r="E1432" s="1" t="s">
        <v>366</v>
      </c>
      <c r="F1432" s="1">
        <v>14.488455800000001</v>
      </c>
      <c r="G1432" s="1">
        <v>121.0426102</v>
      </c>
      <c r="H1432" s="1" t="s">
        <v>218</v>
      </c>
      <c r="I1432" s="1" t="s">
        <v>50</v>
      </c>
      <c r="J1432" s="1">
        <f>IF(K1432="URBAN",1,IF(K1432="SUBURBAN",2,IF(K1432="RURAL",3,"")))</f>
        <v>2</v>
      </c>
      <c r="K1432" s="1" t="s">
        <v>84</v>
      </c>
      <c r="L1432" s="18">
        <v>46082</v>
      </c>
      <c r="M1432" s="49">
        <v>0.625</v>
      </c>
      <c r="N1432" s="18">
        <v>46083</v>
      </c>
      <c r="O1432" s="56">
        <v>0.5</v>
      </c>
      <c r="P1432" s="31" t="str">
        <f>TEXT($L1432, "dddd")</f>
        <v>Sunday</v>
      </c>
      <c r="Q1432" s="39" t="s">
        <v>111</v>
      </c>
      <c r="R1432" s="39">
        <v>2373.9</v>
      </c>
      <c r="S1432" s="1" t="str">
        <f>IF(OR(MONTH(L1432)=12, MONTH(L1432)&lt;=5), "Dry Season", "Wet Season")</f>
        <v>Dry Season</v>
      </c>
      <c r="T1432" s="1">
        <v>1</v>
      </c>
      <c r="U1432" s="1">
        <v>1</v>
      </c>
      <c r="V1432" s="1">
        <v>0</v>
      </c>
      <c r="W1432" s="1">
        <v>0</v>
      </c>
      <c r="X1432" s="1" t="s">
        <v>44</v>
      </c>
      <c r="Y1432" s="1"/>
      <c r="Z1432" s="1"/>
      <c r="AA1432" s="11" cm="1">
        <f t="array" ref="AA1432">IF(ISBLANK(Y1432), 0, VINCentyInvDistance(F1432,G1432,Y1432,Z1432))</f>
        <v>0</v>
      </c>
      <c r="AB1432" s="1">
        <v>0</v>
      </c>
      <c r="AC1432" s="1">
        <v>0</v>
      </c>
      <c r="AD1432" s="1">
        <v>0</v>
      </c>
      <c r="AE1432" s="1"/>
      <c r="AF1432" s="1">
        <v>1</v>
      </c>
      <c r="AG1432" s="1" t="str">
        <f>TRIM(MID(SUBSTITUTE($H1432,",",REPT(" ",200)),(LEN($H1432)-LEN(SUBSTITUTE($H1432,",",""))-4)*200+1,200))</f>
        <v>Parañaque</v>
      </c>
      <c r="AH1432" s="1" t="str">
        <f>TRIM(MID(SUBSTITUTE($H1432,",",REPT(" ",200)),(LEN($H1432)-LEN(SUBSTITUTE($H1432,",",""))-3)*200+1,200))</f>
        <v>Southern Manila District</v>
      </c>
      <c r="AI1432" s="1" t="str">
        <f>TRIM(MID(SUBSTITUTE($H1432,",",REPT(" ",200)),(LEN($H1432)-LEN(SUBSTITUTE($H1432,",",""))-2)*200+1,200))</f>
        <v>Metro Manila</v>
      </c>
      <c r="AJ1432" s="1" t="str">
        <f>TRIM(MID(SUBSTITUTE($H1432,",",REPT(" ",200)),(LEN($H1432)-LEN(SUBSTITUTE($H1432,",",""))-0)*200+1,200))</f>
        <v>Philippines</v>
      </c>
      <c r="AL1432" s="7">
        <v>3</v>
      </c>
      <c r="AM1432" s="1"/>
    </row>
    <row r="1433" spans="1:39" ht="12.75" customHeight="1">
      <c r="A1433" s="1"/>
      <c r="B1433" s="1" t="s">
        <v>375</v>
      </c>
      <c r="C1433" s="1" t="s">
        <v>376</v>
      </c>
      <c r="D1433" s="3" t="str">
        <f ca="1">IFERROR(__xludf.DUMMYFUNCTION("PROPER(REGEXEXTRACT(B73, ""(?:https?:\/\/)?(?:www\.)?([a-zA-Z0-9-]+)\.""))"),"Agoda")</f>
        <v>Agoda</v>
      </c>
      <c r="E1433" s="1" t="s">
        <v>377</v>
      </c>
      <c r="F1433" s="1">
        <v>14.485400200000001</v>
      </c>
      <c r="G1433" s="1">
        <v>120.9940414</v>
      </c>
      <c r="H1433" s="1" t="s">
        <v>378</v>
      </c>
      <c r="I1433" s="1" t="s">
        <v>50</v>
      </c>
      <c r="J1433" s="1">
        <f>IF(K1433="URBAN",1,IF(K1433="SUBURBAN",2,IF(K1433="RURAL",3,"")))</f>
        <v>2</v>
      </c>
      <c r="K1433" s="1" t="s">
        <v>84</v>
      </c>
      <c r="L1433" s="18">
        <v>46082</v>
      </c>
      <c r="M1433" s="49">
        <v>0.625</v>
      </c>
      <c r="N1433" s="18">
        <v>46083</v>
      </c>
      <c r="O1433" s="56">
        <v>0.5</v>
      </c>
      <c r="P1433" s="31" t="str">
        <f>TEXT($L1433, "dddd")</f>
        <v>Sunday</v>
      </c>
      <c r="Q1433" s="39" t="s">
        <v>79</v>
      </c>
      <c r="R1433" s="39">
        <v>1915.2</v>
      </c>
      <c r="S1433" s="1" t="str">
        <f>IF(OR(MONTH(L1433)=12, MONTH(L1433)&lt;=5), "Dry Season", "Wet Season")</f>
        <v>Dry Season</v>
      </c>
      <c r="T1433" s="1">
        <v>1</v>
      </c>
      <c r="U1433" s="1">
        <v>0</v>
      </c>
      <c r="V1433" s="1">
        <v>0</v>
      </c>
      <c r="W1433" s="1">
        <v>1</v>
      </c>
      <c r="X1433" s="1" t="s">
        <v>379</v>
      </c>
      <c r="Y1433" s="1">
        <v>14.4831942</v>
      </c>
      <c r="Z1433" s="1">
        <v>120.9939043</v>
      </c>
      <c r="AA1433" s="11" cm="1">
        <f t="array" ref="AA1433">IF(ISBLANK(Y1433), 0, VINCentyInvDistance(F1433,G1433,Y1433,Z1433))</f>
        <v>244.52723980925833</v>
      </c>
      <c r="AB1433" s="1">
        <v>0</v>
      </c>
      <c r="AC1433" s="1">
        <v>0</v>
      </c>
      <c r="AD1433" s="1">
        <v>0</v>
      </c>
      <c r="AE1433" s="1">
        <v>24</v>
      </c>
      <c r="AF1433" s="1">
        <v>1</v>
      </c>
      <c r="AG1433" s="1" t="s">
        <v>380</v>
      </c>
      <c r="AH1433" s="1" t="str">
        <f>TRIM(MID(SUBSTITUTE($H1433,",",REPT(" ",200)),(LEN($H1433)-LEN(SUBSTITUTE($H1433,",",""))-3)*200+1,200))</f>
        <v>Southern Manila District</v>
      </c>
      <c r="AI1433" s="1" t="str">
        <f>TRIM(MID(SUBSTITUTE($H1433,",",REPT(" ",200)),(LEN($H1433)-LEN(SUBSTITUTE($H1433,",",""))-2)*200+1,200))</f>
        <v>Metro Manila</v>
      </c>
      <c r="AJ1433" s="1" t="s">
        <v>55</v>
      </c>
      <c r="AL1433" s="7">
        <v>3</v>
      </c>
      <c r="AM1433" s="1"/>
    </row>
    <row r="1434" spans="1:39" ht="12.75" customHeight="1">
      <c r="A1434" s="1"/>
      <c r="B1434" s="1" t="s">
        <v>381</v>
      </c>
      <c r="C1434" s="1" t="s">
        <v>382</v>
      </c>
      <c r="D1434" s="3" t="str">
        <f ca="1">IFERROR(__xludf.DUMMYFUNCTION("PROPER(REGEXEXTRACT(B74, ""(?:https?:\/\/)?(?:www\.)?([a-zA-Z0-9-]+)\.""))"),"Skyscanner")</f>
        <v>Skyscanner</v>
      </c>
      <c r="E1434" s="1" t="s">
        <v>383</v>
      </c>
      <c r="F1434" s="1">
        <v>14.48405</v>
      </c>
      <c r="G1434" s="1">
        <v>121.04277</v>
      </c>
      <c r="H1434" s="1" t="s">
        <v>141</v>
      </c>
      <c r="I1434" s="1" t="s">
        <v>50</v>
      </c>
      <c r="J1434" s="1">
        <f>IF(K1434="URBAN",1,IF(K1434="SUBURBAN",2,IF(K1434="RURAL",3,"")))</f>
        <v>2</v>
      </c>
      <c r="K1434" s="1" t="s">
        <v>84</v>
      </c>
      <c r="L1434" s="18">
        <v>46082</v>
      </c>
      <c r="M1434" s="49">
        <v>0.625</v>
      </c>
      <c r="N1434" s="18">
        <v>46083</v>
      </c>
      <c r="O1434" s="56">
        <v>0.5</v>
      </c>
      <c r="P1434" s="31" t="str">
        <f>TEXT($L1434, "dddd")</f>
        <v>Sunday</v>
      </c>
      <c r="Q1434" s="39" t="s">
        <v>79</v>
      </c>
      <c r="R1434" s="39">
        <v>1778.4</v>
      </c>
      <c r="S1434" s="1" t="str">
        <f>IF(OR(MONTH(L1434)=12, MONTH(L1434)&lt;=5), "Dry Season", "Wet Season")</f>
        <v>Dry Season</v>
      </c>
      <c r="T1434" s="1">
        <v>1</v>
      </c>
      <c r="U1434" s="1">
        <v>0</v>
      </c>
      <c r="V1434" s="1">
        <v>1</v>
      </c>
      <c r="W1434" s="1">
        <v>0</v>
      </c>
      <c r="X1434" s="1" t="s">
        <v>44</v>
      </c>
      <c r="Y1434" s="1"/>
      <c r="Z1434" s="1"/>
      <c r="AA1434" s="11" cm="1">
        <f t="array" ref="AA1434">IF(ISBLANK(Y1434), 0, VINCentyInvDistance(F1434,G1434,Y1434,Z1434))</f>
        <v>0</v>
      </c>
      <c r="AB1434" s="1">
        <v>0</v>
      </c>
      <c r="AC1434" s="1">
        <v>0</v>
      </c>
      <c r="AD1434" s="1">
        <v>0</v>
      </c>
      <c r="AE1434" s="1">
        <v>0</v>
      </c>
      <c r="AF1434" s="1">
        <v>1</v>
      </c>
      <c r="AG1434" s="1" t="str">
        <f>TRIM(MID(SUBSTITUTE($H1434,",",REPT(" ",200)),(LEN($H1434)-LEN(SUBSTITUTE($H1434,",",""))-4)*200+1,200))</f>
        <v>Parañaque</v>
      </c>
      <c r="AH1434" s="1" t="str">
        <f>TRIM(MID(SUBSTITUTE($H1434,",",REPT(" ",200)),(LEN($H1434)-LEN(SUBSTITUTE($H1434,",",""))-3)*200+1,200))</f>
        <v>Southern Manila District</v>
      </c>
      <c r="AI1434" s="1" t="str">
        <f>TRIM(MID(SUBSTITUTE($H1434,",",REPT(" ",200)),(LEN($H1434)-LEN(SUBSTITUTE($H1434,",",""))-2)*200+1,200))</f>
        <v>Metro Manila</v>
      </c>
      <c r="AJ1434" s="1" t="str">
        <f>TRIM(MID(SUBSTITUTE($H1434,",",REPT(" ",200)),(LEN($H1434)-LEN(SUBSTITUTE($H1434,",",""))-0)*200+1,200))</f>
        <v>Philippines</v>
      </c>
      <c r="AL1434" s="7">
        <v>3</v>
      </c>
      <c r="AM1434" s="1" t="s">
        <v>384</v>
      </c>
    </row>
    <row r="1435" spans="1:39" ht="12.75" customHeight="1">
      <c r="A1435" s="1"/>
      <c r="B1435" s="1" t="s">
        <v>385</v>
      </c>
      <c r="C1435" s="1" t="s">
        <v>386</v>
      </c>
      <c r="D1435" s="3" t="str">
        <f ca="1">IFERROR(__xludf.DUMMYFUNCTION("PROPER(REGEXEXTRACT(B75, ""(?:https?:\/\/)?(?:www\.)?([a-zA-Z0-9-]+)\.""))"),"Skyscanner")</f>
        <v>Skyscanner</v>
      </c>
      <c r="E1435" s="1" t="s">
        <v>387</v>
      </c>
      <c r="F1435" s="1">
        <v>14.49709</v>
      </c>
      <c r="G1435" s="1">
        <v>121.04091</v>
      </c>
      <c r="H1435" s="1" t="s">
        <v>388</v>
      </c>
      <c r="I1435" s="1" t="s">
        <v>50</v>
      </c>
      <c r="J1435" s="1">
        <f>IF(K1435="URBAN",1,IF(K1435="SUBURBAN",2,IF(K1435="RURAL",3,"")))</f>
        <v>2</v>
      </c>
      <c r="K1435" s="1" t="s">
        <v>84</v>
      </c>
      <c r="L1435" s="18">
        <v>46082</v>
      </c>
      <c r="M1435" s="49">
        <v>0.625</v>
      </c>
      <c r="N1435" s="18">
        <v>46083</v>
      </c>
      <c r="O1435" s="56">
        <v>0.45833333333333331</v>
      </c>
      <c r="P1435" s="31" t="str">
        <f>TEXT($L1435, "dddd")</f>
        <v>Sunday</v>
      </c>
      <c r="Q1435" s="39" t="s">
        <v>111</v>
      </c>
      <c r="R1435" s="39">
        <v>1456</v>
      </c>
      <c r="S1435" s="1" t="str">
        <f>IF(OR(MONTH(L1435)=12, MONTH(L1435)&lt;=5), "Dry Season", "Wet Season")</f>
        <v>Dry Season</v>
      </c>
      <c r="T1435" s="1">
        <v>1</v>
      </c>
      <c r="U1435" s="1">
        <v>0</v>
      </c>
      <c r="V1435" s="1">
        <v>0</v>
      </c>
      <c r="W1435" s="1">
        <v>0</v>
      </c>
      <c r="X1435" s="1" t="s">
        <v>44</v>
      </c>
      <c r="Y1435" s="1"/>
      <c r="Z1435" s="1"/>
      <c r="AA1435" s="11" cm="1">
        <f t="array" ref="AA1435">IF(ISBLANK(Y1435), 0, VINCentyInvDistance(F1435,G1435,Y1435,Z1435))</f>
        <v>0</v>
      </c>
      <c r="AB1435" s="1">
        <v>0</v>
      </c>
      <c r="AC1435" s="1">
        <v>0</v>
      </c>
      <c r="AD1435" s="1">
        <v>0</v>
      </c>
      <c r="AE1435" s="1">
        <v>0</v>
      </c>
      <c r="AF1435" s="1">
        <v>1</v>
      </c>
      <c r="AG1435" s="1" t="str">
        <f>TRIM(MID(SUBSTITUTE($H1435,",",REPT(" ",200)),(LEN($H1435)-LEN(SUBSTITUTE($H1435,",",""))-4)*200+1,200))</f>
        <v>Parañaque</v>
      </c>
      <c r="AH1435" s="1" t="str">
        <f>TRIM(MID(SUBSTITUTE($H1435,",",REPT(" ",200)),(LEN($H1435)-LEN(SUBSTITUTE($H1435,",",""))-3)*200+1,200))</f>
        <v>Southern Manila District</v>
      </c>
      <c r="AI1435" s="1" t="str">
        <f>TRIM(MID(SUBSTITUTE($H1435,",",REPT(" ",200)),(LEN($H1435)-LEN(SUBSTITUTE($H1435,",",""))-2)*200+1,200))</f>
        <v>Metro Manila</v>
      </c>
      <c r="AJ1435" s="1" t="str">
        <f>TRIM(MID(SUBSTITUTE($H1435,",",REPT(" ",200)),(LEN($H1435)-LEN(SUBSTITUTE($H1435,",",""))-0)*200+1,200))</f>
        <v>Philippines</v>
      </c>
      <c r="AK1435" t="s">
        <v>16480</v>
      </c>
      <c r="AL1435" s="7">
        <v>3</v>
      </c>
      <c r="AM1435" s="1" t="s">
        <v>389</v>
      </c>
    </row>
    <row r="1436" spans="1:39" ht="12.75" customHeight="1">
      <c r="A1436" s="1"/>
      <c r="B1436" s="1" t="s">
        <v>394</v>
      </c>
      <c r="C1436" s="1" t="s">
        <v>395</v>
      </c>
      <c r="D1436" s="3" t="str">
        <f ca="1">IFERROR(__xludf.DUMMYFUNCTION("PROPER(REGEXEXTRACT(B77, ""(?:https?:\/\/)?(?:www\.)?([a-zA-Z0-9-]+)\.""))"),"Skyscanner")</f>
        <v>Skyscanner</v>
      </c>
      <c r="E1436" s="1" t="s">
        <v>396</v>
      </c>
      <c r="F1436" s="1">
        <v>14.4959326</v>
      </c>
      <c r="G1436" s="1">
        <v>121.01373289999999</v>
      </c>
      <c r="H1436" s="1" t="s">
        <v>171</v>
      </c>
      <c r="I1436" s="1" t="s">
        <v>50</v>
      </c>
      <c r="J1436" s="1">
        <f>IF(K1436="URBAN",1,IF(K1436="SUBURBAN",2,IF(K1436="RURAL",3,"")))</f>
        <v>2</v>
      </c>
      <c r="K1436" s="1" t="s">
        <v>84</v>
      </c>
      <c r="L1436" s="18">
        <v>46082</v>
      </c>
      <c r="M1436" s="49">
        <v>0.58333333333333337</v>
      </c>
      <c r="N1436" s="18">
        <v>46083</v>
      </c>
      <c r="O1436" s="56">
        <v>0.45833333333333331</v>
      </c>
      <c r="P1436" s="31" t="str">
        <f>TEXT($L1436, "dddd")</f>
        <v>Sunday</v>
      </c>
      <c r="Q1436" s="39" t="s">
        <v>397</v>
      </c>
      <c r="R1436" s="39">
        <v>1348.491</v>
      </c>
      <c r="S1436" s="1" t="str">
        <f>IF(OR(MONTH(L1436)=12, MONTH(L1436)&lt;=5), "Dry Season", "Wet Season")</f>
        <v>Dry Season</v>
      </c>
      <c r="T1436" s="1">
        <v>1</v>
      </c>
      <c r="U1436" s="1">
        <v>1</v>
      </c>
      <c r="V1436" s="1">
        <v>0</v>
      </c>
      <c r="W1436" s="1">
        <v>1</v>
      </c>
      <c r="X1436" s="1" t="s">
        <v>124</v>
      </c>
      <c r="Y1436" s="1">
        <v>14.5352172</v>
      </c>
      <c r="Z1436" s="1">
        <v>120.9819432</v>
      </c>
      <c r="AA1436" s="11" cm="1">
        <f t="array" ref="AA1436">IF(ISBLANK(Y1436), 0, VINCentyInvDistance(F1436,G1436,Y1436,Z1436))</f>
        <v>5534.835502337969</v>
      </c>
      <c r="AB1436" s="1">
        <v>0</v>
      </c>
      <c r="AC1436" s="1">
        <v>8</v>
      </c>
      <c r="AD1436" s="1">
        <v>2.4</v>
      </c>
      <c r="AE1436" s="1">
        <v>3</v>
      </c>
      <c r="AF1436" s="1">
        <v>1</v>
      </c>
      <c r="AG1436" s="1" t="s">
        <v>159</v>
      </c>
      <c r="AH1436" s="1" t="s">
        <v>160</v>
      </c>
      <c r="AI1436" s="1" t="str">
        <f>TRIM(MID(SUBSTITUTE($H1436,",",REPT(" ",200)),(LEN($H1436)-LEN(SUBSTITUTE($H1436,",",""))-2)*200+1,200))</f>
        <v>Metro Manila</v>
      </c>
      <c r="AJ1436" s="1" t="s">
        <v>55</v>
      </c>
      <c r="AL1436" s="7">
        <v>3</v>
      </c>
      <c r="AM1436" s="1"/>
    </row>
    <row r="1437" spans="1:39" ht="12.75" customHeight="1">
      <c r="A1437" s="1"/>
      <c r="B1437" s="1" t="s">
        <v>398</v>
      </c>
      <c r="C1437" s="1" t="s">
        <v>399</v>
      </c>
      <c r="D1437" s="3" t="str">
        <f ca="1">IFERROR(__xludf.DUMMYFUNCTION("PROPER(REGEXEXTRACT(B78, ""(?:https?:\/\/)?(?:www\.)?([a-zA-Z0-9-]+)\.""))"),"Skyscanner")</f>
        <v>Skyscanner</v>
      </c>
      <c r="E1437" s="1" t="s">
        <v>400</v>
      </c>
      <c r="F1437" s="1">
        <v>14.48002</v>
      </c>
      <c r="G1437" s="1">
        <v>121.04442</v>
      </c>
      <c r="H1437" s="1" t="s">
        <v>401</v>
      </c>
      <c r="I1437" s="1" t="s">
        <v>50</v>
      </c>
      <c r="J1437" s="1">
        <f>IF(K1437="URBAN",1,IF(K1437="SUBURBAN",2,IF(K1437="RURAL",3,"")))</f>
        <v>2</v>
      </c>
      <c r="K1437" s="1" t="s">
        <v>84</v>
      </c>
      <c r="L1437" s="18">
        <v>46082</v>
      </c>
      <c r="M1437" s="49">
        <v>0</v>
      </c>
      <c r="N1437" s="18">
        <v>46083</v>
      </c>
      <c r="O1437" s="56">
        <v>0.5</v>
      </c>
      <c r="P1437" s="31" t="str">
        <f>TEXT($L1437, "dddd")</f>
        <v>Sunday</v>
      </c>
      <c r="Q1437" s="39" t="s">
        <v>186</v>
      </c>
      <c r="R1437" s="39">
        <v>1831</v>
      </c>
      <c r="S1437" s="1" t="str">
        <f>IF(OR(MONTH(L1437)=12, MONTH(L1437)&lt;=5), "Dry Season", "Wet Season")</f>
        <v>Dry Season</v>
      </c>
      <c r="T1437" s="1">
        <v>1</v>
      </c>
      <c r="U1437" s="1">
        <v>0</v>
      </c>
      <c r="V1437" s="1">
        <v>0</v>
      </c>
      <c r="W1437" s="1">
        <v>0</v>
      </c>
      <c r="X1437" s="1" t="s">
        <v>44</v>
      </c>
      <c r="Y1437" s="1"/>
      <c r="Z1437" s="1"/>
      <c r="AA1437" s="11" cm="1">
        <f t="array" ref="AA1437">IF(ISBLANK(Y1437), 0, VINCentyInvDistance(F1437,G1437,Y1437,Z1437))</f>
        <v>0</v>
      </c>
      <c r="AB1437" s="1">
        <v>0</v>
      </c>
      <c r="AC1437" s="1">
        <v>0</v>
      </c>
      <c r="AD1437" s="1">
        <v>0</v>
      </c>
      <c r="AE1437" s="1">
        <v>0</v>
      </c>
      <c r="AF1437" s="1">
        <v>1</v>
      </c>
      <c r="AG1437" s="1" t="s">
        <v>148</v>
      </c>
      <c r="AH1437" s="1" t="str">
        <f>TRIM(MID(SUBSTITUTE($H1437,",",REPT(" ",200)),(LEN($H1437)-LEN(SUBSTITUTE($H1437,",",""))-3)*200+1,200))</f>
        <v>Southern Manila District</v>
      </c>
      <c r="AI1437" s="1" t="s">
        <v>54</v>
      </c>
      <c r="AJ1437" s="1" t="s">
        <v>55</v>
      </c>
      <c r="AK1437" t="s">
        <v>16481</v>
      </c>
      <c r="AL1437" s="7">
        <v>3</v>
      </c>
      <c r="AM1437" s="1" t="s">
        <v>402</v>
      </c>
    </row>
    <row r="1438" spans="1:39" ht="12.75" customHeight="1">
      <c r="A1438" s="1"/>
      <c r="B1438" s="1" t="s">
        <v>403</v>
      </c>
      <c r="C1438" s="1" t="s">
        <v>404</v>
      </c>
      <c r="D1438" s="3" t="str">
        <f ca="1">IFERROR(__xludf.DUMMYFUNCTION("PROPER(REGEXEXTRACT(B79, ""(?:https?:\/\/)?(?:www\.)?([a-zA-Z0-9-]+)\.""))"),"Skyscanner")</f>
        <v>Skyscanner</v>
      </c>
      <c r="E1438" s="1" t="s">
        <v>405</v>
      </c>
      <c r="F1438" s="1">
        <v>14.48099</v>
      </c>
      <c r="G1438" s="1">
        <v>120.99279</v>
      </c>
      <c r="H1438" s="1" t="s">
        <v>406</v>
      </c>
      <c r="I1438" s="1" t="s">
        <v>50</v>
      </c>
      <c r="J1438" s="1">
        <f>IF(K1438="URBAN",1,IF(K1438="SUBURBAN",2,IF(K1438="RURAL",3,"")))</f>
        <v>2</v>
      </c>
      <c r="K1438" s="1" t="s">
        <v>84</v>
      </c>
      <c r="L1438" s="18">
        <v>46082</v>
      </c>
      <c r="M1438" s="49">
        <v>0.625</v>
      </c>
      <c r="N1438" s="18">
        <v>46083</v>
      </c>
      <c r="O1438" s="56">
        <v>0.5</v>
      </c>
      <c r="P1438" s="31" t="str">
        <f>TEXT($L1438, "dddd")</f>
        <v>Sunday</v>
      </c>
      <c r="Q1438" s="39" t="s">
        <v>186</v>
      </c>
      <c r="R1438" s="39">
        <v>1778.4</v>
      </c>
      <c r="S1438" s="1" t="str">
        <f>IF(OR(MONTH(L1438)=12, MONTH(L1438)&lt;=5), "Dry Season", "Wet Season")</f>
        <v>Dry Season</v>
      </c>
      <c r="T1438" s="1">
        <v>1</v>
      </c>
      <c r="U1438" s="1">
        <v>0</v>
      </c>
      <c r="V1438" s="1">
        <v>0</v>
      </c>
      <c r="W1438" s="1">
        <v>0</v>
      </c>
      <c r="X1438" s="1" t="s">
        <v>44</v>
      </c>
      <c r="Y1438" s="1"/>
      <c r="Z1438" s="1"/>
      <c r="AA1438" s="11" cm="1">
        <f t="array" ref="AA1438">IF(ISBLANK(Y1438), 0, VINCentyInvDistance(F1438,G1438,Y1438,Z1438))</f>
        <v>0</v>
      </c>
      <c r="AB1438" s="1">
        <v>1</v>
      </c>
      <c r="AC1438" s="1">
        <v>0</v>
      </c>
      <c r="AD1438" s="1">
        <v>0</v>
      </c>
      <c r="AE1438" s="1">
        <v>14</v>
      </c>
      <c r="AF1438" s="1">
        <v>1</v>
      </c>
      <c r="AG1438" s="1" t="s">
        <v>68</v>
      </c>
      <c r="AH1438" s="1" t="str">
        <f>TRIM(MID(SUBSTITUTE($H1438,",",REPT(" ",200)),(LEN($H1438)-LEN(SUBSTITUTE($H1438,",",""))-3)*200+1,200))</f>
        <v>Southern Manila District</v>
      </c>
      <c r="AI1438" s="1" t="str">
        <f>TRIM(MID(SUBSTITUTE($H1438,",",REPT(" ",200)),(LEN($H1438)-LEN(SUBSTITUTE($H1438,",",""))-2)*200+1,200))</f>
        <v>Metro Manila</v>
      </c>
      <c r="AJ1438" s="1" t="s">
        <v>55</v>
      </c>
      <c r="AK1438" t="s">
        <v>16482</v>
      </c>
      <c r="AL1438" s="7">
        <v>3</v>
      </c>
      <c r="AM1438" s="1" t="s">
        <v>407</v>
      </c>
    </row>
    <row r="1439" spans="1:39" ht="12.75" customHeight="1">
      <c r="A1439" s="1"/>
      <c r="B1439" s="1" t="s">
        <v>416</v>
      </c>
      <c r="C1439" s="1" t="s">
        <v>417</v>
      </c>
      <c r="D1439" s="3" t="str">
        <f ca="1">IFERROR(__xludf.DUMMYFUNCTION("PROPER(REGEXEXTRACT(B82, ""(?:https?:\/\/)?(?:www\.)?([a-zA-Z0-9-]+)\.""))"),"Skyscanner")</f>
        <v>Skyscanner</v>
      </c>
      <c r="E1439" s="1" t="s">
        <v>418</v>
      </c>
      <c r="F1439" s="1">
        <v>14.45607</v>
      </c>
      <c r="G1439" s="1">
        <v>121.03943</v>
      </c>
      <c r="H1439" s="1" t="s">
        <v>419</v>
      </c>
      <c r="I1439" s="1" t="s">
        <v>50</v>
      </c>
      <c r="J1439" s="1">
        <f>IF(K1439="URBAN",1,IF(K1439="SUBURBAN",2,IF(K1439="RURAL",3,"")))</f>
        <v>2</v>
      </c>
      <c r="K1439" s="1" t="s">
        <v>84</v>
      </c>
      <c r="L1439" s="18">
        <v>46082</v>
      </c>
      <c r="M1439" s="49">
        <v>0.58333333333333337</v>
      </c>
      <c r="N1439" s="18">
        <v>46083</v>
      </c>
      <c r="O1439" s="56">
        <v>0.5</v>
      </c>
      <c r="P1439" s="31" t="str">
        <f>TEXT($L1439, "dddd")</f>
        <v>Sunday</v>
      </c>
      <c r="Q1439" s="39" t="s">
        <v>323</v>
      </c>
      <c r="R1439" s="39">
        <v>2205</v>
      </c>
      <c r="S1439" s="1" t="str">
        <f>IF(OR(MONTH(L1439)=12, MONTH(L1439)&lt;=5), "Dry Season", "Wet Season")</f>
        <v>Dry Season</v>
      </c>
      <c r="T1439" s="1">
        <v>1</v>
      </c>
      <c r="U1439" s="1">
        <v>1</v>
      </c>
      <c r="V1439" s="1">
        <v>0</v>
      </c>
      <c r="W1439" s="1">
        <v>0</v>
      </c>
      <c r="X1439" s="1" t="s">
        <v>44</v>
      </c>
      <c r="Y1439" s="1"/>
      <c r="Z1439" s="1"/>
      <c r="AA1439" s="11" cm="1">
        <f t="array" ref="AA1439">IF(ISBLANK(Y1439), 0, VINCentyInvDistance(F1439,G1439,Y1439,Z1439))</f>
        <v>0</v>
      </c>
      <c r="AB1439" s="1">
        <v>0</v>
      </c>
      <c r="AC1439" s="1">
        <v>0</v>
      </c>
      <c r="AD1439" s="1">
        <v>0</v>
      </c>
      <c r="AE1439" s="1">
        <v>8</v>
      </c>
      <c r="AF1439" s="1">
        <v>1</v>
      </c>
      <c r="AG1439" s="1" t="s">
        <v>148</v>
      </c>
      <c r="AH1439" s="1" t="str">
        <f>TRIM(MID(SUBSTITUTE($H1439,",",REPT(" ",200)),(LEN($H1439)-LEN(SUBSTITUTE($H1439,",",""))-3)*200+1,200))</f>
        <v>Southern Manila District</v>
      </c>
      <c r="AI1439" s="1" t="str">
        <f>TRIM(MID(SUBSTITUTE($H1439,",",REPT(" ",200)),(LEN($H1439)-LEN(SUBSTITUTE($H1439,",",""))-2)*200+1,200))</f>
        <v>Metro Manila</v>
      </c>
      <c r="AJ1439" s="1" t="s">
        <v>55</v>
      </c>
      <c r="AK1439" t="s">
        <v>420</v>
      </c>
      <c r="AL1439" s="7">
        <v>2</v>
      </c>
      <c r="AM1439" s="1" t="s">
        <v>421</v>
      </c>
    </row>
    <row r="1440" spans="1:39" ht="12.75" customHeight="1">
      <c r="A1440" s="1"/>
      <c r="B1440" s="1" t="s">
        <v>475</v>
      </c>
      <c r="C1440" s="1" t="s">
        <v>476</v>
      </c>
      <c r="D1440" s="3" t="str">
        <f ca="1">IFERROR(__xludf.DUMMYFUNCTION("PROPER(REGEXEXTRACT(B97, ""(?:https?:\/\/)?(?:www\.)?([a-zA-Z0-9-]+)\.""))"),"Skyscanner")</f>
        <v>Skyscanner</v>
      </c>
      <c r="E1440" s="1" t="s">
        <v>477</v>
      </c>
      <c r="F1440" s="1">
        <v>14.483840000000001</v>
      </c>
      <c r="G1440" s="1">
        <v>121.04313999999999</v>
      </c>
      <c r="H1440" s="1" t="s">
        <v>141</v>
      </c>
      <c r="I1440" s="1" t="s">
        <v>50</v>
      </c>
      <c r="J1440" s="1">
        <f>IF(K1440="URBAN",1,IF(K1440="SUBURBAN",2,IF(K1440="RURAL",3,"")))</f>
        <v>2</v>
      </c>
      <c r="K1440" s="1" t="s">
        <v>84</v>
      </c>
      <c r="L1440" s="18">
        <v>46082</v>
      </c>
      <c r="M1440" s="49">
        <v>0.58333333333333337</v>
      </c>
      <c r="N1440" s="18">
        <v>46083</v>
      </c>
      <c r="O1440" s="56">
        <v>0.5</v>
      </c>
      <c r="P1440" s="31" t="str">
        <f>TEXT($L1440, "dddd")</f>
        <v>Sunday</v>
      </c>
      <c r="Q1440" s="39" t="s">
        <v>111</v>
      </c>
      <c r="R1440" s="39">
        <v>2834</v>
      </c>
      <c r="S1440" s="1" t="str">
        <f>IF(OR(MONTH(L1440)=12, MONTH(L1440)&lt;=5), "Dry Season", "Wet Season")</f>
        <v>Dry Season</v>
      </c>
      <c r="T1440" s="1">
        <v>1</v>
      </c>
      <c r="U1440" s="1">
        <v>1</v>
      </c>
      <c r="V1440" s="1">
        <v>1</v>
      </c>
      <c r="W1440" s="1">
        <v>0</v>
      </c>
      <c r="X1440" s="1" t="s">
        <v>44</v>
      </c>
      <c r="Y1440" s="1"/>
      <c r="Z1440" s="1"/>
      <c r="AA1440" s="11" cm="1">
        <f t="array" ref="AA1440">IF(ISBLANK(Y1440), 0, VINCentyInvDistance(F1440,G1440,Y1440,Z1440))</f>
        <v>0</v>
      </c>
      <c r="AB1440" s="1">
        <v>1</v>
      </c>
      <c r="AC1440" s="1">
        <v>0</v>
      </c>
      <c r="AD1440" s="1">
        <v>0</v>
      </c>
      <c r="AE1440" s="1">
        <v>8</v>
      </c>
      <c r="AF1440" s="1">
        <v>1</v>
      </c>
      <c r="AG1440" s="1" t="s">
        <v>68</v>
      </c>
      <c r="AH1440" s="1" t="str">
        <f>TRIM(MID(SUBSTITUTE($H1440,",",REPT(" ",200)),(LEN($H1440)-LEN(SUBSTITUTE($H1440,",",""))-3)*200+1,200))</f>
        <v>Southern Manila District</v>
      </c>
      <c r="AI1440" s="1" t="str">
        <f>TRIM(MID(SUBSTITUTE($H1440,",",REPT(" ",200)),(LEN($H1440)-LEN(SUBSTITUTE($H1440,",",""))-2)*200+1,200))</f>
        <v>Metro Manila</v>
      </c>
      <c r="AJ1440" s="1" t="s">
        <v>55</v>
      </c>
      <c r="AK1440" t="s">
        <v>16491</v>
      </c>
      <c r="AL1440" s="7">
        <v>3</v>
      </c>
      <c r="AM1440" s="1" t="s">
        <v>478</v>
      </c>
    </row>
    <row r="1441" spans="1:39" ht="12.75" customHeight="1">
      <c r="A1441" s="1"/>
      <c r="B1441" s="1" t="s">
        <v>483</v>
      </c>
      <c r="C1441" s="1" t="s">
        <v>484</v>
      </c>
      <c r="D1441" s="3" t="str">
        <f ca="1">IFERROR(__xludf.DUMMYFUNCTION("PROPER(REGEXEXTRACT(B99, ""(?:https?:\/\/)?(?:www\.)?([a-zA-Z0-9-]+)\.""))"),"Agoda")</f>
        <v>Agoda</v>
      </c>
      <c r="E1441" s="1" t="s">
        <v>485</v>
      </c>
      <c r="F1441" s="1">
        <v>14.517250000000001</v>
      </c>
      <c r="G1441" s="1">
        <v>120.99744</v>
      </c>
      <c r="H1441" s="1" t="s">
        <v>486</v>
      </c>
      <c r="I1441" s="1" t="s">
        <v>50</v>
      </c>
      <c r="J1441" s="1">
        <f>IF(K1441="URBAN",1,IF(K1441="SUBURBAN",2,IF(K1441="RURAL",3,"")))</f>
        <v>2</v>
      </c>
      <c r="K1441" s="1" t="s">
        <v>84</v>
      </c>
      <c r="L1441" s="18">
        <v>46082</v>
      </c>
      <c r="M1441" s="49">
        <v>0.625</v>
      </c>
      <c r="N1441" s="18">
        <v>46083</v>
      </c>
      <c r="O1441" s="56">
        <v>0.5</v>
      </c>
      <c r="P1441" s="31" t="str">
        <f>TEXT($L1441, "dddd")</f>
        <v>Sunday</v>
      </c>
      <c r="Q1441" s="39" t="s">
        <v>79</v>
      </c>
      <c r="R1441" s="39">
        <v>1002.32</v>
      </c>
      <c r="S1441" s="1" t="str">
        <f>IF(OR(MONTH(L1441)=12, MONTH(L1441)&lt;=5), "Dry Season", "Wet Season")</f>
        <v>Dry Season</v>
      </c>
      <c r="T1441" s="1">
        <v>1</v>
      </c>
      <c r="U1441" s="1">
        <v>0</v>
      </c>
      <c r="V1441" s="1">
        <v>0</v>
      </c>
      <c r="W1441" s="1">
        <v>0</v>
      </c>
      <c r="X1441" s="1" t="s">
        <v>44</v>
      </c>
      <c r="Y1441" s="1"/>
      <c r="Z1441" s="1"/>
      <c r="AA1441" s="11" cm="1">
        <f t="array" ref="AA1441">IF(ISBLANK(Y1441), 0, VINCentyInvDistance(F1441,G1441,Y1441,Z1441))</f>
        <v>0</v>
      </c>
      <c r="AB1441" s="1">
        <v>0</v>
      </c>
      <c r="AC1441" s="1">
        <v>0</v>
      </c>
      <c r="AD1441" s="1">
        <v>0</v>
      </c>
      <c r="AE1441" s="1">
        <v>0</v>
      </c>
      <c r="AF1441" s="1">
        <v>1</v>
      </c>
      <c r="AG1441" s="1" t="s">
        <v>487</v>
      </c>
      <c r="AH1441" s="1" t="s">
        <v>160</v>
      </c>
      <c r="AI1441" s="1" t="s">
        <v>54</v>
      </c>
      <c r="AJ1441" s="1" t="s">
        <v>55</v>
      </c>
      <c r="AL1441" s="7">
        <v>0</v>
      </c>
      <c r="AM1441" s="1" t="s">
        <v>488</v>
      </c>
    </row>
    <row r="1442" spans="1:39" ht="12.75" customHeight="1">
      <c r="A1442" s="1"/>
      <c r="B1442" s="1" t="s">
        <v>496</v>
      </c>
      <c r="C1442" s="1" t="s">
        <v>497</v>
      </c>
      <c r="D1442" s="3" t="str">
        <f ca="1">IFERROR(__xludf.DUMMYFUNCTION("PROPER(REGEXEXTRACT(B101, ""(?:https?:\/\/)?(?:www\.)?([a-zA-Z0-9-]+)\.""))"),"Booking")</f>
        <v>Booking</v>
      </c>
      <c r="E1442" s="1" t="s">
        <v>498</v>
      </c>
      <c r="F1442" s="1">
        <v>14.492520300000001</v>
      </c>
      <c r="G1442" s="1">
        <v>121.0156021</v>
      </c>
      <c r="H1442" s="1" t="s">
        <v>158</v>
      </c>
      <c r="I1442" s="1" t="s">
        <v>50</v>
      </c>
      <c r="J1442" s="1">
        <f>IF(K1442="URBAN",1,IF(K1442="SUBURBAN",2,IF(K1442="RURAL",3,"")))</f>
        <v>2</v>
      </c>
      <c r="K1442" s="1" t="s">
        <v>84</v>
      </c>
      <c r="L1442" s="18">
        <v>46082</v>
      </c>
      <c r="M1442" s="49">
        <v>0.625</v>
      </c>
      <c r="N1442" s="18">
        <v>46083</v>
      </c>
      <c r="O1442" s="56">
        <v>0.5</v>
      </c>
      <c r="P1442" s="31" t="str">
        <f>TEXT($L1442, "dddd")</f>
        <v>Sunday</v>
      </c>
      <c r="Q1442" s="39" t="s">
        <v>67</v>
      </c>
      <c r="R1442" s="39">
        <v>1911</v>
      </c>
      <c r="S1442" s="1" t="str">
        <f>IF(OR(MONTH(L1442)=12, MONTH(L1442)&lt;=5), "Dry Season", "Wet Season")</f>
        <v>Dry Season</v>
      </c>
      <c r="T1442" s="1">
        <v>1</v>
      </c>
      <c r="U1442" s="1">
        <v>1</v>
      </c>
      <c r="V1442" s="1">
        <v>0</v>
      </c>
      <c r="W1442" s="1">
        <v>1</v>
      </c>
      <c r="X1442" s="1" t="s">
        <v>124</v>
      </c>
      <c r="Y1442" s="1">
        <v>14.5352172</v>
      </c>
      <c r="Z1442" s="1">
        <v>120.9819432</v>
      </c>
      <c r="AA1442" s="11" cm="1">
        <f t="array" ref="AA1442">IF(ISBLANK(Y1442), 0, VINCentyInvDistance(F1442,G1442,Y1442,Z1442))</f>
        <v>5956.5620311332696</v>
      </c>
      <c r="AB1442" s="1">
        <v>0</v>
      </c>
      <c r="AC1442" s="1">
        <v>0</v>
      </c>
      <c r="AD1442" s="1">
        <v>0</v>
      </c>
      <c r="AE1442" s="1">
        <v>2</v>
      </c>
      <c r="AF1442" s="1">
        <v>1</v>
      </c>
      <c r="AG1442" s="1" t="s">
        <v>159</v>
      </c>
      <c r="AH1442" s="1" t="s">
        <v>160</v>
      </c>
      <c r="AI1442" s="1" t="str">
        <f>TRIM(MID(SUBSTITUTE($H1442,",",REPT(" ",200)),(LEN($H1442)-LEN(SUBSTITUTE($H1442,",",""))-2)*200+1,200))</f>
        <v>Metro Manila</v>
      </c>
      <c r="AJ1442" s="1" t="s">
        <v>55</v>
      </c>
      <c r="AL1442" s="7">
        <v>0</v>
      </c>
      <c r="AM1442" s="1"/>
    </row>
    <row r="1443" spans="1:39" ht="12.75" customHeight="1">
      <c r="A1443" s="1"/>
      <c r="B1443" s="1" t="s">
        <v>499</v>
      </c>
      <c r="C1443" s="1" t="s">
        <v>500</v>
      </c>
      <c r="D1443" s="3" t="str">
        <f ca="1">IFERROR(__xludf.DUMMYFUNCTION("PROPER(REGEXEXTRACT(B102, ""(?:https?:\/\/)?(?:www\.)?([a-zA-Z0-9-]+)\.""))"),"Skyscanner")</f>
        <v>Skyscanner</v>
      </c>
      <c r="E1443" s="1" t="s">
        <v>501</v>
      </c>
      <c r="F1443" s="1">
        <v>14.4468298</v>
      </c>
      <c r="G1443" s="1">
        <v>120.9862595</v>
      </c>
      <c r="H1443" s="1" t="s">
        <v>502</v>
      </c>
      <c r="I1443" s="1" t="s">
        <v>50</v>
      </c>
      <c r="J1443" s="1">
        <f>IF(K1443="URBAN",1,IF(K1443="SUBURBAN",2,IF(K1443="RURAL",3,"")))</f>
        <v>2</v>
      </c>
      <c r="K1443" s="1" t="s">
        <v>84</v>
      </c>
      <c r="L1443" s="18">
        <v>46082</v>
      </c>
      <c r="M1443" s="49">
        <v>0.58333333333333337</v>
      </c>
      <c r="N1443" s="18">
        <v>46083</v>
      </c>
      <c r="O1443" s="56">
        <v>0.45833333333333331</v>
      </c>
      <c r="P1443" s="31" t="str">
        <f>TEXT($L1443, "dddd")</f>
        <v>Sunday</v>
      </c>
      <c r="Q1443" s="39" t="s">
        <v>43</v>
      </c>
      <c r="R1443" s="39">
        <v>1743</v>
      </c>
      <c r="S1443" s="1" t="str">
        <f>IF(OR(MONTH(L1443)=12, MONTH(L1443)&lt;=5), "Dry Season", "Wet Season")</f>
        <v>Dry Season</v>
      </c>
      <c r="T1443" s="1">
        <v>2</v>
      </c>
      <c r="U1443" s="1">
        <v>1</v>
      </c>
      <c r="V1443" s="1">
        <v>0</v>
      </c>
      <c r="W1443" s="1">
        <v>1</v>
      </c>
      <c r="X1443" s="1" t="s">
        <v>503</v>
      </c>
      <c r="Y1443" s="1">
        <v>14.441086</v>
      </c>
      <c r="Z1443" s="1">
        <v>121.00094</v>
      </c>
      <c r="AA1443" s="11" cm="1">
        <f t="array" ref="AA1443">IF(ISBLANK(Y1443), 0, VINCentyInvDistance(F1443,G1443,Y1443,Z1443))</f>
        <v>1705.7118597326571</v>
      </c>
      <c r="AB1443" s="1">
        <v>0</v>
      </c>
      <c r="AC1443" s="1">
        <v>0</v>
      </c>
      <c r="AD1443" s="1">
        <v>0</v>
      </c>
      <c r="AE1443" s="1">
        <v>0</v>
      </c>
      <c r="AF1443" s="1">
        <v>2</v>
      </c>
      <c r="AG1443" s="1" t="str">
        <f>TRIM(MID(SUBSTITUTE($H1443,",",REPT(" ",200)),(LEN($H1443)-LEN(SUBSTITUTE($H1443,",",""))-4)*200+1,200))</f>
        <v>Las Piñas</v>
      </c>
      <c r="AH1443" s="1" t="str">
        <f>TRIM(MID(SUBSTITUTE($H1443,",",REPT(" ",200)),(LEN($H1443)-LEN(SUBSTITUTE($H1443,",",""))-3)*200+1,200))</f>
        <v>Southern Manila District</v>
      </c>
      <c r="AI1443" s="1" t="str">
        <f>TRIM(MID(SUBSTITUTE($H1443,",",REPT(" ",200)),(LEN($H1443)-LEN(SUBSTITUTE($H1443,",",""))-2)*200+1,200))</f>
        <v>Metro Manila</v>
      </c>
      <c r="AJ1443" s="1" t="str">
        <f>TRIM(MID(SUBSTITUTE($H1443,",",REPT(" ",200)),(LEN($H1443)-LEN(SUBSTITUTE($H1443,",",""))-0)*200+1,200))</f>
        <v>Philippines</v>
      </c>
      <c r="AK1443" t="s">
        <v>16494</v>
      </c>
      <c r="AL1443" s="7">
        <v>0</v>
      </c>
      <c r="AM1443" s="1"/>
    </row>
    <row r="1444" spans="1:39" ht="12.75" customHeight="1">
      <c r="A1444" s="1"/>
      <c r="B1444" s="1" t="s">
        <v>566</v>
      </c>
      <c r="C1444" s="1" t="s">
        <v>567</v>
      </c>
      <c r="D1444" s="3" t="str">
        <f ca="1">IFERROR(__xludf.DUMMYFUNCTION("PROPER(REGEXEXTRACT(B116, ""(?:https?:\/\/)?(?:www\.)?([a-zA-Z0-9-]+)\.""))"),"Skyscanner")</f>
        <v>Skyscanner</v>
      </c>
      <c r="E1444" s="1" t="s">
        <v>568</v>
      </c>
      <c r="F1444" s="1">
        <v>18.019202</v>
      </c>
      <c r="G1444" s="1">
        <v>120.53292999999999</v>
      </c>
      <c r="H1444" s="1" t="s">
        <v>569</v>
      </c>
      <c r="I1444" s="1" t="s">
        <v>50</v>
      </c>
      <c r="J1444" s="1">
        <f>IF(K1444="URBAN",1,IF(K1444="SUBURBAN",2,IF(K1444="RURAL",3,"")))</f>
        <v>2</v>
      </c>
      <c r="K1444" s="2" t="s">
        <v>84</v>
      </c>
      <c r="L1444" s="18">
        <v>46082</v>
      </c>
      <c r="M1444" s="49">
        <v>0.58333333333333337</v>
      </c>
      <c r="N1444" s="18">
        <v>46083</v>
      </c>
      <c r="O1444" s="56">
        <v>0.5</v>
      </c>
      <c r="P1444" s="31" t="str">
        <f>TEXT($L1444, "dddd")</f>
        <v>Sunday</v>
      </c>
      <c r="Q1444" s="39" t="s">
        <v>117</v>
      </c>
      <c r="R1444" s="39">
        <v>1500</v>
      </c>
      <c r="S1444" s="1" t="str">
        <f>IF(OR(MONTH(L1444)=12, MONTH(L1444)&lt;=5), "Dry Season", "Wet Season")</f>
        <v>Dry Season</v>
      </c>
      <c r="T1444" s="1">
        <v>1</v>
      </c>
      <c r="U1444" s="1">
        <v>1</v>
      </c>
      <c r="V1444" s="1">
        <v>0</v>
      </c>
      <c r="W1444" s="1">
        <v>0</v>
      </c>
      <c r="X1444" s="1" t="s">
        <v>44</v>
      </c>
      <c r="Y1444" s="1"/>
      <c r="Z1444" s="1"/>
      <c r="AA1444" s="11" cm="1">
        <f t="array" ref="AA1444">IF(ISBLANK(Y1444), 0, VINCentyInvDistance(F1444,G1444,Y1444,Z1444))</f>
        <v>0</v>
      </c>
      <c r="AB1444" s="1">
        <v>0</v>
      </c>
      <c r="AC1444" s="1">
        <v>10</v>
      </c>
      <c r="AD1444" s="1">
        <v>4.3</v>
      </c>
      <c r="AE1444" s="1">
        <v>1</v>
      </c>
      <c r="AF1444" s="1">
        <v>1</v>
      </c>
      <c r="AG1444" s="1" t="s">
        <v>570</v>
      </c>
      <c r="AH1444" s="1" t="s">
        <v>549</v>
      </c>
      <c r="AI1444" s="1"/>
      <c r="AJ1444" s="1" t="s">
        <v>55</v>
      </c>
      <c r="AK1444" t="s">
        <v>16501</v>
      </c>
      <c r="AL1444" s="7">
        <v>0</v>
      </c>
      <c r="AM1444" s="1" t="s">
        <v>571</v>
      </c>
    </row>
    <row r="1445" spans="1:39" ht="12.75" customHeight="1">
      <c r="A1445" s="1"/>
      <c r="B1445" s="1" t="s">
        <v>566</v>
      </c>
      <c r="C1445" s="1" t="s">
        <v>567</v>
      </c>
      <c r="D1445" s="3" t="str">
        <f ca="1">IFERROR(__xludf.DUMMYFUNCTION("PROPER(REGEXEXTRACT(B117, ""(?:https?:\/\/)?(?:www\.)?([a-zA-Z0-9-]+)\.""))"),"Skyscanner")</f>
        <v>Skyscanner</v>
      </c>
      <c r="E1445" s="1" t="s">
        <v>568</v>
      </c>
      <c r="F1445" s="1">
        <v>18.019202</v>
      </c>
      <c r="G1445" s="1">
        <v>120.53292999999999</v>
      </c>
      <c r="H1445" s="1" t="s">
        <v>569</v>
      </c>
      <c r="I1445" s="1" t="s">
        <v>50</v>
      </c>
      <c r="J1445" s="1">
        <f>IF(K1445="URBAN",1,IF(K1445="SUBURBAN",2,IF(K1445="RURAL",3,"")))</f>
        <v>2</v>
      </c>
      <c r="K1445" s="2" t="s">
        <v>84</v>
      </c>
      <c r="L1445" s="18">
        <v>46082</v>
      </c>
      <c r="M1445" s="49">
        <v>0.58333333333333337</v>
      </c>
      <c r="N1445" s="18">
        <v>46083</v>
      </c>
      <c r="O1445" s="56">
        <v>0.5</v>
      </c>
      <c r="P1445" s="31" t="str">
        <f>TEXT($L1445, "dddd")</f>
        <v>Sunday</v>
      </c>
      <c r="Q1445" s="40" t="s">
        <v>249</v>
      </c>
      <c r="R1445" s="40">
        <v>1453</v>
      </c>
      <c r="S1445" s="1" t="str">
        <f>IF(OR(MONTH(L1445)=12, MONTH(L1445)&lt;=5), "Dry Season", "Wet Season")</f>
        <v>Dry Season</v>
      </c>
      <c r="T1445" s="1">
        <v>1</v>
      </c>
      <c r="U1445" s="2">
        <v>0</v>
      </c>
      <c r="V1445" s="1">
        <v>0</v>
      </c>
      <c r="W1445" s="1">
        <v>0</v>
      </c>
      <c r="X1445" s="1" t="s">
        <v>44</v>
      </c>
      <c r="Y1445" s="1"/>
      <c r="Z1445" s="1"/>
      <c r="AA1445" s="11" cm="1">
        <f t="array" ref="AA1445">IF(ISBLANK(Y1445), 0, VINCentyInvDistance(F1445,G1445,Y1445,Z1445))</f>
        <v>0</v>
      </c>
      <c r="AB1445" s="1">
        <v>0</v>
      </c>
      <c r="AC1445" s="1">
        <v>10</v>
      </c>
      <c r="AD1445" s="1">
        <v>4.3</v>
      </c>
      <c r="AE1445" s="1">
        <v>1</v>
      </c>
      <c r="AF1445" s="1">
        <v>1</v>
      </c>
      <c r="AG1445" s="1" t="s">
        <v>570</v>
      </c>
      <c r="AH1445" s="1" t="s">
        <v>549</v>
      </c>
      <c r="AI1445" s="1"/>
      <c r="AJ1445" s="1" t="s">
        <v>55</v>
      </c>
      <c r="AK1445" t="s">
        <v>16502</v>
      </c>
      <c r="AL1445" s="7">
        <v>0</v>
      </c>
      <c r="AM1445" s="1" t="s">
        <v>571</v>
      </c>
    </row>
    <row r="1446" spans="1:39" ht="12.75" customHeight="1">
      <c r="A1446" s="1"/>
      <c r="B1446" s="1" t="s">
        <v>584</v>
      </c>
      <c r="C1446" s="1" t="s">
        <v>585</v>
      </c>
      <c r="D1446" s="3" t="str">
        <f ca="1">IFERROR(__xludf.DUMMYFUNCTION("PROPER(REGEXEXTRACT(B120, ""(?:https?:\/\/)?(?:www\.)?([a-zA-Z0-9-]+)\.""))"),"Skyscanner")</f>
        <v>Skyscanner</v>
      </c>
      <c r="E1446" s="1" t="s">
        <v>586</v>
      </c>
      <c r="F1446" s="1">
        <v>18.155470000000001</v>
      </c>
      <c r="G1446" s="1">
        <v>120.521985</v>
      </c>
      <c r="H1446" s="1" t="s">
        <v>587</v>
      </c>
      <c r="I1446" s="1" t="s">
        <v>540</v>
      </c>
      <c r="J1446" s="1">
        <f>IF(K1446="URBAN",1,IF(K1446="SUBURBAN",2,IF(K1446="RURAL",3,"")))</f>
        <v>2</v>
      </c>
      <c r="K1446" s="1" t="s">
        <v>84</v>
      </c>
      <c r="L1446" s="18">
        <v>46082</v>
      </c>
      <c r="M1446" s="49">
        <v>0.58333333333333337</v>
      </c>
      <c r="N1446" s="18">
        <v>46083</v>
      </c>
      <c r="O1446" s="56">
        <v>0.5</v>
      </c>
      <c r="P1446" s="31" t="str">
        <f>TEXT($L1446, "dddd")</f>
        <v>Sunday</v>
      </c>
      <c r="Q1446" s="39" t="s">
        <v>111</v>
      </c>
      <c r="R1446" s="39">
        <v>3242.4</v>
      </c>
      <c r="S1446" s="1" t="str">
        <f>IF(OR(MONTH(L1446)=12, MONTH(L1446)&lt;=5), "Dry Season", "Wet Season")</f>
        <v>Dry Season</v>
      </c>
      <c r="T1446" s="1">
        <v>1</v>
      </c>
      <c r="U1446" s="1">
        <v>0</v>
      </c>
      <c r="V1446" s="1">
        <v>0</v>
      </c>
      <c r="W1446" s="1">
        <v>0</v>
      </c>
      <c r="X1446" s="1" t="s">
        <v>44</v>
      </c>
      <c r="Y1446" s="1"/>
      <c r="Z1446" s="1"/>
      <c r="AA1446" s="11" cm="1">
        <f t="array" ref="AA1446">IF(ISBLANK(Y1446), 0, VINCentyInvDistance(F1446,G1446,Y1446,Z1446))</f>
        <v>0</v>
      </c>
      <c r="AB1446" s="1">
        <v>1</v>
      </c>
      <c r="AC1446" s="1">
        <v>7</v>
      </c>
      <c r="AD1446" s="1">
        <v>4.4000000000000004</v>
      </c>
      <c r="AE1446" s="1">
        <v>382</v>
      </c>
      <c r="AF1446" s="1">
        <v>1</v>
      </c>
      <c r="AG1446" s="1" t="s">
        <v>588</v>
      </c>
      <c r="AH1446" s="1" t="s">
        <v>549</v>
      </c>
      <c r="AI1446" s="1"/>
      <c r="AJ1446" s="1" t="s">
        <v>55</v>
      </c>
      <c r="AK1446" t="s">
        <v>16505</v>
      </c>
      <c r="AL1446" s="7">
        <v>4</v>
      </c>
      <c r="AM1446" s="1" t="s">
        <v>589</v>
      </c>
    </row>
    <row r="1447" spans="1:39" ht="12.75" customHeight="1">
      <c r="A1447" s="1"/>
      <c r="B1447" s="1" t="s">
        <v>629</v>
      </c>
      <c r="C1447" s="1" t="s">
        <v>630</v>
      </c>
      <c r="D1447" s="3" t="str">
        <f ca="1">IFERROR(__xludf.DUMMYFUNCTION("PROPER(REGEXEXTRACT(B128, ""(?:https?:\/\/)?(?:www\.)?([a-zA-Z0-9-]+)\.""))"),"Skyscanner")</f>
        <v>Skyscanner</v>
      </c>
      <c r="E1447" s="1" t="s">
        <v>631</v>
      </c>
      <c r="F1447" s="1">
        <v>15.98123</v>
      </c>
      <c r="G1447" s="1">
        <v>120.57118</v>
      </c>
      <c r="H1447" s="1" t="s">
        <v>632</v>
      </c>
      <c r="I1447" s="1" t="s">
        <v>540</v>
      </c>
      <c r="J1447" s="1">
        <f>IF(K1447="URBAN",1,IF(K1447="SUBURBAN",2,IF(K1447="RURAL",3,"")))</f>
        <v>2</v>
      </c>
      <c r="K1447" s="1" t="s">
        <v>84</v>
      </c>
      <c r="L1447" s="18">
        <v>46082</v>
      </c>
      <c r="M1447" s="49">
        <v>0.58333333333333337</v>
      </c>
      <c r="N1447" s="18">
        <v>46083</v>
      </c>
      <c r="O1447" s="56">
        <v>0.5</v>
      </c>
      <c r="P1447" s="31" t="str">
        <f>TEXT($L1447, "dddd")</f>
        <v>Sunday</v>
      </c>
      <c r="Q1447" s="39" t="s">
        <v>323</v>
      </c>
      <c r="R1447" s="39">
        <v>4026</v>
      </c>
      <c r="S1447" s="1" t="str">
        <f>IF(OR(MONTH(L1447)=12, MONTH(L1447)&lt;=5), "Dry Season", "Wet Season")</f>
        <v>Dry Season</v>
      </c>
      <c r="T1447" s="1">
        <v>1</v>
      </c>
      <c r="U1447" s="1">
        <v>0</v>
      </c>
      <c r="V1447" s="1">
        <v>1</v>
      </c>
      <c r="W1447" s="1">
        <v>0</v>
      </c>
      <c r="X1447" s="1" t="s">
        <v>44</v>
      </c>
      <c r="Y1447" s="1"/>
      <c r="Z1447" s="1"/>
      <c r="AA1447" s="11" cm="1">
        <f t="array" ref="AA1447">IF(ISBLANK(Y1447), 0, VINCentyInvDistance(F1447,G1447,Y1447,Z1447))</f>
        <v>0</v>
      </c>
      <c r="AB1447" s="1">
        <v>0</v>
      </c>
      <c r="AC1447" s="1">
        <v>9.4</v>
      </c>
      <c r="AD1447" s="1">
        <v>4.4000000000000004</v>
      </c>
      <c r="AE1447" s="1">
        <v>76</v>
      </c>
      <c r="AF1447" s="1">
        <v>1</v>
      </c>
      <c r="AG1447" s="1" t="s">
        <v>576</v>
      </c>
      <c r="AH1447" s="1" t="s">
        <v>556</v>
      </c>
      <c r="AI1447" s="1"/>
      <c r="AJ1447" s="1" t="s">
        <v>55</v>
      </c>
      <c r="AK1447" t="s">
        <v>633</v>
      </c>
      <c r="AL1447" s="7">
        <v>3</v>
      </c>
      <c r="AM1447" s="1" t="s">
        <v>634</v>
      </c>
    </row>
    <row r="1448" spans="1:39" ht="12.75" customHeight="1">
      <c r="A1448" s="1"/>
      <c r="B1448" s="1" t="s">
        <v>640</v>
      </c>
      <c r="C1448" s="1" t="s">
        <v>641</v>
      </c>
      <c r="D1448" s="3" t="str">
        <f ca="1">IFERROR(__xludf.DUMMYFUNCTION("PROPER(REGEXEXTRACT(B130, ""(?:https?:\/\/)?(?:www\.)?([a-zA-Z0-9-]+)\.""))"),"Skyscanner")</f>
        <v>Skyscanner</v>
      </c>
      <c r="E1448" s="1" t="s">
        <v>642</v>
      </c>
      <c r="F1448" s="1">
        <v>16.475999999999999</v>
      </c>
      <c r="G1448" s="1">
        <v>120.32919</v>
      </c>
      <c r="H1448" s="1" t="s">
        <v>643</v>
      </c>
      <c r="I1448" s="1" t="s">
        <v>540</v>
      </c>
      <c r="J1448" s="1">
        <f>IF(K1448="URBAN",1,IF(K1448="SUBURBAN",2,IF(K1448="RURAL",3,"")))</f>
        <v>2</v>
      </c>
      <c r="K1448" s="1" t="s">
        <v>84</v>
      </c>
      <c r="L1448" s="18">
        <v>46082</v>
      </c>
      <c r="M1448" s="49">
        <v>0.58333333333333337</v>
      </c>
      <c r="N1448" s="18">
        <v>46083</v>
      </c>
      <c r="O1448" s="56">
        <v>0.5</v>
      </c>
      <c r="P1448" s="31" t="str">
        <f>TEXT($L1448, "dddd")</f>
        <v>Sunday</v>
      </c>
      <c r="Q1448" s="39" t="s">
        <v>117</v>
      </c>
      <c r="R1448" s="39">
        <v>1365</v>
      </c>
      <c r="S1448" s="1" t="str">
        <f>IF(OR(MONTH(L1448)=12, MONTH(L1448)&lt;=5), "Dry Season", "Wet Season")</f>
        <v>Dry Season</v>
      </c>
      <c r="T1448" s="1">
        <v>1</v>
      </c>
      <c r="U1448" s="1">
        <v>0</v>
      </c>
      <c r="V1448" s="1">
        <v>1</v>
      </c>
      <c r="W1448" s="1">
        <v>0</v>
      </c>
      <c r="X1448" s="1" t="s">
        <v>44</v>
      </c>
      <c r="Y1448" s="1"/>
      <c r="Z1448" s="1"/>
      <c r="AA1448" s="11" cm="1">
        <f t="array" ref="AA1448">IF(ISBLANK(Y1448), 0, VINCentyInvDistance(F1448,G1448,Y1448,Z1448))</f>
        <v>0</v>
      </c>
      <c r="AB1448" s="1">
        <v>0</v>
      </c>
      <c r="AC1448" s="1">
        <v>0</v>
      </c>
      <c r="AD1448" s="1">
        <v>0</v>
      </c>
      <c r="AE1448" s="1">
        <v>4</v>
      </c>
      <c r="AF1448" s="1">
        <v>1</v>
      </c>
      <c r="AG1448" s="1" t="s">
        <v>644</v>
      </c>
      <c r="AH1448" s="1" t="s">
        <v>563</v>
      </c>
      <c r="AI1448" s="1" t="str">
        <f>TRIM(MID(SUBSTITUTE($H1448,",",REPT(" ",200)),(LEN($H1448)-LEN(SUBSTITUTE($H1448,",",""))-2)*200+1,200))</f>
        <v>Ilocos Region</v>
      </c>
      <c r="AJ1448" s="1" t="s">
        <v>55</v>
      </c>
      <c r="AK1448" t="s">
        <v>645</v>
      </c>
      <c r="AL1448" s="7">
        <v>0</v>
      </c>
      <c r="AM1448" s="1" t="s">
        <v>646</v>
      </c>
    </row>
    <row r="1449" spans="1:39" ht="12.75" customHeight="1">
      <c r="A1449" s="1"/>
      <c r="B1449" s="1" t="s">
        <v>652</v>
      </c>
      <c r="C1449" s="1" t="s">
        <v>653</v>
      </c>
      <c r="D1449" s="3" t="str">
        <f ca="1">IFERROR(__xludf.DUMMYFUNCTION("PROPER(REGEXEXTRACT(B132, ""(?:https?:\/\/)?(?:www\.)?([a-zA-Z0-9-]+)\.""))"),"Google")</f>
        <v>Google</v>
      </c>
      <c r="E1449" s="1" t="s">
        <v>654</v>
      </c>
      <c r="F1449" s="1">
        <v>16.485299999999999</v>
      </c>
      <c r="G1449" s="1">
        <v>120.33058</v>
      </c>
      <c r="H1449" s="1" t="s">
        <v>655</v>
      </c>
      <c r="I1449" s="1" t="s">
        <v>540</v>
      </c>
      <c r="J1449" s="1">
        <f>IF(K1449="URBAN",1,IF(K1449="SUBURBAN",2,IF(K1449="RURAL",3,"")))</f>
        <v>2</v>
      </c>
      <c r="K1449" s="1" t="s">
        <v>84</v>
      </c>
      <c r="L1449" s="18">
        <v>46082</v>
      </c>
      <c r="M1449" s="49">
        <v>0.625</v>
      </c>
      <c r="N1449" s="18">
        <v>46083</v>
      </c>
      <c r="O1449" s="56">
        <v>0.5</v>
      </c>
      <c r="P1449" s="31" t="str">
        <f>TEXT($L1449, "dddd")</f>
        <v>Sunday</v>
      </c>
      <c r="Q1449" s="39" t="s">
        <v>111</v>
      </c>
      <c r="R1449" s="39">
        <v>1867</v>
      </c>
      <c r="S1449" s="1" t="str">
        <f>IF(OR(MONTH(L1449)=12, MONTH(L1449)&lt;=5), "Dry Season", "Wet Season")</f>
        <v>Dry Season</v>
      </c>
      <c r="T1449" s="1">
        <v>1</v>
      </c>
      <c r="U1449" s="1">
        <v>1</v>
      </c>
      <c r="V1449" s="1">
        <v>0</v>
      </c>
      <c r="W1449" s="1">
        <v>0</v>
      </c>
      <c r="X1449" s="1" t="s">
        <v>44</v>
      </c>
      <c r="Y1449" s="1"/>
      <c r="Z1449" s="1"/>
      <c r="AA1449" s="11" cm="1">
        <f t="array" ref="AA1449">IF(ISBLANK(Y1449), 0, VINCentyInvDistance(F1449,G1449,Y1449,Z1449))</f>
        <v>0</v>
      </c>
      <c r="AB1449" s="1">
        <v>0</v>
      </c>
      <c r="AC1449" s="1">
        <v>0</v>
      </c>
      <c r="AD1449" s="1">
        <v>0</v>
      </c>
      <c r="AE1449" s="1">
        <v>19</v>
      </c>
      <c r="AF1449" s="1">
        <v>1</v>
      </c>
      <c r="AG1449" s="1" t="s">
        <v>644</v>
      </c>
      <c r="AH1449" s="1" t="s">
        <v>563</v>
      </c>
      <c r="AI1449" s="1" t="str">
        <f>TRIM(MID(SUBSTITUTE($H1449,",",REPT(" ",200)),(LEN($H1449)-LEN(SUBSTITUTE($H1449,",",""))-2)*200+1,200))</f>
        <v>Ilocos Region</v>
      </c>
      <c r="AJ1449" s="1" t="s">
        <v>55</v>
      </c>
      <c r="AL1449" s="7">
        <v>0</v>
      </c>
      <c r="AM1449" s="1" t="s">
        <v>656</v>
      </c>
    </row>
    <row r="1450" spans="1:39" ht="12.75" customHeight="1">
      <c r="A1450" s="1"/>
      <c r="B1450" s="1" t="s">
        <v>661</v>
      </c>
      <c r="C1450" s="1" t="s">
        <v>662</v>
      </c>
      <c r="D1450" s="3" t="str">
        <f ca="1">IFERROR(__xludf.DUMMYFUNCTION("PROPER(REGEXEXTRACT(B134, ""(?:https?:\/\/)?(?:www\.)?([a-zA-Z0-9-]+)\.""))"),"Skyscanner")</f>
        <v>Skyscanner</v>
      </c>
      <c r="E1450" s="1" t="s">
        <v>663</v>
      </c>
      <c r="F1450" s="1">
        <v>16.704360000000001</v>
      </c>
      <c r="G1450" s="1">
        <v>120.33835999999999</v>
      </c>
      <c r="H1450" s="1" t="s">
        <v>664</v>
      </c>
      <c r="I1450" s="1" t="s">
        <v>540</v>
      </c>
      <c r="J1450" s="1">
        <f>IF(K1450="URBAN",1,IF(K1450="SUBURBAN",2,IF(K1450="RURAL",3,"")))</f>
        <v>2</v>
      </c>
      <c r="K1450" s="1" t="s">
        <v>84</v>
      </c>
      <c r="L1450" s="18">
        <v>46082</v>
      </c>
      <c r="M1450" s="49">
        <v>0.58333333333333337</v>
      </c>
      <c r="N1450" s="18">
        <v>46083</v>
      </c>
      <c r="O1450" s="56">
        <v>0.5</v>
      </c>
      <c r="P1450" s="31" t="str">
        <f>TEXT($L1450, "dddd")</f>
        <v>Sunday</v>
      </c>
      <c r="Q1450" s="39" t="s">
        <v>531</v>
      </c>
      <c r="R1450" s="39">
        <v>3276</v>
      </c>
      <c r="S1450" s="1" t="str">
        <f>IF(OR(MONTH(L1450)=12, MONTH(L1450)&lt;=5), "Dry Season", "Wet Season")</f>
        <v>Dry Season</v>
      </c>
      <c r="T1450" s="1">
        <v>1</v>
      </c>
      <c r="U1450" s="1">
        <v>0</v>
      </c>
      <c r="V1450" s="1">
        <v>1</v>
      </c>
      <c r="W1450" s="1">
        <v>0</v>
      </c>
      <c r="X1450" s="1" t="s">
        <v>44</v>
      </c>
      <c r="Y1450" s="1"/>
      <c r="Z1450" s="1"/>
      <c r="AA1450" s="11" cm="1">
        <f t="array" ref="AA1450">IF(ISBLANK(Y1450), 0, VINCentyInvDistance(F1450,G1450,Y1450,Z1450))</f>
        <v>0</v>
      </c>
      <c r="AB1450" s="1">
        <v>0</v>
      </c>
      <c r="AC1450" s="1">
        <v>0</v>
      </c>
      <c r="AD1450" s="1">
        <v>0</v>
      </c>
      <c r="AE1450" s="1">
        <v>7</v>
      </c>
      <c r="AF1450" s="1">
        <v>1</v>
      </c>
      <c r="AG1450" s="1" t="s">
        <v>665</v>
      </c>
      <c r="AH1450" s="1" t="s">
        <v>563</v>
      </c>
      <c r="AI1450" s="1" t="str">
        <f>TRIM(MID(SUBSTITUTE($H1450,",",REPT(" ",200)),(LEN($H1450)-LEN(SUBSTITUTE($H1450,",",""))-2)*200+1,200))</f>
        <v>Ilocos Region</v>
      </c>
      <c r="AJ1450" s="1" t="s">
        <v>55</v>
      </c>
      <c r="AK1450" t="s">
        <v>16513</v>
      </c>
      <c r="AL1450" s="2">
        <v>0</v>
      </c>
      <c r="AM1450" s="1" t="s">
        <v>666</v>
      </c>
    </row>
    <row r="1451" spans="1:39" ht="12.75" customHeight="1">
      <c r="A1451" s="1"/>
      <c r="B1451" s="1" t="s">
        <v>673</v>
      </c>
      <c r="C1451" s="1" t="s">
        <v>674</v>
      </c>
      <c r="D1451" s="3" t="str">
        <f ca="1">IFERROR(__xludf.DUMMYFUNCTION("PROPER(REGEXEXTRACT(B136, ""(?:https?:\/\/)?(?:www\.)?([a-zA-Z0-9-]+)\.""))"),"Skyscanner")</f>
        <v>Skyscanner</v>
      </c>
      <c r="E1451" s="1" t="s">
        <v>675</v>
      </c>
      <c r="F1451" s="1">
        <v>18.051120000000001</v>
      </c>
      <c r="G1451" s="1">
        <v>120.55515</v>
      </c>
      <c r="H1451" s="1" t="s">
        <v>676</v>
      </c>
      <c r="I1451" s="1" t="s">
        <v>50</v>
      </c>
      <c r="J1451" s="1">
        <f>IF(K1451="URBAN",1,IF(K1451="SUBURBAN",2,IF(K1451="RURAL",3,"")))</f>
        <v>2</v>
      </c>
      <c r="K1451" s="1" t="s">
        <v>84</v>
      </c>
      <c r="L1451" s="18">
        <v>46082</v>
      </c>
      <c r="M1451" s="49">
        <v>0.58333333333333337</v>
      </c>
      <c r="N1451" s="18">
        <v>46083</v>
      </c>
      <c r="O1451" s="56">
        <v>0.5</v>
      </c>
      <c r="P1451" s="31" t="str">
        <f>TEXT($L1451, "dddd")</f>
        <v>Sunday</v>
      </c>
      <c r="Q1451" s="39" t="s">
        <v>207</v>
      </c>
      <c r="R1451" s="39">
        <v>2400</v>
      </c>
      <c r="S1451" s="1" t="str">
        <f>IF(OR(MONTH(L1451)=12, MONTH(L1451)&lt;=5), "Dry Season", "Wet Season")</f>
        <v>Dry Season</v>
      </c>
      <c r="T1451" s="1">
        <v>1</v>
      </c>
      <c r="U1451" s="1">
        <v>0</v>
      </c>
      <c r="V1451" s="1">
        <v>1</v>
      </c>
      <c r="W1451" s="1">
        <v>0</v>
      </c>
      <c r="X1451" s="1" t="s">
        <v>44</v>
      </c>
      <c r="Y1451" s="1"/>
      <c r="Z1451" s="1"/>
      <c r="AA1451" s="11" cm="1">
        <f t="array" ref="AA1451">IF(ISBLANK(Y1451), 0, VINCentyInvDistance(F1451,G1451,Y1451,Z1451))</f>
        <v>0</v>
      </c>
      <c r="AB1451" s="1">
        <v>0</v>
      </c>
      <c r="AC1451" s="1">
        <v>0</v>
      </c>
      <c r="AD1451" s="1">
        <v>0</v>
      </c>
      <c r="AE1451" s="1">
        <v>147</v>
      </c>
      <c r="AF1451" s="1">
        <v>1</v>
      </c>
      <c r="AG1451" s="1" t="s">
        <v>570</v>
      </c>
      <c r="AH1451" s="1" t="s">
        <v>549</v>
      </c>
      <c r="AI1451" s="1"/>
      <c r="AJ1451" s="1" t="s">
        <v>55</v>
      </c>
      <c r="AK1451" t="s">
        <v>16515</v>
      </c>
      <c r="AL1451" s="7">
        <v>3</v>
      </c>
      <c r="AM1451" s="1" t="s">
        <v>677</v>
      </c>
    </row>
    <row r="1452" spans="1:39" ht="12.75" customHeight="1">
      <c r="A1452" s="1"/>
      <c r="B1452" s="1" t="s">
        <v>683</v>
      </c>
      <c r="C1452" s="1" t="s">
        <v>684</v>
      </c>
      <c r="D1452" s="3" t="str">
        <f ca="1">IFERROR(__xludf.DUMMYFUNCTION("PROPER(REGEXEXTRACT(B138, ""(?:https?:\/\/)?(?:www\.)?([a-zA-Z0-9-]+)\.""))"),"Skyscanner")</f>
        <v>Skyscanner</v>
      </c>
      <c r="E1452" s="1" t="s">
        <v>685</v>
      </c>
      <c r="F1452" s="1">
        <v>16.039337</v>
      </c>
      <c r="G1452" s="1">
        <v>120.24774600000001</v>
      </c>
      <c r="H1452" s="1" t="s">
        <v>686</v>
      </c>
      <c r="I1452" s="1" t="s">
        <v>540</v>
      </c>
      <c r="J1452" s="1">
        <f>IF(K1452="URBAN",1,IF(K1452="SUBURBAN",2,IF(K1452="RURAL",3,"")))</f>
        <v>2</v>
      </c>
      <c r="K1452" s="1" t="s">
        <v>84</v>
      </c>
      <c r="L1452" s="18">
        <v>46082</v>
      </c>
      <c r="M1452" s="49">
        <v>0.58333333333333337</v>
      </c>
      <c r="N1452" s="18">
        <v>46083</v>
      </c>
      <c r="O1452" s="56">
        <v>0.5</v>
      </c>
      <c r="P1452" s="31" t="str">
        <f>TEXT($L1452, "dddd")</f>
        <v>Sunday</v>
      </c>
      <c r="Q1452" s="39" t="s">
        <v>186</v>
      </c>
      <c r="R1452" s="39">
        <v>4823</v>
      </c>
      <c r="S1452" s="1" t="str">
        <f>IF(OR(MONTH(L1452)=12, MONTH(L1452)&lt;=5), "Dry Season", "Wet Season")</f>
        <v>Dry Season</v>
      </c>
      <c r="T1452" s="1">
        <v>1</v>
      </c>
      <c r="U1452" s="1">
        <v>1</v>
      </c>
      <c r="V1452" s="1">
        <v>0</v>
      </c>
      <c r="W1452" s="1">
        <v>0</v>
      </c>
      <c r="X1452" s="1" t="s">
        <v>44</v>
      </c>
      <c r="Y1452" s="1"/>
      <c r="Z1452" s="1"/>
      <c r="AA1452" s="11" cm="1">
        <f t="array" ref="AA1452">IF(ISBLANK(Y1452), 0, VINCentyInvDistance(F1452,G1452,Y1452,Z1452))</f>
        <v>0</v>
      </c>
      <c r="AB1452" s="1">
        <v>0</v>
      </c>
      <c r="AC1452" s="1">
        <v>0</v>
      </c>
      <c r="AD1452" s="1">
        <v>0</v>
      </c>
      <c r="AE1452" s="1">
        <v>40</v>
      </c>
      <c r="AF1452" s="1">
        <v>1</v>
      </c>
      <c r="AG1452" s="1" t="s">
        <v>687</v>
      </c>
      <c r="AH1452" s="1" t="s">
        <v>556</v>
      </c>
      <c r="AI1452" s="1"/>
      <c r="AJ1452" s="1" t="s">
        <v>55</v>
      </c>
      <c r="AK1452" t="s">
        <v>688</v>
      </c>
      <c r="AL1452" s="2">
        <v>0</v>
      </c>
      <c r="AM1452" s="1" t="s">
        <v>689</v>
      </c>
    </row>
    <row r="1453" spans="1:39" ht="12.75" customHeight="1">
      <c r="A1453" s="1"/>
      <c r="B1453" s="1" t="s">
        <v>744</v>
      </c>
      <c r="C1453" s="1" t="s">
        <v>745</v>
      </c>
      <c r="D1453" s="3" t="str">
        <f ca="1">IFERROR(__xludf.DUMMYFUNCTION("PROPER(REGEXEXTRACT(B149, ""(?:https?:\/\/)?(?:www\.)?([a-zA-Z0-9-]+)\.""))"),"Skyscanner")</f>
        <v>Skyscanner</v>
      </c>
      <c r="E1453" s="1" t="s">
        <v>746</v>
      </c>
      <c r="F1453" s="1">
        <v>15.910223</v>
      </c>
      <c r="G1453" s="1">
        <v>120.365011</v>
      </c>
      <c r="H1453" s="1" t="s">
        <v>747</v>
      </c>
      <c r="I1453" s="1" t="s">
        <v>540</v>
      </c>
      <c r="J1453" s="1">
        <f>IF(K1453="URBAN",1,IF(K1453="SUBURBAN",2,IF(K1453="RURAL",3,"")))</f>
        <v>2</v>
      </c>
      <c r="K1453" s="1" t="s">
        <v>84</v>
      </c>
      <c r="L1453" s="18">
        <v>46082</v>
      </c>
      <c r="M1453" s="49">
        <v>0.58333333333333337</v>
      </c>
      <c r="N1453" s="18">
        <v>46083</v>
      </c>
      <c r="O1453" s="56">
        <v>0.5</v>
      </c>
      <c r="P1453" s="31" t="str">
        <f>TEXT($L1453, "dddd")</f>
        <v>Sunday</v>
      </c>
      <c r="Q1453" s="39" t="s">
        <v>61</v>
      </c>
      <c r="R1453" s="39">
        <v>1729</v>
      </c>
      <c r="S1453" s="1" t="str">
        <f>IF(OR(MONTH(L1453)=12, MONTH(L1453)&lt;=5), "Dry Season", "Wet Season")</f>
        <v>Dry Season</v>
      </c>
      <c r="T1453" s="1">
        <v>1</v>
      </c>
      <c r="U1453" s="1">
        <v>0</v>
      </c>
      <c r="V1453" s="1">
        <v>1</v>
      </c>
      <c r="W1453" s="1">
        <v>0</v>
      </c>
      <c r="X1453" s="1" t="s">
        <v>44</v>
      </c>
      <c r="Y1453" s="1"/>
      <c r="Z1453" s="1"/>
      <c r="AA1453" s="11" cm="1">
        <f t="array" ref="AA1453">IF(ISBLANK(Y1453), 0, VINCentyInvDistance(F1453,G1453,Y1453,Z1453))</f>
        <v>0</v>
      </c>
      <c r="AB1453" s="1">
        <v>0</v>
      </c>
      <c r="AC1453" s="1">
        <v>8.4</v>
      </c>
      <c r="AD1453" s="1">
        <v>4.3</v>
      </c>
      <c r="AE1453" s="1">
        <v>30</v>
      </c>
      <c r="AF1453" s="1">
        <v>1</v>
      </c>
      <c r="AG1453" s="1" t="s">
        <v>748</v>
      </c>
      <c r="AH1453" s="1" t="s">
        <v>556</v>
      </c>
      <c r="AI1453" s="1"/>
      <c r="AJ1453" s="1" t="s">
        <v>55</v>
      </c>
      <c r="AK1453" t="s">
        <v>16524</v>
      </c>
      <c r="AL1453" s="7">
        <v>3</v>
      </c>
      <c r="AM1453" s="1" t="s">
        <v>749</v>
      </c>
    </row>
    <row r="1454" spans="1:39" ht="12.75" customHeight="1">
      <c r="A1454" s="1"/>
      <c r="B1454" s="1" t="s">
        <v>750</v>
      </c>
      <c r="C1454" s="1" t="s">
        <v>773</v>
      </c>
      <c r="D1454" s="3" t="str">
        <f ca="1">IFERROR(__xludf.DUMMYFUNCTION("PROPER(REGEXEXTRACT(B154, ""(?:https?:\/\/)?(?:www\.)?([a-zA-Z0-9-]+)\.""))"),"Skyscanner")</f>
        <v>Skyscanner</v>
      </c>
      <c r="E1454" s="1" t="s">
        <v>752</v>
      </c>
      <c r="F1454" s="1">
        <v>16.043612</v>
      </c>
      <c r="G1454" s="1">
        <v>120.486018</v>
      </c>
      <c r="H1454" s="1" t="s">
        <v>753</v>
      </c>
      <c r="I1454" s="1" t="s">
        <v>540</v>
      </c>
      <c r="J1454" s="1">
        <f>IF(K1454="URBAN",1,IF(K1454="SUBURBAN",2,IF(K1454="RURAL",3,"")))</f>
        <v>2</v>
      </c>
      <c r="K1454" s="1" t="s">
        <v>84</v>
      </c>
      <c r="L1454" s="18">
        <v>46082</v>
      </c>
      <c r="M1454" s="49">
        <v>0.625</v>
      </c>
      <c r="N1454" s="18">
        <v>46083</v>
      </c>
      <c r="O1454" s="56">
        <v>0.5</v>
      </c>
      <c r="P1454" s="31" t="str">
        <f>TEXT($L1454, "dddd")</f>
        <v>Sunday</v>
      </c>
      <c r="Q1454" s="39" t="s">
        <v>531</v>
      </c>
      <c r="R1454" s="39">
        <v>4739</v>
      </c>
      <c r="S1454" s="1" t="str">
        <f>IF(OR(MONTH(L1454)=12, MONTH(L1454)&lt;=5), "Dry Season", "Wet Season")</f>
        <v>Dry Season</v>
      </c>
      <c r="T1454" s="1">
        <v>1</v>
      </c>
      <c r="U1454" s="1">
        <v>1</v>
      </c>
      <c r="V1454" s="1">
        <v>0</v>
      </c>
      <c r="W1454" s="1">
        <v>0</v>
      </c>
      <c r="X1454" s="1" t="s">
        <v>44</v>
      </c>
      <c r="Y1454" s="1"/>
      <c r="Z1454" s="1"/>
      <c r="AA1454" s="11" cm="1">
        <f t="array" ref="AA1454">IF(ISBLANK(Y1454), 0, VINCentyInvDistance(F1454,G1454,Y1454,Z1454))</f>
        <v>0</v>
      </c>
      <c r="AB1454" s="1">
        <v>0</v>
      </c>
      <c r="AC1454" s="1">
        <v>9.4</v>
      </c>
      <c r="AD1454" s="1">
        <v>4.5</v>
      </c>
      <c r="AE1454" s="1">
        <v>18</v>
      </c>
      <c r="AF1454" s="1">
        <v>1</v>
      </c>
      <c r="AG1454" s="1" t="s">
        <v>754</v>
      </c>
      <c r="AH1454" s="1" t="s">
        <v>556</v>
      </c>
      <c r="AI1454" s="1"/>
      <c r="AJ1454" s="1" t="s">
        <v>55</v>
      </c>
      <c r="AK1454" t="s">
        <v>755</v>
      </c>
      <c r="AL1454" s="7">
        <v>0</v>
      </c>
      <c r="AM1454" s="1" t="s">
        <v>756</v>
      </c>
    </row>
    <row r="1455" spans="1:39" ht="12.75" customHeight="1">
      <c r="A1455" s="1"/>
      <c r="B1455" s="1" t="s">
        <v>783</v>
      </c>
      <c r="C1455" s="1" t="s">
        <v>784</v>
      </c>
      <c r="D1455" s="3" t="str">
        <f ca="1">IFERROR(__xludf.DUMMYFUNCTION("PROPER(REGEXEXTRACT(B158, ""(?:https?:\/\/)?(?:www\.)?([a-zA-Z0-9-]+)\.""))"),"Skyscanner")</f>
        <v>Skyscanner</v>
      </c>
      <c r="E1455" s="1" t="s">
        <v>785</v>
      </c>
      <c r="F1455" s="1">
        <v>16.045068100000002</v>
      </c>
      <c r="G1455" s="1">
        <v>120.3399423</v>
      </c>
      <c r="H1455" s="1" t="s">
        <v>786</v>
      </c>
      <c r="I1455" s="1" t="s">
        <v>540</v>
      </c>
      <c r="J1455" s="1">
        <f>IF(K1455="URBAN",1,IF(K1455="SUBURBAN",2,IF(K1455="RURAL",3,"")))</f>
        <v>2</v>
      </c>
      <c r="K1455" s="1" t="s">
        <v>84</v>
      </c>
      <c r="L1455" s="18">
        <v>46082</v>
      </c>
      <c r="M1455" s="49">
        <v>0.58333333333333337</v>
      </c>
      <c r="N1455" s="18">
        <v>46083</v>
      </c>
      <c r="O1455" s="56">
        <v>0.5</v>
      </c>
      <c r="P1455" s="31" t="str">
        <f>TEXT($L1455, "dddd")</f>
        <v>Sunday</v>
      </c>
      <c r="Q1455" s="39" t="s">
        <v>117</v>
      </c>
      <c r="R1455" s="39">
        <v>2457</v>
      </c>
      <c r="S1455" s="1" t="str">
        <f>IF(OR(MONTH(L1455)=12, MONTH(L1455)&lt;=5), "Dry Season", "Wet Season")</f>
        <v>Dry Season</v>
      </c>
      <c r="T1455" s="1">
        <v>1</v>
      </c>
      <c r="U1455" s="1">
        <v>0</v>
      </c>
      <c r="V1455" s="1">
        <v>0</v>
      </c>
      <c r="W1455" s="1">
        <v>1</v>
      </c>
      <c r="X1455" s="1" t="s">
        <v>626</v>
      </c>
      <c r="Y1455" s="1">
        <v>16.044339300000001</v>
      </c>
      <c r="Z1455" s="1">
        <v>120.34367640000001</v>
      </c>
      <c r="AA1455" s="11" cm="1">
        <f t="array" ref="AA1455">IF(ISBLANK(Y1455), 0, VINCentyInvDistance(F1455,G1455,Y1455,Z1455))</f>
        <v>407.64546142759787</v>
      </c>
      <c r="AB1455" s="1">
        <v>0</v>
      </c>
      <c r="AC1455" s="1">
        <v>6.4</v>
      </c>
      <c r="AD1455" s="1">
        <v>4</v>
      </c>
      <c r="AE1455" s="1">
        <v>194</v>
      </c>
      <c r="AF1455" s="1">
        <v>1</v>
      </c>
      <c r="AG1455" s="1" t="s">
        <v>627</v>
      </c>
      <c r="AH1455" s="1" t="s">
        <v>556</v>
      </c>
      <c r="AI1455" s="1" t="str">
        <f>TRIM(MID(SUBSTITUTE($H1455,",",REPT(" ",200)),(LEN($H1455)-LEN(SUBSTITUTE($H1455,",",""))-2)*200+1,200))</f>
        <v>Ilocos Region</v>
      </c>
      <c r="AJ1455" s="1" t="s">
        <v>55</v>
      </c>
      <c r="AK1455" t="s">
        <v>16527</v>
      </c>
      <c r="AL1455" s="7">
        <v>3</v>
      </c>
      <c r="AM1455" s="1"/>
    </row>
    <row r="1456" spans="1:39" ht="12.75" customHeight="1">
      <c r="A1456" s="1"/>
      <c r="B1456" s="1" t="s">
        <v>828</v>
      </c>
      <c r="C1456" s="1" t="s">
        <v>829</v>
      </c>
      <c r="D1456" s="3" t="str">
        <f ca="1">IFERROR(__xludf.DUMMYFUNCTION("PROPER(REGEXEXTRACT(B167, ""(?:https?:\/\/)?(?:www\.)?([a-zA-Z0-9-]+)\.""))"),"Skyscanner")</f>
        <v>Skyscanner</v>
      </c>
      <c r="E1456" s="1" t="s">
        <v>830</v>
      </c>
      <c r="F1456" s="1">
        <v>16.603161100000001</v>
      </c>
      <c r="G1456" s="1">
        <v>120.318085</v>
      </c>
      <c r="H1456" s="1" t="s">
        <v>831</v>
      </c>
      <c r="I1456" s="1" t="s">
        <v>540</v>
      </c>
      <c r="J1456" s="1">
        <f>IF(K1456="URBAN",1,IF(K1456="SUBURBAN",2,IF(K1456="RURAL",3,"")))</f>
        <v>2</v>
      </c>
      <c r="K1456" s="1" t="s">
        <v>84</v>
      </c>
      <c r="L1456" s="18">
        <v>46082</v>
      </c>
      <c r="M1456" s="49">
        <v>0.58333333333333337</v>
      </c>
      <c r="N1456" s="18">
        <v>46083</v>
      </c>
      <c r="O1456" s="56">
        <v>0.5</v>
      </c>
      <c r="P1456" s="31" t="str">
        <f>TEXT($L1456, "dddd")</f>
        <v>Sunday</v>
      </c>
      <c r="Q1456" s="39" t="s">
        <v>111</v>
      </c>
      <c r="R1456" s="39">
        <v>2411.5</v>
      </c>
      <c r="S1456" s="1" t="str">
        <f>IF(OR(MONTH(L1456)=12, MONTH(L1456)&lt;=5), "Dry Season", "Wet Season")</f>
        <v>Dry Season</v>
      </c>
      <c r="T1456" s="1">
        <v>1</v>
      </c>
      <c r="U1456" s="1">
        <v>0</v>
      </c>
      <c r="V1456" s="1">
        <v>0</v>
      </c>
      <c r="W1456" s="1">
        <v>1</v>
      </c>
      <c r="X1456" s="1" t="s">
        <v>832</v>
      </c>
      <c r="Y1456" s="1">
        <v>16.408881399999999</v>
      </c>
      <c r="Z1456" s="1">
        <v>120.5991997</v>
      </c>
      <c r="AA1456" s="11" cm="1">
        <f t="array" ref="AA1456">IF(ISBLANK(Y1456), 0, VINCentyInvDistance(F1456,G1456,Y1456,Z1456))</f>
        <v>36918.306633553599</v>
      </c>
      <c r="AB1456" s="1">
        <v>0</v>
      </c>
      <c r="AC1456" s="1">
        <v>7</v>
      </c>
      <c r="AD1456" s="1">
        <v>3.8</v>
      </c>
      <c r="AE1456" s="1">
        <v>170</v>
      </c>
      <c r="AF1456" s="1">
        <v>1</v>
      </c>
      <c r="AG1456" s="1" t="s">
        <v>833</v>
      </c>
      <c r="AH1456" s="1" t="s">
        <v>834</v>
      </c>
      <c r="AI1456" s="1" t="str">
        <f>TRIM(MID(SUBSTITUTE($H1456,",",REPT(" ",200)),(LEN($H1456)-LEN(SUBSTITUTE($H1456,",",""))-2)*200+1,200))</f>
        <v>Ilocos Region</v>
      </c>
      <c r="AJ1456" s="1" t="s">
        <v>55</v>
      </c>
      <c r="AK1456" t="s">
        <v>835</v>
      </c>
      <c r="AL1456" s="2">
        <v>0</v>
      </c>
      <c r="AM1456" s="1"/>
    </row>
    <row r="1457" spans="1:39" ht="12.75" customHeight="1">
      <c r="A1457" s="1"/>
      <c r="B1457" s="1" t="s">
        <v>883</v>
      </c>
      <c r="C1457" s="1" t="s">
        <v>884</v>
      </c>
      <c r="D1457" s="3" t="str">
        <f ca="1">IFERROR(__xludf.DUMMYFUNCTION("PROPER(REGEXEXTRACT(B177, ""(?:https?:\/\/)?(?:www\.)?([a-zA-Z0-9-]+)\.""))"),"Skyscanner")</f>
        <v>Skyscanner</v>
      </c>
      <c r="E1457" s="1" t="s">
        <v>885</v>
      </c>
      <c r="F1457" s="1">
        <v>16.0435348</v>
      </c>
      <c r="G1457" s="1">
        <v>120.3390682</v>
      </c>
      <c r="H1457" s="1" t="s">
        <v>886</v>
      </c>
      <c r="I1457" s="1" t="s">
        <v>540</v>
      </c>
      <c r="J1457" s="1">
        <f>IF(K1457="URBAN",1,IF(K1457="SUBURBAN",2,IF(K1457="RURAL",3,"")))</f>
        <v>2</v>
      </c>
      <c r="K1457" s="1" t="s">
        <v>84</v>
      </c>
      <c r="L1457" s="18">
        <v>46082</v>
      </c>
      <c r="M1457" s="49">
        <v>0.58333333333333337</v>
      </c>
      <c r="N1457" s="18">
        <v>46083</v>
      </c>
      <c r="O1457" s="56">
        <v>0.5</v>
      </c>
      <c r="P1457" s="31" t="str">
        <f>TEXT($L1457, "dddd")</f>
        <v>Sunday</v>
      </c>
      <c r="Q1457" s="39" t="s">
        <v>531</v>
      </c>
      <c r="R1457" s="39">
        <v>2800</v>
      </c>
      <c r="S1457" s="1" t="str">
        <f>IF(OR(MONTH(L1457)=12, MONTH(L1457)&lt;=5), "Dry Season", "Wet Season")</f>
        <v>Dry Season</v>
      </c>
      <c r="T1457" s="1">
        <v>1</v>
      </c>
      <c r="U1457" s="1">
        <v>0</v>
      </c>
      <c r="V1457" s="1">
        <v>1</v>
      </c>
      <c r="W1457" s="1">
        <v>1</v>
      </c>
      <c r="X1457" s="1" t="s">
        <v>626</v>
      </c>
      <c r="Y1457" s="1">
        <v>16.044339300000001</v>
      </c>
      <c r="Z1457" s="1">
        <v>120.34367640000001</v>
      </c>
      <c r="AA1457" s="11" cm="1">
        <f t="array" ref="AA1457">IF(ISBLANK(Y1457), 0, VINCentyInvDistance(F1457,G1457,Y1457,Z1457))</f>
        <v>501.09944137232088</v>
      </c>
      <c r="AB1457" s="1">
        <v>0</v>
      </c>
      <c r="AC1457" s="1">
        <v>0</v>
      </c>
      <c r="AD1457" s="1">
        <v>0</v>
      </c>
      <c r="AE1457" s="1">
        <v>228</v>
      </c>
      <c r="AF1457" s="1">
        <v>1</v>
      </c>
      <c r="AG1457" s="1" t="s">
        <v>627</v>
      </c>
      <c r="AH1457" s="1" t="s">
        <v>556</v>
      </c>
      <c r="AI1457" s="1" t="str">
        <f>TRIM(MID(SUBSTITUTE($H1457,",",REPT(" ",200)),(LEN($H1457)-LEN(SUBSTITUTE($H1457,",",""))-2)*200+1,200))</f>
        <v>Ilocos Region</v>
      </c>
      <c r="AJ1457" s="1" t="s">
        <v>55</v>
      </c>
      <c r="AK1457" t="s">
        <v>16538</v>
      </c>
      <c r="AL1457" s="7">
        <v>3</v>
      </c>
      <c r="AM1457" s="1"/>
    </row>
    <row r="1458" spans="1:39" ht="12.75" customHeight="1">
      <c r="A1458" s="1"/>
      <c r="B1458" s="1" t="s">
        <v>887</v>
      </c>
      <c r="C1458" s="1" t="s">
        <v>888</v>
      </c>
      <c r="D1458" s="3" t="str">
        <f ca="1">IFERROR(__xludf.DUMMYFUNCTION("PROPER(REGEXEXTRACT(B178, ""(?:https?:\/\/)?(?:www\.)?([a-zA-Z0-9-]+)\.""))"),"Skyscanner")</f>
        <v>Skyscanner</v>
      </c>
      <c r="E1458" s="1" t="s">
        <v>889</v>
      </c>
      <c r="F1458" s="1">
        <v>18.186693999999999</v>
      </c>
      <c r="G1458" s="1">
        <v>120.56941399999999</v>
      </c>
      <c r="H1458" s="1" t="s">
        <v>890</v>
      </c>
      <c r="I1458" s="1" t="s">
        <v>540</v>
      </c>
      <c r="J1458" s="1">
        <f>IF(K1458="URBAN",1,IF(K1458="SUBURBAN",2,IF(K1458="RURAL",3,"")))</f>
        <v>2</v>
      </c>
      <c r="K1458" s="1" t="s">
        <v>84</v>
      </c>
      <c r="L1458" s="18">
        <v>46082</v>
      </c>
      <c r="M1458" s="49">
        <v>0.58333333333333337</v>
      </c>
      <c r="N1458" s="18">
        <v>46083</v>
      </c>
      <c r="O1458" s="56">
        <v>0.5</v>
      </c>
      <c r="P1458" s="31" t="str">
        <f>TEXT($L1458, "dddd")</f>
        <v>Sunday</v>
      </c>
      <c r="Q1458" s="39" t="s">
        <v>111</v>
      </c>
      <c r="R1458" s="39">
        <v>1364</v>
      </c>
      <c r="S1458" s="1" t="str">
        <f>IF(OR(MONTH(L1458)=12, MONTH(L1458)&lt;=5), "Dry Season", "Wet Season")</f>
        <v>Dry Season</v>
      </c>
      <c r="T1458" s="1">
        <v>1</v>
      </c>
      <c r="U1458" s="1">
        <v>0</v>
      </c>
      <c r="V1458" s="1">
        <v>0</v>
      </c>
      <c r="W1458" s="1">
        <v>0</v>
      </c>
      <c r="X1458" s="1" t="s">
        <v>44</v>
      </c>
      <c r="Y1458" s="1"/>
      <c r="Z1458" s="1"/>
      <c r="AA1458" s="11" cm="1">
        <f t="array" ref="AA1458">IF(ISBLANK(Y1458), 0, VINCentyInvDistance(F1458,G1458,Y1458,Z1458))</f>
        <v>0</v>
      </c>
      <c r="AB1458" s="1">
        <v>1</v>
      </c>
      <c r="AC1458" s="1">
        <v>7.6</v>
      </c>
      <c r="AD1458" s="1">
        <v>4.5</v>
      </c>
      <c r="AE1458" s="1">
        <v>17</v>
      </c>
      <c r="AF1458" s="1">
        <v>1</v>
      </c>
      <c r="AG1458" s="1" t="str">
        <f>TRIM(MID(SUBSTITUTE($H1458,",",REPT(" ",200)),(LEN($H1458)-LEN(SUBSTITUTE($H1458,",",""))-4)*200+1,200))</f>
        <v>Brgy. 50- Buttong</v>
      </c>
      <c r="AH1458" s="1" t="str">
        <f>TRIM(MID(SUBSTITUTE($H1458,",",REPT(" ",200)),(LEN($H1458)-LEN(SUBSTITUTE($H1458,",",""))-3)*200+1,200))</f>
        <v>Ilocos Norte</v>
      </c>
      <c r="AI1458" s="1" t="str">
        <f>TRIM(MID(SUBSTITUTE($H1458,",",REPT(" ",200)),(LEN($H1458)-LEN(SUBSTITUTE($H1458,",",""))-2)*200+1,200))</f>
        <v>Ilocos Region</v>
      </c>
      <c r="AJ1458" s="1" t="str">
        <f>TRIM(MID(SUBSTITUTE($H1458,",",REPT(" ",200)),(LEN($H1458)-LEN(SUBSTITUTE($H1458,",",""))-0)*200+1,200))</f>
        <v>Philippines</v>
      </c>
      <c r="AK1458" t="s">
        <v>16539</v>
      </c>
      <c r="AL1458" s="2">
        <v>0</v>
      </c>
      <c r="AM1458" s="1" t="s">
        <v>891</v>
      </c>
    </row>
    <row r="1459" spans="1:39" ht="12.75" customHeight="1">
      <c r="A1459" s="1"/>
      <c r="B1459" s="1" t="s">
        <v>903</v>
      </c>
      <c r="C1459" s="1" t="s">
        <v>904</v>
      </c>
      <c r="D1459" s="3" t="str">
        <f ca="1">IFERROR(__xludf.DUMMYFUNCTION("PROPER(REGEXEXTRACT(B181, ""(?:https?:\/\/)?(?:www\.)?([a-zA-Z0-9-]+)\.""))"),"Skyscanner")</f>
        <v>Skyscanner</v>
      </c>
      <c r="E1459" s="1" t="s">
        <v>905</v>
      </c>
      <c r="F1459" s="1">
        <v>16.0385901</v>
      </c>
      <c r="G1459" s="1">
        <v>120.3357644</v>
      </c>
      <c r="H1459" s="1" t="s">
        <v>906</v>
      </c>
      <c r="I1459" s="1" t="s">
        <v>540</v>
      </c>
      <c r="J1459" s="1">
        <f>IF(K1459="URBAN",1,IF(K1459="SUBURBAN",2,IF(K1459="RURAL",3,"")))</f>
        <v>2</v>
      </c>
      <c r="K1459" s="1" t="s">
        <v>84</v>
      </c>
      <c r="L1459" s="18">
        <v>46082</v>
      </c>
      <c r="M1459" s="49">
        <v>0.54166666666666663</v>
      </c>
      <c r="N1459" s="18">
        <v>46083</v>
      </c>
      <c r="O1459" s="56">
        <v>0.58333333333333337</v>
      </c>
      <c r="P1459" s="31" t="str">
        <f>TEXT($L1459, "dddd")</f>
        <v>Sunday</v>
      </c>
      <c r="Q1459" s="39" t="s">
        <v>186</v>
      </c>
      <c r="R1459" s="39">
        <v>2316</v>
      </c>
      <c r="S1459" s="1" t="str">
        <f>IF(OR(MONTH(L1459)=12, MONTH(L1459)&lt;=5), "Dry Season", "Wet Season")</f>
        <v>Dry Season</v>
      </c>
      <c r="T1459" s="1">
        <v>1</v>
      </c>
      <c r="U1459" s="1">
        <v>0</v>
      </c>
      <c r="V1459" s="1">
        <v>0</v>
      </c>
      <c r="W1459" s="1">
        <v>1</v>
      </c>
      <c r="X1459" s="1" t="s">
        <v>626</v>
      </c>
      <c r="Y1459" s="1">
        <v>16.044339300000001</v>
      </c>
      <c r="Z1459" s="1">
        <v>120.34367640000001</v>
      </c>
      <c r="AA1459" s="11" cm="1">
        <f t="array" ref="AA1459">IF(ISBLANK(Y1459), 0, VINCentyInvDistance(F1459,G1459,Y1459,Z1459))</f>
        <v>1059.0662101235514</v>
      </c>
      <c r="AB1459" s="1">
        <v>0</v>
      </c>
      <c r="AC1459" s="1">
        <v>0</v>
      </c>
      <c r="AD1459" s="1">
        <v>0</v>
      </c>
      <c r="AE1459" s="1">
        <v>2</v>
      </c>
      <c r="AF1459" s="1">
        <v>1</v>
      </c>
      <c r="AG1459" s="1" t="s">
        <v>627</v>
      </c>
      <c r="AH1459" s="1" t="s">
        <v>556</v>
      </c>
      <c r="AI1459" s="1" t="str">
        <f>TRIM(MID(SUBSTITUTE($H1459,",",REPT(" ",200)),(LEN($H1459)-LEN(SUBSTITUTE($H1459,",",""))-2)*200+1,200))</f>
        <v>Ilocos Region</v>
      </c>
      <c r="AJ1459" s="1" t="s">
        <v>55</v>
      </c>
      <c r="AK1459" t="s">
        <v>16542</v>
      </c>
      <c r="AL1459" s="2">
        <v>0</v>
      </c>
      <c r="AM1459" s="1"/>
    </row>
    <row r="1460" spans="1:39" ht="12.75" customHeight="1">
      <c r="A1460" s="1"/>
      <c r="B1460" s="1" t="s">
        <v>924</v>
      </c>
      <c r="C1460" s="1" t="s">
        <v>925</v>
      </c>
      <c r="D1460" s="3" t="str">
        <f ca="1">IFERROR(__xludf.DUMMYFUNCTION("PROPER(REGEXEXTRACT(B185, ""(?:https?:\/\/)?(?:www\.)?([a-zA-Z0-9-]+)\.""))"),"Skyscanner")</f>
        <v>Skyscanner</v>
      </c>
      <c r="E1460" s="1" t="s">
        <v>926</v>
      </c>
      <c r="F1460" s="1">
        <v>16.678699000000002</v>
      </c>
      <c r="G1460" s="1">
        <v>120.336645</v>
      </c>
      <c r="H1460" s="1" t="s">
        <v>927</v>
      </c>
      <c r="I1460" s="1" t="s">
        <v>50</v>
      </c>
      <c r="J1460" s="1">
        <f>IF(K1460="URBAN",1,IF(K1460="SUBURBAN",2,IF(K1460="RURAL",3,"")))</f>
        <v>2</v>
      </c>
      <c r="K1460" s="1" t="s">
        <v>84</v>
      </c>
      <c r="L1460" s="18">
        <v>46082</v>
      </c>
      <c r="M1460" s="49">
        <v>0.58333333333333337</v>
      </c>
      <c r="N1460" s="18">
        <v>46083</v>
      </c>
      <c r="O1460" s="56">
        <v>0.5</v>
      </c>
      <c r="P1460" s="31" t="str">
        <f>TEXT($L1460, "dddd")</f>
        <v>Sunday</v>
      </c>
      <c r="Q1460" s="39" t="s">
        <v>928</v>
      </c>
      <c r="R1460" s="39">
        <v>8554</v>
      </c>
      <c r="S1460" s="1" t="str">
        <f>IF(OR(MONTH(L1460)=12, MONTH(L1460)&lt;=5), "Dry Season", "Wet Season")</f>
        <v>Dry Season</v>
      </c>
      <c r="T1460" s="1">
        <v>1</v>
      </c>
      <c r="U1460" s="1">
        <v>0</v>
      </c>
      <c r="V1460" s="1">
        <v>1</v>
      </c>
      <c r="W1460" s="1">
        <v>0</v>
      </c>
      <c r="X1460" s="1" t="s">
        <v>44</v>
      </c>
      <c r="Y1460" s="1"/>
      <c r="Z1460" s="1"/>
      <c r="AA1460" s="11" cm="1">
        <f t="array" ref="AA1460">IF(ISBLANK(Y1460), 0, VINCentyInvDistance(F1460,G1460,Y1460,Z1460))</f>
        <v>0</v>
      </c>
      <c r="AB1460" s="1">
        <v>0</v>
      </c>
      <c r="AC1460" s="1">
        <v>8.6</v>
      </c>
      <c r="AD1460" s="1">
        <v>4.4000000000000004</v>
      </c>
      <c r="AE1460" s="1">
        <v>311</v>
      </c>
      <c r="AF1460" s="1">
        <v>1</v>
      </c>
      <c r="AG1460" s="1" t="s">
        <v>562</v>
      </c>
      <c r="AH1460" s="1" t="s">
        <v>563</v>
      </c>
      <c r="AI1460" s="1"/>
      <c r="AJ1460" s="1" t="s">
        <v>55</v>
      </c>
      <c r="AK1460" t="s">
        <v>16544</v>
      </c>
      <c r="AL1460" s="7">
        <v>4</v>
      </c>
      <c r="AM1460" s="1" t="s">
        <v>929</v>
      </c>
    </row>
    <row r="1461" spans="1:39" ht="12.75" customHeight="1">
      <c r="A1461" s="1"/>
      <c r="B1461" s="1" t="s">
        <v>941</v>
      </c>
      <c r="C1461" s="1" t="s">
        <v>942</v>
      </c>
      <c r="D1461" s="3" t="str">
        <f ca="1">IFERROR(__xludf.DUMMYFUNCTION("PROPER(REGEXEXTRACT(B188, ""(?:https?:\/\/)?(?:www\.)?([a-zA-Z0-9-]+)\.""))"),"Skyscanner")</f>
        <v>Skyscanner</v>
      </c>
      <c r="E1461" s="1" t="s">
        <v>943</v>
      </c>
      <c r="F1461" s="1">
        <v>16.041923000000001</v>
      </c>
      <c r="G1461" s="1">
        <v>120.33935099999999</v>
      </c>
      <c r="H1461" s="1" t="s">
        <v>944</v>
      </c>
      <c r="I1461" s="1" t="s">
        <v>540</v>
      </c>
      <c r="J1461" s="1">
        <f>IF(K1461="URBAN",1,IF(K1461="SUBURBAN",2,IF(K1461="RURAL",3,"")))</f>
        <v>2</v>
      </c>
      <c r="K1461" s="1" t="s">
        <v>84</v>
      </c>
      <c r="L1461" s="18">
        <v>46082</v>
      </c>
      <c r="M1461" s="49">
        <v>0.625</v>
      </c>
      <c r="N1461" s="18">
        <v>46083</v>
      </c>
      <c r="O1461" s="56">
        <v>0.5</v>
      </c>
      <c r="P1461" s="31" t="str">
        <f>TEXT($L1461, "dddd")</f>
        <v>Sunday</v>
      </c>
      <c r="Q1461" s="39" t="s">
        <v>111</v>
      </c>
      <c r="R1461" s="39">
        <v>1140</v>
      </c>
      <c r="S1461" s="1" t="str">
        <f>IF(OR(MONTH(L1461)=12, MONTH(L1461)&lt;=5), "Dry Season", "Wet Season")</f>
        <v>Dry Season</v>
      </c>
      <c r="T1461" s="1">
        <v>1</v>
      </c>
      <c r="U1461" s="1">
        <v>1</v>
      </c>
      <c r="V1461" s="1">
        <v>0</v>
      </c>
      <c r="W1461" s="1">
        <v>1</v>
      </c>
      <c r="X1461" s="1" t="s">
        <v>626</v>
      </c>
      <c r="Y1461" s="1">
        <v>16.044339300000001</v>
      </c>
      <c r="Z1461" s="1">
        <v>120.34367640000001</v>
      </c>
      <c r="AA1461" s="11" cm="1">
        <f t="array" ref="AA1461">IF(ISBLANK(Y1461), 0, VINCentyInvDistance(F1461,G1461,Y1461,Z1461))</f>
        <v>534.54750034642132</v>
      </c>
      <c r="AB1461" s="1">
        <v>0</v>
      </c>
      <c r="AC1461" s="1">
        <v>6.6</v>
      </c>
      <c r="AD1461" s="1">
        <v>4.0999999999999996</v>
      </c>
      <c r="AE1461" s="1">
        <v>185</v>
      </c>
      <c r="AF1461" s="1">
        <v>1</v>
      </c>
      <c r="AG1461" s="1" t="str">
        <f>TRIM(MID(SUBSTITUTE($H1461,",",REPT(" ",200)),(LEN($H1461)-LEN(SUBSTITUTE($H1461,",",""))-4)*200+1,200))</f>
        <v>Dagupan</v>
      </c>
      <c r="AH1461" s="1" t="str">
        <f>TRIM(MID(SUBSTITUTE($H1461,",",REPT(" ",200)),(LEN($H1461)-LEN(SUBSTITUTE($H1461,",",""))-3)*200+1,200))</f>
        <v>Pangasinan</v>
      </c>
      <c r="AI1461" s="1" t="str">
        <f>TRIM(MID(SUBSTITUTE($H1461,",",REPT(" ",200)),(LEN($H1461)-LEN(SUBSTITUTE($H1461,",",""))-2)*200+1,200))</f>
        <v>Ilocos Region</v>
      </c>
      <c r="AJ1461" s="1" t="str">
        <f>TRIM(MID(SUBSTITUTE($H1461,",",REPT(" ",200)),(LEN($H1461)-LEN(SUBSTITUTE($H1461,",",""))-0)*200+1,200))</f>
        <v>Philippines</v>
      </c>
      <c r="AK1461" t="s">
        <v>16545</v>
      </c>
      <c r="AL1461" s="2">
        <v>0</v>
      </c>
      <c r="AM1461" s="1" t="s">
        <v>945</v>
      </c>
    </row>
    <row r="1462" spans="1:39" ht="12.75" customHeight="1">
      <c r="A1462" s="1"/>
      <c r="B1462" s="1" t="s">
        <v>951</v>
      </c>
      <c r="C1462" s="1" t="s">
        <v>952</v>
      </c>
      <c r="D1462" s="3" t="str">
        <f ca="1">IFERROR(__xludf.DUMMYFUNCTION("PROPER(REGEXEXTRACT(B190, ""(?:https?:\/\/)?(?:www\.)?([a-zA-Z0-9-]+)\.""))"),"Skyscanner")</f>
        <v>Skyscanner</v>
      </c>
      <c r="E1462" s="1" t="s">
        <v>953</v>
      </c>
      <c r="F1462" s="1">
        <v>16.18946</v>
      </c>
      <c r="G1462" s="1">
        <v>120.00606000000001</v>
      </c>
      <c r="H1462" s="1" t="s">
        <v>954</v>
      </c>
      <c r="I1462" s="1" t="s">
        <v>540</v>
      </c>
      <c r="J1462" s="1">
        <f>IF(K1462="URBAN",1,IF(K1462="SUBURBAN",2,IF(K1462="RURAL",3,"")))</f>
        <v>2</v>
      </c>
      <c r="K1462" s="1" t="s">
        <v>84</v>
      </c>
      <c r="L1462" s="18">
        <v>46082</v>
      </c>
      <c r="M1462" s="49">
        <v>0.58333333333333337</v>
      </c>
      <c r="N1462" s="18">
        <v>46083</v>
      </c>
      <c r="O1462" s="56">
        <v>0.45833333333333331</v>
      </c>
      <c r="P1462" s="31" t="str">
        <f>TEXT($L1462, "dddd")</f>
        <v>Sunday</v>
      </c>
      <c r="Q1462" s="39" t="s">
        <v>207</v>
      </c>
      <c r="R1462" s="39">
        <v>2540</v>
      </c>
      <c r="S1462" s="1" t="str">
        <f>IF(OR(MONTH(L1462)=12, MONTH(L1462)&lt;=5), "Dry Season", "Wet Season")</f>
        <v>Dry Season</v>
      </c>
      <c r="T1462" s="1">
        <v>1</v>
      </c>
      <c r="U1462" s="1">
        <v>0</v>
      </c>
      <c r="V1462" s="1">
        <v>1</v>
      </c>
      <c r="W1462" s="1">
        <v>0</v>
      </c>
      <c r="X1462" s="1" t="s">
        <v>44</v>
      </c>
      <c r="Y1462" s="1"/>
      <c r="Z1462" s="1"/>
      <c r="AA1462" s="11" cm="1">
        <f t="array" ref="AA1462">IF(ISBLANK(Y1462), 0, VINCentyInvDistance(F1462,G1462,Y1462,Z1462))</f>
        <v>0</v>
      </c>
      <c r="AB1462" s="1">
        <v>0</v>
      </c>
      <c r="AC1462" s="1">
        <v>0</v>
      </c>
      <c r="AD1462" s="1">
        <v>0</v>
      </c>
      <c r="AE1462" s="1">
        <v>14</v>
      </c>
      <c r="AF1462" s="1">
        <v>1</v>
      </c>
      <c r="AG1462" s="1" t="s">
        <v>922</v>
      </c>
      <c r="AH1462" s="1" t="s">
        <v>556</v>
      </c>
      <c r="AI1462" s="1" t="str">
        <f>TRIM(MID(SUBSTITUTE($H1462,",",REPT(" ",200)),(LEN($H1462)-LEN(SUBSTITUTE($H1462,",",""))-2)*200+1,200))</f>
        <v>Ilocos Region</v>
      </c>
      <c r="AJ1462" s="1" t="s">
        <v>55</v>
      </c>
      <c r="AK1462" t="s">
        <v>16546</v>
      </c>
      <c r="AL1462" s="6">
        <v>2</v>
      </c>
      <c r="AM1462" s="1" t="s">
        <v>955</v>
      </c>
    </row>
    <row r="1463" spans="1:39" ht="12.75" customHeight="1">
      <c r="A1463" s="1"/>
      <c r="B1463" s="1" t="s">
        <v>1081</v>
      </c>
      <c r="C1463" s="1" t="s">
        <v>1082</v>
      </c>
      <c r="D1463" s="3" t="str">
        <f ca="1">IFERROR(__xludf.DUMMYFUNCTION("PROPER(REGEXEXTRACT(B214, ""(?:https?:\/\/)?(?:www\.)?([a-zA-Z0-9-]+)\.""))"),"Skyscanner")</f>
        <v>Skyscanner</v>
      </c>
      <c r="E1463" s="1" t="s">
        <v>1083</v>
      </c>
      <c r="F1463" s="1">
        <v>15.921612</v>
      </c>
      <c r="G1463" s="1">
        <v>120.649456</v>
      </c>
      <c r="H1463" s="1" t="s">
        <v>1084</v>
      </c>
      <c r="I1463" s="1" t="s">
        <v>540</v>
      </c>
      <c r="J1463" s="1">
        <f>IF(K1463="URBAN",1,IF(K1463="SUBURBAN",2,IF(K1463="RURAL",3,"")))</f>
        <v>2</v>
      </c>
      <c r="K1463" s="1" t="s">
        <v>84</v>
      </c>
      <c r="L1463" s="18">
        <v>46082</v>
      </c>
      <c r="M1463" s="49">
        <v>0.625</v>
      </c>
      <c r="N1463" s="18">
        <v>46083</v>
      </c>
      <c r="O1463" s="56">
        <v>0.5</v>
      </c>
      <c r="P1463" s="31" t="str">
        <f>TEXT($L1463, "dddd")</f>
        <v>Sunday</v>
      </c>
      <c r="Q1463" s="39" t="s">
        <v>186</v>
      </c>
      <c r="R1463" s="39">
        <v>874</v>
      </c>
      <c r="S1463" s="1" t="str">
        <f>IF(OR(MONTH(L1463)=12, MONTH(L1463)&lt;=5), "Dry Season", "Wet Season")</f>
        <v>Dry Season</v>
      </c>
      <c r="T1463" s="1">
        <v>1</v>
      </c>
      <c r="U1463" s="1">
        <v>0</v>
      </c>
      <c r="V1463" s="1">
        <v>0</v>
      </c>
      <c r="W1463" s="1">
        <v>1</v>
      </c>
      <c r="X1463" s="1" t="s">
        <v>871</v>
      </c>
      <c r="Y1463" s="1">
        <v>15.879864</v>
      </c>
      <c r="Z1463" s="1">
        <v>120.602059</v>
      </c>
      <c r="AA1463" s="11" cm="1">
        <f t="array" ref="AA1463">IF(ISBLANK(Y1463), 0, VINCentyInvDistance(F1463,G1463,Y1463,Z1463))</f>
        <v>6863.2162407418173</v>
      </c>
      <c r="AB1463" s="1">
        <v>0</v>
      </c>
      <c r="AC1463" s="1">
        <v>3</v>
      </c>
      <c r="AD1463" s="1">
        <v>0</v>
      </c>
      <c r="AE1463" s="1">
        <v>40</v>
      </c>
      <c r="AF1463" s="1">
        <v>1</v>
      </c>
      <c r="AG1463" s="1" t="str">
        <f>TRIM(MID(SUBSTITUTE($H1463,",",REPT(" ",200)),(LEN($H1463)-LEN(SUBSTITUTE($H1463,",",""))-4)*200+1,200))</f>
        <v>Rosales</v>
      </c>
      <c r="AH1463" s="1" t="str">
        <f>TRIM(MID(SUBSTITUTE($H1463,",",REPT(" ",200)),(LEN($H1463)-LEN(SUBSTITUTE($H1463,",",""))-3)*200+1,200))</f>
        <v>Pangasinan</v>
      </c>
      <c r="AI1463" s="1" t="str">
        <f>TRIM(MID(SUBSTITUTE($H1463,",",REPT(" ",200)),(LEN($H1463)-LEN(SUBSTITUTE($H1463,",",""))-2)*200+1,200))</f>
        <v>Ilocos Region</v>
      </c>
      <c r="AJ1463" s="1" t="str">
        <f>TRIM(MID(SUBSTITUTE($H1463,",",REPT(" ",200)),(LEN($H1463)-LEN(SUBSTITUTE($H1463,",",""))-0)*200+1,200))</f>
        <v>Philippines</v>
      </c>
      <c r="AK1463" t="s">
        <v>16552</v>
      </c>
      <c r="AL1463" s="2">
        <v>0</v>
      </c>
      <c r="AM1463" s="1" t="s">
        <v>1085</v>
      </c>
    </row>
    <row r="1464" spans="1:39" ht="12.75" customHeight="1">
      <c r="A1464" s="1"/>
      <c r="B1464" s="1" t="s">
        <v>1092</v>
      </c>
      <c r="C1464" s="1" t="s">
        <v>1093</v>
      </c>
      <c r="D1464" s="3" t="str">
        <f ca="1">IFERROR(__xludf.DUMMYFUNCTION("PROPER(REGEXEXTRACT(B216, ""(?:https?:\/\/)?(?:www\.)?([a-zA-Z0-9-]+)\.""))"),"Google")</f>
        <v>Google</v>
      </c>
      <c r="E1464" s="1" t="s">
        <v>1094</v>
      </c>
      <c r="F1464" s="1">
        <v>16.190761999999999</v>
      </c>
      <c r="G1464" s="1">
        <v>120.00412660000001</v>
      </c>
      <c r="H1464" s="1" t="s">
        <v>1095</v>
      </c>
      <c r="I1464" s="1" t="s">
        <v>540</v>
      </c>
      <c r="J1464" s="1">
        <f>IF(K1464="URBAN",1,IF(K1464="SUBURBAN",2,IF(K1464="RURAL",3,"")))</f>
        <v>2</v>
      </c>
      <c r="K1464" s="1" t="s">
        <v>84</v>
      </c>
      <c r="L1464" s="18">
        <v>46082</v>
      </c>
      <c r="M1464" s="49">
        <v>0.625</v>
      </c>
      <c r="N1464" s="18">
        <v>46083</v>
      </c>
      <c r="O1464" s="56">
        <v>0.5</v>
      </c>
      <c r="P1464" s="31" t="str">
        <f>TEXT($L1464, "dddd")</f>
        <v>Sunday</v>
      </c>
      <c r="Q1464" s="39" t="s">
        <v>1096</v>
      </c>
      <c r="R1464" s="39">
        <v>1410.5</v>
      </c>
      <c r="S1464" s="1" t="str">
        <f>IF(OR(MONTH(L1464)=12, MONTH(L1464)&lt;=5), "Dry Season", "Wet Season")</f>
        <v>Dry Season</v>
      </c>
      <c r="T1464" s="1">
        <v>1</v>
      </c>
      <c r="U1464" s="1">
        <v>0</v>
      </c>
      <c r="V1464" s="1">
        <v>0</v>
      </c>
      <c r="W1464" s="1">
        <v>0</v>
      </c>
      <c r="X1464" s="1" t="s">
        <v>44</v>
      </c>
      <c r="Y1464" s="1"/>
      <c r="Z1464" s="1"/>
      <c r="AA1464" s="11" cm="1">
        <f t="array" ref="AA1464">IF(ISBLANK(Y1464), 0, VINCentyInvDistance(F1464,G1464,Y1464,Z1464))</f>
        <v>0</v>
      </c>
      <c r="AB1464" s="1">
        <v>0</v>
      </c>
      <c r="AC1464" s="1">
        <v>0</v>
      </c>
      <c r="AD1464" s="1">
        <v>0</v>
      </c>
      <c r="AE1464" s="1">
        <v>339</v>
      </c>
      <c r="AF1464" s="1">
        <v>1</v>
      </c>
      <c r="AG1464" s="1" t="str">
        <f>TRIM(MID(SUBSTITUTE($H1464,",",REPT(" ",200)),(LEN($H1464)-LEN(SUBSTITUTE($H1464,",",""))-4)*200+1,200))</f>
        <v>Alaminos</v>
      </c>
      <c r="AH1464" s="1" t="str">
        <f>TRIM(MID(SUBSTITUTE($H1464,",",REPT(" ",200)),(LEN($H1464)-LEN(SUBSTITUTE($H1464,",",""))-3)*200+1,200))</f>
        <v>Pangasinan</v>
      </c>
      <c r="AI1464" s="1" t="str">
        <f>TRIM(MID(SUBSTITUTE($H1464,",",REPT(" ",200)),(LEN($H1464)-LEN(SUBSTITUTE($H1464,",",""))-2)*200+1,200))</f>
        <v>Ilocos Region</v>
      </c>
      <c r="AJ1464" s="1" t="str">
        <f>TRIM(MID(SUBSTITUTE($H1464,",",REPT(" ",200)),(LEN($H1464)-LEN(SUBSTITUTE($H1464,",",""))-0)*200+1,200))</f>
        <v>Philippines</v>
      </c>
      <c r="AL1464" s="2">
        <v>0</v>
      </c>
      <c r="AM1464" s="1"/>
    </row>
    <row r="1465" spans="1:39" ht="12.75" customHeight="1">
      <c r="A1465" s="1"/>
      <c r="B1465" s="1" t="s">
        <v>1118</v>
      </c>
      <c r="C1465" s="1" t="s">
        <v>1119</v>
      </c>
      <c r="D1465" s="3" t="str">
        <f ca="1">IFERROR(__xludf.DUMMYFUNCTION("PROPER(REGEXEXTRACT(B222, ""(?:https?:\/\/)?(?:www\.)?([a-zA-Z0-9-]+)\.""))"),"Skyscanner")</f>
        <v>Skyscanner</v>
      </c>
      <c r="E1465" s="1" t="s">
        <v>1120</v>
      </c>
      <c r="F1465" s="1">
        <v>18.196387000000001</v>
      </c>
      <c r="G1465" s="1">
        <v>120.593943</v>
      </c>
      <c r="H1465" s="1" t="s">
        <v>1121</v>
      </c>
      <c r="I1465" s="1" t="s">
        <v>540</v>
      </c>
      <c r="J1465" s="1">
        <f>IF(K1465="URBAN",1,IF(K1465="SUBURBAN",2,IF(K1465="RURAL",3,"")))</f>
        <v>2</v>
      </c>
      <c r="K1465" s="1" t="s">
        <v>84</v>
      </c>
      <c r="L1465" s="18">
        <v>46082</v>
      </c>
      <c r="M1465" s="49">
        <v>0.58333333333333337</v>
      </c>
      <c r="N1465" s="18">
        <v>46083</v>
      </c>
      <c r="O1465" s="56">
        <v>0.5</v>
      </c>
      <c r="P1465" s="31" t="str">
        <f>TEXT($L1465, "dddd")</f>
        <v>Sunday</v>
      </c>
      <c r="Q1465" s="39" t="s">
        <v>111</v>
      </c>
      <c r="R1465" s="39">
        <v>4284.5999999999904</v>
      </c>
      <c r="S1465" s="1" t="str">
        <f>IF(OR(MONTH(L1465)=12, MONTH(L1465)&lt;=5), "Dry Season", "Wet Season")</f>
        <v>Dry Season</v>
      </c>
      <c r="T1465" s="1">
        <v>1</v>
      </c>
      <c r="U1465" s="1">
        <v>1</v>
      </c>
      <c r="V1465" s="1">
        <v>0</v>
      </c>
      <c r="W1465" s="1">
        <v>0</v>
      </c>
      <c r="X1465" s="1" t="s">
        <v>44</v>
      </c>
      <c r="Y1465" s="1"/>
      <c r="Z1465" s="1"/>
      <c r="AA1465" s="11" cm="1">
        <f t="array" ref="AA1465">IF(ISBLANK(Y1465), 0, VINCentyInvDistance(F1465,G1465,Y1465,Z1465))</f>
        <v>0</v>
      </c>
      <c r="AB1465" s="1">
        <v>0</v>
      </c>
      <c r="AC1465" s="1">
        <v>4.2</v>
      </c>
      <c r="AD1465" s="1">
        <v>4.3</v>
      </c>
      <c r="AE1465" s="1">
        <v>132</v>
      </c>
      <c r="AF1465" s="1">
        <v>1</v>
      </c>
      <c r="AG1465" s="1" t="s">
        <v>542</v>
      </c>
      <c r="AH1465" s="1" t="s">
        <v>495</v>
      </c>
      <c r="AI1465" s="1" t="str">
        <f>TRIM(MID(SUBSTITUTE($H1465,",",REPT(" ",200)),(LEN($H1465)-LEN(SUBSTITUTE($H1465,",",""))-2)*200+1,200))</f>
        <v>Ilocos Region</v>
      </c>
      <c r="AJ1465" s="1" t="s">
        <v>55</v>
      </c>
      <c r="AK1465" t="s">
        <v>16555</v>
      </c>
      <c r="AL1465" s="6">
        <v>2</v>
      </c>
      <c r="AM1465" s="1" t="s">
        <v>1122</v>
      </c>
    </row>
    <row r="1466" spans="1:39" ht="12.75" customHeight="1">
      <c r="A1466" s="1"/>
      <c r="B1466" s="1" t="s">
        <v>1156</v>
      </c>
      <c r="C1466" s="1" t="s">
        <v>1157</v>
      </c>
      <c r="D1466" s="3" t="str">
        <f ca="1">IFERROR(__xludf.DUMMYFUNCTION("PROPER(REGEXEXTRACT(B231, ""(?:https?:\/\/)?(?:www\.)?([a-zA-Z0-9-]+)\.""))"),"Skyscanner")</f>
        <v>Skyscanner</v>
      </c>
      <c r="E1466" s="1" t="s">
        <v>1158</v>
      </c>
      <c r="F1466" s="1">
        <v>16.669832</v>
      </c>
      <c r="G1466" s="1">
        <v>120.333444</v>
      </c>
      <c r="H1466" s="1" t="s">
        <v>1159</v>
      </c>
      <c r="I1466" s="1" t="s">
        <v>50</v>
      </c>
      <c r="J1466" s="1">
        <f>IF(K1466="URBAN",1,IF(K1466="SUBURBAN",2,IF(K1466="RURAL",3,"")))</f>
        <v>2</v>
      </c>
      <c r="K1466" s="1" t="s">
        <v>84</v>
      </c>
      <c r="L1466" s="18">
        <v>46082</v>
      </c>
      <c r="M1466" s="49">
        <v>0.625</v>
      </c>
      <c r="N1466" s="18">
        <v>46083</v>
      </c>
      <c r="O1466" s="56">
        <v>0.5</v>
      </c>
      <c r="P1466" s="31" t="str">
        <f>TEXT($L1466, "dddd")</f>
        <v>Sunday</v>
      </c>
      <c r="Q1466" s="39" t="s">
        <v>207</v>
      </c>
      <c r="R1466" s="39">
        <v>4286</v>
      </c>
      <c r="S1466" s="1" t="str">
        <f>IF(OR(MONTH(L1466)=12, MONTH(L1466)&lt;=5), "Dry Season", "Wet Season")</f>
        <v>Dry Season</v>
      </c>
      <c r="T1466" s="1">
        <v>1</v>
      </c>
      <c r="U1466" s="1">
        <v>0</v>
      </c>
      <c r="V1466" s="1">
        <v>0</v>
      </c>
      <c r="W1466" s="1">
        <v>0</v>
      </c>
      <c r="X1466" s="1" t="s">
        <v>44</v>
      </c>
      <c r="Y1466" s="1"/>
      <c r="Z1466" s="1"/>
      <c r="AA1466" s="11" cm="1">
        <f t="array" ref="AA1466">IF(ISBLANK(Y1466), 0, VINCentyInvDistance(F1466,G1466,Y1466,Z1466))</f>
        <v>0</v>
      </c>
      <c r="AB1466" s="1">
        <v>0</v>
      </c>
      <c r="AC1466" s="1">
        <v>7.2</v>
      </c>
      <c r="AD1466" s="1">
        <v>4.5</v>
      </c>
      <c r="AE1466" s="1">
        <v>144</v>
      </c>
      <c r="AF1466" s="1">
        <v>1</v>
      </c>
      <c r="AG1466" s="1" t="str">
        <f>TRIM(MID(SUBSTITUTE($H1466,",",REPT(" ",200)),(LEN($H1466)-LEN(SUBSTITUTE($H1466,",",""))-4)*200+1,200))</f>
        <v>San Juan</v>
      </c>
      <c r="AH1466" s="1" t="str">
        <f>TRIM(MID(SUBSTITUTE($H1466,",",REPT(" ",200)),(LEN($H1466)-LEN(SUBSTITUTE($H1466,",",""))-3)*200+1,200))</f>
        <v>La Union</v>
      </c>
      <c r="AI1466" s="1" t="str">
        <f>TRIM(MID(SUBSTITUTE($H1466,",",REPT(" ",200)),(LEN($H1466)-LEN(SUBSTITUTE($H1466,",",""))-2)*200+1,200))</f>
        <v>Ilocos Region</v>
      </c>
      <c r="AJ1466" s="1" t="str">
        <f>TRIM(MID(SUBSTITUTE($H1466,",",REPT(" ",200)),(LEN($H1466)-LEN(SUBSTITUTE($H1466,",",""))-0)*200+1,200))</f>
        <v>Philippines</v>
      </c>
      <c r="AK1466" t="s">
        <v>2091</v>
      </c>
      <c r="AL1466" s="7">
        <v>3</v>
      </c>
      <c r="AM1466" s="1" t="s">
        <v>1160</v>
      </c>
    </row>
    <row r="1467" spans="1:39" ht="12.75" customHeight="1">
      <c r="A1467" s="1"/>
      <c r="B1467" s="1" t="s">
        <v>1226</v>
      </c>
      <c r="C1467" s="1" t="s">
        <v>1227</v>
      </c>
      <c r="D1467" s="3" t="str">
        <f ca="1">IFERROR(__xludf.DUMMYFUNCTION("PROPER(REGEXEXTRACT(B245, ""(?:https?:\/\/)?(?:www\.)?([a-zA-Z0-9-]+)\.""))"),"Skyscanner")</f>
        <v>Skyscanner</v>
      </c>
      <c r="E1467" s="1" t="s">
        <v>1228</v>
      </c>
      <c r="F1467" s="1">
        <v>10.708641399999999</v>
      </c>
      <c r="G1467" s="1">
        <v>122.5492541</v>
      </c>
      <c r="H1467" s="1" t="s">
        <v>1229</v>
      </c>
      <c r="I1467" s="1" t="s">
        <v>1211</v>
      </c>
      <c r="J1467" s="1">
        <f>IF(K1467="URBAN",1,IF(K1467="SUBURBAN",2,IF(K1467="RURAL",3,"")))</f>
        <v>2</v>
      </c>
      <c r="K1467" s="1" t="s">
        <v>84</v>
      </c>
      <c r="L1467" s="18">
        <v>46082</v>
      </c>
      <c r="M1467" s="49">
        <v>0.58333333333333337</v>
      </c>
      <c r="N1467" s="18">
        <v>46083</v>
      </c>
      <c r="O1467" s="56">
        <v>0.5</v>
      </c>
      <c r="P1467" s="31" t="str">
        <f>TEXT($L1467, "dddd")</f>
        <v>Sunday</v>
      </c>
      <c r="Q1467" s="39" t="s">
        <v>207</v>
      </c>
      <c r="R1467" s="39">
        <v>1643</v>
      </c>
      <c r="S1467" s="1" t="str">
        <f>IF(OR(MONTH(L1467)=12, MONTH(L1467)&lt;=5), "Dry Season", "Wet Season")</f>
        <v>Dry Season</v>
      </c>
      <c r="T1467" s="1">
        <v>1</v>
      </c>
      <c r="U1467" s="1">
        <v>1</v>
      </c>
      <c r="V1467" s="1">
        <v>1</v>
      </c>
      <c r="W1467" s="1">
        <v>1</v>
      </c>
      <c r="X1467" s="1" t="s">
        <v>1212</v>
      </c>
      <c r="Y1467" s="1">
        <v>10.7143716</v>
      </c>
      <c r="Z1467" s="1">
        <v>122.55100229999999</v>
      </c>
      <c r="AA1467" s="11" cm="1">
        <f t="array" ref="AA1467">IF(ISBLANK(Y1467), 0, VINCentyInvDistance(F1467,G1467,Y1467,Z1467))</f>
        <v>662.05469902014943</v>
      </c>
      <c r="AB1467" s="1">
        <v>0</v>
      </c>
      <c r="AC1467" s="1">
        <v>9</v>
      </c>
      <c r="AD1467" s="1">
        <v>4.2</v>
      </c>
      <c r="AE1467" s="1">
        <v>76</v>
      </c>
      <c r="AF1467" s="1">
        <v>1</v>
      </c>
      <c r="AG1467" s="1" t="s">
        <v>1213</v>
      </c>
      <c r="AH1467" s="1" t="s">
        <v>1213</v>
      </c>
      <c r="AI1467" s="1" t="str">
        <f>TRIM(MID(SUBSTITUTE($H1467,",",REPT(" ",200)),(LEN($H1467)-LEN(SUBSTITUTE($H1467,",",""))-2)*200+1,200))</f>
        <v>Western Visayas</v>
      </c>
      <c r="AJ1467" s="1" t="s">
        <v>55</v>
      </c>
      <c r="AK1467" t="s">
        <v>1230</v>
      </c>
      <c r="AL1467" s="7">
        <v>3</v>
      </c>
      <c r="AM1467" s="1"/>
    </row>
    <row r="1468" spans="1:39" ht="12.75" customHeight="1">
      <c r="A1468" s="1"/>
      <c r="B1468" s="1" t="s">
        <v>1243</v>
      </c>
      <c r="C1468" s="1" t="s">
        <v>1244</v>
      </c>
      <c r="D1468" s="3" t="str">
        <f ca="1">IFERROR(__xludf.DUMMYFUNCTION("PROPER(REGEXEXTRACT(B249, ""(?:https?:\/\/)?(?:www\.)?([a-zA-Z0-9-]+)\.""))"),"Skyscanner")</f>
        <v>Skyscanner</v>
      </c>
      <c r="E1468" s="1" t="s">
        <v>1245</v>
      </c>
      <c r="F1468" s="1">
        <v>10.707613</v>
      </c>
      <c r="G1468" s="1">
        <v>122.548804</v>
      </c>
      <c r="H1468" s="1" t="s">
        <v>1246</v>
      </c>
      <c r="I1468" s="1" t="s">
        <v>1211</v>
      </c>
      <c r="J1468" s="1">
        <f>IF(K1468="URBAN",1,IF(K1468="SUBURBAN",2,IF(K1468="RURAL",3,"")))</f>
        <v>2</v>
      </c>
      <c r="K1468" s="1" t="s">
        <v>84</v>
      </c>
      <c r="L1468" s="18">
        <v>46082</v>
      </c>
      <c r="M1468" s="49">
        <v>0.625</v>
      </c>
      <c r="N1468" s="18">
        <v>46083</v>
      </c>
      <c r="O1468" s="56">
        <v>0.5</v>
      </c>
      <c r="P1468" s="31" t="str">
        <f>TEXT($L1468, "dddd")</f>
        <v>Sunday</v>
      </c>
      <c r="Q1468" s="39" t="s">
        <v>531</v>
      </c>
      <c r="R1468" s="39">
        <v>2501</v>
      </c>
      <c r="S1468" s="1" t="str">
        <f>IF(OR(MONTH(L1468)=12, MONTH(L1468)&lt;=5), "Dry Season", "Wet Season")</f>
        <v>Dry Season</v>
      </c>
      <c r="T1468" s="1">
        <v>1</v>
      </c>
      <c r="U1468" s="1">
        <v>0</v>
      </c>
      <c r="V1468" s="1">
        <v>1</v>
      </c>
      <c r="W1468" s="1">
        <v>1</v>
      </c>
      <c r="X1468" s="1" t="s">
        <v>1212</v>
      </c>
      <c r="Y1468" s="1">
        <v>10.7143716</v>
      </c>
      <c r="Z1468" s="1">
        <v>122.55100229999999</v>
      </c>
      <c r="AA1468" s="11" cm="1">
        <f t="array" ref="AA1468">IF(ISBLANK(Y1468), 0, VINCentyInvDistance(F1468,G1468,Y1468,Z1468))</f>
        <v>785.31223130963747</v>
      </c>
      <c r="AB1468" s="1">
        <v>0</v>
      </c>
      <c r="AC1468" s="1">
        <v>8.8000000000000007</v>
      </c>
      <c r="AD1468" s="1">
        <v>0</v>
      </c>
      <c r="AE1468" s="1">
        <v>448</v>
      </c>
      <c r="AF1468" s="1">
        <v>1</v>
      </c>
      <c r="AG1468" s="1" t="str">
        <f>TRIM(MID(SUBSTITUTE($H1468,",",REPT(" ",200)),(LEN($H1468)-LEN(SUBSTITUTE($H1468,",",""))-4)*200+1,200))</f>
        <v>Mandurriao</v>
      </c>
      <c r="AH1468" s="1" t="str">
        <f>TRIM(MID(SUBSTITUTE($H1468,",",REPT(" ",200)),(LEN($H1468)-LEN(SUBSTITUTE($H1468,",",""))-3)*200+1,200))</f>
        <v>Iloilo City</v>
      </c>
      <c r="AI1468" s="1" t="str">
        <f>TRIM(MID(SUBSTITUTE($H1468,",",REPT(" ",200)),(LEN($H1468)-LEN(SUBSTITUTE($H1468,",",""))-2)*200+1,200))</f>
        <v>Western Visayas</v>
      </c>
      <c r="AJ1468" s="1" t="str">
        <f>TRIM(MID(SUBSTITUTE($H1468,",",REPT(" ",200)),(LEN($H1468)-LEN(SUBSTITUTE($H1468,",",""))-0)*200+1,200))</f>
        <v>Philippines</v>
      </c>
      <c r="AL1468" s="2">
        <v>0</v>
      </c>
      <c r="AM1468" s="1" t="s">
        <v>1247</v>
      </c>
    </row>
    <row r="1469" spans="1:39" ht="12.75" customHeight="1">
      <c r="A1469" s="1"/>
      <c r="B1469" s="1" t="s">
        <v>1253</v>
      </c>
      <c r="C1469" s="1" t="s">
        <v>1254</v>
      </c>
      <c r="D1469" s="3" t="str">
        <f ca="1">IFERROR(__xludf.DUMMYFUNCTION("PROPER(REGEXEXTRACT(B251, ""(?:https?:\/\/)?(?:www\.)?([a-zA-Z0-9-]+)\.""))"),"Skyscanner")</f>
        <v>Skyscanner</v>
      </c>
      <c r="E1469" s="1" t="s">
        <v>1255</v>
      </c>
      <c r="F1469" s="1">
        <v>10.721807800000001</v>
      </c>
      <c r="G1469" s="1">
        <v>122.5507356</v>
      </c>
      <c r="H1469" s="1" t="s">
        <v>1256</v>
      </c>
      <c r="I1469" s="1" t="s">
        <v>1211</v>
      </c>
      <c r="J1469" s="1">
        <f>IF(K1469="URBAN",1,IF(K1469="SUBURBAN",2,IF(K1469="RURAL",3,"")))</f>
        <v>2</v>
      </c>
      <c r="K1469" s="1" t="s">
        <v>84</v>
      </c>
      <c r="L1469" s="18">
        <v>46082</v>
      </c>
      <c r="M1469" s="49">
        <v>0.58333333333333337</v>
      </c>
      <c r="N1469" s="18">
        <v>46083</v>
      </c>
      <c r="O1469" s="56">
        <v>0.5</v>
      </c>
      <c r="P1469" s="31" t="str">
        <f>TEXT($L1469, "dddd")</f>
        <v>Sunday</v>
      </c>
      <c r="Q1469" s="39" t="s">
        <v>207</v>
      </c>
      <c r="R1469" s="39">
        <v>1800</v>
      </c>
      <c r="S1469" s="1" t="str">
        <f>IF(OR(MONTH(L1469)=12, MONTH(L1469)&lt;=5), "Dry Season", "Wet Season")</f>
        <v>Dry Season</v>
      </c>
      <c r="T1469" s="1">
        <v>1</v>
      </c>
      <c r="U1469" s="1">
        <v>0</v>
      </c>
      <c r="V1469" s="1">
        <v>0</v>
      </c>
      <c r="W1469" s="1">
        <v>1</v>
      </c>
      <c r="X1469" s="1" t="s">
        <v>1212</v>
      </c>
      <c r="Y1469" s="1">
        <v>10.7143716</v>
      </c>
      <c r="Z1469" s="1">
        <v>122.55100229999999</v>
      </c>
      <c r="AA1469" s="11" cm="1">
        <f t="array" ref="AA1469">IF(ISBLANK(Y1469), 0, VINCentyInvDistance(F1469,G1469,Y1469,Z1469))</f>
        <v>823.05531529502935</v>
      </c>
      <c r="AB1469" s="1">
        <v>1</v>
      </c>
      <c r="AC1469" s="1">
        <v>8.4</v>
      </c>
      <c r="AD1469" s="1">
        <v>4.3</v>
      </c>
      <c r="AE1469" s="1">
        <v>48</v>
      </c>
      <c r="AF1469" s="1">
        <v>1</v>
      </c>
      <c r="AG1469" s="1" t="s">
        <v>1213</v>
      </c>
      <c r="AH1469" s="1" t="s">
        <v>1213</v>
      </c>
      <c r="AI1469" s="1" t="str">
        <f>TRIM(MID(SUBSTITUTE($H1469,",",REPT(" ",200)),(LEN($H1469)-LEN(SUBSTITUTE($H1469,",",""))-2)*200+1,200))</f>
        <v>Western Visayas</v>
      </c>
      <c r="AJ1469" s="1" t="s">
        <v>55</v>
      </c>
      <c r="AK1469" t="s">
        <v>16561</v>
      </c>
      <c r="AL1469" s="7">
        <v>0</v>
      </c>
      <c r="AM1469" s="1"/>
    </row>
    <row r="1470" spans="1:39" ht="12.75" customHeight="1">
      <c r="A1470" s="1"/>
      <c r="B1470" s="1" t="s">
        <v>1281</v>
      </c>
      <c r="C1470" s="1" t="s">
        <v>1282</v>
      </c>
      <c r="D1470" s="3" t="str">
        <f ca="1">IFERROR(__xludf.DUMMYFUNCTION("PROPER(REGEXEXTRACT(B257, ""(?:https?:\/\/)?(?:www\.)?([a-zA-Z0-9-]+)\.""))"),"Skyscanner")</f>
        <v>Skyscanner</v>
      </c>
      <c r="E1470" s="1" t="s">
        <v>1283</v>
      </c>
      <c r="F1470" s="1">
        <v>10.715428299999999</v>
      </c>
      <c r="G1470" s="1">
        <v>122.5456848</v>
      </c>
      <c r="H1470" s="1" t="s">
        <v>1284</v>
      </c>
      <c r="I1470" s="1" t="s">
        <v>1211</v>
      </c>
      <c r="J1470" s="1">
        <f>IF(K1470="URBAN",1,IF(K1470="SUBURBAN",2,IF(K1470="RURAL",3,"")))</f>
        <v>2</v>
      </c>
      <c r="K1470" s="1" t="s">
        <v>84</v>
      </c>
      <c r="L1470" s="18">
        <v>46082</v>
      </c>
      <c r="M1470" s="49">
        <v>0.58333333333333337</v>
      </c>
      <c r="N1470" s="18">
        <v>46083</v>
      </c>
      <c r="O1470" s="56">
        <v>0.5</v>
      </c>
      <c r="P1470" s="31" t="str">
        <f>TEXT($L1470, "dddd")</f>
        <v>Sunday</v>
      </c>
      <c r="Q1470" s="39" t="s">
        <v>111</v>
      </c>
      <c r="R1470" s="39">
        <v>6750</v>
      </c>
      <c r="S1470" s="1" t="str">
        <f>IF(OR(MONTH(L1470)=12, MONTH(L1470)&lt;=5), "Dry Season", "Wet Season")</f>
        <v>Dry Season</v>
      </c>
      <c r="T1470" s="1">
        <v>1</v>
      </c>
      <c r="U1470" s="1">
        <v>0</v>
      </c>
      <c r="V1470" s="1">
        <v>1</v>
      </c>
      <c r="W1470" s="1">
        <v>1</v>
      </c>
      <c r="X1470" s="1" t="s">
        <v>1212</v>
      </c>
      <c r="Y1470" s="1">
        <v>10.7143716</v>
      </c>
      <c r="Z1470" s="1">
        <v>122.55100229999999</v>
      </c>
      <c r="AA1470" s="11" cm="1">
        <f t="array" ref="AA1470">IF(ISBLANK(Y1470), 0, VINCentyInvDistance(F1470,G1470,Y1470,Z1470))</f>
        <v>593.31506740327052</v>
      </c>
      <c r="AB1470" s="1">
        <v>1</v>
      </c>
      <c r="AC1470" s="1">
        <v>8.6</v>
      </c>
      <c r="AD1470" s="1">
        <v>4.5</v>
      </c>
      <c r="AE1470" s="1">
        <v>572</v>
      </c>
      <c r="AF1470" s="1">
        <v>1</v>
      </c>
      <c r="AG1470" s="1" t="s">
        <v>1213</v>
      </c>
      <c r="AH1470" s="1" t="s">
        <v>1213</v>
      </c>
      <c r="AI1470" s="1" t="str">
        <f>TRIM(MID(SUBSTITUTE($H1470,",",REPT(" ",200)),(LEN($H1470)-LEN(SUBSTITUTE($H1470,",",""))-2)*200+1,200))</f>
        <v>Western Visayas</v>
      </c>
      <c r="AJ1470" s="1" t="s">
        <v>55</v>
      </c>
      <c r="AK1470" t="s">
        <v>16565</v>
      </c>
      <c r="AL1470" s="7">
        <v>4</v>
      </c>
      <c r="AM1470" s="1"/>
    </row>
    <row r="1471" spans="1:39" ht="12.75" customHeight="1">
      <c r="A1471" s="1"/>
      <c r="B1471" s="1" t="s">
        <v>1297</v>
      </c>
      <c r="C1471" s="1" t="s">
        <v>1298</v>
      </c>
      <c r="D1471" s="3" t="str">
        <f ca="1">IFERROR(__xludf.DUMMYFUNCTION("PROPER(REGEXEXTRACT(B261, ""(?:https?:\/\/)?(?:www\.)?([a-zA-Z0-9-]+)\.""))"),"Skyscanner")</f>
        <v>Skyscanner</v>
      </c>
      <c r="E1471" s="1" t="s">
        <v>1299</v>
      </c>
      <c r="F1471" s="1">
        <v>10.717741</v>
      </c>
      <c r="G1471" s="1">
        <v>122.539405</v>
      </c>
      <c r="H1471" s="1" t="s">
        <v>1296</v>
      </c>
      <c r="I1471" s="1" t="s">
        <v>1300</v>
      </c>
      <c r="J1471" s="1">
        <f>IF(K1471="URBAN",1,IF(K1471="SUBURBAN",2,IF(K1471="RURAL",3,"")))</f>
        <v>2</v>
      </c>
      <c r="K1471" s="1" t="s">
        <v>84</v>
      </c>
      <c r="L1471" s="18">
        <v>46082</v>
      </c>
      <c r="M1471" s="49">
        <v>0.625</v>
      </c>
      <c r="N1471" s="18">
        <v>46083</v>
      </c>
      <c r="O1471" s="56">
        <v>0.5</v>
      </c>
      <c r="P1471" s="31" t="str">
        <f>TEXT($L1471, "dddd")</f>
        <v>Sunday</v>
      </c>
      <c r="Q1471" s="39" t="s">
        <v>531</v>
      </c>
      <c r="R1471" s="39">
        <v>2027</v>
      </c>
      <c r="S1471" s="1" t="str">
        <f>IF(OR(MONTH(L1471)=12, MONTH(L1471)&lt;=5), "Dry Season", "Wet Season")</f>
        <v>Dry Season</v>
      </c>
      <c r="T1471" s="1">
        <v>1</v>
      </c>
      <c r="U1471" s="1">
        <v>0</v>
      </c>
      <c r="V1471" s="1">
        <v>0</v>
      </c>
      <c r="W1471" s="1">
        <v>1</v>
      </c>
      <c r="X1471" s="1" t="s">
        <v>1212</v>
      </c>
      <c r="Y1471" s="1">
        <v>10.7143716</v>
      </c>
      <c r="Z1471" s="1">
        <v>122.55100229999999</v>
      </c>
      <c r="AA1471" s="11" cm="1">
        <f t="array" ref="AA1471">IF(ISBLANK(Y1471), 0, VINCentyInvDistance(F1471,G1471,Y1471,Z1471))</f>
        <v>1322.2506704941957</v>
      </c>
      <c r="AB1471" s="1">
        <v>0</v>
      </c>
      <c r="AC1471" s="1">
        <v>8.8000000000000007</v>
      </c>
      <c r="AD1471" s="1">
        <v>0</v>
      </c>
      <c r="AE1471" s="1">
        <v>205</v>
      </c>
      <c r="AF1471" s="1">
        <v>1</v>
      </c>
      <c r="AG1471" s="1" t="str">
        <f>TRIM(MID(SUBSTITUTE($H1471,",",REPT(" ",200)),(LEN($H1471)-LEN(SUBSTITUTE($H1471,",",""))-4)*200+1,200))</f>
        <v>Pale Benidicto Rizal</v>
      </c>
      <c r="AH1471" s="1" t="str">
        <f>TRIM(MID(SUBSTITUTE($H1471,",",REPT(" ",200)),(LEN($H1471)-LEN(SUBSTITUTE($H1471,",",""))-3)*200+1,200))</f>
        <v>Iloilo City</v>
      </c>
      <c r="AI1471" s="1" t="str">
        <f>TRIM(MID(SUBSTITUTE($H1471,",",REPT(" ",200)),(LEN($H1471)-LEN(SUBSTITUTE($H1471,",",""))-2)*200+1,200))</f>
        <v>Western Visayas</v>
      </c>
      <c r="AJ1471" s="1" t="str">
        <f>TRIM(MID(SUBSTITUTE($H1471,",",REPT(" ",200)),(LEN($H1471)-LEN(SUBSTITUTE($H1471,",",""))-0)*200+1,200))</f>
        <v>Philippines</v>
      </c>
      <c r="AL1471" s="7">
        <v>3</v>
      </c>
      <c r="AM1471" s="1" t="s">
        <v>1301</v>
      </c>
    </row>
    <row r="1472" spans="1:39" ht="12.75" customHeight="1">
      <c r="A1472" s="1"/>
      <c r="B1472" s="1" t="s">
        <v>1320</v>
      </c>
      <c r="C1472" s="1" t="s">
        <v>1321</v>
      </c>
      <c r="D1472" s="3" t="str">
        <f ca="1">IFERROR(__xludf.DUMMYFUNCTION("PROPER(REGEXEXTRACT(B266, ""(?:https?:\/\/)?(?:www\.)?([a-zA-Z0-9-]+)\.""))"),"Skyscanner")</f>
        <v>Skyscanner</v>
      </c>
      <c r="E1472" s="1" t="s">
        <v>1322</v>
      </c>
      <c r="F1472" s="1">
        <v>10.7217389</v>
      </c>
      <c r="G1472" s="1">
        <v>122.5601221</v>
      </c>
      <c r="H1472" s="1" t="s">
        <v>1323</v>
      </c>
      <c r="I1472" s="1" t="s">
        <v>1211</v>
      </c>
      <c r="J1472" s="1">
        <f>IF(K1472="URBAN",1,IF(K1472="SUBURBAN",2,IF(K1472="RURAL",3,"")))</f>
        <v>2</v>
      </c>
      <c r="K1472" s="1" t="s">
        <v>84</v>
      </c>
      <c r="L1472" s="18">
        <v>46082</v>
      </c>
      <c r="M1472" s="49">
        <v>0.54166666666666663</v>
      </c>
      <c r="N1472" s="18">
        <v>46083</v>
      </c>
      <c r="O1472" s="56">
        <v>0.5</v>
      </c>
      <c r="P1472" s="31" t="str">
        <f>TEXT($L1472, "dddd")</f>
        <v>Sunday</v>
      </c>
      <c r="Q1472" s="39" t="s">
        <v>323</v>
      </c>
      <c r="R1472" s="39">
        <v>985</v>
      </c>
      <c r="S1472" s="1" t="str">
        <f>IF(OR(MONTH(L1472)=12, MONTH(L1472)&lt;=5), "Dry Season", "Wet Season")</f>
        <v>Dry Season</v>
      </c>
      <c r="T1472" s="1">
        <v>1</v>
      </c>
      <c r="U1472" s="1">
        <v>0</v>
      </c>
      <c r="V1472" s="1">
        <v>0</v>
      </c>
      <c r="W1472" s="1">
        <v>1</v>
      </c>
      <c r="X1472" s="1" t="s">
        <v>1212</v>
      </c>
      <c r="Y1472" s="1">
        <v>10.7143716</v>
      </c>
      <c r="Z1472" s="1">
        <v>122.55100229999999</v>
      </c>
      <c r="AA1472" s="11" cm="1">
        <f t="array" ref="AA1472">IF(ISBLANK(Y1472), 0, VINCentyInvDistance(F1472,G1472,Y1472,Z1472))</f>
        <v>1288.1486354567355</v>
      </c>
      <c r="AB1472" s="1">
        <v>0</v>
      </c>
      <c r="AC1472" s="1">
        <v>6.8</v>
      </c>
      <c r="AD1472" s="1">
        <v>3.9</v>
      </c>
      <c r="AE1472" s="1">
        <v>29</v>
      </c>
      <c r="AF1472" s="1">
        <v>1</v>
      </c>
      <c r="AG1472" s="1" t="s">
        <v>1213</v>
      </c>
      <c r="AH1472" s="1" t="s">
        <v>1213</v>
      </c>
      <c r="AI1472" s="1" t="str">
        <f>TRIM(MID(SUBSTITUTE($H1472,",",REPT(" ",200)),(LEN($H1472)-LEN(SUBSTITUTE($H1472,",",""))-2)*200+1,200))</f>
        <v>Western Visayas</v>
      </c>
      <c r="AJ1472" s="1" t="s">
        <v>55</v>
      </c>
      <c r="AK1472" t="s">
        <v>16571</v>
      </c>
      <c r="AL1472" s="7">
        <v>0</v>
      </c>
      <c r="AM1472" s="1"/>
    </row>
    <row r="1473" spans="1:39" ht="12.75" customHeight="1">
      <c r="A1473" s="1"/>
      <c r="B1473" s="1" t="s">
        <v>1324</v>
      </c>
      <c r="C1473" s="1" t="s">
        <v>1325</v>
      </c>
      <c r="D1473" s="3" t="str">
        <f ca="1">IFERROR(__xludf.DUMMYFUNCTION("PROPER(REGEXEXTRACT(B267, ""(?:https?:\/\/)?(?:www\.)?([a-zA-Z0-9-]+)\.""))"),"Skyscanner")</f>
        <v>Skyscanner</v>
      </c>
      <c r="E1473" s="1" t="s">
        <v>1326</v>
      </c>
      <c r="F1473" s="1">
        <v>10.7388522</v>
      </c>
      <c r="G1473" s="1">
        <v>122.5609698</v>
      </c>
      <c r="H1473" s="1" t="s">
        <v>1327</v>
      </c>
      <c r="I1473" s="1" t="s">
        <v>1211</v>
      </c>
      <c r="J1473" s="1">
        <f>IF(K1473="URBAN",1,IF(K1473="SUBURBAN",2,IF(K1473="RURAL",3,"")))</f>
        <v>2</v>
      </c>
      <c r="K1473" s="1" t="s">
        <v>84</v>
      </c>
      <c r="L1473" s="18">
        <v>46082</v>
      </c>
      <c r="M1473" s="49">
        <v>0.625</v>
      </c>
      <c r="N1473" s="18">
        <v>46083</v>
      </c>
      <c r="O1473" s="56">
        <v>0.5</v>
      </c>
      <c r="P1473" s="31" t="str">
        <f>TEXT($L1473, "dddd")</f>
        <v>Sunday</v>
      </c>
      <c r="Q1473" s="39" t="s">
        <v>531</v>
      </c>
      <c r="R1473" s="39">
        <v>951</v>
      </c>
      <c r="S1473" s="1" t="str">
        <f>IF(OR(MONTH(L1473)=12, MONTH(L1473)&lt;=5), "Dry Season", "Wet Season")</f>
        <v>Dry Season</v>
      </c>
      <c r="T1473" s="1">
        <v>1</v>
      </c>
      <c r="U1473" s="1">
        <v>0</v>
      </c>
      <c r="V1473" s="1">
        <v>0</v>
      </c>
      <c r="W1473" s="1">
        <v>1</v>
      </c>
      <c r="X1473" s="1" t="s">
        <v>1212</v>
      </c>
      <c r="Y1473" s="1">
        <v>10.7143716</v>
      </c>
      <c r="Z1473" s="1">
        <v>122.55100229999999</v>
      </c>
      <c r="AA1473" s="11" cm="1">
        <f t="array" ref="AA1473">IF(ISBLANK(Y1473), 0, VINCentyInvDistance(F1473,G1473,Y1473,Z1473))</f>
        <v>2919.1314296432101</v>
      </c>
      <c r="AB1473" s="1">
        <v>0</v>
      </c>
      <c r="AC1473" s="1">
        <v>0</v>
      </c>
      <c r="AD1473" s="1">
        <v>0</v>
      </c>
      <c r="AE1473" s="1">
        <v>8</v>
      </c>
      <c r="AF1473" s="1">
        <v>1</v>
      </c>
      <c r="AG1473" s="1" t="s">
        <v>1213</v>
      </c>
      <c r="AH1473" s="1" t="s">
        <v>1213</v>
      </c>
      <c r="AI1473" s="1" t="str">
        <f>TRIM(MID(SUBSTITUTE($H1473,",",REPT(" ",200)),(LEN($H1473)-LEN(SUBSTITUTE($H1473,",",""))-2)*200+1,200))</f>
        <v>Western Visayas</v>
      </c>
      <c r="AJ1473" s="1" t="s">
        <v>55</v>
      </c>
      <c r="AK1473" t="s">
        <v>16572</v>
      </c>
      <c r="AL1473" s="7">
        <v>0</v>
      </c>
      <c r="AM1473" s="1"/>
    </row>
    <row r="1474" spans="1:39" ht="12.75" customHeight="1">
      <c r="A1474" s="1"/>
      <c r="B1474" s="1" t="s">
        <v>1328</v>
      </c>
      <c r="C1474" s="1" t="s">
        <v>1329</v>
      </c>
      <c r="D1474" s="3" t="str">
        <f ca="1">IFERROR(__xludf.DUMMYFUNCTION("PROPER(REGEXEXTRACT(B268, ""(?:https?:\/\/)?(?:www\.)?([a-zA-Z0-9-]+)\.""))"),"Skyscanner")</f>
        <v>Skyscanner</v>
      </c>
      <c r="E1474" s="1" t="s">
        <v>1330</v>
      </c>
      <c r="F1474" s="1">
        <v>10.6921669</v>
      </c>
      <c r="G1474" s="1">
        <v>122.5703695</v>
      </c>
      <c r="H1474" s="1" t="s">
        <v>1331</v>
      </c>
      <c r="I1474" s="1" t="s">
        <v>1211</v>
      </c>
      <c r="J1474" s="1">
        <f>IF(K1474="URBAN",1,IF(K1474="SUBURBAN",2,IF(K1474="RURAL",3,"")))</f>
        <v>2</v>
      </c>
      <c r="K1474" s="1" t="s">
        <v>84</v>
      </c>
      <c r="L1474" s="18">
        <v>46082</v>
      </c>
      <c r="M1474" s="49">
        <v>0.58333333333333337</v>
      </c>
      <c r="N1474" s="18">
        <v>46083</v>
      </c>
      <c r="O1474" s="56">
        <v>0.5</v>
      </c>
      <c r="P1474" s="31" t="str">
        <f>TEXT($L1474, "dddd")</f>
        <v>Sunday</v>
      </c>
      <c r="Q1474" s="39" t="s">
        <v>111</v>
      </c>
      <c r="R1474" s="39">
        <v>1056</v>
      </c>
      <c r="S1474" s="1" t="str">
        <f>IF(OR(MONTH(L1474)=12, MONTH(L1474)&lt;=5), "Dry Season", "Wet Season")</f>
        <v>Dry Season</v>
      </c>
      <c r="T1474" s="1">
        <v>1</v>
      </c>
      <c r="U1474" s="1">
        <v>0</v>
      </c>
      <c r="V1474" s="1">
        <v>0</v>
      </c>
      <c r="W1474" s="1">
        <v>1</v>
      </c>
      <c r="X1474" s="1" t="s">
        <v>1212</v>
      </c>
      <c r="Y1474" s="1">
        <v>10.7143716</v>
      </c>
      <c r="Z1474" s="1">
        <v>122.55100229999999</v>
      </c>
      <c r="AA1474" s="11" cm="1">
        <f t="array" ref="AA1474">IF(ISBLANK(Y1474), 0, VINCentyInvDistance(F1474,G1474,Y1474,Z1474))</f>
        <v>3243.6612657247429</v>
      </c>
      <c r="AB1474" s="1">
        <v>0</v>
      </c>
      <c r="AC1474" s="1">
        <v>3.6</v>
      </c>
      <c r="AD1474" s="1">
        <v>2.9</v>
      </c>
      <c r="AE1474" s="1">
        <v>65</v>
      </c>
      <c r="AF1474" s="1">
        <v>1</v>
      </c>
      <c r="AG1474" s="1" t="s">
        <v>1213</v>
      </c>
      <c r="AH1474" s="1" t="s">
        <v>1213</v>
      </c>
      <c r="AI1474" s="1" t="str">
        <f>TRIM(MID(SUBSTITUTE($H1474,",",REPT(" ",200)),(LEN($H1474)-LEN(SUBSTITUTE($H1474,",",""))-2)*200+1,200))</f>
        <v>Western Visayas</v>
      </c>
      <c r="AJ1474" s="1" t="s">
        <v>55</v>
      </c>
      <c r="AK1474" t="s">
        <v>16573</v>
      </c>
      <c r="AL1474" s="7">
        <v>0</v>
      </c>
      <c r="AM1474" s="1"/>
    </row>
    <row r="1475" spans="1:39" ht="12.75" customHeight="1">
      <c r="A1475" s="1"/>
      <c r="B1475" s="1" t="s">
        <v>1342</v>
      </c>
      <c r="C1475" s="1" t="s">
        <v>1343</v>
      </c>
      <c r="D1475" s="3" t="str">
        <f ca="1">IFERROR(__xludf.DUMMYFUNCTION("PROPER(REGEXEXTRACT(B271, ""(?:https?:\/\/)?(?:www\.)?([a-zA-Z0-9-]+)\.""))"),"Skyscanner")</f>
        <v>Skyscanner</v>
      </c>
      <c r="E1475" s="1" t="s">
        <v>1344</v>
      </c>
      <c r="F1475" s="1">
        <v>10.721420800000001</v>
      </c>
      <c r="G1475" s="1">
        <v>122.54792070000001</v>
      </c>
      <c r="H1475" s="1" t="s">
        <v>1345</v>
      </c>
      <c r="I1475" s="1" t="s">
        <v>1211</v>
      </c>
      <c r="J1475" s="1">
        <f>IF(K1475="URBAN",1,IF(K1475="SUBURBAN",2,IF(K1475="RURAL",3,"")))</f>
        <v>2</v>
      </c>
      <c r="K1475" s="1" t="s">
        <v>84</v>
      </c>
      <c r="L1475" s="18">
        <v>46082</v>
      </c>
      <c r="M1475" s="49">
        <v>0.58333333333333337</v>
      </c>
      <c r="N1475" s="18">
        <v>46083</v>
      </c>
      <c r="O1475" s="56">
        <v>0.5</v>
      </c>
      <c r="P1475" s="31" t="str">
        <f>TEXT($L1475, "dddd")</f>
        <v>Sunday</v>
      </c>
      <c r="Q1475" s="39" t="s">
        <v>111</v>
      </c>
      <c r="R1475" s="39">
        <v>1639</v>
      </c>
      <c r="S1475" s="1" t="str">
        <f>IF(OR(MONTH(L1475)=12, MONTH(L1475)&lt;=5), "Dry Season", "Wet Season")</f>
        <v>Dry Season</v>
      </c>
      <c r="T1475" s="1">
        <v>1</v>
      </c>
      <c r="U1475" s="1">
        <v>0</v>
      </c>
      <c r="V1475" s="1">
        <v>0</v>
      </c>
      <c r="W1475" s="1">
        <v>1</v>
      </c>
      <c r="X1475" s="1" t="s">
        <v>1212</v>
      </c>
      <c r="Y1475" s="1">
        <v>10.7143716</v>
      </c>
      <c r="Z1475" s="1">
        <v>122.55100229999999</v>
      </c>
      <c r="AA1475" s="11" cm="1">
        <f t="array" ref="AA1475">IF(ISBLANK(Y1475), 0, VINCentyInvDistance(F1475,G1475,Y1475,Z1475))</f>
        <v>849.47900519074472</v>
      </c>
      <c r="AB1475" s="1">
        <v>0</v>
      </c>
      <c r="AC1475" s="1">
        <v>8.1999999999999993</v>
      </c>
      <c r="AD1475" s="1">
        <v>4.4000000000000004</v>
      </c>
      <c r="AE1475" s="1">
        <v>15</v>
      </c>
      <c r="AF1475" s="1">
        <v>1</v>
      </c>
      <c r="AG1475" s="1" t="s">
        <v>1213</v>
      </c>
      <c r="AH1475" s="1" t="s">
        <v>1213</v>
      </c>
      <c r="AI1475" s="1" t="str">
        <f>TRIM(MID(SUBSTITUTE($H1475,",",REPT(" ",200)),(LEN($H1475)-LEN(SUBSTITUTE($H1475,",",""))-2)*200+1,200))</f>
        <v>Western Visayas</v>
      </c>
      <c r="AJ1475" s="1" t="s">
        <v>55</v>
      </c>
      <c r="AK1475" t="s">
        <v>16574</v>
      </c>
      <c r="AL1475" s="6">
        <v>2</v>
      </c>
      <c r="AM1475" s="1"/>
    </row>
    <row r="1476" spans="1:39" ht="12.75" customHeight="1">
      <c r="A1476" s="1"/>
      <c r="B1476" s="1" t="s">
        <v>1347</v>
      </c>
      <c r="C1476" s="1" t="s">
        <v>1348</v>
      </c>
      <c r="D1476" s="3" t="str">
        <f ca="1">IFERROR(__xludf.DUMMYFUNCTION("PROPER(REGEXEXTRACT(B272, ""(?:https?:\/\/)?(?:www\.)?([a-zA-Z0-9-]+)\.""))"),"Skyscanner")</f>
        <v>Skyscanner</v>
      </c>
      <c r="E1476" s="1" t="s">
        <v>1349</v>
      </c>
      <c r="F1476" s="1">
        <v>10.6998449</v>
      </c>
      <c r="G1476" s="1">
        <v>122.55657890000001</v>
      </c>
      <c r="H1476" s="1" t="s">
        <v>1350</v>
      </c>
      <c r="I1476" s="1" t="s">
        <v>1211</v>
      </c>
      <c r="J1476" s="1">
        <f>IF(K1476="URBAN",1,IF(K1476="SUBURBAN",2,IF(K1476="RURAL",3,"")))</f>
        <v>2</v>
      </c>
      <c r="K1476" s="1" t="s">
        <v>84</v>
      </c>
      <c r="L1476" s="18">
        <v>46082</v>
      </c>
      <c r="M1476" s="49">
        <v>0.58333333333333337</v>
      </c>
      <c r="N1476" s="18">
        <v>46083</v>
      </c>
      <c r="O1476" s="56">
        <v>0.5</v>
      </c>
      <c r="P1476" s="31" t="str">
        <f>TEXT($L1476, "dddd")</f>
        <v>Sunday</v>
      </c>
      <c r="Q1476" s="39" t="s">
        <v>531</v>
      </c>
      <c r="R1476" s="39">
        <v>4400</v>
      </c>
      <c r="S1476" s="1" t="str">
        <f>IF(OR(MONTH(L1476)=12, MONTH(L1476)&lt;=5), "Dry Season", "Wet Season")</f>
        <v>Dry Season</v>
      </c>
      <c r="T1476" s="1">
        <v>1</v>
      </c>
      <c r="U1476" s="1">
        <v>0</v>
      </c>
      <c r="V1476" s="1">
        <v>0</v>
      </c>
      <c r="W1476" s="1">
        <v>1</v>
      </c>
      <c r="X1476" s="1" t="s">
        <v>1212</v>
      </c>
      <c r="Y1476" s="1">
        <v>10.7143716</v>
      </c>
      <c r="Z1476" s="1">
        <v>122.55100229999999</v>
      </c>
      <c r="AA1476" s="11" cm="1">
        <f t="array" ref="AA1476">IF(ISBLANK(Y1476), 0, VINCentyInvDistance(F1476,G1476,Y1476,Z1476))</f>
        <v>1718.7436551833978</v>
      </c>
      <c r="AB1476" s="1">
        <v>0</v>
      </c>
      <c r="AC1476" s="1">
        <v>9.6</v>
      </c>
      <c r="AD1476" s="1">
        <v>4.0999999999999996</v>
      </c>
      <c r="AE1476" s="1">
        <v>22</v>
      </c>
      <c r="AF1476" s="1">
        <v>1</v>
      </c>
      <c r="AG1476" s="1" t="s">
        <v>1213</v>
      </c>
      <c r="AH1476" s="1" t="s">
        <v>1213</v>
      </c>
      <c r="AI1476" s="1" t="str">
        <f>TRIM(MID(SUBSTITUTE($H1476,",",REPT(" ",200)),(LEN($H1476)-LEN(SUBSTITUTE($H1476,",",""))-2)*200+1,200))</f>
        <v>Western Visayas</v>
      </c>
      <c r="AJ1476" s="1" t="s">
        <v>55</v>
      </c>
      <c r="AK1476" t="s">
        <v>16575</v>
      </c>
      <c r="AL1476" s="7">
        <v>0</v>
      </c>
      <c r="AM1476" s="1"/>
    </row>
    <row r="1477" spans="1:39" ht="12.75" customHeight="1">
      <c r="A1477" s="1"/>
      <c r="B1477" s="1" t="s">
        <v>1351</v>
      </c>
      <c r="C1477" s="1" t="s">
        <v>1352</v>
      </c>
      <c r="D1477" s="3" t="str">
        <f ca="1">IFERROR(__xludf.DUMMYFUNCTION("PROPER(REGEXEXTRACT(B273, ""(?:https?:\/\/)?(?:www\.)?([a-zA-Z0-9-]+)\.""))"),"Skyscanner")</f>
        <v>Skyscanner</v>
      </c>
      <c r="E1477" s="1" t="s">
        <v>1353</v>
      </c>
      <c r="F1477" s="1">
        <v>10.718802999999999</v>
      </c>
      <c r="G1477" s="1">
        <v>122.5505306</v>
      </c>
      <c r="H1477" s="1" t="s">
        <v>1354</v>
      </c>
      <c r="I1477" s="1" t="s">
        <v>41</v>
      </c>
      <c r="J1477" s="1">
        <f>IF(K1477="URBAN",1,IF(K1477="SUBURBAN",2,IF(K1477="RURAL",3,"")))</f>
        <v>2</v>
      </c>
      <c r="K1477" s="1" t="s">
        <v>84</v>
      </c>
      <c r="L1477" s="18">
        <v>46082</v>
      </c>
      <c r="M1477" s="49">
        <v>0.58333333333333337</v>
      </c>
      <c r="N1477" s="18">
        <v>46083</v>
      </c>
      <c r="O1477" s="56">
        <v>0.5</v>
      </c>
      <c r="P1477" s="31" t="str">
        <f>TEXT($L1477, "dddd")</f>
        <v>Sunday</v>
      </c>
      <c r="Q1477" s="39" t="s">
        <v>111</v>
      </c>
      <c r="R1477" s="39">
        <v>1600</v>
      </c>
      <c r="S1477" s="1" t="str">
        <f>IF(OR(MONTH(L1477)=12, MONTH(L1477)&lt;=5), "Dry Season", "Wet Season")</f>
        <v>Dry Season</v>
      </c>
      <c r="T1477" s="1">
        <v>1</v>
      </c>
      <c r="U1477" s="1">
        <v>0</v>
      </c>
      <c r="V1477" s="1">
        <v>0</v>
      </c>
      <c r="W1477" s="1">
        <v>1</v>
      </c>
      <c r="X1477" s="1" t="s">
        <v>1212</v>
      </c>
      <c r="Y1477" s="1">
        <v>10.7143716</v>
      </c>
      <c r="Z1477" s="1">
        <v>122.55100229999999</v>
      </c>
      <c r="AA1477" s="11" cm="1">
        <f t="array" ref="AA1477">IF(ISBLANK(Y1477), 0, VINCentyInvDistance(F1477,G1477,Y1477,Z1477))</f>
        <v>492.87746209749508</v>
      </c>
      <c r="AB1477" s="1">
        <v>0</v>
      </c>
      <c r="AC1477" s="1">
        <v>8.4</v>
      </c>
      <c r="AD1477" s="1">
        <v>4.0999999999999996</v>
      </c>
      <c r="AE1477" s="1">
        <v>14</v>
      </c>
      <c r="AF1477" s="1">
        <v>1</v>
      </c>
      <c r="AG1477" s="1" t="s">
        <v>1213</v>
      </c>
      <c r="AH1477" s="1" t="s">
        <v>1213</v>
      </c>
      <c r="AI1477" s="1" t="str">
        <f>TRIM(MID(SUBSTITUTE($H1477,",",REPT(" ",200)),(LEN($H1477)-LEN(SUBSTITUTE($H1477,",",""))-2)*200+1,200))</f>
        <v>Western Visayas</v>
      </c>
      <c r="AJ1477" s="1" t="s">
        <v>55</v>
      </c>
      <c r="AK1477" t="s">
        <v>1355</v>
      </c>
      <c r="AL1477" s="7">
        <v>0</v>
      </c>
      <c r="AM1477" s="1"/>
    </row>
    <row r="1478" spans="1:39" ht="12.75" customHeight="1">
      <c r="A1478" s="1"/>
      <c r="B1478" s="1" t="s">
        <v>1372</v>
      </c>
      <c r="C1478" s="1" t="s">
        <v>1373</v>
      </c>
      <c r="D1478" s="3" t="str">
        <f ca="1">IFERROR(__xludf.DUMMYFUNCTION("PROPER(REGEXEXTRACT(B277, ""(?:https?:\/\/)?(?:www\.)?([a-zA-Z0-9-]+)\.""))"),"Skyscanner")</f>
        <v>Skyscanner</v>
      </c>
      <c r="E1478" s="1" t="s">
        <v>1374</v>
      </c>
      <c r="F1478" s="1">
        <v>10.7123376</v>
      </c>
      <c r="G1478" s="1">
        <v>122.5577875</v>
      </c>
      <c r="H1478" s="1" t="s">
        <v>1375</v>
      </c>
      <c r="I1478" s="1" t="s">
        <v>1211</v>
      </c>
      <c r="J1478" s="1">
        <f>IF(K1478="URBAN",1,IF(K1478="SUBURBAN",2,IF(K1478="RURAL",3,"")))</f>
        <v>2</v>
      </c>
      <c r="K1478" s="1" t="s">
        <v>84</v>
      </c>
      <c r="L1478" s="18">
        <v>46082</v>
      </c>
      <c r="M1478" s="49">
        <v>0.58333333333333337</v>
      </c>
      <c r="N1478" s="18">
        <v>46083</v>
      </c>
      <c r="O1478" s="56">
        <v>0.5</v>
      </c>
      <c r="P1478" s="31" t="str">
        <f>TEXT($L1478, "dddd")</f>
        <v>Sunday</v>
      </c>
      <c r="Q1478" s="39" t="s">
        <v>1266</v>
      </c>
      <c r="R1478" s="39">
        <v>1041</v>
      </c>
      <c r="S1478" s="1" t="str">
        <f>IF(OR(MONTH(L1478)=12, MONTH(L1478)&lt;=5), "Dry Season", "Wet Season")</f>
        <v>Dry Season</v>
      </c>
      <c r="T1478" s="1">
        <v>1</v>
      </c>
      <c r="U1478" s="1">
        <v>0</v>
      </c>
      <c r="V1478" s="1">
        <v>0</v>
      </c>
      <c r="W1478" s="1">
        <v>1</v>
      </c>
      <c r="X1478" s="1" t="s">
        <v>1212</v>
      </c>
      <c r="Y1478" s="1">
        <v>10.7143716</v>
      </c>
      <c r="Z1478" s="1">
        <v>122.55100229999999</v>
      </c>
      <c r="AA1478" s="11" cm="1">
        <f t="array" ref="AA1478">IF(ISBLANK(Y1478), 0, VINCentyInvDistance(F1478,G1478,Y1478,Z1478))</f>
        <v>775.59439184722169</v>
      </c>
      <c r="AB1478" s="1">
        <v>0</v>
      </c>
      <c r="AC1478" s="1">
        <v>0</v>
      </c>
      <c r="AD1478" s="1">
        <v>0</v>
      </c>
      <c r="AE1478" s="1">
        <v>5</v>
      </c>
      <c r="AF1478" s="1">
        <v>1</v>
      </c>
      <c r="AG1478" s="1" t="s">
        <v>1213</v>
      </c>
      <c r="AH1478" s="1" t="s">
        <v>1213</v>
      </c>
      <c r="AI1478" s="1" t="str">
        <f>TRIM(MID(SUBSTITUTE($H1478,",",REPT(" ",200)),(LEN($H1478)-LEN(SUBSTITUTE($H1478,",",""))-2)*200+1,200))</f>
        <v>Western Visayas</v>
      </c>
      <c r="AJ1478" s="1" t="s">
        <v>55</v>
      </c>
      <c r="AK1478" t="s">
        <v>1376</v>
      </c>
      <c r="AL1478" s="7">
        <v>0</v>
      </c>
      <c r="AM1478" s="1"/>
    </row>
    <row r="1479" spans="1:39" ht="12.75" customHeight="1">
      <c r="A1479" s="1"/>
      <c r="B1479" s="1" t="s">
        <v>1377</v>
      </c>
      <c r="C1479" s="1" t="s">
        <v>1378</v>
      </c>
      <c r="D1479" s="3" t="str">
        <f ca="1">IFERROR(__xludf.DUMMYFUNCTION("PROPER(REGEXEXTRACT(B278, ""(?:https?:\/\/)?(?:www\.)?([a-zA-Z0-9-]+)\.""))"),"Skyscanner")</f>
        <v>Skyscanner</v>
      </c>
      <c r="E1479" s="1" t="s">
        <v>1379</v>
      </c>
      <c r="F1479" s="1">
        <v>10.71406</v>
      </c>
      <c r="G1479" s="1">
        <v>122.55384840000001</v>
      </c>
      <c r="H1479" s="1" t="s">
        <v>1380</v>
      </c>
      <c r="I1479" s="1" t="s">
        <v>1211</v>
      </c>
      <c r="J1479" s="1">
        <f>IF(K1479="URBAN",1,IF(K1479="SUBURBAN",2,IF(K1479="RURAL",3,"")))</f>
        <v>2</v>
      </c>
      <c r="K1479" s="1" t="s">
        <v>84</v>
      </c>
      <c r="L1479" s="18">
        <v>46082</v>
      </c>
      <c r="M1479" s="49">
        <v>0.58333333333333337</v>
      </c>
      <c r="N1479" s="18">
        <v>46083</v>
      </c>
      <c r="O1479" s="56">
        <v>0.5</v>
      </c>
      <c r="P1479" s="31" t="str">
        <f>TEXT($L1479, "dddd")</f>
        <v>Sunday</v>
      </c>
      <c r="Q1479" s="39" t="s">
        <v>111</v>
      </c>
      <c r="R1479" s="39">
        <v>2338</v>
      </c>
      <c r="S1479" s="1" t="str">
        <f>IF(OR(MONTH(L1479)=12, MONTH(L1479)&lt;=5), "Dry Season", "Wet Season")</f>
        <v>Dry Season</v>
      </c>
      <c r="T1479" s="1">
        <v>1</v>
      </c>
      <c r="U1479" s="1">
        <v>0</v>
      </c>
      <c r="V1479" s="1">
        <v>1</v>
      </c>
      <c r="W1479" s="1">
        <v>1</v>
      </c>
      <c r="X1479" s="1" t="s">
        <v>1212</v>
      </c>
      <c r="Y1479" s="1">
        <v>10.7143716</v>
      </c>
      <c r="Z1479" s="1">
        <v>122.55100229999999</v>
      </c>
      <c r="AA1479" s="11" cm="1">
        <f t="array" ref="AA1479">IF(ISBLANK(Y1479), 0, VINCentyInvDistance(F1479,G1479,Y1479,Z1479))</f>
        <v>313.24111892283753</v>
      </c>
      <c r="AB1479" s="1">
        <v>0</v>
      </c>
      <c r="AC1479" s="1">
        <v>8.8000000000000007</v>
      </c>
      <c r="AD1479" s="1">
        <v>4.2</v>
      </c>
      <c r="AE1479" s="1">
        <v>89</v>
      </c>
      <c r="AF1479" s="1">
        <v>1</v>
      </c>
      <c r="AG1479" s="1" t="s">
        <v>1213</v>
      </c>
      <c r="AH1479" s="1" t="s">
        <v>1213</v>
      </c>
      <c r="AI1479" s="1" t="str">
        <f>TRIM(MID(SUBSTITUTE($H1479,",",REPT(" ",200)),(LEN($H1479)-LEN(SUBSTITUTE($H1479,",",""))-2)*200+1,200))</f>
        <v>Western Visayas</v>
      </c>
      <c r="AJ1479" s="1" t="s">
        <v>55</v>
      </c>
      <c r="AK1479" t="s">
        <v>1381</v>
      </c>
      <c r="AL1479" s="7">
        <v>3</v>
      </c>
      <c r="AM1479" s="1"/>
    </row>
    <row r="1480" spans="1:39" ht="12.75" customHeight="1">
      <c r="A1480" s="1"/>
      <c r="B1480" s="1" t="s">
        <v>1387</v>
      </c>
      <c r="C1480" s="1" t="s">
        <v>1388</v>
      </c>
      <c r="D1480" s="3" t="str">
        <f ca="1">IFERROR(__xludf.DUMMYFUNCTION("PROPER(REGEXEXTRACT(B280, ""(?:https?:\/\/)?(?:www\.)?([a-zA-Z0-9-]+)\.""))"),"Skyscanner")</f>
        <v>Skyscanner</v>
      </c>
      <c r="E1480" s="1" t="s">
        <v>1389</v>
      </c>
      <c r="F1480" s="1">
        <v>10.709220500000001</v>
      </c>
      <c r="G1480" s="1">
        <v>122.5501553</v>
      </c>
      <c r="H1480" s="1" t="s">
        <v>1390</v>
      </c>
      <c r="I1480" s="1" t="s">
        <v>1211</v>
      </c>
      <c r="J1480" s="1">
        <f>IF(K1480="URBAN",1,IF(K1480="SUBURBAN",2,IF(K1480="RURAL",3,"")))</f>
        <v>2</v>
      </c>
      <c r="K1480" s="1" t="s">
        <v>84</v>
      </c>
      <c r="L1480" s="18">
        <v>46082</v>
      </c>
      <c r="M1480" s="49">
        <v>0.58333333333333337</v>
      </c>
      <c r="N1480" s="18">
        <v>46083</v>
      </c>
      <c r="O1480" s="56">
        <v>0.5</v>
      </c>
      <c r="P1480" s="31" t="str">
        <f>TEXT($L1480, "dddd")</f>
        <v>Sunday</v>
      </c>
      <c r="Q1480" s="39" t="s">
        <v>531</v>
      </c>
      <c r="R1480" s="39">
        <v>3105</v>
      </c>
      <c r="S1480" s="1" t="str">
        <f>IF(OR(MONTH(L1480)=12, MONTH(L1480)&lt;=5), "Dry Season", "Wet Season")</f>
        <v>Dry Season</v>
      </c>
      <c r="T1480" s="1">
        <v>1</v>
      </c>
      <c r="U1480" s="1">
        <v>0</v>
      </c>
      <c r="V1480" s="1">
        <v>0</v>
      </c>
      <c r="W1480" s="1">
        <v>1</v>
      </c>
      <c r="X1480" s="1" t="s">
        <v>1212</v>
      </c>
      <c r="Y1480" s="1">
        <v>10.7143716</v>
      </c>
      <c r="Z1480" s="1">
        <v>122.55100229999999</v>
      </c>
      <c r="AA1480" s="11" cm="1">
        <f t="array" ref="AA1480">IF(ISBLANK(Y1480), 0, VINCentyInvDistance(F1480,G1480,Y1480,Z1480))</f>
        <v>577.26130212266071</v>
      </c>
      <c r="AB1480" s="1">
        <v>0</v>
      </c>
      <c r="AC1480" s="1">
        <v>7.8</v>
      </c>
      <c r="AD1480" s="1">
        <v>4.3</v>
      </c>
      <c r="AE1480" s="1">
        <v>50</v>
      </c>
      <c r="AF1480" s="1">
        <v>1</v>
      </c>
      <c r="AG1480" s="1" t="s">
        <v>1213</v>
      </c>
      <c r="AH1480" s="1" t="s">
        <v>1213</v>
      </c>
      <c r="AI1480" s="1" t="str">
        <f>TRIM(MID(SUBSTITUTE($H1480,",",REPT(" ",200)),(LEN($H1480)-LEN(SUBSTITUTE($H1480,",",""))-2)*200+1,200))</f>
        <v>Western Visayas</v>
      </c>
      <c r="AJ1480" s="1" t="s">
        <v>55</v>
      </c>
      <c r="AK1480" t="s">
        <v>1391</v>
      </c>
      <c r="AL1480" s="7">
        <v>0</v>
      </c>
      <c r="AM1480" s="1"/>
    </row>
    <row r="1481" spans="1:39" ht="12.75" customHeight="1">
      <c r="A1481" s="1"/>
      <c r="B1481" s="1" t="s">
        <v>1402</v>
      </c>
      <c r="C1481" s="1" t="s">
        <v>1403</v>
      </c>
      <c r="D1481" s="3" t="str">
        <f ca="1">IFERROR(__xludf.DUMMYFUNCTION("PROPER(REGEXEXTRACT(B284, ""(?:https?:\/\/)?(?:www\.)?([a-zA-Z0-9-]+)\.""))"),"Skyscanner")</f>
        <v>Skyscanner</v>
      </c>
      <c r="E1481" s="1" t="s">
        <v>1404</v>
      </c>
      <c r="F1481" s="1">
        <v>10.6951097</v>
      </c>
      <c r="G1481" s="1">
        <v>122.5707026</v>
      </c>
      <c r="H1481" s="1" t="s">
        <v>1405</v>
      </c>
      <c r="I1481" s="1" t="s">
        <v>1211</v>
      </c>
      <c r="J1481" s="1">
        <f>IF(K1481="URBAN",1,IF(K1481="SUBURBAN",2,IF(K1481="RURAL",3,"")))</f>
        <v>2</v>
      </c>
      <c r="K1481" s="1" t="s">
        <v>84</v>
      </c>
      <c r="L1481" s="18">
        <v>46082</v>
      </c>
      <c r="M1481" s="49">
        <v>0.58333333333333337</v>
      </c>
      <c r="N1481" s="18">
        <v>46083</v>
      </c>
      <c r="O1481" s="56">
        <v>0.5</v>
      </c>
      <c r="P1481" s="31" t="str">
        <f>TEXT($L1481, "dddd")</f>
        <v>Sunday</v>
      </c>
      <c r="Q1481" s="39" t="s">
        <v>111</v>
      </c>
      <c r="R1481" s="39">
        <v>1651</v>
      </c>
      <c r="S1481" s="1" t="str">
        <f>IF(OR(MONTH(L1481)=12, MONTH(L1481)&lt;=5), "Dry Season", "Wet Season")</f>
        <v>Dry Season</v>
      </c>
      <c r="T1481" s="1">
        <v>1</v>
      </c>
      <c r="U1481" s="1">
        <v>0</v>
      </c>
      <c r="V1481" s="1">
        <v>0</v>
      </c>
      <c r="W1481" s="1">
        <v>1</v>
      </c>
      <c r="X1481" s="1" t="s">
        <v>1212</v>
      </c>
      <c r="Y1481" s="1">
        <v>10.7143716</v>
      </c>
      <c r="Z1481" s="1">
        <v>122.55100229999999</v>
      </c>
      <c r="AA1481" s="11" cm="1">
        <f t="array" ref="AA1481">IF(ISBLANK(Y1481), 0, VINCentyInvDistance(F1481,G1481,Y1481,Z1481))</f>
        <v>3030.5117050637655</v>
      </c>
      <c r="AB1481" s="1">
        <v>0</v>
      </c>
      <c r="AC1481" s="1">
        <v>8.1999999999999993</v>
      </c>
      <c r="AD1481" s="1">
        <v>4.2</v>
      </c>
      <c r="AE1481" s="1">
        <v>121</v>
      </c>
      <c r="AF1481" s="1">
        <v>1</v>
      </c>
      <c r="AG1481" s="1" t="s">
        <v>1213</v>
      </c>
      <c r="AH1481" s="1" t="s">
        <v>1213</v>
      </c>
      <c r="AI1481" s="1" t="str">
        <f>TRIM(MID(SUBSTITUTE($H1481,",",REPT(" ",200)),(LEN($H1481)-LEN(SUBSTITUTE($H1481,",",""))-2)*200+1,200))</f>
        <v>Western Visayas</v>
      </c>
      <c r="AJ1481" s="1" t="s">
        <v>55</v>
      </c>
      <c r="AK1481" t="s">
        <v>16579</v>
      </c>
      <c r="AL1481" s="7">
        <v>0</v>
      </c>
      <c r="AM1481" s="1"/>
    </row>
    <row r="1482" spans="1:39" ht="12.75" customHeight="1">
      <c r="A1482" s="1"/>
      <c r="B1482" s="1" t="s">
        <v>1423</v>
      </c>
      <c r="C1482" s="1" t="s">
        <v>1424</v>
      </c>
      <c r="D1482" s="3" t="str">
        <f ca="1">IFERROR(__xludf.DUMMYFUNCTION("PROPER(REGEXEXTRACT(B289, ""(?:https?:\/\/)?(?:www\.)?([a-zA-Z0-9-]+)\.""))"),"Skyscanner")</f>
        <v>Skyscanner</v>
      </c>
      <c r="E1482" s="1" t="s">
        <v>1425</v>
      </c>
      <c r="F1482" s="1">
        <v>10.7014081</v>
      </c>
      <c r="G1482" s="1">
        <v>122.56796869999999</v>
      </c>
      <c r="H1482" s="1" t="s">
        <v>1426</v>
      </c>
      <c r="I1482" s="1" t="s">
        <v>1211</v>
      </c>
      <c r="J1482" s="1">
        <f>IF(K1482="URBAN",1,IF(K1482="SUBURBAN",2,IF(K1482="RURAL",3,"")))</f>
        <v>2</v>
      </c>
      <c r="K1482" s="1" t="s">
        <v>84</v>
      </c>
      <c r="L1482" s="18">
        <v>46082</v>
      </c>
      <c r="M1482" s="49">
        <v>0.58333333333333337</v>
      </c>
      <c r="N1482" s="18">
        <v>46083</v>
      </c>
      <c r="O1482" s="56">
        <v>0.5</v>
      </c>
      <c r="P1482" s="31" t="str">
        <f>TEXT($L1482, "dddd")</f>
        <v>Sunday</v>
      </c>
      <c r="Q1482" s="39" t="s">
        <v>207</v>
      </c>
      <c r="R1482" s="39">
        <v>3294</v>
      </c>
      <c r="S1482" s="1" t="str">
        <f>IF(OR(MONTH(L1482)=12, MONTH(L1482)&lt;=5), "Dry Season", "Wet Season")</f>
        <v>Dry Season</v>
      </c>
      <c r="T1482" s="1">
        <v>1</v>
      </c>
      <c r="U1482" s="1">
        <v>0</v>
      </c>
      <c r="V1482" s="1">
        <v>0</v>
      </c>
      <c r="W1482" s="1">
        <v>1</v>
      </c>
      <c r="X1482" s="1" t="s">
        <v>1212</v>
      </c>
      <c r="Y1482" s="1">
        <v>10.7143716</v>
      </c>
      <c r="Z1482" s="1">
        <v>122.55100229999999</v>
      </c>
      <c r="AA1482" s="11" cm="1">
        <f t="array" ref="AA1482">IF(ISBLANK(Y1482), 0, VINCentyInvDistance(F1482,G1482,Y1482,Z1482))</f>
        <v>2345.4101979597781</v>
      </c>
      <c r="AB1482" s="1">
        <v>0</v>
      </c>
      <c r="AC1482" s="1">
        <v>7.8</v>
      </c>
      <c r="AD1482" s="1">
        <v>4.4000000000000004</v>
      </c>
      <c r="AE1482" s="1">
        <v>229</v>
      </c>
      <c r="AF1482" s="1">
        <v>1</v>
      </c>
      <c r="AG1482" s="1" t="s">
        <v>1213</v>
      </c>
      <c r="AH1482" s="1" t="s">
        <v>1213</v>
      </c>
      <c r="AI1482" s="1" t="str">
        <f>TRIM(MID(SUBSTITUTE($H1482,",",REPT(" ",200)),(LEN($H1482)-LEN(SUBSTITUTE($H1482,",",""))-2)*200+1,200))</f>
        <v>Western Visayas</v>
      </c>
      <c r="AJ1482" s="1" t="s">
        <v>55</v>
      </c>
      <c r="AK1482" t="s">
        <v>1427</v>
      </c>
      <c r="AL1482" s="7">
        <v>0</v>
      </c>
      <c r="AM1482" s="1"/>
    </row>
    <row r="1483" spans="1:39" ht="12.75" customHeight="1">
      <c r="A1483" s="1"/>
      <c r="B1483" s="1" t="s">
        <v>1444</v>
      </c>
      <c r="C1483" s="1" t="s">
        <v>1445</v>
      </c>
      <c r="D1483" s="3" t="str">
        <f ca="1">IFERROR(__xludf.DUMMYFUNCTION("PROPER(REGEXEXTRACT(B294, ""(?:https?:\/\/)?(?:www\.)?([a-zA-Z0-9-]+)\.""))"),"Skyscanner")</f>
        <v>Skyscanner</v>
      </c>
      <c r="E1483" s="1" t="s">
        <v>1446</v>
      </c>
      <c r="F1483" s="1">
        <v>10.7044242</v>
      </c>
      <c r="G1483" s="1">
        <v>122.5510331</v>
      </c>
      <c r="H1483" s="1" t="s">
        <v>1447</v>
      </c>
      <c r="I1483" s="1" t="s">
        <v>1211</v>
      </c>
      <c r="J1483" s="1">
        <f>IF(K1483="URBAN",1,IF(K1483="SUBURBAN",2,IF(K1483="RURAL",3,"")))</f>
        <v>2</v>
      </c>
      <c r="K1483" s="1" t="s">
        <v>84</v>
      </c>
      <c r="L1483" s="18">
        <v>46082</v>
      </c>
      <c r="M1483" s="49">
        <v>0.58333333333333337</v>
      </c>
      <c r="N1483" s="18">
        <v>46083</v>
      </c>
      <c r="O1483" s="56">
        <v>0.5</v>
      </c>
      <c r="P1483" s="31" t="str">
        <f>TEXT($L1483, "dddd")</f>
        <v>Sunday</v>
      </c>
      <c r="Q1483" s="39" t="s">
        <v>531</v>
      </c>
      <c r="R1483" s="39">
        <v>2621</v>
      </c>
      <c r="S1483" s="1" t="str">
        <f>IF(OR(MONTH(L1483)=12, MONTH(L1483)&lt;=5), "Dry Season", "Wet Season")</f>
        <v>Dry Season</v>
      </c>
      <c r="T1483" s="1">
        <v>1</v>
      </c>
      <c r="U1483" s="1">
        <v>0</v>
      </c>
      <c r="V1483" s="1">
        <v>0</v>
      </c>
      <c r="W1483" s="1">
        <v>1</v>
      </c>
      <c r="X1483" s="1" t="s">
        <v>1212</v>
      </c>
      <c r="Y1483" s="1">
        <v>10.7143716</v>
      </c>
      <c r="Z1483" s="1">
        <v>122.55100229999999</v>
      </c>
      <c r="AA1483" s="11" cm="1">
        <f t="array" ref="AA1483">IF(ISBLANK(Y1483), 0, VINCentyInvDistance(F1483,G1483,Y1483,Z1483))</f>
        <v>1100.3132254247175</v>
      </c>
      <c r="AB1483" s="1">
        <v>0</v>
      </c>
      <c r="AC1483" s="1">
        <v>7.6</v>
      </c>
      <c r="AD1483" s="1">
        <v>4.2</v>
      </c>
      <c r="AE1483" s="1">
        <v>170</v>
      </c>
      <c r="AF1483" s="1">
        <v>1</v>
      </c>
      <c r="AG1483" s="1" t="s">
        <v>1213</v>
      </c>
      <c r="AH1483" s="1" t="s">
        <v>1213</v>
      </c>
      <c r="AI1483" s="1" t="str">
        <f>TRIM(MID(SUBSTITUTE($H1483,",",REPT(" ",200)),(LEN($H1483)-LEN(SUBSTITUTE($H1483,",",""))-2)*200+1,200))</f>
        <v>Western Visayas</v>
      </c>
      <c r="AJ1483" s="1" t="s">
        <v>55</v>
      </c>
      <c r="AK1483" t="s">
        <v>16583</v>
      </c>
      <c r="AL1483" s="7">
        <v>0</v>
      </c>
      <c r="AM1483" s="1"/>
    </row>
    <row r="1484" spans="1:39" ht="12.75" customHeight="1">
      <c r="A1484" s="1"/>
      <c r="B1484" s="1" t="s">
        <v>1452</v>
      </c>
      <c r="C1484" s="1" t="s">
        <v>1453</v>
      </c>
      <c r="D1484" s="3" t="str">
        <f ca="1">IFERROR(__xludf.DUMMYFUNCTION("PROPER(REGEXEXTRACT(B296, ""(?:https?:\/\/)?(?:www\.)?([a-zA-Z0-9-]+)\.""))"),"Skyscanner")</f>
        <v>Skyscanner</v>
      </c>
      <c r="E1484" s="1" t="s">
        <v>1454</v>
      </c>
      <c r="F1484" s="1">
        <v>10.7200547</v>
      </c>
      <c r="G1484" s="1">
        <v>122.56639989999999</v>
      </c>
      <c r="H1484" s="1" t="s">
        <v>1455</v>
      </c>
      <c r="I1484" s="1" t="s">
        <v>1300</v>
      </c>
      <c r="J1484" s="1">
        <f>IF(K1484="URBAN",1,IF(K1484="SUBURBAN",2,IF(K1484="RURAL",3,"")))</f>
        <v>2</v>
      </c>
      <c r="K1484" s="1" t="s">
        <v>84</v>
      </c>
      <c r="L1484" s="18">
        <v>46082</v>
      </c>
      <c r="M1484" s="49">
        <v>0.58333333333333337</v>
      </c>
      <c r="N1484" s="18">
        <v>46083</v>
      </c>
      <c r="O1484" s="56">
        <v>0.5</v>
      </c>
      <c r="P1484" s="31" t="str">
        <f>TEXT($L1484, "dddd")</f>
        <v>Sunday</v>
      </c>
      <c r="Q1484" s="39" t="s">
        <v>111</v>
      </c>
      <c r="R1484" s="39">
        <v>814</v>
      </c>
      <c r="S1484" s="1" t="str">
        <f>IF(OR(MONTH(L1484)=12, MONTH(L1484)&lt;=5), "Dry Season", "Wet Season")</f>
        <v>Dry Season</v>
      </c>
      <c r="T1484" s="1">
        <v>1</v>
      </c>
      <c r="U1484" s="1">
        <v>0</v>
      </c>
      <c r="V1484" s="1">
        <v>0</v>
      </c>
      <c r="W1484" s="1">
        <v>1</v>
      </c>
      <c r="X1484" s="1" t="s">
        <v>1212</v>
      </c>
      <c r="Y1484" s="1">
        <v>10.7143716</v>
      </c>
      <c r="Z1484" s="1">
        <v>122.55100229999999</v>
      </c>
      <c r="AA1484" s="11" cm="1">
        <f t="array" ref="AA1484">IF(ISBLANK(Y1484), 0, VINCentyInvDistance(F1484,G1484,Y1484,Z1484))</f>
        <v>1797.8322243913337</v>
      </c>
      <c r="AB1484" s="1">
        <v>0</v>
      </c>
      <c r="AC1484" s="1">
        <v>0</v>
      </c>
      <c r="AD1484" s="1">
        <v>0</v>
      </c>
      <c r="AE1484" s="1">
        <v>8</v>
      </c>
      <c r="AF1484" s="1">
        <v>1</v>
      </c>
      <c r="AG1484" s="1" t="s">
        <v>1213</v>
      </c>
      <c r="AH1484" s="1" t="s">
        <v>1213</v>
      </c>
      <c r="AI1484" s="1" t="str">
        <f>TRIM(MID(SUBSTITUTE($H1484,",",REPT(" ",200)),(LEN($H1484)-LEN(SUBSTITUTE($H1484,",",""))-2)*200+1,200))</f>
        <v>Western Visayas</v>
      </c>
      <c r="AJ1484" s="1" t="s">
        <v>55</v>
      </c>
      <c r="AK1484" t="s">
        <v>1456</v>
      </c>
      <c r="AL1484" s="7">
        <v>0</v>
      </c>
      <c r="AM1484" s="1"/>
    </row>
    <row r="1485" spans="1:39" ht="12.75" customHeight="1">
      <c r="A1485" s="1"/>
      <c r="B1485" s="1" t="s">
        <v>1466</v>
      </c>
      <c r="C1485" s="1" t="s">
        <v>1467</v>
      </c>
      <c r="D1485" s="3" t="str">
        <f ca="1">IFERROR(__xludf.DUMMYFUNCTION("PROPER(REGEXEXTRACT(B299, ""(?:https?:\/\/)?(?:www\.)?([a-zA-Z0-9-]+)\.""))"),"Skyscanner")</f>
        <v>Skyscanner</v>
      </c>
      <c r="E1485" s="1" t="s">
        <v>1468</v>
      </c>
      <c r="F1485" s="1">
        <v>10.722687499999999</v>
      </c>
      <c r="G1485" s="1">
        <v>122.5678125</v>
      </c>
      <c r="H1485" s="1" t="s">
        <v>1469</v>
      </c>
      <c r="I1485" s="1" t="s">
        <v>1211</v>
      </c>
      <c r="J1485" s="1">
        <f>IF(K1485="URBAN",1,IF(K1485="SUBURBAN",2,IF(K1485="RURAL",3,"")))</f>
        <v>2</v>
      </c>
      <c r="K1485" s="1" t="s">
        <v>84</v>
      </c>
      <c r="L1485" s="18">
        <v>46082</v>
      </c>
      <c r="M1485" s="49">
        <v>0.58333333333333337</v>
      </c>
      <c r="N1485" s="18">
        <v>46083</v>
      </c>
      <c r="O1485" s="56">
        <v>0.5</v>
      </c>
      <c r="P1485" s="31" t="str">
        <f>TEXT($L1485, "dddd")</f>
        <v>Sunday</v>
      </c>
      <c r="Q1485" s="39" t="s">
        <v>207</v>
      </c>
      <c r="R1485" s="39">
        <v>984</v>
      </c>
      <c r="S1485" s="1" t="str">
        <f>IF(OR(MONTH(L1485)=12, MONTH(L1485)&lt;=5), "Dry Season", "Wet Season")</f>
        <v>Dry Season</v>
      </c>
      <c r="T1485" s="1">
        <v>1</v>
      </c>
      <c r="U1485" s="1">
        <v>0</v>
      </c>
      <c r="V1485" s="1">
        <v>0</v>
      </c>
      <c r="W1485" s="1">
        <v>1</v>
      </c>
      <c r="X1485" s="1" t="s">
        <v>1212</v>
      </c>
      <c r="Y1485" s="1">
        <v>10.7143716</v>
      </c>
      <c r="Z1485" s="1">
        <v>122.55100229999999</v>
      </c>
      <c r="AA1485" s="11" cm="1">
        <f t="array" ref="AA1485">IF(ISBLANK(Y1485), 0, VINCentyInvDistance(F1485,G1485,Y1485,Z1485))</f>
        <v>2056.0991396014883</v>
      </c>
      <c r="AB1485" s="1">
        <v>0</v>
      </c>
      <c r="AC1485" s="1">
        <v>6</v>
      </c>
      <c r="AD1485" s="1">
        <v>3.4</v>
      </c>
      <c r="AE1485" s="1">
        <v>21</v>
      </c>
      <c r="AF1485" s="1">
        <v>1</v>
      </c>
      <c r="AG1485" s="1" t="s">
        <v>1213</v>
      </c>
      <c r="AH1485" s="1" t="s">
        <v>1213</v>
      </c>
      <c r="AI1485" s="1" t="str">
        <f>TRIM(MID(SUBSTITUTE($H1485,",",REPT(" ",200)),(LEN($H1485)-LEN(SUBSTITUTE($H1485,",",""))-2)*200+1,200))</f>
        <v>Western Visayas</v>
      </c>
      <c r="AJ1485" s="1" t="s">
        <v>55</v>
      </c>
      <c r="AK1485" t="s">
        <v>1470</v>
      </c>
      <c r="AL1485" s="7">
        <v>0</v>
      </c>
      <c r="AM1485" s="1"/>
    </row>
    <row r="1486" spans="1:39" ht="12.75" customHeight="1">
      <c r="A1486" s="1"/>
      <c r="B1486" s="1" t="s">
        <v>1471</v>
      </c>
      <c r="C1486" s="1" t="s">
        <v>1472</v>
      </c>
      <c r="D1486" s="3" t="str">
        <f ca="1">IFERROR(__xludf.DUMMYFUNCTION("PROPER(REGEXEXTRACT(B300, ""(?:https?:\/\/)?(?:www\.)?([a-zA-Z0-9-]+)\.""))"),"Skyscanner")</f>
        <v>Skyscanner</v>
      </c>
      <c r="E1486" s="1" t="s">
        <v>1473</v>
      </c>
      <c r="F1486" s="1">
        <v>10.703961400000001</v>
      </c>
      <c r="G1486" s="1">
        <v>122.5716358</v>
      </c>
      <c r="H1486" s="1" t="s">
        <v>1474</v>
      </c>
      <c r="I1486" s="1" t="s">
        <v>1211</v>
      </c>
      <c r="J1486" s="1">
        <f>IF(K1486="URBAN",1,IF(K1486="SUBURBAN",2,IF(K1486="RURAL",3,"")))</f>
        <v>2</v>
      </c>
      <c r="K1486" s="1" t="s">
        <v>84</v>
      </c>
      <c r="L1486" s="18">
        <v>46082</v>
      </c>
      <c r="M1486" s="49">
        <v>0.58333333333333337</v>
      </c>
      <c r="N1486" s="18">
        <v>46083</v>
      </c>
      <c r="O1486" s="56">
        <v>0.5</v>
      </c>
      <c r="P1486" s="31" t="str">
        <f>TEXT($L1486, "dddd")</f>
        <v>Sunday</v>
      </c>
      <c r="Q1486" s="39" t="s">
        <v>207</v>
      </c>
      <c r="R1486" s="39">
        <v>1133</v>
      </c>
      <c r="S1486" s="1" t="str">
        <f>IF(OR(MONTH(L1486)=12, MONTH(L1486)&lt;=5), "Dry Season", "Wet Season")</f>
        <v>Dry Season</v>
      </c>
      <c r="T1486" s="1">
        <v>1</v>
      </c>
      <c r="U1486" s="1">
        <v>1</v>
      </c>
      <c r="V1486" s="1">
        <v>0</v>
      </c>
      <c r="W1486" s="1">
        <v>1</v>
      </c>
      <c r="X1486" s="1" t="s">
        <v>1212</v>
      </c>
      <c r="Y1486" s="1">
        <v>10.7143716</v>
      </c>
      <c r="Z1486" s="1">
        <v>122.55100229999999</v>
      </c>
      <c r="AA1486" s="11" cm="1">
        <f t="array" ref="AA1486">IF(ISBLANK(Y1486), 0, VINCentyInvDistance(F1486,G1486,Y1486,Z1486))</f>
        <v>2533.9202568460278</v>
      </c>
      <c r="AB1486" s="1">
        <v>0</v>
      </c>
      <c r="AC1486" s="1">
        <v>7.8</v>
      </c>
      <c r="AD1486" s="1">
        <v>3.9</v>
      </c>
      <c r="AE1486" s="1">
        <v>11</v>
      </c>
      <c r="AF1486" s="1">
        <v>1</v>
      </c>
      <c r="AG1486" s="1" t="s">
        <v>1213</v>
      </c>
      <c r="AH1486" s="1" t="s">
        <v>1213</v>
      </c>
      <c r="AI1486" s="1" t="str">
        <f>TRIM(MID(SUBSTITUTE($H1486,",",REPT(" ",200)),(LEN($H1486)-LEN(SUBSTITUTE($H1486,",",""))-2)*200+1,200))</f>
        <v>Western Visayas</v>
      </c>
      <c r="AJ1486" s="1" t="s">
        <v>55</v>
      </c>
      <c r="AK1486" t="s">
        <v>1475</v>
      </c>
      <c r="AL1486" s="7">
        <v>0</v>
      </c>
      <c r="AM1486" s="1"/>
    </row>
    <row r="1487" spans="1:39" ht="12.75" customHeight="1">
      <c r="A1487" s="1"/>
      <c r="B1487" s="1" t="s">
        <v>1479</v>
      </c>
      <c r="C1487" s="1" t="s">
        <v>1480</v>
      </c>
      <c r="D1487" s="3" t="str">
        <f ca="1">IFERROR(__xludf.DUMMYFUNCTION("PROPER(REGEXEXTRACT(B302, ""(?:https?:\/\/)?(?:www\.)?([a-zA-Z0-9-]+)\.""))"),"Skyscanner")</f>
        <v>Skyscanner</v>
      </c>
      <c r="E1487" s="1" t="s">
        <v>1481</v>
      </c>
      <c r="F1487" s="1">
        <v>10.714589699999999</v>
      </c>
      <c r="G1487" s="1">
        <v>122.5685077</v>
      </c>
      <c r="H1487" s="1" t="s">
        <v>1482</v>
      </c>
      <c r="I1487" s="1" t="s">
        <v>1211</v>
      </c>
      <c r="J1487" s="1">
        <f>IF(K1487="URBAN",1,IF(K1487="SUBURBAN",2,IF(K1487="RURAL",3,"")))</f>
        <v>2</v>
      </c>
      <c r="K1487" s="1" t="s">
        <v>84</v>
      </c>
      <c r="L1487" s="18">
        <v>46082</v>
      </c>
      <c r="M1487" s="49">
        <v>0.58333333333333337</v>
      </c>
      <c r="N1487" s="18">
        <v>46083</v>
      </c>
      <c r="O1487" s="56">
        <v>0.5</v>
      </c>
      <c r="P1487" s="31" t="str">
        <f>TEXT($L1487, "dddd")</f>
        <v>Sunday</v>
      </c>
      <c r="Q1487" s="39" t="s">
        <v>111</v>
      </c>
      <c r="R1487" s="39">
        <v>843</v>
      </c>
      <c r="S1487" s="1" t="str">
        <f>IF(OR(MONTH(L1487)=12, MONTH(L1487)&lt;=5), "Dry Season", "Wet Season")</f>
        <v>Dry Season</v>
      </c>
      <c r="T1487" s="1">
        <v>1</v>
      </c>
      <c r="U1487" s="1">
        <v>1</v>
      </c>
      <c r="V1487" s="1">
        <v>0</v>
      </c>
      <c r="W1487" s="1">
        <v>1</v>
      </c>
      <c r="X1487" s="1" t="s">
        <v>1212</v>
      </c>
      <c r="Y1487" s="1">
        <v>10.7143716</v>
      </c>
      <c r="Z1487" s="1">
        <v>122.55100229999999</v>
      </c>
      <c r="AA1487" s="11" cm="1">
        <f t="array" ref="AA1487">IF(ISBLANK(Y1487), 0, VINCentyInvDistance(F1487,G1487,Y1487,Z1487))</f>
        <v>1915.091918400339</v>
      </c>
      <c r="AB1487" s="1">
        <v>0</v>
      </c>
      <c r="AC1487" s="1">
        <v>9.8000000000000007</v>
      </c>
      <c r="AD1487" s="1">
        <v>4.5</v>
      </c>
      <c r="AE1487" s="1">
        <v>4</v>
      </c>
      <c r="AF1487" s="1">
        <v>1</v>
      </c>
      <c r="AG1487" s="1" t="s">
        <v>1213</v>
      </c>
      <c r="AH1487" s="1" t="s">
        <v>1213</v>
      </c>
      <c r="AI1487" s="1" t="str">
        <f>TRIM(MID(SUBSTITUTE($H1487,",",REPT(" ",200)),(LEN($H1487)-LEN(SUBSTITUTE($H1487,",",""))-2)*200+1,200))</f>
        <v>Western Visayas</v>
      </c>
      <c r="AJ1487" s="1" t="s">
        <v>55</v>
      </c>
      <c r="AK1487" t="s">
        <v>1483</v>
      </c>
      <c r="AL1487" s="7">
        <v>0</v>
      </c>
      <c r="AM1487" s="1"/>
    </row>
    <row r="1488" spans="1:39" ht="12.75" customHeight="1">
      <c r="A1488" s="1"/>
      <c r="B1488" s="1" t="s">
        <v>1484</v>
      </c>
      <c r="C1488" s="1" t="s">
        <v>1485</v>
      </c>
      <c r="D1488" s="3" t="str">
        <f ca="1">IFERROR(__xludf.DUMMYFUNCTION("PROPER(REGEXEXTRACT(B303, ""(?:https?:\/\/)?(?:www\.)?([a-zA-Z0-9-]+)\.""))"),"Google")</f>
        <v>Google</v>
      </c>
      <c r="E1488" s="1" t="s">
        <v>1486</v>
      </c>
      <c r="F1488" s="1">
        <v>10.730024</v>
      </c>
      <c r="G1488" s="1">
        <v>122.544657</v>
      </c>
      <c r="H1488" s="1" t="s">
        <v>1279</v>
      </c>
      <c r="I1488" s="1" t="s">
        <v>1211</v>
      </c>
      <c r="J1488" s="1">
        <f>IF(K1488="URBAN",1,IF(K1488="SUBURBAN",2,IF(K1488="RURAL",3,"")))</f>
        <v>2</v>
      </c>
      <c r="K1488" s="1" t="s">
        <v>84</v>
      </c>
      <c r="L1488" s="18">
        <v>46082</v>
      </c>
      <c r="M1488" s="49">
        <v>0.625</v>
      </c>
      <c r="N1488" s="18">
        <v>46083</v>
      </c>
      <c r="O1488" s="56">
        <v>0.5</v>
      </c>
      <c r="P1488" s="31" t="str">
        <f>TEXT($L1488, "dddd")</f>
        <v>Sunday</v>
      </c>
      <c r="Q1488" s="39" t="s">
        <v>531</v>
      </c>
      <c r="R1488" s="39">
        <v>1210</v>
      </c>
      <c r="S1488" s="1" t="str">
        <f>IF(OR(MONTH(L1488)=12, MONTH(L1488)&lt;=5), "Dry Season", "Wet Season")</f>
        <v>Dry Season</v>
      </c>
      <c r="T1488" s="1">
        <v>1</v>
      </c>
      <c r="U1488" s="1">
        <v>0</v>
      </c>
      <c r="V1488" s="1">
        <v>0</v>
      </c>
      <c r="W1488" s="1">
        <v>1</v>
      </c>
      <c r="X1488" s="1" t="s">
        <v>1212</v>
      </c>
      <c r="Y1488" s="1">
        <v>10.7143716</v>
      </c>
      <c r="Z1488" s="1">
        <v>122.55100229999999</v>
      </c>
      <c r="AA1488" s="11" cm="1">
        <f t="array" ref="AA1488">IF(ISBLANK(Y1488), 0, VINCentyInvDistance(F1488,G1488,Y1488,Z1488))</f>
        <v>1865.3064896503165</v>
      </c>
      <c r="AB1488" s="1">
        <v>0</v>
      </c>
      <c r="AC1488" s="1">
        <v>0</v>
      </c>
      <c r="AD1488" s="1">
        <v>0</v>
      </c>
      <c r="AE1488" s="1">
        <v>9</v>
      </c>
      <c r="AF1488" s="1">
        <v>1</v>
      </c>
      <c r="AG1488" s="1" t="s">
        <v>1213</v>
      </c>
      <c r="AH1488" s="1" t="s">
        <v>1213</v>
      </c>
      <c r="AI1488" s="1" t="str">
        <f>TRIM(MID(SUBSTITUTE($H1488,",",REPT(" ",200)),(LEN($H1488)-LEN(SUBSTITUTE($H1488,",",""))-2)*200+1,200))</f>
        <v>Western Visayas</v>
      </c>
      <c r="AJ1488" s="1" t="s">
        <v>55</v>
      </c>
      <c r="AL1488" s="7">
        <v>0</v>
      </c>
      <c r="AM1488" s="1"/>
    </row>
    <row r="1489" spans="1:39" ht="12.75" customHeight="1">
      <c r="A1489" s="1"/>
      <c r="B1489" s="1" t="s">
        <v>1487</v>
      </c>
      <c r="C1489" s="1" t="s">
        <v>1488</v>
      </c>
      <c r="D1489" s="3" t="str">
        <f ca="1">IFERROR(__xludf.DUMMYFUNCTION("PROPER(REGEXEXTRACT(B304, ""(?:https?:\/\/)?(?:www\.)?([a-zA-Z0-9-]+)\.""))"),"Google")</f>
        <v>Google</v>
      </c>
      <c r="E1489" s="1" t="s">
        <v>1489</v>
      </c>
      <c r="F1489" s="1">
        <v>10.722269900000001</v>
      </c>
      <c r="G1489" s="1">
        <v>122.55970050000001</v>
      </c>
      <c r="H1489" s="1" t="s">
        <v>1490</v>
      </c>
      <c r="I1489" s="1" t="s">
        <v>1211</v>
      </c>
      <c r="J1489" s="1">
        <f>IF(K1489="URBAN",1,IF(K1489="SUBURBAN",2,IF(K1489="RURAL",3,"")))</f>
        <v>2</v>
      </c>
      <c r="K1489" s="1" t="s">
        <v>84</v>
      </c>
      <c r="L1489" s="18">
        <v>46082</v>
      </c>
      <c r="M1489" s="49">
        <v>0.625</v>
      </c>
      <c r="N1489" s="18">
        <v>46083</v>
      </c>
      <c r="O1489" s="56">
        <v>0.5</v>
      </c>
      <c r="P1489" s="31" t="str">
        <f>TEXT($L1489, "dddd")</f>
        <v>Sunday</v>
      </c>
      <c r="Q1489" s="39" t="s">
        <v>111</v>
      </c>
      <c r="R1489" s="39">
        <v>750</v>
      </c>
      <c r="S1489" s="1" t="str">
        <f>IF(OR(MONTH(L1489)=12, MONTH(L1489)&lt;=5), "Dry Season", "Wet Season")</f>
        <v>Dry Season</v>
      </c>
      <c r="T1489" s="1">
        <v>1</v>
      </c>
      <c r="U1489" s="1">
        <v>0</v>
      </c>
      <c r="V1489" s="1">
        <v>0</v>
      </c>
      <c r="W1489" s="1">
        <v>1</v>
      </c>
      <c r="X1489" s="1" t="s">
        <v>1212</v>
      </c>
      <c r="Y1489" s="1">
        <v>10.7143716</v>
      </c>
      <c r="Z1489" s="1">
        <v>122.55100229999999</v>
      </c>
      <c r="AA1489" s="11" cm="1">
        <f t="array" ref="AA1489">IF(ISBLANK(Y1489), 0, VINCentyInvDistance(F1489,G1489,Y1489,Z1489))</f>
        <v>1291.7481007158644</v>
      </c>
      <c r="AB1489" s="1">
        <v>0</v>
      </c>
      <c r="AC1489" s="1">
        <v>0</v>
      </c>
      <c r="AD1489" s="1">
        <v>0</v>
      </c>
      <c r="AE1489" s="1">
        <v>1</v>
      </c>
      <c r="AF1489" s="1">
        <v>1</v>
      </c>
      <c r="AG1489" s="1" t="s">
        <v>1213</v>
      </c>
      <c r="AH1489" s="1" t="s">
        <v>1213</v>
      </c>
      <c r="AI1489" s="1" t="str">
        <f>TRIM(MID(SUBSTITUTE($H1489,",",REPT(" ",200)),(LEN($H1489)-LEN(SUBSTITUTE($H1489,",",""))-2)*200+1,200))</f>
        <v>Western Visayas</v>
      </c>
      <c r="AJ1489" s="1" t="s">
        <v>55</v>
      </c>
      <c r="AL1489" s="7">
        <v>3</v>
      </c>
      <c r="AM1489" s="1"/>
    </row>
    <row r="1490" spans="1:39" ht="12.75" customHeight="1">
      <c r="A1490" s="1"/>
      <c r="B1490" s="1" t="s">
        <v>1491</v>
      </c>
      <c r="C1490" s="1" t="s">
        <v>1492</v>
      </c>
      <c r="D1490" s="3" t="str">
        <f ca="1">IFERROR(__xludf.DUMMYFUNCTION("PROPER(REGEXEXTRACT(B305, ""(?:https?:\/\/)?(?:www\.)?([a-zA-Z0-9-]+)\.""))"),"Skyscanner")</f>
        <v>Skyscanner</v>
      </c>
      <c r="E1490" s="1" t="s">
        <v>1493</v>
      </c>
      <c r="F1490" s="1">
        <v>10.711832599999999</v>
      </c>
      <c r="G1490" s="1">
        <v>122.5693583</v>
      </c>
      <c r="H1490" s="1" t="s">
        <v>1494</v>
      </c>
      <c r="I1490" s="1" t="s">
        <v>1211</v>
      </c>
      <c r="J1490" s="1">
        <f>IF(K1490="URBAN",1,IF(K1490="SUBURBAN",2,IF(K1490="RURAL",3,"")))</f>
        <v>2</v>
      </c>
      <c r="K1490" s="1" t="s">
        <v>84</v>
      </c>
      <c r="L1490" s="18">
        <v>46082</v>
      </c>
      <c r="M1490" s="49">
        <v>0.58333333333333337</v>
      </c>
      <c r="N1490" s="18">
        <v>46083</v>
      </c>
      <c r="O1490" s="56">
        <v>0.5</v>
      </c>
      <c r="P1490" s="31" t="str">
        <f>TEXT($L1490, "dddd")</f>
        <v>Sunday</v>
      </c>
      <c r="Q1490" s="39" t="s">
        <v>1266</v>
      </c>
      <c r="R1490" s="39">
        <v>681</v>
      </c>
      <c r="S1490" s="1" t="str">
        <f>IF(OR(MONTH(L1490)=12, MONTH(L1490)&lt;=5), "Dry Season", "Wet Season")</f>
        <v>Dry Season</v>
      </c>
      <c r="T1490" s="1">
        <v>1</v>
      </c>
      <c r="U1490" s="1">
        <v>0</v>
      </c>
      <c r="V1490" s="1">
        <v>0</v>
      </c>
      <c r="W1490" s="1">
        <v>1</v>
      </c>
      <c r="X1490" s="1" t="s">
        <v>1212</v>
      </c>
      <c r="Y1490" s="1">
        <v>10.7143716</v>
      </c>
      <c r="Z1490" s="1">
        <v>122.55100229999999</v>
      </c>
      <c r="AA1490" s="11" cm="1">
        <f t="array" ref="AA1490">IF(ISBLANK(Y1490), 0, VINCentyInvDistance(F1490,G1490,Y1490,Z1490))</f>
        <v>2027.542254956765</v>
      </c>
      <c r="AB1490" s="1">
        <v>0</v>
      </c>
      <c r="AC1490" s="1">
        <v>7</v>
      </c>
      <c r="AD1490" s="1">
        <v>2.9</v>
      </c>
      <c r="AE1490" s="1">
        <v>21</v>
      </c>
      <c r="AF1490" s="1">
        <v>1</v>
      </c>
      <c r="AG1490" s="1" t="s">
        <v>1213</v>
      </c>
      <c r="AH1490" s="1" t="s">
        <v>1213</v>
      </c>
      <c r="AI1490" s="1" t="str">
        <f>TRIM(MID(SUBSTITUTE($H1490,",",REPT(" ",200)),(LEN($H1490)-LEN(SUBSTITUTE($H1490,",",""))-2)*200+1,200))</f>
        <v>Western Visayas</v>
      </c>
      <c r="AJ1490" s="1" t="s">
        <v>55</v>
      </c>
      <c r="AK1490" t="s">
        <v>1495</v>
      </c>
      <c r="AL1490" s="7">
        <v>0</v>
      </c>
      <c r="AM1490" s="1"/>
    </row>
    <row r="1491" spans="1:39" ht="12.75" customHeight="1">
      <c r="A1491" s="1"/>
      <c r="B1491" s="1" t="s">
        <v>1500</v>
      </c>
      <c r="C1491" s="1" t="s">
        <v>1501</v>
      </c>
      <c r="D1491" s="3" t="str">
        <f ca="1">IFERROR(__xludf.DUMMYFUNCTION("PROPER(REGEXEXTRACT(B307, ""(?:https?:\/\/)?(?:www\.)?([a-zA-Z0-9-]+)\.""))"),"Skyscanner")</f>
        <v>Skyscanner</v>
      </c>
      <c r="E1491" s="1" t="s">
        <v>1502</v>
      </c>
      <c r="F1491" s="1">
        <v>10.7380274</v>
      </c>
      <c r="G1491" s="1">
        <v>122.57556289999999</v>
      </c>
      <c r="H1491" s="1" t="s">
        <v>1359</v>
      </c>
      <c r="I1491" s="1" t="s">
        <v>1211</v>
      </c>
      <c r="J1491" s="1">
        <f>IF(K1491="URBAN",1,IF(K1491="SUBURBAN",2,IF(K1491="RURAL",3,"")))</f>
        <v>2</v>
      </c>
      <c r="K1491" s="1" t="s">
        <v>84</v>
      </c>
      <c r="L1491" s="18">
        <v>46082</v>
      </c>
      <c r="M1491" s="49">
        <v>0.625</v>
      </c>
      <c r="N1491" s="18">
        <v>46083</v>
      </c>
      <c r="O1491" s="56">
        <v>0.5</v>
      </c>
      <c r="P1491" s="31" t="str">
        <f>TEXT($L1491, "dddd")</f>
        <v>Sunday</v>
      </c>
      <c r="Q1491" s="39" t="s">
        <v>207</v>
      </c>
      <c r="R1491" s="39">
        <v>1044</v>
      </c>
      <c r="S1491" s="1" t="str">
        <f>IF(OR(MONTH(L1491)=12, MONTH(L1491)&lt;=5), "Dry Season", "Wet Season")</f>
        <v>Dry Season</v>
      </c>
      <c r="T1491" s="1">
        <v>1</v>
      </c>
      <c r="U1491" s="1">
        <v>0</v>
      </c>
      <c r="V1491" s="1">
        <v>0</v>
      </c>
      <c r="W1491" s="1">
        <v>1</v>
      </c>
      <c r="X1491" s="1" t="s">
        <v>1212</v>
      </c>
      <c r="Y1491" s="1">
        <v>10.7143716</v>
      </c>
      <c r="Z1491" s="1">
        <v>122.55100229999999</v>
      </c>
      <c r="AA1491" s="11" cm="1">
        <f t="array" ref="AA1491">IF(ISBLANK(Y1491), 0, VINCentyInvDistance(F1491,G1491,Y1491,Z1491))</f>
        <v>3750.2889182205881</v>
      </c>
      <c r="AB1491" s="1">
        <v>0</v>
      </c>
      <c r="AC1491" s="1">
        <v>0</v>
      </c>
      <c r="AD1491" s="1">
        <v>0</v>
      </c>
      <c r="AE1491" s="1">
        <v>0</v>
      </c>
      <c r="AF1491" s="1">
        <v>1</v>
      </c>
      <c r="AG1491" s="1" t="s">
        <v>1213</v>
      </c>
      <c r="AH1491" s="1" t="s">
        <v>1213</v>
      </c>
      <c r="AI1491" s="1" t="str">
        <f>TRIM(MID(SUBSTITUTE($H1491,",",REPT(" ",200)),(LEN($H1491)-LEN(SUBSTITUTE($H1491,",",""))-2)*200+1,200))</f>
        <v>Western Visayas</v>
      </c>
      <c r="AJ1491" s="1" t="s">
        <v>55</v>
      </c>
      <c r="AK1491" t="s">
        <v>16588</v>
      </c>
      <c r="AL1491" s="7">
        <v>0</v>
      </c>
      <c r="AM1491" s="1"/>
    </row>
    <row r="1492" spans="1:39" ht="12.75" customHeight="1">
      <c r="A1492" s="1"/>
      <c r="B1492" s="1" t="s">
        <v>1503</v>
      </c>
      <c r="C1492" s="1" t="s">
        <v>1504</v>
      </c>
      <c r="D1492" s="3" t="str">
        <f ca="1">IFERROR(__xludf.DUMMYFUNCTION("PROPER(REGEXEXTRACT(B308, ""(?:https?:\/\/)?(?:www\.)?([a-zA-Z0-9-]+)\.""))"),"Skyscanner")</f>
        <v>Skyscanner</v>
      </c>
      <c r="E1492" s="1" t="s">
        <v>1505</v>
      </c>
      <c r="F1492" s="1">
        <v>10.723901</v>
      </c>
      <c r="G1492" s="1">
        <v>122.55932970000001</v>
      </c>
      <c r="H1492" s="1" t="s">
        <v>1506</v>
      </c>
      <c r="I1492" s="1" t="s">
        <v>1211</v>
      </c>
      <c r="J1492" s="1">
        <f>IF(K1492="URBAN",1,IF(K1492="SUBURBAN",2,IF(K1492="RURAL",3,"")))</f>
        <v>2</v>
      </c>
      <c r="K1492" s="1" t="s">
        <v>84</v>
      </c>
      <c r="L1492" s="18">
        <v>46082</v>
      </c>
      <c r="M1492" s="49">
        <v>0.58333333333333337</v>
      </c>
      <c r="N1492" s="18">
        <v>46083</v>
      </c>
      <c r="O1492" s="56">
        <v>0.5</v>
      </c>
      <c r="P1492" s="31" t="str">
        <f>TEXT($L1492, "dddd")</f>
        <v>Sunday</v>
      </c>
      <c r="Q1492" s="39" t="s">
        <v>531</v>
      </c>
      <c r="R1492" s="39">
        <v>1090</v>
      </c>
      <c r="S1492" s="1" t="str">
        <f>IF(OR(MONTH(L1492)=12, MONTH(L1492)&lt;=5), "Dry Season", "Wet Season")</f>
        <v>Dry Season</v>
      </c>
      <c r="T1492" s="1">
        <v>1</v>
      </c>
      <c r="U1492" s="1">
        <v>0</v>
      </c>
      <c r="V1492" s="1">
        <v>0</v>
      </c>
      <c r="W1492" s="1">
        <v>1</v>
      </c>
      <c r="X1492" s="1" t="s">
        <v>1212</v>
      </c>
      <c r="Y1492" s="1">
        <v>10.7143716</v>
      </c>
      <c r="Z1492" s="1">
        <v>122.55100229999999</v>
      </c>
      <c r="AA1492" s="11" cm="1">
        <f t="array" ref="AA1492">IF(ISBLANK(Y1492), 0, VINCentyInvDistance(F1492,G1492,Y1492,Z1492))</f>
        <v>1393.1496969127588</v>
      </c>
      <c r="AB1492" s="1">
        <v>0</v>
      </c>
      <c r="AC1492" s="1">
        <v>8</v>
      </c>
      <c r="AD1492" s="1">
        <v>4</v>
      </c>
      <c r="AE1492" s="1">
        <v>21</v>
      </c>
      <c r="AF1492" s="1">
        <v>1</v>
      </c>
      <c r="AG1492" s="1" t="s">
        <v>1213</v>
      </c>
      <c r="AH1492" s="1" t="s">
        <v>1213</v>
      </c>
      <c r="AI1492" s="1" t="str">
        <f>TRIM(MID(SUBSTITUTE($H1492,",",REPT(" ",200)),(LEN($H1492)-LEN(SUBSTITUTE($H1492,",",""))-2)*200+1,200))</f>
        <v>Western Visayas</v>
      </c>
      <c r="AJ1492" s="1" t="s">
        <v>55</v>
      </c>
      <c r="AK1492" t="s">
        <v>1275</v>
      </c>
      <c r="AL1492" s="7">
        <v>0</v>
      </c>
      <c r="AM1492" s="1"/>
    </row>
    <row r="1493" spans="1:39" ht="12.75" customHeight="1">
      <c r="A1493" s="1"/>
      <c r="B1493" s="1" t="s">
        <v>1516</v>
      </c>
      <c r="C1493" s="1" t="s">
        <v>1517</v>
      </c>
      <c r="D1493" s="3" t="str">
        <f ca="1">IFERROR(__xludf.DUMMYFUNCTION("PROPER(REGEXEXTRACT(B311, ""(?:https?:\/\/)?(?:www\.)?([a-zA-Z0-9-]+)\.""))"),"Skyscanner")</f>
        <v>Skyscanner</v>
      </c>
      <c r="E1493" s="1" t="s">
        <v>1278</v>
      </c>
      <c r="F1493" s="1">
        <v>10.731076099999999</v>
      </c>
      <c r="G1493" s="1">
        <v>122.545008</v>
      </c>
      <c r="H1493" s="1" t="s">
        <v>1279</v>
      </c>
      <c r="I1493" s="1" t="s">
        <v>1211</v>
      </c>
      <c r="J1493" s="1">
        <f>IF(K1493="URBAN",1,IF(K1493="SUBURBAN",2,IF(K1493="RURAL",3,"")))</f>
        <v>2</v>
      </c>
      <c r="K1493" s="1" t="s">
        <v>84</v>
      </c>
      <c r="L1493" s="18">
        <v>46082</v>
      </c>
      <c r="M1493" s="49">
        <v>0.625</v>
      </c>
      <c r="N1493" s="18">
        <v>46083</v>
      </c>
      <c r="O1493" s="56">
        <v>0.5</v>
      </c>
      <c r="P1493" s="31" t="str">
        <f>TEXT($L1493, "dddd")</f>
        <v>Sunday</v>
      </c>
      <c r="Q1493" s="39" t="s">
        <v>207</v>
      </c>
      <c r="R1493" s="39">
        <v>804</v>
      </c>
      <c r="S1493" s="1" t="str">
        <f>IF(OR(MONTH(L1493)=12, MONTH(L1493)&lt;=5), "Dry Season", "Wet Season")</f>
        <v>Dry Season</v>
      </c>
      <c r="T1493" s="1">
        <v>1</v>
      </c>
      <c r="U1493" s="1">
        <v>0</v>
      </c>
      <c r="V1493" s="1">
        <v>0</v>
      </c>
      <c r="W1493" s="1">
        <v>1</v>
      </c>
      <c r="X1493" s="1" t="s">
        <v>1212</v>
      </c>
      <c r="Y1493" s="1">
        <v>10.7143716</v>
      </c>
      <c r="Z1493" s="1">
        <v>122.55100229999999</v>
      </c>
      <c r="AA1493" s="11" cm="1">
        <f t="array" ref="AA1493">IF(ISBLANK(Y1493), 0, VINCentyInvDistance(F1493,G1493,Y1493,Z1493))</f>
        <v>1960.6271346212961</v>
      </c>
      <c r="AB1493" s="1">
        <v>0</v>
      </c>
      <c r="AC1493" s="1">
        <v>0</v>
      </c>
      <c r="AD1493" s="1">
        <v>0</v>
      </c>
      <c r="AE1493" s="1">
        <v>3</v>
      </c>
      <c r="AF1493" s="1">
        <v>1</v>
      </c>
      <c r="AG1493" s="1" t="s">
        <v>1213</v>
      </c>
      <c r="AH1493" s="1" t="s">
        <v>1213</v>
      </c>
      <c r="AI1493" s="1" t="str">
        <f>TRIM(MID(SUBSTITUTE($H1493,",",REPT(" ",200)),(LEN($H1493)-LEN(SUBSTITUTE($H1493,",",""))-2)*200+1,200))</f>
        <v>Western Visayas</v>
      </c>
      <c r="AJ1493" s="1" t="s">
        <v>55</v>
      </c>
      <c r="AL1493" s="7">
        <v>0</v>
      </c>
      <c r="AM1493" s="1"/>
    </row>
    <row r="1494" spans="1:39" ht="12.75" customHeight="1">
      <c r="A1494" s="1"/>
      <c r="B1494" s="1" t="s">
        <v>1526</v>
      </c>
      <c r="C1494" s="1" t="s">
        <v>1527</v>
      </c>
      <c r="D1494" s="3" t="str">
        <f ca="1">IFERROR(__xludf.DUMMYFUNCTION("PROPER(REGEXEXTRACT(B314, ""(?:https?:\/\/)?(?:www\.)?([a-zA-Z0-9-]+)\.""))"),"Skyscanner")</f>
        <v>Skyscanner</v>
      </c>
      <c r="E1494" s="1" t="s">
        <v>1528</v>
      </c>
      <c r="F1494" s="1">
        <v>10.722362800000001</v>
      </c>
      <c r="G1494" s="1">
        <v>122.5599599</v>
      </c>
      <c r="H1494" s="1" t="s">
        <v>1490</v>
      </c>
      <c r="I1494" s="1" t="s">
        <v>1211</v>
      </c>
      <c r="J1494" s="1">
        <f>IF(K1494="URBAN",1,IF(K1494="SUBURBAN",2,IF(K1494="RURAL",3,"")))</f>
        <v>2</v>
      </c>
      <c r="K1494" s="1" t="s">
        <v>84</v>
      </c>
      <c r="L1494" s="18">
        <v>46082</v>
      </c>
      <c r="M1494" s="49">
        <v>0.58333333333333337</v>
      </c>
      <c r="N1494" s="18">
        <v>46083</v>
      </c>
      <c r="O1494" s="56">
        <v>0.5</v>
      </c>
      <c r="P1494" s="31" t="str">
        <f>TEXT($L1494, "dddd")</f>
        <v>Sunday</v>
      </c>
      <c r="Q1494" s="39" t="s">
        <v>531</v>
      </c>
      <c r="R1494" s="39">
        <v>1077</v>
      </c>
      <c r="S1494" s="1" t="str">
        <f>IF(OR(MONTH(L1494)=12, MONTH(L1494)&lt;=5), "Dry Season", "Wet Season")</f>
        <v>Dry Season</v>
      </c>
      <c r="T1494" s="1">
        <v>1</v>
      </c>
      <c r="U1494" s="1">
        <v>0</v>
      </c>
      <c r="V1494" s="1">
        <v>0</v>
      </c>
      <c r="W1494" s="1">
        <v>1</v>
      </c>
      <c r="X1494" s="1" t="s">
        <v>1212</v>
      </c>
      <c r="Y1494" s="1">
        <v>10.7143716</v>
      </c>
      <c r="Z1494" s="1">
        <v>122.55100229999999</v>
      </c>
      <c r="AA1494" s="11" cm="1">
        <f t="array" ref="AA1494">IF(ISBLANK(Y1494), 0, VINCentyInvDistance(F1494,G1494,Y1494,Z1494))</f>
        <v>1319.6505877281097</v>
      </c>
      <c r="AB1494" s="1">
        <v>0</v>
      </c>
      <c r="AC1494" s="1">
        <v>9.1999999999999993</v>
      </c>
      <c r="AD1494" s="1">
        <v>4.5</v>
      </c>
      <c r="AE1494" s="1">
        <v>22</v>
      </c>
      <c r="AF1494" s="1">
        <v>1</v>
      </c>
      <c r="AG1494" s="1" t="s">
        <v>1213</v>
      </c>
      <c r="AH1494" s="1" t="s">
        <v>1213</v>
      </c>
      <c r="AI1494" s="1" t="str">
        <f>TRIM(MID(SUBSTITUTE($H1494,",",REPT(" ",200)),(LEN($H1494)-LEN(SUBSTITUTE($H1494,",",""))-2)*200+1,200))</f>
        <v>Western Visayas</v>
      </c>
      <c r="AJ1494" s="1" t="s">
        <v>55</v>
      </c>
      <c r="AK1494" t="s">
        <v>1529</v>
      </c>
      <c r="AL1494" s="7">
        <v>3</v>
      </c>
      <c r="AM1494" s="1"/>
    </row>
    <row r="1495" spans="1:39" ht="12.75" customHeight="1">
      <c r="A1495" s="1"/>
      <c r="B1495" s="1" t="s">
        <v>1537</v>
      </c>
      <c r="C1495" s="1" t="s">
        <v>1538</v>
      </c>
      <c r="D1495" s="3" t="str">
        <f ca="1">IFERROR(__xludf.DUMMYFUNCTION("PROPER(REGEXEXTRACT(B317, ""(?:https?:\/\/)?(?:www\.)?([a-zA-Z0-9-]+)\.""))"),"Skyscanner")</f>
        <v>Skyscanner</v>
      </c>
      <c r="E1495" s="1" t="s">
        <v>1539</v>
      </c>
      <c r="F1495" s="1">
        <v>10.724687400000001</v>
      </c>
      <c r="G1495" s="1">
        <v>122.5692038</v>
      </c>
      <c r="H1495" s="1" t="s">
        <v>1469</v>
      </c>
      <c r="I1495" s="1" t="s">
        <v>1211</v>
      </c>
      <c r="J1495" s="1">
        <f>IF(K1495="URBAN",1,IF(K1495="SUBURBAN",2,IF(K1495="RURAL",3,"")))</f>
        <v>2</v>
      </c>
      <c r="K1495" s="1" t="s">
        <v>84</v>
      </c>
      <c r="L1495" s="18">
        <v>46082</v>
      </c>
      <c r="M1495" s="49">
        <v>0.625</v>
      </c>
      <c r="N1495" s="18">
        <v>46083</v>
      </c>
      <c r="O1495" s="56">
        <v>0.5</v>
      </c>
      <c r="P1495" s="31" t="str">
        <f>TEXT($L1495, "dddd")</f>
        <v>Sunday</v>
      </c>
      <c r="Q1495" s="39" t="s">
        <v>207</v>
      </c>
      <c r="R1495" s="39">
        <v>822</v>
      </c>
      <c r="S1495" s="1" t="str">
        <f>IF(OR(MONTH(L1495)=12, MONTH(L1495)&lt;=5), "Dry Season", "Wet Season")</f>
        <v>Dry Season</v>
      </c>
      <c r="T1495" s="1">
        <v>1</v>
      </c>
      <c r="U1495" s="1">
        <v>0</v>
      </c>
      <c r="V1495" s="1">
        <v>0</v>
      </c>
      <c r="W1495" s="1">
        <v>1</v>
      </c>
      <c r="X1495" s="1" t="s">
        <v>1212</v>
      </c>
      <c r="Y1495" s="1">
        <v>10.7143716</v>
      </c>
      <c r="Z1495" s="1">
        <v>122.55100229999999</v>
      </c>
      <c r="AA1495" s="11" cm="1">
        <f t="array" ref="AA1495">IF(ISBLANK(Y1495), 0, VINCentyInvDistance(F1495,G1495,Y1495,Z1495))</f>
        <v>2294.844607221853</v>
      </c>
      <c r="AB1495" s="1">
        <v>0</v>
      </c>
      <c r="AC1495" s="1">
        <v>0</v>
      </c>
      <c r="AD1495" s="1">
        <v>0</v>
      </c>
      <c r="AE1495" s="1">
        <v>1</v>
      </c>
      <c r="AF1495" s="1">
        <v>1</v>
      </c>
      <c r="AG1495" s="1" t="s">
        <v>1213</v>
      </c>
      <c r="AH1495" s="1" t="s">
        <v>1213</v>
      </c>
      <c r="AI1495" s="1" t="str">
        <f>TRIM(MID(SUBSTITUTE($H1495,",",REPT(" ",200)),(LEN($H1495)-LEN(SUBSTITUTE($H1495,",",""))-2)*200+1,200))</f>
        <v>Western Visayas</v>
      </c>
      <c r="AJ1495" s="1" t="s">
        <v>55</v>
      </c>
      <c r="AL1495" s="7">
        <v>0</v>
      </c>
      <c r="AM1495" s="1"/>
    </row>
    <row r="1496" spans="1:39" ht="12.75" customHeight="1">
      <c r="A1496" s="1"/>
      <c r="B1496" s="1" t="s">
        <v>1540</v>
      </c>
      <c r="C1496" s="1" t="s">
        <v>1485</v>
      </c>
      <c r="D1496" s="3" t="str">
        <f ca="1">IFERROR(__xludf.DUMMYFUNCTION("PROPER(REGEXEXTRACT(B318, ""(?:https?:\/\/)?(?:www\.)?([a-zA-Z0-9-]+)\.""))"),"Google")</f>
        <v>Google</v>
      </c>
      <c r="E1496" s="1" t="s">
        <v>1486</v>
      </c>
      <c r="F1496" s="1">
        <v>10.730024</v>
      </c>
      <c r="G1496" s="1">
        <v>122.544657</v>
      </c>
      <c r="H1496" s="1" t="s">
        <v>1279</v>
      </c>
      <c r="I1496" s="1" t="s">
        <v>1211</v>
      </c>
      <c r="J1496" s="1">
        <f>IF(K1496="URBAN",1,IF(K1496="SUBURBAN",2,IF(K1496="RURAL",3,"")))</f>
        <v>2</v>
      </c>
      <c r="K1496" s="1" t="s">
        <v>84</v>
      </c>
      <c r="L1496" s="18">
        <v>46082</v>
      </c>
      <c r="M1496" s="49">
        <v>0.625</v>
      </c>
      <c r="N1496" s="18">
        <v>46083</v>
      </c>
      <c r="O1496" s="56">
        <v>0.5</v>
      </c>
      <c r="P1496" s="31" t="str">
        <f>TEXT($L1496, "dddd")</f>
        <v>Sunday</v>
      </c>
      <c r="Q1496" s="39" t="s">
        <v>531</v>
      </c>
      <c r="R1496" s="39">
        <v>1210</v>
      </c>
      <c r="S1496" s="1" t="str">
        <f>IF(OR(MONTH(L1496)=12, MONTH(L1496)&lt;=5), "Dry Season", "Wet Season")</f>
        <v>Dry Season</v>
      </c>
      <c r="T1496" s="1">
        <v>1</v>
      </c>
      <c r="U1496" s="1">
        <v>1</v>
      </c>
      <c r="V1496" s="1">
        <v>0</v>
      </c>
      <c r="W1496" s="1">
        <v>1</v>
      </c>
      <c r="X1496" s="1" t="s">
        <v>1212</v>
      </c>
      <c r="Y1496" s="1">
        <v>10.7143716</v>
      </c>
      <c r="Z1496" s="1">
        <v>122.55100229999999</v>
      </c>
      <c r="AA1496" s="11" cm="1">
        <f t="array" ref="AA1496">IF(ISBLANK(Y1496), 0, VINCentyInvDistance(F1496,G1496,Y1496,Z1496))</f>
        <v>1865.3064896503165</v>
      </c>
      <c r="AB1496" s="1">
        <v>0</v>
      </c>
      <c r="AC1496" s="1">
        <v>0</v>
      </c>
      <c r="AD1496" s="1">
        <v>0</v>
      </c>
      <c r="AE1496" s="1">
        <v>9</v>
      </c>
      <c r="AF1496" s="1">
        <v>1</v>
      </c>
      <c r="AG1496" s="1" t="s">
        <v>1213</v>
      </c>
      <c r="AH1496" s="1" t="s">
        <v>1213</v>
      </c>
      <c r="AI1496" s="1" t="str">
        <f>TRIM(MID(SUBSTITUTE($H1496,",",REPT(" ",200)),(LEN($H1496)-LEN(SUBSTITUTE($H1496,",",""))-2)*200+1,200))</f>
        <v>Western Visayas</v>
      </c>
      <c r="AJ1496" s="1" t="s">
        <v>55</v>
      </c>
      <c r="AL1496" s="7">
        <v>0</v>
      </c>
      <c r="AM1496" s="1"/>
    </row>
    <row r="1497" spans="1:39" ht="12.75" customHeight="1">
      <c r="A1497" s="1"/>
      <c r="B1497" s="1" t="s">
        <v>1487</v>
      </c>
      <c r="C1497" s="1" t="s">
        <v>1541</v>
      </c>
      <c r="D1497" s="3" t="str">
        <f ca="1">IFERROR(__xludf.DUMMYFUNCTION("PROPER(REGEXEXTRACT(B319, ""(?:https?:\/\/)?(?:www\.)?([a-zA-Z0-9-]+)\.""))"),"Skyscanner")</f>
        <v>Skyscanner</v>
      </c>
      <c r="E1497" s="1" t="s">
        <v>1502</v>
      </c>
      <c r="F1497" s="1">
        <v>10.7380274</v>
      </c>
      <c r="G1497" s="1">
        <v>122.57556289999999</v>
      </c>
      <c r="H1497" s="1" t="s">
        <v>1359</v>
      </c>
      <c r="I1497" s="1" t="s">
        <v>1211</v>
      </c>
      <c r="J1497" s="1">
        <f>IF(K1497="URBAN",1,IF(K1497="SUBURBAN",2,IF(K1497="RURAL",3,"")))</f>
        <v>2</v>
      </c>
      <c r="K1497" s="1" t="s">
        <v>84</v>
      </c>
      <c r="L1497" s="18">
        <v>46082</v>
      </c>
      <c r="M1497" s="49">
        <v>0.625</v>
      </c>
      <c r="N1497" s="18">
        <v>46083</v>
      </c>
      <c r="O1497" s="56">
        <v>0.5</v>
      </c>
      <c r="P1497" s="31" t="str">
        <f>TEXT($L1497, "dddd")</f>
        <v>Sunday</v>
      </c>
      <c r="Q1497" s="39" t="s">
        <v>207</v>
      </c>
      <c r="R1497" s="39">
        <v>1044</v>
      </c>
      <c r="S1497" s="1" t="str">
        <f>IF(OR(MONTH(L1497)=12, MONTH(L1497)&lt;=5), "Dry Season", "Wet Season")</f>
        <v>Dry Season</v>
      </c>
      <c r="T1497" s="1">
        <v>1</v>
      </c>
      <c r="U1497" s="1">
        <v>0</v>
      </c>
      <c r="V1497" s="1">
        <v>0</v>
      </c>
      <c r="W1497" s="1">
        <v>1</v>
      </c>
      <c r="X1497" s="1" t="s">
        <v>1212</v>
      </c>
      <c r="Y1497" s="1">
        <v>10.7143716</v>
      </c>
      <c r="Z1497" s="1">
        <v>122.55100229999999</v>
      </c>
      <c r="AA1497" s="11" cm="1">
        <f t="array" ref="AA1497">IF(ISBLANK(Y1497), 0, VINCentyInvDistance(F1497,G1497,Y1497,Z1497))</f>
        <v>3750.2889182205881</v>
      </c>
      <c r="AB1497" s="1">
        <v>0</v>
      </c>
      <c r="AC1497" s="1">
        <v>0</v>
      </c>
      <c r="AD1497" s="1">
        <v>0</v>
      </c>
      <c r="AE1497" s="1">
        <v>0</v>
      </c>
      <c r="AF1497" s="1">
        <v>1</v>
      </c>
      <c r="AG1497" s="1" t="s">
        <v>1213</v>
      </c>
      <c r="AH1497" s="1" t="s">
        <v>1213</v>
      </c>
      <c r="AI1497" s="1" t="str">
        <f>TRIM(MID(SUBSTITUTE($H1497,",",REPT(" ",200)),(LEN($H1497)-LEN(SUBSTITUTE($H1497,",",""))-2)*200+1,200))</f>
        <v>Western Visayas</v>
      </c>
      <c r="AJ1497" s="1" t="s">
        <v>55</v>
      </c>
      <c r="AK1497" t="s">
        <v>16588</v>
      </c>
      <c r="AL1497" s="7">
        <v>0</v>
      </c>
      <c r="AM1497" s="1"/>
    </row>
    <row r="1498" spans="1:39" ht="12.75" customHeight="1">
      <c r="A1498" s="1"/>
      <c r="B1498" s="1" t="s">
        <v>1503</v>
      </c>
      <c r="C1498" s="1" t="s">
        <v>1542</v>
      </c>
      <c r="D1498" s="3" t="str">
        <f ca="1">IFERROR(__xludf.DUMMYFUNCTION("PROPER(REGEXEXTRACT(B320, ""(?:https?:\/\/)?(?:www\.)?([a-zA-Z0-9-]+)\.""))"),"Skyscanner")</f>
        <v>Skyscanner</v>
      </c>
      <c r="E1498" s="1" t="s">
        <v>1514</v>
      </c>
      <c r="F1498" s="1">
        <v>10.732029499999999</v>
      </c>
      <c r="G1498" s="1">
        <v>122.54300360000001</v>
      </c>
      <c r="H1498" s="1" t="s">
        <v>1279</v>
      </c>
      <c r="I1498" s="1" t="s">
        <v>1211</v>
      </c>
      <c r="J1498" s="1">
        <f>IF(K1498="URBAN",1,IF(K1498="SUBURBAN",2,IF(K1498="RURAL",3,"")))</f>
        <v>2</v>
      </c>
      <c r="K1498" s="1" t="s">
        <v>84</v>
      </c>
      <c r="L1498" s="18">
        <v>46082</v>
      </c>
      <c r="M1498" s="49">
        <v>0.58333333333333337</v>
      </c>
      <c r="N1498" s="18">
        <v>46083</v>
      </c>
      <c r="O1498" s="56">
        <v>0.5</v>
      </c>
      <c r="P1498" s="31" t="str">
        <f>TEXT($L1498, "dddd")</f>
        <v>Sunday</v>
      </c>
      <c r="Q1498" s="39" t="s">
        <v>111</v>
      </c>
      <c r="R1498" s="39">
        <v>984</v>
      </c>
      <c r="S1498" s="1" t="str">
        <f>IF(OR(MONTH(L1498)=12, MONTH(L1498)&lt;=5), "Dry Season", "Wet Season")</f>
        <v>Dry Season</v>
      </c>
      <c r="T1498" s="1">
        <v>1</v>
      </c>
      <c r="U1498" s="1">
        <v>0</v>
      </c>
      <c r="V1498" s="1">
        <v>0</v>
      </c>
      <c r="W1498" s="1">
        <v>1</v>
      </c>
      <c r="X1498" s="1" t="s">
        <v>1212</v>
      </c>
      <c r="Y1498" s="1">
        <v>10.7143716</v>
      </c>
      <c r="Z1498" s="1">
        <v>122.55100229999999</v>
      </c>
      <c r="AA1498" s="11" cm="1">
        <f t="array" ref="AA1498">IF(ISBLANK(Y1498), 0, VINCentyInvDistance(F1498,G1498,Y1498,Z1498))</f>
        <v>2140.2118826418114</v>
      </c>
      <c r="AB1498" s="1">
        <v>0</v>
      </c>
      <c r="AC1498" s="1">
        <v>10</v>
      </c>
      <c r="AD1498" s="1">
        <v>4.8</v>
      </c>
      <c r="AE1498" s="1">
        <v>1</v>
      </c>
      <c r="AF1498" s="1">
        <v>1</v>
      </c>
      <c r="AG1498" s="1" t="s">
        <v>1213</v>
      </c>
      <c r="AH1498" s="1" t="s">
        <v>1213</v>
      </c>
      <c r="AI1498" s="1" t="str">
        <f>TRIM(MID(SUBSTITUTE($H1498,",",REPT(" ",200)),(LEN($H1498)-LEN(SUBSTITUTE($H1498,",",""))-2)*200+1,200))</f>
        <v>Western Visayas</v>
      </c>
      <c r="AJ1498" s="1" t="s">
        <v>55</v>
      </c>
      <c r="AK1498" t="s">
        <v>1515</v>
      </c>
      <c r="AL1498" s="7">
        <v>0</v>
      </c>
      <c r="AM1498" s="1"/>
    </row>
    <row r="1499" spans="1:39" ht="12.75" customHeight="1">
      <c r="A1499" s="1"/>
      <c r="B1499" s="1" t="s">
        <v>1516</v>
      </c>
      <c r="C1499" s="1" t="s">
        <v>1543</v>
      </c>
      <c r="D1499" s="3" t="str">
        <f ca="1">IFERROR(__xludf.DUMMYFUNCTION("PROPER(REGEXEXTRACT(B321, ""(?:https?:\/\/)?(?:www\.)?([a-zA-Z0-9-]+)\.""))"),"Skyscanner")</f>
        <v>Skyscanner</v>
      </c>
      <c r="E1499" s="1" t="s">
        <v>1278</v>
      </c>
      <c r="F1499" s="1">
        <v>10.731076099999999</v>
      </c>
      <c r="G1499" s="1">
        <v>122.545008</v>
      </c>
      <c r="H1499" s="1" t="s">
        <v>1279</v>
      </c>
      <c r="I1499" s="1" t="s">
        <v>1211</v>
      </c>
      <c r="J1499" s="1">
        <f>IF(K1499="URBAN",1,IF(K1499="SUBURBAN",2,IF(K1499="RURAL",3,"")))</f>
        <v>2</v>
      </c>
      <c r="K1499" s="1" t="s">
        <v>84</v>
      </c>
      <c r="L1499" s="18">
        <v>46082</v>
      </c>
      <c r="M1499" s="49">
        <v>0.625</v>
      </c>
      <c r="N1499" s="18">
        <v>46083</v>
      </c>
      <c r="O1499" s="56">
        <v>0.5</v>
      </c>
      <c r="P1499" s="31" t="str">
        <f>TEXT($L1499, "dddd")</f>
        <v>Sunday</v>
      </c>
      <c r="Q1499" s="39" t="s">
        <v>207</v>
      </c>
      <c r="R1499" s="39">
        <v>804</v>
      </c>
      <c r="S1499" s="1" t="str">
        <f>IF(OR(MONTH(L1499)=12, MONTH(L1499)&lt;=5), "Dry Season", "Wet Season")</f>
        <v>Dry Season</v>
      </c>
      <c r="T1499" s="1">
        <v>1</v>
      </c>
      <c r="U1499" s="1">
        <v>0</v>
      </c>
      <c r="V1499" s="1">
        <v>0</v>
      </c>
      <c r="W1499" s="1">
        <v>1</v>
      </c>
      <c r="X1499" s="1" t="s">
        <v>1212</v>
      </c>
      <c r="Y1499" s="1">
        <v>10.7143716</v>
      </c>
      <c r="Z1499" s="1">
        <v>122.55100229999999</v>
      </c>
      <c r="AA1499" s="11" cm="1">
        <f t="array" ref="AA1499">IF(ISBLANK(Y1499), 0, VINCentyInvDistance(F1499,G1499,Y1499,Z1499))</f>
        <v>1960.6271346212961</v>
      </c>
      <c r="AB1499" s="1">
        <v>0</v>
      </c>
      <c r="AC1499" s="1">
        <v>0</v>
      </c>
      <c r="AD1499" s="1">
        <v>0</v>
      </c>
      <c r="AE1499" s="1">
        <v>3</v>
      </c>
      <c r="AF1499" s="1">
        <v>1</v>
      </c>
      <c r="AG1499" s="1" t="s">
        <v>1213</v>
      </c>
      <c r="AH1499" s="1" t="s">
        <v>1213</v>
      </c>
      <c r="AI1499" s="1" t="str">
        <f>TRIM(MID(SUBSTITUTE($H1499,",",REPT(" ",200)),(LEN($H1499)-LEN(SUBSTITUTE($H1499,",",""))-2)*200+1,200))</f>
        <v>Western Visayas</v>
      </c>
      <c r="AJ1499" s="1" t="s">
        <v>55</v>
      </c>
      <c r="AL1499" s="7">
        <v>0</v>
      </c>
      <c r="AM1499" s="1"/>
    </row>
    <row r="1500" spans="1:39" ht="12.75" customHeight="1">
      <c r="A1500" s="1"/>
      <c r="B1500" s="1" t="s">
        <v>1537</v>
      </c>
      <c r="C1500" s="1" t="s">
        <v>1547</v>
      </c>
      <c r="D1500" s="3" t="str">
        <f ca="1">IFERROR(__xludf.DUMMYFUNCTION("PROPER(REGEXEXTRACT(B327, ""(?:https?:\/\/)?(?:www\.)?([a-zA-Z0-9-]+)\.""))"),"Google")</f>
        <v>Google</v>
      </c>
      <c r="E1500" s="1" t="s">
        <v>1548</v>
      </c>
      <c r="F1500" s="1">
        <v>10.7075052</v>
      </c>
      <c r="G1500" s="1">
        <v>122.54607710000001</v>
      </c>
      <c r="H1500" s="1" t="s">
        <v>1549</v>
      </c>
      <c r="I1500" s="1" t="s">
        <v>1211</v>
      </c>
      <c r="J1500" s="1">
        <f>IF(K1500="URBAN",1,IF(K1500="SUBURBAN",2,IF(K1500="RURAL",3,"")))</f>
        <v>2</v>
      </c>
      <c r="K1500" s="1" t="s">
        <v>84</v>
      </c>
      <c r="L1500" s="18">
        <v>46082</v>
      </c>
      <c r="M1500" s="49">
        <v>0.625</v>
      </c>
      <c r="N1500" s="18">
        <v>46083</v>
      </c>
      <c r="O1500" s="56">
        <v>0.5</v>
      </c>
      <c r="P1500" s="31" t="str">
        <f>TEXT($L1500, "dddd")</f>
        <v>Sunday</v>
      </c>
      <c r="Q1500" s="39" t="s">
        <v>1550</v>
      </c>
      <c r="R1500" s="39">
        <v>2133.42</v>
      </c>
      <c r="S1500" s="1" t="str">
        <f>IF(OR(MONTH(L1500)=12, MONTH(L1500)&lt;=5), "Dry Season", "Wet Season")</f>
        <v>Dry Season</v>
      </c>
      <c r="T1500" s="1">
        <v>1</v>
      </c>
      <c r="U1500" s="1">
        <v>0</v>
      </c>
      <c r="V1500" s="1">
        <v>0</v>
      </c>
      <c r="W1500" s="1">
        <v>1</v>
      </c>
      <c r="X1500" s="1" t="s">
        <v>1212</v>
      </c>
      <c r="Y1500" s="1">
        <v>10.7143716</v>
      </c>
      <c r="Z1500" s="1">
        <v>122.55100229999999</v>
      </c>
      <c r="AA1500" s="11" cm="1">
        <f t="array" ref="AA1500">IF(ISBLANK(Y1500), 0, VINCentyInvDistance(F1500,G1500,Y1500,Z1500))</f>
        <v>931.20408929589485</v>
      </c>
      <c r="AB1500" s="1">
        <v>0</v>
      </c>
      <c r="AC1500" s="1">
        <v>0</v>
      </c>
      <c r="AD1500" s="1">
        <v>0</v>
      </c>
      <c r="AE1500" s="1">
        <v>1</v>
      </c>
      <c r="AF1500" s="1">
        <v>1</v>
      </c>
      <c r="AG1500" s="1" t="s">
        <v>1213</v>
      </c>
      <c r="AH1500" s="1" t="s">
        <v>1213</v>
      </c>
      <c r="AI1500" s="1" t="str">
        <f>TRIM(MID(SUBSTITUTE($H1500,",",REPT(" ",200)),(LEN($H1500)-LEN(SUBSTITUTE($H1500,",",""))-2)*200+1,200))</f>
        <v>Western Visayas</v>
      </c>
      <c r="AJ1500" s="1" t="s">
        <v>55</v>
      </c>
      <c r="AL1500" s="7">
        <v>0</v>
      </c>
      <c r="AM1500" s="1"/>
    </row>
    <row r="1501" spans="1:39" ht="12.75" customHeight="1">
      <c r="A1501" s="1"/>
      <c r="B1501" s="1" t="s">
        <v>1540</v>
      </c>
      <c r="C1501" s="1" t="s">
        <v>1551</v>
      </c>
      <c r="D1501" s="3" t="str">
        <f ca="1">IFERROR(__xludf.DUMMYFUNCTION("PROPER(REGEXEXTRACT(B328, ""(?:https?:\/\/)?(?:www\.)?([a-zA-Z0-9-]+)\.""))"),"Google")</f>
        <v>Google</v>
      </c>
      <c r="E1501" s="1" t="s">
        <v>1552</v>
      </c>
      <c r="F1501" s="1">
        <v>10.7157068</v>
      </c>
      <c r="G1501" s="1">
        <v>122.5487435</v>
      </c>
      <c r="H1501" s="1" t="s">
        <v>1553</v>
      </c>
      <c r="I1501" s="1" t="s">
        <v>1211</v>
      </c>
      <c r="J1501" s="1">
        <f>IF(K1501="URBAN",1,IF(K1501="SUBURBAN",2,IF(K1501="RURAL",3,"")))</f>
        <v>2</v>
      </c>
      <c r="K1501" s="1" t="s">
        <v>84</v>
      </c>
      <c r="L1501" s="18">
        <v>46082</v>
      </c>
      <c r="M1501" s="49">
        <v>0.625</v>
      </c>
      <c r="N1501" s="18">
        <v>46083</v>
      </c>
      <c r="O1501" s="56">
        <v>0.5</v>
      </c>
      <c r="P1501" s="31" t="str">
        <f>TEXT($L1501, "dddd")</f>
        <v>Sunday</v>
      </c>
      <c r="Q1501" s="39" t="s">
        <v>186</v>
      </c>
      <c r="R1501" s="39">
        <v>2827</v>
      </c>
      <c r="S1501" s="1" t="str">
        <f>IF(OR(MONTH(L1501)=12, MONTH(L1501)&lt;=5), "Dry Season", "Wet Season")</f>
        <v>Dry Season</v>
      </c>
      <c r="T1501" s="1">
        <v>1</v>
      </c>
      <c r="U1501" s="1">
        <v>0</v>
      </c>
      <c r="V1501" s="1">
        <v>0</v>
      </c>
      <c r="W1501" s="1">
        <v>1</v>
      </c>
      <c r="X1501" s="1" t="s">
        <v>1212</v>
      </c>
      <c r="Y1501" s="1">
        <v>10.7143716</v>
      </c>
      <c r="Z1501" s="1">
        <v>122.55100229999999</v>
      </c>
      <c r="AA1501" s="11" cm="1">
        <f t="array" ref="AA1501">IF(ISBLANK(Y1501), 0, VINCentyInvDistance(F1501,G1501,Y1501,Z1501))</f>
        <v>287.86664089742897</v>
      </c>
      <c r="AB1501" s="1">
        <v>0</v>
      </c>
      <c r="AC1501" s="1">
        <v>0</v>
      </c>
      <c r="AD1501" s="1">
        <v>0</v>
      </c>
      <c r="AE1501" s="1">
        <v>1</v>
      </c>
      <c r="AF1501" s="1">
        <v>1</v>
      </c>
      <c r="AG1501" s="1" t="s">
        <v>1213</v>
      </c>
      <c r="AH1501" s="1" t="s">
        <v>1213</v>
      </c>
      <c r="AI1501" s="1" t="str">
        <f>TRIM(MID(SUBSTITUTE($H1501,",",REPT(" ",200)),(LEN($H1501)-LEN(SUBSTITUTE($H1501,",",""))-2)*200+1,200))</f>
        <v>Western Visayas</v>
      </c>
      <c r="AJ1501" s="1" t="s">
        <v>55</v>
      </c>
      <c r="AL1501" s="7">
        <v>0</v>
      </c>
      <c r="AM1501" s="1"/>
    </row>
    <row r="1502" spans="1:39" ht="12.75" customHeight="1">
      <c r="A1502" s="1"/>
      <c r="B1502" s="1" t="s">
        <v>1564</v>
      </c>
      <c r="C1502" s="1" t="s">
        <v>1565</v>
      </c>
      <c r="D1502" s="3" t="str">
        <f ca="1">IFERROR(__xludf.DUMMYFUNCTION("PROPER(REGEXEXTRACT(B331, ""(?:https?:\/\/)?(?:www\.)?([a-zA-Z0-9-]+)\.""))"),"Skyscanner")</f>
        <v>Skyscanner</v>
      </c>
      <c r="E1502" s="1" t="s">
        <v>1566</v>
      </c>
      <c r="F1502" s="1">
        <v>10.740982799999999</v>
      </c>
      <c r="G1502" s="1">
        <v>122.5407914</v>
      </c>
      <c r="H1502" s="1" t="s">
        <v>1567</v>
      </c>
      <c r="I1502" s="1" t="s">
        <v>41</v>
      </c>
      <c r="J1502" s="1">
        <f>IF(K1502="URBAN",1,IF(K1502="SUBURBAN",2,IF(K1502="RURAL",3,"")))</f>
        <v>2</v>
      </c>
      <c r="K1502" s="1" t="s">
        <v>84</v>
      </c>
      <c r="L1502" s="18">
        <v>46082</v>
      </c>
      <c r="M1502" s="49">
        <v>0.58333333333333337</v>
      </c>
      <c r="N1502" s="18">
        <v>46083</v>
      </c>
      <c r="O1502" s="56">
        <v>0.5</v>
      </c>
      <c r="P1502" s="31" t="str">
        <f>TEXT($L1502, "dddd")</f>
        <v>Sunday</v>
      </c>
      <c r="Q1502" s="39" t="s">
        <v>1266</v>
      </c>
      <c r="R1502" s="39">
        <v>1671</v>
      </c>
      <c r="S1502" s="1" t="str">
        <f>IF(OR(MONTH(L1502)=12, MONTH(L1502)&lt;=5), "Dry Season", "Wet Season")</f>
        <v>Dry Season</v>
      </c>
      <c r="T1502" s="1">
        <v>1</v>
      </c>
      <c r="U1502" s="1">
        <v>0</v>
      </c>
      <c r="V1502" s="1">
        <v>0</v>
      </c>
      <c r="W1502" s="1">
        <v>1</v>
      </c>
      <c r="X1502" s="1" t="s">
        <v>1212</v>
      </c>
      <c r="Y1502" s="1">
        <v>10.7143716</v>
      </c>
      <c r="Z1502" s="1">
        <v>122.55100229999999</v>
      </c>
      <c r="AA1502" s="11" cm="1">
        <f t="array" ref="AA1502">IF(ISBLANK(Y1502), 0, VINCentyInvDistance(F1502,G1502,Y1502,Z1502))</f>
        <v>3148.3271162467231</v>
      </c>
      <c r="AB1502" s="1">
        <v>0</v>
      </c>
      <c r="AC1502" s="1">
        <v>6.4</v>
      </c>
      <c r="AD1502" s="1">
        <v>4.4000000000000004</v>
      </c>
      <c r="AE1502" s="1">
        <v>8</v>
      </c>
      <c r="AF1502" s="1">
        <v>1</v>
      </c>
      <c r="AG1502" s="1" t="s">
        <v>1213</v>
      </c>
      <c r="AH1502" s="1" t="s">
        <v>1213</v>
      </c>
      <c r="AI1502" s="1" t="str">
        <f>TRIM(MID(SUBSTITUTE($H1502,",",REPT(" ",200)),(LEN($H1502)-LEN(SUBSTITUTE($H1502,",",""))-2)*200+1,200))</f>
        <v>Western Visayas</v>
      </c>
      <c r="AJ1502" s="1" t="s">
        <v>55</v>
      </c>
      <c r="AK1502" t="s">
        <v>16591</v>
      </c>
      <c r="AL1502" s="6">
        <v>2</v>
      </c>
      <c r="AM1502" s="1"/>
    </row>
    <row r="1503" spans="1:39" ht="12.75" customHeight="1">
      <c r="A1503" s="1"/>
      <c r="B1503" s="1" t="s">
        <v>1568</v>
      </c>
      <c r="C1503" s="1" t="s">
        <v>1569</v>
      </c>
      <c r="D1503" s="3" t="str">
        <f ca="1">IFERROR(__xludf.DUMMYFUNCTION("PROPER(REGEXEXTRACT(B332, ""(?:https?:\/\/)?(?:www\.)?([a-zA-Z0-9-]+)\.""))"),"Skyscanner")</f>
        <v>Skyscanner</v>
      </c>
      <c r="E1503" s="1" t="s">
        <v>1209</v>
      </c>
      <c r="F1503" s="1">
        <v>10.713641000000001</v>
      </c>
      <c r="G1503" s="1">
        <v>122.544714</v>
      </c>
      <c r="H1503" s="1" t="s">
        <v>1210</v>
      </c>
      <c r="I1503" s="1" t="s">
        <v>1211</v>
      </c>
      <c r="J1503" s="1">
        <f>IF(K1503="URBAN",1,IF(K1503="SUBURBAN",2,IF(K1503="RURAL",3,"")))</f>
        <v>2</v>
      </c>
      <c r="K1503" s="1" t="s">
        <v>84</v>
      </c>
      <c r="L1503" s="18">
        <v>46082</v>
      </c>
      <c r="M1503" s="49">
        <v>0.625</v>
      </c>
      <c r="N1503" s="18">
        <v>46083</v>
      </c>
      <c r="O1503" s="56">
        <v>0.5</v>
      </c>
      <c r="P1503" s="31" t="str">
        <f>TEXT($L1503, "dddd")</f>
        <v>Sunday</v>
      </c>
      <c r="Q1503" s="39" t="s">
        <v>207</v>
      </c>
      <c r="R1503" s="39">
        <v>8637</v>
      </c>
      <c r="S1503" s="1" t="str">
        <f>IF(OR(MONTH(L1503)=12, MONTH(L1503)&lt;=5), "Dry Season", "Wet Season")</f>
        <v>Dry Season</v>
      </c>
      <c r="T1503" s="1">
        <v>1</v>
      </c>
      <c r="U1503" s="1">
        <v>0</v>
      </c>
      <c r="V1503" s="1">
        <v>1</v>
      </c>
      <c r="W1503" s="1">
        <v>1</v>
      </c>
      <c r="X1503" s="1" t="s">
        <v>1212</v>
      </c>
      <c r="Y1503" s="1">
        <v>10.7143716</v>
      </c>
      <c r="Z1503" s="1">
        <v>122.55100229999999</v>
      </c>
      <c r="AA1503" s="11" cm="1">
        <f t="array" ref="AA1503">IF(ISBLANK(Y1503), 0, VINCentyInvDistance(F1503,G1503,Y1503,Z1503))</f>
        <v>692.61768363720785</v>
      </c>
      <c r="AB1503" s="1">
        <v>0</v>
      </c>
      <c r="AC1503" s="1">
        <v>8.6</v>
      </c>
      <c r="AD1503" s="1">
        <v>4.5</v>
      </c>
      <c r="AE1503" s="1">
        <v>288</v>
      </c>
      <c r="AF1503" s="1">
        <v>1</v>
      </c>
      <c r="AG1503" s="1" t="s">
        <v>1213</v>
      </c>
      <c r="AH1503" s="1" t="s">
        <v>1213</v>
      </c>
      <c r="AI1503" s="1" t="str">
        <f>TRIM(MID(SUBSTITUTE($H1503,",",REPT(" ",200)),(LEN($H1503)-LEN(SUBSTITUTE($H1503,",",""))-2)*200+1,200))</f>
        <v>Western Visayas</v>
      </c>
      <c r="AJ1503" s="1" t="s">
        <v>55</v>
      </c>
      <c r="AK1503" t="s">
        <v>16557</v>
      </c>
      <c r="AL1503" s="7">
        <v>4</v>
      </c>
      <c r="AM1503" s="1"/>
    </row>
    <row r="1504" spans="1:39" ht="12.75" customHeight="1">
      <c r="A1504" s="1"/>
      <c r="B1504" s="1" t="s">
        <v>1587</v>
      </c>
      <c r="C1504" s="1" t="s">
        <v>1588</v>
      </c>
      <c r="D1504" s="3" t="str">
        <f ca="1">IFERROR(__xludf.DUMMYFUNCTION("PROPER(REGEXEXTRACT(B339, ""(?:https?:\/\/)?(?:www\.)?([a-zA-Z0-9-]+)\.""))"),"Skyscanner")</f>
        <v>Skyscanner</v>
      </c>
      <c r="E1504" s="1" t="s">
        <v>1589</v>
      </c>
      <c r="F1504" s="1">
        <v>10.698717200000001</v>
      </c>
      <c r="G1504" s="1">
        <v>122.5683677</v>
      </c>
      <c r="H1504" s="1" t="s">
        <v>1590</v>
      </c>
      <c r="I1504" s="1" t="s">
        <v>1211</v>
      </c>
      <c r="J1504" s="1">
        <f>IF(K1504="URBAN",1,IF(K1504="SUBURBAN",2,IF(K1504="RURAL",3,"")))</f>
        <v>2</v>
      </c>
      <c r="K1504" s="1" t="s">
        <v>84</v>
      </c>
      <c r="L1504" s="18">
        <v>46082</v>
      </c>
      <c r="M1504" s="49">
        <v>0.58333333333333337</v>
      </c>
      <c r="N1504" s="18">
        <v>46083</v>
      </c>
      <c r="O1504" s="56">
        <v>0.50069444444444444</v>
      </c>
      <c r="P1504" s="31" t="str">
        <f>TEXT($L1504, "dddd")</f>
        <v>Sunday</v>
      </c>
      <c r="Q1504" s="39" t="s">
        <v>323</v>
      </c>
      <c r="R1504" s="39">
        <v>3242</v>
      </c>
      <c r="S1504" s="1" t="str">
        <f>IF(OR(MONTH(L1504)=12, MONTH(L1504)&lt;=5), "Dry Season", "Wet Season")</f>
        <v>Dry Season</v>
      </c>
      <c r="T1504" s="1">
        <v>1</v>
      </c>
      <c r="U1504" s="1">
        <v>1</v>
      </c>
      <c r="V1504" s="1">
        <v>0</v>
      </c>
      <c r="W1504" s="1">
        <v>1</v>
      </c>
      <c r="X1504" s="1" t="s">
        <v>1212</v>
      </c>
      <c r="Y1504" s="1">
        <v>10.7143716</v>
      </c>
      <c r="Z1504" s="1">
        <v>122.55100229999999</v>
      </c>
      <c r="AA1504" s="11" cm="1">
        <f t="array" ref="AA1504">IF(ISBLANK(Y1504), 0, VINCentyInvDistance(F1504,G1504,Y1504,Z1504))</f>
        <v>2570.4303571996129</v>
      </c>
      <c r="AB1504" s="1">
        <v>1</v>
      </c>
      <c r="AC1504" s="1">
        <v>0</v>
      </c>
      <c r="AD1504" s="1">
        <v>0</v>
      </c>
      <c r="AE1504" s="1">
        <v>133</v>
      </c>
      <c r="AF1504" s="1">
        <v>1</v>
      </c>
      <c r="AG1504" s="1" t="s">
        <v>1213</v>
      </c>
      <c r="AH1504" s="1" t="s">
        <v>1213</v>
      </c>
      <c r="AI1504" s="1" t="str">
        <f>TRIM(MID(SUBSTITUTE($H1504,",",REPT(" ",200)),(LEN($H1504)-LEN(SUBSTITUTE($H1504,",",""))-2)*200+1,200))</f>
        <v>Western Visayas</v>
      </c>
      <c r="AJ1504" s="1" t="s">
        <v>55</v>
      </c>
      <c r="AK1504" t="s">
        <v>16593</v>
      </c>
      <c r="AL1504" s="7">
        <v>0</v>
      </c>
      <c r="AM1504" s="1"/>
    </row>
    <row r="1505" spans="1:39" ht="12.75" customHeight="1">
      <c r="A1505" s="1"/>
      <c r="B1505" s="1" t="s">
        <v>1599</v>
      </c>
      <c r="C1505" s="1" t="s">
        <v>1600</v>
      </c>
      <c r="D1505" s="3" t="str">
        <f ca="1">IFERROR(__xludf.DUMMYFUNCTION("PROPER(REGEXEXTRACT(B341, ""(?:https?:\/\/)?(?:www\.)?([a-zA-Z0-9-]+)\.""))"),"Skyscanner")</f>
        <v>Skyscanner</v>
      </c>
      <c r="E1505" s="1" t="s">
        <v>1601</v>
      </c>
      <c r="F1505" s="1">
        <v>10.6892333</v>
      </c>
      <c r="G1505" s="1">
        <v>122.5772091</v>
      </c>
      <c r="H1505" s="1" t="s">
        <v>1602</v>
      </c>
      <c r="I1505" s="1" t="s">
        <v>1211</v>
      </c>
      <c r="J1505" s="1">
        <f>IF(K1505="URBAN",1,IF(K1505="SUBURBAN",2,IF(K1505="RURAL",3,"")))</f>
        <v>2</v>
      </c>
      <c r="K1505" s="1" t="s">
        <v>84</v>
      </c>
      <c r="L1505" s="18">
        <v>46082</v>
      </c>
      <c r="M1505" s="49">
        <v>0.58333333333333337</v>
      </c>
      <c r="N1505" s="18">
        <v>46083</v>
      </c>
      <c r="O1505" s="56">
        <v>0.5</v>
      </c>
      <c r="P1505" s="31" t="str">
        <f>TEXT($L1505, "dddd")</f>
        <v>Sunday</v>
      </c>
      <c r="Q1505" s="39" t="s">
        <v>111</v>
      </c>
      <c r="R1505" s="39">
        <v>1482</v>
      </c>
      <c r="S1505" s="1" t="str">
        <f>IF(OR(MONTH(L1505)=12, MONTH(L1505)&lt;=5), "Dry Season", "Wet Season")</f>
        <v>Dry Season</v>
      </c>
      <c r="T1505" s="1">
        <v>1</v>
      </c>
      <c r="U1505" s="1">
        <v>0</v>
      </c>
      <c r="V1505" s="1">
        <v>0</v>
      </c>
      <c r="W1505" s="1">
        <v>1</v>
      </c>
      <c r="X1505" s="1" t="s">
        <v>1212</v>
      </c>
      <c r="Y1505" s="1">
        <v>10.7143716</v>
      </c>
      <c r="Z1505" s="1">
        <v>122.55100229999999</v>
      </c>
      <c r="AA1505" s="11" cm="1">
        <f t="array" ref="AA1505">IF(ISBLANK(Y1505), 0, VINCentyInvDistance(F1505,G1505,Y1505,Z1505))</f>
        <v>3993.8726318970021</v>
      </c>
      <c r="AB1505" s="1">
        <v>0</v>
      </c>
      <c r="AC1505" s="1">
        <v>0</v>
      </c>
      <c r="AD1505" s="1">
        <v>0</v>
      </c>
      <c r="AE1505" s="1">
        <v>0</v>
      </c>
      <c r="AF1505" s="1">
        <v>1</v>
      </c>
      <c r="AG1505" s="1" t="s">
        <v>1213</v>
      </c>
      <c r="AH1505" s="1" t="s">
        <v>1213</v>
      </c>
      <c r="AI1505" s="1" t="str">
        <f>TRIM(MID(SUBSTITUTE($H1505,",",REPT(" ",200)),(LEN($H1505)-LEN(SUBSTITUTE($H1505,",",""))-2)*200+1,200))</f>
        <v>Western Visayas</v>
      </c>
      <c r="AJ1505" s="1" t="s">
        <v>55</v>
      </c>
      <c r="AK1505" t="s">
        <v>1603</v>
      </c>
      <c r="AL1505" s="7">
        <v>0</v>
      </c>
      <c r="AM1505" s="1"/>
    </row>
    <row r="1506" spans="1:39" ht="12.75" customHeight="1">
      <c r="A1506" s="1"/>
      <c r="B1506" s="1" t="s">
        <v>1609</v>
      </c>
      <c r="C1506" s="1" t="s">
        <v>1610</v>
      </c>
      <c r="D1506" s="3" t="str">
        <f ca="1">IFERROR(__xludf.DUMMYFUNCTION("PROPER(REGEXEXTRACT(B343, ""(?:https?:\/\/)?(?:www\.)?([a-zA-Z0-9-]+)\.""))"),"Skyscanner")</f>
        <v>Skyscanner</v>
      </c>
      <c r="E1506" s="1" t="s">
        <v>1611</v>
      </c>
      <c r="F1506" s="1">
        <v>14.57809</v>
      </c>
      <c r="G1506" s="1">
        <v>121.05112</v>
      </c>
      <c r="H1506" s="1" t="s">
        <v>1612</v>
      </c>
      <c r="I1506" s="1" t="s">
        <v>1211</v>
      </c>
      <c r="J1506" s="1">
        <f>IF(K1506="URBAN",1,IF(K1506="SUBURBAN",2,IF(K1506="RURAL",3,"")))</f>
        <v>2</v>
      </c>
      <c r="K1506" s="1" t="s">
        <v>84</v>
      </c>
      <c r="L1506" s="18">
        <v>46082</v>
      </c>
      <c r="M1506" s="49">
        <v>0.625</v>
      </c>
      <c r="N1506" s="18">
        <v>46083</v>
      </c>
      <c r="O1506" s="56">
        <v>0.5</v>
      </c>
      <c r="P1506" s="31" t="str">
        <f>TEXT($L1506, "dddd")</f>
        <v>Sunday</v>
      </c>
      <c r="Q1506" s="39" t="s">
        <v>43</v>
      </c>
      <c r="R1506" s="39">
        <v>1377</v>
      </c>
      <c r="S1506" s="1" t="str">
        <f>IF(OR(MONTH(L1506)=12, MONTH(L1506)&lt;=5), "Dry Season", "Wet Season")</f>
        <v>Dry Season</v>
      </c>
      <c r="T1506" s="1">
        <v>1</v>
      </c>
      <c r="U1506" s="1">
        <v>0</v>
      </c>
      <c r="V1506" s="1">
        <v>0</v>
      </c>
      <c r="W1506" s="1">
        <v>1</v>
      </c>
      <c r="X1506" s="1" t="s">
        <v>1613</v>
      </c>
      <c r="Y1506" s="1">
        <v>14.585597</v>
      </c>
      <c r="Z1506" s="1">
        <v>121.05717</v>
      </c>
      <c r="AA1506" s="11" cm="1">
        <f t="array" ref="AA1506">IF(ISBLANK(Y1506), 0, VINCentyInvDistance(F1506,G1506,Y1506,Z1506))</f>
        <v>1055.8987554177215</v>
      </c>
      <c r="AB1506" s="1">
        <v>0</v>
      </c>
      <c r="AC1506" s="1">
        <v>0</v>
      </c>
      <c r="AD1506" s="1">
        <v>0</v>
      </c>
      <c r="AE1506" s="1">
        <v>25</v>
      </c>
      <c r="AF1506" s="1">
        <v>1</v>
      </c>
      <c r="AG1506" s="1" t="str">
        <f>TRIM(MID(SUBSTITUTE($H1506,",",REPT(" ",200)),(LEN($H1506)-LEN(SUBSTITUTE($H1506,",",""))-4)*200+1,200))</f>
        <v>Mandaluyong</v>
      </c>
      <c r="AH1506" s="1" t="str">
        <f>TRIM(MID(SUBSTITUTE($H1506,",",REPT(" ",200)),(LEN($H1506)-LEN(SUBSTITUTE($H1506,",",""))-3)*200+1,200))</f>
        <v>Eastern Manila District</v>
      </c>
      <c r="AI1506" s="1" t="str">
        <f>TRIM(MID(SUBSTITUTE($H1506,",",REPT(" ",200)),(LEN($H1506)-LEN(SUBSTITUTE($H1506,",",""))-2)*200+1,200))</f>
        <v>Metro Manila</v>
      </c>
      <c r="AJ1506" s="1" t="str">
        <f>TRIM(MID(SUBSTITUTE($H1506,",",REPT(" ",200)),(LEN($H1506)-LEN(SUBSTITUTE($H1506,",",""))-0)*200+1,200))</f>
        <v>Philippines</v>
      </c>
      <c r="AL1506" s="7">
        <v>0</v>
      </c>
      <c r="AM1506" s="1" t="s">
        <v>1614</v>
      </c>
    </row>
    <row r="1507" spans="1:39" ht="12.75" customHeight="1">
      <c r="A1507" s="1"/>
      <c r="B1507" s="1" t="s">
        <v>1615</v>
      </c>
      <c r="C1507" s="1" t="s">
        <v>1616</v>
      </c>
      <c r="D1507" s="3" t="str">
        <f ca="1">IFERROR(__xludf.DUMMYFUNCTION("PROPER(REGEXEXTRACT(B344, ""(?:https?:\/\/)?(?:www\.)?([a-zA-Z0-9-]+)\.""))"),"Skyscanner")</f>
        <v>Skyscanner</v>
      </c>
      <c r="E1507" s="1" t="s">
        <v>1617</v>
      </c>
      <c r="F1507" s="1">
        <v>10.711237300000001</v>
      </c>
      <c r="G1507" s="1">
        <v>122.5741276</v>
      </c>
      <c r="H1507" s="1" t="s">
        <v>1618</v>
      </c>
      <c r="I1507" s="1" t="s">
        <v>1211</v>
      </c>
      <c r="J1507" s="1">
        <f>IF(K1507="URBAN",1,IF(K1507="SUBURBAN",2,IF(K1507="RURAL",3,"")))</f>
        <v>2</v>
      </c>
      <c r="K1507" s="1" t="s">
        <v>84</v>
      </c>
      <c r="L1507" s="18">
        <v>46082</v>
      </c>
      <c r="M1507" s="49">
        <v>0.58333333333333337</v>
      </c>
      <c r="N1507" s="18">
        <v>46083</v>
      </c>
      <c r="O1507" s="56">
        <v>0.5</v>
      </c>
      <c r="P1507" s="31" t="str">
        <f>TEXT($L1507, "dddd")</f>
        <v>Sunday</v>
      </c>
      <c r="Q1507" s="39" t="s">
        <v>111</v>
      </c>
      <c r="R1507" s="39">
        <v>3158</v>
      </c>
      <c r="S1507" s="1" t="str">
        <f>IF(OR(MONTH(L1507)=12, MONTH(L1507)&lt;=5), "Dry Season", "Wet Season")</f>
        <v>Dry Season</v>
      </c>
      <c r="T1507" s="1">
        <v>1</v>
      </c>
      <c r="U1507" s="1">
        <v>0</v>
      </c>
      <c r="V1507" s="1">
        <v>0</v>
      </c>
      <c r="W1507" s="1">
        <v>1</v>
      </c>
      <c r="X1507" s="1" t="s">
        <v>1212</v>
      </c>
      <c r="Y1507" s="1">
        <v>10.7143716</v>
      </c>
      <c r="Z1507" s="1">
        <v>122.55100229999999</v>
      </c>
      <c r="AA1507" s="11" cm="1">
        <f t="array" ref="AA1507">IF(ISBLANK(Y1507), 0, VINCentyInvDistance(F1507,G1507,Y1507,Z1507))</f>
        <v>2553.3688014835438</v>
      </c>
      <c r="AB1507" s="1">
        <v>1</v>
      </c>
      <c r="AC1507" s="1">
        <v>7.6</v>
      </c>
      <c r="AD1507" s="1">
        <v>3.8</v>
      </c>
      <c r="AE1507" s="1">
        <v>26</v>
      </c>
      <c r="AF1507" s="1">
        <v>1</v>
      </c>
      <c r="AG1507" s="1" t="s">
        <v>1213</v>
      </c>
      <c r="AH1507" s="1" t="s">
        <v>1213</v>
      </c>
      <c r="AI1507" s="1" t="str">
        <f>TRIM(MID(SUBSTITUTE($H1507,",",REPT(" ",200)),(LEN($H1507)-LEN(SUBSTITUTE($H1507,",",""))-2)*200+1,200))</f>
        <v>Western Visayas</v>
      </c>
      <c r="AJ1507" s="1" t="s">
        <v>55</v>
      </c>
      <c r="AK1507" t="s">
        <v>16594</v>
      </c>
      <c r="AL1507" s="7">
        <v>0</v>
      </c>
      <c r="AM1507" s="1"/>
    </row>
    <row r="1508" spans="1:39" ht="12.75" customHeight="1">
      <c r="A1508" s="1"/>
      <c r="B1508" s="1" t="s">
        <v>1619</v>
      </c>
      <c r="C1508" s="1" t="s">
        <v>1620</v>
      </c>
      <c r="D1508" s="3" t="str">
        <f ca="1">IFERROR(__xludf.DUMMYFUNCTION("PROPER(REGEXEXTRACT(B345, ""(?:https?:\/\/)?(?:www\.)?([a-zA-Z0-9-]+)\.""))"),"Google")</f>
        <v>Google</v>
      </c>
      <c r="E1508" s="1" t="s">
        <v>1621</v>
      </c>
      <c r="F1508" s="1">
        <v>10.713919000000001</v>
      </c>
      <c r="G1508" s="1">
        <v>122.54659789999999</v>
      </c>
      <c r="H1508" s="1" t="s">
        <v>1622</v>
      </c>
      <c r="I1508" s="1" t="s">
        <v>1211</v>
      </c>
      <c r="J1508" s="1">
        <f>IF(K1508="URBAN",1,IF(K1508="SUBURBAN",2,IF(K1508="RURAL",3,"")))</f>
        <v>2</v>
      </c>
      <c r="K1508" s="1" t="s">
        <v>84</v>
      </c>
      <c r="L1508" s="18">
        <v>46082</v>
      </c>
      <c r="M1508" s="49">
        <v>0.625</v>
      </c>
      <c r="N1508" s="18">
        <v>46083</v>
      </c>
      <c r="O1508" s="56">
        <v>0.5</v>
      </c>
      <c r="P1508" s="31" t="str">
        <f>TEXT($L1508, "dddd")</f>
        <v>Sunday</v>
      </c>
      <c r="Q1508" s="39" t="s">
        <v>43</v>
      </c>
      <c r="R1508" s="39">
        <v>8780</v>
      </c>
      <c r="S1508" s="1" t="str">
        <f>IF(OR(MONTH(L1508)=12, MONTH(L1508)&lt;=5), "Dry Season", "Wet Season")</f>
        <v>Dry Season</v>
      </c>
      <c r="T1508" s="1">
        <v>1</v>
      </c>
      <c r="U1508" s="1">
        <v>0</v>
      </c>
      <c r="V1508" s="1">
        <v>0</v>
      </c>
      <c r="W1508" s="1">
        <v>1</v>
      </c>
      <c r="X1508" s="1" t="s">
        <v>1212</v>
      </c>
      <c r="Y1508" s="1">
        <v>10.7143716</v>
      </c>
      <c r="Z1508" s="1">
        <v>122.55100229999999</v>
      </c>
      <c r="AA1508" s="11" cm="1">
        <f t="array" ref="AA1508">IF(ISBLANK(Y1508), 0, VINCentyInvDistance(F1508,G1508,Y1508,Z1508))</f>
        <v>484.39795464793542</v>
      </c>
      <c r="AB1508" s="1">
        <v>0</v>
      </c>
      <c r="AC1508" s="1">
        <v>0</v>
      </c>
      <c r="AD1508" s="1">
        <v>0</v>
      </c>
      <c r="AE1508" s="1">
        <v>0</v>
      </c>
      <c r="AF1508" s="1">
        <v>1</v>
      </c>
      <c r="AG1508" s="1" t="s">
        <v>1213</v>
      </c>
      <c r="AH1508" s="1" t="s">
        <v>1213</v>
      </c>
      <c r="AI1508" s="1" t="str">
        <f>TRIM(MID(SUBSTITUTE($H1508,",",REPT(" ",200)),(LEN($H1508)-LEN(SUBSTITUTE($H1508,",",""))-2)*200+1,200))</f>
        <v>Western Visayas</v>
      </c>
      <c r="AJ1508" s="1" t="s">
        <v>55</v>
      </c>
      <c r="AL1508" s="7">
        <v>0</v>
      </c>
      <c r="AM1508" s="1"/>
    </row>
    <row r="1509" spans="1:39" ht="12.75" customHeight="1">
      <c r="A1509" s="1"/>
      <c r="B1509" s="1" t="s">
        <v>1629</v>
      </c>
      <c r="C1509" s="1" t="s">
        <v>1630</v>
      </c>
      <c r="D1509" s="3" t="str">
        <f ca="1">IFERROR(__xludf.DUMMYFUNCTION("PROPER(REGEXEXTRACT(B347, ""(?:https?:\/\/)?(?:www\.)?([a-zA-Z0-9-]+)\.""))"),"Skyscanner")</f>
        <v>Skyscanner</v>
      </c>
      <c r="E1509" s="1" t="s">
        <v>1631</v>
      </c>
      <c r="F1509" s="1">
        <v>10.705379499999999</v>
      </c>
      <c r="G1509" s="1">
        <v>122.5425503</v>
      </c>
      <c r="H1509" s="1" t="s">
        <v>1632</v>
      </c>
      <c r="I1509" s="1" t="s">
        <v>1211</v>
      </c>
      <c r="J1509" s="1">
        <f>IF(K1509="URBAN",1,IF(K1509="SUBURBAN",2,IF(K1509="RURAL",3,"")))</f>
        <v>2</v>
      </c>
      <c r="K1509" s="1" t="s">
        <v>84</v>
      </c>
      <c r="L1509" s="18">
        <v>46082</v>
      </c>
      <c r="M1509" s="49">
        <v>0.58333333333333337</v>
      </c>
      <c r="N1509" s="18">
        <v>46083</v>
      </c>
      <c r="O1509" s="56">
        <v>0.5</v>
      </c>
      <c r="P1509" s="31" t="str">
        <f>TEXT($L1509, "dddd")</f>
        <v>Sunday</v>
      </c>
      <c r="Q1509" s="39" t="s">
        <v>43</v>
      </c>
      <c r="R1509" s="39">
        <v>6175</v>
      </c>
      <c r="S1509" s="1" t="str">
        <f>IF(OR(MONTH(L1509)=12, MONTH(L1509)&lt;=5), "Dry Season", "Wet Season")</f>
        <v>Dry Season</v>
      </c>
      <c r="T1509" s="1">
        <v>2</v>
      </c>
      <c r="U1509" s="1">
        <v>1</v>
      </c>
      <c r="V1509" s="1">
        <v>0</v>
      </c>
      <c r="W1509" s="1">
        <v>1</v>
      </c>
      <c r="X1509" s="1" t="s">
        <v>1212</v>
      </c>
      <c r="Y1509" s="1">
        <v>10.7143716</v>
      </c>
      <c r="Z1509" s="1">
        <v>122.55100229999999</v>
      </c>
      <c r="AA1509" s="11" cm="1">
        <f t="array" ref="AA1509">IF(ISBLANK(Y1509), 0, VINCentyInvDistance(F1509,G1509,Y1509,Z1509))</f>
        <v>1358.004059549266</v>
      </c>
      <c r="AB1509" s="1">
        <v>1</v>
      </c>
      <c r="AC1509" s="1">
        <v>8.6</v>
      </c>
      <c r="AD1509" s="1">
        <v>0</v>
      </c>
      <c r="AE1509" s="1">
        <v>572</v>
      </c>
      <c r="AF1509" s="1">
        <v>1</v>
      </c>
      <c r="AG1509" s="1" t="s">
        <v>1213</v>
      </c>
      <c r="AH1509" s="1" t="s">
        <v>1213</v>
      </c>
      <c r="AI1509" s="1" t="str">
        <f>TRIM(MID(SUBSTITUTE($H1509,",",REPT(" ",200)),(LEN($H1509)-LEN(SUBSTITUTE($H1509,",",""))-2)*200+1,200))</f>
        <v>Western Visayas</v>
      </c>
      <c r="AJ1509" s="1" t="s">
        <v>55</v>
      </c>
      <c r="AK1509" t="s">
        <v>16565</v>
      </c>
      <c r="AL1509" s="7">
        <v>0</v>
      </c>
      <c r="AM1509" s="1"/>
    </row>
    <row r="1510" spans="1:39" ht="12.75" customHeight="1">
      <c r="A1510" s="1"/>
      <c r="B1510" s="1" t="s">
        <v>1633</v>
      </c>
      <c r="C1510" s="1" t="s">
        <v>1634</v>
      </c>
      <c r="D1510" s="3" t="str">
        <f ca="1">IFERROR(__xludf.DUMMYFUNCTION("PROPER(REGEXEXTRACT(B348, ""(?:https?:\/\/)?(?:www\.)?([a-zA-Z0-9-]+)\.""))"),"Skyscanner")</f>
        <v>Skyscanner</v>
      </c>
      <c r="E1510" s="1" t="s">
        <v>1635</v>
      </c>
      <c r="F1510" s="1">
        <v>10.761163099999999</v>
      </c>
      <c r="G1510" s="1">
        <v>122.595054</v>
      </c>
      <c r="H1510" s="1" t="s">
        <v>1636</v>
      </c>
      <c r="I1510" s="1" t="s">
        <v>1211</v>
      </c>
      <c r="J1510" s="1">
        <f>IF(K1510="URBAN",1,IF(K1510="SUBURBAN",2,IF(K1510="RURAL",3,"")))</f>
        <v>2</v>
      </c>
      <c r="K1510" s="1" t="s">
        <v>84</v>
      </c>
      <c r="L1510" s="18">
        <v>46082</v>
      </c>
      <c r="M1510" s="49">
        <v>0.58333333333333337</v>
      </c>
      <c r="N1510" s="18">
        <v>46083</v>
      </c>
      <c r="O1510" s="56">
        <v>0.5</v>
      </c>
      <c r="P1510" s="31" t="str">
        <f>TEXT($L1510, "dddd")</f>
        <v>Sunday</v>
      </c>
      <c r="Q1510" s="39" t="s">
        <v>186</v>
      </c>
      <c r="R1510" s="39">
        <v>4500</v>
      </c>
      <c r="S1510" s="1" t="str">
        <f>IF(OR(MONTH(L1510)=12, MONTH(L1510)&lt;=5), "Dry Season", "Wet Season")</f>
        <v>Dry Season</v>
      </c>
      <c r="T1510" s="1">
        <v>1</v>
      </c>
      <c r="U1510" s="1">
        <v>0</v>
      </c>
      <c r="V1510" s="1">
        <v>1</v>
      </c>
      <c r="W1510" s="1">
        <v>1</v>
      </c>
      <c r="X1510" s="1" t="s">
        <v>1212</v>
      </c>
      <c r="Y1510" s="1">
        <v>10.7143716</v>
      </c>
      <c r="Z1510" s="1">
        <v>122.55100229999999</v>
      </c>
      <c r="AA1510" s="11" cm="1">
        <f t="array" ref="AA1510">IF(ISBLANK(Y1510), 0, VINCentyInvDistance(F1510,G1510,Y1510,Z1510))</f>
        <v>7071.5135758499819</v>
      </c>
      <c r="AB1510" s="1">
        <v>1</v>
      </c>
      <c r="AC1510" s="1">
        <v>6.6</v>
      </c>
      <c r="AD1510" s="1">
        <v>4.2</v>
      </c>
      <c r="AE1510" s="1">
        <v>47</v>
      </c>
      <c r="AF1510" s="1">
        <v>1</v>
      </c>
      <c r="AG1510" s="1" t="s">
        <v>1213</v>
      </c>
      <c r="AH1510" s="1" t="s">
        <v>1213</v>
      </c>
      <c r="AI1510" s="1" t="str">
        <f>TRIM(MID(SUBSTITUTE($H1510,",",REPT(" ",200)),(LEN($H1510)-LEN(SUBSTITUTE($H1510,",",""))-2)*200+1,200))</f>
        <v>Western Visayas</v>
      </c>
      <c r="AJ1510" s="1" t="s">
        <v>55</v>
      </c>
      <c r="AK1510" t="s">
        <v>16595</v>
      </c>
      <c r="AL1510" s="7">
        <v>3</v>
      </c>
      <c r="AM1510" s="1"/>
    </row>
    <row r="1511" spans="1:39" ht="12.75" customHeight="1">
      <c r="A1511" s="1"/>
      <c r="B1511" s="1" t="s">
        <v>1637</v>
      </c>
      <c r="C1511" s="1" t="s">
        <v>1638</v>
      </c>
      <c r="D1511" s="3" t="str">
        <f ca="1">IFERROR(__xludf.DUMMYFUNCTION("PROPER(REGEXEXTRACT(B349, ""(?:https?:\/\/)?(?:www\.)?([a-zA-Z0-9-]+)\.""))"),"Google")</f>
        <v>Google</v>
      </c>
      <c r="E1511" s="1" t="s">
        <v>1639</v>
      </c>
      <c r="F1511" s="1">
        <v>10.7031264</v>
      </c>
      <c r="G1511" s="1">
        <v>122.55125750000001</v>
      </c>
      <c r="H1511" s="1" t="s">
        <v>1640</v>
      </c>
      <c r="I1511" s="1" t="s">
        <v>1211</v>
      </c>
      <c r="J1511" s="1">
        <f>IF(K1511="URBAN",1,IF(K1511="SUBURBAN",2,IF(K1511="RURAL",3,"")))</f>
        <v>2</v>
      </c>
      <c r="K1511" s="1" t="s">
        <v>84</v>
      </c>
      <c r="L1511" s="18">
        <v>46082</v>
      </c>
      <c r="M1511" s="49">
        <v>0.625</v>
      </c>
      <c r="N1511" s="18">
        <v>46083</v>
      </c>
      <c r="O1511" s="56">
        <v>0.5</v>
      </c>
      <c r="P1511" s="31" t="str">
        <f>TEXT($L1511, "dddd")</f>
        <v>Sunday</v>
      </c>
      <c r="Q1511" s="39" t="s">
        <v>928</v>
      </c>
      <c r="R1511" s="39">
        <v>3705.6</v>
      </c>
      <c r="S1511" s="1" t="str">
        <f>IF(OR(MONTH(L1511)=12, MONTH(L1511)&lt;=5), "Dry Season", "Wet Season")</f>
        <v>Dry Season</v>
      </c>
      <c r="T1511" s="1">
        <v>1</v>
      </c>
      <c r="U1511" s="1">
        <v>0</v>
      </c>
      <c r="V1511" s="1">
        <v>1</v>
      </c>
      <c r="W1511" s="1">
        <v>1</v>
      </c>
      <c r="X1511" s="1" t="s">
        <v>1212</v>
      </c>
      <c r="Y1511" s="1">
        <v>10.7143716</v>
      </c>
      <c r="Z1511" s="1">
        <v>122.55100229999999</v>
      </c>
      <c r="AA1511" s="11" cm="1">
        <f t="array" ref="AA1511">IF(ISBLANK(Y1511), 0, VINCentyInvDistance(F1511,G1511,Y1511,Z1511))</f>
        <v>1244.1743324527968</v>
      </c>
      <c r="AB1511" s="1">
        <v>0</v>
      </c>
      <c r="AC1511" s="1">
        <v>0</v>
      </c>
      <c r="AD1511" s="1">
        <v>0</v>
      </c>
      <c r="AE1511" s="1">
        <v>39</v>
      </c>
      <c r="AF1511" s="1">
        <v>1</v>
      </c>
      <c r="AG1511" s="1" t="s">
        <v>1213</v>
      </c>
      <c r="AH1511" s="1" t="s">
        <v>1213</v>
      </c>
      <c r="AI1511" s="1" t="str">
        <f>TRIM(MID(SUBSTITUTE($H1511,",",REPT(" ",200)),(LEN($H1511)-LEN(SUBSTITUTE($H1511,",",""))-2)*200+1,200))</f>
        <v>Western Visayas</v>
      </c>
      <c r="AJ1511" s="1" t="s">
        <v>55</v>
      </c>
      <c r="AL1511" s="7">
        <v>0</v>
      </c>
      <c r="AM1511" s="1"/>
    </row>
    <row r="1512" spans="1:39" ht="12.75" customHeight="1">
      <c r="A1512" s="1"/>
      <c r="B1512" s="1" t="s">
        <v>1647</v>
      </c>
      <c r="C1512" s="1" t="s">
        <v>1648</v>
      </c>
      <c r="D1512" s="3" t="str">
        <f ca="1">IFERROR(__xludf.DUMMYFUNCTION("PROPER(REGEXEXTRACT(B351, ""(?:https?:\/\/)?(?:www\.)?([a-zA-Z0-9-]+)\.""))"),"Skyscanner")</f>
        <v>Skyscanner</v>
      </c>
      <c r="E1512" s="1" t="s">
        <v>1649</v>
      </c>
      <c r="F1512" s="1">
        <v>10.7548561</v>
      </c>
      <c r="G1512" s="1">
        <v>122.5738241</v>
      </c>
      <c r="H1512" s="1" t="s">
        <v>1650</v>
      </c>
      <c r="I1512" s="1" t="s">
        <v>1211</v>
      </c>
      <c r="J1512" s="1">
        <f>IF(K1512="URBAN",1,IF(K1512="SUBURBAN",2,IF(K1512="RURAL",3,"")))</f>
        <v>2</v>
      </c>
      <c r="K1512" s="1" t="s">
        <v>84</v>
      </c>
      <c r="L1512" s="18">
        <v>46082</v>
      </c>
      <c r="M1512" s="49">
        <v>0.58333333333333337</v>
      </c>
      <c r="N1512" s="18">
        <v>46083</v>
      </c>
      <c r="O1512" s="56">
        <v>0.5</v>
      </c>
      <c r="P1512" s="31" t="str">
        <f>TEXT($L1512, "dddd")</f>
        <v>Sunday</v>
      </c>
      <c r="Q1512" s="39" t="s">
        <v>111</v>
      </c>
      <c r="R1512" s="39">
        <v>1508</v>
      </c>
      <c r="S1512" s="1" t="str">
        <f>IF(OR(MONTH(L1512)=12, MONTH(L1512)&lt;=5), "Dry Season", "Wet Season")</f>
        <v>Dry Season</v>
      </c>
      <c r="T1512" s="1">
        <v>1</v>
      </c>
      <c r="U1512" s="1">
        <v>0</v>
      </c>
      <c r="V1512" s="1">
        <v>0</v>
      </c>
      <c r="W1512" s="1">
        <v>1</v>
      </c>
      <c r="X1512" s="1" t="s">
        <v>1212</v>
      </c>
      <c r="Y1512" s="1">
        <v>10.7143716</v>
      </c>
      <c r="Z1512" s="1">
        <v>122.55100229999999</v>
      </c>
      <c r="AA1512" s="11" cm="1">
        <f t="array" ref="AA1512">IF(ISBLANK(Y1512), 0, VINCentyInvDistance(F1512,G1512,Y1512,Z1512))</f>
        <v>5126.9042108385665</v>
      </c>
      <c r="AB1512" s="1">
        <v>0</v>
      </c>
      <c r="AC1512" s="1">
        <v>0</v>
      </c>
      <c r="AD1512" s="1">
        <v>0</v>
      </c>
      <c r="AE1512" s="1">
        <v>36</v>
      </c>
      <c r="AF1512" s="1">
        <v>1</v>
      </c>
      <c r="AG1512" s="1" t="s">
        <v>1213</v>
      </c>
      <c r="AH1512" s="1" t="s">
        <v>1213</v>
      </c>
      <c r="AI1512" s="1" t="str">
        <f>TRIM(MID(SUBSTITUTE($H1512,",",REPT(" ",200)),(LEN($H1512)-LEN(SUBSTITUTE($H1512,",",""))-2)*200+1,200))</f>
        <v>Western Visayas</v>
      </c>
      <c r="AJ1512" s="1" t="s">
        <v>55</v>
      </c>
      <c r="AK1512" t="s">
        <v>16596</v>
      </c>
      <c r="AL1512" s="7">
        <v>0</v>
      </c>
      <c r="AM1512" s="1"/>
    </row>
    <row r="1513" spans="1:39" ht="12.75" customHeight="1">
      <c r="A1513" s="1"/>
      <c r="B1513" s="1" t="s">
        <v>1655</v>
      </c>
      <c r="C1513" s="1" t="s">
        <v>1656</v>
      </c>
      <c r="D1513" s="3" t="str">
        <f ca="1">IFERROR(__xludf.DUMMYFUNCTION("PROPER(REGEXEXTRACT(B353, ""(?:https?:\/\/)?(?:www\.)?([a-zA-Z0-9-]+)\.""))"),"Skyscanner")</f>
        <v>Skyscanner</v>
      </c>
      <c r="E1513" s="1" t="s">
        <v>1657</v>
      </c>
      <c r="F1513" s="1">
        <v>10.679930199999999</v>
      </c>
      <c r="G1513" s="1">
        <v>122.5049411</v>
      </c>
      <c r="H1513" s="1" t="s">
        <v>1658</v>
      </c>
      <c r="I1513" s="1" t="s">
        <v>1211</v>
      </c>
      <c r="J1513" s="1">
        <f>IF(K1513="URBAN",1,IF(K1513="SUBURBAN",2,IF(K1513="RURAL",3,"")))</f>
        <v>2</v>
      </c>
      <c r="K1513" s="1" t="s">
        <v>84</v>
      </c>
      <c r="L1513" s="18">
        <v>46082</v>
      </c>
      <c r="M1513" s="49">
        <v>0.625</v>
      </c>
      <c r="N1513" s="18">
        <v>46083</v>
      </c>
      <c r="O1513" s="56">
        <v>0.45833333333333331</v>
      </c>
      <c r="P1513" s="31" t="str">
        <f>TEXT($L1513, "dddd")</f>
        <v>Sunday</v>
      </c>
      <c r="Q1513" s="39" t="s">
        <v>111</v>
      </c>
      <c r="R1513" s="39">
        <v>3249</v>
      </c>
      <c r="S1513" s="1" t="str">
        <f>IF(OR(MONTH(L1513)=12, MONTH(L1513)&lt;=5), "Dry Season", "Wet Season")</f>
        <v>Dry Season</v>
      </c>
      <c r="T1513" s="1">
        <v>1</v>
      </c>
      <c r="U1513" s="1">
        <v>1</v>
      </c>
      <c r="V1513" s="1">
        <v>1</v>
      </c>
      <c r="W1513" s="1">
        <v>1</v>
      </c>
      <c r="X1513" s="1" t="s">
        <v>1212</v>
      </c>
      <c r="Y1513" s="1">
        <v>10.7143716</v>
      </c>
      <c r="Z1513" s="1">
        <v>122.55100229999999</v>
      </c>
      <c r="AA1513" s="11" cm="1">
        <f t="array" ref="AA1513">IF(ISBLANK(Y1513), 0, VINCentyInvDistance(F1513,G1513,Y1513,Z1513))</f>
        <v>6317.0250850124112</v>
      </c>
      <c r="AB1513" s="1">
        <v>0</v>
      </c>
      <c r="AC1513" s="1">
        <v>0</v>
      </c>
      <c r="AD1513" s="1">
        <v>0</v>
      </c>
      <c r="AE1513" s="1">
        <v>17</v>
      </c>
      <c r="AF1513" s="1">
        <v>1</v>
      </c>
      <c r="AG1513" s="1" t="s">
        <v>1213</v>
      </c>
      <c r="AH1513" s="1" t="s">
        <v>1213</v>
      </c>
      <c r="AI1513" s="1" t="str">
        <f>TRIM(MID(SUBSTITUTE($H1513,",",REPT(" ",200)),(LEN($H1513)-LEN(SUBSTITUTE($H1513,",",""))-2)*200+1,200))</f>
        <v>Western Visayas</v>
      </c>
      <c r="AJ1513" s="1" t="s">
        <v>55</v>
      </c>
      <c r="AK1513" t="s">
        <v>1659</v>
      </c>
      <c r="AL1513" s="7">
        <v>0</v>
      </c>
      <c r="AM1513" s="1"/>
    </row>
    <row r="1514" spans="1:39" ht="12.75" customHeight="1">
      <c r="A1514" s="1"/>
      <c r="B1514" s="1" t="s">
        <v>1660</v>
      </c>
      <c r="C1514" s="1" t="s">
        <v>1661</v>
      </c>
      <c r="D1514" s="3" t="str">
        <f ca="1">IFERROR(__xludf.DUMMYFUNCTION("PROPER(REGEXEXTRACT(B354, ""(?:https?:\/\/)?(?:www\.)?([a-zA-Z0-9-]+)\.""))"),"Skyscanner")</f>
        <v>Skyscanner</v>
      </c>
      <c r="E1514" s="1" t="s">
        <v>1662</v>
      </c>
      <c r="F1514" s="1">
        <v>10.762689999999999</v>
      </c>
      <c r="G1514" s="1">
        <v>122.5971748</v>
      </c>
      <c r="H1514" s="1" t="s">
        <v>1663</v>
      </c>
      <c r="I1514" s="1" t="s">
        <v>1211</v>
      </c>
      <c r="J1514" s="1">
        <f>IF(K1514="URBAN",1,IF(K1514="SUBURBAN",2,IF(K1514="RURAL",3,"")))</f>
        <v>2</v>
      </c>
      <c r="K1514" s="1" t="s">
        <v>84</v>
      </c>
      <c r="L1514" s="18">
        <v>46082</v>
      </c>
      <c r="M1514" s="49">
        <v>0.58333333333333337</v>
      </c>
      <c r="N1514" s="18">
        <v>46083</v>
      </c>
      <c r="O1514" s="56">
        <v>0.5</v>
      </c>
      <c r="P1514" s="31" t="str">
        <f>TEXT($L1514, "dddd")</f>
        <v>Sunday</v>
      </c>
      <c r="Q1514" s="39" t="s">
        <v>207</v>
      </c>
      <c r="R1514" s="39">
        <v>1063</v>
      </c>
      <c r="S1514" s="1" t="str">
        <f>IF(OR(MONTH(L1514)=12, MONTH(L1514)&lt;=5), "Dry Season", "Wet Season")</f>
        <v>Dry Season</v>
      </c>
      <c r="T1514" s="1">
        <v>1</v>
      </c>
      <c r="U1514" s="1">
        <v>0</v>
      </c>
      <c r="V1514" s="1">
        <v>1</v>
      </c>
      <c r="W1514" s="1">
        <v>1</v>
      </c>
      <c r="X1514" s="1" t="s">
        <v>1212</v>
      </c>
      <c r="Y1514" s="1">
        <v>10.7143716</v>
      </c>
      <c r="Z1514" s="1">
        <v>122.55100229999999</v>
      </c>
      <c r="AA1514" s="11" cm="1">
        <f t="array" ref="AA1514">IF(ISBLANK(Y1514), 0, VINCentyInvDistance(F1514,G1514,Y1514,Z1514))</f>
        <v>7353.3950886880539</v>
      </c>
      <c r="AB1514" s="1">
        <v>0</v>
      </c>
      <c r="AC1514" s="1">
        <v>10</v>
      </c>
      <c r="AD1514" s="1">
        <v>3.5</v>
      </c>
      <c r="AE1514" s="1">
        <v>1</v>
      </c>
      <c r="AF1514" s="1">
        <v>1</v>
      </c>
      <c r="AG1514" s="1" t="s">
        <v>1213</v>
      </c>
      <c r="AH1514" s="1" t="s">
        <v>1213</v>
      </c>
      <c r="AI1514" s="1" t="str">
        <f>TRIM(MID(SUBSTITUTE($H1514,",",REPT(" ",200)),(LEN($H1514)-LEN(SUBSTITUTE($H1514,",",""))-2)*200+1,200))</f>
        <v>Western Visayas</v>
      </c>
      <c r="AJ1514" s="1" t="s">
        <v>55</v>
      </c>
      <c r="AK1514" t="s">
        <v>1664</v>
      </c>
      <c r="AL1514" s="7">
        <v>0</v>
      </c>
      <c r="AM1514" s="1"/>
    </row>
    <row r="1515" spans="1:39" ht="12.75" customHeight="1">
      <c r="A1515" s="1"/>
      <c r="B1515" s="1" t="s">
        <v>1668</v>
      </c>
      <c r="C1515" s="1" t="s">
        <v>1669</v>
      </c>
      <c r="D1515" s="3" t="str">
        <f ca="1">IFERROR(__xludf.DUMMYFUNCTION("PROPER(REGEXEXTRACT(B356, ""(?:https?:\/\/)?(?:www\.)?([a-zA-Z0-9-]+)\.""))"),"Google")</f>
        <v>Google</v>
      </c>
      <c r="E1515" s="1" t="s">
        <v>1670</v>
      </c>
      <c r="F1515" s="1">
        <v>10.7072314</v>
      </c>
      <c r="G1515" s="1">
        <v>122.5527993</v>
      </c>
      <c r="H1515" s="1" t="s">
        <v>1671</v>
      </c>
      <c r="I1515" s="1" t="s">
        <v>1211</v>
      </c>
      <c r="J1515" s="1">
        <f>IF(K1515="URBAN",1,IF(K1515="SUBURBAN",2,IF(K1515="RURAL",3,"")))</f>
        <v>2</v>
      </c>
      <c r="K1515" s="1" t="s">
        <v>84</v>
      </c>
      <c r="L1515" s="18">
        <v>46082</v>
      </c>
      <c r="M1515" s="49">
        <v>0.625</v>
      </c>
      <c r="N1515" s="18">
        <v>46083</v>
      </c>
      <c r="O1515" s="56">
        <v>0.5</v>
      </c>
      <c r="P1515" s="31" t="str">
        <f>TEXT($L1515, "dddd")</f>
        <v>Sunday</v>
      </c>
      <c r="Q1515" s="39" t="s">
        <v>1672</v>
      </c>
      <c r="R1515" s="39">
        <v>2710</v>
      </c>
      <c r="S1515" s="1" t="str">
        <f>IF(OR(MONTH(L1515)=12, MONTH(L1515)&lt;=5), "Dry Season", "Wet Season")</f>
        <v>Dry Season</v>
      </c>
      <c r="T1515" s="1">
        <v>1</v>
      </c>
      <c r="U1515" s="1">
        <v>0</v>
      </c>
      <c r="V1515" s="1">
        <v>0</v>
      </c>
      <c r="W1515" s="1">
        <v>1</v>
      </c>
      <c r="X1515" s="1" t="s">
        <v>1212</v>
      </c>
      <c r="Y1515" s="1">
        <v>10.7143716</v>
      </c>
      <c r="Z1515" s="1">
        <v>122.55100229999999</v>
      </c>
      <c r="AA1515" s="11" cm="1">
        <f t="array" ref="AA1515">IF(ISBLANK(Y1515), 0, VINCentyInvDistance(F1515,G1515,Y1515,Z1515))</f>
        <v>813.8927945157136</v>
      </c>
      <c r="AB1515" s="1">
        <v>0</v>
      </c>
      <c r="AC1515" s="1">
        <v>0</v>
      </c>
      <c r="AD1515" s="1">
        <v>0</v>
      </c>
      <c r="AE1515" s="1">
        <v>1435</v>
      </c>
      <c r="AF1515" s="1">
        <v>1</v>
      </c>
      <c r="AG1515" s="1" t="s">
        <v>1213</v>
      </c>
      <c r="AH1515" s="1" t="s">
        <v>1213</v>
      </c>
      <c r="AI1515" s="1" t="str">
        <f>TRIM(MID(SUBSTITUTE($H1515,",",REPT(" ",200)),(LEN($H1515)-LEN(SUBSTITUTE($H1515,",",""))-2)*200+1,200))</f>
        <v>Western Visayas</v>
      </c>
      <c r="AJ1515" s="1" t="s">
        <v>55</v>
      </c>
      <c r="AL1515" s="7">
        <v>0</v>
      </c>
      <c r="AM1515" s="1"/>
    </row>
    <row r="1516" spans="1:39" ht="12.75" customHeight="1">
      <c r="A1516" s="1"/>
      <c r="B1516" s="1" t="s">
        <v>1673</v>
      </c>
      <c r="C1516" s="1" t="s">
        <v>1674</v>
      </c>
      <c r="D1516" s="3" t="str">
        <f ca="1">IFERROR(__xludf.DUMMYFUNCTION("PROPER(REGEXEXTRACT(B357, ""(?:https?:\/\/)?(?:www\.)?([a-zA-Z0-9-]+)\.""))"),"Skyscanner")</f>
        <v>Skyscanner</v>
      </c>
      <c r="E1516" s="1" t="s">
        <v>1675</v>
      </c>
      <c r="F1516" s="1">
        <v>10.697218100000001</v>
      </c>
      <c r="G1516" s="1">
        <v>122.5629481</v>
      </c>
      <c r="H1516" s="1" t="s">
        <v>1676</v>
      </c>
      <c r="I1516" s="1" t="s">
        <v>1211</v>
      </c>
      <c r="J1516" s="1">
        <f>IF(K1516="URBAN",1,IF(K1516="SUBURBAN",2,IF(K1516="RURAL",3,"")))</f>
        <v>2</v>
      </c>
      <c r="K1516" s="1" t="s">
        <v>84</v>
      </c>
      <c r="L1516" s="18">
        <v>46082</v>
      </c>
      <c r="M1516" s="49">
        <v>0.58333333333333337</v>
      </c>
      <c r="N1516" s="18">
        <v>46083</v>
      </c>
      <c r="O1516" s="56">
        <v>0.5</v>
      </c>
      <c r="P1516" s="31" t="str">
        <f>TEXT($L1516, "dddd")</f>
        <v>Sunday</v>
      </c>
      <c r="Q1516" s="39" t="s">
        <v>531</v>
      </c>
      <c r="R1516" s="39">
        <v>1069</v>
      </c>
      <c r="S1516" s="1" t="str">
        <f>IF(OR(MONTH(L1516)=12, MONTH(L1516)&lt;=5), "Dry Season", "Wet Season")</f>
        <v>Dry Season</v>
      </c>
      <c r="T1516" s="1">
        <v>1</v>
      </c>
      <c r="U1516" s="1">
        <v>0</v>
      </c>
      <c r="V1516" s="1">
        <v>1</v>
      </c>
      <c r="W1516" s="1">
        <v>1</v>
      </c>
      <c r="X1516" s="1" t="s">
        <v>1212</v>
      </c>
      <c r="Y1516" s="1">
        <v>10.7143716</v>
      </c>
      <c r="Z1516" s="1">
        <v>122.55100229999999</v>
      </c>
      <c r="AA1516" s="11" cm="1">
        <f t="array" ref="AA1516">IF(ISBLANK(Y1516), 0, VINCentyInvDistance(F1516,G1516,Y1516,Z1516))</f>
        <v>2303.8750393508976</v>
      </c>
      <c r="AB1516" s="1">
        <v>0</v>
      </c>
      <c r="AC1516" s="1">
        <v>7.8</v>
      </c>
      <c r="AD1516" s="1">
        <v>4.0999999999999996</v>
      </c>
      <c r="AE1516" s="1">
        <v>29</v>
      </c>
      <c r="AF1516" s="1">
        <v>1</v>
      </c>
      <c r="AG1516" s="1" t="s">
        <v>1213</v>
      </c>
      <c r="AH1516" s="1" t="s">
        <v>1213</v>
      </c>
      <c r="AI1516" s="1" t="str">
        <f>TRIM(MID(SUBSTITUTE($H1516,",",REPT(" ",200)),(LEN($H1516)-LEN(SUBSTITUTE($H1516,",",""))-2)*200+1,200))</f>
        <v>Western Visayas</v>
      </c>
      <c r="AJ1516" s="1" t="s">
        <v>55</v>
      </c>
      <c r="AK1516" t="s">
        <v>1677</v>
      </c>
      <c r="AL1516" s="7">
        <v>3</v>
      </c>
      <c r="AM1516" s="1"/>
    </row>
    <row r="1517" spans="1:39" ht="12.75" customHeight="1">
      <c r="A1517" s="1"/>
      <c r="B1517" s="1" t="s">
        <v>1699</v>
      </c>
      <c r="C1517" s="1" t="s">
        <v>1700</v>
      </c>
      <c r="D1517" s="3" t="str">
        <f ca="1">IFERROR(__xludf.DUMMYFUNCTION("PROPER(REGEXEXTRACT(B363, ""(?:https?:\/\/)?(?:www\.)?([a-zA-Z0-9-]+)\.""))"),"Skyscanner")</f>
        <v>Skyscanner</v>
      </c>
      <c r="E1517" s="1" t="s">
        <v>1701</v>
      </c>
      <c r="F1517" s="1">
        <v>10.718854</v>
      </c>
      <c r="G1517" s="1">
        <v>122.55080100000001</v>
      </c>
      <c r="H1517" s="1" t="s">
        <v>1702</v>
      </c>
      <c r="I1517" s="1" t="s">
        <v>1211</v>
      </c>
      <c r="J1517" s="1">
        <f>IF(K1517="URBAN",1,IF(K1517="SUBURBAN",2,IF(K1517="RURAL",3,"")))</f>
        <v>2</v>
      </c>
      <c r="K1517" s="1" t="s">
        <v>84</v>
      </c>
      <c r="L1517" s="18">
        <v>46082</v>
      </c>
      <c r="M1517" s="49">
        <v>0.58333333333333337</v>
      </c>
      <c r="N1517" s="18">
        <v>46083</v>
      </c>
      <c r="O1517" s="56">
        <v>0.5</v>
      </c>
      <c r="P1517" s="31" t="str">
        <f>TEXT($L1517, "dddd")</f>
        <v>Sunday</v>
      </c>
      <c r="Q1517" s="39" t="s">
        <v>111</v>
      </c>
      <c r="R1517" s="39">
        <v>4471</v>
      </c>
      <c r="S1517" s="1" t="str">
        <f>IF(OR(MONTH(L1517)=12, MONTH(L1517)&lt;=5), "Dry Season", "Wet Season")</f>
        <v>Dry Season</v>
      </c>
      <c r="T1517" s="1">
        <v>1</v>
      </c>
      <c r="U1517" s="1">
        <v>0</v>
      </c>
      <c r="V1517" s="1">
        <v>0</v>
      </c>
      <c r="W1517" s="1">
        <v>1</v>
      </c>
      <c r="X1517" s="1" t="s">
        <v>1212</v>
      </c>
      <c r="Y1517" s="1">
        <v>10.7143716</v>
      </c>
      <c r="Z1517" s="1">
        <v>122.55100229999999</v>
      </c>
      <c r="AA1517" s="11" cm="1">
        <f t="array" ref="AA1517">IF(ISBLANK(Y1517), 0, VINCentyInvDistance(F1517,G1517,Y1517,Z1517))</f>
        <v>496.29902933824815</v>
      </c>
      <c r="AB1517" s="1">
        <v>0</v>
      </c>
      <c r="AC1517" s="1">
        <v>8.6</v>
      </c>
      <c r="AD1517" s="1">
        <v>3.7</v>
      </c>
      <c r="AE1517" s="1">
        <v>51</v>
      </c>
      <c r="AF1517" s="1">
        <v>1</v>
      </c>
      <c r="AG1517" s="1" t="s">
        <v>1703</v>
      </c>
      <c r="AH1517" s="1" t="s">
        <v>1704</v>
      </c>
      <c r="AI1517" s="1"/>
      <c r="AJ1517" s="1" t="s">
        <v>55</v>
      </c>
      <c r="AK1517" t="s">
        <v>16597</v>
      </c>
      <c r="AL1517" s="7">
        <v>0</v>
      </c>
      <c r="AM1517" s="1" t="s">
        <v>1706</v>
      </c>
    </row>
    <row r="1518" spans="1:39" ht="12.75" customHeight="1">
      <c r="A1518" s="1"/>
      <c r="B1518" s="1" t="s">
        <v>1707</v>
      </c>
      <c r="C1518" s="1" t="s">
        <v>1708</v>
      </c>
      <c r="D1518" s="3" t="str">
        <f ca="1">IFERROR(__xludf.DUMMYFUNCTION("PROPER(REGEXEXTRACT(B364, ""(?:https?:\/\/)?(?:www\.)?([a-zA-Z0-9-]+)\.""))"),"Skyscanner")</f>
        <v>Skyscanner</v>
      </c>
      <c r="E1518" s="1" t="s">
        <v>1709</v>
      </c>
      <c r="F1518" s="1">
        <v>10.700100000000001</v>
      </c>
      <c r="G1518" s="1">
        <v>122.55800000000001</v>
      </c>
      <c r="H1518" s="1" t="s">
        <v>1710</v>
      </c>
      <c r="I1518" s="1" t="s">
        <v>41</v>
      </c>
      <c r="J1518" s="1">
        <f>IF(K1518="URBAN",1,IF(K1518="SUBURBAN",2,IF(K1518="RURAL",3,"")))</f>
        <v>2</v>
      </c>
      <c r="K1518" s="1" t="s">
        <v>84</v>
      </c>
      <c r="L1518" s="18">
        <v>46082</v>
      </c>
      <c r="M1518" s="49">
        <v>0.625</v>
      </c>
      <c r="N1518" s="18">
        <v>46083</v>
      </c>
      <c r="O1518" s="56">
        <v>0.5</v>
      </c>
      <c r="P1518" s="31" t="str">
        <f>TEXT($L1518, "dddd")</f>
        <v>Sunday</v>
      </c>
      <c r="Q1518" s="39" t="s">
        <v>207</v>
      </c>
      <c r="R1518" s="39">
        <v>4457</v>
      </c>
      <c r="S1518" s="1" t="str">
        <f>IF(OR(MONTH(L1518)=12, MONTH(L1518)&lt;=5), "Dry Season", "Wet Season")</f>
        <v>Dry Season</v>
      </c>
      <c r="T1518" s="1">
        <v>1</v>
      </c>
      <c r="U1518" s="1">
        <v>0</v>
      </c>
      <c r="V1518" s="1">
        <v>0</v>
      </c>
      <c r="W1518" s="1">
        <v>1</v>
      </c>
      <c r="X1518" s="1" t="s">
        <v>1212</v>
      </c>
      <c r="Y1518" s="1">
        <v>10.7143716</v>
      </c>
      <c r="Z1518" s="1">
        <v>122.55100229999999</v>
      </c>
      <c r="AA1518" s="11" cm="1">
        <f t="array" ref="AA1518">IF(ISBLANK(Y1518), 0, VINCentyInvDistance(F1518,G1518,Y1518,Z1518))</f>
        <v>1754.4337425845415</v>
      </c>
      <c r="AB1518" s="1">
        <v>0</v>
      </c>
      <c r="AC1518" s="1">
        <v>4</v>
      </c>
      <c r="AD1518" s="1">
        <v>0</v>
      </c>
      <c r="AE1518" s="1">
        <v>184</v>
      </c>
      <c r="AF1518" s="1">
        <v>1</v>
      </c>
      <c r="AG1518" s="1" t="str">
        <f>TRIM(MID(SUBSTITUTE($H1518,",",REPT(" ",200)),(LEN($H1518)-LEN(SUBSTITUTE($H1518,",",""))-4)*200+1,200))</f>
        <v>City Proper</v>
      </c>
      <c r="AH1518" s="1" t="str">
        <f>TRIM(MID(SUBSTITUTE($H1518,",",REPT(" ",200)),(LEN($H1518)-LEN(SUBSTITUTE($H1518,",",""))-3)*200+1,200))</f>
        <v>Iloilo City</v>
      </c>
      <c r="AI1518" s="1" t="str">
        <f>TRIM(MID(SUBSTITUTE($H1518,",",REPT(" ",200)),(LEN($H1518)-LEN(SUBSTITUTE($H1518,",",""))-2)*200+1,200))</f>
        <v>Western Visayas</v>
      </c>
      <c r="AJ1518" s="1" t="str">
        <f>TRIM(MID(SUBSTITUTE($H1518,",",REPT(" ",200)),(LEN($H1518)-LEN(SUBSTITUTE($H1518,",",""))-0)*200+1,200))</f>
        <v>Philippines</v>
      </c>
      <c r="AL1518" s="7">
        <v>0</v>
      </c>
      <c r="AM1518" s="1" t="s">
        <v>1711</v>
      </c>
    </row>
    <row r="1519" spans="1:39" ht="12.75" customHeight="1">
      <c r="A1519" s="1"/>
      <c r="B1519" s="1" t="s">
        <v>1721</v>
      </c>
      <c r="C1519" s="1" t="s">
        <v>1722</v>
      </c>
      <c r="D1519" s="3" t="str">
        <f ca="1">IFERROR(__xludf.DUMMYFUNCTION("PROPER(REGEXEXTRACT(B367, ""(?:https?:\/\/)?(?:www\.)?([a-zA-Z0-9-]+)\.""))"),"Google")</f>
        <v>Google</v>
      </c>
      <c r="E1519" s="1" t="s">
        <v>1723</v>
      </c>
      <c r="F1519" s="1">
        <v>10.726233499999999</v>
      </c>
      <c r="G1519" s="1">
        <v>122.55688480000001</v>
      </c>
      <c r="H1519" s="1" t="s">
        <v>1724</v>
      </c>
      <c r="I1519" s="1" t="s">
        <v>1211</v>
      </c>
      <c r="J1519" s="1">
        <f>IF(K1519="URBAN",1,IF(K1519="SUBURBAN",2,IF(K1519="RURAL",3,"")))</f>
        <v>2</v>
      </c>
      <c r="K1519" s="1" t="s">
        <v>84</v>
      </c>
      <c r="L1519" s="18">
        <v>46082</v>
      </c>
      <c r="M1519" s="49">
        <v>0.625</v>
      </c>
      <c r="N1519" s="18">
        <v>46083</v>
      </c>
      <c r="O1519" s="56">
        <v>0.5</v>
      </c>
      <c r="P1519" s="31" t="str">
        <f>TEXT($L1519, "dddd")</f>
        <v>Sunday</v>
      </c>
      <c r="Q1519" s="39" t="s">
        <v>249</v>
      </c>
      <c r="R1519" s="39">
        <v>750</v>
      </c>
      <c r="S1519" s="1" t="str">
        <f>IF(OR(MONTH(L1519)=12, MONTH(L1519)&lt;=5), "Dry Season", "Wet Season")</f>
        <v>Dry Season</v>
      </c>
      <c r="T1519" s="1">
        <v>1</v>
      </c>
      <c r="U1519" s="1">
        <v>0</v>
      </c>
      <c r="V1519" s="1">
        <v>0</v>
      </c>
      <c r="W1519" s="1">
        <v>0</v>
      </c>
      <c r="X1519" s="1" t="s">
        <v>44</v>
      </c>
      <c r="Y1519" s="1"/>
      <c r="Z1519" s="1"/>
      <c r="AA1519" s="11" cm="1">
        <f t="array" ref="AA1519">IF(ISBLANK(Y1519), 0, VINCentyInvDistance(F1519,G1519,Y1519,Z1519))</f>
        <v>0</v>
      </c>
      <c r="AB1519" s="1">
        <v>0</v>
      </c>
      <c r="AC1519" s="1">
        <v>0</v>
      </c>
      <c r="AD1519" s="1">
        <v>0</v>
      </c>
      <c r="AE1519" s="1">
        <v>123</v>
      </c>
      <c r="AF1519" s="1">
        <v>1</v>
      </c>
      <c r="AG1519" s="1" t="str">
        <f>TRIM(MID(SUBSTITUTE($H1519,",",REPT(" ",200)),(LEN($H1519)-LEN(SUBSTITUTE($H1519,",",""))-4)*200+1,200))</f>
        <v>Arguelles</v>
      </c>
      <c r="AH1519" s="1" t="str">
        <f>TRIM(MID(SUBSTITUTE($H1519,",",REPT(" ",200)),(LEN($H1519)-LEN(SUBSTITUTE($H1519,",",""))-3)*200+1,200))</f>
        <v>Iloilo City</v>
      </c>
      <c r="AI1519" s="1" t="str">
        <f>TRIM(MID(SUBSTITUTE($H1519,",",REPT(" ",200)),(LEN($H1519)-LEN(SUBSTITUTE($H1519,",",""))-2)*200+1,200))</f>
        <v>Western Visayas</v>
      </c>
      <c r="AJ1519" s="1" t="str">
        <f>TRIM(MID(SUBSTITUTE($H1519,",",REPT(" ",200)),(LEN($H1519)-LEN(SUBSTITUTE($H1519,",",""))-0)*200+1,200))</f>
        <v>Philippines</v>
      </c>
      <c r="AL1519" s="7">
        <v>0</v>
      </c>
      <c r="AM1519" s="1"/>
    </row>
    <row r="1520" spans="1:39" ht="12.75" customHeight="1">
      <c r="A1520" s="1"/>
      <c r="B1520" s="1" t="s">
        <v>1725</v>
      </c>
      <c r="C1520" s="1" t="s">
        <v>1726</v>
      </c>
      <c r="D1520" s="3" t="str">
        <f ca="1">IFERROR(__xludf.DUMMYFUNCTION("PROPER(REGEXEXTRACT(B368, ""(?:https?:\/\/)?(?:www\.)?([a-zA-Z0-9-]+)\.""))"),"Skyscanner")</f>
        <v>Skyscanner</v>
      </c>
      <c r="E1520" s="1" t="s">
        <v>1727</v>
      </c>
      <c r="F1520" s="1">
        <v>14.09633</v>
      </c>
      <c r="G1520" s="1">
        <v>120.94195000000001</v>
      </c>
      <c r="H1520" s="1" t="s">
        <v>1728</v>
      </c>
      <c r="I1520" s="1" t="s">
        <v>1300</v>
      </c>
      <c r="J1520" s="1">
        <f>IF(K1520="URBAN",1,IF(K1520="SUBURBAN",2,IF(K1520="RURAL",3,"")))</f>
        <v>2</v>
      </c>
      <c r="K1520" s="1" t="s">
        <v>84</v>
      </c>
      <c r="L1520" s="18">
        <v>46082</v>
      </c>
      <c r="M1520" s="49">
        <v>0.625</v>
      </c>
      <c r="N1520" s="18">
        <v>46083</v>
      </c>
      <c r="O1520" s="56">
        <v>0.5</v>
      </c>
      <c r="P1520" s="31" t="str">
        <f>TEXT($L1520, "dddd")</f>
        <v>Sunday</v>
      </c>
      <c r="Q1520" s="39" t="s">
        <v>111</v>
      </c>
      <c r="R1520" s="39">
        <v>5902</v>
      </c>
      <c r="S1520" s="1" t="str">
        <f>IF(OR(MONTH(L1520)=12, MONTH(L1520)&lt;=5), "Dry Season", "Wet Season")</f>
        <v>Dry Season</v>
      </c>
      <c r="T1520" s="1">
        <v>1</v>
      </c>
      <c r="U1520" s="1">
        <v>0</v>
      </c>
      <c r="V1520" s="1">
        <v>1</v>
      </c>
      <c r="W1520" s="1">
        <v>0</v>
      </c>
      <c r="X1520" s="1" t="s">
        <v>44</v>
      </c>
      <c r="Y1520" s="1"/>
      <c r="Z1520" s="1"/>
      <c r="AA1520" s="11" cm="1">
        <f t="array" ref="AA1520">IF(ISBLANK(Y1520), 0, VINCentyInvDistance(F1520,G1520,Y1520,Z1520))</f>
        <v>0</v>
      </c>
      <c r="AB1520" s="1">
        <v>1</v>
      </c>
      <c r="AC1520" s="1">
        <v>7.8</v>
      </c>
      <c r="AD1520" s="1">
        <v>4.0999999999999996</v>
      </c>
      <c r="AE1520" s="1">
        <v>809</v>
      </c>
      <c r="AF1520" s="1">
        <v>1</v>
      </c>
      <c r="AG1520" s="1" t="s">
        <v>1729</v>
      </c>
      <c r="AH1520" s="1" t="s">
        <v>1730</v>
      </c>
      <c r="AI1520" s="1" t="str">
        <f>TRIM(MID(SUBSTITUTE($H1520,",",REPT(" ",200)),(LEN($H1520)-LEN(SUBSTITUTE($H1520,",",""))-2)*200+1,200))</f>
        <v>Calabarzon</v>
      </c>
      <c r="AJ1520" s="1" t="s">
        <v>55</v>
      </c>
      <c r="AK1520" t="s">
        <v>16599</v>
      </c>
      <c r="AL1520" s="7">
        <v>0</v>
      </c>
      <c r="AM1520" s="1" t="s">
        <v>1731</v>
      </c>
    </row>
    <row r="1521" spans="1:39" ht="12.75" customHeight="1">
      <c r="A1521" s="1"/>
      <c r="B1521" s="1" t="s">
        <v>1732</v>
      </c>
      <c r="C1521" s="1" t="s">
        <v>1733</v>
      </c>
      <c r="D1521" s="3" t="str">
        <f ca="1">IFERROR(__xludf.DUMMYFUNCTION("PROPER(REGEXEXTRACT(B369, ""(?:https?:\/\/)?(?:www\.)?([a-zA-Z0-9-]+)\.""))"),"Skyscanner")</f>
        <v>Skyscanner</v>
      </c>
      <c r="E1521" s="1" t="s">
        <v>1734</v>
      </c>
      <c r="F1521" s="1">
        <v>14.10183</v>
      </c>
      <c r="G1521" s="1">
        <v>120.94849000000001</v>
      </c>
      <c r="H1521" s="1" t="s">
        <v>1735</v>
      </c>
      <c r="I1521" s="1" t="s">
        <v>1300</v>
      </c>
      <c r="J1521" s="1">
        <f>IF(K1521="URBAN",1,IF(K1521="SUBURBAN",2,IF(K1521="RURAL",3,"")))</f>
        <v>2</v>
      </c>
      <c r="K1521" s="1" t="s">
        <v>84</v>
      </c>
      <c r="L1521" s="18">
        <v>46082</v>
      </c>
      <c r="M1521" s="49">
        <v>0.625</v>
      </c>
      <c r="N1521" s="18">
        <v>46083</v>
      </c>
      <c r="O1521" s="56">
        <v>0.5</v>
      </c>
      <c r="P1521" s="31" t="str">
        <f>TEXT($L1521, "dddd")</f>
        <v>Sunday</v>
      </c>
      <c r="Q1521" s="39" t="s">
        <v>43</v>
      </c>
      <c r="R1521" s="39">
        <v>5350</v>
      </c>
      <c r="S1521" s="1" t="str">
        <f>IF(OR(MONTH(L1521)=12, MONTH(L1521)&lt;=5), "Dry Season", "Wet Season")</f>
        <v>Dry Season</v>
      </c>
      <c r="T1521" s="1">
        <v>1</v>
      </c>
      <c r="U1521" s="1">
        <v>0</v>
      </c>
      <c r="V1521" s="1">
        <v>0</v>
      </c>
      <c r="W1521" s="1">
        <v>0</v>
      </c>
      <c r="X1521" s="1" t="s">
        <v>44</v>
      </c>
      <c r="Y1521" s="1"/>
      <c r="Z1521" s="1"/>
      <c r="AA1521" s="11" cm="1">
        <f t="array" ref="AA1521">IF(ISBLANK(Y1521), 0, VINCentyInvDistance(F1521,G1521,Y1521,Z1521))</f>
        <v>0</v>
      </c>
      <c r="AB1521" s="1">
        <v>0</v>
      </c>
      <c r="AC1521" s="1">
        <v>7.8</v>
      </c>
      <c r="AD1521" s="1">
        <v>0</v>
      </c>
      <c r="AE1521" s="1">
        <v>429</v>
      </c>
      <c r="AF1521" s="1">
        <v>1</v>
      </c>
      <c r="AG1521" s="1" t="s">
        <v>1729</v>
      </c>
      <c r="AH1521" s="1" t="s">
        <v>1730</v>
      </c>
      <c r="AI1521" s="1"/>
      <c r="AJ1521" s="1" t="s">
        <v>55</v>
      </c>
      <c r="AL1521" s="7">
        <v>4</v>
      </c>
      <c r="AM1521" s="1" t="s">
        <v>1736</v>
      </c>
    </row>
    <row r="1522" spans="1:39" ht="12.75" customHeight="1">
      <c r="A1522" s="1"/>
      <c r="B1522" s="1" t="s">
        <v>1725</v>
      </c>
      <c r="C1522" s="1" t="s">
        <v>1737</v>
      </c>
      <c r="D1522" s="3" t="str">
        <f ca="1">IFERROR(__xludf.DUMMYFUNCTION("PROPER(REGEXEXTRACT(B370, ""(?:https?:\/\/)?(?:www\.)?([a-zA-Z0-9-]+)\.""))"),"Skyscanner")</f>
        <v>Skyscanner</v>
      </c>
      <c r="E1522" s="1" t="s">
        <v>1738</v>
      </c>
      <c r="F1522" s="1">
        <v>14.09633</v>
      </c>
      <c r="G1522" s="1">
        <v>120.94195000000001</v>
      </c>
      <c r="H1522" s="1" t="s">
        <v>1728</v>
      </c>
      <c r="I1522" s="1" t="s">
        <v>1300</v>
      </c>
      <c r="J1522" s="1">
        <f>IF(K1522="URBAN",1,IF(K1522="SUBURBAN",2,IF(K1522="RURAL",3,"")))</f>
        <v>2</v>
      </c>
      <c r="K1522" s="1" t="s">
        <v>84</v>
      </c>
      <c r="L1522" s="18">
        <v>46082</v>
      </c>
      <c r="M1522" s="49">
        <v>0.58333333333333337</v>
      </c>
      <c r="N1522" s="18">
        <v>46083</v>
      </c>
      <c r="O1522" s="56">
        <v>0.5</v>
      </c>
      <c r="P1522" s="31" t="str">
        <f>TEXT($L1522, "dddd")</f>
        <v>Sunday</v>
      </c>
      <c r="Q1522" s="39" t="s">
        <v>207</v>
      </c>
      <c r="R1522" s="39">
        <v>1721</v>
      </c>
      <c r="S1522" s="1" t="str">
        <f>IF(OR(MONTH(L1522)=12, MONTH(L1522)&lt;=5), "Dry Season", "Wet Season")</f>
        <v>Dry Season</v>
      </c>
      <c r="T1522" s="1">
        <v>1</v>
      </c>
      <c r="U1522" s="1">
        <v>0</v>
      </c>
      <c r="V1522" s="1">
        <v>1</v>
      </c>
      <c r="W1522" s="1">
        <v>0</v>
      </c>
      <c r="X1522" s="1" t="s">
        <v>44</v>
      </c>
      <c r="Y1522" s="1"/>
      <c r="Z1522" s="1"/>
      <c r="AA1522" s="11" cm="1">
        <f t="array" ref="AA1522">IF(ISBLANK(Y1522), 0, VINCentyInvDistance(F1522,G1522,Y1522,Z1522))</f>
        <v>0</v>
      </c>
      <c r="AB1522" s="1">
        <v>0</v>
      </c>
      <c r="AC1522" s="1">
        <v>8.1999999999999993</v>
      </c>
      <c r="AD1522" s="1">
        <v>3.8</v>
      </c>
      <c r="AE1522" s="1">
        <v>32</v>
      </c>
      <c r="AF1522" s="1">
        <v>1</v>
      </c>
      <c r="AG1522" s="1" t="s">
        <v>1729</v>
      </c>
      <c r="AH1522" s="1" t="s">
        <v>1730</v>
      </c>
      <c r="AI1522" s="1" t="str">
        <f>TRIM(MID(SUBSTITUTE($H1522,",",REPT(" ",200)),(LEN($H1522)-LEN(SUBSTITUTE($H1522,",",""))-2)*200+1,200))</f>
        <v>Calabarzon</v>
      </c>
      <c r="AJ1522" s="1" t="s">
        <v>55</v>
      </c>
      <c r="AK1522" t="s">
        <v>1739</v>
      </c>
      <c r="AL1522" s="7">
        <v>0</v>
      </c>
      <c r="AM1522" s="1" t="s">
        <v>1731</v>
      </c>
    </row>
    <row r="1523" spans="1:39" ht="12.75" customHeight="1">
      <c r="A1523" s="1"/>
      <c r="B1523" s="1" t="s">
        <v>1740</v>
      </c>
      <c r="C1523" s="1" t="s">
        <v>1741</v>
      </c>
      <c r="D1523" s="3" t="str">
        <f ca="1">IFERROR(__xludf.DUMMYFUNCTION("PROPER(REGEXEXTRACT(B371, ""(?:https?:\/\/)?(?:www\.)?([a-zA-Z0-9-]+)\.""))"),"Skyscanner")</f>
        <v>Skyscanner</v>
      </c>
      <c r="E1523" s="1" t="s">
        <v>1742</v>
      </c>
      <c r="F1523" s="1">
        <v>14.125813000000001</v>
      </c>
      <c r="G1523" s="1">
        <v>120.980937</v>
      </c>
      <c r="H1523" s="1" t="s">
        <v>1743</v>
      </c>
      <c r="I1523" s="1" t="s">
        <v>1300</v>
      </c>
      <c r="J1523" s="1">
        <f>IF(K1523="URBAN",1,IF(K1523="SUBURBAN",2,IF(K1523="RURAL",3,"")))</f>
        <v>2</v>
      </c>
      <c r="K1523" s="1" t="s">
        <v>84</v>
      </c>
      <c r="L1523" s="18">
        <v>46082</v>
      </c>
      <c r="M1523" s="49">
        <v>0.625</v>
      </c>
      <c r="N1523" s="18">
        <v>46083</v>
      </c>
      <c r="O1523" s="56">
        <v>0.5</v>
      </c>
      <c r="P1523" s="31" t="str">
        <f>TEXT($L1523, "dddd")</f>
        <v>Sunday</v>
      </c>
      <c r="Q1523" s="39" t="s">
        <v>207</v>
      </c>
      <c r="R1523" s="39">
        <v>1114</v>
      </c>
      <c r="S1523" s="1" t="str">
        <f>IF(OR(MONTH(L1523)=12, MONTH(L1523)&lt;=5), "Dry Season", "Wet Season")</f>
        <v>Dry Season</v>
      </c>
      <c r="T1523" s="1">
        <v>1</v>
      </c>
      <c r="U1523" s="1">
        <v>0</v>
      </c>
      <c r="V1523" s="1">
        <v>0</v>
      </c>
      <c r="W1523" s="1">
        <v>0</v>
      </c>
      <c r="X1523" s="1" t="s">
        <v>44</v>
      </c>
      <c r="Y1523" s="1"/>
      <c r="Z1523" s="1"/>
      <c r="AA1523" s="11" cm="1">
        <f t="array" ref="AA1523">IF(ISBLANK(Y1523), 0, VINCentyInvDistance(F1523,G1523,Y1523,Z1523))</f>
        <v>0</v>
      </c>
      <c r="AB1523" s="1">
        <v>0</v>
      </c>
      <c r="AC1523" s="1">
        <v>8.1999999999999993</v>
      </c>
      <c r="AD1523" s="1">
        <v>0</v>
      </c>
      <c r="AE1523" s="1">
        <v>338</v>
      </c>
      <c r="AF1523" s="1">
        <v>1</v>
      </c>
      <c r="AG1523" s="1" t="str">
        <f>TRIM(MID(SUBSTITUTE($H1523,",",REPT(" ",200)),(LEN($H1523)-LEN(SUBSTITUTE($H1523,",",""))-4)*200+1,200))</f>
        <v>Tagaytay</v>
      </c>
      <c r="AH1523" s="1" t="str">
        <f>TRIM(MID(SUBSTITUTE($H1523,",",REPT(" ",200)),(LEN($H1523)-LEN(SUBSTITUTE($H1523,",",""))-3)*200+1,200))</f>
        <v>Cavite</v>
      </c>
      <c r="AI1523" s="1" t="str">
        <f>TRIM(MID(SUBSTITUTE($H1523,",",REPT(" ",200)),(LEN($H1523)-LEN(SUBSTITUTE($H1523,",",""))-2)*200+1,200))</f>
        <v>Calabarzon</v>
      </c>
      <c r="AJ1523" s="1" t="str">
        <f>TRIM(MID(SUBSTITUTE($H1523,",",REPT(" ",200)),(LEN($H1523)-LEN(SUBSTITUTE($H1523,",",""))-0)*200+1,200))</f>
        <v>Philippines</v>
      </c>
      <c r="AL1523" s="6">
        <v>2</v>
      </c>
      <c r="AM1523" s="1" t="s">
        <v>1744</v>
      </c>
    </row>
    <row r="1524" spans="1:39" ht="12.75" customHeight="1">
      <c r="A1524" s="1"/>
      <c r="B1524" s="1" t="s">
        <v>1745</v>
      </c>
      <c r="C1524" s="1" t="s">
        <v>1746</v>
      </c>
      <c r="D1524" s="3" t="str">
        <f ca="1">IFERROR(__xludf.DUMMYFUNCTION("PROPER(REGEXEXTRACT(B372, ""(?:https?:\/\/)?(?:www\.)?([a-zA-Z0-9-]+)\.""))"),"Skyscanner")</f>
        <v>Skyscanner</v>
      </c>
      <c r="E1524" s="1" t="s">
        <v>1747</v>
      </c>
      <c r="F1524" s="1">
        <v>14.112679999999999</v>
      </c>
      <c r="G1524" s="1">
        <v>120.95983</v>
      </c>
      <c r="H1524" s="1" t="s">
        <v>1748</v>
      </c>
      <c r="I1524" s="1" t="s">
        <v>1300</v>
      </c>
      <c r="J1524" s="1">
        <f>IF(K1524="URBAN",1,IF(K1524="SUBURBAN",2,IF(K1524="RURAL",3,"")))</f>
        <v>2</v>
      </c>
      <c r="K1524" s="1" t="s">
        <v>84</v>
      </c>
      <c r="L1524" s="18">
        <v>46082</v>
      </c>
      <c r="M1524" s="49">
        <v>0.625</v>
      </c>
      <c r="N1524" s="18">
        <v>46083</v>
      </c>
      <c r="O1524" s="56">
        <v>0.5</v>
      </c>
      <c r="P1524" s="31" t="str">
        <f>TEXT($L1524, "dddd")</f>
        <v>Sunday</v>
      </c>
      <c r="Q1524" s="39" t="s">
        <v>111</v>
      </c>
      <c r="R1524" s="39">
        <v>5886</v>
      </c>
      <c r="S1524" s="1" t="str">
        <f>IF(OR(MONTH(L1524)=12, MONTH(L1524)&lt;=5), "Dry Season", "Wet Season")</f>
        <v>Dry Season</v>
      </c>
      <c r="T1524" s="1">
        <v>1</v>
      </c>
      <c r="U1524" s="1">
        <v>0</v>
      </c>
      <c r="V1524" s="1">
        <v>1</v>
      </c>
      <c r="W1524" s="1">
        <v>0</v>
      </c>
      <c r="X1524" s="1" t="s">
        <v>44</v>
      </c>
      <c r="Y1524" s="1"/>
      <c r="Z1524" s="1"/>
      <c r="AA1524" s="11" cm="1">
        <f t="array" ref="AA1524">IF(ISBLANK(Y1524), 0, VINCentyInvDistance(F1524,G1524,Y1524,Z1524))</f>
        <v>0</v>
      </c>
      <c r="AB1524" s="1">
        <v>1</v>
      </c>
      <c r="AC1524" s="1">
        <v>8.6</v>
      </c>
      <c r="AD1524" s="1">
        <v>4.0999999999999996</v>
      </c>
      <c r="AE1524" s="1">
        <v>809</v>
      </c>
      <c r="AF1524" s="1">
        <v>1</v>
      </c>
      <c r="AG1524" s="1" t="s">
        <v>1729</v>
      </c>
      <c r="AH1524" s="1" t="s">
        <v>1730</v>
      </c>
      <c r="AI1524" s="1"/>
      <c r="AJ1524" s="1" t="s">
        <v>55</v>
      </c>
      <c r="AK1524" t="s">
        <v>16599</v>
      </c>
      <c r="AL1524" s="7">
        <v>3</v>
      </c>
      <c r="AM1524" s="1" t="s">
        <v>1749</v>
      </c>
    </row>
    <row r="1525" spans="1:39" ht="12.75" customHeight="1">
      <c r="A1525" s="1"/>
      <c r="B1525" s="1" t="s">
        <v>1732</v>
      </c>
      <c r="C1525" s="1" t="s">
        <v>1750</v>
      </c>
      <c r="D1525" s="3" t="str">
        <f ca="1">IFERROR(__xludf.DUMMYFUNCTION("PROPER(REGEXEXTRACT(B373, ""(?:https?:\/\/)?(?:www\.)?([a-zA-Z0-9-]+)\.""))"),"Skyscanner")</f>
        <v>Skyscanner</v>
      </c>
      <c r="E1525" s="1" t="s">
        <v>1751</v>
      </c>
      <c r="F1525" s="1">
        <v>14.10183</v>
      </c>
      <c r="G1525" s="1">
        <v>120.94849000000001</v>
      </c>
      <c r="H1525" s="1" t="s">
        <v>1735</v>
      </c>
      <c r="I1525" s="1" t="s">
        <v>1300</v>
      </c>
      <c r="J1525" s="1">
        <f>IF(K1525="URBAN",1,IF(K1525="SUBURBAN",2,IF(K1525="RURAL",3,"")))</f>
        <v>2</v>
      </c>
      <c r="K1525" s="1" t="s">
        <v>84</v>
      </c>
      <c r="L1525" s="18">
        <v>46082</v>
      </c>
      <c r="M1525" s="49">
        <v>0.58333333333333337</v>
      </c>
      <c r="N1525" s="18">
        <v>46083</v>
      </c>
      <c r="O1525" s="56">
        <v>0.5</v>
      </c>
      <c r="P1525" s="31" t="str">
        <f>TEXT($L1525, "dddd")</f>
        <v>Sunday</v>
      </c>
      <c r="Q1525" s="39" t="s">
        <v>111</v>
      </c>
      <c r="R1525" s="39">
        <v>2043</v>
      </c>
      <c r="S1525" s="1" t="str">
        <f>IF(OR(MONTH(L1525)=12, MONTH(L1525)&lt;=5), "Dry Season", "Wet Season")</f>
        <v>Dry Season</v>
      </c>
      <c r="T1525" s="1">
        <v>1</v>
      </c>
      <c r="U1525" s="1">
        <v>0</v>
      </c>
      <c r="V1525" s="1">
        <v>0</v>
      </c>
      <c r="W1525" s="1">
        <v>0</v>
      </c>
      <c r="X1525" s="1" t="s">
        <v>44</v>
      </c>
      <c r="Y1525" s="1"/>
      <c r="Z1525" s="1"/>
      <c r="AA1525" s="11" cm="1">
        <f t="array" ref="AA1525">IF(ISBLANK(Y1525), 0, VINCentyInvDistance(F1525,G1525,Y1525,Z1525))</f>
        <v>0</v>
      </c>
      <c r="AB1525" s="1">
        <v>0</v>
      </c>
      <c r="AC1525" s="1">
        <v>7.8</v>
      </c>
      <c r="AD1525" s="1">
        <v>3.9</v>
      </c>
      <c r="AE1525" s="1">
        <v>11</v>
      </c>
      <c r="AF1525" s="1">
        <v>1</v>
      </c>
      <c r="AG1525" s="1" t="s">
        <v>1729</v>
      </c>
      <c r="AH1525" s="1" t="s">
        <v>1730</v>
      </c>
      <c r="AI1525" s="1"/>
      <c r="AJ1525" s="1" t="s">
        <v>55</v>
      </c>
      <c r="AK1525" t="s">
        <v>16600</v>
      </c>
      <c r="AL1525" s="7">
        <v>4</v>
      </c>
      <c r="AM1525" s="1" t="s">
        <v>1736</v>
      </c>
    </row>
    <row r="1526" spans="1:39" ht="12.75" customHeight="1">
      <c r="A1526" s="1"/>
      <c r="B1526" s="1" t="s">
        <v>1752</v>
      </c>
      <c r="C1526" s="1" t="s">
        <v>1753</v>
      </c>
      <c r="D1526" s="3" t="str">
        <f ca="1">IFERROR(__xludf.DUMMYFUNCTION("PROPER(REGEXEXTRACT(B374, ""(?:https?:\/\/)?(?:www\.)?([a-zA-Z0-9-]+)\.""))"),"Skyscanner")</f>
        <v>Skyscanner</v>
      </c>
      <c r="E1526" s="1" t="s">
        <v>1754</v>
      </c>
      <c r="F1526" s="1">
        <v>14.116630000000001</v>
      </c>
      <c r="G1526" s="1">
        <v>120.96375999999999</v>
      </c>
      <c r="H1526" s="1" t="s">
        <v>1755</v>
      </c>
      <c r="I1526" s="1" t="s">
        <v>1300</v>
      </c>
      <c r="J1526" s="1">
        <f>IF(K1526="URBAN",1,IF(K1526="SUBURBAN",2,IF(K1526="RURAL",3,"")))</f>
        <v>2</v>
      </c>
      <c r="K1526" s="1" t="s">
        <v>84</v>
      </c>
      <c r="L1526" s="18">
        <v>46082</v>
      </c>
      <c r="M1526" s="49">
        <v>0.58333333333333337</v>
      </c>
      <c r="N1526" s="18">
        <v>46083</v>
      </c>
      <c r="O1526" s="56">
        <v>0.5</v>
      </c>
      <c r="P1526" s="31" t="str">
        <f>TEXT($L1526, "dddd")</f>
        <v>Sunday</v>
      </c>
      <c r="Q1526" s="39" t="s">
        <v>1026</v>
      </c>
      <c r="R1526" s="39">
        <v>1148</v>
      </c>
      <c r="S1526" s="1" t="str">
        <f>IF(OR(MONTH(L1526)=12, MONTH(L1526)&lt;=5), "Dry Season", "Wet Season")</f>
        <v>Dry Season</v>
      </c>
      <c r="T1526" s="1">
        <v>1</v>
      </c>
      <c r="U1526" s="1">
        <v>0</v>
      </c>
      <c r="V1526" s="1">
        <v>0</v>
      </c>
      <c r="W1526" s="1">
        <v>0</v>
      </c>
      <c r="X1526" s="1" t="s">
        <v>44</v>
      </c>
      <c r="Y1526" s="1"/>
      <c r="Z1526" s="1"/>
      <c r="AA1526" s="11" cm="1">
        <f t="array" ref="AA1526">IF(ISBLANK(Y1526), 0, VINCentyInvDistance(F1526,G1526,Y1526,Z1526))</f>
        <v>0</v>
      </c>
      <c r="AB1526" s="1">
        <v>0</v>
      </c>
      <c r="AC1526" s="1">
        <v>8</v>
      </c>
      <c r="AD1526" s="1">
        <v>4.2</v>
      </c>
      <c r="AE1526" s="1">
        <v>34</v>
      </c>
      <c r="AF1526" s="1">
        <v>1</v>
      </c>
      <c r="AG1526" s="1" t="s">
        <v>1729</v>
      </c>
      <c r="AH1526" s="1" t="s">
        <v>1730</v>
      </c>
      <c r="AI1526" s="1"/>
      <c r="AJ1526" s="1" t="s">
        <v>55</v>
      </c>
      <c r="AK1526" t="s">
        <v>1422</v>
      </c>
      <c r="AL1526" s="7">
        <v>0</v>
      </c>
      <c r="AM1526" s="1" t="s">
        <v>1756</v>
      </c>
    </row>
    <row r="1527" spans="1:39" ht="12.75" customHeight="1">
      <c r="A1527" s="1"/>
      <c r="B1527" s="1" t="s">
        <v>1757</v>
      </c>
      <c r="C1527" s="1" t="s">
        <v>1758</v>
      </c>
      <c r="D1527" s="3" t="str">
        <f ca="1">IFERROR(__xludf.DUMMYFUNCTION("PROPER(REGEXEXTRACT(B375, ""(?:https?:\/\/)?(?:www\.)?([a-zA-Z0-9-]+)\.""))"),"Skyscanner")</f>
        <v>Skyscanner</v>
      </c>
      <c r="E1527" s="1" t="s">
        <v>1759</v>
      </c>
      <c r="F1527" s="1">
        <v>14.12561</v>
      </c>
      <c r="G1527" s="1">
        <v>120.95979</v>
      </c>
      <c r="H1527" s="1" t="s">
        <v>1760</v>
      </c>
      <c r="I1527" s="1" t="s">
        <v>1300</v>
      </c>
      <c r="J1527" s="1">
        <f>IF(K1527="URBAN",1,IF(K1527="SUBURBAN",2,IF(K1527="RURAL",3,"")))</f>
        <v>2</v>
      </c>
      <c r="K1527" s="1" t="s">
        <v>84</v>
      </c>
      <c r="L1527" s="18">
        <v>46082</v>
      </c>
      <c r="M1527" s="49">
        <v>0.58333333333333337</v>
      </c>
      <c r="N1527" s="18">
        <v>46083</v>
      </c>
      <c r="O1527" s="56">
        <v>0.5</v>
      </c>
      <c r="P1527" s="31" t="str">
        <f>TEXT($L1527, "dddd")</f>
        <v>Sunday</v>
      </c>
      <c r="Q1527" s="39" t="s">
        <v>111</v>
      </c>
      <c r="R1527" s="39">
        <v>9923</v>
      </c>
      <c r="S1527" s="1" t="str">
        <f>IF(OR(MONTH(L1527)=12, MONTH(L1527)&lt;=5), "Dry Season", "Wet Season")</f>
        <v>Dry Season</v>
      </c>
      <c r="T1527" s="1">
        <v>1</v>
      </c>
      <c r="U1527" s="1">
        <v>1</v>
      </c>
      <c r="V1527" s="1">
        <v>0</v>
      </c>
      <c r="W1527" s="1">
        <v>0</v>
      </c>
      <c r="X1527" s="1" t="s">
        <v>44</v>
      </c>
      <c r="Y1527" s="1"/>
      <c r="Z1527" s="1"/>
      <c r="AA1527" s="11" cm="1">
        <f t="array" ref="AA1527">IF(ISBLANK(Y1527), 0, VINCentyInvDistance(F1527,G1527,Y1527,Z1527))</f>
        <v>0</v>
      </c>
      <c r="AB1527" s="1">
        <v>0</v>
      </c>
      <c r="AC1527" s="1">
        <v>8.6</v>
      </c>
      <c r="AD1527" s="1">
        <v>4.5</v>
      </c>
      <c r="AE1527" s="1">
        <v>408</v>
      </c>
      <c r="AF1527" s="1">
        <v>1</v>
      </c>
      <c r="AG1527" s="1" t="s">
        <v>1729</v>
      </c>
      <c r="AH1527" s="1" t="s">
        <v>1730</v>
      </c>
      <c r="AI1527" s="1"/>
      <c r="AJ1527" s="1" t="s">
        <v>55</v>
      </c>
      <c r="AK1527" t="s">
        <v>16601</v>
      </c>
      <c r="AL1527" s="6">
        <v>2</v>
      </c>
      <c r="AM1527" s="1" t="s">
        <v>1761</v>
      </c>
    </row>
    <row r="1528" spans="1:39" ht="12.75" customHeight="1">
      <c r="A1528" s="1"/>
      <c r="B1528" s="1" t="s">
        <v>1762</v>
      </c>
      <c r="C1528" s="1" t="s">
        <v>1763</v>
      </c>
      <c r="D1528" s="3" t="str">
        <f ca="1">IFERROR(__xludf.DUMMYFUNCTION("PROPER(REGEXEXTRACT(B376, ""(?:https?:\/\/)?(?:www\.)?([a-zA-Z0-9-]+)\.""))"),"Skyscanner")</f>
        <v>Skyscanner</v>
      </c>
      <c r="E1528" s="1" t="s">
        <v>1764</v>
      </c>
      <c r="F1528" s="1">
        <v>14.094879000000001</v>
      </c>
      <c r="G1528" s="1">
        <v>120.941047</v>
      </c>
      <c r="H1528" s="1" t="s">
        <v>1765</v>
      </c>
      <c r="I1528" s="1" t="s">
        <v>1300</v>
      </c>
      <c r="J1528" s="1">
        <f>IF(K1528="URBAN",1,IF(K1528="SUBURBAN",2,IF(K1528="RURAL",3,"")))</f>
        <v>2</v>
      </c>
      <c r="K1528" s="1" t="s">
        <v>84</v>
      </c>
      <c r="L1528" s="18">
        <v>46082</v>
      </c>
      <c r="M1528" s="49">
        <v>0.625</v>
      </c>
      <c r="N1528" s="18">
        <v>46083</v>
      </c>
      <c r="O1528" s="56">
        <v>0.45833333333333331</v>
      </c>
      <c r="P1528" s="31" t="str">
        <f>TEXT($L1528, "dddd")</f>
        <v>Sunday</v>
      </c>
      <c r="Q1528" s="39" t="s">
        <v>111</v>
      </c>
      <c r="R1528" s="39">
        <v>3528</v>
      </c>
      <c r="S1528" s="1" t="str">
        <f>IF(OR(MONTH(L1528)=12, MONTH(L1528)&lt;=5), "Dry Season", "Wet Season")</f>
        <v>Dry Season</v>
      </c>
      <c r="T1528" s="1">
        <v>1</v>
      </c>
      <c r="U1528" s="1">
        <v>0</v>
      </c>
      <c r="V1528" s="1">
        <v>0</v>
      </c>
      <c r="W1528" s="1">
        <v>0</v>
      </c>
      <c r="X1528" s="1" t="s">
        <v>44</v>
      </c>
      <c r="Y1528" s="1"/>
      <c r="Z1528" s="1"/>
      <c r="AA1528" s="11" cm="1">
        <f t="array" ref="AA1528">IF(ISBLANK(Y1528), 0, VINCentyInvDistance(F1528,G1528,Y1528,Z1528))</f>
        <v>0</v>
      </c>
      <c r="AB1528" s="1">
        <v>0</v>
      </c>
      <c r="AC1528" s="1">
        <v>8.1999999999999993</v>
      </c>
      <c r="AD1528" s="1">
        <v>4.2</v>
      </c>
      <c r="AE1528" s="1">
        <v>1227</v>
      </c>
      <c r="AF1528" s="1">
        <v>1</v>
      </c>
      <c r="AG1528" s="1" t="s">
        <v>1729</v>
      </c>
      <c r="AH1528" s="1" t="s">
        <v>1730</v>
      </c>
      <c r="AI1528" s="1"/>
      <c r="AJ1528" s="1" t="s">
        <v>55</v>
      </c>
      <c r="AK1528" t="s">
        <v>16602</v>
      </c>
      <c r="AL1528" s="7">
        <v>0</v>
      </c>
      <c r="AM1528" s="1" t="s">
        <v>1766</v>
      </c>
    </row>
    <row r="1529" spans="1:39" ht="12.75" customHeight="1">
      <c r="A1529" s="1"/>
      <c r="B1529" s="1" t="s">
        <v>1767</v>
      </c>
      <c r="C1529" s="1" t="s">
        <v>1768</v>
      </c>
      <c r="D1529" s="3" t="str">
        <f ca="1">IFERROR(__xludf.DUMMYFUNCTION("PROPER(REGEXEXTRACT(B377, ""(?:https?:\/\/)?(?:www\.)?([a-zA-Z0-9-]+)\.""))"),"Google")</f>
        <v>Google</v>
      </c>
      <c r="E1529" s="1" t="s">
        <v>1769</v>
      </c>
      <c r="F1529" s="1">
        <v>14.115968000000001</v>
      </c>
      <c r="G1529" s="1">
        <v>120.95964600000001</v>
      </c>
      <c r="H1529" s="1" t="s">
        <v>1770</v>
      </c>
      <c r="I1529" s="1" t="s">
        <v>1300</v>
      </c>
      <c r="J1529" s="1">
        <f>IF(K1529="URBAN",1,IF(K1529="SUBURBAN",2,IF(K1529="RURAL",3,"")))</f>
        <v>2</v>
      </c>
      <c r="K1529" s="1" t="s">
        <v>84</v>
      </c>
      <c r="L1529" s="18">
        <v>46082</v>
      </c>
      <c r="M1529" s="49">
        <v>0.625</v>
      </c>
      <c r="N1529" s="18">
        <v>46083</v>
      </c>
      <c r="O1529" s="56">
        <v>0.5</v>
      </c>
      <c r="P1529" s="31" t="str">
        <f>TEXT($L1529, "dddd")</f>
        <v>Sunday</v>
      </c>
      <c r="Q1529" s="39" t="s">
        <v>111</v>
      </c>
      <c r="R1529" s="39">
        <v>4120</v>
      </c>
      <c r="S1529" s="1" t="str">
        <f>IF(OR(MONTH(L1529)=12, MONTH(L1529)&lt;=5), "Dry Season", "Wet Season")</f>
        <v>Dry Season</v>
      </c>
      <c r="T1529" s="1">
        <v>1</v>
      </c>
      <c r="U1529" s="1">
        <v>0</v>
      </c>
      <c r="V1529" s="1">
        <v>0</v>
      </c>
      <c r="W1529" s="1">
        <v>0</v>
      </c>
      <c r="X1529" s="1" t="s">
        <v>44</v>
      </c>
      <c r="Y1529" s="1"/>
      <c r="Z1529" s="1"/>
      <c r="AA1529" s="11" cm="1">
        <f t="array" ref="AA1529">IF(ISBLANK(Y1529), 0, VINCentyInvDistance(F1529,G1529,Y1529,Z1529))</f>
        <v>0</v>
      </c>
      <c r="AB1529" s="1">
        <v>0</v>
      </c>
      <c r="AC1529" s="1">
        <v>9</v>
      </c>
      <c r="AD1529" s="1">
        <v>0</v>
      </c>
      <c r="AE1529" s="1">
        <v>543</v>
      </c>
      <c r="AF1529" s="1">
        <v>1</v>
      </c>
      <c r="AG1529" s="1" t="s">
        <v>1729</v>
      </c>
      <c r="AH1529" s="1" t="s">
        <v>1730</v>
      </c>
      <c r="AI1529" s="1"/>
      <c r="AJ1529" s="1" t="s">
        <v>55</v>
      </c>
      <c r="AL1529" s="7">
        <v>0</v>
      </c>
      <c r="AM1529" s="1" t="s">
        <v>1771</v>
      </c>
    </row>
    <row r="1530" spans="1:39" ht="12.75" customHeight="1">
      <c r="A1530" s="1"/>
      <c r="B1530" s="1" t="s">
        <v>1772</v>
      </c>
      <c r="C1530" s="1" t="s">
        <v>1773</v>
      </c>
      <c r="D1530" s="3" t="str">
        <f ca="1">IFERROR(__xludf.DUMMYFUNCTION("PROPER(REGEXEXTRACT(B378, ""(?:https?:\/\/)?(?:www\.)?([a-zA-Z0-9-]+)\.""))"),"Skyscanner")</f>
        <v>Skyscanner</v>
      </c>
      <c r="E1530" s="1" t="s">
        <v>1774</v>
      </c>
      <c r="F1530" s="1">
        <v>14.096982000000001</v>
      </c>
      <c r="G1530" s="1">
        <v>120.942306</v>
      </c>
      <c r="H1530" s="1" t="s">
        <v>1775</v>
      </c>
      <c r="I1530" s="1" t="s">
        <v>1300</v>
      </c>
      <c r="J1530" s="1">
        <f>IF(K1530="URBAN",1,IF(K1530="SUBURBAN",2,IF(K1530="RURAL",3,"")))</f>
        <v>2</v>
      </c>
      <c r="K1530" s="1" t="s">
        <v>84</v>
      </c>
      <c r="L1530" s="18">
        <v>46082</v>
      </c>
      <c r="M1530" s="49">
        <v>0.625</v>
      </c>
      <c r="N1530" s="18">
        <v>46083</v>
      </c>
      <c r="O1530" s="56">
        <v>0.5</v>
      </c>
      <c r="P1530" s="31" t="str">
        <f>TEXT($L1530, "dddd")</f>
        <v>Sunday</v>
      </c>
      <c r="Q1530" s="39" t="s">
        <v>1341</v>
      </c>
      <c r="R1530" s="39">
        <v>3131</v>
      </c>
      <c r="S1530" s="1" t="str">
        <f>IF(OR(MONTH(L1530)=12, MONTH(L1530)&lt;=5), "Dry Season", "Wet Season")</f>
        <v>Dry Season</v>
      </c>
      <c r="T1530" s="1">
        <v>1</v>
      </c>
      <c r="U1530" s="1">
        <v>0</v>
      </c>
      <c r="V1530" s="1">
        <v>0</v>
      </c>
      <c r="W1530" s="1">
        <v>0</v>
      </c>
      <c r="X1530" s="1" t="s">
        <v>44</v>
      </c>
      <c r="Y1530" s="1"/>
      <c r="Z1530" s="1"/>
      <c r="AA1530" s="11" cm="1">
        <f t="array" ref="AA1530">IF(ISBLANK(Y1530), 0, VINCentyInvDistance(F1530,G1530,Y1530,Z1530))</f>
        <v>0</v>
      </c>
      <c r="AB1530" s="1">
        <v>0</v>
      </c>
      <c r="AC1530" s="1">
        <v>8.8000000000000007</v>
      </c>
      <c r="AD1530" s="1">
        <v>0</v>
      </c>
      <c r="AE1530" s="1">
        <v>859</v>
      </c>
      <c r="AF1530" s="1">
        <v>1</v>
      </c>
      <c r="AG1530" s="1" t="s">
        <v>1729</v>
      </c>
      <c r="AH1530" s="1" t="s">
        <v>1730</v>
      </c>
      <c r="AI1530" s="1"/>
      <c r="AJ1530" s="1" t="s">
        <v>55</v>
      </c>
      <c r="AL1530" s="7">
        <v>0</v>
      </c>
      <c r="AM1530" s="1" t="s">
        <v>1776</v>
      </c>
    </row>
    <row r="1531" spans="1:39" ht="12.75" customHeight="1">
      <c r="A1531" s="1"/>
      <c r="B1531" s="1" t="s">
        <v>1777</v>
      </c>
      <c r="C1531" s="1" t="s">
        <v>1778</v>
      </c>
      <c r="D1531" s="3" t="str">
        <f ca="1">IFERROR(__xludf.DUMMYFUNCTION("PROPER(REGEXEXTRACT(B379, ""(?:https?:\/\/)?(?:www\.)?([a-zA-Z0-9-]+)\.""))"),"Skyscanner")</f>
        <v>Skyscanner</v>
      </c>
      <c r="E1531" s="1" t="s">
        <v>1779</v>
      </c>
      <c r="F1531" s="1">
        <v>14.124169999999999</v>
      </c>
      <c r="G1531" s="1">
        <v>120.99084000000001</v>
      </c>
      <c r="H1531" s="1" t="s">
        <v>1780</v>
      </c>
      <c r="I1531" s="1" t="s">
        <v>1300</v>
      </c>
      <c r="J1531" s="1">
        <f>IF(K1531="URBAN",1,IF(K1531="SUBURBAN",2,IF(K1531="RURAL",3,"")))</f>
        <v>2</v>
      </c>
      <c r="K1531" s="1" t="s">
        <v>84</v>
      </c>
      <c r="L1531" s="18">
        <v>46082</v>
      </c>
      <c r="M1531" s="49">
        <v>0.58333333333333337</v>
      </c>
      <c r="N1531" s="18">
        <v>46083</v>
      </c>
      <c r="O1531" s="56">
        <v>0.5</v>
      </c>
      <c r="P1531" s="31" t="str">
        <f>TEXT($L1531, "dddd")</f>
        <v>Sunday</v>
      </c>
      <c r="Q1531" s="39" t="s">
        <v>207</v>
      </c>
      <c r="R1531" s="39">
        <v>1558</v>
      </c>
      <c r="S1531" s="1" t="str">
        <f>IF(OR(MONTH(L1531)=12, MONTH(L1531)&lt;=5), "Dry Season", "Wet Season")</f>
        <v>Dry Season</v>
      </c>
      <c r="T1531" s="1">
        <v>2</v>
      </c>
      <c r="U1531" s="1">
        <v>0</v>
      </c>
      <c r="V1531" s="1">
        <v>0</v>
      </c>
      <c r="W1531" s="1">
        <v>0</v>
      </c>
      <c r="X1531" s="1" t="s">
        <v>44</v>
      </c>
      <c r="Y1531" s="1"/>
      <c r="Z1531" s="1"/>
      <c r="AA1531" s="11" cm="1">
        <f t="array" ref="AA1531">IF(ISBLANK(Y1531), 0, VINCentyInvDistance(F1531,G1531,Y1531,Z1531))</f>
        <v>0</v>
      </c>
      <c r="AB1531" s="1">
        <v>0</v>
      </c>
      <c r="AC1531" s="1">
        <v>7.8</v>
      </c>
      <c r="AD1531" s="1">
        <v>4.2</v>
      </c>
      <c r="AE1531" s="1">
        <v>509</v>
      </c>
      <c r="AF1531" s="1">
        <v>1</v>
      </c>
      <c r="AG1531" s="1" t="s">
        <v>1729</v>
      </c>
      <c r="AH1531" s="1" t="s">
        <v>1730</v>
      </c>
      <c r="AI1531" s="1" t="str">
        <f>TRIM(MID(SUBSTITUTE($H1531,",",REPT(" ",200)),(LEN($H1531)-LEN(SUBSTITUTE($H1531,",",""))-2)*200+1,200))</f>
        <v>Calabarzon</v>
      </c>
      <c r="AJ1531" s="1" t="s">
        <v>55</v>
      </c>
      <c r="AK1531" t="s">
        <v>16603</v>
      </c>
      <c r="AL1531" s="7">
        <v>0</v>
      </c>
      <c r="AM1531" s="1" t="s">
        <v>1781</v>
      </c>
    </row>
    <row r="1532" spans="1:39" ht="12.75" customHeight="1">
      <c r="A1532" s="1"/>
      <c r="B1532" s="1" t="s">
        <v>1782</v>
      </c>
      <c r="C1532" s="1" t="s">
        <v>1783</v>
      </c>
      <c r="D1532" s="3" t="str">
        <f ca="1">IFERROR(__xludf.DUMMYFUNCTION("PROPER(REGEXEXTRACT(B380, ""(?:https?:\/\/)?(?:www\.)?([a-zA-Z0-9-]+)\.""))"),"Skyscanner")</f>
        <v>Skyscanner</v>
      </c>
      <c r="E1532" s="1" t="s">
        <v>1784</v>
      </c>
      <c r="F1532" s="1">
        <v>14.132110000000001</v>
      </c>
      <c r="G1532" s="1">
        <v>121.00559</v>
      </c>
      <c r="H1532" s="1" t="s">
        <v>1785</v>
      </c>
      <c r="I1532" s="1" t="s">
        <v>1300</v>
      </c>
      <c r="J1532" s="1">
        <f>IF(K1532="URBAN",1,IF(K1532="SUBURBAN",2,IF(K1532="RURAL",3,"")))</f>
        <v>2</v>
      </c>
      <c r="K1532" s="1" t="s">
        <v>84</v>
      </c>
      <c r="L1532" s="18">
        <v>46082</v>
      </c>
      <c r="M1532" s="49">
        <v>0.58333333333333337</v>
      </c>
      <c r="N1532" s="18">
        <v>46083</v>
      </c>
      <c r="O1532" s="56">
        <v>0.5</v>
      </c>
      <c r="P1532" s="31" t="str">
        <f>TEXT($L1532, "dddd")</f>
        <v>Sunday</v>
      </c>
      <c r="Q1532" s="39" t="s">
        <v>207</v>
      </c>
      <c r="R1532" s="39">
        <v>2200</v>
      </c>
      <c r="S1532" s="1" t="str">
        <f>IF(OR(MONTH(L1532)=12, MONTH(L1532)&lt;=5), "Dry Season", "Wet Season")</f>
        <v>Dry Season</v>
      </c>
      <c r="T1532" s="1">
        <v>1</v>
      </c>
      <c r="U1532" s="1">
        <v>0</v>
      </c>
      <c r="V1532" s="1">
        <v>0</v>
      </c>
      <c r="W1532" s="1">
        <v>0</v>
      </c>
      <c r="X1532" s="1" t="s">
        <v>44</v>
      </c>
      <c r="Y1532" s="1"/>
      <c r="Z1532" s="1"/>
      <c r="AA1532" s="11" cm="1">
        <f t="array" ref="AA1532">IF(ISBLANK(Y1532), 0, VINCentyInvDistance(F1532,G1532,Y1532,Z1532))</f>
        <v>0</v>
      </c>
      <c r="AB1532" s="1">
        <v>0</v>
      </c>
      <c r="AC1532" s="1">
        <v>7.8</v>
      </c>
      <c r="AD1532" s="1">
        <v>0</v>
      </c>
      <c r="AE1532" s="1">
        <v>64</v>
      </c>
      <c r="AF1532" s="1">
        <v>1</v>
      </c>
      <c r="AG1532" s="1" t="s">
        <v>1729</v>
      </c>
      <c r="AH1532" s="1" t="s">
        <v>1730</v>
      </c>
      <c r="AI1532" s="1"/>
      <c r="AJ1532" s="1" t="s">
        <v>55</v>
      </c>
      <c r="AK1532" t="s">
        <v>16604</v>
      </c>
      <c r="AL1532" s="7">
        <v>0</v>
      </c>
      <c r="AM1532" s="1" t="s">
        <v>1786</v>
      </c>
    </row>
    <row r="1533" spans="1:39" ht="12.75" customHeight="1">
      <c r="A1533" s="1"/>
      <c r="B1533" s="1" t="s">
        <v>1787</v>
      </c>
      <c r="C1533" s="1" t="s">
        <v>1788</v>
      </c>
      <c r="D1533" s="3" t="str">
        <f ca="1">IFERROR(__xludf.DUMMYFUNCTION("PROPER(REGEXEXTRACT(B381, ""(?:https?:\/\/)?(?:www\.)?([a-zA-Z0-9-]+)\.""))"),"Skyscanner")</f>
        <v>Skyscanner</v>
      </c>
      <c r="E1533" s="1" t="s">
        <v>1789</v>
      </c>
      <c r="F1533" s="1">
        <v>14.1260341</v>
      </c>
      <c r="G1533" s="1">
        <v>120.9967417</v>
      </c>
      <c r="H1533" s="1" t="s">
        <v>1790</v>
      </c>
      <c r="I1533" s="1" t="s">
        <v>1300</v>
      </c>
      <c r="J1533" s="1">
        <f>IF(K1533="URBAN",1,IF(K1533="SUBURBAN",2,IF(K1533="RURAL",3,"")))</f>
        <v>2</v>
      </c>
      <c r="K1533" s="1" t="s">
        <v>84</v>
      </c>
      <c r="L1533" s="18">
        <v>46082</v>
      </c>
      <c r="M1533" s="49">
        <v>0.58333333333333337</v>
      </c>
      <c r="N1533" s="18">
        <v>46083</v>
      </c>
      <c r="O1533" s="56">
        <v>0.5</v>
      </c>
      <c r="P1533" s="31" t="str">
        <f>TEXT($L1533, "dddd")</f>
        <v>Sunday</v>
      </c>
      <c r="Q1533" s="39" t="s">
        <v>531</v>
      </c>
      <c r="R1533" s="39">
        <v>4601</v>
      </c>
      <c r="S1533" s="1" t="str">
        <f>IF(OR(MONTH(L1533)=12, MONTH(L1533)&lt;=5), "Dry Season", "Wet Season")</f>
        <v>Dry Season</v>
      </c>
      <c r="T1533" s="1">
        <v>1</v>
      </c>
      <c r="U1533" s="1">
        <v>0</v>
      </c>
      <c r="V1533" s="1">
        <v>0</v>
      </c>
      <c r="W1533" s="1">
        <v>1</v>
      </c>
      <c r="X1533" s="1" t="s">
        <v>832</v>
      </c>
      <c r="Y1533" s="1">
        <v>16.408881399999999</v>
      </c>
      <c r="Z1533" s="1">
        <v>120.5991997</v>
      </c>
      <c r="AA1533" s="11" cm="1">
        <f t="array" ref="AA1533">IF(ISBLANK(Y1533), 0, VINCentyInvDistance(F1533,G1533,Y1533,Z1533))</f>
        <v>256183.75530566231</v>
      </c>
      <c r="AB1533" s="1">
        <v>1</v>
      </c>
      <c r="AC1533" s="1">
        <v>7.4</v>
      </c>
      <c r="AD1533" s="1">
        <v>4.5</v>
      </c>
      <c r="AE1533" s="1">
        <v>162</v>
      </c>
      <c r="AF1533" s="1">
        <v>1</v>
      </c>
      <c r="AG1533" s="1" t="s">
        <v>833</v>
      </c>
      <c r="AH1533" s="1" t="s">
        <v>834</v>
      </c>
      <c r="AI1533" s="1" t="str">
        <f>TRIM(MID(SUBSTITUTE($H1533,",",REPT(" ",200)),(LEN($H1533)-LEN(SUBSTITUTE($H1533,",",""))-2)*200+1,200))</f>
        <v>Calabarzon</v>
      </c>
      <c r="AJ1533" s="1" t="s">
        <v>55</v>
      </c>
      <c r="AK1533" t="s">
        <v>16605</v>
      </c>
      <c r="AL1533" s="7">
        <v>0</v>
      </c>
      <c r="AM1533" s="1"/>
    </row>
    <row r="1534" spans="1:39" ht="12.75" customHeight="1">
      <c r="A1534" s="1"/>
      <c r="B1534" s="1" t="s">
        <v>1801</v>
      </c>
      <c r="C1534" s="1" t="s">
        <v>1802</v>
      </c>
      <c r="D1534" s="3" t="str">
        <f ca="1">IFERROR(__xludf.DUMMYFUNCTION("PROPER(REGEXEXTRACT(B384, ""(?:https?:\/\/)?(?:www\.)?([a-zA-Z0-9-]+)\.""))"),"Skyscanner")</f>
        <v>Skyscanner</v>
      </c>
      <c r="E1534" s="1" t="s">
        <v>1803</v>
      </c>
      <c r="F1534" s="1">
        <v>14.098426999999999</v>
      </c>
      <c r="G1534" s="1">
        <v>120.92658400000001</v>
      </c>
      <c r="H1534" s="1" t="s">
        <v>1804</v>
      </c>
      <c r="I1534" s="1" t="s">
        <v>1300</v>
      </c>
      <c r="J1534" s="1">
        <f>IF(K1534="URBAN",1,IF(K1534="SUBURBAN",2,IF(K1534="RURAL",3,"")))</f>
        <v>2</v>
      </c>
      <c r="K1534" s="1" t="s">
        <v>84</v>
      </c>
      <c r="L1534" s="18">
        <v>46082</v>
      </c>
      <c r="M1534" s="49">
        <v>0.58333333333333337</v>
      </c>
      <c r="N1534" s="18">
        <v>46083</v>
      </c>
      <c r="O1534" s="56">
        <v>0.45833333333333331</v>
      </c>
      <c r="P1534" s="31" t="str">
        <f>TEXT($L1534, "dddd")</f>
        <v>Sunday</v>
      </c>
      <c r="Q1534" s="39" t="s">
        <v>531</v>
      </c>
      <c r="R1534" s="39">
        <v>7447</v>
      </c>
      <c r="S1534" s="1" t="str">
        <f>IF(OR(MONTH(L1534)=12, MONTH(L1534)&lt;=5), "Dry Season", "Wet Season")</f>
        <v>Dry Season</v>
      </c>
      <c r="T1534" s="1">
        <v>1</v>
      </c>
      <c r="U1534" s="1">
        <v>0</v>
      </c>
      <c r="V1534" s="1">
        <v>0</v>
      </c>
      <c r="W1534" s="1">
        <v>0</v>
      </c>
      <c r="X1534" s="1" t="s">
        <v>44</v>
      </c>
      <c r="Y1534" s="1"/>
      <c r="Z1534" s="1"/>
      <c r="AA1534" s="11" cm="1">
        <f t="array" ref="AA1534">IF(ISBLANK(Y1534), 0, VINCentyInvDistance(F1534,G1534,Y1534,Z1534))</f>
        <v>0</v>
      </c>
      <c r="AB1534" s="1">
        <v>0</v>
      </c>
      <c r="AC1534" s="1">
        <v>8.4</v>
      </c>
      <c r="AD1534" s="1">
        <v>4.4000000000000004</v>
      </c>
      <c r="AE1534" s="1">
        <v>3707</v>
      </c>
      <c r="AF1534" s="1">
        <v>1</v>
      </c>
      <c r="AG1534" s="1" t="s">
        <v>1729</v>
      </c>
      <c r="AH1534" s="1" t="s">
        <v>1730</v>
      </c>
      <c r="AI1534" s="1" t="str">
        <f>TRIM(MID(SUBSTITUTE($H1534,",",REPT(" ",200)),(LEN($H1534)-LEN(SUBSTITUTE($H1534,",",""))-2)*200+1,200))</f>
        <v>Calabarzon</v>
      </c>
      <c r="AJ1534" s="1" t="s">
        <v>55</v>
      </c>
      <c r="AK1534" t="s">
        <v>16608</v>
      </c>
      <c r="AL1534" s="7">
        <v>0</v>
      </c>
      <c r="AM1534" s="1" t="s">
        <v>1805</v>
      </c>
    </row>
    <row r="1535" spans="1:39" ht="12.75" customHeight="1">
      <c r="A1535" s="1"/>
      <c r="B1535" s="1" t="s">
        <v>1806</v>
      </c>
      <c r="C1535" s="1" t="s">
        <v>1807</v>
      </c>
      <c r="D1535" s="3" t="str">
        <f ca="1">IFERROR(__xludf.DUMMYFUNCTION("PROPER(REGEXEXTRACT(B385, ""(?:https?:\/\/)?(?:www\.)?([a-zA-Z0-9-]+)\.""))"),"Skyscanner")</f>
        <v>Skyscanner</v>
      </c>
      <c r="E1535" s="1" t="s">
        <v>1808</v>
      </c>
      <c r="F1535" s="1">
        <v>14.095416</v>
      </c>
      <c r="G1535" s="1">
        <v>120.934674</v>
      </c>
      <c r="H1535" s="1" t="s">
        <v>1809</v>
      </c>
      <c r="I1535" s="1" t="s">
        <v>1300</v>
      </c>
      <c r="J1535" s="1">
        <f>IF(K1535="URBAN",1,IF(K1535="SUBURBAN",2,IF(K1535="RURAL",3,"")))</f>
        <v>2</v>
      </c>
      <c r="K1535" s="1" t="s">
        <v>84</v>
      </c>
      <c r="L1535" s="18">
        <v>46082</v>
      </c>
      <c r="M1535" s="49">
        <v>0.625</v>
      </c>
      <c r="N1535" s="18">
        <v>46083</v>
      </c>
      <c r="O1535" s="56">
        <v>0.5</v>
      </c>
      <c r="P1535" s="31" t="str">
        <f>TEXT($L1535, "dddd")</f>
        <v>Sunday</v>
      </c>
      <c r="Q1535" s="39" t="s">
        <v>111</v>
      </c>
      <c r="R1535" s="39">
        <v>1158</v>
      </c>
      <c r="S1535" s="1" t="str">
        <f>IF(OR(MONTH(L1535)=12, MONTH(L1535)&lt;=5), "Dry Season", "Wet Season")</f>
        <v>Dry Season</v>
      </c>
      <c r="T1535" s="1">
        <v>1</v>
      </c>
      <c r="U1535" s="1">
        <v>0</v>
      </c>
      <c r="V1535" s="1">
        <v>1</v>
      </c>
      <c r="W1535" s="1">
        <v>0</v>
      </c>
      <c r="X1535" s="1" t="s">
        <v>44</v>
      </c>
      <c r="Y1535" s="1"/>
      <c r="Z1535" s="1"/>
      <c r="AA1535" s="11" cm="1">
        <f t="array" ref="AA1535">IF(ISBLANK(Y1535), 0, VINCentyInvDistance(F1535,G1535,Y1535,Z1535))</f>
        <v>0</v>
      </c>
      <c r="AB1535" s="1">
        <v>0</v>
      </c>
      <c r="AC1535" s="1">
        <v>8.8000000000000007</v>
      </c>
      <c r="AD1535" s="1">
        <v>0</v>
      </c>
      <c r="AE1535" s="1">
        <v>35</v>
      </c>
      <c r="AF1535" s="1">
        <v>1</v>
      </c>
      <c r="AG1535" s="1" t="str">
        <f>TRIM(MID(SUBSTITUTE($H1535,",",REPT(" ",200)),(LEN($H1535)-LEN(SUBSTITUTE($H1535,",",""))-4)*200+1,200))</f>
        <v>Tagaytay</v>
      </c>
      <c r="AH1535" s="1" t="str">
        <f>TRIM(MID(SUBSTITUTE($H1535,",",REPT(" ",200)),(LEN($H1535)-LEN(SUBSTITUTE($H1535,",",""))-3)*200+1,200))</f>
        <v>Cavite</v>
      </c>
      <c r="AI1535" s="1" t="str">
        <f>TRIM(MID(SUBSTITUTE($H1535,",",REPT(" ",200)),(LEN($H1535)-LEN(SUBSTITUTE($H1535,",",""))-2)*200+1,200))</f>
        <v>Calabarzon</v>
      </c>
      <c r="AJ1535" s="1" t="str">
        <f>TRIM(MID(SUBSTITUTE($H1535,",",REPT(" ",200)),(LEN($H1535)-LEN(SUBSTITUTE($H1535,",",""))-0)*200+1,200))</f>
        <v>Philippines</v>
      </c>
      <c r="AL1535" s="7">
        <v>0</v>
      </c>
      <c r="AM1535" s="1" t="s">
        <v>1810</v>
      </c>
    </row>
    <row r="1536" spans="1:39" ht="12.75" customHeight="1">
      <c r="A1536" s="1"/>
      <c r="B1536" s="1" t="s">
        <v>1811</v>
      </c>
      <c r="C1536" s="1" t="s">
        <v>1812</v>
      </c>
      <c r="D1536" s="3" t="str">
        <f ca="1">IFERROR(__xludf.DUMMYFUNCTION("PROPER(REGEXEXTRACT(B386, ""(?:https?:\/\/)?(?:www\.)?([a-zA-Z0-9-]+)\.""))"),"Google")</f>
        <v>Google</v>
      </c>
      <c r="E1536" s="1" t="s">
        <v>1813</v>
      </c>
      <c r="F1536" s="1">
        <v>14.1246651</v>
      </c>
      <c r="G1536" s="1">
        <v>120.97017870000001</v>
      </c>
      <c r="H1536" s="1" t="s">
        <v>1814</v>
      </c>
      <c r="I1536" s="1" t="s">
        <v>1300</v>
      </c>
      <c r="J1536" s="1">
        <f>IF(K1536="URBAN",1,IF(K1536="SUBURBAN",2,IF(K1536="RURAL",3,"")))</f>
        <v>2</v>
      </c>
      <c r="K1536" s="1" t="s">
        <v>84</v>
      </c>
      <c r="L1536" s="18">
        <v>46082</v>
      </c>
      <c r="M1536" s="49">
        <v>0.625</v>
      </c>
      <c r="N1536" s="18">
        <v>46083</v>
      </c>
      <c r="O1536" s="56">
        <v>0.5</v>
      </c>
      <c r="P1536" s="31" t="str">
        <f>TEXT($L1536, "dddd")</f>
        <v>Sunday</v>
      </c>
      <c r="Q1536" s="39" t="s">
        <v>111</v>
      </c>
      <c r="R1536" s="39">
        <v>1968.6</v>
      </c>
      <c r="S1536" s="1" t="str">
        <f>IF(OR(MONTH(L1536)=12, MONTH(L1536)&lt;=5), "Dry Season", "Wet Season")</f>
        <v>Dry Season</v>
      </c>
      <c r="T1536" s="1">
        <v>1</v>
      </c>
      <c r="U1536" s="1">
        <v>0</v>
      </c>
      <c r="V1536" s="1">
        <v>1</v>
      </c>
      <c r="W1536" s="1">
        <v>0</v>
      </c>
      <c r="X1536" s="1" t="s">
        <v>44</v>
      </c>
      <c r="Y1536" s="1"/>
      <c r="Z1536" s="1"/>
      <c r="AA1536" s="11" cm="1">
        <f t="array" ref="AA1536">IF(ISBLANK(Y1536), 0, VINCentyInvDistance(F1536,G1536,Y1536,Z1536))</f>
        <v>0</v>
      </c>
      <c r="AB1536" s="1">
        <v>0</v>
      </c>
      <c r="AC1536" s="1">
        <v>0</v>
      </c>
      <c r="AD1536" s="1">
        <v>0</v>
      </c>
      <c r="AE1536" s="1">
        <v>253</v>
      </c>
      <c r="AF1536" s="1">
        <v>1</v>
      </c>
      <c r="AG1536" s="1" t="str">
        <f>TRIM(MID(SUBSTITUTE($H1536,",",REPT(" ",200)),(LEN($H1536)-LEN(SUBSTITUTE($H1536,",",""))-4)*200+1,200))</f>
        <v>Tagaytay</v>
      </c>
      <c r="AH1536" s="1" t="str">
        <f>TRIM(MID(SUBSTITUTE($H1536,",",REPT(" ",200)),(LEN($H1536)-LEN(SUBSTITUTE($H1536,",",""))-3)*200+1,200))</f>
        <v>Cavite</v>
      </c>
      <c r="AI1536" s="1" t="str">
        <f>TRIM(MID(SUBSTITUTE($H1536,",",REPT(" ",200)),(LEN($H1536)-LEN(SUBSTITUTE($H1536,",",""))-2)*200+1,200))</f>
        <v>Calabarzon</v>
      </c>
      <c r="AJ1536" s="1" t="str">
        <f>TRIM(MID(SUBSTITUTE($H1536,",",REPT(" ",200)),(LEN($H1536)-LEN(SUBSTITUTE($H1536,",",""))-0)*200+1,200))</f>
        <v>Philippines</v>
      </c>
      <c r="AL1536" s="7">
        <v>3</v>
      </c>
      <c r="AM1536" s="1"/>
    </row>
    <row r="1537" spans="1:39" ht="12.75" customHeight="1">
      <c r="A1537" s="1"/>
      <c r="B1537" s="1" t="s">
        <v>1815</v>
      </c>
      <c r="C1537" s="1" t="s">
        <v>1816</v>
      </c>
      <c r="D1537" s="3" t="str">
        <f ca="1">IFERROR(__xludf.DUMMYFUNCTION("PROPER(REGEXEXTRACT(B387, ""(?:https?:\/\/)?(?:www\.)?([a-zA-Z0-9-]+)\.""))"),"Skyscanner")</f>
        <v>Skyscanner</v>
      </c>
      <c r="E1537" s="1" t="s">
        <v>1817</v>
      </c>
      <c r="F1537" s="1">
        <v>14.099910599999999</v>
      </c>
      <c r="G1537" s="1">
        <v>120.9270588</v>
      </c>
      <c r="H1537" s="1" t="s">
        <v>1818</v>
      </c>
      <c r="I1537" s="1" t="s">
        <v>1300</v>
      </c>
      <c r="J1537" s="1">
        <f>IF(K1537="URBAN",1,IF(K1537="SUBURBAN",2,IF(K1537="RURAL",3,"")))</f>
        <v>2</v>
      </c>
      <c r="K1537" s="1" t="s">
        <v>84</v>
      </c>
      <c r="L1537" s="18">
        <v>46082</v>
      </c>
      <c r="M1537" s="49">
        <v>0.625</v>
      </c>
      <c r="N1537" s="18">
        <v>46083</v>
      </c>
      <c r="O1537" s="56">
        <v>0.5</v>
      </c>
      <c r="P1537" s="31" t="str">
        <f>TEXT($L1537, "dddd")</f>
        <v>Sunday</v>
      </c>
      <c r="Q1537" s="39" t="s">
        <v>531</v>
      </c>
      <c r="R1537" s="39">
        <v>4198</v>
      </c>
      <c r="S1537" s="1" t="str">
        <f>IF(OR(MONTH(L1537)=12, MONTH(L1537)&lt;=5), "Dry Season", "Wet Season")</f>
        <v>Dry Season</v>
      </c>
      <c r="T1537" s="1">
        <v>1</v>
      </c>
      <c r="U1537" s="1">
        <v>0</v>
      </c>
      <c r="V1537" s="1">
        <v>1</v>
      </c>
      <c r="W1537" s="1">
        <v>0</v>
      </c>
      <c r="X1537" s="1" t="s">
        <v>44</v>
      </c>
      <c r="Y1537" s="1"/>
      <c r="Z1537" s="1"/>
      <c r="AA1537" s="11" cm="1">
        <f t="array" ref="AA1537">IF(ISBLANK(Y1537), 0, VINCentyInvDistance(F1537,G1537,Y1537,Z1537))</f>
        <v>0</v>
      </c>
      <c r="AB1537" s="1">
        <v>0</v>
      </c>
      <c r="AC1537" s="1">
        <v>8.8000000000000007</v>
      </c>
      <c r="AD1537" s="1">
        <v>4.4000000000000004</v>
      </c>
      <c r="AE1537" s="1">
        <v>321</v>
      </c>
      <c r="AF1537" s="1">
        <v>1</v>
      </c>
      <c r="AG1537" s="1" t="s">
        <v>1729</v>
      </c>
      <c r="AH1537" s="1" t="s">
        <v>1730</v>
      </c>
      <c r="AI1537" s="1" t="str">
        <f>TRIM(MID(SUBSTITUTE($H1537,",",REPT(" ",200)),(LEN($H1537)-LEN(SUBSTITUTE($H1537,",",""))-2)*200+1,200))</f>
        <v>Calabarzon</v>
      </c>
      <c r="AJ1537" s="1" t="s">
        <v>55</v>
      </c>
      <c r="AK1537" t="s">
        <v>16609</v>
      </c>
      <c r="AL1537" s="7">
        <v>4</v>
      </c>
      <c r="AM1537" s="1"/>
    </row>
    <row r="1538" spans="1:39" ht="12.75" customHeight="1">
      <c r="A1538" s="1"/>
      <c r="B1538" s="1" t="s">
        <v>1819</v>
      </c>
      <c r="C1538" s="1" t="s">
        <v>1820</v>
      </c>
      <c r="D1538" s="3" t="str">
        <f ca="1">IFERROR(__xludf.DUMMYFUNCTION("PROPER(REGEXEXTRACT(B388, ""(?:https?:\/\/)?(?:www\.)?([a-zA-Z0-9-]+)\.""))"),"Skyscanner")</f>
        <v>Skyscanner</v>
      </c>
      <c r="E1538" s="1" t="s">
        <v>1821</v>
      </c>
      <c r="F1538" s="1">
        <v>14.099909999999999</v>
      </c>
      <c r="G1538" s="1">
        <v>120.927055</v>
      </c>
      <c r="H1538" s="1" t="s">
        <v>1818</v>
      </c>
      <c r="I1538" s="1" t="s">
        <v>1300</v>
      </c>
      <c r="J1538" s="1">
        <f>IF(K1538="URBAN",1,IF(K1538="SUBURBAN",2,IF(K1538="RURAL",3,"")))</f>
        <v>2</v>
      </c>
      <c r="K1538" s="1" t="s">
        <v>84</v>
      </c>
      <c r="L1538" s="18">
        <v>46082</v>
      </c>
      <c r="M1538" s="49">
        <v>0.58333333333333337</v>
      </c>
      <c r="N1538" s="18">
        <v>46083</v>
      </c>
      <c r="O1538" s="56">
        <v>0.5</v>
      </c>
      <c r="P1538" s="31" t="str">
        <f>TEXT($L1538, "dddd")</f>
        <v>Sunday</v>
      </c>
      <c r="Q1538" s="39" t="s">
        <v>111</v>
      </c>
      <c r="R1538" s="39">
        <v>7018</v>
      </c>
      <c r="S1538" s="1" t="str">
        <f>IF(OR(MONTH(L1538)=12, MONTH(L1538)&lt;=5), "Dry Season", "Wet Season")</f>
        <v>Dry Season</v>
      </c>
      <c r="T1538" s="1">
        <v>1</v>
      </c>
      <c r="U1538" s="1">
        <v>0</v>
      </c>
      <c r="V1538" s="1">
        <v>1</v>
      </c>
      <c r="W1538" s="1">
        <v>0</v>
      </c>
      <c r="X1538" s="1" t="s">
        <v>44</v>
      </c>
      <c r="Y1538" s="1"/>
      <c r="Z1538" s="1"/>
      <c r="AA1538" s="11" cm="1">
        <f t="array" ref="AA1538">IF(ISBLANK(Y1538), 0, VINCentyInvDistance(F1538,G1538,Y1538,Z1538))</f>
        <v>0</v>
      </c>
      <c r="AB1538" s="1">
        <v>1</v>
      </c>
      <c r="AC1538" s="1">
        <v>8.8000000000000007</v>
      </c>
      <c r="AD1538" s="1">
        <v>4.5</v>
      </c>
      <c r="AE1538" s="1">
        <v>1174</v>
      </c>
      <c r="AF1538" s="1">
        <v>1</v>
      </c>
      <c r="AG1538" s="1" t="s">
        <v>1729</v>
      </c>
      <c r="AH1538" s="1" t="s">
        <v>1730</v>
      </c>
      <c r="AI1538" s="1"/>
      <c r="AJ1538" s="1" t="s">
        <v>55</v>
      </c>
      <c r="AK1538" t="s">
        <v>16610</v>
      </c>
      <c r="AL1538" s="7">
        <v>4</v>
      </c>
      <c r="AM1538" s="1" t="s">
        <v>1822</v>
      </c>
    </row>
    <row r="1539" spans="1:39" ht="12.75" customHeight="1">
      <c r="A1539" s="1"/>
      <c r="B1539" s="1" t="s">
        <v>1823</v>
      </c>
      <c r="C1539" s="1" t="s">
        <v>1824</v>
      </c>
      <c r="D1539" s="3" t="str">
        <f ca="1">IFERROR(__xludf.DUMMYFUNCTION("PROPER(REGEXEXTRACT(B389, ""(?:https?:\/\/)?(?:www\.)?([a-zA-Z0-9-]+)\.""))"),"Skyscanner")</f>
        <v>Skyscanner</v>
      </c>
      <c r="E1539" s="1" t="s">
        <v>1825</v>
      </c>
      <c r="F1539" s="1">
        <v>14.122127000000001</v>
      </c>
      <c r="G1539" s="1">
        <v>120.934364</v>
      </c>
      <c r="H1539" s="1" t="s">
        <v>1826</v>
      </c>
      <c r="I1539" s="1" t="s">
        <v>1300</v>
      </c>
      <c r="J1539" s="1">
        <f>IF(K1539="URBAN",1,IF(K1539="SUBURBAN",2,IF(K1539="RURAL",3,"")))</f>
        <v>2</v>
      </c>
      <c r="K1539" s="1" t="s">
        <v>84</v>
      </c>
      <c r="L1539" s="18">
        <v>46082</v>
      </c>
      <c r="M1539" s="49">
        <v>0.58333333333333337</v>
      </c>
      <c r="N1539" s="18">
        <v>46083</v>
      </c>
      <c r="O1539" s="56">
        <v>0.5</v>
      </c>
      <c r="P1539" s="31" t="str">
        <f>TEXT($L1539, "dddd")</f>
        <v>Sunday</v>
      </c>
      <c r="Q1539" s="39" t="s">
        <v>111</v>
      </c>
      <c r="R1539" s="39">
        <v>2637</v>
      </c>
      <c r="S1539" s="1" t="str">
        <f>IF(OR(MONTH(L1539)=12, MONTH(L1539)&lt;=5), "Dry Season", "Wet Season")</f>
        <v>Dry Season</v>
      </c>
      <c r="T1539" s="1">
        <v>1</v>
      </c>
      <c r="U1539" s="1">
        <v>0</v>
      </c>
      <c r="V1539" s="1">
        <v>0</v>
      </c>
      <c r="W1539" s="1">
        <v>0</v>
      </c>
      <c r="X1539" s="1" t="s">
        <v>44</v>
      </c>
      <c r="Y1539" s="1"/>
      <c r="Z1539" s="1"/>
      <c r="AA1539" s="11" cm="1">
        <f t="array" ref="AA1539">IF(ISBLANK(Y1539), 0, VINCentyInvDistance(F1539,G1539,Y1539,Z1539))</f>
        <v>0</v>
      </c>
      <c r="AB1539" s="1">
        <v>0</v>
      </c>
      <c r="AC1539" s="1">
        <v>8.8000000000000007</v>
      </c>
      <c r="AD1539" s="1">
        <v>4.4000000000000004</v>
      </c>
      <c r="AE1539" s="1">
        <v>140</v>
      </c>
      <c r="AF1539" s="1">
        <v>1</v>
      </c>
      <c r="AG1539" s="1" t="s">
        <v>1729</v>
      </c>
      <c r="AH1539" s="1" t="s">
        <v>1730</v>
      </c>
      <c r="AI1539" s="1"/>
      <c r="AJ1539" s="1" t="s">
        <v>55</v>
      </c>
      <c r="AK1539" t="s">
        <v>16611</v>
      </c>
      <c r="AL1539" s="7">
        <v>4</v>
      </c>
      <c r="AM1539" s="1" t="s">
        <v>1827</v>
      </c>
    </row>
    <row r="1540" spans="1:39" ht="12.75" customHeight="1">
      <c r="A1540" s="1"/>
      <c r="B1540" s="1" t="s">
        <v>1828</v>
      </c>
      <c r="C1540" s="1" t="s">
        <v>1829</v>
      </c>
      <c r="D1540" s="3" t="str">
        <f ca="1">IFERROR(__xludf.DUMMYFUNCTION("PROPER(REGEXEXTRACT(B390, ""(?:https?:\/\/)?(?:www\.)?([a-zA-Z0-9-]+)\.""))"),"Skyscanner")</f>
        <v>Skyscanner</v>
      </c>
      <c r="E1540" s="1" t="s">
        <v>1830</v>
      </c>
      <c r="F1540" s="1">
        <v>14.124280000000001</v>
      </c>
      <c r="G1540" s="1">
        <v>120.98692</v>
      </c>
      <c r="H1540" s="1" t="s">
        <v>1831</v>
      </c>
      <c r="I1540" s="1" t="s">
        <v>1300</v>
      </c>
      <c r="J1540" s="1">
        <f>IF(K1540="URBAN",1,IF(K1540="SUBURBAN",2,IF(K1540="RURAL",3,"")))</f>
        <v>2</v>
      </c>
      <c r="K1540" s="1" t="s">
        <v>84</v>
      </c>
      <c r="L1540" s="18">
        <v>46082</v>
      </c>
      <c r="M1540" s="49">
        <v>0.625</v>
      </c>
      <c r="N1540" s="18">
        <v>46083</v>
      </c>
      <c r="O1540" s="56">
        <v>0.45833333333333331</v>
      </c>
      <c r="P1540" s="31" t="str">
        <f>TEXT($L1540, "dddd")</f>
        <v>Sunday</v>
      </c>
      <c r="Q1540" s="39" t="s">
        <v>207</v>
      </c>
      <c r="R1540" s="39">
        <v>1664</v>
      </c>
      <c r="S1540" s="1" t="str">
        <f>IF(OR(MONTH(L1540)=12, MONTH(L1540)&lt;=5), "Dry Season", "Wet Season")</f>
        <v>Dry Season</v>
      </c>
      <c r="T1540" s="1">
        <v>1</v>
      </c>
      <c r="U1540" s="1">
        <v>0</v>
      </c>
      <c r="V1540" s="1">
        <v>0</v>
      </c>
      <c r="W1540" s="1">
        <v>0</v>
      </c>
      <c r="X1540" s="1" t="s">
        <v>44</v>
      </c>
      <c r="Y1540" s="1"/>
      <c r="Z1540" s="1"/>
      <c r="AA1540" s="11" cm="1">
        <f t="array" ref="AA1540">IF(ISBLANK(Y1540), 0, VINCentyInvDistance(F1540,G1540,Y1540,Z1540))</f>
        <v>0</v>
      </c>
      <c r="AB1540" s="1">
        <v>0</v>
      </c>
      <c r="AC1540" s="1">
        <v>7.4</v>
      </c>
      <c r="AD1540" s="1">
        <v>4.0999999999999996</v>
      </c>
      <c r="AE1540" s="1">
        <v>72</v>
      </c>
      <c r="AF1540" s="1">
        <v>1</v>
      </c>
      <c r="AG1540" s="1" t="s">
        <v>1729</v>
      </c>
      <c r="AH1540" s="1" t="s">
        <v>1730</v>
      </c>
      <c r="AI1540" s="1"/>
      <c r="AJ1540" s="1" t="s">
        <v>55</v>
      </c>
      <c r="AK1540" t="s">
        <v>1832</v>
      </c>
      <c r="AL1540" s="7">
        <v>0</v>
      </c>
      <c r="AM1540" s="1" t="s">
        <v>1833</v>
      </c>
    </row>
    <row r="1541" spans="1:39" ht="12.75" customHeight="1">
      <c r="A1541" s="1"/>
      <c r="B1541" s="1" t="s">
        <v>1834</v>
      </c>
      <c r="C1541" s="1" t="s">
        <v>1835</v>
      </c>
      <c r="D1541" s="3" t="str">
        <f ca="1">IFERROR(__xludf.DUMMYFUNCTION("PROPER(REGEXEXTRACT(B391, ""(?:https?:\/\/)?(?:www\.)?([a-zA-Z0-9-]+)\.""))"),"Skyscanner")</f>
        <v>Skyscanner</v>
      </c>
      <c r="E1541" s="1" t="s">
        <v>1836</v>
      </c>
      <c r="F1541" s="1">
        <v>14.122776999999999</v>
      </c>
      <c r="G1541" s="1">
        <v>120.960182</v>
      </c>
      <c r="H1541" s="1" t="s">
        <v>1837</v>
      </c>
      <c r="I1541" s="1" t="s">
        <v>1300</v>
      </c>
      <c r="J1541" s="1">
        <f>IF(K1541="URBAN",1,IF(K1541="SUBURBAN",2,IF(K1541="RURAL",3,"")))</f>
        <v>2</v>
      </c>
      <c r="K1541" s="1" t="s">
        <v>84</v>
      </c>
      <c r="L1541" s="18">
        <v>46082</v>
      </c>
      <c r="M1541" s="49">
        <v>0.58333333333333337</v>
      </c>
      <c r="N1541" s="18">
        <v>46083</v>
      </c>
      <c r="O1541" s="56">
        <v>0.5</v>
      </c>
      <c r="P1541" s="31" t="str">
        <f>TEXT($L1541, "dddd")</f>
        <v>Sunday</v>
      </c>
      <c r="Q1541" s="39" t="s">
        <v>111</v>
      </c>
      <c r="R1541" s="39">
        <v>2370</v>
      </c>
      <c r="S1541" s="1" t="str">
        <f>IF(OR(MONTH(L1541)=12, MONTH(L1541)&lt;=5), "Dry Season", "Wet Season")</f>
        <v>Dry Season</v>
      </c>
      <c r="T1541" s="1">
        <v>1</v>
      </c>
      <c r="U1541" s="1">
        <v>0</v>
      </c>
      <c r="V1541" s="1">
        <v>1</v>
      </c>
      <c r="W1541" s="1">
        <v>0</v>
      </c>
      <c r="X1541" s="1" t="s">
        <v>44</v>
      </c>
      <c r="Y1541" s="1"/>
      <c r="Z1541" s="1"/>
      <c r="AA1541" s="11" cm="1">
        <f t="array" ref="AA1541">IF(ISBLANK(Y1541), 0, VINCentyInvDistance(F1541,G1541,Y1541,Z1541))</f>
        <v>0</v>
      </c>
      <c r="AB1541" s="1">
        <v>0</v>
      </c>
      <c r="AC1541" s="1">
        <v>9.1999999999999993</v>
      </c>
      <c r="AD1541" s="1">
        <v>0</v>
      </c>
      <c r="AE1541" s="1">
        <v>5</v>
      </c>
      <c r="AF1541" s="1">
        <v>1</v>
      </c>
      <c r="AG1541" s="1" t="s">
        <v>1729</v>
      </c>
      <c r="AH1541" s="1" t="s">
        <v>1730</v>
      </c>
      <c r="AI1541" s="1"/>
      <c r="AJ1541" s="1" t="s">
        <v>55</v>
      </c>
      <c r="AK1541" t="s">
        <v>1838</v>
      </c>
      <c r="AL1541" s="7">
        <v>0</v>
      </c>
      <c r="AM1541" s="1" t="s">
        <v>1839</v>
      </c>
    </row>
    <row r="1542" spans="1:39" ht="12.75" customHeight="1">
      <c r="A1542" s="1"/>
      <c r="B1542" s="1" t="s">
        <v>1840</v>
      </c>
      <c r="C1542" s="1" t="s">
        <v>1841</v>
      </c>
      <c r="D1542" s="3" t="str">
        <f ca="1">IFERROR(__xludf.DUMMYFUNCTION("PROPER(REGEXEXTRACT(B392, ""(?:https?:\/\/)?(?:www\.)?([a-zA-Z0-9-]+)\.""))"),"Skyscanner")</f>
        <v>Skyscanner</v>
      </c>
      <c r="E1542" s="1" t="s">
        <v>1842</v>
      </c>
      <c r="F1542" s="1">
        <v>14.10294</v>
      </c>
      <c r="G1542" s="1">
        <v>120.93786</v>
      </c>
      <c r="H1542" s="1" t="s">
        <v>1843</v>
      </c>
      <c r="I1542" s="1" t="s">
        <v>1300</v>
      </c>
      <c r="J1542" s="1">
        <f>IF(K1542="URBAN",1,IF(K1542="SUBURBAN",2,IF(K1542="RURAL",3,"")))</f>
        <v>2</v>
      </c>
      <c r="K1542" s="1" t="s">
        <v>84</v>
      </c>
      <c r="L1542" s="18">
        <v>46082</v>
      </c>
      <c r="M1542" s="49">
        <v>0.58333333333333337</v>
      </c>
      <c r="N1542" s="18">
        <v>46083</v>
      </c>
      <c r="O1542" s="56">
        <v>0.47916666666666669</v>
      </c>
      <c r="P1542" s="31" t="str">
        <f>TEXT($L1542, "dddd")</f>
        <v>Sunday</v>
      </c>
      <c r="Q1542" s="39" t="s">
        <v>111</v>
      </c>
      <c r="R1542" s="39">
        <v>1789</v>
      </c>
      <c r="S1542" s="1" t="str">
        <f>IF(OR(MONTH(L1542)=12, MONTH(L1542)&lt;=5), "Dry Season", "Wet Season")</f>
        <v>Dry Season</v>
      </c>
      <c r="T1542" s="1">
        <v>1</v>
      </c>
      <c r="U1542" s="1">
        <v>0</v>
      </c>
      <c r="V1542" s="1">
        <v>0</v>
      </c>
      <c r="W1542" s="1">
        <v>0</v>
      </c>
      <c r="X1542" s="1" t="s">
        <v>44</v>
      </c>
      <c r="Y1542" s="1"/>
      <c r="Z1542" s="1"/>
      <c r="AA1542" s="11" cm="1">
        <f t="array" ref="AA1542">IF(ISBLANK(Y1542), 0, VINCentyInvDistance(F1542,G1542,Y1542,Z1542))</f>
        <v>0</v>
      </c>
      <c r="AB1542" s="1">
        <v>0</v>
      </c>
      <c r="AC1542" s="1">
        <v>4.8</v>
      </c>
      <c r="AD1542" s="1">
        <v>4.3</v>
      </c>
      <c r="AE1542" s="1">
        <v>11</v>
      </c>
      <c r="AF1542" s="1">
        <v>1</v>
      </c>
      <c r="AG1542" s="1" t="s">
        <v>1729</v>
      </c>
      <c r="AH1542" s="1" t="s">
        <v>1730</v>
      </c>
      <c r="AI1542" s="1"/>
      <c r="AJ1542" s="1" t="s">
        <v>55</v>
      </c>
      <c r="AK1542" t="s">
        <v>16612</v>
      </c>
      <c r="AL1542" s="7">
        <v>0</v>
      </c>
      <c r="AM1542" s="1" t="s">
        <v>1844</v>
      </c>
    </row>
    <row r="1543" spans="1:39" ht="12.75" customHeight="1">
      <c r="A1543" s="1"/>
      <c r="B1543" s="1" t="s">
        <v>1845</v>
      </c>
      <c r="C1543" s="1" t="s">
        <v>1846</v>
      </c>
      <c r="D1543" s="3" t="str">
        <f ca="1">IFERROR(__xludf.DUMMYFUNCTION("PROPER(REGEXEXTRACT(B393, ""(?:https?:\/\/)?(?:www\.)?([a-zA-Z0-9-]+)\.""))"),"Skyscanner")</f>
        <v>Skyscanner</v>
      </c>
      <c r="E1543" s="1" t="s">
        <v>1847</v>
      </c>
      <c r="F1543" s="1">
        <v>14.125655</v>
      </c>
      <c r="G1543" s="1">
        <v>120.980361</v>
      </c>
      <c r="H1543" s="1" t="s">
        <v>1848</v>
      </c>
      <c r="I1543" s="1" t="s">
        <v>1300</v>
      </c>
      <c r="J1543" s="1">
        <f>IF(K1543="URBAN",1,IF(K1543="SUBURBAN",2,IF(K1543="RURAL",3,"")))</f>
        <v>2</v>
      </c>
      <c r="K1543" s="1" t="s">
        <v>84</v>
      </c>
      <c r="L1543" s="18">
        <v>46082</v>
      </c>
      <c r="M1543" s="49">
        <v>0.58333333333333337</v>
      </c>
      <c r="N1543" s="18">
        <v>46083</v>
      </c>
      <c r="O1543" s="56">
        <v>0.54166666666666663</v>
      </c>
      <c r="P1543" s="31" t="str">
        <f>TEXT($L1543, "dddd")</f>
        <v>Sunday</v>
      </c>
      <c r="Q1543" s="39" t="s">
        <v>111</v>
      </c>
      <c r="R1543" s="39">
        <v>1293</v>
      </c>
      <c r="S1543" s="1" t="str">
        <f>IF(OR(MONTH(L1543)=12, MONTH(L1543)&lt;=5), "Dry Season", "Wet Season")</f>
        <v>Dry Season</v>
      </c>
      <c r="T1543" s="1">
        <v>1</v>
      </c>
      <c r="U1543" s="1">
        <v>1</v>
      </c>
      <c r="V1543" s="1">
        <v>0</v>
      </c>
      <c r="W1543" s="1">
        <v>0</v>
      </c>
      <c r="X1543" s="1" t="s">
        <v>44</v>
      </c>
      <c r="Y1543" s="1"/>
      <c r="Z1543" s="1"/>
      <c r="AA1543" s="11" cm="1">
        <f t="array" ref="AA1543">IF(ISBLANK(Y1543), 0, VINCentyInvDistance(F1543,G1543,Y1543,Z1543))</f>
        <v>0</v>
      </c>
      <c r="AB1543" s="1">
        <v>0</v>
      </c>
      <c r="AC1543" s="1">
        <v>4.8</v>
      </c>
      <c r="AD1543" s="1">
        <v>0</v>
      </c>
      <c r="AE1543" s="1">
        <v>44</v>
      </c>
      <c r="AF1543" s="1">
        <v>1</v>
      </c>
      <c r="AG1543" s="1" t="s">
        <v>1729</v>
      </c>
      <c r="AH1543" s="1" t="s">
        <v>1730</v>
      </c>
      <c r="AI1543" s="1" t="str">
        <f>TRIM(MID(SUBSTITUTE($H1543,",",REPT(" ",200)),(LEN($H1543)-LEN(SUBSTITUTE($H1543,",",""))-2)*200+1,200))</f>
        <v>Calabarzon</v>
      </c>
      <c r="AJ1543" s="1" t="s">
        <v>55</v>
      </c>
      <c r="AK1543" t="s">
        <v>16613</v>
      </c>
      <c r="AL1543" s="7">
        <v>0</v>
      </c>
      <c r="AM1543" s="1" t="s">
        <v>1849</v>
      </c>
    </row>
    <row r="1544" spans="1:39" ht="12.75" customHeight="1">
      <c r="A1544" s="1"/>
      <c r="B1544" s="1" t="s">
        <v>1850</v>
      </c>
      <c r="C1544" s="1" t="s">
        <v>1851</v>
      </c>
      <c r="D1544" s="3" t="str">
        <f ca="1">IFERROR(__xludf.DUMMYFUNCTION("PROPER(REGEXEXTRACT(B394, ""(?:https?:\/\/)?(?:www\.)?([a-zA-Z0-9-]+)\.""))"),"Skyscanner")</f>
        <v>Skyscanner</v>
      </c>
      <c r="E1544" s="1" t="s">
        <v>1852</v>
      </c>
      <c r="F1544" s="1">
        <v>14.111969999999999</v>
      </c>
      <c r="G1544" s="1">
        <v>120.91580999999999</v>
      </c>
      <c r="H1544" s="1" t="s">
        <v>1853</v>
      </c>
      <c r="I1544" s="1" t="s">
        <v>1300</v>
      </c>
      <c r="J1544" s="1">
        <f>IF(K1544="URBAN",1,IF(K1544="SUBURBAN",2,IF(K1544="RURAL",3,"")))</f>
        <v>2</v>
      </c>
      <c r="K1544" s="1" t="s">
        <v>84</v>
      </c>
      <c r="L1544" s="18">
        <v>46082</v>
      </c>
      <c r="M1544" s="49">
        <v>0.58333333333333337</v>
      </c>
      <c r="N1544" s="18">
        <v>46083</v>
      </c>
      <c r="O1544" s="56">
        <v>0.5</v>
      </c>
      <c r="P1544" s="31" t="str">
        <f>TEXT($L1544, "dddd")</f>
        <v>Sunday</v>
      </c>
      <c r="Q1544" s="39" t="s">
        <v>207</v>
      </c>
      <c r="R1544" s="39">
        <v>1466</v>
      </c>
      <c r="S1544" s="1" t="str">
        <f>IF(OR(MONTH(L1544)=12, MONTH(L1544)&lt;=5), "Dry Season", "Wet Season")</f>
        <v>Dry Season</v>
      </c>
      <c r="T1544" s="1">
        <v>1</v>
      </c>
      <c r="U1544" s="1">
        <v>1</v>
      </c>
      <c r="V1544" s="1">
        <v>0</v>
      </c>
      <c r="W1544" s="1">
        <v>0</v>
      </c>
      <c r="X1544" s="1" t="s">
        <v>44</v>
      </c>
      <c r="Y1544" s="1"/>
      <c r="Z1544" s="1"/>
      <c r="AA1544" s="11" cm="1">
        <f t="array" ref="AA1544">IF(ISBLANK(Y1544), 0, VINCentyInvDistance(F1544,G1544,Y1544,Z1544))</f>
        <v>0</v>
      </c>
      <c r="AB1544" s="1">
        <v>0</v>
      </c>
      <c r="AC1544" s="1">
        <v>10</v>
      </c>
      <c r="AD1544" s="1">
        <v>4.2</v>
      </c>
      <c r="AE1544" s="1">
        <v>4</v>
      </c>
      <c r="AF1544" s="1">
        <v>1</v>
      </c>
      <c r="AG1544" s="1" t="s">
        <v>1729</v>
      </c>
      <c r="AH1544" s="1" t="s">
        <v>1730</v>
      </c>
      <c r="AI1544" s="1" t="str">
        <f>TRIM(MID(SUBSTITUTE($H1544,",",REPT(" ",200)),(LEN($H1544)-LEN(SUBSTITUTE($H1544,",",""))-2)*200+1,200))</f>
        <v>Calabarzon</v>
      </c>
      <c r="AJ1544" s="1" t="s">
        <v>55</v>
      </c>
      <c r="AK1544" t="s">
        <v>16614</v>
      </c>
      <c r="AL1544" s="7">
        <v>0</v>
      </c>
      <c r="AM1544" s="1" t="s">
        <v>1854</v>
      </c>
    </row>
    <row r="1545" spans="1:39" ht="12.75" customHeight="1">
      <c r="A1545" s="1"/>
      <c r="B1545" s="1" t="s">
        <v>1855</v>
      </c>
      <c r="C1545" s="1" t="s">
        <v>1856</v>
      </c>
      <c r="D1545" s="3" t="str">
        <f ca="1">IFERROR(__xludf.DUMMYFUNCTION("PROPER(REGEXEXTRACT(B395, ""(?:https?:\/\/)?(?:www\.)?([a-zA-Z0-9-]+)\.""))"),"Skyscanner")</f>
        <v>Skyscanner</v>
      </c>
      <c r="E1545" s="1" t="s">
        <v>1857</v>
      </c>
      <c r="F1545" s="1">
        <v>14.098789999999999</v>
      </c>
      <c r="G1545" s="1">
        <v>120.92413000000001</v>
      </c>
      <c r="H1545" s="1" t="s">
        <v>1804</v>
      </c>
      <c r="I1545" s="1" t="s">
        <v>1300</v>
      </c>
      <c r="J1545" s="1">
        <f>IF(K1545="URBAN",1,IF(K1545="SUBURBAN",2,IF(K1545="RURAL",3,"")))</f>
        <v>2</v>
      </c>
      <c r="K1545" s="1" t="s">
        <v>84</v>
      </c>
      <c r="L1545" s="18">
        <v>46082</v>
      </c>
      <c r="M1545" s="49">
        <v>0.58333333333333337</v>
      </c>
      <c r="N1545" s="18">
        <v>46083</v>
      </c>
      <c r="O1545" s="56">
        <v>0.52083333333333337</v>
      </c>
      <c r="P1545" s="31" t="str">
        <f>TEXT($L1545, "dddd")</f>
        <v>Sunday</v>
      </c>
      <c r="Q1545" s="39" t="s">
        <v>111</v>
      </c>
      <c r="R1545" s="39">
        <v>4524</v>
      </c>
      <c r="S1545" s="1" t="str">
        <f>IF(OR(MONTH(L1545)=12, MONTH(L1545)&lt;=5), "Dry Season", "Wet Season")</f>
        <v>Dry Season</v>
      </c>
      <c r="T1545" s="1">
        <v>1</v>
      </c>
      <c r="U1545" s="1">
        <v>0</v>
      </c>
      <c r="V1545" s="1">
        <v>0</v>
      </c>
      <c r="W1545" s="1">
        <v>0</v>
      </c>
      <c r="X1545" s="1" t="s">
        <v>44</v>
      </c>
      <c r="Y1545" s="1"/>
      <c r="Z1545" s="1"/>
      <c r="AA1545" s="11" cm="1">
        <f t="array" ref="AA1545">IF(ISBLANK(Y1545), 0, VINCentyInvDistance(F1545,G1545,Y1545,Z1545))</f>
        <v>0</v>
      </c>
      <c r="AB1545" s="1">
        <v>0</v>
      </c>
      <c r="AC1545" s="1">
        <v>10</v>
      </c>
      <c r="AD1545" s="1">
        <v>4.2</v>
      </c>
      <c r="AE1545" s="1">
        <v>86</v>
      </c>
      <c r="AF1545" s="1">
        <v>1</v>
      </c>
      <c r="AG1545" s="1" t="s">
        <v>1729</v>
      </c>
      <c r="AH1545" s="1" t="s">
        <v>1730</v>
      </c>
      <c r="AI1545" s="1"/>
      <c r="AJ1545" s="1" t="s">
        <v>55</v>
      </c>
      <c r="AK1545" t="s">
        <v>16615</v>
      </c>
      <c r="AL1545" s="7">
        <v>0</v>
      </c>
      <c r="AM1545" s="1" t="s">
        <v>1858</v>
      </c>
    </row>
    <row r="1546" spans="1:39" ht="12.75" customHeight="1">
      <c r="A1546" s="1"/>
      <c r="B1546" s="1" t="s">
        <v>1859</v>
      </c>
      <c r="C1546" s="1" t="s">
        <v>1860</v>
      </c>
      <c r="D1546" s="3" t="str">
        <f ca="1">IFERROR(__xludf.DUMMYFUNCTION("PROPER(REGEXEXTRACT(B396, ""(?:https?:\/\/)?(?:www\.)?([a-zA-Z0-9-]+)\.""))"),"Skyscanner")</f>
        <v>Skyscanner</v>
      </c>
      <c r="E1546" s="1" t="s">
        <v>1861</v>
      </c>
      <c r="F1546" s="1">
        <v>14.099235999999999</v>
      </c>
      <c r="G1546" s="1">
        <v>120.930559</v>
      </c>
      <c r="H1546" s="1" t="s">
        <v>1862</v>
      </c>
      <c r="I1546" s="1" t="s">
        <v>1300</v>
      </c>
      <c r="J1546" s="1">
        <f>IF(K1546="URBAN",1,IF(K1546="SUBURBAN",2,IF(K1546="RURAL",3,"")))</f>
        <v>2</v>
      </c>
      <c r="K1546" s="1" t="s">
        <v>84</v>
      </c>
      <c r="L1546" s="18">
        <v>46082</v>
      </c>
      <c r="M1546" s="49">
        <v>0.58333333333333337</v>
      </c>
      <c r="N1546" s="18">
        <v>46083</v>
      </c>
      <c r="O1546" s="56">
        <v>0.5</v>
      </c>
      <c r="P1546" s="31" t="str">
        <f>TEXT($L1546, "dddd")</f>
        <v>Sunday</v>
      </c>
      <c r="Q1546" s="39" t="s">
        <v>207</v>
      </c>
      <c r="R1546" s="39">
        <v>3513</v>
      </c>
      <c r="S1546" s="1" t="str">
        <f>IF(OR(MONTH(L1546)=12, MONTH(L1546)&lt;=5), "Dry Season", "Wet Season")</f>
        <v>Dry Season</v>
      </c>
      <c r="T1546" s="1">
        <v>1</v>
      </c>
      <c r="U1546" s="1">
        <v>1</v>
      </c>
      <c r="V1546" s="1">
        <v>0</v>
      </c>
      <c r="W1546" s="1">
        <v>0</v>
      </c>
      <c r="X1546" s="1" t="s">
        <v>44</v>
      </c>
      <c r="Y1546" s="1"/>
      <c r="Z1546" s="1"/>
      <c r="AA1546" s="11" cm="1">
        <f t="array" ref="AA1546">IF(ISBLANK(Y1546), 0, VINCentyInvDistance(F1546,G1546,Y1546,Z1546))</f>
        <v>0</v>
      </c>
      <c r="AB1546" s="1">
        <v>1</v>
      </c>
      <c r="AC1546" s="1">
        <v>9.4</v>
      </c>
      <c r="AD1546" s="1">
        <v>4</v>
      </c>
      <c r="AE1546" s="1">
        <v>57</v>
      </c>
      <c r="AF1546" s="1">
        <v>1</v>
      </c>
      <c r="AG1546" s="1" t="s">
        <v>1729</v>
      </c>
      <c r="AH1546" s="1" t="s">
        <v>1730</v>
      </c>
      <c r="AI1546" s="1"/>
      <c r="AJ1546" s="1" t="s">
        <v>55</v>
      </c>
      <c r="AK1546" t="s">
        <v>16616</v>
      </c>
      <c r="AL1546" s="6">
        <v>2</v>
      </c>
      <c r="AM1546" s="1" t="s">
        <v>1863</v>
      </c>
    </row>
    <row r="1547" spans="1:39" ht="12.75" customHeight="1">
      <c r="A1547" s="1"/>
      <c r="B1547" s="1" t="s">
        <v>1864</v>
      </c>
      <c r="C1547" s="1" t="s">
        <v>1865</v>
      </c>
      <c r="D1547" s="3" t="str">
        <f ca="1">IFERROR(__xludf.DUMMYFUNCTION("PROPER(REGEXEXTRACT(B397, ""(?:https?:\/\/)?(?:www\.)?([a-zA-Z0-9-]+)\.""))"),"Skyscanner")</f>
        <v>Skyscanner</v>
      </c>
      <c r="E1547" s="1" t="s">
        <v>1866</v>
      </c>
      <c r="F1547" s="1">
        <v>14.116078999999999</v>
      </c>
      <c r="G1547" s="1">
        <v>120.99037199999999</v>
      </c>
      <c r="H1547" s="1" t="s">
        <v>1867</v>
      </c>
      <c r="I1547" s="1" t="s">
        <v>1300</v>
      </c>
      <c r="J1547" s="1">
        <f>IF(K1547="URBAN",1,IF(K1547="SUBURBAN",2,IF(K1547="RURAL",3,"")))</f>
        <v>2</v>
      </c>
      <c r="K1547" s="1" t="s">
        <v>84</v>
      </c>
      <c r="L1547" s="18">
        <v>46082</v>
      </c>
      <c r="M1547" s="49">
        <v>0.625</v>
      </c>
      <c r="N1547" s="18">
        <v>46083</v>
      </c>
      <c r="O1547" s="56">
        <v>0.5</v>
      </c>
      <c r="P1547" s="31" t="str">
        <f>TEXT($L1547, "dddd")</f>
        <v>Sunday</v>
      </c>
      <c r="Q1547" s="39" t="s">
        <v>43</v>
      </c>
      <c r="R1547" s="39">
        <v>3332</v>
      </c>
      <c r="S1547" s="1" t="str">
        <f>IF(OR(MONTH(L1547)=12, MONTH(L1547)&lt;=5), "Dry Season", "Wet Season")</f>
        <v>Dry Season</v>
      </c>
      <c r="T1547" s="1">
        <v>1</v>
      </c>
      <c r="U1547" s="1">
        <v>0</v>
      </c>
      <c r="V1547" s="1">
        <v>0</v>
      </c>
      <c r="W1547" s="1">
        <v>0</v>
      </c>
      <c r="X1547" s="1" t="s">
        <v>44</v>
      </c>
      <c r="Y1547" s="1"/>
      <c r="Z1547" s="1"/>
      <c r="AA1547" s="11" cm="1">
        <f t="array" ref="AA1547">IF(ISBLANK(Y1547), 0, VINCentyInvDistance(F1547,G1547,Y1547,Z1547))</f>
        <v>0</v>
      </c>
      <c r="AB1547" s="1">
        <v>0</v>
      </c>
      <c r="AC1547" s="1">
        <v>6.4</v>
      </c>
      <c r="AD1547" s="1">
        <v>0</v>
      </c>
      <c r="AE1547" s="1">
        <v>274</v>
      </c>
      <c r="AF1547" s="1">
        <v>1</v>
      </c>
      <c r="AG1547" s="1" t="s">
        <v>1729</v>
      </c>
      <c r="AH1547" s="1" t="s">
        <v>1730</v>
      </c>
      <c r="AI1547" s="1" t="str">
        <f>TRIM(MID(SUBSTITUTE($H1547,",",REPT(" ",200)),(LEN($H1547)-LEN(SUBSTITUTE($H1547,",",""))-2)*200+1,200))</f>
        <v>Calabarzon</v>
      </c>
      <c r="AJ1547" s="1" t="s">
        <v>55</v>
      </c>
      <c r="AL1547" s="7">
        <v>0</v>
      </c>
      <c r="AM1547" s="1" t="s">
        <v>1868</v>
      </c>
    </row>
    <row r="1548" spans="1:39" ht="12.75" customHeight="1">
      <c r="A1548" s="1"/>
      <c r="B1548" s="1" t="s">
        <v>1869</v>
      </c>
      <c r="C1548" s="1" t="s">
        <v>1870</v>
      </c>
      <c r="D1548" s="3" t="str">
        <f ca="1">IFERROR(__xludf.DUMMYFUNCTION("PROPER(REGEXEXTRACT(B398, ""(?:https?:\/\/)?(?:www\.)?([a-zA-Z0-9-]+)\.""))"),"Skyscanner")</f>
        <v>Skyscanner</v>
      </c>
      <c r="E1548" s="1" t="s">
        <v>1871</v>
      </c>
      <c r="F1548" s="1">
        <v>14.097031543021</v>
      </c>
      <c r="G1548" s="1">
        <v>120.91645316595999</v>
      </c>
      <c r="H1548" s="1" t="s">
        <v>1872</v>
      </c>
      <c r="I1548" s="1" t="s">
        <v>1300</v>
      </c>
      <c r="J1548" s="1">
        <f>IF(K1548="URBAN",1,IF(K1548="SUBURBAN",2,IF(K1548="RURAL",3,"")))</f>
        <v>2</v>
      </c>
      <c r="K1548" s="1" t="s">
        <v>84</v>
      </c>
      <c r="L1548" s="18">
        <v>46082</v>
      </c>
      <c r="M1548" s="49">
        <v>0.58333333333333337</v>
      </c>
      <c r="N1548" s="18">
        <v>46083</v>
      </c>
      <c r="O1548" s="56">
        <v>0.5</v>
      </c>
      <c r="P1548" s="31" t="str">
        <f>TEXT($L1548, "dddd")</f>
        <v>Sunday</v>
      </c>
      <c r="Q1548" s="39" t="s">
        <v>111</v>
      </c>
      <c r="R1548" s="39">
        <v>4263</v>
      </c>
      <c r="S1548" s="1" t="str">
        <f>IF(OR(MONTH(L1548)=12, MONTH(L1548)&lt;=5), "Dry Season", "Wet Season")</f>
        <v>Dry Season</v>
      </c>
      <c r="T1548" s="1">
        <v>1</v>
      </c>
      <c r="U1548" s="1">
        <v>0</v>
      </c>
      <c r="V1548" s="1">
        <v>1</v>
      </c>
      <c r="W1548" s="1">
        <v>0</v>
      </c>
      <c r="X1548" s="1" t="s">
        <v>44</v>
      </c>
      <c r="Y1548" s="1"/>
      <c r="Z1548" s="1"/>
      <c r="AA1548" s="11" cm="1">
        <f t="array" ref="AA1548">IF(ISBLANK(Y1548), 0, VINCentyInvDistance(F1548,G1548,Y1548,Z1548))</f>
        <v>0</v>
      </c>
      <c r="AB1548" s="1">
        <v>0</v>
      </c>
      <c r="AC1548" s="1">
        <v>5.2</v>
      </c>
      <c r="AD1548" s="1">
        <v>4.3</v>
      </c>
      <c r="AE1548" s="1">
        <v>61</v>
      </c>
      <c r="AF1548" s="1">
        <v>1</v>
      </c>
      <c r="AG1548" s="1" t="s">
        <v>1729</v>
      </c>
      <c r="AH1548" s="1" t="s">
        <v>1730</v>
      </c>
      <c r="AI1548" s="1" t="str">
        <f>TRIM(MID(SUBSTITUTE($H1548,",",REPT(" ",200)),(LEN($H1548)-LEN(SUBSTITUTE($H1548,",",""))-2)*200+1,200))</f>
        <v>Calabarzon</v>
      </c>
      <c r="AJ1548" s="1" t="s">
        <v>55</v>
      </c>
      <c r="AK1548" t="s">
        <v>16617</v>
      </c>
      <c r="AL1548" s="7">
        <v>0</v>
      </c>
      <c r="AM1548" s="1" t="s">
        <v>1873</v>
      </c>
    </row>
    <row r="1549" spans="1:39" ht="12.75" customHeight="1">
      <c r="A1549" s="1"/>
      <c r="B1549" s="1" t="s">
        <v>1874</v>
      </c>
      <c r="C1549" s="1" t="s">
        <v>1875</v>
      </c>
      <c r="D1549" s="3" t="str">
        <f ca="1">IFERROR(__xludf.DUMMYFUNCTION("PROPER(REGEXEXTRACT(B399, ""(?:https?:\/\/)?(?:www\.)?([a-zA-Z0-9-]+)\.""))"),"Skyscanner")</f>
        <v>Skyscanner</v>
      </c>
      <c r="E1549" s="1" t="s">
        <v>1876</v>
      </c>
      <c r="F1549" s="1">
        <v>14.100076</v>
      </c>
      <c r="G1549" s="1">
        <v>120.928275</v>
      </c>
      <c r="H1549" s="1" t="s">
        <v>1877</v>
      </c>
      <c r="I1549" s="1" t="s">
        <v>1300</v>
      </c>
      <c r="J1549" s="1">
        <f>IF(K1549="URBAN",1,IF(K1549="SUBURBAN",2,IF(K1549="RURAL",3,"")))</f>
        <v>2</v>
      </c>
      <c r="K1549" s="1" t="s">
        <v>84</v>
      </c>
      <c r="L1549" s="18">
        <v>46082</v>
      </c>
      <c r="M1549" s="49">
        <v>0.58333333333333337</v>
      </c>
      <c r="N1549" s="18">
        <v>46083</v>
      </c>
      <c r="O1549" s="56">
        <v>0.5</v>
      </c>
      <c r="P1549" s="31" t="str">
        <f>TEXT($L1549, "dddd")</f>
        <v>Sunday</v>
      </c>
      <c r="Q1549" s="39" t="s">
        <v>111</v>
      </c>
      <c r="R1549" s="39">
        <v>4410</v>
      </c>
      <c r="S1549" s="1" t="str">
        <f>IF(OR(MONTH(L1549)=12, MONTH(L1549)&lt;=5), "Dry Season", "Wet Season")</f>
        <v>Dry Season</v>
      </c>
      <c r="T1549" s="1">
        <v>1</v>
      </c>
      <c r="U1549" s="1">
        <v>0</v>
      </c>
      <c r="V1549" s="1">
        <v>1</v>
      </c>
      <c r="W1549" s="1">
        <v>0</v>
      </c>
      <c r="X1549" s="1" t="s">
        <v>44</v>
      </c>
      <c r="Y1549" s="1"/>
      <c r="Z1549" s="1"/>
      <c r="AA1549" s="11" cm="1">
        <f t="array" ref="AA1549">IF(ISBLANK(Y1549), 0, VINCentyInvDistance(F1549,G1549,Y1549,Z1549))</f>
        <v>0</v>
      </c>
      <c r="AB1549" s="1">
        <v>0</v>
      </c>
      <c r="AC1549" s="1">
        <v>9.6</v>
      </c>
      <c r="AD1549" s="1">
        <v>4.2</v>
      </c>
      <c r="AE1549" s="1">
        <v>123</v>
      </c>
      <c r="AF1549" s="1">
        <v>1</v>
      </c>
      <c r="AG1549" s="1" t="s">
        <v>1729</v>
      </c>
      <c r="AH1549" s="1" t="s">
        <v>1730</v>
      </c>
      <c r="AI1549" s="1"/>
      <c r="AJ1549" s="1" t="s">
        <v>55</v>
      </c>
      <c r="AK1549" t="s">
        <v>16618</v>
      </c>
      <c r="AL1549" s="7">
        <v>4</v>
      </c>
      <c r="AM1549" s="1" t="s">
        <v>1878</v>
      </c>
    </row>
    <row r="1550" spans="1:39" ht="12.75" customHeight="1">
      <c r="A1550" s="1"/>
      <c r="B1550" s="1" t="s">
        <v>1879</v>
      </c>
      <c r="C1550" s="1" t="s">
        <v>1880</v>
      </c>
      <c r="D1550" s="3" t="str">
        <f ca="1">IFERROR(__xludf.DUMMYFUNCTION("PROPER(REGEXEXTRACT(B400, ""(?:https?:\/\/)?(?:www\.)?([a-zA-Z0-9-]+)\.""))"),"Skyscanner")</f>
        <v>Skyscanner</v>
      </c>
      <c r="E1550" s="1" t="s">
        <v>1881</v>
      </c>
      <c r="F1550" s="1">
        <v>14.11661</v>
      </c>
      <c r="G1550" s="1">
        <v>120.96159</v>
      </c>
      <c r="H1550" s="1" t="s">
        <v>1882</v>
      </c>
      <c r="I1550" s="1" t="s">
        <v>1300</v>
      </c>
      <c r="J1550" s="1">
        <f>IF(K1550="URBAN",1,IF(K1550="SUBURBAN",2,IF(K1550="RURAL",3,"")))</f>
        <v>2</v>
      </c>
      <c r="K1550" s="1" t="s">
        <v>84</v>
      </c>
      <c r="L1550" s="18">
        <v>46082</v>
      </c>
      <c r="M1550" s="49">
        <v>0.625</v>
      </c>
      <c r="N1550" s="18">
        <v>46083</v>
      </c>
      <c r="O1550" s="56">
        <v>0.5</v>
      </c>
      <c r="P1550" s="31" t="str">
        <f>TEXT($L1550, "dddd")</f>
        <v>Sunday</v>
      </c>
      <c r="Q1550" s="39" t="s">
        <v>323</v>
      </c>
      <c r="R1550" s="39">
        <v>9880</v>
      </c>
      <c r="S1550" s="1" t="str">
        <f>IF(OR(MONTH(L1550)=12, MONTH(L1550)&lt;=5), "Dry Season", "Wet Season")</f>
        <v>Dry Season</v>
      </c>
      <c r="T1550" s="1">
        <v>1</v>
      </c>
      <c r="U1550" s="1">
        <v>1</v>
      </c>
      <c r="V1550" s="1">
        <v>0</v>
      </c>
      <c r="W1550" s="1">
        <v>0</v>
      </c>
      <c r="X1550" s="1" t="s">
        <v>44</v>
      </c>
      <c r="Y1550" s="1"/>
      <c r="Z1550" s="1"/>
      <c r="AA1550" s="11" cm="1">
        <f t="array" ref="AA1550">IF(ISBLANK(Y1550), 0, VINCentyInvDistance(F1550,G1550,Y1550,Z1550))</f>
        <v>0</v>
      </c>
      <c r="AB1550" s="1">
        <v>0</v>
      </c>
      <c r="AC1550" s="1">
        <v>9</v>
      </c>
      <c r="AD1550" s="1">
        <v>4.4000000000000004</v>
      </c>
      <c r="AE1550" s="1">
        <v>90</v>
      </c>
      <c r="AF1550" s="1">
        <v>1</v>
      </c>
      <c r="AG1550" s="1" t="s">
        <v>1729</v>
      </c>
      <c r="AH1550" s="1" t="s">
        <v>1730</v>
      </c>
      <c r="AI1550" s="1"/>
      <c r="AJ1550" s="1" t="s">
        <v>55</v>
      </c>
      <c r="AK1550" t="s">
        <v>16619</v>
      </c>
      <c r="AL1550" s="7">
        <v>0</v>
      </c>
      <c r="AM1550" s="1" t="s">
        <v>1883</v>
      </c>
    </row>
    <row r="1551" spans="1:39" ht="12.75" customHeight="1">
      <c r="A1551" s="1"/>
      <c r="B1551" s="1" t="s">
        <v>1884</v>
      </c>
      <c r="C1551" s="1" t="s">
        <v>1885</v>
      </c>
      <c r="D1551" s="3" t="str">
        <f ca="1">IFERROR(__xludf.DUMMYFUNCTION("PROPER(REGEXEXTRACT(B401, ""(?:https?:\/\/)?(?:www\.)?([a-zA-Z0-9-]+)\.""))"),"Skyscanner")</f>
        <v>Skyscanner</v>
      </c>
      <c r="E1551" s="1" t="s">
        <v>1886</v>
      </c>
      <c r="F1551" s="1">
        <v>14.113518600000001</v>
      </c>
      <c r="G1551" s="1">
        <v>120.9612434</v>
      </c>
      <c r="H1551" s="1" t="s">
        <v>1887</v>
      </c>
      <c r="I1551" s="1" t="s">
        <v>1300</v>
      </c>
      <c r="J1551" s="1">
        <f>IF(K1551="URBAN",1,IF(K1551="SUBURBAN",2,IF(K1551="RURAL",3,"")))</f>
        <v>2</v>
      </c>
      <c r="K1551" s="1" t="s">
        <v>84</v>
      </c>
      <c r="L1551" s="18">
        <v>46082</v>
      </c>
      <c r="M1551" s="49">
        <v>0.58333333333333337</v>
      </c>
      <c r="N1551" s="18">
        <v>46083</v>
      </c>
      <c r="O1551" s="56">
        <v>0.5</v>
      </c>
      <c r="P1551" s="31" t="str">
        <f>TEXT($L1551, "dddd")</f>
        <v>Sunday</v>
      </c>
      <c r="Q1551" s="39" t="s">
        <v>207</v>
      </c>
      <c r="R1551" s="39">
        <v>3294</v>
      </c>
      <c r="S1551" s="1" t="str">
        <f>IF(OR(MONTH(L1551)=12, MONTH(L1551)&lt;=5), "Dry Season", "Wet Season")</f>
        <v>Dry Season</v>
      </c>
      <c r="T1551" s="1">
        <v>1</v>
      </c>
      <c r="U1551" s="1">
        <v>0</v>
      </c>
      <c r="V1551" s="1">
        <v>1</v>
      </c>
      <c r="W1551" s="1">
        <v>1</v>
      </c>
      <c r="X1551" s="1" t="s">
        <v>1212</v>
      </c>
      <c r="Y1551" s="1">
        <v>10.7143716</v>
      </c>
      <c r="Z1551" s="1">
        <v>122.55100229999999</v>
      </c>
      <c r="AA1551" s="11" cm="1">
        <f t="array" ref="AA1551">IF(ISBLANK(Y1551), 0, VINCentyInvDistance(F1551,G1551,Y1551,Z1551))</f>
        <v>413850.16255366307</v>
      </c>
      <c r="AB1551" s="1">
        <v>0</v>
      </c>
      <c r="AC1551" s="1">
        <v>7.8</v>
      </c>
      <c r="AD1551" s="1">
        <v>3.9</v>
      </c>
      <c r="AE1551" s="1">
        <v>229</v>
      </c>
      <c r="AF1551" s="1">
        <v>1</v>
      </c>
      <c r="AG1551" s="1" t="s">
        <v>1213</v>
      </c>
      <c r="AH1551" s="1" t="s">
        <v>1213</v>
      </c>
      <c r="AI1551" s="1" t="str">
        <f>TRIM(MID(SUBSTITUTE($H1551,",",REPT(" ",200)),(LEN($H1551)-LEN(SUBSTITUTE($H1551,",",""))-2)*200+1,200))</f>
        <v>Calabarzon</v>
      </c>
      <c r="AJ1551" s="1" t="s">
        <v>55</v>
      </c>
      <c r="AK1551" t="s">
        <v>16620</v>
      </c>
      <c r="AL1551" s="7">
        <v>3</v>
      </c>
      <c r="AM1551" s="1"/>
    </row>
    <row r="1552" spans="1:39" ht="12.75" customHeight="1">
      <c r="A1552" s="1"/>
      <c r="B1552" s="1" t="s">
        <v>1428</v>
      </c>
      <c r="C1552" s="1" t="s">
        <v>1888</v>
      </c>
      <c r="D1552" s="3" t="str">
        <f ca="1">IFERROR(__xludf.DUMMYFUNCTION("PROPER(REGEXEXTRACT(B402, ""(?:https?:\/\/)?(?:www\.)?([a-zA-Z0-9-]+)\.""))"),"Skyscanner")</f>
        <v>Skyscanner</v>
      </c>
      <c r="E1552" s="1" t="s">
        <v>1889</v>
      </c>
      <c r="F1552" s="1">
        <v>10.701408000000001</v>
      </c>
      <c r="G1552" s="1">
        <v>122.56796900000001</v>
      </c>
      <c r="H1552" s="1" t="s">
        <v>1426</v>
      </c>
      <c r="I1552" s="1" t="s">
        <v>1300</v>
      </c>
      <c r="J1552" s="1">
        <f>IF(K1552="URBAN",1,IF(K1552="SUBURBAN",2,IF(K1552="RURAL",3,"")))</f>
        <v>2</v>
      </c>
      <c r="K1552" s="1" t="s">
        <v>84</v>
      </c>
      <c r="L1552" s="18">
        <v>46082</v>
      </c>
      <c r="M1552" s="49">
        <v>0.58333333333333337</v>
      </c>
      <c r="N1552" s="18">
        <v>46083</v>
      </c>
      <c r="O1552" s="56">
        <v>0.5</v>
      </c>
      <c r="P1552" s="31" t="str">
        <f>TEXT($L1552, "dddd")</f>
        <v>Sunday</v>
      </c>
      <c r="Q1552" s="39" t="s">
        <v>111</v>
      </c>
      <c r="R1552" s="39">
        <v>1940</v>
      </c>
      <c r="S1552" s="1" t="str">
        <f>IF(OR(MONTH(L1552)=12, MONTH(L1552)&lt;=5), "Dry Season", "Wet Season")</f>
        <v>Dry Season</v>
      </c>
      <c r="T1552" s="1">
        <v>1</v>
      </c>
      <c r="U1552" s="1">
        <v>0</v>
      </c>
      <c r="V1552" s="1">
        <v>0</v>
      </c>
      <c r="W1552" s="1">
        <v>1</v>
      </c>
      <c r="X1552" s="1" t="s">
        <v>1212</v>
      </c>
      <c r="Y1552" s="1">
        <v>10.7143716</v>
      </c>
      <c r="Z1552" s="1">
        <v>122.55100229999999</v>
      </c>
      <c r="AA1552" s="11" cm="1">
        <f t="array" ref="AA1552">IF(ISBLANK(Y1552), 0, VINCentyInvDistance(F1552,G1552,Y1552,Z1552))</f>
        <v>2345.4429311241306</v>
      </c>
      <c r="AB1552" s="1">
        <v>1</v>
      </c>
      <c r="AC1552" s="1">
        <v>7.8</v>
      </c>
      <c r="AD1552" s="1">
        <v>0</v>
      </c>
      <c r="AE1552" s="1">
        <v>17</v>
      </c>
      <c r="AF1552" s="1">
        <v>1</v>
      </c>
      <c r="AG1552" s="1" t="s">
        <v>1729</v>
      </c>
      <c r="AH1552" s="1" t="s">
        <v>1730</v>
      </c>
      <c r="AI1552" s="1"/>
      <c r="AJ1552" s="1" t="s">
        <v>55</v>
      </c>
      <c r="AK1552" t="s">
        <v>16621</v>
      </c>
      <c r="AL1552" s="7">
        <v>0</v>
      </c>
      <c r="AM1552" s="1" t="s">
        <v>1890</v>
      </c>
    </row>
    <row r="1553" spans="1:39" ht="12.75" customHeight="1">
      <c r="A1553" s="1"/>
      <c r="B1553" s="1" t="s">
        <v>1891</v>
      </c>
      <c r="C1553" s="1" t="s">
        <v>1892</v>
      </c>
      <c r="D1553" s="3" t="str">
        <f ca="1">IFERROR(__xludf.DUMMYFUNCTION("PROPER(REGEXEXTRACT(B403, ""(?:https?:\/\/)?(?:www\.)?([a-zA-Z0-9-]+)\.""))"),"Skyscanner")</f>
        <v>Skyscanner</v>
      </c>
      <c r="E1553" s="1" t="s">
        <v>1893</v>
      </c>
      <c r="F1553" s="1">
        <v>14.117509999999999</v>
      </c>
      <c r="G1553" s="1">
        <v>120.96428</v>
      </c>
      <c r="H1553" s="1" t="s">
        <v>1894</v>
      </c>
      <c r="I1553" s="1" t="s">
        <v>1300</v>
      </c>
      <c r="J1553" s="1">
        <f>IF(K1553="URBAN",1,IF(K1553="SUBURBAN",2,IF(K1553="RURAL",3,"")))</f>
        <v>2</v>
      </c>
      <c r="K1553" s="1" t="s">
        <v>84</v>
      </c>
      <c r="L1553" s="18">
        <v>46082</v>
      </c>
      <c r="M1553" s="49">
        <v>0.5</v>
      </c>
      <c r="N1553" s="18">
        <v>46083</v>
      </c>
      <c r="O1553" s="56">
        <v>0.5</v>
      </c>
      <c r="P1553" s="31" t="str">
        <f>TEXT($L1553, "dddd")</f>
        <v>Sunday</v>
      </c>
      <c r="Q1553" s="39" t="s">
        <v>43</v>
      </c>
      <c r="R1553" s="39">
        <v>1210</v>
      </c>
      <c r="S1553" s="1" t="str">
        <f>IF(OR(MONTH(L1553)=12, MONTH(L1553)&lt;=5), "Dry Season", "Wet Season")</f>
        <v>Dry Season</v>
      </c>
      <c r="T1553" s="1">
        <v>2</v>
      </c>
      <c r="U1553" s="1">
        <v>0</v>
      </c>
      <c r="V1553" s="1">
        <v>0</v>
      </c>
      <c r="W1553" s="1">
        <v>0</v>
      </c>
      <c r="X1553" s="1" t="s">
        <v>44</v>
      </c>
      <c r="Y1553" s="1"/>
      <c r="Z1553" s="1"/>
      <c r="AA1553" s="11" cm="1">
        <f t="array" ref="AA1553">IF(ISBLANK(Y1553), 0, VINCentyInvDistance(F1553,G1553,Y1553,Z1553))</f>
        <v>0</v>
      </c>
      <c r="AB1553" s="1">
        <v>0</v>
      </c>
      <c r="AC1553" s="1">
        <v>0</v>
      </c>
      <c r="AD1553" s="1">
        <v>0</v>
      </c>
      <c r="AE1553" s="1">
        <v>105</v>
      </c>
      <c r="AF1553" s="1">
        <v>1</v>
      </c>
      <c r="AG1553" s="1" t="s">
        <v>1729</v>
      </c>
      <c r="AH1553" s="1" t="s">
        <v>1730</v>
      </c>
      <c r="AI1553" s="1" t="str">
        <f>TRIM(MID(SUBSTITUTE($H1553,",",REPT(" ",200)),(LEN($H1553)-LEN(SUBSTITUTE($H1553,",",""))-2)*200+1,200))</f>
        <v>Calabarzon</v>
      </c>
      <c r="AJ1553" s="1" t="s">
        <v>55</v>
      </c>
      <c r="AK1553" t="s">
        <v>1895</v>
      </c>
      <c r="AL1553" s="7">
        <v>0</v>
      </c>
      <c r="AM1553" s="1" t="s">
        <v>1896</v>
      </c>
    </row>
    <row r="1554" spans="1:39" ht="12.75" customHeight="1">
      <c r="A1554" s="1"/>
      <c r="B1554" s="1" t="s">
        <v>1897</v>
      </c>
      <c r="C1554" s="1" t="s">
        <v>1898</v>
      </c>
      <c r="D1554" s="3" t="str">
        <f ca="1">IFERROR(__xludf.DUMMYFUNCTION("PROPER(REGEXEXTRACT(B404, ""(?:https?:\/\/)?(?:www\.)?([a-zA-Z0-9-]+)\.""))"),"Skyscanner")</f>
        <v>Skyscanner</v>
      </c>
      <c r="E1554" s="1" t="s">
        <v>1899</v>
      </c>
      <c r="F1554" s="1">
        <v>14.11551</v>
      </c>
      <c r="G1554" s="1">
        <v>120.96222</v>
      </c>
      <c r="H1554" s="1" t="s">
        <v>1900</v>
      </c>
      <c r="I1554" s="1" t="s">
        <v>1300</v>
      </c>
      <c r="J1554" s="1">
        <f>IF(K1554="URBAN",1,IF(K1554="SUBURBAN",2,IF(K1554="RURAL",3,"")))</f>
        <v>2</v>
      </c>
      <c r="K1554" s="1" t="s">
        <v>84</v>
      </c>
      <c r="L1554" s="18">
        <v>46082</v>
      </c>
      <c r="M1554" s="49">
        <v>0.58333333333333337</v>
      </c>
      <c r="N1554" s="18">
        <v>46083</v>
      </c>
      <c r="O1554" s="56">
        <v>0.5</v>
      </c>
      <c r="P1554" s="31" t="str">
        <f>TEXT($L1554, "dddd")</f>
        <v>Sunday</v>
      </c>
      <c r="Q1554" s="39" t="s">
        <v>207</v>
      </c>
      <c r="R1554" s="39">
        <v>4240</v>
      </c>
      <c r="S1554" s="1" t="str">
        <f>IF(OR(MONTH(L1554)=12, MONTH(L1554)&lt;=5), "Dry Season", "Wet Season")</f>
        <v>Dry Season</v>
      </c>
      <c r="T1554" s="1">
        <v>1</v>
      </c>
      <c r="U1554" s="1">
        <v>0</v>
      </c>
      <c r="V1554" s="1">
        <v>0</v>
      </c>
      <c r="W1554" s="1">
        <v>0</v>
      </c>
      <c r="X1554" s="1" t="s">
        <v>44</v>
      </c>
      <c r="Y1554" s="1"/>
      <c r="Z1554" s="1"/>
      <c r="AA1554" s="11" cm="1">
        <f t="array" ref="AA1554">IF(ISBLANK(Y1554), 0, VINCentyInvDistance(F1554,G1554,Y1554,Z1554))</f>
        <v>0</v>
      </c>
      <c r="AB1554" s="1">
        <v>0</v>
      </c>
      <c r="AC1554" s="1">
        <v>8.8000000000000007</v>
      </c>
      <c r="AD1554" s="1">
        <v>4.0999999999999996</v>
      </c>
      <c r="AE1554" s="1">
        <v>11</v>
      </c>
      <c r="AF1554" s="1">
        <v>1</v>
      </c>
      <c r="AG1554" s="1" t="s">
        <v>1729</v>
      </c>
      <c r="AH1554" s="1" t="s">
        <v>1730</v>
      </c>
      <c r="AI1554" s="1" t="str">
        <f>TRIM(MID(SUBSTITUTE($H1554,",",REPT(" ",200)),(LEN($H1554)-LEN(SUBSTITUTE($H1554,",",""))-2)*200+1,200))</f>
        <v>Calabarzon</v>
      </c>
      <c r="AJ1554" s="1" t="s">
        <v>55</v>
      </c>
      <c r="AK1554" t="s">
        <v>16622</v>
      </c>
      <c r="AL1554" s="7">
        <v>0</v>
      </c>
      <c r="AM1554" s="1" t="s">
        <v>1901</v>
      </c>
    </row>
    <row r="1555" spans="1:39" ht="12.75" customHeight="1">
      <c r="A1555" s="1"/>
      <c r="B1555" s="1" t="s">
        <v>1902</v>
      </c>
      <c r="C1555" s="1" t="s">
        <v>1903</v>
      </c>
      <c r="D1555" s="3" t="str">
        <f ca="1">IFERROR(__xludf.DUMMYFUNCTION("PROPER(REGEXEXTRACT(B405, ""(?:https?:\/\/)?(?:www\.)?([a-zA-Z0-9-]+)\.""))"),"Skyscanner")</f>
        <v>Skyscanner</v>
      </c>
      <c r="E1555" s="1" t="s">
        <v>1904</v>
      </c>
      <c r="F1555" s="1">
        <v>14.119064</v>
      </c>
      <c r="G1555" s="1">
        <v>120.945177</v>
      </c>
      <c r="H1555" s="1" t="s">
        <v>1905</v>
      </c>
      <c r="I1555" s="1" t="s">
        <v>1300</v>
      </c>
      <c r="J1555" s="1">
        <f>IF(K1555="URBAN",1,IF(K1555="SUBURBAN",2,IF(K1555="RURAL",3,"")))</f>
        <v>2</v>
      </c>
      <c r="K1555" s="1" t="s">
        <v>84</v>
      </c>
      <c r="L1555" s="18">
        <v>46082</v>
      </c>
      <c r="M1555" s="49">
        <v>0.58333333333333337</v>
      </c>
      <c r="N1555" s="18">
        <v>46083</v>
      </c>
      <c r="O1555" s="56">
        <v>0.5</v>
      </c>
      <c r="P1555" s="31" t="str">
        <f>TEXT($L1555, "dddd")</f>
        <v>Sunday</v>
      </c>
      <c r="Q1555" s="39" t="s">
        <v>433</v>
      </c>
      <c r="R1555" s="39">
        <v>3358.2</v>
      </c>
      <c r="S1555" s="1" t="str">
        <f>IF(OR(MONTH(L1555)=12, MONTH(L1555)&lt;=5), "Dry Season", "Wet Season")</f>
        <v>Dry Season</v>
      </c>
      <c r="T1555" s="1">
        <v>1</v>
      </c>
      <c r="U1555" s="1">
        <v>0</v>
      </c>
      <c r="V1555" s="1">
        <v>0</v>
      </c>
      <c r="W1555" s="1">
        <v>0</v>
      </c>
      <c r="X1555" s="1" t="s">
        <v>44</v>
      </c>
      <c r="Y1555" s="1"/>
      <c r="Z1555" s="1"/>
      <c r="AA1555" s="11" cm="1">
        <f t="array" ref="AA1555">IF(ISBLANK(Y1555), 0, VINCentyInvDistance(F1555,G1555,Y1555,Z1555))</f>
        <v>0</v>
      </c>
      <c r="AB1555" s="1">
        <v>0</v>
      </c>
      <c r="AC1555" s="1">
        <v>8.8000000000000007</v>
      </c>
      <c r="AD1555" s="1">
        <v>0</v>
      </c>
      <c r="AE1555" s="1">
        <v>102</v>
      </c>
      <c r="AF1555" s="1">
        <v>1</v>
      </c>
      <c r="AG1555" s="1" t="str">
        <f>TRIM(MID(SUBSTITUTE($H1555,",",REPT(" ",200)),(LEN($H1555)-LEN(SUBSTITUTE($H1555,",",""))-4)*200+1,200))</f>
        <v>Tagaytay</v>
      </c>
      <c r="AH1555" s="1" t="str">
        <f>TRIM(MID(SUBSTITUTE($H1555,",",REPT(" ",200)),(LEN($H1555)-LEN(SUBSTITUTE($H1555,",",""))-3)*200+1,200))</f>
        <v>Cavite</v>
      </c>
      <c r="AI1555" s="1" t="str">
        <f>TRIM(MID(SUBSTITUTE($H1555,",",REPT(" ",200)),(LEN($H1555)-LEN(SUBSTITUTE($H1555,",",""))-2)*200+1,200))</f>
        <v>Calabarzon</v>
      </c>
      <c r="AJ1555" s="1" t="str">
        <f>TRIM(MID(SUBSTITUTE($H1555,",",REPT(" ",200)),(LEN($H1555)-LEN(SUBSTITUTE($H1555,",",""))-0)*200+1,200))</f>
        <v>Philippines</v>
      </c>
      <c r="AK1555" t="s">
        <v>16623</v>
      </c>
      <c r="AL1555" s="7">
        <v>0</v>
      </c>
      <c r="AM1555" s="1" t="s">
        <v>1907</v>
      </c>
    </row>
    <row r="1556" spans="1:39" ht="12.75" customHeight="1">
      <c r="A1556" s="1"/>
      <c r="B1556" s="1" t="s">
        <v>1908</v>
      </c>
      <c r="C1556" s="1" t="s">
        <v>1909</v>
      </c>
      <c r="D1556" s="3" t="str">
        <f ca="1">IFERROR(__xludf.DUMMYFUNCTION("PROPER(REGEXEXTRACT(B406, ""(?:https?:\/\/)?(?:www\.)?([a-zA-Z0-9-]+)\.""))"),"Skyscanner")</f>
        <v>Skyscanner</v>
      </c>
      <c r="E1556" s="1" t="s">
        <v>1910</v>
      </c>
      <c r="F1556" s="1">
        <v>12.879720000000001</v>
      </c>
      <c r="G1556" s="1">
        <v>121.77401999999999</v>
      </c>
      <c r="H1556" s="1" t="s">
        <v>272</v>
      </c>
      <c r="I1556" s="1" t="s">
        <v>1300</v>
      </c>
      <c r="J1556" s="1">
        <f>IF(K1556="URBAN",1,IF(K1556="SUBURBAN",2,IF(K1556="RURAL",3,"")))</f>
        <v>2</v>
      </c>
      <c r="K1556" s="1" t="s">
        <v>84</v>
      </c>
      <c r="L1556" s="18">
        <v>46082</v>
      </c>
      <c r="M1556" s="49">
        <v>0.58333333333333337</v>
      </c>
      <c r="N1556" s="18">
        <v>46083</v>
      </c>
      <c r="O1556" s="56">
        <v>0.5</v>
      </c>
      <c r="P1556" s="31" t="str">
        <f>TEXT($L1556, "dddd")</f>
        <v>Sunday</v>
      </c>
      <c r="Q1556" s="39" t="s">
        <v>111</v>
      </c>
      <c r="R1556" s="39">
        <v>1828</v>
      </c>
      <c r="S1556" s="1" t="str">
        <f>IF(OR(MONTH(L1556)=12, MONTH(L1556)&lt;=5), "Dry Season", "Wet Season")</f>
        <v>Dry Season</v>
      </c>
      <c r="T1556" s="1">
        <v>1</v>
      </c>
      <c r="U1556" s="1">
        <v>1</v>
      </c>
      <c r="V1556" s="1">
        <v>0</v>
      </c>
      <c r="W1556" s="1">
        <v>0</v>
      </c>
      <c r="X1556" s="1" t="s">
        <v>44</v>
      </c>
      <c r="Y1556" s="1"/>
      <c r="Z1556" s="1"/>
      <c r="AA1556" s="11" cm="1">
        <f t="array" ref="AA1556">IF(ISBLANK(Y1556), 0, VINCentyInvDistance(F1556,G1556,Y1556,Z1556))</f>
        <v>0</v>
      </c>
      <c r="AB1556" s="1">
        <v>0</v>
      </c>
      <c r="AC1556" s="1">
        <v>5.8</v>
      </c>
      <c r="AD1556" s="1">
        <v>3.7</v>
      </c>
      <c r="AE1556" s="1">
        <v>5</v>
      </c>
      <c r="AF1556" s="1">
        <v>1</v>
      </c>
      <c r="AG1556" s="1" t="s">
        <v>1729</v>
      </c>
      <c r="AH1556" s="1" t="s">
        <v>1730</v>
      </c>
      <c r="AI1556" s="1" t="str">
        <f>TRIM(MID(SUBSTITUTE($H1556,",",REPT(" ",200)),(LEN($H1556)-LEN(SUBSTITUTE($H1556,",",""))-2)*200+1,200))</f>
        <v>Romblon</v>
      </c>
      <c r="AJ1556" s="1" t="s">
        <v>55</v>
      </c>
      <c r="AK1556" t="s">
        <v>1911</v>
      </c>
      <c r="AL1556" s="7">
        <v>0</v>
      </c>
      <c r="AM1556" s="1" t="s">
        <v>1912</v>
      </c>
    </row>
    <row r="1557" spans="1:39" ht="12.75" customHeight="1">
      <c r="A1557" s="1"/>
      <c r="B1557" s="1" t="s">
        <v>1913</v>
      </c>
      <c r="C1557" s="1" t="s">
        <v>1914</v>
      </c>
      <c r="D1557" s="3" t="str">
        <f ca="1">IFERROR(__xludf.DUMMYFUNCTION("PROPER(REGEXEXTRACT(B407, ""(?:https?:\/\/)?(?:www\.)?([a-zA-Z0-9-]+)\.""))"),"Skyscanner")</f>
        <v>Skyscanner</v>
      </c>
      <c r="E1557" s="1" t="s">
        <v>1915</v>
      </c>
      <c r="F1557" s="1">
        <v>14.099297999999999</v>
      </c>
      <c r="G1557" s="1">
        <v>120.942888</v>
      </c>
      <c r="H1557" s="1" t="s">
        <v>1916</v>
      </c>
      <c r="I1557" s="1" t="s">
        <v>1300</v>
      </c>
      <c r="J1557" s="1">
        <f>IF(K1557="URBAN",1,IF(K1557="SUBURBAN",2,IF(K1557="RURAL",3,"")))</f>
        <v>2</v>
      </c>
      <c r="K1557" s="1" t="s">
        <v>84</v>
      </c>
      <c r="L1557" s="18">
        <v>46082</v>
      </c>
      <c r="M1557" s="49">
        <v>0.58333333333333337</v>
      </c>
      <c r="N1557" s="18">
        <v>46083</v>
      </c>
      <c r="O1557" s="56">
        <v>0.52083333333333337</v>
      </c>
      <c r="P1557" s="31" t="str">
        <f>TEXT($L1557, "dddd")</f>
        <v>Sunday</v>
      </c>
      <c r="Q1557" s="39" t="s">
        <v>111</v>
      </c>
      <c r="R1557" s="39">
        <v>6534</v>
      </c>
      <c r="S1557" s="1" t="str">
        <f>IF(OR(MONTH(L1557)=12, MONTH(L1557)&lt;=5), "Dry Season", "Wet Season")</f>
        <v>Dry Season</v>
      </c>
      <c r="T1557" s="1">
        <v>1</v>
      </c>
      <c r="U1557" s="1">
        <v>1</v>
      </c>
      <c r="V1557" s="1">
        <v>1</v>
      </c>
      <c r="W1557" s="1">
        <v>0</v>
      </c>
      <c r="X1557" s="1" t="s">
        <v>44</v>
      </c>
      <c r="Y1557" s="1"/>
      <c r="Z1557" s="1"/>
      <c r="AA1557" s="11" cm="1">
        <f t="array" ref="AA1557">IF(ISBLANK(Y1557), 0, VINCentyInvDistance(F1557,G1557,Y1557,Z1557))</f>
        <v>0</v>
      </c>
      <c r="AB1557" s="1">
        <v>0</v>
      </c>
      <c r="AC1557" s="1">
        <v>5.8</v>
      </c>
      <c r="AD1557" s="1">
        <v>4.5999999999999996</v>
      </c>
      <c r="AE1557" s="1">
        <v>27</v>
      </c>
      <c r="AF1557" s="1">
        <v>1</v>
      </c>
      <c r="AG1557" s="1" t="s">
        <v>1729</v>
      </c>
      <c r="AH1557" s="1" t="s">
        <v>1730</v>
      </c>
      <c r="AI1557" s="1" t="str">
        <f>TRIM(MID(SUBSTITUTE($H1557,",",REPT(" ",200)),(LEN($H1557)-LEN(SUBSTITUTE($H1557,",",""))-2)*200+1,200))</f>
        <v>Calabarzon</v>
      </c>
      <c r="AJ1557" s="1" t="s">
        <v>55</v>
      </c>
      <c r="AK1557" t="s">
        <v>16624</v>
      </c>
      <c r="AL1557" s="7">
        <v>0</v>
      </c>
      <c r="AM1557" s="1" t="s">
        <v>1917</v>
      </c>
    </row>
    <row r="1558" spans="1:39" ht="12.75" customHeight="1">
      <c r="A1558" s="1"/>
      <c r="B1558" s="1" t="s">
        <v>1918</v>
      </c>
      <c r="C1558" s="1" t="s">
        <v>1919</v>
      </c>
      <c r="D1558" s="3" t="str">
        <f ca="1">IFERROR(__xludf.DUMMYFUNCTION("PROPER(REGEXEXTRACT(B408, ""(?:https?:\/\/)?(?:www\.)?([a-zA-Z0-9-]+)\.""))"),"Skyscanner")</f>
        <v>Skyscanner</v>
      </c>
      <c r="E1558" s="1" t="s">
        <v>1920</v>
      </c>
      <c r="F1558" s="1">
        <v>14.116769</v>
      </c>
      <c r="G1558" s="1">
        <v>120.96333799999999</v>
      </c>
      <c r="H1558" s="1" t="s">
        <v>1921</v>
      </c>
      <c r="I1558" s="1" t="s">
        <v>1300</v>
      </c>
      <c r="J1558" s="1">
        <f>IF(K1558="URBAN",1,IF(K1558="SUBURBAN",2,IF(K1558="RURAL",3,"")))</f>
        <v>2</v>
      </c>
      <c r="K1558" s="1" t="s">
        <v>84</v>
      </c>
      <c r="L1558" s="18">
        <v>46082</v>
      </c>
      <c r="M1558" s="49">
        <v>0.58333333333333337</v>
      </c>
      <c r="N1558" s="18">
        <v>46083</v>
      </c>
      <c r="O1558" s="56">
        <v>0.5</v>
      </c>
      <c r="P1558" s="31" t="str">
        <f>TEXT($L1558, "dddd")</f>
        <v>Sunday</v>
      </c>
      <c r="Q1558" s="39" t="s">
        <v>207</v>
      </c>
      <c r="R1558" s="39">
        <v>3427</v>
      </c>
      <c r="S1558" s="1" t="str">
        <f>IF(OR(MONTH(L1558)=12, MONTH(L1558)&lt;=5), "Dry Season", "Wet Season")</f>
        <v>Dry Season</v>
      </c>
      <c r="T1558" s="1">
        <v>1</v>
      </c>
      <c r="U1558" s="1">
        <v>0</v>
      </c>
      <c r="V1558" s="1">
        <v>0</v>
      </c>
      <c r="W1558" s="1">
        <v>0</v>
      </c>
      <c r="X1558" s="1" t="s">
        <v>44</v>
      </c>
      <c r="Y1558" s="1"/>
      <c r="Z1558" s="1"/>
      <c r="AA1558" s="11" cm="1">
        <f t="array" ref="AA1558">IF(ISBLANK(Y1558), 0, VINCentyInvDistance(F1558,G1558,Y1558,Z1558))</f>
        <v>0</v>
      </c>
      <c r="AB1558" s="1">
        <v>0</v>
      </c>
      <c r="AC1558" s="1">
        <v>7.8</v>
      </c>
      <c r="AD1558" s="1">
        <v>4.5999999999999996</v>
      </c>
      <c r="AE1558" s="1">
        <v>8</v>
      </c>
      <c r="AF1558" s="1">
        <v>1</v>
      </c>
      <c r="AG1558" s="1" t="s">
        <v>1729</v>
      </c>
      <c r="AH1558" s="1" t="s">
        <v>1730</v>
      </c>
      <c r="AI1558" s="1"/>
      <c r="AJ1558" s="1" t="s">
        <v>55</v>
      </c>
      <c r="AK1558" t="s">
        <v>16625</v>
      </c>
      <c r="AL1558" s="7">
        <v>4</v>
      </c>
      <c r="AM1558" s="1" t="s">
        <v>1922</v>
      </c>
    </row>
    <row r="1559" spans="1:39" ht="12.75" customHeight="1">
      <c r="A1559" s="1"/>
      <c r="B1559" s="1" t="s">
        <v>1923</v>
      </c>
      <c r="C1559" s="1" t="s">
        <v>1924</v>
      </c>
      <c r="D1559" s="3" t="str">
        <f ca="1">IFERROR(__xludf.DUMMYFUNCTION("PROPER(REGEXEXTRACT(B409, ""(?:https?:\/\/)?(?:www\.)?([a-zA-Z0-9-]+)\.""))"),"Skyscanner")</f>
        <v>Skyscanner</v>
      </c>
      <c r="E1559" s="1" t="s">
        <v>1925</v>
      </c>
      <c r="F1559" s="1">
        <v>14.112159999999999</v>
      </c>
      <c r="G1559" s="1">
        <v>120.95932000000001</v>
      </c>
      <c r="H1559" s="1" t="s">
        <v>1926</v>
      </c>
      <c r="I1559" s="1" t="s">
        <v>1300</v>
      </c>
      <c r="J1559" s="1">
        <f>IF(K1559="URBAN",1,IF(K1559="SUBURBAN",2,IF(K1559="RURAL",3,"")))</f>
        <v>2</v>
      </c>
      <c r="K1559" s="1" t="s">
        <v>84</v>
      </c>
      <c r="L1559" s="18">
        <v>46082</v>
      </c>
      <c r="M1559" s="49">
        <v>0.58333333333333337</v>
      </c>
      <c r="N1559" s="18">
        <v>46083</v>
      </c>
      <c r="O1559" s="56">
        <v>0.5</v>
      </c>
      <c r="P1559" s="31" t="str">
        <f>TEXT($L1559, "dddd")</f>
        <v>Sunday</v>
      </c>
      <c r="Q1559" s="39" t="s">
        <v>111</v>
      </c>
      <c r="R1559" s="39">
        <v>4897</v>
      </c>
      <c r="S1559" s="1" t="str">
        <f>IF(OR(MONTH(L1559)=12, MONTH(L1559)&lt;=5), "Dry Season", "Wet Season")</f>
        <v>Dry Season</v>
      </c>
      <c r="T1559" s="1">
        <v>1</v>
      </c>
      <c r="U1559" s="1">
        <v>0</v>
      </c>
      <c r="V1559" s="1">
        <v>0</v>
      </c>
      <c r="W1559" s="1">
        <v>0</v>
      </c>
      <c r="X1559" s="1" t="s">
        <v>44</v>
      </c>
      <c r="Y1559" s="1"/>
      <c r="Z1559" s="1"/>
      <c r="AA1559" s="11" cm="1">
        <f t="array" ref="AA1559">IF(ISBLANK(Y1559), 0, VINCentyInvDistance(F1559,G1559,Y1559,Z1559))</f>
        <v>0</v>
      </c>
      <c r="AB1559" s="1">
        <v>1</v>
      </c>
      <c r="AC1559" s="1">
        <v>8.8000000000000007</v>
      </c>
      <c r="AD1559" s="1">
        <v>4.5</v>
      </c>
      <c r="AE1559" s="1">
        <v>803</v>
      </c>
      <c r="AF1559" s="1">
        <v>1</v>
      </c>
      <c r="AG1559" s="1" t="s">
        <v>1729</v>
      </c>
      <c r="AH1559" s="1" t="s">
        <v>1730</v>
      </c>
      <c r="AI1559" s="1"/>
      <c r="AJ1559" s="1" t="s">
        <v>55</v>
      </c>
      <c r="AK1559" t="s">
        <v>16626</v>
      </c>
      <c r="AL1559" s="7">
        <v>0</v>
      </c>
      <c r="AM1559" s="1" t="s">
        <v>1927</v>
      </c>
    </row>
    <row r="1560" spans="1:39" ht="12.75" customHeight="1">
      <c r="A1560" s="1"/>
      <c r="B1560" s="1" t="s">
        <v>1928</v>
      </c>
      <c r="C1560" s="1" t="s">
        <v>1929</v>
      </c>
      <c r="D1560" s="3" t="str">
        <f ca="1">IFERROR(__xludf.DUMMYFUNCTION("PROPER(REGEXEXTRACT(B410, ""(?:https?:\/\/)?(?:www\.)?([a-zA-Z0-9-]+)\.""))"),"Skyscanner")</f>
        <v>Skyscanner</v>
      </c>
      <c r="E1560" s="1" t="s">
        <v>1930</v>
      </c>
      <c r="F1560" s="1">
        <v>14.124952</v>
      </c>
      <c r="G1560" s="1">
        <v>120.941821</v>
      </c>
      <c r="H1560" s="1" t="s">
        <v>1931</v>
      </c>
      <c r="I1560" s="1" t="s">
        <v>1300</v>
      </c>
      <c r="J1560" s="1">
        <f>IF(K1560="URBAN",1,IF(K1560="SUBURBAN",2,IF(K1560="RURAL",3,"")))</f>
        <v>2</v>
      </c>
      <c r="K1560" s="1" t="s">
        <v>84</v>
      </c>
      <c r="L1560" s="18">
        <v>46082</v>
      </c>
      <c r="M1560" s="49">
        <v>0.58333333333333337</v>
      </c>
      <c r="N1560" s="18">
        <v>46083</v>
      </c>
      <c r="O1560" s="56">
        <v>0.5</v>
      </c>
      <c r="P1560" s="31" t="str">
        <f>TEXT($L1560, "dddd")</f>
        <v>Sunday</v>
      </c>
      <c r="Q1560" s="39" t="s">
        <v>323</v>
      </c>
      <c r="R1560" s="39">
        <v>4950</v>
      </c>
      <c r="S1560" s="1" t="str">
        <f>IF(OR(MONTH(L1560)=12, MONTH(L1560)&lt;=5), "Dry Season", "Wet Season")</f>
        <v>Dry Season</v>
      </c>
      <c r="T1560" s="1">
        <v>1</v>
      </c>
      <c r="U1560" s="1">
        <v>0</v>
      </c>
      <c r="V1560" s="1">
        <v>0</v>
      </c>
      <c r="W1560" s="1">
        <v>0</v>
      </c>
      <c r="X1560" s="1" t="s">
        <v>44</v>
      </c>
      <c r="Y1560" s="1"/>
      <c r="Z1560" s="1"/>
      <c r="AA1560" s="11" cm="1">
        <f t="array" ref="AA1560">IF(ISBLANK(Y1560), 0, VINCentyInvDistance(F1560,G1560,Y1560,Z1560))</f>
        <v>0</v>
      </c>
      <c r="AB1560" s="1">
        <v>0</v>
      </c>
      <c r="AC1560" s="1">
        <v>8.8000000000000007</v>
      </c>
      <c r="AD1560" s="1">
        <v>4.5</v>
      </c>
      <c r="AE1560" s="1">
        <v>170</v>
      </c>
      <c r="AF1560" s="1">
        <v>1</v>
      </c>
      <c r="AG1560" s="1" t="s">
        <v>1729</v>
      </c>
      <c r="AH1560" s="1" t="s">
        <v>1730</v>
      </c>
      <c r="AI1560" s="1"/>
      <c r="AJ1560" s="1" t="s">
        <v>55</v>
      </c>
      <c r="AK1560" t="s">
        <v>16627</v>
      </c>
      <c r="AL1560" s="7">
        <v>0</v>
      </c>
      <c r="AM1560" s="1" t="s">
        <v>1932</v>
      </c>
    </row>
    <row r="1561" spans="1:39" ht="12.75" customHeight="1">
      <c r="A1561" s="1"/>
      <c r="B1561" s="1" t="s">
        <v>1933</v>
      </c>
      <c r="C1561" s="1" t="s">
        <v>1934</v>
      </c>
      <c r="D1561" s="3" t="str">
        <f ca="1">IFERROR(__xludf.DUMMYFUNCTION("PROPER(REGEXEXTRACT(B411, ""(?:https?:\/\/)?(?:www\.)?([a-zA-Z0-9-]+)\.""))"),"Skyscanner")</f>
        <v>Skyscanner</v>
      </c>
      <c r="E1561" s="1" t="s">
        <v>1935</v>
      </c>
      <c r="F1561" s="1">
        <v>14.101413000000001</v>
      </c>
      <c r="G1561" s="1">
        <v>120.94757799999999</v>
      </c>
      <c r="H1561" s="1" t="s">
        <v>1936</v>
      </c>
      <c r="I1561" s="1" t="s">
        <v>1300</v>
      </c>
      <c r="J1561" s="1">
        <f>IF(K1561="URBAN",1,IF(K1561="SUBURBAN",2,IF(K1561="RURAL",3,"")))</f>
        <v>2</v>
      </c>
      <c r="K1561" s="1" t="s">
        <v>84</v>
      </c>
      <c r="L1561" s="18">
        <v>46082</v>
      </c>
      <c r="M1561" s="49">
        <v>0.58333333333333337</v>
      </c>
      <c r="N1561" s="18">
        <v>46083</v>
      </c>
      <c r="O1561" s="56">
        <v>0.5</v>
      </c>
      <c r="P1561" s="31" t="str">
        <f>TEXT($L1561, "dddd")</f>
        <v>Sunday</v>
      </c>
      <c r="Q1561" s="39" t="s">
        <v>207</v>
      </c>
      <c r="R1561" s="39">
        <v>1975</v>
      </c>
      <c r="S1561" s="1" t="str">
        <f>IF(OR(MONTH(L1561)=12, MONTH(L1561)&lt;=5), "Dry Season", "Wet Season")</f>
        <v>Dry Season</v>
      </c>
      <c r="T1561" s="1">
        <v>1</v>
      </c>
      <c r="U1561" s="1">
        <v>0</v>
      </c>
      <c r="V1561" s="1">
        <v>0</v>
      </c>
      <c r="W1561" s="1">
        <v>0</v>
      </c>
      <c r="X1561" s="1" t="s">
        <v>44</v>
      </c>
      <c r="Y1561" s="1"/>
      <c r="Z1561" s="1"/>
      <c r="AA1561" s="11" cm="1">
        <f t="array" ref="AA1561">IF(ISBLANK(Y1561), 0, VINCentyInvDistance(F1561,G1561,Y1561,Z1561))</f>
        <v>0</v>
      </c>
      <c r="AB1561" s="1">
        <v>0</v>
      </c>
      <c r="AC1561" s="1">
        <v>7.6</v>
      </c>
      <c r="AD1561" s="1">
        <v>0</v>
      </c>
      <c r="AE1561" s="1">
        <v>151</v>
      </c>
      <c r="AF1561" s="1">
        <v>1</v>
      </c>
      <c r="AG1561" s="1" t="s">
        <v>1729</v>
      </c>
      <c r="AH1561" s="1" t="s">
        <v>1730</v>
      </c>
      <c r="AI1561" s="1" t="str">
        <f>TRIM(MID(SUBSTITUTE($H1561,",",REPT(" ",200)),(LEN($H1561)-LEN(SUBSTITUTE($H1561,",",""))-2)*200+1,200))</f>
        <v>Calabarzon</v>
      </c>
      <c r="AJ1561" s="1" t="s">
        <v>55</v>
      </c>
      <c r="AK1561" t="s">
        <v>16628</v>
      </c>
      <c r="AL1561" s="7">
        <v>0</v>
      </c>
      <c r="AM1561" s="1" t="s">
        <v>1937</v>
      </c>
    </row>
    <row r="1562" spans="1:39" ht="12.75" customHeight="1">
      <c r="A1562" s="1"/>
      <c r="B1562" s="1" t="s">
        <v>1938</v>
      </c>
      <c r="C1562" s="1" t="s">
        <v>1939</v>
      </c>
      <c r="D1562" s="3" t="str">
        <f ca="1">IFERROR(__xludf.DUMMYFUNCTION("PROPER(REGEXEXTRACT(B412, ""(?:https?:\/\/)?(?:www\.)?([a-zA-Z0-9-]+)\.""))"),"Skyscanner")</f>
        <v>Skyscanner</v>
      </c>
      <c r="E1562" s="1" t="s">
        <v>1940</v>
      </c>
      <c r="F1562" s="1">
        <v>14.10539</v>
      </c>
      <c r="G1562" s="1">
        <v>120.94096999999999</v>
      </c>
      <c r="H1562" s="1" t="s">
        <v>1941</v>
      </c>
      <c r="I1562" s="1" t="s">
        <v>1300</v>
      </c>
      <c r="J1562" s="1">
        <f>IF(K1562="URBAN",1,IF(K1562="SUBURBAN",2,IF(K1562="RURAL",3,"")))</f>
        <v>2</v>
      </c>
      <c r="K1562" s="1" t="s">
        <v>84</v>
      </c>
      <c r="L1562" s="18">
        <v>46082</v>
      </c>
      <c r="M1562" s="49">
        <v>0.58333333333333337</v>
      </c>
      <c r="N1562" s="18">
        <v>46083</v>
      </c>
      <c r="O1562" s="56">
        <v>0.5</v>
      </c>
      <c r="P1562" s="31" t="str">
        <f>TEXT($L1562, "dddd")</f>
        <v>Sunday</v>
      </c>
      <c r="Q1562" s="39" t="s">
        <v>117</v>
      </c>
      <c r="R1562" s="39">
        <v>1547</v>
      </c>
      <c r="S1562" s="1" t="str">
        <f>IF(OR(MONTH(L1562)=12, MONTH(L1562)&lt;=5), "Dry Season", "Wet Season")</f>
        <v>Dry Season</v>
      </c>
      <c r="T1562" s="1">
        <v>1</v>
      </c>
      <c r="U1562" s="1">
        <v>0</v>
      </c>
      <c r="V1562" s="1">
        <v>0</v>
      </c>
      <c r="W1562" s="1">
        <v>0</v>
      </c>
      <c r="X1562" s="1" t="s">
        <v>44</v>
      </c>
      <c r="Y1562" s="1"/>
      <c r="Z1562" s="1"/>
      <c r="AA1562" s="11" cm="1">
        <f t="array" ref="AA1562">IF(ISBLANK(Y1562), 0, VINCentyInvDistance(F1562,G1562,Y1562,Z1562))</f>
        <v>0</v>
      </c>
      <c r="AB1562" s="1">
        <v>0</v>
      </c>
      <c r="AC1562" s="1">
        <v>0</v>
      </c>
      <c r="AD1562" s="1">
        <v>0</v>
      </c>
      <c r="AE1562" s="1">
        <v>2</v>
      </c>
      <c r="AF1562" s="1">
        <v>1</v>
      </c>
      <c r="AG1562" s="1" t="s">
        <v>1729</v>
      </c>
      <c r="AH1562" s="1" t="s">
        <v>1730</v>
      </c>
      <c r="AI1562" s="1" t="str">
        <f>TRIM(MID(SUBSTITUTE($H1562,",",REPT(" ",200)),(LEN($H1562)-LEN(SUBSTITUTE($H1562,",",""))-2)*200+1,200))</f>
        <v>Calabarzon</v>
      </c>
      <c r="AJ1562" s="1" t="s">
        <v>55</v>
      </c>
      <c r="AK1562" t="s">
        <v>16629</v>
      </c>
      <c r="AL1562" s="6">
        <v>2</v>
      </c>
      <c r="AM1562" s="1" t="s">
        <v>1943</v>
      </c>
    </row>
    <row r="1563" spans="1:39" ht="12.75" customHeight="1">
      <c r="A1563" s="1"/>
      <c r="B1563" s="1" t="s">
        <v>1944</v>
      </c>
      <c r="C1563" s="1" t="s">
        <v>1945</v>
      </c>
      <c r="D1563" s="3" t="str">
        <f ca="1">IFERROR(__xludf.DUMMYFUNCTION("PROPER(REGEXEXTRACT(B413, ""(?:https?:\/\/)?(?:www\.)?([a-zA-Z0-9-]+)\.""))"),"Skyscanner")</f>
        <v>Skyscanner</v>
      </c>
      <c r="E1563" s="1" t="s">
        <v>1946</v>
      </c>
      <c r="F1563" s="1">
        <v>10.29135</v>
      </c>
      <c r="G1563" s="1">
        <v>124.00463000000001</v>
      </c>
      <c r="H1563" s="1" t="s">
        <v>1947</v>
      </c>
      <c r="I1563" s="1" t="s">
        <v>1300</v>
      </c>
      <c r="J1563" s="1">
        <f>IF(K1563="URBAN",1,IF(K1563="SUBURBAN",2,IF(K1563="RURAL",3,"")))</f>
        <v>2</v>
      </c>
      <c r="K1563" s="1" t="s">
        <v>84</v>
      </c>
      <c r="L1563" s="18">
        <v>46082</v>
      </c>
      <c r="M1563" s="49">
        <v>0.625</v>
      </c>
      <c r="N1563" s="18">
        <v>46083</v>
      </c>
      <c r="O1563" s="56">
        <v>0.5</v>
      </c>
      <c r="P1563" s="31" t="str">
        <f>TEXT($L1563, "dddd")</f>
        <v>Sunday</v>
      </c>
      <c r="Q1563" s="39" t="s">
        <v>323</v>
      </c>
      <c r="R1563" s="39">
        <v>14625</v>
      </c>
      <c r="S1563" s="1" t="str">
        <f>IF(OR(MONTH(L1563)=12, MONTH(L1563)&lt;=5), "Dry Season", "Wet Season")</f>
        <v>Dry Season</v>
      </c>
      <c r="T1563" s="1">
        <v>1</v>
      </c>
      <c r="U1563" s="1">
        <v>0</v>
      </c>
      <c r="V1563" s="1">
        <v>0</v>
      </c>
      <c r="W1563" s="1">
        <v>0</v>
      </c>
      <c r="X1563" s="1" t="s">
        <v>44</v>
      </c>
      <c r="Y1563" s="1"/>
      <c r="Z1563" s="1"/>
      <c r="AA1563" s="11" cm="1">
        <f t="array" ref="AA1563">IF(ISBLANK(Y1563), 0, VINCentyInvDistance(F1563,G1563,Y1563,Z1563))</f>
        <v>0</v>
      </c>
      <c r="AB1563" s="1">
        <v>0</v>
      </c>
      <c r="AC1563" s="1">
        <v>9.4</v>
      </c>
      <c r="AD1563" s="1">
        <v>4.7</v>
      </c>
      <c r="AE1563" s="1">
        <v>822</v>
      </c>
      <c r="AF1563" s="1">
        <v>1</v>
      </c>
      <c r="AG1563" s="1" t="s">
        <v>1729</v>
      </c>
      <c r="AH1563" s="1" t="s">
        <v>1730</v>
      </c>
      <c r="AI1563" s="1" t="str">
        <f>TRIM(MID(SUBSTITUTE($H1563,",",REPT(" ",200)),(LEN($H1563)-LEN(SUBSTITUTE($H1563,",",""))-2)*200+1,200))</f>
        <v>Central Visayas</v>
      </c>
      <c r="AJ1563" s="1" t="s">
        <v>55</v>
      </c>
      <c r="AK1563" t="s">
        <v>16630</v>
      </c>
      <c r="AL1563" s="7">
        <v>0</v>
      </c>
      <c r="AM1563" s="1" t="s">
        <v>1948</v>
      </c>
    </row>
    <row r="1564" spans="1:39" ht="12.75" customHeight="1">
      <c r="A1564" s="1"/>
      <c r="B1564" s="1" t="s">
        <v>1949</v>
      </c>
      <c r="C1564" s="1" t="s">
        <v>1950</v>
      </c>
      <c r="D1564" s="3" t="str">
        <f ca="1">IFERROR(__xludf.DUMMYFUNCTION("PROPER(REGEXEXTRACT(B414, ""(?:https?:\/\/)?(?:www\.)?([a-zA-Z0-9-]+)\.""))"),"Skyscanner")</f>
        <v>Skyscanner</v>
      </c>
      <c r="E1564" s="1" t="s">
        <v>1951</v>
      </c>
      <c r="F1564" s="1">
        <v>14.136563000000001</v>
      </c>
      <c r="G1564" s="1">
        <v>120.97031200000001</v>
      </c>
      <c r="H1564" s="1" t="s">
        <v>1952</v>
      </c>
      <c r="I1564" s="1" t="s">
        <v>1300</v>
      </c>
      <c r="J1564" s="1">
        <f>IF(K1564="URBAN",1,IF(K1564="SUBURBAN",2,IF(K1564="RURAL",3,"")))</f>
        <v>2</v>
      </c>
      <c r="K1564" s="1" t="s">
        <v>84</v>
      </c>
      <c r="L1564" s="18">
        <v>46082</v>
      </c>
      <c r="M1564" s="49">
        <v>0.58333333333333337</v>
      </c>
      <c r="N1564" s="18">
        <v>46083</v>
      </c>
      <c r="O1564" s="56">
        <v>0.5</v>
      </c>
      <c r="P1564" s="31" t="str">
        <f>TEXT($L1564, "dddd")</f>
        <v>Sunday</v>
      </c>
      <c r="Q1564" s="39" t="s">
        <v>207</v>
      </c>
      <c r="R1564" s="39">
        <v>1215</v>
      </c>
      <c r="S1564" s="1" t="str">
        <f>IF(OR(MONTH(L1564)=12, MONTH(L1564)&lt;=5), "Dry Season", "Wet Season")</f>
        <v>Dry Season</v>
      </c>
      <c r="T1564" s="1">
        <v>1</v>
      </c>
      <c r="U1564" s="1">
        <v>0</v>
      </c>
      <c r="V1564" s="1">
        <v>0</v>
      </c>
      <c r="W1564" s="1">
        <v>0</v>
      </c>
      <c r="X1564" s="1" t="s">
        <v>44</v>
      </c>
      <c r="Y1564" s="1"/>
      <c r="Z1564" s="1"/>
      <c r="AA1564" s="11" cm="1">
        <f t="array" ref="AA1564">IF(ISBLANK(Y1564), 0, VINCentyInvDistance(F1564,G1564,Y1564,Z1564))</f>
        <v>0</v>
      </c>
      <c r="AB1564" s="1">
        <v>0</v>
      </c>
      <c r="AC1564" s="1">
        <v>9.4</v>
      </c>
      <c r="AD1564" s="1">
        <v>3.5</v>
      </c>
      <c r="AE1564" s="1">
        <v>2</v>
      </c>
      <c r="AF1564" s="1">
        <v>1</v>
      </c>
      <c r="AG1564" s="1" t="s">
        <v>1729</v>
      </c>
      <c r="AH1564" s="1" t="s">
        <v>1730</v>
      </c>
      <c r="AI1564" s="1"/>
      <c r="AJ1564" s="1" t="s">
        <v>55</v>
      </c>
      <c r="AK1564" t="s">
        <v>16631</v>
      </c>
      <c r="AL1564" s="7">
        <v>0</v>
      </c>
      <c r="AM1564" s="1" t="s">
        <v>1953</v>
      </c>
    </row>
    <row r="1565" spans="1:39" ht="12.75" customHeight="1">
      <c r="A1565" s="1"/>
      <c r="B1565" s="1" t="s">
        <v>1954</v>
      </c>
      <c r="C1565" s="1" t="s">
        <v>1955</v>
      </c>
      <c r="D1565" s="3" t="str">
        <f ca="1">IFERROR(__xludf.DUMMYFUNCTION("PROPER(REGEXEXTRACT(B415, ""(?:https?:\/\/)?(?:www\.)?([a-zA-Z0-9-]+)\.""))"),"Skyscanner")</f>
        <v>Skyscanner</v>
      </c>
      <c r="E1565" s="1" t="s">
        <v>1956</v>
      </c>
      <c r="F1565" s="1">
        <v>14.102550000000001</v>
      </c>
      <c r="G1565" s="1">
        <v>120.92744</v>
      </c>
      <c r="H1565" s="1" t="s">
        <v>1957</v>
      </c>
      <c r="I1565" s="1" t="s">
        <v>1300</v>
      </c>
      <c r="J1565" s="1">
        <f>IF(K1565="URBAN",1,IF(K1565="SUBURBAN",2,IF(K1565="RURAL",3,"")))</f>
        <v>2</v>
      </c>
      <c r="K1565" s="1" t="s">
        <v>84</v>
      </c>
      <c r="L1565" s="18">
        <v>46082</v>
      </c>
      <c r="M1565" s="49">
        <v>0.625</v>
      </c>
      <c r="N1565" s="18">
        <v>46083</v>
      </c>
      <c r="O1565" s="56">
        <v>0.5</v>
      </c>
      <c r="P1565" s="31" t="str">
        <f>TEXT($L1565, "dddd")</f>
        <v>Sunday</v>
      </c>
      <c r="Q1565" s="39" t="s">
        <v>207</v>
      </c>
      <c r="R1565" s="39">
        <v>1215</v>
      </c>
      <c r="S1565" s="1" t="str">
        <f>IF(OR(MONTH(L1565)=12, MONTH(L1565)&lt;=5), "Dry Season", "Wet Season")</f>
        <v>Dry Season</v>
      </c>
      <c r="T1565" s="1">
        <v>1</v>
      </c>
      <c r="U1565" s="1">
        <v>0</v>
      </c>
      <c r="V1565" s="1">
        <v>0</v>
      </c>
      <c r="W1565" s="1">
        <v>0</v>
      </c>
      <c r="X1565" s="1" t="s">
        <v>44</v>
      </c>
      <c r="Y1565" s="1"/>
      <c r="Z1565" s="1"/>
      <c r="AA1565" s="11" cm="1">
        <f t="array" ref="AA1565">IF(ISBLANK(Y1565), 0, VINCentyInvDistance(F1565,G1565,Y1565,Z1565))</f>
        <v>0</v>
      </c>
      <c r="AB1565" s="1">
        <v>0</v>
      </c>
      <c r="AC1565" s="1">
        <v>7.4</v>
      </c>
      <c r="AD1565" s="1">
        <v>0</v>
      </c>
      <c r="AE1565" s="1">
        <v>15</v>
      </c>
      <c r="AF1565" s="1">
        <v>1</v>
      </c>
      <c r="AG1565" s="1" t="str">
        <f>TRIM(MID(SUBSTITUTE($H1565,",",REPT(" ",200)),(LEN($H1565)-LEN(SUBSTITUTE($H1565,",",""))-4)*200+1,200))</f>
        <v>Tagaytay</v>
      </c>
      <c r="AH1565" s="1" t="str">
        <f>TRIM(MID(SUBSTITUTE($H1565,",",REPT(" ",200)),(LEN($H1565)-LEN(SUBSTITUTE($H1565,",",""))-3)*200+1,200))</f>
        <v>Cavite</v>
      </c>
      <c r="AI1565" s="1" t="str">
        <f>TRIM(MID(SUBSTITUTE($H1565,",",REPT(" ",200)),(LEN($H1565)-LEN(SUBSTITUTE($H1565,",",""))-2)*200+1,200))</f>
        <v>Calabarzon</v>
      </c>
      <c r="AJ1565" s="1" t="str">
        <f>TRIM(MID(SUBSTITUTE($H1565,",",REPT(" ",200)),(LEN($H1565)-LEN(SUBSTITUTE($H1565,",",""))-0)*200+1,200))</f>
        <v>Philippines</v>
      </c>
      <c r="AL1565" s="7">
        <v>0</v>
      </c>
      <c r="AM1565" s="1" t="s">
        <v>1958</v>
      </c>
    </row>
    <row r="1566" spans="1:39" ht="12.75" customHeight="1">
      <c r="A1566" s="1"/>
      <c r="B1566" s="1" t="s">
        <v>1959</v>
      </c>
      <c r="C1566" s="1" t="s">
        <v>1960</v>
      </c>
      <c r="D1566" s="3" t="str">
        <f ca="1">IFERROR(__xludf.DUMMYFUNCTION("PROPER(REGEXEXTRACT(B416, ""(?:https?:\/\/)?(?:www\.)?([a-zA-Z0-9-]+)\.""))"),"Skyscanner")</f>
        <v>Skyscanner</v>
      </c>
      <c r="E1566" s="1" t="s">
        <v>1961</v>
      </c>
      <c r="F1566" s="1">
        <v>14.11332</v>
      </c>
      <c r="G1566" s="1">
        <v>120.94376219999999</v>
      </c>
      <c r="H1566" s="1" t="s">
        <v>1962</v>
      </c>
      <c r="I1566" s="1" t="s">
        <v>1300</v>
      </c>
      <c r="J1566" s="1">
        <f>IF(K1566="URBAN",1,IF(K1566="SUBURBAN",2,IF(K1566="RURAL",3,"")))</f>
        <v>2</v>
      </c>
      <c r="K1566" s="1" t="s">
        <v>84</v>
      </c>
      <c r="L1566" s="18">
        <v>46082</v>
      </c>
      <c r="M1566" s="49">
        <v>0.58333333333333337</v>
      </c>
      <c r="N1566" s="18">
        <v>46083</v>
      </c>
      <c r="O1566" s="56">
        <v>0.5</v>
      </c>
      <c r="P1566" s="31" t="str">
        <f>TEXT($L1566, "dddd")</f>
        <v>Sunday</v>
      </c>
      <c r="Q1566" s="39" t="s">
        <v>531</v>
      </c>
      <c r="R1566" s="39">
        <v>3349</v>
      </c>
      <c r="S1566" s="1" t="str">
        <f>IF(OR(MONTH(L1566)=12, MONTH(L1566)&lt;=5), "Dry Season", "Wet Season")</f>
        <v>Dry Season</v>
      </c>
      <c r="T1566" s="1">
        <v>1</v>
      </c>
      <c r="U1566" s="1">
        <v>0</v>
      </c>
      <c r="V1566" s="1">
        <v>0</v>
      </c>
      <c r="W1566" s="1">
        <v>0</v>
      </c>
      <c r="X1566" s="1" t="s">
        <v>44</v>
      </c>
      <c r="Y1566" s="1"/>
      <c r="Z1566" s="1"/>
      <c r="AA1566" s="11" cm="1">
        <f t="array" ref="AA1566">IF(ISBLANK(Y1566), 0, VINCentyInvDistance(F1566,G1566,Y1566,Z1566))</f>
        <v>0</v>
      </c>
      <c r="AB1566" s="1">
        <v>0</v>
      </c>
      <c r="AC1566" s="1">
        <v>9.8000000000000007</v>
      </c>
      <c r="AD1566" s="1">
        <v>4.5999999999999996</v>
      </c>
      <c r="AE1566" s="1">
        <v>323</v>
      </c>
      <c r="AF1566" s="1">
        <v>1</v>
      </c>
      <c r="AG1566" s="1" t="s">
        <v>1729</v>
      </c>
      <c r="AH1566" s="1" t="s">
        <v>1730</v>
      </c>
      <c r="AI1566" s="1" t="str">
        <f>TRIM(MID(SUBSTITUTE($H1566,",",REPT(" ",200)),(LEN($H1566)-LEN(SUBSTITUTE($H1566,",",""))-2)*200+1,200))</f>
        <v>Calabarzon</v>
      </c>
      <c r="AJ1566" s="1" t="s">
        <v>55</v>
      </c>
      <c r="AK1566" t="s">
        <v>16632</v>
      </c>
      <c r="AL1566" s="7">
        <v>3</v>
      </c>
      <c r="AM1566" s="1"/>
    </row>
    <row r="1567" spans="1:39" ht="12.75" customHeight="1">
      <c r="A1567" s="1"/>
      <c r="B1567" s="1" t="s">
        <v>1963</v>
      </c>
      <c r="C1567" s="1" t="s">
        <v>1964</v>
      </c>
      <c r="D1567" s="3" t="str">
        <f ca="1">IFERROR(__xludf.DUMMYFUNCTION("PROPER(REGEXEXTRACT(B417, ""(?:https?:\/\/)?(?:www\.)?([a-zA-Z0-9-]+)\.""))"),"Skyscanner")</f>
        <v>Skyscanner</v>
      </c>
      <c r="E1567" s="1" t="s">
        <v>1965</v>
      </c>
      <c r="F1567" s="1">
        <v>14.11332</v>
      </c>
      <c r="G1567" s="1">
        <v>120.94376200000001</v>
      </c>
      <c r="H1567" s="1" t="s">
        <v>1962</v>
      </c>
      <c r="I1567" s="1" t="s">
        <v>1300</v>
      </c>
      <c r="J1567" s="1">
        <f>IF(K1567="URBAN",1,IF(K1567="SUBURBAN",2,IF(K1567="RURAL",3,"")))</f>
        <v>2</v>
      </c>
      <c r="K1567" s="1" t="s">
        <v>84</v>
      </c>
      <c r="L1567" s="18">
        <v>46082</v>
      </c>
      <c r="M1567" s="49">
        <v>0.58333333333333337</v>
      </c>
      <c r="N1567" s="18">
        <v>46083</v>
      </c>
      <c r="O1567" s="56">
        <v>0.5</v>
      </c>
      <c r="P1567" s="31" t="str">
        <f>TEXT($L1567, "dddd")</f>
        <v>Sunday</v>
      </c>
      <c r="Q1567" s="39" t="s">
        <v>207</v>
      </c>
      <c r="R1567" s="39">
        <v>2298</v>
      </c>
      <c r="S1567" s="1" t="str">
        <f>IF(OR(MONTH(L1567)=12, MONTH(L1567)&lt;=5), "Dry Season", "Wet Season")</f>
        <v>Dry Season</v>
      </c>
      <c r="T1567" s="1">
        <v>1</v>
      </c>
      <c r="U1567" s="1">
        <v>0</v>
      </c>
      <c r="V1567" s="1">
        <v>0</v>
      </c>
      <c r="W1567" s="1">
        <v>0</v>
      </c>
      <c r="X1567" s="1" t="s">
        <v>44</v>
      </c>
      <c r="Y1567" s="1"/>
      <c r="Z1567" s="1"/>
      <c r="AA1567" s="11" cm="1">
        <f t="array" ref="AA1567">IF(ISBLANK(Y1567), 0, VINCentyInvDistance(F1567,G1567,Y1567,Z1567))</f>
        <v>0</v>
      </c>
      <c r="AB1567" s="1">
        <v>0</v>
      </c>
      <c r="AC1567" s="1">
        <v>9</v>
      </c>
      <c r="AD1567" s="1">
        <v>0</v>
      </c>
      <c r="AE1567" s="1">
        <v>3</v>
      </c>
      <c r="AF1567" s="1">
        <v>1</v>
      </c>
      <c r="AG1567" s="1" t="s">
        <v>1729</v>
      </c>
      <c r="AH1567" s="1" t="s">
        <v>1730</v>
      </c>
      <c r="AI1567" s="1"/>
      <c r="AJ1567" s="1" t="s">
        <v>55</v>
      </c>
      <c r="AK1567" t="s">
        <v>16633</v>
      </c>
      <c r="AL1567" s="7">
        <v>3</v>
      </c>
      <c r="AM1567" s="1" t="s">
        <v>1966</v>
      </c>
    </row>
    <row r="1568" spans="1:39" ht="12.75" customHeight="1">
      <c r="A1568" s="1"/>
      <c r="B1568" s="1" t="s">
        <v>1967</v>
      </c>
      <c r="C1568" s="1" t="s">
        <v>1968</v>
      </c>
      <c r="D1568" s="3" t="str">
        <f ca="1">IFERROR(__xludf.DUMMYFUNCTION("PROPER(REGEXEXTRACT(B418, ""(?:https?:\/\/)?(?:www\.)?([a-zA-Z0-9-]+)\.""))"),"Skyscanner")</f>
        <v>Skyscanner</v>
      </c>
      <c r="E1568" s="1" t="s">
        <v>1969</v>
      </c>
      <c r="F1568" s="1">
        <v>14.11759</v>
      </c>
      <c r="G1568" s="1">
        <v>120.96416000000001</v>
      </c>
      <c r="H1568" s="1" t="s">
        <v>1894</v>
      </c>
      <c r="I1568" s="1" t="s">
        <v>1300</v>
      </c>
      <c r="J1568" s="1">
        <f>IF(K1568="URBAN",1,IF(K1568="SUBURBAN",2,IF(K1568="RURAL",3,"")))</f>
        <v>2</v>
      </c>
      <c r="K1568" s="1" t="s">
        <v>84</v>
      </c>
      <c r="L1568" s="18">
        <v>46082</v>
      </c>
      <c r="M1568" s="49">
        <v>0.58333333333333337</v>
      </c>
      <c r="N1568" s="18">
        <v>46083</v>
      </c>
      <c r="O1568" s="56">
        <v>0.5</v>
      </c>
      <c r="P1568" s="31" t="str">
        <f>TEXT($L1568, "dddd")</f>
        <v>Sunday</v>
      </c>
      <c r="Q1568" s="39" t="s">
        <v>111</v>
      </c>
      <c r="R1568" s="39">
        <v>2356</v>
      </c>
      <c r="S1568" s="1" t="str">
        <f>IF(OR(MONTH(L1568)=12, MONTH(L1568)&lt;=5), "Dry Season", "Wet Season")</f>
        <v>Dry Season</v>
      </c>
      <c r="T1568" s="1">
        <v>1</v>
      </c>
      <c r="U1568" s="1">
        <v>0</v>
      </c>
      <c r="V1568" s="1">
        <v>0</v>
      </c>
      <c r="W1568" s="1">
        <v>0</v>
      </c>
      <c r="X1568" s="1" t="s">
        <v>44</v>
      </c>
      <c r="Y1568" s="1"/>
      <c r="Z1568" s="1"/>
      <c r="AA1568" s="11" cm="1">
        <f t="array" ref="AA1568">IF(ISBLANK(Y1568), 0, VINCentyInvDistance(F1568,G1568,Y1568,Z1568))</f>
        <v>0</v>
      </c>
      <c r="AB1568" s="1">
        <v>0</v>
      </c>
      <c r="AC1568" s="1">
        <v>0</v>
      </c>
      <c r="AD1568" s="1">
        <v>0</v>
      </c>
      <c r="AE1568" s="1">
        <v>35</v>
      </c>
      <c r="AF1568" s="1">
        <v>1</v>
      </c>
      <c r="AG1568" s="1" t="s">
        <v>1729</v>
      </c>
      <c r="AH1568" s="1" t="s">
        <v>1730</v>
      </c>
      <c r="AI1568" s="1" t="str">
        <f>TRIM(MID(SUBSTITUTE($H1568,",",REPT(" ",200)),(LEN($H1568)-LEN(SUBSTITUTE($H1568,",",""))-2)*200+1,200))</f>
        <v>Calabarzon</v>
      </c>
      <c r="AJ1568" s="1" t="s">
        <v>55</v>
      </c>
      <c r="AK1568" t="s">
        <v>16634</v>
      </c>
      <c r="AL1568" s="7">
        <v>0</v>
      </c>
      <c r="AM1568" s="1" t="s">
        <v>1970</v>
      </c>
    </row>
    <row r="1569" spans="1:39" ht="12.75" customHeight="1">
      <c r="A1569" s="1"/>
      <c r="B1569" s="1" t="s">
        <v>1971</v>
      </c>
      <c r="C1569" s="1" t="s">
        <v>1972</v>
      </c>
      <c r="D1569" s="3" t="str">
        <f ca="1">IFERROR(__xludf.DUMMYFUNCTION("PROPER(REGEXEXTRACT(B419, ""(?:https?:\/\/)?(?:www\.)?([a-zA-Z0-9-]+)\.""))"),"Skyscanner")</f>
        <v>Skyscanner</v>
      </c>
      <c r="E1569" s="1" t="s">
        <v>1973</v>
      </c>
      <c r="F1569" s="1">
        <v>14.10153</v>
      </c>
      <c r="G1569" s="1">
        <v>120.94444</v>
      </c>
      <c r="H1569" s="1" t="s">
        <v>1974</v>
      </c>
      <c r="I1569" s="1" t="s">
        <v>1300</v>
      </c>
      <c r="J1569" s="1">
        <f>IF(K1569="URBAN",1,IF(K1569="SUBURBAN",2,IF(K1569="RURAL",3,"")))</f>
        <v>2</v>
      </c>
      <c r="K1569" s="1" t="s">
        <v>84</v>
      </c>
      <c r="L1569" s="18">
        <v>46082</v>
      </c>
      <c r="M1569" s="49">
        <v>0.58333333333333337</v>
      </c>
      <c r="N1569" s="18">
        <v>46083</v>
      </c>
      <c r="O1569" s="56">
        <v>0.5</v>
      </c>
      <c r="P1569" s="31" t="str">
        <f>TEXT($L1569, "dddd")</f>
        <v>Sunday</v>
      </c>
      <c r="Q1569" s="39" t="s">
        <v>111</v>
      </c>
      <c r="R1569" s="39">
        <v>2855</v>
      </c>
      <c r="S1569" s="1" t="str">
        <f>IF(OR(MONTH(L1569)=12, MONTH(L1569)&lt;=5), "Dry Season", "Wet Season")</f>
        <v>Dry Season</v>
      </c>
      <c r="T1569" s="1">
        <v>1</v>
      </c>
      <c r="U1569" s="1">
        <v>0</v>
      </c>
      <c r="V1569" s="1">
        <v>0</v>
      </c>
      <c r="W1569" s="1">
        <v>0</v>
      </c>
      <c r="X1569" s="1" t="s">
        <v>44</v>
      </c>
      <c r="Y1569" s="1"/>
      <c r="Z1569" s="1"/>
      <c r="AA1569" s="11" cm="1">
        <f t="array" ref="AA1569">IF(ISBLANK(Y1569), 0, VINCentyInvDistance(F1569,G1569,Y1569,Z1569))</f>
        <v>0</v>
      </c>
      <c r="AB1569" s="1">
        <v>0</v>
      </c>
      <c r="AC1569" s="1">
        <v>7</v>
      </c>
      <c r="AD1569" s="1">
        <v>4.0999999999999996</v>
      </c>
      <c r="AE1569" s="1">
        <v>32</v>
      </c>
      <c r="AF1569" s="1">
        <v>1</v>
      </c>
      <c r="AG1569" s="1" t="s">
        <v>1729</v>
      </c>
      <c r="AH1569" s="1" t="s">
        <v>1730</v>
      </c>
      <c r="AI1569" s="1" t="str">
        <f>TRIM(MID(SUBSTITUTE($H1569,",",REPT(" ",200)),(LEN($H1569)-LEN(SUBSTITUTE($H1569,",",""))-2)*200+1,200))</f>
        <v>Calabarzon</v>
      </c>
      <c r="AJ1569" s="1" t="s">
        <v>55</v>
      </c>
      <c r="AK1569" t="s">
        <v>16635</v>
      </c>
      <c r="AL1569" s="7">
        <v>3</v>
      </c>
      <c r="AM1569" s="1" t="s">
        <v>1975</v>
      </c>
    </row>
    <row r="1570" spans="1:39" ht="12.75" customHeight="1">
      <c r="A1570" s="1"/>
      <c r="B1570" s="1" t="s">
        <v>1976</v>
      </c>
      <c r="C1570" s="1" t="s">
        <v>1977</v>
      </c>
      <c r="D1570" s="3" t="str">
        <f ca="1">IFERROR(__xludf.DUMMYFUNCTION("PROPER(REGEXEXTRACT(B420, ""(?:https?:\/\/)?(?:www\.)?([a-zA-Z0-9-]+)\.""))"),"Skyscanner")</f>
        <v>Skyscanner</v>
      </c>
      <c r="E1570" s="1" t="s">
        <v>1978</v>
      </c>
      <c r="F1570" s="1">
        <v>14.11792</v>
      </c>
      <c r="G1570" s="1">
        <v>120.9652</v>
      </c>
      <c r="H1570" s="1" t="s">
        <v>1900</v>
      </c>
      <c r="I1570" s="1" t="s">
        <v>1300</v>
      </c>
      <c r="J1570" s="1">
        <f>IF(K1570="URBAN",1,IF(K1570="SUBURBAN",2,IF(K1570="RURAL",3,"")))</f>
        <v>2</v>
      </c>
      <c r="K1570" s="1" t="s">
        <v>84</v>
      </c>
      <c r="L1570" s="18">
        <v>46082</v>
      </c>
      <c r="M1570" s="49">
        <v>0.58333333333333337</v>
      </c>
      <c r="N1570" s="18">
        <v>46083</v>
      </c>
      <c r="O1570" s="56">
        <v>0.54166666666666663</v>
      </c>
      <c r="P1570" s="31" t="str">
        <f>TEXT($L1570, "dddd")</f>
        <v>Sunday</v>
      </c>
      <c r="Q1570" s="39" t="s">
        <v>207</v>
      </c>
      <c r="R1570" s="39">
        <v>2704</v>
      </c>
      <c r="S1570" s="1" t="str">
        <f>IF(OR(MONTH(L1570)=12, MONTH(L1570)&lt;=5), "Dry Season", "Wet Season")</f>
        <v>Dry Season</v>
      </c>
      <c r="T1570" s="1">
        <v>1</v>
      </c>
      <c r="U1570" s="1">
        <v>0</v>
      </c>
      <c r="V1570" s="1">
        <v>0</v>
      </c>
      <c r="W1570" s="1">
        <v>0</v>
      </c>
      <c r="X1570" s="1" t="s">
        <v>44</v>
      </c>
      <c r="Y1570" s="1"/>
      <c r="Z1570" s="1"/>
      <c r="AA1570" s="11" cm="1">
        <f t="array" ref="AA1570">IF(ISBLANK(Y1570), 0, VINCentyInvDistance(F1570,G1570,Y1570,Z1570))</f>
        <v>0</v>
      </c>
      <c r="AB1570" s="1">
        <v>0</v>
      </c>
      <c r="AC1570" s="1">
        <v>7</v>
      </c>
      <c r="AD1570" s="1">
        <v>4.7</v>
      </c>
      <c r="AE1570" s="1">
        <v>1</v>
      </c>
      <c r="AF1570" s="1">
        <v>1</v>
      </c>
      <c r="AG1570" s="1" t="s">
        <v>1729</v>
      </c>
      <c r="AH1570" s="1" t="s">
        <v>1730</v>
      </c>
      <c r="AI1570" s="1" t="str">
        <f>TRIM(MID(SUBSTITUTE($H1570,",",REPT(" ",200)),(LEN($H1570)-LEN(SUBSTITUTE($H1570,",",""))-2)*200+1,200))</f>
        <v>Calabarzon</v>
      </c>
      <c r="AJ1570" s="1" t="s">
        <v>55</v>
      </c>
      <c r="AK1570" t="s">
        <v>16636</v>
      </c>
      <c r="AL1570" s="7">
        <v>0</v>
      </c>
      <c r="AM1570" s="1" t="s">
        <v>1979</v>
      </c>
    </row>
    <row r="1571" spans="1:39" ht="12.75" customHeight="1">
      <c r="A1571" s="1"/>
      <c r="B1571" s="1" t="s">
        <v>1980</v>
      </c>
      <c r="C1571" s="1" t="s">
        <v>1981</v>
      </c>
      <c r="D1571" s="3" t="str">
        <f ca="1">IFERROR(__xludf.DUMMYFUNCTION("PROPER(REGEXEXTRACT(B421, ""(?:https?:\/\/)?(?:www\.)?([a-zA-Z0-9-]+)\.""))"),"Skyscanner")</f>
        <v>Skyscanner</v>
      </c>
      <c r="E1571" s="1" t="s">
        <v>1982</v>
      </c>
      <c r="F1571" s="1">
        <v>14.09906</v>
      </c>
      <c r="G1571" s="1">
        <v>120.91956</v>
      </c>
      <c r="H1571" s="1" t="s">
        <v>1983</v>
      </c>
      <c r="I1571" s="1" t="s">
        <v>1300</v>
      </c>
      <c r="J1571" s="1">
        <f>IF(K1571="URBAN",1,IF(K1571="SUBURBAN",2,IF(K1571="RURAL",3,"")))</f>
        <v>2</v>
      </c>
      <c r="K1571" s="1" t="s">
        <v>84</v>
      </c>
      <c r="L1571" s="18">
        <v>46082</v>
      </c>
      <c r="M1571" s="49">
        <v>0.58333333333333337</v>
      </c>
      <c r="N1571" s="18">
        <v>46083</v>
      </c>
      <c r="O1571" s="56">
        <v>0.5</v>
      </c>
      <c r="P1571" s="31" t="str">
        <f>TEXT($L1571, "dddd")</f>
        <v>Sunday</v>
      </c>
      <c r="Q1571" s="39" t="s">
        <v>111</v>
      </c>
      <c r="R1571" s="39">
        <v>1015</v>
      </c>
      <c r="S1571" s="1" t="str">
        <f>IF(OR(MONTH(L1571)=12, MONTH(L1571)&lt;=5), "Dry Season", "Wet Season")</f>
        <v>Dry Season</v>
      </c>
      <c r="T1571" s="1">
        <v>1</v>
      </c>
      <c r="U1571" s="1">
        <v>0</v>
      </c>
      <c r="V1571" s="1">
        <v>0</v>
      </c>
      <c r="W1571" s="1">
        <v>0</v>
      </c>
      <c r="X1571" s="1" t="s">
        <v>44</v>
      </c>
      <c r="Y1571" s="1"/>
      <c r="Z1571" s="1"/>
      <c r="AA1571" s="11" cm="1">
        <f t="array" ref="AA1571">IF(ISBLANK(Y1571), 0, VINCentyInvDistance(F1571,G1571,Y1571,Z1571))</f>
        <v>0</v>
      </c>
      <c r="AB1571" s="1">
        <v>0</v>
      </c>
      <c r="AC1571" s="1">
        <v>6</v>
      </c>
      <c r="AD1571" s="1">
        <v>4</v>
      </c>
      <c r="AE1571" s="1">
        <v>5</v>
      </c>
      <c r="AF1571" s="1">
        <v>1</v>
      </c>
      <c r="AG1571" s="1" t="s">
        <v>1729</v>
      </c>
      <c r="AH1571" s="1" t="s">
        <v>1730</v>
      </c>
      <c r="AI1571" s="1" t="str">
        <f>TRIM(MID(SUBSTITUTE($H1571,",",REPT(" ",200)),(LEN($H1571)-LEN(SUBSTITUTE($H1571,",",""))-2)*200+1,200))</f>
        <v>Calabarzon</v>
      </c>
      <c r="AJ1571" s="1" t="s">
        <v>55</v>
      </c>
      <c r="AK1571" t="s">
        <v>1984</v>
      </c>
      <c r="AL1571" s="7">
        <v>0</v>
      </c>
      <c r="AM1571" s="1" t="s">
        <v>1985</v>
      </c>
    </row>
    <row r="1572" spans="1:39" ht="12.75" customHeight="1">
      <c r="A1572" s="1"/>
      <c r="B1572" s="1" t="s">
        <v>1986</v>
      </c>
      <c r="C1572" s="1" t="s">
        <v>1987</v>
      </c>
      <c r="D1572" s="3" t="str">
        <f ca="1">IFERROR(__xludf.DUMMYFUNCTION("PROPER(REGEXEXTRACT(B422, ""(?:https?:\/\/)?(?:www\.)?([a-zA-Z0-9-]+)\.""))"),"Skyscanner")</f>
        <v>Skyscanner</v>
      </c>
      <c r="E1572" s="1" t="s">
        <v>1988</v>
      </c>
      <c r="F1572" s="1">
        <v>14.13209</v>
      </c>
      <c r="G1572" s="1">
        <v>120.98211999999999</v>
      </c>
      <c r="H1572" s="1" t="s">
        <v>1989</v>
      </c>
      <c r="I1572" s="1" t="s">
        <v>1300</v>
      </c>
      <c r="J1572" s="1">
        <f>IF(K1572="URBAN",1,IF(K1572="SUBURBAN",2,IF(K1572="RURAL",3,"")))</f>
        <v>2</v>
      </c>
      <c r="K1572" s="1" t="s">
        <v>84</v>
      </c>
      <c r="L1572" s="18">
        <v>46082</v>
      </c>
      <c r="M1572" s="49">
        <v>0.625</v>
      </c>
      <c r="N1572" s="18">
        <v>46083</v>
      </c>
      <c r="O1572" s="56">
        <v>0.5</v>
      </c>
      <c r="P1572" s="31" t="str">
        <f>TEXT($L1572, "dddd")</f>
        <v>Sunday</v>
      </c>
      <c r="Q1572" s="39" t="s">
        <v>207</v>
      </c>
      <c r="R1572" s="39">
        <v>5280</v>
      </c>
      <c r="S1572" s="1" t="str">
        <f>IF(OR(MONTH(L1572)=12, MONTH(L1572)&lt;=5), "Dry Season", "Wet Season")</f>
        <v>Dry Season</v>
      </c>
      <c r="T1572" s="1">
        <v>2</v>
      </c>
      <c r="U1572" s="1">
        <v>1</v>
      </c>
      <c r="V1572" s="1">
        <v>0</v>
      </c>
      <c r="W1572" s="1">
        <v>0</v>
      </c>
      <c r="X1572" s="1" t="s">
        <v>44</v>
      </c>
      <c r="Y1572" s="1"/>
      <c r="Z1572" s="1"/>
      <c r="AA1572" s="11" cm="1">
        <f t="array" ref="AA1572">IF(ISBLANK(Y1572), 0, VINCentyInvDistance(F1572,G1572,Y1572,Z1572))</f>
        <v>0</v>
      </c>
      <c r="AB1572" s="1">
        <v>1</v>
      </c>
      <c r="AC1572" s="1">
        <v>6.8</v>
      </c>
      <c r="AD1572" s="1">
        <v>2.8</v>
      </c>
      <c r="AE1572" s="1">
        <v>809</v>
      </c>
      <c r="AF1572" s="1">
        <v>1</v>
      </c>
      <c r="AG1572" s="1" t="s">
        <v>1729</v>
      </c>
      <c r="AH1572" s="1" t="s">
        <v>1730</v>
      </c>
      <c r="AI1572" s="1"/>
      <c r="AJ1572" s="1" t="s">
        <v>55</v>
      </c>
      <c r="AK1572" t="s">
        <v>16599</v>
      </c>
      <c r="AL1572" s="6">
        <v>2</v>
      </c>
      <c r="AM1572" s="1" t="s">
        <v>1990</v>
      </c>
    </row>
    <row r="1573" spans="1:39" ht="12.75" customHeight="1">
      <c r="A1573" s="1"/>
      <c r="B1573" s="1" t="s">
        <v>1732</v>
      </c>
      <c r="C1573" s="1" t="s">
        <v>1991</v>
      </c>
      <c r="D1573" s="3" t="str">
        <f ca="1">IFERROR(__xludf.DUMMYFUNCTION("PROPER(REGEXEXTRACT(B423, ""(?:https?:\/\/)?(?:www\.)?([a-zA-Z0-9-]+)\.""))"),"Skyscanner")</f>
        <v>Skyscanner</v>
      </c>
      <c r="E1573" s="1" t="s">
        <v>1992</v>
      </c>
      <c r="F1573" s="1">
        <v>14.10183</v>
      </c>
      <c r="G1573" s="1">
        <v>120.94849000000001</v>
      </c>
      <c r="H1573" s="1" t="s">
        <v>1735</v>
      </c>
      <c r="I1573" s="1" t="s">
        <v>1300</v>
      </c>
      <c r="J1573" s="1">
        <f>IF(K1573="URBAN",1,IF(K1573="SUBURBAN",2,IF(K1573="RURAL",3,"")))</f>
        <v>2</v>
      </c>
      <c r="K1573" s="1" t="s">
        <v>84</v>
      </c>
      <c r="L1573" s="18">
        <v>46082</v>
      </c>
      <c r="M1573" s="49">
        <v>0.625</v>
      </c>
      <c r="N1573" s="18">
        <v>46083</v>
      </c>
      <c r="O1573" s="56">
        <v>0.5</v>
      </c>
      <c r="P1573" s="31" t="str">
        <f>TEXT($L1573, "dddd")</f>
        <v>Sunday</v>
      </c>
      <c r="Q1573" s="39" t="s">
        <v>111</v>
      </c>
      <c r="R1573" s="39">
        <v>1889</v>
      </c>
      <c r="S1573" s="1" t="str">
        <f>IF(OR(MONTH(L1573)=12, MONTH(L1573)&lt;=5), "Dry Season", "Wet Season")</f>
        <v>Dry Season</v>
      </c>
      <c r="T1573" s="1">
        <v>1</v>
      </c>
      <c r="U1573" s="1">
        <v>1</v>
      </c>
      <c r="V1573" s="1">
        <v>1</v>
      </c>
      <c r="W1573" s="1">
        <v>0</v>
      </c>
      <c r="X1573" s="1" t="s">
        <v>44</v>
      </c>
      <c r="Y1573" s="1"/>
      <c r="Z1573" s="1"/>
      <c r="AA1573" s="11" cm="1">
        <f t="array" ref="AA1573">IF(ISBLANK(Y1573), 0, VINCentyInvDistance(F1573,G1573,Y1573,Z1573))</f>
        <v>0</v>
      </c>
      <c r="AB1573" s="1">
        <v>0</v>
      </c>
      <c r="AC1573" s="1">
        <v>7.8</v>
      </c>
      <c r="AD1573" s="1">
        <v>0</v>
      </c>
      <c r="AE1573" s="1">
        <v>55</v>
      </c>
      <c r="AF1573" s="1">
        <v>1</v>
      </c>
      <c r="AG1573" s="1" t="s">
        <v>1729</v>
      </c>
      <c r="AH1573" s="1" t="s">
        <v>1730</v>
      </c>
      <c r="AI1573" s="1"/>
      <c r="AJ1573" s="1" t="s">
        <v>55</v>
      </c>
      <c r="AL1573" s="7">
        <v>4</v>
      </c>
      <c r="AM1573" s="1" t="s">
        <v>1736</v>
      </c>
    </row>
    <row r="1574" spans="1:39" ht="12.75" customHeight="1">
      <c r="A1574" s="1"/>
      <c r="B1574" s="1" t="s">
        <v>1998</v>
      </c>
      <c r="C1574" s="1" t="s">
        <v>1999</v>
      </c>
      <c r="D1574" s="3" t="str">
        <f ca="1">IFERROR(__xludf.DUMMYFUNCTION("PROPER(REGEXEXTRACT(B425, ""(?:https?:\/\/)?(?:www\.)?([a-zA-Z0-9-]+)\.""))"),"Skyscanner")</f>
        <v>Skyscanner</v>
      </c>
      <c r="E1574" s="1" t="s">
        <v>2000</v>
      </c>
      <c r="F1574" s="1">
        <v>14.124798999999999</v>
      </c>
      <c r="G1574" s="1">
        <v>120.979868</v>
      </c>
      <c r="H1574" s="1" t="s">
        <v>1848</v>
      </c>
      <c r="I1574" s="1" t="s">
        <v>1300</v>
      </c>
      <c r="J1574" s="1">
        <f>IF(K1574="URBAN",1,IF(K1574="SUBURBAN",2,IF(K1574="RURAL",3,"")))</f>
        <v>2</v>
      </c>
      <c r="K1574" s="1" t="s">
        <v>84</v>
      </c>
      <c r="L1574" s="18">
        <v>46082</v>
      </c>
      <c r="M1574" s="49">
        <v>0.625</v>
      </c>
      <c r="N1574" s="18">
        <v>46083</v>
      </c>
      <c r="O1574" s="56">
        <v>0.5</v>
      </c>
      <c r="P1574" s="31" t="str">
        <f>TEXT($L1574, "dddd")</f>
        <v>Sunday</v>
      </c>
      <c r="Q1574" s="39" t="s">
        <v>111</v>
      </c>
      <c r="R1574" s="39">
        <v>3215</v>
      </c>
      <c r="S1574" s="1" t="str">
        <f>IF(OR(MONTH(L1574)=12, MONTH(L1574)&lt;=5), "Dry Season", "Wet Season")</f>
        <v>Dry Season</v>
      </c>
      <c r="T1574" s="1">
        <v>1</v>
      </c>
      <c r="U1574" s="1">
        <v>0</v>
      </c>
      <c r="V1574" s="1">
        <v>0</v>
      </c>
      <c r="W1574" s="1">
        <v>0</v>
      </c>
      <c r="X1574" s="1" t="s">
        <v>44</v>
      </c>
      <c r="Y1574" s="1"/>
      <c r="Z1574" s="1"/>
      <c r="AA1574" s="11" cm="1">
        <f t="array" ref="AA1574">IF(ISBLANK(Y1574), 0, VINCentyInvDistance(F1574,G1574,Y1574,Z1574))</f>
        <v>0</v>
      </c>
      <c r="AB1574" s="1">
        <v>0</v>
      </c>
      <c r="AC1574" s="1">
        <v>4</v>
      </c>
      <c r="AD1574" s="1">
        <v>0</v>
      </c>
      <c r="AE1574" s="1">
        <v>1</v>
      </c>
      <c r="AF1574" s="1">
        <v>1</v>
      </c>
      <c r="AG1574" s="1" t="s">
        <v>1729</v>
      </c>
      <c r="AH1574" s="1" t="s">
        <v>1730</v>
      </c>
      <c r="AI1574" s="1"/>
      <c r="AJ1574" s="1" t="s">
        <v>55</v>
      </c>
      <c r="AL1574" s="7">
        <v>0</v>
      </c>
      <c r="AM1574" s="1" t="s">
        <v>2001</v>
      </c>
    </row>
    <row r="1575" spans="1:39" ht="12.75" customHeight="1">
      <c r="A1575" s="1"/>
      <c r="B1575" s="1" t="s">
        <v>2002</v>
      </c>
      <c r="C1575" s="1" t="s">
        <v>2003</v>
      </c>
      <c r="D1575" s="3" t="str">
        <f ca="1">IFERROR(__xludf.DUMMYFUNCTION("PROPER(REGEXEXTRACT(B426, ""(?:https?:\/\/)?(?:www\.)?([a-zA-Z0-9-]+)\.""))"),"Skyscanner")</f>
        <v>Skyscanner</v>
      </c>
      <c r="E1575" s="1" t="s">
        <v>2004</v>
      </c>
      <c r="F1575" s="1">
        <v>14.12238</v>
      </c>
      <c r="G1575" s="1">
        <v>120.96805000000001</v>
      </c>
      <c r="H1575" s="1" t="s">
        <v>2005</v>
      </c>
      <c r="I1575" s="1" t="s">
        <v>1300</v>
      </c>
      <c r="J1575" s="1">
        <f>IF(K1575="URBAN",1,IF(K1575="SUBURBAN",2,IF(K1575="RURAL",3,"")))</f>
        <v>2</v>
      </c>
      <c r="K1575" s="1" t="s">
        <v>84</v>
      </c>
      <c r="L1575" s="18">
        <v>46082</v>
      </c>
      <c r="M1575" s="49">
        <v>0.58333333333333337</v>
      </c>
      <c r="N1575" s="18">
        <v>46083</v>
      </c>
      <c r="O1575" s="56">
        <v>0.5</v>
      </c>
      <c r="P1575" s="31" t="str">
        <f>TEXT($L1575, "dddd")</f>
        <v>Sunday</v>
      </c>
      <c r="Q1575" s="39" t="s">
        <v>323</v>
      </c>
      <c r="R1575" s="39">
        <v>7657</v>
      </c>
      <c r="S1575" s="1" t="str">
        <f>IF(OR(MONTH(L1575)=12, MONTH(L1575)&lt;=5), "Dry Season", "Wet Season")</f>
        <v>Dry Season</v>
      </c>
      <c r="T1575" s="1">
        <v>1</v>
      </c>
      <c r="U1575" s="1">
        <v>0</v>
      </c>
      <c r="V1575" s="1">
        <v>0</v>
      </c>
      <c r="W1575" s="1">
        <v>0</v>
      </c>
      <c r="X1575" s="1" t="s">
        <v>44</v>
      </c>
      <c r="Y1575" s="1"/>
      <c r="Z1575" s="1"/>
      <c r="AA1575" s="11" cm="1">
        <f t="array" ref="AA1575">IF(ISBLANK(Y1575), 0, VINCentyInvDistance(F1575,G1575,Y1575,Z1575))</f>
        <v>0</v>
      </c>
      <c r="AB1575" s="1">
        <v>0</v>
      </c>
      <c r="AC1575" s="1">
        <v>0</v>
      </c>
      <c r="AD1575" s="1">
        <v>0</v>
      </c>
      <c r="AE1575" s="1">
        <v>203</v>
      </c>
      <c r="AF1575" s="1">
        <v>1</v>
      </c>
      <c r="AG1575" s="1" t="s">
        <v>2006</v>
      </c>
      <c r="AH1575" s="1" t="s">
        <v>1730</v>
      </c>
      <c r="AI1575" s="1" t="str">
        <f>TRIM(MID(SUBSTITUTE($H1575,",",REPT(" ",200)),(LEN($H1575)-LEN(SUBSTITUTE($H1575,",",""))-2)*200+1,200))</f>
        <v>Calabarzon</v>
      </c>
      <c r="AJ1575" s="1" t="s">
        <v>55</v>
      </c>
      <c r="AK1575" t="s">
        <v>16638</v>
      </c>
      <c r="AL1575" s="7">
        <v>0</v>
      </c>
      <c r="AM1575" s="1" t="s">
        <v>2007</v>
      </c>
    </row>
    <row r="1576" spans="1:39" ht="12.75" customHeight="1">
      <c r="A1576" s="1"/>
      <c r="B1576" s="1" t="s">
        <v>2008</v>
      </c>
      <c r="C1576" s="1" t="s">
        <v>2009</v>
      </c>
      <c r="D1576" s="3" t="str">
        <f ca="1">IFERROR(__xludf.DUMMYFUNCTION("PROPER(REGEXEXTRACT(B427, ""(?:https?:\/\/)?(?:www\.)?([a-zA-Z0-9-]+)\.""))"),"Skyscanner")</f>
        <v>Skyscanner</v>
      </c>
      <c r="E1576" s="1" t="s">
        <v>2010</v>
      </c>
      <c r="F1576" s="1">
        <v>14.086078000000001</v>
      </c>
      <c r="G1576" s="1">
        <v>120.887545</v>
      </c>
      <c r="H1576" s="1" t="s">
        <v>2011</v>
      </c>
      <c r="I1576" s="1" t="s">
        <v>1300</v>
      </c>
      <c r="J1576" s="1">
        <f>IF(K1576="URBAN",1,IF(K1576="SUBURBAN",2,IF(K1576="RURAL",3,"")))</f>
        <v>2</v>
      </c>
      <c r="K1576" s="1" t="s">
        <v>84</v>
      </c>
      <c r="L1576" s="18">
        <v>46082</v>
      </c>
      <c r="M1576" s="49">
        <v>0.58333333333333337</v>
      </c>
      <c r="N1576" s="18">
        <v>46083</v>
      </c>
      <c r="O1576" s="56">
        <v>0.52083333333333337</v>
      </c>
      <c r="P1576" s="31" t="str">
        <f>TEXT($L1576, "dddd")</f>
        <v>Sunday</v>
      </c>
      <c r="Q1576" s="39" t="s">
        <v>111</v>
      </c>
      <c r="R1576" s="39">
        <v>3870</v>
      </c>
      <c r="S1576" s="1" t="str">
        <f>IF(OR(MONTH(L1576)=12, MONTH(L1576)&lt;=5), "Dry Season", "Wet Season")</f>
        <v>Dry Season</v>
      </c>
      <c r="T1576" s="1">
        <v>1</v>
      </c>
      <c r="U1576" s="1">
        <v>0</v>
      </c>
      <c r="V1576" s="1">
        <v>1</v>
      </c>
      <c r="W1576" s="1">
        <v>0</v>
      </c>
      <c r="X1576" s="1" t="s">
        <v>44</v>
      </c>
      <c r="Y1576" s="1"/>
      <c r="Z1576" s="1"/>
      <c r="AA1576" s="11" cm="1">
        <f t="array" ref="AA1576">IF(ISBLANK(Y1576), 0, VINCentyInvDistance(F1576,G1576,Y1576,Z1576))</f>
        <v>0</v>
      </c>
      <c r="AB1576" s="1">
        <v>0</v>
      </c>
      <c r="AC1576" s="1">
        <v>8</v>
      </c>
      <c r="AD1576" s="1">
        <v>4</v>
      </c>
      <c r="AE1576" s="1">
        <v>58</v>
      </c>
      <c r="AF1576" s="1">
        <v>1</v>
      </c>
      <c r="AG1576" s="1" t="s">
        <v>1729</v>
      </c>
      <c r="AH1576" s="1" t="s">
        <v>1730</v>
      </c>
      <c r="AI1576" s="1" t="str">
        <f>TRIM(MID(SUBSTITUTE($H1576,",",REPT(" ",200)),(LEN($H1576)-LEN(SUBSTITUTE($H1576,",",""))-2)*200+1,200))</f>
        <v>Calabarzon</v>
      </c>
      <c r="AJ1576" s="1" t="s">
        <v>55</v>
      </c>
      <c r="AK1576" t="s">
        <v>16639</v>
      </c>
      <c r="AL1576" s="7">
        <v>0</v>
      </c>
      <c r="AM1576" s="1" t="s">
        <v>2012</v>
      </c>
    </row>
    <row r="1577" spans="1:39" ht="12.75" customHeight="1">
      <c r="A1577" s="1"/>
      <c r="B1577" s="1" t="s">
        <v>2013</v>
      </c>
      <c r="C1577" s="1" t="s">
        <v>2014</v>
      </c>
      <c r="D1577" s="3" t="str">
        <f ca="1">IFERROR(__xludf.DUMMYFUNCTION("PROPER(REGEXEXTRACT(B428, ""(?:https?:\/\/)?(?:www\.)?([a-zA-Z0-9-]+)\.""))"),"Skyscanner")</f>
        <v>Skyscanner</v>
      </c>
      <c r="E1577" s="1" t="s">
        <v>2015</v>
      </c>
      <c r="F1577" s="1">
        <v>14.141855</v>
      </c>
      <c r="G1577" s="1">
        <v>120.986856</v>
      </c>
      <c r="H1577" s="1" t="s">
        <v>2016</v>
      </c>
      <c r="I1577" s="1" t="s">
        <v>1300</v>
      </c>
      <c r="J1577" s="1">
        <f>IF(K1577="URBAN",1,IF(K1577="SUBURBAN",2,IF(K1577="RURAL",3,"")))</f>
        <v>2</v>
      </c>
      <c r="K1577" s="1" t="s">
        <v>84</v>
      </c>
      <c r="L1577" s="18">
        <v>46082</v>
      </c>
      <c r="M1577" s="49">
        <v>0.625</v>
      </c>
      <c r="N1577" s="18">
        <v>46083</v>
      </c>
      <c r="O1577" s="56">
        <v>0.5</v>
      </c>
      <c r="P1577" s="31" t="str">
        <f>TEXT($L1577, "dddd")</f>
        <v>Sunday</v>
      </c>
      <c r="Q1577" s="39" t="s">
        <v>61</v>
      </c>
      <c r="R1577" s="39">
        <v>2229.5</v>
      </c>
      <c r="S1577" s="1" t="str">
        <f>IF(OR(MONTH(L1577)=12, MONTH(L1577)&lt;=5), "Dry Season", "Wet Season")</f>
        <v>Dry Season</v>
      </c>
      <c r="T1577" s="1">
        <v>1</v>
      </c>
      <c r="U1577" s="1">
        <v>0</v>
      </c>
      <c r="V1577" s="1">
        <v>0</v>
      </c>
      <c r="W1577" s="1">
        <v>0</v>
      </c>
      <c r="X1577" s="1" t="s">
        <v>44</v>
      </c>
      <c r="Y1577" s="1"/>
      <c r="Z1577" s="1"/>
      <c r="AA1577" s="11" cm="1">
        <f t="array" ref="AA1577">IF(ISBLANK(Y1577), 0, VINCentyInvDistance(F1577,G1577,Y1577,Z1577))</f>
        <v>0</v>
      </c>
      <c r="AB1577" s="1">
        <v>0</v>
      </c>
      <c r="AC1577" s="1">
        <v>8</v>
      </c>
      <c r="AD1577" s="1">
        <v>0</v>
      </c>
      <c r="AE1577" s="1">
        <v>55</v>
      </c>
      <c r="AF1577" s="1">
        <v>1</v>
      </c>
      <c r="AG1577" s="1" t="s">
        <v>2017</v>
      </c>
      <c r="AH1577" s="1" t="s">
        <v>1730</v>
      </c>
      <c r="AI1577" s="1"/>
      <c r="AJ1577" s="1" t="s">
        <v>55</v>
      </c>
      <c r="AL1577" s="7">
        <v>3</v>
      </c>
      <c r="AM1577" s="1" t="s">
        <v>2018</v>
      </c>
    </row>
    <row r="1578" spans="1:39" ht="12.75" customHeight="1">
      <c r="A1578" s="1"/>
      <c r="B1578" s="1" t="s">
        <v>2029</v>
      </c>
      <c r="C1578" s="1" t="s">
        <v>2030</v>
      </c>
      <c r="D1578" s="3" t="str">
        <f ca="1">IFERROR(__xludf.DUMMYFUNCTION("PROPER(REGEXEXTRACT(B431, ""(?:https?:\/\/)?(?:www\.)?([a-zA-Z0-9-]+)\.""))"),"Skyscanner")</f>
        <v>Skyscanner</v>
      </c>
      <c r="E1578" s="1" t="s">
        <v>2031</v>
      </c>
      <c r="F1578" s="1">
        <v>14.099349999999999</v>
      </c>
      <c r="G1578" s="1">
        <v>120.94283</v>
      </c>
      <c r="H1578" s="1" t="s">
        <v>1916</v>
      </c>
      <c r="I1578" s="1" t="s">
        <v>1300</v>
      </c>
      <c r="J1578" s="1">
        <f>IF(K1578="URBAN",1,IF(K1578="SUBURBAN",2,IF(K1578="RURAL",3,"")))</f>
        <v>2</v>
      </c>
      <c r="K1578" s="1" t="s">
        <v>84</v>
      </c>
      <c r="L1578" s="18">
        <v>46082</v>
      </c>
      <c r="M1578" s="49">
        <v>0.625</v>
      </c>
      <c r="N1578" s="18">
        <v>46083</v>
      </c>
      <c r="O1578" s="56">
        <v>0.5</v>
      </c>
      <c r="P1578" s="31" t="str">
        <f>TEXT($L1578, "dddd")</f>
        <v>Sunday</v>
      </c>
      <c r="Q1578" s="39" t="s">
        <v>43</v>
      </c>
      <c r="R1578" s="39">
        <v>2883</v>
      </c>
      <c r="S1578" s="1" t="str">
        <f>IF(OR(MONTH(L1578)=12, MONTH(L1578)&lt;=5), "Dry Season", "Wet Season")</f>
        <v>Dry Season</v>
      </c>
      <c r="T1578" s="1">
        <v>1</v>
      </c>
      <c r="U1578" s="1">
        <v>0</v>
      </c>
      <c r="V1578" s="1">
        <v>0</v>
      </c>
      <c r="W1578" s="1">
        <v>0</v>
      </c>
      <c r="X1578" s="1" t="s">
        <v>44</v>
      </c>
      <c r="Y1578" s="1"/>
      <c r="Z1578" s="1"/>
      <c r="AA1578" s="11" cm="1">
        <f t="array" ref="AA1578">IF(ISBLANK(Y1578), 0, VINCentyInvDistance(F1578,G1578,Y1578,Z1578))</f>
        <v>0</v>
      </c>
      <c r="AB1578" s="1">
        <v>0</v>
      </c>
      <c r="AC1578" s="1">
        <v>10</v>
      </c>
      <c r="AD1578" s="1">
        <v>0</v>
      </c>
      <c r="AE1578" s="1">
        <v>0</v>
      </c>
      <c r="AF1578" s="1">
        <v>1</v>
      </c>
      <c r="AG1578" s="1" t="str">
        <f>TRIM(MID(SUBSTITUTE($H1578,",",REPT(" ",200)),(LEN($H1578)-LEN(SUBSTITUTE($H1578,",",""))-4)*200+1,200))</f>
        <v>Tagaytay</v>
      </c>
      <c r="AH1578" s="1" t="str">
        <f>TRIM(MID(SUBSTITUTE($H1578,",",REPT(" ",200)),(LEN($H1578)-LEN(SUBSTITUTE($H1578,",",""))-3)*200+1,200))</f>
        <v>Cavite</v>
      </c>
      <c r="AI1578" s="1" t="str">
        <f>TRIM(MID(SUBSTITUTE($H1578,",",REPT(" ",200)),(LEN($H1578)-LEN(SUBSTITUTE($H1578,",",""))-2)*200+1,200))</f>
        <v>Calabarzon</v>
      </c>
      <c r="AJ1578" s="1" t="str">
        <f>TRIM(MID(SUBSTITUTE($H1578,",",REPT(" ",200)),(LEN($H1578)-LEN(SUBSTITUTE($H1578,",",""))-0)*200+1,200))</f>
        <v>Philippines</v>
      </c>
      <c r="AL1578" s="7">
        <v>0</v>
      </c>
      <c r="AM1578" s="1" t="s">
        <v>2032</v>
      </c>
    </row>
    <row r="1579" spans="1:39" ht="12.75" customHeight="1">
      <c r="A1579" s="1"/>
      <c r="B1579" s="1" t="s">
        <v>2033</v>
      </c>
      <c r="C1579" s="1" t="s">
        <v>2034</v>
      </c>
      <c r="D1579" s="3" t="str">
        <f ca="1">IFERROR(__xludf.DUMMYFUNCTION("PROPER(REGEXEXTRACT(B432, ""(?:https?:\/\/)?(?:www\.)?([a-zA-Z0-9-]+)\.""))"),"Skyscanner")</f>
        <v>Skyscanner</v>
      </c>
      <c r="E1579" s="1" t="s">
        <v>2035</v>
      </c>
      <c r="F1579" s="1">
        <v>14.101445399999999</v>
      </c>
      <c r="G1579" s="1">
        <v>120.9450461</v>
      </c>
      <c r="H1579" s="1" t="s">
        <v>1974</v>
      </c>
      <c r="I1579" s="1" t="s">
        <v>1300</v>
      </c>
      <c r="J1579" s="1">
        <f>IF(K1579="URBAN",1,IF(K1579="SUBURBAN",2,IF(K1579="RURAL",3,"")))</f>
        <v>2</v>
      </c>
      <c r="K1579" s="1" t="s">
        <v>84</v>
      </c>
      <c r="L1579" s="18">
        <v>46082</v>
      </c>
      <c r="M1579" s="49">
        <v>0.58333333333333337</v>
      </c>
      <c r="N1579" s="18">
        <v>46083</v>
      </c>
      <c r="O1579" s="56">
        <v>0.5</v>
      </c>
      <c r="P1579" s="31" t="str">
        <f>TEXT($L1579, "dddd")</f>
        <v>Sunday</v>
      </c>
      <c r="Q1579" s="39" t="s">
        <v>1000</v>
      </c>
      <c r="R1579" s="39">
        <v>2499</v>
      </c>
      <c r="S1579" s="1" t="str">
        <f>IF(OR(MONTH(L1579)=12, MONTH(L1579)&lt;=5), "Dry Season", "Wet Season")</f>
        <v>Dry Season</v>
      </c>
      <c r="T1579" s="1">
        <v>2</v>
      </c>
      <c r="U1579" s="1">
        <v>1</v>
      </c>
      <c r="V1579" s="1">
        <v>0</v>
      </c>
      <c r="W1579" s="1">
        <v>0</v>
      </c>
      <c r="X1579" s="1" t="s">
        <v>44</v>
      </c>
      <c r="Y1579" s="1"/>
      <c r="Z1579" s="1"/>
      <c r="AA1579" s="11" cm="1">
        <f t="array" ref="AA1579">IF(ISBLANK(Y1579), 0, VINCentyInvDistance(F1579,G1579,Y1579,Z1579))</f>
        <v>0</v>
      </c>
      <c r="AB1579" s="1">
        <v>0</v>
      </c>
      <c r="AC1579" s="1">
        <v>0</v>
      </c>
      <c r="AD1579" s="1">
        <v>0</v>
      </c>
      <c r="AE1579" s="1">
        <v>4</v>
      </c>
      <c r="AF1579" s="1">
        <v>1</v>
      </c>
      <c r="AG1579" s="1" t="s">
        <v>1729</v>
      </c>
      <c r="AH1579" s="1" t="s">
        <v>1730</v>
      </c>
      <c r="AI1579" s="1" t="str">
        <f>TRIM(MID(SUBSTITUTE($H1579,",",REPT(" ",200)),(LEN($H1579)-LEN(SUBSTITUTE($H1579,",",""))-2)*200+1,200))</f>
        <v>Calabarzon</v>
      </c>
      <c r="AJ1579" s="1" t="s">
        <v>55</v>
      </c>
      <c r="AK1579" t="s">
        <v>16642</v>
      </c>
      <c r="AL1579" s="7">
        <v>3</v>
      </c>
      <c r="AM1579" s="1"/>
    </row>
    <row r="1580" spans="1:39" ht="12.75" customHeight="1">
      <c r="A1580" s="1"/>
      <c r="B1580" s="1" t="s">
        <v>2036</v>
      </c>
      <c r="C1580" s="1" t="s">
        <v>2037</v>
      </c>
      <c r="D1580" s="3" t="str">
        <f ca="1">IFERROR(__xludf.DUMMYFUNCTION("PROPER(REGEXEXTRACT(B433, ""(?:https?:\/\/)?(?:www\.)?([a-zA-Z0-9-]+)\.""))"),"Skyscanner")</f>
        <v>Skyscanner</v>
      </c>
      <c r="E1580" s="1" t="s">
        <v>2038</v>
      </c>
      <c r="F1580" s="1">
        <v>14.10303</v>
      </c>
      <c r="G1580" s="1">
        <v>120.93659</v>
      </c>
      <c r="H1580" s="1" t="s">
        <v>1843</v>
      </c>
      <c r="I1580" s="1" t="s">
        <v>1300</v>
      </c>
      <c r="J1580" s="1">
        <f>IF(K1580="URBAN",1,IF(K1580="SUBURBAN",2,IF(K1580="RURAL",3,"")))</f>
        <v>2</v>
      </c>
      <c r="K1580" s="1" t="s">
        <v>84</v>
      </c>
      <c r="L1580" s="18">
        <v>46082</v>
      </c>
      <c r="M1580" s="49">
        <v>0.625</v>
      </c>
      <c r="N1580" s="18">
        <v>46083</v>
      </c>
      <c r="O1580" s="56">
        <v>0.5</v>
      </c>
      <c r="P1580" s="31" t="str">
        <f>TEXT($L1580, "dddd")</f>
        <v>Sunday</v>
      </c>
      <c r="Q1580" s="39" t="s">
        <v>111</v>
      </c>
      <c r="R1580" s="39">
        <v>3276</v>
      </c>
      <c r="S1580" s="1" t="str">
        <f>IF(OR(MONTH(L1580)=12, MONTH(L1580)&lt;=5), "Dry Season", "Wet Season")</f>
        <v>Dry Season</v>
      </c>
      <c r="T1580" s="1">
        <v>1</v>
      </c>
      <c r="U1580" s="1">
        <v>0</v>
      </c>
      <c r="V1580" s="1">
        <v>0</v>
      </c>
      <c r="W1580" s="1">
        <v>0</v>
      </c>
      <c r="X1580" s="1" t="s">
        <v>44</v>
      </c>
      <c r="Y1580" s="1"/>
      <c r="Z1580" s="1"/>
      <c r="AA1580" s="11" cm="1">
        <f t="array" ref="AA1580">IF(ISBLANK(Y1580), 0, VINCentyInvDistance(F1580,G1580,Y1580,Z1580))</f>
        <v>0</v>
      </c>
      <c r="AB1580" s="1">
        <v>0</v>
      </c>
      <c r="AC1580" s="1">
        <v>0</v>
      </c>
      <c r="AD1580" s="1">
        <v>0</v>
      </c>
      <c r="AE1580" s="1">
        <v>29</v>
      </c>
      <c r="AF1580" s="1">
        <v>1</v>
      </c>
      <c r="AG1580" s="1" t="s">
        <v>1729</v>
      </c>
      <c r="AH1580" s="1" t="s">
        <v>1730</v>
      </c>
      <c r="AI1580" s="1"/>
      <c r="AJ1580" s="1" t="s">
        <v>55</v>
      </c>
      <c r="AL1580" s="7">
        <v>0</v>
      </c>
      <c r="AM1580" s="1" t="s">
        <v>2039</v>
      </c>
    </row>
    <row r="1581" spans="1:39" ht="12.75" customHeight="1">
      <c r="A1581" s="1"/>
      <c r="B1581" s="1" t="s">
        <v>2040</v>
      </c>
      <c r="C1581" s="1" t="s">
        <v>2041</v>
      </c>
      <c r="D1581" s="3" t="str">
        <f ca="1">IFERROR(__xludf.DUMMYFUNCTION("PROPER(REGEXEXTRACT(B434, ""(?:https?:\/\/)?(?:www\.)?([a-zA-Z0-9-]+)\.""))"),"Skyscanner")</f>
        <v>Skyscanner</v>
      </c>
      <c r="E1581" s="1" t="s">
        <v>2042</v>
      </c>
      <c r="F1581" s="1">
        <v>14.098696</v>
      </c>
      <c r="G1581" s="1">
        <v>120.943156</v>
      </c>
      <c r="H1581" s="1" t="s">
        <v>2043</v>
      </c>
      <c r="I1581" s="1" t="s">
        <v>1300</v>
      </c>
      <c r="J1581" s="1">
        <f>IF(K1581="URBAN",1,IF(K1581="SUBURBAN",2,IF(K1581="RURAL",3,"")))</f>
        <v>2</v>
      </c>
      <c r="K1581" s="1" t="s">
        <v>84</v>
      </c>
      <c r="L1581" s="18">
        <v>46082</v>
      </c>
      <c r="M1581" s="49">
        <v>0.58333333333333337</v>
      </c>
      <c r="N1581" s="18">
        <v>46083</v>
      </c>
      <c r="O1581" s="56">
        <v>0.5</v>
      </c>
      <c r="P1581" s="31" t="str">
        <f>TEXT($L1581, "dddd")</f>
        <v>Sunday</v>
      </c>
      <c r="Q1581" s="39" t="s">
        <v>207</v>
      </c>
      <c r="R1581" s="39">
        <v>1814</v>
      </c>
      <c r="S1581" s="1" t="str">
        <f>IF(OR(MONTH(L1581)=12, MONTH(L1581)&lt;=5), "Dry Season", "Wet Season")</f>
        <v>Dry Season</v>
      </c>
      <c r="T1581" s="1">
        <v>1</v>
      </c>
      <c r="U1581" s="1">
        <v>0</v>
      </c>
      <c r="V1581" s="1">
        <v>0</v>
      </c>
      <c r="W1581" s="1">
        <v>0</v>
      </c>
      <c r="X1581" s="1" t="s">
        <v>44</v>
      </c>
      <c r="Y1581" s="1"/>
      <c r="Z1581" s="1"/>
      <c r="AA1581" s="11" cm="1">
        <f t="array" ref="AA1581">IF(ISBLANK(Y1581), 0, VINCentyInvDistance(F1581,G1581,Y1581,Z1581))</f>
        <v>0</v>
      </c>
      <c r="AB1581" s="1">
        <v>0</v>
      </c>
      <c r="AC1581" s="1">
        <v>10</v>
      </c>
      <c r="AD1581" s="1">
        <v>5</v>
      </c>
      <c r="AE1581" s="1">
        <v>1</v>
      </c>
      <c r="AF1581" s="1">
        <v>1</v>
      </c>
      <c r="AG1581" s="1" t="s">
        <v>1729</v>
      </c>
      <c r="AH1581" s="1" t="s">
        <v>1730</v>
      </c>
      <c r="AI1581" s="1" t="str">
        <f>TRIM(MID(SUBSTITUTE($H1581,",",REPT(" ",200)),(LEN($H1581)-LEN(SUBSTITUTE($H1581,",",""))-2)*200+1,200))</f>
        <v>Calabarzon</v>
      </c>
      <c r="AJ1581" s="1" t="s">
        <v>55</v>
      </c>
      <c r="AK1581" t="s">
        <v>2044</v>
      </c>
      <c r="AL1581" s="7">
        <v>0</v>
      </c>
      <c r="AM1581" s="1" t="s">
        <v>2045</v>
      </c>
    </row>
    <row r="1582" spans="1:39" ht="12.75" customHeight="1">
      <c r="A1582" s="1"/>
      <c r="B1582" s="1" t="s">
        <v>2046</v>
      </c>
      <c r="C1582" s="1" t="s">
        <v>2047</v>
      </c>
      <c r="D1582" s="3" t="str">
        <f ca="1">IFERROR(__xludf.DUMMYFUNCTION("PROPER(REGEXEXTRACT(B435, ""(?:https?:\/\/)?(?:www\.)?([a-zA-Z0-9-]+)\.""))"),"Skyscanner")</f>
        <v>Skyscanner</v>
      </c>
      <c r="E1582" s="1" t="s">
        <v>2048</v>
      </c>
      <c r="F1582" s="1">
        <v>14.10877</v>
      </c>
      <c r="G1582" s="1">
        <v>120.93941</v>
      </c>
      <c r="H1582" s="1" t="s">
        <v>2049</v>
      </c>
      <c r="I1582" s="1" t="s">
        <v>1300</v>
      </c>
      <c r="J1582" s="1">
        <f>IF(K1582="URBAN",1,IF(K1582="SUBURBAN",2,IF(K1582="RURAL",3,"")))</f>
        <v>2</v>
      </c>
      <c r="K1582" s="1" t="s">
        <v>84</v>
      </c>
      <c r="L1582" s="18">
        <v>46082</v>
      </c>
      <c r="M1582" s="49">
        <v>0.625</v>
      </c>
      <c r="N1582" s="18">
        <v>46083</v>
      </c>
      <c r="O1582" s="56">
        <v>0.5</v>
      </c>
      <c r="P1582" s="31" t="str">
        <f>TEXT($L1582, "dddd")</f>
        <v>Sunday</v>
      </c>
      <c r="Q1582" s="39" t="s">
        <v>67</v>
      </c>
      <c r="R1582" s="39">
        <v>1959.08</v>
      </c>
      <c r="S1582" s="1" t="str">
        <f>IF(OR(MONTH(L1582)=12, MONTH(L1582)&lt;=5), "Dry Season", "Wet Season")</f>
        <v>Dry Season</v>
      </c>
      <c r="T1582" s="1">
        <v>1</v>
      </c>
      <c r="U1582" s="1">
        <v>0</v>
      </c>
      <c r="V1582" s="1">
        <v>0</v>
      </c>
      <c r="W1582" s="1">
        <v>0</v>
      </c>
      <c r="X1582" s="1" t="s">
        <v>44</v>
      </c>
      <c r="Y1582" s="1"/>
      <c r="Z1582" s="1"/>
      <c r="AA1582" s="11" cm="1">
        <f t="array" ref="AA1582">IF(ISBLANK(Y1582), 0, VINCentyInvDistance(F1582,G1582,Y1582,Z1582))</f>
        <v>0</v>
      </c>
      <c r="AB1582" s="1">
        <v>0</v>
      </c>
      <c r="AC1582" s="1">
        <v>10</v>
      </c>
      <c r="AD1582" s="1">
        <v>0</v>
      </c>
      <c r="AE1582" s="1">
        <v>0</v>
      </c>
      <c r="AF1582" s="1">
        <v>1</v>
      </c>
      <c r="AG1582" s="1" t="str">
        <f>TRIM(MID(SUBSTITUTE($H1582,",",REPT(" ",200)),(LEN($H1582)-LEN(SUBSTITUTE($H1582,",",""))-4)*200+1,200))</f>
        <v>Tagaytay</v>
      </c>
      <c r="AH1582" s="1" t="str">
        <f>TRIM(MID(SUBSTITUTE($H1582,",",REPT(" ",200)),(LEN($H1582)-LEN(SUBSTITUTE($H1582,",",""))-3)*200+1,200))</f>
        <v>Cavite</v>
      </c>
      <c r="AI1582" s="1" t="str">
        <f>TRIM(MID(SUBSTITUTE($H1582,",",REPT(" ",200)),(LEN($H1582)-LEN(SUBSTITUTE($H1582,",",""))-2)*200+1,200))</f>
        <v>Calabarzon</v>
      </c>
      <c r="AJ1582" s="1" t="str">
        <f>TRIM(MID(SUBSTITUTE($H1582,",",REPT(" ",200)),(LEN($H1582)-LEN(SUBSTITUTE($H1582,",",""))-0)*200+1,200))</f>
        <v>Philippines</v>
      </c>
      <c r="AL1582" s="7">
        <v>0</v>
      </c>
      <c r="AM1582" s="1" t="s">
        <v>2050</v>
      </c>
    </row>
    <row r="1583" spans="1:39" ht="12.75" customHeight="1">
      <c r="A1583" s="1"/>
      <c r="B1583" s="1" t="s">
        <v>2051</v>
      </c>
      <c r="C1583" s="1" t="s">
        <v>2052</v>
      </c>
      <c r="D1583" s="3" t="str">
        <f ca="1">IFERROR(__xludf.DUMMYFUNCTION("PROPER(REGEXEXTRACT(B436, ""(?:https?:\/\/)?(?:www\.)?([a-zA-Z0-9-]+)\.""))"),"Skyscanner")</f>
        <v>Skyscanner</v>
      </c>
      <c r="E1583" s="1" t="s">
        <v>2053</v>
      </c>
      <c r="F1583" s="1">
        <v>14.106809999999999</v>
      </c>
      <c r="G1583" s="1">
        <v>120.91391</v>
      </c>
      <c r="H1583" s="1" t="s">
        <v>2054</v>
      </c>
      <c r="I1583" s="1" t="s">
        <v>1300</v>
      </c>
      <c r="J1583" s="1">
        <f>IF(K1583="URBAN",1,IF(K1583="SUBURBAN",2,IF(K1583="RURAL",3,"")))</f>
        <v>2</v>
      </c>
      <c r="K1583" s="1" t="s">
        <v>84</v>
      </c>
      <c r="L1583" s="18">
        <v>46082</v>
      </c>
      <c r="M1583" s="49">
        <v>0.58333333333333337</v>
      </c>
      <c r="N1583" s="18">
        <v>46083</v>
      </c>
      <c r="O1583" s="56">
        <v>0.52083333333333337</v>
      </c>
      <c r="P1583" s="31" t="str">
        <f>TEXT($L1583, "dddd")</f>
        <v>Sunday</v>
      </c>
      <c r="Q1583" s="39" t="s">
        <v>323</v>
      </c>
      <c r="R1583" s="39">
        <v>2174</v>
      </c>
      <c r="S1583" s="1" t="str">
        <f>IF(OR(MONTH(L1583)=12, MONTH(L1583)&lt;=5), "Dry Season", "Wet Season")</f>
        <v>Dry Season</v>
      </c>
      <c r="T1583" s="1">
        <v>1</v>
      </c>
      <c r="U1583" s="1">
        <v>0</v>
      </c>
      <c r="V1583" s="1">
        <v>0</v>
      </c>
      <c r="W1583" s="1">
        <v>0</v>
      </c>
      <c r="X1583" s="1" t="s">
        <v>44</v>
      </c>
      <c r="Y1583" s="1"/>
      <c r="Z1583" s="1"/>
      <c r="AA1583" s="11" cm="1">
        <f t="array" ref="AA1583">IF(ISBLANK(Y1583), 0, VINCentyInvDistance(F1583,G1583,Y1583,Z1583))</f>
        <v>0</v>
      </c>
      <c r="AB1583" s="1">
        <v>0</v>
      </c>
      <c r="AC1583" s="1">
        <v>0</v>
      </c>
      <c r="AD1583" s="1">
        <v>0</v>
      </c>
      <c r="AE1583" s="1">
        <v>1</v>
      </c>
      <c r="AF1583" s="1">
        <v>1</v>
      </c>
      <c r="AG1583" s="1" t="s">
        <v>1729</v>
      </c>
      <c r="AH1583" s="1" t="s">
        <v>1730</v>
      </c>
      <c r="AI1583" s="1" t="str">
        <f>TRIM(MID(SUBSTITUTE($H1583,",",REPT(" ",200)),(LEN($H1583)-LEN(SUBSTITUTE($H1583,",",""))-2)*200+1,200))</f>
        <v>Calabarzon</v>
      </c>
      <c r="AJ1583" s="1" t="s">
        <v>55</v>
      </c>
      <c r="AK1583" t="s">
        <v>16643</v>
      </c>
      <c r="AL1583" s="7">
        <v>0</v>
      </c>
      <c r="AM1583" s="1" t="s">
        <v>2055</v>
      </c>
    </row>
    <row r="1584" spans="1:39" ht="12.75" customHeight="1">
      <c r="A1584" s="1"/>
      <c r="B1584" s="1" t="s">
        <v>2056</v>
      </c>
      <c r="C1584" s="1" t="s">
        <v>2057</v>
      </c>
      <c r="D1584" s="3" t="str">
        <f ca="1">IFERROR(__xludf.DUMMYFUNCTION("PROPER(REGEXEXTRACT(B437, ""(?:https?:\/\/)?(?:www\.)?([a-zA-Z0-9-]+)\.""))"),"Skyscanner")</f>
        <v>Skyscanner</v>
      </c>
      <c r="E1584" s="1" t="s">
        <v>2058</v>
      </c>
      <c r="F1584" s="1">
        <v>14.117570000000001</v>
      </c>
      <c r="G1584" s="1">
        <v>120.96435</v>
      </c>
      <c r="H1584" s="1" t="s">
        <v>1900</v>
      </c>
      <c r="I1584" s="1" t="s">
        <v>1300</v>
      </c>
      <c r="J1584" s="1">
        <f>IF(K1584="URBAN",1,IF(K1584="SUBURBAN",2,IF(K1584="RURAL",3,"")))</f>
        <v>2</v>
      </c>
      <c r="K1584" s="1" t="s">
        <v>84</v>
      </c>
      <c r="L1584" s="18">
        <v>46082</v>
      </c>
      <c r="M1584" s="49">
        <v>0.58333333333333337</v>
      </c>
      <c r="N1584" s="18">
        <v>46083</v>
      </c>
      <c r="O1584" s="56">
        <v>0.45833333333333331</v>
      </c>
      <c r="P1584" s="31" t="str">
        <f>TEXT($L1584, "dddd")</f>
        <v>Sunday</v>
      </c>
      <c r="Q1584" s="39" t="s">
        <v>111</v>
      </c>
      <c r="R1584" s="39">
        <v>7519</v>
      </c>
      <c r="S1584" s="1" t="str">
        <f>IF(OR(MONTH(L1584)=12, MONTH(L1584)&lt;=5), "Dry Season", "Wet Season")</f>
        <v>Dry Season</v>
      </c>
      <c r="T1584" s="1">
        <v>1</v>
      </c>
      <c r="U1584" s="1">
        <v>0</v>
      </c>
      <c r="V1584" s="1">
        <v>0</v>
      </c>
      <c r="W1584" s="1">
        <v>0</v>
      </c>
      <c r="X1584" s="1" t="s">
        <v>44</v>
      </c>
      <c r="Y1584" s="1"/>
      <c r="Z1584" s="1"/>
      <c r="AA1584" s="11" cm="1">
        <f t="array" ref="AA1584">IF(ISBLANK(Y1584), 0, VINCentyInvDistance(F1584,G1584,Y1584,Z1584))</f>
        <v>0</v>
      </c>
      <c r="AB1584" s="1">
        <v>0</v>
      </c>
      <c r="AC1584" s="1">
        <v>8.8000000000000007</v>
      </c>
      <c r="AD1584" s="1">
        <v>4.4000000000000004</v>
      </c>
      <c r="AE1584" s="1">
        <v>68</v>
      </c>
      <c r="AF1584" s="1">
        <v>1</v>
      </c>
      <c r="AG1584" s="1" t="s">
        <v>1729</v>
      </c>
      <c r="AH1584" s="1" t="s">
        <v>1730</v>
      </c>
      <c r="AI1584" s="1" t="str">
        <f>TRIM(MID(SUBSTITUTE($H1584,",",REPT(" ",200)),(LEN($H1584)-LEN(SUBSTITUTE($H1584,",",""))-2)*200+1,200))</f>
        <v>Calabarzon</v>
      </c>
      <c r="AJ1584" s="1" t="s">
        <v>55</v>
      </c>
      <c r="AK1584" t="s">
        <v>16644</v>
      </c>
      <c r="AL1584" s="7">
        <v>0</v>
      </c>
      <c r="AM1584" s="1" t="s">
        <v>2059</v>
      </c>
    </row>
    <row r="1585" spans="1:39" ht="12.75" customHeight="1">
      <c r="A1585" s="1"/>
      <c r="B1585" s="1" t="s">
        <v>2060</v>
      </c>
      <c r="C1585" s="1" t="s">
        <v>2061</v>
      </c>
      <c r="D1585" s="3" t="str">
        <f ca="1">IFERROR(__xludf.DUMMYFUNCTION("PROPER(REGEXEXTRACT(B438, ""(?:https?:\/\/)?(?:www\.)?([a-zA-Z0-9-]+)\.""))"),"Skyscanner")</f>
        <v>Skyscanner</v>
      </c>
      <c r="E1585" s="1" t="s">
        <v>2062</v>
      </c>
      <c r="F1585" s="1">
        <v>14.09582</v>
      </c>
      <c r="G1585" s="1">
        <v>120.94149</v>
      </c>
      <c r="H1585" s="1" t="s">
        <v>2063</v>
      </c>
      <c r="I1585" s="1" t="s">
        <v>1300</v>
      </c>
      <c r="J1585" s="1">
        <f>IF(K1585="URBAN",1,IF(K1585="SUBURBAN",2,IF(K1585="RURAL",3,"")))</f>
        <v>2</v>
      </c>
      <c r="K1585" s="1" t="s">
        <v>84</v>
      </c>
      <c r="L1585" s="18">
        <v>46082</v>
      </c>
      <c r="M1585" s="49">
        <v>0.58333333333333337</v>
      </c>
      <c r="N1585" s="18">
        <v>46083</v>
      </c>
      <c r="O1585" s="56">
        <v>0.5</v>
      </c>
      <c r="P1585" s="31" t="str">
        <f>TEXT($L1585, "dddd")</f>
        <v>Sunday</v>
      </c>
      <c r="Q1585" s="39" t="s">
        <v>111</v>
      </c>
      <c r="R1585" s="39">
        <v>8100</v>
      </c>
      <c r="S1585" s="1" t="str">
        <f>IF(OR(MONTH(L1585)=12, MONTH(L1585)&lt;=5), "Dry Season", "Wet Season")</f>
        <v>Dry Season</v>
      </c>
      <c r="T1585" s="1">
        <v>1</v>
      </c>
      <c r="U1585" s="1">
        <v>0</v>
      </c>
      <c r="V1585" s="1">
        <v>0</v>
      </c>
      <c r="W1585" s="1">
        <v>0</v>
      </c>
      <c r="X1585" s="1" t="s">
        <v>44</v>
      </c>
      <c r="Y1585" s="1"/>
      <c r="Z1585" s="1"/>
      <c r="AA1585" s="11" cm="1">
        <f t="array" ref="AA1585">IF(ISBLANK(Y1585), 0, VINCentyInvDistance(F1585,G1585,Y1585,Z1585))</f>
        <v>0</v>
      </c>
      <c r="AB1585" s="1">
        <v>1</v>
      </c>
      <c r="AC1585" s="1">
        <v>8.8000000000000007</v>
      </c>
      <c r="AD1585" s="1">
        <v>4.8</v>
      </c>
      <c r="AE1585" s="1">
        <v>40</v>
      </c>
      <c r="AF1585" s="1">
        <v>1</v>
      </c>
      <c r="AG1585" s="1" t="s">
        <v>1729</v>
      </c>
      <c r="AH1585" s="1" t="s">
        <v>1730</v>
      </c>
      <c r="AI1585" s="1"/>
      <c r="AJ1585" s="1" t="s">
        <v>55</v>
      </c>
      <c r="AK1585" t="s">
        <v>16645</v>
      </c>
      <c r="AL1585" s="7">
        <v>0</v>
      </c>
      <c r="AM1585" s="1" t="s">
        <v>2064</v>
      </c>
    </row>
    <row r="1586" spans="1:39" ht="12.75" customHeight="1">
      <c r="A1586" s="1"/>
      <c r="B1586" s="1" t="s">
        <v>2075</v>
      </c>
      <c r="C1586" s="1" t="s">
        <v>2076</v>
      </c>
      <c r="D1586" s="3" t="str">
        <f ca="1">IFERROR(__xludf.DUMMYFUNCTION("PROPER(REGEXEXTRACT(B441, ""(?:https?:\/\/)?(?:www\.)?([a-zA-Z0-9-]+)\.""))"),"Google")</f>
        <v>Google</v>
      </c>
      <c r="E1586" s="1" t="s">
        <v>2077</v>
      </c>
      <c r="F1586" s="1">
        <v>14.1005205</v>
      </c>
      <c r="G1586" s="1">
        <v>120.94501579999999</v>
      </c>
      <c r="H1586" s="1" t="s">
        <v>2078</v>
      </c>
      <c r="I1586" s="1" t="s">
        <v>1300</v>
      </c>
      <c r="J1586" s="1">
        <f>IF(K1586="URBAN",1,IF(K1586="SUBURBAN",2,IF(K1586="RURAL",3,"")))</f>
        <v>2</v>
      </c>
      <c r="K1586" s="1" t="s">
        <v>84</v>
      </c>
      <c r="L1586" s="18">
        <v>46082</v>
      </c>
      <c r="M1586" s="49">
        <v>0.625</v>
      </c>
      <c r="N1586" s="18">
        <v>46083</v>
      </c>
      <c r="O1586" s="56">
        <v>0.5</v>
      </c>
      <c r="P1586" s="31" t="str">
        <f>TEXT($L1586, "dddd")</f>
        <v>Sunday</v>
      </c>
      <c r="Q1586" s="39" t="s">
        <v>186</v>
      </c>
      <c r="R1586" s="39">
        <v>1923</v>
      </c>
      <c r="S1586" s="1" t="str">
        <f>IF(OR(MONTH(L1586)=12, MONTH(L1586)&lt;=5), "Dry Season", "Wet Season")</f>
        <v>Dry Season</v>
      </c>
      <c r="T1586" s="1">
        <v>1</v>
      </c>
      <c r="U1586" s="1">
        <v>1</v>
      </c>
      <c r="V1586" s="1">
        <v>0</v>
      </c>
      <c r="W1586" s="1">
        <v>0</v>
      </c>
      <c r="X1586" s="1" t="s">
        <v>44</v>
      </c>
      <c r="Y1586" s="1"/>
      <c r="Z1586" s="1"/>
      <c r="AA1586" s="11" cm="1">
        <f t="array" ref="AA1586">IF(ISBLANK(Y1586), 0, VINCentyInvDistance(F1586,G1586,Y1586,Z1586))</f>
        <v>0</v>
      </c>
      <c r="AB1586" s="1">
        <v>0</v>
      </c>
      <c r="AC1586" s="1">
        <v>0</v>
      </c>
      <c r="AD1586" s="1">
        <v>0</v>
      </c>
      <c r="AE1586" s="1">
        <v>1</v>
      </c>
      <c r="AF1586" s="1">
        <v>1</v>
      </c>
      <c r="AG1586" s="1" t="str">
        <f>TRIM(MID(SUBSTITUTE($H1586,",",REPT(" ",200)),(LEN($H1586)-LEN(SUBSTITUTE($H1586,",",""))-4)*200+1,200))</f>
        <v>Tagaytay</v>
      </c>
      <c r="AH1586" s="1" t="str">
        <f>TRIM(MID(SUBSTITUTE($H1586,",",REPT(" ",200)),(LEN($H1586)-LEN(SUBSTITUTE($H1586,",",""))-3)*200+1,200))</f>
        <v>Cavite</v>
      </c>
      <c r="AI1586" s="1" t="str">
        <f>TRIM(MID(SUBSTITUTE($H1586,",",REPT(" ",200)),(LEN($H1586)-LEN(SUBSTITUTE($H1586,",",""))-2)*200+1,200))</f>
        <v>Calabarzon</v>
      </c>
      <c r="AJ1586" s="1" t="str">
        <f>TRIM(MID(SUBSTITUTE($H1586,",",REPT(" ",200)),(LEN($H1586)-LEN(SUBSTITUTE($H1586,",",""))-0)*200+1,200))</f>
        <v>Philippines</v>
      </c>
      <c r="AL1586" s="7">
        <v>0</v>
      </c>
      <c r="AM1586" s="1"/>
    </row>
    <row r="1587" spans="1:39" ht="12.75" customHeight="1">
      <c r="A1587" s="1"/>
      <c r="B1587" s="1" t="s">
        <v>2079</v>
      </c>
      <c r="C1587" s="1" t="s">
        <v>2080</v>
      </c>
      <c r="D1587" s="3" t="str">
        <f ca="1">IFERROR(__xludf.DUMMYFUNCTION("PROPER(REGEXEXTRACT(B442, ""(?:https?:\/\/)?(?:www\.)?([a-zA-Z0-9-]+)\.""))"),"Agoda")</f>
        <v>Agoda</v>
      </c>
      <c r="E1587" s="1" t="s">
        <v>2081</v>
      </c>
      <c r="F1587" s="1">
        <v>14.1183333</v>
      </c>
      <c r="G1587" s="1">
        <v>120.9633333</v>
      </c>
      <c r="H1587" s="1" t="s">
        <v>2082</v>
      </c>
      <c r="I1587" s="1" t="s">
        <v>1300</v>
      </c>
      <c r="J1587" s="1">
        <f>IF(K1587="URBAN",1,IF(K1587="SUBURBAN",2,IF(K1587="RURAL",3,"")))</f>
        <v>2</v>
      </c>
      <c r="K1587" s="1" t="s">
        <v>84</v>
      </c>
      <c r="L1587" s="18">
        <v>46082</v>
      </c>
      <c r="M1587" s="49">
        <v>0.625</v>
      </c>
      <c r="N1587" s="18">
        <v>46083</v>
      </c>
      <c r="O1587" s="56">
        <v>0.5</v>
      </c>
      <c r="P1587" s="31" t="str">
        <f>TEXT($L1587, "dddd")</f>
        <v>Sunday</v>
      </c>
      <c r="Q1587" s="39" t="s">
        <v>186</v>
      </c>
      <c r="R1587" s="39">
        <v>5596.5</v>
      </c>
      <c r="S1587" s="1" t="str">
        <f>IF(OR(MONTH(L1587)=12, MONTH(L1587)&lt;=5), "Dry Season", "Wet Season")</f>
        <v>Dry Season</v>
      </c>
      <c r="T1587" s="1">
        <v>1</v>
      </c>
      <c r="U1587" s="1">
        <v>0</v>
      </c>
      <c r="V1587" s="1">
        <v>1</v>
      </c>
      <c r="W1587" s="1">
        <v>0</v>
      </c>
      <c r="X1587" s="1" t="s">
        <v>44</v>
      </c>
      <c r="Y1587" s="1"/>
      <c r="Z1587" s="1"/>
      <c r="AA1587" s="11" cm="1">
        <f t="array" ref="AA1587">IF(ISBLANK(Y1587), 0, VINCentyInvDistance(F1587,G1587,Y1587,Z1587))</f>
        <v>0</v>
      </c>
      <c r="AB1587" s="1">
        <v>0</v>
      </c>
      <c r="AC1587" s="1">
        <v>0</v>
      </c>
      <c r="AD1587" s="1">
        <v>0</v>
      </c>
      <c r="AE1587" s="1">
        <v>357</v>
      </c>
      <c r="AF1587" s="1">
        <v>1</v>
      </c>
      <c r="AG1587" s="1" t="s">
        <v>1729</v>
      </c>
      <c r="AH1587" s="1" t="s">
        <v>1730</v>
      </c>
      <c r="AI1587" s="1" t="str">
        <f>TRIM(MID(SUBSTITUTE($H1587,",",REPT(" ",200)),(LEN($H1587)-LEN(SUBSTITUTE($H1587,",",""))-2)*200+1,200))</f>
        <v>Calabarzon</v>
      </c>
      <c r="AJ1587" s="1" t="s">
        <v>55</v>
      </c>
      <c r="AL1587" s="7">
        <v>3</v>
      </c>
      <c r="AM1587" s="1"/>
    </row>
    <row r="1588" spans="1:39" ht="12.75" customHeight="1">
      <c r="A1588" s="1"/>
      <c r="B1588" s="1" t="s">
        <v>2083</v>
      </c>
      <c r="C1588" s="1" t="s">
        <v>2084</v>
      </c>
      <c r="D1588" s="3" t="str">
        <f ca="1">IFERROR(__xludf.DUMMYFUNCTION("PROPER(REGEXEXTRACT(B443, ""(?:https?:\/\/)?(?:www\.)?([a-zA-Z0-9-]+)\.""))"),"Skyscanner")</f>
        <v>Skyscanner</v>
      </c>
      <c r="E1588" s="1" t="s">
        <v>2085</v>
      </c>
      <c r="F1588" s="1">
        <v>14.11797</v>
      </c>
      <c r="G1588" s="1">
        <v>120.96334</v>
      </c>
      <c r="H1588" s="1" t="s">
        <v>2082</v>
      </c>
      <c r="I1588" s="1" t="s">
        <v>1300</v>
      </c>
      <c r="J1588" s="1">
        <f>IF(K1588="URBAN",1,IF(K1588="SUBURBAN",2,IF(K1588="RURAL",3,"")))</f>
        <v>2</v>
      </c>
      <c r="K1588" s="1" t="s">
        <v>84</v>
      </c>
      <c r="L1588" s="18">
        <v>46082</v>
      </c>
      <c r="M1588" s="49">
        <v>0.625</v>
      </c>
      <c r="N1588" s="18">
        <v>46083</v>
      </c>
      <c r="O1588" s="56">
        <v>0.5</v>
      </c>
      <c r="P1588" s="31" t="str">
        <f>TEXT($L1588, "dddd")</f>
        <v>Sunday</v>
      </c>
      <c r="Q1588" s="39" t="s">
        <v>1000</v>
      </c>
      <c r="R1588" s="39">
        <v>0</v>
      </c>
      <c r="S1588" s="1" t="str">
        <f>IF(OR(MONTH(L1588)=12, MONTH(L1588)&lt;=5), "Dry Season", "Wet Season")</f>
        <v>Dry Season</v>
      </c>
      <c r="T1588" s="1">
        <v>1</v>
      </c>
      <c r="U1588" s="1">
        <v>0</v>
      </c>
      <c r="V1588" s="1">
        <v>0</v>
      </c>
      <c r="W1588" s="1">
        <v>0</v>
      </c>
      <c r="X1588" s="1" t="s">
        <v>44</v>
      </c>
      <c r="Y1588" s="1"/>
      <c r="Z1588" s="1"/>
      <c r="AA1588" s="11" cm="1">
        <f t="array" ref="AA1588">IF(ISBLANK(Y1588), 0, VINCentyInvDistance(F1588,G1588,Y1588,Z1588))</f>
        <v>0</v>
      </c>
      <c r="AB1588" s="1">
        <v>0</v>
      </c>
      <c r="AC1588" s="1">
        <v>6.8</v>
      </c>
      <c r="AD1588" s="1">
        <v>0</v>
      </c>
      <c r="AE1588" s="1">
        <v>289</v>
      </c>
      <c r="AF1588" s="1">
        <v>1</v>
      </c>
      <c r="AG1588" s="1" t="s">
        <v>1729</v>
      </c>
      <c r="AH1588" s="1" t="s">
        <v>1730</v>
      </c>
      <c r="AI1588" s="1"/>
      <c r="AJ1588" s="1" t="s">
        <v>55</v>
      </c>
      <c r="AL1588" s="7">
        <v>3</v>
      </c>
      <c r="AM1588" s="1" t="s">
        <v>2086</v>
      </c>
    </row>
    <row r="1589" spans="1:39" ht="12.75" customHeight="1">
      <c r="A1589" s="1"/>
      <c r="B1589" s="1" t="s">
        <v>2087</v>
      </c>
      <c r="C1589" s="1" t="s">
        <v>2088</v>
      </c>
      <c r="D1589" s="3" t="str">
        <f ca="1">IFERROR(__xludf.DUMMYFUNCTION("PROPER(REGEXEXTRACT(B444, ""(?:https?:\/\/)?(?:www\.)?([a-zA-Z0-9-]+)\.""))"),"Skyscanner")</f>
        <v>Skyscanner</v>
      </c>
      <c r="E1589" s="1" t="s">
        <v>2089</v>
      </c>
      <c r="F1589" s="1">
        <v>14.1149779</v>
      </c>
      <c r="G1589" s="1">
        <v>120.9622689</v>
      </c>
      <c r="H1589" s="1" t="s">
        <v>2090</v>
      </c>
      <c r="I1589" s="1" t="s">
        <v>1300</v>
      </c>
      <c r="J1589" s="1">
        <f>IF(K1589="URBAN",1,IF(K1589="SUBURBAN",2,IF(K1589="RURAL",3,"")))</f>
        <v>2</v>
      </c>
      <c r="K1589" s="1" t="s">
        <v>84</v>
      </c>
      <c r="L1589" s="18">
        <v>46082</v>
      </c>
      <c r="M1589" s="49">
        <v>0.5</v>
      </c>
      <c r="N1589" s="18">
        <v>46083</v>
      </c>
      <c r="O1589" s="56">
        <v>0.5</v>
      </c>
      <c r="P1589" s="31" t="str">
        <f>TEXT($L1589, "dddd")</f>
        <v>Sunday</v>
      </c>
      <c r="Q1589" s="39" t="s">
        <v>207</v>
      </c>
      <c r="R1589" s="39">
        <v>2061</v>
      </c>
      <c r="S1589" s="1" t="str">
        <f>IF(OR(MONTH(L1589)=12, MONTH(L1589)&lt;=5), "Dry Season", "Wet Season")</f>
        <v>Dry Season</v>
      </c>
      <c r="T1589" s="1">
        <v>2</v>
      </c>
      <c r="U1589" s="1">
        <v>1</v>
      </c>
      <c r="V1589" s="1">
        <v>0</v>
      </c>
      <c r="W1589" s="1">
        <v>0</v>
      </c>
      <c r="X1589" s="1" t="s">
        <v>44</v>
      </c>
      <c r="Y1589" s="1"/>
      <c r="Z1589" s="1"/>
      <c r="AA1589" s="11" cm="1">
        <f t="array" ref="AA1589">IF(ISBLANK(Y1589), 0, VINCentyInvDistance(F1589,G1589,Y1589,Z1589))</f>
        <v>0</v>
      </c>
      <c r="AB1589" s="1">
        <v>0</v>
      </c>
      <c r="AC1589" s="1">
        <v>0</v>
      </c>
      <c r="AD1589" s="1">
        <v>0</v>
      </c>
      <c r="AE1589" s="1">
        <v>2</v>
      </c>
      <c r="AF1589" s="1">
        <v>1</v>
      </c>
      <c r="AG1589" s="1" t="s">
        <v>1729</v>
      </c>
      <c r="AH1589" s="1" t="s">
        <v>1730</v>
      </c>
      <c r="AI1589" s="1" t="str">
        <f>TRIM(MID(SUBSTITUTE($H1589,",",REPT(" ",200)),(LEN($H1589)-LEN(SUBSTITUTE($H1589,",",""))-2)*200+1,200))</f>
        <v>Calabarzon</v>
      </c>
      <c r="AJ1589" s="1" t="s">
        <v>55</v>
      </c>
      <c r="AK1589" t="s">
        <v>16647</v>
      </c>
      <c r="AL1589" s="7">
        <v>0</v>
      </c>
      <c r="AM1589" s="1"/>
    </row>
    <row r="1590" spans="1:39" ht="12.75" customHeight="1">
      <c r="A1590" s="1"/>
      <c r="B1590" s="1" t="s">
        <v>2092</v>
      </c>
      <c r="C1590" s="1" t="s">
        <v>2093</v>
      </c>
      <c r="D1590" s="3" t="str">
        <f ca="1">IFERROR(__xludf.DUMMYFUNCTION("PROPER(REGEXEXTRACT(B445, ""(?:https?:\/\/)?(?:www\.)?([a-zA-Z0-9-]+)\.""))"),"Skyscanner")</f>
        <v>Skyscanner</v>
      </c>
      <c r="E1590" s="1" t="s">
        <v>2094</v>
      </c>
      <c r="F1590" s="1">
        <v>14.11543</v>
      </c>
      <c r="G1590" s="1">
        <v>120.96263999999999</v>
      </c>
      <c r="H1590" s="1" t="s">
        <v>2095</v>
      </c>
      <c r="I1590" s="1" t="s">
        <v>1300</v>
      </c>
      <c r="J1590" s="1">
        <f>IF(K1590="URBAN",1,IF(K1590="SUBURBAN",2,IF(K1590="RURAL",3,"")))</f>
        <v>2</v>
      </c>
      <c r="K1590" s="1" t="s">
        <v>84</v>
      </c>
      <c r="L1590" s="18">
        <v>46082</v>
      </c>
      <c r="M1590" s="49">
        <v>0.58333333333333337</v>
      </c>
      <c r="N1590" s="18">
        <v>46083</v>
      </c>
      <c r="O1590" s="56">
        <v>0.5</v>
      </c>
      <c r="P1590" s="31" t="str">
        <f>TEXT($L1590, "dddd")</f>
        <v>Sunday</v>
      </c>
      <c r="Q1590" s="39" t="s">
        <v>207</v>
      </c>
      <c r="R1590" s="39">
        <v>2177</v>
      </c>
      <c r="S1590" s="1" t="str">
        <f>IF(OR(MONTH(L1590)=12, MONTH(L1590)&lt;=5), "Dry Season", "Wet Season")</f>
        <v>Dry Season</v>
      </c>
      <c r="T1590" s="1">
        <v>1</v>
      </c>
      <c r="U1590" s="1">
        <v>0</v>
      </c>
      <c r="V1590" s="1">
        <v>0</v>
      </c>
      <c r="W1590" s="1">
        <v>0</v>
      </c>
      <c r="X1590" s="1" t="s">
        <v>44</v>
      </c>
      <c r="Y1590" s="1"/>
      <c r="Z1590" s="1"/>
      <c r="AA1590" s="11" cm="1">
        <f t="array" ref="AA1590">IF(ISBLANK(Y1590), 0, VINCentyInvDistance(F1590,G1590,Y1590,Z1590))</f>
        <v>0</v>
      </c>
      <c r="AB1590" s="1">
        <v>0</v>
      </c>
      <c r="AC1590" s="1">
        <v>0</v>
      </c>
      <c r="AD1590" s="1">
        <v>0</v>
      </c>
      <c r="AE1590" s="1">
        <v>0</v>
      </c>
      <c r="AF1590" s="1">
        <v>1</v>
      </c>
      <c r="AG1590" s="1" t="s">
        <v>1729</v>
      </c>
      <c r="AH1590" s="1" t="s">
        <v>1730</v>
      </c>
      <c r="AI1590" s="1" t="str">
        <f>TRIM(MID(SUBSTITUTE($H1590,",",REPT(" ",200)),(LEN($H1590)-LEN(SUBSTITUTE($H1590,",",""))-2)*200+1,200))</f>
        <v>Calabarzon</v>
      </c>
      <c r="AJ1590" s="1" t="s">
        <v>55</v>
      </c>
      <c r="AK1590" t="s">
        <v>16648</v>
      </c>
      <c r="AL1590" s="7">
        <v>0</v>
      </c>
      <c r="AM1590" s="1" t="s">
        <v>2096</v>
      </c>
    </row>
    <row r="1591" spans="1:39" ht="12.75" customHeight="1">
      <c r="A1591" s="1"/>
      <c r="B1591" s="1" t="s">
        <v>2097</v>
      </c>
      <c r="C1591" s="1" t="s">
        <v>2098</v>
      </c>
      <c r="D1591" s="3" t="str">
        <f ca="1">IFERROR(__xludf.DUMMYFUNCTION("PROPER(REGEXEXTRACT(B446, ""(?:https?:\/\/)?(?:www\.)?([a-zA-Z0-9-]+)\.""))"),"Google")</f>
        <v>Google</v>
      </c>
      <c r="E1591" s="1" t="s">
        <v>2099</v>
      </c>
      <c r="F1591" s="1">
        <v>14.11758</v>
      </c>
      <c r="G1591" s="1">
        <v>120.96420999999999</v>
      </c>
      <c r="H1591" s="1" t="s">
        <v>1894</v>
      </c>
      <c r="I1591" s="1" t="s">
        <v>1300</v>
      </c>
      <c r="J1591" s="1">
        <f>IF(K1591="URBAN",1,IF(K1591="SUBURBAN",2,IF(K1591="RURAL",3,"")))</f>
        <v>2</v>
      </c>
      <c r="K1591" s="1" t="s">
        <v>84</v>
      </c>
      <c r="L1591" s="18">
        <v>46082</v>
      </c>
      <c r="M1591" s="49">
        <v>0.625</v>
      </c>
      <c r="N1591" s="18">
        <v>46083</v>
      </c>
      <c r="O1591" s="56">
        <v>0.5</v>
      </c>
      <c r="P1591" s="31" t="str">
        <f>TEXT($L1591, "dddd")</f>
        <v>Sunday</v>
      </c>
      <c r="Q1591" s="39" t="s">
        <v>117</v>
      </c>
      <c r="R1591" s="39">
        <v>1820</v>
      </c>
      <c r="S1591" s="1" t="str">
        <f>IF(OR(MONTH(L1591)=12, MONTH(L1591)&lt;=5), "Dry Season", "Wet Season")</f>
        <v>Dry Season</v>
      </c>
      <c r="T1591" s="1">
        <v>1</v>
      </c>
      <c r="U1591" s="1">
        <v>0</v>
      </c>
      <c r="V1591" s="1">
        <v>0</v>
      </c>
      <c r="W1591" s="1">
        <v>0</v>
      </c>
      <c r="X1591" s="1" t="s">
        <v>44</v>
      </c>
      <c r="Y1591" s="1"/>
      <c r="Z1591" s="1"/>
      <c r="AA1591" s="11" cm="1">
        <f t="array" ref="AA1591">IF(ISBLANK(Y1591), 0, VINCentyInvDistance(F1591,G1591,Y1591,Z1591))</f>
        <v>0</v>
      </c>
      <c r="AB1591" s="1">
        <v>0</v>
      </c>
      <c r="AC1591" s="1">
        <v>0</v>
      </c>
      <c r="AD1591" s="1">
        <v>0</v>
      </c>
      <c r="AE1591" s="1">
        <v>39</v>
      </c>
      <c r="AF1591" s="1">
        <v>1</v>
      </c>
      <c r="AG1591" s="1" t="s">
        <v>731</v>
      </c>
      <c r="AH1591" s="1" t="s">
        <v>731</v>
      </c>
      <c r="AI1591" s="1" t="str">
        <f>TRIM(MID(SUBSTITUTE($H1591,",",REPT(" ",200)),(LEN($H1591)-LEN(SUBSTITUTE($H1591,",",""))-2)*200+1,200))</f>
        <v>Calabarzon</v>
      </c>
      <c r="AJ1591" s="1" t="s">
        <v>55</v>
      </c>
      <c r="AL1591" s="7">
        <v>0</v>
      </c>
      <c r="AM1591" s="1" t="s">
        <v>2100</v>
      </c>
    </row>
    <row r="1592" spans="1:39" ht="12.75" customHeight="1">
      <c r="A1592" s="1"/>
      <c r="B1592" s="1" t="s">
        <v>2103</v>
      </c>
      <c r="C1592" s="1" t="s">
        <v>2104</v>
      </c>
      <c r="D1592" s="3" t="str">
        <f ca="1">IFERROR(__xludf.DUMMYFUNCTION("PROPER(REGEXEXTRACT(B448, ""(?:https?:\/\/)?(?:www\.)?([a-zA-Z0-9-]+)\.""))"),"Skyscanner")</f>
        <v>Skyscanner</v>
      </c>
      <c r="E1592" s="1" t="s">
        <v>2105</v>
      </c>
      <c r="F1592" s="1">
        <v>14.12344</v>
      </c>
      <c r="G1592" s="1">
        <v>120.99001</v>
      </c>
      <c r="H1592" s="1" t="s">
        <v>2106</v>
      </c>
      <c r="I1592" s="1" t="s">
        <v>1300</v>
      </c>
      <c r="J1592" s="1">
        <f>IF(K1592="URBAN",1,IF(K1592="SUBURBAN",2,IF(K1592="RURAL",3,"")))</f>
        <v>2</v>
      </c>
      <c r="K1592" s="1" t="s">
        <v>84</v>
      </c>
      <c r="L1592" s="18">
        <v>46082</v>
      </c>
      <c r="M1592" s="49">
        <v>0.58333333333333337</v>
      </c>
      <c r="N1592" s="18">
        <v>46083</v>
      </c>
      <c r="O1592" s="56">
        <v>0.5</v>
      </c>
      <c r="P1592" s="31" t="str">
        <f>TEXT($L1592, "dddd")</f>
        <v>Sunday</v>
      </c>
      <c r="Q1592" s="39" t="s">
        <v>111</v>
      </c>
      <c r="R1592" s="39">
        <v>3779</v>
      </c>
      <c r="S1592" s="1" t="str">
        <f>IF(OR(MONTH(L1592)=12, MONTH(L1592)&lt;=5), "Dry Season", "Wet Season")</f>
        <v>Dry Season</v>
      </c>
      <c r="T1592" s="1">
        <v>1</v>
      </c>
      <c r="U1592" s="1">
        <v>0</v>
      </c>
      <c r="V1592" s="1">
        <v>0</v>
      </c>
      <c r="W1592" s="1">
        <v>0</v>
      </c>
      <c r="X1592" s="1" t="s">
        <v>44</v>
      </c>
      <c r="Y1592" s="1"/>
      <c r="Z1592" s="1"/>
      <c r="AA1592" s="11" cm="1">
        <f t="array" ref="AA1592">IF(ISBLANK(Y1592), 0, VINCentyInvDistance(F1592,G1592,Y1592,Z1592))</f>
        <v>0</v>
      </c>
      <c r="AB1592" s="1">
        <v>0</v>
      </c>
      <c r="AC1592" s="1">
        <v>10</v>
      </c>
      <c r="AD1592" s="1">
        <v>3.7</v>
      </c>
      <c r="AE1592" s="1">
        <v>92</v>
      </c>
      <c r="AF1592" s="1">
        <v>1</v>
      </c>
      <c r="AG1592" s="1" t="s">
        <v>1729</v>
      </c>
      <c r="AH1592" s="1" t="s">
        <v>1730</v>
      </c>
      <c r="AI1592" s="1"/>
      <c r="AJ1592" s="1" t="s">
        <v>55</v>
      </c>
      <c r="AK1592" t="s">
        <v>16650</v>
      </c>
      <c r="AL1592" s="7">
        <v>0</v>
      </c>
      <c r="AM1592" s="1" t="s">
        <v>2107</v>
      </c>
    </row>
    <row r="1593" spans="1:39" ht="12.75" customHeight="1">
      <c r="A1593" s="1"/>
      <c r="B1593" s="1" t="s">
        <v>2108</v>
      </c>
      <c r="C1593" s="1" t="s">
        <v>2109</v>
      </c>
      <c r="D1593" s="3" t="str">
        <f ca="1">IFERROR(__xludf.DUMMYFUNCTION("PROPER(REGEXEXTRACT(B449, ""(?:https?:\/\/)?(?:www\.)?([a-zA-Z0-9-]+)\.""))"),"Skyscanner")</f>
        <v>Skyscanner</v>
      </c>
      <c r="E1593" s="1" t="s">
        <v>2110</v>
      </c>
      <c r="F1593" s="1">
        <v>14.126499900000001</v>
      </c>
      <c r="G1593" s="1">
        <v>120.9413842</v>
      </c>
      <c r="H1593" s="1" t="s">
        <v>1931</v>
      </c>
      <c r="I1593" s="1" t="s">
        <v>1300</v>
      </c>
      <c r="J1593" s="1">
        <f>IF(K1593="URBAN",1,IF(K1593="SUBURBAN",2,IF(K1593="RURAL",3,"")))</f>
        <v>2</v>
      </c>
      <c r="K1593" s="1" t="s">
        <v>84</v>
      </c>
      <c r="L1593" s="18">
        <v>46082</v>
      </c>
      <c r="M1593" s="49">
        <v>0.58333333333333337</v>
      </c>
      <c r="N1593" s="18">
        <v>46083</v>
      </c>
      <c r="O1593" s="56">
        <v>0.45833333333333331</v>
      </c>
      <c r="P1593" s="31" t="str">
        <f>TEXT($L1593, "dddd")</f>
        <v>Sunday</v>
      </c>
      <c r="Q1593" s="39" t="s">
        <v>111</v>
      </c>
      <c r="R1593" s="39">
        <v>844</v>
      </c>
      <c r="S1593" s="1" t="str">
        <f>IF(OR(MONTH(L1593)=12, MONTH(L1593)&lt;=5), "Dry Season", "Wet Season")</f>
        <v>Dry Season</v>
      </c>
      <c r="T1593" s="1">
        <v>1</v>
      </c>
      <c r="U1593" s="1">
        <v>0</v>
      </c>
      <c r="V1593" s="1">
        <v>0</v>
      </c>
      <c r="W1593" s="1">
        <v>1</v>
      </c>
      <c r="X1593" s="1" t="s">
        <v>2111</v>
      </c>
      <c r="Y1593" s="1">
        <v>9.564584</v>
      </c>
      <c r="Z1593" s="1">
        <v>123.80316000000001</v>
      </c>
      <c r="AA1593" s="11" cm="1">
        <f t="array" ref="AA1593">IF(ISBLANK(Y1593), 0, VINCentyInvDistance(F1593,G1593,Y1593,Z1593))</f>
        <v>593167.87407255091</v>
      </c>
      <c r="AB1593" s="1">
        <v>1</v>
      </c>
      <c r="AC1593" s="1">
        <v>8</v>
      </c>
      <c r="AD1593" s="1">
        <v>4</v>
      </c>
      <c r="AE1593" s="1">
        <v>25</v>
      </c>
      <c r="AF1593" s="1">
        <v>1</v>
      </c>
      <c r="AG1593" s="1" t="s">
        <v>2112</v>
      </c>
      <c r="AH1593" s="1" t="s">
        <v>2113</v>
      </c>
      <c r="AI1593" s="1" t="str">
        <f>TRIM(MID(SUBSTITUTE($H1593,",",REPT(" ",200)),(LEN($H1593)-LEN(SUBSTITUTE($H1593,",",""))-2)*200+1,200))</f>
        <v>Calabarzon</v>
      </c>
      <c r="AJ1593" s="1" t="s">
        <v>55</v>
      </c>
      <c r="AK1593" t="s">
        <v>16651</v>
      </c>
      <c r="AL1593" s="7">
        <v>0</v>
      </c>
      <c r="AM1593" s="1"/>
    </row>
    <row r="1594" spans="1:39" ht="12.75" customHeight="1">
      <c r="A1594" s="1"/>
      <c r="B1594" s="1" t="s">
        <v>2114</v>
      </c>
      <c r="C1594" s="1" t="s">
        <v>2115</v>
      </c>
      <c r="D1594" s="3" t="str">
        <f ca="1">IFERROR(__xludf.DUMMYFUNCTION("PROPER(REGEXEXTRACT(B450, ""(?:https?:\/\/)?(?:www\.)?([a-zA-Z0-9-]+)\.""))"),"Skyscanner")</f>
        <v>Skyscanner</v>
      </c>
      <c r="E1594" s="1" t="s">
        <v>2116</v>
      </c>
      <c r="F1594" s="1">
        <v>9.5599799999999995</v>
      </c>
      <c r="G1594" s="1">
        <v>123.80070000000001</v>
      </c>
      <c r="H1594" s="1" t="s">
        <v>2117</v>
      </c>
      <c r="I1594" s="1" t="s">
        <v>1300</v>
      </c>
      <c r="J1594" s="1">
        <f>IF(K1594="URBAN",1,IF(K1594="SUBURBAN",2,IF(K1594="RURAL",3,"")))</f>
        <v>2</v>
      </c>
      <c r="K1594" s="1" t="s">
        <v>84</v>
      </c>
      <c r="L1594" s="18">
        <v>46082</v>
      </c>
      <c r="M1594" s="49">
        <v>0.625</v>
      </c>
      <c r="N1594" s="18">
        <v>46083</v>
      </c>
      <c r="O1594" s="56">
        <v>0.5</v>
      </c>
      <c r="P1594" s="31" t="str">
        <f>TEXT($L1594, "dddd")</f>
        <v>Sunday</v>
      </c>
      <c r="Q1594" s="39" t="s">
        <v>186</v>
      </c>
      <c r="R1594" s="39">
        <v>2023</v>
      </c>
      <c r="S1594" s="1" t="str">
        <f>IF(OR(MONTH(L1594)=12, MONTH(L1594)&lt;=5), "Dry Season", "Wet Season")</f>
        <v>Dry Season</v>
      </c>
      <c r="T1594" s="1">
        <v>1</v>
      </c>
      <c r="U1594" s="1">
        <v>1</v>
      </c>
      <c r="V1594" s="1">
        <v>0</v>
      </c>
      <c r="W1594" s="1">
        <v>1</v>
      </c>
      <c r="X1594" s="1" t="s">
        <v>2111</v>
      </c>
      <c r="Y1594" s="1">
        <v>9.564584</v>
      </c>
      <c r="Z1594" s="1">
        <v>123.80316000000001</v>
      </c>
      <c r="AA1594" s="11" cm="1">
        <f t="array" ref="AA1594">IF(ISBLANK(Y1594), 0, VINCentyInvDistance(F1594,G1594,Y1594,Z1594))</f>
        <v>576.40766686122993</v>
      </c>
      <c r="AB1594" s="1">
        <v>0</v>
      </c>
      <c r="AC1594" s="1">
        <v>8</v>
      </c>
      <c r="AD1594" s="1">
        <v>0</v>
      </c>
      <c r="AE1594" s="1">
        <v>27</v>
      </c>
      <c r="AF1594" s="1">
        <v>1</v>
      </c>
      <c r="AG1594" s="1" t="s">
        <v>1729</v>
      </c>
      <c r="AH1594" s="1" t="s">
        <v>1730</v>
      </c>
      <c r="AI1594" s="1" t="str">
        <f>TRIM(MID(SUBSTITUTE($H1594,",",REPT(" ",200)),(LEN($H1594)-LEN(SUBSTITUTE($H1594,",",""))-2)*200+1,200))</f>
        <v>Central Visayas</v>
      </c>
      <c r="AJ1594" s="1" t="s">
        <v>55</v>
      </c>
      <c r="AK1594" t="s">
        <v>16652</v>
      </c>
      <c r="AL1594" s="7">
        <v>0</v>
      </c>
      <c r="AM1594" s="1" t="s">
        <v>2118</v>
      </c>
    </row>
    <row r="1595" spans="1:39" ht="12.75" customHeight="1">
      <c r="A1595" s="1"/>
      <c r="B1595" s="1" t="s">
        <v>2119</v>
      </c>
      <c r="C1595" s="1" t="s">
        <v>2120</v>
      </c>
      <c r="D1595" s="3" t="str">
        <f ca="1">IFERROR(__xludf.DUMMYFUNCTION("PROPER(REGEXEXTRACT(B451, ""(?:https?:\/\/)?(?:www\.)?([a-zA-Z0-9-]+)\.""))"),"Skyscanner")</f>
        <v>Skyscanner</v>
      </c>
      <c r="E1595" s="1" t="s">
        <v>2121</v>
      </c>
      <c r="F1595" s="1">
        <v>14.10031</v>
      </c>
      <c r="G1595" s="1">
        <v>120.92591</v>
      </c>
      <c r="H1595" s="1" t="s">
        <v>2122</v>
      </c>
      <c r="I1595" s="1" t="s">
        <v>1300</v>
      </c>
      <c r="J1595" s="1">
        <f>IF(K1595="URBAN",1,IF(K1595="SUBURBAN",2,IF(K1595="RURAL",3,"")))</f>
        <v>2</v>
      </c>
      <c r="K1595" s="1" t="s">
        <v>84</v>
      </c>
      <c r="L1595" s="18">
        <v>46082</v>
      </c>
      <c r="M1595" s="49">
        <v>0.58333333333333337</v>
      </c>
      <c r="N1595" s="18">
        <v>46083</v>
      </c>
      <c r="O1595" s="56">
        <v>0.5</v>
      </c>
      <c r="P1595" s="31" t="str">
        <f>TEXT($L1595, "dddd")</f>
        <v>Sunday</v>
      </c>
      <c r="Q1595" s="39" t="s">
        <v>323</v>
      </c>
      <c r="R1595" s="39">
        <v>1425</v>
      </c>
      <c r="S1595" s="1" t="str">
        <f>IF(OR(MONTH(L1595)=12, MONTH(L1595)&lt;=5), "Dry Season", "Wet Season")</f>
        <v>Dry Season</v>
      </c>
      <c r="T1595" s="1">
        <v>1</v>
      </c>
      <c r="U1595" s="1">
        <v>0</v>
      </c>
      <c r="V1595" s="1">
        <v>0</v>
      </c>
      <c r="W1595" s="1">
        <v>0</v>
      </c>
      <c r="X1595" s="1" t="s">
        <v>44</v>
      </c>
      <c r="Y1595" s="1"/>
      <c r="Z1595" s="1"/>
      <c r="AA1595" s="11" cm="1">
        <f t="array" ref="AA1595">IF(ISBLANK(Y1595), 0, VINCentyInvDistance(F1595,G1595,Y1595,Z1595))</f>
        <v>0</v>
      </c>
      <c r="AB1595" s="1">
        <v>0</v>
      </c>
      <c r="AC1595" s="1">
        <v>7.6</v>
      </c>
      <c r="AD1595" s="1">
        <v>3.8</v>
      </c>
      <c r="AE1595" s="1">
        <v>12</v>
      </c>
      <c r="AF1595" s="1">
        <v>1</v>
      </c>
      <c r="AG1595" s="1" t="s">
        <v>1729</v>
      </c>
      <c r="AH1595" s="1" t="s">
        <v>1730</v>
      </c>
      <c r="AI1595" s="1"/>
      <c r="AJ1595" s="1" t="s">
        <v>55</v>
      </c>
      <c r="AK1595" t="s">
        <v>2123</v>
      </c>
      <c r="AL1595" s="7">
        <v>0</v>
      </c>
      <c r="AM1595" s="1" t="s">
        <v>2124</v>
      </c>
    </row>
    <row r="1596" spans="1:39" ht="12.75" customHeight="1">
      <c r="A1596" s="1"/>
      <c r="B1596" s="1" t="s">
        <v>2125</v>
      </c>
      <c r="C1596" s="1" t="s">
        <v>2126</v>
      </c>
      <c r="D1596" s="3" t="str">
        <f ca="1">IFERROR(__xludf.DUMMYFUNCTION("PROPER(REGEXEXTRACT(B452, ""(?:https?:\/\/)?(?:www\.)?([a-zA-Z0-9-]+)\.""))"),"Skyscanner")</f>
        <v>Skyscanner</v>
      </c>
      <c r="E1596" s="1" t="s">
        <v>2127</v>
      </c>
      <c r="F1596" s="1">
        <v>14.144399999999999</v>
      </c>
      <c r="G1596" s="1">
        <v>120.99101</v>
      </c>
      <c r="H1596" s="1" t="s">
        <v>2128</v>
      </c>
      <c r="I1596" s="1" t="s">
        <v>1300</v>
      </c>
      <c r="J1596" s="1">
        <f>IF(K1596="URBAN",1,IF(K1596="SUBURBAN",2,IF(K1596="RURAL",3,"")))</f>
        <v>2</v>
      </c>
      <c r="K1596" s="1" t="s">
        <v>84</v>
      </c>
      <c r="L1596" s="18">
        <v>46082</v>
      </c>
      <c r="M1596" s="49">
        <v>0.625</v>
      </c>
      <c r="N1596" s="18">
        <v>46083</v>
      </c>
      <c r="O1596" s="56">
        <v>0.5</v>
      </c>
      <c r="P1596" s="31" t="str">
        <f>TEXT($L1596, "dddd")</f>
        <v>Sunday</v>
      </c>
      <c r="Q1596" s="39" t="s">
        <v>1000</v>
      </c>
      <c r="R1596" s="39">
        <v>1422</v>
      </c>
      <c r="S1596" s="1" t="str">
        <f>IF(OR(MONTH(L1596)=12, MONTH(L1596)&lt;=5), "Dry Season", "Wet Season")</f>
        <v>Dry Season</v>
      </c>
      <c r="T1596" s="1">
        <v>1</v>
      </c>
      <c r="U1596" s="1">
        <v>0</v>
      </c>
      <c r="V1596" s="1">
        <v>0</v>
      </c>
      <c r="W1596" s="1">
        <v>0</v>
      </c>
      <c r="X1596" s="1" t="s">
        <v>44</v>
      </c>
      <c r="Y1596" s="1"/>
      <c r="Z1596" s="1"/>
      <c r="AA1596" s="11" cm="1">
        <f t="array" ref="AA1596">IF(ISBLANK(Y1596), 0, VINCentyInvDistance(F1596,G1596,Y1596,Z1596))</f>
        <v>0</v>
      </c>
      <c r="AB1596" s="1">
        <v>0</v>
      </c>
      <c r="AC1596" s="1">
        <v>7.6</v>
      </c>
      <c r="AD1596" s="1">
        <v>0</v>
      </c>
      <c r="AE1596" s="1">
        <v>8</v>
      </c>
      <c r="AF1596" s="1">
        <v>1</v>
      </c>
      <c r="AG1596" s="1" t="s">
        <v>1729</v>
      </c>
      <c r="AH1596" s="1" t="s">
        <v>1730</v>
      </c>
      <c r="AI1596" s="1"/>
      <c r="AJ1596" s="1" t="s">
        <v>55</v>
      </c>
      <c r="AL1596" s="7">
        <v>0</v>
      </c>
      <c r="AM1596" s="1" t="s">
        <v>2129</v>
      </c>
    </row>
    <row r="1597" spans="1:39" ht="12.75" customHeight="1">
      <c r="A1597" s="1"/>
      <c r="B1597" s="1" t="s">
        <v>2130</v>
      </c>
      <c r="C1597" s="1" t="s">
        <v>2131</v>
      </c>
      <c r="D1597" s="3" t="str">
        <f ca="1">IFERROR(__xludf.DUMMYFUNCTION("PROPER(REGEXEXTRACT(B453, ""(?:https?:\/\/)?(?:www\.)?([a-zA-Z0-9-]+)\.""))"),"Skyscanner")</f>
        <v>Skyscanner</v>
      </c>
      <c r="E1597" s="1" t="s">
        <v>2132</v>
      </c>
      <c r="F1597" s="1">
        <v>14.102021000000001</v>
      </c>
      <c r="G1597" s="1">
        <v>120.944969</v>
      </c>
      <c r="H1597" s="1" t="s">
        <v>2133</v>
      </c>
      <c r="I1597" s="1" t="s">
        <v>1300</v>
      </c>
      <c r="J1597" s="1">
        <f>IF(K1597="URBAN",1,IF(K1597="SUBURBAN",2,IF(K1597="RURAL",3,"")))</f>
        <v>2</v>
      </c>
      <c r="K1597" s="1" t="s">
        <v>84</v>
      </c>
      <c r="L1597" s="18">
        <v>46082</v>
      </c>
      <c r="M1597" s="49">
        <v>0.58333333333333337</v>
      </c>
      <c r="N1597" s="18">
        <v>46083</v>
      </c>
      <c r="O1597" s="56">
        <v>0.5</v>
      </c>
      <c r="P1597" s="31" t="str">
        <f>TEXT($L1597, "dddd")</f>
        <v>Sunday</v>
      </c>
      <c r="Q1597" s="39" t="s">
        <v>207</v>
      </c>
      <c r="R1597" s="39">
        <v>3073</v>
      </c>
      <c r="S1597" s="1" t="str">
        <f>IF(OR(MONTH(L1597)=12, MONTH(L1597)&lt;=5), "Dry Season", "Wet Season")</f>
        <v>Dry Season</v>
      </c>
      <c r="T1597" s="1">
        <v>1</v>
      </c>
      <c r="U1597" s="1">
        <v>0</v>
      </c>
      <c r="V1597" s="1">
        <v>0</v>
      </c>
      <c r="W1597" s="1">
        <v>0</v>
      </c>
      <c r="X1597" s="1" t="s">
        <v>44</v>
      </c>
      <c r="Y1597" s="1"/>
      <c r="Z1597" s="1"/>
      <c r="AA1597" s="11" cm="1">
        <f t="array" ref="AA1597">IF(ISBLANK(Y1597), 0, VINCentyInvDistance(F1597,G1597,Y1597,Z1597))</f>
        <v>0</v>
      </c>
      <c r="AB1597" s="1">
        <v>0</v>
      </c>
      <c r="AC1597" s="1">
        <v>9</v>
      </c>
      <c r="AD1597" s="1">
        <v>3.2</v>
      </c>
      <c r="AE1597" s="1">
        <v>30</v>
      </c>
      <c r="AF1597" s="1">
        <v>1</v>
      </c>
      <c r="AG1597" s="1" t="s">
        <v>1729</v>
      </c>
      <c r="AH1597" s="1" t="s">
        <v>1730</v>
      </c>
      <c r="AI1597" s="1" t="str">
        <f>TRIM(MID(SUBSTITUTE($H1597,",",REPT(" ",200)),(LEN($H1597)-LEN(SUBSTITUTE($H1597,",",""))-2)*200+1,200))</f>
        <v>Calabarzon</v>
      </c>
      <c r="AJ1597" s="1" t="s">
        <v>55</v>
      </c>
      <c r="AK1597" t="s">
        <v>16653</v>
      </c>
      <c r="AL1597" s="7">
        <v>0</v>
      </c>
      <c r="AM1597" s="1" t="s">
        <v>2134</v>
      </c>
    </row>
    <row r="1598" spans="1:39" ht="12.75" customHeight="1">
      <c r="A1598" s="1"/>
      <c r="B1598" s="1" t="s">
        <v>2135</v>
      </c>
      <c r="C1598" s="1" t="s">
        <v>2136</v>
      </c>
      <c r="D1598" s="3" t="str">
        <f ca="1">IFERROR(__xludf.DUMMYFUNCTION("PROPER(REGEXEXTRACT(B454, ""(?:https?:\/\/)?(?:www\.)?([a-zA-Z0-9-]+)\.""))"),"Skyscanner")</f>
        <v>Skyscanner</v>
      </c>
      <c r="E1598" s="1" t="s">
        <v>2137</v>
      </c>
      <c r="F1598" s="1">
        <v>14.125299999999999</v>
      </c>
      <c r="G1598" s="1">
        <v>120.95983</v>
      </c>
      <c r="H1598" s="1" t="s">
        <v>2138</v>
      </c>
      <c r="I1598" s="1" t="s">
        <v>1300</v>
      </c>
      <c r="J1598" s="1">
        <f>IF(K1598="URBAN",1,IF(K1598="SUBURBAN",2,IF(K1598="RURAL",3,"")))</f>
        <v>2</v>
      </c>
      <c r="K1598" s="1" t="s">
        <v>84</v>
      </c>
      <c r="L1598" s="18">
        <v>46082</v>
      </c>
      <c r="M1598" s="49">
        <v>0.625</v>
      </c>
      <c r="N1598" s="18">
        <v>46083</v>
      </c>
      <c r="O1598" s="56">
        <v>0.5</v>
      </c>
      <c r="P1598" s="31" t="str">
        <f>TEXT($L1598, "dddd")</f>
        <v>Sunday</v>
      </c>
      <c r="Q1598" s="39" t="s">
        <v>207</v>
      </c>
      <c r="R1598" s="39">
        <v>3043</v>
      </c>
      <c r="S1598" s="1" t="str">
        <f>IF(OR(MONTH(L1598)=12, MONTH(L1598)&lt;=5), "Dry Season", "Wet Season")</f>
        <v>Dry Season</v>
      </c>
      <c r="T1598" s="1">
        <v>1</v>
      </c>
      <c r="U1598" s="1">
        <v>0</v>
      </c>
      <c r="V1598" s="1">
        <v>0</v>
      </c>
      <c r="W1598" s="1">
        <v>0</v>
      </c>
      <c r="X1598" s="1" t="s">
        <v>44</v>
      </c>
      <c r="Y1598" s="1"/>
      <c r="Z1598" s="1"/>
      <c r="AA1598" s="11" cm="1">
        <f t="array" ref="AA1598">IF(ISBLANK(Y1598), 0, VINCentyInvDistance(F1598,G1598,Y1598,Z1598))</f>
        <v>0</v>
      </c>
      <c r="AB1598" s="1">
        <v>0</v>
      </c>
      <c r="AC1598" s="1">
        <v>6.4</v>
      </c>
      <c r="AD1598" s="1">
        <v>0</v>
      </c>
      <c r="AE1598" s="1">
        <v>0</v>
      </c>
      <c r="AF1598" s="1">
        <v>1</v>
      </c>
      <c r="AG1598" s="1" t="s">
        <v>1729</v>
      </c>
      <c r="AH1598" s="1" t="s">
        <v>1730</v>
      </c>
      <c r="AI1598" s="1"/>
      <c r="AJ1598" s="1" t="s">
        <v>55</v>
      </c>
      <c r="AL1598" s="7">
        <v>0</v>
      </c>
      <c r="AM1598" s="1" t="s">
        <v>2139</v>
      </c>
    </row>
    <row r="1599" spans="1:39" ht="12.75" customHeight="1">
      <c r="A1599" s="1"/>
      <c r="B1599" s="1" t="s">
        <v>2140</v>
      </c>
      <c r="C1599" s="1" t="s">
        <v>2141</v>
      </c>
      <c r="D1599" s="3" t="str">
        <f ca="1">IFERROR(__xludf.DUMMYFUNCTION("PROPER(REGEXEXTRACT(B455, ""(?:https?:\/\/)?(?:www\.)?([a-zA-Z0-9-]+)\.""))"),"Skyscanner")</f>
        <v>Skyscanner</v>
      </c>
      <c r="E1599" s="1" t="s">
        <v>2142</v>
      </c>
      <c r="F1599" s="1">
        <v>14.09999</v>
      </c>
      <c r="G1599" s="1">
        <v>120.94410000000001</v>
      </c>
      <c r="H1599" s="1" t="s">
        <v>2143</v>
      </c>
      <c r="I1599" s="1" t="s">
        <v>1300</v>
      </c>
      <c r="J1599" s="1">
        <f>IF(K1599="URBAN",1,IF(K1599="SUBURBAN",2,IF(K1599="RURAL",3,"")))</f>
        <v>2</v>
      </c>
      <c r="K1599" s="1" t="s">
        <v>84</v>
      </c>
      <c r="L1599" s="18">
        <v>46082</v>
      </c>
      <c r="M1599" s="49">
        <v>0.625</v>
      </c>
      <c r="N1599" s="18">
        <v>46083</v>
      </c>
      <c r="O1599" s="56">
        <v>0.45833333333333331</v>
      </c>
      <c r="P1599" s="31" t="str">
        <f>TEXT($L1599, "dddd")</f>
        <v>Sunday</v>
      </c>
      <c r="Q1599" s="39" t="s">
        <v>1341</v>
      </c>
      <c r="R1599" s="39">
        <v>2604</v>
      </c>
      <c r="S1599" s="1" t="str">
        <f>IF(OR(MONTH(L1599)=12, MONTH(L1599)&lt;=5), "Dry Season", "Wet Season")</f>
        <v>Dry Season</v>
      </c>
      <c r="T1599" s="1">
        <v>2</v>
      </c>
      <c r="U1599" s="1">
        <v>1</v>
      </c>
      <c r="V1599" s="1">
        <v>0</v>
      </c>
      <c r="W1599" s="1">
        <v>0</v>
      </c>
      <c r="X1599" s="1" t="s">
        <v>44</v>
      </c>
      <c r="Y1599" s="1"/>
      <c r="Z1599" s="1"/>
      <c r="AA1599" s="11" cm="1">
        <f t="array" ref="AA1599">IF(ISBLANK(Y1599), 0, VINCentyInvDistance(F1599,G1599,Y1599,Z1599))</f>
        <v>0</v>
      </c>
      <c r="AB1599" s="1">
        <v>0</v>
      </c>
      <c r="AC1599" s="1">
        <v>9</v>
      </c>
      <c r="AD1599" s="1">
        <v>2.7</v>
      </c>
      <c r="AE1599" s="1">
        <v>1227</v>
      </c>
      <c r="AF1599" s="1">
        <v>1</v>
      </c>
      <c r="AG1599" s="1" t="s">
        <v>1729</v>
      </c>
      <c r="AH1599" s="1" t="s">
        <v>1730</v>
      </c>
      <c r="AI1599" s="1" t="str">
        <f>TRIM(MID(SUBSTITUTE($H1599,",",REPT(" ",200)),(LEN($H1599)-LEN(SUBSTITUTE($H1599,",",""))-2)*200+1,200))</f>
        <v>Calabarzon</v>
      </c>
      <c r="AJ1599" s="1" t="s">
        <v>55</v>
      </c>
      <c r="AK1599" t="s">
        <v>16602</v>
      </c>
      <c r="AL1599" s="7">
        <v>0</v>
      </c>
      <c r="AM1599" s="1" t="s">
        <v>2144</v>
      </c>
    </row>
    <row r="1600" spans="1:39" ht="12.75" customHeight="1">
      <c r="A1600" s="1"/>
      <c r="B1600" s="1" t="s">
        <v>1767</v>
      </c>
      <c r="C1600" s="1" t="s">
        <v>2145</v>
      </c>
      <c r="D1600" s="3" t="str">
        <f ca="1">IFERROR(__xludf.DUMMYFUNCTION("PROPER(REGEXEXTRACT(B456, ""(?:https?:\/\/)?(?:www\.)?([a-zA-Z0-9-]+)\.""))"),"Skyscanner")</f>
        <v>Skyscanner</v>
      </c>
      <c r="E1600" s="1" t="s">
        <v>2146</v>
      </c>
      <c r="F1600" s="1">
        <v>14.115968000000001</v>
      </c>
      <c r="G1600" s="1">
        <v>120.95964600000001</v>
      </c>
      <c r="H1600" s="1" t="s">
        <v>1770</v>
      </c>
      <c r="I1600" s="1" t="s">
        <v>1300</v>
      </c>
      <c r="J1600" s="1">
        <f>IF(K1600="URBAN",1,IF(K1600="SUBURBAN",2,IF(K1600="RURAL",3,"")))</f>
        <v>2</v>
      </c>
      <c r="K1600" s="1" t="s">
        <v>84</v>
      </c>
      <c r="L1600" s="18">
        <v>46082</v>
      </c>
      <c r="M1600" s="49">
        <v>0.625</v>
      </c>
      <c r="N1600" s="18">
        <v>46083</v>
      </c>
      <c r="O1600" s="56">
        <v>0.5</v>
      </c>
      <c r="P1600" s="31" t="str">
        <f>TEXT($L1600, "dddd")</f>
        <v>Sunday</v>
      </c>
      <c r="Q1600" s="39" t="s">
        <v>43</v>
      </c>
      <c r="R1600" s="39">
        <v>3013</v>
      </c>
      <c r="S1600" s="1" t="str">
        <f>IF(OR(MONTH(L1600)=12, MONTH(L1600)&lt;=5), "Dry Season", "Wet Season")</f>
        <v>Dry Season</v>
      </c>
      <c r="T1600" s="1">
        <v>2</v>
      </c>
      <c r="U1600" s="1">
        <v>1</v>
      </c>
      <c r="V1600" s="1">
        <v>0</v>
      </c>
      <c r="W1600" s="1">
        <v>0</v>
      </c>
      <c r="X1600" s="1" t="s">
        <v>44</v>
      </c>
      <c r="Y1600" s="1"/>
      <c r="Z1600" s="1"/>
      <c r="AA1600" s="11" cm="1">
        <f t="array" ref="AA1600">IF(ISBLANK(Y1600), 0, VINCentyInvDistance(F1600,G1600,Y1600,Z1600))</f>
        <v>0</v>
      </c>
      <c r="AB1600" s="1">
        <v>0</v>
      </c>
      <c r="AC1600" s="1">
        <v>9</v>
      </c>
      <c r="AD1600" s="1">
        <v>0</v>
      </c>
      <c r="AE1600" s="1">
        <v>45</v>
      </c>
      <c r="AF1600" s="1">
        <v>1</v>
      </c>
      <c r="AG1600" s="1" t="s">
        <v>1729</v>
      </c>
      <c r="AH1600" s="1" t="s">
        <v>1730</v>
      </c>
      <c r="AI1600" s="1"/>
      <c r="AJ1600" s="1" t="s">
        <v>55</v>
      </c>
      <c r="AK1600" t="s">
        <v>98</v>
      </c>
      <c r="AL1600" s="7">
        <v>0</v>
      </c>
      <c r="AM1600" s="1" t="s">
        <v>1771</v>
      </c>
    </row>
    <row r="1601" spans="1:39" ht="12.75" customHeight="1">
      <c r="A1601" s="1"/>
      <c r="B1601" s="1" t="s">
        <v>2147</v>
      </c>
      <c r="C1601" s="1" t="s">
        <v>2148</v>
      </c>
      <c r="D1601" s="3" t="str">
        <f ca="1">IFERROR(__xludf.DUMMYFUNCTION("PROPER(REGEXEXTRACT(B457, ""(?:https?:\/\/)?(?:www\.)?([a-zA-Z0-9-]+)\.""))"),"Skyscanner")</f>
        <v>Skyscanner</v>
      </c>
      <c r="E1601" s="1" t="s">
        <v>2149</v>
      </c>
      <c r="F1601" s="1">
        <v>14.1121</v>
      </c>
      <c r="G1601" s="1">
        <v>120.95256999999999</v>
      </c>
      <c r="H1601" s="1" t="s">
        <v>2150</v>
      </c>
      <c r="I1601" s="1" t="s">
        <v>1300</v>
      </c>
      <c r="J1601" s="1">
        <f>IF(K1601="URBAN",1,IF(K1601="SUBURBAN",2,IF(K1601="RURAL",3,"")))</f>
        <v>2</v>
      </c>
      <c r="K1601" s="1" t="s">
        <v>84</v>
      </c>
      <c r="L1601" s="18">
        <v>46082</v>
      </c>
      <c r="M1601" s="49">
        <v>0.58333333333333337</v>
      </c>
      <c r="N1601" s="18">
        <v>46083</v>
      </c>
      <c r="O1601" s="56">
        <v>0.52083333333333337</v>
      </c>
      <c r="P1601" s="31" t="str">
        <f>TEXT($L1601, "dddd")</f>
        <v>Sunday</v>
      </c>
      <c r="Q1601" s="39" t="s">
        <v>117</v>
      </c>
      <c r="R1601" s="39">
        <v>2138.5</v>
      </c>
      <c r="S1601" s="1" t="str">
        <f>IF(OR(MONTH(L1601)=12, MONTH(L1601)&lt;=5), "Dry Season", "Wet Season")</f>
        <v>Dry Season</v>
      </c>
      <c r="T1601" s="1">
        <v>1</v>
      </c>
      <c r="U1601" s="1">
        <v>1</v>
      </c>
      <c r="V1601" s="1">
        <v>0</v>
      </c>
      <c r="W1601" s="1">
        <v>0</v>
      </c>
      <c r="X1601" s="1" t="s">
        <v>44</v>
      </c>
      <c r="Y1601" s="1"/>
      <c r="Z1601" s="1"/>
      <c r="AA1601" s="11" cm="1">
        <f t="array" ref="AA1601">IF(ISBLANK(Y1601), 0, VINCentyInvDistance(F1601,G1601,Y1601,Z1601))</f>
        <v>0</v>
      </c>
      <c r="AB1601" s="1">
        <v>0</v>
      </c>
      <c r="AC1601" s="1">
        <v>0</v>
      </c>
      <c r="AD1601" s="1">
        <v>0</v>
      </c>
      <c r="AE1601" s="1">
        <v>2</v>
      </c>
      <c r="AF1601" s="1">
        <v>1</v>
      </c>
      <c r="AG1601" s="1" t="s">
        <v>1729</v>
      </c>
      <c r="AH1601" s="1" t="s">
        <v>1730</v>
      </c>
      <c r="AI1601" s="1" t="str">
        <f>TRIM(MID(SUBSTITUTE($H1601,",",REPT(" ",200)),(LEN($H1601)-LEN(SUBSTITUTE($H1601,",",""))-2)*200+1,200))</f>
        <v>Calabarzon</v>
      </c>
      <c r="AJ1601" s="1" t="s">
        <v>55</v>
      </c>
      <c r="AK1601" t="s">
        <v>16654</v>
      </c>
      <c r="AL1601" s="7">
        <v>0</v>
      </c>
      <c r="AM1601" s="1" t="s">
        <v>2151</v>
      </c>
    </row>
    <row r="1602" spans="1:39" ht="12.75" customHeight="1">
      <c r="A1602" s="1"/>
      <c r="B1602" s="1" t="s">
        <v>2152</v>
      </c>
      <c r="C1602" s="1" t="s">
        <v>2153</v>
      </c>
      <c r="D1602" s="3" t="str">
        <f ca="1">IFERROR(__xludf.DUMMYFUNCTION("PROPER(REGEXEXTRACT(B458, ""(?:https?:\/\/)?(?:www\.)?([a-zA-Z0-9-]+)\.""))"),"Skyscanner")</f>
        <v>Skyscanner</v>
      </c>
      <c r="E1602" s="1" t="s">
        <v>2154</v>
      </c>
      <c r="F1602" s="1">
        <v>14.11519</v>
      </c>
      <c r="G1602" s="1">
        <v>120.96245</v>
      </c>
      <c r="H1602" s="1" t="s">
        <v>2095</v>
      </c>
      <c r="I1602" s="1" t="s">
        <v>1300</v>
      </c>
      <c r="J1602" s="1">
        <f>IF(K1602="URBAN",1,IF(K1602="SUBURBAN",2,IF(K1602="RURAL",3,"")))</f>
        <v>2</v>
      </c>
      <c r="K1602" s="1" t="s">
        <v>84</v>
      </c>
      <c r="L1602" s="18">
        <v>46082</v>
      </c>
      <c r="M1602" s="49">
        <v>0.58333333333333337</v>
      </c>
      <c r="N1602" s="18">
        <v>46083</v>
      </c>
      <c r="O1602" s="56">
        <v>0.5</v>
      </c>
      <c r="P1602" s="31" t="str">
        <f>TEXT($L1602, "dddd")</f>
        <v>Sunday</v>
      </c>
      <c r="Q1602" s="39" t="s">
        <v>207</v>
      </c>
      <c r="R1602" s="39">
        <v>4037</v>
      </c>
      <c r="S1602" s="1" t="str">
        <f>IF(OR(MONTH(L1602)=12, MONTH(L1602)&lt;=5), "Dry Season", "Wet Season")</f>
        <v>Dry Season</v>
      </c>
      <c r="T1602" s="1">
        <v>1</v>
      </c>
      <c r="U1602" s="1">
        <v>1</v>
      </c>
      <c r="V1602" s="1">
        <v>0</v>
      </c>
      <c r="W1602" s="1">
        <v>0</v>
      </c>
      <c r="X1602" s="1" t="s">
        <v>44</v>
      </c>
      <c r="Y1602" s="1"/>
      <c r="Z1602" s="1"/>
      <c r="AA1602" s="11" cm="1">
        <f t="array" ref="AA1602">IF(ISBLANK(Y1602), 0, VINCentyInvDistance(F1602,G1602,Y1602,Z1602))</f>
        <v>0</v>
      </c>
      <c r="AB1602" s="1">
        <v>1</v>
      </c>
      <c r="AC1602" s="1">
        <v>9.4</v>
      </c>
      <c r="AD1602" s="1">
        <v>4.7</v>
      </c>
      <c r="AE1602" s="1">
        <v>5</v>
      </c>
      <c r="AF1602" s="1">
        <v>1</v>
      </c>
      <c r="AG1602" s="1" t="s">
        <v>1729</v>
      </c>
      <c r="AH1602" s="1" t="s">
        <v>1730</v>
      </c>
      <c r="AI1602" s="1" t="str">
        <f>TRIM(MID(SUBSTITUTE($H1602,",",REPT(" ",200)),(LEN($H1602)-LEN(SUBSTITUTE($H1602,",",""))-2)*200+1,200))</f>
        <v>Calabarzon</v>
      </c>
      <c r="AJ1602" s="1" t="s">
        <v>55</v>
      </c>
      <c r="AK1602" t="s">
        <v>16655</v>
      </c>
      <c r="AL1602" s="7">
        <v>0</v>
      </c>
      <c r="AM1602" s="1" t="s">
        <v>2155</v>
      </c>
    </row>
    <row r="1603" spans="1:39" ht="12.75" customHeight="1">
      <c r="A1603" s="1"/>
      <c r="B1603" s="1" t="s">
        <v>2156</v>
      </c>
      <c r="C1603" s="1" t="s">
        <v>2157</v>
      </c>
      <c r="D1603" s="3" t="str">
        <f ca="1">IFERROR(__xludf.DUMMYFUNCTION("PROPER(REGEXEXTRACT(B459, ""(?:https?:\/\/)?(?:www\.)?([a-zA-Z0-9-]+)\.""))"),"Skyscanner")</f>
        <v>Skyscanner</v>
      </c>
      <c r="E1603" s="1" t="s">
        <v>2158</v>
      </c>
      <c r="F1603" s="1">
        <v>14.099377</v>
      </c>
      <c r="G1603" s="1">
        <v>120.942798</v>
      </c>
      <c r="H1603" s="1" t="s">
        <v>1916</v>
      </c>
      <c r="I1603" s="1" t="s">
        <v>1300</v>
      </c>
      <c r="J1603" s="1">
        <f>IF(K1603="URBAN",1,IF(K1603="SUBURBAN",2,IF(K1603="RURAL",3,"")))</f>
        <v>2</v>
      </c>
      <c r="K1603" s="1" t="s">
        <v>84</v>
      </c>
      <c r="L1603" s="18">
        <v>46082</v>
      </c>
      <c r="M1603" s="49">
        <v>0.45833333333333331</v>
      </c>
      <c r="N1603" s="18">
        <v>46083</v>
      </c>
      <c r="O1603" s="56">
        <v>0.54166666666666663</v>
      </c>
      <c r="P1603" s="31" t="str">
        <f>TEXT($L1603, "dddd")</f>
        <v>Sunday</v>
      </c>
      <c r="Q1603" s="39" t="s">
        <v>43</v>
      </c>
      <c r="R1603" s="39">
        <v>6668</v>
      </c>
      <c r="S1603" s="1" t="str">
        <f>IF(OR(MONTH(L1603)=12, MONTH(L1603)&lt;=5), "Dry Season", "Wet Season")</f>
        <v>Dry Season</v>
      </c>
      <c r="T1603" s="1">
        <v>1</v>
      </c>
      <c r="U1603" s="1">
        <v>0</v>
      </c>
      <c r="V1603" s="1">
        <v>1</v>
      </c>
      <c r="W1603" s="1">
        <v>0</v>
      </c>
      <c r="X1603" s="1" t="s">
        <v>44</v>
      </c>
      <c r="Y1603" s="1"/>
      <c r="Z1603" s="1"/>
      <c r="AA1603" s="11" cm="1">
        <f t="array" ref="AA1603">IF(ISBLANK(Y1603), 0, VINCentyInvDistance(F1603,G1603,Y1603,Z1603))</f>
        <v>0</v>
      </c>
      <c r="AB1603" s="1">
        <v>0</v>
      </c>
      <c r="AC1603" s="1">
        <v>9.4</v>
      </c>
      <c r="AD1603" s="1">
        <v>0</v>
      </c>
      <c r="AE1603" s="1">
        <v>1</v>
      </c>
      <c r="AF1603" s="1">
        <v>1</v>
      </c>
      <c r="AG1603" s="1" t="s">
        <v>1729</v>
      </c>
      <c r="AH1603" s="1" t="s">
        <v>1730</v>
      </c>
      <c r="AI1603" s="1" t="str">
        <f>TRIM(MID(SUBSTITUTE($H1603,",",REPT(" ",200)),(LEN($H1603)-LEN(SUBSTITUTE($H1603,",",""))-2)*200+1,200))</f>
        <v>Calabarzon</v>
      </c>
      <c r="AJ1603" s="1" t="s">
        <v>55</v>
      </c>
      <c r="AK1603" t="s">
        <v>16656</v>
      </c>
      <c r="AL1603" s="7">
        <v>0</v>
      </c>
      <c r="AM1603" s="1" t="s">
        <v>2159</v>
      </c>
    </row>
    <row r="1604" spans="1:39" ht="12.75" customHeight="1">
      <c r="A1604" s="1"/>
      <c r="B1604" s="1" t="s">
        <v>2160</v>
      </c>
      <c r="C1604" s="1" t="s">
        <v>2161</v>
      </c>
      <c r="D1604" s="3" t="str">
        <f ca="1">IFERROR(__xludf.DUMMYFUNCTION("PROPER(REGEXEXTRACT(B460, ""(?:https?:\/\/)?(?:www\.)?([a-zA-Z0-9-]+)\.""))"),"Skyscanner")</f>
        <v>Skyscanner</v>
      </c>
      <c r="E1604" s="1" t="s">
        <v>2162</v>
      </c>
      <c r="F1604" s="1">
        <v>14.117100000000001</v>
      </c>
      <c r="G1604" s="1">
        <v>120.96382</v>
      </c>
      <c r="H1604" s="1" t="s">
        <v>1900</v>
      </c>
      <c r="I1604" s="1" t="s">
        <v>1300</v>
      </c>
      <c r="J1604" s="1">
        <f>IF(K1604="URBAN",1,IF(K1604="SUBURBAN",2,IF(K1604="RURAL",3,"")))</f>
        <v>2</v>
      </c>
      <c r="K1604" s="1" t="s">
        <v>84</v>
      </c>
      <c r="L1604" s="18">
        <v>46082</v>
      </c>
      <c r="M1604" s="49">
        <v>0.625</v>
      </c>
      <c r="N1604" s="18">
        <v>46083</v>
      </c>
      <c r="O1604" s="56">
        <v>0.45833333333333331</v>
      </c>
      <c r="P1604" s="31" t="str">
        <f>TEXT($L1604, "dddd")</f>
        <v>Sunday</v>
      </c>
      <c r="Q1604" s="39" t="s">
        <v>207</v>
      </c>
      <c r="R1604" s="39">
        <v>1928</v>
      </c>
      <c r="S1604" s="1" t="str">
        <f>IF(OR(MONTH(L1604)=12, MONTH(L1604)&lt;=5), "Dry Season", "Wet Season")</f>
        <v>Dry Season</v>
      </c>
      <c r="T1604" s="1">
        <v>1</v>
      </c>
      <c r="U1604" s="1">
        <v>1</v>
      </c>
      <c r="V1604" s="1">
        <v>0</v>
      </c>
      <c r="W1604" s="1">
        <v>0</v>
      </c>
      <c r="X1604" s="1" t="s">
        <v>44</v>
      </c>
      <c r="Y1604" s="1"/>
      <c r="Z1604" s="1"/>
      <c r="AA1604" s="11" cm="1">
        <f t="array" ref="AA1604">IF(ISBLANK(Y1604), 0, VINCentyInvDistance(F1604,G1604,Y1604,Z1604))</f>
        <v>0</v>
      </c>
      <c r="AB1604" s="1">
        <v>0</v>
      </c>
      <c r="AC1604" s="1">
        <v>0</v>
      </c>
      <c r="AD1604" s="1">
        <v>0</v>
      </c>
      <c r="AE1604" s="1">
        <v>0</v>
      </c>
      <c r="AF1604" s="1">
        <v>1</v>
      </c>
      <c r="AG1604" s="1" t="s">
        <v>2163</v>
      </c>
      <c r="AH1604" s="1" t="s">
        <v>1730</v>
      </c>
      <c r="AI1604" s="1" t="str">
        <f>TRIM(MID(SUBSTITUTE($H1604,",",REPT(" ",200)),(LEN($H1604)-LEN(SUBSTITUTE($H1604,",",""))-2)*200+1,200))</f>
        <v>Calabarzon</v>
      </c>
      <c r="AJ1604" s="1" t="s">
        <v>55</v>
      </c>
      <c r="AK1604" t="s">
        <v>16657</v>
      </c>
      <c r="AL1604" s="7">
        <v>0</v>
      </c>
      <c r="AM1604" s="1" t="s">
        <v>2164</v>
      </c>
    </row>
    <row r="1605" spans="1:39" ht="12.75" customHeight="1">
      <c r="A1605" s="1"/>
      <c r="B1605" s="1" t="s">
        <v>2174</v>
      </c>
      <c r="C1605" s="1" t="s">
        <v>2175</v>
      </c>
      <c r="D1605" s="3" t="str">
        <f ca="1">IFERROR(__xludf.DUMMYFUNCTION("PROPER(REGEXEXTRACT(B463, ""(?:https?:\/\/)?(?:www\.)?([a-zA-Z0-9-]+)\.""))"),"Skyscanner")</f>
        <v>Skyscanner</v>
      </c>
      <c r="E1605" s="1" t="s">
        <v>2176</v>
      </c>
      <c r="F1605" s="1">
        <v>14.620172</v>
      </c>
      <c r="G1605" s="1">
        <v>121.021607</v>
      </c>
      <c r="H1605" s="1" t="s">
        <v>2177</v>
      </c>
      <c r="I1605" s="1" t="s">
        <v>1300</v>
      </c>
      <c r="J1605" s="1">
        <f>IF(K1605="URBAN",1,IF(K1605="SUBURBAN",2,IF(K1605="RURAL",3,"")))</f>
        <v>2</v>
      </c>
      <c r="K1605" s="1" t="s">
        <v>84</v>
      </c>
      <c r="L1605" s="18">
        <v>46082</v>
      </c>
      <c r="M1605" s="49">
        <v>0.58333333333333337</v>
      </c>
      <c r="N1605" s="18">
        <v>46083</v>
      </c>
      <c r="O1605" s="56">
        <v>0.5</v>
      </c>
      <c r="P1605" s="31" t="str">
        <f>TEXT($L1605, "dddd")</f>
        <v>Sunday</v>
      </c>
      <c r="Q1605" s="39" t="s">
        <v>207</v>
      </c>
      <c r="R1605" s="39">
        <v>3356</v>
      </c>
      <c r="S1605" s="1" t="str">
        <f>IF(OR(MONTH(L1605)=12, MONTH(L1605)&lt;=5), "Dry Season", "Wet Season")</f>
        <v>Dry Season</v>
      </c>
      <c r="T1605" s="1">
        <v>1</v>
      </c>
      <c r="U1605" s="1">
        <v>0</v>
      </c>
      <c r="V1605" s="1">
        <v>0</v>
      </c>
      <c r="W1605" s="1">
        <v>1</v>
      </c>
      <c r="X1605" s="1" t="s">
        <v>1174</v>
      </c>
      <c r="Y1605" s="1">
        <v>14.589843999999999</v>
      </c>
      <c r="Z1605" s="1">
        <v>121.060554</v>
      </c>
      <c r="AA1605" s="11" cm="1">
        <f t="array" ref="AA1605">IF(ISBLANK(Y1605), 0, VINCentyInvDistance(F1605,G1605,Y1605,Z1605))</f>
        <v>5373.0568923741512</v>
      </c>
      <c r="AB1605" s="1">
        <v>0</v>
      </c>
      <c r="AC1605" s="1">
        <v>10</v>
      </c>
      <c r="AD1605" s="1">
        <v>5</v>
      </c>
      <c r="AE1605" s="1">
        <v>7</v>
      </c>
      <c r="AF1605" s="1">
        <v>1</v>
      </c>
      <c r="AG1605" s="1" t="s">
        <v>1180</v>
      </c>
      <c r="AH1605" s="1" t="s">
        <v>562</v>
      </c>
      <c r="AI1605" s="1" t="str">
        <f>TRIM(MID(SUBSTITUTE($H1605,",",REPT(" ",200)),(LEN($H1605)-LEN(SUBSTITUTE($H1605,",",""))-2)*200+1,200))</f>
        <v>Metro Manila</v>
      </c>
      <c r="AJ1605" s="1" t="s">
        <v>55</v>
      </c>
      <c r="AK1605" t="s">
        <v>2178</v>
      </c>
      <c r="AL1605" s="7">
        <v>0</v>
      </c>
      <c r="AM1605" s="1"/>
    </row>
    <row r="1606" spans="1:39" ht="12.75" customHeight="1">
      <c r="A1606" s="1"/>
      <c r="B1606" s="1" t="s">
        <v>2229</v>
      </c>
      <c r="C1606" s="1" t="s">
        <v>2230</v>
      </c>
      <c r="D1606" s="3" t="str">
        <f ca="1">IFERROR(__xludf.DUMMYFUNCTION("PROPER(REGEXEXTRACT(B475, ""(?:https?:\/\/)?(?:www\.)?([a-zA-Z0-9-]+)\.""))"),"Skyscanner")</f>
        <v>Skyscanner</v>
      </c>
      <c r="E1606" s="1" t="s">
        <v>2231</v>
      </c>
      <c r="F1606" s="1">
        <v>14.730071799999999</v>
      </c>
      <c r="G1606" s="1">
        <v>121.0611435</v>
      </c>
      <c r="H1606" s="1" t="s">
        <v>2227</v>
      </c>
      <c r="I1606" s="1" t="s">
        <v>50</v>
      </c>
      <c r="J1606" s="1">
        <f>IF(K1606="URBAN",1,IF(K1606="SUBURBAN",2,IF(K1606="RURAL",3,"")))</f>
        <v>2</v>
      </c>
      <c r="K1606" s="1" t="s">
        <v>84</v>
      </c>
      <c r="L1606" s="18">
        <v>46082</v>
      </c>
      <c r="M1606" s="49">
        <v>0.625</v>
      </c>
      <c r="N1606" s="18">
        <v>46083</v>
      </c>
      <c r="O1606" s="56">
        <v>0.5</v>
      </c>
      <c r="P1606" s="31" t="str">
        <f>TEXT($L1606, "dddd")</f>
        <v>Sunday</v>
      </c>
      <c r="Q1606" s="39" t="s">
        <v>207</v>
      </c>
      <c r="R1606" s="39">
        <v>1493</v>
      </c>
      <c r="S1606" s="1" t="str">
        <f>IF(OR(MONTH(L1606)=12, MONTH(L1606)&lt;=5), "Dry Season", "Wet Season")</f>
        <v>Dry Season</v>
      </c>
      <c r="T1606" s="1">
        <v>1</v>
      </c>
      <c r="U1606" s="1">
        <v>0</v>
      </c>
      <c r="V1606" s="1">
        <v>0</v>
      </c>
      <c r="W1606" s="1">
        <v>1</v>
      </c>
      <c r="X1606" s="1" t="s">
        <v>1174</v>
      </c>
      <c r="Y1606" s="1">
        <v>14.589843999999999</v>
      </c>
      <c r="Z1606" s="1">
        <v>121.060554</v>
      </c>
      <c r="AA1606" s="11" cm="1">
        <f t="array" ref="AA1606">IF(ISBLANK(Y1606), 0, VINCentyInvDistance(F1606,G1606,Y1606,Z1606))</f>
        <v>15515.69547493649</v>
      </c>
      <c r="AB1606" s="1">
        <v>0</v>
      </c>
      <c r="AC1606" s="1">
        <v>0</v>
      </c>
      <c r="AD1606" s="1">
        <v>0</v>
      </c>
      <c r="AE1606" s="1">
        <v>3</v>
      </c>
      <c r="AF1606" s="1">
        <v>1</v>
      </c>
      <c r="AG1606" s="1" t="s">
        <v>1180</v>
      </c>
      <c r="AH1606" s="1" t="s">
        <v>562</v>
      </c>
      <c r="AI1606" s="1" t="str">
        <f>TRIM(MID(SUBSTITUTE($H1606,",",REPT(" ",200)),(LEN($H1606)-LEN(SUBSTITUTE($H1606,",",""))-2)*200+1,200))</f>
        <v>Metro Manila</v>
      </c>
      <c r="AJ1606" s="1" t="s">
        <v>55</v>
      </c>
      <c r="AL1606" s="7">
        <v>0</v>
      </c>
      <c r="AM1606" s="1"/>
    </row>
    <row r="1607" spans="1:39" ht="12.75" customHeight="1">
      <c r="A1607" s="1"/>
      <c r="B1607" s="1" t="s">
        <v>2287</v>
      </c>
      <c r="C1607" s="1" t="s">
        <v>2288</v>
      </c>
      <c r="D1607" s="3" t="str">
        <f ca="1">IFERROR(__xludf.DUMMYFUNCTION("PROPER(REGEXEXTRACT(B488, ""(?:https?:\/\/)?(?:www\.)?([a-zA-Z0-9-]+)\.""))"),"Skyscanner")</f>
        <v>Skyscanner</v>
      </c>
      <c r="E1607" s="1" t="s">
        <v>2284</v>
      </c>
      <c r="F1607" s="1">
        <v>14.66414</v>
      </c>
      <c r="G1607" s="1">
        <v>121.06797</v>
      </c>
      <c r="H1607" s="1" t="s">
        <v>2285</v>
      </c>
      <c r="I1607" s="1" t="s">
        <v>50</v>
      </c>
      <c r="J1607" s="1">
        <f>IF(K1607="URBAN",1,IF(K1607="SUBURBAN",2,IF(K1607="RURAL",3,"")))</f>
        <v>2</v>
      </c>
      <c r="K1607" s="1" t="s">
        <v>84</v>
      </c>
      <c r="L1607" s="18">
        <v>46082</v>
      </c>
      <c r="M1607" s="49">
        <v>0.625</v>
      </c>
      <c r="N1607" s="18">
        <v>46083</v>
      </c>
      <c r="O1607" s="56">
        <v>0.5</v>
      </c>
      <c r="P1607" s="31" t="str">
        <f>TEXT($L1607, "dddd")</f>
        <v>Sunday</v>
      </c>
      <c r="Q1607" s="39" t="s">
        <v>43</v>
      </c>
      <c r="R1607" s="39">
        <v>2313</v>
      </c>
      <c r="S1607" s="1" t="str">
        <f>IF(OR(MONTH(L1607)=12, MONTH(L1607)&lt;=5), "Dry Season", "Wet Season")</f>
        <v>Dry Season</v>
      </c>
      <c r="T1607" s="1">
        <v>1</v>
      </c>
      <c r="U1607" s="1">
        <v>0</v>
      </c>
      <c r="V1607" s="1">
        <v>0</v>
      </c>
      <c r="W1607" s="1">
        <v>1</v>
      </c>
      <c r="X1607" s="1" t="s">
        <v>1174</v>
      </c>
      <c r="Y1607" s="1">
        <v>14.589843999999999</v>
      </c>
      <c r="Z1607" s="1">
        <v>121.060554</v>
      </c>
      <c r="AA1607" s="11" cm="1">
        <f t="array" ref="AA1607">IF(ISBLANK(Y1607), 0, VINCentyInvDistance(F1607,G1607,Y1607,Z1607))</f>
        <v>8259.224492869309</v>
      </c>
      <c r="AB1607" s="1">
        <v>0</v>
      </c>
      <c r="AC1607" s="1">
        <v>0</v>
      </c>
      <c r="AD1607" s="1">
        <v>0</v>
      </c>
      <c r="AE1607" s="1">
        <v>374</v>
      </c>
      <c r="AF1607" s="1">
        <v>1</v>
      </c>
      <c r="AG1607" s="1" t="str">
        <f>TRIM(MID(SUBSTITUTE($H1607,",",REPT(" ",200)),(LEN($H1607)-LEN(SUBSTITUTE($H1607,",",""))-4)*200+1,200))</f>
        <v>Quezon City</v>
      </c>
      <c r="AH1607" s="1" t="str">
        <f>TRIM(MID(SUBSTITUTE($H1607,",",REPT(" ",200)),(LEN($H1607)-LEN(SUBSTITUTE($H1607,",",""))-3)*200+1,200))</f>
        <v>Eastern Manila District</v>
      </c>
      <c r="AI1607" s="1" t="str">
        <f>TRIM(MID(SUBSTITUTE($H1607,",",REPT(" ",200)),(LEN($H1607)-LEN(SUBSTITUTE($H1607,",",""))-2)*200+1,200))</f>
        <v>Metro Manila</v>
      </c>
      <c r="AJ1607" s="1" t="str">
        <f>TRIM(MID(SUBSTITUTE($H1607,",",REPT(" ",200)),(LEN($H1607)-LEN(SUBSTITUTE($H1607,",",""))-0)*200+1,200))</f>
        <v>Philippines</v>
      </c>
      <c r="AL1607" s="7">
        <v>0</v>
      </c>
      <c r="AM1607" s="1" t="s">
        <v>2289</v>
      </c>
    </row>
    <row r="1608" spans="1:39" ht="12.75" customHeight="1">
      <c r="A1608" s="1"/>
      <c r="B1608" s="1" t="s">
        <v>2371</v>
      </c>
      <c r="C1608" s="1" t="s">
        <v>2372</v>
      </c>
      <c r="D1608" s="3" t="str">
        <f ca="1">IFERROR(__xludf.DUMMYFUNCTION("PROPER(REGEXEXTRACT(B510, ""(?:https?:\/\/)?(?:www\.)?([a-zA-Z0-9-]+)\.""))"),"Skyscanner")</f>
        <v>Skyscanner</v>
      </c>
      <c r="E1608" s="1" t="s">
        <v>2373</v>
      </c>
      <c r="F1608" s="1">
        <v>14.73705</v>
      </c>
      <c r="G1608" s="1">
        <v>121.06638</v>
      </c>
      <c r="H1608" s="1" t="s">
        <v>2370</v>
      </c>
      <c r="I1608" s="1" t="s">
        <v>50</v>
      </c>
      <c r="J1608" s="1">
        <f>IF(K1608="URBAN",1,IF(K1608="SUBURBAN",2,IF(K1608="RURAL",3,"")))</f>
        <v>2</v>
      </c>
      <c r="K1608" s="1" t="s">
        <v>84</v>
      </c>
      <c r="L1608" s="18">
        <v>46082</v>
      </c>
      <c r="M1608" s="49">
        <v>0.625</v>
      </c>
      <c r="N1608" s="18">
        <v>46083</v>
      </c>
      <c r="O1608" s="56">
        <v>0.5</v>
      </c>
      <c r="P1608" s="31" t="str">
        <f>TEXT($L1608, "dddd")</f>
        <v>Sunday</v>
      </c>
      <c r="Q1608" s="39" t="s">
        <v>43</v>
      </c>
      <c r="R1608" s="39">
        <v>7625</v>
      </c>
      <c r="S1608" s="1" t="str">
        <f>IF(OR(MONTH(L1608)=12, MONTH(L1608)&lt;=5), "Dry Season", "Wet Season")</f>
        <v>Dry Season</v>
      </c>
      <c r="T1608" s="1">
        <v>1</v>
      </c>
      <c r="U1608" s="1">
        <v>0</v>
      </c>
      <c r="V1608" s="1">
        <v>0</v>
      </c>
      <c r="W1608" s="1">
        <v>1</v>
      </c>
      <c r="X1608" s="1" t="s">
        <v>1174</v>
      </c>
      <c r="Y1608" s="1">
        <v>14.589843999999999</v>
      </c>
      <c r="Z1608" s="1">
        <v>121.060554</v>
      </c>
      <c r="AA1608" s="11" cm="1">
        <f t="array" ref="AA1608">IF(ISBLANK(Y1608), 0, VINCentyInvDistance(F1608,G1608,Y1608,Z1608))</f>
        <v>16299.761685730775</v>
      </c>
      <c r="AB1608" s="1">
        <v>0</v>
      </c>
      <c r="AC1608" s="1">
        <v>0</v>
      </c>
      <c r="AD1608" s="1">
        <v>0</v>
      </c>
      <c r="AE1608" s="1">
        <v>4</v>
      </c>
      <c r="AF1608" s="1">
        <v>1</v>
      </c>
      <c r="AG1608" s="1" t="str">
        <f>TRIM(MID(SUBSTITUTE($H1608,",",REPT(" ",200)),(LEN($H1608)-LEN(SUBSTITUTE($H1608,",",""))-4)*200+1,200))</f>
        <v>Quezon City</v>
      </c>
      <c r="AH1608" s="1" t="str">
        <f>TRIM(MID(SUBSTITUTE($H1608,",",REPT(" ",200)),(LEN($H1608)-LEN(SUBSTITUTE($H1608,",",""))-3)*200+1,200))</f>
        <v>Eastern Manila District</v>
      </c>
      <c r="AI1608" s="1" t="str">
        <f>TRIM(MID(SUBSTITUTE($H1608,",",REPT(" ",200)),(LEN($H1608)-LEN(SUBSTITUTE($H1608,",",""))-2)*200+1,200))</f>
        <v>Metro Manila</v>
      </c>
      <c r="AJ1608" s="1" t="str">
        <f>TRIM(MID(SUBSTITUTE($H1608,",",REPT(" ",200)),(LEN($H1608)-LEN(SUBSTITUTE($H1608,",",""))-0)*200+1,200))</f>
        <v>Philippines</v>
      </c>
      <c r="AL1608" s="7">
        <v>0</v>
      </c>
      <c r="AM1608" s="1" t="s">
        <v>2374</v>
      </c>
    </row>
    <row r="1609" spans="1:39" ht="12.75" customHeight="1">
      <c r="A1609" s="1"/>
      <c r="B1609" s="1" t="s">
        <v>2381</v>
      </c>
      <c r="C1609" s="1" t="s">
        <v>2382</v>
      </c>
      <c r="D1609" s="3" t="str">
        <f ca="1">IFERROR(__xludf.DUMMYFUNCTION("PROPER(REGEXEXTRACT(B513, ""(?:https?:\/\/)?(?:www\.)?([a-zA-Z0-9-]+)\.""))"),"Google")</f>
        <v>Google</v>
      </c>
      <c r="E1609" s="1" t="s">
        <v>2383</v>
      </c>
      <c r="F1609" s="1">
        <v>14.6688824667605</v>
      </c>
      <c r="G1609" s="1">
        <v>121.034689508379</v>
      </c>
      <c r="H1609" s="1" t="s">
        <v>2384</v>
      </c>
      <c r="I1609" s="1" t="s">
        <v>50</v>
      </c>
      <c r="J1609" s="1">
        <f>IF(K1609="URBAN",1,IF(K1609="SUBURBAN",2,IF(K1609="RURAL",3,"")))</f>
        <v>2</v>
      </c>
      <c r="K1609" s="1" t="s">
        <v>84</v>
      </c>
      <c r="L1609" s="18">
        <v>46082</v>
      </c>
      <c r="M1609" s="49">
        <v>0.625</v>
      </c>
      <c r="N1609" s="18">
        <v>46083</v>
      </c>
      <c r="O1609" s="56">
        <v>0.5</v>
      </c>
      <c r="P1609" s="31" t="str">
        <f>TEXT($L1609, "dddd")</f>
        <v>Sunday</v>
      </c>
      <c r="Q1609" s="39" t="s">
        <v>2385</v>
      </c>
      <c r="R1609" s="39">
        <v>6188</v>
      </c>
      <c r="S1609" s="1" t="str">
        <f>IF(OR(MONTH(L1609)=12, MONTH(L1609)&lt;=5), "Dry Season", "Wet Season")</f>
        <v>Dry Season</v>
      </c>
      <c r="T1609" s="1">
        <v>1</v>
      </c>
      <c r="U1609" s="1">
        <v>0</v>
      </c>
      <c r="V1609" s="1">
        <v>0</v>
      </c>
      <c r="W1609" s="1">
        <v>1</v>
      </c>
      <c r="X1609" s="1" t="s">
        <v>1174</v>
      </c>
      <c r="Y1609" s="1">
        <v>14.589843999999999</v>
      </c>
      <c r="Z1609" s="1">
        <v>121.060554</v>
      </c>
      <c r="AA1609" s="11" cm="1">
        <f t="array" ref="AA1609">IF(ISBLANK(Y1609), 0, VINCentyInvDistance(F1609,G1609,Y1609,Z1609))</f>
        <v>9178.4170732683342</v>
      </c>
      <c r="AB1609" s="1">
        <v>0</v>
      </c>
      <c r="AC1609" s="1">
        <v>6</v>
      </c>
      <c r="AD1609" s="1">
        <v>0</v>
      </c>
      <c r="AE1609" s="1">
        <v>10</v>
      </c>
      <c r="AF1609" s="1">
        <v>1</v>
      </c>
      <c r="AG1609" s="1" t="s">
        <v>2386</v>
      </c>
      <c r="AH1609" s="1" t="s">
        <v>2387</v>
      </c>
      <c r="AI1609" s="1" t="str">
        <f>TRIM(MID(SUBSTITUTE($H1609,",",REPT(" ",200)),(LEN($H1609)-LEN(SUBSTITUTE($H1609,",",""))-2)*200+1,200))</f>
        <v>Metro Manila</v>
      </c>
      <c r="AJ1609" s="1" t="s">
        <v>55</v>
      </c>
      <c r="AL1609" s="7">
        <v>0</v>
      </c>
      <c r="AM1609" s="1" t="s">
        <v>2388</v>
      </c>
    </row>
    <row r="1610" spans="1:39" ht="12.75" customHeight="1">
      <c r="A1610" s="1"/>
      <c r="B1610" s="1" t="s">
        <v>2418</v>
      </c>
      <c r="C1610" s="1" t="s">
        <v>2419</v>
      </c>
      <c r="D1610" s="3" t="str">
        <f ca="1">IFERROR(__xludf.DUMMYFUNCTION("PROPER(REGEXEXTRACT(B521, ""(?:https?:\/\/)?(?:www\.)?([a-zA-Z0-9-]+)\.""))"),"Google")</f>
        <v>Google</v>
      </c>
      <c r="E1610" s="1" t="s">
        <v>2420</v>
      </c>
      <c r="F1610" s="1">
        <v>14.73765</v>
      </c>
      <c r="G1610" s="1">
        <v>121.0663</v>
      </c>
      <c r="H1610" s="1" t="s">
        <v>2421</v>
      </c>
      <c r="I1610" s="1" t="s">
        <v>50</v>
      </c>
      <c r="J1610" s="1">
        <f>IF(K1610="URBAN",1,IF(K1610="SUBURBAN",2,IF(K1610="RURAL",3,"")))</f>
        <v>2</v>
      </c>
      <c r="K1610" s="1" t="s">
        <v>84</v>
      </c>
      <c r="L1610" s="18">
        <v>46082</v>
      </c>
      <c r="M1610" s="49">
        <v>0.625</v>
      </c>
      <c r="N1610" s="18">
        <v>46083</v>
      </c>
      <c r="O1610" s="56">
        <v>0.5</v>
      </c>
      <c r="P1610" s="31" t="str">
        <f>TEXT($L1610, "dddd")</f>
        <v>Sunday</v>
      </c>
      <c r="Q1610" s="39" t="s">
        <v>531</v>
      </c>
      <c r="R1610" s="39">
        <v>2009</v>
      </c>
      <c r="S1610" s="1" t="str">
        <f>IF(OR(MONTH(L1610)=12, MONTH(L1610)&lt;=5), "Dry Season", "Wet Season")</f>
        <v>Dry Season</v>
      </c>
      <c r="T1610" s="1">
        <v>1</v>
      </c>
      <c r="U1610" s="1">
        <v>0</v>
      </c>
      <c r="V1610" s="1">
        <v>0</v>
      </c>
      <c r="W1610" s="1">
        <v>1</v>
      </c>
      <c r="X1610" s="1" t="s">
        <v>1174</v>
      </c>
      <c r="Y1610" s="1">
        <v>14.589843999999999</v>
      </c>
      <c r="Z1610" s="1">
        <v>121.060554</v>
      </c>
      <c r="AA1610" s="11" cm="1">
        <f t="array" ref="AA1610">IF(ISBLANK(Y1610), 0, VINCentyInvDistance(F1610,G1610,Y1610,Z1610))</f>
        <v>16365.772165231285</v>
      </c>
      <c r="AB1610" s="1">
        <v>0</v>
      </c>
      <c r="AC1610" s="1">
        <v>0</v>
      </c>
      <c r="AD1610" s="1">
        <v>0</v>
      </c>
      <c r="AE1610" s="1">
        <v>62</v>
      </c>
      <c r="AF1610" s="1">
        <v>1</v>
      </c>
      <c r="AG1610" s="1" t="str">
        <f>TRIM(MID(SUBSTITUTE($H1610,",",REPT(" ",200)),(LEN($H1610)-LEN(SUBSTITUTE($H1610,",",""))-4)*200+1,200))</f>
        <v>Quezon City</v>
      </c>
      <c r="AH1610" s="1" t="str">
        <f>TRIM(MID(SUBSTITUTE($H1610,",",REPT(" ",200)),(LEN($H1610)-LEN(SUBSTITUTE($H1610,",",""))-3)*200+1,200))</f>
        <v>Eastern Manila District</v>
      </c>
      <c r="AI1610" s="1" t="str">
        <f>TRIM(MID(SUBSTITUTE($H1610,",",REPT(" ",200)),(LEN($H1610)-LEN(SUBSTITUTE($H1610,",",""))-2)*200+1,200))</f>
        <v>Metro Manila</v>
      </c>
      <c r="AJ1610" s="1" t="str">
        <f>TRIM(MID(SUBSTITUTE($H1610,",",REPT(" ",200)),(LEN($H1610)-LEN(SUBSTITUTE($H1610,",",""))-0)*200+1,200))</f>
        <v>Philippines</v>
      </c>
      <c r="AL1610" s="7">
        <v>0</v>
      </c>
      <c r="AM1610" s="1" t="s">
        <v>2422</v>
      </c>
    </row>
    <row r="1611" spans="1:39" ht="12.75" customHeight="1">
      <c r="A1611" s="1"/>
      <c r="B1611" s="1" t="s">
        <v>2467</v>
      </c>
      <c r="C1611" s="1" t="s">
        <v>2468</v>
      </c>
      <c r="D1611" s="3" t="str">
        <f ca="1">IFERROR(__xludf.DUMMYFUNCTION("PROPER(REGEXEXTRACT(B534, ""(?:https?:\/\/)?(?:www\.)?([a-zA-Z0-9-]+)\.""))"),"Skyscanner")</f>
        <v>Skyscanner</v>
      </c>
      <c r="E1611" s="1" t="s">
        <v>2469</v>
      </c>
      <c r="F1611" s="1">
        <v>9.3193099999999998</v>
      </c>
      <c r="G1611" s="1">
        <v>123.29298</v>
      </c>
      <c r="H1611" s="1" t="s">
        <v>2470</v>
      </c>
      <c r="I1611" s="1" t="s">
        <v>50</v>
      </c>
      <c r="J1611" s="1">
        <f>IF(K1611="URBAN",1,IF(K1611="SUBURBAN",2,IF(K1611="RURAL",3,"")))</f>
        <v>2</v>
      </c>
      <c r="K1611" s="1" t="s">
        <v>84</v>
      </c>
      <c r="L1611" s="18">
        <v>46082</v>
      </c>
      <c r="M1611" s="49">
        <v>0.625</v>
      </c>
      <c r="N1611" s="18">
        <v>46083</v>
      </c>
      <c r="O1611" s="56">
        <v>0.5</v>
      </c>
      <c r="P1611" s="31" t="str">
        <f>TEXT($L1611, "dddd")</f>
        <v>Sunday</v>
      </c>
      <c r="Q1611" s="39" t="s">
        <v>207</v>
      </c>
      <c r="R1611" s="39">
        <v>1496</v>
      </c>
      <c r="S1611" s="1" t="str">
        <f>IF(OR(MONTH(L1611)=12, MONTH(L1611)&lt;=5), "Dry Season", "Wet Season")</f>
        <v>Dry Season</v>
      </c>
      <c r="T1611" s="1">
        <v>1</v>
      </c>
      <c r="U1611" s="1">
        <v>0</v>
      </c>
      <c r="V1611" s="1">
        <v>0</v>
      </c>
      <c r="W1611" s="1">
        <v>0</v>
      </c>
      <c r="X1611" s="1" t="s">
        <v>44</v>
      </c>
      <c r="Y1611" s="1"/>
      <c r="Z1611" s="1"/>
      <c r="AA1611" s="11" cm="1">
        <f t="array" ref="AA1611">IF(ISBLANK(Y1611), 0, VINCentyInvDistance(F1611,G1611,Y1611,Z1611))</f>
        <v>0</v>
      </c>
      <c r="AB1611" s="1">
        <v>0</v>
      </c>
      <c r="AC1611" s="1">
        <v>9.1999999999999993</v>
      </c>
      <c r="AD1611" s="1">
        <v>0</v>
      </c>
      <c r="AE1611" s="1">
        <v>11</v>
      </c>
      <c r="AF1611" s="1">
        <v>1</v>
      </c>
      <c r="AG1611" s="1" t="str">
        <f>TRIM(MID(SUBSTITUTE($H1611,",",REPT(" ",200)),(LEN($H1611)-LEN(SUBSTITUTE($H1611,",",""))-4)*200+1,200))</f>
        <v>Dumaguete</v>
      </c>
      <c r="AH1611" s="1" t="str">
        <f>TRIM(MID(SUBSTITUTE($H1611,",",REPT(" ",200)),(LEN($H1611)-LEN(SUBSTITUTE($H1611,",",""))-3)*200+1,200))</f>
        <v>Negros Oriental</v>
      </c>
      <c r="AI1611" s="1" t="str">
        <f>TRIM(MID(SUBSTITUTE($H1611,",",REPT(" ",200)),(LEN($H1611)-LEN(SUBSTITUTE($H1611,",",""))-2)*200+1,200))</f>
        <v>Negros Island Region</v>
      </c>
      <c r="AJ1611" s="1" t="str">
        <f>TRIM(MID(SUBSTITUTE($H1611,",",REPT(" ",200)),(LEN($H1611)-LEN(SUBSTITUTE($H1611,",",""))-0)*200+1,200))</f>
        <v>Philippines</v>
      </c>
      <c r="AL1611" s="7">
        <v>0</v>
      </c>
      <c r="AM1611" s="1" t="s">
        <v>2471</v>
      </c>
    </row>
    <row r="1612" spans="1:39" ht="12.75" customHeight="1">
      <c r="A1612" s="1"/>
      <c r="B1612" s="1" t="s">
        <v>2472</v>
      </c>
      <c r="C1612" s="1" t="s">
        <v>2473</v>
      </c>
      <c r="D1612" s="3" t="str">
        <f ca="1">IFERROR(__xludf.DUMMYFUNCTION("PROPER(REGEXEXTRACT(B535, ""(?:https?:\/\/)?(?:www\.)?([a-zA-Z0-9-]+)\.""))"),"Skyscanner")</f>
        <v>Skyscanner</v>
      </c>
      <c r="E1612" s="1" t="s">
        <v>2474</v>
      </c>
      <c r="F1612" s="1">
        <v>14.6643107</v>
      </c>
      <c r="G1612" s="1">
        <v>121.07141439999999</v>
      </c>
      <c r="H1612" s="1" t="s">
        <v>2475</v>
      </c>
      <c r="I1612" s="1" t="s">
        <v>50</v>
      </c>
      <c r="J1612" s="1">
        <f>IF(K1612="URBAN",1,IF(K1612="SUBURBAN",2,IF(K1612="RURAL",3,"")))</f>
        <v>2</v>
      </c>
      <c r="K1612" s="1" t="s">
        <v>84</v>
      </c>
      <c r="L1612" s="18">
        <v>46082</v>
      </c>
      <c r="M1612" s="49">
        <v>0.625</v>
      </c>
      <c r="N1612" s="18">
        <v>46083</v>
      </c>
      <c r="O1612" s="56">
        <v>0.5</v>
      </c>
      <c r="P1612" s="31" t="str">
        <f>TEXT($L1612, "dddd")</f>
        <v>Sunday</v>
      </c>
      <c r="Q1612" s="39" t="s">
        <v>207</v>
      </c>
      <c r="R1612" s="39">
        <v>14583</v>
      </c>
      <c r="S1612" s="1" t="str">
        <f>IF(OR(MONTH(L1612)=12, MONTH(L1612)&lt;=5), "Dry Season", "Wet Season")</f>
        <v>Dry Season</v>
      </c>
      <c r="T1612" s="1">
        <v>2</v>
      </c>
      <c r="U1612" s="1">
        <v>0</v>
      </c>
      <c r="V1612" s="1">
        <v>0</v>
      </c>
      <c r="W1612" s="1">
        <v>1</v>
      </c>
      <c r="X1612" s="1" t="s">
        <v>2476</v>
      </c>
      <c r="Y1612" s="1">
        <v>14.523306399999999</v>
      </c>
      <c r="Z1612" s="1">
        <v>120.981234</v>
      </c>
      <c r="AA1612" s="11" cm="1">
        <f t="array" ref="AA1612">IF(ISBLANK(Y1612), 0, VINCentyInvDistance(F1612,G1612,Y1612,Z1612))</f>
        <v>18379.982124972721</v>
      </c>
      <c r="AB1612" s="1">
        <v>1</v>
      </c>
      <c r="AC1612" s="1">
        <v>9.1999999999999993</v>
      </c>
      <c r="AD1612" s="1">
        <v>4.0999999999999996</v>
      </c>
      <c r="AE1612" s="1">
        <v>3123</v>
      </c>
      <c r="AF1612" s="1">
        <v>1</v>
      </c>
      <c r="AG1612" s="1" t="s">
        <v>2477</v>
      </c>
      <c r="AH1612" s="1" t="s">
        <v>160</v>
      </c>
      <c r="AI1612" s="1" t="str">
        <f>TRIM(MID(SUBSTITUTE($H1612,",",REPT(" ",200)),(LEN($H1612)-LEN(SUBSTITUTE($H1612,",",""))-2)*200+1,200))</f>
        <v>Metro Manila</v>
      </c>
      <c r="AJ1612" s="1" t="s">
        <v>55</v>
      </c>
      <c r="AK1612" t="s">
        <v>16680</v>
      </c>
      <c r="AL1612" s="7">
        <v>0</v>
      </c>
      <c r="AM1612" s="1"/>
    </row>
    <row r="1613" spans="1:39" ht="12.75" customHeight="1">
      <c r="A1613" s="1"/>
      <c r="B1613" s="1" t="s">
        <v>2492</v>
      </c>
      <c r="C1613" s="1" t="s">
        <v>2493</v>
      </c>
      <c r="D1613" s="3" t="str">
        <f ca="1">IFERROR(__xludf.DUMMYFUNCTION("PROPER(REGEXEXTRACT(B540, ""(?:https?:\/\/)?(?:www\.)?([a-zA-Z0-9-]+)\.""))"),"Skyscanner")</f>
        <v>Skyscanner</v>
      </c>
      <c r="E1613" s="1" t="s">
        <v>2474</v>
      </c>
      <c r="F1613" s="1">
        <v>14.6643107</v>
      </c>
      <c r="G1613" s="1">
        <v>121.07141439999999</v>
      </c>
      <c r="H1613" s="1" t="s">
        <v>2475</v>
      </c>
      <c r="I1613" s="1" t="s">
        <v>50</v>
      </c>
      <c r="J1613" s="1">
        <f>IF(K1613="URBAN",1,IF(K1613="SUBURBAN",2,IF(K1613="RURAL",3,"")))</f>
        <v>2</v>
      </c>
      <c r="K1613" s="1" t="s">
        <v>84</v>
      </c>
      <c r="L1613" s="18">
        <v>46082</v>
      </c>
      <c r="M1613" s="49">
        <v>0.625</v>
      </c>
      <c r="N1613" s="18">
        <v>46083</v>
      </c>
      <c r="O1613" s="56">
        <v>0.5</v>
      </c>
      <c r="P1613" s="31" t="str">
        <f>TEXT($L1613, "dddd")</f>
        <v>Sunday</v>
      </c>
      <c r="Q1613" s="39" t="s">
        <v>207</v>
      </c>
      <c r="R1613" s="39">
        <v>14583</v>
      </c>
      <c r="S1613" s="1" t="str">
        <f>IF(OR(MONTH(L1613)=12, MONTH(L1613)&lt;=5), "Dry Season", "Wet Season")</f>
        <v>Dry Season</v>
      </c>
      <c r="T1613" s="1">
        <v>2</v>
      </c>
      <c r="U1613" s="1">
        <v>1</v>
      </c>
      <c r="V1613" s="1">
        <v>0</v>
      </c>
      <c r="W1613" s="1">
        <v>1</v>
      </c>
      <c r="X1613" s="1" t="s">
        <v>2476</v>
      </c>
      <c r="Y1613" s="1">
        <v>14.523306399999999</v>
      </c>
      <c r="Z1613" s="1">
        <v>120.981234</v>
      </c>
      <c r="AA1613" s="11" cm="1">
        <f t="array" ref="AA1613">IF(ISBLANK(Y1613), 0, VINCentyInvDistance(F1613,G1613,Y1613,Z1613))</f>
        <v>18379.982124972721</v>
      </c>
      <c r="AB1613" s="1">
        <v>1</v>
      </c>
      <c r="AC1613" s="1">
        <v>9.1999999999999993</v>
      </c>
      <c r="AD1613" s="1">
        <v>4.0999999999999996</v>
      </c>
      <c r="AE1613" s="1">
        <v>3123</v>
      </c>
      <c r="AF1613" s="1">
        <v>1</v>
      </c>
      <c r="AG1613" s="1" t="s">
        <v>2477</v>
      </c>
      <c r="AH1613" s="1" t="s">
        <v>160</v>
      </c>
      <c r="AI1613" s="1" t="str">
        <f>TRIM(MID(SUBSTITUTE($H1613,",",REPT(" ",200)),(LEN($H1613)-LEN(SUBSTITUTE($H1613,",",""))-2)*200+1,200))</f>
        <v>Metro Manila</v>
      </c>
      <c r="AJ1613" s="1" t="s">
        <v>55</v>
      </c>
      <c r="AK1613" t="s">
        <v>16680</v>
      </c>
      <c r="AL1613" s="7">
        <v>0</v>
      </c>
      <c r="AM1613" s="1"/>
    </row>
    <row r="1614" spans="1:39" ht="12.75" customHeight="1">
      <c r="A1614" s="1"/>
      <c r="B1614" s="1" t="s">
        <v>2562</v>
      </c>
      <c r="C1614" s="1" t="s">
        <v>2563</v>
      </c>
      <c r="D1614" s="3" t="str">
        <f ca="1">IFERROR(__xludf.DUMMYFUNCTION("PROPER(REGEXEXTRACT(B558, ""(?:https?:\/\/)?(?:www\.)?([a-zA-Z0-9-]+)\.""))"),"Google")</f>
        <v>Google</v>
      </c>
      <c r="E1614" s="1" t="s">
        <v>2564</v>
      </c>
      <c r="F1614" s="1">
        <v>14.68294</v>
      </c>
      <c r="G1614" s="1">
        <v>121.11320000000001</v>
      </c>
      <c r="H1614" s="1" t="s">
        <v>2565</v>
      </c>
      <c r="I1614" s="1" t="s">
        <v>1300</v>
      </c>
      <c r="J1614" s="1">
        <f>IF(K1614="URBAN",1,IF(K1614="SUBURBAN",2,IF(K1614="RURAL",3,"")))</f>
        <v>2</v>
      </c>
      <c r="K1614" s="1" t="s">
        <v>84</v>
      </c>
      <c r="L1614" s="18">
        <v>46082</v>
      </c>
      <c r="M1614" s="49">
        <v>0.625</v>
      </c>
      <c r="N1614" s="18">
        <v>46083</v>
      </c>
      <c r="O1614" s="56">
        <v>0.5</v>
      </c>
      <c r="P1614" s="31" t="str">
        <f>TEXT($L1614, "dddd")</f>
        <v>Sunday</v>
      </c>
      <c r="Q1614" s="39" t="s">
        <v>1000</v>
      </c>
      <c r="R1614" s="39">
        <v>13753</v>
      </c>
      <c r="S1614" s="1" t="str">
        <f>IF(OR(MONTH(L1614)=12, MONTH(L1614)&lt;=5), "Dry Season", "Wet Season")</f>
        <v>Dry Season</v>
      </c>
      <c r="T1614" s="1">
        <v>1</v>
      </c>
      <c r="U1614" s="1">
        <v>1</v>
      </c>
      <c r="V1614" s="1">
        <v>1</v>
      </c>
      <c r="W1614" s="1">
        <v>0</v>
      </c>
      <c r="X1614" s="1" t="s">
        <v>44</v>
      </c>
      <c r="Y1614" s="1"/>
      <c r="Z1614" s="1"/>
      <c r="AA1614" s="11" cm="1">
        <f t="array" ref="AA1614">IF(ISBLANK(Y1614), 0, VINCentyInvDistance(F1614,G1614,Y1614,Z1614))</f>
        <v>0</v>
      </c>
      <c r="AB1614" s="1">
        <v>0</v>
      </c>
      <c r="AC1614" s="1">
        <v>6.4</v>
      </c>
      <c r="AD1614" s="1">
        <v>0</v>
      </c>
      <c r="AE1614" s="1">
        <v>124</v>
      </c>
      <c r="AF1614" s="1">
        <v>1</v>
      </c>
      <c r="AG1614" s="1" t="str">
        <f>TRIM(MID(SUBSTITUTE($H1614,",",REPT(" ",200)),(LEN($H1614)-LEN(SUBSTITUTE($H1614,",",""))-4)*200+1,200))</f>
        <v>San Mateo</v>
      </c>
      <c r="AH1614" s="1" t="str">
        <f>TRIM(MID(SUBSTITUTE($H1614,",",REPT(" ",200)),(LEN($H1614)-LEN(SUBSTITUTE($H1614,",",""))-3)*200+1,200))</f>
        <v>Rizal</v>
      </c>
      <c r="AI1614" s="1" t="str">
        <f>TRIM(MID(SUBSTITUTE($H1614,",",REPT(" ",200)),(LEN($H1614)-LEN(SUBSTITUTE($H1614,",",""))-2)*200+1,200))</f>
        <v>Calabarzon</v>
      </c>
      <c r="AJ1614" s="1" t="str">
        <f>TRIM(MID(SUBSTITUTE($H1614,",",REPT(" ",200)),(LEN($H1614)-LEN(SUBSTITUTE($H1614,",",""))-0)*200+1,200))</f>
        <v>Philippines</v>
      </c>
      <c r="AL1614" s="7">
        <v>0</v>
      </c>
      <c r="AM1614" s="1" t="s">
        <v>2566</v>
      </c>
    </row>
    <row r="1615" spans="1:39" ht="12.75" customHeight="1">
      <c r="A1615" s="1"/>
      <c r="B1615" s="1" t="s">
        <v>2574</v>
      </c>
      <c r="C1615" s="1" t="s">
        <v>2575</v>
      </c>
      <c r="D1615" s="3" t="str">
        <f ca="1">IFERROR(__xludf.DUMMYFUNCTION("PROPER(REGEXEXTRACT(B560, ""(?:https?:\/\/)?(?:www\.)?([a-zA-Z0-9-]+)\.""))"),"Skyscanner")</f>
        <v>Skyscanner</v>
      </c>
      <c r="E1615" s="1" t="s">
        <v>2576</v>
      </c>
      <c r="F1615" s="1">
        <v>14.88707</v>
      </c>
      <c r="G1615" s="1">
        <v>120.8672</v>
      </c>
      <c r="H1615" s="1" t="s">
        <v>2577</v>
      </c>
      <c r="I1615" s="1" t="s">
        <v>41</v>
      </c>
      <c r="J1615" s="1">
        <f>IF(K1615="URBAN",1,IF(K1615="SUBURBAN",2,IF(K1615="RURAL",3,"")))</f>
        <v>2</v>
      </c>
      <c r="K1615" s="1" t="s">
        <v>84</v>
      </c>
      <c r="L1615" s="18">
        <v>46082</v>
      </c>
      <c r="M1615" s="49">
        <v>0.58333333333333337</v>
      </c>
      <c r="N1615" s="18">
        <v>46083</v>
      </c>
      <c r="O1615" s="56">
        <v>0.5</v>
      </c>
      <c r="P1615" s="31" t="str">
        <f>TEXT($L1615, "dddd")</f>
        <v>Sunday</v>
      </c>
      <c r="Q1615" s="39" t="s">
        <v>531</v>
      </c>
      <c r="R1615" s="39">
        <v>1591</v>
      </c>
      <c r="S1615" s="1" t="str">
        <f>IF(OR(MONTH(L1615)=12, MONTH(L1615)&lt;=5), "Dry Season", "Wet Season")</f>
        <v>Dry Season</v>
      </c>
      <c r="T1615" s="1">
        <v>1</v>
      </c>
      <c r="U1615" s="1">
        <v>0</v>
      </c>
      <c r="V1615" s="1">
        <v>0</v>
      </c>
      <c r="W1615" s="1">
        <v>1</v>
      </c>
      <c r="X1615" s="1" t="s">
        <v>2571</v>
      </c>
      <c r="Y1615" s="1">
        <v>14.8807226</v>
      </c>
      <c r="Z1615" s="1">
        <v>120.86667439999999</v>
      </c>
      <c r="AA1615" s="11" cm="1">
        <f t="array" ref="AA1615">IF(ISBLANK(Y1615), 0, VINCentyInvDistance(F1615,G1615,Y1615,Z1615))</f>
        <v>704.59810464202383</v>
      </c>
      <c r="AB1615" s="1">
        <v>0</v>
      </c>
      <c r="AC1615" s="1">
        <v>8.6</v>
      </c>
      <c r="AD1615" s="1">
        <v>3.9</v>
      </c>
      <c r="AE1615" s="1">
        <v>58</v>
      </c>
      <c r="AF1615" s="1">
        <v>1</v>
      </c>
      <c r="AG1615" s="1" t="s">
        <v>2578</v>
      </c>
      <c r="AH1615" s="1" t="s">
        <v>2212</v>
      </c>
      <c r="AI1615" s="1"/>
      <c r="AJ1615" s="1" t="s">
        <v>55</v>
      </c>
      <c r="AK1615" t="s">
        <v>16685</v>
      </c>
      <c r="AL1615" s="7">
        <v>0</v>
      </c>
      <c r="AM1615" s="1" t="s">
        <v>2579</v>
      </c>
    </row>
    <row r="1616" spans="1:39" ht="12.75" customHeight="1">
      <c r="A1616" s="1"/>
      <c r="B1616" s="1" t="s">
        <v>2580</v>
      </c>
      <c r="C1616" s="1" t="s">
        <v>2581</v>
      </c>
      <c r="D1616" s="3" t="str">
        <f ca="1">IFERROR(__xludf.DUMMYFUNCTION("PROPER(REGEXEXTRACT(B561, ""(?:https?:\/\/)?(?:www\.)?([a-zA-Z0-9-]+)\.""))"),"Skyscanner")</f>
        <v>Skyscanner</v>
      </c>
      <c r="E1616" s="1" t="s">
        <v>2582</v>
      </c>
      <c r="F1616" s="1">
        <v>14.89298</v>
      </c>
      <c r="G1616" s="1">
        <v>120.853944</v>
      </c>
      <c r="H1616" s="1" t="s">
        <v>2583</v>
      </c>
      <c r="I1616" s="1" t="s">
        <v>41</v>
      </c>
      <c r="J1616" s="1">
        <f>IF(K1616="URBAN",1,IF(K1616="SUBURBAN",2,IF(K1616="RURAL",3,"")))</f>
        <v>2</v>
      </c>
      <c r="K1616" s="1" t="s">
        <v>84</v>
      </c>
      <c r="L1616" s="18">
        <v>46082</v>
      </c>
      <c r="M1616" s="49">
        <v>0.58333333333333337</v>
      </c>
      <c r="N1616" s="18">
        <v>46083</v>
      </c>
      <c r="O1616" s="56">
        <v>0.5</v>
      </c>
      <c r="P1616" s="31" t="str">
        <f>TEXT($L1616, "dddd")</f>
        <v>Sunday</v>
      </c>
      <c r="Q1616" s="39" t="s">
        <v>111</v>
      </c>
      <c r="R1616" s="39">
        <v>1305</v>
      </c>
      <c r="S1616" s="1" t="str">
        <f>IF(OR(MONTH(L1616)=12, MONTH(L1616)&lt;=5), "Dry Season", "Wet Season")</f>
        <v>Dry Season</v>
      </c>
      <c r="T1616" s="1">
        <v>1</v>
      </c>
      <c r="U1616" s="1">
        <v>1</v>
      </c>
      <c r="V1616" s="1">
        <v>0</v>
      </c>
      <c r="W1616" s="1">
        <v>0</v>
      </c>
      <c r="X1616" s="1" t="s">
        <v>44</v>
      </c>
      <c r="Y1616" s="1"/>
      <c r="Z1616" s="1"/>
      <c r="AA1616" s="11" cm="1">
        <f t="array" ref="AA1616">IF(ISBLANK(Y1616), 0, VINCentyInvDistance(F1616,G1616,Y1616,Z1616))</f>
        <v>0</v>
      </c>
      <c r="AB1616" s="1">
        <v>0</v>
      </c>
      <c r="AC1616" s="1">
        <v>7.8</v>
      </c>
      <c r="AD1616" s="1">
        <v>0</v>
      </c>
      <c r="AE1616" s="1">
        <v>7</v>
      </c>
      <c r="AF1616" s="1">
        <v>1</v>
      </c>
      <c r="AG1616" s="1" t="s">
        <v>2584</v>
      </c>
      <c r="AH1616" s="1" t="s">
        <v>2212</v>
      </c>
      <c r="AI1616" s="1"/>
      <c r="AJ1616" s="1" t="s">
        <v>55</v>
      </c>
      <c r="AK1616" t="s">
        <v>2585</v>
      </c>
      <c r="AL1616" s="7">
        <v>0</v>
      </c>
      <c r="AM1616" s="1" t="s">
        <v>2586</v>
      </c>
    </row>
    <row r="1617" spans="1:39" ht="12.75" customHeight="1">
      <c r="A1617" s="1"/>
      <c r="B1617" s="1" t="s">
        <v>2587</v>
      </c>
      <c r="C1617" s="1" t="s">
        <v>2588</v>
      </c>
      <c r="D1617" s="3" t="str">
        <f ca="1">IFERROR(__xludf.DUMMYFUNCTION("PROPER(REGEXEXTRACT(B562, ""(?:https?:\/\/)?(?:www\.)?([a-zA-Z0-9-]+)\.""))"),"Skyscanner")</f>
        <v>Skyscanner</v>
      </c>
      <c r="E1617" s="1" t="s">
        <v>2589</v>
      </c>
      <c r="F1617" s="1">
        <v>14.862855100000001</v>
      </c>
      <c r="G1617" s="1">
        <v>120.9398767</v>
      </c>
      <c r="H1617" s="1" t="s">
        <v>2590</v>
      </c>
      <c r="I1617" s="1" t="s">
        <v>41</v>
      </c>
      <c r="J1617" s="1">
        <f>IF(K1617="URBAN",1,IF(K1617="SUBURBAN",2,IF(K1617="RURAL",3,"")))</f>
        <v>2</v>
      </c>
      <c r="K1617" s="1" t="s">
        <v>84</v>
      </c>
      <c r="L1617" s="18">
        <v>46082</v>
      </c>
      <c r="M1617" s="49">
        <v>0.58333333333333337</v>
      </c>
      <c r="N1617" s="18">
        <v>46083</v>
      </c>
      <c r="O1617" s="56">
        <v>0.5</v>
      </c>
      <c r="P1617" s="31" t="str">
        <f>TEXT($L1617, "dddd")</f>
        <v>Sunday</v>
      </c>
      <c r="Q1617" s="39" t="s">
        <v>111</v>
      </c>
      <c r="R1617" s="39">
        <v>1767</v>
      </c>
      <c r="S1617" s="1" t="str">
        <f>IF(OR(MONTH(L1617)=12, MONTH(L1617)&lt;=5), "Dry Season", "Wet Season")</f>
        <v>Dry Season</v>
      </c>
      <c r="T1617" s="1">
        <v>1</v>
      </c>
      <c r="U1617" s="1">
        <v>0</v>
      </c>
      <c r="V1617" s="1">
        <v>0</v>
      </c>
      <c r="W1617" s="1">
        <v>1</v>
      </c>
      <c r="X1617" s="1" t="s">
        <v>2591</v>
      </c>
      <c r="Y1617" s="1">
        <v>14.862975</v>
      </c>
      <c r="Z1617" s="1">
        <v>120.93770600000001</v>
      </c>
      <c r="AA1617" s="11" cm="1">
        <f t="array" ref="AA1617">IF(ISBLANK(Y1617), 0, VINCentyInvDistance(F1617,G1617,Y1617,Z1617))</f>
        <v>233.98431768022311</v>
      </c>
      <c r="AB1617" s="1">
        <v>0</v>
      </c>
      <c r="AC1617" s="1">
        <v>10</v>
      </c>
      <c r="AD1617" s="1">
        <v>5</v>
      </c>
      <c r="AE1617" s="1">
        <v>11</v>
      </c>
      <c r="AF1617" s="1">
        <v>1</v>
      </c>
      <c r="AG1617" s="1" t="s">
        <v>2592</v>
      </c>
      <c r="AH1617" s="1" t="s">
        <v>2212</v>
      </c>
      <c r="AI1617" s="1" t="str">
        <f>TRIM(MID(SUBSTITUTE($H1617,",",REPT(" ",200)),(LEN($H1617)-LEN(SUBSTITUTE($H1617,",",""))-2)*200+1,200))</f>
        <v>Central Luzon</v>
      </c>
      <c r="AJ1617" s="1" t="s">
        <v>55</v>
      </c>
      <c r="AK1617" t="s">
        <v>16686</v>
      </c>
      <c r="AL1617" s="7">
        <v>0</v>
      </c>
      <c r="AM1617" s="1"/>
    </row>
    <row r="1618" spans="1:39" ht="12.75" customHeight="1">
      <c r="A1618" s="1"/>
      <c r="B1618" s="1" t="s">
        <v>2593</v>
      </c>
      <c r="C1618" s="1" t="s">
        <v>2594</v>
      </c>
      <c r="D1618" s="3" t="str">
        <f ca="1">IFERROR(__xludf.DUMMYFUNCTION("PROPER(REGEXEXTRACT(B563, ""(?:https?:\/\/)?(?:www\.)?([a-zA-Z0-9-]+)\.""))"),"Skyscanner")</f>
        <v>Skyscanner</v>
      </c>
      <c r="E1618" s="1" t="s">
        <v>2595</v>
      </c>
      <c r="F1618" s="1">
        <v>14.86286</v>
      </c>
      <c r="G1618" s="1">
        <v>120.93988</v>
      </c>
      <c r="H1618" s="1" t="s">
        <v>2596</v>
      </c>
      <c r="I1618" s="1" t="s">
        <v>41</v>
      </c>
      <c r="J1618" s="1">
        <f>IF(K1618="URBAN",1,IF(K1618="SUBURBAN",2,IF(K1618="RURAL",3,"")))</f>
        <v>2</v>
      </c>
      <c r="K1618" s="1" t="s">
        <v>84</v>
      </c>
      <c r="L1618" s="18">
        <v>46082</v>
      </c>
      <c r="M1618" s="49">
        <v>0.58333333333333337</v>
      </c>
      <c r="N1618" s="18">
        <v>46083</v>
      </c>
      <c r="O1618" s="56">
        <v>0.5</v>
      </c>
      <c r="P1618" s="31" t="str">
        <f>TEXT($L1618, "dddd")</f>
        <v>Sunday</v>
      </c>
      <c r="Q1618" s="39" t="s">
        <v>531</v>
      </c>
      <c r="R1618" s="39">
        <v>2244</v>
      </c>
      <c r="S1618" s="1" t="str">
        <f>IF(OR(MONTH(L1618)=12, MONTH(L1618)&lt;=5), "Dry Season", "Wet Season")</f>
        <v>Dry Season</v>
      </c>
      <c r="T1618" s="1">
        <v>1</v>
      </c>
      <c r="U1618" s="1">
        <v>0</v>
      </c>
      <c r="V1618" s="1">
        <v>0</v>
      </c>
      <c r="W1618" s="1">
        <v>1</v>
      </c>
      <c r="X1618" s="1" t="s">
        <v>2591</v>
      </c>
      <c r="Y1618" s="1">
        <v>14.862975</v>
      </c>
      <c r="Z1618" s="1">
        <v>120.93770600000001</v>
      </c>
      <c r="AA1618" s="11" cm="1">
        <f t="array" ref="AA1618">IF(ISBLANK(Y1618), 0, VINCentyInvDistance(F1618,G1618,Y1618,Z1618))</f>
        <v>234.30881760917813</v>
      </c>
      <c r="AB1618" s="1">
        <v>0</v>
      </c>
      <c r="AC1618" s="1">
        <v>10</v>
      </c>
      <c r="AD1618" s="1">
        <v>3.9</v>
      </c>
      <c r="AE1618" s="1">
        <v>58</v>
      </c>
      <c r="AF1618" s="1">
        <v>1</v>
      </c>
      <c r="AG1618" s="1" t="s">
        <v>2578</v>
      </c>
      <c r="AH1618" s="1" t="s">
        <v>2212</v>
      </c>
      <c r="AI1618" s="1"/>
      <c r="AJ1618" s="1" t="s">
        <v>55</v>
      </c>
      <c r="AK1618" t="s">
        <v>16685</v>
      </c>
      <c r="AL1618" s="7">
        <v>0</v>
      </c>
      <c r="AM1618" s="1" t="s">
        <v>2597</v>
      </c>
    </row>
    <row r="1619" spans="1:39" ht="12.75" customHeight="1">
      <c r="A1619" s="1"/>
      <c r="B1619" s="1" t="s">
        <v>2601</v>
      </c>
      <c r="C1619" s="1" t="s">
        <v>2602</v>
      </c>
      <c r="D1619" s="3" t="str">
        <f ca="1">IFERROR(__xludf.DUMMYFUNCTION("PROPER(REGEXEXTRACT(B565, ""(?:https?:\/\/)?(?:www\.)?([a-zA-Z0-9-]+)\.""))"),"Skyscanner")</f>
        <v>Skyscanner</v>
      </c>
      <c r="E1619" s="1" t="s">
        <v>2603</v>
      </c>
      <c r="F1619" s="1">
        <v>15.091675</v>
      </c>
      <c r="G1619" s="1">
        <v>120.939853</v>
      </c>
      <c r="H1619" s="1" t="s">
        <v>2604</v>
      </c>
      <c r="I1619" s="1" t="s">
        <v>530</v>
      </c>
      <c r="J1619" s="1">
        <f>IF(K1619="URBAN",1,IF(K1619="SUBURBAN",2,IF(K1619="RURAL",3,"")))</f>
        <v>2</v>
      </c>
      <c r="K1619" s="1" t="s">
        <v>84</v>
      </c>
      <c r="L1619" s="18">
        <v>46082</v>
      </c>
      <c r="M1619" s="49">
        <v>0.58333333333333337</v>
      </c>
      <c r="N1619" s="18">
        <v>46083</v>
      </c>
      <c r="O1619" s="56">
        <v>0.5</v>
      </c>
      <c r="P1619" s="31" t="str">
        <f>TEXT($L1619, "dddd")</f>
        <v>Sunday</v>
      </c>
      <c r="Q1619" s="39" t="s">
        <v>531</v>
      </c>
      <c r="R1619" s="39">
        <v>4032</v>
      </c>
      <c r="S1619" s="1" t="str">
        <f>IF(OR(MONTH(L1619)=12, MONTH(L1619)&lt;=5), "Dry Season", "Wet Season")</f>
        <v>Dry Season</v>
      </c>
      <c r="T1619" s="1">
        <v>1</v>
      </c>
      <c r="U1619" s="1">
        <v>0</v>
      </c>
      <c r="V1619" s="1">
        <v>0</v>
      </c>
      <c r="W1619" s="1">
        <v>0</v>
      </c>
      <c r="X1619" s="1" t="s">
        <v>44</v>
      </c>
      <c r="Y1619" s="1"/>
      <c r="Z1619" s="1"/>
      <c r="AA1619" s="11" cm="1">
        <f t="array" ref="AA1619">IF(ISBLANK(Y1619), 0, VINCentyInvDistance(F1619,G1619,Y1619,Z1619))</f>
        <v>0</v>
      </c>
      <c r="AB1619" s="1">
        <v>0</v>
      </c>
      <c r="AC1619" s="1">
        <v>8.6</v>
      </c>
      <c r="AD1619" s="1">
        <v>4.3</v>
      </c>
      <c r="AE1619" s="1">
        <v>79</v>
      </c>
      <c r="AF1619" s="1">
        <v>1</v>
      </c>
      <c r="AG1619" s="1" t="s">
        <v>2605</v>
      </c>
      <c r="AH1619" s="1" t="s">
        <v>2212</v>
      </c>
      <c r="AI1619" s="1"/>
      <c r="AJ1619" s="1" t="s">
        <v>55</v>
      </c>
      <c r="AK1619" t="s">
        <v>16688</v>
      </c>
      <c r="AL1619" s="7">
        <v>0</v>
      </c>
      <c r="AM1619" s="1" t="s">
        <v>2606</v>
      </c>
    </row>
    <row r="1620" spans="1:39" ht="12.75" customHeight="1">
      <c r="A1620" s="1"/>
      <c r="B1620" s="1" t="s">
        <v>2607</v>
      </c>
      <c r="C1620" s="1" t="s">
        <v>2608</v>
      </c>
      <c r="D1620" s="3" t="str">
        <f ca="1">IFERROR(__xludf.DUMMYFUNCTION("PROPER(REGEXEXTRACT(B566, ""(?:https?:\/\/)?(?:www\.)?([a-zA-Z0-9-]+)\.""))"),"Skyscanner")</f>
        <v>Skyscanner</v>
      </c>
      <c r="E1620" s="1" t="s">
        <v>2609</v>
      </c>
      <c r="F1620" s="1">
        <v>14.828265</v>
      </c>
      <c r="G1620" s="1">
        <v>120.86873300000001</v>
      </c>
      <c r="H1620" s="1" t="s">
        <v>2610</v>
      </c>
      <c r="I1620" s="1" t="s">
        <v>41</v>
      </c>
      <c r="J1620" s="1">
        <f>IF(K1620="URBAN",1,IF(K1620="SUBURBAN",2,IF(K1620="RURAL",3,"")))</f>
        <v>2</v>
      </c>
      <c r="K1620" s="1" t="s">
        <v>84</v>
      </c>
      <c r="L1620" s="18">
        <v>46082</v>
      </c>
      <c r="M1620" s="49">
        <v>0.625</v>
      </c>
      <c r="N1620" s="18">
        <v>46083</v>
      </c>
      <c r="O1620" s="56">
        <v>0.5</v>
      </c>
      <c r="P1620" s="31" t="str">
        <f>TEXT($L1620, "dddd")</f>
        <v>Sunday</v>
      </c>
      <c r="Q1620" s="39" t="s">
        <v>1341</v>
      </c>
      <c r="R1620" s="39">
        <v>3495</v>
      </c>
      <c r="S1620" s="1" t="str">
        <f>IF(OR(MONTH(L1620)=12, MONTH(L1620)&lt;=5), "Dry Season", "Wet Season")</f>
        <v>Dry Season</v>
      </c>
      <c r="T1620" s="1">
        <v>1</v>
      </c>
      <c r="U1620" s="1">
        <v>0</v>
      </c>
      <c r="V1620" s="1">
        <v>0</v>
      </c>
      <c r="W1620" s="1">
        <v>0</v>
      </c>
      <c r="X1620" s="1" t="s">
        <v>44</v>
      </c>
      <c r="Y1620" s="1"/>
      <c r="Z1620" s="1"/>
      <c r="AA1620" s="11" cm="1">
        <f t="array" ref="AA1620">IF(ISBLANK(Y1620), 0, VINCentyInvDistance(F1620,G1620,Y1620,Z1620))</f>
        <v>0</v>
      </c>
      <c r="AB1620" s="1">
        <v>0</v>
      </c>
      <c r="AC1620" s="1">
        <v>8.6</v>
      </c>
      <c r="AD1620" s="1">
        <v>0</v>
      </c>
      <c r="AE1620" s="1">
        <v>9</v>
      </c>
      <c r="AF1620" s="1">
        <v>1</v>
      </c>
      <c r="AG1620" s="1" t="s">
        <v>2611</v>
      </c>
      <c r="AH1620" s="1" t="s">
        <v>2212</v>
      </c>
      <c r="AI1620" s="1"/>
      <c r="AJ1620" s="1" t="s">
        <v>55</v>
      </c>
      <c r="AL1620" s="7">
        <v>0</v>
      </c>
      <c r="AM1620" s="1" t="s">
        <v>2612</v>
      </c>
    </row>
    <row r="1621" spans="1:39" ht="12.75" customHeight="1">
      <c r="A1621" s="1"/>
      <c r="B1621" s="1" t="s">
        <v>2613</v>
      </c>
      <c r="C1621" s="1" t="s">
        <v>2614</v>
      </c>
      <c r="D1621" s="3" t="str">
        <f ca="1">IFERROR(__xludf.DUMMYFUNCTION("PROPER(REGEXEXTRACT(B567, ""(?:https?:\/\/)?(?:www\.)?([a-zA-Z0-9-]+)\.""))"),"Google")</f>
        <v>Google</v>
      </c>
      <c r="E1621" s="1" t="s">
        <v>2615</v>
      </c>
      <c r="F1621" s="1">
        <v>9.6493260000000003</v>
      </c>
      <c r="G1621" s="1">
        <v>123.850899</v>
      </c>
      <c r="H1621" s="1" t="s">
        <v>2616</v>
      </c>
      <c r="I1621" s="1" t="s">
        <v>41</v>
      </c>
      <c r="J1621" s="1">
        <f>IF(K1621="URBAN",1,IF(K1621="SUBURBAN",2,IF(K1621="RURAL",3,"")))</f>
        <v>2</v>
      </c>
      <c r="K1621" s="1" t="s">
        <v>84</v>
      </c>
      <c r="L1621" s="18">
        <v>46082</v>
      </c>
      <c r="M1621" s="49">
        <v>0.625</v>
      </c>
      <c r="N1621" s="18">
        <v>46083</v>
      </c>
      <c r="O1621" s="56">
        <v>0.5</v>
      </c>
      <c r="P1621" s="31" t="str">
        <f>TEXT($L1621, "dddd")</f>
        <v>Sunday</v>
      </c>
      <c r="Q1621" s="39" t="s">
        <v>186</v>
      </c>
      <c r="R1621" s="39">
        <v>4317</v>
      </c>
      <c r="S1621" s="1" t="str">
        <f>IF(OR(MONTH(L1621)=12, MONTH(L1621)&lt;=5), "Dry Season", "Wet Season")</f>
        <v>Dry Season</v>
      </c>
      <c r="T1621" s="1">
        <v>1</v>
      </c>
      <c r="U1621" s="1">
        <v>0</v>
      </c>
      <c r="V1621" s="1">
        <v>1</v>
      </c>
      <c r="W1621" s="1">
        <v>1</v>
      </c>
      <c r="X1621" s="1" t="s">
        <v>2617</v>
      </c>
      <c r="Y1621" s="1">
        <v>9.6553032000000005</v>
      </c>
      <c r="Z1621" s="1">
        <v>123.8696362</v>
      </c>
      <c r="AA1621" s="11" cm="1">
        <f t="array" ref="AA1621">IF(ISBLANK(Y1621), 0, VINCentyInvDistance(F1621,G1621,Y1621,Z1621))</f>
        <v>2160.1346790577418</v>
      </c>
      <c r="AB1621" s="1">
        <v>0</v>
      </c>
      <c r="AC1621" s="1">
        <v>0</v>
      </c>
      <c r="AD1621" s="1">
        <v>0</v>
      </c>
      <c r="AE1621" s="1">
        <v>465</v>
      </c>
      <c r="AF1621" s="1">
        <v>1</v>
      </c>
      <c r="AG1621" s="1" t="s">
        <v>2618</v>
      </c>
      <c r="AH1621" s="1" t="s">
        <v>2113</v>
      </c>
      <c r="AI1621" s="1" t="str">
        <f>TRIM(MID(SUBSTITUTE($H1621,",",REPT(" ",200)),(LEN($H1621)-LEN(SUBSTITUTE($H1621,",",""))-2)*200+1,200))</f>
        <v>Central Visayas</v>
      </c>
      <c r="AJ1621" s="1" t="s">
        <v>55</v>
      </c>
      <c r="AL1621" s="7">
        <v>0</v>
      </c>
      <c r="AM1621" s="1"/>
    </row>
    <row r="1622" spans="1:39" ht="12.75" customHeight="1">
      <c r="A1622" s="1"/>
      <c r="B1622" s="1" t="s">
        <v>2619</v>
      </c>
      <c r="C1622" s="1" t="s">
        <v>2620</v>
      </c>
      <c r="D1622" s="3" t="str">
        <f ca="1">IFERROR(__xludf.DUMMYFUNCTION("PROPER(REGEXEXTRACT(B568, ""(?:https?:\/\/)?(?:www\.)?([a-zA-Z0-9-]+)\.""))"),"Skyscanner")</f>
        <v>Skyscanner</v>
      </c>
      <c r="E1622" s="1" t="s">
        <v>2621</v>
      </c>
      <c r="F1622" s="1">
        <v>9.6493260000000003</v>
      </c>
      <c r="G1622" s="1">
        <v>123.850899</v>
      </c>
      <c r="H1622" s="1" t="s">
        <v>2616</v>
      </c>
      <c r="I1622" s="1" t="s">
        <v>2622</v>
      </c>
      <c r="J1622" s="1">
        <f>IF(K1622="URBAN",1,IF(K1622="SUBURBAN",2,IF(K1622="RURAL",3,"")))</f>
        <v>2</v>
      </c>
      <c r="K1622" s="1" t="s">
        <v>84</v>
      </c>
      <c r="L1622" s="18">
        <v>46082</v>
      </c>
      <c r="M1622" s="49">
        <v>0.58333333333333337</v>
      </c>
      <c r="N1622" s="18">
        <v>46083</v>
      </c>
      <c r="O1622" s="56">
        <v>0.47916666666666669</v>
      </c>
      <c r="P1622" s="31" t="str">
        <f>TEXT($L1622, "dddd")</f>
        <v>Sunday</v>
      </c>
      <c r="Q1622" s="39" t="s">
        <v>111</v>
      </c>
      <c r="R1622" s="39">
        <v>840</v>
      </c>
      <c r="S1622" s="1" t="str">
        <f>IF(OR(MONTH(L1622)=12, MONTH(L1622)&lt;=5), "Dry Season", "Wet Season")</f>
        <v>Dry Season</v>
      </c>
      <c r="T1622" s="1">
        <v>1</v>
      </c>
      <c r="U1622" s="1">
        <v>0</v>
      </c>
      <c r="V1622" s="1">
        <v>1</v>
      </c>
      <c r="W1622" s="1">
        <v>1</v>
      </c>
      <c r="X1622" s="1" t="s">
        <v>2617</v>
      </c>
      <c r="Y1622" s="1">
        <v>9.6553032000000005</v>
      </c>
      <c r="Z1622" s="1">
        <v>123.8696362</v>
      </c>
      <c r="AA1622" s="11" cm="1">
        <f t="array" ref="AA1622">IF(ISBLANK(Y1622), 0, VINCentyInvDistance(F1622,G1622,Y1622,Z1622))</f>
        <v>2160.1346790577418</v>
      </c>
      <c r="AB1622" s="1">
        <v>1</v>
      </c>
      <c r="AC1622" s="1">
        <v>7.4</v>
      </c>
      <c r="AD1622" s="1">
        <v>4.5999999999999996</v>
      </c>
      <c r="AE1622" s="1">
        <v>275</v>
      </c>
      <c r="AF1622" s="1">
        <v>1</v>
      </c>
      <c r="AG1622" s="1" t="s">
        <v>2623</v>
      </c>
      <c r="AH1622" s="1" t="s">
        <v>2113</v>
      </c>
      <c r="AI1622" s="1"/>
      <c r="AJ1622" s="1" t="s">
        <v>55</v>
      </c>
      <c r="AK1622" t="s">
        <v>16689</v>
      </c>
      <c r="AL1622" s="7">
        <v>0</v>
      </c>
      <c r="AM1622" s="1" t="s">
        <v>2624</v>
      </c>
    </row>
    <row r="1623" spans="1:39" ht="12.75" customHeight="1">
      <c r="A1623" s="1"/>
      <c r="B1623" s="1" t="s">
        <v>2631</v>
      </c>
      <c r="C1623" s="1" t="s">
        <v>2632</v>
      </c>
      <c r="D1623" s="3" t="str">
        <f ca="1">IFERROR(__xludf.DUMMYFUNCTION("PROPER(REGEXEXTRACT(B570, ""(?:https?:\/\/)?(?:www\.)?([a-zA-Z0-9-]+)\.""))"),"Skyscanner")</f>
        <v>Skyscanner</v>
      </c>
      <c r="E1623" s="1" t="s">
        <v>2633</v>
      </c>
      <c r="F1623" s="1">
        <v>9.5490379999999995</v>
      </c>
      <c r="G1623" s="1">
        <v>123.77434</v>
      </c>
      <c r="H1623" s="1" t="s">
        <v>2628</v>
      </c>
      <c r="I1623" s="1" t="s">
        <v>2622</v>
      </c>
      <c r="J1623" s="1">
        <f>IF(K1623="URBAN",1,IF(K1623="SUBURBAN",2,IF(K1623="RURAL",3,"")))</f>
        <v>2</v>
      </c>
      <c r="K1623" s="1" t="s">
        <v>84</v>
      </c>
      <c r="L1623" s="18">
        <v>46082</v>
      </c>
      <c r="M1623" s="49">
        <v>0.58333333333333337</v>
      </c>
      <c r="N1623" s="18">
        <v>46083</v>
      </c>
      <c r="O1623" s="56">
        <v>0.47916666666666669</v>
      </c>
      <c r="P1623" s="31" t="str">
        <f>TEXT($L1623, "dddd")</f>
        <v>Sunday</v>
      </c>
      <c r="Q1623" s="39" t="s">
        <v>111</v>
      </c>
      <c r="R1623" s="39">
        <v>598</v>
      </c>
      <c r="S1623" s="1" t="str">
        <f>IF(OR(MONTH(L1623)=12, MONTH(L1623)&lt;=5), "Dry Season", "Wet Season")</f>
        <v>Dry Season</v>
      </c>
      <c r="T1623" s="1">
        <v>1</v>
      </c>
      <c r="U1623" s="1">
        <v>0</v>
      </c>
      <c r="V1623" s="1">
        <v>1</v>
      </c>
      <c r="W1623" s="1">
        <v>1</v>
      </c>
      <c r="X1623" s="1" t="s">
        <v>2629</v>
      </c>
      <c r="Y1623" s="1">
        <v>9.5486699999999995</v>
      </c>
      <c r="Z1623" s="1">
        <v>123.77356</v>
      </c>
      <c r="AA1623" s="11" cm="1">
        <f t="array" ref="AA1623">IF(ISBLANK(Y1623), 0, VINCentyInvDistance(F1623,G1623,Y1623,Z1623))</f>
        <v>94.815012895194968</v>
      </c>
      <c r="AB1623" s="1">
        <v>1</v>
      </c>
      <c r="AC1623" s="1">
        <v>8.6</v>
      </c>
      <c r="AD1623" s="1">
        <v>4.5999999999999996</v>
      </c>
      <c r="AE1623" s="1">
        <v>275</v>
      </c>
      <c r="AF1623" s="1">
        <v>1</v>
      </c>
      <c r="AG1623" s="1" t="s">
        <v>2623</v>
      </c>
      <c r="AH1623" s="1" t="s">
        <v>2113</v>
      </c>
      <c r="AI1623" s="1"/>
      <c r="AJ1623" s="1" t="s">
        <v>55</v>
      </c>
      <c r="AK1623" t="s">
        <v>16689</v>
      </c>
      <c r="AL1623" s="7">
        <v>0</v>
      </c>
      <c r="AM1623" s="1" t="s">
        <v>2634</v>
      </c>
    </row>
    <row r="1624" spans="1:39" ht="12.75" customHeight="1">
      <c r="A1624" s="1"/>
      <c r="B1624" s="1" t="s">
        <v>2640</v>
      </c>
      <c r="C1624" s="1" t="s">
        <v>2641</v>
      </c>
      <c r="D1624" s="3" t="str">
        <f ca="1">IFERROR(__xludf.DUMMYFUNCTION("PROPER(REGEXEXTRACT(B572, ""(?:https?:\/\/)?(?:www\.)?([a-zA-Z0-9-]+)\.""))"),"Skyscanner")</f>
        <v>Skyscanner</v>
      </c>
      <c r="E1624" s="1" t="s">
        <v>2642</v>
      </c>
      <c r="F1624" s="1">
        <v>9.5462219000000008</v>
      </c>
      <c r="G1624" s="1">
        <v>123.75587040000001</v>
      </c>
      <c r="H1624" s="1" t="s">
        <v>2643</v>
      </c>
      <c r="I1624" s="1" t="s">
        <v>2622</v>
      </c>
      <c r="J1624" s="1">
        <f>IF(K1624="URBAN",1,IF(K1624="SUBURBAN",2,IF(K1624="RURAL",3,"")))</f>
        <v>2</v>
      </c>
      <c r="K1624" s="1" t="s">
        <v>84</v>
      </c>
      <c r="L1624" s="18">
        <v>46082</v>
      </c>
      <c r="M1624" s="49">
        <v>0.58333333333333337</v>
      </c>
      <c r="N1624" s="18">
        <v>46083</v>
      </c>
      <c r="O1624" s="56">
        <v>0.5</v>
      </c>
      <c r="P1624" s="31" t="str">
        <f>TEXT($L1624, "dddd")</f>
        <v>Sunday</v>
      </c>
      <c r="Q1624" s="39" t="s">
        <v>111</v>
      </c>
      <c r="R1624" s="39">
        <v>4240</v>
      </c>
      <c r="S1624" s="1" t="str">
        <f>IF(OR(MONTH(L1624)=12, MONTH(L1624)&lt;=5), "Dry Season", "Wet Season")</f>
        <v>Dry Season</v>
      </c>
      <c r="T1624" s="1">
        <v>1</v>
      </c>
      <c r="U1624" s="1">
        <v>0</v>
      </c>
      <c r="V1624" s="1">
        <v>1</v>
      </c>
      <c r="W1624" s="1">
        <v>1</v>
      </c>
      <c r="X1624" s="1" t="s">
        <v>2644</v>
      </c>
      <c r="Y1624" s="1">
        <v>9.5516547000000003</v>
      </c>
      <c r="Z1624" s="1">
        <v>123.7674741</v>
      </c>
      <c r="AA1624" s="11" cm="1">
        <f t="array" ref="AA1624">IF(ISBLANK(Y1624), 0, VINCentyInvDistance(F1624,G1624,Y1624,Z1624))</f>
        <v>1408.5420279187524</v>
      </c>
      <c r="AB1624" s="1">
        <v>1</v>
      </c>
      <c r="AC1624" s="1">
        <v>8.1999999999999993</v>
      </c>
      <c r="AD1624" s="1">
        <v>4.0999999999999996</v>
      </c>
      <c r="AE1624" s="1">
        <v>243</v>
      </c>
      <c r="AF1624" s="1">
        <v>1</v>
      </c>
      <c r="AG1624" s="1" t="s">
        <v>2645</v>
      </c>
      <c r="AH1624" s="1" t="s">
        <v>2113</v>
      </c>
      <c r="AI1624" s="1" t="str">
        <f>TRIM(MID(SUBSTITUTE($H1624,",",REPT(" ",200)),(LEN($H1624)-LEN(SUBSTITUTE($H1624,",",""))-2)*200+1,200))</f>
        <v>Central Visayas</v>
      </c>
      <c r="AJ1624" s="1" t="s">
        <v>55</v>
      </c>
      <c r="AK1624" t="s">
        <v>16691</v>
      </c>
      <c r="AL1624" s="7">
        <v>0</v>
      </c>
      <c r="AM1624" s="1"/>
    </row>
    <row r="1625" spans="1:39" ht="12.75" customHeight="1">
      <c r="A1625" s="1"/>
      <c r="B1625" s="1" t="s">
        <v>2646</v>
      </c>
      <c r="C1625" s="1" t="s">
        <v>2647</v>
      </c>
      <c r="D1625" s="3" t="str">
        <f ca="1">IFERROR(__xludf.DUMMYFUNCTION("PROPER(REGEXEXTRACT(B573, ""(?:https?:\/\/)?(?:www\.)?([a-zA-Z0-9-]+)\.""))"),"Skyscanner")</f>
        <v>Skyscanner</v>
      </c>
      <c r="E1625" s="1" t="s">
        <v>2648</v>
      </c>
      <c r="F1625" s="1">
        <v>9.5461500000000008</v>
      </c>
      <c r="G1625" s="1">
        <v>123.75581</v>
      </c>
      <c r="H1625" s="1" t="s">
        <v>2649</v>
      </c>
      <c r="I1625" s="1" t="s">
        <v>2622</v>
      </c>
      <c r="J1625" s="1">
        <f>IF(K1625="URBAN",1,IF(K1625="SUBURBAN",2,IF(K1625="RURAL",3,"")))</f>
        <v>2</v>
      </c>
      <c r="K1625" s="1" t="s">
        <v>84</v>
      </c>
      <c r="L1625" s="18">
        <v>46082</v>
      </c>
      <c r="M1625" s="49">
        <v>0.58333333333333337</v>
      </c>
      <c r="N1625" s="18">
        <v>46083</v>
      </c>
      <c r="O1625" s="56">
        <v>0.45833333333333331</v>
      </c>
      <c r="P1625" s="31" t="str">
        <f>TEXT($L1625, "dddd")</f>
        <v>Sunday</v>
      </c>
      <c r="Q1625" s="39" t="s">
        <v>531</v>
      </c>
      <c r="R1625" s="39">
        <v>1550</v>
      </c>
      <c r="S1625" s="1" t="str">
        <f>IF(OR(MONTH(L1625)=12, MONTH(L1625)&lt;=5), "Dry Season", "Wet Season")</f>
        <v>Dry Season</v>
      </c>
      <c r="T1625" s="1">
        <v>1</v>
      </c>
      <c r="U1625" s="1">
        <v>0</v>
      </c>
      <c r="V1625" s="1">
        <v>0</v>
      </c>
      <c r="W1625" s="1">
        <v>1</v>
      </c>
      <c r="X1625" s="1" t="s">
        <v>2644</v>
      </c>
      <c r="Y1625" s="1">
        <v>9.5516547000000003</v>
      </c>
      <c r="Z1625" s="1">
        <v>123.7674741</v>
      </c>
      <c r="AA1625" s="11" cm="1">
        <f t="array" ref="AA1625">IF(ISBLANK(Y1625), 0, VINCentyInvDistance(F1625,G1625,Y1625,Z1625))</f>
        <v>1417.9389051266944</v>
      </c>
      <c r="AB1625" s="1">
        <v>1</v>
      </c>
      <c r="AC1625" s="1">
        <v>8.1999999999999993</v>
      </c>
      <c r="AD1625" s="1">
        <v>4.5</v>
      </c>
      <c r="AE1625" s="1">
        <v>216</v>
      </c>
      <c r="AF1625" s="1">
        <v>1</v>
      </c>
      <c r="AG1625" s="1" t="s">
        <v>2650</v>
      </c>
      <c r="AH1625" s="1" t="s">
        <v>2113</v>
      </c>
      <c r="AI1625" s="1"/>
      <c r="AJ1625" s="1" t="s">
        <v>55</v>
      </c>
      <c r="AK1625" t="s">
        <v>16692</v>
      </c>
      <c r="AL1625" s="7">
        <v>0</v>
      </c>
      <c r="AM1625" s="1" t="s">
        <v>2651</v>
      </c>
    </row>
    <row r="1626" spans="1:39" ht="12.75" customHeight="1">
      <c r="A1626" s="1"/>
      <c r="B1626" s="1" t="s">
        <v>2652</v>
      </c>
      <c r="C1626" s="1" t="s">
        <v>2653</v>
      </c>
      <c r="D1626" s="3" t="str">
        <f ca="1">IFERROR(__xludf.DUMMYFUNCTION("PROPER(REGEXEXTRACT(B574, ""(?:https?:\/\/)?(?:www\.)?([a-zA-Z0-9-]+)\.""))"),"Skyscanner")</f>
        <v>Skyscanner</v>
      </c>
      <c r="E1626" s="1" t="s">
        <v>2654</v>
      </c>
      <c r="F1626" s="1">
        <v>9.6394166999999999</v>
      </c>
      <c r="G1626" s="1">
        <v>123.86094749999999</v>
      </c>
      <c r="H1626" s="1" t="s">
        <v>2655</v>
      </c>
      <c r="I1626" s="1" t="s">
        <v>2622</v>
      </c>
      <c r="J1626" s="1">
        <f>IF(K1626="URBAN",1,IF(K1626="SUBURBAN",2,IF(K1626="RURAL",3,"")))</f>
        <v>2</v>
      </c>
      <c r="K1626" s="1" t="s">
        <v>84</v>
      </c>
      <c r="L1626" s="18">
        <v>46082</v>
      </c>
      <c r="M1626" s="49">
        <v>0.58333333333333337</v>
      </c>
      <c r="N1626" s="18">
        <v>46083</v>
      </c>
      <c r="O1626" s="56">
        <v>0.5</v>
      </c>
      <c r="P1626" s="31" t="str">
        <f>TEXT($L1626, "dddd")</f>
        <v>Sunday</v>
      </c>
      <c r="Q1626" s="39" t="s">
        <v>371</v>
      </c>
      <c r="R1626" s="39">
        <v>4212</v>
      </c>
      <c r="S1626" s="1" t="str">
        <f>IF(OR(MONTH(L1626)=12, MONTH(L1626)&lt;=5), "Dry Season", "Wet Season")</f>
        <v>Dry Season</v>
      </c>
      <c r="T1626" s="1">
        <v>1</v>
      </c>
      <c r="U1626" s="1">
        <v>1</v>
      </c>
      <c r="V1626" s="1">
        <v>0</v>
      </c>
      <c r="W1626" s="1">
        <v>1</v>
      </c>
      <c r="X1626" s="1" t="s">
        <v>2617</v>
      </c>
      <c r="Y1626" s="1">
        <v>9.6553032000000005</v>
      </c>
      <c r="Z1626" s="1">
        <v>123.8696362</v>
      </c>
      <c r="AA1626" s="11" cm="1">
        <f t="array" ref="AA1626">IF(ISBLANK(Y1626), 0, VINCentyInvDistance(F1626,G1626,Y1626,Z1626))</f>
        <v>1999.2334355867158</v>
      </c>
      <c r="AB1626" s="1">
        <v>0</v>
      </c>
      <c r="AC1626" s="1">
        <v>9.8000000000000007</v>
      </c>
      <c r="AD1626" s="1">
        <v>4.9000000000000004</v>
      </c>
      <c r="AE1626" s="1">
        <v>7</v>
      </c>
      <c r="AF1626" s="1">
        <v>1</v>
      </c>
      <c r="AG1626" s="1" t="s">
        <v>2618</v>
      </c>
      <c r="AH1626" s="1" t="s">
        <v>2113</v>
      </c>
      <c r="AI1626" s="1" t="str">
        <f>TRIM(MID(SUBSTITUTE($H1626,",",REPT(" ",200)),(LEN($H1626)-LEN(SUBSTITUTE($H1626,",",""))-2)*200+1,200))</f>
        <v>Central Visayas</v>
      </c>
      <c r="AJ1626" s="1" t="s">
        <v>55</v>
      </c>
      <c r="AK1626" t="s">
        <v>16693</v>
      </c>
      <c r="AL1626" s="7">
        <v>0</v>
      </c>
      <c r="AM1626" s="1"/>
    </row>
    <row r="1627" spans="1:39" ht="12.75" customHeight="1">
      <c r="A1627" s="1"/>
      <c r="B1627" s="1" t="s">
        <v>2619</v>
      </c>
      <c r="C1627" s="1" t="s">
        <v>2665</v>
      </c>
      <c r="D1627" s="3" t="str">
        <f ca="1">IFERROR(__xludf.DUMMYFUNCTION("PROPER(REGEXEXTRACT(B577, ""(?:https?:\/\/)?(?:www\.)?([a-zA-Z0-9-]+)\.""))"),"Skyscanner")</f>
        <v>Skyscanner</v>
      </c>
      <c r="E1627" s="1" t="s">
        <v>2666</v>
      </c>
      <c r="F1627" s="1">
        <v>9.6543462000000009</v>
      </c>
      <c r="G1627" s="1">
        <v>123.8670578</v>
      </c>
      <c r="H1627" s="1" t="s">
        <v>2667</v>
      </c>
      <c r="I1627" s="1" t="s">
        <v>2622</v>
      </c>
      <c r="J1627" s="1">
        <f>IF(K1627="URBAN",1,IF(K1627="SUBURBAN",2,IF(K1627="RURAL",3,"")))</f>
        <v>2</v>
      </c>
      <c r="K1627" s="1" t="s">
        <v>84</v>
      </c>
      <c r="L1627" s="18">
        <v>46082</v>
      </c>
      <c r="M1627" s="49">
        <v>0.58333333333333337</v>
      </c>
      <c r="N1627" s="18">
        <v>46083</v>
      </c>
      <c r="O1627" s="56">
        <v>0.5</v>
      </c>
      <c r="P1627" s="31" t="str">
        <f>TEXT($L1627, "dddd")</f>
        <v>Sunday</v>
      </c>
      <c r="Q1627" s="39" t="s">
        <v>323</v>
      </c>
      <c r="R1627" s="39">
        <v>7102</v>
      </c>
      <c r="S1627" s="1" t="str">
        <f>IF(OR(MONTH(L1627)=12, MONTH(L1627)&lt;=5), "Dry Season", "Wet Season")</f>
        <v>Dry Season</v>
      </c>
      <c r="T1627" s="1">
        <v>1</v>
      </c>
      <c r="U1627" s="1">
        <v>0</v>
      </c>
      <c r="V1627" s="1">
        <v>0</v>
      </c>
      <c r="W1627" s="1">
        <v>1</v>
      </c>
      <c r="X1627" s="1" t="s">
        <v>2617</v>
      </c>
      <c r="Y1627" s="1">
        <v>9.6553032000000005</v>
      </c>
      <c r="Z1627" s="1">
        <v>123.8696362</v>
      </c>
      <c r="AA1627" s="11" cm="1">
        <f t="array" ref="AA1627">IF(ISBLANK(Y1627), 0, VINCentyInvDistance(F1627,G1627,Y1627,Z1627))</f>
        <v>302.1356824695244</v>
      </c>
      <c r="AB1627" s="1">
        <v>0</v>
      </c>
      <c r="AC1627" s="1">
        <v>8</v>
      </c>
      <c r="AD1627" s="1">
        <v>4</v>
      </c>
      <c r="AE1627" s="1">
        <v>149</v>
      </c>
      <c r="AF1627" s="1">
        <v>1</v>
      </c>
      <c r="AG1627" s="1" t="s">
        <v>2618</v>
      </c>
      <c r="AH1627" s="1" t="s">
        <v>2113</v>
      </c>
      <c r="AI1627" s="1" t="str">
        <f>TRIM(MID(SUBSTITUTE($H1627,",",REPT(" ",200)),(LEN($H1627)-LEN(SUBSTITUTE($H1627,",",""))-2)*200+1,200))</f>
        <v>Central Visayas</v>
      </c>
      <c r="AJ1627" s="1" t="s">
        <v>55</v>
      </c>
      <c r="AK1627" t="s">
        <v>16695</v>
      </c>
      <c r="AL1627" s="7">
        <v>0</v>
      </c>
      <c r="AM1627" s="1"/>
    </row>
    <row r="1628" spans="1:39" ht="12.75" customHeight="1">
      <c r="A1628" s="1"/>
      <c r="B1628" s="1" t="s">
        <v>2672</v>
      </c>
      <c r="C1628" s="1" t="s">
        <v>2673</v>
      </c>
      <c r="D1628" s="3" t="str">
        <f ca="1">IFERROR(__xludf.DUMMYFUNCTION("PROPER(REGEXEXTRACT(B579, ""(?:https?:\/\/)?(?:www\.)?([a-zA-Z0-9-]+)\.""))"),"Skyscanner")</f>
        <v>Skyscanner</v>
      </c>
      <c r="E1628" s="1" t="s">
        <v>2674</v>
      </c>
      <c r="F1628" s="1">
        <v>9.5467499999999994</v>
      </c>
      <c r="G1628" s="1">
        <v>123.75655999999999</v>
      </c>
      <c r="H1628" s="1" t="s">
        <v>2671</v>
      </c>
      <c r="I1628" s="1" t="s">
        <v>2622</v>
      </c>
      <c r="J1628" s="1">
        <f>IF(K1628="URBAN",1,IF(K1628="SUBURBAN",2,IF(K1628="RURAL",3,"")))</f>
        <v>2</v>
      </c>
      <c r="K1628" s="1" t="s">
        <v>84</v>
      </c>
      <c r="L1628" s="18">
        <v>46082</v>
      </c>
      <c r="M1628" s="49">
        <v>0.625</v>
      </c>
      <c r="N1628" s="18">
        <v>46083</v>
      </c>
      <c r="O1628" s="56">
        <v>0.5</v>
      </c>
      <c r="P1628" s="31" t="str">
        <f>TEXT($L1628, "dddd")</f>
        <v>Sunday</v>
      </c>
      <c r="Q1628" s="39" t="s">
        <v>43</v>
      </c>
      <c r="R1628" s="39">
        <v>3360</v>
      </c>
      <c r="S1628" s="1" t="str">
        <f>IF(OR(MONTH(L1628)=12, MONTH(L1628)&lt;=5), "Dry Season", "Wet Season")</f>
        <v>Dry Season</v>
      </c>
      <c r="T1628" s="1">
        <v>1</v>
      </c>
      <c r="U1628" s="1">
        <v>0</v>
      </c>
      <c r="V1628" s="1">
        <v>0</v>
      </c>
      <c r="W1628" s="1">
        <v>1</v>
      </c>
      <c r="X1628" s="1" t="s">
        <v>2644</v>
      </c>
      <c r="Y1628" s="1">
        <v>9.5516547000000003</v>
      </c>
      <c r="Z1628" s="1">
        <v>123.7674741</v>
      </c>
      <c r="AA1628" s="11" cm="1">
        <f t="array" ref="AA1628">IF(ISBLANK(Y1628), 0, VINCentyInvDistance(F1628,G1628,Y1628,Z1628))</f>
        <v>1315.3088834176167</v>
      </c>
      <c r="AB1628" s="1">
        <v>0</v>
      </c>
      <c r="AC1628" s="1">
        <v>9</v>
      </c>
      <c r="AD1628" s="1">
        <v>2.2999999999999998</v>
      </c>
      <c r="AE1628" s="1">
        <v>18</v>
      </c>
      <c r="AF1628" s="1">
        <v>1</v>
      </c>
      <c r="AG1628" s="1" t="s">
        <v>2675</v>
      </c>
      <c r="AH1628" s="1" t="s">
        <v>2113</v>
      </c>
      <c r="AI1628" s="1" t="str">
        <f>TRIM(MID(SUBSTITUTE($H1628,",",REPT(" ",200)),(LEN($H1628)-LEN(SUBSTITUTE($H1628,",",""))-2)*200+1,200))</f>
        <v>Central Visayas</v>
      </c>
      <c r="AJ1628" s="1" t="s">
        <v>55</v>
      </c>
      <c r="AK1628" t="s">
        <v>16697</v>
      </c>
      <c r="AL1628" s="7">
        <v>0</v>
      </c>
      <c r="AM1628" s="1" t="s">
        <v>2676</v>
      </c>
    </row>
    <row r="1629" spans="1:39" ht="12.75" customHeight="1">
      <c r="A1629" s="1"/>
      <c r="B1629" s="1" t="s">
        <v>2689</v>
      </c>
      <c r="C1629" s="1" t="s">
        <v>2690</v>
      </c>
      <c r="D1629" s="3" t="str">
        <f ca="1">IFERROR(__xludf.DUMMYFUNCTION("PROPER(REGEXEXTRACT(B583, ""(?:https?:\/\/)?(?:www\.)?([a-zA-Z0-9-]+)\.""))"),"Google")</f>
        <v>Google</v>
      </c>
      <c r="E1629" s="1" t="s">
        <v>2691</v>
      </c>
      <c r="F1629" s="1">
        <v>9.5487009999999994</v>
      </c>
      <c r="G1629" s="1">
        <v>123.773419</v>
      </c>
      <c r="H1629" s="1" t="s">
        <v>2692</v>
      </c>
      <c r="I1629" s="1" t="s">
        <v>2622</v>
      </c>
      <c r="J1629" s="1">
        <f>IF(K1629="URBAN",1,IF(K1629="SUBURBAN",2,IF(K1629="RURAL",3,"")))</f>
        <v>2</v>
      </c>
      <c r="K1629" s="1" t="s">
        <v>84</v>
      </c>
      <c r="L1629" s="18">
        <v>46082</v>
      </c>
      <c r="M1629" s="49">
        <v>0.625</v>
      </c>
      <c r="N1629" s="18">
        <v>46083</v>
      </c>
      <c r="O1629" s="56">
        <v>0.5</v>
      </c>
      <c r="P1629" s="31" t="str">
        <f>TEXT($L1629, "dddd")</f>
        <v>Sunday</v>
      </c>
      <c r="Q1629" s="39" t="s">
        <v>186</v>
      </c>
      <c r="R1629" s="39">
        <v>2639</v>
      </c>
      <c r="S1629" s="1" t="str">
        <f>IF(OR(MONTH(L1629)=12, MONTH(L1629)&lt;=5), "Dry Season", "Wet Season")</f>
        <v>Dry Season</v>
      </c>
      <c r="T1629" s="1">
        <v>1</v>
      </c>
      <c r="U1629" s="1">
        <v>0</v>
      </c>
      <c r="V1629" s="1">
        <v>0</v>
      </c>
      <c r="W1629" s="1">
        <v>1</v>
      </c>
      <c r="X1629" s="1" t="s">
        <v>2629</v>
      </c>
      <c r="Y1629" s="1">
        <v>9.5486699999999995</v>
      </c>
      <c r="Z1629" s="1">
        <v>123.77356</v>
      </c>
      <c r="AA1629" s="11" cm="1">
        <f t="array" ref="AA1629">IF(ISBLANK(Y1629), 0, VINCentyInvDistance(F1629,G1629,Y1629,Z1629))</f>
        <v>15.855184508089733</v>
      </c>
      <c r="AB1629" s="1">
        <v>0</v>
      </c>
      <c r="AC1629" s="1">
        <v>7.4</v>
      </c>
      <c r="AD1629" s="1">
        <v>0</v>
      </c>
      <c r="AE1629" s="1">
        <v>295</v>
      </c>
      <c r="AF1629" s="1">
        <v>1</v>
      </c>
      <c r="AG1629" s="1" t="str">
        <f>TRIM(MID(SUBSTITUTE($H1629,",",REPT(" ",200)),(LEN($H1629)-LEN(SUBSTITUTE($H1629,",",""))-4)*200+1,200))</f>
        <v>Panglao</v>
      </c>
      <c r="AH1629" s="1" t="str">
        <f>TRIM(MID(SUBSTITUTE($H1629,",",REPT(" ",200)),(LEN($H1629)-LEN(SUBSTITUTE($H1629,",",""))-3)*200+1,200))</f>
        <v>Bohol</v>
      </c>
      <c r="AI1629" s="1" t="str">
        <f>TRIM(MID(SUBSTITUTE($H1629,",",REPT(" ",200)),(LEN($H1629)-LEN(SUBSTITUTE($H1629,",",""))-2)*200+1,200))</f>
        <v>Central Visayas</v>
      </c>
      <c r="AJ1629" s="1" t="str">
        <f>TRIM(MID(SUBSTITUTE($H1629,",",REPT(" ",200)),(LEN($H1629)-LEN(SUBSTITUTE($H1629,",",""))-0)*200+1,200))</f>
        <v>Philippines</v>
      </c>
      <c r="AL1629" s="7">
        <v>0</v>
      </c>
      <c r="AM1629" s="1" t="s">
        <v>2693</v>
      </c>
    </row>
    <row r="1630" spans="1:39" ht="12.75" customHeight="1">
      <c r="A1630" s="1"/>
      <c r="B1630" s="1" t="s">
        <v>2694</v>
      </c>
      <c r="C1630" s="1" t="s">
        <v>2695</v>
      </c>
      <c r="D1630" s="3" t="str">
        <f ca="1">IFERROR(__xludf.DUMMYFUNCTION("PROPER(REGEXEXTRACT(B584, ""(?:https?:\/\/)?(?:www\.)?([a-zA-Z0-9-]+)\.""))"),"Skyscanner")</f>
        <v>Skyscanner</v>
      </c>
      <c r="E1630" s="1" t="s">
        <v>2696</v>
      </c>
      <c r="F1630" s="1">
        <v>9.5605043999999992</v>
      </c>
      <c r="G1630" s="1">
        <v>123.77619439999999</v>
      </c>
      <c r="H1630" s="1" t="s">
        <v>2697</v>
      </c>
      <c r="I1630" s="1" t="s">
        <v>2622</v>
      </c>
      <c r="J1630" s="1">
        <f>IF(K1630="URBAN",1,IF(K1630="SUBURBAN",2,IF(K1630="RURAL",3,"")))</f>
        <v>2</v>
      </c>
      <c r="K1630" s="1" t="s">
        <v>84</v>
      </c>
      <c r="L1630" s="18">
        <v>46082</v>
      </c>
      <c r="M1630" s="49">
        <v>0.58333333333333337</v>
      </c>
      <c r="N1630" s="18">
        <v>46083</v>
      </c>
      <c r="O1630" s="56">
        <v>0.45833333333333331</v>
      </c>
      <c r="P1630" s="31" t="str">
        <f>TEXT($L1630, "dddd")</f>
        <v>Sunday</v>
      </c>
      <c r="Q1630" s="39" t="s">
        <v>207</v>
      </c>
      <c r="R1630" s="39">
        <v>1830</v>
      </c>
      <c r="S1630" s="1" t="str">
        <f>IF(OR(MONTH(L1630)=12, MONTH(L1630)&lt;=5), "Dry Season", "Wet Season")</f>
        <v>Dry Season</v>
      </c>
      <c r="T1630" s="1">
        <v>1</v>
      </c>
      <c r="U1630" s="1">
        <v>0</v>
      </c>
      <c r="V1630" s="1">
        <v>1</v>
      </c>
      <c r="W1630" s="1">
        <v>1</v>
      </c>
      <c r="X1630" s="1" t="s">
        <v>2629</v>
      </c>
      <c r="Y1630" s="1">
        <v>9.5486699999999995</v>
      </c>
      <c r="Z1630" s="1">
        <v>123.77356</v>
      </c>
      <c r="AA1630" s="11" cm="1">
        <f t="array" ref="AA1630">IF(ISBLANK(Y1630), 0, VINCentyInvDistance(F1630,G1630,Y1630,Z1630))</f>
        <v>1340.5138655461903</v>
      </c>
      <c r="AB1630" s="1">
        <v>0</v>
      </c>
      <c r="AC1630" s="1">
        <v>2</v>
      </c>
      <c r="AD1630" s="1">
        <v>1</v>
      </c>
      <c r="AE1630" s="1">
        <v>1</v>
      </c>
      <c r="AF1630" s="1">
        <v>1</v>
      </c>
      <c r="AG1630" s="1" t="s">
        <v>2630</v>
      </c>
      <c r="AH1630" s="1" t="s">
        <v>2113</v>
      </c>
      <c r="AI1630" s="1" t="str">
        <f>TRIM(MID(SUBSTITUTE($H1630,",",REPT(" ",200)),(LEN($H1630)-LEN(SUBSTITUTE($H1630,",",""))-2)*200+1,200))</f>
        <v>Central Visayas</v>
      </c>
      <c r="AJ1630" s="1" t="s">
        <v>55</v>
      </c>
      <c r="AK1630" t="s">
        <v>16700</v>
      </c>
      <c r="AL1630" s="7">
        <v>0</v>
      </c>
      <c r="AM1630" s="1"/>
    </row>
    <row r="1631" spans="1:39" ht="12.75" customHeight="1">
      <c r="A1631" s="1"/>
      <c r="B1631" s="1" t="s">
        <v>2698</v>
      </c>
      <c r="C1631" s="1" t="s">
        <v>2699</v>
      </c>
      <c r="D1631" s="3" t="str">
        <f ca="1">IFERROR(__xludf.DUMMYFUNCTION("PROPER(REGEXEXTRACT(B585, ""(?:https?:\/\/)?(?:www\.)?([a-zA-Z0-9-]+)\.""))"),"Skyscanner")</f>
        <v>Skyscanner</v>
      </c>
      <c r="E1631" s="1" t="s">
        <v>2700</v>
      </c>
      <c r="F1631" s="1">
        <v>9.6538660000000007</v>
      </c>
      <c r="G1631" s="1">
        <v>123.849149</v>
      </c>
      <c r="H1631" s="1" t="s">
        <v>2701</v>
      </c>
      <c r="I1631" s="1" t="s">
        <v>2622</v>
      </c>
      <c r="J1631" s="1">
        <f>IF(K1631="URBAN",1,IF(K1631="SUBURBAN",2,IF(K1631="RURAL",3,"")))</f>
        <v>2</v>
      </c>
      <c r="K1631" s="1" t="s">
        <v>84</v>
      </c>
      <c r="L1631" s="18">
        <v>46082</v>
      </c>
      <c r="M1631" s="49">
        <v>0.58333333333333337</v>
      </c>
      <c r="N1631" s="18">
        <v>46083</v>
      </c>
      <c r="O1631" s="56">
        <v>0.5</v>
      </c>
      <c r="P1631" s="31" t="str">
        <f>TEXT($L1631, "dddd")</f>
        <v>Sunday</v>
      </c>
      <c r="Q1631" s="39" t="s">
        <v>111</v>
      </c>
      <c r="R1631" s="39">
        <v>2142.2999999999902</v>
      </c>
      <c r="S1631" s="1" t="str">
        <f>IF(OR(MONTH(L1631)=12, MONTH(L1631)&lt;=5), "Dry Season", "Wet Season")</f>
        <v>Dry Season</v>
      </c>
      <c r="T1631" s="1">
        <v>1</v>
      </c>
      <c r="U1631" s="1">
        <v>0</v>
      </c>
      <c r="V1631" s="1">
        <v>0</v>
      </c>
      <c r="W1631" s="1">
        <v>1</v>
      </c>
      <c r="X1631" s="1" t="s">
        <v>2617</v>
      </c>
      <c r="Y1631" s="1">
        <v>9.6553032000000005</v>
      </c>
      <c r="Z1631" s="1">
        <v>123.8696362</v>
      </c>
      <c r="AA1631" s="11" cm="1">
        <f t="array" ref="AA1631">IF(ISBLANK(Y1631), 0, VINCentyInvDistance(F1631,G1631,Y1631,Z1631))</f>
        <v>2254.1472082420842</v>
      </c>
      <c r="AB1631" s="1">
        <v>0</v>
      </c>
      <c r="AC1631" s="1">
        <v>6.6</v>
      </c>
      <c r="AD1631" s="1">
        <v>3.3</v>
      </c>
      <c r="AE1631" s="1">
        <v>411</v>
      </c>
      <c r="AF1631" s="1">
        <v>1</v>
      </c>
      <c r="AG1631" s="1" t="s">
        <v>2618</v>
      </c>
      <c r="AH1631" s="1" t="s">
        <v>2113</v>
      </c>
      <c r="AI1631" s="1" t="str">
        <f>TRIM(MID(SUBSTITUTE($H1631,",",REPT(" ",200)),(LEN($H1631)-LEN(SUBSTITUTE($H1631,",",""))-2)*200+1,200))</f>
        <v>Central Visayas</v>
      </c>
      <c r="AJ1631" s="1" t="s">
        <v>55</v>
      </c>
      <c r="AK1631" t="s">
        <v>16701</v>
      </c>
      <c r="AL1631" s="7">
        <v>0</v>
      </c>
      <c r="AM1631" s="1"/>
    </row>
    <row r="1632" spans="1:39" ht="12.75" customHeight="1">
      <c r="A1632" s="1"/>
      <c r="B1632" s="1" t="s">
        <v>2702</v>
      </c>
      <c r="C1632" s="1" t="s">
        <v>2703</v>
      </c>
      <c r="D1632" s="3" t="str">
        <f ca="1">IFERROR(__xludf.DUMMYFUNCTION("PROPER(REGEXEXTRACT(B586, ""(?:https?:\/\/)?(?:www\.)?([a-zA-Z0-9-]+)\.""))"),"Skyscanner")</f>
        <v>Skyscanner</v>
      </c>
      <c r="E1632" s="1" t="s">
        <v>2704</v>
      </c>
      <c r="F1632" s="1">
        <v>9.5525359999999999</v>
      </c>
      <c r="G1632" s="1">
        <v>123.79830560000001</v>
      </c>
      <c r="H1632" s="1" t="s">
        <v>2705</v>
      </c>
      <c r="I1632" s="1" t="s">
        <v>2622</v>
      </c>
      <c r="J1632" s="1">
        <f>IF(K1632="URBAN",1,IF(K1632="SUBURBAN",2,IF(K1632="RURAL",3,"")))</f>
        <v>2</v>
      </c>
      <c r="K1632" s="1" t="s">
        <v>84</v>
      </c>
      <c r="L1632" s="18">
        <v>46082</v>
      </c>
      <c r="M1632" s="49">
        <v>0.625</v>
      </c>
      <c r="N1632" s="18">
        <v>46083</v>
      </c>
      <c r="O1632" s="56">
        <v>0.5</v>
      </c>
      <c r="P1632" s="31" t="str">
        <f>TEXT($L1632, "dddd")</f>
        <v>Sunday</v>
      </c>
      <c r="Q1632" s="39" t="s">
        <v>111</v>
      </c>
      <c r="R1632" s="39">
        <v>37388</v>
      </c>
      <c r="S1632" s="1" t="str">
        <f>IF(OR(MONTH(L1632)=12, MONTH(L1632)&lt;=5), "Dry Season", "Wet Season")</f>
        <v>Dry Season</v>
      </c>
      <c r="T1632" s="1">
        <v>1</v>
      </c>
      <c r="U1632" s="1">
        <v>0</v>
      </c>
      <c r="V1632" s="1">
        <v>1</v>
      </c>
      <c r="W1632" s="1">
        <v>1</v>
      </c>
      <c r="X1632" s="1" t="s">
        <v>2111</v>
      </c>
      <c r="Y1632" s="1">
        <v>9.564584</v>
      </c>
      <c r="Z1632" s="1">
        <v>123.80316000000001</v>
      </c>
      <c r="AA1632" s="11" cm="1">
        <f t="array" ref="AA1632">IF(ISBLANK(Y1632), 0, VINCentyInvDistance(F1632,G1632,Y1632,Z1632))</f>
        <v>1435.1856273313103</v>
      </c>
      <c r="AB1632" s="1">
        <v>0</v>
      </c>
      <c r="AC1632" s="1">
        <v>9.1999999999999993</v>
      </c>
      <c r="AD1632" s="1">
        <v>4.5999999999999996</v>
      </c>
      <c r="AE1632" s="1">
        <v>1952</v>
      </c>
      <c r="AF1632" s="1">
        <v>1</v>
      </c>
      <c r="AG1632" s="1" t="s">
        <v>2112</v>
      </c>
      <c r="AH1632" s="1" t="s">
        <v>2113</v>
      </c>
      <c r="AI1632" s="1" t="str">
        <f>TRIM(MID(SUBSTITUTE($H1632,",",REPT(" ",200)),(LEN($H1632)-LEN(SUBSTITUTE($H1632,",",""))-2)*200+1,200))</f>
        <v>Central Visayas</v>
      </c>
      <c r="AJ1632" s="1" t="s">
        <v>55</v>
      </c>
      <c r="AK1632" t="s">
        <v>16702</v>
      </c>
      <c r="AL1632" s="7">
        <v>0</v>
      </c>
      <c r="AM1632" s="1"/>
    </row>
    <row r="1633" spans="1:39" ht="12.75" customHeight="1">
      <c r="A1633" s="1"/>
      <c r="B1633" s="1" t="s">
        <v>2706</v>
      </c>
      <c r="C1633" s="1" t="s">
        <v>2707</v>
      </c>
      <c r="D1633" s="3" t="str">
        <f ca="1">IFERROR(__xludf.DUMMYFUNCTION("PROPER(REGEXEXTRACT(B587, ""(?:https?:\/\/)?(?:www\.)?([a-zA-Z0-9-]+)\.""))"),"Skyscanner")</f>
        <v>Skyscanner</v>
      </c>
      <c r="E1633" s="1" t="s">
        <v>2708</v>
      </c>
      <c r="F1633" s="1">
        <v>9.5648212000000008</v>
      </c>
      <c r="G1633" s="1">
        <v>123.7782529</v>
      </c>
      <c r="H1633" s="1" t="s">
        <v>2709</v>
      </c>
      <c r="I1633" s="1" t="s">
        <v>2622</v>
      </c>
      <c r="J1633" s="1">
        <f>IF(K1633="URBAN",1,IF(K1633="SUBURBAN",2,IF(K1633="RURAL",3,"")))</f>
        <v>2</v>
      </c>
      <c r="K1633" s="1" t="s">
        <v>84</v>
      </c>
      <c r="L1633" s="18">
        <v>46082</v>
      </c>
      <c r="M1633" s="49">
        <v>0.58333333333333337</v>
      </c>
      <c r="N1633" s="18">
        <v>46083</v>
      </c>
      <c r="O1633" s="56">
        <v>0.5</v>
      </c>
      <c r="P1633" s="31" t="str">
        <f>TEXT($L1633, "dddd")</f>
        <v>Sunday</v>
      </c>
      <c r="Q1633" s="39" t="s">
        <v>1026</v>
      </c>
      <c r="R1633" s="39">
        <v>2170</v>
      </c>
      <c r="S1633" s="1" t="str">
        <f>IF(OR(MONTH(L1633)=12, MONTH(L1633)&lt;=5), "Dry Season", "Wet Season")</f>
        <v>Dry Season</v>
      </c>
      <c r="T1633" s="1">
        <v>1</v>
      </c>
      <c r="U1633" s="1">
        <v>1</v>
      </c>
      <c r="V1633" s="1">
        <v>1</v>
      </c>
      <c r="W1633" s="1">
        <v>1</v>
      </c>
      <c r="X1633" s="1" t="s">
        <v>2629</v>
      </c>
      <c r="Y1633" s="1">
        <v>9.5486699999999995</v>
      </c>
      <c r="Z1633" s="1">
        <v>123.77356</v>
      </c>
      <c r="AA1633" s="11" cm="1">
        <f t="array" ref="AA1633">IF(ISBLANK(Y1633), 0, VINCentyInvDistance(F1633,G1633,Y1633,Z1633))</f>
        <v>1859.2124159804061</v>
      </c>
      <c r="AB1633" s="1">
        <v>1</v>
      </c>
      <c r="AC1633" s="1">
        <v>8.6</v>
      </c>
      <c r="AD1633" s="1">
        <v>4.3</v>
      </c>
      <c r="AE1633" s="1">
        <v>160</v>
      </c>
      <c r="AF1633" s="1">
        <v>1</v>
      </c>
      <c r="AG1633" s="1" t="s">
        <v>2630</v>
      </c>
      <c r="AH1633" s="1" t="s">
        <v>2113</v>
      </c>
      <c r="AI1633" s="1" t="str">
        <f>TRIM(MID(SUBSTITUTE($H1633,",",REPT(" ",200)),(LEN($H1633)-LEN(SUBSTITUTE($H1633,",",""))-2)*200+1,200))</f>
        <v>Central Visayas</v>
      </c>
      <c r="AJ1633" s="1" t="s">
        <v>55</v>
      </c>
      <c r="AK1633" t="s">
        <v>16703</v>
      </c>
      <c r="AL1633" s="7">
        <v>0</v>
      </c>
      <c r="AM1633" s="1"/>
    </row>
    <row r="1634" spans="1:39" ht="12.75" customHeight="1">
      <c r="A1634" s="1"/>
      <c r="B1634" s="1" t="s">
        <v>2710</v>
      </c>
      <c r="C1634" s="1" t="s">
        <v>2711</v>
      </c>
      <c r="D1634" s="3" t="str">
        <f ca="1">IFERROR(__xludf.DUMMYFUNCTION("PROPER(REGEXEXTRACT(B588, ""(?:https?:\/\/)?(?:www\.)?([a-zA-Z0-9-]+)\.""))"),"Skyscanner")</f>
        <v>Skyscanner</v>
      </c>
      <c r="E1634" s="1" t="s">
        <v>2712</v>
      </c>
      <c r="F1634" s="1">
        <v>9.5572931000000008</v>
      </c>
      <c r="G1634" s="1">
        <v>123.8060964</v>
      </c>
      <c r="H1634" s="1" t="s">
        <v>2713</v>
      </c>
      <c r="I1634" s="1" t="s">
        <v>2622</v>
      </c>
      <c r="J1634" s="1">
        <f>IF(K1634="URBAN",1,IF(K1634="SUBURBAN",2,IF(K1634="RURAL",3,"")))</f>
        <v>2</v>
      </c>
      <c r="K1634" s="1" t="s">
        <v>84</v>
      </c>
      <c r="L1634" s="18">
        <v>46082</v>
      </c>
      <c r="M1634" s="49">
        <v>0.58333333333333337</v>
      </c>
      <c r="N1634" s="18">
        <v>46083</v>
      </c>
      <c r="O1634" s="56">
        <v>0.45833333333333331</v>
      </c>
      <c r="P1634" s="31" t="str">
        <f>TEXT($L1634, "dddd")</f>
        <v>Sunday</v>
      </c>
      <c r="Q1634" s="39" t="s">
        <v>111</v>
      </c>
      <c r="R1634" s="39">
        <v>1792</v>
      </c>
      <c r="S1634" s="1" t="str">
        <f>IF(OR(MONTH(L1634)=12, MONTH(L1634)&lt;=5), "Dry Season", "Wet Season")</f>
        <v>Dry Season</v>
      </c>
      <c r="T1634" s="1">
        <v>1</v>
      </c>
      <c r="U1634" s="1">
        <v>0</v>
      </c>
      <c r="V1634" s="1">
        <v>1</v>
      </c>
      <c r="W1634" s="1">
        <v>1</v>
      </c>
      <c r="X1634" s="1" t="s">
        <v>2111</v>
      </c>
      <c r="Y1634" s="1">
        <v>9.564584</v>
      </c>
      <c r="Z1634" s="1">
        <v>123.80316000000001</v>
      </c>
      <c r="AA1634" s="11" cm="1">
        <f t="array" ref="AA1634">IF(ISBLANK(Y1634), 0, VINCentyInvDistance(F1634,G1634,Y1634,Z1634))</f>
        <v>868.45672816020453</v>
      </c>
      <c r="AB1634" s="1">
        <v>0</v>
      </c>
      <c r="AC1634" s="1">
        <v>7.6</v>
      </c>
      <c r="AD1634" s="1">
        <v>3.8</v>
      </c>
      <c r="AE1634" s="1">
        <v>57</v>
      </c>
      <c r="AF1634" s="1">
        <v>1</v>
      </c>
      <c r="AG1634" s="1" t="s">
        <v>2112</v>
      </c>
      <c r="AH1634" s="1" t="s">
        <v>2113</v>
      </c>
      <c r="AI1634" s="1" t="str">
        <f>TRIM(MID(SUBSTITUTE($H1634,",",REPT(" ",200)),(LEN($H1634)-LEN(SUBSTITUTE($H1634,",",""))-2)*200+1,200))</f>
        <v>Central Visayas</v>
      </c>
      <c r="AJ1634" s="1" t="s">
        <v>55</v>
      </c>
      <c r="AK1634" t="s">
        <v>16704</v>
      </c>
      <c r="AL1634" s="7">
        <v>0</v>
      </c>
      <c r="AM1634" s="1"/>
    </row>
    <row r="1635" spans="1:39" ht="12.75" customHeight="1">
      <c r="A1635" s="1"/>
      <c r="B1635" s="1" t="s">
        <v>2714</v>
      </c>
      <c r="C1635" s="1" t="s">
        <v>2715</v>
      </c>
      <c r="D1635" s="3" t="str">
        <f ca="1">IFERROR(__xludf.DUMMYFUNCTION("PROPER(REGEXEXTRACT(B589, ""(?:https?:\/\/)?(?:www\.)?([a-zA-Z0-9-]+)\.""))"),"Skyscanner")</f>
        <v>Skyscanner</v>
      </c>
      <c r="E1635" s="1" t="s">
        <v>2716</v>
      </c>
      <c r="F1635" s="1">
        <v>9.5574399999999997</v>
      </c>
      <c r="G1635" s="1">
        <v>123.80598999999999</v>
      </c>
      <c r="H1635" s="1" t="s">
        <v>2713</v>
      </c>
      <c r="I1635" s="1" t="s">
        <v>2622</v>
      </c>
      <c r="J1635" s="1">
        <f>IF(K1635="URBAN",1,IF(K1635="SUBURBAN",2,IF(K1635="RURAL",3,"")))</f>
        <v>2</v>
      </c>
      <c r="K1635" s="1" t="s">
        <v>84</v>
      </c>
      <c r="L1635" s="18">
        <v>46082</v>
      </c>
      <c r="M1635" s="49">
        <v>0.625</v>
      </c>
      <c r="N1635" s="18">
        <v>46083</v>
      </c>
      <c r="O1635" s="56">
        <v>0.5</v>
      </c>
      <c r="P1635" s="31" t="str">
        <f>TEXT($L1635, "dddd")</f>
        <v>Sunday</v>
      </c>
      <c r="Q1635" s="39" t="s">
        <v>531</v>
      </c>
      <c r="R1635" s="39">
        <v>2229.5</v>
      </c>
      <c r="S1635" s="1" t="str">
        <f>IF(OR(MONTH(L1635)=12, MONTH(L1635)&lt;=5), "Dry Season", "Wet Season")</f>
        <v>Dry Season</v>
      </c>
      <c r="T1635" s="1">
        <v>1</v>
      </c>
      <c r="U1635" s="1">
        <v>0</v>
      </c>
      <c r="V1635" s="1">
        <v>0</v>
      </c>
      <c r="W1635" s="1">
        <v>1</v>
      </c>
      <c r="X1635" s="1" t="s">
        <v>2111</v>
      </c>
      <c r="Y1635" s="1">
        <v>9.564584</v>
      </c>
      <c r="Z1635" s="1">
        <v>123.80316000000001</v>
      </c>
      <c r="AA1635" s="11" cm="1">
        <f t="array" ref="AA1635">IF(ISBLANK(Y1635), 0, VINCentyInvDistance(F1635,G1635,Y1635,Z1635))</f>
        <v>849.04741341490035</v>
      </c>
      <c r="AB1635" s="1">
        <v>0</v>
      </c>
      <c r="AC1635" s="1">
        <v>7.6</v>
      </c>
      <c r="AD1635" s="1">
        <v>0</v>
      </c>
      <c r="AE1635" s="1">
        <v>71</v>
      </c>
      <c r="AF1635" s="1">
        <v>1</v>
      </c>
      <c r="AG1635" s="1" t="s">
        <v>68</v>
      </c>
      <c r="AH1635" s="1" t="str">
        <f>TRIM(MID(SUBSTITUTE($H1635,",",REPT(" ",200)),(LEN($H1635)-LEN(SUBSTITUTE($H1635,",",""))-3)*200+1,200))</f>
        <v>Bohol</v>
      </c>
      <c r="AI1635" s="1" t="str">
        <f>TRIM(MID(SUBSTITUTE($H1635,",",REPT(" ",200)),(LEN($H1635)-LEN(SUBSTITUTE($H1635,",",""))-2)*200+1,200))</f>
        <v>Central Visayas</v>
      </c>
      <c r="AJ1635" s="1" t="s">
        <v>55</v>
      </c>
      <c r="AL1635" s="7">
        <v>0</v>
      </c>
      <c r="AM1635" s="1" t="s">
        <v>2717</v>
      </c>
    </row>
    <row r="1636" spans="1:39" ht="12.75" customHeight="1">
      <c r="A1636" s="1"/>
      <c r="B1636" s="1" t="s">
        <v>2726</v>
      </c>
      <c r="C1636" s="1" t="s">
        <v>2727</v>
      </c>
      <c r="D1636" s="3" t="str">
        <f ca="1">IFERROR(__xludf.DUMMYFUNCTION("PROPER(REGEXEXTRACT(B592, ""(?:https?:\/\/)?(?:www\.)?([a-zA-Z0-9-]+)\.""))"),"Skyscanner")</f>
        <v>Skyscanner</v>
      </c>
      <c r="E1636" s="1" t="s">
        <v>2728</v>
      </c>
      <c r="F1636" s="1">
        <v>9.5662807000000001</v>
      </c>
      <c r="G1636" s="1">
        <v>123.7783543</v>
      </c>
      <c r="H1636" s="1" t="s">
        <v>2729</v>
      </c>
      <c r="I1636" s="1" t="s">
        <v>2622</v>
      </c>
      <c r="J1636" s="1">
        <f>IF(K1636="URBAN",1,IF(K1636="SUBURBAN",2,IF(K1636="RURAL",3,"")))</f>
        <v>2</v>
      </c>
      <c r="K1636" s="1" t="s">
        <v>84</v>
      </c>
      <c r="L1636" s="18">
        <v>46082</v>
      </c>
      <c r="M1636" s="49">
        <v>0.58333333333333337</v>
      </c>
      <c r="N1636" s="18">
        <v>46083</v>
      </c>
      <c r="O1636" s="56">
        <v>0.5</v>
      </c>
      <c r="P1636" s="31" t="str">
        <f>TEXT($L1636, "dddd")</f>
        <v>Sunday</v>
      </c>
      <c r="Q1636" s="39" t="s">
        <v>117</v>
      </c>
      <c r="R1636" s="39">
        <v>1956.5</v>
      </c>
      <c r="S1636" s="1" t="str">
        <f>IF(OR(MONTH(L1636)=12, MONTH(L1636)&lt;=5), "Dry Season", "Wet Season")</f>
        <v>Dry Season</v>
      </c>
      <c r="T1636" s="1">
        <v>1</v>
      </c>
      <c r="U1636" s="1">
        <v>0</v>
      </c>
      <c r="V1636" s="1">
        <v>1</v>
      </c>
      <c r="W1636" s="1">
        <v>1</v>
      </c>
      <c r="X1636" s="1" t="s">
        <v>2629</v>
      </c>
      <c r="Y1636" s="1">
        <v>9.5486699999999995</v>
      </c>
      <c r="Z1636" s="1">
        <v>123.77356</v>
      </c>
      <c r="AA1636" s="11" cm="1">
        <f t="array" ref="AA1636">IF(ISBLANK(Y1636), 0, VINCentyInvDistance(F1636,G1636,Y1636,Z1636))</f>
        <v>2017.6901396312821</v>
      </c>
      <c r="AB1636" s="1">
        <v>0</v>
      </c>
      <c r="AC1636" s="1">
        <v>8</v>
      </c>
      <c r="AD1636" s="1">
        <v>4</v>
      </c>
      <c r="AE1636" s="1">
        <v>45</v>
      </c>
      <c r="AF1636" s="1">
        <v>1</v>
      </c>
      <c r="AG1636" s="1" t="s">
        <v>2630</v>
      </c>
      <c r="AH1636" s="1" t="s">
        <v>2113</v>
      </c>
      <c r="AI1636" s="1" t="str">
        <f>TRIM(MID(SUBSTITUTE($H1636,",",REPT(" ",200)),(LEN($H1636)-LEN(SUBSTITUTE($H1636,",",""))-2)*200+1,200))</f>
        <v>Central Visayas</v>
      </c>
      <c r="AJ1636" s="1" t="s">
        <v>55</v>
      </c>
      <c r="AK1636" t="s">
        <v>16706</v>
      </c>
      <c r="AL1636" s="7">
        <v>0</v>
      </c>
      <c r="AM1636" s="1"/>
    </row>
    <row r="1637" spans="1:39" ht="12.75" customHeight="1">
      <c r="A1637" s="1"/>
      <c r="B1637" s="1" t="s">
        <v>2734</v>
      </c>
      <c r="C1637" s="1" t="s">
        <v>2735</v>
      </c>
      <c r="D1637" s="3" t="str">
        <f ca="1">IFERROR(__xludf.DUMMYFUNCTION("PROPER(REGEXEXTRACT(B594, ""(?:https?:\/\/)?(?:www\.)?([a-zA-Z0-9-]+)\.""))"),"Skyscanner")</f>
        <v>Skyscanner</v>
      </c>
      <c r="E1637" s="1" t="s">
        <v>2736</v>
      </c>
      <c r="F1637" s="1">
        <v>9.5568530000000003</v>
      </c>
      <c r="G1637" s="1">
        <v>123.787947</v>
      </c>
      <c r="H1637" s="1" t="s">
        <v>2733</v>
      </c>
      <c r="I1637" s="1" t="s">
        <v>2622</v>
      </c>
      <c r="J1637" s="1">
        <f>IF(K1637="URBAN",1,IF(K1637="SUBURBAN",2,IF(K1637="RURAL",3,"")))</f>
        <v>2</v>
      </c>
      <c r="K1637" s="1" t="s">
        <v>84</v>
      </c>
      <c r="L1637" s="18">
        <v>46082</v>
      </c>
      <c r="M1637" s="49">
        <v>0.58333333333333337</v>
      </c>
      <c r="N1637" s="18">
        <v>46083</v>
      </c>
      <c r="O1637" s="56">
        <v>0.5</v>
      </c>
      <c r="P1637" s="31" t="str">
        <f>TEXT($L1637, "dddd")</f>
        <v>Sunday</v>
      </c>
      <c r="Q1637" s="39" t="s">
        <v>111</v>
      </c>
      <c r="R1637" s="39">
        <v>1000</v>
      </c>
      <c r="S1637" s="1" t="str">
        <f>IF(OR(MONTH(L1637)=12, MONTH(L1637)&lt;=5), "Dry Season", "Wet Season")</f>
        <v>Dry Season</v>
      </c>
      <c r="T1637" s="1">
        <v>1</v>
      </c>
      <c r="U1637" s="1">
        <v>0</v>
      </c>
      <c r="V1637" s="1">
        <v>0</v>
      </c>
      <c r="W1637" s="1">
        <v>1</v>
      </c>
      <c r="X1637" s="1" t="s">
        <v>2629</v>
      </c>
      <c r="Y1637" s="1">
        <v>9.5486699999999995</v>
      </c>
      <c r="Z1637" s="1">
        <v>123.77356</v>
      </c>
      <c r="AA1637" s="11" cm="1">
        <f t="array" ref="AA1637">IF(ISBLANK(Y1637), 0, VINCentyInvDistance(F1637,G1637,Y1637,Z1637))</f>
        <v>1820.4285050731412</v>
      </c>
      <c r="AB1637" s="1">
        <v>0</v>
      </c>
      <c r="AC1637" s="1">
        <v>9</v>
      </c>
      <c r="AD1637" s="1">
        <v>5</v>
      </c>
      <c r="AE1637" s="1">
        <v>39</v>
      </c>
      <c r="AF1637" s="1">
        <v>1</v>
      </c>
      <c r="AG1637" s="1" t="s">
        <v>2737</v>
      </c>
      <c r="AH1637" s="1" t="s">
        <v>2113</v>
      </c>
      <c r="AI1637" s="1"/>
      <c r="AJ1637" s="1" t="s">
        <v>55</v>
      </c>
      <c r="AK1637" t="s">
        <v>16708</v>
      </c>
      <c r="AL1637" s="7">
        <v>0</v>
      </c>
      <c r="AM1637" s="1" t="s">
        <v>2738</v>
      </c>
    </row>
    <row r="1638" spans="1:39" ht="12.75" customHeight="1">
      <c r="A1638" s="1"/>
      <c r="B1638" s="1" t="s">
        <v>2744</v>
      </c>
      <c r="C1638" s="1" t="s">
        <v>2745</v>
      </c>
      <c r="D1638" s="3" t="str">
        <f ca="1">IFERROR(__xludf.DUMMYFUNCTION("PROPER(REGEXEXTRACT(B596, ""(?:https?:\/\/)?(?:www\.)?([a-zA-Z0-9-]+)\.""))"),"Google")</f>
        <v>Google</v>
      </c>
      <c r="E1638" s="1" t="s">
        <v>2746</v>
      </c>
      <c r="F1638" s="1">
        <v>9.5518333999999996</v>
      </c>
      <c r="G1638" s="1">
        <v>123.7746844</v>
      </c>
      <c r="H1638" s="1" t="s">
        <v>2747</v>
      </c>
      <c r="I1638" s="1" t="s">
        <v>2622</v>
      </c>
      <c r="J1638" s="1">
        <f>IF(K1638="URBAN",1,IF(K1638="SUBURBAN",2,IF(K1638="RURAL",3,"")))</f>
        <v>2</v>
      </c>
      <c r="K1638" s="1" t="s">
        <v>84</v>
      </c>
      <c r="L1638" s="18">
        <v>46082</v>
      </c>
      <c r="M1638" s="49">
        <v>0.625</v>
      </c>
      <c r="N1638" s="18">
        <v>46083</v>
      </c>
      <c r="O1638" s="56">
        <v>0.5</v>
      </c>
      <c r="P1638" s="31" t="str">
        <f>TEXT($L1638, "dddd")</f>
        <v>Sunday</v>
      </c>
      <c r="Q1638" s="39" t="s">
        <v>928</v>
      </c>
      <c r="R1638" s="39">
        <v>6506.5</v>
      </c>
      <c r="S1638" s="1" t="str">
        <f>IF(OR(MONTH(L1638)=12, MONTH(L1638)&lt;=5), "Dry Season", "Wet Season")</f>
        <v>Dry Season</v>
      </c>
      <c r="T1638" s="1">
        <v>1</v>
      </c>
      <c r="U1638" s="1">
        <v>0</v>
      </c>
      <c r="V1638" s="1">
        <v>1</v>
      </c>
      <c r="W1638" s="1">
        <v>1</v>
      </c>
      <c r="X1638" s="1" t="s">
        <v>2629</v>
      </c>
      <c r="Y1638" s="1">
        <v>9.5486699999999995</v>
      </c>
      <c r="Z1638" s="1">
        <v>123.77356</v>
      </c>
      <c r="AA1638" s="11" cm="1">
        <f t="array" ref="AA1638">IF(ISBLANK(Y1638), 0, VINCentyInvDistance(F1638,G1638,Y1638,Z1638))</f>
        <v>371.02514016013805</v>
      </c>
      <c r="AB1638" s="1">
        <v>0</v>
      </c>
      <c r="AC1638" s="1">
        <v>0</v>
      </c>
      <c r="AD1638" s="1">
        <v>0</v>
      </c>
      <c r="AE1638" s="1">
        <v>151</v>
      </c>
      <c r="AF1638" s="1">
        <v>1</v>
      </c>
      <c r="AG1638" s="1" t="s">
        <v>2630</v>
      </c>
      <c r="AH1638" s="1" t="s">
        <v>2113</v>
      </c>
      <c r="AI1638" s="1" t="str">
        <f>TRIM(MID(SUBSTITUTE($H1638,",",REPT(" ",200)),(LEN($H1638)-LEN(SUBSTITUTE($H1638,",",""))-2)*200+1,200))</f>
        <v>Central Visayas</v>
      </c>
      <c r="AJ1638" s="1" t="s">
        <v>55</v>
      </c>
      <c r="AL1638" s="7">
        <v>0</v>
      </c>
      <c r="AM1638" s="1"/>
    </row>
    <row r="1639" spans="1:39" ht="12.75" customHeight="1">
      <c r="A1639" s="1"/>
      <c r="B1639" s="1" t="s">
        <v>2752</v>
      </c>
      <c r="C1639" s="1" t="s">
        <v>2753</v>
      </c>
      <c r="D1639" s="3" t="str">
        <f ca="1">IFERROR(__xludf.DUMMYFUNCTION("PROPER(REGEXEXTRACT(B598, ""(?:https?:\/\/)?(?:www\.)?([a-zA-Z0-9-]+)\.""))"),"Skyscanner")</f>
        <v>Skyscanner</v>
      </c>
      <c r="E1639" s="1" t="s">
        <v>2754</v>
      </c>
      <c r="F1639" s="1">
        <v>9.5881240000000005</v>
      </c>
      <c r="G1639" s="1">
        <v>123.72595200000001</v>
      </c>
      <c r="H1639" s="1" t="s">
        <v>2751</v>
      </c>
      <c r="I1639" s="1" t="s">
        <v>2622</v>
      </c>
      <c r="J1639" s="1">
        <f>IF(K1639="URBAN",1,IF(K1639="SUBURBAN",2,IF(K1639="RURAL",3,"")))</f>
        <v>2</v>
      </c>
      <c r="K1639" s="1" t="s">
        <v>84</v>
      </c>
      <c r="L1639" s="18">
        <v>46082</v>
      </c>
      <c r="M1639" s="49">
        <v>0.58333333333333337</v>
      </c>
      <c r="N1639" s="18">
        <v>46083</v>
      </c>
      <c r="O1639" s="56">
        <v>0.5</v>
      </c>
      <c r="P1639" s="31" t="str">
        <f>TEXT($L1639, "dddd")</f>
        <v>Sunday</v>
      </c>
      <c r="Q1639" s="39" t="s">
        <v>43</v>
      </c>
      <c r="R1639" s="39">
        <v>2745</v>
      </c>
      <c r="S1639" s="1" t="str">
        <f>IF(OR(MONTH(L1639)=12, MONTH(L1639)&lt;=5), "Dry Season", "Wet Season")</f>
        <v>Dry Season</v>
      </c>
      <c r="T1639" s="1">
        <v>1</v>
      </c>
      <c r="U1639" s="1">
        <v>0</v>
      </c>
      <c r="V1639" s="1">
        <v>1</v>
      </c>
      <c r="W1639" s="1">
        <v>1</v>
      </c>
      <c r="X1639" s="1" t="s">
        <v>2660</v>
      </c>
      <c r="Y1639" s="1">
        <v>9.5877140999999995</v>
      </c>
      <c r="Z1639" s="1">
        <v>123.7258102</v>
      </c>
      <c r="AA1639" s="11" cm="1">
        <f t="array" ref="AA1639">IF(ISBLANK(Y1639), 0, VINCentyInvDistance(F1639,G1639,Y1639,Z1639))</f>
        <v>47.934827958053212</v>
      </c>
      <c r="AB1639" s="1">
        <v>0</v>
      </c>
      <c r="AC1639" s="1">
        <v>9.6</v>
      </c>
      <c r="AD1639" s="1">
        <v>3.3</v>
      </c>
      <c r="AE1639" s="1">
        <v>18</v>
      </c>
      <c r="AF1639" s="1">
        <v>1</v>
      </c>
      <c r="AG1639" s="1" t="str">
        <f>TRIM(MID(SUBSTITUTE($H1639,",",REPT(" ",200)),(LEN($H1639)-LEN(SUBSTITUTE($H1639,",",""))-4)*200+1,200))</f>
        <v>Panglao</v>
      </c>
      <c r="AH1639" s="1" t="str">
        <f>TRIM(MID(SUBSTITUTE($H1639,",",REPT(" ",200)),(LEN($H1639)-LEN(SUBSTITUTE($H1639,",",""))-3)*200+1,200))</f>
        <v>Bohol</v>
      </c>
      <c r="AI1639" s="1" t="str">
        <f>TRIM(MID(SUBSTITUTE($H1639,",",REPT(" ",200)),(LEN($H1639)-LEN(SUBSTITUTE($H1639,",",""))-2)*200+1,200))</f>
        <v>Central Visayas</v>
      </c>
      <c r="AJ1639" s="1" t="str">
        <f>TRIM(MID(SUBSTITUTE($H1639,",",REPT(" ",200)),(LEN($H1639)-LEN(SUBSTITUTE($H1639,",",""))-0)*200+1,200))</f>
        <v>Philippines</v>
      </c>
      <c r="AK1639" t="s">
        <v>2755</v>
      </c>
      <c r="AL1639" s="7">
        <v>0</v>
      </c>
      <c r="AM1639" s="1" t="s">
        <v>2756</v>
      </c>
    </row>
    <row r="1640" spans="1:39" ht="12.75" customHeight="1">
      <c r="A1640" s="1"/>
      <c r="B1640" s="1" t="s">
        <v>2764</v>
      </c>
      <c r="C1640" s="1" t="s">
        <v>2765</v>
      </c>
      <c r="D1640" s="3" t="str">
        <f ca="1">IFERROR(__xludf.DUMMYFUNCTION("PROPER(REGEXEXTRACT(B601, ""(?:https?:\/\/)?(?:www\.)?([a-zA-Z0-9-]+)\.""))"),"Skyscanner")</f>
        <v>Skyscanner</v>
      </c>
      <c r="E1640" s="1" t="s">
        <v>2766</v>
      </c>
      <c r="F1640" s="1">
        <v>9.5484519999999993</v>
      </c>
      <c r="G1640" s="1">
        <v>123.77110999999999</v>
      </c>
      <c r="H1640" s="1" t="s">
        <v>2628</v>
      </c>
      <c r="I1640" s="1" t="s">
        <v>2622</v>
      </c>
      <c r="J1640" s="1">
        <f>IF(K1640="URBAN",1,IF(K1640="SUBURBAN",2,IF(K1640="RURAL",3,"")))</f>
        <v>2</v>
      </c>
      <c r="K1640" s="1" t="s">
        <v>84</v>
      </c>
      <c r="L1640" s="18">
        <v>46082</v>
      </c>
      <c r="M1640" s="49">
        <v>0.625</v>
      </c>
      <c r="N1640" s="18">
        <v>46083</v>
      </c>
      <c r="O1640" s="56">
        <v>0.5</v>
      </c>
      <c r="P1640" s="31" t="str">
        <f>TEXT($L1640, "dddd")</f>
        <v>Sunday</v>
      </c>
      <c r="Q1640" s="39" t="s">
        <v>111</v>
      </c>
      <c r="R1640" s="39">
        <v>2779.2</v>
      </c>
      <c r="S1640" s="1" t="str">
        <f>IF(OR(MONTH(L1640)=12, MONTH(L1640)&lt;=5), "Dry Season", "Wet Season")</f>
        <v>Dry Season</v>
      </c>
      <c r="T1640" s="1">
        <v>1</v>
      </c>
      <c r="U1640" s="1">
        <v>1</v>
      </c>
      <c r="V1640" s="1">
        <v>1</v>
      </c>
      <c r="W1640" s="1">
        <v>1</v>
      </c>
      <c r="X1640" s="1" t="s">
        <v>2629</v>
      </c>
      <c r="Y1640" s="1">
        <v>9.5486699999999995</v>
      </c>
      <c r="Z1640" s="1">
        <v>123.77356</v>
      </c>
      <c r="AA1640" s="11" cm="1">
        <f t="array" ref="AA1640">IF(ISBLANK(Y1640), 0, VINCentyInvDistance(F1640,G1640,Y1640,Z1640))</f>
        <v>270.05747140620457</v>
      </c>
      <c r="AB1640" s="1">
        <v>0</v>
      </c>
      <c r="AC1640" s="1">
        <v>6.4</v>
      </c>
      <c r="AD1640" s="1">
        <v>0</v>
      </c>
      <c r="AE1640" s="1">
        <v>647</v>
      </c>
      <c r="AF1640" s="1">
        <v>1</v>
      </c>
      <c r="AG1640" s="1" t="str">
        <f>TRIM(MID(SUBSTITUTE($H1640,",",REPT(" ",200)),(LEN($H1640)-LEN(SUBSTITUTE($H1640,",",""))-4)*200+1,200))</f>
        <v>Panglao</v>
      </c>
      <c r="AH1640" s="1" t="str">
        <f>TRIM(MID(SUBSTITUTE($H1640,",",REPT(" ",200)),(LEN($H1640)-LEN(SUBSTITUTE($H1640,",",""))-3)*200+1,200))</f>
        <v>Bohol</v>
      </c>
      <c r="AI1640" s="1" t="str">
        <f>TRIM(MID(SUBSTITUTE($H1640,",",REPT(" ",200)),(LEN($H1640)-LEN(SUBSTITUTE($H1640,",",""))-2)*200+1,200))</f>
        <v>Central Visayas</v>
      </c>
      <c r="AJ1640" s="1" t="str">
        <f>TRIM(MID(SUBSTITUTE($H1640,",",REPT(" ",200)),(LEN($H1640)-LEN(SUBSTITUTE($H1640,",",""))-0)*200+1,200))</f>
        <v>Philippines</v>
      </c>
      <c r="AL1640" s="7">
        <v>0</v>
      </c>
      <c r="AM1640" s="1" t="s">
        <v>2767</v>
      </c>
    </row>
    <row r="1641" spans="1:39" ht="12.75" customHeight="1">
      <c r="A1641" s="1"/>
      <c r="B1641" s="1" t="s">
        <v>2785</v>
      </c>
      <c r="C1641" s="1" t="s">
        <v>2786</v>
      </c>
      <c r="D1641" s="3" t="str">
        <f ca="1">IFERROR(__xludf.DUMMYFUNCTION("PROPER(REGEXEXTRACT(B606, ""(?:https?:\/\/)?(?:www\.)?([a-zA-Z0-9-]+)\.""))"),"Skyscanner")</f>
        <v>Skyscanner</v>
      </c>
      <c r="E1641" s="1" t="s">
        <v>2787</v>
      </c>
      <c r="F1641" s="1">
        <v>9.5511095000000008</v>
      </c>
      <c r="G1641" s="1">
        <v>123.77419020000001</v>
      </c>
      <c r="H1641" s="1" t="s">
        <v>2788</v>
      </c>
      <c r="I1641" s="1" t="s">
        <v>2622</v>
      </c>
      <c r="J1641" s="1">
        <f>IF(K1641="URBAN",1,IF(K1641="SUBURBAN",2,IF(K1641="RURAL",3,"")))</f>
        <v>2</v>
      </c>
      <c r="K1641" s="1" t="s">
        <v>84</v>
      </c>
      <c r="L1641" s="18">
        <v>46082</v>
      </c>
      <c r="M1641" s="49">
        <v>0.625</v>
      </c>
      <c r="N1641" s="18">
        <v>46083</v>
      </c>
      <c r="O1641" s="56">
        <v>0.45833333333333331</v>
      </c>
      <c r="P1641" s="31" t="str">
        <f>TEXT($L1641, "dddd")</f>
        <v>Sunday</v>
      </c>
      <c r="Q1641" s="39" t="s">
        <v>111</v>
      </c>
      <c r="R1641" s="39">
        <v>14847</v>
      </c>
      <c r="S1641" s="1" t="str">
        <f>IF(OR(MONTH(L1641)=12, MONTH(L1641)&lt;=5), "Dry Season", "Wet Season")</f>
        <v>Dry Season</v>
      </c>
      <c r="T1641" s="1">
        <v>1</v>
      </c>
      <c r="U1641" s="1">
        <v>0</v>
      </c>
      <c r="V1641" s="1">
        <v>1</v>
      </c>
      <c r="W1641" s="1">
        <v>1</v>
      </c>
      <c r="X1641" s="1" t="s">
        <v>2629</v>
      </c>
      <c r="Y1641" s="1">
        <v>9.5486699999999995</v>
      </c>
      <c r="Z1641" s="1">
        <v>123.77356</v>
      </c>
      <c r="AA1641" s="11" cm="1">
        <f t="array" ref="AA1641">IF(ISBLANK(Y1641), 0, VINCentyInvDistance(F1641,G1641,Y1641,Z1641))</f>
        <v>278.54990470521182</v>
      </c>
      <c r="AB1641" s="1">
        <v>1</v>
      </c>
      <c r="AC1641" s="1">
        <v>7.8</v>
      </c>
      <c r="AD1641" s="1">
        <v>3.9</v>
      </c>
      <c r="AE1641" s="1">
        <v>462</v>
      </c>
      <c r="AF1641" s="1">
        <v>1</v>
      </c>
      <c r="AG1641" s="1" t="s">
        <v>2630</v>
      </c>
      <c r="AH1641" s="1" t="s">
        <v>2113</v>
      </c>
      <c r="AI1641" s="1" t="str">
        <f>TRIM(MID(SUBSTITUTE($H1641,",",REPT(" ",200)),(LEN($H1641)-LEN(SUBSTITUTE($H1641,",",""))-2)*200+1,200))</f>
        <v>Central Visayas</v>
      </c>
      <c r="AJ1641" s="1" t="s">
        <v>55</v>
      </c>
      <c r="AK1641" t="s">
        <v>16717</v>
      </c>
      <c r="AL1641" s="7">
        <v>0</v>
      </c>
      <c r="AM1641" s="1"/>
    </row>
    <row r="1642" spans="1:39" ht="12.75" customHeight="1">
      <c r="A1642" s="1"/>
      <c r="B1642" s="1" t="s">
        <v>2793</v>
      </c>
      <c r="C1642" s="1" t="s">
        <v>2794</v>
      </c>
      <c r="D1642" s="3" t="str">
        <f ca="1">IFERROR(__xludf.DUMMYFUNCTION("PROPER(REGEXEXTRACT(B608, ""(?:https?:\/\/)?(?:www\.)?([a-zA-Z0-9-]+)\.""))"),"Google")</f>
        <v>Google</v>
      </c>
      <c r="E1642" s="1" t="s">
        <v>2795</v>
      </c>
      <c r="F1642" s="1">
        <v>9.5497712999999997</v>
      </c>
      <c r="G1642" s="1">
        <v>123.7683181</v>
      </c>
      <c r="H1642" s="1" t="s">
        <v>2796</v>
      </c>
      <c r="I1642" s="1" t="s">
        <v>2622</v>
      </c>
      <c r="J1642" s="1">
        <f>IF(K1642="URBAN",1,IF(K1642="SUBURBAN",2,IF(K1642="RURAL",3,"")))</f>
        <v>2</v>
      </c>
      <c r="K1642" s="1" t="s">
        <v>84</v>
      </c>
      <c r="L1642" s="18">
        <v>46082</v>
      </c>
      <c r="M1642" s="49">
        <v>0.625</v>
      </c>
      <c r="N1642" s="18">
        <v>46083</v>
      </c>
      <c r="O1642" s="56">
        <v>0.5</v>
      </c>
      <c r="P1642" s="31" t="str">
        <f>TEXT($L1642, "dddd")</f>
        <v>Sunday</v>
      </c>
      <c r="Q1642" s="39" t="s">
        <v>2797</v>
      </c>
      <c r="R1642" s="39">
        <v>20793.5</v>
      </c>
      <c r="S1642" s="1" t="str">
        <f>IF(OR(MONTH(L1642)=12, MONTH(L1642)&lt;=5), "Dry Season", "Wet Season")</f>
        <v>Dry Season</v>
      </c>
      <c r="T1642" s="1">
        <v>1</v>
      </c>
      <c r="U1642" s="1">
        <v>0</v>
      </c>
      <c r="V1642" s="1">
        <v>1</v>
      </c>
      <c r="W1642" s="1">
        <v>1</v>
      </c>
      <c r="X1642" s="1" t="s">
        <v>2644</v>
      </c>
      <c r="Y1642" s="1">
        <v>9.5516547000000003</v>
      </c>
      <c r="Z1642" s="1">
        <v>123.7674741</v>
      </c>
      <c r="AA1642" s="11" cm="1">
        <f t="array" ref="AA1642">IF(ISBLANK(Y1642), 0, VINCentyInvDistance(F1642,G1642,Y1642,Z1642))</f>
        <v>227.9917476214996</v>
      </c>
      <c r="AB1642" s="1">
        <v>0</v>
      </c>
      <c r="AC1642" s="1">
        <v>0</v>
      </c>
      <c r="AD1642" s="1">
        <v>0</v>
      </c>
      <c r="AE1642" s="1">
        <v>194</v>
      </c>
      <c r="AF1642" s="1">
        <v>1</v>
      </c>
      <c r="AG1642" s="1" t="s">
        <v>2645</v>
      </c>
      <c r="AH1642" s="1" t="s">
        <v>2113</v>
      </c>
      <c r="AI1642" s="1" t="str">
        <f>TRIM(MID(SUBSTITUTE($H1642,",",REPT(" ",200)),(LEN($H1642)-LEN(SUBSTITUTE($H1642,",",""))-2)*200+1,200))</f>
        <v>Central Visayas</v>
      </c>
      <c r="AJ1642" s="1" t="s">
        <v>55</v>
      </c>
      <c r="AL1642" s="7">
        <v>0</v>
      </c>
      <c r="AM1642" s="1"/>
    </row>
    <row r="1643" spans="1:39" ht="12.75" customHeight="1">
      <c r="A1643" s="1"/>
      <c r="B1643" s="1" t="s">
        <v>2807</v>
      </c>
      <c r="C1643" s="1" t="s">
        <v>2808</v>
      </c>
      <c r="D1643" s="3" t="str">
        <f ca="1">IFERROR(__xludf.DUMMYFUNCTION("PROPER(REGEXEXTRACT(B611, ""(?:https?:\/\/)?(?:www\.)?([a-zA-Z0-9-]+)\.""))"),"Skyscanner")</f>
        <v>Skyscanner</v>
      </c>
      <c r="E1643" s="1" t="s">
        <v>2809</v>
      </c>
      <c r="F1643" s="1">
        <v>9.5555883999999995</v>
      </c>
      <c r="G1643" s="1">
        <v>123.8036998</v>
      </c>
      <c r="H1643" s="1" t="s">
        <v>2810</v>
      </c>
      <c r="I1643" s="1" t="s">
        <v>2622</v>
      </c>
      <c r="J1643" s="1">
        <f>IF(K1643="URBAN",1,IF(K1643="SUBURBAN",2,IF(K1643="RURAL",3,"")))</f>
        <v>2</v>
      </c>
      <c r="K1643" s="1" t="s">
        <v>84</v>
      </c>
      <c r="L1643" s="18">
        <v>46082</v>
      </c>
      <c r="M1643" s="49">
        <v>0.625</v>
      </c>
      <c r="N1643" s="18">
        <v>46083</v>
      </c>
      <c r="O1643" s="56">
        <v>0.45833333333333331</v>
      </c>
      <c r="P1643" s="31" t="str">
        <f>TEXT($L1643, "dddd")</f>
        <v>Sunday</v>
      </c>
      <c r="Q1643" s="39" t="s">
        <v>186</v>
      </c>
      <c r="R1643" s="39">
        <v>5627</v>
      </c>
      <c r="S1643" s="1" t="str">
        <f>IF(OR(MONTH(L1643)=12, MONTH(L1643)&lt;=5), "Dry Season", "Wet Season")</f>
        <v>Dry Season</v>
      </c>
      <c r="T1643" s="1">
        <v>1</v>
      </c>
      <c r="U1643" s="1">
        <v>1</v>
      </c>
      <c r="V1643" s="1">
        <v>0</v>
      </c>
      <c r="W1643" s="1">
        <v>1</v>
      </c>
      <c r="X1643" s="1" t="s">
        <v>2111</v>
      </c>
      <c r="Y1643" s="1">
        <v>9.564584</v>
      </c>
      <c r="Z1643" s="1">
        <v>123.80316000000001</v>
      </c>
      <c r="AA1643" s="11" cm="1">
        <f t="array" ref="AA1643">IF(ISBLANK(Y1643), 0, VINCentyInvDistance(F1643,G1643,Y1643,Z1643))</f>
        <v>996.72080597252318</v>
      </c>
      <c r="AB1643" s="1">
        <v>0</v>
      </c>
      <c r="AC1643" s="1">
        <v>6.8</v>
      </c>
      <c r="AD1643" s="1">
        <v>3.4</v>
      </c>
      <c r="AE1643" s="1">
        <v>37</v>
      </c>
      <c r="AF1643" s="1">
        <v>1</v>
      </c>
      <c r="AG1643" s="1" t="s">
        <v>2112</v>
      </c>
      <c r="AH1643" s="1" t="s">
        <v>2113</v>
      </c>
      <c r="AI1643" s="1" t="str">
        <f>TRIM(MID(SUBSTITUTE($H1643,",",REPT(" ",200)),(LEN($H1643)-LEN(SUBSTITUTE($H1643,",",""))-2)*200+1,200))</f>
        <v>Central Visayas</v>
      </c>
      <c r="AJ1643" s="1" t="s">
        <v>55</v>
      </c>
      <c r="AK1643" t="s">
        <v>16721</v>
      </c>
      <c r="AL1643" s="7">
        <v>0</v>
      </c>
      <c r="AM1643" s="1"/>
    </row>
    <row r="1644" spans="1:39" ht="12.75" customHeight="1">
      <c r="A1644" s="1"/>
      <c r="B1644" s="1" t="s">
        <v>2811</v>
      </c>
      <c r="C1644" s="1" t="s">
        <v>2812</v>
      </c>
      <c r="D1644" s="3" t="str">
        <f ca="1">IFERROR(__xludf.DUMMYFUNCTION("PROPER(REGEXEXTRACT(B612, ""(?:https?:\/\/)?(?:www\.)?([a-zA-Z0-9-]+)\.""))"),"Agoda")</f>
        <v>Agoda</v>
      </c>
      <c r="E1644" s="1" t="s">
        <v>2813</v>
      </c>
      <c r="F1644" s="1">
        <v>9.5543759000000001</v>
      </c>
      <c r="G1644" s="1">
        <v>123.8016243</v>
      </c>
      <c r="H1644" s="1" t="s">
        <v>2814</v>
      </c>
      <c r="I1644" s="1" t="s">
        <v>2622</v>
      </c>
      <c r="J1644" s="1">
        <f>IF(K1644="URBAN",1,IF(K1644="SUBURBAN",2,IF(K1644="RURAL",3,"")))</f>
        <v>2</v>
      </c>
      <c r="K1644" s="1" t="s">
        <v>84</v>
      </c>
      <c r="L1644" s="18">
        <v>46082</v>
      </c>
      <c r="M1644" s="49">
        <v>0.625</v>
      </c>
      <c r="N1644" s="18">
        <v>46083</v>
      </c>
      <c r="O1644" s="56">
        <v>0.5</v>
      </c>
      <c r="P1644" s="31" t="str">
        <f>TEXT($L1644, "dddd")</f>
        <v>Sunday</v>
      </c>
      <c r="Q1644" s="39" t="s">
        <v>111</v>
      </c>
      <c r="R1644" s="39">
        <v>11329.5</v>
      </c>
      <c r="S1644" s="1" t="str">
        <f>IF(OR(MONTH(L1644)=12, MONTH(L1644)&lt;=5), "Dry Season", "Wet Season")</f>
        <v>Dry Season</v>
      </c>
      <c r="T1644" s="1">
        <v>1</v>
      </c>
      <c r="U1644" s="1">
        <v>0</v>
      </c>
      <c r="V1644" s="1">
        <v>1</v>
      </c>
      <c r="W1644" s="1">
        <v>1</v>
      </c>
      <c r="X1644" s="1" t="s">
        <v>2111</v>
      </c>
      <c r="Y1644" s="1">
        <v>9.564584</v>
      </c>
      <c r="Z1644" s="1">
        <v>123.80316000000001</v>
      </c>
      <c r="AA1644" s="11" cm="1">
        <f t="array" ref="AA1644">IF(ISBLANK(Y1644), 0, VINCentyInvDistance(F1644,G1644,Y1644,Z1644))</f>
        <v>1141.5840597678975</v>
      </c>
      <c r="AB1644" s="1">
        <v>0</v>
      </c>
      <c r="AC1644" s="1">
        <v>0</v>
      </c>
      <c r="AD1644" s="1">
        <v>0</v>
      </c>
      <c r="AE1644" s="1">
        <v>2231</v>
      </c>
      <c r="AF1644" s="1">
        <v>1</v>
      </c>
      <c r="AG1644" s="1" t="s">
        <v>2112</v>
      </c>
      <c r="AH1644" s="1" t="s">
        <v>2113</v>
      </c>
      <c r="AI1644" s="1" t="str">
        <f>TRIM(MID(SUBSTITUTE($H1644,",",REPT(" ",200)),(LEN($H1644)-LEN(SUBSTITUTE($H1644,",",""))-2)*200+1,200))</f>
        <v>Central Visayas</v>
      </c>
      <c r="AJ1644" s="1" t="s">
        <v>55</v>
      </c>
      <c r="AL1644" s="7">
        <v>0</v>
      </c>
      <c r="AM1644" s="1"/>
    </row>
    <row r="1645" spans="1:39" ht="12.75" customHeight="1">
      <c r="A1645" s="1"/>
      <c r="B1645" s="1" t="s">
        <v>2819</v>
      </c>
      <c r="C1645" s="1" t="s">
        <v>2820</v>
      </c>
      <c r="D1645" s="3" t="str">
        <f ca="1">IFERROR(__xludf.DUMMYFUNCTION("PROPER(REGEXEXTRACT(B614, ""(?:https?:\/\/)?(?:www\.)?([a-zA-Z0-9-]+)\.""))"),"Skyscanner")</f>
        <v>Skyscanner</v>
      </c>
      <c r="E1645" s="1" t="s">
        <v>2821</v>
      </c>
      <c r="F1645" s="1">
        <v>9.5487187999999996</v>
      </c>
      <c r="G1645" s="1">
        <v>123.7708044</v>
      </c>
      <c r="H1645" s="1" t="s">
        <v>2822</v>
      </c>
      <c r="I1645" s="1" t="s">
        <v>2622</v>
      </c>
      <c r="J1645" s="1">
        <f>IF(K1645="URBAN",1,IF(K1645="SUBURBAN",2,IF(K1645="RURAL",3,"")))</f>
        <v>2</v>
      </c>
      <c r="K1645" s="1" t="s">
        <v>84</v>
      </c>
      <c r="L1645" s="18">
        <v>46082</v>
      </c>
      <c r="M1645" s="49">
        <v>0.625</v>
      </c>
      <c r="N1645" s="18">
        <v>46083</v>
      </c>
      <c r="O1645" s="56">
        <v>0.5</v>
      </c>
      <c r="P1645" s="31" t="str">
        <f>TEXT($L1645, "dddd")</f>
        <v>Sunday</v>
      </c>
      <c r="Q1645" s="39" t="s">
        <v>117</v>
      </c>
      <c r="R1645" s="39">
        <v>9282</v>
      </c>
      <c r="S1645" s="1" t="str">
        <f>IF(OR(MONTH(L1645)=12, MONTH(L1645)&lt;=5), "Dry Season", "Wet Season")</f>
        <v>Dry Season</v>
      </c>
      <c r="T1645" s="1">
        <v>1</v>
      </c>
      <c r="U1645" s="1">
        <v>0</v>
      </c>
      <c r="V1645" s="1">
        <v>1</v>
      </c>
      <c r="W1645" s="1">
        <v>1</v>
      </c>
      <c r="X1645" s="1" t="s">
        <v>2629</v>
      </c>
      <c r="Y1645" s="1">
        <v>9.5486699999999995</v>
      </c>
      <c r="Z1645" s="1">
        <v>123.77356</v>
      </c>
      <c r="AA1645" s="11" cm="1">
        <f t="array" ref="AA1645">IF(ISBLANK(Y1645), 0, VINCentyInvDistance(F1645,G1645,Y1645,Z1645))</f>
        <v>302.57794457031201</v>
      </c>
      <c r="AB1645" s="1">
        <v>1</v>
      </c>
      <c r="AC1645" s="1">
        <v>9.4</v>
      </c>
      <c r="AD1645" s="1">
        <v>4.7</v>
      </c>
      <c r="AE1645" s="1">
        <v>529</v>
      </c>
      <c r="AF1645" s="1">
        <v>1</v>
      </c>
      <c r="AG1645" s="1" t="s">
        <v>2630</v>
      </c>
      <c r="AH1645" s="1" t="s">
        <v>2113</v>
      </c>
      <c r="AI1645" s="1" t="str">
        <f>TRIM(MID(SUBSTITUTE($H1645,",",REPT(" ",200)),(LEN($H1645)-LEN(SUBSTITUTE($H1645,",",""))-2)*200+1,200))</f>
        <v>Central Visayas</v>
      </c>
      <c r="AJ1645" s="1" t="s">
        <v>55</v>
      </c>
      <c r="AK1645" t="s">
        <v>16723</v>
      </c>
      <c r="AL1645" s="7">
        <v>0</v>
      </c>
      <c r="AM1645" s="1"/>
    </row>
    <row r="1646" spans="1:39" ht="12.75" customHeight="1">
      <c r="A1646" s="1"/>
      <c r="B1646" s="1" t="s">
        <v>2823</v>
      </c>
      <c r="C1646" s="1" t="s">
        <v>2824</v>
      </c>
      <c r="D1646" s="3" t="str">
        <f ca="1">IFERROR(__xludf.DUMMYFUNCTION("PROPER(REGEXEXTRACT(B615, ""(?:https?:\/\/)?(?:www\.)?([a-zA-Z0-9-]+)\.""))"),"Skyscanner")</f>
        <v>Skyscanner</v>
      </c>
      <c r="E1646" s="1" t="s">
        <v>2825</v>
      </c>
      <c r="F1646" s="1">
        <v>9.5487190000000002</v>
      </c>
      <c r="G1646" s="1">
        <v>123.770804</v>
      </c>
      <c r="H1646" s="1" t="s">
        <v>2822</v>
      </c>
      <c r="I1646" s="1" t="s">
        <v>2622</v>
      </c>
      <c r="J1646" s="1">
        <f>IF(K1646="URBAN",1,IF(K1646="SUBURBAN",2,IF(K1646="RURAL",3,"")))</f>
        <v>2</v>
      </c>
      <c r="K1646" s="1" t="s">
        <v>84</v>
      </c>
      <c r="L1646" s="18">
        <v>46082</v>
      </c>
      <c r="M1646" s="49">
        <v>0.58333333333333337</v>
      </c>
      <c r="N1646" s="18">
        <v>46083</v>
      </c>
      <c r="O1646" s="56">
        <v>0.47916666666666669</v>
      </c>
      <c r="P1646" s="31" t="str">
        <f>TEXT($L1646, "dddd")</f>
        <v>Sunday</v>
      </c>
      <c r="Q1646" s="39" t="s">
        <v>111</v>
      </c>
      <c r="R1646" s="39">
        <v>2500</v>
      </c>
      <c r="S1646" s="1" t="str">
        <f>IF(OR(MONTH(L1646)=12, MONTH(L1646)&lt;=5), "Dry Season", "Wet Season")</f>
        <v>Dry Season</v>
      </c>
      <c r="T1646" s="1">
        <v>1</v>
      </c>
      <c r="U1646" s="1">
        <v>0</v>
      </c>
      <c r="V1646" s="1">
        <v>1</v>
      </c>
      <c r="W1646" s="1">
        <v>1</v>
      </c>
      <c r="X1646" s="1" t="s">
        <v>2629</v>
      </c>
      <c r="Y1646" s="1">
        <v>9.5486699999999995</v>
      </c>
      <c r="Z1646" s="1">
        <v>123.77356</v>
      </c>
      <c r="AA1646" s="11" cm="1">
        <f t="array" ref="AA1646">IF(ISBLANK(Y1646), 0, VINCentyInvDistance(F1646,G1646,Y1646,Z1646))</f>
        <v>302.62224775802179</v>
      </c>
      <c r="AB1646" s="1">
        <v>1</v>
      </c>
      <c r="AC1646" s="1">
        <v>9.4</v>
      </c>
      <c r="AD1646" s="1">
        <v>3.9</v>
      </c>
      <c r="AE1646" s="1">
        <v>16</v>
      </c>
      <c r="AF1646" s="1">
        <v>1</v>
      </c>
      <c r="AG1646" s="1" t="s">
        <v>2826</v>
      </c>
      <c r="AH1646" s="1" t="s">
        <v>2113</v>
      </c>
      <c r="AI1646" s="1"/>
      <c r="AJ1646" s="1" t="s">
        <v>55</v>
      </c>
      <c r="AK1646" t="s">
        <v>16724</v>
      </c>
      <c r="AL1646" s="7">
        <v>0</v>
      </c>
      <c r="AM1646" s="1" t="s">
        <v>2827</v>
      </c>
    </row>
    <row r="1647" spans="1:39" ht="12.75" customHeight="1">
      <c r="A1647" s="1"/>
      <c r="B1647" s="1" t="s">
        <v>2831</v>
      </c>
      <c r="C1647" s="1" t="s">
        <v>2832</v>
      </c>
      <c r="D1647" s="3" t="str">
        <f ca="1">IFERROR(__xludf.DUMMYFUNCTION("PROPER(REGEXEXTRACT(B617, ""(?:https?:\/\/)?(?:www\.)?([a-zA-Z0-9-]+)\.""))"),"Google")</f>
        <v>Google</v>
      </c>
      <c r="E1647" s="1" t="s">
        <v>2833</v>
      </c>
      <c r="F1647" s="1">
        <v>9.5545618999999995</v>
      </c>
      <c r="G1647" s="1">
        <v>123.80285859999999</v>
      </c>
      <c r="H1647" s="1" t="s">
        <v>2834</v>
      </c>
      <c r="I1647" s="1" t="s">
        <v>2622</v>
      </c>
      <c r="J1647" s="1">
        <f>IF(K1647="URBAN",1,IF(K1647="SUBURBAN",2,IF(K1647="RURAL",3,"")))</f>
        <v>2</v>
      </c>
      <c r="K1647" s="1" t="s">
        <v>84</v>
      </c>
      <c r="L1647" s="18">
        <v>46082</v>
      </c>
      <c r="M1647" s="49">
        <v>0.625</v>
      </c>
      <c r="N1647" s="18">
        <v>46083</v>
      </c>
      <c r="O1647" s="56">
        <v>0.5</v>
      </c>
      <c r="P1647" s="31" t="str">
        <f>TEXT($L1647, "dddd")</f>
        <v>Sunday</v>
      </c>
      <c r="Q1647" s="39" t="s">
        <v>117</v>
      </c>
      <c r="R1647" s="39">
        <v>4574.0999999999904</v>
      </c>
      <c r="S1647" s="1" t="str">
        <f>IF(OR(MONTH(L1647)=12, MONTH(L1647)&lt;=5), "Dry Season", "Wet Season")</f>
        <v>Dry Season</v>
      </c>
      <c r="T1647" s="1">
        <v>1</v>
      </c>
      <c r="U1647" s="1">
        <v>0</v>
      </c>
      <c r="V1647" s="1">
        <v>1</v>
      </c>
      <c r="W1647" s="1">
        <v>1</v>
      </c>
      <c r="X1647" s="1" t="s">
        <v>2111</v>
      </c>
      <c r="Y1647" s="1">
        <v>9.564584</v>
      </c>
      <c r="Z1647" s="1">
        <v>123.80316000000001</v>
      </c>
      <c r="AA1647" s="11" cm="1">
        <f t="array" ref="AA1647">IF(ISBLANK(Y1647), 0, VINCentyInvDistance(F1647,G1647,Y1647,Z1647))</f>
        <v>1108.9871769830306</v>
      </c>
      <c r="AB1647" s="1">
        <v>0</v>
      </c>
      <c r="AC1647" s="1">
        <v>0</v>
      </c>
      <c r="AD1647" s="1">
        <v>0</v>
      </c>
      <c r="AE1647" s="1">
        <v>483</v>
      </c>
      <c r="AF1647" s="1">
        <v>1</v>
      </c>
      <c r="AG1647" s="1" t="s">
        <v>2112</v>
      </c>
      <c r="AH1647" s="1" t="s">
        <v>2113</v>
      </c>
      <c r="AI1647" s="1" t="str">
        <f>TRIM(MID(SUBSTITUTE($H1647,",",REPT(" ",200)),(LEN($H1647)-LEN(SUBSTITUTE($H1647,",",""))-2)*200+1,200))</f>
        <v>Central Visayas</v>
      </c>
      <c r="AJ1647" s="1" t="s">
        <v>55</v>
      </c>
      <c r="AL1647" s="7">
        <v>0</v>
      </c>
      <c r="AM1647" s="1"/>
    </row>
    <row r="1648" spans="1:39" ht="12.75" customHeight="1">
      <c r="A1648" s="1"/>
      <c r="B1648" s="1" t="s">
        <v>2835</v>
      </c>
      <c r="C1648" s="1" t="s">
        <v>2836</v>
      </c>
      <c r="D1648" s="3" t="str">
        <f ca="1">IFERROR(__xludf.DUMMYFUNCTION("PROPER(REGEXEXTRACT(B618, ""(?:https?:\/\/)?(?:www\.)?([a-zA-Z0-9-]+)\.""))"),"Skyscanner")</f>
        <v>Skyscanner</v>
      </c>
      <c r="E1648" s="1" t="s">
        <v>2837</v>
      </c>
      <c r="F1648" s="1">
        <v>9.5491024000000007</v>
      </c>
      <c r="G1648" s="1">
        <v>123.7718982</v>
      </c>
      <c r="H1648" s="1" t="s">
        <v>2838</v>
      </c>
      <c r="I1648" s="1" t="s">
        <v>2622</v>
      </c>
      <c r="J1648" s="1">
        <f>IF(K1648="URBAN",1,IF(K1648="SUBURBAN",2,IF(K1648="RURAL",3,"")))</f>
        <v>2</v>
      </c>
      <c r="K1648" s="1" t="s">
        <v>84</v>
      </c>
      <c r="L1648" s="18">
        <v>46082</v>
      </c>
      <c r="M1648" s="49">
        <v>0.58333333333333337</v>
      </c>
      <c r="N1648" s="18">
        <v>46083</v>
      </c>
      <c r="O1648" s="56">
        <v>0.5</v>
      </c>
      <c r="P1648" s="31" t="str">
        <f>TEXT($L1648, "dddd")</f>
        <v>Sunday</v>
      </c>
      <c r="Q1648" s="39" t="s">
        <v>207</v>
      </c>
      <c r="R1648" s="39">
        <v>3000</v>
      </c>
      <c r="S1648" s="1" t="str">
        <f>IF(OR(MONTH(L1648)=12, MONTH(L1648)&lt;=5), "Dry Season", "Wet Season")</f>
        <v>Dry Season</v>
      </c>
      <c r="T1648" s="1">
        <v>1</v>
      </c>
      <c r="U1648" s="1">
        <v>0</v>
      </c>
      <c r="V1648" s="1">
        <v>1</v>
      </c>
      <c r="W1648" s="1">
        <v>1</v>
      </c>
      <c r="X1648" s="1" t="s">
        <v>2629</v>
      </c>
      <c r="Y1648" s="1">
        <v>9.5486699999999995</v>
      </c>
      <c r="Z1648" s="1">
        <v>123.77356</v>
      </c>
      <c r="AA1648" s="11" cm="1">
        <f t="array" ref="AA1648">IF(ISBLANK(Y1648), 0, VINCentyInvDistance(F1648,G1648,Y1648,Z1648))</f>
        <v>188.60867964130927</v>
      </c>
      <c r="AB1648" s="1">
        <v>1</v>
      </c>
      <c r="AC1648" s="1">
        <v>7.8</v>
      </c>
      <c r="AD1648" s="1">
        <v>3.9</v>
      </c>
      <c r="AE1648" s="1">
        <v>78</v>
      </c>
      <c r="AF1648" s="1">
        <v>1</v>
      </c>
      <c r="AG1648" s="1" t="s">
        <v>2630</v>
      </c>
      <c r="AH1648" s="1" t="s">
        <v>2113</v>
      </c>
      <c r="AI1648" s="1" t="str">
        <f>TRIM(MID(SUBSTITUTE($H1648,",",REPT(" ",200)),(LEN($H1648)-LEN(SUBSTITUTE($H1648,",",""))-2)*200+1,200))</f>
        <v>Central Visayas</v>
      </c>
      <c r="AJ1648" s="1" t="s">
        <v>55</v>
      </c>
      <c r="AK1648" t="s">
        <v>16726</v>
      </c>
      <c r="AL1648" s="7">
        <v>0</v>
      </c>
      <c r="AM1648" s="1"/>
    </row>
    <row r="1649" spans="1:39" ht="12.75" customHeight="1">
      <c r="A1649" s="1"/>
      <c r="B1649" s="1" t="s">
        <v>2844</v>
      </c>
      <c r="C1649" s="1" t="s">
        <v>2845</v>
      </c>
      <c r="D1649" s="3" t="str">
        <f ca="1">IFERROR(__xludf.DUMMYFUNCTION("PROPER(REGEXEXTRACT(B620, ""(?:https?:\/\/)?(?:www\.)?([a-zA-Z0-9-]+)\.""))"),"Agoda")</f>
        <v>Agoda</v>
      </c>
      <c r="E1649" s="1" t="s">
        <v>2846</v>
      </c>
      <c r="F1649" s="1">
        <v>9.6461085000000004</v>
      </c>
      <c r="G1649" s="1">
        <v>123.8558807</v>
      </c>
      <c r="H1649" s="1" t="s">
        <v>2847</v>
      </c>
      <c r="I1649" s="1" t="s">
        <v>2622</v>
      </c>
      <c r="J1649" s="1">
        <f>IF(K1649="URBAN",1,IF(K1649="SUBURBAN",2,IF(K1649="RURAL",3,"")))</f>
        <v>2</v>
      </c>
      <c r="K1649" s="1" t="s">
        <v>84</v>
      </c>
      <c r="L1649" s="18">
        <v>46082</v>
      </c>
      <c r="M1649" s="49">
        <v>0.625</v>
      </c>
      <c r="N1649" s="18">
        <v>46083</v>
      </c>
      <c r="O1649" s="56">
        <v>0.5</v>
      </c>
      <c r="P1649" s="31" t="str">
        <f>TEXT($L1649, "dddd")</f>
        <v>Sunday</v>
      </c>
      <c r="Q1649" s="39" t="s">
        <v>531</v>
      </c>
      <c r="R1649" s="39">
        <v>591.5</v>
      </c>
      <c r="S1649" s="1" t="str">
        <f>IF(OR(MONTH(L1649)=12, MONTH(L1649)&lt;=5), "Dry Season", "Wet Season")</f>
        <v>Dry Season</v>
      </c>
      <c r="T1649" s="1">
        <v>1</v>
      </c>
      <c r="U1649" s="1">
        <v>1</v>
      </c>
      <c r="V1649" s="1">
        <v>0</v>
      </c>
      <c r="W1649" s="1">
        <v>1</v>
      </c>
      <c r="X1649" s="1" t="s">
        <v>2617</v>
      </c>
      <c r="Y1649" s="1">
        <v>9.6553032000000005</v>
      </c>
      <c r="Z1649" s="1">
        <v>123.8696362</v>
      </c>
      <c r="AA1649" s="11" cm="1">
        <f t="array" ref="AA1649">IF(ISBLANK(Y1649), 0, VINCentyInvDistance(F1649,G1649,Y1649,Z1649))</f>
        <v>1820.3111784248599</v>
      </c>
      <c r="AB1649" s="1">
        <v>0</v>
      </c>
      <c r="AC1649" s="1">
        <v>0</v>
      </c>
      <c r="AD1649" s="1">
        <v>0</v>
      </c>
      <c r="AE1649" s="1">
        <v>155</v>
      </c>
      <c r="AF1649" s="1">
        <v>1</v>
      </c>
      <c r="AG1649" s="1" t="s">
        <v>2618</v>
      </c>
      <c r="AH1649" s="1" t="s">
        <v>2113</v>
      </c>
      <c r="AI1649" s="1" t="str">
        <f>TRIM(MID(SUBSTITUTE($H1649,",",REPT(" ",200)),(LEN($H1649)-LEN(SUBSTITUTE($H1649,",",""))-2)*200+1,200))</f>
        <v>Central Visayas</v>
      </c>
      <c r="AJ1649" s="1" t="s">
        <v>55</v>
      </c>
      <c r="AL1649" s="7">
        <v>0</v>
      </c>
      <c r="AM1649" s="1"/>
    </row>
    <row r="1650" spans="1:39" ht="12.75" customHeight="1">
      <c r="A1650" s="1"/>
      <c r="B1650" s="1" t="s">
        <v>2848</v>
      </c>
      <c r="C1650" s="1" t="s">
        <v>2849</v>
      </c>
      <c r="D1650" s="3" t="str">
        <f ca="1">IFERROR(__xludf.DUMMYFUNCTION("PROPER(REGEXEXTRACT(B621, ""(?:https?:\/\/)?(?:www\.)?([a-zA-Z0-9-]+)\.""))"),"Skyscanner")</f>
        <v>Skyscanner</v>
      </c>
      <c r="E1650" s="1" t="s">
        <v>2850</v>
      </c>
      <c r="F1650" s="1">
        <v>9.6459569999999992</v>
      </c>
      <c r="G1650" s="1">
        <v>123.8538082</v>
      </c>
      <c r="H1650" s="1" t="s">
        <v>2851</v>
      </c>
      <c r="I1650" s="1" t="s">
        <v>2622</v>
      </c>
      <c r="J1650" s="1">
        <f>IF(K1650="URBAN",1,IF(K1650="SUBURBAN",2,IF(K1650="RURAL",3,"")))</f>
        <v>2</v>
      </c>
      <c r="K1650" s="1" t="s">
        <v>84</v>
      </c>
      <c r="L1650" s="18">
        <v>46082</v>
      </c>
      <c r="M1650" s="49">
        <v>0.58333333333333337</v>
      </c>
      <c r="N1650" s="18">
        <v>46083</v>
      </c>
      <c r="O1650" s="56">
        <v>0.5</v>
      </c>
      <c r="P1650" s="31" t="str">
        <f>TEXT($L1650, "dddd")</f>
        <v>Sunday</v>
      </c>
      <c r="Q1650" s="39" t="s">
        <v>531</v>
      </c>
      <c r="R1650" s="39">
        <v>4425</v>
      </c>
      <c r="S1650" s="1" t="str">
        <f>IF(OR(MONTH(L1650)=12, MONTH(L1650)&lt;=5), "Dry Season", "Wet Season")</f>
        <v>Dry Season</v>
      </c>
      <c r="T1650" s="1">
        <v>1</v>
      </c>
      <c r="U1650" s="1">
        <v>0</v>
      </c>
      <c r="V1650" s="1">
        <v>0</v>
      </c>
      <c r="W1650" s="1">
        <v>1</v>
      </c>
      <c r="X1650" s="1" t="s">
        <v>2617</v>
      </c>
      <c r="Y1650" s="1">
        <v>9.6553032000000005</v>
      </c>
      <c r="Z1650" s="1">
        <v>123.8696362</v>
      </c>
      <c r="AA1650" s="11" cm="1">
        <f t="array" ref="AA1650">IF(ISBLANK(Y1650), 0, VINCentyInvDistance(F1650,G1650,Y1650,Z1650))</f>
        <v>2021.4998624225652</v>
      </c>
      <c r="AB1650" s="1">
        <v>0</v>
      </c>
      <c r="AC1650" s="1">
        <v>8</v>
      </c>
      <c r="AD1650" s="1">
        <v>4</v>
      </c>
      <c r="AE1650" s="1">
        <v>101</v>
      </c>
      <c r="AF1650" s="1">
        <v>1</v>
      </c>
      <c r="AG1650" s="1" t="s">
        <v>2618</v>
      </c>
      <c r="AH1650" s="1" t="s">
        <v>2113</v>
      </c>
      <c r="AI1650" s="1" t="str">
        <f>TRIM(MID(SUBSTITUTE($H1650,",",REPT(" ",200)),(LEN($H1650)-LEN(SUBSTITUTE($H1650,",",""))-2)*200+1,200))</f>
        <v>Central Visayas</v>
      </c>
      <c r="AJ1650" s="1" t="s">
        <v>55</v>
      </c>
      <c r="AK1650" t="s">
        <v>2852</v>
      </c>
      <c r="AL1650" s="7">
        <v>0</v>
      </c>
      <c r="AM1650" s="1"/>
    </row>
    <row r="1651" spans="1:39" ht="12.75" customHeight="1">
      <c r="A1651" s="1"/>
      <c r="B1651" s="1" t="s">
        <v>2853</v>
      </c>
      <c r="C1651" s="1" t="s">
        <v>2854</v>
      </c>
      <c r="D1651" s="3" t="str">
        <f ca="1">IFERROR(__xludf.DUMMYFUNCTION("PROPER(REGEXEXTRACT(B622, ""(?:https?:\/\/)?(?:www\.)?([a-zA-Z0-9-]+)\.""))"),"Skyscanner")</f>
        <v>Skyscanner</v>
      </c>
      <c r="E1651" s="1" t="s">
        <v>2855</v>
      </c>
      <c r="F1651" s="1">
        <v>9.6459569999999992</v>
      </c>
      <c r="G1651" s="1">
        <v>123.853808</v>
      </c>
      <c r="H1651" s="1" t="s">
        <v>2851</v>
      </c>
      <c r="I1651" s="1" t="s">
        <v>2622</v>
      </c>
      <c r="J1651" s="1">
        <f>IF(K1651="URBAN",1,IF(K1651="SUBURBAN",2,IF(K1651="RURAL",3,"")))</f>
        <v>2</v>
      </c>
      <c r="K1651" s="1" t="s">
        <v>84</v>
      </c>
      <c r="L1651" s="18">
        <v>46082</v>
      </c>
      <c r="M1651" s="49">
        <v>0.625</v>
      </c>
      <c r="N1651" s="18">
        <v>46083</v>
      </c>
      <c r="O1651" s="56">
        <v>0.5</v>
      </c>
      <c r="P1651" s="31" t="str">
        <f>TEXT($L1651, "dddd")</f>
        <v>Sunday</v>
      </c>
      <c r="Q1651" s="39" t="s">
        <v>2856</v>
      </c>
      <c r="R1651" s="39">
        <v>5960.5</v>
      </c>
      <c r="S1651" s="1" t="str">
        <f>IF(OR(MONTH(L1651)=12, MONTH(L1651)&lt;=5), "Dry Season", "Wet Season")</f>
        <v>Dry Season</v>
      </c>
      <c r="T1651" s="1">
        <v>1</v>
      </c>
      <c r="U1651" s="1">
        <v>0</v>
      </c>
      <c r="V1651" s="1">
        <v>1</v>
      </c>
      <c r="W1651" s="1">
        <v>1</v>
      </c>
      <c r="X1651" s="1" t="s">
        <v>2617</v>
      </c>
      <c r="Y1651" s="1">
        <v>9.6553032000000005</v>
      </c>
      <c r="Z1651" s="1">
        <v>123.8696362</v>
      </c>
      <c r="AA1651" s="11" cm="1">
        <f t="array" ref="AA1651">IF(ISBLANK(Y1651), 0, VINCentyInvDistance(F1651,G1651,Y1651,Z1651))</f>
        <v>2021.5187261428171</v>
      </c>
      <c r="AB1651" s="1">
        <v>0</v>
      </c>
      <c r="AC1651" s="1">
        <v>8</v>
      </c>
      <c r="AD1651" s="1">
        <v>0</v>
      </c>
      <c r="AE1651" s="1">
        <v>175</v>
      </c>
      <c r="AF1651" s="1">
        <v>1</v>
      </c>
      <c r="AG1651" s="1" t="s">
        <v>2857</v>
      </c>
      <c r="AH1651" s="1" t="s">
        <v>2113</v>
      </c>
      <c r="AI1651" s="1"/>
      <c r="AJ1651" s="1" t="s">
        <v>55</v>
      </c>
      <c r="AL1651" s="7">
        <v>0</v>
      </c>
      <c r="AM1651" s="1" t="s">
        <v>2858</v>
      </c>
    </row>
    <row r="1652" spans="1:39" ht="12.75" customHeight="1">
      <c r="A1652" s="1"/>
      <c r="B1652" s="1" t="s">
        <v>2859</v>
      </c>
      <c r="C1652" s="1" t="s">
        <v>2860</v>
      </c>
      <c r="D1652" s="3" t="str">
        <f ca="1">IFERROR(__xludf.DUMMYFUNCTION("PROPER(REGEXEXTRACT(B623, ""(?:https?:\/\/)?(?:www\.)?([a-zA-Z0-9-]+)\.""))"),"Skyscanner")</f>
        <v>Skyscanner</v>
      </c>
      <c r="E1652" s="1" t="s">
        <v>2861</v>
      </c>
      <c r="F1652" s="1">
        <v>9.6476080999999994</v>
      </c>
      <c r="G1652" s="1">
        <v>123.8512661</v>
      </c>
      <c r="H1652" s="1" t="s">
        <v>2862</v>
      </c>
      <c r="I1652" s="1" t="s">
        <v>2622</v>
      </c>
      <c r="J1652" s="1">
        <f>IF(K1652="URBAN",1,IF(K1652="SUBURBAN",2,IF(K1652="RURAL",3,"")))</f>
        <v>2</v>
      </c>
      <c r="K1652" s="1" t="s">
        <v>84</v>
      </c>
      <c r="L1652" s="18">
        <v>46082</v>
      </c>
      <c r="M1652" s="49">
        <v>0.58333333333333337</v>
      </c>
      <c r="N1652" s="18">
        <v>46083</v>
      </c>
      <c r="O1652" s="56">
        <v>0.5</v>
      </c>
      <c r="P1652" s="31" t="str">
        <f>TEXT($L1652, "dddd")</f>
        <v>Sunday</v>
      </c>
      <c r="Q1652" s="39" t="s">
        <v>111</v>
      </c>
      <c r="R1652" s="39">
        <v>2208</v>
      </c>
      <c r="S1652" s="1" t="str">
        <f>IF(OR(MONTH(L1652)=12, MONTH(L1652)&lt;=5), "Dry Season", "Wet Season")</f>
        <v>Dry Season</v>
      </c>
      <c r="T1652" s="1">
        <v>1</v>
      </c>
      <c r="U1652" s="1">
        <v>0</v>
      </c>
      <c r="V1652" s="1">
        <v>1</v>
      </c>
      <c r="W1652" s="1">
        <v>1</v>
      </c>
      <c r="X1652" s="1" t="s">
        <v>2617</v>
      </c>
      <c r="Y1652" s="1">
        <v>9.6553032000000005</v>
      </c>
      <c r="Z1652" s="1">
        <v>123.8696362</v>
      </c>
      <c r="AA1652" s="11" cm="1">
        <f t="array" ref="AA1652">IF(ISBLANK(Y1652), 0, VINCentyInvDistance(F1652,G1652,Y1652,Z1652))</f>
        <v>2188.4811227336272</v>
      </c>
      <c r="AB1652" s="1">
        <v>0</v>
      </c>
      <c r="AC1652" s="1">
        <v>7.8</v>
      </c>
      <c r="AD1652" s="1">
        <v>3.9</v>
      </c>
      <c r="AE1652" s="1">
        <v>46</v>
      </c>
      <c r="AF1652" s="1">
        <v>1</v>
      </c>
      <c r="AG1652" s="1" t="s">
        <v>2618</v>
      </c>
      <c r="AH1652" s="1" t="s">
        <v>2113</v>
      </c>
      <c r="AI1652" s="1" t="str">
        <f>TRIM(MID(SUBSTITUTE($H1652,",",REPT(" ",200)),(LEN($H1652)-LEN(SUBSTITUTE($H1652,",",""))-2)*200+1,200))</f>
        <v>Central Visayas</v>
      </c>
      <c r="AJ1652" s="1" t="s">
        <v>55</v>
      </c>
      <c r="AK1652" t="s">
        <v>16727</v>
      </c>
      <c r="AL1652" s="7">
        <v>0</v>
      </c>
      <c r="AM1652" s="1"/>
    </row>
    <row r="1653" spans="1:39" ht="12.75" customHeight="1">
      <c r="A1653" s="1"/>
      <c r="B1653" s="1" t="s">
        <v>2867</v>
      </c>
      <c r="C1653" s="1" t="s">
        <v>2868</v>
      </c>
      <c r="D1653" s="3" t="str">
        <f ca="1">IFERROR(__xludf.DUMMYFUNCTION("PROPER(REGEXEXTRACT(B625, ""(?:https?:\/\/)?(?:www\.)?([a-zA-Z0-9-]+)\.""))"),"Skyscanner")</f>
        <v>Skyscanner</v>
      </c>
      <c r="E1653" s="1" t="s">
        <v>2869</v>
      </c>
      <c r="F1653" s="1">
        <v>9.5497460000000007</v>
      </c>
      <c r="G1653" s="1">
        <v>123.76776700000001</v>
      </c>
      <c r="H1653" s="1" t="s">
        <v>2866</v>
      </c>
      <c r="I1653" s="1" t="s">
        <v>2622</v>
      </c>
      <c r="J1653" s="1">
        <f>IF(K1653="URBAN",1,IF(K1653="SUBURBAN",2,IF(K1653="RURAL",3,"")))</f>
        <v>2</v>
      </c>
      <c r="K1653" s="1" t="s">
        <v>84</v>
      </c>
      <c r="L1653" s="18">
        <v>46082</v>
      </c>
      <c r="M1653" s="49">
        <v>0.58333333333333337</v>
      </c>
      <c r="N1653" s="18">
        <v>46083</v>
      </c>
      <c r="O1653" s="56">
        <v>0.5</v>
      </c>
      <c r="P1653" s="31" t="str">
        <f>TEXT($L1653, "dddd")</f>
        <v>Sunday</v>
      </c>
      <c r="Q1653" s="39" t="s">
        <v>111</v>
      </c>
      <c r="R1653" s="39">
        <v>1743</v>
      </c>
      <c r="S1653" s="1" t="str">
        <f>IF(OR(MONTH(L1653)=12, MONTH(L1653)&lt;=5), "Dry Season", "Wet Season")</f>
        <v>Dry Season</v>
      </c>
      <c r="T1653" s="1">
        <v>1</v>
      </c>
      <c r="U1653" s="1">
        <v>0</v>
      </c>
      <c r="V1653" s="1">
        <v>0</v>
      </c>
      <c r="W1653" s="1">
        <v>1</v>
      </c>
      <c r="X1653" s="1" t="s">
        <v>2644</v>
      </c>
      <c r="Y1653" s="1">
        <v>9.5516547000000003</v>
      </c>
      <c r="Z1653" s="1">
        <v>123.7674741</v>
      </c>
      <c r="AA1653" s="11" cm="1">
        <f t="array" ref="AA1653">IF(ISBLANK(Y1653), 0, VINCentyInvDistance(F1653,G1653,Y1653,Z1653))</f>
        <v>213.54647366816943</v>
      </c>
      <c r="AB1653" s="1">
        <v>0</v>
      </c>
      <c r="AC1653" s="1">
        <v>8.1999999999999993</v>
      </c>
      <c r="AD1653" s="1">
        <v>0</v>
      </c>
      <c r="AE1653" s="1">
        <v>9</v>
      </c>
      <c r="AF1653" s="1">
        <v>1</v>
      </c>
      <c r="AG1653" s="1" t="s">
        <v>2618</v>
      </c>
      <c r="AH1653" s="1" t="s">
        <v>2113</v>
      </c>
      <c r="AI1653" s="1"/>
      <c r="AJ1653" s="1" t="s">
        <v>55</v>
      </c>
      <c r="AK1653" t="s">
        <v>2870</v>
      </c>
      <c r="AL1653" s="7">
        <v>0</v>
      </c>
      <c r="AM1653" s="1" t="s">
        <v>2871</v>
      </c>
    </row>
    <row r="1654" spans="1:39" ht="12.75" customHeight="1">
      <c r="A1654" s="1"/>
      <c r="B1654" s="1" t="s">
        <v>2882</v>
      </c>
      <c r="C1654" s="1" t="s">
        <v>2883</v>
      </c>
      <c r="D1654" s="3" t="str">
        <f ca="1">IFERROR(__xludf.DUMMYFUNCTION("PROPER(REGEXEXTRACT(B628, ""(?:https?:\/\/)?(?:www\.)?([a-zA-Z0-9-]+)\.""))"),"Skyscanner")</f>
        <v>Skyscanner</v>
      </c>
      <c r="E1654" s="1" t="s">
        <v>2884</v>
      </c>
      <c r="F1654" s="1">
        <v>9.5495628999999997</v>
      </c>
      <c r="G1654" s="1">
        <v>123.75701650000001</v>
      </c>
      <c r="H1654" s="1" t="s">
        <v>2885</v>
      </c>
      <c r="I1654" s="1" t="s">
        <v>2622</v>
      </c>
      <c r="J1654" s="1">
        <f>IF(K1654="URBAN",1,IF(K1654="SUBURBAN",2,IF(K1654="RURAL",3,"")))</f>
        <v>2</v>
      </c>
      <c r="K1654" s="1" t="s">
        <v>84</v>
      </c>
      <c r="L1654" s="18">
        <v>46082</v>
      </c>
      <c r="M1654" s="49">
        <v>0.625</v>
      </c>
      <c r="N1654" s="18">
        <v>46083</v>
      </c>
      <c r="O1654" s="56">
        <v>0.5</v>
      </c>
      <c r="P1654" s="31" t="str">
        <f>TEXT($L1654, "dddd")</f>
        <v>Sunday</v>
      </c>
      <c r="Q1654" s="39" t="s">
        <v>323</v>
      </c>
      <c r="R1654" s="39">
        <v>1820</v>
      </c>
      <c r="S1654" s="1" t="str">
        <f>IF(OR(MONTH(L1654)=12, MONTH(L1654)&lt;=5), "Dry Season", "Wet Season")</f>
        <v>Dry Season</v>
      </c>
      <c r="T1654" s="1">
        <v>1</v>
      </c>
      <c r="U1654" s="1">
        <v>0</v>
      </c>
      <c r="V1654" s="1">
        <v>0</v>
      </c>
      <c r="W1654" s="1">
        <v>1</v>
      </c>
      <c r="X1654" s="1" t="s">
        <v>2644</v>
      </c>
      <c r="Y1654" s="1">
        <v>9.5516547000000003</v>
      </c>
      <c r="Z1654" s="1">
        <v>123.7674741</v>
      </c>
      <c r="AA1654" s="11" cm="1">
        <f t="array" ref="AA1654">IF(ISBLANK(Y1654), 0, VINCentyInvDistance(F1654,G1654,Y1654,Z1654))</f>
        <v>1171.1848203581947</v>
      </c>
      <c r="AB1654" s="1">
        <v>0</v>
      </c>
      <c r="AC1654" s="1">
        <v>8.4</v>
      </c>
      <c r="AD1654" s="1">
        <v>4.3</v>
      </c>
      <c r="AE1654" s="1">
        <v>127</v>
      </c>
      <c r="AF1654" s="1">
        <v>1</v>
      </c>
      <c r="AG1654" s="1" t="s">
        <v>2645</v>
      </c>
      <c r="AH1654" s="1" t="s">
        <v>2113</v>
      </c>
      <c r="AI1654" s="1" t="str">
        <f>TRIM(MID(SUBSTITUTE($H1654,",",REPT(" ",200)),(LEN($H1654)-LEN(SUBSTITUTE($H1654,",",""))-2)*200+1,200))</f>
        <v>Central Visayas</v>
      </c>
      <c r="AJ1654" s="1" t="s">
        <v>55</v>
      </c>
      <c r="AK1654" t="s">
        <v>16731</v>
      </c>
      <c r="AL1654" s="7">
        <v>0</v>
      </c>
      <c r="AM1654" s="1"/>
    </row>
    <row r="1655" spans="1:39" ht="12.75" customHeight="1">
      <c r="A1655" s="1"/>
      <c r="B1655" s="1" t="s">
        <v>2893</v>
      </c>
      <c r="C1655" s="1" t="s">
        <v>2894</v>
      </c>
      <c r="D1655" s="3" t="str">
        <f ca="1">IFERROR(__xludf.DUMMYFUNCTION("PROPER(REGEXEXTRACT(B631, ""(?:https?:\/\/)?(?:www\.)?([a-zA-Z0-9-]+)\.""))"),"Skyscanner")</f>
        <v>Skyscanner</v>
      </c>
      <c r="E1655" s="1" t="s">
        <v>2895</v>
      </c>
      <c r="F1655" s="1">
        <v>9.6526276000000006</v>
      </c>
      <c r="G1655" s="1">
        <v>124.38330070000001</v>
      </c>
      <c r="H1655" s="1" t="s">
        <v>2896</v>
      </c>
      <c r="I1655" s="1" t="s">
        <v>2622</v>
      </c>
      <c r="J1655" s="1">
        <f>IF(K1655="URBAN",1,IF(K1655="SUBURBAN",2,IF(K1655="RURAL",3,"")))</f>
        <v>2</v>
      </c>
      <c r="K1655" s="1" t="s">
        <v>84</v>
      </c>
      <c r="L1655" s="18">
        <v>46082</v>
      </c>
      <c r="M1655" s="49">
        <v>0.58333333333333337</v>
      </c>
      <c r="N1655" s="18">
        <v>46083</v>
      </c>
      <c r="O1655" s="56">
        <v>0.5</v>
      </c>
      <c r="P1655" s="31" t="str">
        <f>TEXT($L1655, "dddd")</f>
        <v>Sunday</v>
      </c>
      <c r="Q1655" s="39" t="s">
        <v>111</v>
      </c>
      <c r="R1655" s="39">
        <v>1001</v>
      </c>
      <c r="S1655" s="1" t="str">
        <f>IF(OR(MONTH(L1655)=12, MONTH(L1655)&lt;=5), "Dry Season", "Wet Season")</f>
        <v>Dry Season</v>
      </c>
      <c r="T1655" s="1">
        <v>1</v>
      </c>
      <c r="U1655" s="1">
        <v>0</v>
      </c>
      <c r="V1655" s="1">
        <v>1</v>
      </c>
      <c r="W1655" s="1">
        <v>1</v>
      </c>
      <c r="X1655" s="1" t="s">
        <v>2897</v>
      </c>
      <c r="Y1655" s="1">
        <v>9.6495961999999995</v>
      </c>
      <c r="Z1655" s="1">
        <v>124.3653138</v>
      </c>
      <c r="AA1655" s="11" cm="1">
        <f t="array" ref="AA1655">IF(ISBLANK(Y1655), 0, VINCentyInvDistance(F1655,G1655,Y1655,Z1655))</f>
        <v>2002.4100772794361</v>
      </c>
      <c r="AB1655" s="1">
        <v>0</v>
      </c>
      <c r="AC1655" s="1">
        <v>8.6</v>
      </c>
      <c r="AD1655" s="1">
        <v>4.3</v>
      </c>
      <c r="AE1655" s="1">
        <v>49</v>
      </c>
      <c r="AF1655" s="1">
        <v>1</v>
      </c>
      <c r="AG1655" s="1" t="s">
        <v>2898</v>
      </c>
      <c r="AH1655" s="1" t="s">
        <v>2113</v>
      </c>
      <c r="AI1655" s="1" t="str">
        <f>TRIM(MID(SUBSTITUTE($H1655,",",REPT(" ",200)),(LEN($H1655)-LEN(SUBSTITUTE($H1655,",",""))-2)*200+1,200))</f>
        <v>Central Visayas</v>
      </c>
      <c r="AJ1655" s="1" t="s">
        <v>55</v>
      </c>
      <c r="AK1655" t="s">
        <v>16734</v>
      </c>
      <c r="AL1655" s="7">
        <v>0</v>
      </c>
      <c r="AM1655" s="1"/>
    </row>
    <row r="1656" spans="1:39" ht="12.75" customHeight="1">
      <c r="A1656" s="1"/>
      <c r="B1656" s="1" t="s">
        <v>2908</v>
      </c>
      <c r="C1656" s="1" t="s">
        <v>2909</v>
      </c>
      <c r="D1656" s="3" t="str">
        <f ca="1">IFERROR(__xludf.DUMMYFUNCTION("PROPER(REGEXEXTRACT(B634, ""(?:https?:\/\/)?(?:www\.)?([a-zA-Z0-9-]+)\.""))"),"Skyscanner")</f>
        <v>Skyscanner</v>
      </c>
      <c r="E1656" s="1" t="s">
        <v>2910</v>
      </c>
      <c r="F1656" s="1">
        <v>9.5491820000000001</v>
      </c>
      <c r="G1656" s="1">
        <v>123.770962</v>
      </c>
      <c r="H1656" s="1" t="s">
        <v>2907</v>
      </c>
      <c r="I1656" s="1" t="s">
        <v>2622</v>
      </c>
      <c r="J1656" s="1">
        <f>IF(K1656="URBAN",1,IF(K1656="SUBURBAN",2,IF(K1656="RURAL",3,"")))</f>
        <v>2</v>
      </c>
      <c r="K1656" s="1" t="s">
        <v>84</v>
      </c>
      <c r="L1656" s="18">
        <v>46082</v>
      </c>
      <c r="M1656" s="49">
        <v>0.58333333333333337</v>
      </c>
      <c r="N1656" s="18">
        <v>46083</v>
      </c>
      <c r="O1656" s="56">
        <v>0.47916666666666669</v>
      </c>
      <c r="P1656" s="31" t="str">
        <f>TEXT($L1656, "dddd")</f>
        <v>Sunday</v>
      </c>
      <c r="Q1656" s="39" t="s">
        <v>323</v>
      </c>
      <c r="R1656" s="39">
        <v>4320</v>
      </c>
      <c r="S1656" s="1" t="str">
        <f>IF(OR(MONTH(L1656)=12, MONTH(L1656)&lt;=5), "Dry Season", "Wet Season")</f>
        <v>Dry Season</v>
      </c>
      <c r="T1656" s="1">
        <v>1</v>
      </c>
      <c r="U1656" s="1">
        <v>0</v>
      </c>
      <c r="V1656" s="1">
        <v>0</v>
      </c>
      <c r="W1656" s="1">
        <v>1</v>
      </c>
      <c r="X1656" s="1" t="s">
        <v>2629</v>
      </c>
      <c r="Y1656" s="1">
        <v>9.5486699999999995</v>
      </c>
      <c r="Z1656" s="1">
        <v>123.77356</v>
      </c>
      <c r="AA1656" s="11" cm="1">
        <f t="array" ref="AA1656">IF(ISBLANK(Y1656), 0, VINCentyInvDistance(F1656,G1656,Y1656,Z1656))</f>
        <v>290.79449385932259</v>
      </c>
      <c r="AB1656" s="1">
        <v>1</v>
      </c>
      <c r="AC1656" s="1">
        <v>9</v>
      </c>
      <c r="AD1656" s="1">
        <v>4.9000000000000004</v>
      </c>
      <c r="AE1656" s="1">
        <v>2</v>
      </c>
      <c r="AF1656" s="1">
        <v>1</v>
      </c>
      <c r="AG1656" s="1" t="s">
        <v>2650</v>
      </c>
      <c r="AH1656" s="1" t="s">
        <v>2113</v>
      </c>
      <c r="AI1656" s="1"/>
      <c r="AJ1656" s="1" t="s">
        <v>55</v>
      </c>
      <c r="AK1656" t="s">
        <v>16737</v>
      </c>
      <c r="AL1656" s="7">
        <v>0</v>
      </c>
      <c r="AM1656" s="1" t="s">
        <v>2911</v>
      </c>
    </row>
    <row r="1657" spans="1:39" ht="12.75" customHeight="1">
      <c r="A1657" s="1"/>
      <c r="B1657" s="1" t="s">
        <v>2921</v>
      </c>
      <c r="C1657" s="1" t="s">
        <v>2922</v>
      </c>
      <c r="D1657" s="3" t="str">
        <f ca="1">IFERROR(__xludf.DUMMYFUNCTION("PROPER(REGEXEXTRACT(B637, ""(?:https?:\/\/)?(?:www\.)?([a-zA-Z0-9-]+)\.""))"),"Google")</f>
        <v>Google</v>
      </c>
      <c r="E1657" s="1" t="s">
        <v>2923</v>
      </c>
      <c r="F1657" s="1">
        <v>9.5498434000000003</v>
      </c>
      <c r="G1657" s="1">
        <v>123.7683701</v>
      </c>
      <c r="H1657" s="1" t="s">
        <v>2924</v>
      </c>
      <c r="I1657" s="1" t="s">
        <v>2622</v>
      </c>
      <c r="J1657" s="1">
        <f>IF(K1657="URBAN",1,IF(K1657="SUBURBAN",2,IF(K1657="RURAL",3,"")))</f>
        <v>2</v>
      </c>
      <c r="K1657" s="1" t="s">
        <v>84</v>
      </c>
      <c r="L1657" s="18">
        <v>46082</v>
      </c>
      <c r="M1657" s="49">
        <v>0.625</v>
      </c>
      <c r="N1657" s="18">
        <v>46083</v>
      </c>
      <c r="O1657" s="56">
        <v>0.5</v>
      </c>
      <c r="P1657" s="31" t="str">
        <f>TEXT($L1657, "dddd")</f>
        <v>Sunday</v>
      </c>
      <c r="Q1657" s="39" t="s">
        <v>61</v>
      </c>
      <c r="R1657" s="39">
        <v>2952.9</v>
      </c>
      <c r="S1657" s="1" t="str">
        <f>IF(OR(MONTH(L1657)=12, MONTH(L1657)&lt;=5), "Dry Season", "Wet Season")</f>
        <v>Dry Season</v>
      </c>
      <c r="T1657" s="1">
        <v>1</v>
      </c>
      <c r="U1657" s="1">
        <v>0</v>
      </c>
      <c r="V1657" s="1">
        <v>1</v>
      </c>
      <c r="W1657" s="1">
        <v>1</v>
      </c>
      <c r="X1657" s="1" t="s">
        <v>2644</v>
      </c>
      <c r="Y1657" s="1">
        <v>9.5516547000000003</v>
      </c>
      <c r="Z1657" s="1">
        <v>123.7674741</v>
      </c>
      <c r="AA1657" s="11" cm="1">
        <f t="array" ref="AA1657">IF(ISBLANK(Y1657), 0, VINCentyInvDistance(F1657,G1657,Y1657,Z1657))</f>
        <v>223.18593511542909</v>
      </c>
      <c r="AB1657" s="1">
        <v>0</v>
      </c>
      <c r="AC1657" s="1">
        <v>0</v>
      </c>
      <c r="AD1657" s="1">
        <v>0</v>
      </c>
      <c r="AE1657" s="1">
        <v>384</v>
      </c>
      <c r="AF1657" s="1">
        <v>1</v>
      </c>
      <c r="AG1657" s="1" t="s">
        <v>2645</v>
      </c>
      <c r="AH1657" s="1" t="s">
        <v>2113</v>
      </c>
      <c r="AI1657" s="1" t="str">
        <f>TRIM(MID(SUBSTITUTE($H1657,",",REPT(" ",200)),(LEN($H1657)-LEN(SUBSTITUTE($H1657,",",""))-2)*200+1,200))</f>
        <v>Central Visayas</v>
      </c>
      <c r="AJ1657" s="1" t="s">
        <v>55</v>
      </c>
      <c r="AL1657" s="7">
        <v>0</v>
      </c>
      <c r="AM1657" s="1"/>
    </row>
    <row r="1658" spans="1:39" ht="12.75" customHeight="1">
      <c r="A1658" s="1"/>
      <c r="B1658" s="1" t="s">
        <v>2925</v>
      </c>
      <c r="C1658" s="1" t="s">
        <v>2926</v>
      </c>
      <c r="D1658" s="3" t="str">
        <f ca="1">IFERROR(__xludf.DUMMYFUNCTION("PROPER(REGEXEXTRACT(B638, ""(?:https?:\/\/)?(?:www\.)?([a-zA-Z0-9-]+)\.""))"),"Skyscanner")</f>
        <v>Skyscanner</v>
      </c>
      <c r="E1658" s="1" t="s">
        <v>2927</v>
      </c>
      <c r="F1658" s="1">
        <v>9.54983</v>
      </c>
      <c r="G1658" s="1">
        <v>123.76861</v>
      </c>
      <c r="H1658" s="1" t="s">
        <v>2924</v>
      </c>
      <c r="I1658" s="1" t="s">
        <v>2622</v>
      </c>
      <c r="J1658" s="1">
        <f>IF(K1658="URBAN",1,IF(K1658="SUBURBAN",2,IF(K1658="RURAL",3,"")))</f>
        <v>2</v>
      </c>
      <c r="K1658" s="1" t="s">
        <v>84</v>
      </c>
      <c r="L1658" s="18">
        <v>46082</v>
      </c>
      <c r="M1658" s="49">
        <v>0.58333333333333337</v>
      </c>
      <c r="N1658" s="18">
        <v>46083</v>
      </c>
      <c r="O1658" s="56">
        <v>0.5</v>
      </c>
      <c r="P1658" s="31" t="str">
        <f>TEXT($L1658, "dddd")</f>
        <v>Sunday</v>
      </c>
      <c r="Q1658" s="39" t="s">
        <v>207</v>
      </c>
      <c r="R1658" s="39">
        <v>999</v>
      </c>
      <c r="S1658" s="1" t="str">
        <f>IF(OR(MONTH(L1658)=12, MONTH(L1658)&lt;=5), "Dry Season", "Wet Season")</f>
        <v>Dry Season</v>
      </c>
      <c r="T1658" s="1">
        <v>1</v>
      </c>
      <c r="U1658" s="1">
        <v>1</v>
      </c>
      <c r="V1658" s="1">
        <v>0</v>
      </c>
      <c r="W1658" s="1">
        <v>1</v>
      </c>
      <c r="X1658" s="1" t="s">
        <v>2644</v>
      </c>
      <c r="Y1658" s="1">
        <v>9.5516547000000003</v>
      </c>
      <c r="Z1658" s="1">
        <v>123.7674741</v>
      </c>
      <c r="AA1658" s="11" cm="1">
        <f t="array" ref="AA1658">IF(ISBLANK(Y1658), 0, VINCentyInvDistance(F1658,G1658,Y1658,Z1658))</f>
        <v>237.24106196087024</v>
      </c>
      <c r="AB1658" s="1">
        <v>0</v>
      </c>
      <c r="AC1658" s="1">
        <v>8.4</v>
      </c>
      <c r="AD1658" s="1">
        <v>4.7</v>
      </c>
      <c r="AE1658" s="1">
        <v>3</v>
      </c>
      <c r="AF1658" s="1">
        <v>1</v>
      </c>
      <c r="AG1658" s="1" t="s">
        <v>2779</v>
      </c>
      <c r="AH1658" s="1" t="s">
        <v>2113</v>
      </c>
      <c r="AI1658" s="1"/>
      <c r="AJ1658" s="1" t="s">
        <v>55</v>
      </c>
      <c r="AK1658" t="s">
        <v>16739</v>
      </c>
      <c r="AL1658" s="7">
        <v>0</v>
      </c>
      <c r="AM1658" s="1" t="s">
        <v>2928</v>
      </c>
    </row>
    <row r="1659" spans="1:39" ht="12.75" customHeight="1">
      <c r="A1659" s="1"/>
      <c r="B1659" s="1" t="s">
        <v>2949</v>
      </c>
      <c r="C1659" s="1" t="s">
        <v>2950</v>
      </c>
      <c r="D1659" s="3" t="str">
        <f ca="1">IFERROR(__xludf.DUMMYFUNCTION("PROPER(REGEXEXTRACT(B644, ""(?:https?:\/\/)?(?:www\.)?([a-zA-Z0-9-]+)\.""))"),"Skyscanner")</f>
        <v>Skyscanner</v>
      </c>
      <c r="E1659" s="1" t="s">
        <v>2951</v>
      </c>
      <c r="F1659" s="1">
        <v>9.5494933</v>
      </c>
      <c r="G1659" s="1">
        <v>123.7683658</v>
      </c>
      <c r="H1659" s="1" t="s">
        <v>2866</v>
      </c>
      <c r="I1659" s="1" t="s">
        <v>2622</v>
      </c>
      <c r="J1659" s="1">
        <f>IF(K1659="URBAN",1,IF(K1659="SUBURBAN",2,IF(K1659="RURAL",3,"")))</f>
        <v>2</v>
      </c>
      <c r="K1659" s="1" t="s">
        <v>84</v>
      </c>
      <c r="L1659" s="18">
        <v>46082</v>
      </c>
      <c r="M1659" s="49">
        <v>0.625</v>
      </c>
      <c r="N1659" s="18">
        <v>46083</v>
      </c>
      <c r="O1659" s="56">
        <v>0.5</v>
      </c>
      <c r="P1659" s="31" t="str">
        <f>TEXT($L1659, "dddd")</f>
        <v>Sunday</v>
      </c>
      <c r="Q1659" s="39" t="s">
        <v>111</v>
      </c>
      <c r="R1659" s="39">
        <v>31271</v>
      </c>
      <c r="S1659" s="1" t="str">
        <f>IF(OR(MONTH(L1659)=12, MONTH(L1659)&lt;=5), "Dry Season", "Wet Season")</f>
        <v>Dry Season</v>
      </c>
      <c r="T1659" s="1">
        <v>1</v>
      </c>
      <c r="U1659" s="1">
        <v>0</v>
      </c>
      <c r="V1659" s="1">
        <v>0</v>
      </c>
      <c r="W1659" s="1">
        <v>1</v>
      </c>
      <c r="X1659" s="1" t="s">
        <v>2111</v>
      </c>
      <c r="Y1659" s="1">
        <v>9.564584</v>
      </c>
      <c r="Z1659" s="1">
        <v>123.80316000000001</v>
      </c>
      <c r="AA1659" s="11" cm="1">
        <f t="array" ref="AA1659">IF(ISBLANK(Y1659), 0, VINCentyInvDistance(F1659,G1659,Y1659,Z1659))</f>
        <v>4168.6085780237818</v>
      </c>
      <c r="AB1659" s="1">
        <v>0</v>
      </c>
      <c r="AC1659" s="1">
        <v>9.1999999999999993</v>
      </c>
      <c r="AD1659" s="1">
        <v>4.5999999999999996</v>
      </c>
      <c r="AE1659" s="1">
        <v>1952</v>
      </c>
      <c r="AF1659" s="1">
        <v>1</v>
      </c>
      <c r="AG1659" s="1" t="s">
        <v>2112</v>
      </c>
      <c r="AH1659" s="1" t="s">
        <v>2113</v>
      </c>
      <c r="AI1659" s="1" t="str">
        <f>TRIM(MID(SUBSTITUTE($H1659,",",REPT(" ",200)),(LEN($H1659)-LEN(SUBSTITUTE($H1659,",",""))-2)*200+1,200))</f>
        <v>Central Visayas</v>
      </c>
      <c r="AJ1659" s="1" t="s">
        <v>55</v>
      </c>
      <c r="AK1659" t="s">
        <v>16702</v>
      </c>
      <c r="AL1659" s="7">
        <v>0</v>
      </c>
      <c r="AM1659" s="1"/>
    </row>
    <row r="1660" spans="1:39" ht="12.75" customHeight="1">
      <c r="A1660" s="1"/>
      <c r="B1660" s="1" t="s">
        <v>2956</v>
      </c>
      <c r="C1660" s="1" t="s">
        <v>2957</v>
      </c>
      <c r="D1660" s="3" t="str">
        <f ca="1">IFERROR(__xludf.DUMMYFUNCTION("PROPER(REGEXEXTRACT(B646, ""(?:https?:\/\/)?(?:www\.)?([a-zA-Z0-9-]+)\.""))"),"Agoda")</f>
        <v>Agoda</v>
      </c>
      <c r="E1660" s="1" t="s">
        <v>2958</v>
      </c>
      <c r="F1660" s="1">
        <v>9.5560898999999999</v>
      </c>
      <c r="G1660" s="1">
        <v>123.77710329999999</v>
      </c>
      <c r="H1660" s="1" t="s">
        <v>2959</v>
      </c>
      <c r="I1660" s="1" t="s">
        <v>2622</v>
      </c>
      <c r="J1660" s="1">
        <f>IF(K1660="URBAN",1,IF(K1660="SUBURBAN",2,IF(K1660="RURAL",3,"")))</f>
        <v>2</v>
      </c>
      <c r="K1660" s="1" t="s">
        <v>84</v>
      </c>
      <c r="L1660" s="18">
        <v>46082</v>
      </c>
      <c r="M1660" s="49">
        <v>0.625</v>
      </c>
      <c r="N1660" s="18">
        <v>46083</v>
      </c>
      <c r="O1660" s="56">
        <v>0.5</v>
      </c>
      <c r="P1660" s="31" t="str">
        <f>TEXT($L1660, "dddd")</f>
        <v>Sunday</v>
      </c>
      <c r="Q1660" s="39" t="s">
        <v>117</v>
      </c>
      <c r="R1660" s="39">
        <v>6870.5</v>
      </c>
      <c r="S1660" s="1" t="str">
        <f>IF(OR(MONTH(L1660)=12, MONTH(L1660)&lt;=5), "Dry Season", "Wet Season")</f>
        <v>Dry Season</v>
      </c>
      <c r="T1660" s="1">
        <v>1</v>
      </c>
      <c r="U1660" s="1">
        <v>0</v>
      </c>
      <c r="V1660" s="1">
        <v>0</v>
      </c>
      <c r="W1660" s="1">
        <v>1</v>
      </c>
      <c r="X1660" s="1" t="s">
        <v>2629</v>
      </c>
      <c r="Y1660" s="1">
        <v>9.5486699999999995</v>
      </c>
      <c r="Z1660" s="1">
        <v>123.77356</v>
      </c>
      <c r="AA1660" s="11" cm="1">
        <f t="array" ref="AA1660">IF(ISBLANK(Y1660), 0, VINCentyInvDistance(F1660,G1660,Y1660,Z1660))</f>
        <v>908.20464378567362</v>
      </c>
      <c r="AB1660" s="1">
        <v>0</v>
      </c>
      <c r="AC1660" s="1">
        <v>0</v>
      </c>
      <c r="AD1660" s="1">
        <v>0</v>
      </c>
      <c r="AE1660" s="1">
        <v>413</v>
      </c>
      <c r="AF1660" s="1">
        <v>1</v>
      </c>
      <c r="AG1660" s="1" t="s">
        <v>2630</v>
      </c>
      <c r="AH1660" s="1" t="s">
        <v>2113</v>
      </c>
      <c r="AI1660" s="1" t="str">
        <f>TRIM(MID(SUBSTITUTE($H1660,",",REPT(" ",200)),(LEN($H1660)-LEN(SUBSTITUTE($H1660,",",""))-2)*200+1,200))</f>
        <v>Central Visayas</v>
      </c>
      <c r="AJ1660" s="1" t="s">
        <v>55</v>
      </c>
      <c r="AL1660" s="7">
        <v>0</v>
      </c>
      <c r="AM1660" s="1"/>
    </row>
    <row r="1661" spans="1:39" ht="12.75" customHeight="1">
      <c r="A1661" s="1"/>
      <c r="B1661" s="1" t="s">
        <v>2964</v>
      </c>
      <c r="C1661" s="1" t="s">
        <v>2965</v>
      </c>
      <c r="D1661" s="3" t="str">
        <f ca="1">IFERROR(__xludf.DUMMYFUNCTION("PROPER(REGEXEXTRACT(B648, ""(?:https?:\/\/)?(?:www\.)?([a-zA-Z0-9-]+)\.""))"),"Skyscanner")</f>
        <v>Skyscanner</v>
      </c>
      <c r="E1661" s="1" t="s">
        <v>2966</v>
      </c>
      <c r="F1661" s="1">
        <v>9.5524451999999993</v>
      </c>
      <c r="G1661" s="1">
        <v>123.7668029</v>
      </c>
      <c r="H1661" s="1" t="s">
        <v>2685</v>
      </c>
      <c r="I1661" s="1" t="s">
        <v>2622</v>
      </c>
      <c r="J1661" s="1">
        <f>IF(K1661="URBAN",1,IF(K1661="SUBURBAN",2,IF(K1661="RURAL",3,"")))</f>
        <v>2</v>
      </c>
      <c r="K1661" s="1" t="s">
        <v>84</v>
      </c>
      <c r="L1661" s="18">
        <v>46082</v>
      </c>
      <c r="M1661" s="49">
        <v>0.58333333333333337</v>
      </c>
      <c r="N1661" s="18">
        <v>46083</v>
      </c>
      <c r="O1661" s="56">
        <v>0.5</v>
      </c>
      <c r="P1661" s="31" t="str">
        <f>TEXT($L1661, "dddd")</f>
        <v>Sunday</v>
      </c>
      <c r="Q1661" s="39" t="s">
        <v>1026</v>
      </c>
      <c r="R1661" s="39">
        <v>6350</v>
      </c>
      <c r="S1661" s="1" t="str">
        <f>IF(OR(MONTH(L1661)=12, MONTH(L1661)&lt;=5), "Dry Season", "Wet Season")</f>
        <v>Dry Season</v>
      </c>
      <c r="T1661" s="1">
        <v>1</v>
      </c>
      <c r="U1661" s="1">
        <v>1</v>
      </c>
      <c r="V1661" s="1">
        <v>0</v>
      </c>
      <c r="W1661" s="1">
        <v>1</v>
      </c>
      <c r="X1661" s="1" t="s">
        <v>2644</v>
      </c>
      <c r="Y1661" s="1">
        <v>9.5516547000000003</v>
      </c>
      <c r="Z1661" s="1">
        <v>123.7674741</v>
      </c>
      <c r="AA1661" s="11" cm="1">
        <f t="array" ref="AA1661">IF(ISBLANK(Y1661), 0, VINCentyInvDistance(F1661,G1661,Y1661,Z1661))</f>
        <v>114.34398903399097</v>
      </c>
      <c r="AB1661" s="1">
        <v>0</v>
      </c>
      <c r="AC1661" s="1">
        <v>8</v>
      </c>
      <c r="AD1661" s="1">
        <v>4</v>
      </c>
      <c r="AE1661" s="1">
        <v>1</v>
      </c>
      <c r="AF1661" s="1">
        <v>1</v>
      </c>
      <c r="AG1661" s="1" t="s">
        <v>2645</v>
      </c>
      <c r="AH1661" s="1" t="s">
        <v>2113</v>
      </c>
      <c r="AI1661" s="1" t="str">
        <f>TRIM(MID(SUBSTITUTE($H1661,",",REPT(" ",200)),(LEN($H1661)-LEN(SUBSTITUTE($H1661,",",""))-2)*200+1,200))</f>
        <v>Central Visayas</v>
      </c>
      <c r="AJ1661" s="1" t="s">
        <v>55</v>
      </c>
      <c r="AK1661" t="s">
        <v>16743</v>
      </c>
      <c r="AL1661" s="7">
        <v>0</v>
      </c>
      <c r="AM1661" s="1"/>
    </row>
    <row r="1662" spans="1:39" ht="12.75" customHeight="1">
      <c r="A1662" s="1"/>
      <c r="B1662" s="1" t="s">
        <v>2967</v>
      </c>
      <c r="C1662" s="1" t="s">
        <v>2968</v>
      </c>
      <c r="D1662" s="3" t="str">
        <f ca="1">IFERROR(__xludf.DUMMYFUNCTION("PROPER(REGEXEXTRACT(B649, ""(?:https?:\/\/)?(?:www\.)?([a-zA-Z0-9-]+)\.""))"),"Skyscanner")</f>
        <v>Skyscanner</v>
      </c>
      <c r="E1662" s="1" t="s">
        <v>2969</v>
      </c>
      <c r="F1662" s="1">
        <v>9.5504768999999996</v>
      </c>
      <c r="G1662" s="1">
        <v>123.77243230000001</v>
      </c>
      <c r="H1662" s="1" t="s">
        <v>2970</v>
      </c>
      <c r="I1662" s="1" t="s">
        <v>2622</v>
      </c>
      <c r="J1662" s="1">
        <f>IF(K1662="URBAN",1,IF(K1662="SUBURBAN",2,IF(K1662="RURAL",3,"")))</f>
        <v>2</v>
      </c>
      <c r="K1662" s="1" t="s">
        <v>84</v>
      </c>
      <c r="L1662" s="18">
        <v>46082</v>
      </c>
      <c r="M1662" s="49">
        <v>0.58333333333333337</v>
      </c>
      <c r="N1662" s="18">
        <v>46083</v>
      </c>
      <c r="O1662" s="56">
        <v>0.5</v>
      </c>
      <c r="P1662" s="31" t="str">
        <f>TEXT($L1662, "dddd")</f>
        <v>Sunday</v>
      </c>
      <c r="Q1662" s="39" t="s">
        <v>111</v>
      </c>
      <c r="R1662" s="39">
        <v>2169</v>
      </c>
      <c r="S1662" s="1" t="str">
        <f>IF(OR(MONTH(L1662)=12, MONTH(L1662)&lt;=5), "Dry Season", "Wet Season")</f>
        <v>Dry Season</v>
      </c>
      <c r="T1662" s="1">
        <v>1</v>
      </c>
      <c r="U1662" s="1">
        <v>1</v>
      </c>
      <c r="V1662" s="1">
        <v>1</v>
      </c>
      <c r="W1662" s="1">
        <v>1</v>
      </c>
      <c r="X1662" s="1" t="s">
        <v>2629</v>
      </c>
      <c r="Y1662" s="1">
        <v>9.5486699999999995</v>
      </c>
      <c r="Z1662" s="1">
        <v>123.77356</v>
      </c>
      <c r="AA1662" s="11" cm="1">
        <f t="array" ref="AA1662">IF(ISBLANK(Y1662), 0, VINCentyInvDistance(F1662,G1662,Y1662,Z1662))</f>
        <v>235.09338010678121</v>
      </c>
      <c r="AB1662" s="1">
        <v>0</v>
      </c>
      <c r="AC1662" s="1">
        <v>7.6</v>
      </c>
      <c r="AD1662" s="1">
        <v>3.8</v>
      </c>
      <c r="AE1662" s="1">
        <v>88</v>
      </c>
      <c r="AF1662" s="1">
        <v>1</v>
      </c>
      <c r="AG1662" s="1" t="s">
        <v>2630</v>
      </c>
      <c r="AH1662" s="1" t="s">
        <v>2113</v>
      </c>
      <c r="AI1662" s="1" t="str">
        <f>TRIM(MID(SUBSTITUTE($H1662,",",REPT(" ",200)),(LEN($H1662)-LEN(SUBSTITUTE($H1662,",",""))-2)*200+1,200))</f>
        <v>Central Visayas</v>
      </c>
      <c r="AJ1662" s="1" t="s">
        <v>55</v>
      </c>
      <c r="AK1662" t="s">
        <v>16744</v>
      </c>
      <c r="AL1662" s="7">
        <v>0</v>
      </c>
      <c r="AM1662" s="1"/>
    </row>
    <row r="1663" spans="1:39" ht="12.75" customHeight="1">
      <c r="A1663" s="1"/>
      <c r="B1663" s="1" t="s">
        <v>2971</v>
      </c>
      <c r="C1663" s="1" t="s">
        <v>2972</v>
      </c>
      <c r="D1663" s="3" t="str">
        <f ca="1">IFERROR(__xludf.DUMMYFUNCTION("PROPER(REGEXEXTRACT(B650, ""(?:https?:\/\/)?(?:www\.)?([a-zA-Z0-9-]+)\.""))"),"Skyscanner")</f>
        <v>Skyscanner</v>
      </c>
      <c r="E1663" s="1" t="s">
        <v>2973</v>
      </c>
      <c r="F1663" s="1">
        <v>9.6456180000000007</v>
      </c>
      <c r="G1663" s="1">
        <v>123.8711605</v>
      </c>
      <c r="H1663" s="1" t="s">
        <v>2974</v>
      </c>
      <c r="I1663" s="1" t="s">
        <v>2622</v>
      </c>
      <c r="J1663" s="1">
        <f>IF(K1663="URBAN",1,IF(K1663="SUBURBAN",2,IF(K1663="RURAL",3,"")))</f>
        <v>2</v>
      </c>
      <c r="K1663" s="1" t="s">
        <v>84</v>
      </c>
      <c r="L1663" s="18">
        <v>46082</v>
      </c>
      <c r="M1663" s="49">
        <v>0.58333333333333337</v>
      </c>
      <c r="N1663" s="18">
        <v>46083</v>
      </c>
      <c r="O1663" s="56">
        <v>0.5</v>
      </c>
      <c r="P1663" s="31" t="str">
        <f>TEXT($L1663, "dddd")</f>
        <v>Sunday</v>
      </c>
      <c r="Q1663" s="39" t="s">
        <v>207</v>
      </c>
      <c r="R1663" s="39">
        <v>967</v>
      </c>
      <c r="S1663" s="1" t="str">
        <f>IF(OR(MONTH(L1663)=12, MONTH(L1663)&lt;=5), "Dry Season", "Wet Season")</f>
        <v>Dry Season</v>
      </c>
      <c r="T1663" s="1">
        <v>2</v>
      </c>
      <c r="U1663" s="1">
        <v>0</v>
      </c>
      <c r="V1663" s="1">
        <v>0</v>
      </c>
      <c r="W1663" s="1">
        <v>1</v>
      </c>
      <c r="X1663" s="1" t="s">
        <v>2617</v>
      </c>
      <c r="Y1663" s="1">
        <v>9.6553032000000005</v>
      </c>
      <c r="Z1663" s="1">
        <v>123.8696362</v>
      </c>
      <c r="AA1663" s="11" cm="1">
        <f t="array" ref="AA1663">IF(ISBLANK(Y1663), 0, VINCentyInvDistance(F1663,G1663,Y1663,Z1663))</f>
        <v>1084.2213786338752</v>
      </c>
      <c r="AB1663" s="1">
        <v>0</v>
      </c>
      <c r="AC1663" s="1">
        <v>8.4</v>
      </c>
      <c r="AD1663" s="1">
        <v>4.2</v>
      </c>
      <c r="AE1663" s="1">
        <v>25</v>
      </c>
      <c r="AF1663" s="1">
        <v>1</v>
      </c>
      <c r="AG1663" s="1" t="s">
        <v>2618</v>
      </c>
      <c r="AH1663" s="1" t="s">
        <v>2113</v>
      </c>
      <c r="AI1663" s="1" t="str">
        <f>TRIM(MID(SUBSTITUTE($H1663,",",REPT(" ",200)),(LEN($H1663)-LEN(SUBSTITUTE($H1663,",",""))-2)*200+1,200))</f>
        <v>Central Visayas</v>
      </c>
      <c r="AJ1663" s="1" t="s">
        <v>55</v>
      </c>
      <c r="AK1663" t="s">
        <v>2975</v>
      </c>
      <c r="AL1663" s="7">
        <v>0</v>
      </c>
      <c r="AM1663" s="1"/>
    </row>
    <row r="1664" spans="1:39" ht="12.75" customHeight="1">
      <c r="A1664" s="1"/>
      <c r="B1664" s="1" t="s">
        <v>2976</v>
      </c>
      <c r="C1664" s="1" t="s">
        <v>2977</v>
      </c>
      <c r="D1664" s="3" t="str">
        <f ca="1">IFERROR(__xludf.DUMMYFUNCTION("PROPER(REGEXEXTRACT(B651, ""(?:https?:\/\/)?(?:www\.)?([a-zA-Z0-9-]+)\.""))"),"Skyscanner")</f>
        <v>Skyscanner</v>
      </c>
      <c r="E1664" s="1" t="s">
        <v>2978</v>
      </c>
      <c r="F1664" s="1">
        <v>9.5532529999999998</v>
      </c>
      <c r="G1664" s="1">
        <v>123.77833870000001</v>
      </c>
      <c r="H1664" s="1" t="s">
        <v>2979</v>
      </c>
      <c r="I1664" s="1" t="s">
        <v>2622</v>
      </c>
      <c r="J1664" s="1">
        <f>IF(K1664="URBAN",1,IF(K1664="SUBURBAN",2,IF(K1664="RURAL",3,"")))</f>
        <v>2</v>
      </c>
      <c r="K1664" s="1" t="s">
        <v>84</v>
      </c>
      <c r="L1664" s="18">
        <v>46082</v>
      </c>
      <c r="M1664" s="49">
        <v>0.58333333333333337</v>
      </c>
      <c r="N1664" s="18">
        <v>46083</v>
      </c>
      <c r="O1664" s="56">
        <v>0.5</v>
      </c>
      <c r="P1664" s="31" t="str">
        <f>TEXT($L1664, "dddd")</f>
        <v>Sunday</v>
      </c>
      <c r="Q1664" s="39" t="s">
        <v>111</v>
      </c>
      <c r="R1664" s="39">
        <v>1734</v>
      </c>
      <c r="S1664" s="1" t="str">
        <f>IF(OR(MONTH(L1664)=12, MONTH(L1664)&lt;=5), "Dry Season", "Wet Season")</f>
        <v>Dry Season</v>
      </c>
      <c r="T1664" s="1">
        <v>1</v>
      </c>
      <c r="U1664" s="1">
        <v>0</v>
      </c>
      <c r="V1664" s="1">
        <v>1</v>
      </c>
      <c r="W1664" s="1">
        <v>1</v>
      </c>
      <c r="X1664" s="1" t="s">
        <v>2629</v>
      </c>
      <c r="Y1664" s="1">
        <v>9.5486699999999995</v>
      </c>
      <c r="Z1664" s="1">
        <v>123.77356</v>
      </c>
      <c r="AA1664" s="11" cm="1">
        <f t="array" ref="AA1664">IF(ISBLANK(Y1664), 0, VINCentyInvDistance(F1664,G1664,Y1664,Z1664))</f>
        <v>729.5160083221466</v>
      </c>
      <c r="AB1664" s="1">
        <v>1</v>
      </c>
      <c r="AC1664" s="1">
        <v>7.4</v>
      </c>
      <c r="AD1664" s="1">
        <v>3.7</v>
      </c>
      <c r="AE1664" s="1">
        <v>109</v>
      </c>
      <c r="AF1664" s="1">
        <v>1</v>
      </c>
      <c r="AG1664" s="1" t="s">
        <v>2630</v>
      </c>
      <c r="AH1664" s="1" t="s">
        <v>2113</v>
      </c>
      <c r="AI1664" s="1" t="str">
        <f>TRIM(MID(SUBSTITUTE($H1664,",",REPT(" ",200)),(LEN($H1664)-LEN(SUBSTITUTE($H1664,",",""))-2)*200+1,200))</f>
        <v>Central Visayas</v>
      </c>
      <c r="AJ1664" s="1" t="s">
        <v>55</v>
      </c>
      <c r="AK1664" t="s">
        <v>16745</v>
      </c>
      <c r="AL1664" s="7">
        <v>0</v>
      </c>
      <c r="AM1664" s="1"/>
    </row>
    <row r="1665" spans="1:39" ht="12.75" customHeight="1">
      <c r="A1665" s="1"/>
      <c r="B1665" s="1" t="s">
        <v>2980</v>
      </c>
      <c r="C1665" s="1" t="s">
        <v>2981</v>
      </c>
      <c r="D1665" s="3" t="str">
        <f ca="1">IFERROR(__xludf.DUMMYFUNCTION("PROPER(REGEXEXTRACT(B652, ""(?:https?:\/\/)?(?:www\.)?([a-zA-Z0-9-]+)\.""))"),"Skyscanner")</f>
        <v>Skyscanner</v>
      </c>
      <c r="E1665" s="1" t="s">
        <v>2982</v>
      </c>
      <c r="F1665" s="1">
        <v>9.5532090000000007</v>
      </c>
      <c r="G1665" s="1">
        <v>123.778412</v>
      </c>
      <c r="H1665" s="1" t="s">
        <v>2979</v>
      </c>
      <c r="I1665" s="1" t="s">
        <v>2622</v>
      </c>
      <c r="J1665" s="1">
        <f>IF(K1665="URBAN",1,IF(K1665="SUBURBAN",2,IF(K1665="RURAL",3,"")))</f>
        <v>2</v>
      </c>
      <c r="K1665" s="1" t="s">
        <v>84</v>
      </c>
      <c r="L1665" s="18">
        <v>46082</v>
      </c>
      <c r="M1665" s="49">
        <v>0.58333333333333337</v>
      </c>
      <c r="N1665" s="18">
        <v>46083</v>
      </c>
      <c r="O1665" s="56">
        <v>0.45833333333333331</v>
      </c>
      <c r="P1665" s="31" t="str">
        <f>TEXT($L1665, "dddd")</f>
        <v>Sunday</v>
      </c>
      <c r="Q1665" s="39" t="s">
        <v>531</v>
      </c>
      <c r="R1665" s="39">
        <v>1700</v>
      </c>
      <c r="S1665" s="1" t="str">
        <f>IF(OR(MONTH(L1665)=12, MONTH(L1665)&lt;=5), "Dry Season", "Wet Season")</f>
        <v>Dry Season</v>
      </c>
      <c r="T1665" s="1">
        <v>1</v>
      </c>
      <c r="U1665" s="1">
        <v>0</v>
      </c>
      <c r="V1665" s="1">
        <v>0</v>
      </c>
      <c r="W1665" s="1">
        <v>1</v>
      </c>
      <c r="X1665" s="1" t="s">
        <v>2629</v>
      </c>
      <c r="Y1665" s="1">
        <v>9.5486699999999995</v>
      </c>
      <c r="Z1665" s="1">
        <v>123.77356</v>
      </c>
      <c r="AA1665" s="11" cm="1">
        <f t="array" ref="AA1665">IF(ISBLANK(Y1665), 0, VINCentyInvDistance(F1665,G1665,Y1665,Z1665))</f>
        <v>731.97825899267445</v>
      </c>
      <c r="AB1665" s="1">
        <v>0</v>
      </c>
      <c r="AC1665" s="1">
        <v>7.4</v>
      </c>
      <c r="AD1665" s="1">
        <v>4.2</v>
      </c>
      <c r="AE1665" s="1">
        <v>37</v>
      </c>
      <c r="AF1665" s="1">
        <v>1</v>
      </c>
      <c r="AG1665" s="1" t="s">
        <v>2983</v>
      </c>
      <c r="AH1665" s="1" t="s">
        <v>2113</v>
      </c>
      <c r="AI1665" s="1"/>
      <c r="AJ1665" s="1" t="s">
        <v>55</v>
      </c>
      <c r="AK1665" t="s">
        <v>16746</v>
      </c>
      <c r="AL1665" s="7">
        <v>0</v>
      </c>
      <c r="AM1665" s="1" t="s">
        <v>2984</v>
      </c>
    </row>
    <row r="1666" spans="1:39" ht="12.75" customHeight="1">
      <c r="A1666" s="1"/>
      <c r="B1666" s="1" t="s">
        <v>3002</v>
      </c>
      <c r="C1666" s="1" t="s">
        <v>3003</v>
      </c>
      <c r="D1666" s="3" t="str">
        <f ca="1">IFERROR(__xludf.DUMMYFUNCTION("PROPER(REGEXEXTRACT(B657, ""(?:https?:\/\/)?(?:www\.)?([a-zA-Z0-9-]+)\.""))"),"Skyscanner")</f>
        <v>Skyscanner</v>
      </c>
      <c r="E1666" s="1" t="s">
        <v>3004</v>
      </c>
      <c r="F1666" s="1">
        <v>9.5485489999999995</v>
      </c>
      <c r="G1666" s="1">
        <v>123.756816</v>
      </c>
      <c r="H1666" s="1" t="s">
        <v>2671</v>
      </c>
      <c r="I1666" s="1" t="s">
        <v>2622</v>
      </c>
      <c r="J1666" s="1">
        <f>IF(K1666="URBAN",1,IF(K1666="SUBURBAN",2,IF(K1666="RURAL",3,"")))</f>
        <v>2</v>
      </c>
      <c r="K1666" s="1" t="s">
        <v>84</v>
      </c>
      <c r="L1666" s="18">
        <v>46082</v>
      </c>
      <c r="M1666" s="49">
        <v>0.58333333333333337</v>
      </c>
      <c r="N1666" s="18">
        <v>46083</v>
      </c>
      <c r="O1666" s="56">
        <v>0.5</v>
      </c>
      <c r="P1666" s="31" t="str">
        <f>TEXT($L1666, "dddd")</f>
        <v>Sunday</v>
      </c>
      <c r="Q1666" s="39" t="s">
        <v>186</v>
      </c>
      <c r="R1666" s="39">
        <v>1215.8999999999901</v>
      </c>
      <c r="S1666" s="1" t="str">
        <f>IF(OR(MONTH(L1666)=12, MONTH(L1666)&lt;=5), "Dry Season", "Wet Season")</f>
        <v>Dry Season</v>
      </c>
      <c r="T1666" s="1">
        <v>1</v>
      </c>
      <c r="U1666" s="1">
        <v>0</v>
      </c>
      <c r="V1666" s="1">
        <v>0</v>
      </c>
      <c r="W1666" s="1">
        <v>1</v>
      </c>
      <c r="X1666" s="1" t="s">
        <v>2644</v>
      </c>
      <c r="Y1666" s="1">
        <v>9.5516547000000003</v>
      </c>
      <c r="Z1666" s="1">
        <v>123.7674741</v>
      </c>
      <c r="AA1666" s="11" cm="1">
        <f t="array" ref="AA1666">IF(ISBLANK(Y1666), 0, VINCentyInvDistance(F1666,G1666,Y1666,Z1666))</f>
        <v>1219.4975299238113</v>
      </c>
      <c r="AB1666" s="1">
        <v>0</v>
      </c>
      <c r="AC1666" s="1">
        <v>10</v>
      </c>
      <c r="AD1666" s="1">
        <v>4.0999999999999996</v>
      </c>
      <c r="AE1666" s="1">
        <v>40</v>
      </c>
      <c r="AF1666" s="1">
        <v>1</v>
      </c>
      <c r="AG1666" s="1" t="s">
        <v>562</v>
      </c>
      <c r="AH1666" s="1" t="s">
        <v>563</v>
      </c>
      <c r="AI1666" s="1"/>
      <c r="AJ1666" s="1" t="s">
        <v>55</v>
      </c>
      <c r="AK1666" t="s">
        <v>16749</v>
      </c>
      <c r="AL1666" s="7">
        <v>0</v>
      </c>
      <c r="AM1666" s="1" t="s">
        <v>3005</v>
      </c>
    </row>
    <row r="1667" spans="1:39" ht="12.75" customHeight="1">
      <c r="A1667" s="1"/>
      <c r="B1667" s="1" t="s">
        <v>3010</v>
      </c>
      <c r="C1667" s="1" t="s">
        <v>3011</v>
      </c>
      <c r="D1667" s="3" t="str">
        <f ca="1">IFERROR(__xludf.DUMMYFUNCTION("PROPER(REGEXEXTRACT(B659, ""(?:https?:\/\/)?(?:www\.)?([a-zA-Z0-9-]+)\.""))"),"Skyscanner")</f>
        <v>Skyscanner</v>
      </c>
      <c r="E1667" s="1" t="s">
        <v>3012</v>
      </c>
      <c r="F1667" s="1">
        <v>9.6438734999999998</v>
      </c>
      <c r="G1667" s="1">
        <v>123.8556717</v>
      </c>
      <c r="H1667" s="1" t="s">
        <v>3013</v>
      </c>
      <c r="I1667" s="1" t="s">
        <v>2622</v>
      </c>
      <c r="J1667" s="1">
        <f>IF(K1667="URBAN",1,IF(K1667="SUBURBAN",2,IF(K1667="RURAL",3,"")))</f>
        <v>2</v>
      </c>
      <c r="K1667" s="1" t="s">
        <v>84</v>
      </c>
      <c r="L1667" s="18">
        <v>46082</v>
      </c>
      <c r="M1667" s="49">
        <v>0.58333333333333337</v>
      </c>
      <c r="N1667" s="18">
        <v>46083</v>
      </c>
      <c r="O1667" s="56">
        <v>0.5</v>
      </c>
      <c r="P1667" s="31" t="str">
        <f>TEXT($L1667, "dddd")</f>
        <v>Sunday</v>
      </c>
      <c r="Q1667" s="39" t="s">
        <v>207</v>
      </c>
      <c r="R1667" s="39">
        <v>1982</v>
      </c>
      <c r="S1667" s="1" t="str">
        <f>IF(OR(MONTH(L1667)=12, MONTH(L1667)&lt;=5), "Dry Season", "Wet Season")</f>
        <v>Dry Season</v>
      </c>
      <c r="T1667" s="1">
        <v>1</v>
      </c>
      <c r="U1667" s="1">
        <v>1</v>
      </c>
      <c r="V1667" s="1">
        <v>0</v>
      </c>
      <c r="W1667" s="1">
        <v>1</v>
      </c>
      <c r="X1667" s="1" t="s">
        <v>2617</v>
      </c>
      <c r="Y1667" s="1">
        <v>9.6553032000000005</v>
      </c>
      <c r="Z1667" s="1">
        <v>123.8696362</v>
      </c>
      <c r="AA1667" s="11" cm="1">
        <f t="array" ref="AA1667">IF(ISBLANK(Y1667), 0, VINCentyInvDistance(F1667,G1667,Y1667,Z1667))</f>
        <v>1986.7686426055011</v>
      </c>
      <c r="AB1667" s="1">
        <v>0</v>
      </c>
      <c r="AC1667" s="1">
        <v>10</v>
      </c>
      <c r="AD1667" s="1">
        <v>5</v>
      </c>
      <c r="AE1667" s="1">
        <v>1</v>
      </c>
      <c r="AF1667" s="1">
        <v>1</v>
      </c>
      <c r="AG1667" s="1" t="s">
        <v>2618</v>
      </c>
      <c r="AH1667" s="1" t="s">
        <v>2113</v>
      </c>
      <c r="AI1667" s="1" t="str">
        <f>TRIM(MID(SUBSTITUTE($H1667,",",REPT(" ",200)),(LEN($H1667)-LEN(SUBSTITUTE($H1667,",",""))-2)*200+1,200))</f>
        <v>Central Visayas</v>
      </c>
      <c r="AJ1667" s="1" t="s">
        <v>55</v>
      </c>
      <c r="AK1667" t="s">
        <v>16750</v>
      </c>
      <c r="AL1667" s="7">
        <v>0</v>
      </c>
      <c r="AM1667" s="1"/>
    </row>
    <row r="1668" spans="1:39" ht="12.75" customHeight="1">
      <c r="A1668" s="1"/>
      <c r="B1668" s="1" t="s">
        <v>3017</v>
      </c>
      <c r="C1668" s="1" t="s">
        <v>3018</v>
      </c>
      <c r="D1668" s="3" t="str">
        <f ca="1">IFERROR(__xludf.DUMMYFUNCTION("PROPER(REGEXEXTRACT(B661, ""(?:https?:\/\/)?(?:www\.)?([a-zA-Z0-9-]+)\.""))"),"Skyscanner")</f>
        <v>Skyscanner</v>
      </c>
      <c r="E1668" s="1" t="s">
        <v>3019</v>
      </c>
      <c r="F1668" s="1">
        <v>9.5497899999999998</v>
      </c>
      <c r="G1668" s="1">
        <v>123.76345000000001</v>
      </c>
      <c r="H1668" s="1" t="s">
        <v>2671</v>
      </c>
      <c r="I1668" s="1" t="s">
        <v>2622</v>
      </c>
      <c r="J1668" s="1">
        <f>IF(K1668="URBAN",1,IF(K1668="SUBURBAN",2,IF(K1668="RURAL",3,"")))</f>
        <v>2</v>
      </c>
      <c r="K1668" s="1" t="s">
        <v>84</v>
      </c>
      <c r="L1668" s="18">
        <v>46082</v>
      </c>
      <c r="M1668" s="49">
        <v>0.625</v>
      </c>
      <c r="N1668" s="18">
        <v>46083</v>
      </c>
      <c r="O1668" s="56">
        <v>0.45833333333333331</v>
      </c>
      <c r="P1668" s="31" t="str">
        <f>TEXT($L1668, "dddd")</f>
        <v>Sunday</v>
      </c>
      <c r="Q1668" s="39" t="s">
        <v>3020</v>
      </c>
      <c r="R1668" s="39">
        <v>1215.8999999999901</v>
      </c>
      <c r="S1668" s="1" t="str">
        <f>IF(OR(MONTH(L1668)=12, MONTH(L1668)&lt;=5), "Dry Season", "Wet Season")</f>
        <v>Dry Season</v>
      </c>
      <c r="T1668" s="1">
        <v>1</v>
      </c>
      <c r="U1668" s="1">
        <v>0</v>
      </c>
      <c r="V1668" s="1">
        <v>0</v>
      </c>
      <c r="W1668" s="1">
        <v>1</v>
      </c>
      <c r="X1668" s="1" t="s">
        <v>2644</v>
      </c>
      <c r="Y1668" s="1">
        <v>9.5516547000000003</v>
      </c>
      <c r="Z1668" s="1">
        <v>123.7674741</v>
      </c>
      <c r="AA1668" s="11" cm="1">
        <f t="array" ref="AA1668">IF(ISBLANK(Y1668), 0, VINCentyInvDistance(F1668,G1668,Y1668,Z1668))</f>
        <v>487.56272684801695</v>
      </c>
      <c r="AB1668" s="1">
        <v>0</v>
      </c>
      <c r="AC1668" s="1">
        <v>9.4</v>
      </c>
      <c r="AD1668" s="1">
        <v>0</v>
      </c>
      <c r="AE1668" s="1">
        <v>12</v>
      </c>
      <c r="AF1668" s="1">
        <v>1</v>
      </c>
      <c r="AG1668" s="1" t="s">
        <v>2983</v>
      </c>
      <c r="AH1668" s="1" t="s">
        <v>2113</v>
      </c>
      <c r="AI1668" s="1"/>
      <c r="AJ1668" s="1" t="s">
        <v>55</v>
      </c>
      <c r="AK1668" t="s">
        <v>16752</v>
      </c>
      <c r="AL1668" s="7">
        <v>0</v>
      </c>
      <c r="AM1668" s="1" t="s">
        <v>3021</v>
      </c>
    </row>
    <row r="1669" spans="1:39" ht="12.75" customHeight="1">
      <c r="A1669" s="1"/>
      <c r="B1669" s="1" t="s">
        <v>3032</v>
      </c>
      <c r="C1669" s="1" t="s">
        <v>3033</v>
      </c>
      <c r="D1669" s="3" t="str">
        <f ca="1">IFERROR(__xludf.DUMMYFUNCTION("PROPER(REGEXEXTRACT(B664, ""(?:https?:\/\/)?(?:www\.)?([a-zA-Z0-9-]+)\.""))"),"Skyscanner")</f>
        <v>Skyscanner</v>
      </c>
      <c r="E1669" s="1" t="s">
        <v>3034</v>
      </c>
      <c r="F1669" s="1">
        <v>9.5736889999999999</v>
      </c>
      <c r="G1669" s="1">
        <v>123.81154100000001</v>
      </c>
      <c r="H1669" s="1" t="s">
        <v>3035</v>
      </c>
      <c r="I1669" s="1" t="s">
        <v>2622</v>
      </c>
      <c r="J1669" s="1">
        <f>IF(K1669="URBAN",1,IF(K1669="SUBURBAN",2,IF(K1669="RURAL",3,"")))</f>
        <v>2</v>
      </c>
      <c r="K1669" s="1" t="s">
        <v>84</v>
      </c>
      <c r="L1669" s="18">
        <v>46082</v>
      </c>
      <c r="M1669" s="49">
        <v>0.5</v>
      </c>
      <c r="N1669" s="18">
        <v>46083</v>
      </c>
      <c r="O1669" s="56">
        <v>0.5</v>
      </c>
      <c r="P1669" s="31" t="str">
        <f>TEXT($L1669, "dddd")</f>
        <v>Sunday</v>
      </c>
      <c r="Q1669" s="39" t="s">
        <v>371</v>
      </c>
      <c r="R1669" s="39">
        <v>350</v>
      </c>
      <c r="S1669" s="1" t="str">
        <f>IF(OR(MONTH(L1669)=12, MONTH(L1669)&lt;=5), "Dry Season", "Wet Season")</f>
        <v>Dry Season</v>
      </c>
      <c r="T1669" s="1">
        <v>1</v>
      </c>
      <c r="U1669" s="1">
        <v>0</v>
      </c>
      <c r="V1669" s="1">
        <v>0</v>
      </c>
      <c r="W1669" s="1">
        <v>0</v>
      </c>
      <c r="X1669" s="1" t="s">
        <v>44</v>
      </c>
      <c r="Y1669" s="1"/>
      <c r="Z1669" s="1"/>
      <c r="AA1669" s="11" cm="1">
        <f t="array" ref="AA1669">IF(ISBLANK(Y1669), 0, VINCentyInvDistance(F1669,G1669,Y1669,Z1669))</f>
        <v>0</v>
      </c>
      <c r="AB1669" s="1">
        <v>0</v>
      </c>
      <c r="AC1669" s="1">
        <v>8.4</v>
      </c>
      <c r="AD1669" s="1">
        <v>5</v>
      </c>
      <c r="AE1669" s="1">
        <v>1</v>
      </c>
      <c r="AF1669" s="1">
        <v>1</v>
      </c>
      <c r="AG1669" s="1" t="s">
        <v>2779</v>
      </c>
      <c r="AH1669" s="1" t="s">
        <v>2113</v>
      </c>
      <c r="AI1669" s="1"/>
      <c r="AJ1669" s="1" t="s">
        <v>55</v>
      </c>
      <c r="AK1669" t="s">
        <v>16754</v>
      </c>
      <c r="AL1669" s="7">
        <v>0</v>
      </c>
      <c r="AM1669" s="1" t="s">
        <v>3036</v>
      </c>
    </row>
    <row r="1670" spans="1:39" ht="12.75" customHeight="1">
      <c r="A1670" s="1"/>
      <c r="B1670" s="1" t="s">
        <v>3047</v>
      </c>
      <c r="C1670" s="1" t="s">
        <v>3048</v>
      </c>
      <c r="D1670" s="3" t="str">
        <f ca="1">IFERROR(__xludf.DUMMYFUNCTION("PROPER(REGEXEXTRACT(B667, ""(?:https?:\/\/)?(?:www\.)?([a-zA-Z0-9-]+)\.""))"),"Skyscanner")</f>
        <v>Skyscanner</v>
      </c>
      <c r="E1670" s="1" t="s">
        <v>3049</v>
      </c>
      <c r="F1670" s="1">
        <v>9.5885850000000001</v>
      </c>
      <c r="G1670" s="1">
        <v>123.733671</v>
      </c>
      <c r="H1670" s="1" t="s">
        <v>3046</v>
      </c>
      <c r="I1670" s="1" t="s">
        <v>2622</v>
      </c>
      <c r="J1670" s="1">
        <f>IF(K1670="URBAN",1,IF(K1670="SUBURBAN",2,IF(K1670="RURAL",3,"")))</f>
        <v>2</v>
      </c>
      <c r="K1670" s="1" t="s">
        <v>84</v>
      </c>
      <c r="L1670" s="18">
        <v>46082</v>
      </c>
      <c r="M1670" s="49">
        <v>0.625</v>
      </c>
      <c r="N1670" s="18">
        <v>46083</v>
      </c>
      <c r="O1670" s="56">
        <v>0.5</v>
      </c>
      <c r="P1670" s="31" t="str">
        <f>TEXT($L1670, "dddd")</f>
        <v>Sunday</v>
      </c>
      <c r="Q1670" s="39" t="s">
        <v>433</v>
      </c>
      <c r="R1670" s="39">
        <v>910</v>
      </c>
      <c r="S1670" s="1" t="str">
        <f>IF(OR(MONTH(L1670)=12, MONTH(L1670)&lt;=5), "Dry Season", "Wet Season")</f>
        <v>Dry Season</v>
      </c>
      <c r="T1670" s="1">
        <v>1</v>
      </c>
      <c r="U1670" s="1">
        <v>0</v>
      </c>
      <c r="V1670" s="1">
        <v>1</v>
      </c>
      <c r="W1670" s="1">
        <v>1</v>
      </c>
      <c r="X1670" s="1" t="s">
        <v>2660</v>
      </c>
      <c r="Y1670" s="1">
        <v>9.5877140999999995</v>
      </c>
      <c r="Z1670" s="1">
        <v>123.7258102</v>
      </c>
      <c r="AA1670" s="11" cm="1">
        <f t="array" ref="AA1670">IF(ISBLANK(Y1670), 0, VINCentyInvDistance(F1670,G1670,Y1670,Z1670))</f>
        <v>868.27595658783105</v>
      </c>
      <c r="AB1670" s="1">
        <v>0</v>
      </c>
      <c r="AC1670" s="1">
        <v>7.8</v>
      </c>
      <c r="AD1670" s="1">
        <v>0</v>
      </c>
      <c r="AE1670" s="1">
        <v>49</v>
      </c>
      <c r="AF1670" s="1">
        <v>1</v>
      </c>
      <c r="AG1670" s="1" t="str">
        <f>TRIM(MID(SUBSTITUTE($H1670,",",REPT(" ",200)),(LEN($H1670)-LEN(SUBSTITUTE($H1670,",",""))-4)*200+1,200))</f>
        <v>Panglao</v>
      </c>
      <c r="AH1670" s="1" t="str">
        <f>TRIM(MID(SUBSTITUTE($H1670,",",REPT(" ",200)),(LEN($H1670)-LEN(SUBSTITUTE($H1670,",",""))-3)*200+1,200))</f>
        <v>Bohol</v>
      </c>
      <c r="AI1670" s="1" t="str">
        <f>TRIM(MID(SUBSTITUTE($H1670,",",REPT(" ",200)),(LEN($H1670)-LEN(SUBSTITUTE($H1670,",",""))-2)*200+1,200))</f>
        <v>Central Visayas</v>
      </c>
      <c r="AJ1670" s="1" t="str">
        <f>TRIM(MID(SUBSTITUTE($H1670,",",REPT(" ",200)),(LEN($H1670)-LEN(SUBSTITUTE($H1670,",",""))-0)*200+1,200))</f>
        <v>Philippines</v>
      </c>
      <c r="AL1670" s="7">
        <v>0</v>
      </c>
      <c r="AM1670" s="1" t="s">
        <v>3050</v>
      </c>
    </row>
    <row r="1671" spans="1:39" ht="12.75" customHeight="1">
      <c r="A1671" s="1"/>
      <c r="B1671" s="1" t="s">
        <v>3064</v>
      </c>
      <c r="C1671" s="1" t="s">
        <v>3065</v>
      </c>
      <c r="D1671" s="3" t="str">
        <f ca="1">IFERROR(__xludf.DUMMYFUNCTION("PROPER(REGEXEXTRACT(B671, ""(?:https?:\/\/)?(?:www\.)?([a-zA-Z0-9-]+)\.""))"),"Skyscanner")</f>
        <v>Skyscanner</v>
      </c>
      <c r="E1671" s="1" t="s">
        <v>3066</v>
      </c>
      <c r="F1671" s="1">
        <v>9.6512423999999992</v>
      </c>
      <c r="G1671" s="1">
        <v>123.8651825</v>
      </c>
      <c r="H1671" s="1" t="s">
        <v>3067</v>
      </c>
      <c r="I1671" s="1" t="s">
        <v>2622</v>
      </c>
      <c r="J1671" s="1">
        <f>IF(K1671="URBAN",1,IF(K1671="SUBURBAN",2,IF(K1671="RURAL",3,"")))</f>
        <v>2</v>
      </c>
      <c r="K1671" s="1" t="s">
        <v>84</v>
      </c>
      <c r="L1671" s="18">
        <v>46082</v>
      </c>
      <c r="M1671" s="49">
        <v>0.58333333333333337</v>
      </c>
      <c r="N1671" s="18">
        <v>46083</v>
      </c>
      <c r="O1671" s="56">
        <v>0.5</v>
      </c>
      <c r="P1671" s="31" t="str">
        <f>TEXT($L1671, "dddd")</f>
        <v>Sunday</v>
      </c>
      <c r="Q1671" s="39" t="s">
        <v>531</v>
      </c>
      <c r="R1671" s="39">
        <v>1773</v>
      </c>
      <c r="S1671" s="1" t="str">
        <f>IF(OR(MONTH(L1671)=12, MONTH(L1671)&lt;=5), "Dry Season", "Wet Season")</f>
        <v>Dry Season</v>
      </c>
      <c r="T1671" s="1">
        <v>1</v>
      </c>
      <c r="U1671" s="1">
        <v>0</v>
      </c>
      <c r="V1671" s="1">
        <v>0</v>
      </c>
      <c r="W1671" s="1">
        <v>1</v>
      </c>
      <c r="X1671" s="1" t="s">
        <v>2617</v>
      </c>
      <c r="Y1671" s="1">
        <v>9.6553032000000005</v>
      </c>
      <c r="Z1671" s="1">
        <v>123.8696362</v>
      </c>
      <c r="AA1671" s="11" cm="1">
        <f t="array" ref="AA1671">IF(ISBLANK(Y1671), 0, VINCentyInvDistance(F1671,G1671,Y1671,Z1671))</f>
        <v>663.82806680743317</v>
      </c>
      <c r="AB1671" s="1">
        <v>0</v>
      </c>
      <c r="AC1671" s="1">
        <v>7.4</v>
      </c>
      <c r="AD1671" s="1">
        <v>3.7</v>
      </c>
      <c r="AE1671" s="1">
        <v>104</v>
      </c>
      <c r="AF1671" s="1">
        <v>1</v>
      </c>
      <c r="AG1671" s="1" t="s">
        <v>2618</v>
      </c>
      <c r="AH1671" s="1" t="s">
        <v>2113</v>
      </c>
      <c r="AI1671" s="1" t="str">
        <f>TRIM(MID(SUBSTITUTE($H1671,",",REPT(" ",200)),(LEN($H1671)-LEN(SUBSTITUTE($H1671,",",""))-2)*200+1,200))</f>
        <v>Central Visayas</v>
      </c>
      <c r="AJ1671" s="1" t="s">
        <v>55</v>
      </c>
      <c r="AK1671" t="s">
        <v>3068</v>
      </c>
      <c r="AL1671" s="7">
        <v>0</v>
      </c>
      <c r="AM1671" s="1"/>
    </row>
    <row r="1672" spans="1:39" ht="12.75" customHeight="1">
      <c r="A1672" s="1"/>
      <c r="B1672" s="1" t="s">
        <v>3069</v>
      </c>
      <c r="C1672" s="1" t="s">
        <v>3070</v>
      </c>
      <c r="D1672" s="3" t="str">
        <f ca="1">IFERROR(__xludf.DUMMYFUNCTION("PROPER(REGEXEXTRACT(B672, ""(?:https?:\/\/)?(?:www\.)?([a-zA-Z0-9-]+)\.""))"),"Skyscanner")</f>
        <v>Skyscanner</v>
      </c>
      <c r="E1672" s="1" t="s">
        <v>3071</v>
      </c>
      <c r="F1672" s="1">
        <v>9.6512419999999999</v>
      </c>
      <c r="G1672" s="1">
        <v>123.865182</v>
      </c>
      <c r="H1672" s="1" t="s">
        <v>3067</v>
      </c>
      <c r="I1672" s="1" t="s">
        <v>2622</v>
      </c>
      <c r="J1672" s="1">
        <f>IF(K1672="URBAN",1,IF(K1672="SUBURBAN",2,IF(K1672="RURAL",3,"")))</f>
        <v>2</v>
      </c>
      <c r="K1672" s="1" t="s">
        <v>84</v>
      </c>
      <c r="L1672" s="18">
        <v>46082</v>
      </c>
      <c r="M1672" s="49">
        <v>0.625</v>
      </c>
      <c r="N1672" s="18">
        <v>46083</v>
      </c>
      <c r="O1672" s="56">
        <v>0.5</v>
      </c>
      <c r="P1672" s="31" t="str">
        <f>TEXT($L1672, "dddd")</f>
        <v>Sunday</v>
      </c>
      <c r="Q1672" s="39" t="s">
        <v>1090</v>
      </c>
      <c r="R1672" s="39">
        <v>1774.5</v>
      </c>
      <c r="S1672" s="1" t="str">
        <f>IF(OR(MONTH(L1672)=12, MONTH(L1672)&lt;=5), "Dry Season", "Wet Season")</f>
        <v>Dry Season</v>
      </c>
      <c r="T1672" s="1">
        <v>1</v>
      </c>
      <c r="U1672" s="1">
        <v>0</v>
      </c>
      <c r="V1672" s="1">
        <v>0</v>
      </c>
      <c r="W1672" s="1">
        <v>1</v>
      </c>
      <c r="X1672" s="1" t="s">
        <v>2617</v>
      </c>
      <c r="Y1672" s="1">
        <v>9.6553032000000005</v>
      </c>
      <c r="Z1672" s="1">
        <v>123.8696362</v>
      </c>
      <c r="AA1672" s="11" cm="1">
        <f t="array" ref="AA1672">IF(ISBLANK(Y1672), 0, VINCentyInvDistance(F1672,G1672,Y1672,Z1672))</f>
        <v>663.89840987103173</v>
      </c>
      <c r="AB1672" s="1">
        <v>0</v>
      </c>
      <c r="AC1672" s="1">
        <v>7.4</v>
      </c>
      <c r="AD1672" s="1">
        <v>0</v>
      </c>
      <c r="AE1672" s="1">
        <v>17</v>
      </c>
      <c r="AF1672" s="1">
        <v>1</v>
      </c>
      <c r="AG1672" s="1" t="str">
        <f>TRIM(MID(SUBSTITUTE($H1672,",",REPT(" ",200)),(LEN($H1672)-LEN(SUBSTITUTE($H1672,",",""))-4)*200+1,200))</f>
        <v>Tagbilaran</v>
      </c>
      <c r="AH1672" s="1" t="str">
        <f>TRIM(MID(SUBSTITUTE($H1672,",",REPT(" ",200)),(LEN($H1672)-LEN(SUBSTITUTE($H1672,",",""))-3)*200+1,200))</f>
        <v>Bohol</v>
      </c>
      <c r="AI1672" s="1" t="str">
        <f>TRIM(MID(SUBSTITUTE($H1672,",",REPT(" ",200)),(LEN($H1672)-LEN(SUBSTITUTE($H1672,",",""))-2)*200+1,200))</f>
        <v>Central Visayas</v>
      </c>
      <c r="AJ1672" s="1" t="str">
        <f>TRIM(MID(SUBSTITUTE($H1672,",",REPT(" ",200)),(LEN($H1672)-LEN(SUBSTITUTE($H1672,",",""))-0)*200+1,200))</f>
        <v>Philippines</v>
      </c>
      <c r="AL1672" s="7">
        <v>0</v>
      </c>
      <c r="AM1672" s="1" t="s">
        <v>3072</v>
      </c>
    </row>
    <row r="1673" spans="1:39" ht="12.75" customHeight="1">
      <c r="A1673" s="1"/>
      <c r="B1673" s="1" t="s">
        <v>3087</v>
      </c>
      <c r="C1673" s="1" t="s">
        <v>3088</v>
      </c>
      <c r="D1673" s="3" t="str">
        <f ca="1">IFERROR(__xludf.DUMMYFUNCTION("PROPER(REGEXEXTRACT(B676, ""(?:https?:\/\/)?(?:www\.)?([a-zA-Z0-9-]+)\.""))"),"Skyscanner")</f>
        <v>Skyscanner</v>
      </c>
      <c r="E1673" s="1" t="s">
        <v>3089</v>
      </c>
      <c r="F1673" s="1">
        <v>9.6398489999999999</v>
      </c>
      <c r="G1673" s="1">
        <v>123.857243</v>
      </c>
      <c r="H1673" s="1" t="s">
        <v>3090</v>
      </c>
      <c r="I1673" s="1" t="s">
        <v>2622</v>
      </c>
      <c r="J1673" s="1">
        <f>IF(K1673="URBAN",1,IF(K1673="SUBURBAN",2,IF(K1673="RURAL",3,"")))</f>
        <v>2</v>
      </c>
      <c r="K1673" s="1" t="s">
        <v>84</v>
      </c>
      <c r="L1673" s="18">
        <v>46082</v>
      </c>
      <c r="M1673" s="49">
        <v>0.58333333333333337</v>
      </c>
      <c r="N1673" s="18">
        <v>46083</v>
      </c>
      <c r="O1673" s="56">
        <v>0.5</v>
      </c>
      <c r="P1673" s="31" t="str">
        <f>TEXT($L1673, "dddd")</f>
        <v>Sunday</v>
      </c>
      <c r="Q1673" s="39" t="s">
        <v>531</v>
      </c>
      <c r="R1673" s="39">
        <v>1350</v>
      </c>
      <c r="S1673" s="1" t="str">
        <f>IF(OR(MONTH(L1673)=12, MONTH(L1673)&lt;=5), "Dry Season", "Wet Season")</f>
        <v>Dry Season</v>
      </c>
      <c r="T1673" s="1">
        <v>1</v>
      </c>
      <c r="U1673" s="1">
        <v>0</v>
      </c>
      <c r="V1673" s="1">
        <v>0</v>
      </c>
      <c r="W1673" s="1">
        <v>1</v>
      </c>
      <c r="X1673" s="1" t="s">
        <v>2617</v>
      </c>
      <c r="Y1673" s="1">
        <v>9.6553032000000005</v>
      </c>
      <c r="Z1673" s="1">
        <v>123.8696362</v>
      </c>
      <c r="AA1673" s="11" cm="1">
        <f t="array" ref="AA1673">IF(ISBLANK(Y1673), 0, VINCentyInvDistance(F1673,G1673,Y1673,Z1673))</f>
        <v>2184.4846191876204</v>
      </c>
      <c r="AB1673" s="1">
        <v>0</v>
      </c>
      <c r="AC1673" s="1">
        <v>7.6</v>
      </c>
      <c r="AD1673" s="1">
        <v>3.8</v>
      </c>
      <c r="AE1673" s="1">
        <v>167</v>
      </c>
      <c r="AF1673" s="1">
        <v>1</v>
      </c>
      <c r="AG1673" s="1" t="s">
        <v>2618</v>
      </c>
      <c r="AH1673" s="1" t="s">
        <v>2113</v>
      </c>
      <c r="AI1673" s="1" t="str">
        <f>TRIM(MID(SUBSTITUTE($H1673,",",REPT(" ",200)),(LEN($H1673)-LEN(SUBSTITUTE($H1673,",",""))-2)*200+1,200))</f>
        <v>Central Visayas</v>
      </c>
      <c r="AJ1673" s="1" t="s">
        <v>55</v>
      </c>
      <c r="AK1673" t="s">
        <v>3091</v>
      </c>
      <c r="AL1673" s="7">
        <v>0</v>
      </c>
      <c r="AM1673" s="1"/>
    </row>
    <row r="1674" spans="1:39" ht="12.75" customHeight="1">
      <c r="A1674" s="1"/>
      <c r="B1674" s="1" t="s">
        <v>3096</v>
      </c>
      <c r="C1674" s="1" t="s">
        <v>3097</v>
      </c>
      <c r="D1674" s="3" t="str">
        <f ca="1">IFERROR(__xludf.DUMMYFUNCTION("PROPER(REGEXEXTRACT(B678, ""(?:https?:\/\/)?(?:www\.)?([a-zA-Z0-9-]+)\.""))"),"Skyscanner")</f>
        <v>Skyscanner</v>
      </c>
      <c r="E1674" s="1" t="s">
        <v>3098</v>
      </c>
      <c r="F1674" s="1">
        <v>9.6228233999999997</v>
      </c>
      <c r="G1674" s="1">
        <v>123.8674566</v>
      </c>
      <c r="H1674" s="1" t="s">
        <v>3099</v>
      </c>
      <c r="I1674" s="1" t="s">
        <v>2622</v>
      </c>
      <c r="J1674" s="1">
        <f>IF(K1674="URBAN",1,IF(K1674="SUBURBAN",2,IF(K1674="RURAL",3,"")))</f>
        <v>2</v>
      </c>
      <c r="K1674" s="1" t="s">
        <v>84</v>
      </c>
      <c r="L1674" s="18">
        <v>46082</v>
      </c>
      <c r="M1674" s="49">
        <v>0.58333333333333337</v>
      </c>
      <c r="N1674" s="18">
        <v>46083</v>
      </c>
      <c r="O1674" s="56">
        <v>0.5</v>
      </c>
      <c r="P1674" s="31" t="str">
        <f>TEXT($L1674, "dddd")</f>
        <v>Sunday</v>
      </c>
      <c r="Q1674" s="39" t="s">
        <v>111</v>
      </c>
      <c r="R1674" s="39">
        <v>872</v>
      </c>
      <c r="S1674" s="1" t="str">
        <f>IF(OR(MONTH(L1674)=12, MONTH(L1674)&lt;=5), "Dry Season", "Wet Season")</f>
        <v>Dry Season</v>
      </c>
      <c r="T1674" s="1">
        <v>1</v>
      </c>
      <c r="U1674" s="1">
        <v>0</v>
      </c>
      <c r="V1674" s="1">
        <v>0</v>
      </c>
      <c r="W1674" s="1">
        <v>0</v>
      </c>
      <c r="X1674" s="1" t="s">
        <v>44</v>
      </c>
      <c r="Y1674" s="1"/>
      <c r="Z1674" s="1"/>
      <c r="AA1674" s="11" cm="1">
        <f t="array" ref="AA1674">IF(ISBLANK(Y1674), 0, VINCentyInvDistance(F1674,G1674,Y1674,Z1674))</f>
        <v>0</v>
      </c>
      <c r="AB1674" s="1">
        <v>0</v>
      </c>
      <c r="AC1674" s="1">
        <v>0</v>
      </c>
      <c r="AD1674" s="1">
        <v>0</v>
      </c>
      <c r="AE1674" s="1">
        <v>58</v>
      </c>
      <c r="AF1674" s="1">
        <v>1</v>
      </c>
      <c r="AG1674" s="1" t="s">
        <v>2650</v>
      </c>
      <c r="AH1674" s="1" t="s">
        <v>2113</v>
      </c>
      <c r="AI1674" s="1" t="str">
        <f>TRIM(MID(SUBSTITUTE($H1674,",",REPT(" ",200)),(LEN($H1674)-LEN(SUBSTITUTE($H1674,",",""))-2)*200+1,200))</f>
        <v>Central Visayas</v>
      </c>
      <c r="AJ1674" s="1" t="s">
        <v>55</v>
      </c>
      <c r="AK1674" t="s">
        <v>3100</v>
      </c>
      <c r="AL1674" s="7">
        <v>0</v>
      </c>
      <c r="AM1674" s="1"/>
    </row>
    <row r="1675" spans="1:39" ht="12.75" customHeight="1">
      <c r="A1675" s="1"/>
      <c r="B1675" s="1" t="s">
        <v>3106</v>
      </c>
      <c r="C1675" s="1" t="s">
        <v>3107</v>
      </c>
      <c r="D1675" s="3" t="str">
        <f ca="1">IFERROR(__xludf.DUMMYFUNCTION("PROPER(REGEXEXTRACT(B680, ""(?:https?:\/\/)?(?:www\.)?([a-zA-Z0-9-]+)\.""))"),"Google")</f>
        <v>Google</v>
      </c>
      <c r="E1675" s="1" t="s">
        <v>3108</v>
      </c>
      <c r="F1675" s="1">
        <v>9.5636100000000006</v>
      </c>
      <c r="G1675" s="1">
        <v>123.80081</v>
      </c>
      <c r="H1675" s="1" t="s">
        <v>3109</v>
      </c>
      <c r="I1675" s="1" t="s">
        <v>2622</v>
      </c>
      <c r="J1675" s="1">
        <f>IF(K1675="URBAN",1,IF(K1675="SUBURBAN",2,IF(K1675="RURAL",3,"")))</f>
        <v>2</v>
      </c>
      <c r="K1675" s="1" t="s">
        <v>84</v>
      </c>
      <c r="L1675" s="18">
        <v>46082</v>
      </c>
      <c r="M1675" s="49">
        <v>0.625</v>
      </c>
      <c r="N1675" s="18">
        <v>46083</v>
      </c>
      <c r="O1675" s="56">
        <v>0.5</v>
      </c>
      <c r="P1675" s="31" t="str">
        <f>TEXT($L1675, "dddd")</f>
        <v>Sunday</v>
      </c>
      <c r="Q1675" s="39" t="s">
        <v>111</v>
      </c>
      <c r="R1675" s="39">
        <v>1334</v>
      </c>
      <c r="S1675" s="1" t="str">
        <f>IF(OR(MONTH(L1675)=12, MONTH(L1675)&lt;=5), "Dry Season", "Wet Season")</f>
        <v>Dry Season</v>
      </c>
      <c r="T1675" s="1">
        <v>1</v>
      </c>
      <c r="U1675" s="1">
        <v>0</v>
      </c>
      <c r="V1675" s="1">
        <v>0</v>
      </c>
      <c r="W1675" s="1">
        <v>0</v>
      </c>
      <c r="X1675" s="1" t="s">
        <v>44</v>
      </c>
      <c r="Y1675" s="1"/>
      <c r="Z1675" s="1"/>
      <c r="AA1675" s="11" cm="1">
        <f t="array" ref="AA1675">IF(ISBLANK(Y1675), 0, VINCentyInvDistance(F1675,G1675,Y1675,Z1675))</f>
        <v>0</v>
      </c>
      <c r="AB1675" s="1">
        <v>0</v>
      </c>
      <c r="AC1675" s="1">
        <v>0</v>
      </c>
      <c r="AD1675" s="1">
        <v>0</v>
      </c>
      <c r="AE1675" s="1">
        <v>133</v>
      </c>
      <c r="AF1675" s="1">
        <v>1</v>
      </c>
      <c r="AG1675" s="1" t="s">
        <v>68</v>
      </c>
      <c r="AH1675" s="1" t="str">
        <f>TRIM(MID(SUBSTITUTE($H1675,",",REPT(" ",200)),(LEN($H1675)-LEN(SUBSTITUTE($H1675,",",""))-3)*200+1,200))</f>
        <v>Bohol</v>
      </c>
      <c r="AI1675" s="1" t="str">
        <f>TRIM(MID(SUBSTITUTE($H1675,",",REPT(" ",200)),(LEN($H1675)-LEN(SUBSTITUTE($H1675,",",""))-2)*200+1,200))</f>
        <v>Central Visayas</v>
      </c>
      <c r="AJ1675" s="1" t="s">
        <v>55</v>
      </c>
      <c r="AL1675" s="7">
        <v>0</v>
      </c>
      <c r="AM1675" s="1" t="s">
        <v>3110</v>
      </c>
    </row>
    <row r="1676" spans="1:39" ht="12.75" customHeight="1">
      <c r="A1676" s="1"/>
      <c r="B1676" s="1" t="s">
        <v>3143</v>
      </c>
      <c r="C1676" s="1" t="s">
        <v>3144</v>
      </c>
      <c r="D1676" s="3" t="str">
        <f ca="1">IFERROR(__xludf.DUMMYFUNCTION("PROPER(REGEXEXTRACT(B687, ""(?:https?:\/\/)?(?:www\.)?([a-zA-Z0-9-]+)\.""))"),"Google")</f>
        <v>Google</v>
      </c>
      <c r="E1676" s="1" t="s">
        <v>3145</v>
      </c>
      <c r="F1676" s="1">
        <v>11.184120200000001</v>
      </c>
      <c r="G1676" s="1">
        <v>119.39310070000001</v>
      </c>
      <c r="H1676" s="1" t="s">
        <v>3146</v>
      </c>
      <c r="I1676" s="1" t="s">
        <v>3119</v>
      </c>
      <c r="J1676" s="1">
        <f>IF(K1676="URBAN",1,IF(K1676="SUBURBAN",2,IF(K1676="RURAL",3,"")))</f>
        <v>2</v>
      </c>
      <c r="K1676" s="1" t="s">
        <v>84</v>
      </c>
      <c r="L1676" s="18">
        <v>46082</v>
      </c>
      <c r="M1676" s="49">
        <v>0.625</v>
      </c>
      <c r="N1676" s="18">
        <v>46083</v>
      </c>
      <c r="O1676" s="56">
        <v>0.5</v>
      </c>
      <c r="P1676" s="31" t="str">
        <f>TEXT($L1676, "dddd")</f>
        <v>Sunday</v>
      </c>
      <c r="Q1676" s="39" t="s">
        <v>61</v>
      </c>
      <c r="R1676" s="39">
        <v>9009</v>
      </c>
      <c r="S1676" s="1" t="str">
        <f>IF(OR(MONTH(L1676)=12, MONTH(L1676)&lt;=5), "Dry Season", "Wet Season")</f>
        <v>Dry Season</v>
      </c>
      <c r="T1676" s="1">
        <v>1</v>
      </c>
      <c r="U1676" s="1">
        <v>0</v>
      </c>
      <c r="V1676" s="1">
        <v>1</v>
      </c>
      <c r="W1676" s="1">
        <v>1</v>
      </c>
      <c r="X1676" s="1" t="s">
        <v>3120</v>
      </c>
      <c r="Y1676" s="1">
        <v>11.176256499999999</v>
      </c>
      <c r="Z1676" s="1">
        <v>119.44114759999999</v>
      </c>
      <c r="AA1676" s="11" cm="1">
        <f t="array" ref="AA1676">IF(ISBLANK(Y1676), 0, VINCentyInvDistance(F1676,G1676,Y1676,Z1676))</f>
        <v>5319.3172818352841</v>
      </c>
      <c r="AB1676" s="1">
        <v>0</v>
      </c>
      <c r="AC1676" s="1">
        <v>0</v>
      </c>
      <c r="AD1676" s="1">
        <v>0</v>
      </c>
      <c r="AE1676" s="1">
        <v>885</v>
      </c>
      <c r="AF1676" s="1">
        <v>1</v>
      </c>
      <c r="AG1676" s="1" t="s">
        <v>3121</v>
      </c>
      <c r="AH1676" s="1" t="s">
        <v>1597</v>
      </c>
      <c r="AI1676" s="1" t="str">
        <f>TRIM(MID(SUBSTITUTE($H1676,",",REPT(" ",200)),(LEN($H1676)-LEN(SUBSTITUTE($H1676,",",""))-2)*200+1,200))</f>
        <v>Mimaropa</v>
      </c>
      <c r="AJ1676" s="1" t="s">
        <v>55</v>
      </c>
      <c r="AL1676" s="7">
        <v>0</v>
      </c>
      <c r="AM1676" s="1"/>
    </row>
    <row r="1677" spans="1:39" ht="12.75" customHeight="1">
      <c r="A1677" s="1"/>
      <c r="B1677" s="1" t="s">
        <v>3152</v>
      </c>
      <c r="C1677" s="1" t="s">
        <v>3153</v>
      </c>
      <c r="D1677" s="3" t="str">
        <f ca="1">IFERROR(__xludf.DUMMYFUNCTION("PROPER(REGEXEXTRACT(B689, ""(?:https?:\/\/)?(?:www\.)?([a-zA-Z0-9-]+)\.""))"),"Skyscanner")</f>
        <v>Skyscanner</v>
      </c>
      <c r="E1677" s="1" t="s">
        <v>3154</v>
      </c>
      <c r="F1677" s="1">
        <v>10.19585</v>
      </c>
      <c r="G1677" s="1">
        <v>118.8947</v>
      </c>
      <c r="H1677" s="1" t="s">
        <v>3155</v>
      </c>
      <c r="I1677" s="1" t="s">
        <v>3119</v>
      </c>
      <c r="J1677" s="1">
        <f>IF(K1677="URBAN",1,IF(K1677="SUBURBAN",2,IF(K1677="RURAL",3,"")))</f>
        <v>2</v>
      </c>
      <c r="K1677" s="1" t="s">
        <v>84</v>
      </c>
      <c r="L1677" s="18">
        <v>46082</v>
      </c>
      <c r="M1677" s="49">
        <v>0.58333333333333337</v>
      </c>
      <c r="N1677" s="18">
        <v>46083</v>
      </c>
      <c r="O1677" s="56">
        <v>0.54166666666666663</v>
      </c>
      <c r="P1677" s="31" t="str">
        <f>TEXT($L1677, "dddd")</f>
        <v>Sunday</v>
      </c>
      <c r="Q1677" s="39" t="s">
        <v>207</v>
      </c>
      <c r="R1677" s="39">
        <v>2654</v>
      </c>
      <c r="S1677" s="1" t="str">
        <f>IF(OR(MONTH(L1677)=12, MONTH(L1677)&lt;=5), "Dry Season", "Wet Season")</f>
        <v>Dry Season</v>
      </c>
      <c r="T1677" s="1">
        <v>1</v>
      </c>
      <c r="U1677" s="1">
        <v>0</v>
      </c>
      <c r="V1677" s="1">
        <v>0</v>
      </c>
      <c r="W1677" s="1">
        <v>0</v>
      </c>
      <c r="X1677" s="1" t="s">
        <v>44</v>
      </c>
      <c r="Y1677" s="1"/>
      <c r="Z1677" s="1"/>
      <c r="AA1677" s="11" cm="1">
        <f t="array" ref="AA1677">IF(ISBLANK(Y1677), 0, VINCentyInvDistance(F1677,G1677,Y1677,Z1677))</f>
        <v>0</v>
      </c>
      <c r="AB1677" s="1">
        <v>0</v>
      </c>
      <c r="AC1677" s="1">
        <v>8.6</v>
      </c>
      <c r="AD1677" s="1">
        <v>4.7</v>
      </c>
      <c r="AE1677" s="1">
        <v>12</v>
      </c>
      <c r="AF1677" s="1">
        <v>1</v>
      </c>
      <c r="AG1677" s="1" t="s">
        <v>3156</v>
      </c>
      <c r="AH1677" s="1" t="s">
        <v>1597</v>
      </c>
      <c r="AI1677" s="1"/>
      <c r="AJ1677" s="1" t="s">
        <v>55</v>
      </c>
      <c r="AK1677" t="s">
        <v>16766</v>
      </c>
      <c r="AL1677" s="7">
        <v>0</v>
      </c>
      <c r="AM1677" s="1" t="s">
        <v>3157</v>
      </c>
    </row>
    <row r="1678" spans="1:39" ht="12.75" customHeight="1">
      <c r="A1678" s="1"/>
      <c r="B1678" s="1" t="s">
        <v>3158</v>
      </c>
      <c r="C1678" s="1" t="s">
        <v>3159</v>
      </c>
      <c r="D1678" s="3" t="str">
        <f ca="1">IFERROR(__xludf.DUMMYFUNCTION("PROPER(REGEXEXTRACT(B690, ""(?:https?:\/\/)?(?:www\.)?([a-zA-Z0-9-]+)\.""))"),"Skyscanner")</f>
        <v>Skyscanner</v>
      </c>
      <c r="E1678" s="1" t="s">
        <v>3160</v>
      </c>
      <c r="F1678" s="1">
        <v>9.8443020000000008</v>
      </c>
      <c r="G1678" s="1">
        <v>118.737013</v>
      </c>
      <c r="H1678" s="1" t="s">
        <v>3161</v>
      </c>
      <c r="I1678" s="1" t="s">
        <v>3119</v>
      </c>
      <c r="J1678" s="1">
        <f>IF(K1678="URBAN",1,IF(K1678="SUBURBAN",2,IF(K1678="RURAL",3,"")))</f>
        <v>2</v>
      </c>
      <c r="K1678" s="1" t="s">
        <v>84</v>
      </c>
      <c r="L1678" s="18">
        <v>46082</v>
      </c>
      <c r="M1678" s="49">
        <v>0.58333333333333337</v>
      </c>
      <c r="N1678" s="18">
        <v>46083</v>
      </c>
      <c r="O1678" s="56">
        <v>0.5</v>
      </c>
      <c r="P1678" s="31" t="str">
        <f>TEXT($L1678, "dddd")</f>
        <v>Sunday</v>
      </c>
      <c r="Q1678" s="39" t="s">
        <v>117</v>
      </c>
      <c r="R1678" s="39">
        <v>3048.5</v>
      </c>
      <c r="S1678" s="1" t="str">
        <f>IF(OR(MONTH(L1678)=12, MONTH(L1678)&lt;=5), "Dry Season", "Wet Season")</f>
        <v>Dry Season</v>
      </c>
      <c r="T1678" s="1">
        <v>1</v>
      </c>
      <c r="U1678" s="1">
        <v>0</v>
      </c>
      <c r="V1678" s="1">
        <v>0</v>
      </c>
      <c r="W1678" s="1">
        <v>0</v>
      </c>
      <c r="X1678" s="1" t="s">
        <v>44</v>
      </c>
      <c r="Y1678" s="1"/>
      <c r="Z1678" s="1"/>
      <c r="AA1678" s="11" cm="1">
        <f t="array" ref="AA1678">IF(ISBLANK(Y1678), 0, VINCentyInvDistance(F1678,G1678,Y1678,Z1678))</f>
        <v>0</v>
      </c>
      <c r="AB1678" s="1">
        <v>0</v>
      </c>
      <c r="AC1678" s="1">
        <v>9.4</v>
      </c>
      <c r="AD1678" s="1">
        <v>4.3</v>
      </c>
      <c r="AE1678" s="1">
        <v>8</v>
      </c>
      <c r="AF1678" s="1">
        <v>1</v>
      </c>
      <c r="AG1678" s="1" t="s">
        <v>68</v>
      </c>
      <c r="AH1678" s="1" t="str">
        <f>TRIM(MID(SUBSTITUTE($H1678,",",REPT(" ",200)),(LEN($H1678)-LEN(SUBSTITUTE($H1678,",",""))-3)*200+1,200))</f>
        <v>Puerto Princesa</v>
      </c>
      <c r="AI1678" s="1" t="str">
        <f>TRIM(MID(SUBSTITUTE($H1678,",",REPT(" ",200)),(LEN($H1678)-LEN(SUBSTITUTE($H1678,",",""))-2)*200+1,200))</f>
        <v>Mimaropa</v>
      </c>
      <c r="AJ1678" s="1" t="s">
        <v>55</v>
      </c>
      <c r="AK1678" t="s">
        <v>16767</v>
      </c>
      <c r="AL1678" s="7">
        <v>0</v>
      </c>
      <c r="AM1678" s="1" t="s">
        <v>3162</v>
      </c>
    </row>
    <row r="1679" spans="1:39" ht="12.75" customHeight="1">
      <c r="A1679" s="1"/>
      <c r="B1679" s="1" t="s">
        <v>3169</v>
      </c>
      <c r="C1679" s="1" t="s">
        <v>3170</v>
      </c>
      <c r="D1679" s="3" t="str">
        <f ca="1">IFERROR(__xludf.DUMMYFUNCTION("PROPER(REGEXEXTRACT(B692, ""(?:https?:\/\/)?(?:www\.)?([a-zA-Z0-9-]+)\.""))"),"Skyscanner")</f>
        <v>Skyscanner</v>
      </c>
      <c r="E1679" s="1" t="s">
        <v>3171</v>
      </c>
      <c r="F1679" s="1">
        <v>9.7656790999999998</v>
      </c>
      <c r="G1679" s="1">
        <v>118.7454604</v>
      </c>
      <c r="H1679" s="1" t="s">
        <v>3172</v>
      </c>
      <c r="I1679" s="1" t="s">
        <v>3119</v>
      </c>
      <c r="J1679" s="1">
        <f>IF(K1679="URBAN",1,IF(K1679="SUBURBAN",2,IF(K1679="RURAL",3,"")))</f>
        <v>2</v>
      </c>
      <c r="K1679" s="1" t="s">
        <v>84</v>
      </c>
      <c r="L1679" s="18">
        <v>46082</v>
      </c>
      <c r="M1679" s="49">
        <v>0.58333333333333337</v>
      </c>
      <c r="N1679" s="18">
        <v>46083</v>
      </c>
      <c r="O1679" s="56">
        <v>0.5</v>
      </c>
      <c r="P1679" s="31" t="str">
        <f>TEXT($L1679, "dddd")</f>
        <v>Sunday</v>
      </c>
      <c r="Q1679" s="39" t="s">
        <v>43</v>
      </c>
      <c r="R1679" s="39">
        <v>2655</v>
      </c>
      <c r="S1679" s="1" t="str">
        <f>IF(OR(MONTH(L1679)=12, MONTH(L1679)&lt;=5), "Dry Season", "Wet Season")</f>
        <v>Dry Season</v>
      </c>
      <c r="T1679" s="1">
        <v>1</v>
      </c>
      <c r="U1679" s="1">
        <v>0</v>
      </c>
      <c r="V1679" s="1">
        <v>1</v>
      </c>
      <c r="W1679" s="1">
        <v>1</v>
      </c>
      <c r="X1679" s="1" t="s">
        <v>3131</v>
      </c>
      <c r="Y1679" s="1">
        <v>9.7670356999999992</v>
      </c>
      <c r="Z1679" s="1">
        <v>118.74822469999999</v>
      </c>
      <c r="AA1679" s="11" cm="1">
        <f t="array" ref="AA1679">IF(ISBLANK(Y1679), 0, VINCentyInvDistance(F1679,G1679,Y1679,Z1679))</f>
        <v>338.3776124930672</v>
      </c>
      <c r="AB1679" s="1">
        <v>0</v>
      </c>
      <c r="AC1679" s="1">
        <v>7.8</v>
      </c>
      <c r="AD1679" s="1">
        <v>3.9</v>
      </c>
      <c r="AE1679" s="1">
        <v>318</v>
      </c>
      <c r="AF1679" s="1">
        <v>1</v>
      </c>
      <c r="AG1679" s="1" t="s">
        <v>3132</v>
      </c>
      <c r="AH1679" s="1" t="s">
        <v>1597</v>
      </c>
      <c r="AI1679" s="1" t="str">
        <f>TRIM(MID(SUBSTITUTE($H1679,",",REPT(" ",200)),(LEN($H1679)-LEN(SUBSTITUTE($H1679,",",""))-2)*200+1,200))</f>
        <v>Mimaropa</v>
      </c>
      <c r="AJ1679" s="1" t="s">
        <v>55</v>
      </c>
      <c r="AK1679" t="s">
        <v>16769</v>
      </c>
      <c r="AL1679" s="7">
        <v>0</v>
      </c>
      <c r="AM1679" s="1"/>
    </row>
    <row r="1680" spans="1:39" ht="12.75" customHeight="1">
      <c r="A1680" s="1"/>
      <c r="B1680" s="1" t="s">
        <v>3173</v>
      </c>
      <c r="C1680" s="1" t="s">
        <v>3174</v>
      </c>
      <c r="D1680" s="3" t="str">
        <f ca="1">IFERROR(__xludf.DUMMYFUNCTION("PROPER(REGEXEXTRACT(B693, ""(?:https?:\/\/)?(?:www\.)?([a-zA-Z0-9-]+)\.""))"),"Skyscanner")</f>
        <v>Skyscanner</v>
      </c>
      <c r="E1680" s="1" t="s">
        <v>3175</v>
      </c>
      <c r="F1680" s="1">
        <v>11.1440874</v>
      </c>
      <c r="G1680" s="1">
        <v>119.39299819999999</v>
      </c>
      <c r="H1680" s="1" t="s">
        <v>3176</v>
      </c>
      <c r="I1680" s="1" t="s">
        <v>3119</v>
      </c>
      <c r="J1680" s="1">
        <f>IF(K1680="URBAN",1,IF(K1680="SUBURBAN",2,IF(K1680="RURAL",3,"")))</f>
        <v>2</v>
      </c>
      <c r="K1680" s="1" t="s">
        <v>84</v>
      </c>
      <c r="L1680" s="18">
        <v>46082</v>
      </c>
      <c r="M1680" s="49">
        <v>0.58333333333333337</v>
      </c>
      <c r="N1680" s="18">
        <v>46083</v>
      </c>
      <c r="O1680" s="56">
        <v>0.45833333333333331</v>
      </c>
      <c r="P1680" s="31" t="str">
        <f>TEXT($L1680, "dddd")</f>
        <v>Sunday</v>
      </c>
      <c r="Q1680" s="39" t="s">
        <v>531</v>
      </c>
      <c r="R1680" s="39">
        <v>6233.5</v>
      </c>
      <c r="S1680" s="1" t="str">
        <f>IF(OR(MONTH(L1680)=12, MONTH(L1680)&lt;=5), "Dry Season", "Wet Season")</f>
        <v>Dry Season</v>
      </c>
      <c r="T1680" s="1">
        <v>1</v>
      </c>
      <c r="U1680" s="1">
        <v>0</v>
      </c>
      <c r="V1680" s="1">
        <v>1</v>
      </c>
      <c r="W1680" s="1">
        <v>1</v>
      </c>
      <c r="X1680" s="1" t="s">
        <v>3120</v>
      </c>
      <c r="Y1680" s="1">
        <v>11.176256499999999</v>
      </c>
      <c r="Z1680" s="1">
        <v>119.44114759999999</v>
      </c>
      <c r="AA1680" s="11" cm="1">
        <f t="array" ref="AA1680">IF(ISBLANK(Y1680), 0, VINCentyInvDistance(F1680,G1680,Y1680,Z1680))</f>
        <v>6349.9775529315593</v>
      </c>
      <c r="AB1680" s="1">
        <v>1</v>
      </c>
      <c r="AC1680" s="1">
        <v>7.4</v>
      </c>
      <c r="AD1680" s="1">
        <v>3.7</v>
      </c>
      <c r="AE1680" s="1">
        <v>305</v>
      </c>
      <c r="AF1680" s="1">
        <v>1</v>
      </c>
      <c r="AG1680" s="1" t="s">
        <v>3121</v>
      </c>
      <c r="AH1680" s="1" t="s">
        <v>1597</v>
      </c>
      <c r="AI1680" s="1" t="str">
        <f>TRIM(MID(SUBSTITUTE($H1680,",",REPT(" ",200)),(LEN($H1680)-LEN(SUBSTITUTE($H1680,",",""))-2)*200+1,200))</f>
        <v>Mimaropa</v>
      </c>
      <c r="AJ1680" s="1" t="s">
        <v>55</v>
      </c>
      <c r="AK1680" t="s">
        <v>16770</v>
      </c>
      <c r="AL1680" s="7">
        <v>0</v>
      </c>
      <c r="AM1680" s="1"/>
    </row>
    <row r="1681" spans="1:39" ht="12.75" customHeight="1">
      <c r="A1681" s="1"/>
      <c r="B1681" s="1" t="s">
        <v>3186</v>
      </c>
      <c r="C1681" s="1" t="s">
        <v>3187</v>
      </c>
      <c r="D1681" s="3" t="str">
        <f ca="1">IFERROR(__xludf.DUMMYFUNCTION("PROPER(REGEXEXTRACT(B696, ""(?:https?:\/\/)?(?:www\.)?([a-zA-Z0-9-]+)\.""))"),"Skyscanner")</f>
        <v>Skyscanner</v>
      </c>
      <c r="E1681" s="1" t="s">
        <v>3188</v>
      </c>
      <c r="F1681" s="1">
        <v>11.179952999999999</v>
      </c>
      <c r="G1681" s="1">
        <v>119.38933900000001</v>
      </c>
      <c r="H1681" s="1" t="s">
        <v>3184</v>
      </c>
      <c r="I1681" s="1" t="s">
        <v>1300</v>
      </c>
      <c r="J1681" s="1">
        <f>IF(K1681="URBAN",1,IF(K1681="SUBURBAN",2,IF(K1681="RURAL",3,"")))</f>
        <v>2</v>
      </c>
      <c r="K1681" s="1" t="s">
        <v>84</v>
      </c>
      <c r="L1681" s="18">
        <v>46082</v>
      </c>
      <c r="M1681" s="49">
        <v>0.58333333333333337</v>
      </c>
      <c r="N1681" s="18">
        <v>46083</v>
      </c>
      <c r="O1681" s="56">
        <v>0.5</v>
      </c>
      <c r="P1681" s="31" t="str">
        <f>TEXT($L1681, "dddd")</f>
        <v>Sunday</v>
      </c>
      <c r="Q1681" s="39" t="s">
        <v>111</v>
      </c>
      <c r="R1681" s="39">
        <v>6579</v>
      </c>
      <c r="S1681" s="1" t="str">
        <f>IF(OR(MONTH(L1681)=12, MONTH(L1681)&lt;=5), "Dry Season", "Wet Season")</f>
        <v>Dry Season</v>
      </c>
      <c r="T1681" s="1">
        <v>1</v>
      </c>
      <c r="U1681" s="1">
        <v>0</v>
      </c>
      <c r="V1681" s="1">
        <v>0</v>
      </c>
      <c r="W1681" s="1">
        <v>1</v>
      </c>
      <c r="X1681" s="1" t="s">
        <v>3120</v>
      </c>
      <c r="Y1681" s="1">
        <v>11.176256499999999</v>
      </c>
      <c r="Z1681" s="1">
        <v>119.44114759999999</v>
      </c>
      <c r="AA1681" s="11" cm="1">
        <f t="array" ref="AA1681">IF(ISBLANK(Y1681), 0, VINCentyInvDistance(F1681,G1681,Y1681,Z1681))</f>
        <v>5673.3630935782485</v>
      </c>
      <c r="AB1681" s="1">
        <v>0</v>
      </c>
      <c r="AC1681" s="1">
        <v>9.8000000000000007</v>
      </c>
      <c r="AD1681" s="1">
        <v>4.9000000000000004</v>
      </c>
      <c r="AE1681" s="1">
        <v>851</v>
      </c>
      <c r="AF1681" s="1">
        <v>1</v>
      </c>
      <c r="AG1681" s="1" t="s">
        <v>3125</v>
      </c>
      <c r="AH1681" s="1" t="s">
        <v>1597</v>
      </c>
      <c r="AI1681" s="1"/>
      <c r="AJ1681" s="1" t="s">
        <v>55</v>
      </c>
      <c r="AK1681" t="s">
        <v>16772</v>
      </c>
      <c r="AL1681" s="7">
        <v>0</v>
      </c>
      <c r="AM1681" s="1" t="s">
        <v>3189</v>
      </c>
    </row>
    <row r="1682" spans="1:39" ht="12.75" customHeight="1">
      <c r="A1682" s="1"/>
      <c r="B1682" s="1" t="s">
        <v>3190</v>
      </c>
      <c r="C1682" s="1" t="s">
        <v>3191</v>
      </c>
      <c r="D1682" s="3" t="str">
        <f ca="1">IFERROR(__xludf.DUMMYFUNCTION("PROPER(REGEXEXTRACT(B697, ""(?:https?:\/\/)?(?:www\.)?([a-zA-Z0-9-]+)\.""))"),"Skyscanner")</f>
        <v>Skyscanner</v>
      </c>
      <c r="E1682" s="1" t="s">
        <v>3192</v>
      </c>
      <c r="F1682" s="1">
        <v>11.1829821</v>
      </c>
      <c r="G1682" s="1">
        <v>119.39323659999999</v>
      </c>
      <c r="H1682" s="1" t="s">
        <v>3193</v>
      </c>
      <c r="I1682" s="1" t="s">
        <v>3119</v>
      </c>
      <c r="J1682" s="1">
        <f>IF(K1682="URBAN",1,IF(K1682="SUBURBAN",2,IF(K1682="RURAL",3,"")))</f>
        <v>2</v>
      </c>
      <c r="K1682" s="1" t="s">
        <v>84</v>
      </c>
      <c r="L1682" s="18">
        <v>46082</v>
      </c>
      <c r="M1682" s="49">
        <v>0.58333333333333337</v>
      </c>
      <c r="N1682" s="18">
        <v>46083</v>
      </c>
      <c r="O1682" s="56">
        <v>0.5</v>
      </c>
      <c r="P1682" s="31" t="str">
        <f>TEXT($L1682, "dddd")</f>
        <v>Sunday</v>
      </c>
      <c r="Q1682" s="39" t="s">
        <v>43</v>
      </c>
      <c r="R1682" s="39">
        <v>14012</v>
      </c>
      <c r="S1682" s="1" t="str">
        <f>IF(OR(MONTH(L1682)=12, MONTH(L1682)&lt;=5), "Dry Season", "Wet Season")</f>
        <v>Dry Season</v>
      </c>
      <c r="T1682" s="1">
        <v>1</v>
      </c>
      <c r="U1682" s="1">
        <v>1</v>
      </c>
      <c r="V1682" s="1">
        <v>0</v>
      </c>
      <c r="W1682" s="1">
        <v>1</v>
      </c>
      <c r="X1682" s="1" t="s">
        <v>3120</v>
      </c>
      <c r="Y1682" s="1">
        <v>11.176256499999999</v>
      </c>
      <c r="Z1682" s="1">
        <v>119.44114759999999</v>
      </c>
      <c r="AA1682" s="11" cm="1">
        <f t="array" ref="AA1682">IF(ISBLANK(Y1682), 0, VINCentyInvDistance(F1682,G1682,Y1682,Z1682))</f>
        <v>5285.5002532198869</v>
      </c>
      <c r="AB1682" s="1">
        <v>1</v>
      </c>
      <c r="AC1682" s="1">
        <v>10</v>
      </c>
      <c r="AD1682" s="1">
        <v>5</v>
      </c>
      <c r="AE1682" s="1">
        <v>2843</v>
      </c>
      <c r="AF1682" s="1">
        <v>1</v>
      </c>
      <c r="AG1682" s="1" t="s">
        <v>3121</v>
      </c>
      <c r="AH1682" s="1" t="s">
        <v>1597</v>
      </c>
      <c r="AI1682" s="1" t="str">
        <f>TRIM(MID(SUBSTITUTE($H1682,",",REPT(" ",200)),(LEN($H1682)-LEN(SUBSTITUTE($H1682,",",""))-2)*200+1,200))</f>
        <v>Mimaropa</v>
      </c>
      <c r="AJ1682" s="1" t="s">
        <v>55</v>
      </c>
      <c r="AK1682" t="s">
        <v>16773</v>
      </c>
      <c r="AL1682" s="7">
        <v>0</v>
      </c>
      <c r="AM1682" s="1"/>
    </row>
    <row r="1683" spans="1:39" ht="12.75" customHeight="1">
      <c r="A1683" s="1"/>
      <c r="B1683" s="1" t="s">
        <v>3194</v>
      </c>
      <c r="C1683" s="1" t="s">
        <v>3195</v>
      </c>
      <c r="D1683" s="3" t="str">
        <f ca="1">IFERROR(__xludf.DUMMYFUNCTION("PROPER(REGEXEXTRACT(B698, ""(?:https?:\/\/)?(?:www\.)?([a-zA-Z0-9-]+)\.""))"),"Google")</f>
        <v>Google</v>
      </c>
      <c r="E1683" s="1" t="s">
        <v>3196</v>
      </c>
      <c r="F1683" s="1">
        <v>11.3126055</v>
      </c>
      <c r="G1683" s="1">
        <v>119.4221361</v>
      </c>
      <c r="H1683" s="1" t="s">
        <v>3197</v>
      </c>
      <c r="I1683" s="1" t="s">
        <v>3119</v>
      </c>
      <c r="J1683" s="1">
        <f>IF(K1683="URBAN",1,IF(K1683="SUBURBAN",2,IF(K1683="RURAL",3,"")))</f>
        <v>2</v>
      </c>
      <c r="K1683" s="1" t="s">
        <v>84</v>
      </c>
      <c r="L1683" s="18">
        <v>46082</v>
      </c>
      <c r="M1683" s="49">
        <v>0.625</v>
      </c>
      <c r="N1683" s="18">
        <v>46083</v>
      </c>
      <c r="O1683" s="56">
        <v>0.5</v>
      </c>
      <c r="P1683" s="31" t="str">
        <f>TEXT($L1683, "dddd")</f>
        <v>Sunday</v>
      </c>
      <c r="Q1683" s="39" t="s">
        <v>111</v>
      </c>
      <c r="R1683" s="39">
        <v>25080</v>
      </c>
      <c r="S1683" s="1" t="str">
        <f>IF(OR(MONTH(L1683)=12, MONTH(L1683)&lt;=5), "Dry Season", "Wet Season")</f>
        <v>Dry Season</v>
      </c>
      <c r="T1683" s="1">
        <v>1</v>
      </c>
      <c r="U1683" s="1">
        <v>0</v>
      </c>
      <c r="V1683" s="1">
        <v>1</v>
      </c>
      <c r="W1683" s="1">
        <v>1</v>
      </c>
      <c r="X1683" s="1" t="s">
        <v>3120</v>
      </c>
      <c r="Y1683" s="1">
        <v>11.176256499999999</v>
      </c>
      <c r="Z1683" s="1">
        <v>119.44114759999999</v>
      </c>
      <c r="AA1683" s="11" cm="1">
        <f t="array" ref="AA1683">IF(ISBLANK(Y1683), 0, VINCentyInvDistance(F1683,G1683,Y1683,Z1683))</f>
        <v>15224.652301619079</v>
      </c>
      <c r="AB1683" s="1">
        <v>0</v>
      </c>
      <c r="AC1683" s="1">
        <v>0</v>
      </c>
      <c r="AD1683" s="1">
        <v>0</v>
      </c>
      <c r="AE1683" s="1">
        <v>591</v>
      </c>
      <c r="AF1683" s="1">
        <v>1</v>
      </c>
      <c r="AG1683" s="1" t="s">
        <v>3121</v>
      </c>
      <c r="AH1683" s="1" t="s">
        <v>1597</v>
      </c>
      <c r="AI1683" s="1" t="str">
        <f>TRIM(MID(SUBSTITUTE($H1683,",",REPT(" ",200)),(LEN($H1683)-LEN(SUBSTITUTE($H1683,",",""))-2)*200+1,200))</f>
        <v>Palawan</v>
      </c>
      <c r="AJ1683" s="1" t="s">
        <v>55</v>
      </c>
      <c r="AL1683" s="7">
        <v>0</v>
      </c>
      <c r="AM1683" s="1"/>
    </row>
    <row r="1684" spans="1:39" ht="12.75" customHeight="1">
      <c r="A1684" s="1"/>
      <c r="B1684" s="1" t="s">
        <v>3210</v>
      </c>
      <c r="C1684" s="1" t="s">
        <v>3211</v>
      </c>
      <c r="D1684" s="3" t="str">
        <f ca="1">IFERROR(__xludf.DUMMYFUNCTION("PROPER(REGEXEXTRACT(B702, ""(?:https?:\/\/)?(?:www\.)?([a-zA-Z0-9-]+)\.""))"),"Skyscanner")</f>
        <v>Skyscanner</v>
      </c>
      <c r="E1684" s="1" t="s">
        <v>3212</v>
      </c>
      <c r="F1684" s="1">
        <v>11.155681400000001</v>
      </c>
      <c r="G1684" s="1">
        <v>119.3983672</v>
      </c>
      <c r="H1684" s="1" t="s">
        <v>3213</v>
      </c>
      <c r="I1684" s="1" t="s">
        <v>3119</v>
      </c>
      <c r="J1684" s="1">
        <f>IF(K1684="URBAN",1,IF(K1684="SUBURBAN",2,IF(K1684="RURAL",3,"")))</f>
        <v>2</v>
      </c>
      <c r="K1684" s="1" t="s">
        <v>84</v>
      </c>
      <c r="L1684" s="18">
        <v>46082</v>
      </c>
      <c r="M1684" s="49">
        <v>0.625</v>
      </c>
      <c r="N1684" s="18">
        <v>46083</v>
      </c>
      <c r="O1684" s="56">
        <v>0.5</v>
      </c>
      <c r="P1684" s="31" t="str">
        <f>TEXT($L1684, "dddd")</f>
        <v>Sunday</v>
      </c>
      <c r="Q1684" s="39" t="s">
        <v>186</v>
      </c>
      <c r="R1684" s="39">
        <v>11997</v>
      </c>
      <c r="S1684" s="1" t="str">
        <f>IF(OR(MONTH(L1684)=12, MONTH(L1684)&lt;=5), "Dry Season", "Wet Season")</f>
        <v>Dry Season</v>
      </c>
      <c r="T1684" s="1">
        <v>1</v>
      </c>
      <c r="U1684" s="1">
        <v>0</v>
      </c>
      <c r="V1684" s="1">
        <v>1</v>
      </c>
      <c r="W1684" s="1">
        <v>1</v>
      </c>
      <c r="X1684" s="1" t="s">
        <v>3120</v>
      </c>
      <c r="Y1684" s="1">
        <v>11.176256499999999</v>
      </c>
      <c r="Z1684" s="1">
        <v>119.44114759999999</v>
      </c>
      <c r="AA1684" s="11" cm="1">
        <f t="array" ref="AA1684">IF(ISBLANK(Y1684), 0, VINCentyInvDistance(F1684,G1684,Y1684,Z1684))</f>
        <v>5197.5266671263598</v>
      </c>
      <c r="AB1684" s="1">
        <v>0</v>
      </c>
      <c r="AC1684" s="1">
        <v>8.8000000000000007</v>
      </c>
      <c r="AD1684" s="1">
        <v>4.4000000000000004</v>
      </c>
      <c r="AE1684" s="1">
        <v>947</v>
      </c>
      <c r="AF1684" s="1">
        <v>1</v>
      </c>
      <c r="AG1684" s="1" t="s">
        <v>3121</v>
      </c>
      <c r="AH1684" s="1" t="s">
        <v>1597</v>
      </c>
      <c r="AI1684" s="1" t="str">
        <f>TRIM(MID(SUBSTITUTE($H1684,",",REPT(" ",200)),(LEN($H1684)-LEN(SUBSTITUTE($H1684,",",""))-2)*200+1,200))</f>
        <v>Mimaropa</v>
      </c>
      <c r="AJ1684" s="1" t="s">
        <v>55</v>
      </c>
      <c r="AK1684" t="s">
        <v>16776</v>
      </c>
      <c r="AL1684" s="7">
        <v>0</v>
      </c>
      <c r="AM1684" s="1"/>
    </row>
    <row r="1685" spans="1:39" ht="12.75" customHeight="1">
      <c r="A1685" s="1"/>
      <c r="B1685" s="1" t="s">
        <v>3238</v>
      </c>
      <c r="C1685" s="1" t="s">
        <v>3239</v>
      </c>
      <c r="D1685" s="3" t="str">
        <f ca="1">IFERROR(__xludf.DUMMYFUNCTION("PROPER(REGEXEXTRACT(B708, ""(?:https?:\/\/)?(?:www\.)?([a-zA-Z0-9-]+)\.""))"),"Skyscanner")</f>
        <v>Skyscanner</v>
      </c>
      <c r="E1685" s="1" t="s">
        <v>3240</v>
      </c>
      <c r="F1685" s="1">
        <v>9.7550354000000006</v>
      </c>
      <c r="G1685" s="1">
        <v>118.74715879999999</v>
      </c>
      <c r="H1685" s="1" t="s">
        <v>3241</v>
      </c>
      <c r="I1685" s="1" t="s">
        <v>3119</v>
      </c>
      <c r="J1685" s="1">
        <f>IF(K1685="URBAN",1,IF(K1685="SUBURBAN",2,IF(K1685="RURAL",3,"")))</f>
        <v>2</v>
      </c>
      <c r="K1685" s="1" t="s">
        <v>84</v>
      </c>
      <c r="L1685" s="18">
        <v>46082</v>
      </c>
      <c r="M1685" s="49">
        <v>0.58333333333333337</v>
      </c>
      <c r="N1685" s="18">
        <v>46083</v>
      </c>
      <c r="O1685" s="56">
        <v>0.5</v>
      </c>
      <c r="P1685" s="31" t="str">
        <f>TEXT($L1685, "dddd")</f>
        <v>Sunday</v>
      </c>
      <c r="Q1685" s="39" t="s">
        <v>531</v>
      </c>
      <c r="R1685" s="39">
        <v>2087</v>
      </c>
      <c r="S1685" s="1" t="str">
        <f>IF(OR(MONTH(L1685)=12, MONTH(L1685)&lt;=5), "Dry Season", "Wet Season")</f>
        <v>Dry Season</v>
      </c>
      <c r="T1685" s="1">
        <v>1</v>
      </c>
      <c r="U1685" s="1">
        <v>0</v>
      </c>
      <c r="V1685" s="1">
        <v>0</v>
      </c>
      <c r="W1685" s="1">
        <v>1</v>
      </c>
      <c r="X1685" s="1" t="s">
        <v>3131</v>
      </c>
      <c r="Y1685" s="1">
        <v>9.7670356999999992</v>
      </c>
      <c r="Z1685" s="1">
        <v>118.74822469999999</v>
      </c>
      <c r="AA1685" s="11" cm="1">
        <f t="array" ref="AA1685">IF(ISBLANK(Y1685), 0, VINCentyInvDistance(F1685,G1685,Y1685,Z1685))</f>
        <v>1332.449786880914</v>
      </c>
      <c r="AB1685" s="1">
        <v>0</v>
      </c>
      <c r="AC1685" s="1">
        <v>8.4</v>
      </c>
      <c r="AD1685" s="1">
        <v>4.2</v>
      </c>
      <c r="AE1685" s="1">
        <v>323</v>
      </c>
      <c r="AF1685" s="1">
        <v>1</v>
      </c>
      <c r="AG1685" s="1" t="s">
        <v>3132</v>
      </c>
      <c r="AH1685" s="1" t="s">
        <v>1597</v>
      </c>
      <c r="AI1685" s="1" t="str">
        <f>TRIM(MID(SUBSTITUTE($H1685,",",REPT(" ",200)),(LEN($H1685)-LEN(SUBSTITUTE($H1685,",",""))-2)*200+1,200))</f>
        <v>Mimaropa</v>
      </c>
      <c r="AJ1685" s="1" t="s">
        <v>55</v>
      </c>
      <c r="AK1685" t="s">
        <v>16781</v>
      </c>
      <c r="AL1685" s="7">
        <v>0</v>
      </c>
      <c r="AM1685" s="1"/>
    </row>
    <row r="1686" spans="1:39" ht="12.75" customHeight="1">
      <c r="A1686" s="1"/>
      <c r="B1686" s="1" t="s">
        <v>3254</v>
      </c>
      <c r="C1686" s="1" t="s">
        <v>3255</v>
      </c>
      <c r="D1686" s="3" t="str">
        <f ca="1">IFERROR(__xludf.DUMMYFUNCTION("PROPER(REGEXEXTRACT(B712, ""(?:https?:\/\/)?(?:www\.)?([a-zA-Z0-9-]+)\.""))"),"Skyscanner")</f>
        <v>Skyscanner</v>
      </c>
      <c r="E1686" s="1" t="s">
        <v>3256</v>
      </c>
      <c r="F1686" s="1">
        <v>9.7397600000000004</v>
      </c>
      <c r="G1686" s="1">
        <v>118.74682</v>
      </c>
      <c r="H1686" s="1" t="s">
        <v>3257</v>
      </c>
      <c r="I1686" s="1" t="s">
        <v>3119</v>
      </c>
      <c r="J1686" s="1">
        <f>IF(K1686="URBAN",1,IF(K1686="SUBURBAN",2,IF(K1686="RURAL",3,"")))</f>
        <v>2</v>
      </c>
      <c r="K1686" s="1" t="s">
        <v>84</v>
      </c>
      <c r="L1686" s="18">
        <v>46082</v>
      </c>
      <c r="M1686" s="49">
        <v>0.58333333333333337</v>
      </c>
      <c r="N1686" s="18">
        <v>46083</v>
      </c>
      <c r="O1686" s="56">
        <v>0.52083333333333337</v>
      </c>
      <c r="P1686" s="31" t="str">
        <f>TEXT($L1686, "dddd")</f>
        <v>Sunday</v>
      </c>
      <c r="Q1686" s="39" t="s">
        <v>1341</v>
      </c>
      <c r="R1686" s="39">
        <v>2524</v>
      </c>
      <c r="S1686" s="1" t="str">
        <f>IF(OR(MONTH(L1686)=12, MONTH(L1686)&lt;=5), "Dry Season", "Wet Season")</f>
        <v>Dry Season</v>
      </c>
      <c r="T1686" s="1">
        <v>2</v>
      </c>
      <c r="U1686" s="1">
        <v>1</v>
      </c>
      <c r="V1686" s="1">
        <v>0</v>
      </c>
      <c r="W1686" s="1">
        <v>1</v>
      </c>
      <c r="X1686" s="1" t="s">
        <v>1595</v>
      </c>
      <c r="Y1686" s="1">
        <v>9.7439737999999991</v>
      </c>
      <c r="Z1686" s="1">
        <v>118.7402726</v>
      </c>
      <c r="AA1686" s="11" cm="1">
        <f t="array" ref="AA1686">IF(ISBLANK(Y1686), 0, VINCentyInvDistance(F1686,G1686,Y1686,Z1686))</f>
        <v>856.3521017871783</v>
      </c>
      <c r="AB1686" s="1">
        <v>0</v>
      </c>
      <c r="AC1686" s="1">
        <v>8.8000000000000007</v>
      </c>
      <c r="AD1686" s="1">
        <v>4.2</v>
      </c>
      <c r="AE1686" s="1">
        <v>101</v>
      </c>
      <c r="AF1686" s="1">
        <v>1</v>
      </c>
      <c r="AG1686" s="1" t="s">
        <v>3258</v>
      </c>
      <c r="AH1686" s="1" t="s">
        <v>1597</v>
      </c>
      <c r="AI1686" s="1"/>
      <c r="AJ1686" s="1" t="s">
        <v>55</v>
      </c>
      <c r="AK1686" t="s">
        <v>16785</v>
      </c>
      <c r="AL1686" s="7">
        <v>0</v>
      </c>
      <c r="AM1686" s="1" t="s">
        <v>3259</v>
      </c>
    </row>
    <row r="1687" spans="1:39" ht="12.75" customHeight="1">
      <c r="A1687" s="1"/>
      <c r="B1687" s="1" t="s">
        <v>3260</v>
      </c>
      <c r="C1687" s="1" t="s">
        <v>3261</v>
      </c>
      <c r="D1687" s="3" t="str">
        <f ca="1">IFERROR(__xludf.DUMMYFUNCTION("PROPER(REGEXEXTRACT(B713, ""(?:https?:\/\/)?(?:www\.)?([a-zA-Z0-9-]+)\.""))"),"Skyscanner")</f>
        <v>Skyscanner</v>
      </c>
      <c r="E1687" s="1" t="s">
        <v>3262</v>
      </c>
      <c r="F1687" s="1">
        <v>11.093887199999999</v>
      </c>
      <c r="G1687" s="1">
        <v>119.38873630000001</v>
      </c>
      <c r="H1687" s="1" t="s">
        <v>3263</v>
      </c>
      <c r="I1687" s="1" t="s">
        <v>3119</v>
      </c>
      <c r="J1687" s="1">
        <f>IF(K1687="URBAN",1,IF(K1687="SUBURBAN",2,IF(K1687="RURAL",3,"")))</f>
        <v>2</v>
      </c>
      <c r="K1687" s="1" t="s">
        <v>84</v>
      </c>
      <c r="L1687" s="18">
        <v>46082</v>
      </c>
      <c r="M1687" s="49">
        <v>0.625</v>
      </c>
      <c r="N1687" s="18">
        <v>46083</v>
      </c>
      <c r="O1687" s="56">
        <v>0.5</v>
      </c>
      <c r="P1687" s="31" t="str">
        <f>TEXT($L1687, "dddd")</f>
        <v>Sunday</v>
      </c>
      <c r="Q1687" s="39" t="s">
        <v>111</v>
      </c>
      <c r="R1687" s="39">
        <v>71158</v>
      </c>
      <c r="S1687" s="1" t="str">
        <f>IF(OR(MONTH(L1687)=12, MONTH(L1687)&lt;=5), "Dry Season", "Wet Season")</f>
        <v>Dry Season</v>
      </c>
      <c r="T1687" s="1">
        <v>1</v>
      </c>
      <c r="U1687" s="1">
        <v>1</v>
      </c>
      <c r="V1687" s="1">
        <v>0</v>
      </c>
      <c r="W1687" s="1">
        <v>1</v>
      </c>
      <c r="X1687" s="1" t="s">
        <v>3120</v>
      </c>
      <c r="Y1687" s="1">
        <v>11.176256499999999</v>
      </c>
      <c r="Z1687" s="1">
        <v>119.44114759999999</v>
      </c>
      <c r="AA1687" s="11" cm="1">
        <f t="array" ref="AA1687">IF(ISBLANK(Y1687), 0, VINCentyInvDistance(F1687,G1687,Y1687,Z1687))</f>
        <v>10760.822162229175</v>
      </c>
      <c r="AB1687" s="1">
        <v>1</v>
      </c>
      <c r="AC1687" s="1">
        <v>0</v>
      </c>
      <c r="AD1687" s="1">
        <v>0</v>
      </c>
      <c r="AE1687" s="1">
        <v>434</v>
      </c>
      <c r="AF1687" s="1">
        <v>1</v>
      </c>
      <c r="AG1687" s="1" t="s">
        <v>3121</v>
      </c>
      <c r="AH1687" s="1" t="s">
        <v>1597</v>
      </c>
      <c r="AI1687" s="1" t="str">
        <f>TRIM(MID(SUBSTITUTE($H1687,",",REPT(" ",200)),(LEN($H1687)-LEN(SUBSTITUTE($H1687,",",""))-2)*200+1,200))</f>
        <v>Palawan</v>
      </c>
      <c r="AJ1687" s="1" t="s">
        <v>55</v>
      </c>
      <c r="AK1687" t="s">
        <v>16786</v>
      </c>
      <c r="AL1687" s="7">
        <v>0</v>
      </c>
      <c r="AM1687" s="1"/>
    </row>
    <row r="1688" spans="1:39" ht="12.75" customHeight="1">
      <c r="A1688" s="1"/>
      <c r="B1688" s="1" t="s">
        <v>3267</v>
      </c>
      <c r="C1688" s="1" t="s">
        <v>3268</v>
      </c>
      <c r="D1688" s="3" t="str">
        <f ca="1">IFERROR(__xludf.DUMMYFUNCTION("PROPER(REGEXEXTRACT(B715, ""(?:https?:\/\/)?(?:www\.)?([a-zA-Z0-9-]+)\.""))"),"Skyscanner")</f>
        <v>Skyscanner</v>
      </c>
      <c r="E1688" s="1" t="s">
        <v>3269</v>
      </c>
      <c r="F1688" s="1">
        <v>11.1651045</v>
      </c>
      <c r="G1688" s="1">
        <v>119.4001664</v>
      </c>
      <c r="H1688" s="1" t="s">
        <v>3270</v>
      </c>
      <c r="I1688" s="1" t="s">
        <v>3119</v>
      </c>
      <c r="J1688" s="1">
        <f>IF(K1688="URBAN",1,IF(K1688="SUBURBAN",2,IF(K1688="RURAL",3,"")))</f>
        <v>2</v>
      </c>
      <c r="K1688" s="1" t="s">
        <v>84</v>
      </c>
      <c r="L1688" s="18">
        <v>46082</v>
      </c>
      <c r="M1688" s="49">
        <v>0.625</v>
      </c>
      <c r="N1688" s="18">
        <v>46083</v>
      </c>
      <c r="O1688" s="56">
        <v>0.5</v>
      </c>
      <c r="P1688" s="31" t="str">
        <f>TEXT($L1688, "dddd")</f>
        <v>Sunday</v>
      </c>
      <c r="Q1688" s="39" t="s">
        <v>3271</v>
      </c>
      <c r="R1688" s="39">
        <v>11511.5</v>
      </c>
      <c r="S1688" s="1" t="str">
        <f>IF(OR(MONTH(L1688)=12, MONTH(L1688)&lt;=5), "Dry Season", "Wet Season")</f>
        <v>Dry Season</v>
      </c>
      <c r="T1688" s="1">
        <v>1</v>
      </c>
      <c r="U1688" s="1">
        <v>0</v>
      </c>
      <c r="V1688" s="1">
        <v>0</v>
      </c>
      <c r="W1688" s="1">
        <v>1</v>
      </c>
      <c r="X1688" s="1" t="s">
        <v>3120</v>
      </c>
      <c r="Y1688" s="1">
        <v>11.176256499999999</v>
      </c>
      <c r="Z1688" s="1">
        <v>119.44114759999999</v>
      </c>
      <c r="AA1688" s="11" cm="1">
        <f t="array" ref="AA1688">IF(ISBLANK(Y1688), 0, VINCentyInvDistance(F1688,G1688,Y1688,Z1688))</f>
        <v>4643.0120640610994</v>
      </c>
      <c r="AB1688" s="1">
        <v>0</v>
      </c>
      <c r="AC1688" s="1">
        <v>8.1999999999999993</v>
      </c>
      <c r="AD1688" s="1">
        <v>4.0999999999999996</v>
      </c>
      <c r="AE1688" s="1">
        <v>185</v>
      </c>
      <c r="AF1688" s="1">
        <v>1</v>
      </c>
      <c r="AG1688" s="1" t="s">
        <v>3121</v>
      </c>
      <c r="AH1688" s="1" t="s">
        <v>1597</v>
      </c>
      <c r="AI1688" s="1" t="str">
        <f>TRIM(MID(SUBSTITUTE($H1688,",",REPT(" ",200)),(LEN($H1688)-LEN(SUBSTITUTE($H1688,",",""))-2)*200+1,200))</f>
        <v>Mimaropa</v>
      </c>
      <c r="AJ1688" s="1" t="s">
        <v>55</v>
      </c>
      <c r="AK1688" t="s">
        <v>16787</v>
      </c>
      <c r="AL1688" s="7">
        <v>0</v>
      </c>
      <c r="AM1688" s="1"/>
    </row>
    <row r="1689" spans="1:39" ht="12.75" customHeight="1">
      <c r="A1689" s="1"/>
      <c r="B1689" s="1" t="s">
        <v>3321</v>
      </c>
      <c r="C1689" s="1" t="s">
        <v>3322</v>
      </c>
      <c r="D1689" s="3" t="str">
        <f ca="1">IFERROR(__xludf.DUMMYFUNCTION("PROPER(REGEXEXTRACT(B726, ""(?:https?:\/\/)?(?:www\.)?([a-zA-Z0-9-]+)\.""))"),"Google")</f>
        <v>Google</v>
      </c>
      <c r="E1689" s="1" t="s">
        <v>3323</v>
      </c>
      <c r="F1689" s="1">
        <v>10.19609</v>
      </c>
      <c r="G1689" s="1">
        <v>118.89924999999999</v>
      </c>
      <c r="H1689" s="1" t="s">
        <v>3324</v>
      </c>
      <c r="I1689" s="1" t="s">
        <v>3119</v>
      </c>
      <c r="J1689" s="1">
        <f>IF(K1689="URBAN",1,IF(K1689="SUBURBAN",2,IF(K1689="RURAL",3,"")))</f>
        <v>2</v>
      </c>
      <c r="K1689" s="1" t="s">
        <v>84</v>
      </c>
      <c r="L1689" s="18">
        <v>46082</v>
      </c>
      <c r="M1689" s="49">
        <v>0.625</v>
      </c>
      <c r="N1689" s="18">
        <v>46083</v>
      </c>
      <c r="O1689" s="56">
        <v>0.5</v>
      </c>
      <c r="P1689" s="31" t="str">
        <f>TEXT($L1689, "dddd")</f>
        <v>Sunday</v>
      </c>
      <c r="Q1689" s="39" t="s">
        <v>531</v>
      </c>
      <c r="R1689" s="39">
        <v>4100.3999999999996</v>
      </c>
      <c r="S1689" s="1" t="str">
        <f>IF(OR(MONTH(L1689)=12, MONTH(L1689)&lt;=5), "Dry Season", "Wet Season")</f>
        <v>Dry Season</v>
      </c>
      <c r="T1689" s="1">
        <v>1</v>
      </c>
      <c r="U1689" s="1">
        <v>0</v>
      </c>
      <c r="V1689" s="1">
        <v>1</v>
      </c>
      <c r="W1689" s="1">
        <v>0</v>
      </c>
      <c r="X1689" s="1" t="s">
        <v>44</v>
      </c>
      <c r="Y1689" s="1"/>
      <c r="Z1689" s="1"/>
      <c r="AA1689" s="11" cm="1">
        <f t="array" ref="AA1689">IF(ISBLANK(Y1689), 0, VINCentyInvDistance(F1689,G1689,Y1689,Z1689))</f>
        <v>0</v>
      </c>
      <c r="AB1689" s="1">
        <v>0</v>
      </c>
      <c r="AC1689" s="1">
        <v>9</v>
      </c>
      <c r="AD1689" s="1">
        <v>0</v>
      </c>
      <c r="AE1689" s="1">
        <v>40</v>
      </c>
      <c r="AF1689" s="1">
        <v>1</v>
      </c>
      <c r="AG1689" s="1" t="str">
        <f>TRIM(MID(SUBSTITUTE($H1689,",",REPT(" ",200)),(LEN($H1689)-LEN(SUBSTITUTE($H1689,",",""))-4)*200+1,200))</f>
        <v>Sabang</v>
      </c>
      <c r="AH1689" s="1" t="str">
        <f>TRIM(MID(SUBSTITUTE($H1689,",",REPT(" ",200)),(LEN($H1689)-LEN(SUBSTITUTE($H1689,",",""))-3)*200+1,200))</f>
        <v>Puerto Princesa</v>
      </c>
      <c r="AI1689" s="1" t="str">
        <f>TRIM(MID(SUBSTITUTE($H1689,",",REPT(" ",200)),(LEN($H1689)-LEN(SUBSTITUTE($H1689,",",""))-2)*200+1,200))</f>
        <v>Mimaropa</v>
      </c>
      <c r="AJ1689" s="1" t="str">
        <f>TRIM(MID(SUBSTITUTE($H1689,",",REPT(" ",200)),(LEN($H1689)-LEN(SUBSTITUTE($H1689,",",""))-0)*200+1,200))</f>
        <v>Philippines</v>
      </c>
      <c r="AL1689" s="7">
        <v>0</v>
      </c>
      <c r="AM1689" s="1" t="s">
        <v>3325</v>
      </c>
    </row>
    <row r="1690" spans="1:39" ht="12.75" customHeight="1">
      <c r="A1690" s="1"/>
      <c r="B1690" s="1" t="s">
        <v>3347</v>
      </c>
      <c r="C1690" s="1" t="s">
        <v>3348</v>
      </c>
      <c r="D1690" s="3" t="str">
        <f ca="1">IFERROR(__xludf.DUMMYFUNCTION("PROPER(REGEXEXTRACT(B732, ""(?:https?:\/\/)?(?:www\.)?([a-zA-Z0-9-]+)\.""))"),"Skyscanner")</f>
        <v>Skyscanner</v>
      </c>
      <c r="E1690" s="1" t="s">
        <v>3349</v>
      </c>
      <c r="F1690" s="1">
        <v>9.7399240000000002</v>
      </c>
      <c r="G1690" s="1">
        <v>118.74255100000001</v>
      </c>
      <c r="H1690" s="1" t="s">
        <v>3350</v>
      </c>
      <c r="I1690" s="1" t="s">
        <v>3119</v>
      </c>
      <c r="J1690" s="1">
        <f>IF(K1690="URBAN",1,IF(K1690="SUBURBAN",2,IF(K1690="RURAL",3,"")))</f>
        <v>2</v>
      </c>
      <c r="K1690" s="1" t="s">
        <v>84</v>
      </c>
      <c r="L1690" s="18">
        <v>46082</v>
      </c>
      <c r="M1690" s="49">
        <v>0.58333333333333337</v>
      </c>
      <c r="N1690" s="18">
        <v>46083</v>
      </c>
      <c r="O1690" s="56">
        <v>0.5</v>
      </c>
      <c r="P1690" s="31" t="str">
        <f>TEXT($L1690, "dddd")</f>
        <v>Sunday</v>
      </c>
      <c r="Q1690" s="39" t="s">
        <v>531</v>
      </c>
      <c r="R1690" s="39">
        <v>2000</v>
      </c>
      <c r="S1690" s="1" t="str">
        <f>IF(OR(MONTH(L1690)=12, MONTH(L1690)&lt;=5), "Dry Season", "Wet Season")</f>
        <v>Dry Season</v>
      </c>
      <c r="T1690" s="1">
        <v>1</v>
      </c>
      <c r="U1690" s="1">
        <v>0</v>
      </c>
      <c r="V1690" s="1">
        <v>1</v>
      </c>
      <c r="W1690" s="1">
        <v>1</v>
      </c>
      <c r="X1690" s="1" t="s">
        <v>1595</v>
      </c>
      <c r="Y1690" s="1">
        <v>9.7439737999999991</v>
      </c>
      <c r="Z1690" s="1">
        <v>118.7402726</v>
      </c>
      <c r="AA1690" s="11" cm="1">
        <f t="array" ref="AA1690">IF(ISBLANK(Y1690), 0, VINCentyInvDistance(F1690,G1690,Y1690,Z1690))</f>
        <v>512.97364364267719</v>
      </c>
      <c r="AB1690" s="1">
        <v>0</v>
      </c>
      <c r="AC1690" s="1">
        <v>8.1999999999999993</v>
      </c>
      <c r="AD1690" s="1">
        <v>4.8</v>
      </c>
      <c r="AE1690" s="1">
        <v>42</v>
      </c>
      <c r="AF1690" s="1">
        <v>1</v>
      </c>
      <c r="AG1690" s="1" t="s">
        <v>2262</v>
      </c>
      <c r="AH1690" s="1" t="s">
        <v>1597</v>
      </c>
      <c r="AI1690" s="1"/>
      <c r="AJ1690" s="1" t="s">
        <v>55</v>
      </c>
      <c r="AK1690" t="s">
        <v>3351</v>
      </c>
      <c r="AL1690" s="7">
        <v>0</v>
      </c>
      <c r="AM1690" s="1" t="s">
        <v>3352</v>
      </c>
    </row>
    <row r="1691" spans="1:39" ht="12.75" customHeight="1">
      <c r="A1691" s="1"/>
      <c r="B1691" s="1" t="s">
        <v>3353</v>
      </c>
      <c r="C1691" s="1" t="s">
        <v>3354</v>
      </c>
      <c r="D1691" s="3" t="str">
        <f ca="1">IFERROR(__xludf.DUMMYFUNCTION("PROPER(REGEXEXTRACT(B733, ""(?:https?:\/\/)?(?:www\.)?([a-zA-Z0-9-]+)\.""))"),"Skyscanner")</f>
        <v>Skyscanner</v>
      </c>
      <c r="E1691" s="1" t="s">
        <v>3355</v>
      </c>
      <c r="F1691" s="1">
        <v>9.7251960000000004</v>
      </c>
      <c r="G1691" s="1">
        <v>118.767051</v>
      </c>
      <c r="H1691" s="1" t="s">
        <v>3356</v>
      </c>
      <c r="I1691" s="1" t="s">
        <v>3119</v>
      </c>
      <c r="J1691" s="1">
        <f>IF(K1691="URBAN",1,IF(K1691="SUBURBAN",2,IF(K1691="RURAL",3,"")))</f>
        <v>2</v>
      </c>
      <c r="K1691" s="1" t="s">
        <v>84</v>
      </c>
      <c r="L1691" s="18">
        <v>46082</v>
      </c>
      <c r="M1691" s="49">
        <v>0.625</v>
      </c>
      <c r="N1691" s="18">
        <v>46083</v>
      </c>
      <c r="O1691" s="56">
        <v>0.54166666666666663</v>
      </c>
      <c r="P1691" s="31" t="str">
        <f>TEXT($L1691, "dddd")</f>
        <v>Sunday</v>
      </c>
      <c r="Q1691" s="39" t="s">
        <v>323</v>
      </c>
      <c r="R1691" s="39">
        <v>32900</v>
      </c>
      <c r="S1691" s="1" t="str">
        <f>IF(OR(MONTH(L1691)=12, MONTH(L1691)&lt;=5), "Dry Season", "Wet Season")</f>
        <v>Dry Season</v>
      </c>
      <c r="T1691" s="1">
        <v>1</v>
      </c>
      <c r="U1691" s="1">
        <v>0</v>
      </c>
      <c r="V1691" s="1">
        <v>0</v>
      </c>
      <c r="W1691" s="1">
        <v>0</v>
      </c>
      <c r="X1691" s="1" t="s">
        <v>44</v>
      </c>
      <c r="Y1691" s="1"/>
      <c r="Z1691" s="1"/>
      <c r="AA1691" s="11" cm="1">
        <f t="array" ref="AA1691">IF(ISBLANK(Y1691), 0, VINCentyInvDistance(F1691,G1691,Y1691,Z1691))</f>
        <v>0</v>
      </c>
      <c r="AB1691" s="1">
        <v>0</v>
      </c>
      <c r="AC1691" s="1">
        <v>9.6</v>
      </c>
      <c r="AD1691" s="1">
        <v>4.4000000000000004</v>
      </c>
      <c r="AE1691" s="1">
        <v>1940</v>
      </c>
      <c r="AF1691" s="1">
        <v>1</v>
      </c>
      <c r="AG1691" s="1" t="str">
        <f>TRIM(MID(SUBSTITUTE($H1691,",",REPT(" ",200)),(LEN($H1691)-LEN(SUBSTITUTE($H1691,",",""))-4)*200+1,200))</f>
        <v>Bancao-Bancao</v>
      </c>
      <c r="AH1691" s="1" t="str">
        <f>TRIM(MID(SUBSTITUTE($H1691,",",REPT(" ",200)),(LEN($H1691)-LEN(SUBSTITUTE($H1691,",",""))-3)*200+1,200))</f>
        <v>Puerto Princesa</v>
      </c>
      <c r="AI1691" s="1" t="str">
        <f>TRIM(MID(SUBSTITUTE($H1691,",",REPT(" ",200)),(LEN($H1691)-LEN(SUBSTITUTE($H1691,",",""))-2)*200+1,200))</f>
        <v>Mimaropa</v>
      </c>
      <c r="AJ1691" s="1" t="str">
        <f>TRIM(MID(SUBSTITUTE($H1691,",",REPT(" ",200)),(LEN($H1691)-LEN(SUBSTITUTE($H1691,",",""))-0)*200+1,200))</f>
        <v>Philippines</v>
      </c>
      <c r="AK1691" t="s">
        <v>16798</v>
      </c>
      <c r="AL1691" s="7">
        <v>0</v>
      </c>
      <c r="AM1691" s="1" t="s">
        <v>3357</v>
      </c>
    </row>
    <row r="1692" spans="1:39" ht="12.75" customHeight="1">
      <c r="A1692" s="1"/>
      <c r="B1692" s="1" t="s">
        <v>3368</v>
      </c>
      <c r="C1692" s="1" t="s">
        <v>3369</v>
      </c>
      <c r="D1692" s="3" t="str">
        <f ca="1">IFERROR(__xludf.DUMMYFUNCTION("PROPER(REGEXEXTRACT(B736, ""(?:https?:\/\/)?(?:www\.)?([a-zA-Z0-9-]+)\.""))"),"Skyscanner")</f>
        <v>Skyscanner</v>
      </c>
      <c r="E1692" s="1" t="s">
        <v>3370</v>
      </c>
      <c r="F1692" s="1">
        <v>12.00329</v>
      </c>
      <c r="G1692" s="1">
        <v>120.1983</v>
      </c>
      <c r="H1692" s="1" t="s">
        <v>3289</v>
      </c>
      <c r="I1692" s="1" t="s">
        <v>3119</v>
      </c>
      <c r="J1692" s="1">
        <f>IF(K1692="URBAN",1,IF(K1692="SUBURBAN",2,IF(K1692="RURAL",3,"")))</f>
        <v>2</v>
      </c>
      <c r="K1692" s="1" t="s">
        <v>84</v>
      </c>
      <c r="L1692" s="18">
        <v>46082</v>
      </c>
      <c r="M1692" s="49">
        <v>0.625</v>
      </c>
      <c r="N1692" s="18">
        <v>46083</v>
      </c>
      <c r="O1692" s="56">
        <v>0.5</v>
      </c>
      <c r="P1692" s="31" t="str">
        <f>TEXT($L1692, "dddd")</f>
        <v>Sunday</v>
      </c>
      <c r="Q1692" s="39" t="s">
        <v>207</v>
      </c>
      <c r="R1692" s="39">
        <v>2200</v>
      </c>
      <c r="S1692" s="1" t="str">
        <f>IF(OR(MONTH(L1692)=12, MONTH(L1692)&lt;=5), "Dry Season", "Wet Season")</f>
        <v>Dry Season</v>
      </c>
      <c r="T1692" s="1">
        <v>1</v>
      </c>
      <c r="U1692" s="1">
        <v>0</v>
      </c>
      <c r="V1692" s="1">
        <v>1</v>
      </c>
      <c r="W1692" s="1">
        <v>0</v>
      </c>
      <c r="X1692" s="1" t="s">
        <v>44</v>
      </c>
      <c r="Y1692" s="1"/>
      <c r="Z1692" s="1"/>
      <c r="AA1692" s="11" cm="1">
        <f t="array" ref="AA1692">IF(ISBLANK(Y1692), 0, VINCentyInvDistance(F1692,G1692,Y1692,Z1692))</f>
        <v>0</v>
      </c>
      <c r="AB1692" s="1">
        <v>0</v>
      </c>
      <c r="AC1692" s="1">
        <v>7.2</v>
      </c>
      <c r="AD1692" s="1">
        <v>0</v>
      </c>
      <c r="AE1692" s="1">
        <v>246</v>
      </c>
      <c r="AF1692" s="1">
        <v>1</v>
      </c>
      <c r="AG1692" s="1" t="s">
        <v>984</v>
      </c>
      <c r="AH1692" s="1" t="s">
        <v>1597</v>
      </c>
      <c r="AI1692" s="1"/>
      <c r="AJ1692" s="1" t="s">
        <v>55</v>
      </c>
      <c r="AK1692" t="s">
        <v>18</v>
      </c>
      <c r="AL1692" s="7">
        <v>0</v>
      </c>
      <c r="AM1692" s="1" t="s">
        <v>3371</v>
      </c>
    </row>
    <row r="1693" spans="1:39" ht="12.75" customHeight="1">
      <c r="A1693" s="1"/>
      <c r="B1693" s="1" t="s">
        <v>3398</v>
      </c>
      <c r="C1693" s="1" t="s">
        <v>3399</v>
      </c>
      <c r="D1693" s="3" t="str">
        <f ca="1">IFERROR(__xludf.DUMMYFUNCTION("PROPER(REGEXEXTRACT(B743, ""(?:https?:\/\/)?(?:www\.)?([a-zA-Z0-9-]+)\.""))"),"Google")</f>
        <v>Google</v>
      </c>
      <c r="E1693" s="1" t="s">
        <v>3400</v>
      </c>
      <c r="F1693" s="1">
        <v>9.7697345999999996</v>
      </c>
      <c r="G1693" s="1">
        <v>118.7479965</v>
      </c>
      <c r="H1693" s="1" t="s">
        <v>3401</v>
      </c>
      <c r="I1693" s="1" t="s">
        <v>3119</v>
      </c>
      <c r="J1693" s="1">
        <f>IF(K1693="URBAN",1,IF(K1693="SUBURBAN",2,IF(K1693="RURAL",3,"")))</f>
        <v>2</v>
      </c>
      <c r="K1693" s="1" t="s">
        <v>84</v>
      </c>
      <c r="L1693" s="18">
        <v>46082</v>
      </c>
      <c r="M1693" s="49">
        <v>0.625</v>
      </c>
      <c r="N1693" s="18">
        <v>46083</v>
      </c>
      <c r="O1693" s="56">
        <v>0.5</v>
      </c>
      <c r="P1693" s="31" t="str">
        <f>TEXT($L1693, "dddd")</f>
        <v>Sunday</v>
      </c>
      <c r="Q1693" s="39" t="s">
        <v>43</v>
      </c>
      <c r="R1693" s="39">
        <v>2100</v>
      </c>
      <c r="S1693" s="1" t="str">
        <f>IF(OR(MONTH(L1693)=12, MONTH(L1693)&lt;=5), "Dry Season", "Wet Season")</f>
        <v>Dry Season</v>
      </c>
      <c r="T1693" s="1">
        <v>1</v>
      </c>
      <c r="U1693" s="1">
        <v>0</v>
      </c>
      <c r="V1693" s="1">
        <v>1</v>
      </c>
      <c r="W1693" s="1">
        <v>1</v>
      </c>
      <c r="X1693" s="1" t="s">
        <v>3131</v>
      </c>
      <c r="Y1693" s="1">
        <v>9.7670356999999992</v>
      </c>
      <c r="Z1693" s="1">
        <v>118.74822469999999</v>
      </c>
      <c r="AA1693" s="11" cm="1">
        <f t="array" ref="AA1693">IF(ISBLANK(Y1693), 0, VINCentyInvDistance(F1693,G1693,Y1693,Z1693))</f>
        <v>299.5633250040305</v>
      </c>
      <c r="AB1693" s="1">
        <v>0</v>
      </c>
      <c r="AC1693" s="1">
        <v>0</v>
      </c>
      <c r="AD1693" s="1">
        <v>0</v>
      </c>
      <c r="AE1693" s="1">
        <v>586</v>
      </c>
      <c r="AF1693" s="1">
        <v>1</v>
      </c>
      <c r="AG1693" s="1" t="s">
        <v>3132</v>
      </c>
      <c r="AH1693" s="1" t="s">
        <v>1597</v>
      </c>
      <c r="AI1693" s="1" t="str">
        <f>TRIM(MID(SUBSTITUTE($H1693,",",REPT(" ",200)),(LEN($H1693)-LEN(SUBSTITUTE($H1693,",",""))-2)*200+1,200))</f>
        <v>Mimaropa</v>
      </c>
      <c r="AJ1693" s="1" t="s">
        <v>55</v>
      </c>
      <c r="AL1693" s="7">
        <v>0</v>
      </c>
      <c r="AM1693" s="1"/>
    </row>
    <row r="1694" spans="1:39" ht="12.75" customHeight="1">
      <c r="A1694" s="1"/>
      <c r="B1694" s="1" t="s">
        <v>3402</v>
      </c>
      <c r="C1694" s="1" t="s">
        <v>3403</v>
      </c>
      <c r="D1694" s="3" t="str">
        <f ca="1">IFERROR(__xludf.DUMMYFUNCTION("PROPER(REGEXEXTRACT(B744, ""(?:https?:\/\/)?(?:www\.)?([a-zA-Z0-9-]+)\.""))"),"Skyscanner")</f>
        <v>Skyscanner</v>
      </c>
      <c r="E1694" s="1" t="s">
        <v>3404</v>
      </c>
      <c r="F1694" s="1">
        <v>9.7697350000000007</v>
      </c>
      <c r="G1694" s="1">
        <v>118.747997</v>
      </c>
      <c r="H1694" s="1" t="s">
        <v>3401</v>
      </c>
      <c r="I1694" s="1" t="s">
        <v>3119</v>
      </c>
      <c r="J1694" s="1">
        <f>IF(K1694="URBAN",1,IF(K1694="SUBURBAN",2,IF(K1694="RURAL",3,"")))</f>
        <v>2</v>
      </c>
      <c r="K1694" s="1" t="s">
        <v>84</v>
      </c>
      <c r="L1694" s="18">
        <v>46082</v>
      </c>
      <c r="M1694" s="49">
        <v>0.625</v>
      </c>
      <c r="N1694" s="18">
        <v>46083</v>
      </c>
      <c r="O1694" s="56">
        <v>0.5</v>
      </c>
      <c r="P1694" s="31" t="str">
        <f>TEXT($L1694, "dddd")</f>
        <v>Sunday</v>
      </c>
      <c r="Q1694" s="39" t="s">
        <v>43</v>
      </c>
      <c r="R1694" s="39">
        <v>3629</v>
      </c>
      <c r="S1694" s="1" t="str">
        <f>IF(OR(MONTH(L1694)=12, MONTH(L1694)&lt;=5), "Dry Season", "Wet Season")</f>
        <v>Dry Season</v>
      </c>
      <c r="T1694" s="1">
        <v>1</v>
      </c>
      <c r="U1694" s="1">
        <v>0</v>
      </c>
      <c r="V1694" s="1">
        <v>0</v>
      </c>
      <c r="W1694" s="1">
        <v>1</v>
      </c>
      <c r="X1694" s="1" t="s">
        <v>3131</v>
      </c>
      <c r="Y1694" s="1">
        <v>9.7670356999999992</v>
      </c>
      <c r="Z1694" s="1">
        <v>118.74822469999999</v>
      </c>
      <c r="AA1694" s="11" cm="1">
        <f t="array" ref="AA1694">IF(ISBLANK(Y1694), 0, VINCentyInvDistance(F1694,G1694,Y1694,Z1694))</f>
        <v>299.60283340768734</v>
      </c>
      <c r="AB1694" s="1">
        <v>0</v>
      </c>
      <c r="AC1694" s="1">
        <v>8</v>
      </c>
      <c r="AD1694" s="1">
        <v>0</v>
      </c>
      <c r="AE1694" s="1">
        <v>1181</v>
      </c>
      <c r="AF1694" s="1">
        <v>1</v>
      </c>
      <c r="AG1694" s="1" t="str">
        <f>TRIM(MID(SUBSTITUTE($H1694,",",REPT(" ",200)),(LEN($H1694)-LEN(SUBSTITUTE($H1694,",",""))-4)*200+1,200))</f>
        <v>San Manuel</v>
      </c>
      <c r="AH1694" s="1" t="str">
        <f>TRIM(MID(SUBSTITUTE($H1694,",",REPT(" ",200)),(LEN($H1694)-LEN(SUBSTITUTE($H1694,",",""))-3)*200+1,200))</f>
        <v>Puerto Princesa</v>
      </c>
      <c r="AI1694" s="1" t="str">
        <f>TRIM(MID(SUBSTITUTE($H1694,",",REPT(" ",200)),(LEN($H1694)-LEN(SUBSTITUTE($H1694,",",""))-2)*200+1,200))</f>
        <v>Mimaropa</v>
      </c>
      <c r="AJ1694" s="1" t="str">
        <f>TRIM(MID(SUBSTITUTE($H1694,",",REPT(" ",200)),(LEN($H1694)-LEN(SUBSTITUTE($H1694,",",""))-0)*200+1,200))</f>
        <v>Philippines</v>
      </c>
      <c r="AL1694" s="7">
        <v>0</v>
      </c>
      <c r="AM1694" s="1" t="s">
        <v>3405</v>
      </c>
    </row>
    <row r="1695" spans="1:39" ht="12.75" customHeight="1">
      <c r="A1695" s="1"/>
      <c r="B1695" s="1" t="s">
        <v>3406</v>
      </c>
      <c r="C1695" s="1" t="s">
        <v>3407</v>
      </c>
      <c r="D1695" s="3" t="str">
        <f ca="1">IFERROR(__xludf.DUMMYFUNCTION("PROPER(REGEXEXTRACT(B745, ""(?:https?:\/\/)?(?:www\.)?([a-zA-Z0-9-]+)\.""))"),"Skyscanner")</f>
        <v>Skyscanner</v>
      </c>
      <c r="E1695" s="1" t="s">
        <v>3408</v>
      </c>
      <c r="F1695" s="1">
        <v>12.022973</v>
      </c>
      <c r="G1695" s="1">
        <v>120.18436800000001</v>
      </c>
      <c r="H1695" s="1" t="s">
        <v>3409</v>
      </c>
      <c r="I1695" s="1" t="s">
        <v>3119</v>
      </c>
      <c r="J1695" s="1">
        <f>IF(K1695="URBAN",1,IF(K1695="SUBURBAN",2,IF(K1695="RURAL",3,"")))</f>
        <v>2</v>
      </c>
      <c r="K1695" s="1" t="s">
        <v>84</v>
      </c>
      <c r="L1695" s="18">
        <v>46082</v>
      </c>
      <c r="M1695" s="49">
        <v>0.58333333333333337</v>
      </c>
      <c r="N1695" s="18">
        <v>46083</v>
      </c>
      <c r="O1695" s="56">
        <v>0.5</v>
      </c>
      <c r="P1695" s="31" t="str">
        <f>TEXT($L1695, "dddd")</f>
        <v>Sunday</v>
      </c>
      <c r="Q1695" s="39" t="s">
        <v>323</v>
      </c>
      <c r="R1695" s="39">
        <v>1764</v>
      </c>
      <c r="S1695" s="1" t="str">
        <f>IF(OR(MONTH(L1695)=12, MONTH(L1695)&lt;=5), "Dry Season", "Wet Season")</f>
        <v>Dry Season</v>
      </c>
      <c r="T1695" s="1">
        <v>1</v>
      </c>
      <c r="U1695" s="1">
        <v>0</v>
      </c>
      <c r="V1695" s="1">
        <v>0</v>
      </c>
      <c r="W1695" s="1">
        <v>0</v>
      </c>
      <c r="X1695" s="1" t="s">
        <v>44</v>
      </c>
      <c r="Y1695" s="1"/>
      <c r="Z1695" s="1"/>
      <c r="AA1695" s="11" cm="1">
        <f t="array" ref="AA1695">IF(ISBLANK(Y1695), 0, VINCentyInvDistance(F1695,G1695,Y1695,Z1695))</f>
        <v>0</v>
      </c>
      <c r="AB1695" s="1">
        <v>0</v>
      </c>
      <c r="AC1695" s="1">
        <v>7.2</v>
      </c>
      <c r="AD1695" s="1">
        <v>4.7</v>
      </c>
      <c r="AE1695" s="1">
        <v>890</v>
      </c>
      <c r="AF1695" s="1">
        <v>1</v>
      </c>
      <c r="AG1695" s="1" t="s">
        <v>2262</v>
      </c>
      <c r="AH1695" s="1" t="s">
        <v>1597</v>
      </c>
      <c r="AI1695" s="1"/>
      <c r="AJ1695" s="1" t="s">
        <v>55</v>
      </c>
      <c r="AK1695" t="s">
        <v>16804</v>
      </c>
      <c r="AL1695" s="7">
        <v>0</v>
      </c>
      <c r="AM1695" s="1" t="s">
        <v>3410</v>
      </c>
    </row>
    <row r="1696" spans="1:39" ht="12.75" customHeight="1">
      <c r="A1696" s="1"/>
      <c r="B1696" s="1" t="s">
        <v>3436</v>
      </c>
      <c r="C1696" s="1" t="s">
        <v>3437</v>
      </c>
      <c r="D1696" s="3" t="str">
        <f ca="1">IFERROR(__xludf.DUMMYFUNCTION("PROPER(REGEXEXTRACT(B752, ""(?:https?:\/\/)?(?:www\.)?([a-zA-Z0-9-]+)\.""))"),"Google")</f>
        <v>Google</v>
      </c>
      <c r="E1696" s="1" t="s">
        <v>3438</v>
      </c>
      <c r="F1696" s="1">
        <v>9.7415389999999995</v>
      </c>
      <c r="G1696" s="1">
        <v>118.7418899</v>
      </c>
      <c r="H1696" s="1" t="s">
        <v>3439</v>
      </c>
      <c r="I1696" s="1" t="s">
        <v>3119</v>
      </c>
      <c r="J1696" s="1">
        <f>IF(K1696="URBAN",1,IF(K1696="SUBURBAN",2,IF(K1696="RURAL",3,"")))</f>
        <v>2</v>
      </c>
      <c r="K1696" s="1" t="s">
        <v>84</v>
      </c>
      <c r="L1696" s="18">
        <v>46082</v>
      </c>
      <c r="M1696" s="49">
        <v>0.625</v>
      </c>
      <c r="N1696" s="18">
        <v>46083</v>
      </c>
      <c r="O1696" s="56">
        <v>0.5</v>
      </c>
      <c r="P1696" s="31" t="str">
        <f>TEXT($L1696, "dddd")</f>
        <v>Sunday</v>
      </c>
      <c r="Q1696" s="39" t="s">
        <v>117</v>
      </c>
      <c r="R1696" s="39">
        <v>2275</v>
      </c>
      <c r="S1696" s="1" t="str">
        <f>IF(OR(MONTH(L1696)=12, MONTH(L1696)&lt;=5), "Dry Season", "Wet Season")</f>
        <v>Dry Season</v>
      </c>
      <c r="T1696" s="1">
        <v>1</v>
      </c>
      <c r="U1696" s="1">
        <v>0</v>
      </c>
      <c r="V1696" s="1">
        <v>0</v>
      </c>
      <c r="W1696" s="1">
        <v>1</v>
      </c>
      <c r="X1696" s="1" t="s">
        <v>1595</v>
      </c>
      <c r="Y1696" s="1">
        <v>9.7439737999999991</v>
      </c>
      <c r="Z1696" s="1">
        <v>118.7402726</v>
      </c>
      <c r="AA1696" s="11" cm="1">
        <f t="array" ref="AA1696">IF(ISBLANK(Y1696), 0, VINCentyInvDistance(F1696,G1696,Y1696,Z1696))</f>
        <v>322.51451522536451</v>
      </c>
      <c r="AB1696" s="1">
        <v>0</v>
      </c>
      <c r="AC1696" s="1">
        <v>0</v>
      </c>
      <c r="AD1696" s="1">
        <v>0</v>
      </c>
      <c r="AE1696" s="1">
        <v>94</v>
      </c>
      <c r="AF1696" s="1">
        <v>1</v>
      </c>
      <c r="AG1696" s="1" t="s">
        <v>1596</v>
      </c>
      <c r="AH1696" s="1" t="s">
        <v>1597</v>
      </c>
      <c r="AI1696" s="1" t="str">
        <f>TRIM(MID(SUBSTITUTE($H1696,",",REPT(" ",200)),(LEN($H1696)-LEN(SUBSTITUTE($H1696,",",""))-2)*200+1,200))</f>
        <v>Mimaropa</v>
      </c>
      <c r="AJ1696" s="1" t="s">
        <v>55</v>
      </c>
      <c r="AL1696" s="7">
        <v>0</v>
      </c>
      <c r="AM1696" s="1"/>
    </row>
    <row r="1697" spans="1:39" ht="12.75" customHeight="1">
      <c r="A1697" s="1"/>
      <c r="B1697" s="1" t="s">
        <v>3454</v>
      </c>
      <c r="C1697" s="1" t="s">
        <v>3455</v>
      </c>
      <c r="D1697" s="3" t="str">
        <f ca="1">IFERROR(__xludf.DUMMYFUNCTION("PROPER(REGEXEXTRACT(B756, ""(?:https?:\/\/)?(?:www\.)?([a-zA-Z0-9-]+)\.""))"),"Google")</f>
        <v>Google</v>
      </c>
      <c r="E1697" s="1" t="s">
        <v>3456</v>
      </c>
      <c r="F1697" s="1">
        <v>9.7516490000000005</v>
      </c>
      <c r="G1697" s="1">
        <v>118.771546</v>
      </c>
      <c r="H1697" s="1" t="s">
        <v>3457</v>
      </c>
      <c r="I1697" s="1" t="s">
        <v>3119</v>
      </c>
      <c r="J1697" s="1">
        <f>IF(K1697="URBAN",1,IF(K1697="SUBURBAN",2,IF(K1697="RURAL",3,"")))</f>
        <v>2</v>
      </c>
      <c r="K1697" s="1" t="s">
        <v>84</v>
      </c>
      <c r="L1697" s="18">
        <v>46082</v>
      </c>
      <c r="M1697" s="49">
        <v>0.625</v>
      </c>
      <c r="N1697" s="18">
        <v>46083</v>
      </c>
      <c r="O1697" s="56">
        <v>0.5</v>
      </c>
      <c r="P1697" s="31" t="str">
        <f>TEXT($L1697, "dddd")</f>
        <v>Sunday</v>
      </c>
      <c r="Q1697" s="39" t="s">
        <v>111</v>
      </c>
      <c r="R1697" s="39">
        <v>3499</v>
      </c>
      <c r="S1697" s="1" t="str">
        <f>IF(OR(MONTH(L1697)=12, MONTH(L1697)&lt;=5), "Dry Season", "Wet Season")</f>
        <v>Dry Season</v>
      </c>
      <c r="T1697" s="1">
        <v>1</v>
      </c>
      <c r="U1697" s="1">
        <v>0</v>
      </c>
      <c r="V1697" s="1">
        <v>1</v>
      </c>
      <c r="W1697" s="1">
        <v>0</v>
      </c>
      <c r="X1697" s="1" t="s">
        <v>44</v>
      </c>
      <c r="Y1697" s="1"/>
      <c r="Z1697" s="1"/>
      <c r="AA1697" s="11" cm="1">
        <f t="array" ref="AA1697">IF(ISBLANK(Y1697), 0, VINCentyInvDistance(F1697,G1697,Y1697,Z1697))</f>
        <v>0</v>
      </c>
      <c r="AB1697" s="1">
        <v>0</v>
      </c>
      <c r="AC1697" s="1">
        <v>4</v>
      </c>
      <c r="AD1697" s="1">
        <v>0</v>
      </c>
      <c r="AE1697" s="1">
        <v>102</v>
      </c>
      <c r="AF1697" s="1">
        <v>1</v>
      </c>
      <c r="AG1697" s="1" t="str">
        <f>TRIM(MID(SUBSTITUTE($H1697,",",REPT(" ",200)),(LEN($H1697)-LEN(SUBSTITUTE($H1697,",",""))-4)*200+1,200))</f>
        <v>Princesa Homes</v>
      </c>
      <c r="AH1697" s="1" t="str">
        <f>TRIM(MID(SUBSTITUTE($H1697,",",REPT(" ",200)),(LEN($H1697)-LEN(SUBSTITUTE($H1697,",",""))-3)*200+1,200))</f>
        <v>Puerto Princesa</v>
      </c>
      <c r="AI1697" s="1" t="str">
        <f>TRIM(MID(SUBSTITUTE($H1697,",",REPT(" ",200)),(LEN($H1697)-LEN(SUBSTITUTE($H1697,",",""))-2)*200+1,200))</f>
        <v>Mimaropa</v>
      </c>
      <c r="AJ1697" s="1" t="str">
        <f>TRIM(MID(SUBSTITUTE($H1697,",",REPT(" ",200)),(LEN($H1697)-LEN(SUBSTITUTE($H1697,",",""))-0)*200+1,200))</f>
        <v>Philippines</v>
      </c>
      <c r="AL1697" s="7">
        <v>0</v>
      </c>
      <c r="AM1697" s="1" t="s">
        <v>3458</v>
      </c>
    </row>
    <row r="1698" spans="1:39" ht="12.75" customHeight="1">
      <c r="A1698" s="1"/>
      <c r="B1698" s="1" t="s">
        <v>3467</v>
      </c>
      <c r="C1698" s="1" t="s">
        <v>3468</v>
      </c>
      <c r="D1698" s="3" t="str">
        <f ca="1">IFERROR(__xludf.DUMMYFUNCTION("PROPER(REGEXEXTRACT(B759, ""(?:https?:\/\/)?(?:www\.)?([a-zA-Z0-9-]+)\.""))"),"Skyscanner")</f>
        <v>Skyscanner</v>
      </c>
      <c r="E1698" s="1" t="s">
        <v>3469</v>
      </c>
      <c r="F1698" s="1">
        <v>11.1838166</v>
      </c>
      <c r="G1698" s="1">
        <v>119.39440260000001</v>
      </c>
      <c r="H1698" s="1" t="s">
        <v>3470</v>
      </c>
      <c r="I1698" s="1" t="s">
        <v>3119</v>
      </c>
      <c r="J1698" s="1">
        <f>IF(K1698="URBAN",1,IF(K1698="SUBURBAN",2,IF(K1698="RURAL",3,"")))</f>
        <v>2</v>
      </c>
      <c r="K1698" s="1" t="s">
        <v>84</v>
      </c>
      <c r="L1698" s="18">
        <v>46082</v>
      </c>
      <c r="M1698" s="49">
        <v>0.58333333333333337</v>
      </c>
      <c r="N1698" s="18">
        <v>46083</v>
      </c>
      <c r="O1698" s="56">
        <v>0.5</v>
      </c>
      <c r="P1698" s="31" t="str">
        <f>TEXT($L1698, "dddd")</f>
        <v>Sunday</v>
      </c>
      <c r="Q1698" s="39" t="s">
        <v>43</v>
      </c>
      <c r="R1698" s="39">
        <v>3798</v>
      </c>
      <c r="S1698" s="1" t="str">
        <f>IF(OR(MONTH(L1698)=12, MONTH(L1698)&lt;=5), "Dry Season", "Wet Season")</f>
        <v>Dry Season</v>
      </c>
      <c r="T1698" s="1">
        <v>2</v>
      </c>
      <c r="U1698" s="1">
        <v>1</v>
      </c>
      <c r="V1698" s="1">
        <v>1</v>
      </c>
      <c r="W1698" s="1">
        <v>1</v>
      </c>
      <c r="X1698" s="1" t="s">
        <v>3120</v>
      </c>
      <c r="Y1698" s="1">
        <v>11.176256499999999</v>
      </c>
      <c r="Z1698" s="1">
        <v>119.44114759999999</v>
      </c>
      <c r="AA1698" s="11" cm="1">
        <f t="array" ref="AA1698">IF(ISBLANK(Y1698), 0, VINCentyInvDistance(F1698,G1698,Y1698,Z1698))</f>
        <v>5173.5573458360668</v>
      </c>
      <c r="AB1698" s="1">
        <v>1</v>
      </c>
      <c r="AC1698" s="1">
        <v>7.6</v>
      </c>
      <c r="AD1698" s="1">
        <v>3.8</v>
      </c>
      <c r="AE1698" s="1">
        <v>6</v>
      </c>
      <c r="AF1698" s="1">
        <v>1</v>
      </c>
      <c r="AG1698" s="1" t="s">
        <v>3121</v>
      </c>
      <c r="AH1698" s="1" t="s">
        <v>1597</v>
      </c>
      <c r="AI1698" s="1" t="str">
        <f>TRIM(MID(SUBSTITUTE($H1698,",",REPT(" ",200)),(LEN($H1698)-LEN(SUBSTITUTE($H1698,",",""))-2)*200+1,200))</f>
        <v>Mimaropa</v>
      </c>
      <c r="AJ1698" s="1" t="s">
        <v>55</v>
      </c>
      <c r="AK1698" t="s">
        <v>3471</v>
      </c>
      <c r="AL1698" s="7">
        <v>0</v>
      </c>
      <c r="AM1698" s="1"/>
    </row>
    <row r="1699" spans="1:39" ht="12.75" customHeight="1">
      <c r="A1699" s="1"/>
      <c r="B1699" s="1" t="s">
        <v>3472</v>
      </c>
      <c r="C1699" s="1" t="s">
        <v>3473</v>
      </c>
      <c r="D1699" s="3" t="str">
        <f ca="1">IFERROR(__xludf.DUMMYFUNCTION("PROPER(REGEXEXTRACT(B760, ""(?:https?:\/\/)?(?:www\.)?([a-zA-Z0-9-]+)\.""))"),"Skyscanner")</f>
        <v>Skyscanner</v>
      </c>
      <c r="E1699" s="1" t="s">
        <v>3474</v>
      </c>
      <c r="F1699" s="1">
        <v>11.183787000000001</v>
      </c>
      <c r="G1699" s="1">
        <v>119.394459</v>
      </c>
      <c r="H1699" s="1" t="s">
        <v>3470</v>
      </c>
      <c r="I1699" s="1" t="s">
        <v>3119</v>
      </c>
      <c r="J1699" s="1">
        <f>IF(K1699="URBAN",1,IF(K1699="SUBURBAN",2,IF(K1699="RURAL",3,"")))</f>
        <v>2</v>
      </c>
      <c r="K1699" s="1" t="s">
        <v>84</v>
      </c>
      <c r="L1699" s="18">
        <v>46082</v>
      </c>
      <c r="M1699" s="49">
        <v>0.58333333333333337</v>
      </c>
      <c r="N1699" s="18">
        <v>46083</v>
      </c>
      <c r="O1699" s="56">
        <v>0.52083333333333337</v>
      </c>
      <c r="P1699" s="31" t="str">
        <f>TEXT($L1699, "dddd")</f>
        <v>Sunday</v>
      </c>
      <c r="Q1699" s="39" t="s">
        <v>111</v>
      </c>
      <c r="R1699" s="39">
        <v>2418</v>
      </c>
      <c r="S1699" s="1" t="str">
        <f>IF(OR(MONTH(L1699)=12, MONTH(L1699)&lt;=5), "Dry Season", "Wet Season")</f>
        <v>Dry Season</v>
      </c>
      <c r="T1699" s="1">
        <v>1</v>
      </c>
      <c r="U1699" s="1">
        <v>0</v>
      </c>
      <c r="V1699" s="1">
        <v>1</v>
      </c>
      <c r="W1699" s="1">
        <v>1</v>
      </c>
      <c r="X1699" s="1" t="s">
        <v>3120</v>
      </c>
      <c r="Y1699" s="1">
        <v>11.176256499999999</v>
      </c>
      <c r="Z1699" s="1">
        <v>119.44114759999999</v>
      </c>
      <c r="AA1699" s="11" cm="1">
        <f t="array" ref="AA1699">IF(ISBLANK(Y1699), 0, VINCentyInvDistance(F1699,G1699,Y1699,Z1699))</f>
        <v>5166.9497894381539</v>
      </c>
      <c r="AB1699" s="1">
        <v>1</v>
      </c>
      <c r="AC1699" s="1">
        <v>7.6</v>
      </c>
      <c r="AD1699" s="1">
        <v>3.9</v>
      </c>
      <c r="AE1699" s="1">
        <v>302</v>
      </c>
      <c r="AF1699" s="1">
        <v>1</v>
      </c>
      <c r="AG1699" s="1" t="s">
        <v>2262</v>
      </c>
      <c r="AH1699" s="1" t="s">
        <v>1597</v>
      </c>
      <c r="AI1699" s="1"/>
      <c r="AJ1699" s="1" t="s">
        <v>55</v>
      </c>
      <c r="AK1699" t="s">
        <v>2263</v>
      </c>
      <c r="AL1699" s="7">
        <v>0</v>
      </c>
      <c r="AM1699" s="1" t="s">
        <v>3475</v>
      </c>
    </row>
    <row r="1700" spans="1:39" ht="12.75" customHeight="1">
      <c r="A1700" s="1"/>
      <c r="B1700" s="1" t="s">
        <v>3484</v>
      </c>
      <c r="C1700" s="1" t="s">
        <v>3485</v>
      </c>
      <c r="D1700" s="3" t="str">
        <f ca="1">IFERROR(__xludf.DUMMYFUNCTION("PROPER(REGEXEXTRACT(B763, ""(?:https?:\/\/)?(?:www\.)?([a-zA-Z0-9-]+)\.""))"),"Skyscanner")</f>
        <v>Skyscanner</v>
      </c>
      <c r="E1700" s="1" t="s">
        <v>3486</v>
      </c>
      <c r="F1700" s="1">
        <v>9.7396700000000003</v>
      </c>
      <c r="G1700" s="1">
        <v>118.75053</v>
      </c>
      <c r="H1700" s="1" t="s">
        <v>3487</v>
      </c>
      <c r="I1700" s="1" t="s">
        <v>3119</v>
      </c>
      <c r="J1700" s="1">
        <f>IF(K1700="URBAN",1,IF(K1700="SUBURBAN",2,IF(K1700="RURAL",3,"")))</f>
        <v>2</v>
      </c>
      <c r="K1700" s="1" t="s">
        <v>84</v>
      </c>
      <c r="L1700" s="18">
        <v>46082</v>
      </c>
      <c r="M1700" s="49">
        <v>0.625</v>
      </c>
      <c r="N1700" s="18">
        <v>46083</v>
      </c>
      <c r="O1700" s="56">
        <v>0.5</v>
      </c>
      <c r="P1700" s="31" t="str">
        <f>TEXT($L1700, "dddd")</f>
        <v>Sunday</v>
      </c>
      <c r="Q1700" s="39" t="s">
        <v>111</v>
      </c>
      <c r="R1700" s="39">
        <v>7547</v>
      </c>
      <c r="S1700" s="1" t="str">
        <f>IF(OR(MONTH(L1700)=12, MONTH(L1700)&lt;=5), "Dry Season", "Wet Season")</f>
        <v>Dry Season</v>
      </c>
      <c r="T1700" s="1">
        <v>1</v>
      </c>
      <c r="U1700" s="1">
        <v>0</v>
      </c>
      <c r="V1700" s="1">
        <v>0</v>
      </c>
      <c r="W1700" s="1">
        <v>1</v>
      </c>
      <c r="X1700" s="1" t="s">
        <v>1595</v>
      </c>
      <c r="Y1700" s="1">
        <v>9.7439737999999991</v>
      </c>
      <c r="Z1700" s="1">
        <v>118.7402726</v>
      </c>
      <c r="AA1700" s="11" cm="1">
        <f t="array" ref="AA1700">IF(ISBLANK(Y1700), 0, VINCentyInvDistance(F1700,G1700,Y1700,Z1700))</f>
        <v>1222.0194818935918</v>
      </c>
      <c r="AB1700" s="1">
        <v>0</v>
      </c>
      <c r="AC1700" s="1">
        <v>7.8</v>
      </c>
      <c r="AD1700" s="1">
        <v>0</v>
      </c>
      <c r="AE1700" s="1">
        <v>219</v>
      </c>
      <c r="AF1700" s="1">
        <v>1</v>
      </c>
      <c r="AG1700" s="1" t="str">
        <f>TRIM(MID(SUBSTITUTE($H1700,",",REPT(" ",200)),(LEN($H1700)-LEN(SUBSTITUTE($H1700,",",""))-4)*200+1,200))</f>
        <v>San Miguel</v>
      </c>
      <c r="AH1700" s="1" t="str">
        <f>TRIM(MID(SUBSTITUTE($H1700,",",REPT(" ",200)),(LEN($H1700)-LEN(SUBSTITUTE($H1700,",",""))-3)*200+1,200))</f>
        <v>Puerto Princesa</v>
      </c>
      <c r="AI1700" s="1" t="str">
        <f>TRIM(MID(SUBSTITUTE($H1700,",",REPT(" ",200)),(LEN($H1700)-LEN(SUBSTITUTE($H1700,",",""))-2)*200+1,200))</f>
        <v>Mimaropa</v>
      </c>
      <c r="AJ1700" s="1" t="str">
        <f>TRIM(MID(SUBSTITUTE($H1700,",",REPT(" ",200)),(LEN($H1700)-LEN(SUBSTITUTE($H1700,",",""))-0)*200+1,200))</f>
        <v>Philippines</v>
      </c>
      <c r="AL1700" s="7">
        <v>0</v>
      </c>
      <c r="AM1700" s="1" t="s">
        <v>3488</v>
      </c>
    </row>
    <row r="1701" spans="1:39" ht="12.75" customHeight="1">
      <c r="A1701" s="1"/>
      <c r="B1701" s="1" t="s">
        <v>3494</v>
      </c>
      <c r="C1701" s="1" t="s">
        <v>3495</v>
      </c>
      <c r="D1701" s="3" t="str">
        <f ca="1">IFERROR(__xludf.DUMMYFUNCTION("PROPER(REGEXEXTRACT(B765, ""(?:https?:\/\/)?(?:www\.)?([a-zA-Z0-9-]+)\.""))"),"Skyscanner")</f>
        <v>Skyscanner</v>
      </c>
      <c r="E1701" s="1" t="s">
        <v>3496</v>
      </c>
      <c r="F1701" s="1">
        <v>9.7675230000000006</v>
      </c>
      <c r="G1701" s="1">
        <v>118.743257</v>
      </c>
      <c r="H1701" s="1" t="s">
        <v>3497</v>
      </c>
      <c r="I1701" s="1" t="s">
        <v>3119</v>
      </c>
      <c r="J1701" s="1">
        <f>IF(K1701="URBAN",1,IF(K1701="SUBURBAN",2,IF(K1701="RURAL",3,"")))</f>
        <v>2</v>
      </c>
      <c r="K1701" s="1" t="s">
        <v>84</v>
      </c>
      <c r="L1701" s="18">
        <v>46082</v>
      </c>
      <c r="M1701" s="49">
        <v>0.625</v>
      </c>
      <c r="N1701" s="18">
        <v>46083</v>
      </c>
      <c r="O1701" s="56">
        <v>0.5</v>
      </c>
      <c r="P1701" s="31" t="str">
        <f>TEXT($L1701, "dddd")</f>
        <v>Sunday</v>
      </c>
      <c r="Q1701" s="39" t="s">
        <v>433</v>
      </c>
      <c r="R1701" s="39">
        <v>6825</v>
      </c>
      <c r="S1701" s="1" t="str">
        <f>IF(OR(MONTH(L1701)=12, MONTH(L1701)&lt;=5), "Dry Season", "Wet Season")</f>
        <v>Dry Season</v>
      </c>
      <c r="T1701" s="1">
        <v>1</v>
      </c>
      <c r="U1701" s="1">
        <v>0</v>
      </c>
      <c r="V1701" s="1">
        <v>1</v>
      </c>
      <c r="W1701" s="1">
        <v>1</v>
      </c>
      <c r="X1701" s="1" t="s">
        <v>3131</v>
      </c>
      <c r="Y1701" s="1">
        <v>9.7670356999999992</v>
      </c>
      <c r="Z1701" s="1">
        <v>118.74822469999999</v>
      </c>
      <c r="AA1701" s="11" cm="1">
        <f t="array" ref="AA1701">IF(ISBLANK(Y1701), 0, VINCentyInvDistance(F1701,G1701,Y1701,Z1701))</f>
        <v>547.69704964873608</v>
      </c>
      <c r="AB1701" s="1">
        <v>0</v>
      </c>
      <c r="AC1701" s="1">
        <v>8.4</v>
      </c>
      <c r="AD1701" s="1">
        <v>0</v>
      </c>
      <c r="AE1701" s="1">
        <v>555</v>
      </c>
      <c r="AF1701" s="1">
        <v>1</v>
      </c>
      <c r="AG1701" s="1" t="str">
        <f>TRIM(MID(SUBSTITUTE($H1701,",",REPT(" ",200)),(LEN($H1701)-LEN(SUBSTITUTE($H1701,",",""))-4)*200+1,200))</f>
        <v>Tiniguiban</v>
      </c>
      <c r="AH1701" s="1" t="str">
        <f>TRIM(MID(SUBSTITUTE($H1701,",",REPT(" ",200)),(LEN($H1701)-LEN(SUBSTITUTE($H1701,",",""))-3)*200+1,200))</f>
        <v>Puerto Princesa</v>
      </c>
      <c r="AI1701" s="1" t="str">
        <f>TRIM(MID(SUBSTITUTE($H1701,",",REPT(" ",200)),(LEN($H1701)-LEN(SUBSTITUTE($H1701,",",""))-2)*200+1,200))</f>
        <v>Mimaropa</v>
      </c>
      <c r="AJ1701" s="1" t="str">
        <f>TRIM(MID(SUBSTITUTE($H1701,",",REPT(" ",200)),(LEN($H1701)-LEN(SUBSTITUTE($H1701,",",""))-0)*200+1,200))</f>
        <v>Philippines</v>
      </c>
      <c r="AL1701" s="1">
        <v>3</v>
      </c>
      <c r="AM1701" s="1" t="s">
        <v>3498</v>
      </c>
    </row>
    <row r="1702" spans="1:39" ht="12.75" customHeight="1">
      <c r="A1702" s="1"/>
      <c r="B1702" s="1" t="s">
        <v>3504</v>
      </c>
      <c r="C1702" s="1" t="s">
        <v>3505</v>
      </c>
      <c r="D1702" s="3" t="str">
        <f ca="1">IFERROR(__xludf.DUMMYFUNCTION("PROPER(REGEXEXTRACT(B767, ""(?:https?:\/\/)?(?:www\.)?([a-zA-Z0-9-]+)\.""))"),"Skyscanner")</f>
        <v>Skyscanner</v>
      </c>
      <c r="E1702" s="1" t="s">
        <v>3506</v>
      </c>
      <c r="F1702" s="1">
        <v>11.181609999999999</v>
      </c>
      <c r="G1702" s="1">
        <v>119.39165</v>
      </c>
      <c r="H1702" s="1" t="s">
        <v>3507</v>
      </c>
      <c r="I1702" s="1" t="s">
        <v>3119</v>
      </c>
      <c r="J1702" s="1">
        <f>IF(K1702="URBAN",1,IF(K1702="SUBURBAN",2,IF(K1702="RURAL",3,"")))</f>
        <v>2</v>
      </c>
      <c r="K1702" s="1" t="s">
        <v>84</v>
      </c>
      <c r="L1702" s="18">
        <v>46082</v>
      </c>
      <c r="M1702" s="49">
        <v>0.625</v>
      </c>
      <c r="N1702" s="18">
        <v>46083</v>
      </c>
      <c r="O1702" s="56">
        <v>0.5</v>
      </c>
      <c r="P1702" s="31" t="str">
        <f>TEXT($L1702, "dddd")</f>
        <v>Sunday</v>
      </c>
      <c r="Q1702" s="39" t="s">
        <v>207</v>
      </c>
      <c r="R1702" s="39">
        <v>1175</v>
      </c>
      <c r="S1702" s="1" t="str">
        <f>IF(OR(MONTH(L1702)=12, MONTH(L1702)&lt;=5), "Dry Season", "Wet Season")</f>
        <v>Dry Season</v>
      </c>
      <c r="T1702" s="1">
        <v>1</v>
      </c>
      <c r="U1702" s="1">
        <v>0</v>
      </c>
      <c r="V1702" s="1">
        <v>1</v>
      </c>
      <c r="W1702" s="1">
        <v>1</v>
      </c>
      <c r="X1702" s="1" t="s">
        <v>3120</v>
      </c>
      <c r="Y1702" s="1">
        <v>11.176256499999999</v>
      </c>
      <c r="Z1702" s="1">
        <v>119.44114759999999</v>
      </c>
      <c r="AA1702" s="11" cm="1">
        <f t="array" ref="AA1702">IF(ISBLANK(Y1702), 0, VINCentyInvDistance(F1702,G1702,Y1702,Z1702))</f>
        <v>5438.5195390657163</v>
      </c>
      <c r="AB1702" s="1">
        <v>0</v>
      </c>
      <c r="AC1702" s="1">
        <v>6.2</v>
      </c>
      <c r="AD1702" s="1">
        <v>0</v>
      </c>
      <c r="AE1702" s="1">
        <v>86</v>
      </c>
      <c r="AF1702" s="1">
        <v>1</v>
      </c>
      <c r="AG1702" s="1" t="str">
        <f>TRIM(MID(SUBSTITUTE($H1702,",",REPT(" ",200)),(LEN($H1702)-LEN(SUBSTITUTE($H1702,",",""))-4)*200+1,200))</f>
        <v>El Nido</v>
      </c>
      <c r="AH1702" s="1" t="str">
        <f>TRIM(MID(SUBSTITUTE($H1702,",",REPT(" ",200)),(LEN($H1702)-LEN(SUBSTITUTE($H1702,",",""))-3)*200+1,200))</f>
        <v>Palawan</v>
      </c>
      <c r="AI1702" s="1" t="str">
        <f>TRIM(MID(SUBSTITUTE($H1702,",",REPT(" ",200)),(LEN($H1702)-LEN(SUBSTITUTE($H1702,",",""))-2)*200+1,200))</f>
        <v>Mimaropa</v>
      </c>
      <c r="AJ1702" s="1" t="str">
        <f>TRIM(MID(SUBSTITUTE($H1702,",",REPT(" ",200)),(LEN($H1702)-LEN(SUBSTITUTE($H1702,",",""))-0)*200+1,200))</f>
        <v>Philippines</v>
      </c>
      <c r="AL1702" s="1">
        <v>3</v>
      </c>
      <c r="AM1702" s="1" t="s">
        <v>3508</v>
      </c>
    </row>
    <row r="1703" spans="1:39" ht="12.75" customHeight="1">
      <c r="A1703" s="1"/>
      <c r="B1703" s="1" t="s">
        <v>3525</v>
      </c>
      <c r="C1703" s="1" t="s">
        <v>3526</v>
      </c>
      <c r="D1703" s="3" t="str">
        <f ca="1">IFERROR(__xludf.DUMMYFUNCTION("PROPER(REGEXEXTRACT(B772, ""(?:https?:\/\/)?(?:www\.)?([a-zA-Z0-9-]+)\.""))"),"Skyscanner")</f>
        <v>Skyscanner</v>
      </c>
      <c r="E1703" s="1" t="s">
        <v>3527</v>
      </c>
      <c r="F1703" s="1">
        <v>11.1900104</v>
      </c>
      <c r="G1703" s="1">
        <v>119.39609780000001</v>
      </c>
      <c r="H1703" s="1" t="s">
        <v>3528</v>
      </c>
      <c r="I1703" s="1" t="s">
        <v>3119</v>
      </c>
      <c r="J1703" s="1">
        <f>IF(K1703="URBAN",1,IF(K1703="SUBURBAN",2,IF(K1703="RURAL",3,"")))</f>
        <v>2</v>
      </c>
      <c r="K1703" s="1" t="s">
        <v>84</v>
      </c>
      <c r="L1703" s="18">
        <v>46082</v>
      </c>
      <c r="M1703" s="49">
        <v>0.58333333333333337</v>
      </c>
      <c r="N1703" s="18">
        <v>46083</v>
      </c>
      <c r="O1703" s="56">
        <v>0.45833333333333331</v>
      </c>
      <c r="P1703" s="31" t="str">
        <f>TEXT($L1703, "dddd")</f>
        <v>Sunday</v>
      </c>
      <c r="Q1703" s="39" t="s">
        <v>61</v>
      </c>
      <c r="R1703" s="39">
        <v>7871.5</v>
      </c>
      <c r="S1703" s="1" t="str">
        <f>IF(OR(MONTH(L1703)=12, MONTH(L1703)&lt;=5), "Dry Season", "Wet Season")</f>
        <v>Dry Season</v>
      </c>
      <c r="T1703" s="1">
        <v>1</v>
      </c>
      <c r="U1703" s="1">
        <v>0</v>
      </c>
      <c r="V1703" s="1">
        <v>1</v>
      </c>
      <c r="W1703" s="1">
        <v>1</v>
      </c>
      <c r="X1703" s="1" t="s">
        <v>3120</v>
      </c>
      <c r="Y1703" s="1">
        <v>11.176256499999999</v>
      </c>
      <c r="Z1703" s="1">
        <v>119.44114759999999</v>
      </c>
      <c r="AA1703" s="11" cm="1">
        <f t="array" ref="AA1703">IF(ISBLANK(Y1703), 0, VINCentyInvDistance(F1703,G1703,Y1703,Z1703))</f>
        <v>5150.1648645502055</v>
      </c>
      <c r="AB1703" s="1">
        <v>0</v>
      </c>
      <c r="AC1703" s="1">
        <v>6.4</v>
      </c>
      <c r="AD1703" s="1">
        <v>3.2</v>
      </c>
      <c r="AE1703" s="1">
        <v>194</v>
      </c>
      <c r="AF1703" s="1">
        <v>1</v>
      </c>
      <c r="AG1703" s="1" t="s">
        <v>3121</v>
      </c>
      <c r="AH1703" s="1" t="s">
        <v>1597</v>
      </c>
      <c r="AI1703" s="1" t="str">
        <f>TRIM(MID(SUBSTITUTE($H1703,",",REPT(" ",200)),(LEN($H1703)-LEN(SUBSTITUTE($H1703,",",""))-2)*200+1,200))</f>
        <v>Mimaropa</v>
      </c>
      <c r="AJ1703" s="1" t="s">
        <v>55</v>
      </c>
      <c r="AK1703" t="s">
        <v>16809</v>
      </c>
      <c r="AL1703" s="7">
        <v>0</v>
      </c>
      <c r="AM1703" s="1"/>
    </row>
    <row r="1704" spans="1:39" ht="12.75" customHeight="1">
      <c r="A1704" s="1"/>
      <c r="B1704" s="1" t="s">
        <v>3539</v>
      </c>
      <c r="C1704" s="1" t="s">
        <v>3540</v>
      </c>
      <c r="D1704" s="3" t="str">
        <f ca="1">IFERROR(__xludf.DUMMYFUNCTION("PROPER(REGEXEXTRACT(B775, ""(?:https?:\/\/)?(?:www\.)?([a-zA-Z0-9-]+)\.""))"),"Skyscanner")</f>
        <v>Skyscanner</v>
      </c>
      <c r="E1704" s="1" t="s">
        <v>3519</v>
      </c>
      <c r="F1704" s="1">
        <v>11.366069700000001</v>
      </c>
      <c r="G1704" s="1">
        <v>119.525724</v>
      </c>
      <c r="H1704" s="1" t="s">
        <v>3520</v>
      </c>
      <c r="I1704" s="1" t="s">
        <v>3119</v>
      </c>
      <c r="J1704" s="1">
        <f>IF(K1704="URBAN",1,IF(K1704="SUBURBAN",2,IF(K1704="RURAL",3,"")))</f>
        <v>2</v>
      </c>
      <c r="K1704" s="1" t="s">
        <v>84</v>
      </c>
      <c r="L1704" s="18">
        <v>46082</v>
      </c>
      <c r="M1704" s="49">
        <v>0.58333333333333337</v>
      </c>
      <c r="N1704" s="18">
        <v>46083</v>
      </c>
      <c r="O1704" s="56">
        <v>0.45833333333333331</v>
      </c>
      <c r="P1704" s="31" t="str">
        <f>TEXT($L1704, "dddd")</f>
        <v>Sunday</v>
      </c>
      <c r="Q1704" s="39" t="s">
        <v>1090</v>
      </c>
      <c r="R1704" s="39">
        <v>7598.5</v>
      </c>
      <c r="S1704" s="1" t="str">
        <f>IF(OR(MONTH(L1704)=12, MONTH(L1704)&lt;=5), "Dry Season", "Wet Season")</f>
        <v>Dry Season</v>
      </c>
      <c r="T1704" s="1">
        <v>1</v>
      </c>
      <c r="U1704" s="1">
        <v>0</v>
      </c>
      <c r="V1704" s="1">
        <v>0</v>
      </c>
      <c r="W1704" s="1">
        <v>1</v>
      </c>
      <c r="X1704" s="1" t="s">
        <v>3120</v>
      </c>
      <c r="Y1704" s="1">
        <v>11.176256499999999</v>
      </c>
      <c r="Z1704" s="1">
        <v>119.44114759999999</v>
      </c>
      <c r="AA1704" s="11" cm="1">
        <f t="array" ref="AA1704">IF(ISBLANK(Y1704), 0, VINCentyInvDistance(F1704,G1704,Y1704,Z1704))</f>
        <v>22937.549454309479</v>
      </c>
      <c r="AB1704" s="1">
        <v>0</v>
      </c>
      <c r="AC1704" s="1">
        <v>9.6</v>
      </c>
      <c r="AD1704" s="1">
        <v>4.8</v>
      </c>
      <c r="AE1704" s="1">
        <v>31</v>
      </c>
      <c r="AF1704" s="1">
        <v>1</v>
      </c>
      <c r="AG1704" s="1" t="s">
        <v>3121</v>
      </c>
      <c r="AH1704" s="1" t="s">
        <v>1597</v>
      </c>
      <c r="AI1704" s="1" t="str">
        <f>TRIM(MID(SUBSTITUTE($H1704,",",REPT(" ",200)),(LEN($H1704)-LEN(SUBSTITUTE($H1704,",",""))-2)*200+1,200))</f>
        <v>Palawan</v>
      </c>
      <c r="AJ1704" s="1" t="s">
        <v>55</v>
      </c>
      <c r="AK1704" t="s">
        <v>16811</v>
      </c>
      <c r="AL1704" s="7">
        <v>0</v>
      </c>
      <c r="AM1704" s="1"/>
    </row>
    <row r="1705" spans="1:39" ht="12.75" customHeight="1">
      <c r="A1705" s="1"/>
      <c r="B1705" s="1" t="s">
        <v>3550</v>
      </c>
      <c r="C1705" s="1" t="s">
        <v>3551</v>
      </c>
      <c r="D1705" s="3" t="str">
        <f ca="1">IFERROR(__xludf.DUMMYFUNCTION("PROPER(REGEXEXTRACT(B779, ""(?:https?:\/\/)?(?:www\.)?([a-zA-Z0-9-]+)\.""))"),"Skyscanner")</f>
        <v>Skyscanner</v>
      </c>
      <c r="E1705" s="1" t="s">
        <v>3552</v>
      </c>
      <c r="F1705" s="1">
        <v>12.0002</v>
      </c>
      <c r="G1705" s="1">
        <v>120.20646000000001</v>
      </c>
      <c r="H1705" s="1" t="s">
        <v>3553</v>
      </c>
      <c r="I1705" s="1" t="s">
        <v>3119</v>
      </c>
      <c r="J1705" s="1">
        <f>IF(K1705="URBAN",1,IF(K1705="SUBURBAN",2,IF(K1705="RURAL",3,"")))</f>
        <v>2</v>
      </c>
      <c r="K1705" s="1" t="s">
        <v>84</v>
      </c>
      <c r="L1705" s="18">
        <v>46082</v>
      </c>
      <c r="M1705" s="49">
        <v>0.625</v>
      </c>
      <c r="N1705" s="18">
        <v>46083</v>
      </c>
      <c r="O1705" s="56">
        <v>0.45833333333333331</v>
      </c>
      <c r="P1705" s="31" t="str">
        <f>TEXT($L1705, "dddd")</f>
        <v>Sunday</v>
      </c>
      <c r="Q1705" s="39" t="s">
        <v>207</v>
      </c>
      <c r="R1705" s="39">
        <v>773.5</v>
      </c>
      <c r="S1705" s="1" t="str">
        <f>IF(OR(MONTH(L1705)=12, MONTH(L1705)&lt;=5), "Dry Season", "Wet Season")</f>
        <v>Dry Season</v>
      </c>
      <c r="T1705" s="1">
        <v>1</v>
      </c>
      <c r="U1705" s="1">
        <v>1</v>
      </c>
      <c r="V1705" s="1">
        <v>1</v>
      </c>
      <c r="W1705" s="1">
        <v>0</v>
      </c>
      <c r="X1705" s="1" t="s">
        <v>44</v>
      </c>
      <c r="Y1705" s="1"/>
      <c r="Z1705" s="1"/>
      <c r="AA1705" s="11" cm="1">
        <f t="array" ref="AA1705">IF(ISBLANK(Y1705), 0, VINCentyInvDistance(F1705,G1705,Y1705,Z1705))</f>
        <v>0</v>
      </c>
      <c r="AB1705" s="1">
        <v>0</v>
      </c>
      <c r="AC1705" s="1">
        <v>8.1999999999999993</v>
      </c>
      <c r="AD1705" s="1">
        <v>0</v>
      </c>
      <c r="AE1705" s="1">
        <v>25</v>
      </c>
      <c r="AF1705" s="1">
        <v>1</v>
      </c>
      <c r="AG1705" s="1" t="s">
        <v>3136</v>
      </c>
      <c r="AH1705" s="1" t="s">
        <v>1597</v>
      </c>
      <c r="AI1705" s="1"/>
      <c r="AJ1705" s="1" t="s">
        <v>55</v>
      </c>
      <c r="AK1705" t="s">
        <v>16815</v>
      </c>
      <c r="AL1705" s="1">
        <v>3</v>
      </c>
      <c r="AM1705" s="1" t="s">
        <v>3555</v>
      </c>
    </row>
    <row r="1706" spans="1:39" ht="12.75" customHeight="1">
      <c r="A1706" s="1"/>
      <c r="B1706" s="1" t="s">
        <v>3569</v>
      </c>
      <c r="C1706" s="1" t="s">
        <v>3570</v>
      </c>
      <c r="D1706" s="3" t="str">
        <f ca="1">IFERROR(__xludf.DUMMYFUNCTION("PROPER(REGEXEXTRACT(B783, ""(?:https?:\/\/)?(?:www\.)?([a-zA-Z0-9-]+)\.""))"),"Google")</f>
        <v>Google</v>
      </c>
      <c r="E1706" s="1" t="s">
        <v>3571</v>
      </c>
      <c r="F1706" s="1">
        <v>11.1892712</v>
      </c>
      <c r="G1706" s="1">
        <v>119.3959311</v>
      </c>
      <c r="H1706" s="1" t="s">
        <v>3572</v>
      </c>
      <c r="I1706" s="1" t="s">
        <v>3119</v>
      </c>
      <c r="J1706" s="1">
        <f>IF(K1706="URBAN",1,IF(K1706="SUBURBAN",2,IF(K1706="RURAL",3,"")))</f>
        <v>2</v>
      </c>
      <c r="K1706" s="1" t="s">
        <v>84</v>
      </c>
      <c r="L1706" s="18">
        <v>46082</v>
      </c>
      <c r="M1706" s="49">
        <v>0.625</v>
      </c>
      <c r="N1706" s="18">
        <v>46083</v>
      </c>
      <c r="O1706" s="56">
        <v>0.5</v>
      </c>
      <c r="P1706" s="31" t="str">
        <f>TEXT($L1706, "dddd")</f>
        <v>Sunday</v>
      </c>
      <c r="Q1706" s="39" t="s">
        <v>117</v>
      </c>
      <c r="R1706" s="39">
        <v>4368</v>
      </c>
      <c r="S1706" s="1" t="str">
        <f>IF(OR(MONTH(L1706)=12, MONTH(L1706)&lt;=5), "Dry Season", "Wet Season")</f>
        <v>Dry Season</v>
      </c>
      <c r="T1706" s="1">
        <v>1</v>
      </c>
      <c r="U1706" s="1">
        <v>0</v>
      </c>
      <c r="V1706" s="1">
        <v>1</v>
      </c>
      <c r="W1706" s="1">
        <v>1</v>
      </c>
      <c r="X1706" s="1" t="s">
        <v>3120</v>
      </c>
      <c r="Y1706" s="1">
        <v>11.176256499999999</v>
      </c>
      <c r="Z1706" s="1">
        <v>119.44114759999999</v>
      </c>
      <c r="AA1706" s="11" cm="1">
        <f t="array" ref="AA1706">IF(ISBLANK(Y1706), 0, VINCentyInvDistance(F1706,G1706,Y1706,Z1706))</f>
        <v>5144.0881168194637</v>
      </c>
      <c r="AB1706" s="1">
        <v>0</v>
      </c>
      <c r="AC1706" s="1">
        <v>0</v>
      </c>
      <c r="AD1706" s="1">
        <v>0</v>
      </c>
      <c r="AE1706" s="1">
        <v>254</v>
      </c>
      <c r="AF1706" s="1">
        <v>1</v>
      </c>
      <c r="AG1706" s="1" t="s">
        <v>3121</v>
      </c>
      <c r="AH1706" s="1" t="s">
        <v>1597</v>
      </c>
      <c r="AI1706" s="1" t="str">
        <f>TRIM(MID(SUBSTITUTE($H1706,",",REPT(" ",200)),(LEN($H1706)-LEN(SUBSTITUTE($H1706,",",""))-2)*200+1,200))</f>
        <v>Mimaropa</v>
      </c>
      <c r="AJ1706" s="1" t="s">
        <v>55</v>
      </c>
      <c r="AL1706" s="7">
        <v>0</v>
      </c>
      <c r="AM1706" s="1"/>
    </row>
    <row r="1707" spans="1:39" ht="12.75" customHeight="1">
      <c r="A1707" s="1"/>
      <c r="B1707" s="1" t="s">
        <v>3578</v>
      </c>
      <c r="C1707" s="1" t="s">
        <v>3579</v>
      </c>
      <c r="D1707" s="3" t="str">
        <f ca="1">IFERROR(__xludf.DUMMYFUNCTION("PROPER(REGEXEXTRACT(B785, ""(?:https?:\/\/)?(?:www\.)?([a-zA-Z0-9-]+)\.""))"),"Google")</f>
        <v>Google</v>
      </c>
      <c r="E1707" s="1" t="s">
        <v>3580</v>
      </c>
      <c r="F1707" s="1">
        <v>9.7553864000000008</v>
      </c>
      <c r="G1707" s="1">
        <v>118.7426573</v>
      </c>
      <c r="H1707" s="1" t="s">
        <v>3581</v>
      </c>
      <c r="I1707" s="1" t="s">
        <v>3119</v>
      </c>
      <c r="J1707" s="1">
        <f>IF(K1707="URBAN",1,IF(K1707="SUBURBAN",2,IF(K1707="RURAL",3,"")))</f>
        <v>2</v>
      </c>
      <c r="K1707" s="1" t="s">
        <v>84</v>
      </c>
      <c r="L1707" s="18">
        <v>46082</v>
      </c>
      <c r="M1707" s="49">
        <v>0.625</v>
      </c>
      <c r="N1707" s="18">
        <v>46083</v>
      </c>
      <c r="O1707" s="56">
        <v>0.5</v>
      </c>
      <c r="P1707" s="31" t="str">
        <f>TEXT($L1707, "dddd")</f>
        <v>Sunday</v>
      </c>
      <c r="Q1707" s="39" t="s">
        <v>43</v>
      </c>
      <c r="R1707" s="39">
        <v>4413</v>
      </c>
      <c r="S1707" s="1" t="str">
        <f>IF(OR(MONTH(L1707)=12, MONTH(L1707)&lt;=5), "Dry Season", "Wet Season")</f>
        <v>Dry Season</v>
      </c>
      <c r="T1707" s="1">
        <v>1</v>
      </c>
      <c r="U1707" s="1">
        <v>0</v>
      </c>
      <c r="V1707" s="1">
        <v>0</v>
      </c>
      <c r="W1707" s="1">
        <v>1</v>
      </c>
      <c r="X1707" s="1" t="s">
        <v>3131</v>
      </c>
      <c r="Y1707" s="1">
        <v>9.7670356999999992</v>
      </c>
      <c r="Z1707" s="1">
        <v>118.74822469999999</v>
      </c>
      <c r="AA1707" s="11" cm="1">
        <f t="array" ref="AA1707">IF(ISBLANK(Y1707), 0, VINCentyInvDistance(F1707,G1707,Y1707,Z1707))</f>
        <v>1425.9476255827706</v>
      </c>
      <c r="AB1707" s="1">
        <v>0</v>
      </c>
      <c r="AC1707" s="1">
        <v>0</v>
      </c>
      <c r="AD1707" s="1">
        <v>0</v>
      </c>
      <c r="AE1707" s="1">
        <v>111</v>
      </c>
      <c r="AF1707" s="1">
        <v>1</v>
      </c>
      <c r="AG1707" s="1" t="s">
        <v>3132</v>
      </c>
      <c r="AH1707" s="1" t="s">
        <v>1597</v>
      </c>
      <c r="AI1707" s="1" t="str">
        <f>TRIM(MID(SUBSTITUTE($H1707,",",REPT(" ",200)),(LEN($H1707)-LEN(SUBSTITUTE($H1707,",",""))-2)*200+1,200))</f>
        <v>Mimaropa</v>
      </c>
      <c r="AJ1707" s="1" t="s">
        <v>55</v>
      </c>
      <c r="AL1707" s="7">
        <v>0</v>
      </c>
      <c r="AM1707" s="1"/>
    </row>
    <row r="1708" spans="1:39" ht="12.75" customHeight="1">
      <c r="A1708" s="1"/>
      <c r="B1708" s="1" t="s">
        <v>3589</v>
      </c>
      <c r="C1708" s="1" t="s">
        <v>3590</v>
      </c>
      <c r="D1708" s="3" t="str">
        <f ca="1">IFERROR(__xludf.DUMMYFUNCTION("PROPER(REGEXEXTRACT(B788, ""(?:https?:\/\/)?(?:www\.)?([a-zA-Z0-9-]+)\.""))"),"Skyscanner")</f>
        <v>Skyscanner</v>
      </c>
      <c r="E1708" s="1" t="s">
        <v>3591</v>
      </c>
      <c r="F1708" s="1">
        <v>11.145320999999999</v>
      </c>
      <c r="G1708" s="1">
        <v>119.3951879</v>
      </c>
      <c r="H1708" s="1" t="s">
        <v>3592</v>
      </c>
      <c r="I1708" s="1" t="s">
        <v>3119</v>
      </c>
      <c r="J1708" s="1">
        <f>IF(K1708="URBAN",1,IF(K1708="SUBURBAN",2,IF(K1708="RURAL",3,"")))</f>
        <v>2</v>
      </c>
      <c r="K1708" s="1" t="s">
        <v>84</v>
      </c>
      <c r="L1708" s="18">
        <v>46082</v>
      </c>
      <c r="M1708" s="49">
        <v>0.58333333333333337</v>
      </c>
      <c r="N1708" s="18">
        <v>46083</v>
      </c>
      <c r="O1708" s="56">
        <v>0.5</v>
      </c>
      <c r="P1708" s="31" t="str">
        <f>TEXT($L1708, "dddd")</f>
        <v>Sunday</v>
      </c>
      <c r="Q1708" s="39" t="s">
        <v>186</v>
      </c>
      <c r="R1708" s="39">
        <v>16845</v>
      </c>
      <c r="S1708" s="1" t="str">
        <f>IF(OR(MONTH(L1708)=12, MONTH(L1708)&lt;=5), "Dry Season", "Wet Season")</f>
        <v>Dry Season</v>
      </c>
      <c r="T1708" s="1">
        <v>1</v>
      </c>
      <c r="U1708" s="1">
        <v>0</v>
      </c>
      <c r="V1708" s="1">
        <v>1</v>
      </c>
      <c r="W1708" s="1">
        <v>1</v>
      </c>
      <c r="X1708" s="1" t="s">
        <v>3120</v>
      </c>
      <c r="Y1708" s="1">
        <v>11.176256499999999</v>
      </c>
      <c r="Z1708" s="1">
        <v>119.44114759999999</v>
      </c>
      <c r="AA1708" s="11" cm="1">
        <f t="array" ref="AA1708">IF(ISBLANK(Y1708), 0, VINCentyInvDistance(F1708,G1708,Y1708,Z1708))</f>
        <v>6075.4434252319388</v>
      </c>
      <c r="AB1708" s="1">
        <v>1</v>
      </c>
      <c r="AC1708" s="1">
        <v>6.2</v>
      </c>
      <c r="AD1708" s="1">
        <v>3.1</v>
      </c>
      <c r="AE1708" s="1">
        <v>381</v>
      </c>
      <c r="AF1708" s="1">
        <v>1</v>
      </c>
      <c r="AG1708" s="1" t="s">
        <v>3121</v>
      </c>
      <c r="AH1708" s="1" t="s">
        <v>1597</v>
      </c>
      <c r="AI1708" s="1" t="str">
        <f>TRIM(MID(SUBSTITUTE($H1708,",",REPT(" ",200)),(LEN($H1708)-LEN(SUBSTITUTE($H1708,",",""))-2)*200+1,200))</f>
        <v>Mimaropa</v>
      </c>
      <c r="AJ1708" s="1" t="s">
        <v>55</v>
      </c>
      <c r="AK1708" t="s">
        <v>16817</v>
      </c>
      <c r="AL1708" s="7">
        <v>0</v>
      </c>
      <c r="AM1708" s="1"/>
    </row>
    <row r="1709" spans="1:39" ht="12.75" customHeight="1">
      <c r="A1709" s="1"/>
      <c r="B1709" s="1" t="s">
        <v>3602</v>
      </c>
      <c r="C1709" s="1" t="s">
        <v>3603</v>
      </c>
      <c r="D1709" s="3" t="str">
        <f ca="1">IFERROR(__xludf.DUMMYFUNCTION("PROPER(REGEXEXTRACT(B791, ""(?:https?:\/\/)?(?:www\.)?([a-zA-Z0-9-]+)\.""))"),"Skyscanner")</f>
        <v>Skyscanner</v>
      </c>
      <c r="E1709" s="1" t="s">
        <v>3604</v>
      </c>
      <c r="F1709" s="1">
        <v>9.742286</v>
      </c>
      <c r="G1709" s="1">
        <v>118.740976</v>
      </c>
      <c r="H1709" s="1" t="s">
        <v>3601</v>
      </c>
      <c r="I1709" s="1" t="s">
        <v>3119</v>
      </c>
      <c r="J1709" s="1">
        <f>IF(K1709="URBAN",1,IF(K1709="SUBURBAN",2,IF(K1709="RURAL",3,"")))</f>
        <v>2</v>
      </c>
      <c r="K1709" s="1" t="s">
        <v>84</v>
      </c>
      <c r="L1709" s="18">
        <v>46082</v>
      </c>
      <c r="M1709" s="49">
        <v>0.625</v>
      </c>
      <c r="N1709" s="18">
        <v>46083</v>
      </c>
      <c r="O1709" s="56">
        <v>0.5</v>
      </c>
      <c r="P1709" s="31" t="str">
        <f>TEXT($L1709, "dddd")</f>
        <v>Sunday</v>
      </c>
      <c r="Q1709" s="39" t="s">
        <v>117</v>
      </c>
      <c r="R1709" s="39">
        <v>5642</v>
      </c>
      <c r="S1709" s="1" t="str">
        <f>IF(OR(MONTH(L1709)=12, MONTH(L1709)&lt;=5), "Dry Season", "Wet Season")</f>
        <v>Dry Season</v>
      </c>
      <c r="T1709" s="1">
        <v>1</v>
      </c>
      <c r="U1709" s="1">
        <v>0</v>
      </c>
      <c r="V1709" s="1">
        <v>0</v>
      </c>
      <c r="W1709" s="1">
        <v>1</v>
      </c>
      <c r="X1709" s="1" t="s">
        <v>1595</v>
      </c>
      <c r="Y1709" s="1">
        <v>9.7439737999999991</v>
      </c>
      <c r="Z1709" s="1">
        <v>118.7402726</v>
      </c>
      <c r="AA1709" s="11" cm="1">
        <f t="array" ref="AA1709">IF(ISBLANK(Y1709), 0, VINCentyInvDistance(F1709,G1709,Y1709,Z1709))</f>
        <v>202.0063051575851</v>
      </c>
      <c r="AB1709" s="1">
        <v>0</v>
      </c>
      <c r="AC1709" s="1">
        <v>7.8</v>
      </c>
      <c r="AD1709" s="1">
        <v>0</v>
      </c>
      <c r="AE1709" s="1">
        <v>280</v>
      </c>
      <c r="AF1709" s="1">
        <v>1</v>
      </c>
      <c r="AG1709" s="1" t="s">
        <v>984</v>
      </c>
      <c r="AH1709" s="1" t="s">
        <v>1597</v>
      </c>
      <c r="AI1709" s="1"/>
      <c r="AJ1709" s="1" t="s">
        <v>55</v>
      </c>
      <c r="AL1709" s="1">
        <v>3</v>
      </c>
      <c r="AM1709" s="1" t="s">
        <v>3605</v>
      </c>
    </row>
    <row r="1710" spans="1:39" ht="12.75" customHeight="1">
      <c r="A1710" s="1"/>
      <c r="B1710" s="1" t="s">
        <v>3614</v>
      </c>
      <c r="C1710" s="1" t="s">
        <v>3615</v>
      </c>
      <c r="D1710" s="3" t="str">
        <f ca="1">IFERROR(__xludf.DUMMYFUNCTION("PROPER(REGEXEXTRACT(B794, ""(?:https?:\/\/)?(?:www\.)?([a-zA-Z0-9-]+)\.""))"),"Skyscanner")</f>
        <v>Skyscanner</v>
      </c>
      <c r="E1710" s="1" t="s">
        <v>3616</v>
      </c>
      <c r="F1710" s="1">
        <v>11.1634118</v>
      </c>
      <c r="G1710" s="1">
        <v>119.39765920000001</v>
      </c>
      <c r="H1710" s="1" t="s">
        <v>3617</v>
      </c>
      <c r="I1710" s="1" t="s">
        <v>3119</v>
      </c>
      <c r="J1710" s="1">
        <f>IF(K1710="URBAN",1,IF(K1710="SUBURBAN",2,IF(K1710="RURAL",3,"")))</f>
        <v>2</v>
      </c>
      <c r="K1710" s="1" t="s">
        <v>84</v>
      </c>
      <c r="L1710" s="18">
        <v>46082</v>
      </c>
      <c r="M1710" s="49">
        <v>0.58333333333333337</v>
      </c>
      <c r="N1710" s="18">
        <v>46083</v>
      </c>
      <c r="O1710" s="56">
        <v>0.5</v>
      </c>
      <c r="P1710" s="31" t="str">
        <f>TEXT($L1710, "dddd")</f>
        <v>Sunday</v>
      </c>
      <c r="Q1710" s="39" t="s">
        <v>111</v>
      </c>
      <c r="R1710" s="39">
        <v>1092</v>
      </c>
      <c r="S1710" s="1" t="str">
        <f>IF(OR(MONTH(L1710)=12, MONTH(L1710)&lt;=5), "Dry Season", "Wet Season")</f>
        <v>Dry Season</v>
      </c>
      <c r="T1710" s="1">
        <v>1</v>
      </c>
      <c r="U1710" s="1">
        <v>0</v>
      </c>
      <c r="V1710" s="1">
        <v>0</v>
      </c>
      <c r="W1710" s="1">
        <v>1</v>
      </c>
      <c r="X1710" s="1" t="s">
        <v>3120</v>
      </c>
      <c r="Y1710" s="1">
        <v>11.176256499999999</v>
      </c>
      <c r="Z1710" s="1">
        <v>119.44114759999999</v>
      </c>
      <c r="AA1710" s="11" cm="1">
        <f t="array" ref="AA1710">IF(ISBLANK(Y1710), 0, VINCentyInvDistance(F1710,G1710,Y1710,Z1710))</f>
        <v>4957.9481219138725</v>
      </c>
      <c r="AB1710" s="1">
        <v>1</v>
      </c>
      <c r="AC1710" s="1">
        <v>5.6</v>
      </c>
      <c r="AD1710" s="1">
        <v>2.8</v>
      </c>
      <c r="AE1710" s="1">
        <v>123</v>
      </c>
      <c r="AF1710" s="1">
        <v>1</v>
      </c>
      <c r="AG1710" s="1" t="s">
        <v>3121</v>
      </c>
      <c r="AH1710" s="1" t="s">
        <v>1597</v>
      </c>
      <c r="AI1710" s="1" t="str">
        <f>TRIM(MID(SUBSTITUTE($H1710,",",REPT(" ",200)),(LEN($H1710)-LEN(SUBSTITUTE($H1710,",",""))-2)*200+1,200))</f>
        <v>Mimaropa</v>
      </c>
      <c r="AJ1710" s="1" t="s">
        <v>55</v>
      </c>
      <c r="AK1710" t="s">
        <v>16821</v>
      </c>
      <c r="AL1710" s="7">
        <v>0</v>
      </c>
      <c r="AM1710" s="1"/>
    </row>
    <row r="1711" spans="1:39" ht="12.75" customHeight="1">
      <c r="A1711" s="1"/>
      <c r="B1711" s="1" t="s">
        <v>3623</v>
      </c>
      <c r="C1711" s="1" t="s">
        <v>3624</v>
      </c>
      <c r="D1711" s="3" t="str">
        <f ca="1">IFERROR(__xludf.DUMMYFUNCTION("PROPER(REGEXEXTRACT(B796, ""(?:https?:\/\/)?(?:www\.)?([a-zA-Z0-9-]+)\.""))"),"Skyscanner")</f>
        <v>Skyscanner</v>
      </c>
      <c r="E1711" s="1" t="s">
        <v>3625</v>
      </c>
      <c r="F1711" s="1">
        <v>12.022740000000001</v>
      </c>
      <c r="G1711" s="1">
        <v>120.18394000000001</v>
      </c>
      <c r="H1711" s="1" t="s">
        <v>3409</v>
      </c>
      <c r="I1711" s="1" t="s">
        <v>3119</v>
      </c>
      <c r="J1711" s="1">
        <f>IF(K1711="URBAN",1,IF(K1711="SUBURBAN",2,IF(K1711="RURAL",3,"")))</f>
        <v>2</v>
      </c>
      <c r="K1711" s="1" t="s">
        <v>84</v>
      </c>
      <c r="L1711" s="18">
        <v>46082</v>
      </c>
      <c r="M1711" s="49">
        <v>0.58333333333333337</v>
      </c>
      <c r="N1711" s="18">
        <v>46083</v>
      </c>
      <c r="O1711" s="56">
        <v>0.5</v>
      </c>
      <c r="P1711" s="31" t="str">
        <f>TEXT($L1711, "dddd")</f>
        <v>Sunday</v>
      </c>
      <c r="Q1711" s="39" t="s">
        <v>531</v>
      </c>
      <c r="R1711" s="39">
        <v>4855</v>
      </c>
      <c r="S1711" s="1" t="str">
        <f>IF(OR(MONTH(L1711)=12, MONTH(L1711)&lt;=5), "Dry Season", "Wet Season")</f>
        <v>Dry Season</v>
      </c>
      <c r="T1711" s="1">
        <v>1</v>
      </c>
      <c r="U1711" s="1">
        <v>0</v>
      </c>
      <c r="V1711" s="1">
        <v>0</v>
      </c>
      <c r="W1711" s="1">
        <v>0</v>
      </c>
      <c r="X1711" s="1" t="s">
        <v>44</v>
      </c>
      <c r="Y1711" s="1"/>
      <c r="Z1711" s="1"/>
      <c r="AA1711" s="11" cm="1">
        <f t="array" ref="AA1711">IF(ISBLANK(Y1711), 0, VINCentyInvDistance(F1711,G1711,Y1711,Z1711))</f>
        <v>0</v>
      </c>
      <c r="AB1711" s="1">
        <v>0</v>
      </c>
      <c r="AC1711" s="1">
        <v>7.2</v>
      </c>
      <c r="AD1711" s="1">
        <v>4.5</v>
      </c>
      <c r="AE1711" s="1">
        <v>199</v>
      </c>
      <c r="AF1711" s="1">
        <v>1</v>
      </c>
      <c r="AG1711" s="1" t="s">
        <v>3284</v>
      </c>
      <c r="AH1711" s="1" t="s">
        <v>1597</v>
      </c>
      <c r="AI1711" s="1"/>
      <c r="AJ1711" s="1" t="s">
        <v>55</v>
      </c>
      <c r="AK1711" t="s">
        <v>16823</v>
      </c>
      <c r="AL1711" s="1">
        <v>3</v>
      </c>
      <c r="AM1711" s="1" t="s">
        <v>3626</v>
      </c>
    </row>
    <row r="1712" spans="1:39" ht="12.75" customHeight="1">
      <c r="A1712" s="1"/>
      <c r="B1712" s="1" t="s">
        <v>3642</v>
      </c>
      <c r="C1712" s="1" t="s">
        <v>3643</v>
      </c>
      <c r="D1712" s="3" t="str">
        <f ca="1">IFERROR(__xludf.DUMMYFUNCTION("PROPER(REGEXEXTRACT(B800, ""(?:https?:\/\/)?(?:www\.)?([a-zA-Z0-9-]+)\.""))"),"Skyscanner")</f>
        <v>Skyscanner</v>
      </c>
      <c r="E1712" s="1" t="s">
        <v>3644</v>
      </c>
      <c r="F1712" s="1">
        <v>11.18009</v>
      </c>
      <c r="G1712" s="1">
        <v>119.38925</v>
      </c>
      <c r="H1712" s="1" t="s">
        <v>3184</v>
      </c>
      <c r="I1712" s="1" t="s">
        <v>1300</v>
      </c>
      <c r="J1712" s="1">
        <f>IF(K1712="URBAN",1,IF(K1712="SUBURBAN",2,IF(K1712="RURAL",3,"")))</f>
        <v>2</v>
      </c>
      <c r="K1712" s="1" t="s">
        <v>84</v>
      </c>
      <c r="L1712" s="18">
        <v>46082</v>
      </c>
      <c r="M1712" s="49">
        <v>0.54166666666666663</v>
      </c>
      <c r="N1712" s="18">
        <v>46083</v>
      </c>
      <c r="O1712" s="56">
        <v>0.5</v>
      </c>
      <c r="P1712" s="31" t="str">
        <f>TEXT($L1712, "dddd")</f>
        <v>Sunday</v>
      </c>
      <c r="Q1712" s="39" t="s">
        <v>3645</v>
      </c>
      <c r="R1712" s="39">
        <v>3500</v>
      </c>
      <c r="S1712" s="1" t="str">
        <f>IF(OR(MONTH(L1712)=12, MONTH(L1712)&lt;=5), "Dry Season", "Wet Season")</f>
        <v>Dry Season</v>
      </c>
      <c r="T1712" s="1">
        <v>1</v>
      </c>
      <c r="U1712" s="1">
        <v>1</v>
      </c>
      <c r="V1712" s="1">
        <v>0</v>
      </c>
      <c r="W1712" s="1">
        <v>1</v>
      </c>
      <c r="X1712" s="1" t="s">
        <v>3120</v>
      </c>
      <c r="Y1712" s="1">
        <v>11.176256499999999</v>
      </c>
      <c r="Z1712" s="1">
        <v>119.44114759999999</v>
      </c>
      <c r="AA1712" s="11" cm="1">
        <f t="array" ref="AA1712">IF(ISBLANK(Y1712), 0, VINCentyInvDistance(F1712,G1712,Y1712,Z1712))</f>
        <v>5684.1676820210259</v>
      </c>
      <c r="AB1712" s="1">
        <v>0</v>
      </c>
      <c r="AC1712" s="1">
        <v>10</v>
      </c>
      <c r="AD1712" s="1">
        <v>5</v>
      </c>
      <c r="AE1712" s="1">
        <v>1</v>
      </c>
      <c r="AF1712" s="1">
        <v>1</v>
      </c>
      <c r="AG1712" s="1" t="s">
        <v>3136</v>
      </c>
      <c r="AH1712" s="1" t="s">
        <v>1597</v>
      </c>
      <c r="AI1712" s="1"/>
      <c r="AJ1712" s="1" t="s">
        <v>55</v>
      </c>
      <c r="AK1712" t="s">
        <v>16826</v>
      </c>
      <c r="AL1712" s="1">
        <v>3</v>
      </c>
      <c r="AM1712" s="1" t="s">
        <v>3646</v>
      </c>
    </row>
    <row r="1713" spans="1:39" ht="12.75" customHeight="1">
      <c r="A1713" s="1"/>
      <c r="B1713" s="1" t="s">
        <v>3147</v>
      </c>
      <c r="C1713" s="1" t="s">
        <v>3666</v>
      </c>
      <c r="D1713" s="3" t="str">
        <f ca="1">IFERROR(__xludf.DUMMYFUNCTION("PROPER(REGEXEXTRACT(B806, ""(?:https?:\/\/)?(?:www\.)?([a-zA-Z0-9-]+)\.""))"),"Skyscanner")</f>
        <v>Skyscanner</v>
      </c>
      <c r="E1713" s="1" t="s">
        <v>3667</v>
      </c>
      <c r="F1713" s="1">
        <v>11.18338</v>
      </c>
      <c r="G1713" s="1">
        <v>119.39344</v>
      </c>
      <c r="H1713" s="1" t="s">
        <v>3150</v>
      </c>
      <c r="I1713" s="1" t="s">
        <v>3119</v>
      </c>
      <c r="J1713" s="1">
        <f>IF(K1713="URBAN",1,IF(K1713="SUBURBAN",2,IF(K1713="RURAL",3,"")))</f>
        <v>2</v>
      </c>
      <c r="K1713" s="1" t="s">
        <v>84</v>
      </c>
      <c r="L1713" s="18">
        <v>46082</v>
      </c>
      <c r="M1713" s="49">
        <v>0.58333333333333337</v>
      </c>
      <c r="N1713" s="18">
        <v>46083</v>
      </c>
      <c r="O1713" s="56">
        <v>0.5</v>
      </c>
      <c r="P1713" s="31" t="str">
        <f>TEXT($L1713, "dddd")</f>
        <v>Sunday</v>
      </c>
      <c r="Q1713" s="39" t="s">
        <v>111</v>
      </c>
      <c r="R1713" s="39">
        <v>7647</v>
      </c>
      <c r="S1713" s="1" t="str">
        <f>IF(OR(MONTH(L1713)=12, MONTH(L1713)&lt;=5), "Dry Season", "Wet Season")</f>
        <v>Dry Season</v>
      </c>
      <c r="T1713" s="1">
        <v>1</v>
      </c>
      <c r="U1713" s="1">
        <v>0</v>
      </c>
      <c r="V1713" s="1">
        <v>1</v>
      </c>
      <c r="W1713" s="1">
        <v>1</v>
      </c>
      <c r="X1713" s="1" t="s">
        <v>3120</v>
      </c>
      <c r="Y1713" s="1">
        <v>11.176256499999999</v>
      </c>
      <c r="Z1713" s="1">
        <v>119.44114759999999</v>
      </c>
      <c r="AA1713" s="11" cm="1">
        <f t="array" ref="AA1713">IF(ISBLANK(Y1713), 0, VINCentyInvDistance(F1713,G1713,Y1713,Z1713))</f>
        <v>5269.9045300342459</v>
      </c>
      <c r="AB1713" s="1">
        <v>0</v>
      </c>
      <c r="AC1713" s="1">
        <v>8.1999999999999993</v>
      </c>
      <c r="AD1713" s="1">
        <v>4.5</v>
      </c>
      <c r="AE1713" s="1">
        <v>356</v>
      </c>
      <c r="AF1713" s="1">
        <v>1</v>
      </c>
      <c r="AG1713" s="1" t="s">
        <v>3284</v>
      </c>
      <c r="AH1713" s="1" t="s">
        <v>1597</v>
      </c>
      <c r="AI1713" s="1"/>
      <c r="AJ1713" s="1" t="s">
        <v>55</v>
      </c>
      <c r="AK1713" t="s">
        <v>16829</v>
      </c>
      <c r="AL1713" s="1">
        <v>3</v>
      </c>
      <c r="AM1713" s="1" t="s">
        <v>3151</v>
      </c>
    </row>
    <row r="1714" spans="1:39" ht="12.75" customHeight="1">
      <c r="A1714" s="1"/>
      <c r="B1714" s="1" t="s">
        <v>3668</v>
      </c>
      <c r="C1714" s="1" t="s">
        <v>3669</v>
      </c>
      <c r="D1714" s="3" t="str">
        <f ca="1">IFERROR(__xludf.DUMMYFUNCTION("PROPER(REGEXEXTRACT(B807, ""(?:https?:\/\/)?(?:www\.)?([a-zA-Z0-9-]+)\.""))"),"Skyscanner")</f>
        <v>Skyscanner</v>
      </c>
      <c r="E1714" s="1" t="s">
        <v>3670</v>
      </c>
      <c r="F1714" s="1">
        <v>9.7395859999999992</v>
      </c>
      <c r="G1714" s="1">
        <v>118.74277240000001</v>
      </c>
      <c r="H1714" s="1" t="s">
        <v>3671</v>
      </c>
      <c r="I1714" s="1" t="s">
        <v>3119</v>
      </c>
      <c r="J1714" s="1">
        <f>IF(K1714="URBAN",1,IF(K1714="SUBURBAN",2,IF(K1714="RURAL",3,"")))</f>
        <v>2</v>
      </c>
      <c r="K1714" s="1" t="s">
        <v>84</v>
      </c>
      <c r="L1714" s="18">
        <v>46082</v>
      </c>
      <c r="M1714" s="49">
        <v>0.58333333333333337</v>
      </c>
      <c r="N1714" s="18">
        <v>46083</v>
      </c>
      <c r="O1714" s="56">
        <v>0.54166666666666663</v>
      </c>
      <c r="P1714" s="31" t="str">
        <f>TEXT($L1714, "dddd")</f>
        <v>Sunday</v>
      </c>
      <c r="Q1714" s="39" t="s">
        <v>111</v>
      </c>
      <c r="R1714" s="39">
        <v>1336</v>
      </c>
      <c r="S1714" s="1" t="str">
        <f>IF(OR(MONTH(L1714)=12, MONTH(L1714)&lt;=5), "Dry Season", "Wet Season")</f>
        <v>Dry Season</v>
      </c>
      <c r="T1714" s="1">
        <v>1</v>
      </c>
      <c r="U1714" s="1">
        <v>1</v>
      </c>
      <c r="V1714" s="1">
        <v>0</v>
      </c>
      <c r="W1714" s="1">
        <v>1</v>
      </c>
      <c r="X1714" s="1" t="s">
        <v>1595</v>
      </c>
      <c r="Y1714" s="1">
        <v>9.7439737999999991</v>
      </c>
      <c r="Z1714" s="1">
        <v>118.7402726</v>
      </c>
      <c r="AA1714" s="11" cm="1">
        <f t="array" ref="AA1714">IF(ISBLANK(Y1714), 0, VINCentyInvDistance(F1714,G1714,Y1714,Z1714))</f>
        <v>557.4656682439562</v>
      </c>
      <c r="AB1714" s="1">
        <v>0</v>
      </c>
      <c r="AC1714" s="1">
        <v>6.8</v>
      </c>
      <c r="AD1714" s="1">
        <v>3.4</v>
      </c>
      <c r="AE1714" s="1">
        <v>19</v>
      </c>
      <c r="AF1714" s="1">
        <v>1</v>
      </c>
      <c r="AG1714" s="1" t="s">
        <v>1596</v>
      </c>
      <c r="AH1714" s="1" t="s">
        <v>1597</v>
      </c>
      <c r="AI1714" s="1" t="str">
        <f>TRIM(MID(SUBSTITUTE($H1714,",",REPT(" ",200)),(LEN($H1714)-LEN(SUBSTITUTE($H1714,",",""))-2)*200+1,200))</f>
        <v>Mimaropa</v>
      </c>
      <c r="AJ1714" s="1" t="s">
        <v>55</v>
      </c>
      <c r="AK1714" t="s">
        <v>3672</v>
      </c>
      <c r="AL1714" s="7">
        <v>0</v>
      </c>
      <c r="AM1714" s="1"/>
    </row>
    <row r="1715" spans="1:39" ht="12.75" customHeight="1">
      <c r="A1715" s="1"/>
      <c r="B1715" s="1" t="s">
        <v>3673</v>
      </c>
      <c r="C1715" s="1" t="s">
        <v>3674</v>
      </c>
      <c r="D1715" s="3" t="str">
        <f ca="1">IFERROR(__xludf.DUMMYFUNCTION("PROPER(REGEXEXTRACT(B808, ""(?:https?:\/\/)?(?:www\.)?([a-zA-Z0-9-]+)\.""))"),"Skyscanner")</f>
        <v>Skyscanner</v>
      </c>
      <c r="E1715" s="1" t="s">
        <v>3675</v>
      </c>
      <c r="F1715" s="1">
        <v>11.1802019</v>
      </c>
      <c r="G1715" s="1">
        <v>119.3875656</v>
      </c>
      <c r="H1715" s="1" t="s">
        <v>3676</v>
      </c>
      <c r="I1715" s="1" t="s">
        <v>1300</v>
      </c>
      <c r="J1715" s="1">
        <f>IF(K1715="URBAN",1,IF(K1715="SUBURBAN",2,IF(K1715="RURAL",3,"")))</f>
        <v>2</v>
      </c>
      <c r="K1715" s="1" t="s">
        <v>84</v>
      </c>
      <c r="L1715" s="18">
        <v>46082</v>
      </c>
      <c r="M1715" s="49">
        <v>0.58333333333333337</v>
      </c>
      <c r="N1715" s="18">
        <v>46083</v>
      </c>
      <c r="O1715" s="56">
        <v>0.5</v>
      </c>
      <c r="P1715" s="31" t="str">
        <f>TEXT($L1715, "dddd")</f>
        <v>Sunday</v>
      </c>
      <c r="Q1715" s="39" t="s">
        <v>111</v>
      </c>
      <c r="R1715" s="39">
        <v>4525</v>
      </c>
      <c r="S1715" s="1" t="str">
        <f>IF(OR(MONTH(L1715)=12, MONTH(L1715)&lt;=5), "Dry Season", "Wet Season")</f>
        <v>Dry Season</v>
      </c>
      <c r="T1715" s="1">
        <v>1</v>
      </c>
      <c r="U1715" s="1">
        <v>0</v>
      </c>
      <c r="V1715" s="1">
        <v>0</v>
      </c>
      <c r="W1715" s="1">
        <v>1</v>
      </c>
      <c r="X1715" s="1" t="s">
        <v>3120</v>
      </c>
      <c r="Y1715" s="1">
        <v>11.176256499999999</v>
      </c>
      <c r="Z1715" s="1">
        <v>119.44114759999999</v>
      </c>
      <c r="AA1715" s="11" cm="1">
        <f t="array" ref="AA1715">IF(ISBLANK(Y1715), 0, VINCentyInvDistance(F1715,G1715,Y1715,Z1715))</f>
        <v>5868.5500064484704</v>
      </c>
      <c r="AB1715" s="1">
        <v>0</v>
      </c>
      <c r="AC1715" s="1">
        <v>6.2</v>
      </c>
      <c r="AD1715" s="1">
        <v>3.1</v>
      </c>
      <c r="AE1715" s="1">
        <v>154</v>
      </c>
      <c r="AF1715" s="1">
        <v>1</v>
      </c>
      <c r="AG1715" s="1" t="s">
        <v>3121</v>
      </c>
      <c r="AH1715" s="1" t="s">
        <v>1597</v>
      </c>
      <c r="AI1715" s="1" t="str">
        <f>TRIM(MID(SUBSTITUTE($H1715,",",REPT(" ",200)),(LEN($H1715)-LEN(SUBSTITUTE($H1715,",",""))-2)*200+1,200))</f>
        <v>Mimaropa</v>
      </c>
      <c r="AJ1715" s="1" t="s">
        <v>55</v>
      </c>
      <c r="AK1715" t="s">
        <v>16830</v>
      </c>
      <c r="AL1715" s="7">
        <v>0</v>
      </c>
      <c r="AM1715" s="1"/>
    </row>
    <row r="1716" spans="1:39" ht="12.75" customHeight="1">
      <c r="A1716" s="1"/>
      <c r="B1716" s="1" t="s">
        <v>3682</v>
      </c>
      <c r="C1716" s="1" t="s">
        <v>3683</v>
      </c>
      <c r="D1716" s="3" t="str">
        <f ca="1">IFERROR(__xludf.DUMMYFUNCTION("PROPER(REGEXEXTRACT(B810, ""(?:https?:\/\/)?(?:www\.)?([a-zA-Z0-9-]+)\.""))"),"Skyscanner")</f>
        <v>Skyscanner</v>
      </c>
      <c r="E1716" s="1" t="s">
        <v>3684</v>
      </c>
      <c r="F1716" s="1">
        <v>12.020747999999999</v>
      </c>
      <c r="G1716" s="1">
        <v>120.187253</v>
      </c>
      <c r="H1716" s="1" t="s">
        <v>3409</v>
      </c>
      <c r="I1716" s="1" t="s">
        <v>3119</v>
      </c>
      <c r="J1716" s="1">
        <f>IF(K1716="URBAN",1,IF(K1716="SUBURBAN",2,IF(K1716="RURAL",3,"")))</f>
        <v>2</v>
      </c>
      <c r="K1716" s="1" t="s">
        <v>84</v>
      </c>
      <c r="L1716" s="18">
        <v>46082</v>
      </c>
      <c r="M1716" s="49">
        <v>0.58333333333333337</v>
      </c>
      <c r="N1716" s="18">
        <v>46083</v>
      </c>
      <c r="O1716" s="56">
        <v>0.54166666666666663</v>
      </c>
      <c r="P1716" s="31" t="str">
        <f>TEXT($L1716, "dddd")</f>
        <v>Sunday</v>
      </c>
      <c r="Q1716" s="39" t="s">
        <v>111</v>
      </c>
      <c r="R1716" s="39">
        <v>1444</v>
      </c>
      <c r="S1716" s="1" t="str">
        <f>IF(OR(MONTH(L1716)=12, MONTH(L1716)&lt;=5), "Dry Season", "Wet Season")</f>
        <v>Dry Season</v>
      </c>
      <c r="T1716" s="1">
        <v>1</v>
      </c>
      <c r="U1716" s="1">
        <v>0</v>
      </c>
      <c r="V1716" s="1">
        <v>1</v>
      </c>
      <c r="W1716" s="1">
        <v>0</v>
      </c>
      <c r="X1716" s="1" t="s">
        <v>44</v>
      </c>
      <c r="Y1716" s="1"/>
      <c r="Z1716" s="1"/>
      <c r="AA1716" s="11" cm="1">
        <f t="array" ref="AA1716">IF(ISBLANK(Y1716), 0, VINCentyInvDistance(F1716,G1716,Y1716,Z1716))</f>
        <v>0</v>
      </c>
      <c r="AB1716" s="1">
        <v>0</v>
      </c>
      <c r="AC1716" s="1">
        <v>7.4</v>
      </c>
      <c r="AD1716" s="1">
        <v>5</v>
      </c>
      <c r="AE1716" s="1">
        <v>16</v>
      </c>
      <c r="AF1716" s="1">
        <v>1</v>
      </c>
      <c r="AG1716" s="1" t="s">
        <v>3258</v>
      </c>
      <c r="AH1716" s="1" t="s">
        <v>1597</v>
      </c>
      <c r="AI1716" s="1"/>
      <c r="AJ1716" s="1" t="s">
        <v>55</v>
      </c>
      <c r="AK1716" t="s">
        <v>16832</v>
      </c>
      <c r="AL1716" s="1">
        <v>3</v>
      </c>
      <c r="AM1716" s="1" t="s">
        <v>3685</v>
      </c>
    </row>
    <row r="1717" spans="1:39" ht="12.75" customHeight="1">
      <c r="A1717" s="1"/>
      <c r="B1717" s="1" t="s">
        <v>3691</v>
      </c>
      <c r="C1717" s="1" t="s">
        <v>3692</v>
      </c>
      <c r="D1717" s="3" t="str">
        <f ca="1">IFERROR(__xludf.DUMMYFUNCTION("PROPER(REGEXEXTRACT(B812, ""(?:https?:\/\/)?(?:www\.)?([a-zA-Z0-9-]+)\.""))"),"Skyscanner")</f>
        <v>Skyscanner</v>
      </c>
      <c r="E1717" s="1" t="s">
        <v>3693</v>
      </c>
      <c r="F1717" s="1">
        <v>9.9692100000000003</v>
      </c>
      <c r="G1717" s="1">
        <v>118.65772</v>
      </c>
      <c r="H1717" s="1" t="s">
        <v>3694</v>
      </c>
      <c r="I1717" s="1" t="s">
        <v>3119</v>
      </c>
      <c r="J1717" s="1">
        <f>IF(K1717="URBAN",1,IF(K1717="SUBURBAN",2,IF(K1717="RURAL",3,"")))</f>
        <v>2</v>
      </c>
      <c r="K1717" s="1" t="s">
        <v>84</v>
      </c>
      <c r="L1717" s="18">
        <v>46082</v>
      </c>
      <c r="M1717" s="49">
        <v>0.58333333333333337</v>
      </c>
      <c r="N1717" s="18">
        <v>46083</v>
      </c>
      <c r="O1717" s="56">
        <v>0.5</v>
      </c>
      <c r="P1717" s="31" t="str">
        <f>TEXT($L1717, "dddd")</f>
        <v>Sunday</v>
      </c>
      <c r="Q1717" s="39" t="s">
        <v>207</v>
      </c>
      <c r="R1717" s="39">
        <v>9900</v>
      </c>
      <c r="S1717" s="1" t="str">
        <f>IF(OR(MONTH(L1717)=12, MONTH(L1717)&lt;=5), "Dry Season", "Wet Season")</f>
        <v>Dry Season</v>
      </c>
      <c r="T1717" s="1">
        <v>1</v>
      </c>
      <c r="U1717" s="1">
        <v>0</v>
      </c>
      <c r="V1717" s="1">
        <v>1</v>
      </c>
      <c r="W1717" s="1">
        <v>0</v>
      </c>
      <c r="X1717" s="1" t="s">
        <v>44</v>
      </c>
      <c r="Y1717" s="1"/>
      <c r="Z1717" s="1"/>
      <c r="AA1717" s="11" cm="1">
        <f t="array" ref="AA1717">IF(ISBLANK(Y1717), 0, VINCentyInvDistance(F1717,G1717,Y1717,Z1717))</f>
        <v>0</v>
      </c>
      <c r="AB1717" s="1">
        <v>0</v>
      </c>
      <c r="AC1717" s="1">
        <v>0</v>
      </c>
      <c r="AD1717" s="1">
        <v>0</v>
      </c>
      <c r="AE1717" s="1">
        <v>4</v>
      </c>
      <c r="AF1717" s="1">
        <v>1</v>
      </c>
      <c r="AG1717" s="1" t="str">
        <f>TRIM(MID(SUBSTITUTE($H1717,",",REPT(" ",200)),(LEN($H1717)-LEN(SUBSTITUTE($H1717,",",""))-4)*200+1,200))</f>
        <v>Bacungan</v>
      </c>
      <c r="AH1717" s="1" t="str">
        <f>TRIM(MID(SUBSTITUTE($H1717,",",REPT(" ",200)),(LEN($H1717)-LEN(SUBSTITUTE($H1717,",",""))-3)*200+1,200))</f>
        <v>Puerto Princesa</v>
      </c>
      <c r="AI1717" s="1" t="str">
        <f>TRIM(MID(SUBSTITUTE($H1717,",",REPT(" ",200)),(LEN($H1717)-LEN(SUBSTITUTE($H1717,",",""))-2)*200+1,200))</f>
        <v>Mimaropa</v>
      </c>
      <c r="AJ1717" s="1" t="str">
        <f>TRIM(MID(SUBSTITUTE($H1717,",",REPT(" ",200)),(LEN($H1717)-LEN(SUBSTITUTE($H1717,",",""))-0)*200+1,200))</f>
        <v>Philippines</v>
      </c>
      <c r="AK1717" t="s">
        <v>16833</v>
      </c>
      <c r="AL1717" s="7">
        <v>0</v>
      </c>
      <c r="AM1717" s="1" t="s">
        <v>3695</v>
      </c>
    </row>
    <row r="1718" spans="1:39" ht="12.75" customHeight="1">
      <c r="A1718" s="1"/>
      <c r="B1718" s="1" t="s">
        <v>3700</v>
      </c>
      <c r="C1718" s="1" t="s">
        <v>3701</v>
      </c>
      <c r="D1718" s="3" t="str">
        <f ca="1">IFERROR(__xludf.DUMMYFUNCTION("PROPER(REGEXEXTRACT(B814, ""(?:https?:\/\/)?(?:www\.)?([a-zA-Z0-9-]+)\.""))"),"Google")</f>
        <v>Google</v>
      </c>
      <c r="E1718" s="1" t="s">
        <v>3702</v>
      </c>
      <c r="F1718" s="1">
        <v>11.17074</v>
      </c>
      <c r="G1718" s="1">
        <v>119.39476999999999</v>
      </c>
      <c r="H1718" s="1" t="s">
        <v>3699</v>
      </c>
      <c r="I1718" s="1" t="s">
        <v>3119</v>
      </c>
      <c r="J1718" s="1">
        <f>IF(K1718="URBAN",1,IF(K1718="SUBURBAN",2,IF(K1718="RURAL",3,"")))</f>
        <v>2</v>
      </c>
      <c r="K1718" s="1" t="s">
        <v>84</v>
      </c>
      <c r="L1718" s="18">
        <v>46082</v>
      </c>
      <c r="M1718" s="49">
        <v>0.625</v>
      </c>
      <c r="N1718" s="18">
        <v>46083</v>
      </c>
      <c r="O1718" s="56">
        <v>0.5</v>
      </c>
      <c r="P1718" s="31" t="str">
        <f>TEXT($L1718, "dddd")</f>
        <v>Sunday</v>
      </c>
      <c r="Q1718" s="39" t="s">
        <v>117</v>
      </c>
      <c r="R1718" s="39">
        <v>1310</v>
      </c>
      <c r="S1718" s="1" t="str">
        <f>IF(OR(MONTH(L1718)=12, MONTH(L1718)&lt;=5), "Dry Season", "Wet Season")</f>
        <v>Dry Season</v>
      </c>
      <c r="T1718" s="1">
        <v>1</v>
      </c>
      <c r="U1718" s="1">
        <v>0</v>
      </c>
      <c r="V1718" s="1">
        <v>1</v>
      </c>
      <c r="W1718" s="1">
        <v>1</v>
      </c>
      <c r="X1718" s="1" t="s">
        <v>3120</v>
      </c>
      <c r="Y1718" s="1">
        <v>11.176256499999999</v>
      </c>
      <c r="Z1718" s="1">
        <v>119.44114759999999</v>
      </c>
      <c r="AA1718" s="11" cm="1">
        <f t="array" ref="AA1718">IF(ISBLANK(Y1718), 0, VINCentyInvDistance(F1718,G1718,Y1718,Z1718))</f>
        <v>5102.1294906660523</v>
      </c>
      <c r="AB1718" s="1">
        <v>0</v>
      </c>
      <c r="AC1718" s="1">
        <v>6.8</v>
      </c>
      <c r="AD1718" s="1">
        <v>0</v>
      </c>
      <c r="AE1718" s="1">
        <v>111</v>
      </c>
      <c r="AF1718" s="1">
        <v>1</v>
      </c>
      <c r="AG1718" s="1" t="s">
        <v>984</v>
      </c>
      <c r="AH1718" s="1" t="s">
        <v>1597</v>
      </c>
      <c r="AI1718" s="1"/>
      <c r="AJ1718" s="1" t="s">
        <v>55</v>
      </c>
      <c r="AL1718" s="1">
        <v>3</v>
      </c>
      <c r="AM1718" s="1" t="s">
        <v>3703</v>
      </c>
    </row>
    <row r="1719" spans="1:39" ht="12.75" customHeight="1">
      <c r="A1719" s="1"/>
      <c r="B1719" s="1" t="s">
        <v>3801</v>
      </c>
      <c r="C1719" s="1" t="s">
        <v>3802</v>
      </c>
      <c r="D1719" s="3" t="str">
        <f ca="1">IFERROR(__xludf.DUMMYFUNCTION("PROPER(REGEXEXTRACT(B836, ""(?:https?:\/\/)?(?:www\.)?([a-zA-Z0-9-]+)\.""))"),"Skyscanner")</f>
        <v>Skyscanner</v>
      </c>
      <c r="E1719" s="1" t="s">
        <v>3803</v>
      </c>
      <c r="F1719" s="1">
        <v>9.7870872000000002</v>
      </c>
      <c r="G1719" s="1">
        <v>126.1623568</v>
      </c>
      <c r="H1719" s="1" t="s">
        <v>3804</v>
      </c>
      <c r="I1719" s="1" t="s">
        <v>3715</v>
      </c>
      <c r="J1719" s="1">
        <f>IF(K1719="URBAN",1,IF(K1719="SUBURBAN",2,IF(K1719="RURAL",3,"")))</f>
        <v>2</v>
      </c>
      <c r="K1719" s="1" t="s">
        <v>84</v>
      </c>
      <c r="L1719" s="18">
        <v>46082</v>
      </c>
      <c r="M1719" s="49">
        <v>0.58333333333333337</v>
      </c>
      <c r="N1719" s="18">
        <v>46083</v>
      </c>
      <c r="O1719" s="56">
        <v>0.5</v>
      </c>
      <c r="P1719" s="31" t="str">
        <f>TEXT($L1719, "dddd")</f>
        <v>Sunday</v>
      </c>
      <c r="Q1719" s="39" t="s">
        <v>111</v>
      </c>
      <c r="R1719" s="39">
        <v>2234.4</v>
      </c>
      <c r="S1719" s="1" t="str">
        <f>IF(OR(MONTH(L1719)=12, MONTH(L1719)&lt;=5), "Dry Season", "Wet Season")</f>
        <v>Dry Season</v>
      </c>
      <c r="T1719" s="1">
        <v>1</v>
      </c>
      <c r="U1719" s="1">
        <v>1</v>
      </c>
      <c r="V1719" s="1">
        <v>0</v>
      </c>
      <c r="W1719" s="1">
        <v>1</v>
      </c>
      <c r="X1719" s="1" t="s">
        <v>3716</v>
      </c>
      <c r="Y1719" s="1">
        <v>9.7891089999999998</v>
      </c>
      <c r="Z1719" s="1">
        <v>126.15971999999999</v>
      </c>
      <c r="AA1719" s="11" cm="1">
        <f t="array" ref="AA1719">IF(ISBLANK(Y1719), 0, VINCentyInvDistance(F1719,G1719,Y1719,Z1719))</f>
        <v>365.63915673074553</v>
      </c>
      <c r="AB1719" s="1">
        <v>0</v>
      </c>
      <c r="AC1719" s="1">
        <v>4.8</v>
      </c>
      <c r="AD1719" s="1">
        <v>4.0999999999999996</v>
      </c>
      <c r="AE1719" s="1">
        <v>9</v>
      </c>
      <c r="AF1719" s="1">
        <v>1</v>
      </c>
      <c r="AG1719" s="1" t="s">
        <v>3717</v>
      </c>
      <c r="AH1719" s="1" t="s">
        <v>3709</v>
      </c>
      <c r="AI1719" s="1" t="str">
        <f>TRIM(MID(SUBSTITUTE($H1719,",",REPT(" ",200)),(LEN($H1719)-LEN(SUBSTITUTE($H1719,",",""))-2)*200+1,200))</f>
        <v>Caraga</v>
      </c>
      <c r="AJ1719" s="1" t="s">
        <v>55</v>
      </c>
      <c r="AK1719" t="s">
        <v>3805</v>
      </c>
      <c r="AL1719" s="7">
        <v>0</v>
      </c>
      <c r="AM1719" s="1"/>
    </row>
    <row r="1720" spans="1:39" ht="12.75" customHeight="1">
      <c r="A1720" s="1"/>
      <c r="B1720" s="1" t="s">
        <v>3854</v>
      </c>
      <c r="C1720" s="1" t="s">
        <v>3855</v>
      </c>
      <c r="D1720" s="3" t="str">
        <f ca="1">IFERROR(__xludf.DUMMYFUNCTION("PROPER(REGEXEXTRACT(B849, ""(?:https?:\/\/)?(?:www\.)?([a-zA-Z0-9-]+)\.""))"),"Skyscanner")</f>
        <v>Skyscanner</v>
      </c>
      <c r="E1720" s="1" t="s">
        <v>3856</v>
      </c>
      <c r="F1720" s="1">
        <v>9.7816399999999994</v>
      </c>
      <c r="G1720" s="1">
        <v>126.15208699999999</v>
      </c>
      <c r="H1720" s="1" t="s">
        <v>3853</v>
      </c>
      <c r="I1720" s="1" t="s">
        <v>3715</v>
      </c>
      <c r="J1720" s="1">
        <f>IF(K1720="URBAN",1,IF(K1720="SUBURBAN",2,IF(K1720="RURAL",3,"")))</f>
        <v>2</v>
      </c>
      <c r="K1720" s="1" t="s">
        <v>84</v>
      </c>
      <c r="L1720" s="18">
        <v>46082</v>
      </c>
      <c r="M1720" s="49">
        <v>0.5</v>
      </c>
      <c r="N1720" s="18">
        <v>46083</v>
      </c>
      <c r="O1720" s="56">
        <v>0.45833333333333331</v>
      </c>
      <c r="P1720" s="31" t="str">
        <f>TEXT($L1720, "dddd")</f>
        <v>Sunday</v>
      </c>
      <c r="Q1720" s="39" t="s">
        <v>117</v>
      </c>
      <c r="R1720" s="39">
        <v>1232.01</v>
      </c>
      <c r="S1720" s="1" t="str">
        <f>IF(OR(MONTH(L1720)=12, MONTH(L1720)&lt;=5), "Dry Season", "Wet Season")</f>
        <v>Dry Season</v>
      </c>
      <c r="T1720" s="1">
        <v>1</v>
      </c>
      <c r="U1720" s="1">
        <v>0</v>
      </c>
      <c r="V1720" s="1">
        <v>0</v>
      </c>
      <c r="W1720" s="1">
        <v>1</v>
      </c>
      <c r="X1720" s="1" t="s">
        <v>3716</v>
      </c>
      <c r="Y1720" s="1">
        <v>9.7891089999999998</v>
      </c>
      <c r="Z1720" s="1">
        <v>126.15971999999999</v>
      </c>
      <c r="AA1720" s="11" cm="1">
        <f t="array" ref="AA1720">IF(ISBLANK(Y1720), 0, VINCentyInvDistance(F1720,G1720,Y1720,Z1720))</f>
        <v>1176.3271914380316</v>
      </c>
      <c r="AB1720" s="1">
        <v>0</v>
      </c>
      <c r="AC1720" s="1">
        <v>10</v>
      </c>
      <c r="AD1720" s="1">
        <v>0</v>
      </c>
      <c r="AE1720" s="1">
        <v>59</v>
      </c>
      <c r="AF1720" s="1">
        <v>1</v>
      </c>
      <c r="AG1720" s="1" t="s">
        <v>68</v>
      </c>
      <c r="AH1720" s="1" t="str">
        <f>TRIM(MID(SUBSTITUTE($H1720,",",REPT(" ",200)),(LEN($H1720)-LEN(SUBSTITUTE($H1720,",",""))-3)*200+1,200))</f>
        <v>Surigao del Norte</v>
      </c>
      <c r="AI1720" s="1" t="s">
        <v>54</v>
      </c>
      <c r="AJ1720" s="1" t="s">
        <v>55</v>
      </c>
      <c r="AK1720" t="s">
        <v>1659</v>
      </c>
      <c r="AL1720" s="7">
        <v>0</v>
      </c>
      <c r="AM1720" s="1" t="s">
        <v>3857</v>
      </c>
    </row>
    <row r="1721" spans="1:39" ht="12.75" customHeight="1">
      <c r="A1721" s="1"/>
      <c r="B1721" s="1" t="s">
        <v>4022</v>
      </c>
      <c r="C1721" s="1" t="s">
        <v>4023</v>
      </c>
      <c r="D1721" s="3" t="str">
        <f ca="1">IFERROR(__xludf.DUMMYFUNCTION("PROPER(REGEXEXTRACT(B891, ""(?:https?:\/\/)?(?:www\.)?([a-zA-Z0-9-]+)\.""))"),"Google")</f>
        <v>Google</v>
      </c>
      <c r="E1721" s="1" t="s">
        <v>4024</v>
      </c>
      <c r="F1721" s="1">
        <v>9.7890923000000001</v>
      </c>
      <c r="G1721" s="1">
        <v>126.1607175</v>
      </c>
      <c r="H1721" s="1" t="s">
        <v>3739</v>
      </c>
      <c r="I1721" s="1" t="s">
        <v>3715</v>
      </c>
      <c r="J1721" s="1">
        <f>IF(K1721="URBAN",1,IF(K1721="SUBURBAN",2,IF(K1721="RURAL",3,"")))</f>
        <v>2</v>
      </c>
      <c r="K1721" s="1" t="s">
        <v>84</v>
      </c>
      <c r="L1721" s="18">
        <v>46082</v>
      </c>
      <c r="M1721" s="49">
        <v>0.625</v>
      </c>
      <c r="N1721" s="18">
        <v>46083</v>
      </c>
      <c r="O1721" s="56">
        <v>0.5</v>
      </c>
      <c r="P1721" s="31" t="str">
        <f>TEXT($L1721, "dddd")</f>
        <v>Sunday</v>
      </c>
      <c r="Q1721" s="39" t="s">
        <v>433</v>
      </c>
      <c r="R1721" s="39">
        <v>1137.5</v>
      </c>
      <c r="S1721" s="1" t="str">
        <f>IF(OR(MONTH(L1721)=12, MONTH(L1721)&lt;=5), "Dry Season", "Wet Season")</f>
        <v>Dry Season</v>
      </c>
      <c r="T1721" s="1">
        <v>1</v>
      </c>
      <c r="U1721" s="1">
        <v>0</v>
      </c>
      <c r="V1721" s="1">
        <v>0</v>
      </c>
      <c r="W1721" s="1">
        <v>1</v>
      </c>
      <c r="X1721" s="1" t="s">
        <v>3716</v>
      </c>
      <c r="Y1721" s="1">
        <v>9.7891089999999998</v>
      </c>
      <c r="Z1721" s="1">
        <v>126.15971999999999</v>
      </c>
      <c r="AA1721" s="11" cm="1">
        <f t="array" ref="AA1721">IF(ISBLANK(Y1721), 0, VINCentyInvDistance(F1721,G1721,Y1721,Z1721))</f>
        <v>109.4506341566055</v>
      </c>
      <c r="AB1721" s="1">
        <v>0</v>
      </c>
      <c r="AC1721" s="1">
        <v>0</v>
      </c>
      <c r="AD1721" s="1">
        <v>0</v>
      </c>
      <c r="AE1721" s="1">
        <v>1</v>
      </c>
      <c r="AF1721" s="1">
        <v>1</v>
      </c>
      <c r="AG1721" s="1" t="s">
        <v>3717</v>
      </c>
      <c r="AH1721" s="1" t="s">
        <v>3709</v>
      </c>
      <c r="AI1721" s="1" t="str">
        <f>TRIM(MID(SUBSTITUTE($H1721,",",REPT(" ",200)),(LEN($H1721)-LEN(SUBSTITUTE($H1721,",",""))-2)*200+1,200))</f>
        <v>Caraga</v>
      </c>
      <c r="AJ1721" s="1" t="s">
        <v>55</v>
      </c>
      <c r="AL1721" s="7">
        <v>0</v>
      </c>
      <c r="AM1721" s="1"/>
    </row>
    <row r="1722" spans="1:39" ht="12.75" customHeight="1">
      <c r="A1722" s="1"/>
      <c r="B1722" s="1" t="s">
        <v>4085</v>
      </c>
      <c r="C1722" s="1" t="s">
        <v>4086</v>
      </c>
      <c r="D1722" s="3" t="str">
        <f ca="1">IFERROR(__xludf.DUMMYFUNCTION("PROPER(REGEXEXTRACT(B908, ""(?:https?:\/\/)?(?:www\.)?([a-zA-Z0-9-]+)\.""))"),"Google")</f>
        <v>Google</v>
      </c>
      <c r="E1722" s="1" t="s">
        <v>4087</v>
      </c>
      <c r="F1722" s="1">
        <v>9.7858557000000008</v>
      </c>
      <c r="G1722" s="1">
        <v>126.15856309999999</v>
      </c>
      <c r="H1722" s="1" t="s">
        <v>3848</v>
      </c>
      <c r="I1722" s="1" t="s">
        <v>3715</v>
      </c>
      <c r="J1722" s="1">
        <f>IF(K1722="URBAN",1,IF(K1722="SUBURBAN",2,IF(K1722="RURAL",3,"")))</f>
        <v>2</v>
      </c>
      <c r="K1722" s="1" t="s">
        <v>84</v>
      </c>
      <c r="L1722" s="18">
        <v>46082</v>
      </c>
      <c r="M1722" s="49">
        <v>0.625</v>
      </c>
      <c r="N1722" s="18">
        <v>46083</v>
      </c>
      <c r="O1722" s="56">
        <v>0.5</v>
      </c>
      <c r="P1722" s="31" t="str">
        <f>TEXT($L1722, "dddd")</f>
        <v>Sunday</v>
      </c>
      <c r="Q1722" s="39" t="s">
        <v>186</v>
      </c>
      <c r="R1722" s="39">
        <v>3529</v>
      </c>
      <c r="S1722" s="1" t="str">
        <f>IF(OR(MONTH(L1722)=12, MONTH(L1722)&lt;=5), "Dry Season", "Wet Season")</f>
        <v>Dry Season</v>
      </c>
      <c r="T1722" s="1">
        <v>1</v>
      </c>
      <c r="U1722" s="1">
        <v>0</v>
      </c>
      <c r="V1722" s="1">
        <v>0</v>
      </c>
      <c r="W1722" s="1">
        <v>1</v>
      </c>
      <c r="X1722" s="1" t="s">
        <v>3716</v>
      </c>
      <c r="Y1722" s="1">
        <v>9.7891089999999998</v>
      </c>
      <c r="Z1722" s="1">
        <v>126.15971999999999</v>
      </c>
      <c r="AA1722" s="11" cm="1">
        <f t="array" ref="AA1722">IF(ISBLANK(Y1722), 0, VINCentyInvDistance(F1722,G1722,Y1722,Z1722))</f>
        <v>381.56423425596358</v>
      </c>
      <c r="AB1722" s="1">
        <v>0</v>
      </c>
      <c r="AC1722" s="1">
        <v>0</v>
      </c>
      <c r="AD1722" s="1">
        <v>0</v>
      </c>
      <c r="AE1722" s="1">
        <v>30</v>
      </c>
      <c r="AF1722" s="1">
        <v>1</v>
      </c>
      <c r="AG1722" s="1" t="s">
        <v>3717</v>
      </c>
      <c r="AH1722" s="1" t="s">
        <v>3709</v>
      </c>
      <c r="AI1722" s="1" t="str">
        <f>TRIM(MID(SUBSTITUTE($H1722,",",REPT(" ",200)),(LEN($H1722)-LEN(SUBSTITUTE($H1722,",",""))-2)*200+1,200))</f>
        <v>Caraga</v>
      </c>
      <c r="AJ1722" s="1" t="s">
        <v>55</v>
      </c>
      <c r="AL1722" s="7">
        <v>0</v>
      </c>
      <c r="AM1722" s="1"/>
    </row>
    <row r="1723" spans="1:39" ht="12.75" customHeight="1">
      <c r="A1723" s="1"/>
      <c r="B1723" s="1" t="s">
        <v>4181</v>
      </c>
      <c r="C1723" s="1" t="s">
        <v>4182</v>
      </c>
      <c r="D1723" s="3" t="str">
        <f ca="1">IFERROR(__xludf.DUMMYFUNCTION("PROPER(REGEXEXTRACT(B930, ""(?:https?:\/\/)?(?:www\.)?([a-zA-Z0-9-]+)\.""))"),"Skyscanner")</f>
        <v>Skyscanner</v>
      </c>
      <c r="E1723" s="1" t="s">
        <v>4039</v>
      </c>
      <c r="F1723" s="1">
        <v>9.8102962999999992</v>
      </c>
      <c r="G1723" s="1">
        <v>126.15931809999999</v>
      </c>
      <c r="H1723" s="1" t="s">
        <v>4183</v>
      </c>
      <c r="I1723" s="1" t="s">
        <v>3715</v>
      </c>
      <c r="J1723" s="1">
        <f>IF(K1723="URBAN",1,IF(K1723="SUBURBAN",2,IF(K1723="RURAL",3,"")))</f>
        <v>2</v>
      </c>
      <c r="K1723" s="1" t="s">
        <v>84</v>
      </c>
      <c r="L1723" s="18">
        <v>46082</v>
      </c>
      <c r="M1723" s="49">
        <v>0.58333333333333337</v>
      </c>
      <c r="N1723" s="18">
        <v>46083</v>
      </c>
      <c r="O1723" s="56">
        <v>0.5</v>
      </c>
      <c r="P1723" s="31" t="str">
        <f>TEXT($L1723, "dddd")</f>
        <v>Sunday</v>
      </c>
      <c r="Q1723" s="39" t="s">
        <v>207</v>
      </c>
      <c r="R1723" s="39">
        <v>1387</v>
      </c>
      <c r="S1723" s="1" t="str">
        <f>IF(OR(MONTH(L1723)=12, MONTH(L1723)&lt;=5), "Dry Season", "Wet Season")</f>
        <v>Dry Season</v>
      </c>
      <c r="T1723" s="1">
        <v>2</v>
      </c>
      <c r="U1723" s="1">
        <v>1</v>
      </c>
      <c r="V1723" s="1">
        <v>0</v>
      </c>
      <c r="W1723" s="1">
        <v>1</v>
      </c>
      <c r="X1723" s="1" t="s">
        <v>3716</v>
      </c>
      <c r="Y1723" s="1">
        <v>9.7891089999999998</v>
      </c>
      <c r="Z1723" s="1">
        <v>126.15971999999999</v>
      </c>
      <c r="AA1723" s="11" cm="1">
        <f t="array" ref="AA1723">IF(ISBLANK(Y1723), 0, VINCentyInvDistance(F1723,G1723,Y1723,Z1723))</f>
        <v>2343.8667658312725</v>
      </c>
      <c r="AB1723" s="1">
        <v>0</v>
      </c>
      <c r="AC1723" s="1">
        <v>0</v>
      </c>
      <c r="AD1723" s="1">
        <v>0</v>
      </c>
      <c r="AE1723" s="1">
        <v>16</v>
      </c>
      <c r="AF1723" s="1">
        <v>1</v>
      </c>
      <c r="AG1723" s="1" t="s">
        <v>3717</v>
      </c>
      <c r="AH1723" s="1" t="s">
        <v>3709</v>
      </c>
      <c r="AI1723" s="1" t="str">
        <f>TRIM(MID(SUBSTITUTE($H1723,",",REPT(" ",200)),(LEN($H1723)-LEN(SUBSTITUTE($H1723,",",""))-2)*200+1,200))</f>
        <v>Caraga</v>
      </c>
      <c r="AJ1723" s="1" t="s">
        <v>55</v>
      </c>
      <c r="AK1723" t="s">
        <v>16880</v>
      </c>
      <c r="AL1723" s="7">
        <v>0</v>
      </c>
      <c r="AM1723" s="1"/>
    </row>
    <row r="1724" spans="1:39" ht="12.75" customHeight="1">
      <c r="A1724" s="1"/>
      <c r="B1724" s="1" t="s">
        <v>4288</v>
      </c>
      <c r="C1724" s="1" t="s">
        <v>4289</v>
      </c>
      <c r="D1724" s="3" t="str">
        <f ca="1">IFERROR(__xludf.DUMMYFUNCTION("PROPER(REGEXEXTRACT(B964, ""(?:https?:\/\/)?(?:www\.)?([a-zA-Z0-9-]+)\.""))"),"Skyscanner")</f>
        <v>Skyscanner</v>
      </c>
      <c r="E1724" s="1" t="s">
        <v>4290</v>
      </c>
      <c r="F1724" s="1">
        <v>7.1064223999999996</v>
      </c>
      <c r="G1724" s="1">
        <v>125.65031089999999</v>
      </c>
      <c r="H1724" s="1" t="s">
        <v>4291</v>
      </c>
      <c r="I1724" s="1" t="s">
        <v>4252</v>
      </c>
      <c r="J1724" s="1">
        <f>IF(K1724="URBAN",1,IF(K1724="SUBURBAN",2,IF(K1724="RURAL",3,"")))</f>
        <v>2</v>
      </c>
      <c r="K1724" s="1" t="s">
        <v>84</v>
      </c>
      <c r="L1724" s="18">
        <v>46082</v>
      </c>
      <c r="M1724" s="49">
        <v>0.625</v>
      </c>
      <c r="N1724" s="18">
        <v>46083</v>
      </c>
      <c r="O1724" s="56">
        <v>0.5</v>
      </c>
      <c r="P1724" s="31" t="str">
        <f>TEXT($L1724, "dddd")</f>
        <v>Sunday</v>
      </c>
      <c r="Q1724" s="39" t="s">
        <v>111</v>
      </c>
      <c r="R1724" s="39">
        <v>4241</v>
      </c>
      <c r="S1724" s="1" t="str">
        <f>IF(OR(MONTH(L1724)=12, MONTH(L1724)&lt;=5), "Dry Season", "Wet Season")</f>
        <v>Dry Season</v>
      </c>
      <c r="T1724" s="1">
        <v>1</v>
      </c>
      <c r="U1724" s="1">
        <v>0</v>
      </c>
      <c r="V1724" s="1">
        <v>0</v>
      </c>
      <c r="W1724" s="1">
        <v>1</v>
      </c>
      <c r="X1724" s="1" t="s">
        <v>4292</v>
      </c>
      <c r="Y1724" s="1">
        <v>7.1100493</v>
      </c>
      <c r="Z1724" s="1">
        <v>125.64866859999999</v>
      </c>
      <c r="AA1724" s="11" cm="1">
        <f t="array" ref="AA1724">IF(ISBLANK(Y1724), 0, VINCentyInvDistance(F1724,G1724,Y1724,Z1724))</f>
        <v>440.22580545143359</v>
      </c>
      <c r="AB1724" s="1">
        <v>1</v>
      </c>
      <c r="AC1724" s="1">
        <v>7.4</v>
      </c>
      <c r="AD1724" s="1">
        <v>3.7</v>
      </c>
      <c r="AE1724" s="1">
        <v>1963</v>
      </c>
      <c r="AF1724" s="1">
        <v>1</v>
      </c>
      <c r="AG1724" s="1" t="s">
        <v>274</v>
      </c>
      <c r="AH1724" s="1" t="s">
        <v>1704</v>
      </c>
      <c r="AI1724" s="1" t="str">
        <f>TRIM(MID(SUBSTITUTE($H1724,",",REPT(" ",200)),(LEN($H1724)-LEN(SUBSTITUTE($H1724,",",""))-2)*200+1,200))</f>
        <v>Davao Region</v>
      </c>
      <c r="AJ1724" s="1" t="s">
        <v>55</v>
      </c>
      <c r="AK1724" t="s">
        <v>16891</v>
      </c>
      <c r="AL1724" s="7">
        <v>0</v>
      </c>
      <c r="AM1724" s="1"/>
    </row>
    <row r="1725" spans="1:39" ht="12.75" customHeight="1">
      <c r="A1725" s="1"/>
      <c r="B1725" s="1" t="s">
        <v>4353</v>
      </c>
      <c r="C1725" s="1" t="s">
        <v>4354</v>
      </c>
      <c r="D1725" s="3" t="str">
        <f ca="1">IFERROR(__xludf.DUMMYFUNCTION("PROPER(REGEXEXTRACT(B977, ""(?:https?:\/\/)?(?:www\.)?([a-zA-Z0-9-]+)\.""))"),"Skyscanner")</f>
        <v>Skyscanner</v>
      </c>
      <c r="E1725" s="1" t="s">
        <v>4355</v>
      </c>
      <c r="F1725" s="1">
        <v>7.0541852</v>
      </c>
      <c r="G1725" s="1">
        <v>125.5995392</v>
      </c>
      <c r="H1725" s="1" t="s">
        <v>4352</v>
      </c>
      <c r="I1725" s="1" t="s">
        <v>4252</v>
      </c>
      <c r="J1725" s="1">
        <f>IF(K1725="URBAN",1,IF(K1725="SUBURBAN",2,IF(K1725="RURAL",3,"")))</f>
        <v>2</v>
      </c>
      <c r="K1725" s="1" t="s">
        <v>84</v>
      </c>
      <c r="L1725" s="18">
        <v>46082</v>
      </c>
      <c r="M1725" s="49">
        <v>0.58333333333333337</v>
      </c>
      <c r="N1725" s="18">
        <v>46083</v>
      </c>
      <c r="O1725" s="56">
        <v>0.5</v>
      </c>
      <c r="P1725" s="31" t="str">
        <f>TEXT($L1725, "dddd")</f>
        <v>Sunday</v>
      </c>
      <c r="Q1725" s="39" t="s">
        <v>1341</v>
      </c>
      <c r="R1725" s="39">
        <v>1535</v>
      </c>
      <c r="S1725" s="1" t="str">
        <f>IF(OR(MONTH(L1725)=12, MONTH(L1725)&lt;=5), "Dry Season", "Wet Season")</f>
        <v>Dry Season</v>
      </c>
      <c r="T1725" s="1">
        <v>2</v>
      </c>
      <c r="U1725" s="1">
        <v>1</v>
      </c>
      <c r="V1725" s="1">
        <v>0</v>
      </c>
      <c r="W1725" s="1">
        <v>1</v>
      </c>
      <c r="X1725" s="1" t="s">
        <v>4347</v>
      </c>
      <c r="Y1725" s="1">
        <v>7.0496768999999997</v>
      </c>
      <c r="Z1725" s="1">
        <v>125.5883056</v>
      </c>
      <c r="AA1725" s="11" cm="1">
        <f t="array" ref="AA1725">IF(ISBLANK(Y1725), 0, VINCentyInvDistance(F1725,G1725,Y1725,Z1725))</f>
        <v>1337.5208011268048</v>
      </c>
      <c r="AB1725" s="1">
        <v>0</v>
      </c>
      <c r="AC1725" s="1">
        <v>6.2</v>
      </c>
      <c r="AD1725" s="1">
        <v>4.2</v>
      </c>
      <c r="AE1725" s="1">
        <v>77</v>
      </c>
      <c r="AF1725" s="1">
        <v>1</v>
      </c>
      <c r="AG1725" s="1" t="s">
        <v>4348</v>
      </c>
      <c r="AH1725" s="1" t="s">
        <v>1704</v>
      </c>
      <c r="AI1725" s="1" t="str">
        <f>TRIM(MID(SUBSTITUTE($H1725,",",REPT(" ",200)),(LEN($H1725)-LEN(SUBSTITUTE($H1725,",",""))-2)*200+1,200))</f>
        <v>Davao Region</v>
      </c>
      <c r="AJ1725" s="1" t="s">
        <v>55</v>
      </c>
      <c r="AK1725" t="s">
        <v>16895</v>
      </c>
      <c r="AL1725" s="7">
        <v>0</v>
      </c>
      <c r="AM1725" s="1"/>
    </row>
    <row r="1726" spans="1:39" ht="12.75" customHeight="1">
      <c r="A1726" s="1"/>
      <c r="B1726" s="1" t="s">
        <v>4391</v>
      </c>
      <c r="C1726" s="1" t="s">
        <v>4392</v>
      </c>
      <c r="D1726" s="3" t="str">
        <f ca="1">IFERROR(__xludf.DUMMYFUNCTION("PROPER(REGEXEXTRACT(B985, ""(?:https?:\/\/)?(?:www\.)?([a-zA-Z0-9-]+)\.""))"),"Skyscanner")</f>
        <v>Skyscanner</v>
      </c>
      <c r="E1726" s="1" t="s">
        <v>4393</v>
      </c>
      <c r="F1726" s="1">
        <v>7.1299489999999999</v>
      </c>
      <c r="G1726" s="1">
        <v>125.638711</v>
      </c>
      <c r="H1726" s="1" t="s">
        <v>4394</v>
      </c>
      <c r="I1726" s="1" t="s">
        <v>4252</v>
      </c>
      <c r="J1726" s="1">
        <f>IF(K1726="URBAN",1,IF(K1726="SUBURBAN",2,IF(K1726="RURAL",3,"")))</f>
        <v>2</v>
      </c>
      <c r="K1726" s="1" t="s">
        <v>84</v>
      </c>
      <c r="L1726" s="18">
        <v>46082</v>
      </c>
      <c r="M1726" s="49">
        <v>0.58333333333333337</v>
      </c>
      <c r="N1726" s="18">
        <v>46083</v>
      </c>
      <c r="O1726" s="56">
        <v>0.5</v>
      </c>
      <c r="P1726" s="31" t="str">
        <f>TEXT($L1726, "dddd")</f>
        <v>Sunday</v>
      </c>
      <c r="Q1726" s="39" t="s">
        <v>207</v>
      </c>
      <c r="R1726" s="39">
        <v>2608</v>
      </c>
      <c r="S1726" s="1" t="str">
        <f>IF(OR(MONTH(L1726)=12, MONTH(L1726)&lt;=5), "Dry Season", "Wet Season")</f>
        <v>Dry Season</v>
      </c>
      <c r="T1726" s="1">
        <v>1</v>
      </c>
      <c r="U1726" s="1">
        <v>0</v>
      </c>
      <c r="V1726" s="1">
        <v>0</v>
      </c>
      <c r="W1726" s="1">
        <v>0</v>
      </c>
      <c r="X1726" s="1" t="s">
        <v>44</v>
      </c>
      <c r="Y1726" s="1"/>
      <c r="Z1726" s="1"/>
      <c r="AA1726" s="11" cm="1">
        <f t="array" ref="AA1726">IF(ISBLANK(Y1726), 0, VINCentyInvDistance(F1726,G1726,Y1726,Z1726))</f>
        <v>0</v>
      </c>
      <c r="AB1726" s="1">
        <v>1</v>
      </c>
      <c r="AC1726" s="1">
        <v>8.4</v>
      </c>
      <c r="AD1726" s="1">
        <v>3.3</v>
      </c>
      <c r="AE1726" s="1">
        <v>171</v>
      </c>
      <c r="AF1726" s="1">
        <v>1</v>
      </c>
      <c r="AG1726" s="1" t="s">
        <v>4285</v>
      </c>
      <c r="AH1726" s="1" t="s">
        <v>1704</v>
      </c>
      <c r="AI1726" s="1"/>
      <c r="AJ1726" s="1" t="s">
        <v>55</v>
      </c>
      <c r="AK1726" t="s">
        <v>16898</v>
      </c>
      <c r="AL1726" s="7">
        <v>0</v>
      </c>
      <c r="AM1726" s="1" t="s">
        <v>4395</v>
      </c>
    </row>
    <row r="1727" spans="1:39" ht="12.75" customHeight="1">
      <c r="A1727" s="1"/>
      <c r="B1727" s="1" t="s">
        <v>4467</v>
      </c>
      <c r="C1727" s="1" t="s">
        <v>4468</v>
      </c>
      <c r="D1727" s="3" t="str">
        <f ca="1">IFERROR(__xludf.DUMMYFUNCTION("PROPER(REGEXEXTRACT(B1001, ""(?:https?:\/\/)?(?:www\.)?([a-zA-Z0-9-]+)\.""))"),"Google")</f>
        <v>Google</v>
      </c>
      <c r="E1727" s="1" t="s">
        <v>4469</v>
      </c>
      <c r="F1727" s="1">
        <v>7.07233</v>
      </c>
      <c r="G1727" s="1">
        <v>125.605293</v>
      </c>
      <c r="H1727" s="1" t="s">
        <v>4470</v>
      </c>
      <c r="I1727" s="1" t="s">
        <v>4252</v>
      </c>
      <c r="J1727" s="1">
        <f>IF(K1727="URBAN",1,IF(K1727="SUBURBAN",2,IF(K1727="RURAL",3,"")))</f>
        <v>2</v>
      </c>
      <c r="K1727" s="1" t="s">
        <v>84</v>
      </c>
      <c r="L1727" s="18">
        <v>46082</v>
      </c>
      <c r="M1727" s="49">
        <v>0.625</v>
      </c>
      <c r="N1727" s="18">
        <v>46083</v>
      </c>
      <c r="O1727" s="56">
        <v>0.5</v>
      </c>
      <c r="P1727" s="31" t="str">
        <f>TEXT($L1727, "dddd")</f>
        <v>Sunday</v>
      </c>
      <c r="Q1727" s="39" t="s">
        <v>207</v>
      </c>
      <c r="R1727" s="39">
        <v>2359</v>
      </c>
      <c r="S1727" s="1" t="str">
        <f>IF(OR(MONTH(L1727)=12, MONTH(L1727)&lt;=5), "Dry Season", "Wet Season")</f>
        <v>Dry Season</v>
      </c>
      <c r="T1727" s="1">
        <v>1</v>
      </c>
      <c r="U1727" s="1">
        <v>0</v>
      </c>
      <c r="V1727" s="1">
        <v>1</v>
      </c>
      <c r="W1727" s="1">
        <v>0</v>
      </c>
      <c r="X1727" s="1" t="s">
        <v>44</v>
      </c>
      <c r="Y1727" s="1"/>
      <c r="Z1727" s="1"/>
      <c r="AA1727" s="11" cm="1">
        <f t="array" ref="AA1727">IF(ISBLANK(Y1727), 0, VINCentyInvDistance(F1727,G1727,Y1727,Z1727))</f>
        <v>0</v>
      </c>
      <c r="AB1727" s="1">
        <v>0</v>
      </c>
      <c r="AC1727" s="1">
        <v>0</v>
      </c>
      <c r="AD1727" s="1">
        <v>0</v>
      </c>
      <c r="AE1727" s="1">
        <v>26</v>
      </c>
      <c r="AF1727" s="1">
        <v>1</v>
      </c>
      <c r="AG1727" s="1" t="s">
        <v>1703</v>
      </c>
      <c r="AH1727" s="1" t="s">
        <v>1704</v>
      </c>
      <c r="AI1727" s="1" t="str">
        <f>TRIM(MID(SUBSTITUTE($H1727,",",REPT(" ",200)),(LEN($H1727)-LEN(SUBSTITUTE($H1727,",",""))-2)*200+1,200))</f>
        <v>Davao Region</v>
      </c>
      <c r="AJ1727" s="1" t="s">
        <v>55</v>
      </c>
      <c r="AL1727" s="7">
        <v>0</v>
      </c>
      <c r="AM1727" s="1" t="s">
        <v>4471</v>
      </c>
    </row>
    <row r="1728" spans="1:39" ht="12.75" customHeight="1">
      <c r="A1728" s="1"/>
      <c r="B1728" s="1" t="s">
        <v>4477</v>
      </c>
      <c r="C1728" s="1" t="s">
        <v>4478</v>
      </c>
      <c r="D1728" s="3" t="str">
        <f ca="1">IFERROR(__xludf.DUMMYFUNCTION("PROPER(REGEXEXTRACT(B1003, ""(?:https?:\/\/)?(?:www\.)?([a-zA-Z0-9-]+)\.""))"),"Skyscanner")</f>
        <v>Skyscanner</v>
      </c>
      <c r="E1728" s="1" t="s">
        <v>4479</v>
      </c>
      <c r="F1728" s="1">
        <v>7.0680737999999996</v>
      </c>
      <c r="G1728" s="1">
        <v>125.6082913</v>
      </c>
      <c r="H1728" s="1" t="s">
        <v>4480</v>
      </c>
      <c r="I1728" s="1" t="s">
        <v>4252</v>
      </c>
      <c r="J1728" s="1">
        <f>IF(K1728="URBAN",1,IF(K1728="SUBURBAN",2,IF(K1728="RURAL",3,"")))</f>
        <v>2</v>
      </c>
      <c r="K1728" s="1" t="s">
        <v>84</v>
      </c>
      <c r="L1728" s="18">
        <v>46082</v>
      </c>
      <c r="M1728" s="49">
        <v>0.58333333333333337</v>
      </c>
      <c r="N1728" s="18">
        <v>46083</v>
      </c>
      <c r="O1728" s="56">
        <v>0.5</v>
      </c>
      <c r="P1728" s="31" t="str">
        <f>TEXT($L1728, "dddd")</f>
        <v>Sunday</v>
      </c>
      <c r="Q1728" s="39" t="s">
        <v>1266</v>
      </c>
      <c r="R1728" s="39">
        <v>1080</v>
      </c>
      <c r="S1728" s="1" t="str">
        <f>IF(OR(MONTH(L1728)=12, MONTH(L1728)&lt;=5), "Dry Season", "Wet Season")</f>
        <v>Dry Season</v>
      </c>
      <c r="T1728" s="1">
        <v>1</v>
      </c>
      <c r="U1728" s="1">
        <v>0</v>
      </c>
      <c r="V1728" s="1">
        <v>0</v>
      </c>
      <c r="W1728" s="1">
        <v>1</v>
      </c>
      <c r="X1728" s="1" t="s">
        <v>4263</v>
      </c>
      <c r="Y1728" s="1">
        <v>7.0920304999999999</v>
      </c>
      <c r="Z1728" s="1">
        <v>125.61240720000001</v>
      </c>
      <c r="AA1728" s="11" cm="1">
        <f t="array" ref="AA1728">IF(ISBLANK(Y1728), 0, VINCentyInvDistance(F1728,G1728,Y1728,Z1728))</f>
        <v>2688.1360084732737</v>
      </c>
      <c r="AB1728" s="1">
        <v>0</v>
      </c>
      <c r="AC1728" s="1">
        <v>8.8000000000000007</v>
      </c>
      <c r="AD1728" s="1">
        <v>4.5</v>
      </c>
      <c r="AE1728" s="1">
        <v>35</v>
      </c>
      <c r="AF1728" s="1">
        <v>1</v>
      </c>
      <c r="AG1728" s="1" t="s">
        <v>4264</v>
      </c>
      <c r="AH1728" s="1" t="s">
        <v>1704</v>
      </c>
      <c r="AI1728" s="1" t="str">
        <f>TRIM(MID(SUBSTITUTE($H1728,",",REPT(" ",200)),(LEN($H1728)-LEN(SUBSTITUTE($H1728,",",""))-2)*200+1,200))</f>
        <v>Davao Region</v>
      </c>
      <c r="AJ1728" s="1" t="s">
        <v>55</v>
      </c>
      <c r="AK1728" t="s">
        <v>4481</v>
      </c>
      <c r="AL1728" s="7">
        <v>0</v>
      </c>
      <c r="AM1728" s="1"/>
    </row>
    <row r="1729" spans="1:39" ht="12.75" customHeight="1">
      <c r="A1729" s="1"/>
      <c r="B1729" s="1" t="s">
        <v>4509</v>
      </c>
      <c r="C1729" s="1" t="s">
        <v>4510</v>
      </c>
      <c r="D1729" s="3" t="str">
        <f ca="1">IFERROR(__xludf.DUMMYFUNCTION("PROPER(REGEXEXTRACT(B1009, ""(?:https?:\/\/)?(?:www\.)?([a-zA-Z0-9-]+)\.""))"),"Skyscanner")</f>
        <v>Skyscanner</v>
      </c>
      <c r="E1729" s="1" t="s">
        <v>4511</v>
      </c>
      <c r="F1729" s="1">
        <v>7.060244</v>
      </c>
      <c r="G1729" s="1">
        <v>125.593766</v>
      </c>
      <c r="H1729" s="1" t="s">
        <v>4512</v>
      </c>
      <c r="I1729" s="1" t="s">
        <v>4252</v>
      </c>
      <c r="J1729" s="1">
        <f>IF(K1729="URBAN",1,IF(K1729="SUBURBAN",2,IF(K1729="RURAL",3,"")))</f>
        <v>2</v>
      </c>
      <c r="K1729" s="1" t="s">
        <v>84</v>
      </c>
      <c r="L1729" s="18">
        <v>46082</v>
      </c>
      <c r="M1729" s="49">
        <v>0.58333333333333337</v>
      </c>
      <c r="N1729" s="18">
        <v>46083</v>
      </c>
      <c r="O1729" s="56">
        <v>0.5</v>
      </c>
      <c r="P1729" s="31" t="str">
        <f>TEXT($L1729, "dddd")</f>
        <v>Sunday</v>
      </c>
      <c r="Q1729" s="39" t="s">
        <v>531</v>
      </c>
      <c r="R1729" s="39">
        <v>1715</v>
      </c>
      <c r="S1729" s="1" t="str">
        <f>IF(OR(MONTH(L1729)=12, MONTH(L1729)&lt;=5), "Dry Season", "Wet Season")</f>
        <v>Dry Season</v>
      </c>
      <c r="T1729" s="1">
        <v>1</v>
      </c>
      <c r="U1729" s="1">
        <v>0</v>
      </c>
      <c r="V1729" s="1">
        <v>0</v>
      </c>
      <c r="W1729" s="1">
        <v>1</v>
      </c>
      <c r="X1729" s="1" t="s">
        <v>4513</v>
      </c>
      <c r="Y1729" s="1">
        <v>7.0623269999999998</v>
      </c>
      <c r="Z1729" s="1">
        <v>125.59326799999999</v>
      </c>
      <c r="AA1729" s="11" cm="1">
        <f t="array" ref="AA1729">IF(ISBLANK(Y1729), 0, VINCentyInvDistance(F1729,G1729,Y1729,Z1729))</f>
        <v>236.84046377355301</v>
      </c>
      <c r="AB1729" s="1">
        <v>0</v>
      </c>
      <c r="AC1729" s="1">
        <v>9</v>
      </c>
      <c r="AD1729" s="1">
        <v>4.0999999999999996</v>
      </c>
      <c r="AE1729" s="1">
        <v>8</v>
      </c>
      <c r="AF1729" s="1">
        <v>1</v>
      </c>
      <c r="AG1729" s="1" t="s">
        <v>4514</v>
      </c>
      <c r="AH1729" s="1" t="s">
        <v>1704</v>
      </c>
      <c r="AI1729" s="1" t="str">
        <f>TRIM(MID(SUBSTITUTE($H1729,",",REPT(" ",200)),(LEN($H1729)-LEN(SUBSTITUTE($H1729,",",""))-2)*200+1,200))</f>
        <v>Davao Region</v>
      </c>
      <c r="AJ1729" s="1" t="s">
        <v>55</v>
      </c>
      <c r="AK1729" t="s">
        <v>16908</v>
      </c>
      <c r="AL1729" s="7">
        <v>0</v>
      </c>
      <c r="AM1729" s="1"/>
    </row>
    <row r="1730" spans="1:39" ht="12.75" customHeight="1">
      <c r="A1730" s="1"/>
      <c r="B1730" s="1" t="s">
        <v>4543</v>
      </c>
      <c r="C1730" s="1" t="s">
        <v>4544</v>
      </c>
      <c r="D1730" s="3" t="str">
        <f ca="1">IFERROR(__xludf.DUMMYFUNCTION("PROPER(REGEXEXTRACT(B1016, ""(?:https?:\/\/)?(?:www\.)?([a-zA-Z0-9-]+)\.""))"),"Skyscanner")</f>
        <v>Skyscanner</v>
      </c>
      <c r="E1730" s="1" t="s">
        <v>4545</v>
      </c>
      <c r="F1730" s="1">
        <v>7.05098</v>
      </c>
      <c r="G1730" s="1">
        <v>125.57053000000001</v>
      </c>
      <c r="H1730" s="1" t="s">
        <v>4546</v>
      </c>
      <c r="I1730" s="1" t="s">
        <v>4252</v>
      </c>
      <c r="J1730" s="1">
        <f>IF(K1730="URBAN",1,IF(K1730="SUBURBAN",2,IF(K1730="RURAL",3,"")))</f>
        <v>2</v>
      </c>
      <c r="K1730" s="1" t="s">
        <v>84</v>
      </c>
      <c r="L1730" s="18">
        <v>46082</v>
      </c>
      <c r="M1730" s="49">
        <v>0.625</v>
      </c>
      <c r="N1730" s="18">
        <v>46083</v>
      </c>
      <c r="O1730" s="56">
        <v>0.5</v>
      </c>
      <c r="P1730" s="31" t="str">
        <f>TEXT($L1730, "dddd")</f>
        <v>Sunday</v>
      </c>
      <c r="Q1730" s="39" t="s">
        <v>531</v>
      </c>
      <c r="R1730" s="39">
        <v>1271</v>
      </c>
      <c r="S1730" s="1" t="str">
        <f>IF(OR(MONTH(L1730)=12, MONTH(L1730)&lt;=5), "Dry Season", "Wet Season")</f>
        <v>Dry Season</v>
      </c>
      <c r="T1730" s="1">
        <v>1</v>
      </c>
      <c r="U1730" s="1">
        <v>0</v>
      </c>
      <c r="V1730" s="1">
        <v>0</v>
      </c>
      <c r="W1730" s="1">
        <v>0</v>
      </c>
      <c r="X1730" s="1" t="s">
        <v>44</v>
      </c>
      <c r="Y1730" s="1"/>
      <c r="Z1730" s="1"/>
      <c r="AA1730" s="11" cm="1">
        <f t="array" ref="AA1730">IF(ISBLANK(Y1730), 0, VINCentyInvDistance(F1730,G1730,Y1730,Z1730))</f>
        <v>0</v>
      </c>
      <c r="AB1730" s="1">
        <v>0</v>
      </c>
      <c r="AC1730" s="1">
        <v>0</v>
      </c>
      <c r="AD1730" s="1">
        <v>0</v>
      </c>
      <c r="AE1730" s="1">
        <v>436</v>
      </c>
      <c r="AF1730" s="1">
        <v>1</v>
      </c>
      <c r="AG1730" s="1" t="s">
        <v>4501</v>
      </c>
      <c r="AH1730" s="1" t="s">
        <v>1704</v>
      </c>
      <c r="AI1730" s="1" t="str">
        <f>TRIM(MID(SUBSTITUTE($H1730,",",REPT(" ",200)),(LEN($H1730)-LEN(SUBSTITUTE($H1730,",",""))-2)*200+1,200))</f>
        <v>Davao Region</v>
      </c>
      <c r="AJ1730" s="1" t="s">
        <v>55</v>
      </c>
      <c r="AL1730" s="7">
        <v>0</v>
      </c>
      <c r="AM1730" s="1" t="s">
        <v>4547</v>
      </c>
    </row>
    <row r="1731" spans="1:39" ht="12.75" customHeight="1">
      <c r="A1731" s="1"/>
      <c r="B1731" s="1" t="s">
        <v>4560</v>
      </c>
      <c r="C1731" s="1" t="s">
        <v>4561</v>
      </c>
      <c r="D1731" s="3" t="str">
        <f ca="1">IFERROR(__xludf.DUMMYFUNCTION("PROPER(REGEXEXTRACT(B1019, ""(?:https?:\/\/)?(?:www\.)?([a-zA-Z0-9-]+)\.""))"),"Skyscanner")</f>
        <v>Skyscanner</v>
      </c>
      <c r="E1731" s="1" t="s">
        <v>4562</v>
      </c>
      <c r="F1731" s="1">
        <v>7.093909</v>
      </c>
      <c r="G1731" s="1">
        <v>125.66834799999999</v>
      </c>
      <c r="H1731" s="1" t="s">
        <v>4563</v>
      </c>
      <c r="I1731" s="1" t="s">
        <v>4252</v>
      </c>
      <c r="J1731" s="1">
        <f>IF(K1731="URBAN",1,IF(K1731="SUBURBAN",2,IF(K1731="RURAL",3,"")))</f>
        <v>2</v>
      </c>
      <c r="K1731" s="1" t="s">
        <v>84</v>
      </c>
      <c r="L1731" s="18">
        <v>46082</v>
      </c>
      <c r="M1731" s="49">
        <v>0.625</v>
      </c>
      <c r="N1731" s="18">
        <v>46083</v>
      </c>
      <c r="O1731" s="56">
        <v>0.5</v>
      </c>
      <c r="P1731" s="31" t="str">
        <f>TEXT($L1731, "dddd")</f>
        <v>Sunday</v>
      </c>
      <c r="Q1731" s="39" t="s">
        <v>207</v>
      </c>
      <c r="R1731" s="39">
        <v>2698</v>
      </c>
      <c r="S1731" s="1" t="str">
        <f>IF(OR(MONTH(L1731)=12, MONTH(L1731)&lt;=5), "Dry Season", "Wet Season")</f>
        <v>Dry Season</v>
      </c>
      <c r="T1731" s="1">
        <v>1</v>
      </c>
      <c r="U1731" s="1">
        <v>1</v>
      </c>
      <c r="V1731" s="1">
        <v>0</v>
      </c>
      <c r="W1731" s="1">
        <v>0</v>
      </c>
      <c r="X1731" s="1" t="s">
        <v>44</v>
      </c>
      <c r="Y1731" s="1"/>
      <c r="Z1731" s="1"/>
      <c r="AA1731" s="11" cm="1">
        <f t="array" ref="AA1731">IF(ISBLANK(Y1731), 0, VINCentyInvDistance(F1731,G1731,Y1731,Z1731))</f>
        <v>0</v>
      </c>
      <c r="AB1731" s="1">
        <v>1</v>
      </c>
      <c r="AC1731" s="1">
        <v>9.4</v>
      </c>
      <c r="AD1731" s="1">
        <v>4.3</v>
      </c>
      <c r="AE1731" s="1">
        <v>768</v>
      </c>
      <c r="AF1731" s="1">
        <v>1</v>
      </c>
      <c r="AG1731" s="1" t="s">
        <v>4564</v>
      </c>
      <c r="AH1731" s="1" t="s">
        <v>4109</v>
      </c>
      <c r="AI1731" s="1" t="str">
        <f>TRIM(MID(SUBSTITUTE($H1731,",",REPT(" ",200)),(LEN($H1731)-LEN(SUBSTITUTE($H1731,",",""))-2)*200+1,200))</f>
        <v>Davao Region</v>
      </c>
      <c r="AJ1731" s="1" t="s">
        <v>55</v>
      </c>
      <c r="AK1731" t="s">
        <v>16913</v>
      </c>
      <c r="AL1731" s="7">
        <v>0</v>
      </c>
      <c r="AM1731" s="1" t="s">
        <v>4565</v>
      </c>
    </row>
    <row r="1732" spans="1:39" ht="12.75" customHeight="1">
      <c r="A1732" s="1"/>
      <c r="B1732" s="1" t="s">
        <v>4586</v>
      </c>
      <c r="C1732" s="1" t="s">
        <v>4587</v>
      </c>
      <c r="D1732" s="3" t="str">
        <f ca="1">IFERROR(__xludf.DUMMYFUNCTION("PROPER(REGEXEXTRACT(B1025, ""(?:https?:\/\/)?(?:www\.)?([a-zA-Z0-9-]+)\.""))"),"Google")</f>
        <v>Google</v>
      </c>
      <c r="E1732" s="1" t="s">
        <v>4588</v>
      </c>
      <c r="F1732" s="1">
        <v>7.0469099999999996</v>
      </c>
      <c r="G1732" s="1">
        <v>125.58938999999999</v>
      </c>
      <c r="H1732" s="1" t="s">
        <v>4589</v>
      </c>
      <c r="I1732" s="1" t="s">
        <v>4252</v>
      </c>
      <c r="J1732" s="1">
        <f>IF(K1732="URBAN",1,IF(K1732="SUBURBAN",2,IF(K1732="RURAL",3,"")))</f>
        <v>2</v>
      </c>
      <c r="K1732" s="1" t="s">
        <v>84</v>
      </c>
      <c r="L1732" s="18">
        <v>46082</v>
      </c>
      <c r="M1732" s="49">
        <v>0.625</v>
      </c>
      <c r="N1732" s="18">
        <v>46083</v>
      </c>
      <c r="O1732" s="56">
        <v>0.5</v>
      </c>
      <c r="P1732" s="31" t="str">
        <f>TEXT($L1732, "dddd")</f>
        <v>Sunday</v>
      </c>
      <c r="Q1732" s="39" t="s">
        <v>207</v>
      </c>
      <c r="R1732" s="39">
        <v>9364</v>
      </c>
      <c r="S1732" s="1" t="str">
        <f>IF(OR(MONTH(L1732)=12, MONTH(L1732)&lt;=5), "Dry Season", "Wet Season")</f>
        <v>Dry Season</v>
      </c>
      <c r="T1732" s="1">
        <v>1</v>
      </c>
      <c r="U1732" s="1">
        <v>0</v>
      </c>
      <c r="V1732" s="1">
        <v>0</v>
      </c>
      <c r="W1732" s="1">
        <v>0</v>
      </c>
      <c r="X1732" s="1" t="s">
        <v>44</v>
      </c>
      <c r="Y1732" s="1"/>
      <c r="Z1732" s="1"/>
      <c r="AA1732" s="11" cm="1">
        <f t="array" ref="AA1732">IF(ISBLANK(Y1732), 0, VINCentyInvDistance(F1732,G1732,Y1732,Z1732))</f>
        <v>0</v>
      </c>
      <c r="AB1732" s="1">
        <v>0</v>
      </c>
      <c r="AC1732" s="1">
        <v>0</v>
      </c>
      <c r="AD1732" s="1">
        <v>0</v>
      </c>
      <c r="AE1732" s="1">
        <v>2054</v>
      </c>
      <c r="AF1732" s="1">
        <v>1</v>
      </c>
      <c r="AG1732" s="1" t="s">
        <v>4501</v>
      </c>
      <c r="AH1732" s="1" t="s">
        <v>1704</v>
      </c>
      <c r="AI1732" s="1" t="str">
        <f>TRIM(MID(SUBSTITUTE($H1732,",",REPT(" ",200)),(LEN($H1732)-LEN(SUBSTITUTE($H1732,",",""))-2)*200+1,200))</f>
        <v>Davao Region</v>
      </c>
      <c r="AJ1732" s="1" t="s">
        <v>55</v>
      </c>
      <c r="AL1732" s="7">
        <v>0</v>
      </c>
      <c r="AM1732" s="1" t="s">
        <v>4590</v>
      </c>
    </row>
    <row r="1733" spans="1:39" ht="12.75" customHeight="1">
      <c r="A1733" s="1"/>
      <c r="B1733" s="1" t="s">
        <v>4595</v>
      </c>
      <c r="C1733" s="1" t="s">
        <v>4596</v>
      </c>
      <c r="D1733" s="3" t="str">
        <f ca="1">IFERROR(__xludf.DUMMYFUNCTION("PROPER(REGEXEXTRACT(B1027, ""(?:https?:\/\/)?(?:www\.)?([a-zA-Z0-9-]+)\.""))"),"Skyscanner")</f>
        <v>Skyscanner</v>
      </c>
      <c r="E1733" s="1" t="s">
        <v>4597</v>
      </c>
      <c r="F1733" s="1">
        <v>7.0998023999999997</v>
      </c>
      <c r="G1733" s="1">
        <v>125.6154232</v>
      </c>
      <c r="H1733" s="1" t="s">
        <v>4594</v>
      </c>
      <c r="I1733" s="1" t="s">
        <v>4252</v>
      </c>
      <c r="J1733" s="1">
        <f>IF(K1733="URBAN",1,IF(K1733="SUBURBAN",2,IF(K1733="RURAL",3,"")))</f>
        <v>2</v>
      </c>
      <c r="K1733" s="1" t="s">
        <v>84</v>
      </c>
      <c r="L1733" s="18">
        <v>46082</v>
      </c>
      <c r="M1733" s="49">
        <v>0.58333333333333337</v>
      </c>
      <c r="N1733" s="18">
        <v>46083</v>
      </c>
      <c r="O1733" s="56">
        <v>0.5</v>
      </c>
      <c r="P1733" s="31" t="str">
        <f>TEXT($L1733, "dddd")</f>
        <v>Sunday</v>
      </c>
      <c r="Q1733" s="39" t="s">
        <v>43</v>
      </c>
      <c r="R1733" s="39">
        <v>1480</v>
      </c>
      <c r="S1733" s="1" t="str">
        <f>IF(OR(MONTH(L1733)=12, MONTH(L1733)&lt;=5), "Dry Season", "Wet Season")</f>
        <v>Dry Season</v>
      </c>
      <c r="T1733" s="1">
        <v>2</v>
      </c>
      <c r="U1733" s="1">
        <v>0</v>
      </c>
      <c r="V1733" s="1">
        <v>0</v>
      </c>
      <c r="W1733" s="1">
        <v>1</v>
      </c>
      <c r="X1733" s="1" t="s">
        <v>4263</v>
      </c>
      <c r="Y1733" s="1">
        <v>7.0920304999999999</v>
      </c>
      <c r="Z1733" s="1">
        <v>125.61240720000001</v>
      </c>
      <c r="AA1733" s="11" cm="1">
        <f t="array" ref="AA1733">IF(ISBLANK(Y1733), 0, VINCentyInvDistance(F1733,G1733,Y1733,Z1733))</f>
        <v>921.82388913254601</v>
      </c>
      <c r="AB1733" s="1">
        <v>0</v>
      </c>
      <c r="AC1733" s="1">
        <v>8</v>
      </c>
      <c r="AD1733" s="1">
        <v>5</v>
      </c>
      <c r="AE1733" s="1">
        <v>18</v>
      </c>
      <c r="AF1733" s="1">
        <v>1</v>
      </c>
      <c r="AG1733" s="1" t="s">
        <v>4264</v>
      </c>
      <c r="AH1733" s="1" t="s">
        <v>1704</v>
      </c>
      <c r="AI1733" s="1" t="str">
        <f>TRIM(MID(SUBSTITUTE($H1733,",",REPT(" ",200)),(LEN($H1733)-LEN(SUBSTITUTE($H1733,",",""))-2)*200+1,200))</f>
        <v>Davao Region</v>
      </c>
      <c r="AJ1733" s="1" t="s">
        <v>55</v>
      </c>
      <c r="AK1733" t="s">
        <v>4369</v>
      </c>
      <c r="AL1733" s="7">
        <v>0</v>
      </c>
      <c r="AM1733" s="1"/>
    </row>
    <row r="1734" spans="1:39" ht="12.75" customHeight="1">
      <c r="A1734" s="1"/>
      <c r="B1734" s="1" t="s">
        <v>4605</v>
      </c>
      <c r="C1734" s="1" t="s">
        <v>4606</v>
      </c>
      <c r="D1734" s="3" t="str">
        <f ca="1">IFERROR(__xludf.DUMMYFUNCTION("PROPER(REGEXEXTRACT(B1030, ""(?:https?:\/\/)?(?:www\.)?([a-zA-Z0-9-]+)\.""))"),"Skyscanner")</f>
        <v>Skyscanner</v>
      </c>
      <c r="E1734" s="1" t="s">
        <v>4607</v>
      </c>
      <c r="F1734" s="1">
        <v>7.0245600000000001</v>
      </c>
      <c r="G1734" s="1">
        <v>125.4893192</v>
      </c>
      <c r="H1734" s="1" t="s">
        <v>4608</v>
      </c>
      <c r="I1734" s="1" t="s">
        <v>4252</v>
      </c>
      <c r="J1734" s="1">
        <f>IF(K1734="URBAN",1,IF(K1734="SUBURBAN",2,IF(K1734="RURAL",3,"")))</f>
        <v>2</v>
      </c>
      <c r="K1734" s="1" t="s">
        <v>84</v>
      </c>
      <c r="L1734" s="18">
        <v>46082</v>
      </c>
      <c r="M1734" s="49">
        <v>0.58333333333333337</v>
      </c>
      <c r="N1734" s="18">
        <v>46083</v>
      </c>
      <c r="O1734" s="56">
        <v>0.52083333333333337</v>
      </c>
      <c r="P1734" s="31" t="str">
        <f>TEXT($L1734, "dddd")</f>
        <v>Sunday</v>
      </c>
      <c r="Q1734" s="39" t="s">
        <v>111</v>
      </c>
      <c r="R1734" s="39">
        <v>675</v>
      </c>
      <c r="S1734" s="1" t="str">
        <f>IF(OR(MONTH(L1734)=12, MONTH(L1734)&lt;=5), "Dry Season", "Wet Season")</f>
        <v>Dry Season</v>
      </c>
      <c r="T1734" s="1">
        <v>1</v>
      </c>
      <c r="U1734" s="1">
        <v>1</v>
      </c>
      <c r="V1734" s="1">
        <v>0</v>
      </c>
      <c r="W1734" s="1">
        <v>1</v>
      </c>
      <c r="X1734" s="1" t="s">
        <v>4609</v>
      </c>
      <c r="Y1734" s="1">
        <v>7.0131303999999997</v>
      </c>
      <c r="Z1734" s="1">
        <v>125.4969372</v>
      </c>
      <c r="AA1734" s="11" cm="1">
        <f t="array" ref="AA1734">IF(ISBLANK(Y1734), 0, VINCentyInvDistance(F1734,G1734,Y1734,Z1734))</f>
        <v>1518.6210752500115</v>
      </c>
      <c r="AB1734" s="1">
        <v>0</v>
      </c>
      <c r="AC1734" s="1">
        <v>5.8</v>
      </c>
      <c r="AD1734" s="1">
        <v>3.9</v>
      </c>
      <c r="AE1734" s="1">
        <v>17</v>
      </c>
      <c r="AF1734" s="1">
        <v>1</v>
      </c>
      <c r="AG1734" s="1" t="s">
        <v>4610</v>
      </c>
      <c r="AH1734" s="1" t="s">
        <v>1704</v>
      </c>
      <c r="AI1734" s="1" t="str">
        <f>TRIM(MID(SUBSTITUTE($H1734,",",REPT(" ",200)),(LEN($H1734)-LEN(SUBSTITUTE($H1734,",",""))-2)*200+1,200))</f>
        <v>Davao Region</v>
      </c>
      <c r="AJ1734" s="1" t="s">
        <v>55</v>
      </c>
      <c r="AK1734" t="s">
        <v>16918</v>
      </c>
      <c r="AL1734" s="7">
        <v>0</v>
      </c>
      <c r="AM1734" s="1"/>
    </row>
    <row r="1735" spans="1:39" ht="12.75" customHeight="1">
      <c r="A1735" s="1"/>
      <c r="B1735" s="1" t="s">
        <v>4628</v>
      </c>
      <c r="C1735" s="1" t="s">
        <v>4629</v>
      </c>
      <c r="D1735" s="3" t="str">
        <f ca="1">IFERROR(__xludf.DUMMYFUNCTION("PROPER(REGEXEXTRACT(B1035, ""(?:https?:\/\/)?(?:www\.)?([a-zA-Z0-9-]+)\.""))"),"Skyscanner")</f>
        <v>Skyscanner</v>
      </c>
      <c r="E1735" s="1" t="s">
        <v>4630</v>
      </c>
      <c r="F1735" s="1">
        <v>7.0766368999999996</v>
      </c>
      <c r="G1735" s="1">
        <v>125.60489939999999</v>
      </c>
      <c r="H1735" s="1" t="s">
        <v>4631</v>
      </c>
      <c r="I1735" s="1" t="s">
        <v>4252</v>
      </c>
      <c r="J1735" s="1">
        <f>IF(K1735="URBAN",1,IF(K1735="SUBURBAN",2,IF(K1735="RURAL",3,"")))</f>
        <v>2</v>
      </c>
      <c r="K1735" s="1" t="s">
        <v>84</v>
      </c>
      <c r="L1735" s="18">
        <v>46082</v>
      </c>
      <c r="M1735" s="49">
        <v>0.58333333333333337</v>
      </c>
      <c r="N1735" s="18">
        <v>46083</v>
      </c>
      <c r="O1735" s="56">
        <v>0.5</v>
      </c>
      <c r="P1735" s="31" t="str">
        <f>TEXT($L1735, "dddd")</f>
        <v>Sunday</v>
      </c>
      <c r="Q1735" s="39" t="s">
        <v>61</v>
      </c>
      <c r="R1735" s="39">
        <v>1911</v>
      </c>
      <c r="S1735" s="1" t="str">
        <f>IF(OR(MONTH(L1735)=12, MONTH(L1735)&lt;=5), "Dry Season", "Wet Season")</f>
        <v>Dry Season</v>
      </c>
      <c r="T1735" s="1">
        <v>1</v>
      </c>
      <c r="U1735" s="1">
        <v>0</v>
      </c>
      <c r="V1735" s="1">
        <v>0</v>
      </c>
      <c r="W1735" s="1">
        <v>1</v>
      </c>
      <c r="X1735" s="1" t="s">
        <v>4318</v>
      </c>
      <c r="Y1735" s="1">
        <v>7.0989420000000001</v>
      </c>
      <c r="Z1735" s="1">
        <v>125.63104389999999</v>
      </c>
      <c r="AA1735" s="11" cm="1">
        <f t="array" ref="AA1735">IF(ISBLANK(Y1735), 0, VINCentyInvDistance(F1735,G1735,Y1735,Z1735))</f>
        <v>3798.304171893501</v>
      </c>
      <c r="AB1735" s="1">
        <v>1</v>
      </c>
      <c r="AC1735" s="1">
        <v>7.6</v>
      </c>
      <c r="AD1735" s="1">
        <v>4.3</v>
      </c>
      <c r="AE1735" s="1">
        <v>133</v>
      </c>
      <c r="AF1735" s="1">
        <v>1</v>
      </c>
      <c r="AG1735" s="1" t="s">
        <v>4319</v>
      </c>
      <c r="AH1735" s="1" t="s">
        <v>1704</v>
      </c>
      <c r="AI1735" s="1" t="str">
        <f>TRIM(MID(SUBSTITUTE($H1735,",",REPT(" ",200)),(LEN($H1735)-LEN(SUBSTITUTE($H1735,",",""))-2)*200+1,200))</f>
        <v>Davao Region</v>
      </c>
      <c r="AJ1735" s="1" t="s">
        <v>55</v>
      </c>
      <c r="AK1735" t="s">
        <v>16919</v>
      </c>
      <c r="AL1735" s="7">
        <v>0</v>
      </c>
      <c r="AM1735" s="1"/>
    </row>
    <row r="1736" spans="1:39" ht="12.75" customHeight="1">
      <c r="A1736" s="1"/>
      <c r="B1736" s="1" t="s">
        <v>4632</v>
      </c>
      <c r="C1736" s="1" t="s">
        <v>4633</v>
      </c>
      <c r="D1736" s="3" t="str">
        <f ca="1">IFERROR(__xludf.DUMMYFUNCTION("PROPER(REGEXEXTRACT(B1036, ""(?:https?:\/\/)?(?:www\.)?([a-zA-Z0-9-]+)\.""))"),"Google")</f>
        <v>Google</v>
      </c>
      <c r="E1736" s="1" t="s">
        <v>4634</v>
      </c>
      <c r="F1736" s="1">
        <v>7.0465597999999998</v>
      </c>
      <c r="G1736" s="1">
        <v>125.5934451</v>
      </c>
      <c r="H1736" s="1" t="s">
        <v>4635</v>
      </c>
      <c r="I1736" s="1" t="s">
        <v>4252</v>
      </c>
      <c r="J1736" s="1">
        <f>IF(K1736="URBAN",1,IF(K1736="SUBURBAN",2,IF(K1736="RURAL",3,"")))</f>
        <v>2</v>
      </c>
      <c r="K1736" s="1" t="s">
        <v>84</v>
      </c>
      <c r="L1736" s="18">
        <v>46082</v>
      </c>
      <c r="M1736" s="49">
        <v>0.625</v>
      </c>
      <c r="N1736" s="18">
        <v>46083</v>
      </c>
      <c r="O1736" s="56">
        <v>0.5</v>
      </c>
      <c r="P1736" s="31" t="str">
        <f>TEXT($L1736, "dddd")</f>
        <v>Sunday</v>
      </c>
      <c r="Q1736" s="39" t="s">
        <v>1266</v>
      </c>
      <c r="R1736" s="39">
        <v>800</v>
      </c>
      <c r="S1736" s="1" t="str">
        <f>IF(OR(MONTH(L1736)=12, MONTH(L1736)&lt;=5), "Dry Season", "Wet Season")</f>
        <v>Dry Season</v>
      </c>
      <c r="T1736" s="1">
        <v>1</v>
      </c>
      <c r="U1736" s="1">
        <v>0</v>
      </c>
      <c r="V1736" s="1">
        <v>0</v>
      </c>
      <c r="W1736" s="1">
        <v>0</v>
      </c>
      <c r="X1736" s="1" t="s">
        <v>44</v>
      </c>
      <c r="Y1736" s="1"/>
      <c r="Z1736" s="1"/>
      <c r="AA1736" s="11" cm="1">
        <f t="array" ref="AA1736">IF(ISBLANK(Y1736), 0, VINCentyInvDistance(F1736,G1736,Y1736,Z1736))</f>
        <v>0</v>
      </c>
      <c r="AB1736" s="1">
        <v>0</v>
      </c>
      <c r="AC1736" s="1">
        <v>0</v>
      </c>
      <c r="AD1736" s="1">
        <v>0</v>
      </c>
      <c r="AE1736" s="1">
        <v>69</v>
      </c>
      <c r="AF1736" s="1">
        <v>1</v>
      </c>
      <c r="AG1736" s="1" t="str">
        <f>TRIM(MID(SUBSTITUTE($H1736,",",REPT(" ",200)),(LEN($H1736)-LEN(SUBSTITUTE($H1736,",",""))-4)*200+1,200))</f>
        <v>Talomo District</v>
      </c>
      <c r="AH1736" s="1" t="str">
        <f>TRIM(MID(SUBSTITUTE($H1736,",",REPT(" ",200)),(LEN($H1736)-LEN(SUBSTITUTE($H1736,",",""))-3)*200+1,200))</f>
        <v>Davao City</v>
      </c>
      <c r="AI1736" s="1" t="str">
        <f>TRIM(MID(SUBSTITUTE($H1736,",",REPT(" ",200)),(LEN($H1736)-LEN(SUBSTITUTE($H1736,",",""))-2)*200+1,200))</f>
        <v>Davao Region</v>
      </c>
      <c r="AJ1736" s="1" t="str">
        <f>TRIM(MID(SUBSTITUTE($H1736,",",REPT(" ",200)),(LEN($H1736)-LEN(SUBSTITUTE($H1736,",",""))-0)*200+1,200))</f>
        <v>Philippines</v>
      </c>
      <c r="AL1736" s="7">
        <v>0</v>
      </c>
      <c r="AM1736" s="1"/>
    </row>
    <row r="1737" spans="1:39" ht="12.75" customHeight="1">
      <c r="A1737" s="1"/>
      <c r="B1737" s="1" t="s">
        <v>4636</v>
      </c>
      <c r="C1737" s="1" t="s">
        <v>4637</v>
      </c>
      <c r="D1737" s="3" t="str">
        <f ca="1">IFERROR(__xludf.DUMMYFUNCTION("PROPER(REGEXEXTRACT(B1037, ""(?:https?:\/\/)?(?:www\.)?([a-zA-Z0-9-]+)\.""))"),"Skyscanner")</f>
        <v>Skyscanner</v>
      </c>
      <c r="E1737" s="1" t="s">
        <v>4638</v>
      </c>
      <c r="F1737" s="1">
        <v>7.0465900000000001</v>
      </c>
      <c r="G1737" s="1">
        <v>125.59341999999999</v>
      </c>
      <c r="H1737" s="1" t="s">
        <v>4635</v>
      </c>
      <c r="I1737" s="1" t="s">
        <v>4252</v>
      </c>
      <c r="J1737" s="1">
        <f>IF(K1737="URBAN",1,IF(K1737="SUBURBAN",2,IF(K1737="RURAL",3,"")))</f>
        <v>2</v>
      </c>
      <c r="K1737" s="1" t="s">
        <v>84</v>
      </c>
      <c r="L1737" s="18">
        <v>46082</v>
      </c>
      <c r="M1737" s="49">
        <v>0.54166666666666663</v>
      </c>
      <c r="N1737" s="18">
        <v>46083</v>
      </c>
      <c r="O1737" s="56">
        <v>0.5</v>
      </c>
      <c r="P1737" s="31" t="str">
        <f>TEXT($L1737, "dddd")</f>
        <v>Sunday</v>
      </c>
      <c r="Q1737" s="39" t="s">
        <v>1266</v>
      </c>
      <c r="R1737" s="39">
        <v>800</v>
      </c>
      <c r="S1737" s="1" t="str">
        <f>IF(OR(MONTH(L1737)=12, MONTH(L1737)&lt;=5), "Dry Season", "Wet Season")</f>
        <v>Dry Season</v>
      </c>
      <c r="T1737" s="1">
        <v>2</v>
      </c>
      <c r="U1737" s="1">
        <v>0</v>
      </c>
      <c r="V1737" s="1">
        <v>0</v>
      </c>
      <c r="W1737" s="1">
        <v>0</v>
      </c>
      <c r="X1737" s="1" t="s">
        <v>44</v>
      </c>
      <c r="Y1737" s="1"/>
      <c r="Z1737" s="1"/>
      <c r="AA1737" s="11" cm="1">
        <f t="array" ref="AA1737">IF(ISBLANK(Y1737), 0, VINCentyInvDistance(F1737,G1737,Y1737,Z1737))</f>
        <v>0</v>
      </c>
      <c r="AB1737" s="1">
        <v>0</v>
      </c>
      <c r="AC1737" s="1">
        <v>8</v>
      </c>
      <c r="AD1737" s="1">
        <v>4.0999999999999996</v>
      </c>
      <c r="AE1737" s="1">
        <v>1</v>
      </c>
      <c r="AF1737" s="1">
        <v>1</v>
      </c>
      <c r="AG1737" s="1" t="s">
        <v>4501</v>
      </c>
      <c r="AH1737" s="1" t="s">
        <v>1704</v>
      </c>
      <c r="AI1737" s="1"/>
      <c r="AJ1737" s="1" t="s">
        <v>55</v>
      </c>
      <c r="AK1737" t="s">
        <v>4639</v>
      </c>
      <c r="AL1737" s="7">
        <v>0</v>
      </c>
      <c r="AM1737" s="1" t="s">
        <v>4640</v>
      </c>
    </row>
    <row r="1738" spans="1:39" ht="12.75" customHeight="1">
      <c r="A1738" s="1"/>
      <c r="B1738" s="1" t="s">
        <v>4654</v>
      </c>
      <c r="C1738" s="1" t="s">
        <v>4655</v>
      </c>
      <c r="D1738" s="3" t="str">
        <f ca="1">IFERROR(__xludf.DUMMYFUNCTION("PROPER(REGEXEXTRACT(B1040, ""(?:https?:\/\/)?(?:www\.)?([a-zA-Z0-9-]+)\.""))"),"Skyscanner")</f>
        <v>Skyscanner</v>
      </c>
      <c r="E1738" s="1" t="s">
        <v>4656</v>
      </c>
      <c r="F1738" s="1">
        <v>7.0769095999999996</v>
      </c>
      <c r="G1738" s="1">
        <v>125.6750479</v>
      </c>
      <c r="H1738" s="1" t="s">
        <v>4657</v>
      </c>
      <c r="I1738" s="1" t="s">
        <v>4252</v>
      </c>
      <c r="J1738" s="1">
        <f>IF(K1738="URBAN",1,IF(K1738="SUBURBAN",2,IF(K1738="RURAL",3,"")))</f>
        <v>2</v>
      </c>
      <c r="K1738" s="1" t="s">
        <v>84</v>
      </c>
      <c r="L1738" s="18">
        <v>46082</v>
      </c>
      <c r="M1738" s="49">
        <v>0.58333333333333337</v>
      </c>
      <c r="N1738" s="18">
        <v>46083</v>
      </c>
      <c r="O1738" s="56">
        <v>0.45833333333333331</v>
      </c>
      <c r="P1738" s="31" t="str">
        <f>TEXT($L1738, "dddd")</f>
        <v>Sunday</v>
      </c>
      <c r="Q1738" s="39" t="s">
        <v>371</v>
      </c>
      <c r="R1738" s="39">
        <v>534</v>
      </c>
      <c r="S1738" s="1" t="str">
        <f>IF(OR(MONTH(L1738)=12, MONTH(L1738)&lt;=5), "Dry Season", "Wet Season")</f>
        <v>Dry Season</v>
      </c>
      <c r="T1738" s="1">
        <v>2</v>
      </c>
      <c r="U1738" s="1">
        <v>1</v>
      </c>
      <c r="V1738" s="1">
        <v>0</v>
      </c>
      <c r="W1738" s="1">
        <v>1</v>
      </c>
      <c r="X1738" s="1" t="s">
        <v>1595</v>
      </c>
      <c r="Y1738" s="1">
        <v>9.7439737999999991</v>
      </c>
      <c r="Z1738" s="1">
        <v>118.7402726</v>
      </c>
      <c r="AA1738" s="11" cm="1">
        <f t="array" ref="AA1738">IF(ISBLANK(Y1738), 0, VINCentyInvDistance(F1738,G1738,Y1738,Z1738))</f>
        <v>818634.73606228945</v>
      </c>
      <c r="AB1738" s="1">
        <v>0</v>
      </c>
      <c r="AC1738" s="1">
        <v>6</v>
      </c>
      <c r="AD1738" s="1">
        <v>4.5999999999999996</v>
      </c>
      <c r="AE1738" s="1">
        <v>2</v>
      </c>
      <c r="AF1738" s="1">
        <v>1</v>
      </c>
      <c r="AG1738" s="1" t="s">
        <v>1596</v>
      </c>
      <c r="AH1738" s="1" t="s">
        <v>1597</v>
      </c>
      <c r="AI1738" s="1" t="str">
        <f>TRIM(MID(SUBSTITUTE($H1738,",",REPT(" ",200)),(LEN($H1738)-LEN(SUBSTITUTE($H1738,",",""))-2)*200+1,200))</f>
        <v>Davao Region</v>
      </c>
      <c r="AJ1738" s="1" t="s">
        <v>55</v>
      </c>
      <c r="AK1738" t="s">
        <v>4658</v>
      </c>
      <c r="AL1738" s="7">
        <v>0</v>
      </c>
      <c r="AM1738" s="1"/>
    </row>
    <row r="1739" spans="1:39" ht="12.75" customHeight="1">
      <c r="A1739" s="1"/>
      <c r="B1739" s="1" t="s">
        <v>4689</v>
      </c>
      <c r="C1739" s="1" t="s">
        <v>4690</v>
      </c>
      <c r="D1739" s="3" t="str">
        <f ca="1">IFERROR(__xludf.DUMMYFUNCTION("PROPER(REGEXEXTRACT(B1047, ""(?:https?:\/\/)?(?:www\.)?([a-zA-Z0-9-]+)\.""))"),"Agoda")</f>
        <v>Agoda</v>
      </c>
      <c r="E1739" s="1" t="s">
        <v>4691</v>
      </c>
      <c r="F1739" s="1">
        <v>7.0571589000000001</v>
      </c>
      <c r="G1739" s="1">
        <v>125.5965971</v>
      </c>
      <c r="H1739" s="1" t="s">
        <v>4692</v>
      </c>
      <c r="I1739" s="1" t="s">
        <v>4252</v>
      </c>
      <c r="J1739" s="1">
        <f>IF(K1739="URBAN",1,IF(K1739="SUBURBAN",2,IF(K1739="RURAL",3,"")))</f>
        <v>2</v>
      </c>
      <c r="K1739" s="1" t="s">
        <v>84</v>
      </c>
      <c r="L1739" s="18">
        <v>46082</v>
      </c>
      <c r="M1739" s="49">
        <v>0.625</v>
      </c>
      <c r="N1739" s="18">
        <v>46083</v>
      </c>
      <c r="O1739" s="56">
        <v>0.5</v>
      </c>
      <c r="P1739" s="31" t="str">
        <f>TEXT($L1739, "dddd")</f>
        <v>Sunday</v>
      </c>
      <c r="Q1739" s="39" t="s">
        <v>928</v>
      </c>
      <c r="R1739" s="39">
        <v>2639</v>
      </c>
      <c r="S1739" s="1" t="str">
        <f>IF(OR(MONTH(L1739)=12, MONTH(L1739)&lt;=5), "Dry Season", "Wet Season")</f>
        <v>Dry Season</v>
      </c>
      <c r="T1739" s="1">
        <v>1</v>
      </c>
      <c r="U1739" s="1">
        <v>0</v>
      </c>
      <c r="V1739" s="1">
        <v>0</v>
      </c>
      <c r="W1739" s="1">
        <v>0</v>
      </c>
      <c r="X1739" s="1" t="s">
        <v>44</v>
      </c>
      <c r="Y1739" s="1"/>
      <c r="Z1739" s="1"/>
      <c r="AA1739" s="11" cm="1">
        <f t="array" ref="AA1739">IF(ISBLANK(Y1739), 0, VINCentyInvDistance(F1739,G1739,Y1739,Z1739))</f>
        <v>0</v>
      </c>
      <c r="AB1739" s="1">
        <v>0</v>
      </c>
      <c r="AC1739" s="1">
        <v>0</v>
      </c>
      <c r="AD1739" s="1">
        <v>0</v>
      </c>
      <c r="AE1739" s="1">
        <v>83</v>
      </c>
      <c r="AF1739" s="1">
        <v>1</v>
      </c>
      <c r="AG1739" s="1" t="str">
        <f>TRIM(MID(SUBSTITUTE($H1739,",",REPT(" ",200)),(LEN($H1739)-LEN(SUBSTITUTE($H1739,",",""))-4)*200+1,200))</f>
        <v>Talomo District</v>
      </c>
      <c r="AH1739" s="1" t="str">
        <f>TRIM(MID(SUBSTITUTE($H1739,",",REPT(" ",200)),(LEN($H1739)-LEN(SUBSTITUTE($H1739,",",""))-3)*200+1,200))</f>
        <v>Davao City</v>
      </c>
      <c r="AI1739" s="1" t="str">
        <f>TRIM(MID(SUBSTITUTE($H1739,",",REPT(" ",200)),(LEN($H1739)-LEN(SUBSTITUTE($H1739,",",""))-2)*200+1,200))</f>
        <v>Davao Region</v>
      </c>
      <c r="AJ1739" s="1" t="str">
        <f>TRIM(MID(SUBSTITUTE($H1739,",",REPT(" ",200)),(LEN($H1739)-LEN(SUBSTITUTE($H1739,",",""))-0)*200+1,200))</f>
        <v>Philippines</v>
      </c>
      <c r="AL1739" s="7">
        <v>0</v>
      </c>
      <c r="AM1739" s="1"/>
    </row>
    <row r="1740" spans="1:39" ht="12.75" customHeight="1">
      <c r="A1740" s="1"/>
      <c r="B1740" s="1" t="s">
        <v>4693</v>
      </c>
      <c r="C1740" s="1" t="s">
        <v>4694</v>
      </c>
      <c r="D1740" s="3" t="str">
        <f ca="1">IFERROR(__xludf.DUMMYFUNCTION("PROPER(REGEXEXTRACT(B1048, ""(?:https?:\/\/)?(?:www\.)?([a-zA-Z0-9-]+)\.""))"),"Google")</f>
        <v>Google</v>
      </c>
      <c r="E1740" s="1" t="s">
        <v>4695</v>
      </c>
      <c r="F1740" s="1">
        <v>7.0220364999999996</v>
      </c>
      <c r="G1740" s="1">
        <v>125.4983881</v>
      </c>
      <c r="H1740" s="1" t="s">
        <v>4696</v>
      </c>
      <c r="I1740" s="1" t="s">
        <v>4252</v>
      </c>
      <c r="J1740" s="1">
        <f>IF(K1740="URBAN",1,IF(K1740="SUBURBAN",2,IF(K1740="RURAL",3,"")))</f>
        <v>2</v>
      </c>
      <c r="K1740" s="1" t="s">
        <v>84</v>
      </c>
      <c r="L1740" s="18">
        <v>46082</v>
      </c>
      <c r="M1740" s="49">
        <v>0.625</v>
      </c>
      <c r="N1740" s="18">
        <v>46083</v>
      </c>
      <c r="O1740" s="56">
        <v>0.5</v>
      </c>
      <c r="P1740" s="31" t="str">
        <f>TEXT($L1740, "dddd")</f>
        <v>Sunday</v>
      </c>
      <c r="Q1740" s="39" t="s">
        <v>111</v>
      </c>
      <c r="R1740" s="39">
        <v>1326</v>
      </c>
      <c r="S1740" s="1" t="str">
        <f>IF(OR(MONTH(L1740)=12, MONTH(L1740)&lt;=5), "Dry Season", "Wet Season")</f>
        <v>Dry Season</v>
      </c>
      <c r="T1740" s="1">
        <v>1</v>
      </c>
      <c r="U1740" s="1">
        <v>0</v>
      </c>
      <c r="V1740" s="1">
        <v>0</v>
      </c>
      <c r="W1740" s="1">
        <v>0</v>
      </c>
      <c r="X1740" s="1" t="s">
        <v>44</v>
      </c>
      <c r="Y1740" s="1"/>
      <c r="Z1740" s="1"/>
      <c r="AA1740" s="11" cm="1">
        <f t="array" ref="AA1740">IF(ISBLANK(Y1740), 0, VINCentyInvDistance(F1740,G1740,Y1740,Z1740))</f>
        <v>0</v>
      </c>
      <c r="AB1740" s="1">
        <v>0</v>
      </c>
      <c r="AC1740" s="1">
        <v>0</v>
      </c>
      <c r="AD1740" s="1">
        <v>0</v>
      </c>
      <c r="AE1740" s="1">
        <v>64</v>
      </c>
      <c r="AF1740" s="1">
        <v>1</v>
      </c>
      <c r="AG1740" s="1" t="str">
        <f>TRIM(MID(SUBSTITUTE($H1740,",",REPT(" ",200)),(LEN($H1740)-LEN(SUBSTITUTE($H1740,",",""))-4)*200+1,200))</f>
        <v>Toril District</v>
      </c>
      <c r="AH1740" s="1" t="str">
        <f>TRIM(MID(SUBSTITUTE($H1740,",",REPT(" ",200)),(LEN($H1740)-LEN(SUBSTITUTE($H1740,",",""))-3)*200+1,200))</f>
        <v>Davao City</v>
      </c>
      <c r="AI1740" s="1" t="str">
        <f>TRIM(MID(SUBSTITUTE($H1740,",",REPT(" ",200)),(LEN($H1740)-LEN(SUBSTITUTE($H1740,",",""))-2)*200+1,200))</f>
        <v>Davao Region</v>
      </c>
      <c r="AJ1740" s="1" t="str">
        <f>TRIM(MID(SUBSTITUTE($H1740,",",REPT(" ",200)),(LEN($H1740)-LEN(SUBSTITUTE($H1740,",",""))-0)*200+1,200))</f>
        <v>Philippines</v>
      </c>
      <c r="AL1740" s="7">
        <v>0</v>
      </c>
      <c r="AM1740" s="1"/>
    </row>
    <row r="1741" spans="1:39" ht="12.75" customHeight="1">
      <c r="A1741" s="1"/>
      <c r="B1741" s="1" t="s">
        <v>4697</v>
      </c>
      <c r="C1741" s="1" t="s">
        <v>4698</v>
      </c>
      <c r="D1741" s="3" t="str">
        <f ca="1">IFERROR(__xludf.DUMMYFUNCTION("PROPER(REGEXEXTRACT(B1049, ""(?:https?:\/\/)?(?:www\.)?([a-zA-Z0-9-]+)\.""))"),"Skyscanner")</f>
        <v>Skyscanner</v>
      </c>
      <c r="E1741" s="1" t="s">
        <v>4699</v>
      </c>
      <c r="F1741" s="1">
        <v>7.0220399999999996</v>
      </c>
      <c r="G1741" s="1">
        <v>125.49839</v>
      </c>
      <c r="H1741" s="1" t="s">
        <v>4696</v>
      </c>
      <c r="I1741" s="1" t="s">
        <v>4252</v>
      </c>
      <c r="J1741" s="1">
        <f>IF(K1741="URBAN",1,IF(K1741="SUBURBAN",2,IF(K1741="RURAL",3,"")))</f>
        <v>2</v>
      </c>
      <c r="K1741" s="1" t="s">
        <v>84</v>
      </c>
      <c r="L1741" s="18">
        <v>46082</v>
      </c>
      <c r="M1741" s="49">
        <v>0.58333333333333337</v>
      </c>
      <c r="N1741" s="18">
        <v>46083</v>
      </c>
      <c r="O1741" s="56">
        <v>0.5</v>
      </c>
      <c r="P1741" s="31" t="str">
        <f>TEXT($L1741, "dddd")</f>
        <v>Sunday</v>
      </c>
      <c r="Q1741" s="39" t="s">
        <v>111</v>
      </c>
      <c r="R1741" s="39">
        <v>2569</v>
      </c>
      <c r="S1741" s="1" t="str">
        <f>IF(OR(MONTH(L1741)=12, MONTH(L1741)&lt;=5), "Dry Season", "Wet Season")</f>
        <v>Dry Season</v>
      </c>
      <c r="T1741" s="1">
        <v>1</v>
      </c>
      <c r="U1741" s="1">
        <v>1</v>
      </c>
      <c r="V1741" s="1">
        <v>0</v>
      </c>
      <c r="W1741" s="1">
        <v>0</v>
      </c>
      <c r="X1741" s="1" t="s">
        <v>44</v>
      </c>
      <c r="Y1741" s="1"/>
      <c r="Z1741" s="1"/>
      <c r="AA1741" s="11" cm="1">
        <f t="array" ref="AA1741">IF(ISBLANK(Y1741), 0, VINCentyInvDistance(F1741,G1741,Y1741,Z1741))</f>
        <v>0</v>
      </c>
      <c r="AB1741" s="1">
        <v>0</v>
      </c>
      <c r="AC1741" s="1">
        <v>0</v>
      </c>
      <c r="AD1741" s="1">
        <v>0</v>
      </c>
      <c r="AE1741" s="1">
        <v>4</v>
      </c>
      <c r="AF1741" s="1">
        <v>1</v>
      </c>
      <c r="AG1741" s="1" t="str">
        <f>TRIM(MID(SUBSTITUTE($H1741,",",REPT(" ",200)),(LEN($H1741)-LEN(SUBSTITUTE($H1741,",",""))-4)*200+1,200))</f>
        <v>Toril District</v>
      </c>
      <c r="AH1741" s="1" t="str">
        <f>TRIM(MID(SUBSTITUTE($H1741,",",REPT(" ",200)),(LEN($H1741)-LEN(SUBSTITUTE($H1741,",",""))-3)*200+1,200))</f>
        <v>Davao City</v>
      </c>
      <c r="AI1741" s="1" t="str">
        <f>TRIM(MID(SUBSTITUTE($H1741,",",REPT(" ",200)),(LEN($H1741)-LEN(SUBSTITUTE($H1741,",",""))-2)*200+1,200))</f>
        <v>Davao Region</v>
      </c>
      <c r="AJ1741" s="1" t="str">
        <f>TRIM(MID(SUBSTITUTE($H1741,",",REPT(" ",200)),(LEN($H1741)-LEN(SUBSTITUTE($H1741,",",""))-0)*200+1,200))</f>
        <v>Philippines</v>
      </c>
      <c r="AK1741" t="s">
        <v>4700</v>
      </c>
      <c r="AL1741" s="7">
        <v>0</v>
      </c>
      <c r="AM1741" s="1" t="s">
        <v>4701</v>
      </c>
    </row>
    <row r="1742" spans="1:39" ht="12.75" customHeight="1">
      <c r="A1742" s="1"/>
      <c r="B1742" s="1" t="s">
        <v>4702</v>
      </c>
      <c r="C1742" s="1" t="s">
        <v>4703</v>
      </c>
      <c r="D1742" s="3" t="str">
        <f ca="1">IFERROR(__xludf.DUMMYFUNCTION("PROPER(REGEXEXTRACT(B1050, ""(?:https?:\/\/)?(?:www\.)?([a-zA-Z0-9-]+)\.""))"),"Skyscanner")</f>
        <v>Skyscanner</v>
      </c>
      <c r="E1742" s="1" t="s">
        <v>4704</v>
      </c>
      <c r="F1742" s="1">
        <v>7.1436799999999998</v>
      </c>
      <c r="G1742" s="1">
        <v>125.6354</v>
      </c>
      <c r="H1742" s="1" t="s">
        <v>4705</v>
      </c>
      <c r="I1742" s="1" t="s">
        <v>4252</v>
      </c>
      <c r="J1742" s="1">
        <f>IF(K1742="URBAN",1,IF(K1742="SUBURBAN",2,IF(K1742="RURAL",3,"")))</f>
        <v>2</v>
      </c>
      <c r="K1742" s="1" t="s">
        <v>84</v>
      </c>
      <c r="L1742" s="18">
        <v>46082</v>
      </c>
      <c r="M1742" s="49">
        <v>0.625</v>
      </c>
      <c r="N1742" s="18">
        <v>46083</v>
      </c>
      <c r="O1742" s="56">
        <v>0.5</v>
      </c>
      <c r="P1742" s="31" t="str">
        <f>TEXT($L1742, "dddd")</f>
        <v>Sunday</v>
      </c>
      <c r="Q1742" s="39" t="s">
        <v>207</v>
      </c>
      <c r="R1742" s="39">
        <v>1964</v>
      </c>
      <c r="S1742" s="1" t="str">
        <f>IF(OR(MONTH(L1742)=12, MONTH(L1742)&lt;=5), "Dry Season", "Wet Season")</f>
        <v>Dry Season</v>
      </c>
      <c r="T1742" s="1">
        <v>1</v>
      </c>
      <c r="U1742" s="1">
        <v>0</v>
      </c>
      <c r="V1742" s="1">
        <v>0</v>
      </c>
      <c r="W1742" s="1">
        <v>0</v>
      </c>
      <c r="X1742" s="1" t="s">
        <v>44</v>
      </c>
      <c r="Y1742" s="1"/>
      <c r="Z1742" s="1"/>
      <c r="AA1742" s="11" cm="1">
        <f t="array" ref="AA1742">IF(ISBLANK(Y1742), 0, VINCentyInvDistance(F1742,G1742,Y1742,Z1742))</f>
        <v>0</v>
      </c>
      <c r="AB1742" s="1">
        <v>0</v>
      </c>
      <c r="AC1742" s="1">
        <v>0</v>
      </c>
      <c r="AD1742" s="1">
        <v>0</v>
      </c>
      <c r="AE1742" s="1">
        <v>430</v>
      </c>
      <c r="AF1742" s="1">
        <v>1</v>
      </c>
      <c r="AG1742" s="1" t="s">
        <v>4285</v>
      </c>
      <c r="AH1742" s="1" t="s">
        <v>1704</v>
      </c>
      <c r="AI1742" s="1" t="str">
        <f>TRIM(MID(SUBSTITUTE($H1742,",",REPT(" ",200)),(LEN($H1742)-LEN(SUBSTITUTE($H1742,",",""))-2)*200+1,200))</f>
        <v>Davao Region</v>
      </c>
      <c r="AJ1742" s="1" t="s">
        <v>55</v>
      </c>
      <c r="AL1742" s="7">
        <v>0</v>
      </c>
      <c r="AM1742" s="1" t="s">
        <v>4706</v>
      </c>
    </row>
    <row r="1743" spans="1:39" ht="12.75" customHeight="1">
      <c r="A1743" s="1"/>
      <c r="B1743" s="1" t="s">
        <v>4728</v>
      </c>
      <c r="C1743" s="1" t="s">
        <v>4729</v>
      </c>
      <c r="D1743" s="3" t="str">
        <f ca="1">IFERROR(__xludf.DUMMYFUNCTION("PROPER(REGEXEXTRACT(B1055, ""(?:https?:\/\/)?(?:www\.)?([a-zA-Z0-9-]+)\.""))"),"Google")</f>
        <v>Google</v>
      </c>
      <c r="E1743" s="1" t="s">
        <v>4730</v>
      </c>
      <c r="F1743" s="1">
        <v>7.1086124999999996</v>
      </c>
      <c r="G1743" s="1">
        <v>125.6137344</v>
      </c>
      <c r="H1743" s="1" t="s">
        <v>4731</v>
      </c>
      <c r="I1743" s="1" t="s">
        <v>4252</v>
      </c>
      <c r="J1743" s="1">
        <f>IF(K1743="URBAN",1,IF(K1743="SUBURBAN",2,IF(K1743="RURAL",3,"")))</f>
        <v>2</v>
      </c>
      <c r="K1743" s="1" t="s">
        <v>84</v>
      </c>
      <c r="L1743" s="18">
        <v>46082</v>
      </c>
      <c r="M1743" s="49">
        <v>0.625</v>
      </c>
      <c r="N1743" s="18">
        <v>46083</v>
      </c>
      <c r="O1743" s="56">
        <v>0.5</v>
      </c>
      <c r="P1743" s="31" t="str">
        <f>TEXT($L1743, "dddd")</f>
        <v>Sunday</v>
      </c>
      <c r="Q1743" s="39" t="s">
        <v>207</v>
      </c>
      <c r="R1743" s="39">
        <v>2553</v>
      </c>
      <c r="S1743" s="1" t="str">
        <f>IF(OR(MONTH(L1743)=12, MONTH(L1743)&lt;=5), "Dry Season", "Wet Season")</f>
        <v>Dry Season</v>
      </c>
      <c r="T1743" s="1">
        <v>1</v>
      </c>
      <c r="U1743" s="1">
        <v>1</v>
      </c>
      <c r="V1743" s="1">
        <v>0</v>
      </c>
      <c r="W1743" s="1">
        <v>0</v>
      </c>
      <c r="X1743" s="1" t="s">
        <v>44</v>
      </c>
      <c r="Y1743" s="1"/>
      <c r="Z1743" s="1"/>
      <c r="AA1743" s="11" cm="1">
        <f t="array" ref="AA1743">IF(ISBLANK(Y1743), 0, VINCentyInvDistance(F1743,G1743,Y1743,Z1743))</f>
        <v>0</v>
      </c>
      <c r="AB1743" s="1">
        <v>0</v>
      </c>
      <c r="AC1743" s="1">
        <v>0</v>
      </c>
      <c r="AD1743" s="1">
        <v>0</v>
      </c>
      <c r="AE1743" s="1">
        <v>234</v>
      </c>
      <c r="AF1743" s="1">
        <v>1</v>
      </c>
      <c r="AG1743" s="1" t="str">
        <f>TRIM(MID(SUBSTITUTE($H1743,",",REPT(" ",200)),(LEN($H1743)-LEN(SUBSTITUTE($H1743,",",""))-4)*200+1,200))</f>
        <v>Buhangin District</v>
      </c>
      <c r="AH1743" s="1" t="str">
        <f>TRIM(MID(SUBSTITUTE($H1743,",",REPT(" ",200)),(LEN($H1743)-LEN(SUBSTITUTE($H1743,",",""))-3)*200+1,200))</f>
        <v>Davao City</v>
      </c>
      <c r="AI1743" s="1" t="str">
        <f>TRIM(MID(SUBSTITUTE($H1743,",",REPT(" ",200)),(LEN($H1743)-LEN(SUBSTITUTE($H1743,",",""))-2)*200+1,200))</f>
        <v>Davao Region</v>
      </c>
      <c r="AJ1743" s="1" t="str">
        <f>TRIM(MID(SUBSTITUTE($H1743,",",REPT(" ",200)),(LEN($H1743)-LEN(SUBSTITUTE($H1743,",",""))-0)*200+1,200))</f>
        <v>Philippines</v>
      </c>
      <c r="AL1743" s="7">
        <v>0</v>
      </c>
      <c r="AM1743" s="1"/>
    </row>
    <row r="1744" spans="1:39" ht="12.75" customHeight="1">
      <c r="A1744" s="1"/>
      <c r="B1744" s="1" t="s">
        <v>4752</v>
      </c>
      <c r="C1744" s="1" t="s">
        <v>4753</v>
      </c>
      <c r="D1744" s="3" t="str">
        <f ca="1">IFERROR(__xludf.DUMMYFUNCTION("PROPER(REGEXEXTRACT(B1060, ""(?:https?:\/\/)?(?:www\.)?([a-zA-Z0-9-]+)\.""))"),"Skyscanner")</f>
        <v>Skyscanner</v>
      </c>
      <c r="E1744" s="1" t="s">
        <v>4656</v>
      </c>
      <c r="F1744" s="1">
        <v>7.1023880000000004</v>
      </c>
      <c r="G1744" s="1">
        <v>125.663769</v>
      </c>
      <c r="H1744" s="1" t="s">
        <v>4751</v>
      </c>
      <c r="I1744" s="1" t="s">
        <v>4252</v>
      </c>
      <c r="J1744" s="1">
        <f>IF(K1744="URBAN",1,IF(K1744="SUBURBAN",2,IF(K1744="RURAL",3,"")))</f>
        <v>2</v>
      </c>
      <c r="K1744" s="1" t="s">
        <v>84</v>
      </c>
      <c r="L1744" s="18">
        <v>46082</v>
      </c>
      <c r="M1744" s="49">
        <v>0.66666666666666663</v>
      </c>
      <c r="N1744" s="18">
        <v>46083</v>
      </c>
      <c r="O1744" s="56">
        <v>0.5</v>
      </c>
      <c r="P1744" s="31" t="str">
        <f>TEXT($L1744, "dddd")</f>
        <v>Sunday</v>
      </c>
      <c r="Q1744" s="39" t="s">
        <v>207</v>
      </c>
      <c r="R1744" s="39">
        <v>3290</v>
      </c>
      <c r="S1744" s="1" t="str">
        <f>IF(OR(MONTH(L1744)=12, MONTH(L1744)&lt;=5), "Dry Season", "Wet Season")</f>
        <v>Dry Season</v>
      </c>
      <c r="T1744" s="1">
        <v>2</v>
      </c>
      <c r="U1744" s="1">
        <v>1</v>
      </c>
      <c r="V1744" s="1">
        <v>0</v>
      </c>
      <c r="W1744" s="1">
        <v>0</v>
      </c>
      <c r="X1744" s="1" t="s">
        <v>44</v>
      </c>
      <c r="Y1744" s="1"/>
      <c r="Z1744" s="1"/>
      <c r="AA1744" s="11" cm="1">
        <f t="array" ref="AA1744">IF(ISBLANK(Y1744), 0, VINCentyInvDistance(F1744,G1744,Y1744,Z1744))</f>
        <v>0</v>
      </c>
      <c r="AB1744" s="1">
        <v>1</v>
      </c>
      <c r="AC1744" s="1">
        <v>8.1999999999999993</v>
      </c>
      <c r="AD1744" s="1">
        <v>4.2</v>
      </c>
      <c r="AE1744" s="1">
        <v>537</v>
      </c>
      <c r="AF1744" s="1">
        <v>1</v>
      </c>
      <c r="AG1744" s="1" t="s">
        <v>4564</v>
      </c>
      <c r="AH1744" s="1" t="s">
        <v>4109</v>
      </c>
      <c r="AI1744" s="1"/>
      <c r="AJ1744" s="1" t="s">
        <v>55</v>
      </c>
      <c r="AK1744" t="s">
        <v>16927</v>
      </c>
      <c r="AL1744" s="7">
        <v>0</v>
      </c>
      <c r="AM1744" s="1" t="s">
        <v>4754</v>
      </c>
    </row>
    <row r="1745" spans="1:39" ht="12.75" customHeight="1">
      <c r="A1745" s="1"/>
      <c r="B1745" s="1" t="s">
        <v>4755</v>
      </c>
      <c r="C1745" s="1" t="s">
        <v>4756</v>
      </c>
      <c r="D1745" s="3" t="str">
        <f ca="1">IFERROR(__xludf.DUMMYFUNCTION("PROPER(REGEXEXTRACT(B1061, ""(?:https?:\/\/)?(?:www\.)?([a-zA-Z0-9-]+)\.""))"),"Skyscanner")</f>
        <v>Skyscanner</v>
      </c>
      <c r="E1745" s="1" t="s">
        <v>4757</v>
      </c>
      <c r="F1745" s="1">
        <v>7.0840639999999997</v>
      </c>
      <c r="G1745" s="1">
        <v>125.6171722</v>
      </c>
      <c r="H1745" s="1" t="s">
        <v>4758</v>
      </c>
      <c r="I1745" s="1" t="s">
        <v>4252</v>
      </c>
      <c r="J1745" s="1">
        <f>IF(K1745="URBAN",1,IF(K1745="SUBURBAN",2,IF(K1745="RURAL",3,"")))</f>
        <v>2</v>
      </c>
      <c r="K1745" s="1" t="s">
        <v>84</v>
      </c>
      <c r="L1745" s="18">
        <v>46082</v>
      </c>
      <c r="M1745" s="49">
        <v>0.625</v>
      </c>
      <c r="N1745" s="18">
        <v>46083</v>
      </c>
      <c r="O1745" s="56">
        <v>0.45833333333333331</v>
      </c>
      <c r="P1745" s="31" t="str">
        <f>TEXT($L1745, "dddd")</f>
        <v>Sunday</v>
      </c>
      <c r="Q1745" s="39" t="s">
        <v>111</v>
      </c>
      <c r="R1745" s="39">
        <v>11147</v>
      </c>
      <c r="S1745" s="1" t="str">
        <f>IF(OR(MONTH(L1745)=12, MONTH(L1745)&lt;=5), "Dry Season", "Wet Season")</f>
        <v>Dry Season</v>
      </c>
      <c r="T1745" s="1">
        <v>1</v>
      </c>
      <c r="U1745" s="1">
        <v>1</v>
      </c>
      <c r="V1745" s="1">
        <v>0</v>
      </c>
      <c r="W1745" s="1">
        <v>1</v>
      </c>
      <c r="X1745" s="1" t="s">
        <v>4263</v>
      </c>
      <c r="Y1745" s="1">
        <v>7.0920304999999999</v>
      </c>
      <c r="Z1745" s="1">
        <v>125.61240720000001</v>
      </c>
      <c r="AA1745" s="11" cm="1">
        <f t="array" ref="AA1745">IF(ISBLANK(Y1745), 0, VINCentyInvDistance(F1745,G1745,Y1745,Z1745))</f>
        <v>1026.3100995377447</v>
      </c>
      <c r="AB1745" s="1">
        <v>0</v>
      </c>
      <c r="AC1745" s="1">
        <v>9.4</v>
      </c>
      <c r="AD1745" s="1">
        <v>3</v>
      </c>
      <c r="AE1745" s="1">
        <v>826</v>
      </c>
      <c r="AF1745" s="1">
        <v>1</v>
      </c>
      <c r="AG1745" s="1" t="s">
        <v>4264</v>
      </c>
      <c r="AH1745" s="1" t="s">
        <v>1704</v>
      </c>
      <c r="AI1745" s="1" t="str">
        <f>TRIM(MID(SUBSTITUTE($H1745,",",REPT(" ",200)),(LEN($H1745)-LEN(SUBSTITUTE($H1745,",",""))-2)*200+1,200))</f>
        <v>Davao Region</v>
      </c>
      <c r="AJ1745" s="1" t="s">
        <v>55</v>
      </c>
      <c r="AK1745" t="s">
        <v>16894</v>
      </c>
      <c r="AL1745" s="7">
        <v>0</v>
      </c>
      <c r="AM1745" s="1"/>
    </row>
    <row r="1746" spans="1:39" ht="12.75" customHeight="1">
      <c r="A1746" s="1"/>
      <c r="B1746" s="1" t="s">
        <v>4781</v>
      </c>
      <c r="C1746" s="1" t="s">
        <v>4782</v>
      </c>
      <c r="D1746" s="3" t="str">
        <f ca="1">IFERROR(__xludf.DUMMYFUNCTION("PROPER(REGEXEXTRACT(B1067, ""(?:https?:\/\/)?(?:www\.)?([a-zA-Z0-9-]+)\.""))"),"Skyscanner")</f>
        <v>Skyscanner</v>
      </c>
      <c r="E1746" s="1" t="s">
        <v>4783</v>
      </c>
      <c r="F1746" s="1">
        <v>7.0976802000000001</v>
      </c>
      <c r="G1746" s="1">
        <v>125.6206198</v>
      </c>
      <c r="H1746" s="1" t="s">
        <v>4784</v>
      </c>
      <c r="I1746" s="1" t="s">
        <v>4252</v>
      </c>
      <c r="J1746" s="1">
        <f>IF(K1746="URBAN",1,IF(K1746="SUBURBAN",2,IF(K1746="RURAL",3,"")))</f>
        <v>2</v>
      </c>
      <c r="K1746" s="1" t="s">
        <v>84</v>
      </c>
      <c r="L1746" s="18">
        <v>46082</v>
      </c>
      <c r="M1746" s="49">
        <v>0.58333333333333337</v>
      </c>
      <c r="N1746" s="18">
        <v>46083</v>
      </c>
      <c r="O1746" s="56">
        <v>0.5</v>
      </c>
      <c r="P1746" s="31" t="str">
        <f>TEXT($L1746, "dddd")</f>
        <v>Sunday</v>
      </c>
      <c r="Q1746" s="39" t="s">
        <v>1266</v>
      </c>
      <c r="R1746" s="39">
        <v>944</v>
      </c>
      <c r="S1746" s="1" t="str">
        <f>IF(OR(MONTH(L1746)=12, MONTH(L1746)&lt;=5), "Dry Season", "Wet Season")</f>
        <v>Dry Season</v>
      </c>
      <c r="T1746" s="1">
        <v>2</v>
      </c>
      <c r="U1746" s="1">
        <v>0</v>
      </c>
      <c r="V1746" s="1">
        <v>0</v>
      </c>
      <c r="W1746" s="1">
        <v>1</v>
      </c>
      <c r="X1746" s="1" t="s">
        <v>4263</v>
      </c>
      <c r="Y1746" s="1">
        <v>7.0920304999999999</v>
      </c>
      <c r="Z1746" s="1">
        <v>125.61240720000001</v>
      </c>
      <c r="AA1746" s="11" cm="1">
        <f t="array" ref="AA1746">IF(ISBLANK(Y1746), 0, VINCentyInvDistance(F1746,G1746,Y1746,Z1746))</f>
        <v>1101.5989997208724</v>
      </c>
      <c r="AB1746" s="1">
        <v>0</v>
      </c>
      <c r="AC1746" s="1">
        <v>7.4</v>
      </c>
      <c r="AD1746" s="1">
        <v>3.7</v>
      </c>
      <c r="AE1746" s="1">
        <v>6</v>
      </c>
      <c r="AF1746" s="1">
        <v>1</v>
      </c>
      <c r="AG1746" s="1" t="s">
        <v>4264</v>
      </c>
      <c r="AH1746" s="1" t="s">
        <v>1704</v>
      </c>
      <c r="AI1746" s="1" t="str">
        <f>TRIM(MID(SUBSTITUTE($H1746,",",REPT(" ",200)),(LEN($H1746)-LEN(SUBSTITUTE($H1746,",",""))-2)*200+1,200))</f>
        <v>Davao Region</v>
      </c>
      <c r="AJ1746" s="1" t="s">
        <v>55</v>
      </c>
      <c r="AK1746" t="s">
        <v>1181</v>
      </c>
      <c r="AL1746" s="7">
        <v>0</v>
      </c>
      <c r="AM1746" s="1"/>
    </row>
    <row r="1747" spans="1:39" ht="12.75" customHeight="1">
      <c r="A1747" s="1"/>
      <c r="B1747" s="1" t="s">
        <v>4785</v>
      </c>
      <c r="C1747" s="1" t="s">
        <v>4786</v>
      </c>
      <c r="D1747" s="3" t="str">
        <f ca="1">IFERROR(__xludf.DUMMYFUNCTION("PROPER(REGEXEXTRACT(B1068, ""(?:https?:\/\/)?(?:www\.)?([a-zA-Z0-9-]+)\.""))"),"Google")</f>
        <v>Google</v>
      </c>
      <c r="E1747" s="1" t="s">
        <v>4787</v>
      </c>
      <c r="F1747" s="1">
        <v>7.0789552000000002</v>
      </c>
      <c r="G1747" s="1">
        <v>125.58110240000001</v>
      </c>
      <c r="H1747" s="1" t="s">
        <v>4788</v>
      </c>
      <c r="I1747" s="1" t="s">
        <v>4252</v>
      </c>
      <c r="J1747" s="1">
        <f>IF(K1747="URBAN",1,IF(K1747="SUBURBAN",2,IF(K1747="RURAL",3,"")))</f>
        <v>2</v>
      </c>
      <c r="K1747" s="1" t="s">
        <v>84</v>
      </c>
      <c r="L1747" s="18">
        <v>46082</v>
      </c>
      <c r="M1747" s="49">
        <v>0.625</v>
      </c>
      <c r="N1747" s="18">
        <v>46083</v>
      </c>
      <c r="O1747" s="56">
        <v>0.5</v>
      </c>
      <c r="P1747" s="31" t="str">
        <f>TEXT($L1747, "dddd")</f>
        <v>Sunday</v>
      </c>
      <c r="Q1747" s="39" t="s">
        <v>61</v>
      </c>
      <c r="R1747" s="39">
        <v>2366</v>
      </c>
      <c r="S1747" s="1" t="str">
        <f>IF(OR(MONTH(L1747)=12, MONTH(L1747)&lt;=5), "Dry Season", "Wet Season")</f>
        <v>Dry Season</v>
      </c>
      <c r="T1747" s="1">
        <v>1</v>
      </c>
      <c r="U1747" s="1">
        <v>0</v>
      </c>
      <c r="V1747" s="1">
        <v>0</v>
      </c>
      <c r="W1747" s="1">
        <v>0</v>
      </c>
      <c r="X1747" s="1" t="s">
        <v>44</v>
      </c>
      <c r="Y1747" s="1"/>
      <c r="Z1747" s="1"/>
      <c r="AA1747" s="11" cm="1">
        <f t="array" ref="AA1747">IF(ISBLANK(Y1747), 0, VINCentyInvDistance(F1747,G1747,Y1747,Z1747))</f>
        <v>0</v>
      </c>
      <c r="AB1747" s="1">
        <v>0</v>
      </c>
      <c r="AC1747" s="1">
        <v>0</v>
      </c>
      <c r="AD1747" s="1">
        <v>0</v>
      </c>
      <c r="AE1747" s="1">
        <v>34</v>
      </c>
      <c r="AF1747" s="1">
        <v>1</v>
      </c>
      <c r="AG1747" s="1" t="str">
        <f>TRIM(MID(SUBSTITUTE($H1747,",",REPT(" ",200)),(LEN($H1747)-LEN(SUBSTITUTE($H1747,",",""))-4)*200+1,200))</f>
        <v>Talomo District</v>
      </c>
      <c r="AH1747" s="1" t="str">
        <f>TRIM(MID(SUBSTITUTE($H1747,",",REPT(" ",200)),(LEN($H1747)-LEN(SUBSTITUTE($H1747,",",""))-3)*200+1,200))</f>
        <v>Davao City</v>
      </c>
      <c r="AI1747" s="1" t="str">
        <f>TRIM(MID(SUBSTITUTE($H1747,",",REPT(" ",200)),(LEN($H1747)-LEN(SUBSTITUTE($H1747,",",""))-2)*200+1,200))</f>
        <v>Davao Region</v>
      </c>
      <c r="AJ1747" s="1" t="str">
        <f>TRIM(MID(SUBSTITUTE($H1747,",",REPT(" ",200)),(LEN($H1747)-LEN(SUBSTITUTE($H1747,",",""))-0)*200+1,200))</f>
        <v>Philippines</v>
      </c>
      <c r="AL1747" s="7">
        <v>0</v>
      </c>
      <c r="AM1747" s="1"/>
    </row>
    <row r="1748" spans="1:39" ht="12.75" customHeight="1">
      <c r="A1748" s="1"/>
      <c r="B1748" s="1" t="s">
        <v>4789</v>
      </c>
      <c r="C1748" s="1" t="s">
        <v>4790</v>
      </c>
      <c r="D1748" s="3" t="str">
        <f ca="1">IFERROR(__xludf.DUMMYFUNCTION("PROPER(REGEXEXTRACT(B1069, ""(?:https?:\/\/)?(?:www\.)?([a-zA-Z0-9-]+)\.""))"),"Google")</f>
        <v>Google</v>
      </c>
      <c r="E1748" s="1" t="s">
        <v>4791</v>
      </c>
      <c r="F1748" s="1">
        <v>7.1364552999999997</v>
      </c>
      <c r="G1748" s="1">
        <v>125.6605493</v>
      </c>
      <c r="H1748" s="1" t="s">
        <v>4792</v>
      </c>
      <c r="I1748" s="1" t="s">
        <v>4252</v>
      </c>
      <c r="J1748" s="1">
        <f>IF(K1748="URBAN",1,IF(K1748="SUBURBAN",2,IF(K1748="RURAL",3,"")))</f>
        <v>2</v>
      </c>
      <c r="K1748" s="1" t="s">
        <v>84</v>
      </c>
      <c r="L1748" s="18">
        <v>46082</v>
      </c>
      <c r="M1748" s="49">
        <v>0.625</v>
      </c>
      <c r="N1748" s="18">
        <v>46083</v>
      </c>
      <c r="O1748" s="56">
        <v>0.5</v>
      </c>
      <c r="P1748" s="31" t="str">
        <f>TEXT($L1748, "dddd")</f>
        <v>Sunday</v>
      </c>
      <c r="Q1748" s="39" t="s">
        <v>111</v>
      </c>
      <c r="R1748" s="39">
        <v>1549</v>
      </c>
      <c r="S1748" s="1" t="str">
        <f>IF(OR(MONTH(L1748)=12, MONTH(L1748)&lt;=5), "Dry Season", "Wet Season")</f>
        <v>Dry Season</v>
      </c>
      <c r="T1748" s="1">
        <v>1</v>
      </c>
      <c r="U1748" s="1">
        <v>0</v>
      </c>
      <c r="V1748" s="1">
        <v>1</v>
      </c>
      <c r="W1748" s="1">
        <v>0</v>
      </c>
      <c r="X1748" s="1" t="s">
        <v>44</v>
      </c>
      <c r="Y1748" s="1"/>
      <c r="Z1748" s="1"/>
      <c r="AA1748" s="11" cm="1">
        <f t="array" ref="AA1748">IF(ISBLANK(Y1748), 0, VINCentyInvDistance(F1748,G1748,Y1748,Z1748))</f>
        <v>0</v>
      </c>
      <c r="AB1748" s="1">
        <v>0</v>
      </c>
      <c r="AC1748" s="1">
        <v>0</v>
      </c>
      <c r="AD1748" s="1">
        <v>0</v>
      </c>
      <c r="AE1748" s="1">
        <v>114</v>
      </c>
      <c r="AF1748" s="1">
        <v>1</v>
      </c>
      <c r="AG1748" s="1" t="str">
        <f>TRIM(MID(SUBSTITUTE($H1748,",",REPT(" ",200)),(LEN($H1748)-LEN(SUBSTITUTE($H1748,",",""))-4)*200+1,200))</f>
        <v>Buhangin District</v>
      </c>
      <c r="AH1748" s="1" t="str">
        <f>TRIM(MID(SUBSTITUTE($H1748,",",REPT(" ",200)),(LEN($H1748)-LEN(SUBSTITUTE($H1748,",",""))-3)*200+1,200))</f>
        <v>Davao City</v>
      </c>
      <c r="AI1748" s="1" t="str">
        <f>TRIM(MID(SUBSTITUTE($H1748,",",REPT(" ",200)),(LEN($H1748)-LEN(SUBSTITUTE($H1748,",",""))-2)*200+1,200))</f>
        <v>Davao Region</v>
      </c>
      <c r="AJ1748" s="1" t="str">
        <f>TRIM(MID(SUBSTITUTE($H1748,",",REPT(" ",200)),(LEN($H1748)-LEN(SUBSTITUTE($H1748,",",""))-0)*200+1,200))</f>
        <v>Philippines</v>
      </c>
      <c r="AL1748" s="7">
        <v>0</v>
      </c>
      <c r="AM1748" s="1"/>
    </row>
    <row r="1749" spans="1:39" ht="12.75" customHeight="1">
      <c r="A1749" s="1"/>
      <c r="B1749" s="1" t="s">
        <v>4806</v>
      </c>
      <c r="C1749" s="1" t="s">
        <v>4807</v>
      </c>
      <c r="D1749" s="3" t="str">
        <f ca="1">IFERROR(__xludf.DUMMYFUNCTION("PROPER(REGEXEXTRACT(B1072, ""(?:https?:\/\/)?(?:www\.)?([a-zA-Z0-9-]+)\.""))"),"Tripadvisor")</f>
        <v>Tripadvisor</v>
      </c>
      <c r="E1749" s="1" t="s">
        <v>4808</v>
      </c>
      <c r="F1749" s="1">
        <v>11.98</v>
      </c>
      <c r="G1749" s="1">
        <v>121.94</v>
      </c>
      <c r="H1749" s="1" t="s">
        <v>4809</v>
      </c>
      <c r="I1749" s="1" t="s">
        <v>4252</v>
      </c>
      <c r="J1749" s="1">
        <f>IF(K1749="URBAN",1,IF(K1749="SUBURBAN",2,IF(K1749="RURAL",3,"")))</f>
        <v>2</v>
      </c>
      <c r="K1749" s="1" t="s">
        <v>84</v>
      </c>
      <c r="L1749" s="18">
        <v>46082</v>
      </c>
      <c r="M1749" s="49">
        <v>0.625</v>
      </c>
      <c r="N1749" s="18">
        <v>46083</v>
      </c>
      <c r="O1749" s="56">
        <v>0.5</v>
      </c>
      <c r="P1749" s="31" t="str">
        <f>TEXT($L1749, "dddd")</f>
        <v>Sunday</v>
      </c>
      <c r="Q1749" s="39" t="s">
        <v>531</v>
      </c>
      <c r="R1749" s="39">
        <v>2779</v>
      </c>
      <c r="S1749" s="1" t="str">
        <f>IF(OR(MONTH(L1749)=12, MONTH(L1749)&lt;=5), "Dry Season", "Wet Season")</f>
        <v>Dry Season</v>
      </c>
      <c r="T1749" s="1">
        <v>1</v>
      </c>
      <c r="U1749" s="1">
        <v>0</v>
      </c>
      <c r="V1749" s="1">
        <v>0</v>
      </c>
      <c r="W1749" s="1">
        <v>0</v>
      </c>
      <c r="X1749" s="1" t="s">
        <v>44</v>
      </c>
      <c r="Y1749" s="1"/>
      <c r="Z1749" s="1"/>
      <c r="AA1749" s="11" cm="1">
        <f t="array" ref="AA1749">IF(ISBLANK(Y1749), 0, VINCentyInvDistance(F1749,G1749,Y1749,Z1749))</f>
        <v>0</v>
      </c>
      <c r="AB1749" s="1">
        <v>0</v>
      </c>
      <c r="AC1749" s="1">
        <v>0</v>
      </c>
      <c r="AD1749" s="1">
        <v>0</v>
      </c>
      <c r="AE1749" s="1">
        <v>6458</v>
      </c>
      <c r="AF1749" s="1">
        <v>1</v>
      </c>
      <c r="AG1749" s="1" t="str">
        <f>TRIM(MID(SUBSTITUTE($H1749,",",REPT(" ",200)),(LEN($H1749)-LEN(SUBSTITUTE($H1749,",",""))-4)*200+1,200))</f>
        <v>Malay</v>
      </c>
      <c r="AH1749" s="1" t="str">
        <f>TRIM(MID(SUBSTITUTE($H1749,",",REPT(" ",200)),(LEN($H1749)-LEN(SUBSTITUTE($H1749,",",""))-3)*200+1,200))</f>
        <v>Aklan</v>
      </c>
      <c r="AI1749" s="1" t="str">
        <f>TRIM(MID(SUBSTITUTE($H1749,",",REPT(" ",200)),(LEN($H1749)-LEN(SUBSTITUTE($H1749,",",""))-2)*200+1,200))</f>
        <v>Western Visayas</v>
      </c>
      <c r="AJ1749" s="1" t="str">
        <f>TRIM(MID(SUBSTITUTE($H1749,",",REPT(" ",200)),(LEN($H1749)-LEN(SUBSTITUTE($H1749,",",""))-0)*200+1,200))</f>
        <v>Philippines</v>
      </c>
      <c r="AL1749" s="7">
        <v>0</v>
      </c>
      <c r="AM1749" s="1"/>
    </row>
    <row r="1750" spans="1:39" ht="12.75" customHeight="1">
      <c r="A1750" s="1"/>
      <c r="B1750" s="1" t="s">
        <v>4876</v>
      </c>
      <c r="C1750" s="1" t="s">
        <v>4877</v>
      </c>
      <c r="D1750" s="3" t="str">
        <f ca="1">IFERROR(__xludf.DUMMYFUNCTION("PROPER(REGEXEXTRACT(B1107, ""(?:https?:\/\/)?(?:www\.)?([a-zA-Z0-9-]+)\.""))"),"Skyscanner")</f>
        <v>Skyscanner</v>
      </c>
      <c r="E1750" s="1" t="s">
        <v>4878</v>
      </c>
      <c r="F1750" s="1">
        <v>9.1639999999999997</v>
      </c>
      <c r="G1750" s="1">
        <v>123.56699999999999</v>
      </c>
      <c r="H1750" s="1" t="s">
        <v>4879</v>
      </c>
      <c r="I1750" s="1" t="s">
        <v>2622</v>
      </c>
      <c r="J1750" s="1">
        <f>IF(K1750="URBAN",1,IF(K1750="SUBURBAN",2,IF(K1750="RURAL",3,"")))</f>
        <v>2</v>
      </c>
      <c r="K1750" s="1" t="s">
        <v>84</v>
      </c>
      <c r="L1750" s="18">
        <v>46082</v>
      </c>
      <c r="M1750" s="49">
        <v>0.58333333333333337</v>
      </c>
      <c r="N1750" s="18">
        <v>46083</v>
      </c>
      <c r="O1750" s="56">
        <v>0.5</v>
      </c>
      <c r="P1750" s="31" t="str">
        <f>TEXT($L1750, "dddd")</f>
        <v>Sunday</v>
      </c>
      <c r="Q1750" s="39" t="s">
        <v>117</v>
      </c>
      <c r="R1750" s="39">
        <v>5024</v>
      </c>
      <c r="S1750" s="1" t="str">
        <f>IF(OR(MONTH(L1750)=12, MONTH(L1750)&lt;=5), "Dry Season", "Wet Season")</f>
        <v>Dry Season</v>
      </c>
      <c r="T1750" s="1">
        <v>1</v>
      </c>
      <c r="U1750" s="1">
        <v>0</v>
      </c>
      <c r="V1750" s="1">
        <v>1</v>
      </c>
      <c r="W1750" s="2">
        <f>IF(ISNUMBER(SEARCH("N/A", X1750)), 0, 1)</f>
        <v>1</v>
      </c>
      <c r="X1750" s="1" t="s">
        <v>832</v>
      </c>
      <c r="Y1750" s="1">
        <v>16.408881399999999</v>
      </c>
      <c r="Z1750" s="1">
        <v>120.5991997</v>
      </c>
      <c r="AA1750" s="11" cm="1">
        <f t="array" ref="AA1750">IF(ISBLANK(Y1750), 0, VINCentyInvDistance(F1750,G1750,Y1750,Z1750))</f>
        <v>863758.71855137672</v>
      </c>
      <c r="AB1750" s="1">
        <v>0</v>
      </c>
      <c r="AC1750" s="1">
        <v>9.1999999999999993</v>
      </c>
      <c r="AD1750" s="1">
        <v>4.5999999999999996</v>
      </c>
      <c r="AE1750" s="1">
        <v>855</v>
      </c>
      <c r="AF1750" s="1">
        <v>1</v>
      </c>
      <c r="AG1750" s="1" t="s">
        <v>833</v>
      </c>
      <c r="AH1750" s="1" t="s">
        <v>834</v>
      </c>
      <c r="AI1750" s="1" t="str">
        <f>TRIM(MID(SUBSTITUTE($H1750,",",REPT(" ",200)),(LEN($H1750)-LEN(SUBSTITUTE($H1750,",",""))-2)*200+1,200))</f>
        <v>Negros Island Region</v>
      </c>
      <c r="AJ1750" s="1" t="s">
        <v>55</v>
      </c>
      <c r="AK1750" t="s">
        <v>16935</v>
      </c>
      <c r="AL1750" s="7">
        <v>0</v>
      </c>
      <c r="AM1750" s="1"/>
    </row>
    <row r="1751" spans="1:39" ht="12.75" customHeight="1">
      <c r="A1751" s="1"/>
      <c r="B1751" s="1" t="s">
        <v>1732</v>
      </c>
      <c r="C1751" s="1" t="s">
        <v>4900</v>
      </c>
      <c r="D1751" s="3" t="str">
        <f ca="1">IFERROR(__xludf.DUMMYFUNCTION("PROPER(REGEXEXTRACT(B1112, ""(?:https?:\/\/)?(?:www\.)?([a-zA-Z0-9-]+)\.""))"),"Skyscanner")</f>
        <v>Skyscanner</v>
      </c>
      <c r="E1751" s="1" t="s">
        <v>4901</v>
      </c>
      <c r="F1751" s="1">
        <v>14.10183</v>
      </c>
      <c r="G1751" s="1">
        <v>120.94849000000001</v>
      </c>
      <c r="H1751" s="1" t="s">
        <v>1735</v>
      </c>
      <c r="I1751" s="1" t="s">
        <v>1300</v>
      </c>
      <c r="J1751" s="1">
        <f>IF(K1751="URBAN",1,IF(K1751="SUBURBAN",2,IF(K1751="RURAL",3,"")))</f>
        <v>2</v>
      </c>
      <c r="K1751" s="1" t="s">
        <v>84</v>
      </c>
      <c r="L1751" s="18">
        <v>46082</v>
      </c>
      <c r="M1751" s="49">
        <v>0.625</v>
      </c>
      <c r="N1751" s="18">
        <v>46083</v>
      </c>
      <c r="O1751" s="56">
        <v>0.5</v>
      </c>
      <c r="P1751" s="31" t="str">
        <f>TEXT($L1751, "dddd")</f>
        <v>Sunday</v>
      </c>
      <c r="Q1751" s="39" t="s">
        <v>531</v>
      </c>
      <c r="R1751" s="39">
        <v>5380</v>
      </c>
      <c r="S1751" s="1" t="str">
        <f>IF(OR(MONTH(L1751)=12, MONTH(L1751)&lt;=5), "Dry Season", "Wet Season")</f>
        <v>Dry Season</v>
      </c>
      <c r="T1751" s="1">
        <v>1</v>
      </c>
      <c r="U1751" s="1">
        <v>0</v>
      </c>
      <c r="V1751" s="1">
        <v>0</v>
      </c>
      <c r="W1751" s="2">
        <f>IF(ISNUMBER(SEARCH("N/A", X1751)), 0, 1)</f>
        <v>0</v>
      </c>
      <c r="X1751" s="1" t="s">
        <v>44</v>
      </c>
      <c r="Y1751" s="1"/>
      <c r="Z1751" s="1"/>
      <c r="AA1751" s="11" cm="1">
        <f t="array" ref="AA1751">IF(ISBLANK(Y1751), 0, VINCentyInvDistance(F1751,G1751,Y1751,Z1751))</f>
        <v>0</v>
      </c>
      <c r="AB1751" s="1">
        <v>1</v>
      </c>
      <c r="AC1751" s="1">
        <v>7.8</v>
      </c>
      <c r="AD1751" s="1">
        <v>4.9000000000000004</v>
      </c>
      <c r="AE1751" s="1">
        <v>809</v>
      </c>
      <c r="AF1751" s="1">
        <v>1</v>
      </c>
      <c r="AG1751" s="1" t="s">
        <v>1729</v>
      </c>
      <c r="AH1751" s="1" t="s">
        <v>1730</v>
      </c>
      <c r="AI1751" s="1"/>
      <c r="AJ1751" s="1" t="s">
        <v>55</v>
      </c>
      <c r="AK1751" t="s">
        <v>16599</v>
      </c>
      <c r="AL1751" s="7">
        <v>0</v>
      </c>
      <c r="AM1751" s="1" t="s">
        <v>1736</v>
      </c>
    </row>
    <row r="1752" spans="1:39" ht="12.75" customHeight="1">
      <c r="A1752" s="1"/>
      <c r="B1752" s="1" t="s">
        <v>4923</v>
      </c>
      <c r="C1752" s="1" t="s">
        <v>4924</v>
      </c>
      <c r="D1752" s="3" t="str">
        <f ca="1">IFERROR(__xludf.DUMMYFUNCTION("PROPER(REGEXEXTRACT(B1117, ""(?:https?:\/\/)?(?:www\.)?([a-zA-Z0-9-]+)\.""))"),"Skyscanner")</f>
        <v>Skyscanner</v>
      </c>
      <c r="E1752" s="1" t="s">
        <v>4925</v>
      </c>
      <c r="F1752" s="1">
        <v>10.34173</v>
      </c>
      <c r="G1752" s="1">
        <v>123.89745600000001</v>
      </c>
      <c r="H1752" s="1" t="s">
        <v>4926</v>
      </c>
      <c r="I1752" s="1" t="s">
        <v>2622</v>
      </c>
      <c r="J1752" s="1">
        <f>IF(K1752="URBAN",1,IF(K1752="SUBURBAN",2,IF(K1752="RURAL",3,"")))</f>
        <v>2</v>
      </c>
      <c r="K1752" s="1" t="s">
        <v>84</v>
      </c>
      <c r="L1752" s="18">
        <v>46082</v>
      </c>
      <c r="M1752" s="49">
        <v>0.625</v>
      </c>
      <c r="N1752" s="18">
        <v>46083</v>
      </c>
      <c r="O1752" s="56">
        <v>0.5</v>
      </c>
      <c r="P1752" s="31" t="str">
        <f>TEXT($L1752, "dddd")</f>
        <v>Sunday</v>
      </c>
      <c r="Q1752" s="39" t="s">
        <v>531</v>
      </c>
      <c r="R1752" s="39">
        <v>12685</v>
      </c>
      <c r="S1752" s="1" t="str">
        <f>IF(OR(MONTH(L1752)=12, MONTH(L1752)&lt;=5), "Dry Season", "Wet Season")</f>
        <v>Dry Season</v>
      </c>
      <c r="T1752" s="1">
        <v>1</v>
      </c>
      <c r="U1752" s="1">
        <v>0</v>
      </c>
      <c r="V1752" s="1">
        <v>1</v>
      </c>
      <c r="W1752" s="2">
        <f>IF(ISNUMBER(SEARCH("N/A", X1752)), 0, 1)</f>
        <v>0</v>
      </c>
      <c r="X1752" s="1" t="s">
        <v>44</v>
      </c>
      <c r="Y1752" s="1"/>
      <c r="Z1752" s="1"/>
      <c r="AA1752" s="11" cm="1">
        <f t="array" ref="AA1752">IF(ISBLANK(Y1752), 0, VINCentyInvDistance(F1752,G1752,Y1752,Z1752))</f>
        <v>0</v>
      </c>
      <c r="AB1752" s="1">
        <v>0</v>
      </c>
      <c r="AC1752" s="1">
        <v>8.8000000000000007</v>
      </c>
      <c r="AD1752" s="1">
        <v>0</v>
      </c>
      <c r="AE1752" s="1">
        <v>1684</v>
      </c>
      <c r="AF1752" s="1">
        <v>1</v>
      </c>
      <c r="AG1752" s="1" t="str">
        <f>TRIM(MID(SUBSTITUTE($H1752,",",REPT(" ",200)),(LEN($H1752)-LEN(SUBSTITUTE($H1752,",",""))-4)*200+1,200))</f>
        <v>Apas</v>
      </c>
      <c r="AH1752" s="1" t="str">
        <f>TRIM(MID(SUBSTITUTE($H1752,",",REPT(" ",200)),(LEN($H1752)-LEN(SUBSTITUTE($H1752,",",""))-3)*200+1,200))</f>
        <v>Cebu City</v>
      </c>
      <c r="AI1752" s="1" t="str">
        <f>TRIM(MID(SUBSTITUTE($H1752,",",REPT(" ",200)),(LEN($H1752)-LEN(SUBSTITUTE($H1752,",",""))-2)*200+1,200))</f>
        <v>Central Visayas</v>
      </c>
      <c r="AJ1752" s="1" t="str">
        <f>TRIM(MID(SUBSTITUTE($H1752,",",REPT(" ",200)),(LEN($H1752)-LEN(SUBSTITUTE($H1752,",",""))-0)*200+1,200))</f>
        <v>Philippines</v>
      </c>
      <c r="AL1752" s="7">
        <v>0</v>
      </c>
      <c r="AM1752" s="1" t="s">
        <v>4927</v>
      </c>
    </row>
    <row r="1753" spans="1:39" ht="12.75" customHeight="1">
      <c r="A1753" s="1"/>
      <c r="B1753" s="1" t="s">
        <v>4944</v>
      </c>
      <c r="C1753" s="1" t="s">
        <v>4945</v>
      </c>
      <c r="D1753" s="3" t="str">
        <f ca="1">IFERROR(__xludf.DUMMYFUNCTION("PROPER(REGEXEXTRACT(B1122, ""(?:https?:\/\/)?(?:www\.)?([a-zA-Z0-9-]+)\.""))"),"Skyscanner")</f>
        <v>Skyscanner</v>
      </c>
      <c r="E1753" s="1" t="s">
        <v>4946</v>
      </c>
      <c r="F1753" s="1">
        <v>10.288326</v>
      </c>
      <c r="G1753" s="1">
        <v>124.006129</v>
      </c>
      <c r="H1753" s="1" t="s">
        <v>4940</v>
      </c>
      <c r="I1753" s="1" t="s">
        <v>2622</v>
      </c>
      <c r="J1753" s="1">
        <f>IF(K1753="URBAN",1,IF(K1753="SUBURBAN",2,IF(K1753="RURAL",3,"")))</f>
        <v>2</v>
      </c>
      <c r="K1753" s="1" t="s">
        <v>84</v>
      </c>
      <c r="L1753" s="18">
        <v>46082</v>
      </c>
      <c r="M1753" s="49">
        <v>0.625</v>
      </c>
      <c r="N1753" s="18">
        <v>46083</v>
      </c>
      <c r="O1753" s="56">
        <v>0.45833333333333331</v>
      </c>
      <c r="P1753" s="31" t="str">
        <f>TEXT($L1753, "dddd")</f>
        <v>Sunday</v>
      </c>
      <c r="Q1753" s="39" t="s">
        <v>4947</v>
      </c>
      <c r="R1753" s="39">
        <v>1519</v>
      </c>
      <c r="S1753" s="1" t="str">
        <f>IF(OR(MONTH(L1753)=12, MONTH(L1753)&lt;=5), "Dry Season", "Wet Season")</f>
        <v>Dry Season</v>
      </c>
      <c r="T1753" s="1">
        <v>1</v>
      </c>
      <c r="U1753" s="1">
        <v>0</v>
      </c>
      <c r="V1753" s="1">
        <v>0</v>
      </c>
      <c r="W1753" s="2">
        <f>IF(ISNUMBER(SEARCH("N/A", X1753)), 0, 1)</f>
        <v>0</v>
      </c>
      <c r="X1753" s="1" t="s">
        <v>44</v>
      </c>
      <c r="Y1753" s="1"/>
      <c r="Z1753" s="1"/>
      <c r="AA1753" s="11" cm="1">
        <f t="array" ref="AA1753">IF(ISBLANK(Y1753), 0, VINCentyInvDistance(F1753,G1753,Y1753,Z1753))</f>
        <v>0</v>
      </c>
      <c r="AB1753" s="1">
        <v>1</v>
      </c>
      <c r="AC1753" s="1">
        <v>7.8</v>
      </c>
      <c r="AD1753" s="1">
        <v>4</v>
      </c>
      <c r="AE1753" s="1">
        <v>1413</v>
      </c>
      <c r="AF1753" s="1">
        <v>1</v>
      </c>
      <c r="AG1753" s="1" t="s">
        <v>4948</v>
      </c>
      <c r="AH1753" s="1" t="s">
        <v>731</v>
      </c>
      <c r="AI1753" s="1"/>
      <c r="AJ1753" s="1" t="s">
        <v>55</v>
      </c>
      <c r="AK1753" t="s">
        <v>16938</v>
      </c>
      <c r="AL1753" s="7">
        <v>0</v>
      </c>
      <c r="AM1753" s="1" t="s">
        <v>4949</v>
      </c>
    </row>
    <row r="1754" spans="1:39" ht="12.75" customHeight="1">
      <c r="A1754" s="1"/>
      <c r="B1754" s="1" t="s">
        <v>4980</v>
      </c>
      <c r="C1754" s="1" t="s">
        <v>4981</v>
      </c>
      <c r="D1754" s="3" t="str">
        <f ca="1">IFERROR(__xludf.DUMMYFUNCTION("PROPER(REGEXEXTRACT(B1129, ""(?:https?:\/\/)?(?:www\.)?([a-zA-Z0-9-]+)\.""))"),"Skyscanner")</f>
        <v>Skyscanner</v>
      </c>
      <c r="E1754" s="1" t="s">
        <v>4982</v>
      </c>
      <c r="F1754" s="1">
        <v>15.4833737</v>
      </c>
      <c r="G1754" s="1">
        <v>120.59536679999999</v>
      </c>
      <c r="H1754" s="1" t="s">
        <v>4983</v>
      </c>
      <c r="I1754" s="1" t="s">
        <v>41</v>
      </c>
      <c r="J1754" s="1">
        <f>IF(K1754="URBAN",1,IF(K1754="SUBURBAN",2,IF(K1754="RURAL",3,"")))</f>
        <v>2</v>
      </c>
      <c r="K1754" s="1" t="s">
        <v>84</v>
      </c>
      <c r="L1754" s="18">
        <v>46082</v>
      </c>
      <c r="M1754" s="49">
        <v>0.58333333333333337</v>
      </c>
      <c r="N1754" s="18">
        <v>46083</v>
      </c>
      <c r="O1754" s="56">
        <v>0.5</v>
      </c>
      <c r="P1754" s="31" t="str">
        <f>TEXT($L1754, "dddd")</f>
        <v>Sunday</v>
      </c>
      <c r="Q1754" s="39" t="s">
        <v>2856</v>
      </c>
      <c r="R1754" s="39">
        <v>3748</v>
      </c>
      <c r="S1754" s="1" t="str">
        <f>IF(OR(MONTH(L1754)=12, MONTH(L1754)&lt;=5), "Dry Season", "Wet Season")</f>
        <v>Dry Season</v>
      </c>
      <c r="T1754" s="1">
        <v>1</v>
      </c>
      <c r="U1754" s="1">
        <v>1</v>
      </c>
      <c r="V1754" s="1">
        <v>0</v>
      </c>
      <c r="W1754" s="2">
        <f>IF(ISNUMBER(SEARCH("N/A", X1754)), 0, 1)</f>
        <v>1</v>
      </c>
      <c r="X1754" s="1" t="s">
        <v>4984</v>
      </c>
      <c r="Y1754" s="1">
        <v>15.477553800000001</v>
      </c>
      <c r="Z1754" s="1">
        <v>120.595117</v>
      </c>
      <c r="AA1754" s="11" cm="1">
        <f t="array" ref="AA1754">IF(ISBLANK(Y1754), 0, VINCentyInvDistance(F1754,G1754,Y1754,Z1754))</f>
        <v>644.54948636152506</v>
      </c>
      <c r="AB1754" s="1">
        <v>1</v>
      </c>
      <c r="AC1754" s="1">
        <v>8.1999999999999993</v>
      </c>
      <c r="AD1754" s="1">
        <v>4.0999999999999996</v>
      </c>
      <c r="AE1754" s="1">
        <v>192</v>
      </c>
      <c r="AF1754" s="1">
        <v>1</v>
      </c>
      <c r="AG1754" s="1" t="s">
        <v>4985</v>
      </c>
      <c r="AH1754" s="1" t="s">
        <v>4985</v>
      </c>
      <c r="AI1754" s="1" t="str">
        <f>TRIM(MID(SUBSTITUTE($H1754,",",REPT(" ",200)),(LEN($H1754)-LEN(SUBSTITUTE($H1754,",",""))-2)*200+1,200))</f>
        <v>Central Luzon</v>
      </c>
      <c r="AJ1754" s="1" t="s">
        <v>55</v>
      </c>
      <c r="AK1754" t="s">
        <v>16944</v>
      </c>
      <c r="AL1754" s="7">
        <v>0</v>
      </c>
      <c r="AM1754" s="1"/>
    </row>
    <row r="1755" spans="1:39" ht="12.75" customHeight="1">
      <c r="A1755" s="1"/>
      <c r="B1755" s="1" t="s">
        <v>4990</v>
      </c>
      <c r="C1755" s="1" t="s">
        <v>4991</v>
      </c>
      <c r="D1755" s="3" t="str">
        <f ca="1">IFERROR(__xludf.DUMMYFUNCTION("PROPER(REGEXEXTRACT(B1131, ""(?:https?:\/\/)?(?:www\.)?([a-zA-Z0-9-]+)\.""))"),"Skyscanner")</f>
        <v>Skyscanner</v>
      </c>
      <c r="E1755" s="1" t="s">
        <v>4992</v>
      </c>
      <c r="F1755" s="1">
        <v>15.341322</v>
      </c>
      <c r="G1755" s="1">
        <v>120.612171</v>
      </c>
      <c r="H1755" s="1" t="s">
        <v>4989</v>
      </c>
      <c r="I1755" s="1" t="s">
        <v>41</v>
      </c>
      <c r="J1755" s="1">
        <f>IF(K1755="URBAN",1,IF(K1755="SUBURBAN",2,IF(K1755="RURAL",3,"")))</f>
        <v>2</v>
      </c>
      <c r="K1755" s="1" t="s">
        <v>84</v>
      </c>
      <c r="L1755" s="18">
        <v>46082</v>
      </c>
      <c r="M1755" s="49">
        <v>0.58333333333333337</v>
      </c>
      <c r="N1755" s="18">
        <v>46083</v>
      </c>
      <c r="O1755" s="56">
        <v>0.5</v>
      </c>
      <c r="P1755" s="31" t="str">
        <f>TEXT($L1755, "dddd")</f>
        <v>Sunday</v>
      </c>
      <c r="Q1755" s="39" t="s">
        <v>4993</v>
      </c>
      <c r="R1755" s="39">
        <v>1400</v>
      </c>
      <c r="S1755" s="1" t="str">
        <f>IF(OR(MONTH(L1755)=12, MONTH(L1755)&lt;=5), "Dry Season", "Wet Season")</f>
        <v>Dry Season</v>
      </c>
      <c r="T1755" s="1">
        <v>1</v>
      </c>
      <c r="U1755" s="1">
        <v>0</v>
      </c>
      <c r="V1755" s="1">
        <v>0</v>
      </c>
      <c r="W1755" s="2">
        <f>IF(ISNUMBER(SEARCH("N/A", X1755)), 0, 1)</f>
        <v>0</v>
      </c>
      <c r="X1755" s="1" t="s">
        <v>44</v>
      </c>
      <c r="Y1755" s="1"/>
      <c r="Z1755" s="1"/>
      <c r="AA1755" s="11" cm="1">
        <f t="array" ref="AA1755">IF(ISBLANK(Y1755), 0, VINCentyInvDistance(F1755,G1755,Y1755,Z1755))</f>
        <v>0</v>
      </c>
      <c r="AB1755" s="1">
        <v>0</v>
      </c>
      <c r="AC1755" s="1">
        <v>10</v>
      </c>
      <c r="AD1755" s="1">
        <v>4.5999999999999996</v>
      </c>
      <c r="AE1755" s="1">
        <v>4</v>
      </c>
      <c r="AF1755" s="1">
        <v>1</v>
      </c>
      <c r="AG1755" s="1" t="s">
        <v>4994</v>
      </c>
      <c r="AH1755" s="1" t="s">
        <v>4985</v>
      </c>
      <c r="AI1755" s="1"/>
      <c r="AJ1755" s="1" t="s">
        <v>55</v>
      </c>
      <c r="AK1755" t="s">
        <v>16946</v>
      </c>
      <c r="AL1755" s="7">
        <v>0</v>
      </c>
      <c r="AM1755" s="1" t="s">
        <v>4995</v>
      </c>
    </row>
    <row r="1756" spans="1:39" ht="12.75" customHeight="1">
      <c r="A1756" s="1"/>
      <c r="B1756" s="1" t="s">
        <v>5010</v>
      </c>
      <c r="C1756" s="1" t="s">
        <v>5011</v>
      </c>
      <c r="D1756" s="3" t="str">
        <f ca="1">IFERROR(__xludf.DUMMYFUNCTION("PROPER(REGEXEXTRACT(B1135, ""(?:https?:\/\/)?(?:www\.)?([a-zA-Z0-9-]+)\.""))"),"Skyscanner")</f>
        <v>Skyscanner</v>
      </c>
      <c r="E1756" s="1" t="s">
        <v>5012</v>
      </c>
      <c r="F1756" s="1">
        <v>10.325649</v>
      </c>
      <c r="G1756" s="1">
        <v>123.917089</v>
      </c>
      <c r="H1756" s="1" t="s">
        <v>5013</v>
      </c>
      <c r="I1756" s="1" t="s">
        <v>41</v>
      </c>
      <c r="J1756" s="1">
        <f>IF(K1756="URBAN",1,IF(K1756="SUBURBAN",2,IF(K1756="RURAL",3,"")))</f>
        <v>2</v>
      </c>
      <c r="K1756" s="1" t="s">
        <v>84</v>
      </c>
      <c r="L1756" s="18">
        <v>46082</v>
      </c>
      <c r="M1756" s="49">
        <v>0.58333333333333337</v>
      </c>
      <c r="N1756" s="18">
        <v>46083</v>
      </c>
      <c r="O1756" s="56">
        <v>0.5</v>
      </c>
      <c r="P1756" s="31" t="str">
        <f>TEXT($L1756, "dddd")</f>
        <v>Sunday</v>
      </c>
      <c r="Q1756" s="39" t="s">
        <v>61</v>
      </c>
      <c r="R1756" s="39">
        <v>6621</v>
      </c>
      <c r="S1756" s="1" t="str">
        <f>IF(OR(MONTH(L1756)=12, MONTH(L1756)&lt;=5), "Dry Season", "Wet Season")</f>
        <v>Dry Season</v>
      </c>
      <c r="T1756" s="1">
        <v>1</v>
      </c>
      <c r="U1756" s="1">
        <v>0</v>
      </c>
      <c r="V1756" s="1">
        <v>1</v>
      </c>
      <c r="W1756" s="2">
        <f>IF(ISNUMBER(SEARCH("N/A", X1756)), 0, 1)</f>
        <v>0</v>
      </c>
      <c r="X1756" s="1" t="s">
        <v>44</v>
      </c>
      <c r="Y1756" s="1"/>
      <c r="Z1756" s="1"/>
      <c r="AA1756" s="11" cm="1">
        <f t="array" ref="AA1756">IF(ISBLANK(Y1756), 0, VINCentyInvDistance(F1756,G1756,Y1756,Z1756))</f>
        <v>0</v>
      </c>
      <c r="AB1756" s="1">
        <v>0</v>
      </c>
      <c r="AC1756" s="1">
        <v>8.1999999999999993</v>
      </c>
      <c r="AD1756" s="1">
        <v>4.2</v>
      </c>
      <c r="AE1756" s="1">
        <v>210</v>
      </c>
      <c r="AF1756" s="1">
        <v>1</v>
      </c>
      <c r="AG1756" s="1" t="s">
        <v>731</v>
      </c>
      <c r="AH1756" s="1" t="s">
        <v>731</v>
      </c>
      <c r="AI1756" s="1"/>
      <c r="AJ1756" s="1" t="s">
        <v>55</v>
      </c>
      <c r="AK1756" t="s">
        <v>16947</v>
      </c>
      <c r="AL1756" s="7">
        <v>0</v>
      </c>
      <c r="AM1756" s="1" t="s">
        <v>5014</v>
      </c>
    </row>
    <row r="1757" spans="1:39" ht="12.75" customHeight="1">
      <c r="A1757" s="1"/>
      <c r="B1757" s="1" t="s">
        <v>5023</v>
      </c>
      <c r="C1757" s="1" t="s">
        <v>5024</v>
      </c>
      <c r="D1757" s="3" t="str">
        <f ca="1">IFERROR(__xludf.DUMMYFUNCTION("PROPER(REGEXEXTRACT(B1138, ""(?:https?:\/\/)?(?:www\.)?([a-zA-Z0-9-]+)\.""))"),"Skyscanner")</f>
        <v>Skyscanner</v>
      </c>
      <c r="E1757" s="1" t="s">
        <v>5025</v>
      </c>
      <c r="F1757" s="1">
        <v>15.012084</v>
      </c>
      <c r="G1757" s="1">
        <v>120.66290600000001</v>
      </c>
      <c r="H1757" s="1" t="s">
        <v>5022</v>
      </c>
      <c r="I1757" s="1" t="s">
        <v>41</v>
      </c>
      <c r="J1757" s="1">
        <f>IF(K1757="URBAN",1,IF(K1757="SUBURBAN",2,IF(K1757="RURAL",3,"")))</f>
        <v>2</v>
      </c>
      <c r="K1757" s="1" t="s">
        <v>84</v>
      </c>
      <c r="L1757" s="18">
        <v>46082</v>
      </c>
      <c r="M1757" s="49">
        <v>0.58333333333333337</v>
      </c>
      <c r="N1757" s="18">
        <v>46083</v>
      </c>
      <c r="O1757" s="56">
        <v>0.5</v>
      </c>
      <c r="P1757" s="31" t="str">
        <f>TEXT($L1757, "dddd")</f>
        <v>Sunday</v>
      </c>
      <c r="Q1757" s="39" t="s">
        <v>61</v>
      </c>
      <c r="R1757" s="39">
        <v>2643</v>
      </c>
      <c r="S1757" s="1" t="str">
        <f>IF(OR(MONTH(L1757)=12, MONTH(L1757)&lt;=5), "Dry Season", "Wet Season")</f>
        <v>Dry Season</v>
      </c>
      <c r="T1757" s="1">
        <v>1</v>
      </c>
      <c r="U1757" s="1">
        <v>0</v>
      </c>
      <c r="V1757" s="1">
        <v>0</v>
      </c>
      <c r="W1757" s="2">
        <f>IF(ISNUMBER(SEARCH("N/A", X1757)), 0, 1)</f>
        <v>0</v>
      </c>
      <c r="X1757" s="1" t="s">
        <v>44</v>
      </c>
      <c r="Y1757" s="1"/>
      <c r="Z1757" s="1"/>
      <c r="AA1757" s="11" cm="1">
        <f t="array" ref="AA1757">IF(ISBLANK(Y1757), 0, VINCentyInvDistance(F1757,G1757,Y1757,Z1757))</f>
        <v>0</v>
      </c>
      <c r="AB1757" s="1">
        <v>0</v>
      </c>
      <c r="AC1757" s="1">
        <v>0</v>
      </c>
      <c r="AD1757" s="1">
        <v>0</v>
      </c>
      <c r="AE1757" s="1">
        <v>786</v>
      </c>
      <c r="AF1757" s="1">
        <v>1</v>
      </c>
      <c r="AG1757" s="1" t="s">
        <v>5026</v>
      </c>
      <c r="AH1757" s="1" t="s">
        <v>274</v>
      </c>
      <c r="AI1757" s="1"/>
      <c r="AJ1757" s="1" t="s">
        <v>55</v>
      </c>
      <c r="AK1757" t="s">
        <v>16950</v>
      </c>
      <c r="AL1757" s="7">
        <v>0</v>
      </c>
      <c r="AM1757" s="1" t="s">
        <v>5027</v>
      </c>
    </row>
    <row r="1758" spans="1:39" ht="12.75" customHeight="1">
      <c r="A1758" s="1"/>
      <c r="B1758" s="1" t="s">
        <v>5033</v>
      </c>
      <c r="C1758" s="1" t="s">
        <v>5034</v>
      </c>
      <c r="D1758" s="3" t="str">
        <f ca="1">IFERROR(__xludf.DUMMYFUNCTION("PROPER(REGEXEXTRACT(B1140, ""(?:https?:\/\/)?(?:www\.)?([a-zA-Z0-9-]+)\.""))"),"Skyscanner")</f>
        <v>Skyscanner</v>
      </c>
      <c r="E1758" s="1" t="s">
        <v>5035</v>
      </c>
      <c r="F1758" s="1">
        <v>15.110336999999999</v>
      </c>
      <c r="G1758" s="1">
        <v>120.577172</v>
      </c>
      <c r="H1758" s="1" t="s">
        <v>5031</v>
      </c>
      <c r="I1758" s="1" t="s">
        <v>41</v>
      </c>
      <c r="J1758" s="1">
        <f>IF(K1758="URBAN",1,IF(K1758="SUBURBAN",2,IF(K1758="RURAL",3,"")))</f>
        <v>2</v>
      </c>
      <c r="K1758" s="1" t="s">
        <v>84</v>
      </c>
      <c r="L1758" s="18">
        <v>46082</v>
      </c>
      <c r="M1758" s="49">
        <v>0.625</v>
      </c>
      <c r="N1758" s="18">
        <v>46083</v>
      </c>
      <c r="O1758" s="56">
        <v>0.5</v>
      </c>
      <c r="P1758" s="31" t="str">
        <f>TEXT($L1758, "dddd")</f>
        <v>Sunday</v>
      </c>
      <c r="Q1758" s="39" t="s">
        <v>5036</v>
      </c>
      <c r="R1758" s="39">
        <v>3300</v>
      </c>
      <c r="S1758" s="1" t="str">
        <f>IF(OR(MONTH(L1758)=12, MONTH(L1758)&lt;=5), "Dry Season", "Wet Season")</f>
        <v>Dry Season</v>
      </c>
      <c r="T1758" s="1">
        <v>1</v>
      </c>
      <c r="U1758" s="1">
        <v>0</v>
      </c>
      <c r="V1758" s="1">
        <v>0</v>
      </c>
      <c r="W1758" s="2">
        <f>IF(ISNUMBER(SEARCH("N/A", X1758)), 0, 1)</f>
        <v>0</v>
      </c>
      <c r="X1758" s="1" t="s">
        <v>44</v>
      </c>
      <c r="Y1758" s="1"/>
      <c r="Z1758" s="1"/>
      <c r="AA1758" s="11" cm="1">
        <f t="array" ref="AA1758">IF(ISBLANK(Y1758), 0, VINCentyInvDistance(F1758,G1758,Y1758,Z1758))</f>
        <v>0</v>
      </c>
      <c r="AB1758" s="1">
        <v>0</v>
      </c>
      <c r="AC1758" s="1">
        <v>10</v>
      </c>
      <c r="AD1758" s="1">
        <v>0</v>
      </c>
      <c r="AE1758" s="1">
        <v>391</v>
      </c>
      <c r="AF1758" s="1">
        <v>1</v>
      </c>
      <c r="AG1758" s="1" t="s">
        <v>5037</v>
      </c>
      <c r="AH1758" s="1" t="s">
        <v>274</v>
      </c>
      <c r="AI1758" s="1" t="str">
        <f>TRIM(MID(SUBSTITUTE($H1758,",",REPT(" ",200)),(LEN($H1758)-LEN(SUBSTITUTE($H1758,",",""))-2)*200+1,200))</f>
        <v>Central Luzon</v>
      </c>
      <c r="AJ1758" s="1" t="s">
        <v>55</v>
      </c>
      <c r="AL1758" s="7">
        <v>0</v>
      </c>
      <c r="AM1758" s="1" t="s">
        <v>5038</v>
      </c>
    </row>
    <row r="1759" spans="1:39" ht="12.75" customHeight="1">
      <c r="A1759" s="1"/>
      <c r="B1759" s="1" t="s">
        <v>5069</v>
      </c>
      <c r="C1759" s="1" t="s">
        <v>5070</v>
      </c>
      <c r="D1759" s="3" t="str">
        <f ca="1">IFERROR(__xludf.DUMMYFUNCTION("PROPER(REGEXEXTRACT(B1148, ""(?:https?:\/\/)?(?:www\.)?([a-zA-Z0-9-]+)\.""))"),"Skyscanner")</f>
        <v>Skyscanner</v>
      </c>
      <c r="E1759" s="1" t="s">
        <v>5071</v>
      </c>
      <c r="F1759" s="1">
        <v>15.1649881</v>
      </c>
      <c r="G1759" s="1">
        <v>120.5615136</v>
      </c>
      <c r="H1759" s="1" t="s">
        <v>5072</v>
      </c>
      <c r="I1759" s="1" t="s">
        <v>41</v>
      </c>
      <c r="J1759" s="1">
        <f>IF(K1759="URBAN",1,IF(K1759="SUBURBAN",2,IF(K1759="RURAL",3,"")))</f>
        <v>2</v>
      </c>
      <c r="K1759" s="1" t="s">
        <v>84</v>
      </c>
      <c r="L1759" s="18">
        <v>46082</v>
      </c>
      <c r="M1759" s="49">
        <v>0.58333333333333337</v>
      </c>
      <c r="N1759" s="18">
        <v>46083</v>
      </c>
      <c r="O1759" s="56">
        <v>0.5</v>
      </c>
      <c r="P1759" s="31" t="str">
        <f>TEXT($L1759, "dddd")</f>
        <v>Sunday</v>
      </c>
      <c r="Q1759" s="39" t="s">
        <v>111</v>
      </c>
      <c r="R1759" s="39">
        <v>3500</v>
      </c>
      <c r="S1759" s="1" t="str">
        <f>IF(OR(MONTH(L1759)=12, MONTH(L1759)&lt;=5), "Dry Season", "Wet Season")</f>
        <v>Dry Season</v>
      </c>
      <c r="T1759" s="1">
        <v>1</v>
      </c>
      <c r="U1759" s="1">
        <v>0</v>
      </c>
      <c r="V1759" s="1">
        <v>0</v>
      </c>
      <c r="W1759" s="2">
        <f>IF(ISNUMBER(SEARCH("N/A", X1759)), 0, 1)</f>
        <v>1</v>
      </c>
      <c r="X1759" s="1" t="s">
        <v>4984</v>
      </c>
      <c r="Y1759" s="1">
        <v>15.477553800000001</v>
      </c>
      <c r="Z1759" s="1">
        <v>120.595117</v>
      </c>
      <c r="AA1759" s="11" cm="1">
        <f t="array" ref="AA1759">IF(ISBLANK(Y1759), 0, VINCentyInvDistance(F1759,G1759,Y1759,Z1759))</f>
        <v>34773.717753890669</v>
      </c>
      <c r="AB1759" s="1">
        <v>0</v>
      </c>
      <c r="AC1759" s="1">
        <v>8.1999999999999993</v>
      </c>
      <c r="AD1759" s="1">
        <v>4.4000000000000004</v>
      </c>
      <c r="AE1759" s="1">
        <v>137</v>
      </c>
      <c r="AF1759" s="1">
        <v>1</v>
      </c>
      <c r="AG1759" s="1" t="s">
        <v>4985</v>
      </c>
      <c r="AH1759" s="1" t="s">
        <v>4985</v>
      </c>
      <c r="AI1759" s="1" t="str">
        <f>TRIM(MID(SUBSTITUTE($H1759,",",REPT(" ",200)),(LEN($H1759)-LEN(SUBSTITUTE($H1759,",",""))-2)*200+1,200))</f>
        <v>Central Luzon</v>
      </c>
      <c r="AJ1759" s="1" t="s">
        <v>55</v>
      </c>
      <c r="AK1759" t="s">
        <v>5073</v>
      </c>
      <c r="AL1759" s="7">
        <v>0</v>
      </c>
      <c r="AM1759" s="1"/>
    </row>
    <row r="1760" spans="1:39" ht="12.75" customHeight="1">
      <c r="A1760" s="1"/>
      <c r="B1760" s="1" t="s">
        <v>2601</v>
      </c>
      <c r="C1760" s="1" t="s">
        <v>5085</v>
      </c>
      <c r="D1760" s="3" t="str">
        <f ca="1">IFERROR(__xludf.DUMMYFUNCTION("PROPER(REGEXEXTRACT(B1152, ""(?:https?:\/\/)?(?:www\.)?([a-zA-Z0-9-]+)\.""))"),"Skyscanner")</f>
        <v>Skyscanner</v>
      </c>
      <c r="E1760" s="1" t="s">
        <v>5086</v>
      </c>
      <c r="F1760" s="1">
        <v>15.091675</v>
      </c>
      <c r="G1760" s="1">
        <v>120.939853</v>
      </c>
      <c r="H1760" s="1" t="s">
        <v>2604</v>
      </c>
      <c r="I1760" s="1" t="s">
        <v>530</v>
      </c>
      <c r="J1760" s="1">
        <f>IF(K1760="URBAN",1,IF(K1760="SUBURBAN",2,IF(K1760="RURAL",3,"")))</f>
        <v>2</v>
      </c>
      <c r="K1760" s="1" t="s">
        <v>84</v>
      </c>
      <c r="L1760" s="18">
        <v>46082</v>
      </c>
      <c r="M1760" s="49">
        <v>0.58333333333333337</v>
      </c>
      <c r="N1760" s="18">
        <v>46083</v>
      </c>
      <c r="O1760" s="56">
        <v>0.5</v>
      </c>
      <c r="P1760" s="31" t="str">
        <f>TEXT($L1760, "dddd")</f>
        <v>Sunday</v>
      </c>
      <c r="Q1760" s="39" t="s">
        <v>61</v>
      </c>
      <c r="R1760" s="39">
        <v>2800</v>
      </c>
      <c r="S1760" s="1" t="str">
        <f>IF(OR(MONTH(L1760)=12, MONTH(L1760)&lt;=5), "Dry Season", "Wet Season")</f>
        <v>Dry Season</v>
      </c>
      <c r="T1760" s="1">
        <v>1</v>
      </c>
      <c r="U1760" s="1">
        <v>0</v>
      </c>
      <c r="V1760" s="1">
        <v>0</v>
      </c>
      <c r="W1760" s="2">
        <f>IF(ISNUMBER(SEARCH("N/A", X1760)), 0, 1)</f>
        <v>0</v>
      </c>
      <c r="X1760" s="1" t="s">
        <v>44</v>
      </c>
      <c r="Y1760" s="1"/>
      <c r="Z1760" s="1"/>
      <c r="AA1760" s="11" cm="1">
        <f t="array" ref="AA1760">IF(ISBLANK(Y1760), 0, VINCentyInvDistance(F1760,G1760,Y1760,Z1760))</f>
        <v>0</v>
      </c>
      <c r="AB1760" s="1">
        <v>0</v>
      </c>
      <c r="AC1760" s="1">
        <v>8.6</v>
      </c>
      <c r="AD1760" s="1">
        <v>3.3</v>
      </c>
      <c r="AE1760" s="1">
        <v>10</v>
      </c>
      <c r="AF1760" s="1">
        <v>1</v>
      </c>
      <c r="AG1760" s="1" t="s">
        <v>2600</v>
      </c>
      <c r="AH1760" s="1" t="s">
        <v>274</v>
      </c>
      <c r="AI1760" s="1"/>
      <c r="AJ1760" s="1" t="s">
        <v>55</v>
      </c>
      <c r="AK1760" t="s">
        <v>16687</v>
      </c>
      <c r="AL1760" s="7">
        <v>0</v>
      </c>
      <c r="AM1760" s="1" t="s">
        <v>2606</v>
      </c>
    </row>
    <row r="1761" spans="1:39" ht="12.75" customHeight="1">
      <c r="A1761" s="1"/>
      <c r="B1761" s="1" t="s">
        <v>4248</v>
      </c>
      <c r="C1761" s="1" t="s">
        <v>5104</v>
      </c>
      <c r="D1761" s="3" t="str">
        <f ca="1">IFERROR(__xludf.DUMMYFUNCTION("PROPER(REGEXEXTRACT(B1156, ""(?:https?:\/\/)?(?:www\.)?([a-zA-Z0-9-]+)\.""))"),"Skyscanner")</f>
        <v>Skyscanner</v>
      </c>
      <c r="E1761" s="1" t="s">
        <v>4250</v>
      </c>
      <c r="F1761" s="1">
        <v>7.2729210000000002</v>
      </c>
      <c r="G1761" s="1">
        <v>125.832802</v>
      </c>
      <c r="H1761" s="1" t="s">
        <v>4251</v>
      </c>
      <c r="I1761" s="1" t="s">
        <v>4252</v>
      </c>
      <c r="J1761" s="1">
        <f>IF(K1761="URBAN",1,IF(K1761="SUBURBAN",2,IF(K1761="RURAL",3,"")))</f>
        <v>2</v>
      </c>
      <c r="K1761" s="1" t="s">
        <v>84</v>
      </c>
      <c r="L1761" s="18">
        <v>46082</v>
      </c>
      <c r="M1761" s="49">
        <v>0.625</v>
      </c>
      <c r="N1761" s="18">
        <v>46083</v>
      </c>
      <c r="O1761" s="56">
        <v>0.45833333333333331</v>
      </c>
      <c r="P1761" s="31" t="str">
        <f>TEXT($L1761, "dddd")</f>
        <v>Sunday</v>
      </c>
      <c r="Q1761" s="39" t="s">
        <v>207</v>
      </c>
      <c r="R1761" s="39">
        <v>4714</v>
      </c>
      <c r="S1761" s="1" t="str">
        <f>IF(OR(MONTH(L1761)=12, MONTH(L1761)&lt;=5), "Dry Season", "Wet Season")</f>
        <v>Dry Season</v>
      </c>
      <c r="T1761" s="1">
        <v>1</v>
      </c>
      <c r="U1761" s="1">
        <v>0</v>
      </c>
      <c r="V1761" s="1">
        <v>0</v>
      </c>
      <c r="W1761" s="2">
        <f>IF(ISNUMBER(SEARCH("N/A", X1761)), 0, 1)</f>
        <v>0</v>
      </c>
      <c r="X1761" s="1" t="s">
        <v>44</v>
      </c>
      <c r="Y1761" s="1"/>
      <c r="Z1761" s="1"/>
      <c r="AA1761" s="11" cm="1">
        <f t="array" ref="AA1761">IF(ISBLANK(Y1761), 0, VINCentyInvDistance(F1761,G1761,Y1761,Z1761))</f>
        <v>0</v>
      </c>
      <c r="AB1761" s="1">
        <v>0</v>
      </c>
      <c r="AC1761" s="1">
        <v>9.6</v>
      </c>
      <c r="AD1761" s="1">
        <v>3.6</v>
      </c>
      <c r="AE1761" s="1">
        <v>481</v>
      </c>
      <c r="AF1761" s="1">
        <v>1</v>
      </c>
      <c r="AG1761" s="1" t="s">
        <v>4247</v>
      </c>
      <c r="AH1761" s="1" t="s">
        <v>4247</v>
      </c>
      <c r="AI1761" s="1"/>
      <c r="AJ1761" s="1" t="s">
        <v>55</v>
      </c>
      <c r="AK1761" t="s">
        <v>16886</v>
      </c>
      <c r="AL1761" s="7">
        <v>0</v>
      </c>
      <c r="AM1761" s="1" t="s">
        <v>4253</v>
      </c>
    </row>
    <row r="1762" spans="1:39" ht="12.75" customHeight="1">
      <c r="A1762" s="1"/>
      <c r="B1762" s="1" t="s">
        <v>4288</v>
      </c>
      <c r="C1762" s="1" t="s">
        <v>5115</v>
      </c>
      <c r="D1762" s="3" t="str">
        <f ca="1">IFERROR(__xludf.DUMMYFUNCTION("PROPER(REGEXEXTRACT(B1162, ""(?:https?:\/\/)?(?:www\.)?([a-zA-Z0-9-]+)\.""))"),"Skyscanner")</f>
        <v>Skyscanner</v>
      </c>
      <c r="E1762" s="1" t="s">
        <v>4290</v>
      </c>
      <c r="F1762" s="1">
        <v>7.1307499999999999</v>
      </c>
      <c r="G1762" s="1">
        <v>125.6349</v>
      </c>
      <c r="H1762" s="1" t="s">
        <v>5116</v>
      </c>
      <c r="I1762" s="1" t="s">
        <v>4252</v>
      </c>
      <c r="J1762" s="1">
        <f>IF(K1762="URBAN",1,IF(K1762="SUBURBAN",2,IF(K1762="RURAL",3,"")))</f>
        <v>2</v>
      </c>
      <c r="K1762" s="1" t="s">
        <v>84</v>
      </c>
      <c r="L1762" s="18">
        <v>46082</v>
      </c>
      <c r="M1762" s="49">
        <v>0.58333333333333337</v>
      </c>
      <c r="N1762" s="18">
        <v>46083</v>
      </c>
      <c r="O1762" s="56">
        <v>0.5</v>
      </c>
      <c r="P1762" s="31" t="str">
        <f>TEXT($L1762, "dddd")</f>
        <v>Sunday</v>
      </c>
      <c r="Q1762" s="39" t="s">
        <v>207</v>
      </c>
      <c r="R1762" s="39">
        <v>4059</v>
      </c>
      <c r="S1762" s="1" t="str">
        <f>IF(OR(MONTH(L1762)=12, MONTH(L1762)&lt;=5), "Dry Season", "Wet Season")</f>
        <v>Dry Season</v>
      </c>
      <c r="T1762" s="1">
        <v>1</v>
      </c>
      <c r="U1762" s="1">
        <v>0</v>
      </c>
      <c r="V1762" s="1">
        <v>0</v>
      </c>
      <c r="W1762" s="2">
        <f>IF(ISNUMBER(SEARCH("N/A", X1762)), 0, 1)</f>
        <v>0</v>
      </c>
      <c r="X1762" s="1" t="s">
        <v>44</v>
      </c>
      <c r="Y1762" s="1"/>
      <c r="Z1762" s="1"/>
      <c r="AA1762" s="11" cm="1">
        <f t="array" ref="AA1762">IF(ISBLANK(Y1762), 0, VINCentyInvDistance(F1762,G1762,Y1762,Z1762))</f>
        <v>0</v>
      </c>
      <c r="AB1762" s="1">
        <v>0</v>
      </c>
      <c r="AC1762" s="1">
        <v>9.1999999999999993</v>
      </c>
      <c r="AD1762" s="1">
        <v>3.7</v>
      </c>
      <c r="AE1762" s="1">
        <v>16</v>
      </c>
      <c r="AF1762" s="1">
        <v>1</v>
      </c>
      <c r="AG1762" s="1" t="s">
        <v>4285</v>
      </c>
      <c r="AH1762" s="1" t="s">
        <v>1704</v>
      </c>
      <c r="AI1762" s="1" t="str">
        <f>TRIM(MID(SUBSTITUTE($H1762,",",REPT(" ",200)),(LEN($H1762)-LEN(SUBSTITUTE($H1762,",",""))-2)*200+1,200))</f>
        <v>Davao Region</v>
      </c>
      <c r="AJ1762" s="1" t="s">
        <v>55</v>
      </c>
      <c r="AK1762" t="s">
        <v>4286</v>
      </c>
      <c r="AL1762" s="7">
        <v>0</v>
      </c>
      <c r="AM1762" s="1" t="s">
        <v>5117</v>
      </c>
    </row>
    <row r="1763" spans="1:39" ht="12.75" customHeight="1">
      <c r="A1763" s="1"/>
      <c r="B1763" s="1" t="s">
        <v>4293</v>
      </c>
      <c r="C1763" s="1" t="s">
        <v>5118</v>
      </c>
      <c r="D1763" s="3" t="str">
        <f ca="1">IFERROR(__xludf.DUMMYFUNCTION("PROPER(REGEXEXTRACT(B1163, ""(?:https?:\/\/)?(?:www\.)?([a-zA-Z0-9-]+)\.""))"),"Skyscanner")</f>
        <v>Skyscanner</v>
      </c>
      <c r="E1763" s="1" t="s">
        <v>4295</v>
      </c>
      <c r="F1763" s="1">
        <v>7.1071210000000002</v>
      </c>
      <c r="G1763" s="1">
        <v>125.6467844</v>
      </c>
      <c r="H1763" s="1" t="s">
        <v>4291</v>
      </c>
      <c r="I1763" s="1" t="s">
        <v>4252</v>
      </c>
      <c r="J1763" s="1">
        <f>IF(K1763="URBAN",1,IF(K1763="SUBURBAN",2,IF(K1763="RURAL",3,"")))</f>
        <v>2</v>
      </c>
      <c r="K1763" s="1" t="s">
        <v>84</v>
      </c>
      <c r="L1763" s="18">
        <v>46082</v>
      </c>
      <c r="M1763" s="49">
        <v>0.625</v>
      </c>
      <c r="N1763" s="18">
        <v>46083</v>
      </c>
      <c r="O1763" s="56">
        <v>0.5</v>
      </c>
      <c r="P1763" s="31" t="str">
        <f>TEXT($L1763, "dddd")</f>
        <v>Sunday</v>
      </c>
      <c r="Q1763" s="39" t="s">
        <v>207</v>
      </c>
      <c r="R1763" s="39">
        <v>4092</v>
      </c>
      <c r="S1763" s="1" t="str">
        <f>IF(OR(MONTH(L1763)=12, MONTH(L1763)&lt;=5), "Dry Season", "Wet Season")</f>
        <v>Dry Season</v>
      </c>
      <c r="T1763" s="1">
        <v>2</v>
      </c>
      <c r="U1763" s="1">
        <v>0</v>
      </c>
      <c r="V1763" s="1">
        <v>1</v>
      </c>
      <c r="W1763" s="2">
        <f>IF(ISNUMBER(SEARCH("N/A", X1763)), 0, 1)</f>
        <v>1</v>
      </c>
      <c r="X1763" s="1" t="s">
        <v>4292</v>
      </c>
      <c r="Y1763" s="1">
        <v>7.1100493</v>
      </c>
      <c r="Z1763" s="1">
        <v>125.64866859999999</v>
      </c>
      <c r="AA1763" s="11" cm="1">
        <f t="array" ref="AA1763">IF(ISBLANK(Y1763), 0, VINCentyInvDistance(F1763,G1763,Y1763,Z1763))</f>
        <v>384.96783950379216</v>
      </c>
      <c r="AB1763" s="1">
        <v>1</v>
      </c>
      <c r="AC1763" s="1">
        <v>7.4</v>
      </c>
      <c r="AD1763" s="1">
        <v>3.7</v>
      </c>
      <c r="AE1763" s="1">
        <v>1963</v>
      </c>
      <c r="AF1763" s="1">
        <v>1</v>
      </c>
      <c r="AG1763" s="1" t="s">
        <v>274</v>
      </c>
      <c r="AH1763" s="1" t="s">
        <v>1704</v>
      </c>
      <c r="AI1763" s="1" t="str">
        <f>TRIM(MID(SUBSTITUTE($H1763,",",REPT(" ",200)),(LEN($H1763)-LEN(SUBSTITUTE($H1763,",",""))-2)*200+1,200))</f>
        <v>Davao Region</v>
      </c>
      <c r="AJ1763" s="1" t="s">
        <v>55</v>
      </c>
      <c r="AK1763" t="s">
        <v>16891</v>
      </c>
      <c r="AL1763" s="7">
        <v>0</v>
      </c>
      <c r="AM1763" s="1"/>
    </row>
    <row r="1764" spans="1:39" ht="12.75" customHeight="1">
      <c r="A1764" s="1"/>
      <c r="B1764" s="1" t="s">
        <v>4343</v>
      </c>
      <c r="C1764" s="1" t="s">
        <v>4344</v>
      </c>
      <c r="D1764" s="3" t="str">
        <f ca="1">IFERROR(__xludf.DUMMYFUNCTION("PROPER(REGEXEXTRACT(B1174, ""(?:https?:\/\/)?(?:www\.)?([a-zA-Z0-9-]+)\.""))"),"Google")</f>
        <v>Google</v>
      </c>
      <c r="E1764" s="1" t="s">
        <v>4345</v>
      </c>
      <c r="F1764" s="1">
        <v>7.0996072999999997</v>
      </c>
      <c r="G1764" s="1">
        <v>125.6281729</v>
      </c>
      <c r="H1764" s="1" t="s">
        <v>4346</v>
      </c>
      <c r="I1764" s="1" t="s">
        <v>4252</v>
      </c>
      <c r="J1764" s="1">
        <f>IF(K1764="URBAN",1,IF(K1764="SUBURBAN",2,IF(K1764="RURAL",3,"")))</f>
        <v>2</v>
      </c>
      <c r="K1764" s="1" t="s">
        <v>84</v>
      </c>
      <c r="L1764" s="18">
        <v>46082</v>
      </c>
      <c r="M1764" s="49">
        <v>0.625</v>
      </c>
      <c r="N1764" s="18">
        <v>46083</v>
      </c>
      <c r="O1764" s="56">
        <v>0.5</v>
      </c>
      <c r="P1764" s="31" t="str">
        <f>TEXT($L1764, "dddd")</f>
        <v>Sunday</v>
      </c>
      <c r="Q1764" s="39" t="s">
        <v>531</v>
      </c>
      <c r="R1764" s="39">
        <v>1755</v>
      </c>
      <c r="S1764" s="1" t="str">
        <f>IF(OR(MONTH(L1764)=12, MONTH(L1764)&lt;=5), "Dry Season", "Wet Season")</f>
        <v>Dry Season</v>
      </c>
      <c r="T1764" s="1">
        <v>1</v>
      </c>
      <c r="U1764" s="1">
        <v>0</v>
      </c>
      <c r="V1764" s="1">
        <v>1</v>
      </c>
      <c r="W1764" s="2">
        <f>IF(ISNUMBER(SEARCH("N/A", X1764)), 0, 1)</f>
        <v>1</v>
      </c>
      <c r="X1764" s="1" t="s">
        <v>4347</v>
      </c>
      <c r="Y1764" s="1">
        <v>7.0496768999999997</v>
      </c>
      <c r="Z1764" s="1">
        <v>125.5883056</v>
      </c>
      <c r="AA1764" s="11" cm="1">
        <f t="array" ref="AA1764">IF(ISBLANK(Y1764), 0, VINCentyInvDistance(F1764,G1764,Y1764,Z1764))</f>
        <v>7063.2881091648587</v>
      </c>
      <c r="AB1764" s="1">
        <v>0</v>
      </c>
      <c r="AC1764" s="1">
        <v>0</v>
      </c>
      <c r="AD1764" s="1">
        <v>0</v>
      </c>
      <c r="AE1764" s="1">
        <v>323</v>
      </c>
      <c r="AF1764" s="1">
        <v>1</v>
      </c>
      <c r="AG1764" s="1" t="s">
        <v>4348</v>
      </c>
      <c r="AH1764" s="1" t="s">
        <v>1704</v>
      </c>
      <c r="AI1764" s="1" t="str">
        <f>TRIM(MID(SUBSTITUTE($H1764,",",REPT(" ",200)),(LEN($H1764)-LEN(SUBSTITUTE($H1764,",",""))-2)*200+1,200))</f>
        <v>Davao Region</v>
      </c>
      <c r="AJ1764" s="1" t="s">
        <v>55</v>
      </c>
      <c r="AL1764" s="7">
        <v>0</v>
      </c>
      <c r="AM1764" s="1"/>
    </row>
    <row r="1765" spans="1:39" ht="12.75" customHeight="1">
      <c r="A1765" s="1"/>
      <c r="B1765" s="1" t="s">
        <v>4356</v>
      </c>
      <c r="C1765" s="1" t="s">
        <v>5138</v>
      </c>
      <c r="D1765" s="3" t="str">
        <f ca="1">IFERROR(__xludf.DUMMYFUNCTION("PROPER(REGEXEXTRACT(B1177, ""(?:https?:\/\/)?(?:www\.)?([a-zA-Z0-9-]+)\.""))"),"Skyscanner")</f>
        <v>Skyscanner</v>
      </c>
      <c r="E1765" s="1" t="s">
        <v>4358</v>
      </c>
      <c r="F1765" s="1">
        <v>7.1059139</v>
      </c>
      <c r="G1765" s="1">
        <v>125.6320357</v>
      </c>
      <c r="H1765" s="1" t="s">
        <v>4359</v>
      </c>
      <c r="I1765" s="1" t="s">
        <v>4252</v>
      </c>
      <c r="J1765" s="1">
        <f>IF(K1765="URBAN",1,IF(K1765="SUBURBAN",2,IF(K1765="RURAL",3,"")))</f>
        <v>2</v>
      </c>
      <c r="K1765" s="1" t="s">
        <v>84</v>
      </c>
      <c r="L1765" s="18">
        <v>46082</v>
      </c>
      <c r="M1765" s="49">
        <v>0.58333333333333337</v>
      </c>
      <c r="N1765" s="18">
        <v>46083</v>
      </c>
      <c r="O1765" s="56">
        <v>0.5</v>
      </c>
      <c r="P1765" s="31" t="str">
        <f>TEXT($L1765, "dddd")</f>
        <v>Sunday</v>
      </c>
      <c r="Q1765" s="39" t="s">
        <v>531</v>
      </c>
      <c r="R1765" s="39">
        <v>934</v>
      </c>
      <c r="S1765" s="1" t="str">
        <f>IF(OR(MONTH(L1765)=12, MONTH(L1765)&lt;=5), "Dry Season", "Wet Season")</f>
        <v>Dry Season</v>
      </c>
      <c r="T1765" s="1">
        <v>1</v>
      </c>
      <c r="U1765" s="1">
        <v>0</v>
      </c>
      <c r="V1765" s="1">
        <v>0</v>
      </c>
      <c r="W1765" s="2">
        <f>IF(ISNUMBER(SEARCH("N/A", X1765)), 0, 1)</f>
        <v>1</v>
      </c>
      <c r="X1765" s="1" t="s">
        <v>4263</v>
      </c>
      <c r="Y1765" s="1">
        <v>7.0920304999999999</v>
      </c>
      <c r="Z1765" s="1">
        <v>125.61240720000001</v>
      </c>
      <c r="AA1765" s="11" cm="1">
        <f t="array" ref="AA1765">IF(ISBLANK(Y1765), 0, VINCentyInvDistance(F1765,G1765,Y1765,Z1765))</f>
        <v>2656.9413523263474</v>
      </c>
      <c r="AB1765" s="1">
        <v>0</v>
      </c>
      <c r="AC1765" s="1">
        <v>8.4</v>
      </c>
      <c r="AD1765" s="1">
        <v>4</v>
      </c>
      <c r="AE1765" s="1">
        <v>105</v>
      </c>
      <c r="AF1765" s="1">
        <v>1</v>
      </c>
      <c r="AG1765" s="1" t="s">
        <v>4264</v>
      </c>
      <c r="AH1765" s="1" t="s">
        <v>1704</v>
      </c>
      <c r="AI1765" s="1" t="str">
        <f>TRIM(MID(SUBSTITUTE($H1765,",",REPT(" ",200)),(LEN($H1765)-LEN(SUBSTITUTE($H1765,",",""))-2)*200+1,200))</f>
        <v>Davao Region</v>
      </c>
      <c r="AJ1765" s="1" t="s">
        <v>55</v>
      </c>
      <c r="AK1765" t="s">
        <v>4360</v>
      </c>
      <c r="AL1765" s="7">
        <v>0</v>
      </c>
      <c r="AM1765" s="1"/>
    </row>
    <row r="1766" spans="1:39" ht="12.75" customHeight="1">
      <c r="A1766" s="1"/>
      <c r="B1766" s="1" t="s">
        <v>4361</v>
      </c>
      <c r="C1766" s="1" t="s">
        <v>5139</v>
      </c>
      <c r="D1766" s="3" t="str">
        <f ca="1">IFERROR(__xludf.DUMMYFUNCTION("PROPER(REGEXEXTRACT(B1178, ""(?:https?:\/\/)?(?:www\.)?([a-zA-Z0-9-]+)\.""))"),"Skyscanner")</f>
        <v>Skyscanner</v>
      </c>
      <c r="E1766" s="1" t="s">
        <v>5140</v>
      </c>
      <c r="F1766" s="1">
        <v>7.0997032000000004</v>
      </c>
      <c r="G1766" s="1">
        <v>125.6154342</v>
      </c>
      <c r="H1766" s="1" t="s">
        <v>4594</v>
      </c>
      <c r="I1766" s="1" t="s">
        <v>4252</v>
      </c>
      <c r="J1766" s="1">
        <f>IF(K1766="URBAN",1,IF(K1766="SUBURBAN",2,IF(K1766="RURAL",3,"")))</f>
        <v>2</v>
      </c>
      <c r="K1766" s="1" t="s">
        <v>84</v>
      </c>
      <c r="L1766" s="18">
        <v>46082</v>
      </c>
      <c r="M1766" s="49">
        <v>0.58333333333333337</v>
      </c>
      <c r="N1766" s="18">
        <v>46083</v>
      </c>
      <c r="O1766" s="56">
        <v>0.5</v>
      </c>
      <c r="P1766" s="31" t="str">
        <f>TEXT($L1766, "dddd")</f>
        <v>Sunday</v>
      </c>
      <c r="Q1766" s="39" t="s">
        <v>111</v>
      </c>
      <c r="R1766" s="39">
        <v>3583</v>
      </c>
      <c r="S1766" s="1" t="str">
        <f>IF(OR(MONTH(L1766)=12, MONTH(L1766)&lt;=5), "Dry Season", "Wet Season")</f>
        <v>Dry Season</v>
      </c>
      <c r="T1766" s="1">
        <v>1</v>
      </c>
      <c r="U1766" s="1">
        <v>0</v>
      </c>
      <c r="V1766" s="1">
        <v>0</v>
      </c>
      <c r="W1766" s="2">
        <f>IF(ISNUMBER(SEARCH("N/A", X1766)), 0, 1)</f>
        <v>1</v>
      </c>
      <c r="X1766" s="1" t="s">
        <v>4318</v>
      </c>
      <c r="Y1766" s="1">
        <v>7.0989420000000001</v>
      </c>
      <c r="Z1766" s="1">
        <v>125.63104389999999</v>
      </c>
      <c r="AA1766" s="11" cm="1">
        <f t="array" ref="AA1766">IF(ISBLANK(Y1766), 0, VINCentyInvDistance(F1766,G1766,Y1766,Z1766))</f>
        <v>1726.483594297473</v>
      </c>
      <c r="AB1766" s="1">
        <v>0</v>
      </c>
      <c r="AC1766" s="1">
        <v>8</v>
      </c>
      <c r="AD1766" s="1">
        <v>3.9</v>
      </c>
      <c r="AE1766" s="1">
        <v>15</v>
      </c>
      <c r="AF1766" s="1">
        <v>1</v>
      </c>
      <c r="AG1766" s="1" t="s">
        <v>4319</v>
      </c>
      <c r="AH1766" s="1" t="s">
        <v>1704</v>
      </c>
      <c r="AI1766" s="1" t="str">
        <f>TRIM(MID(SUBSTITUTE($H1766,",",REPT(" ",200)),(LEN($H1766)-LEN(SUBSTITUTE($H1766,",",""))-2)*200+1,200))</f>
        <v>Davao Region</v>
      </c>
      <c r="AJ1766" s="1" t="s">
        <v>55</v>
      </c>
      <c r="AK1766" t="s">
        <v>4364</v>
      </c>
      <c r="AL1766" s="7">
        <v>0</v>
      </c>
      <c r="AM1766" s="1"/>
    </row>
    <row r="1767" spans="1:39" ht="12.75" customHeight="1">
      <c r="A1767" s="1"/>
      <c r="B1767" s="1" t="s">
        <v>4365</v>
      </c>
      <c r="C1767" s="1" t="s">
        <v>5141</v>
      </c>
      <c r="D1767" s="3" t="str">
        <f ca="1">IFERROR(__xludf.DUMMYFUNCTION("PROPER(REGEXEXTRACT(B1179, ""(?:https?:\/\/)?(?:www\.)?([a-zA-Z0-9-]+)\.""))"),"Skyscanner")</f>
        <v>Skyscanner</v>
      </c>
      <c r="E1767" s="1" t="s">
        <v>4367</v>
      </c>
      <c r="F1767" s="1">
        <v>7.0676861999999998</v>
      </c>
      <c r="G1767" s="1">
        <v>125.6134862</v>
      </c>
      <c r="H1767" s="1" t="s">
        <v>4368</v>
      </c>
      <c r="I1767" s="1" t="s">
        <v>4252</v>
      </c>
      <c r="J1767" s="1">
        <f>IF(K1767="URBAN",1,IF(K1767="SUBURBAN",2,IF(K1767="RURAL",3,"")))</f>
        <v>2</v>
      </c>
      <c r="K1767" s="1" t="s">
        <v>84</v>
      </c>
      <c r="L1767" s="18">
        <v>46082</v>
      </c>
      <c r="M1767" s="49">
        <v>0.58333333333333337</v>
      </c>
      <c r="N1767" s="18">
        <v>46083</v>
      </c>
      <c r="O1767" s="56">
        <v>0.5</v>
      </c>
      <c r="P1767" s="31" t="str">
        <f>TEXT($L1767, "dddd")</f>
        <v>Sunday</v>
      </c>
      <c r="Q1767" s="39" t="s">
        <v>323</v>
      </c>
      <c r="R1767" s="39">
        <v>8100</v>
      </c>
      <c r="S1767" s="1" t="str">
        <f>IF(OR(MONTH(L1767)=12, MONTH(L1767)&lt;=5), "Dry Season", "Wet Season")</f>
        <v>Dry Season</v>
      </c>
      <c r="T1767" s="1">
        <v>1</v>
      </c>
      <c r="U1767" s="1">
        <v>0</v>
      </c>
      <c r="V1767" s="1">
        <v>1</v>
      </c>
      <c r="W1767" s="2">
        <f>IF(ISNUMBER(SEARCH("N/A", X1767)), 0, 1)</f>
        <v>1</v>
      </c>
      <c r="X1767" s="1" t="s">
        <v>4263</v>
      </c>
      <c r="Y1767" s="1">
        <v>7.0920304999999999</v>
      </c>
      <c r="Z1767" s="1">
        <v>125.61240720000001</v>
      </c>
      <c r="AA1767" s="11" cm="1">
        <f t="array" ref="AA1767">IF(ISBLANK(Y1767), 0, VINCentyInvDistance(F1767,G1767,Y1767,Z1767))</f>
        <v>2694.9016938806462</v>
      </c>
      <c r="AB1767" s="1">
        <v>0</v>
      </c>
      <c r="AC1767" s="1">
        <v>8</v>
      </c>
      <c r="AD1767" s="1">
        <v>3.6</v>
      </c>
      <c r="AE1767" s="1">
        <v>18</v>
      </c>
      <c r="AF1767" s="1">
        <v>1</v>
      </c>
      <c r="AG1767" s="1" t="s">
        <v>4264</v>
      </c>
      <c r="AH1767" s="1" t="s">
        <v>1704</v>
      </c>
      <c r="AI1767" s="1" t="str">
        <f>TRIM(MID(SUBSTITUTE($H1767,",",REPT(" ",200)),(LEN($H1767)-LEN(SUBSTITUTE($H1767,",",""))-2)*200+1,200))</f>
        <v>Davao Region</v>
      </c>
      <c r="AJ1767" s="1" t="s">
        <v>55</v>
      </c>
      <c r="AK1767" t="s">
        <v>4369</v>
      </c>
      <c r="AL1767" s="7">
        <v>0</v>
      </c>
      <c r="AM1767" s="1"/>
    </row>
    <row r="1768" spans="1:39" ht="12.75" customHeight="1">
      <c r="A1768" s="1"/>
      <c r="B1768" s="1" t="s">
        <v>4385</v>
      </c>
      <c r="C1768" s="1" t="s">
        <v>5144</v>
      </c>
      <c r="D1768" s="3" t="str">
        <f ca="1">IFERROR(__xludf.DUMMYFUNCTION("PROPER(REGEXEXTRACT(B1183, ""(?:https?:\/\/)?(?:www\.)?([a-zA-Z0-9-]+)\.""))"),"Skyscanner")</f>
        <v>Skyscanner</v>
      </c>
      <c r="E1768" s="1" t="s">
        <v>4387</v>
      </c>
      <c r="F1768" s="1">
        <v>7.0991270000000002</v>
      </c>
      <c r="G1768" s="1">
        <v>125.597138</v>
      </c>
      <c r="H1768" s="1" t="s">
        <v>4388</v>
      </c>
      <c r="I1768" s="1" t="s">
        <v>4252</v>
      </c>
      <c r="J1768" s="1">
        <f>IF(K1768="URBAN",1,IF(K1768="SUBURBAN",2,IF(K1768="RURAL",3,"")))</f>
        <v>2</v>
      </c>
      <c r="K1768" s="1" t="s">
        <v>84</v>
      </c>
      <c r="L1768" s="18">
        <v>46082</v>
      </c>
      <c r="M1768" s="49">
        <v>0.58333333333333337</v>
      </c>
      <c r="N1768" s="18">
        <v>46083</v>
      </c>
      <c r="O1768" s="56">
        <v>0.5</v>
      </c>
      <c r="P1768" s="31" t="str">
        <f>TEXT($L1768, "dddd")</f>
        <v>Sunday</v>
      </c>
      <c r="Q1768" s="39" t="s">
        <v>111</v>
      </c>
      <c r="R1768" s="39">
        <v>2696</v>
      </c>
      <c r="S1768" s="1" t="str">
        <f>IF(OR(MONTH(L1768)=12, MONTH(L1768)&lt;=5), "Dry Season", "Wet Season")</f>
        <v>Dry Season</v>
      </c>
      <c r="T1768" s="1">
        <v>1</v>
      </c>
      <c r="U1768" s="1">
        <v>1</v>
      </c>
      <c r="V1768" s="1">
        <v>0</v>
      </c>
      <c r="W1768" s="2">
        <f>IF(ISNUMBER(SEARCH("N/A", X1768)), 0, 1)</f>
        <v>0</v>
      </c>
      <c r="X1768" s="1" t="s">
        <v>44</v>
      </c>
      <c r="Y1768" s="1"/>
      <c r="Z1768" s="1"/>
      <c r="AA1768" s="11" cm="1">
        <f t="array" ref="AA1768">IF(ISBLANK(Y1768), 0, VINCentyInvDistance(F1768,G1768,Y1768,Z1768))</f>
        <v>0</v>
      </c>
      <c r="AB1768" s="1">
        <v>0</v>
      </c>
      <c r="AC1768" s="1">
        <v>5.2</v>
      </c>
      <c r="AD1768" s="1">
        <v>3.3</v>
      </c>
      <c r="AE1768" s="1">
        <v>33</v>
      </c>
      <c r="AF1768" s="1">
        <v>1</v>
      </c>
      <c r="AG1768" s="1" t="s">
        <v>4389</v>
      </c>
      <c r="AH1768" s="1" t="s">
        <v>1704</v>
      </c>
      <c r="AI1768" s="1"/>
      <c r="AJ1768" s="1" t="s">
        <v>55</v>
      </c>
      <c r="AK1768" t="s">
        <v>16897</v>
      </c>
      <c r="AL1768" s="7">
        <v>0</v>
      </c>
      <c r="AM1768" s="1" t="s">
        <v>4390</v>
      </c>
    </row>
    <row r="1769" spans="1:39" ht="12.75" customHeight="1">
      <c r="A1769" s="1"/>
      <c r="B1769" s="1" t="s">
        <v>4421</v>
      </c>
      <c r="C1769" s="1" t="s">
        <v>5149</v>
      </c>
      <c r="D1769" s="3" t="str">
        <f ca="1">IFERROR(__xludf.DUMMYFUNCTION("PROPER(REGEXEXTRACT(B1189, ""(?:https?:\/\/)?(?:www\.)?([a-zA-Z0-9-]+)\.""))"),"Skyscanner")</f>
        <v>Skyscanner</v>
      </c>
      <c r="E1769" s="1" t="s">
        <v>4423</v>
      </c>
      <c r="F1769" s="1">
        <v>7.0865781999999999</v>
      </c>
      <c r="G1769" s="1">
        <v>125.6213389</v>
      </c>
      <c r="H1769" s="1" t="s">
        <v>4424</v>
      </c>
      <c r="I1769" s="1" t="s">
        <v>4252</v>
      </c>
      <c r="J1769" s="1">
        <f>IF(K1769="URBAN",1,IF(K1769="SUBURBAN",2,IF(K1769="RURAL",3,"")))</f>
        <v>2</v>
      </c>
      <c r="K1769" s="1" t="s">
        <v>84</v>
      </c>
      <c r="L1769" s="18">
        <v>46082</v>
      </c>
      <c r="M1769" s="49">
        <v>0.58333333333333337</v>
      </c>
      <c r="N1769" s="18">
        <v>46083</v>
      </c>
      <c r="O1769" s="56">
        <v>0.5</v>
      </c>
      <c r="P1769" s="31" t="str">
        <f>TEXT($L1769, "dddd")</f>
        <v>Sunday</v>
      </c>
      <c r="Q1769" s="39" t="s">
        <v>111</v>
      </c>
      <c r="R1769" s="39">
        <v>766</v>
      </c>
      <c r="S1769" s="1" t="str">
        <f>IF(OR(MONTH(L1769)=12, MONTH(L1769)&lt;=5), "Dry Season", "Wet Season")</f>
        <v>Dry Season</v>
      </c>
      <c r="T1769" s="1">
        <v>1</v>
      </c>
      <c r="U1769" s="1">
        <v>0</v>
      </c>
      <c r="V1769" s="1">
        <v>1</v>
      </c>
      <c r="W1769" s="2">
        <f>IF(ISNUMBER(SEARCH("N/A", X1769)), 0, 1)</f>
        <v>1</v>
      </c>
      <c r="X1769" s="1" t="s">
        <v>4318</v>
      </c>
      <c r="Y1769" s="1">
        <v>7.0989420000000001</v>
      </c>
      <c r="Z1769" s="1">
        <v>125.63104389999999</v>
      </c>
      <c r="AA1769" s="11" cm="1">
        <f t="array" ref="AA1769">IF(ISBLANK(Y1769), 0, VINCentyInvDistance(F1769,G1769,Y1769,Z1769))</f>
        <v>1737.5486390091537</v>
      </c>
      <c r="AB1769" s="1">
        <v>0</v>
      </c>
      <c r="AC1769" s="1">
        <v>7.2</v>
      </c>
      <c r="AD1769" s="1">
        <v>3.4</v>
      </c>
      <c r="AE1769" s="1">
        <v>316</v>
      </c>
      <c r="AF1769" s="1">
        <v>1</v>
      </c>
      <c r="AG1769" s="1" t="s">
        <v>4319</v>
      </c>
      <c r="AH1769" s="1" t="s">
        <v>1704</v>
      </c>
      <c r="AI1769" s="1" t="str">
        <f>TRIM(MID(SUBSTITUTE($H1769,",",REPT(" ",200)),(LEN($H1769)-LEN(SUBSTITUTE($H1769,",",""))-2)*200+1,200))</f>
        <v>Davao Region</v>
      </c>
      <c r="AJ1769" s="1" t="s">
        <v>55</v>
      </c>
      <c r="AK1769" t="s">
        <v>4425</v>
      </c>
      <c r="AL1769" s="7">
        <v>0</v>
      </c>
      <c r="AM1769" s="1"/>
    </row>
    <row r="1770" spans="1:39" ht="12.75" customHeight="1">
      <c r="A1770" s="1"/>
      <c r="B1770" s="1" t="s">
        <v>4509</v>
      </c>
      <c r="C1770" s="1" t="s">
        <v>5172</v>
      </c>
      <c r="D1770" s="3" t="str">
        <f ca="1">IFERROR(__xludf.DUMMYFUNCTION("PROPER(REGEXEXTRACT(B1208, ""(?:https?:\/\/)?(?:www\.)?([a-zA-Z0-9-]+)\.""))"),"Skyscanner")</f>
        <v>Skyscanner</v>
      </c>
      <c r="E1770" s="1" t="s">
        <v>4511</v>
      </c>
      <c r="F1770" s="1">
        <v>7.060244</v>
      </c>
      <c r="G1770" s="1">
        <v>125.593766</v>
      </c>
      <c r="H1770" s="1" t="s">
        <v>4512</v>
      </c>
      <c r="I1770" s="1" t="s">
        <v>4252</v>
      </c>
      <c r="J1770" s="1">
        <f>IF(K1770="URBAN",1,IF(K1770="SUBURBAN",2,IF(K1770="RURAL",3,"")))</f>
        <v>2</v>
      </c>
      <c r="K1770" s="1" t="s">
        <v>84</v>
      </c>
      <c r="L1770" s="18">
        <v>46082</v>
      </c>
      <c r="M1770" s="49">
        <v>0.58333333333333337</v>
      </c>
      <c r="N1770" s="18">
        <v>46083</v>
      </c>
      <c r="O1770" s="56">
        <v>0.5</v>
      </c>
      <c r="P1770" s="31" t="str">
        <f>TEXT($L1770, "dddd")</f>
        <v>Sunday</v>
      </c>
      <c r="Q1770" s="39" t="s">
        <v>111</v>
      </c>
      <c r="R1770" s="39">
        <v>1220</v>
      </c>
      <c r="S1770" s="1" t="str">
        <f>IF(OR(MONTH(L1770)=12, MONTH(L1770)&lt;=5), "Dry Season", "Wet Season")</f>
        <v>Dry Season</v>
      </c>
      <c r="T1770" s="1">
        <v>1</v>
      </c>
      <c r="U1770" s="1">
        <v>1</v>
      </c>
      <c r="V1770" s="1">
        <v>0</v>
      </c>
      <c r="W1770" s="2">
        <f>IF(ISNUMBER(SEARCH("N/A", X1770)), 0, 1)</f>
        <v>1</v>
      </c>
      <c r="X1770" s="1" t="s">
        <v>4513</v>
      </c>
      <c r="Y1770" s="1">
        <v>7.0623269999999998</v>
      </c>
      <c r="Z1770" s="1">
        <v>125.59326799999999</v>
      </c>
      <c r="AA1770" s="11" cm="1">
        <f t="array" ref="AA1770">IF(ISBLANK(Y1770), 0, VINCentyInvDistance(F1770,G1770,Y1770,Z1770))</f>
        <v>236.84046377355301</v>
      </c>
      <c r="AB1770" s="1">
        <v>0</v>
      </c>
      <c r="AC1770" s="1">
        <v>9</v>
      </c>
      <c r="AD1770" s="1">
        <v>3.8</v>
      </c>
      <c r="AE1770" s="1">
        <v>8</v>
      </c>
      <c r="AF1770" s="1">
        <v>1</v>
      </c>
      <c r="AG1770" s="1" t="s">
        <v>4514</v>
      </c>
      <c r="AH1770" s="1" t="s">
        <v>1704</v>
      </c>
      <c r="AI1770" s="1" t="str">
        <f>TRIM(MID(SUBSTITUTE($H1770,",",REPT(" ",200)),(LEN($H1770)-LEN(SUBSTITUTE($H1770,",",""))-2)*200+1,200))</f>
        <v>Davao Region</v>
      </c>
      <c r="AJ1770" s="1" t="s">
        <v>55</v>
      </c>
      <c r="AK1770" t="s">
        <v>16908</v>
      </c>
      <c r="AL1770" s="7">
        <v>0</v>
      </c>
      <c r="AM1770" s="1"/>
    </row>
    <row r="1771" spans="1:39" ht="12.75" customHeight="1">
      <c r="A1771" s="1"/>
      <c r="B1771" s="1" t="s">
        <v>4534</v>
      </c>
      <c r="C1771" s="1" t="s">
        <v>5177</v>
      </c>
      <c r="D1771" s="3" t="str">
        <f ca="1">IFERROR(__xludf.DUMMYFUNCTION("PROPER(REGEXEXTRACT(B1213, ""(?:https?:\/\/)?(?:www\.)?([a-zA-Z0-9-]+)\.""))"),"Skyscanner")</f>
        <v>Skyscanner</v>
      </c>
      <c r="E1771" s="1" t="s">
        <v>4536</v>
      </c>
      <c r="F1771" s="1">
        <v>7.0569879999999996</v>
      </c>
      <c r="G1771" s="1">
        <v>125.600313</v>
      </c>
      <c r="H1771" s="1" t="s">
        <v>4533</v>
      </c>
      <c r="I1771" s="1" t="s">
        <v>4252</v>
      </c>
      <c r="J1771" s="1">
        <f>IF(K1771="URBAN",1,IF(K1771="SUBURBAN",2,IF(K1771="RURAL",3,"")))</f>
        <v>2</v>
      </c>
      <c r="K1771" s="1" t="s">
        <v>84</v>
      </c>
      <c r="L1771" s="18">
        <v>46082</v>
      </c>
      <c r="M1771" s="49">
        <v>0.58333333333333337</v>
      </c>
      <c r="N1771" s="18">
        <v>46083</v>
      </c>
      <c r="O1771" s="56">
        <v>0.5</v>
      </c>
      <c r="P1771" s="31" t="str">
        <f>TEXT($L1771, "dddd")</f>
        <v>Sunday</v>
      </c>
      <c r="Q1771" s="39" t="s">
        <v>207</v>
      </c>
      <c r="R1771" s="39">
        <v>1436</v>
      </c>
      <c r="S1771" s="1" t="str">
        <f>IF(OR(MONTH(L1771)=12, MONTH(L1771)&lt;=5), "Dry Season", "Wet Season")</f>
        <v>Dry Season</v>
      </c>
      <c r="T1771" s="1">
        <v>1</v>
      </c>
      <c r="U1771" s="1">
        <v>0</v>
      </c>
      <c r="V1771" s="1">
        <v>0</v>
      </c>
      <c r="W1771" s="2">
        <f>IF(ISNUMBER(SEARCH("N/A", X1771)), 0, 1)</f>
        <v>0</v>
      </c>
      <c r="X1771" s="1" t="s">
        <v>44</v>
      </c>
      <c r="Y1771" s="1"/>
      <c r="Z1771" s="1"/>
      <c r="AA1771" s="11" cm="1">
        <f t="array" ref="AA1771">IF(ISBLANK(Y1771), 0, VINCentyInvDistance(F1771,G1771,Y1771,Z1771))</f>
        <v>0</v>
      </c>
      <c r="AB1771" s="1">
        <v>0</v>
      </c>
      <c r="AC1771" s="1">
        <v>8.6</v>
      </c>
      <c r="AD1771" s="1">
        <v>4</v>
      </c>
      <c r="AE1771" s="1">
        <v>111</v>
      </c>
      <c r="AF1771" s="1">
        <v>1</v>
      </c>
      <c r="AG1771" s="1" t="s">
        <v>4501</v>
      </c>
      <c r="AH1771" s="1" t="s">
        <v>1704</v>
      </c>
      <c r="AI1771" s="1"/>
      <c r="AJ1771" s="1" t="s">
        <v>55</v>
      </c>
      <c r="AK1771" t="s">
        <v>16911</v>
      </c>
      <c r="AL1771" s="7">
        <v>0</v>
      </c>
      <c r="AM1771" s="1" t="s">
        <v>4537</v>
      </c>
    </row>
    <row r="1772" spans="1:39" ht="12.75" customHeight="1">
      <c r="A1772" s="1"/>
      <c r="B1772" s="1" t="s">
        <v>4543</v>
      </c>
      <c r="C1772" s="1" t="s">
        <v>5179</v>
      </c>
      <c r="D1772" s="3" t="str">
        <f ca="1">IFERROR(__xludf.DUMMYFUNCTION("PROPER(REGEXEXTRACT(B1215, ""(?:https?:\/\/)?(?:www\.)?([a-zA-Z0-9-]+)\.""))"),"Skyscanner")</f>
        <v>Skyscanner</v>
      </c>
      <c r="E1772" s="1" t="s">
        <v>4545</v>
      </c>
      <c r="F1772" s="1">
        <v>7.05098</v>
      </c>
      <c r="G1772" s="1">
        <v>125.57053000000001</v>
      </c>
      <c r="H1772" s="1" t="s">
        <v>4546</v>
      </c>
      <c r="I1772" s="1" t="s">
        <v>4252</v>
      </c>
      <c r="J1772" s="1">
        <f>IF(K1772="URBAN",1,IF(K1772="SUBURBAN",2,IF(K1772="RURAL",3,"")))</f>
        <v>2</v>
      </c>
      <c r="K1772" s="1" t="s">
        <v>84</v>
      </c>
      <c r="L1772" s="18">
        <v>46082</v>
      </c>
      <c r="M1772" s="49">
        <v>0.625</v>
      </c>
      <c r="N1772" s="18">
        <v>46083</v>
      </c>
      <c r="O1772" s="56">
        <v>0.5</v>
      </c>
      <c r="P1772" s="31" t="str">
        <f>TEXT($L1772, "dddd")</f>
        <v>Sunday</v>
      </c>
      <c r="Q1772" s="39" t="s">
        <v>207</v>
      </c>
      <c r="R1772" s="39">
        <v>988</v>
      </c>
      <c r="S1772" s="1" t="str">
        <f>IF(OR(MONTH(L1772)=12, MONTH(L1772)&lt;=5), "Dry Season", "Wet Season")</f>
        <v>Dry Season</v>
      </c>
      <c r="T1772" s="1">
        <v>1</v>
      </c>
      <c r="U1772" s="1">
        <v>1</v>
      </c>
      <c r="V1772" s="1">
        <v>0</v>
      </c>
      <c r="W1772" s="2">
        <f>IF(ISNUMBER(SEARCH("N/A", X1772)), 0, 1)</f>
        <v>0</v>
      </c>
      <c r="X1772" s="1" t="s">
        <v>44</v>
      </c>
      <c r="Y1772" s="1"/>
      <c r="Z1772" s="1"/>
      <c r="AA1772" s="11" cm="1">
        <f t="array" ref="AA1772">IF(ISBLANK(Y1772), 0, VINCentyInvDistance(F1772,G1772,Y1772,Z1772))</f>
        <v>0</v>
      </c>
      <c r="AB1772" s="1">
        <v>0</v>
      </c>
      <c r="AC1772" s="1">
        <v>0</v>
      </c>
      <c r="AD1772" s="1">
        <v>0</v>
      </c>
      <c r="AE1772" s="1">
        <v>6</v>
      </c>
      <c r="AF1772" s="1">
        <v>1</v>
      </c>
      <c r="AG1772" s="1" t="s">
        <v>4501</v>
      </c>
      <c r="AH1772" s="1" t="s">
        <v>1704</v>
      </c>
      <c r="AI1772" s="1" t="str">
        <f>TRIM(MID(SUBSTITUTE($H1772,",",REPT(" ",200)),(LEN($H1772)-LEN(SUBSTITUTE($H1772,",",""))-2)*200+1,200))</f>
        <v>Davao Region</v>
      </c>
      <c r="AJ1772" s="1" t="s">
        <v>55</v>
      </c>
      <c r="AL1772" s="7">
        <v>0</v>
      </c>
      <c r="AM1772" s="1" t="s">
        <v>4547</v>
      </c>
    </row>
    <row r="1773" spans="1:39" ht="12.75" customHeight="1">
      <c r="A1773" s="1"/>
      <c r="B1773" s="1" t="s">
        <v>4560</v>
      </c>
      <c r="C1773" s="1" t="s">
        <v>5182</v>
      </c>
      <c r="D1773" s="3" t="str">
        <f ca="1">IFERROR(__xludf.DUMMYFUNCTION("PROPER(REGEXEXTRACT(B1218, ""(?:https?:\/\/)?(?:www\.)?([a-zA-Z0-9-]+)\.""))"),"Skyscanner")</f>
        <v>Skyscanner</v>
      </c>
      <c r="E1773" s="1" t="s">
        <v>4562</v>
      </c>
      <c r="F1773" s="1">
        <v>7.093909</v>
      </c>
      <c r="G1773" s="1">
        <v>125.66834799999999</v>
      </c>
      <c r="H1773" s="1" t="s">
        <v>4563</v>
      </c>
      <c r="I1773" s="1" t="s">
        <v>4252</v>
      </c>
      <c r="J1773" s="1">
        <f>IF(K1773="URBAN",1,IF(K1773="SUBURBAN",2,IF(K1773="RURAL",3,"")))</f>
        <v>2</v>
      </c>
      <c r="K1773" s="1" t="s">
        <v>84</v>
      </c>
      <c r="L1773" s="18">
        <v>46082</v>
      </c>
      <c r="M1773" s="49">
        <v>0.625</v>
      </c>
      <c r="N1773" s="18">
        <v>46083</v>
      </c>
      <c r="O1773" s="56">
        <v>0.5</v>
      </c>
      <c r="P1773" s="31" t="str">
        <f>TEXT($L1773, "dddd")</f>
        <v>Sunday</v>
      </c>
      <c r="Q1773" s="39" t="s">
        <v>111</v>
      </c>
      <c r="R1773" s="39">
        <v>4035</v>
      </c>
      <c r="S1773" s="1" t="str">
        <f>IF(OR(MONTH(L1773)=12, MONTH(L1773)&lt;=5), "Dry Season", "Wet Season")</f>
        <v>Dry Season</v>
      </c>
      <c r="T1773" s="1">
        <v>1</v>
      </c>
      <c r="U1773" s="1">
        <v>1</v>
      </c>
      <c r="V1773" s="1">
        <v>0</v>
      </c>
      <c r="W1773" s="2">
        <f>IF(ISNUMBER(SEARCH("N/A", X1773)), 0, 1)</f>
        <v>0</v>
      </c>
      <c r="X1773" s="1" t="s">
        <v>44</v>
      </c>
      <c r="Y1773" s="1"/>
      <c r="Z1773" s="1"/>
      <c r="AA1773" s="11" cm="1">
        <f t="array" ref="AA1773">IF(ISBLANK(Y1773), 0, VINCentyInvDistance(F1773,G1773,Y1773,Z1773))</f>
        <v>0</v>
      </c>
      <c r="AB1773" s="1">
        <v>1</v>
      </c>
      <c r="AC1773" s="1">
        <v>9.4</v>
      </c>
      <c r="AD1773" s="1">
        <v>4.0999999999999996</v>
      </c>
      <c r="AE1773" s="1">
        <v>768</v>
      </c>
      <c r="AF1773" s="1">
        <v>1</v>
      </c>
      <c r="AG1773" s="1" t="s">
        <v>4564</v>
      </c>
      <c r="AH1773" s="1" t="s">
        <v>4109</v>
      </c>
      <c r="AI1773" s="1" t="str">
        <f>TRIM(MID(SUBSTITUTE($H1773,",",REPT(" ",200)),(LEN($H1773)-LEN(SUBSTITUTE($H1773,",",""))-2)*200+1,200))</f>
        <v>Davao Region</v>
      </c>
      <c r="AJ1773" s="1" t="s">
        <v>55</v>
      </c>
      <c r="AK1773" t="s">
        <v>16962</v>
      </c>
      <c r="AL1773" s="7">
        <v>0</v>
      </c>
      <c r="AM1773" s="1" t="s">
        <v>4565</v>
      </c>
    </row>
    <row r="1774" spans="1:39" ht="12.75" customHeight="1">
      <c r="A1774" s="1"/>
      <c r="B1774" s="1" t="s">
        <v>4586</v>
      </c>
      <c r="C1774" s="1" t="s">
        <v>4587</v>
      </c>
      <c r="D1774" s="3" t="str">
        <f ca="1">IFERROR(__xludf.DUMMYFUNCTION("PROPER(REGEXEXTRACT(B1224, ""(?:https?:\/\/)?(?:www\.)?([a-zA-Z0-9-]+)\.""))"),"Google")</f>
        <v>Google</v>
      </c>
      <c r="E1774" s="1" t="s">
        <v>4588</v>
      </c>
      <c r="F1774" s="1">
        <v>7.0469099999999996</v>
      </c>
      <c r="G1774" s="1">
        <v>125.58938999999999</v>
      </c>
      <c r="H1774" s="1" t="s">
        <v>4589</v>
      </c>
      <c r="I1774" s="1" t="s">
        <v>4252</v>
      </c>
      <c r="J1774" s="1">
        <f>IF(K1774="URBAN",1,IF(K1774="SUBURBAN",2,IF(K1774="RURAL",3,"")))</f>
        <v>2</v>
      </c>
      <c r="K1774" s="1" t="s">
        <v>84</v>
      </c>
      <c r="L1774" s="18">
        <v>46082</v>
      </c>
      <c r="M1774" s="49">
        <v>0.625</v>
      </c>
      <c r="N1774" s="18">
        <v>46083</v>
      </c>
      <c r="O1774" s="56">
        <v>0.5</v>
      </c>
      <c r="P1774" s="31" t="str">
        <f>TEXT($L1774, "dddd")</f>
        <v>Sunday</v>
      </c>
      <c r="Q1774" s="39" t="s">
        <v>207</v>
      </c>
      <c r="R1774" s="39">
        <v>9364</v>
      </c>
      <c r="S1774" s="1" t="str">
        <f>IF(OR(MONTH(L1774)=12, MONTH(L1774)&lt;=5), "Dry Season", "Wet Season")</f>
        <v>Dry Season</v>
      </c>
      <c r="T1774" s="1">
        <v>1</v>
      </c>
      <c r="U1774" s="1">
        <v>0</v>
      </c>
      <c r="V1774" s="1">
        <v>0</v>
      </c>
      <c r="W1774" s="2">
        <f>IF(ISNUMBER(SEARCH("N/A", X1774)), 0, 1)</f>
        <v>0</v>
      </c>
      <c r="X1774" s="1" t="s">
        <v>44</v>
      </c>
      <c r="Y1774" s="1"/>
      <c r="Z1774" s="1"/>
      <c r="AA1774" s="11" cm="1">
        <f t="array" ref="AA1774">IF(ISBLANK(Y1774), 0, VINCentyInvDistance(F1774,G1774,Y1774,Z1774))</f>
        <v>0</v>
      </c>
      <c r="AB1774" s="1">
        <v>0</v>
      </c>
      <c r="AC1774" s="1">
        <v>0</v>
      </c>
      <c r="AD1774" s="1">
        <v>0</v>
      </c>
      <c r="AE1774" s="1">
        <v>18</v>
      </c>
      <c r="AF1774" s="1">
        <v>1</v>
      </c>
      <c r="AG1774" s="1" t="s">
        <v>4501</v>
      </c>
      <c r="AH1774" s="1" t="s">
        <v>1704</v>
      </c>
      <c r="AI1774" s="1" t="str">
        <f>TRIM(MID(SUBSTITUTE($H1774,",",REPT(" ",200)),(LEN($H1774)-LEN(SUBSTITUTE($H1774,",",""))-2)*200+1,200))</f>
        <v>Davao Region</v>
      </c>
      <c r="AJ1774" s="1" t="s">
        <v>55</v>
      </c>
      <c r="AL1774" s="7">
        <v>0</v>
      </c>
      <c r="AM1774" s="1" t="s">
        <v>4590</v>
      </c>
    </row>
    <row r="1775" spans="1:39" ht="12.75" customHeight="1">
      <c r="A1775" s="1"/>
      <c r="B1775" s="1" t="s">
        <v>4595</v>
      </c>
      <c r="C1775" s="1" t="s">
        <v>5189</v>
      </c>
      <c r="D1775" s="3" t="str">
        <f ca="1">IFERROR(__xludf.DUMMYFUNCTION("PROPER(REGEXEXTRACT(B1226, ""(?:https?:\/\/)?(?:www\.)?([a-zA-Z0-9-]+)\.""))"),"Skyscanner")</f>
        <v>Skyscanner</v>
      </c>
      <c r="E1775" s="1" t="s">
        <v>4597</v>
      </c>
      <c r="F1775" s="1">
        <v>7.0998023999999997</v>
      </c>
      <c r="G1775" s="1">
        <v>125.6154232</v>
      </c>
      <c r="H1775" s="1" t="s">
        <v>4594</v>
      </c>
      <c r="I1775" s="1" t="s">
        <v>4252</v>
      </c>
      <c r="J1775" s="1">
        <f>IF(K1775="URBAN",1,IF(K1775="SUBURBAN",2,IF(K1775="RURAL",3,"")))</f>
        <v>2</v>
      </c>
      <c r="K1775" s="1" t="s">
        <v>84</v>
      </c>
      <c r="L1775" s="18">
        <v>46082</v>
      </c>
      <c r="M1775" s="49">
        <v>0.58333333333333337</v>
      </c>
      <c r="N1775" s="18">
        <v>46083</v>
      </c>
      <c r="O1775" s="56">
        <v>0.5</v>
      </c>
      <c r="P1775" s="31" t="str">
        <f>TEXT($L1775, "dddd")</f>
        <v>Sunday</v>
      </c>
      <c r="Q1775" s="39" t="s">
        <v>43</v>
      </c>
      <c r="R1775" s="39">
        <v>1480</v>
      </c>
      <c r="S1775" s="1" t="str">
        <f>IF(OR(MONTH(L1775)=12, MONTH(L1775)&lt;=5), "Dry Season", "Wet Season")</f>
        <v>Dry Season</v>
      </c>
      <c r="T1775" s="1">
        <v>2</v>
      </c>
      <c r="U1775" s="1">
        <v>0</v>
      </c>
      <c r="V1775" s="1">
        <v>0</v>
      </c>
      <c r="W1775" s="2">
        <f>IF(ISNUMBER(SEARCH("N/A", X1775)), 0, 1)</f>
        <v>1</v>
      </c>
      <c r="X1775" s="1" t="s">
        <v>4263</v>
      </c>
      <c r="Y1775" s="1">
        <v>7.0920304999999999</v>
      </c>
      <c r="Z1775" s="1">
        <v>125.61240720000001</v>
      </c>
      <c r="AA1775" s="11" cm="1">
        <f t="array" ref="AA1775">IF(ISBLANK(Y1775), 0, VINCentyInvDistance(F1775,G1775,Y1775,Z1775))</f>
        <v>921.82388913254601</v>
      </c>
      <c r="AB1775" s="1">
        <v>0</v>
      </c>
      <c r="AC1775" s="1">
        <v>8</v>
      </c>
      <c r="AD1775" s="1">
        <v>3.7</v>
      </c>
      <c r="AE1775" s="1">
        <v>18</v>
      </c>
      <c r="AF1775" s="1">
        <v>1</v>
      </c>
      <c r="AG1775" s="1" t="s">
        <v>4264</v>
      </c>
      <c r="AH1775" s="1" t="s">
        <v>1704</v>
      </c>
      <c r="AI1775" s="1" t="str">
        <f>TRIM(MID(SUBSTITUTE($H1775,",",REPT(" ",200)),(LEN($H1775)-LEN(SUBSTITUTE($H1775,",",""))-2)*200+1,200))</f>
        <v>Davao Region</v>
      </c>
      <c r="AJ1775" s="1" t="s">
        <v>55</v>
      </c>
      <c r="AK1775" t="s">
        <v>4369</v>
      </c>
      <c r="AL1775" s="7">
        <v>0</v>
      </c>
      <c r="AM1775" s="1"/>
    </row>
    <row r="1776" spans="1:39" ht="12.75" customHeight="1">
      <c r="A1776" s="1"/>
      <c r="B1776" s="1" t="s">
        <v>4611</v>
      </c>
      <c r="C1776" s="1" t="s">
        <v>5192</v>
      </c>
      <c r="D1776" s="3" t="str">
        <f ca="1">IFERROR(__xludf.DUMMYFUNCTION("PROPER(REGEXEXTRACT(B1230, ""(?:https?:\/\/)?(?:www\.)?([a-zA-Z0-9-]+)\.""))"),"Skyscanner")</f>
        <v>Skyscanner</v>
      </c>
      <c r="E1776" s="1" t="s">
        <v>4613</v>
      </c>
      <c r="F1776" s="1">
        <v>7.0240999999999998</v>
      </c>
      <c r="G1776" s="1">
        <v>125.44226</v>
      </c>
      <c r="H1776" s="1" t="s">
        <v>4614</v>
      </c>
      <c r="I1776" s="1" t="s">
        <v>4252</v>
      </c>
      <c r="J1776" s="1">
        <f>IF(K1776="URBAN",1,IF(K1776="SUBURBAN",2,IF(K1776="RURAL",3,"")))</f>
        <v>2</v>
      </c>
      <c r="K1776" s="1" t="s">
        <v>84</v>
      </c>
      <c r="L1776" s="18">
        <v>46082</v>
      </c>
      <c r="M1776" s="49">
        <v>0.58333333333333337</v>
      </c>
      <c r="N1776" s="18">
        <v>46083</v>
      </c>
      <c r="O1776" s="56">
        <v>0.5</v>
      </c>
      <c r="P1776" s="31" t="str">
        <f>TEXT($L1776, "dddd")</f>
        <v>Sunday</v>
      </c>
      <c r="Q1776" s="39" t="s">
        <v>531</v>
      </c>
      <c r="R1776" s="39">
        <v>1417</v>
      </c>
      <c r="S1776" s="1" t="str">
        <f>IF(OR(MONTH(L1776)=12, MONTH(L1776)&lt;=5), "Dry Season", "Wet Season")</f>
        <v>Dry Season</v>
      </c>
      <c r="T1776" s="1">
        <v>1</v>
      </c>
      <c r="U1776" s="1">
        <v>0</v>
      </c>
      <c r="V1776" s="1">
        <v>1</v>
      </c>
      <c r="W1776" s="2">
        <f>IF(ISNUMBER(SEARCH("N/A", X1776)), 0, 1)</f>
        <v>0</v>
      </c>
      <c r="X1776" s="1" t="s">
        <v>44</v>
      </c>
      <c r="Y1776" s="1"/>
      <c r="Z1776" s="1"/>
      <c r="AA1776" s="11" cm="1">
        <f t="array" ref="AA1776">IF(ISBLANK(Y1776), 0, VINCentyInvDistance(F1776,G1776,Y1776,Z1776))</f>
        <v>0</v>
      </c>
      <c r="AB1776" s="1">
        <v>0</v>
      </c>
      <c r="AC1776" s="1">
        <v>0</v>
      </c>
      <c r="AD1776" s="1">
        <v>0</v>
      </c>
      <c r="AE1776" s="1">
        <v>7</v>
      </c>
      <c r="AF1776" s="1">
        <v>1</v>
      </c>
      <c r="AG1776" s="1" t="s">
        <v>4615</v>
      </c>
      <c r="AH1776" s="1" t="s">
        <v>1704</v>
      </c>
      <c r="AI1776" s="1" t="str">
        <f>TRIM(MID(SUBSTITUTE($H1776,",",REPT(" ",200)),(LEN($H1776)-LEN(SUBSTITUTE($H1776,",",""))-2)*200+1,200))</f>
        <v>Davao Region</v>
      </c>
      <c r="AJ1776" s="1" t="s">
        <v>55</v>
      </c>
      <c r="AK1776" t="s">
        <v>4616</v>
      </c>
      <c r="AL1776" s="7">
        <v>0</v>
      </c>
      <c r="AM1776" s="1" t="s">
        <v>4617</v>
      </c>
    </row>
    <row r="1777" spans="1:39" ht="12.75" customHeight="1">
      <c r="A1777" s="1"/>
      <c r="B1777" s="1" t="s">
        <v>4641</v>
      </c>
      <c r="C1777" s="1" t="s">
        <v>5197</v>
      </c>
      <c r="D1777" s="3" t="str">
        <f ca="1">IFERROR(__xludf.DUMMYFUNCTION("PROPER(REGEXEXTRACT(B1237, ""(?:https?:\/\/)?(?:www\.)?([a-zA-Z0-9-]+)\.""))"),"Skyscanner")</f>
        <v>Skyscanner</v>
      </c>
      <c r="E1777" s="1" t="s">
        <v>4643</v>
      </c>
      <c r="F1777" s="1">
        <v>7.07735</v>
      </c>
      <c r="G1777" s="1">
        <v>125.58333</v>
      </c>
      <c r="H1777" s="1" t="s">
        <v>4644</v>
      </c>
      <c r="I1777" s="1" t="s">
        <v>4252</v>
      </c>
      <c r="J1777" s="1">
        <f>IF(K1777="URBAN",1,IF(K1777="SUBURBAN",2,IF(K1777="RURAL",3,"")))</f>
        <v>2</v>
      </c>
      <c r="K1777" s="1" t="s">
        <v>84</v>
      </c>
      <c r="L1777" s="18">
        <v>46082</v>
      </c>
      <c r="M1777" s="49">
        <v>0.58333333333333337</v>
      </c>
      <c r="N1777" s="18">
        <v>46083</v>
      </c>
      <c r="O1777" s="56">
        <v>0.5</v>
      </c>
      <c r="P1777" s="31" t="str">
        <f>TEXT($L1777, "dddd")</f>
        <v>Sunday</v>
      </c>
      <c r="Q1777" s="39" t="s">
        <v>111</v>
      </c>
      <c r="R1777" s="39">
        <v>575</v>
      </c>
      <c r="S1777" s="1" t="str">
        <f>IF(OR(MONTH(L1777)=12, MONTH(L1777)&lt;=5), "Dry Season", "Wet Season")</f>
        <v>Dry Season</v>
      </c>
      <c r="T1777" s="1">
        <v>1</v>
      </c>
      <c r="U1777" s="1">
        <v>0</v>
      </c>
      <c r="V1777" s="1">
        <v>0</v>
      </c>
      <c r="W1777" s="2">
        <f>IF(ISNUMBER(SEARCH("N/A", X1777)), 0, 1)</f>
        <v>1</v>
      </c>
      <c r="X1777" s="1" t="s">
        <v>4513</v>
      </c>
      <c r="Y1777" s="1">
        <v>7.0623269999999998</v>
      </c>
      <c r="Z1777" s="1">
        <v>125.59326799999999</v>
      </c>
      <c r="AA1777" s="11" cm="1">
        <f t="array" ref="AA1777">IF(ISBLANK(Y1777), 0, VINCentyInvDistance(F1777,G1777,Y1777,Z1777))</f>
        <v>1991.4191161031738</v>
      </c>
      <c r="AB1777" s="1">
        <v>0</v>
      </c>
      <c r="AC1777" s="1">
        <v>8</v>
      </c>
      <c r="AD1777" s="1">
        <v>3</v>
      </c>
      <c r="AE1777" s="1">
        <v>1</v>
      </c>
      <c r="AF1777" s="1">
        <v>1</v>
      </c>
      <c r="AG1777" s="1" t="s">
        <v>4645</v>
      </c>
      <c r="AH1777" s="1" t="s">
        <v>1704</v>
      </c>
      <c r="AI1777" s="1"/>
      <c r="AJ1777" s="1" t="s">
        <v>55</v>
      </c>
      <c r="AK1777" t="s">
        <v>4646</v>
      </c>
      <c r="AL1777" s="7">
        <v>0</v>
      </c>
      <c r="AM1777" s="1" t="s">
        <v>4647</v>
      </c>
    </row>
    <row r="1778" spans="1:39" ht="12.75" customHeight="1">
      <c r="A1778" s="1"/>
      <c r="B1778" s="1" t="s">
        <v>4654</v>
      </c>
      <c r="C1778" s="1" t="s">
        <v>5199</v>
      </c>
      <c r="D1778" s="3" t="str">
        <f ca="1">IFERROR(__xludf.DUMMYFUNCTION("PROPER(REGEXEXTRACT(B1239, ""(?:https?:\/\/)?(?:www\.)?([a-zA-Z0-9-]+)\.""))"),"Skyscanner")</f>
        <v>Skyscanner</v>
      </c>
      <c r="E1778" s="1" t="s">
        <v>4656</v>
      </c>
      <c r="F1778" s="1">
        <v>7.0769095999999996</v>
      </c>
      <c r="G1778" s="1">
        <v>125.6750479</v>
      </c>
      <c r="H1778" s="1" t="s">
        <v>4657</v>
      </c>
      <c r="I1778" s="1" t="s">
        <v>4252</v>
      </c>
      <c r="J1778" s="1">
        <f>IF(K1778="URBAN",1,IF(K1778="SUBURBAN",2,IF(K1778="RURAL",3,"")))</f>
        <v>2</v>
      </c>
      <c r="K1778" s="1" t="s">
        <v>84</v>
      </c>
      <c r="L1778" s="18">
        <v>46082</v>
      </c>
      <c r="M1778" s="49">
        <v>0.58333333333333337</v>
      </c>
      <c r="N1778" s="18">
        <v>46083</v>
      </c>
      <c r="O1778" s="56">
        <v>0.45833333333333331</v>
      </c>
      <c r="P1778" s="31" t="str">
        <f>TEXT($L1778, "dddd")</f>
        <v>Sunday</v>
      </c>
      <c r="Q1778" s="39" t="s">
        <v>371</v>
      </c>
      <c r="R1778" s="39">
        <v>534</v>
      </c>
      <c r="S1778" s="1" t="str">
        <f>IF(OR(MONTH(L1778)=12, MONTH(L1778)&lt;=5), "Dry Season", "Wet Season")</f>
        <v>Dry Season</v>
      </c>
      <c r="T1778" s="1">
        <v>2</v>
      </c>
      <c r="U1778" s="1">
        <v>1</v>
      </c>
      <c r="V1778" s="1">
        <v>0</v>
      </c>
      <c r="W1778" s="2">
        <f>IF(ISNUMBER(SEARCH("N/A", X1778)), 0, 1)</f>
        <v>1</v>
      </c>
      <c r="X1778" s="1" t="s">
        <v>1595</v>
      </c>
      <c r="Y1778" s="1">
        <v>9.7439737999999991</v>
      </c>
      <c r="Z1778" s="1">
        <v>118.7402726</v>
      </c>
      <c r="AA1778" s="11" cm="1">
        <f t="array" ref="AA1778">IF(ISBLANK(Y1778), 0, VINCentyInvDistance(F1778,G1778,Y1778,Z1778))</f>
        <v>818634.73606228945</v>
      </c>
      <c r="AB1778" s="1">
        <v>0</v>
      </c>
      <c r="AC1778" s="1">
        <v>6</v>
      </c>
      <c r="AD1778" s="1">
        <v>3.5</v>
      </c>
      <c r="AE1778" s="1">
        <v>2</v>
      </c>
      <c r="AF1778" s="1">
        <v>1</v>
      </c>
      <c r="AG1778" s="1" t="s">
        <v>1596</v>
      </c>
      <c r="AH1778" s="1" t="s">
        <v>1597</v>
      </c>
      <c r="AI1778" s="1" t="str">
        <f>TRIM(MID(SUBSTITUTE($H1778,",",REPT(" ",200)),(LEN($H1778)-LEN(SUBSTITUTE($H1778,",",""))-2)*200+1,200))</f>
        <v>Davao Region</v>
      </c>
      <c r="AJ1778" s="1" t="s">
        <v>55</v>
      </c>
      <c r="AK1778" t="s">
        <v>4658</v>
      </c>
      <c r="AL1778" s="7">
        <v>0</v>
      </c>
      <c r="AM1778" s="1"/>
    </row>
    <row r="1779" spans="1:39" ht="12.75" customHeight="1">
      <c r="A1779" s="1"/>
      <c r="B1779" s="1" t="s">
        <v>4689</v>
      </c>
      <c r="C1779" s="1" t="s">
        <v>5207</v>
      </c>
      <c r="D1779" s="3" t="str">
        <f ca="1">IFERROR(__xludf.DUMMYFUNCTION("PROPER(REGEXEXTRACT(B1246, ""(?:https?:\/\/)?(?:www\.)?([a-zA-Z0-9-]+)\.""))"),"Google")</f>
        <v>Google</v>
      </c>
      <c r="E1779" s="1" t="s">
        <v>4691</v>
      </c>
      <c r="F1779" s="1">
        <v>7.0571589000000001</v>
      </c>
      <c r="G1779" s="1">
        <v>125.5965971</v>
      </c>
      <c r="H1779" s="1" t="s">
        <v>4692</v>
      </c>
      <c r="I1779" s="1" t="s">
        <v>4252</v>
      </c>
      <c r="J1779" s="1">
        <f>IF(K1779="URBAN",1,IF(K1779="SUBURBAN",2,IF(K1779="RURAL",3,"")))</f>
        <v>2</v>
      </c>
      <c r="K1779" s="1" t="s">
        <v>84</v>
      </c>
      <c r="L1779" s="18">
        <v>46082</v>
      </c>
      <c r="M1779" s="49">
        <v>0.625</v>
      </c>
      <c r="N1779" s="18">
        <v>46083</v>
      </c>
      <c r="O1779" s="56">
        <v>0.5</v>
      </c>
      <c r="P1779" s="31" t="str">
        <f>TEXT($L1779, "dddd")</f>
        <v>Sunday</v>
      </c>
      <c r="Q1779" s="39" t="s">
        <v>531</v>
      </c>
      <c r="R1779" s="39">
        <v>1326</v>
      </c>
      <c r="S1779" s="1" t="str">
        <f>IF(OR(MONTH(L1779)=12, MONTH(L1779)&lt;=5), "Dry Season", "Wet Season")</f>
        <v>Dry Season</v>
      </c>
      <c r="T1779" s="1">
        <v>1</v>
      </c>
      <c r="U1779" s="1">
        <v>0</v>
      </c>
      <c r="V1779" s="1">
        <v>0</v>
      </c>
      <c r="W1779" s="2">
        <f>IF(ISNUMBER(SEARCH("N/A", X1779)), 0, 1)</f>
        <v>0</v>
      </c>
      <c r="X1779" s="1" t="s">
        <v>44</v>
      </c>
      <c r="Y1779" s="1"/>
      <c r="Z1779" s="1"/>
      <c r="AA1779" s="11" cm="1">
        <f t="array" ref="AA1779">IF(ISBLANK(Y1779), 0, VINCentyInvDistance(F1779,G1779,Y1779,Z1779))</f>
        <v>0</v>
      </c>
      <c r="AB1779" s="1">
        <v>0</v>
      </c>
      <c r="AC1779" s="1">
        <v>0</v>
      </c>
      <c r="AD1779" s="1">
        <v>0</v>
      </c>
      <c r="AE1779" s="1">
        <v>64</v>
      </c>
      <c r="AF1779" s="1">
        <v>1</v>
      </c>
      <c r="AG1779" s="1" t="str">
        <f>TRIM(MID(SUBSTITUTE($H1779,",",REPT(" ",200)),(LEN($H1779)-LEN(SUBSTITUTE($H1779,",",""))-4)*200+1,200))</f>
        <v>Talomo District</v>
      </c>
      <c r="AH1779" s="1" t="str">
        <f>TRIM(MID(SUBSTITUTE($H1779,",",REPT(" ",200)),(LEN($H1779)-LEN(SUBSTITUTE($H1779,",",""))-3)*200+1,200))</f>
        <v>Davao City</v>
      </c>
      <c r="AI1779" s="1" t="str">
        <f>TRIM(MID(SUBSTITUTE($H1779,",",REPT(" ",200)),(LEN($H1779)-LEN(SUBSTITUTE($H1779,",",""))-2)*200+1,200))</f>
        <v>Davao Region</v>
      </c>
      <c r="AJ1779" s="1" t="str">
        <f>TRIM(MID(SUBSTITUTE($H1779,",",REPT(" ",200)),(LEN($H1779)-LEN(SUBSTITUTE($H1779,",",""))-0)*200+1,200))</f>
        <v>Philippines</v>
      </c>
      <c r="AL1779" s="7">
        <v>0</v>
      </c>
      <c r="AM1779" s="1"/>
    </row>
    <row r="1780" spans="1:39" ht="12.75" customHeight="1">
      <c r="A1780" s="1"/>
      <c r="B1780" s="1" t="s">
        <v>4693</v>
      </c>
      <c r="C1780" s="1" t="s">
        <v>4694</v>
      </c>
      <c r="D1780" s="3" t="str">
        <f ca="1">IFERROR(__xludf.DUMMYFUNCTION("PROPER(REGEXEXTRACT(B1247, ""(?:https?:\/\/)?(?:www\.)?([a-zA-Z0-9-]+)\.""))"),"Google")</f>
        <v>Google</v>
      </c>
      <c r="E1780" s="1" t="s">
        <v>4695</v>
      </c>
      <c r="F1780" s="1">
        <v>7.0220364999999996</v>
      </c>
      <c r="G1780" s="1">
        <v>125.4983881</v>
      </c>
      <c r="H1780" s="1" t="s">
        <v>4696</v>
      </c>
      <c r="I1780" s="1" t="s">
        <v>4252</v>
      </c>
      <c r="J1780" s="1">
        <f>IF(K1780="URBAN",1,IF(K1780="SUBURBAN",2,IF(K1780="RURAL",3,"")))</f>
        <v>2</v>
      </c>
      <c r="K1780" s="1" t="s">
        <v>84</v>
      </c>
      <c r="L1780" s="18">
        <v>46082</v>
      </c>
      <c r="M1780" s="49">
        <v>0.625</v>
      </c>
      <c r="N1780" s="18">
        <v>46083</v>
      </c>
      <c r="O1780" s="56">
        <v>0.5</v>
      </c>
      <c r="P1780" s="31" t="str">
        <f>TEXT($L1780, "dddd")</f>
        <v>Sunday</v>
      </c>
      <c r="Q1780" s="39" t="s">
        <v>111</v>
      </c>
      <c r="R1780" s="39">
        <v>2569</v>
      </c>
      <c r="S1780" s="1" t="str">
        <f>IF(OR(MONTH(L1780)=12, MONTH(L1780)&lt;=5), "Dry Season", "Wet Season")</f>
        <v>Dry Season</v>
      </c>
      <c r="T1780" s="1">
        <v>1</v>
      </c>
      <c r="U1780" s="1">
        <v>0</v>
      </c>
      <c r="V1780" s="1">
        <v>0</v>
      </c>
      <c r="W1780" s="2">
        <f>IF(ISNUMBER(SEARCH("N/A", X1780)), 0, 1)</f>
        <v>0</v>
      </c>
      <c r="X1780" s="1" t="s">
        <v>44</v>
      </c>
      <c r="Y1780" s="1"/>
      <c r="Z1780" s="1"/>
      <c r="AA1780" s="11" cm="1">
        <f t="array" ref="AA1780">IF(ISBLANK(Y1780), 0, VINCentyInvDistance(F1780,G1780,Y1780,Z1780))</f>
        <v>0</v>
      </c>
      <c r="AB1780" s="1">
        <v>0</v>
      </c>
      <c r="AC1780" s="1">
        <v>0</v>
      </c>
      <c r="AD1780" s="1">
        <v>0</v>
      </c>
      <c r="AE1780" s="1">
        <v>4</v>
      </c>
      <c r="AF1780" s="1">
        <v>1</v>
      </c>
      <c r="AG1780" s="1" t="str">
        <f>TRIM(MID(SUBSTITUTE($H1780,",",REPT(" ",200)),(LEN($H1780)-LEN(SUBSTITUTE($H1780,",",""))-4)*200+1,200))</f>
        <v>Toril District</v>
      </c>
      <c r="AH1780" s="1" t="str">
        <f>TRIM(MID(SUBSTITUTE($H1780,",",REPT(" ",200)),(LEN($H1780)-LEN(SUBSTITUTE($H1780,",",""))-3)*200+1,200))</f>
        <v>Davao City</v>
      </c>
      <c r="AI1780" s="1" t="str">
        <f>TRIM(MID(SUBSTITUTE($H1780,",",REPT(" ",200)),(LEN($H1780)-LEN(SUBSTITUTE($H1780,",",""))-2)*200+1,200))</f>
        <v>Davao Region</v>
      </c>
      <c r="AJ1780" s="1" t="str">
        <f>TRIM(MID(SUBSTITUTE($H1780,",",REPT(" ",200)),(LEN($H1780)-LEN(SUBSTITUTE($H1780,",",""))-0)*200+1,200))</f>
        <v>Philippines</v>
      </c>
      <c r="AL1780" s="7">
        <v>0</v>
      </c>
      <c r="AM1780" s="1"/>
    </row>
    <row r="1781" spans="1:39" ht="12.75" customHeight="1">
      <c r="A1781" s="1"/>
      <c r="B1781" s="1" t="s">
        <v>4697</v>
      </c>
      <c r="C1781" s="1" t="s">
        <v>5208</v>
      </c>
      <c r="D1781" s="3" t="str">
        <f ca="1">IFERROR(__xludf.DUMMYFUNCTION("PROPER(REGEXEXTRACT(B1248, ""(?:https?:\/\/)?(?:www\.)?([a-zA-Z0-9-]+)\.""))"),"Skyscanner")</f>
        <v>Skyscanner</v>
      </c>
      <c r="E1781" s="1" t="s">
        <v>4699</v>
      </c>
      <c r="F1781" s="1">
        <v>7.0220399999999996</v>
      </c>
      <c r="G1781" s="1">
        <v>125.49839</v>
      </c>
      <c r="H1781" s="1" t="s">
        <v>4696</v>
      </c>
      <c r="I1781" s="1" t="s">
        <v>4252</v>
      </c>
      <c r="J1781" s="1">
        <f>IF(K1781="URBAN",1,IF(K1781="SUBURBAN",2,IF(K1781="RURAL",3,"")))</f>
        <v>2</v>
      </c>
      <c r="K1781" s="1" t="s">
        <v>84</v>
      </c>
      <c r="L1781" s="18">
        <v>46082</v>
      </c>
      <c r="M1781" s="49">
        <v>0.58333333333333337</v>
      </c>
      <c r="N1781" s="18">
        <v>46083</v>
      </c>
      <c r="O1781" s="56">
        <v>0.5</v>
      </c>
      <c r="P1781" s="31" t="str">
        <f>TEXT($L1781, "dddd")</f>
        <v>Sunday</v>
      </c>
      <c r="Q1781" s="39" t="s">
        <v>207</v>
      </c>
      <c r="R1781" s="39">
        <v>1964</v>
      </c>
      <c r="S1781" s="1" t="str">
        <f>IF(OR(MONTH(L1781)=12, MONTH(L1781)&lt;=5), "Dry Season", "Wet Season")</f>
        <v>Dry Season</v>
      </c>
      <c r="T1781" s="1">
        <v>1</v>
      </c>
      <c r="U1781" s="1">
        <v>0</v>
      </c>
      <c r="V1781" s="1">
        <v>0</v>
      </c>
      <c r="W1781" s="2">
        <f>IF(ISNUMBER(SEARCH("N/A", X1781)), 0, 1)</f>
        <v>0</v>
      </c>
      <c r="X1781" s="1" t="s">
        <v>44</v>
      </c>
      <c r="Y1781" s="1"/>
      <c r="Z1781" s="1"/>
      <c r="AA1781" s="11" cm="1">
        <f t="array" ref="AA1781">IF(ISBLANK(Y1781), 0, VINCentyInvDistance(F1781,G1781,Y1781,Z1781))</f>
        <v>0</v>
      </c>
      <c r="AB1781" s="1">
        <v>0</v>
      </c>
      <c r="AC1781" s="1">
        <v>0</v>
      </c>
      <c r="AD1781" s="1">
        <v>0</v>
      </c>
      <c r="AE1781" s="1">
        <v>430</v>
      </c>
      <c r="AF1781" s="1">
        <v>1</v>
      </c>
      <c r="AG1781" s="1" t="str">
        <f>TRIM(MID(SUBSTITUTE($H1781,",",REPT(" ",200)),(LEN($H1781)-LEN(SUBSTITUTE($H1781,",",""))-4)*200+1,200))</f>
        <v>Toril District</v>
      </c>
      <c r="AH1781" s="1" t="str">
        <f>TRIM(MID(SUBSTITUTE($H1781,",",REPT(" ",200)),(LEN($H1781)-LEN(SUBSTITUTE($H1781,",",""))-3)*200+1,200))</f>
        <v>Davao City</v>
      </c>
      <c r="AI1781" s="1" t="str">
        <f>TRIM(MID(SUBSTITUTE($H1781,",",REPT(" ",200)),(LEN($H1781)-LEN(SUBSTITUTE($H1781,",",""))-2)*200+1,200))</f>
        <v>Davao Region</v>
      </c>
      <c r="AJ1781" s="1" t="str">
        <f>TRIM(MID(SUBSTITUTE($H1781,",",REPT(" ",200)),(LEN($H1781)-LEN(SUBSTITUTE($H1781,",",""))-0)*200+1,200))</f>
        <v>Philippines</v>
      </c>
      <c r="AK1781" t="s">
        <v>4700</v>
      </c>
      <c r="AL1781" s="7">
        <v>0</v>
      </c>
      <c r="AM1781" s="1" t="s">
        <v>4701</v>
      </c>
    </row>
    <row r="1782" spans="1:39" ht="12.75" customHeight="1">
      <c r="A1782" s="1"/>
      <c r="B1782" s="1" t="s">
        <v>4702</v>
      </c>
      <c r="C1782" s="1" t="s">
        <v>5209</v>
      </c>
      <c r="D1782" s="3" t="str">
        <f ca="1">IFERROR(__xludf.DUMMYFUNCTION("PROPER(REGEXEXTRACT(B1249, ""(?:https?:\/\/)?(?:www\.)?([a-zA-Z0-9-]+)\.""))"),"Skyscanner")</f>
        <v>Skyscanner</v>
      </c>
      <c r="E1782" s="1" t="s">
        <v>4704</v>
      </c>
      <c r="F1782" s="1">
        <v>7.1436799999999998</v>
      </c>
      <c r="G1782" s="1">
        <v>125.6354</v>
      </c>
      <c r="H1782" s="1" t="s">
        <v>4705</v>
      </c>
      <c r="I1782" s="1" t="s">
        <v>4252</v>
      </c>
      <c r="J1782" s="1">
        <f>IF(K1782="URBAN",1,IF(K1782="SUBURBAN",2,IF(K1782="RURAL",3,"")))</f>
        <v>2</v>
      </c>
      <c r="K1782" s="1" t="s">
        <v>84</v>
      </c>
      <c r="L1782" s="18">
        <v>46082</v>
      </c>
      <c r="M1782" s="49">
        <v>0.625</v>
      </c>
      <c r="N1782" s="18">
        <v>46083</v>
      </c>
      <c r="O1782" s="56">
        <v>0.5</v>
      </c>
      <c r="P1782" s="31" t="str">
        <f>TEXT($L1782, "dddd")</f>
        <v>Sunday</v>
      </c>
      <c r="Q1782" s="39" t="s">
        <v>531</v>
      </c>
      <c r="R1782" s="39">
        <v>1980</v>
      </c>
      <c r="S1782" s="1" t="str">
        <f>IF(OR(MONTH(L1782)=12, MONTH(L1782)&lt;=5), "Dry Season", "Wet Season")</f>
        <v>Dry Season</v>
      </c>
      <c r="T1782" s="1">
        <v>1</v>
      </c>
      <c r="U1782" s="1">
        <v>0</v>
      </c>
      <c r="V1782" s="1">
        <v>0</v>
      </c>
      <c r="W1782" s="2">
        <f>IF(ISNUMBER(SEARCH("N/A", X1782)), 0, 1)</f>
        <v>0</v>
      </c>
      <c r="X1782" s="1" t="s">
        <v>44</v>
      </c>
      <c r="Y1782" s="1"/>
      <c r="Z1782" s="1"/>
      <c r="AA1782" s="11" cm="1">
        <f t="array" ref="AA1782">IF(ISBLANK(Y1782), 0, VINCentyInvDistance(F1782,G1782,Y1782,Z1782))</f>
        <v>0</v>
      </c>
      <c r="AB1782" s="1">
        <v>0</v>
      </c>
      <c r="AC1782" s="1">
        <v>0</v>
      </c>
      <c r="AD1782" s="1">
        <v>0</v>
      </c>
      <c r="AE1782" s="1">
        <v>193</v>
      </c>
      <c r="AF1782" s="1">
        <v>1</v>
      </c>
      <c r="AG1782" s="1" t="s">
        <v>4285</v>
      </c>
      <c r="AH1782" s="1" t="s">
        <v>1704</v>
      </c>
      <c r="AI1782" s="1" t="str">
        <f>TRIM(MID(SUBSTITUTE($H1782,",",REPT(" ",200)),(LEN($H1782)-LEN(SUBSTITUTE($H1782,",",""))-2)*200+1,200))</f>
        <v>Davao Region</v>
      </c>
      <c r="AJ1782" s="1" t="s">
        <v>55</v>
      </c>
      <c r="AL1782" s="7">
        <v>0</v>
      </c>
      <c r="AM1782" s="1" t="s">
        <v>4706</v>
      </c>
    </row>
    <row r="1783" spans="1:39" ht="12.75" customHeight="1">
      <c r="A1783" s="1"/>
      <c r="B1783" s="1" t="s">
        <v>4728</v>
      </c>
      <c r="C1783" s="1" t="s">
        <v>4729</v>
      </c>
      <c r="D1783" s="3" t="str">
        <f ca="1">IFERROR(__xludf.DUMMYFUNCTION("PROPER(REGEXEXTRACT(B1254, ""(?:https?:\/\/)?(?:www\.)?([a-zA-Z0-9-]+)\.""))"),"Google")</f>
        <v>Google</v>
      </c>
      <c r="E1783" s="1" t="s">
        <v>4730</v>
      </c>
      <c r="F1783" s="1">
        <v>7.1086124999999996</v>
      </c>
      <c r="G1783" s="1">
        <v>125.6137344</v>
      </c>
      <c r="H1783" s="1" t="s">
        <v>4731</v>
      </c>
      <c r="I1783" s="1" t="s">
        <v>4252</v>
      </c>
      <c r="J1783" s="1">
        <f>IF(K1783="URBAN",1,IF(K1783="SUBURBAN",2,IF(K1783="RURAL",3,"")))</f>
        <v>2</v>
      </c>
      <c r="K1783" s="1" t="s">
        <v>84</v>
      </c>
      <c r="L1783" s="18">
        <v>46082</v>
      </c>
      <c r="M1783" s="49">
        <v>0.625</v>
      </c>
      <c r="N1783" s="18">
        <v>46083</v>
      </c>
      <c r="O1783" s="56">
        <v>0.5</v>
      </c>
      <c r="P1783" s="31" t="str">
        <f>TEXT($L1783, "dddd")</f>
        <v>Sunday</v>
      </c>
      <c r="Q1783" s="39" t="s">
        <v>207</v>
      </c>
      <c r="R1783" s="39">
        <v>3000</v>
      </c>
      <c r="S1783" s="1" t="str">
        <f>IF(OR(MONTH(L1783)=12, MONTH(L1783)&lt;=5), "Dry Season", "Wet Season")</f>
        <v>Dry Season</v>
      </c>
      <c r="T1783" s="1">
        <v>1</v>
      </c>
      <c r="U1783" s="1">
        <v>0</v>
      </c>
      <c r="V1783" s="1">
        <v>0</v>
      </c>
      <c r="W1783" s="2">
        <f>IF(ISNUMBER(SEARCH("N/A", X1783)), 0, 1)</f>
        <v>0</v>
      </c>
      <c r="X1783" s="1" t="s">
        <v>44</v>
      </c>
      <c r="Y1783" s="1"/>
      <c r="Z1783" s="1"/>
      <c r="AA1783" s="11" cm="1">
        <f t="array" ref="AA1783">IF(ISBLANK(Y1783), 0, VINCentyInvDistance(F1783,G1783,Y1783,Z1783))</f>
        <v>0</v>
      </c>
      <c r="AB1783" s="1">
        <v>0</v>
      </c>
      <c r="AC1783" s="1">
        <v>0</v>
      </c>
      <c r="AD1783" s="1">
        <v>0</v>
      </c>
      <c r="AE1783" s="1">
        <v>26</v>
      </c>
      <c r="AF1783" s="1">
        <v>1</v>
      </c>
      <c r="AG1783" s="1" t="str">
        <f>TRIM(MID(SUBSTITUTE($H1783,",",REPT(" ",200)),(LEN($H1783)-LEN(SUBSTITUTE($H1783,",",""))-4)*200+1,200))</f>
        <v>Buhangin District</v>
      </c>
      <c r="AH1783" s="1" t="str">
        <f>TRIM(MID(SUBSTITUTE($H1783,",",REPT(" ",200)),(LEN($H1783)-LEN(SUBSTITUTE($H1783,",",""))-3)*200+1,200))</f>
        <v>Davao City</v>
      </c>
      <c r="AI1783" s="1" t="str">
        <f>TRIM(MID(SUBSTITUTE($H1783,",",REPT(" ",200)),(LEN($H1783)-LEN(SUBSTITUTE($H1783,",",""))-2)*200+1,200))</f>
        <v>Davao Region</v>
      </c>
      <c r="AJ1783" s="1" t="str">
        <f>TRIM(MID(SUBSTITUTE($H1783,",",REPT(" ",200)),(LEN($H1783)-LEN(SUBSTITUTE($H1783,",",""))-0)*200+1,200))</f>
        <v>Philippines</v>
      </c>
      <c r="AL1783" s="7">
        <v>0</v>
      </c>
      <c r="AM1783" s="1"/>
    </row>
    <row r="1784" spans="1:39" ht="12.75" customHeight="1">
      <c r="A1784" s="1"/>
      <c r="B1784" s="1" t="s">
        <v>4732</v>
      </c>
      <c r="C1784" s="1" t="s">
        <v>5215</v>
      </c>
      <c r="D1784" s="3" t="str">
        <f ca="1">IFERROR(__xludf.DUMMYFUNCTION("PROPER(REGEXEXTRACT(B1255, ""(?:https?:\/\/)?(?:www\.)?([a-zA-Z0-9-]+)\.""))"),"Skyscanner")</f>
        <v>Skyscanner</v>
      </c>
      <c r="E1784" s="1" t="s">
        <v>5216</v>
      </c>
      <c r="F1784" s="1">
        <v>7.0917348000000002</v>
      </c>
      <c r="G1784" s="1">
        <v>125.5032348</v>
      </c>
      <c r="H1784" s="1" t="s">
        <v>4740</v>
      </c>
      <c r="I1784" s="1" t="s">
        <v>4252</v>
      </c>
      <c r="J1784" s="1">
        <f>IF(K1784="URBAN",1,IF(K1784="SUBURBAN",2,IF(K1784="RURAL",3,"")))</f>
        <v>2</v>
      </c>
      <c r="K1784" s="1" t="s">
        <v>84</v>
      </c>
      <c r="L1784" s="18">
        <v>46082</v>
      </c>
      <c r="M1784" s="49">
        <v>0.58333333333333337</v>
      </c>
      <c r="N1784" s="18">
        <v>46083</v>
      </c>
      <c r="O1784" s="56">
        <v>0.5</v>
      </c>
      <c r="P1784" s="31" t="str">
        <f>TEXT($L1784, "dddd")</f>
        <v>Sunday</v>
      </c>
      <c r="Q1784" s="39" t="s">
        <v>186</v>
      </c>
      <c r="R1784" s="39">
        <v>1473</v>
      </c>
      <c r="S1784" s="1" t="str">
        <f>IF(OR(MONTH(L1784)=12, MONTH(L1784)&lt;=5), "Dry Season", "Wet Season")</f>
        <v>Dry Season</v>
      </c>
      <c r="T1784" s="1">
        <v>1</v>
      </c>
      <c r="U1784" s="1">
        <v>1</v>
      </c>
      <c r="V1784" s="1">
        <v>0</v>
      </c>
      <c r="W1784" s="2">
        <f>IF(ISNUMBER(SEARCH("N/A", X1784)), 0, 1)</f>
        <v>1</v>
      </c>
      <c r="X1784" s="1" t="s">
        <v>4735</v>
      </c>
      <c r="Y1784" s="1">
        <v>7.110754</v>
      </c>
      <c r="Z1784" s="1">
        <v>125.61175</v>
      </c>
      <c r="AA1784" s="11" cm="1">
        <f t="array" ref="AA1784">IF(ISBLANK(Y1784), 0, VINCentyInvDistance(F1784,G1784,Y1784,Z1784))</f>
        <v>12170.935131712111</v>
      </c>
      <c r="AB1784" s="1">
        <v>1</v>
      </c>
      <c r="AC1784" s="1">
        <v>7</v>
      </c>
      <c r="AD1784" s="1">
        <v>3.1</v>
      </c>
      <c r="AE1784" s="1">
        <v>70</v>
      </c>
      <c r="AF1784" s="1">
        <v>1</v>
      </c>
      <c r="AG1784" s="1" t="s">
        <v>4736</v>
      </c>
      <c r="AH1784" s="1" t="s">
        <v>1704</v>
      </c>
      <c r="AI1784" s="1" t="str">
        <f>TRIM(MID(SUBSTITUTE($H1784,",",REPT(" ",200)),(LEN($H1784)-LEN(SUBSTITUTE($H1784,",",""))-2)*200+1,200))</f>
        <v>Davao Region</v>
      </c>
      <c r="AJ1784" s="1" t="s">
        <v>55</v>
      </c>
      <c r="AK1784" t="s">
        <v>16925</v>
      </c>
      <c r="AL1784" s="7">
        <v>0</v>
      </c>
      <c r="AM1784" s="1"/>
    </row>
    <row r="1785" spans="1:39" ht="12.75" customHeight="1">
      <c r="A1785" s="1"/>
      <c r="B1785" s="1" t="s">
        <v>4737</v>
      </c>
      <c r="C1785" s="1" t="s">
        <v>4738</v>
      </c>
      <c r="D1785" s="3" t="str">
        <f ca="1">IFERROR(__xludf.DUMMYFUNCTION("PROPER(REGEXEXTRACT(B1256, ""(?:https?:\/\/)?(?:www\.)?([a-zA-Z0-9-]+)\.""))"),"Google")</f>
        <v>Google</v>
      </c>
      <c r="E1785" s="1" t="s">
        <v>4739</v>
      </c>
      <c r="F1785" s="1">
        <v>7.0917349999999999</v>
      </c>
      <c r="G1785" s="1">
        <v>125.50323400000001</v>
      </c>
      <c r="H1785" s="1" t="s">
        <v>4740</v>
      </c>
      <c r="I1785" s="1" t="s">
        <v>4252</v>
      </c>
      <c r="J1785" s="1">
        <f>IF(K1785="URBAN",1,IF(K1785="SUBURBAN",2,IF(K1785="RURAL",3,"")))</f>
        <v>2</v>
      </c>
      <c r="K1785" s="1" t="s">
        <v>84</v>
      </c>
      <c r="L1785" s="18">
        <v>46082</v>
      </c>
      <c r="M1785" s="49">
        <v>0.625</v>
      </c>
      <c r="N1785" s="18">
        <v>46083</v>
      </c>
      <c r="O1785" s="56">
        <v>0.5</v>
      </c>
      <c r="P1785" s="31" t="str">
        <f>TEXT($L1785, "dddd")</f>
        <v>Sunday</v>
      </c>
      <c r="Q1785" s="39" t="s">
        <v>111</v>
      </c>
      <c r="R1785" s="39">
        <v>2268</v>
      </c>
      <c r="S1785" s="1" t="str">
        <f>IF(OR(MONTH(L1785)=12, MONTH(L1785)&lt;=5), "Dry Season", "Wet Season")</f>
        <v>Dry Season</v>
      </c>
      <c r="T1785" s="1">
        <v>1</v>
      </c>
      <c r="U1785" s="1">
        <v>1</v>
      </c>
      <c r="V1785" s="1">
        <v>0</v>
      </c>
      <c r="W1785" s="2">
        <f>IF(ISNUMBER(SEARCH("N/A", X1785)), 0, 1)</f>
        <v>0</v>
      </c>
      <c r="X1785" s="1" t="s">
        <v>44</v>
      </c>
      <c r="Y1785" s="1"/>
      <c r="Z1785" s="1"/>
      <c r="AA1785" s="11" cm="1">
        <f t="array" ref="AA1785">IF(ISBLANK(Y1785), 0, VINCentyInvDistance(F1785,G1785,Y1785,Z1785))</f>
        <v>0</v>
      </c>
      <c r="AB1785" s="1">
        <v>0</v>
      </c>
      <c r="AC1785" s="1">
        <v>5</v>
      </c>
      <c r="AD1785" s="1">
        <v>0</v>
      </c>
      <c r="AE1785" s="1">
        <v>6</v>
      </c>
      <c r="AF1785" s="1">
        <v>1</v>
      </c>
      <c r="AG1785" s="1" t="s">
        <v>4741</v>
      </c>
      <c r="AH1785" s="1" t="s">
        <v>1704</v>
      </c>
      <c r="AI1785" s="1"/>
      <c r="AJ1785" s="1" t="s">
        <v>55</v>
      </c>
      <c r="AL1785" s="7">
        <v>0</v>
      </c>
      <c r="AM1785" s="1" t="s">
        <v>4742</v>
      </c>
    </row>
    <row r="1786" spans="1:39" ht="12.75" customHeight="1">
      <c r="A1786" s="1"/>
      <c r="B1786" s="1" t="s">
        <v>4755</v>
      </c>
      <c r="C1786" s="1" t="s">
        <v>5220</v>
      </c>
      <c r="D1786" s="3" t="str">
        <f ca="1">IFERROR(__xludf.DUMMYFUNCTION("PROPER(REGEXEXTRACT(B1260, ""(?:https?:\/\/)?(?:www\.)?([a-zA-Z0-9-]+)\.""))"),"Skyscanner")</f>
        <v>Skyscanner</v>
      </c>
      <c r="E1786" s="1" t="s">
        <v>4757</v>
      </c>
      <c r="F1786" s="1">
        <v>7.0840639999999997</v>
      </c>
      <c r="G1786" s="1">
        <v>125.6171722</v>
      </c>
      <c r="H1786" s="1" t="s">
        <v>4758</v>
      </c>
      <c r="I1786" s="1" t="s">
        <v>4252</v>
      </c>
      <c r="J1786" s="1">
        <f>IF(K1786="URBAN",1,IF(K1786="SUBURBAN",2,IF(K1786="RURAL",3,"")))</f>
        <v>2</v>
      </c>
      <c r="K1786" s="1" t="s">
        <v>84</v>
      </c>
      <c r="L1786" s="18">
        <v>46082</v>
      </c>
      <c r="M1786" s="49">
        <v>0.625</v>
      </c>
      <c r="N1786" s="18">
        <v>46083</v>
      </c>
      <c r="O1786" s="56">
        <v>0.45833333333333331</v>
      </c>
      <c r="P1786" s="31" t="str">
        <f>TEXT($L1786, "dddd")</f>
        <v>Sunday</v>
      </c>
      <c r="Q1786" s="39" t="s">
        <v>323</v>
      </c>
      <c r="R1786" s="39">
        <v>11141</v>
      </c>
      <c r="S1786" s="1" t="str">
        <f>IF(OR(MONTH(L1786)=12, MONTH(L1786)&lt;=5), "Dry Season", "Wet Season")</f>
        <v>Dry Season</v>
      </c>
      <c r="T1786" s="1">
        <v>1</v>
      </c>
      <c r="U1786" s="1">
        <v>0</v>
      </c>
      <c r="V1786" s="1">
        <v>0</v>
      </c>
      <c r="W1786" s="2">
        <f>IF(ISNUMBER(SEARCH("N/A", X1786)), 0, 1)</f>
        <v>1</v>
      </c>
      <c r="X1786" s="1" t="s">
        <v>4263</v>
      </c>
      <c r="Y1786" s="1">
        <v>7.0920304999999999</v>
      </c>
      <c r="Z1786" s="1">
        <v>125.61240720000001</v>
      </c>
      <c r="AA1786" s="11" cm="1">
        <f t="array" ref="AA1786">IF(ISBLANK(Y1786), 0, VINCentyInvDistance(F1786,G1786,Y1786,Z1786))</f>
        <v>1026.3100995377447</v>
      </c>
      <c r="AB1786" s="1">
        <v>0</v>
      </c>
      <c r="AC1786" s="1">
        <v>9.4</v>
      </c>
      <c r="AD1786" s="1">
        <v>4.8</v>
      </c>
      <c r="AE1786" s="1">
        <v>826</v>
      </c>
      <c r="AF1786" s="1">
        <v>1</v>
      </c>
      <c r="AG1786" s="1" t="s">
        <v>4264</v>
      </c>
      <c r="AH1786" s="1" t="s">
        <v>1704</v>
      </c>
      <c r="AI1786" s="1" t="str">
        <f>TRIM(MID(SUBSTITUTE($H1786,",",REPT(" ",200)),(LEN($H1786)-LEN(SUBSTITUTE($H1786,",",""))-2)*200+1,200))</f>
        <v>Davao Region</v>
      </c>
      <c r="AJ1786" s="1" t="s">
        <v>55</v>
      </c>
      <c r="AK1786" t="s">
        <v>16894</v>
      </c>
      <c r="AL1786" s="7">
        <v>0</v>
      </c>
      <c r="AM1786" s="1"/>
    </row>
    <row r="1787" spans="1:39" ht="12.75" customHeight="1">
      <c r="A1787" s="1"/>
      <c r="B1787" s="1" t="s">
        <v>4770</v>
      </c>
      <c r="C1787" s="1" t="s">
        <v>5222</v>
      </c>
      <c r="D1787" s="3" t="str">
        <f ca="1">IFERROR(__xludf.DUMMYFUNCTION("PROPER(REGEXEXTRACT(B1264, ""(?:https?:\/\/)?(?:www\.)?([a-zA-Z0-9-]+)\.""))"),"Skyscanner")</f>
        <v>Skyscanner</v>
      </c>
      <c r="E1787" s="1" t="s">
        <v>5223</v>
      </c>
      <c r="F1787" s="1">
        <v>7.1122300000000003</v>
      </c>
      <c r="G1787" s="1">
        <v>125.66791000000001</v>
      </c>
      <c r="H1787" s="1" t="s">
        <v>4769</v>
      </c>
      <c r="I1787" s="1" t="s">
        <v>4252</v>
      </c>
      <c r="J1787" s="1">
        <f>IF(K1787="URBAN",1,IF(K1787="SUBURBAN",2,IF(K1787="RURAL",3,"")))</f>
        <v>2</v>
      </c>
      <c r="K1787" s="1" t="s">
        <v>84</v>
      </c>
      <c r="L1787" s="18">
        <v>46082</v>
      </c>
      <c r="M1787" s="49">
        <v>0.58333333333333337</v>
      </c>
      <c r="N1787" s="18">
        <v>46083</v>
      </c>
      <c r="O1787" s="56">
        <v>0.45833333333333331</v>
      </c>
      <c r="P1787" s="31" t="str">
        <f>TEXT($L1787, "dddd")</f>
        <v>Sunday</v>
      </c>
      <c r="Q1787" s="39" t="s">
        <v>1266</v>
      </c>
      <c r="R1787" s="39">
        <v>966</v>
      </c>
      <c r="S1787" s="1" t="str">
        <f>IF(OR(MONTH(L1787)=12, MONTH(L1787)&lt;=5), "Dry Season", "Wet Season")</f>
        <v>Dry Season</v>
      </c>
      <c r="T1787" s="1">
        <v>1</v>
      </c>
      <c r="U1787" s="1">
        <v>0</v>
      </c>
      <c r="V1787" s="1">
        <v>0</v>
      </c>
      <c r="W1787" s="2">
        <f>IF(ISNUMBER(SEARCH("N/A", X1787)), 0, 1)</f>
        <v>0</v>
      </c>
      <c r="X1787" s="1" t="s">
        <v>44</v>
      </c>
      <c r="Y1787" s="1"/>
      <c r="Z1787" s="1"/>
      <c r="AA1787" s="11" cm="1">
        <f t="array" ref="AA1787">IF(ISBLANK(Y1787), 0, VINCentyInvDistance(F1787,G1787,Y1787,Z1787))</f>
        <v>0</v>
      </c>
      <c r="AB1787" s="1">
        <v>1</v>
      </c>
      <c r="AC1787" s="1">
        <v>9.6</v>
      </c>
      <c r="AD1787" s="1">
        <v>3.7</v>
      </c>
      <c r="AE1787" s="1">
        <v>4</v>
      </c>
      <c r="AF1787" s="1">
        <v>1</v>
      </c>
      <c r="AG1787" s="1" t="s">
        <v>4773</v>
      </c>
      <c r="AH1787" s="1" t="s">
        <v>4109</v>
      </c>
      <c r="AI1787" s="1"/>
      <c r="AJ1787" s="1" t="s">
        <v>55</v>
      </c>
      <c r="AK1787" t="s">
        <v>4774</v>
      </c>
      <c r="AL1787" s="7">
        <v>0</v>
      </c>
      <c r="AM1787" s="1" t="s">
        <v>4775</v>
      </c>
    </row>
    <row r="1788" spans="1:39" ht="12.75" customHeight="1">
      <c r="A1788" s="1"/>
      <c r="B1788" s="1" t="s">
        <v>4776</v>
      </c>
      <c r="C1788" s="1" t="s">
        <v>5224</v>
      </c>
      <c r="D1788" s="3" t="str">
        <f ca="1">IFERROR(__xludf.DUMMYFUNCTION("PROPER(REGEXEXTRACT(B1265, ""(?:https?:\/\/)?(?:www\.)?([a-zA-Z0-9-]+)\.""))"),"Skyscanner")</f>
        <v>Skyscanner</v>
      </c>
      <c r="E1788" s="1" t="s">
        <v>4778</v>
      </c>
      <c r="F1788" s="1">
        <v>7.0981874999999999</v>
      </c>
      <c r="G1788" s="1">
        <v>125.6218125</v>
      </c>
      <c r="H1788" s="1" t="s">
        <v>4779</v>
      </c>
      <c r="I1788" s="1" t="s">
        <v>4252</v>
      </c>
      <c r="J1788" s="1">
        <f>IF(K1788="URBAN",1,IF(K1788="SUBURBAN",2,IF(K1788="RURAL",3,"")))</f>
        <v>2</v>
      </c>
      <c r="K1788" s="1" t="s">
        <v>84</v>
      </c>
      <c r="L1788" s="18">
        <v>46082</v>
      </c>
      <c r="M1788" s="49">
        <v>0.5625</v>
      </c>
      <c r="N1788" s="18">
        <v>46083</v>
      </c>
      <c r="O1788" s="56">
        <v>0.54166666666666663</v>
      </c>
      <c r="P1788" s="31" t="str">
        <f>TEXT($L1788, "dddd")</f>
        <v>Sunday</v>
      </c>
      <c r="Q1788" s="39" t="s">
        <v>1266</v>
      </c>
      <c r="R1788" s="39">
        <v>944</v>
      </c>
      <c r="S1788" s="1" t="str">
        <f>IF(OR(MONTH(L1788)=12, MONTH(L1788)&lt;=5), "Dry Season", "Wet Season")</f>
        <v>Dry Season</v>
      </c>
      <c r="T1788" s="1">
        <v>1</v>
      </c>
      <c r="U1788" s="1">
        <v>0</v>
      </c>
      <c r="V1788" s="1">
        <v>0</v>
      </c>
      <c r="W1788" s="2">
        <f>IF(ISNUMBER(SEARCH("N/A", X1788)), 0, 1)</f>
        <v>1</v>
      </c>
      <c r="X1788" s="1" t="s">
        <v>4318</v>
      </c>
      <c r="Y1788" s="1">
        <v>7.0989420000000001</v>
      </c>
      <c r="Z1788" s="1">
        <v>125.63104389999999</v>
      </c>
      <c r="AA1788" s="11" cm="1">
        <f t="array" ref="AA1788">IF(ISBLANK(Y1788), 0, VINCentyInvDistance(F1788,G1788,Y1788,Z1788))</f>
        <v>1023.2179809665155</v>
      </c>
      <c r="AB1788" s="1">
        <v>0</v>
      </c>
      <c r="AC1788" s="1">
        <v>8</v>
      </c>
      <c r="AD1788" s="1">
        <v>3.7</v>
      </c>
      <c r="AE1788" s="1">
        <v>2</v>
      </c>
      <c r="AF1788" s="1">
        <v>1</v>
      </c>
      <c r="AG1788" s="1" t="s">
        <v>4319</v>
      </c>
      <c r="AH1788" s="1" t="s">
        <v>1704</v>
      </c>
      <c r="AI1788" s="1" t="str">
        <f>TRIM(MID(SUBSTITUTE($H1788,",",REPT(" ",200)),(LEN($H1788)-LEN(SUBSTITUTE($H1788,",",""))-2)*200+1,200))</f>
        <v>Davao Region</v>
      </c>
      <c r="AJ1788" s="1" t="s">
        <v>55</v>
      </c>
      <c r="AK1788" t="s">
        <v>4780</v>
      </c>
      <c r="AL1788" s="7">
        <v>0</v>
      </c>
      <c r="AM1788" s="1"/>
    </row>
    <row r="1789" spans="1:39" ht="12.75" customHeight="1">
      <c r="A1789" s="1"/>
      <c r="B1789" s="1" t="s">
        <v>4785</v>
      </c>
      <c r="C1789" s="1" t="s">
        <v>4786</v>
      </c>
      <c r="D1789" s="3" t="str">
        <f ca="1">IFERROR(__xludf.DUMMYFUNCTION("PROPER(REGEXEXTRACT(B1267, ""(?:https?:\/\/)?(?:www\.)?([a-zA-Z0-9-]+)\.""))"),"Google")</f>
        <v>Google</v>
      </c>
      <c r="E1789" s="1" t="s">
        <v>4787</v>
      </c>
      <c r="F1789" s="1">
        <v>7.0789552000000002</v>
      </c>
      <c r="G1789" s="1">
        <v>125.58110240000001</v>
      </c>
      <c r="H1789" s="1" t="s">
        <v>4788</v>
      </c>
      <c r="I1789" s="1" t="s">
        <v>4252</v>
      </c>
      <c r="J1789" s="1">
        <f>IF(K1789="URBAN",1,IF(K1789="SUBURBAN",2,IF(K1789="RURAL",3,"")))</f>
        <v>2</v>
      </c>
      <c r="K1789" s="1" t="s">
        <v>84</v>
      </c>
      <c r="L1789" s="18">
        <v>46082</v>
      </c>
      <c r="M1789" s="49">
        <v>0.625</v>
      </c>
      <c r="N1789" s="18">
        <v>46083</v>
      </c>
      <c r="O1789" s="56">
        <v>0.5</v>
      </c>
      <c r="P1789" s="31" t="str">
        <f>TEXT($L1789, "dddd")</f>
        <v>Sunday</v>
      </c>
      <c r="Q1789" s="39" t="s">
        <v>111</v>
      </c>
      <c r="R1789" s="39">
        <v>1549</v>
      </c>
      <c r="S1789" s="1" t="str">
        <f>IF(OR(MONTH(L1789)=12, MONTH(L1789)&lt;=5), "Dry Season", "Wet Season")</f>
        <v>Dry Season</v>
      </c>
      <c r="T1789" s="1">
        <v>1</v>
      </c>
      <c r="U1789" s="1">
        <v>0</v>
      </c>
      <c r="V1789" s="1">
        <v>0</v>
      </c>
      <c r="W1789" s="2">
        <f>IF(ISNUMBER(SEARCH("N/A", X1789)), 0, 1)</f>
        <v>0</v>
      </c>
      <c r="X1789" s="1" t="s">
        <v>44</v>
      </c>
      <c r="Y1789" s="1"/>
      <c r="Z1789" s="1"/>
      <c r="AA1789" s="11" cm="1">
        <f t="array" ref="AA1789">IF(ISBLANK(Y1789), 0, VINCentyInvDistance(F1789,G1789,Y1789,Z1789))</f>
        <v>0</v>
      </c>
      <c r="AB1789" s="1">
        <v>0</v>
      </c>
      <c r="AC1789" s="1">
        <v>0</v>
      </c>
      <c r="AD1789" s="1">
        <v>0</v>
      </c>
      <c r="AE1789" s="1">
        <v>114</v>
      </c>
      <c r="AF1789" s="1">
        <v>1</v>
      </c>
      <c r="AG1789" s="1" t="str">
        <f>TRIM(MID(SUBSTITUTE($H1789,",",REPT(" ",200)),(LEN($H1789)-LEN(SUBSTITUTE($H1789,",",""))-4)*200+1,200))</f>
        <v>Talomo District</v>
      </c>
      <c r="AH1789" s="1" t="str">
        <f>TRIM(MID(SUBSTITUTE($H1789,",",REPT(" ",200)),(LEN($H1789)-LEN(SUBSTITUTE($H1789,",",""))-3)*200+1,200))</f>
        <v>Davao City</v>
      </c>
      <c r="AI1789" s="1" t="str">
        <f>TRIM(MID(SUBSTITUTE($H1789,",",REPT(" ",200)),(LEN($H1789)-LEN(SUBSTITUTE($H1789,",",""))-2)*200+1,200))</f>
        <v>Davao Region</v>
      </c>
      <c r="AJ1789" s="1" t="str">
        <f>TRIM(MID(SUBSTITUTE($H1789,",",REPT(" ",200)),(LEN($H1789)-LEN(SUBSTITUTE($H1789,",",""))-0)*200+1,200))</f>
        <v>Philippines</v>
      </c>
      <c r="AL1789" s="7">
        <v>0</v>
      </c>
      <c r="AM1789" s="1"/>
    </row>
    <row r="1790" spans="1:39" ht="12.75" customHeight="1">
      <c r="A1790" s="1"/>
      <c r="B1790" s="1" t="s">
        <v>4789</v>
      </c>
      <c r="C1790" s="1" t="s">
        <v>4790</v>
      </c>
      <c r="D1790" s="3" t="str">
        <f ca="1">IFERROR(__xludf.DUMMYFUNCTION("PROPER(REGEXEXTRACT(B1268, ""(?:https?:\/\/)?(?:www\.)?([a-zA-Z0-9-]+)\.""))"),"Google")</f>
        <v>Google</v>
      </c>
      <c r="E1790" s="1" t="s">
        <v>4791</v>
      </c>
      <c r="F1790" s="1">
        <v>7.1364552999999997</v>
      </c>
      <c r="G1790" s="1">
        <v>125.6605493</v>
      </c>
      <c r="H1790" s="1" t="s">
        <v>4792</v>
      </c>
      <c r="I1790" s="1" t="s">
        <v>4252</v>
      </c>
      <c r="J1790" s="1">
        <f>IF(K1790="URBAN",1,IF(K1790="SUBURBAN",2,IF(K1790="RURAL",3,"")))</f>
        <v>2</v>
      </c>
      <c r="K1790" s="1" t="s">
        <v>84</v>
      </c>
      <c r="L1790" s="18">
        <v>46082</v>
      </c>
      <c r="M1790" s="49">
        <v>0.625</v>
      </c>
      <c r="N1790" s="18">
        <v>46083</v>
      </c>
      <c r="O1790" s="56">
        <v>0.5</v>
      </c>
      <c r="P1790" s="31" t="str">
        <f>TEXT($L1790, "dddd")</f>
        <v>Sunday</v>
      </c>
      <c r="Q1790" s="39" t="s">
        <v>207</v>
      </c>
      <c r="R1790" s="39">
        <v>1874</v>
      </c>
      <c r="S1790" s="1" t="str">
        <f>IF(OR(MONTH(L1790)=12, MONTH(L1790)&lt;=5), "Dry Season", "Wet Season")</f>
        <v>Dry Season</v>
      </c>
      <c r="T1790" s="1">
        <v>1</v>
      </c>
      <c r="U1790" s="1">
        <v>1</v>
      </c>
      <c r="V1790" s="1">
        <v>1</v>
      </c>
      <c r="W1790" s="2">
        <f>IF(ISNUMBER(SEARCH("N/A", X1790)), 0, 1)</f>
        <v>0</v>
      </c>
      <c r="X1790" s="1" t="s">
        <v>44</v>
      </c>
      <c r="Y1790" s="1"/>
      <c r="Z1790" s="1"/>
      <c r="AA1790" s="11" cm="1">
        <f t="array" ref="AA1790">IF(ISBLANK(Y1790), 0, VINCentyInvDistance(F1790,G1790,Y1790,Z1790))</f>
        <v>0</v>
      </c>
      <c r="AB1790" s="1">
        <v>0</v>
      </c>
      <c r="AC1790" s="1">
        <v>0</v>
      </c>
      <c r="AD1790" s="1">
        <v>0</v>
      </c>
      <c r="AE1790" s="1">
        <v>36</v>
      </c>
      <c r="AF1790" s="1">
        <v>1</v>
      </c>
      <c r="AG1790" s="1" t="str">
        <f>TRIM(MID(SUBSTITUTE($H1790,",",REPT(" ",200)),(LEN($H1790)-LEN(SUBSTITUTE($H1790,",",""))-4)*200+1,200))</f>
        <v>Buhangin District</v>
      </c>
      <c r="AH1790" s="1" t="str">
        <f>TRIM(MID(SUBSTITUTE($H1790,",",REPT(" ",200)),(LEN($H1790)-LEN(SUBSTITUTE($H1790,",",""))-3)*200+1,200))</f>
        <v>Davao City</v>
      </c>
      <c r="AI1790" s="1" t="str">
        <f>TRIM(MID(SUBSTITUTE($H1790,",",REPT(" ",200)),(LEN($H1790)-LEN(SUBSTITUTE($H1790,",",""))-2)*200+1,200))</f>
        <v>Davao Region</v>
      </c>
      <c r="AJ1790" s="1" t="str">
        <f>TRIM(MID(SUBSTITUTE($H1790,",",REPT(" ",200)),(LEN($H1790)-LEN(SUBSTITUTE($H1790,",",""))-0)*200+1,200))</f>
        <v>Philippines</v>
      </c>
      <c r="AL1790" s="7">
        <v>0</v>
      </c>
      <c r="AM1790" s="1"/>
    </row>
    <row r="1791" spans="1:39" ht="12.75" customHeight="1">
      <c r="A1791" s="1"/>
      <c r="B1791" s="1" t="s">
        <v>4793</v>
      </c>
      <c r="C1791" s="1" t="s">
        <v>5226</v>
      </c>
      <c r="D1791" s="3" t="str">
        <f ca="1">IFERROR(__xludf.DUMMYFUNCTION("PROPER(REGEXEXTRACT(B1269, ""(?:https?:\/\/)?(?:www\.)?([a-zA-Z0-9-]+)\.""))"),"Skyscanner")</f>
        <v>Skyscanner</v>
      </c>
      <c r="E1791" s="1" t="s">
        <v>4795</v>
      </c>
      <c r="F1791" s="1">
        <v>7.1368999999999998</v>
      </c>
      <c r="G1791" s="1">
        <v>125.66043999999999</v>
      </c>
      <c r="H1791" s="1" t="s">
        <v>4796</v>
      </c>
      <c r="I1791" s="1" t="s">
        <v>4252</v>
      </c>
      <c r="J1791" s="1">
        <f>IF(K1791="URBAN",1,IF(K1791="SUBURBAN",2,IF(K1791="RURAL",3,"")))</f>
        <v>2</v>
      </c>
      <c r="K1791" s="1" t="s">
        <v>84</v>
      </c>
      <c r="L1791" s="18">
        <v>46082</v>
      </c>
      <c r="M1791" s="49">
        <v>0.58333333333333337</v>
      </c>
      <c r="N1791" s="18">
        <v>46083</v>
      </c>
      <c r="O1791" s="56">
        <v>0.5</v>
      </c>
      <c r="P1791" s="31" t="str">
        <f>TEXT($L1791, "dddd")</f>
        <v>Sunday</v>
      </c>
      <c r="Q1791" s="39" t="s">
        <v>207</v>
      </c>
      <c r="R1791" s="39">
        <v>2059</v>
      </c>
      <c r="S1791" s="1" t="str">
        <f>IF(OR(MONTH(L1791)=12, MONTH(L1791)&lt;=5), "Dry Season", "Wet Season")</f>
        <v>Dry Season</v>
      </c>
      <c r="T1791" s="1">
        <v>1</v>
      </c>
      <c r="U1791" s="1">
        <v>1</v>
      </c>
      <c r="V1791" s="1">
        <v>0</v>
      </c>
      <c r="W1791" s="2">
        <f>IF(ISNUMBER(SEARCH("N/A", X1791)), 0, 1)</f>
        <v>0</v>
      </c>
      <c r="X1791" s="1" t="s">
        <v>44</v>
      </c>
      <c r="Y1791" s="1"/>
      <c r="Z1791" s="1"/>
      <c r="AA1791" s="11" cm="1">
        <f t="array" ref="AA1791">IF(ISBLANK(Y1791), 0, VINCentyInvDistance(F1791,G1791,Y1791,Z1791))</f>
        <v>0</v>
      </c>
      <c r="AB1791" s="1">
        <v>1</v>
      </c>
      <c r="AC1791" s="1">
        <v>0</v>
      </c>
      <c r="AD1791" s="1">
        <v>0</v>
      </c>
      <c r="AE1791" s="1">
        <v>10</v>
      </c>
      <c r="AF1791" s="1">
        <v>1</v>
      </c>
      <c r="AG1791" s="1" t="s">
        <v>4797</v>
      </c>
      <c r="AH1791" s="1" t="s">
        <v>1704</v>
      </c>
      <c r="AI1791" s="1" t="str">
        <f>TRIM(MID(SUBSTITUTE($H1791,",",REPT(" ",200)),(LEN($H1791)-LEN(SUBSTITUTE($H1791,",",""))-2)*200+1,200))</f>
        <v>Davao Region</v>
      </c>
      <c r="AJ1791" s="1" t="s">
        <v>55</v>
      </c>
      <c r="AK1791" t="s">
        <v>16929</v>
      </c>
      <c r="AL1791" s="7">
        <v>0</v>
      </c>
      <c r="AM1791" s="1" t="s">
        <v>4798</v>
      </c>
    </row>
    <row r="1792" spans="1:39" ht="12.75" customHeight="1">
      <c r="A1792" s="1"/>
      <c r="B1792" s="1" t="s">
        <v>4806</v>
      </c>
      <c r="C1792" s="1" t="s">
        <v>5229</v>
      </c>
      <c r="D1792" s="3" t="str">
        <f ca="1">IFERROR(__xludf.DUMMYFUNCTION("PROPER(REGEXEXTRACT(B1271, ""(?:https?:\/\/)?(?:www\.)?([a-zA-Z0-9-]+)\.""))"),"Google")</f>
        <v>Google</v>
      </c>
      <c r="E1792" s="1" t="s">
        <v>5230</v>
      </c>
      <c r="F1792" s="1">
        <v>7.3077949000000002</v>
      </c>
      <c r="G1792" s="1">
        <v>125.68623820000001</v>
      </c>
      <c r="H1792" s="1" t="s">
        <v>5231</v>
      </c>
      <c r="I1792" s="1" t="s">
        <v>4252</v>
      </c>
      <c r="J1792" s="1">
        <f>IF(K1792="URBAN",1,IF(K1792="SUBURBAN",2,IF(K1792="RURAL",3,"")))</f>
        <v>2</v>
      </c>
      <c r="K1792" s="1" t="s">
        <v>84</v>
      </c>
      <c r="L1792" s="18">
        <v>46082</v>
      </c>
      <c r="M1792" s="49">
        <v>0.625</v>
      </c>
      <c r="N1792" s="18">
        <v>46083</v>
      </c>
      <c r="O1792" s="56">
        <v>0.5</v>
      </c>
      <c r="P1792" s="31" t="str">
        <f>TEXT($L1792, "dddd")</f>
        <v>Sunday</v>
      </c>
      <c r="Q1792" s="39" t="s">
        <v>111</v>
      </c>
      <c r="R1792" s="39">
        <v>2175</v>
      </c>
      <c r="S1792" s="1" t="str">
        <f>IF(OR(MONTH(L1792)=12, MONTH(L1792)&lt;=5), "Dry Season", "Wet Season")</f>
        <v>Dry Season</v>
      </c>
      <c r="T1792" s="1">
        <v>1</v>
      </c>
      <c r="U1792" s="1">
        <v>0</v>
      </c>
      <c r="V1792" s="1">
        <v>0</v>
      </c>
      <c r="W1792" s="2">
        <f>IF(ISNUMBER(SEARCH("N/A", X1792)), 0, 1)</f>
        <v>0</v>
      </c>
      <c r="X1792" s="1" t="s">
        <v>44</v>
      </c>
      <c r="Y1792" s="1"/>
      <c r="Z1792" s="1"/>
      <c r="AA1792" s="11" cm="1">
        <f t="array" ref="AA1792">IF(ISBLANK(Y1792), 0, VINCentyInvDistance(F1792,G1792,Y1792,Z1792))</f>
        <v>0</v>
      </c>
      <c r="AB1792" s="1">
        <v>0</v>
      </c>
      <c r="AC1792" s="1">
        <v>0</v>
      </c>
      <c r="AD1792" s="1">
        <v>0</v>
      </c>
      <c r="AE1792" s="1">
        <v>17</v>
      </c>
      <c r="AF1792" s="1">
        <v>1</v>
      </c>
      <c r="AG1792" s="1" t="str">
        <f>TRIM(MID(SUBSTITUTE($H1792,",",REPT(" ",200)),(LEN($H1792)-LEN(SUBSTITUTE($H1792,",",""))-4)*200+1,200))</f>
        <v>Panabo</v>
      </c>
      <c r="AH1792" s="1" t="str">
        <f>TRIM(MID(SUBSTITUTE($H1792,",",REPT(" ",200)),(LEN($H1792)-LEN(SUBSTITUTE($H1792,",",""))-3)*200+1,200))</f>
        <v>Davao del Norte</v>
      </c>
      <c r="AI1792" s="1" t="str">
        <f>TRIM(MID(SUBSTITUTE($H1792,",",REPT(" ",200)),(LEN($H1792)-LEN(SUBSTITUTE($H1792,",",""))-2)*200+1,200))</f>
        <v>Davao Region</v>
      </c>
      <c r="AJ1792" s="1" t="str">
        <f>TRIM(MID(SUBSTITUTE($H1792,",",REPT(" ",200)),(LEN($H1792)-LEN(SUBSTITUTE($H1792,",",""))-0)*200+1,200))</f>
        <v>Philippines</v>
      </c>
      <c r="AL1792" s="7">
        <v>0</v>
      </c>
      <c r="AM1792" s="1"/>
    </row>
    <row r="1793" spans="1:39" ht="12.75" customHeight="1">
      <c r="A1793" s="1"/>
      <c r="B1793" s="1" t="s">
        <v>5232</v>
      </c>
      <c r="C1793" s="1" t="s">
        <v>5233</v>
      </c>
      <c r="D1793" s="3" t="str">
        <f ca="1">IFERROR(__xludf.DUMMYFUNCTION("PROPER(REGEXEXTRACT(B1272, ""(?:https?:\/\/)?(?:www\.)?([a-zA-Z0-9-]+)\.""))"),"Skyscanner")</f>
        <v>Skyscanner</v>
      </c>
      <c r="E1793" s="1" t="s">
        <v>5234</v>
      </c>
      <c r="F1793" s="1">
        <v>7.2975909999999997</v>
      </c>
      <c r="G1793" s="1">
        <v>125.682376</v>
      </c>
      <c r="H1793" s="1" t="s">
        <v>5235</v>
      </c>
      <c r="I1793" s="1" t="s">
        <v>4252</v>
      </c>
      <c r="J1793" s="1">
        <f>IF(K1793="URBAN",1,IF(K1793="SUBURBAN",2,IF(K1793="RURAL",3,"")))</f>
        <v>2</v>
      </c>
      <c r="K1793" s="1" t="s">
        <v>84</v>
      </c>
      <c r="L1793" s="18">
        <v>46082</v>
      </c>
      <c r="M1793" s="49">
        <v>0.58333333333333337</v>
      </c>
      <c r="N1793" s="18">
        <v>46083</v>
      </c>
      <c r="O1793" s="56">
        <v>0.5</v>
      </c>
      <c r="P1793" s="31" t="str">
        <f>TEXT($L1793, "dddd")</f>
        <v>Sunday</v>
      </c>
      <c r="Q1793" s="39" t="s">
        <v>207</v>
      </c>
      <c r="R1793" s="39">
        <v>2844</v>
      </c>
      <c r="S1793" s="1" t="str">
        <f>IF(OR(MONTH(L1793)=12, MONTH(L1793)&lt;=5), "Dry Season", "Wet Season")</f>
        <v>Dry Season</v>
      </c>
      <c r="T1793" s="1">
        <v>1</v>
      </c>
      <c r="U1793" s="1">
        <v>0</v>
      </c>
      <c r="V1793" s="1">
        <v>0</v>
      </c>
      <c r="W1793" s="2">
        <f>IF(ISNUMBER(SEARCH("N/A", X1793)), 0, 1)</f>
        <v>0</v>
      </c>
      <c r="X1793" s="1" t="s">
        <v>44</v>
      </c>
      <c r="Y1793" s="1"/>
      <c r="Z1793" s="1"/>
      <c r="AA1793" s="11" cm="1">
        <f t="array" ref="AA1793">IF(ISBLANK(Y1793), 0, VINCentyInvDistance(F1793,G1793,Y1793,Z1793))</f>
        <v>0</v>
      </c>
      <c r="AB1793" s="1">
        <v>0</v>
      </c>
      <c r="AC1793" s="1">
        <v>8</v>
      </c>
      <c r="AD1793" s="1">
        <v>4</v>
      </c>
      <c r="AE1793" s="1">
        <v>13</v>
      </c>
      <c r="AF1793" s="1">
        <v>1</v>
      </c>
      <c r="AG1793" s="1" t="s">
        <v>5236</v>
      </c>
      <c r="AH1793" s="1" t="s">
        <v>4109</v>
      </c>
      <c r="AI1793" s="1"/>
      <c r="AJ1793" s="1" t="s">
        <v>55</v>
      </c>
      <c r="AK1793" t="s">
        <v>5237</v>
      </c>
      <c r="AL1793" s="7">
        <v>0</v>
      </c>
      <c r="AM1793" s="1" t="s">
        <v>5238</v>
      </c>
    </row>
    <row r="1794" spans="1:39" ht="12.75" customHeight="1">
      <c r="A1794" s="1"/>
      <c r="B1794" s="1" t="s">
        <v>5239</v>
      </c>
      <c r="C1794" s="1" t="s">
        <v>5240</v>
      </c>
      <c r="D1794" s="3" t="str">
        <f ca="1">IFERROR(__xludf.DUMMYFUNCTION("PROPER(REGEXEXTRACT(B1273, ""(?:https?:\/\/)?(?:www\.)?([a-zA-Z0-9-]+)\.""))"),"Skyscanner")</f>
        <v>Skyscanner</v>
      </c>
      <c r="E1794" s="1" t="s">
        <v>5241</v>
      </c>
      <c r="F1794" s="1">
        <v>7.30992</v>
      </c>
      <c r="G1794" s="1">
        <v>125.68048</v>
      </c>
      <c r="H1794" s="1" t="s">
        <v>5242</v>
      </c>
      <c r="I1794" s="1" t="s">
        <v>4252</v>
      </c>
      <c r="J1794" s="1">
        <f>IF(K1794="URBAN",1,IF(K1794="SUBURBAN",2,IF(K1794="RURAL",3,"")))</f>
        <v>2</v>
      </c>
      <c r="K1794" s="1" t="s">
        <v>84</v>
      </c>
      <c r="L1794" s="18">
        <v>46082</v>
      </c>
      <c r="M1794" s="49">
        <v>0.5</v>
      </c>
      <c r="N1794" s="18">
        <v>46083</v>
      </c>
      <c r="O1794" s="56">
        <v>0.54166666666666663</v>
      </c>
      <c r="P1794" s="31" t="str">
        <f>TEXT($L1794, "dddd")</f>
        <v>Sunday</v>
      </c>
      <c r="Q1794" s="39" t="s">
        <v>1266</v>
      </c>
      <c r="R1794" s="39">
        <v>1142</v>
      </c>
      <c r="S1794" s="1" t="str">
        <f>IF(OR(MONTH(L1794)=12, MONTH(L1794)&lt;=5), "Dry Season", "Wet Season")</f>
        <v>Dry Season</v>
      </c>
      <c r="T1794" s="1">
        <v>1</v>
      </c>
      <c r="U1794" s="1">
        <v>1</v>
      </c>
      <c r="V1794" s="1">
        <v>0</v>
      </c>
      <c r="W1794" s="2">
        <f>IF(ISNUMBER(SEARCH("N/A", X1794)), 0, 1)</f>
        <v>0</v>
      </c>
      <c r="X1794" s="1" t="s">
        <v>44</v>
      </c>
      <c r="Y1794" s="1"/>
      <c r="Z1794" s="1"/>
      <c r="AA1794" s="11" cm="1">
        <f t="array" ref="AA1794">IF(ISBLANK(Y1794), 0, VINCentyInvDistance(F1794,G1794,Y1794,Z1794))</f>
        <v>0</v>
      </c>
      <c r="AB1794" s="1">
        <v>0</v>
      </c>
      <c r="AC1794" s="1">
        <v>0</v>
      </c>
      <c r="AD1794" s="1">
        <v>0</v>
      </c>
      <c r="AE1794" s="1">
        <v>18</v>
      </c>
      <c r="AF1794" s="1">
        <v>1</v>
      </c>
      <c r="AG1794" s="1" t="s">
        <v>5236</v>
      </c>
      <c r="AH1794" s="1" t="s">
        <v>4109</v>
      </c>
      <c r="AI1794" s="1" t="str">
        <f>TRIM(MID(SUBSTITUTE($H1794,",",REPT(" ",200)),(LEN($H1794)-LEN(SUBSTITUTE($H1794,",",""))-2)*200+1,200))</f>
        <v>Davao Region</v>
      </c>
      <c r="AJ1794" s="1" t="s">
        <v>55</v>
      </c>
      <c r="AK1794" t="s">
        <v>5243</v>
      </c>
      <c r="AL1794" s="7">
        <v>0</v>
      </c>
      <c r="AM1794" s="1" t="s">
        <v>5244</v>
      </c>
    </row>
    <row r="1795" spans="1:39" ht="12.75" customHeight="1">
      <c r="A1795" s="1"/>
      <c r="B1795" s="1" t="s">
        <v>5253</v>
      </c>
      <c r="C1795" s="1" t="s">
        <v>5254</v>
      </c>
      <c r="D1795" s="3" t="str">
        <f ca="1">IFERROR(__xludf.DUMMYFUNCTION("PROPER(REGEXEXTRACT(B1276, ""(?:https?:\/\/)?(?:www\.)?([a-zA-Z0-9-]+)\.""))"),"Google")</f>
        <v>Google</v>
      </c>
      <c r="E1795" s="1" t="s">
        <v>5255</v>
      </c>
      <c r="F1795" s="1">
        <v>7.2961280999999998</v>
      </c>
      <c r="G1795" s="1">
        <v>125.6741403</v>
      </c>
      <c r="H1795" s="1" t="s">
        <v>5256</v>
      </c>
      <c r="I1795" s="1" t="s">
        <v>4252</v>
      </c>
      <c r="J1795" s="1">
        <f>IF(K1795="URBAN",1,IF(K1795="SUBURBAN",2,IF(K1795="RURAL",3,"")))</f>
        <v>2</v>
      </c>
      <c r="K1795" s="1" t="s">
        <v>84</v>
      </c>
      <c r="L1795" s="18">
        <v>46082</v>
      </c>
      <c r="M1795" s="49">
        <v>0.625</v>
      </c>
      <c r="N1795" s="18">
        <v>46083</v>
      </c>
      <c r="O1795" s="56">
        <v>0.5</v>
      </c>
      <c r="P1795" s="31" t="str">
        <f>TEXT($L1795, "dddd")</f>
        <v>Sunday</v>
      </c>
      <c r="Q1795" s="39" t="s">
        <v>111</v>
      </c>
      <c r="R1795" s="39">
        <v>2471</v>
      </c>
      <c r="S1795" s="1" t="str">
        <f>IF(OR(MONTH(L1795)=12, MONTH(L1795)&lt;=5), "Dry Season", "Wet Season")</f>
        <v>Dry Season</v>
      </c>
      <c r="T1795" s="1">
        <v>1</v>
      </c>
      <c r="U1795" s="1">
        <v>0</v>
      </c>
      <c r="V1795" s="1">
        <v>0</v>
      </c>
      <c r="W1795" s="2">
        <f>IF(ISNUMBER(SEARCH("N/A", X1795)), 0, 1)</f>
        <v>1</v>
      </c>
      <c r="X1795" s="1" t="s">
        <v>4107</v>
      </c>
      <c r="Y1795" s="1">
        <v>7.4457550000000001</v>
      </c>
      <c r="Z1795" s="1">
        <v>125.80897</v>
      </c>
      <c r="AA1795" s="11" cm="1">
        <f t="array" ref="AA1795">IF(ISBLANK(Y1795), 0, VINCentyInvDistance(F1795,G1795,Y1795,Z1795))</f>
        <v>22257.931804797576</v>
      </c>
      <c r="AB1795" s="1">
        <v>0</v>
      </c>
      <c r="AC1795" s="1">
        <v>0</v>
      </c>
      <c r="AD1795" s="1">
        <v>0</v>
      </c>
      <c r="AE1795" s="1">
        <v>40</v>
      </c>
      <c r="AF1795" s="1">
        <v>1</v>
      </c>
      <c r="AG1795" s="1" t="s">
        <v>4108</v>
      </c>
      <c r="AH1795" s="1" t="s">
        <v>4109</v>
      </c>
      <c r="AI1795" s="1" t="str">
        <f>TRIM(MID(SUBSTITUTE($H1795,",",REPT(" ",200)),(LEN($H1795)-LEN(SUBSTITUTE($H1795,",",""))-2)*200+1,200))</f>
        <v>Davao Region</v>
      </c>
      <c r="AJ1795" s="1" t="s">
        <v>55</v>
      </c>
      <c r="AL1795" s="7">
        <v>0</v>
      </c>
      <c r="AM1795" s="1"/>
    </row>
    <row r="1796" spans="1:39" ht="12.75" customHeight="1">
      <c r="A1796" s="1"/>
      <c r="B1796" s="1" t="s">
        <v>5257</v>
      </c>
      <c r="C1796" s="1" t="s">
        <v>5258</v>
      </c>
      <c r="D1796" s="3" t="str">
        <f ca="1">IFERROR(__xludf.DUMMYFUNCTION("PROPER(REGEXEXTRACT(B1277, ""(?:https?:\/\/)?(?:www\.)?([a-zA-Z0-9-]+)\.""))"),"Skyscanner")</f>
        <v>Skyscanner</v>
      </c>
      <c r="E1796" s="1" t="s">
        <v>5259</v>
      </c>
      <c r="F1796" s="1">
        <v>7.2960000000000003</v>
      </c>
      <c r="G1796" s="1">
        <v>125.6742</v>
      </c>
      <c r="H1796" s="1" t="s">
        <v>5256</v>
      </c>
      <c r="I1796" s="1" t="s">
        <v>4252</v>
      </c>
      <c r="J1796" s="1">
        <f>IF(K1796="URBAN",1,IF(K1796="SUBURBAN",2,IF(K1796="RURAL",3,"")))</f>
        <v>2</v>
      </c>
      <c r="K1796" s="1" t="s">
        <v>84</v>
      </c>
      <c r="L1796" s="18">
        <v>46082</v>
      </c>
      <c r="M1796" s="49">
        <v>0.625</v>
      </c>
      <c r="N1796" s="18">
        <v>46083</v>
      </c>
      <c r="O1796" s="56">
        <v>0.5</v>
      </c>
      <c r="P1796" s="31" t="str">
        <f>TEXT($L1796, "dddd")</f>
        <v>Sunday</v>
      </c>
      <c r="Q1796" s="39" t="s">
        <v>111</v>
      </c>
      <c r="R1796" s="39">
        <v>2965</v>
      </c>
      <c r="S1796" s="1" t="str">
        <f>IF(OR(MONTH(L1796)=12, MONTH(L1796)&lt;=5), "Dry Season", "Wet Season")</f>
        <v>Dry Season</v>
      </c>
      <c r="T1796" s="1">
        <v>1</v>
      </c>
      <c r="U1796" s="1">
        <v>0</v>
      </c>
      <c r="V1796" s="1">
        <v>0</v>
      </c>
      <c r="W1796" s="2">
        <f>IF(ISNUMBER(SEARCH("N/A", X1796)), 0, 1)</f>
        <v>0</v>
      </c>
      <c r="X1796" s="1" t="s">
        <v>44</v>
      </c>
      <c r="Y1796" s="1"/>
      <c r="Z1796" s="1"/>
      <c r="AA1796" s="11" cm="1">
        <f t="array" ref="AA1796">IF(ISBLANK(Y1796), 0, VINCentyInvDistance(F1796,G1796,Y1796,Z1796))</f>
        <v>0</v>
      </c>
      <c r="AB1796" s="1">
        <v>0</v>
      </c>
      <c r="AC1796" s="1">
        <v>0</v>
      </c>
      <c r="AD1796" s="1">
        <v>0</v>
      </c>
      <c r="AE1796" s="1">
        <v>152</v>
      </c>
      <c r="AF1796" s="1">
        <v>1</v>
      </c>
      <c r="AG1796" s="1" t="s">
        <v>5236</v>
      </c>
      <c r="AH1796" s="1" t="s">
        <v>4109</v>
      </c>
      <c r="AI1796" s="1"/>
      <c r="AJ1796" s="1" t="s">
        <v>55</v>
      </c>
      <c r="AK1796" t="s">
        <v>5260</v>
      </c>
      <c r="AL1796" s="7">
        <v>0</v>
      </c>
      <c r="AM1796" s="1" t="s">
        <v>5261</v>
      </c>
    </row>
    <row r="1797" spans="1:39" ht="12.75" customHeight="1">
      <c r="A1797" s="1"/>
      <c r="B1797" s="1" t="s">
        <v>5270</v>
      </c>
      <c r="C1797" s="1" t="s">
        <v>5271</v>
      </c>
      <c r="D1797" s="3" t="str">
        <f ca="1">IFERROR(__xludf.DUMMYFUNCTION("PROPER(REGEXEXTRACT(B1280, ""(?:https?:\/\/)?(?:www\.)?([a-zA-Z0-9-]+)\.""))"),"Skyscanner")</f>
        <v>Skyscanner</v>
      </c>
      <c r="E1797" s="1" t="s">
        <v>5272</v>
      </c>
      <c r="F1797" s="1">
        <v>10.38538</v>
      </c>
      <c r="G1797" s="1">
        <v>124.74500999999999</v>
      </c>
      <c r="H1797" s="1" t="s">
        <v>5273</v>
      </c>
      <c r="I1797" s="1" t="s">
        <v>4252</v>
      </c>
      <c r="J1797" s="1">
        <f>IF(K1797="URBAN",1,IF(K1797="SUBURBAN",2,IF(K1797="RURAL",3,"")))</f>
        <v>2</v>
      </c>
      <c r="K1797" s="1" t="s">
        <v>84</v>
      </c>
      <c r="L1797" s="18">
        <v>46082</v>
      </c>
      <c r="M1797" s="49">
        <v>0.58333333333333337</v>
      </c>
      <c r="N1797" s="18">
        <v>46083</v>
      </c>
      <c r="O1797" s="56">
        <v>0.5</v>
      </c>
      <c r="P1797" s="31" t="str">
        <f>TEXT($L1797, "dddd")</f>
        <v>Sunday</v>
      </c>
      <c r="Q1797" s="39" t="s">
        <v>111</v>
      </c>
      <c r="R1797" s="39">
        <v>1145</v>
      </c>
      <c r="S1797" s="1" t="str">
        <f>IF(OR(MONTH(L1797)=12, MONTH(L1797)&lt;=5), "Dry Season", "Wet Season")</f>
        <v>Dry Season</v>
      </c>
      <c r="T1797" s="1">
        <v>1</v>
      </c>
      <c r="U1797" s="1">
        <v>0</v>
      </c>
      <c r="V1797" s="1">
        <v>0</v>
      </c>
      <c r="W1797" s="2">
        <f>IF(ISNUMBER(SEARCH("N/A", X1797)), 0, 1)</f>
        <v>0</v>
      </c>
      <c r="X1797" s="1" t="s">
        <v>44</v>
      </c>
      <c r="Y1797" s="1"/>
      <c r="Z1797" s="1"/>
      <c r="AA1797" s="11" cm="1">
        <f t="array" ref="AA1797">IF(ISBLANK(Y1797), 0, VINCentyInvDistance(F1797,G1797,Y1797,Z1797))</f>
        <v>0</v>
      </c>
      <c r="AB1797" s="1">
        <v>0</v>
      </c>
      <c r="AC1797" s="1">
        <v>8.6</v>
      </c>
      <c r="AD1797" s="1">
        <v>3.2</v>
      </c>
      <c r="AE1797" s="1">
        <v>210</v>
      </c>
      <c r="AF1797" s="1">
        <v>1</v>
      </c>
      <c r="AG1797" s="1" t="s">
        <v>731</v>
      </c>
      <c r="AH1797" s="1" t="s">
        <v>731</v>
      </c>
      <c r="AI1797" s="1"/>
      <c r="AJ1797" s="1" t="s">
        <v>55</v>
      </c>
      <c r="AK1797" t="s">
        <v>16947</v>
      </c>
      <c r="AL1797" s="7">
        <v>0</v>
      </c>
      <c r="AM1797" s="1" t="s">
        <v>5274</v>
      </c>
    </row>
    <row r="1798" spans="1:39" ht="12.75" customHeight="1">
      <c r="A1798" s="1"/>
      <c r="B1798" s="1" t="s">
        <v>5280</v>
      </c>
      <c r="C1798" s="1" t="s">
        <v>5281</v>
      </c>
      <c r="D1798" s="3" t="str">
        <f ca="1">IFERROR(__xludf.DUMMYFUNCTION("PROPER(REGEXEXTRACT(B1282, ""(?:https?:\/\/)?(?:www\.)?([a-zA-Z0-9-]+)\.""))"),"Skyscanner")</f>
        <v>Skyscanner</v>
      </c>
      <c r="E1798" s="1" t="s">
        <v>5282</v>
      </c>
      <c r="F1798" s="1">
        <v>7.4288702999999998</v>
      </c>
      <c r="G1798" s="1">
        <v>125.7955345</v>
      </c>
      <c r="H1798" s="1" t="s">
        <v>5283</v>
      </c>
      <c r="I1798" s="1" t="s">
        <v>4252</v>
      </c>
      <c r="J1798" s="1">
        <f>IF(K1798="URBAN",1,IF(K1798="SUBURBAN",2,IF(K1798="RURAL",3,"")))</f>
        <v>2</v>
      </c>
      <c r="K1798" s="1" t="s">
        <v>84</v>
      </c>
      <c r="L1798" s="18">
        <v>46082</v>
      </c>
      <c r="M1798" s="49">
        <v>0.58333333333333337</v>
      </c>
      <c r="N1798" s="18">
        <v>46083</v>
      </c>
      <c r="O1798" s="56">
        <v>0.5</v>
      </c>
      <c r="P1798" s="31" t="str">
        <f>TEXT($L1798, "dddd")</f>
        <v>Sunday</v>
      </c>
      <c r="Q1798" s="39" t="s">
        <v>111</v>
      </c>
      <c r="R1798" s="39">
        <v>14781</v>
      </c>
      <c r="S1798" s="1" t="str">
        <f>IF(OR(MONTH(L1798)=12, MONTH(L1798)&lt;=5), "Dry Season", "Wet Season")</f>
        <v>Dry Season</v>
      </c>
      <c r="T1798" s="1">
        <v>1</v>
      </c>
      <c r="U1798" s="1">
        <v>0</v>
      </c>
      <c r="V1798" s="1">
        <v>0</v>
      </c>
      <c r="W1798" s="2">
        <f>IF(ISNUMBER(SEARCH("N/A", X1798)), 0, 1)</f>
        <v>1</v>
      </c>
      <c r="X1798" s="1" t="s">
        <v>4107</v>
      </c>
      <c r="Y1798" s="1">
        <v>7.4457550000000001</v>
      </c>
      <c r="Z1798" s="1">
        <v>125.80897</v>
      </c>
      <c r="AA1798" s="11" cm="1">
        <f t="array" ref="AA1798">IF(ISBLANK(Y1798), 0, VINCentyInvDistance(F1798,G1798,Y1798,Z1798))</f>
        <v>2384.6588076749113</v>
      </c>
      <c r="AB1798" s="1">
        <v>1</v>
      </c>
      <c r="AC1798" s="1">
        <v>6.4</v>
      </c>
      <c r="AD1798" s="1">
        <v>4.3</v>
      </c>
      <c r="AE1798" s="1">
        <v>2</v>
      </c>
      <c r="AF1798" s="1">
        <v>1</v>
      </c>
      <c r="AG1798" s="1" t="s">
        <v>4108</v>
      </c>
      <c r="AH1798" s="1" t="s">
        <v>4109</v>
      </c>
      <c r="AI1798" s="1" t="str">
        <f>TRIM(MID(SUBSTITUTE($H1798,",",REPT(" ",200)),(LEN($H1798)-LEN(SUBSTITUTE($H1798,",",""))-2)*200+1,200))</f>
        <v>Davao Region</v>
      </c>
      <c r="AJ1798" s="1" t="s">
        <v>55</v>
      </c>
      <c r="AK1798" t="s">
        <v>5284</v>
      </c>
      <c r="AL1798" s="7">
        <v>0</v>
      </c>
      <c r="AM1798" s="1"/>
    </row>
    <row r="1799" spans="1:39" ht="12.75" customHeight="1">
      <c r="A1799" s="1"/>
      <c r="B1799" s="1" t="s">
        <v>5285</v>
      </c>
      <c r="C1799" s="1" t="s">
        <v>5286</v>
      </c>
      <c r="D1799" s="3" t="str">
        <f ca="1">IFERROR(__xludf.DUMMYFUNCTION("PROPER(REGEXEXTRACT(B1283, ""(?:https?:\/\/)?(?:www\.)?([a-zA-Z0-9-]+)\.""))"),"Skyscanner")</f>
        <v>Skyscanner</v>
      </c>
      <c r="E1799" s="1" t="s">
        <v>5287</v>
      </c>
      <c r="F1799" s="1">
        <v>7.4340196000000001</v>
      </c>
      <c r="G1799" s="1">
        <v>125.7988691</v>
      </c>
      <c r="H1799" s="1" t="s">
        <v>5288</v>
      </c>
      <c r="I1799" s="1" t="s">
        <v>4252</v>
      </c>
      <c r="J1799" s="1">
        <f>IF(K1799="URBAN",1,IF(K1799="SUBURBAN",2,IF(K1799="RURAL",3,"")))</f>
        <v>2</v>
      </c>
      <c r="K1799" s="1" t="s">
        <v>84</v>
      </c>
      <c r="L1799" s="18">
        <v>46082</v>
      </c>
      <c r="M1799" s="49">
        <v>0.58333333333333337</v>
      </c>
      <c r="N1799" s="18">
        <v>46083</v>
      </c>
      <c r="O1799" s="56">
        <v>0.41666666666666669</v>
      </c>
      <c r="P1799" s="31" t="str">
        <f>TEXT($L1799, "dddd")</f>
        <v>Sunday</v>
      </c>
      <c r="Q1799" s="39" t="s">
        <v>207</v>
      </c>
      <c r="R1799" s="39">
        <v>1200</v>
      </c>
      <c r="S1799" s="1" t="str">
        <f>IF(OR(MONTH(L1799)=12, MONTH(L1799)&lt;=5), "Dry Season", "Wet Season")</f>
        <v>Dry Season</v>
      </c>
      <c r="T1799" s="1">
        <v>1</v>
      </c>
      <c r="U1799" s="1">
        <v>0</v>
      </c>
      <c r="V1799" s="1">
        <v>0</v>
      </c>
      <c r="W1799" s="2">
        <f>IF(ISNUMBER(SEARCH("N/A", X1799)), 0, 1)</f>
        <v>1</v>
      </c>
      <c r="X1799" s="1" t="s">
        <v>4107</v>
      </c>
      <c r="Y1799" s="1">
        <v>7.4457550000000001</v>
      </c>
      <c r="Z1799" s="1">
        <v>125.80897</v>
      </c>
      <c r="AA1799" s="11" cm="1">
        <f t="array" ref="AA1799">IF(ISBLANK(Y1799), 0, VINCentyInvDistance(F1799,G1799,Y1799,Z1799))</f>
        <v>1711.0512986517335</v>
      </c>
      <c r="AB1799" s="1">
        <v>0</v>
      </c>
      <c r="AC1799" s="1">
        <v>7.6</v>
      </c>
      <c r="AD1799" s="1">
        <v>4.5999999999999996</v>
      </c>
      <c r="AE1799" s="1">
        <v>37</v>
      </c>
      <c r="AF1799" s="1">
        <v>1</v>
      </c>
      <c r="AG1799" s="1" t="s">
        <v>4108</v>
      </c>
      <c r="AH1799" s="1" t="s">
        <v>4109</v>
      </c>
      <c r="AI1799" s="1" t="str">
        <f>TRIM(MID(SUBSTITUTE($H1799,",",REPT(" ",200)),(LEN($H1799)-LEN(SUBSTITUTE($H1799,",",""))-2)*200+1,200))</f>
        <v>Davao Region</v>
      </c>
      <c r="AJ1799" s="1" t="s">
        <v>55</v>
      </c>
      <c r="AK1799" t="s">
        <v>16965</v>
      </c>
      <c r="AL1799" s="7">
        <v>0</v>
      </c>
      <c r="AM1799" s="1"/>
    </row>
    <row r="1800" spans="1:39" ht="12.75" customHeight="1">
      <c r="A1800" s="1"/>
      <c r="B1800" s="1" t="s">
        <v>5289</v>
      </c>
      <c r="C1800" s="1" t="s">
        <v>5290</v>
      </c>
      <c r="D1800" s="3" t="str">
        <f ca="1">IFERROR(__xludf.DUMMYFUNCTION("PROPER(REGEXEXTRACT(B1284, ""(?:https?:\/\/)?(?:www\.)?([a-zA-Z0-9-]+)\.""))"),"Skyscanner")</f>
        <v>Skyscanner</v>
      </c>
      <c r="E1800" s="1" t="s">
        <v>5291</v>
      </c>
      <c r="F1800" s="1">
        <v>7.4306479999999997</v>
      </c>
      <c r="G1800" s="1">
        <v>125.7992091</v>
      </c>
      <c r="H1800" s="1" t="s">
        <v>5292</v>
      </c>
      <c r="I1800" s="1" t="s">
        <v>4252</v>
      </c>
      <c r="J1800" s="1">
        <f>IF(K1800="URBAN",1,IF(K1800="SUBURBAN",2,IF(K1800="RURAL",3,"")))</f>
        <v>2</v>
      </c>
      <c r="K1800" s="1" t="s">
        <v>84</v>
      </c>
      <c r="L1800" s="18">
        <v>46082</v>
      </c>
      <c r="M1800" s="49">
        <v>0.58333333333333337</v>
      </c>
      <c r="N1800" s="18">
        <v>46083</v>
      </c>
      <c r="O1800" s="56">
        <v>0.5</v>
      </c>
      <c r="P1800" s="31" t="str">
        <f>TEXT($L1800, "dddd")</f>
        <v>Sunday</v>
      </c>
      <c r="Q1800" s="39" t="s">
        <v>111</v>
      </c>
      <c r="R1800" s="39">
        <v>1145</v>
      </c>
      <c r="S1800" s="1" t="str">
        <f>IF(OR(MONTH(L1800)=12, MONTH(L1800)&lt;=5), "Dry Season", "Wet Season")</f>
        <v>Dry Season</v>
      </c>
      <c r="T1800" s="1">
        <v>1</v>
      </c>
      <c r="U1800" s="1">
        <v>1</v>
      </c>
      <c r="V1800" s="1">
        <v>0</v>
      </c>
      <c r="W1800" s="2">
        <f>IF(ISNUMBER(SEARCH("N/A", X1800)), 0, 1)</f>
        <v>1</v>
      </c>
      <c r="X1800" s="1" t="s">
        <v>4107</v>
      </c>
      <c r="Y1800" s="1">
        <v>7.4457550000000001</v>
      </c>
      <c r="Z1800" s="1">
        <v>125.80897</v>
      </c>
      <c r="AA1800" s="11" cm="1">
        <f t="array" ref="AA1800">IF(ISBLANK(Y1800), 0, VINCentyInvDistance(F1800,G1800,Y1800,Z1800))</f>
        <v>1988.0453016474196</v>
      </c>
      <c r="AB1800" s="1">
        <v>0</v>
      </c>
      <c r="AC1800" s="1">
        <v>0</v>
      </c>
      <c r="AD1800" s="1">
        <v>0</v>
      </c>
      <c r="AE1800" s="1">
        <v>3</v>
      </c>
      <c r="AF1800" s="1">
        <v>1</v>
      </c>
      <c r="AG1800" s="1" t="s">
        <v>4108</v>
      </c>
      <c r="AH1800" s="1" t="s">
        <v>4109</v>
      </c>
      <c r="AI1800" s="1" t="str">
        <f>TRIM(MID(SUBSTITUTE($H1800,",",REPT(" ",200)),(LEN($H1800)-LEN(SUBSTITUTE($H1800,",",""))-2)*200+1,200))</f>
        <v>Davao Region</v>
      </c>
      <c r="AJ1800" s="1" t="s">
        <v>55</v>
      </c>
      <c r="AK1800" t="s">
        <v>16966</v>
      </c>
      <c r="AL1800" s="7">
        <v>0</v>
      </c>
      <c r="AM1800" s="1"/>
    </row>
    <row r="1801" spans="1:39" ht="12.75" customHeight="1">
      <c r="A1801" s="1"/>
      <c r="B1801" s="1" t="s">
        <v>5297</v>
      </c>
      <c r="C1801" s="1" t="s">
        <v>5298</v>
      </c>
      <c r="D1801" s="3" t="str">
        <f ca="1">IFERROR(__xludf.DUMMYFUNCTION("PROPER(REGEXEXTRACT(B1286, ""(?:https?:\/\/)?(?:www\.)?([a-zA-Z0-9-]+)\.""))"),"Skyscanner")</f>
        <v>Skyscanner</v>
      </c>
      <c r="E1801" s="1" t="s">
        <v>5299</v>
      </c>
      <c r="F1801" s="1">
        <v>7.2703857000000003</v>
      </c>
      <c r="G1801" s="1">
        <v>125.8409422</v>
      </c>
      <c r="H1801" s="1" t="s">
        <v>5300</v>
      </c>
      <c r="I1801" s="1" t="s">
        <v>4252</v>
      </c>
      <c r="J1801" s="1">
        <f>IF(K1801="URBAN",1,IF(K1801="SUBURBAN",2,IF(K1801="RURAL",3,"")))</f>
        <v>2</v>
      </c>
      <c r="K1801" s="1" t="s">
        <v>84</v>
      </c>
      <c r="L1801" s="18">
        <v>46082</v>
      </c>
      <c r="M1801" s="49">
        <v>0.58333333333333337</v>
      </c>
      <c r="N1801" s="18">
        <v>46083</v>
      </c>
      <c r="O1801" s="56">
        <v>0.5</v>
      </c>
      <c r="P1801" s="31" t="str">
        <f>TEXT($L1801, "dddd")</f>
        <v>Sunday</v>
      </c>
      <c r="Q1801" s="39" t="s">
        <v>207</v>
      </c>
      <c r="R1801" s="39">
        <v>2698</v>
      </c>
      <c r="S1801" s="1" t="str">
        <f>IF(OR(MONTH(L1801)=12, MONTH(L1801)&lt;=5), "Dry Season", "Wet Season")</f>
        <v>Dry Season</v>
      </c>
      <c r="T1801" s="1">
        <v>1</v>
      </c>
      <c r="U1801" s="1">
        <v>1</v>
      </c>
      <c r="V1801" s="1">
        <v>0</v>
      </c>
      <c r="W1801" s="2">
        <f>IF(ISNUMBER(SEARCH("N/A", X1801)), 0, 1)</f>
        <v>1</v>
      </c>
      <c r="X1801" s="1" t="s">
        <v>4107</v>
      </c>
      <c r="Y1801" s="1">
        <v>7.4457550000000001</v>
      </c>
      <c r="Z1801" s="1">
        <v>125.80897</v>
      </c>
      <c r="AA1801" s="11" cm="1">
        <f t="array" ref="AA1801">IF(ISBLANK(Y1801), 0, VINCentyInvDistance(F1801,G1801,Y1801,Z1801))</f>
        <v>19713.160399617336</v>
      </c>
      <c r="AB1801" s="1">
        <v>1</v>
      </c>
      <c r="AC1801" s="1">
        <v>6.4</v>
      </c>
      <c r="AD1801" s="1">
        <v>4.3</v>
      </c>
      <c r="AE1801" s="1">
        <v>2</v>
      </c>
      <c r="AF1801" s="1">
        <v>1</v>
      </c>
      <c r="AG1801" s="1" t="s">
        <v>4108</v>
      </c>
      <c r="AH1801" s="1" t="s">
        <v>4109</v>
      </c>
      <c r="AI1801" s="1" t="str">
        <f>TRIM(MID(SUBSTITUTE($H1801,",",REPT(" ",200)),(LEN($H1801)-LEN(SUBSTITUTE($H1801,",",""))-2)*200+1,200))</f>
        <v>Davao de Oro</v>
      </c>
      <c r="AJ1801" s="1" t="s">
        <v>55</v>
      </c>
      <c r="AK1801" t="s">
        <v>5284</v>
      </c>
      <c r="AL1801" s="7">
        <v>0</v>
      </c>
      <c r="AM1801" s="1"/>
    </row>
    <row r="1802" spans="1:39" ht="12.75" customHeight="1">
      <c r="A1802" s="1"/>
      <c r="B1802" s="1" t="s">
        <v>5312</v>
      </c>
      <c r="C1802" s="1" t="s">
        <v>5313</v>
      </c>
      <c r="D1802" s="3" t="str">
        <f ca="1">IFERROR(__xludf.DUMMYFUNCTION("PROPER(REGEXEXTRACT(B1290, ""(?:https?:\/\/)?(?:www\.)?([a-zA-Z0-9-]+)\.""))"),"Skyscanner")</f>
        <v>Skyscanner</v>
      </c>
      <c r="E1802" s="1" t="s">
        <v>5314</v>
      </c>
      <c r="F1802" s="1">
        <v>7.4465018000000001</v>
      </c>
      <c r="G1802" s="1">
        <v>125.8145227</v>
      </c>
      <c r="H1802" s="1" t="s">
        <v>5315</v>
      </c>
      <c r="I1802" s="1" t="s">
        <v>4252</v>
      </c>
      <c r="J1802" s="1">
        <f>IF(K1802="URBAN",1,IF(K1802="SUBURBAN",2,IF(K1802="RURAL",3,"")))</f>
        <v>2</v>
      </c>
      <c r="K1802" s="1" t="s">
        <v>84</v>
      </c>
      <c r="L1802" s="18">
        <v>46082</v>
      </c>
      <c r="M1802" s="49">
        <v>0.58333333333333337</v>
      </c>
      <c r="N1802" s="18">
        <v>46083</v>
      </c>
      <c r="O1802" s="56">
        <v>0.5</v>
      </c>
      <c r="P1802" s="31" t="str">
        <f>TEXT($L1802, "dddd")</f>
        <v>Sunday</v>
      </c>
      <c r="Q1802" s="39" t="s">
        <v>111</v>
      </c>
      <c r="R1802" s="39">
        <v>2801</v>
      </c>
      <c r="S1802" s="1" t="str">
        <f>IF(OR(MONTH(L1802)=12, MONTH(L1802)&lt;=5), "Dry Season", "Wet Season")</f>
        <v>Dry Season</v>
      </c>
      <c r="T1802" s="1">
        <v>1</v>
      </c>
      <c r="U1802" s="1">
        <v>1</v>
      </c>
      <c r="V1802" s="1">
        <v>0</v>
      </c>
      <c r="W1802" s="2">
        <f>IF(ISNUMBER(SEARCH("N/A", X1802)), 0, 1)</f>
        <v>1</v>
      </c>
      <c r="X1802" s="1" t="s">
        <v>4107</v>
      </c>
      <c r="Y1802" s="1">
        <v>7.4457550000000001</v>
      </c>
      <c r="Z1802" s="1">
        <v>125.80897</v>
      </c>
      <c r="AA1802" s="11" cm="1">
        <f t="array" ref="AA1802">IF(ISBLANK(Y1802), 0, VINCentyInvDistance(F1802,G1802,Y1802,Z1802))</f>
        <v>618.48492919333796</v>
      </c>
      <c r="AB1802" s="1">
        <v>1</v>
      </c>
      <c r="AC1802" s="1">
        <v>6.8</v>
      </c>
      <c r="AD1802" s="1">
        <v>4.2</v>
      </c>
      <c r="AE1802" s="1">
        <v>166</v>
      </c>
      <c r="AF1802" s="1">
        <v>1</v>
      </c>
      <c r="AG1802" s="1" t="s">
        <v>4108</v>
      </c>
      <c r="AH1802" s="1" t="s">
        <v>4109</v>
      </c>
      <c r="AI1802" s="1" t="str">
        <f>TRIM(MID(SUBSTITUTE($H1802,",",REPT(" ",200)),(LEN($H1802)-LEN(SUBSTITUTE($H1802,",",""))-2)*200+1,200))</f>
        <v>Davao Region</v>
      </c>
      <c r="AJ1802" s="1" t="s">
        <v>55</v>
      </c>
      <c r="AK1802" t="s">
        <v>16967</v>
      </c>
      <c r="AL1802" s="7">
        <v>0</v>
      </c>
      <c r="AM1802" s="1"/>
    </row>
    <row r="1803" spans="1:39" ht="12.75" customHeight="1">
      <c r="A1803" s="1"/>
      <c r="B1803" s="1" t="s">
        <v>5324</v>
      </c>
      <c r="C1803" s="1" t="s">
        <v>5325</v>
      </c>
      <c r="D1803" s="3" t="str">
        <f ca="1">IFERROR(__xludf.DUMMYFUNCTION("PROPER(REGEXEXTRACT(B1293, ""(?:https?:\/\/)?(?:www\.)?([a-zA-Z0-9-]+)\.""))"),"Skyscanner")</f>
        <v>Skyscanner</v>
      </c>
      <c r="E1803" s="1" t="s">
        <v>5326</v>
      </c>
      <c r="F1803" s="1">
        <v>7.4350361999999999</v>
      </c>
      <c r="G1803" s="1">
        <v>125.79777609999999</v>
      </c>
      <c r="H1803" s="1" t="s">
        <v>5327</v>
      </c>
      <c r="I1803" s="1" t="s">
        <v>4252</v>
      </c>
      <c r="J1803" s="1">
        <f>IF(K1803="URBAN",1,IF(K1803="SUBURBAN",2,IF(K1803="RURAL",3,"")))</f>
        <v>2</v>
      </c>
      <c r="K1803" s="1" t="s">
        <v>84</v>
      </c>
      <c r="L1803" s="18">
        <v>46082</v>
      </c>
      <c r="M1803" s="49">
        <v>0.54166666666666663</v>
      </c>
      <c r="N1803" s="18">
        <v>46083</v>
      </c>
      <c r="O1803" s="56">
        <v>0.5</v>
      </c>
      <c r="P1803" s="31" t="str">
        <f>TEXT($L1803, "dddd")</f>
        <v>Sunday</v>
      </c>
      <c r="Q1803" s="39" t="s">
        <v>1266</v>
      </c>
      <c r="R1803" s="39">
        <v>742</v>
      </c>
      <c r="S1803" s="1" t="str">
        <f>IF(OR(MONTH(L1803)=12, MONTH(L1803)&lt;=5), "Dry Season", "Wet Season")</f>
        <v>Dry Season</v>
      </c>
      <c r="T1803" s="1">
        <v>1</v>
      </c>
      <c r="U1803" s="1">
        <v>0</v>
      </c>
      <c r="V1803" s="1">
        <v>0</v>
      </c>
      <c r="W1803" s="2">
        <f>IF(ISNUMBER(SEARCH("N/A", X1803)), 0, 1)</f>
        <v>1</v>
      </c>
      <c r="X1803" s="1" t="s">
        <v>4107</v>
      </c>
      <c r="Y1803" s="1">
        <v>7.4457550000000001</v>
      </c>
      <c r="Z1803" s="1">
        <v>125.80897</v>
      </c>
      <c r="AA1803" s="11" cm="1">
        <f t="array" ref="AA1803">IF(ISBLANK(Y1803), 0, VINCentyInvDistance(F1803,G1803,Y1803,Z1803))</f>
        <v>1712.3447879351318</v>
      </c>
      <c r="AB1803" s="1">
        <v>0</v>
      </c>
      <c r="AC1803" s="1">
        <v>7.4</v>
      </c>
      <c r="AD1803" s="1">
        <v>3.7</v>
      </c>
      <c r="AE1803" s="1">
        <v>6</v>
      </c>
      <c r="AF1803" s="1">
        <v>1</v>
      </c>
      <c r="AG1803" s="1" t="s">
        <v>4108</v>
      </c>
      <c r="AH1803" s="1" t="s">
        <v>4109</v>
      </c>
      <c r="AI1803" s="1" t="str">
        <f>TRIM(MID(SUBSTITUTE($H1803,",",REPT(" ",200)),(LEN($H1803)-LEN(SUBSTITUTE($H1803,",",""))-2)*200+1,200))</f>
        <v>Davao Region</v>
      </c>
      <c r="AJ1803" s="1" t="s">
        <v>55</v>
      </c>
      <c r="AK1803" t="s">
        <v>5328</v>
      </c>
      <c r="AL1803" s="7">
        <v>0</v>
      </c>
      <c r="AM1803" s="1"/>
    </row>
    <row r="1804" spans="1:39" ht="12.75" customHeight="1">
      <c r="A1804" s="1"/>
      <c r="B1804" s="1" t="s">
        <v>5333</v>
      </c>
      <c r="C1804" s="1" t="s">
        <v>5334</v>
      </c>
      <c r="D1804" s="3" t="str">
        <f ca="1">IFERROR(__xludf.DUMMYFUNCTION("PROPER(REGEXEXTRACT(B1295, ""(?:https?:\/\/)?(?:www\.)?([a-zA-Z0-9-]+)\.""))"),"Skyscanner")</f>
        <v>Skyscanner</v>
      </c>
      <c r="E1804" s="1" t="s">
        <v>5335</v>
      </c>
      <c r="F1804" s="1">
        <v>7.4600856999999996</v>
      </c>
      <c r="G1804" s="1">
        <v>125.80125169999999</v>
      </c>
      <c r="H1804" s="1" t="s">
        <v>5336</v>
      </c>
      <c r="I1804" s="1" t="s">
        <v>4252</v>
      </c>
      <c r="J1804" s="1">
        <f>IF(K1804="URBAN",1,IF(K1804="SUBURBAN",2,IF(K1804="RURAL",3,"")))</f>
        <v>2</v>
      </c>
      <c r="K1804" s="1" t="s">
        <v>84</v>
      </c>
      <c r="L1804" s="18">
        <v>46082</v>
      </c>
      <c r="M1804" s="49">
        <v>0.58333333333333337</v>
      </c>
      <c r="N1804" s="18">
        <v>46083</v>
      </c>
      <c r="O1804" s="56">
        <v>0.5</v>
      </c>
      <c r="P1804" s="31" t="str">
        <f>TEXT($L1804, "dddd")</f>
        <v>Sunday</v>
      </c>
      <c r="Q1804" s="39" t="s">
        <v>111</v>
      </c>
      <c r="R1804" s="39">
        <v>2069</v>
      </c>
      <c r="S1804" s="1" t="str">
        <f>IF(OR(MONTH(L1804)=12, MONTH(L1804)&lt;=5), "Dry Season", "Wet Season")</f>
        <v>Dry Season</v>
      </c>
      <c r="T1804" s="1">
        <v>1</v>
      </c>
      <c r="U1804" s="1">
        <v>1</v>
      </c>
      <c r="V1804" s="1">
        <v>0</v>
      </c>
      <c r="W1804" s="2">
        <f>IF(ISNUMBER(SEARCH("N/A", X1804)), 0, 1)</f>
        <v>1</v>
      </c>
      <c r="X1804" s="1" t="s">
        <v>4107</v>
      </c>
      <c r="Y1804" s="1">
        <v>7.4457550000000001</v>
      </c>
      <c r="Z1804" s="1">
        <v>125.80897</v>
      </c>
      <c r="AA1804" s="11" cm="1">
        <f t="array" ref="AA1804">IF(ISBLANK(Y1804), 0, VINCentyInvDistance(F1804,G1804,Y1804,Z1804))</f>
        <v>1799.3633063859938</v>
      </c>
      <c r="AB1804" s="1">
        <v>0</v>
      </c>
      <c r="AC1804" s="1">
        <v>0</v>
      </c>
      <c r="AD1804" s="1">
        <v>0</v>
      </c>
      <c r="AE1804" s="1">
        <v>39</v>
      </c>
      <c r="AF1804" s="1">
        <v>1</v>
      </c>
      <c r="AG1804" s="1" t="s">
        <v>4108</v>
      </c>
      <c r="AH1804" s="1" t="s">
        <v>4109</v>
      </c>
      <c r="AI1804" s="1" t="str">
        <f>TRIM(MID(SUBSTITUTE($H1804,",",REPT(" ",200)),(LEN($H1804)-LEN(SUBSTITUTE($H1804,",",""))-2)*200+1,200))</f>
        <v>Davao Region</v>
      </c>
      <c r="AJ1804" s="1" t="s">
        <v>55</v>
      </c>
      <c r="AK1804" t="s">
        <v>5337</v>
      </c>
      <c r="AL1804" s="7">
        <v>0</v>
      </c>
      <c r="AM1804" s="1"/>
    </row>
    <row r="1805" spans="1:39" ht="12.75" customHeight="1">
      <c r="A1805" s="1"/>
      <c r="B1805" s="1" t="s">
        <v>5343</v>
      </c>
      <c r="C1805" s="1" t="s">
        <v>5344</v>
      </c>
      <c r="D1805" s="3" t="str">
        <f ca="1">IFERROR(__xludf.DUMMYFUNCTION("PROPER(REGEXEXTRACT(B1297, ""(?:https?:\/\/)?(?:www\.)?([a-zA-Z0-9-]+)\.""))"),"Google")</f>
        <v>Google</v>
      </c>
      <c r="E1805" s="1" t="s">
        <v>5345</v>
      </c>
      <c r="F1805" s="1">
        <v>7.4455491</v>
      </c>
      <c r="G1805" s="1">
        <v>125.81369770000001</v>
      </c>
      <c r="H1805" s="1" t="s">
        <v>5346</v>
      </c>
      <c r="I1805" s="1" t="s">
        <v>4252</v>
      </c>
      <c r="J1805" s="1">
        <f>IF(K1805="URBAN",1,IF(K1805="SUBURBAN",2,IF(K1805="RURAL",3,"")))</f>
        <v>2</v>
      </c>
      <c r="K1805" s="1" t="s">
        <v>84</v>
      </c>
      <c r="L1805" s="18">
        <v>46082</v>
      </c>
      <c r="M1805" s="49">
        <v>0.625</v>
      </c>
      <c r="N1805" s="18">
        <v>46083</v>
      </c>
      <c r="O1805" s="56">
        <v>0.5</v>
      </c>
      <c r="P1805" s="31" t="str">
        <f>TEXT($L1805, "dddd")</f>
        <v>Sunday</v>
      </c>
      <c r="Q1805" s="39" t="s">
        <v>531</v>
      </c>
      <c r="R1805" s="39">
        <v>2096</v>
      </c>
      <c r="S1805" s="1" t="str">
        <f>IF(OR(MONTH(L1805)=12, MONTH(L1805)&lt;=5), "Dry Season", "Wet Season")</f>
        <v>Dry Season</v>
      </c>
      <c r="T1805" s="1">
        <v>1</v>
      </c>
      <c r="U1805" s="1">
        <v>1</v>
      </c>
      <c r="V1805" s="1">
        <v>0</v>
      </c>
      <c r="W1805" s="2">
        <f>IF(ISNUMBER(SEARCH("N/A", X1805)), 0, 1)</f>
        <v>1</v>
      </c>
      <c r="X1805" s="1" t="s">
        <v>4107</v>
      </c>
      <c r="Y1805" s="1">
        <v>7.4457550000000001</v>
      </c>
      <c r="Z1805" s="1">
        <v>125.80897</v>
      </c>
      <c r="AA1805" s="11" cm="1">
        <f t="array" ref="AA1805">IF(ISBLANK(Y1805), 0, VINCentyInvDistance(F1805,G1805,Y1805,Z1805))</f>
        <v>522.37352296855715</v>
      </c>
      <c r="AB1805" s="1">
        <v>0</v>
      </c>
      <c r="AC1805" s="1">
        <v>0</v>
      </c>
      <c r="AD1805" s="1">
        <v>0</v>
      </c>
      <c r="AE1805" s="1">
        <v>101</v>
      </c>
      <c r="AF1805" s="1">
        <v>1</v>
      </c>
      <c r="AG1805" s="1" t="s">
        <v>4108</v>
      </c>
      <c r="AH1805" s="1" t="s">
        <v>4109</v>
      </c>
      <c r="AI1805" s="1" t="str">
        <f>TRIM(MID(SUBSTITUTE($H1805,",",REPT(" ",200)),(LEN($H1805)-LEN(SUBSTITUTE($H1805,",",""))-2)*200+1,200))</f>
        <v>Davao Region</v>
      </c>
      <c r="AJ1805" s="1" t="s">
        <v>55</v>
      </c>
      <c r="AL1805" s="7">
        <v>0</v>
      </c>
      <c r="AM1805" s="1"/>
    </row>
    <row r="1806" spans="1:39" ht="12.75" customHeight="1">
      <c r="A1806" s="1"/>
      <c r="B1806" s="1" t="s">
        <v>5356</v>
      </c>
      <c r="C1806" s="1" t="s">
        <v>5357</v>
      </c>
      <c r="D1806" s="3" t="str">
        <f ca="1">IFERROR(__xludf.DUMMYFUNCTION("PROPER(REGEXEXTRACT(B1300, ""(?:https?:\/\/)?(?:www\.)?([a-zA-Z0-9-]+)\.""))"),"Skyscanner")</f>
        <v>Skyscanner</v>
      </c>
      <c r="E1806" s="1" t="s">
        <v>5358</v>
      </c>
      <c r="F1806" s="1">
        <v>7.4204033000000003</v>
      </c>
      <c r="G1806" s="1">
        <v>125.82149459999999</v>
      </c>
      <c r="H1806" s="1" t="s">
        <v>5359</v>
      </c>
      <c r="I1806" s="1" t="s">
        <v>4252</v>
      </c>
      <c r="J1806" s="1">
        <f>IF(K1806="URBAN",1,IF(K1806="SUBURBAN",2,IF(K1806="RURAL",3,"")))</f>
        <v>2</v>
      </c>
      <c r="K1806" s="1" t="s">
        <v>84</v>
      </c>
      <c r="L1806" s="18">
        <v>46082</v>
      </c>
      <c r="M1806" s="49">
        <v>0.58333333333333337</v>
      </c>
      <c r="N1806" s="18">
        <v>46083</v>
      </c>
      <c r="O1806" s="56">
        <v>0.5</v>
      </c>
      <c r="P1806" s="31" t="str">
        <f>TEXT($L1806, "dddd")</f>
        <v>Sunday</v>
      </c>
      <c r="Q1806" s="39" t="s">
        <v>1266</v>
      </c>
      <c r="R1806" s="39">
        <v>655</v>
      </c>
      <c r="S1806" s="1" t="str">
        <f>IF(OR(MONTH(L1806)=12, MONTH(L1806)&lt;=5), "Dry Season", "Wet Season")</f>
        <v>Dry Season</v>
      </c>
      <c r="T1806" s="1">
        <v>1</v>
      </c>
      <c r="U1806" s="1">
        <v>0</v>
      </c>
      <c r="V1806" s="1">
        <v>0</v>
      </c>
      <c r="W1806" s="2">
        <f>IF(ISNUMBER(SEARCH("N/A", X1806)), 0, 1)</f>
        <v>1</v>
      </c>
      <c r="X1806" s="1" t="s">
        <v>4107</v>
      </c>
      <c r="Y1806" s="1">
        <v>7.4457550000000001</v>
      </c>
      <c r="Z1806" s="1">
        <v>125.80897</v>
      </c>
      <c r="AA1806" s="11" cm="1">
        <f t="array" ref="AA1806">IF(ISBLANK(Y1806), 0, VINCentyInvDistance(F1806,G1806,Y1806,Z1806))</f>
        <v>3126.0827672214709</v>
      </c>
      <c r="AB1806" s="1">
        <v>0</v>
      </c>
      <c r="AC1806" s="1">
        <v>8.1999999999999993</v>
      </c>
      <c r="AD1806" s="1">
        <v>2.8</v>
      </c>
      <c r="AE1806" s="1">
        <v>5</v>
      </c>
      <c r="AF1806" s="1">
        <v>1</v>
      </c>
      <c r="AG1806" s="1" t="s">
        <v>4108</v>
      </c>
      <c r="AH1806" s="1" t="s">
        <v>4109</v>
      </c>
      <c r="AI1806" s="1" t="str">
        <f>TRIM(MID(SUBSTITUTE($H1806,",",REPT(" ",200)),(LEN($H1806)-LEN(SUBSTITUTE($H1806,",",""))-2)*200+1,200))</f>
        <v>Davao Region</v>
      </c>
      <c r="AJ1806" s="1" t="s">
        <v>55</v>
      </c>
      <c r="AK1806" t="s">
        <v>5360</v>
      </c>
      <c r="AL1806" s="7">
        <v>0</v>
      </c>
      <c r="AM1806" s="1"/>
    </row>
    <row r="1807" spans="1:39" ht="12.75" customHeight="1">
      <c r="A1807" s="1"/>
      <c r="B1807" s="1" t="s">
        <v>5361</v>
      </c>
      <c r="C1807" s="1" t="s">
        <v>5362</v>
      </c>
      <c r="D1807" s="3" t="str">
        <f ca="1">IFERROR(__xludf.DUMMYFUNCTION("PROPER(REGEXEXTRACT(B1301, ""(?:https?:\/\/)?(?:www\.)?([a-zA-Z0-9-]+)\.""))"),"Google")</f>
        <v>Google</v>
      </c>
      <c r="E1807" s="1" t="s">
        <v>5363</v>
      </c>
      <c r="F1807" s="1">
        <v>16.39649</v>
      </c>
      <c r="G1807" s="1">
        <v>120.62392</v>
      </c>
      <c r="H1807" s="1" t="s">
        <v>5364</v>
      </c>
      <c r="I1807" s="1" t="s">
        <v>4252</v>
      </c>
      <c r="J1807" s="1">
        <f>IF(K1807="URBAN",1,IF(K1807="SUBURBAN",2,IF(K1807="RURAL",3,"")))</f>
        <v>2</v>
      </c>
      <c r="K1807" s="1" t="s">
        <v>84</v>
      </c>
      <c r="L1807" s="18">
        <v>46082</v>
      </c>
      <c r="M1807" s="49">
        <v>0.625</v>
      </c>
      <c r="N1807" s="18">
        <v>46083</v>
      </c>
      <c r="O1807" s="56">
        <v>0.5</v>
      </c>
      <c r="P1807" s="31" t="str">
        <f>TEXT($L1807, "dddd")</f>
        <v>Sunday</v>
      </c>
      <c r="Q1807" s="39" t="s">
        <v>1266</v>
      </c>
      <c r="R1807" s="39">
        <v>655</v>
      </c>
      <c r="S1807" s="1" t="str">
        <f>IF(OR(MONTH(L1807)=12, MONTH(L1807)&lt;=5), "Dry Season", "Wet Season")</f>
        <v>Dry Season</v>
      </c>
      <c r="T1807" s="1">
        <v>1</v>
      </c>
      <c r="U1807" s="1">
        <v>0</v>
      </c>
      <c r="V1807" s="1">
        <v>0</v>
      </c>
      <c r="W1807" s="2">
        <f>IF(ISNUMBER(SEARCH("N/A", X1807)), 0, 1)</f>
        <v>1</v>
      </c>
      <c r="X1807" s="1" t="s">
        <v>832</v>
      </c>
      <c r="Y1807" s="1">
        <v>16.408881399999999</v>
      </c>
      <c r="Z1807" s="1">
        <v>120.5991997</v>
      </c>
      <c r="AA1807" s="11" cm="1">
        <f t="array" ref="AA1807">IF(ISBLANK(Y1807), 0, VINCentyInvDistance(F1807,G1807,Y1807,Z1807))</f>
        <v>2975.3858910790577</v>
      </c>
      <c r="AB1807" s="1">
        <v>0</v>
      </c>
      <c r="AC1807" s="1">
        <v>0</v>
      </c>
      <c r="AD1807" s="1">
        <v>0</v>
      </c>
      <c r="AE1807" s="1">
        <v>4</v>
      </c>
      <c r="AF1807" s="1">
        <v>1</v>
      </c>
      <c r="AG1807" s="1" t="s">
        <v>5365</v>
      </c>
      <c r="AH1807" s="1" t="s">
        <v>1704</v>
      </c>
      <c r="AI1807" s="1" t="str">
        <f>TRIM(MID(SUBSTITUTE($H1807,",",REPT(" ",200)),(LEN($H1807)-LEN(SUBSTITUTE($H1807,",",""))-2)*200+1,200))</f>
        <v>Cordillera Administrative Region</v>
      </c>
      <c r="AJ1807" s="1" t="s">
        <v>55</v>
      </c>
      <c r="AL1807" s="7">
        <v>0</v>
      </c>
      <c r="AM1807" s="1" t="s">
        <v>5366</v>
      </c>
    </row>
    <row r="1808" spans="1:39" ht="12.75" customHeight="1">
      <c r="A1808" s="1"/>
      <c r="B1808" s="1" t="s">
        <v>5383</v>
      </c>
      <c r="C1808" s="1" t="s">
        <v>5384</v>
      </c>
      <c r="D1808" s="3" t="str">
        <f ca="1">IFERROR(__xludf.DUMMYFUNCTION("PROPER(REGEXEXTRACT(B1306, ""(?:https?:\/\/)?(?:www\.)?([a-zA-Z0-9-]+)\.""))"),"Google")</f>
        <v>Google</v>
      </c>
      <c r="E1808" s="1" t="s">
        <v>5385</v>
      </c>
      <c r="F1808" s="1">
        <v>7.4463822000000004</v>
      </c>
      <c r="G1808" s="1">
        <v>125.8183666</v>
      </c>
      <c r="H1808" s="1" t="s">
        <v>5386</v>
      </c>
      <c r="I1808" s="1" t="s">
        <v>4252</v>
      </c>
      <c r="J1808" s="1">
        <f>IF(K1808="URBAN",1,IF(K1808="SUBURBAN",2,IF(K1808="RURAL",3,"")))</f>
        <v>2</v>
      </c>
      <c r="K1808" s="1" t="s">
        <v>84</v>
      </c>
      <c r="L1808" s="18">
        <v>46082</v>
      </c>
      <c r="M1808" s="49">
        <v>0.625</v>
      </c>
      <c r="N1808" s="18">
        <v>46083</v>
      </c>
      <c r="O1808" s="56">
        <v>0.5</v>
      </c>
      <c r="P1808" s="31" t="str">
        <f>TEXT($L1808, "dddd")</f>
        <v>Sunday</v>
      </c>
      <c r="Q1808" s="39" t="s">
        <v>1266</v>
      </c>
      <c r="R1808" s="39">
        <v>2466</v>
      </c>
      <c r="S1808" s="1" t="str">
        <f>IF(OR(MONTH(L1808)=12, MONTH(L1808)&lt;=5), "Dry Season", "Wet Season")</f>
        <v>Dry Season</v>
      </c>
      <c r="T1808" s="1">
        <v>1</v>
      </c>
      <c r="U1808" s="1">
        <v>0</v>
      </c>
      <c r="V1808" s="1">
        <v>0</v>
      </c>
      <c r="W1808" s="2">
        <f>IF(ISNUMBER(SEARCH("N/A", X1808)), 0, 1)</f>
        <v>0</v>
      </c>
      <c r="X1808" s="1" t="s">
        <v>44</v>
      </c>
      <c r="Y1808" s="1"/>
      <c r="Z1808" s="1"/>
      <c r="AA1808" s="11" cm="1">
        <f t="array" ref="AA1808">IF(ISBLANK(Y1808), 0, VINCentyInvDistance(F1808,G1808,Y1808,Z1808))</f>
        <v>0</v>
      </c>
      <c r="AB1808" s="1">
        <v>0</v>
      </c>
      <c r="AC1808" s="1">
        <v>0</v>
      </c>
      <c r="AD1808" s="1">
        <v>0</v>
      </c>
      <c r="AE1808" s="1">
        <v>170</v>
      </c>
      <c r="AF1808" s="1">
        <v>1</v>
      </c>
      <c r="AG1808" s="1" t="str">
        <f>TRIM(MID(SUBSTITUTE($H1808,",",REPT(" ",200)),(LEN($H1808)-LEN(SUBSTITUTE($H1808,",",""))-4)*200+1,200))</f>
        <v>Tagum</v>
      </c>
      <c r="AH1808" s="1" t="str">
        <f>TRIM(MID(SUBSTITUTE($H1808,",",REPT(" ",200)),(LEN($H1808)-LEN(SUBSTITUTE($H1808,",",""))-3)*200+1,200))</f>
        <v>Davao del Norte</v>
      </c>
      <c r="AI1808" s="1" t="str">
        <f>TRIM(MID(SUBSTITUTE($H1808,",",REPT(" ",200)),(LEN($H1808)-LEN(SUBSTITUTE($H1808,",",""))-2)*200+1,200))</f>
        <v>Davao Region</v>
      </c>
      <c r="AJ1808" s="1" t="str">
        <f>TRIM(MID(SUBSTITUTE($H1808,",",REPT(" ",200)),(LEN($H1808)-LEN(SUBSTITUTE($H1808,",",""))-0)*200+1,200))</f>
        <v>Philippines</v>
      </c>
      <c r="AL1808" s="7">
        <v>0</v>
      </c>
      <c r="AM1808" s="1"/>
    </row>
    <row r="1809" spans="1:39" ht="12.75" customHeight="1">
      <c r="A1809" s="1"/>
      <c r="B1809" s="1" t="s">
        <v>5402</v>
      </c>
      <c r="C1809" s="1" t="s">
        <v>5403</v>
      </c>
      <c r="D1809" s="3" t="str">
        <f ca="1">IFERROR(__xludf.DUMMYFUNCTION("PROPER(REGEXEXTRACT(B1312, ""(?:https?:\/\/)?(?:www\.)?([a-zA-Z0-9-]+)\.""))"),"Google")</f>
        <v>Google</v>
      </c>
      <c r="E1809" s="1" t="s">
        <v>4105</v>
      </c>
      <c r="F1809" s="1">
        <v>7.1684900000000003</v>
      </c>
      <c r="G1809" s="1">
        <v>125.41497</v>
      </c>
      <c r="H1809" s="1" t="s">
        <v>5404</v>
      </c>
      <c r="I1809" s="1" t="s">
        <v>2395</v>
      </c>
      <c r="J1809" s="1">
        <f>IF(K1809="URBAN",1,IF(K1809="SUBURBAN",2,IF(K1809="RURAL",3,"")))</f>
        <v>2</v>
      </c>
      <c r="K1809" s="1" t="s">
        <v>84</v>
      </c>
      <c r="L1809" s="18">
        <v>46082</v>
      </c>
      <c r="M1809" s="49">
        <v>0.625</v>
      </c>
      <c r="N1809" s="18">
        <v>46083</v>
      </c>
      <c r="O1809" s="56">
        <v>0.5</v>
      </c>
      <c r="P1809" s="31" t="str">
        <f>TEXT($L1809, "dddd")</f>
        <v>Sunday</v>
      </c>
      <c r="Q1809" s="39" t="s">
        <v>1266</v>
      </c>
      <c r="R1809" s="39">
        <v>491</v>
      </c>
      <c r="S1809" s="1" t="str">
        <f>IF(OR(MONTH(L1809)=12, MONTH(L1809)&lt;=5), "Dry Season", "Wet Season")</f>
        <v>Dry Season</v>
      </c>
      <c r="T1809" s="1">
        <v>1</v>
      </c>
      <c r="U1809" s="1">
        <v>0</v>
      </c>
      <c r="V1809" s="1">
        <v>0</v>
      </c>
      <c r="W1809" s="2">
        <f>IF(ISNUMBER(SEARCH("N/A", X1809)), 0, 1)</f>
        <v>0</v>
      </c>
      <c r="X1809" s="1" t="s">
        <v>44</v>
      </c>
      <c r="Y1809" s="1"/>
      <c r="Z1809" s="1"/>
      <c r="AA1809" s="11" cm="1">
        <f t="array" ref="AA1809">IF(ISBLANK(Y1809), 0, VINCentyInvDistance(F1809,G1809,Y1809,Z1809))</f>
        <v>0</v>
      </c>
      <c r="AB1809" s="1">
        <v>0</v>
      </c>
      <c r="AC1809" s="1">
        <v>0</v>
      </c>
      <c r="AD1809" s="1">
        <v>0</v>
      </c>
      <c r="AE1809" s="1">
        <v>1</v>
      </c>
      <c r="AF1809" s="1">
        <v>1</v>
      </c>
      <c r="AG1809" s="1" t="s">
        <v>833</v>
      </c>
      <c r="AH1809" s="1" t="s">
        <v>1704</v>
      </c>
      <c r="AI1809" s="1" t="str">
        <f>TRIM(MID(SUBSTITUTE($H1809,",",REPT(" ",200)),(LEN($H1809)-LEN(SUBSTITUTE($H1809,",",""))-2)*200+1,200))</f>
        <v>Davao Region</v>
      </c>
      <c r="AJ1809" s="1" t="s">
        <v>55</v>
      </c>
      <c r="AL1809" s="7">
        <v>0</v>
      </c>
      <c r="AM1809" s="1" t="s">
        <v>5405</v>
      </c>
    </row>
    <row r="1810" spans="1:39" ht="12.75" customHeight="1">
      <c r="A1810" s="1"/>
      <c r="B1810" s="1" t="s">
        <v>5408</v>
      </c>
      <c r="C1810" s="1" t="s">
        <v>5409</v>
      </c>
      <c r="D1810" s="3" t="str">
        <f ca="1">IFERROR(__xludf.DUMMYFUNCTION("PROPER(REGEXEXTRACT(B1314, ""(?:https?:\/\/)?(?:www\.)?([a-zA-Z0-9-]+)\.""))"),"Skyscanner")</f>
        <v>Skyscanner</v>
      </c>
      <c r="E1810" s="1" t="s">
        <v>5410</v>
      </c>
      <c r="F1810" s="1">
        <v>7.3496382999999996</v>
      </c>
      <c r="G1810" s="1">
        <v>125.6734201</v>
      </c>
      <c r="H1810" s="1" t="s">
        <v>5411</v>
      </c>
      <c r="I1810" s="1" t="s">
        <v>4252</v>
      </c>
      <c r="J1810" s="1">
        <f>IF(K1810="URBAN",1,IF(K1810="SUBURBAN",2,IF(K1810="RURAL",3,"")))</f>
        <v>2</v>
      </c>
      <c r="K1810" s="1" t="s">
        <v>84</v>
      </c>
      <c r="L1810" s="18">
        <v>46082</v>
      </c>
      <c r="M1810" s="49">
        <v>0.625</v>
      </c>
      <c r="N1810" s="18">
        <v>46083</v>
      </c>
      <c r="O1810" s="56">
        <v>0.5</v>
      </c>
      <c r="P1810" s="31" t="str">
        <f>TEXT($L1810, "dddd")</f>
        <v>Sunday</v>
      </c>
      <c r="Q1810" s="39" t="s">
        <v>207</v>
      </c>
      <c r="R1810" s="39">
        <v>5360</v>
      </c>
      <c r="S1810" s="1" t="str">
        <f>IF(OR(MONTH(L1810)=12, MONTH(L1810)&lt;=5), "Dry Season", "Wet Season")</f>
        <v>Dry Season</v>
      </c>
      <c r="T1810" s="1">
        <v>1</v>
      </c>
      <c r="U1810" s="1">
        <v>0</v>
      </c>
      <c r="V1810" s="1">
        <v>0</v>
      </c>
      <c r="W1810" s="2">
        <f>IF(ISNUMBER(SEARCH("N/A", X1810)), 0, 1)</f>
        <v>0</v>
      </c>
      <c r="X1810" s="1" t="s">
        <v>44</v>
      </c>
      <c r="Y1810" s="1"/>
      <c r="Z1810" s="1"/>
      <c r="AA1810" s="11" cm="1">
        <f t="array" ref="AA1810">IF(ISBLANK(Y1810), 0, VINCentyInvDistance(F1810,G1810,Y1810,Z1810))</f>
        <v>0</v>
      </c>
      <c r="AB1810" s="1">
        <v>1</v>
      </c>
      <c r="AC1810" s="1">
        <v>9.4</v>
      </c>
      <c r="AD1810" s="1">
        <v>4.7</v>
      </c>
      <c r="AE1810" s="1">
        <v>768</v>
      </c>
      <c r="AF1810" s="1">
        <v>1</v>
      </c>
      <c r="AG1810" s="1" t="s">
        <v>4564</v>
      </c>
      <c r="AH1810" s="1" t="s">
        <v>4109</v>
      </c>
      <c r="AI1810" s="1" t="str">
        <f>TRIM(MID(SUBSTITUTE($H1810,",",REPT(" ",200)),(LEN($H1810)-LEN(SUBSTITUTE($H1810,",",""))-2)*200+1,200))</f>
        <v>Davao Region</v>
      </c>
      <c r="AJ1810" s="1" t="s">
        <v>55</v>
      </c>
      <c r="AK1810" t="s">
        <v>16913</v>
      </c>
      <c r="AL1810" s="7">
        <v>0</v>
      </c>
      <c r="AM1810" s="1"/>
    </row>
    <row r="1811" spans="1:39" ht="12.75" customHeight="1">
      <c r="A1811" s="1"/>
      <c r="B1811" s="1" t="s">
        <v>5417</v>
      </c>
      <c r="C1811" s="1" t="s">
        <v>5418</v>
      </c>
      <c r="D1811" s="3" t="str">
        <f ca="1">IFERROR(__xludf.DUMMYFUNCTION("PROPER(REGEXEXTRACT(B1316, ""(?:https?:\/\/)?(?:www\.)?([a-zA-Z0-9-]+)\.""))"),"Skyscanner")</f>
        <v>Skyscanner</v>
      </c>
      <c r="E1811" s="1" t="s">
        <v>5419</v>
      </c>
      <c r="F1811" s="1">
        <v>7.1897180000000001</v>
      </c>
      <c r="G1811" s="1">
        <v>125.428603</v>
      </c>
      <c r="H1811" s="1" t="s">
        <v>5415</v>
      </c>
      <c r="I1811" s="1" t="s">
        <v>2395</v>
      </c>
      <c r="J1811" s="1">
        <f>IF(K1811="URBAN",1,IF(K1811="SUBURBAN",2,IF(K1811="RURAL",3,"")))</f>
        <v>2</v>
      </c>
      <c r="K1811" s="1" t="s">
        <v>84</v>
      </c>
      <c r="L1811" s="18">
        <v>46082</v>
      </c>
      <c r="M1811" s="49">
        <v>0.54166666666666663</v>
      </c>
      <c r="N1811" s="18">
        <v>46083</v>
      </c>
      <c r="O1811" s="56">
        <v>0.45833333333333331</v>
      </c>
      <c r="P1811" s="31" t="str">
        <f>TEXT($L1811, "dddd")</f>
        <v>Sunday</v>
      </c>
      <c r="Q1811" s="39" t="s">
        <v>43</v>
      </c>
      <c r="R1811" s="39">
        <v>5850</v>
      </c>
      <c r="S1811" s="1" t="str">
        <f>IF(OR(MONTH(L1811)=12, MONTH(L1811)&lt;=5), "Dry Season", "Wet Season")</f>
        <v>Dry Season</v>
      </c>
      <c r="T1811" s="1">
        <v>2</v>
      </c>
      <c r="U1811" s="1">
        <v>1</v>
      </c>
      <c r="V1811" s="1">
        <v>0</v>
      </c>
      <c r="W1811" s="2">
        <f>IF(ISNUMBER(SEARCH("N/A", X1811)), 0, 1)</f>
        <v>0</v>
      </c>
      <c r="X1811" s="1" t="s">
        <v>44</v>
      </c>
      <c r="Y1811" s="1"/>
      <c r="Z1811" s="1"/>
      <c r="AA1811" s="11" cm="1">
        <f t="array" ref="AA1811">IF(ISBLANK(Y1811), 0, VINCentyInvDistance(F1811,G1811,Y1811,Z1811))</f>
        <v>0</v>
      </c>
      <c r="AB1811" s="1">
        <v>0</v>
      </c>
      <c r="AC1811" s="1">
        <v>9.4</v>
      </c>
      <c r="AD1811" s="1">
        <v>3.5</v>
      </c>
      <c r="AE1811" s="1">
        <v>37</v>
      </c>
      <c r="AF1811" s="1">
        <v>1</v>
      </c>
      <c r="AG1811" s="1" t="s">
        <v>5420</v>
      </c>
      <c r="AH1811" s="1" t="s">
        <v>1704</v>
      </c>
      <c r="AI1811" s="1"/>
      <c r="AJ1811" s="1" t="s">
        <v>55</v>
      </c>
      <c r="AK1811" t="s">
        <v>16975</v>
      </c>
      <c r="AL1811" s="7">
        <v>0</v>
      </c>
      <c r="AM1811" s="1" t="s">
        <v>5421</v>
      </c>
    </row>
    <row r="1812" spans="1:39" ht="12.75" customHeight="1">
      <c r="A1812" s="1"/>
      <c r="B1812" s="1" t="s">
        <v>5422</v>
      </c>
      <c r="C1812" s="1" t="s">
        <v>5423</v>
      </c>
      <c r="D1812" s="3" t="str">
        <f ca="1">IFERROR(__xludf.DUMMYFUNCTION("PROPER(REGEXEXTRACT(B1317, ""(?:https?:\/\/)?(?:www\.)?([a-zA-Z0-9-]+)\.""))"),"Skyscanner")</f>
        <v>Skyscanner</v>
      </c>
      <c r="E1812" s="1" t="s">
        <v>5424</v>
      </c>
      <c r="F1812" s="1">
        <v>7.3946525000000003</v>
      </c>
      <c r="G1812" s="1">
        <v>125.7778301</v>
      </c>
      <c r="H1812" s="1" t="s">
        <v>5425</v>
      </c>
      <c r="I1812" s="1" t="s">
        <v>4252</v>
      </c>
      <c r="J1812" s="1">
        <f>IF(K1812="URBAN",1,IF(K1812="SUBURBAN",2,IF(K1812="RURAL",3,"")))</f>
        <v>2</v>
      </c>
      <c r="K1812" s="1" t="s">
        <v>84</v>
      </c>
      <c r="L1812" s="18">
        <v>46082</v>
      </c>
      <c r="M1812" s="49">
        <v>0.58333333333333337</v>
      </c>
      <c r="N1812" s="18">
        <v>46083</v>
      </c>
      <c r="O1812" s="56">
        <v>0.5</v>
      </c>
      <c r="P1812" s="31" t="str">
        <f>TEXT($L1812, "dddd")</f>
        <v>Sunday</v>
      </c>
      <c r="Q1812" s="39" t="s">
        <v>111</v>
      </c>
      <c r="R1812" s="39">
        <v>1350</v>
      </c>
      <c r="S1812" s="1" t="str">
        <f>IF(OR(MONTH(L1812)=12, MONTH(L1812)&lt;=5), "Dry Season", "Wet Season")</f>
        <v>Dry Season</v>
      </c>
      <c r="T1812" s="1">
        <v>1</v>
      </c>
      <c r="U1812" s="1">
        <v>0</v>
      </c>
      <c r="V1812" s="1">
        <v>0</v>
      </c>
      <c r="W1812" s="2">
        <f>IF(ISNUMBER(SEARCH("N/A", X1812)), 0, 1)</f>
        <v>1</v>
      </c>
      <c r="X1812" s="1" t="s">
        <v>3120</v>
      </c>
      <c r="Y1812" s="1">
        <v>11.176256499999999</v>
      </c>
      <c r="Z1812" s="1">
        <v>119.44114759999999</v>
      </c>
      <c r="AA1812" s="11" cm="1">
        <f t="array" ref="AA1812">IF(ISBLANK(Y1812), 0, VINCentyInvDistance(F1812,G1812,Y1812,Z1812))</f>
        <v>812066.74638353614</v>
      </c>
      <c r="AB1812" s="1">
        <v>0</v>
      </c>
      <c r="AC1812" s="1">
        <v>8.4</v>
      </c>
      <c r="AD1812" s="1">
        <v>0</v>
      </c>
      <c r="AE1812" s="1">
        <v>867</v>
      </c>
      <c r="AF1812" s="1">
        <v>1</v>
      </c>
      <c r="AG1812" s="1" t="s">
        <v>3121</v>
      </c>
      <c r="AH1812" s="1" t="s">
        <v>1597</v>
      </c>
      <c r="AI1812" s="1" t="str">
        <f>TRIM(MID(SUBSTITUTE($H1812,",",REPT(" ",200)),(LEN($H1812)-LEN(SUBSTITUTE($H1812,",",""))-2)*200+1,200))</f>
        <v>Davao Region</v>
      </c>
      <c r="AJ1812" s="1" t="s">
        <v>55</v>
      </c>
      <c r="AK1812" t="s">
        <v>16976</v>
      </c>
      <c r="AL1812" s="7">
        <v>0</v>
      </c>
      <c r="AM1812" s="1"/>
    </row>
    <row r="1813" spans="1:39" ht="12.75" customHeight="1">
      <c r="A1813" s="1"/>
      <c r="B1813" s="1" t="s">
        <v>5436</v>
      </c>
      <c r="C1813" s="1" t="s">
        <v>5437</v>
      </c>
      <c r="D1813" s="3" t="str">
        <f ca="1">IFERROR(__xludf.DUMMYFUNCTION("PROPER(REGEXEXTRACT(B1320, ""(?:https?:\/\/)?(?:www\.)?([a-zA-Z0-9-]+)\.""))"),"Google")</f>
        <v>Google</v>
      </c>
      <c r="E1813" s="1" t="s">
        <v>5438</v>
      </c>
      <c r="F1813" s="1">
        <v>7.3622624999999999</v>
      </c>
      <c r="G1813" s="1">
        <v>125.8092031</v>
      </c>
      <c r="H1813" s="1" t="s">
        <v>5439</v>
      </c>
      <c r="I1813" s="1" t="s">
        <v>4252</v>
      </c>
      <c r="J1813" s="1">
        <f>IF(K1813="URBAN",1,IF(K1813="SUBURBAN",2,IF(K1813="RURAL",3,"")))</f>
        <v>2</v>
      </c>
      <c r="K1813" s="1" t="s">
        <v>84</v>
      </c>
      <c r="L1813" s="18">
        <v>46082</v>
      </c>
      <c r="M1813" s="49">
        <v>0.625</v>
      </c>
      <c r="N1813" s="18">
        <v>46083</v>
      </c>
      <c r="O1813" s="56">
        <v>0.5</v>
      </c>
      <c r="P1813" s="31" t="str">
        <f>TEXT($L1813, "dddd")</f>
        <v>Sunday</v>
      </c>
      <c r="Q1813" s="39" t="s">
        <v>111</v>
      </c>
      <c r="R1813" s="39">
        <v>6522</v>
      </c>
      <c r="S1813" s="1" t="str">
        <f>IF(OR(MONTH(L1813)=12, MONTH(L1813)&lt;=5), "Dry Season", "Wet Season")</f>
        <v>Dry Season</v>
      </c>
      <c r="T1813" s="1">
        <v>1</v>
      </c>
      <c r="U1813" s="1">
        <v>1</v>
      </c>
      <c r="V1813" s="1">
        <v>1</v>
      </c>
      <c r="W1813" s="2">
        <f>IF(ISNUMBER(SEARCH("N/A", X1813)), 0, 1)</f>
        <v>0</v>
      </c>
      <c r="X1813" s="1" t="s">
        <v>44</v>
      </c>
      <c r="Y1813" s="1"/>
      <c r="Z1813" s="1"/>
      <c r="AA1813" s="11" cm="1">
        <f t="array" ref="AA1813">IF(ISBLANK(Y1813), 0, VINCentyInvDistance(F1813,G1813,Y1813,Z1813))</f>
        <v>0</v>
      </c>
      <c r="AB1813" s="1">
        <v>0</v>
      </c>
      <c r="AC1813" s="1">
        <v>0</v>
      </c>
      <c r="AD1813" s="1">
        <v>0</v>
      </c>
      <c r="AE1813" s="1">
        <v>210</v>
      </c>
      <c r="AF1813" s="1">
        <v>1</v>
      </c>
      <c r="AG1813" s="1" t="str">
        <f>TRIM(MID(SUBSTITUTE($H1813,",",REPT(" ",200)),(LEN($H1813)-LEN(SUBSTITUTE($H1813,",",""))-4)*200+1,200))</f>
        <v>Tagum</v>
      </c>
      <c r="AH1813" s="1" t="str">
        <f>TRIM(MID(SUBSTITUTE($H1813,",",REPT(" ",200)),(LEN($H1813)-LEN(SUBSTITUTE($H1813,",",""))-3)*200+1,200))</f>
        <v>Davao del Norte</v>
      </c>
      <c r="AI1813" s="1" t="str">
        <f>TRIM(MID(SUBSTITUTE($H1813,",",REPT(" ",200)),(LEN($H1813)-LEN(SUBSTITUTE($H1813,",",""))-2)*200+1,200))</f>
        <v>Davao Region</v>
      </c>
      <c r="AJ1813" s="1" t="str">
        <f>TRIM(MID(SUBSTITUTE($H1813,",",REPT(" ",200)),(LEN($H1813)-LEN(SUBSTITUTE($H1813,",",""))-0)*200+1,200))</f>
        <v>Philippines</v>
      </c>
      <c r="AL1813" s="7">
        <v>0</v>
      </c>
      <c r="AM1813" s="1"/>
    </row>
    <row r="1814" spans="1:39" ht="12.75" customHeight="1">
      <c r="A1814" s="1"/>
      <c r="B1814" s="1" t="s">
        <v>5444</v>
      </c>
      <c r="C1814" s="1" t="s">
        <v>5445</v>
      </c>
      <c r="D1814" s="3" t="str">
        <f ca="1">IFERROR(__xludf.DUMMYFUNCTION("PROPER(REGEXEXTRACT(B1322, ""(?:https?:\/\/)?(?:www\.)?([a-zA-Z0-9-]+)\.""))"),"Tripadvisor")</f>
        <v>Tripadvisor</v>
      </c>
      <c r="E1814" s="1" t="s">
        <v>5446</v>
      </c>
      <c r="F1814" s="1">
        <v>7.4419443999999997</v>
      </c>
      <c r="G1814" s="1">
        <v>125.8041667</v>
      </c>
      <c r="H1814" s="1" t="s">
        <v>5447</v>
      </c>
      <c r="I1814" s="1" t="s">
        <v>4252</v>
      </c>
      <c r="J1814" s="1">
        <f>IF(K1814="URBAN",1,IF(K1814="SUBURBAN",2,IF(K1814="RURAL",3,"")))</f>
        <v>2</v>
      </c>
      <c r="K1814" s="1" t="s">
        <v>84</v>
      </c>
      <c r="L1814" s="18">
        <v>46082</v>
      </c>
      <c r="M1814" s="49">
        <v>0.625</v>
      </c>
      <c r="N1814" s="18">
        <v>46083</v>
      </c>
      <c r="O1814" s="56">
        <v>0.5</v>
      </c>
      <c r="P1814" s="31" t="str">
        <f>TEXT($L1814, "dddd")</f>
        <v>Sunday</v>
      </c>
      <c r="Q1814" s="39" t="s">
        <v>111</v>
      </c>
      <c r="R1814" s="39">
        <v>800</v>
      </c>
      <c r="S1814" s="1" t="str">
        <f>IF(OR(MONTH(L1814)=12, MONTH(L1814)&lt;=5), "Dry Season", "Wet Season")</f>
        <v>Dry Season</v>
      </c>
      <c r="T1814" s="1">
        <v>1</v>
      </c>
      <c r="U1814" s="1">
        <v>0</v>
      </c>
      <c r="V1814" s="1">
        <v>0</v>
      </c>
      <c r="W1814" s="2">
        <f>IF(ISNUMBER(SEARCH("N/A", X1814)), 0, 1)</f>
        <v>0</v>
      </c>
      <c r="X1814" s="1" t="s">
        <v>44</v>
      </c>
      <c r="Y1814" s="1"/>
      <c r="Z1814" s="1"/>
      <c r="AA1814" s="11" cm="1">
        <f t="array" ref="AA1814">IF(ISBLANK(Y1814), 0, VINCentyInvDistance(F1814,G1814,Y1814,Z1814))</f>
        <v>0</v>
      </c>
      <c r="AB1814" s="1">
        <v>0</v>
      </c>
      <c r="AC1814" s="1">
        <v>0</v>
      </c>
      <c r="AD1814" s="1">
        <v>0</v>
      </c>
      <c r="AE1814" s="1">
        <v>9</v>
      </c>
      <c r="AF1814" s="1">
        <v>1</v>
      </c>
      <c r="AG1814" s="1" t="str">
        <f>TRIM(MID(SUBSTITUTE($H1814,",",REPT(" ",200)),(LEN($H1814)-LEN(SUBSTITUTE($H1814,",",""))-4)*200+1,200))</f>
        <v>Tagum</v>
      </c>
      <c r="AH1814" s="1" t="str">
        <f>TRIM(MID(SUBSTITUTE($H1814,",",REPT(" ",200)),(LEN($H1814)-LEN(SUBSTITUTE($H1814,",",""))-3)*200+1,200))</f>
        <v>Davao del Norte</v>
      </c>
      <c r="AI1814" s="1" t="str">
        <f>TRIM(MID(SUBSTITUTE($H1814,",",REPT(" ",200)),(LEN($H1814)-LEN(SUBSTITUTE($H1814,",",""))-2)*200+1,200))</f>
        <v>Davao Region</v>
      </c>
      <c r="AJ1814" s="1" t="str">
        <f>TRIM(MID(SUBSTITUTE($H1814,",",REPT(" ",200)),(LEN($H1814)-LEN(SUBSTITUTE($H1814,",",""))-0)*200+1,200))</f>
        <v>Philippines</v>
      </c>
      <c r="AL1814" s="7">
        <v>0</v>
      </c>
      <c r="AM1814" s="1"/>
    </row>
    <row r="1815" spans="1:39" ht="12.75" customHeight="1">
      <c r="A1815" s="1"/>
      <c r="B1815" s="1" t="s">
        <v>5456</v>
      </c>
      <c r="C1815" s="1" t="s">
        <v>5457</v>
      </c>
      <c r="D1815" s="3" t="str">
        <f ca="1">IFERROR(__xludf.DUMMYFUNCTION("PROPER(REGEXEXTRACT(B1325, ""(?:https?:\/\/)?(?:www\.)?([a-zA-Z0-9-]+)\.""))"),"Google")</f>
        <v>Google</v>
      </c>
      <c r="E1815" s="1" t="s">
        <v>5458</v>
      </c>
      <c r="F1815" s="1">
        <v>7.4481413999999999</v>
      </c>
      <c r="G1815" s="1">
        <v>125.81372020000001</v>
      </c>
      <c r="H1815" s="1" t="s">
        <v>5459</v>
      </c>
      <c r="I1815" s="1" t="s">
        <v>4252</v>
      </c>
      <c r="J1815" s="1">
        <f>IF(K1815="URBAN",1,IF(K1815="SUBURBAN",2,IF(K1815="RURAL",3,"")))</f>
        <v>2</v>
      </c>
      <c r="K1815" s="1" t="s">
        <v>84</v>
      </c>
      <c r="L1815" s="18">
        <v>46082</v>
      </c>
      <c r="M1815" s="49">
        <v>0.625</v>
      </c>
      <c r="N1815" s="18">
        <v>46083</v>
      </c>
      <c r="O1815" s="56">
        <v>0.5</v>
      </c>
      <c r="P1815" s="31" t="str">
        <f>TEXT($L1815, "dddd")</f>
        <v>Sunday</v>
      </c>
      <c r="Q1815" s="39" t="s">
        <v>111</v>
      </c>
      <c r="R1815" s="39">
        <v>2347</v>
      </c>
      <c r="S1815" s="1" t="str">
        <f>IF(OR(MONTH(L1815)=12, MONTH(L1815)&lt;=5), "Dry Season", "Wet Season")</f>
        <v>Dry Season</v>
      </c>
      <c r="T1815" s="1">
        <v>1</v>
      </c>
      <c r="U1815" s="1">
        <v>1</v>
      </c>
      <c r="V1815" s="1">
        <v>1</v>
      </c>
      <c r="W1815" s="2">
        <f>IF(ISNUMBER(SEARCH("N/A", X1815)), 0, 1)</f>
        <v>1</v>
      </c>
      <c r="X1815" s="1" t="s">
        <v>4107</v>
      </c>
      <c r="Y1815" s="1">
        <v>7.4457550000000001</v>
      </c>
      <c r="Z1815" s="1">
        <v>125.80897</v>
      </c>
      <c r="AA1815" s="11" cm="1">
        <f t="array" ref="AA1815">IF(ISBLANK(Y1815), 0, VINCentyInvDistance(F1815,G1815,Y1815,Z1815))</f>
        <v>587.03128718728954</v>
      </c>
      <c r="AB1815" s="1">
        <v>0</v>
      </c>
      <c r="AC1815" s="1">
        <v>0</v>
      </c>
      <c r="AD1815" s="1">
        <v>0</v>
      </c>
      <c r="AE1815" s="1">
        <v>138</v>
      </c>
      <c r="AF1815" s="1">
        <v>1</v>
      </c>
      <c r="AG1815" s="1" t="s">
        <v>4108</v>
      </c>
      <c r="AH1815" s="1" t="s">
        <v>4109</v>
      </c>
      <c r="AI1815" s="1" t="str">
        <f>TRIM(MID(SUBSTITUTE($H1815,",",REPT(" ",200)),(LEN($H1815)-LEN(SUBSTITUTE($H1815,",",""))-2)*200+1,200))</f>
        <v>Davao Region</v>
      </c>
      <c r="AJ1815" s="1" t="s">
        <v>55</v>
      </c>
      <c r="AL1815" s="7">
        <v>0</v>
      </c>
      <c r="AM1815" s="1"/>
    </row>
    <row r="1816" spans="1:39" ht="12.75" customHeight="1">
      <c r="A1816" s="1"/>
      <c r="B1816" s="1" t="s">
        <v>5460</v>
      </c>
      <c r="C1816" s="1" t="s">
        <v>5461</v>
      </c>
      <c r="D1816" s="3" t="str">
        <f ca="1">IFERROR(__xludf.DUMMYFUNCTION("PROPER(REGEXEXTRACT(B1326, ""(?:https?:\/\/)?(?:www\.)?([a-zA-Z0-9-]+)\.""))"),"Google")</f>
        <v>Google</v>
      </c>
      <c r="E1816" s="1" t="s">
        <v>5462</v>
      </c>
      <c r="F1816" s="1">
        <v>9.3067600000000006</v>
      </c>
      <c r="G1816" s="1">
        <v>123.30493</v>
      </c>
      <c r="H1816" s="1" t="s">
        <v>5463</v>
      </c>
      <c r="I1816" s="1" t="s">
        <v>4252</v>
      </c>
      <c r="J1816" s="1">
        <f>IF(K1816="URBAN",1,IF(K1816="SUBURBAN",2,IF(K1816="RURAL",3,"")))</f>
        <v>2</v>
      </c>
      <c r="K1816" s="1" t="s">
        <v>84</v>
      </c>
      <c r="L1816" s="18">
        <v>46082</v>
      </c>
      <c r="M1816" s="49">
        <v>0.625</v>
      </c>
      <c r="N1816" s="18">
        <v>46083</v>
      </c>
      <c r="O1816" s="56">
        <v>0.5</v>
      </c>
      <c r="P1816" s="31" t="str">
        <f>TEXT($L1816, "dddd")</f>
        <v>Sunday</v>
      </c>
      <c r="Q1816" s="39" t="s">
        <v>207</v>
      </c>
      <c r="R1816" s="39">
        <v>15037</v>
      </c>
      <c r="S1816" s="1" t="str">
        <f>IF(OR(MONTH(L1816)=12, MONTH(L1816)&lt;=5), "Dry Season", "Wet Season")</f>
        <v>Dry Season</v>
      </c>
      <c r="T1816" s="1">
        <v>1</v>
      </c>
      <c r="U1816" s="1">
        <v>0</v>
      </c>
      <c r="V1816" s="1">
        <v>1</v>
      </c>
      <c r="W1816" s="2">
        <f>IF(ISNUMBER(SEARCH("N/A", X1816)), 0, 1)</f>
        <v>0</v>
      </c>
      <c r="X1816" s="1" t="s">
        <v>44</v>
      </c>
      <c r="Y1816" s="1"/>
      <c r="Z1816" s="1"/>
      <c r="AA1816" s="11" cm="1">
        <f t="array" ref="AA1816">IF(ISBLANK(Y1816), 0, VINCentyInvDistance(F1816,G1816,Y1816,Z1816))</f>
        <v>0</v>
      </c>
      <c r="AB1816" s="1">
        <v>0</v>
      </c>
      <c r="AC1816" s="1">
        <v>0</v>
      </c>
      <c r="AD1816" s="1">
        <v>0</v>
      </c>
      <c r="AE1816" s="1">
        <v>1159</v>
      </c>
      <c r="AF1816" s="1">
        <v>1</v>
      </c>
      <c r="AG1816" s="1" t="s">
        <v>2465</v>
      </c>
      <c r="AH1816" s="1" t="s">
        <v>2466</v>
      </c>
      <c r="AI1816" s="1" t="str">
        <f>TRIM(MID(SUBSTITUTE($H1816,",",REPT(" ",200)),(LEN($H1816)-LEN(SUBSTITUTE($H1816,",",""))-2)*200+1,200))</f>
        <v>Negros Island Region</v>
      </c>
      <c r="AJ1816" s="1" t="s">
        <v>55</v>
      </c>
      <c r="AL1816" s="7">
        <v>0</v>
      </c>
      <c r="AM1816" s="1" t="s">
        <v>5464</v>
      </c>
    </row>
    <row r="1817" spans="1:39" ht="12.75" customHeight="1">
      <c r="A1817" s="1"/>
      <c r="B1817" s="1" t="s">
        <v>5465</v>
      </c>
      <c r="C1817" s="1" t="s">
        <v>5466</v>
      </c>
      <c r="D1817" s="3" t="str">
        <f ca="1">IFERROR(__xludf.DUMMYFUNCTION("PROPER(REGEXEXTRACT(B1327, ""(?:https?:\/\/)?(?:www\.)?([a-zA-Z0-9-]+)\.""))"),"Google")</f>
        <v>Google</v>
      </c>
      <c r="E1817" s="1" t="s">
        <v>5467</v>
      </c>
      <c r="F1817" s="1">
        <v>7.1920073000000002</v>
      </c>
      <c r="G1817" s="1">
        <v>125.7731512</v>
      </c>
      <c r="H1817" s="1" t="s">
        <v>5468</v>
      </c>
      <c r="I1817" s="1" t="s">
        <v>4252</v>
      </c>
      <c r="J1817" s="1">
        <f>IF(K1817="URBAN",1,IF(K1817="SUBURBAN",2,IF(K1817="RURAL",3,"")))</f>
        <v>2</v>
      </c>
      <c r="K1817" s="1" t="s">
        <v>84</v>
      </c>
      <c r="L1817" s="18">
        <v>46082</v>
      </c>
      <c r="M1817" s="49">
        <v>0.625</v>
      </c>
      <c r="N1817" s="18">
        <v>46083</v>
      </c>
      <c r="O1817" s="56">
        <v>0.5</v>
      </c>
      <c r="P1817" s="31" t="str">
        <f>TEXT($L1817, "dddd")</f>
        <v>Sunday</v>
      </c>
      <c r="Q1817" s="39" t="s">
        <v>111</v>
      </c>
      <c r="R1817" s="39">
        <v>63812</v>
      </c>
      <c r="S1817" s="1" t="str">
        <f>IF(OR(MONTH(L1817)=12, MONTH(L1817)&lt;=5), "Dry Season", "Wet Season")</f>
        <v>Dry Season</v>
      </c>
      <c r="T1817" s="1">
        <v>1</v>
      </c>
      <c r="U1817" s="1">
        <v>1</v>
      </c>
      <c r="V1817" s="1">
        <v>1</v>
      </c>
      <c r="W1817" s="2">
        <f>IF(ISNUMBER(SEARCH("N/A", X1817)), 0, 1)</f>
        <v>0</v>
      </c>
      <c r="X1817" s="1" t="s">
        <v>44</v>
      </c>
      <c r="Y1817" s="1"/>
      <c r="Z1817" s="1"/>
      <c r="AA1817" s="11" cm="1">
        <f t="array" ref="AA1817">IF(ISBLANK(Y1817), 0, VINCentyInvDistance(F1817,G1817,Y1817,Z1817))</f>
        <v>0</v>
      </c>
      <c r="AB1817" s="1">
        <v>0</v>
      </c>
      <c r="AC1817" s="1">
        <v>0</v>
      </c>
      <c r="AD1817" s="1">
        <v>0</v>
      </c>
      <c r="AE1817" s="1">
        <v>11</v>
      </c>
      <c r="AF1817" s="1">
        <v>1</v>
      </c>
      <c r="AG1817" s="1" t="str">
        <f>TRIM(MID(SUBSTITUTE($H1817,",",REPT(" ",200)),(LEN($H1817)-LEN(SUBSTITUTE($H1817,",",""))-4)*200+1,200))</f>
        <v>Samal</v>
      </c>
      <c r="AH1817" s="1" t="str">
        <f>TRIM(MID(SUBSTITUTE($H1817,",",REPT(" ",200)),(LEN($H1817)-LEN(SUBSTITUTE($H1817,",",""))-3)*200+1,200))</f>
        <v>Davao del Norte</v>
      </c>
      <c r="AI1817" s="1" t="str">
        <f>TRIM(MID(SUBSTITUTE($H1817,",",REPT(" ",200)),(LEN($H1817)-LEN(SUBSTITUTE($H1817,",",""))-2)*200+1,200))</f>
        <v>Davao Region</v>
      </c>
      <c r="AJ1817" s="1" t="str">
        <f>TRIM(MID(SUBSTITUTE($H1817,",",REPT(" ",200)),(LEN($H1817)-LEN(SUBSTITUTE($H1817,",",""))-0)*200+1,200))</f>
        <v>Philippines</v>
      </c>
      <c r="AL1817" s="7">
        <v>0</v>
      </c>
      <c r="AM1817" s="1"/>
    </row>
    <row r="1818" spans="1:39" ht="12.75" customHeight="1">
      <c r="A1818" s="1"/>
      <c r="B1818" s="1" t="s">
        <v>5474</v>
      </c>
      <c r="C1818" s="1" t="s">
        <v>5475</v>
      </c>
      <c r="D1818" s="3" t="str">
        <f ca="1">IFERROR(__xludf.DUMMYFUNCTION("PROPER(REGEXEXTRACT(B1329, ""(?:https?:\/\/)?(?:www\.)?([a-zA-Z0-9-]+)\.""))"),"Google")</f>
        <v>Google</v>
      </c>
      <c r="E1818" s="1" t="s">
        <v>5476</v>
      </c>
      <c r="F1818" s="1">
        <v>7.4476668000000004</v>
      </c>
      <c r="G1818" s="1">
        <v>125.8057281</v>
      </c>
      <c r="H1818" s="1" t="s">
        <v>5477</v>
      </c>
      <c r="I1818" s="1" t="s">
        <v>4252</v>
      </c>
      <c r="J1818" s="1">
        <f>IF(K1818="URBAN",1,IF(K1818="SUBURBAN",2,IF(K1818="RURAL",3,"")))</f>
        <v>2</v>
      </c>
      <c r="K1818" s="1" t="s">
        <v>84</v>
      </c>
      <c r="L1818" s="18">
        <v>46082</v>
      </c>
      <c r="M1818" s="49">
        <v>0.625</v>
      </c>
      <c r="N1818" s="18">
        <v>46083</v>
      </c>
      <c r="O1818" s="56">
        <v>0.5</v>
      </c>
      <c r="P1818" s="31" t="str">
        <f>TEXT($L1818, "dddd")</f>
        <v>Sunday</v>
      </c>
      <c r="Q1818" s="39" t="s">
        <v>207</v>
      </c>
      <c r="R1818" s="39">
        <v>4753</v>
      </c>
      <c r="S1818" s="1" t="str">
        <f>IF(OR(MONTH(L1818)=12, MONTH(L1818)&lt;=5), "Dry Season", "Wet Season")</f>
        <v>Dry Season</v>
      </c>
      <c r="T1818" s="1">
        <v>1</v>
      </c>
      <c r="U1818" s="1">
        <v>0</v>
      </c>
      <c r="V1818" s="1">
        <v>0</v>
      </c>
      <c r="W1818" s="2">
        <f>IF(ISNUMBER(SEARCH("N/A", X1818)), 0, 1)</f>
        <v>0</v>
      </c>
      <c r="X1818" s="1" t="s">
        <v>44</v>
      </c>
      <c r="Y1818" s="1"/>
      <c r="Z1818" s="1"/>
      <c r="AA1818" s="11" cm="1">
        <f t="array" ref="AA1818">IF(ISBLANK(Y1818), 0, VINCentyInvDistance(F1818,G1818,Y1818,Z1818))</f>
        <v>0</v>
      </c>
      <c r="AB1818" s="1">
        <v>0</v>
      </c>
      <c r="AC1818" s="1">
        <v>0</v>
      </c>
      <c r="AD1818" s="1">
        <v>0</v>
      </c>
      <c r="AE1818" s="1">
        <v>1</v>
      </c>
      <c r="AF1818" s="1">
        <v>1</v>
      </c>
      <c r="AG1818" s="1" t="str">
        <f>TRIM(MID(SUBSTITUTE($H1818,",",REPT(" ",200)),(LEN($H1818)-LEN(SUBSTITUTE($H1818,",",""))-4)*200+1,200))</f>
        <v>Tagum</v>
      </c>
      <c r="AH1818" s="1" t="str">
        <f>TRIM(MID(SUBSTITUTE($H1818,",",REPT(" ",200)),(LEN($H1818)-LEN(SUBSTITUTE($H1818,",",""))-3)*200+1,200))</f>
        <v>Davao del Norte</v>
      </c>
      <c r="AI1818" s="1" t="str">
        <f>TRIM(MID(SUBSTITUTE($H1818,",",REPT(" ",200)),(LEN($H1818)-LEN(SUBSTITUTE($H1818,",",""))-2)*200+1,200))</f>
        <v>Davao Region</v>
      </c>
      <c r="AJ1818" s="1" t="str">
        <f>TRIM(MID(SUBSTITUTE($H1818,",",REPT(" ",200)),(LEN($H1818)-LEN(SUBSTITUTE($H1818,",",""))-0)*200+1,200))</f>
        <v>Philippines</v>
      </c>
      <c r="AL1818" s="7">
        <v>0</v>
      </c>
      <c r="AM1818" s="1"/>
    </row>
    <row r="1819" spans="1:39" ht="12.75" customHeight="1">
      <c r="A1819" s="1"/>
      <c r="B1819" s="1" t="s">
        <v>5478</v>
      </c>
      <c r="C1819" s="1" t="s">
        <v>5479</v>
      </c>
      <c r="D1819" s="3" t="str">
        <f ca="1">IFERROR(__xludf.DUMMYFUNCTION("PROPER(REGEXEXTRACT(B1330, ""(?:https?:\/\/)?(?:www\.)?([a-zA-Z0-9-]+)\.""))"),"Google")</f>
        <v>Google</v>
      </c>
      <c r="E1819" s="1" t="s">
        <v>5480</v>
      </c>
      <c r="F1819" s="1">
        <v>7.1798798000000001</v>
      </c>
      <c r="G1819" s="1">
        <v>125.6937148</v>
      </c>
      <c r="H1819" s="1" t="s">
        <v>5481</v>
      </c>
      <c r="I1819" s="1" t="s">
        <v>4252</v>
      </c>
      <c r="J1819" s="1">
        <f>IF(K1819="URBAN",1,IF(K1819="SUBURBAN",2,IF(K1819="RURAL",3,"")))</f>
        <v>2</v>
      </c>
      <c r="K1819" s="1" t="s">
        <v>84</v>
      </c>
      <c r="L1819" s="18">
        <v>46082</v>
      </c>
      <c r="M1819" s="49">
        <v>0.625</v>
      </c>
      <c r="N1819" s="18">
        <v>46083</v>
      </c>
      <c r="O1819" s="56">
        <v>0.5</v>
      </c>
      <c r="P1819" s="31" t="str">
        <f>TEXT($L1819, "dddd")</f>
        <v>Sunday</v>
      </c>
      <c r="Q1819" s="39" t="s">
        <v>207</v>
      </c>
      <c r="R1819" s="39">
        <v>794</v>
      </c>
      <c r="S1819" s="1" t="str">
        <f>IF(OR(MONTH(L1819)=12, MONTH(L1819)&lt;=5), "Dry Season", "Wet Season")</f>
        <v>Dry Season</v>
      </c>
      <c r="T1819" s="1">
        <v>1</v>
      </c>
      <c r="U1819" s="1">
        <v>1</v>
      </c>
      <c r="V1819" s="1">
        <v>1</v>
      </c>
      <c r="W1819" s="2">
        <f>IF(ISNUMBER(SEARCH("N/A", X1819)), 0, 1)</f>
        <v>1</v>
      </c>
      <c r="X1819" s="1" t="s">
        <v>4107</v>
      </c>
      <c r="Y1819" s="1">
        <v>7.4457550000000001</v>
      </c>
      <c r="Z1819" s="1">
        <v>125.80897</v>
      </c>
      <c r="AA1819" s="11" cm="1">
        <f t="array" ref="AA1819">IF(ISBLANK(Y1819), 0, VINCentyInvDistance(F1819,G1819,Y1819,Z1819))</f>
        <v>32039.710026914217</v>
      </c>
      <c r="AB1819" s="1">
        <v>0</v>
      </c>
      <c r="AC1819" s="1">
        <v>0</v>
      </c>
      <c r="AD1819" s="1">
        <v>0</v>
      </c>
      <c r="AE1819" s="1">
        <v>5</v>
      </c>
      <c r="AF1819" s="1">
        <v>1</v>
      </c>
      <c r="AG1819" s="1" t="s">
        <v>4108</v>
      </c>
      <c r="AH1819" s="1" t="s">
        <v>4109</v>
      </c>
      <c r="AI1819" s="1" t="str">
        <f>TRIM(MID(SUBSTITUTE($H1819,",",REPT(" ",200)),(LEN($H1819)-LEN(SUBSTITUTE($H1819,",",""))-2)*200+1,200))</f>
        <v>Davao Region</v>
      </c>
      <c r="AJ1819" s="1" t="s">
        <v>55</v>
      </c>
      <c r="AL1819" s="7">
        <v>0</v>
      </c>
      <c r="AM1819" s="1"/>
    </row>
    <row r="1820" spans="1:39" ht="12.75" customHeight="1">
      <c r="A1820" s="1"/>
      <c r="B1820" s="1" t="s">
        <v>5482</v>
      </c>
      <c r="C1820" s="1" t="s">
        <v>5483</v>
      </c>
      <c r="D1820" s="3" t="str">
        <f ca="1">IFERROR(__xludf.DUMMYFUNCTION("PROPER(REGEXEXTRACT(B1331, ""(?:https?:\/\/)?(?:www\.)?([a-zA-Z0-9-]+)\.""))"),"Google")</f>
        <v>Google</v>
      </c>
      <c r="E1820" s="1" t="s">
        <v>5484</v>
      </c>
      <c r="F1820" s="1">
        <v>7.4666693999999998</v>
      </c>
      <c r="G1820" s="1">
        <v>125.8007695</v>
      </c>
      <c r="H1820" s="1" t="s">
        <v>5341</v>
      </c>
      <c r="I1820" s="1" t="s">
        <v>4252</v>
      </c>
      <c r="J1820" s="1">
        <f>IF(K1820="URBAN",1,IF(K1820="SUBURBAN",2,IF(K1820="RURAL",3,"")))</f>
        <v>2</v>
      </c>
      <c r="K1820" s="1" t="s">
        <v>84</v>
      </c>
      <c r="L1820" s="18">
        <v>46082</v>
      </c>
      <c r="M1820" s="49">
        <v>0.625</v>
      </c>
      <c r="N1820" s="18">
        <v>46083</v>
      </c>
      <c r="O1820" s="56">
        <v>0.5</v>
      </c>
      <c r="P1820" s="31" t="str">
        <f>TEXT($L1820, "dddd")</f>
        <v>Sunday</v>
      </c>
      <c r="Q1820" s="39" t="s">
        <v>207</v>
      </c>
      <c r="R1820" s="39">
        <v>661</v>
      </c>
      <c r="S1820" s="1" t="str">
        <f>IF(OR(MONTH(L1820)=12, MONTH(L1820)&lt;=5), "Dry Season", "Wet Season")</f>
        <v>Dry Season</v>
      </c>
      <c r="T1820" s="1">
        <v>1</v>
      </c>
      <c r="U1820" s="1">
        <v>1</v>
      </c>
      <c r="V1820" s="1">
        <v>0</v>
      </c>
      <c r="W1820" s="2">
        <f>IF(ISNUMBER(SEARCH("N/A", X1820)), 0, 1)</f>
        <v>0</v>
      </c>
      <c r="X1820" s="1" t="s">
        <v>44</v>
      </c>
      <c r="Y1820" s="1"/>
      <c r="Z1820" s="1"/>
      <c r="AA1820" s="11" cm="1">
        <f t="array" ref="AA1820">IF(ISBLANK(Y1820), 0, VINCentyInvDistance(F1820,G1820,Y1820,Z1820))</f>
        <v>0</v>
      </c>
      <c r="AB1820" s="1">
        <v>0</v>
      </c>
      <c r="AC1820" s="1">
        <v>0</v>
      </c>
      <c r="AD1820" s="1">
        <v>0</v>
      </c>
      <c r="AE1820" s="1">
        <v>3</v>
      </c>
      <c r="AF1820" s="1">
        <v>1</v>
      </c>
      <c r="AG1820" s="1" t="str">
        <f>TRIM(MID(SUBSTITUTE($H1820,",",REPT(" ",200)),(LEN($H1820)-LEN(SUBSTITUTE($H1820,",",""))-4)*200+1,200))</f>
        <v>Tagum</v>
      </c>
      <c r="AH1820" s="1" t="str">
        <f>TRIM(MID(SUBSTITUTE($H1820,",",REPT(" ",200)),(LEN($H1820)-LEN(SUBSTITUTE($H1820,",",""))-3)*200+1,200))</f>
        <v>Davao del Norte</v>
      </c>
      <c r="AI1820" s="1" t="str">
        <f>TRIM(MID(SUBSTITUTE($H1820,",",REPT(" ",200)),(LEN($H1820)-LEN(SUBSTITUTE($H1820,",",""))-2)*200+1,200))</f>
        <v>Davao Region</v>
      </c>
      <c r="AJ1820" s="1" t="str">
        <f>TRIM(MID(SUBSTITUTE($H1820,",",REPT(" ",200)),(LEN($H1820)-LEN(SUBSTITUTE($H1820,",",""))-0)*200+1,200))</f>
        <v>Philippines</v>
      </c>
      <c r="AL1820" s="7">
        <v>0</v>
      </c>
      <c r="AM1820" s="1"/>
    </row>
    <row r="1821" spans="1:39" ht="12.75" customHeight="1">
      <c r="A1821" s="1"/>
      <c r="B1821" s="1" t="s">
        <v>5485</v>
      </c>
      <c r="C1821" s="1" t="s">
        <v>5486</v>
      </c>
      <c r="D1821" s="3" t="str">
        <f ca="1">IFERROR(__xludf.DUMMYFUNCTION("PROPER(REGEXEXTRACT(B1332, ""(?:https?:\/\/)?(?:www\.)?([a-zA-Z0-9-]+)\.""))"),"Skyscanner")</f>
        <v>Skyscanner</v>
      </c>
      <c r="E1821" s="1" t="s">
        <v>5487</v>
      </c>
      <c r="F1821" s="1">
        <v>7.4666886999999997</v>
      </c>
      <c r="G1821" s="1">
        <v>125.80080700000001</v>
      </c>
      <c r="H1821" s="1" t="s">
        <v>5341</v>
      </c>
      <c r="I1821" s="1" t="s">
        <v>4252</v>
      </c>
      <c r="J1821" s="1">
        <f>IF(K1821="URBAN",1,IF(K1821="SUBURBAN",2,IF(K1821="RURAL",3,"")))</f>
        <v>2</v>
      </c>
      <c r="K1821" s="1" t="s">
        <v>84</v>
      </c>
      <c r="L1821" s="18">
        <v>46082</v>
      </c>
      <c r="M1821" s="49">
        <v>0.58333333333333337</v>
      </c>
      <c r="N1821" s="18">
        <v>46083</v>
      </c>
      <c r="O1821" s="56">
        <v>0.5</v>
      </c>
      <c r="P1821" s="31" t="str">
        <f>TEXT($L1821, "dddd")</f>
        <v>Sunday</v>
      </c>
      <c r="Q1821" s="39" t="s">
        <v>207</v>
      </c>
      <c r="R1821" s="39">
        <v>661</v>
      </c>
      <c r="S1821" s="1" t="str">
        <f>IF(OR(MONTH(L1821)=12, MONTH(L1821)&lt;=5), "Dry Season", "Wet Season")</f>
        <v>Dry Season</v>
      </c>
      <c r="T1821" s="1">
        <v>2</v>
      </c>
      <c r="U1821" s="1">
        <v>0</v>
      </c>
      <c r="V1821" s="1">
        <v>0</v>
      </c>
      <c r="W1821" s="2">
        <f>IF(ISNUMBER(SEARCH("N/A", X1821)), 0, 1)</f>
        <v>1</v>
      </c>
      <c r="X1821" s="1" t="s">
        <v>4107</v>
      </c>
      <c r="Y1821" s="1">
        <v>7.4457550000000001</v>
      </c>
      <c r="Z1821" s="1">
        <v>125.80897</v>
      </c>
      <c r="AA1821" s="11" cm="1">
        <f t="array" ref="AA1821">IF(ISBLANK(Y1821), 0, VINCentyInvDistance(F1821,G1821,Y1821,Z1821))</f>
        <v>2484.2916902942911</v>
      </c>
      <c r="AB1821" s="1">
        <v>0</v>
      </c>
      <c r="AC1821" s="1">
        <v>8.1999999999999993</v>
      </c>
      <c r="AD1821" s="1">
        <v>4.0999999999999996</v>
      </c>
      <c r="AE1821" s="1">
        <v>5</v>
      </c>
      <c r="AF1821" s="1">
        <v>1</v>
      </c>
      <c r="AG1821" s="1" t="s">
        <v>4108</v>
      </c>
      <c r="AH1821" s="1" t="s">
        <v>4109</v>
      </c>
      <c r="AI1821" s="1" t="str">
        <f>TRIM(MID(SUBSTITUTE($H1821,",",REPT(" ",200)),(LEN($H1821)-LEN(SUBSTITUTE($H1821,",",""))-2)*200+1,200))</f>
        <v>Davao Region</v>
      </c>
      <c r="AJ1821" s="1" t="s">
        <v>55</v>
      </c>
      <c r="AK1821" t="s">
        <v>5360</v>
      </c>
      <c r="AL1821" s="7">
        <v>0</v>
      </c>
      <c r="AM1821" s="1"/>
    </row>
    <row r="1822" spans="1:39" ht="12.75" customHeight="1">
      <c r="A1822" s="1"/>
      <c r="B1822" s="1" t="s">
        <v>5493</v>
      </c>
      <c r="C1822" s="1" t="s">
        <v>5494</v>
      </c>
      <c r="D1822" s="3" t="str">
        <f ca="1">IFERROR(__xludf.DUMMYFUNCTION("PROPER(REGEXEXTRACT(B1334, ""(?:https?:\/\/)?(?:www\.)?([a-zA-Z0-9-]+)\.""))"),"Google")</f>
        <v>Google</v>
      </c>
      <c r="E1822" s="1" t="s">
        <v>5495</v>
      </c>
      <c r="F1822" s="1">
        <v>7.4560256000000003</v>
      </c>
      <c r="G1822" s="1">
        <v>125.8049764</v>
      </c>
      <c r="H1822" s="1" t="s">
        <v>5496</v>
      </c>
      <c r="I1822" s="1" t="s">
        <v>4252</v>
      </c>
      <c r="J1822" s="1">
        <f>IF(K1822="URBAN",1,IF(K1822="SUBURBAN",2,IF(K1822="RURAL",3,"")))</f>
        <v>2</v>
      </c>
      <c r="K1822" s="1" t="s">
        <v>84</v>
      </c>
      <c r="L1822" s="18">
        <v>46082</v>
      </c>
      <c r="M1822" s="49">
        <v>0.625</v>
      </c>
      <c r="N1822" s="18">
        <v>46083</v>
      </c>
      <c r="O1822" s="56">
        <v>0.5</v>
      </c>
      <c r="P1822" s="31" t="str">
        <f>TEXT($L1822, "dddd")</f>
        <v>Sunday</v>
      </c>
      <c r="Q1822" s="39" t="s">
        <v>111</v>
      </c>
      <c r="R1822" s="39">
        <v>11366</v>
      </c>
      <c r="S1822" s="1" t="str">
        <f>IF(OR(MONTH(L1822)=12, MONTH(L1822)&lt;=5), "Dry Season", "Wet Season")</f>
        <v>Dry Season</v>
      </c>
      <c r="T1822" s="1">
        <v>1</v>
      </c>
      <c r="U1822" s="1">
        <v>0</v>
      </c>
      <c r="V1822" s="1">
        <v>0</v>
      </c>
      <c r="W1822" s="2">
        <f>IF(ISNUMBER(SEARCH("N/A", X1822)), 0, 1)</f>
        <v>0</v>
      </c>
      <c r="X1822" s="1" t="s">
        <v>44</v>
      </c>
      <c r="Y1822" s="1"/>
      <c r="Z1822" s="1"/>
      <c r="AA1822" s="11" cm="1">
        <f t="array" ref="AA1822">IF(ISBLANK(Y1822), 0, VINCentyInvDistance(F1822,G1822,Y1822,Z1822))</f>
        <v>0</v>
      </c>
      <c r="AB1822" s="1">
        <v>0</v>
      </c>
      <c r="AC1822" s="1">
        <v>0</v>
      </c>
      <c r="AD1822" s="1">
        <v>0</v>
      </c>
      <c r="AE1822" s="1">
        <v>1</v>
      </c>
      <c r="AF1822" s="1">
        <v>1</v>
      </c>
      <c r="AG1822" s="1" t="str">
        <f>TRIM(MID(SUBSTITUTE($H1822,",",REPT(" ",200)),(LEN($H1822)-LEN(SUBSTITUTE($H1822,",",""))-4)*200+1,200))</f>
        <v>Tagum</v>
      </c>
      <c r="AH1822" s="1" t="str">
        <f>TRIM(MID(SUBSTITUTE($H1822,",",REPT(" ",200)),(LEN($H1822)-LEN(SUBSTITUTE($H1822,",",""))-3)*200+1,200))</f>
        <v>Davao del Norte</v>
      </c>
      <c r="AI1822" s="1" t="str">
        <f>TRIM(MID(SUBSTITUTE($H1822,",",REPT(" ",200)),(LEN($H1822)-LEN(SUBSTITUTE($H1822,",",""))-2)*200+1,200))</f>
        <v>Davao Region</v>
      </c>
      <c r="AJ1822" s="1" t="str">
        <f>TRIM(MID(SUBSTITUTE($H1822,",",REPT(" ",200)),(LEN($H1822)-LEN(SUBSTITUTE($H1822,",",""))-0)*200+1,200))</f>
        <v>Philippines</v>
      </c>
      <c r="AL1822" s="7">
        <v>0</v>
      </c>
      <c r="AM1822" s="1"/>
    </row>
    <row r="1823" spans="1:39" ht="12.75" customHeight="1">
      <c r="A1823" s="1"/>
      <c r="B1823" s="1" t="s">
        <v>5497</v>
      </c>
      <c r="C1823" s="1" t="s">
        <v>5498</v>
      </c>
      <c r="D1823" s="3" t="str">
        <f ca="1">IFERROR(__xludf.DUMMYFUNCTION("PROPER(REGEXEXTRACT(B1335, ""(?:https?:\/\/)?(?:www\.)?([a-zA-Z0-9-]+)\.""))"),"Google")</f>
        <v>Google</v>
      </c>
      <c r="E1823" s="1" t="s">
        <v>5499</v>
      </c>
      <c r="F1823" s="1">
        <v>7.4548667999999996</v>
      </c>
      <c r="G1823" s="1">
        <v>125.81443350000001</v>
      </c>
      <c r="H1823" s="1" t="s">
        <v>5500</v>
      </c>
      <c r="I1823" s="1" t="s">
        <v>4252</v>
      </c>
      <c r="J1823" s="1">
        <f>IF(K1823="URBAN",1,IF(K1823="SUBURBAN",2,IF(K1823="RURAL",3,"")))</f>
        <v>2</v>
      </c>
      <c r="K1823" s="1" t="s">
        <v>84</v>
      </c>
      <c r="L1823" s="18">
        <v>46082</v>
      </c>
      <c r="M1823" s="49">
        <v>0.625</v>
      </c>
      <c r="N1823" s="18">
        <v>46083</v>
      </c>
      <c r="O1823" s="56">
        <v>0.5</v>
      </c>
      <c r="P1823" s="31" t="str">
        <f>TEXT($L1823, "dddd")</f>
        <v>Sunday</v>
      </c>
      <c r="Q1823" s="39" t="s">
        <v>207</v>
      </c>
      <c r="R1823" s="39">
        <v>2228</v>
      </c>
      <c r="S1823" s="1" t="str">
        <f>IF(OR(MONTH(L1823)=12, MONTH(L1823)&lt;=5), "Dry Season", "Wet Season")</f>
        <v>Dry Season</v>
      </c>
      <c r="T1823" s="1">
        <v>1</v>
      </c>
      <c r="U1823" s="1">
        <v>0</v>
      </c>
      <c r="V1823" s="1">
        <v>1</v>
      </c>
      <c r="W1823" s="2">
        <f>IF(ISNUMBER(SEARCH("N/A", X1823)), 0, 1)</f>
        <v>0</v>
      </c>
      <c r="X1823" s="1" t="s">
        <v>44</v>
      </c>
      <c r="Y1823" s="1"/>
      <c r="Z1823" s="1"/>
      <c r="AA1823" s="11" cm="1">
        <f t="array" ref="AA1823">IF(ISBLANK(Y1823), 0, VINCentyInvDistance(F1823,G1823,Y1823,Z1823))</f>
        <v>0</v>
      </c>
      <c r="AB1823" s="1">
        <v>0</v>
      </c>
      <c r="AC1823" s="1">
        <v>0</v>
      </c>
      <c r="AD1823" s="1">
        <v>0</v>
      </c>
      <c r="AE1823" s="1">
        <v>294</v>
      </c>
      <c r="AF1823" s="1">
        <v>1</v>
      </c>
      <c r="AG1823" s="1" t="str">
        <f>TRIM(MID(SUBSTITUTE($H1823,",",REPT(" ",200)),(LEN($H1823)-LEN(SUBSTITUTE($H1823,",",""))-4)*200+1,200))</f>
        <v>Tagum</v>
      </c>
      <c r="AH1823" s="1" t="str">
        <f>TRIM(MID(SUBSTITUTE($H1823,",",REPT(" ",200)),(LEN($H1823)-LEN(SUBSTITUTE($H1823,",",""))-3)*200+1,200))</f>
        <v>Davao del Norte</v>
      </c>
      <c r="AI1823" s="1" t="str">
        <f>TRIM(MID(SUBSTITUTE($H1823,",",REPT(" ",200)),(LEN($H1823)-LEN(SUBSTITUTE($H1823,",",""))-2)*200+1,200))</f>
        <v>Davao Region</v>
      </c>
      <c r="AJ1823" s="1" t="str">
        <f>TRIM(MID(SUBSTITUTE($H1823,",",REPT(" ",200)),(LEN($H1823)-LEN(SUBSTITUTE($H1823,",",""))-0)*200+1,200))</f>
        <v>Philippines</v>
      </c>
      <c r="AL1823" s="7">
        <v>0</v>
      </c>
      <c r="AM1823" s="1"/>
    </row>
    <row r="1824" spans="1:39" ht="12.75" customHeight="1">
      <c r="A1824" s="1"/>
      <c r="B1824" s="1" t="s">
        <v>5505</v>
      </c>
      <c r="C1824" s="1" t="s">
        <v>5506</v>
      </c>
      <c r="D1824" s="3" t="str">
        <f ca="1">IFERROR(__xludf.DUMMYFUNCTION("PROPER(REGEXEXTRACT(B1337, ""(?:https?:\/\/)?(?:www\.)?([a-zA-Z0-9-]+)\.""))"),"Google")</f>
        <v>Google</v>
      </c>
      <c r="E1824" s="1" t="s">
        <v>5507</v>
      </c>
      <c r="F1824" s="1">
        <v>7.5252625000000002</v>
      </c>
      <c r="G1824" s="1">
        <v>125.62339729999999</v>
      </c>
      <c r="H1824" s="1" t="s">
        <v>5508</v>
      </c>
      <c r="I1824" s="1" t="s">
        <v>4252</v>
      </c>
      <c r="J1824" s="1">
        <f>IF(K1824="URBAN",1,IF(K1824="SUBURBAN",2,IF(K1824="RURAL",3,"")))</f>
        <v>2</v>
      </c>
      <c r="K1824" s="1" t="s">
        <v>84</v>
      </c>
      <c r="L1824" s="18">
        <v>46082</v>
      </c>
      <c r="M1824" s="49">
        <v>0.625</v>
      </c>
      <c r="N1824" s="18">
        <v>46083</v>
      </c>
      <c r="O1824" s="56">
        <v>0.5</v>
      </c>
      <c r="P1824" s="31" t="str">
        <f>TEXT($L1824, "dddd")</f>
        <v>Sunday</v>
      </c>
      <c r="Q1824" s="39" t="s">
        <v>111</v>
      </c>
      <c r="R1824" s="39">
        <v>590</v>
      </c>
      <c r="S1824" s="1" t="str">
        <f>IF(OR(MONTH(L1824)=12, MONTH(L1824)&lt;=5), "Dry Season", "Wet Season")</f>
        <v>Dry Season</v>
      </c>
      <c r="T1824" s="1">
        <v>1</v>
      </c>
      <c r="U1824" s="1">
        <v>0</v>
      </c>
      <c r="V1824" s="1">
        <v>0</v>
      </c>
      <c r="W1824" s="2">
        <f>IF(ISNUMBER(SEARCH("N/A", X1824)), 0, 1)</f>
        <v>0</v>
      </c>
      <c r="X1824" s="1" t="s">
        <v>44</v>
      </c>
      <c r="Y1824" s="1"/>
      <c r="Z1824" s="1"/>
      <c r="AA1824" s="11" cm="1">
        <f t="array" ref="AA1824">IF(ISBLANK(Y1824), 0, VINCentyInvDistance(F1824,G1824,Y1824,Z1824))</f>
        <v>0</v>
      </c>
      <c r="AB1824" s="1">
        <v>0</v>
      </c>
      <c r="AC1824" s="1">
        <v>0</v>
      </c>
      <c r="AD1824" s="1">
        <v>0</v>
      </c>
      <c r="AE1824" s="1">
        <v>3</v>
      </c>
      <c r="AF1824" s="1">
        <v>1</v>
      </c>
      <c r="AG1824" s="1" t="str">
        <f>TRIM(MID(SUBSTITUTE($H1824,",",REPT(" ",200)),(LEN($H1824)-LEN(SUBSTITUTE($H1824,",",""))-4)*200+1,200))</f>
        <v>Santo Tomas</v>
      </c>
      <c r="AH1824" s="1" t="str">
        <f>TRIM(MID(SUBSTITUTE($H1824,",",REPT(" ",200)),(LEN($H1824)-LEN(SUBSTITUTE($H1824,",",""))-3)*200+1,200))</f>
        <v>Davao del Norte</v>
      </c>
      <c r="AI1824" s="1" t="str">
        <f>TRIM(MID(SUBSTITUTE($H1824,",",REPT(" ",200)),(LEN($H1824)-LEN(SUBSTITUTE($H1824,",",""))-2)*200+1,200))</f>
        <v>Davao Region</v>
      </c>
      <c r="AJ1824" s="1" t="str">
        <f>TRIM(MID(SUBSTITUTE($H1824,",",REPT(" ",200)),(LEN($H1824)-LEN(SUBSTITUTE($H1824,",",""))-0)*200+1,200))</f>
        <v>Philippines</v>
      </c>
      <c r="AL1824" s="7">
        <v>0</v>
      </c>
      <c r="AM1824" s="1"/>
    </row>
    <row r="1825" spans="1:39" ht="12.75" customHeight="1">
      <c r="A1825" s="1"/>
      <c r="B1825" s="1" t="s">
        <v>5509</v>
      </c>
      <c r="C1825" s="1" t="s">
        <v>5510</v>
      </c>
      <c r="D1825" s="3" t="str">
        <f ca="1">IFERROR(__xludf.DUMMYFUNCTION("PROPER(REGEXEXTRACT(B1338, ""(?:https?:\/\/)?(?:www\.)?([a-zA-Z0-9-]+)\.""))"),"Google")</f>
        <v>Google</v>
      </c>
      <c r="E1825" s="1" t="s">
        <v>5511</v>
      </c>
      <c r="F1825" s="1">
        <v>7.4476465999999997</v>
      </c>
      <c r="G1825" s="1">
        <v>125.80468430000001</v>
      </c>
      <c r="H1825" s="1" t="s">
        <v>5512</v>
      </c>
      <c r="I1825" s="1" t="s">
        <v>4252</v>
      </c>
      <c r="J1825" s="1">
        <f>IF(K1825="URBAN",1,IF(K1825="SUBURBAN",2,IF(K1825="RURAL",3,"")))</f>
        <v>2</v>
      </c>
      <c r="K1825" s="1" t="s">
        <v>84</v>
      </c>
      <c r="L1825" s="18">
        <v>46082</v>
      </c>
      <c r="M1825" s="49">
        <v>0.625</v>
      </c>
      <c r="N1825" s="18">
        <v>46083</v>
      </c>
      <c r="O1825" s="56">
        <v>0.5</v>
      </c>
      <c r="P1825" s="31" t="str">
        <f>TEXT($L1825, "dddd")</f>
        <v>Sunday</v>
      </c>
      <c r="Q1825" s="39" t="s">
        <v>1266</v>
      </c>
      <c r="R1825" s="39">
        <v>491</v>
      </c>
      <c r="S1825" s="1" t="str">
        <f>IF(OR(MONTH(L1825)=12, MONTH(L1825)&lt;=5), "Dry Season", "Wet Season")</f>
        <v>Dry Season</v>
      </c>
      <c r="T1825" s="1">
        <v>1</v>
      </c>
      <c r="U1825" s="1">
        <v>1</v>
      </c>
      <c r="V1825" s="1">
        <v>0</v>
      </c>
      <c r="W1825" s="2">
        <f>IF(ISNUMBER(SEARCH("N/A", X1825)), 0, 1)</f>
        <v>0</v>
      </c>
      <c r="X1825" s="1" t="s">
        <v>44</v>
      </c>
      <c r="Y1825" s="1"/>
      <c r="Z1825" s="1"/>
      <c r="AA1825" s="11" cm="1">
        <f t="array" ref="AA1825">IF(ISBLANK(Y1825), 0, VINCentyInvDistance(F1825,G1825,Y1825,Z1825))</f>
        <v>0</v>
      </c>
      <c r="AB1825" s="1">
        <v>0</v>
      </c>
      <c r="AC1825" s="1">
        <v>0</v>
      </c>
      <c r="AD1825" s="1">
        <v>0</v>
      </c>
      <c r="AE1825" s="1">
        <v>31</v>
      </c>
      <c r="AF1825" s="1">
        <v>1</v>
      </c>
      <c r="AG1825" s="1" t="str">
        <f>TRIM(MID(SUBSTITUTE($H1825,",",REPT(" ",200)),(LEN($H1825)-LEN(SUBSTITUTE($H1825,",",""))-4)*200+1,200))</f>
        <v>Tagum</v>
      </c>
      <c r="AH1825" s="1" t="str">
        <f>TRIM(MID(SUBSTITUTE($H1825,",",REPT(" ",200)),(LEN($H1825)-LEN(SUBSTITUTE($H1825,",",""))-3)*200+1,200))</f>
        <v>Davao del Norte</v>
      </c>
      <c r="AI1825" s="1" t="str">
        <f>TRIM(MID(SUBSTITUTE($H1825,",",REPT(" ",200)),(LEN($H1825)-LEN(SUBSTITUTE($H1825,",",""))-2)*200+1,200))</f>
        <v>Davao Region</v>
      </c>
      <c r="AJ1825" s="1" t="str">
        <f>TRIM(MID(SUBSTITUTE($H1825,",",REPT(" ",200)),(LEN($H1825)-LEN(SUBSTITUTE($H1825,",",""))-0)*200+1,200))</f>
        <v>Philippines</v>
      </c>
      <c r="AL1825" s="7">
        <v>0</v>
      </c>
      <c r="AM1825" s="1"/>
    </row>
    <row r="1826" spans="1:39" ht="12.75" customHeight="1">
      <c r="A1826" s="1"/>
      <c r="B1826" s="1" t="s">
        <v>5513</v>
      </c>
      <c r="C1826" s="1" t="s">
        <v>5514</v>
      </c>
      <c r="D1826" s="3" t="str">
        <f ca="1">IFERROR(__xludf.DUMMYFUNCTION("PROPER(REGEXEXTRACT(B1339, ""(?:https?:\/\/)?(?:www\.)?([a-zA-Z0-9-]+)\.""))"),"Skyscanner")</f>
        <v>Skyscanner</v>
      </c>
      <c r="E1826" s="1" t="s">
        <v>5515</v>
      </c>
      <c r="F1826" s="1">
        <v>7.4476762000000001</v>
      </c>
      <c r="G1826" s="1">
        <v>125.80473670000001</v>
      </c>
      <c r="H1826" s="1" t="s">
        <v>5512</v>
      </c>
      <c r="I1826" s="1" t="s">
        <v>4252</v>
      </c>
      <c r="J1826" s="1">
        <f>IF(K1826="URBAN",1,IF(K1826="SUBURBAN",2,IF(K1826="RURAL",3,"")))</f>
        <v>2</v>
      </c>
      <c r="K1826" s="1" t="s">
        <v>84</v>
      </c>
      <c r="L1826" s="18">
        <v>46082</v>
      </c>
      <c r="M1826" s="49">
        <v>0.58333333333333337</v>
      </c>
      <c r="N1826" s="18">
        <v>46083</v>
      </c>
      <c r="O1826" s="56">
        <v>0.5</v>
      </c>
      <c r="P1826" s="31" t="str">
        <f>TEXT($L1826, "dddd")</f>
        <v>Sunday</v>
      </c>
      <c r="Q1826" s="39" t="s">
        <v>1266</v>
      </c>
      <c r="R1826" s="39">
        <v>491</v>
      </c>
      <c r="S1826" s="1" t="str">
        <f>IF(OR(MONTH(L1826)=12, MONTH(L1826)&lt;=5), "Dry Season", "Wet Season")</f>
        <v>Dry Season</v>
      </c>
      <c r="T1826" s="1">
        <v>2</v>
      </c>
      <c r="U1826" s="1">
        <v>1</v>
      </c>
      <c r="V1826" s="1">
        <v>0</v>
      </c>
      <c r="W1826" s="2">
        <f>IF(ISNUMBER(SEARCH("N/A", X1826)), 0, 1)</f>
        <v>1</v>
      </c>
      <c r="X1826" s="1" t="s">
        <v>4107</v>
      </c>
      <c r="Y1826" s="1">
        <v>7.4457550000000001</v>
      </c>
      <c r="Z1826" s="1">
        <v>125.80897</v>
      </c>
      <c r="AA1826" s="11" cm="1">
        <f t="array" ref="AA1826">IF(ISBLANK(Y1826), 0, VINCentyInvDistance(F1826,G1826,Y1826,Z1826))</f>
        <v>513.33587389109812</v>
      </c>
      <c r="AB1826" s="1">
        <v>0</v>
      </c>
      <c r="AC1826" s="1">
        <v>4.8</v>
      </c>
      <c r="AD1826" s="1">
        <v>0</v>
      </c>
      <c r="AE1826" s="1">
        <v>3</v>
      </c>
      <c r="AF1826" s="1">
        <v>1</v>
      </c>
      <c r="AG1826" s="1" t="s">
        <v>4108</v>
      </c>
      <c r="AH1826" s="1" t="s">
        <v>4109</v>
      </c>
      <c r="AI1826" s="1" t="str">
        <f>TRIM(MID(SUBSTITUTE($H1826,",",REPT(" ",200)),(LEN($H1826)-LEN(SUBSTITUTE($H1826,",",""))-2)*200+1,200))</f>
        <v>Davao Region</v>
      </c>
      <c r="AJ1826" s="1" t="s">
        <v>55</v>
      </c>
      <c r="AK1826" t="s">
        <v>4110</v>
      </c>
      <c r="AL1826" s="7">
        <v>0</v>
      </c>
      <c r="AM1826" s="1"/>
    </row>
    <row r="1827" spans="1:39" ht="12.75" customHeight="1">
      <c r="A1827" s="1"/>
      <c r="B1827" s="1" t="s">
        <v>5527</v>
      </c>
      <c r="C1827" s="1" t="s">
        <v>5528</v>
      </c>
      <c r="D1827" s="3" t="str">
        <f ca="1">IFERROR(__xludf.DUMMYFUNCTION("PROPER(REGEXEXTRACT(B1342, ""(?:https?:\/\/)?(?:www\.)?([a-zA-Z0-9-]+)\.""))"),"Google")</f>
        <v>Google</v>
      </c>
      <c r="E1827" s="1" t="s">
        <v>5529</v>
      </c>
      <c r="F1827" s="1">
        <v>7.0692534</v>
      </c>
      <c r="G1827" s="1">
        <v>125.61501060000001</v>
      </c>
      <c r="H1827" s="1" t="s">
        <v>5530</v>
      </c>
      <c r="I1827" s="1" t="s">
        <v>4252</v>
      </c>
      <c r="J1827" s="1">
        <f>IF(K1827="URBAN",1,IF(K1827="SUBURBAN",2,IF(K1827="RURAL",3,"")))</f>
        <v>2</v>
      </c>
      <c r="K1827" s="1" t="s">
        <v>84</v>
      </c>
      <c r="L1827" s="18">
        <v>46082</v>
      </c>
      <c r="M1827" s="49">
        <v>0.625</v>
      </c>
      <c r="N1827" s="18">
        <v>46083</v>
      </c>
      <c r="O1827" s="56">
        <v>0.5</v>
      </c>
      <c r="P1827" s="31" t="str">
        <f>TEXT($L1827, "dddd")</f>
        <v>Sunday</v>
      </c>
      <c r="Q1827" s="39" t="s">
        <v>111</v>
      </c>
      <c r="R1827" s="39">
        <v>3865</v>
      </c>
      <c r="S1827" s="1" t="str">
        <f>IF(OR(MONTH(L1827)=12, MONTH(L1827)&lt;=5), "Dry Season", "Wet Season")</f>
        <v>Dry Season</v>
      </c>
      <c r="T1827" s="1">
        <v>1</v>
      </c>
      <c r="U1827" s="1">
        <v>0</v>
      </c>
      <c r="V1827" s="1">
        <v>0</v>
      </c>
      <c r="W1827" s="2">
        <f>IF(ISNUMBER(SEARCH("N/A", X1827)), 0, 1)</f>
        <v>0</v>
      </c>
      <c r="X1827" s="1" t="s">
        <v>44</v>
      </c>
      <c r="Y1827" s="1"/>
      <c r="Z1827" s="1"/>
      <c r="AA1827" s="11" cm="1">
        <f t="array" ref="AA1827">IF(ISBLANK(Y1827), 0, VINCentyInvDistance(F1827,G1827,Y1827,Z1827))</f>
        <v>0</v>
      </c>
      <c r="AB1827" s="1">
        <v>0</v>
      </c>
      <c r="AC1827" s="1">
        <v>0</v>
      </c>
      <c r="AD1827" s="1">
        <v>0</v>
      </c>
      <c r="AE1827" s="1">
        <v>826</v>
      </c>
      <c r="AF1827" s="1">
        <v>1</v>
      </c>
      <c r="AG1827" s="1" t="str">
        <f>TRIM(MID(SUBSTITUTE($H1827,",",REPT(" ",200)),(LEN($H1827)-LEN(SUBSTITUTE($H1827,",",""))-4)*200+1,200))</f>
        <v>Poblacion District</v>
      </c>
      <c r="AH1827" s="1" t="str">
        <f>TRIM(MID(SUBSTITUTE($H1827,",",REPT(" ",200)),(LEN($H1827)-LEN(SUBSTITUTE($H1827,",",""))-3)*200+1,200))</f>
        <v>Davao City</v>
      </c>
      <c r="AI1827" s="1" t="str">
        <f>TRIM(MID(SUBSTITUTE($H1827,",",REPT(" ",200)),(LEN($H1827)-LEN(SUBSTITUTE($H1827,",",""))-2)*200+1,200))</f>
        <v>Davao Region</v>
      </c>
      <c r="AJ1827" s="1" t="str">
        <f>TRIM(MID(SUBSTITUTE($H1827,",",REPT(" ",200)),(LEN($H1827)-LEN(SUBSTITUTE($H1827,",",""))-0)*200+1,200))</f>
        <v>Philippines</v>
      </c>
      <c r="AL1827" s="7">
        <v>0</v>
      </c>
      <c r="AM1827" s="1"/>
    </row>
    <row r="1828" spans="1:39" ht="12.75" customHeight="1">
      <c r="A1828" s="1"/>
      <c r="B1828" s="1" t="s">
        <v>5312</v>
      </c>
      <c r="C1828" s="1" t="s">
        <v>5534</v>
      </c>
      <c r="D1828" s="3" t="str">
        <f ca="1">IFERROR(__xludf.DUMMYFUNCTION("PROPER(REGEXEXTRACT(B1344, ""(?:https?:\/\/)?(?:www\.)?([a-zA-Z0-9-]+)\.""))"),"Skyscanner")</f>
        <v>Skyscanner</v>
      </c>
      <c r="E1828" s="1" t="s">
        <v>5535</v>
      </c>
      <c r="F1828" s="1">
        <v>7.4463819999999998</v>
      </c>
      <c r="G1828" s="1">
        <v>125.81836699999999</v>
      </c>
      <c r="H1828" s="1" t="s">
        <v>5386</v>
      </c>
      <c r="I1828" s="1" t="s">
        <v>4252</v>
      </c>
      <c r="J1828" s="1">
        <f>IF(K1828="URBAN",1,IF(K1828="SUBURBAN",2,IF(K1828="RURAL",3,"")))</f>
        <v>2</v>
      </c>
      <c r="K1828" s="1" t="s">
        <v>84</v>
      </c>
      <c r="L1828" s="18">
        <v>46082</v>
      </c>
      <c r="M1828" s="49">
        <v>0.58333333333333337</v>
      </c>
      <c r="N1828" s="18">
        <v>46083</v>
      </c>
      <c r="O1828" s="56">
        <v>0.5</v>
      </c>
      <c r="P1828" s="31" t="str">
        <f>TEXT($L1828, "dddd")</f>
        <v>Sunday</v>
      </c>
      <c r="Q1828" s="39" t="s">
        <v>1266</v>
      </c>
      <c r="R1828" s="39">
        <v>2400</v>
      </c>
      <c r="S1828" s="1" t="str">
        <f>IF(OR(MONTH(L1828)=12, MONTH(L1828)&lt;=5), "Dry Season", "Wet Season")</f>
        <v>Dry Season</v>
      </c>
      <c r="T1828" s="1">
        <v>1</v>
      </c>
      <c r="U1828" s="1">
        <v>0</v>
      </c>
      <c r="V1828" s="1">
        <v>0</v>
      </c>
      <c r="W1828" s="2">
        <f>IF(ISNUMBER(SEARCH("N/A", X1828)), 0, 1)</f>
        <v>1</v>
      </c>
      <c r="X1828" s="1" t="s">
        <v>4107</v>
      </c>
      <c r="Y1828" s="1">
        <v>7.4457550000000001</v>
      </c>
      <c r="Z1828" s="1">
        <v>125.80897</v>
      </c>
      <c r="AA1828" s="11" cm="1">
        <f t="array" ref="AA1828">IF(ISBLANK(Y1828), 0, VINCentyInvDistance(F1828,G1828,Y1828,Z1828))</f>
        <v>1039.6214552128158</v>
      </c>
      <c r="AB1828" s="1">
        <v>1</v>
      </c>
      <c r="AC1828" s="1">
        <v>6.8</v>
      </c>
      <c r="AD1828" s="1">
        <v>4.3</v>
      </c>
      <c r="AE1828" s="1">
        <v>166</v>
      </c>
      <c r="AF1828" s="1">
        <v>1</v>
      </c>
      <c r="AG1828" s="1" t="s">
        <v>4108</v>
      </c>
      <c r="AH1828" s="1" t="s">
        <v>4109</v>
      </c>
      <c r="AI1828" s="1" t="str">
        <f>TRIM(MID(SUBSTITUTE($H1828,",",REPT(" ",200)),(LEN($H1828)-LEN(SUBSTITUTE($H1828,",",""))-2)*200+1,200))</f>
        <v>Davao Region</v>
      </c>
      <c r="AJ1828" s="1" t="s">
        <v>55</v>
      </c>
      <c r="AK1828" t="s">
        <v>16967</v>
      </c>
      <c r="AL1828" s="7">
        <v>0</v>
      </c>
      <c r="AM1828" s="1"/>
    </row>
    <row r="1829" spans="1:39" ht="12.75" customHeight="1">
      <c r="A1829" s="1"/>
      <c r="B1829" s="1" t="s">
        <v>5871</v>
      </c>
      <c r="C1829" s="1" t="s">
        <v>5872</v>
      </c>
      <c r="D1829" s="3" t="str">
        <f ca="1">IFERROR(__xludf.DUMMYFUNCTION("PROPER(REGEXEXTRACT(B1445, ""(?:https?:\/\/)?(?:www\.)?([a-zA-Z0-9-]+)\.""))"),"Google")</f>
        <v>Google</v>
      </c>
      <c r="E1829" s="1" t="s">
        <v>5873</v>
      </c>
      <c r="F1829" s="1">
        <v>11.298583000000001</v>
      </c>
      <c r="G1829" s="1">
        <v>124.953514</v>
      </c>
      <c r="H1829" s="1" t="s">
        <v>5874</v>
      </c>
      <c r="I1829" s="1" t="s">
        <v>5875</v>
      </c>
      <c r="J1829" s="1">
        <f>IF(K1829="URBAN",1,IF(K1829="SUBURBAN",2,IF(K1829="RURAL",3,"")))</f>
        <v>2</v>
      </c>
      <c r="K1829" s="1" t="s">
        <v>84</v>
      </c>
      <c r="L1829" s="18">
        <v>46082</v>
      </c>
      <c r="M1829" s="49">
        <v>0.625</v>
      </c>
      <c r="N1829" s="18">
        <v>46083</v>
      </c>
      <c r="O1829" s="56">
        <v>0.5</v>
      </c>
      <c r="P1829" s="31" t="str">
        <f>TEXT($L1829, "dddd")</f>
        <v>Sunday</v>
      </c>
      <c r="Q1829" s="39" t="s">
        <v>207</v>
      </c>
      <c r="R1829" s="39">
        <v>2471</v>
      </c>
      <c r="S1829" s="1" t="str">
        <f>IF(OR(MONTH(L1829)=12, MONTH(L1829)&lt;=5), "Dry Season", "Wet Season")</f>
        <v>Dry Season</v>
      </c>
      <c r="T1829" s="1">
        <v>1</v>
      </c>
      <c r="U1829" s="1">
        <v>0</v>
      </c>
      <c r="V1829" s="1">
        <v>0</v>
      </c>
      <c r="W1829" s="2">
        <f>IF(ISNUMBER(SEARCH("N/A", X1829)), 0, 1)</f>
        <v>0</v>
      </c>
      <c r="X1829" s="1" t="s">
        <v>44</v>
      </c>
      <c r="Y1829" s="1"/>
      <c r="Z1829" s="1"/>
      <c r="AA1829" s="11" cm="1">
        <f t="array" ref="AA1829">IF(ISBLANK(Y1829), 0, VINCentyInvDistance(F1829,G1829,Y1829,Z1829))</f>
        <v>0</v>
      </c>
      <c r="AB1829" s="1">
        <v>0</v>
      </c>
      <c r="AC1829" s="1">
        <v>0</v>
      </c>
      <c r="AD1829" s="1">
        <v>0</v>
      </c>
      <c r="AE1829" s="1">
        <v>20</v>
      </c>
      <c r="AF1829" s="1">
        <v>1</v>
      </c>
      <c r="AG1829" s="1" t="str">
        <f>TRIM(MID(SUBSTITUTE($H1829,",",REPT(" ",200)),(LEN($H1829)-LEN(SUBSTITUTE($H1829,",",""))-4)*200+1,200))</f>
        <v>Cabalawan</v>
      </c>
      <c r="AH1829" s="1" t="str">
        <f>TRIM(MID(SUBSTITUTE($H1829,",",REPT(" ",200)),(LEN($H1829)-LEN(SUBSTITUTE($H1829,",",""))-3)*200+1,200))</f>
        <v>Tacloban</v>
      </c>
      <c r="AI1829" s="1" t="str">
        <f>TRIM(MID(SUBSTITUTE($H1829,",",REPT(" ",200)),(LEN($H1829)-LEN(SUBSTITUTE($H1829,",",""))-2)*200+1,200))</f>
        <v>Eastern Visayas</v>
      </c>
      <c r="AJ1829" s="1" t="str">
        <f>TRIM(MID(SUBSTITUTE($H1829,",",REPT(" ",200)),(LEN($H1829)-LEN(SUBSTITUTE($H1829,",",""))-0)*200+1,200))</f>
        <v>Philippines</v>
      </c>
      <c r="AL1829" s="7">
        <v>0</v>
      </c>
      <c r="AM1829" s="1"/>
    </row>
    <row r="1830" spans="1:39" ht="12.75" customHeight="1">
      <c r="A1830" s="1"/>
      <c r="B1830" s="1" t="s">
        <v>5876</v>
      </c>
      <c r="C1830" s="1" t="s">
        <v>5877</v>
      </c>
      <c r="D1830" s="3" t="str">
        <f ca="1">IFERROR(__xludf.DUMMYFUNCTION("PROPER(REGEXEXTRACT(B1446, ""(?:https?:\/\/)?(?:www\.)?([a-zA-Z0-9-]+)\.""))"),"Skyscanner")</f>
        <v>Skyscanner</v>
      </c>
      <c r="E1830" s="1" t="s">
        <v>5878</v>
      </c>
      <c r="F1830" s="1">
        <v>11.299222500000001</v>
      </c>
      <c r="G1830" s="1">
        <v>124.9536835</v>
      </c>
      <c r="H1830" s="1" t="s">
        <v>5874</v>
      </c>
      <c r="I1830" s="1" t="s">
        <v>5875</v>
      </c>
      <c r="J1830" s="1">
        <f>IF(K1830="URBAN",1,IF(K1830="SUBURBAN",2,IF(K1830="RURAL",3,"")))</f>
        <v>2</v>
      </c>
      <c r="K1830" s="1" t="s">
        <v>84</v>
      </c>
      <c r="L1830" s="18">
        <v>46082</v>
      </c>
      <c r="M1830" s="49">
        <v>0.58333333333333337</v>
      </c>
      <c r="N1830" s="18">
        <v>46083</v>
      </c>
      <c r="O1830" s="56">
        <v>0.5</v>
      </c>
      <c r="P1830" s="31" t="str">
        <f>TEXT($L1830, "dddd")</f>
        <v>Sunday</v>
      </c>
      <c r="Q1830" s="39" t="s">
        <v>207</v>
      </c>
      <c r="R1830" s="39">
        <v>2700</v>
      </c>
      <c r="S1830" s="1" t="str">
        <f>IF(OR(MONTH(L1830)=12, MONTH(L1830)&lt;=5), "Dry Season", "Wet Season")</f>
        <v>Dry Season</v>
      </c>
      <c r="T1830" s="1">
        <v>2</v>
      </c>
      <c r="U1830" s="1">
        <v>0</v>
      </c>
      <c r="V1830" s="1">
        <v>1</v>
      </c>
      <c r="W1830" s="2">
        <f>IF(ISNUMBER(SEARCH("N/A", X1830)), 0, 1)</f>
        <v>1</v>
      </c>
      <c r="X1830" s="1" t="s">
        <v>4609</v>
      </c>
      <c r="Y1830" s="1">
        <v>11.245350200000001</v>
      </c>
      <c r="Z1830" s="1">
        <v>125.0017186</v>
      </c>
      <c r="AA1830" s="11" cm="1">
        <f t="array" ref="AA1830">IF(ISBLANK(Y1830), 0, VINCentyInvDistance(F1830,G1830,Y1830,Z1830))</f>
        <v>7938.4703831435554</v>
      </c>
      <c r="AB1830" s="1">
        <v>0</v>
      </c>
      <c r="AC1830" s="1">
        <v>2</v>
      </c>
      <c r="AD1830" s="1">
        <v>4.7</v>
      </c>
      <c r="AE1830" s="1">
        <v>21</v>
      </c>
      <c r="AF1830" s="1">
        <v>1</v>
      </c>
      <c r="AG1830" s="1" t="s">
        <v>5879</v>
      </c>
      <c r="AH1830" s="1" t="s">
        <v>5880</v>
      </c>
      <c r="AI1830" s="1" t="str">
        <f>TRIM(MID(SUBSTITUTE($H1830,",",REPT(" ",200)),(LEN($H1830)-LEN(SUBSTITUTE($H1830,",",""))-2)*200+1,200))</f>
        <v>Eastern Visayas</v>
      </c>
      <c r="AJ1830" s="1" t="s">
        <v>55</v>
      </c>
      <c r="AK1830" t="s">
        <v>5881</v>
      </c>
      <c r="AL1830" s="7">
        <v>0</v>
      </c>
      <c r="AM1830" s="1"/>
    </row>
    <row r="1831" spans="1:39" ht="12.75" customHeight="1">
      <c r="A1831" s="1"/>
      <c r="B1831" s="1" t="s">
        <v>5943</v>
      </c>
      <c r="C1831" s="1" t="s">
        <v>5944</v>
      </c>
      <c r="D1831" s="3" t="str">
        <f ca="1">IFERROR(__xludf.DUMMYFUNCTION("PROPER(REGEXEXTRACT(B1457, ""(?:https?:\/\/)?(?:www\.)?([a-zA-Z0-9-]+)\.""))"),"Skyscanner")</f>
        <v>Skyscanner</v>
      </c>
      <c r="E1831" s="1" t="s">
        <v>5945</v>
      </c>
      <c r="F1831" s="1">
        <v>12.5031444</v>
      </c>
      <c r="G1831" s="1">
        <v>124.2843658</v>
      </c>
      <c r="H1831" s="1" t="s">
        <v>5946</v>
      </c>
      <c r="I1831" s="1" t="s">
        <v>5875</v>
      </c>
      <c r="J1831" s="1">
        <f>IF(K1831="URBAN",1,IF(K1831="SUBURBAN",2,IF(K1831="RURAL",3,"")))</f>
        <v>2</v>
      </c>
      <c r="K1831" s="1" t="s">
        <v>84</v>
      </c>
      <c r="L1831" s="18">
        <v>46082</v>
      </c>
      <c r="M1831" s="49">
        <v>0.58333333333333337</v>
      </c>
      <c r="N1831" s="18">
        <v>46083</v>
      </c>
      <c r="O1831" s="56">
        <v>0.5</v>
      </c>
      <c r="P1831" s="31" t="str">
        <f>TEXT($L1831, "dddd")</f>
        <v>Sunday</v>
      </c>
      <c r="Q1831" s="39" t="s">
        <v>531</v>
      </c>
      <c r="R1831" s="39">
        <v>2714</v>
      </c>
      <c r="S1831" s="1" t="str">
        <f>IF(OR(MONTH(L1831)=12, MONTH(L1831)&lt;=5), "Dry Season", "Wet Season")</f>
        <v>Dry Season</v>
      </c>
      <c r="T1831" s="1">
        <v>1</v>
      </c>
      <c r="U1831" s="1">
        <v>0</v>
      </c>
      <c r="V1831" s="1">
        <v>0</v>
      </c>
      <c r="W1831" s="2">
        <f>IF(ISNUMBER(SEARCH("N/A", X1831)), 0, 1)</f>
        <v>1</v>
      </c>
      <c r="X1831" s="1" t="s">
        <v>4609</v>
      </c>
      <c r="Y1831" s="1">
        <v>11.245350200000001</v>
      </c>
      <c r="Z1831" s="1">
        <v>125.0017186</v>
      </c>
      <c r="AA1831" s="11" cm="1">
        <f t="array" ref="AA1831">IF(ISBLANK(Y1831), 0, VINCentyInvDistance(F1831,G1831,Y1831,Z1831))</f>
        <v>159586.8637484514</v>
      </c>
      <c r="AB1831" s="1">
        <v>0</v>
      </c>
      <c r="AC1831" s="1">
        <v>7</v>
      </c>
      <c r="AD1831" s="1">
        <v>4.4000000000000004</v>
      </c>
      <c r="AE1831" s="1">
        <v>16</v>
      </c>
      <c r="AF1831" s="1">
        <v>1</v>
      </c>
      <c r="AG1831" s="1" t="s">
        <v>5879</v>
      </c>
      <c r="AH1831" s="1" t="s">
        <v>5880</v>
      </c>
      <c r="AI1831" s="1" t="str">
        <f>TRIM(MID(SUBSTITUTE($H1831,",",REPT(" ",200)),(LEN($H1831)-LEN(SUBSTITUTE($H1831,",",""))-2)*200+1,200))</f>
        <v>Eastern Visayas</v>
      </c>
      <c r="AJ1831" s="1" t="s">
        <v>55</v>
      </c>
      <c r="AK1831" t="s">
        <v>5779</v>
      </c>
      <c r="AL1831" s="7">
        <v>0</v>
      </c>
      <c r="AM1831" s="1"/>
    </row>
    <row r="1832" spans="1:39" ht="12.75" customHeight="1">
      <c r="A1832" s="1"/>
      <c r="B1832" s="1" t="s">
        <v>5964</v>
      </c>
      <c r="C1832" s="1" t="s">
        <v>5965</v>
      </c>
      <c r="D1832" s="3" t="str">
        <f ca="1">IFERROR(__xludf.DUMMYFUNCTION("PROPER(REGEXEXTRACT(B1462, ""(?:https?:\/\/)?(?:www\.)?([a-zA-Z0-9-]+)\.""))"),"Google")</f>
        <v>Google</v>
      </c>
      <c r="E1832" s="1" t="s">
        <v>5966</v>
      </c>
      <c r="F1832" s="1">
        <v>11.6040625</v>
      </c>
      <c r="G1832" s="1">
        <v>125.4390204</v>
      </c>
      <c r="H1832" s="1" t="s">
        <v>5967</v>
      </c>
      <c r="I1832" s="1" t="s">
        <v>5875</v>
      </c>
      <c r="J1832" s="1">
        <f>IF(K1832="URBAN",1,IF(K1832="SUBURBAN",2,IF(K1832="RURAL",3,"")))</f>
        <v>2</v>
      </c>
      <c r="K1832" s="1" t="s">
        <v>84</v>
      </c>
      <c r="L1832" s="18">
        <v>46082</v>
      </c>
      <c r="M1832" s="49">
        <v>0.625</v>
      </c>
      <c r="N1832" s="18">
        <v>46083</v>
      </c>
      <c r="O1832" s="56">
        <v>0.5</v>
      </c>
      <c r="P1832" s="31" t="str">
        <f>TEXT($L1832, "dddd")</f>
        <v>Sunday</v>
      </c>
      <c r="Q1832" s="39" t="s">
        <v>186</v>
      </c>
      <c r="R1832" s="39">
        <v>1612</v>
      </c>
      <c r="S1832" s="1" t="str">
        <f>IF(OR(MONTH(L1832)=12, MONTH(L1832)&lt;=5), "Dry Season", "Wet Season")</f>
        <v>Dry Season</v>
      </c>
      <c r="T1832" s="1">
        <v>1</v>
      </c>
      <c r="U1832" s="1">
        <v>0</v>
      </c>
      <c r="V1832" s="1">
        <v>0</v>
      </c>
      <c r="W1832" s="2">
        <f>IF(ISNUMBER(SEARCH("N/A", X1832)), 0, 1)</f>
        <v>0</v>
      </c>
      <c r="X1832" s="1" t="s">
        <v>44</v>
      </c>
      <c r="Y1832" s="1"/>
      <c r="Z1832" s="1"/>
      <c r="AA1832" s="11" cm="1">
        <f t="array" ref="AA1832">IF(ISBLANK(Y1832), 0, VINCentyInvDistance(F1832,G1832,Y1832,Z1832))</f>
        <v>0</v>
      </c>
      <c r="AB1832" s="1">
        <v>0</v>
      </c>
      <c r="AC1832" s="1">
        <v>0</v>
      </c>
      <c r="AD1832" s="1">
        <v>0</v>
      </c>
      <c r="AE1832" s="1">
        <v>2</v>
      </c>
      <c r="AF1832" s="1">
        <v>1</v>
      </c>
      <c r="AG1832" s="1" t="str">
        <f>TRIM(MID(SUBSTITUTE($H1832,",",REPT(" ",200)),(LEN($H1832)-LEN(SUBSTITUTE($H1832,",",""))-4)*200+1,200))</f>
        <v>Borongan</v>
      </c>
      <c r="AH1832" s="1" t="str">
        <f>TRIM(MID(SUBSTITUTE($H1832,",",REPT(" ",200)),(LEN($H1832)-LEN(SUBSTITUTE($H1832,",",""))-3)*200+1,200))</f>
        <v>Eastern Samar</v>
      </c>
      <c r="AI1832" s="1" t="str">
        <f>TRIM(MID(SUBSTITUTE($H1832,",",REPT(" ",200)),(LEN($H1832)-LEN(SUBSTITUTE($H1832,",",""))-2)*200+1,200))</f>
        <v>Eastern Visayas</v>
      </c>
      <c r="AJ1832" s="1" t="str">
        <f>TRIM(MID(SUBSTITUTE($H1832,",",REPT(" ",200)),(LEN($H1832)-LEN(SUBSTITUTE($H1832,",",""))-0)*200+1,200))</f>
        <v>Philippines</v>
      </c>
      <c r="AL1832" s="7">
        <v>0</v>
      </c>
      <c r="AM1832" s="1"/>
    </row>
    <row r="1833" spans="1:39" ht="12.75" customHeight="1">
      <c r="A1833" s="1"/>
      <c r="B1833" s="1" t="s">
        <v>5977</v>
      </c>
      <c r="C1833" s="1" t="s">
        <v>5978</v>
      </c>
      <c r="D1833" s="3" t="str">
        <f ca="1">IFERROR(__xludf.DUMMYFUNCTION("PROPER(REGEXEXTRACT(B1465, ""(?:https?:\/\/)?(?:www\.)?([a-zA-Z0-9-]+)\.""))"),"Skyscanner")</f>
        <v>Skyscanner</v>
      </c>
      <c r="E1833" s="1" t="s">
        <v>5979</v>
      </c>
      <c r="F1833" s="1">
        <v>11.775601</v>
      </c>
      <c r="G1833" s="1">
        <v>124.8810278</v>
      </c>
      <c r="H1833" s="1" t="s">
        <v>5976</v>
      </c>
      <c r="I1833" s="1" t="s">
        <v>5875</v>
      </c>
      <c r="J1833" s="1">
        <f>IF(K1833="URBAN",1,IF(K1833="SUBURBAN",2,IF(K1833="RURAL",3,"")))</f>
        <v>2</v>
      </c>
      <c r="K1833" s="1" t="s">
        <v>84</v>
      </c>
      <c r="L1833" s="18">
        <v>46082</v>
      </c>
      <c r="M1833" s="49">
        <v>0.58333333333333337</v>
      </c>
      <c r="N1833" s="18">
        <v>46083</v>
      </c>
      <c r="O1833" s="56">
        <v>0.5</v>
      </c>
      <c r="P1833" s="31" t="str">
        <f>TEXT($L1833, "dddd")</f>
        <v>Sunday</v>
      </c>
      <c r="Q1833" s="39" t="s">
        <v>207</v>
      </c>
      <c r="R1833" s="39">
        <v>3467</v>
      </c>
      <c r="S1833" s="1" t="str">
        <f>IF(OR(MONTH(L1833)=12, MONTH(L1833)&lt;=5), "Dry Season", "Wet Season")</f>
        <v>Dry Season</v>
      </c>
      <c r="T1833" s="1">
        <v>2</v>
      </c>
      <c r="U1833" s="1">
        <v>1</v>
      </c>
      <c r="V1833" s="1">
        <v>0</v>
      </c>
      <c r="W1833" s="2">
        <f>IF(ISNUMBER(SEARCH("N/A", X1833)), 0, 1)</f>
        <v>1</v>
      </c>
      <c r="X1833" s="1" t="s">
        <v>832</v>
      </c>
      <c r="Y1833" s="1">
        <v>16.408881399999999</v>
      </c>
      <c r="Z1833" s="1">
        <v>120.5991997</v>
      </c>
      <c r="AA1833" s="11" cm="1">
        <f t="array" ref="AA1833">IF(ISBLANK(Y1833), 0, VINCentyInvDistance(F1833,G1833,Y1833,Z1833))</f>
        <v>690258.39184919407</v>
      </c>
      <c r="AB1833" s="1">
        <v>0</v>
      </c>
      <c r="AC1833" s="1">
        <v>8.1999999999999993</v>
      </c>
      <c r="AD1833" s="1">
        <v>4.2</v>
      </c>
      <c r="AE1833" s="1">
        <v>2</v>
      </c>
      <c r="AF1833" s="1">
        <v>1</v>
      </c>
      <c r="AG1833" s="1" t="s">
        <v>833</v>
      </c>
      <c r="AH1833" s="1" t="s">
        <v>834</v>
      </c>
      <c r="AI1833" s="1" t="str">
        <f>TRIM(MID(SUBSTITUTE($H1833,",",REPT(" ",200)),(LEN($H1833)-LEN(SUBSTITUTE($H1833,",",""))-2)*200+1,200))</f>
        <v>Eastern Visayas</v>
      </c>
      <c r="AJ1833" s="1" t="s">
        <v>55</v>
      </c>
      <c r="AK1833" t="s">
        <v>5980</v>
      </c>
      <c r="AL1833" s="7">
        <v>0</v>
      </c>
      <c r="AM1833" s="1"/>
    </row>
    <row r="1834" spans="1:39" ht="12.75" customHeight="1">
      <c r="A1834" s="1"/>
      <c r="B1834" s="1" t="s">
        <v>5312</v>
      </c>
      <c r="C1834" s="1" t="s">
        <v>6021</v>
      </c>
      <c r="D1834" s="3" t="str">
        <f ca="1">IFERROR(__xludf.DUMMYFUNCTION("PROPER(REGEXEXTRACT(B1476, ""(?:https?:\/\/)?(?:www\.)?([a-zA-Z0-9-]+)\.""))"),"Skyscanner")</f>
        <v>Skyscanner</v>
      </c>
      <c r="E1834" s="1" t="s">
        <v>5535</v>
      </c>
      <c r="F1834" s="1">
        <v>7.4463819999999998</v>
      </c>
      <c r="G1834" s="1">
        <v>125.81836699999999</v>
      </c>
      <c r="H1834" s="1" t="s">
        <v>5386</v>
      </c>
      <c r="I1834" s="1" t="s">
        <v>4252</v>
      </c>
      <c r="J1834" s="1">
        <f>IF(K1834="URBAN",1,IF(K1834="SUBURBAN",2,IF(K1834="RURAL",3,"")))</f>
        <v>2</v>
      </c>
      <c r="K1834" s="1" t="s">
        <v>84</v>
      </c>
      <c r="L1834" s="18">
        <v>46082</v>
      </c>
      <c r="M1834" s="49">
        <v>0.58333333333333337</v>
      </c>
      <c r="N1834" s="18">
        <v>46083</v>
      </c>
      <c r="O1834" s="56">
        <v>0.5</v>
      </c>
      <c r="P1834" s="31" t="str">
        <f>TEXT($L1834, "dddd")</f>
        <v>Sunday</v>
      </c>
      <c r="Q1834" s="39" t="s">
        <v>111</v>
      </c>
      <c r="R1834" s="39">
        <v>2055</v>
      </c>
      <c r="S1834" s="1" t="str">
        <f>IF(OR(MONTH(L1834)=12, MONTH(L1834)&lt;=5), "Dry Season", "Wet Season")</f>
        <v>Dry Season</v>
      </c>
      <c r="T1834" s="1">
        <v>1</v>
      </c>
      <c r="U1834" s="1">
        <v>0</v>
      </c>
      <c r="V1834" s="1">
        <v>0</v>
      </c>
      <c r="W1834" s="2">
        <f>IF(ISNUMBER(SEARCH("N/A", X1834)), 0, 1)</f>
        <v>1</v>
      </c>
      <c r="X1834" s="1" t="s">
        <v>4107</v>
      </c>
      <c r="Y1834" s="1">
        <v>7.4457550000000001</v>
      </c>
      <c r="Z1834" s="1">
        <v>125.80897</v>
      </c>
      <c r="AA1834" s="11" cm="1">
        <f t="array" ref="AA1834">IF(ISBLANK(Y1834), 0, VINCentyInvDistance(F1834,G1834,Y1834,Z1834))</f>
        <v>1039.6214552128158</v>
      </c>
      <c r="AB1834" s="1">
        <v>1</v>
      </c>
      <c r="AC1834" s="1">
        <v>6.8</v>
      </c>
      <c r="AD1834" s="1">
        <v>3.9</v>
      </c>
      <c r="AE1834" s="1">
        <v>166</v>
      </c>
      <c r="AF1834" s="1">
        <v>1</v>
      </c>
      <c r="AG1834" s="1" t="s">
        <v>4108</v>
      </c>
      <c r="AH1834" s="1" t="s">
        <v>4109</v>
      </c>
      <c r="AI1834" s="1" t="str">
        <f>TRIM(MID(SUBSTITUTE($H1834,",",REPT(" ",200)),(LEN($H1834)-LEN(SUBSTITUTE($H1834,",",""))-2)*200+1,200))</f>
        <v>Davao Region</v>
      </c>
      <c r="AJ1834" s="1" t="s">
        <v>55</v>
      </c>
      <c r="AK1834" t="s">
        <v>16967</v>
      </c>
      <c r="AL1834" s="7">
        <v>0</v>
      </c>
      <c r="AM1834" s="1"/>
    </row>
    <row r="1835" spans="1:39" ht="12.75" customHeight="1">
      <c r="A1835" s="1"/>
      <c r="B1835" s="1" t="s">
        <v>5270</v>
      </c>
      <c r="C1835" s="1" t="s">
        <v>6024</v>
      </c>
      <c r="D1835" s="3" t="str">
        <f ca="1">IFERROR(__xludf.DUMMYFUNCTION("PROPER(REGEXEXTRACT(B1479, ""(?:https?:\/\/)?(?:www\.)?([a-zA-Z0-9-]+)\.""))"),"Skyscanner")</f>
        <v>Skyscanner</v>
      </c>
      <c r="E1835" s="1" t="s">
        <v>5349</v>
      </c>
      <c r="F1835" s="1">
        <v>10.38538</v>
      </c>
      <c r="G1835" s="1">
        <v>124.74500999999999</v>
      </c>
      <c r="H1835" s="1" t="s">
        <v>5273</v>
      </c>
      <c r="I1835" s="1" t="s">
        <v>4252</v>
      </c>
      <c r="J1835" s="1">
        <f>IF(K1835="URBAN",1,IF(K1835="SUBURBAN",2,IF(K1835="RURAL",3,"")))</f>
        <v>2</v>
      </c>
      <c r="K1835" s="1" t="s">
        <v>84</v>
      </c>
      <c r="L1835" s="18">
        <v>46082</v>
      </c>
      <c r="M1835" s="49">
        <v>0.58333333333333337</v>
      </c>
      <c r="N1835" s="18">
        <v>46083</v>
      </c>
      <c r="O1835" s="56">
        <v>0.5</v>
      </c>
      <c r="P1835" s="31" t="str">
        <f>TEXT($L1835, "dddd")</f>
        <v>Sunday</v>
      </c>
      <c r="Q1835" s="39" t="s">
        <v>111</v>
      </c>
      <c r="R1835" s="39">
        <v>1604</v>
      </c>
      <c r="S1835" s="1" t="str">
        <f>IF(OR(MONTH(L1835)=12, MONTH(L1835)&lt;=5), "Dry Season", "Wet Season")</f>
        <v>Dry Season</v>
      </c>
      <c r="T1835" s="1">
        <v>1</v>
      </c>
      <c r="U1835" s="1">
        <v>0</v>
      </c>
      <c r="V1835" s="1">
        <v>0</v>
      </c>
      <c r="W1835" s="2">
        <f>IF(ISNUMBER(SEARCH("N/A", X1835)), 0, 1)</f>
        <v>0</v>
      </c>
      <c r="X1835" s="1" t="s">
        <v>44</v>
      </c>
      <c r="Y1835" s="1"/>
      <c r="Z1835" s="1"/>
      <c r="AA1835" s="11" cm="1">
        <f t="array" ref="AA1835">IF(ISBLANK(Y1835), 0, VINCentyInvDistance(F1835,G1835,Y1835,Z1835))</f>
        <v>0</v>
      </c>
      <c r="AB1835" s="1">
        <v>0</v>
      </c>
      <c r="AC1835" s="1">
        <v>8.6</v>
      </c>
      <c r="AD1835" s="1">
        <v>4.2</v>
      </c>
      <c r="AE1835" s="1">
        <v>210</v>
      </c>
      <c r="AF1835" s="1">
        <v>1</v>
      </c>
      <c r="AG1835" s="1" t="s">
        <v>731</v>
      </c>
      <c r="AH1835" s="1" t="s">
        <v>731</v>
      </c>
      <c r="AI1835" s="1"/>
      <c r="AJ1835" s="1" t="s">
        <v>55</v>
      </c>
      <c r="AK1835" t="s">
        <v>16947</v>
      </c>
      <c r="AL1835" s="7">
        <v>0</v>
      </c>
      <c r="AM1835" s="1" t="s">
        <v>5274</v>
      </c>
    </row>
    <row r="1836" spans="1:39" ht="12.75" customHeight="1">
      <c r="A1836" s="1"/>
      <c r="B1836" s="1" t="s">
        <v>5312</v>
      </c>
      <c r="C1836" s="1" t="s">
        <v>6026</v>
      </c>
      <c r="D1836" s="3" t="str">
        <f ca="1">IFERROR(__xludf.DUMMYFUNCTION("PROPER(REGEXEXTRACT(B1481, ""(?:https?:\/\/)?(?:www\.)?([a-zA-Z0-9-]+)\.""))"),"Skyscanner")</f>
        <v>Skyscanner</v>
      </c>
      <c r="E1836" s="1" t="s">
        <v>5277</v>
      </c>
      <c r="F1836" s="1">
        <v>7.4525471999999997</v>
      </c>
      <c r="G1836" s="1">
        <v>125.8162401</v>
      </c>
      <c r="H1836" s="1" t="s">
        <v>5278</v>
      </c>
      <c r="I1836" s="1" t="s">
        <v>4252</v>
      </c>
      <c r="J1836" s="1">
        <f>IF(K1836="URBAN",1,IF(K1836="SUBURBAN",2,IF(K1836="RURAL",3,"")))</f>
        <v>2</v>
      </c>
      <c r="K1836" s="1" t="s">
        <v>84</v>
      </c>
      <c r="L1836" s="18">
        <v>46082</v>
      </c>
      <c r="M1836" s="49">
        <v>0.58333333333333337</v>
      </c>
      <c r="N1836" s="18">
        <v>46083</v>
      </c>
      <c r="O1836" s="56">
        <v>0.5</v>
      </c>
      <c r="P1836" s="31" t="str">
        <f>TEXT($L1836, "dddd")</f>
        <v>Sunday</v>
      </c>
      <c r="Q1836" s="39" t="s">
        <v>111</v>
      </c>
      <c r="R1836" s="39">
        <v>1017</v>
      </c>
      <c r="S1836" s="1" t="str">
        <f>IF(OR(MONTH(L1836)=12, MONTH(L1836)&lt;=5), "Dry Season", "Wet Season")</f>
        <v>Dry Season</v>
      </c>
      <c r="T1836" s="1">
        <v>1</v>
      </c>
      <c r="U1836" s="1">
        <v>0</v>
      </c>
      <c r="V1836" s="1">
        <v>0</v>
      </c>
      <c r="W1836" s="2">
        <f>IF(ISNUMBER(SEARCH("N/A", X1836)), 0, 1)</f>
        <v>1</v>
      </c>
      <c r="X1836" s="1" t="s">
        <v>4107</v>
      </c>
      <c r="Y1836" s="1">
        <v>7.4457550000000001</v>
      </c>
      <c r="Z1836" s="1">
        <v>125.80897</v>
      </c>
      <c r="AA1836" s="11" cm="1">
        <f t="array" ref="AA1836">IF(ISBLANK(Y1836), 0, VINCentyInvDistance(F1836,G1836,Y1836,Z1836))</f>
        <v>1099.2232284026461</v>
      </c>
      <c r="AB1836" s="1">
        <v>1</v>
      </c>
      <c r="AC1836" s="1">
        <v>6.8</v>
      </c>
      <c r="AD1836" s="1">
        <v>3.5</v>
      </c>
      <c r="AE1836" s="1">
        <v>166</v>
      </c>
      <c r="AF1836" s="1">
        <v>1</v>
      </c>
      <c r="AG1836" s="1" t="s">
        <v>4108</v>
      </c>
      <c r="AH1836" s="1" t="s">
        <v>4109</v>
      </c>
      <c r="AI1836" s="1" t="str">
        <f>TRIM(MID(SUBSTITUTE($H1836,",",REPT(" ",200)),(LEN($H1836)-LEN(SUBSTITUTE($H1836,",",""))-2)*200+1,200))</f>
        <v>Davao Region</v>
      </c>
      <c r="AJ1836" s="1" t="s">
        <v>55</v>
      </c>
      <c r="AK1836" t="s">
        <v>16967</v>
      </c>
      <c r="AL1836" s="7">
        <v>0</v>
      </c>
      <c r="AM1836" s="1"/>
    </row>
    <row r="1837" spans="1:39" ht="12.75" customHeight="1">
      <c r="A1837" s="1"/>
      <c r="B1837" s="1" t="s">
        <v>5280</v>
      </c>
      <c r="C1837" s="1" t="s">
        <v>6027</v>
      </c>
      <c r="D1837" s="3" t="str">
        <f ca="1">IFERROR(__xludf.DUMMYFUNCTION("PROPER(REGEXEXTRACT(B1482, ""(?:https?:\/\/)?(?:www\.)?([a-zA-Z0-9-]+)\.""))"),"Skyscanner")</f>
        <v>Skyscanner</v>
      </c>
      <c r="E1837" s="1" t="s">
        <v>5373</v>
      </c>
      <c r="F1837" s="1">
        <v>7.4441356000000001</v>
      </c>
      <c r="G1837" s="1">
        <v>125.80238610000001</v>
      </c>
      <c r="H1837" s="1" t="s">
        <v>5374</v>
      </c>
      <c r="I1837" s="1" t="s">
        <v>4252</v>
      </c>
      <c r="J1837" s="1">
        <f>IF(K1837="URBAN",1,IF(K1837="SUBURBAN",2,IF(K1837="RURAL",3,"")))</f>
        <v>2</v>
      </c>
      <c r="K1837" s="1" t="s">
        <v>84</v>
      </c>
      <c r="L1837" s="18">
        <v>46082</v>
      </c>
      <c r="M1837" s="49">
        <v>0.58333333333333337</v>
      </c>
      <c r="N1837" s="18">
        <v>46083</v>
      </c>
      <c r="O1837" s="56">
        <v>0.5</v>
      </c>
      <c r="P1837" s="31" t="str">
        <f>TEXT($L1837, "dddd")</f>
        <v>Sunday</v>
      </c>
      <c r="Q1837" s="39" t="s">
        <v>111</v>
      </c>
      <c r="R1837" s="39">
        <v>2573</v>
      </c>
      <c r="S1837" s="1" t="str">
        <f>IF(OR(MONTH(L1837)=12, MONTH(L1837)&lt;=5), "Dry Season", "Wet Season")</f>
        <v>Dry Season</v>
      </c>
      <c r="T1837" s="1">
        <v>1</v>
      </c>
      <c r="U1837" s="1">
        <v>1</v>
      </c>
      <c r="V1837" s="1">
        <v>1</v>
      </c>
      <c r="W1837" s="2">
        <f>IF(ISNUMBER(SEARCH("N/A", X1837)), 0, 1)</f>
        <v>1</v>
      </c>
      <c r="X1837" s="1" t="s">
        <v>4107</v>
      </c>
      <c r="Y1837" s="1">
        <v>7.4457550000000001</v>
      </c>
      <c r="Z1837" s="1">
        <v>125.80897</v>
      </c>
      <c r="AA1837" s="11" cm="1">
        <f t="array" ref="AA1837">IF(ISBLANK(Y1837), 0, VINCentyInvDistance(F1837,G1837,Y1837,Z1837))</f>
        <v>748.51980180471958</v>
      </c>
      <c r="AB1837" s="1">
        <v>1</v>
      </c>
      <c r="AC1837" s="1">
        <v>6.4</v>
      </c>
      <c r="AD1837" s="1">
        <v>3.5</v>
      </c>
      <c r="AE1837" s="1">
        <v>2</v>
      </c>
      <c r="AF1837" s="1">
        <v>1</v>
      </c>
      <c r="AG1837" s="1" t="s">
        <v>4108</v>
      </c>
      <c r="AH1837" s="1" t="s">
        <v>4109</v>
      </c>
      <c r="AI1837" s="1" t="str">
        <f>TRIM(MID(SUBSTITUTE($H1837,",",REPT(" ",200)),(LEN($H1837)-LEN(SUBSTITUTE($H1837,",",""))-2)*200+1,200))</f>
        <v>Davao Region</v>
      </c>
      <c r="AJ1837" s="1" t="s">
        <v>55</v>
      </c>
      <c r="AK1837" t="s">
        <v>5284</v>
      </c>
      <c r="AL1837" s="7">
        <v>0</v>
      </c>
      <c r="AM1837" s="1"/>
    </row>
    <row r="1838" spans="1:39" ht="12.75" customHeight="1">
      <c r="A1838" s="1"/>
      <c r="B1838" s="1" t="s">
        <v>5347</v>
      </c>
      <c r="C1838" s="1" t="s">
        <v>6029</v>
      </c>
      <c r="D1838" s="3" t="str">
        <f ca="1">IFERROR(__xludf.DUMMYFUNCTION("PROPER(REGEXEXTRACT(B1484, ""(?:https?:\/\/)?(?:www\.)?([a-zA-Z0-9-]+)\.""))"),"Skyscanner")</f>
        <v>Skyscanner</v>
      </c>
      <c r="E1838" s="1" t="s">
        <v>5282</v>
      </c>
      <c r="F1838" s="1">
        <v>7.4288702999999998</v>
      </c>
      <c r="G1838" s="1">
        <v>125.7955345</v>
      </c>
      <c r="H1838" s="1" t="s">
        <v>5283</v>
      </c>
      <c r="I1838" s="1" t="s">
        <v>4252</v>
      </c>
      <c r="J1838" s="1">
        <f>IF(K1838="URBAN",1,IF(K1838="SUBURBAN",2,IF(K1838="RURAL",3,"")))</f>
        <v>2</v>
      </c>
      <c r="K1838" s="1" t="s">
        <v>84</v>
      </c>
      <c r="L1838" s="18">
        <v>46082</v>
      </c>
      <c r="M1838" s="49">
        <v>0.58333333333333337</v>
      </c>
      <c r="N1838" s="18">
        <v>46083</v>
      </c>
      <c r="O1838" s="56">
        <v>0.5</v>
      </c>
      <c r="P1838" s="31" t="str">
        <f>TEXT($L1838, "dddd")</f>
        <v>Sunday</v>
      </c>
      <c r="Q1838" s="39" t="s">
        <v>111</v>
      </c>
      <c r="R1838" s="39">
        <v>1353</v>
      </c>
      <c r="S1838" s="1" t="str">
        <f>IF(OR(MONTH(L1838)=12, MONTH(L1838)&lt;=5), "Dry Season", "Wet Season")</f>
        <v>Dry Season</v>
      </c>
      <c r="T1838" s="1">
        <v>1</v>
      </c>
      <c r="U1838" s="1">
        <v>0</v>
      </c>
      <c r="V1838" s="1">
        <v>0</v>
      </c>
      <c r="W1838" s="2">
        <f>IF(ISNUMBER(SEARCH("N/A", X1838)), 0, 1)</f>
        <v>1</v>
      </c>
      <c r="X1838" s="1" t="s">
        <v>4107</v>
      </c>
      <c r="Y1838" s="1">
        <v>7.4457550000000001</v>
      </c>
      <c r="Z1838" s="1">
        <v>125.80897</v>
      </c>
      <c r="AA1838" s="11" cm="1">
        <f t="array" ref="AA1838">IF(ISBLANK(Y1838), 0, VINCentyInvDistance(F1838,G1838,Y1838,Z1838))</f>
        <v>2384.6588076749113</v>
      </c>
      <c r="AB1838" s="1">
        <v>0</v>
      </c>
      <c r="AC1838" s="1">
        <v>6.6</v>
      </c>
      <c r="AD1838" s="1">
        <v>4</v>
      </c>
      <c r="AE1838" s="1">
        <v>4</v>
      </c>
      <c r="AF1838" s="1">
        <v>1</v>
      </c>
      <c r="AG1838" s="1" t="s">
        <v>4108</v>
      </c>
      <c r="AH1838" s="1" t="s">
        <v>4109</v>
      </c>
      <c r="AI1838" s="1" t="str">
        <f>TRIM(MID(SUBSTITUTE($H1838,",",REPT(" ",200)),(LEN($H1838)-LEN(SUBSTITUTE($H1838,",",""))-2)*200+1,200))</f>
        <v>Davao Region</v>
      </c>
      <c r="AJ1838" s="1" t="s">
        <v>55</v>
      </c>
      <c r="AK1838" t="s">
        <v>16970</v>
      </c>
      <c r="AL1838" s="6">
        <v>3</v>
      </c>
      <c r="AM1838" s="1"/>
    </row>
    <row r="1839" spans="1:39" ht="12.75" customHeight="1">
      <c r="A1839" s="1"/>
      <c r="B1839" s="1" t="s">
        <v>5285</v>
      </c>
      <c r="C1839" s="1" t="s">
        <v>6030</v>
      </c>
      <c r="D1839" s="3" t="str">
        <f ca="1">IFERROR(__xludf.DUMMYFUNCTION("PROPER(REGEXEXTRACT(B1485, ""(?:https?:\/\/)?(?:www\.)?([a-zA-Z0-9-]+)\.""))"),"Skyscanner")</f>
        <v>Skyscanner</v>
      </c>
      <c r="E1839" s="1" t="s">
        <v>5264</v>
      </c>
      <c r="F1839" s="1">
        <v>7.3611965000000001</v>
      </c>
      <c r="G1839" s="1">
        <v>125.8073412</v>
      </c>
      <c r="H1839" s="1" t="s">
        <v>5265</v>
      </c>
      <c r="I1839" s="1" t="s">
        <v>4252</v>
      </c>
      <c r="J1839" s="1">
        <f>IF(K1839="URBAN",1,IF(K1839="SUBURBAN",2,IF(K1839="RURAL",3,"")))</f>
        <v>2</v>
      </c>
      <c r="K1839" s="1" t="s">
        <v>84</v>
      </c>
      <c r="L1839" s="18">
        <v>46082</v>
      </c>
      <c r="M1839" s="49">
        <v>0.58333333333333337</v>
      </c>
      <c r="N1839" s="18">
        <v>46083</v>
      </c>
      <c r="O1839" s="56">
        <v>0.41666666666666669</v>
      </c>
      <c r="P1839" s="31" t="str">
        <f>TEXT($L1839, "dddd")</f>
        <v>Sunday</v>
      </c>
      <c r="Q1839" s="39" t="s">
        <v>111</v>
      </c>
      <c r="R1839" s="39">
        <v>2354</v>
      </c>
      <c r="S1839" s="1" t="str">
        <f>IF(OR(MONTH(L1839)=12, MONTH(L1839)&lt;=5), "Dry Season", "Wet Season")</f>
        <v>Dry Season</v>
      </c>
      <c r="T1839" s="1">
        <v>1</v>
      </c>
      <c r="U1839" s="1">
        <v>0</v>
      </c>
      <c r="V1839" s="1">
        <v>0</v>
      </c>
      <c r="W1839" s="2">
        <f>IF(ISNUMBER(SEARCH("N/A", X1839)), 0, 1)</f>
        <v>1</v>
      </c>
      <c r="X1839" s="1" t="s">
        <v>4107</v>
      </c>
      <c r="Y1839" s="1">
        <v>7.4457550000000001</v>
      </c>
      <c r="Z1839" s="1">
        <v>125.80897</v>
      </c>
      <c r="AA1839" s="11" cm="1">
        <f t="array" ref="AA1839">IF(ISBLANK(Y1839), 0, VINCentyInvDistance(F1839,G1839,Y1839,Z1839))</f>
        <v>9353.2826684287211</v>
      </c>
      <c r="AB1839" s="1">
        <v>0</v>
      </c>
      <c r="AC1839" s="1">
        <v>7.6</v>
      </c>
      <c r="AD1839" s="1">
        <v>3.8</v>
      </c>
      <c r="AE1839" s="1">
        <v>37</v>
      </c>
      <c r="AF1839" s="1">
        <v>1</v>
      </c>
      <c r="AG1839" s="1" t="s">
        <v>4108</v>
      </c>
      <c r="AH1839" s="1" t="s">
        <v>4109</v>
      </c>
      <c r="AI1839" s="1" t="str">
        <f>TRIM(MID(SUBSTITUTE($H1839,",",REPT(" ",200)),(LEN($H1839)-LEN(SUBSTITUTE($H1839,",",""))-2)*200+1,200))</f>
        <v>Davao Region</v>
      </c>
      <c r="AJ1839" s="1" t="s">
        <v>55</v>
      </c>
      <c r="AK1839" t="s">
        <v>16965</v>
      </c>
      <c r="AL1839" s="6">
        <v>0</v>
      </c>
      <c r="AM1839" s="1"/>
    </row>
    <row r="1840" spans="1:39" ht="12.75" customHeight="1">
      <c r="A1840" s="1"/>
      <c r="B1840" s="1" t="s">
        <v>5333</v>
      </c>
      <c r="C1840" s="1" t="s">
        <v>6033</v>
      </c>
      <c r="D1840" s="3" t="str">
        <f ca="1">IFERROR(__xludf.DUMMYFUNCTION("PROPER(REGEXEXTRACT(B1488, ""(?:https?:\/\/)?(?:www\.)?([a-zA-Z0-9-]+)\.""))"),"Skyscanner")</f>
        <v>Skyscanner</v>
      </c>
      <c r="E1840" s="1" t="s">
        <v>5385</v>
      </c>
      <c r="F1840" s="1">
        <v>7.4463822000000004</v>
      </c>
      <c r="G1840" s="1">
        <v>125.8183666</v>
      </c>
      <c r="H1840" s="1" t="s">
        <v>5386</v>
      </c>
      <c r="I1840" s="1" t="s">
        <v>4252</v>
      </c>
      <c r="J1840" s="1">
        <f>IF(K1840="URBAN",1,IF(K1840="SUBURBAN",2,IF(K1840="RURAL",3,"")))</f>
        <v>2</v>
      </c>
      <c r="K1840" s="1" t="s">
        <v>84</v>
      </c>
      <c r="L1840" s="18">
        <v>46082</v>
      </c>
      <c r="M1840" s="49">
        <v>0.58333333333333337</v>
      </c>
      <c r="N1840" s="18">
        <v>46083</v>
      </c>
      <c r="O1840" s="56">
        <v>0.5</v>
      </c>
      <c r="P1840" s="31" t="str">
        <f>TEXT($L1840, "dddd")</f>
        <v>Sunday</v>
      </c>
      <c r="Q1840" s="39" t="s">
        <v>111</v>
      </c>
      <c r="R1840" s="39">
        <v>1965</v>
      </c>
      <c r="S1840" s="1" t="str">
        <f>IF(OR(MONTH(L1840)=12, MONTH(L1840)&lt;=5), "Dry Season", "Wet Season")</f>
        <v>Dry Season</v>
      </c>
      <c r="T1840" s="1">
        <v>1</v>
      </c>
      <c r="U1840" s="1">
        <v>0</v>
      </c>
      <c r="V1840" s="1">
        <v>0</v>
      </c>
      <c r="W1840" s="2">
        <f>IF(ISNUMBER(SEARCH("N/A", X1840)), 0, 1)</f>
        <v>1</v>
      </c>
      <c r="X1840" s="1" t="s">
        <v>4107</v>
      </c>
      <c r="Y1840" s="1">
        <v>7.4457550000000001</v>
      </c>
      <c r="Z1840" s="1">
        <v>125.80897</v>
      </c>
      <c r="AA1840" s="11" cm="1">
        <f t="array" ref="AA1840">IF(ISBLANK(Y1840), 0, VINCentyInvDistance(F1840,G1840,Y1840,Z1840))</f>
        <v>1039.5788741072911</v>
      </c>
      <c r="AB1840" s="1">
        <v>0</v>
      </c>
      <c r="AC1840" s="1">
        <v>0</v>
      </c>
      <c r="AD1840" s="1">
        <v>0</v>
      </c>
      <c r="AE1840" s="1">
        <v>151</v>
      </c>
      <c r="AF1840" s="1">
        <v>1</v>
      </c>
      <c r="AG1840" s="1" t="s">
        <v>4108</v>
      </c>
      <c r="AH1840" s="1" t="s">
        <v>4109</v>
      </c>
      <c r="AI1840" s="1" t="str">
        <f>TRIM(MID(SUBSTITUTE($H1840,",",REPT(" ",200)),(LEN($H1840)-LEN(SUBSTITUTE($H1840,",",""))-2)*200+1,200))</f>
        <v>Davao Region</v>
      </c>
      <c r="AJ1840" s="1" t="s">
        <v>55</v>
      </c>
      <c r="AK1840" t="s">
        <v>5337</v>
      </c>
      <c r="AL1840" s="6">
        <v>0</v>
      </c>
      <c r="AM1840" s="1"/>
    </row>
    <row r="1841" spans="1:39" ht="12.75" customHeight="1">
      <c r="A1841" s="1"/>
      <c r="B1841" s="1" t="s">
        <v>5343</v>
      </c>
      <c r="C1841" s="1" t="s">
        <v>6037</v>
      </c>
      <c r="D1841" s="3" t="str">
        <f ca="1">IFERROR(__xludf.DUMMYFUNCTION("PROPER(REGEXEXTRACT(B1492, ""(?:https?:\/\/)?(?:www\.)?([a-zA-Z0-9-]+)\.""))"),"Google")</f>
        <v>Google</v>
      </c>
      <c r="E1841" s="1" t="s">
        <v>5287</v>
      </c>
      <c r="F1841" s="1">
        <v>7.4340196000000001</v>
      </c>
      <c r="G1841" s="1">
        <v>125.7988691</v>
      </c>
      <c r="H1841" s="1" t="s">
        <v>5288</v>
      </c>
      <c r="I1841" s="1" t="s">
        <v>4252</v>
      </c>
      <c r="J1841" s="1">
        <f>IF(K1841="URBAN",1,IF(K1841="SUBURBAN",2,IF(K1841="RURAL",3,"")))</f>
        <v>2</v>
      </c>
      <c r="K1841" s="1" t="s">
        <v>84</v>
      </c>
      <c r="L1841" s="18">
        <v>46082</v>
      </c>
      <c r="M1841" s="49">
        <v>0.625</v>
      </c>
      <c r="N1841" s="18">
        <v>46083</v>
      </c>
      <c r="O1841" s="56">
        <v>0.5</v>
      </c>
      <c r="P1841" s="31" t="str">
        <f>TEXT($L1841, "dddd")</f>
        <v>Sunday</v>
      </c>
      <c r="Q1841" s="39" t="s">
        <v>111</v>
      </c>
      <c r="R1841" s="39">
        <v>4938</v>
      </c>
      <c r="S1841" s="1" t="str">
        <f>IF(OR(MONTH(L1841)=12, MONTH(L1841)&lt;=5), "Dry Season", "Wet Season")</f>
        <v>Dry Season</v>
      </c>
      <c r="T1841" s="1">
        <v>1</v>
      </c>
      <c r="U1841" s="1">
        <v>1</v>
      </c>
      <c r="V1841" s="1">
        <v>0</v>
      </c>
      <c r="W1841" s="2">
        <f>IF(ISNUMBER(SEARCH("N/A", X1841)), 0, 1)</f>
        <v>1</v>
      </c>
      <c r="X1841" s="1" t="s">
        <v>4107</v>
      </c>
      <c r="Y1841" s="1">
        <v>7.4457550000000001</v>
      </c>
      <c r="Z1841" s="1">
        <v>125.80897</v>
      </c>
      <c r="AA1841" s="11" cm="1">
        <f t="array" ref="AA1841">IF(ISBLANK(Y1841), 0, VINCentyInvDistance(F1841,G1841,Y1841,Z1841))</f>
        <v>1711.0512986517335</v>
      </c>
      <c r="AB1841" s="1">
        <v>0</v>
      </c>
      <c r="AC1841" s="1">
        <v>0</v>
      </c>
      <c r="AD1841" s="1">
        <v>0</v>
      </c>
      <c r="AE1841" s="1">
        <v>35</v>
      </c>
      <c r="AF1841" s="1">
        <v>1</v>
      </c>
      <c r="AG1841" s="1" t="s">
        <v>4108</v>
      </c>
      <c r="AH1841" s="1" t="s">
        <v>4109</v>
      </c>
      <c r="AI1841" s="1" t="str">
        <f>TRIM(MID(SUBSTITUTE($H1841,",",REPT(" ",200)),(LEN($H1841)-LEN(SUBSTITUTE($H1841,",",""))-2)*200+1,200))</f>
        <v>Davao Region</v>
      </c>
      <c r="AJ1841" s="1" t="s">
        <v>55</v>
      </c>
      <c r="AL1841" s="6">
        <v>2</v>
      </c>
      <c r="AM1841" s="1"/>
    </row>
    <row r="1842" spans="1:39" ht="12.75" customHeight="1">
      <c r="A1842" s="1"/>
      <c r="B1842" s="1" t="s">
        <v>5289</v>
      </c>
      <c r="C1842" s="1" t="s">
        <v>6038</v>
      </c>
      <c r="D1842" s="3" t="str">
        <f ca="1">IFERROR(__xludf.DUMMYFUNCTION("PROPER(REGEXEXTRACT(B1493, ""(?:https?:\/\/)?(?:www\.)?([a-zA-Z0-9-]+)\.""))"),"Skyscanner")</f>
        <v>Skyscanner</v>
      </c>
      <c r="E1842" s="1" t="s">
        <v>5322</v>
      </c>
      <c r="F1842" s="1">
        <v>7.4339446000000002</v>
      </c>
      <c r="G1842" s="1">
        <v>125.7955042</v>
      </c>
      <c r="H1842" s="1" t="s">
        <v>5323</v>
      </c>
      <c r="I1842" s="1" t="s">
        <v>4252</v>
      </c>
      <c r="J1842" s="1">
        <f>IF(K1842="URBAN",1,IF(K1842="SUBURBAN",2,IF(K1842="RURAL",3,"")))</f>
        <v>2</v>
      </c>
      <c r="K1842" s="1" t="s">
        <v>84</v>
      </c>
      <c r="L1842" s="18">
        <v>46082</v>
      </c>
      <c r="M1842" s="49">
        <v>0.58333333333333337</v>
      </c>
      <c r="N1842" s="18">
        <v>46083</v>
      </c>
      <c r="O1842" s="56">
        <v>0.5</v>
      </c>
      <c r="P1842" s="31" t="str">
        <f>TEXT($L1842, "dddd")</f>
        <v>Sunday</v>
      </c>
      <c r="Q1842" s="39" t="s">
        <v>111</v>
      </c>
      <c r="R1842" s="39">
        <v>1170</v>
      </c>
      <c r="S1842" s="1" t="str">
        <f>IF(OR(MONTH(L1842)=12, MONTH(L1842)&lt;=5), "Dry Season", "Wet Season")</f>
        <v>Dry Season</v>
      </c>
      <c r="T1842" s="1">
        <v>1</v>
      </c>
      <c r="U1842" s="1">
        <v>0</v>
      </c>
      <c r="V1842" s="1">
        <v>0</v>
      </c>
      <c r="W1842" s="2">
        <f>IF(ISNUMBER(SEARCH("N/A", X1842)), 0, 1)</f>
        <v>1</v>
      </c>
      <c r="X1842" s="1" t="s">
        <v>4107</v>
      </c>
      <c r="Y1842" s="1">
        <v>7.4457550000000001</v>
      </c>
      <c r="Z1842" s="1">
        <v>125.80897</v>
      </c>
      <c r="AA1842" s="11" cm="1">
        <f t="array" ref="AA1842">IF(ISBLANK(Y1842), 0, VINCentyInvDistance(F1842,G1842,Y1842,Z1842))</f>
        <v>1978.7902116053476</v>
      </c>
      <c r="AB1842" s="1">
        <v>0</v>
      </c>
      <c r="AC1842" s="1">
        <v>0</v>
      </c>
      <c r="AD1842" s="1">
        <v>0</v>
      </c>
      <c r="AE1842" s="1">
        <v>20</v>
      </c>
      <c r="AF1842" s="1">
        <v>1</v>
      </c>
      <c r="AG1842" s="1" t="s">
        <v>4108</v>
      </c>
      <c r="AH1842" s="1" t="s">
        <v>4109</v>
      </c>
      <c r="AI1842" s="1" t="str">
        <f>TRIM(MID(SUBSTITUTE($H1842,",",REPT(" ",200)),(LEN($H1842)-LEN(SUBSTITUTE($H1842,",",""))-2)*200+1,200))</f>
        <v>Davao Region</v>
      </c>
      <c r="AJ1842" s="1" t="s">
        <v>55</v>
      </c>
      <c r="AK1842" t="s">
        <v>16966</v>
      </c>
      <c r="AL1842" s="6">
        <v>1</v>
      </c>
      <c r="AM1842" s="1"/>
    </row>
    <row r="1843" spans="1:39" ht="12.75" customHeight="1">
      <c r="A1843" s="1"/>
      <c r="B1843" s="1" t="s">
        <v>5297</v>
      </c>
      <c r="C1843" s="1" t="s">
        <v>6040</v>
      </c>
      <c r="D1843" s="3" t="str">
        <f ca="1">IFERROR(__xludf.DUMMYFUNCTION("PROPER(REGEXEXTRACT(B1495, ""(?:https?:\/\/)?(?:www\.)?([a-zA-Z0-9-]+)\.""))"),"Skyscanner")</f>
        <v>Skyscanner</v>
      </c>
      <c r="E1843" s="1" t="s">
        <v>5249</v>
      </c>
      <c r="F1843" s="1">
        <v>7.4217643999999998</v>
      </c>
      <c r="G1843" s="1">
        <v>125.7930085</v>
      </c>
      <c r="H1843" s="1" t="s">
        <v>6041</v>
      </c>
      <c r="I1843" s="1" t="s">
        <v>4252</v>
      </c>
      <c r="J1843" s="1">
        <f>IF(K1843="URBAN",1,IF(K1843="SUBURBAN",2,IF(K1843="RURAL",3,"")))</f>
        <v>2</v>
      </c>
      <c r="K1843" s="1" t="s">
        <v>84</v>
      </c>
      <c r="L1843" s="18">
        <v>46082</v>
      </c>
      <c r="M1843" s="49">
        <v>0.58333333333333337</v>
      </c>
      <c r="N1843" s="18">
        <v>46083</v>
      </c>
      <c r="O1843" s="56">
        <v>0.5</v>
      </c>
      <c r="P1843" s="31" t="str">
        <f>TEXT($L1843, "dddd")</f>
        <v>Sunday</v>
      </c>
      <c r="Q1843" s="39" t="s">
        <v>111</v>
      </c>
      <c r="R1843" s="39">
        <v>743</v>
      </c>
      <c r="S1843" s="1" t="str">
        <f>IF(OR(MONTH(L1843)=12, MONTH(L1843)&lt;=5), "Dry Season", "Wet Season")</f>
        <v>Dry Season</v>
      </c>
      <c r="T1843" s="1">
        <v>1</v>
      </c>
      <c r="U1843" s="1">
        <v>0</v>
      </c>
      <c r="V1843" s="1">
        <v>0</v>
      </c>
      <c r="W1843" s="2">
        <f>IF(ISNUMBER(SEARCH("N/A", X1843)), 0, 1)</f>
        <v>1</v>
      </c>
      <c r="X1843" s="1" t="s">
        <v>4107</v>
      </c>
      <c r="Y1843" s="1">
        <v>7.4457550000000001</v>
      </c>
      <c r="Z1843" s="1">
        <v>125.80897</v>
      </c>
      <c r="AA1843" s="11" cm="1">
        <f t="array" ref="AA1843">IF(ISBLANK(Y1843), 0, VINCentyInvDistance(F1843,G1843,Y1843,Z1843))</f>
        <v>3184.9684632982867</v>
      </c>
      <c r="AB1843" s="1">
        <v>1</v>
      </c>
      <c r="AC1843" s="1">
        <v>6.4</v>
      </c>
      <c r="AD1843" s="1">
        <v>4.0999999999999996</v>
      </c>
      <c r="AE1843" s="1">
        <v>2</v>
      </c>
      <c r="AF1843" s="1">
        <v>1</v>
      </c>
      <c r="AG1843" s="1" t="s">
        <v>4108</v>
      </c>
      <c r="AH1843" s="1" t="s">
        <v>4109</v>
      </c>
      <c r="AI1843" s="1" t="str">
        <f>TRIM(MID(SUBSTITUTE($H1843,",",REPT(" ",200)),(LEN($H1843)-LEN(SUBSTITUTE($H1843,",",""))-2)*200+1,200))</f>
        <v>Davao Region</v>
      </c>
      <c r="AJ1843" s="1" t="s">
        <v>55</v>
      </c>
      <c r="AK1843" t="s">
        <v>5284</v>
      </c>
      <c r="AL1843" s="6">
        <v>0</v>
      </c>
      <c r="AM1843" s="1"/>
    </row>
    <row r="1844" spans="1:39" ht="12.75" customHeight="1">
      <c r="A1844" s="1"/>
      <c r="B1844" s="1" t="s">
        <v>5253</v>
      </c>
      <c r="C1844" s="1" t="s">
        <v>6042</v>
      </c>
      <c r="D1844" s="3" t="str">
        <f ca="1">IFERROR(__xludf.DUMMYFUNCTION("PROPER(REGEXEXTRACT(B1496, ""(?:https?:\/\/)?(?:www\.)?([a-zA-Z0-9-]+)\.""))"),"Google")</f>
        <v>Google</v>
      </c>
      <c r="E1844" s="1" t="s">
        <v>5326</v>
      </c>
      <c r="F1844" s="1">
        <v>7.4350361999999999</v>
      </c>
      <c r="G1844" s="1">
        <v>125.79777609999999</v>
      </c>
      <c r="H1844" s="1" t="s">
        <v>5327</v>
      </c>
      <c r="I1844" s="1" t="s">
        <v>4252</v>
      </c>
      <c r="J1844" s="1">
        <f>IF(K1844="URBAN",1,IF(K1844="SUBURBAN",2,IF(K1844="RURAL",3,"")))</f>
        <v>2</v>
      </c>
      <c r="K1844" s="1" t="s">
        <v>84</v>
      </c>
      <c r="L1844" s="18">
        <v>46082</v>
      </c>
      <c r="M1844" s="49">
        <v>0.625</v>
      </c>
      <c r="N1844" s="18">
        <v>46083</v>
      </c>
      <c r="O1844" s="56">
        <v>0.5</v>
      </c>
      <c r="P1844" s="31" t="str">
        <f>TEXT($L1844, "dddd")</f>
        <v>Sunday</v>
      </c>
      <c r="Q1844" s="39" t="s">
        <v>111</v>
      </c>
      <c r="R1844" s="39">
        <v>1369</v>
      </c>
      <c r="S1844" s="1" t="str">
        <f>IF(OR(MONTH(L1844)=12, MONTH(L1844)&lt;=5), "Dry Season", "Wet Season")</f>
        <v>Dry Season</v>
      </c>
      <c r="T1844" s="1">
        <v>1</v>
      </c>
      <c r="U1844" s="1">
        <v>0</v>
      </c>
      <c r="V1844" s="1">
        <v>0</v>
      </c>
      <c r="W1844" s="2">
        <f>IF(ISNUMBER(SEARCH("N/A", X1844)), 0, 1)</f>
        <v>1</v>
      </c>
      <c r="X1844" s="1" t="s">
        <v>4107</v>
      </c>
      <c r="Y1844" s="1">
        <v>7.4457550000000001</v>
      </c>
      <c r="Z1844" s="1">
        <v>125.80897</v>
      </c>
      <c r="AA1844" s="11" cm="1">
        <f t="array" ref="AA1844">IF(ISBLANK(Y1844), 0, VINCentyInvDistance(F1844,G1844,Y1844,Z1844))</f>
        <v>1712.3447879351318</v>
      </c>
      <c r="AB1844" s="1">
        <v>0</v>
      </c>
      <c r="AC1844" s="1">
        <v>0</v>
      </c>
      <c r="AD1844" s="1">
        <v>0</v>
      </c>
      <c r="AE1844" s="1">
        <v>7</v>
      </c>
      <c r="AF1844" s="1">
        <v>1</v>
      </c>
      <c r="AG1844" s="1" t="s">
        <v>4108</v>
      </c>
      <c r="AH1844" s="1" t="s">
        <v>4109</v>
      </c>
      <c r="AI1844" s="1" t="str">
        <f>TRIM(MID(SUBSTITUTE($H1844,",",REPT(" ",200)),(LEN($H1844)-LEN(SUBSTITUTE($H1844,",",""))-2)*200+1,200))</f>
        <v>Davao Region</v>
      </c>
      <c r="AJ1844" s="1" t="s">
        <v>55</v>
      </c>
      <c r="AL1844" s="6">
        <v>0</v>
      </c>
      <c r="AM1844" s="1"/>
    </row>
    <row r="1845" spans="1:39" ht="12.75" customHeight="1">
      <c r="A1845" s="1"/>
      <c r="B1845" s="1" t="s">
        <v>5329</v>
      </c>
      <c r="C1845" s="1" t="s">
        <v>5368</v>
      </c>
      <c r="D1845" s="3" t="str">
        <f ca="1">IFERROR(__xludf.DUMMYFUNCTION("PROPER(REGEXEXTRACT(B1497, ""(?:https?:\/\/)?(?:www\.)?([a-zA-Z0-9-]+)\.""))"),"Google")</f>
        <v>Google</v>
      </c>
      <c r="E1845" s="1" t="s">
        <v>5369</v>
      </c>
      <c r="F1845" s="1">
        <v>7.4542669999999998</v>
      </c>
      <c r="G1845" s="1">
        <v>125.802419</v>
      </c>
      <c r="H1845" s="1" t="s">
        <v>5370</v>
      </c>
      <c r="I1845" s="1" t="s">
        <v>4252</v>
      </c>
      <c r="J1845" s="1">
        <f>IF(K1845="URBAN",1,IF(K1845="SUBURBAN",2,IF(K1845="RURAL",3,"")))</f>
        <v>2</v>
      </c>
      <c r="K1845" s="1" t="s">
        <v>84</v>
      </c>
      <c r="L1845" s="18">
        <v>46082</v>
      </c>
      <c r="M1845" s="49">
        <v>0.625</v>
      </c>
      <c r="N1845" s="18">
        <v>46083</v>
      </c>
      <c r="O1845" s="56">
        <v>0.5</v>
      </c>
      <c r="P1845" s="31" t="str">
        <f>TEXT($L1845, "dddd")</f>
        <v>Sunday</v>
      </c>
      <c r="Q1845" s="39" t="s">
        <v>111</v>
      </c>
      <c r="R1845" s="39">
        <v>790</v>
      </c>
      <c r="S1845" s="1" t="str">
        <f>IF(OR(MONTH(L1845)=12, MONTH(L1845)&lt;=5), "Dry Season", "Wet Season")</f>
        <v>Dry Season</v>
      </c>
      <c r="T1845" s="1">
        <v>1</v>
      </c>
      <c r="U1845" s="1">
        <v>1</v>
      </c>
      <c r="V1845" s="1">
        <v>0</v>
      </c>
      <c r="W1845" s="2">
        <f>IF(ISNUMBER(SEARCH("N/A", X1845)), 0, 1)</f>
        <v>0</v>
      </c>
      <c r="X1845" s="1" t="s">
        <v>44</v>
      </c>
      <c r="Y1845" s="1"/>
      <c r="Z1845" s="1"/>
      <c r="AA1845" s="11" cm="1">
        <f t="array" ref="AA1845">IF(ISBLANK(Y1845), 0, VINCentyInvDistance(F1845,G1845,Y1845,Z1845))</f>
        <v>0</v>
      </c>
      <c r="AB1845" s="1">
        <v>0</v>
      </c>
      <c r="AC1845" s="1">
        <v>0</v>
      </c>
      <c r="AD1845" s="1">
        <v>0</v>
      </c>
      <c r="AE1845" s="1">
        <v>2</v>
      </c>
      <c r="AF1845" s="1">
        <v>1</v>
      </c>
      <c r="AG1845" s="1" t="str">
        <f>TRIM(MID(SUBSTITUTE($H1845,",",REPT(" ",200)),(LEN($H1845)-LEN(SUBSTITUTE($H1845,",",""))-4)*200+1,200))</f>
        <v>Tagum</v>
      </c>
      <c r="AH1845" s="1" t="str">
        <f>TRIM(MID(SUBSTITUTE($H1845,",",REPT(" ",200)),(LEN($H1845)-LEN(SUBSTITUTE($H1845,",",""))-3)*200+1,200))</f>
        <v>Davao del Norte</v>
      </c>
      <c r="AI1845" s="1" t="str">
        <f>TRIM(MID(SUBSTITUTE($H1845,",",REPT(" ",200)),(LEN($H1845)-LEN(SUBSTITUTE($H1845,",",""))-2)*200+1,200))</f>
        <v>Davao Region</v>
      </c>
      <c r="AJ1845" s="1" t="str">
        <f>TRIM(MID(SUBSTITUTE($H1845,",",REPT(" ",200)),(LEN($H1845)-LEN(SUBSTITUTE($H1845,",",""))-0)*200+1,200))</f>
        <v>Philippines</v>
      </c>
      <c r="AL1845" s="6">
        <v>1</v>
      </c>
      <c r="AM1845" s="1"/>
    </row>
    <row r="1846" spans="1:39" ht="12.75" customHeight="1">
      <c r="A1846" s="1"/>
      <c r="B1846" s="1" t="s">
        <v>5367</v>
      </c>
      <c r="C1846" s="1" t="s">
        <v>6046</v>
      </c>
      <c r="D1846" s="3" t="str">
        <f ca="1">IFERROR(__xludf.DUMMYFUNCTION("PROPER(REGEXEXTRACT(B1499, ""(?:https?:\/\/)?(?:www\.)?([a-zA-Z0-9-]+)\.""))"),"Google")</f>
        <v>Google</v>
      </c>
      <c r="E1846" s="1" t="s">
        <v>5314</v>
      </c>
      <c r="F1846" s="1">
        <v>7.4465018000000001</v>
      </c>
      <c r="G1846" s="1">
        <v>125.8145227</v>
      </c>
      <c r="H1846" s="1" t="s">
        <v>5315</v>
      </c>
      <c r="I1846" s="1" t="s">
        <v>4252</v>
      </c>
      <c r="J1846" s="1">
        <f>IF(K1846="URBAN",1,IF(K1846="SUBURBAN",2,IF(K1846="RURAL",3,"")))</f>
        <v>2</v>
      </c>
      <c r="K1846" s="1" t="s">
        <v>84</v>
      </c>
      <c r="L1846" s="18">
        <v>46082</v>
      </c>
      <c r="M1846" s="49">
        <v>0.625</v>
      </c>
      <c r="N1846" s="18">
        <v>46083</v>
      </c>
      <c r="O1846" s="56">
        <v>0.5</v>
      </c>
      <c r="P1846" s="31" t="str">
        <f>TEXT($L1846, "dddd")</f>
        <v>Sunday</v>
      </c>
      <c r="Q1846" s="39" t="s">
        <v>111</v>
      </c>
      <c r="R1846" s="39">
        <v>4000</v>
      </c>
      <c r="S1846" s="1" t="str">
        <f>IF(OR(MONTH(L1846)=12, MONTH(L1846)&lt;=5), "Dry Season", "Wet Season")</f>
        <v>Dry Season</v>
      </c>
      <c r="T1846" s="1">
        <v>1</v>
      </c>
      <c r="U1846" s="1">
        <v>1</v>
      </c>
      <c r="V1846" s="1">
        <v>0</v>
      </c>
      <c r="W1846" s="2">
        <f>IF(ISNUMBER(SEARCH("N/A", X1846)), 0, 1)</f>
        <v>1</v>
      </c>
      <c r="X1846" s="1" t="s">
        <v>4107</v>
      </c>
      <c r="Y1846" s="1">
        <v>7.4457550000000001</v>
      </c>
      <c r="Z1846" s="1">
        <v>125.80897</v>
      </c>
      <c r="AA1846" s="11" cm="1">
        <f t="array" ref="AA1846">IF(ISBLANK(Y1846), 0, VINCentyInvDistance(F1846,G1846,Y1846,Z1846))</f>
        <v>618.48492919333796</v>
      </c>
      <c r="AB1846" s="1">
        <v>0</v>
      </c>
      <c r="AC1846" s="1">
        <v>0</v>
      </c>
      <c r="AD1846" s="1">
        <v>0</v>
      </c>
      <c r="AE1846" s="1">
        <v>14</v>
      </c>
      <c r="AF1846" s="1">
        <v>1</v>
      </c>
      <c r="AG1846" s="1" t="s">
        <v>4108</v>
      </c>
      <c r="AH1846" s="1" t="s">
        <v>4109</v>
      </c>
      <c r="AI1846" s="1" t="str">
        <f>TRIM(MID(SUBSTITUTE($H1846,",",REPT(" ",200)),(LEN($H1846)-LEN(SUBSTITUTE($H1846,",",""))-2)*200+1,200))</f>
        <v>Davao Region</v>
      </c>
      <c r="AJ1846" s="1" t="s">
        <v>55</v>
      </c>
      <c r="AL1846" s="6">
        <v>0</v>
      </c>
      <c r="AM1846" s="1"/>
    </row>
    <row r="1847" spans="1:39" ht="12.75" customHeight="1">
      <c r="A1847" s="1"/>
      <c r="B1847" s="1" t="s">
        <v>6048</v>
      </c>
      <c r="C1847" s="1" t="s">
        <v>6049</v>
      </c>
      <c r="D1847" s="3" t="str">
        <f ca="1">IFERROR(__xludf.DUMMYFUNCTION("PROPER(REGEXEXTRACT(B1501, ""(?:https?:\/\/)?(?:www\.)?([a-zA-Z0-9-]+)\.""))"),"Google")</f>
        <v>Google</v>
      </c>
      <c r="E1847" s="1" t="s">
        <v>5353</v>
      </c>
      <c r="F1847" s="1">
        <v>7.4668124999999996</v>
      </c>
      <c r="G1847" s="1">
        <v>125.80081250000001</v>
      </c>
      <c r="H1847" s="1" t="s">
        <v>5341</v>
      </c>
      <c r="I1847" s="1" t="s">
        <v>4252</v>
      </c>
      <c r="J1847" s="1">
        <f>IF(K1847="URBAN",1,IF(K1847="SUBURBAN",2,IF(K1847="RURAL",3,"")))</f>
        <v>2</v>
      </c>
      <c r="K1847" s="1" t="s">
        <v>84</v>
      </c>
      <c r="L1847" s="18">
        <v>46082</v>
      </c>
      <c r="M1847" s="49">
        <v>0.625</v>
      </c>
      <c r="N1847" s="18">
        <v>46083</v>
      </c>
      <c r="O1847" s="56">
        <v>0.5</v>
      </c>
      <c r="P1847" s="31" t="str">
        <f>TEXT($L1847, "dddd")</f>
        <v>Sunday</v>
      </c>
      <c r="Q1847" s="39" t="s">
        <v>111</v>
      </c>
      <c r="R1847" s="39">
        <v>736</v>
      </c>
      <c r="S1847" s="1" t="str">
        <f>IF(OR(MONTH(L1847)=12, MONTH(L1847)&lt;=5), "Dry Season", "Wet Season")</f>
        <v>Dry Season</v>
      </c>
      <c r="T1847" s="1">
        <v>1</v>
      </c>
      <c r="U1847" s="1">
        <v>0</v>
      </c>
      <c r="V1847" s="1">
        <v>0</v>
      </c>
      <c r="W1847" s="2">
        <f>IF(ISNUMBER(SEARCH("N/A", X1847)), 0, 1)</f>
        <v>1</v>
      </c>
      <c r="X1847" s="1" t="s">
        <v>4107</v>
      </c>
      <c r="Y1847" s="1">
        <v>7.4457550000000001</v>
      </c>
      <c r="Z1847" s="1">
        <v>125.80897</v>
      </c>
      <c r="AA1847" s="11" cm="1">
        <f t="array" ref="AA1847">IF(ISBLANK(Y1847), 0, VINCentyInvDistance(F1847,G1847,Y1847,Z1847))</f>
        <v>2496.8366480739819</v>
      </c>
      <c r="AB1847" s="1">
        <v>0</v>
      </c>
      <c r="AC1847" s="1">
        <v>0</v>
      </c>
      <c r="AD1847" s="1">
        <v>0</v>
      </c>
      <c r="AE1847" s="1">
        <v>1</v>
      </c>
      <c r="AF1847" s="1">
        <v>1</v>
      </c>
      <c r="AG1847" s="1" t="s">
        <v>4108</v>
      </c>
      <c r="AH1847" s="1" t="s">
        <v>4109</v>
      </c>
      <c r="AI1847" s="1" t="str">
        <f>TRIM(MID(SUBSTITUTE($H1847,",",REPT(" ",200)),(LEN($H1847)-LEN(SUBSTITUTE($H1847,",",""))-2)*200+1,200))</f>
        <v>Davao Region</v>
      </c>
      <c r="AJ1847" s="1" t="s">
        <v>55</v>
      </c>
      <c r="AL1847" s="6">
        <v>2</v>
      </c>
      <c r="AM1847" s="1"/>
    </row>
    <row r="1848" spans="1:39" ht="12.75" customHeight="1">
      <c r="A1848" s="1"/>
      <c r="B1848" s="1" t="s">
        <v>5356</v>
      </c>
      <c r="C1848" s="1" t="s">
        <v>6050</v>
      </c>
      <c r="D1848" s="3" t="str">
        <f ca="1">IFERROR(__xludf.DUMMYFUNCTION("PROPER(REGEXEXTRACT(B1502, ""(?:https?:\/\/)?(?:www\.)?([a-zA-Z0-9-]+)\.""))"),"Skyscanner")</f>
        <v>Skyscanner</v>
      </c>
      <c r="E1848" s="1" t="s">
        <v>5393</v>
      </c>
      <c r="F1848" s="1">
        <v>7.4577014000000004</v>
      </c>
      <c r="G1848" s="1">
        <v>125.80269629999999</v>
      </c>
      <c r="H1848" s="1" t="s">
        <v>5319</v>
      </c>
      <c r="I1848" s="1" t="s">
        <v>4252</v>
      </c>
      <c r="J1848" s="1">
        <f>IF(K1848="URBAN",1,IF(K1848="SUBURBAN",2,IF(K1848="RURAL",3,"")))</f>
        <v>2</v>
      </c>
      <c r="K1848" s="1" t="s">
        <v>84</v>
      </c>
      <c r="L1848" s="18">
        <v>46082</v>
      </c>
      <c r="M1848" s="49">
        <v>0.58333333333333337</v>
      </c>
      <c r="N1848" s="18">
        <v>46083</v>
      </c>
      <c r="O1848" s="56">
        <v>0.5</v>
      </c>
      <c r="P1848" s="31" t="str">
        <f>TEXT($L1848, "dddd")</f>
        <v>Sunday</v>
      </c>
      <c r="Q1848" s="39" t="s">
        <v>111</v>
      </c>
      <c r="R1848" s="39">
        <v>1612</v>
      </c>
      <c r="S1848" s="1" t="str">
        <f>IF(OR(MONTH(L1848)=12, MONTH(L1848)&lt;=5), "Dry Season", "Wet Season")</f>
        <v>Dry Season</v>
      </c>
      <c r="T1848" s="1">
        <v>1</v>
      </c>
      <c r="U1848" s="1">
        <v>0</v>
      </c>
      <c r="V1848" s="1">
        <v>0</v>
      </c>
      <c r="W1848" s="2">
        <f>IF(ISNUMBER(SEARCH("N/A", X1848)), 0, 1)</f>
        <v>1</v>
      </c>
      <c r="X1848" s="1" t="s">
        <v>4107</v>
      </c>
      <c r="Y1848" s="1">
        <v>7.4457550000000001</v>
      </c>
      <c r="Z1848" s="1">
        <v>125.80897</v>
      </c>
      <c r="AA1848" s="11" cm="1">
        <f t="array" ref="AA1848">IF(ISBLANK(Y1848), 0, VINCentyInvDistance(F1848,G1848,Y1848,Z1848))</f>
        <v>1491.6865969382227</v>
      </c>
      <c r="AB1848" s="1">
        <v>0</v>
      </c>
      <c r="AC1848" s="1">
        <v>8.1999999999999993</v>
      </c>
      <c r="AD1848" s="1">
        <v>3.4</v>
      </c>
      <c r="AE1848" s="1">
        <v>5</v>
      </c>
      <c r="AF1848" s="1">
        <v>1</v>
      </c>
      <c r="AG1848" s="1" t="s">
        <v>4108</v>
      </c>
      <c r="AH1848" s="1" t="s">
        <v>4109</v>
      </c>
      <c r="AI1848" s="1" t="str">
        <f>TRIM(MID(SUBSTITUTE($H1848,",",REPT(" ",200)),(LEN($H1848)-LEN(SUBSTITUTE($H1848,",",""))-2)*200+1,200))</f>
        <v>Davao Region</v>
      </c>
      <c r="AJ1848" s="1" t="s">
        <v>55</v>
      </c>
      <c r="AK1848" t="s">
        <v>5360</v>
      </c>
      <c r="AL1848" s="6">
        <v>2</v>
      </c>
      <c r="AM1848" s="1"/>
    </row>
    <row r="1849" spans="1:39" ht="12.75" customHeight="1">
      <c r="A1849" s="1"/>
      <c r="B1849" s="1" t="s">
        <v>5361</v>
      </c>
      <c r="C1849" s="1" t="s">
        <v>5229</v>
      </c>
      <c r="D1849" s="3" t="str">
        <f ca="1">IFERROR(__xludf.DUMMYFUNCTION("PROPER(REGEXEXTRACT(B1507, ""(?:https?:\/\/)?(?:www\.)?([a-zA-Z0-9-]+)\.""))"),"Google")</f>
        <v>Google</v>
      </c>
      <c r="E1849" s="1" t="s">
        <v>5230</v>
      </c>
      <c r="F1849" s="1">
        <v>16.39649</v>
      </c>
      <c r="G1849" s="1">
        <v>120.62392</v>
      </c>
      <c r="H1849" s="1" t="s">
        <v>5364</v>
      </c>
      <c r="I1849" s="1" t="s">
        <v>4252</v>
      </c>
      <c r="J1849" s="1">
        <f>IF(K1849="URBAN",1,IF(K1849="SUBURBAN",2,IF(K1849="RURAL",3,"")))</f>
        <v>2</v>
      </c>
      <c r="K1849" s="1" t="s">
        <v>84</v>
      </c>
      <c r="L1849" s="18">
        <v>46082</v>
      </c>
      <c r="M1849" s="49">
        <v>0.625</v>
      </c>
      <c r="N1849" s="18">
        <v>46083</v>
      </c>
      <c r="O1849" s="56">
        <v>0.5</v>
      </c>
      <c r="P1849" s="31" t="str">
        <f>TEXT($L1849, "dddd")</f>
        <v>Sunday</v>
      </c>
      <c r="Q1849" s="39" t="s">
        <v>111</v>
      </c>
      <c r="R1849" s="39">
        <v>1760</v>
      </c>
      <c r="S1849" s="1" t="str">
        <f>IF(OR(MONTH(L1849)=12, MONTH(L1849)&lt;=5), "Dry Season", "Wet Season")</f>
        <v>Dry Season</v>
      </c>
      <c r="T1849" s="1">
        <v>1</v>
      </c>
      <c r="U1849" s="1">
        <v>0</v>
      </c>
      <c r="V1849" s="1">
        <v>0</v>
      </c>
      <c r="W1849" s="2">
        <f>IF(ISNUMBER(SEARCH("N/A", X1849)), 0, 1)</f>
        <v>1</v>
      </c>
      <c r="X1849" s="1" t="s">
        <v>832</v>
      </c>
      <c r="Y1849" s="1">
        <v>16.408881399999999</v>
      </c>
      <c r="Z1849" s="1">
        <v>120.5991997</v>
      </c>
      <c r="AA1849" s="11" cm="1">
        <f t="array" ref="AA1849">IF(ISBLANK(Y1849), 0, VINCentyInvDistance(F1849,G1849,Y1849,Z1849))</f>
        <v>2975.3858910790577</v>
      </c>
      <c r="AB1849" s="1">
        <v>0</v>
      </c>
      <c r="AC1849" s="1">
        <v>0</v>
      </c>
      <c r="AD1849" s="1">
        <v>0</v>
      </c>
      <c r="AE1849" s="1">
        <v>95</v>
      </c>
      <c r="AF1849" s="1">
        <v>1</v>
      </c>
      <c r="AG1849" s="1" t="s">
        <v>5365</v>
      </c>
      <c r="AH1849" s="1" t="s">
        <v>1704</v>
      </c>
      <c r="AI1849" s="1" t="str">
        <f>TRIM(MID(SUBSTITUTE($H1849,",",REPT(" ",200)),(LEN($H1849)-LEN(SUBSTITUTE($H1849,",",""))-2)*200+1,200))</f>
        <v>Cordillera Administrative Region</v>
      </c>
      <c r="AJ1849" s="1" t="s">
        <v>55</v>
      </c>
      <c r="AL1849" s="7">
        <v>4</v>
      </c>
      <c r="AM1849" s="1" t="s">
        <v>5366</v>
      </c>
    </row>
    <row r="1850" spans="1:39" ht="12.75" customHeight="1">
      <c r="A1850" s="1"/>
      <c r="B1850" s="1" t="s">
        <v>5232</v>
      </c>
      <c r="C1850" s="1" t="s">
        <v>6055</v>
      </c>
      <c r="D1850" s="3" t="str">
        <f ca="1">IFERROR(__xludf.DUMMYFUNCTION("PROPER(REGEXEXTRACT(B1508, ""(?:https?:\/\/)?(?:www\.)?([a-zA-Z0-9-]+)\.""))"),"Skyscanner")</f>
        <v>Skyscanner</v>
      </c>
      <c r="E1850" s="1" t="s">
        <v>5446</v>
      </c>
      <c r="F1850" s="1">
        <v>7.2975909999999997</v>
      </c>
      <c r="G1850" s="1">
        <v>125.682376</v>
      </c>
      <c r="H1850" s="1" t="s">
        <v>5235</v>
      </c>
      <c r="I1850" s="1" t="s">
        <v>4252</v>
      </c>
      <c r="J1850" s="1">
        <f>IF(K1850="URBAN",1,IF(K1850="SUBURBAN",2,IF(K1850="RURAL",3,"")))</f>
        <v>2</v>
      </c>
      <c r="K1850" s="1" t="s">
        <v>84</v>
      </c>
      <c r="L1850" s="18">
        <v>46082</v>
      </c>
      <c r="M1850" s="49">
        <v>0.58333333333333337</v>
      </c>
      <c r="N1850" s="18">
        <v>46083</v>
      </c>
      <c r="O1850" s="56">
        <v>0.5</v>
      </c>
      <c r="P1850" s="31" t="str">
        <f>TEXT($L1850, "dddd")</f>
        <v>Sunday</v>
      </c>
      <c r="Q1850" s="39" t="s">
        <v>207</v>
      </c>
      <c r="R1850" s="39">
        <v>794</v>
      </c>
      <c r="S1850" s="1" t="str">
        <f>IF(OR(MONTH(L1850)=12, MONTH(L1850)&lt;=5), "Dry Season", "Wet Season")</f>
        <v>Dry Season</v>
      </c>
      <c r="T1850" s="1">
        <v>1</v>
      </c>
      <c r="U1850" s="1">
        <v>0</v>
      </c>
      <c r="V1850" s="1">
        <v>0</v>
      </c>
      <c r="W1850" s="2">
        <f>IF(ISNUMBER(SEARCH("N/A", X1850)), 0, 1)</f>
        <v>0</v>
      </c>
      <c r="X1850" s="1" t="s">
        <v>44</v>
      </c>
      <c r="Y1850" s="1"/>
      <c r="Z1850" s="1"/>
      <c r="AA1850" s="11" cm="1">
        <f t="array" ref="AA1850">IF(ISBLANK(Y1850), 0, VINCentyInvDistance(F1850,G1850,Y1850,Z1850))</f>
        <v>0</v>
      </c>
      <c r="AB1850" s="1">
        <v>0</v>
      </c>
      <c r="AC1850" s="1">
        <v>8</v>
      </c>
      <c r="AD1850" s="1">
        <v>3.9</v>
      </c>
      <c r="AE1850" s="1">
        <v>13</v>
      </c>
      <c r="AF1850" s="1">
        <v>1</v>
      </c>
      <c r="AG1850" s="1" t="s">
        <v>5236</v>
      </c>
      <c r="AH1850" s="1" t="s">
        <v>4109</v>
      </c>
      <c r="AI1850" s="1"/>
      <c r="AJ1850" s="1" t="s">
        <v>55</v>
      </c>
      <c r="AK1850" t="s">
        <v>5237</v>
      </c>
      <c r="AL1850" s="1">
        <v>4</v>
      </c>
      <c r="AM1850" s="1" t="s">
        <v>5238</v>
      </c>
    </row>
    <row r="1851" spans="1:39" ht="12.75" customHeight="1">
      <c r="A1851" s="1"/>
      <c r="B1851" s="1" t="s">
        <v>5448</v>
      </c>
      <c r="C1851" s="1" t="s">
        <v>5453</v>
      </c>
      <c r="D1851" s="3" t="str">
        <f ca="1">IFERROR(__xludf.DUMMYFUNCTION("PROPER(REGEXEXTRACT(B1509, ""(?:https?:\/\/)?(?:www\.)?([a-zA-Z0-9-]+)\.""))"),"Google")</f>
        <v>Google</v>
      </c>
      <c r="E1851" s="1" t="s">
        <v>5454</v>
      </c>
      <c r="F1851" s="1">
        <v>7.4291290999999999</v>
      </c>
      <c r="G1851" s="1">
        <v>125.8253126</v>
      </c>
      <c r="H1851" s="1" t="s">
        <v>6056</v>
      </c>
      <c r="I1851" s="1" t="s">
        <v>4252</v>
      </c>
      <c r="J1851" s="1">
        <f>IF(K1851="URBAN",1,IF(K1851="SUBURBAN",2,IF(K1851="RURAL",3,"")))</f>
        <v>2</v>
      </c>
      <c r="K1851" s="1" t="s">
        <v>84</v>
      </c>
      <c r="L1851" s="18">
        <v>46082</v>
      </c>
      <c r="M1851" s="49">
        <v>0.625</v>
      </c>
      <c r="N1851" s="18">
        <v>46083</v>
      </c>
      <c r="O1851" s="56">
        <v>0.5</v>
      </c>
      <c r="P1851" s="31" t="str">
        <f>TEXT($L1851, "dddd")</f>
        <v>Sunday</v>
      </c>
      <c r="Q1851" s="39" t="s">
        <v>111</v>
      </c>
      <c r="R1851" s="39">
        <v>135</v>
      </c>
      <c r="S1851" s="1" t="str">
        <f>IF(OR(MONTH(L1851)=12, MONTH(L1851)&lt;=5), "Dry Season", "Wet Season")</f>
        <v>Dry Season</v>
      </c>
      <c r="T1851" s="1">
        <v>1</v>
      </c>
      <c r="U1851" s="1">
        <v>0</v>
      </c>
      <c r="V1851" s="1">
        <v>1</v>
      </c>
      <c r="W1851" s="2">
        <f>IF(ISNUMBER(SEARCH("N/A", X1851)), 0, 1)</f>
        <v>0</v>
      </c>
      <c r="X1851" s="1" t="s">
        <v>44</v>
      </c>
      <c r="Y1851" s="1"/>
      <c r="Z1851" s="1"/>
      <c r="AA1851" s="11" cm="1">
        <f t="array" ref="AA1851">IF(ISBLANK(Y1851), 0, VINCentyInvDistance(F1851,G1851,Y1851,Z1851))</f>
        <v>0</v>
      </c>
      <c r="AB1851" s="1">
        <v>0</v>
      </c>
      <c r="AC1851" s="1">
        <v>0</v>
      </c>
      <c r="AD1851" s="1">
        <v>0</v>
      </c>
      <c r="AE1851" s="1">
        <v>98</v>
      </c>
      <c r="AF1851" s="1">
        <v>1</v>
      </c>
      <c r="AG1851" s="1" t="str">
        <f>TRIM(MID(SUBSTITUTE($H1851,",",REPT(" ",200)),(LEN($H1851)-LEN(SUBSTITUTE($H1851,",",""))-4)*200+1,200))</f>
        <v>Tagum</v>
      </c>
      <c r="AH1851" s="1" t="str">
        <f>TRIM(MID(SUBSTITUTE($H1851,",",REPT(" ",200)),(LEN($H1851)-LEN(SUBSTITUTE($H1851,",",""))-3)*200+1,200))</f>
        <v>Davao del Norte</v>
      </c>
      <c r="AI1851" s="1" t="str">
        <f>TRIM(MID(SUBSTITUTE($H1851,",",REPT(" ",200)),(LEN($H1851)-LEN(SUBSTITUTE($H1851,",",""))-2)*200+1,200))</f>
        <v>Davao Region</v>
      </c>
      <c r="AJ1851" s="1" t="str">
        <f>TRIM(MID(SUBSTITUTE($H1851,",",REPT(" ",200)),(LEN($H1851)-LEN(SUBSTITUTE($H1851,",",""))-0)*200+1,200))</f>
        <v>Philippines</v>
      </c>
      <c r="AL1851" s="6">
        <v>3</v>
      </c>
      <c r="AM1851" s="1"/>
    </row>
    <row r="1852" spans="1:39" ht="12.75" customHeight="1">
      <c r="A1852" s="1"/>
      <c r="B1852" s="1" t="s">
        <v>5465</v>
      </c>
      <c r="C1852" s="1" t="s">
        <v>5457</v>
      </c>
      <c r="D1852" s="3" t="str">
        <f ca="1">IFERROR(__xludf.DUMMYFUNCTION("PROPER(REGEXEXTRACT(B1514, ""(?:https?:\/\/)?(?:www\.)?([a-zA-Z0-9-]+)\.""))"),"Google")</f>
        <v>Google</v>
      </c>
      <c r="E1852" s="1" t="s">
        <v>5458</v>
      </c>
      <c r="F1852" s="1">
        <v>7.4481413999999999</v>
      </c>
      <c r="G1852" s="1">
        <v>125.81372020000001</v>
      </c>
      <c r="H1852" s="1" t="s">
        <v>5459</v>
      </c>
      <c r="I1852" s="1" t="s">
        <v>4252</v>
      </c>
      <c r="J1852" s="1">
        <f>IF(K1852="URBAN",1,IF(K1852="SUBURBAN",2,IF(K1852="RURAL",3,"")))</f>
        <v>2</v>
      </c>
      <c r="K1852" s="1" t="s">
        <v>84</v>
      </c>
      <c r="L1852" s="18">
        <v>46082</v>
      </c>
      <c r="M1852" s="49">
        <v>0.625</v>
      </c>
      <c r="N1852" s="18">
        <v>46083</v>
      </c>
      <c r="O1852" s="56">
        <v>0.5</v>
      </c>
      <c r="P1852" s="31" t="str">
        <f>TEXT($L1852, "dddd")</f>
        <v>Sunday</v>
      </c>
      <c r="Q1852" s="39" t="s">
        <v>111</v>
      </c>
      <c r="R1852" s="39">
        <v>2347</v>
      </c>
      <c r="S1852" s="1" t="str">
        <f>IF(OR(MONTH(L1852)=12, MONTH(L1852)&lt;=5), "Dry Season", "Wet Season")</f>
        <v>Dry Season</v>
      </c>
      <c r="T1852" s="1">
        <v>1</v>
      </c>
      <c r="U1852" s="1">
        <v>0</v>
      </c>
      <c r="V1852" s="1">
        <v>1</v>
      </c>
      <c r="W1852" s="2">
        <f>IF(ISNUMBER(SEARCH("N/A", X1852)), 0, 1)</f>
        <v>0</v>
      </c>
      <c r="X1852" s="1" t="s">
        <v>44</v>
      </c>
      <c r="Y1852" s="1"/>
      <c r="Z1852" s="1"/>
      <c r="AA1852" s="11" cm="1">
        <f t="array" ref="AA1852">IF(ISBLANK(Y1852), 0, VINCentyInvDistance(F1852,G1852,Y1852,Z1852))</f>
        <v>0</v>
      </c>
      <c r="AB1852" s="1">
        <v>0</v>
      </c>
      <c r="AC1852" s="1">
        <v>0</v>
      </c>
      <c r="AD1852" s="1">
        <v>0</v>
      </c>
      <c r="AE1852" s="1">
        <v>177</v>
      </c>
      <c r="AF1852" s="1">
        <v>1</v>
      </c>
      <c r="AG1852" s="1" t="str">
        <f>TRIM(MID(SUBSTITUTE($H1852,",",REPT(" ",200)),(LEN($H1852)-LEN(SUBSTITUTE($H1852,",",""))-4)*200+1,200))</f>
        <v>Tagum</v>
      </c>
      <c r="AH1852" s="1" t="str">
        <f>TRIM(MID(SUBSTITUTE($H1852,",",REPT(" ",200)),(LEN($H1852)-LEN(SUBSTITUTE($H1852,",",""))-3)*200+1,200))</f>
        <v>Davao del Norte</v>
      </c>
      <c r="AI1852" s="1" t="str">
        <f>TRIM(MID(SUBSTITUTE($H1852,",",REPT(" ",200)),(LEN($H1852)-LEN(SUBSTITUTE($H1852,",",""))-2)*200+1,200))</f>
        <v>Davao Region</v>
      </c>
      <c r="AJ1852" s="1" t="str">
        <f>TRIM(MID(SUBSTITUTE($H1852,",",REPT(" ",200)),(LEN($H1852)-LEN(SUBSTITUTE($H1852,",",""))-0)*200+1,200))</f>
        <v>Philippines</v>
      </c>
      <c r="AL1852" s="2">
        <v>0</v>
      </c>
      <c r="AM1852" s="1"/>
    </row>
    <row r="1853" spans="1:39" ht="12.75" customHeight="1">
      <c r="A1853" s="1"/>
      <c r="B1853" s="1" t="s">
        <v>5460</v>
      </c>
      <c r="C1853" s="1" t="s">
        <v>6065</v>
      </c>
      <c r="D1853" s="3" t="str">
        <f ca="1">IFERROR(__xludf.DUMMYFUNCTION("PROPER(REGEXEXTRACT(B1515, ""(?:https?:\/\/)?(?:www\.)?([a-zA-Z0-9-]+)\.""))"),"Google")</f>
        <v>Google</v>
      </c>
      <c r="E1853" s="1" t="s">
        <v>6066</v>
      </c>
      <c r="F1853" s="1">
        <v>9.3067600000000006</v>
      </c>
      <c r="G1853" s="1">
        <v>123.30493</v>
      </c>
      <c r="H1853" s="1" t="s">
        <v>5463</v>
      </c>
      <c r="I1853" s="1" t="s">
        <v>4252</v>
      </c>
      <c r="J1853" s="1">
        <f>IF(K1853="URBAN",1,IF(K1853="SUBURBAN",2,IF(K1853="RURAL",3,"")))</f>
        <v>2</v>
      </c>
      <c r="K1853" s="1" t="s">
        <v>84</v>
      </c>
      <c r="L1853" s="18">
        <v>46082</v>
      </c>
      <c r="M1853" s="49">
        <v>0.625</v>
      </c>
      <c r="N1853" s="18">
        <v>46083</v>
      </c>
      <c r="O1853" s="56">
        <v>0.5</v>
      </c>
      <c r="P1853" s="31" t="str">
        <f>TEXT($L1853, "dddd")</f>
        <v>Sunday</v>
      </c>
      <c r="Q1853" s="39" t="s">
        <v>207</v>
      </c>
      <c r="R1853" s="39">
        <v>8444</v>
      </c>
      <c r="S1853" s="1" t="str">
        <f>IF(OR(MONTH(L1853)=12, MONTH(L1853)&lt;=5), "Dry Season", "Wet Season")</f>
        <v>Dry Season</v>
      </c>
      <c r="T1853" s="1">
        <v>1</v>
      </c>
      <c r="U1853" s="1">
        <v>0</v>
      </c>
      <c r="V1853" s="1">
        <v>0</v>
      </c>
      <c r="W1853" s="2">
        <f>IF(ISNUMBER(SEARCH("N/A", X1853)), 0, 1)</f>
        <v>0</v>
      </c>
      <c r="X1853" s="1" t="s">
        <v>44</v>
      </c>
      <c r="Y1853" s="1"/>
      <c r="Z1853" s="1"/>
      <c r="AA1853" s="11" cm="1">
        <f t="array" ref="AA1853">IF(ISBLANK(Y1853), 0, VINCentyInvDistance(F1853,G1853,Y1853,Z1853))</f>
        <v>0</v>
      </c>
      <c r="AB1853" s="1">
        <v>0</v>
      </c>
      <c r="AC1853" s="1">
        <v>0</v>
      </c>
      <c r="AD1853" s="1">
        <v>0</v>
      </c>
      <c r="AE1853" s="1">
        <v>210</v>
      </c>
      <c r="AF1853" s="1">
        <v>1</v>
      </c>
      <c r="AG1853" s="1" t="s">
        <v>2465</v>
      </c>
      <c r="AH1853" s="1" t="s">
        <v>2466</v>
      </c>
      <c r="AI1853" s="1" t="str">
        <f>TRIM(MID(SUBSTITUTE($H1853,",",REPT(" ",200)),(LEN($H1853)-LEN(SUBSTITUTE($H1853,",",""))-2)*200+1,200))</f>
        <v>Negros Island Region</v>
      </c>
      <c r="AJ1853" s="1" t="s">
        <v>55</v>
      </c>
      <c r="AL1853" s="2">
        <v>0</v>
      </c>
      <c r="AM1853" s="1" t="s">
        <v>5464</v>
      </c>
    </row>
    <row r="1854" spans="1:39" ht="12.75" customHeight="1">
      <c r="A1854" s="1"/>
      <c r="B1854" s="1" t="s">
        <v>6067</v>
      </c>
      <c r="C1854" s="1" t="s">
        <v>5437</v>
      </c>
      <c r="D1854" s="3" t="str">
        <f ca="1">IFERROR(__xludf.DUMMYFUNCTION("PROPER(REGEXEXTRACT(B1516, ""(?:https?:\/\/)?(?:www\.)?([a-zA-Z0-9-]+)\.""))"),"Google")</f>
        <v>Google</v>
      </c>
      <c r="E1854" s="1" t="s">
        <v>5438</v>
      </c>
      <c r="F1854" s="1">
        <v>7.3622624999999999</v>
      </c>
      <c r="G1854" s="1">
        <v>125.8092031</v>
      </c>
      <c r="H1854" s="1" t="s">
        <v>5439</v>
      </c>
      <c r="I1854" s="1" t="s">
        <v>4252</v>
      </c>
      <c r="J1854" s="1">
        <f>IF(K1854="URBAN",1,IF(K1854="SUBURBAN",2,IF(K1854="RURAL",3,"")))</f>
        <v>2</v>
      </c>
      <c r="K1854" s="1" t="s">
        <v>84</v>
      </c>
      <c r="L1854" s="18">
        <v>46082</v>
      </c>
      <c r="M1854" s="49">
        <v>0.625</v>
      </c>
      <c r="N1854" s="18">
        <v>46083</v>
      </c>
      <c r="O1854" s="56">
        <v>0.5</v>
      </c>
      <c r="P1854" s="31" t="str">
        <f>TEXT($L1854, "dddd")</f>
        <v>Sunday</v>
      </c>
      <c r="Q1854" s="39" t="s">
        <v>207</v>
      </c>
      <c r="R1854" s="39">
        <v>1537</v>
      </c>
      <c r="S1854" s="1" t="str">
        <f>IF(OR(MONTH(L1854)=12, MONTH(L1854)&lt;=5), "Dry Season", "Wet Season")</f>
        <v>Dry Season</v>
      </c>
      <c r="T1854" s="1">
        <v>1</v>
      </c>
      <c r="U1854" s="1">
        <v>0</v>
      </c>
      <c r="V1854" s="1">
        <v>1</v>
      </c>
      <c r="W1854" s="2">
        <f>IF(ISNUMBER(SEARCH("N/A", X1854)), 0, 1)</f>
        <v>1</v>
      </c>
      <c r="X1854" s="1" t="s">
        <v>4107</v>
      </c>
      <c r="Y1854" s="1">
        <v>7.4457550000000001</v>
      </c>
      <c r="Z1854" s="1">
        <v>125.80897</v>
      </c>
      <c r="AA1854" s="11" cm="1">
        <f t="array" ref="AA1854">IF(ISBLANK(Y1854), 0, VINCentyInvDistance(F1854,G1854,Y1854,Z1854))</f>
        <v>9233.6982890688196</v>
      </c>
      <c r="AB1854" s="1">
        <v>0</v>
      </c>
      <c r="AC1854" s="1">
        <v>0</v>
      </c>
      <c r="AD1854" s="1">
        <v>0</v>
      </c>
      <c r="AE1854" s="1">
        <v>280</v>
      </c>
      <c r="AF1854" s="1">
        <v>1</v>
      </c>
      <c r="AG1854" s="1" t="s">
        <v>4108</v>
      </c>
      <c r="AH1854" s="1" t="s">
        <v>4109</v>
      </c>
      <c r="AI1854" s="1" t="str">
        <f>TRIM(MID(SUBSTITUTE($H1854,",",REPT(" ",200)),(LEN($H1854)-LEN(SUBSTITUTE($H1854,",",""))-2)*200+1,200))</f>
        <v>Davao Region</v>
      </c>
      <c r="AJ1854" s="1" t="s">
        <v>55</v>
      </c>
      <c r="AL1854" s="2">
        <v>0</v>
      </c>
      <c r="AM1854" s="1"/>
    </row>
    <row r="1855" spans="1:39" ht="12.75" customHeight="1">
      <c r="A1855" s="1"/>
      <c r="B1855" s="1" t="s">
        <v>6070</v>
      </c>
      <c r="C1855" s="1" t="s">
        <v>6071</v>
      </c>
      <c r="D1855" s="3" t="str">
        <f ca="1">IFERROR(__xludf.DUMMYFUNCTION("PROPER(REGEXEXTRACT(B1519, ""(?:https?:\/\/)?(?:www\.)?([a-zA-Z0-9-]+)\.""))"),"Google")</f>
        <v>Google</v>
      </c>
      <c r="E1855" s="1" t="s">
        <v>6072</v>
      </c>
      <c r="F1855" s="1">
        <v>7.4621750000000002</v>
      </c>
      <c r="G1855" s="1">
        <v>125.802797</v>
      </c>
      <c r="H1855" s="1" t="s">
        <v>6073</v>
      </c>
      <c r="I1855" s="1" t="s">
        <v>4252</v>
      </c>
      <c r="J1855" s="1">
        <f>IF(K1855="URBAN",1,IF(K1855="SUBURBAN",2,IF(K1855="RURAL",3,"")))</f>
        <v>2</v>
      </c>
      <c r="K1855" s="1" t="s">
        <v>84</v>
      </c>
      <c r="L1855" s="18">
        <v>46082</v>
      </c>
      <c r="M1855" s="49">
        <v>0.625</v>
      </c>
      <c r="N1855" s="18">
        <v>46083</v>
      </c>
      <c r="O1855" s="56">
        <v>0.5</v>
      </c>
      <c r="P1855" s="31" t="str">
        <f>TEXT($L1855, "dddd")</f>
        <v>Sunday</v>
      </c>
      <c r="Q1855" s="39" t="s">
        <v>531</v>
      </c>
      <c r="R1855" s="39">
        <v>21227</v>
      </c>
      <c r="S1855" s="1" t="str">
        <f>IF(OR(MONTH(L1855)=12, MONTH(L1855)&lt;=5), "Dry Season", "Wet Season")</f>
        <v>Dry Season</v>
      </c>
      <c r="T1855" s="1">
        <v>1</v>
      </c>
      <c r="U1855" s="1">
        <v>0</v>
      </c>
      <c r="V1855" s="1">
        <v>0</v>
      </c>
      <c r="W1855" s="2">
        <f>IF(ISNUMBER(SEARCH("N/A", X1855)), 0, 1)</f>
        <v>0</v>
      </c>
      <c r="X1855" s="1" t="s">
        <v>44</v>
      </c>
      <c r="Y1855" s="1"/>
      <c r="Z1855" s="1"/>
      <c r="AA1855" s="11" cm="1">
        <f t="array" ref="AA1855">IF(ISBLANK(Y1855), 0, VINCentyInvDistance(F1855,G1855,Y1855,Z1855))</f>
        <v>0</v>
      </c>
      <c r="AB1855" s="1">
        <v>0</v>
      </c>
      <c r="AC1855" s="1">
        <v>0</v>
      </c>
      <c r="AD1855" s="1">
        <v>0</v>
      </c>
      <c r="AE1855" s="1">
        <v>53</v>
      </c>
      <c r="AF1855" s="1">
        <v>1</v>
      </c>
      <c r="AG1855" s="1" t="str">
        <f>TRIM(MID(SUBSTITUTE($H1855,",",REPT(" ",200)),(LEN($H1855)-LEN(SUBSTITUTE($H1855,",",""))-4)*200+1,200))</f>
        <v>Tagum</v>
      </c>
      <c r="AH1855" s="1" t="str">
        <f>TRIM(MID(SUBSTITUTE($H1855,",",REPT(" ",200)),(LEN($H1855)-LEN(SUBSTITUTE($H1855,",",""))-3)*200+1,200))</f>
        <v>Davao del Norte</v>
      </c>
      <c r="AI1855" s="1" t="str">
        <f>TRIM(MID(SUBSTITUTE($H1855,",",REPT(" ",200)),(LEN($H1855)-LEN(SUBSTITUTE($H1855,",",""))-2)*200+1,200))</f>
        <v>Davao Region</v>
      </c>
      <c r="AJ1855" s="1" t="str">
        <f>TRIM(MID(SUBSTITUTE($H1855,",",REPT(" ",200)),(LEN($H1855)-LEN(SUBSTITUTE($H1855,",",""))-0)*200+1,200))</f>
        <v>Philippines</v>
      </c>
      <c r="AL1855" s="2">
        <v>0</v>
      </c>
      <c r="AM1855" s="1"/>
    </row>
    <row r="1856" spans="1:39" ht="12.75" customHeight="1">
      <c r="A1856" s="1"/>
      <c r="B1856" s="1" t="s">
        <v>6074</v>
      </c>
      <c r="C1856" s="1" t="s">
        <v>6075</v>
      </c>
      <c r="D1856" s="3" t="str">
        <f ca="1">IFERROR(__xludf.DUMMYFUNCTION("PROPER(REGEXEXTRACT(B1520, ""(?:https?:\/\/)?(?:www\.)?([a-zA-Z0-9-]+)\.""))"),"Google")</f>
        <v>Google</v>
      </c>
      <c r="E1856" s="1" t="s">
        <v>6076</v>
      </c>
      <c r="F1856" s="1">
        <v>7.4561402000000001</v>
      </c>
      <c r="G1856" s="1">
        <v>125.8175037</v>
      </c>
      <c r="H1856" s="1" t="s">
        <v>6077</v>
      </c>
      <c r="I1856" s="1" t="s">
        <v>4252</v>
      </c>
      <c r="J1856" s="1">
        <f>IF(K1856="URBAN",1,IF(K1856="SUBURBAN",2,IF(K1856="RURAL",3,"")))</f>
        <v>2</v>
      </c>
      <c r="K1856" s="1" t="s">
        <v>84</v>
      </c>
      <c r="L1856" s="18">
        <v>46082</v>
      </c>
      <c r="M1856" s="49">
        <v>0.625</v>
      </c>
      <c r="N1856" s="18">
        <v>46083</v>
      </c>
      <c r="O1856" s="56">
        <v>0.5</v>
      </c>
      <c r="P1856" s="31" t="str">
        <f>TEXT($L1856, "dddd")</f>
        <v>Sunday</v>
      </c>
      <c r="Q1856" s="39" t="s">
        <v>207</v>
      </c>
      <c r="R1856" s="39">
        <v>5187</v>
      </c>
      <c r="S1856" s="1" t="str">
        <f>IF(OR(MONTH(L1856)=12, MONTH(L1856)&lt;=5), "Dry Season", "Wet Season")</f>
        <v>Dry Season</v>
      </c>
      <c r="T1856" s="1">
        <v>1</v>
      </c>
      <c r="U1856" s="1">
        <v>0</v>
      </c>
      <c r="V1856" s="1">
        <v>0</v>
      </c>
      <c r="W1856" s="2">
        <f>IF(ISNUMBER(SEARCH("N/A", X1856)), 0, 1)</f>
        <v>0</v>
      </c>
      <c r="X1856" s="1" t="s">
        <v>44</v>
      </c>
      <c r="Y1856" s="1"/>
      <c r="Z1856" s="1"/>
      <c r="AA1856" s="11" cm="1">
        <f t="array" ref="AA1856">IF(ISBLANK(Y1856), 0, VINCentyInvDistance(F1856,G1856,Y1856,Z1856))</f>
        <v>0</v>
      </c>
      <c r="AB1856" s="1">
        <v>0</v>
      </c>
      <c r="AC1856" s="1">
        <v>0</v>
      </c>
      <c r="AD1856" s="1">
        <v>0</v>
      </c>
      <c r="AE1856" s="1">
        <v>1</v>
      </c>
      <c r="AF1856" s="1">
        <v>1</v>
      </c>
      <c r="AG1856" s="1" t="str">
        <f>TRIM(MID(SUBSTITUTE($H1856,",",REPT(" ",200)),(LEN($H1856)-LEN(SUBSTITUTE($H1856,",",""))-4)*200+1,200))</f>
        <v>Tagum</v>
      </c>
      <c r="AH1856" s="1" t="str">
        <f>TRIM(MID(SUBSTITUTE($H1856,",",REPT(" ",200)),(LEN($H1856)-LEN(SUBSTITUTE($H1856,",",""))-3)*200+1,200))</f>
        <v>Davao del Norte</v>
      </c>
      <c r="AI1856" s="1" t="str">
        <f>TRIM(MID(SUBSTITUTE($H1856,",",REPT(" ",200)),(LEN($H1856)-LEN(SUBSTITUTE($H1856,",",""))-2)*200+1,200))</f>
        <v>Davao Region</v>
      </c>
      <c r="AJ1856" s="1" t="str">
        <f>TRIM(MID(SUBSTITUTE($H1856,",",REPT(" ",200)),(LEN($H1856)-LEN(SUBSTITUTE($H1856,",",""))-0)*200+1,200))</f>
        <v>Philippines</v>
      </c>
      <c r="AL1856" s="2">
        <v>0</v>
      </c>
      <c r="AM1856" s="1"/>
    </row>
    <row r="1857" spans="1:39" ht="12.75" customHeight="1">
      <c r="A1857" s="1"/>
      <c r="B1857" s="1" t="s">
        <v>6079</v>
      </c>
      <c r="C1857" s="1" t="s">
        <v>5498</v>
      </c>
      <c r="D1857" s="3" t="str">
        <f ca="1">IFERROR(__xludf.DUMMYFUNCTION("PROPER(REGEXEXTRACT(B1522, ""(?:https?:\/\/)?(?:www\.)?([a-zA-Z0-9-]+)\.""))"),"Google")</f>
        <v>Google</v>
      </c>
      <c r="E1857" s="1" t="s">
        <v>5499</v>
      </c>
      <c r="F1857" s="1">
        <v>7.4548667999999996</v>
      </c>
      <c r="G1857" s="1">
        <v>125.81443350000001</v>
      </c>
      <c r="H1857" s="1" t="s">
        <v>5500</v>
      </c>
      <c r="I1857" s="1" t="s">
        <v>4252</v>
      </c>
      <c r="J1857" s="1">
        <f>IF(K1857="URBAN",1,IF(K1857="SUBURBAN",2,IF(K1857="RURAL",3,"")))</f>
        <v>2</v>
      </c>
      <c r="K1857" s="1" t="s">
        <v>84</v>
      </c>
      <c r="L1857" s="18">
        <v>46082</v>
      </c>
      <c r="M1857" s="49">
        <v>0.625</v>
      </c>
      <c r="N1857" s="18">
        <v>46083</v>
      </c>
      <c r="O1857" s="56">
        <v>0.5</v>
      </c>
      <c r="P1857" s="31" t="str">
        <f>TEXT($L1857, "dddd")</f>
        <v>Sunday</v>
      </c>
      <c r="Q1857" s="39" t="s">
        <v>111</v>
      </c>
      <c r="R1857" s="39">
        <v>9279</v>
      </c>
      <c r="S1857" s="1" t="str">
        <f>IF(OR(MONTH(L1857)=12, MONTH(L1857)&lt;=5), "Dry Season", "Wet Season")</f>
        <v>Dry Season</v>
      </c>
      <c r="T1857" s="1">
        <v>1</v>
      </c>
      <c r="U1857" s="1">
        <v>1</v>
      </c>
      <c r="V1857" s="1">
        <v>1</v>
      </c>
      <c r="W1857" s="2">
        <f>IF(ISNUMBER(SEARCH("N/A", X1857)), 0, 1)</f>
        <v>1</v>
      </c>
      <c r="X1857" s="1" t="s">
        <v>4107</v>
      </c>
      <c r="Y1857" s="1">
        <v>7.4457550000000001</v>
      </c>
      <c r="Z1857" s="1">
        <v>125.80897</v>
      </c>
      <c r="AA1857" s="11" cm="1">
        <f t="array" ref="AA1857">IF(ISBLANK(Y1857), 0, VINCentyInvDistance(F1857,G1857,Y1857,Z1857))</f>
        <v>1174.3860509531962</v>
      </c>
      <c r="AB1857" s="1">
        <v>0</v>
      </c>
      <c r="AC1857" s="1">
        <v>0</v>
      </c>
      <c r="AD1857" s="1">
        <v>0</v>
      </c>
      <c r="AE1857" s="1">
        <v>13</v>
      </c>
      <c r="AF1857" s="1">
        <v>1</v>
      </c>
      <c r="AG1857" s="1" t="s">
        <v>4108</v>
      </c>
      <c r="AH1857" s="1" t="s">
        <v>4109</v>
      </c>
      <c r="AI1857" s="1" t="str">
        <f>TRIM(MID(SUBSTITUTE($H1857,",",REPT(" ",200)),(LEN($H1857)-LEN(SUBSTITUTE($H1857,",",""))-2)*200+1,200))</f>
        <v>Davao Region</v>
      </c>
      <c r="AJ1857" s="1" t="s">
        <v>55</v>
      </c>
      <c r="AL1857" s="2">
        <v>0</v>
      </c>
      <c r="AM1857" s="1"/>
    </row>
    <row r="1858" spans="1:39" ht="12.75" customHeight="1">
      <c r="A1858" s="1"/>
      <c r="B1858" s="1" t="s">
        <v>5497</v>
      </c>
      <c r="C1858" s="1" t="s">
        <v>6083</v>
      </c>
      <c r="D1858" s="3" t="str">
        <f ca="1">IFERROR(__xludf.DUMMYFUNCTION("PROPER(REGEXEXTRACT(B1524, ""(?:https?:\/\/)?(?:www\.)?([a-zA-Z0-9-]+)\.""))"),"Google")</f>
        <v>Google</v>
      </c>
      <c r="E1858" s="1" t="s">
        <v>6084</v>
      </c>
      <c r="F1858" s="1">
        <v>7.4529139999999998</v>
      </c>
      <c r="G1858" s="1">
        <v>125.781774</v>
      </c>
      <c r="H1858" s="1" t="s">
        <v>6085</v>
      </c>
      <c r="I1858" s="1" t="s">
        <v>4252</v>
      </c>
      <c r="J1858" s="1">
        <f>IF(K1858="URBAN",1,IF(K1858="SUBURBAN",2,IF(K1858="RURAL",3,"")))</f>
        <v>2</v>
      </c>
      <c r="K1858" s="1" t="s">
        <v>84</v>
      </c>
      <c r="L1858" s="18">
        <v>46082</v>
      </c>
      <c r="M1858" s="49">
        <v>0.625</v>
      </c>
      <c r="N1858" s="18">
        <v>46083</v>
      </c>
      <c r="O1858" s="56">
        <v>0.5</v>
      </c>
      <c r="P1858" s="31" t="str">
        <f>TEXT($L1858, "dddd")</f>
        <v>Sunday</v>
      </c>
      <c r="Q1858" s="39" t="s">
        <v>111</v>
      </c>
      <c r="R1858" s="39">
        <v>946</v>
      </c>
      <c r="S1858" s="1" t="str">
        <f>IF(OR(MONTH(L1858)=12, MONTH(L1858)&lt;=5), "Dry Season", "Wet Season")</f>
        <v>Dry Season</v>
      </c>
      <c r="T1858" s="1">
        <v>1</v>
      </c>
      <c r="U1858" s="1">
        <v>0</v>
      </c>
      <c r="V1858" s="1">
        <v>0</v>
      </c>
      <c r="W1858" s="2">
        <f>IF(ISNUMBER(SEARCH("N/A", X1858)), 0, 1)</f>
        <v>0</v>
      </c>
      <c r="X1858" s="1" t="s">
        <v>44</v>
      </c>
      <c r="Y1858" s="1"/>
      <c r="Z1858" s="1"/>
      <c r="AA1858" s="11" cm="1">
        <f t="array" ref="AA1858">IF(ISBLANK(Y1858), 0, VINCentyInvDistance(F1858,G1858,Y1858,Z1858))</f>
        <v>0</v>
      </c>
      <c r="AB1858" s="1">
        <v>0</v>
      </c>
      <c r="AC1858" s="1">
        <v>0</v>
      </c>
      <c r="AD1858" s="1">
        <v>0</v>
      </c>
      <c r="AE1858" s="1">
        <v>8</v>
      </c>
      <c r="AF1858" s="1">
        <v>1</v>
      </c>
      <c r="AG1858" s="1" t="str">
        <f>TRIM(MID(SUBSTITUTE($H1858,",",REPT(" ",200)),(LEN($H1858)-LEN(SUBSTITUTE($H1858,",",""))-4)*200+1,200))</f>
        <v>Tagum</v>
      </c>
      <c r="AH1858" s="1" t="str">
        <f>TRIM(MID(SUBSTITUTE($H1858,",",REPT(" ",200)),(LEN($H1858)-LEN(SUBSTITUTE($H1858,",",""))-3)*200+1,200))</f>
        <v>Davao del Norte</v>
      </c>
      <c r="AI1858" s="1" t="str">
        <f>TRIM(MID(SUBSTITUTE($H1858,",",REPT(" ",200)),(LEN($H1858)-LEN(SUBSTITUTE($H1858,",",""))-2)*200+1,200))</f>
        <v>Davao Region</v>
      </c>
      <c r="AJ1858" s="1" t="str">
        <f>TRIM(MID(SUBSTITUTE($H1858,",",REPT(" ",200)),(LEN($H1858)-LEN(SUBSTITUTE($H1858,",",""))-0)*200+1,200))</f>
        <v>Philippines</v>
      </c>
      <c r="AL1858" s="2">
        <v>0</v>
      </c>
      <c r="AM1858" s="1"/>
    </row>
    <row r="1859" spans="1:39" ht="12.75" customHeight="1">
      <c r="A1859" s="1"/>
      <c r="B1859" s="1" t="s">
        <v>5485</v>
      </c>
      <c r="C1859" s="1" t="s">
        <v>6087</v>
      </c>
      <c r="D1859" s="3" t="str">
        <f ca="1">IFERROR(__xludf.DUMMYFUNCTION("PROPER(REGEXEXTRACT(B1526, ""(?:https?:\/\/)?(?:www\.)?([a-zA-Z0-9-]+)\.""))"),"Skyscanner")</f>
        <v>Skyscanner</v>
      </c>
      <c r="E1859" s="1" t="s">
        <v>6088</v>
      </c>
      <c r="F1859" s="1">
        <v>7.4409504000000002</v>
      </c>
      <c r="G1859" s="1">
        <v>125.77460929999999</v>
      </c>
      <c r="H1859" s="1" t="s">
        <v>6089</v>
      </c>
      <c r="I1859" s="1" t="s">
        <v>4252</v>
      </c>
      <c r="J1859" s="1">
        <f>IF(K1859="URBAN",1,IF(K1859="SUBURBAN",2,IF(K1859="RURAL",3,"")))</f>
        <v>2</v>
      </c>
      <c r="K1859" s="1" t="s">
        <v>84</v>
      </c>
      <c r="L1859" s="18">
        <v>46082</v>
      </c>
      <c r="M1859" s="49">
        <v>0.58333333333333337</v>
      </c>
      <c r="N1859" s="18">
        <v>46083</v>
      </c>
      <c r="O1859" s="56">
        <v>0.5</v>
      </c>
      <c r="P1859" s="31" t="str">
        <f>TEXT($L1859, "dddd")</f>
        <v>Sunday</v>
      </c>
      <c r="Q1859" s="39" t="s">
        <v>531</v>
      </c>
      <c r="R1859" s="39">
        <v>5586</v>
      </c>
      <c r="S1859" s="1" t="str">
        <f>IF(OR(MONTH(L1859)=12, MONTH(L1859)&lt;=5), "Dry Season", "Wet Season")</f>
        <v>Dry Season</v>
      </c>
      <c r="T1859" s="1">
        <v>1</v>
      </c>
      <c r="U1859" s="1">
        <v>1</v>
      </c>
      <c r="V1859" s="1">
        <v>0</v>
      </c>
      <c r="W1859" s="2">
        <f>IF(ISNUMBER(SEARCH("N/A", X1859)), 0, 1)</f>
        <v>1</v>
      </c>
      <c r="X1859" s="1" t="s">
        <v>4107</v>
      </c>
      <c r="Y1859" s="1">
        <v>7.4457550000000001</v>
      </c>
      <c r="Z1859" s="1">
        <v>125.80897</v>
      </c>
      <c r="AA1859" s="11" cm="1">
        <f t="array" ref="AA1859">IF(ISBLANK(Y1859), 0, VINCentyInvDistance(F1859,G1859,Y1859,Z1859))</f>
        <v>3830.0343903234116</v>
      </c>
      <c r="AB1859" s="1">
        <v>0</v>
      </c>
      <c r="AC1859" s="1">
        <v>8.1999999999999993</v>
      </c>
      <c r="AD1859" s="1">
        <v>3.3</v>
      </c>
      <c r="AE1859" s="1">
        <v>5</v>
      </c>
      <c r="AF1859" s="1">
        <v>1</v>
      </c>
      <c r="AG1859" s="1" t="s">
        <v>4108</v>
      </c>
      <c r="AH1859" s="1" t="s">
        <v>4109</v>
      </c>
      <c r="AI1859" s="1" t="str">
        <f>TRIM(MID(SUBSTITUTE($H1859,",",REPT(" ",200)),(LEN($H1859)-LEN(SUBSTITUTE($H1859,",",""))-2)*200+1,200))</f>
        <v>Davao Region</v>
      </c>
      <c r="AJ1859" s="1" t="s">
        <v>55</v>
      </c>
      <c r="AK1859" t="s">
        <v>5360</v>
      </c>
      <c r="AL1859" s="2">
        <v>0</v>
      </c>
      <c r="AM1859" s="1"/>
    </row>
    <row r="1860" spans="1:39" ht="12.75" customHeight="1">
      <c r="A1860" s="1"/>
      <c r="B1860" s="1" t="s">
        <v>6090</v>
      </c>
      <c r="C1860" s="1" t="s">
        <v>5427</v>
      </c>
      <c r="D1860" s="3" t="str">
        <f ca="1">IFERROR(__xludf.DUMMYFUNCTION("PROPER(REGEXEXTRACT(B1527, ""(?:https?:\/\/)?(?:www\.)?([a-zA-Z0-9-]+)\.""))"),"Google")</f>
        <v>Google</v>
      </c>
      <c r="E1860" s="1" t="s">
        <v>5428</v>
      </c>
      <c r="F1860" s="1">
        <v>7.4242186999999999</v>
      </c>
      <c r="G1860" s="1">
        <v>125.7727891</v>
      </c>
      <c r="H1860" s="1" t="s">
        <v>5429</v>
      </c>
      <c r="I1860" s="1" t="s">
        <v>4252</v>
      </c>
      <c r="J1860" s="1">
        <f>IF(K1860="URBAN",1,IF(K1860="SUBURBAN",2,IF(K1860="RURAL",3,"")))</f>
        <v>2</v>
      </c>
      <c r="K1860" s="1" t="s">
        <v>84</v>
      </c>
      <c r="L1860" s="18">
        <v>46082</v>
      </c>
      <c r="M1860" s="49">
        <v>0.625</v>
      </c>
      <c r="N1860" s="18">
        <v>46083</v>
      </c>
      <c r="O1860" s="56">
        <v>0.5</v>
      </c>
      <c r="P1860" s="31" t="str">
        <f>TEXT($L1860, "dddd")</f>
        <v>Sunday</v>
      </c>
      <c r="Q1860" s="39" t="s">
        <v>111</v>
      </c>
      <c r="R1860" s="39">
        <v>1350</v>
      </c>
      <c r="S1860" s="1" t="str">
        <f>IF(OR(MONTH(L1860)=12, MONTH(L1860)&lt;=5), "Dry Season", "Wet Season")</f>
        <v>Dry Season</v>
      </c>
      <c r="T1860" s="1">
        <v>1</v>
      </c>
      <c r="U1860" s="1">
        <v>1</v>
      </c>
      <c r="V1860" s="1">
        <v>0</v>
      </c>
      <c r="W1860" s="2">
        <f>IF(ISNUMBER(SEARCH("N/A", X1860)), 0, 1)</f>
        <v>1</v>
      </c>
      <c r="X1860" s="1" t="s">
        <v>4263</v>
      </c>
      <c r="Y1860" s="1">
        <v>7.0920304999999999</v>
      </c>
      <c r="Z1860" s="1">
        <v>125.61240720000001</v>
      </c>
      <c r="AA1860" s="11" cm="1">
        <f t="array" ref="AA1860">IF(ISBLANK(Y1860), 0, VINCentyInvDistance(F1860,G1860,Y1860,Z1860))</f>
        <v>40783.948543193277</v>
      </c>
      <c r="AB1860" s="1">
        <v>0</v>
      </c>
      <c r="AC1860" s="1">
        <v>0</v>
      </c>
      <c r="AD1860" s="1">
        <v>0</v>
      </c>
      <c r="AE1860" s="1">
        <v>0</v>
      </c>
      <c r="AF1860" s="1">
        <v>1</v>
      </c>
      <c r="AG1860" s="1" t="s">
        <v>4264</v>
      </c>
      <c r="AH1860" s="1" t="s">
        <v>1704</v>
      </c>
      <c r="AI1860" s="1" t="str">
        <f>TRIM(MID(SUBSTITUTE($H1860,",",REPT(" ",200)),(LEN($H1860)-LEN(SUBSTITUTE($H1860,",",""))-2)*200+1,200))</f>
        <v>Davao Region</v>
      </c>
      <c r="AJ1860" s="1" t="s">
        <v>55</v>
      </c>
      <c r="AL1860" s="2">
        <v>0</v>
      </c>
      <c r="AM1860" s="1"/>
    </row>
    <row r="1861" spans="1:39" ht="12.75" customHeight="1">
      <c r="A1861" s="1"/>
      <c r="B1861" s="1" t="s">
        <v>5527</v>
      </c>
      <c r="C1861" s="1" t="s">
        <v>5510</v>
      </c>
      <c r="D1861" s="3" t="str">
        <f ca="1">IFERROR(__xludf.DUMMYFUNCTION("PROPER(REGEXEXTRACT(B1530, ""(?:https?:\/\/)?(?:www\.)?([a-zA-Z0-9-]+)\.""))"),"Google")</f>
        <v>Google</v>
      </c>
      <c r="E1861" s="1" t="s">
        <v>5511</v>
      </c>
      <c r="F1861" s="1">
        <v>7.4476465999999997</v>
      </c>
      <c r="G1861" s="1">
        <v>125.80468430000001</v>
      </c>
      <c r="H1861" s="1" t="s">
        <v>5512</v>
      </c>
      <c r="I1861" s="1" t="s">
        <v>4252</v>
      </c>
      <c r="J1861" s="1">
        <f>IF(K1861="URBAN",1,IF(K1861="SUBURBAN",2,IF(K1861="RURAL",3,"")))</f>
        <v>2</v>
      </c>
      <c r="K1861" s="1" t="s">
        <v>84</v>
      </c>
      <c r="L1861" s="18">
        <v>46082</v>
      </c>
      <c r="M1861" s="49">
        <v>0.625</v>
      </c>
      <c r="N1861" s="18">
        <v>46083</v>
      </c>
      <c r="O1861" s="56">
        <v>0.5</v>
      </c>
      <c r="P1861" s="31" t="str">
        <f>TEXT($L1861, "dddd")</f>
        <v>Sunday</v>
      </c>
      <c r="Q1861" s="39" t="s">
        <v>1266</v>
      </c>
      <c r="R1861" s="39">
        <v>573</v>
      </c>
      <c r="S1861" s="1" t="str">
        <f>IF(OR(MONTH(L1861)=12, MONTH(L1861)&lt;=5), "Dry Season", "Wet Season")</f>
        <v>Dry Season</v>
      </c>
      <c r="T1861" s="1">
        <v>1</v>
      </c>
      <c r="U1861" s="1">
        <v>1</v>
      </c>
      <c r="V1861" s="1">
        <v>0</v>
      </c>
      <c r="W1861" s="2">
        <f>IF(ISNUMBER(SEARCH("N/A", X1861)), 0, 1)</f>
        <v>0</v>
      </c>
      <c r="X1861" s="1" t="s">
        <v>44</v>
      </c>
      <c r="Y1861" s="1"/>
      <c r="Z1861" s="1"/>
      <c r="AA1861" s="11" cm="1">
        <f t="array" ref="AA1861">IF(ISBLANK(Y1861), 0, VINCentyInvDistance(F1861,G1861,Y1861,Z1861))</f>
        <v>0</v>
      </c>
      <c r="AB1861" s="1">
        <v>0</v>
      </c>
      <c r="AC1861" s="1">
        <v>0</v>
      </c>
      <c r="AD1861" s="1">
        <v>0</v>
      </c>
      <c r="AE1861" s="1">
        <v>1</v>
      </c>
      <c r="AF1861" s="1">
        <v>1</v>
      </c>
      <c r="AG1861" s="1" t="str">
        <f>TRIM(MID(SUBSTITUTE($H1861,",",REPT(" ",200)),(LEN($H1861)-LEN(SUBSTITUTE($H1861,",",""))-4)*200+1,200))</f>
        <v>Tagum</v>
      </c>
      <c r="AH1861" s="1" t="str">
        <f>TRIM(MID(SUBSTITUTE($H1861,",",REPT(" ",200)),(LEN($H1861)-LEN(SUBSTITUTE($H1861,",",""))-3)*200+1,200))</f>
        <v>Davao del Norte</v>
      </c>
      <c r="AI1861" s="1" t="str">
        <f>TRIM(MID(SUBSTITUTE($H1861,",",REPT(" ",200)),(LEN($H1861)-LEN(SUBSTITUTE($H1861,",",""))-2)*200+1,200))</f>
        <v>Davao Region</v>
      </c>
      <c r="AJ1861" s="1" t="str">
        <f>TRIM(MID(SUBSTITUTE($H1861,",",REPT(" ",200)),(LEN($H1861)-LEN(SUBSTITUTE($H1861,",",""))-0)*200+1,200))</f>
        <v>Philippines</v>
      </c>
      <c r="AL1861" s="2">
        <v>0</v>
      </c>
      <c r="AM1861" s="1"/>
    </row>
    <row r="1862" spans="1:39" ht="12.75" customHeight="1">
      <c r="A1862" s="1"/>
      <c r="B1862" s="1" t="s">
        <v>5513</v>
      </c>
      <c r="C1862" s="1" t="s">
        <v>6094</v>
      </c>
      <c r="D1862" s="3" t="str">
        <f ca="1">IFERROR(__xludf.DUMMYFUNCTION("PROPER(REGEXEXTRACT(B1531, ""(?:https?:\/\/)?(?:www\.)?([a-zA-Z0-9-]+)\.""))"),"Skyscanner")</f>
        <v>Skyscanner</v>
      </c>
      <c r="E1862" s="1" t="s">
        <v>6095</v>
      </c>
      <c r="F1862" s="1">
        <v>7.4437072000000004</v>
      </c>
      <c r="G1862" s="1">
        <v>125.7756945</v>
      </c>
      <c r="H1862" s="1" t="s">
        <v>6096</v>
      </c>
      <c r="I1862" s="1" t="s">
        <v>4252</v>
      </c>
      <c r="J1862" s="1">
        <f>IF(K1862="URBAN",1,IF(K1862="SUBURBAN",2,IF(K1862="RURAL",3,"")))</f>
        <v>2</v>
      </c>
      <c r="K1862" s="1" t="s">
        <v>84</v>
      </c>
      <c r="L1862" s="18">
        <v>46082</v>
      </c>
      <c r="M1862" s="49">
        <v>0.58333333333333337</v>
      </c>
      <c r="N1862" s="18">
        <v>46083</v>
      </c>
      <c r="O1862" s="56">
        <v>0.5</v>
      </c>
      <c r="P1862" s="31" t="str">
        <f>TEXT($L1862, "dddd")</f>
        <v>Sunday</v>
      </c>
      <c r="Q1862" s="39" t="s">
        <v>111</v>
      </c>
      <c r="R1862" s="39">
        <v>935</v>
      </c>
      <c r="S1862" s="1" t="str">
        <f>IF(OR(MONTH(L1862)=12, MONTH(L1862)&lt;=5), "Dry Season", "Wet Season")</f>
        <v>Dry Season</v>
      </c>
      <c r="T1862" s="1">
        <v>1</v>
      </c>
      <c r="U1862" s="1">
        <v>0</v>
      </c>
      <c r="V1862" s="1">
        <v>0</v>
      </c>
      <c r="W1862" s="2">
        <f>IF(ISNUMBER(SEARCH("N/A", X1862)), 0, 1)</f>
        <v>1</v>
      </c>
      <c r="X1862" s="1" t="s">
        <v>4107</v>
      </c>
      <c r="Y1862" s="1">
        <v>7.4457550000000001</v>
      </c>
      <c r="Z1862" s="1">
        <v>125.80897</v>
      </c>
      <c r="AA1862" s="11" cm="1">
        <f t="array" ref="AA1862">IF(ISBLANK(Y1862), 0, VINCentyInvDistance(F1862,G1862,Y1862,Z1862))</f>
        <v>3680.1677640047355</v>
      </c>
      <c r="AB1862" s="1">
        <v>0</v>
      </c>
      <c r="AC1862" s="1">
        <v>4.8</v>
      </c>
      <c r="AD1862" s="1">
        <v>0</v>
      </c>
      <c r="AE1862" s="1">
        <v>3</v>
      </c>
      <c r="AF1862" s="1">
        <v>1</v>
      </c>
      <c r="AG1862" s="1" t="s">
        <v>4108</v>
      </c>
      <c r="AH1862" s="1" t="s">
        <v>4109</v>
      </c>
      <c r="AI1862" s="1" t="str">
        <f>TRIM(MID(SUBSTITUTE($H1862,",",REPT(" ",200)),(LEN($H1862)-LEN(SUBSTITUTE($H1862,",",""))-2)*200+1,200))</f>
        <v>Davao Region</v>
      </c>
      <c r="AJ1862" s="1" t="s">
        <v>55</v>
      </c>
      <c r="AK1862" t="s">
        <v>4110</v>
      </c>
      <c r="AL1862" s="2">
        <v>0</v>
      </c>
      <c r="AM1862" s="1"/>
    </row>
    <row r="1863" spans="1:39" ht="12.75" customHeight="1">
      <c r="A1863" s="1"/>
      <c r="B1863" s="1" t="s">
        <v>5516</v>
      </c>
      <c r="C1863" s="1" t="s">
        <v>6097</v>
      </c>
      <c r="D1863" s="3" t="str">
        <f ca="1">IFERROR(__xludf.DUMMYFUNCTION("PROPER(REGEXEXTRACT(B1532, ""(?:https?:\/\/)?(?:www\.)?([a-zA-Z0-9-]+)\.""))"),"Google")</f>
        <v>Google</v>
      </c>
      <c r="E1863" s="1" t="s">
        <v>6098</v>
      </c>
      <c r="F1863" s="1">
        <v>7.4569318999999998</v>
      </c>
      <c r="G1863" s="1">
        <v>125.802566</v>
      </c>
      <c r="H1863" s="1" t="s">
        <v>6099</v>
      </c>
      <c r="I1863" s="1" t="s">
        <v>4252</v>
      </c>
      <c r="J1863" s="1">
        <f>IF(K1863="URBAN",1,IF(K1863="SUBURBAN",2,IF(K1863="RURAL",3,"")))</f>
        <v>2</v>
      </c>
      <c r="K1863" s="1" t="s">
        <v>84</v>
      </c>
      <c r="L1863" s="18">
        <v>46082</v>
      </c>
      <c r="M1863" s="49">
        <v>0.625</v>
      </c>
      <c r="N1863" s="18">
        <v>46083</v>
      </c>
      <c r="O1863" s="56">
        <v>0.5</v>
      </c>
      <c r="P1863" s="31" t="str">
        <f>TEXT($L1863, "dddd")</f>
        <v>Sunday</v>
      </c>
      <c r="Q1863" s="39" t="s">
        <v>207</v>
      </c>
      <c r="R1863" s="39">
        <v>1215</v>
      </c>
      <c r="S1863" s="1" t="str">
        <f>IF(OR(MONTH(L1863)=12, MONTH(L1863)&lt;=5), "Dry Season", "Wet Season")</f>
        <v>Dry Season</v>
      </c>
      <c r="T1863" s="1">
        <v>1</v>
      </c>
      <c r="U1863" s="1">
        <v>1</v>
      </c>
      <c r="V1863" s="1">
        <v>0</v>
      </c>
      <c r="W1863" s="2">
        <f>IF(ISNUMBER(SEARCH("N/A", X1863)), 0, 1)</f>
        <v>0</v>
      </c>
      <c r="X1863" s="1" t="s">
        <v>44</v>
      </c>
      <c r="Y1863" s="1"/>
      <c r="Z1863" s="1"/>
      <c r="AA1863" s="11" cm="1">
        <f t="array" ref="AA1863">IF(ISBLANK(Y1863), 0, VINCentyInvDistance(F1863,G1863,Y1863,Z1863))</f>
        <v>0</v>
      </c>
      <c r="AB1863" s="1">
        <v>0</v>
      </c>
      <c r="AC1863" s="1">
        <v>0</v>
      </c>
      <c r="AD1863" s="1">
        <v>0</v>
      </c>
      <c r="AE1863" s="1">
        <v>1</v>
      </c>
      <c r="AF1863" s="1">
        <v>1</v>
      </c>
      <c r="AG1863" s="1" t="str">
        <f>TRIM(MID(SUBSTITUTE($H1863,",",REPT(" ",200)),(LEN($H1863)-LEN(SUBSTITUTE($H1863,",",""))-4)*200+1,200))</f>
        <v>Tagum</v>
      </c>
      <c r="AH1863" s="1" t="str">
        <f>TRIM(MID(SUBSTITUTE($H1863,",",REPT(" ",200)),(LEN($H1863)-LEN(SUBSTITUTE($H1863,",",""))-3)*200+1,200))</f>
        <v>Davao del Norte</v>
      </c>
      <c r="AI1863" s="1" t="str">
        <f>TRIM(MID(SUBSTITUTE($H1863,",",REPT(" ",200)),(LEN($H1863)-LEN(SUBSTITUTE($H1863,",",""))-2)*200+1,200))</f>
        <v>Davao Region</v>
      </c>
      <c r="AJ1863" s="1" t="str">
        <f>TRIM(MID(SUBSTITUTE($H1863,",",REPT(" ",200)),(LEN($H1863)-LEN(SUBSTITUTE($H1863,",",""))-0)*200+1,200))</f>
        <v>Philippines</v>
      </c>
      <c r="AL1863" s="2">
        <v>0</v>
      </c>
      <c r="AM1863" s="1"/>
    </row>
    <row r="1864" spans="1:39" ht="12.75" customHeight="1">
      <c r="A1864" s="1"/>
      <c r="B1864" s="1" t="s">
        <v>5312</v>
      </c>
      <c r="C1864" s="1" t="s">
        <v>6101</v>
      </c>
      <c r="D1864" s="3" t="str">
        <f ca="1">IFERROR(__xludf.DUMMYFUNCTION("PROPER(REGEXEXTRACT(B1534, ""(?:https?:\/\/)?(?:www\.)?([a-zA-Z0-9-]+)\.""))"),"Skyscanner")</f>
        <v>Skyscanner</v>
      </c>
      <c r="E1864" s="1" t="s">
        <v>5535</v>
      </c>
      <c r="F1864" s="1">
        <v>7.4463819999999998</v>
      </c>
      <c r="G1864" s="1">
        <v>125.81836699999999</v>
      </c>
      <c r="H1864" s="1" t="s">
        <v>5386</v>
      </c>
      <c r="I1864" s="1" t="s">
        <v>4252</v>
      </c>
      <c r="J1864" s="1">
        <f>IF(K1864="URBAN",1,IF(K1864="SUBURBAN",2,IF(K1864="RURAL",3,"")))</f>
        <v>2</v>
      </c>
      <c r="K1864" s="1" t="s">
        <v>84</v>
      </c>
      <c r="L1864" s="18">
        <v>46082</v>
      </c>
      <c r="M1864" s="49">
        <v>0.58333333333333337</v>
      </c>
      <c r="N1864" s="18">
        <v>46083</v>
      </c>
      <c r="O1864" s="56">
        <v>0.5</v>
      </c>
      <c r="P1864" s="31" t="str">
        <f>TEXT($L1864, "dddd")</f>
        <v>Sunday</v>
      </c>
      <c r="Q1864" s="39" t="s">
        <v>111</v>
      </c>
      <c r="R1864" s="39">
        <v>2055</v>
      </c>
      <c r="S1864" s="1" t="str">
        <f>IF(OR(MONTH(L1864)=12, MONTH(L1864)&lt;=5), "Dry Season", "Wet Season")</f>
        <v>Dry Season</v>
      </c>
      <c r="T1864" s="1">
        <v>1</v>
      </c>
      <c r="U1864" s="1">
        <v>0</v>
      </c>
      <c r="V1864" s="1">
        <v>0</v>
      </c>
      <c r="W1864" s="2">
        <f>IF(ISNUMBER(SEARCH("N/A", X1864)), 0, 1)</f>
        <v>1</v>
      </c>
      <c r="X1864" s="1" t="s">
        <v>4107</v>
      </c>
      <c r="Y1864" s="1">
        <v>7.4457550000000001</v>
      </c>
      <c r="Z1864" s="1">
        <v>125.80897</v>
      </c>
      <c r="AA1864" s="11" cm="1">
        <f t="array" ref="AA1864">IF(ISBLANK(Y1864), 0, VINCentyInvDistance(F1864,G1864,Y1864,Z1864))</f>
        <v>1039.6214552128158</v>
      </c>
      <c r="AB1864" s="1">
        <v>1</v>
      </c>
      <c r="AC1864" s="1">
        <v>6.8</v>
      </c>
      <c r="AD1864" s="1">
        <v>3.9</v>
      </c>
      <c r="AE1864" s="1">
        <v>166</v>
      </c>
      <c r="AF1864" s="1">
        <v>1</v>
      </c>
      <c r="AG1864" s="1" t="s">
        <v>4108</v>
      </c>
      <c r="AH1864" s="1" t="s">
        <v>4109</v>
      </c>
      <c r="AI1864" s="1" t="str">
        <f>TRIM(MID(SUBSTITUTE($H1864,",",REPT(" ",200)),(LEN($H1864)-LEN(SUBSTITUTE($H1864,",",""))-2)*200+1,200))</f>
        <v>Davao Region</v>
      </c>
      <c r="AJ1864" s="1" t="s">
        <v>55</v>
      </c>
      <c r="AK1864" t="s">
        <v>16967</v>
      </c>
      <c r="AL1864" s="2">
        <v>0</v>
      </c>
      <c r="AM1864" s="1"/>
    </row>
    <row r="1865" spans="1:39" ht="12.75" customHeight="1">
      <c r="A1865" s="1"/>
      <c r="B1865" s="1" t="s">
        <v>5312</v>
      </c>
      <c r="C1865" s="1" t="s">
        <v>6103</v>
      </c>
      <c r="D1865" s="3" t="str">
        <f ca="1">IFERROR(__xludf.DUMMYFUNCTION("PROPER(REGEXEXTRACT(B1536, ""(?:https?:\/\/)?(?:www\.)?([a-zA-Z0-9-]+)\.""))"),"Skyscanner")</f>
        <v>Skyscanner</v>
      </c>
      <c r="E1865" s="1" t="s">
        <v>5535</v>
      </c>
      <c r="F1865" s="1">
        <v>7.4463819999999998</v>
      </c>
      <c r="G1865" s="1">
        <v>125.81836699999999</v>
      </c>
      <c r="H1865" s="1" t="s">
        <v>5386</v>
      </c>
      <c r="I1865" s="1" t="s">
        <v>4252</v>
      </c>
      <c r="J1865" s="1">
        <f>IF(K1865="URBAN",1,IF(K1865="SUBURBAN",2,IF(K1865="RURAL",3,"")))</f>
        <v>2</v>
      </c>
      <c r="K1865" s="1" t="s">
        <v>84</v>
      </c>
      <c r="L1865" s="18">
        <v>46082</v>
      </c>
      <c r="M1865" s="49">
        <v>0.58333333333333337</v>
      </c>
      <c r="N1865" s="18">
        <v>46083</v>
      </c>
      <c r="O1865" s="56">
        <v>0.5</v>
      </c>
      <c r="P1865" s="31" t="str">
        <f>TEXT($L1865, "dddd")</f>
        <v>Sunday</v>
      </c>
      <c r="Q1865" s="39" t="s">
        <v>111</v>
      </c>
      <c r="R1865" s="39">
        <v>2055</v>
      </c>
      <c r="S1865" s="1" t="str">
        <f>IF(OR(MONTH(L1865)=12, MONTH(L1865)&lt;=5), "Dry Season", "Wet Season")</f>
        <v>Dry Season</v>
      </c>
      <c r="T1865" s="1">
        <v>1</v>
      </c>
      <c r="U1865" s="1">
        <v>0</v>
      </c>
      <c r="V1865" s="1">
        <v>0</v>
      </c>
      <c r="W1865" s="2">
        <f>IF(ISNUMBER(SEARCH("N/A", X1865)), 0, 1)</f>
        <v>1</v>
      </c>
      <c r="X1865" s="1" t="s">
        <v>4107</v>
      </c>
      <c r="Y1865" s="1">
        <v>7.4457550000000001</v>
      </c>
      <c r="Z1865" s="1">
        <v>125.80897</v>
      </c>
      <c r="AA1865" s="11" cm="1">
        <f t="array" ref="AA1865">IF(ISBLANK(Y1865), 0, VINCentyInvDistance(F1865,G1865,Y1865,Z1865))</f>
        <v>1039.6214552128158</v>
      </c>
      <c r="AB1865" s="1">
        <v>1</v>
      </c>
      <c r="AC1865" s="1">
        <v>6.8</v>
      </c>
      <c r="AD1865" s="1">
        <v>3.9</v>
      </c>
      <c r="AE1865" s="1">
        <v>166</v>
      </c>
      <c r="AF1865" s="1">
        <v>1</v>
      </c>
      <c r="AG1865" s="1" t="s">
        <v>4108</v>
      </c>
      <c r="AH1865" s="1" t="s">
        <v>4109</v>
      </c>
      <c r="AI1865" s="1" t="str">
        <f>TRIM(MID(SUBSTITUTE($H1865,",",REPT(" ",200)),(LEN($H1865)-LEN(SUBSTITUTE($H1865,",",""))-2)*200+1,200))</f>
        <v>Davao Region</v>
      </c>
      <c r="AJ1865" s="1" t="s">
        <v>55</v>
      </c>
      <c r="AK1865" t="s">
        <v>16967</v>
      </c>
      <c r="AL1865" s="2">
        <v>0</v>
      </c>
      <c r="AM1865" s="1"/>
    </row>
    <row r="1866" spans="1:39" ht="12.75" customHeight="1">
      <c r="A1866" s="1"/>
      <c r="B1866" s="1" t="s">
        <v>5456</v>
      </c>
      <c r="C1866" s="1" t="s">
        <v>6081</v>
      </c>
      <c r="D1866" s="3" t="str">
        <f ca="1">IFERROR(__xludf.DUMMYFUNCTION("PROPER(REGEXEXTRACT(B1538, ""(?:https?:\/\/)?(?:www\.)?([a-zA-Z0-9-]+)\.""))"),"Google")</f>
        <v>Google</v>
      </c>
      <c r="E1866" s="1" t="s">
        <v>6082</v>
      </c>
      <c r="F1866" s="1">
        <v>7.4517386999999999</v>
      </c>
      <c r="G1866" s="1">
        <v>125.8172915</v>
      </c>
      <c r="H1866" s="1" t="s">
        <v>5278</v>
      </c>
      <c r="I1866" s="1" t="s">
        <v>4252</v>
      </c>
      <c r="J1866" s="1">
        <f>IF(K1866="URBAN",1,IF(K1866="SUBURBAN",2,IF(K1866="RURAL",3,"")))</f>
        <v>2</v>
      </c>
      <c r="K1866" s="1" t="s">
        <v>84</v>
      </c>
      <c r="L1866" s="18">
        <v>46082</v>
      </c>
      <c r="M1866" s="49">
        <v>0.625</v>
      </c>
      <c r="N1866" s="18">
        <v>46083</v>
      </c>
      <c r="O1866" s="56">
        <v>0.5</v>
      </c>
      <c r="P1866" s="31" t="str">
        <f>TEXT($L1866, "dddd")</f>
        <v>Sunday</v>
      </c>
      <c r="Q1866" s="39" t="s">
        <v>1026</v>
      </c>
      <c r="R1866" s="39">
        <v>152</v>
      </c>
      <c r="S1866" s="1" t="str">
        <f>IF(OR(MONTH(L1866)=12, MONTH(L1866)&lt;=5), "Dry Season", "Wet Season")</f>
        <v>Dry Season</v>
      </c>
      <c r="T1866" s="1">
        <v>1</v>
      </c>
      <c r="U1866" s="1">
        <v>0</v>
      </c>
      <c r="V1866" s="1">
        <v>0</v>
      </c>
      <c r="W1866" s="2">
        <f>IF(ISNUMBER(SEARCH("N/A", X1866)), 0, 1)</f>
        <v>1</v>
      </c>
      <c r="X1866" s="1" t="s">
        <v>4107</v>
      </c>
      <c r="Y1866" s="1">
        <v>7.4457550000000001</v>
      </c>
      <c r="Z1866" s="1">
        <v>125.80897</v>
      </c>
      <c r="AA1866" s="11" cm="1">
        <f t="array" ref="AA1866">IF(ISBLANK(Y1866), 0, VINCentyInvDistance(F1866,G1866,Y1866,Z1866))</f>
        <v>1132.1254879913809</v>
      </c>
      <c r="AB1866" s="1">
        <v>0</v>
      </c>
      <c r="AC1866" s="1">
        <v>0</v>
      </c>
      <c r="AD1866" s="1">
        <v>0</v>
      </c>
      <c r="AE1866" s="1">
        <v>31</v>
      </c>
      <c r="AF1866" s="1">
        <v>1</v>
      </c>
      <c r="AG1866" s="1" t="s">
        <v>4108</v>
      </c>
      <c r="AH1866" s="1" t="s">
        <v>4109</v>
      </c>
      <c r="AI1866" s="1" t="str">
        <f>TRIM(MID(SUBSTITUTE($H1866,",",REPT(" ",200)),(LEN($H1866)-LEN(SUBSTITUTE($H1866,",",""))-2)*200+1,200))</f>
        <v>Davao Region</v>
      </c>
      <c r="AJ1866" s="1" t="s">
        <v>55</v>
      </c>
      <c r="AL1866" s="1">
        <v>3</v>
      </c>
      <c r="AM1866" s="1"/>
    </row>
    <row r="1867" spans="1:39" ht="12.75" customHeight="1">
      <c r="A1867" s="1"/>
      <c r="B1867" s="1" t="s">
        <v>6107</v>
      </c>
      <c r="C1867" s="1" t="s">
        <v>6108</v>
      </c>
      <c r="D1867" s="3" t="str">
        <f ca="1">IFERROR(__xludf.DUMMYFUNCTION("PROPER(REGEXEXTRACT(B1539, ""(?:https?:\/\/)?(?:www\.)?([a-zA-Z0-9-]+)\.""))"),"Google")</f>
        <v>Google</v>
      </c>
      <c r="E1867" s="1" t="s">
        <v>4250</v>
      </c>
      <c r="F1867" s="1">
        <v>7.0693419999999998</v>
      </c>
      <c r="G1867" s="1">
        <v>125.610186</v>
      </c>
      <c r="H1867" s="1" t="s">
        <v>4257</v>
      </c>
      <c r="I1867" s="1" t="s">
        <v>4252</v>
      </c>
      <c r="J1867" s="1">
        <f>IF(K1867="URBAN",1,IF(K1867="SUBURBAN",2,IF(K1867="RURAL",3,"")))</f>
        <v>2</v>
      </c>
      <c r="K1867" s="1" t="s">
        <v>84</v>
      </c>
      <c r="L1867" s="18">
        <v>46082</v>
      </c>
      <c r="M1867" s="49">
        <v>0.625</v>
      </c>
      <c r="N1867" s="18">
        <v>46083</v>
      </c>
      <c r="O1867" s="56">
        <v>0.5</v>
      </c>
      <c r="P1867" s="31" t="str">
        <f>TEXT($L1867, "dddd")</f>
        <v>Sunday</v>
      </c>
      <c r="Q1867" s="39" t="s">
        <v>111</v>
      </c>
      <c r="R1867" s="39">
        <v>3422</v>
      </c>
      <c r="S1867" s="1" t="str">
        <f>IF(OR(MONTH(L1867)=12, MONTH(L1867)&lt;=5), "Dry Season", "Wet Season")</f>
        <v>Dry Season</v>
      </c>
      <c r="T1867" s="1">
        <v>1</v>
      </c>
      <c r="U1867" s="1">
        <v>1</v>
      </c>
      <c r="V1867" s="1">
        <v>0</v>
      </c>
      <c r="W1867" s="2">
        <f>IF(ISNUMBER(SEARCH("N/A", X1867)), 0, 1)</f>
        <v>1</v>
      </c>
      <c r="X1867" s="1" t="s">
        <v>4107</v>
      </c>
      <c r="Y1867" s="1">
        <v>7.4457550000000001</v>
      </c>
      <c r="Z1867" s="1">
        <v>125.80897</v>
      </c>
      <c r="AA1867" s="11" cm="1">
        <f t="array" ref="AA1867">IF(ISBLANK(Y1867), 0, VINCentyInvDistance(F1867,G1867,Y1867,Z1867))</f>
        <v>47061.869353120863</v>
      </c>
      <c r="AB1867" s="1">
        <v>0</v>
      </c>
      <c r="AC1867" s="1">
        <v>0</v>
      </c>
      <c r="AD1867" s="1">
        <v>0</v>
      </c>
      <c r="AE1867" s="1">
        <v>1146</v>
      </c>
      <c r="AF1867" s="1">
        <v>1</v>
      </c>
      <c r="AG1867" s="1" t="s">
        <v>4108</v>
      </c>
      <c r="AH1867" s="1" t="s">
        <v>4109</v>
      </c>
      <c r="AI1867" s="1" t="str">
        <f>TRIM(MID(SUBSTITUTE($H1867,",",REPT(" ",200)),(LEN($H1867)-LEN(SUBSTITUTE($H1867,",",""))-2)*200+1,200))</f>
        <v>Davao Region</v>
      </c>
      <c r="AJ1867" s="1" t="s">
        <v>55</v>
      </c>
      <c r="AL1867" s="1">
        <v>2</v>
      </c>
      <c r="AM1867" s="1"/>
    </row>
    <row r="1868" spans="1:39" ht="12.75" customHeight="1">
      <c r="A1868" s="1"/>
      <c r="B1868" s="1" t="s">
        <v>6114</v>
      </c>
      <c r="C1868" s="1" t="s">
        <v>6115</v>
      </c>
      <c r="D1868" s="3" t="str">
        <f ca="1">IFERROR(__xludf.DUMMYFUNCTION("PROPER(REGEXEXTRACT(B1543, ""(?:https?:\/\/)?(?:www\.)?([a-zA-Z0-9-]+)\.""))"),"Skyscanner")</f>
        <v>Skyscanner</v>
      </c>
      <c r="E1868" s="1" t="s">
        <v>4750</v>
      </c>
      <c r="F1868" s="1">
        <v>7.0741899999999998</v>
      </c>
      <c r="G1868" s="1">
        <v>125.709622</v>
      </c>
      <c r="H1868" s="1" t="s">
        <v>6116</v>
      </c>
      <c r="I1868" s="1" t="s">
        <v>4252</v>
      </c>
      <c r="J1868" s="1">
        <f>IF(K1868="URBAN",1,IF(K1868="SUBURBAN",2,IF(K1868="RURAL",3,"")))</f>
        <v>2</v>
      </c>
      <c r="K1868" s="1" t="s">
        <v>84</v>
      </c>
      <c r="L1868" s="18">
        <v>46082</v>
      </c>
      <c r="M1868" s="49">
        <v>0.58333333333333337</v>
      </c>
      <c r="N1868" s="18">
        <v>46083</v>
      </c>
      <c r="O1868" s="56">
        <v>0.45833333333333331</v>
      </c>
      <c r="P1868" s="31" t="str">
        <f>TEXT($L1868, "dddd")</f>
        <v>Sunday</v>
      </c>
      <c r="Q1868" s="39" t="s">
        <v>111</v>
      </c>
      <c r="R1868" s="39">
        <v>3143</v>
      </c>
      <c r="S1868" s="1" t="str">
        <f>IF(OR(MONTH(L1868)=12, MONTH(L1868)&lt;=5), "Dry Season", "Wet Season")</f>
        <v>Dry Season</v>
      </c>
      <c r="T1868" s="1">
        <v>1</v>
      </c>
      <c r="U1868" s="1">
        <v>0</v>
      </c>
      <c r="V1868" s="1">
        <v>1</v>
      </c>
      <c r="W1868" s="2">
        <f>IF(ISNUMBER(SEARCH("N/A", X1868)), 0, 1)</f>
        <v>0</v>
      </c>
      <c r="X1868" s="1" t="s">
        <v>44</v>
      </c>
      <c r="Y1868" s="1"/>
      <c r="Z1868" s="1"/>
      <c r="AA1868" s="11" cm="1">
        <f t="array" ref="AA1868">IF(ISBLANK(Y1868), 0, VINCentyInvDistance(F1868,G1868,Y1868,Z1868))</f>
        <v>0</v>
      </c>
      <c r="AB1868" s="1">
        <v>0</v>
      </c>
      <c r="AC1868" s="1">
        <v>4</v>
      </c>
      <c r="AD1868" s="1">
        <v>4.3</v>
      </c>
      <c r="AE1868" s="1">
        <v>12</v>
      </c>
      <c r="AF1868" s="1">
        <v>1</v>
      </c>
      <c r="AG1868" s="1" t="s">
        <v>6117</v>
      </c>
      <c r="AH1868" s="1" t="s">
        <v>4109</v>
      </c>
      <c r="AI1868" s="1"/>
      <c r="AJ1868" s="1" t="s">
        <v>55</v>
      </c>
      <c r="AK1868" t="s">
        <v>6118</v>
      </c>
      <c r="AL1868" s="1">
        <v>2</v>
      </c>
      <c r="AM1868" s="1" t="s">
        <v>6119</v>
      </c>
    </row>
    <row r="1869" spans="1:39" ht="12.75" customHeight="1">
      <c r="A1869" s="1"/>
      <c r="B1869" s="1" t="s">
        <v>4752</v>
      </c>
      <c r="C1869" s="1" t="s">
        <v>6120</v>
      </c>
      <c r="D1869" s="3" t="str">
        <f ca="1">IFERROR(__xludf.DUMMYFUNCTION("PROPER(REGEXEXTRACT(B1544, ""(?:https?:\/\/)?(?:www\.)?([a-zA-Z0-9-]+)\.""))"),"Skyscanner")</f>
        <v>Skyscanner</v>
      </c>
      <c r="E1869" s="1" t="s">
        <v>6121</v>
      </c>
      <c r="F1869" s="1">
        <v>7.1023880000000004</v>
      </c>
      <c r="G1869" s="1">
        <v>125.663769</v>
      </c>
      <c r="H1869" s="1" t="s">
        <v>4751</v>
      </c>
      <c r="I1869" s="1" t="s">
        <v>4252</v>
      </c>
      <c r="J1869" s="1">
        <f>IF(K1869="URBAN",1,IF(K1869="SUBURBAN",2,IF(K1869="RURAL",3,"")))</f>
        <v>2</v>
      </c>
      <c r="K1869" s="1" t="s">
        <v>84</v>
      </c>
      <c r="L1869" s="18">
        <v>46082</v>
      </c>
      <c r="M1869" s="49">
        <v>0.66666666666666663</v>
      </c>
      <c r="N1869" s="18">
        <v>46083</v>
      </c>
      <c r="O1869" s="56">
        <v>0.5</v>
      </c>
      <c r="P1869" s="31" t="str">
        <f>TEXT($L1869, "dddd")</f>
        <v>Sunday</v>
      </c>
      <c r="Q1869" s="39" t="s">
        <v>111</v>
      </c>
      <c r="R1869" s="39">
        <v>19.399999999999999</v>
      </c>
      <c r="S1869" s="1" t="str">
        <f>IF(OR(MONTH(L1869)=12, MONTH(L1869)&lt;=5), "Dry Season", "Wet Season")</f>
        <v>Dry Season</v>
      </c>
      <c r="T1869" s="1">
        <v>1</v>
      </c>
      <c r="U1869" s="1">
        <v>1</v>
      </c>
      <c r="V1869" s="1">
        <v>1</v>
      </c>
      <c r="W1869" s="2">
        <f>IF(ISNUMBER(SEARCH("N/A", X1869)), 0, 1)</f>
        <v>0</v>
      </c>
      <c r="X1869" s="1" t="s">
        <v>44</v>
      </c>
      <c r="Y1869" s="1"/>
      <c r="Z1869" s="1"/>
      <c r="AA1869" s="11" cm="1">
        <f t="array" ref="AA1869">IF(ISBLANK(Y1869), 0, VINCentyInvDistance(F1869,G1869,Y1869,Z1869))</f>
        <v>0</v>
      </c>
      <c r="AB1869" s="1">
        <v>1</v>
      </c>
      <c r="AC1869" s="1">
        <v>8.1999999999999993</v>
      </c>
      <c r="AD1869" s="1">
        <v>4.5999999999999996</v>
      </c>
      <c r="AE1869" s="1">
        <v>537</v>
      </c>
      <c r="AF1869" s="1">
        <v>1</v>
      </c>
      <c r="AG1869" s="1" t="s">
        <v>4564</v>
      </c>
      <c r="AH1869" s="1" t="s">
        <v>4109</v>
      </c>
      <c r="AI1869" s="1"/>
      <c r="AJ1869" s="1" t="s">
        <v>55</v>
      </c>
      <c r="AK1869" t="s">
        <v>16927</v>
      </c>
      <c r="AL1869" s="2">
        <v>0</v>
      </c>
      <c r="AM1869" s="1" t="s">
        <v>4754</v>
      </c>
    </row>
    <row r="1870" spans="1:39" ht="12.75" customHeight="1">
      <c r="A1870" s="1"/>
      <c r="B1870" s="1" t="s">
        <v>6122</v>
      </c>
      <c r="C1870" s="1" t="s">
        <v>6123</v>
      </c>
      <c r="D1870" s="3" t="str">
        <f ca="1">IFERROR(__xludf.DUMMYFUNCTION("PROPER(REGEXEXTRACT(B1545, ""(?:https?:\/\/)?(?:www\.)?([a-zA-Z0-9-]+)\.""))"),"Skyscanner")</f>
        <v>Skyscanner</v>
      </c>
      <c r="E1870" s="1" t="s">
        <v>6124</v>
      </c>
      <c r="F1870" s="1">
        <v>7.0084289999999996</v>
      </c>
      <c r="G1870" s="1">
        <v>125.720467</v>
      </c>
      <c r="H1870" s="1" t="s">
        <v>6125</v>
      </c>
      <c r="I1870" s="1" t="s">
        <v>4252</v>
      </c>
      <c r="J1870" s="1">
        <f>IF(K1870="URBAN",1,IF(K1870="SUBURBAN",2,IF(K1870="RURAL",3,"")))</f>
        <v>2</v>
      </c>
      <c r="K1870" s="1" t="s">
        <v>84</v>
      </c>
      <c r="L1870" s="18">
        <v>46082</v>
      </c>
      <c r="M1870" s="49">
        <v>0.58333333333333337</v>
      </c>
      <c r="N1870" s="18">
        <v>46083</v>
      </c>
      <c r="O1870" s="56">
        <v>0.5</v>
      </c>
      <c r="P1870" s="31" t="str">
        <f>TEXT($L1870, "dddd")</f>
        <v>Sunday</v>
      </c>
      <c r="Q1870" s="39" t="s">
        <v>111</v>
      </c>
      <c r="R1870" s="39">
        <v>3409</v>
      </c>
      <c r="S1870" s="1" t="str">
        <f>IF(OR(MONTH(L1870)=12, MONTH(L1870)&lt;=5), "Dry Season", "Wet Season")</f>
        <v>Dry Season</v>
      </c>
      <c r="T1870" s="1">
        <v>1</v>
      </c>
      <c r="U1870" s="1">
        <v>1</v>
      </c>
      <c r="V1870" s="1">
        <v>0</v>
      </c>
      <c r="W1870" s="2">
        <f>IF(ISNUMBER(SEARCH("N/A", X1870)), 0, 1)</f>
        <v>0</v>
      </c>
      <c r="X1870" s="1" t="s">
        <v>44</v>
      </c>
      <c r="Y1870" s="1"/>
      <c r="Z1870" s="1"/>
      <c r="AA1870" s="11" cm="1">
        <f t="array" ref="AA1870">IF(ISBLANK(Y1870), 0, VINCentyInvDistance(F1870,G1870,Y1870,Z1870))</f>
        <v>0</v>
      </c>
      <c r="AB1870" s="1">
        <v>1</v>
      </c>
      <c r="AC1870" s="1">
        <v>9</v>
      </c>
      <c r="AD1870" s="1">
        <v>4.5</v>
      </c>
      <c r="AE1870" s="1">
        <v>1638</v>
      </c>
      <c r="AF1870" s="1">
        <v>1</v>
      </c>
      <c r="AG1870" s="1" t="s">
        <v>6126</v>
      </c>
      <c r="AH1870" s="1" t="s">
        <v>4109</v>
      </c>
      <c r="AI1870" s="1"/>
      <c r="AJ1870" s="1" t="s">
        <v>55</v>
      </c>
      <c r="AK1870" t="s">
        <v>17027</v>
      </c>
      <c r="AL1870" s="2">
        <v>0</v>
      </c>
      <c r="AM1870" s="1" t="s">
        <v>6127</v>
      </c>
    </row>
    <row r="1871" spans="1:39" ht="12.75" customHeight="1">
      <c r="A1871" s="1"/>
      <c r="B1871" s="1" t="s">
        <v>6133</v>
      </c>
      <c r="C1871" s="1" t="s">
        <v>6134</v>
      </c>
      <c r="D1871" s="3" t="str">
        <f ca="1">IFERROR(__xludf.DUMMYFUNCTION("PROPER(REGEXEXTRACT(B1547, ""(?:https?:\/\/)?(?:www\.)?([a-zA-Z0-9-]+)\.""))"),"Skyscanner")</f>
        <v>Skyscanner</v>
      </c>
      <c r="E1871" s="1" t="s">
        <v>4556</v>
      </c>
      <c r="F1871" s="1">
        <v>6.9347000000000003</v>
      </c>
      <c r="G1871" s="1">
        <v>125.78758999999999</v>
      </c>
      <c r="H1871" s="1" t="s">
        <v>6135</v>
      </c>
      <c r="I1871" s="1" t="s">
        <v>4252</v>
      </c>
      <c r="J1871" s="1">
        <f>IF(K1871="URBAN",1,IF(K1871="SUBURBAN",2,IF(K1871="RURAL",3,"")))</f>
        <v>2</v>
      </c>
      <c r="K1871" s="1" t="s">
        <v>84</v>
      </c>
      <c r="L1871" s="18">
        <v>46082</v>
      </c>
      <c r="M1871" s="49">
        <v>0.54166666666666663</v>
      </c>
      <c r="N1871" s="18">
        <v>46083</v>
      </c>
      <c r="O1871" s="56">
        <v>0.5</v>
      </c>
      <c r="P1871" s="31" t="str">
        <f>TEXT($L1871, "dddd")</f>
        <v>Sunday</v>
      </c>
      <c r="Q1871" s="39" t="s">
        <v>111</v>
      </c>
      <c r="R1871" s="39">
        <v>1454</v>
      </c>
      <c r="S1871" s="1" t="str">
        <f>IF(OR(MONTH(L1871)=12, MONTH(L1871)&lt;=5), "Dry Season", "Wet Season")</f>
        <v>Dry Season</v>
      </c>
      <c r="T1871" s="1">
        <v>1</v>
      </c>
      <c r="U1871" s="1">
        <v>0</v>
      </c>
      <c r="V1871" s="1">
        <v>0</v>
      </c>
      <c r="W1871" s="2">
        <f>IF(ISNUMBER(SEARCH("N/A", X1871)), 0, 1)</f>
        <v>0</v>
      </c>
      <c r="X1871" s="1" t="s">
        <v>44</v>
      </c>
      <c r="Y1871" s="1"/>
      <c r="Z1871" s="1"/>
      <c r="AA1871" s="11" cm="1">
        <f t="array" ref="AA1871">IF(ISBLANK(Y1871), 0, VINCentyInvDistance(F1871,G1871,Y1871,Z1871))</f>
        <v>0</v>
      </c>
      <c r="AB1871" s="1">
        <v>0</v>
      </c>
      <c r="AC1871" s="1">
        <v>0</v>
      </c>
      <c r="AD1871" s="1">
        <v>0</v>
      </c>
      <c r="AE1871" s="1">
        <v>678</v>
      </c>
      <c r="AF1871" s="1">
        <v>1</v>
      </c>
      <c r="AG1871" s="1" t="s">
        <v>6136</v>
      </c>
      <c r="AH1871" s="1" t="s">
        <v>4109</v>
      </c>
      <c r="AI1871" s="1" t="str">
        <f>TRIM(MID(SUBSTITUTE($H1871,",",REPT(" ",200)),(LEN($H1871)-LEN(SUBSTITUTE($H1871,",",""))-2)*200+1,200))</f>
        <v>Davao Region</v>
      </c>
      <c r="AJ1871" s="1" t="s">
        <v>55</v>
      </c>
      <c r="AK1871" t="s">
        <v>17028</v>
      </c>
      <c r="AL1871" s="2">
        <v>0</v>
      </c>
      <c r="AM1871" s="1" t="s">
        <v>6137</v>
      </c>
    </row>
    <row r="1872" spans="1:39" ht="12.75" customHeight="1">
      <c r="A1872" s="1"/>
      <c r="B1872" s="1" t="s">
        <v>4560</v>
      </c>
      <c r="C1872" s="1" t="s">
        <v>6138</v>
      </c>
      <c r="D1872" s="3" t="str">
        <f ca="1">IFERROR(__xludf.DUMMYFUNCTION("PROPER(REGEXEXTRACT(B1548, ""(?:https?:\/\/)?(?:www\.)?([a-zA-Z0-9-]+)\.""))"),"Skyscanner")</f>
        <v>Skyscanner</v>
      </c>
      <c r="E1872" s="1" t="s">
        <v>4290</v>
      </c>
      <c r="F1872" s="1">
        <v>7.093909</v>
      </c>
      <c r="G1872" s="1">
        <v>125.66834799999999</v>
      </c>
      <c r="H1872" s="1" t="s">
        <v>4563</v>
      </c>
      <c r="I1872" s="1" t="s">
        <v>4252</v>
      </c>
      <c r="J1872" s="1">
        <f>IF(K1872="URBAN",1,IF(K1872="SUBURBAN",2,IF(K1872="RURAL",3,"")))</f>
        <v>2</v>
      </c>
      <c r="K1872" s="1" t="s">
        <v>84</v>
      </c>
      <c r="L1872" s="18">
        <v>46082</v>
      </c>
      <c r="M1872" s="49">
        <v>0.625</v>
      </c>
      <c r="N1872" s="18">
        <v>46083</v>
      </c>
      <c r="O1872" s="56">
        <v>0.5</v>
      </c>
      <c r="P1872" s="31" t="str">
        <f>TEXT($L1872, "dddd")</f>
        <v>Sunday</v>
      </c>
      <c r="Q1872" s="39" t="s">
        <v>111</v>
      </c>
      <c r="R1872" s="39">
        <v>3515</v>
      </c>
      <c r="S1872" s="1" t="str">
        <f>IF(OR(MONTH(L1872)=12, MONTH(L1872)&lt;=5), "Dry Season", "Wet Season")</f>
        <v>Dry Season</v>
      </c>
      <c r="T1872" s="1">
        <v>1</v>
      </c>
      <c r="U1872" s="1">
        <v>1</v>
      </c>
      <c r="V1872" s="1">
        <v>0</v>
      </c>
      <c r="W1872" s="2">
        <f>IF(ISNUMBER(SEARCH("N/A", X1872)), 0, 1)</f>
        <v>0</v>
      </c>
      <c r="X1872" s="1" t="s">
        <v>44</v>
      </c>
      <c r="Y1872" s="1"/>
      <c r="Z1872" s="1"/>
      <c r="AA1872" s="11" cm="1">
        <f t="array" ref="AA1872">IF(ISBLANK(Y1872), 0, VINCentyInvDistance(F1872,G1872,Y1872,Z1872))</f>
        <v>0</v>
      </c>
      <c r="AB1872" s="1">
        <v>1</v>
      </c>
      <c r="AC1872" s="1">
        <v>9.4</v>
      </c>
      <c r="AD1872" s="1">
        <v>4.0999999999999996</v>
      </c>
      <c r="AE1872" s="1">
        <v>768</v>
      </c>
      <c r="AF1872" s="1">
        <v>1</v>
      </c>
      <c r="AG1872" s="1" t="s">
        <v>4564</v>
      </c>
      <c r="AH1872" s="1" t="s">
        <v>4109</v>
      </c>
      <c r="AI1872" s="1" t="str">
        <f>TRIM(MID(SUBSTITUTE($H1872,",",REPT(" ",200)),(LEN($H1872)-LEN(SUBSTITUTE($H1872,",",""))-2)*200+1,200))</f>
        <v>Davao Region</v>
      </c>
      <c r="AJ1872" s="1" t="s">
        <v>55</v>
      </c>
      <c r="AK1872" t="s">
        <v>16913</v>
      </c>
      <c r="AL1872" s="2">
        <v>0</v>
      </c>
      <c r="AM1872" s="1" t="s">
        <v>4565</v>
      </c>
    </row>
    <row r="1873" spans="1:39" ht="12.75" customHeight="1">
      <c r="A1873" s="1"/>
      <c r="B1873" s="1" t="s">
        <v>6152</v>
      </c>
      <c r="C1873" s="1" t="s">
        <v>6153</v>
      </c>
      <c r="D1873" s="3" t="str">
        <f ca="1">IFERROR(__xludf.DUMMYFUNCTION("PROPER(REGEXEXTRACT(B1553, ""(?:https?:\/\/)?(?:www\.)?([a-zA-Z0-9-]+)\.""))"),"Skyscanner")</f>
        <v>Skyscanner</v>
      </c>
      <c r="E1873" s="1" t="s">
        <v>6154</v>
      </c>
      <c r="F1873" s="1">
        <v>6.9941469999999999</v>
      </c>
      <c r="G1873" s="1">
        <v>125.72776</v>
      </c>
      <c r="H1873" s="1" t="s">
        <v>6151</v>
      </c>
      <c r="I1873" s="1" t="s">
        <v>4252</v>
      </c>
      <c r="J1873" s="1">
        <f>IF(K1873="URBAN",1,IF(K1873="SUBURBAN",2,IF(K1873="RURAL",3,"")))</f>
        <v>2</v>
      </c>
      <c r="K1873" s="1" t="s">
        <v>84</v>
      </c>
      <c r="L1873" s="18">
        <v>46082</v>
      </c>
      <c r="M1873" s="49">
        <v>0.58333333333333337</v>
      </c>
      <c r="N1873" s="18">
        <v>46083</v>
      </c>
      <c r="O1873" s="56">
        <v>0.5</v>
      </c>
      <c r="P1873" s="31" t="str">
        <f>TEXT($L1873, "dddd")</f>
        <v>Sunday</v>
      </c>
      <c r="Q1873" s="39" t="s">
        <v>111</v>
      </c>
      <c r="R1873" s="39">
        <v>8123</v>
      </c>
      <c r="S1873" s="1" t="str">
        <f>IF(OR(MONTH(L1873)=12, MONTH(L1873)&lt;=5), "Dry Season", "Wet Season")</f>
        <v>Dry Season</v>
      </c>
      <c r="T1873" s="1">
        <v>1</v>
      </c>
      <c r="U1873" s="1">
        <v>0</v>
      </c>
      <c r="V1873" s="1">
        <v>1</v>
      </c>
      <c r="W1873" s="2">
        <f>IF(ISNUMBER(SEARCH("N/A", X1873)), 0, 1)</f>
        <v>0</v>
      </c>
      <c r="X1873" s="1" t="s">
        <v>44</v>
      </c>
      <c r="Y1873" s="1"/>
      <c r="Z1873" s="1"/>
      <c r="AA1873" s="11" cm="1">
        <f t="array" ref="AA1873">IF(ISBLANK(Y1873), 0, VINCentyInvDistance(F1873,G1873,Y1873,Z1873))</f>
        <v>0</v>
      </c>
      <c r="AB1873" s="1">
        <v>1</v>
      </c>
      <c r="AC1873" s="1">
        <v>7.6</v>
      </c>
      <c r="AD1873" s="1">
        <v>4.3</v>
      </c>
      <c r="AE1873" s="1">
        <v>247</v>
      </c>
      <c r="AF1873" s="1">
        <v>1</v>
      </c>
      <c r="AG1873" s="1" t="s">
        <v>6155</v>
      </c>
      <c r="AH1873" s="1" t="s">
        <v>4109</v>
      </c>
      <c r="AI1873" s="1"/>
      <c r="AJ1873" s="1" t="s">
        <v>55</v>
      </c>
      <c r="AK1873" t="s">
        <v>17030</v>
      </c>
      <c r="AL1873" s="2">
        <v>0</v>
      </c>
      <c r="AM1873" s="1" t="s">
        <v>6156</v>
      </c>
    </row>
    <row r="1874" spans="1:39" ht="12.75" customHeight="1">
      <c r="A1874" s="1"/>
      <c r="B1874" s="1" t="s">
        <v>6157</v>
      </c>
      <c r="C1874" s="1" t="s">
        <v>6158</v>
      </c>
      <c r="D1874" s="3" t="str">
        <f ca="1">IFERROR(__xludf.DUMMYFUNCTION("PROPER(REGEXEXTRACT(B1554, ""(?:https?:\/\/)?(?:www\.)?([a-zA-Z0-9-]+)\.""))"),"Skyscanner")</f>
        <v>Skyscanner</v>
      </c>
      <c r="E1874" s="1" t="s">
        <v>6159</v>
      </c>
      <c r="F1874" s="1">
        <v>6.9939900000000002</v>
      </c>
      <c r="G1874" s="1">
        <v>125.732</v>
      </c>
      <c r="H1874" s="1" t="s">
        <v>6160</v>
      </c>
      <c r="I1874" s="1" t="s">
        <v>4252</v>
      </c>
      <c r="J1874" s="1">
        <f>IF(K1874="URBAN",1,IF(K1874="SUBURBAN",2,IF(K1874="RURAL",3,"")))</f>
        <v>2</v>
      </c>
      <c r="K1874" s="1" t="s">
        <v>84</v>
      </c>
      <c r="L1874" s="18">
        <v>46082</v>
      </c>
      <c r="M1874" s="49">
        <v>0.58333333333333337</v>
      </c>
      <c r="N1874" s="18">
        <v>46083</v>
      </c>
      <c r="O1874" s="56">
        <v>0.5</v>
      </c>
      <c r="P1874" s="31" t="str">
        <f>TEXT($L1874, "dddd")</f>
        <v>Sunday</v>
      </c>
      <c r="Q1874" s="39" t="s">
        <v>111</v>
      </c>
      <c r="R1874" s="39">
        <v>2051</v>
      </c>
      <c r="S1874" s="1" t="str">
        <f>IF(OR(MONTH(L1874)=12, MONTH(L1874)&lt;=5), "Dry Season", "Wet Season")</f>
        <v>Dry Season</v>
      </c>
      <c r="T1874" s="1">
        <v>1</v>
      </c>
      <c r="U1874" s="1">
        <v>0</v>
      </c>
      <c r="V1874" s="1">
        <v>1</v>
      </c>
      <c r="W1874" s="2">
        <f>IF(ISNUMBER(SEARCH("N/A", X1874)), 0, 1)</f>
        <v>0</v>
      </c>
      <c r="X1874" s="1" t="s">
        <v>44</v>
      </c>
      <c r="Y1874" s="1"/>
      <c r="Z1874" s="1"/>
      <c r="AA1874" s="11" cm="1">
        <f t="array" ref="AA1874">IF(ISBLANK(Y1874), 0, VINCentyInvDistance(F1874,G1874,Y1874,Z1874))</f>
        <v>0</v>
      </c>
      <c r="AB1874" s="1">
        <v>1</v>
      </c>
      <c r="AC1874" s="1">
        <v>0</v>
      </c>
      <c r="AD1874" s="1">
        <v>0</v>
      </c>
      <c r="AE1874" s="1">
        <v>667</v>
      </c>
      <c r="AF1874" s="1">
        <v>1</v>
      </c>
      <c r="AG1874" s="1" t="s">
        <v>6155</v>
      </c>
      <c r="AH1874" s="1" t="s">
        <v>4109</v>
      </c>
      <c r="AI1874" s="1"/>
      <c r="AJ1874" s="1" t="s">
        <v>55</v>
      </c>
      <c r="AK1874" t="s">
        <v>17031</v>
      </c>
      <c r="AL1874" s="2">
        <v>0</v>
      </c>
      <c r="AM1874" s="1" t="s">
        <v>6161</v>
      </c>
    </row>
    <row r="1875" spans="1:39" ht="12.75" customHeight="1">
      <c r="A1875" s="1"/>
      <c r="B1875" s="1" t="s">
        <v>6162</v>
      </c>
      <c r="C1875" s="1" t="s">
        <v>6163</v>
      </c>
      <c r="D1875" s="3" t="str">
        <f ca="1">IFERROR(__xludf.DUMMYFUNCTION("PROPER(REGEXEXTRACT(B1555, ""(?:https?:\/\/)?(?:www\.)?([a-zA-Z0-9-]+)\.""))"),"Skyscanner")</f>
        <v>Skyscanner</v>
      </c>
      <c r="E1875" s="1" t="s">
        <v>6164</v>
      </c>
      <c r="F1875" s="1">
        <v>7.1208770000000001</v>
      </c>
      <c r="G1875" s="1">
        <v>125.674021</v>
      </c>
      <c r="H1875" s="1" t="s">
        <v>6165</v>
      </c>
      <c r="I1875" s="1" t="s">
        <v>4252</v>
      </c>
      <c r="J1875" s="1">
        <f>IF(K1875="URBAN",1,IF(K1875="SUBURBAN",2,IF(K1875="RURAL",3,"")))</f>
        <v>2</v>
      </c>
      <c r="K1875" s="1" t="s">
        <v>84</v>
      </c>
      <c r="L1875" s="18">
        <v>46082</v>
      </c>
      <c r="M1875" s="49">
        <v>0.625</v>
      </c>
      <c r="N1875" s="18">
        <v>46083</v>
      </c>
      <c r="O1875" s="56">
        <v>0.5</v>
      </c>
      <c r="P1875" s="31" t="str">
        <f>TEXT($L1875, "dddd")</f>
        <v>Sunday</v>
      </c>
      <c r="Q1875" s="39" t="s">
        <v>111</v>
      </c>
      <c r="R1875" s="39">
        <v>2075</v>
      </c>
      <c r="S1875" s="1" t="str">
        <f>IF(OR(MONTH(L1875)=12, MONTH(L1875)&lt;=5), "Dry Season", "Wet Season")</f>
        <v>Dry Season</v>
      </c>
      <c r="T1875" s="1">
        <v>1</v>
      </c>
      <c r="U1875" s="1">
        <v>0</v>
      </c>
      <c r="V1875" s="1">
        <v>0</v>
      </c>
      <c r="W1875" s="2">
        <f>IF(ISNUMBER(SEARCH("N/A", X1875)), 0, 1)</f>
        <v>0</v>
      </c>
      <c r="X1875" s="1" t="s">
        <v>44</v>
      </c>
      <c r="Y1875" s="1"/>
      <c r="Z1875" s="1"/>
      <c r="AA1875" s="11" cm="1">
        <f t="array" ref="AA1875">IF(ISBLANK(Y1875), 0, VINCentyInvDistance(F1875,G1875,Y1875,Z1875))</f>
        <v>0</v>
      </c>
      <c r="AB1875" s="1">
        <v>0</v>
      </c>
      <c r="AC1875" s="1">
        <v>7.4</v>
      </c>
      <c r="AD1875" s="1">
        <v>4.5</v>
      </c>
      <c r="AE1875" s="1">
        <v>124</v>
      </c>
      <c r="AF1875" s="1">
        <v>1</v>
      </c>
      <c r="AG1875" s="1" t="s">
        <v>4803</v>
      </c>
      <c r="AH1875" s="1" t="s">
        <v>4109</v>
      </c>
      <c r="AI1875" s="1"/>
      <c r="AJ1875" s="1" t="s">
        <v>55</v>
      </c>
      <c r="AK1875" t="s">
        <v>17032</v>
      </c>
      <c r="AL1875" s="2">
        <v>0</v>
      </c>
      <c r="AM1875" s="1" t="s">
        <v>6166</v>
      </c>
    </row>
    <row r="1876" spans="1:39" ht="12.75" customHeight="1">
      <c r="A1876" s="1"/>
      <c r="B1876" s="1" t="s">
        <v>6191</v>
      </c>
      <c r="C1876" s="1" t="s">
        <v>6192</v>
      </c>
      <c r="D1876" s="3" t="str">
        <f ca="1">IFERROR(__xludf.DUMMYFUNCTION("PROPER(REGEXEXTRACT(B1562, ""(?:https?:\/\/)?(?:www\.)?([a-zA-Z0-9-]+)\.""))"),"Skyscanner")</f>
        <v>Skyscanner</v>
      </c>
      <c r="E1876" s="1" t="s">
        <v>4372</v>
      </c>
      <c r="F1876" s="1">
        <v>7.0673969999999997</v>
      </c>
      <c r="G1876" s="1">
        <v>125.688047</v>
      </c>
      <c r="H1876" s="1" t="s">
        <v>6193</v>
      </c>
      <c r="I1876" s="1" t="s">
        <v>4252</v>
      </c>
      <c r="J1876" s="1">
        <f>IF(K1876="URBAN",1,IF(K1876="SUBURBAN",2,IF(K1876="RURAL",3,"")))</f>
        <v>2</v>
      </c>
      <c r="K1876" s="1" t="s">
        <v>84</v>
      </c>
      <c r="L1876" s="18">
        <v>46082</v>
      </c>
      <c r="M1876" s="49">
        <v>0.58333333333333337</v>
      </c>
      <c r="N1876" s="18">
        <v>46083</v>
      </c>
      <c r="O1876" s="56">
        <v>0.5</v>
      </c>
      <c r="P1876" s="31" t="str">
        <f>TEXT($L1876, "dddd")</f>
        <v>Sunday</v>
      </c>
      <c r="Q1876" s="39" t="s">
        <v>111</v>
      </c>
      <c r="R1876" s="39">
        <v>2915</v>
      </c>
      <c r="S1876" s="1" t="str">
        <f>IF(OR(MONTH(L1876)=12, MONTH(L1876)&lt;=5), "Dry Season", "Wet Season")</f>
        <v>Dry Season</v>
      </c>
      <c r="T1876" s="1">
        <v>1</v>
      </c>
      <c r="U1876" s="1">
        <v>1</v>
      </c>
      <c r="V1876" s="1">
        <v>0</v>
      </c>
      <c r="W1876" s="2">
        <f>IF(ISNUMBER(SEARCH("N/A", X1876)), 0, 1)</f>
        <v>0</v>
      </c>
      <c r="X1876" s="1" t="s">
        <v>44</v>
      </c>
      <c r="Y1876" s="1"/>
      <c r="Z1876" s="1"/>
      <c r="AA1876" s="11" cm="1">
        <f t="array" ref="AA1876">IF(ISBLANK(Y1876), 0, VINCentyInvDistance(F1876,G1876,Y1876,Z1876))</f>
        <v>0</v>
      </c>
      <c r="AB1876" s="1">
        <v>1</v>
      </c>
      <c r="AC1876" s="1">
        <v>8.6</v>
      </c>
      <c r="AD1876" s="1">
        <v>4.0999999999999996</v>
      </c>
      <c r="AE1876" s="1">
        <v>8</v>
      </c>
      <c r="AF1876" s="1">
        <v>1</v>
      </c>
      <c r="AG1876" s="1" t="s">
        <v>6194</v>
      </c>
      <c r="AH1876" s="1" t="s">
        <v>4109</v>
      </c>
      <c r="AI1876" s="1"/>
      <c r="AJ1876" s="1" t="s">
        <v>55</v>
      </c>
      <c r="AK1876" t="s">
        <v>17035</v>
      </c>
      <c r="AL1876" s="2">
        <v>0</v>
      </c>
      <c r="AM1876" s="1" t="s">
        <v>6195</v>
      </c>
    </row>
    <row r="1877" spans="1:39" ht="12.75" customHeight="1">
      <c r="A1877" s="1"/>
      <c r="B1877" s="1" t="s">
        <v>6198</v>
      </c>
      <c r="C1877" s="1" t="s">
        <v>6199</v>
      </c>
      <c r="D1877" s="3" t="str">
        <f ca="1">IFERROR(__xludf.DUMMYFUNCTION("PROPER(REGEXEXTRACT(B1564, ""(?:https?:\/\/)?(?:www\.)?([a-zA-Z0-9-]+)\.""))"),"Skyscanner")</f>
        <v>Skyscanner</v>
      </c>
      <c r="E1877" s="1" t="s">
        <v>6200</v>
      </c>
      <c r="F1877" s="1">
        <v>7.0986700000000003</v>
      </c>
      <c r="G1877" s="1">
        <v>125.67258</v>
      </c>
      <c r="H1877" s="1" t="s">
        <v>4751</v>
      </c>
      <c r="I1877" s="1" t="s">
        <v>4252</v>
      </c>
      <c r="J1877" s="1">
        <f>IF(K1877="URBAN",1,IF(K1877="SUBURBAN",2,IF(K1877="RURAL",3,"")))</f>
        <v>2</v>
      </c>
      <c r="K1877" s="1" t="s">
        <v>84</v>
      </c>
      <c r="L1877" s="18">
        <v>46082</v>
      </c>
      <c r="M1877" s="49">
        <v>0.58333333333333337</v>
      </c>
      <c r="N1877" s="18">
        <v>46083</v>
      </c>
      <c r="O1877" s="56">
        <v>0.5</v>
      </c>
      <c r="P1877" s="31" t="str">
        <f>TEXT($L1877, "dddd")</f>
        <v>Sunday</v>
      </c>
      <c r="Q1877" s="39" t="s">
        <v>111</v>
      </c>
      <c r="R1877" s="39">
        <v>10.199999999999999</v>
      </c>
      <c r="S1877" s="1" t="str">
        <f>IF(OR(MONTH(L1877)=12, MONTH(L1877)&lt;=5), "Dry Season", "Wet Season")</f>
        <v>Dry Season</v>
      </c>
      <c r="T1877" s="1">
        <v>1</v>
      </c>
      <c r="U1877" s="1">
        <v>1</v>
      </c>
      <c r="V1877" s="1">
        <v>0</v>
      </c>
      <c r="W1877" s="2">
        <f>IF(ISNUMBER(SEARCH("N/A", X1877)), 0, 1)</f>
        <v>0</v>
      </c>
      <c r="X1877" s="1" t="s">
        <v>44</v>
      </c>
      <c r="Y1877" s="1"/>
      <c r="Z1877" s="1"/>
      <c r="AA1877" s="11" cm="1">
        <f t="array" ref="AA1877">IF(ISBLANK(Y1877), 0, VINCentyInvDistance(F1877,G1877,Y1877,Z1877))</f>
        <v>0</v>
      </c>
      <c r="AB1877" s="1">
        <v>0</v>
      </c>
      <c r="AC1877" s="1">
        <v>8.8000000000000007</v>
      </c>
      <c r="AD1877" s="1">
        <v>4.3</v>
      </c>
      <c r="AE1877" s="1">
        <v>5</v>
      </c>
      <c r="AF1877" s="1">
        <v>1</v>
      </c>
      <c r="AG1877" s="1" t="s">
        <v>4564</v>
      </c>
      <c r="AH1877" s="1" t="s">
        <v>4109</v>
      </c>
      <c r="AI1877" s="1" t="str">
        <f>TRIM(MID(SUBSTITUTE($H1877,",",REPT(" ",200)),(LEN($H1877)-LEN(SUBSTITUTE($H1877,",",""))-2)*200+1,200))</f>
        <v>Davao Region</v>
      </c>
      <c r="AJ1877" s="1" t="s">
        <v>55</v>
      </c>
      <c r="AK1877" t="s">
        <v>17036</v>
      </c>
      <c r="AL1877" s="2">
        <v>0</v>
      </c>
      <c r="AM1877" s="1" t="s">
        <v>6201</v>
      </c>
    </row>
    <row r="1878" spans="1:39" ht="12.75" customHeight="1">
      <c r="A1878" s="1"/>
      <c r="B1878" s="1" t="s">
        <v>4288</v>
      </c>
      <c r="C1878" s="1" t="s">
        <v>6212</v>
      </c>
      <c r="D1878" s="3" t="str">
        <f ca="1">IFERROR(__xludf.DUMMYFUNCTION("PROPER(REGEXEXTRACT(B1570, ""(?:https?:\/\/)?(?:www\.)?([a-zA-Z0-9-]+)\.""))"),"Skyscanner")</f>
        <v>Skyscanner</v>
      </c>
      <c r="E1878" s="1" t="s">
        <v>4428</v>
      </c>
      <c r="F1878" s="1">
        <v>7.1307499999999999</v>
      </c>
      <c r="G1878" s="1">
        <v>125.6349</v>
      </c>
      <c r="H1878" s="1" t="s">
        <v>5116</v>
      </c>
      <c r="I1878" s="1" t="s">
        <v>4252</v>
      </c>
      <c r="J1878" s="1">
        <f>IF(K1878="URBAN",1,IF(K1878="SUBURBAN",2,IF(K1878="RURAL",3,"")))</f>
        <v>2</v>
      </c>
      <c r="K1878" s="1" t="s">
        <v>84</v>
      </c>
      <c r="L1878" s="18">
        <v>46082</v>
      </c>
      <c r="M1878" s="49">
        <v>0.58333333333333337</v>
      </c>
      <c r="N1878" s="18">
        <v>46083</v>
      </c>
      <c r="O1878" s="56">
        <v>0.5</v>
      </c>
      <c r="P1878" s="31" t="str">
        <f>TEXT($L1878, "dddd")</f>
        <v>Sunday</v>
      </c>
      <c r="Q1878" s="39" t="s">
        <v>111</v>
      </c>
      <c r="R1878" s="39">
        <v>961</v>
      </c>
      <c r="S1878" s="1" t="str">
        <f>IF(OR(MONTH(L1878)=12, MONTH(L1878)&lt;=5), "Dry Season", "Wet Season")</f>
        <v>Dry Season</v>
      </c>
      <c r="T1878" s="1">
        <v>1</v>
      </c>
      <c r="U1878" s="1">
        <v>0</v>
      </c>
      <c r="V1878" s="1">
        <v>0</v>
      </c>
      <c r="W1878" s="2">
        <f>IF(ISNUMBER(SEARCH("N/A", X1878)), 0, 1)</f>
        <v>0</v>
      </c>
      <c r="X1878" s="1" t="s">
        <v>44</v>
      </c>
      <c r="Y1878" s="1"/>
      <c r="Z1878" s="1"/>
      <c r="AA1878" s="11" cm="1">
        <f t="array" ref="AA1878">IF(ISBLANK(Y1878), 0, VINCentyInvDistance(F1878,G1878,Y1878,Z1878))</f>
        <v>0</v>
      </c>
      <c r="AB1878" s="1">
        <v>0</v>
      </c>
      <c r="AC1878" s="1">
        <v>9.1999999999999993</v>
      </c>
      <c r="AD1878" s="1">
        <v>4</v>
      </c>
      <c r="AE1878" s="1">
        <v>16</v>
      </c>
      <c r="AF1878" s="1">
        <v>1</v>
      </c>
      <c r="AG1878" s="1" t="s">
        <v>4285</v>
      </c>
      <c r="AH1878" s="1" t="s">
        <v>1704</v>
      </c>
      <c r="AI1878" s="1" t="str">
        <f>TRIM(MID(SUBSTITUTE($H1878,",",REPT(" ",200)),(LEN($H1878)-LEN(SUBSTITUTE($H1878,",",""))-2)*200+1,200))</f>
        <v>Davao Region</v>
      </c>
      <c r="AJ1878" s="1" t="s">
        <v>55</v>
      </c>
      <c r="AK1878" t="s">
        <v>4286</v>
      </c>
      <c r="AL1878" s="2">
        <v>0</v>
      </c>
      <c r="AM1878" s="1" t="s">
        <v>5117</v>
      </c>
    </row>
    <row r="1879" spans="1:39" ht="12.75" customHeight="1">
      <c r="A1879" s="1"/>
      <c r="B1879" s="1" t="s">
        <v>4654</v>
      </c>
      <c r="C1879" s="1" t="s">
        <v>6215</v>
      </c>
      <c r="D1879" s="3" t="str">
        <f ca="1">IFERROR(__xludf.DUMMYFUNCTION("PROPER(REGEXEXTRACT(B1573, ""(?:https?:\/\/)?(?:www\.)?([a-zA-Z0-9-]+)\.""))"),"Skyscanner")</f>
        <v>Skyscanner</v>
      </c>
      <c r="E1879" s="1" t="s">
        <v>4619</v>
      </c>
      <c r="F1879" s="1">
        <v>7.1355770999999999</v>
      </c>
      <c r="G1879" s="1">
        <v>125.6883192</v>
      </c>
      <c r="H1879" s="1" t="s">
        <v>6216</v>
      </c>
      <c r="I1879" s="1" t="s">
        <v>4252</v>
      </c>
      <c r="J1879" s="1">
        <f>IF(K1879="URBAN",1,IF(K1879="SUBURBAN",2,IF(K1879="RURAL",3,"")))</f>
        <v>2</v>
      </c>
      <c r="K1879" s="1" t="s">
        <v>84</v>
      </c>
      <c r="L1879" s="18">
        <v>46082</v>
      </c>
      <c r="M1879" s="49">
        <v>0.58333333333333337</v>
      </c>
      <c r="N1879" s="18">
        <v>46083</v>
      </c>
      <c r="O1879" s="56">
        <v>0.45833333333333331</v>
      </c>
      <c r="P1879" s="31" t="str">
        <f>TEXT($L1879, "dddd")</f>
        <v>Sunday</v>
      </c>
      <c r="Q1879" s="39" t="s">
        <v>531</v>
      </c>
      <c r="R1879" s="39">
        <v>481</v>
      </c>
      <c r="S1879" s="1" t="str">
        <f>IF(OR(MONTH(L1879)=12, MONTH(L1879)&lt;=5), "Dry Season", "Wet Season")</f>
        <v>Dry Season</v>
      </c>
      <c r="T1879" s="1">
        <v>1</v>
      </c>
      <c r="U1879" s="1">
        <v>1</v>
      </c>
      <c r="V1879" s="1">
        <v>0</v>
      </c>
      <c r="W1879" s="2">
        <f>IF(ISNUMBER(SEARCH("N/A", X1879)), 0, 1)</f>
        <v>1</v>
      </c>
      <c r="X1879" s="1" t="s">
        <v>1595</v>
      </c>
      <c r="Y1879" s="1">
        <v>9.7439737999999991</v>
      </c>
      <c r="Z1879" s="1">
        <v>118.7402726</v>
      </c>
      <c r="AA1879" s="11" cm="1">
        <f t="array" ref="AA1879">IF(ISBLANK(Y1879), 0, VINCentyInvDistance(F1879,G1879,Y1879,Z1879))</f>
        <v>817635.55559023342</v>
      </c>
      <c r="AB1879" s="1">
        <v>0</v>
      </c>
      <c r="AC1879" s="1">
        <v>6</v>
      </c>
      <c r="AD1879" s="1">
        <v>4.9000000000000004</v>
      </c>
      <c r="AE1879" s="1">
        <v>2</v>
      </c>
      <c r="AF1879" s="1">
        <v>1</v>
      </c>
      <c r="AG1879" s="1" t="s">
        <v>1596</v>
      </c>
      <c r="AH1879" s="1" t="s">
        <v>1597</v>
      </c>
      <c r="AI1879" s="1" t="str">
        <f>TRIM(MID(SUBSTITUTE($H1879,",",REPT(" ",200)),(LEN($H1879)-LEN(SUBSTITUTE($H1879,",",""))-2)*200+1,200))</f>
        <v>Davao Region</v>
      </c>
      <c r="AJ1879" s="1" t="s">
        <v>55</v>
      </c>
      <c r="AK1879" t="s">
        <v>4658</v>
      </c>
      <c r="AL1879" s="1">
        <v>2</v>
      </c>
      <c r="AM1879" s="1"/>
    </row>
    <row r="1880" spans="1:39" ht="12.75" customHeight="1">
      <c r="A1880" s="1"/>
      <c r="B1880" s="1" t="s">
        <v>4356</v>
      </c>
      <c r="C1880" s="1" t="s">
        <v>6226</v>
      </c>
      <c r="D1880" s="3" t="str">
        <f ca="1">IFERROR(__xludf.DUMMYFUNCTION("PROPER(REGEXEXTRACT(B1580, ""(?:https?:\/\/)?(?:www\.)?([a-zA-Z0-9-]+)\.""))"),"Skyscanner")</f>
        <v>Skyscanner</v>
      </c>
      <c r="E1880" s="1" t="s">
        <v>4413</v>
      </c>
      <c r="F1880" s="1">
        <v>7.0959487000000001</v>
      </c>
      <c r="G1880" s="1">
        <v>125.6169518</v>
      </c>
      <c r="H1880" s="1" t="s">
        <v>4414</v>
      </c>
      <c r="I1880" s="1" t="s">
        <v>4252</v>
      </c>
      <c r="J1880" s="1">
        <f>IF(K1880="URBAN",1,IF(K1880="SUBURBAN",2,IF(K1880="RURAL",3,"")))</f>
        <v>2</v>
      </c>
      <c r="K1880" s="1" t="s">
        <v>84</v>
      </c>
      <c r="L1880" s="18">
        <v>46082</v>
      </c>
      <c r="M1880" s="49">
        <v>0.58333333333333337</v>
      </c>
      <c r="N1880" s="18">
        <v>46083</v>
      </c>
      <c r="O1880" s="56">
        <v>0.5</v>
      </c>
      <c r="P1880" s="31" t="str">
        <f>TEXT($L1880, "dddd")</f>
        <v>Sunday</v>
      </c>
      <c r="Q1880" s="39" t="s">
        <v>111</v>
      </c>
      <c r="R1880" s="39">
        <v>958</v>
      </c>
      <c r="S1880" s="1" t="str">
        <f>IF(OR(MONTH(L1880)=12, MONTH(L1880)&lt;=5), "Dry Season", "Wet Season")</f>
        <v>Dry Season</v>
      </c>
      <c r="T1880" s="1">
        <v>1</v>
      </c>
      <c r="U1880" s="1">
        <v>0</v>
      </c>
      <c r="V1880" s="1">
        <v>0</v>
      </c>
      <c r="W1880" s="2">
        <f>IF(ISNUMBER(SEARCH("N/A", X1880)), 0, 1)</f>
        <v>1</v>
      </c>
      <c r="X1880" s="1" t="s">
        <v>4263</v>
      </c>
      <c r="Y1880" s="1">
        <v>7.0920304999999999</v>
      </c>
      <c r="Z1880" s="1">
        <v>125.61240720000001</v>
      </c>
      <c r="AA1880" s="11" cm="1">
        <f t="array" ref="AA1880">IF(ISBLANK(Y1880), 0, VINCentyInvDistance(F1880,G1880,Y1880,Z1880))</f>
        <v>663.19272478971834</v>
      </c>
      <c r="AB1880" s="1">
        <v>0</v>
      </c>
      <c r="AC1880" s="1">
        <v>8.4</v>
      </c>
      <c r="AD1880" s="1">
        <v>3.9</v>
      </c>
      <c r="AE1880" s="1">
        <v>105</v>
      </c>
      <c r="AF1880" s="1">
        <v>1</v>
      </c>
      <c r="AG1880" s="1" t="s">
        <v>4264</v>
      </c>
      <c r="AH1880" s="1" t="s">
        <v>1704</v>
      </c>
      <c r="AI1880" s="1" t="str">
        <f>TRIM(MID(SUBSTITUTE($H1880,",",REPT(" ",200)),(LEN($H1880)-LEN(SUBSTITUTE($H1880,",",""))-2)*200+1,200))</f>
        <v>Davao Region</v>
      </c>
      <c r="AJ1880" s="1" t="s">
        <v>55</v>
      </c>
      <c r="AK1880" t="s">
        <v>4360</v>
      </c>
      <c r="AL1880" s="2">
        <v>0</v>
      </c>
      <c r="AM1880" s="1"/>
    </row>
    <row r="1881" spans="1:39" ht="12.75" customHeight="1">
      <c r="A1881" s="1"/>
      <c r="B1881" s="1" t="s">
        <v>4763</v>
      </c>
      <c r="C1881" s="1" t="s">
        <v>6228</v>
      </c>
      <c r="D1881" s="3" t="str">
        <f ca="1">IFERROR(__xludf.DUMMYFUNCTION("PROPER(REGEXEXTRACT(B1583, ""(?:https?:\/\/)?(?:www\.)?([a-zA-Z0-9-]+)\.""))"),"Google")</f>
        <v>Google</v>
      </c>
      <c r="E1881" s="1" t="s">
        <v>4327</v>
      </c>
      <c r="F1881" s="1">
        <v>7.0684228999999998</v>
      </c>
      <c r="G1881" s="1">
        <v>125.6125375</v>
      </c>
      <c r="H1881" s="1" t="s">
        <v>6229</v>
      </c>
      <c r="I1881" s="1" t="s">
        <v>4252</v>
      </c>
      <c r="J1881" s="1">
        <f>IF(K1881="URBAN",1,IF(K1881="SUBURBAN",2,IF(K1881="RURAL",3,"")))</f>
        <v>2</v>
      </c>
      <c r="K1881" s="1" t="s">
        <v>84</v>
      </c>
      <c r="L1881" s="18">
        <v>46082</v>
      </c>
      <c r="M1881" s="49">
        <v>0.625</v>
      </c>
      <c r="N1881" s="18">
        <v>46083</v>
      </c>
      <c r="O1881" s="56">
        <v>0.5</v>
      </c>
      <c r="P1881" s="31" t="str">
        <f>TEXT($L1881, "dddd")</f>
        <v>Sunday</v>
      </c>
      <c r="Q1881" s="39" t="s">
        <v>111</v>
      </c>
      <c r="R1881" s="39">
        <v>971</v>
      </c>
      <c r="S1881" s="1" t="str">
        <f>IF(OR(MONTH(L1881)=12, MONTH(L1881)&lt;=5), "Dry Season", "Wet Season")</f>
        <v>Dry Season</v>
      </c>
      <c r="T1881" s="1">
        <v>1</v>
      </c>
      <c r="U1881" s="1">
        <v>0</v>
      </c>
      <c r="V1881" s="1">
        <v>0</v>
      </c>
      <c r="W1881" s="2">
        <f>IF(ISNUMBER(SEARCH("N/A", X1881)), 0, 1)</f>
        <v>0</v>
      </c>
      <c r="X1881" s="1" t="s">
        <v>44</v>
      </c>
      <c r="Y1881" s="1"/>
      <c r="Z1881" s="1"/>
      <c r="AA1881" s="11" cm="1">
        <f t="array" ref="AA1881">IF(ISBLANK(Y1881), 0, VINCentyInvDistance(F1881,G1881,Y1881,Z1881))</f>
        <v>0</v>
      </c>
      <c r="AB1881" s="1">
        <v>0</v>
      </c>
      <c r="AC1881" s="1">
        <v>0</v>
      </c>
      <c r="AD1881" s="1">
        <v>0</v>
      </c>
      <c r="AE1881" s="1">
        <v>189</v>
      </c>
      <c r="AF1881" s="1">
        <v>1</v>
      </c>
      <c r="AG1881" s="1" t="str">
        <f>TRIM(MID(SUBSTITUTE($H1881,",",REPT(" ",200)),(LEN($H1881)-LEN(SUBSTITUTE($H1881,",",""))-4)*200+1,200))</f>
        <v>Poblacion District</v>
      </c>
      <c r="AH1881" s="1" t="str">
        <f>TRIM(MID(SUBSTITUTE($H1881,",",REPT(" ",200)),(LEN($H1881)-LEN(SUBSTITUTE($H1881,",",""))-3)*200+1,200))</f>
        <v>Davao City</v>
      </c>
      <c r="AI1881" s="1" t="str">
        <f>TRIM(MID(SUBSTITUTE($H1881,",",REPT(" ",200)),(LEN($H1881)-LEN(SUBSTITUTE($H1881,",",""))-2)*200+1,200))</f>
        <v>Davao Region</v>
      </c>
      <c r="AJ1881" s="1" t="str">
        <f>TRIM(MID(SUBSTITUTE($H1881,",",REPT(" ",200)),(LEN($H1881)-LEN(SUBSTITUTE($H1881,",",""))-0)*200+1,200))</f>
        <v>Philippines</v>
      </c>
      <c r="AL1881" s="2">
        <v>0</v>
      </c>
      <c r="AM1881" s="1"/>
    </row>
    <row r="1882" spans="1:39" ht="12.75" customHeight="1">
      <c r="A1882" s="1"/>
      <c r="B1882" s="1" t="s">
        <v>4628</v>
      </c>
      <c r="C1882" s="1" t="s">
        <v>6264</v>
      </c>
      <c r="D1882" s="3" t="str">
        <f ca="1">IFERROR(__xludf.DUMMYFUNCTION("PROPER(REGEXEXTRACT(B1602, ""(?:https?:\/\/)?(?:www\.)?([a-zA-Z0-9-]+)\.""))"),"Skyscanner")</f>
        <v>Skyscanner</v>
      </c>
      <c r="E1882" s="1" t="s">
        <v>4456</v>
      </c>
      <c r="F1882" s="1">
        <v>7.0986634999999998</v>
      </c>
      <c r="G1882" s="1">
        <v>125.6231203</v>
      </c>
      <c r="H1882" s="1" t="s">
        <v>4457</v>
      </c>
      <c r="I1882" s="1" t="s">
        <v>4252</v>
      </c>
      <c r="J1882" s="1">
        <f>IF(K1882="URBAN",1,IF(K1882="SUBURBAN",2,IF(K1882="RURAL",3,"")))</f>
        <v>2</v>
      </c>
      <c r="K1882" s="1" t="s">
        <v>84</v>
      </c>
      <c r="L1882" s="18">
        <v>46082</v>
      </c>
      <c r="M1882" s="49">
        <v>0.58333333333333337</v>
      </c>
      <c r="N1882" s="18">
        <v>46083</v>
      </c>
      <c r="O1882" s="56">
        <v>0.5</v>
      </c>
      <c r="P1882" s="31" t="str">
        <f>TEXT($L1882, "dddd")</f>
        <v>Sunday</v>
      </c>
      <c r="Q1882" s="39" t="s">
        <v>111</v>
      </c>
      <c r="R1882" s="39">
        <v>1397</v>
      </c>
      <c r="S1882" s="1" t="str">
        <f>IF(OR(MONTH(L1882)=12, MONTH(L1882)&lt;=5), "Dry Season", "Wet Season")</f>
        <v>Dry Season</v>
      </c>
      <c r="T1882" s="1">
        <v>1</v>
      </c>
      <c r="U1882" s="1">
        <v>0</v>
      </c>
      <c r="V1882" s="1">
        <v>0</v>
      </c>
      <c r="W1882" s="2">
        <f>IF(ISNUMBER(SEARCH("N/A", X1882)), 0, 1)</f>
        <v>1</v>
      </c>
      <c r="X1882" s="1" t="s">
        <v>4318</v>
      </c>
      <c r="Y1882" s="1">
        <v>7.0989420000000001</v>
      </c>
      <c r="Z1882" s="1">
        <v>125.63104389999999</v>
      </c>
      <c r="AA1882" s="11" cm="1">
        <f t="array" ref="AA1882">IF(ISBLANK(Y1882), 0, VINCentyInvDistance(F1882,G1882,Y1882,Z1882))</f>
        <v>875.87621287554987</v>
      </c>
      <c r="AB1882" s="1">
        <v>1</v>
      </c>
      <c r="AC1882" s="1">
        <v>7.6</v>
      </c>
      <c r="AD1882" s="1">
        <v>4.0999999999999996</v>
      </c>
      <c r="AE1882" s="1">
        <v>133</v>
      </c>
      <c r="AF1882" s="1">
        <v>1</v>
      </c>
      <c r="AG1882" s="1" t="s">
        <v>4319</v>
      </c>
      <c r="AH1882" s="1" t="s">
        <v>1704</v>
      </c>
      <c r="AI1882" s="1" t="str">
        <f>TRIM(MID(SUBSTITUTE($H1882,",",REPT(" ",200)),(LEN($H1882)-LEN(SUBSTITUTE($H1882,",",""))-2)*200+1,200))</f>
        <v>Davao Region</v>
      </c>
      <c r="AJ1882" s="1" t="s">
        <v>55</v>
      </c>
      <c r="AK1882" t="s">
        <v>16919</v>
      </c>
      <c r="AL1882" s="2">
        <v>0</v>
      </c>
      <c r="AM1882" s="1"/>
    </row>
    <row r="1883" spans="1:39" ht="12.75" customHeight="1">
      <c r="A1883" s="1"/>
      <c r="B1883" s="1" t="s">
        <v>6273</v>
      </c>
      <c r="C1883" s="1" t="s">
        <v>6274</v>
      </c>
      <c r="D1883" s="3" t="str">
        <f ca="1">IFERROR(__xludf.DUMMYFUNCTION("PROPER(REGEXEXTRACT(B1608, ""(?:https?:\/\/)?(?:www\.)?([a-zA-Z0-9-]+)\.""))"),"Skyscanner")</f>
        <v>Skyscanner</v>
      </c>
      <c r="E1883" s="1" t="s">
        <v>4474</v>
      </c>
      <c r="F1883" s="1">
        <v>7.0711599999999999</v>
      </c>
      <c r="G1883" s="1">
        <v>125.71186</v>
      </c>
      <c r="H1883" s="1" t="s">
        <v>6275</v>
      </c>
      <c r="I1883" s="1" t="s">
        <v>4252</v>
      </c>
      <c r="J1883" s="1">
        <f>IF(K1883="URBAN",1,IF(K1883="SUBURBAN",2,IF(K1883="RURAL",3,"")))</f>
        <v>2</v>
      </c>
      <c r="K1883" s="1" t="s">
        <v>84</v>
      </c>
      <c r="L1883" s="18">
        <v>46082</v>
      </c>
      <c r="M1883" s="49">
        <v>0.58333333333333337</v>
      </c>
      <c r="N1883" s="18">
        <v>46083</v>
      </c>
      <c r="O1883" s="56">
        <v>0.52083333333333337</v>
      </c>
      <c r="P1883" s="31" t="str">
        <f>TEXT($L1883, "dddd")</f>
        <v>Sunday</v>
      </c>
      <c r="Q1883" s="39" t="s">
        <v>111</v>
      </c>
      <c r="R1883" s="39">
        <v>1168</v>
      </c>
      <c r="S1883" s="1" t="str">
        <f>IF(OR(MONTH(L1883)=12, MONTH(L1883)&lt;=5), "Dry Season", "Wet Season")</f>
        <v>Dry Season</v>
      </c>
      <c r="T1883" s="1">
        <v>1</v>
      </c>
      <c r="U1883" s="1">
        <v>0</v>
      </c>
      <c r="V1883" s="1">
        <v>1</v>
      </c>
      <c r="W1883" s="2">
        <f>IF(ISNUMBER(SEARCH("N/A", X1883)), 0, 1)</f>
        <v>0</v>
      </c>
      <c r="X1883" s="1" t="s">
        <v>44</v>
      </c>
      <c r="Y1883" s="1"/>
      <c r="Z1883" s="1"/>
      <c r="AA1883" s="11" cm="1">
        <f t="array" ref="AA1883">IF(ISBLANK(Y1883), 0, VINCentyInvDistance(F1883,G1883,Y1883,Z1883))</f>
        <v>0</v>
      </c>
      <c r="AB1883" s="1">
        <v>0</v>
      </c>
      <c r="AC1883" s="1">
        <v>0</v>
      </c>
      <c r="AD1883" s="1">
        <v>0</v>
      </c>
      <c r="AE1883" s="1">
        <v>209</v>
      </c>
      <c r="AF1883" s="1">
        <v>1</v>
      </c>
      <c r="AG1883" s="1" t="s">
        <v>6117</v>
      </c>
      <c r="AH1883" s="1" t="s">
        <v>4109</v>
      </c>
      <c r="AI1883" s="1" t="str">
        <f>TRIM(MID(SUBSTITUTE($H1883,",",REPT(" ",200)),(LEN($H1883)-LEN(SUBSTITUTE($H1883,",",""))-2)*200+1,200))</f>
        <v>Davao Region</v>
      </c>
      <c r="AJ1883" s="1" t="s">
        <v>55</v>
      </c>
      <c r="AK1883" t="s">
        <v>17041</v>
      </c>
      <c r="AL1883" s="2">
        <v>0</v>
      </c>
      <c r="AM1883" s="1" t="s">
        <v>6276</v>
      </c>
    </row>
    <row r="1884" spans="1:39" ht="12.75" customHeight="1">
      <c r="A1884" s="1"/>
      <c r="B1884" s="1" t="s">
        <v>4477</v>
      </c>
      <c r="C1884" s="1" t="s">
        <v>6277</v>
      </c>
      <c r="D1884" s="3" t="str">
        <f ca="1">IFERROR(__xludf.DUMMYFUNCTION("PROPER(REGEXEXTRACT(B1609, ""(?:https?:\/\/)?(?:www\.)?([a-zA-Z0-9-]+)\.""))"),"Skyscanner")</f>
        <v>Skyscanner</v>
      </c>
      <c r="E1884" s="1" t="s">
        <v>6278</v>
      </c>
      <c r="F1884" s="1">
        <v>7.1818910999999996</v>
      </c>
      <c r="G1884" s="1">
        <v>125.71854930000001</v>
      </c>
      <c r="H1884" s="1" t="s">
        <v>6279</v>
      </c>
      <c r="I1884" s="1" t="s">
        <v>4252</v>
      </c>
      <c r="J1884" s="1">
        <f>IF(K1884="URBAN",1,IF(K1884="SUBURBAN",2,IF(K1884="RURAL",3,"")))</f>
        <v>2</v>
      </c>
      <c r="K1884" s="1" t="s">
        <v>84</v>
      </c>
      <c r="L1884" s="18">
        <v>46082</v>
      </c>
      <c r="M1884" s="49">
        <v>0.58333333333333337</v>
      </c>
      <c r="N1884" s="18">
        <v>46083</v>
      </c>
      <c r="O1884" s="56">
        <v>0.5</v>
      </c>
      <c r="P1884" s="31" t="str">
        <f>TEXT($L1884, "dddd")</f>
        <v>Sunday</v>
      </c>
      <c r="Q1884" s="39" t="s">
        <v>111</v>
      </c>
      <c r="R1884" s="39">
        <v>2636</v>
      </c>
      <c r="S1884" s="1" t="str">
        <f>IF(OR(MONTH(L1884)=12, MONTH(L1884)&lt;=5), "Dry Season", "Wet Season")</f>
        <v>Dry Season</v>
      </c>
      <c r="T1884" s="1">
        <v>1</v>
      </c>
      <c r="U1884" s="1">
        <v>1</v>
      </c>
      <c r="V1884" s="1">
        <v>0</v>
      </c>
      <c r="W1884" s="2">
        <f>IF(ISNUMBER(SEARCH("N/A", X1884)), 0, 1)</f>
        <v>1</v>
      </c>
      <c r="X1884" s="1" t="s">
        <v>4263</v>
      </c>
      <c r="Y1884" s="1">
        <v>7.0920304999999999</v>
      </c>
      <c r="Z1884" s="1">
        <v>125.61240720000001</v>
      </c>
      <c r="AA1884" s="11" cm="1">
        <f t="array" ref="AA1884">IF(ISBLANK(Y1884), 0, VINCentyInvDistance(F1884,G1884,Y1884,Z1884))</f>
        <v>15369.763942826719</v>
      </c>
      <c r="AB1884" s="1">
        <v>0</v>
      </c>
      <c r="AC1884" s="1">
        <v>8.8000000000000007</v>
      </c>
      <c r="AD1884" s="1">
        <v>5</v>
      </c>
      <c r="AE1884" s="1">
        <v>35</v>
      </c>
      <c r="AF1884" s="1">
        <v>1</v>
      </c>
      <c r="AG1884" s="1" t="s">
        <v>4264</v>
      </c>
      <c r="AH1884" s="1" t="s">
        <v>1704</v>
      </c>
      <c r="AI1884" s="1" t="str">
        <f>TRIM(MID(SUBSTITUTE($H1884,",",REPT(" ",200)),(LEN($H1884)-LEN(SUBSTITUTE($H1884,",",""))-2)*200+1,200))</f>
        <v>Davao Region</v>
      </c>
      <c r="AJ1884" s="1" t="s">
        <v>55</v>
      </c>
      <c r="AK1884" t="s">
        <v>4481</v>
      </c>
      <c r="AL1884" s="2">
        <v>0</v>
      </c>
      <c r="AM1884" s="1"/>
    </row>
    <row r="1885" spans="1:39" ht="12.75" customHeight="1">
      <c r="A1885" s="1"/>
      <c r="B1885" s="1" t="s">
        <v>5408</v>
      </c>
      <c r="C1885" s="1" t="s">
        <v>6280</v>
      </c>
      <c r="D1885" s="3" t="str">
        <f ca="1">IFERROR(__xludf.DUMMYFUNCTION("PROPER(REGEXEXTRACT(B1610, ""(?:https?:\/\/)?(?:www\.)?([a-zA-Z0-9-]+)\.""))"),"Skyscanner")</f>
        <v>Skyscanner</v>
      </c>
      <c r="E1885" s="1" t="s">
        <v>6281</v>
      </c>
      <c r="F1885" s="1">
        <v>7.096673</v>
      </c>
      <c r="G1885" s="1">
        <v>125.6144407</v>
      </c>
      <c r="H1885" s="1" t="s">
        <v>6282</v>
      </c>
      <c r="I1885" s="1" t="s">
        <v>4252</v>
      </c>
      <c r="J1885" s="1">
        <f>IF(K1885="URBAN",1,IF(K1885="SUBURBAN",2,IF(K1885="RURAL",3,"")))</f>
        <v>2</v>
      </c>
      <c r="K1885" s="1" t="s">
        <v>84</v>
      </c>
      <c r="L1885" s="18">
        <v>46082</v>
      </c>
      <c r="M1885" s="49">
        <v>0.625</v>
      </c>
      <c r="N1885" s="18">
        <v>46083</v>
      </c>
      <c r="O1885" s="56">
        <v>0.5</v>
      </c>
      <c r="P1885" s="31" t="str">
        <f>TEXT($L1885, "dddd")</f>
        <v>Sunday</v>
      </c>
      <c r="Q1885" s="39" t="s">
        <v>111</v>
      </c>
      <c r="R1885" s="39">
        <v>2302</v>
      </c>
      <c r="S1885" s="1" t="str">
        <f>IF(OR(MONTH(L1885)=12, MONTH(L1885)&lt;=5), "Dry Season", "Wet Season")</f>
        <v>Dry Season</v>
      </c>
      <c r="T1885" s="1">
        <v>1</v>
      </c>
      <c r="U1885" s="1">
        <v>0</v>
      </c>
      <c r="V1885" s="1">
        <v>0</v>
      </c>
      <c r="W1885" s="2">
        <f>IF(ISNUMBER(SEARCH("N/A", X1885)), 0, 1)</f>
        <v>0</v>
      </c>
      <c r="X1885" s="1" t="s">
        <v>44</v>
      </c>
      <c r="Y1885" s="1"/>
      <c r="Z1885" s="1"/>
      <c r="AA1885" s="11" cm="1">
        <f t="array" ref="AA1885">IF(ISBLANK(Y1885), 0, VINCentyInvDistance(F1885,G1885,Y1885,Z1885))</f>
        <v>0</v>
      </c>
      <c r="AB1885" s="1">
        <v>1</v>
      </c>
      <c r="AC1885" s="1">
        <v>9.4</v>
      </c>
      <c r="AD1885" s="1">
        <v>5</v>
      </c>
      <c r="AE1885" s="1">
        <v>768</v>
      </c>
      <c r="AF1885" s="1">
        <v>1</v>
      </c>
      <c r="AG1885" s="1" t="s">
        <v>4564</v>
      </c>
      <c r="AH1885" s="1" t="s">
        <v>4109</v>
      </c>
      <c r="AI1885" s="1" t="str">
        <f>TRIM(MID(SUBSTITUTE($H1885,",",REPT(" ",200)),(LEN($H1885)-LEN(SUBSTITUTE($H1885,",",""))-2)*200+1,200))</f>
        <v>Davao Region</v>
      </c>
      <c r="AJ1885" s="1" t="s">
        <v>55</v>
      </c>
      <c r="AK1885" t="s">
        <v>16913</v>
      </c>
      <c r="AL1885" s="2">
        <v>0</v>
      </c>
      <c r="AM1885" s="1"/>
    </row>
    <row r="1886" spans="1:39" ht="12.75" customHeight="1">
      <c r="A1886" s="1"/>
      <c r="B1886" s="1" t="s">
        <v>4520</v>
      </c>
      <c r="C1886" s="1" t="s">
        <v>6305</v>
      </c>
      <c r="D1886" s="3" t="str">
        <f ca="1">IFERROR(__xludf.DUMMYFUNCTION("PROPER(REGEXEXTRACT(B1620, ""(?:https?:\/\/)?(?:www\.)?([a-zA-Z0-9-]+)\.""))"),"Skyscanner")</f>
        <v>Skyscanner</v>
      </c>
      <c r="E1886" s="1" t="s">
        <v>4720</v>
      </c>
      <c r="F1886" s="1">
        <v>7.0674900000000003</v>
      </c>
      <c r="G1886" s="1">
        <v>125.61159000000001</v>
      </c>
      <c r="H1886" s="1" t="s">
        <v>4518</v>
      </c>
      <c r="I1886" s="1" t="s">
        <v>2622</v>
      </c>
      <c r="J1886" s="1">
        <f>IF(K1886="URBAN",1,IF(K1886="SUBURBAN",2,IF(K1886="RURAL",3,"")))</f>
        <v>2</v>
      </c>
      <c r="K1886" s="1" t="s">
        <v>84</v>
      </c>
      <c r="L1886" s="18">
        <v>46082</v>
      </c>
      <c r="M1886" s="49">
        <v>0.58333333333333337</v>
      </c>
      <c r="N1886" s="18">
        <v>46083</v>
      </c>
      <c r="O1886" s="56">
        <v>0.5</v>
      </c>
      <c r="P1886" s="31" t="str">
        <f>TEXT($L1886, "dddd")</f>
        <v>Sunday</v>
      </c>
      <c r="Q1886" s="39" t="s">
        <v>111</v>
      </c>
      <c r="R1886" s="39">
        <v>2304</v>
      </c>
      <c r="S1886" s="1" t="str">
        <f>IF(OR(MONTH(L1886)=12, MONTH(L1886)&lt;=5), "Dry Season", "Wet Season")</f>
        <v>Dry Season</v>
      </c>
      <c r="T1886" s="1">
        <v>1</v>
      </c>
      <c r="U1886" s="1">
        <v>0</v>
      </c>
      <c r="V1886" s="1">
        <v>0</v>
      </c>
      <c r="W1886" s="2">
        <f>IF(ISNUMBER(SEARCH("N/A", X1886)), 0, 1)</f>
        <v>0</v>
      </c>
      <c r="X1886" s="1" t="s">
        <v>44</v>
      </c>
      <c r="Y1886" s="1"/>
      <c r="Z1886" s="1"/>
      <c r="AA1886" s="11" cm="1">
        <f t="array" ref="AA1886">IF(ISBLANK(Y1886), 0, VINCentyInvDistance(F1886,G1886,Y1886,Z1886))</f>
        <v>0</v>
      </c>
      <c r="AB1886" s="1">
        <v>0</v>
      </c>
      <c r="AC1886" s="1">
        <v>7.6</v>
      </c>
      <c r="AD1886" s="1">
        <v>4.2</v>
      </c>
      <c r="AE1886" s="1">
        <v>35</v>
      </c>
      <c r="AF1886" s="1">
        <v>1</v>
      </c>
      <c r="AG1886" s="1" t="s">
        <v>1703</v>
      </c>
      <c r="AH1886" s="1" t="s">
        <v>1704</v>
      </c>
      <c r="AI1886" s="1"/>
      <c r="AJ1886" s="1" t="s">
        <v>55</v>
      </c>
      <c r="AK1886" t="s">
        <v>16909</v>
      </c>
      <c r="AL1886" s="2">
        <v>0</v>
      </c>
      <c r="AM1886" s="1" t="s">
        <v>4523</v>
      </c>
    </row>
    <row r="1887" spans="1:39" ht="12.75" customHeight="1">
      <c r="A1887" s="1"/>
      <c r="B1887" s="1" t="s">
        <v>4743</v>
      </c>
      <c r="C1887" s="1" t="s">
        <v>6309</v>
      </c>
      <c r="D1887" s="3" t="str">
        <f ca="1">IFERROR(__xludf.DUMMYFUNCTION("PROPER(REGEXEXTRACT(B1625, ""(?:https?:\/\/)?(?:www\.)?([a-zA-Z0-9-]+)\.""))"),"Skyscanner")</f>
        <v>Skyscanner</v>
      </c>
      <c r="E1887" s="1" t="s">
        <v>6310</v>
      </c>
      <c r="F1887" s="1">
        <v>7.1388499999999997</v>
      </c>
      <c r="G1887" s="1">
        <v>125.63834300000001</v>
      </c>
      <c r="H1887" s="1" t="s">
        <v>4746</v>
      </c>
      <c r="I1887" s="1" t="s">
        <v>4252</v>
      </c>
      <c r="J1887" s="1">
        <f>IF(K1887="URBAN",1,IF(K1887="SUBURBAN",2,IF(K1887="RURAL",3,"")))</f>
        <v>2</v>
      </c>
      <c r="K1887" s="1" t="s">
        <v>84</v>
      </c>
      <c r="L1887" s="18">
        <v>46082</v>
      </c>
      <c r="M1887" s="49">
        <v>0.58333333333333337</v>
      </c>
      <c r="N1887" s="18">
        <v>46083</v>
      </c>
      <c r="O1887" s="56">
        <v>0.41666666666666669</v>
      </c>
      <c r="P1887" s="31" t="str">
        <f>TEXT($L1887, "dddd")</f>
        <v>Sunday</v>
      </c>
      <c r="Q1887" s="39" t="s">
        <v>111</v>
      </c>
      <c r="R1887" s="39">
        <v>1400</v>
      </c>
      <c r="S1887" s="1" t="str">
        <f>IF(OR(MONTH(L1887)=12, MONTH(L1887)&lt;=5), "Dry Season", "Wet Season")</f>
        <v>Dry Season</v>
      </c>
      <c r="T1887" s="1">
        <v>1</v>
      </c>
      <c r="U1887" s="1">
        <v>1</v>
      </c>
      <c r="V1887" s="1">
        <v>0</v>
      </c>
      <c r="W1887" s="2">
        <f>IF(ISNUMBER(SEARCH("N/A", X1887)), 0, 1)</f>
        <v>0</v>
      </c>
      <c r="X1887" s="1" t="s">
        <v>44</v>
      </c>
      <c r="Y1887" s="1"/>
      <c r="Z1887" s="1"/>
      <c r="AA1887" s="11" cm="1">
        <f t="array" ref="AA1887">IF(ISBLANK(Y1887), 0, VINCentyInvDistance(F1887,G1887,Y1887,Z1887))</f>
        <v>0</v>
      </c>
      <c r="AB1887" s="1">
        <v>1</v>
      </c>
      <c r="AC1887" s="1">
        <v>6.2</v>
      </c>
      <c r="AD1887" s="1">
        <v>4.3</v>
      </c>
      <c r="AE1887" s="1">
        <v>6</v>
      </c>
      <c r="AF1887" s="1">
        <v>1</v>
      </c>
      <c r="AG1887" s="1" t="s">
        <v>4285</v>
      </c>
      <c r="AH1887" s="1" t="s">
        <v>1704</v>
      </c>
      <c r="AI1887" s="1" t="str">
        <f>TRIM(MID(SUBSTITUTE($H1887,",",REPT(" ",200)),(LEN($H1887)-LEN(SUBSTITUTE($H1887,",",""))-2)*200+1,200))</f>
        <v>Davao Region</v>
      </c>
      <c r="AJ1887" s="1" t="s">
        <v>55</v>
      </c>
      <c r="AK1887" t="s">
        <v>16926</v>
      </c>
      <c r="AL1887" s="2">
        <v>0</v>
      </c>
      <c r="AM1887" s="1" t="s">
        <v>4747</v>
      </c>
    </row>
    <row r="1888" spans="1:39" ht="12.75" customHeight="1">
      <c r="A1888" s="1"/>
      <c r="B1888" s="1" t="s">
        <v>4732</v>
      </c>
      <c r="C1888" s="1" t="s">
        <v>6316</v>
      </c>
      <c r="D1888" s="3" t="str">
        <f ca="1">IFERROR(__xludf.DUMMYFUNCTION("PROPER(REGEXEXTRACT(B1627, ""(?:https?:\/\/)?(?:www\.)?([a-zA-Z0-9-]+)\.""))"),"Skyscanner")</f>
        <v>Skyscanner</v>
      </c>
      <c r="E1888" s="1" t="s">
        <v>4460</v>
      </c>
      <c r="F1888" s="1">
        <v>7.0687030000000002</v>
      </c>
      <c r="G1888" s="1">
        <v>125.6115935</v>
      </c>
      <c r="H1888" s="1" t="s">
        <v>4333</v>
      </c>
      <c r="I1888" s="1" t="s">
        <v>4252</v>
      </c>
      <c r="J1888" s="1">
        <f>IF(K1888="URBAN",1,IF(K1888="SUBURBAN",2,IF(K1888="RURAL",3,"")))</f>
        <v>2</v>
      </c>
      <c r="K1888" s="1" t="s">
        <v>84</v>
      </c>
      <c r="L1888" s="18">
        <v>46082</v>
      </c>
      <c r="M1888" s="49">
        <v>0.58333333333333337</v>
      </c>
      <c r="N1888" s="18">
        <v>46083</v>
      </c>
      <c r="O1888" s="56">
        <v>0.5</v>
      </c>
      <c r="P1888" s="31" t="str">
        <f>TEXT($L1888, "dddd")</f>
        <v>Sunday</v>
      </c>
      <c r="Q1888" s="39" t="s">
        <v>111</v>
      </c>
      <c r="R1888" s="39">
        <v>1262</v>
      </c>
      <c r="S1888" s="1" t="str">
        <f>IF(OR(MONTH(L1888)=12, MONTH(L1888)&lt;=5), "Dry Season", "Wet Season")</f>
        <v>Dry Season</v>
      </c>
      <c r="T1888" s="1">
        <v>1</v>
      </c>
      <c r="U1888" s="1">
        <v>0</v>
      </c>
      <c r="V1888" s="1">
        <v>0</v>
      </c>
      <c r="W1888" s="2">
        <f>IF(ISNUMBER(SEARCH("N/A", X1888)), 0, 1)</f>
        <v>1</v>
      </c>
      <c r="X1888" s="1" t="s">
        <v>4735</v>
      </c>
      <c r="Y1888" s="1">
        <v>7.110754</v>
      </c>
      <c r="Z1888" s="1">
        <v>125.61175</v>
      </c>
      <c r="AA1888" s="11" cm="1">
        <f t="array" ref="AA1888">IF(ISBLANK(Y1888), 0, VINCentyInvDistance(F1888,G1888,Y1888,Z1888))</f>
        <v>4650.5023632497368</v>
      </c>
      <c r="AB1888" s="1">
        <v>1</v>
      </c>
      <c r="AC1888" s="1">
        <v>7</v>
      </c>
      <c r="AD1888" s="1">
        <v>4</v>
      </c>
      <c r="AE1888" s="1">
        <v>70</v>
      </c>
      <c r="AF1888" s="1">
        <v>1</v>
      </c>
      <c r="AG1888" s="1" t="s">
        <v>4736</v>
      </c>
      <c r="AH1888" s="1" t="s">
        <v>1704</v>
      </c>
      <c r="AI1888" s="1" t="str">
        <f>TRIM(MID(SUBSTITUTE($H1888,",",REPT(" ",200)),(LEN($H1888)-LEN(SUBSTITUTE($H1888,",",""))-2)*200+1,200))</f>
        <v>Davao Region</v>
      </c>
      <c r="AJ1888" s="1" t="s">
        <v>55</v>
      </c>
      <c r="AK1888" t="s">
        <v>16925</v>
      </c>
      <c r="AL1888" s="2">
        <v>0</v>
      </c>
      <c r="AM1888" s="1"/>
    </row>
    <row r="1889" spans="1:39" ht="12.75" customHeight="1">
      <c r="A1889" s="1"/>
      <c r="B1889" s="1" t="s">
        <v>4702</v>
      </c>
      <c r="C1889" s="1" t="s">
        <v>6339</v>
      </c>
      <c r="D1889" s="3" t="str">
        <f ca="1">IFERROR(__xludf.DUMMYFUNCTION("PROPER(REGEXEXTRACT(B1638, ""(?:https?:\/\/)?(?:www\.)?([a-zA-Z0-9-]+)\.""))"),"Skyscanner")</f>
        <v>Skyscanner</v>
      </c>
      <c r="E1889" s="1" t="s">
        <v>6340</v>
      </c>
      <c r="F1889" s="1">
        <v>7.1436799999999998</v>
      </c>
      <c r="G1889" s="1">
        <v>125.6354</v>
      </c>
      <c r="H1889" s="1" t="s">
        <v>4705</v>
      </c>
      <c r="I1889" s="1" t="s">
        <v>4252</v>
      </c>
      <c r="J1889" s="1">
        <f>IF(K1889="URBAN",1,IF(K1889="SUBURBAN",2,IF(K1889="RURAL",3,"")))</f>
        <v>2</v>
      </c>
      <c r="K1889" s="1" t="s">
        <v>84</v>
      </c>
      <c r="L1889" s="18">
        <v>46082</v>
      </c>
      <c r="M1889" s="49">
        <v>0.625</v>
      </c>
      <c r="N1889" s="18">
        <v>46083</v>
      </c>
      <c r="O1889" s="56">
        <v>0.5</v>
      </c>
      <c r="P1889" s="31" t="str">
        <f>TEXT($L1889, "dddd")</f>
        <v>Sunday</v>
      </c>
      <c r="Q1889" s="39" t="s">
        <v>111</v>
      </c>
      <c r="R1889" s="39">
        <v>1511</v>
      </c>
      <c r="S1889" s="1" t="str">
        <f>IF(OR(MONTH(L1889)=12, MONTH(L1889)&lt;=5), "Dry Season", "Wet Season")</f>
        <v>Dry Season</v>
      </c>
      <c r="T1889" s="1">
        <v>1</v>
      </c>
      <c r="U1889" s="1">
        <v>1</v>
      </c>
      <c r="V1889" s="1">
        <v>0</v>
      </c>
      <c r="W1889" s="2">
        <f>IF(ISNUMBER(SEARCH("N/A", X1889)), 0, 1)</f>
        <v>0</v>
      </c>
      <c r="X1889" s="1" t="s">
        <v>44</v>
      </c>
      <c r="Y1889" s="1"/>
      <c r="Z1889" s="1"/>
      <c r="AA1889" s="11" cm="1">
        <f t="array" ref="AA1889">IF(ISBLANK(Y1889), 0, VINCentyInvDistance(F1889,G1889,Y1889,Z1889))</f>
        <v>0</v>
      </c>
      <c r="AB1889" s="1">
        <v>0</v>
      </c>
      <c r="AC1889" s="1">
        <v>0</v>
      </c>
      <c r="AD1889" s="1">
        <v>0</v>
      </c>
      <c r="AE1889" s="1">
        <v>1</v>
      </c>
      <c r="AF1889" s="1">
        <v>1</v>
      </c>
      <c r="AG1889" s="1" t="s">
        <v>4285</v>
      </c>
      <c r="AH1889" s="1" t="s">
        <v>1704</v>
      </c>
      <c r="AI1889" s="1" t="str">
        <f>TRIM(MID(SUBSTITUTE($H1889,",",REPT(" ",200)),(LEN($H1889)-LEN(SUBSTITUTE($H1889,",",""))-2)*200+1,200))</f>
        <v>Davao Region</v>
      </c>
      <c r="AJ1889" s="1" t="s">
        <v>55</v>
      </c>
      <c r="AL1889" s="2">
        <v>0</v>
      </c>
      <c r="AM1889" s="1" t="s">
        <v>4706</v>
      </c>
    </row>
    <row r="1890" spans="1:39" ht="12.75" customHeight="1">
      <c r="A1890" s="1"/>
      <c r="B1890" s="1" t="s">
        <v>4806</v>
      </c>
      <c r="C1890" s="1" t="s">
        <v>6348</v>
      </c>
      <c r="D1890" s="3" t="str">
        <f ca="1">IFERROR(__xludf.DUMMYFUNCTION("PROPER(REGEXEXTRACT(B1644, ""(?:https?:\/\/)?(?:www\.)?([a-zA-Z0-9-]+)\.""))"),"Google")</f>
        <v>Google</v>
      </c>
      <c r="E1890" s="1" t="s">
        <v>4757</v>
      </c>
      <c r="F1890" s="1">
        <v>7.0840639999999997</v>
      </c>
      <c r="G1890" s="1">
        <v>125.6171722</v>
      </c>
      <c r="H1890" s="1" t="s">
        <v>4758</v>
      </c>
      <c r="I1890" s="1" t="s">
        <v>4252</v>
      </c>
      <c r="J1890" s="1">
        <f>IF(K1890="URBAN",1,IF(K1890="SUBURBAN",2,IF(K1890="RURAL",3,"")))</f>
        <v>2</v>
      </c>
      <c r="K1890" s="1" t="s">
        <v>84</v>
      </c>
      <c r="L1890" s="18">
        <v>46082</v>
      </c>
      <c r="M1890" s="49">
        <v>0.625</v>
      </c>
      <c r="N1890" s="18">
        <v>46083</v>
      </c>
      <c r="O1890" s="56">
        <v>0.5</v>
      </c>
      <c r="P1890" s="31" t="str">
        <f>TEXT($L1890, "dddd")</f>
        <v>Sunday</v>
      </c>
      <c r="Q1890" s="39" t="s">
        <v>111</v>
      </c>
      <c r="R1890" s="39">
        <v>1386</v>
      </c>
      <c r="S1890" s="1" t="str">
        <f>IF(OR(MONTH(L1890)=12, MONTH(L1890)&lt;=5), "Dry Season", "Wet Season")</f>
        <v>Dry Season</v>
      </c>
      <c r="T1890" s="1">
        <v>1</v>
      </c>
      <c r="U1890" s="1">
        <v>1</v>
      </c>
      <c r="V1890" s="1">
        <v>0</v>
      </c>
      <c r="W1890" s="2">
        <f>IF(ISNUMBER(SEARCH("N/A", X1890)), 0, 1)</f>
        <v>0</v>
      </c>
      <c r="X1890" s="1" t="s">
        <v>44</v>
      </c>
      <c r="Y1890" s="1"/>
      <c r="Z1890" s="1"/>
      <c r="AA1890" s="11" cm="1">
        <f t="array" ref="AA1890">IF(ISBLANK(Y1890), 0, VINCentyInvDistance(F1890,G1890,Y1890,Z1890))</f>
        <v>0</v>
      </c>
      <c r="AB1890" s="1">
        <v>0</v>
      </c>
      <c r="AC1890" s="1">
        <v>0</v>
      </c>
      <c r="AD1890" s="1">
        <v>0</v>
      </c>
      <c r="AE1890" s="1">
        <v>163</v>
      </c>
      <c r="AF1890" s="1">
        <v>1</v>
      </c>
      <c r="AG1890" s="1" t="str">
        <f>TRIM(MID(SUBSTITUTE($H1890,",",REPT(" ",200)),(LEN($H1890)-LEN(SUBSTITUTE($H1890,",",""))-4)*200+1,200))</f>
        <v>Poblacion District</v>
      </c>
      <c r="AH1890" s="1" t="str">
        <f>TRIM(MID(SUBSTITUTE($H1890,",",REPT(" ",200)),(LEN($H1890)-LEN(SUBSTITUTE($H1890,",",""))-3)*200+1,200))</f>
        <v>Davao City</v>
      </c>
      <c r="AI1890" s="1" t="str">
        <f>TRIM(MID(SUBSTITUTE($H1890,",",REPT(" ",200)),(LEN($H1890)-LEN(SUBSTITUTE($H1890,",",""))-2)*200+1,200))</f>
        <v>Davao Region</v>
      </c>
      <c r="AJ1890" s="1" t="str">
        <f>TRIM(MID(SUBSTITUTE($H1890,",",REPT(" ",200)),(LEN($H1890)-LEN(SUBSTITUTE($H1890,",",""))-0)*200+1,200))</f>
        <v>Philippines</v>
      </c>
      <c r="AL1890" s="2">
        <v>0</v>
      </c>
      <c r="AM1890" s="1"/>
    </row>
    <row r="1891" spans="1:39" ht="12.75" customHeight="1">
      <c r="A1891" s="1"/>
      <c r="B1891" s="1" t="s">
        <v>6352</v>
      </c>
      <c r="C1891" s="1" t="s">
        <v>6353</v>
      </c>
      <c r="D1891" s="3" t="str">
        <f ca="1">IFERROR(__xludf.DUMMYFUNCTION("PROPER(REGEXEXTRACT(B1646, ""(?:https?:\/\/)?(?:www\.)?([a-zA-Z0-9-]+)\.""))"),"Google")</f>
        <v>Google</v>
      </c>
      <c r="E1891" s="1" t="s">
        <v>6354</v>
      </c>
      <c r="F1891" s="1">
        <v>7.0964279000000001</v>
      </c>
      <c r="G1891" s="1">
        <v>125.61310880000001</v>
      </c>
      <c r="H1891" s="1" t="s">
        <v>6355</v>
      </c>
      <c r="I1891" s="1" t="s">
        <v>4252</v>
      </c>
      <c r="J1891" s="1">
        <f>IF(K1891="URBAN",1,IF(K1891="SUBURBAN",2,IF(K1891="RURAL",3,"")))</f>
        <v>2</v>
      </c>
      <c r="K1891" s="1" t="s">
        <v>84</v>
      </c>
      <c r="L1891" s="18">
        <v>46082</v>
      </c>
      <c r="M1891" s="49">
        <v>0.625</v>
      </c>
      <c r="N1891" s="18">
        <v>46083</v>
      </c>
      <c r="O1891" s="56">
        <v>0.5</v>
      </c>
      <c r="P1891" s="31" t="str">
        <f>TEXT($L1891, "dddd")</f>
        <v>Sunday</v>
      </c>
      <c r="Q1891" s="39" t="s">
        <v>531</v>
      </c>
      <c r="R1891" s="39">
        <v>1523</v>
      </c>
      <c r="S1891" s="1" t="str">
        <f>IF(OR(MONTH(L1891)=12, MONTH(L1891)&lt;=5), "Dry Season", "Wet Season")</f>
        <v>Dry Season</v>
      </c>
      <c r="T1891" s="1">
        <v>1</v>
      </c>
      <c r="U1891" s="1">
        <v>0</v>
      </c>
      <c r="V1891" s="1">
        <v>0</v>
      </c>
      <c r="W1891" s="2">
        <f>IF(ISNUMBER(SEARCH("N/A", X1891)), 0, 1)</f>
        <v>0</v>
      </c>
      <c r="X1891" s="1" t="s">
        <v>44</v>
      </c>
      <c r="Y1891" s="1"/>
      <c r="Z1891" s="1"/>
      <c r="AA1891" s="11" cm="1">
        <f t="array" ref="AA1891">IF(ISBLANK(Y1891), 0, VINCentyInvDistance(F1891,G1891,Y1891,Z1891))</f>
        <v>0</v>
      </c>
      <c r="AB1891" s="1">
        <v>0</v>
      </c>
      <c r="AC1891" s="1">
        <v>0</v>
      </c>
      <c r="AD1891" s="1">
        <v>0</v>
      </c>
      <c r="AE1891" s="1">
        <v>0</v>
      </c>
      <c r="AF1891" s="1">
        <v>1</v>
      </c>
      <c r="AG1891" s="1" t="str">
        <f>TRIM(MID(SUBSTITUTE($H1891,",",REPT(" ",200)),(LEN($H1891)-LEN(SUBSTITUTE($H1891,",",""))-4)*200+1,200))</f>
        <v>Poblacion District</v>
      </c>
      <c r="AH1891" s="1" t="str">
        <f>TRIM(MID(SUBSTITUTE($H1891,",",REPT(" ",200)),(LEN($H1891)-LEN(SUBSTITUTE($H1891,",",""))-3)*200+1,200))</f>
        <v>Davao City</v>
      </c>
      <c r="AI1891" s="1" t="str">
        <f>TRIM(MID(SUBSTITUTE($H1891,",",REPT(" ",200)),(LEN($H1891)-LEN(SUBSTITUTE($H1891,",",""))-2)*200+1,200))</f>
        <v>Davao Region</v>
      </c>
      <c r="AJ1891" s="1" t="str">
        <f>TRIM(MID(SUBSTITUTE($H1891,",",REPT(" ",200)),(LEN($H1891)-LEN(SUBSTITUTE($H1891,",",""))-0)*200+1,200))</f>
        <v>Philippines</v>
      </c>
      <c r="AL1891" s="2">
        <v>0</v>
      </c>
      <c r="AM1891" s="1"/>
    </row>
    <row r="1892" spans="1:39" ht="12.75" customHeight="1">
      <c r="A1892" s="1"/>
      <c r="B1892" s="1" t="s">
        <v>6384</v>
      </c>
      <c r="C1892" s="1" t="s">
        <v>6385</v>
      </c>
      <c r="D1892" s="3" t="str">
        <f ca="1">IFERROR(__xludf.DUMMYFUNCTION("PROPER(REGEXEXTRACT(B1656, ""(?:https?:\/\/)?(?:www\.)?([a-zA-Z0-9-]+)\.""))"),"Google")</f>
        <v>Google</v>
      </c>
      <c r="E1892" s="1" t="s">
        <v>6386</v>
      </c>
      <c r="F1892" s="1">
        <v>6.9445399999999999</v>
      </c>
      <c r="G1892" s="1">
        <v>125.73475000000001</v>
      </c>
      <c r="H1892" s="1" t="s">
        <v>6387</v>
      </c>
      <c r="I1892" s="1" t="s">
        <v>4252</v>
      </c>
      <c r="J1892" s="1">
        <f>IF(K1892="URBAN",1,IF(K1892="SUBURBAN",2,IF(K1892="RURAL",3,"")))</f>
        <v>2</v>
      </c>
      <c r="K1892" s="1" t="s">
        <v>84</v>
      </c>
      <c r="L1892" s="18">
        <v>46082</v>
      </c>
      <c r="M1892" s="49">
        <v>0.625</v>
      </c>
      <c r="N1892" s="18">
        <v>46083</v>
      </c>
      <c r="O1892" s="56">
        <v>0.5</v>
      </c>
      <c r="P1892" s="31" t="str">
        <f>TEXT($L1892, "dddd")</f>
        <v>Sunday</v>
      </c>
      <c r="Q1892" s="39" t="s">
        <v>111</v>
      </c>
      <c r="R1892" s="39">
        <v>3496</v>
      </c>
      <c r="S1892" s="1" t="str">
        <f>IF(OR(MONTH(L1892)=12, MONTH(L1892)&lt;=5), "Dry Season", "Wet Season")</f>
        <v>Dry Season</v>
      </c>
      <c r="T1892" s="1">
        <v>1</v>
      </c>
      <c r="U1892" s="1">
        <v>1</v>
      </c>
      <c r="V1892" s="1">
        <v>0</v>
      </c>
      <c r="W1892" s="2">
        <f>IF(ISNUMBER(SEARCH("N/A", X1892)), 0, 1)</f>
        <v>0</v>
      </c>
      <c r="X1892" s="1" t="s">
        <v>44</v>
      </c>
      <c r="Y1892" s="1"/>
      <c r="Z1892" s="1"/>
      <c r="AA1892" s="11" cm="1">
        <f t="array" ref="AA1892">IF(ISBLANK(Y1892), 0, VINCentyInvDistance(F1892,G1892,Y1892,Z1892))</f>
        <v>0</v>
      </c>
      <c r="AB1892" s="1">
        <v>0</v>
      </c>
      <c r="AC1892" s="1">
        <v>0</v>
      </c>
      <c r="AD1892" s="1">
        <v>0</v>
      </c>
      <c r="AE1892" s="1">
        <v>53</v>
      </c>
      <c r="AF1892" s="1">
        <v>1</v>
      </c>
      <c r="AG1892" s="1" t="s">
        <v>6388</v>
      </c>
      <c r="AH1892" s="1" t="s">
        <v>4109</v>
      </c>
      <c r="AI1892" s="1" t="str">
        <f>TRIM(MID(SUBSTITUTE($H1892,",",REPT(" ",200)),(LEN($H1892)-LEN(SUBSTITUTE($H1892,",",""))-2)*200+1,200))</f>
        <v>Davao Region</v>
      </c>
      <c r="AJ1892" s="1" t="s">
        <v>55</v>
      </c>
      <c r="AL1892" s="2">
        <v>0</v>
      </c>
      <c r="AM1892" s="1" t="s">
        <v>6389</v>
      </c>
    </row>
    <row r="1893" spans="1:39" ht="12.75" customHeight="1">
      <c r="A1893" s="1"/>
      <c r="B1893" s="1" t="s">
        <v>6390</v>
      </c>
      <c r="C1893" s="1" t="s">
        <v>6391</v>
      </c>
      <c r="D1893" s="3" t="str">
        <f ca="1">IFERROR(__xludf.DUMMYFUNCTION("PROPER(REGEXEXTRACT(B1657, ""(?:https?:\/\/)?(?:www\.)?([a-zA-Z0-9-]+)\.""))"),"Google")</f>
        <v>Google</v>
      </c>
      <c r="E1893" s="1" t="s">
        <v>6237</v>
      </c>
      <c r="F1893" s="1">
        <v>7.0736113999999999</v>
      </c>
      <c r="G1893" s="1">
        <v>125.6110248</v>
      </c>
      <c r="H1893" s="1" t="s">
        <v>6392</v>
      </c>
      <c r="I1893" s="1" t="s">
        <v>4252</v>
      </c>
      <c r="J1893" s="1">
        <f>IF(K1893="URBAN",1,IF(K1893="SUBURBAN",2,IF(K1893="RURAL",3,"")))</f>
        <v>2</v>
      </c>
      <c r="K1893" s="1" t="s">
        <v>84</v>
      </c>
      <c r="L1893" s="18">
        <v>46082</v>
      </c>
      <c r="M1893" s="49">
        <v>0.625</v>
      </c>
      <c r="N1893" s="18">
        <v>46083</v>
      </c>
      <c r="O1893" s="56">
        <v>0.5</v>
      </c>
      <c r="P1893" s="31" t="str">
        <f>TEXT($L1893, "dddd")</f>
        <v>Sunday</v>
      </c>
      <c r="Q1893" s="39" t="s">
        <v>111</v>
      </c>
      <c r="R1893" s="39">
        <v>4129</v>
      </c>
      <c r="S1893" s="1" t="str">
        <f>IF(OR(MONTH(L1893)=12, MONTH(L1893)&lt;=5), "Dry Season", "Wet Season")</f>
        <v>Dry Season</v>
      </c>
      <c r="T1893" s="1">
        <v>1</v>
      </c>
      <c r="U1893" s="1">
        <v>1</v>
      </c>
      <c r="V1893" s="1">
        <v>0</v>
      </c>
      <c r="W1893" s="2">
        <f>IF(ISNUMBER(SEARCH("N/A", X1893)), 0, 1)</f>
        <v>1</v>
      </c>
      <c r="X1893" s="1" t="s">
        <v>4735</v>
      </c>
      <c r="Y1893" s="1">
        <v>7.110754</v>
      </c>
      <c r="Z1893" s="1">
        <v>125.61175</v>
      </c>
      <c r="AA1893" s="11" cm="1">
        <f t="array" ref="AA1893">IF(ISBLANK(Y1893), 0, VINCentyInvDistance(F1893,G1893,Y1893,Z1893))</f>
        <v>4108.4260578448666</v>
      </c>
      <c r="AB1893" s="1">
        <v>0</v>
      </c>
      <c r="AC1893" s="1">
        <v>0</v>
      </c>
      <c r="AD1893" s="1">
        <v>0</v>
      </c>
      <c r="AE1893" s="1">
        <v>2</v>
      </c>
      <c r="AF1893" s="1">
        <v>1</v>
      </c>
      <c r="AG1893" s="1" t="s">
        <v>4736</v>
      </c>
      <c r="AH1893" s="1" t="s">
        <v>1704</v>
      </c>
      <c r="AI1893" s="1" t="str">
        <f>TRIM(MID(SUBSTITUTE($H1893,",",REPT(" ",200)),(LEN($H1893)-LEN(SUBSTITUTE($H1893,",",""))-2)*200+1,200))</f>
        <v>Davao Region</v>
      </c>
      <c r="AJ1893" s="1" t="s">
        <v>55</v>
      </c>
      <c r="AL1893" s="1">
        <v>5</v>
      </c>
      <c r="AM1893" s="1"/>
    </row>
    <row r="1894" spans="1:39" ht="12.75" customHeight="1">
      <c r="A1894" s="1"/>
      <c r="B1894" s="1" t="s">
        <v>6421</v>
      </c>
      <c r="C1894" s="1" t="s">
        <v>6422</v>
      </c>
      <c r="D1894" s="3" t="str">
        <f ca="1">IFERROR(__xludf.DUMMYFUNCTION("PROPER(REGEXEXTRACT(B1675, ""(?:https?:\/\/)?(?:www\.)?([a-zA-Z0-9-]+)\.""))"),"Google")</f>
        <v>Google</v>
      </c>
      <c r="E1894" s="1" t="s">
        <v>6423</v>
      </c>
      <c r="F1894" s="1">
        <v>7.1758101999999999</v>
      </c>
      <c r="G1894" s="1">
        <v>125.6929279</v>
      </c>
      <c r="H1894" s="1" t="s">
        <v>6424</v>
      </c>
      <c r="I1894" s="1" t="s">
        <v>4252</v>
      </c>
      <c r="J1894" s="1">
        <f>IF(K1894="URBAN",1,IF(K1894="SUBURBAN",2,IF(K1894="RURAL",3,"")))</f>
        <v>2</v>
      </c>
      <c r="K1894" s="1" t="s">
        <v>84</v>
      </c>
      <c r="L1894" s="18">
        <v>46082</v>
      </c>
      <c r="M1894" s="49">
        <v>0.625</v>
      </c>
      <c r="N1894" s="18">
        <v>46083</v>
      </c>
      <c r="O1894" s="56">
        <v>0.5</v>
      </c>
      <c r="P1894" s="31" t="str">
        <f>TEXT($L1894, "dddd")</f>
        <v>Sunday</v>
      </c>
      <c r="Q1894" s="39" t="s">
        <v>111</v>
      </c>
      <c r="R1894" s="39">
        <v>2510</v>
      </c>
      <c r="S1894" s="1" t="str">
        <f>IF(OR(MONTH(L1894)=12, MONTH(L1894)&lt;=5), "Dry Season", "Wet Season")</f>
        <v>Dry Season</v>
      </c>
      <c r="T1894" s="1">
        <v>1</v>
      </c>
      <c r="U1894" s="1">
        <v>1</v>
      </c>
      <c r="V1894" s="1">
        <v>1</v>
      </c>
      <c r="W1894" s="2">
        <f>IF(ISNUMBER(SEARCH("N/A", X1894)), 0, 1)</f>
        <v>0</v>
      </c>
      <c r="X1894" s="1" t="s">
        <v>44</v>
      </c>
      <c r="Y1894" s="1"/>
      <c r="Z1894" s="1"/>
      <c r="AA1894" s="11" cm="1">
        <f t="array" ref="AA1894">IF(ISBLANK(Y1894), 0, VINCentyInvDistance(F1894,G1894,Y1894,Z1894))</f>
        <v>0</v>
      </c>
      <c r="AB1894" s="1">
        <v>0</v>
      </c>
      <c r="AC1894" s="1">
        <v>0</v>
      </c>
      <c r="AD1894" s="1">
        <v>0</v>
      </c>
      <c r="AE1894" s="1">
        <v>1526</v>
      </c>
      <c r="AF1894" s="1">
        <v>1</v>
      </c>
      <c r="AG1894" s="1" t="str">
        <f>TRIM(MID(SUBSTITUTE($H1894,",",REPT(" ",200)),(LEN($H1894)-LEN(SUBSTITUTE($H1894,",",""))-4)*200+1,200))</f>
        <v>Samal</v>
      </c>
      <c r="AH1894" s="1" t="str">
        <f>TRIM(MID(SUBSTITUTE($H1894,",",REPT(" ",200)),(LEN($H1894)-LEN(SUBSTITUTE($H1894,",",""))-3)*200+1,200))</f>
        <v>Davao del Norte</v>
      </c>
      <c r="AI1894" s="1" t="str">
        <f>TRIM(MID(SUBSTITUTE($H1894,",",REPT(" ",200)),(LEN($H1894)-LEN(SUBSTITUTE($H1894,",",""))-2)*200+1,200))</f>
        <v>Davao Region</v>
      </c>
      <c r="AJ1894" s="1" t="str">
        <f>TRIM(MID(SUBSTITUTE($H1894,",",REPT(" ",200)),(LEN($H1894)-LEN(SUBSTITUTE($H1894,",",""))-0)*200+1,200))</f>
        <v>Philippines</v>
      </c>
      <c r="AL1894" s="2">
        <v>0</v>
      </c>
      <c r="AM1894" s="1"/>
    </row>
    <row r="1895" spans="1:39" ht="12.75" customHeight="1">
      <c r="A1895" s="1"/>
      <c r="B1895" s="1" t="s">
        <v>6425</v>
      </c>
      <c r="C1895" s="1" t="s">
        <v>6426</v>
      </c>
      <c r="D1895" s="3" t="str">
        <f ca="1">IFERROR(__xludf.DUMMYFUNCTION("PROPER(REGEXEXTRACT(B1676, ""(?:https?:\/\/)?(?:www\.)?([a-zA-Z0-9-]+)\.""))"),"Skyscanner")</f>
        <v>Skyscanner</v>
      </c>
      <c r="E1895" s="1" t="s">
        <v>6427</v>
      </c>
      <c r="F1895" s="1">
        <v>6.9324702</v>
      </c>
      <c r="G1895" s="1">
        <v>125.78642290000001</v>
      </c>
      <c r="H1895" s="1" t="s">
        <v>6135</v>
      </c>
      <c r="I1895" s="1" t="s">
        <v>4252</v>
      </c>
      <c r="J1895" s="1">
        <f>IF(K1895="URBAN",1,IF(K1895="SUBURBAN",2,IF(K1895="RURAL",3,"")))</f>
        <v>2</v>
      </c>
      <c r="K1895" s="1" t="s">
        <v>84</v>
      </c>
      <c r="L1895" s="18">
        <v>46082</v>
      </c>
      <c r="M1895" s="49">
        <v>0.58333333333333337</v>
      </c>
      <c r="N1895" s="18">
        <v>46083</v>
      </c>
      <c r="O1895" s="56">
        <v>0.5</v>
      </c>
      <c r="P1895" s="31" t="str">
        <f>TEXT($L1895, "dddd")</f>
        <v>Sunday</v>
      </c>
      <c r="Q1895" s="39" t="s">
        <v>531</v>
      </c>
      <c r="R1895" s="39">
        <v>21227</v>
      </c>
      <c r="S1895" s="1" t="str">
        <f>IF(OR(MONTH(L1895)=12, MONTH(L1895)&lt;=5), "Dry Season", "Wet Season")</f>
        <v>Dry Season</v>
      </c>
      <c r="T1895" s="1">
        <v>1</v>
      </c>
      <c r="U1895" s="1">
        <v>0</v>
      </c>
      <c r="V1895" s="1">
        <v>0</v>
      </c>
      <c r="W1895" s="2">
        <f>IF(ISNUMBER(SEARCH("N/A", X1895)), 0, 1)</f>
        <v>1</v>
      </c>
      <c r="X1895" s="1" t="s">
        <v>6428</v>
      </c>
      <c r="Y1895" s="1">
        <v>11.9630086</v>
      </c>
      <c r="Z1895" s="1">
        <v>121.92496010000001</v>
      </c>
      <c r="AA1895" s="11" cm="1">
        <f t="array" ref="AA1895">IF(ISBLANK(Y1895), 0, VINCentyInvDistance(F1895,G1895,Y1895,Z1895))</f>
        <v>699490.48749199568</v>
      </c>
      <c r="AB1895" s="1">
        <v>1</v>
      </c>
      <c r="AC1895" s="1">
        <v>9.6</v>
      </c>
      <c r="AD1895" s="1">
        <v>4.5999999999999996</v>
      </c>
      <c r="AE1895" s="1">
        <v>217</v>
      </c>
      <c r="AF1895" s="1">
        <v>1</v>
      </c>
      <c r="AG1895" s="1" t="s">
        <v>6429</v>
      </c>
      <c r="AH1895" s="1" t="s">
        <v>4815</v>
      </c>
      <c r="AI1895" s="1" t="str">
        <f>TRIM(MID(SUBSTITUTE($H1895,",",REPT(" ",200)),(LEN($H1895)-LEN(SUBSTITUTE($H1895,",",""))-2)*200+1,200))</f>
        <v>Davao Region</v>
      </c>
      <c r="AJ1895" s="1" t="s">
        <v>55</v>
      </c>
      <c r="AK1895" t="s">
        <v>17049</v>
      </c>
      <c r="AL1895" s="1">
        <v>4</v>
      </c>
      <c r="AM1895" s="1"/>
    </row>
    <row r="1896" spans="1:39" ht="12.75" customHeight="1">
      <c r="A1896" s="1"/>
      <c r="B1896" s="1" t="s">
        <v>6436</v>
      </c>
      <c r="C1896" s="1" t="s">
        <v>6437</v>
      </c>
      <c r="D1896" s="3" t="str">
        <f ca="1">IFERROR(__xludf.DUMMYFUNCTION("PROPER(REGEXEXTRACT(B1679, ""(?:https?:\/\/)?(?:www\.)?([a-zA-Z0-9-]+)\.""))"),"Google")</f>
        <v>Google</v>
      </c>
      <c r="E1896" s="1" t="s">
        <v>6438</v>
      </c>
      <c r="F1896" s="1">
        <v>7.1611906999999997</v>
      </c>
      <c r="G1896" s="1">
        <v>125.89256210000001</v>
      </c>
      <c r="H1896" s="1" t="s">
        <v>6439</v>
      </c>
      <c r="I1896" s="1" t="s">
        <v>4252</v>
      </c>
      <c r="J1896" s="1">
        <f>IF(K1896="URBAN",1,IF(K1896="SUBURBAN",2,IF(K1896="RURAL",3,"")))</f>
        <v>2</v>
      </c>
      <c r="K1896" s="1" t="s">
        <v>84</v>
      </c>
      <c r="L1896" s="18">
        <v>46082</v>
      </c>
      <c r="M1896" s="49">
        <v>0.625</v>
      </c>
      <c r="N1896" s="18">
        <v>46083</v>
      </c>
      <c r="O1896" s="56">
        <v>0.5</v>
      </c>
      <c r="P1896" s="31" t="str">
        <f>TEXT($L1896, "dddd")</f>
        <v>Sunday</v>
      </c>
      <c r="Q1896" s="39" t="s">
        <v>207</v>
      </c>
      <c r="R1896" s="39">
        <v>11335</v>
      </c>
      <c r="S1896" s="1" t="str">
        <f>IF(OR(MONTH(L1896)=12, MONTH(L1896)&lt;=5), "Dry Season", "Wet Season")</f>
        <v>Dry Season</v>
      </c>
      <c r="T1896" s="1">
        <v>1</v>
      </c>
      <c r="U1896" s="1">
        <v>0</v>
      </c>
      <c r="V1896" s="1">
        <v>1</v>
      </c>
      <c r="W1896" s="2">
        <f>IF(ISNUMBER(SEARCH("N/A", X1896)), 0, 1)</f>
        <v>0</v>
      </c>
      <c r="X1896" s="1" t="s">
        <v>44</v>
      </c>
      <c r="Y1896" s="1"/>
      <c r="Z1896" s="1"/>
      <c r="AA1896" s="11" cm="1">
        <f t="array" ref="AA1896">IF(ISBLANK(Y1896), 0, VINCentyInvDistance(F1896,G1896,Y1896,Z1896))</f>
        <v>0</v>
      </c>
      <c r="AB1896" s="1">
        <v>0</v>
      </c>
      <c r="AC1896" s="1">
        <v>0</v>
      </c>
      <c r="AD1896" s="1">
        <v>0</v>
      </c>
      <c r="AE1896" s="1">
        <v>159</v>
      </c>
      <c r="AF1896" s="1">
        <v>1</v>
      </c>
      <c r="AG1896" s="1" t="str">
        <f>TRIM(MID(SUBSTITUTE($H1896,",",REPT(" ",200)),(LEN($H1896)-LEN(SUBSTITUTE($H1896,",",""))-4)*200+1,200))</f>
        <v>Magnaga</v>
      </c>
      <c r="AH1896" s="1" t="str">
        <f>TRIM(MID(SUBSTITUTE($H1896,",",REPT(" ",200)),(LEN($H1896)-LEN(SUBSTITUTE($H1896,",",""))-3)*200+1,200))</f>
        <v>Davao de Oro</v>
      </c>
      <c r="AI1896" s="1" t="str">
        <f>TRIM(MID(SUBSTITUTE($H1896,",",REPT(" ",200)),(LEN($H1896)-LEN(SUBSTITUTE($H1896,",",""))-2)*200+1,200))</f>
        <v>Davao Region</v>
      </c>
      <c r="AJ1896" s="1" t="str">
        <f>TRIM(MID(SUBSTITUTE($H1896,",",REPT(" ",200)),(LEN($H1896)-LEN(SUBSTITUTE($H1896,",",""))-0)*200+1,200))</f>
        <v>Philippines</v>
      </c>
      <c r="AL1896" s="2">
        <v>0</v>
      </c>
      <c r="AM1896" s="1"/>
    </row>
    <row r="1897" spans="1:39" ht="12.75" customHeight="1">
      <c r="A1897" s="1"/>
      <c r="B1897" s="1" t="s">
        <v>6440</v>
      </c>
      <c r="C1897" s="1" t="s">
        <v>6441</v>
      </c>
      <c r="D1897" s="3" t="str">
        <f ca="1">IFERROR(__xludf.DUMMYFUNCTION("PROPER(REGEXEXTRACT(B1680, ""(?:https?:\/\/)?(?:www\.)?([a-zA-Z0-9-]+)\.""))"),"Google")</f>
        <v>Google</v>
      </c>
      <c r="E1897" s="1" t="s">
        <v>6442</v>
      </c>
      <c r="F1897" s="1">
        <v>7.1221753000000003</v>
      </c>
      <c r="G1897" s="1">
        <v>125.7925767</v>
      </c>
      <c r="H1897" s="1" t="s">
        <v>6443</v>
      </c>
      <c r="I1897" s="1" t="s">
        <v>4252</v>
      </c>
      <c r="J1897" s="1">
        <f>IF(K1897="URBAN",1,IF(K1897="SUBURBAN",2,IF(K1897="RURAL",3,"")))</f>
        <v>2</v>
      </c>
      <c r="K1897" s="1" t="s">
        <v>84</v>
      </c>
      <c r="L1897" s="18">
        <v>46082</v>
      </c>
      <c r="M1897" s="49">
        <v>0.625</v>
      </c>
      <c r="N1897" s="18">
        <v>46083</v>
      </c>
      <c r="O1897" s="56">
        <v>0.5</v>
      </c>
      <c r="P1897" s="31" t="str">
        <f>TEXT($L1897, "dddd")</f>
        <v>Sunday</v>
      </c>
      <c r="Q1897" s="39" t="s">
        <v>111</v>
      </c>
      <c r="R1897" s="39">
        <v>198</v>
      </c>
      <c r="S1897" s="1" t="str">
        <f>IF(OR(MONTH(L1897)=12, MONTH(L1897)&lt;=5), "Dry Season", "Wet Season")</f>
        <v>Dry Season</v>
      </c>
      <c r="T1897" s="1">
        <v>1</v>
      </c>
      <c r="U1897" s="1">
        <v>0</v>
      </c>
      <c r="V1897" s="1">
        <v>1</v>
      </c>
      <c r="W1897" s="2">
        <f>IF(ISNUMBER(SEARCH("N/A", X1897)), 0, 1)</f>
        <v>0</v>
      </c>
      <c r="X1897" s="1" t="s">
        <v>44</v>
      </c>
      <c r="Y1897" s="1"/>
      <c r="Z1897" s="1"/>
      <c r="AA1897" s="11" cm="1">
        <f t="array" ref="AA1897">IF(ISBLANK(Y1897), 0, VINCentyInvDistance(F1897,G1897,Y1897,Z1897))</f>
        <v>0</v>
      </c>
      <c r="AB1897" s="1">
        <v>0</v>
      </c>
      <c r="AC1897" s="1">
        <v>0</v>
      </c>
      <c r="AD1897" s="1">
        <v>0</v>
      </c>
      <c r="AE1897" s="1">
        <v>4</v>
      </c>
      <c r="AF1897" s="1">
        <v>1</v>
      </c>
      <c r="AG1897" s="1" t="str">
        <f>TRIM(MID(SUBSTITUTE($H1897,",",REPT(" ",200)),(LEN($H1897)-LEN(SUBSTITUTE($H1897,",",""))-4)*200+1,200))</f>
        <v>Samal</v>
      </c>
      <c r="AH1897" s="1" t="str">
        <f>TRIM(MID(SUBSTITUTE($H1897,",",REPT(" ",200)),(LEN($H1897)-LEN(SUBSTITUTE($H1897,",",""))-3)*200+1,200))</f>
        <v>Davao del Norte</v>
      </c>
      <c r="AI1897" s="1" t="str">
        <f>TRIM(MID(SUBSTITUTE($H1897,",",REPT(" ",200)),(LEN($H1897)-LEN(SUBSTITUTE($H1897,",",""))-2)*200+1,200))</f>
        <v>Davao Region</v>
      </c>
      <c r="AJ1897" s="1" t="str">
        <f>TRIM(MID(SUBSTITUTE($H1897,",",REPT(" ",200)),(LEN($H1897)-LEN(SUBSTITUTE($H1897,",",""))-0)*200+1,200))</f>
        <v>Philippines</v>
      </c>
      <c r="AL1897" s="2">
        <v>0</v>
      </c>
      <c r="AM1897" s="1"/>
    </row>
    <row r="1898" spans="1:39" ht="12.75" customHeight="1">
      <c r="A1898" s="1"/>
      <c r="B1898" s="1" t="s">
        <v>6444</v>
      </c>
      <c r="C1898" s="1" t="s">
        <v>6108</v>
      </c>
      <c r="D1898" s="3" t="str">
        <f ca="1">IFERROR(__xludf.DUMMYFUNCTION("PROPER(REGEXEXTRACT(B1681, ""(?:https?:\/\/)?(?:www\.)?([a-zA-Z0-9-]+)\.""))"),"Google")</f>
        <v>Google</v>
      </c>
      <c r="E1898" s="1" t="s">
        <v>4250</v>
      </c>
      <c r="F1898" s="1">
        <v>7.0693419999999998</v>
      </c>
      <c r="G1898" s="1">
        <v>125.610186</v>
      </c>
      <c r="H1898" s="1" t="s">
        <v>4257</v>
      </c>
      <c r="I1898" s="1" t="s">
        <v>4252</v>
      </c>
      <c r="J1898" s="1">
        <f>IF(K1898="URBAN",1,IF(K1898="SUBURBAN",2,IF(K1898="RURAL",3,"")))</f>
        <v>2</v>
      </c>
      <c r="K1898" s="1" t="s">
        <v>84</v>
      </c>
      <c r="L1898" s="18">
        <v>46082</v>
      </c>
      <c r="M1898" s="49">
        <v>0.625</v>
      </c>
      <c r="N1898" s="18">
        <v>46083</v>
      </c>
      <c r="O1898" s="56">
        <v>0.5</v>
      </c>
      <c r="P1898" s="31" t="str">
        <f>TEXT($L1898, "dddd")</f>
        <v>Sunday</v>
      </c>
      <c r="Q1898" s="39" t="s">
        <v>111</v>
      </c>
      <c r="R1898" s="39">
        <v>3422</v>
      </c>
      <c r="S1898" s="1" t="str">
        <f>IF(OR(MONTH(L1898)=12, MONTH(L1898)&lt;=5), "Dry Season", "Wet Season")</f>
        <v>Dry Season</v>
      </c>
      <c r="T1898" s="1">
        <v>1</v>
      </c>
      <c r="U1898" s="1">
        <v>1</v>
      </c>
      <c r="V1898" s="1">
        <v>0</v>
      </c>
      <c r="W1898" s="2">
        <f>IF(ISNUMBER(SEARCH("N/A", X1898)), 0, 1)</f>
        <v>1</v>
      </c>
      <c r="X1898" s="1" t="s">
        <v>6445</v>
      </c>
      <c r="Y1898" s="1">
        <v>7.1883369999999998</v>
      </c>
      <c r="Z1898" s="1">
        <v>125.45385</v>
      </c>
      <c r="AA1898" s="11" cm="1">
        <f t="array" ref="AA1898">IF(ISBLANK(Y1898), 0, VINCentyInvDistance(F1898,G1898,Y1898,Z1898))</f>
        <v>21712.205453253304</v>
      </c>
      <c r="AB1898" s="1">
        <v>0</v>
      </c>
      <c r="AC1898" s="1">
        <v>0</v>
      </c>
      <c r="AD1898" s="1">
        <v>0</v>
      </c>
      <c r="AE1898" s="1">
        <v>1146</v>
      </c>
      <c r="AF1898" s="1">
        <v>1</v>
      </c>
      <c r="AG1898" s="1" t="s">
        <v>6446</v>
      </c>
      <c r="AH1898" s="1" t="s">
        <v>1704</v>
      </c>
      <c r="AI1898" s="1" t="str">
        <f>TRIM(MID(SUBSTITUTE($H1898,",",REPT(" ",200)),(LEN($H1898)-LEN(SUBSTITUTE($H1898,",",""))-2)*200+1,200))</f>
        <v>Davao Region</v>
      </c>
      <c r="AJ1898" s="1" t="s">
        <v>55</v>
      </c>
      <c r="AL1898" s="1">
        <v>3</v>
      </c>
      <c r="AM1898" s="1"/>
    </row>
    <row r="1899" spans="1:39" ht="12.75" customHeight="1">
      <c r="A1899" s="1"/>
      <c r="B1899" s="1" t="s">
        <v>6330</v>
      </c>
      <c r="C1899" s="1" t="s">
        <v>6448</v>
      </c>
      <c r="D1899" s="3" t="str">
        <f ca="1">IFERROR(__xludf.DUMMYFUNCTION("PROPER(REGEXEXTRACT(B1683, ""(?:https?:\/\/)?(?:www\.)?([a-zA-Z0-9-]+)\.""))"),"Skyscanner")</f>
        <v>Skyscanner</v>
      </c>
      <c r="E1899" s="1" t="s">
        <v>5167</v>
      </c>
      <c r="F1899" s="1">
        <v>7.1152800000000003</v>
      </c>
      <c r="G1899" s="1">
        <v>125.6516</v>
      </c>
      <c r="H1899" s="1" t="s">
        <v>4651</v>
      </c>
      <c r="I1899" s="1" t="s">
        <v>4252</v>
      </c>
      <c r="J1899" s="1">
        <f>IF(K1899="URBAN",1,IF(K1899="SUBURBAN",2,IF(K1899="RURAL",3,"")))</f>
        <v>2</v>
      </c>
      <c r="K1899" s="1" t="s">
        <v>84</v>
      </c>
      <c r="L1899" s="18">
        <v>46082</v>
      </c>
      <c r="M1899" s="49">
        <v>0.625</v>
      </c>
      <c r="N1899" s="18">
        <v>46083</v>
      </c>
      <c r="O1899" s="56">
        <v>0.5</v>
      </c>
      <c r="P1899" s="31" t="str">
        <f>TEXT($L1899, "dddd")</f>
        <v>Sunday</v>
      </c>
      <c r="Q1899" s="39" t="s">
        <v>111</v>
      </c>
      <c r="R1899" s="39">
        <v>1828</v>
      </c>
      <c r="S1899" s="1" t="str">
        <f>IF(OR(MONTH(L1899)=12, MONTH(L1899)&lt;=5), "Dry Season", "Wet Season")</f>
        <v>Dry Season</v>
      </c>
      <c r="T1899" s="1">
        <v>1</v>
      </c>
      <c r="U1899" s="1">
        <v>1</v>
      </c>
      <c r="V1899" s="1">
        <v>0</v>
      </c>
      <c r="W1899" s="2">
        <f>IF(ISNUMBER(SEARCH("N/A", X1899)), 0, 1)</f>
        <v>0</v>
      </c>
      <c r="X1899" s="1" t="s">
        <v>44</v>
      </c>
      <c r="Y1899" s="1"/>
      <c r="Z1899" s="1"/>
      <c r="AA1899" s="11" cm="1">
        <f t="array" ref="AA1899">IF(ISBLANK(Y1899), 0, VINCentyInvDistance(F1899,G1899,Y1899,Z1899))</f>
        <v>0</v>
      </c>
      <c r="AB1899" s="1">
        <v>0</v>
      </c>
      <c r="AC1899" s="1">
        <v>0</v>
      </c>
      <c r="AD1899" s="1">
        <v>0</v>
      </c>
      <c r="AE1899" s="1">
        <v>300</v>
      </c>
      <c r="AF1899" s="1">
        <v>1</v>
      </c>
      <c r="AG1899" s="1" t="s">
        <v>4652</v>
      </c>
      <c r="AH1899" s="1" t="s">
        <v>1704</v>
      </c>
      <c r="AI1899" s="1"/>
      <c r="AJ1899" s="1" t="s">
        <v>55</v>
      </c>
      <c r="AK1899" t="s">
        <v>17045</v>
      </c>
      <c r="AL1899" s="2">
        <v>0</v>
      </c>
      <c r="AM1899" s="1" t="s">
        <v>6332</v>
      </c>
    </row>
    <row r="1900" spans="1:39" ht="12.75" customHeight="1">
      <c r="A1900" s="1"/>
      <c r="B1900" s="1" t="s">
        <v>4636</v>
      </c>
      <c r="C1900" s="1" t="s">
        <v>6468</v>
      </c>
      <c r="D1900" s="3" t="str">
        <f ca="1">IFERROR(__xludf.DUMMYFUNCTION("PROPER(REGEXEXTRACT(B1694, ""(?:https?:\/\/)?(?:www\.)?([a-zA-Z0-9-]+)\.""))"),"Skyscanner")</f>
        <v>Skyscanner</v>
      </c>
      <c r="E1900" s="1" t="s">
        <v>6469</v>
      </c>
      <c r="F1900" s="1">
        <v>7.0465900000000001</v>
      </c>
      <c r="G1900" s="1">
        <v>125.59341999999999</v>
      </c>
      <c r="H1900" s="1" t="s">
        <v>4635</v>
      </c>
      <c r="I1900" s="1" t="s">
        <v>4252</v>
      </c>
      <c r="J1900" s="1">
        <f>IF(K1900="URBAN",1,IF(K1900="SUBURBAN",2,IF(K1900="RURAL",3,"")))</f>
        <v>2</v>
      </c>
      <c r="K1900" s="1" t="s">
        <v>84</v>
      </c>
      <c r="L1900" s="18">
        <v>46082</v>
      </c>
      <c r="M1900" s="49">
        <v>0.54166666666666663</v>
      </c>
      <c r="N1900" s="18">
        <v>46083</v>
      </c>
      <c r="O1900" s="56">
        <v>0.5</v>
      </c>
      <c r="P1900" s="31" t="str">
        <f>TEXT($L1900, "dddd")</f>
        <v>Sunday</v>
      </c>
      <c r="Q1900" s="39" t="s">
        <v>111</v>
      </c>
      <c r="R1900" s="39">
        <v>2722</v>
      </c>
      <c r="S1900" s="1" t="str">
        <f>IF(OR(MONTH(L1900)=12, MONTH(L1900)&lt;=5), "Dry Season", "Wet Season")</f>
        <v>Dry Season</v>
      </c>
      <c r="T1900" s="1">
        <v>1</v>
      </c>
      <c r="U1900" s="1">
        <v>0</v>
      </c>
      <c r="V1900" s="1">
        <v>0</v>
      </c>
      <c r="W1900" s="2">
        <f>IF(ISNUMBER(SEARCH("N/A", X1900)), 0, 1)</f>
        <v>0</v>
      </c>
      <c r="X1900" s="1" t="s">
        <v>44</v>
      </c>
      <c r="Y1900" s="1"/>
      <c r="Z1900" s="1"/>
      <c r="AA1900" s="11" cm="1">
        <f t="array" ref="AA1900">IF(ISBLANK(Y1900), 0, VINCentyInvDistance(F1900,G1900,Y1900,Z1900))</f>
        <v>0</v>
      </c>
      <c r="AB1900" s="1">
        <v>0</v>
      </c>
      <c r="AC1900" s="1">
        <v>8</v>
      </c>
      <c r="AD1900" s="1">
        <v>4.0999999999999996</v>
      </c>
      <c r="AE1900" s="1">
        <v>1</v>
      </c>
      <c r="AF1900" s="1">
        <v>1</v>
      </c>
      <c r="AG1900" s="1" t="s">
        <v>4501</v>
      </c>
      <c r="AH1900" s="1" t="s">
        <v>1704</v>
      </c>
      <c r="AI1900" s="1"/>
      <c r="AJ1900" s="1" t="s">
        <v>55</v>
      </c>
      <c r="AK1900" t="s">
        <v>4639</v>
      </c>
      <c r="AL1900" s="2">
        <v>0</v>
      </c>
      <c r="AM1900" s="1" t="s">
        <v>4640</v>
      </c>
    </row>
    <row r="1901" spans="1:39" ht="12.75" customHeight="1">
      <c r="A1901" s="1"/>
      <c r="B1901" s="1" t="s">
        <v>4554</v>
      </c>
      <c r="C1901" s="1" t="s">
        <v>6472</v>
      </c>
      <c r="D1901" s="3" t="str">
        <f ca="1">IFERROR(__xludf.DUMMYFUNCTION("PROPER(REGEXEXTRACT(B1696, ""(?:https?:\/\/)?(?:www\.)?([a-zA-Z0-9-]+)\.""))"),"Skyscanner")</f>
        <v>Skyscanner</v>
      </c>
      <c r="E1901" s="1" t="s">
        <v>6473</v>
      </c>
      <c r="F1901" s="1">
        <v>7.0519400000000001</v>
      </c>
      <c r="G1901" s="1">
        <v>125.58889000000001</v>
      </c>
      <c r="H1901" s="1" t="s">
        <v>4557</v>
      </c>
      <c r="I1901" s="1" t="s">
        <v>4252</v>
      </c>
      <c r="J1901" s="1">
        <f>IF(K1901="URBAN",1,IF(K1901="SUBURBAN",2,IF(K1901="RURAL",3,"")))</f>
        <v>2</v>
      </c>
      <c r="K1901" s="1" t="s">
        <v>84</v>
      </c>
      <c r="L1901" s="18">
        <v>46082</v>
      </c>
      <c r="M1901" s="49">
        <v>0.58333333333333337</v>
      </c>
      <c r="N1901" s="18">
        <v>46083</v>
      </c>
      <c r="O1901" s="56">
        <v>0.5</v>
      </c>
      <c r="P1901" s="31" t="str">
        <f>TEXT($L1901, "dddd")</f>
        <v>Sunday</v>
      </c>
      <c r="Q1901" s="39" t="s">
        <v>111</v>
      </c>
      <c r="R1901" s="39">
        <v>2376</v>
      </c>
      <c r="S1901" s="1" t="str">
        <f>IF(OR(MONTH(L1901)=12, MONTH(L1901)&lt;=5), "Dry Season", "Wet Season")</f>
        <v>Dry Season</v>
      </c>
      <c r="T1901" s="1">
        <v>1</v>
      </c>
      <c r="U1901" s="1">
        <v>0</v>
      </c>
      <c r="V1901" s="1">
        <v>0</v>
      </c>
      <c r="W1901" s="2">
        <f>IF(ISNUMBER(SEARCH("N/A", X1901)), 0, 1)</f>
        <v>0</v>
      </c>
      <c r="X1901" s="1" t="s">
        <v>44</v>
      </c>
      <c r="Y1901" s="1"/>
      <c r="Z1901" s="1"/>
      <c r="AA1901" s="11" cm="1">
        <f t="array" ref="AA1901">IF(ISBLANK(Y1901), 0, VINCentyInvDistance(F1901,G1901,Y1901,Z1901))</f>
        <v>0</v>
      </c>
      <c r="AB1901" s="1">
        <v>0</v>
      </c>
      <c r="AC1901" s="1">
        <v>0</v>
      </c>
      <c r="AD1901" s="1">
        <v>0</v>
      </c>
      <c r="AE1901" s="1">
        <v>7</v>
      </c>
      <c r="AF1901" s="1">
        <v>1</v>
      </c>
      <c r="AG1901" s="1" t="s">
        <v>1703</v>
      </c>
      <c r="AH1901" s="1" t="s">
        <v>1704</v>
      </c>
      <c r="AI1901" s="1"/>
      <c r="AJ1901" s="1" t="s">
        <v>55</v>
      </c>
      <c r="AK1901" t="s">
        <v>4558</v>
      </c>
      <c r="AL1901" s="2">
        <v>0</v>
      </c>
      <c r="AM1901" s="1" t="s">
        <v>4559</v>
      </c>
    </row>
    <row r="1902" spans="1:39" ht="12.75" customHeight="1">
      <c r="A1902" s="1"/>
      <c r="B1902" s="1" t="s">
        <v>6474</v>
      </c>
      <c r="C1902" s="1" t="s">
        <v>6475</v>
      </c>
      <c r="D1902" s="3" t="str">
        <f ca="1">IFERROR(__xludf.DUMMYFUNCTION("PROPER(REGEXEXTRACT(B1697, ""(?:https?:\/\/)?(?:www\.)?([a-zA-Z0-9-]+)\.""))"),"Skyscanner")</f>
        <v>Skyscanner</v>
      </c>
      <c r="E1902" s="1" t="s">
        <v>4686</v>
      </c>
      <c r="F1902" s="1">
        <v>7.0463699999999996</v>
      </c>
      <c r="G1902" s="1">
        <v>125.58315</v>
      </c>
      <c r="H1902" s="1" t="s">
        <v>6476</v>
      </c>
      <c r="I1902" s="1" t="s">
        <v>4252</v>
      </c>
      <c r="J1902" s="1">
        <f>IF(K1902="URBAN",1,IF(K1902="SUBURBAN",2,IF(K1902="RURAL",3,"")))</f>
        <v>2</v>
      </c>
      <c r="K1902" s="1" t="s">
        <v>84</v>
      </c>
      <c r="L1902" s="18">
        <v>46082</v>
      </c>
      <c r="M1902" s="49">
        <v>0.58333333333333337</v>
      </c>
      <c r="N1902" s="18">
        <v>46083</v>
      </c>
      <c r="O1902" s="56">
        <v>0.54166666666666663</v>
      </c>
      <c r="P1902" s="31" t="str">
        <f>TEXT($L1902, "dddd")</f>
        <v>Sunday</v>
      </c>
      <c r="Q1902" s="39" t="s">
        <v>111</v>
      </c>
      <c r="R1902" s="39">
        <v>1040</v>
      </c>
      <c r="S1902" s="1" t="str">
        <f>IF(OR(MONTH(L1902)=12, MONTH(L1902)&lt;=5), "Dry Season", "Wet Season")</f>
        <v>Dry Season</v>
      </c>
      <c r="T1902" s="1">
        <v>1</v>
      </c>
      <c r="U1902" s="1">
        <v>0</v>
      </c>
      <c r="V1902" s="1">
        <v>0</v>
      </c>
      <c r="W1902" s="2">
        <f>IF(ISNUMBER(SEARCH("N/A", X1902)), 0, 1)</f>
        <v>0</v>
      </c>
      <c r="X1902" s="1" t="s">
        <v>44</v>
      </c>
      <c r="Y1902" s="1"/>
      <c r="Z1902" s="1"/>
      <c r="AA1902" s="11" cm="1">
        <f t="array" ref="AA1902">IF(ISBLANK(Y1902), 0, VINCentyInvDistance(F1902,G1902,Y1902,Z1902))</f>
        <v>0</v>
      </c>
      <c r="AB1902" s="1">
        <v>0</v>
      </c>
      <c r="AC1902" s="1">
        <v>0</v>
      </c>
      <c r="AD1902" s="1">
        <v>0</v>
      </c>
      <c r="AE1902" s="1">
        <v>83</v>
      </c>
      <c r="AF1902" s="1">
        <v>1</v>
      </c>
      <c r="AG1902" s="1" t="s">
        <v>4501</v>
      </c>
      <c r="AH1902" s="1" t="s">
        <v>1704</v>
      </c>
      <c r="AI1902" s="1" t="str">
        <f>TRIM(MID(SUBSTITUTE($H1902,",",REPT(" ",200)),(LEN($H1902)-LEN(SUBSTITUTE($H1902,",",""))-2)*200+1,200))</f>
        <v>Davao Region</v>
      </c>
      <c r="AJ1902" s="1" t="s">
        <v>55</v>
      </c>
      <c r="AK1902" t="s">
        <v>6477</v>
      </c>
      <c r="AL1902" s="2">
        <v>0</v>
      </c>
      <c r="AM1902" s="1" t="s">
        <v>6478</v>
      </c>
    </row>
    <row r="1903" spans="1:39" ht="12.75" customHeight="1">
      <c r="A1903" s="1"/>
      <c r="B1903" s="1" t="s">
        <v>6481</v>
      </c>
      <c r="C1903" s="1" t="s">
        <v>6482</v>
      </c>
      <c r="D1903" s="3" t="str">
        <f ca="1">IFERROR(__xludf.DUMMYFUNCTION("PROPER(REGEXEXTRACT(B1699, ""(?:https?:\/\/)?(?:www\.)?([a-zA-Z0-9-]+)\.""))"),"Google")</f>
        <v>Google</v>
      </c>
      <c r="E1903" s="1" t="s">
        <v>6483</v>
      </c>
      <c r="F1903" s="1">
        <v>7.0469059231333802</v>
      </c>
      <c r="G1903" s="1">
        <v>125.589407140218</v>
      </c>
      <c r="H1903" s="1" t="s">
        <v>4589</v>
      </c>
      <c r="I1903" s="1" t="s">
        <v>4252</v>
      </c>
      <c r="J1903" s="1">
        <f>IF(K1903="URBAN",1,IF(K1903="SUBURBAN",2,IF(K1903="RURAL",3,"")))</f>
        <v>2</v>
      </c>
      <c r="K1903" s="1" t="s">
        <v>84</v>
      </c>
      <c r="L1903" s="18">
        <v>46082</v>
      </c>
      <c r="M1903" s="49">
        <v>0.625</v>
      </c>
      <c r="N1903" s="18">
        <v>46083</v>
      </c>
      <c r="O1903" s="56">
        <v>0.5</v>
      </c>
      <c r="P1903" s="31" t="str">
        <f>TEXT($L1903, "dddd")</f>
        <v>Sunday</v>
      </c>
      <c r="Q1903" s="39" t="s">
        <v>111</v>
      </c>
      <c r="R1903" s="39">
        <v>2166</v>
      </c>
      <c r="S1903" s="1" t="str">
        <f>IF(OR(MONTH(L1903)=12, MONTH(L1903)&lt;=5), "Dry Season", "Wet Season")</f>
        <v>Dry Season</v>
      </c>
      <c r="T1903" s="1">
        <v>1</v>
      </c>
      <c r="U1903" s="1">
        <v>0</v>
      </c>
      <c r="V1903" s="1">
        <v>0</v>
      </c>
      <c r="W1903" s="2">
        <f>IF(ISNUMBER(SEARCH("N/A", X1903)), 0, 1)</f>
        <v>0</v>
      </c>
      <c r="X1903" s="1" t="s">
        <v>44</v>
      </c>
      <c r="Y1903" s="1"/>
      <c r="Z1903" s="1"/>
      <c r="AA1903" s="11" cm="1">
        <f t="array" ref="AA1903">IF(ISBLANK(Y1903), 0, VINCentyInvDistance(F1903,G1903,Y1903,Z1903))</f>
        <v>0</v>
      </c>
      <c r="AB1903" s="1">
        <v>0</v>
      </c>
      <c r="AC1903" s="1">
        <v>7.4</v>
      </c>
      <c r="AD1903" s="1">
        <v>0</v>
      </c>
      <c r="AE1903" s="1">
        <v>49</v>
      </c>
      <c r="AF1903" s="1">
        <v>1</v>
      </c>
      <c r="AG1903" s="1" t="s">
        <v>4501</v>
      </c>
      <c r="AH1903" s="1" t="s">
        <v>1704</v>
      </c>
      <c r="AI1903" s="1"/>
      <c r="AJ1903" s="1" t="s">
        <v>55</v>
      </c>
      <c r="AL1903" s="2">
        <v>0</v>
      </c>
      <c r="AM1903" s="1" t="s">
        <v>6484</v>
      </c>
    </row>
    <row r="1904" spans="1:39" ht="12.75" customHeight="1">
      <c r="A1904" s="1"/>
      <c r="B1904" s="1" t="s">
        <v>4755</v>
      </c>
      <c r="C1904" s="1" t="s">
        <v>6485</v>
      </c>
      <c r="D1904" s="3" t="str">
        <f ca="1">IFERROR(__xludf.DUMMYFUNCTION("PROPER(REGEXEXTRACT(B1700, ""(?:https?:\/\/)?(?:www\.)?([a-zA-Z0-9-]+)\.""))"),"Skyscanner")</f>
        <v>Skyscanner</v>
      </c>
      <c r="E1904" s="1" t="s">
        <v>4323</v>
      </c>
      <c r="F1904" s="1">
        <v>7.0835140000000001</v>
      </c>
      <c r="G1904" s="1">
        <v>125.608654</v>
      </c>
      <c r="H1904" s="1" t="s">
        <v>4324</v>
      </c>
      <c r="I1904" s="1" t="s">
        <v>4252</v>
      </c>
      <c r="J1904" s="1">
        <f>IF(K1904="URBAN",1,IF(K1904="SUBURBAN",2,IF(K1904="RURAL",3,"")))</f>
        <v>2</v>
      </c>
      <c r="K1904" s="1" t="s">
        <v>84</v>
      </c>
      <c r="L1904" s="18">
        <v>46082</v>
      </c>
      <c r="M1904" s="49">
        <v>0.625</v>
      </c>
      <c r="N1904" s="18">
        <v>46083</v>
      </c>
      <c r="O1904" s="56">
        <v>0.45833333333333331</v>
      </c>
      <c r="P1904" s="31" t="str">
        <f>TEXT($L1904, "dddd")</f>
        <v>Sunday</v>
      </c>
      <c r="Q1904" s="39" t="s">
        <v>111</v>
      </c>
      <c r="R1904" s="39">
        <v>1021</v>
      </c>
      <c r="S1904" s="1" t="str">
        <f>IF(OR(MONTH(L1904)=12, MONTH(L1904)&lt;=5), "Dry Season", "Wet Season")</f>
        <v>Dry Season</v>
      </c>
      <c r="T1904" s="1">
        <v>1</v>
      </c>
      <c r="U1904" s="1">
        <v>0</v>
      </c>
      <c r="V1904" s="1">
        <v>0</v>
      </c>
      <c r="W1904" s="2">
        <f>IF(ISNUMBER(SEARCH("N/A", X1904)), 0, 1)</f>
        <v>1</v>
      </c>
      <c r="X1904" s="1" t="s">
        <v>4263</v>
      </c>
      <c r="Y1904" s="1">
        <v>7.0920304999999999</v>
      </c>
      <c r="Z1904" s="1">
        <v>125.61240720000001</v>
      </c>
      <c r="AA1904" s="11" cm="1">
        <f t="array" ref="AA1904">IF(ISBLANK(Y1904), 0, VINCentyInvDistance(F1904,G1904,Y1904,Z1904))</f>
        <v>1029.0779093028311</v>
      </c>
      <c r="AB1904" s="1">
        <v>0</v>
      </c>
      <c r="AC1904" s="1">
        <v>9.4</v>
      </c>
      <c r="AD1904" s="1">
        <v>4.3</v>
      </c>
      <c r="AE1904" s="1">
        <v>826</v>
      </c>
      <c r="AF1904" s="1">
        <v>1</v>
      </c>
      <c r="AG1904" s="1" t="s">
        <v>4264</v>
      </c>
      <c r="AH1904" s="1" t="s">
        <v>1704</v>
      </c>
      <c r="AI1904" s="1" t="str">
        <f>TRIM(MID(SUBSTITUTE($H1904,",",REPT(" ",200)),(LEN($H1904)-LEN(SUBSTITUTE($H1904,",",""))-2)*200+1,200))</f>
        <v>Davao Region</v>
      </c>
      <c r="AJ1904" s="1" t="s">
        <v>55</v>
      </c>
      <c r="AK1904" t="s">
        <v>16894</v>
      </c>
      <c r="AL1904" s="1">
        <v>2</v>
      </c>
      <c r="AM1904" s="1"/>
    </row>
    <row r="1905" spans="1:39" ht="12.75" customHeight="1">
      <c r="A1905" s="1"/>
      <c r="B1905" s="1" t="s">
        <v>6488</v>
      </c>
      <c r="C1905" s="1" t="s">
        <v>6489</v>
      </c>
      <c r="D1905" s="3" t="str">
        <f ca="1">IFERROR(__xludf.DUMMYFUNCTION("PROPER(REGEXEXTRACT(B1702, ""(?:https?:\/\/)?(?:www\.)?([a-zA-Z0-9-]+)\.""))"),"Skyscanner")</f>
        <v>Skyscanner</v>
      </c>
      <c r="E1905" s="1" t="s">
        <v>6490</v>
      </c>
      <c r="F1905" s="1">
        <v>8.4448279999999993</v>
      </c>
      <c r="G1905" s="1">
        <v>124.621837</v>
      </c>
      <c r="H1905" s="1" t="s">
        <v>6491</v>
      </c>
      <c r="I1905" s="1" t="s">
        <v>530</v>
      </c>
      <c r="J1905" s="1">
        <f>IF(K1905="URBAN",1,IF(K1905="SUBURBAN",2,IF(K1905="RURAL",3,"")))</f>
        <v>2</v>
      </c>
      <c r="K1905" s="1" t="s">
        <v>84</v>
      </c>
      <c r="L1905" s="18">
        <v>46082</v>
      </c>
      <c r="M1905" s="49">
        <v>0.58333333333333337</v>
      </c>
      <c r="N1905" s="18">
        <v>46083</v>
      </c>
      <c r="O1905" s="56">
        <v>0.5</v>
      </c>
      <c r="P1905" s="31" t="str">
        <f>TEXT($L1905, "dddd")</f>
        <v>Sunday</v>
      </c>
      <c r="Q1905" s="39" t="s">
        <v>111</v>
      </c>
      <c r="R1905" s="39">
        <v>3374</v>
      </c>
      <c r="S1905" s="1" t="str">
        <f>IF(OR(MONTH(L1905)=12, MONTH(L1905)&lt;=5), "Dry Season", "Wet Season")</f>
        <v>Dry Season</v>
      </c>
      <c r="T1905" s="1">
        <v>1</v>
      </c>
      <c r="U1905" s="1">
        <v>1</v>
      </c>
      <c r="V1905" s="1">
        <v>0</v>
      </c>
      <c r="W1905" s="2">
        <f>IF(ISNUMBER(SEARCH("N/A", X1905)), 0, 1)</f>
        <v>1</v>
      </c>
      <c r="X1905" s="1" t="s">
        <v>832</v>
      </c>
      <c r="Y1905" s="1">
        <v>16.408881399999999</v>
      </c>
      <c r="Z1905" s="1">
        <v>120.5991997</v>
      </c>
      <c r="AA1905" s="11" cm="1">
        <f t="array" ref="AA1905">IF(ISBLANK(Y1905), 0, VINCentyInvDistance(F1905,G1905,Y1905,Z1905))</f>
        <v>983451.31149392971</v>
      </c>
      <c r="AB1905" s="1">
        <v>0</v>
      </c>
      <c r="AC1905" s="1">
        <v>8.1999999999999993</v>
      </c>
      <c r="AD1905" s="1">
        <v>4</v>
      </c>
      <c r="AE1905" s="1">
        <v>2</v>
      </c>
      <c r="AF1905" s="1">
        <v>1</v>
      </c>
      <c r="AG1905" s="1" t="s">
        <v>833</v>
      </c>
      <c r="AH1905" s="1" t="s">
        <v>834</v>
      </c>
      <c r="AI1905" s="1" t="str">
        <f>TRIM(MID(SUBSTITUTE($H1905,",",REPT(" ",200)),(LEN($H1905)-LEN(SUBSTITUTE($H1905,",",""))-2)*200+1,200))</f>
        <v>Northern Mindanao</v>
      </c>
      <c r="AJ1905" s="1" t="s">
        <v>55</v>
      </c>
      <c r="AK1905" t="s">
        <v>5980</v>
      </c>
      <c r="AL1905" s="1">
        <v>3</v>
      </c>
      <c r="AM1905" s="1"/>
    </row>
    <row r="1906" spans="1:39" ht="12.75" customHeight="1">
      <c r="A1906" s="1"/>
      <c r="B1906" s="1" t="s">
        <v>6492</v>
      </c>
      <c r="C1906" s="1" t="s">
        <v>6493</v>
      </c>
      <c r="D1906" s="3" t="str">
        <f ca="1">IFERROR(__xludf.DUMMYFUNCTION("PROPER(REGEXEXTRACT(B1703, ""(?:https?:\/\/)?(?:www\.)?([a-zA-Z0-9-]+)\.""))"),"Skyscanner")</f>
        <v>Skyscanner</v>
      </c>
      <c r="E1906" s="1" t="s">
        <v>6494</v>
      </c>
      <c r="F1906" s="1">
        <v>8.4451920000000005</v>
      </c>
      <c r="G1906" s="1">
        <v>124.621709</v>
      </c>
      <c r="H1906" s="1" t="s">
        <v>6491</v>
      </c>
      <c r="I1906" s="1" t="s">
        <v>530</v>
      </c>
      <c r="J1906" s="1">
        <f>IF(K1906="URBAN",1,IF(K1906="SUBURBAN",2,IF(K1906="RURAL",3,"")))</f>
        <v>2</v>
      </c>
      <c r="K1906" s="1" t="s">
        <v>84</v>
      </c>
      <c r="L1906" s="18">
        <v>46082</v>
      </c>
      <c r="M1906" s="49">
        <v>0.58333333333333337</v>
      </c>
      <c r="N1906" s="18">
        <v>46083</v>
      </c>
      <c r="O1906" s="56">
        <v>0.5</v>
      </c>
      <c r="P1906" s="31" t="str">
        <f>TEXT($L1906, "dddd")</f>
        <v>Sunday</v>
      </c>
      <c r="Q1906" s="39" t="s">
        <v>111</v>
      </c>
      <c r="R1906" s="39">
        <v>1979</v>
      </c>
      <c r="S1906" s="1" t="str">
        <f>IF(OR(MONTH(L1906)=12, MONTH(L1906)&lt;=5), "Dry Season", "Wet Season")</f>
        <v>Dry Season</v>
      </c>
      <c r="T1906" s="1">
        <v>1</v>
      </c>
      <c r="U1906" s="1">
        <v>0</v>
      </c>
      <c r="V1906" s="1">
        <v>0</v>
      </c>
      <c r="W1906" s="2">
        <f>IF(ISNUMBER(SEARCH("N/A", X1906)), 0, 1)</f>
        <v>0</v>
      </c>
      <c r="X1906" s="1" t="s">
        <v>44</v>
      </c>
      <c r="Y1906" s="1"/>
      <c r="Z1906" s="1"/>
      <c r="AA1906" s="11" cm="1">
        <f t="array" ref="AA1906">IF(ISBLANK(Y1906), 0, VINCentyInvDistance(F1906,G1906,Y1906,Z1906))</f>
        <v>0</v>
      </c>
      <c r="AB1906" s="1">
        <v>0</v>
      </c>
      <c r="AC1906" s="1">
        <v>7.2</v>
      </c>
      <c r="AD1906" s="1">
        <v>4.5</v>
      </c>
      <c r="AE1906" s="1">
        <v>30</v>
      </c>
      <c r="AF1906" s="1">
        <v>1</v>
      </c>
      <c r="AG1906" s="1" t="s">
        <v>2545</v>
      </c>
      <c r="AH1906" s="1" t="s">
        <v>2546</v>
      </c>
      <c r="AI1906" s="1" t="str">
        <f>TRIM(MID(SUBSTITUTE($H1906,",",REPT(" ",200)),(LEN($H1906)-LEN(SUBSTITUTE($H1906,",",""))-2)*200+1,200))</f>
        <v>Northern Mindanao</v>
      </c>
      <c r="AJ1906" s="1" t="s">
        <v>55</v>
      </c>
      <c r="AK1906" t="s">
        <v>17052</v>
      </c>
      <c r="AL1906" s="2">
        <v>0</v>
      </c>
      <c r="AM1906" s="1" t="s">
        <v>6495</v>
      </c>
    </row>
    <row r="1907" spans="1:39" ht="12.75" customHeight="1">
      <c r="A1907" s="1"/>
      <c r="B1907" s="1" t="s">
        <v>6496</v>
      </c>
      <c r="C1907" s="1" t="s">
        <v>6497</v>
      </c>
      <c r="D1907" s="3" t="str">
        <f ca="1">IFERROR(__xludf.DUMMYFUNCTION("PROPER(REGEXEXTRACT(B1704, ""(?:https?:\/\/)?(?:www\.)?([a-zA-Z0-9-]+)\.""))"),"Google")</f>
        <v>Google</v>
      </c>
      <c r="E1907" s="1" t="s">
        <v>6498</v>
      </c>
      <c r="F1907" s="1">
        <v>8.4799410000000002</v>
      </c>
      <c r="G1907" s="1">
        <v>124.652976</v>
      </c>
      <c r="H1907" s="1" t="s">
        <v>6499</v>
      </c>
      <c r="I1907" s="1" t="s">
        <v>530</v>
      </c>
      <c r="J1907" s="1">
        <f>IF(K1907="URBAN",1,IF(K1907="SUBURBAN",2,IF(K1907="RURAL",3,"")))</f>
        <v>2</v>
      </c>
      <c r="K1907" s="1" t="s">
        <v>84</v>
      </c>
      <c r="L1907" s="18">
        <v>46082</v>
      </c>
      <c r="M1907" s="49">
        <v>0.625</v>
      </c>
      <c r="N1907" s="18">
        <v>46083</v>
      </c>
      <c r="O1907" s="56">
        <v>0.5</v>
      </c>
      <c r="P1907" s="31" t="str">
        <f>TEXT($L1907, "dddd")</f>
        <v>Sunday</v>
      </c>
      <c r="Q1907" s="39" t="s">
        <v>111</v>
      </c>
      <c r="R1907" s="39">
        <v>1690</v>
      </c>
      <c r="S1907" s="1" t="str">
        <f>IF(OR(MONTH(L1907)=12, MONTH(L1907)&lt;=5), "Dry Season", "Wet Season")</f>
        <v>Dry Season</v>
      </c>
      <c r="T1907" s="1">
        <v>1</v>
      </c>
      <c r="U1907" s="1">
        <v>0</v>
      </c>
      <c r="V1907" s="1">
        <v>0</v>
      </c>
      <c r="W1907" s="2">
        <f>IF(ISNUMBER(SEARCH("N/A", X1907)), 0, 1)</f>
        <v>0</v>
      </c>
      <c r="X1907" s="1" t="s">
        <v>44</v>
      </c>
      <c r="Y1907" s="1"/>
      <c r="Z1907" s="1"/>
      <c r="AA1907" s="11" cm="1">
        <f t="array" ref="AA1907">IF(ISBLANK(Y1907), 0, VINCentyInvDistance(F1907,G1907,Y1907,Z1907))</f>
        <v>0</v>
      </c>
      <c r="AB1907" s="1">
        <v>0</v>
      </c>
      <c r="AC1907" s="1">
        <v>9.1999999999999993</v>
      </c>
      <c r="AD1907" s="1">
        <v>0</v>
      </c>
      <c r="AE1907" s="1">
        <v>606</v>
      </c>
      <c r="AF1907" s="1">
        <v>1</v>
      </c>
      <c r="AG1907" s="1" t="s">
        <v>2545</v>
      </c>
      <c r="AH1907" s="1" t="s">
        <v>2546</v>
      </c>
      <c r="AI1907" s="1"/>
      <c r="AJ1907" s="1" t="s">
        <v>55</v>
      </c>
      <c r="AL1907" s="2">
        <v>0</v>
      </c>
      <c r="AM1907" s="1" t="s">
        <v>6500</v>
      </c>
    </row>
    <row r="1908" spans="1:39" ht="12.75" customHeight="1">
      <c r="A1908" s="1"/>
      <c r="B1908" s="1" t="s">
        <v>6501</v>
      </c>
      <c r="C1908" s="1" t="s">
        <v>6502</v>
      </c>
      <c r="D1908" s="3" t="str">
        <f ca="1">IFERROR(__xludf.DUMMYFUNCTION("PROPER(REGEXEXTRACT(B1705, ""(?:https?:\/\/)?(?:www\.)?([a-zA-Z0-9-]+)\.""))"),"Skyscanner")</f>
        <v>Skyscanner</v>
      </c>
      <c r="E1908" s="1" t="s">
        <v>6503</v>
      </c>
      <c r="F1908" s="1">
        <v>8.4847000000000001</v>
      </c>
      <c r="G1908" s="1">
        <v>124.63182</v>
      </c>
      <c r="H1908" s="1" t="s">
        <v>6504</v>
      </c>
      <c r="I1908" s="1" t="s">
        <v>530</v>
      </c>
      <c r="J1908" s="1">
        <f>IF(K1908="URBAN",1,IF(K1908="SUBURBAN",2,IF(K1908="RURAL",3,"")))</f>
        <v>2</v>
      </c>
      <c r="K1908" s="1" t="s">
        <v>84</v>
      </c>
      <c r="L1908" s="18">
        <v>46082</v>
      </c>
      <c r="M1908" s="49">
        <v>0.58333333333333337</v>
      </c>
      <c r="N1908" s="18">
        <v>46083</v>
      </c>
      <c r="O1908" s="56">
        <v>0.5</v>
      </c>
      <c r="P1908" s="31" t="str">
        <f>TEXT($L1908, "dddd")</f>
        <v>Sunday</v>
      </c>
      <c r="Q1908" s="39" t="s">
        <v>111</v>
      </c>
      <c r="R1908" s="39">
        <v>2633</v>
      </c>
      <c r="S1908" s="1" t="str">
        <f>IF(OR(MONTH(L1908)=12, MONTH(L1908)&lt;=5), "Dry Season", "Wet Season")</f>
        <v>Dry Season</v>
      </c>
      <c r="T1908" s="1">
        <v>1</v>
      </c>
      <c r="U1908" s="1">
        <v>1</v>
      </c>
      <c r="V1908" s="1">
        <v>1</v>
      </c>
      <c r="W1908" s="2">
        <f>IF(ISNUMBER(SEARCH("N/A", X1908)), 0, 1)</f>
        <v>0</v>
      </c>
      <c r="X1908" s="1" t="s">
        <v>44</v>
      </c>
      <c r="Y1908" s="1"/>
      <c r="Z1908" s="1"/>
      <c r="AA1908" s="11" cm="1">
        <f t="array" ref="AA1908">IF(ISBLANK(Y1908), 0, VINCentyInvDistance(F1908,G1908,Y1908,Z1908))</f>
        <v>0</v>
      </c>
      <c r="AB1908" s="1">
        <v>0</v>
      </c>
      <c r="AC1908" s="1">
        <v>5.8</v>
      </c>
      <c r="AD1908" s="1">
        <v>4.4000000000000004</v>
      </c>
      <c r="AE1908" s="1">
        <v>115</v>
      </c>
      <c r="AF1908" s="1">
        <v>1</v>
      </c>
      <c r="AG1908" s="1" t="s">
        <v>2545</v>
      </c>
      <c r="AH1908" s="1" t="s">
        <v>2546</v>
      </c>
      <c r="AI1908" s="1"/>
      <c r="AJ1908" s="1" t="s">
        <v>55</v>
      </c>
      <c r="AK1908" t="s">
        <v>17053</v>
      </c>
      <c r="AL1908" s="2">
        <v>0</v>
      </c>
      <c r="AM1908" s="1" t="s">
        <v>6505</v>
      </c>
    </row>
    <row r="1909" spans="1:39" ht="12.75" customHeight="1">
      <c r="A1909" s="1"/>
      <c r="B1909" s="1" t="s">
        <v>6506</v>
      </c>
      <c r="C1909" s="1" t="s">
        <v>6507</v>
      </c>
      <c r="D1909" s="3" t="str">
        <f ca="1">IFERROR(__xludf.DUMMYFUNCTION("PROPER(REGEXEXTRACT(B1706, ""(?:https?:\/\/)?(?:www\.)?([a-zA-Z0-9-]+)\.""))"),"Google")</f>
        <v>Google</v>
      </c>
      <c r="E1909" s="1" t="s">
        <v>6508</v>
      </c>
      <c r="F1909" s="1">
        <v>8.4818084999999996</v>
      </c>
      <c r="G1909" s="1">
        <v>124.6540181</v>
      </c>
      <c r="H1909" s="1" t="s">
        <v>6509</v>
      </c>
      <c r="I1909" s="1" t="s">
        <v>530</v>
      </c>
      <c r="J1909" s="1">
        <f>IF(K1909="URBAN",1,IF(K1909="SUBURBAN",2,IF(K1909="RURAL",3,"")))</f>
        <v>2</v>
      </c>
      <c r="K1909" s="1" t="s">
        <v>84</v>
      </c>
      <c r="L1909" s="18">
        <v>46082</v>
      </c>
      <c r="M1909" s="49">
        <v>0.625</v>
      </c>
      <c r="N1909" s="18">
        <v>46083</v>
      </c>
      <c r="O1909" s="56">
        <v>0.5</v>
      </c>
      <c r="P1909" s="31" t="str">
        <f>TEXT($L1909, "dddd")</f>
        <v>Sunday</v>
      </c>
      <c r="Q1909" s="39" t="s">
        <v>111</v>
      </c>
      <c r="R1909" s="39">
        <v>2676</v>
      </c>
      <c r="S1909" s="1" t="str">
        <f>IF(OR(MONTH(L1909)=12, MONTH(L1909)&lt;=5), "Dry Season", "Wet Season")</f>
        <v>Dry Season</v>
      </c>
      <c r="T1909" s="1">
        <v>1</v>
      </c>
      <c r="U1909" s="1">
        <v>1</v>
      </c>
      <c r="V1909" s="1">
        <v>0</v>
      </c>
      <c r="W1909" s="2">
        <f>IF(ISNUMBER(SEARCH("N/A", X1909)), 0, 1)</f>
        <v>0</v>
      </c>
      <c r="X1909" s="1" t="s">
        <v>44</v>
      </c>
      <c r="Y1909" s="1"/>
      <c r="Z1909" s="1"/>
      <c r="AA1909" s="11" cm="1">
        <f t="array" ref="AA1909">IF(ISBLANK(Y1909), 0, VINCentyInvDistance(F1909,G1909,Y1909,Z1909))</f>
        <v>0</v>
      </c>
      <c r="AB1909" s="1">
        <v>0</v>
      </c>
      <c r="AC1909" s="1">
        <v>0</v>
      </c>
      <c r="AD1909" s="1">
        <v>0</v>
      </c>
      <c r="AE1909" s="1">
        <v>1291</v>
      </c>
      <c r="AF1909" s="1">
        <v>1</v>
      </c>
      <c r="AG1909" s="1" t="str">
        <f>TRIM(MID(SUBSTITUTE($H1909,",",REPT(" ",200)),(LEN($H1909)-LEN(SUBSTITUTE($H1909,",",""))-4)*200+1,200))</f>
        <v>Poblacion</v>
      </c>
      <c r="AH1909" s="1" t="str">
        <f>TRIM(MID(SUBSTITUTE($H1909,",",REPT(" ",200)),(LEN($H1909)-LEN(SUBSTITUTE($H1909,",",""))-3)*200+1,200))</f>
        <v>Cagayan de Oro</v>
      </c>
      <c r="AI1909" s="1" t="str">
        <f>TRIM(MID(SUBSTITUTE($H1909,",",REPT(" ",200)),(LEN($H1909)-LEN(SUBSTITUTE($H1909,",",""))-2)*200+1,200))</f>
        <v>Northern Mindanao</v>
      </c>
      <c r="AJ1909" s="1" t="str">
        <f>TRIM(MID(SUBSTITUTE($H1909,",",REPT(" ",200)),(LEN($H1909)-LEN(SUBSTITUTE($H1909,",",""))-0)*200+1,200))</f>
        <v>Philippines</v>
      </c>
      <c r="AL1909" s="1">
        <v>3.5</v>
      </c>
      <c r="AM1909" s="1"/>
    </row>
    <row r="1910" spans="1:39" ht="12.75" customHeight="1">
      <c r="A1910" s="1"/>
      <c r="B1910" s="1" t="s">
        <v>6510</v>
      </c>
      <c r="C1910" s="1" t="s">
        <v>6511</v>
      </c>
      <c r="D1910" s="3" t="str">
        <f ca="1">IFERROR(__xludf.DUMMYFUNCTION("PROPER(REGEXEXTRACT(B1707, ""(?:https?:\/\/)?(?:www\.)?([a-zA-Z0-9-]+)\.""))"),"Skyscanner")</f>
        <v>Skyscanner</v>
      </c>
      <c r="E1910" s="1" t="s">
        <v>6512</v>
      </c>
      <c r="F1910" s="1">
        <v>8.4813899999999993</v>
      </c>
      <c r="G1910" s="1">
        <v>124.65401</v>
      </c>
      <c r="H1910" s="1" t="s">
        <v>6509</v>
      </c>
      <c r="I1910" s="1" t="s">
        <v>530</v>
      </c>
      <c r="J1910" s="1">
        <f>IF(K1910="URBAN",1,IF(K1910="SUBURBAN",2,IF(K1910="RURAL",3,"")))</f>
        <v>2</v>
      </c>
      <c r="K1910" s="1" t="s">
        <v>84</v>
      </c>
      <c r="L1910" s="18">
        <v>46082</v>
      </c>
      <c r="M1910" s="49">
        <v>0.58333333333333337</v>
      </c>
      <c r="N1910" s="18">
        <v>46083</v>
      </c>
      <c r="O1910" s="56">
        <v>0.5</v>
      </c>
      <c r="P1910" s="31" t="str">
        <f>TEXT($L1910, "dddd")</f>
        <v>Sunday</v>
      </c>
      <c r="Q1910" s="39" t="s">
        <v>111</v>
      </c>
      <c r="R1910" s="39">
        <v>534</v>
      </c>
      <c r="S1910" s="1" t="str">
        <f>IF(OR(MONTH(L1910)=12, MONTH(L1910)&lt;=5), "Dry Season", "Wet Season")</f>
        <v>Dry Season</v>
      </c>
      <c r="T1910" s="1">
        <v>1</v>
      </c>
      <c r="U1910" s="1">
        <v>0</v>
      </c>
      <c r="V1910" s="1">
        <v>0</v>
      </c>
      <c r="W1910" s="2">
        <f>IF(ISNUMBER(SEARCH("N/A", X1910)), 0, 1)</f>
        <v>0</v>
      </c>
      <c r="X1910" s="1" t="s">
        <v>44</v>
      </c>
      <c r="Y1910" s="1"/>
      <c r="Z1910" s="1"/>
      <c r="AA1910" s="11" cm="1">
        <f t="array" ref="AA1910">IF(ISBLANK(Y1910), 0, VINCentyInvDistance(F1910,G1910,Y1910,Z1910))</f>
        <v>0</v>
      </c>
      <c r="AB1910" s="1">
        <v>0</v>
      </c>
      <c r="AC1910" s="1">
        <v>9.8000000000000007</v>
      </c>
      <c r="AD1910" s="1">
        <v>3.5</v>
      </c>
      <c r="AE1910" s="1">
        <v>86</v>
      </c>
      <c r="AF1910" s="1">
        <v>1</v>
      </c>
      <c r="AG1910" s="1" t="s">
        <v>2545</v>
      </c>
      <c r="AH1910" s="1" t="s">
        <v>2546</v>
      </c>
      <c r="AI1910" s="1"/>
      <c r="AJ1910" s="1" t="s">
        <v>55</v>
      </c>
      <c r="AK1910" t="s">
        <v>17054</v>
      </c>
      <c r="AL1910" s="2">
        <v>0</v>
      </c>
      <c r="AM1910" s="1" t="s">
        <v>6513</v>
      </c>
    </row>
    <row r="1911" spans="1:39" ht="12.75" customHeight="1">
      <c r="A1911" s="1"/>
      <c r="B1911" s="1" t="s">
        <v>6514</v>
      </c>
      <c r="C1911" s="1" t="s">
        <v>6515</v>
      </c>
      <c r="D1911" s="3" t="str">
        <f ca="1">IFERROR(__xludf.DUMMYFUNCTION("PROPER(REGEXEXTRACT(B1708, ""(?:https?:\/\/)?(?:www\.)?([a-zA-Z0-9-]+)\.""))"),"Skyscanner")</f>
        <v>Skyscanner</v>
      </c>
      <c r="E1911" s="1" t="s">
        <v>6516</v>
      </c>
      <c r="F1911" s="1">
        <v>8.4783349999999995</v>
      </c>
      <c r="G1911" s="1">
        <v>124.642278</v>
      </c>
      <c r="H1911" s="1" t="s">
        <v>6517</v>
      </c>
      <c r="I1911" s="1" t="s">
        <v>530</v>
      </c>
      <c r="J1911" s="1">
        <f>IF(K1911="URBAN",1,IF(K1911="SUBURBAN",2,IF(K1911="RURAL",3,"")))</f>
        <v>2</v>
      </c>
      <c r="K1911" s="1" t="s">
        <v>84</v>
      </c>
      <c r="L1911" s="18">
        <v>46082</v>
      </c>
      <c r="M1911" s="49">
        <v>0.58333333333333337</v>
      </c>
      <c r="N1911" s="18">
        <v>46083</v>
      </c>
      <c r="O1911" s="56">
        <v>0.5</v>
      </c>
      <c r="P1911" s="31" t="str">
        <f>TEXT($L1911, "dddd")</f>
        <v>Sunday</v>
      </c>
      <c r="Q1911" s="39" t="s">
        <v>111</v>
      </c>
      <c r="R1911" s="39">
        <v>8400</v>
      </c>
      <c r="S1911" s="1" t="str">
        <f>IF(OR(MONTH(L1911)=12, MONTH(L1911)&lt;=5), "Dry Season", "Wet Season")</f>
        <v>Dry Season</v>
      </c>
      <c r="T1911" s="1">
        <v>1</v>
      </c>
      <c r="U1911" s="1">
        <v>0</v>
      </c>
      <c r="V1911" s="1">
        <v>0</v>
      </c>
      <c r="W1911" s="2">
        <f>IF(ISNUMBER(SEARCH("N/A", X1911)), 0, 1)</f>
        <v>0</v>
      </c>
      <c r="X1911" s="1" t="s">
        <v>44</v>
      </c>
      <c r="Y1911" s="1"/>
      <c r="Z1911" s="1"/>
      <c r="AA1911" s="11" cm="1">
        <f t="array" ref="AA1911">IF(ISBLANK(Y1911), 0, VINCentyInvDistance(F1911,G1911,Y1911,Z1911))</f>
        <v>0</v>
      </c>
      <c r="AB1911" s="1">
        <v>0</v>
      </c>
      <c r="AC1911" s="1">
        <v>8.1999999999999993</v>
      </c>
      <c r="AD1911" s="1">
        <v>4.4000000000000004</v>
      </c>
      <c r="AE1911" s="1">
        <v>6</v>
      </c>
      <c r="AF1911" s="1">
        <v>1</v>
      </c>
      <c r="AG1911" s="1" t="s">
        <v>2545</v>
      </c>
      <c r="AH1911" s="1" t="s">
        <v>2546</v>
      </c>
      <c r="AI1911" s="1" t="str">
        <f>TRIM(MID(SUBSTITUTE($H1911,",",REPT(" ",200)),(LEN($H1911)-LEN(SUBSTITUTE($H1911,",",""))-2)*200+1,200))</f>
        <v>Northern Mindanao</v>
      </c>
      <c r="AJ1911" s="1" t="s">
        <v>55</v>
      </c>
      <c r="AK1911" t="s">
        <v>6518</v>
      </c>
      <c r="AL1911" s="2">
        <v>0</v>
      </c>
      <c r="AM1911" s="1" t="s">
        <v>6519</v>
      </c>
    </row>
    <row r="1912" spans="1:39" ht="12.75" customHeight="1">
      <c r="A1912" s="1"/>
      <c r="B1912" s="1" t="s">
        <v>6520</v>
      </c>
      <c r="C1912" s="1" t="s">
        <v>6521</v>
      </c>
      <c r="D1912" s="3" t="str">
        <f ca="1">IFERROR(__xludf.DUMMYFUNCTION("PROPER(REGEXEXTRACT(B1709, ""(?:https?:\/\/)?(?:www\.)?([a-zA-Z0-9-]+)\.""))"),"Skyscanner")</f>
        <v>Skyscanner</v>
      </c>
      <c r="E1912" s="1" t="s">
        <v>6522</v>
      </c>
      <c r="F1912" s="1">
        <v>8.46007</v>
      </c>
      <c r="G1912" s="1">
        <v>124.64994</v>
      </c>
      <c r="H1912" s="1" t="s">
        <v>6523</v>
      </c>
      <c r="I1912" s="1" t="s">
        <v>530</v>
      </c>
      <c r="J1912" s="1">
        <f>IF(K1912="URBAN",1,IF(K1912="SUBURBAN",2,IF(K1912="RURAL",3,"")))</f>
        <v>2</v>
      </c>
      <c r="K1912" s="1" t="s">
        <v>84</v>
      </c>
      <c r="L1912" s="18">
        <v>46082</v>
      </c>
      <c r="M1912" s="49">
        <v>0.60416666666666663</v>
      </c>
      <c r="N1912" s="18">
        <v>46083</v>
      </c>
      <c r="O1912" s="56">
        <v>0.5</v>
      </c>
      <c r="P1912" s="31" t="str">
        <f>TEXT($L1912, "dddd")</f>
        <v>Sunday</v>
      </c>
      <c r="Q1912" s="39" t="s">
        <v>111</v>
      </c>
      <c r="R1912" s="39">
        <v>4458</v>
      </c>
      <c r="S1912" s="1" t="str">
        <f>IF(OR(MONTH(L1912)=12, MONTH(L1912)&lt;=5), "Dry Season", "Wet Season")</f>
        <v>Dry Season</v>
      </c>
      <c r="T1912" s="1">
        <v>1</v>
      </c>
      <c r="U1912" s="1">
        <v>1</v>
      </c>
      <c r="V1912" s="1">
        <v>0</v>
      </c>
      <c r="W1912" s="2">
        <f>IF(ISNUMBER(SEARCH("N/A", X1912)), 0, 1)</f>
        <v>0</v>
      </c>
      <c r="X1912" s="1" t="s">
        <v>44</v>
      </c>
      <c r="Y1912" s="1"/>
      <c r="Z1912" s="1"/>
      <c r="AA1912" s="11" cm="1">
        <f t="array" ref="AA1912">IF(ISBLANK(Y1912), 0, VINCentyInvDistance(F1912,G1912,Y1912,Z1912))</f>
        <v>0</v>
      </c>
      <c r="AB1912" s="1">
        <v>0</v>
      </c>
      <c r="AC1912" s="1">
        <v>0</v>
      </c>
      <c r="AD1912" s="1">
        <v>0</v>
      </c>
      <c r="AE1912" s="1">
        <v>1378</v>
      </c>
      <c r="AF1912" s="1">
        <v>1</v>
      </c>
      <c r="AG1912" s="1" t="s">
        <v>2545</v>
      </c>
      <c r="AH1912" s="1" t="s">
        <v>2546</v>
      </c>
      <c r="AI1912" s="1" t="str">
        <f>TRIM(MID(SUBSTITUTE($H1912,",",REPT(" ",200)),(LEN($H1912)-LEN(SUBSTITUTE($H1912,",",""))-2)*200+1,200))</f>
        <v>Northern Mindanao</v>
      </c>
      <c r="AJ1912" s="1" t="s">
        <v>55</v>
      </c>
      <c r="AK1912" t="s">
        <v>17055</v>
      </c>
      <c r="AL1912" s="2">
        <v>0</v>
      </c>
      <c r="AM1912" s="1" t="s">
        <v>6524</v>
      </c>
    </row>
    <row r="1913" spans="1:39" ht="12.75" customHeight="1">
      <c r="A1913" s="1"/>
      <c r="B1913" s="1" t="s">
        <v>6525</v>
      </c>
      <c r="C1913" s="1" t="s">
        <v>6526</v>
      </c>
      <c r="D1913" s="3" t="str">
        <f ca="1">IFERROR(__xludf.DUMMYFUNCTION("PROPER(REGEXEXTRACT(B1710, ""(?:https?:\/\/)?(?:www\.)?([a-zA-Z0-9-]+)\.""))"),"Skyscanner")</f>
        <v>Skyscanner</v>
      </c>
      <c r="E1913" s="1" t="s">
        <v>6527</v>
      </c>
      <c r="F1913" s="1">
        <v>8.4836139999999993</v>
      </c>
      <c r="G1913" s="1">
        <v>124.656736</v>
      </c>
      <c r="H1913" s="1" t="s">
        <v>6528</v>
      </c>
      <c r="I1913" s="1" t="s">
        <v>530</v>
      </c>
      <c r="J1913" s="1">
        <f>IF(K1913="URBAN",1,IF(K1913="SUBURBAN",2,IF(K1913="RURAL",3,"")))</f>
        <v>2</v>
      </c>
      <c r="K1913" s="1" t="s">
        <v>84</v>
      </c>
      <c r="L1913" s="18">
        <v>46082</v>
      </c>
      <c r="M1913" s="49">
        <v>0.58333333333333337</v>
      </c>
      <c r="N1913" s="18">
        <v>46083</v>
      </c>
      <c r="O1913" s="56">
        <v>0.5</v>
      </c>
      <c r="P1913" s="31" t="str">
        <f>TEXT($L1913, "dddd")</f>
        <v>Sunday</v>
      </c>
      <c r="Q1913" s="39" t="s">
        <v>111</v>
      </c>
      <c r="R1913" s="39">
        <v>698</v>
      </c>
      <c r="S1913" s="1" t="str">
        <f>IF(OR(MONTH(L1913)=12, MONTH(L1913)&lt;=5), "Dry Season", "Wet Season")</f>
        <v>Dry Season</v>
      </c>
      <c r="T1913" s="1">
        <v>1</v>
      </c>
      <c r="U1913" s="1">
        <v>0</v>
      </c>
      <c r="V1913" s="1">
        <v>0</v>
      </c>
      <c r="W1913" s="2">
        <f>IF(ISNUMBER(SEARCH("N/A", X1913)), 0, 1)</f>
        <v>0</v>
      </c>
      <c r="X1913" s="1" t="s">
        <v>44</v>
      </c>
      <c r="Y1913" s="1"/>
      <c r="Z1913" s="1"/>
      <c r="AA1913" s="11" cm="1">
        <f t="array" ref="AA1913">IF(ISBLANK(Y1913), 0, VINCentyInvDistance(F1913,G1913,Y1913,Z1913))</f>
        <v>0</v>
      </c>
      <c r="AB1913" s="1">
        <v>0</v>
      </c>
      <c r="AC1913" s="1">
        <v>7.6</v>
      </c>
      <c r="AD1913" s="1">
        <v>3.1</v>
      </c>
      <c r="AE1913" s="1">
        <v>467</v>
      </c>
      <c r="AF1913" s="1">
        <v>1</v>
      </c>
      <c r="AG1913" s="1" t="s">
        <v>2545</v>
      </c>
      <c r="AH1913" s="1" t="s">
        <v>2546</v>
      </c>
      <c r="AI1913" s="1"/>
      <c r="AJ1913" s="1" t="s">
        <v>55</v>
      </c>
      <c r="AK1913" t="s">
        <v>17056</v>
      </c>
      <c r="AL1913" s="2">
        <v>0</v>
      </c>
      <c r="AM1913" s="1" t="s">
        <v>6529</v>
      </c>
    </row>
    <row r="1914" spans="1:39" ht="12.75" customHeight="1">
      <c r="A1914" s="1"/>
      <c r="B1914" s="1" t="s">
        <v>6530</v>
      </c>
      <c r="C1914" s="1" t="s">
        <v>6531</v>
      </c>
      <c r="D1914" s="3" t="str">
        <f ca="1">IFERROR(__xludf.DUMMYFUNCTION("PROPER(REGEXEXTRACT(B1711, ""(?:https?:\/\/)?(?:www\.)?([a-zA-Z0-9-]+)\.""))"),"Skyscanner")</f>
        <v>Skyscanner</v>
      </c>
      <c r="E1914" s="1" t="s">
        <v>6532</v>
      </c>
      <c r="F1914" s="1">
        <v>8.4854400000000005</v>
      </c>
      <c r="G1914" s="1">
        <v>124.664078</v>
      </c>
      <c r="H1914" s="1" t="s">
        <v>6533</v>
      </c>
      <c r="I1914" s="1" t="s">
        <v>50</v>
      </c>
      <c r="J1914" s="1">
        <f>IF(K1914="URBAN",1,IF(K1914="SUBURBAN",2,IF(K1914="RURAL",3,"")))</f>
        <v>2</v>
      </c>
      <c r="K1914" s="1" t="s">
        <v>84</v>
      </c>
      <c r="L1914" s="18">
        <v>46082</v>
      </c>
      <c r="M1914" s="49">
        <v>0.58333333333333337</v>
      </c>
      <c r="N1914" s="18">
        <v>46083</v>
      </c>
      <c r="O1914" s="56">
        <v>0.5</v>
      </c>
      <c r="P1914" s="31" t="str">
        <f>TEXT($L1914, "dddd")</f>
        <v>Sunday</v>
      </c>
      <c r="Q1914" s="39" t="s">
        <v>111</v>
      </c>
      <c r="R1914" s="39">
        <v>2199</v>
      </c>
      <c r="S1914" s="1" t="str">
        <f>IF(OR(MONTH(L1914)=12, MONTH(L1914)&lt;=5), "Dry Season", "Wet Season")</f>
        <v>Dry Season</v>
      </c>
      <c r="T1914" s="1">
        <v>1</v>
      </c>
      <c r="U1914" s="1">
        <v>0</v>
      </c>
      <c r="V1914" s="1">
        <v>0</v>
      </c>
      <c r="W1914" s="2">
        <f>IF(ISNUMBER(SEARCH("N/A", X1914)), 0, 1)</f>
        <v>0</v>
      </c>
      <c r="X1914" s="1" t="s">
        <v>44</v>
      </c>
      <c r="Y1914" s="1"/>
      <c r="Z1914" s="1"/>
      <c r="AA1914" s="11" cm="1">
        <f t="array" ref="AA1914">IF(ISBLANK(Y1914), 0, VINCentyInvDistance(F1914,G1914,Y1914,Z1914))</f>
        <v>0</v>
      </c>
      <c r="AB1914" s="1">
        <v>0</v>
      </c>
      <c r="AC1914" s="1">
        <v>6.4</v>
      </c>
      <c r="AD1914" s="1">
        <v>4.3</v>
      </c>
      <c r="AE1914" s="1">
        <v>13</v>
      </c>
      <c r="AF1914" s="1">
        <v>1</v>
      </c>
      <c r="AG1914" s="1" t="s">
        <v>2545</v>
      </c>
      <c r="AH1914" s="1" t="s">
        <v>2546</v>
      </c>
      <c r="AI1914" s="1"/>
      <c r="AJ1914" s="1" t="s">
        <v>55</v>
      </c>
      <c r="AK1914" t="s">
        <v>6534</v>
      </c>
      <c r="AL1914" s="2">
        <v>0</v>
      </c>
      <c r="AM1914" s="1" t="s">
        <v>6535</v>
      </c>
    </row>
    <row r="1915" spans="1:39" ht="12.75" customHeight="1">
      <c r="A1915" s="1"/>
      <c r="B1915" s="1" t="s">
        <v>6536</v>
      </c>
      <c r="C1915" s="1" t="s">
        <v>6537</v>
      </c>
      <c r="D1915" s="3" t="str">
        <f ca="1">IFERROR(__xludf.DUMMYFUNCTION("PROPER(REGEXEXTRACT(B1712, ""(?:https?:\/\/)?(?:www\.)?([a-zA-Z0-9-]+)\.""))"),"Skyscanner")</f>
        <v>Skyscanner</v>
      </c>
      <c r="E1915" s="1" t="s">
        <v>6538</v>
      </c>
      <c r="F1915" s="1">
        <v>8.4743600000000008</v>
      </c>
      <c r="G1915" s="1">
        <v>124.64436000000001</v>
      </c>
      <c r="H1915" s="1" t="s">
        <v>6539</v>
      </c>
      <c r="I1915" s="1" t="s">
        <v>530</v>
      </c>
      <c r="J1915" s="1">
        <f>IF(K1915="URBAN",1,IF(K1915="SUBURBAN",2,IF(K1915="RURAL",3,"")))</f>
        <v>2</v>
      </c>
      <c r="K1915" s="1" t="s">
        <v>84</v>
      </c>
      <c r="L1915" s="18">
        <v>46082</v>
      </c>
      <c r="M1915" s="49">
        <v>0.58333333333333337</v>
      </c>
      <c r="N1915" s="18">
        <v>46083</v>
      </c>
      <c r="O1915" s="56">
        <v>0.5</v>
      </c>
      <c r="P1915" s="31" t="str">
        <f>TEXT($L1915, "dddd")</f>
        <v>Sunday</v>
      </c>
      <c r="Q1915" s="39" t="s">
        <v>111</v>
      </c>
      <c r="R1915" s="39">
        <v>1557</v>
      </c>
      <c r="S1915" s="1" t="str">
        <f>IF(OR(MONTH(L1915)=12, MONTH(L1915)&lt;=5), "Dry Season", "Wet Season")</f>
        <v>Dry Season</v>
      </c>
      <c r="T1915" s="1">
        <v>1</v>
      </c>
      <c r="U1915" s="1">
        <v>0</v>
      </c>
      <c r="V1915" s="1">
        <v>0</v>
      </c>
      <c r="W1915" s="2">
        <f>IF(ISNUMBER(SEARCH("N/A", X1915)), 0, 1)</f>
        <v>0</v>
      </c>
      <c r="X1915" s="1" t="s">
        <v>44</v>
      </c>
      <c r="Y1915" s="1"/>
      <c r="Z1915" s="1"/>
      <c r="AA1915" s="11" cm="1">
        <f t="array" ref="AA1915">IF(ISBLANK(Y1915), 0, VINCentyInvDistance(F1915,G1915,Y1915,Z1915))</f>
        <v>0</v>
      </c>
      <c r="AB1915" s="1">
        <v>0</v>
      </c>
      <c r="AC1915" s="1">
        <v>9.4</v>
      </c>
      <c r="AD1915" s="1">
        <v>4.5999999999999996</v>
      </c>
      <c r="AE1915" s="1">
        <v>11</v>
      </c>
      <c r="AF1915" s="1">
        <v>1</v>
      </c>
      <c r="AG1915" s="1" t="s">
        <v>2545</v>
      </c>
      <c r="AH1915" s="1" t="s">
        <v>2546</v>
      </c>
      <c r="AI1915" s="1"/>
      <c r="AJ1915" s="1" t="s">
        <v>55</v>
      </c>
      <c r="AK1915" t="s">
        <v>17057</v>
      </c>
      <c r="AL1915" s="2">
        <v>0</v>
      </c>
      <c r="AM1915" s="1" t="s">
        <v>6540</v>
      </c>
    </row>
    <row r="1916" spans="1:39" ht="12.75" customHeight="1">
      <c r="A1916" s="1"/>
      <c r="B1916" s="1" t="s">
        <v>6541</v>
      </c>
      <c r="C1916" s="1" t="s">
        <v>6542</v>
      </c>
      <c r="D1916" s="3" t="str">
        <f ca="1">IFERROR(__xludf.DUMMYFUNCTION("PROPER(REGEXEXTRACT(B1713, ""(?:https?:\/\/)?(?:www\.)?([a-zA-Z0-9-]+)\.""))"),"Skyscanner")</f>
        <v>Skyscanner</v>
      </c>
      <c r="E1916" s="1" t="s">
        <v>6543</v>
      </c>
      <c r="F1916" s="1">
        <v>8.4773669999999992</v>
      </c>
      <c r="G1916" s="1">
        <v>124.643502</v>
      </c>
      <c r="H1916" s="1" t="s">
        <v>6544</v>
      </c>
      <c r="I1916" s="1" t="s">
        <v>530</v>
      </c>
      <c r="J1916" s="1">
        <f>IF(K1916="URBAN",1,IF(K1916="SUBURBAN",2,IF(K1916="RURAL",3,"")))</f>
        <v>2</v>
      </c>
      <c r="K1916" s="1" t="s">
        <v>84</v>
      </c>
      <c r="L1916" s="18">
        <v>46082</v>
      </c>
      <c r="M1916" s="49">
        <v>0.58333333333333337</v>
      </c>
      <c r="N1916" s="18">
        <v>46083</v>
      </c>
      <c r="O1916" s="56">
        <v>0.5</v>
      </c>
      <c r="P1916" s="31" t="str">
        <f>TEXT($L1916, "dddd")</f>
        <v>Sunday</v>
      </c>
      <c r="Q1916" s="39" t="s">
        <v>111</v>
      </c>
      <c r="R1916" s="39">
        <v>1721</v>
      </c>
      <c r="S1916" s="1" t="str">
        <f>IF(OR(MONTH(L1916)=12, MONTH(L1916)&lt;=5), "Dry Season", "Wet Season")</f>
        <v>Dry Season</v>
      </c>
      <c r="T1916" s="1">
        <v>1</v>
      </c>
      <c r="U1916" s="1">
        <v>0</v>
      </c>
      <c r="V1916" s="1">
        <v>0</v>
      </c>
      <c r="W1916" s="2">
        <f>IF(ISNUMBER(SEARCH("N/A", X1916)), 0, 1)</f>
        <v>0</v>
      </c>
      <c r="X1916" s="1" t="s">
        <v>44</v>
      </c>
      <c r="Y1916" s="1"/>
      <c r="Z1916" s="1"/>
      <c r="AA1916" s="11" cm="1">
        <f t="array" ref="AA1916">IF(ISBLANK(Y1916), 0, VINCentyInvDistance(F1916,G1916,Y1916,Z1916))</f>
        <v>0</v>
      </c>
      <c r="AB1916" s="1">
        <v>0</v>
      </c>
      <c r="AC1916" s="1">
        <v>9.1999999999999993</v>
      </c>
      <c r="AD1916" s="1">
        <v>4</v>
      </c>
      <c r="AE1916" s="1">
        <v>52</v>
      </c>
      <c r="AF1916" s="1">
        <v>1</v>
      </c>
      <c r="AG1916" s="1" t="s">
        <v>2545</v>
      </c>
      <c r="AH1916" s="1" t="s">
        <v>2546</v>
      </c>
      <c r="AI1916" s="1"/>
      <c r="AJ1916" s="1" t="s">
        <v>55</v>
      </c>
      <c r="AK1916" t="s">
        <v>17058</v>
      </c>
      <c r="AL1916" s="2">
        <v>0</v>
      </c>
      <c r="AM1916" s="1" t="s">
        <v>6545</v>
      </c>
    </row>
    <row r="1917" spans="1:39" ht="12.75" customHeight="1">
      <c r="A1917" s="1"/>
      <c r="B1917" s="1" t="s">
        <v>6552</v>
      </c>
      <c r="C1917" s="1" t="s">
        <v>6553</v>
      </c>
      <c r="D1917" s="3" t="str">
        <f ca="1">IFERROR(__xludf.DUMMYFUNCTION("PROPER(REGEXEXTRACT(B1715, ""(?:https?:\/\/)?(?:www\.)?([a-zA-Z0-9-]+)\.""))"),"Skyscanner")</f>
        <v>Skyscanner</v>
      </c>
      <c r="E1917" s="1" t="s">
        <v>6554</v>
      </c>
      <c r="F1917" s="1">
        <v>8.4887300000000003</v>
      </c>
      <c r="G1917" s="1">
        <v>124.658068</v>
      </c>
      <c r="H1917" s="1" t="s">
        <v>6555</v>
      </c>
      <c r="I1917" s="1" t="s">
        <v>530</v>
      </c>
      <c r="J1917" s="1">
        <f>IF(K1917="URBAN",1,IF(K1917="SUBURBAN",2,IF(K1917="RURAL",3,"")))</f>
        <v>2</v>
      </c>
      <c r="K1917" s="1" t="s">
        <v>84</v>
      </c>
      <c r="L1917" s="18">
        <v>46082</v>
      </c>
      <c r="M1917" s="49">
        <v>0.58333333333333337</v>
      </c>
      <c r="N1917" s="18">
        <v>46083</v>
      </c>
      <c r="O1917" s="56">
        <v>0.5</v>
      </c>
      <c r="P1917" s="31" t="str">
        <f>TEXT($L1917, "dddd")</f>
        <v>Sunday</v>
      </c>
      <c r="Q1917" s="39" t="s">
        <v>111</v>
      </c>
      <c r="R1917" s="39">
        <v>1650</v>
      </c>
      <c r="S1917" s="1" t="str">
        <f>IF(OR(MONTH(L1917)=12, MONTH(L1917)&lt;=5), "Dry Season", "Wet Season")</f>
        <v>Dry Season</v>
      </c>
      <c r="T1917" s="1">
        <v>1</v>
      </c>
      <c r="U1917" s="1">
        <v>0</v>
      </c>
      <c r="V1917" s="1">
        <v>0</v>
      </c>
      <c r="W1917" s="2">
        <f>IF(ISNUMBER(SEARCH("N/A", X1917)), 0, 1)</f>
        <v>0</v>
      </c>
      <c r="X1917" s="1" t="s">
        <v>44</v>
      </c>
      <c r="Y1917" s="1"/>
      <c r="Z1917" s="1"/>
      <c r="AA1917" s="11" cm="1">
        <f t="array" ref="AA1917">IF(ISBLANK(Y1917), 0, VINCentyInvDistance(F1917,G1917,Y1917,Z1917))</f>
        <v>0</v>
      </c>
      <c r="AB1917" s="1">
        <v>1</v>
      </c>
      <c r="AC1917" s="1">
        <v>7.6</v>
      </c>
      <c r="AD1917" s="1">
        <v>4.0999999999999996</v>
      </c>
      <c r="AE1917" s="1">
        <v>98</v>
      </c>
      <c r="AF1917" s="1">
        <v>1</v>
      </c>
      <c r="AG1917" s="1" t="s">
        <v>2545</v>
      </c>
      <c r="AH1917" s="1" t="s">
        <v>2546</v>
      </c>
      <c r="AI1917" s="1" t="str">
        <f>TRIM(MID(SUBSTITUTE($H1917,",",REPT(" ",200)),(LEN($H1917)-LEN(SUBSTITUTE($H1917,",",""))-2)*200+1,200))</f>
        <v>Northern Mindanao</v>
      </c>
      <c r="AJ1917" s="1" t="s">
        <v>55</v>
      </c>
      <c r="AK1917" t="s">
        <v>6556</v>
      </c>
      <c r="AL1917" s="2">
        <v>0</v>
      </c>
      <c r="AM1917" s="1" t="s">
        <v>6557</v>
      </c>
    </row>
    <row r="1918" spans="1:39" ht="12.75" customHeight="1">
      <c r="A1918" s="1"/>
      <c r="B1918" s="1" t="s">
        <v>6558</v>
      </c>
      <c r="C1918" s="1" t="s">
        <v>6559</v>
      </c>
      <c r="D1918" s="3" t="str">
        <f ca="1">IFERROR(__xludf.DUMMYFUNCTION("PROPER(REGEXEXTRACT(B1716, ""(?:https?:\/\/)?(?:www\.)?([a-zA-Z0-9-]+)\.""))"),"Skyscanner")</f>
        <v>Skyscanner</v>
      </c>
      <c r="E1918" s="1" t="s">
        <v>6560</v>
      </c>
      <c r="F1918" s="1">
        <v>8.4769100000000002</v>
      </c>
      <c r="G1918" s="1">
        <v>124.64458999999999</v>
      </c>
      <c r="H1918" s="1" t="s">
        <v>6561</v>
      </c>
      <c r="I1918" s="1" t="s">
        <v>530</v>
      </c>
      <c r="J1918" s="1">
        <f>IF(K1918="URBAN",1,IF(K1918="SUBURBAN",2,IF(K1918="RURAL",3,"")))</f>
        <v>2</v>
      </c>
      <c r="K1918" s="1" t="s">
        <v>84</v>
      </c>
      <c r="L1918" s="18">
        <v>46082</v>
      </c>
      <c r="M1918" s="49">
        <v>0.58333333333333337</v>
      </c>
      <c r="N1918" s="18">
        <v>46083</v>
      </c>
      <c r="O1918" s="56">
        <v>0.5</v>
      </c>
      <c r="P1918" s="31" t="str">
        <f>TEXT($L1918, "dddd")</f>
        <v>Sunday</v>
      </c>
      <c r="Q1918" s="39" t="s">
        <v>111</v>
      </c>
      <c r="R1918" s="39">
        <v>1283</v>
      </c>
      <c r="S1918" s="1" t="str">
        <f>IF(OR(MONTH(L1918)=12, MONTH(L1918)&lt;=5), "Dry Season", "Wet Season")</f>
        <v>Dry Season</v>
      </c>
      <c r="T1918" s="1">
        <v>1</v>
      </c>
      <c r="U1918" s="1">
        <v>1</v>
      </c>
      <c r="V1918" s="1">
        <v>0</v>
      </c>
      <c r="W1918" s="2">
        <f>IF(ISNUMBER(SEARCH("N/A", X1918)), 0, 1)</f>
        <v>0</v>
      </c>
      <c r="X1918" s="1" t="s">
        <v>44</v>
      </c>
      <c r="Y1918" s="1"/>
      <c r="Z1918" s="1"/>
      <c r="AA1918" s="11" cm="1">
        <f t="array" ref="AA1918">IF(ISBLANK(Y1918), 0, VINCentyInvDistance(F1918,G1918,Y1918,Z1918))</f>
        <v>0</v>
      </c>
      <c r="AB1918" s="1">
        <v>0</v>
      </c>
      <c r="AC1918" s="1">
        <v>6.6</v>
      </c>
      <c r="AD1918" s="1">
        <v>4.4000000000000004</v>
      </c>
      <c r="AE1918" s="1">
        <v>29</v>
      </c>
      <c r="AF1918" s="1">
        <v>1</v>
      </c>
      <c r="AG1918" s="1" t="s">
        <v>2545</v>
      </c>
      <c r="AH1918" s="1" t="s">
        <v>2546</v>
      </c>
      <c r="AI1918" s="1"/>
      <c r="AJ1918" s="1" t="s">
        <v>55</v>
      </c>
      <c r="AK1918" t="s">
        <v>6562</v>
      </c>
      <c r="AL1918" s="2">
        <v>0</v>
      </c>
      <c r="AM1918" s="1" t="s">
        <v>6563</v>
      </c>
    </row>
    <row r="1919" spans="1:39" ht="12.75" customHeight="1">
      <c r="A1919" s="1"/>
      <c r="B1919" s="1" t="s">
        <v>6564</v>
      </c>
      <c r="C1919" s="1" t="s">
        <v>6565</v>
      </c>
      <c r="D1919" s="3" t="str">
        <f ca="1">IFERROR(__xludf.DUMMYFUNCTION("PROPER(REGEXEXTRACT(B1717, ""(?:https?:\/\/)?(?:www\.)?([a-zA-Z0-9-]+)\.""))"),"Skyscanner")</f>
        <v>Skyscanner</v>
      </c>
      <c r="E1919" s="1" t="s">
        <v>6566</v>
      </c>
      <c r="F1919" s="1">
        <v>8.4847800000000007</v>
      </c>
      <c r="G1919" s="1">
        <v>124.65286</v>
      </c>
      <c r="H1919" s="1" t="s">
        <v>6567</v>
      </c>
      <c r="I1919" s="1" t="s">
        <v>530</v>
      </c>
      <c r="J1919" s="1">
        <f>IF(K1919="URBAN",1,IF(K1919="SUBURBAN",2,IF(K1919="RURAL",3,"")))</f>
        <v>2</v>
      </c>
      <c r="K1919" s="1" t="s">
        <v>84</v>
      </c>
      <c r="L1919" s="18">
        <v>46082</v>
      </c>
      <c r="M1919" s="49">
        <v>0.58333333333333337</v>
      </c>
      <c r="N1919" s="18">
        <v>46083</v>
      </c>
      <c r="O1919" s="56">
        <v>0.5</v>
      </c>
      <c r="P1919" s="31" t="str">
        <f>TEXT($L1919, "dddd")</f>
        <v>Sunday</v>
      </c>
      <c r="Q1919" s="39" t="s">
        <v>111</v>
      </c>
      <c r="R1919" s="39">
        <v>879</v>
      </c>
      <c r="S1919" s="1" t="str">
        <f>IF(OR(MONTH(L1919)=12, MONTH(L1919)&lt;=5), "Dry Season", "Wet Season")</f>
        <v>Dry Season</v>
      </c>
      <c r="T1919" s="1">
        <v>1</v>
      </c>
      <c r="U1919" s="1">
        <v>0</v>
      </c>
      <c r="V1919" s="1">
        <v>0</v>
      </c>
      <c r="W1919" s="2">
        <f>IF(ISNUMBER(SEARCH("N/A", X1919)), 0, 1)</f>
        <v>0</v>
      </c>
      <c r="X1919" s="1" t="s">
        <v>44</v>
      </c>
      <c r="Y1919" s="1"/>
      <c r="Z1919" s="1"/>
      <c r="AA1919" s="11" cm="1">
        <f t="array" ref="AA1919">IF(ISBLANK(Y1919), 0, VINCentyInvDistance(F1919,G1919,Y1919,Z1919))</f>
        <v>0</v>
      </c>
      <c r="AB1919" s="1">
        <v>0</v>
      </c>
      <c r="AC1919" s="1">
        <v>8.4</v>
      </c>
      <c r="AD1919" s="1">
        <v>3.3</v>
      </c>
      <c r="AE1919" s="1">
        <v>43</v>
      </c>
      <c r="AF1919" s="1">
        <v>1</v>
      </c>
      <c r="AG1919" s="1" t="s">
        <v>2545</v>
      </c>
      <c r="AH1919" s="1" t="s">
        <v>2546</v>
      </c>
      <c r="AI1919" s="1"/>
      <c r="AJ1919" s="1" t="s">
        <v>55</v>
      </c>
      <c r="AK1919" t="s">
        <v>17059</v>
      </c>
      <c r="AL1919" s="2">
        <v>0</v>
      </c>
      <c r="AM1919" s="1" t="s">
        <v>6568</v>
      </c>
    </row>
    <row r="1920" spans="1:39" ht="12.75" customHeight="1">
      <c r="A1920" s="1"/>
      <c r="B1920" s="1" t="s">
        <v>6569</v>
      </c>
      <c r="C1920" s="1" t="s">
        <v>6570</v>
      </c>
      <c r="D1920" s="3" t="str">
        <f ca="1">IFERROR(__xludf.DUMMYFUNCTION("PROPER(REGEXEXTRACT(B1718, ""(?:https?:\/\/)?(?:www\.)?([a-zA-Z0-9-]+)\.""))"),"Skyscanner")</f>
        <v>Skyscanner</v>
      </c>
      <c r="E1920" s="1" t="s">
        <v>6571</v>
      </c>
      <c r="F1920" s="1">
        <v>8.4849960000000006</v>
      </c>
      <c r="G1920" s="1">
        <v>124.634455</v>
      </c>
      <c r="H1920" s="1" t="s">
        <v>6572</v>
      </c>
      <c r="I1920" s="1" t="s">
        <v>530</v>
      </c>
      <c r="J1920" s="1">
        <f>IF(K1920="URBAN",1,IF(K1920="SUBURBAN",2,IF(K1920="RURAL",3,"")))</f>
        <v>2</v>
      </c>
      <c r="K1920" s="1" t="s">
        <v>84</v>
      </c>
      <c r="L1920" s="18">
        <v>46082</v>
      </c>
      <c r="M1920" s="49">
        <v>0.58333333333333337</v>
      </c>
      <c r="N1920" s="18">
        <v>46083</v>
      </c>
      <c r="O1920" s="56">
        <v>0.5</v>
      </c>
      <c r="P1920" s="31" t="str">
        <f>TEXT($L1920, "dddd")</f>
        <v>Sunday</v>
      </c>
      <c r="Q1920" s="39" t="s">
        <v>111</v>
      </c>
      <c r="R1920" s="39">
        <v>695</v>
      </c>
      <c r="S1920" s="1" t="str">
        <f>IF(OR(MONTH(L1920)=12, MONTH(L1920)&lt;=5), "Dry Season", "Wet Season")</f>
        <v>Dry Season</v>
      </c>
      <c r="T1920" s="1">
        <v>1</v>
      </c>
      <c r="U1920" s="1">
        <v>0</v>
      </c>
      <c r="V1920" s="1">
        <v>0</v>
      </c>
      <c r="W1920" s="2">
        <f>IF(ISNUMBER(SEARCH("N/A", X1920)), 0, 1)</f>
        <v>0</v>
      </c>
      <c r="X1920" s="1" t="s">
        <v>44</v>
      </c>
      <c r="Y1920" s="1"/>
      <c r="Z1920" s="1"/>
      <c r="AA1920" s="11" cm="1">
        <f t="array" ref="AA1920">IF(ISBLANK(Y1920), 0, VINCentyInvDistance(F1920,G1920,Y1920,Z1920))</f>
        <v>0</v>
      </c>
      <c r="AB1920" s="1">
        <v>0</v>
      </c>
      <c r="AC1920" s="1">
        <v>2.6</v>
      </c>
      <c r="AD1920" s="1">
        <v>3.4</v>
      </c>
      <c r="AE1920" s="1">
        <v>11</v>
      </c>
      <c r="AF1920" s="1">
        <v>1</v>
      </c>
      <c r="AG1920" s="1" t="s">
        <v>2545</v>
      </c>
      <c r="AH1920" s="1" t="s">
        <v>2546</v>
      </c>
      <c r="AI1920" s="1" t="str">
        <f>TRIM(MID(SUBSTITUTE($H1920,",",REPT(" ",200)),(LEN($H1920)-LEN(SUBSTITUTE($H1920,",",""))-2)*200+1,200))</f>
        <v>Northern Mindanao</v>
      </c>
      <c r="AJ1920" s="1" t="s">
        <v>55</v>
      </c>
      <c r="AK1920" t="s">
        <v>6573</v>
      </c>
      <c r="AL1920" s="2">
        <v>0</v>
      </c>
      <c r="AM1920" s="1" t="s">
        <v>6574</v>
      </c>
    </row>
    <row r="1921" spans="1:39" ht="12.75" customHeight="1">
      <c r="A1921" s="1"/>
      <c r="B1921" s="1" t="s">
        <v>6580</v>
      </c>
      <c r="C1921" s="1" t="s">
        <v>6581</v>
      </c>
      <c r="D1921" s="3" t="str">
        <f ca="1">IFERROR(__xludf.DUMMYFUNCTION("PROPER(REGEXEXTRACT(B1720, ""(?:https?:\/\/)?(?:www\.)?([a-zA-Z0-9-]+)\.""))"),"Skyscanner")</f>
        <v>Skyscanner</v>
      </c>
      <c r="E1921" s="1" t="s">
        <v>6582</v>
      </c>
      <c r="F1921" s="1">
        <v>8.4743099999999991</v>
      </c>
      <c r="G1921" s="1">
        <v>124.64610999999999</v>
      </c>
      <c r="H1921" s="1" t="s">
        <v>6583</v>
      </c>
      <c r="I1921" s="1" t="s">
        <v>530</v>
      </c>
      <c r="J1921" s="1">
        <f>IF(K1921="URBAN",1,IF(K1921="SUBURBAN",2,IF(K1921="RURAL",3,"")))</f>
        <v>2</v>
      </c>
      <c r="K1921" s="1" t="s">
        <v>84</v>
      </c>
      <c r="L1921" s="18">
        <v>46082</v>
      </c>
      <c r="M1921" s="49">
        <v>0.58333333333333337</v>
      </c>
      <c r="N1921" s="18">
        <v>46083</v>
      </c>
      <c r="O1921" s="56">
        <v>0.5</v>
      </c>
      <c r="P1921" s="31" t="str">
        <f>TEXT($L1921, "dddd")</f>
        <v>Sunday</v>
      </c>
      <c r="Q1921" s="39" t="s">
        <v>111</v>
      </c>
      <c r="R1921" s="39">
        <v>1817</v>
      </c>
      <c r="S1921" s="1" t="str">
        <f>IF(OR(MONTH(L1921)=12, MONTH(L1921)&lt;=5), "Dry Season", "Wet Season")</f>
        <v>Dry Season</v>
      </c>
      <c r="T1921" s="1">
        <v>1</v>
      </c>
      <c r="U1921" s="1">
        <v>0</v>
      </c>
      <c r="V1921" s="1">
        <v>0</v>
      </c>
      <c r="W1921" s="2">
        <f>IF(ISNUMBER(SEARCH("N/A", X1921)), 0, 1)</f>
        <v>0</v>
      </c>
      <c r="X1921" s="1" t="s">
        <v>44</v>
      </c>
      <c r="Y1921" s="1"/>
      <c r="Z1921" s="1"/>
      <c r="AA1921" s="11" cm="1">
        <f t="array" ref="AA1921">IF(ISBLANK(Y1921), 0, VINCentyInvDistance(F1921,G1921,Y1921,Z1921))</f>
        <v>0</v>
      </c>
      <c r="AB1921" s="1">
        <v>0</v>
      </c>
      <c r="AC1921" s="1">
        <v>10</v>
      </c>
      <c r="AD1921" s="1">
        <v>5</v>
      </c>
      <c r="AE1921" s="1">
        <v>8</v>
      </c>
      <c r="AF1921" s="1">
        <v>1</v>
      </c>
      <c r="AG1921" s="1" t="s">
        <v>2545</v>
      </c>
      <c r="AH1921" s="1" t="s">
        <v>2546</v>
      </c>
      <c r="AI1921" s="1"/>
      <c r="AJ1921" s="1" t="s">
        <v>55</v>
      </c>
      <c r="AK1921" t="s">
        <v>6584</v>
      </c>
      <c r="AL1921" s="1">
        <v>3</v>
      </c>
      <c r="AM1921" s="1" t="s">
        <v>6585</v>
      </c>
    </row>
    <row r="1922" spans="1:39" ht="12.75" customHeight="1">
      <c r="A1922" s="1"/>
      <c r="B1922" s="1" t="s">
        <v>6591</v>
      </c>
      <c r="C1922" s="1" t="s">
        <v>6592</v>
      </c>
      <c r="D1922" s="3" t="str">
        <f ca="1">IFERROR(__xludf.DUMMYFUNCTION("PROPER(REGEXEXTRACT(B1722, ""(?:https?:\/\/)?(?:www\.)?([a-zA-Z0-9-]+)\.""))"),"Skyscanner")</f>
        <v>Skyscanner</v>
      </c>
      <c r="E1922" s="1" t="s">
        <v>6593</v>
      </c>
      <c r="F1922" s="1">
        <v>8.4769389999999998</v>
      </c>
      <c r="G1922" s="1">
        <v>124.64456800000001</v>
      </c>
      <c r="H1922" s="1" t="s">
        <v>6561</v>
      </c>
      <c r="I1922" s="1" t="s">
        <v>530</v>
      </c>
      <c r="J1922" s="1">
        <f>IF(K1922="URBAN",1,IF(K1922="SUBURBAN",2,IF(K1922="RURAL",3,"")))</f>
        <v>2</v>
      </c>
      <c r="K1922" s="1" t="s">
        <v>84</v>
      </c>
      <c r="L1922" s="18">
        <v>46082</v>
      </c>
      <c r="M1922" s="49">
        <v>0.58333333333333337</v>
      </c>
      <c r="N1922" s="18">
        <v>46083</v>
      </c>
      <c r="O1922" s="56">
        <v>0.45833333333333331</v>
      </c>
      <c r="P1922" s="31" t="str">
        <f>TEXT($L1922, "dddd")</f>
        <v>Sunday</v>
      </c>
      <c r="Q1922" s="39" t="s">
        <v>111</v>
      </c>
      <c r="R1922" s="39">
        <v>3664</v>
      </c>
      <c r="S1922" s="1" t="str">
        <f>IF(OR(MONTH(L1922)=12, MONTH(L1922)&lt;=5), "Dry Season", "Wet Season")</f>
        <v>Dry Season</v>
      </c>
      <c r="T1922" s="1">
        <v>1</v>
      </c>
      <c r="U1922" s="1">
        <v>0</v>
      </c>
      <c r="V1922" s="1">
        <v>1</v>
      </c>
      <c r="W1922" s="2">
        <f>IF(ISNUMBER(SEARCH("N/A", X1922)), 0, 1)</f>
        <v>0</v>
      </c>
      <c r="X1922" s="1" t="s">
        <v>44</v>
      </c>
      <c r="Y1922" s="1"/>
      <c r="Z1922" s="1"/>
      <c r="AA1922" s="11" cm="1">
        <f t="array" ref="AA1922">IF(ISBLANK(Y1922), 0, VINCentyInvDistance(F1922,G1922,Y1922,Z1922))</f>
        <v>0</v>
      </c>
      <c r="AB1922" s="1">
        <v>1</v>
      </c>
      <c r="AC1922" s="1">
        <v>6.2</v>
      </c>
      <c r="AD1922" s="1">
        <v>4.3</v>
      </c>
      <c r="AE1922" s="1">
        <v>53</v>
      </c>
      <c r="AF1922" s="1">
        <v>1</v>
      </c>
      <c r="AG1922" s="1" t="s">
        <v>2545</v>
      </c>
      <c r="AH1922" s="1" t="s">
        <v>2546</v>
      </c>
      <c r="AI1922" s="1"/>
      <c r="AJ1922" s="1" t="s">
        <v>55</v>
      </c>
      <c r="AK1922" t="s">
        <v>6594</v>
      </c>
      <c r="AL1922" s="2">
        <v>0</v>
      </c>
      <c r="AM1922" s="1" t="s">
        <v>6595</v>
      </c>
    </row>
    <row r="1923" spans="1:39" ht="12.75" customHeight="1">
      <c r="A1923" s="1"/>
      <c r="B1923" s="1" t="s">
        <v>6596</v>
      </c>
      <c r="C1923" s="1" t="s">
        <v>6597</v>
      </c>
      <c r="D1923" s="3" t="str">
        <f ca="1">IFERROR(__xludf.DUMMYFUNCTION("PROPER(REGEXEXTRACT(B1723, ""(?:https?:\/\/)?(?:www\.)?([a-zA-Z0-9-]+)\.""))"),"Skyscanner")</f>
        <v>Skyscanner</v>
      </c>
      <c r="E1923" s="1" t="s">
        <v>6432</v>
      </c>
      <c r="F1923" s="1">
        <v>8.4966449999999991</v>
      </c>
      <c r="G1923" s="1">
        <v>124.62943799999999</v>
      </c>
      <c r="H1923" s="1" t="s">
        <v>6598</v>
      </c>
      <c r="I1923" s="1" t="s">
        <v>530</v>
      </c>
      <c r="J1923" s="1">
        <f>IF(K1923="URBAN",1,IF(K1923="SUBURBAN",2,IF(K1923="RURAL",3,"")))</f>
        <v>2</v>
      </c>
      <c r="K1923" s="1" t="s">
        <v>84</v>
      </c>
      <c r="L1923" s="18">
        <v>46082</v>
      </c>
      <c r="M1923" s="49">
        <v>0.58333333333333337</v>
      </c>
      <c r="N1923" s="18">
        <v>46083</v>
      </c>
      <c r="O1923" s="56">
        <v>0.5</v>
      </c>
      <c r="P1923" s="31" t="str">
        <f>TEXT($L1923, "dddd")</f>
        <v>Sunday</v>
      </c>
      <c r="Q1923" s="39" t="s">
        <v>207</v>
      </c>
      <c r="R1923" s="39">
        <v>4727</v>
      </c>
      <c r="S1923" s="1" t="str">
        <f>IF(OR(MONTH(L1923)=12, MONTH(L1923)&lt;=5), "Dry Season", "Wet Season")</f>
        <v>Dry Season</v>
      </c>
      <c r="T1923" s="1">
        <v>1</v>
      </c>
      <c r="U1923" s="1">
        <v>1</v>
      </c>
      <c r="V1923" s="1">
        <v>0</v>
      </c>
      <c r="W1923" s="2">
        <f>IF(ISNUMBER(SEARCH("N/A", X1923)), 0, 1)</f>
        <v>0</v>
      </c>
      <c r="X1923" s="1" t="s">
        <v>44</v>
      </c>
      <c r="Y1923" s="1"/>
      <c r="Z1923" s="1"/>
      <c r="AA1923" s="11" cm="1">
        <f t="array" ref="AA1923">IF(ISBLANK(Y1923), 0, VINCentyInvDistance(F1923,G1923,Y1923,Z1923))</f>
        <v>0</v>
      </c>
      <c r="AB1923" s="1">
        <v>0</v>
      </c>
      <c r="AC1923" s="1">
        <v>8.1999999999999993</v>
      </c>
      <c r="AD1923" s="1">
        <v>4.5</v>
      </c>
      <c r="AE1923" s="1">
        <v>233</v>
      </c>
      <c r="AF1923" s="1">
        <v>1</v>
      </c>
      <c r="AG1923" s="1" t="s">
        <v>2545</v>
      </c>
      <c r="AH1923" s="1" t="s">
        <v>2546</v>
      </c>
      <c r="AI1923" s="1"/>
      <c r="AJ1923" s="1" t="s">
        <v>55</v>
      </c>
      <c r="AK1923" t="s">
        <v>17060</v>
      </c>
      <c r="AL1923" s="2">
        <v>0</v>
      </c>
      <c r="AM1923" s="1" t="s">
        <v>6599</v>
      </c>
    </row>
    <row r="1924" spans="1:39" ht="12.75" customHeight="1">
      <c r="A1924" s="1"/>
      <c r="B1924" s="1" t="s">
        <v>6603</v>
      </c>
      <c r="C1924" s="1" t="s">
        <v>6604</v>
      </c>
      <c r="D1924" s="3" t="str">
        <f ca="1">IFERROR(__xludf.DUMMYFUNCTION("PROPER(REGEXEXTRACT(B1726, ""(?:https?:\/\/)?(?:www\.)?([a-zA-Z0-9-]+)\.""))"),"Skyscanner")</f>
        <v>Skyscanner</v>
      </c>
      <c r="E1924" s="1" t="s">
        <v>6605</v>
      </c>
      <c r="F1924" s="1">
        <v>8.2329439999999998</v>
      </c>
      <c r="G1924" s="1">
        <v>124.24177299999999</v>
      </c>
      <c r="H1924" s="1" t="s">
        <v>6606</v>
      </c>
      <c r="I1924" s="1" t="s">
        <v>6607</v>
      </c>
      <c r="J1924" s="1">
        <f>IF(K1924="URBAN",1,IF(K1924="SUBURBAN",2,IF(K1924="RURAL",3,"")))</f>
        <v>2</v>
      </c>
      <c r="K1924" s="1" t="s">
        <v>84</v>
      </c>
      <c r="L1924" s="18">
        <v>46082</v>
      </c>
      <c r="M1924" s="49">
        <v>0.58333333333333337</v>
      </c>
      <c r="N1924" s="18">
        <v>46083</v>
      </c>
      <c r="O1924" s="56">
        <v>0.5</v>
      </c>
      <c r="P1924" s="31" t="str">
        <f>TEXT($L1924, "dddd")</f>
        <v>Sunday</v>
      </c>
      <c r="Q1924" s="39" t="s">
        <v>111</v>
      </c>
      <c r="R1924" s="39">
        <v>2121</v>
      </c>
      <c r="S1924" s="1" t="str">
        <f>IF(OR(MONTH(L1924)=12, MONTH(L1924)&lt;=5), "Dry Season", "Wet Season")</f>
        <v>Dry Season</v>
      </c>
      <c r="T1924" s="1">
        <v>1</v>
      </c>
      <c r="U1924" s="1">
        <v>1</v>
      </c>
      <c r="V1924" s="1">
        <v>1</v>
      </c>
      <c r="W1924" s="2">
        <f>IF(ISNUMBER(SEARCH("N/A", X1924)), 0, 1)</f>
        <v>1</v>
      </c>
      <c r="X1924" s="1" t="s">
        <v>6608</v>
      </c>
      <c r="Y1924" s="1">
        <v>8.2186160000000008</v>
      </c>
      <c r="Z1924" s="1">
        <v>124.23974</v>
      </c>
      <c r="AA1924" s="11" cm="1">
        <f t="array" ref="AA1924">IF(ISBLANK(Y1924), 0, VINCentyInvDistance(F1924,G1924,Y1924,Z1924))</f>
        <v>1600.3876173141139</v>
      </c>
      <c r="AB1924" s="1">
        <v>0</v>
      </c>
      <c r="AC1924" s="1">
        <v>7.2</v>
      </c>
      <c r="AD1924" s="1">
        <v>3.8</v>
      </c>
      <c r="AE1924" s="1">
        <v>142</v>
      </c>
      <c r="AF1924" s="1">
        <v>1</v>
      </c>
      <c r="AG1924" s="1" t="s">
        <v>6609</v>
      </c>
      <c r="AH1924" s="1" t="s">
        <v>6610</v>
      </c>
      <c r="AI1924" s="1" t="str">
        <f>TRIM(MID(SUBSTITUTE($H1924,",",REPT(" ",200)),(LEN($H1924)-LEN(SUBSTITUTE($H1924,",",""))-2)*200+1,200))</f>
        <v>Northern Mindanao</v>
      </c>
      <c r="AJ1924" s="1" t="s">
        <v>55</v>
      </c>
      <c r="AK1924" t="s">
        <v>6611</v>
      </c>
      <c r="AL1924" s="2">
        <v>0</v>
      </c>
      <c r="AM1924" s="1"/>
    </row>
    <row r="1925" spans="1:39" ht="12.75" customHeight="1">
      <c r="A1925" s="1"/>
      <c r="B1925" s="1" t="s">
        <v>6612</v>
      </c>
      <c r="C1925" s="1" t="s">
        <v>6613</v>
      </c>
      <c r="D1925" s="3" t="str">
        <f ca="1">IFERROR(__xludf.DUMMYFUNCTION("PROPER(REGEXEXTRACT(B1727, ""(?:https?:\/\/)?(?:www\.)?([a-zA-Z0-9-]+)\.""))"),"Google")</f>
        <v>Google</v>
      </c>
      <c r="E1925" s="1" t="s">
        <v>6614</v>
      </c>
      <c r="F1925" s="1">
        <v>8.2278863999999992</v>
      </c>
      <c r="G1925" s="1">
        <v>124.2549422</v>
      </c>
      <c r="H1925" s="1" t="s">
        <v>6615</v>
      </c>
      <c r="I1925" s="1" t="s">
        <v>6607</v>
      </c>
      <c r="J1925" s="1">
        <f>IF(K1925="URBAN",1,IF(K1925="SUBURBAN",2,IF(K1925="RURAL",3,"")))</f>
        <v>2</v>
      </c>
      <c r="K1925" s="1" t="s">
        <v>84</v>
      </c>
      <c r="L1925" s="18">
        <v>46082</v>
      </c>
      <c r="M1925" s="49">
        <v>0.625</v>
      </c>
      <c r="N1925" s="18">
        <v>46083</v>
      </c>
      <c r="O1925" s="56">
        <v>0.5</v>
      </c>
      <c r="P1925" s="31" t="str">
        <f>TEXT($L1925, "dddd")</f>
        <v>Sunday</v>
      </c>
      <c r="Q1925" s="39" t="s">
        <v>111</v>
      </c>
      <c r="R1925" s="39">
        <v>1138</v>
      </c>
      <c r="S1925" s="1" t="str">
        <f>IF(OR(MONTH(L1925)=12, MONTH(L1925)&lt;=5), "Dry Season", "Wet Season")</f>
        <v>Dry Season</v>
      </c>
      <c r="T1925" s="1">
        <v>1</v>
      </c>
      <c r="U1925" s="1">
        <v>0</v>
      </c>
      <c r="V1925" s="1">
        <v>0</v>
      </c>
      <c r="W1925" s="2">
        <f>IF(ISNUMBER(SEARCH("N/A", X1925)), 0, 1)</f>
        <v>0</v>
      </c>
      <c r="X1925" s="1" t="s">
        <v>44</v>
      </c>
      <c r="Y1925" s="1"/>
      <c r="Z1925" s="1"/>
      <c r="AA1925" s="11" cm="1">
        <f t="array" ref="AA1925">IF(ISBLANK(Y1925), 0, VINCentyInvDistance(F1925,G1925,Y1925,Z1925))</f>
        <v>0</v>
      </c>
      <c r="AB1925" s="1">
        <v>0</v>
      </c>
      <c r="AC1925" s="1">
        <v>0</v>
      </c>
      <c r="AD1925" s="1">
        <v>0</v>
      </c>
      <c r="AE1925" s="1">
        <v>30</v>
      </c>
      <c r="AF1925" s="1">
        <v>1</v>
      </c>
      <c r="AG1925" s="1" t="str">
        <f>TRIM(MID(SUBSTITUTE($H1925,",",REPT(" ",200)),(LEN($H1925)-LEN(SUBSTITUTE($H1925,",",""))-4)*200+1,200))</f>
        <v>Pala-o</v>
      </c>
      <c r="AH1925" s="1" t="str">
        <f>TRIM(MID(SUBSTITUTE($H1925,",",REPT(" ",200)),(LEN($H1925)-LEN(SUBSTITUTE($H1925,",",""))-3)*200+1,200))</f>
        <v>Iligan</v>
      </c>
      <c r="AI1925" s="1" t="str">
        <f>TRIM(MID(SUBSTITUTE($H1925,",",REPT(" ",200)),(LEN($H1925)-LEN(SUBSTITUTE($H1925,",",""))-2)*200+1,200))</f>
        <v>Northern Mindanao</v>
      </c>
      <c r="AJ1925" s="1" t="str">
        <f>TRIM(MID(SUBSTITUTE($H1925,",",REPT(" ",200)),(LEN($H1925)-LEN(SUBSTITUTE($H1925,",",""))-0)*200+1,200))</f>
        <v>Philippines</v>
      </c>
      <c r="AL1925" s="2">
        <v>0</v>
      </c>
      <c r="AM1925" s="1"/>
    </row>
    <row r="1926" spans="1:39" ht="12.75" customHeight="1">
      <c r="A1926" s="1"/>
      <c r="B1926" s="1" t="s">
        <v>6603</v>
      </c>
      <c r="C1926" s="1" t="s">
        <v>6620</v>
      </c>
      <c r="D1926" s="3" t="str">
        <f ca="1">IFERROR(__xludf.DUMMYFUNCTION("PROPER(REGEXEXTRACT(B1729, ""(?:https?:\/\/)?(?:www\.)?([a-zA-Z0-9-]+)\.""))"),"Skyscanner")</f>
        <v>Skyscanner</v>
      </c>
      <c r="E1926" s="1" t="s">
        <v>6621</v>
      </c>
      <c r="F1926" s="1">
        <v>8.2286277000000005</v>
      </c>
      <c r="G1926" s="1">
        <v>124.2452785</v>
      </c>
      <c r="H1926" s="1" t="s">
        <v>6622</v>
      </c>
      <c r="I1926" s="1" t="s">
        <v>6607</v>
      </c>
      <c r="J1926" s="1">
        <f>IF(K1926="URBAN",1,IF(K1926="SUBURBAN",2,IF(K1926="RURAL",3,"")))</f>
        <v>2</v>
      </c>
      <c r="K1926" s="1" t="s">
        <v>84</v>
      </c>
      <c r="L1926" s="18">
        <v>46082</v>
      </c>
      <c r="M1926" s="49">
        <v>0.58333333333333337</v>
      </c>
      <c r="N1926" s="18">
        <v>46083</v>
      </c>
      <c r="O1926" s="56">
        <v>0.5</v>
      </c>
      <c r="P1926" s="31" t="str">
        <f>TEXT($L1926, "dddd")</f>
        <v>Sunday</v>
      </c>
      <c r="Q1926" s="39" t="s">
        <v>111</v>
      </c>
      <c r="R1926" s="39">
        <v>1929</v>
      </c>
      <c r="S1926" s="1" t="str">
        <f>IF(OR(MONTH(L1926)=12, MONTH(L1926)&lt;=5), "Dry Season", "Wet Season")</f>
        <v>Dry Season</v>
      </c>
      <c r="T1926" s="1">
        <v>1</v>
      </c>
      <c r="U1926" s="1">
        <v>0</v>
      </c>
      <c r="V1926" s="1">
        <v>0</v>
      </c>
      <c r="W1926" s="2">
        <f>IF(ISNUMBER(SEARCH("N/A", X1926)), 0, 1)</f>
        <v>1</v>
      </c>
      <c r="X1926" s="1" t="s">
        <v>6608</v>
      </c>
      <c r="Y1926" s="1">
        <v>8.2186160000000008</v>
      </c>
      <c r="Z1926" s="1">
        <v>124.23974</v>
      </c>
      <c r="AA1926" s="11" cm="1">
        <f t="array" ref="AA1926">IF(ISBLANK(Y1926), 0, VINCentyInvDistance(F1926,G1926,Y1926,Z1926))</f>
        <v>1264.291316414344</v>
      </c>
      <c r="AB1926" s="1">
        <v>0</v>
      </c>
      <c r="AC1926" s="1">
        <v>7.2</v>
      </c>
      <c r="AD1926" s="1">
        <v>4.8</v>
      </c>
      <c r="AE1926" s="1">
        <v>142</v>
      </c>
      <c r="AF1926" s="1">
        <v>1</v>
      </c>
      <c r="AG1926" s="1" t="s">
        <v>6609</v>
      </c>
      <c r="AH1926" s="1" t="s">
        <v>6610</v>
      </c>
      <c r="AI1926" s="1" t="str">
        <f>TRIM(MID(SUBSTITUTE($H1926,",",REPT(" ",200)),(LEN($H1926)-LEN(SUBSTITUTE($H1926,",",""))-2)*200+1,200))</f>
        <v>Northern Mindanao</v>
      </c>
      <c r="AJ1926" s="1" t="s">
        <v>55</v>
      </c>
      <c r="AK1926" t="s">
        <v>6611</v>
      </c>
      <c r="AL1926" s="2">
        <v>0</v>
      </c>
      <c r="AM1926" s="1"/>
    </row>
    <row r="1927" spans="1:39" ht="12.75" customHeight="1">
      <c r="A1927" s="1"/>
      <c r="B1927" s="1" t="s">
        <v>6627</v>
      </c>
      <c r="C1927" s="1" t="s">
        <v>6628</v>
      </c>
      <c r="D1927" s="3" t="str">
        <f ca="1">IFERROR(__xludf.DUMMYFUNCTION("PROPER(REGEXEXTRACT(B1731, ""(?:https?:\/\/)?(?:www\.)?([a-zA-Z0-9-]+)\.""))"),"Skyscanner")</f>
        <v>Skyscanner</v>
      </c>
      <c r="E1927" s="1" t="s">
        <v>6629</v>
      </c>
      <c r="F1927" s="1">
        <v>8.2329443999999992</v>
      </c>
      <c r="G1927" s="1">
        <v>124.2417734</v>
      </c>
      <c r="H1927" s="1" t="s">
        <v>6606</v>
      </c>
      <c r="I1927" s="1" t="s">
        <v>6607</v>
      </c>
      <c r="J1927" s="1">
        <f>IF(K1927="URBAN",1,IF(K1927="SUBURBAN",2,IF(K1927="RURAL",3,"")))</f>
        <v>2</v>
      </c>
      <c r="K1927" s="1" t="s">
        <v>84</v>
      </c>
      <c r="L1927" s="18">
        <v>46082</v>
      </c>
      <c r="M1927" s="49">
        <v>0.5</v>
      </c>
      <c r="N1927" s="18">
        <v>46083</v>
      </c>
      <c r="O1927" s="56">
        <v>0.5</v>
      </c>
      <c r="P1927" s="31" t="str">
        <f>TEXT($L1927, "dddd")</f>
        <v>Sunday</v>
      </c>
      <c r="Q1927" s="39" t="s">
        <v>111</v>
      </c>
      <c r="R1927" s="39">
        <v>2121</v>
      </c>
      <c r="S1927" s="1" t="str">
        <f>IF(OR(MONTH(L1927)=12, MONTH(L1927)&lt;=5), "Dry Season", "Wet Season")</f>
        <v>Dry Season</v>
      </c>
      <c r="T1927" s="1">
        <v>1</v>
      </c>
      <c r="U1927" s="1">
        <v>0</v>
      </c>
      <c r="V1927" s="1">
        <v>1</v>
      </c>
      <c r="W1927" s="2">
        <f>IF(ISNUMBER(SEARCH("N/A", X1927)), 0, 1)</f>
        <v>1</v>
      </c>
      <c r="X1927" s="1" t="s">
        <v>6608</v>
      </c>
      <c r="Y1927" s="1">
        <v>8.2186160000000008</v>
      </c>
      <c r="Z1927" s="1">
        <v>124.23974</v>
      </c>
      <c r="AA1927" s="11" cm="1">
        <f t="array" ref="AA1927">IF(ISBLANK(Y1927), 0, VINCentyInvDistance(F1927,G1927,Y1927,Z1927))</f>
        <v>1600.4375897567011</v>
      </c>
      <c r="AB1927" s="1">
        <v>0</v>
      </c>
      <c r="AC1927" s="1">
        <v>7.4</v>
      </c>
      <c r="AD1927" s="1">
        <v>3.8</v>
      </c>
      <c r="AE1927" s="1">
        <v>23</v>
      </c>
      <c r="AF1927" s="1">
        <v>1</v>
      </c>
      <c r="AG1927" s="1" t="s">
        <v>6609</v>
      </c>
      <c r="AH1927" s="1" t="s">
        <v>6610</v>
      </c>
      <c r="AI1927" s="1" t="str">
        <f>TRIM(MID(SUBSTITUTE($H1927,",",REPT(" ",200)),(LEN($H1927)-LEN(SUBSTITUTE($H1927,",",""))-2)*200+1,200))</f>
        <v>Northern Mindanao</v>
      </c>
      <c r="AJ1927" s="1" t="s">
        <v>55</v>
      </c>
      <c r="AK1927" t="s">
        <v>17061</v>
      </c>
      <c r="AL1927" s="2">
        <v>0</v>
      </c>
      <c r="AM1927" s="1"/>
    </row>
    <row r="1928" spans="1:39" ht="12.75" customHeight="1">
      <c r="A1928" s="1"/>
      <c r="B1928" s="1" t="s">
        <v>6633</v>
      </c>
      <c r="C1928" s="1" t="s">
        <v>6634</v>
      </c>
      <c r="D1928" s="3" t="str">
        <f ca="1">IFERROR(__xludf.DUMMYFUNCTION("PROPER(REGEXEXTRACT(B1733, ""(?:https?:\/\/)?(?:www\.)?([a-zA-Z0-9-]+)\.""))"),"Skyscanner")</f>
        <v>Skyscanner</v>
      </c>
      <c r="E1928" s="1" t="s">
        <v>6635</v>
      </c>
      <c r="F1928" s="1">
        <v>8.2276273999999994</v>
      </c>
      <c r="G1928" s="1">
        <v>124.249122</v>
      </c>
      <c r="H1928" s="1" t="s">
        <v>6636</v>
      </c>
      <c r="I1928" s="1" t="s">
        <v>6607</v>
      </c>
      <c r="J1928" s="1">
        <f>IF(K1928="URBAN",1,IF(K1928="SUBURBAN",2,IF(K1928="RURAL",3,"")))</f>
        <v>2</v>
      </c>
      <c r="K1928" s="1" t="s">
        <v>84</v>
      </c>
      <c r="L1928" s="18">
        <v>46082</v>
      </c>
      <c r="M1928" s="49">
        <v>0.58333333333333337</v>
      </c>
      <c r="N1928" s="18">
        <v>46083</v>
      </c>
      <c r="O1928" s="56">
        <v>0.5</v>
      </c>
      <c r="P1928" s="31" t="str">
        <f>TEXT($L1928, "dddd")</f>
        <v>Sunday</v>
      </c>
      <c r="Q1928" s="39" t="s">
        <v>111</v>
      </c>
      <c r="R1928" s="39">
        <v>7711</v>
      </c>
      <c r="S1928" s="1" t="str">
        <f>IF(OR(MONTH(L1928)=12, MONTH(L1928)&lt;=5), "Dry Season", "Wet Season")</f>
        <v>Dry Season</v>
      </c>
      <c r="T1928" s="1">
        <v>1</v>
      </c>
      <c r="U1928" s="1">
        <v>0</v>
      </c>
      <c r="V1928" s="1">
        <v>0</v>
      </c>
      <c r="W1928" s="2">
        <f>IF(ISNUMBER(SEARCH("N/A", X1928)), 0, 1)</f>
        <v>1</v>
      </c>
      <c r="X1928" s="1" t="s">
        <v>6608</v>
      </c>
      <c r="Y1928" s="1">
        <v>8.2186160000000008</v>
      </c>
      <c r="Z1928" s="1">
        <v>124.23974</v>
      </c>
      <c r="AA1928" s="11" cm="1">
        <f t="array" ref="AA1928">IF(ISBLANK(Y1928), 0, VINCentyInvDistance(F1928,G1928,Y1928,Z1928))</f>
        <v>1435.9252797615006</v>
      </c>
      <c r="AB1928" s="1">
        <v>0</v>
      </c>
      <c r="AC1928" s="1">
        <v>6</v>
      </c>
      <c r="AD1928" s="1">
        <v>5</v>
      </c>
      <c r="AE1928" s="1">
        <v>5</v>
      </c>
      <c r="AF1928" s="1">
        <v>1</v>
      </c>
      <c r="AG1928" s="1" t="s">
        <v>6609</v>
      </c>
      <c r="AH1928" s="1" t="s">
        <v>6610</v>
      </c>
      <c r="AI1928" s="1" t="str">
        <f>TRIM(MID(SUBSTITUTE($H1928,",",REPT(" ",200)),(LEN($H1928)-LEN(SUBSTITUTE($H1928,",",""))-2)*200+1,200))</f>
        <v>Northern Mindanao</v>
      </c>
      <c r="AJ1928" s="1" t="s">
        <v>55</v>
      </c>
      <c r="AK1928" t="s">
        <v>6637</v>
      </c>
      <c r="AL1928" s="2">
        <v>0</v>
      </c>
      <c r="AM1928" s="1"/>
    </row>
    <row r="1929" spans="1:39" ht="12.75" customHeight="1">
      <c r="A1929" s="1"/>
      <c r="B1929" s="1" t="s">
        <v>6638</v>
      </c>
      <c r="C1929" s="1" t="s">
        <v>6639</v>
      </c>
      <c r="D1929" s="3" t="str">
        <f ca="1">IFERROR(__xludf.DUMMYFUNCTION("PROPER(REGEXEXTRACT(B1734, ""(?:https?:\/\/)?(?:www\.)?([a-zA-Z0-9-]+)\.""))"),"Google")</f>
        <v>Google</v>
      </c>
      <c r="E1929" s="1" t="s">
        <v>6640</v>
      </c>
      <c r="F1929" s="1">
        <v>8.2684355000000007</v>
      </c>
      <c r="G1929" s="1">
        <v>124.2568156</v>
      </c>
      <c r="H1929" s="1" t="s">
        <v>6641</v>
      </c>
      <c r="I1929" s="1" t="s">
        <v>6607</v>
      </c>
      <c r="J1929" s="1">
        <f>IF(K1929="URBAN",1,IF(K1929="SUBURBAN",2,IF(K1929="RURAL",3,"")))</f>
        <v>2</v>
      </c>
      <c r="K1929" s="1" t="s">
        <v>84</v>
      </c>
      <c r="L1929" s="18">
        <v>46082</v>
      </c>
      <c r="M1929" s="49">
        <v>0.625</v>
      </c>
      <c r="N1929" s="18">
        <v>46083</v>
      </c>
      <c r="O1929" s="56">
        <v>0.5</v>
      </c>
      <c r="P1929" s="31" t="str">
        <f>TEXT($L1929, "dddd")</f>
        <v>Sunday</v>
      </c>
      <c r="Q1929" s="39" t="s">
        <v>207</v>
      </c>
      <c r="R1929" s="39">
        <v>148</v>
      </c>
      <c r="S1929" s="1" t="str">
        <f>IF(OR(MONTH(L1929)=12, MONTH(L1929)&lt;=5), "Dry Season", "Wet Season")</f>
        <v>Dry Season</v>
      </c>
      <c r="T1929" s="1">
        <v>1</v>
      </c>
      <c r="U1929" s="1">
        <v>0</v>
      </c>
      <c r="V1929" s="1">
        <v>1</v>
      </c>
      <c r="W1929" s="2">
        <f>IF(ISNUMBER(SEARCH("N/A", X1929)), 0, 1)</f>
        <v>1</v>
      </c>
      <c r="X1929" s="1" t="s">
        <v>6608</v>
      </c>
      <c r="Y1929" s="1">
        <v>8.2186160000000008</v>
      </c>
      <c r="Z1929" s="1">
        <v>124.23974</v>
      </c>
      <c r="AA1929" s="11" cm="1">
        <f t="array" ref="AA1929">IF(ISBLANK(Y1929), 0, VINCentyInvDistance(F1929,G1929,Y1929,Z1929))</f>
        <v>5822.2282274728914</v>
      </c>
      <c r="AB1929" s="1">
        <v>0</v>
      </c>
      <c r="AC1929" s="1">
        <v>0</v>
      </c>
      <c r="AD1929" s="1">
        <v>0</v>
      </c>
      <c r="AE1929" s="1">
        <v>40</v>
      </c>
      <c r="AF1929" s="1">
        <v>1</v>
      </c>
      <c r="AG1929" s="1" t="s">
        <v>6609</v>
      </c>
      <c r="AH1929" s="1" t="s">
        <v>6610</v>
      </c>
      <c r="AI1929" s="1" t="str">
        <f>TRIM(MID(SUBSTITUTE($H1929,",",REPT(" ",200)),(LEN($H1929)-LEN(SUBSTITUTE($H1929,",",""))-2)*200+1,200))</f>
        <v>Northern Mindanao</v>
      </c>
      <c r="AJ1929" s="1" t="s">
        <v>55</v>
      </c>
      <c r="AL1929" s="2">
        <v>0</v>
      </c>
      <c r="AM1929" s="1"/>
    </row>
    <row r="1930" spans="1:39" ht="12.75" customHeight="1">
      <c r="A1930" s="1"/>
      <c r="B1930" s="1" t="s">
        <v>6646</v>
      </c>
      <c r="C1930" s="1" t="s">
        <v>6647</v>
      </c>
      <c r="D1930" s="3" t="str">
        <f ca="1">IFERROR(__xludf.DUMMYFUNCTION("PROPER(REGEXEXTRACT(B1736, ""(?:https?:\/\/)?(?:www\.)?([a-zA-Z0-9-]+)\.""))"),"Google")</f>
        <v>Google</v>
      </c>
      <c r="E1930" s="1" t="s">
        <v>6648</v>
      </c>
      <c r="F1930" s="1">
        <v>8.2282360000000008</v>
      </c>
      <c r="G1930" s="1">
        <v>124.24284</v>
      </c>
      <c r="H1930" s="1" t="s">
        <v>6649</v>
      </c>
      <c r="I1930" s="1" t="s">
        <v>6607</v>
      </c>
      <c r="J1930" s="1">
        <f>IF(K1930="URBAN",1,IF(K1930="SUBURBAN",2,IF(K1930="RURAL",3,"")))</f>
        <v>2</v>
      </c>
      <c r="K1930" s="1" t="s">
        <v>84</v>
      </c>
      <c r="L1930" s="18">
        <v>46082</v>
      </c>
      <c r="M1930" s="49">
        <v>0.625</v>
      </c>
      <c r="N1930" s="18">
        <v>46083</v>
      </c>
      <c r="O1930" s="56">
        <v>0.5</v>
      </c>
      <c r="P1930" s="31" t="str">
        <f>TEXT($L1930, "dddd")</f>
        <v>Sunday</v>
      </c>
      <c r="Q1930" s="39" t="s">
        <v>323</v>
      </c>
      <c r="R1930" s="39">
        <v>32808</v>
      </c>
      <c r="S1930" s="1" t="str">
        <f>IF(OR(MONTH(L1930)=12, MONTH(L1930)&lt;=5), "Dry Season", "Wet Season")</f>
        <v>Dry Season</v>
      </c>
      <c r="T1930" s="1">
        <v>1</v>
      </c>
      <c r="U1930" s="1">
        <v>0</v>
      </c>
      <c r="V1930" s="1">
        <v>0</v>
      </c>
      <c r="W1930" s="2">
        <f>IF(ISNUMBER(SEARCH("N/A", X1930)), 0, 1)</f>
        <v>1</v>
      </c>
      <c r="X1930" s="1" t="s">
        <v>6608</v>
      </c>
      <c r="Y1930" s="1">
        <v>8.2186160000000008</v>
      </c>
      <c r="Z1930" s="1">
        <v>124.23974</v>
      </c>
      <c r="AA1930" s="11" cm="1">
        <f t="array" ref="AA1930">IF(ISBLANK(Y1930), 0, VINCentyInvDistance(F1930,G1930,Y1930,Z1930))</f>
        <v>1117.4264770904265</v>
      </c>
      <c r="AB1930" s="1">
        <v>0</v>
      </c>
      <c r="AC1930" s="1">
        <v>6.2</v>
      </c>
      <c r="AD1930" s="1">
        <v>0</v>
      </c>
      <c r="AE1930" s="1">
        <v>264</v>
      </c>
      <c r="AF1930" s="1">
        <v>1</v>
      </c>
      <c r="AG1930" s="1" t="str">
        <f>TRIM(MID(SUBSTITUTE($H1930,",",REPT(" ",200)),(LEN($H1930)-LEN(SUBSTITUTE($H1930,",",""))-4)*200+1,200))</f>
        <v>Ubaldo D. Laya</v>
      </c>
      <c r="AH1930" s="1" t="str">
        <f>TRIM(MID(SUBSTITUTE($H1930,",",REPT(" ",200)),(LEN($H1930)-LEN(SUBSTITUTE($H1930,",",""))-3)*200+1,200))</f>
        <v>Iligan</v>
      </c>
      <c r="AI1930" s="1" t="str">
        <f>TRIM(MID(SUBSTITUTE($H1930,",",REPT(" ",200)),(LEN($H1930)-LEN(SUBSTITUTE($H1930,",",""))-2)*200+1,200))</f>
        <v>Northern Mindanao</v>
      </c>
      <c r="AJ1930" s="1" t="str">
        <f>TRIM(MID(SUBSTITUTE($H1930,",",REPT(" ",200)),(LEN($H1930)-LEN(SUBSTITUTE($H1930,",",""))-0)*200+1,200))</f>
        <v>Philippines</v>
      </c>
      <c r="AL1930" s="2">
        <v>0</v>
      </c>
      <c r="AM1930" s="1" t="s">
        <v>6650</v>
      </c>
    </row>
    <row r="1931" spans="1:39" ht="12.75" customHeight="1">
      <c r="A1931" s="1"/>
      <c r="B1931" s="1" t="s">
        <v>6651</v>
      </c>
      <c r="C1931" s="1" t="s">
        <v>6652</v>
      </c>
      <c r="D1931" s="3" t="str">
        <f ca="1">IFERROR(__xludf.DUMMYFUNCTION("PROPER(REGEXEXTRACT(B1737, ""(?:https?:\/\/)?(?:www\.)?([a-zA-Z0-9-]+)\.""))"),"Google")</f>
        <v>Google</v>
      </c>
      <c r="E1931" s="1" t="s">
        <v>6653</v>
      </c>
      <c r="F1931" s="1">
        <v>8.2456233999999995</v>
      </c>
      <c r="G1931" s="1">
        <v>124.2570743</v>
      </c>
      <c r="H1931" s="1" t="s">
        <v>6654</v>
      </c>
      <c r="I1931" s="1" t="s">
        <v>6607</v>
      </c>
      <c r="J1931" s="1">
        <f>IF(K1931="URBAN",1,IF(K1931="SUBURBAN",2,IF(K1931="RURAL",3,"")))</f>
        <v>2</v>
      </c>
      <c r="K1931" s="1" t="s">
        <v>84</v>
      </c>
      <c r="L1931" s="18">
        <v>46082</v>
      </c>
      <c r="M1931" s="49">
        <v>0.625</v>
      </c>
      <c r="N1931" s="18">
        <v>46083</v>
      </c>
      <c r="O1931" s="56">
        <v>0.5</v>
      </c>
      <c r="P1931" s="31" t="str">
        <f>TEXT($L1931, "dddd")</f>
        <v>Sunday</v>
      </c>
      <c r="Q1931" s="39" t="s">
        <v>111</v>
      </c>
      <c r="R1931" s="39">
        <v>946</v>
      </c>
      <c r="S1931" s="1" t="str">
        <f>IF(OR(MONTH(L1931)=12, MONTH(L1931)&lt;=5), "Dry Season", "Wet Season")</f>
        <v>Dry Season</v>
      </c>
      <c r="T1931" s="1">
        <v>1</v>
      </c>
      <c r="U1931" s="1">
        <v>1</v>
      </c>
      <c r="V1931" s="1">
        <v>0</v>
      </c>
      <c r="W1931" s="2">
        <f>IF(ISNUMBER(SEARCH("N/A", X1931)), 0, 1)</f>
        <v>0</v>
      </c>
      <c r="X1931" s="1" t="s">
        <v>44</v>
      </c>
      <c r="Y1931" s="1"/>
      <c r="Z1931" s="1"/>
      <c r="AA1931" s="11" cm="1">
        <f t="array" ref="AA1931">IF(ISBLANK(Y1931), 0, VINCentyInvDistance(F1931,G1931,Y1931,Z1931))</f>
        <v>0</v>
      </c>
      <c r="AB1931" s="1">
        <v>0</v>
      </c>
      <c r="AC1931" s="1">
        <v>0</v>
      </c>
      <c r="AD1931" s="1">
        <v>0</v>
      </c>
      <c r="AE1931" s="1">
        <v>108</v>
      </c>
      <c r="AF1931" s="1">
        <v>1</v>
      </c>
      <c r="AG1931" s="1" t="str">
        <f>TRIM(MID(SUBSTITUTE($H1931,",",REPT(" ",200)),(LEN($H1931)-LEN(SUBSTITUTE($H1931,",",""))-4)*200+1,200))</f>
        <v>Hinaplanon</v>
      </c>
      <c r="AH1931" s="1" t="str">
        <f>TRIM(MID(SUBSTITUTE($H1931,",",REPT(" ",200)),(LEN($H1931)-LEN(SUBSTITUTE($H1931,",",""))-3)*200+1,200))</f>
        <v>Iligan</v>
      </c>
      <c r="AI1931" s="1" t="str">
        <f>TRIM(MID(SUBSTITUTE($H1931,",",REPT(" ",200)),(LEN($H1931)-LEN(SUBSTITUTE($H1931,",",""))-2)*200+1,200))</f>
        <v>Northern Mindanao</v>
      </c>
      <c r="AJ1931" s="1" t="str">
        <f>TRIM(MID(SUBSTITUTE($H1931,",",REPT(" ",200)),(LEN($H1931)-LEN(SUBSTITUTE($H1931,",",""))-0)*200+1,200))</f>
        <v>Philippines</v>
      </c>
      <c r="AL1931" s="1">
        <v>2</v>
      </c>
      <c r="AM1931" s="1"/>
    </row>
    <row r="1932" spans="1:39" ht="12.75" customHeight="1">
      <c r="A1932" s="1"/>
      <c r="B1932" s="1" t="s">
        <v>6655</v>
      </c>
      <c r="C1932" s="1" t="s">
        <v>6656</v>
      </c>
      <c r="D1932" s="3" t="str">
        <f ca="1">IFERROR(__xludf.DUMMYFUNCTION("PROPER(REGEXEXTRACT(B1738, ""(?:https?:\/\/)?(?:www\.)?([a-zA-Z0-9-]+)\.""))"),"Skyscanner")</f>
        <v>Skyscanner</v>
      </c>
      <c r="E1932" s="1" t="s">
        <v>6657</v>
      </c>
      <c r="F1932" s="1">
        <v>8.2456052999999994</v>
      </c>
      <c r="G1932" s="1">
        <v>124.2570861</v>
      </c>
      <c r="H1932" s="1" t="s">
        <v>6654</v>
      </c>
      <c r="I1932" s="1" t="s">
        <v>6607</v>
      </c>
      <c r="J1932" s="1">
        <f>IF(K1932="URBAN",1,IF(K1932="SUBURBAN",2,IF(K1932="RURAL",3,"")))</f>
        <v>2</v>
      </c>
      <c r="K1932" s="1" t="s">
        <v>84</v>
      </c>
      <c r="L1932" s="18">
        <v>46082</v>
      </c>
      <c r="M1932" s="49">
        <v>0.58333333333333337</v>
      </c>
      <c r="N1932" s="18">
        <v>46083</v>
      </c>
      <c r="O1932" s="56">
        <v>0.5</v>
      </c>
      <c r="P1932" s="31" t="str">
        <f>TEXT($L1932, "dddd")</f>
        <v>Sunday</v>
      </c>
      <c r="Q1932" s="39" t="s">
        <v>43</v>
      </c>
      <c r="R1932" s="39">
        <v>946</v>
      </c>
      <c r="S1932" s="1" t="str">
        <f>IF(OR(MONTH(L1932)=12, MONTH(L1932)&lt;=5), "Dry Season", "Wet Season")</f>
        <v>Dry Season</v>
      </c>
      <c r="T1932" s="1">
        <v>2</v>
      </c>
      <c r="U1932" s="1">
        <v>1</v>
      </c>
      <c r="V1932" s="1">
        <v>0</v>
      </c>
      <c r="W1932" s="2">
        <f>IF(ISNUMBER(SEARCH("N/A", X1932)), 0, 1)</f>
        <v>1</v>
      </c>
      <c r="X1932" s="1" t="s">
        <v>6608</v>
      </c>
      <c r="Y1932" s="1">
        <v>8.2186160000000008</v>
      </c>
      <c r="Z1932" s="1">
        <v>124.23974</v>
      </c>
      <c r="AA1932" s="11" cm="1">
        <f t="array" ref="AA1932">IF(ISBLANK(Y1932), 0, VINCentyInvDistance(F1932,G1932,Y1932,Z1932))</f>
        <v>3544.3630522651388</v>
      </c>
      <c r="AB1932" s="1">
        <v>0</v>
      </c>
      <c r="AC1932" s="1">
        <v>7.6</v>
      </c>
      <c r="AD1932" s="1">
        <v>3.2</v>
      </c>
      <c r="AE1932" s="1">
        <v>22</v>
      </c>
      <c r="AF1932" s="1">
        <v>1</v>
      </c>
      <c r="AG1932" s="1" t="s">
        <v>6609</v>
      </c>
      <c r="AH1932" s="1" t="s">
        <v>6610</v>
      </c>
      <c r="AI1932" s="1" t="str">
        <f>TRIM(MID(SUBSTITUTE($H1932,",",REPT(" ",200)),(LEN($H1932)-LEN(SUBSTITUTE($H1932,",",""))-2)*200+1,200))</f>
        <v>Northern Mindanao</v>
      </c>
      <c r="AJ1932" s="1" t="s">
        <v>55</v>
      </c>
      <c r="AK1932" t="s">
        <v>6658</v>
      </c>
      <c r="AL1932" s="2">
        <v>0</v>
      </c>
      <c r="AM1932" s="1"/>
    </row>
    <row r="1933" spans="1:39" ht="12.75" customHeight="1">
      <c r="A1933" s="1"/>
      <c r="B1933" s="1" t="s">
        <v>6667</v>
      </c>
      <c r="C1933" s="1" t="s">
        <v>6668</v>
      </c>
      <c r="D1933" s="3" t="str">
        <f ca="1">IFERROR(__xludf.DUMMYFUNCTION("PROPER(REGEXEXTRACT(B1741, ""(?:https?:\/\/)?(?:www\.)?([a-zA-Z0-9-]+)\.""))"),"Google")</f>
        <v>Google</v>
      </c>
      <c r="E1933" s="1" t="s">
        <v>6669</v>
      </c>
      <c r="F1933" s="1">
        <v>8.2301490000000008</v>
      </c>
      <c r="G1933" s="1">
        <v>124.2454956</v>
      </c>
      <c r="H1933" s="1" t="s">
        <v>6670</v>
      </c>
      <c r="I1933" s="1" t="s">
        <v>6607</v>
      </c>
      <c r="J1933" s="1">
        <f>IF(K1933="URBAN",1,IF(K1933="SUBURBAN",2,IF(K1933="RURAL",3,"")))</f>
        <v>2</v>
      </c>
      <c r="K1933" s="1" t="s">
        <v>84</v>
      </c>
      <c r="L1933" s="18">
        <v>46082</v>
      </c>
      <c r="M1933" s="49">
        <v>0.625</v>
      </c>
      <c r="N1933" s="18">
        <v>46083</v>
      </c>
      <c r="O1933" s="56">
        <v>0.5</v>
      </c>
      <c r="P1933" s="31" t="str">
        <f>TEXT($L1933, "dddd")</f>
        <v>Sunday</v>
      </c>
      <c r="Q1933" s="39" t="s">
        <v>111</v>
      </c>
      <c r="R1933" s="39">
        <v>6648</v>
      </c>
      <c r="S1933" s="1" t="str">
        <f>IF(OR(MONTH(L1933)=12, MONTH(L1933)&lt;=5), "Dry Season", "Wet Season")</f>
        <v>Dry Season</v>
      </c>
      <c r="T1933" s="1">
        <v>1</v>
      </c>
      <c r="U1933" s="1">
        <v>1</v>
      </c>
      <c r="V1933" s="1">
        <v>0</v>
      </c>
      <c r="W1933" s="2">
        <f>IF(ISNUMBER(SEARCH("N/A", X1933)), 0, 1)</f>
        <v>0</v>
      </c>
      <c r="X1933" s="1" t="s">
        <v>44</v>
      </c>
      <c r="Y1933" s="1"/>
      <c r="Z1933" s="1"/>
      <c r="AA1933" s="11" cm="1">
        <f t="array" ref="AA1933">IF(ISBLANK(Y1933), 0, VINCentyInvDistance(F1933,G1933,Y1933,Z1933))</f>
        <v>0</v>
      </c>
      <c r="AB1933" s="1">
        <v>0</v>
      </c>
      <c r="AC1933" s="1">
        <v>0</v>
      </c>
      <c r="AD1933" s="1">
        <v>0</v>
      </c>
      <c r="AE1933" s="1">
        <v>58</v>
      </c>
      <c r="AF1933" s="1">
        <v>1</v>
      </c>
      <c r="AG1933" s="1" t="str">
        <f>TRIM(MID(SUBSTITUTE($H1933,",",REPT(" ",200)),(LEN($H1933)-LEN(SUBSTITUTE($H1933,",",""))-4)*200+1,200))</f>
        <v>Villa Verde</v>
      </c>
      <c r="AH1933" s="1" t="str">
        <f>TRIM(MID(SUBSTITUTE($H1933,",",REPT(" ",200)),(LEN($H1933)-LEN(SUBSTITUTE($H1933,",",""))-3)*200+1,200))</f>
        <v>Iligan</v>
      </c>
      <c r="AI1933" s="1" t="str">
        <f>TRIM(MID(SUBSTITUTE($H1933,",",REPT(" ",200)),(LEN($H1933)-LEN(SUBSTITUTE($H1933,",",""))-2)*200+1,200))</f>
        <v>Northern Mindanao</v>
      </c>
      <c r="AJ1933" s="1" t="str">
        <f>TRIM(MID(SUBSTITUTE($H1933,",",REPT(" ",200)),(LEN($H1933)-LEN(SUBSTITUTE($H1933,",",""))-0)*200+1,200))</f>
        <v>Philippines</v>
      </c>
      <c r="AL1933" s="2">
        <v>0</v>
      </c>
      <c r="AM1933" s="1"/>
    </row>
    <row r="1934" spans="1:39" ht="12.75" customHeight="1">
      <c r="A1934" s="1"/>
      <c r="B1934" s="1" t="s">
        <v>6678</v>
      </c>
      <c r="C1934" s="1" t="s">
        <v>6679</v>
      </c>
      <c r="D1934" s="3" t="str">
        <f ca="1">IFERROR(__xludf.DUMMYFUNCTION("PROPER(REGEXEXTRACT(B1744, ""(?:https?:\/\/)?(?:www\.)?([a-zA-Z0-9-]+)\.""))"),"Google")</f>
        <v>Google</v>
      </c>
      <c r="E1934" s="1" t="s">
        <v>6680</v>
      </c>
      <c r="F1934" s="1">
        <v>8.2354094</v>
      </c>
      <c r="G1934" s="1">
        <v>124.24651900000001</v>
      </c>
      <c r="H1934" s="1" t="s">
        <v>6632</v>
      </c>
      <c r="I1934" s="1" t="s">
        <v>6607</v>
      </c>
      <c r="J1934" s="1">
        <f>IF(K1934="URBAN",1,IF(K1934="SUBURBAN",2,IF(K1934="RURAL",3,"")))</f>
        <v>2</v>
      </c>
      <c r="K1934" s="1" t="s">
        <v>84</v>
      </c>
      <c r="L1934" s="18">
        <v>46082</v>
      </c>
      <c r="M1934" s="49">
        <v>0.625</v>
      </c>
      <c r="N1934" s="18">
        <v>46083</v>
      </c>
      <c r="O1934" s="56">
        <v>0.5</v>
      </c>
      <c r="P1934" s="31" t="str">
        <f>TEXT($L1934, "dddd")</f>
        <v>Sunday</v>
      </c>
      <c r="Q1934" s="39" t="s">
        <v>323</v>
      </c>
      <c r="R1934" s="39">
        <v>2697</v>
      </c>
      <c r="S1934" s="1" t="str">
        <f>IF(OR(MONTH(L1934)=12, MONTH(L1934)&lt;=5), "Dry Season", "Wet Season")</f>
        <v>Dry Season</v>
      </c>
      <c r="T1934" s="1">
        <v>1</v>
      </c>
      <c r="U1934" s="1">
        <v>0</v>
      </c>
      <c r="V1934" s="1">
        <v>0</v>
      </c>
      <c r="W1934" s="2">
        <f>IF(ISNUMBER(SEARCH("N/A", X1934)), 0, 1)</f>
        <v>0</v>
      </c>
      <c r="X1934" s="1" t="s">
        <v>44</v>
      </c>
      <c r="Y1934" s="1"/>
      <c r="Z1934" s="1"/>
      <c r="AA1934" s="11" cm="1">
        <f t="array" ref="AA1934">IF(ISBLANK(Y1934), 0, VINCentyInvDistance(F1934,G1934,Y1934,Z1934))</f>
        <v>0</v>
      </c>
      <c r="AB1934" s="1">
        <v>0</v>
      </c>
      <c r="AC1934" s="1">
        <v>0</v>
      </c>
      <c r="AD1934" s="1">
        <v>0</v>
      </c>
      <c r="AE1934" s="1">
        <v>114</v>
      </c>
      <c r="AF1934" s="1">
        <v>1</v>
      </c>
      <c r="AG1934" s="1" t="str">
        <f>TRIM(MID(SUBSTITUTE($H1934,",",REPT(" ",200)),(LEN($H1934)-LEN(SUBSTITUTE($H1934,",",""))-4)*200+1,200))</f>
        <v>San Miguel</v>
      </c>
      <c r="AH1934" s="1" t="str">
        <f>TRIM(MID(SUBSTITUTE($H1934,",",REPT(" ",200)),(LEN($H1934)-LEN(SUBSTITUTE($H1934,",",""))-3)*200+1,200))</f>
        <v>Iligan</v>
      </c>
      <c r="AI1934" s="1" t="str">
        <f>TRIM(MID(SUBSTITUTE($H1934,",",REPT(" ",200)),(LEN($H1934)-LEN(SUBSTITUTE($H1934,",",""))-2)*200+1,200))</f>
        <v>Northern Mindanao</v>
      </c>
      <c r="AJ1934" s="1" t="str">
        <f>TRIM(MID(SUBSTITUTE($H1934,",",REPT(" ",200)),(LEN($H1934)-LEN(SUBSTITUTE($H1934,",",""))-0)*200+1,200))</f>
        <v>Philippines</v>
      </c>
      <c r="AL1934" s="2">
        <v>0</v>
      </c>
      <c r="AM1934" s="1"/>
    </row>
    <row r="1935" spans="1:39" ht="12.75" customHeight="1">
      <c r="A1935" s="1"/>
      <c r="B1935" s="1" t="s">
        <v>6681</v>
      </c>
      <c r="C1935" s="1" t="s">
        <v>6682</v>
      </c>
      <c r="D1935" s="3" t="str">
        <f ca="1">IFERROR(__xludf.DUMMYFUNCTION("PROPER(REGEXEXTRACT(B1745, ""(?:https?:\/\/)?(?:www\.)?([a-zA-Z0-9-]+)\.""))"),"Google")</f>
        <v>Google</v>
      </c>
      <c r="E1935" s="1" t="s">
        <v>6683</v>
      </c>
      <c r="F1935" s="1">
        <v>14.575658000000001</v>
      </c>
      <c r="G1935" s="1">
        <v>120.9905189</v>
      </c>
      <c r="H1935" s="1" t="s">
        <v>6684</v>
      </c>
      <c r="I1935" s="1" t="s">
        <v>6607</v>
      </c>
      <c r="J1935" s="1">
        <f>IF(K1935="URBAN",1,IF(K1935="SUBURBAN",2,IF(K1935="RURAL",3,"")))</f>
        <v>2</v>
      </c>
      <c r="K1935" s="1" t="s">
        <v>84</v>
      </c>
      <c r="L1935" s="18">
        <v>46082</v>
      </c>
      <c r="M1935" s="49">
        <v>0.625</v>
      </c>
      <c r="N1935" s="18">
        <v>46083</v>
      </c>
      <c r="O1935" s="56">
        <v>0.5</v>
      </c>
      <c r="P1935" s="31" t="str">
        <f>TEXT($L1935, "dddd")</f>
        <v>Sunday</v>
      </c>
      <c r="Q1935" s="39" t="s">
        <v>111</v>
      </c>
      <c r="R1935" s="39">
        <v>635</v>
      </c>
      <c r="S1935" s="1" t="str">
        <f>IF(OR(MONTH(L1935)=12, MONTH(L1935)&lt;=5), "Dry Season", "Wet Season")</f>
        <v>Dry Season</v>
      </c>
      <c r="T1935" s="1">
        <v>1</v>
      </c>
      <c r="U1935" s="1">
        <v>0</v>
      </c>
      <c r="V1935" s="1">
        <v>0</v>
      </c>
      <c r="W1935" s="2">
        <f>IF(ISNUMBER(SEARCH("N/A", X1935)), 0, 1)</f>
        <v>0</v>
      </c>
      <c r="X1935" s="1" t="s">
        <v>44</v>
      </c>
      <c r="Y1935" s="1"/>
      <c r="Z1935" s="1"/>
      <c r="AA1935" s="11" cm="1">
        <f t="array" ref="AA1935">IF(ISBLANK(Y1935), 0, VINCentyInvDistance(F1935,G1935,Y1935,Z1935))</f>
        <v>0</v>
      </c>
      <c r="AB1935" s="1">
        <v>0</v>
      </c>
      <c r="AC1935" s="1">
        <v>0</v>
      </c>
      <c r="AD1935" s="1">
        <v>0</v>
      </c>
      <c r="AE1935" s="1">
        <v>12</v>
      </c>
      <c r="AF1935" s="1">
        <v>1</v>
      </c>
      <c r="AG1935" s="1" t="str">
        <f>TRIM(MID(SUBSTITUTE($H1935,",",REPT(" ",200)),(LEN($H1935)-LEN(SUBSTITUTE($H1935,",",""))-4)*200+1,200))</f>
        <v>Manila</v>
      </c>
      <c r="AH1935" s="1" t="str">
        <f>TRIM(MID(SUBSTITUTE($H1935,",",REPT(" ",200)),(LEN($H1935)-LEN(SUBSTITUTE($H1935,",",""))-3)*200+1,200))</f>
        <v>Capital District</v>
      </c>
      <c r="AI1935" s="1" t="str">
        <f>TRIM(MID(SUBSTITUTE($H1935,",",REPT(" ",200)),(LEN($H1935)-LEN(SUBSTITUTE($H1935,",",""))-2)*200+1,200))</f>
        <v>Metro Manila</v>
      </c>
      <c r="AJ1935" s="1" t="str">
        <f>TRIM(MID(SUBSTITUTE($H1935,",",REPT(" ",200)),(LEN($H1935)-LEN(SUBSTITUTE($H1935,",",""))-0)*200+1,200))</f>
        <v>Philippines</v>
      </c>
      <c r="AL1935" s="1">
        <v>2</v>
      </c>
      <c r="AM1935" s="1"/>
    </row>
    <row r="1936" spans="1:39" ht="12.75" customHeight="1">
      <c r="A1936" s="1"/>
      <c r="B1936" s="1" t="s">
        <v>6698</v>
      </c>
      <c r="C1936" s="1" t="s">
        <v>6699</v>
      </c>
      <c r="D1936" s="3" t="str">
        <f ca="1">IFERROR(__xludf.DUMMYFUNCTION("PROPER(REGEXEXTRACT(B1749, ""(?:https?:\/\/)?(?:www\.)?([a-zA-Z0-9-]+)\.""))"),"Google")</f>
        <v>Google</v>
      </c>
      <c r="E1936" s="1" t="s">
        <v>6700</v>
      </c>
      <c r="F1936" s="1">
        <v>14.5700135</v>
      </c>
      <c r="G1936" s="1">
        <v>121.0282643</v>
      </c>
      <c r="H1936" s="1" t="s">
        <v>6701</v>
      </c>
      <c r="I1936" s="1" t="s">
        <v>6607</v>
      </c>
      <c r="J1936" s="1">
        <f>IF(K1936="URBAN",1,IF(K1936="SUBURBAN",2,IF(K1936="RURAL",3,"")))</f>
        <v>2</v>
      </c>
      <c r="K1936" s="1" t="s">
        <v>84</v>
      </c>
      <c r="L1936" s="18">
        <v>46082</v>
      </c>
      <c r="M1936" s="49">
        <v>0.625</v>
      </c>
      <c r="N1936" s="18">
        <v>46083</v>
      </c>
      <c r="O1936" s="56">
        <v>0.5</v>
      </c>
      <c r="P1936" s="31" t="str">
        <f>TEXT($L1936, "dddd")</f>
        <v>Sunday</v>
      </c>
      <c r="Q1936" s="39" t="s">
        <v>111</v>
      </c>
      <c r="R1936" s="39">
        <v>1006</v>
      </c>
      <c r="S1936" s="1" t="str">
        <f>IF(OR(MONTH(L1936)=12, MONTH(L1936)&lt;=5), "Dry Season", "Wet Season")</f>
        <v>Dry Season</v>
      </c>
      <c r="T1936" s="1">
        <v>1</v>
      </c>
      <c r="U1936" s="1">
        <v>0</v>
      </c>
      <c r="V1936" s="1">
        <v>0</v>
      </c>
      <c r="W1936" s="2">
        <f>IF(ISNUMBER(SEARCH("N/A", X1936)), 0, 1)</f>
        <v>0</v>
      </c>
      <c r="X1936" s="1" t="s">
        <v>44</v>
      </c>
      <c r="Y1936" s="1"/>
      <c r="Z1936" s="1"/>
      <c r="AA1936" s="11" cm="1">
        <f t="array" ref="AA1936">IF(ISBLANK(Y1936), 0, VINCentyInvDistance(F1936,G1936,Y1936,Z1936))</f>
        <v>0</v>
      </c>
      <c r="AB1936" s="1">
        <v>0</v>
      </c>
      <c r="AC1936" s="1">
        <v>0</v>
      </c>
      <c r="AD1936" s="1">
        <v>0</v>
      </c>
      <c r="AE1936" s="1">
        <v>25</v>
      </c>
      <c r="AF1936" s="1">
        <v>1</v>
      </c>
      <c r="AG1936" s="1" t="str">
        <f>TRIM(MID(SUBSTITUTE($H1936,",",REPT(" ",200)),(LEN($H1936)-LEN(SUBSTITUTE($H1936,",",""))-4)*200+1,200))</f>
        <v>Makati</v>
      </c>
      <c r="AH1936" s="1" t="str">
        <f>TRIM(MID(SUBSTITUTE($H1936,",",REPT(" ",200)),(LEN($H1936)-LEN(SUBSTITUTE($H1936,",",""))-3)*200+1,200))</f>
        <v>Southern Manila District</v>
      </c>
      <c r="AI1936" s="1" t="str">
        <f>TRIM(MID(SUBSTITUTE($H1936,",",REPT(" ",200)),(LEN($H1936)-LEN(SUBSTITUTE($H1936,",",""))-2)*200+1,200))</f>
        <v>Metro Manila</v>
      </c>
      <c r="AJ1936" s="1" t="str">
        <f>TRIM(MID(SUBSTITUTE($H1936,",",REPT(" ",200)),(LEN($H1936)-LEN(SUBSTITUTE($H1936,",",""))-0)*200+1,200))</f>
        <v>Philippines</v>
      </c>
      <c r="AL1936" s="1">
        <v>2</v>
      </c>
      <c r="AM1936" s="1"/>
    </row>
    <row r="1937" spans="1:39" ht="12.75" customHeight="1">
      <c r="A1937" s="1"/>
      <c r="B1937" s="1" t="s">
        <v>6706</v>
      </c>
      <c r="C1937" s="1" t="s">
        <v>6707</v>
      </c>
      <c r="D1937" s="3" t="str">
        <f ca="1">IFERROR(__xludf.DUMMYFUNCTION("PROPER(REGEXEXTRACT(B1751, ""(?:https?:\/\/)?(?:www\.)?([a-zA-Z0-9-]+)\.""))"),"Google")</f>
        <v>Google</v>
      </c>
      <c r="E1937" s="1" t="s">
        <v>6708</v>
      </c>
      <c r="F1937" s="1">
        <v>14.611614899999999</v>
      </c>
      <c r="G1937" s="1">
        <v>120.9860224</v>
      </c>
      <c r="H1937" s="1" t="s">
        <v>6709</v>
      </c>
      <c r="I1937" s="1" t="s">
        <v>6607</v>
      </c>
      <c r="J1937" s="1">
        <f>IF(K1937="URBAN",1,IF(K1937="SUBURBAN",2,IF(K1937="RURAL",3,"")))</f>
        <v>2</v>
      </c>
      <c r="K1937" s="1" t="s">
        <v>84</v>
      </c>
      <c r="L1937" s="18">
        <v>46082</v>
      </c>
      <c r="M1937" s="49">
        <v>0.625</v>
      </c>
      <c r="N1937" s="18">
        <v>46083</v>
      </c>
      <c r="O1937" s="56">
        <v>0.5</v>
      </c>
      <c r="P1937" s="31" t="str">
        <f>TEXT($L1937, "dddd")</f>
        <v>Sunday</v>
      </c>
      <c r="Q1937" s="39" t="s">
        <v>111</v>
      </c>
      <c r="R1937" s="39">
        <v>1205</v>
      </c>
      <c r="S1937" s="1" t="str">
        <f>IF(OR(MONTH(L1937)=12, MONTH(L1937)&lt;=5), "Dry Season", "Wet Season")</f>
        <v>Dry Season</v>
      </c>
      <c r="T1937" s="1">
        <v>1</v>
      </c>
      <c r="U1937" s="1">
        <v>1</v>
      </c>
      <c r="V1937" s="1">
        <v>1</v>
      </c>
      <c r="W1937" s="2">
        <f>IF(ISNUMBER(SEARCH("N/A", X1937)), 0, 1)</f>
        <v>0</v>
      </c>
      <c r="X1937" s="1" t="s">
        <v>44</v>
      </c>
      <c r="Y1937" s="1"/>
      <c r="Z1937" s="1"/>
      <c r="AA1937" s="11" cm="1">
        <f t="array" ref="AA1937">IF(ISBLANK(Y1937), 0, VINCentyInvDistance(F1937,G1937,Y1937,Z1937))</f>
        <v>0</v>
      </c>
      <c r="AB1937" s="1">
        <v>0</v>
      </c>
      <c r="AC1937" s="1">
        <v>0</v>
      </c>
      <c r="AD1937" s="1">
        <v>0</v>
      </c>
      <c r="AE1937" s="1">
        <v>256</v>
      </c>
      <c r="AF1937" s="1">
        <v>1</v>
      </c>
      <c r="AG1937" s="1" t="str">
        <f>TRIM(MID(SUBSTITUTE($H1937,",",REPT(" ",200)),(LEN($H1937)-LEN(SUBSTITUTE($H1937,",",""))-4)*200+1,200))</f>
        <v>Manila</v>
      </c>
      <c r="AH1937" s="1" t="str">
        <f>TRIM(MID(SUBSTITUTE($H1937,",",REPT(" ",200)),(LEN($H1937)-LEN(SUBSTITUTE($H1937,",",""))-3)*200+1,200))</f>
        <v>Capital District</v>
      </c>
      <c r="AI1937" s="1" t="str">
        <f>TRIM(MID(SUBSTITUTE($H1937,",",REPT(" ",200)),(LEN($H1937)-LEN(SUBSTITUTE($H1937,",",""))-2)*200+1,200))</f>
        <v>Metro Manila</v>
      </c>
      <c r="AJ1937" s="1" t="str">
        <f>TRIM(MID(SUBSTITUTE($H1937,",",REPT(" ",200)),(LEN($H1937)-LEN(SUBSTITUTE($H1937,",",""))-0)*200+1,200))</f>
        <v>Philippines</v>
      </c>
      <c r="AL1937" s="1">
        <v>3</v>
      </c>
      <c r="AM1937" s="1"/>
    </row>
    <row r="1938" spans="1:39" ht="12.75" customHeight="1">
      <c r="A1938" s="1"/>
      <c r="B1938" s="1" t="s">
        <v>5520</v>
      </c>
      <c r="C1938" s="1" t="s">
        <v>6714</v>
      </c>
      <c r="D1938" s="3" t="str">
        <f ca="1">IFERROR(__xludf.DUMMYFUNCTION("PROPER(REGEXEXTRACT(B1753, ""(?:https?:\/\/)?(?:www\.)?([a-zA-Z0-9-]+)\.""))"),"Skyscanner")</f>
        <v>Skyscanner</v>
      </c>
      <c r="E1938" s="1" t="s">
        <v>6715</v>
      </c>
      <c r="F1938" s="1">
        <v>9.5196199999999997</v>
      </c>
      <c r="G1938" s="1">
        <v>123.43103000000001</v>
      </c>
      <c r="H1938" s="1" t="s">
        <v>5523</v>
      </c>
      <c r="I1938" s="1" t="s">
        <v>6607</v>
      </c>
      <c r="J1938" s="1">
        <f>IF(K1938="URBAN",1,IF(K1938="SUBURBAN",2,IF(K1938="RURAL",3,"")))</f>
        <v>2</v>
      </c>
      <c r="K1938" s="1" t="s">
        <v>84</v>
      </c>
      <c r="L1938" s="18">
        <v>46082</v>
      </c>
      <c r="M1938" s="49">
        <v>0.58333333333333337</v>
      </c>
      <c r="N1938" s="18">
        <v>46083</v>
      </c>
      <c r="O1938" s="56">
        <v>0.47916666666666669</v>
      </c>
      <c r="P1938" s="31" t="str">
        <f>TEXT($L1938, "dddd")</f>
        <v>Sunday</v>
      </c>
      <c r="Q1938" s="39" t="s">
        <v>1026</v>
      </c>
      <c r="R1938" s="39">
        <v>1665</v>
      </c>
      <c r="S1938" s="1" t="str">
        <f>IF(OR(MONTH(L1938)=12, MONTH(L1938)&lt;=5), "Dry Season", "Wet Season")</f>
        <v>Dry Season</v>
      </c>
      <c r="T1938" s="1">
        <v>2</v>
      </c>
      <c r="U1938" s="1">
        <v>1</v>
      </c>
      <c r="V1938" s="1">
        <v>0</v>
      </c>
      <c r="W1938" s="2">
        <f>IF(ISNUMBER(SEARCH("N/A", X1938)), 0, 1)</f>
        <v>0</v>
      </c>
      <c r="X1938" s="1" t="s">
        <v>44</v>
      </c>
      <c r="Y1938" s="1"/>
      <c r="Z1938" s="1"/>
      <c r="AA1938" s="11" cm="1">
        <f t="array" ref="AA1938">IF(ISBLANK(Y1938), 0, VINCentyInvDistance(F1938,G1938,Y1938,Z1938))</f>
        <v>0</v>
      </c>
      <c r="AB1938" s="1">
        <v>0</v>
      </c>
      <c r="AC1938" s="1">
        <v>9.4</v>
      </c>
      <c r="AD1938" s="1">
        <v>4.2</v>
      </c>
      <c r="AE1938" s="1">
        <v>269</v>
      </c>
      <c r="AF1938" s="1">
        <v>1</v>
      </c>
      <c r="AG1938" s="1" t="s">
        <v>5524</v>
      </c>
      <c r="AH1938" s="1" t="s">
        <v>731</v>
      </c>
      <c r="AI1938" s="1" t="str">
        <f>TRIM(MID(SUBSTITUTE($H1938,",",REPT(" ",200)),(LEN($H1938)-LEN(SUBSTITUTE($H1938,",",""))-2)*200+1,200))</f>
        <v>Central Visayas</v>
      </c>
      <c r="AJ1938" s="1" t="s">
        <v>55</v>
      </c>
      <c r="AK1938" t="s">
        <v>5525</v>
      </c>
      <c r="AL1938" s="2">
        <v>0</v>
      </c>
      <c r="AM1938" s="1" t="s">
        <v>5526</v>
      </c>
    </row>
    <row r="1939" spans="1:39" ht="12.75" customHeight="1">
      <c r="A1939" s="1"/>
      <c r="B1939" s="1" t="s">
        <v>6716</v>
      </c>
      <c r="C1939" s="1" t="s">
        <v>6717</v>
      </c>
      <c r="D1939" s="3" t="str">
        <f ca="1">IFERROR(__xludf.DUMMYFUNCTION("PROPER(REGEXEXTRACT(B1754, ""(?:https?:\/\/)?(?:www\.)?([a-zA-Z0-9-]+)\.""))"),"Skyscanner")</f>
        <v>Skyscanner</v>
      </c>
      <c r="E1939" s="1" t="s">
        <v>2339</v>
      </c>
      <c r="F1939" s="1">
        <v>14.541751100000001</v>
      </c>
      <c r="G1939" s="1">
        <v>120.9849339</v>
      </c>
      <c r="H1939" s="1" t="s">
        <v>2340</v>
      </c>
      <c r="I1939" s="1" t="s">
        <v>6607</v>
      </c>
      <c r="J1939" s="1">
        <f>IF(K1939="URBAN",1,IF(K1939="SUBURBAN",2,IF(K1939="RURAL",3,"")))</f>
        <v>2</v>
      </c>
      <c r="K1939" s="1" t="s">
        <v>84</v>
      </c>
      <c r="L1939" s="18">
        <v>46082</v>
      </c>
      <c r="M1939" s="49">
        <v>0.58333333333333337</v>
      </c>
      <c r="N1939" s="18">
        <v>46083</v>
      </c>
      <c r="O1939" s="56">
        <v>0.5</v>
      </c>
      <c r="P1939" s="31" t="str">
        <f>TEXT($L1939, "dddd")</f>
        <v>Sunday</v>
      </c>
      <c r="Q1939" s="39" t="s">
        <v>111</v>
      </c>
      <c r="R1939" s="39">
        <v>1796</v>
      </c>
      <c r="S1939" s="1" t="str">
        <f>IF(OR(MONTH(L1939)=12, MONTH(L1939)&lt;=5), "Dry Season", "Wet Season")</f>
        <v>Dry Season</v>
      </c>
      <c r="T1939" s="1">
        <v>1</v>
      </c>
      <c r="U1939" s="1">
        <v>0</v>
      </c>
      <c r="V1939" s="1">
        <v>0</v>
      </c>
      <c r="W1939" s="2">
        <f>IF(ISNUMBER(SEARCH("N/A", X1939)), 0, 1)</f>
        <v>1</v>
      </c>
      <c r="X1939" s="1" t="s">
        <v>6608</v>
      </c>
      <c r="Y1939" s="1">
        <v>8.2186160000000008</v>
      </c>
      <c r="Z1939" s="1">
        <v>124.23974</v>
      </c>
      <c r="AA1939" s="11" cm="1">
        <f t="array" ref="AA1939">IF(ISBLANK(Y1939), 0, VINCentyInvDistance(F1939,G1939,Y1939,Z1939))</f>
        <v>784407.03704818094</v>
      </c>
      <c r="AB1939" s="1">
        <v>0</v>
      </c>
      <c r="AC1939" s="1">
        <v>7.2</v>
      </c>
      <c r="AD1939" s="1">
        <v>4.0999999999999996</v>
      </c>
      <c r="AE1939" s="1">
        <v>142</v>
      </c>
      <c r="AF1939" s="1">
        <v>1</v>
      </c>
      <c r="AG1939" s="1" t="s">
        <v>6609</v>
      </c>
      <c r="AH1939" s="1" t="s">
        <v>6610</v>
      </c>
      <c r="AI1939" s="1" t="str">
        <f>TRIM(MID(SUBSTITUTE($H1939,",",REPT(" ",200)),(LEN($H1939)-LEN(SUBSTITUTE($H1939,",",""))-2)*200+1,200))</f>
        <v>Metro Manila</v>
      </c>
      <c r="AJ1939" s="1" t="s">
        <v>55</v>
      </c>
      <c r="AK1939" t="s">
        <v>6611</v>
      </c>
      <c r="AL1939" s="2">
        <v>0</v>
      </c>
      <c r="AM1939" s="1"/>
    </row>
    <row r="1940" spans="1:39" ht="12.75" customHeight="1">
      <c r="A1940" s="1"/>
      <c r="B1940" s="1" t="s">
        <v>6731</v>
      </c>
      <c r="C1940" s="1" t="s">
        <v>6732</v>
      </c>
      <c r="D1940" s="3" t="str">
        <f ca="1">IFERROR(__xludf.DUMMYFUNCTION("PROPER(REGEXEXTRACT(B1758, ""(?:https?:\/\/)?(?:www\.)?([a-zA-Z0-9-]+)\.""))"),"Google")</f>
        <v>Google</v>
      </c>
      <c r="E1940" s="1" t="s">
        <v>6733</v>
      </c>
      <c r="F1940" s="1">
        <v>14.5664199</v>
      </c>
      <c r="G1940" s="1">
        <v>121.0093667</v>
      </c>
      <c r="H1940" s="1" t="s">
        <v>6734</v>
      </c>
      <c r="I1940" s="1" t="s">
        <v>6607</v>
      </c>
      <c r="J1940" s="1">
        <f>IF(K1940="URBAN",1,IF(K1940="SUBURBAN",2,IF(K1940="RURAL",3,"")))</f>
        <v>2</v>
      </c>
      <c r="K1940" s="1" t="s">
        <v>84</v>
      </c>
      <c r="L1940" s="18">
        <v>46082</v>
      </c>
      <c r="M1940" s="49">
        <v>0.625</v>
      </c>
      <c r="N1940" s="18">
        <v>46083</v>
      </c>
      <c r="O1940" s="56">
        <v>0.5</v>
      </c>
      <c r="P1940" s="31" t="str">
        <f>TEXT($L1940, "dddd")</f>
        <v>Sunday</v>
      </c>
      <c r="Q1940" s="39" t="s">
        <v>111</v>
      </c>
      <c r="R1940" s="39">
        <v>1750</v>
      </c>
      <c r="S1940" s="1" t="str">
        <f>IF(OR(MONTH(L1940)=12, MONTH(L1940)&lt;=5), "Dry Season", "Wet Season")</f>
        <v>Dry Season</v>
      </c>
      <c r="T1940" s="1">
        <v>1</v>
      </c>
      <c r="U1940" s="1">
        <v>1</v>
      </c>
      <c r="V1940" s="1">
        <v>0</v>
      </c>
      <c r="W1940" s="2">
        <f>IF(ISNUMBER(SEARCH("N/A", X1940)), 0, 1)</f>
        <v>0</v>
      </c>
      <c r="X1940" s="1" t="s">
        <v>44</v>
      </c>
      <c r="Y1940" s="1"/>
      <c r="Z1940" s="1"/>
      <c r="AA1940" s="11" cm="1">
        <f t="array" ref="AA1940">IF(ISBLANK(Y1940), 0, VINCentyInvDistance(F1940,G1940,Y1940,Z1940))</f>
        <v>0</v>
      </c>
      <c r="AB1940" s="1">
        <v>0</v>
      </c>
      <c r="AC1940" s="1">
        <v>0</v>
      </c>
      <c r="AD1940" s="1">
        <v>0</v>
      </c>
      <c r="AE1940" s="1">
        <v>286</v>
      </c>
      <c r="AF1940" s="1">
        <v>1</v>
      </c>
      <c r="AG1940" s="1" t="str">
        <f>TRIM(MID(SUBSTITUTE($H1940,",",REPT(" ",200)),(LEN($H1940)-LEN(SUBSTITUTE($H1940,",",""))-4)*200+1,200))</f>
        <v>Makati</v>
      </c>
      <c r="AH1940" s="1" t="str">
        <f>TRIM(MID(SUBSTITUTE($H1940,",",REPT(" ",200)),(LEN($H1940)-LEN(SUBSTITUTE($H1940,",",""))-3)*200+1,200))</f>
        <v>Southern Manila District</v>
      </c>
      <c r="AI1940" s="1" t="str">
        <f>TRIM(MID(SUBSTITUTE($H1940,",",REPT(" ",200)),(LEN($H1940)-LEN(SUBSTITUTE($H1940,",",""))-2)*200+1,200))</f>
        <v>Metro Manila</v>
      </c>
      <c r="AJ1940" s="1" t="str">
        <f>TRIM(MID(SUBSTITUTE($H1940,",",REPT(" ",200)),(LEN($H1940)-LEN(SUBSTITUTE($H1940,",",""))-0)*200+1,200))</f>
        <v>Philippines</v>
      </c>
      <c r="AL1940" s="2">
        <v>0</v>
      </c>
      <c r="AM1940" s="1"/>
    </row>
    <row r="1941" spans="1:39" ht="12.75" customHeight="1">
      <c r="A1941" s="1"/>
      <c r="B1941" s="1" t="s">
        <v>6759</v>
      </c>
      <c r="C1941" s="1" t="s">
        <v>6760</v>
      </c>
      <c r="D1941" s="3" t="str">
        <f ca="1">IFERROR(__xludf.DUMMYFUNCTION("PROPER(REGEXEXTRACT(B1765, ""(?:https?:\/\/)?(?:www\.)?([a-zA-Z0-9-]+)\.""))"),"Skyscanner")</f>
        <v>Skyscanner</v>
      </c>
      <c r="E1941" s="1" t="s">
        <v>6761</v>
      </c>
      <c r="F1941" s="1">
        <v>8.2360854000000003</v>
      </c>
      <c r="G1941" s="1">
        <v>124.2468341</v>
      </c>
      <c r="H1941" s="1" t="s">
        <v>6632</v>
      </c>
      <c r="I1941" s="1" t="s">
        <v>6607</v>
      </c>
      <c r="J1941" s="1">
        <f>IF(K1941="URBAN",1,IF(K1941="SUBURBAN",2,IF(K1941="RURAL",3,"")))</f>
        <v>2</v>
      </c>
      <c r="K1941" s="1" t="s">
        <v>84</v>
      </c>
      <c r="L1941" s="18">
        <v>46082</v>
      </c>
      <c r="M1941" s="49">
        <v>0.625</v>
      </c>
      <c r="N1941" s="18">
        <v>46083</v>
      </c>
      <c r="O1941" s="56">
        <v>0.5</v>
      </c>
      <c r="P1941" s="31" t="str">
        <f>TEXT($L1941, "dddd")</f>
        <v>Sunday</v>
      </c>
      <c r="Q1941" s="39" t="s">
        <v>43</v>
      </c>
      <c r="R1941" s="39">
        <v>10596</v>
      </c>
      <c r="S1941" s="1" t="str">
        <f>IF(OR(MONTH(L1941)=12, MONTH(L1941)&lt;=5), "Dry Season", "Wet Season")</f>
        <v>Dry Season</v>
      </c>
      <c r="T1941" s="1">
        <v>1</v>
      </c>
      <c r="U1941" s="1">
        <v>0</v>
      </c>
      <c r="V1941" s="1">
        <v>0</v>
      </c>
      <c r="W1941" s="2">
        <f>IF(ISNUMBER(SEARCH("N/A", X1941)), 0, 1)</f>
        <v>1</v>
      </c>
      <c r="X1941" s="1" t="s">
        <v>6428</v>
      </c>
      <c r="Y1941" s="1">
        <v>11.9630086</v>
      </c>
      <c r="Z1941" s="1">
        <v>121.92496010000001</v>
      </c>
      <c r="AA1941" s="11" cm="1">
        <f t="array" ref="AA1941">IF(ISBLANK(Y1941), 0, VINCentyInvDistance(F1941,G1941,Y1941,Z1941))</f>
        <v>484432.09639213589</v>
      </c>
      <c r="AB1941" s="1">
        <v>0</v>
      </c>
      <c r="AC1941" s="1">
        <v>0</v>
      </c>
      <c r="AD1941" s="1">
        <v>0</v>
      </c>
      <c r="AE1941" s="1">
        <v>20</v>
      </c>
      <c r="AF1941" s="1">
        <v>1</v>
      </c>
      <c r="AG1941" s="1" t="s">
        <v>6429</v>
      </c>
      <c r="AH1941" s="1" t="s">
        <v>4815</v>
      </c>
      <c r="AI1941" s="1" t="str">
        <f>TRIM(MID(SUBSTITUTE($H1941,",",REPT(" ",200)),(LEN($H1941)-LEN(SUBSTITUTE($H1941,",",""))-2)*200+1,200))</f>
        <v>Northern Mindanao</v>
      </c>
      <c r="AJ1941" s="1" t="s">
        <v>55</v>
      </c>
      <c r="AL1941" s="2">
        <v>0</v>
      </c>
      <c r="AM1941" s="1"/>
    </row>
    <row r="1942" spans="1:39" ht="12.75" customHeight="1">
      <c r="A1942" s="1"/>
      <c r="B1942" s="1" t="s">
        <v>6762</v>
      </c>
      <c r="C1942" s="1" t="s">
        <v>6763</v>
      </c>
      <c r="D1942" s="3" t="str">
        <f ca="1">IFERROR(__xludf.DUMMYFUNCTION("PROPER(REGEXEXTRACT(B1766, ""(?:https?:\/\/)?(?:www\.)?([a-zA-Z0-9-]+)\.""))"),"Skyscanner")</f>
        <v>Skyscanner</v>
      </c>
      <c r="E1942" s="1" t="s">
        <v>6764</v>
      </c>
      <c r="F1942" s="1">
        <v>10.85567</v>
      </c>
      <c r="G1942" s="1">
        <v>122.53443</v>
      </c>
      <c r="H1942" s="1" t="s">
        <v>6765</v>
      </c>
      <c r="I1942" s="1" t="s">
        <v>2622</v>
      </c>
      <c r="J1942" s="1">
        <f>IF(K1942="URBAN",1,IF(K1942="SUBURBAN",2,IF(K1942="RURAL",3,"")))</f>
        <v>2</v>
      </c>
      <c r="K1942" s="1" t="s">
        <v>84</v>
      </c>
      <c r="L1942" s="18">
        <v>46082</v>
      </c>
      <c r="M1942" s="49">
        <v>0.58333333333333337</v>
      </c>
      <c r="N1942" s="18">
        <v>46083</v>
      </c>
      <c r="O1942" s="56">
        <v>0.41666666666666669</v>
      </c>
      <c r="P1942" s="31" t="str">
        <f>TEXT($L1942, "dddd")</f>
        <v>Sunday</v>
      </c>
      <c r="Q1942" s="39" t="s">
        <v>111</v>
      </c>
      <c r="R1942" s="39">
        <v>48307</v>
      </c>
      <c r="S1942" s="1" t="str">
        <f>IF(OR(MONTH(L1942)=12, MONTH(L1942)&lt;=5), "Dry Season", "Wet Season")</f>
        <v>Dry Season</v>
      </c>
      <c r="T1942" s="1">
        <v>1</v>
      </c>
      <c r="U1942" s="1">
        <v>0</v>
      </c>
      <c r="V1942" s="1">
        <v>0</v>
      </c>
      <c r="W1942" s="2">
        <f>IF(ISNUMBER(SEARCH("N/A", X1942)), 0, 1)</f>
        <v>0</v>
      </c>
      <c r="X1942" s="1" t="s">
        <v>44</v>
      </c>
      <c r="Y1942" s="1"/>
      <c r="Z1942" s="1"/>
      <c r="AA1942" s="11" cm="1">
        <f t="array" ref="AA1942">IF(ISBLANK(Y1942), 0, VINCentyInvDistance(F1942,G1942,Y1942,Z1942))</f>
        <v>0</v>
      </c>
      <c r="AB1942" s="1">
        <v>0</v>
      </c>
      <c r="AC1942" s="1">
        <v>0</v>
      </c>
      <c r="AD1942" s="1">
        <v>0</v>
      </c>
      <c r="AE1942" s="1">
        <v>21</v>
      </c>
      <c r="AF1942" s="1">
        <v>1</v>
      </c>
      <c r="AG1942" s="1" t="s">
        <v>6766</v>
      </c>
      <c r="AH1942" s="1" t="s">
        <v>1213</v>
      </c>
      <c r="AI1942" s="1" t="str">
        <f>TRIM(MID(SUBSTITUTE($H1942,",",REPT(" ",200)),(LEN($H1942)-LEN(SUBSTITUTE($H1942,",",""))-2)*200+1,200))</f>
        <v>Western Visayas</v>
      </c>
      <c r="AJ1942" s="1" t="s">
        <v>55</v>
      </c>
      <c r="AK1942" t="s">
        <v>17068</v>
      </c>
      <c r="AL1942" s="2">
        <v>0</v>
      </c>
      <c r="AM1942" s="1" t="s">
        <v>6767</v>
      </c>
    </row>
    <row r="1943" spans="1:39" ht="12.75" customHeight="1">
      <c r="A1943" s="1"/>
      <c r="B1943" s="1" t="s">
        <v>6782</v>
      </c>
      <c r="C1943" s="1" t="s">
        <v>6783</v>
      </c>
      <c r="D1943" s="3" t="str">
        <f ca="1">IFERROR(__xludf.DUMMYFUNCTION("PROPER(REGEXEXTRACT(B1771, ""(?:https?:\/\/)?(?:www\.)?([a-zA-Z0-9-]+)\.""))"),"Skyscanner")</f>
        <v>Skyscanner</v>
      </c>
      <c r="E1943" s="1" t="s">
        <v>6784</v>
      </c>
      <c r="F1943" s="1">
        <v>14.5785942</v>
      </c>
      <c r="G1943" s="1">
        <v>120.9789445</v>
      </c>
      <c r="H1943" s="1" t="s">
        <v>6785</v>
      </c>
      <c r="I1943" s="1" t="s">
        <v>50</v>
      </c>
      <c r="J1943" s="1">
        <f>IF(K1943="URBAN",1,IF(K1943="SUBURBAN",2,IF(K1943="RURAL",3,"")))</f>
        <v>2</v>
      </c>
      <c r="K1943" s="1" t="s">
        <v>84</v>
      </c>
      <c r="L1943" s="18">
        <v>46082</v>
      </c>
      <c r="M1943" s="49">
        <v>0.58333333333333337</v>
      </c>
      <c r="N1943" s="18">
        <v>46083</v>
      </c>
      <c r="O1943" s="56">
        <v>0.5</v>
      </c>
      <c r="P1943" s="31" t="str">
        <f>TEXT($L1943, "dddd")</f>
        <v>Sunday</v>
      </c>
      <c r="Q1943" s="39" t="s">
        <v>207</v>
      </c>
      <c r="R1943" s="39">
        <v>1498</v>
      </c>
      <c r="S1943" s="1" t="str">
        <f>IF(OR(MONTH(L1943)=12, MONTH(L1943)&lt;=5), "Dry Season", "Wet Season")</f>
        <v>Dry Season</v>
      </c>
      <c r="T1943" s="1">
        <v>1</v>
      </c>
      <c r="U1943" s="1">
        <v>0</v>
      </c>
      <c r="V1943" s="1">
        <v>0</v>
      </c>
      <c r="W1943" s="2">
        <f>IF(ISNUMBER(SEARCH("N/A", X1943)), 0, 1)</f>
        <v>1</v>
      </c>
      <c r="X1943" s="1" t="s">
        <v>124</v>
      </c>
      <c r="Y1943" s="1">
        <v>14.5352172</v>
      </c>
      <c r="Z1943" s="1">
        <v>120.9819432</v>
      </c>
      <c r="AA1943" s="11" cm="1">
        <f t="array" ref="AA1943">IF(ISBLANK(Y1943), 0, VINCentyInvDistance(F1943,G1943,Y1943,Z1943))</f>
        <v>4810.2923516330511</v>
      </c>
      <c r="AB1943" s="1">
        <v>0</v>
      </c>
      <c r="AC1943" s="1">
        <v>7.4</v>
      </c>
      <c r="AD1943" s="1">
        <v>4.0999999999999996</v>
      </c>
      <c r="AE1943" s="1">
        <v>6</v>
      </c>
      <c r="AF1943" s="1">
        <v>1</v>
      </c>
      <c r="AG1943" s="1" t="s">
        <v>159</v>
      </c>
      <c r="AH1943" s="1" t="s">
        <v>160</v>
      </c>
      <c r="AI1943" s="1" t="str">
        <f>TRIM(MID(SUBSTITUTE($H1943,",",REPT(" ",200)),(LEN($H1943)-LEN(SUBSTITUTE($H1943,",",""))-2)*200+1,200))</f>
        <v>Metro Manila</v>
      </c>
      <c r="AJ1943" s="1" t="s">
        <v>55</v>
      </c>
      <c r="AK1943" t="s">
        <v>17069</v>
      </c>
      <c r="AL1943" s="2">
        <v>0</v>
      </c>
      <c r="AM1943" s="1"/>
    </row>
    <row r="1944" spans="1:39" ht="12.75" customHeight="1">
      <c r="A1944" s="1"/>
      <c r="B1944" s="1" t="s">
        <v>6795</v>
      </c>
      <c r="C1944" s="1" t="s">
        <v>6796</v>
      </c>
      <c r="D1944" s="3" t="str">
        <f ca="1">IFERROR(__xludf.DUMMYFUNCTION("PROPER(REGEXEXTRACT(B1774, ""(?:https?:\/\/)?(?:www\.)?([a-zA-Z0-9-]+)\.""))"),"Skyscanner")</f>
        <v>Skyscanner</v>
      </c>
      <c r="E1944" s="1" t="s">
        <v>6797</v>
      </c>
      <c r="F1944" s="1">
        <v>8.5819759999999992</v>
      </c>
      <c r="G1944" s="1">
        <v>123.352301</v>
      </c>
      <c r="H1944" s="1" t="s">
        <v>6798</v>
      </c>
      <c r="I1944" s="1" t="s">
        <v>6799</v>
      </c>
      <c r="J1944" s="1">
        <f>IF(K1944="URBAN",1,IF(K1944="SUBURBAN",2,IF(K1944="RURAL",3,"")))</f>
        <v>2</v>
      </c>
      <c r="K1944" s="1" t="s">
        <v>84</v>
      </c>
      <c r="L1944" s="18">
        <v>46082</v>
      </c>
      <c r="M1944" s="49">
        <v>0.625</v>
      </c>
      <c r="N1944" s="18">
        <v>46083</v>
      </c>
      <c r="O1944" s="56">
        <v>0.5</v>
      </c>
      <c r="P1944" s="31" t="str">
        <f>TEXT($L1944, "dddd")</f>
        <v>Sunday</v>
      </c>
      <c r="Q1944" s="39" t="s">
        <v>111</v>
      </c>
      <c r="R1944" s="39">
        <v>2846</v>
      </c>
      <c r="S1944" s="1" t="str">
        <f>IF(OR(MONTH(L1944)=12, MONTH(L1944)&lt;=5), "Dry Season", "Wet Season")</f>
        <v>Dry Season</v>
      </c>
      <c r="T1944" s="1">
        <v>1</v>
      </c>
      <c r="U1944" s="1">
        <v>0</v>
      </c>
      <c r="V1944" s="1">
        <v>0</v>
      </c>
      <c r="W1944" s="2">
        <f>IF(ISNUMBER(SEARCH("N/A", X1944)), 0, 1)</f>
        <v>1</v>
      </c>
      <c r="X1944" s="1" t="s">
        <v>6800</v>
      </c>
      <c r="Y1944" s="1">
        <v>8.5865626000000006</v>
      </c>
      <c r="Z1944" s="1">
        <v>123.34401680000001</v>
      </c>
      <c r="AA1944" s="11" cm="1">
        <f t="array" ref="AA1944">IF(ISBLANK(Y1944), 0, VINCentyInvDistance(F1944,G1944,Y1944,Z1944))</f>
        <v>1043.5241447923599</v>
      </c>
      <c r="AB1944" s="1">
        <v>1</v>
      </c>
      <c r="AC1944" s="1">
        <v>8</v>
      </c>
      <c r="AD1944" s="1">
        <v>4.7</v>
      </c>
      <c r="AE1944" s="1">
        <v>28</v>
      </c>
      <c r="AF1944" s="1">
        <v>1</v>
      </c>
      <c r="AG1944" s="1" t="s">
        <v>6801</v>
      </c>
      <c r="AH1944" s="1" t="s">
        <v>6802</v>
      </c>
      <c r="AI1944" s="1" t="str">
        <f>TRIM(MID(SUBSTITUTE($H1944,",",REPT(" ",200)),(LEN($H1944)-LEN(SUBSTITUTE($H1944,",",""))-2)*200+1,200))</f>
        <v>Zamboanga Peninsula</v>
      </c>
      <c r="AJ1944" s="1" t="s">
        <v>55</v>
      </c>
      <c r="AK1944" t="s">
        <v>6803</v>
      </c>
      <c r="AL1944" s="2">
        <v>0</v>
      </c>
      <c r="AM1944" s="1"/>
    </row>
    <row r="1945" spans="1:39" ht="12.75" customHeight="1">
      <c r="A1945" s="1"/>
      <c r="B1945" s="1" t="s">
        <v>6812</v>
      </c>
      <c r="C1945" s="1" t="s">
        <v>6813</v>
      </c>
      <c r="D1945" s="3" t="str">
        <f ca="1">IFERROR(__xludf.DUMMYFUNCTION("PROPER(REGEXEXTRACT(B1777, ""(?:https?:\/\/)?(?:www\.)?([a-zA-Z0-9-]+)\.""))"),"Skyscanner")</f>
        <v>Skyscanner</v>
      </c>
      <c r="E1945" s="1" t="s">
        <v>6814</v>
      </c>
      <c r="F1945" s="1">
        <v>8.5865866000000004</v>
      </c>
      <c r="G1945" s="1">
        <v>123.3374206</v>
      </c>
      <c r="H1945" s="1" t="s">
        <v>6815</v>
      </c>
      <c r="I1945" s="1" t="s">
        <v>6799</v>
      </c>
      <c r="J1945" s="1">
        <f>IF(K1945="URBAN",1,IF(K1945="SUBURBAN",2,IF(K1945="RURAL",3,"")))</f>
        <v>2</v>
      </c>
      <c r="K1945" s="1" t="s">
        <v>84</v>
      </c>
      <c r="L1945" s="18">
        <v>46082</v>
      </c>
      <c r="M1945" s="49">
        <v>0.58333333333333337</v>
      </c>
      <c r="N1945" s="18">
        <v>46083</v>
      </c>
      <c r="O1945" s="56">
        <v>0.58333333333333337</v>
      </c>
      <c r="P1945" s="31" t="str">
        <f>TEXT($L1945, "dddd")</f>
        <v>Sunday</v>
      </c>
      <c r="Q1945" s="39" t="s">
        <v>111</v>
      </c>
      <c r="R1945" s="39">
        <v>741</v>
      </c>
      <c r="S1945" s="1" t="str">
        <f>IF(OR(MONTH(L1945)=12, MONTH(L1945)&lt;=5), "Dry Season", "Wet Season")</f>
        <v>Dry Season</v>
      </c>
      <c r="T1945" s="1">
        <v>1</v>
      </c>
      <c r="U1945" s="1">
        <v>0</v>
      </c>
      <c r="V1945" s="1">
        <v>0</v>
      </c>
      <c r="W1945" s="2">
        <f>IF(ISNUMBER(SEARCH("N/A", X1945)), 0, 1)</f>
        <v>1</v>
      </c>
      <c r="X1945" s="1" t="s">
        <v>6800</v>
      </c>
      <c r="Y1945" s="1">
        <v>8.5865626000000006</v>
      </c>
      <c r="Z1945" s="1">
        <v>123.34401680000001</v>
      </c>
      <c r="AA1945" s="11" cm="1">
        <f t="array" ref="AA1945">IF(ISBLANK(Y1945), 0, VINCentyInvDistance(F1945,G1945,Y1945,Z1945))</f>
        <v>726.1143375562915</v>
      </c>
      <c r="AB1945" s="1">
        <v>0</v>
      </c>
      <c r="AC1945" s="1">
        <v>0</v>
      </c>
      <c r="AD1945" s="1">
        <v>0</v>
      </c>
      <c r="AE1945" s="1">
        <v>210</v>
      </c>
      <c r="AF1945" s="1">
        <v>1</v>
      </c>
      <c r="AG1945" s="1" t="s">
        <v>6801</v>
      </c>
      <c r="AH1945" s="1" t="s">
        <v>6802</v>
      </c>
      <c r="AI1945" s="1" t="str">
        <f>TRIM(MID(SUBSTITUTE($H1945,",",REPT(" ",200)),(LEN($H1945)-LEN(SUBSTITUTE($H1945,",",""))-2)*200+1,200))</f>
        <v>Zamboanga Peninsula</v>
      </c>
      <c r="AJ1945" s="1" t="s">
        <v>55</v>
      </c>
      <c r="AK1945" t="s">
        <v>6816</v>
      </c>
      <c r="AL1945" s="2">
        <v>0</v>
      </c>
      <c r="AM1945" s="1"/>
    </row>
    <row r="1946" spans="1:39" ht="12.75" customHeight="1">
      <c r="A1946" s="1"/>
      <c r="B1946" s="1" t="s">
        <v>6817</v>
      </c>
      <c r="C1946" s="1" t="s">
        <v>6818</v>
      </c>
      <c r="D1946" s="3" t="str">
        <f ca="1">IFERROR(__xludf.DUMMYFUNCTION("PROPER(REGEXEXTRACT(B1778, ""(?:https?:\/\/)?(?:www\.)?([a-zA-Z0-9-]+)\.""))"),"Skyscanner")</f>
        <v>Skyscanner</v>
      </c>
      <c r="E1946" s="1" t="s">
        <v>6819</v>
      </c>
      <c r="F1946" s="1">
        <v>8.5852573999999997</v>
      </c>
      <c r="G1946" s="1">
        <v>123.3508381</v>
      </c>
      <c r="H1946" s="1" t="s">
        <v>6820</v>
      </c>
      <c r="I1946" s="1" t="s">
        <v>6799</v>
      </c>
      <c r="J1946" s="1">
        <f>IF(K1946="URBAN",1,IF(K1946="SUBURBAN",2,IF(K1946="RURAL",3,"")))</f>
        <v>2</v>
      </c>
      <c r="K1946" s="1" t="s">
        <v>84</v>
      </c>
      <c r="L1946" s="18">
        <v>46082</v>
      </c>
      <c r="M1946" s="49">
        <v>0.58333333333333337</v>
      </c>
      <c r="N1946" s="18">
        <v>46083</v>
      </c>
      <c r="O1946" s="56">
        <v>0.5</v>
      </c>
      <c r="P1946" s="31" t="str">
        <f>TEXT($L1946, "dddd")</f>
        <v>Sunday</v>
      </c>
      <c r="Q1946" s="39" t="s">
        <v>111</v>
      </c>
      <c r="R1946" s="39">
        <v>1331</v>
      </c>
      <c r="S1946" s="1" t="str">
        <f>IF(OR(MONTH(L1946)=12, MONTH(L1946)&lt;=5), "Dry Season", "Wet Season")</f>
        <v>Dry Season</v>
      </c>
      <c r="T1946" s="1">
        <v>1</v>
      </c>
      <c r="U1946" s="1">
        <v>1</v>
      </c>
      <c r="V1946" s="1">
        <v>0</v>
      </c>
      <c r="W1946" s="2">
        <f>IF(ISNUMBER(SEARCH("N/A", X1946)), 0, 1)</f>
        <v>1</v>
      </c>
      <c r="X1946" s="1" t="s">
        <v>6800</v>
      </c>
      <c r="Y1946" s="1">
        <v>8.5865626000000006</v>
      </c>
      <c r="Z1946" s="1">
        <v>123.34401680000001</v>
      </c>
      <c r="AA1946" s="11" cm="1">
        <f t="array" ref="AA1946">IF(ISBLANK(Y1946), 0, VINCentyInvDistance(F1946,G1946,Y1946,Z1946))</f>
        <v>764.63946789872568</v>
      </c>
      <c r="AB1946" s="1">
        <v>0</v>
      </c>
      <c r="AC1946" s="1">
        <v>7.2</v>
      </c>
      <c r="AD1946" s="1">
        <v>4.3</v>
      </c>
      <c r="AE1946" s="1">
        <v>69</v>
      </c>
      <c r="AF1946" s="1">
        <v>1</v>
      </c>
      <c r="AG1946" s="1" t="s">
        <v>6801</v>
      </c>
      <c r="AH1946" s="1" t="s">
        <v>6802</v>
      </c>
      <c r="AI1946" s="1" t="str">
        <f>TRIM(MID(SUBSTITUTE($H1946,",",REPT(" ",200)),(LEN($H1946)-LEN(SUBSTITUTE($H1946,",",""))-2)*200+1,200))</f>
        <v>Zamboanga Peninsula</v>
      </c>
      <c r="AJ1946" s="1" t="s">
        <v>55</v>
      </c>
      <c r="AK1946" t="s">
        <v>17073</v>
      </c>
      <c r="AL1946" s="1">
        <v>1</v>
      </c>
      <c r="AM1946" s="1"/>
    </row>
    <row r="1947" spans="1:39" ht="12.75" customHeight="1">
      <c r="A1947" s="1"/>
      <c r="B1947" s="1" t="s">
        <v>6838</v>
      </c>
      <c r="C1947" s="1" t="s">
        <v>6839</v>
      </c>
      <c r="D1947" s="3" t="str">
        <f ca="1">IFERROR(__xludf.DUMMYFUNCTION("PROPER(REGEXEXTRACT(B1783, ""(?:https?:\/\/)?(?:www\.)?([a-zA-Z0-9-]+)\.""))"),"Google")</f>
        <v>Google</v>
      </c>
      <c r="E1947" s="1" t="s">
        <v>6840</v>
      </c>
      <c r="F1947" s="1">
        <v>8.5828679999999995</v>
      </c>
      <c r="G1947" s="1">
        <v>123.339258</v>
      </c>
      <c r="H1947" s="1" t="s">
        <v>6841</v>
      </c>
      <c r="I1947" s="1" t="s">
        <v>6799</v>
      </c>
      <c r="J1947" s="1">
        <f>IF(K1947="URBAN",1,IF(K1947="SUBURBAN",2,IF(K1947="RURAL",3,"")))</f>
        <v>2</v>
      </c>
      <c r="K1947" s="1" t="s">
        <v>84</v>
      </c>
      <c r="L1947" s="18">
        <v>46082</v>
      </c>
      <c r="M1947" s="49">
        <v>0.625</v>
      </c>
      <c r="N1947" s="18">
        <v>46083</v>
      </c>
      <c r="O1947" s="56">
        <v>0.5</v>
      </c>
      <c r="P1947" s="31" t="str">
        <f>TEXT($L1947, "dddd")</f>
        <v>Sunday</v>
      </c>
      <c r="Q1947" s="39" t="s">
        <v>111</v>
      </c>
      <c r="R1947" s="39">
        <v>754</v>
      </c>
      <c r="S1947" s="1" t="str">
        <f>IF(OR(MONTH(L1947)=12, MONTH(L1947)&lt;=5), "Dry Season", "Wet Season")</f>
        <v>Dry Season</v>
      </c>
      <c r="T1947" s="1">
        <v>1</v>
      </c>
      <c r="U1947" s="1">
        <v>0</v>
      </c>
      <c r="V1947" s="1">
        <v>1</v>
      </c>
      <c r="W1947" s="2">
        <f>IF(ISNUMBER(SEARCH("N/A", X1947)), 0, 1)</f>
        <v>1</v>
      </c>
      <c r="X1947" s="1" t="s">
        <v>6800</v>
      </c>
      <c r="Y1947" s="1">
        <v>8.5865626000000006</v>
      </c>
      <c r="Z1947" s="1">
        <v>123.34401680000001</v>
      </c>
      <c r="AA1947" s="11" cm="1">
        <f t="array" ref="AA1947">IF(ISBLANK(Y1947), 0, VINCentyInvDistance(F1947,G1947,Y1947,Z1947))</f>
        <v>664.3715686398956</v>
      </c>
      <c r="AB1947" s="1">
        <v>0</v>
      </c>
      <c r="AC1947" s="1">
        <v>0</v>
      </c>
      <c r="AD1947" s="1">
        <v>0</v>
      </c>
      <c r="AE1947" s="1">
        <v>213</v>
      </c>
      <c r="AF1947" s="1">
        <v>1</v>
      </c>
      <c r="AG1947" s="1" t="s">
        <v>6801</v>
      </c>
      <c r="AH1947" s="1" t="s">
        <v>6802</v>
      </c>
      <c r="AI1947" s="1" t="str">
        <f>TRIM(MID(SUBSTITUTE($H1947,",",REPT(" ",200)),(LEN($H1947)-LEN(SUBSTITUTE($H1947,",",""))-2)*200+1,200))</f>
        <v>Zamboanga Peninsula</v>
      </c>
      <c r="AJ1947" s="1" t="s">
        <v>55</v>
      </c>
      <c r="AL1947" s="2">
        <v>0</v>
      </c>
      <c r="AM1947" s="1"/>
    </row>
    <row r="1948" spans="1:39" ht="12.75" customHeight="1">
      <c r="A1948" s="1"/>
      <c r="B1948" s="1" t="s">
        <v>6842</v>
      </c>
      <c r="C1948" s="1" t="s">
        <v>6843</v>
      </c>
      <c r="D1948" s="3" t="str">
        <f ca="1">IFERROR(__xludf.DUMMYFUNCTION("PROPER(REGEXEXTRACT(B1784, ""(?:https?:\/\/)?(?:www\.)?([a-zA-Z0-9-]+)\.""))"),"Google")</f>
        <v>Google</v>
      </c>
      <c r="E1948" s="1" t="s">
        <v>6844</v>
      </c>
      <c r="F1948" s="1">
        <v>8.5768117000000004</v>
      </c>
      <c r="G1948" s="1">
        <v>123.36011000000001</v>
      </c>
      <c r="H1948" s="1" t="s">
        <v>6831</v>
      </c>
      <c r="I1948" s="1" t="s">
        <v>6799</v>
      </c>
      <c r="J1948" s="1">
        <f>IF(K1948="URBAN",1,IF(K1948="SUBURBAN",2,IF(K1948="RURAL",3,"")))</f>
        <v>2</v>
      </c>
      <c r="K1948" s="1" t="s">
        <v>84</v>
      </c>
      <c r="L1948" s="18">
        <v>46082</v>
      </c>
      <c r="M1948" s="49">
        <v>0.625</v>
      </c>
      <c r="N1948" s="18">
        <v>46083</v>
      </c>
      <c r="O1948" s="56">
        <v>0.5</v>
      </c>
      <c r="P1948" s="31" t="str">
        <f>TEXT($L1948, "dddd")</f>
        <v>Sunday</v>
      </c>
      <c r="Q1948" s="39" t="s">
        <v>111</v>
      </c>
      <c r="R1948" s="39">
        <v>1209</v>
      </c>
      <c r="S1948" s="1" t="str">
        <f>IF(OR(MONTH(L1948)=12, MONTH(L1948)&lt;=5), "Dry Season", "Wet Season")</f>
        <v>Dry Season</v>
      </c>
      <c r="T1948" s="1">
        <v>1</v>
      </c>
      <c r="U1948" s="1">
        <v>1</v>
      </c>
      <c r="V1948" s="1">
        <v>0</v>
      </c>
      <c r="W1948" s="2">
        <f>IF(ISNUMBER(SEARCH("N/A", X1948)), 0, 1)</f>
        <v>1</v>
      </c>
      <c r="X1948" s="1" t="s">
        <v>6800</v>
      </c>
      <c r="Y1948" s="1">
        <v>8.5865626000000006</v>
      </c>
      <c r="Z1948" s="1">
        <v>123.34401680000001</v>
      </c>
      <c r="AA1948" s="11" cm="1">
        <f t="array" ref="AA1948">IF(ISBLANK(Y1948), 0, VINCentyInvDistance(F1948,G1948,Y1948,Z1948))</f>
        <v>2073.9968587439766</v>
      </c>
      <c r="AB1948" s="1">
        <v>0</v>
      </c>
      <c r="AC1948" s="1">
        <v>0</v>
      </c>
      <c r="AD1948" s="1">
        <v>0</v>
      </c>
      <c r="AE1948" s="1">
        <v>4</v>
      </c>
      <c r="AF1948" s="1">
        <v>1</v>
      </c>
      <c r="AG1948" s="1" t="s">
        <v>6801</v>
      </c>
      <c r="AH1948" s="1" t="s">
        <v>6802</v>
      </c>
      <c r="AI1948" s="1" t="str">
        <f>TRIM(MID(SUBSTITUTE($H1948,",",REPT(" ",200)),(LEN($H1948)-LEN(SUBSTITUTE($H1948,",",""))-2)*200+1,200))</f>
        <v>Zamboanga Peninsula</v>
      </c>
      <c r="AJ1948" s="1" t="s">
        <v>55</v>
      </c>
      <c r="AL1948" s="2">
        <v>0</v>
      </c>
      <c r="AM1948" s="1"/>
    </row>
    <row r="1949" spans="1:39" ht="12.75" customHeight="1">
      <c r="A1949" s="1"/>
      <c r="B1949" s="1" t="s">
        <v>6795</v>
      </c>
      <c r="C1949" s="1" t="s">
        <v>6861</v>
      </c>
      <c r="D1949" s="3" t="str">
        <f ca="1">IFERROR(__xludf.DUMMYFUNCTION("PROPER(REGEXEXTRACT(B1789, ""(?:https?:\/\/)?(?:www\.)?([a-zA-Z0-9-]+)\.""))"),"Skyscanner")</f>
        <v>Skyscanner</v>
      </c>
      <c r="E1949" s="1" t="s">
        <v>6862</v>
      </c>
      <c r="F1949" s="1">
        <v>8.5766475999999994</v>
      </c>
      <c r="G1949" s="1">
        <v>123.3576372</v>
      </c>
      <c r="H1949" s="1" t="s">
        <v>6831</v>
      </c>
      <c r="I1949" s="1" t="s">
        <v>6799</v>
      </c>
      <c r="J1949" s="1">
        <f>IF(K1949="URBAN",1,IF(K1949="SUBURBAN",2,IF(K1949="RURAL",3,"")))</f>
        <v>2</v>
      </c>
      <c r="K1949" s="1" t="s">
        <v>84</v>
      </c>
      <c r="L1949" s="18">
        <v>46082</v>
      </c>
      <c r="M1949" s="49">
        <v>0.625</v>
      </c>
      <c r="N1949" s="18">
        <v>46083</v>
      </c>
      <c r="O1949" s="56">
        <v>0.5</v>
      </c>
      <c r="P1949" s="31" t="str">
        <f>TEXT($L1949, "dddd")</f>
        <v>Sunday</v>
      </c>
      <c r="Q1949" s="39" t="s">
        <v>111</v>
      </c>
      <c r="R1949" s="39">
        <v>2498</v>
      </c>
      <c r="S1949" s="1" t="str">
        <f>IF(OR(MONTH(L1949)=12, MONTH(L1949)&lt;=5), "Dry Season", "Wet Season")</f>
        <v>Dry Season</v>
      </c>
      <c r="T1949" s="1">
        <v>1</v>
      </c>
      <c r="U1949" s="1">
        <v>0</v>
      </c>
      <c r="V1949" s="1">
        <v>0</v>
      </c>
      <c r="W1949" s="2">
        <f>IF(ISNUMBER(SEARCH("N/A", X1949)), 0, 1)</f>
        <v>1</v>
      </c>
      <c r="X1949" s="1" t="s">
        <v>6800</v>
      </c>
      <c r="Y1949" s="1">
        <v>8.5865626000000006</v>
      </c>
      <c r="Z1949" s="1">
        <v>123.34401680000001</v>
      </c>
      <c r="AA1949" s="11" cm="1">
        <f t="array" ref="AA1949">IF(ISBLANK(Y1949), 0, VINCentyInvDistance(F1949,G1949,Y1949,Z1949))</f>
        <v>1857.5699729444275</v>
      </c>
      <c r="AB1949" s="1">
        <v>1</v>
      </c>
      <c r="AC1949" s="1">
        <v>8</v>
      </c>
      <c r="AD1949" s="1">
        <v>4.5999999999999996</v>
      </c>
      <c r="AE1949" s="1">
        <v>28</v>
      </c>
      <c r="AF1949" s="1">
        <v>1</v>
      </c>
      <c r="AG1949" s="1" t="s">
        <v>6801</v>
      </c>
      <c r="AH1949" s="1" t="s">
        <v>6802</v>
      </c>
      <c r="AI1949" s="1" t="str">
        <f>TRIM(MID(SUBSTITUTE($H1949,",",REPT(" ",200)),(LEN($H1949)-LEN(SUBSTITUTE($H1949,",",""))-2)*200+1,200))</f>
        <v>Zamboanga Peninsula</v>
      </c>
      <c r="AJ1949" s="1" t="s">
        <v>55</v>
      </c>
      <c r="AK1949" t="s">
        <v>6803</v>
      </c>
      <c r="AL1949" s="2">
        <v>0</v>
      </c>
      <c r="AM1949" s="1"/>
    </row>
    <row r="1950" spans="1:39" ht="12.75" customHeight="1">
      <c r="A1950" s="1"/>
      <c r="B1950" s="1" t="s">
        <v>6872</v>
      </c>
      <c r="C1950" s="1" t="s">
        <v>6873</v>
      </c>
      <c r="D1950" s="3" t="str">
        <f ca="1">IFERROR(__xludf.DUMMYFUNCTION("PROPER(REGEXEXTRACT(B1792, ""(?:https?:\/\/)?(?:www\.)?([a-zA-Z0-9-]+)\.""))"),"Google")</f>
        <v>Google</v>
      </c>
      <c r="E1950" s="1" t="s">
        <v>6874</v>
      </c>
      <c r="F1950" s="1">
        <v>8.5650113000000001</v>
      </c>
      <c r="G1950" s="1">
        <v>123.33503210000001</v>
      </c>
      <c r="H1950" s="1" t="s">
        <v>6875</v>
      </c>
      <c r="I1950" s="1" t="s">
        <v>6799</v>
      </c>
      <c r="J1950" s="1">
        <f>IF(K1950="URBAN",1,IF(K1950="SUBURBAN",2,IF(K1950="RURAL",3,"")))</f>
        <v>2</v>
      </c>
      <c r="K1950" s="1" t="s">
        <v>84</v>
      </c>
      <c r="L1950" s="18">
        <v>46082</v>
      </c>
      <c r="M1950" s="49">
        <v>0.625</v>
      </c>
      <c r="N1950" s="18">
        <v>46083</v>
      </c>
      <c r="O1950" s="56">
        <v>0.5</v>
      </c>
      <c r="P1950" s="31" t="str">
        <f>TEXT($L1950, "dddd")</f>
        <v>Sunday</v>
      </c>
      <c r="Q1950" s="39" t="s">
        <v>111</v>
      </c>
      <c r="R1950" s="39">
        <v>826</v>
      </c>
      <c r="S1950" s="1" t="str">
        <f>IF(OR(MONTH(L1950)=12, MONTH(L1950)&lt;=5), "Dry Season", "Wet Season")</f>
        <v>Dry Season</v>
      </c>
      <c r="T1950" s="1">
        <v>1</v>
      </c>
      <c r="U1950" s="1">
        <v>0</v>
      </c>
      <c r="V1950" s="1">
        <v>0</v>
      </c>
      <c r="W1950" s="2">
        <f>IF(ISNUMBER(SEARCH("N/A", X1950)), 0, 1)</f>
        <v>1</v>
      </c>
      <c r="X1950" s="1" t="s">
        <v>6800</v>
      </c>
      <c r="Y1950" s="1">
        <v>8.5865626000000006</v>
      </c>
      <c r="Z1950" s="1">
        <v>123.34401680000001</v>
      </c>
      <c r="AA1950" s="11" cm="1">
        <f t="array" ref="AA1950">IF(ISBLANK(Y1950), 0, VINCentyInvDistance(F1950,G1950,Y1950,Z1950))</f>
        <v>2580.6132119793442</v>
      </c>
      <c r="AB1950" s="1">
        <v>0</v>
      </c>
      <c r="AC1950" s="1">
        <v>0</v>
      </c>
      <c r="AD1950" s="1">
        <v>0</v>
      </c>
      <c r="AE1950" s="1">
        <v>24</v>
      </c>
      <c r="AF1950" s="1">
        <v>1</v>
      </c>
      <c r="AG1950" s="1" t="s">
        <v>6801</v>
      </c>
      <c r="AH1950" s="1" t="s">
        <v>6802</v>
      </c>
      <c r="AI1950" s="1" t="str">
        <f>TRIM(MID(SUBSTITUTE($H1950,",",REPT(" ",200)),(LEN($H1950)-LEN(SUBSTITUTE($H1950,",",""))-2)*200+1,200))</f>
        <v>Zamboanga Peninsula</v>
      </c>
      <c r="AJ1950" s="1" t="s">
        <v>55</v>
      </c>
      <c r="AL1950" s="2">
        <v>0</v>
      </c>
      <c r="AM1950" s="1"/>
    </row>
    <row r="1951" spans="1:39" ht="12.75" customHeight="1">
      <c r="A1951" s="1"/>
      <c r="B1951" s="1" t="s">
        <v>6880</v>
      </c>
      <c r="C1951" s="1" t="s">
        <v>6881</v>
      </c>
      <c r="D1951" s="3" t="str">
        <f ca="1">IFERROR(__xludf.DUMMYFUNCTION("PROPER(REGEXEXTRACT(B1794, ""(?:https?:\/\/)?(?:www\.)?([a-zA-Z0-9-]+)\.""))"),"Skyscanner")</f>
        <v>Skyscanner</v>
      </c>
      <c r="E1951" s="1" t="s">
        <v>6882</v>
      </c>
      <c r="F1951" s="1">
        <v>8.5861570999999994</v>
      </c>
      <c r="G1951" s="1">
        <v>123.3382536</v>
      </c>
      <c r="H1951" s="1" t="s">
        <v>6883</v>
      </c>
      <c r="I1951" s="1" t="s">
        <v>6799</v>
      </c>
      <c r="J1951" s="1">
        <f>IF(K1951="URBAN",1,IF(K1951="SUBURBAN",2,IF(K1951="RURAL",3,"")))</f>
        <v>2</v>
      </c>
      <c r="K1951" s="1" t="s">
        <v>84</v>
      </c>
      <c r="L1951" s="18">
        <v>46082</v>
      </c>
      <c r="M1951" s="49">
        <v>0.58333333333333337</v>
      </c>
      <c r="N1951" s="18">
        <v>46083</v>
      </c>
      <c r="O1951" s="56">
        <v>0.5</v>
      </c>
      <c r="P1951" s="31" t="str">
        <f>TEXT($L1951, "dddd")</f>
        <v>Sunday</v>
      </c>
      <c r="Q1951" s="39" t="s">
        <v>111</v>
      </c>
      <c r="R1951" s="39">
        <v>974</v>
      </c>
      <c r="S1951" s="1" t="str">
        <f>IF(OR(MONTH(L1951)=12, MONTH(L1951)&lt;=5), "Dry Season", "Wet Season")</f>
        <v>Dry Season</v>
      </c>
      <c r="T1951" s="1">
        <v>1</v>
      </c>
      <c r="U1951" s="1">
        <v>0</v>
      </c>
      <c r="V1951" s="1">
        <v>0</v>
      </c>
      <c r="W1951" s="2">
        <f>IF(ISNUMBER(SEARCH("N/A", X1951)), 0, 1)</f>
        <v>1</v>
      </c>
      <c r="X1951" s="1" t="s">
        <v>6800</v>
      </c>
      <c r="Y1951" s="1">
        <v>8.5865626000000006</v>
      </c>
      <c r="Z1951" s="1">
        <v>123.34401680000001</v>
      </c>
      <c r="AA1951" s="11" cm="1">
        <f t="array" ref="AA1951">IF(ISBLANK(Y1951), 0, VINCentyInvDistance(F1951,G1951,Y1951,Z1951))</f>
        <v>635.99644654235806</v>
      </c>
      <c r="AB1951" s="1">
        <v>0</v>
      </c>
      <c r="AC1951" s="1">
        <v>0</v>
      </c>
      <c r="AD1951" s="1">
        <v>0</v>
      </c>
      <c r="AE1951" s="1">
        <v>9</v>
      </c>
      <c r="AF1951" s="1">
        <v>1</v>
      </c>
      <c r="AG1951" s="1" t="s">
        <v>6801</v>
      </c>
      <c r="AH1951" s="1" t="s">
        <v>6802</v>
      </c>
      <c r="AI1951" s="1" t="str">
        <f>TRIM(MID(SUBSTITUTE($H1951,",",REPT(" ",200)),(LEN($H1951)-LEN(SUBSTITUTE($H1951,",",""))-2)*200+1,200))</f>
        <v>Zamboanga Peninsula</v>
      </c>
      <c r="AJ1951" s="1" t="s">
        <v>55</v>
      </c>
      <c r="AK1951" t="s">
        <v>17075</v>
      </c>
      <c r="AL1951" s="1">
        <v>1</v>
      </c>
      <c r="AM1951" s="1"/>
    </row>
    <row r="1952" spans="1:39" ht="12.75" customHeight="1">
      <c r="A1952" s="1"/>
      <c r="B1952" s="1" t="s">
        <v>6889</v>
      </c>
      <c r="C1952" s="1" t="s">
        <v>6890</v>
      </c>
      <c r="D1952" s="3" t="str">
        <f ca="1">IFERROR(__xludf.DUMMYFUNCTION("PROPER(REGEXEXTRACT(B1796, ""(?:https?:\/\/)?(?:www\.)?([a-zA-Z0-9-]+)\.""))"),"Skyscanner")</f>
        <v>Skyscanner</v>
      </c>
      <c r="E1952" s="1" t="s">
        <v>6891</v>
      </c>
      <c r="F1952" s="1">
        <v>8.5734984999999995</v>
      </c>
      <c r="G1952" s="1">
        <v>123.3498489</v>
      </c>
      <c r="H1952" s="1" t="s">
        <v>6892</v>
      </c>
      <c r="I1952" s="1" t="s">
        <v>1300</v>
      </c>
      <c r="J1952" s="1">
        <f>IF(K1952="URBAN",1,IF(K1952="SUBURBAN",2,IF(K1952="RURAL",3,"")))</f>
        <v>2</v>
      </c>
      <c r="K1952" s="1" t="s">
        <v>84</v>
      </c>
      <c r="L1952" s="18">
        <v>46082</v>
      </c>
      <c r="M1952" s="49">
        <v>0.58333333333333337</v>
      </c>
      <c r="N1952" s="18">
        <v>46083</v>
      </c>
      <c r="O1952" s="56">
        <v>0.5</v>
      </c>
      <c r="P1952" s="31" t="str">
        <f>TEXT($L1952, "dddd")</f>
        <v>Sunday</v>
      </c>
      <c r="Q1952" s="39" t="s">
        <v>111</v>
      </c>
      <c r="R1952" s="39">
        <v>3170</v>
      </c>
      <c r="S1952" s="1" t="str">
        <f>IF(OR(MONTH(L1952)=12, MONTH(L1952)&lt;=5), "Dry Season", "Wet Season")</f>
        <v>Dry Season</v>
      </c>
      <c r="T1952" s="1">
        <v>1</v>
      </c>
      <c r="U1952" s="1">
        <v>0</v>
      </c>
      <c r="V1952" s="1">
        <v>0</v>
      </c>
      <c r="W1952" s="2">
        <f>IF(ISNUMBER(SEARCH("N/A", X1952)), 0, 1)</f>
        <v>1</v>
      </c>
      <c r="X1952" s="1" t="s">
        <v>2571</v>
      </c>
      <c r="Y1952" s="1">
        <v>14.8807226</v>
      </c>
      <c r="Z1952" s="1">
        <v>120.86667439999999</v>
      </c>
      <c r="AA1952" s="11" cm="1">
        <f t="array" ref="AA1952">IF(ISBLANK(Y1952), 0, VINCentyInvDistance(F1952,G1952,Y1952,Z1952))</f>
        <v>748327.54602262843</v>
      </c>
      <c r="AB1952" s="1">
        <v>0</v>
      </c>
      <c r="AC1952" s="1">
        <v>8.6</v>
      </c>
      <c r="AD1952" s="1">
        <v>5</v>
      </c>
      <c r="AE1952" s="1">
        <v>14</v>
      </c>
      <c r="AF1952" s="1">
        <v>1</v>
      </c>
      <c r="AG1952" s="1" t="s">
        <v>2572</v>
      </c>
      <c r="AH1952" s="1" t="s">
        <v>2212</v>
      </c>
      <c r="AI1952" s="1" t="str">
        <f>TRIM(MID(SUBSTITUTE($H1952,",",REPT(" ",200)),(LEN($H1952)-LEN(SUBSTITUTE($H1952,",",""))-2)*200+1,200))</f>
        <v>Zamboanga Peninsula</v>
      </c>
      <c r="AJ1952" s="1" t="s">
        <v>55</v>
      </c>
      <c r="AK1952" t="s">
        <v>2573</v>
      </c>
      <c r="AL1952" s="2">
        <v>0</v>
      </c>
      <c r="AM1952" s="1"/>
    </row>
    <row r="1953" spans="1:39" ht="12.75" customHeight="1">
      <c r="A1953" s="1"/>
      <c r="B1953" s="1" t="s">
        <v>6897</v>
      </c>
      <c r="C1953" s="1" t="s">
        <v>6898</v>
      </c>
      <c r="D1953" s="3" t="str">
        <f ca="1">IFERROR(__xludf.DUMMYFUNCTION("PROPER(REGEXEXTRACT(B1798, ""(?:https?:\/\/)?(?:www\.)?([a-zA-Z0-9-]+)\.""))"),"Skyscanner")</f>
        <v>Skyscanner</v>
      </c>
      <c r="E1953" s="1" t="s">
        <v>6899</v>
      </c>
      <c r="F1953" s="1">
        <v>8.5866401999999997</v>
      </c>
      <c r="G1953" s="1">
        <v>123.33995609999999</v>
      </c>
      <c r="H1953" s="1" t="s">
        <v>6900</v>
      </c>
      <c r="I1953" s="1" t="s">
        <v>1300</v>
      </c>
      <c r="J1953" s="1">
        <f>IF(K1953="URBAN",1,IF(K1953="SUBURBAN",2,IF(K1953="RURAL",3,"")))</f>
        <v>2</v>
      </c>
      <c r="K1953" s="1" t="s">
        <v>84</v>
      </c>
      <c r="L1953" s="18">
        <v>46082</v>
      </c>
      <c r="M1953" s="49">
        <v>0.58333333333333337</v>
      </c>
      <c r="N1953" s="18">
        <v>46083</v>
      </c>
      <c r="O1953" s="56">
        <v>0.5</v>
      </c>
      <c r="P1953" s="31" t="str">
        <f>TEXT($L1953, "dddd")</f>
        <v>Sunday</v>
      </c>
      <c r="Q1953" s="39" t="s">
        <v>111</v>
      </c>
      <c r="R1953" s="39">
        <v>1729</v>
      </c>
      <c r="S1953" s="1" t="str">
        <f>IF(OR(MONTH(L1953)=12, MONTH(L1953)&lt;=5), "Dry Season", "Wet Season")</f>
        <v>Dry Season</v>
      </c>
      <c r="T1953" s="1">
        <v>1</v>
      </c>
      <c r="U1953" s="1">
        <v>0</v>
      </c>
      <c r="V1953" s="1">
        <v>0</v>
      </c>
      <c r="W1953" s="2">
        <f>IF(ISNUMBER(SEARCH("N/A", X1953)), 0, 1)</f>
        <v>1</v>
      </c>
      <c r="X1953" s="1" t="s">
        <v>6800</v>
      </c>
      <c r="Y1953" s="1">
        <v>8.5865626000000006</v>
      </c>
      <c r="Z1953" s="1">
        <v>123.34401680000001</v>
      </c>
      <c r="AA1953" s="11" cm="1">
        <f t="array" ref="AA1953">IF(ISBLANK(Y1953), 0, VINCentyInvDistance(F1953,G1953,Y1953,Z1953))</f>
        <v>447.08408005428583</v>
      </c>
      <c r="AB1953" s="1">
        <v>0</v>
      </c>
      <c r="AC1953" s="1">
        <v>9</v>
      </c>
      <c r="AD1953" s="1">
        <v>3.9</v>
      </c>
      <c r="AE1953" s="1">
        <v>313</v>
      </c>
      <c r="AF1953" s="1">
        <v>1</v>
      </c>
      <c r="AG1953" s="1" t="s">
        <v>6801</v>
      </c>
      <c r="AH1953" s="1" t="s">
        <v>6802</v>
      </c>
      <c r="AI1953" s="1" t="str">
        <f>TRIM(MID(SUBSTITUTE($H1953,",",REPT(" ",200)),(LEN($H1953)-LEN(SUBSTITUTE($H1953,",",""))-2)*200+1,200))</f>
        <v>Zamboanga Peninsula</v>
      </c>
      <c r="AJ1953" s="1" t="s">
        <v>55</v>
      </c>
      <c r="AK1953" t="s">
        <v>17077</v>
      </c>
      <c r="AL1953" s="2">
        <v>0</v>
      </c>
      <c r="AM1953" s="1"/>
    </row>
    <row r="1954" spans="1:39" ht="12.75" customHeight="1">
      <c r="A1954" s="1"/>
      <c r="B1954" s="1" t="s">
        <v>6905</v>
      </c>
      <c r="C1954" s="1" t="s">
        <v>6906</v>
      </c>
      <c r="D1954" s="3" t="str">
        <f ca="1">IFERROR(__xludf.DUMMYFUNCTION("PROPER(REGEXEXTRACT(B1800, ""(?:https?:\/\/)?(?:www\.)?([a-zA-Z0-9-]+)\.""))"),"Skyscanner")</f>
        <v>Skyscanner</v>
      </c>
      <c r="E1954" s="1" t="s">
        <v>6907</v>
      </c>
      <c r="F1954" s="1">
        <v>8.5460828000000006</v>
      </c>
      <c r="G1954" s="1">
        <v>123.3392254</v>
      </c>
      <c r="H1954" s="1" t="s">
        <v>6908</v>
      </c>
      <c r="I1954" s="1" t="s">
        <v>6799</v>
      </c>
      <c r="J1954" s="1">
        <f>IF(K1954="URBAN",1,IF(K1954="SUBURBAN",2,IF(K1954="RURAL",3,"")))</f>
        <v>2</v>
      </c>
      <c r="K1954" s="1" t="s">
        <v>84</v>
      </c>
      <c r="L1954" s="18">
        <v>46082</v>
      </c>
      <c r="M1954" s="49">
        <v>0.58333333333333337</v>
      </c>
      <c r="N1954" s="18">
        <v>46083</v>
      </c>
      <c r="O1954" s="56">
        <v>0.54166666666666663</v>
      </c>
      <c r="P1954" s="31" t="str">
        <f>TEXT($L1954, "dddd")</f>
        <v>Sunday</v>
      </c>
      <c r="Q1954" s="39" t="s">
        <v>111</v>
      </c>
      <c r="R1954" s="39">
        <v>1310</v>
      </c>
      <c r="S1954" s="1" t="str">
        <f>IF(OR(MONTH(L1954)=12, MONTH(L1954)&lt;=5), "Dry Season", "Wet Season")</f>
        <v>Dry Season</v>
      </c>
      <c r="T1954" s="1">
        <v>1</v>
      </c>
      <c r="U1954" s="1">
        <v>0</v>
      </c>
      <c r="V1954" s="1">
        <v>0</v>
      </c>
      <c r="W1954" s="2">
        <f>IF(ISNUMBER(SEARCH("N/A", X1954)), 0, 1)</f>
        <v>1</v>
      </c>
      <c r="X1954" s="1" t="s">
        <v>6800</v>
      </c>
      <c r="Y1954" s="1">
        <v>8.5865626000000006</v>
      </c>
      <c r="Z1954" s="1">
        <v>123.34401680000001</v>
      </c>
      <c r="AA1954" s="11" cm="1">
        <f t="array" ref="AA1954">IF(ISBLANK(Y1954), 0, VINCentyInvDistance(F1954,G1954,Y1954,Z1954))</f>
        <v>4507.9868420042521</v>
      </c>
      <c r="AB1954" s="1">
        <v>0</v>
      </c>
      <c r="AC1954" s="1">
        <v>0</v>
      </c>
      <c r="AD1954" s="1">
        <v>0</v>
      </c>
      <c r="AE1954" s="1">
        <v>27</v>
      </c>
      <c r="AF1954" s="1">
        <v>1</v>
      </c>
      <c r="AG1954" s="1" t="s">
        <v>6801</v>
      </c>
      <c r="AH1954" s="1" t="s">
        <v>6802</v>
      </c>
      <c r="AI1954" s="1" t="str">
        <f>TRIM(MID(SUBSTITUTE($H1954,",",REPT(" ",200)),(LEN($H1954)-LEN(SUBSTITUTE($H1954,",",""))-2)*200+1,200))</f>
        <v>Zamboanga Peninsula</v>
      </c>
      <c r="AJ1954" s="1" t="s">
        <v>55</v>
      </c>
      <c r="AK1954" t="s">
        <v>6909</v>
      </c>
      <c r="AL1954" s="2">
        <v>0</v>
      </c>
      <c r="AM1954" s="1"/>
    </row>
    <row r="1955" spans="1:39" ht="12.75" customHeight="1">
      <c r="A1955" s="1"/>
      <c r="B1955" s="1" t="s">
        <v>6928</v>
      </c>
      <c r="C1955" s="1" t="s">
        <v>6929</v>
      </c>
      <c r="D1955" s="3" t="str">
        <f ca="1">IFERROR(__xludf.DUMMYFUNCTION("PROPER(REGEXEXTRACT(B1805, ""(?:https?:\/\/)?(?:www\.)?([a-zA-Z0-9-]+)\.""))"),"Google")</f>
        <v>Google</v>
      </c>
      <c r="E1955" s="1" t="s">
        <v>6930</v>
      </c>
      <c r="F1955" s="1">
        <v>8.5465668000000008</v>
      </c>
      <c r="G1955" s="1">
        <v>123.3388193</v>
      </c>
      <c r="H1955" s="1" t="s">
        <v>6908</v>
      </c>
      <c r="I1955" s="1" t="s">
        <v>6799</v>
      </c>
      <c r="J1955" s="1">
        <f>IF(K1955="URBAN",1,IF(K1955="SUBURBAN",2,IF(K1955="RURAL",3,"")))</f>
        <v>2</v>
      </c>
      <c r="K1955" s="1" t="s">
        <v>84</v>
      </c>
      <c r="L1955" s="18">
        <v>46082</v>
      </c>
      <c r="M1955" s="49">
        <v>0.625</v>
      </c>
      <c r="N1955" s="18">
        <v>46083</v>
      </c>
      <c r="O1955" s="56">
        <v>0.5</v>
      </c>
      <c r="P1955" s="31" t="str">
        <f>TEXT($L1955, "dddd")</f>
        <v>Sunday</v>
      </c>
      <c r="Q1955" s="39" t="s">
        <v>111</v>
      </c>
      <c r="R1955" s="39">
        <v>5024</v>
      </c>
      <c r="S1955" s="1" t="str">
        <f>IF(OR(MONTH(L1955)=12, MONTH(L1955)&lt;=5), "Dry Season", "Wet Season")</f>
        <v>Dry Season</v>
      </c>
      <c r="T1955" s="1">
        <v>1</v>
      </c>
      <c r="U1955" s="1">
        <v>0</v>
      </c>
      <c r="V1955" s="1">
        <v>0</v>
      </c>
      <c r="W1955" s="2">
        <f>IF(ISNUMBER(SEARCH("N/A", X1955)), 0, 1)</f>
        <v>0</v>
      </c>
      <c r="X1955" s="1" t="s">
        <v>44</v>
      </c>
      <c r="Y1955" s="1"/>
      <c r="Z1955" s="1"/>
      <c r="AA1955" s="11" cm="1">
        <f t="array" ref="AA1955">IF(ISBLANK(Y1955), 0, VINCentyInvDistance(F1955,G1955,Y1955,Z1955))</f>
        <v>0</v>
      </c>
      <c r="AB1955" s="1">
        <v>0</v>
      </c>
      <c r="AC1955" s="1">
        <v>0</v>
      </c>
      <c r="AD1955" s="1">
        <v>0</v>
      </c>
      <c r="AE1955" s="1">
        <v>5</v>
      </c>
      <c r="AF1955" s="1">
        <v>1</v>
      </c>
      <c r="AG1955" s="1" t="str">
        <f>TRIM(MID(SUBSTITUTE($H1955,",",REPT(" ",200)),(LEN($H1955)-LEN(SUBSTITUTE($H1955,",",""))-4)*200+1,200))</f>
        <v>Santa Filomena</v>
      </c>
      <c r="AH1955" s="1" t="str">
        <f>TRIM(MID(SUBSTITUTE($H1955,",",REPT(" ",200)),(LEN($H1955)-LEN(SUBSTITUTE($H1955,",",""))-3)*200+1,200))</f>
        <v>Zamboanga del Norte</v>
      </c>
      <c r="AI1955" s="1" t="str">
        <f>TRIM(MID(SUBSTITUTE($H1955,",",REPT(" ",200)),(LEN($H1955)-LEN(SUBSTITUTE($H1955,",",""))-2)*200+1,200))</f>
        <v>Zamboanga Peninsula</v>
      </c>
      <c r="AJ1955" s="1" t="str">
        <f>TRIM(MID(SUBSTITUTE($H1955,",",REPT(" ",200)),(LEN($H1955)-LEN(SUBSTITUTE($H1955,",",""))-0)*200+1,200))</f>
        <v>Philippines</v>
      </c>
      <c r="AL1955" s="2">
        <v>0</v>
      </c>
      <c r="AM1955" s="1"/>
    </row>
    <row r="1956" spans="1:39" ht="12.75" customHeight="1">
      <c r="A1956" s="1"/>
      <c r="B1956" s="1" t="s">
        <v>6940</v>
      </c>
      <c r="C1956" s="1" t="s">
        <v>6941</v>
      </c>
      <c r="D1956" s="3" t="str">
        <f ca="1">IFERROR(__xludf.DUMMYFUNCTION("PROPER(REGEXEXTRACT(B1808, ""(?:https?:\/\/)?(?:www\.)?([a-zA-Z0-9-]+)\.""))"),"Google")</f>
        <v>Google</v>
      </c>
      <c r="E1956" s="1" t="s">
        <v>6942</v>
      </c>
      <c r="F1956" s="1">
        <v>6.9064969999999999</v>
      </c>
      <c r="G1956" s="1">
        <v>122.0776355</v>
      </c>
      <c r="H1956" s="1" t="s">
        <v>6943</v>
      </c>
      <c r="I1956" s="1" t="s">
        <v>6799</v>
      </c>
      <c r="J1956" s="1">
        <f>IF(K1956="URBAN",1,IF(K1956="SUBURBAN",2,IF(K1956="RURAL",3,"")))</f>
        <v>2</v>
      </c>
      <c r="K1956" s="1" t="s">
        <v>84</v>
      </c>
      <c r="L1956" s="18">
        <v>46082</v>
      </c>
      <c r="M1956" s="49">
        <v>0.625</v>
      </c>
      <c r="N1956" s="18">
        <v>46083</v>
      </c>
      <c r="O1956" s="56">
        <v>0.5</v>
      </c>
      <c r="P1956" s="31" t="str">
        <f>TEXT($L1956, "dddd")</f>
        <v>Sunday</v>
      </c>
      <c r="Q1956" s="39" t="s">
        <v>111</v>
      </c>
      <c r="R1956" s="39">
        <v>1615</v>
      </c>
      <c r="S1956" s="1" t="str">
        <f>IF(OR(MONTH(L1956)=12, MONTH(L1956)&lt;=5), "Dry Season", "Wet Season")</f>
        <v>Dry Season</v>
      </c>
      <c r="T1956" s="1">
        <v>1</v>
      </c>
      <c r="U1956" s="1">
        <v>0</v>
      </c>
      <c r="V1956" s="1">
        <v>0</v>
      </c>
      <c r="W1956" s="2">
        <f>IF(ISNUMBER(SEARCH("N/A", X1956)), 0, 1)</f>
        <v>1</v>
      </c>
      <c r="X1956" s="1" t="s">
        <v>6800</v>
      </c>
      <c r="Y1956" s="1">
        <v>8.5865626000000006</v>
      </c>
      <c r="Z1956" s="1">
        <v>123.34401680000001</v>
      </c>
      <c r="AA1956" s="11" cm="1">
        <f t="array" ref="AA1956">IF(ISBLANK(Y1956), 0, VINCentyInvDistance(F1956,G1956,Y1956,Z1956))</f>
        <v>232458.7676730903</v>
      </c>
      <c r="AB1956" s="1">
        <v>0</v>
      </c>
      <c r="AC1956" s="1">
        <v>0</v>
      </c>
      <c r="AD1956" s="1">
        <v>0</v>
      </c>
      <c r="AE1956" s="1">
        <v>242</v>
      </c>
      <c r="AF1956" s="1">
        <v>1</v>
      </c>
      <c r="AG1956" s="1" t="s">
        <v>6801</v>
      </c>
      <c r="AH1956" s="1" t="s">
        <v>6802</v>
      </c>
      <c r="AI1956" s="1" t="str">
        <f>TRIM(MID(SUBSTITUTE($H1956,",",REPT(" ",200)),(LEN($H1956)-LEN(SUBSTITUTE($H1956,",",""))-2)*200+1,200))</f>
        <v>Zamboanga Peninsula</v>
      </c>
      <c r="AJ1956" s="1" t="s">
        <v>55</v>
      </c>
      <c r="AL1956" s="1">
        <v>2</v>
      </c>
      <c r="AM1956" s="1"/>
    </row>
    <row r="1957" spans="1:39" ht="12.75" customHeight="1">
      <c r="A1957" s="1"/>
      <c r="B1957" s="1" t="s">
        <v>6956</v>
      </c>
      <c r="C1957" s="1" t="s">
        <v>6957</v>
      </c>
      <c r="D1957" s="3" t="str">
        <f ca="1">IFERROR(__xludf.DUMMYFUNCTION("PROPER(REGEXEXTRACT(B1811, ""(?:https?:\/\/)?(?:www\.)?([a-zA-Z0-9-]+)\.""))"),"Skyscanner")</f>
        <v>Skyscanner</v>
      </c>
      <c r="E1957" s="1" t="s">
        <v>6958</v>
      </c>
      <c r="F1957" s="1">
        <v>8.5817685000000008</v>
      </c>
      <c r="G1957" s="1">
        <v>123.3472934</v>
      </c>
      <c r="H1957" s="1" t="s">
        <v>6959</v>
      </c>
      <c r="I1957" s="1" t="s">
        <v>6799</v>
      </c>
      <c r="J1957" s="1">
        <f>IF(K1957="URBAN",1,IF(K1957="SUBURBAN",2,IF(K1957="RURAL",3,"")))</f>
        <v>2</v>
      </c>
      <c r="K1957" s="1" t="s">
        <v>84</v>
      </c>
      <c r="L1957" s="18">
        <v>46082</v>
      </c>
      <c r="M1957" s="49">
        <v>0.58333333333333337</v>
      </c>
      <c r="N1957" s="18">
        <v>46083</v>
      </c>
      <c r="O1957" s="56">
        <v>0.52083333333333337</v>
      </c>
      <c r="P1957" s="31" t="str">
        <f>TEXT($L1957, "dddd")</f>
        <v>Sunday</v>
      </c>
      <c r="Q1957" s="39" t="s">
        <v>1341</v>
      </c>
      <c r="R1957" s="39">
        <v>453</v>
      </c>
      <c r="S1957" s="1" t="str">
        <f>IF(OR(MONTH(L1957)=12, MONTH(L1957)&lt;=5), "Dry Season", "Wet Season")</f>
        <v>Dry Season</v>
      </c>
      <c r="T1957" s="1">
        <v>2</v>
      </c>
      <c r="U1957" s="1">
        <v>1</v>
      </c>
      <c r="V1957" s="1">
        <v>0</v>
      </c>
      <c r="W1957" s="2">
        <f>IF(ISNUMBER(SEARCH("N/A", X1957)), 0, 1)</f>
        <v>1</v>
      </c>
      <c r="X1957" s="1" t="s">
        <v>6800</v>
      </c>
      <c r="Y1957" s="1">
        <v>8.5865626000000006</v>
      </c>
      <c r="Z1957" s="1">
        <v>123.34401680000001</v>
      </c>
      <c r="AA1957" s="11" cm="1">
        <f t="array" ref="AA1957">IF(ISBLANK(Y1957), 0, VINCentyInvDistance(F1957,G1957,Y1957,Z1957))</f>
        <v>641.27502481981548</v>
      </c>
      <c r="AB1957" s="1">
        <v>0</v>
      </c>
      <c r="AC1957" s="1">
        <v>6.2</v>
      </c>
      <c r="AD1957" s="1">
        <v>3.7</v>
      </c>
      <c r="AE1957" s="1">
        <v>3</v>
      </c>
      <c r="AF1957" s="1">
        <v>1</v>
      </c>
      <c r="AG1957" s="1" t="s">
        <v>6801</v>
      </c>
      <c r="AH1957" s="1" t="s">
        <v>6802</v>
      </c>
      <c r="AI1957" s="1" t="str">
        <f>TRIM(MID(SUBSTITUTE($H1957,",",REPT(" ",200)),(LEN($H1957)-LEN(SUBSTITUTE($H1957,",",""))-2)*200+1,200))</f>
        <v>Zamboanga Peninsula</v>
      </c>
      <c r="AJ1957" s="1" t="s">
        <v>55</v>
      </c>
      <c r="AK1957" t="s">
        <v>17084</v>
      </c>
      <c r="AL1957" s="2">
        <v>0</v>
      </c>
      <c r="AM1957" s="1"/>
    </row>
    <row r="1958" spans="1:39" ht="12.75" customHeight="1">
      <c r="A1958" s="1"/>
      <c r="B1958" s="1" t="s">
        <v>6960</v>
      </c>
      <c r="C1958" s="1" t="s">
        <v>6961</v>
      </c>
      <c r="D1958" s="3" t="str">
        <f ca="1">IFERROR(__xludf.DUMMYFUNCTION("PROPER(REGEXEXTRACT(B1812, ""(?:https?:\/\/)?(?:www\.)?([a-zA-Z0-9-]+)\.""))"),"Google")</f>
        <v>Google</v>
      </c>
      <c r="E1958" s="1" t="s">
        <v>6962</v>
      </c>
      <c r="F1958" s="1">
        <v>8.5845699999999994</v>
      </c>
      <c r="G1958" s="1">
        <v>123.34399999999999</v>
      </c>
      <c r="H1958" s="1" t="s">
        <v>6963</v>
      </c>
      <c r="I1958" s="1" t="s">
        <v>6799</v>
      </c>
      <c r="J1958" s="1">
        <f>IF(K1958="URBAN",1,IF(K1958="SUBURBAN",2,IF(K1958="RURAL",3,"")))</f>
        <v>2</v>
      </c>
      <c r="K1958" s="1" t="s">
        <v>84</v>
      </c>
      <c r="L1958" s="18">
        <v>46082</v>
      </c>
      <c r="M1958" s="49">
        <v>0.625</v>
      </c>
      <c r="N1958" s="18">
        <v>46083</v>
      </c>
      <c r="O1958" s="56">
        <v>0.5</v>
      </c>
      <c r="P1958" s="31" t="str">
        <f>TEXT($L1958, "dddd")</f>
        <v>Sunday</v>
      </c>
      <c r="Q1958" s="39" t="s">
        <v>111</v>
      </c>
      <c r="R1958" s="39">
        <v>2342</v>
      </c>
      <c r="S1958" s="1" t="str">
        <f>IF(OR(MONTH(L1958)=12, MONTH(L1958)&lt;=5), "Dry Season", "Wet Season")</f>
        <v>Dry Season</v>
      </c>
      <c r="T1958" s="1">
        <v>1</v>
      </c>
      <c r="U1958" s="1">
        <v>0</v>
      </c>
      <c r="V1958" s="1">
        <v>0</v>
      </c>
      <c r="W1958" s="2">
        <f>IF(ISNUMBER(SEARCH("N/A", X1958)), 0, 1)</f>
        <v>1</v>
      </c>
      <c r="X1958" s="1" t="s">
        <v>6800</v>
      </c>
      <c r="Y1958" s="1">
        <v>8.5865626000000006</v>
      </c>
      <c r="Z1958" s="1">
        <v>123.34401680000001</v>
      </c>
      <c r="AA1958" s="11" cm="1">
        <f t="array" ref="AA1958">IF(ISBLANK(Y1958), 0, VINCentyInvDistance(F1958,G1958,Y1958,Z1958))</f>
        <v>220.38737838745112</v>
      </c>
      <c r="AB1958" s="1">
        <v>0</v>
      </c>
      <c r="AC1958" s="1">
        <v>5.4</v>
      </c>
      <c r="AD1958" s="1">
        <v>0</v>
      </c>
      <c r="AE1958" s="1">
        <v>19</v>
      </c>
      <c r="AF1958" s="1">
        <v>1</v>
      </c>
      <c r="AG1958" s="1" t="str">
        <f>TRIM(MID(SUBSTITUTE($H1958,",",REPT(" ",200)),(LEN($H1958)-LEN(SUBSTITUTE($H1958,",",""))-4)*200+1,200))</f>
        <v>Dipolog</v>
      </c>
      <c r="AH1958" s="1" t="str">
        <f>TRIM(MID(SUBSTITUTE($H1958,",",REPT(" ",200)),(LEN($H1958)-LEN(SUBSTITUTE($H1958,",",""))-3)*200+1,200))</f>
        <v>Zamboanga del Norte</v>
      </c>
      <c r="AI1958" s="1" t="str">
        <f>TRIM(MID(SUBSTITUTE($H1958,",",REPT(" ",200)),(LEN($H1958)-LEN(SUBSTITUTE($H1958,",",""))-2)*200+1,200))</f>
        <v>Zamboanga Peninsula</v>
      </c>
      <c r="AJ1958" s="1" t="str">
        <f>TRIM(MID(SUBSTITUTE($H1958,",",REPT(" ",200)),(LEN($H1958)-LEN(SUBSTITUTE($H1958,",",""))-0)*200+1,200))</f>
        <v>Philippines</v>
      </c>
      <c r="AL1958" s="2">
        <v>0</v>
      </c>
      <c r="AM1958" s="1" t="s">
        <v>6964</v>
      </c>
    </row>
    <row r="1959" spans="1:39" ht="12.75" customHeight="1">
      <c r="A1959" s="1"/>
      <c r="B1959" s="1" t="s">
        <v>6977</v>
      </c>
      <c r="C1959" s="1" t="s">
        <v>6978</v>
      </c>
      <c r="D1959" s="3" t="str">
        <f ca="1">IFERROR(__xludf.DUMMYFUNCTION("PROPER(REGEXEXTRACT(B1816, ""(?:https?:\/\/)?(?:www\.)?([a-zA-Z0-9-]+)\.""))"),"Skyscanner")</f>
        <v>Skyscanner</v>
      </c>
      <c r="E1959" s="1" t="s">
        <v>6979</v>
      </c>
      <c r="F1959" s="1">
        <v>6.9090100000000003</v>
      </c>
      <c r="G1959" s="1">
        <v>122.073802</v>
      </c>
      <c r="H1959" s="1" t="s">
        <v>6976</v>
      </c>
      <c r="I1959" s="1" t="s">
        <v>6799</v>
      </c>
      <c r="J1959" s="1">
        <f>IF(K1959="URBAN",1,IF(K1959="SUBURBAN",2,IF(K1959="RURAL",3,"")))</f>
        <v>2</v>
      </c>
      <c r="K1959" s="1" t="s">
        <v>84</v>
      </c>
      <c r="L1959" s="18">
        <v>46082</v>
      </c>
      <c r="M1959" s="49">
        <v>0.58333333333333337</v>
      </c>
      <c r="N1959" s="18">
        <v>46083</v>
      </c>
      <c r="O1959" s="56">
        <v>0.5</v>
      </c>
      <c r="P1959" s="31" t="str">
        <f>TEXT($L1959, "dddd")</f>
        <v>Sunday</v>
      </c>
      <c r="Q1959" s="39" t="s">
        <v>207</v>
      </c>
      <c r="R1959" s="39">
        <v>6066</v>
      </c>
      <c r="S1959" s="1" t="str">
        <f>IF(OR(MONTH(L1959)=12, MONTH(L1959)&lt;=5), "Dry Season", "Wet Season")</f>
        <v>Dry Season</v>
      </c>
      <c r="T1959" s="1">
        <v>1</v>
      </c>
      <c r="U1959" s="1">
        <v>0</v>
      </c>
      <c r="V1959" s="1">
        <v>0</v>
      </c>
      <c r="W1959" s="2">
        <f>IF(ISNUMBER(SEARCH("N/A", X1959)), 0, 1)</f>
        <v>0</v>
      </c>
      <c r="X1959" s="1" t="s">
        <v>44</v>
      </c>
      <c r="Y1959" s="1"/>
      <c r="Z1959" s="1"/>
      <c r="AA1959" s="11" cm="1">
        <f t="array" ref="AA1959">IF(ISBLANK(Y1959), 0, VINCentyInvDistance(F1959,G1959,Y1959,Z1959))</f>
        <v>0</v>
      </c>
      <c r="AB1959" s="1">
        <v>1</v>
      </c>
      <c r="AC1959" s="1">
        <v>6</v>
      </c>
      <c r="AD1959" s="1">
        <v>4.4000000000000004</v>
      </c>
      <c r="AE1959" s="1">
        <v>142</v>
      </c>
      <c r="AF1959" s="1">
        <v>1</v>
      </c>
      <c r="AG1959" s="1" t="s">
        <v>6947</v>
      </c>
      <c r="AH1959" s="1" t="s">
        <v>6948</v>
      </c>
      <c r="AI1959" s="1"/>
      <c r="AJ1959" s="1" t="s">
        <v>55</v>
      </c>
      <c r="AK1959" t="s">
        <v>17086</v>
      </c>
      <c r="AL1959" s="2">
        <v>0</v>
      </c>
      <c r="AM1959" s="1" t="s">
        <v>6980</v>
      </c>
    </row>
    <row r="1960" spans="1:39" ht="12.75" customHeight="1">
      <c r="A1960" s="1"/>
      <c r="B1960" s="1" t="s">
        <v>6993</v>
      </c>
      <c r="C1960" s="1" t="s">
        <v>6994</v>
      </c>
      <c r="D1960" s="3" t="str">
        <f ca="1">IFERROR(__xludf.DUMMYFUNCTION("PROPER(REGEXEXTRACT(B1820, ""(?:https?:\/\/)?(?:www\.)?([a-zA-Z0-9-]+)\.""))"),"Skyscanner")</f>
        <v>Skyscanner</v>
      </c>
      <c r="E1960" s="1" t="s">
        <v>6995</v>
      </c>
      <c r="F1960" s="1">
        <v>6.91526</v>
      </c>
      <c r="G1960" s="1">
        <v>122.07925</v>
      </c>
      <c r="H1960" s="1" t="s">
        <v>6996</v>
      </c>
      <c r="I1960" s="1" t="s">
        <v>6799</v>
      </c>
      <c r="J1960" s="1">
        <f>IF(K1960="URBAN",1,IF(K1960="SUBURBAN",2,IF(K1960="RURAL",3,"")))</f>
        <v>2</v>
      </c>
      <c r="K1960" s="1" t="s">
        <v>84</v>
      </c>
      <c r="L1960" s="18">
        <v>46082</v>
      </c>
      <c r="M1960" s="49">
        <v>0.58333333333333337</v>
      </c>
      <c r="N1960" s="18">
        <v>46083</v>
      </c>
      <c r="O1960" s="56">
        <v>0.5</v>
      </c>
      <c r="P1960" s="31" t="str">
        <f>TEXT($L1960, "dddd")</f>
        <v>Sunday</v>
      </c>
      <c r="Q1960" s="39" t="s">
        <v>207</v>
      </c>
      <c r="R1960" s="39">
        <v>2648</v>
      </c>
      <c r="S1960" s="1" t="str">
        <f>IF(OR(MONTH(L1960)=12, MONTH(L1960)&lt;=5), "Dry Season", "Wet Season")</f>
        <v>Dry Season</v>
      </c>
      <c r="T1960" s="1">
        <v>2</v>
      </c>
      <c r="U1960" s="1">
        <v>1</v>
      </c>
      <c r="V1960" s="1">
        <v>1</v>
      </c>
      <c r="W1960" s="2">
        <f>IF(ISNUMBER(SEARCH("N/A", X1960)), 0, 1)</f>
        <v>0</v>
      </c>
      <c r="X1960" s="1" t="s">
        <v>44</v>
      </c>
      <c r="Y1960" s="1"/>
      <c r="Z1960" s="1"/>
      <c r="AA1960" s="11" cm="1">
        <f t="array" ref="AA1960">IF(ISBLANK(Y1960), 0, VINCentyInvDistance(F1960,G1960,Y1960,Z1960))</f>
        <v>0</v>
      </c>
      <c r="AB1960" s="1">
        <v>0</v>
      </c>
      <c r="AC1960" s="1">
        <v>8</v>
      </c>
      <c r="AD1960" s="1">
        <v>4.0999999999999996</v>
      </c>
      <c r="AE1960" s="1">
        <v>1</v>
      </c>
      <c r="AF1960" s="1">
        <v>1</v>
      </c>
      <c r="AG1960" s="1" t="s">
        <v>6947</v>
      </c>
      <c r="AH1960" s="1" t="s">
        <v>6948</v>
      </c>
      <c r="AI1960" s="1" t="str">
        <f>TRIM(MID(SUBSTITUTE($H1960,",",REPT(" ",200)),(LEN($H1960)-LEN(SUBSTITUTE($H1960,",",""))-2)*200+1,200))</f>
        <v>Zamboanga Peninsula</v>
      </c>
      <c r="AJ1960" s="1" t="s">
        <v>55</v>
      </c>
      <c r="AK1960" t="s">
        <v>17087</v>
      </c>
      <c r="AL1960" s="2">
        <v>0</v>
      </c>
      <c r="AM1960" s="1" t="s">
        <v>6997</v>
      </c>
    </row>
    <row r="1961" spans="1:39" ht="12.75" customHeight="1">
      <c r="A1961" s="1"/>
      <c r="B1961" s="1" t="s">
        <v>7035</v>
      </c>
      <c r="C1961" s="1" t="s">
        <v>7036</v>
      </c>
      <c r="D1961" s="3" t="str">
        <f ca="1">IFERROR(__xludf.DUMMYFUNCTION("PROPER(REGEXEXTRACT(B1830, ""(?:https?:\/\/)?(?:www\.)?([a-zA-Z0-9-]+)\.""))"),"Google")</f>
        <v>Google</v>
      </c>
      <c r="E1961" s="1" t="s">
        <v>7037</v>
      </c>
      <c r="F1961" s="1">
        <v>8.6499900000000007</v>
      </c>
      <c r="G1961" s="1">
        <v>123.417</v>
      </c>
      <c r="H1961" s="1" t="s">
        <v>7038</v>
      </c>
      <c r="I1961" s="1" t="s">
        <v>6799</v>
      </c>
      <c r="J1961" s="1">
        <f>IF(K1961="URBAN",1,IF(K1961="SUBURBAN",2,IF(K1961="RURAL",3,"")))</f>
        <v>2</v>
      </c>
      <c r="K1961" s="1" t="s">
        <v>84</v>
      </c>
      <c r="L1961" s="18">
        <v>46082</v>
      </c>
      <c r="M1961" s="49">
        <v>0.625</v>
      </c>
      <c r="N1961" s="18">
        <v>46083</v>
      </c>
      <c r="O1961" s="56">
        <v>0.5</v>
      </c>
      <c r="P1961" s="31" t="str">
        <f>TEXT($L1961, "dddd")</f>
        <v>Sunday</v>
      </c>
      <c r="Q1961" s="39" t="s">
        <v>207</v>
      </c>
      <c r="R1961" s="39">
        <v>3420</v>
      </c>
      <c r="S1961" s="1" t="str">
        <f>IF(OR(MONTH(L1961)=12, MONTH(L1961)&lt;=5), "Dry Season", "Wet Season")</f>
        <v>Dry Season</v>
      </c>
      <c r="T1961" s="1">
        <v>1</v>
      </c>
      <c r="U1961" s="1">
        <v>1</v>
      </c>
      <c r="V1961" s="1">
        <v>0</v>
      </c>
      <c r="W1961" s="2">
        <f>IF(ISNUMBER(SEARCH("N/A", X1961)), 0, 1)</f>
        <v>0</v>
      </c>
      <c r="X1961" s="1" t="s">
        <v>44</v>
      </c>
      <c r="Y1961" s="1"/>
      <c r="Z1961" s="1"/>
      <c r="AA1961" s="11" cm="1">
        <f t="array" ref="AA1961">IF(ISBLANK(Y1961), 0, VINCentyInvDistance(F1961,G1961,Y1961,Z1961))</f>
        <v>0</v>
      </c>
      <c r="AB1961" s="1">
        <v>0</v>
      </c>
      <c r="AC1961" s="1">
        <v>7</v>
      </c>
      <c r="AD1961" s="1">
        <v>0</v>
      </c>
      <c r="AE1961" s="1">
        <v>85</v>
      </c>
      <c r="AF1961" s="1">
        <v>1</v>
      </c>
      <c r="AG1961" s="1" t="s">
        <v>6926</v>
      </c>
      <c r="AH1961" s="1" t="s">
        <v>6802</v>
      </c>
      <c r="AI1961" s="1" t="str">
        <f>TRIM(MID(SUBSTITUTE($H1961,",",REPT(" ",200)),(LEN($H1961)-LEN(SUBSTITUTE($H1961,",",""))-2)*200+1,200))</f>
        <v>Zamboanga Peninsula</v>
      </c>
      <c r="AJ1961" s="1" t="s">
        <v>55</v>
      </c>
      <c r="AL1961" s="2">
        <v>0</v>
      </c>
      <c r="AM1961" s="1" t="s">
        <v>7039</v>
      </c>
    </row>
    <row r="1962" spans="1:39" ht="12.75" customHeight="1">
      <c r="A1962" s="1"/>
      <c r="B1962" s="1" t="s">
        <v>7040</v>
      </c>
      <c r="C1962" s="1" t="s">
        <v>7041</v>
      </c>
      <c r="D1962" s="3" t="str">
        <f ca="1">IFERROR(__xludf.DUMMYFUNCTION("PROPER(REGEXEXTRACT(B1831, ""(?:https?:\/\/)?(?:www\.)?([a-zA-Z0-9-]+)\.""))"),"Skyscanner")</f>
        <v>Skyscanner</v>
      </c>
      <c r="E1962" s="1" t="s">
        <v>7042</v>
      </c>
      <c r="F1962" s="1">
        <v>6.9207200000000002</v>
      </c>
      <c r="G1962" s="1">
        <v>122.07503</v>
      </c>
      <c r="H1962" s="1" t="s">
        <v>7043</v>
      </c>
      <c r="I1962" s="1" t="s">
        <v>6799</v>
      </c>
      <c r="J1962" s="1">
        <f>IF(K1962="URBAN",1,IF(K1962="SUBURBAN",2,IF(K1962="RURAL",3,"")))</f>
        <v>2</v>
      </c>
      <c r="K1962" s="1" t="s">
        <v>84</v>
      </c>
      <c r="L1962" s="18">
        <v>46082</v>
      </c>
      <c r="M1962" s="49">
        <v>0.58333333333333337</v>
      </c>
      <c r="N1962" s="18">
        <v>46083</v>
      </c>
      <c r="O1962" s="56">
        <v>0.5</v>
      </c>
      <c r="P1962" s="31" t="str">
        <f>TEXT($L1962, "dddd")</f>
        <v>Sunday</v>
      </c>
      <c r="Q1962" s="39" t="s">
        <v>207</v>
      </c>
      <c r="R1962" s="39">
        <v>2648</v>
      </c>
      <c r="S1962" s="1" t="str">
        <f>IF(OR(MONTH(L1962)=12, MONTH(L1962)&lt;=5), "Dry Season", "Wet Season")</f>
        <v>Dry Season</v>
      </c>
      <c r="T1962" s="1">
        <v>2</v>
      </c>
      <c r="U1962" s="1">
        <v>1</v>
      </c>
      <c r="V1962" s="1">
        <v>0</v>
      </c>
      <c r="W1962" s="2">
        <f>IF(ISNUMBER(SEARCH("N/A", X1962)), 0, 1)</f>
        <v>0</v>
      </c>
      <c r="X1962" s="1" t="s">
        <v>44</v>
      </c>
      <c r="Y1962" s="1"/>
      <c r="Z1962" s="1"/>
      <c r="AA1962" s="11" cm="1">
        <f t="array" ref="AA1962">IF(ISBLANK(Y1962), 0, VINCentyInvDistance(F1962,G1962,Y1962,Z1962))</f>
        <v>0</v>
      </c>
      <c r="AB1962" s="1">
        <v>0</v>
      </c>
      <c r="AC1962" s="1">
        <v>3.4</v>
      </c>
      <c r="AD1962" s="1">
        <v>3.9</v>
      </c>
      <c r="AE1962" s="1">
        <v>12</v>
      </c>
      <c r="AF1962" s="1">
        <v>1</v>
      </c>
      <c r="AG1962" s="1" t="s">
        <v>6947</v>
      </c>
      <c r="AH1962" s="1" t="s">
        <v>6948</v>
      </c>
      <c r="AI1962" s="1"/>
      <c r="AJ1962" s="1" t="s">
        <v>55</v>
      </c>
      <c r="AK1962" t="s">
        <v>7044</v>
      </c>
      <c r="AL1962" s="2">
        <v>0</v>
      </c>
      <c r="AM1962" s="1" t="s">
        <v>7045</v>
      </c>
    </row>
    <row r="1963" spans="1:39" ht="12.75" customHeight="1">
      <c r="A1963" s="1"/>
      <c r="B1963" s="1" t="s">
        <v>7046</v>
      </c>
      <c r="C1963" s="1" t="s">
        <v>7047</v>
      </c>
      <c r="D1963" s="3" t="str">
        <f ca="1">IFERROR(__xludf.DUMMYFUNCTION("PROPER(REGEXEXTRACT(B1832, ""(?:https?:\/\/)?(?:www\.)?([a-zA-Z0-9-]+)\.""))"),"Google")</f>
        <v>Google</v>
      </c>
      <c r="E1963" s="1" t="s">
        <v>7048</v>
      </c>
      <c r="F1963" s="1">
        <v>6.9264215</v>
      </c>
      <c r="G1963" s="1">
        <v>122.078739</v>
      </c>
      <c r="H1963" s="1" t="s">
        <v>7049</v>
      </c>
      <c r="I1963" s="1" t="s">
        <v>6799</v>
      </c>
      <c r="J1963" s="1">
        <f>IF(K1963="URBAN",1,IF(K1963="SUBURBAN",2,IF(K1963="RURAL",3,"")))</f>
        <v>2</v>
      </c>
      <c r="K1963" s="1" t="s">
        <v>84</v>
      </c>
      <c r="L1963" s="18">
        <v>46082</v>
      </c>
      <c r="M1963" s="49">
        <v>0.625</v>
      </c>
      <c r="N1963" s="18">
        <v>46083</v>
      </c>
      <c r="O1963" s="56">
        <v>0.5</v>
      </c>
      <c r="P1963" s="31" t="str">
        <f>TEXT($L1963, "dddd")</f>
        <v>Sunday</v>
      </c>
      <c r="Q1963" s="39" t="s">
        <v>111</v>
      </c>
      <c r="R1963" s="39">
        <v>16450</v>
      </c>
      <c r="S1963" s="1" t="str">
        <f>IF(OR(MONTH(L1963)=12, MONTH(L1963)&lt;=5), "Dry Season", "Wet Season")</f>
        <v>Dry Season</v>
      </c>
      <c r="T1963" s="1">
        <v>1</v>
      </c>
      <c r="U1963" s="1">
        <v>0</v>
      </c>
      <c r="V1963" s="1">
        <v>1</v>
      </c>
      <c r="W1963" s="2">
        <f>IF(ISNUMBER(SEARCH("N/A", X1963)), 0, 1)</f>
        <v>0</v>
      </c>
      <c r="X1963" s="1" t="s">
        <v>44</v>
      </c>
      <c r="Y1963" s="1"/>
      <c r="Z1963" s="1"/>
      <c r="AA1963" s="11" cm="1">
        <f t="array" ref="AA1963">IF(ISBLANK(Y1963), 0, VINCentyInvDistance(F1963,G1963,Y1963,Z1963))</f>
        <v>0</v>
      </c>
      <c r="AB1963" s="1">
        <v>0</v>
      </c>
      <c r="AC1963" s="1">
        <v>0</v>
      </c>
      <c r="AD1963" s="1">
        <v>0</v>
      </c>
      <c r="AE1963" s="1">
        <v>105</v>
      </c>
      <c r="AF1963" s="1">
        <v>1</v>
      </c>
      <c r="AG1963" s="1" t="str">
        <f>TRIM(MID(SUBSTITUTE($H1963,",",REPT(" ",200)),(LEN($H1963)-LEN(SUBSTITUTE($H1963,",",""))-4)*200+1,200))</f>
        <v>Santa Maria</v>
      </c>
      <c r="AH1963" s="1" t="str">
        <f>TRIM(MID(SUBSTITUTE($H1963,",",REPT(" ",200)),(LEN($H1963)-LEN(SUBSTITUTE($H1963,",",""))-3)*200+1,200))</f>
        <v>Zamboanga City</v>
      </c>
      <c r="AI1963" s="1" t="str">
        <f>TRIM(MID(SUBSTITUTE($H1963,",",REPT(" ",200)),(LEN($H1963)-LEN(SUBSTITUTE($H1963,",",""))-2)*200+1,200))</f>
        <v>Zamboanga Peninsula</v>
      </c>
      <c r="AJ1963" s="1" t="str">
        <f>TRIM(MID(SUBSTITUTE($H1963,",",REPT(" ",200)),(LEN($H1963)-LEN(SUBSTITUTE($H1963,",",""))-0)*200+1,200))</f>
        <v>Philippines</v>
      </c>
      <c r="AL1963" s="2">
        <v>0</v>
      </c>
      <c r="AM1963" s="1"/>
    </row>
    <row r="1964" spans="1:39" ht="12.75" customHeight="1">
      <c r="A1964" s="1"/>
      <c r="B1964" s="1" t="s">
        <v>7050</v>
      </c>
      <c r="C1964" s="1" t="s">
        <v>7051</v>
      </c>
      <c r="D1964" s="3" t="str">
        <f ca="1">IFERROR(__xludf.DUMMYFUNCTION("PROPER(REGEXEXTRACT(B1833, ""(?:https?:\/\/)?(?:www\.)?([a-zA-Z0-9-]+)\.""))"),"Skyscanner")</f>
        <v>Skyscanner</v>
      </c>
      <c r="E1964" s="1" t="s">
        <v>7052</v>
      </c>
      <c r="F1964" s="1">
        <v>11.993169999999999</v>
      </c>
      <c r="G1964" s="1">
        <v>120.21084999999999</v>
      </c>
      <c r="H1964" s="1" t="s">
        <v>7053</v>
      </c>
      <c r="I1964" s="1" t="s">
        <v>6799</v>
      </c>
      <c r="J1964" s="1">
        <f>IF(K1964="URBAN",1,IF(K1964="SUBURBAN",2,IF(K1964="RURAL",3,"")))</f>
        <v>2</v>
      </c>
      <c r="K1964" s="1" t="s">
        <v>84</v>
      </c>
      <c r="L1964" s="18">
        <v>46082</v>
      </c>
      <c r="M1964" s="49">
        <v>0.625</v>
      </c>
      <c r="N1964" s="18">
        <v>46083</v>
      </c>
      <c r="O1964" s="56">
        <v>0.5</v>
      </c>
      <c r="P1964" s="31" t="str">
        <f>TEXT($L1964, "dddd")</f>
        <v>Sunday</v>
      </c>
      <c r="Q1964" s="39" t="s">
        <v>1000</v>
      </c>
      <c r="R1964" s="39">
        <v>0</v>
      </c>
      <c r="S1964" s="1" t="str">
        <f>IF(OR(MONTH(L1964)=12, MONTH(L1964)&lt;=5), "Dry Season", "Wet Season")</f>
        <v>Dry Season</v>
      </c>
      <c r="T1964" s="1">
        <v>1</v>
      </c>
      <c r="U1964" s="1">
        <v>0</v>
      </c>
      <c r="V1964" s="1">
        <v>0</v>
      </c>
      <c r="W1964" s="2">
        <f>IF(ISNUMBER(SEARCH("N/A", X1964)), 0, 1)</f>
        <v>0</v>
      </c>
      <c r="X1964" s="1" t="s">
        <v>44</v>
      </c>
      <c r="Y1964" s="1"/>
      <c r="Z1964" s="1"/>
      <c r="AA1964" s="11" cm="1">
        <f t="array" ref="AA1964">IF(ISBLANK(Y1964), 0, VINCentyInvDistance(F1964,G1964,Y1964,Z1964))</f>
        <v>0</v>
      </c>
      <c r="AB1964" s="1">
        <v>0</v>
      </c>
      <c r="AC1964" s="1">
        <v>8.8000000000000007</v>
      </c>
      <c r="AD1964" s="1">
        <v>0</v>
      </c>
      <c r="AE1964" s="1">
        <v>27</v>
      </c>
      <c r="AF1964" s="1">
        <v>1</v>
      </c>
      <c r="AG1964" s="1" t="s">
        <v>3284</v>
      </c>
      <c r="AH1964" s="1" t="s">
        <v>1597</v>
      </c>
      <c r="AI1964" s="1"/>
      <c r="AJ1964" s="1" t="s">
        <v>55</v>
      </c>
      <c r="AL1964" s="2">
        <v>0</v>
      </c>
      <c r="AM1964" s="1" t="s">
        <v>7054</v>
      </c>
    </row>
    <row r="1965" spans="1:39" ht="12.75" customHeight="1">
      <c r="A1965" s="1"/>
      <c r="B1965" s="1" t="s">
        <v>7055</v>
      </c>
      <c r="C1965" s="1" t="s">
        <v>7056</v>
      </c>
      <c r="D1965" s="3" t="str">
        <f ca="1">IFERROR(__xludf.DUMMYFUNCTION("PROPER(REGEXEXTRACT(B1834, ""(?:https?:\/\/)?(?:www\.)?([a-zA-Z0-9-]+)\.""))"),"Google")</f>
        <v>Google</v>
      </c>
      <c r="E1965" s="1" t="s">
        <v>7057</v>
      </c>
      <c r="F1965" s="1">
        <v>8.660641</v>
      </c>
      <c r="G1965" s="1">
        <v>123.42083</v>
      </c>
      <c r="H1965" s="1" t="s">
        <v>7058</v>
      </c>
      <c r="I1965" s="1" t="s">
        <v>6799</v>
      </c>
      <c r="J1965" s="1">
        <f>IF(K1965="URBAN",1,IF(K1965="SUBURBAN",2,IF(K1965="RURAL",3,"")))</f>
        <v>2</v>
      </c>
      <c r="K1965" s="1" t="s">
        <v>84</v>
      </c>
      <c r="L1965" s="18">
        <v>46082</v>
      </c>
      <c r="M1965" s="49">
        <v>0.625</v>
      </c>
      <c r="N1965" s="18">
        <v>46083</v>
      </c>
      <c r="O1965" s="56">
        <v>0.5</v>
      </c>
      <c r="P1965" s="31" t="str">
        <f>TEXT($L1965, "dddd")</f>
        <v>Sunday</v>
      </c>
      <c r="Q1965" s="39" t="s">
        <v>111</v>
      </c>
      <c r="R1965" s="39">
        <v>5893</v>
      </c>
      <c r="S1965" s="1" t="str">
        <f>IF(OR(MONTH(L1965)=12, MONTH(L1965)&lt;=5), "Dry Season", "Wet Season")</f>
        <v>Dry Season</v>
      </c>
      <c r="T1965" s="1">
        <v>1</v>
      </c>
      <c r="U1965" s="1">
        <v>0</v>
      </c>
      <c r="V1965" s="1">
        <v>0</v>
      </c>
      <c r="W1965" s="2">
        <f>IF(ISNUMBER(SEARCH("N/A", X1965)), 0, 1)</f>
        <v>0</v>
      </c>
      <c r="X1965" s="1" t="s">
        <v>44</v>
      </c>
      <c r="Y1965" s="1"/>
      <c r="Z1965" s="1"/>
      <c r="AA1965" s="11" cm="1">
        <f t="array" ref="AA1965">IF(ISBLANK(Y1965), 0, VINCentyInvDistance(F1965,G1965,Y1965,Z1965))</f>
        <v>0</v>
      </c>
      <c r="AB1965" s="1">
        <v>0</v>
      </c>
      <c r="AC1965" s="1">
        <v>0</v>
      </c>
      <c r="AD1965" s="1">
        <v>0</v>
      </c>
      <c r="AE1965" s="1">
        <v>43</v>
      </c>
      <c r="AF1965" s="1">
        <v>1</v>
      </c>
      <c r="AG1965" s="1" t="s">
        <v>6926</v>
      </c>
      <c r="AH1965" s="1" t="s">
        <v>6802</v>
      </c>
      <c r="AI1965" s="1" t="str">
        <f>TRIM(MID(SUBSTITUTE($H1965,",",REPT(" ",200)),(LEN($H1965)-LEN(SUBSTITUTE($H1965,",",""))-2)*200+1,200))</f>
        <v>Zamboanga Peninsula</v>
      </c>
      <c r="AJ1965" s="1" t="s">
        <v>55</v>
      </c>
      <c r="AL1965" s="2">
        <v>0</v>
      </c>
      <c r="AM1965" s="1" t="s">
        <v>7059</v>
      </c>
    </row>
    <row r="1966" spans="1:39" ht="12.75" customHeight="1">
      <c r="A1966" s="1"/>
      <c r="B1966" s="1" t="s">
        <v>7060</v>
      </c>
      <c r="C1966" s="1" t="s">
        <v>7061</v>
      </c>
      <c r="D1966" s="3" t="str">
        <f ca="1">IFERROR(__xludf.DUMMYFUNCTION("PROPER(REGEXEXTRACT(B1835, ""(?:https?:\/\/)?(?:www\.)?([a-zA-Z0-9-]+)\.""))"),"Facebook")</f>
        <v>Facebook</v>
      </c>
      <c r="E1966" s="1" t="s">
        <v>7062</v>
      </c>
      <c r="F1966" s="1">
        <v>8.6468171999999992</v>
      </c>
      <c r="G1966" s="1">
        <v>123.4162561</v>
      </c>
      <c r="H1966" s="1" t="s">
        <v>7063</v>
      </c>
      <c r="I1966" s="1" t="s">
        <v>6799</v>
      </c>
      <c r="J1966" s="1">
        <f>IF(K1966="URBAN",1,IF(K1966="SUBURBAN",2,IF(K1966="RURAL",3,"")))</f>
        <v>2</v>
      </c>
      <c r="K1966" s="1" t="s">
        <v>84</v>
      </c>
      <c r="L1966" s="18">
        <v>46082</v>
      </c>
      <c r="M1966" s="49">
        <v>0.625</v>
      </c>
      <c r="N1966" s="18">
        <v>46083</v>
      </c>
      <c r="O1966" s="56">
        <v>0.5</v>
      </c>
      <c r="P1966" s="31" t="str">
        <f>TEXT($L1966, "dddd")</f>
        <v>Sunday</v>
      </c>
      <c r="Q1966" s="39" t="s">
        <v>117</v>
      </c>
      <c r="R1966" s="39">
        <v>1000</v>
      </c>
      <c r="S1966" s="1" t="str">
        <f>IF(OR(MONTH(L1966)=12, MONTH(L1966)&lt;=5), "Dry Season", "Wet Season")</f>
        <v>Dry Season</v>
      </c>
      <c r="T1966" s="1">
        <v>1</v>
      </c>
      <c r="U1966" s="1">
        <v>0</v>
      </c>
      <c r="V1966" s="1">
        <v>0</v>
      </c>
      <c r="W1966" s="2">
        <f>IF(ISNUMBER(SEARCH("N/A", X1966)), 0, 1)</f>
        <v>0</v>
      </c>
      <c r="X1966" s="1" t="s">
        <v>44</v>
      </c>
      <c r="Y1966" s="1"/>
      <c r="Z1966" s="1"/>
      <c r="AA1966" s="11" cm="1">
        <f t="array" ref="AA1966">IF(ISBLANK(Y1966), 0, VINCentyInvDistance(F1966,G1966,Y1966,Z1966))</f>
        <v>0</v>
      </c>
      <c r="AB1966" s="1">
        <v>0</v>
      </c>
      <c r="AC1966" s="1">
        <v>0</v>
      </c>
      <c r="AD1966" s="1">
        <v>0</v>
      </c>
      <c r="AE1966" s="1">
        <v>28</v>
      </c>
      <c r="AF1966" s="1">
        <v>1</v>
      </c>
      <c r="AG1966" s="1" t="str">
        <f>TRIM(MID(SUBSTITUTE($H1966,",",REPT(" ",200)),(LEN($H1966)-LEN(SUBSTITUTE($H1966,",",""))-4)*200+1,200))</f>
        <v>Dawo</v>
      </c>
      <c r="AH1966" s="1" t="str">
        <f>TRIM(MID(SUBSTITUTE($H1966,",",REPT(" ",200)),(LEN($H1966)-LEN(SUBSTITUTE($H1966,",",""))-3)*200+1,200))</f>
        <v>Zamboanga del Norte</v>
      </c>
      <c r="AI1966" s="1" t="str">
        <f>TRIM(MID(SUBSTITUTE($H1966,",",REPT(" ",200)),(LEN($H1966)-LEN(SUBSTITUTE($H1966,",",""))-2)*200+1,200))</f>
        <v>Zamboanga Peninsula</v>
      </c>
      <c r="AJ1966" s="1" t="str">
        <f>TRIM(MID(SUBSTITUTE($H1966,",",REPT(" ",200)),(LEN($H1966)-LEN(SUBSTITUTE($H1966,",",""))-0)*200+1,200))</f>
        <v>Philippines</v>
      </c>
      <c r="AL1966" s="2">
        <v>0</v>
      </c>
      <c r="AM1966" s="1"/>
    </row>
    <row r="1967" spans="1:39" ht="12.75" customHeight="1">
      <c r="A1967" s="1"/>
      <c r="B1967" s="1" t="s">
        <v>7068</v>
      </c>
      <c r="C1967" s="1" t="s">
        <v>7069</v>
      </c>
      <c r="D1967" s="3" t="str">
        <f ca="1">IFERROR(__xludf.DUMMYFUNCTION("PROPER(REGEXEXTRACT(B1837, ""(?:https?:\/\/)?(?:www\.)?([a-zA-Z0-9-]+)\.""))"),"Google")</f>
        <v>Google</v>
      </c>
      <c r="E1967" s="1" t="s">
        <v>7070</v>
      </c>
      <c r="F1967" s="1">
        <v>8.6412060999999998</v>
      </c>
      <c r="G1967" s="1">
        <v>123.4124893</v>
      </c>
      <c r="H1967" s="1" t="s">
        <v>6917</v>
      </c>
      <c r="I1967" s="1" t="s">
        <v>6799</v>
      </c>
      <c r="J1967" s="1">
        <f>IF(K1967="URBAN",1,IF(K1967="SUBURBAN",2,IF(K1967="RURAL",3,"")))</f>
        <v>2</v>
      </c>
      <c r="K1967" s="1" t="s">
        <v>84</v>
      </c>
      <c r="L1967" s="18">
        <v>46082</v>
      </c>
      <c r="M1967" s="49">
        <v>0.625</v>
      </c>
      <c r="N1967" s="18">
        <v>46083</v>
      </c>
      <c r="O1967" s="56">
        <v>0.5</v>
      </c>
      <c r="P1967" s="31" t="str">
        <f>TEXT($L1967, "dddd")</f>
        <v>Sunday</v>
      </c>
      <c r="Q1967" s="39" t="s">
        <v>186</v>
      </c>
      <c r="R1967" s="39">
        <v>5007</v>
      </c>
      <c r="S1967" s="1" t="str">
        <f>IF(OR(MONTH(L1967)=12, MONTH(L1967)&lt;=5), "Dry Season", "Wet Season")</f>
        <v>Dry Season</v>
      </c>
      <c r="T1967" s="1">
        <v>1</v>
      </c>
      <c r="U1967" s="1">
        <v>1</v>
      </c>
      <c r="V1967" s="1">
        <v>1</v>
      </c>
      <c r="W1967" s="2">
        <f>IF(ISNUMBER(SEARCH("N/A", X1967)), 0, 1)</f>
        <v>0</v>
      </c>
      <c r="X1967" s="1" t="s">
        <v>44</v>
      </c>
      <c r="Y1967" s="1"/>
      <c r="Z1967" s="1"/>
      <c r="AA1967" s="11" cm="1">
        <f t="array" ref="AA1967">IF(ISBLANK(Y1967), 0, VINCentyInvDistance(F1967,G1967,Y1967,Z1967))</f>
        <v>0</v>
      </c>
      <c r="AB1967" s="1">
        <v>0</v>
      </c>
      <c r="AC1967" s="1">
        <v>0</v>
      </c>
      <c r="AD1967" s="1">
        <v>0</v>
      </c>
      <c r="AE1967" s="1">
        <v>109</v>
      </c>
      <c r="AF1967" s="1">
        <v>1</v>
      </c>
      <c r="AG1967" s="1" t="str">
        <f>TRIM(MID(SUBSTITUTE($H1967,",",REPT(" ",200)),(LEN($H1967)-LEN(SUBSTITUTE($H1967,",",""))-4)*200+1,200))</f>
        <v>Dawo</v>
      </c>
      <c r="AH1967" s="1" t="str">
        <f>TRIM(MID(SUBSTITUTE($H1967,",",REPT(" ",200)),(LEN($H1967)-LEN(SUBSTITUTE($H1967,",",""))-3)*200+1,200))</f>
        <v>Zamboanga del Norte</v>
      </c>
      <c r="AI1967" s="1" t="str">
        <f>TRIM(MID(SUBSTITUTE($H1967,",",REPT(" ",200)),(LEN($H1967)-LEN(SUBSTITUTE($H1967,",",""))-2)*200+1,200))</f>
        <v>Zamboanga Peninsula</v>
      </c>
      <c r="AJ1967" s="1" t="str">
        <f>TRIM(MID(SUBSTITUTE($H1967,",",REPT(" ",200)),(LEN($H1967)-LEN(SUBSTITUTE($H1967,",",""))-0)*200+1,200))</f>
        <v>Philippines</v>
      </c>
      <c r="AL1967" s="2">
        <v>0</v>
      </c>
      <c r="AM1967" s="1"/>
    </row>
    <row r="1968" spans="1:39" ht="12.75" customHeight="1">
      <c r="A1968" s="1"/>
      <c r="B1968" s="1" t="s">
        <v>7094</v>
      </c>
      <c r="C1968" s="1" t="s">
        <v>7095</v>
      </c>
      <c r="D1968" s="3" t="str">
        <f ca="1">IFERROR(__xludf.DUMMYFUNCTION("PROPER(REGEXEXTRACT(B1844, ""(?:https?:\/\/)?(?:www\.)?([a-zA-Z0-9-]+)\.""))"),"Skyscanner")</f>
        <v>Skyscanner</v>
      </c>
      <c r="E1968" s="1" t="s">
        <v>7096</v>
      </c>
      <c r="F1968" s="1">
        <v>6.9163199999999998</v>
      </c>
      <c r="G1968" s="1">
        <v>122.08651999999999</v>
      </c>
      <c r="H1968" s="1" t="s">
        <v>7097</v>
      </c>
      <c r="I1968" s="1" t="s">
        <v>6799</v>
      </c>
      <c r="J1968" s="1">
        <f>IF(K1968="URBAN",1,IF(K1968="SUBURBAN",2,IF(K1968="RURAL",3,"")))</f>
        <v>2</v>
      </c>
      <c r="K1968" s="1" t="s">
        <v>84</v>
      </c>
      <c r="L1968" s="18">
        <v>46082</v>
      </c>
      <c r="M1968" s="49">
        <v>0.5</v>
      </c>
      <c r="N1968" s="18">
        <v>46083</v>
      </c>
      <c r="O1968" s="56">
        <v>0.5</v>
      </c>
      <c r="P1968" s="31" t="str">
        <f>TEXT($L1968, "dddd")</f>
        <v>Sunday</v>
      </c>
      <c r="Q1968" s="39" t="s">
        <v>111</v>
      </c>
      <c r="R1968" s="39">
        <v>1505</v>
      </c>
      <c r="S1968" s="1" t="str">
        <f>IF(OR(MONTH(L1968)=12, MONTH(L1968)&lt;=5), "Dry Season", "Wet Season")</f>
        <v>Dry Season</v>
      </c>
      <c r="T1968" s="1">
        <v>1</v>
      </c>
      <c r="U1968" s="1">
        <v>1</v>
      </c>
      <c r="V1968" s="1">
        <v>0</v>
      </c>
      <c r="W1968" s="2">
        <f>IF(ISNUMBER(SEARCH("N/A", X1968)), 0, 1)</f>
        <v>0</v>
      </c>
      <c r="X1968" s="1" t="s">
        <v>44</v>
      </c>
      <c r="Y1968" s="1"/>
      <c r="Z1968" s="1"/>
      <c r="AA1968" s="11" cm="1">
        <f t="array" ref="AA1968">IF(ISBLANK(Y1968), 0, VINCentyInvDistance(F1968,G1968,Y1968,Z1968))</f>
        <v>0</v>
      </c>
      <c r="AB1968" s="1">
        <v>0</v>
      </c>
      <c r="AC1968" s="1">
        <v>0</v>
      </c>
      <c r="AD1968" s="1">
        <v>0</v>
      </c>
      <c r="AE1968" s="1">
        <v>139</v>
      </c>
      <c r="AF1968" s="1">
        <v>1</v>
      </c>
      <c r="AG1968" s="1" t="s">
        <v>6947</v>
      </c>
      <c r="AH1968" s="1" t="s">
        <v>6948</v>
      </c>
      <c r="AI1968" s="1" t="str">
        <f>TRIM(MID(SUBSTITUTE($H1968,",",REPT(" ",200)),(LEN($H1968)-LEN(SUBSTITUTE($H1968,",",""))-2)*200+1,200))</f>
        <v>Zamboanga Peninsula</v>
      </c>
      <c r="AJ1968" s="1" t="s">
        <v>55</v>
      </c>
      <c r="AK1968" t="s">
        <v>17090</v>
      </c>
      <c r="AL1968" s="1">
        <v>1</v>
      </c>
      <c r="AM1968" s="1" t="s">
        <v>7098</v>
      </c>
    </row>
    <row r="1969" spans="1:39" ht="12.75" customHeight="1">
      <c r="A1969" s="1"/>
      <c r="B1969" s="1" t="s">
        <v>7099</v>
      </c>
      <c r="C1969" s="1" t="s">
        <v>7100</v>
      </c>
      <c r="D1969" s="3" t="str">
        <f ca="1">IFERROR(__xludf.DUMMYFUNCTION("PROPER(REGEXEXTRACT(B1845, ""(?:https?:\/\/)?(?:www\.)?([a-zA-Z0-9-]+)\.""))"),"Skyscanner")</f>
        <v>Skyscanner</v>
      </c>
      <c r="E1969" s="1" t="s">
        <v>7101</v>
      </c>
      <c r="F1969" s="1">
        <v>6.9166040000000004</v>
      </c>
      <c r="G1969" s="1">
        <v>122.070475</v>
      </c>
      <c r="H1969" s="1" t="s">
        <v>7102</v>
      </c>
      <c r="I1969" s="1" t="s">
        <v>6799</v>
      </c>
      <c r="J1969" s="1">
        <f>IF(K1969="URBAN",1,IF(K1969="SUBURBAN",2,IF(K1969="RURAL",3,"")))</f>
        <v>2</v>
      </c>
      <c r="K1969" s="1" t="s">
        <v>84</v>
      </c>
      <c r="L1969" s="18">
        <v>46082</v>
      </c>
      <c r="M1969" s="49">
        <v>0.58333333333333337</v>
      </c>
      <c r="N1969" s="18">
        <v>46083</v>
      </c>
      <c r="O1969" s="56">
        <v>0.5</v>
      </c>
      <c r="P1969" s="31" t="str">
        <f>TEXT($L1969, "dddd")</f>
        <v>Sunday</v>
      </c>
      <c r="Q1969" s="39" t="s">
        <v>111</v>
      </c>
      <c r="R1969" s="39">
        <v>1450</v>
      </c>
      <c r="S1969" s="1" t="str">
        <f>IF(OR(MONTH(L1969)=12, MONTH(L1969)&lt;=5), "Dry Season", "Wet Season")</f>
        <v>Dry Season</v>
      </c>
      <c r="T1969" s="1">
        <v>1</v>
      </c>
      <c r="U1969" s="1">
        <v>0</v>
      </c>
      <c r="V1969" s="1">
        <v>0</v>
      </c>
      <c r="W1969" s="2">
        <f>IF(ISNUMBER(SEARCH("N/A", X1969)), 0, 1)</f>
        <v>0</v>
      </c>
      <c r="X1969" s="1" t="s">
        <v>44</v>
      </c>
      <c r="Y1969" s="1"/>
      <c r="Z1969" s="1"/>
      <c r="AA1969" s="11" cm="1">
        <f t="array" ref="AA1969">IF(ISBLANK(Y1969), 0, VINCentyInvDistance(F1969,G1969,Y1969,Z1969))</f>
        <v>0</v>
      </c>
      <c r="AB1969" s="1">
        <v>0</v>
      </c>
      <c r="AC1969" s="1">
        <v>7.2</v>
      </c>
      <c r="AD1969" s="1">
        <v>4.8</v>
      </c>
      <c r="AE1969" s="1">
        <v>63</v>
      </c>
      <c r="AF1969" s="1">
        <v>1</v>
      </c>
      <c r="AG1969" s="1" t="s">
        <v>6947</v>
      </c>
      <c r="AH1969" s="1" t="s">
        <v>6948</v>
      </c>
      <c r="AI1969" s="1" t="str">
        <f>TRIM(MID(SUBSTITUTE($H1969,",",REPT(" ",200)),(LEN($H1969)-LEN(SUBSTITUTE($H1969,",",""))-2)*200+1,200))</f>
        <v>Zamboanga Peninsula</v>
      </c>
      <c r="AJ1969" s="1" t="s">
        <v>55</v>
      </c>
      <c r="AK1969" t="s">
        <v>17091</v>
      </c>
      <c r="AL1969" s="1">
        <v>3</v>
      </c>
      <c r="AM1969" s="1" t="s">
        <v>7103</v>
      </c>
    </row>
    <row r="1970" spans="1:39" ht="12.75" customHeight="1">
      <c r="A1970" s="1"/>
      <c r="B1970" s="1" t="s">
        <v>5838</v>
      </c>
      <c r="C1970" s="1" t="s">
        <v>7109</v>
      </c>
      <c r="D1970" s="3" t="str">
        <f ca="1">IFERROR(__xludf.DUMMYFUNCTION("PROPER(REGEXEXTRACT(B1847, ""(?:https?:\/\/)?(?:www\.)?([a-zA-Z0-9-]+)\.""))"),"Skyscanner")</f>
        <v>Skyscanner</v>
      </c>
      <c r="E1970" s="1" t="s">
        <v>7110</v>
      </c>
      <c r="F1970" s="1">
        <v>10.2864</v>
      </c>
      <c r="G1970" s="1">
        <v>123.9662</v>
      </c>
      <c r="H1970" s="1" t="s">
        <v>5841</v>
      </c>
      <c r="I1970" s="1" t="s">
        <v>6799</v>
      </c>
      <c r="J1970" s="1">
        <f>IF(K1970="URBAN",1,IF(K1970="SUBURBAN",2,IF(K1970="RURAL",3,"")))</f>
        <v>2</v>
      </c>
      <c r="K1970" s="1" t="s">
        <v>84</v>
      </c>
      <c r="L1970" s="18">
        <v>46082</v>
      </c>
      <c r="M1970" s="49">
        <v>0.58333333333333337</v>
      </c>
      <c r="N1970" s="18">
        <v>46083</v>
      </c>
      <c r="O1970" s="56">
        <v>0.54166666666666663</v>
      </c>
      <c r="P1970" s="31" t="str">
        <f>TEXT($L1970, "dddd")</f>
        <v>Sunday</v>
      </c>
      <c r="Q1970" s="39" t="s">
        <v>111</v>
      </c>
      <c r="R1970" s="39">
        <v>4244</v>
      </c>
      <c r="S1970" s="1" t="str">
        <f>IF(OR(MONTH(L1970)=12, MONTH(L1970)&lt;=5), "Dry Season", "Wet Season")</f>
        <v>Dry Season</v>
      </c>
      <c r="T1970" s="1">
        <v>1</v>
      </c>
      <c r="U1970" s="1">
        <v>0</v>
      </c>
      <c r="V1970" s="1">
        <v>1</v>
      </c>
      <c r="W1970" s="2">
        <f>IF(ISNUMBER(SEARCH("N/A", X1970)), 0, 1)</f>
        <v>0</v>
      </c>
      <c r="X1970" s="1" t="s">
        <v>44</v>
      </c>
      <c r="Y1970" s="1"/>
      <c r="Z1970" s="1"/>
      <c r="AA1970" s="11" cm="1">
        <f t="array" ref="AA1970">IF(ISBLANK(Y1970), 0, VINCentyInvDistance(F1970,G1970,Y1970,Z1970))</f>
        <v>0</v>
      </c>
      <c r="AB1970" s="1">
        <v>0</v>
      </c>
      <c r="AC1970" s="1">
        <v>0</v>
      </c>
      <c r="AD1970" s="1">
        <v>0</v>
      </c>
      <c r="AE1970" s="1">
        <v>1109</v>
      </c>
      <c r="AF1970" s="1">
        <v>1</v>
      </c>
      <c r="AG1970" s="1" t="s">
        <v>4948</v>
      </c>
      <c r="AH1970" s="1" t="s">
        <v>731</v>
      </c>
      <c r="AI1970" s="1"/>
      <c r="AJ1970" s="1" t="s">
        <v>55</v>
      </c>
      <c r="AK1970" t="s">
        <v>5842</v>
      </c>
      <c r="AL1970" s="1">
        <v>2</v>
      </c>
      <c r="AM1970" s="1" t="s">
        <v>5843</v>
      </c>
    </row>
    <row r="1971" spans="1:39" ht="12.75" customHeight="1">
      <c r="A1971" s="1"/>
      <c r="B1971" s="1" t="s">
        <v>7124</v>
      </c>
      <c r="C1971" s="1" t="s">
        <v>7125</v>
      </c>
      <c r="D1971" s="3" t="str">
        <f ca="1">IFERROR(__xludf.DUMMYFUNCTION("PROPER(REGEXEXTRACT(B1851, ""(?:https?:\/\/)?(?:www\.)?([a-zA-Z0-9-]+)\.""))"),"Google")</f>
        <v>Google</v>
      </c>
      <c r="E1971" s="1" t="s">
        <v>7126</v>
      </c>
      <c r="F1971" s="1">
        <v>9.9488839999999996</v>
      </c>
      <c r="G1971" s="1">
        <v>123.369499</v>
      </c>
      <c r="H1971" s="1" t="s">
        <v>7127</v>
      </c>
      <c r="I1971" s="1" t="s">
        <v>6799</v>
      </c>
      <c r="J1971" s="1">
        <f>IF(K1971="URBAN",1,IF(K1971="SUBURBAN",2,IF(K1971="RURAL",3,"")))</f>
        <v>2</v>
      </c>
      <c r="K1971" s="1" t="s">
        <v>84</v>
      </c>
      <c r="L1971" s="18">
        <v>46082</v>
      </c>
      <c r="M1971" s="49">
        <v>0.625</v>
      </c>
      <c r="N1971" s="18">
        <v>46083</v>
      </c>
      <c r="O1971" s="56">
        <v>0.5</v>
      </c>
      <c r="P1971" s="31" t="str">
        <f>TEXT($L1971, "dddd")</f>
        <v>Sunday</v>
      </c>
      <c r="Q1971" s="39" t="s">
        <v>531</v>
      </c>
      <c r="R1971" s="39">
        <v>3146</v>
      </c>
      <c r="S1971" s="1" t="str">
        <f>IF(OR(MONTH(L1971)=12, MONTH(L1971)&lt;=5), "Dry Season", "Wet Season")</f>
        <v>Dry Season</v>
      </c>
      <c r="T1971" s="1">
        <v>1</v>
      </c>
      <c r="U1971" s="1">
        <v>0</v>
      </c>
      <c r="V1971" s="1">
        <v>0</v>
      </c>
      <c r="W1971" s="2">
        <f>IF(ISNUMBER(SEARCH("N/A", X1971)), 0, 1)</f>
        <v>0</v>
      </c>
      <c r="X1971" s="1" t="s">
        <v>44</v>
      </c>
      <c r="Y1971" s="1"/>
      <c r="Z1971" s="1"/>
      <c r="AA1971" s="11" cm="1">
        <f t="array" ref="AA1971">IF(ISBLANK(Y1971), 0, VINCentyInvDistance(F1971,G1971,Y1971,Z1971))</f>
        <v>0</v>
      </c>
      <c r="AB1971" s="1">
        <v>0</v>
      </c>
      <c r="AC1971" s="1">
        <v>8.6</v>
      </c>
      <c r="AD1971" s="1">
        <v>0</v>
      </c>
      <c r="AE1971" s="1">
        <v>83</v>
      </c>
      <c r="AF1971" s="1">
        <v>1</v>
      </c>
      <c r="AG1971" s="1" t="s">
        <v>731</v>
      </c>
      <c r="AH1971" s="1" t="s">
        <v>731</v>
      </c>
      <c r="AI1971" s="1" t="str">
        <f>TRIM(MID(SUBSTITUTE($H1971,",",REPT(" ",200)),(LEN($H1971)-LEN(SUBSTITUTE($H1971,",",""))-2)*200+1,200))</f>
        <v>Central Visayas</v>
      </c>
      <c r="AJ1971" s="1" t="s">
        <v>55</v>
      </c>
      <c r="AL1971" s="1">
        <v>2</v>
      </c>
      <c r="AM1971" s="1" t="s">
        <v>7128</v>
      </c>
    </row>
    <row r="1972" spans="1:39" ht="12.75" customHeight="1">
      <c r="A1972" s="1"/>
      <c r="B1972" s="1" t="s">
        <v>7129</v>
      </c>
      <c r="C1972" s="1" t="s">
        <v>7130</v>
      </c>
      <c r="D1972" s="3" t="str">
        <f ca="1">IFERROR(__xludf.DUMMYFUNCTION("PROPER(REGEXEXTRACT(B1852, ""(?:https?:\/\/)?(?:www\.)?([a-zA-Z0-9-]+)\.""))"),"Google")</f>
        <v>Google</v>
      </c>
      <c r="E1972" s="1" t="s">
        <v>7131</v>
      </c>
      <c r="F1972" s="1">
        <v>6.9357499999999996</v>
      </c>
      <c r="G1972" s="1">
        <v>122.092522</v>
      </c>
      <c r="H1972" s="1" t="s">
        <v>7132</v>
      </c>
      <c r="I1972" s="1" t="s">
        <v>6799</v>
      </c>
      <c r="J1972" s="1">
        <f>IF(K1972="URBAN",1,IF(K1972="SUBURBAN",2,IF(K1972="RURAL",3,"")))</f>
        <v>2</v>
      </c>
      <c r="K1972" s="1" t="s">
        <v>84</v>
      </c>
      <c r="L1972" s="18">
        <v>46082</v>
      </c>
      <c r="M1972" s="49">
        <v>0.625</v>
      </c>
      <c r="N1972" s="18">
        <v>46083</v>
      </c>
      <c r="O1972" s="56">
        <v>0.5</v>
      </c>
      <c r="P1972" s="31" t="str">
        <f>TEXT($L1972, "dddd")</f>
        <v>Sunday</v>
      </c>
      <c r="Q1972" s="39" t="s">
        <v>207</v>
      </c>
      <c r="R1972" s="39">
        <v>952</v>
      </c>
      <c r="S1972" s="1" t="str">
        <f>IF(OR(MONTH(L1972)=12, MONTH(L1972)&lt;=5), "Dry Season", "Wet Season")</f>
        <v>Dry Season</v>
      </c>
      <c r="T1972" s="1">
        <v>1</v>
      </c>
      <c r="U1972" s="1">
        <v>0</v>
      </c>
      <c r="V1972" s="1">
        <v>0</v>
      </c>
      <c r="W1972" s="2">
        <f>IF(ISNUMBER(SEARCH("N/A", X1972)), 0, 1)</f>
        <v>0</v>
      </c>
      <c r="X1972" s="1" t="s">
        <v>44</v>
      </c>
      <c r="Y1972" s="1"/>
      <c r="Z1972" s="1"/>
      <c r="AA1972" s="11" cm="1">
        <f t="array" ref="AA1972">IF(ISBLANK(Y1972), 0, VINCentyInvDistance(F1972,G1972,Y1972,Z1972))</f>
        <v>0</v>
      </c>
      <c r="AB1972" s="1">
        <v>0</v>
      </c>
      <c r="AC1972" s="1">
        <v>4</v>
      </c>
      <c r="AD1972" s="1">
        <v>0</v>
      </c>
      <c r="AE1972" s="1">
        <v>335</v>
      </c>
      <c r="AF1972" s="1">
        <v>1</v>
      </c>
      <c r="AG1972" s="1" t="s">
        <v>6947</v>
      </c>
      <c r="AH1972" s="1" t="s">
        <v>6948</v>
      </c>
      <c r="AI1972" s="1" t="str">
        <f>TRIM(MID(SUBSTITUTE($H1972,",",REPT(" ",200)),(LEN($H1972)-LEN(SUBSTITUTE($H1972,",",""))-2)*200+1,200))</f>
        <v>Zamboanga Peninsula</v>
      </c>
      <c r="AJ1972" s="1" t="s">
        <v>55</v>
      </c>
      <c r="AL1972" s="1">
        <v>3</v>
      </c>
      <c r="AM1972" s="1" t="s">
        <v>7133</v>
      </c>
    </row>
    <row r="1973" spans="1:39" ht="12.75" customHeight="1">
      <c r="A1973" s="1"/>
      <c r="B1973" s="1" t="s">
        <v>7134</v>
      </c>
      <c r="C1973" s="1" t="s">
        <v>7135</v>
      </c>
      <c r="D1973" s="3" t="str">
        <f ca="1">IFERROR(__xludf.DUMMYFUNCTION("PROPER(REGEXEXTRACT(B1853, ""(?:https?:\/\/)?(?:www\.)?([a-zA-Z0-9-]+)\.""))"),"Skyscanner")</f>
        <v>Skyscanner</v>
      </c>
      <c r="E1973" s="1" t="s">
        <v>7136</v>
      </c>
      <c r="F1973" s="1">
        <v>6.9104939999999999</v>
      </c>
      <c r="G1973" s="1">
        <v>122.074805</v>
      </c>
      <c r="H1973" s="1" t="s">
        <v>7137</v>
      </c>
      <c r="I1973" s="1" t="s">
        <v>6799</v>
      </c>
      <c r="J1973" s="1">
        <f>IF(K1973="URBAN",1,IF(K1973="SUBURBAN",2,IF(K1973="RURAL",3,"")))</f>
        <v>2</v>
      </c>
      <c r="K1973" s="1" t="s">
        <v>84</v>
      </c>
      <c r="L1973" s="18">
        <v>46082</v>
      </c>
      <c r="M1973" s="49">
        <v>0.625</v>
      </c>
      <c r="N1973" s="18">
        <v>46083</v>
      </c>
      <c r="O1973" s="56">
        <v>0.5</v>
      </c>
      <c r="P1973" s="31" t="str">
        <f>TEXT($L1973, "dddd")</f>
        <v>Sunday</v>
      </c>
      <c r="Q1973" s="39" t="s">
        <v>43</v>
      </c>
      <c r="R1973" s="39">
        <v>1077</v>
      </c>
      <c r="S1973" s="1" t="str">
        <f>IF(OR(MONTH(L1973)=12, MONTH(L1973)&lt;=5), "Dry Season", "Wet Season")</f>
        <v>Dry Season</v>
      </c>
      <c r="T1973" s="1">
        <v>1</v>
      </c>
      <c r="U1973" s="1">
        <v>0</v>
      </c>
      <c r="V1973" s="1">
        <v>0</v>
      </c>
      <c r="W1973" s="2">
        <f>IF(ISNUMBER(SEARCH("N/A", X1973)), 0, 1)</f>
        <v>0</v>
      </c>
      <c r="X1973" s="1" t="s">
        <v>44</v>
      </c>
      <c r="Y1973" s="1"/>
      <c r="Z1973" s="1"/>
      <c r="AA1973" s="11" cm="1">
        <f t="array" ref="AA1973">IF(ISBLANK(Y1973), 0, VINCentyInvDistance(F1973,G1973,Y1973,Z1973))</f>
        <v>0</v>
      </c>
      <c r="AB1973" s="1">
        <v>0</v>
      </c>
      <c r="AC1973" s="1">
        <v>6.4</v>
      </c>
      <c r="AD1973" s="1">
        <v>0</v>
      </c>
      <c r="AE1973" s="1">
        <v>142</v>
      </c>
      <c r="AF1973" s="1">
        <v>1</v>
      </c>
      <c r="AG1973" s="1" t="s">
        <v>6947</v>
      </c>
      <c r="AH1973" s="1" t="s">
        <v>6948</v>
      </c>
      <c r="AI1973" s="1"/>
      <c r="AJ1973" s="1" t="s">
        <v>55</v>
      </c>
      <c r="AL1973" s="1">
        <v>2</v>
      </c>
      <c r="AM1973" s="1" t="s">
        <v>7138</v>
      </c>
    </row>
    <row r="1974" spans="1:39" ht="12.75" customHeight="1">
      <c r="A1974" s="1"/>
      <c r="B1974" s="1" t="s">
        <v>7139</v>
      </c>
      <c r="C1974" s="1" t="s">
        <v>7140</v>
      </c>
      <c r="D1974" s="3" t="str">
        <f ca="1">IFERROR(__xludf.DUMMYFUNCTION("PROPER(REGEXEXTRACT(B1854, ""(?:https?:\/\/)?(?:www\.)?([a-zA-Z0-9-]+)\.""))"),"Skyscanner")</f>
        <v>Skyscanner</v>
      </c>
      <c r="E1974" s="1" t="s">
        <v>7141</v>
      </c>
      <c r="F1974" s="1">
        <v>6.9434237000000003</v>
      </c>
      <c r="G1974" s="1">
        <v>122.1340689</v>
      </c>
      <c r="H1974" s="1" t="s">
        <v>7142</v>
      </c>
      <c r="I1974" s="1" t="s">
        <v>6799</v>
      </c>
      <c r="J1974" s="1">
        <f>IF(K1974="URBAN",1,IF(K1974="SUBURBAN",2,IF(K1974="RURAL",3,"")))</f>
        <v>2</v>
      </c>
      <c r="K1974" s="1" t="s">
        <v>84</v>
      </c>
      <c r="L1974" s="18">
        <v>46082</v>
      </c>
      <c r="M1974" s="49">
        <v>0.58333333333333337</v>
      </c>
      <c r="N1974" s="18">
        <v>46083</v>
      </c>
      <c r="O1974" s="56">
        <v>0.5</v>
      </c>
      <c r="P1974" s="31" t="str">
        <f>TEXT($L1974, "dddd")</f>
        <v>Sunday</v>
      </c>
      <c r="Q1974" s="39" t="s">
        <v>43</v>
      </c>
      <c r="R1974" s="39">
        <v>8738</v>
      </c>
      <c r="S1974" s="1" t="str">
        <f>IF(OR(MONTH(L1974)=12, MONTH(L1974)&lt;=5), "Dry Season", "Wet Season")</f>
        <v>Dry Season</v>
      </c>
      <c r="T1974" s="1">
        <v>2</v>
      </c>
      <c r="U1974" s="1">
        <v>0</v>
      </c>
      <c r="V1974" s="1">
        <v>0</v>
      </c>
      <c r="W1974" s="2">
        <f>IF(ISNUMBER(SEARCH("N/A", X1974)), 0, 1)</f>
        <v>1</v>
      </c>
      <c r="X1974" s="1" t="s">
        <v>3120</v>
      </c>
      <c r="Y1974" s="1">
        <v>11.176256499999999</v>
      </c>
      <c r="Z1974" s="1">
        <v>119.44114759999999</v>
      </c>
      <c r="AA1974" s="11" cm="1">
        <f t="array" ref="AA1974">IF(ISBLANK(Y1974), 0, VINCentyInvDistance(F1974,G1974,Y1974,Z1974))</f>
        <v>553879.76634633075</v>
      </c>
      <c r="AB1974" s="1">
        <v>0</v>
      </c>
      <c r="AC1974" s="1">
        <v>8.4</v>
      </c>
      <c r="AD1974" s="1">
        <v>4.3</v>
      </c>
      <c r="AE1974" s="1">
        <v>867</v>
      </c>
      <c r="AF1974" s="1">
        <v>1</v>
      </c>
      <c r="AG1974" s="1" t="s">
        <v>3121</v>
      </c>
      <c r="AH1974" s="1" t="s">
        <v>1597</v>
      </c>
      <c r="AI1974" s="1" t="str">
        <f>TRIM(MID(SUBSTITUTE($H1974,",",REPT(" ",200)),(LEN($H1974)-LEN(SUBSTITUTE($H1974,",",""))-2)*200+1,200))</f>
        <v>Zamboanga Peninsula</v>
      </c>
      <c r="AJ1974" s="1" t="s">
        <v>55</v>
      </c>
      <c r="AK1974" t="s">
        <v>16976</v>
      </c>
      <c r="AL1974" s="1">
        <v>3</v>
      </c>
      <c r="AM1974" s="1"/>
    </row>
    <row r="1975" spans="1:39" ht="12.75" customHeight="1">
      <c r="A1975" s="1"/>
      <c r="B1975" s="1" t="s">
        <v>7156</v>
      </c>
      <c r="C1975" s="1" t="s">
        <v>7157</v>
      </c>
      <c r="D1975" s="3" t="str">
        <f ca="1">IFERROR(__xludf.DUMMYFUNCTION("PROPER(REGEXEXTRACT(B1858, ""(?:https?:\/\/)?(?:www\.)?([a-zA-Z0-9-]+)\.""))"),"Skyscanner")</f>
        <v>Skyscanner</v>
      </c>
      <c r="E1975" s="1" t="s">
        <v>7158</v>
      </c>
      <c r="F1975" s="1">
        <v>11.964656</v>
      </c>
      <c r="G1975" s="1">
        <v>121.928718</v>
      </c>
      <c r="H1975" s="1" t="s">
        <v>7159</v>
      </c>
      <c r="I1975" s="1" t="s">
        <v>6799</v>
      </c>
      <c r="J1975" s="1">
        <f>IF(K1975="URBAN",1,IF(K1975="SUBURBAN",2,IF(K1975="RURAL",3,"")))</f>
        <v>2</v>
      </c>
      <c r="K1975" s="1" t="s">
        <v>84</v>
      </c>
      <c r="L1975" s="18">
        <v>46082</v>
      </c>
      <c r="M1975" s="49">
        <v>0.58333333333333337</v>
      </c>
      <c r="N1975" s="18">
        <v>46083</v>
      </c>
      <c r="O1975" s="56">
        <v>0.5</v>
      </c>
      <c r="P1975" s="31" t="str">
        <f>TEXT($L1975, "dddd")</f>
        <v>Sunday</v>
      </c>
      <c r="Q1975" s="39" t="s">
        <v>1026</v>
      </c>
      <c r="R1975" s="39">
        <v>4016</v>
      </c>
      <c r="S1975" s="1" t="str">
        <f>IF(OR(MONTH(L1975)=12, MONTH(L1975)&lt;=5), "Dry Season", "Wet Season")</f>
        <v>Dry Season</v>
      </c>
      <c r="T1975" s="1">
        <v>2</v>
      </c>
      <c r="U1975" s="1">
        <v>0</v>
      </c>
      <c r="V1975" s="1">
        <v>0</v>
      </c>
      <c r="W1975" s="2">
        <f>IF(ISNUMBER(SEARCH("N/A", X1975)), 0, 1)</f>
        <v>0</v>
      </c>
      <c r="X1975" s="1" t="s">
        <v>44</v>
      </c>
      <c r="Y1975" s="1"/>
      <c r="Z1975" s="1"/>
      <c r="AA1975" s="11" cm="1">
        <f t="array" ref="AA1975">IF(ISBLANK(Y1975), 0, VINCentyInvDistance(F1975,G1975,Y1975,Z1975))</f>
        <v>0</v>
      </c>
      <c r="AB1975" s="1">
        <v>0</v>
      </c>
      <c r="AC1975" s="1">
        <v>8.4</v>
      </c>
      <c r="AD1975" s="1">
        <v>3.6</v>
      </c>
      <c r="AE1975" s="1">
        <v>492</v>
      </c>
      <c r="AF1975" s="1">
        <v>1</v>
      </c>
      <c r="AG1975" s="1" t="s">
        <v>4814</v>
      </c>
      <c r="AH1975" s="1" t="s">
        <v>4815</v>
      </c>
      <c r="AI1975" s="1"/>
      <c r="AJ1975" s="1" t="s">
        <v>55</v>
      </c>
      <c r="AK1975" t="s">
        <v>17094</v>
      </c>
      <c r="AL1975" s="1">
        <v>2</v>
      </c>
      <c r="AM1975" s="1" t="s">
        <v>7160</v>
      </c>
    </row>
    <row r="1976" spans="1:39" ht="12.75" customHeight="1">
      <c r="A1976" s="1"/>
      <c r="B1976" s="1" t="s">
        <v>7161</v>
      </c>
      <c r="C1976" s="1" t="s">
        <v>7162</v>
      </c>
      <c r="D1976" s="3" t="str">
        <f ca="1">IFERROR(__xludf.DUMMYFUNCTION("PROPER(REGEXEXTRACT(B1859, ""(?:https?:\/\/)?(?:www\.)?([a-zA-Z0-9-]+)\.""))"),"Google")</f>
        <v>Google</v>
      </c>
      <c r="E1976" s="1" t="s">
        <v>7163</v>
      </c>
      <c r="F1976" s="1">
        <v>6.9158249999999999</v>
      </c>
      <c r="G1976" s="1">
        <v>122.07164899999999</v>
      </c>
      <c r="H1976" s="1" t="s">
        <v>7164</v>
      </c>
      <c r="I1976" s="1" t="s">
        <v>6799</v>
      </c>
      <c r="J1976" s="1">
        <f>IF(K1976="URBAN",1,IF(K1976="SUBURBAN",2,IF(K1976="RURAL",3,"")))</f>
        <v>2</v>
      </c>
      <c r="K1976" s="1" t="s">
        <v>84</v>
      </c>
      <c r="L1976" s="18">
        <v>46082</v>
      </c>
      <c r="M1976" s="49">
        <v>0.625</v>
      </c>
      <c r="N1976" s="18">
        <v>46083</v>
      </c>
      <c r="O1976" s="56">
        <v>0.5</v>
      </c>
      <c r="P1976" s="31" t="str">
        <f>TEXT($L1976, "dddd")</f>
        <v>Sunday</v>
      </c>
      <c r="Q1976" s="39" t="s">
        <v>531</v>
      </c>
      <c r="R1976" s="39">
        <v>1523</v>
      </c>
      <c r="S1976" s="1" t="str">
        <f>IF(OR(MONTH(L1976)=12, MONTH(L1976)&lt;=5), "Dry Season", "Wet Season")</f>
        <v>Dry Season</v>
      </c>
      <c r="T1976" s="1">
        <v>1</v>
      </c>
      <c r="U1976" s="1">
        <v>0</v>
      </c>
      <c r="V1976" s="1">
        <v>0</v>
      </c>
      <c r="W1976" s="2">
        <f>IF(ISNUMBER(SEARCH("N/A", X1976)), 0, 1)</f>
        <v>0</v>
      </c>
      <c r="X1976" s="1" t="s">
        <v>44</v>
      </c>
      <c r="Y1976" s="1"/>
      <c r="Z1976" s="1"/>
      <c r="AA1976" s="11" cm="1">
        <f t="array" ref="AA1976">IF(ISBLANK(Y1976), 0, VINCentyInvDistance(F1976,G1976,Y1976,Z1976))</f>
        <v>0</v>
      </c>
      <c r="AB1976" s="1">
        <v>0</v>
      </c>
      <c r="AC1976" s="1">
        <v>0</v>
      </c>
      <c r="AD1976" s="1">
        <v>0</v>
      </c>
      <c r="AE1976" s="1">
        <v>7</v>
      </c>
      <c r="AF1976" s="1">
        <v>1</v>
      </c>
      <c r="AG1976" s="1" t="s">
        <v>6947</v>
      </c>
      <c r="AH1976" s="1" t="s">
        <v>6948</v>
      </c>
      <c r="AI1976" s="1"/>
      <c r="AJ1976" s="1" t="s">
        <v>55</v>
      </c>
      <c r="AL1976" s="1">
        <v>2</v>
      </c>
      <c r="AM1976" s="1" t="s">
        <v>7165</v>
      </c>
    </row>
    <row r="1977" spans="1:39" ht="12.75" customHeight="1">
      <c r="A1977" s="1"/>
      <c r="B1977" s="1" t="s">
        <v>7171</v>
      </c>
      <c r="C1977" s="1" t="s">
        <v>7172</v>
      </c>
      <c r="D1977" s="3" t="str">
        <f ca="1">IFERROR(__xludf.DUMMYFUNCTION("PROPER(REGEXEXTRACT(B1861, ""(?:https?:\/\/)?(?:www\.)?([a-zA-Z0-9-]+)\.""))"),"Google")</f>
        <v>Google</v>
      </c>
      <c r="E1977" s="1" t="s">
        <v>7173</v>
      </c>
      <c r="F1977" s="1">
        <v>10.307672</v>
      </c>
      <c r="G1977" s="1">
        <v>124.013707</v>
      </c>
      <c r="H1977" s="1" t="s">
        <v>7174</v>
      </c>
      <c r="I1977" s="1" t="s">
        <v>6799</v>
      </c>
      <c r="J1977" s="1">
        <f>IF(K1977="URBAN",1,IF(K1977="SUBURBAN",2,IF(K1977="RURAL",3,"")))</f>
        <v>2</v>
      </c>
      <c r="K1977" s="1" t="s">
        <v>84</v>
      </c>
      <c r="L1977" s="18">
        <v>46082</v>
      </c>
      <c r="M1977" s="49">
        <v>0.625</v>
      </c>
      <c r="N1977" s="18">
        <v>46083</v>
      </c>
      <c r="O1977" s="56">
        <v>0.5</v>
      </c>
      <c r="P1977" s="31" t="str">
        <f>TEXT($L1977, "dddd")</f>
        <v>Sunday</v>
      </c>
      <c r="Q1977" s="39" t="s">
        <v>111</v>
      </c>
      <c r="R1977" s="39">
        <v>2605</v>
      </c>
      <c r="S1977" s="1" t="str">
        <f>IF(OR(MONTH(L1977)=12, MONTH(L1977)&lt;=5), "Dry Season", "Wet Season")</f>
        <v>Dry Season</v>
      </c>
      <c r="T1977" s="1">
        <v>1</v>
      </c>
      <c r="U1977" s="1">
        <v>0</v>
      </c>
      <c r="V1977" s="1">
        <v>0</v>
      </c>
      <c r="W1977" s="2">
        <f>IF(ISNUMBER(SEARCH("N/A", X1977)), 0, 1)</f>
        <v>0</v>
      </c>
      <c r="X1977" s="1" t="s">
        <v>44</v>
      </c>
      <c r="Y1977" s="1"/>
      <c r="Z1977" s="1"/>
      <c r="AA1977" s="11" cm="1">
        <f t="array" ref="AA1977">IF(ISBLANK(Y1977), 0, VINCentyInvDistance(F1977,G1977,Y1977,Z1977))</f>
        <v>0</v>
      </c>
      <c r="AB1977" s="1">
        <v>0</v>
      </c>
      <c r="AC1977" s="1">
        <v>0</v>
      </c>
      <c r="AD1977" s="1">
        <v>0</v>
      </c>
      <c r="AE1977" s="1">
        <v>104</v>
      </c>
      <c r="AF1977" s="1">
        <v>1</v>
      </c>
      <c r="AG1977" s="1" t="str">
        <f>TRIM(MID(SUBSTITUTE($H1977,",",REPT(" ",200)),(LEN($H1977)-LEN(SUBSTITUTE($H1977,",",""))-4)*200+1,200))</f>
        <v>Mactan</v>
      </c>
      <c r="AH1977" s="1" t="str">
        <f>TRIM(MID(SUBSTITUTE($H1977,",",REPT(" ",200)),(LEN($H1977)-LEN(SUBSTITUTE($H1977,",",""))-3)*200+1,200))</f>
        <v>Lapu-Lapu</v>
      </c>
      <c r="AI1977" s="1" t="str">
        <f>TRIM(MID(SUBSTITUTE($H1977,",",REPT(" ",200)),(LEN($H1977)-LEN(SUBSTITUTE($H1977,",",""))-2)*200+1,200))</f>
        <v>Central Visayas</v>
      </c>
      <c r="AJ1977" s="1" t="str">
        <f>TRIM(MID(SUBSTITUTE($H1977,",",REPT(" ",200)),(LEN($H1977)-LEN(SUBSTITUTE($H1977,",",""))-0)*200+1,200))</f>
        <v>Philippines</v>
      </c>
      <c r="AL1977" s="2">
        <v>0</v>
      </c>
      <c r="AM1977" s="1"/>
    </row>
    <row r="1978" spans="1:39" ht="12.75" customHeight="1">
      <c r="A1978" s="1"/>
      <c r="B1978" s="1" t="s">
        <v>7175</v>
      </c>
      <c r="C1978" s="1" t="s">
        <v>7176</v>
      </c>
      <c r="D1978" s="3" t="str">
        <f ca="1">IFERROR(__xludf.DUMMYFUNCTION("PROPER(REGEXEXTRACT(B1862, ""(?:https?:\/\/)?(?:www\.)?([a-zA-Z0-9-]+)\.""))"),"Google")</f>
        <v>Google</v>
      </c>
      <c r="E1978" s="1" t="s">
        <v>7177</v>
      </c>
      <c r="F1978" s="1">
        <v>10.308770000000001</v>
      </c>
      <c r="G1978" s="1">
        <v>124.01232</v>
      </c>
      <c r="H1978" s="1" t="s">
        <v>7178</v>
      </c>
      <c r="I1978" s="1" t="s">
        <v>2622</v>
      </c>
      <c r="J1978" s="1">
        <f>IF(K1978="URBAN",1,IF(K1978="SUBURBAN",2,IF(K1978="RURAL",3,"")))</f>
        <v>2</v>
      </c>
      <c r="K1978" s="1" t="s">
        <v>84</v>
      </c>
      <c r="L1978" s="18">
        <v>46082</v>
      </c>
      <c r="M1978" s="49">
        <v>0.625</v>
      </c>
      <c r="N1978" s="18">
        <v>46083</v>
      </c>
      <c r="O1978" s="56">
        <v>0.5</v>
      </c>
      <c r="P1978" s="31" t="str">
        <f>TEXT($L1978, "dddd")</f>
        <v>Sunday</v>
      </c>
      <c r="Q1978" s="39" t="s">
        <v>111</v>
      </c>
      <c r="R1978" s="39">
        <v>5524</v>
      </c>
      <c r="S1978" s="1" t="str">
        <f>IF(OR(MONTH(L1978)=12, MONTH(L1978)&lt;=5), "Dry Season", "Wet Season")</f>
        <v>Dry Season</v>
      </c>
      <c r="T1978" s="1">
        <v>1</v>
      </c>
      <c r="U1978" s="1">
        <v>1</v>
      </c>
      <c r="V1978" s="1">
        <v>0</v>
      </c>
      <c r="W1978" s="2">
        <f>IF(ISNUMBER(SEARCH("N/A", X1978)), 0, 1)</f>
        <v>0</v>
      </c>
      <c r="X1978" s="1" t="s">
        <v>44</v>
      </c>
      <c r="Y1978" s="1"/>
      <c r="Z1978" s="1"/>
      <c r="AA1978" s="11" cm="1">
        <f t="array" ref="AA1978">IF(ISBLANK(Y1978), 0, VINCentyInvDistance(F1978,G1978,Y1978,Z1978))</f>
        <v>0</v>
      </c>
      <c r="AB1978" s="1">
        <v>0</v>
      </c>
      <c r="AC1978" s="1">
        <v>0</v>
      </c>
      <c r="AD1978" s="1">
        <v>0</v>
      </c>
      <c r="AE1978" s="1">
        <v>1667</v>
      </c>
      <c r="AF1978" s="1">
        <v>1</v>
      </c>
      <c r="AG1978" s="1" t="s">
        <v>4948</v>
      </c>
      <c r="AH1978" s="1" t="s">
        <v>731</v>
      </c>
      <c r="AI1978" s="1" t="str">
        <f>TRIM(MID(SUBSTITUTE($H1978,",",REPT(" ",200)),(LEN($H1978)-LEN(SUBSTITUTE($H1978,",",""))-2)*200+1,200))</f>
        <v>Central Visayas</v>
      </c>
      <c r="AJ1978" s="1" t="s">
        <v>55</v>
      </c>
      <c r="AL1978" s="1">
        <v>5</v>
      </c>
      <c r="AM1978" s="1" t="s">
        <v>7179</v>
      </c>
    </row>
    <row r="1979" spans="1:39" ht="12.75" customHeight="1">
      <c r="A1979" s="1"/>
      <c r="B1979" s="1" t="s">
        <v>7180</v>
      </c>
      <c r="C1979" s="1" t="s">
        <v>7181</v>
      </c>
      <c r="D1979" s="3" t="str">
        <f ca="1">IFERROR(__xludf.DUMMYFUNCTION("PROPER(REGEXEXTRACT(B1863, ""(?:https?:\/\/)?(?:www\.)?([a-zA-Z0-9-]+)\.""))"),"Skyscanner")</f>
        <v>Skyscanner</v>
      </c>
      <c r="E1979" s="1" t="s">
        <v>7182</v>
      </c>
      <c r="F1979" s="1">
        <v>10.286552</v>
      </c>
      <c r="G1979" s="1">
        <v>123.999377</v>
      </c>
      <c r="H1979" s="1" t="s">
        <v>7183</v>
      </c>
      <c r="I1979" s="1" t="s">
        <v>2622</v>
      </c>
      <c r="J1979" s="1">
        <f>IF(K1979="URBAN",1,IF(K1979="SUBURBAN",2,IF(K1979="RURAL",3,"")))</f>
        <v>2</v>
      </c>
      <c r="K1979" s="1" t="s">
        <v>84</v>
      </c>
      <c r="L1979" s="18">
        <v>46082</v>
      </c>
      <c r="M1979" s="49">
        <v>0.625</v>
      </c>
      <c r="N1979" s="18">
        <v>46083</v>
      </c>
      <c r="O1979" s="56">
        <v>0.5</v>
      </c>
      <c r="P1979" s="31" t="str">
        <f>TEXT($L1979, "dddd")</f>
        <v>Sunday</v>
      </c>
      <c r="Q1979" s="39" t="s">
        <v>111</v>
      </c>
      <c r="R1979" s="39">
        <v>1357</v>
      </c>
      <c r="S1979" s="1" t="str">
        <f>IF(OR(MONTH(L1979)=12, MONTH(L1979)&lt;=5), "Dry Season", "Wet Season")</f>
        <v>Dry Season</v>
      </c>
      <c r="T1979" s="1">
        <v>1</v>
      </c>
      <c r="U1979" s="1">
        <v>0</v>
      </c>
      <c r="V1979" s="1">
        <v>0</v>
      </c>
      <c r="W1979" s="2">
        <f>IF(ISNUMBER(SEARCH("N/A", X1979)), 0, 1)</f>
        <v>0</v>
      </c>
      <c r="X1979" s="1" t="s">
        <v>44</v>
      </c>
      <c r="Y1979" s="1"/>
      <c r="Z1979" s="1"/>
      <c r="AA1979" s="11" cm="1">
        <f t="array" ref="AA1979">IF(ISBLANK(Y1979), 0, VINCentyInvDistance(F1979,G1979,Y1979,Z1979))</f>
        <v>0</v>
      </c>
      <c r="AB1979" s="1">
        <v>1</v>
      </c>
      <c r="AC1979" s="1">
        <v>7.4</v>
      </c>
      <c r="AD1979" s="1">
        <v>3.8</v>
      </c>
      <c r="AE1979" s="1">
        <v>1123</v>
      </c>
      <c r="AF1979" s="1">
        <v>1</v>
      </c>
      <c r="AG1979" s="1" t="s">
        <v>731</v>
      </c>
      <c r="AH1979" s="1" t="s">
        <v>731</v>
      </c>
      <c r="AI1979" s="1"/>
      <c r="AJ1979" s="1" t="s">
        <v>55</v>
      </c>
      <c r="AK1979" t="s">
        <v>17095</v>
      </c>
      <c r="AL1979" s="1">
        <v>4</v>
      </c>
      <c r="AM1979" s="1" t="s">
        <v>7184</v>
      </c>
    </row>
    <row r="1980" spans="1:39" ht="12.75" customHeight="1">
      <c r="A1980" s="1"/>
      <c r="B1980" s="1" t="s">
        <v>7185</v>
      </c>
      <c r="C1980" s="1" t="s">
        <v>7186</v>
      </c>
      <c r="D1980" s="3" t="str">
        <f ca="1">IFERROR(__xludf.DUMMYFUNCTION("PROPER(REGEXEXTRACT(B1864, ""(?:https?:\/\/)?(?:www\.)?([a-zA-Z0-9-]+)\.""))"),"Skyscanner")</f>
        <v>Skyscanner</v>
      </c>
      <c r="E1980" s="1" t="s">
        <v>7187</v>
      </c>
      <c r="F1980" s="1">
        <v>10.305959</v>
      </c>
      <c r="G1980" s="1">
        <v>123.960311</v>
      </c>
      <c r="H1980" s="1" t="s">
        <v>7188</v>
      </c>
      <c r="I1980" s="1" t="s">
        <v>2622</v>
      </c>
      <c r="J1980" s="1">
        <f>IF(K1980="URBAN",1,IF(K1980="SUBURBAN",2,IF(K1980="RURAL",3,"")))</f>
        <v>2</v>
      </c>
      <c r="K1980" s="1" t="s">
        <v>84</v>
      </c>
      <c r="L1980" s="18">
        <v>46082</v>
      </c>
      <c r="M1980" s="49">
        <v>0.58333333333333337</v>
      </c>
      <c r="N1980" s="18">
        <v>46083</v>
      </c>
      <c r="O1980" s="56">
        <v>0.5</v>
      </c>
      <c r="P1980" s="31" t="str">
        <f>TEXT($L1980, "dddd")</f>
        <v>Sunday</v>
      </c>
      <c r="Q1980" s="39" t="s">
        <v>111</v>
      </c>
      <c r="R1980" s="39">
        <v>1739</v>
      </c>
      <c r="S1980" s="1" t="str">
        <f>IF(OR(MONTH(L1980)=12, MONTH(L1980)&lt;=5), "Dry Season", "Wet Season")</f>
        <v>Dry Season</v>
      </c>
      <c r="T1980" s="1">
        <v>1</v>
      </c>
      <c r="U1980" s="1">
        <v>0</v>
      </c>
      <c r="V1980" s="1">
        <v>0</v>
      </c>
      <c r="W1980" s="2">
        <f>IF(ISNUMBER(SEARCH("N/A", X1980)), 0, 1)</f>
        <v>0</v>
      </c>
      <c r="X1980" s="1" t="s">
        <v>44</v>
      </c>
      <c r="Y1980" s="1"/>
      <c r="Z1980" s="1"/>
      <c r="AA1980" s="11" cm="1">
        <f t="array" ref="AA1980">IF(ISBLANK(Y1980), 0, VINCentyInvDistance(F1980,G1980,Y1980,Z1980))</f>
        <v>0</v>
      </c>
      <c r="AB1980" s="1">
        <v>0</v>
      </c>
      <c r="AC1980" s="1">
        <v>6.2</v>
      </c>
      <c r="AD1980" s="1">
        <v>4.2</v>
      </c>
      <c r="AE1980" s="1">
        <v>536</v>
      </c>
      <c r="AF1980" s="1">
        <v>1</v>
      </c>
      <c r="AG1980" s="1" t="s">
        <v>731</v>
      </c>
      <c r="AH1980" s="1" t="s">
        <v>731</v>
      </c>
      <c r="AI1980" s="1"/>
      <c r="AJ1980" s="1" t="s">
        <v>55</v>
      </c>
      <c r="AK1980" t="s">
        <v>17096</v>
      </c>
      <c r="AL1980" s="1">
        <v>4</v>
      </c>
      <c r="AM1980" s="1" t="s">
        <v>7189</v>
      </c>
    </row>
    <row r="1981" spans="1:39" ht="12.75" customHeight="1">
      <c r="A1981" s="1"/>
      <c r="B1981" s="1" t="s">
        <v>7195</v>
      </c>
      <c r="C1981" s="1" t="s">
        <v>7196</v>
      </c>
      <c r="D1981" s="3" t="str">
        <f ca="1">IFERROR(__xludf.DUMMYFUNCTION("PROPER(REGEXEXTRACT(B1866, ""(?:https?:\/\/)?(?:www\.)?([a-zA-Z0-9-]+)\.""))"),"Skyscanner")</f>
        <v>Skyscanner</v>
      </c>
      <c r="E1981" s="1" t="s">
        <v>7197</v>
      </c>
      <c r="F1981" s="1">
        <v>10.333320000000001</v>
      </c>
      <c r="G1981" s="1">
        <v>124.04506000000001</v>
      </c>
      <c r="H1981" s="1" t="s">
        <v>7198</v>
      </c>
      <c r="I1981" s="1" t="s">
        <v>2622</v>
      </c>
      <c r="J1981" s="1">
        <f>IF(K1981="URBAN",1,IF(K1981="SUBURBAN",2,IF(K1981="RURAL",3,"")))</f>
        <v>2</v>
      </c>
      <c r="K1981" s="1" t="s">
        <v>84</v>
      </c>
      <c r="L1981" s="18">
        <v>46082</v>
      </c>
      <c r="M1981" s="49">
        <v>0.58333333333333337</v>
      </c>
      <c r="N1981" s="18">
        <v>46083</v>
      </c>
      <c r="O1981" s="56">
        <v>0.5</v>
      </c>
      <c r="P1981" s="31" t="str">
        <f>TEXT($L1981, "dddd")</f>
        <v>Sunday</v>
      </c>
      <c r="Q1981" s="39" t="s">
        <v>111</v>
      </c>
      <c r="R1981" s="39">
        <v>923</v>
      </c>
      <c r="S1981" s="1" t="str">
        <f>IF(OR(MONTH(L1981)=12, MONTH(L1981)&lt;=5), "Dry Season", "Wet Season")</f>
        <v>Dry Season</v>
      </c>
      <c r="T1981" s="1">
        <v>1</v>
      </c>
      <c r="U1981" s="1">
        <v>0</v>
      </c>
      <c r="V1981" s="1">
        <v>0</v>
      </c>
      <c r="W1981" s="2">
        <f>IF(ISNUMBER(SEARCH("N/A", X1981)), 0, 1)</f>
        <v>0</v>
      </c>
      <c r="X1981" s="1" t="s">
        <v>44</v>
      </c>
      <c r="Y1981" s="1"/>
      <c r="Z1981" s="1"/>
      <c r="AA1981" s="11" cm="1">
        <f t="array" ref="AA1981">IF(ISBLANK(Y1981), 0, VINCentyInvDistance(F1981,G1981,Y1981,Z1981))</f>
        <v>0</v>
      </c>
      <c r="AB1981" s="1">
        <v>0</v>
      </c>
      <c r="AC1981" s="1">
        <v>8.6</v>
      </c>
      <c r="AD1981" s="1">
        <v>3.2</v>
      </c>
      <c r="AE1981" s="1">
        <v>54</v>
      </c>
      <c r="AF1981" s="1">
        <v>1</v>
      </c>
      <c r="AG1981" s="1" t="s">
        <v>731</v>
      </c>
      <c r="AH1981" s="1" t="s">
        <v>731</v>
      </c>
      <c r="AI1981" s="1"/>
      <c r="AJ1981" s="1" t="s">
        <v>55</v>
      </c>
      <c r="AK1981" t="s">
        <v>17098</v>
      </c>
      <c r="AL1981" s="1">
        <v>4</v>
      </c>
      <c r="AM1981" s="1" t="s">
        <v>7199</v>
      </c>
    </row>
    <row r="1982" spans="1:39" ht="12.75" customHeight="1">
      <c r="A1982" s="1"/>
      <c r="B1982" s="1" t="s">
        <v>7200</v>
      </c>
      <c r="C1982" s="1" t="s">
        <v>7201</v>
      </c>
      <c r="D1982" s="3" t="str">
        <f ca="1">IFERROR(__xludf.DUMMYFUNCTION("PROPER(REGEXEXTRACT(B1867, ""(?:https?:\/\/)?(?:www\.)?([a-zA-Z0-9-]+)\.""))"),"Skyscanner")</f>
        <v>Skyscanner</v>
      </c>
      <c r="E1982" s="1" t="s">
        <v>7202</v>
      </c>
      <c r="F1982" s="1">
        <v>10.325556000000001</v>
      </c>
      <c r="G1982" s="1">
        <v>123.97551300000001</v>
      </c>
      <c r="H1982" s="1" t="s">
        <v>7203</v>
      </c>
      <c r="I1982" s="1" t="s">
        <v>2622</v>
      </c>
      <c r="J1982" s="1">
        <f>IF(K1982="URBAN",1,IF(K1982="SUBURBAN",2,IF(K1982="RURAL",3,"")))</f>
        <v>2</v>
      </c>
      <c r="K1982" s="1" t="s">
        <v>84</v>
      </c>
      <c r="L1982" s="18">
        <v>46082</v>
      </c>
      <c r="M1982" s="49">
        <v>0.58333333333333337</v>
      </c>
      <c r="N1982" s="18">
        <v>46083</v>
      </c>
      <c r="O1982" s="56">
        <v>0.5</v>
      </c>
      <c r="P1982" s="31" t="str">
        <f>TEXT($L1982, "dddd")</f>
        <v>Sunday</v>
      </c>
      <c r="Q1982" s="39" t="s">
        <v>111</v>
      </c>
      <c r="R1982" s="39">
        <v>3014</v>
      </c>
      <c r="S1982" s="1" t="str">
        <f>IF(OR(MONTH(L1982)=12, MONTH(L1982)&lt;=5), "Dry Season", "Wet Season")</f>
        <v>Dry Season</v>
      </c>
      <c r="T1982" s="1">
        <v>1</v>
      </c>
      <c r="U1982" s="1">
        <v>1</v>
      </c>
      <c r="V1982" s="1">
        <v>0</v>
      </c>
      <c r="W1982" s="2">
        <f>IF(ISNUMBER(SEARCH("N/A", X1982)), 0, 1)</f>
        <v>0</v>
      </c>
      <c r="X1982" s="1" t="s">
        <v>44</v>
      </c>
      <c r="Y1982" s="1"/>
      <c r="Z1982" s="1"/>
      <c r="AA1982" s="11" cm="1">
        <f t="array" ref="AA1982">IF(ISBLANK(Y1982), 0, VINCentyInvDistance(F1982,G1982,Y1982,Z1982))</f>
        <v>0</v>
      </c>
      <c r="AB1982" s="1">
        <v>0</v>
      </c>
      <c r="AC1982" s="1">
        <v>8</v>
      </c>
      <c r="AD1982" s="1">
        <v>3.8</v>
      </c>
      <c r="AE1982" s="1">
        <v>243</v>
      </c>
      <c r="AF1982" s="1">
        <v>1</v>
      </c>
      <c r="AG1982" s="1" t="s">
        <v>731</v>
      </c>
      <c r="AH1982" s="1" t="s">
        <v>731</v>
      </c>
      <c r="AI1982" s="1"/>
      <c r="AJ1982" s="1" t="s">
        <v>55</v>
      </c>
      <c r="AK1982" t="s">
        <v>7204</v>
      </c>
      <c r="AL1982" s="1">
        <v>2</v>
      </c>
      <c r="AM1982" s="1" t="s">
        <v>7205</v>
      </c>
    </row>
    <row r="1983" spans="1:39" ht="12.75" customHeight="1">
      <c r="A1983" s="1"/>
      <c r="B1983" s="1" t="s">
        <v>7206</v>
      </c>
      <c r="C1983" s="1" t="s">
        <v>7207</v>
      </c>
      <c r="D1983" s="3" t="str">
        <f ca="1">IFERROR(__xludf.DUMMYFUNCTION("PROPER(REGEXEXTRACT(B1868, ""(?:https?:\/\/)?(?:www\.)?([a-zA-Z0-9-]+)\.""))"),"Skyscanner")</f>
        <v>Skyscanner</v>
      </c>
      <c r="E1983" s="1" t="s">
        <v>7208</v>
      </c>
      <c r="F1983" s="1">
        <v>10.255667000000001</v>
      </c>
      <c r="G1983" s="1">
        <v>123.97296900000001</v>
      </c>
      <c r="H1983" s="1" t="s">
        <v>7209</v>
      </c>
      <c r="I1983" s="1" t="s">
        <v>2622</v>
      </c>
      <c r="J1983" s="1">
        <f>IF(K1983="URBAN",1,IF(K1983="SUBURBAN",2,IF(K1983="RURAL",3,"")))</f>
        <v>2</v>
      </c>
      <c r="K1983" s="1" t="s">
        <v>84</v>
      </c>
      <c r="L1983" s="18">
        <v>46082</v>
      </c>
      <c r="M1983" s="49">
        <v>0.625</v>
      </c>
      <c r="N1983" s="18">
        <v>46083</v>
      </c>
      <c r="O1983" s="56">
        <v>0.5</v>
      </c>
      <c r="P1983" s="31" t="str">
        <f>TEXT($L1983, "dddd")</f>
        <v>Sunday</v>
      </c>
      <c r="Q1983" s="39" t="s">
        <v>111</v>
      </c>
      <c r="R1983" s="39">
        <v>1926</v>
      </c>
      <c r="S1983" s="1" t="str">
        <f>IF(OR(MONTH(L1983)=12, MONTH(L1983)&lt;=5), "Dry Season", "Wet Season")</f>
        <v>Dry Season</v>
      </c>
      <c r="T1983" s="1">
        <v>1</v>
      </c>
      <c r="U1983" s="1">
        <v>0</v>
      </c>
      <c r="V1983" s="1">
        <v>1</v>
      </c>
      <c r="W1983" s="2">
        <f>IF(ISNUMBER(SEARCH("N/A", X1983)), 0, 1)</f>
        <v>0</v>
      </c>
      <c r="X1983" s="1" t="s">
        <v>44</v>
      </c>
      <c r="Y1983" s="1"/>
      <c r="Z1983" s="1"/>
      <c r="AA1983" s="11" cm="1">
        <f t="array" ref="AA1983">IF(ISBLANK(Y1983), 0, VINCentyInvDistance(F1983,G1983,Y1983,Z1983))</f>
        <v>0</v>
      </c>
      <c r="AB1983" s="1">
        <v>0</v>
      </c>
      <c r="AC1983" s="1">
        <v>6.2</v>
      </c>
      <c r="AD1983" s="1">
        <v>3.8</v>
      </c>
      <c r="AE1983" s="1">
        <v>668</v>
      </c>
      <c r="AF1983" s="1">
        <v>1</v>
      </c>
      <c r="AG1983" s="1" t="s">
        <v>4948</v>
      </c>
      <c r="AH1983" s="1" t="s">
        <v>731</v>
      </c>
      <c r="AI1983" s="1"/>
      <c r="AJ1983" s="1" t="s">
        <v>55</v>
      </c>
      <c r="AK1983" t="s">
        <v>17099</v>
      </c>
      <c r="AL1983" s="1">
        <v>3.5</v>
      </c>
      <c r="AM1983" s="1" t="s">
        <v>7210</v>
      </c>
    </row>
    <row r="1984" spans="1:39" ht="12.75" customHeight="1">
      <c r="A1984" s="1"/>
      <c r="B1984" s="1" t="s">
        <v>7211</v>
      </c>
      <c r="C1984" s="1" t="s">
        <v>7212</v>
      </c>
      <c r="D1984" s="3" t="str">
        <f ca="1">IFERROR(__xludf.DUMMYFUNCTION("PROPER(REGEXEXTRACT(B1869, ""(?:https?:\/\/)?(?:www\.)?([a-zA-Z0-9-]+)\.""))"),"Skyscanner")</f>
        <v>Skyscanner</v>
      </c>
      <c r="E1984" s="1" t="s">
        <v>7213</v>
      </c>
      <c r="F1984" s="1">
        <v>10.321479</v>
      </c>
      <c r="G1984" s="1">
        <v>123.967758</v>
      </c>
      <c r="H1984" s="1" t="s">
        <v>7214</v>
      </c>
      <c r="I1984" s="1" t="s">
        <v>2622</v>
      </c>
      <c r="J1984" s="1">
        <f>IF(K1984="URBAN",1,IF(K1984="SUBURBAN",2,IF(K1984="RURAL",3,"")))</f>
        <v>2</v>
      </c>
      <c r="K1984" s="1" t="s">
        <v>84</v>
      </c>
      <c r="L1984" s="18">
        <v>46082</v>
      </c>
      <c r="M1984" s="49">
        <v>0.58333333333333337</v>
      </c>
      <c r="N1984" s="18">
        <v>46083</v>
      </c>
      <c r="O1984" s="56">
        <v>0.5</v>
      </c>
      <c r="P1984" s="31" t="str">
        <f>TEXT($L1984, "dddd")</f>
        <v>Sunday</v>
      </c>
      <c r="Q1984" s="39" t="s">
        <v>111</v>
      </c>
      <c r="R1984" s="39">
        <v>775</v>
      </c>
      <c r="S1984" s="1" t="str">
        <f>IF(OR(MONTH(L1984)=12, MONTH(L1984)&lt;=5), "Dry Season", "Wet Season")</f>
        <v>Dry Season</v>
      </c>
      <c r="T1984" s="1">
        <v>1</v>
      </c>
      <c r="U1984" s="1">
        <v>0</v>
      </c>
      <c r="V1984" s="1">
        <v>0</v>
      </c>
      <c r="W1984" s="2">
        <f>IF(ISNUMBER(SEARCH("N/A", X1984)), 0, 1)</f>
        <v>0</v>
      </c>
      <c r="X1984" s="1" t="s">
        <v>44</v>
      </c>
      <c r="Y1984" s="1"/>
      <c r="Z1984" s="1"/>
      <c r="AA1984" s="11" cm="1">
        <f t="array" ref="AA1984">IF(ISBLANK(Y1984), 0, VINCentyInvDistance(F1984,G1984,Y1984,Z1984))</f>
        <v>0</v>
      </c>
      <c r="AB1984" s="1">
        <v>1</v>
      </c>
      <c r="AC1984" s="1">
        <v>6.6</v>
      </c>
      <c r="AD1984" s="1">
        <v>2.9</v>
      </c>
      <c r="AE1984" s="1">
        <v>321</v>
      </c>
      <c r="AF1984" s="1">
        <v>1</v>
      </c>
      <c r="AG1984" s="1" t="s">
        <v>731</v>
      </c>
      <c r="AH1984" s="1" t="s">
        <v>731</v>
      </c>
      <c r="AI1984" s="1"/>
      <c r="AJ1984" s="1" t="s">
        <v>55</v>
      </c>
      <c r="AK1984" t="s">
        <v>17100</v>
      </c>
      <c r="AL1984" s="1">
        <v>3</v>
      </c>
      <c r="AM1984" s="1" t="s">
        <v>7215</v>
      </c>
    </row>
    <row r="1985" spans="1:39" ht="12.75" customHeight="1">
      <c r="A1985" s="1"/>
      <c r="B1985" s="1" t="s">
        <v>7216</v>
      </c>
      <c r="C1985" s="1" t="s">
        <v>7217</v>
      </c>
      <c r="D1985" s="3" t="str">
        <f ca="1">IFERROR(__xludf.DUMMYFUNCTION("PROPER(REGEXEXTRACT(B1870, ""(?:https?:\/\/)?(?:www\.)?([a-zA-Z0-9-]+)\.""))"),"Skyscanner")</f>
        <v>Skyscanner</v>
      </c>
      <c r="E1985" s="1" t="s">
        <v>7218</v>
      </c>
      <c r="F1985" s="1">
        <v>10.302244</v>
      </c>
      <c r="G1985" s="1">
        <v>123.95952</v>
      </c>
      <c r="H1985" s="1" t="s">
        <v>7219</v>
      </c>
      <c r="I1985" s="1" t="s">
        <v>2622</v>
      </c>
      <c r="J1985" s="1">
        <f>IF(K1985="URBAN",1,IF(K1985="SUBURBAN",2,IF(K1985="RURAL",3,"")))</f>
        <v>2</v>
      </c>
      <c r="K1985" s="1" t="s">
        <v>84</v>
      </c>
      <c r="L1985" s="18">
        <v>46082</v>
      </c>
      <c r="M1985" s="49">
        <v>0.58333333333333337</v>
      </c>
      <c r="N1985" s="18">
        <v>46083</v>
      </c>
      <c r="O1985" s="56">
        <v>0.5</v>
      </c>
      <c r="P1985" s="31" t="str">
        <f>TEXT($L1985, "dddd")</f>
        <v>Sunday</v>
      </c>
      <c r="Q1985" s="39" t="s">
        <v>111</v>
      </c>
      <c r="R1985" s="39">
        <v>1184</v>
      </c>
      <c r="S1985" s="1" t="str">
        <f>IF(OR(MONTH(L1985)=12, MONTH(L1985)&lt;=5), "Dry Season", "Wet Season")</f>
        <v>Dry Season</v>
      </c>
      <c r="T1985" s="1">
        <v>1</v>
      </c>
      <c r="U1985" s="1">
        <v>0</v>
      </c>
      <c r="V1985" s="1">
        <v>0</v>
      </c>
      <c r="W1985" s="2">
        <f>IF(ISNUMBER(SEARCH("N/A", X1985)), 0, 1)</f>
        <v>0</v>
      </c>
      <c r="X1985" s="1" t="s">
        <v>44</v>
      </c>
      <c r="Y1985" s="1"/>
      <c r="Z1985" s="1"/>
      <c r="AA1985" s="11" cm="1">
        <f t="array" ref="AA1985">IF(ISBLANK(Y1985), 0, VINCentyInvDistance(F1985,G1985,Y1985,Z1985))</f>
        <v>0</v>
      </c>
      <c r="AB1985" s="1">
        <v>1</v>
      </c>
      <c r="AC1985" s="1">
        <v>6.2</v>
      </c>
      <c r="AD1985" s="1">
        <v>4.3</v>
      </c>
      <c r="AE1985" s="1">
        <v>100</v>
      </c>
      <c r="AF1985" s="1">
        <v>1</v>
      </c>
      <c r="AG1985" s="1" t="s">
        <v>4948</v>
      </c>
      <c r="AH1985" s="1" t="s">
        <v>731</v>
      </c>
      <c r="AI1985" s="1"/>
      <c r="AJ1985" s="1" t="s">
        <v>55</v>
      </c>
      <c r="AK1985" t="s">
        <v>17101</v>
      </c>
      <c r="AL1985" s="1">
        <v>2.5</v>
      </c>
      <c r="AM1985" s="1" t="s">
        <v>7220</v>
      </c>
    </row>
    <row r="1986" spans="1:39" ht="12.75" customHeight="1">
      <c r="A1986" s="1"/>
      <c r="B1986" s="1" t="s">
        <v>7227</v>
      </c>
      <c r="C1986" s="1" t="s">
        <v>7228</v>
      </c>
      <c r="D1986" s="3" t="str">
        <f ca="1">IFERROR(__xludf.DUMMYFUNCTION("PROPER(REGEXEXTRACT(B1872, ""(?:https?:\/\/)?(?:www\.)?([a-zA-Z0-9-]+)\.""))"),"Skyscanner")</f>
        <v>Skyscanner</v>
      </c>
      <c r="E1986" s="1" t="s">
        <v>7229</v>
      </c>
      <c r="F1986" s="1">
        <v>10.297777</v>
      </c>
      <c r="G1986" s="1">
        <v>123.963689</v>
      </c>
      <c r="H1986" s="1" t="s">
        <v>7230</v>
      </c>
      <c r="I1986" s="1" t="s">
        <v>2622</v>
      </c>
      <c r="J1986" s="1">
        <f>IF(K1986="URBAN",1,IF(K1986="SUBURBAN",2,IF(K1986="RURAL",3,"")))</f>
        <v>2</v>
      </c>
      <c r="K1986" s="1" t="s">
        <v>84</v>
      </c>
      <c r="L1986" s="18">
        <v>46082</v>
      </c>
      <c r="M1986" s="49">
        <v>0.625</v>
      </c>
      <c r="N1986" s="18">
        <v>46083</v>
      </c>
      <c r="O1986" s="56">
        <v>0.5</v>
      </c>
      <c r="P1986" s="31" t="str">
        <f>TEXT($L1986, "dddd")</f>
        <v>Sunday</v>
      </c>
      <c r="Q1986" s="39" t="s">
        <v>111</v>
      </c>
      <c r="R1986" s="39">
        <v>1334</v>
      </c>
      <c r="S1986" s="1" t="str">
        <f>IF(OR(MONTH(L1986)=12, MONTH(L1986)&lt;=5), "Dry Season", "Wet Season")</f>
        <v>Dry Season</v>
      </c>
      <c r="T1986" s="1">
        <v>1</v>
      </c>
      <c r="U1986" s="1">
        <v>0</v>
      </c>
      <c r="V1986" s="1">
        <v>1</v>
      </c>
      <c r="W1986" s="2">
        <f>IF(ISNUMBER(SEARCH("N/A", X1986)), 0, 1)</f>
        <v>0</v>
      </c>
      <c r="X1986" s="1" t="s">
        <v>44</v>
      </c>
      <c r="Y1986" s="1"/>
      <c r="Z1986" s="1"/>
      <c r="AA1986" s="11" cm="1">
        <f t="array" ref="AA1986">IF(ISBLANK(Y1986), 0, VINCentyInvDistance(F1986,G1986,Y1986,Z1986))</f>
        <v>0</v>
      </c>
      <c r="AB1986" s="1">
        <v>0</v>
      </c>
      <c r="AC1986" s="1">
        <v>8.6</v>
      </c>
      <c r="AD1986" s="1">
        <v>0</v>
      </c>
      <c r="AE1986" s="1">
        <v>343</v>
      </c>
      <c r="AF1986" s="1">
        <v>1</v>
      </c>
      <c r="AG1986" s="1" t="s">
        <v>731</v>
      </c>
      <c r="AH1986" s="1" t="s">
        <v>731</v>
      </c>
      <c r="AI1986" s="1"/>
      <c r="AJ1986" s="1" t="s">
        <v>55</v>
      </c>
      <c r="AL1986" s="1">
        <v>3</v>
      </c>
      <c r="AM1986" s="1" t="s">
        <v>7231</v>
      </c>
    </row>
    <row r="1987" spans="1:39" ht="12.75" customHeight="1">
      <c r="A1987" s="1"/>
      <c r="B1987" s="1" t="s">
        <v>7237</v>
      </c>
      <c r="C1987" s="1" t="s">
        <v>7238</v>
      </c>
      <c r="D1987" s="3" t="str">
        <f ca="1">IFERROR(__xludf.DUMMYFUNCTION("PROPER(REGEXEXTRACT(B1874, ""(?:https?:\/\/)?(?:www\.)?([a-zA-Z0-9-]+)\.""))"),"Skyscanner")</f>
        <v>Skyscanner</v>
      </c>
      <c r="E1987" s="1" t="s">
        <v>7239</v>
      </c>
      <c r="F1987" s="1">
        <v>10.291388</v>
      </c>
      <c r="G1987" s="1">
        <v>123.96794199999999</v>
      </c>
      <c r="H1987" s="1" t="s">
        <v>7240</v>
      </c>
      <c r="I1987" s="1" t="s">
        <v>2622</v>
      </c>
      <c r="J1987" s="1">
        <f>IF(K1987="URBAN",1,IF(K1987="SUBURBAN",2,IF(K1987="RURAL",3,"")))</f>
        <v>2</v>
      </c>
      <c r="K1987" s="1" t="s">
        <v>84</v>
      </c>
      <c r="L1987" s="18">
        <v>46082</v>
      </c>
      <c r="M1987" s="49">
        <v>0.58333333333333337</v>
      </c>
      <c r="N1987" s="18">
        <v>46083</v>
      </c>
      <c r="O1987" s="56">
        <v>0.5</v>
      </c>
      <c r="P1987" s="31" t="str">
        <f>TEXT($L1987, "dddd")</f>
        <v>Sunday</v>
      </c>
      <c r="Q1987" s="39" t="s">
        <v>111</v>
      </c>
      <c r="R1987" s="39">
        <v>3169</v>
      </c>
      <c r="S1987" s="1" t="str">
        <f>IF(OR(MONTH(L1987)=12, MONTH(L1987)&lt;=5), "Dry Season", "Wet Season")</f>
        <v>Dry Season</v>
      </c>
      <c r="T1987" s="1">
        <v>1</v>
      </c>
      <c r="U1987" s="1">
        <v>0</v>
      </c>
      <c r="V1987" s="1">
        <v>0</v>
      </c>
      <c r="W1987" s="2">
        <f>IF(ISNUMBER(SEARCH("N/A", X1987)), 0, 1)</f>
        <v>0</v>
      </c>
      <c r="X1987" s="1" t="s">
        <v>44</v>
      </c>
      <c r="Y1987" s="1"/>
      <c r="Z1987" s="1"/>
      <c r="AA1987" s="11" cm="1">
        <f t="array" ref="AA1987">IF(ISBLANK(Y1987), 0, VINCentyInvDistance(F1987,G1987,Y1987,Z1987))</f>
        <v>0</v>
      </c>
      <c r="AB1987" s="1">
        <v>0</v>
      </c>
      <c r="AC1987" s="1">
        <v>8.6</v>
      </c>
      <c r="AD1987" s="1">
        <v>4</v>
      </c>
      <c r="AE1987" s="1">
        <v>68</v>
      </c>
      <c r="AF1987" s="1">
        <v>1</v>
      </c>
      <c r="AG1987" s="1" t="s">
        <v>731</v>
      </c>
      <c r="AH1987" s="1" t="s">
        <v>731</v>
      </c>
      <c r="AI1987" s="1"/>
      <c r="AJ1987" s="1" t="s">
        <v>55</v>
      </c>
      <c r="AK1987" t="s">
        <v>7241</v>
      </c>
      <c r="AL1987" s="1">
        <v>1</v>
      </c>
      <c r="AM1987" s="1" t="s">
        <v>7242</v>
      </c>
    </row>
    <row r="1988" spans="1:39" ht="12.75" customHeight="1">
      <c r="A1988" s="1"/>
      <c r="B1988" s="1" t="s">
        <v>7243</v>
      </c>
      <c r="C1988" s="1" t="s">
        <v>7244</v>
      </c>
      <c r="D1988" s="3" t="str">
        <f ca="1">IFERROR(__xludf.DUMMYFUNCTION("PROPER(REGEXEXTRACT(B1875, ""(?:https?:\/\/)?(?:www\.)?([a-zA-Z0-9-]+)\.""))"),"Skyscanner")</f>
        <v>Skyscanner</v>
      </c>
      <c r="E1988" s="1" t="s">
        <v>7245</v>
      </c>
      <c r="F1988" s="1">
        <v>10.3141</v>
      </c>
      <c r="G1988" s="1">
        <v>124.026354</v>
      </c>
      <c r="H1988" s="1" t="s">
        <v>7246</v>
      </c>
      <c r="I1988" s="1" t="s">
        <v>2622</v>
      </c>
      <c r="J1988" s="1">
        <f>IF(K1988="URBAN",1,IF(K1988="SUBURBAN",2,IF(K1988="RURAL",3,"")))</f>
        <v>2</v>
      </c>
      <c r="K1988" s="1" t="s">
        <v>84</v>
      </c>
      <c r="L1988" s="18">
        <v>46082</v>
      </c>
      <c r="M1988" s="49">
        <v>0.58333333333333337</v>
      </c>
      <c r="N1988" s="18">
        <v>46083</v>
      </c>
      <c r="O1988" s="56">
        <v>0.5</v>
      </c>
      <c r="P1988" s="31" t="str">
        <f>TEXT($L1988, "dddd")</f>
        <v>Sunday</v>
      </c>
      <c r="Q1988" s="39" t="s">
        <v>111</v>
      </c>
      <c r="R1988" s="39">
        <v>4157</v>
      </c>
      <c r="S1988" s="1" t="str">
        <f>IF(OR(MONTH(L1988)=12, MONTH(L1988)&lt;=5), "Dry Season", "Wet Season")</f>
        <v>Dry Season</v>
      </c>
      <c r="T1988" s="1">
        <v>1</v>
      </c>
      <c r="U1988" s="1">
        <v>0</v>
      </c>
      <c r="V1988" s="1">
        <v>1</v>
      </c>
      <c r="W1988" s="2">
        <f>IF(ISNUMBER(SEARCH("N/A", X1988)), 0, 1)</f>
        <v>1</v>
      </c>
      <c r="X1988" s="1" t="s">
        <v>124</v>
      </c>
      <c r="Y1988" s="1">
        <v>14.5352172</v>
      </c>
      <c r="Z1988" s="1">
        <v>120.9819432</v>
      </c>
      <c r="AA1988" s="11" cm="1">
        <f t="array" ref="AA1988">IF(ISBLANK(Y1988), 0, VINCentyInvDistance(F1988,G1988,Y1988,Z1988))</f>
        <v>572338.48336549336</v>
      </c>
      <c r="AB1988" s="1">
        <v>0</v>
      </c>
      <c r="AC1988" s="1">
        <v>8.8000000000000007</v>
      </c>
      <c r="AD1988" s="1">
        <v>4.0999999999999996</v>
      </c>
      <c r="AE1988" s="1">
        <v>10594</v>
      </c>
      <c r="AF1988" s="1">
        <v>1</v>
      </c>
      <c r="AG1988" s="1" t="s">
        <v>159</v>
      </c>
      <c r="AH1988" s="1" t="s">
        <v>160</v>
      </c>
      <c r="AI1988" s="1" t="str">
        <f>TRIM(MID(SUBSTITUTE($H1988,",",REPT(" ",200)),(LEN($H1988)-LEN(SUBSTITUTE($H1988,",",""))-2)*200+1,200))</f>
        <v>Central Visayas</v>
      </c>
      <c r="AJ1988" s="1" t="s">
        <v>55</v>
      </c>
      <c r="AK1988" t="s">
        <v>16931</v>
      </c>
      <c r="AL1988" s="1">
        <v>4</v>
      </c>
      <c r="AM1988" s="1"/>
    </row>
    <row r="1989" spans="1:39" ht="12.75" customHeight="1">
      <c r="A1989" s="1"/>
      <c r="B1989" s="1" t="s">
        <v>7247</v>
      </c>
      <c r="C1989" s="1" t="s">
        <v>7248</v>
      </c>
      <c r="D1989" s="3" t="str">
        <f ca="1">IFERROR(__xludf.DUMMYFUNCTION("PROPER(REGEXEXTRACT(B1876, ""(?:https?:\/\/)?(?:www\.)?([a-zA-Z0-9-]+)\.""))"),"Skyscanner")</f>
        <v>Skyscanner</v>
      </c>
      <c r="E1989" s="1" t="s">
        <v>7249</v>
      </c>
      <c r="F1989" s="1">
        <v>10.3141</v>
      </c>
      <c r="G1989" s="1">
        <v>124.026354</v>
      </c>
      <c r="H1989" s="1" t="s">
        <v>7246</v>
      </c>
      <c r="I1989" s="1" t="s">
        <v>2622</v>
      </c>
      <c r="J1989" s="1">
        <f>IF(K1989="URBAN",1,IF(K1989="SUBURBAN",2,IF(K1989="RURAL",3,"")))</f>
        <v>2</v>
      </c>
      <c r="K1989" s="1" t="s">
        <v>84</v>
      </c>
      <c r="L1989" s="18">
        <v>46082</v>
      </c>
      <c r="M1989" s="49">
        <v>0.625</v>
      </c>
      <c r="N1989" s="18">
        <v>46083</v>
      </c>
      <c r="O1989" s="56">
        <v>0.5</v>
      </c>
      <c r="P1989" s="31" t="str">
        <f>TEXT($L1989, "dddd")</f>
        <v>Sunday</v>
      </c>
      <c r="Q1989" s="39" t="s">
        <v>111</v>
      </c>
      <c r="R1989" s="39">
        <v>1740</v>
      </c>
      <c r="S1989" s="1" t="str">
        <f>IF(OR(MONTH(L1989)=12, MONTH(L1989)&lt;=5), "Dry Season", "Wet Season")</f>
        <v>Dry Season</v>
      </c>
      <c r="T1989" s="1">
        <v>1</v>
      </c>
      <c r="U1989" s="1">
        <v>0</v>
      </c>
      <c r="V1989" s="1">
        <v>0</v>
      </c>
      <c r="W1989" s="2">
        <f>IF(ISNUMBER(SEARCH("N/A", X1989)), 0, 1)</f>
        <v>0</v>
      </c>
      <c r="X1989" s="1" t="s">
        <v>44</v>
      </c>
      <c r="Y1989" s="1"/>
      <c r="Z1989" s="1"/>
      <c r="AA1989" s="11" cm="1">
        <f t="array" ref="AA1989">IF(ISBLANK(Y1989), 0, VINCentyInvDistance(F1989,G1989,Y1989,Z1989))</f>
        <v>0</v>
      </c>
      <c r="AB1989" s="1">
        <v>0</v>
      </c>
      <c r="AC1989" s="1">
        <v>8</v>
      </c>
      <c r="AD1989" s="1">
        <v>4</v>
      </c>
      <c r="AE1989" s="1">
        <v>766</v>
      </c>
      <c r="AF1989" s="1">
        <v>1</v>
      </c>
      <c r="AG1989" s="1" t="s">
        <v>731</v>
      </c>
      <c r="AH1989" s="1" t="s">
        <v>731</v>
      </c>
      <c r="AI1989" s="1"/>
      <c r="AJ1989" s="1" t="s">
        <v>55</v>
      </c>
      <c r="AK1989" t="s">
        <v>17102</v>
      </c>
      <c r="AL1989" s="1">
        <v>4</v>
      </c>
      <c r="AM1989" s="1" t="s">
        <v>7250</v>
      </c>
    </row>
    <row r="1990" spans="1:39" ht="12.75" customHeight="1">
      <c r="A1990" s="1"/>
      <c r="B1990" s="1" t="s">
        <v>7251</v>
      </c>
      <c r="C1990" s="1" t="s">
        <v>7252</v>
      </c>
      <c r="D1990" s="3" t="str">
        <f ca="1">IFERROR(__xludf.DUMMYFUNCTION("PROPER(REGEXEXTRACT(B1877, ""(?:https?:\/\/)?(?:www\.)?([a-zA-Z0-9-]+)\.""))"),"Skyscanner")</f>
        <v>Skyscanner</v>
      </c>
      <c r="E1990" s="1" t="s">
        <v>7253</v>
      </c>
      <c r="F1990" s="1">
        <v>10.315932</v>
      </c>
      <c r="G1990" s="1">
        <v>123.960184</v>
      </c>
      <c r="H1990" s="1" t="s">
        <v>7254</v>
      </c>
      <c r="I1990" s="1" t="s">
        <v>2622</v>
      </c>
      <c r="J1990" s="1">
        <f>IF(K1990="URBAN",1,IF(K1990="SUBURBAN",2,IF(K1990="RURAL",3,"")))</f>
        <v>2</v>
      </c>
      <c r="K1990" s="1" t="s">
        <v>84</v>
      </c>
      <c r="L1990" s="18">
        <v>46082</v>
      </c>
      <c r="M1990" s="49">
        <v>0.58333333333333337</v>
      </c>
      <c r="N1990" s="18">
        <v>46083</v>
      </c>
      <c r="O1990" s="56">
        <v>0.5</v>
      </c>
      <c r="P1990" s="31" t="str">
        <f>TEXT($L1990, "dddd")</f>
        <v>Sunday</v>
      </c>
      <c r="Q1990" s="39" t="s">
        <v>111</v>
      </c>
      <c r="R1990" s="39">
        <v>1654</v>
      </c>
      <c r="S1990" s="1" t="str">
        <f>IF(OR(MONTH(L1990)=12, MONTH(L1990)&lt;=5), "Dry Season", "Wet Season")</f>
        <v>Dry Season</v>
      </c>
      <c r="T1990" s="1">
        <v>1</v>
      </c>
      <c r="U1990" s="1">
        <v>1</v>
      </c>
      <c r="V1990" s="1">
        <v>0</v>
      </c>
      <c r="W1990" s="2">
        <f>IF(ISNUMBER(SEARCH("N/A", X1990)), 0, 1)</f>
        <v>0</v>
      </c>
      <c r="X1990" s="1" t="s">
        <v>44</v>
      </c>
      <c r="Y1990" s="1"/>
      <c r="Z1990" s="1"/>
      <c r="AA1990" s="11" cm="1">
        <f t="array" ref="AA1990">IF(ISBLANK(Y1990), 0, VINCentyInvDistance(F1990,G1990,Y1990,Z1990))</f>
        <v>0</v>
      </c>
      <c r="AB1990" s="1">
        <v>0</v>
      </c>
      <c r="AC1990" s="1">
        <v>8.6</v>
      </c>
      <c r="AD1990" s="1">
        <v>3.9</v>
      </c>
      <c r="AE1990" s="1">
        <v>6786</v>
      </c>
      <c r="AF1990" s="1">
        <v>1</v>
      </c>
      <c r="AG1990" s="1" t="s">
        <v>731</v>
      </c>
      <c r="AH1990" s="1" t="s">
        <v>731</v>
      </c>
      <c r="AI1990" s="1" t="str">
        <f>TRIM(MID(SUBSTITUTE($H1990,",",REPT(" ",200)),(LEN($H1990)-LEN(SUBSTITUTE($H1990,",",""))-2)*200+1,200))</f>
        <v>Central Visayas</v>
      </c>
      <c r="AJ1990" s="1" t="s">
        <v>55</v>
      </c>
      <c r="AK1990" t="s">
        <v>17103</v>
      </c>
      <c r="AL1990" s="1">
        <v>2</v>
      </c>
      <c r="AM1990" s="1" t="s">
        <v>7255</v>
      </c>
    </row>
    <row r="1991" spans="1:39" ht="12.75" customHeight="1">
      <c r="A1991" s="1"/>
      <c r="B1991" s="1" t="s">
        <v>7261</v>
      </c>
      <c r="C1991" s="1" t="s">
        <v>7262</v>
      </c>
      <c r="D1991" s="3" t="str">
        <f ca="1">IFERROR(__xludf.DUMMYFUNCTION("PROPER(REGEXEXTRACT(B1879, ""(?:https?:\/\/)?(?:www\.)?([a-zA-Z0-9-]+)\.""))"),"Skyscanner")</f>
        <v>Skyscanner</v>
      </c>
      <c r="E1991" s="1" t="s">
        <v>7263</v>
      </c>
      <c r="F1991" s="1">
        <v>10.27877</v>
      </c>
      <c r="G1991" s="1">
        <v>123.98640899999999</v>
      </c>
      <c r="H1991" s="1" t="s">
        <v>7264</v>
      </c>
      <c r="I1991" s="1" t="s">
        <v>2622</v>
      </c>
      <c r="J1991" s="1">
        <f>IF(K1991="URBAN",1,IF(K1991="SUBURBAN",2,IF(K1991="RURAL",3,"")))</f>
        <v>2</v>
      </c>
      <c r="K1991" s="1" t="s">
        <v>84</v>
      </c>
      <c r="L1991" s="18">
        <v>46082</v>
      </c>
      <c r="M1991" s="49">
        <v>0.58333333333333337</v>
      </c>
      <c r="N1991" s="18">
        <v>46083</v>
      </c>
      <c r="O1991" s="56">
        <v>0.5</v>
      </c>
      <c r="P1991" s="31" t="str">
        <f>TEXT($L1991, "dddd")</f>
        <v>Sunday</v>
      </c>
      <c r="Q1991" s="39" t="s">
        <v>111</v>
      </c>
      <c r="R1991" s="39">
        <v>1915</v>
      </c>
      <c r="S1991" s="1" t="str">
        <f>IF(OR(MONTH(L1991)=12, MONTH(L1991)&lt;=5), "Dry Season", "Wet Season")</f>
        <v>Dry Season</v>
      </c>
      <c r="T1991" s="1">
        <v>1</v>
      </c>
      <c r="U1991" s="1">
        <v>1</v>
      </c>
      <c r="V1991" s="1">
        <v>0</v>
      </c>
      <c r="W1991" s="2">
        <f>IF(ISNUMBER(SEARCH("N/A", X1991)), 0, 1)</f>
        <v>0</v>
      </c>
      <c r="X1991" s="1" t="s">
        <v>44</v>
      </c>
      <c r="Y1991" s="1"/>
      <c r="Z1991" s="1"/>
      <c r="AA1991" s="11" cm="1">
        <f t="array" ref="AA1991">IF(ISBLANK(Y1991), 0, VINCentyInvDistance(F1991,G1991,Y1991,Z1991))</f>
        <v>0</v>
      </c>
      <c r="AB1991" s="1">
        <v>0</v>
      </c>
      <c r="AC1991" s="1">
        <v>7.4</v>
      </c>
      <c r="AD1991" s="1">
        <v>3.9</v>
      </c>
      <c r="AE1991" s="1">
        <v>212</v>
      </c>
      <c r="AF1991" s="1">
        <v>1</v>
      </c>
      <c r="AG1991" s="1" t="s">
        <v>4948</v>
      </c>
      <c r="AH1991" s="1" t="s">
        <v>731</v>
      </c>
      <c r="AI1991" s="1"/>
      <c r="AJ1991" s="1" t="s">
        <v>55</v>
      </c>
      <c r="AK1991" t="s">
        <v>17105</v>
      </c>
      <c r="AL1991" s="1">
        <v>2</v>
      </c>
      <c r="AM1991" s="1" t="s">
        <v>7265</v>
      </c>
    </row>
    <row r="1992" spans="1:39" ht="12.75" customHeight="1">
      <c r="A1992" s="1"/>
      <c r="B1992" s="1" t="s">
        <v>7276</v>
      </c>
      <c r="C1992" s="1" t="s">
        <v>7277</v>
      </c>
      <c r="D1992" s="3" t="str">
        <f ca="1">IFERROR(__xludf.DUMMYFUNCTION("PROPER(REGEXEXTRACT(B1882, ""(?:https?:\/\/)?(?:www\.)?([a-zA-Z0-9-]+)\.""))"),"Skyscanner")</f>
        <v>Skyscanner</v>
      </c>
      <c r="E1992" s="1" t="s">
        <v>7278</v>
      </c>
      <c r="F1992" s="1">
        <v>10.31264</v>
      </c>
      <c r="G1992" s="1">
        <v>123.95899</v>
      </c>
      <c r="H1992" s="1" t="s">
        <v>7279</v>
      </c>
      <c r="I1992" s="1" t="s">
        <v>2622</v>
      </c>
      <c r="J1992" s="1">
        <f>IF(K1992="URBAN",1,IF(K1992="SUBURBAN",2,IF(K1992="RURAL",3,"")))</f>
        <v>2</v>
      </c>
      <c r="K1992" s="1" t="s">
        <v>84</v>
      </c>
      <c r="L1992" s="18">
        <v>46082</v>
      </c>
      <c r="M1992" s="49">
        <v>0.58333333333333337</v>
      </c>
      <c r="N1992" s="18">
        <v>46083</v>
      </c>
      <c r="O1992" s="56">
        <v>0.5</v>
      </c>
      <c r="P1992" s="31" t="str">
        <f>TEXT($L1992, "dddd")</f>
        <v>Sunday</v>
      </c>
      <c r="Q1992" s="39" t="s">
        <v>111</v>
      </c>
      <c r="R1992" s="39">
        <v>3119</v>
      </c>
      <c r="S1992" s="1" t="str">
        <f>IF(OR(MONTH(L1992)=12, MONTH(L1992)&lt;=5), "Dry Season", "Wet Season")</f>
        <v>Dry Season</v>
      </c>
      <c r="T1992" s="1">
        <v>1</v>
      </c>
      <c r="U1992" s="1">
        <v>1</v>
      </c>
      <c r="V1992" s="1">
        <v>1</v>
      </c>
      <c r="W1992" s="2">
        <f>IF(ISNUMBER(SEARCH("N/A", X1992)), 0, 1)</f>
        <v>0</v>
      </c>
      <c r="X1992" s="1" t="s">
        <v>44</v>
      </c>
      <c r="Y1992" s="1"/>
      <c r="Z1992" s="1"/>
      <c r="AA1992" s="11" cm="1">
        <f t="array" ref="AA1992">IF(ISBLANK(Y1992), 0, VINCentyInvDistance(F1992,G1992,Y1992,Z1992))</f>
        <v>0</v>
      </c>
      <c r="AB1992" s="1">
        <v>0</v>
      </c>
      <c r="AC1992" s="1">
        <v>7.8</v>
      </c>
      <c r="AD1992" s="1">
        <v>3.9</v>
      </c>
      <c r="AE1992" s="1">
        <v>32</v>
      </c>
      <c r="AF1992" s="1">
        <v>1</v>
      </c>
      <c r="AG1992" s="1" t="s">
        <v>4948</v>
      </c>
      <c r="AH1992" s="1" t="s">
        <v>731</v>
      </c>
      <c r="AI1992" s="1"/>
      <c r="AJ1992" s="1" t="s">
        <v>55</v>
      </c>
      <c r="AK1992" t="s">
        <v>17107</v>
      </c>
      <c r="AL1992" s="1">
        <v>2</v>
      </c>
      <c r="AM1992" s="1" t="s">
        <v>7280</v>
      </c>
    </row>
    <row r="1993" spans="1:39" ht="12.75" customHeight="1">
      <c r="A1993" s="1"/>
      <c r="B1993" s="1" t="s">
        <v>7281</v>
      </c>
      <c r="C1993" s="1" t="s">
        <v>7282</v>
      </c>
      <c r="D1993" s="3" t="str">
        <f ca="1">IFERROR(__xludf.DUMMYFUNCTION("PROPER(REGEXEXTRACT(B1883, ""(?:https?:\/\/)?(?:www\.)?([a-zA-Z0-9-]+)\.""))"),"Skyscanner")</f>
        <v>Skyscanner</v>
      </c>
      <c r="E1993" s="1" t="s">
        <v>7283</v>
      </c>
      <c r="F1993" s="1">
        <v>10.300140000000001</v>
      </c>
      <c r="G1993" s="1">
        <v>124.01591000000001</v>
      </c>
      <c r="H1993" s="1" t="s">
        <v>7284</v>
      </c>
      <c r="I1993" s="1" t="s">
        <v>2622</v>
      </c>
      <c r="J1993" s="1">
        <f>IF(K1993="URBAN",1,IF(K1993="SUBURBAN",2,IF(K1993="RURAL",3,"")))</f>
        <v>2</v>
      </c>
      <c r="K1993" s="1" t="s">
        <v>84</v>
      </c>
      <c r="L1993" s="18">
        <v>46082</v>
      </c>
      <c r="M1993" s="49">
        <v>0.58333333333333337</v>
      </c>
      <c r="N1993" s="18">
        <v>46083</v>
      </c>
      <c r="O1993" s="56">
        <v>0.5</v>
      </c>
      <c r="P1993" s="31" t="str">
        <f>TEXT($L1993, "dddd")</f>
        <v>Sunday</v>
      </c>
      <c r="Q1993" s="39" t="s">
        <v>111</v>
      </c>
      <c r="R1993" s="39">
        <v>2312</v>
      </c>
      <c r="S1993" s="1" t="str">
        <f>IF(OR(MONTH(L1993)=12, MONTH(L1993)&lt;=5), "Dry Season", "Wet Season")</f>
        <v>Dry Season</v>
      </c>
      <c r="T1993" s="1">
        <v>1</v>
      </c>
      <c r="U1993" s="1">
        <v>1</v>
      </c>
      <c r="V1993" s="1">
        <v>1</v>
      </c>
      <c r="W1993" s="2">
        <f>IF(ISNUMBER(SEARCH("N/A", X1993)), 0, 1)</f>
        <v>0</v>
      </c>
      <c r="X1993" s="1" t="s">
        <v>44</v>
      </c>
      <c r="Y1993" s="1"/>
      <c r="Z1993" s="1"/>
      <c r="AA1993" s="11" cm="1">
        <f t="array" ref="AA1993">IF(ISBLANK(Y1993), 0, VINCentyInvDistance(F1993,G1993,Y1993,Z1993))</f>
        <v>0</v>
      </c>
      <c r="AB1993" s="1">
        <v>1</v>
      </c>
      <c r="AC1993" s="1">
        <v>5.6</v>
      </c>
      <c r="AD1993" s="1">
        <v>4</v>
      </c>
      <c r="AE1993" s="1">
        <v>163</v>
      </c>
      <c r="AF1993" s="1">
        <v>1</v>
      </c>
      <c r="AG1993" s="1" t="s">
        <v>4948</v>
      </c>
      <c r="AH1993" s="1" t="s">
        <v>731</v>
      </c>
      <c r="AI1993" s="1"/>
      <c r="AJ1993" s="1" t="s">
        <v>55</v>
      </c>
      <c r="AK1993" t="s">
        <v>17108</v>
      </c>
      <c r="AL1993" s="1">
        <v>3</v>
      </c>
      <c r="AM1993" s="1" t="s">
        <v>7285</v>
      </c>
    </row>
    <row r="1994" spans="1:39" ht="12.75" customHeight="1">
      <c r="A1994" s="1"/>
      <c r="B1994" s="1" t="s">
        <v>7286</v>
      </c>
      <c r="C1994" s="1" t="s">
        <v>7287</v>
      </c>
      <c r="D1994" s="3" t="str">
        <f ca="1">IFERROR(__xludf.DUMMYFUNCTION("PROPER(REGEXEXTRACT(B1884, ""(?:https?:\/\/)?(?:www\.)?([a-zA-Z0-9-]+)\.""))"),"Skyscanner")</f>
        <v>Skyscanner</v>
      </c>
      <c r="E1994" s="1" t="s">
        <v>7288</v>
      </c>
      <c r="F1994" s="1">
        <v>10.313828000000001</v>
      </c>
      <c r="G1994" s="1">
        <v>124.025533</v>
      </c>
      <c r="H1994" s="1" t="s">
        <v>7269</v>
      </c>
      <c r="I1994" s="1" t="s">
        <v>2622</v>
      </c>
      <c r="J1994" s="1">
        <f>IF(K1994="URBAN",1,IF(K1994="SUBURBAN",2,IF(K1994="RURAL",3,"")))</f>
        <v>2</v>
      </c>
      <c r="K1994" s="1" t="s">
        <v>84</v>
      </c>
      <c r="L1994" s="18">
        <v>46082</v>
      </c>
      <c r="M1994" s="49">
        <v>0.58333333333333337</v>
      </c>
      <c r="N1994" s="18">
        <v>46083</v>
      </c>
      <c r="O1994" s="56">
        <v>0.45833333333333331</v>
      </c>
      <c r="P1994" s="31" t="str">
        <f>TEXT($L1994, "dddd")</f>
        <v>Sunday</v>
      </c>
      <c r="Q1994" s="39" t="s">
        <v>111</v>
      </c>
      <c r="R1994" s="39">
        <v>1797</v>
      </c>
      <c r="S1994" s="1" t="str">
        <f>IF(OR(MONTH(L1994)=12, MONTH(L1994)&lt;=5), "Dry Season", "Wet Season")</f>
        <v>Dry Season</v>
      </c>
      <c r="T1994" s="1">
        <v>1</v>
      </c>
      <c r="U1994" s="1">
        <v>1</v>
      </c>
      <c r="V1994" s="1">
        <v>0</v>
      </c>
      <c r="W1994" s="2">
        <f>IF(ISNUMBER(SEARCH("N/A", X1994)), 0, 1)</f>
        <v>0</v>
      </c>
      <c r="X1994" s="1" t="s">
        <v>44</v>
      </c>
      <c r="Y1994" s="1"/>
      <c r="Z1994" s="1"/>
      <c r="AA1994" s="11" cm="1">
        <f t="array" ref="AA1994">IF(ISBLANK(Y1994), 0, VINCentyInvDistance(F1994,G1994,Y1994,Z1994))</f>
        <v>0</v>
      </c>
      <c r="AB1994" s="1">
        <v>0</v>
      </c>
      <c r="AC1994" s="1">
        <v>6.8</v>
      </c>
      <c r="AD1994" s="1">
        <v>4.0999999999999996</v>
      </c>
      <c r="AE1994" s="1">
        <v>137</v>
      </c>
      <c r="AF1994" s="1">
        <v>1</v>
      </c>
      <c r="AG1994" s="1" t="s">
        <v>4948</v>
      </c>
      <c r="AH1994" s="1" t="s">
        <v>731</v>
      </c>
      <c r="AI1994" s="1" t="str">
        <f>TRIM(MID(SUBSTITUTE($H1994,",",REPT(" ",200)),(LEN($H1994)-LEN(SUBSTITUTE($H1994,",",""))-2)*200+1,200))</f>
        <v>Central Visayas</v>
      </c>
      <c r="AJ1994" s="1" t="s">
        <v>55</v>
      </c>
      <c r="AK1994" t="s">
        <v>17109</v>
      </c>
      <c r="AL1994" s="2">
        <v>0</v>
      </c>
      <c r="AM1994" s="1" t="s">
        <v>7289</v>
      </c>
    </row>
    <row r="1995" spans="1:39" ht="12.75" customHeight="1">
      <c r="A1995" s="1"/>
      <c r="B1995" s="1" t="s">
        <v>7290</v>
      </c>
      <c r="C1995" s="1" t="s">
        <v>7291</v>
      </c>
      <c r="D1995" s="3" t="str">
        <f ca="1">IFERROR(__xludf.DUMMYFUNCTION("PROPER(REGEXEXTRACT(B1885, ""(?:https?:\/\/)?(?:www\.)?([a-zA-Z0-9-]+)\.""))"),"Skyscanner")</f>
        <v>Skyscanner</v>
      </c>
      <c r="E1995" s="1" t="s">
        <v>7292</v>
      </c>
      <c r="F1995" s="1">
        <v>10.302149999999999</v>
      </c>
      <c r="G1995" s="1">
        <v>123.96118300000001</v>
      </c>
      <c r="H1995" s="1" t="s">
        <v>7188</v>
      </c>
      <c r="I1995" s="1" t="s">
        <v>2622</v>
      </c>
      <c r="J1995" s="1">
        <f>IF(K1995="URBAN",1,IF(K1995="SUBURBAN",2,IF(K1995="RURAL",3,"")))</f>
        <v>2</v>
      </c>
      <c r="K1995" s="1" t="s">
        <v>84</v>
      </c>
      <c r="L1995" s="18">
        <v>46082</v>
      </c>
      <c r="M1995" s="49">
        <v>0.58333333333333337</v>
      </c>
      <c r="N1995" s="18">
        <v>46083</v>
      </c>
      <c r="O1995" s="56">
        <v>0.5</v>
      </c>
      <c r="P1995" s="31" t="str">
        <f>TEXT($L1995, "dddd")</f>
        <v>Sunday</v>
      </c>
      <c r="Q1995" s="39" t="s">
        <v>111</v>
      </c>
      <c r="R1995" s="39">
        <v>1855</v>
      </c>
      <c r="S1995" s="1" t="str">
        <f>IF(OR(MONTH(L1995)=12, MONTH(L1995)&lt;=5), "Dry Season", "Wet Season")</f>
        <v>Dry Season</v>
      </c>
      <c r="T1995" s="1">
        <v>1</v>
      </c>
      <c r="U1995" s="1">
        <v>0</v>
      </c>
      <c r="V1995" s="1">
        <v>0</v>
      </c>
      <c r="W1995" s="2">
        <f>IF(ISNUMBER(SEARCH("N/A", X1995)), 0, 1)</f>
        <v>0</v>
      </c>
      <c r="X1995" s="1" t="s">
        <v>44</v>
      </c>
      <c r="Y1995" s="1"/>
      <c r="Z1995" s="1"/>
      <c r="AA1995" s="11" cm="1">
        <f t="array" ref="AA1995">IF(ISBLANK(Y1995), 0, VINCentyInvDistance(F1995,G1995,Y1995,Z1995))</f>
        <v>0</v>
      </c>
      <c r="AB1995" s="1">
        <v>0</v>
      </c>
      <c r="AC1995" s="1">
        <v>0</v>
      </c>
      <c r="AD1995" s="1">
        <v>0</v>
      </c>
      <c r="AE1995" s="1">
        <v>146</v>
      </c>
      <c r="AF1995" s="1">
        <v>1</v>
      </c>
      <c r="AG1995" s="1" t="s">
        <v>731</v>
      </c>
      <c r="AH1995" s="1" t="s">
        <v>731</v>
      </c>
      <c r="AI1995" s="1"/>
      <c r="AJ1995" s="1" t="s">
        <v>55</v>
      </c>
      <c r="AK1995" t="s">
        <v>7293</v>
      </c>
      <c r="AL1995" s="1">
        <v>1</v>
      </c>
      <c r="AM1995" s="1" t="s">
        <v>7294</v>
      </c>
    </row>
    <row r="1996" spans="1:39" ht="12.75" customHeight="1">
      <c r="A1996" s="1"/>
      <c r="B1996" s="1" t="s">
        <v>7295</v>
      </c>
      <c r="C1996" s="1" t="s">
        <v>7296</v>
      </c>
      <c r="D1996" s="3" t="str">
        <f ca="1">IFERROR(__xludf.DUMMYFUNCTION("PROPER(REGEXEXTRACT(B1886, ""(?:https?:\/\/)?(?:www\.)?([a-zA-Z0-9-]+)\.""))"),"Skyscanner")</f>
        <v>Skyscanner</v>
      </c>
      <c r="E1996" s="1" t="s">
        <v>7297</v>
      </c>
      <c r="F1996" s="1">
        <v>10.291339000000001</v>
      </c>
      <c r="G1996" s="1">
        <v>123.972109</v>
      </c>
      <c r="H1996" s="1" t="s">
        <v>7298</v>
      </c>
      <c r="I1996" s="1" t="s">
        <v>2622</v>
      </c>
      <c r="J1996" s="1">
        <f>IF(K1996="URBAN",1,IF(K1996="SUBURBAN",2,IF(K1996="RURAL",3,"")))</f>
        <v>2</v>
      </c>
      <c r="K1996" s="1" t="s">
        <v>84</v>
      </c>
      <c r="L1996" s="18">
        <v>46082</v>
      </c>
      <c r="M1996" s="49">
        <v>0.58333333333333337</v>
      </c>
      <c r="N1996" s="18">
        <v>46083</v>
      </c>
      <c r="O1996" s="56">
        <v>0.5</v>
      </c>
      <c r="P1996" s="31" t="str">
        <f>TEXT($L1996, "dddd")</f>
        <v>Sunday</v>
      </c>
      <c r="Q1996" s="39" t="s">
        <v>111</v>
      </c>
      <c r="R1996" s="39">
        <v>1611</v>
      </c>
      <c r="S1996" s="1" t="str">
        <f>IF(OR(MONTH(L1996)=12, MONTH(L1996)&lt;=5), "Dry Season", "Wet Season")</f>
        <v>Dry Season</v>
      </c>
      <c r="T1996" s="1">
        <v>1</v>
      </c>
      <c r="U1996" s="1">
        <v>0</v>
      </c>
      <c r="V1996" s="1">
        <v>1</v>
      </c>
      <c r="W1996" s="2">
        <f>IF(ISNUMBER(SEARCH("N/A", X1996)), 0, 1)</f>
        <v>0</v>
      </c>
      <c r="X1996" s="1" t="s">
        <v>44</v>
      </c>
      <c r="Y1996" s="1"/>
      <c r="Z1996" s="1"/>
      <c r="AA1996" s="11" cm="1">
        <f t="array" ref="AA1996">IF(ISBLANK(Y1996), 0, VINCentyInvDistance(F1996,G1996,Y1996,Z1996))</f>
        <v>0</v>
      </c>
      <c r="AB1996" s="1">
        <v>1</v>
      </c>
      <c r="AC1996" s="1">
        <v>8.1999999999999993</v>
      </c>
      <c r="AD1996" s="1">
        <v>3.9</v>
      </c>
      <c r="AE1996" s="1">
        <v>64</v>
      </c>
      <c r="AF1996" s="1">
        <v>1</v>
      </c>
      <c r="AG1996" s="1" t="s">
        <v>731</v>
      </c>
      <c r="AH1996" s="1" t="s">
        <v>731</v>
      </c>
      <c r="AI1996" s="1"/>
      <c r="AJ1996" s="1" t="s">
        <v>55</v>
      </c>
      <c r="AK1996" t="s">
        <v>17110</v>
      </c>
      <c r="AL1996" s="1">
        <v>2</v>
      </c>
      <c r="AM1996" s="1" t="s">
        <v>7299</v>
      </c>
    </row>
    <row r="1997" spans="1:39" ht="12.75" customHeight="1">
      <c r="A1997" s="1"/>
      <c r="B1997" s="1" t="s">
        <v>7300</v>
      </c>
      <c r="C1997" s="1" t="s">
        <v>7301</v>
      </c>
      <c r="D1997" s="3" t="str">
        <f ca="1">IFERROR(__xludf.DUMMYFUNCTION("PROPER(REGEXEXTRACT(B1887, ""(?:https?:\/\/)?(?:www\.)?([a-zA-Z0-9-]+)\.""))"),"Skyscanner")</f>
        <v>Skyscanner</v>
      </c>
      <c r="E1997" s="1" t="s">
        <v>7302</v>
      </c>
      <c r="F1997" s="1">
        <v>10.300369999999999</v>
      </c>
      <c r="G1997" s="1">
        <v>123.96195</v>
      </c>
      <c r="H1997" s="1" t="s">
        <v>7303</v>
      </c>
      <c r="I1997" s="1" t="s">
        <v>2622</v>
      </c>
      <c r="J1997" s="1">
        <f>IF(K1997="URBAN",1,IF(K1997="SUBURBAN",2,IF(K1997="RURAL",3,"")))</f>
        <v>2</v>
      </c>
      <c r="K1997" s="1" t="s">
        <v>84</v>
      </c>
      <c r="L1997" s="18">
        <v>46082</v>
      </c>
      <c r="M1997" s="49">
        <v>0.58333333333333337</v>
      </c>
      <c r="N1997" s="18">
        <v>46083</v>
      </c>
      <c r="O1997" s="56">
        <v>0.5</v>
      </c>
      <c r="P1997" s="31" t="str">
        <f>TEXT($L1997, "dddd")</f>
        <v>Sunday</v>
      </c>
      <c r="Q1997" s="39" t="s">
        <v>111</v>
      </c>
      <c r="R1997" s="39">
        <v>1271</v>
      </c>
      <c r="S1997" s="1" t="str">
        <f>IF(OR(MONTH(L1997)=12, MONTH(L1997)&lt;=5), "Dry Season", "Wet Season")</f>
        <v>Dry Season</v>
      </c>
      <c r="T1997" s="1">
        <v>1</v>
      </c>
      <c r="U1997" s="1">
        <v>1</v>
      </c>
      <c r="V1997" s="1">
        <v>0</v>
      </c>
      <c r="W1997" s="2">
        <f>IF(ISNUMBER(SEARCH("N/A", X1997)), 0, 1)</f>
        <v>0</v>
      </c>
      <c r="X1997" s="1" t="s">
        <v>44</v>
      </c>
      <c r="Y1997" s="1"/>
      <c r="Z1997" s="1"/>
      <c r="AA1997" s="11" cm="1">
        <f t="array" ref="AA1997">IF(ISBLANK(Y1997), 0, VINCentyInvDistance(F1997,G1997,Y1997,Z1997))</f>
        <v>0</v>
      </c>
      <c r="AB1997" s="1">
        <v>1</v>
      </c>
      <c r="AC1997" s="1">
        <v>7</v>
      </c>
      <c r="AD1997" s="1">
        <v>3.7</v>
      </c>
      <c r="AE1997" s="1">
        <v>243</v>
      </c>
      <c r="AF1997" s="1">
        <v>1</v>
      </c>
      <c r="AG1997" s="1" t="s">
        <v>731</v>
      </c>
      <c r="AH1997" s="1" t="s">
        <v>731</v>
      </c>
      <c r="AI1997" s="1"/>
      <c r="AJ1997" s="1" t="s">
        <v>55</v>
      </c>
      <c r="AK1997" t="s">
        <v>7304</v>
      </c>
      <c r="AL1997" s="1">
        <v>3</v>
      </c>
      <c r="AM1997" s="1" t="s">
        <v>7305</v>
      </c>
    </row>
    <row r="1998" spans="1:39" ht="12.75" customHeight="1">
      <c r="A1998" s="1"/>
      <c r="B1998" s="1" t="s">
        <v>7251</v>
      </c>
      <c r="C1998" s="1" t="s">
        <v>7306</v>
      </c>
      <c r="D1998" s="3" t="str">
        <f ca="1">IFERROR(__xludf.DUMMYFUNCTION("PROPER(REGEXEXTRACT(B1888, ""(?:https?:\/\/)?(?:www\.)?([a-zA-Z0-9-]+)\.""))"),"Skyscanner")</f>
        <v>Skyscanner</v>
      </c>
      <c r="E1998" s="1" t="s">
        <v>7307</v>
      </c>
      <c r="F1998" s="1">
        <v>10.315932</v>
      </c>
      <c r="G1998" s="1">
        <v>123.960184</v>
      </c>
      <c r="H1998" s="1" t="s">
        <v>7254</v>
      </c>
      <c r="I1998" s="1" t="s">
        <v>2622</v>
      </c>
      <c r="J1998" s="1">
        <f>IF(K1998="URBAN",1,IF(K1998="SUBURBAN",2,IF(K1998="RURAL",3,"")))</f>
        <v>2</v>
      </c>
      <c r="K1998" s="1" t="s">
        <v>84</v>
      </c>
      <c r="L1998" s="18">
        <v>46082</v>
      </c>
      <c r="M1998" s="49">
        <v>0.58333333333333337</v>
      </c>
      <c r="N1998" s="18">
        <v>46083</v>
      </c>
      <c r="O1998" s="56">
        <v>0.5</v>
      </c>
      <c r="P1998" s="31" t="str">
        <f>TEXT($L1998, "dddd")</f>
        <v>Sunday</v>
      </c>
      <c r="Q1998" s="39" t="s">
        <v>111</v>
      </c>
      <c r="R1998" s="39">
        <v>833</v>
      </c>
      <c r="S1998" s="1" t="str">
        <f>IF(OR(MONTH(L1998)=12, MONTH(L1998)&lt;=5), "Dry Season", "Wet Season")</f>
        <v>Dry Season</v>
      </c>
      <c r="T1998" s="1">
        <v>1</v>
      </c>
      <c r="U1998" s="1">
        <v>0</v>
      </c>
      <c r="V1998" s="1">
        <v>0</v>
      </c>
      <c r="W1998" s="2">
        <f>IF(ISNUMBER(SEARCH("N/A", X1998)), 0, 1)</f>
        <v>0</v>
      </c>
      <c r="X1998" s="1" t="s">
        <v>44</v>
      </c>
      <c r="Y1998" s="1"/>
      <c r="Z1998" s="1"/>
      <c r="AA1998" s="11" cm="1">
        <f t="array" ref="AA1998">IF(ISBLANK(Y1998), 0, VINCentyInvDistance(F1998,G1998,Y1998,Z1998))</f>
        <v>0</v>
      </c>
      <c r="AB1998" s="1">
        <v>1</v>
      </c>
      <c r="AC1998" s="1">
        <v>8.6</v>
      </c>
      <c r="AD1998" s="1">
        <v>4.2</v>
      </c>
      <c r="AE1998" s="1">
        <v>53</v>
      </c>
      <c r="AF1998" s="1">
        <v>1</v>
      </c>
      <c r="AG1998" s="1" t="s">
        <v>4948</v>
      </c>
      <c r="AH1998" s="1" t="s">
        <v>731</v>
      </c>
      <c r="AI1998" s="1" t="str">
        <f>TRIM(MID(SUBSTITUTE($H1998,",",REPT(" ",200)),(LEN($H1998)-LEN(SUBSTITUTE($H1998,",",""))-2)*200+1,200))</f>
        <v>Central Visayas</v>
      </c>
      <c r="AJ1998" s="1" t="s">
        <v>55</v>
      </c>
      <c r="AK1998" t="s">
        <v>7308</v>
      </c>
      <c r="AL1998" s="2">
        <v>0</v>
      </c>
      <c r="AM1998" s="1" t="s">
        <v>7255</v>
      </c>
    </row>
    <row r="1999" spans="1:39" ht="12.75" customHeight="1">
      <c r="A1999" s="1"/>
      <c r="B1999" s="1" t="s">
        <v>7309</v>
      </c>
      <c r="C1999" s="1" t="s">
        <v>7310</v>
      </c>
      <c r="D1999" s="3" t="str">
        <f ca="1">IFERROR(__xludf.DUMMYFUNCTION("PROPER(REGEXEXTRACT(B1889, ""(?:https?:\/\/)?(?:www\.)?([a-zA-Z0-9-]+)\.""))"),"Skyscanner")</f>
        <v>Skyscanner</v>
      </c>
      <c r="E1999" s="1" t="s">
        <v>7311</v>
      </c>
      <c r="F1999" s="1">
        <v>10.31635</v>
      </c>
      <c r="G1999" s="1">
        <v>123.96695</v>
      </c>
      <c r="H1999" s="1" t="s">
        <v>7312</v>
      </c>
      <c r="I1999" s="1" t="s">
        <v>2622</v>
      </c>
      <c r="J1999" s="1">
        <f>IF(K1999="URBAN",1,IF(K1999="SUBURBAN",2,IF(K1999="RURAL",3,"")))</f>
        <v>2</v>
      </c>
      <c r="K1999" s="1" t="s">
        <v>84</v>
      </c>
      <c r="L1999" s="18">
        <v>46082</v>
      </c>
      <c r="M1999" s="49">
        <v>0.625</v>
      </c>
      <c r="N1999" s="18">
        <v>46083</v>
      </c>
      <c r="O1999" s="56">
        <v>0.45833333333333331</v>
      </c>
      <c r="P1999" s="31" t="str">
        <f>TEXT($L1999, "dddd")</f>
        <v>Sunday</v>
      </c>
      <c r="Q1999" s="39" t="s">
        <v>111</v>
      </c>
      <c r="R1999" s="39">
        <v>1712</v>
      </c>
      <c r="S1999" s="1" t="str">
        <f>IF(OR(MONTH(L1999)=12, MONTH(L1999)&lt;=5), "Dry Season", "Wet Season")</f>
        <v>Dry Season</v>
      </c>
      <c r="T1999" s="1">
        <v>1</v>
      </c>
      <c r="U1999" s="1">
        <v>0</v>
      </c>
      <c r="V1999" s="1">
        <v>0</v>
      </c>
      <c r="W1999" s="2">
        <f>IF(ISNUMBER(SEARCH("N/A", X1999)), 0, 1)</f>
        <v>0</v>
      </c>
      <c r="X1999" s="1" t="s">
        <v>44</v>
      </c>
      <c r="Y1999" s="1"/>
      <c r="Z1999" s="1"/>
      <c r="AA1999" s="11" cm="1">
        <f t="array" ref="AA1999">IF(ISBLANK(Y1999), 0, VINCentyInvDistance(F1999,G1999,Y1999,Z1999))</f>
        <v>0</v>
      </c>
      <c r="AB1999" s="1">
        <v>1</v>
      </c>
      <c r="AC1999" s="1">
        <v>5.8</v>
      </c>
      <c r="AD1999" s="1">
        <v>4.5999999999999996</v>
      </c>
      <c r="AE1999" s="1">
        <v>8</v>
      </c>
      <c r="AF1999" s="1">
        <v>1</v>
      </c>
      <c r="AG1999" s="1" t="s">
        <v>731</v>
      </c>
      <c r="AH1999" s="1" t="s">
        <v>731</v>
      </c>
      <c r="AI1999" s="1" t="str">
        <f>TRIM(MID(SUBSTITUTE($H1999,",",REPT(" ",200)),(LEN($H1999)-LEN(SUBSTITUTE($H1999,",",""))-2)*200+1,200))</f>
        <v>Central Visayas</v>
      </c>
      <c r="AJ1999" s="1" t="s">
        <v>55</v>
      </c>
      <c r="AK1999" t="s">
        <v>17111</v>
      </c>
      <c r="AL1999" s="2">
        <v>0</v>
      </c>
      <c r="AM1999" s="1" t="s">
        <v>7313</v>
      </c>
    </row>
    <row r="2000" spans="1:39" ht="12.75" customHeight="1">
      <c r="A2000" s="1"/>
      <c r="B2000" s="1" t="s">
        <v>7314</v>
      </c>
      <c r="C2000" s="1" t="s">
        <v>7315</v>
      </c>
      <c r="D2000" s="3" t="str">
        <f ca="1">IFERROR(__xludf.DUMMYFUNCTION("PROPER(REGEXEXTRACT(B1890, ""(?:https?:\/\/)?(?:www\.)?([a-zA-Z0-9-]+)\.""))"),"Google")</f>
        <v>Google</v>
      </c>
      <c r="E2000" s="1" t="s">
        <v>7316</v>
      </c>
      <c r="F2000" s="1">
        <v>10.3066973</v>
      </c>
      <c r="G2000" s="1">
        <v>124.01573089999999</v>
      </c>
      <c r="H2000" s="1" t="s">
        <v>7317</v>
      </c>
      <c r="I2000" s="1" t="s">
        <v>2622</v>
      </c>
      <c r="J2000" s="1">
        <f>IF(K2000="URBAN",1,IF(K2000="SUBURBAN",2,IF(K2000="RURAL",3,"")))</f>
        <v>2</v>
      </c>
      <c r="K2000" s="1" t="s">
        <v>84</v>
      </c>
      <c r="L2000" s="18">
        <v>46082</v>
      </c>
      <c r="M2000" s="49">
        <v>0.625</v>
      </c>
      <c r="N2000" s="18">
        <v>46083</v>
      </c>
      <c r="O2000" s="56">
        <v>0.5</v>
      </c>
      <c r="P2000" s="31" t="str">
        <f>TEXT($L2000, "dddd")</f>
        <v>Sunday</v>
      </c>
      <c r="Q2000" s="39" t="s">
        <v>111</v>
      </c>
      <c r="R2000" s="39">
        <v>4072</v>
      </c>
      <c r="S2000" s="1" t="str">
        <f>IF(OR(MONTH(L2000)=12, MONTH(L2000)&lt;=5), "Dry Season", "Wet Season")</f>
        <v>Dry Season</v>
      </c>
      <c r="T2000" s="1">
        <v>1</v>
      </c>
      <c r="U2000" s="1">
        <v>0</v>
      </c>
      <c r="V2000" s="1">
        <v>0</v>
      </c>
      <c r="W2000" s="2">
        <f>IF(ISNUMBER(SEARCH("N/A", X2000)), 0, 1)</f>
        <v>0</v>
      </c>
      <c r="X2000" s="1" t="s">
        <v>44</v>
      </c>
      <c r="Y2000" s="1"/>
      <c r="Z2000" s="1"/>
      <c r="AA2000" s="11" cm="1">
        <f t="array" ref="AA2000">IF(ISBLANK(Y2000), 0, VINCentyInvDistance(F2000,G2000,Y2000,Z2000))</f>
        <v>0</v>
      </c>
      <c r="AB2000" s="1">
        <v>0</v>
      </c>
      <c r="AC2000" s="1">
        <v>0</v>
      </c>
      <c r="AD2000" s="1">
        <v>0</v>
      </c>
      <c r="AE2000" s="1">
        <v>1426</v>
      </c>
      <c r="AF2000" s="1">
        <v>1</v>
      </c>
      <c r="AG2000" s="1" t="str">
        <f>TRIM(MID(SUBSTITUTE($H2000,",",REPT(" ",200)),(LEN($H2000)-LEN(SUBSTITUTE($H2000,",",""))-4)*200+1,200))</f>
        <v>Mactan</v>
      </c>
      <c r="AH2000" s="1" t="str">
        <f>TRIM(MID(SUBSTITUTE($H2000,",",REPT(" ",200)),(LEN($H2000)-LEN(SUBSTITUTE($H2000,",",""))-3)*200+1,200))</f>
        <v>Lapu-Lapu</v>
      </c>
      <c r="AI2000" s="1" t="str">
        <f>TRIM(MID(SUBSTITUTE($H2000,",",REPT(" ",200)),(LEN($H2000)-LEN(SUBSTITUTE($H2000,",",""))-2)*200+1,200))</f>
        <v>Central Visayas</v>
      </c>
      <c r="AJ2000" s="1" t="str">
        <f>TRIM(MID(SUBSTITUTE($H2000,",",REPT(" ",200)),(LEN($H2000)-LEN(SUBSTITUTE($H2000,",",""))-0)*200+1,200))</f>
        <v>Philippines</v>
      </c>
      <c r="AL2000" s="2">
        <v>0</v>
      </c>
      <c r="AM2000" s="1"/>
    </row>
    <row r="2001" spans="1:39" ht="12.75" customHeight="1">
      <c r="A2001" s="1"/>
      <c r="B2001" s="1" t="s">
        <v>7318</v>
      </c>
      <c r="C2001" s="1" t="s">
        <v>7319</v>
      </c>
      <c r="D2001" s="3" t="str">
        <f ca="1">IFERROR(__xludf.DUMMYFUNCTION("PROPER(REGEXEXTRACT(B1891, ""(?:https?:\/\/)?(?:www\.)?([a-zA-Z0-9-]+)\.""))"),"Skyscanner")</f>
        <v>Skyscanner</v>
      </c>
      <c r="E2001" s="1" t="s">
        <v>7320</v>
      </c>
      <c r="F2001" s="1">
        <v>10.30857</v>
      </c>
      <c r="G2001" s="1">
        <v>124.01394000000001</v>
      </c>
      <c r="H2001" s="1" t="s">
        <v>7321</v>
      </c>
      <c r="I2001" s="1" t="s">
        <v>2622</v>
      </c>
      <c r="J2001" s="1">
        <f>IF(K2001="URBAN",1,IF(K2001="SUBURBAN",2,IF(K2001="RURAL",3,"")))</f>
        <v>2</v>
      </c>
      <c r="K2001" s="1" t="s">
        <v>84</v>
      </c>
      <c r="L2001" s="18">
        <v>46082</v>
      </c>
      <c r="M2001" s="49">
        <v>0.625</v>
      </c>
      <c r="N2001" s="18">
        <v>46083</v>
      </c>
      <c r="O2001" s="56">
        <v>0.45833333333333331</v>
      </c>
      <c r="P2001" s="31" t="str">
        <f>TEXT($L2001, "dddd")</f>
        <v>Sunday</v>
      </c>
      <c r="Q2001" s="39" t="s">
        <v>111</v>
      </c>
      <c r="R2001" s="39">
        <v>2355</v>
      </c>
      <c r="S2001" s="1" t="str">
        <f>IF(OR(MONTH(L2001)=12, MONTH(L2001)&lt;=5), "Dry Season", "Wet Season")</f>
        <v>Dry Season</v>
      </c>
      <c r="T2001" s="1">
        <v>1</v>
      </c>
      <c r="U2001" s="1">
        <v>1</v>
      </c>
      <c r="V2001" s="1">
        <v>1</v>
      </c>
      <c r="W2001" s="2">
        <f>IF(ISNUMBER(SEARCH("N/A", X2001)), 0, 1)</f>
        <v>0</v>
      </c>
      <c r="X2001" s="1" t="s">
        <v>44</v>
      </c>
      <c r="Y2001" s="1"/>
      <c r="Z2001" s="1"/>
      <c r="AA2001" s="11" cm="1">
        <f t="array" ref="AA2001">IF(ISBLANK(Y2001), 0, VINCentyInvDistance(F2001,G2001,Y2001,Z2001))</f>
        <v>0</v>
      </c>
      <c r="AB2001" s="1">
        <v>0</v>
      </c>
      <c r="AC2001" s="1">
        <v>8.8000000000000007</v>
      </c>
      <c r="AD2001" s="1">
        <v>3.5</v>
      </c>
      <c r="AE2001" s="1">
        <v>1363</v>
      </c>
      <c r="AF2001" s="1">
        <v>1</v>
      </c>
      <c r="AG2001" s="1" t="s">
        <v>731</v>
      </c>
      <c r="AH2001" s="1" t="s">
        <v>731</v>
      </c>
      <c r="AI2001" s="1"/>
      <c r="AJ2001" s="1" t="s">
        <v>55</v>
      </c>
      <c r="AK2001" t="s">
        <v>17112</v>
      </c>
      <c r="AL2001" s="1">
        <v>4</v>
      </c>
      <c r="AM2001" s="1" t="s">
        <v>7322</v>
      </c>
    </row>
    <row r="2002" spans="1:39" ht="12.75" customHeight="1">
      <c r="A2002" s="1"/>
      <c r="B2002" s="1" t="s">
        <v>7323</v>
      </c>
      <c r="C2002" s="1" t="s">
        <v>7324</v>
      </c>
      <c r="D2002" s="3" t="str">
        <f ca="1">IFERROR(__xludf.DUMMYFUNCTION("PROPER(REGEXEXTRACT(B1892, ""(?:https?:\/\/)?(?:www\.)?([a-zA-Z0-9-]+)\.""))"),"Skyscanner")</f>
        <v>Skyscanner</v>
      </c>
      <c r="E2002" s="1" t="s">
        <v>7325</v>
      </c>
      <c r="F2002" s="1">
        <v>10.3211145</v>
      </c>
      <c r="G2002" s="1">
        <v>123.9679031</v>
      </c>
      <c r="H2002" s="1" t="s">
        <v>7326</v>
      </c>
      <c r="I2002" s="1" t="s">
        <v>2622</v>
      </c>
      <c r="J2002" s="1">
        <f>IF(K2002="URBAN",1,IF(K2002="SUBURBAN",2,IF(K2002="RURAL",3,"")))</f>
        <v>2</v>
      </c>
      <c r="K2002" s="1" t="s">
        <v>84</v>
      </c>
      <c r="L2002" s="18">
        <v>46082</v>
      </c>
      <c r="M2002" s="49">
        <v>0.58333333333333337</v>
      </c>
      <c r="N2002" s="18">
        <v>46083</v>
      </c>
      <c r="O2002" s="56">
        <v>0.5</v>
      </c>
      <c r="P2002" s="31" t="str">
        <f>TEXT($L2002, "dddd")</f>
        <v>Sunday</v>
      </c>
      <c r="Q2002" s="39" t="s">
        <v>111</v>
      </c>
      <c r="R2002" s="39">
        <v>2378</v>
      </c>
      <c r="S2002" s="1" t="str">
        <f>IF(OR(MONTH(L2002)=12, MONTH(L2002)&lt;=5), "Dry Season", "Wet Season")</f>
        <v>Dry Season</v>
      </c>
      <c r="T2002" s="1">
        <v>1</v>
      </c>
      <c r="U2002" s="1">
        <v>1</v>
      </c>
      <c r="V2002" s="1">
        <v>0</v>
      </c>
      <c r="W2002" s="2">
        <f>IF(ISNUMBER(SEARCH("N/A", X2002)), 0, 1)</f>
        <v>1</v>
      </c>
      <c r="X2002" s="1" t="s">
        <v>832</v>
      </c>
      <c r="Y2002" s="1">
        <v>16.408881399999999</v>
      </c>
      <c r="Z2002" s="1">
        <v>120.5991997</v>
      </c>
      <c r="AA2002" s="11" cm="1">
        <f t="array" ref="AA2002">IF(ISBLANK(Y2002), 0, VINCentyInvDistance(F2002,G2002,Y2002,Z2002))</f>
        <v>765923.1269305764</v>
      </c>
      <c r="AB2002" s="1">
        <v>0</v>
      </c>
      <c r="AC2002" s="1">
        <v>9.1999999999999993</v>
      </c>
      <c r="AD2002" s="1">
        <v>4</v>
      </c>
      <c r="AE2002" s="1">
        <v>855</v>
      </c>
      <c r="AF2002" s="1">
        <v>1</v>
      </c>
      <c r="AG2002" s="1" t="s">
        <v>833</v>
      </c>
      <c r="AH2002" s="1" t="s">
        <v>834</v>
      </c>
      <c r="AI2002" s="1" t="str">
        <f>TRIM(MID(SUBSTITUTE($H2002,",",REPT(" ",200)),(LEN($H2002)-LEN(SUBSTITUTE($H2002,",",""))-2)*200+1,200))</f>
        <v>Central Visayas</v>
      </c>
      <c r="AJ2002" s="1" t="s">
        <v>55</v>
      </c>
      <c r="AK2002" t="s">
        <v>16935</v>
      </c>
      <c r="AL2002" s="2">
        <v>0</v>
      </c>
      <c r="AM2002" s="1"/>
    </row>
    <row r="2003" spans="1:39" ht="12.75" customHeight="1">
      <c r="A2003" s="1"/>
      <c r="B2003" s="1" t="s">
        <v>7327</v>
      </c>
      <c r="C2003" s="1" t="s">
        <v>7328</v>
      </c>
      <c r="D2003" s="3" t="str">
        <f ca="1">IFERROR(__xludf.DUMMYFUNCTION("PROPER(REGEXEXTRACT(B1893, ""(?:https?:\/\/)?(?:www\.)?([a-zA-Z0-9-]+)\.""))"),"Skyscanner")</f>
        <v>Skyscanner</v>
      </c>
      <c r="E2003" s="1" t="s">
        <v>7329</v>
      </c>
      <c r="F2003" s="1">
        <v>10.318144</v>
      </c>
      <c r="G2003" s="1">
        <v>123.898763</v>
      </c>
      <c r="H2003" s="1" t="s">
        <v>7330</v>
      </c>
      <c r="I2003" s="1" t="s">
        <v>2622</v>
      </c>
      <c r="J2003" s="1">
        <f>IF(K2003="URBAN",1,IF(K2003="SUBURBAN",2,IF(K2003="RURAL",3,"")))</f>
        <v>2</v>
      </c>
      <c r="K2003" s="1" t="s">
        <v>84</v>
      </c>
      <c r="L2003" s="18">
        <v>46082</v>
      </c>
      <c r="M2003" s="49">
        <v>0.625</v>
      </c>
      <c r="N2003" s="18">
        <v>46083</v>
      </c>
      <c r="O2003" s="56">
        <v>0.5</v>
      </c>
      <c r="P2003" s="31" t="str">
        <f>TEXT($L2003, "dddd")</f>
        <v>Sunday</v>
      </c>
      <c r="Q2003" s="39" t="s">
        <v>111</v>
      </c>
      <c r="R2003" s="39">
        <v>987</v>
      </c>
      <c r="S2003" s="1" t="str">
        <f>IF(OR(MONTH(L2003)=12, MONTH(L2003)&lt;=5), "Dry Season", "Wet Season")</f>
        <v>Dry Season</v>
      </c>
      <c r="T2003" s="1">
        <v>1</v>
      </c>
      <c r="U2003" s="1">
        <v>0</v>
      </c>
      <c r="V2003" s="1">
        <v>0</v>
      </c>
      <c r="W2003" s="2">
        <f>IF(ISNUMBER(SEARCH("N/A", X2003)), 0, 1)</f>
        <v>0</v>
      </c>
      <c r="X2003" s="1" t="s">
        <v>44</v>
      </c>
      <c r="Y2003" s="1"/>
      <c r="Z2003" s="1"/>
      <c r="AA2003" s="11" cm="1">
        <f t="array" ref="AA2003">IF(ISBLANK(Y2003), 0, VINCentyInvDistance(F2003,G2003,Y2003,Z2003))</f>
        <v>0</v>
      </c>
      <c r="AB2003" s="1">
        <v>0</v>
      </c>
      <c r="AC2003" s="1">
        <v>8.8000000000000007</v>
      </c>
      <c r="AD2003" s="1">
        <v>0</v>
      </c>
      <c r="AE2003" s="1">
        <v>49</v>
      </c>
      <c r="AF2003" s="1">
        <v>1</v>
      </c>
      <c r="AG2003" s="1" t="s">
        <v>731</v>
      </c>
      <c r="AH2003" s="1" t="s">
        <v>731</v>
      </c>
      <c r="AI2003" s="1"/>
      <c r="AJ2003" s="1" t="s">
        <v>55</v>
      </c>
      <c r="AL2003" s="1">
        <v>3</v>
      </c>
      <c r="AM2003" s="1" t="s">
        <v>7331</v>
      </c>
    </row>
    <row r="2004" spans="1:39" ht="12.75" customHeight="1">
      <c r="A2004" s="1"/>
      <c r="B2004" s="1" t="s">
        <v>7332</v>
      </c>
      <c r="C2004" s="1" t="s">
        <v>7333</v>
      </c>
      <c r="D2004" s="3" t="str">
        <f ca="1">IFERROR(__xludf.DUMMYFUNCTION("PROPER(REGEXEXTRACT(B1894, ""(?:https?:\/\/)?(?:www\.)?([a-zA-Z0-9-]+)\.""))"),"Skyscanner")</f>
        <v>Skyscanner</v>
      </c>
      <c r="E2004" s="1" t="s">
        <v>7334</v>
      </c>
      <c r="F2004" s="1">
        <v>10.321742</v>
      </c>
      <c r="G2004" s="1">
        <v>123.976022</v>
      </c>
      <c r="H2004" s="1" t="s">
        <v>7235</v>
      </c>
      <c r="I2004" s="1" t="s">
        <v>2622</v>
      </c>
      <c r="J2004" s="1">
        <f>IF(K2004="URBAN",1,IF(K2004="SUBURBAN",2,IF(K2004="RURAL",3,"")))</f>
        <v>2</v>
      </c>
      <c r="K2004" s="1" t="s">
        <v>84</v>
      </c>
      <c r="L2004" s="18">
        <v>46082</v>
      </c>
      <c r="M2004" s="49">
        <v>0.58333333333333337</v>
      </c>
      <c r="N2004" s="18">
        <v>46083</v>
      </c>
      <c r="O2004" s="56">
        <v>0.47916666666666669</v>
      </c>
      <c r="P2004" s="31" t="str">
        <f>TEXT($L2004, "dddd")</f>
        <v>Sunday</v>
      </c>
      <c r="Q2004" s="39" t="s">
        <v>111</v>
      </c>
      <c r="R2004" s="39">
        <v>1035</v>
      </c>
      <c r="S2004" s="1" t="str">
        <f>IF(OR(MONTH(L2004)=12, MONTH(L2004)&lt;=5), "Dry Season", "Wet Season")</f>
        <v>Dry Season</v>
      </c>
      <c r="T2004" s="1">
        <v>1</v>
      </c>
      <c r="U2004" s="1">
        <v>0</v>
      </c>
      <c r="V2004" s="1">
        <v>0</v>
      </c>
      <c r="W2004" s="2">
        <f>IF(ISNUMBER(SEARCH("N/A", X2004)), 0, 1)</f>
        <v>0</v>
      </c>
      <c r="X2004" s="1" t="s">
        <v>44</v>
      </c>
      <c r="Y2004" s="1"/>
      <c r="Z2004" s="1"/>
      <c r="AA2004" s="11" cm="1">
        <f t="array" ref="AA2004">IF(ISBLANK(Y2004), 0, VINCentyInvDistance(F2004,G2004,Y2004,Z2004))</f>
        <v>0</v>
      </c>
      <c r="AB2004" s="1">
        <v>1</v>
      </c>
      <c r="AC2004" s="1">
        <v>9.4</v>
      </c>
      <c r="AD2004" s="1">
        <v>4.4000000000000004</v>
      </c>
      <c r="AE2004" s="1">
        <v>27</v>
      </c>
      <c r="AF2004" s="1">
        <v>1</v>
      </c>
      <c r="AG2004" s="1" t="s">
        <v>731</v>
      </c>
      <c r="AH2004" s="1" t="s">
        <v>731</v>
      </c>
      <c r="AI2004" s="1" t="str">
        <f>TRIM(MID(SUBSTITUTE($H2004,",",REPT(" ",200)),(LEN($H2004)-LEN(SUBSTITUTE($H2004,",",""))-2)*200+1,200))</f>
        <v>Central Visayas</v>
      </c>
      <c r="AJ2004" s="1" t="s">
        <v>55</v>
      </c>
      <c r="AK2004" t="s">
        <v>17113</v>
      </c>
      <c r="AL2004" s="2">
        <v>0</v>
      </c>
      <c r="AM2004" s="1" t="s">
        <v>7335</v>
      </c>
    </row>
    <row r="2005" spans="1:39" ht="12.75" customHeight="1">
      <c r="A2005" s="1"/>
      <c r="B2005" s="1" t="s">
        <v>7336</v>
      </c>
      <c r="C2005" s="1" t="s">
        <v>7337</v>
      </c>
      <c r="D2005" s="3" t="str">
        <f ca="1">IFERROR(__xludf.DUMMYFUNCTION("PROPER(REGEXEXTRACT(B1895, ""(?:https?:\/\/)?(?:www\.)?([a-zA-Z0-9-]+)\.""))"),"Google")</f>
        <v>Google</v>
      </c>
      <c r="E2005" s="1" t="s">
        <v>7338</v>
      </c>
      <c r="F2005" s="1">
        <v>10.3075905</v>
      </c>
      <c r="G2005" s="1">
        <v>124.0135496</v>
      </c>
      <c r="H2005" s="1" t="s">
        <v>7174</v>
      </c>
      <c r="I2005" s="1" t="s">
        <v>2622</v>
      </c>
      <c r="J2005" s="1">
        <f>IF(K2005="URBAN",1,IF(K2005="SUBURBAN",2,IF(K2005="RURAL",3,"")))</f>
        <v>2</v>
      </c>
      <c r="K2005" s="1" t="s">
        <v>84</v>
      </c>
      <c r="L2005" s="18">
        <v>46082</v>
      </c>
      <c r="M2005" s="49">
        <v>0.625</v>
      </c>
      <c r="N2005" s="18">
        <v>46083</v>
      </c>
      <c r="O2005" s="56">
        <v>0.5</v>
      </c>
      <c r="P2005" s="31" t="str">
        <f>TEXT($L2005, "dddd")</f>
        <v>Sunday</v>
      </c>
      <c r="Q2005" s="39" t="s">
        <v>111</v>
      </c>
      <c r="R2005" s="39">
        <v>2374</v>
      </c>
      <c r="S2005" s="1" t="str">
        <f>IF(OR(MONTH(L2005)=12, MONTH(L2005)&lt;=5), "Dry Season", "Wet Season")</f>
        <v>Dry Season</v>
      </c>
      <c r="T2005" s="1">
        <v>1</v>
      </c>
      <c r="U2005" s="1">
        <v>0</v>
      </c>
      <c r="V2005" s="1">
        <v>0</v>
      </c>
      <c r="W2005" s="2">
        <f>IF(ISNUMBER(SEARCH("N/A", X2005)), 0, 1)</f>
        <v>0</v>
      </c>
      <c r="X2005" s="1" t="s">
        <v>44</v>
      </c>
      <c r="Y2005" s="1"/>
      <c r="Z2005" s="1"/>
      <c r="AA2005" s="11" cm="1">
        <f t="array" ref="AA2005">IF(ISBLANK(Y2005), 0, VINCentyInvDistance(F2005,G2005,Y2005,Z2005))</f>
        <v>0</v>
      </c>
      <c r="AB2005" s="1">
        <v>0</v>
      </c>
      <c r="AC2005" s="1">
        <v>0</v>
      </c>
      <c r="AD2005" s="1">
        <v>0</v>
      </c>
      <c r="AE2005" s="1">
        <v>242</v>
      </c>
      <c r="AF2005" s="1">
        <v>1</v>
      </c>
      <c r="AG2005" s="1" t="str">
        <f>TRIM(MID(SUBSTITUTE($H2005,",",REPT(" ",200)),(LEN($H2005)-LEN(SUBSTITUTE($H2005,",",""))-4)*200+1,200))</f>
        <v>Mactan</v>
      </c>
      <c r="AH2005" s="1" t="str">
        <f>TRIM(MID(SUBSTITUTE($H2005,",",REPT(" ",200)),(LEN($H2005)-LEN(SUBSTITUTE($H2005,",",""))-3)*200+1,200))</f>
        <v>Lapu-Lapu</v>
      </c>
      <c r="AI2005" s="1" t="str">
        <f>TRIM(MID(SUBSTITUTE($H2005,",",REPT(" ",200)),(LEN($H2005)-LEN(SUBSTITUTE($H2005,",",""))-2)*200+1,200))</f>
        <v>Central Visayas</v>
      </c>
      <c r="AJ2005" s="1" t="str">
        <f>TRIM(MID(SUBSTITUTE($H2005,",",REPT(" ",200)),(LEN($H2005)-LEN(SUBSTITUTE($H2005,",",""))-0)*200+1,200))</f>
        <v>Philippines</v>
      </c>
      <c r="AL2005" s="2">
        <v>0</v>
      </c>
      <c r="AM2005" s="1"/>
    </row>
    <row r="2006" spans="1:39" ht="12.75" customHeight="1">
      <c r="A2006" s="1"/>
      <c r="B2006" s="1" t="s">
        <v>7339</v>
      </c>
      <c r="C2006" s="1" t="s">
        <v>7340</v>
      </c>
      <c r="D2006" s="3" t="str">
        <f ca="1">IFERROR(__xludf.DUMMYFUNCTION("PROPER(REGEXEXTRACT(B1896, ""(?:https?:\/\/)?(?:www\.)?([a-zA-Z0-9-]+)\.""))"),"Skyscanner")</f>
        <v>Skyscanner</v>
      </c>
      <c r="E2006" s="1" t="s">
        <v>7341</v>
      </c>
      <c r="F2006" s="1">
        <v>10.307639999999999</v>
      </c>
      <c r="G2006" s="1">
        <v>124.01271</v>
      </c>
      <c r="H2006" s="1" t="s">
        <v>7342</v>
      </c>
      <c r="I2006" s="1" t="s">
        <v>2622</v>
      </c>
      <c r="J2006" s="1">
        <f>IF(K2006="URBAN",1,IF(K2006="SUBURBAN",2,IF(K2006="RURAL",3,"")))</f>
        <v>2</v>
      </c>
      <c r="K2006" s="1" t="s">
        <v>84</v>
      </c>
      <c r="L2006" s="18">
        <v>46082</v>
      </c>
      <c r="M2006" s="49">
        <v>0.58333333333333337</v>
      </c>
      <c r="N2006" s="18">
        <v>46083</v>
      </c>
      <c r="O2006" s="56">
        <v>0.5</v>
      </c>
      <c r="P2006" s="31" t="str">
        <f>TEXT($L2006, "dddd")</f>
        <v>Sunday</v>
      </c>
      <c r="Q2006" s="39" t="s">
        <v>111</v>
      </c>
      <c r="R2006" s="39">
        <v>748</v>
      </c>
      <c r="S2006" s="1" t="str">
        <f>IF(OR(MONTH(L2006)=12, MONTH(L2006)&lt;=5), "Dry Season", "Wet Season")</f>
        <v>Dry Season</v>
      </c>
      <c r="T2006" s="1">
        <v>1</v>
      </c>
      <c r="U2006" s="1">
        <v>0</v>
      </c>
      <c r="V2006" s="1">
        <v>0</v>
      </c>
      <c r="W2006" s="2">
        <f>IF(ISNUMBER(SEARCH("N/A", X2006)), 0, 1)</f>
        <v>0</v>
      </c>
      <c r="X2006" s="1" t="s">
        <v>44</v>
      </c>
      <c r="Y2006" s="1"/>
      <c r="Z2006" s="1"/>
      <c r="AA2006" s="11" cm="1">
        <f t="array" ref="AA2006">IF(ISBLANK(Y2006), 0, VINCentyInvDistance(F2006,G2006,Y2006,Z2006))</f>
        <v>0</v>
      </c>
      <c r="AB2006" s="1">
        <v>0</v>
      </c>
      <c r="AC2006" s="1">
        <v>8</v>
      </c>
      <c r="AD2006" s="1">
        <v>3.4</v>
      </c>
      <c r="AE2006" s="1">
        <v>89</v>
      </c>
      <c r="AF2006" s="1">
        <v>1</v>
      </c>
      <c r="AG2006" s="1" t="s">
        <v>731</v>
      </c>
      <c r="AH2006" s="1" t="s">
        <v>731</v>
      </c>
      <c r="AI2006" s="1"/>
      <c r="AJ2006" s="1" t="s">
        <v>55</v>
      </c>
      <c r="AK2006" t="s">
        <v>17114</v>
      </c>
      <c r="AL2006" s="1">
        <v>2</v>
      </c>
      <c r="AM2006" s="1" t="s">
        <v>7343</v>
      </c>
    </row>
    <row r="2007" spans="1:39" ht="12.75" customHeight="1">
      <c r="A2007" s="1"/>
      <c r="B2007" s="1" t="s">
        <v>7344</v>
      </c>
      <c r="C2007" s="1" t="s">
        <v>7345</v>
      </c>
      <c r="D2007" s="3" t="str">
        <f ca="1">IFERROR(__xludf.DUMMYFUNCTION("PROPER(REGEXEXTRACT(B1897, ""(?:https?:\/\/)?(?:www\.)?([a-zA-Z0-9-]+)\.""))"),"Skyscanner")</f>
        <v>Skyscanner</v>
      </c>
      <c r="E2007" s="1" t="s">
        <v>7346</v>
      </c>
      <c r="F2007" s="1">
        <v>10.284813</v>
      </c>
      <c r="G2007" s="1">
        <v>123.995437</v>
      </c>
      <c r="H2007" s="1" t="s">
        <v>7347</v>
      </c>
      <c r="I2007" s="1" t="s">
        <v>2622</v>
      </c>
      <c r="J2007" s="1">
        <f>IF(K2007="URBAN",1,IF(K2007="SUBURBAN",2,IF(K2007="RURAL",3,"")))</f>
        <v>2</v>
      </c>
      <c r="K2007" s="1" t="s">
        <v>84</v>
      </c>
      <c r="L2007" s="18">
        <v>46082</v>
      </c>
      <c r="M2007" s="49">
        <v>0.58333333333333337</v>
      </c>
      <c r="N2007" s="18">
        <v>46083</v>
      </c>
      <c r="O2007" s="56">
        <v>0.5</v>
      </c>
      <c r="P2007" s="31" t="str">
        <f>TEXT($L2007, "dddd")</f>
        <v>Sunday</v>
      </c>
      <c r="Q2007" s="39" t="s">
        <v>111</v>
      </c>
      <c r="R2007" s="39">
        <v>996</v>
      </c>
      <c r="S2007" s="1" t="str">
        <f>IF(OR(MONTH(L2007)=12, MONTH(L2007)&lt;=5), "Dry Season", "Wet Season")</f>
        <v>Dry Season</v>
      </c>
      <c r="T2007" s="1">
        <v>1</v>
      </c>
      <c r="U2007" s="1">
        <v>0</v>
      </c>
      <c r="V2007" s="1">
        <v>0</v>
      </c>
      <c r="W2007" s="2">
        <f>IF(ISNUMBER(SEARCH("N/A", X2007)), 0, 1)</f>
        <v>0</v>
      </c>
      <c r="X2007" s="1" t="s">
        <v>44</v>
      </c>
      <c r="Y2007" s="1"/>
      <c r="Z2007" s="1"/>
      <c r="AA2007" s="11" cm="1">
        <f t="array" ref="AA2007">IF(ISBLANK(Y2007), 0, VINCentyInvDistance(F2007,G2007,Y2007,Z2007))</f>
        <v>0</v>
      </c>
      <c r="AB2007" s="1">
        <v>0</v>
      </c>
      <c r="AC2007" s="1">
        <v>7.2</v>
      </c>
      <c r="AD2007" s="1">
        <v>4.0999999999999996</v>
      </c>
      <c r="AE2007" s="1">
        <v>67</v>
      </c>
      <c r="AF2007" s="1">
        <v>1</v>
      </c>
      <c r="AG2007" s="1" t="s">
        <v>4948</v>
      </c>
      <c r="AH2007" s="1" t="s">
        <v>731</v>
      </c>
      <c r="AI2007" s="1"/>
      <c r="AJ2007" s="1" t="s">
        <v>55</v>
      </c>
      <c r="AK2007" t="s">
        <v>7348</v>
      </c>
      <c r="AL2007" s="1">
        <v>1</v>
      </c>
      <c r="AM2007" s="1" t="s">
        <v>7349</v>
      </c>
    </row>
    <row r="2008" spans="1:39" ht="12.75" customHeight="1">
      <c r="A2008" s="1"/>
      <c r="B2008" s="1" t="s">
        <v>7355</v>
      </c>
      <c r="C2008" s="1" t="s">
        <v>7356</v>
      </c>
      <c r="D2008" s="3" t="str">
        <f ca="1">IFERROR(__xludf.DUMMYFUNCTION("PROPER(REGEXEXTRACT(B1899, ""(?:https?:\/\/)?(?:www\.)?([a-zA-Z0-9-]+)\.""))"),"Skyscanner")</f>
        <v>Skyscanner</v>
      </c>
      <c r="E2008" s="1" t="s">
        <v>7357</v>
      </c>
      <c r="F2008" s="1">
        <v>10.328326000000001</v>
      </c>
      <c r="G2008" s="1">
        <v>123.951571</v>
      </c>
      <c r="H2008" s="1" t="s">
        <v>7358</v>
      </c>
      <c r="I2008" s="1" t="s">
        <v>2622</v>
      </c>
      <c r="J2008" s="1">
        <f>IF(K2008="URBAN",1,IF(K2008="SUBURBAN",2,IF(K2008="RURAL",3,"")))</f>
        <v>2</v>
      </c>
      <c r="K2008" s="1" t="s">
        <v>84</v>
      </c>
      <c r="L2008" s="18">
        <v>46082</v>
      </c>
      <c r="M2008" s="49">
        <v>0.625</v>
      </c>
      <c r="N2008" s="18">
        <v>46083</v>
      </c>
      <c r="O2008" s="56">
        <v>0.5</v>
      </c>
      <c r="P2008" s="31" t="str">
        <f>TEXT($L2008, "dddd")</f>
        <v>Sunday</v>
      </c>
      <c r="Q2008" s="39" t="s">
        <v>111</v>
      </c>
      <c r="R2008" s="39">
        <v>1525</v>
      </c>
      <c r="S2008" s="1" t="str">
        <f>IF(OR(MONTH(L2008)=12, MONTH(L2008)&lt;=5), "Dry Season", "Wet Season")</f>
        <v>Dry Season</v>
      </c>
      <c r="T2008" s="1">
        <v>1</v>
      </c>
      <c r="U2008" s="1">
        <v>0</v>
      </c>
      <c r="V2008" s="1">
        <v>0</v>
      </c>
      <c r="W2008" s="2">
        <f>IF(ISNUMBER(SEARCH("N/A", X2008)), 0, 1)</f>
        <v>0</v>
      </c>
      <c r="X2008" s="1" t="s">
        <v>44</v>
      </c>
      <c r="Y2008" s="1"/>
      <c r="Z2008" s="1"/>
      <c r="AA2008" s="11" cm="1">
        <f t="array" ref="AA2008">IF(ISBLANK(Y2008), 0, VINCentyInvDistance(F2008,G2008,Y2008,Z2008))</f>
        <v>0</v>
      </c>
      <c r="AB2008" s="1">
        <v>0</v>
      </c>
      <c r="AC2008" s="1">
        <v>8.4</v>
      </c>
      <c r="AD2008" s="1">
        <v>0</v>
      </c>
      <c r="AE2008" s="1">
        <v>285</v>
      </c>
      <c r="AF2008" s="1">
        <v>1</v>
      </c>
      <c r="AG2008" s="1" t="s">
        <v>731</v>
      </c>
      <c r="AH2008" s="1" t="s">
        <v>731</v>
      </c>
      <c r="AI2008" s="1" t="str">
        <f>TRIM(MID(SUBSTITUTE($H2008,",",REPT(" ",200)),(LEN($H2008)-LEN(SUBSTITUTE($H2008,",",""))-2)*200+1,200))</f>
        <v>Central Visayas</v>
      </c>
      <c r="AJ2008" s="1" t="s">
        <v>55</v>
      </c>
      <c r="AL2008" s="2">
        <v>0</v>
      </c>
      <c r="AM2008" s="1" t="s">
        <v>7359</v>
      </c>
    </row>
    <row r="2009" spans="1:39" ht="12.75" customHeight="1">
      <c r="A2009" s="1"/>
      <c r="B2009" s="1" t="s">
        <v>7360</v>
      </c>
      <c r="C2009" s="1" t="s">
        <v>7361</v>
      </c>
      <c r="D2009" s="3" t="str">
        <f ca="1">IFERROR(__xludf.DUMMYFUNCTION("PROPER(REGEXEXTRACT(B1900, ""(?:https?:\/\/)?(?:www\.)?([a-zA-Z0-9-]+)\.""))"),"Skyscanner")</f>
        <v>Skyscanner</v>
      </c>
      <c r="E2009" s="1" t="s">
        <v>7362</v>
      </c>
      <c r="F2009" s="1">
        <v>10.319508000000001</v>
      </c>
      <c r="G2009" s="1">
        <v>123.965191</v>
      </c>
      <c r="H2009" s="1" t="s">
        <v>7363</v>
      </c>
      <c r="I2009" s="1" t="s">
        <v>2622</v>
      </c>
      <c r="J2009" s="1">
        <f>IF(K2009="URBAN",1,IF(K2009="SUBURBAN",2,IF(K2009="RURAL",3,"")))</f>
        <v>2</v>
      </c>
      <c r="K2009" s="1" t="s">
        <v>84</v>
      </c>
      <c r="L2009" s="18">
        <v>46082</v>
      </c>
      <c r="M2009" s="49">
        <v>0.58333333333333337</v>
      </c>
      <c r="N2009" s="18">
        <v>46083</v>
      </c>
      <c r="O2009" s="56">
        <v>0.5</v>
      </c>
      <c r="P2009" s="31" t="str">
        <f>TEXT($L2009, "dddd")</f>
        <v>Sunday</v>
      </c>
      <c r="Q2009" s="39" t="s">
        <v>111</v>
      </c>
      <c r="R2009" s="39">
        <v>1896</v>
      </c>
      <c r="S2009" s="1" t="str">
        <f>IF(OR(MONTH(L2009)=12, MONTH(L2009)&lt;=5), "Dry Season", "Wet Season")</f>
        <v>Dry Season</v>
      </c>
      <c r="T2009" s="1">
        <v>1</v>
      </c>
      <c r="U2009" s="1">
        <v>1</v>
      </c>
      <c r="V2009" s="1">
        <v>0</v>
      </c>
      <c r="W2009" s="2">
        <f>IF(ISNUMBER(SEARCH("N/A", X2009)), 0, 1)</f>
        <v>0</v>
      </c>
      <c r="X2009" s="1" t="s">
        <v>44</v>
      </c>
      <c r="Y2009" s="1"/>
      <c r="Z2009" s="1"/>
      <c r="AA2009" s="11" cm="1">
        <f t="array" ref="AA2009">IF(ISBLANK(Y2009), 0, VINCentyInvDistance(F2009,G2009,Y2009,Z2009))</f>
        <v>0</v>
      </c>
      <c r="AB2009" s="1">
        <v>0</v>
      </c>
      <c r="AC2009" s="1">
        <v>8.6</v>
      </c>
      <c r="AD2009" s="1">
        <v>3.8</v>
      </c>
      <c r="AE2009" s="1">
        <v>129</v>
      </c>
      <c r="AF2009" s="1">
        <v>1</v>
      </c>
      <c r="AG2009" s="1" t="s">
        <v>731</v>
      </c>
      <c r="AH2009" s="1" t="s">
        <v>731</v>
      </c>
      <c r="AI2009" s="1"/>
      <c r="AJ2009" s="1" t="s">
        <v>55</v>
      </c>
      <c r="AK2009" t="s">
        <v>17115</v>
      </c>
      <c r="AL2009" s="1">
        <v>3</v>
      </c>
      <c r="AM2009" s="1" t="s">
        <v>7364</v>
      </c>
    </row>
    <row r="2010" spans="1:39" ht="12.75" customHeight="1">
      <c r="A2010" s="1"/>
      <c r="B2010" s="1" t="s">
        <v>7365</v>
      </c>
      <c r="C2010" s="1" t="s">
        <v>7366</v>
      </c>
      <c r="D2010" s="3" t="str">
        <f ca="1">IFERROR(__xludf.DUMMYFUNCTION("PROPER(REGEXEXTRACT(B1901, ""(?:https?:\/\/)?(?:www\.)?([a-zA-Z0-9-]+)\.""))"),"Google")</f>
        <v>Google</v>
      </c>
      <c r="E2010" s="1" t="s">
        <v>7367</v>
      </c>
      <c r="F2010" s="1">
        <v>10.324935999999999</v>
      </c>
      <c r="G2010" s="1">
        <v>123.97435299999999</v>
      </c>
      <c r="H2010" s="1" t="s">
        <v>7368</v>
      </c>
      <c r="I2010" s="1" t="s">
        <v>2622</v>
      </c>
      <c r="J2010" s="1">
        <f>IF(K2010="URBAN",1,IF(K2010="SUBURBAN",2,IF(K2010="RURAL",3,"")))</f>
        <v>2</v>
      </c>
      <c r="K2010" s="1" t="s">
        <v>84</v>
      </c>
      <c r="L2010" s="18">
        <v>46082</v>
      </c>
      <c r="M2010" s="49">
        <v>0.625</v>
      </c>
      <c r="N2010" s="18">
        <v>46083</v>
      </c>
      <c r="O2010" s="56">
        <v>0.5</v>
      </c>
      <c r="P2010" s="31" t="str">
        <f>TEXT($L2010, "dddd")</f>
        <v>Sunday</v>
      </c>
      <c r="Q2010" s="39" t="s">
        <v>111</v>
      </c>
      <c r="R2010" s="39">
        <v>3412</v>
      </c>
      <c r="S2010" s="1" t="str">
        <f>IF(OR(MONTH(L2010)=12, MONTH(L2010)&lt;=5), "Dry Season", "Wet Season")</f>
        <v>Dry Season</v>
      </c>
      <c r="T2010" s="1">
        <v>1</v>
      </c>
      <c r="U2010" s="1">
        <v>0</v>
      </c>
      <c r="V2010" s="1">
        <v>0</v>
      </c>
      <c r="W2010" s="2">
        <f>IF(ISNUMBER(SEARCH("N/A", X2010)), 0, 1)</f>
        <v>0</v>
      </c>
      <c r="X2010" s="1" t="s">
        <v>44</v>
      </c>
      <c r="Y2010" s="1"/>
      <c r="Z2010" s="1"/>
      <c r="AA2010" s="11" cm="1">
        <f t="array" ref="AA2010">IF(ISBLANK(Y2010), 0, VINCentyInvDistance(F2010,G2010,Y2010,Z2010))</f>
        <v>0</v>
      </c>
      <c r="AB2010" s="1">
        <v>0</v>
      </c>
      <c r="AC2010" s="1">
        <v>8.8000000000000007</v>
      </c>
      <c r="AD2010" s="1">
        <v>0</v>
      </c>
      <c r="AE2010" s="1">
        <v>849</v>
      </c>
      <c r="AF2010" s="1">
        <v>1</v>
      </c>
      <c r="AG2010" s="1" t="s">
        <v>731</v>
      </c>
      <c r="AH2010" s="1" t="s">
        <v>731</v>
      </c>
      <c r="AI2010" s="1"/>
      <c r="AJ2010" s="1" t="s">
        <v>55</v>
      </c>
      <c r="AL2010" s="1">
        <v>2</v>
      </c>
      <c r="AM2010" s="1" t="s">
        <v>7369</v>
      </c>
    </row>
    <row r="2011" spans="1:39" ht="12.75" customHeight="1">
      <c r="A2011" s="1"/>
      <c r="B2011" s="1" t="s">
        <v>7370</v>
      </c>
      <c r="C2011" s="1" t="s">
        <v>7371</v>
      </c>
      <c r="D2011" s="3" t="str">
        <f ca="1">IFERROR(__xludf.DUMMYFUNCTION("PROPER(REGEXEXTRACT(B1902, ""(?:https?:\/\/)?(?:www\.)?([a-zA-Z0-9-]+)\.""))"),"Skyscanner")</f>
        <v>Skyscanner</v>
      </c>
      <c r="E2011" s="1" t="s">
        <v>7372</v>
      </c>
      <c r="F2011" s="1">
        <v>10.285316</v>
      </c>
      <c r="G2011" s="1">
        <v>123.996639</v>
      </c>
      <c r="H2011" s="1" t="s">
        <v>7347</v>
      </c>
      <c r="I2011" s="1" t="s">
        <v>2622</v>
      </c>
      <c r="J2011" s="1">
        <f>IF(K2011="URBAN",1,IF(K2011="SUBURBAN",2,IF(K2011="RURAL",3,"")))</f>
        <v>2</v>
      </c>
      <c r="K2011" s="1" t="s">
        <v>84</v>
      </c>
      <c r="L2011" s="18">
        <v>46082</v>
      </c>
      <c r="M2011" s="49">
        <v>0.58333333333333337</v>
      </c>
      <c r="N2011" s="18">
        <v>46083</v>
      </c>
      <c r="O2011" s="56">
        <v>0.5</v>
      </c>
      <c r="P2011" s="31" t="str">
        <f>TEXT($L2011, "dddd")</f>
        <v>Sunday</v>
      </c>
      <c r="Q2011" s="39" t="s">
        <v>111</v>
      </c>
      <c r="R2011" s="39">
        <v>1685</v>
      </c>
      <c r="S2011" s="1" t="str">
        <f>IF(OR(MONTH(L2011)=12, MONTH(L2011)&lt;=5), "Dry Season", "Wet Season")</f>
        <v>Dry Season</v>
      </c>
      <c r="T2011" s="1">
        <v>1</v>
      </c>
      <c r="U2011" s="1">
        <v>1</v>
      </c>
      <c r="V2011" s="1">
        <v>0</v>
      </c>
      <c r="W2011" s="2">
        <f>IF(ISNUMBER(SEARCH("N/A", X2011)), 0, 1)</f>
        <v>0</v>
      </c>
      <c r="X2011" s="1" t="s">
        <v>44</v>
      </c>
      <c r="Y2011" s="1"/>
      <c r="Z2011" s="1"/>
      <c r="AA2011" s="11" cm="1">
        <f t="array" ref="AA2011">IF(ISBLANK(Y2011), 0, VINCentyInvDistance(F2011,G2011,Y2011,Z2011))</f>
        <v>0</v>
      </c>
      <c r="AB2011" s="1">
        <v>0</v>
      </c>
      <c r="AC2011" s="1">
        <v>6</v>
      </c>
      <c r="AD2011" s="1">
        <v>4</v>
      </c>
      <c r="AE2011" s="1">
        <v>223</v>
      </c>
      <c r="AF2011" s="1">
        <v>1</v>
      </c>
      <c r="AG2011" s="1" t="s">
        <v>4948</v>
      </c>
      <c r="AH2011" s="1" t="s">
        <v>731</v>
      </c>
      <c r="AI2011" s="1"/>
      <c r="AJ2011" s="1" t="s">
        <v>55</v>
      </c>
      <c r="AK2011" t="s">
        <v>17116</v>
      </c>
      <c r="AL2011" s="1">
        <v>3</v>
      </c>
      <c r="AM2011" s="1" t="s">
        <v>7373</v>
      </c>
    </row>
    <row r="2012" spans="1:39" ht="12.75" customHeight="1">
      <c r="A2012" s="1"/>
      <c r="B2012" s="1" t="s">
        <v>7379</v>
      </c>
      <c r="C2012" s="1" t="s">
        <v>7380</v>
      </c>
      <c r="D2012" s="3" t="str">
        <f ca="1">IFERROR(__xludf.DUMMYFUNCTION("PROPER(REGEXEXTRACT(B1904, ""(?:https?:\/\/)?(?:www\.)?([a-zA-Z0-9-]+)\.""))"),"Google")</f>
        <v>Google</v>
      </c>
      <c r="E2012" s="1" t="s">
        <v>7381</v>
      </c>
      <c r="F2012" s="1">
        <v>10.302569999999999</v>
      </c>
      <c r="G2012" s="1">
        <v>123.98349</v>
      </c>
      <c r="H2012" s="1" t="s">
        <v>7382</v>
      </c>
      <c r="I2012" s="1" t="s">
        <v>2622</v>
      </c>
      <c r="J2012" s="1">
        <f>IF(K2012="URBAN",1,IF(K2012="SUBURBAN",2,IF(K2012="RURAL",3,"")))</f>
        <v>2</v>
      </c>
      <c r="K2012" s="1" t="s">
        <v>84</v>
      </c>
      <c r="L2012" s="18">
        <v>46082</v>
      </c>
      <c r="M2012" s="49">
        <v>0.625</v>
      </c>
      <c r="N2012" s="18">
        <v>46083</v>
      </c>
      <c r="O2012" s="56">
        <v>0.5</v>
      </c>
      <c r="P2012" s="31" t="str">
        <f>TEXT($L2012, "dddd")</f>
        <v>Sunday</v>
      </c>
      <c r="Q2012" s="39" t="s">
        <v>111</v>
      </c>
      <c r="R2012" s="39">
        <v>2350</v>
      </c>
      <c r="S2012" s="1" t="str">
        <f>IF(OR(MONTH(L2012)=12, MONTH(L2012)&lt;=5), "Dry Season", "Wet Season")</f>
        <v>Dry Season</v>
      </c>
      <c r="T2012" s="1">
        <v>1</v>
      </c>
      <c r="U2012" s="1">
        <v>1</v>
      </c>
      <c r="V2012" s="1">
        <v>0</v>
      </c>
      <c r="W2012" s="2">
        <f>IF(ISNUMBER(SEARCH("N/A", X2012)), 0, 1)</f>
        <v>0</v>
      </c>
      <c r="X2012" s="1" t="s">
        <v>44</v>
      </c>
      <c r="Y2012" s="1"/>
      <c r="Z2012" s="1"/>
      <c r="AA2012" s="11" cm="1">
        <f t="array" ref="AA2012">IF(ISBLANK(Y2012), 0, VINCentyInvDistance(F2012,G2012,Y2012,Z2012))</f>
        <v>0</v>
      </c>
      <c r="AB2012" s="1">
        <v>0</v>
      </c>
      <c r="AC2012" s="1">
        <v>0</v>
      </c>
      <c r="AD2012" s="1">
        <v>0</v>
      </c>
      <c r="AE2012" s="1">
        <v>161</v>
      </c>
      <c r="AF2012" s="1">
        <v>1</v>
      </c>
      <c r="AG2012" s="1" t="s">
        <v>731</v>
      </c>
      <c r="AH2012" s="1" t="s">
        <v>731</v>
      </c>
      <c r="AI2012" s="1" t="str">
        <f>TRIM(MID(SUBSTITUTE($H2012,",",REPT(" ",200)),(LEN($H2012)-LEN(SUBSTITUTE($H2012,",",""))-2)*200+1,200))</f>
        <v>Central Visayas</v>
      </c>
      <c r="AJ2012" s="1" t="s">
        <v>55</v>
      </c>
      <c r="AL2012" s="2">
        <v>0</v>
      </c>
      <c r="AM2012" s="1" t="s">
        <v>7383</v>
      </c>
    </row>
    <row r="2013" spans="1:39" ht="12.75" customHeight="1">
      <c r="A2013" s="1"/>
      <c r="B2013" s="1" t="s">
        <v>7384</v>
      </c>
      <c r="C2013" s="1" t="s">
        <v>7385</v>
      </c>
      <c r="D2013" s="3" t="str">
        <f ca="1">IFERROR(__xludf.DUMMYFUNCTION("PROPER(REGEXEXTRACT(B1905, ""(?:https?:\/\/)?(?:www\.)?([a-zA-Z0-9-]+)\.""))"),"Google")</f>
        <v>Google</v>
      </c>
      <c r="E2013" s="1" t="s">
        <v>7386</v>
      </c>
      <c r="F2013" s="1">
        <v>10.3163392</v>
      </c>
      <c r="G2013" s="1">
        <v>123.96709</v>
      </c>
      <c r="H2013" s="1" t="s">
        <v>7312</v>
      </c>
      <c r="I2013" s="1" t="s">
        <v>2622</v>
      </c>
      <c r="J2013" s="1">
        <f>IF(K2013="URBAN",1,IF(K2013="SUBURBAN",2,IF(K2013="RURAL",3,"")))</f>
        <v>2</v>
      </c>
      <c r="K2013" s="1" t="s">
        <v>84</v>
      </c>
      <c r="L2013" s="18">
        <v>46082</v>
      </c>
      <c r="M2013" s="49">
        <v>0.625</v>
      </c>
      <c r="N2013" s="18">
        <v>46083</v>
      </c>
      <c r="O2013" s="56">
        <v>0.5</v>
      </c>
      <c r="P2013" s="31" t="str">
        <f>TEXT($L2013, "dddd")</f>
        <v>Sunday</v>
      </c>
      <c r="Q2013" s="39" t="s">
        <v>111</v>
      </c>
      <c r="R2013" s="39">
        <v>1467</v>
      </c>
      <c r="S2013" s="1" t="str">
        <f>IF(OR(MONTH(L2013)=12, MONTH(L2013)&lt;=5), "Dry Season", "Wet Season")</f>
        <v>Dry Season</v>
      </c>
      <c r="T2013" s="1">
        <v>1</v>
      </c>
      <c r="U2013" s="1">
        <v>0</v>
      </c>
      <c r="V2013" s="1">
        <v>0</v>
      </c>
      <c r="W2013" s="2">
        <f>IF(ISNUMBER(SEARCH("N/A", X2013)), 0, 1)</f>
        <v>0</v>
      </c>
      <c r="X2013" s="1" t="s">
        <v>44</v>
      </c>
      <c r="Y2013" s="1"/>
      <c r="Z2013" s="1"/>
      <c r="AA2013" s="11" cm="1">
        <f t="array" ref="AA2013">IF(ISBLANK(Y2013), 0, VINCentyInvDistance(F2013,G2013,Y2013,Z2013))</f>
        <v>0</v>
      </c>
      <c r="AB2013" s="1">
        <v>0</v>
      </c>
      <c r="AC2013" s="1">
        <v>0</v>
      </c>
      <c r="AD2013" s="1">
        <v>0</v>
      </c>
      <c r="AE2013" s="1">
        <v>41</v>
      </c>
      <c r="AF2013" s="1">
        <v>1</v>
      </c>
      <c r="AG2013" s="1" t="str">
        <f>TRIM(MID(SUBSTITUTE($H2013,",",REPT(" ",200)),(LEN($H2013)-LEN(SUBSTITUTE($H2013,",",""))-4)*200+1,200))</f>
        <v>Pajo</v>
      </c>
      <c r="AH2013" s="1" t="str">
        <f>TRIM(MID(SUBSTITUTE($H2013,",",REPT(" ",200)),(LEN($H2013)-LEN(SUBSTITUTE($H2013,",",""))-3)*200+1,200))</f>
        <v>Lapu-Lapu</v>
      </c>
      <c r="AI2013" s="1" t="str">
        <f>TRIM(MID(SUBSTITUTE($H2013,",",REPT(" ",200)),(LEN($H2013)-LEN(SUBSTITUTE($H2013,",",""))-2)*200+1,200))</f>
        <v>Central Visayas</v>
      </c>
      <c r="AJ2013" s="1" t="str">
        <f>TRIM(MID(SUBSTITUTE($H2013,",",REPT(" ",200)),(LEN($H2013)-LEN(SUBSTITUTE($H2013,",",""))-0)*200+1,200))</f>
        <v>Philippines</v>
      </c>
      <c r="AL2013" s="2">
        <v>0</v>
      </c>
      <c r="AM2013" s="1"/>
    </row>
    <row r="2014" spans="1:39" ht="12.75" customHeight="1">
      <c r="A2014" s="1"/>
      <c r="B2014" s="1" t="s">
        <v>7387</v>
      </c>
      <c r="C2014" s="1" t="s">
        <v>7388</v>
      </c>
      <c r="D2014" s="3" t="str">
        <f ca="1">IFERROR(__xludf.DUMMYFUNCTION("PROPER(REGEXEXTRACT(B1906, ""(?:https?:\/\/)?(?:www\.)?([a-zA-Z0-9-]+)\.""))"),"Google")</f>
        <v>Google</v>
      </c>
      <c r="E2014" s="1" t="s">
        <v>7389</v>
      </c>
      <c r="F2014" s="1">
        <v>10.31634</v>
      </c>
      <c r="G2014" s="1">
        <v>123.96709</v>
      </c>
      <c r="H2014" s="1" t="s">
        <v>7312</v>
      </c>
      <c r="I2014" s="1" t="s">
        <v>2622</v>
      </c>
      <c r="J2014" s="1">
        <f>IF(K2014="URBAN",1,IF(K2014="SUBURBAN",2,IF(K2014="RURAL",3,"")))</f>
        <v>2</v>
      </c>
      <c r="K2014" s="1" t="s">
        <v>84</v>
      </c>
      <c r="L2014" s="18">
        <v>46082</v>
      </c>
      <c r="M2014" s="49">
        <v>0.625</v>
      </c>
      <c r="N2014" s="18">
        <v>46083</v>
      </c>
      <c r="O2014" s="56">
        <v>0.5</v>
      </c>
      <c r="P2014" s="31" t="str">
        <f>TEXT($L2014, "dddd")</f>
        <v>Sunday</v>
      </c>
      <c r="Q2014" s="39" t="s">
        <v>111</v>
      </c>
      <c r="R2014" s="39">
        <v>2477</v>
      </c>
      <c r="S2014" s="1" t="str">
        <f>IF(OR(MONTH(L2014)=12, MONTH(L2014)&lt;=5), "Dry Season", "Wet Season")</f>
        <v>Dry Season</v>
      </c>
      <c r="T2014" s="1">
        <v>1</v>
      </c>
      <c r="U2014" s="1">
        <v>0</v>
      </c>
      <c r="V2014" s="1">
        <v>1</v>
      </c>
      <c r="W2014" s="2">
        <f>IF(ISNUMBER(SEARCH("N/A", X2014)), 0, 1)</f>
        <v>0</v>
      </c>
      <c r="X2014" s="1" t="s">
        <v>44</v>
      </c>
      <c r="Y2014" s="1"/>
      <c r="Z2014" s="1"/>
      <c r="AA2014" s="11" cm="1">
        <f t="array" ref="AA2014">IF(ISBLANK(Y2014), 0, VINCentyInvDistance(F2014,G2014,Y2014,Z2014))</f>
        <v>0</v>
      </c>
      <c r="AB2014" s="1">
        <v>0</v>
      </c>
      <c r="AC2014" s="1">
        <v>0</v>
      </c>
      <c r="AD2014" s="1">
        <v>0</v>
      </c>
      <c r="AE2014" s="1">
        <v>187</v>
      </c>
      <c r="AF2014" s="1">
        <v>1</v>
      </c>
      <c r="AG2014" s="1" t="s">
        <v>731</v>
      </c>
      <c r="AH2014" s="1" t="s">
        <v>731</v>
      </c>
      <c r="AI2014" s="1" t="str">
        <f>TRIM(MID(SUBSTITUTE($H2014,",",REPT(" ",200)),(LEN($H2014)-LEN(SUBSTITUTE($H2014,",",""))-2)*200+1,200))</f>
        <v>Central Visayas</v>
      </c>
      <c r="AJ2014" s="1" t="s">
        <v>55</v>
      </c>
      <c r="AL2014" s="2">
        <v>0</v>
      </c>
      <c r="AM2014" s="1" t="s">
        <v>7390</v>
      </c>
    </row>
    <row r="2015" spans="1:39" ht="12.75" customHeight="1">
      <c r="A2015" s="1"/>
      <c r="B2015" s="1" t="s">
        <v>727</v>
      </c>
      <c r="C2015" s="1" t="s">
        <v>7391</v>
      </c>
      <c r="D2015" s="3" t="str">
        <f ca="1">IFERROR(__xludf.DUMMYFUNCTION("PROPER(REGEXEXTRACT(B1907, ""(?:https?:\/\/)?(?:www\.)?([a-zA-Z0-9-]+)\.""))"),"Skyscanner")</f>
        <v>Skyscanner</v>
      </c>
      <c r="E2015" s="1" t="s">
        <v>7392</v>
      </c>
      <c r="F2015" s="1">
        <v>9.9435000000000002</v>
      </c>
      <c r="G2015" s="1">
        <v>123.36879</v>
      </c>
      <c r="H2015" s="1" t="s">
        <v>730</v>
      </c>
      <c r="I2015" s="1" t="s">
        <v>2622</v>
      </c>
      <c r="J2015" s="1">
        <f>IF(K2015="URBAN",1,IF(K2015="SUBURBAN",2,IF(K2015="RURAL",3,"")))</f>
        <v>2</v>
      </c>
      <c r="K2015" s="1" t="s">
        <v>84</v>
      </c>
      <c r="L2015" s="18">
        <v>46082</v>
      </c>
      <c r="M2015" s="49">
        <v>0.58333333333333337</v>
      </c>
      <c r="N2015" s="18">
        <v>46083</v>
      </c>
      <c r="O2015" s="56">
        <v>0.5</v>
      </c>
      <c r="P2015" s="31" t="str">
        <f>TEXT($L2015, "dddd")</f>
        <v>Sunday</v>
      </c>
      <c r="Q2015" s="39" t="s">
        <v>111</v>
      </c>
      <c r="R2015" s="39">
        <v>1705</v>
      </c>
      <c r="S2015" s="1" t="str">
        <f>IF(OR(MONTH(L2015)=12, MONTH(L2015)&lt;=5), "Dry Season", "Wet Season")</f>
        <v>Dry Season</v>
      </c>
      <c r="T2015" s="1">
        <v>1</v>
      </c>
      <c r="U2015" s="1">
        <v>1</v>
      </c>
      <c r="V2015" s="1">
        <v>0</v>
      </c>
      <c r="W2015" s="2">
        <f>IF(ISNUMBER(SEARCH("N/A", X2015)), 0, 1)</f>
        <v>0</v>
      </c>
      <c r="X2015" s="1" t="s">
        <v>44</v>
      </c>
      <c r="Y2015" s="1"/>
      <c r="Z2015" s="1"/>
      <c r="AA2015" s="11" cm="1">
        <f t="array" ref="AA2015">IF(ISBLANK(Y2015), 0, VINCentyInvDistance(F2015,G2015,Y2015,Z2015))</f>
        <v>0</v>
      </c>
      <c r="AB2015" s="1">
        <v>1</v>
      </c>
      <c r="AC2015" s="1">
        <v>9.8000000000000007</v>
      </c>
      <c r="AD2015" s="1">
        <v>4.2</v>
      </c>
      <c r="AE2015" s="1">
        <v>56</v>
      </c>
      <c r="AF2015" s="1">
        <v>1</v>
      </c>
      <c r="AG2015" s="1" t="s">
        <v>3330</v>
      </c>
      <c r="AH2015" s="1" t="s">
        <v>2466</v>
      </c>
      <c r="AI2015" s="1" t="str">
        <f>TRIM(MID(SUBSTITUTE($H2015,",",REPT(" ",200)),(LEN($H2015)-LEN(SUBSTITUTE($H2015,",",""))-2)*200+1,200))</f>
        <v>Central Visayas</v>
      </c>
      <c r="AJ2015" s="1" t="s">
        <v>55</v>
      </c>
      <c r="AK2015" t="s">
        <v>16796</v>
      </c>
      <c r="AL2015" s="2">
        <v>0</v>
      </c>
      <c r="AM2015" s="1" t="s">
        <v>732</v>
      </c>
    </row>
    <row r="2016" spans="1:39" ht="12.75" customHeight="1">
      <c r="A2016" s="1"/>
      <c r="B2016" s="1" t="s">
        <v>7393</v>
      </c>
      <c r="C2016" s="1" t="s">
        <v>7394</v>
      </c>
      <c r="D2016" s="3" t="str">
        <f ca="1">IFERROR(__xludf.DUMMYFUNCTION("PROPER(REGEXEXTRACT(B1908, ""(?:https?:\/\/)?(?:www\.)?([a-zA-Z0-9-]+)\.""))"),"Skyscanner")</f>
        <v>Skyscanner</v>
      </c>
      <c r="E2016" s="1" t="s">
        <v>7395</v>
      </c>
      <c r="F2016" s="1">
        <v>10.289960000000001</v>
      </c>
      <c r="G2016" s="1">
        <v>123.99870199999999</v>
      </c>
      <c r="H2016" s="1" t="s">
        <v>7396</v>
      </c>
      <c r="I2016" s="1" t="s">
        <v>2622</v>
      </c>
      <c r="J2016" s="1">
        <f>IF(K2016="URBAN",1,IF(K2016="SUBURBAN",2,IF(K2016="RURAL",3,"")))</f>
        <v>2</v>
      </c>
      <c r="K2016" s="1" t="s">
        <v>84</v>
      </c>
      <c r="L2016" s="18">
        <v>46082</v>
      </c>
      <c r="M2016" s="49">
        <v>0.58333333333333337</v>
      </c>
      <c r="N2016" s="18">
        <v>46083</v>
      </c>
      <c r="O2016" s="56">
        <v>0.5</v>
      </c>
      <c r="P2016" s="31" t="str">
        <f>TEXT($L2016, "dddd")</f>
        <v>Sunday</v>
      </c>
      <c r="Q2016" s="39" t="s">
        <v>111</v>
      </c>
      <c r="R2016" s="39">
        <v>856</v>
      </c>
      <c r="S2016" s="1" t="str">
        <f>IF(OR(MONTH(L2016)=12, MONTH(L2016)&lt;=5), "Dry Season", "Wet Season")</f>
        <v>Dry Season</v>
      </c>
      <c r="T2016" s="1">
        <v>1</v>
      </c>
      <c r="U2016" s="1">
        <v>0</v>
      </c>
      <c r="V2016" s="1">
        <v>0</v>
      </c>
      <c r="W2016" s="2">
        <f>IF(ISNUMBER(SEARCH("N/A", X2016)), 0, 1)</f>
        <v>0</v>
      </c>
      <c r="X2016" s="1" t="s">
        <v>44</v>
      </c>
      <c r="Y2016" s="1"/>
      <c r="Z2016" s="1"/>
      <c r="AA2016" s="11" cm="1">
        <f t="array" ref="AA2016">IF(ISBLANK(Y2016), 0, VINCentyInvDistance(F2016,G2016,Y2016,Z2016))</f>
        <v>0</v>
      </c>
      <c r="AB2016" s="1">
        <v>0</v>
      </c>
      <c r="AC2016" s="1">
        <v>8.1999999999999993</v>
      </c>
      <c r="AD2016" s="1">
        <v>4.5</v>
      </c>
      <c r="AE2016" s="1">
        <v>16</v>
      </c>
      <c r="AF2016" s="1">
        <v>1</v>
      </c>
      <c r="AG2016" s="1" t="s">
        <v>4948</v>
      </c>
      <c r="AH2016" s="1" t="s">
        <v>731</v>
      </c>
      <c r="AI2016" s="1" t="str">
        <f>TRIM(MID(SUBSTITUTE($H2016,",",REPT(" ",200)),(LEN($H2016)-LEN(SUBSTITUTE($H2016,",",""))-2)*200+1,200))</f>
        <v>Central Visayas</v>
      </c>
      <c r="AJ2016" s="1" t="s">
        <v>55</v>
      </c>
      <c r="AK2016" t="s">
        <v>17118</v>
      </c>
      <c r="AL2016" s="2">
        <v>0</v>
      </c>
      <c r="AM2016" s="1" t="s">
        <v>7397</v>
      </c>
    </row>
    <row r="2017" spans="1:39" ht="12.75" customHeight="1">
      <c r="A2017" s="1"/>
      <c r="B2017" s="1" t="s">
        <v>7398</v>
      </c>
      <c r="C2017" s="1" t="s">
        <v>7399</v>
      </c>
      <c r="D2017" s="3" t="str">
        <f ca="1">IFERROR(__xludf.DUMMYFUNCTION("PROPER(REGEXEXTRACT(B1909, ""(?:https?:\/\/)?(?:www\.)?([a-zA-Z0-9-]+)\.""))"),"Skyscanner")</f>
        <v>Skyscanner</v>
      </c>
      <c r="E2017" s="1" t="s">
        <v>7400</v>
      </c>
      <c r="F2017" s="1">
        <v>10.29705</v>
      </c>
      <c r="G2017" s="1">
        <v>123.94629</v>
      </c>
      <c r="H2017" s="1" t="s">
        <v>7401</v>
      </c>
      <c r="I2017" s="1" t="s">
        <v>2622</v>
      </c>
      <c r="J2017" s="1">
        <f>IF(K2017="URBAN",1,IF(K2017="SUBURBAN",2,IF(K2017="RURAL",3,"")))</f>
        <v>2</v>
      </c>
      <c r="K2017" s="1" t="s">
        <v>84</v>
      </c>
      <c r="L2017" s="18">
        <v>46082</v>
      </c>
      <c r="M2017" s="49">
        <v>0.58333333333333337</v>
      </c>
      <c r="N2017" s="18">
        <v>46083</v>
      </c>
      <c r="O2017" s="56">
        <v>0.5</v>
      </c>
      <c r="P2017" s="31" t="str">
        <f>TEXT($L2017, "dddd")</f>
        <v>Sunday</v>
      </c>
      <c r="Q2017" s="39" t="s">
        <v>111</v>
      </c>
      <c r="R2017" s="39">
        <v>557</v>
      </c>
      <c r="S2017" s="1" t="str">
        <f>IF(OR(MONTH(L2017)=12, MONTH(L2017)&lt;=5), "Dry Season", "Wet Season")</f>
        <v>Dry Season</v>
      </c>
      <c r="T2017" s="1">
        <v>1</v>
      </c>
      <c r="U2017" s="1">
        <v>0</v>
      </c>
      <c r="V2017" s="1">
        <v>0</v>
      </c>
      <c r="W2017" s="2">
        <f>IF(ISNUMBER(SEARCH("N/A", X2017)), 0, 1)</f>
        <v>0</v>
      </c>
      <c r="X2017" s="1" t="s">
        <v>44</v>
      </c>
      <c r="Y2017" s="1"/>
      <c r="Z2017" s="1"/>
      <c r="AA2017" s="11" cm="1">
        <f t="array" ref="AA2017">IF(ISBLANK(Y2017), 0, VINCentyInvDistance(F2017,G2017,Y2017,Z2017))</f>
        <v>0</v>
      </c>
      <c r="AB2017" s="1">
        <v>0</v>
      </c>
      <c r="AC2017" s="1">
        <v>8</v>
      </c>
      <c r="AD2017" s="1">
        <v>2.1</v>
      </c>
      <c r="AE2017" s="1">
        <v>25</v>
      </c>
      <c r="AF2017" s="1">
        <v>1</v>
      </c>
      <c r="AG2017" s="1" t="s">
        <v>4948</v>
      </c>
      <c r="AH2017" s="1" t="s">
        <v>731</v>
      </c>
      <c r="AI2017" s="1"/>
      <c r="AJ2017" s="1" t="s">
        <v>55</v>
      </c>
      <c r="AK2017" t="s">
        <v>17119</v>
      </c>
      <c r="AL2017" s="1">
        <v>2</v>
      </c>
      <c r="AM2017" s="1" t="s">
        <v>7402</v>
      </c>
    </row>
    <row r="2018" spans="1:39" ht="12.75" customHeight="1">
      <c r="A2018" s="1"/>
      <c r="B2018" s="1" t="s">
        <v>7403</v>
      </c>
      <c r="C2018" s="1" t="s">
        <v>7404</v>
      </c>
      <c r="D2018" s="3" t="str">
        <f ca="1">IFERROR(__xludf.DUMMYFUNCTION("PROPER(REGEXEXTRACT(B1910, ""(?:https?:\/\/)?(?:www\.)?([a-zA-Z0-9-]+)\.""))"),"Skyscanner")</f>
        <v>Skyscanner</v>
      </c>
      <c r="E2018" s="1" t="s">
        <v>7405</v>
      </c>
      <c r="F2018" s="1">
        <v>10.309749999999999</v>
      </c>
      <c r="G2018" s="1">
        <v>123.99223000000001</v>
      </c>
      <c r="H2018" s="1" t="s">
        <v>7406</v>
      </c>
      <c r="I2018" s="1" t="s">
        <v>2622</v>
      </c>
      <c r="J2018" s="1">
        <f>IF(K2018="URBAN",1,IF(K2018="SUBURBAN",2,IF(K2018="RURAL",3,"")))</f>
        <v>2</v>
      </c>
      <c r="K2018" s="1" t="s">
        <v>84</v>
      </c>
      <c r="L2018" s="18">
        <v>46082</v>
      </c>
      <c r="M2018" s="49">
        <v>0.58333333333333337</v>
      </c>
      <c r="N2018" s="18">
        <v>46083</v>
      </c>
      <c r="O2018" s="56">
        <v>0.5</v>
      </c>
      <c r="P2018" s="31" t="str">
        <f>TEXT($L2018, "dddd")</f>
        <v>Sunday</v>
      </c>
      <c r="Q2018" s="39" t="s">
        <v>111</v>
      </c>
      <c r="R2018" s="39">
        <v>863</v>
      </c>
      <c r="S2018" s="1" t="str">
        <f>IF(OR(MONTH(L2018)=12, MONTH(L2018)&lt;=5), "Dry Season", "Wet Season")</f>
        <v>Dry Season</v>
      </c>
      <c r="T2018" s="1">
        <v>1</v>
      </c>
      <c r="U2018" s="1">
        <v>1</v>
      </c>
      <c r="V2018" s="1">
        <v>0</v>
      </c>
      <c r="W2018" s="2">
        <f>IF(ISNUMBER(SEARCH("N/A", X2018)), 0, 1)</f>
        <v>0</v>
      </c>
      <c r="X2018" s="1" t="s">
        <v>44</v>
      </c>
      <c r="Y2018" s="1"/>
      <c r="Z2018" s="1"/>
      <c r="AA2018" s="11" cm="1">
        <f t="array" ref="AA2018">IF(ISBLANK(Y2018), 0, VINCentyInvDistance(F2018,G2018,Y2018,Z2018))</f>
        <v>0</v>
      </c>
      <c r="AB2018" s="1">
        <v>0</v>
      </c>
      <c r="AC2018" s="1">
        <v>7.2</v>
      </c>
      <c r="AD2018" s="1">
        <v>4.7</v>
      </c>
      <c r="AE2018" s="1">
        <v>29</v>
      </c>
      <c r="AF2018" s="1">
        <v>1</v>
      </c>
      <c r="AG2018" s="1" t="s">
        <v>731</v>
      </c>
      <c r="AH2018" s="1" t="s">
        <v>731</v>
      </c>
      <c r="AI2018" s="1"/>
      <c r="AJ2018" s="1" t="s">
        <v>55</v>
      </c>
      <c r="AK2018" t="s">
        <v>6534</v>
      </c>
      <c r="AL2018" s="1">
        <v>1</v>
      </c>
      <c r="AM2018" s="1" t="s">
        <v>7407</v>
      </c>
    </row>
    <row r="2019" spans="1:39" ht="12.75" customHeight="1">
      <c r="A2019" s="1"/>
      <c r="B2019" s="1" t="s">
        <v>7408</v>
      </c>
      <c r="C2019" s="1" t="s">
        <v>7409</v>
      </c>
      <c r="D2019" s="3" t="str">
        <f ca="1">IFERROR(__xludf.DUMMYFUNCTION("PROPER(REGEXEXTRACT(B1911, ""(?:https?:\/\/)?(?:www\.)?([a-zA-Z0-9-]+)\.""))"),"Skyscanner")</f>
        <v>Skyscanner</v>
      </c>
      <c r="E2019" s="1" t="s">
        <v>7410</v>
      </c>
      <c r="F2019" s="1">
        <v>10.308009999999999</v>
      </c>
      <c r="G2019" s="1">
        <v>124.00051000000001</v>
      </c>
      <c r="H2019" s="1" t="s">
        <v>7411</v>
      </c>
      <c r="I2019" s="1" t="s">
        <v>2622</v>
      </c>
      <c r="J2019" s="1">
        <f>IF(K2019="URBAN",1,IF(K2019="SUBURBAN",2,IF(K2019="RURAL",3,"")))</f>
        <v>2</v>
      </c>
      <c r="K2019" s="1" t="s">
        <v>84</v>
      </c>
      <c r="L2019" s="18">
        <v>46082</v>
      </c>
      <c r="M2019" s="49">
        <v>0</v>
      </c>
      <c r="N2019" s="18">
        <v>46083</v>
      </c>
      <c r="O2019" s="56">
        <v>0.5</v>
      </c>
      <c r="P2019" s="31" t="str">
        <f>TEXT($L2019, "dddd")</f>
        <v>Sunday</v>
      </c>
      <c r="Q2019" s="39" t="s">
        <v>111</v>
      </c>
      <c r="R2019" s="39">
        <v>1085</v>
      </c>
      <c r="S2019" s="1" t="str">
        <f>IF(OR(MONTH(L2019)=12, MONTH(L2019)&lt;=5), "Dry Season", "Wet Season")</f>
        <v>Dry Season</v>
      </c>
      <c r="T2019" s="1">
        <v>1</v>
      </c>
      <c r="U2019" s="1">
        <v>0</v>
      </c>
      <c r="V2019" s="1">
        <v>0</v>
      </c>
      <c r="W2019" s="2">
        <f>IF(ISNUMBER(SEARCH("N/A", X2019)), 0, 1)</f>
        <v>0</v>
      </c>
      <c r="X2019" s="1" t="s">
        <v>44</v>
      </c>
      <c r="Y2019" s="1"/>
      <c r="Z2019" s="1"/>
      <c r="AA2019" s="11" cm="1">
        <f t="array" ref="AA2019">IF(ISBLANK(Y2019), 0, VINCentyInvDistance(F2019,G2019,Y2019,Z2019))</f>
        <v>0</v>
      </c>
      <c r="AB2019" s="1">
        <v>0</v>
      </c>
      <c r="AC2019" s="1">
        <v>10</v>
      </c>
      <c r="AD2019" s="1">
        <v>3.2</v>
      </c>
      <c r="AE2019" s="1">
        <v>5</v>
      </c>
      <c r="AF2019" s="1">
        <v>1</v>
      </c>
      <c r="AG2019" s="1" t="s">
        <v>731</v>
      </c>
      <c r="AH2019" s="1" t="s">
        <v>731</v>
      </c>
      <c r="AI2019" s="1" t="str">
        <f>TRIM(MID(SUBSTITUTE($H2019,",",REPT(" ",200)),(LEN($H2019)-LEN(SUBSTITUTE($H2019,",",""))-2)*200+1,200))</f>
        <v>Central Visayas</v>
      </c>
      <c r="AJ2019" s="1" t="s">
        <v>55</v>
      </c>
      <c r="AK2019" t="s">
        <v>17120</v>
      </c>
      <c r="AL2019" s="2">
        <v>0</v>
      </c>
      <c r="AM2019" s="1" t="s">
        <v>7412</v>
      </c>
    </row>
    <row r="2020" spans="1:39" ht="12.75" customHeight="1">
      <c r="A2020" s="1"/>
      <c r="B2020" s="1" t="s">
        <v>7413</v>
      </c>
      <c r="C2020" s="1" t="s">
        <v>7414</v>
      </c>
      <c r="D2020" s="3" t="str">
        <f ca="1">IFERROR(__xludf.DUMMYFUNCTION("PROPER(REGEXEXTRACT(B1912, ""(?:https?:\/\/)?(?:www\.)?([a-zA-Z0-9-]+)\.""))"),"Skyscanner")</f>
        <v>Skyscanner</v>
      </c>
      <c r="E2020" s="1" t="s">
        <v>7415</v>
      </c>
      <c r="F2020" s="1">
        <v>10.317349999999999</v>
      </c>
      <c r="G2020" s="1">
        <v>123.96207200000001</v>
      </c>
      <c r="H2020" s="1" t="s">
        <v>7416</v>
      </c>
      <c r="I2020" s="1" t="s">
        <v>2622</v>
      </c>
      <c r="J2020" s="1">
        <f>IF(K2020="URBAN",1,IF(K2020="SUBURBAN",2,IF(K2020="RURAL",3,"")))</f>
        <v>2</v>
      </c>
      <c r="K2020" s="1" t="s">
        <v>84</v>
      </c>
      <c r="L2020" s="18">
        <v>46082</v>
      </c>
      <c r="M2020" s="49">
        <v>0.58333333333333337</v>
      </c>
      <c r="N2020" s="18">
        <v>46083</v>
      </c>
      <c r="O2020" s="56">
        <v>0.5</v>
      </c>
      <c r="P2020" s="31" t="str">
        <f>TEXT($L2020, "dddd")</f>
        <v>Sunday</v>
      </c>
      <c r="Q2020" s="39" t="s">
        <v>111</v>
      </c>
      <c r="R2020" s="39">
        <v>1427</v>
      </c>
      <c r="S2020" s="1" t="str">
        <f>IF(OR(MONTH(L2020)=12, MONTH(L2020)&lt;=5), "Dry Season", "Wet Season")</f>
        <v>Dry Season</v>
      </c>
      <c r="T2020" s="1">
        <v>1</v>
      </c>
      <c r="U2020" s="1">
        <v>0</v>
      </c>
      <c r="V2020" s="1">
        <v>0</v>
      </c>
      <c r="W2020" s="2">
        <f>IF(ISNUMBER(SEARCH("N/A", X2020)), 0, 1)</f>
        <v>0</v>
      </c>
      <c r="X2020" s="1" t="s">
        <v>44</v>
      </c>
      <c r="Y2020" s="1"/>
      <c r="Z2020" s="1"/>
      <c r="AA2020" s="11" cm="1">
        <f t="array" ref="AA2020">IF(ISBLANK(Y2020), 0, VINCentyInvDistance(F2020,G2020,Y2020,Z2020))</f>
        <v>0</v>
      </c>
      <c r="AB2020" s="1">
        <v>0</v>
      </c>
      <c r="AC2020" s="1">
        <v>5.6</v>
      </c>
      <c r="AD2020" s="1">
        <v>4.4000000000000004</v>
      </c>
      <c r="AE2020" s="1">
        <v>35</v>
      </c>
      <c r="AF2020" s="1">
        <v>1</v>
      </c>
      <c r="AG2020" s="1" t="s">
        <v>731</v>
      </c>
      <c r="AH2020" s="1" t="s">
        <v>731</v>
      </c>
      <c r="AI2020" s="1"/>
      <c r="AJ2020" s="1" t="s">
        <v>55</v>
      </c>
      <c r="AK2020" t="s">
        <v>17121</v>
      </c>
      <c r="AL2020" s="1">
        <v>2</v>
      </c>
      <c r="AM2020" s="1" t="s">
        <v>7417</v>
      </c>
    </row>
    <row r="2021" spans="1:39" ht="12.75" customHeight="1">
      <c r="A2021" s="1"/>
      <c r="B2021" s="1" t="s">
        <v>7418</v>
      </c>
      <c r="C2021" s="1" t="s">
        <v>7419</v>
      </c>
      <c r="D2021" s="3" t="str">
        <f ca="1">IFERROR(__xludf.DUMMYFUNCTION("PROPER(REGEXEXTRACT(B1913, ""(?:https?:\/\/)?(?:www\.)?([a-zA-Z0-9-]+)\.""))"),"Google")</f>
        <v>Google</v>
      </c>
      <c r="E2021" s="1" t="s">
        <v>7420</v>
      </c>
      <c r="F2021" s="1">
        <v>10.274693900000001</v>
      </c>
      <c r="G2021" s="1">
        <v>123.9755164</v>
      </c>
      <c r="H2021" s="1" t="s">
        <v>7421</v>
      </c>
      <c r="I2021" s="1" t="s">
        <v>2622</v>
      </c>
      <c r="J2021" s="1">
        <f>IF(K2021="URBAN",1,IF(K2021="SUBURBAN",2,IF(K2021="RURAL",3,"")))</f>
        <v>2</v>
      </c>
      <c r="K2021" s="1" t="s">
        <v>84</v>
      </c>
      <c r="L2021" s="18">
        <v>46082</v>
      </c>
      <c r="M2021" s="49">
        <v>0.625</v>
      </c>
      <c r="N2021" s="18">
        <v>46083</v>
      </c>
      <c r="O2021" s="56">
        <v>0.5</v>
      </c>
      <c r="P2021" s="31" t="str">
        <f>TEXT($L2021, "dddd")</f>
        <v>Sunday</v>
      </c>
      <c r="Q2021" s="39" t="s">
        <v>111</v>
      </c>
      <c r="R2021" s="39">
        <v>1008</v>
      </c>
      <c r="S2021" s="1" t="str">
        <f>IF(OR(MONTH(L2021)=12, MONTH(L2021)&lt;=5), "Dry Season", "Wet Season")</f>
        <v>Dry Season</v>
      </c>
      <c r="T2021" s="1">
        <v>1</v>
      </c>
      <c r="U2021" s="1">
        <v>0</v>
      </c>
      <c r="V2021" s="1">
        <v>0</v>
      </c>
      <c r="W2021" s="2">
        <f>IF(ISNUMBER(SEARCH("N/A", X2021)), 0, 1)</f>
        <v>0</v>
      </c>
      <c r="X2021" s="1" t="s">
        <v>44</v>
      </c>
      <c r="Y2021" s="1"/>
      <c r="Z2021" s="1"/>
      <c r="AA2021" s="11" cm="1">
        <f t="array" ref="AA2021">IF(ISBLANK(Y2021), 0, VINCentyInvDistance(F2021,G2021,Y2021,Z2021))</f>
        <v>0</v>
      </c>
      <c r="AB2021" s="1">
        <v>0</v>
      </c>
      <c r="AC2021" s="1">
        <v>0</v>
      </c>
      <c r="AD2021" s="1">
        <v>0</v>
      </c>
      <c r="AE2021" s="1">
        <v>198</v>
      </c>
      <c r="AF2021" s="1">
        <v>1</v>
      </c>
      <c r="AG2021" s="1" t="str">
        <f>TRIM(MID(SUBSTITUTE($H2021,",",REPT(" ",200)),(LEN($H2021)-LEN(SUBSTITUTE($H2021,",",""))-4)*200+1,200))</f>
        <v>Marigondon</v>
      </c>
      <c r="AH2021" s="1" t="str">
        <f>TRIM(MID(SUBSTITUTE($H2021,",",REPT(" ",200)),(LEN($H2021)-LEN(SUBSTITUTE($H2021,",",""))-3)*200+1,200))</f>
        <v>Lapu-Lapu</v>
      </c>
      <c r="AI2021" s="1" t="str">
        <f>TRIM(MID(SUBSTITUTE($H2021,",",REPT(" ",200)),(LEN($H2021)-LEN(SUBSTITUTE($H2021,",",""))-2)*200+1,200))</f>
        <v>Central Visayas</v>
      </c>
      <c r="AJ2021" s="1" t="str">
        <f>TRIM(MID(SUBSTITUTE($H2021,",",REPT(" ",200)),(LEN($H2021)-LEN(SUBSTITUTE($H2021,",",""))-0)*200+1,200))</f>
        <v>Philippines</v>
      </c>
      <c r="AL2021" s="2">
        <v>0</v>
      </c>
      <c r="AM2021" s="1"/>
    </row>
    <row r="2022" spans="1:39" ht="12.75" customHeight="1">
      <c r="A2022" s="1"/>
      <c r="B2022" s="1" t="s">
        <v>7422</v>
      </c>
      <c r="C2022" s="1" t="s">
        <v>7423</v>
      </c>
      <c r="D2022" s="3" t="str">
        <f ca="1">IFERROR(__xludf.DUMMYFUNCTION("PROPER(REGEXEXTRACT(B1914, ""(?:https?:\/\/)?(?:www\.)?([a-zA-Z0-9-]+)\.""))"),"Skyscanner")</f>
        <v>Skyscanner</v>
      </c>
      <c r="E2022" s="1" t="s">
        <v>7424</v>
      </c>
      <c r="F2022" s="1">
        <v>10.274430000000001</v>
      </c>
      <c r="G2022" s="1">
        <v>123.97561</v>
      </c>
      <c r="H2022" s="1" t="s">
        <v>7421</v>
      </c>
      <c r="I2022" s="1" t="s">
        <v>2622</v>
      </c>
      <c r="J2022" s="1">
        <f>IF(K2022="URBAN",1,IF(K2022="SUBURBAN",2,IF(K2022="RURAL",3,"")))</f>
        <v>2</v>
      </c>
      <c r="K2022" s="1" t="s">
        <v>84</v>
      </c>
      <c r="L2022" s="18">
        <v>46082</v>
      </c>
      <c r="M2022" s="49">
        <v>0.625</v>
      </c>
      <c r="N2022" s="18">
        <v>46083</v>
      </c>
      <c r="O2022" s="56">
        <v>0.5</v>
      </c>
      <c r="P2022" s="31" t="str">
        <f>TEXT($L2022, "dddd")</f>
        <v>Sunday</v>
      </c>
      <c r="Q2022" s="39" t="s">
        <v>111</v>
      </c>
      <c r="R2022" s="39">
        <v>3094</v>
      </c>
      <c r="S2022" s="1" t="str">
        <f>IF(OR(MONTH(L2022)=12, MONTH(L2022)&lt;=5), "Dry Season", "Wet Season")</f>
        <v>Dry Season</v>
      </c>
      <c r="T2022" s="1">
        <v>1</v>
      </c>
      <c r="U2022" s="1">
        <v>0</v>
      </c>
      <c r="V2022" s="1">
        <v>0</v>
      </c>
      <c r="W2022" s="2">
        <f>IF(ISNUMBER(SEARCH("N/A", X2022)), 0, 1)</f>
        <v>0</v>
      </c>
      <c r="X2022" s="1" t="s">
        <v>44</v>
      </c>
      <c r="Y2022" s="1"/>
      <c r="Z2022" s="1"/>
      <c r="AA2022" s="11" cm="1">
        <f t="array" ref="AA2022">IF(ISBLANK(Y2022), 0, VINCentyInvDistance(F2022,G2022,Y2022,Z2022))</f>
        <v>0</v>
      </c>
      <c r="AB2022" s="1">
        <v>0</v>
      </c>
      <c r="AC2022" s="1">
        <v>8.4</v>
      </c>
      <c r="AD2022" s="1">
        <v>4.3</v>
      </c>
      <c r="AE2022" s="1">
        <v>3</v>
      </c>
      <c r="AF2022" s="1">
        <v>1</v>
      </c>
      <c r="AG2022" s="1" t="s">
        <v>731</v>
      </c>
      <c r="AH2022" s="1" t="s">
        <v>731</v>
      </c>
      <c r="AI2022" s="1" t="str">
        <f>TRIM(MID(SUBSTITUTE($H2022,",",REPT(" ",200)),(LEN($H2022)-LEN(SUBSTITUTE($H2022,",",""))-2)*200+1,200))</f>
        <v>Central Visayas</v>
      </c>
      <c r="AJ2022" s="1" t="s">
        <v>55</v>
      </c>
      <c r="AK2022" t="s">
        <v>17122</v>
      </c>
      <c r="AL2022" s="2">
        <v>0</v>
      </c>
      <c r="AM2022" s="1" t="s">
        <v>7425</v>
      </c>
    </row>
    <row r="2023" spans="1:39" ht="12.75" customHeight="1">
      <c r="A2023" s="1"/>
      <c r="B2023" s="1" t="s">
        <v>7426</v>
      </c>
      <c r="C2023" s="1" t="s">
        <v>7427</v>
      </c>
      <c r="D2023" s="3" t="str">
        <f ca="1">IFERROR(__xludf.DUMMYFUNCTION("PROPER(REGEXEXTRACT(B1915, ""(?:https?:\/\/)?(?:www\.)?([a-zA-Z0-9-]+)\.""))"),"Skyscanner")</f>
        <v>Skyscanner</v>
      </c>
      <c r="E2023" s="1" t="s">
        <v>7428</v>
      </c>
      <c r="F2023" s="1">
        <v>10.269600000000001</v>
      </c>
      <c r="G2023" s="1">
        <v>123.96604000000001</v>
      </c>
      <c r="H2023" s="1" t="s">
        <v>7429</v>
      </c>
      <c r="I2023" s="1" t="s">
        <v>2622</v>
      </c>
      <c r="J2023" s="1">
        <f>IF(K2023="URBAN",1,IF(K2023="SUBURBAN",2,IF(K2023="RURAL",3,"")))</f>
        <v>2</v>
      </c>
      <c r="K2023" s="1" t="s">
        <v>84</v>
      </c>
      <c r="L2023" s="18">
        <v>46082</v>
      </c>
      <c r="M2023" s="49">
        <v>0.58333333333333337</v>
      </c>
      <c r="N2023" s="18">
        <v>46083</v>
      </c>
      <c r="O2023" s="56">
        <v>0.5</v>
      </c>
      <c r="P2023" s="31" t="str">
        <f>TEXT($L2023, "dddd")</f>
        <v>Sunday</v>
      </c>
      <c r="Q2023" s="39" t="s">
        <v>111</v>
      </c>
      <c r="R2023" s="39">
        <v>2878</v>
      </c>
      <c r="S2023" s="1" t="str">
        <f>IF(OR(MONTH(L2023)=12, MONTH(L2023)&lt;=5), "Dry Season", "Wet Season")</f>
        <v>Dry Season</v>
      </c>
      <c r="T2023" s="1">
        <v>1</v>
      </c>
      <c r="U2023" s="1">
        <v>1</v>
      </c>
      <c r="V2023" s="1">
        <v>1</v>
      </c>
      <c r="W2023" s="2">
        <f>IF(ISNUMBER(SEARCH("N/A", X2023)), 0, 1)</f>
        <v>0</v>
      </c>
      <c r="X2023" s="1" t="s">
        <v>44</v>
      </c>
      <c r="Y2023" s="1"/>
      <c r="Z2023" s="1"/>
      <c r="AA2023" s="11" cm="1">
        <f t="array" ref="AA2023">IF(ISBLANK(Y2023), 0, VINCentyInvDistance(F2023,G2023,Y2023,Z2023))</f>
        <v>0</v>
      </c>
      <c r="AB2023" s="1">
        <v>0</v>
      </c>
      <c r="AC2023" s="1">
        <v>0</v>
      </c>
      <c r="AD2023" s="1">
        <v>0</v>
      </c>
      <c r="AE2023" s="1">
        <v>469</v>
      </c>
      <c r="AF2023" s="1">
        <v>1</v>
      </c>
      <c r="AG2023" s="1" t="s">
        <v>731</v>
      </c>
      <c r="AH2023" s="1" t="s">
        <v>731</v>
      </c>
      <c r="AI2023" s="1" t="str">
        <f>TRIM(MID(SUBSTITUTE($H2023,",",REPT(" ",200)),(LEN($H2023)-LEN(SUBSTITUTE($H2023,",",""))-2)*200+1,200))</f>
        <v>Central Visayas</v>
      </c>
      <c r="AJ2023" s="1" t="s">
        <v>55</v>
      </c>
      <c r="AK2023" t="s">
        <v>17123</v>
      </c>
      <c r="AL2023" s="2">
        <v>0</v>
      </c>
      <c r="AM2023" s="1" t="s">
        <v>7430</v>
      </c>
    </row>
    <row r="2024" spans="1:39" ht="12.75" customHeight="1">
      <c r="A2024" s="1"/>
      <c r="B2024" s="1" t="s">
        <v>7431</v>
      </c>
      <c r="C2024" s="1" t="s">
        <v>7432</v>
      </c>
      <c r="D2024" s="3" t="str">
        <f ca="1">IFERROR(__xludf.DUMMYFUNCTION("PROPER(REGEXEXTRACT(B1916, ""(?:https?:\/\/)?(?:www\.)?([a-zA-Z0-9-]+)\.""))"),"Skyscanner")</f>
        <v>Skyscanner</v>
      </c>
      <c r="E2024" s="1" t="s">
        <v>7433</v>
      </c>
      <c r="F2024" s="1">
        <v>10.315947</v>
      </c>
      <c r="G2024" s="1">
        <v>124.028205</v>
      </c>
      <c r="H2024" s="1" t="s">
        <v>7434</v>
      </c>
      <c r="I2024" s="1" t="s">
        <v>2622</v>
      </c>
      <c r="J2024" s="1">
        <f>IF(K2024="URBAN",1,IF(K2024="SUBURBAN",2,IF(K2024="RURAL",3,"")))</f>
        <v>2</v>
      </c>
      <c r="K2024" s="1" t="s">
        <v>84</v>
      </c>
      <c r="L2024" s="18">
        <v>46082</v>
      </c>
      <c r="M2024" s="49">
        <v>0.625</v>
      </c>
      <c r="N2024" s="18">
        <v>46083</v>
      </c>
      <c r="O2024" s="56">
        <v>0.45833333333333331</v>
      </c>
      <c r="P2024" s="31" t="str">
        <f>TEXT($L2024, "dddd")</f>
        <v>Sunday</v>
      </c>
      <c r="Q2024" s="39" t="s">
        <v>111</v>
      </c>
      <c r="R2024" s="39">
        <v>640</v>
      </c>
      <c r="S2024" s="1" t="str">
        <f>IF(OR(MONTH(L2024)=12, MONTH(L2024)&lt;=5), "Dry Season", "Wet Season")</f>
        <v>Dry Season</v>
      </c>
      <c r="T2024" s="1">
        <v>1</v>
      </c>
      <c r="U2024" s="1">
        <v>1</v>
      </c>
      <c r="V2024" s="1">
        <v>0</v>
      </c>
      <c r="W2024" s="2">
        <f>IF(ISNUMBER(SEARCH("N/A", X2024)), 0, 1)</f>
        <v>0</v>
      </c>
      <c r="X2024" s="1" t="s">
        <v>44</v>
      </c>
      <c r="Y2024" s="1"/>
      <c r="Z2024" s="1"/>
      <c r="AA2024" s="11" cm="1">
        <f t="array" ref="AA2024">IF(ISBLANK(Y2024), 0, VINCentyInvDistance(F2024,G2024,Y2024,Z2024))</f>
        <v>0</v>
      </c>
      <c r="AB2024" s="1">
        <v>0</v>
      </c>
      <c r="AC2024" s="1">
        <v>7.2</v>
      </c>
      <c r="AD2024" s="1">
        <v>3.6</v>
      </c>
      <c r="AE2024" s="1">
        <v>198</v>
      </c>
      <c r="AF2024" s="1">
        <v>1</v>
      </c>
      <c r="AG2024" s="1" t="s">
        <v>731</v>
      </c>
      <c r="AH2024" s="1" t="s">
        <v>731</v>
      </c>
      <c r="AI2024" s="1"/>
      <c r="AJ2024" s="1" t="s">
        <v>55</v>
      </c>
      <c r="AK2024" t="s">
        <v>17124</v>
      </c>
      <c r="AL2024" s="1">
        <v>3</v>
      </c>
      <c r="AM2024" s="1" t="s">
        <v>7435</v>
      </c>
    </row>
    <row r="2025" spans="1:39" ht="12.75" customHeight="1">
      <c r="A2025" s="1"/>
      <c r="B2025" s="1" t="s">
        <v>7261</v>
      </c>
      <c r="C2025" s="1" t="s">
        <v>7436</v>
      </c>
      <c r="D2025" s="3" t="str">
        <f ca="1">IFERROR(__xludf.DUMMYFUNCTION("PROPER(REGEXEXTRACT(B1917, ""(?:https?:\/\/)?(?:www\.)?([a-zA-Z0-9-]+)\.""))"),"Skyscanner")</f>
        <v>Skyscanner</v>
      </c>
      <c r="E2025" s="1" t="s">
        <v>7437</v>
      </c>
      <c r="F2025" s="1">
        <v>10.27877</v>
      </c>
      <c r="G2025" s="1">
        <v>123.98640899999999</v>
      </c>
      <c r="H2025" s="1" t="s">
        <v>7264</v>
      </c>
      <c r="I2025" s="1" t="s">
        <v>2622</v>
      </c>
      <c r="J2025" s="1">
        <f>IF(K2025="URBAN",1,IF(K2025="SUBURBAN",2,IF(K2025="RURAL",3,"")))</f>
        <v>2</v>
      </c>
      <c r="K2025" s="1" t="s">
        <v>84</v>
      </c>
      <c r="L2025" s="18">
        <v>46082</v>
      </c>
      <c r="M2025" s="49">
        <v>0.58333333333333337</v>
      </c>
      <c r="N2025" s="18">
        <v>46083</v>
      </c>
      <c r="O2025" s="56">
        <v>0.5</v>
      </c>
      <c r="P2025" s="31" t="str">
        <f>TEXT($L2025, "dddd")</f>
        <v>Sunday</v>
      </c>
      <c r="Q2025" s="39" t="s">
        <v>111</v>
      </c>
      <c r="R2025" s="39">
        <v>1922</v>
      </c>
      <c r="S2025" s="1" t="str">
        <f>IF(OR(MONTH(L2025)=12, MONTH(L2025)&lt;=5), "Dry Season", "Wet Season")</f>
        <v>Dry Season</v>
      </c>
      <c r="T2025" s="1">
        <v>1</v>
      </c>
      <c r="U2025" s="1">
        <v>0</v>
      </c>
      <c r="V2025" s="1">
        <v>0</v>
      </c>
      <c r="W2025" s="2">
        <f>IF(ISNUMBER(SEARCH("N/A", X2025)), 0, 1)</f>
        <v>0</v>
      </c>
      <c r="X2025" s="1" t="s">
        <v>44</v>
      </c>
      <c r="Y2025" s="1"/>
      <c r="Z2025" s="1"/>
      <c r="AA2025" s="11" cm="1">
        <f t="array" ref="AA2025">IF(ISBLANK(Y2025), 0, VINCentyInvDistance(F2025,G2025,Y2025,Z2025))</f>
        <v>0</v>
      </c>
      <c r="AB2025" s="1">
        <v>0</v>
      </c>
      <c r="AC2025" s="1">
        <v>7.4</v>
      </c>
      <c r="AD2025" s="1">
        <v>3.8</v>
      </c>
      <c r="AE2025" s="1">
        <v>212</v>
      </c>
      <c r="AF2025" s="1">
        <v>1</v>
      </c>
      <c r="AG2025" s="1" t="s">
        <v>4948</v>
      </c>
      <c r="AH2025" s="1" t="s">
        <v>731</v>
      </c>
      <c r="AI2025" s="1"/>
      <c r="AJ2025" s="1" t="s">
        <v>55</v>
      </c>
      <c r="AK2025" t="s">
        <v>17105</v>
      </c>
      <c r="AL2025" s="1">
        <v>2</v>
      </c>
      <c r="AM2025" s="1" t="s">
        <v>7265</v>
      </c>
    </row>
    <row r="2026" spans="1:39" ht="12.75" customHeight="1">
      <c r="A2026" s="1"/>
      <c r="B2026" s="1" t="s">
        <v>7442</v>
      </c>
      <c r="C2026" s="1" t="s">
        <v>7443</v>
      </c>
      <c r="D2026" s="3" t="str">
        <f ca="1">IFERROR(__xludf.DUMMYFUNCTION("PROPER(REGEXEXTRACT(B1919, ""(?:https?:\/\/)?(?:www\.)?([a-zA-Z0-9-]+)\.""))"),"Skyscanner")</f>
        <v>Skyscanner</v>
      </c>
      <c r="E2026" s="1" t="s">
        <v>7444</v>
      </c>
      <c r="F2026" s="1">
        <v>10.317942</v>
      </c>
      <c r="G2026" s="1">
        <v>123.962945</v>
      </c>
      <c r="H2026" s="1" t="s">
        <v>7363</v>
      </c>
      <c r="I2026" s="1" t="s">
        <v>2622</v>
      </c>
      <c r="J2026" s="1">
        <f>IF(K2026="URBAN",1,IF(K2026="SUBURBAN",2,IF(K2026="RURAL",3,"")))</f>
        <v>2</v>
      </c>
      <c r="K2026" s="1" t="s">
        <v>84</v>
      </c>
      <c r="L2026" s="18">
        <v>46082</v>
      </c>
      <c r="M2026" s="49">
        <v>0.58333333333333337</v>
      </c>
      <c r="N2026" s="18">
        <v>46083</v>
      </c>
      <c r="O2026" s="56">
        <v>0.5</v>
      </c>
      <c r="P2026" s="31" t="str">
        <f>TEXT($L2026, "dddd")</f>
        <v>Sunday</v>
      </c>
      <c r="Q2026" s="39" t="s">
        <v>111</v>
      </c>
      <c r="R2026" s="39">
        <v>1546</v>
      </c>
      <c r="S2026" s="1" t="str">
        <f>IF(OR(MONTH(L2026)=12, MONTH(L2026)&lt;=5), "Dry Season", "Wet Season")</f>
        <v>Dry Season</v>
      </c>
      <c r="T2026" s="1">
        <v>1</v>
      </c>
      <c r="U2026" s="1">
        <v>1</v>
      </c>
      <c r="V2026" s="1">
        <v>0</v>
      </c>
      <c r="W2026" s="2">
        <f>IF(ISNUMBER(SEARCH("N/A", X2026)), 0, 1)</f>
        <v>0</v>
      </c>
      <c r="X2026" s="1" t="s">
        <v>44</v>
      </c>
      <c r="Y2026" s="1"/>
      <c r="Z2026" s="1"/>
      <c r="AA2026" s="11" cm="1">
        <f t="array" ref="AA2026">IF(ISBLANK(Y2026), 0, VINCentyInvDistance(F2026,G2026,Y2026,Z2026))</f>
        <v>0</v>
      </c>
      <c r="AB2026" s="1">
        <v>1</v>
      </c>
      <c r="AC2026" s="1">
        <v>8.8000000000000007</v>
      </c>
      <c r="AD2026" s="1">
        <v>4.2</v>
      </c>
      <c r="AE2026" s="1">
        <v>348</v>
      </c>
      <c r="AF2026" s="1">
        <v>1</v>
      </c>
      <c r="AG2026" s="1" t="s">
        <v>4948</v>
      </c>
      <c r="AH2026" s="1" t="s">
        <v>731</v>
      </c>
      <c r="AI2026" s="1"/>
      <c r="AJ2026" s="1" t="s">
        <v>55</v>
      </c>
      <c r="AK2026" t="s">
        <v>17125</v>
      </c>
      <c r="AL2026" s="1">
        <v>3</v>
      </c>
      <c r="AM2026" s="1" t="s">
        <v>7445</v>
      </c>
    </row>
    <row r="2027" spans="1:39" ht="12.75" customHeight="1">
      <c r="A2027" s="1"/>
      <c r="B2027" s="1" t="s">
        <v>7446</v>
      </c>
      <c r="C2027" s="1" t="s">
        <v>7447</v>
      </c>
      <c r="D2027" s="3" t="str">
        <f ca="1">IFERROR(__xludf.DUMMYFUNCTION("PROPER(REGEXEXTRACT(B1920, ""(?:https?:\/\/)?(?:www\.)?([a-zA-Z0-9-]+)\.""))"),"Skyscanner")</f>
        <v>Skyscanner</v>
      </c>
      <c r="E2027" s="1" t="s">
        <v>7448</v>
      </c>
      <c r="F2027" s="1">
        <v>10.330691</v>
      </c>
      <c r="G2027" s="1">
        <v>123.947046</v>
      </c>
      <c r="H2027" s="1" t="s">
        <v>7449</v>
      </c>
      <c r="I2027" s="1" t="s">
        <v>2622</v>
      </c>
      <c r="J2027" s="1">
        <f>IF(K2027="URBAN",1,IF(K2027="SUBURBAN",2,IF(K2027="RURAL",3,"")))</f>
        <v>2</v>
      </c>
      <c r="K2027" s="1" t="s">
        <v>84</v>
      </c>
      <c r="L2027" s="18">
        <v>46082</v>
      </c>
      <c r="M2027" s="49">
        <v>0.58333333333333337</v>
      </c>
      <c r="N2027" s="18">
        <v>46083</v>
      </c>
      <c r="O2027" s="56">
        <v>0.5</v>
      </c>
      <c r="P2027" s="31" t="str">
        <f>TEXT($L2027, "dddd")</f>
        <v>Sunday</v>
      </c>
      <c r="Q2027" s="39" t="s">
        <v>111</v>
      </c>
      <c r="R2027" s="39">
        <v>608</v>
      </c>
      <c r="S2027" s="1" t="str">
        <f>IF(OR(MONTH(L2027)=12, MONTH(L2027)&lt;=5), "Dry Season", "Wet Season")</f>
        <v>Dry Season</v>
      </c>
      <c r="T2027" s="1">
        <v>1</v>
      </c>
      <c r="U2027" s="1">
        <v>0</v>
      </c>
      <c r="V2027" s="1">
        <v>0</v>
      </c>
      <c r="W2027" s="2">
        <f>IF(ISNUMBER(SEARCH("N/A", X2027)), 0, 1)</f>
        <v>0</v>
      </c>
      <c r="X2027" s="1" t="s">
        <v>44</v>
      </c>
      <c r="Y2027" s="1"/>
      <c r="Z2027" s="1"/>
      <c r="AA2027" s="11" cm="1">
        <f t="array" ref="AA2027">IF(ISBLANK(Y2027), 0, VINCentyInvDistance(F2027,G2027,Y2027,Z2027))</f>
        <v>0</v>
      </c>
      <c r="AB2027" s="1">
        <v>0</v>
      </c>
      <c r="AC2027" s="1">
        <v>8.1999999999999993</v>
      </c>
      <c r="AD2027" s="1">
        <v>2.7</v>
      </c>
      <c r="AE2027" s="1">
        <v>238</v>
      </c>
      <c r="AF2027" s="1">
        <v>1</v>
      </c>
      <c r="AG2027" s="1" t="s">
        <v>731</v>
      </c>
      <c r="AH2027" s="1" t="s">
        <v>731</v>
      </c>
      <c r="AI2027" s="1" t="str">
        <f>TRIM(MID(SUBSTITUTE($H2027,",",REPT(" ",200)),(LEN($H2027)-LEN(SUBSTITUTE($H2027,",",""))-2)*200+1,200))</f>
        <v>Central Visayas</v>
      </c>
      <c r="AJ2027" s="1" t="s">
        <v>55</v>
      </c>
      <c r="AK2027" t="s">
        <v>17126</v>
      </c>
      <c r="AL2027" s="2">
        <v>0</v>
      </c>
      <c r="AM2027" s="1" t="s">
        <v>7450</v>
      </c>
    </row>
    <row r="2028" spans="1:39" ht="12.75" customHeight="1">
      <c r="A2028" s="1"/>
      <c r="B2028" s="1" t="s">
        <v>7451</v>
      </c>
      <c r="C2028" s="1" t="s">
        <v>7452</v>
      </c>
      <c r="D2028" s="3" t="str">
        <f ca="1">IFERROR(__xludf.DUMMYFUNCTION("PROPER(REGEXEXTRACT(B1921, ""(?:https?:\/\/)?(?:www\.)?([a-zA-Z0-9-]+)\.""))"),"Skyscanner")</f>
        <v>Skyscanner</v>
      </c>
      <c r="E2028" s="1" t="s">
        <v>7453</v>
      </c>
      <c r="F2028" s="1">
        <v>10.282019999999999</v>
      </c>
      <c r="G2028" s="1">
        <v>123.98043</v>
      </c>
      <c r="H2028" s="1" t="s">
        <v>7264</v>
      </c>
      <c r="I2028" s="1" t="s">
        <v>2622</v>
      </c>
      <c r="J2028" s="1">
        <f>IF(K2028="URBAN",1,IF(K2028="SUBURBAN",2,IF(K2028="RURAL",3,"")))</f>
        <v>2</v>
      </c>
      <c r="K2028" s="1" t="s">
        <v>84</v>
      </c>
      <c r="L2028" s="18">
        <v>46082</v>
      </c>
      <c r="M2028" s="49">
        <v>0.58333333333333337</v>
      </c>
      <c r="N2028" s="18">
        <v>46083</v>
      </c>
      <c r="O2028" s="56">
        <v>0.5</v>
      </c>
      <c r="P2028" s="31" t="str">
        <f>TEXT($L2028, "dddd")</f>
        <v>Sunday</v>
      </c>
      <c r="Q2028" s="39" t="s">
        <v>111</v>
      </c>
      <c r="R2028" s="39">
        <v>908</v>
      </c>
      <c r="S2028" s="1" t="str">
        <f>IF(OR(MONTH(L2028)=12, MONTH(L2028)&lt;=5), "Dry Season", "Wet Season")</f>
        <v>Dry Season</v>
      </c>
      <c r="T2028" s="1">
        <v>1</v>
      </c>
      <c r="U2028" s="1">
        <v>0</v>
      </c>
      <c r="V2028" s="1">
        <v>0</v>
      </c>
      <c r="W2028" s="2">
        <f>IF(ISNUMBER(SEARCH("N/A", X2028)), 0, 1)</f>
        <v>0</v>
      </c>
      <c r="X2028" s="1" t="s">
        <v>44</v>
      </c>
      <c r="Y2028" s="1"/>
      <c r="Z2028" s="1"/>
      <c r="AA2028" s="11" cm="1">
        <f t="array" ref="AA2028">IF(ISBLANK(Y2028), 0, VINCentyInvDistance(F2028,G2028,Y2028,Z2028))</f>
        <v>0</v>
      </c>
      <c r="AB2028" s="1">
        <v>0</v>
      </c>
      <c r="AC2028" s="1">
        <v>10</v>
      </c>
      <c r="AD2028" s="1">
        <v>4.2</v>
      </c>
      <c r="AE2028" s="1">
        <v>4</v>
      </c>
      <c r="AF2028" s="1">
        <v>1</v>
      </c>
      <c r="AG2028" s="1" t="s">
        <v>731</v>
      </c>
      <c r="AH2028" s="1" t="s">
        <v>731</v>
      </c>
      <c r="AI2028" s="1" t="str">
        <f>TRIM(MID(SUBSTITUTE($H2028,",",REPT(" ",200)),(LEN($H2028)-LEN(SUBSTITUTE($H2028,",",""))-2)*200+1,200))</f>
        <v>Central Visayas</v>
      </c>
      <c r="AJ2028" s="1" t="s">
        <v>55</v>
      </c>
      <c r="AK2028" t="s">
        <v>4373</v>
      </c>
      <c r="AL2028" s="2">
        <v>0</v>
      </c>
      <c r="AM2028" s="1" t="s">
        <v>7454</v>
      </c>
    </row>
    <row r="2029" spans="1:39" ht="12.75" customHeight="1">
      <c r="A2029" s="1"/>
      <c r="B2029" s="1" t="s">
        <v>7455</v>
      </c>
      <c r="C2029" s="1" t="s">
        <v>7456</v>
      </c>
      <c r="D2029" s="3" t="str">
        <f ca="1">IFERROR(__xludf.DUMMYFUNCTION("PROPER(REGEXEXTRACT(B1922, ""(?:https?:\/\/)?(?:www\.)?([a-zA-Z0-9-]+)\.""))"),"Skyscanner")</f>
        <v>Skyscanner</v>
      </c>
      <c r="E2029" s="1" t="s">
        <v>7457</v>
      </c>
      <c r="F2029" s="1">
        <v>10.302300000000001</v>
      </c>
      <c r="G2029" s="1">
        <v>124.00149999999999</v>
      </c>
      <c r="H2029" s="1" t="s">
        <v>7458</v>
      </c>
      <c r="I2029" s="1" t="s">
        <v>2622</v>
      </c>
      <c r="J2029" s="1">
        <f>IF(K2029="URBAN",1,IF(K2029="SUBURBAN",2,IF(K2029="RURAL",3,"")))</f>
        <v>2</v>
      </c>
      <c r="K2029" s="1" t="s">
        <v>84</v>
      </c>
      <c r="L2029" s="18">
        <v>46082</v>
      </c>
      <c r="M2029" s="49">
        <v>0.58333333333333337</v>
      </c>
      <c r="N2029" s="18">
        <v>46083</v>
      </c>
      <c r="O2029" s="56">
        <v>0.5</v>
      </c>
      <c r="P2029" s="31" t="str">
        <f>TEXT($L2029, "dddd")</f>
        <v>Sunday</v>
      </c>
      <c r="Q2029" s="39" t="s">
        <v>111</v>
      </c>
      <c r="R2029" s="39">
        <v>1774</v>
      </c>
      <c r="S2029" s="1" t="str">
        <f>IF(OR(MONTH(L2029)=12, MONTH(L2029)&lt;=5), "Dry Season", "Wet Season")</f>
        <v>Dry Season</v>
      </c>
      <c r="T2029" s="1">
        <v>1</v>
      </c>
      <c r="U2029" s="1">
        <v>0</v>
      </c>
      <c r="V2029" s="1">
        <v>1</v>
      </c>
      <c r="W2029" s="2">
        <f>IF(ISNUMBER(SEARCH("N/A", X2029)), 0, 1)</f>
        <v>0</v>
      </c>
      <c r="X2029" s="1" t="s">
        <v>44</v>
      </c>
      <c r="Y2029" s="1"/>
      <c r="Z2029" s="1"/>
      <c r="AA2029" s="11" cm="1">
        <f t="array" ref="AA2029">IF(ISBLANK(Y2029), 0, VINCentyInvDistance(F2029,G2029,Y2029,Z2029))</f>
        <v>0</v>
      </c>
      <c r="AB2029" s="1">
        <v>0</v>
      </c>
      <c r="AC2029" s="1">
        <v>4.8</v>
      </c>
      <c r="AD2029" s="1">
        <v>4.4000000000000004</v>
      </c>
      <c r="AE2029" s="1">
        <v>2</v>
      </c>
      <c r="AF2029" s="1">
        <v>1</v>
      </c>
      <c r="AG2029" s="1" t="s">
        <v>731</v>
      </c>
      <c r="AH2029" s="1" t="s">
        <v>731</v>
      </c>
      <c r="AI2029" s="1"/>
      <c r="AJ2029" s="1" t="s">
        <v>55</v>
      </c>
      <c r="AK2029" t="s">
        <v>7459</v>
      </c>
      <c r="AL2029" s="1">
        <v>2</v>
      </c>
      <c r="AM2029" s="1" t="s">
        <v>7460</v>
      </c>
    </row>
    <row r="2030" spans="1:39" ht="12.75" customHeight="1">
      <c r="A2030" s="1"/>
      <c r="B2030" s="1" t="s">
        <v>7461</v>
      </c>
      <c r="C2030" s="1" t="s">
        <v>7462</v>
      </c>
      <c r="D2030" s="3" t="str">
        <f ca="1">IFERROR(__xludf.DUMMYFUNCTION("PROPER(REGEXEXTRACT(B1923, ""(?:https?:\/\/)?(?:www\.)?([a-zA-Z0-9-]+)\.""))"),"Skyscanner")</f>
        <v>Skyscanner</v>
      </c>
      <c r="E2030" s="1" t="s">
        <v>7463</v>
      </c>
      <c r="F2030" s="1">
        <v>10.31066</v>
      </c>
      <c r="G2030" s="1">
        <v>124.0042</v>
      </c>
      <c r="H2030" s="1" t="s">
        <v>7464</v>
      </c>
      <c r="I2030" s="1" t="s">
        <v>2622</v>
      </c>
      <c r="J2030" s="1">
        <f>IF(K2030="URBAN",1,IF(K2030="SUBURBAN",2,IF(K2030="RURAL",3,"")))</f>
        <v>2</v>
      </c>
      <c r="K2030" s="1" t="s">
        <v>84</v>
      </c>
      <c r="L2030" s="18">
        <v>46082</v>
      </c>
      <c r="M2030" s="49">
        <v>0.58333333333333337</v>
      </c>
      <c r="N2030" s="18">
        <v>46083</v>
      </c>
      <c r="O2030" s="56">
        <v>0.54166666666666663</v>
      </c>
      <c r="P2030" s="31" t="str">
        <f>TEXT($L2030, "dddd")</f>
        <v>Sunday</v>
      </c>
      <c r="Q2030" s="39" t="s">
        <v>111</v>
      </c>
      <c r="R2030" s="39">
        <v>663</v>
      </c>
      <c r="S2030" s="1" t="str">
        <f>IF(OR(MONTH(L2030)=12, MONTH(L2030)&lt;=5), "Dry Season", "Wet Season")</f>
        <v>Dry Season</v>
      </c>
      <c r="T2030" s="1">
        <v>1</v>
      </c>
      <c r="U2030" s="1">
        <v>0</v>
      </c>
      <c r="V2030" s="1">
        <v>0</v>
      </c>
      <c r="W2030" s="2">
        <f>IF(ISNUMBER(SEARCH("N/A", X2030)), 0, 1)</f>
        <v>0</v>
      </c>
      <c r="X2030" s="1" t="s">
        <v>44</v>
      </c>
      <c r="Y2030" s="1"/>
      <c r="Z2030" s="1"/>
      <c r="AA2030" s="11" cm="1">
        <f t="array" ref="AA2030">IF(ISBLANK(Y2030), 0, VINCentyInvDistance(F2030,G2030,Y2030,Z2030))</f>
        <v>0</v>
      </c>
      <c r="AB2030" s="1">
        <v>0</v>
      </c>
      <c r="AC2030" s="1">
        <v>0</v>
      </c>
      <c r="AD2030" s="1">
        <v>0</v>
      </c>
      <c r="AE2030" s="1">
        <v>13</v>
      </c>
      <c r="AF2030" s="1">
        <v>1</v>
      </c>
      <c r="AG2030" s="1" t="s">
        <v>4948</v>
      </c>
      <c r="AH2030" s="1" t="s">
        <v>731</v>
      </c>
      <c r="AI2030" s="1" t="str">
        <f>TRIM(MID(SUBSTITUTE($H2030,",",REPT(" ",200)),(LEN($H2030)-LEN(SUBSTITUTE($H2030,",",""))-2)*200+1,200))</f>
        <v>Central Visayas</v>
      </c>
      <c r="AJ2030" s="1" t="s">
        <v>55</v>
      </c>
      <c r="AK2030" t="s">
        <v>17127</v>
      </c>
      <c r="AL2030" s="2">
        <v>0</v>
      </c>
      <c r="AM2030" s="1" t="s">
        <v>7465</v>
      </c>
    </row>
    <row r="2031" spans="1:39" ht="12.75" customHeight="1">
      <c r="A2031" s="1"/>
      <c r="B2031" s="1" t="s">
        <v>7466</v>
      </c>
      <c r="C2031" s="1" t="s">
        <v>7467</v>
      </c>
      <c r="D2031" s="3" t="str">
        <f ca="1">IFERROR(__xludf.DUMMYFUNCTION("PROPER(REGEXEXTRACT(B1924, ""(?:https?:\/\/)?(?:www\.)?([a-zA-Z0-9-]+)\.""))"),"Skyscanner")</f>
        <v>Skyscanner</v>
      </c>
      <c r="E2031" s="1" t="s">
        <v>7468</v>
      </c>
      <c r="F2031" s="1">
        <v>10.320017999999999</v>
      </c>
      <c r="G2031" s="1">
        <v>123.96571900000001</v>
      </c>
      <c r="H2031" s="1" t="s">
        <v>7224</v>
      </c>
      <c r="I2031" s="1" t="s">
        <v>2622</v>
      </c>
      <c r="J2031" s="1">
        <f>IF(K2031="URBAN",1,IF(K2031="SUBURBAN",2,IF(K2031="RURAL",3,"")))</f>
        <v>2</v>
      </c>
      <c r="K2031" s="1" t="s">
        <v>84</v>
      </c>
      <c r="L2031" s="18">
        <v>46082</v>
      </c>
      <c r="M2031" s="49">
        <v>0.5</v>
      </c>
      <c r="N2031" s="18">
        <v>46083</v>
      </c>
      <c r="O2031" s="56">
        <v>0.5</v>
      </c>
      <c r="P2031" s="31" t="str">
        <f>TEXT($L2031, "dddd")</f>
        <v>Sunday</v>
      </c>
      <c r="Q2031" s="39" t="s">
        <v>111</v>
      </c>
      <c r="R2031" s="39">
        <v>1891</v>
      </c>
      <c r="S2031" s="1" t="str">
        <f>IF(OR(MONTH(L2031)=12, MONTH(L2031)&lt;=5), "Dry Season", "Wet Season")</f>
        <v>Dry Season</v>
      </c>
      <c r="T2031" s="1">
        <v>1</v>
      </c>
      <c r="U2031" s="1">
        <v>1</v>
      </c>
      <c r="V2031" s="1">
        <v>0</v>
      </c>
      <c r="W2031" s="2">
        <f>IF(ISNUMBER(SEARCH("N/A", X2031)), 0, 1)</f>
        <v>0</v>
      </c>
      <c r="X2031" s="1" t="s">
        <v>44</v>
      </c>
      <c r="Y2031" s="1"/>
      <c r="Z2031" s="1"/>
      <c r="AA2031" s="11" cm="1">
        <f t="array" ref="AA2031">IF(ISBLANK(Y2031), 0, VINCentyInvDistance(F2031,G2031,Y2031,Z2031))</f>
        <v>0</v>
      </c>
      <c r="AB2031" s="1">
        <v>0</v>
      </c>
      <c r="AC2031" s="1">
        <v>4.2</v>
      </c>
      <c r="AD2031" s="1">
        <v>4.2</v>
      </c>
      <c r="AE2031" s="1">
        <v>8</v>
      </c>
      <c r="AF2031" s="1">
        <v>1</v>
      </c>
      <c r="AG2031" s="1" t="s">
        <v>4948</v>
      </c>
      <c r="AH2031" s="1" t="s">
        <v>731</v>
      </c>
      <c r="AI2031" s="1" t="str">
        <f>TRIM(MID(SUBSTITUTE($H2031,",",REPT(" ",200)),(LEN($H2031)-LEN(SUBSTITUTE($H2031,",",""))-2)*200+1,200))</f>
        <v>Central Visayas</v>
      </c>
      <c r="AJ2031" s="1" t="s">
        <v>55</v>
      </c>
      <c r="AK2031" t="s">
        <v>7469</v>
      </c>
      <c r="AL2031" s="2">
        <v>0</v>
      </c>
      <c r="AM2031" s="1" t="s">
        <v>7470</v>
      </c>
    </row>
    <row r="2032" spans="1:39" ht="12.75" customHeight="1">
      <c r="A2032" s="1"/>
      <c r="B2032" s="1" t="s">
        <v>7471</v>
      </c>
      <c r="C2032" s="1" t="s">
        <v>7472</v>
      </c>
      <c r="D2032" s="3" t="str">
        <f ca="1">IFERROR(__xludf.DUMMYFUNCTION("PROPER(REGEXEXTRACT(B1925, ""(?:https?:\/\/)?(?:www\.)?([a-zA-Z0-9-]+)\.""))"),"Google")</f>
        <v>Google</v>
      </c>
      <c r="E2032" s="1" t="s">
        <v>7473</v>
      </c>
      <c r="F2032" s="1">
        <v>10.310706</v>
      </c>
      <c r="G2032" s="1">
        <v>124.010406</v>
      </c>
      <c r="H2032" s="1" t="s">
        <v>7474</v>
      </c>
      <c r="I2032" s="1" t="s">
        <v>2622</v>
      </c>
      <c r="J2032" s="1">
        <f>IF(K2032="URBAN",1,IF(K2032="SUBURBAN",2,IF(K2032="RURAL",3,"")))</f>
        <v>2</v>
      </c>
      <c r="K2032" s="1" t="s">
        <v>84</v>
      </c>
      <c r="L2032" s="18">
        <v>46082</v>
      </c>
      <c r="M2032" s="49">
        <v>0.625</v>
      </c>
      <c r="N2032" s="18">
        <v>46083</v>
      </c>
      <c r="O2032" s="56">
        <v>0.5</v>
      </c>
      <c r="P2032" s="31" t="str">
        <f>TEXT($L2032, "dddd")</f>
        <v>Sunday</v>
      </c>
      <c r="Q2032" s="39" t="s">
        <v>111</v>
      </c>
      <c r="R2032" s="39">
        <v>852</v>
      </c>
      <c r="S2032" s="1" t="str">
        <f>IF(OR(MONTH(L2032)=12, MONTH(L2032)&lt;=5), "Dry Season", "Wet Season")</f>
        <v>Dry Season</v>
      </c>
      <c r="T2032" s="1">
        <v>1</v>
      </c>
      <c r="U2032" s="1">
        <v>1</v>
      </c>
      <c r="V2032" s="1">
        <v>0</v>
      </c>
      <c r="W2032" s="2">
        <f>IF(ISNUMBER(SEARCH("N/A", X2032)), 0, 1)</f>
        <v>0</v>
      </c>
      <c r="X2032" s="1" t="s">
        <v>44</v>
      </c>
      <c r="Y2032" s="1"/>
      <c r="Z2032" s="1"/>
      <c r="AA2032" s="11" cm="1">
        <f t="array" ref="AA2032">IF(ISBLANK(Y2032), 0, VINCentyInvDistance(F2032,G2032,Y2032,Z2032))</f>
        <v>0</v>
      </c>
      <c r="AB2032" s="1">
        <v>0</v>
      </c>
      <c r="AC2032" s="1">
        <v>0</v>
      </c>
      <c r="AD2032" s="1">
        <v>0</v>
      </c>
      <c r="AE2032" s="1">
        <v>39</v>
      </c>
      <c r="AF2032" s="1">
        <v>1</v>
      </c>
      <c r="AG2032" s="1" t="s">
        <v>731</v>
      </c>
      <c r="AH2032" s="1" t="s">
        <v>731</v>
      </c>
      <c r="AI2032" s="1" t="str">
        <f>TRIM(MID(SUBSTITUTE($H2032,",",REPT(" ",200)),(LEN($H2032)-LEN(SUBSTITUTE($H2032,",",""))-2)*200+1,200))</f>
        <v>Central Visayas</v>
      </c>
      <c r="AJ2032" s="1" t="s">
        <v>55</v>
      </c>
      <c r="AL2032" s="2">
        <v>0</v>
      </c>
      <c r="AM2032" s="1" t="s">
        <v>7475</v>
      </c>
    </row>
    <row r="2033" spans="1:39" ht="12.75" customHeight="1">
      <c r="A2033" s="1"/>
      <c r="B2033" s="1" t="s">
        <v>7476</v>
      </c>
      <c r="C2033" s="1" t="s">
        <v>7477</v>
      </c>
      <c r="D2033" s="3" t="str">
        <f ca="1">IFERROR(__xludf.DUMMYFUNCTION("PROPER(REGEXEXTRACT(B1926, ""(?:https?:\/\/)?(?:www\.)?([a-zA-Z0-9-]+)\.""))"),"Google")</f>
        <v>Google</v>
      </c>
      <c r="E2033" s="1" t="s">
        <v>7478</v>
      </c>
      <c r="F2033" s="1">
        <v>10.310048999999999</v>
      </c>
      <c r="G2033" s="1">
        <v>123.98809900000001</v>
      </c>
      <c r="H2033" s="1" t="s">
        <v>7479</v>
      </c>
      <c r="I2033" s="1" t="s">
        <v>2622</v>
      </c>
      <c r="J2033" s="1">
        <f>IF(K2033="URBAN",1,IF(K2033="SUBURBAN",2,IF(K2033="RURAL",3,"")))</f>
        <v>2</v>
      </c>
      <c r="K2033" s="1" t="s">
        <v>84</v>
      </c>
      <c r="L2033" s="18">
        <v>46082</v>
      </c>
      <c r="M2033" s="49">
        <v>0.625</v>
      </c>
      <c r="N2033" s="18">
        <v>46083</v>
      </c>
      <c r="O2033" s="56">
        <v>0.5</v>
      </c>
      <c r="P2033" s="31" t="str">
        <f>TEXT($L2033, "dddd")</f>
        <v>Sunday</v>
      </c>
      <c r="Q2033" s="39" t="s">
        <v>111</v>
      </c>
      <c r="R2033" s="39">
        <v>1835</v>
      </c>
      <c r="S2033" s="1" t="str">
        <f>IF(OR(MONTH(L2033)=12, MONTH(L2033)&lt;=5), "Dry Season", "Wet Season")</f>
        <v>Dry Season</v>
      </c>
      <c r="T2033" s="1">
        <v>1</v>
      </c>
      <c r="U2033" s="1">
        <v>0</v>
      </c>
      <c r="V2033" s="1">
        <v>0</v>
      </c>
      <c r="W2033" s="2">
        <f>IF(ISNUMBER(SEARCH("N/A", X2033)), 0, 1)</f>
        <v>0</v>
      </c>
      <c r="X2033" s="1" t="s">
        <v>44</v>
      </c>
      <c r="Y2033" s="1"/>
      <c r="Z2033" s="1"/>
      <c r="AA2033" s="11" cm="1">
        <f t="array" ref="AA2033">IF(ISBLANK(Y2033), 0, VINCentyInvDistance(F2033,G2033,Y2033,Z2033))</f>
        <v>0</v>
      </c>
      <c r="AB2033" s="1">
        <v>0</v>
      </c>
      <c r="AC2033" s="1">
        <v>9</v>
      </c>
      <c r="AD2033" s="1">
        <v>0</v>
      </c>
      <c r="AE2033" s="1">
        <v>60</v>
      </c>
      <c r="AF2033" s="1">
        <v>1</v>
      </c>
      <c r="AG2033" s="1" t="s">
        <v>4948</v>
      </c>
      <c r="AH2033" s="1" t="s">
        <v>731</v>
      </c>
      <c r="AI2033" s="1" t="str">
        <f>TRIM(MID(SUBSTITUTE($H2033,",",REPT(" ",200)),(LEN($H2033)-LEN(SUBSTITUTE($H2033,",",""))-2)*200+1,200))</f>
        <v>Central Visayas</v>
      </c>
      <c r="AJ2033" s="1" t="s">
        <v>55</v>
      </c>
      <c r="AL2033" s="2">
        <v>0</v>
      </c>
      <c r="AM2033" s="1" t="s">
        <v>7480</v>
      </c>
    </row>
    <row r="2034" spans="1:39" ht="12.75" customHeight="1">
      <c r="A2034" s="1"/>
      <c r="B2034" s="1" t="s">
        <v>7481</v>
      </c>
      <c r="C2034" s="1" t="s">
        <v>7482</v>
      </c>
      <c r="D2034" s="3" t="str">
        <f ca="1">IFERROR(__xludf.DUMMYFUNCTION("PROPER(REGEXEXTRACT(B1927, ""(?:https?:\/\/)?(?:www\.)?([a-zA-Z0-9-]+)\.""))"),"Google")</f>
        <v>Google</v>
      </c>
      <c r="E2034" s="1" t="s">
        <v>7483</v>
      </c>
      <c r="F2034" s="1">
        <v>10.333865400000001</v>
      </c>
      <c r="G2034" s="1">
        <v>123.9515012</v>
      </c>
      <c r="H2034" s="1" t="s">
        <v>7484</v>
      </c>
      <c r="I2034" s="1" t="s">
        <v>2622</v>
      </c>
      <c r="J2034" s="1">
        <f>IF(K2034="URBAN",1,IF(K2034="SUBURBAN",2,IF(K2034="RURAL",3,"")))</f>
        <v>2</v>
      </c>
      <c r="K2034" s="1" t="s">
        <v>84</v>
      </c>
      <c r="L2034" s="18">
        <v>46082</v>
      </c>
      <c r="M2034" s="49">
        <v>0.625</v>
      </c>
      <c r="N2034" s="18">
        <v>46083</v>
      </c>
      <c r="O2034" s="56">
        <v>0.5</v>
      </c>
      <c r="P2034" s="31" t="str">
        <f>TEXT($L2034, "dddd")</f>
        <v>Sunday</v>
      </c>
      <c r="Q2034" s="39" t="s">
        <v>111</v>
      </c>
      <c r="R2034" s="39">
        <v>576</v>
      </c>
      <c r="S2034" s="1" t="str">
        <f>IF(OR(MONTH(L2034)=12, MONTH(L2034)&lt;=5), "Dry Season", "Wet Season")</f>
        <v>Dry Season</v>
      </c>
      <c r="T2034" s="1">
        <v>1</v>
      </c>
      <c r="U2034" s="1">
        <v>0</v>
      </c>
      <c r="V2034" s="1">
        <v>0</v>
      </c>
      <c r="W2034" s="2">
        <f>IF(ISNUMBER(SEARCH("N/A", X2034)), 0, 1)</f>
        <v>0</v>
      </c>
      <c r="X2034" s="1" t="s">
        <v>44</v>
      </c>
      <c r="Y2034" s="1"/>
      <c r="Z2034" s="1"/>
      <c r="AA2034" s="11" cm="1">
        <f t="array" ref="AA2034">IF(ISBLANK(Y2034), 0, VINCentyInvDistance(F2034,G2034,Y2034,Z2034))</f>
        <v>0</v>
      </c>
      <c r="AB2034" s="1">
        <v>0</v>
      </c>
      <c r="AC2034" s="1">
        <v>0</v>
      </c>
      <c r="AD2034" s="1">
        <v>0</v>
      </c>
      <c r="AE2034" s="1">
        <v>103</v>
      </c>
      <c r="AF2034" s="1">
        <v>1</v>
      </c>
      <c r="AG2034" s="1" t="str">
        <f>TRIM(MID(SUBSTITUTE($H2034,",",REPT(" ",200)),(LEN($H2034)-LEN(SUBSTITUTE($H2034,",",""))-4)*200+1,200))</f>
        <v>Umapad</v>
      </c>
      <c r="AH2034" s="1" t="str">
        <f>TRIM(MID(SUBSTITUTE($H2034,",",REPT(" ",200)),(LEN($H2034)-LEN(SUBSTITUTE($H2034,",",""))-3)*200+1,200))</f>
        <v>Mandaue</v>
      </c>
      <c r="AI2034" s="1" t="str">
        <f>TRIM(MID(SUBSTITUTE($H2034,",",REPT(" ",200)),(LEN($H2034)-LEN(SUBSTITUTE($H2034,",",""))-2)*200+1,200))</f>
        <v>Central Visayas</v>
      </c>
      <c r="AJ2034" s="1" t="str">
        <f>TRIM(MID(SUBSTITUTE($H2034,",",REPT(" ",200)),(LEN($H2034)-LEN(SUBSTITUTE($H2034,",",""))-0)*200+1,200))</f>
        <v>Philippines</v>
      </c>
      <c r="AL2034" s="2">
        <v>0</v>
      </c>
      <c r="AM2034" s="1"/>
    </row>
    <row r="2035" spans="1:39" ht="12.75" customHeight="1">
      <c r="A2035" s="1"/>
      <c r="B2035" s="1" t="s">
        <v>7485</v>
      </c>
      <c r="C2035" s="1" t="s">
        <v>7486</v>
      </c>
      <c r="D2035" s="3" t="str">
        <f ca="1">IFERROR(__xludf.DUMMYFUNCTION("PROPER(REGEXEXTRACT(B1928, ""(?:https?:\/\/)?(?:www\.)?([a-zA-Z0-9-]+)\.""))"),"Skyscanner")</f>
        <v>Skyscanner</v>
      </c>
      <c r="E2035" s="1" t="s">
        <v>7487</v>
      </c>
      <c r="F2035" s="1">
        <v>10.318975699999999</v>
      </c>
      <c r="G2035" s="1">
        <v>123.9651724</v>
      </c>
      <c r="H2035" s="1" t="s">
        <v>7488</v>
      </c>
      <c r="I2035" s="1" t="s">
        <v>2622</v>
      </c>
      <c r="J2035" s="1">
        <f>IF(K2035="URBAN",1,IF(K2035="SUBURBAN",2,IF(K2035="RURAL",3,"")))</f>
        <v>2</v>
      </c>
      <c r="K2035" s="1" t="s">
        <v>84</v>
      </c>
      <c r="L2035" s="18">
        <v>46082</v>
      </c>
      <c r="M2035" s="49">
        <v>0.58333333333333337</v>
      </c>
      <c r="N2035" s="18">
        <v>46083</v>
      </c>
      <c r="O2035" s="56">
        <v>0.5</v>
      </c>
      <c r="P2035" s="31" t="str">
        <f>TEXT($L2035, "dddd")</f>
        <v>Sunday</v>
      </c>
      <c r="Q2035" s="39" t="s">
        <v>111</v>
      </c>
      <c r="R2035" s="39">
        <v>1295</v>
      </c>
      <c r="S2035" s="1" t="str">
        <f>IF(OR(MONTH(L2035)=12, MONTH(L2035)&lt;=5), "Dry Season", "Wet Season")</f>
        <v>Dry Season</v>
      </c>
      <c r="T2035" s="1">
        <v>1</v>
      </c>
      <c r="U2035" s="1">
        <v>1</v>
      </c>
      <c r="V2035" s="1">
        <v>0</v>
      </c>
      <c r="W2035" s="2">
        <f>IF(ISNUMBER(SEARCH("N/A", X2035)), 0, 1)</f>
        <v>1</v>
      </c>
      <c r="X2035" s="1" t="s">
        <v>7489</v>
      </c>
      <c r="Y2035" s="1">
        <v>10.3262929</v>
      </c>
      <c r="Z2035" s="1">
        <v>123.9329223</v>
      </c>
      <c r="AA2035" s="11" cm="1">
        <f t="array" ref="AA2035">IF(ISBLANK(Y2035), 0, VINCentyInvDistance(F2035,G2035,Y2035,Z2035))</f>
        <v>3623.8734126706499</v>
      </c>
      <c r="AB2035" s="1">
        <v>0</v>
      </c>
      <c r="AC2035" s="1">
        <v>8</v>
      </c>
      <c r="AD2035" s="1">
        <v>4.7</v>
      </c>
      <c r="AE2035" s="1">
        <v>37</v>
      </c>
      <c r="AF2035" s="1">
        <v>1</v>
      </c>
      <c r="AG2035" s="1" t="s">
        <v>7490</v>
      </c>
      <c r="AH2035" s="1" t="s">
        <v>731</v>
      </c>
      <c r="AI2035" s="1" t="str">
        <f>TRIM(MID(SUBSTITUTE($H2035,",",REPT(" ",200)),(LEN($H2035)-LEN(SUBSTITUTE($H2035,",",""))-2)*200+1,200))</f>
        <v>Central Visayas</v>
      </c>
      <c r="AJ2035" s="1" t="s">
        <v>55</v>
      </c>
      <c r="AK2035" t="s">
        <v>7491</v>
      </c>
      <c r="AL2035" s="2">
        <v>0</v>
      </c>
      <c r="AM2035" s="1"/>
    </row>
    <row r="2036" spans="1:39" ht="12.75" customHeight="1">
      <c r="A2036" s="1"/>
      <c r="B2036" s="1" t="s">
        <v>7492</v>
      </c>
      <c r="C2036" s="1" t="s">
        <v>7493</v>
      </c>
      <c r="D2036" s="3" t="str">
        <f ca="1">IFERROR(__xludf.DUMMYFUNCTION("PROPER(REGEXEXTRACT(B1929, ""(?:https?:\/\/)?(?:www\.)?([a-zA-Z0-9-]+)\.""))"),"Google")</f>
        <v>Google</v>
      </c>
      <c r="E2036" s="1" t="s">
        <v>7494</v>
      </c>
      <c r="F2036" s="1">
        <v>10.285674</v>
      </c>
      <c r="G2036" s="1">
        <v>123.9696617</v>
      </c>
      <c r="H2036" s="1" t="s">
        <v>7495</v>
      </c>
      <c r="I2036" s="1" t="s">
        <v>2622</v>
      </c>
      <c r="J2036" s="1">
        <f>IF(K2036="URBAN",1,IF(K2036="SUBURBAN",2,IF(K2036="RURAL",3,"")))</f>
        <v>2</v>
      </c>
      <c r="K2036" s="1" t="s">
        <v>84</v>
      </c>
      <c r="L2036" s="18">
        <v>46082</v>
      </c>
      <c r="M2036" s="49">
        <v>0.625</v>
      </c>
      <c r="N2036" s="18">
        <v>46083</v>
      </c>
      <c r="O2036" s="56">
        <v>0.5</v>
      </c>
      <c r="P2036" s="31" t="str">
        <f>TEXT($L2036, "dddd")</f>
        <v>Sunday</v>
      </c>
      <c r="Q2036" s="39" t="s">
        <v>111</v>
      </c>
      <c r="R2036" s="39">
        <v>1073</v>
      </c>
      <c r="S2036" s="1" t="str">
        <f>IF(OR(MONTH(L2036)=12, MONTH(L2036)&lt;=5), "Dry Season", "Wet Season")</f>
        <v>Dry Season</v>
      </c>
      <c r="T2036" s="1">
        <v>1</v>
      </c>
      <c r="U2036" s="1">
        <v>0</v>
      </c>
      <c r="V2036" s="1">
        <v>0</v>
      </c>
      <c r="W2036" s="2">
        <f>IF(ISNUMBER(SEARCH("N/A", X2036)), 0, 1)</f>
        <v>0</v>
      </c>
      <c r="X2036" s="1" t="s">
        <v>44</v>
      </c>
      <c r="Y2036" s="1"/>
      <c r="Z2036" s="1"/>
      <c r="AA2036" s="11" cm="1">
        <f t="array" ref="AA2036">IF(ISBLANK(Y2036), 0, VINCentyInvDistance(F2036,G2036,Y2036,Z2036))</f>
        <v>0</v>
      </c>
      <c r="AB2036" s="1">
        <v>0</v>
      </c>
      <c r="AC2036" s="1">
        <v>0</v>
      </c>
      <c r="AD2036" s="1">
        <v>0</v>
      </c>
      <c r="AE2036" s="1">
        <v>115</v>
      </c>
      <c r="AF2036" s="1">
        <v>1</v>
      </c>
      <c r="AG2036" s="1" t="str">
        <f>TRIM(MID(SUBSTITUTE($H2036,",",REPT(" ",200)),(LEN($H2036)-LEN(SUBSTITUTE($H2036,",",""))-4)*200+1,200))</f>
        <v>Agus</v>
      </c>
      <c r="AH2036" s="1" t="str">
        <f>TRIM(MID(SUBSTITUTE($H2036,",",REPT(" ",200)),(LEN($H2036)-LEN(SUBSTITUTE($H2036,",",""))-3)*200+1,200))</f>
        <v>Lapu-Lapu</v>
      </c>
      <c r="AI2036" s="1" t="str">
        <f>TRIM(MID(SUBSTITUTE($H2036,",",REPT(" ",200)),(LEN($H2036)-LEN(SUBSTITUTE($H2036,",",""))-2)*200+1,200))</f>
        <v>Central Visayas</v>
      </c>
      <c r="AJ2036" s="1" t="str">
        <f>TRIM(MID(SUBSTITUTE($H2036,",",REPT(" ",200)),(LEN($H2036)-LEN(SUBSTITUTE($H2036,",",""))-0)*200+1,200))</f>
        <v>Philippines</v>
      </c>
      <c r="AL2036" s="2">
        <v>0</v>
      </c>
      <c r="AM2036" s="1"/>
    </row>
    <row r="2037" spans="1:39" ht="12.75" customHeight="1">
      <c r="A2037" s="1"/>
      <c r="B2037" s="1" t="s">
        <v>7496</v>
      </c>
      <c r="C2037" s="1" t="s">
        <v>7497</v>
      </c>
      <c r="D2037" s="3" t="str">
        <f ca="1">IFERROR(__xludf.DUMMYFUNCTION("PROPER(REGEXEXTRACT(B1930, ""(?:https?:\/\/)?(?:www\.)?([a-zA-Z0-9-]+)\.""))"),"Skyscanner")</f>
        <v>Skyscanner</v>
      </c>
      <c r="E2037" s="1" t="s">
        <v>7498</v>
      </c>
      <c r="F2037" s="1">
        <v>10.28575</v>
      </c>
      <c r="G2037" s="1">
        <v>123.96966999999999</v>
      </c>
      <c r="H2037" s="1" t="s">
        <v>7499</v>
      </c>
      <c r="I2037" s="1" t="s">
        <v>2622</v>
      </c>
      <c r="J2037" s="1">
        <f>IF(K2037="URBAN",1,IF(K2037="SUBURBAN",2,IF(K2037="RURAL",3,"")))</f>
        <v>2</v>
      </c>
      <c r="K2037" s="1" t="s">
        <v>84</v>
      </c>
      <c r="L2037" s="18">
        <v>46082</v>
      </c>
      <c r="M2037" s="49">
        <v>0.58333333333333337</v>
      </c>
      <c r="N2037" s="18">
        <v>46083</v>
      </c>
      <c r="O2037" s="56">
        <v>0.5</v>
      </c>
      <c r="P2037" s="31" t="str">
        <f>TEXT($L2037, "dddd")</f>
        <v>Sunday</v>
      </c>
      <c r="Q2037" s="39" t="s">
        <v>111</v>
      </c>
      <c r="R2037" s="39">
        <v>847</v>
      </c>
      <c r="S2037" s="1" t="str">
        <f>IF(OR(MONTH(L2037)=12, MONTH(L2037)&lt;=5), "Dry Season", "Wet Season")</f>
        <v>Dry Season</v>
      </c>
      <c r="T2037" s="1">
        <v>1</v>
      </c>
      <c r="U2037" s="1">
        <v>0</v>
      </c>
      <c r="V2037" s="1">
        <v>0</v>
      </c>
      <c r="W2037" s="2">
        <f>IF(ISNUMBER(SEARCH("N/A", X2037)), 0, 1)</f>
        <v>0</v>
      </c>
      <c r="X2037" s="1" t="s">
        <v>44</v>
      </c>
      <c r="Y2037" s="1"/>
      <c r="Z2037" s="1"/>
      <c r="AA2037" s="11" cm="1">
        <f t="array" ref="AA2037">IF(ISBLANK(Y2037), 0, VINCentyInvDistance(F2037,G2037,Y2037,Z2037))</f>
        <v>0</v>
      </c>
      <c r="AB2037" s="1">
        <v>0</v>
      </c>
      <c r="AC2037" s="1">
        <v>7</v>
      </c>
      <c r="AD2037" s="1">
        <v>4.5</v>
      </c>
      <c r="AE2037" s="1">
        <v>31</v>
      </c>
      <c r="AF2037" s="1">
        <v>1</v>
      </c>
      <c r="AG2037" s="1" t="s">
        <v>731</v>
      </c>
      <c r="AH2037" s="1" t="s">
        <v>731</v>
      </c>
      <c r="AI2037" s="1"/>
      <c r="AJ2037" s="1" t="s">
        <v>55</v>
      </c>
      <c r="AK2037" t="s">
        <v>7500</v>
      </c>
      <c r="AL2037" s="1">
        <v>3</v>
      </c>
      <c r="AM2037" s="1" t="s">
        <v>7501</v>
      </c>
    </row>
    <row r="2038" spans="1:39" ht="12.75" customHeight="1">
      <c r="A2038" s="1"/>
      <c r="B2038" s="1" t="s">
        <v>7502</v>
      </c>
      <c r="C2038" s="1" t="s">
        <v>7503</v>
      </c>
      <c r="D2038" s="3" t="str">
        <f ca="1">IFERROR(__xludf.DUMMYFUNCTION("PROPER(REGEXEXTRACT(B1931, ""(?:https?:\/\/)?(?:www\.)?([a-zA-Z0-9-]+)\.""))"),"Google")</f>
        <v>Google</v>
      </c>
      <c r="E2038" s="1" t="s">
        <v>7504</v>
      </c>
      <c r="F2038" s="1">
        <v>10.322319999999999</v>
      </c>
      <c r="G2038" s="1">
        <v>123.97562000000001</v>
      </c>
      <c r="H2038" s="1" t="s">
        <v>7235</v>
      </c>
      <c r="I2038" s="1" t="s">
        <v>2622</v>
      </c>
      <c r="J2038" s="1">
        <f>IF(K2038="URBAN",1,IF(K2038="SUBURBAN",2,IF(K2038="RURAL",3,"")))</f>
        <v>2</v>
      </c>
      <c r="K2038" s="1" t="s">
        <v>84</v>
      </c>
      <c r="L2038" s="18">
        <v>46082</v>
      </c>
      <c r="M2038" s="49">
        <v>0.625</v>
      </c>
      <c r="N2038" s="18">
        <v>46083</v>
      </c>
      <c r="O2038" s="56">
        <v>0.5</v>
      </c>
      <c r="P2038" s="31" t="str">
        <f>TEXT($L2038, "dddd")</f>
        <v>Sunday</v>
      </c>
      <c r="Q2038" s="39" t="s">
        <v>111</v>
      </c>
      <c r="R2038" s="39">
        <v>1076</v>
      </c>
      <c r="S2038" s="1" t="str">
        <f>IF(OR(MONTH(L2038)=12, MONTH(L2038)&lt;=5), "Dry Season", "Wet Season")</f>
        <v>Dry Season</v>
      </c>
      <c r="T2038" s="1">
        <v>1</v>
      </c>
      <c r="U2038" s="1">
        <v>1</v>
      </c>
      <c r="V2038" s="1">
        <v>0</v>
      </c>
      <c r="W2038" s="2">
        <f>IF(ISNUMBER(SEARCH("N/A", X2038)), 0, 1)</f>
        <v>0</v>
      </c>
      <c r="X2038" s="1" t="s">
        <v>44</v>
      </c>
      <c r="Y2038" s="1"/>
      <c r="Z2038" s="1"/>
      <c r="AA2038" s="11" cm="1">
        <f t="array" ref="AA2038">IF(ISBLANK(Y2038), 0, VINCentyInvDistance(F2038,G2038,Y2038,Z2038))</f>
        <v>0</v>
      </c>
      <c r="AB2038" s="1">
        <v>0</v>
      </c>
      <c r="AC2038" s="1">
        <v>8</v>
      </c>
      <c r="AD2038" s="1">
        <v>0</v>
      </c>
      <c r="AE2038" s="1">
        <v>25</v>
      </c>
      <c r="AF2038" s="1">
        <v>1</v>
      </c>
      <c r="AG2038" s="1" t="s">
        <v>731</v>
      </c>
      <c r="AH2038" s="1" t="s">
        <v>731</v>
      </c>
      <c r="AI2038" s="1" t="str">
        <f>TRIM(MID(SUBSTITUTE($H2038,",",REPT(" ",200)),(LEN($H2038)-LEN(SUBSTITUTE($H2038,",",""))-2)*200+1,200))</f>
        <v>Central Visayas</v>
      </c>
      <c r="AJ2038" s="1" t="s">
        <v>55</v>
      </c>
      <c r="AL2038" s="2">
        <v>0</v>
      </c>
      <c r="AM2038" s="1" t="s">
        <v>7505</v>
      </c>
    </row>
    <row r="2039" spans="1:39" ht="12.75" customHeight="1">
      <c r="A2039" s="1"/>
      <c r="B2039" s="1" t="s">
        <v>7506</v>
      </c>
      <c r="C2039" s="1" t="s">
        <v>7507</v>
      </c>
      <c r="D2039" s="3" t="str">
        <f ca="1">IFERROR(__xludf.DUMMYFUNCTION("PROPER(REGEXEXTRACT(B1932, ""(?:https?:\/\/)?(?:www\.)?([a-zA-Z0-9-]+)\.""))"),"Google")</f>
        <v>Google</v>
      </c>
      <c r="E2039" s="1" t="s">
        <v>7508</v>
      </c>
      <c r="F2039" s="1">
        <v>10.32305</v>
      </c>
      <c r="G2039" s="1">
        <v>123.97145</v>
      </c>
      <c r="H2039" s="1" t="s">
        <v>7509</v>
      </c>
      <c r="I2039" s="1" t="s">
        <v>2622</v>
      </c>
      <c r="J2039" s="1">
        <f>IF(K2039="URBAN",1,IF(K2039="SUBURBAN",2,IF(K2039="RURAL",3,"")))</f>
        <v>2</v>
      </c>
      <c r="K2039" s="1" t="s">
        <v>84</v>
      </c>
      <c r="L2039" s="18">
        <v>46082</v>
      </c>
      <c r="M2039" s="49">
        <v>0.625</v>
      </c>
      <c r="N2039" s="18">
        <v>46083</v>
      </c>
      <c r="O2039" s="56">
        <v>0.5</v>
      </c>
      <c r="P2039" s="31" t="str">
        <f>TEXT($L2039, "dddd")</f>
        <v>Sunday</v>
      </c>
      <c r="Q2039" s="39" t="s">
        <v>111</v>
      </c>
      <c r="R2039" s="39">
        <v>3628</v>
      </c>
      <c r="S2039" s="1" t="str">
        <f>IF(OR(MONTH(L2039)=12, MONTH(L2039)&lt;=5), "Dry Season", "Wet Season")</f>
        <v>Dry Season</v>
      </c>
      <c r="T2039" s="1">
        <v>1</v>
      </c>
      <c r="U2039" s="1">
        <v>0</v>
      </c>
      <c r="V2039" s="1">
        <v>1</v>
      </c>
      <c r="W2039" s="2">
        <f>IF(ISNUMBER(SEARCH("N/A", X2039)), 0, 1)</f>
        <v>0</v>
      </c>
      <c r="X2039" s="1" t="s">
        <v>44</v>
      </c>
      <c r="Y2039" s="1"/>
      <c r="Z2039" s="1"/>
      <c r="AA2039" s="11" cm="1">
        <f t="array" ref="AA2039">IF(ISBLANK(Y2039), 0, VINCentyInvDistance(F2039,G2039,Y2039,Z2039))</f>
        <v>0</v>
      </c>
      <c r="AB2039" s="1">
        <v>0</v>
      </c>
      <c r="AC2039" s="1">
        <v>0</v>
      </c>
      <c r="AD2039" s="1">
        <v>0</v>
      </c>
      <c r="AE2039" s="1">
        <v>270</v>
      </c>
      <c r="AF2039" s="1">
        <v>1</v>
      </c>
      <c r="AG2039" s="1" t="s">
        <v>731</v>
      </c>
      <c r="AH2039" s="1" t="s">
        <v>731</v>
      </c>
      <c r="AI2039" s="1" t="str">
        <f>TRIM(MID(SUBSTITUTE($H2039,",",REPT(" ",200)),(LEN($H2039)-LEN(SUBSTITUTE($H2039,",",""))-2)*200+1,200))</f>
        <v>Central Visayas</v>
      </c>
      <c r="AJ2039" s="1" t="s">
        <v>55</v>
      </c>
      <c r="AL2039" s="2">
        <v>0</v>
      </c>
      <c r="AM2039" s="1" t="s">
        <v>7510</v>
      </c>
    </row>
    <row r="2040" spans="1:39" ht="12.75" customHeight="1">
      <c r="A2040" s="1"/>
      <c r="B2040" s="1" t="s">
        <v>7511</v>
      </c>
      <c r="C2040" s="1" t="s">
        <v>7512</v>
      </c>
      <c r="D2040" s="3" t="str">
        <f ca="1">IFERROR(__xludf.DUMMYFUNCTION("PROPER(REGEXEXTRACT(B1933, ""(?:https?:\/\/)?(?:www\.)?([a-zA-Z0-9-]+)\.""))"),"Skyscanner")</f>
        <v>Skyscanner</v>
      </c>
      <c r="E2040" s="1" t="s">
        <v>7513</v>
      </c>
      <c r="F2040" s="1">
        <v>10.310269999999999</v>
      </c>
      <c r="G2040" s="1">
        <v>124.02319</v>
      </c>
      <c r="H2040" s="1" t="s">
        <v>7514</v>
      </c>
      <c r="I2040" s="1" t="s">
        <v>2622</v>
      </c>
      <c r="J2040" s="1">
        <f>IF(K2040="URBAN",1,IF(K2040="SUBURBAN",2,IF(K2040="RURAL",3,"")))</f>
        <v>2</v>
      </c>
      <c r="K2040" s="1" t="s">
        <v>84</v>
      </c>
      <c r="L2040" s="18">
        <v>46082</v>
      </c>
      <c r="M2040" s="49">
        <v>0.58333333333333337</v>
      </c>
      <c r="N2040" s="18">
        <v>46083</v>
      </c>
      <c r="O2040" s="56">
        <v>0.45833333333333331</v>
      </c>
      <c r="P2040" s="31" t="str">
        <f>TEXT($L2040, "dddd")</f>
        <v>Sunday</v>
      </c>
      <c r="Q2040" s="39" t="s">
        <v>111</v>
      </c>
      <c r="R2040" s="39">
        <v>771</v>
      </c>
      <c r="S2040" s="1" t="str">
        <f>IF(OR(MONTH(L2040)=12, MONTH(L2040)&lt;=5), "Dry Season", "Wet Season")</f>
        <v>Dry Season</v>
      </c>
      <c r="T2040" s="1">
        <v>1</v>
      </c>
      <c r="U2040" s="1">
        <v>0</v>
      </c>
      <c r="V2040" s="1">
        <v>0</v>
      </c>
      <c r="W2040" s="2">
        <f>IF(ISNUMBER(SEARCH("N/A", X2040)), 0, 1)</f>
        <v>0</v>
      </c>
      <c r="X2040" s="1" t="s">
        <v>44</v>
      </c>
      <c r="Y2040" s="1"/>
      <c r="Z2040" s="1"/>
      <c r="AA2040" s="11" cm="1">
        <f t="array" ref="AA2040">IF(ISBLANK(Y2040), 0, VINCentyInvDistance(F2040,G2040,Y2040,Z2040))</f>
        <v>0</v>
      </c>
      <c r="AB2040" s="1">
        <v>0</v>
      </c>
      <c r="AC2040" s="1">
        <v>8.1999999999999993</v>
      </c>
      <c r="AD2040" s="1">
        <v>3.9</v>
      </c>
      <c r="AE2040" s="1">
        <v>1</v>
      </c>
      <c r="AF2040" s="1">
        <v>1</v>
      </c>
      <c r="AG2040" s="1" t="str">
        <f>TRIM(MID(SUBSTITUTE($H2040,",",REPT(" ",200)),(LEN($H2040)-LEN(SUBSTITUTE($H2040,",",""))-4)*200+1,200))</f>
        <v>Punta Engaño</v>
      </c>
      <c r="AH2040" s="1" t="str">
        <f>TRIM(MID(SUBSTITUTE($H2040,",",REPT(" ",200)),(LEN($H2040)-LEN(SUBSTITUTE($H2040,",",""))-3)*200+1,200))</f>
        <v>Lapu-Lapu</v>
      </c>
      <c r="AI2040" s="1" t="str">
        <f>TRIM(MID(SUBSTITUTE($H2040,",",REPT(" ",200)),(LEN($H2040)-LEN(SUBSTITUTE($H2040,",",""))-2)*200+1,200))</f>
        <v>Central Visayas</v>
      </c>
      <c r="AJ2040" s="1" t="str">
        <f>TRIM(MID(SUBSTITUTE($H2040,",",REPT(" ",200)),(LEN($H2040)-LEN(SUBSTITUTE($H2040,",",""))-0)*200+1,200))</f>
        <v>Philippines</v>
      </c>
      <c r="AK2040" t="s">
        <v>17128</v>
      </c>
      <c r="AL2040" s="1">
        <v>5</v>
      </c>
      <c r="AM2040" s="1" t="s">
        <v>7515</v>
      </c>
    </row>
    <row r="2041" spans="1:39" ht="12.75" customHeight="1">
      <c r="A2041" s="1"/>
      <c r="B2041" s="1" t="s">
        <v>7516</v>
      </c>
      <c r="C2041" s="1" t="s">
        <v>7517</v>
      </c>
      <c r="D2041" s="3" t="str">
        <f ca="1">IFERROR(__xludf.DUMMYFUNCTION("PROPER(REGEXEXTRACT(B1934, ""(?:https?:\/\/)?(?:www\.)?([a-zA-Z0-9-]+)\.""))"),"Skyscanner")</f>
        <v>Skyscanner</v>
      </c>
      <c r="E2041" s="1" t="s">
        <v>7518</v>
      </c>
      <c r="F2041" s="1">
        <v>10.26308</v>
      </c>
      <c r="G2041" s="1">
        <v>123.97528</v>
      </c>
      <c r="H2041" s="1" t="s">
        <v>7519</v>
      </c>
      <c r="I2041" s="1" t="s">
        <v>2622</v>
      </c>
      <c r="J2041" s="1">
        <f>IF(K2041="URBAN",1,IF(K2041="SUBURBAN",2,IF(K2041="RURAL",3,"")))</f>
        <v>2</v>
      </c>
      <c r="K2041" s="1" t="s">
        <v>84</v>
      </c>
      <c r="L2041" s="18">
        <v>46082</v>
      </c>
      <c r="M2041" s="49">
        <v>0.5</v>
      </c>
      <c r="N2041" s="18">
        <v>46083</v>
      </c>
      <c r="O2041" s="56">
        <v>0.41666666666666669</v>
      </c>
      <c r="P2041" s="31" t="str">
        <f>TEXT($L2041, "dddd")</f>
        <v>Sunday</v>
      </c>
      <c r="Q2041" s="39" t="s">
        <v>111</v>
      </c>
      <c r="R2041" s="39">
        <v>1712</v>
      </c>
      <c r="S2041" s="1" t="str">
        <f>IF(OR(MONTH(L2041)=12, MONTH(L2041)&lt;=5), "Dry Season", "Wet Season")</f>
        <v>Dry Season</v>
      </c>
      <c r="T2041" s="1">
        <v>1</v>
      </c>
      <c r="U2041" s="1">
        <v>0</v>
      </c>
      <c r="V2041" s="1">
        <v>0</v>
      </c>
      <c r="W2041" s="2">
        <f>IF(ISNUMBER(SEARCH("N/A", X2041)), 0, 1)</f>
        <v>0</v>
      </c>
      <c r="X2041" s="1" t="s">
        <v>44</v>
      </c>
      <c r="Y2041" s="1"/>
      <c r="Z2041" s="1"/>
      <c r="AA2041" s="11" cm="1">
        <f t="array" ref="AA2041">IF(ISBLANK(Y2041), 0, VINCentyInvDistance(F2041,G2041,Y2041,Z2041))</f>
        <v>0</v>
      </c>
      <c r="AB2041" s="1">
        <v>0</v>
      </c>
      <c r="AC2041" s="1">
        <v>7.4</v>
      </c>
      <c r="AD2041" s="1">
        <v>3.8</v>
      </c>
      <c r="AE2041" s="1">
        <v>13</v>
      </c>
      <c r="AF2041" s="1">
        <v>1</v>
      </c>
      <c r="AG2041" s="1" t="s">
        <v>731</v>
      </c>
      <c r="AH2041" s="1" t="s">
        <v>731</v>
      </c>
      <c r="AI2041" s="1"/>
      <c r="AJ2041" s="1" t="s">
        <v>55</v>
      </c>
      <c r="AK2041" t="s">
        <v>7520</v>
      </c>
      <c r="AL2041" s="1">
        <v>2</v>
      </c>
      <c r="AM2041" s="1" t="s">
        <v>7521</v>
      </c>
    </row>
    <row r="2042" spans="1:39" ht="12.75" customHeight="1">
      <c r="A2042" s="1"/>
      <c r="B2042" s="1" t="s">
        <v>7522</v>
      </c>
      <c r="C2042" s="1" t="s">
        <v>7523</v>
      </c>
      <c r="D2042" s="3" t="str">
        <f ca="1">IFERROR(__xludf.DUMMYFUNCTION("PROPER(REGEXEXTRACT(B1935, ""(?:https?:\/\/)?(?:www\.)?([a-zA-Z0-9-]+)\.""))"),"Skyscanner")</f>
        <v>Skyscanner</v>
      </c>
      <c r="E2042" s="1" t="s">
        <v>7524</v>
      </c>
      <c r="F2042" s="1">
        <v>10.317512000000001</v>
      </c>
      <c r="G2042" s="1">
        <v>123.962255</v>
      </c>
      <c r="H2042" s="1" t="s">
        <v>7525</v>
      </c>
      <c r="I2042" s="1" t="s">
        <v>2622</v>
      </c>
      <c r="J2042" s="1">
        <f>IF(K2042="URBAN",1,IF(K2042="SUBURBAN",2,IF(K2042="RURAL",3,"")))</f>
        <v>2</v>
      </c>
      <c r="K2042" s="1" t="s">
        <v>84</v>
      </c>
      <c r="L2042" s="18">
        <v>46082</v>
      </c>
      <c r="M2042" s="49">
        <v>0.54166666666666663</v>
      </c>
      <c r="N2042" s="18">
        <v>46083</v>
      </c>
      <c r="O2042" s="56">
        <v>0.5</v>
      </c>
      <c r="P2042" s="31" t="str">
        <f>TEXT($L2042, "dddd")</f>
        <v>Sunday</v>
      </c>
      <c r="Q2042" s="39" t="s">
        <v>111</v>
      </c>
      <c r="R2042" s="39">
        <v>1508</v>
      </c>
      <c r="S2042" s="1" t="str">
        <f>IF(OR(MONTH(L2042)=12, MONTH(L2042)&lt;=5), "Dry Season", "Wet Season")</f>
        <v>Dry Season</v>
      </c>
      <c r="T2042" s="1">
        <v>1</v>
      </c>
      <c r="U2042" s="1">
        <v>1</v>
      </c>
      <c r="V2042" s="1">
        <v>0</v>
      </c>
      <c r="W2042" s="2">
        <f>IF(ISNUMBER(SEARCH("N/A", X2042)), 0, 1)</f>
        <v>0</v>
      </c>
      <c r="X2042" s="1" t="s">
        <v>44</v>
      </c>
      <c r="Y2042" s="1"/>
      <c r="Z2042" s="1"/>
      <c r="AA2042" s="11" cm="1">
        <f t="array" ref="AA2042">IF(ISBLANK(Y2042), 0, VINCentyInvDistance(F2042,G2042,Y2042,Z2042))</f>
        <v>0</v>
      </c>
      <c r="AB2042" s="1">
        <v>0</v>
      </c>
      <c r="AC2042" s="1">
        <v>6.6</v>
      </c>
      <c r="AD2042" s="1">
        <v>4</v>
      </c>
      <c r="AE2042" s="1">
        <v>140</v>
      </c>
      <c r="AF2042" s="1">
        <v>1</v>
      </c>
      <c r="AG2042" s="1" t="s">
        <v>4948</v>
      </c>
      <c r="AH2042" s="1" t="s">
        <v>731</v>
      </c>
      <c r="AI2042" s="1"/>
      <c r="AJ2042" s="1" t="s">
        <v>55</v>
      </c>
      <c r="AK2042" t="s">
        <v>17129</v>
      </c>
      <c r="AL2042" s="1">
        <v>2</v>
      </c>
      <c r="AM2042" s="1" t="s">
        <v>7526</v>
      </c>
    </row>
    <row r="2043" spans="1:39" ht="12.75" customHeight="1">
      <c r="A2043" s="1"/>
      <c r="B2043" s="1" t="s">
        <v>7527</v>
      </c>
      <c r="C2043" s="1" t="s">
        <v>7528</v>
      </c>
      <c r="D2043" s="3" t="str">
        <f ca="1">IFERROR(__xludf.DUMMYFUNCTION("PROPER(REGEXEXTRACT(B1936, ""(?:https?:\/\/)?(?:www\.)?([a-zA-Z0-9-]+)\.""))"),"Skyscanner")</f>
        <v>Skyscanner</v>
      </c>
      <c r="E2043" s="1" t="s">
        <v>7529</v>
      </c>
      <c r="F2043" s="1">
        <v>10.327688</v>
      </c>
      <c r="G2043" s="1">
        <v>123.946562</v>
      </c>
      <c r="H2043" s="1" t="s">
        <v>7530</v>
      </c>
      <c r="I2043" s="1" t="s">
        <v>2622</v>
      </c>
      <c r="J2043" s="1">
        <f>IF(K2043="URBAN",1,IF(K2043="SUBURBAN",2,IF(K2043="RURAL",3,"")))</f>
        <v>2</v>
      </c>
      <c r="K2043" s="1" t="s">
        <v>84</v>
      </c>
      <c r="L2043" s="18">
        <v>46082</v>
      </c>
      <c r="M2043" s="49">
        <v>0.58333333333333337</v>
      </c>
      <c r="N2043" s="18">
        <v>46083</v>
      </c>
      <c r="O2043" s="56">
        <v>0.5</v>
      </c>
      <c r="P2043" s="31" t="str">
        <f>TEXT($L2043, "dddd")</f>
        <v>Sunday</v>
      </c>
      <c r="Q2043" s="39" t="s">
        <v>111</v>
      </c>
      <c r="R2043" s="39">
        <v>1396</v>
      </c>
      <c r="S2043" s="1" t="str">
        <f>IF(OR(MONTH(L2043)=12, MONTH(L2043)&lt;=5), "Dry Season", "Wet Season")</f>
        <v>Dry Season</v>
      </c>
      <c r="T2043" s="1">
        <v>1</v>
      </c>
      <c r="U2043" s="1">
        <v>0</v>
      </c>
      <c r="V2043" s="1">
        <v>0</v>
      </c>
      <c r="W2043" s="2">
        <f>IF(ISNUMBER(SEARCH("N/A", X2043)), 0, 1)</f>
        <v>0</v>
      </c>
      <c r="X2043" s="1" t="s">
        <v>44</v>
      </c>
      <c r="Y2043" s="1"/>
      <c r="Z2043" s="1"/>
      <c r="AA2043" s="11" cm="1">
        <f t="array" ref="AA2043">IF(ISBLANK(Y2043), 0, VINCentyInvDistance(F2043,G2043,Y2043,Z2043))</f>
        <v>0</v>
      </c>
      <c r="AB2043" s="1">
        <v>0</v>
      </c>
      <c r="AC2043" s="1">
        <v>7.6</v>
      </c>
      <c r="AD2043" s="1">
        <v>5</v>
      </c>
      <c r="AE2043" s="1">
        <v>77</v>
      </c>
      <c r="AF2043" s="1">
        <v>1</v>
      </c>
      <c r="AG2043" s="1" t="s">
        <v>731</v>
      </c>
      <c r="AH2043" s="1" t="s">
        <v>731</v>
      </c>
      <c r="AI2043" s="1"/>
      <c r="AJ2043" s="1" t="s">
        <v>55</v>
      </c>
      <c r="AK2043" t="s">
        <v>1181</v>
      </c>
      <c r="AL2043" s="1">
        <v>3</v>
      </c>
      <c r="AM2043" s="1" t="s">
        <v>7531</v>
      </c>
    </row>
    <row r="2044" spans="1:39" ht="12.75" customHeight="1">
      <c r="A2044" s="1"/>
      <c r="B2044" s="1" t="s">
        <v>7532</v>
      </c>
      <c r="C2044" s="1" t="s">
        <v>7533</v>
      </c>
      <c r="D2044" s="3" t="str">
        <f ca="1">IFERROR(__xludf.DUMMYFUNCTION("PROPER(REGEXEXTRACT(B1937, ""(?:https?:\/\/)?(?:www\.)?([a-zA-Z0-9-]+)\.""))"),"Skyscanner")</f>
        <v>Skyscanner</v>
      </c>
      <c r="E2044" s="1" t="s">
        <v>7534</v>
      </c>
      <c r="F2044" s="1">
        <v>10.26362</v>
      </c>
      <c r="G2044" s="1">
        <v>123.97360999999999</v>
      </c>
      <c r="H2044" s="1" t="s">
        <v>7519</v>
      </c>
      <c r="I2044" s="1" t="s">
        <v>2622</v>
      </c>
      <c r="J2044" s="1">
        <f>IF(K2044="URBAN",1,IF(K2044="SUBURBAN",2,IF(K2044="RURAL",3,"")))</f>
        <v>2</v>
      </c>
      <c r="K2044" s="1" t="s">
        <v>84</v>
      </c>
      <c r="L2044" s="18">
        <v>46082</v>
      </c>
      <c r="M2044" s="49">
        <v>0.58333333333333337</v>
      </c>
      <c r="N2044" s="18">
        <v>46083</v>
      </c>
      <c r="O2044" s="56">
        <v>0.45833333333333331</v>
      </c>
      <c r="P2044" s="31" t="str">
        <f>TEXT($L2044, "dddd")</f>
        <v>Sunday</v>
      </c>
      <c r="Q2044" s="39" t="s">
        <v>111</v>
      </c>
      <c r="R2044" s="39">
        <v>1774</v>
      </c>
      <c r="S2044" s="1" t="str">
        <f>IF(OR(MONTH(L2044)=12, MONTH(L2044)&lt;=5), "Dry Season", "Wet Season")</f>
        <v>Dry Season</v>
      </c>
      <c r="T2044" s="1">
        <v>1</v>
      </c>
      <c r="U2044" s="1">
        <v>1</v>
      </c>
      <c r="V2044" s="1">
        <v>1</v>
      </c>
      <c r="W2044" s="2">
        <f>IF(ISNUMBER(SEARCH("N/A", X2044)), 0, 1)</f>
        <v>0</v>
      </c>
      <c r="X2044" s="1" t="s">
        <v>44</v>
      </c>
      <c r="Y2044" s="1"/>
      <c r="Z2044" s="1"/>
      <c r="AA2044" s="11" cm="1">
        <f t="array" ref="AA2044">IF(ISBLANK(Y2044), 0, VINCentyInvDistance(F2044,G2044,Y2044,Z2044))</f>
        <v>0</v>
      </c>
      <c r="AB2044" s="1">
        <v>0</v>
      </c>
      <c r="AC2044" s="1">
        <v>0</v>
      </c>
      <c r="AD2044" s="1">
        <v>0</v>
      </c>
      <c r="AE2044" s="1">
        <v>26</v>
      </c>
      <c r="AF2044" s="1">
        <v>1</v>
      </c>
      <c r="AG2044" s="1" t="s">
        <v>4948</v>
      </c>
      <c r="AH2044" s="1" t="s">
        <v>731</v>
      </c>
      <c r="AI2044" s="1" t="str">
        <f>TRIM(MID(SUBSTITUTE($H2044,",",REPT(" ",200)),(LEN($H2044)-LEN(SUBSTITUTE($H2044,",",""))-2)*200+1,200))</f>
        <v>Central Visayas</v>
      </c>
      <c r="AJ2044" s="1" t="s">
        <v>55</v>
      </c>
      <c r="AK2044" t="s">
        <v>5724</v>
      </c>
      <c r="AL2044" s="2">
        <v>0</v>
      </c>
      <c r="AM2044" s="1" t="s">
        <v>7535</v>
      </c>
    </row>
    <row r="2045" spans="1:39" ht="12.75" customHeight="1">
      <c r="A2045" s="1"/>
      <c r="B2045" s="1" t="s">
        <v>7461</v>
      </c>
      <c r="C2045" s="1" t="s">
        <v>7536</v>
      </c>
      <c r="D2045" s="3" t="str">
        <f ca="1">IFERROR(__xludf.DUMMYFUNCTION("PROPER(REGEXEXTRACT(B1938, ""(?:https?:\/\/)?(?:www\.)?([a-zA-Z0-9-]+)\.""))"),"Skyscanner")</f>
        <v>Skyscanner</v>
      </c>
      <c r="E2045" s="1" t="s">
        <v>7537</v>
      </c>
      <c r="F2045" s="1">
        <v>10.31066</v>
      </c>
      <c r="G2045" s="1">
        <v>124.0042</v>
      </c>
      <c r="H2045" s="1" t="s">
        <v>7464</v>
      </c>
      <c r="I2045" s="1" t="s">
        <v>2622</v>
      </c>
      <c r="J2045" s="1">
        <f>IF(K2045="URBAN",1,IF(K2045="SUBURBAN",2,IF(K2045="RURAL",3,"")))</f>
        <v>2</v>
      </c>
      <c r="K2045" s="1" t="s">
        <v>84</v>
      </c>
      <c r="L2045" s="18">
        <v>46082</v>
      </c>
      <c r="M2045" s="49">
        <v>0.58333333333333337</v>
      </c>
      <c r="N2045" s="18">
        <v>46083</v>
      </c>
      <c r="O2045" s="56">
        <v>0.54166666666666663</v>
      </c>
      <c r="P2045" s="31" t="str">
        <f>TEXT($L2045, "dddd")</f>
        <v>Sunday</v>
      </c>
      <c r="Q2045" s="39" t="s">
        <v>111</v>
      </c>
      <c r="R2045" s="39">
        <v>882</v>
      </c>
      <c r="S2045" s="1" t="str">
        <f>IF(OR(MONTH(L2045)=12, MONTH(L2045)&lt;=5), "Dry Season", "Wet Season")</f>
        <v>Dry Season</v>
      </c>
      <c r="T2045" s="1">
        <v>1</v>
      </c>
      <c r="U2045" s="1">
        <v>1</v>
      </c>
      <c r="V2045" s="1">
        <v>0</v>
      </c>
      <c r="W2045" s="2">
        <f>IF(ISNUMBER(SEARCH("N/A", X2045)), 0, 1)</f>
        <v>0</v>
      </c>
      <c r="X2045" s="1" t="s">
        <v>44</v>
      </c>
      <c r="Y2045" s="1"/>
      <c r="Z2045" s="1"/>
      <c r="AA2045" s="11" cm="1">
        <f t="array" ref="AA2045">IF(ISBLANK(Y2045), 0, VINCentyInvDistance(F2045,G2045,Y2045,Z2045))</f>
        <v>0</v>
      </c>
      <c r="AB2045" s="1">
        <v>0</v>
      </c>
      <c r="AC2045" s="1">
        <v>0</v>
      </c>
      <c r="AD2045" s="1">
        <v>0</v>
      </c>
      <c r="AE2045" s="1">
        <v>4</v>
      </c>
      <c r="AF2045" s="1">
        <v>1</v>
      </c>
      <c r="AG2045" s="1" t="s">
        <v>4948</v>
      </c>
      <c r="AH2045" s="1" t="s">
        <v>731</v>
      </c>
      <c r="AI2045" s="1" t="str">
        <f>TRIM(MID(SUBSTITUTE($H2045,",",REPT(" ",200)),(LEN($H2045)-LEN(SUBSTITUTE($H2045,",",""))-2)*200+1,200))</f>
        <v>Central Visayas</v>
      </c>
      <c r="AJ2045" s="1" t="s">
        <v>55</v>
      </c>
      <c r="AK2045" t="s">
        <v>17127</v>
      </c>
      <c r="AL2045" s="2">
        <v>0</v>
      </c>
      <c r="AM2045" s="1" t="s">
        <v>7465</v>
      </c>
    </row>
    <row r="2046" spans="1:39" ht="12.75" customHeight="1">
      <c r="A2046" s="1"/>
      <c r="B2046" s="1" t="s">
        <v>7538</v>
      </c>
      <c r="C2046" s="1" t="s">
        <v>7539</v>
      </c>
      <c r="D2046" s="3" t="str">
        <f ca="1">IFERROR(__xludf.DUMMYFUNCTION("PROPER(REGEXEXTRACT(B1939, ""(?:https?:\/\/)?(?:www\.)?([a-zA-Z0-9-]+)\.""))"),"Skyscanner")</f>
        <v>Skyscanner</v>
      </c>
      <c r="E2046" s="1" t="s">
        <v>7540</v>
      </c>
      <c r="F2046" s="1">
        <v>10.29532</v>
      </c>
      <c r="G2046" s="1">
        <v>123.96489</v>
      </c>
      <c r="H2046" s="1" t="s">
        <v>7230</v>
      </c>
      <c r="I2046" s="1" t="s">
        <v>2622</v>
      </c>
      <c r="J2046" s="1">
        <f>IF(K2046="URBAN",1,IF(K2046="SUBURBAN",2,IF(K2046="RURAL",3,"")))</f>
        <v>2</v>
      </c>
      <c r="K2046" s="1" t="s">
        <v>84</v>
      </c>
      <c r="L2046" s="18">
        <v>46082</v>
      </c>
      <c r="M2046" s="49">
        <v>0.5</v>
      </c>
      <c r="N2046" s="18">
        <v>46083</v>
      </c>
      <c r="O2046" s="56">
        <v>0.45833333333333331</v>
      </c>
      <c r="P2046" s="31" t="str">
        <f>TEXT($L2046, "dddd")</f>
        <v>Sunday</v>
      </c>
      <c r="Q2046" s="39" t="s">
        <v>111</v>
      </c>
      <c r="R2046" s="39">
        <v>847</v>
      </c>
      <c r="S2046" s="1" t="str">
        <f>IF(OR(MONTH(L2046)=12, MONTH(L2046)&lt;=5), "Dry Season", "Wet Season")</f>
        <v>Dry Season</v>
      </c>
      <c r="T2046" s="1">
        <v>1</v>
      </c>
      <c r="U2046" s="1">
        <v>0</v>
      </c>
      <c r="V2046" s="1">
        <v>0</v>
      </c>
      <c r="W2046" s="2">
        <f>IF(ISNUMBER(SEARCH("N/A", X2046)), 0, 1)</f>
        <v>0</v>
      </c>
      <c r="X2046" s="1" t="s">
        <v>44</v>
      </c>
      <c r="Y2046" s="1"/>
      <c r="Z2046" s="1"/>
      <c r="AA2046" s="11" cm="1">
        <f t="array" ref="AA2046">IF(ISBLANK(Y2046), 0, VINCentyInvDistance(F2046,G2046,Y2046,Z2046))</f>
        <v>0</v>
      </c>
      <c r="AB2046" s="1">
        <v>0</v>
      </c>
      <c r="AC2046" s="1">
        <v>4</v>
      </c>
      <c r="AD2046" s="1">
        <v>3</v>
      </c>
      <c r="AE2046" s="1">
        <v>5</v>
      </c>
      <c r="AF2046" s="1">
        <v>1</v>
      </c>
      <c r="AG2046" s="1" t="s">
        <v>4948</v>
      </c>
      <c r="AH2046" s="1" t="s">
        <v>731</v>
      </c>
      <c r="AI2046" s="1" t="str">
        <f>TRIM(MID(SUBSTITUTE($H2046,",",REPT(" ",200)),(LEN($H2046)-LEN(SUBSTITUTE($H2046,",",""))-2)*200+1,200))</f>
        <v>Central Visayas</v>
      </c>
      <c r="AJ2046" s="1" t="s">
        <v>55</v>
      </c>
      <c r="AK2046" t="s">
        <v>149</v>
      </c>
      <c r="AL2046" s="2">
        <v>0</v>
      </c>
      <c r="AM2046" s="1" t="s">
        <v>7541</v>
      </c>
    </row>
    <row r="2047" spans="1:39" ht="12.75" customHeight="1">
      <c r="A2047" s="1"/>
      <c r="B2047" s="1" t="s">
        <v>7542</v>
      </c>
      <c r="C2047" s="1" t="s">
        <v>7543</v>
      </c>
      <c r="D2047" s="3" t="str">
        <f ca="1">IFERROR(__xludf.DUMMYFUNCTION("PROPER(REGEXEXTRACT(B1940, ""(?:https?:\/\/)?(?:www\.)?([a-zA-Z0-9-]+)\.""))"),"Skyscanner")</f>
        <v>Skyscanner</v>
      </c>
      <c r="E2047" s="1" t="s">
        <v>7544</v>
      </c>
      <c r="F2047" s="1">
        <v>10.310218000000001</v>
      </c>
      <c r="G2047" s="1">
        <v>123.99581499999999</v>
      </c>
      <c r="H2047" s="1" t="s">
        <v>7545</v>
      </c>
      <c r="I2047" s="1" t="s">
        <v>2622</v>
      </c>
      <c r="J2047" s="1">
        <f>IF(K2047="URBAN",1,IF(K2047="SUBURBAN",2,IF(K2047="RURAL",3,"")))</f>
        <v>2</v>
      </c>
      <c r="K2047" s="1" t="s">
        <v>84</v>
      </c>
      <c r="L2047" s="18">
        <v>46082</v>
      </c>
      <c r="M2047" s="49">
        <v>0.54166666666666663</v>
      </c>
      <c r="N2047" s="18">
        <v>46083</v>
      </c>
      <c r="O2047" s="56">
        <v>0.5</v>
      </c>
      <c r="P2047" s="31" t="str">
        <f>TEXT($L2047, "dddd")</f>
        <v>Sunday</v>
      </c>
      <c r="Q2047" s="39" t="s">
        <v>111</v>
      </c>
      <c r="R2047" s="39">
        <v>1021</v>
      </c>
      <c r="S2047" s="1" t="str">
        <f>IF(OR(MONTH(L2047)=12, MONTH(L2047)&lt;=5), "Dry Season", "Wet Season")</f>
        <v>Dry Season</v>
      </c>
      <c r="T2047" s="1">
        <v>1</v>
      </c>
      <c r="U2047" s="1">
        <v>0</v>
      </c>
      <c r="V2047" s="1">
        <v>0</v>
      </c>
      <c r="W2047" s="2">
        <f>IF(ISNUMBER(SEARCH("N/A", X2047)), 0, 1)</f>
        <v>0</v>
      </c>
      <c r="X2047" s="1" t="s">
        <v>44</v>
      </c>
      <c r="Y2047" s="1"/>
      <c r="Z2047" s="1"/>
      <c r="AA2047" s="11" cm="1">
        <f t="array" ref="AA2047">IF(ISBLANK(Y2047), 0, VINCentyInvDistance(F2047,G2047,Y2047,Z2047))</f>
        <v>0</v>
      </c>
      <c r="AB2047" s="1">
        <v>0</v>
      </c>
      <c r="AC2047" s="1">
        <v>5.8</v>
      </c>
      <c r="AD2047" s="1">
        <v>4.3</v>
      </c>
      <c r="AE2047" s="1">
        <v>56</v>
      </c>
      <c r="AF2047" s="1">
        <v>1</v>
      </c>
      <c r="AG2047" s="1" t="s">
        <v>731</v>
      </c>
      <c r="AH2047" s="1" t="s">
        <v>731</v>
      </c>
      <c r="AI2047" s="1"/>
      <c r="AJ2047" s="1" t="s">
        <v>55</v>
      </c>
      <c r="AK2047" t="s">
        <v>7546</v>
      </c>
      <c r="AL2047" s="1">
        <v>2</v>
      </c>
      <c r="AM2047" s="1" t="s">
        <v>7547</v>
      </c>
    </row>
    <row r="2048" spans="1:39" ht="12.75" customHeight="1">
      <c r="A2048" s="1"/>
      <c r="B2048" s="1" t="s">
        <v>7548</v>
      </c>
      <c r="C2048" s="1" t="s">
        <v>7549</v>
      </c>
      <c r="D2048" s="3" t="str">
        <f ca="1">IFERROR(__xludf.DUMMYFUNCTION("PROPER(REGEXEXTRACT(B1941, ""(?:https?:\/\/)?(?:www\.)?([a-zA-Z0-9-]+)\.""))"),"Skyscanner")</f>
        <v>Skyscanner</v>
      </c>
      <c r="E2048" s="1" t="s">
        <v>7550</v>
      </c>
      <c r="F2048" s="1">
        <v>10.292490000000001</v>
      </c>
      <c r="G2048" s="1">
        <v>123.97159000000001</v>
      </c>
      <c r="H2048" s="1" t="s">
        <v>7298</v>
      </c>
      <c r="I2048" s="1" t="s">
        <v>2622</v>
      </c>
      <c r="J2048" s="1">
        <f>IF(K2048="URBAN",1,IF(K2048="SUBURBAN",2,IF(K2048="RURAL",3,"")))</f>
        <v>2</v>
      </c>
      <c r="K2048" s="1" t="s">
        <v>84</v>
      </c>
      <c r="L2048" s="18">
        <v>46082</v>
      </c>
      <c r="M2048" s="49">
        <v>0.5</v>
      </c>
      <c r="N2048" s="18">
        <v>46083</v>
      </c>
      <c r="O2048" s="56">
        <v>0.5</v>
      </c>
      <c r="P2048" s="31" t="str">
        <f>TEXT($L2048, "dddd")</f>
        <v>Sunday</v>
      </c>
      <c r="Q2048" s="39" t="s">
        <v>111</v>
      </c>
      <c r="R2048" s="39">
        <v>2200</v>
      </c>
      <c r="S2048" s="1" t="str">
        <f>IF(OR(MONTH(L2048)=12, MONTH(L2048)&lt;=5), "Dry Season", "Wet Season")</f>
        <v>Dry Season</v>
      </c>
      <c r="T2048" s="1">
        <v>1</v>
      </c>
      <c r="U2048" s="1">
        <v>1</v>
      </c>
      <c r="V2048" s="1">
        <v>1</v>
      </c>
      <c r="W2048" s="2">
        <f>IF(ISNUMBER(SEARCH("N/A", X2048)), 0, 1)</f>
        <v>0</v>
      </c>
      <c r="X2048" s="1" t="s">
        <v>44</v>
      </c>
      <c r="Y2048" s="1"/>
      <c r="Z2048" s="1"/>
      <c r="AA2048" s="11" cm="1">
        <f t="array" ref="AA2048">IF(ISBLANK(Y2048), 0, VINCentyInvDistance(F2048,G2048,Y2048,Z2048))</f>
        <v>0</v>
      </c>
      <c r="AB2048" s="1">
        <v>0</v>
      </c>
      <c r="AC2048" s="1">
        <v>8.6</v>
      </c>
      <c r="AD2048" s="1">
        <v>3.5</v>
      </c>
      <c r="AE2048" s="1">
        <v>8</v>
      </c>
      <c r="AF2048" s="1">
        <v>1</v>
      </c>
      <c r="AG2048" s="1" t="s">
        <v>4948</v>
      </c>
      <c r="AH2048" s="1" t="s">
        <v>731</v>
      </c>
      <c r="AI2048" s="1" t="str">
        <f>TRIM(MID(SUBSTITUTE($H2048,",",REPT(" ",200)),(LEN($H2048)-LEN(SUBSTITUTE($H2048,",",""))-2)*200+1,200))</f>
        <v>Central Visayas</v>
      </c>
      <c r="AJ2048" s="1" t="s">
        <v>55</v>
      </c>
      <c r="AK2048" t="s">
        <v>7551</v>
      </c>
      <c r="AL2048" s="2">
        <v>0</v>
      </c>
      <c r="AM2048" s="1" t="s">
        <v>7552</v>
      </c>
    </row>
    <row r="2049" spans="1:39" ht="12.75" customHeight="1">
      <c r="A2049" s="1"/>
      <c r="B2049" s="1" t="s">
        <v>7553</v>
      </c>
      <c r="C2049" s="1" t="s">
        <v>7554</v>
      </c>
      <c r="D2049" s="3" t="str">
        <f ca="1">IFERROR(__xludf.DUMMYFUNCTION("PROPER(REGEXEXTRACT(B1942, ""(?:https?:\/\/)?(?:www\.)?([a-zA-Z0-9-]+)\.""))"),"Skyscanner")</f>
        <v>Skyscanner</v>
      </c>
      <c r="E2049" s="1" t="s">
        <v>7555</v>
      </c>
      <c r="F2049" s="1">
        <v>10.30045</v>
      </c>
      <c r="G2049" s="1">
        <v>124.01575</v>
      </c>
      <c r="H2049" s="1" t="s">
        <v>7556</v>
      </c>
      <c r="I2049" s="1" t="s">
        <v>2622</v>
      </c>
      <c r="J2049" s="1">
        <f>IF(K2049="URBAN",1,IF(K2049="SUBURBAN",2,IF(K2049="RURAL",3,"")))</f>
        <v>2</v>
      </c>
      <c r="K2049" s="1" t="s">
        <v>84</v>
      </c>
      <c r="L2049" s="18">
        <v>46082</v>
      </c>
      <c r="M2049" s="49">
        <v>0.58333333333333337</v>
      </c>
      <c r="N2049" s="18">
        <v>46083</v>
      </c>
      <c r="O2049" s="56">
        <v>0.5</v>
      </c>
      <c r="P2049" s="31" t="str">
        <f>TEXT($L2049, "dddd")</f>
        <v>Sunday</v>
      </c>
      <c r="Q2049" s="39" t="s">
        <v>111</v>
      </c>
      <c r="R2049" s="39">
        <v>2881</v>
      </c>
      <c r="S2049" s="1" t="str">
        <f>IF(OR(MONTH(L2049)=12, MONTH(L2049)&lt;=5), "Dry Season", "Wet Season")</f>
        <v>Dry Season</v>
      </c>
      <c r="T2049" s="1">
        <v>1</v>
      </c>
      <c r="U2049" s="1">
        <v>0</v>
      </c>
      <c r="V2049" s="1">
        <v>0</v>
      </c>
      <c r="W2049" s="2">
        <f>IF(ISNUMBER(SEARCH("N/A", X2049)), 0, 1)</f>
        <v>0</v>
      </c>
      <c r="X2049" s="1" t="s">
        <v>44</v>
      </c>
      <c r="Y2049" s="1"/>
      <c r="Z2049" s="1"/>
      <c r="AA2049" s="11" cm="1">
        <f t="array" ref="AA2049">IF(ISBLANK(Y2049), 0, VINCentyInvDistance(F2049,G2049,Y2049,Z2049))</f>
        <v>0</v>
      </c>
      <c r="AB2049" s="1">
        <v>1</v>
      </c>
      <c r="AC2049" s="1">
        <v>5.2</v>
      </c>
      <c r="AD2049" s="1">
        <v>4.5</v>
      </c>
      <c r="AE2049" s="1">
        <v>42</v>
      </c>
      <c r="AF2049" s="1">
        <v>1</v>
      </c>
      <c r="AG2049" s="1" t="s">
        <v>731</v>
      </c>
      <c r="AH2049" s="1" t="s">
        <v>731</v>
      </c>
      <c r="AI2049" s="1"/>
      <c r="AJ2049" s="1" t="s">
        <v>55</v>
      </c>
      <c r="AK2049" t="s">
        <v>17130</v>
      </c>
      <c r="AL2049" s="1">
        <v>3</v>
      </c>
      <c r="AM2049" s="1" t="s">
        <v>7557</v>
      </c>
    </row>
    <row r="2050" spans="1:39" ht="12.75" customHeight="1">
      <c r="A2050" s="1"/>
      <c r="B2050" s="1" t="s">
        <v>7558</v>
      </c>
      <c r="C2050" s="1" t="s">
        <v>7559</v>
      </c>
      <c r="D2050" s="3" t="str">
        <f ca="1">IFERROR(__xludf.DUMMYFUNCTION("PROPER(REGEXEXTRACT(B1943, ""(?:https?:\/\/)?(?:www\.)?([a-zA-Z0-9-]+)\.""))"),"Google")</f>
        <v>Google</v>
      </c>
      <c r="E2050" s="1" t="s">
        <v>7560</v>
      </c>
      <c r="F2050" s="1">
        <v>10.286690999999999</v>
      </c>
      <c r="G2050" s="1">
        <v>123.991574</v>
      </c>
      <c r="H2050" s="1" t="s">
        <v>7561</v>
      </c>
      <c r="I2050" s="1" t="s">
        <v>2622</v>
      </c>
      <c r="J2050" s="1">
        <f>IF(K2050="URBAN",1,IF(K2050="SUBURBAN",2,IF(K2050="RURAL",3,"")))</f>
        <v>2</v>
      </c>
      <c r="K2050" s="1" t="s">
        <v>84</v>
      </c>
      <c r="L2050" s="18">
        <v>46082</v>
      </c>
      <c r="M2050" s="49">
        <v>0.625</v>
      </c>
      <c r="N2050" s="18">
        <v>46083</v>
      </c>
      <c r="O2050" s="56">
        <v>0.5</v>
      </c>
      <c r="P2050" s="31" t="str">
        <f>TEXT($L2050, "dddd")</f>
        <v>Sunday</v>
      </c>
      <c r="Q2050" s="39" t="s">
        <v>111</v>
      </c>
      <c r="R2050" s="39">
        <v>4750</v>
      </c>
      <c r="S2050" s="1" t="str">
        <f>IF(OR(MONTH(L2050)=12, MONTH(L2050)&lt;=5), "Dry Season", "Wet Season")</f>
        <v>Dry Season</v>
      </c>
      <c r="T2050" s="1">
        <v>1</v>
      </c>
      <c r="U2050" s="1">
        <v>0</v>
      </c>
      <c r="V2050" s="1">
        <v>0</v>
      </c>
      <c r="W2050" s="2">
        <f>IF(ISNUMBER(SEARCH("N/A", X2050)), 0, 1)</f>
        <v>0</v>
      </c>
      <c r="X2050" s="1" t="s">
        <v>44</v>
      </c>
      <c r="Y2050" s="1"/>
      <c r="Z2050" s="1"/>
      <c r="AA2050" s="11" cm="1">
        <f t="array" ref="AA2050">IF(ISBLANK(Y2050), 0, VINCentyInvDistance(F2050,G2050,Y2050,Z2050))</f>
        <v>0</v>
      </c>
      <c r="AB2050" s="1">
        <v>0</v>
      </c>
      <c r="AC2050" s="1">
        <v>7.4</v>
      </c>
      <c r="AD2050" s="1">
        <v>0</v>
      </c>
      <c r="AE2050" s="1">
        <v>2486</v>
      </c>
      <c r="AF2050" s="1">
        <v>1</v>
      </c>
      <c r="AG2050" s="1" t="s">
        <v>4948</v>
      </c>
      <c r="AH2050" s="1" t="s">
        <v>731</v>
      </c>
      <c r="AI2050" s="1"/>
      <c r="AJ2050" s="1" t="s">
        <v>55</v>
      </c>
      <c r="AL2050" s="1">
        <v>2</v>
      </c>
      <c r="AM2050" s="1" t="s">
        <v>7562</v>
      </c>
    </row>
    <row r="2051" spans="1:39" ht="12.75" customHeight="1">
      <c r="A2051" s="1"/>
      <c r="B2051" s="1" t="s">
        <v>7563</v>
      </c>
      <c r="C2051" s="1" t="s">
        <v>7564</v>
      </c>
      <c r="D2051" s="3" t="str">
        <f ca="1">IFERROR(__xludf.DUMMYFUNCTION("PROPER(REGEXEXTRACT(B1944, ""(?:https?:\/\/)?(?:www\.)?([a-zA-Z0-9-]+)\.""))"),"Skyscanner")</f>
        <v>Skyscanner</v>
      </c>
      <c r="E2051" s="1" t="s">
        <v>7565</v>
      </c>
      <c r="F2051" s="1">
        <v>10.316190000000001</v>
      </c>
      <c r="G2051" s="1">
        <v>123.97815</v>
      </c>
      <c r="H2051" s="1" t="s">
        <v>7566</v>
      </c>
      <c r="I2051" s="1" t="s">
        <v>2622</v>
      </c>
      <c r="J2051" s="1">
        <f>IF(K2051="URBAN",1,IF(K2051="SUBURBAN",2,IF(K2051="RURAL",3,"")))</f>
        <v>2</v>
      </c>
      <c r="K2051" s="1" t="s">
        <v>84</v>
      </c>
      <c r="L2051" s="18">
        <v>46082</v>
      </c>
      <c r="M2051" s="49">
        <v>0.625</v>
      </c>
      <c r="N2051" s="18">
        <v>46083</v>
      </c>
      <c r="O2051" s="56">
        <v>0.5</v>
      </c>
      <c r="P2051" s="31" t="str">
        <f>TEXT($L2051, "dddd")</f>
        <v>Sunday</v>
      </c>
      <c r="Q2051" s="39" t="s">
        <v>111</v>
      </c>
      <c r="R2051" s="39">
        <v>879</v>
      </c>
      <c r="S2051" s="1" t="str">
        <f>IF(OR(MONTH(L2051)=12, MONTH(L2051)&lt;=5), "Dry Season", "Wet Season")</f>
        <v>Dry Season</v>
      </c>
      <c r="T2051" s="1">
        <v>1</v>
      </c>
      <c r="U2051" s="1">
        <v>1</v>
      </c>
      <c r="V2051" s="1">
        <v>0</v>
      </c>
      <c r="W2051" s="2">
        <f>IF(ISNUMBER(SEARCH("N/A", X2051)), 0, 1)</f>
        <v>0</v>
      </c>
      <c r="X2051" s="1" t="s">
        <v>44</v>
      </c>
      <c r="Y2051" s="1"/>
      <c r="Z2051" s="1"/>
      <c r="AA2051" s="11" cm="1">
        <f t="array" ref="AA2051">IF(ISBLANK(Y2051), 0, VINCentyInvDistance(F2051,G2051,Y2051,Z2051))</f>
        <v>0</v>
      </c>
      <c r="AB2051" s="1">
        <v>1</v>
      </c>
      <c r="AC2051" s="1">
        <v>8</v>
      </c>
      <c r="AD2051" s="1">
        <v>5</v>
      </c>
      <c r="AE2051" s="1">
        <v>3279</v>
      </c>
      <c r="AF2051" s="1">
        <v>1</v>
      </c>
      <c r="AG2051" s="1" t="s">
        <v>731</v>
      </c>
      <c r="AH2051" s="1" t="s">
        <v>731</v>
      </c>
      <c r="AI2051" s="1"/>
      <c r="AJ2051" s="1" t="s">
        <v>55</v>
      </c>
      <c r="AK2051" t="s">
        <v>17131</v>
      </c>
      <c r="AL2051" s="1">
        <v>4</v>
      </c>
      <c r="AM2051" s="1" t="s">
        <v>7567</v>
      </c>
    </row>
    <row r="2052" spans="1:39" ht="12.75" customHeight="1">
      <c r="A2052" s="1"/>
      <c r="B2052" s="1" t="s">
        <v>7568</v>
      </c>
      <c r="C2052" s="1" t="s">
        <v>7569</v>
      </c>
      <c r="D2052" s="3" t="str">
        <f ca="1">IFERROR(__xludf.DUMMYFUNCTION("PROPER(REGEXEXTRACT(B1945, ""(?:https?:\/\/)?(?:www\.)?([a-zA-Z0-9-]+)\.""))"),"Skyscanner")</f>
        <v>Skyscanner</v>
      </c>
      <c r="E2052" s="1" t="s">
        <v>7570</v>
      </c>
      <c r="F2052" s="1">
        <v>10.27535</v>
      </c>
      <c r="G2052" s="1">
        <v>123.98197</v>
      </c>
      <c r="H2052" s="1" t="s">
        <v>7571</v>
      </c>
      <c r="I2052" s="1" t="s">
        <v>2622</v>
      </c>
      <c r="J2052" s="1">
        <f>IF(K2052="URBAN",1,IF(K2052="SUBURBAN",2,IF(K2052="RURAL",3,"")))</f>
        <v>2</v>
      </c>
      <c r="K2052" s="1" t="s">
        <v>84</v>
      </c>
      <c r="L2052" s="18">
        <v>46082</v>
      </c>
      <c r="M2052" s="49">
        <v>0.58333333333333337</v>
      </c>
      <c r="N2052" s="18">
        <v>46083</v>
      </c>
      <c r="O2052" s="56">
        <v>0.5</v>
      </c>
      <c r="P2052" s="31" t="str">
        <f>TEXT($L2052, "dddd")</f>
        <v>Sunday</v>
      </c>
      <c r="Q2052" s="39" t="s">
        <v>111</v>
      </c>
      <c r="R2052" s="39">
        <v>2568</v>
      </c>
      <c r="S2052" s="1" t="str">
        <f>IF(OR(MONTH(L2052)=12, MONTH(L2052)&lt;=5), "Dry Season", "Wet Season")</f>
        <v>Dry Season</v>
      </c>
      <c r="T2052" s="1">
        <v>1</v>
      </c>
      <c r="U2052" s="1">
        <v>0</v>
      </c>
      <c r="V2052" s="1">
        <v>0</v>
      </c>
      <c r="W2052" s="2">
        <f>IF(ISNUMBER(SEARCH("N/A", X2052)), 0, 1)</f>
        <v>0</v>
      </c>
      <c r="X2052" s="1" t="s">
        <v>44</v>
      </c>
      <c r="Y2052" s="1"/>
      <c r="Z2052" s="1"/>
      <c r="AA2052" s="11" cm="1">
        <f t="array" ref="AA2052">IF(ISBLANK(Y2052), 0, VINCentyInvDistance(F2052,G2052,Y2052,Z2052))</f>
        <v>0</v>
      </c>
      <c r="AB2052" s="1">
        <v>0</v>
      </c>
      <c r="AC2052" s="1">
        <v>0</v>
      </c>
      <c r="AD2052" s="1">
        <v>0</v>
      </c>
      <c r="AE2052" s="1">
        <v>786</v>
      </c>
      <c r="AF2052" s="1">
        <v>1</v>
      </c>
      <c r="AG2052" s="1" t="s">
        <v>4948</v>
      </c>
      <c r="AH2052" s="1" t="s">
        <v>731</v>
      </c>
      <c r="AI2052" s="1" t="str">
        <f>TRIM(MID(SUBSTITUTE($H2052,",",REPT(" ",200)),(LEN($H2052)-LEN(SUBSTITUTE($H2052,",",""))-2)*200+1,200))</f>
        <v>Central Visayas</v>
      </c>
      <c r="AJ2052" s="1" t="s">
        <v>55</v>
      </c>
      <c r="AK2052" t="s">
        <v>7572</v>
      </c>
      <c r="AL2052" s="2">
        <v>0</v>
      </c>
      <c r="AM2052" s="1" t="s">
        <v>7573</v>
      </c>
    </row>
    <row r="2053" spans="1:39" ht="12.75" customHeight="1">
      <c r="A2053" s="1"/>
      <c r="B2053" s="1" t="s">
        <v>7578</v>
      </c>
      <c r="C2053" s="1" t="s">
        <v>7579</v>
      </c>
      <c r="D2053" s="3" t="str">
        <f ca="1">IFERROR(__xludf.DUMMYFUNCTION("PROPER(REGEXEXTRACT(B1947, ""(?:https?:\/\/)?(?:www\.)?([a-zA-Z0-9-]+)\.""))"),"Skyscanner")</f>
        <v>Skyscanner</v>
      </c>
      <c r="E2053" s="1" t="s">
        <v>7580</v>
      </c>
      <c r="F2053" s="1">
        <v>10.310230000000001</v>
      </c>
      <c r="G2053" s="1">
        <v>123.95447</v>
      </c>
      <c r="H2053" s="1" t="s">
        <v>7577</v>
      </c>
      <c r="I2053" s="1" t="s">
        <v>2622</v>
      </c>
      <c r="J2053" s="1">
        <f>IF(K2053="URBAN",1,IF(K2053="SUBURBAN",2,IF(K2053="RURAL",3,"")))</f>
        <v>2</v>
      </c>
      <c r="K2053" s="1" t="s">
        <v>84</v>
      </c>
      <c r="L2053" s="18">
        <v>46082</v>
      </c>
      <c r="M2053" s="49">
        <v>0.54166666666666663</v>
      </c>
      <c r="N2053" s="18">
        <v>46083</v>
      </c>
      <c r="O2053" s="56">
        <v>0.5</v>
      </c>
      <c r="P2053" s="31" t="str">
        <f>TEXT($L2053, "dddd")</f>
        <v>Sunday</v>
      </c>
      <c r="Q2053" s="39" t="s">
        <v>111</v>
      </c>
      <c r="R2053" s="39">
        <v>1343</v>
      </c>
      <c r="S2053" s="1" t="str">
        <f>IF(OR(MONTH(L2053)=12, MONTH(L2053)&lt;=5), "Dry Season", "Wet Season")</f>
        <v>Dry Season</v>
      </c>
      <c r="T2053" s="1">
        <v>1</v>
      </c>
      <c r="U2053" s="1">
        <v>1</v>
      </c>
      <c r="V2053" s="1">
        <v>0</v>
      </c>
      <c r="W2053" s="2">
        <f>IF(ISNUMBER(SEARCH("N/A", X2053)), 0, 1)</f>
        <v>0</v>
      </c>
      <c r="X2053" s="1" t="s">
        <v>44</v>
      </c>
      <c r="Y2053" s="1"/>
      <c r="Z2053" s="1"/>
      <c r="AA2053" s="11" cm="1">
        <f t="array" ref="AA2053">IF(ISBLANK(Y2053), 0, VINCentyInvDistance(F2053,G2053,Y2053,Z2053))</f>
        <v>0</v>
      </c>
      <c r="AB2053" s="1">
        <v>0</v>
      </c>
      <c r="AC2053" s="1">
        <v>7.2</v>
      </c>
      <c r="AD2053" s="1">
        <v>4.0999999999999996</v>
      </c>
      <c r="AE2053" s="1">
        <v>21</v>
      </c>
      <c r="AF2053" s="1">
        <v>1</v>
      </c>
      <c r="AG2053" s="1" t="s">
        <v>731</v>
      </c>
      <c r="AH2053" s="1" t="s">
        <v>731</v>
      </c>
      <c r="AI2053" s="1"/>
      <c r="AJ2053" s="1" t="s">
        <v>55</v>
      </c>
      <c r="AK2053" t="s">
        <v>7581</v>
      </c>
      <c r="AL2053" s="1">
        <v>2</v>
      </c>
      <c r="AM2053" s="1" t="s">
        <v>7582</v>
      </c>
    </row>
    <row r="2054" spans="1:39" ht="12.75" customHeight="1">
      <c r="A2054" s="1"/>
      <c r="B2054" s="1" t="s">
        <v>7583</v>
      </c>
      <c r="C2054" s="1" t="s">
        <v>7584</v>
      </c>
      <c r="D2054" s="3" t="str">
        <f ca="1">IFERROR(__xludf.DUMMYFUNCTION("PROPER(REGEXEXTRACT(B1948, ""(?:https?:\/\/)?(?:www\.)?([a-zA-Z0-9-]+)\.""))"),"Skyscanner")</f>
        <v>Skyscanner</v>
      </c>
      <c r="E2054" s="1" t="s">
        <v>7585</v>
      </c>
      <c r="F2054" s="1">
        <v>10.292591</v>
      </c>
      <c r="G2054" s="1">
        <v>123.971671</v>
      </c>
      <c r="H2054" s="1" t="s">
        <v>7298</v>
      </c>
      <c r="I2054" s="1" t="s">
        <v>2622</v>
      </c>
      <c r="J2054" s="1">
        <f>IF(K2054="URBAN",1,IF(K2054="SUBURBAN",2,IF(K2054="RURAL",3,"")))</f>
        <v>2</v>
      </c>
      <c r="K2054" s="1" t="s">
        <v>84</v>
      </c>
      <c r="L2054" s="18">
        <v>46082</v>
      </c>
      <c r="M2054" s="49">
        <v>0.58333333333333337</v>
      </c>
      <c r="N2054" s="18">
        <v>46083</v>
      </c>
      <c r="O2054" s="56">
        <v>0.5</v>
      </c>
      <c r="P2054" s="31" t="str">
        <f>TEXT($L2054, "dddd")</f>
        <v>Sunday</v>
      </c>
      <c r="Q2054" s="39" t="s">
        <v>111</v>
      </c>
      <c r="R2054" s="39">
        <v>1642</v>
      </c>
      <c r="S2054" s="1" t="str">
        <f>IF(OR(MONTH(L2054)=12, MONTH(L2054)&lt;=5), "Dry Season", "Wet Season")</f>
        <v>Dry Season</v>
      </c>
      <c r="T2054" s="1">
        <v>1</v>
      </c>
      <c r="U2054" s="1">
        <v>0</v>
      </c>
      <c r="V2054" s="1">
        <v>0</v>
      </c>
      <c r="W2054" s="2">
        <f>IF(ISNUMBER(SEARCH("N/A", X2054)), 0, 1)</f>
        <v>0</v>
      </c>
      <c r="X2054" s="1" t="s">
        <v>44</v>
      </c>
      <c r="Y2054" s="1"/>
      <c r="Z2054" s="1"/>
      <c r="AA2054" s="11" cm="1">
        <f t="array" ref="AA2054">IF(ISBLANK(Y2054), 0, VINCentyInvDistance(F2054,G2054,Y2054,Z2054))</f>
        <v>0</v>
      </c>
      <c r="AB2054" s="1">
        <v>1</v>
      </c>
      <c r="AC2054" s="1">
        <v>7.6</v>
      </c>
      <c r="AD2054" s="1">
        <v>4.0999999999999996</v>
      </c>
      <c r="AE2054" s="1">
        <v>92</v>
      </c>
      <c r="AF2054" s="1">
        <v>1</v>
      </c>
      <c r="AG2054" s="1" t="s">
        <v>731</v>
      </c>
      <c r="AH2054" s="1" t="s">
        <v>731</v>
      </c>
      <c r="AI2054" s="1"/>
      <c r="AJ2054" s="1" t="s">
        <v>55</v>
      </c>
      <c r="AK2054" t="s">
        <v>17132</v>
      </c>
      <c r="AL2054" s="1">
        <v>3</v>
      </c>
      <c r="AM2054" s="1" t="s">
        <v>7586</v>
      </c>
    </row>
    <row r="2055" spans="1:39" ht="12.75" customHeight="1">
      <c r="A2055" s="1"/>
      <c r="B2055" s="1" t="s">
        <v>7587</v>
      </c>
      <c r="C2055" s="1" t="s">
        <v>7588</v>
      </c>
      <c r="D2055" s="3" t="str">
        <f ca="1">IFERROR(__xludf.DUMMYFUNCTION("PROPER(REGEXEXTRACT(B1949, ""(?:https?:\/\/)?(?:www\.)?([a-zA-Z0-9-]+)\.""))"),"Skyscanner")</f>
        <v>Skyscanner</v>
      </c>
      <c r="E2055" s="1" t="s">
        <v>7589</v>
      </c>
      <c r="F2055" s="1">
        <v>10.26383</v>
      </c>
      <c r="G2055" s="1">
        <v>123.97292</v>
      </c>
      <c r="H2055" s="1" t="s">
        <v>7519</v>
      </c>
      <c r="I2055" s="1" t="s">
        <v>2622</v>
      </c>
      <c r="J2055" s="1">
        <f>IF(K2055="URBAN",1,IF(K2055="SUBURBAN",2,IF(K2055="RURAL",3,"")))</f>
        <v>2</v>
      </c>
      <c r="K2055" s="1" t="s">
        <v>84</v>
      </c>
      <c r="L2055" s="18">
        <v>46082</v>
      </c>
      <c r="M2055" s="49">
        <v>0.58333333333333337</v>
      </c>
      <c r="N2055" s="18">
        <v>46083</v>
      </c>
      <c r="O2055" s="56">
        <v>0.45833333333333331</v>
      </c>
      <c r="P2055" s="31" t="str">
        <f>TEXT($L2055, "dddd")</f>
        <v>Sunday</v>
      </c>
      <c r="Q2055" s="39" t="s">
        <v>111</v>
      </c>
      <c r="R2055" s="39">
        <v>2637</v>
      </c>
      <c r="S2055" s="1" t="str">
        <f>IF(OR(MONTH(L2055)=12, MONTH(L2055)&lt;=5), "Dry Season", "Wet Season")</f>
        <v>Dry Season</v>
      </c>
      <c r="T2055" s="1">
        <v>1</v>
      </c>
      <c r="U2055" s="1">
        <v>0</v>
      </c>
      <c r="V2055" s="1">
        <v>0</v>
      </c>
      <c r="W2055" s="2">
        <f>IF(ISNUMBER(SEARCH("N/A", X2055)), 0, 1)</f>
        <v>0</v>
      </c>
      <c r="X2055" s="1" t="s">
        <v>44</v>
      </c>
      <c r="Y2055" s="1"/>
      <c r="Z2055" s="1"/>
      <c r="AA2055" s="11" cm="1">
        <f t="array" ref="AA2055">IF(ISBLANK(Y2055), 0, VINCentyInvDistance(F2055,G2055,Y2055,Z2055))</f>
        <v>0</v>
      </c>
      <c r="AB2055" s="1">
        <v>1</v>
      </c>
      <c r="AC2055" s="1">
        <v>9</v>
      </c>
      <c r="AD2055" s="1">
        <v>4.5</v>
      </c>
      <c r="AE2055" s="1">
        <v>22</v>
      </c>
      <c r="AF2055" s="1">
        <v>1</v>
      </c>
      <c r="AG2055" s="1" t="s">
        <v>731</v>
      </c>
      <c r="AH2055" s="1" t="s">
        <v>731</v>
      </c>
      <c r="AI2055" s="1"/>
      <c r="AJ2055" s="1" t="s">
        <v>55</v>
      </c>
      <c r="AK2055" t="s">
        <v>17133</v>
      </c>
      <c r="AL2055" s="1">
        <v>3</v>
      </c>
      <c r="AM2055" s="1" t="s">
        <v>7590</v>
      </c>
    </row>
    <row r="2056" spans="1:39" ht="12.75" customHeight="1">
      <c r="A2056" s="1"/>
      <c r="B2056" s="1" t="s">
        <v>7591</v>
      </c>
      <c r="C2056" s="1" t="s">
        <v>7592</v>
      </c>
      <c r="D2056" s="3" t="str">
        <f ca="1">IFERROR(__xludf.DUMMYFUNCTION("PROPER(REGEXEXTRACT(B1950, ""(?:https?:\/\/)?(?:www\.)?([a-zA-Z0-9-]+)\.""))"),"Skyscanner")</f>
        <v>Skyscanner</v>
      </c>
      <c r="E2056" s="1" t="s">
        <v>7593</v>
      </c>
      <c r="F2056" s="1">
        <v>10.3386</v>
      </c>
      <c r="G2056" s="1">
        <v>123.95498000000001</v>
      </c>
      <c r="H2056" s="1" t="s">
        <v>7594</v>
      </c>
      <c r="I2056" s="1" t="s">
        <v>2622</v>
      </c>
      <c r="J2056" s="1">
        <f>IF(K2056="URBAN",1,IF(K2056="SUBURBAN",2,IF(K2056="RURAL",3,"")))</f>
        <v>2</v>
      </c>
      <c r="K2056" s="1" t="s">
        <v>84</v>
      </c>
      <c r="L2056" s="18">
        <v>46082</v>
      </c>
      <c r="M2056" s="49">
        <v>0.625</v>
      </c>
      <c r="N2056" s="18">
        <v>46083</v>
      </c>
      <c r="O2056" s="56">
        <v>0.45833333333333331</v>
      </c>
      <c r="P2056" s="31" t="str">
        <f>TEXT($L2056, "dddd")</f>
        <v>Sunday</v>
      </c>
      <c r="Q2056" s="39" t="s">
        <v>111</v>
      </c>
      <c r="R2056" s="39">
        <v>1477</v>
      </c>
      <c r="S2056" s="1" t="str">
        <f>IF(OR(MONTH(L2056)=12, MONTH(L2056)&lt;=5), "Dry Season", "Wet Season")</f>
        <v>Dry Season</v>
      </c>
      <c r="T2056" s="1">
        <v>1</v>
      </c>
      <c r="U2056" s="1">
        <v>1</v>
      </c>
      <c r="V2056" s="1">
        <v>1</v>
      </c>
      <c r="W2056" s="2">
        <f>IF(ISNUMBER(SEARCH("N/A", X2056)), 0, 1)</f>
        <v>1</v>
      </c>
      <c r="X2056" s="1" t="s">
        <v>7489</v>
      </c>
      <c r="Y2056" s="1">
        <v>10.3262929</v>
      </c>
      <c r="Z2056" s="1">
        <v>123.9329223</v>
      </c>
      <c r="AA2056" s="11" cm="1">
        <f t="array" ref="AA2056">IF(ISBLANK(Y2056), 0, VINCentyInvDistance(F2056,G2056,Y2056,Z2056))</f>
        <v>2773.0214077016412</v>
      </c>
      <c r="AB2056" s="1">
        <v>0</v>
      </c>
      <c r="AC2056" s="1">
        <v>9.4</v>
      </c>
      <c r="AD2056" s="1">
        <v>3.9</v>
      </c>
      <c r="AE2056" s="1">
        <v>733</v>
      </c>
      <c r="AF2056" s="1">
        <v>1</v>
      </c>
      <c r="AG2056" s="1" t="str">
        <f>TRIM(MID(SUBSTITUTE($H2056,",",REPT(" ",200)),(LEN($H2056)-LEN(SUBSTITUTE($H2056,",",""))-4)*200+1,200))</f>
        <v>Alang-alang</v>
      </c>
      <c r="AH2056" s="1" t="str">
        <f>TRIM(MID(SUBSTITUTE($H2056,",",REPT(" ",200)),(LEN($H2056)-LEN(SUBSTITUTE($H2056,",",""))-3)*200+1,200))</f>
        <v>Mandaue</v>
      </c>
      <c r="AI2056" s="1" t="str">
        <f>TRIM(MID(SUBSTITUTE($H2056,",",REPT(" ",200)),(LEN($H2056)-LEN(SUBSTITUTE($H2056,",",""))-2)*200+1,200))</f>
        <v>Central Visayas</v>
      </c>
      <c r="AJ2056" s="1" t="str">
        <f>TRIM(MID(SUBSTITUTE($H2056,",",REPT(" ",200)),(LEN($H2056)-LEN(SUBSTITUTE($H2056,",",""))-0)*200+1,200))</f>
        <v>Philippines</v>
      </c>
      <c r="AK2056" t="s">
        <v>17134</v>
      </c>
      <c r="AL2056" s="1">
        <v>4</v>
      </c>
      <c r="AM2056" s="1" t="s">
        <v>7595</v>
      </c>
    </row>
    <row r="2057" spans="1:39" ht="12.75" customHeight="1">
      <c r="A2057" s="1"/>
      <c r="B2057" s="1" t="s">
        <v>7596</v>
      </c>
      <c r="C2057" s="1" t="s">
        <v>7597</v>
      </c>
      <c r="D2057" s="3" t="str">
        <f ca="1">IFERROR(__xludf.DUMMYFUNCTION("PROPER(REGEXEXTRACT(B1951, ""(?:https?:\/\/)?(?:www\.)?([a-zA-Z0-9-]+)\.""))"),"Google")</f>
        <v>Google</v>
      </c>
      <c r="E2057" s="1" t="s">
        <v>7598</v>
      </c>
      <c r="F2057" s="1">
        <v>10.32254</v>
      </c>
      <c r="G2057" s="1">
        <v>123.97729</v>
      </c>
      <c r="H2057" s="1" t="s">
        <v>7599</v>
      </c>
      <c r="I2057" s="1" t="s">
        <v>2622</v>
      </c>
      <c r="J2057" s="1">
        <f>IF(K2057="URBAN",1,IF(K2057="SUBURBAN",2,IF(K2057="RURAL",3,"")))</f>
        <v>2</v>
      </c>
      <c r="K2057" s="1" t="s">
        <v>84</v>
      </c>
      <c r="L2057" s="18">
        <v>46082</v>
      </c>
      <c r="M2057" s="49">
        <v>0.625</v>
      </c>
      <c r="N2057" s="18">
        <v>46083</v>
      </c>
      <c r="O2057" s="56">
        <v>0.5</v>
      </c>
      <c r="P2057" s="31" t="str">
        <f>TEXT($L2057, "dddd")</f>
        <v>Sunday</v>
      </c>
      <c r="Q2057" s="39" t="s">
        <v>111</v>
      </c>
      <c r="R2057" s="39">
        <v>2284</v>
      </c>
      <c r="S2057" s="1" t="str">
        <f>IF(OR(MONTH(L2057)=12, MONTH(L2057)&lt;=5), "Dry Season", "Wet Season")</f>
        <v>Dry Season</v>
      </c>
      <c r="T2057" s="1">
        <v>1</v>
      </c>
      <c r="U2057" s="1">
        <v>0</v>
      </c>
      <c r="V2057" s="1">
        <v>0</v>
      </c>
      <c r="W2057" s="2">
        <f>IF(ISNUMBER(SEARCH("N/A", X2057)), 0, 1)</f>
        <v>0</v>
      </c>
      <c r="X2057" s="1" t="s">
        <v>44</v>
      </c>
      <c r="Y2057" s="1"/>
      <c r="Z2057" s="1"/>
      <c r="AA2057" s="11" cm="1">
        <f t="array" ref="AA2057">IF(ISBLANK(Y2057), 0, VINCentyInvDistance(F2057,G2057,Y2057,Z2057))</f>
        <v>0</v>
      </c>
      <c r="AB2057" s="1">
        <v>0</v>
      </c>
      <c r="AC2057" s="1">
        <v>0</v>
      </c>
      <c r="AD2057" s="1">
        <v>0</v>
      </c>
      <c r="AE2057" s="1">
        <v>849</v>
      </c>
      <c r="AF2057" s="1">
        <v>1</v>
      </c>
      <c r="AG2057" s="1" t="s">
        <v>731</v>
      </c>
      <c r="AH2057" s="1" t="s">
        <v>731</v>
      </c>
      <c r="AI2057" s="1"/>
      <c r="AJ2057" s="1" t="s">
        <v>55</v>
      </c>
      <c r="AL2057" s="1">
        <v>2</v>
      </c>
      <c r="AM2057" s="1" t="s">
        <v>7600</v>
      </c>
    </row>
    <row r="2058" spans="1:39" ht="12.75" customHeight="1">
      <c r="A2058" s="1"/>
      <c r="B2058" s="1" t="s">
        <v>7601</v>
      </c>
      <c r="C2058" s="1" t="s">
        <v>7602</v>
      </c>
      <c r="D2058" s="3" t="str">
        <f ca="1">IFERROR(__xludf.DUMMYFUNCTION("PROPER(REGEXEXTRACT(B1952, ""(?:https?:\/\/)?(?:www\.)?([a-zA-Z0-9-]+)\.""))"),"Skyscanner")</f>
        <v>Skyscanner</v>
      </c>
      <c r="E2058" s="1" t="s">
        <v>7603</v>
      </c>
      <c r="F2058" s="1">
        <v>10.25</v>
      </c>
      <c r="G2058" s="1">
        <v>123.95</v>
      </c>
      <c r="H2058" s="1" t="s">
        <v>7604</v>
      </c>
      <c r="I2058" s="1" t="s">
        <v>2622</v>
      </c>
      <c r="J2058" s="1">
        <f>IF(K2058="URBAN",1,IF(K2058="SUBURBAN",2,IF(K2058="RURAL",3,"")))</f>
        <v>2</v>
      </c>
      <c r="K2058" s="1" t="s">
        <v>84</v>
      </c>
      <c r="L2058" s="18">
        <v>46082</v>
      </c>
      <c r="M2058" s="49">
        <v>0.58333333333333337</v>
      </c>
      <c r="N2058" s="18">
        <v>46083</v>
      </c>
      <c r="O2058" s="56">
        <v>0.5</v>
      </c>
      <c r="P2058" s="31" t="str">
        <f>TEXT($L2058, "dddd")</f>
        <v>Sunday</v>
      </c>
      <c r="Q2058" s="39" t="s">
        <v>111</v>
      </c>
      <c r="R2058" s="39">
        <v>1300</v>
      </c>
      <c r="S2058" s="1" t="str">
        <f>IF(OR(MONTH(L2058)=12, MONTH(L2058)&lt;=5), "Dry Season", "Wet Season")</f>
        <v>Dry Season</v>
      </c>
      <c r="T2058" s="1">
        <v>1</v>
      </c>
      <c r="U2058" s="1">
        <v>0</v>
      </c>
      <c r="V2058" s="1">
        <v>0</v>
      </c>
      <c r="W2058" s="2">
        <f>IF(ISNUMBER(SEARCH("N/A", X2058)), 0, 1)</f>
        <v>0</v>
      </c>
      <c r="X2058" s="1" t="s">
        <v>44</v>
      </c>
      <c r="Y2058" s="1"/>
      <c r="Z2058" s="1"/>
      <c r="AA2058" s="11" cm="1">
        <f t="array" ref="AA2058">IF(ISBLANK(Y2058), 0, VINCentyInvDistance(F2058,G2058,Y2058,Z2058))</f>
        <v>0</v>
      </c>
      <c r="AB2058" s="1">
        <v>0</v>
      </c>
      <c r="AC2058" s="1">
        <v>6.6</v>
      </c>
      <c r="AD2058" s="1">
        <v>4.9000000000000004</v>
      </c>
      <c r="AE2058" s="1">
        <v>1</v>
      </c>
      <c r="AF2058" s="1">
        <v>1</v>
      </c>
      <c r="AG2058" s="1" t="s">
        <v>7605</v>
      </c>
      <c r="AH2058" s="1" t="s">
        <v>731</v>
      </c>
      <c r="AI2058" s="1"/>
      <c r="AJ2058" s="1" t="s">
        <v>55</v>
      </c>
      <c r="AK2058" t="s">
        <v>17135</v>
      </c>
      <c r="AL2058" s="1">
        <v>2</v>
      </c>
      <c r="AM2058" s="1" t="s">
        <v>7606</v>
      </c>
    </row>
    <row r="2059" spans="1:39" ht="12.75" customHeight="1">
      <c r="A2059" s="1"/>
      <c r="B2059" s="1" t="s">
        <v>7607</v>
      </c>
      <c r="C2059" s="1" t="s">
        <v>7608</v>
      </c>
      <c r="D2059" s="3" t="str">
        <f ca="1">IFERROR(__xludf.DUMMYFUNCTION("PROPER(REGEXEXTRACT(B1953, ""(?:https?:\/\/)?(?:www\.)?([a-zA-Z0-9-]+)\.""))"),"Skyscanner")</f>
        <v>Skyscanner</v>
      </c>
      <c r="E2059" s="1" t="s">
        <v>7609</v>
      </c>
      <c r="F2059" s="1">
        <v>10.31499</v>
      </c>
      <c r="G2059" s="1">
        <v>123.96550000000001</v>
      </c>
      <c r="H2059" s="1" t="s">
        <v>7312</v>
      </c>
      <c r="I2059" s="1" t="s">
        <v>2622</v>
      </c>
      <c r="J2059" s="1">
        <f>IF(K2059="URBAN",1,IF(K2059="SUBURBAN",2,IF(K2059="RURAL",3,"")))</f>
        <v>2</v>
      </c>
      <c r="K2059" s="1" t="s">
        <v>84</v>
      </c>
      <c r="L2059" s="18">
        <v>46082</v>
      </c>
      <c r="M2059" s="49">
        <v>0.625</v>
      </c>
      <c r="N2059" s="18">
        <v>46083</v>
      </c>
      <c r="O2059" s="56">
        <v>0.5</v>
      </c>
      <c r="P2059" s="31" t="str">
        <f>TEXT($L2059, "dddd")</f>
        <v>Sunday</v>
      </c>
      <c r="Q2059" s="39" t="s">
        <v>111</v>
      </c>
      <c r="R2059" s="39">
        <v>1097</v>
      </c>
      <c r="S2059" s="1" t="str">
        <f>IF(OR(MONTH(L2059)=12, MONTH(L2059)&lt;=5), "Dry Season", "Wet Season")</f>
        <v>Dry Season</v>
      </c>
      <c r="T2059" s="1">
        <v>1</v>
      </c>
      <c r="U2059" s="1">
        <v>1</v>
      </c>
      <c r="V2059" s="1">
        <v>0</v>
      </c>
      <c r="W2059" s="2">
        <f>IF(ISNUMBER(SEARCH("N/A", X2059)), 0, 1)</f>
        <v>0</v>
      </c>
      <c r="X2059" s="1" t="s">
        <v>44</v>
      </c>
      <c r="Y2059" s="1"/>
      <c r="Z2059" s="1"/>
      <c r="AA2059" s="11" cm="1">
        <f t="array" ref="AA2059">IF(ISBLANK(Y2059), 0, VINCentyInvDistance(F2059,G2059,Y2059,Z2059))</f>
        <v>0</v>
      </c>
      <c r="AB2059" s="1">
        <v>0</v>
      </c>
      <c r="AC2059" s="1">
        <v>0</v>
      </c>
      <c r="AD2059" s="1">
        <v>0</v>
      </c>
      <c r="AE2059" s="1">
        <v>16</v>
      </c>
      <c r="AF2059" s="1">
        <v>1</v>
      </c>
      <c r="AG2059" s="1" t="s">
        <v>731</v>
      </c>
      <c r="AH2059" s="1" t="s">
        <v>731</v>
      </c>
      <c r="AI2059" s="1" t="str">
        <f>TRIM(MID(SUBSTITUTE($H2059,",",REPT(" ",200)),(LEN($H2059)-LEN(SUBSTITUTE($H2059,",",""))-2)*200+1,200))</f>
        <v>Central Visayas</v>
      </c>
      <c r="AJ2059" s="1" t="s">
        <v>55</v>
      </c>
      <c r="AL2059" s="2">
        <v>0</v>
      </c>
      <c r="AM2059" s="1" t="s">
        <v>7610</v>
      </c>
    </row>
    <row r="2060" spans="1:39" ht="12.75" customHeight="1">
      <c r="A2060" s="1"/>
      <c r="B2060" s="1" t="s">
        <v>7611</v>
      </c>
      <c r="C2060" s="1" t="s">
        <v>7612</v>
      </c>
      <c r="D2060" s="3" t="str">
        <f ca="1">IFERROR(__xludf.DUMMYFUNCTION("PROPER(REGEXEXTRACT(B1954, ""(?:https?:\/\/)?(?:www\.)?([a-zA-Z0-9-]+)\.""))"),"Skyscanner")</f>
        <v>Skyscanner</v>
      </c>
      <c r="E2060" s="1" t="s">
        <v>7613</v>
      </c>
      <c r="F2060" s="1">
        <v>10.261979999999999</v>
      </c>
      <c r="G2060" s="1">
        <v>123.96372</v>
      </c>
      <c r="H2060" s="1" t="s">
        <v>7614</v>
      </c>
      <c r="I2060" s="1" t="s">
        <v>2622</v>
      </c>
      <c r="J2060" s="1">
        <f>IF(K2060="URBAN",1,IF(K2060="SUBURBAN",2,IF(K2060="RURAL",3,"")))</f>
        <v>2</v>
      </c>
      <c r="K2060" s="1" t="s">
        <v>84</v>
      </c>
      <c r="L2060" s="18">
        <v>46082</v>
      </c>
      <c r="M2060" s="49">
        <v>0.58333333333333337</v>
      </c>
      <c r="N2060" s="18">
        <v>46083</v>
      </c>
      <c r="O2060" s="56">
        <v>0.5</v>
      </c>
      <c r="P2060" s="31" t="str">
        <f>TEXT($L2060, "dddd")</f>
        <v>Sunday</v>
      </c>
      <c r="Q2060" s="39" t="s">
        <v>111</v>
      </c>
      <c r="R2060" s="39">
        <v>2394</v>
      </c>
      <c r="S2060" s="1" t="str">
        <f>IF(OR(MONTH(L2060)=12, MONTH(L2060)&lt;=5), "Dry Season", "Wet Season")</f>
        <v>Dry Season</v>
      </c>
      <c r="T2060" s="1">
        <v>1</v>
      </c>
      <c r="U2060" s="1">
        <v>1</v>
      </c>
      <c r="V2060" s="1">
        <v>0</v>
      </c>
      <c r="W2060" s="2">
        <f>IF(ISNUMBER(SEARCH("N/A", X2060)), 0, 1)</f>
        <v>0</v>
      </c>
      <c r="X2060" s="1" t="s">
        <v>44</v>
      </c>
      <c r="Y2060" s="1"/>
      <c r="Z2060" s="1"/>
      <c r="AA2060" s="11" cm="1">
        <f t="array" ref="AA2060">IF(ISBLANK(Y2060), 0, VINCentyInvDistance(F2060,G2060,Y2060,Z2060))</f>
        <v>0</v>
      </c>
      <c r="AB2060" s="1">
        <v>0</v>
      </c>
      <c r="AC2060" s="1">
        <v>4.8</v>
      </c>
      <c r="AD2060" s="1">
        <v>3.9</v>
      </c>
      <c r="AE2060" s="1">
        <v>9</v>
      </c>
      <c r="AF2060" s="1">
        <v>1</v>
      </c>
      <c r="AG2060" s="1" t="s">
        <v>7605</v>
      </c>
      <c r="AH2060" s="1" t="s">
        <v>731</v>
      </c>
      <c r="AI2060" s="1"/>
      <c r="AJ2060" s="1" t="s">
        <v>55</v>
      </c>
      <c r="AK2060" t="s">
        <v>7615</v>
      </c>
      <c r="AL2060" s="1">
        <v>2</v>
      </c>
      <c r="AM2060" s="1" t="s">
        <v>7616</v>
      </c>
    </row>
    <row r="2061" spans="1:39" ht="12.75" customHeight="1">
      <c r="A2061" s="1"/>
      <c r="B2061" s="1" t="s">
        <v>7619</v>
      </c>
      <c r="C2061" s="1" t="s">
        <v>7620</v>
      </c>
      <c r="D2061" s="3" t="str">
        <f ca="1">IFERROR(__xludf.DUMMYFUNCTION("PROPER(REGEXEXTRACT(B1956, ""(?:https?:\/\/)?(?:www\.)?([a-zA-Z0-9-]+)\.""))"),"Skyscanner")</f>
        <v>Skyscanner</v>
      </c>
      <c r="E2061" s="1" t="s">
        <v>7621</v>
      </c>
      <c r="F2061" s="1">
        <v>10.286227999999999</v>
      </c>
      <c r="G2061" s="1">
        <v>123.998147</v>
      </c>
      <c r="H2061" s="1" t="s">
        <v>7622</v>
      </c>
      <c r="I2061" s="1" t="s">
        <v>2622</v>
      </c>
      <c r="J2061" s="1">
        <f>IF(K2061="URBAN",1,IF(K2061="SUBURBAN",2,IF(K2061="RURAL",3,"")))</f>
        <v>2</v>
      </c>
      <c r="K2061" s="1" t="s">
        <v>84</v>
      </c>
      <c r="L2061" s="18">
        <v>46082</v>
      </c>
      <c r="M2061" s="49">
        <v>0.58333333333333337</v>
      </c>
      <c r="N2061" s="18">
        <v>46083</v>
      </c>
      <c r="O2061" s="56">
        <v>0.5</v>
      </c>
      <c r="P2061" s="31" t="str">
        <f>TEXT($L2061, "dddd")</f>
        <v>Sunday</v>
      </c>
      <c r="Q2061" s="39" t="s">
        <v>111</v>
      </c>
      <c r="R2061" s="39">
        <v>1794</v>
      </c>
      <c r="S2061" s="1" t="str">
        <f>IF(OR(MONTH(L2061)=12, MONTH(L2061)&lt;=5), "Dry Season", "Wet Season")</f>
        <v>Dry Season</v>
      </c>
      <c r="T2061" s="1">
        <v>1</v>
      </c>
      <c r="U2061" s="1">
        <v>0</v>
      </c>
      <c r="V2061" s="1">
        <v>0</v>
      </c>
      <c r="W2061" s="2">
        <f>IF(ISNUMBER(SEARCH("N/A", X2061)), 0, 1)</f>
        <v>0</v>
      </c>
      <c r="X2061" s="1" t="s">
        <v>44</v>
      </c>
      <c r="Y2061" s="1"/>
      <c r="Z2061" s="1"/>
      <c r="AA2061" s="11" cm="1">
        <f t="array" ref="AA2061">IF(ISBLANK(Y2061), 0, VINCentyInvDistance(F2061,G2061,Y2061,Z2061))</f>
        <v>0</v>
      </c>
      <c r="AB2061" s="1">
        <v>0</v>
      </c>
      <c r="AC2061" s="1">
        <v>7.2</v>
      </c>
      <c r="AD2061" s="1">
        <v>4.3</v>
      </c>
      <c r="AE2061" s="1">
        <v>133</v>
      </c>
      <c r="AF2061" s="1">
        <v>1</v>
      </c>
      <c r="AG2061" s="1" t="s">
        <v>4948</v>
      </c>
      <c r="AH2061" s="1" t="s">
        <v>731</v>
      </c>
      <c r="AI2061" s="1"/>
      <c r="AJ2061" s="1" t="s">
        <v>55</v>
      </c>
      <c r="AK2061" t="s">
        <v>17136</v>
      </c>
      <c r="AL2061" s="1">
        <v>2</v>
      </c>
      <c r="AM2061" s="1" t="s">
        <v>7623</v>
      </c>
    </row>
    <row r="2062" spans="1:39" ht="12.75" customHeight="1">
      <c r="A2062" s="1"/>
      <c r="B2062" s="1" t="s">
        <v>7624</v>
      </c>
      <c r="C2062" s="1" t="s">
        <v>7625</v>
      </c>
      <c r="D2062" s="3" t="str">
        <f ca="1">IFERROR(__xludf.DUMMYFUNCTION("PROPER(REGEXEXTRACT(B1957, ""(?:https?:\/\/)?(?:www\.)?([a-zA-Z0-9-]+)\.""))"),"Skyscanner")</f>
        <v>Skyscanner</v>
      </c>
      <c r="E2062" s="1" t="s">
        <v>7626</v>
      </c>
      <c r="F2062" s="1">
        <v>10.286471000000001</v>
      </c>
      <c r="G2062" s="1">
        <v>123.96596599999999</v>
      </c>
      <c r="H2062" s="1" t="s">
        <v>5841</v>
      </c>
      <c r="I2062" s="1" t="s">
        <v>2622</v>
      </c>
      <c r="J2062" s="1">
        <f>IF(K2062="URBAN",1,IF(K2062="SUBURBAN",2,IF(K2062="RURAL",3,"")))</f>
        <v>2</v>
      </c>
      <c r="K2062" s="1" t="s">
        <v>84</v>
      </c>
      <c r="L2062" s="18">
        <v>46082</v>
      </c>
      <c r="M2062" s="49">
        <v>0.625</v>
      </c>
      <c r="N2062" s="18">
        <v>46083</v>
      </c>
      <c r="O2062" s="56">
        <v>0.5</v>
      </c>
      <c r="P2062" s="31" t="str">
        <f>TEXT($L2062, "dddd")</f>
        <v>Sunday</v>
      </c>
      <c r="Q2062" s="39" t="s">
        <v>111</v>
      </c>
      <c r="R2062" s="39">
        <v>2019</v>
      </c>
      <c r="S2062" s="1" t="str">
        <f>IF(OR(MONTH(L2062)=12, MONTH(L2062)&lt;=5), "Dry Season", "Wet Season")</f>
        <v>Dry Season</v>
      </c>
      <c r="T2062" s="1">
        <v>1</v>
      </c>
      <c r="U2062" s="1">
        <v>1</v>
      </c>
      <c r="V2062" s="1">
        <v>0</v>
      </c>
      <c r="W2062" s="2">
        <f>IF(ISNUMBER(SEARCH("N/A", X2062)), 0, 1)</f>
        <v>0</v>
      </c>
      <c r="X2062" s="1" t="s">
        <v>44</v>
      </c>
      <c r="Y2062" s="1"/>
      <c r="Z2062" s="1"/>
      <c r="AA2062" s="11" cm="1">
        <f t="array" ref="AA2062">IF(ISBLANK(Y2062), 0, VINCentyInvDistance(F2062,G2062,Y2062,Z2062))</f>
        <v>0</v>
      </c>
      <c r="AB2062" s="1">
        <v>0</v>
      </c>
      <c r="AC2062" s="1">
        <v>8</v>
      </c>
      <c r="AD2062" s="1">
        <v>0</v>
      </c>
      <c r="AE2062" s="1">
        <v>259</v>
      </c>
      <c r="AF2062" s="1">
        <v>1</v>
      </c>
      <c r="AG2062" s="1" t="str">
        <f>TRIM(MID(SUBSTITUTE($H2062,",",REPT(" ",200)),(LEN($H2062)-LEN(SUBSTITUTE($H2062,",",""))-4)*200+1,200))</f>
        <v>Basak</v>
      </c>
      <c r="AH2062" s="1" t="str">
        <f>TRIM(MID(SUBSTITUTE($H2062,",",REPT(" ",200)),(LEN($H2062)-LEN(SUBSTITUTE($H2062,",",""))-3)*200+1,200))</f>
        <v>Lapu-Lapu</v>
      </c>
      <c r="AI2062" s="1" t="str">
        <f>TRIM(MID(SUBSTITUTE($H2062,",",REPT(" ",200)),(LEN($H2062)-LEN(SUBSTITUTE($H2062,",",""))-2)*200+1,200))</f>
        <v>Central Visayas</v>
      </c>
      <c r="AJ2062" s="1" t="str">
        <f>TRIM(MID(SUBSTITUTE($H2062,",",REPT(" ",200)),(LEN($H2062)-LEN(SUBSTITUTE($H2062,",",""))-0)*200+1,200))</f>
        <v>Philippines</v>
      </c>
      <c r="AL2062" s="1">
        <v>1</v>
      </c>
      <c r="AM2062" s="1" t="s">
        <v>7627</v>
      </c>
    </row>
    <row r="2063" spans="1:39" ht="12.75" customHeight="1">
      <c r="A2063" s="1"/>
      <c r="B2063" s="1" t="s">
        <v>7628</v>
      </c>
      <c r="C2063" s="1" t="s">
        <v>7629</v>
      </c>
      <c r="D2063" s="3" t="str">
        <f ca="1">IFERROR(__xludf.DUMMYFUNCTION("PROPER(REGEXEXTRACT(B1958, ""(?:https?:\/\/)?(?:www\.)?([a-zA-Z0-9-]+)\.""))"),"Google")</f>
        <v>Google</v>
      </c>
      <c r="E2063" s="1" t="s">
        <v>7630</v>
      </c>
      <c r="F2063" s="1">
        <v>10.290286999999999</v>
      </c>
      <c r="G2063" s="1">
        <v>123.998609</v>
      </c>
      <c r="H2063" s="1" t="s">
        <v>7396</v>
      </c>
      <c r="I2063" s="1" t="s">
        <v>2622</v>
      </c>
      <c r="J2063" s="1">
        <f>IF(K2063="URBAN",1,IF(K2063="SUBURBAN",2,IF(K2063="RURAL",3,"")))</f>
        <v>2</v>
      </c>
      <c r="K2063" s="1" t="s">
        <v>84</v>
      </c>
      <c r="L2063" s="18">
        <v>46082</v>
      </c>
      <c r="M2063" s="49">
        <v>0.625</v>
      </c>
      <c r="N2063" s="18">
        <v>46083</v>
      </c>
      <c r="O2063" s="56">
        <v>0.5</v>
      </c>
      <c r="P2063" s="31" t="str">
        <f>TEXT($L2063, "dddd")</f>
        <v>Sunday</v>
      </c>
      <c r="Q2063" s="39" t="s">
        <v>111</v>
      </c>
      <c r="R2063" s="39">
        <v>663</v>
      </c>
      <c r="S2063" s="1" t="str">
        <f>IF(OR(MONTH(L2063)=12, MONTH(L2063)&lt;=5), "Dry Season", "Wet Season")</f>
        <v>Dry Season</v>
      </c>
      <c r="T2063" s="1">
        <v>1</v>
      </c>
      <c r="U2063" s="1">
        <v>1</v>
      </c>
      <c r="V2063" s="1">
        <v>0</v>
      </c>
      <c r="W2063" s="2">
        <f>IF(ISNUMBER(SEARCH("N/A", X2063)), 0, 1)</f>
        <v>0</v>
      </c>
      <c r="X2063" s="1" t="s">
        <v>44</v>
      </c>
      <c r="Y2063" s="1"/>
      <c r="Z2063" s="1"/>
      <c r="AA2063" s="11" cm="1">
        <f t="array" ref="AA2063">IF(ISBLANK(Y2063), 0, VINCentyInvDistance(F2063,G2063,Y2063,Z2063))</f>
        <v>0</v>
      </c>
      <c r="AB2063" s="1">
        <v>0</v>
      </c>
      <c r="AC2063" s="1">
        <v>8.6</v>
      </c>
      <c r="AD2063" s="1">
        <v>0</v>
      </c>
      <c r="AE2063" s="1">
        <v>3</v>
      </c>
      <c r="AF2063" s="1">
        <v>1</v>
      </c>
      <c r="AG2063" s="1" t="s">
        <v>4948</v>
      </c>
      <c r="AH2063" s="1" t="s">
        <v>731</v>
      </c>
      <c r="AI2063" s="1"/>
      <c r="AJ2063" s="1" t="s">
        <v>55</v>
      </c>
      <c r="AL2063" s="1">
        <v>3</v>
      </c>
      <c r="AM2063" s="1" t="s">
        <v>7631</v>
      </c>
    </row>
    <row r="2064" spans="1:39" ht="12.75" customHeight="1">
      <c r="A2064" s="1"/>
      <c r="B2064" s="1" t="s">
        <v>7638</v>
      </c>
      <c r="C2064" s="1" t="s">
        <v>7639</v>
      </c>
      <c r="D2064" s="3" t="str">
        <f ca="1">IFERROR(__xludf.DUMMYFUNCTION("PROPER(REGEXEXTRACT(B1960, ""(?:https?:\/\/)?(?:www\.)?([a-zA-Z0-9-]+)\.""))"),"Skyscanner")</f>
        <v>Skyscanner</v>
      </c>
      <c r="E2064" s="1" t="s">
        <v>7640</v>
      </c>
      <c r="F2064" s="1">
        <v>12.879720000000001</v>
      </c>
      <c r="G2064" s="1">
        <v>121.77401999999999</v>
      </c>
      <c r="H2064" s="1" t="s">
        <v>272</v>
      </c>
      <c r="I2064" s="1" t="s">
        <v>2622</v>
      </c>
      <c r="J2064" s="1">
        <f>IF(K2064="URBAN",1,IF(K2064="SUBURBAN",2,IF(K2064="RURAL",3,"")))</f>
        <v>2</v>
      </c>
      <c r="K2064" s="1" t="s">
        <v>84</v>
      </c>
      <c r="L2064" s="18">
        <v>46082</v>
      </c>
      <c r="M2064" s="49">
        <v>0.58333333333333337</v>
      </c>
      <c r="N2064" s="18">
        <v>46083</v>
      </c>
      <c r="O2064" s="56">
        <v>0.5</v>
      </c>
      <c r="P2064" s="31" t="str">
        <f>TEXT($L2064, "dddd")</f>
        <v>Sunday</v>
      </c>
      <c r="Q2064" s="39" t="s">
        <v>111</v>
      </c>
      <c r="R2064" s="39">
        <v>2826</v>
      </c>
      <c r="S2064" s="1" t="str">
        <f>IF(OR(MONTH(L2064)=12, MONTH(L2064)&lt;=5), "Dry Season", "Wet Season")</f>
        <v>Dry Season</v>
      </c>
      <c r="T2064" s="1">
        <v>1</v>
      </c>
      <c r="U2064" s="1">
        <v>1</v>
      </c>
      <c r="V2064" s="1">
        <v>0</v>
      </c>
      <c r="W2064" s="2">
        <f>IF(ISNUMBER(SEARCH("N/A", X2064)), 0, 1)</f>
        <v>0</v>
      </c>
      <c r="X2064" s="1" t="s">
        <v>44</v>
      </c>
      <c r="Y2064" s="1"/>
      <c r="Z2064" s="1"/>
      <c r="AA2064" s="11" cm="1">
        <f t="array" ref="AA2064">IF(ISBLANK(Y2064), 0, VINCentyInvDistance(F2064,G2064,Y2064,Z2064))</f>
        <v>0</v>
      </c>
      <c r="AB2064" s="1">
        <v>0</v>
      </c>
      <c r="AC2064" s="1">
        <v>0</v>
      </c>
      <c r="AD2064" s="1">
        <v>0</v>
      </c>
      <c r="AE2064" s="1">
        <v>11</v>
      </c>
      <c r="AF2064" s="1">
        <v>1</v>
      </c>
      <c r="AG2064" s="1" t="str">
        <f>TRIM(MID(SUBSTITUTE($H2064,",",REPT(" ",200)),(LEN($H2064)-LEN(SUBSTITUTE($H2064,",",""))-3)*200+1,200))</f>
        <v>Concepcion</v>
      </c>
      <c r="AH2064" s="1" t="str">
        <f>TRIM(MID(SUBSTITUTE($H2064,",",REPT(" ",200)),(LEN($H2064)-LEN(SUBSTITUTE($H2064,",",""))-3)*200+1,200))</f>
        <v>Concepcion</v>
      </c>
      <c r="AI2064" s="1" t="str">
        <f>TRIM(MID(SUBSTITUTE($H2064,",",REPT(" ",200)),(LEN($H2064)-LEN(SUBSTITUTE($H2064,",",""))-2)*200+1,200))</f>
        <v>Romblon</v>
      </c>
      <c r="AJ2064" s="1" t="str">
        <f>TRIM(MID(SUBSTITUTE($H2064,",",REPT(" ",200)),(LEN($H2064)-LEN(SUBSTITUTE($H2064,",",""))-0)*200+1,200))</f>
        <v>Philippines</v>
      </c>
      <c r="AK2064" t="s">
        <v>17137</v>
      </c>
      <c r="AL2064" s="2">
        <v>0</v>
      </c>
      <c r="AM2064" s="1" t="s">
        <v>7641</v>
      </c>
    </row>
    <row r="2065" spans="1:39" ht="12.75" customHeight="1">
      <c r="A2065" s="1"/>
      <c r="B2065" s="1" t="s">
        <v>7642</v>
      </c>
      <c r="C2065" s="1" t="s">
        <v>7643</v>
      </c>
      <c r="D2065" s="3" t="str">
        <f ca="1">IFERROR(__xludf.DUMMYFUNCTION("PROPER(REGEXEXTRACT(B1961, ""(?:https?:\/\/)?(?:www\.)?([a-zA-Z0-9-]+)\.""))"),"Google")</f>
        <v>Google</v>
      </c>
      <c r="E2065" s="1" t="s">
        <v>7644</v>
      </c>
      <c r="F2065" s="1">
        <v>10.2551056</v>
      </c>
      <c r="G2065" s="1">
        <v>123.95940589999999</v>
      </c>
      <c r="H2065" s="1" t="s">
        <v>7645</v>
      </c>
      <c r="I2065" s="1" t="s">
        <v>2622</v>
      </c>
      <c r="J2065" s="1">
        <f>IF(K2065="URBAN",1,IF(K2065="SUBURBAN",2,IF(K2065="RURAL",3,"")))</f>
        <v>2</v>
      </c>
      <c r="K2065" s="1" t="s">
        <v>84</v>
      </c>
      <c r="L2065" s="18">
        <v>46082</v>
      </c>
      <c r="M2065" s="49">
        <v>0.625</v>
      </c>
      <c r="N2065" s="18">
        <v>46083</v>
      </c>
      <c r="O2065" s="56">
        <v>0.5</v>
      </c>
      <c r="P2065" s="31" t="str">
        <f>TEXT($L2065, "dddd")</f>
        <v>Sunday</v>
      </c>
      <c r="Q2065" s="39" t="s">
        <v>111</v>
      </c>
      <c r="R2065" s="39">
        <v>4563</v>
      </c>
      <c r="S2065" s="1" t="str">
        <f>IF(OR(MONTH(L2065)=12, MONTH(L2065)&lt;=5), "Dry Season", "Wet Season")</f>
        <v>Dry Season</v>
      </c>
      <c r="T2065" s="1">
        <v>1</v>
      </c>
      <c r="U2065" s="1">
        <v>1</v>
      </c>
      <c r="V2065" s="1">
        <v>1</v>
      </c>
      <c r="W2065" s="2">
        <f>IF(ISNUMBER(SEARCH("N/A", X2065)), 0, 1)</f>
        <v>0</v>
      </c>
      <c r="X2065" s="1" t="s">
        <v>44</v>
      </c>
      <c r="Y2065" s="1"/>
      <c r="Z2065" s="1"/>
      <c r="AA2065" s="11" cm="1">
        <f t="array" ref="AA2065">IF(ISBLANK(Y2065), 0, VINCentyInvDistance(F2065,G2065,Y2065,Z2065))</f>
        <v>0</v>
      </c>
      <c r="AB2065" s="1">
        <v>0</v>
      </c>
      <c r="AC2065" s="1">
        <v>0</v>
      </c>
      <c r="AD2065" s="1">
        <v>0</v>
      </c>
      <c r="AE2065" s="1">
        <v>5427</v>
      </c>
      <c r="AF2065" s="1">
        <v>1</v>
      </c>
      <c r="AG2065" s="1" t="str">
        <f>TRIM(MID(SUBSTITUTE($H2065,",",REPT(" ",200)),(LEN($H2065)-LEN(SUBSTITUTE($H2065,",",""))-4)*200+1,200))</f>
        <v>Cordova</v>
      </c>
      <c r="AH2065" s="1" t="str">
        <f>TRIM(MID(SUBSTITUTE($H2065,",",REPT(" ",200)),(LEN($H2065)-LEN(SUBSTITUTE($H2065,",",""))-3)*200+1,200))</f>
        <v>Cebu</v>
      </c>
      <c r="AI2065" s="1" t="str">
        <f>TRIM(MID(SUBSTITUTE($H2065,",",REPT(" ",200)),(LEN($H2065)-LEN(SUBSTITUTE($H2065,",",""))-2)*200+1,200))</f>
        <v>Central Visayas</v>
      </c>
      <c r="AJ2065" s="1" t="str">
        <f>TRIM(MID(SUBSTITUTE($H2065,",",REPT(" ",200)),(LEN($H2065)-LEN(SUBSTITUTE($H2065,",",""))-0)*200+1,200))</f>
        <v>Philippines</v>
      </c>
      <c r="AL2065" s="2">
        <v>0</v>
      </c>
      <c r="AM2065" s="1"/>
    </row>
    <row r="2066" spans="1:39" ht="12.75" customHeight="1">
      <c r="A2066" s="1"/>
      <c r="B2066" s="1" t="s">
        <v>7646</v>
      </c>
      <c r="C2066" s="1" t="s">
        <v>7647</v>
      </c>
      <c r="D2066" s="3" t="str">
        <f ca="1">IFERROR(__xludf.DUMMYFUNCTION("PROPER(REGEXEXTRACT(B1962, ""(?:https?:\/\/)?(?:www\.)?([a-zA-Z0-9-]+)\.""))"),"Skyscanner")</f>
        <v>Skyscanner</v>
      </c>
      <c r="E2066" s="1" t="s">
        <v>7648</v>
      </c>
      <c r="F2066" s="1">
        <v>10.255106</v>
      </c>
      <c r="G2066" s="1">
        <v>123.959406</v>
      </c>
      <c r="H2066" s="1" t="s">
        <v>7645</v>
      </c>
      <c r="I2066" s="1" t="s">
        <v>2622</v>
      </c>
      <c r="J2066" s="1">
        <f>IF(K2066="URBAN",1,IF(K2066="SUBURBAN",2,IF(K2066="RURAL",3,"")))</f>
        <v>2</v>
      </c>
      <c r="K2066" s="1" t="s">
        <v>84</v>
      </c>
      <c r="L2066" s="18">
        <v>46082</v>
      </c>
      <c r="M2066" s="49">
        <v>0.625</v>
      </c>
      <c r="N2066" s="18">
        <v>46083</v>
      </c>
      <c r="O2066" s="56">
        <v>0.45833333333333331</v>
      </c>
      <c r="P2066" s="31" t="str">
        <f>TEXT($L2066, "dddd")</f>
        <v>Sunday</v>
      </c>
      <c r="Q2066" s="39" t="s">
        <v>111</v>
      </c>
      <c r="R2066" s="39">
        <v>1897</v>
      </c>
      <c r="S2066" s="1" t="str">
        <f>IF(OR(MONTH(L2066)=12, MONTH(L2066)&lt;=5), "Dry Season", "Wet Season")</f>
        <v>Dry Season</v>
      </c>
      <c r="T2066" s="1">
        <v>1</v>
      </c>
      <c r="U2066" s="1">
        <v>0</v>
      </c>
      <c r="V2066" s="1">
        <v>0</v>
      </c>
      <c r="W2066" s="2">
        <f>IF(ISNUMBER(SEARCH("N/A", X2066)), 0, 1)</f>
        <v>0</v>
      </c>
      <c r="X2066" s="1" t="s">
        <v>44</v>
      </c>
      <c r="Y2066" s="1"/>
      <c r="Z2066" s="1"/>
      <c r="AA2066" s="11" cm="1">
        <f t="array" ref="AA2066">IF(ISBLANK(Y2066), 0, VINCentyInvDistance(F2066,G2066,Y2066,Z2066))</f>
        <v>0</v>
      </c>
      <c r="AB2066" s="1">
        <v>1</v>
      </c>
      <c r="AC2066" s="1">
        <v>8.1999999999999993</v>
      </c>
      <c r="AD2066" s="1">
        <v>4.5999999999999996</v>
      </c>
      <c r="AE2066" s="1">
        <v>451</v>
      </c>
      <c r="AF2066" s="1">
        <v>1</v>
      </c>
      <c r="AG2066" s="1" t="s">
        <v>7605</v>
      </c>
      <c r="AH2066" s="1" t="s">
        <v>731</v>
      </c>
      <c r="AI2066" s="1"/>
      <c r="AJ2066" s="1" t="s">
        <v>55</v>
      </c>
      <c r="AK2066" t="s">
        <v>17138</v>
      </c>
      <c r="AL2066" s="1">
        <v>4</v>
      </c>
      <c r="AM2066" s="1" t="s">
        <v>7649</v>
      </c>
    </row>
    <row r="2067" spans="1:39" ht="12.75" customHeight="1">
      <c r="A2067" s="1"/>
      <c r="B2067" s="1" t="s">
        <v>7650</v>
      </c>
      <c r="C2067" s="1" t="s">
        <v>7651</v>
      </c>
      <c r="D2067" s="3" t="str">
        <f ca="1">IFERROR(__xludf.DUMMYFUNCTION("PROPER(REGEXEXTRACT(B1963, ""(?:https?:\/\/)?(?:www\.)?([a-zA-Z0-9-]+)\.""))"),"Google")</f>
        <v>Google</v>
      </c>
      <c r="E2067" s="1" t="s">
        <v>7652</v>
      </c>
      <c r="F2067" s="1">
        <v>10.260525400000001</v>
      </c>
      <c r="G2067" s="1">
        <v>123.9828074</v>
      </c>
      <c r="H2067" s="1" t="s">
        <v>7653</v>
      </c>
      <c r="I2067" s="1" t="s">
        <v>2622</v>
      </c>
      <c r="J2067" s="1">
        <f>IF(K2067="URBAN",1,IF(K2067="SUBURBAN",2,IF(K2067="RURAL",3,"")))</f>
        <v>2</v>
      </c>
      <c r="K2067" s="1" t="s">
        <v>84</v>
      </c>
      <c r="L2067" s="18">
        <v>46082</v>
      </c>
      <c r="M2067" s="49">
        <v>0.625</v>
      </c>
      <c r="N2067" s="18">
        <v>46083</v>
      </c>
      <c r="O2067" s="56">
        <v>0.5</v>
      </c>
      <c r="P2067" s="31" t="str">
        <f>TEXT($L2067, "dddd")</f>
        <v>Sunday</v>
      </c>
      <c r="Q2067" s="39" t="s">
        <v>111</v>
      </c>
      <c r="R2067" s="39">
        <v>14.1</v>
      </c>
      <c r="S2067" s="1" t="str">
        <f>IF(OR(MONTH(L2067)=12, MONTH(L2067)&lt;=5), "Dry Season", "Wet Season")</f>
        <v>Dry Season</v>
      </c>
      <c r="T2067" s="1">
        <v>1</v>
      </c>
      <c r="U2067" s="1">
        <v>1</v>
      </c>
      <c r="V2067" s="1">
        <v>0</v>
      </c>
      <c r="W2067" s="2">
        <f>IF(ISNUMBER(SEARCH("N/A", X2067)), 0, 1)</f>
        <v>0</v>
      </c>
      <c r="X2067" s="1" t="s">
        <v>44</v>
      </c>
      <c r="Y2067" s="1"/>
      <c r="Z2067" s="1"/>
      <c r="AA2067" s="11" cm="1">
        <f t="array" ref="AA2067">IF(ISBLANK(Y2067), 0, VINCentyInvDistance(F2067,G2067,Y2067,Z2067))</f>
        <v>0</v>
      </c>
      <c r="AB2067" s="1">
        <v>0</v>
      </c>
      <c r="AC2067" s="1">
        <v>0</v>
      </c>
      <c r="AD2067" s="1">
        <v>0</v>
      </c>
      <c r="AE2067" s="1">
        <v>3368</v>
      </c>
      <c r="AF2067" s="1">
        <v>1</v>
      </c>
      <c r="AG2067" s="1" t="str">
        <f>TRIM(MID(SUBSTITUTE($H2067,",",REPT(" ",200)),(LEN($H2067)-LEN(SUBSTITUTE($H2067,",",""))-4)*200+1,200))</f>
        <v>Suba-Basbas</v>
      </c>
      <c r="AH2067" s="1" t="str">
        <f>TRIM(MID(SUBSTITUTE($H2067,",",REPT(" ",200)),(LEN($H2067)-LEN(SUBSTITUTE($H2067,",",""))-3)*200+1,200))</f>
        <v>Lapu-Lapu</v>
      </c>
      <c r="AI2067" s="1" t="str">
        <f>TRIM(MID(SUBSTITUTE($H2067,",",REPT(" ",200)),(LEN($H2067)-LEN(SUBSTITUTE($H2067,",",""))-2)*200+1,200))</f>
        <v>Central Visayas</v>
      </c>
      <c r="AJ2067" s="1" t="str">
        <f>TRIM(MID(SUBSTITUTE($H2067,",",REPT(" ",200)),(LEN($H2067)-LEN(SUBSTITUTE($H2067,",",""))-0)*200+1,200))</f>
        <v>Philippines</v>
      </c>
      <c r="AL2067" s="2">
        <v>0</v>
      </c>
      <c r="AM2067" s="1"/>
    </row>
    <row r="2068" spans="1:39" ht="12.75" customHeight="1">
      <c r="A2068" s="1"/>
      <c r="B2068" s="1" t="s">
        <v>7654</v>
      </c>
      <c r="C2068" s="1" t="s">
        <v>7655</v>
      </c>
      <c r="D2068" s="3" t="str">
        <f ca="1">IFERROR(__xludf.DUMMYFUNCTION("PROPER(REGEXEXTRACT(B1964, ""(?:https?:\/\/)?(?:www\.)?([a-zA-Z0-9-]+)\.""))"),"Skyscanner")</f>
        <v>Skyscanner</v>
      </c>
      <c r="E2068" s="1" t="s">
        <v>7656</v>
      </c>
      <c r="F2068" s="1">
        <v>10.26028</v>
      </c>
      <c r="G2068" s="1">
        <v>123.98265000000001</v>
      </c>
      <c r="H2068" s="1" t="s">
        <v>7657</v>
      </c>
      <c r="I2068" s="1" t="s">
        <v>2622</v>
      </c>
      <c r="J2068" s="1">
        <f>IF(K2068="URBAN",1,IF(K2068="SUBURBAN",2,IF(K2068="RURAL",3,"")))</f>
        <v>2</v>
      </c>
      <c r="K2068" s="1" t="s">
        <v>84</v>
      </c>
      <c r="L2068" s="18">
        <v>46082</v>
      </c>
      <c r="M2068" s="49">
        <v>0.625</v>
      </c>
      <c r="N2068" s="18">
        <v>46083</v>
      </c>
      <c r="O2068" s="56">
        <v>0.5</v>
      </c>
      <c r="P2068" s="31" t="str">
        <f>TEXT($L2068, "dddd")</f>
        <v>Sunday</v>
      </c>
      <c r="Q2068" s="39" t="s">
        <v>111</v>
      </c>
      <c r="R2068" s="39">
        <v>1087</v>
      </c>
      <c r="S2068" s="1" t="str">
        <f>IF(OR(MONTH(L2068)=12, MONTH(L2068)&lt;=5), "Dry Season", "Wet Season")</f>
        <v>Dry Season</v>
      </c>
      <c r="T2068" s="1">
        <v>1</v>
      </c>
      <c r="U2068" s="1">
        <v>0</v>
      </c>
      <c r="V2068" s="1">
        <v>0</v>
      </c>
      <c r="W2068" s="2">
        <f>IF(ISNUMBER(SEARCH("N/A", X2068)), 0, 1)</f>
        <v>0</v>
      </c>
      <c r="X2068" s="1" t="s">
        <v>44</v>
      </c>
      <c r="Y2068" s="1"/>
      <c r="Z2068" s="1"/>
      <c r="AA2068" s="11" cm="1">
        <f t="array" ref="AA2068">IF(ISBLANK(Y2068), 0, VINCentyInvDistance(F2068,G2068,Y2068,Z2068))</f>
        <v>0</v>
      </c>
      <c r="AB2068" s="1">
        <v>1</v>
      </c>
      <c r="AC2068" s="1">
        <v>8.1999999999999993</v>
      </c>
      <c r="AD2068" s="1">
        <v>3.5</v>
      </c>
      <c r="AE2068" s="1">
        <v>2827</v>
      </c>
      <c r="AF2068" s="1">
        <v>1</v>
      </c>
      <c r="AG2068" s="1" t="s">
        <v>4948</v>
      </c>
      <c r="AH2068" s="1" t="s">
        <v>731</v>
      </c>
      <c r="AI2068" s="1"/>
      <c r="AJ2068" s="1" t="s">
        <v>55</v>
      </c>
      <c r="AK2068" t="s">
        <v>17139</v>
      </c>
      <c r="AL2068" s="1">
        <v>5</v>
      </c>
      <c r="AM2068" s="1" t="s">
        <v>7658</v>
      </c>
    </row>
    <row r="2069" spans="1:39" ht="12.75" customHeight="1">
      <c r="A2069" s="1"/>
      <c r="B2069" s="1" t="s">
        <v>7665</v>
      </c>
      <c r="C2069" s="1" t="s">
        <v>7666</v>
      </c>
      <c r="D2069" s="3" t="str">
        <f ca="1">IFERROR(__xludf.DUMMYFUNCTION("PROPER(REGEXEXTRACT(B1966, ""(?:https?:\/\/)?(?:www\.)?([a-zA-Z0-9-]+)\.""))"),"Skyscanner")</f>
        <v>Skyscanner</v>
      </c>
      <c r="E2069" s="1" t="s">
        <v>7667</v>
      </c>
      <c r="F2069" s="1">
        <v>10.3284012</v>
      </c>
      <c r="G2069" s="1">
        <v>124.0413367</v>
      </c>
      <c r="H2069" s="1" t="s">
        <v>7668</v>
      </c>
      <c r="I2069" s="1" t="s">
        <v>2622</v>
      </c>
      <c r="J2069" s="1">
        <f>IF(K2069="URBAN",1,IF(K2069="SUBURBAN",2,IF(K2069="RURAL",3,"")))</f>
        <v>2</v>
      </c>
      <c r="K2069" s="1" t="s">
        <v>84</v>
      </c>
      <c r="L2069" s="18">
        <v>46082</v>
      </c>
      <c r="M2069" s="49">
        <v>0.58333333333333337</v>
      </c>
      <c r="N2069" s="18">
        <v>46083</v>
      </c>
      <c r="O2069" s="56">
        <v>0.47916666666666669</v>
      </c>
      <c r="P2069" s="31" t="str">
        <f>TEXT($L2069, "dddd")</f>
        <v>Sunday</v>
      </c>
      <c r="Q2069" s="39" t="s">
        <v>111</v>
      </c>
      <c r="R2069" s="39">
        <v>2854</v>
      </c>
      <c r="S2069" s="1" t="str">
        <f>IF(OR(MONTH(L2069)=12, MONTH(L2069)&lt;=5), "Dry Season", "Wet Season")</f>
        <v>Dry Season</v>
      </c>
      <c r="T2069" s="1">
        <v>1</v>
      </c>
      <c r="U2069" s="1">
        <v>0</v>
      </c>
      <c r="V2069" s="1">
        <v>0</v>
      </c>
      <c r="W2069" s="2">
        <f>IF(ISNUMBER(SEARCH("N/A", X2069)), 0, 1)</f>
        <v>0</v>
      </c>
      <c r="X2069" s="1" t="s">
        <v>44</v>
      </c>
      <c r="Y2069" s="1"/>
      <c r="Z2069" s="1"/>
      <c r="AA2069" s="11" cm="1">
        <f t="array" ref="AA2069">IF(ISBLANK(Y2069), 0, VINCentyInvDistance(F2069,G2069,Y2069,Z2069))</f>
        <v>0</v>
      </c>
      <c r="AB2069" s="1">
        <v>0</v>
      </c>
      <c r="AC2069" s="1">
        <v>0</v>
      </c>
      <c r="AD2069" s="1">
        <v>0</v>
      </c>
      <c r="AE2069" s="1">
        <v>35</v>
      </c>
      <c r="AF2069" s="1">
        <v>1</v>
      </c>
      <c r="AG2069" s="1" t="s">
        <v>4948</v>
      </c>
      <c r="AH2069" s="1" t="s">
        <v>731</v>
      </c>
      <c r="AI2069" s="1" t="str">
        <f>TRIM(MID(SUBSTITUTE($H2069,",",REPT(" ",200)),(LEN($H2069)-LEN(SUBSTITUTE($H2069,",",""))-2)*200+1,200))</f>
        <v>Lapu-Lapu</v>
      </c>
      <c r="AJ2069" s="1" t="s">
        <v>55</v>
      </c>
      <c r="AK2069" t="s">
        <v>17140</v>
      </c>
      <c r="AL2069" s="2">
        <v>0</v>
      </c>
      <c r="AM2069" s="1"/>
    </row>
    <row r="2070" spans="1:39" ht="12.75" customHeight="1">
      <c r="A2070" s="1"/>
      <c r="B2070" s="1" t="s">
        <v>7673</v>
      </c>
      <c r="C2070" s="1" t="s">
        <v>7674</v>
      </c>
      <c r="D2070" s="3" t="str">
        <f ca="1">IFERROR(__xludf.DUMMYFUNCTION("PROPER(REGEXEXTRACT(B1968, ""(?:https?:\/\/)?(?:www\.)?([a-zA-Z0-9-]+)\.""))"),"Skyscanner")</f>
        <v>Skyscanner</v>
      </c>
      <c r="E2070" s="1" t="s">
        <v>7675</v>
      </c>
      <c r="F2070" s="1">
        <v>10.318479999999999</v>
      </c>
      <c r="G2070" s="1">
        <v>124.02961000000001</v>
      </c>
      <c r="H2070" s="1" t="s">
        <v>7269</v>
      </c>
      <c r="I2070" s="1" t="s">
        <v>2622</v>
      </c>
      <c r="J2070" s="1">
        <f>IF(K2070="URBAN",1,IF(K2070="SUBURBAN",2,IF(K2070="RURAL",3,"")))</f>
        <v>2</v>
      </c>
      <c r="K2070" s="1" t="s">
        <v>84</v>
      </c>
      <c r="L2070" s="18">
        <v>46082</v>
      </c>
      <c r="M2070" s="49">
        <v>0.625</v>
      </c>
      <c r="N2070" s="18">
        <v>46083</v>
      </c>
      <c r="O2070" s="56">
        <v>0.5</v>
      </c>
      <c r="P2070" s="31" t="str">
        <f>TEXT($L2070, "dddd")</f>
        <v>Sunday</v>
      </c>
      <c r="Q2070" s="39" t="s">
        <v>111</v>
      </c>
      <c r="R2070" s="39">
        <v>867</v>
      </c>
      <c r="S2070" s="1" t="str">
        <f>IF(OR(MONTH(L2070)=12, MONTH(L2070)&lt;=5), "Dry Season", "Wet Season")</f>
        <v>Dry Season</v>
      </c>
      <c r="T2070" s="1">
        <v>1</v>
      </c>
      <c r="U2070" s="1">
        <v>1</v>
      </c>
      <c r="V2070" s="1">
        <v>0</v>
      </c>
      <c r="W2070" s="2">
        <f>IF(ISNUMBER(SEARCH("N/A", X2070)), 0, 1)</f>
        <v>0</v>
      </c>
      <c r="X2070" s="1" t="s">
        <v>44</v>
      </c>
      <c r="Y2070" s="1"/>
      <c r="Z2070" s="1"/>
      <c r="AA2070" s="11" cm="1">
        <f t="array" ref="AA2070">IF(ISBLANK(Y2070), 0, VINCentyInvDistance(F2070,G2070,Y2070,Z2070))</f>
        <v>0</v>
      </c>
      <c r="AB2070" s="1">
        <v>1</v>
      </c>
      <c r="AC2070" s="1">
        <v>7.2</v>
      </c>
      <c r="AD2070" s="1">
        <v>1.7</v>
      </c>
      <c r="AE2070" s="1">
        <v>15</v>
      </c>
      <c r="AF2070" s="1">
        <v>1</v>
      </c>
      <c r="AG2070" s="1" t="s">
        <v>731</v>
      </c>
      <c r="AH2070" s="1" t="s">
        <v>731</v>
      </c>
      <c r="AI2070" s="1"/>
      <c r="AJ2070" s="1" t="s">
        <v>55</v>
      </c>
      <c r="AK2070" t="s">
        <v>17141</v>
      </c>
      <c r="AL2070" s="1">
        <v>3</v>
      </c>
      <c r="AM2070" s="1" t="s">
        <v>7676</v>
      </c>
    </row>
    <row r="2071" spans="1:39" ht="12.75" customHeight="1">
      <c r="A2071" s="1"/>
      <c r="B2071" s="1" t="s">
        <v>7677</v>
      </c>
      <c r="C2071" s="1" t="s">
        <v>7678</v>
      </c>
      <c r="D2071" s="3" t="str">
        <f ca="1">IFERROR(__xludf.DUMMYFUNCTION("PROPER(REGEXEXTRACT(B1969, ""(?:https?:\/\/)?(?:www\.)?([a-zA-Z0-9-]+)\.""))"),"Skyscanner")</f>
        <v>Skyscanner</v>
      </c>
      <c r="E2071" s="1" t="s">
        <v>7679</v>
      </c>
      <c r="F2071" s="1">
        <v>10.301534999999999</v>
      </c>
      <c r="G2071" s="1">
        <v>123.99334500000001</v>
      </c>
      <c r="H2071" s="1" t="s">
        <v>7680</v>
      </c>
      <c r="I2071" s="1" t="s">
        <v>2622</v>
      </c>
      <c r="J2071" s="1">
        <f>IF(K2071="URBAN",1,IF(K2071="SUBURBAN",2,IF(K2071="RURAL",3,"")))</f>
        <v>2</v>
      </c>
      <c r="K2071" s="1" t="s">
        <v>84</v>
      </c>
      <c r="L2071" s="18">
        <v>46082</v>
      </c>
      <c r="M2071" s="49">
        <v>0.5</v>
      </c>
      <c r="N2071" s="18">
        <v>46083</v>
      </c>
      <c r="O2071" s="56">
        <v>0.45833333333333331</v>
      </c>
      <c r="P2071" s="31" t="str">
        <f>TEXT($L2071, "dddd")</f>
        <v>Sunday</v>
      </c>
      <c r="Q2071" s="39" t="s">
        <v>111</v>
      </c>
      <c r="R2071" s="39">
        <v>2410</v>
      </c>
      <c r="S2071" s="1" t="str">
        <f>IF(OR(MONTH(L2071)=12, MONTH(L2071)&lt;=5), "Dry Season", "Wet Season")</f>
        <v>Dry Season</v>
      </c>
      <c r="T2071" s="1">
        <v>1</v>
      </c>
      <c r="U2071" s="1">
        <v>1</v>
      </c>
      <c r="V2071" s="1">
        <v>1</v>
      </c>
      <c r="W2071" s="2">
        <f>IF(ISNUMBER(SEARCH("N/A", X2071)), 0, 1)</f>
        <v>0</v>
      </c>
      <c r="X2071" s="1" t="s">
        <v>44</v>
      </c>
      <c r="Y2071" s="1"/>
      <c r="Z2071" s="1"/>
      <c r="AA2071" s="11" cm="1">
        <f t="array" ref="AA2071">IF(ISBLANK(Y2071), 0, VINCentyInvDistance(F2071,G2071,Y2071,Z2071))</f>
        <v>0</v>
      </c>
      <c r="AB2071" s="1">
        <v>0</v>
      </c>
      <c r="AC2071" s="1">
        <v>0</v>
      </c>
      <c r="AD2071" s="1">
        <v>0</v>
      </c>
      <c r="AE2071" s="1">
        <v>9</v>
      </c>
      <c r="AF2071" s="1">
        <v>1</v>
      </c>
      <c r="AG2071" s="1" t="s">
        <v>731</v>
      </c>
      <c r="AH2071" s="1" t="s">
        <v>731</v>
      </c>
      <c r="AI2071" s="1" t="str">
        <f>TRIM(MID(SUBSTITUTE($H2071,",",REPT(" ",200)),(LEN($H2071)-LEN(SUBSTITUTE($H2071,",",""))-2)*200+1,200))</f>
        <v>Central Visayas</v>
      </c>
      <c r="AJ2071" s="1" t="s">
        <v>55</v>
      </c>
      <c r="AK2071" t="s">
        <v>7681</v>
      </c>
      <c r="AL2071" s="2">
        <v>0</v>
      </c>
      <c r="AM2071" s="1" t="s">
        <v>7682</v>
      </c>
    </row>
    <row r="2072" spans="1:39" ht="12.75" customHeight="1">
      <c r="A2072" s="1"/>
      <c r="B2072" s="1" t="s">
        <v>7683</v>
      </c>
      <c r="C2072" s="1" t="s">
        <v>7684</v>
      </c>
      <c r="D2072" s="3" t="str">
        <f ca="1">IFERROR(__xludf.DUMMYFUNCTION("PROPER(REGEXEXTRACT(B1970, ""(?:https?:\/\/)?(?:www\.)?([a-zA-Z0-9-]+)\.""))"),"Skyscanner")</f>
        <v>Skyscanner</v>
      </c>
      <c r="E2072" s="1" t="s">
        <v>7685</v>
      </c>
      <c r="F2072" s="1">
        <v>10.314970000000001</v>
      </c>
      <c r="G2072" s="1">
        <v>124.02669</v>
      </c>
      <c r="H2072" s="1" t="s">
        <v>7686</v>
      </c>
      <c r="I2072" s="1" t="s">
        <v>2622</v>
      </c>
      <c r="J2072" s="1">
        <f>IF(K2072="URBAN",1,IF(K2072="SUBURBAN",2,IF(K2072="RURAL",3,"")))</f>
        <v>2</v>
      </c>
      <c r="K2072" s="1" t="s">
        <v>84</v>
      </c>
      <c r="L2072" s="18">
        <v>46082</v>
      </c>
      <c r="M2072" s="49">
        <v>0.58333333333333337</v>
      </c>
      <c r="N2072" s="18">
        <v>46083</v>
      </c>
      <c r="O2072" s="56">
        <v>0.5</v>
      </c>
      <c r="P2072" s="31" t="str">
        <f>TEXT($L2072, "dddd")</f>
        <v>Sunday</v>
      </c>
      <c r="Q2072" s="39" t="s">
        <v>111</v>
      </c>
      <c r="R2072" s="39">
        <v>7292</v>
      </c>
      <c r="S2072" s="1" t="str">
        <f>IF(OR(MONTH(L2072)=12, MONTH(L2072)&lt;=5), "Dry Season", "Wet Season")</f>
        <v>Dry Season</v>
      </c>
      <c r="T2072" s="1">
        <v>1</v>
      </c>
      <c r="U2072" s="1">
        <v>1</v>
      </c>
      <c r="V2072" s="1">
        <v>1</v>
      </c>
      <c r="W2072" s="2">
        <f>IF(ISNUMBER(SEARCH("N/A", X2072)), 0, 1)</f>
        <v>0</v>
      </c>
      <c r="X2072" s="1" t="s">
        <v>44</v>
      </c>
      <c r="Y2072" s="1"/>
      <c r="Z2072" s="1"/>
      <c r="AA2072" s="11" cm="1">
        <f t="array" ref="AA2072">IF(ISBLANK(Y2072), 0, VINCentyInvDistance(F2072,G2072,Y2072,Z2072))</f>
        <v>0</v>
      </c>
      <c r="AB2072" s="1">
        <v>1</v>
      </c>
      <c r="AC2072" s="1">
        <v>4</v>
      </c>
      <c r="AD2072" s="1">
        <v>4</v>
      </c>
      <c r="AE2072" s="1">
        <v>1</v>
      </c>
      <c r="AF2072" s="1">
        <v>1</v>
      </c>
      <c r="AG2072" s="1" t="s">
        <v>731</v>
      </c>
      <c r="AH2072" s="1" t="s">
        <v>731</v>
      </c>
      <c r="AI2072" s="1" t="str">
        <f>TRIM(MID(SUBSTITUTE($H2072,",",REPT(" ",200)),(LEN($H2072)-LEN(SUBSTITUTE($H2072,",",""))-2)*200+1,200))</f>
        <v>Central Visayas</v>
      </c>
      <c r="AJ2072" s="1" t="s">
        <v>55</v>
      </c>
      <c r="AK2072" t="s">
        <v>17142</v>
      </c>
      <c r="AL2072" s="2">
        <v>0</v>
      </c>
      <c r="AM2072" s="1" t="s">
        <v>7687</v>
      </c>
    </row>
    <row r="2073" spans="1:39" ht="12.75" customHeight="1">
      <c r="A2073" s="1"/>
      <c r="B2073" s="1" t="s">
        <v>7688</v>
      </c>
      <c r="C2073" s="1" t="s">
        <v>7689</v>
      </c>
      <c r="D2073" s="3" t="str">
        <f ca="1">IFERROR(__xludf.DUMMYFUNCTION("PROPER(REGEXEXTRACT(B1971, ""(?:https?:\/\/)?(?:www\.)?([a-zA-Z0-9-]+)\.""))"),"Skyscanner")</f>
        <v>Skyscanner</v>
      </c>
      <c r="E2073" s="1" t="s">
        <v>7690</v>
      </c>
      <c r="F2073" s="1">
        <v>10.30828</v>
      </c>
      <c r="G2073" s="1">
        <v>124.01748000000001</v>
      </c>
      <c r="H2073" s="1" t="s">
        <v>7691</v>
      </c>
      <c r="I2073" s="1" t="s">
        <v>2622</v>
      </c>
      <c r="J2073" s="1">
        <f>IF(K2073="URBAN",1,IF(K2073="SUBURBAN",2,IF(K2073="RURAL",3,"")))</f>
        <v>2</v>
      </c>
      <c r="K2073" s="1" t="s">
        <v>84</v>
      </c>
      <c r="L2073" s="18">
        <v>46082</v>
      </c>
      <c r="M2073" s="49">
        <v>0.625</v>
      </c>
      <c r="N2073" s="18">
        <v>46083</v>
      </c>
      <c r="O2073" s="56">
        <v>0.5</v>
      </c>
      <c r="P2073" s="31" t="str">
        <f>TEXT($L2073, "dddd")</f>
        <v>Sunday</v>
      </c>
      <c r="Q2073" s="39" t="s">
        <v>111</v>
      </c>
      <c r="R2073" s="39">
        <v>997</v>
      </c>
      <c r="S2073" s="1" t="str">
        <f>IF(OR(MONTH(L2073)=12, MONTH(L2073)&lt;=5), "Dry Season", "Wet Season")</f>
        <v>Dry Season</v>
      </c>
      <c r="T2073" s="1">
        <v>1</v>
      </c>
      <c r="U2073" s="1">
        <v>0</v>
      </c>
      <c r="V2073" s="1">
        <v>0</v>
      </c>
      <c r="W2073" s="2">
        <f>IF(ISNUMBER(SEARCH("N/A", X2073)), 0, 1)</f>
        <v>0</v>
      </c>
      <c r="X2073" s="1" t="s">
        <v>44</v>
      </c>
      <c r="Y2073" s="1"/>
      <c r="Z2073" s="1"/>
      <c r="AA2073" s="11" cm="1">
        <f t="array" ref="AA2073">IF(ISBLANK(Y2073), 0, VINCentyInvDistance(F2073,G2073,Y2073,Z2073))</f>
        <v>0</v>
      </c>
      <c r="AB2073" s="1">
        <v>0</v>
      </c>
      <c r="AC2073" s="1">
        <v>3</v>
      </c>
      <c r="AD2073" s="1">
        <v>4.3</v>
      </c>
      <c r="AE2073" s="1">
        <v>6</v>
      </c>
      <c r="AF2073" s="1">
        <v>1</v>
      </c>
      <c r="AG2073" s="1" t="s">
        <v>731</v>
      </c>
      <c r="AH2073" s="1" t="s">
        <v>731</v>
      </c>
      <c r="AI2073" s="1" t="str">
        <f>TRIM(MID(SUBSTITUTE($H2073,",",REPT(" ",200)),(LEN($H2073)-LEN(SUBSTITUTE($H2073,",",""))-2)*200+1,200))</f>
        <v>Central Visayas</v>
      </c>
      <c r="AJ2073" s="1" t="s">
        <v>55</v>
      </c>
      <c r="AK2073" t="s">
        <v>17143</v>
      </c>
      <c r="AL2073" s="2">
        <v>0</v>
      </c>
      <c r="AM2073" s="1" t="s">
        <v>7692</v>
      </c>
    </row>
    <row r="2074" spans="1:39" ht="12.75" customHeight="1">
      <c r="A2074" s="1"/>
      <c r="B2074" s="1" t="s">
        <v>7693</v>
      </c>
      <c r="C2074" s="1" t="s">
        <v>7694</v>
      </c>
      <c r="D2074" s="3" t="str">
        <f ca="1">IFERROR(__xludf.DUMMYFUNCTION("PROPER(REGEXEXTRACT(B1972, ""(?:https?:\/\/)?(?:www\.)?([a-zA-Z0-9-]+)\.""))"),"Skyscanner")</f>
        <v>Skyscanner</v>
      </c>
      <c r="E2074" s="1" t="s">
        <v>7695</v>
      </c>
      <c r="F2074" s="1">
        <v>10.3058</v>
      </c>
      <c r="G2074" s="1">
        <v>123.95238999999999</v>
      </c>
      <c r="H2074" s="1" t="s">
        <v>7696</v>
      </c>
      <c r="I2074" s="1" t="s">
        <v>2622</v>
      </c>
      <c r="J2074" s="1">
        <f>IF(K2074="URBAN",1,IF(K2074="SUBURBAN",2,IF(K2074="RURAL",3,"")))</f>
        <v>2</v>
      </c>
      <c r="K2074" s="1" t="s">
        <v>84</v>
      </c>
      <c r="L2074" s="18">
        <v>46082</v>
      </c>
      <c r="M2074" s="49">
        <v>0.58333333333333337</v>
      </c>
      <c r="N2074" s="18">
        <v>46083</v>
      </c>
      <c r="O2074" s="56">
        <v>0.5</v>
      </c>
      <c r="P2074" s="31" t="str">
        <f>TEXT($L2074, "dddd")</f>
        <v>Sunday</v>
      </c>
      <c r="Q2074" s="39" t="s">
        <v>111</v>
      </c>
      <c r="R2074" s="39">
        <v>921</v>
      </c>
      <c r="S2074" s="1" t="str">
        <f>IF(OR(MONTH(L2074)=12, MONTH(L2074)&lt;=5), "Dry Season", "Wet Season")</f>
        <v>Dry Season</v>
      </c>
      <c r="T2074" s="1">
        <v>1</v>
      </c>
      <c r="U2074" s="1">
        <v>0</v>
      </c>
      <c r="V2074" s="1">
        <v>0</v>
      </c>
      <c r="W2074" s="2">
        <f>IF(ISNUMBER(SEARCH("N/A", X2074)), 0, 1)</f>
        <v>0</v>
      </c>
      <c r="X2074" s="1" t="s">
        <v>44</v>
      </c>
      <c r="Y2074" s="1"/>
      <c r="Z2074" s="1"/>
      <c r="AA2074" s="11" cm="1">
        <f t="array" ref="AA2074">IF(ISBLANK(Y2074), 0, VINCentyInvDistance(F2074,G2074,Y2074,Z2074))</f>
        <v>0</v>
      </c>
      <c r="AB2074" s="1">
        <v>0</v>
      </c>
      <c r="AC2074" s="1">
        <v>8.8000000000000007</v>
      </c>
      <c r="AD2074" s="1">
        <v>3.3</v>
      </c>
      <c r="AE2074" s="1">
        <v>15</v>
      </c>
      <c r="AF2074" s="1">
        <v>1</v>
      </c>
      <c r="AG2074" s="1" t="s">
        <v>731</v>
      </c>
      <c r="AH2074" s="1" t="s">
        <v>731</v>
      </c>
      <c r="AI2074" s="1"/>
      <c r="AJ2074" s="1" t="s">
        <v>55</v>
      </c>
      <c r="AK2074" t="s">
        <v>17144</v>
      </c>
      <c r="AL2074" s="1">
        <v>2</v>
      </c>
      <c r="AM2074" s="1" t="s">
        <v>7698</v>
      </c>
    </row>
    <row r="2075" spans="1:39" ht="12.75" customHeight="1">
      <c r="A2075" s="1"/>
      <c r="B2075" s="1" t="s">
        <v>7699</v>
      </c>
      <c r="C2075" s="1" t="s">
        <v>7700</v>
      </c>
      <c r="D2075" s="3" t="str">
        <f ca="1">IFERROR(__xludf.DUMMYFUNCTION("PROPER(REGEXEXTRACT(B1973, ""(?:https?:\/\/)?(?:www\.)?([a-zA-Z0-9-]+)\.""))"),"Skyscanner")</f>
        <v>Skyscanner</v>
      </c>
      <c r="E2075" s="1" t="s">
        <v>7701</v>
      </c>
      <c r="F2075" s="1">
        <v>10.315939999999999</v>
      </c>
      <c r="G2075" s="1">
        <v>123.96011</v>
      </c>
      <c r="H2075" s="1" t="s">
        <v>7254</v>
      </c>
      <c r="I2075" s="1" t="s">
        <v>2622</v>
      </c>
      <c r="J2075" s="1">
        <f>IF(K2075="URBAN",1,IF(K2075="SUBURBAN",2,IF(K2075="RURAL",3,"")))</f>
        <v>2</v>
      </c>
      <c r="K2075" s="1" t="s">
        <v>84</v>
      </c>
      <c r="L2075" s="18">
        <v>46082</v>
      </c>
      <c r="M2075" s="49">
        <v>0.58333333333333337</v>
      </c>
      <c r="N2075" s="18">
        <v>46083</v>
      </c>
      <c r="O2075" s="56">
        <v>0.5</v>
      </c>
      <c r="P2075" s="31" t="str">
        <f>TEXT($L2075, "dddd")</f>
        <v>Sunday</v>
      </c>
      <c r="Q2075" s="39" t="s">
        <v>111</v>
      </c>
      <c r="R2075" s="39">
        <v>1351</v>
      </c>
      <c r="S2075" s="1" t="str">
        <f>IF(OR(MONTH(L2075)=12, MONTH(L2075)&lt;=5), "Dry Season", "Wet Season")</f>
        <v>Dry Season</v>
      </c>
      <c r="T2075" s="1">
        <v>1</v>
      </c>
      <c r="U2075" s="1">
        <v>0</v>
      </c>
      <c r="V2075" s="1">
        <v>0</v>
      </c>
      <c r="W2075" s="2">
        <f>IF(ISNUMBER(SEARCH("N/A", X2075)), 0, 1)</f>
        <v>0</v>
      </c>
      <c r="X2075" s="1" t="s">
        <v>44</v>
      </c>
      <c r="Y2075" s="1"/>
      <c r="Z2075" s="1"/>
      <c r="AA2075" s="11" cm="1">
        <f t="array" ref="AA2075">IF(ISBLANK(Y2075), 0, VINCentyInvDistance(F2075,G2075,Y2075,Z2075))</f>
        <v>0</v>
      </c>
      <c r="AB2075" s="1">
        <v>0</v>
      </c>
      <c r="AC2075" s="1">
        <v>6</v>
      </c>
      <c r="AD2075" s="1">
        <v>4.4000000000000004</v>
      </c>
      <c r="AE2075" s="1">
        <v>42</v>
      </c>
      <c r="AF2075" s="1">
        <v>1</v>
      </c>
      <c r="AG2075" s="1" t="s">
        <v>4948</v>
      </c>
      <c r="AH2075" s="1" t="s">
        <v>731</v>
      </c>
      <c r="AI2075" s="1" t="str">
        <f>TRIM(MID(SUBSTITUTE($H2075,",",REPT(" ",200)),(LEN($H2075)-LEN(SUBSTITUTE($H2075,",",""))-2)*200+1,200))</f>
        <v>Central Visayas</v>
      </c>
      <c r="AJ2075" s="1" t="s">
        <v>55</v>
      </c>
      <c r="AK2075" t="s">
        <v>7702</v>
      </c>
      <c r="AL2075" s="2">
        <v>0</v>
      </c>
      <c r="AM2075" s="1" t="s">
        <v>7703</v>
      </c>
    </row>
    <row r="2076" spans="1:39" ht="12.75" customHeight="1">
      <c r="A2076" s="1"/>
      <c r="B2076" s="1" t="s">
        <v>7704</v>
      </c>
      <c r="C2076" s="1" t="s">
        <v>7705</v>
      </c>
      <c r="D2076" s="3" t="str">
        <f ca="1">IFERROR(__xludf.DUMMYFUNCTION("PROPER(REGEXEXTRACT(B1974, ""(?:https?:\/\/)?(?:www\.)?([a-zA-Z0-9-]+)\.""))"),"Skyscanner")</f>
        <v>Skyscanner</v>
      </c>
      <c r="E2076" s="1" t="s">
        <v>7706</v>
      </c>
      <c r="F2076" s="1">
        <v>10.322329999999999</v>
      </c>
      <c r="G2076" s="1">
        <v>123.97662</v>
      </c>
      <c r="H2076" s="1" t="s">
        <v>7235</v>
      </c>
      <c r="I2076" s="1" t="s">
        <v>2622</v>
      </c>
      <c r="J2076" s="1">
        <f>IF(K2076="URBAN",1,IF(K2076="SUBURBAN",2,IF(K2076="RURAL",3,"")))</f>
        <v>2</v>
      </c>
      <c r="K2076" s="1" t="s">
        <v>84</v>
      </c>
      <c r="L2076" s="18">
        <v>46082</v>
      </c>
      <c r="M2076" s="49">
        <v>0.58333333333333337</v>
      </c>
      <c r="N2076" s="18">
        <v>46083</v>
      </c>
      <c r="O2076" s="56">
        <v>0.5</v>
      </c>
      <c r="P2076" s="31" t="str">
        <f>TEXT($L2076, "dddd")</f>
        <v>Sunday</v>
      </c>
      <c r="Q2076" s="39" t="s">
        <v>111</v>
      </c>
      <c r="R2076" s="39">
        <v>662</v>
      </c>
      <c r="S2076" s="1" t="str">
        <f>IF(OR(MONTH(L2076)=12, MONTH(L2076)&lt;=5), "Dry Season", "Wet Season")</f>
        <v>Dry Season</v>
      </c>
      <c r="T2076" s="1">
        <v>1</v>
      </c>
      <c r="U2076" s="1">
        <v>1</v>
      </c>
      <c r="V2076" s="1">
        <v>0</v>
      </c>
      <c r="W2076" s="2">
        <f>IF(ISNUMBER(SEARCH("N/A", X2076)), 0, 1)</f>
        <v>0</v>
      </c>
      <c r="X2076" s="1" t="s">
        <v>44</v>
      </c>
      <c r="Y2076" s="1"/>
      <c r="Z2076" s="1"/>
      <c r="AA2076" s="11" cm="1">
        <f t="array" ref="AA2076">IF(ISBLANK(Y2076), 0, VINCentyInvDistance(F2076,G2076,Y2076,Z2076))</f>
        <v>0</v>
      </c>
      <c r="AB2076" s="1">
        <v>1</v>
      </c>
      <c r="AC2076" s="1">
        <v>0</v>
      </c>
      <c r="AD2076" s="1">
        <v>0</v>
      </c>
      <c r="AE2076" s="1">
        <v>0</v>
      </c>
      <c r="AF2076" s="1">
        <v>1</v>
      </c>
      <c r="AG2076" s="1" t="s">
        <v>4948</v>
      </c>
      <c r="AH2076" s="1" t="s">
        <v>731</v>
      </c>
      <c r="AI2076" s="1" t="str">
        <f>TRIM(MID(SUBSTITUTE($H2076,",",REPT(" ",200)),(LEN($H2076)-LEN(SUBSTITUTE($H2076,",",""))-2)*200+1,200))</f>
        <v>Central Visayas</v>
      </c>
      <c r="AJ2076" s="1" t="s">
        <v>55</v>
      </c>
      <c r="AK2076" t="s">
        <v>17145</v>
      </c>
      <c r="AL2076" s="2">
        <v>0</v>
      </c>
      <c r="AM2076" s="1" t="s">
        <v>7707</v>
      </c>
    </row>
    <row r="2077" spans="1:39" ht="12.75" customHeight="1">
      <c r="A2077" s="1"/>
      <c r="B2077" s="1" t="s">
        <v>7708</v>
      </c>
      <c r="C2077" s="1" t="s">
        <v>7709</v>
      </c>
      <c r="D2077" s="3" t="str">
        <f ca="1">IFERROR(__xludf.DUMMYFUNCTION("PROPER(REGEXEXTRACT(B1975, ""(?:https?:\/\/)?(?:www\.)?([a-zA-Z0-9-]+)\.""))"),"Skyscanner")</f>
        <v>Skyscanner</v>
      </c>
      <c r="E2077" s="1" t="s">
        <v>7710</v>
      </c>
      <c r="F2077" s="1">
        <v>10.284179999999999</v>
      </c>
      <c r="G2077" s="1">
        <v>123.9945</v>
      </c>
      <c r="H2077" s="1" t="s">
        <v>7561</v>
      </c>
      <c r="I2077" s="1" t="s">
        <v>2622</v>
      </c>
      <c r="J2077" s="1">
        <f>IF(K2077="URBAN",1,IF(K2077="SUBURBAN",2,IF(K2077="RURAL",3,"")))</f>
        <v>2</v>
      </c>
      <c r="K2077" s="1" t="s">
        <v>84</v>
      </c>
      <c r="L2077" s="18">
        <v>46082</v>
      </c>
      <c r="M2077" s="49">
        <v>0.45833333333333331</v>
      </c>
      <c r="N2077" s="18">
        <v>46083</v>
      </c>
      <c r="O2077" s="56">
        <v>0.5</v>
      </c>
      <c r="P2077" s="31" t="str">
        <f>TEXT($L2077, "dddd")</f>
        <v>Sunday</v>
      </c>
      <c r="Q2077" s="39" t="s">
        <v>111</v>
      </c>
      <c r="R2077" s="39">
        <v>663</v>
      </c>
      <c r="S2077" s="1" t="str">
        <f>IF(OR(MONTH(L2077)=12, MONTH(L2077)&lt;=5), "Dry Season", "Wet Season")</f>
        <v>Dry Season</v>
      </c>
      <c r="T2077" s="1">
        <v>1</v>
      </c>
      <c r="U2077" s="1">
        <v>0</v>
      </c>
      <c r="V2077" s="1">
        <v>0</v>
      </c>
      <c r="W2077" s="2">
        <f>IF(ISNUMBER(SEARCH("N/A", X2077)), 0, 1)</f>
        <v>0</v>
      </c>
      <c r="X2077" s="1" t="s">
        <v>44</v>
      </c>
      <c r="Y2077" s="1"/>
      <c r="Z2077" s="1"/>
      <c r="AA2077" s="11" cm="1">
        <f t="array" ref="AA2077">IF(ISBLANK(Y2077), 0, VINCentyInvDistance(F2077,G2077,Y2077,Z2077))</f>
        <v>0</v>
      </c>
      <c r="AB2077" s="1">
        <v>0</v>
      </c>
      <c r="AC2077" s="1">
        <v>0</v>
      </c>
      <c r="AD2077" s="1">
        <v>0</v>
      </c>
      <c r="AE2077" s="1">
        <v>33</v>
      </c>
      <c r="AF2077" s="1">
        <v>1</v>
      </c>
      <c r="AG2077" s="1" t="s">
        <v>731</v>
      </c>
      <c r="AH2077" s="1" t="s">
        <v>731</v>
      </c>
      <c r="AI2077" s="1"/>
      <c r="AJ2077" s="1" t="s">
        <v>55</v>
      </c>
      <c r="AK2077" t="s">
        <v>17146</v>
      </c>
      <c r="AL2077" s="1">
        <v>2</v>
      </c>
      <c r="AM2077" s="1" t="s">
        <v>7711</v>
      </c>
    </row>
    <row r="2078" spans="1:39" ht="12.75" customHeight="1">
      <c r="A2078" s="1"/>
      <c r="B2078" s="1" t="s">
        <v>7712</v>
      </c>
      <c r="C2078" s="1" t="s">
        <v>7713</v>
      </c>
      <c r="D2078" s="3" t="str">
        <f ca="1">IFERROR(__xludf.DUMMYFUNCTION("PROPER(REGEXEXTRACT(B1976, ""(?:https?:\/\/)?(?:www\.)?([a-zA-Z0-9-]+)\.""))"),"Skyscanner")</f>
        <v>Skyscanner</v>
      </c>
      <c r="E2078" s="1" t="s">
        <v>7714</v>
      </c>
      <c r="F2078" s="1">
        <v>10.27256</v>
      </c>
      <c r="G2078" s="1">
        <v>123.97798899999999</v>
      </c>
      <c r="H2078" s="1" t="s">
        <v>7421</v>
      </c>
      <c r="I2078" s="1" t="s">
        <v>2622</v>
      </c>
      <c r="J2078" s="1">
        <f>IF(K2078="URBAN",1,IF(K2078="SUBURBAN",2,IF(K2078="RURAL",3,"")))</f>
        <v>2</v>
      </c>
      <c r="K2078" s="1" t="s">
        <v>84</v>
      </c>
      <c r="L2078" s="18">
        <v>46082</v>
      </c>
      <c r="M2078" s="49">
        <v>0.5</v>
      </c>
      <c r="N2078" s="18">
        <v>46083</v>
      </c>
      <c r="O2078" s="56">
        <v>0.5</v>
      </c>
      <c r="P2078" s="31" t="str">
        <f>TEXT($L2078, "dddd")</f>
        <v>Sunday</v>
      </c>
      <c r="Q2078" s="39" t="s">
        <v>111</v>
      </c>
      <c r="R2078" s="39">
        <v>663</v>
      </c>
      <c r="S2078" s="1" t="str">
        <f>IF(OR(MONTH(L2078)=12, MONTH(L2078)&lt;=5), "Dry Season", "Wet Season")</f>
        <v>Dry Season</v>
      </c>
      <c r="T2078" s="1">
        <v>1</v>
      </c>
      <c r="U2078" s="1">
        <v>0</v>
      </c>
      <c r="V2078" s="1">
        <v>0</v>
      </c>
      <c r="W2078" s="2">
        <f>IF(ISNUMBER(SEARCH("N/A", X2078)), 0, 1)</f>
        <v>0</v>
      </c>
      <c r="X2078" s="1" t="s">
        <v>44</v>
      </c>
      <c r="Y2078" s="1"/>
      <c r="Z2078" s="1"/>
      <c r="AA2078" s="11" cm="1">
        <f t="array" ref="AA2078">IF(ISBLANK(Y2078), 0, VINCentyInvDistance(F2078,G2078,Y2078,Z2078))</f>
        <v>0</v>
      </c>
      <c r="AB2078" s="1">
        <v>0</v>
      </c>
      <c r="AC2078" s="1">
        <v>0</v>
      </c>
      <c r="AD2078" s="1">
        <v>0</v>
      </c>
      <c r="AE2078" s="1">
        <v>33</v>
      </c>
      <c r="AF2078" s="1">
        <v>1</v>
      </c>
      <c r="AG2078" s="1" t="s">
        <v>731</v>
      </c>
      <c r="AH2078" s="1" t="s">
        <v>731</v>
      </c>
      <c r="AI2078" s="1" t="str">
        <f>TRIM(MID(SUBSTITUTE($H2078,",",REPT(" ",200)),(LEN($H2078)-LEN(SUBSTITUTE($H2078,",",""))-2)*200+1,200))</f>
        <v>Central Visayas</v>
      </c>
      <c r="AJ2078" s="1" t="s">
        <v>55</v>
      </c>
      <c r="AK2078" t="s">
        <v>7715</v>
      </c>
      <c r="AL2078" s="2">
        <v>0</v>
      </c>
      <c r="AM2078" s="1" t="s">
        <v>7716</v>
      </c>
    </row>
    <row r="2079" spans="1:39" ht="12.75" customHeight="1">
      <c r="A2079" s="1"/>
      <c r="B2079" s="1" t="s">
        <v>7717</v>
      </c>
      <c r="C2079" s="1" t="s">
        <v>7718</v>
      </c>
      <c r="D2079" s="3" t="str">
        <f ca="1">IFERROR(__xludf.DUMMYFUNCTION("PROPER(REGEXEXTRACT(B1977, ""(?:https?:\/\/)?(?:www\.)?([a-zA-Z0-9-]+)\.""))"),"Skyscanner")</f>
        <v>Skyscanner</v>
      </c>
      <c r="E2079" s="1" t="s">
        <v>7719</v>
      </c>
      <c r="F2079" s="1">
        <v>10.30875</v>
      </c>
      <c r="G2079" s="1">
        <v>123.95738</v>
      </c>
      <c r="H2079" s="1" t="s">
        <v>7720</v>
      </c>
      <c r="I2079" s="1" t="s">
        <v>2622</v>
      </c>
      <c r="J2079" s="1">
        <f>IF(K2079="URBAN",1,IF(K2079="SUBURBAN",2,IF(K2079="RURAL",3,"")))</f>
        <v>2</v>
      </c>
      <c r="K2079" s="1" t="s">
        <v>84</v>
      </c>
      <c r="L2079" s="18">
        <v>46082</v>
      </c>
      <c r="M2079" s="49">
        <v>0</v>
      </c>
      <c r="N2079" s="18">
        <v>46083</v>
      </c>
      <c r="O2079" s="56">
        <v>0.5</v>
      </c>
      <c r="P2079" s="31" t="str">
        <f>TEXT($L2079, "dddd")</f>
        <v>Sunday</v>
      </c>
      <c r="Q2079" s="39" t="s">
        <v>111</v>
      </c>
      <c r="R2079" s="39">
        <v>919</v>
      </c>
      <c r="S2079" s="1" t="str">
        <f>IF(OR(MONTH(L2079)=12, MONTH(L2079)&lt;=5), "Dry Season", "Wet Season")</f>
        <v>Dry Season</v>
      </c>
      <c r="T2079" s="1">
        <v>1</v>
      </c>
      <c r="U2079" s="1">
        <v>0</v>
      </c>
      <c r="V2079" s="1">
        <v>0</v>
      </c>
      <c r="W2079" s="2">
        <f>IF(ISNUMBER(SEARCH("N/A", X2079)), 0, 1)</f>
        <v>0</v>
      </c>
      <c r="X2079" s="1" t="s">
        <v>44</v>
      </c>
      <c r="Y2079" s="1"/>
      <c r="Z2079" s="1"/>
      <c r="AA2079" s="11" cm="1">
        <f t="array" ref="AA2079">IF(ISBLANK(Y2079), 0, VINCentyInvDistance(F2079,G2079,Y2079,Z2079))</f>
        <v>0</v>
      </c>
      <c r="AB2079" s="1">
        <v>0</v>
      </c>
      <c r="AC2079" s="1">
        <v>0</v>
      </c>
      <c r="AD2079" s="1">
        <v>0</v>
      </c>
      <c r="AE2079" s="1">
        <v>129</v>
      </c>
      <c r="AF2079" s="1">
        <v>1</v>
      </c>
      <c r="AG2079" s="1" t="s">
        <v>731</v>
      </c>
      <c r="AH2079" s="1" t="s">
        <v>731</v>
      </c>
      <c r="AI2079" s="1" t="str">
        <f>TRIM(MID(SUBSTITUTE($H2079,",",REPT(" ",200)),(LEN($H2079)-LEN(SUBSTITUTE($H2079,",",""))-2)*200+1,200))</f>
        <v>Central Visayas</v>
      </c>
      <c r="AJ2079" s="1" t="s">
        <v>55</v>
      </c>
      <c r="AK2079" t="s">
        <v>7721</v>
      </c>
      <c r="AL2079" s="2">
        <v>0</v>
      </c>
      <c r="AM2079" s="1" t="s">
        <v>7722</v>
      </c>
    </row>
    <row r="2080" spans="1:39" ht="12.75" customHeight="1">
      <c r="A2080" s="1"/>
      <c r="B2080" s="1" t="s">
        <v>7723</v>
      </c>
      <c r="C2080" s="1" t="s">
        <v>7724</v>
      </c>
      <c r="D2080" s="3" t="str">
        <f ca="1">IFERROR(__xludf.DUMMYFUNCTION("PROPER(REGEXEXTRACT(B1978, ""(?:https?:\/\/)?(?:www\.)?([a-zA-Z0-9-]+)\.""))"),"Skyscanner")</f>
        <v>Skyscanner</v>
      </c>
      <c r="E2080" s="1" t="s">
        <v>7725</v>
      </c>
      <c r="F2080" s="1">
        <v>10.272600000000001</v>
      </c>
      <c r="G2080" s="1">
        <v>123.97707</v>
      </c>
      <c r="H2080" s="1" t="s">
        <v>7421</v>
      </c>
      <c r="I2080" s="1" t="s">
        <v>2622</v>
      </c>
      <c r="J2080" s="1">
        <f>IF(K2080="URBAN",1,IF(K2080="SUBURBAN",2,IF(K2080="RURAL",3,"")))</f>
        <v>2</v>
      </c>
      <c r="K2080" s="1" t="s">
        <v>84</v>
      </c>
      <c r="L2080" s="18">
        <v>46082</v>
      </c>
      <c r="M2080" s="49">
        <v>0.58333333333333337</v>
      </c>
      <c r="N2080" s="18">
        <v>46083</v>
      </c>
      <c r="O2080" s="56">
        <v>0.5</v>
      </c>
      <c r="P2080" s="31" t="str">
        <f>TEXT($L2080, "dddd")</f>
        <v>Sunday</v>
      </c>
      <c r="Q2080" s="39" t="s">
        <v>111</v>
      </c>
      <c r="R2080" s="39">
        <v>2605</v>
      </c>
      <c r="S2080" s="1" t="str">
        <f>IF(OR(MONTH(L2080)=12, MONTH(L2080)&lt;=5), "Dry Season", "Wet Season")</f>
        <v>Dry Season</v>
      </c>
      <c r="T2080" s="1">
        <v>1</v>
      </c>
      <c r="U2080" s="1">
        <v>0</v>
      </c>
      <c r="V2080" s="1">
        <v>0</v>
      </c>
      <c r="W2080" s="2">
        <f>IF(ISNUMBER(SEARCH("N/A", X2080)), 0, 1)</f>
        <v>0</v>
      </c>
      <c r="X2080" s="1" t="s">
        <v>44</v>
      </c>
      <c r="Y2080" s="1"/>
      <c r="Z2080" s="1"/>
      <c r="AA2080" s="11" cm="1">
        <f t="array" ref="AA2080">IF(ISBLANK(Y2080), 0, VINCentyInvDistance(F2080,G2080,Y2080,Z2080))</f>
        <v>0</v>
      </c>
      <c r="AB2080" s="1">
        <v>0</v>
      </c>
      <c r="AC2080" s="1">
        <v>8</v>
      </c>
      <c r="AD2080" s="1">
        <v>4.2</v>
      </c>
      <c r="AE2080" s="1">
        <v>8</v>
      </c>
      <c r="AF2080" s="1">
        <v>1</v>
      </c>
      <c r="AG2080" s="1" t="s">
        <v>731</v>
      </c>
      <c r="AH2080" s="1" t="s">
        <v>731</v>
      </c>
      <c r="AI2080" s="1"/>
      <c r="AJ2080" s="1" t="s">
        <v>55</v>
      </c>
      <c r="AK2080" t="s">
        <v>7726</v>
      </c>
      <c r="AL2080" s="1">
        <v>2</v>
      </c>
      <c r="AM2080" s="1" t="s">
        <v>7727</v>
      </c>
    </row>
    <row r="2081" spans="1:39" ht="12.75" customHeight="1">
      <c r="A2081" s="1"/>
      <c r="B2081" s="1" t="s">
        <v>7175</v>
      </c>
      <c r="C2081" s="1" t="s">
        <v>7728</v>
      </c>
      <c r="D2081" s="3" t="str">
        <f ca="1">IFERROR(__xludf.DUMMYFUNCTION("PROPER(REGEXEXTRACT(B1979, ""(?:https?:\/\/)?(?:www\.)?([a-zA-Z0-9-]+)\.""))"),"Google")</f>
        <v>Google</v>
      </c>
      <c r="E2081" s="1" t="s">
        <v>7729</v>
      </c>
      <c r="F2081" s="1">
        <v>10.308770000000001</v>
      </c>
      <c r="G2081" s="1">
        <v>124.01232</v>
      </c>
      <c r="H2081" s="1" t="s">
        <v>7178</v>
      </c>
      <c r="I2081" s="1" t="s">
        <v>2622</v>
      </c>
      <c r="J2081" s="1">
        <f>IF(K2081="URBAN",1,IF(K2081="SUBURBAN",2,IF(K2081="RURAL",3,"")))</f>
        <v>2</v>
      </c>
      <c r="K2081" s="1" t="s">
        <v>84</v>
      </c>
      <c r="L2081" s="18">
        <v>46082</v>
      </c>
      <c r="M2081" s="49">
        <v>0.625</v>
      </c>
      <c r="N2081" s="18">
        <v>46083</v>
      </c>
      <c r="O2081" s="56">
        <v>0.5</v>
      </c>
      <c r="P2081" s="31" t="str">
        <f>TEXT($L2081, "dddd")</f>
        <v>Sunday</v>
      </c>
      <c r="Q2081" s="39" t="s">
        <v>111</v>
      </c>
      <c r="R2081" s="39">
        <v>1563</v>
      </c>
      <c r="S2081" s="1" t="str">
        <f>IF(OR(MONTH(L2081)=12, MONTH(L2081)&lt;=5), "Dry Season", "Wet Season")</f>
        <v>Dry Season</v>
      </c>
      <c r="T2081" s="1">
        <v>1</v>
      </c>
      <c r="U2081" s="1">
        <v>0</v>
      </c>
      <c r="V2081" s="1">
        <v>0</v>
      </c>
      <c r="W2081" s="2">
        <f>IF(ISNUMBER(SEARCH("N/A", X2081)), 0, 1)</f>
        <v>0</v>
      </c>
      <c r="X2081" s="1" t="s">
        <v>44</v>
      </c>
      <c r="Y2081" s="1"/>
      <c r="Z2081" s="1"/>
      <c r="AA2081" s="11" cm="1">
        <f t="array" ref="AA2081">IF(ISBLANK(Y2081), 0, VINCentyInvDistance(F2081,G2081,Y2081,Z2081))</f>
        <v>0</v>
      </c>
      <c r="AB2081" s="1">
        <v>0</v>
      </c>
      <c r="AC2081" s="1">
        <v>0</v>
      </c>
      <c r="AD2081" s="1">
        <v>0</v>
      </c>
      <c r="AE2081" s="1">
        <v>0</v>
      </c>
      <c r="AF2081" s="1">
        <v>1</v>
      </c>
      <c r="AG2081" s="1" t="s">
        <v>4948</v>
      </c>
      <c r="AH2081" s="1" t="s">
        <v>731</v>
      </c>
      <c r="AI2081" s="1" t="str">
        <f>TRIM(MID(SUBSTITUTE($H2081,",",REPT(" ",200)),(LEN($H2081)-LEN(SUBSTITUTE($H2081,",",""))-2)*200+1,200))</f>
        <v>Central Visayas</v>
      </c>
      <c r="AJ2081" s="1" t="s">
        <v>55</v>
      </c>
      <c r="AL2081" s="2">
        <v>0</v>
      </c>
      <c r="AM2081" s="1" t="s">
        <v>7179</v>
      </c>
    </row>
    <row r="2082" spans="1:39" ht="12.75" customHeight="1">
      <c r="A2082" s="1"/>
      <c r="B2082" s="1" t="s">
        <v>7734</v>
      </c>
      <c r="C2082" s="1" t="s">
        <v>7735</v>
      </c>
      <c r="D2082" s="3" t="str">
        <f ca="1">IFERROR(__xludf.DUMMYFUNCTION("PROPER(REGEXEXTRACT(B1981, ""(?:https?:\/\/)?(?:www\.)?([a-zA-Z0-9-]+)\.""))"),"Skyscanner")</f>
        <v>Skyscanner</v>
      </c>
      <c r="E2082" s="1" t="s">
        <v>7736</v>
      </c>
      <c r="F2082" s="1">
        <v>10.314965000000001</v>
      </c>
      <c r="G2082" s="1">
        <v>124.02669400000001</v>
      </c>
      <c r="H2082" s="1" t="s">
        <v>7686</v>
      </c>
      <c r="I2082" s="1" t="s">
        <v>2622</v>
      </c>
      <c r="J2082" s="1">
        <f>IF(K2082="URBAN",1,IF(K2082="SUBURBAN",2,IF(K2082="RURAL",3,"")))</f>
        <v>2</v>
      </c>
      <c r="K2082" s="1" t="s">
        <v>84</v>
      </c>
      <c r="L2082" s="18">
        <v>46082</v>
      </c>
      <c r="M2082" s="49">
        <v>0.58333333333333337</v>
      </c>
      <c r="N2082" s="18">
        <v>46083</v>
      </c>
      <c r="O2082" s="56">
        <v>0.5</v>
      </c>
      <c r="P2082" s="31" t="str">
        <f>TEXT($L2082, "dddd")</f>
        <v>Sunday</v>
      </c>
      <c r="Q2082" s="39" t="s">
        <v>111</v>
      </c>
      <c r="R2082" s="39">
        <v>1052</v>
      </c>
      <c r="S2082" s="1" t="str">
        <f>IF(OR(MONTH(L2082)=12, MONTH(L2082)&lt;=5), "Dry Season", "Wet Season")</f>
        <v>Dry Season</v>
      </c>
      <c r="T2082" s="1">
        <v>1</v>
      </c>
      <c r="U2082" s="1">
        <v>1</v>
      </c>
      <c r="V2082" s="1">
        <v>0</v>
      </c>
      <c r="W2082" s="2">
        <f>IF(ISNUMBER(SEARCH("N/A", X2082)), 0, 1)</f>
        <v>0</v>
      </c>
      <c r="X2082" s="1" t="s">
        <v>44</v>
      </c>
      <c r="Y2082" s="1"/>
      <c r="Z2082" s="1"/>
      <c r="AA2082" s="11" cm="1">
        <f t="array" ref="AA2082">IF(ISBLANK(Y2082), 0, VINCentyInvDistance(F2082,G2082,Y2082,Z2082))</f>
        <v>0</v>
      </c>
      <c r="AB2082" s="1">
        <v>0</v>
      </c>
      <c r="AC2082" s="1">
        <v>8.6</v>
      </c>
      <c r="AD2082" s="1">
        <v>4.2</v>
      </c>
      <c r="AE2082" s="1">
        <v>132</v>
      </c>
      <c r="AF2082" s="1">
        <v>1</v>
      </c>
      <c r="AG2082" s="1" t="s">
        <v>4948</v>
      </c>
      <c r="AH2082" s="1" t="s">
        <v>731</v>
      </c>
      <c r="AI2082" s="1"/>
      <c r="AJ2082" s="1" t="s">
        <v>55</v>
      </c>
      <c r="AK2082" t="s">
        <v>17147</v>
      </c>
      <c r="AL2082" s="1">
        <v>4</v>
      </c>
      <c r="AM2082" s="1" t="s">
        <v>7737</v>
      </c>
    </row>
    <row r="2083" spans="1:39" ht="12.75" customHeight="1">
      <c r="A2083" s="1"/>
      <c r="B2083" s="1" t="s">
        <v>7743</v>
      </c>
      <c r="C2083" s="1" t="s">
        <v>7744</v>
      </c>
      <c r="D2083" s="3" t="str">
        <f ca="1">IFERROR(__xludf.DUMMYFUNCTION("PROPER(REGEXEXTRACT(B1983, ""(?:https?:\/\/)?(?:www\.)?([a-zA-Z0-9-]+)\.""))"),"Skyscanner")</f>
        <v>Skyscanner</v>
      </c>
      <c r="E2083" s="1" t="s">
        <v>7745</v>
      </c>
      <c r="F2083" s="1">
        <v>10.2788644</v>
      </c>
      <c r="G2083" s="1">
        <v>123.99483480000001</v>
      </c>
      <c r="H2083" s="1" t="s">
        <v>7746</v>
      </c>
      <c r="I2083" s="1" t="s">
        <v>2622</v>
      </c>
      <c r="J2083" s="1">
        <f>IF(K2083="URBAN",1,IF(K2083="SUBURBAN",2,IF(K2083="RURAL",3,"")))</f>
        <v>2</v>
      </c>
      <c r="K2083" s="1" t="s">
        <v>84</v>
      </c>
      <c r="L2083" s="18">
        <v>46082</v>
      </c>
      <c r="M2083" s="49">
        <v>0.625</v>
      </c>
      <c r="N2083" s="18">
        <v>46083</v>
      </c>
      <c r="O2083" s="56">
        <v>0.5</v>
      </c>
      <c r="P2083" s="31" t="str">
        <f>TEXT($L2083, "dddd")</f>
        <v>Sunday</v>
      </c>
      <c r="Q2083" s="39" t="s">
        <v>111</v>
      </c>
      <c r="R2083" s="39">
        <v>3800</v>
      </c>
      <c r="S2083" s="1" t="str">
        <f>IF(OR(MONTH(L2083)=12, MONTH(L2083)&lt;=5), "Dry Season", "Wet Season")</f>
        <v>Dry Season</v>
      </c>
      <c r="T2083" s="1">
        <v>1</v>
      </c>
      <c r="U2083" s="1">
        <v>1</v>
      </c>
      <c r="V2083" s="1">
        <v>1</v>
      </c>
      <c r="W2083" s="2">
        <f>IF(ISNUMBER(SEARCH("N/A", X2083)), 0, 1)</f>
        <v>1</v>
      </c>
      <c r="X2083" s="1" t="s">
        <v>4609</v>
      </c>
      <c r="Y2083" s="1">
        <v>11.245350200000001</v>
      </c>
      <c r="Z2083" s="1">
        <v>125.0017186</v>
      </c>
      <c r="AA2083" s="11" cm="1">
        <f t="array" ref="AA2083">IF(ISBLANK(Y2083), 0, VINCentyInvDistance(F2083,G2083,Y2083,Z2083))</f>
        <v>153481.40031424782</v>
      </c>
      <c r="AB2083" s="1">
        <v>0</v>
      </c>
      <c r="AC2083" s="1">
        <v>8.1999999999999993</v>
      </c>
      <c r="AD2083" s="1">
        <v>3.8</v>
      </c>
      <c r="AE2083" s="1">
        <v>447</v>
      </c>
      <c r="AF2083" s="1">
        <v>1</v>
      </c>
      <c r="AG2083" s="1" t="s">
        <v>5879</v>
      </c>
      <c r="AH2083" s="1" t="s">
        <v>5880</v>
      </c>
      <c r="AI2083" s="1" t="str">
        <f>TRIM(MID(SUBSTITUTE($H2083,",",REPT(" ",200)),(LEN($H2083)-LEN(SUBSTITUTE($H2083,",",""))-2)*200+1,200))</f>
        <v>Central Visayas</v>
      </c>
      <c r="AJ2083" s="1" t="s">
        <v>55</v>
      </c>
      <c r="AK2083" t="s">
        <v>17148</v>
      </c>
      <c r="AL2083" s="2">
        <v>0</v>
      </c>
      <c r="AM2083" s="1"/>
    </row>
    <row r="2084" spans="1:39" ht="12.75" customHeight="1">
      <c r="A2084" s="1"/>
      <c r="B2084" s="1" t="s">
        <v>7747</v>
      </c>
      <c r="C2084" s="1" t="s">
        <v>7748</v>
      </c>
      <c r="D2084" s="3" t="str">
        <f ca="1">IFERROR(__xludf.DUMMYFUNCTION("PROPER(REGEXEXTRACT(B1984, ""(?:https?:\/\/)?(?:www\.)?([a-zA-Z0-9-]+)\.""))"),"Skyscanner")</f>
        <v>Skyscanner</v>
      </c>
      <c r="E2084" s="1" t="s">
        <v>7749</v>
      </c>
      <c r="F2084" s="1">
        <v>10.279809999999999</v>
      </c>
      <c r="G2084" s="1">
        <v>123.98952</v>
      </c>
      <c r="H2084" s="1" t="s">
        <v>7347</v>
      </c>
      <c r="I2084" s="1" t="s">
        <v>2622</v>
      </c>
      <c r="J2084" s="1">
        <f>IF(K2084="URBAN",1,IF(K2084="SUBURBAN",2,IF(K2084="RURAL",3,"")))</f>
        <v>2</v>
      </c>
      <c r="K2084" s="1" t="s">
        <v>84</v>
      </c>
      <c r="L2084" s="18">
        <v>46082</v>
      </c>
      <c r="M2084" s="49">
        <v>0.58333333333333337</v>
      </c>
      <c r="N2084" s="18">
        <v>46083</v>
      </c>
      <c r="O2084" s="56">
        <v>0</v>
      </c>
      <c r="P2084" s="31" t="str">
        <f>TEXT($L2084, "dddd")</f>
        <v>Sunday</v>
      </c>
      <c r="Q2084" s="39" t="s">
        <v>111</v>
      </c>
      <c r="R2084" s="39">
        <v>4005</v>
      </c>
      <c r="S2084" s="1" t="str">
        <f>IF(OR(MONTH(L2084)=12, MONTH(L2084)&lt;=5), "Dry Season", "Wet Season")</f>
        <v>Dry Season</v>
      </c>
      <c r="T2084" s="1">
        <v>1</v>
      </c>
      <c r="U2084" s="1">
        <v>0</v>
      </c>
      <c r="V2084" s="1">
        <v>1</v>
      </c>
      <c r="W2084" s="2">
        <f>IF(ISNUMBER(SEARCH("N/A", X2084)), 0, 1)</f>
        <v>0</v>
      </c>
      <c r="X2084" s="1" t="s">
        <v>44</v>
      </c>
      <c r="Y2084" s="1"/>
      <c r="Z2084" s="1"/>
      <c r="AA2084" s="11" cm="1">
        <f t="array" ref="AA2084">IF(ISBLANK(Y2084), 0, VINCentyInvDistance(F2084,G2084,Y2084,Z2084))</f>
        <v>0</v>
      </c>
      <c r="AB2084" s="1">
        <v>0</v>
      </c>
      <c r="AC2084" s="1">
        <v>0</v>
      </c>
      <c r="AD2084" s="1">
        <v>0</v>
      </c>
      <c r="AE2084" s="1">
        <v>281</v>
      </c>
      <c r="AF2084" s="1">
        <v>1</v>
      </c>
      <c r="AG2084" s="1" t="s">
        <v>731</v>
      </c>
      <c r="AH2084" s="1" t="s">
        <v>731</v>
      </c>
      <c r="AI2084" s="1" t="str">
        <f>TRIM(MID(SUBSTITUTE($H2084,",",REPT(" ",200)),(LEN($H2084)-LEN(SUBSTITUTE($H2084,",",""))-2)*200+1,200))</f>
        <v>Central Visayas</v>
      </c>
      <c r="AJ2084" s="1" t="s">
        <v>55</v>
      </c>
      <c r="AK2084" t="s">
        <v>17149</v>
      </c>
      <c r="AL2084" s="2">
        <v>0</v>
      </c>
      <c r="AM2084" s="1" t="s">
        <v>7750</v>
      </c>
    </row>
    <row r="2085" spans="1:39" ht="12.75" customHeight="1">
      <c r="A2085" s="1"/>
      <c r="B2085" s="1" t="s">
        <v>7760</v>
      </c>
      <c r="C2085" s="1" t="s">
        <v>7761</v>
      </c>
      <c r="D2085" s="3" t="str">
        <f ca="1">IFERROR(__xludf.DUMMYFUNCTION("PROPER(REGEXEXTRACT(B1987, ""(?:https?:\/\/)?(?:www\.)?([a-zA-Z0-9-]+)\.""))"),"Google")</f>
        <v>Google</v>
      </c>
      <c r="E2085" s="1" t="s">
        <v>7762</v>
      </c>
      <c r="F2085" s="1">
        <v>9.1883894999999995</v>
      </c>
      <c r="G2085" s="1">
        <v>123.2647022</v>
      </c>
      <c r="H2085" s="1" t="s">
        <v>7763</v>
      </c>
      <c r="I2085" s="1" t="s">
        <v>2622</v>
      </c>
      <c r="J2085" s="1">
        <f>IF(K2085="URBAN",1,IF(K2085="SUBURBAN",2,IF(K2085="RURAL",3,"")))</f>
        <v>2</v>
      </c>
      <c r="K2085" s="1" t="s">
        <v>84</v>
      </c>
      <c r="L2085" s="18">
        <v>46082</v>
      </c>
      <c r="M2085" s="49">
        <v>0.625</v>
      </c>
      <c r="N2085" s="18">
        <v>46083</v>
      </c>
      <c r="O2085" s="56">
        <v>0.5</v>
      </c>
      <c r="P2085" s="31" t="str">
        <f>TEXT($L2085, "dddd")</f>
        <v>Sunday</v>
      </c>
      <c r="Q2085" s="39" t="s">
        <v>111</v>
      </c>
      <c r="R2085" s="39">
        <v>806</v>
      </c>
      <c r="S2085" s="1" t="str">
        <f>IF(OR(MONTH(L2085)=12, MONTH(L2085)&lt;=5), "Dry Season", "Wet Season")</f>
        <v>Dry Season</v>
      </c>
      <c r="T2085" s="1">
        <v>1</v>
      </c>
      <c r="U2085" s="1">
        <v>0</v>
      </c>
      <c r="V2085" s="1">
        <v>0</v>
      </c>
      <c r="W2085" s="2">
        <f>IF(ISNUMBER(SEARCH("N/A", X2085)), 0, 1)</f>
        <v>0</v>
      </c>
      <c r="X2085" s="1" t="s">
        <v>44</v>
      </c>
      <c r="Y2085" s="1"/>
      <c r="Z2085" s="1"/>
      <c r="AA2085" s="11" cm="1">
        <f t="array" ref="AA2085">IF(ISBLANK(Y2085), 0, VINCentyInvDistance(F2085,G2085,Y2085,Z2085))</f>
        <v>0</v>
      </c>
      <c r="AB2085" s="1">
        <v>0</v>
      </c>
      <c r="AC2085" s="1">
        <v>0</v>
      </c>
      <c r="AD2085" s="1">
        <v>0</v>
      </c>
      <c r="AE2085" s="1">
        <v>29</v>
      </c>
      <c r="AF2085" s="1">
        <v>1</v>
      </c>
      <c r="AG2085" s="1" t="str">
        <f>TRIM(MID(SUBSTITUTE($H2085,",",REPT(" ",200)),(LEN($H2085)-LEN(SUBSTITUTE($H2085,",",""))-4)*200+1,200))</f>
        <v>Dauin</v>
      </c>
      <c r="AH2085" s="1" t="str">
        <f>TRIM(MID(SUBSTITUTE($H2085,",",REPT(" ",200)),(LEN($H2085)-LEN(SUBSTITUTE($H2085,",",""))-3)*200+1,200))</f>
        <v>Negros Oriental</v>
      </c>
      <c r="AI2085" s="1" t="str">
        <f>TRIM(MID(SUBSTITUTE($H2085,",",REPT(" ",200)),(LEN($H2085)-LEN(SUBSTITUTE($H2085,",",""))-2)*200+1,200))</f>
        <v>Negros Island Region</v>
      </c>
      <c r="AJ2085" s="1" t="str">
        <f>TRIM(MID(SUBSTITUTE($H2085,",",REPT(" ",200)),(LEN($H2085)-LEN(SUBSTITUTE($H2085,",",""))-0)*200+1,200))</f>
        <v>Philippines</v>
      </c>
      <c r="AL2085" s="2">
        <v>0</v>
      </c>
      <c r="AM2085" s="1"/>
    </row>
    <row r="2086" spans="1:39" ht="12.75" customHeight="1">
      <c r="A2086" s="1"/>
      <c r="B2086" s="1" t="s">
        <v>7764</v>
      </c>
      <c r="C2086" s="1" t="s">
        <v>7765</v>
      </c>
      <c r="D2086" s="3" t="str">
        <f ca="1">IFERROR(__xludf.DUMMYFUNCTION("PROPER(REGEXEXTRACT(B1988, ""(?:https?:\/\/)?(?:www\.)?([a-zA-Z0-9-]+)\.""))"),"Skyscanner")</f>
        <v>Skyscanner</v>
      </c>
      <c r="E2086" s="1" t="s">
        <v>7766</v>
      </c>
      <c r="F2086" s="1">
        <v>9.1883499999999998</v>
      </c>
      <c r="G2086" s="1">
        <v>123.26467</v>
      </c>
      <c r="H2086" s="1" t="s">
        <v>7763</v>
      </c>
      <c r="I2086" s="1" t="s">
        <v>2622</v>
      </c>
      <c r="J2086" s="1">
        <f>IF(K2086="URBAN",1,IF(K2086="SUBURBAN",2,IF(K2086="RURAL",3,"")))</f>
        <v>2</v>
      </c>
      <c r="K2086" s="1" t="s">
        <v>84</v>
      </c>
      <c r="L2086" s="18">
        <v>46082</v>
      </c>
      <c r="M2086" s="49">
        <v>0.25</v>
      </c>
      <c r="N2086" s="18">
        <v>46083</v>
      </c>
      <c r="O2086" s="56">
        <v>0.83333333333333337</v>
      </c>
      <c r="P2086" s="31" t="str">
        <f>TEXT($L2086, "dddd")</f>
        <v>Sunday</v>
      </c>
      <c r="Q2086" s="39" t="s">
        <v>111</v>
      </c>
      <c r="R2086" s="39">
        <v>2038</v>
      </c>
      <c r="S2086" s="1" t="str">
        <f>IF(OR(MONTH(L2086)=12, MONTH(L2086)&lt;=5), "Dry Season", "Wet Season")</f>
        <v>Dry Season</v>
      </c>
      <c r="T2086" s="1">
        <v>1</v>
      </c>
      <c r="U2086" s="1">
        <v>1</v>
      </c>
      <c r="V2086" s="1">
        <v>0</v>
      </c>
      <c r="W2086" s="2">
        <f>IF(ISNUMBER(SEARCH("N/A", X2086)), 0, 1)</f>
        <v>0</v>
      </c>
      <c r="X2086" s="1" t="s">
        <v>44</v>
      </c>
      <c r="Y2086" s="1"/>
      <c r="Z2086" s="1"/>
      <c r="AA2086" s="11" cm="1">
        <f t="array" ref="AA2086">IF(ISBLANK(Y2086), 0, VINCentyInvDistance(F2086,G2086,Y2086,Z2086))</f>
        <v>0</v>
      </c>
      <c r="AB2086" s="1">
        <v>0</v>
      </c>
      <c r="AC2086" s="1">
        <v>0</v>
      </c>
      <c r="AD2086" s="1">
        <v>0</v>
      </c>
      <c r="AE2086" s="1">
        <v>131</v>
      </c>
      <c r="AF2086" s="1">
        <v>1</v>
      </c>
      <c r="AG2086" s="1" t="s">
        <v>3330</v>
      </c>
      <c r="AH2086" s="1" t="s">
        <v>2466</v>
      </c>
      <c r="AI2086" s="1" t="str">
        <f>TRIM(MID(SUBSTITUTE($H2086,",",REPT(" ",200)),(LEN($H2086)-LEN(SUBSTITUTE($H2086,",",""))-2)*200+1,200))</f>
        <v>Negros Island Region</v>
      </c>
      <c r="AJ2086" s="1" t="s">
        <v>55</v>
      </c>
      <c r="AK2086" t="s">
        <v>17151</v>
      </c>
      <c r="AL2086" s="2">
        <v>0</v>
      </c>
      <c r="AM2086" s="1" t="s">
        <v>7767</v>
      </c>
    </row>
    <row r="2087" spans="1:39" ht="12.75" customHeight="1">
      <c r="A2087" s="1"/>
      <c r="B2087" s="1" t="s">
        <v>7773</v>
      </c>
      <c r="C2087" s="1" t="s">
        <v>7774</v>
      </c>
      <c r="D2087" s="3" t="str">
        <f ca="1">IFERROR(__xludf.DUMMYFUNCTION("PROPER(REGEXEXTRACT(B1990, ""(?:https?:\/\/)?(?:www\.)?([a-zA-Z0-9-]+)\.""))"),"Skyscanner")</f>
        <v>Skyscanner</v>
      </c>
      <c r="E2087" s="1" t="s">
        <v>7775</v>
      </c>
      <c r="F2087" s="1">
        <v>9.1975800000000003</v>
      </c>
      <c r="G2087" s="1">
        <v>123.27394700000001</v>
      </c>
      <c r="H2087" s="1" t="s">
        <v>7776</v>
      </c>
      <c r="I2087" s="1" t="s">
        <v>2622</v>
      </c>
      <c r="J2087" s="1">
        <f>IF(K2087="URBAN",1,IF(K2087="SUBURBAN",2,IF(K2087="RURAL",3,"")))</f>
        <v>2</v>
      </c>
      <c r="K2087" s="1" t="s">
        <v>84</v>
      </c>
      <c r="L2087" s="18">
        <v>46082</v>
      </c>
      <c r="M2087" s="49">
        <v>0.58333333333333337</v>
      </c>
      <c r="N2087" s="18">
        <v>46083</v>
      </c>
      <c r="O2087" s="56">
        <v>0.5</v>
      </c>
      <c r="P2087" s="31" t="str">
        <f>TEXT($L2087, "dddd")</f>
        <v>Sunday</v>
      </c>
      <c r="Q2087" s="39" t="s">
        <v>111</v>
      </c>
      <c r="R2087" s="39">
        <v>2168</v>
      </c>
      <c r="S2087" s="1" t="str">
        <f>IF(OR(MONTH(L2087)=12, MONTH(L2087)&lt;=5), "Dry Season", "Wet Season")</f>
        <v>Dry Season</v>
      </c>
      <c r="T2087" s="1">
        <v>1</v>
      </c>
      <c r="U2087" s="1">
        <v>1</v>
      </c>
      <c r="V2087" s="1">
        <v>1</v>
      </c>
      <c r="W2087" s="2">
        <f>IF(ISNUMBER(SEARCH("N/A", X2087)), 0, 1)</f>
        <v>0</v>
      </c>
      <c r="X2087" s="1" t="s">
        <v>44</v>
      </c>
      <c r="Y2087" s="1"/>
      <c r="Z2087" s="1"/>
      <c r="AA2087" s="11" cm="1">
        <f t="array" ref="AA2087">IF(ISBLANK(Y2087), 0, VINCentyInvDistance(F2087,G2087,Y2087,Z2087))</f>
        <v>0</v>
      </c>
      <c r="AB2087" s="1">
        <v>1</v>
      </c>
      <c r="AC2087" s="1">
        <v>8</v>
      </c>
      <c r="AD2087" s="1">
        <v>3.9</v>
      </c>
      <c r="AE2087" s="1">
        <v>6</v>
      </c>
      <c r="AF2087" s="1">
        <v>1</v>
      </c>
      <c r="AG2087" s="1" t="s">
        <v>3330</v>
      </c>
      <c r="AH2087" s="1" t="s">
        <v>2466</v>
      </c>
      <c r="AI2087" s="1"/>
      <c r="AJ2087" s="1" t="s">
        <v>55</v>
      </c>
      <c r="AK2087" t="s">
        <v>17153</v>
      </c>
      <c r="AL2087" s="1">
        <v>3</v>
      </c>
      <c r="AM2087" s="1" t="s">
        <v>7777</v>
      </c>
    </row>
    <row r="2088" spans="1:39" ht="12.75" customHeight="1">
      <c r="A2088" s="1"/>
      <c r="B2088" s="1" t="s">
        <v>7778</v>
      </c>
      <c r="C2088" s="1" t="s">
        <v>7779</v>
      </c>
      <c r="D2088" s="3" t="str">
        <f ca="1">IFERROR(__xludf.DUMMYFUNCTION("PROPER(REGEXEXTRACT(B1991, ""(?:https?:\/\/)?(?:www\.)?([a-zA-Z0-9-]+)\.""))"),"Google")</f>
        <v>Google</v>
      </c>
      <c r="E2088" s="1" t="s">
        <v>7780</v>
      </c>
      <c r="F2088" s="1">
        <v>9.1845700000000008</v>
      </c>
      <c r="G2088" s="1">
        <v>123.26208</v>
      </c>
      <c r="H2088" s="1" t="s">
        <v>7781</v>
      </c>
      <c r="I2088" s="1" t="s">
        <v>2622</v>
      </c>
      <c r="J2088" s="1">
        <f>IF(K2088="URBAN",1,IF(K2088="SUBURBAN",2,IF(K2088="RURAL",3,"")))</f>
        <v>2</v>
      </c>
      <c r="K2088" s="1" t="s">
        <v>84</v>
      </c>
      <c r="L2088" s="18">
        <v>46082</v>
      </c>
      <c r="M2088" s="49">
        <v>0.625</v>
      </c>
      <c r="N2088" s="18">
        <v>46083</v>
      </c>
      <c r="O2088" s="56">
        <v>0.5</v>
      </c>
      <c r="P2088" s="31" t="str">
        <f>TEXT($L2088, "dddd")</f>
        <v>Sunday</v>
      </c>
      <c r="Q2088" s="39" t="s">
        <v>111</v>
      </c>
      <c r="R2088" s="39">
        <v>2239</v>
      </c>
      <c r="S2088" s="1" t="str">
        <f>IF(OR(MONTH(L2088)=12, MONTH(L2088)&lt;=5), "Dry Season", "Wet Season")</f>
        <v>Dry Season</v>
      </c>
      <c r="T2088" s="1">
        <v>1</v>
      </c>
      <c r="U2088" s="1">
        <v>0</v>
      </c>
      <c r="V2088" s="1">
        <v>0</v>
      </c>
      <c r="W2088" s="2">
        <f>IF(ISNUMBER(SEARCH("N/A", X2088)), 0, 1)</f>
        <v>0</v>
      </c>
      <c r="X2088" s="1" t="s">
        <v>44</v>
      </c>
      <c r="Y2088" s="1"/>
      <c r="Z2088" s="1"/>
      <c r="AA2088" s="11" cm="1">
        <f t="array" ref="AA2088">IF(ISBLANK(Y2088), 0, VINCentyInvDistance(F2088,G2088,Y2088,Z2088))</f>
        <v>0</v>
      </c>
      <c r="AB2088" s="1">
        <v>0</v>
      </c>
      <c r="AC2088" s="1">
        <v>0</v>
      </c>
      <c r="AD2088" s="1">
        <v>0</v>
      </c>
      <c r="AE2088" s="1">
        <v>116</v>
      </c>
      <c r="AF2088" s="1">
        <v>1</v>
      </c>
      <c r="AG2088" s="1" t="s">
        <v>3330</v>
      </c>
      <c r="AH2088" s="1" t="s">
        <v>2466</v>
      </c>
      <c r="AI2088" s="1" t="str">
        <f>TRIM(MID(SUBSTITUTE($H2088,",",REPT(" ",200)),(LEN($H2088)-LEN(SUBSTITUTE($H2088,",",""))-2)*200+1,200))</f>
        <v>Negros Island Region</v>
      </c>
      <c r="AJ2088" s="1" t="s">
        <v>55</v>
      </c>
      <c r="AL2088" s="2">
        <v>0</v>
      </c>
      <c r="AM2088" s="1" t="s">
        <v>7782</v>
      </c>
    </row>
    <row r="2089" spans="1:39" ht="12.75" customHeight="1">
      <c r="A2089" s="1"/>
      <c r="B2089" s="1" t="s">
        <v>7797</v>
      </c>
      <c r="C2089" s="1" t="s">
        <v>7798</v>
      </c>
      <c r="D2089" s="3" t="str">
        <f ca="1">IFERROR(__xludf.DUMMYFUNCTION("PROPER(REGEXEXTRACT(B1995, ""(?:https?:\/\/)?(?:www\.)?([a-zA-Z0-9-]+)\.""))"),"Google")</f>
        <v>Google</v>
      </c>
      <c r="E2089" s="1" t="s">
        <v>7799</v>
      </c>
      <c r="F2089" s="1">
        <v>9.189743</v>
      </c>
      <c r="G2089" s="1">
        <v>123.2707061</v>
      </c>
      <c r="H2089" s="1" t="s">
        <v>7800</v>
      </c>
      <c r="I2089" s="1" t="s">
        <v>2622</v>
      </c>
      <c r="J2089" s="1">
        <f>IF(K2089="URBAN",1,IF(K2089="SUBURBAN",2,IF(K2089="RURAL",3,"")))</f>
        <v>2</v>
      </c>
      <c r="K2089" s="1" t="s">
        <v>84</v>
      </c>
      <c r="L2089" s="18">
        <v>46082</v>
      </c>
      <c r="M2089" s="49">
        <v>0.625</v>
      </c>
      <c r="N2089" s="18">
        <v>46083</v>
      </c>
      <c r="O2089" s="56">
        <v>0.5</v>
      </c>
      <c r="P2089" s="31" t="str">
        <f>TEXT($L2089, "dddd")</f>
        <v>Sunday</v>
      </c>
      <c r="Q2089" s="39" t="s">
        <v>111</v>
      </c>
      <c r="R2089" s="39">
        <v>3644</v>
      </c>
      <c r="S2089" s="1" t="str">
        <f>IF(OR(MONTH(L2089)=12, MONTH(L2089)&lt;=5), "Dry Season", "Wet Season")</f>
        <v>Dry Season</v>
      </c>
      <c r="T2089" s="1">
        <v>1</v>
      </c>
      <c r="U2089" s="1">
        <v>0</v>
      </c>
      <c r="V2089" s="1">
        <v>1</v>
      </c>
      <c r="W2089" s="2">
        <f>IF(ISNUMBER(SEARCH("N/A", X2089)), 0, 1)</f>
        <v>0</v>
      </c>
      <c r="X2089" s="1" t="s">
        <v>44</v>
      </c>
      <c r="Y2089" s="1"/>
      <c r="Z2089" s="1"/>
      <c r="AA2089" s="11" cm="1">
        <f t="array" ref="AA2089">IF(ISBLANK(Y2089), 0, VINCentyInvDistance(F2089,G2089,Y2089,Z2089))</f>
        <v>0</v>
      </c>
      <c r="AB2089" s="1">
        <v>0</v>
      </c>
      <c r="AC2089" s="1">
        <v>0</v>
      </c>
      <c r="AD2089" s="1">
        <v>0</v>
      </c>
      <c r="AE2089" s="1">
        <v>281</v>
      </c>
      <c r="AF2089" s="1">
        <v>1</v>
      </c>
      <c r="AG2089" s="1" t="str">
        <f>TRIM(MID(SUBSTITUTE($H2089,",",REPT(" ",200)),(LEN($H2089)-LEN(SUBSTITUTE($H2089,",",""))-4)*200+1,200))</f>
        <v>Dauin</v>
      </c>
      <c r="AH2089" s="1" t="str">
        <f>TRIM(MID(SUBSTITUTE($H2089,",",REPT(" ",200)),(LEN($H2089)-LEN(SUBSTITUTE($H2089,",",""))-3)*200+1,200))</f>
        <v>Negros Oriental</v>
      </c>
      <c r="AI2089" s="1" t="str">
        <f>TRIM(MID(SUBSTITUTE($H2089,",",REPT(" ",200)),(LEN($H2089)-LEN(SUBSTITUTE($H2089,",",""))-2)*200+1,200))</f>
        <v>Negros Island Region</v>
      </c>
      <c r="AJ2089" s="1" t="str">
        <f>TRIM(MID(SUBSTITUTE($H2089,",",REPT(" ",200)),(LEN($H2089)-LEN(SUBSTITUTE($H2089,",",""))-0)*200+1,200))</f>
        <v>Philippines</v>
      </c>
      <c r="AL2089" s="2">
        <v>0</v>
      </c>
      <c r="AM2089" s="1"/>
    </row>
    <row r="2090" spans="1:39" ht="12.75" customHeight="1">
      <c r="A2090" s="1"/>
      <c r="B2090" s="1" t="s">
        <v>7809</v>
      </c>
      <c r="C2090" s="1" t="s">
        <v>7810</v>
      </c>
      <c r="D2090" s="3" t="str">
        <f ca="1">IFERROR(__xludf.DUMMYFUNCTION("PROPER(REGEXEXTRACT(B1998, ""(?:https?:\/\/)?(?:www\.)?([a-zA-Z0-9-]+)\.""))"),"Skyscanner")</f>
        <v>Skyscanner</v>
      </c>
      <c r="E2090" s="1" t="s">
        <v>7811</v>
      </c>
      <c r="F2090" s="1">
        <v>9.1843599999999999</v>
      </c>
      <c r="G2090" s="1">
        <v>123.261662</v>
      </c>
      <c r="H2090" s="1" t="s">
        <v>7781</v>
      </c>
      <c r="I2090" s="1" t="s">
        <v>2622</v>
      </c>
      <c r="J2090" s="1">
        <f>IF(K2090="URBAN",1,IF(K2090="SUBURBAN",2,IF(K2090="RURAL",3,"")))</f>
        <v>2</v>
      </c>
      <c r="K2090" s="1" t="s">
        <v>84</v>
      </c>
      <c r="L2090" s="18">
        <v>46082</v>
      </c>
      <c r="M2090" s="49">
        <v>0.58333333333333337</v>
      </c>
      <c r="N2090" s="18">
        <v>46083</v>
      </c>
      <c r="O2090" s="56">
        <v>0.45833333333333331</v>
      </c>
      <c r="P2090" s="31" t="str">
        <f>TEXT($L2090, "dddd")</f>
        <v>Sunday</v>
      </c>
      <c r="Q2090" s="39" t="s">
        <v>111</v>
      </c>
      <c r="R2090" s="39">
        <v>3572</v>
      </c>
      <c r="S2090" s="1" t="str">
        <f>IF(OR(MONTH(L2090)=12, MONTH(L2090)&lt;=5), "Dry Season", "Wet Season")</f>
        <v>Dry Season</v>
      </c>
      <c r="T2090" s="1">
        <v>1</v>
      </c>
      <c r="U2090" s="1">
        <v>1</v>
      </c>
      <c r="V2090" s="1">
        <v>1</v>
      </c>
      <c r="W2090" s="2">
        <f>IF(ISNUMBER(SEARCH("N/A", X2090)), 0, 1)</f>
        <v>0</v>
      </c>
      <c r="X2090" s="1" t="s">
        <v>44</v>
      </c>
      <c r="Y2090" s="1"/>
      <c r="Z2090" s="1"/>
      <c r="AA2090" s="11" cm="1">
        <f t="array" ref="AA2090">IF(ISBLANK(Y2090), 0, VINCentyInvDistance(F2090,G2090,Y2090,Z2090))</f>
        <v>0</v>
      </c>
      <c r="AB2090" s="1">
        <v>0</v>
      </c>
      <c r="AC2090" s="1">
        <v>9.6</v>
      </c>
      <c r="AD2090" s="1">
        <v>4.5</v>
      </c>
      <c r="AE2090" s="1">
        <v>2</v>
      </c>
      <c r="AF2090" s="1">
        <v>1</v>
      </c>
      <c r="AG2090" s="1" t="s">
        <v>3330</v>
      </c>
      <c r="AH2090" s="1" t="s">
        <v>2466</v>
      </c>
      <c r="AI2090" s="1"/>
      <c r="AJ2090" s="1" t="s">
        <v>55</v>
      </c>
      <c r="AK2090" t="s">
        <v>17154</v>
      </c>
      <c r="AL2090" s="1">
        <v>5</v>
      </c>
      <c r="AM2090" s="1" t="s">
        <v>7812</v>
      </c>
    </row>
    <row r="2091" spans="1:39" ht="12.75" customHeight="1">
      <c r="A2091" s="1"/>
      <c r="B2091" s="1" t="s">
        <v>7816</v>
      </c>
      <c r="C2091" s="1" t="s">
        <v>7817</v>
      </c>
      <c r="D2091" s="3" t="str">
        <f ca="1">IFERROR(__xludf.DUMMYFUNCTION("PROPER(REGEXEXTRACT(B2000, ""(?:https?:\/\/)?(?:www\.)?([a-zA-Z0-9-]+)\.""))"),"Skyscanner")</f>
        <v>Skyscanner</v>
      </c>
      <c r="E2091" s="1" t="s">
        <v>7818</v>
      </c>
      <c r="F2091" s="1">
        <v>9.1846399999999999</v>
      </c>
      <c r="G2091" s="1">
        <v>123.26184000000001</v>
      </c>
      <c r="H2091" s="1" t="s">
        <v>7781</v>
      </c>
      <c r="I2091" s="1" t="s">
        <v>2622</v>
      </c>
      <c r="J2091" s="1">
        <f>IF(K2091="URBAN",1,IF(K2091="SUBURBAN",2,IF(K2091="RURAL",3,"")))</f>
        <v>2</v>
      </c>
      <c r="K2091" s="1" t="s">
        <v>84</v>
      </c>
      <c r="L2091" s="18">
        <v>46082</v>
      </c>
      <c r="M2091" s="49">
        <v>0.58333333333333337</v>
      </c>
      <c r="N2091" s="18">
        <v>46083</v>
      </c>
      <c r="O2091" s="56">
        <v>0.5</v>
      </c>
      <c r="P2091" s="31" t="str">
        <f>TEXT($L2091, "dddd")</f>
        <v>Sunday</v>
      </c>
      <c r="Q2091" s="39" t="s">
        <v>111</v>
      </c>
      <c r="R2091" s="39">
        <v>1530</v>
      </c>
      <c r="S2091" s="1" t="str">
        <f>IF(OR(MONTH(L2091)=12, MONTH(L2091)&lt;=5), "Dry Season", "Wet Season")</f>
        <v>Dry Season</v>
      </c>
      <c r="T2091" s="1">
        <v>1</v>
      </c>
      <c r="U2091" s="1">
        <v>0</v>
      </c>
      <c r="V2091" s="1">
        <v>0</v>
      </c>
      <c r="W2091" s="2">
        <f>IF(ISNUMBER(SEARCH("N/A", X2091)), 0, 1)</f>
        <v>0</v>
      </c>
      <c r="X2091" s="1" t="s">
        <v>44</v>
      </c>
      <c r="Y2091" s="1"/>
      <c r="Z2091" s="1"/>
      <c r="AA2091" s="11" cm="1">
        <f t="array" ref="AA2091">IF(ISBLANK(Y2091), 0, VINCentyInvDistance(F2091,G2091,Y2091,Z2091))</f>
        <v>0</v>
      </c>
      <c r="AB2091" s="1">
        <v>0</v>
      </c>
      <c r="AC2091" s="1">
        <v>0</v>
      </c>
      <c r="AD2091" s="1">
        <v>0</v>
      </c>
      <c r="AE2091" s="1">
        <v>0</v>
      </c>
      <c r="AF2091" s="1">
        <v>1</v>
      </c>
      <c r="AG2091" s="1" t="s">
        <v>2465</v>
      </c>
      <c r="AH2091" s="1" t="s">
        <v>2466</v>
      </c>
      <c r="AI2091" s="1" t="str">
        <f>TRIM(MID(SUBSTITUTE($H2091,",",REPT(" ",200)),(LEN($H2091)-LEN(SUBSTITUTE($H2091,",",""))-2)*200+1,200))</f>
        <v>Negros Island Region</v>
      </c>
      <c r="AJ2091" s="1" t="s">
        <v>55</v>
      </c>
      <c r="AK2091" t="s">
        <v>17155</v>
      </c>
      <c r="AL2091" s="2">
        <v>0</v>
      </c>
      <c r="AM2091" s="1" t="s">
        <v>7819</v>
      </c>
    </row>
    <row r="2092" spans="1:39" ht="12.75" customHeight="1">
      <c r="A2092" s="1"/>
      <c r="B2092" s="1" t="s">
        <v>7824</v>
      </c>
      <c r="C2092" s="1" t="s">
        <v>7825</v>
      </c>
      <c r="D2092" s="3" t="str">
        <f ca="1">IFERROR(__xludf.DUMMYFUNCTION("PROPER(REGEXEXTRACT(B2002, ""(?:https?:\/\/)?(?:www\.)?([a-zA-Z0-9-]+)\.""))"),"Skyscanner")</f>
        <v>Skyscanner</v>
      </c>
      <c r="E2092" s="1" t="s">
        <v>7826</v>
      </c>
      <c r="F2092" s="1">
        <v>9.2079079999999998</v>
      </c>
      <c r="G2092" s="1">
        <v>123.28304</v>
      </c>
      <c r="H2092" s="1" t="s">
        <v>7823</v>
      </c>
      <c r="I2092" s="1" t="s">
        <v>2622</v>
      </c>
      <c r="J2092" s="1">
        <f>IF(K2092="URBAN",1,IF(K2092="SUBURBAN",2,IF(K2092="RURAL",3,"")))</f>
        <v>2</v>
      </c>
      <c r="K2092" s="1" t="s">
        <v>84</v>
      </c>
      <c r="L2092" s="18">
        <v>46082</v>
      </c>
      <c r="M2092" s="49">
        <v>0.58333333333333337</v>
      </c>
      <c r="N2092" s="18">
        <v>46083</v>
      </c>
      <c r="O2092" s="56">
        <v>0.5</v>
      </c>
      <c r="P2092" s="31" t="str">
        <f>TEXT($L2092, "dddd")</f>
        <v>Sunday</v>
      </c>
      <c r="Q2092" s="39" t="s">
        <v>111</v>
      </c>
      <c r="R2092" s="39">
        <v>3357</v>
      </c>
      <c r="S2092" s="1" t="str">
        <f>IF(OR(MONTH(L2092)=12, MONTH(L2092)&lt;=5), "Dry Season", "Wet Season")</f>
        <v>Dry Season</v>
      </c>
      <c r="T2092" s="1">
        <v>1</v>
      </c>
      <c r="U2092" s="1">
        <v>0</v>
      </c>
      <c r="V2092" s="1">
        <v>0</v>
      </c>
      <c r="W2092" s="2">
        <f>IF(ISNUMBER(SEARCH("N/A", X2092)), 0, 1)</f>
        <v>0</v>
      </c>
      <c r="X2092" s="1" t="s">
        <v>44</v>
      </c>
      <c r="Y2092" s="1"/>
      <c r="Z2092" s="1"/>
      <c r="AA2092" s="11" cm="1">
        <f t="array" ref="AA2092">IF(ISBLANK(Y2092), 0, VINCentyInvDistance(F2092,G2092,Y2092,Z2092))</f>
        <v>0</v>
      </c>
      <c r="AB2092" s="1">
        <v>1</v>
      </c>
      <c r="AC2092" s="1">
        <v>8.6</v>
      </c>
      <c r="AD2092" s="1">
        <v>4.5</v>
      </c>
      <c r="AE2092" s="1">
        <v>27</v>
      </c>
      <c r="AF2092" s="1">
        <v>1</v>
      </c>
      <c r="AG2092" s="1" t="s">
        <v>3330</v>
      </c>
      <c r="AH2092" s="1" t="s">
        <v>2466</v>
      </c>
      <c r="AI2092" s="1"/>
      <c r="AJ2092" s="1" t="s">
        <v>55</v>
      </c>
      <c r="AK2092" t="s">
        <v>17156</v>
      </c>
      <c r="AL2092" s="1">
        <v>3</v>
      </c>
      <c r="AM2092" s="1" t="s">
        <v>7827</v>
      </c>
    </row>
    <row r="2093" spans="1:39" ht="12.75" customHeight="1">
      <c r="A2093" s="1"/>
      <c r="B2093" s="1" t="s">
        <v>7833</v>
      </c>
      <c r="C2093" s="1" t="s">
        <v>7834</v>
      </c>
      <c r="D2093" s="3" t="str">
        <f ca="1">IFERROR(__xludf.DUMMYFUNCTION("PROPER(REGEXEXTRACT(B2004, ""(?:https?:\/\/)?(?:www\.)?([a-zA-Z0-9-]+)\.""))"),"Skyscanner")</f>
        <v>Skyscanner</v>
      </c>
      <c r="E2093" s="1" t="s">
        <v>7835</v>
      </c>
      <c r="F2093" s="1">
        <v>9.1749200000000002</v>
      </c>
      <c r="G2093" s="1">
        <v>123.2531</v>
      </c>
      <c r="H2093" s="1" t="s">
        <v>7836</v>
      </c>
      <c r="I2093" s="1" t="s">
        <v>2622</v>
      </c>
      <c r="J2093" s="1">
        <f>IF(K2093="URBAN",1,IF(K2093="SUBURBAN",2,IF(K2093="RURAL",3,"")))</f>
        <v>2</v>
      </c>
      <c r="K2093" s="1" t="s">
        <v>84</v>
      </c>
      <c r="L2093" s="18">
        <v>46082</v>
      </c>
      <c r="M2093" s="49">
        <v>0.58333333333333337</v>
      </c>
      <c r="N2093" s="18">
        <v>46083</v>
      </c>
      <c r="O2093" s="56">
        <v>0.5</v>
      </c>
      <c r="P2093" s="31" t="str">
        <f>TEXT($L2093, "dddd")</f>
        <v>Sunday</v>
      </c>
      <c r="Q2093" s="39" t="s">
        <v>111</v>
      </c>
      <c r="R2093" s="39">
        <v>6479</v>
      </c>
      <c r="S2093" s="1" t="str">
        <f>IF(OR(MONTH(L2093)=12, MONTH(L2093)&lt;=5), "Dry Season", "Wet Season")</f>
        <v>Dry Season</v>
      </c>
      <c r="T2093" s="1">
        <v>1</v>
      </c>
      <c r="U2093" s="1">
        <v>0</v>
      </c>
      <c r="V2093" s="1">
        <v>1</v>
      </c>
      <c r="W2093" s="2">
        <f>IF(ISNUMBER(SEARCH("N/A", X2093)), 0, 1)</f>
        <v>0</v>
      </c>
      <c r="X2093" s="1" t="s">
        <v>44</v>
      </c>
      <c r="Y2093" s="1"/>
      <c r="Z2093" s="1"/>
      <c r="AA2093" s="11" cm="1">
        <f t="array" ref="AA2093">IF(ISBLANK(Y2093), 0, VINCentyInvDistance(F2093,G2093,Y2093,Z2093))</f>
        <v>0</v>
      </c>
      <c r="AB2093" s="1">
        <v>0</v>
      </c>
      <c r="AC2093" s="1">
        <v>9.1999999999999993</v>
      </c>
      <c r="AD2093" s="1">
        <v>4.5999999999999996</v>
      </c>
      <c r="AE2093" s="1">
        <v>98</v>
      </c>
      <c r="AF2093" s="1">
        <v>1</v>
      </c>
      <c r="AG2093" s="1" t="s">
        <v>3330</v>
      </c>
      <c r="AH2093" s="1" t="s">
        <v>2466</v>
      </c>
      <c r="AI2093" s="1"/>
      <c r="AJ2093" s="1" t="s">
        <v>55</v>
      </c>
      <c r="AK2093" t="s">
        <v>17157</v>
      </c>
      <c r="AL2093" s="1">
        <v>3</v>
      </c>
      <c r="AM2093" s="1" t="s">
        <v>7837</v>
      </c>
    </row>
    <row r="2094" spans="1:39" ht="12.75" customHeight="1">
      <c r="A2094" s="1"/>
      <c r="B2094" s="1" t="s">
        <v>7867</v>
      </c>
      <c r="C2094" s="1" t="s">
        <v>7868</v>
      </c>
      <c r="D2094" s="3" t="str">
        <f ca="1">IFERROR(__xludf.DUMMYFUNCTION("PROPER(REGEXEXTRACT(B2011, ""(?:https?:\/\/)?(?:www\.)?([a-zA-Z0-9-]+)\.""))"),"Skyscanner")</f>
        <v>Skyscanner</v>
      </c>
      <c r="E2094" s="1" t="s">
        <v>7869</v>
      </c>
      <c r="F2094" s="1">
        <v>9.2162042999999993</v>
      </c>
      <c r="G2094" s="1">
        <v>123.28591</v>
      </c>
      <c r="H2094" s="1" t="s">
        <v>7870</v>
      </c>
      <c r="I2094" s="1" t="s">
        <v>2622</v>
      </c>
      <c r="J2094" s="1">
        <f>IF(K2094="URBAN",1,IF(K2094="SUBURBAN",2,IF(K2094="RURAL",3,"")))</f>
        <v>2</v>
      </c>
      <c r="K2094" s="1" t="s">
        <v>84</v>
      </c>
      <c r="L2094" s="18">
        <v>46082</v>
      </c>
      <c r="M2094" s="49">
        <v>0.58333333333333337</v>
      </c>
      <c r="N2094" s="18">
        <v>46083</v>
      </c>
      <c r="O2094" s="56">
        <v>0.54166666666666663</v>
      </c>
      <c r="P2094" s="31" t="str">
        <f>TEXT($L2094, "dddd")</f>
        <v>Sunday</v>
      </c>
      <c r="Q2094" s="39" t="s">
        <v>111</v>
      </c>
      <c r="R2094" s="39">
        <v>2895</v>
      </c>
      <c r="S2094" s="1" t="str">
        <f>IF(OR(MONTH(L2094)=12, MONTH(L2094)&lt;=5), "Dry Season", "Wet Season")</f>
        <v>Dry Season</v>
      </c>
      <c r="T2094" s="1">
        <v>1</v>
      </c>
      <c r="U2094" s="1">
        <v>0</v>
      </c>
      <c r="V2094" s="1">
        <v>1</v>
      </c>
      <c r="W2094" s="2">
        <f>IF(ISNUMBER(SEARCH("N/A", X2094)), 0, 1)</f>
        <v>0</v>
      </c>
      <c r="X2094" s="1" t="s">
        <v>44</v>
      </c>
      <c r="Y2094" s="1"/>
      <c r="Z2094" s="1"/>
      <c r="AA2094" s="11" cm="1">
        <f t="array" ref="AA2094">IF(ISBLANK(Y2094), 0, VINCentyInvDistance(F2094,G2094,Y2094,Z2094))</f>
        <v>0</v>
      </c>
      <c r="AB2094" s="1">
        <v>0</v>
      </c>
      <c r="AC2094" s="1">
        <v>0</v>
      </c>
      <c r="AD2094" s="1">
        <v>0</v>
      </c>
      <c r="AE2094" s="1">
        <v>82</v>
      </c>
      <c r="AF2094" s="1">
        <v>1</v>
      </c>
      <c r="AG2094" s="1" t="s">
        <v>7871</v>
      </c>
      <c r="AH2094" s="1" t="s">
        <v>2466</v>
      </c>
      <c r="AI2094" s="1" t="str">
        <f>TRIM(MID(SUBSTITUTE($H2094,",",REPT(" ",200)),(LEN($H2094)-LEN(SUBSTITUTE($H2094,",",""))-2)*200+1,200))</f>
        <v>Negros Island Region</v>
      </c>
      <c r="AJ2094" s="1" t="s">
        <v>55</v>
      </c>
      <c r="AK2094" t="s">
        <v>17164</v>
      </c>
      <c r="AL2094" s="2">
        <v>0</v>
      </c>
      <c r="AM2094" s="1"/>
    </row>
    <row r="2095" spans="1:39" ht="12.75" customHeight="1">
      <c r="A2095" s="1"/>
      <c r="B2095" s="1" t="s">
        <v>7886</v>
      </c>
      <c r="C2095" s="1" t="s">
        <v>7887</v>
      </c>
      <c r="D2095" s="3" t="str">
        <f ca="1">IFERROR(__xludf.DUMMYFUNCTION("PROPER(REGEXEXTRACT(B2015, ""(?:https?:\/\/)?(?:www\.)?([a-zA-Z0-9-]+)\.""))"),"Skyscanner")</f>
        <v>Skyscanner</v>
      </c>
      <c r="E2095" s="1" t="s">
        <v>7888</v>
      </c>
      <c r="F2095" s="1">
        <v>9.1075250000000008</v>
      </c>
      <c r="G2095" s="1">
        <v>123.204311</v>
      </c>
      <c r="H2095" s="1" t="s">
        <v>7889</v>
      </c>
      <c r="I2095" s="1" t="s">
        <v>2622</v>
      </c>
      <c r="J2095" s="1">
        <f>IF(K2095="URBAN",1,IF(K2095="SUBURBAN",2,IF(K2095="RURAL",3,"")))</f>
        <v>2</v>
      </c>
      <c r="K2095" s="1" t="s">
        <v>84</v>
      </c>
      <c r="L2095" s="18">
        <v>46082</v>
      </c>
      <c r="M2095" s="49">
        <v>0.58333333333333337</v>
      </c>
      <c r="N2095" s="18">
        <v>46083</v>
      </c>
      <c r="O2095" s="56">
        <v>0.5</v>
      </c>
      <c r="P2095" s="31" t="str">
        <f>TEXT($L2095, "dddd")</f>
        <v>Sunday</v>
      </c>
      <c r="Q2095" s="39" t="s">
        <v>111</v>
      </c>
      <c r="R2095" s="39">
        <v>10.7</v>
      </c>
      <c r="S2095" s="1" t="str">
        <f>IF(OR(MONTH(L2095)=12, MONTH(L2095)&lt;=5), "Dry Season", "Wet Season")</f>
        <v>Dry Season</v>
      </c>
      <c r="T2095" s="1">
        <v>1</v>
      </c>
      <c r="U2095" s="1">
        <v>1</v>
      </c>
      <c r="V2095" s="1">
        <v>0</v>
      </c>
      <c r="W2095" s="2">
        <f>IF(ISNUMBER(SEARCH("N/A", X2095)), 0, 1)</f>
        <v>0</v>
      </c>
      <c r="X2095" s="1" t="s">
        <v>44</v>
      </c>
      <c r="Y2095" s="1"/>
      <c r="Z2095" s="1"/>
      <c r="AA2095" s="11" cm="1">
        <f t="array" ref="AA2095">IF(ISBLANK(Y2095), 0, VINCentyInvDistance(F2095,G2095,Y2095,Z2095))</f>
        <v>0</v>
      </c>
      <c r="AB2095" s="1">
        <v>0</v>
      </c>
      <c r="AC2095" s="1">
        <v>8</v>
      </c>
      <c r="AD2095" s="1">
        <v>4.5999999999999996</v>
      </c>
      <c r="AE2095" s="1">
        <v>12</v>
      </c>
      <c r="AF2095" s="1">
        <v>1</v>
      </c>
      <c r="AG2095" s="1" t="s">
        <v>7871</v>
      </c>
      <c r="AH2095" s="1" t="s">
        <v>2466</v>
      </c>
      <c r="AI2095" s="1" t="str">
        <f>TRIM(MID(SUBSTITUTE($H2095,",",REPT(" ",200)),(LEN($H2095)-LEN(SUBSTITUTE($H2095,",",""))-2)*200+1,200))</f>
        <v>Negros Island Region</v>
      </c>
      <c r="AJ2095" s="1" t="s">
        <v>55</v>
      </c>
      <c r="AK2095" t="s">
        <v>17167</v>
      </c>
      <c r="AL2095" s="2">
        <v>0</v>
      </c>
      <c r="AM2095" s="1" t="s">
        <v>7890</v>
      </c>
    </row>
    <row r="2096" spans="1:39" ht="12.75" customHeight="1">
      <c r="A2096" s="1"/>
      <c r="B2096" s="1" t="s">
        <v>7949</v>
      </c>
      <c r="C2096" s="1" t="s">
        <v>7950</v>
      </c>
      <c r="D2096" s="3" t="str">
        <f ca="1">IFERROR(__xludf.DUMMYFUNCTION("PROPER(REGEXEXTRACT(B2030, ""(?:https?:\/\/)?(?:www\.)?([a-zA-Z0-9-]+)\.""))"),"Skyscanner")</f>
        <v>Skyscanner</v>
      </c>
      <c r="E2096" s="1" t="s">
        <v>7951</v>
      </c>
      <c r="F2096" s="1">
        <v>9.0952599999999997</v>
      </c>
      <c r="G2096" s="1">
        <v>123.19127899999999</v>
      </c>
      <c r="H2096" s="1" t="s">
        <v>7940</v>
      </c>
      <c r="I2096" s="1" t="s">
        <v>2622</v>
      </c>
      <c r="J2096" s="1">
        <f>IF(K2096="URBAN",1,IF(K2096="SUBURBAN",2,IF(K2096="RURAL",3,"")))</f>
        <v>2</v>
      </c>
      <c r="K2096" s="1" t="s">
        <v>84</v>
      </c>
      <c r="L2096" s="18">
        <v>46082</v>
      </c>
      <c r="M2096" s="49">
        <v>0.58333333333333337</v>
      </c>
      <c r="N2096" s="18">
        <v>46083</v>
      </c>
      <c r="O2096" s="56">
        <v>0.5</v>
      </c>
      <c r="P2096" s="31" t="str">
        <f>TEXT($L2096, "dddd")</f>
        <v>Sunday</v>
      </c>
      <c r="Q2096" s="39" t="s">
        <v>111</v>
      </c>
      <c r="R2096" s="39">
        <v>791</v>
      </c>
      <c r="S2096" s="1" t="str">
        <f>IF(OR(MONTH(L2096)=12, MONTH(L2096)&lt;=5), "Dry Season", "Wet Season")</f>
        <v>Dry Season</v>
      </c>
      <c r="T2096" s="1">
        <v>1</v>
      </c>
      <c r="U2096" s="1">
        <v>1</v>
      </c>
      <c r="V2096" s="1">
        <v>0</v>
      </c>
      <c r="W2096" s="2">
        <f>IF(ISNUMBER(SEARCH("N/A", X2096)), 0, 1)</f>
        <v>0</v>
      </c>
      <c r="X2096" s="1" t="s">
        <v>44</v>
      </c>
      <c r="Y2096" s="1"/>
      <c r="Z2096" s="1"/>
      <c r="AA2096" s="11" cm="1">
        <f t="array" ref="AA2096">IF(ISBLANK(Y2096), 0, VINCentyInvDistance(F2096,G2096,Y2096,Z2096))</f>
        <v>0</v>
      </c>
      <c r="AB2096" s="1">
        <v>1</v>
      </c>
      <c r="AC2096" s="1">
        <v>8.8000000000000007</v>
      </c>
      <c r="AD2096" s="1">
        <v>5</v>
      </c>
      <c r="AE2096" s="1">
        <v>141</v>
      </c>
      <c r="AF2096" s="1">
        <v>1</v>
      </c>
      <c r="AG2096" s="1" t="s">
        <v>7871</v>
      </c>
      <c r="AH2096" s="1" t="s">
        <v>2466</v>
      </c>
      <c r="AI2096" s="1"/>
      <c r="AJ2096" s="1" t="s">
        <v>55</v>
      </c>
      <c r="AK2096" t="s">
        <v>17176</v>
      </c>
      <c r="AL2096" s="1">
        <v>3</v>
      </c>
      <c r="AM2096" s="1" t="s">
        <v>7952</v>
      </c>
    </row>
    <row r="2097" spans="1:39" ht="12.75" customHeight="1">
      <c r="A2097" s="1"/>
      <c r="B2097" s="1" t="s">
        <v>7974</v>
      </c>
      <c r="C2097" s="1" t="s">
        <v>7975</v>
      </c>
      <c r="D2097" s="3" t="str">
        <f ca="1">IFERROR(__xludf.DUMMYFUNCTION("PROPER(REGEXEXTRACT(B2035, ""(?:https?:\/\/)?(?:www\.)?([a-zA-Z0-9-]+)\.""))"),"Google")</f>
        <v>Google</v>
      </c>
      <c r="E2097" s="1" t="s">
        <v>7976</v>
      </c>
      <c r="F2097" s="1">
        <v>9.3146050000000002</v>
      </c>
      <c r="G2097" s="1">
        <v>123.304079</v>
      </c>
      <c r="H2097" s="1" t="s">
        <v>7977</v>
      </c>
      <c r="I2097" s="1" t="s">
        <v>2622</v>
      </c>
      <c r="J2097" s="1">
        <f>IF(K2097="URBAN",1,IF(K2097="SUBURBAN",2,IF(K2097="RURAL",3,"")))</f>
        <v>2</v>
      </c>
      <c r="K2097" s="1" t="s">
        <v>84</v>
      </c>
      <c r="L2097" s="18">
        <v>46082</v>
      </c>
      <c r="M2097" s="49">
        <v>0.625</v>
      </c>
      <c r="N2097" s="18">
        <v>46083</v>
      </c>
      <c r="O2097" s="56">
        <v>0.5</v>
      </c>
      <c r="P2097" s="31" t="str">
        <f>TEXT($L2097, "dddd")</f>
        <v>Sunday</v>
      </c>
      <c r="Q2097" s="39" t="s">
        <v>111</v>
      </c>
      <c r="R2097" s="39">
        <v>2990</v>
      </c>
      <c r="S2097" s="1" t="str">
        <f>IF(OR(MONTH(L2097)=12, MONTH(L2097)&lt;=5), "Dry Season", "Wet Season")</f>
        <v>Dry Season</v>
      </c>
      <c r="T2097" s="1">
        <v>1</v>
      </c>
      <c r="U2097" s="1">
        <v>0</v>
      </c>
      <c r="V2097" s="1">
        <v>0</v>
      </c>
      <c r="W2097" s="2">
        <f>IF(ISNUMBER(SEARCH("N/A", X2097)), 0, 1)</f>
        <v>0</v>
      </c>
      <c r="X2097" s="1" t="s">
        <v>44</v>
      </c>
      <c r="Y2097" s="1"/>
      <c r="Z2097" s="1"/>
      <c r="AA2097" s="11" cm="1">
        <f t="array" ref="AA2097">IF(ISBLANK(Y2097), 0, VINCentyInvDistance(F2097,G2097,Y2097,Z2097))</f>
        <v>0</v>
      </c>
      <c r="AB2097" s="1">
        <v>0</v>
      </c>
      <c r="AC2097" s="1">
        <v>7</v>
      </c>
      <c r="AD2097" s="1">
        <v>0</v>
      </c>
      <c r="AE2097" s="1">
        <v>1379</v>
      </c>
      <c r="AF2097" s="1">
        <v>1</v>
      </c>
      <c r="AG2097" s="1" t="s">
        <v>2465</v>
      </c>
      <c r="AH2097" s="1" t="s">
        <v>2466</v>
      </c>
      <c r="AI2097" s="1"/>
      <c r="AJ2097" s="1" t="s">
        <v>55</v>
      </c>
      <c r="AL2097" s="1">
        <v>1</v>
      </c>
      <c r="AM2097" s="1" t="s">
        <v>7978</v>
      </c>
    </row>
    <row r="2098" spans="1:39" ht="12.75" customHeight="1">
      <c r="A2098" s="1"/>
      <c r="B2098" s="1" t="s">
        <v>7985</v>
      </c>
      <c r="C2098" s="1" t="s">
        <v>7986</v>
      </c>
      <c r="D2098" s="3" t="str">
        <f ca="1">IFERROR(__xludf.DUMMYFUNCTION("PROPER(REGEXEXTRACT(B2037, ""(?:https?:\/\/)?(?:www\.)?([a-zA-Z0-9-]+)\.""))"),"Skyscanner")</f>
        <v>Skyscanner</v>
      </c>
      <c r="E2098" s="1" t="s">
        <v>7987</v>
      </c>
      <c r="F2098" s="1">
        <v>9.3193599999999996</v>
      </c>
      <c r="G2098" s="1">
        <v>123.31083</v>
      </c>
      <c r="H2098" s="1" t="s">
        <v>7988</v>
      </c>
      <c r="I2098" s="1" t="s">
        <v>2622</v>
      </c>
      <c r="J2098" s="1">
        <f>IF(K2098="URBAN",1,IF(K2098="SUBURBAN",2,IF(K2098="RURAL",3,"")))</f>
        <v>2</v>
      </c>
      <c r="K2098" s="1" t="s">
        <v>84</v>
      </c>
      <c r="L2098" s="18">
        <v>46082</v>
      </c>
      <c r="M2098" s="49">
        <v>0.58333333333333337</v>
      </c>
      <c r="N2098" s="18">
        <v>46083</v>
      </c>
      <c r="O2098" s="56">
        <v>0.5</v>
      </c>
      <c r="P2098" s="31" t="str">
        <f>TEXT($L2098, "dddd")</f>
        <v>Sunday</v>
      </c>
      <c r="Q2098" s="39" t="s">
        <v>111</v>
      </c>
      <c r="R2098" s="39">
        <v>2990</v>
      </c>
      <c r="S2098" s="1" t="str">
        <f>IF(OR(MONTH(L2098)=12, MONTH(L2098)&lt;=5), "Dry Season", "Wet Season")</f>
        <v>Dry Season</v>
      </c>
      <c r="T2098" s="1">
        <v>1</v>
      </c>
      <c r="U2098" s="1">
        <v>0</v>
      </c>
      <c r="V2098" s="1">
        <v>0</v>
      </c>
      <c r="W2098" s="2">
        <f>IF(ISNUMBER(SEARCH("N/A", X2098)), 0, 1)</f>
        <v>0</v>
      </c>
      <c r="X2098" s="1" t="s">
        <v>44</v>
      </c>
      <c r="Y2098" s="1"/>
      <c r="Z2098" s="1"/>
      <c r="AA2098" s="11" cm="1">
        <f t="array" ref="AA2098">IF(ISBLANK(Y2098), 0, VINCentyInvDistance(F2098,G2098,Y2098,Z2098))</f>
        <v>0</v>
      </c>
      <c r="AB2098" s="1">
        <v>0</v>
      </c>
      <c r="AC2098" s="1">
        <v>9</v>
      </c>
      <c r="AD2098" s="1">
        <v>4.8</v>
      </c>
      <c r="AE2098" s="1">
        <v>15</v>
      </c>
      <c r="AF2098" s="1">
        <v>1</v>
      </c>
      <c r="AG2098" s="1" t="s">
        <v>2465</v>
      </c>
      <c r="AH2098" s="1" t="s">
        <v>2466</v>
      </c>
      <c r="AI2098" s="1" t="str">
        <f>TRIM(MID(SUBSTITUTE($H2098,",",REPT(" ",200)),(LEN($H2098)-LEN(SUBSTITUTE($H2098,",",""))-2)*200+1,200))</f>
        <v>Negros Island Region</v>
      </c>
      <c r="AJ2098" s="1" t="s">
        <v>55</v>
      </c>
      <c r="AK2098" t="s">
        <v>17179</v>
      </c>
      <c r="AL2098" s="2">
        <v>0</v>
      </c>
      <c r="AM2098" s="1" t="s">
        <v>7989</v>
      </c>
    </row>
    <row r="2099" spans="1:39" ht="12.75" customHeight="1">
      <c r="A2099" s="1"/>
      <c r="B2099" s="1" t="s">
        <v>7995</v>
      </c>
      <c r="C2099" s="1" t="s">
        <v>7996</v>
      </c>
      <c r="D2099" s="3" t="str">
        <f ca="1">IFERROR(__xludf.DUMMYFUNCTION("PROPER(REGEXEXTRACT(B2039, ""(?:https?:\/\/)?(?:www\.)?([a-zA-Z0-9-]+)\.""))"),"Skyscanner")</f>
        <v>Skyscanner</v>
      </c>
      <c r="E2099" s="1" t="s">
        <v>7997</v>
      </c>
      <c r="F2099" s="1">
        <v>9.2671500000000009</v>
      </c>
      <c r="G2099" s="1">
        <v>123.29971</v>
      </c>
      <c r="H2099" s="1" t="s">
        <v>7998</v>
      </c>
      <c r="I2099" s="1" t="s">
        <v>2622</v>
      </c>
      <c r="J2099" s="1">
        <f>IF(K2099="URBAN",1,IF(K2099="SUBURBAN",2,IF(K2099="RURAL",3,"")))</f>
        <v>2</v>
      </c>
      <c r="K2099" s="1" t="s">
        <v>84</v>
      </c>
      <c r="L2099" s="18">
        <v>46082</v>
      </c>
      <c r="M2099" s="49">
        <v>0.58333333333333337</v>
      </c>
      <c r="N2099" s="18">
        <v>46083</v>
      </c>
      <c r="O2099" s="56">
        <v>0.5</v>
      </c>
      <c r="P2099" s="31" t="str">
        <f>TEXT($L2099, "dddd")</f>
        <v>Sunday</v>
      </c>
      <c r="Q2099" s="39" t="s">
        <v>111</v>
      </c>
      <c r="R2099" s="39">
        <v>1046</v>
      </c>
      <c r="S2099" s="1" t="str">
        <f>IF(OR(MONTH(L2099)=12, MONTH(L2099)&lt;=5), "Dry Season", "Wet Season")</f>
        <v>Dry Season</v>
      </c>
      <c r="T2099" s="1">
        <v>1</v>
      </c>
      <c r="U2099" s="1">
        <v>0</v>
      </c>
      <c r="V2099" s="1">
        <v>0</v>
      </c>
      <c r="W2099" s="2">
        <f>IF(ISNUMBER(SEARCH("N/A", X2099)), 0, 1)</f>
        <v>0</v>
      </c>
      <c r="X2099" s="1" t="s">
        <v>44</v>
      </c>
      <c r="Y2099" s="1"/>
      <c r="Z2099" s="1"/>
      <c r="AA2099" s="11" cm="1">
        <f t="array" ref="AA2099">IF(ISBLANK(Y2099), 0, VINCentyInvDistance(F2099,G2099,Y2099,Z2099))</f>
        <v>0</v>
      </c>
      <c r="AB2099" s="1">
        <v>0</v>
      </c>
      <c r="AC2099" s="1">
        <v>0</v>
      </c>
      <c r="AD2099" s="1">
        <v>0</v>
      </c>
      <c r="AE2099" s="1">
        <v>100</v>
      </c>
      <c r="AF2099" s="1">
        <v>1</v>
      </c>
      <c r="AG2099" s="1" t="s">
        <v>2465</v>
      </c>
      <c r="AH2099" s="1" t="s">
        <v>2466</v>
      </c>
      <c r="AI2099" s="1" t="str">
        <f>TRIM(MID(SUBSTITUTE($H2099,",",REPT(" ",200)),(LEN($H2099)-LEN(SUBSTITUTE($H2099,",",""))-2)*200+1,200))</f>
        <v>Negros Island Region</v>
      </c>
      <c r="AJ2099" s="1" t="s">
        <v>55</v>
      </c>
      <c r="AK2099" t="s">
        <v>17181</v>
      </c>
      <c r="AL2099" s="2">
        <v>0</v>
      </c>
      <c r="AM2099" s="1" t="s">
        <v>7999</v>
      </c>
    </row>
    <row r="2100" spans="1:39" ht="12.75" customHeight="1">
      <c r="A2100" s="1"/>
      <c r="B2100" s="1" t="s">
        <v>8020</v>
      </c>
      <c r="C2100" s="1" t="s">
        <v>8021</v>
      </c>
      <c r="D2100" s="3" t="str">
        <f ca="1">IFERROR(__xludf.DUMMYFUNCTION("PROPER(REGEXEXTRACT(B2044, ""(?:https?:\/\/)?(?:www\.)?([a-zA-Z0-9-]+)\.""))"),"Google")</f>
        <v>Google</v>
      </c>
      <c r="E2100" s="1" t="s">
        <v>8022</v>
      </c>
      <c r="F2100" s="1">
        <v>9.3167649000000008</v>
      </c>
      <c r="G2100" s="1">
        <v>123.29616729999999</v>
      </c>
      <c r="H2100" s="1" t="s">
        <v>8023</v>
      </c>
      <c r="I2100" s="1" t="s">
        <v>2622</v>
      </c>
      <c r="J2100" s="1">
        <f>IF(K2100="URBAN",1,IF(K2100="SUBURBAN",2,IF(K2100="RURAL",3,"")))</f>
        <v>2</v>
      </c>
      <c r="K2100" s="1" t="s">
        <v>84</v>
      </c>
      <c r="L2100" s="18">
        <v>46082</v>
      </c>
      <c r="M2100" s="49">
        <v>0.625</v>
      </c>
      <c r="N2100" s="18">
        <v>46083</v>
      </c>
      <c r="O2100" s="56">
        <v>0.5</v>
      </c>
      <c r="P2100" s="31" t="str">
        <f>TEXT($L2100, "dddd")</f>
        <v>Sunday</v>
      </c>
      <c r="Q2100" s="39" t="s">
        <v>111</v>
      </c>
      <c r="R2100" s="39">
        <v>1236</v>
      </c>
      <c r="S2100" s="1" t="str">
        <f>IF(OR(MONTH(L2100)=12, MONTH(L2100)&lt;=5), "Dry Season", "Wet Season")</f>
        <v>Dry Season</v>
      </c>
      <c r="T2100" s="1">
        <v>1</v>
      </c>
      <c r="U2100" s="1">
        <v>1</v>
      </c>
      <c r="V2100" s="1">
        <v>0</v>
      </c>
      <c r="W2100" s="2">
        <f>IF(ISNUMBER(SEARCH("N/A", X2100)), 0, 1)</f>
        <v>0</v>
      </c>
      <c r="X2100" s="1" t="s">
        <v>44</v>
      </c>
      <c r="Y2100" s="1"/>
      <c r="Z2100" s="1"/>
      <c r="AA2100" s="11" cm="1">
        <f t="array" ref="AA2100">IF(ISBLANK(Y2100), 0, VINCentyInvDistance(F2100,G2100,Y2100,Z2100))</f>
        <v>0</v>
      </c>
      <c r="AB2100" s="1">
        <v>0</v>
      </c>
      <c r="AC2100" s="1">
        <v>0</v>
      </c>
      <c r="AD2100" s="1">
        <v>0</v>
      </c>
      <c r="AE2100" s="1">
        <v>173</v>
      </c>
      <c r="AF2100" s="1">
        <v>1</v>
      </c>
      <c r="AG2100" s="1" t="str">
        <f>TRIM(MID(SUBSTITUTE($H2100,",",REPT(" ",200)),(LEN($H2100)-LEN(SUBSTITUTE($H2100,",",""))-4)*200+1,200))</f>
        <v>Dumaguete</v>
      </c>
      <c r="AH2100" s="1" t="str">
        <f>TRIM(MID(SUBSTITUTE($H2100,",",REPT(" ",200)),(LEN($H2100)-LEN(SUBSTITUTE($H2100,",",""))-3)*200+1,200))</f>
        <v>Negros Oriental</v>
      </c>
      <c r="AI2100" s="1" t="str">
        <f>TRIM(MID(SUBSTITUTE($H2100,",",REPT(" ",200)),(LEN($H2100)-LEN(SUBSTITUTE($H2100,",",""))-2)*200+1,200))</f>
        <v>Negros Island Region</v>
      </c>
      <c r="AJ2100" s="1" t="str">
        <f>TRIM(MID(SUBSTITUTE($H2100,",",REPT(" ",200)),(LEN($H2100)-LEN(SUBSTITUTE($H2100,",",""))-0)*200+1,200))</f>
        <v>Philippines</v>
      </c>
      <c r="AL2100" s="2">
        <v>0</v>
      </c>
      <c r="AM2100" s="1"/>
    </row>
    <row r="2101" spans="1:39" ht="12.75" customHeight="1">
      <c r="A2101" s="1"/>
      <c r="B2101" s="1" t="s">
        <v>8024</v>
      </c>
      <c r="C2101" s="1" t="s">
        <v>8025</v>
      </c>
      <c r="D2101" s="3" t="str">
        <f ca="1">IFERROR(__xludf.DUMMYFUNCTION("PROPER(REGEXEXTRACT(B2045, ""(?:https?:\/\/)?(?:www\.)?([a-zA-Z0-9-]+)\.""))"),"Skyscanner")</f>
        <v>Skyscanner</v>
      </c>
      <c r="E2101" s="1" t="s">
        <v>8026</v>
      </c>
      <c r="F2101" s="1">
        <v>9.3167650000000002</v>
      </c>
      <c r="G2101" s="1">
        <v>123.296167</v>
      </c>
      <c r="H2101" s="1" t="s">
        <v>8023</v>
      </c>
      <c r="I2101" s="1" t="s">
        <v>2622</v>
      </c>
      <c r="J2101" s="1">
        <f>IF(K2101="URBAN",1,IF(K2101="SUBURBAN",2,IF(K2101="RURAL",3,"")))</f>
        <v>2</v>
      </c>
      <c r="K2101" s="1" t="s">
        <v>84</v>
      </c>
      <c r="L2101" s="18">
        <v>46082</v>
      </c>
      <c r="M2101" s="49">
        <v>0.54166666666666663</v>
      </c>
      <c r="N2101" s="18">
        <v>46083</v>
      </c>
      <c r="O2101" s="56">
        <v>0.47916666666666669</v>
      </c>
      <c r="P2101" s="31" t="str">
        <f>TEXT($L2101, "dddd")</f>
        <v>Sunday</v>
      </c>
      <c r="Q2101" s="39" t="s">
        <v>111</v>
      </c>
      <c r="R2101" s="39">
        <v>2625</v>
      </c>
      <c r="S2101" s="1" t="str">
        <f>IF(OR(MONTH(L2101)=12, MONTH(L2101)&lt;=5), "Dry Season", "Wet Season")</f>
        <v>Dry Season</v>
      </c>
      <c r="T2101" s="1">
        <v>1</v>
      </c>
      <c r="U2101" s="1">
        <v>0</v>
      </c>
      <c r="V2101" s="1">
        <v>0</v>
      </c>
      <c r="W2101" s="2">
        <f>IF(ISNUMBER(SEARCH("N/A", X2101)), 0, 1)</f>
        <v>0</v>
      </c>
      <c r="X2101" s="1" t="s">
        <v>44</v>
      </c>
      <c r="Y2101" s="1"/>
      <c r="Z2101" s="1"/>
      <c r="AA2101" s="11" cm="1">
        <f t="array" ref="AA2101">IF(ISBLANK(Y2101), 0, VINCentyInvDistance(F2101,G2101,Y2101,Z2101))</f>
        <v>0</v>
      </c>
      <c r="AB2101" s="1">
        <v>0</v>
      </c>
      <c r="AC2101" s="1">
        <v>0</v>
      </c>
      <c r="AD2101" s="1">
        <v>0</v>
      </c>
      <c r="AE2101" s="1">
        <v>112</v>
      </c>
      <c r="AF2101" s="1">
        <v>1</v>
      </c>
      <c r="AG2101" s="1" t="s">
        <v>2465</v>
      </c>
      <c r="AH2101" s="1" t="s">
        <v>2466</v>
      </c>
      <c r="AI2101" s="1" t="str">
        <f>TRIM(MID(SUBSTITUTE($H2101,",",REPT(" ",200)),(LEN($H2101)-LEN(SUBSTITUTE($H2101,",",""))-2)*200+1,200))</f>
        <v>Negros Island Region</v>
      </c>
      <c r="AJ2101" s="1" t="s">
        <v>55</v>
      </c>
      <c r="AK2101" t="s">
        <v>8027</v>
      </c>
      <c r="AL2101" s="2">
        <v>0</v>
      </c>
      <c r="AM2101" s="1" t="s">
        <v>8028</v>
      </c>
    </row>
    <row r="2102" spans="1:39" ht="12.75" customHeight="1">
      <c r="A2102" s="1"/>
      <c r="B2102" s="1" t="s">
        <v>8029</v>
      </c>
      <c r="C2102" s="1" t="s">
        <v>8030</v>
      </c>
      <c r="D2102" s="3" t="str">
        <f ca="1">IFERROR(__xludf.DUMMYFUNCTION("PROPER(REGEXEXTRACT(B2046, ""(?:https?:\/\/)?(?:www\.)?([a-zA-Z0-9-]+)\.""))"),"Skyscanner")</f>
        <v>Skyscanner</v>
      </c>
      <c r="E2102" s="1" t="s">
        <v>8031</v>
      </c>
      <c r="F2102" s="1">
        <v>9.2817600000000002</v>
      </c>
      <c r="G2102" s="1">
        <v>123.27327</v>
      </c>
      <c r="H2102" s="1" t="s">
        <v>8032</v>
      </c>
      <c r="I2102" s="1" t="s">
        <v>2622</v>
      </c>
      <c r="J2102" s="1">
        <f>IF(K2102="URBAN",1,IF(K2102="SUBURBAN",2,IF(K2102="RURAL",3,"")))</f>
        <v>2</v>
      </c>
      <c r="K2102" s="1" t="s">
        <v>84</v>
      </c>
      <c r="L2102" s="18">
        <v>46082</v>
      </c>
      <c r="M2102" s="49">
        <v>0.58333333333333337</v>
      </c>
      <c r="N2102" s="18">
        <v>46083</v>
      </c>
      <c r="O2102" s="56">
        <v>0.5</v>
      </c>
      <c r="P2102" s="31" t="str">
        <f>TEXT($L2102, "dddd")</f>
        <v>Sunday</v>
      </c>
      <c r="Q2102" s="39" t="s">
        <v>111</v>
      </c>
      <c r="R2102" s="39">
        <v>2315</v>
      </c>
      <c r="S2102" s="1" t="str">
        <f>IF(OR(MONTH(L2102)=12, MONTH(L2102)&lt;=5), "Dry Season", "Wet Season")</f>
        <v>Dry Season</v>
      </c>
      <c r="T2102" s="1">
        <v>1</v>
      </c>
      <c r="U2102" s="1">
        <v>0</v>
      </c>
      <c r="V2102" s="1">
        <v>1</v>
      </c>
      <c r="W2102" s="2">
        <f>IF(ISNUMBER(SEARCH("N/A", X2102)), 0, 1)</f>
        <v>0</v>
      </c>
      <c r="X2102" s="1" t="s">
        <v>44</v>
      </c>
      <c r="Y2102" s="1"/>
      <c r="Z2102" s="1"/>
      <c r="AA2102" s="11" cm="1">
        <f t="array" ref="AA2102">IF(ISBLANK(Y2102), 0, VINCentyInvDistance(F2102,G2102,Y2102,Z2102))</f>
        <v>0</v>
      </c>
      <c r="AB2102" s="1">
        <v>0</v>
      </c>
      <c r="AC2102" s="1">
        <v>10</v>
      </c>
      <c r="AD2102" s="1">
        <v>3.8</v>
      </c>
      <c r="AE2102" s="1">
        <v>1</v>
      </c>
      <c r="AF2102" s="1">
        <v>1</v>
      </c>
      <c r="AG2102" s="1" t="s">
        <v>2465</v>
      </c>
      <c r="AH2102" s="1" t="s">
        <v>2466</v>
      </c>
      <c r="AI2102" s="1" t="str">
        <f>TRIM(MID(SUBSTITUTE($H2102,",",REPT(" ",200)),(LEN($H2102)-LEN(SUBSTITUTE($H2102,",",""))-2)*200+1,200))</f>
        <v>Negros Island Region</v>
      </c>
      <c r="AJ2102" s="1" t="s">
        <v>55</v>
      </c>
      <c r="AK2102" t="s">
        <v>17185</v>
      </c>
      <c r="AL2102" s="2">
        <v>0</v>
      </c>
      <c r="AM2102" s="1" t="s">
        <v>8033</v>
      </c>
    </row>
    <row r="2103" spans="1:39" ht="12.75" customHeight="1">
      <c r="A2103" s="1"/>
      <c r="B2103" s="1" t="s">
        <v>8039</v>
      </c>
      <c r="C2103" s="1" t="s">
        <v>8040</v>
      </c>
      <c r="D2103" s="3" t="str">
        <f ca="1">IFERROR(__xludf.DUMMYFUNCTION("PROPER(REGEXEXTRACT(B2048, ""(?:https?:\/\/)?(?:www\.)?([a-zA-Z0-9-]+)\.""))"),"Skyscanner")</f>
        <v>Skyscanner</v>
      </c>
      <c r="E2103" s="1" t="s">
        <v>8041</v>
      </c>
      <c r="F2103" s="1">
        <v>9.3025900000000004</v>
      </c>
      <c r="G2103" s="1">
        <v>123.30831000000001</v>
      </c>
      <c r="H2103" s="1" t="s">
        <v>8042</v>
      </c>
      <c r="I2103" s="1" t="s">
        <v>2622</v>
      </c>
      <c r="J2103" s="1">
        <f>IF(K2103="URBAN",1,IF(K2103="SUBURBAN",2,IF(K2103="RURAL",3,"")))</f>
        <v>2</v>
      </c>
      <c r="K2103" s="1" t="s">
        <v>84</v>
      </c>
      <c r="L2103" s="18">
        <v>46082</v>
      </c>
      <c r="M2103" s="49">
        <v>0.58333333333333337</v>
      </c>
      <c r="N2103" s="18">
        <v>46083</v>
      </c>
      <c r="O2103" s="56">
        <v>0.91666666666666663</v>
      </c>
      <c r="P2103" s="31" t="str">
        <f>TEXT($L2103, "dddd")</f>
        <v>Sunday</v>
      </c>
      <c r="Q2103" s="39" t="s">
        <v>111</v>
      </c>
      <c r="R2103" s="39">
        <v>2275</v>
      </c>
      <c r="S2103" s="1" t="str">
        <f>IF(OR(MONTH(L2103)=12, MONTH(L2103)&lt;=5), "Dry Season", "Wet Season")</f>
        <v>Dry Season</v>
      </c>
      <c r="T2103" s="1">
        <v>1</v>
      </c>
      <c r="U2103" s="1">
        <v>0</v>
      </c>
      <c r="V2103" s="1">
        <v>1</v>
      </c>
      <c r="W2103" s="2">
        <f>IF(ISNUMBER(SEARCH("N/A", X2103)), 0, 1)</f>
        <v>0</v>
      </c>
      <c r="X2103" s="1" t="s">
        <v>44</v>
      </c>
      <c r="Y2103" s="1"/>
      <c r="Z2103" s="1"/>
      <c r="AA2103" s="11" cm="1">
        <f t="array" ref="AA2103">IF(ISBLANK(Y2103), 0, VINCentyInvDistance(F2103,G2103,Y2103,Z2103))</f>
        <v>0</v>
      </c>
      <c r="AB2103" s="1">
        <v>1</v>
      </c>
      <c r="AC2103" s="1">
        <v>5</v>
      </c>
      <c r="AD2103" s="1">
        <v>3.9</v>
      </c>
      <c r="AE2103" s="1">
        <v>2</v>
      </c>
      <c r="AF2103" s="1">
        <v>1</v>
      </c>
      <c r="AG2103" s="1" t="s">
        <v>2465</v>
      </c>
      <c r="AH2103" s="1" t="s">
        <v>2466</v>
      </c>
      <c r="AI2103" s="1"/>
      <c r="AJ2103" s="1" t="s">
        <v>55</v>
      </c>
      <c r="AK2103" t="s">
        <v>17186</v>
      </c>
      <c r="AL2103" s="1">
        <v>3</v>
      </c>
      <c r="AM2103" s="1" t="s">
        <v>8043</v>
      </c>
    </row>
    <row r="2104" spans="1:39" ht="12.75" customHeight="1">
      <c r="A2104" s="1"/>
      <c r="B2104" s="1" t="s">
        <v>8044</v>
      </c>
      <c r="C2104" s="1" t="s">
        <v>8045</v>
      </c>
      <c r="D2104" s="3" t="str">
        <f ca="1">IFERROR(__xludf.DUMMYFUNCTION("PROPER(REGEXEXTRACT(B2049, ""(?:https?:\/\/)?(?:www\.)?([a-zA-Z0-9-]+)\.""))"),"Skyscanner")</f>
        <v>Skyscanner</v>
      </c>
      <c r="E2104" s="1" t="s">
        <v>8046</v>
      </c>
      <c r="F2104" s="1">
        <v>9.3215880000000002</v>
      </c>
      <c r="G2104" s="1">
        <v>123.308313</v>
      </c>
      <c r="H2104" s="1" t="s">
        <v>8047</v>
      </c>
      <c r="I2104" s="1" t="s">
        <v>2622</v>
      </c>
      <c r="J2104" s="1">
        <f>IF(K2104="URBAN",1,IF(K2104="SUBURBAN",2,IF(K2104="RURAL",3,"")))</f>
        <v>2</v>
      </c>
      <c r="K2104" s="1" t="s">
        <v>84</v>
      </c>
      <c r="L2104" s="18">
        <v>46082</v>
      </c>
      <c r="M2104" s="49">
        <v>0.58333333333333337</v>
      </c>
      <c r="N2104" s="18">
        <v>46083</v>
      </c>
      <c r="O2104" s="56">
        <v>0.5</v>
      </c>
      <c r="P2104" s="31" t="str">
        <f>TEXT($L2104, "dddd")</f>
        <v>Sunday</v>
      </c>
      <c r="Q2104" s="39" t="s">
        <v>111</v>
      </c>
      <c r="R2104" s="39">
        <v>2942</v>
      </c>
      <c r="S2104" s="1" t="str">
        <f>IF(OR(MONTH(L2104)=12, MONTH(L2104)&lt;=5), "Dry Season", "Wet Season")</f>
        <v>Dry Season</v>
      </c>
      <c r="T2104" s="1">
        <v>1</v>
      </c>
      <c r="U2104" s="1">
        <v>0</v>
      </c>
      <c r="V2104" s="1">
        <v>1</v>
      </c>
      <c r="W2104" s="2">
        <f>IF(ISNUMBER(SEARCH("N/A", X2104)), 0, 1)</f>
        <v>0</v>
      </c>
      <c r="X2104" s="1" t="s">
        <v>44</v>
      </c>
      <c r="Y2104" s="1"/>
      <c r="Z2104" s="1"/>
      <c r="AA2104" s="11" cm="1">
        <f t="array" ref="AA2104">IF(ISBLANK(Y2104), 0, VINCentyInvDistance(F2104,G2104,Y2104,Z2104))</f>
        <v>0</v>
      </c>
      <c r="AB2104" s="1">
        <v>1</v>
      </c>
      <c r="AC2104" s="1">
        <v>6.4</v>
      </c>
      <c r="AD2104" s="1">
        <v>4.4000000000000004</v>
      </c>
      <c r="AE2104" s="1">
        <v>116</v>
      </c>
      <c r="AF2104" s="1">
        <v>1</v>
      </c>
      <c r="AG2104" s="1" t="s">
        <v>2465</v>
      </c>
      <c r="AH2104" s="1" t="s">
        <v>2466</v>
      </c>
      <c r="AI2104" s="1"/>
      <c r="AJ2104" s="1" t="s">
        <v>55</v>
      </c>
      <c r="AK2104" t="s">
        <v>17187</v>
      </c>
      <c r="AL2104" s="1">
        <v>3</v>
      </c>
      <c r="AM2104" s="1" t="s">
        <v>8048</v>
      </c>
    </row>
    <row r="2105" spans="1:39" ht="12.75" customHeight="1">
      <c r="A2105" s="1"/>
      <c r="B2105" s="1" t="s">
        <v>8049</v>
      </c>
      <c r="C2105" s="1" t="s">
        <v>8050</v>
      </c>
      <c r="D2105" s="3" t="str">
        <f ca="1">IFERROR(__xludf.DUMMYFUNCTION("PROPER(REGEXEXTRACT(B2050, ""(?:https?:\/\/)?(?:www\.)?([a-zA-Z0-9-]+)\.""))"),"Skyscanner")</f>
        <v>Skyscanner</v>
      </c>
      <c r="E2105" s="1" t="s">
        <v>8051</v>
      </c>
      <c r="F2105" s="1">
        <v>9.3070310000000003</v>
      </c>
      <c r="G2105" s="1">
        <v>123.3050765</v>
      </c>
      <c r="H2105" s="1" t="s">
        <v>8052</v>
      </c>
      <c r="I2105" s="1" t="s">
        <v>2622</v>
      </c>
      <c r="J2105" s="1">
        <f>IF(K2105="URBAN",1,IF(K2105="SUBURBAN",2,IF(K2105="RURAL",3,"")))</f>
        <v>2</v>
      </c>
      <c r="K2105" s="1" t="s">
        <v>84</v>
      </c>
      <c r="L2105" s="18">
        <v>46082</v>
      </c>
      <c r="M2105" s="49">
        <v>0.58333333333333337</v>
      </c>
      <c r="N2105" s="18">
        <v>46083</v>
      </c>
      <c r="O2105" s="56">
        <v>0.5</v>
      </c>
      <c r="P2105" s="31" t="str">
        <f>TEXT($L2105, "dddd")</f>
        <v>Sunday</v>
      </c>
      <c r="Q2105" s="39" t="s">
        <v>111</v>
      </c>
      <c r="R2105" s="39">
        <v>1127</v>
      </c>
      <c r="S2105" s="1" t="str">
        <f>IF(OR(MONTH(L2105)=12, MONTH(L2105)&lt;=5), "Dry Season", "Wet Season")</f>
        <v>Dry Season</v>
      </c>
      <c r="T2105" s="1">
        <v>1</v>
      </c>
      <c r="U2105" s="1">
        <v>1</v>
      </c>
      <c r="V2105" s="1">
        <v>0</v>
      </c>
      <c r="W2105" s="2">
        <f>IF(ISNUMBER(SEARCH("N/A", X2105)), 0, 1)</f>
        <v>1</v>
      </c>
      <c r="X2105" s="1" t="s">
        <v>4609</v>
      </c>
      <c r="Y2105" s="1">
        <v>11.245350200000001</v>
      </c>
      <c r="Z2105" s="1">
        <v>125.0017186</v>
      </c>
      <c r="AA2105" s="11" cm="1">
        <f t="array" ref="AA2105">IF(ISBLANK(Y2105), 0, VINCentyInvDistance(F2105,G2105,Y2105,Z2105))</f>
        <v>283736.02799342148</v>
      </c>
      <c r="AB2105" s="1">
        <v>1</v>
      </c>
      <c r="AC2105" s="1">
        <v>9.4</v>
      </c>
      <c r="AD2105" s="1">
        <v>3.9</v>
      </c>
      <c r="AE2105" s="1">
        <v>10</v>
      </c>
      <c r="AF2105" s="1">
        <v>1</v>
      </c>
      <c r="AG2105" s="1" t="s">
        <v>5879</v>
      </c>
      <c r="AH2105" s="1" t="s">
        <v>5880</v>
      </c>
      <c r="AI2105" s="1" t="str">
        <f>TRIM(MID(SUBSTITUTE($H2105,",",REPT(" ",200)),(LEN($H2105)-LEN(SUBSTITUTE($H2105,",",""))-2)*200+1,200))</f>
        <v>Negros Island Region</v>
      </c>
      <c r="AJ2105" s="1" t="s">
        <v>55</v>
      </c>
      <c r="AK2105" t="s">
        <v>17188</v>
      </c>
      <c r="AL2105" s="2">
        <v>0</v>
      </c>
      <c r="AM2105" s="1"/>
    </row>
    <row r="2106" spans="1:39" ht="12.75" customHeight="1">
      <c r="A2106" s="1"/>
      <c r="B2106" s="1" t="s">
        <v>8058</v>
      </c>
      <c r="C2106" s="1" t="s">
        <v>8059</v>
      </c>
      <c r="D2106" s="3" t="str">
        <f ca="1">IFERROR(__xludf.DUMMYFUNCTION("PROPER(REGEXEXTRACT(B2052, ""(?:https?:\/\/)?(?:www\.)?([a-zA-Z0-9-]+)\.""))"),"Skyscanner")</f>
        <v>Skyscanner</v>
      </c>
      <c r="E2106" s="1" t="s">
        <v>8060</v>
      </c>
      <c r="F2106" s="1">
        <v>9.3255499999999998</v>
      </c>
      <c r="G2106" s="1">
        <v>123.29783</v>
      </c>
      <c r="H2106" s="1" t="s">
        <v>8061</v>
      </c>
      <c r="I2106" s="1" t="s">
        <v>2622</v>
      </c>
      <c r="J2106" s="1">
        <f>IF(K2106="URBAN",1,IF(K2106="SUBURBAN",2,IF(K2106="RURAL",3,"")))</f>
        <v>2</v>
      </c>
      <c r="K2106" s="1" t="s">
        <v>84</v>
      </c>
      <c r="L2106" s="18">
        <v>46082</v>
      </c>
      <c r="M2106" s="49">
        <v>0.625</v>
      </c>
      <c r="N2106" s="18">
        <v>46083</v>
      </c>
      <c r="O2106" s="56">
        <v>0.5</v>
      </c>
      <c r="P2106" s="31" t="str">
        <f>TEXT($L2106, "dddd")</f>
        <v>Sunday</v>
      </c>
      <c r="Q2106" s="39" t="s">
        <v>111</v>
      </c>
      <c r="R2106" s="39">
        <v>1195</v>
      </c>
      <c r="S2106" s="1" t="str">
        <f>IF(OR(MONTH(L2106)=12, MONTH(L2106)&lt;=5), "Dry Season", "Wet Season")</f>
        <v>Dry Season</v>
      </c>
      <c r="T2106" s="1">
        <v>1</v>
      </c>
      <c r="U2106" s="1">
        <v>0</v>
      </c>
      <c r="V2106" s="1">
        <v>0</v>
      </c>
      <c r="W2106" s="2">
        <f>IF(ISNUMBER(SEARCH("N/A", X2106)), 0, 1)</f>
        <v>0</v>
      </c>
      <c r="X2106" s="1" t="s">
        <v>44</v>
      </c>
      <c r="Y2106" s="1"/>
      <c r="Z2106" s="1"/>
      <c r="AA2106" s="11" cm="1">
        <f t="array" ref="AA2106">IF(ISBLANK(Y2106), 0, VINCentyInvDistance(F2106,G2106,Y2106,Z2106))</f>
        <v>0</v>
      </c>
      <c r="AB2106" s="1">
        <v>0</v>
      </c>
      <c r="AC2106" s="1">
        <v>0</v>
      </c>
      <c r="AD2106" s="1">
        <v>0</v>
      </c>
      <c r="AE2106" s="1">
        <v>56</v>
      </c>
      <c r="AF2106" s="1">
        <v>1</v>
      </c>
      <c r="AG2106" s="1" t="s">
        <v>2465</v>
      </c>
      <c r="AH2106" s="1" t="s">
        <v>2466</v>
      </c>
      <c r="AI2106" s="1" t="str">
        <f>TRIM(MID(SUBSTITUTE($H2106,",",REPT(" ",200)),(LEN($H2106)-LEN(SUBSTITUTE($H2106,",",""))-2)*200+1,200))</f>
        <v>Negros Island Region</v>
      </c>
      <c r="AJ2106" s="1" t="s">
        <v>55</v>
      </c>
      <c r="AK2106" t="s">
        <v>4021</v>
      </c>
      <c r="AL2106" s="2">
        <v>0</v>
      </c>
      <c r="AM2106" s="1" t="s">
        <v>8062</v>
      </c>
    </row>
    <row r="2107" spans="1:39" ht="12.75" customHeight="1">
      <c r="A2107" s="1"/>
      <c r="B2107" s="1" t="s">
        <v>8063</v>
      </c>
      <c r="C2107" s="1" t="s">
        <v>8064</v>
      </c>
      <c r="D2107" s="3" t="str">
        <f ca="1">IFERROR(__xludf.DUMMYFUNCTION("PROPER(REGEXEXTRACT(B2053, ""(?:https?:\/\/)?(?:www\.)?([a-zA-Z0-9-]+)\.""))"),"Skyscanner")</f>
        <v>Skyscanner</v>
      </c>
      <c r="E2107" s="1" t="s">
        <v>8065</v>
      </c>
      <c r="F2107" s="1">
        <v>9.3035300000000003</v>
      </c>
      <c r="G2107" s="1">
        <v>123.30718</v>
      </c>
      <c r="H2107" s="1" t="s">
        <v>8066</v>
      </c>
      <c r="I2107" s="1" t="s">
        <v>2622</v>
      </c>
      <c r="J2107" s="1">
        <f>IF(K2107="URBAN",1,IF(K2107="SUBURBAN",2,IF(K2107="RURAL",3,"")))</f>
        <v>2</v>
      </c>
      <c r="K2107" s="1" t="s">
        <v>84</v>
      </c>
      <c r="L2107" s="18">
        <v>46082</v>
      </c>
      <c r="M2107" s="49">
        <v>0.58333333333333337</v>
      </c>
      <c r="N2107" s="18">
        <v>46083</v>
      </c>
      <c r="O2107" s="56">
        <v>0.5</v>
      </c>
      <c r="P2107" s="31" t="str">
        <f>TEXT($L2107, "dddd")</f>
        <v>Sunday</v>
      </c>
      <c r="Q2107" s="39" t="s">
        <v>111</v>
      </c>
      <c r="R2107" s="39">
        <v>927</v>
      </c>
      <c r="S2107" s="1" t="str">
        <f>IF(OR(MONTH(L2107)=12, MONTH(L2107)&lt;=5), "Dry Season", "Wet Season")</f>
        <v>Dry Season</v>
      </c>
      <c r="T2107" s="1">
        <v>1</v>
      </c>
      <c r="U2107" s="1">
        <v>1</v>
      </c>
      <c r="V2107" s="1">
        <v>0</v>
      </c>
      <c r="W2107" s="2">
        <f>IF(ISNUMBER(SEARCH("N/A", X2107)), 0, 1)</f>
        <v>0</v>
      </c>
      <c r="X2107" s="1" t="s">
        <v>44</v>
      </c>
      <c r="Y2107" s="1"/>
      <c r="Z2107" s="1"/>
      <c r="AA2107" s="11" cm="1">
        <f t="array" ref="AA2107">IF(ISBLANK(Y2107), 0, VINCentyInvDistance(F2107,G2107,Y2107,Z2107))</f>
        <v>0</v>
      </c>
      <c r="AB2107" s="1">
        <v>0</v>
      </c>
      <c r="AC2107" s="1">
        <v>0</v>
      </c>
      <c r="AD2107" s="1">
        <v>0</v>
      </c>
      <c r="AE2107" s="1">
        <v>133</v>
      </c>
      <c r="AF2107" s="1">
        <v>1</v>
      </c>
      <c r="AG2107" s="1" t="s">
        <v>2465</v>
      </c>
      <c r="AH2107" s="1" t="s">
        <v>2466</v>
      </c>
      <c r="AI2107" s="1" t="str">
        <f>TRIM(MID(SUBSTITUTE($H2107,",",REPT(" ",200)),(LEN($H2107)-LEN(SUBSTITUTE($H2107,",",""))-2)*200+1,200))</f>
        <v>Negros Island Region</v>
      </c>
      <c r="AJ2107" s="1" t="s">
        <v>55</v>
      </c>
      <c r="AK2107" t="s">
        <v>17189</v>
      </c>
      <c r="AL2107" s="2">
        <v>0</v>
      </c>
      <c r="AM2107" s="1" t="s">
        <v>8067</v>
      </c>
    </row>
    <row r="2108" spans="1:39" ht="12.75" customHeight="1">
      <c r="A2108" s="1"/>
      <c r="B2108" s="1" t="s">
        <v>8068</v>
      </c>
      <c r="C2108" s="1" t="s">
        <v>8069</v>
      </c>
      <c r="D2108" s="3" t="str">
        <f ca="1">IFERROR(__xludf.DUMMYFUNCTION("PROPER(REGEXEXTRACT(B2054, ""(?:https?:\/\/)?(?:www\.)?([a-zA-Z0-9-]+)\.""))"),"Skyscanner")</f>
        <v>Skyscanner</v>
      </c>
      <c r="E2108" s="1" t="s">
        <v>8070</v>
      </c>
      <c r="F2108" s="1">
        <v>9.3026700000000009</v>
      </c>
      <c r="G2108" s="1">
        <v>123.30799</v>
      </c>
      <c r="H2108" s="1" t="s">
        <v>8071</v>
      </c>
      <c r="I2108" s="1" t="s">
        <v>2622</v>
      </c>
      <c r="J2108" s="1">
        <f>IF(K2108="URBAN",1,IF(K2108="SUBURBAN",2,IF(K2108="RURAL",3,"")))</f>
        <v>2</v>
      </c>
      <c r="K2108" s="1" t="s">
        <v>84</v>
      </c>
      <c r="L2108" s="18">
        <v>46082</v>
      </c>
      <c r="M2108" s="49">
        <v>0.58333333333333337</v>
      </c>
      <c r="N2108" s="18">
        <v>46083</v>
      </c>
      <c r="O2108" s="56">
        <v>0.52083333333333337</v>
      </c>
      <c r="P2108" s="31" t="str">
        <f>TEXT($L2108, "dddd")</f>
        <v>Sunday</v>
      </c>
      <c r="Q2108" s="39" t="s">
        <v>111</v>
      </c>
      <c r="R2108" s="39">
        <v>2087</v>
      </c>
      <c r="S2108" s="1" t="str">
        <f>IF(OR(MONTH(L2108)=12, MONTH(L2108)&lt;=5), "Dry Season", "Wet Season")</f>
        <v>Dry Season</v>
      </c>
      <c r="T2108" s="1">
        <v>1</v>
      </c>
      <c r="U2108" s="1">
        <v>0</v>
      </c>
      <c r="V2108" s="1">
        <v>1</v>
      </c>
      <c r="W2108" s="2">
        <f>IF(ISNUMBER(SEARCH("N/A", X2108)), 0, 1)</f>
        <v>0</v>
      </c>
      <c r="X2108" s="1" t="s">
        <v>44</v>
      </c>
      <c r="Y2108" s="1"/>
      <c r="Z2108" s="1"/>
      <c r="AA2108" s="11" cm="1">
        <f t="array" ref="AA2108">IF(ISBLANK(Y2108), 0, VINCentyInvDistance(F2108,G2108,Y2108,Z2108))</f>
        <v>0</v>
      </c>
      <c r="AB2108" s="1">
        <v>0</v>
      </c>
      <c r="AC2108" s="1">
        <v>6.6</v>
      </c>
      <c r="AD2108" s="1">
        <v>3.9</v>
      </c>
      <c r="AE2108" s="1">
        <v>13</v>
      </c>
      <c r="AF2108" s="1">
        <v>1</v>
      </c>
      <c r="AG2108" s="1" t="s">
        <v>2465</v>
      </c>
      <c r="AH2108" s="1" t="s">
        <v>2466</v>
      </c>
      <c r="AI2108" s="1" t="str">
        <f>TRIM(MID(SUBSTITUTE($H2108,",",REPT(" ",200)),(LEN($H2108)-LEN(SUBSTITUTE($H2108,",",""))-2)*200+1,200))</f>
        <v>Negros Island Region</v>
      </c>
      <c r="AJ2108" s="1" t="s">
        <v>55</v>
      </c>
      <c r="AK2108" t="s">
        <v>17190</v>
      </c>
      <c r="AL2108" s="2">
        <v>0</v>
      </c>
      <c r="AM2108" s="1" t="s">
        <v>8072</v>
      </c>
    </row>
    <row r="2109" spans="1:39" ht="12.75" customHeight="1">
      <c r="A2109" s="1"/>
      <c r="B2109" s="1" t="s">
        <v>8078</v>
      </c>
      <c r="C2109" s="1" t="s">
        <v>8079</v>
      </c>
      <c r="D2109" s="3" t="str">
        <f ca="1">IFERROR(__xludf.DUMMYFUNCTION("PROPER(REGEXEXTRACT(B2056, ""(?:https?:\/\/)?(?:www\.)?([a-zA-Z0-9-]+)\.""))"),"Skyscanner")</f>
        <v>Skyscanner</v>
      </c>
      <c r="E2109" s="1" t="s">
        <v>8080</v>
      </c>
      <c r="F2109" s="1">
        <v>9.3088499999999996</v>
      </c>
      <c r="G2109" s="1">
        <v>123.30559</v>
      </c>
      <c r="H2109" s="1" t="s">
        <v>8081</v>
      </c>
      <c r="I2109" s="1" t="s">
        <v>2622</v>
      </c>
      <c r="J2109" s="1">
        <f>IF(K2109="URBAN",1,IF(K2109="SUBURBAN",2,IF(K2109="RURAL",3,"")))</f>
        <v>2</v>
      </c>
      <c r="K2109" s="1" t="s">
        <v>84</v>
      </c>
      <c r="L2109" s="18">
        <v>46082</v>
      </c>
      <c r="M2109" s="49">
        <v>0.58333333333333337</v>
      </c>
      <c r="N2109" s="18">
        <v>46083</v>
      </c>
      <c r="O2109" s="56">
        <v>0.5</v>
      </c>
      <c r="P2109" s="31" t="str">
        <f>TEXT($L2109, "dddd")</f>
        <v>Sunday</v>
      </c>
      <c r="Q2109" s="39" t="s">
        <v>111</v>
      </c>
      <c r="R2109" s="39">
        <v>2281</v>
      </c>
      <c r="S2109" s="1" t="str">
        <f>IF(OR(MONTH(L2109)=12, MONTH(L2109)&lt;=5), "Dry Season", "Wet Season")</f>
        <v>Dry Season</v>
      </c>
      <c r="T2109" s="1">
        <v>1</v>
      </c>
      <c r="U2109" s="1">
        <v>0</v>
      </c>
      <c r="V2109" s="1">
        <v>0</v>
      </c>
      <c r="W2109" s="2">
        <f>IF(ISNUMBER(SEARCH("N/A", X2109)), 0, 1)</f>
        <v>0</v>
      </c>
      <c r="X2109" s="1" t="s">
        <v>44</v>
      </c>
      <c r="Y2109" s="1"/>
      <c r="Z2109" s="1"/>
      <c r="AA2109" s="11" cm="1">
        <f t="array" ref="AA2109">IF(ISBLANK(Y2109), 0, VINCentyInvDistance(F2109,G2109,Y2109,Z2109))</f>
        <v>0</v>
      </c>
      <c r="AB2109" s="1">
        <v>1</v>
      </c>
      <c r="AC2109" s="1">
        <v>7.2</v>
      </c>
      <c r="AD2109" s="1">
        <v>4.3</v>
      </c>
      <c r="AE2109" s="1">
        <v>727</v>
      </c>
      <c r="AF2109" s="1">
        <v>1</v>
      </c>
      <c r="AG2109" s="1" t="s">
        <v>2465</v>
      </c>
      <c r="AH2109" s="1" t="s">
        <v>2466</v>
      </c>
      <c r="AI2109" s="1"/>
      <c r="AJ2109" s="1" t="s">
        <v>55</v>
      </c>
      <c r="AK2109" t="s">
        <v>17192</v>
      </c>
      <c r="AL2109" s="1">
        <v>3</v>
      </c>
      <c r="AM2109" s="1" t="s">
        <v>8082</v>
      </c>
    </row>
    <row r="2110" spans="1:39" ht="12.75" customHeight="1">
      <c r="A2110" s="1"/>
      <c r="B2110" s="1" t="s">
        <v>8087</v>
      </c>
      <c r="C2110" s="1" t="s">
        <v>8088</v>
      </c>
      <c r="D2110" s="3" t="str">
        <f ca="1">IFERROR(__xludf.DUMMYFUNCTION("PROPER(REGEXEXTRACT(B2058, ""(?:https?:\/\/)?(?:www\.)?([a-zA-Z0-9-]+)\.""))"),"Skyscanner")</f>
        <v>Skyscanner</v>
      </c>
      <c r="E2110" s="1" t="s">
        <v>8089</v>
      </c>
      <c r="F2110" s="1">
        <v>9.3130299999999995</v>
      </c>
      <c r="G2110" s="1">
        <v>123.27826</v>
      </c>
      <c r="H2110" s="1" t="s">
        <v>8086</v>
      </c>
      <c r="I2110" s="1" t="s">
        <v>2622</v>
      </c>
      <c r="J2110" s="1">
        <f>IF(K2110="URBAN",1,IF(K2110="SUBURBAN",2,IF(K2110="RURAL",3,"")))</f>
        <v>2</v>
      </c>
      <c r="K2110" s="1" t="s">
        <v>84</v>
      </c>
      <c r="L2110" s="18">
        <v>46082</v>
      </c>
      <c r="M2110" s="49">
        <v>0.58333333333333337</v>
      </c>
      <c r="N2110" s="18">
        <v>46083</v>
      </c>
      <c r="O2110" s="56">
        <v>0.5</v>
      </c>
      <c r="P2110" s="31" t="str">
        <f>TEXT($L2110, "dddd")</f>
        <v>Sunday</v>
      </c>
      <c r="Q2110" s="39" t="s">
        <v>111</v>
      </c>
      <c r="R2110" s="39">
        <v>1211</v>
      </c>
      <c r="S2110" s="1" t="str">
        <f>IF(OR(MONTH(L2110)=12, MONTH(L2110)&lt;=5), "Dry Season", "Wet Season")</f>
        <v>Dry Season</v>
      </c>
      <c r="T2110" s="1">
        <v>1</v>
      </c>
      <c r="U2110" s="1">
        <v>0</v>
      </c>
      <c r="V2110" s="1">
        <v>0</v>
      </c>
      <c r="W2110" s="2">
        <f>IF(ISNUMBER(SEARCH("N/A", X2110)), 0, 1)</f>
        <v>0</v>
      </c>
      <c r="X2110" s="1" t="s">
        <v>44</v>
      </c>
      <c r="Y2110" s="1"/>
      <c r="Z2110" s="1"/>
      <c r="AA2110" s="11" cm="1">
        <f t="array" ref="AA2110">IF(ISBLANK(Y2110), 0, VINCentyInvDistance(F2110,G2110,Y2110,Z2110))</f>
        <v>0</v>
      </c>
      <c r="AB2110" s="1">
        <v>0</v>
      </c>
      <c r="AC2110" s="1">
        <v>8</v>
      </c>
      <c r="AD2110" s="1">
        <v>4.9000000000000004</v>
      </c>
      <c r="AE2110" s="1">
        <v>9</v>
      </c>
      <c r="AF2110" s="1">
        <v>1</v>
      </c>
      <c r="AG2110" s="1" t="s">
        <v>2465</v>
      </c>
      <c r="AH2110" s="1" t="s">
        <v>2466</v>
      </c>
      <c r="AI2110" s="1" t="str">
        <f>TRIM(MID(SUBSTITUTE($H2110,",",REPT(" ",200)),(LEN($H2110)-LEN(SUBSTITUTE($H2110,",",""))-2)*200+1,200))</f>
        <v>Negros Island Region</v>
      </c>
      <c r="AJ2110" s="1" t="s">
        <v>55</v>
      </c>
      <c r="AK2110" t="s">
        <v>8090</v>
      </c>
      <c r="AL2110" s="2">
        <v>0</v>
      </c>
      <c r="AM2110" s="1" t="s">
        <v>8091</v>
      </c>
    </row>
    <row r="2111" spans="1:39" ht="12.75" customHeight="1">
      <c r="A2111" s="1"/>
      <c r="B2111" s="1" t="s">
        <v>8112</v>
      </c>
      <c r="C2111" s="1" t="s">
        <v>8113</v>
      </c>
      <c r="D2111" s="3" t="str">
        <f ca="1">IFERROR(__xludf.DUMMYFUNCTION("PROPER(REGEXEXTRACT(B2063, ""(?:https?:\/\/)?(?:www\.)?([a-zA-Z0-9-]+)\.""))"),"Skyscanner")</f>
        <v>Skyscanner</v>
      </c>
      <c r="E2111" s="1" t="s">
        <v>8114</v>
      </c>
      <c r="F2111" s="1">
        <v>9.2875928000000005</v>
      </c>
      <c r="G2111" s="1">
        <v>123.2306976</v>
      </c>
      <c r="H2111" s="1" t="s">
        <v>8115</v>
      </c>
      <c r="I2111" s="1" t="s">
        <v>2622</v>
      </c>
      <c r="J2111" s="1">
        <f>IF(K2111="URBAN",1,IF(K2111="SUBURBAN",2,IF(K2111="RURAL",3,"")))</f>
        <v>2</v>
      </c>
      <c r="K2111" s="1" t="s">
        <v>84</v>
      </c>
      <c r="L2111" s="18">
        <v>46082</v>
      </c>
      <c r="M2111" s="49">
        <v>0.58333333333333337</v>
      </c>
      <c r="N2111" s="18">
        <v>46083</v>
      </c>
      <c r="O2111" s="56">
        <v>0.52083333333333337</v>
      </c>
      <c r="P2111" s="31" t="str">
        <f>TEXT($L2111, "dddd")</f>
        <v>Sunday</v>
      </c>
      <c r="Q2111" s="39" t="s">
        <v>111</v>
      </c>
      <c r="R2111" s="39">
        <v>3864</v>
      </c>
      <c r="S2111" s="1" t="str">
        <f>IF(OR(MONTH(L2111)=12, MONTH(L2111)&lt;=5), "Dry Season", "Wet Season")</f>
        <v>Dry Season</v>
      </c>
      <c r="T2111" s="1">
        <v>1</v>
      </c>
      <c r="U2111" s="1">
        <v>0</v>
      </c>
      <c r="V2111" s="1">
        <v>0</v>
      </c>
      <c r="W2111" s="2">
        <f>IF(ISNUMBER(SEARCH("N/A", X2111)), 0, 1)</f>
        <v>0</v>
      </c>
      <c r="X2111" s="1" t="s">
        <v>44</v>
      </c>
      <c r="Y2111" s="1"/>
      <c r="Z2111" s="1"/>
      <c r="AA2111" s="11" cm="1">
        <f t="array" ref="AA2111">IF(ISBLANK(Y2111), 0, VINCentyInvDistance(F2111,G2111,Y2111,Z2111))</f>
        <v>0</v>
      </c>
      <c r="AB2111" s="1">
        <v>0</v>
      </c>
      <c r="AC2111" s="1">
        <v>7.2</v>
      </c>
      <c r="AD2111" s="1">
        <v>4.5</v>
      </c>
      <c r="AE2111" s="1">
        <v>5</v>
      </c>
      <c r="AF2111" s="1">
        <v>1</v>
      </c>
      <c r="AG2111" s="1" t="s">
        <v>2465</v>
      </c>
      <c r="AH2111" s="1" t="s">
        <v>2466</v>
      </c>
      <c r="AI2111" s="1" t="str">
        <f>TRIM(MID(SUBSTITUTE($H2111,",",REPT(" ",200)),(LEN($H2111)-LEN(SUBSTITUTE($H2111,",",""))-2)*200+1,200))</f>
        <v>Negros Island Region</v>
      </c>
      <c r="AJ2111" s="1" t="s">
        <v>55</v>
      </c>
      <c r="AK2111" t="s">
        <v>17197</v>
      </c>
      <c r="AL2111" s="2">
        <v>0</v>
      </c>
      <c r="AM2111" s="1"/>
    </row>
    <row r="2112" spans="1:39" ht="12.75" customHeight="1">
      <c r="A2112" s="1"/>
      <c r="B2112" s="1" t="s">
        <v>8140</v>
      </c>
      <c r="C2112" s="1" t="s">
        <v>8141</v>
      </c>
      <c r="D2112" s="3" t="str">
        <f ca="1">IFERROR(__xludf.DUMMYFUNCTION("PROPER(REGEXEXTRACT(B2069, ""(?:https?:\/\/)?(?:www\.)?([a-zA-Z0-9-]+)\.""))"),"Skyscanner")</f>
        <v>Skyscanner</v>
      </c>
      <c r="E2112" s="1" t="s">
        <v>8142</v>
      </c>
      <c r="F2112" s="1">
        <v>9.2829899999999999</v>
      </c>
      <c r="G2112" s="1">
        <v>123.2448</v>
      </c>
      <c r="H2112" s="1" t="s">
        <v>8143</v>
      </c>
      <c r="I2112" s="1" t="s">
        <v>2622</v>
      </c>
      <c r="J2112" s="1">
        <f>IF(K2112="URBAN",1,IF(K2112="SUBURBAN",2,IF(K2112="RURAL",3,"")))</f>
        <v>2</v>
      </c>
      <c r="K2112" s="1" t="s">
        <v>84</v>
      </c>
      <c r="L2112" s="18">
        <v>46082</v>
      </c>
      <c r="M2112" s="49">
        <v>0.58333333333333337</v>
      </c>
      <c r="N2112" s="18">
        <v>46083</v>
      </c>
      <c r="O2112" s="56">
        <v>0.45833333333333331</v>
      </c>
      <c r="P2112" s="31" t="str">
        <f>TEXT($L2112, "dddd")</f>
        <v>Sunday</v>
      </c>
      <c r="Q2112" s="39" t="s">
        <v>111</v>
      </c>
      <c r="R2112" s="39">
        <v>2540</v>
      </c>
      <c r="S2112" s="1" t="str">
        <f>IF(OR(MONTH(L2112)=12, MONTH(L2112)&lt;=5), "Dry Season", "Wet Season")</f>
        <v>Dry Season</v>
      </c>
      <c r="T2112" s="1">
        <v>1</v>
      </c>
      <c r="U2112" s="1">
        <v>1</v>
      </c>
      <c r="V2112" s="1">
        <v>0</v>
      </c>
      <c r="W2112" s="2">
        <f>IF(ISNUMBER(SEARCH("N/A", X2112)), 0, 1)</f>
        <v>0</v>
      </c>
      <c r="X2112" s="1" t="s">
        <v>44</v>
      </c>
      <c r="Y2112" s="1"/>
      <c r="Z2112" s="1"/>
      <c r="AA2112" s="11" cm="1">
        <f t="array" ref="AA2112">IF(ISBLANK(Y2112), 0, VINCentyInvDistance(F2112,G2112,Y2112,Z2112))</f>
        <v>0</v>
      </c>
      <c r="AB2112" s="1">
        <v>0</v>
      </c>
      <c r="AC2112" s="1">
        <v>0</v>
      </c>
      <c r="AD2112" s="1">
        <v>0</v>
      </c>
      <c r="AE2112" s="1">
        <v>276</v>
      </c>
      <c r="AF2112" s="1">
        <v>1</v>
      </c>
      <c r="AG2112" s="1" t="s">
        <v>8144</v>
      </c>
      <c r="AH2112" s="1" t="s">
        <v>2466</v>
      </c>
      <c r="AI2112" s="1" t="str">
        <f>TRIM(MID(SUBSTITUTE($H2112,",",REPT(" ",200)),(LEN($H2112)-LEN(SUBSTITUTE($H2112,",",""))-2)*200+1,200))</f>
        <v>Negros Island Region</v>
      </c>
      <c r="AJ2112" s="1" t="s">
        <v>55</v>
      </c>
      <c r="AK2112" t="s">
        <v>17200</v>
      </c>
      <c r="AL2112" s="2">
        <v>0</v>
      </c>
      <c r="AM2112" s="1" t="s">
        <v>8145</v>
      </c>
    </row>
    <row r="2113" spans="1:39" ht="12.75" customHeight="1">
      <c r="A2113" s="1"/>
      <c r="B2113" s="1" t="s">
        <v>8146</v>
      </c>
      <c r="C2113" s="1" t="s">
        <v>8147</v>
      </c>
      <c r="D2113" s="3" t="str">
        <f ca="1">IFERROR(__xludf.DUMMYFUNCTION("PROPER(REGEXEXTRACT(B2070, ""(?:https?:\/\/)?(?:www\.)?([a-zA-Z0-9-]+)\.""))"),"Skyscanner")</f>
        <v>Skyscanner</v>
      </c>
      <c r="E2113" s="1" t="s">
        <v>8148</v>
      </c>
      <c r="F2113" s="1">
        <v>9.096698</v>
      </c>
      <c r="G2113" s="1">
        <v>123.196173</v>
      </c>
      <c r="H2113" s="1" t="s">
        <v>8149</v>
      </c>
      <c r="I2113" s="1" t="s">
        <v>2622</v>
      </c>
      <c r="J2113" s="1">
        <f>IF(K2113="URBAN",1,IF(K2113="SUBURBAN",2,IF(K2113="RURAL",3,"")))</f>
        <v>2</v>
      </c>
      <c r="K2113" s="1" t="s">
        <v>84</v>
      </c>
      <c r="L2113" s="18">
        <v>46082</v>
      </c>
      <c r="M2113" s="49">
        <v>0.58333333333333337</v>
      </c>
      <c r="N2113" s="18">
        <v>46083</v>
      </c>
      <c r="O2113" s="56">
        <v>0.5</v>
      </c>
      <c r="P2113" s="31" t="str">
        <f>TEXT($L2113, "dddd")</f>
        <v>Sunday</v>
      </c>
      <c r="Q2113" s="39" t="s">
        <v>111</v>
      </c>
      <c r="R2113" s="39">
        <v>651</v>
      </c>
      <c r="S2113" s="1" t="str">
        <f>IF(OR(MONTH(L2113)=12, MONTH(L2113)&lt;=5), "Dry Season", "Wet Season")</f>
        <v>Dry Season</v>
      </c>
      <c r="T2113" s="1">
        <v>1</v>
      </c>
      <c r="U2113" s="1">
        <v>0</v>
      </c>
      <c r="V2113" s="1">
        <v>0</v>
      </c>
      <c r="W2113" s="2">
        <f>IF(ISNUMBER(SEARCH("N/A", X2113)), 0, 1)</f>
        <v>0</v>
      </c>
      <c r="X2113" s="1" t="s">
        <v>44</v>
      </c>
      <c r="Y2113" s="1"/>
      <c r="Z2113" s="1"/>
      <c r="AA2113" s="11" cm="1">
        <f t="array" ref="AA2113">IF(ISBLANK(Y2113), 0, VINCentyInvDistance(F2113,G2113,Y2113,Z2113))</f>
        <v>0</v>
      </c>
      <c r="AB2113" s="1">
        <v>1</v>
      </c>
      <c r="AC2113" s="1">
        <v>8.6</v>
      </c>
      <c r="AD2113" s="1">
        <v>4.5999999999999996</v>
      </c>
      <c r="AE2113" s="1">
        <v>162</v>
      </c>
      <c r="AF2113" s="1">
        <v>1</v>
      </c>
      <c r="AG2113" s="1" t="s">
        <v>7871</v>
      </c>
      <c r="AH2113" s="1" t="s">
        <v>2466</v>
      </c>
      <c r="AI2113" s="1"/>
      <c r="AJ2113" s="1" t="s">
        <v>55</v>
      </c>
      <c r="AK2113" t="s">
        <v>17201</v>
      </c>
      <c r="AL2113" s="1">
        <v>3</v>
      </c>
      <c r="AM2113" s="1" t="s">
        <v>8150</v>
      </c>
    </row>
    <row r="2114" spans="1:39" ht="12.75" customHeight="1">
      <c r="A2114" s="1"/>
      <c r="B2114" s="1" t="s">
        <v>8155</v>
      </c>
      <c r="C2114" s="1" t="s">
        <v>8156</v>
      </c>
      <c r="D2114" s="3" t="str">
        <f ca="1">IFERROR(__xludf.DUMMYFUNCTION("PROPER(REGEXEXTRACT(B2072, ""(?:https?:\/\/)?(?:www\.)?([a-zA-Z0-9-]+)\.""))"),"Skyscanner")</f>
        <v>Skyscanner</v>
      </c>
      <c r="E2114" s="1" t="s">
        <v>8157</v>
      </c>
      <c r="F2114" s="1">
        <v>9.3102649999999993</v>
      </c>
      <c r="G2114" s="1">
        <v>123.30781500000001</v>
      </c>
      <c r="H2114" s="1" t="s">
        <v>8154</v>
      </c>
      <c r="I2114" s="1" t="s">
        <v>2622</v>
      </c>
      <c r="J2114" s="1">
        <f>IF(K2114="URBAN",1,IF(K2114="SUBURBAN",2,IF(K2114="RURAL",3,"")))</f>
        <v>2</v>
      </c>
      <c r="K2114" s="1" t="s">
        <v>84</v>
      </c>
      <c r="L2114" s="18">
        <v>46082</v>
      </c>
      <c r="M2114" s="49">
        <v>0.60416666666666663</v>
      </c>
      <c r="N2114" s="18">
        <v>46083</v>
      </c>
      <c r="O2114" s="56">
        <v>0.5</v>
      </c>
      <c r="P2114" s="31" t="str">
        <f>TEXT($L2114, "dddd")</f>
        <v>Sunday</v>
      </c>
      <c r="Q2114" s="39" t="s">
        <v>111</v>
      </c>
      <c r="R2114" s="39">
        <v>1365</v>
      </c>
      <c r="S2114" s="1" t="str">
        <f>IF(OR(MONTH(L2114)=12, MONTH(L2114)&lt;=5), "Dry Season", "Wet Season")</f>
        <v>Dry Season</v>
      </c>
      <c r="T2114" s="1">
        <v>1</v>
      </c>
      <c r="U2114" s="1">
        <v>0</v>
      </c>
      <c r="V2114" s="1">
        <v>0</v>
      </c>
      <c r="W2114" s="2">
        <f>IF(ISNUMBER(SEARCH("N/A", X2114)), 0, 1)</f>
        <v>0</v>
      </c>
      <c r="X2114" s="1" t="s">
        <v>44</v>
      </c>
      <c r="Y2114" s="1"/>
      <c r="Z2114" s="1"/>
      <c r="AA2114" s="11" cm="1">
        <f t="array" ref="AA2114">IF(ISBLANK(Y2114), 0, VINCentyInvDistance(F2114,G2114,Y2114,Z2114))</f>
        <v>0</v>
      </c>
      <c r="AB2114" s="1">
        <v>0</v>
      </c>
      <c r="AC2114" s="1">
        <v>7.6</v>
      </c>
      <c r="AD2114" s="1">
        <v>4.5999999999999996</v>
      </c>
      <c r="AE2114" s="1">
        <v>49</v>
      </c>
      <c r="AF2114" s="1">
        <v>1</v>
      </c>
      <c r="AG2114" s="1" t="s">
        <v>2465</v>
      </c>
      <c r="AH2114" s="1" t="s">
        <v>2466</v>
      </c>
      <c r="AI2114" s="1" t="str">
        <f>TRIM(MID(SUBSTITUTE($H2114,",",REPT(" ",200)),(LEN($H2114)-LEN(SUBSTITUTE($H2114,",",""))-2)*200+1,200))</f>
        <v>Negros Island Region</v>
      </c>
      <c r="AJ2114" s="1" t="s">
        <v>55</v>
      </c>
      <c r="AK2114" t="s">
        <v>17202</v>
      </c>
      <c r="AL2114" s="2">
        <v>0</v>
      </c>
      <c r="AM2114" s="1" t="s">
        <v>8158</v>
      </c>
    </row>
    <row r="2115" spans="1:39" ht="12.75" customHeight="1">
      <c r="A2115" s="1"/>
      <c r="B2115" s="1" t="s">
        <v>8161</v>
      </c>
      <c r="C2115" s="1" t="s">
        <v>8162</v>
      </c>
      <c r="D2115" s="3" t="str">
        <f ca="1">IFERROR(__xludf.DUMMYFUNCTION("PROPER(REGEXEXTRACT(B2074, ""(?:https?:\/\/)?(?:www\.)?([a-zA-Z0-9-]+)\.""))"),"Google")</f>
        <v>Google</v>
      </c>
      <c r="E2115" s="1" t="s">
        <v>8163</v>
      </c>
      <c r="F2115" s="1">
        <v>9.3165245999999993</v>
      </c>
      <c r="G2115" s="1">
        <v>123.3064837</v>
      </c>
      <c r="H2115" s="1" t="s">
        <v>8164</v>
      </c>
      <c r="I2115" s="1" t="s">
        <v>2622</v>
      </c>
      <c r="J2115" s="1">
        <f>IF(K2115="URBAN",1,IF(K2115="SUBURBAN",2,IF(K2115="RURAL",3,"")))</f>
        <v>2</v>
      </c>
      <c r="K2115" s="1" t="s">
        <v>84</v>
      </c>
      <c r="L2115" s="18">
        <v>46082</v>
      </c>
      <c r="M2115" s="49">
        <v>0.625</v>
      </c>
      <c r="N2115" s="18">
        <v>46083</v>
      </c>
      <c r="O2115" s="56">
        <v>0.5</v>
      </c>
      <c r="P2115" s="31" t="str">
        <f>TEXT($L2115, "dddd")</f>
        <v>Sunday</v>
      </c>
      <c r="Q2115" s="39" t="s">
        <v>111</v>
      </c>
      <c r="R2115" s="39">
        <v>1236</v>
      </c>
      <c r="S2115" s="1" t="str">
        <f>IF(OR(MONTH(L2115)=12, MONTH(L2115)&lt;=5), "Dry Season", "Wet Season")</f>
        <v>Dry Season</v>
      </c>
      <c r="T2115" s="1">
        <v>1</v>
      </c>
      <c r="U2115" s="1">
        <v>1</v>
      </c>
      <c r="V2115" s="1">
        <v>0</v>
      </c>
      <c r="W2115" s="2">
        <f>IF(ISNUMBER(SEARCH("N/A", X2115)), 0, 1)</f>
        <v>0</v>
      </c>
      <c r="X2115" s="1" t="s">
        <v>44</v>
      </c>
      <c r="Y2115" s="1"/>
      <c r="Z2115" s="1"/>
      <c r="AA2115" s="11" cm="1">
        <f t="array" ref="AA2115">IF(ISBLANK(Y2115), 0, VINCentyInvDistance(F2115,G2115,Y2115,Z2115))</f>
        <v>0</v>
      </c>
      <c r="AB2115" s="1">
        <v>0</v>
      </c>
      <c r="AC2115" s="1">
        <v>0</v>
      </c>
      <c r="AD2115" s="1">
        <v>0</v>
      </c>
      <c r="AE2115" s="1">
        <v>21</v>
      </c>
      <c r="AF2115" s="1">
        <v>1</v>
      </c>
      <c r="AG2115" s="1" t="str">
        <f>TRIM(MID(SUBSTITUTE($H2115,",",REPT(" ",200)),(LEN($H2115)-LEN(SUBSTITUTE($H2115,",",""))-4)*200+1,200))</f>
        <v>Dumaguete</v>
      </c>
      <c r="AH2115" s="1" t="str">
        <f>TRIM(MID(SUBSTITUTE($H2115,",",REPT(" ",200)),(LEN($H2115)-LEN(SUBSTITUTE($H2115,",",""))-3)*200+1,200))</f>
        <v>Negros Oriental</v>
      </c>
      <c r="AI2115" s="1" t="str">
        <f>TRIM(MID(SUBSTITUTE($H2115,",",REPT(" ",200)),(LEN($H2115)-LEN(SUBSTITUTE($H2115,",",""))-2)*200+1,200))</f>
        <v>Negros Island Region</v>
      </c>
      <c r="AJ2115" s="1" t="str">
        <f>TRIM(MID(SUBSTITUTE($H2115,",",REPT(" ",200)),(LEN($H2115)-LEN(SUBSTITUTE($H2115,",",""))-0)*200+1,200))</f>
        <v>Philippines</v>
      </c>
      <c r="AL2115" s="2">
        <v>0</v>
      </c>
      <c r="AM2115" s="1"/>
    </row>
    <row r="2116" spans="1:39" ht="12.75" customHeight="1">
      <c r="A2116" s="1"/>
      <c r="B2116" s="1" t="s">
        <v>8165</v>
      </c>
      <c r="C2116" s="1" t="s">
        <v>8166</v>
      </c>
      <c r="D2116" s="3" t="str">
        <f ca="1">IFERROR(__xludf.DUMMYFUNCTION("PROPER(REGEXEXTRACT(B2075, ""(?:https?:\/\/)?(?:www\.)?([a-zA-Z0-9-]+)\.""))"),"Google")</f>
        <v>Google</v>
      </c>
      <c r="E2116" s="1" t="s">
        <v>8167</v>
      </c>
      <c r="F2116" s="1">
        <v>9.3179923999999996</v>
      </c>
      <c r="G2116" s="1">
        <v>123.3071094</v>
      </c>
      <c r="H2116" s="1" t="s">
        <v>8168</v>
      </c>
      <c r="I2116" s="1" t="s">
        <v>1300</v>
      </c>
      <c r="J2116" s="1">
        <f>IF(K2116="URBAN",1,IF(K2116="SUBURBAN",2,IF(K2116="RURAL",3,"")))</f>
        <v>2</v>
      </c>
      <c r="K2116" s="1" t="s">
        <v>84</v>
      </c>
      <c r="L2116" s="18">
        <v>46082</v>
      </c>
      <c r="M2116" s="49">
        <v>0.625</v>
      </c>
      <c r="N2116" s="18">
        <v>46083</v>
      </c>
      <c r="O2116" s="56">
        <v>0.5</v>
      </c>
      <c r="P2116" s="31" t="str">
        <f>TEXT($L2116, "dddd")</f>
        <v>Sunday</v>
      </c>
      <c r="Q2116" s="39" t="s">
        <v>111</v>
      </c>
      <c r="R2116" s="39">
        <v>904</v>
      </c>
      <c r="S2116" s="1" t="str">
        <f>IF(OR(MONTH(L2116)=12, MONTH(L2116)&lt;=5), "Dry Season", "Wet Season")</f>
        <v>Dry Season</v>
      </c>
      <c r="T2116" s="1">
        <v>1</v>
      </c>
      <c r="U2116" s="1">
        <v>0</v>
      </c>
      <c r="V2116" s="1">
        <v>0</v>
      </c>
      <c r="W2116" s="2">
        <f>IF(ISNUMBER(SEARCH("N/A", X2116)), 0, 1)</f>
        <v>0</v>
      </c>
      <c r="X2116" s="1" t="s">
        <v>44</v>
      </c>
      <c r="Y2116" s="1"/>
      <c r="Z2116" s="1"/>
      <c r="AA2116" s="11" cm="1">
        <f t="array" ref="AA2116">IF(ISBLANK(Y2116), 0, VINCentyInvDistance(F2116,G2116,Y2116,Z2116))</f>
        <v>0</v>
      </c>
      <c r="AB2116" s="1">
        <v>0</v>
      </c>
      <c r="AC2116" s="1">
        <v>0</v>
      </c>
      <c r="AD2116" s="1">
        <v>0</v>
      </c>
      <c r="AE2116" s="1">
        <v>49</v>
      </c>
      <c r="AF2116" s="1">
        <v>1</v>
      </c>
      <c r="AG2116" s="1" t="str">
        <f>TRIM(MID(SUBSTITUTE($H2116,",",REPT(" ",200)),(LEN($H2116)-LEN(SUBSTITUTE($H2116,",",""))-4)*200+1,200))</f>
        <v>Dumaguete</v>
      </c>
      <c r="AH2116" s="1" t="str">
        <f>TRIM(MID(SUBSTITUTE($H2116,",",REPT(" ",200)),(LEN($H2116)-LEN(SUBSTITUTE($H2116,",",""))-3)*200+1,200))</f>
        <v>Negros Oriental</v>
      </c>
      <c r="AI2116" s="1" t="str">
        <f>TRIM(MID(SUBSTITUTE($H2116,",",REPT(" ",200)),(LEN($H2116)-LEN(SUBSTITUTE($H2116,",",""))-2)*200+1,200))</f>
        <v>Negros Island Region</v>
      </c>
      <c r="AJ2116" s="1" t="str">
        <f>TRIM(MID(SUBSTITUTE($H2116,",",REPT(" ",200)),(LEN($H2116)-LEN(SUBSTITUTE($H2116,",",""))-0)*200+1,200))</f>
        <v>Philippines</v>
      </c>
      <c r="AL2116" s="2">
        <v>0</v>
      </c>
      <c r="AM2116" s="1"/>
    </row>
    <row r="2117" spans="1:39" ht="12.75" customHeight="1">
      <c r="A2117" s="1"/>
      <c r="B2117" s="1" t="s">
        <v>8169</v>
      </c>
      <c r="C2117" s="1" t="s">
        <v>8170</v>
      </c>
      <c r="D2117" s="3" t="str">
        <f ca="1">IFERROR(__xludf.DUMMYFUNCTION("PROPER(REGEXEXTRACT(B2076, ""(?:https?:\/\/)?(?:www\.)?([a-zA-Z0-9-]+)\.""))"),"Google")</f>
        <v>Google</v>
      </c>
      <c r="E2117" s="1" t="s">
        <v>8171</v>
      </c>
      <c r="F2117" s="1">
        <v>9.2993729999999992</v>
      </c>
      <c r="G2117" s="1">
        <v>123.303861</v>
      </c>
      <c r="H2117" s="1" t="s">
        <v>8172</v>
      </c>
      <c r="I2117" s="1" t="s">
        <v>2622</v>
      </c>
      <c r="J2117" s="1">
        <f>IF(K2117="URBAN",1,IF(K2117="SUBURBAN",2,IF(K2117="RURAL",3,"")))</f>
        <v>2</v>
      </c>
      <c r="K2117" s="1" t="s">
        <v>84</v>
      </c>
      <c r="L2117" s="18">
        <v>46082</v>
      </c>
      <c r="M2117" s="49">
        <v>0.625</v>
      </c>
      <c r="N2117" s="18">
        <v>46083</v>
      </c>
      <c r="O2117" s="56">
        <v>0.5</v>
      </c>
      <c r="P2117" s="31" t="str">
        <f>TEXT($L2117, "dddd")</f>
        <v>Sunday</v>
      </c>
      <c r="Q2117" s="39" t="s">
        <v>111</v>
      </c>
      <c r="R2117" s="39">
        <v>1737</v>
      </c>
      <c r="S2117" s="1" t="str">
        <f>IF(OR(MONTH(L2117)=12, MONTH(L2117)&lt;=5), "Dry Season", "Wet Season")</f>
        <v>Dry Season</v>
      </c>
      <c r="T2117" s="1">
        <v>1</v>
      </c>
      <c r="U2117" s="1">
        <v>0</v>
      </c>
      <c r="V2117" s="1">
        <v>0</v>
      </c>
      <c r="W2117" s="2">
        <f>IF(ISNUMBER(SEARCH("N/A", X2117)), 0, 1)</f>
        <v>0</v>
      </c>
      <c r="X2117" s="1" t="s">
        <v>44</v>
      </c>
      <c r="Y2117" s="1"/>
      <c r="Z2117" s="1"/>
      <c r="AA2117" s="11" cm="1">
        <f t="array" ref="AA2117">IF(ISBLANK(Y2117), 0, VINCentyInvDistance(F2117,G2117,Y2117,Z2117))</f>
        <v>0</v>
      </c>
      <c r="AB2117" s="1">
        <v>0</v>
      </c>
      <c r="AC2117" s="1">
        <v>0</v>
      </c>
      <c r="AD2117" s="1">
        <v>0</v>
      </c>
      <c r="AE2117" s="1">
        <v>335</v>
      </c>
      <c r="AF2117" s="1">
        <v>1</v>
      </c>
      <c r="AG2117" s="1" t="str">
        <f>TRIM(MID(SUBSTITUTE($H2117,",",REPT(" ",200)),(LEN($H2117)-LEN(SUBSTITUTE($H2117,",",""))-4)*200+1,200))</f>
        <v>Dumaguete</v>
      </c>
      <c r="AH2117" s="1" t="str">
        <f>TRIM(MID(SUBSTITUTE($H2117,",",REPT(" ",200)),(LEN($H2117)-LEN(SUBSTITUTE($H2117,",",""))-3)*200+1,200))</f>
        <v>Negros Oriental</v>
      </c>
      <c r="AI2117" s="1" t="str">
        <f>TRIM(MID(SUBSTITUTE($H2117,",",REPT(" ",200)),(LEN($H2117)-LEN(SUBSTITUTE($H2117,",",""))-2)*200+1,200))</f>
        <v>Negros Island Region</v>
      </c>
      <c r="AJ2117" s="1" t="str">
        <f>TRIM(MID(SUBSTITUTE($H2117,",",REPT(" ",200)),(LEN($H2117)-LEN(SUBSTITUTE($H2117,",",""))-0)*200+1,200))</f>
        <v>Philippines</v>
      </c>
      <c r="AL2117" s="2">
        <v>0</v>
      </c>
      <c r="AM2117" s="1"/>
    </row>
    <row r="2118" spans="1:39" ht="12.75" customHeight="1">
      <c r="A2118" s="1"/>
      <c r="B2118" s="1" t="s">
        <v>8173</v>
      </c>
      <c r="C2118" s="1" t="s">
        <v>8174</v>
      </c>
      <c r="D2118" s="3" t="str">
        <f ca="1">IFERROR(__xludf.DUMMYFUNCTION("PROPER(REGEXEXTRACT(B2077, ""(?:https?:\/\/)?(?:www\.)?([a-zA-Z0-9-]+)\.""))"),"Skyscanner")</f>
        <v>Skyscanner</v>
      </c>
      <c r="E2118" s="1" t="s">
        <v>8175</v>
      </c>
      <c r="F2118" s="1">
        <v>9.29941</v>
      </c>
      <c r="G2118" s="1">
        <v>123.30370000000001</v>
      </c>
      <c r="H2118" s="1" t="s">
        <v>8176</v>
      </c>
      <c r="I2118" s="1" t="s">
        <v>2622</v>
      </c>
      <c r="J2118" s="1">
        <f>IF(K2118="URBAN",1,IF(K2118="SUBURBAN",2,IF(K2118="RURAL",3,"")))</f>
        <v>2</v>
      </c>
      <c r="K2118" s="1" t="s">
        <v>84</v>
      </c>
      <c r="L2118" s="18">
        <v>46082</v>
      </c>
      <c r="M2118" s="49">
        <v>0.58333333333333337</v>
      </c>
      <c r="N2118" s="18">
        <v>46083</v>
      </c>
      <c r="O2118" s="56">
        <v>0.5</v>
      </c>
      <c r="P2118" s="31" t="str">
        <f>TEXT($L2118, "dddd")</f>
        <v>Sunday</v>
      </c>
      <c r="Q2118" s="39" t="s">
        <v>111</v>
      </c>
      <c r="R2118" s="39">
        <v>2719</v>
      </c>
      <c r="S2118" s="1" t="str">
        <f>IF(OR(MONTH(L2118)=12, MONTH(L2118)&lt;=5), "Dry Season", "Wet Season")</f>
        <v>Dry Season</v>
      </c>
      <c r="T2118" s="1">
        <v>1</v>
      </c>
      <c r="U2118" s="1">
        <v>1</v>
      </c>
      <c r="V2118" s="1">
        <v>0</v>
      </c>
      <c r="W2118" s="2">
        <f>IF(ISNUMBER(SEARCH("N/A", X2118)), 0, 1)</f>
        <v>0</v>
      </c>
      <c r="X2118" s="1" t="s">
        <v>44</v>
      </c>
      <c r="Y2118" s="1"/>
      <c r="Z2118" s="1"/>
      <c r="AA2118" s="11" cm="1">
        <f t="array" ref="AA2118">IF(ISBLANK(Y2118), 0, VINCentyInvDistance(F2118,G2118,Y2118,Z2118))</f>
        <v>0</v>
      </c>
      <c r="AB2118" s="1">
        <v>1</v>
      </c>
      <c r="AC2118" s="1">
        <v>8</v>
      </c>
      <c r="AD2118" s="1">
        <v>4.5</v>
      </c>
      <c r="AE2118" s="1">
        <v>77</v>
      </c>
      <c r="AF2118" s="1">
        <v>1</v>
      </c>
      <c r="AG2118" s="1" t="s">
        <v>2465</v>
      </c>
      <c r="AH2118" s="1" t="s">
        <v>2466</v>
      </c>
      <c r="AI2118" s="1"/>
      <c r="AJ2118" s="1" t="s">
        <v>55</v>
      </c>
      <c r="AK2118" t="s">
        <v>17203</v>
      </c>
      <c r="AL2118" s="1">
        <v>3</v>
      </c>
      <c r="AM2118" s="1" t="s">
        <v>8177</v>
      </c>
    </row>
    <row r="2119" spans="1:39" ht="12.75" customHeight="1">
      <c r="A2119" s="1"/>
      <c r="B2119" s="1" t="s">
        <v>8178</v>
      </c>
      <c r="C2119" s="1" t="s">
        <v>8179</v>
      </c>
      <c r="D2119" s="3" t="str">
        <f ca="1">IFERROR(__xludf.DUMMYFUNCTION("PROPER(REGEXEXTRACT(B2078, ""(?:https?:\/\/)?(?:www\.)?([a-zA-Z0-9-]+)\.""))"),"Google")</f>
        <v>Google</v>
      </c>
      <c r="E2119" s="1" t="s">
        <v>8180</v>
      </c>
      <c r="F2119" s="1">
        <v>9.2889054000000009</v>
      </c>
      <c r="G2119" s="1">
        <v>123.2954908</v>
      </c>
      <c r="H2119" s="1" t="s">
        <v>8181</v>
      </c>
      <c r="I2119" s="1" t="s">
        <v>2622</v>
      </c>
      <c r="J2119" s="1">
        <f>IF(K2119="URBAN",1,IF(K2119="SUBURBAN",2,IF(K2119="RURAL",3,"")))</f>
        <v>2</v>
      </c>
      <c r="K2119" s="1" t="s">
        <v>84</v>
      </c>
      <c r="L2119" s="18">
        <v>46082</v>
      </c>
      <c r="M2119" s="49">
        <v>0.625</v>
      </c>
      <c r="N2119" s="18">
        <v>46083</v>
      </c>
      <c r="O2119" s="56">
        <v>0.5</v>
      </c>
      <c r="P2119" s="31" t="str">
        <f>TEXT($L2119, "dddd")</f>
        <v>Sunday</v>
      </c>
      <c r="Q2119" s="39" t="s">
        <v>111</v>
      </c>
      <c r="R2119" s="39">
        <v>1876</v>
      </c>
      <c r="S2119" s="1" t="str">
        <f>IF(OR(MONTH(L2119)=12, MONTH(L2119)&lt;=5), "Dry Season", "Wet Season")</f>
        <v>Dry Season</v>
      </c>
      <c r="T2119" s="1">
        <v>1</v>
      </c>
      <c r="U2119" s="1">
        <v>1</v>
      </c>
      <c r="V2119" s="1">
        <v>0</v>
      </c>
      <c r="W2119" s="2">
        <f>IF(ISNUMBER(SEARCH("N/A", X2119)), 0, 1)</f>
        <v>0</v>
      </c>
      <c r="X2119" s="1" t="s">
        <v>44</v>
      </c>
      <c r="Y2119" s="1"/>
      <c r="Z2119" s="1"/>
      <c r="AA2119" s="11" cm="1">
        <f t="array" ref="AA2119">IF(ISBLANK(Y2119), 0, VINCentyInvDistance(F2119,G2119,Y2119,Z2119))</f>
        <v>0</v>
      </c>
      <c r="AB2119" s="1">
        <v>0</v>
      </c>
      <c r="AC2119" s="1">
        <v>0</v>
      </c>
      <c r="AD2119" s="1">
        <v>0</v>
      </c>
      <c r="AE2119" s="1">
        <v>360</v>
      </c>
      <c r="AF2119" s="1">
        <v>1</v>
      </c>
      <c r="AG2119" s="1" t="str">
        <f>TRIM(MID(SUBSTITUTE($H2119,",",REPT(" ",200)),(LEN($H2119)-LEN(SUBSTITUTE($H2119,",",""))-4)*200+1,200))</f>
        <v>Dumaguete</v>
      </c>
      <c r="AH2119" s="1" t="str">
        <f>TRIM(MID(SUBSTITUTE($H2119,",",REPT(" ",200)),(LEN($H2119)-LEN(SUBSTITUTE($H2119,",",""))-3)*200+1,200))</f>
        <v>Negros Oriental</v>
      </c>
      <c r="AI2119" s="1" t="str">
        <f>TRIM(MID(SUBSTITUTE($H2119,",",REPT(" ",200)),(LEN($H2119)-LEN(SUBSTITUTE($H2119,",",""))-2)*200+1,200))</f>
        <v>Negros Island Region</v>
      </c>
      <c r="AJ2119" s="1" t="str">
        <f>TRIM(MID(SUBSTITUTE($H2119,",",REPT(" ",200)),(LEN($H2119)-LEN(SUBSTITUTE($H2119,",",""))-0)*200+1,200))</f>
        <v>Philippines</v>
      </c>
      <c r="AL2119" s="2">
        <v>0</v>
      </c>
      <c r="AM2119" s="1"/>
    </row>
    <row r="2120" spans="1:39" ht="12.75" customHeight="1">
      <c r="A2120" s="1"/>
      <c r="B2120" s="1" t="s">
        <v>8182</v>
      </c>
      <c r="C2120" s="1" t="s">
        <v>8183</v>
      </c>
      <c r="D2120" s="3" t="str">
        <f ca="1">IFERROR(__xludf.DUMMYFUNCTION("PROPER(REGEXEXTRACT(B2079, ""(?:https?:\/\/)?(?:www\.)?([a-zA-Z0-9-]+)\.""))"),"Skyscanner")</f>
        <v>Skyscanner</v>
      </c>
      <c r="E2120" s="1" t="s">
        <v>8184</v>
      </c>
      <c r="F2120" s="1">
        <v>9.2888099999999998</v>
      </c>
      <c r="G2120" s="1">
        <v>123.29562</v>
      </c>
      <c r="H2120" s="1" t="s">
        <v>8181</v>
      </c>
      <c r="I2120" s="1" t="s">
        <v>2622</v>
      </c>
      <c r="J2120" s="1">
        <f>IF(K2120="URBAN",1,IF(K2120="SUBURBAN",2,IF(K2120="RURAL",3,"")))</f>
        <v>2</v>
      </c>
      <c r="K2120" s="1" t="s">
        <v>84</v>
      </c>
      <c r="L2120" s="18">
        <v>46082</v>
      </c>
      <c r="M2120" s="49">
        <v>0.58333333333333337</v>
      </c>
      <c r="N2120" s="18">
        <v>46083</v>
      </c>
      <c r="O2120" s="56">
        <v>0.5</v>
      </c>
      <c r="P2120" s="31" t="str">
        <f>TEXT($L2120, "dddd")</f>
        <v>Sunday</v>
      </c>
      <c r="Q2120" s="39" t="s">
        <v>111</v>
      </c>
      <c r="R2120" s="39">
        <v>995</v>
      </c>
      <c r="S2120" s="1" t="str">
        <f>IF(OR(MONTH(L2120)=12, MONTH(L2120)&lt;=5), "Dry Season", "Wet Season")</f>
        <v>Dry Season</v>
      </c>
      <c r="T2120" s="1">
        <v>1</v>
      </c>
      <c r="U2120" s="1">
        <v>0</v>
      </c>
      <c r="V2120" s="1">
        <v>0</v>
      </c>
      <c r="W2120" s="2">
        <f>IF(ISNUMBER(SEARCH("N/A", X2120)), 0, 1)</f>
        <v>0</v>
      </c>
      <c r="X2120" s="1" t="s">
        <v>44</v>
      </c>
      <c r="Y2120" s="1"/>
      <c r="Z2120" s="1"/>
      <c r="AA2120" s="11" cm="1">
        <f t="array" ref="AA2120">IF(ISBLANK(Y2120), 0, VINCentyInvDistance(F2120,G2120,Y2120,Z2120))</f>
        <v>0</v>
      </c>
      <c r="AB2120" s="1">
        <v>1</v>
      </c>
      <c r="AC2120" s="1">
        <v>6.8</v>
      </c>
      <c r="AD2120" s="1">
        <v>3.7</v>
      </c>
      <c r="AE2120" s="1">
        <v>16</v>
      </c>
      <c r="AF2120" s="1">
        <v>1</v>
      </c>
      <c r="AG2120" s="1" t="s">
        <v>2465</v>
      </c>
      <c r="AH2120" s="1" t="s">
        <v>2466</v>
      </c>
      <c r="AI2120" s="1"/>
      <c r="AJ2120" s="1" t="s">
        <v>55</v>
      </c>
      <c r="AK2120" t="s">
        <v>17204</v>
      </c>
      <c r="AL2120" s="1">
        <v>2</v>
      </c>
      <c r="AM2120" s="1" t="s">
        <v>8185</v>
      </c>
    </row>
    <row r="2121" spans="1:39" ht="12.75" customHeight="1">
      <c r="A2121" s="1"/>
      <c r="B2121" s="1" t="s">
        <v>8193</v>
      </c>
      <c r="C2121" s="1" t="s">
        <v>8194</v>
      </c>
      <c r="D2121" s="3" t="str">
        <f ca="1">IFERROR(__xludf.DUMMYFUNCTION("PROPER(REGEXEXTRACT(B2082, ""(?:https?:\/\/)?(?:www\.)?([a-zA-Z0-9-]+)\.""))"),"Skyscanner")</f>
        <v>Skyscanner</v>
      </c>
      <c r="E2121" s="1" t="s">
        <v>8195</v>
      </c>
      <c r="F2121" s="1">
        <v>9.3174170000000007</v>
      </c>
      <c r="G2121" s="1">
        <v>123.30335700000001</v>
      </c>
      <c r="H2121" s="1" t="s">
        <v>8196</v>
      </c>
      <c r="I2121" s="1" t="s">
        <v>2622</v>
      </c>
      <c r="J2121" s="1">
        <f>IF(K2121="URBAN",1,IF(K2121="SUBURBAN",2,IF(K2121="RURAL",3,"")))</f>
        <v>2</v>
      </c>
      <c r="K2121" s="1" t="s">
        <v>84</v>
      </c>
      <c r="L2121" s="18">
        <v>46082</v>
      </c>
      <c r="M2121" s="49">
        <v>0.58333333333333337</v>
      </c>
      <c r="N2121" s="18">
        <v>46083</v>
      </c>
      <c r="O2121" s="56">
        <v>0.5</v>
      </c>
      <c r="P2121" s="31" t="str">
        <f>TEXT($L2121, "dddd")</f>
        <v>Sunday</v>
      </c>
      <c r="Q2121" s="39" t="s">
        <v>111</v>
      </c>
      <c r="R2121" s="39">
        <v>3136</v>
      </c>
      <c r="S2121" s="1" t="str">
        <f>IF(OR(MONTH(L2121)=12, MONTH(L2121)&lt;=5), "Dry Season", "Wet Season")</f>
        <v>Dry Season</v>
      </c>
      <c r="T2121" s="1">
        <v>1</v>
      </c>
      <c r="U2121" s="1">
        <v>0</v>
      </c>
      <c r="V2121" s="1">
        <v>0</v>
      </c>
      <c r="W2121" s="2">
        <f>IF(ISNUMBER(SEARCH("N/A", X2121)), 0, 1)</f>
        <v>0</v>
      </c>
      <c r="X2121" s="1" t="s">
        <v>44</v>
      </c>
      <c r="Y2121" s="1"/>
      <c r="Z2121" s="1"/>
      <c r="AA2121" s="11" cm="1">
        <f t="array" ref="AA2121">IF(ISBLANK(Y2121), 0, VINCentyInvDistance(F2121,G2121,Y2121,Z2121))</f>
        <v>0</v>
      </c>
      <c r="AB2121" s="1">
        <v>0</v>
      </c>
      <c r="AC2121" s="1">
        <v>8.8000000000000007</v>
      </c>
      <c r="AD2121" s="1">
        <v>5</v>
      </c>
      <c r="AE2121" s="1">
        <v>12</v>
      </c>
      <c r="AF2121" s="1">
        <v>1</v>
      </c>
      <c r="AG2121" s="1" t="s">
        <v>2465</v>
      </c>
      <c r="AH2121" s="1" t="s">
        <v>2466</v>
      </c>
      <c r="AI2121" s="1"/>
      <c r="AJ2121" s="1" t="s">
        <v>55</v>
      </c>
      <c r="AK2121" t="s">
        <v>8197</v>
      </c>
      <c r="AL2121" s="1">
        <v>3</v>
      </c>
      <c r="AM2121" s="1" t="s">
        <v>8198</v>
      </c>
    </row>
    <row r="2122" spans="1:39" ht="12.75" customHeight="1">
      <c r="A2122" s="1"/>
      <c r="B2122" s="1" t="s">
        <v>8203</v>
      </c>
      <c r="C2122" s="1" t="s">
        <v>8204</v>
      </c>
      <c r="D2122" s="3" t="str">
        <f ca="1">IFERROR(__xludf.DUMMYFUNCTION("PROPER(REGEXEXTRACT(B2084, ""(?:https?:\/\/)?(?:www\.)?([a-zA-Z0-9-]+)\.""))"),"Skyscanner")</f>
        <v>Skyscanner</v>
      </c>
      <c r="E2122" s="1" t="s">
        <v>8205</v>
      </c>
      <c r="F2122" s="1">
        <v>9.3067700000000002</v>
      </c>
      <c r="G2122" s="1">
        <v>123.30295</v>
      </c>
      <c r="H2122" s="1" t="s">
        <v>8206</v>
      </c>
      <c r="I2122" s="1" t="s">
        <v>2622</v>
      </c>
      <c r="J2122" s="1">
        <f>IF(K2122="URBAN",1,IF(K2122="SUBURBAN",2,IF(K2122="RURAL",3,"")))</f>
        <v>2</v>
      </c>
      <c r="K2122" s="1" t="s">
        <v>84</v>
      </c>
      <c r="L2122" s="18">
        <v>46082</v>
      </c>
      <c r="M2122" s="49">
        <v>0.625</v>
      </c>
      <c r="N2122" s="18">
        <v>46083</v>
      </c>
      <c r="O2122" s="56">
        <v>0.5</v>
      </c>
      <c r="P2122" s="31" t="str">
        <f>TEXT($L2122, "dddd")</f>
        <v>Sunday</v>
      </c>
      <c r="Q2122" s="39" t="s">
        <v>111</v>
      </c>
      <c r="R2122" s="39">
        <v>1940</v>
      </c>
      <c r="S2122" s="1" t="str">
        <f>IF(OR(MONTH(L2122)=12, MONTH(L2122)&lt;=5), "Dry Season", "Wet Season")</f>
        <v>Dry Season</v>
      </c>
      <c r="T2122" s="1">
        <v>1</v>
      </c>
      <c r="U2122" s="1">
        <v>1</v>
      </c>
      <c r="V2122" s="1">
        <v>0</v>
      </c>
      <c r="W2122" s="2">
        <f>IF(ISNUMBER(SEARCH("N/A", X2122)), 0, 1)</f>
        <v>0</v>
      </c>
      <c r="X2122" s="1" t="s">
        <v>44</v>
      </c>
      <c r="Y2122" s="1"/>
      <c r="Z2122" s="1"/>
      <c r="AA2122" s="11" cm="1">
        <f t="array" ref="AA2122">IF(ISBLANK(Y2122), 0, VINCentyInvDistance(F2122,G2122,Y2122,Z2122))</f>
        <v>0</v>
      </c>
      <c r="AB2122" s="1">
        <v>1</v>
      </c>
      <c r="AC2122" s="1">
        <v>7.2</v>
      </c>
      <c r="AD2122" s="1">
        <v>4.2</v>
      </c>
      <c r="AE2122" s="1">
        <v>145</v>
      </c>
      <c r="AF2122" s="1">
        <v>1</v>
      </c>
      <c r="AG2122" s="1" t="s">
        <v>2465</v>
      </c>
      <c r="AH2122" s="1" t="s">
        <v>2466</v>
      </c>
      <c r="AI2122" s="1"/>
      <c r="AJ2122" s="1" t="s">
        <v>55</v>
      </c>
      <c r="AK2122" t="s">
        <v>17206</v>
      </c>
      <c r="AL2122" s="1">
        <v>3</v>
      </c>
      <c r="AM2122" s="1" t="s">
        <v>8207</v>
      </c>
    </row>
    <row r="2123" spans="1:39" ht="12.75" customHeight="1">
      <c r="A2123" s="1"/>
      <c r="B2123" s="1" t="s">
        <v>8213</v>
      </c>
      <c r="C2123" s="1" t="s">
        <v>8214</v>
      </c>
      <c r="D2123" s="3" t="str">
        <f ca="1">IFERROR(__xludf.DUMMYFUNCTION("PROPER(REGEXEXTRACT(B2086, ""(?:https?:\/\/)?(?:www\.)?([a-zA-Z0-9-]+)\.""))"),"Skyscanner")</f>
        <v>Skyscanner</v>
      </c>
      <c r="E2123" s="1" t="s">
        <v>8215</v>
      </c>
      <c r="F2123" s="1">
        <v>9.3184050000000003</v>
      </c>
      <c r="G2123" s="1">
        <v>123.312091</v>
      </c>
      <c r="H2123" s="1" t="s">
        <v>8216</v>
      </c>
      <c r="I2123" s="1" t="s">
        <v>1300</v>
      </c>
      <c r="J2123" s="1">
        <f>IF(K2123="URBAN",1,IF(K2123="SUBURBAN",2,IF(K2123="RURAL",3,"")))</f>
        <v>2</v>
      </c>
      <c r="K2123" s="1" t="s">
        <v>84</v>
      </c>
      <c r="L2123" s="18">
        <v>46082</v>
      </c>
      <c r="M2123" s="49">
        <v>0.58333333333333337</v>
      </c>
      <c r="N2123" s="18">
        <v>46083</v>
      </c>
      <c r="O2123" s="56">
        <v>0.5</v>
      </c>
      <c r="P2123" s="31" t="str">
        <f>TEXT($L2123, "dddd")</f>
        <v>Sunday</v>
      </c>
      <c r="Q2123" s="39" t="s">
        <v>111</v>
      </c>
      <c r="R2123" s="39">
        <v>916</v>
      </c>
      <c r="S2123" s="1" t="str">
        <f>IF(OR(MONTH(L2123)=12, MONTH(L2123)&lt;=5), "Dry Season", "Wet Season")</f>
        <v>Dry Season</v>
      </c>
      <c r="T2123" s="1">
        <v>1</v>
      </c>
      <c r="U2123" s="1">
        <v>0</v>
      </c>
      <c r="V2123" s="1">
        <v>0</v>
      </c>
      <c r="W2123" s="2">
        <f>IF(ISNUMBER(SEARCH("N/A", X2123)), 0, 1)</f>
        <v>0</v>
      </c>
      <c r="X2123" s="1" t="s">
        <v>44</v>
      </c>
      <c r="Y2123" s="1"/>
      <c r="Z2123" s="1"/>
      <c r="AA2123" s="11" cm="1">
        <f t="array" ref="AA2123">IF(ISBLANK(Y2123), 0, VINCentyInvDistance(F2123,G2123,Y2123,Z2123))</f>
        <v>0</v>
      </c>
      <c r="AB2123" s="1">
        <v>0</v>
      </c>
      <c r="AC2123" s="1">
        <v>7.4</v>
      </c>
      <c r="AD2123" s="1">
        <v>4.7</v>
      </c>
      <c r="AE2123" s="1">
        <v>13</v>
      </c>
      <c r="AF2123" s="1">
        <v>1</v>
      </c>
      <c r="AG2123" s="1" t="s">
        <v>2465</v>
      </c>
      <c r="AH2123" s="1" t="s">
        <v>2466</v>
      </c>
      <c r="AI2123" s="1"/>
      <c r="AJ2123" s="1" t="s">
        <v>55</v>
      </c>
      <c r="AK2123" t="s">
        <v>17208</v>
      </c>
      <c r="AL2123" s="1">
        <v>1</v>
      </c>
      <c r="AM2123" s="1" t="s">
        <v>8217</v>
      </c>
    </row>
    <row r="2124" spans="1:39" ht="12.75" customHeight="1">
      <c r="A2124" s="1"/>
      <c r="B2124" s="1" t="s">
        <v>8218</v>
      </c>
      <c r="C2124" s="1" t="s">
        <v>8219</v>
      </c>
      <c r="D2124" s="3" t="str">
        <f ca="1">IFERROR(__xludf.DUMMYFUNCTION("PROPER(REGEXEXTRACT(B2087, ""(?:https?:\/\/)?(?:www\.)?([a-zA-Z0-9-]+)\.""))"),"Skyscanner")</f>
        <v>Skyscanner</v>
      </c>
      <c r="E2124" s="1" t="s">
        <v>8220</v>
      </c>
      <c r="F2124" s="1">
        <v>9.3202169999999995</v>
      </c>
      <c r="G2124" s="1">
        <v>123.306982</v>
      </c>
      <c r="H2124" s="1" t="s">
        <v>8221</v>
      </c>
      <c r="I2124" s="1" t="s">
        <v>2622</v>
      </c>
      <c r="J2124" s="1">
        <f>IF(K2124="URBAN",1,IF(K2124="SUBURBAN",2,IF(K2124="RURAL",3,"")))</f>
        <v>2</v>
      </c>
      <c r="K2124" s="1" t="s">
        <v>84</v>
      </c>
      <c r="L2124" s="18">
        <v>46082</v>
      </c>
      <c r="M2124" s="49">
        <v>0.58333333333333337</v>
      </c>
      <c r="N2124" s="18">
        <v>46083</v>
      </c>
      <c r="O2124" s="56">
        <v>0.52083333333333337</v>
      </c>
      <c r="P2124" s="31" t="str">
        <f>TEXT($L2124, "dddd")</f>
        <v>Sunday</v>
      </c>
      <c r="Q2124" s="39" t="s">
        <v>111</v>
      </c>
      <c r="R2124" s="39">
        <v>1674</v>
      </c>
      <c r="S2124" s="1" t="str">
        <f>IF(OR(MONTH(L2124)=12, MONTH(L2124)&lt;=5), "Dry Season", "Wet Season")</f>
        <v>Dry Season</v>
      </c>
      <c r="T2124" s="1">
        <v>1</v>
      </c>
      <c r="U2124" s="1">
        <v>0</v>
      </c>
      <c r="V2124" s="1">
        <v>0</v>
      </c>
      <c r="W2124" s="2">
        <f>IF(ISNUMBER(SEARCH("N/A", X2124)), 0, 1)</f>
        <v>0</v>
      </c>
      <c r="X2124" s="1" t="s">
        <v>44</v>
      </c>
      <c r="Y2124" s="1"/>
      <c r="Z2124" s="1"/>
      <c r="AA2124" s="11" cm="1">
        <f t="array" ref="AA2124">IF(ISBLANK(Y2124), 0, VINCentyInvDistance(F2124,G2124,Y2124,Z2124))</f>
        <v>0</v>
      </c>
      <c r="AB2124" s="1">
        <v>0</v>
      </c>
      <c r="AC2124" s="1">
        <v>9.1999999999999993</v>
      </c>
      <c r="AD2124" s="1">
        <v>4.2</v>
      </c>
      <c r="AE2124" s="1">
        <v>23</v>
      </c>
      <c r="AF2124" s="1">
        <v>1</v>
      </c>
      <c r="AG2124" s="1" t="s">
        <v>2465</v>
      </c>
      <c r="AH2124" s="1" t="s">
        <v>2466</v>
      </c>
      <c r="AI2124" s="1" t="str">
        <f>TRIM(MID(SUBSTITUTE($H2124,",",REPT(" ",200)),(LEN($H2124)-LEN(SUBSTITUTE($H2124,",",""))-2)*200+1,200))</f>
        <v>Negros Island Region</v>
      </c>
      <c r="AJ2124" s="1" t="s">
        <v>55</v>
      </c>
      <c r="AK2124" t="s">
        <v>8222</v>
      </c>
      <c r="AL2124" s="2">
        <v>0</v>
      </c>
      <c r="AM2124" s="1" t="s">
        <v>8223</v>
      </c>
    </row>
    <row r="2125" spans="1:39" ht="12.75" customHeight="1">
      <c r="A2125" s="1"/>
      <c r="B2125" s="1" t="s">
        <v>8224</v>
      </c>
      <c r="C2125" s="1" t="s">
        <v>8225</v>
      </c>
      <c r="D2125" s="3" t="str">
        <f ca="1">IFERROR(__xludf.DUMMYFUNCTION("PROPER(REGEXEXTRACT(B2088, ""(?:https?:\/\/)?(?:www\.)?([a-zA-Z0-9-]+)\.""))"),"Skyscanner")</f>
        <v>Skyscanner</v>
      </c>
      <c r="E2125" s="1" t="s">
        <v>8226</v>
      </c>
      <c r="F2125" s="1">
        <v>9.3264139999999998</v>
      </c>
      <c r="G2125" s="1">
        <v>123.300319</v>
      </c>
      <c r="H2125" s="1" t="s">
        <v>8227</v>
      </c>
      <c r="I2125" s="1" t="s">
        <v>2622</v>
      </c>
      <c r="J2125" s="1">
        <f>IF(K2125="URBAN",1,IF(K2125="SUBURBAN",2,IF(K2125="RURAL",3,"")))</f>
        <v>2</v>
      </c>
      <c r="K2125" s="1" t="s">
        <v>84</v>
      </c>
      <c r="L2125" s="18">
        <v>46082</v>
      </c>
      <c r="M2125" s="49">
        <v>0.625</v>
      </c>
      <c r="N2125" s="18">
        <v>46083</v>
      </c>
      <c r="O2125" s="56">
        <v>0.5</v>
      </c>
      <c r="P2125" s="31" t="str">
        <f>TEXT($L2125, "dddd")</f>
        <v>Sunday</v>
      </c>
      <c r="Q2125" s="39" t="s">
        <v>111</v>
      </c>
      <c r="R2125" s="39">
        <v>1705</v>
      </c>
      <c r="S2125" s="1" t="str">
        <f>IF(OR(MONTH(L2125)=12, MONTH(L2125)&lt;=5), "Dry Season", "Wet Season")</f>
        <v>Dry Season</v>
      </c>
      <c r="T2125" s="1">
        <v>1</v>
      </c>
      <c r="U2125" s="1">
        <v>0</v>
      </c>
      <c r="V2125" s="1">
        <v>0</v>
      </c>
      <c r="W2125" s="2">
        <f>IF(ISNUMBER(SEARCH("N/A", X2125)), 0, 1)</f>
        <v>0</v>
      </c>
      <c r="X2125" s="1" t="s">
        <v>44</v>
      </c>
      <c r="Y2125" s="1"/>
      <c r="Z2125" s="1"/>
      <c r="AA2125" s="11" cm="1">
        <f t="array" ref="AA2125">IF(ISBLANK(Y2125), 0, VINCentyInvDistance(F2125,G2125,Y2125,Z2125))</f>
        <v>0</v>
      </c>
      <c r="AB2125" s="1">
        <v>0</v>
      </c>
      <c r="AC2125" s="1">
        <v>6.8</v>
      </c>
      <c r="AD2125" s="1">
        <v>0</v>
      </c>
      <c r="AE2125" s="1">
        <v>59</v>
      </c>
      <c r="AF2125" s="1">
        <v>1</v>
      </c>
      <c r="AG2125" s="1" t="s">
        <v>2465</v>
      </c>
      <c r="AH2125" s="1" t="s">
        <v>2466</v>
      </c>
      <c r="AI2125" s="1"/>
      <c r="AJ2125" s="1" t="s">
        <v>55</v>
      </c>
      <c r="AL2125" s="1">
        <v>2</v>
      </c>
      <c r="AM2125" s="1" t="s">
        <v>8228</v>
      </c>
    </row>
    <row r="2126" spans="1:39" ht="12.75" customHeight="1">
      <c r="A2126" s="1"/>
      <c r="B2126" s="1" t="s">
        <v>8240</v>
      </c>
      <c r="C2126" s="1" t="s">
        <v>8241</v>
      </c>
      <c r="D2126" s="3" t="str">
        <f ca="1">IFERROR(__xludf.DUMMYFUNCTION("PROPER(REGEXEXTRACT(B2091, ""(?:https?:\/\/)?(?:www\.)?([a-zA-Z0-9-]+)\.""))"),"Skyscanner")</f>
        <v>Skyscanner</v>
      </c>
      <c r="E2126" s="1" t="s">
        <v>8242</v>
      </c>
      <c r="F2126" s="1">
        <v>9.3036300000000001</v>
      </c>
      <c r="G2126" s="1">
        <v>123.3068</v>
      </c>
      <c r="H2126" s="1" t="s">
        <v>8243</v>
      </c>
      <c r="I2126" s="1" t="s">
        <v>2622</v>
      </c>
      <c r="J2126" s="1">
        <f>IF(K2126="URBAN",1,IF(K2126="SUBURBAN",2,IF(K2126="RURAL",3,"")))</f>
        <v>2</v>
      </c>
      <c r="K2126" s="1" t="s">
        <v>84</v>
      </c>
      <c r="L2126" s="18">
        <v>46082</v>
      </c>
      <c r="M2126" s="49">
        <v>0.54166666666666663</v>
      </c>
      <c r="N2126" s="18">
        <v>46083</v>
      </c>
      <c r="O2126" s="56">
        <v>0.54166666666666663</v>
      </c>
      <c r="P2126" s="31" t="str">
        <f>TEXT($L2126, "dddd")</f>
        <v>Sunday</v>
      </c>
      <c r="Q2126" s="39" t="s">
        <v>111</v>
      </c>
      <c r="R2126" s="39">
        <v>4015</v>
      </c>
      <c r="S2126" s="1" t="str">
        <f>IF(OR(MONTH(L2126)=12, MONTH(L2126)&lt;=5), "Dry Season", "Wet Season")</f>
        <v>Dry Season</v>
      </c>
      <c r="T2126" s="1">
        <v>1</v>
      </c>
      <c r="U2126" s="1">
        <v>0</v>
      </c>
      <c r="V2126" s="1">
        <v>1</v>
      </c>
      <c r="W2126" s="2">
        <f>IF(ISNUMBER(SEARCH("N/A", X2126)), 0, 1)</f>
        <v>0</v>
      </c>
      <c r="X2126" s="1" t="s">
        <v>44</v>
      </c>
      <c r="Y2126" s="1"/>
      <c r="Z2126" s="1"/>
      <c r="AA2126" s="11" cm="1">
        <f t="array" ref="AA2126">IF(ISBLANK(Y2126), 0, VINCentyInvDistance(F2126,G2126,Y2126,Z2126))</f>
        <v>0</v>
      </c>
      <c r="AB2126" s="1">
        <v>0</v>
      </c>
      <c r="AC2126" s="1">
        <v>5.2</v>
      </c>
      <c r="AD2126" s="1">
        <v>4.5999999999999996</v>
      </c>
      <c r="AE2126" s="1">
        <v>7</v>
      </c>
      <c r="AF2126" s="1">
        <v>1</v>
      </c>
      <c r="AG2126" s="1" t="s">
        <v>2465</v>
      </c>
      <c r="AH2126" s="1" t="s">
        <v>2466</v>
      </c>
      <c r="AI2126" s="1" t="str">
        <f>TRIM(MID(SUBSTITUTE($H2126,",",REPT(" ",200)),(LEN($H2126)-LEN(SUBSTITUTE($H2126,",",""))-2)*200+1,200))</f>
        <v>Negros Island Region</v>
      </c>
      <c r="AJ2126" s="1" t="s">
        <v>55</v>
      </c>
      <c r="AK2126" t="s">
        <v>8244</v>
      </c>
      <c r="AL2126" s="2">
        <v>0</v>
      </c>
      <c r="AM2126" s="1" t="s">
        <v>8245</v>
      </c>
    </row>
    <row r="2127" spans="1:39" ht="12.75" customHeight="1">
      <c r="A2127" s="1"/>
      <c r="B2127" s="1" t="s">
        <v>8261</v>
      </c>
      <c r="C2127" s="1" t="s">
        <v>8262</v>
      </c>
      <c r="D2127" s="3" t="str">
        <f ca="1">IFERROR(__xludf.DUMMYFUNCTION("PROPER(REGEXEXTRACT(B2095, ""(?:https?:\/\/)?(?:www\.)?([a-zA-Z0-9-]+)\.""))"),"Google")</f>
        <v>Google</v>
      </c>
      <c r="E2127" s="1" t="s">
        <v>8263</v>
      </c>
      <c r="F2127" s="1">
        <v>9.3434650000000001</v>
      </c>
      <c r="G2127" s="1">
        <v>123.232902</v>
      </c>
      <c r="H2127" s="1" t="s">
        <v>8264</v>
      </c>
      <c r="I2127" s="1" t="s">
        <v>2622</v>
      </c>
      <c r="J2127" s="1">
        <f>IF(K2127="URBAN",1,IF(K2127="SUBURBAN",2,IF(K2127="RURAL",3,"")))</f>
        <v>2</v>
      </c>
      <c r="K2127" s="1" t="s">
        <v>84</v>
      </c>
      <c r="L2127" s="18">
        <v>46082</v>
      </c>
      <c r="M2127" s="49">
        <v>0.625</v>
      </c>
      <c r="N2127" s="18">
        <v>46083</v>
      </c>
      <c r="O2127" s="56">
        <v>0.5</v>
      </c>
      <c r="P2127" s="31" t="str">
        <f>TEXT($L2127, "dddd")</f>
        <v>Sunday</v>
      </c>
      <c r="Q2127" s="39" t="s">
        <v>111</v>
      </c>
      <c r="R2127" s="39">
        <v>2416</v>
      </c>
      <c r="S2127" s="1" t="str">
        <f>IF(OR(MONTH(L2127)=12, MONTH(L2127)&lt;=5), "Dry Season", "Wet Season")</f>
        <v>Dry Season</v>
      </c>
      <c r="T2127" s="1">
        <v>1</v>
      </c>
      <c r="U2127" s="1">
        <v>0</v>
      </c>
      <c r="V2127" s="1">
        <v>0</v>
      </c>
      <c r="W2127" s="2">
        <f>IF(ISNUMBER(SEARCH("N/A", X2127)), 0, 1)</f>
        <v>0</v>
      </c>
      <c r="X2127" s="1" t="s">
        <v>44</v>
      </c>
      <c r="Y2127" s="1"/>
      <c r="Z2127" s="1"/>
      <c r="AA2127" s="11" cm="1">
        <f t="array" ref="AA2127">IF(ISBLANK(Y2127), 0, VINCentyInvDistance(F2127,G2127,Y2127,Z2127))</f>
        <v>0</v>
      </c>
      <c r="AB2127" s="1">
        <v>0</v>
      </c>
      <c r="AC2127" s="1">
        <v>0</v>
      </c>
      <c r="AD2127" s="1">
        <v>0</v>
      </c>
      <c r="AE2127" s="1">
        <v>25</v>
      </c>
      <c r="AF2127" s="1">
        <v>1</v>
      </c>
      <c r="AG2127" s="1" t="str">
        <f>TRIM(MID(SUBSTITUTE($H2127,",",REPT(" ",200)),(LEN($H2127)-LEN(SUBSTITUTE($H2127,",",""))-4)*200+1,200))</f>
        <v>Sibulan</v>
      </c>
      <c r="AH2127" s="1" t="str">
        <f>TRIM(MID(SUBSTITUTE($H2127,",",REPT(" ",200)),(LEN($H2127)-LEN(SUBSTITUTE($H2127,",",""))-3)*200+1,200))</f>
        <v>Negros Oriental</v>
      </c>
      <c r="AI2127" s="1" t="str">
        <f>TRIM(MID(SUBSTITUTE($H2127,",",REPT(" ",200)),(LEN($H2127)-LEN(SUBSTITUTE($H2127,",",""))-2)*200+1,200))</f>
        <v>Negros Island Region</v>
      </c>
      <c r="AJ2127" s="1" t="str">
        <f>TRIM(MID(SUBSTITUTE($H2127,",",REPT(" ",200)),(LEN($H2127)-LEN(SUBSTITUTE($H2127,",",""))-0)*200+1,200))</f>
        <v>Philippines</v>
      </c>
      <c r="AL2127" s="2">
        <v>0</v>
      </c>
      <c r="AM2127" s="1"/>
    </row>
    <row r="2128" spans="1:39" ht="12.75" customHeight="1">
      <c r="A2128" s="1"/>
      <c r="B2128" s="1" t="s">
        <v>8270</v>
      </c>
      <c r="C2128" s="1" t="s">
        <v>8271</v>
      </c>
      <c r="D2128" s="3" t="str">
        <f ca="1">IFERROR(__xludf.DUMMYFUNCTION("PROPER(REGEXEXTRACT(B2097, ""(?:https?:\/\/)?(?:www\.)?([a-zA-Z0-9-]+)\.""))"),"Skyscanner")</f>
        <v>Skyscanner</v>
      </c>
      <c r="E2128" s="1" t="s">
        <v>8272</v>
      </c>
      <c r="F2128" s="1">
        <v>11.53722</v>
      </c>
      <c r="G2128" s="1">
        <v>122.48141</v>
      </c>
      <c r="H2128" s="1" t="s">
        <v>8273</v>
      </c>
      <c r="I2128" s="1" t="s">
        <v>50</v>
      </c>
      <c r="J2128" s="1">
        <f>IF(K2128="URBAN",1,IF(K2128="SUBURBAN",2,IF(K2128="RURAL",3,"")))</f>
        <v>2</v>
      </c>
      <c r="K2128" s="1" t="s">
        <v>84</v>
      </c>
      <c r="L2128" s="18">
        <v>46082</v>
      </c>
      <c r="M2128" s="49">
        <v>0.58333333333333337</v>
      </c>
      <c r="N2128" s="18">
        <v>46083</v>
      </c>
      <c r="O2128" s="56">
        <v>0.5</v>
      </c>
      <c r="P2128" s="31" t="str">
        <f>TEXT($L2128, "dddd")</f>
        <v>Sunday</v>
      </c>
      <c r="Q2128" s="39" t="s">
        <v>111</v>
      </c>
      <c r="R2128" s="39">
        <v>2422</v>
      </c>
      <c r="S2128" s="1" t="str">
        <f>IF(OR(MONTH(L2128)=12, MONTH(L2128)&lt;=5), "Dry Season", "Wet Season")</f>
        <v>Dry Season</v>
      </c>
      <c r="T2128" s="1">
        <v>1</v>
      </c>
      <c r="U2128" s="1">
        <v>0</v>
      </c>
      <c r="V2128" s="1">
        <v>0</v>
      </c>
      <c r="W2128" s="2">
        <f>IF(ISNUMBER(SEARCH("N/A", X2128)), 0, 1)</f>
        <v>0</v>
      </c>
      <c r="X2128" s="1" t="s">
        <v>44</v>
      </c>
      <c r="Y2128" s="1"/>
      <c r="Z2128" s="1"/>
      <c r="AA2128" s="11" cm="1">
        <f t="array" ref="AA2128">IF(ISBLANK(Y2128), 0, VINCentyInvDistance(F2128,G2128,Y2128,Z2128))</f>
        <v>0</v>
      </c>
      <c r="AB2128" s="1">
        <v>0</v>
      </c>
      <c r="AC2128" s="1">
        <v>0</v>
      </c>
      <c r="AD2128" s="1">
        <v>0</v>
      </c>
      <c r="AE2128" s="1">
        <v>2</v>
      </c>
      <c r="AF2128" s="1">
        <v>1</v>
      </c>
      <c r="AG2128" s="1" t="s">
        <v>8274</v>
      </c>
      <c r="AH2128" s="1" t="s">
        <v>4815</v>
      </c>
      <c r="AI2128" s="1" t="str">
        <f>TRIM(MID(SUBSTITUTE($H2128,",",REPT(" ",200)),(LEN($H2128)-LEN(SUBSTITUTE($H2128,",",""))-2)*200+1,200))</f>
        <v>Aklan</v>
      </c>
      <c r="AJ2128" s="1" t="s">
        <v>55</v>
      </c>
      <c r="AK2128" t="s">
        <v>8275</v>
      </c>
      <c r="AL2128" s="2">
        <v>0</v>
      </c>
      <c r="AM2128" s="1" t="s">
        <v>8276</v>
      </c>
    </row>
    <row r="2129" spans="1:39" ht="12.75" customHeight="1">
      <c r="A2129" s="1"/>
      <c r="B2129" s="1" t="s">
        <v>8286</v>
      </c>
      <c r="C2129" s="1" t="s">
        <v>8287</v>
      </c>
      <c r="D2129" s="3" t="str">
        <f ca="1">IFERROR(__xludf.DUMMYFUNCTION("PROPER(REGEXEXTRACT(B2100, ""(?:https?:\/\/)?(?:www\.)?([a-zA-Z0-9-]+)\.""))"),"Google")</f>
        <v>Google</v>
      </c>
      <c r="E2129" s="1" t="s">
        <v>8288</v>
      </c>
      <c r="F2129" s="1">
        <v>9.3070205000000001</v>
      </c>
      <c r="G2129" s="1">
        <v>123.3073007</v>
      </c>
      <c r="H2129" s="1" t="s">
        <v>8289</v>
      </c>
      <c r="I2129" s="1" t="s">
        <v>2622</v>
      </c>
      <c r="J2129" s="1">
        <f>IF(K2129="URBAN",1,IF(K2129="SUBURBAN",2,IF(K2129="RURAL",3,"")))</f>
        <v>2</v>
      </c>
      <c r="K2129" s="1" t="s">
        <v>84</v>
      </c>
      <c r="L2129" s="18">
        <v>46082</v>
      </c>
      <c r="M2129" s="49">
        <v>0.625</v>
      </c>
      <c r="N2129" s="18">
        <v>46083</v>
      </c>
      <c r="O2129" s="56">
        <v>0.5</v>
      </c>
      <c r="P2129" s="31" t="str">
        <f>TEXT($L2129, "dddd")</f>
        <v>Sunday</v>
      </c>
      <c r="Q2129" s="39" t="s">
        <v>111</v>
      </c>
      <c r="R2129" s="39">
        <v>1286</v>
      </c>
      <c r="S2129" s="1" t="str">
        <f>IF(OR(MONTH(L2129)=12, MONTH(L2129)&lt;=5), "Dry Season", "Wet Season")</f>
        <v>Dry Season</v>
      </c>
      <c r="T2129" s="1">
        <v>1</v>
      </c>
      <c r="U2129" s="1">
        <v>0</v>
      </c>
      <c r="V2129" s="1">
        <v>0</v>
      </c>
      <c r="W2129" s="2">
        <f>IF(ISNUMBER(SEARCH("N/A", X2129)), 0, 1)</f>
        <v>0</v>
      </c>
      <c r="X2129" s="1" t="s">
        <v>44</v>
      </c>
      <c r="Y2129" s="1"/>
      <c r="Z2129" s="1"/>
      <c r="AA2129" s="11" cm="1">
        <f t="array" ref="AA2129">IF(ISBLANK(Y2129), 0, VINCentyInvDistance(F2129,G2129,Y2129,Z2129))</f>
        <v>0</v>
      </c>
      <c r="AB2129" s="1">
        <v>0</v>
      </c>
      <c r="AC2129" s="1">
        <v>0</v>
      </c>
      <c r="AD2129" s="1">
        <v>0</v>
      </c>
      <c r="AE2129" s="1">
        <v>283</v>
      </c>
      <c r="AF2129" s="1">
        <v>1</v>
      </c>
      <c r="AG2129" s="1" t="str">
        <f>TRIM(MID(SUBSTITUTE($H2129,",",REPT(" ",200)),(LEN($H2129)-LEN(SUBSTITUTE($H2129,",",""))-4)*200+1,200))</f>
        <v>Dumaguete</v>
      </c>
      <c r="AH2129" s="1" t="str">
        <f>TRIM(MID(SUBSTITUTE($H2129,",",REPT(" ",200)),(LEN($H2129)-LEN(SUBSTITUTE($H2129,",",""))-3)*200+1,200))</f>
        <v>Negros Oriental</v>
      </c>
      <c r="AI2129" s="1" t="str">
        <f>TRIM(MID(SUBSTITUTE($H2129,",",REPT(" ",200)),(LEN($H2129)-LEN(SUBSTITUTE($H2129,",",""))-2)*200+1,200))</f>
        <v>Negros Island Region</v>
      </c>
      <c r="AJ2129" s="1" t="str">
        <f>TRIM(MID(SUBSTITUTE($H2129,",",REPT(" ",200)),(LEN($H2129)-LEN(SUBSTITUTE($H2129,",",""))-0)*200+1,200))</f>
        <v>Philippines</v>
      </c>
      <c r="AL2129" s="2">
        <v>0</v>
      </c>
      <c r="AM2129" s="1"/>
    </row>
    <row r="2130" spans="1:39" ht="12.75" customHeight="1">
      <c r="A2130" s="1"/>
      <c r="B2130" s="1" t="s">
        <v>8290</v>
      </c>
      <c r="C2130" s="1" t="s">
        <v>8291</v>
      </c>
      <c r="D2130" s="3" t="str">
        <f ca="1">IFERROR(__xludf.DUMMYFUNCTION("PROPER(REGEXEXTRACT(B2101, ""(?:https?:\/\/)?(?:www\.)?([a-zA-Z0-9-]+)\.""))"),"Skyscanner")</f>
        <v>Skyscanner</v>
      </c>
      <c r="E2130" s="1" t="s">
        <v>8292</v>
      </c>
      <c r="F2130" s="1">
        <v>9.3070199999999996</v>
      </c>
      <c r="G2130" s="1">
        <v>123.3073</v>
      </c>
      <c r="H2130" s="1" t="s">
        <v>8289</v>
      </c>
      <c r="I2130" s="1" t="s">
        <v>2622</v>
      </c>
      <c r="J2130" s="1">
        <f>IF(K2130="URBAN",1,IF(K2130="SUBURBAN",2,IF(K2130="RURAL",3,"")))</f>
        <v>2</v>
      </c>
      <c r="K2130" s="1" t="s">
        <v>84</v>
      </c>
      <c r="L2130" s="18">
        <v>46082</v>
      </c>
      <c r="M2130" s="49">
        <v>0.58333333333333337</v>
      </c>
      <c r="N2130" s="18">
        <v>46083</v>
      </c>
      <c r="O2130" s="56">
        <v>0.5</v>
      </c>
      <c r="P2130" s="31" t="str">
        <f>TEXT($L2130, "dddd")</f>
        <v>Sunday</v>
      </c>
      <c r="Q2130" s="39" t="s">
        <v>111</v>
      </c>
      <c r="R2130" s="39">
        <v>1763</v>
      </c>
      <c r="S2130" s="1" t="str">
        <f>IF(OR(MONTH(L2130)=12, MONTH(L2130)&lt;=5), "Dry Season", "Wet Season")</f>
        <v>Dry Season</v>
      </c>
      <c r="T2130" s="1">
        <v>1</v>
      </c>
      <c r="U2130" s="1">
        <v>0</v>
      </c>
      <c r="V2130" s="1">
        <v>0</v>
      </c>
      <c r="W2130" s="2">
        <f>IF(ISNUMBER(SEARCH("N/A", X2130)), 0, 1)</f>
        <v>0</v>
      </c>
      <c r="X2130" s="1" t="s">
        <v>44</v>
      </c>
      <c r="Y2130" s="1"/>
      <c r="Z2130" s="1"/>
      <c r="AA2130" s="11" cm="1">
        <f t="array" ref="AA2130">IF(ISBLANK(Y2130), 0, VINCentyInvDistance(F2130,G2130,Y2130,Z2130))</f>
        <v>0</v>
      </c>
      <c r="AB2130" s="1">
        <v>0</v>
      </c>
      <c r="AC2130" s="1">
        <v>6.4</v>
      </c>
      <c r="AD2130" s="1">
        <v>4.8</v>
      </c>
      <c r="AE2130" s="1">
        <v>66</v>
      </c>
      <c r="AF2130" s="1">
        <v>1</v>
      </c>
      <c r="AG2130" s="1" t="s">
        <v>2465</v>
      </c>
      <c r="AH2130" s="1" t="s">
        <v>2466</v>
      </c>
      <c r="AI2130" s="1"/>
      <c r="AJ2130" s="1" t="s">
        <v>55</v>
      </c>
      <c r="AK2130" t="s">
        <v>8293</v>
      </c>
      <c r="AL2130" s="1">
        <v>1</v>
      </c>
      <c r="AM2130" s="1" t="s">
        <v>8294</v>
      </c>
    </row>
    <row r="2131" spans="1:39" ht="12.75" customHeight="1">
      <c r="A2131" s="1"/>
      <c r="B2131" s="1" t="s">
        <v>8300</v>
      </c>
      <c r="C2131" s="1" t="s">
        <v>8301</v>
      </c>
      <c r="D2131" s="3" t="str">
        <f ca="1">IFERROR(__xludf.DUMMYFUNCTION("PROPER(REGEXEXTRACT(B2103, ""(?:https?:\/\/)?(?:www\.)?([a-zA-Z0-9-]+)\.""))"),"Skyscanner")</f>
        <v>Skyscanner</v>
      </c>
      <c r="E2131" s="1" t="s">
        <v>8302</v>
      </c>
      <c r="F2131" s="1">
        <v>9.3274740000000005</v>
      </c>
      <c r="G2131" s="1">
        <v>123.30665399999999</v>
      </c>
      <c r="H2131" s="1" t="s">
        <v>8303</v>
      </c>
      <c r="I2131" s="1" t="s">
        <v>2622</v>
      </c>
      <c r="J2131" s="1">
        <f>IF(K2131="URBAN",1,IF(K2131="SUBURBAN",2,IF(K2131="RURAL",3,"")))</f>
        <v>2</v>
      </c>
      <c r="K2131" s="1" t="s">
        <v>84</v>
      </c>
      <c r="L2131" s="18">
        <v>46082</v>
      </c>
      <c r="M2131" s="49">
        <v>0.58333333333333337</v>
      </c>
      <c r="N2131" s="18">
        <v>46083</v>
      </c>
      <c r="O2131" s="56">
        <v>0.45833333333333331</v>
      </c>
      <c r="P2131" s="31" t="str">
        <f>TEXT($L2131, "dddd")</f>
        <v>Sunday</v>
      </c>
      <c r="Q2131" s="39" t="s">
        <v>111</v>
      </c>
      <c r="R2131" s="39">
        <v>860</v>
      </c>
      <c r="S2131" s="1" t="str">
        <f>IF(OR(MONTH(L2131)=12, MONTH(L2131)&lt;=5), "Dry Season", "Wet Season")</f>
        <v>Dry Season</v>
      </c>
      <c r="T2131" s="1">
        <v>1</v>
      </c>
      <c r="U2131" s="1">
        <v>1</v>
      </c>
      <c r="V2131" s="1">
        <v>1</v>
      </c>
      <c r="W2131" s="2">
        <f>IF(ISNUMBER(SEARCH("N/A", X2131)), 0, 1)</f>
        <v>0</v>
      </c>
      <c r="X2131" s="1" t="s">
        <v>44</v>
      </c>
      <c r="Y2131" s="1"/>
      <c r="Z2131" s="1"/>
      <c r="AA2131" s="11" cm="1">
        <f t="array" ref="AA2131">IF(ISBLANK(Y2131), 0, VINCentyInvDistance(F2131,G2131,Y2131,Z2131))</f>
        <v>0</v>
      </c>
      <c r="AB2131" s="1">
        <v>0</v>
      </c>
      <c r="AC2131" s="1">
        <v>8</v>
      </c>
      <c r="AD2131" s="1">
        <v>4.4000000000000004</v>
      </c>
      <c r="AE2131" s="1">
        <v>106</v>
      </c>
      <c r="AF2131" s="1">
        <v>1</v>
      </c>
      <c r="AG2131" s="1" t="s">
        <v>2465</v>
      </c>
      <c r="AH2131" s="1" t="s">
        <v>2466</v>
      </c>
      <c r="AI2131" s="1" t="str">
        <f>TRIM(MID(SUBSTITUTE($H2131,",",REPT(" ",200)),(LEN($H2131)-LEN(SUBSTITUTE($H2131,",",""))-2)*200+1,200))</f>
        <v>Negros Island Region</v>
      </c>
      <c r="AJ2131" s="1" t="s">
        <v>55</v>
      </c>
      <c r="AK2131" t="s">
        <v>17215</v>
      </c>
      <c r="AL2131" s="2">
        <v>0</v>
      </c>
      <c r="AM2131" s="1" t="s">
        <v>8304</v>
      </c>
    </row>
    <row r="2132" spans="1:39" ht="12.75" customHeight="1">
      <c r="A2132" s="1"/>
      <c r="B2132" s="1" t="s">
        <v>8305</v>
      </c>
      <c r="C2132" s="1" t="s">
        <v>8306</v>
      </c>
      <c r="D2132" s="3" t="str">
        <f ca="1">IFERROR(__xludf.DUMMYFUNCTION("PROPER(REGEXEXTRACT(B2104, ""(?:https?:\/\/)?(?:www\.)?([a-zA-Z0-9-]+)\.""))"),"Skyscanner")</f>
        <v>Skyscanner</v>
      </c>
      <c r="E2132" s="1" t="s">
        <v>8307</v>
      </c>
      <c r="F2132" s="1">
        <v>9.3275799999999993</v>
      </c>
      <c r="G2132" s="1">
        <v>123.29584</v>
      </c>
      <c r="H2132" s="1" t="s">
        <v>8308</v>
      </c>
      <c r="I2132" s="1" t="s">
        <v>2622</v>
      </c>
      <c r="J2132" s="1">
        <f>IF(K2132="URBAN",1,IF(K2132="SUBURBAN",2,IF(K2132="RURAL",3,"")))</f>
        <v>2</v>
      </c>
      <c r="K2132" s="1" t="s">
        <v>84</v>
      </c>
      <c r="L2132" s="18">
        <v>46082</v>
      </c>
      <c r="M2132" s="49">
        <v>0.58333333333333337</v>
      </c>
      <c r="N2132" s="18">
        <v>46083</v>
      </c>
      <c r="O2132" s="56">
        <v>0.54166666666666663</v>
      </c>
      <c r="P2132" s="31" t="str">
        <f>TEXT($L2132, "dddd")</f>
        <v>Sunday</v>
      </c>
      <c r="Q2132" s="39" t="s">
        <v>111</v>
      </c>
      <c r="R2132" s="39">
        <v>2756</v>
      </c>
      <c r="S2132" s="1" t="str">
        <f>IF(OR(MONTH(L2132)=12, MONTH(L2132)&lt;=5), "Dry Season", "Wet Season")</f>
        <v>Dry Season</v>
      </c>
      <c r="T2132" s="1">
        <v>1</v>
      </c>
      <c r="U2132" s="1">
        <v>0</v>
      </c>
      <c r="V2132" s="1">
        <v>1</v>
      </c>
      <c r="W2132" s="2">
        <f>IF(ISNUMBER(SEARCH("N/A", X2132)), 0, 1)</f>
        <v>0</v>
      </c>
      <c r="X2132" s="1" t="s">
        <v>44</v>
      </c>
      <c r="Y2132" s="1"/>
      <c r="Z2132" s="1"/>
      <c r="AA2132" s="11" cm="1">
        <f t="array" ref="AA2132">IF(ISBLANK(Y2132), 0, VINCentyInvDistance(F2132,G2132,Y2132,Z2132))</f>
        <v>0</v>
      </c>
      <c r="AB2132" s="1">
        <v>0</v>
      </c>
      <c r="AC2132" s="1">
        <v>0</v>
      </c>
      <c r="AD2132" s="1">
        <v>0</v>
      </c>
      <c r="AE2132" s="1">
        <v>5</v>
      </c>
      <c r="AF2132" s="1">
        <v>1</v>
      </c>
      <c r="AG2132" s="1" t="s">
        <v>2465</v>
      </c>
      <c r="AH2132" s="1" t="s">
        <v>2466</v>
      </c>
      <c r="AI2132" s="1" t="str">
        <f>TRIM(MID(SUBSTITUTE($H2132,",",REPT(" ",200)),(LEN($H2132)-LEN(SUBSTITUTE($H2132,",",""))-2)*200+1,200))</f>
        <v>Negros Island Region</v>
      </c>
      <c r="AJ2132" s="1" t="s">
        <v>55</v>
      </c>
      <c r="AK2132" t="s">
        <v>8309</v>
      </c>
      <c r="AL2132" s="2">
        <v>0</v>
      </c>
      <c r="AM2132" s="1" t="s">
        <v>8310</v>
      </c>
    </row>
    <row r="2133" spans="1:39" ht="12.75" customHeight="1">
      <c r="A2133" s="1"/>
      <c r="B2133" s="1" t="s">
        <v>8311</v>
      </c>
      <c r="C2133" s="1" t="s">
        <v>8312</v>
      </c>
      <c r="D2133" s="3" t="str">
        <f ca="1">IFERROR(__xludf.DUMMYFUNCTION("PROPER(REGEXEXTRACT(B2105, ""(?:https?:\/\/)?(?:www\.)?([a-zA-Z0-9-]+)\.""))"),"Google")</f>
        <v>Google</v>
      </c>
      <c r="E2133" s="1" t="s">
        <v>8313</v>
      </c>
      <c r="F2133" s="1">
        <v>9.2907200000000003</v>
      </c>
      <c r="G2133" s="1">
        <v>123.30596</v>
      </c>
      <c r="H2133" s="1" t="s">
        <v>8314</v>
      </c>
      <c r="I2133" s="1" t="s">
        <v>2622</v>
      </c>
      <c r="J2133" s="1">
        <f>IF(K2133="URBAN",1,IF(K2133="SUBURBAN",2,IF(K2133="RURAL",3,"")))</f>
        <v>2</v>
      </c>
      <c r="K2133" s="1" t="s">
        <v>84</v>
      </c>
      <c r="L2133" s="18">
        <v>46082</v>
      </c>
      <c r="M2133" s="49">
        <v>0.625</v>
      </c>
      <c r="N2133" s="18">
        <v>46083</v>
      </c>
      <c r="O2133" s="56">
        <v>0.5</v>
      </c>
      <c r="P2133" s="31" t="str">
        <f>TEXT($L2133, "dddd")</f>
        <v>Sunday</v>
      </c>
      <c r="Q2133" s="39" t="s">
        <v>111</v>
      </c>
      <c r="R2133" s="39">
        <v>2430</v>
      </c>
      <c r="S2133" s="1" t="str">
        <f>IF(OR(MONTH(L2133)=12, MONTH(L2133)&lt;=5), "Dry Season", "Wet Season")</f>
        <v>Dry Season</v>
      </c>
      <c r="T2133" s="1">
        <v>1</v>
      </c>
      <c r="U2133" s="1">
        <v>1</v>
      </c>
      <c r="V2133" s="1">
        <v>0</v>
      </c>
      <c r="W2133" s="2">
        <f>IF(ISNUMBER(SEARCH("N/A", X2133)), 0, 1)</f>
        <v>0</v>
      </c>
      <c r="X2133" s="1" t="s">
        <v>44</v>
      </c>
      <c r="Y2133" s="1"/>
      <c r="Z2133" s="1"/>
      <c r="AA2133" s="11" cm="1">
        <f t="array" ref="AA2133">IF(ISBLANK(Y2133), 0, VINCentyInvDistance(F2133,G2133,Y2133,Z2133))</f>
        <v>0</v>
      </c>
      <c r="AB2133" s="1">
        <v>0</v>
      </c>
      <c r="AC2133" s="1">
        <v>0</v>
      </c>
      <c r="AD2133" s="1">
        <v>0</v>
      </c>
      <c r="AE2133" s="1">
        <v>0</v>
      </c>
      <c r="AF2133" s="1">
        <v>1</v>
      </c>
      <c r="AG2133" s="1" t="s">
        <v>2465</v>
      </c>
      <c r="AH2133" s="1" t="s">
        <v>2466</v>
      </c>
      <c r="AI2133" s="1" t="str">
        <f>TRIM(MID(SUBSTITUTE($H2133,",",REPT(" ",200)),(LEN($H2133)-LEN(SUBSTITUTE($H2133,",",""))-2)*200+1,200))</f>
        <v>Negros Island Region</v>
      </c>
      <c r="AJ2133" s="1" t="s">
        <v>55</v>
      </c>
      <c r="AL2133" s="2">
        <v>0</v>
      </c>
      <c r="AM2133" s="1" t="s">
        <v>8315</v>
      </c>
    </row>
    <row r="2134" spans="1:39" ht="12.75" customHeight="1">
      <c r="A2134" s="1"/>
      <c r="B2134" s="1" t="s">
        <v>8327</v>
      </c>
      <c r="C2134" s="1" t="s">
        <v>8328</v>
      </c>
      <c r="D2134" s="3" t="str">
        <f ca="1">IFERROR(__xludf.DUMMYFUNCTION("PROPER(REGEXEXTRACT(B2111, ""(?:https?:\/\/)?(?:www\.)?([a-zA-Z0-9-]+)\.""))"),"Skyscanner")</f>
        <v>Skyscanner</v>
      </c>
      <c r="E2134" s="1" t="s">
        <v>3165</v>
      </c>
      <c r="F2134" s="1">
        <v>9.7909445000000002</v>
      </c>
      <c r="G2134" s="1">
        <v>118.7720599</v>
      </c>
      <c r="H2134" s="1" t="s">
        <v>8329</v>
      </c>
      <c r="I2134" s="1" t="s">
        <v>3119</v>
      </c>
      <c r="J2134" s="1">
        <f>IF(K2134="URBAN",1,IF(K2134="SUBURBAN",2,IF(K2134="RURAL",3,"")))</f>
        <v>2</v>
      </c>
      <c r="K2134" s="1" t="s">
        <v>84</v>
      </c>
      <c r="L2134" s="18">
        <v>46082</v>
      </c>
      <c r="M2134" s="49">
        <v>0.58333333333333337</v>
      </c>
      <c r="N2134" s="18">
        <v>46083</v>
      </c>
      <c r="O2134" s="56">
        <v>0.5</v>
      </c>
      <c r="P2134" s="31" t="str">
        <f>TEXT($L2134, "dddd")</f>
        <v>Sunday</v>
      </c>
      <c r="Q2134" s="39" t="s">
        <v>111</v>
      </c>
      <c r="R2134" s="39">
        <v>2746</v>
      </c>
      <c r="S2134" s="1" t="str">
        <f>IF(OR(MONTH(L2134)=12, MONTH(L2134)&lt;=5), "Dry Season", "Wet Season")</f>
        <v>Dry Season</v>
      </c>
      <c r="T2134" s="1">
        <v>1</v>
      </c>
      <c r="U2134" s="1">
        <v>1</v>
      </c>
      <c r="V2134" s="1">
        <v>0</v>
      </c>
      <c r="W2134" s="2">
        <f>IF(ISNUMBER(SEARCH("N/A", X2134)), 0, 1)</f>
        <v>1</v>
      </c>
      <c r="X2134" s="1" t="s">
        <v>3131</v>
      </c>
      <c r="Y2134" s="1">
        <v>9.7670356999999992</v>
      </c>
      <c r="Z2134" s="1">
        <v>118.74822469999999</v>
      </c>
      <c r="AA2134" s="11" cm="1">
        <f t="array" ref="AA2134">IF(ISBLANK(Y2134), 0, VINCentyInvDistance(F2134,G2134,Y2134,Z2134))</f>
        <v>3719.07717289222</v>
      </c>
      <c r="AB2134" s="1">
        <v>0</v>
      </c>
      <c r="AC2134" s="1">
        <v>8.8000000000000007</v>
      </c>
      <c r="AD2134" s="1">
        <v>4.3</v>
      </c>
      <c r="AE2134" s="1">
        <v>563</v>
      </c>
      <c r="AF2134" s="1">
        <v>1</v>
      </c>
      <c r="AG2134" s="1" t="s">
        <v>3132</v>
      </c>
      <c r="AH2134" s="1" t="s">
        <v>1597</v>
      </c>
      <c r="AI2134" s="1" t="str">
        <f>TRIM(MID(SUBSTITUTE($H2134,",",REPT(" ",200)),(LEN($H2134)-LEN(SUBSTITUTE($H2134,",",""))-2)*200+1,200))</f>
        <v>Mimaropa</v>
      </c>
      <c r="AJ2134" s="1" t="s">
        <v>55</v>
      </c>
      <c r="AK2134" t="s">
        <v>16762</v>
      </c>
      <c r="AL2134" s="2">
        <v>0</v>
      </c>
      <c r="AM2134" s="1"/>
    </row>
    <row r="2135" spans="1:39" ht="12.75" customHeight="1">
      <c r="A2135" s="1"/>
      <c r="B2135" s="1" t="s">
        <v>3169</v>
      </c>
      <c r="C2135" s="1" t="s">
        <v>8330</v>
      </c>
      <c r="D2135" s="3" t="str">
        <f ca="1">IFERROR(__xludf.DUMMYFUNCTION("PROPER(REGEXEXTRACT(B2112, ""(?:https?:\/\/)?(?:www\.)?([a-zA-Z0-9-]+)\.""))"),"Skyscanner")</f>
        <v>Skyscanner</v>
      </c>
      <c r="E2135" s="1" t="s">
        <v>3154</v>
      </c>
      <c r="F2135" s="1">
        <v>9.7906399999999998</v>
      </c>
      <c r="G2135" s="1">
        <v>118.77204999999999</v>
      </c>
      <c r="H2135" s="1" t="s">
        <v>8331</v>
      </c>
      <c r="I2135" s="1" t="s">
        <v>3119</v>
      </c>
      <c r="J2135" s="1">
        <f>IF(K2135="URBAN",1,IF(K2135="SUBURBAN",2,IF(K2135="RURAL",3,"")))</f>
        <v>2</v>
      </c>
      <c r="K2135" s="1" t="s">
        <v>84</v>
      </c>
      <c r="L2135" s="18">
        <v>46082</v>
      </c>
      <c r="M2135" s="49">
        <v>0.58333333333333337</v>
      </c>
      <c r="N2135" s="18">
        <v>46083</v>
      </c>
      <c r="O2135" s="56">
        <v>0.5</v>
      </c>
      <c r="P2135" s="31" t="str">
        <f>TEXT($L2135, "dddd")</f>
        <v>Sunday</v>
      </c>
      <c r="Q2135" s="39" t="s">
        <v>111</v>
      </c>
      <c r="R2135" s="39">
        <v>2687</v>
      </c>
      <c r="S2135" s="1" t="str">
        <f>IF(OR(MONTH(L2135)=12, MONTH(L2135)&lt;=5), "Dry Season", "Wet Season")</f>
        <v>Dry Season</v>
      </c>
      <c r="T2135" s="1">
        <v>1</v>
      </c>
      <c r="U2135" s="1">
        <v>0</v>
      </c>
      <c r="V2135" s="1">
        <v>0</v>
      </c>
      <c r="W2135" s="2">
        <f>IF(ISNUMBER(SEARCH("N/A", X2135)), 0, 1)</f>
        <v>0</v>
      </c>
      <c r="X2135" s="1" t="s">
        <v>44</v>
      </c>
      <c r="Y2135" s="1"/>
      <c r="Z2135" s="1"/>
      <c r="AA2135" s="11" cm="1">
        <f t="array" ref="AA2135">IF(ISBLANK(Y2135), 0, VINCentyInvDistance(F2135,G2135,Y2135,Z2135))</f>
        <v>0</v>
      </c>
      <c r="AB2135" s="1">
        <v>0</v>
      </c>
      <c r="AC2135" s="1">
        <v>8.1999999999999993</v>
      </c>
      <c r="AD2135" s="1">
        <v>4.5</v>
      </c>
      <c r="AE2135" s="1">
        <v>1011</v>
      </c>
      <c r="AF2135" s="1">
        <v>1</v>
      </c>
      <c r="AG2135" s="1" t="s">
        <v>3167</v>
      </c>
      <c r="AH2135" s="1" t="s">
        <v>1597</v>
      </c>
      <c r="AI2135" s="1"/>
      <c r="AJ2135" s="1" t="s">
        <v>55</v>
      </c>
      <c r="AK2135" t="s">
        <v>16768</v>
      </c>
      <c r="AL2135" s="1">
        <v>3</v>
      </c>
      <c r="AM2135" s="1" t="s">
        <v>8332</v>
      </c>
    </row>
    <row r="2136" spans="1:39" ht="12.75" customHeight="1">
      <c r="A2136" s="1"/>
      <c r="B2136" s="1" t="s">
        <v>3173</v>
      </c>
      <c r="C2136" s="1" t="s">
        <v>8347</v>
      </c>
      <c r="D2136" s="3" t="str">
        <f ca="1">IFERROR(__xludf.DUMMYFUNCTION("PROPER(REGEXEXTRACT(B2122, ""(?:https?:\/\/)?(?:www\.)?([a-zA-Z0-9-]+)\.""))"),"Skyscanner")</f>
        <v>Skyscanner</v>
      </c>
      <c r="E2136" s="1" t="s">
        <v>3179</v>
      </c>
      <c r="F2136" s="1">
        <v>10.487220000000001</v>
      </c>
      <c r="G2136" s="1">
        <v>119.0767085</v>
      </c>
      <c r="H2136" s="1" t="s">
        <v>8348</v>
      </c>
      <c r="I2136" s="1" t="s">
        <v>3119</v>
      </c>
      <c r="J2136" s="1">
        <f>IF(K2136="URBAN",1,IF(K2136="SUBURBAN",2,IF(K2136="RURAL",3,"")))</f>
        <v>2</v>
      </c>
      <c r="K2136" s="1" t="s">
        <v>84</v>
      </c>
      <c r="L2136" s="18">
        <v>46082</v>
      </c>
      <c r="M2136" s="49">
        <v>0.58333333333333337</v>
      </c>
      <c r="N2136" s="18">
        <v>46083</v>
      </c>
      <c r="O2136" s="56">
        <v>0.5</v>
      </c>
      <c r="P2136" s="31" t="str">
        <f>TEXT($L2136, "dddd")</f>
        <v>Sunday</v>
      </c>
      <c r="Q2136" s="39" t="s">
        <v>111</v>
      </c>
      <c r="R2136" s="39">
        <v>1557</v>
      </c>
      <c r="S2136" s="1" t="str">
        <f>IF(OR(MONTH(L2136)=12, MONTH(L2136)&lt;=5), "Dry Season", "Wet Season")</f>
        <v>Dry Season</v>
      </c>
      <c r="T2136" s="1">
        <v>1</v>
      </c>
      <c r="U2136" s="1">
        <v>0</v>
      </c>
      <c r="V2136" s="1">
        <v>0</v>
      </c>
      <c r="W2136" s="2">
        <f>IF(ISNUMBER(SEARCH("N/A", X2136)), 0, 1)</f>
        <v>1</v>
      </c>
      <c r="X2136" s="1" t="s">
        <v>3131</v>
      </c>
      <c r="Y2136" s="1">
        <v>9.7670356999999992</v>
      </c>
      <c r="Z2136" s="1">
        <v>118.74822469999999</v>
      </c>
      <c r="AA2136" s="11" cm="1">
        <f t="array" ref="AA2136">IF(ISBLANK(Y2136), 0, VINCentyInvDistance(F2136,G2136,Y2136,Z2136))</f>
        <v>87415.796127577618</v>
      </c>
      <c r="AB2136" s="1">
        <v>0</v>
      </c>
      <c r="AC2136" s="1">
        <v>7.8</v>
      </c>
      <c r="AD2136" s="1">
        <v>4.5999999999999996</v>
      </c>
      <c r="AE2136" s="1">
        <v>318</v>
      </c>
      <c r="AF2136" s="1">
        <v>1</v>
      </c>
      <c r="AG2136" s="1" t="s">
        <v>3132</v>
      </c>
      <c r="AH2136" s="1" t="s">
        <v>1597</v>
      </c>
      <c r="AI2136" s="1" t="str">
        <f>TRIM(MID(SUBSTITUTE($H2136,",",REPT(" ",200)),(LEN($H2136)-LEN(SUBSTITUTE($H2136,",",""))-2)*200+1,200))</f>
        <v>Palawan</v>
      </c>
      <c r="AJ2136" s="1" t="s">
        <v>55</v>
      </c>
      <c r="AK2136" t="s">
        <v>16769</v>
      </c>
      <c r="AL2136" s="2">
        <v>0</v>
      </c>
      <c r="AM2136" s="1"/>
    </row>
    <row r="2137" spans="1:39" ht="12.75" customHeight="1">
      <c r="A2137" s="1"/>
      <c r="B2137" s="1" t="s">
        <v>8358</v>
      </c>
      <c r="C2137" s="1" t="s">
        <v>8359</v>
      </c>
      <c r="D2137" s="3" t="str">
        <f ca="1">IFERROR(__xludf.DUMMYFUNCTION("PROPER(REGEXEXTRACT(B2129, ""(?:https?:\/\/)?(?:www\.)?([a-zA-Z0-9-]+)\.""))"),"Skyscanner")</f>
        <v>Skyscanner</v>
      </c>
      <c r="E2137" s="1" t="s">
        <v>3212</v>
      </c>
      <c r="F2137" s="1">
        <v>11.155681400000001</v>
      </c>
      <c r="G2137" s="1">
        <v>119.3983672</v>
      </c>
      <c r="H2137" s="1" t="s">
        <v>3213</v>
      </c>
      <c r="I2137" s="1" t="s">
        <v>3119</v>
      </c>
      <c r="J2137" s="1">
        <f>IF(K2137="URBAN",1,IF(K2137="SUBURBAN",2,IF(K2137="RURAL",3,"")))</f>
        <v>2</v>
      </c>
      <c r="K2137" s="1" t="s">
        <v>84</v>
      </c>
      <c r="L2137" s="18">
        <v>46082</v>
      </c>
      <c r="M2137" s="49">
        <v>0.625</v>
      </c>
      <c r="N2137" s="18">
        <v>46083</v>
      </c>
      <c r="O2137" s="56">
        <v>0.5</v>
      </c>
      <c r="P2137" s="31" t="str">
        <f>TEXT($L2137, "dddd")</f>
        <v>Sunday</v>
      </c>
      <c r="Q2137" s="39" t="s">
        <v>111</v>
      </c>
      <c r="R2137" s="39">
        <v>5549</v>
      </c>
      <c r="S2137" s="1" t="str">
        <f>IF(OR(MONTH(L2137)=12, MONTH(L2137)&lt;=5), "Dry Season", "Wet Season")</f>
        <v>Dry Season</v>
      </c>
      <c r="T2137" s="1">
        <v>1</v>
      </c>
      <c r="U2137" s="1">
        <v>0</v>
      </c>
      <c r="V2137" s="1">
        <v>1</v>
      </c>
      <c r="W2137" s="2">
        <f>IF(ISNUMBER(SEARCH("N/A", X2137)), 0, 1)</f>
        <v>1</v>
      </c>
      <c r="X2137" s="1" t="s">
        <v>3120</v>
      </c>
      <c r="Y2137" s="1">
        <v>11.176256499999999</v>
      </c>
      <c r="Z2137" s="1">
        <v>119.44114759999999</v>
      </c>
      <c r="AA2137" s="11" cm="1">
        <f t="array" ref="AA2137">IF(ISBLANK(Y2137), 0, VINCentyInvDistance(F2137,G2137,Y2137,Z2137))</f>
        <v>5197.5266671263598</v>
      </c>
      <c r="AB2137" s="1">
        <v>1</v>
      </c>
      <c r="AC2137" s="1">
        <v>8.8000000000000007</v>
      </c>
      <c r="AD2137" s="1">
        <v>3.7</v>
      </c>
      <c r="AE2137" s="1">
        <v>1307</v>
      </c>
      <c r="AF2137" s="1">
        <v>1</v>
      </c>
      <c r="AG2137" s="1" t="s">
        <v>3121</v>
      </c>
      <c r="AH2137" s="1" t="s">
        <v>1597</v>
      </c>
      <c r="AI2137" s="1" t="str">
        <f>TRIM(MID(SUBSTITUTE($H2137,",",REPT(" ",200)),(LEN($H2137)-LEN(SUBSTITUTE($H2137,",",""))-2)*200+1,200))</f>
        <v>Mimaropa</v>
      </c>
      <c r="AJ2137" s="1" t="s">
        <v>55</v>
      </c>
      <c r="AK2137" t="s">
        <v>16782</v>
      </c>
      <c r="AL2137" s="2">
        <v>0</v>
      </c>
      <c r="AM2137" s="1"/>
    </row>
    <row r="2138" spans="1:39" ht="12.75" customHeight="1">
      <c r="A2138" s="1"/>
      <c r="B2138" s="1" t="s">
        <v>3210</v>
      </c>
      <c r="C2138" s="1" t="s">
        <v>8364</v>
      </c>
      <c r="D2138" s="3" t="str">
        <f ca="1">IFERROR(__xludf.DUMMYFUNCTION("PROPER(REGEXEXTRACT(B2132, ""(?:https?:\/\/)?(?:www\.)?([a-zA-Z0-9-]+)\.""))"),"Skyscanner")</f>
        <v>Skyscanner</v>
      </c>
      <c r="E2138" s="1" t="s">
        <v>3365</v>
      </c>
      <c r="F2138" s="1">
        <v>12.0033125</v>
      </c>
      <c r="G2138" s="1">
        <v>120.1983125</v>
      </c>
      <c r="H2138" s="1" t="s">
        <v>3289</v>
      </c>
      <c r="I2138" s="1" t="s">
        <v>3119</v>
      </c>
      <c r="J2138" s="1">
        <f>IF(K2138="URBAN",1,IF(K2138="SUBURBAN",2,IF(K2138="RURAL",3,"")))</f>
        <v>2</v>
      </c>
      <c r="K2138" s="1" t="s">
        <v>84</v>
      </c>
      <c r="L2138" s="18">
        <v>46082</v>
      </c>
      <c r="M2138" s="49">
        <v>0.58333333333333337</v>
      </c>
      <c r="N2138" s="18">
        <v>46083</v>
      </c>
      <c r="O2138" s="56">
        <v>0.5</v>
      </c>
      <c r="P2138" s="31" t="str">
        <f>TEXT($L2138, "dddd")</f>
        <v>Sunday</v>
      </c>
      <c r="Q2138" s="39" t="s">
        <v>111</v>
      </c>
      <c r="R2138" s="39">
        <v>2178</v>
      </c>
      <c r="S2138" s="1" t="str">
        <f>IF(OR(MONTH(L2138)=12, MONTH(L2138)&lt;=5), "Dry Season", "Wet Season")</f>
        <v>Dry Season</v>
      </c>
      <c r="T2138" s="1">
        <v>1</v>
      </c>
      <c r="U2138" s="1">
        <v>0</v>
      </c>
      <c r="V2138" s="1">
        <v>0</v>
      </c>
      <c r="W2138" s="2">
        <f>IF(ISNUMBER(SEARCH("N/A", X2138)), 0, 1)</f>
        <v>1</v>
      </c>
      <c r="X2138" s="1" t="s">
        <v>3131</v>
      </c>
      <c r="Y2138" s="1">
        <v>9.7670356999999992</v>
      </c>
      <c r="Z2138" s="1">
        <v>118.74822469999999</v>
      </c>
      <c r="AA2138" s="11" cm="1">
        <f t="array" ref="AA2138">IF(ISBLANK(Y2138), 0, VINCentyInvDistance(F2138,G2138,Y2138,Z2138))</f>
        <v>293801.49123616389</v>
      </c>
      <c r="AB2138" s="1">
        <v>1</v>
      </c>
      <c r="AC2138" s="1">
        <v>7.6</v>
      </c>
      <c r="AD2138" s="1">
        <v>4.2</v>
      </c>
      <c r="AE2138" s="1">
        <v>676</v>
      </c>
      <c r="AF2138" s="1">
        <v>1</v>
      </c>
      <c r="AG2138" s="1" t="s">
        <v>3132</v>
      </c>
      <c r="AH2138" s="1" t="s">
        <v>1597</v>
      </c>
      <c r="AI2138" s="1" t="str">
        <f>TRIM(MID(SUBSTITUTE($H2138,",",REPT(" ",200)),(LEN($H2138)-LEN(SUBSTITUTE($H2138,",",""))-2)*200+1,200))</f>
        <v>Mimaropa</v>
      </c>
      <c r="AJ2138" s="1" t="s">
        <v>55</v>
      </c>
      <c r="AK2138" t="s">
        <v>16775</v>
      </c>
      <c r="AL2138" s="2">
        <v>0</v>
      </c>
      <c r="AM2138" s="1"/>
    </row>
    <row r="2139" spans="1:39" ht="12.75" customHeight="1">
      <c r="A2139" s="1"/>
      <c r="B2139" s="1" t="s">
        <v>3202</v>
      </c>
      <c r="C2139" s="1" t="s">
        <v>8371</v>
      </c>
      <c r="D2139" s="3" t="str">
        <f ca="1">IFERROR(__xludf.DUMMYFUNCTION("PROPER(REGEXEXTRACT(B2136, ""(?:https?:\/\/)?(?:www\.)?([a-zA-Z0-9-]+)\.""))"),"Skyscanner")</f>
        <v>Skyscanner</v>
      </c>
      <c r="E2139" s="1" t="s">
        <v>3204</v>
      </c>
      <c r="F2139" s="1">
        <v>9.7378681999999994</v>
      </c>
      <c r="G2139" s="1">
        <v>118.7514694</v>
      </c>
      <c r="H2139" s="1" t="s">
        <v>3205</v>
      </c>
      <c r="I2139" s="1" t="s">
        <v>3119</v>
      </c>
      <c r="J2139" s="1">
        <f>IF(K2139="URBAN",1,IF(K2139="SUBURBAN",2,IF(K2139="RURAL",3,"")))</f>
        <v>2</v>
      </c>
      <c r="K2139" s="1" t="s">
        <v>84</v>
      </c>
      <c r="L2139" s="18">
        <v>46082</v>
      </c>
      <c r="M2139" s="49">
        <v>0.58333333333333337</v>
      </c>
      <c r="N2139" s="18">
        <v>46083</v>
      </c>
      <c r="O2139" s="56">
        <v>0.5</v>
      </c>
      <c r="P2139" s="31" t="str">
        <f>TEXT($L2139, "dddd")</f>
        <v>Sunday</v>
      </c>
      <c r="Q2139" s="39" t="s">
        <v>111</v>
      </c>
      <c r="R2139" s="39">
        <v>1097</v>
      </c>
      <c r="S2139" s="1" t="str">
        <f>IF(OR(MONTH(L2139)=12, MONTH(L2139)&lt;=5), "Dry Season", "Wet Season")</f>
        <v>Dry Season</v>
      </c>
      <c r="T2139" s="1">
        <v>1</v>
      </c>
      <c r="U2139" s="1">
        <v>0</v>
      </c>
      <c r="V2139" s="1">
        <v>0</v>
      </c>
      <c r="W2139" s="2">
        <f>IF(ISNUMBER(SEARCH("N/A", X2139)), 0, 1)</f>
        <v>1</v>
      </c>
      <c r="X2139" s="1" t="s">
        <v>3131</v>
      </c>
      <c r="Y2139" s="1">
        <v>9.7670356999999992</v>
      </c>
      <c r="Z2139" s="1">
        <v>118.74822469999999</v>
      </c>
      <c r="AA2139" s="11" cm="1">
        <f t="array" ref="AA2139">IF(ISBLANK(Y2139), 0, VINCentyInvDistance(F2139,G2139,Y2139,Z2139))</f>
        <v>3245.6889103609806</v>
      </c>
      <c r="AB2139" s="1">
        <v>0</v>
      </c>
      <c r="AC2139" s="1">
        <v>7.8</v>
      </c>
      <c r="AD2139" s="1">
        <v>3.8</v>
      </c>
      <c r="AE2139" s="1">
        <v>627</v>
      </c>
      <c r="AF2139" s="1">
        <v>1</v>
      </c>
      <c r="AG2139" s="1" t="s">
        <v>3132</v>
      </c>
      <c r="AH2139" s="1" t="s">
        <v>1597</v>
      </c>
      <c r="AI2139" s="1" t="str">
        <f>TRIM(MID(SUBSTITUTE($H2139,",",REPT(" ",200)),(LEN($H2139)-LEN(SUBSTITUTE($H2139,",",""))-2)*200+1,200))</f>
        <v>Mimaropa</v>
      </c>
      <c r="AJ2139" s="1" t="s">
        <v>55</v>
      </c>
      <c r="AK2139" t="s">
        <v>17217</v>
      </c>
      <c r="AL2139" s="2">
        <v>0</v>
      </c>
      <c r="AM2139" s="1"/>
    </row>
    <row r="2140" spans="1:39" ht="12.75" customHeight="1">
      <c r="A2140" s="1"/>
      <c r="B2140" s="1" t="s">
        <v>8378</v>
      </c>
      <c r="C2140" s="1" t="s">
        <v>8379</v>
      </c>
      <c r="D2140" s="3" t="str">
        <f ca="1">IFERROR(__xludf.DUMMYFUNCTION("PROPER(REGEXEXTRACT(B2141, ""(?:https?:\/\/)?(?:www\.)?([a-zA-Z0-9-]+)\.""))"),"Skyscanner")</f>
        <v>Skyscanner</v>
      </c>
      <c r="E2140" s="1" t="s">
        <v>3293</v>
      </c>
      <c r="F2140" s="1">
        <v>9.7425499000000002</v>
      </c>
      <c r="G2140" s="1">
        <v>118.7350265</v>
      </c>
      <c r="H2140" s="1" t="s">
        <v>3294</v>
      </c>
      <c r="I2140" s="1" t="s">
        <v>3119</v>
      </c>
      <c r="J2140" s="1">
        <f>IF(K2140="URBAN",1,IF(K2140="SUBURBAN",2,IF(K2140="RURAL",3,"")))</f>
        <v>2</v>
      </c>
      <c r="K2140" s="1" t="s">
        <v>84</v>
      </c>
      <c r="L2140" s="18">
        <v>46082</v>
      </c>
      <c r="M2140" s="49">
        <v>0.58333333333333337</v>
      </c>
      <c r="N2140" s="18">
        <v>46083</v>
      </c>
      <c r="O2140" s="56">
        <v>0.5</v>
      </c>
      <c r="P2140" s="31" t="str">
        <f>TEXT($L2140, "dddd")</f>
        <v>Sunday</v>
      </c>
      <c r="Q2140" s="39" t="s">
        <v>111</v>
      </c>
      <c r="R2140" s="39">
        <v>2649</v>
      </c>
      <c r="S2140" s="1" t="str">
        <f>IF(OR(MONTH(L2140)=12, MONTH(L2140)&lt;=5), "Dry Season", "Wet Season")</f>
        <v>Dry Season</v>
      </c>
      <c r="T2140" s="1">
        <v>1</v>
      </c>
      <c r="U2140" s="1">
        <v>1</v>
      </c>
      <c r="V2140" s="1">
        <v>1</v>
      </c>
      <c r="W2140" s="2">
        <f>IF(ISNUMBER(SEARCH("N/A", X2140)), 0, 1)</f>
        <v>1</v>
      </c>
      <c r="X2140" s="1" t="s">
        <v>3131</v>
      </c>
      <c r="Y2140" s="1">
        <v>9.7670356999999992</v>
      </c>
      <c r="Z2140" s="1">
        <v>118.74822469999999</v>
      </c>
      <c r="AA2140" s="11" cm="1">
        <f t="array" ref="AA2140">IF(ISBLANK(Y2140), 0, VINCentyInvDistance(F2140,G2140,Y2140,Z2140))</f>
        <v>3071.1261794626903</v>
      </c>
      <c r="AB2140" s="1">
        <v>0</v>
      </c>
      <c r="AC2140" s="1">
        <v>9.4</v>
      </c>
      <c r="AD2140" s="1">
        <v>4</v>
      </c>
      <c r="AE2140" s="1">
        <v>180</v>
      </c>
      <c r="AF2140" s="1">
        <v>1</v>
      </c>
      <c r="AG2140" s="1" t="s">
        <v>3132</v>
      </c>
      <c r="AH2140" s="1" t="s">
        <v>1597</v>
      </c>
      <c r="AI2140" s="1" t="str">
        <f>TRIM(MID(SUBSTITUTE($H2140,",",REPT(" ",200)),(LEN($H2140)-LEN(SUBSTITUTE($H2140,",",""))-2)*200+1,200))</f>
        <v>Mimaropa</v>
      </c>
      <c r="AJ2140" s="1" t="s">
        <v>55</v>
      </c>
      <c r="AK2140" t="s">
        <v>16788</v>
      </c>
      <c r="AL2140" s="2">
        <v>0</v>
      </c>
      <c r="AM2140" s="1"/>
    </row>
    <row r="2141" spans="1:39" ht="12.75" customHeight="1">
      <c r="A2141" s="1"/>
      <c r="B2141" s="1" t="s">
        <v>3295</v>
      </c>
      <c r="C2141" s="1" t="s">
        <v>8380</v>
      </c>
      <c r="D2141" s="3" t="str">
        <f ca="1">IFERROR(__xludf.DUMMYFUNCTION("PROPER(REGEXEXTRACT(B2142, ""(?:https?:\/\/)?(?:www\.)?([a-zA-Z0-9-]+)\.""))"),"Skyscanner")</f>
        <v>Skyscanner</v>
      </c>
      <c r="E2141" s="1" t="s">
        <v>3318</v>
      </c>
      <c r="F2141" s="1">
        <v>10.195755500000001</v>
      </c>
      <c r="G2141" s="1">
        <v>118.8991051</v>
      </c>
      <c r="H2141" s="1" t="s">
        <v>3324</v>
      </c>
      <c r="I2141" s="1" t="s">
        <v>3119</v>
      </c>
      <c r="J2141" s="1">
        <f>IF(K2141="URBAN",1,IF(K2141="SUBURBAN",2,IF(K2141="RURAL",3,"")))</f>
        <v>2</v>
      </c>
      <c r="K2141" s="1" t="s">
        <v>84</v>
      </c>
      <c r="L2141" s="18">
        <v>46082</v>
      </c>
      <c r="M2141" s="49">
        <v>0.58333333333333337</v>
      </c>
      <c r="N2141" s="18">
        <v>46083</v>
      </c>
      <c r="O2141" s="56">
        <v>0.5</v>
      </c>
      <c r="P2141" s="31" t="str">
        <f>TEXT($L2141, "dddd")</f>
        <v>Sunday</v>
      </c>
      <c r="Q2141" s="39" t="s">
        <v>111</v>
      </c>
      <c r="R2141" s="39">
        <v>14000</v>
      </c>
      <c r="S2141" s="1" t="str">
        <f>IF(OR(MONTH(L2141)=12, MONTH(L2141)&lt;=5), "Dry Season", "Wet Season")</f>
        <v>Dry Season</v>
      </c>
      <c r="T2141" s="1">
        <v>1</v>
      </c>
      <c r="U2141" s="1">
        <v>0</v>
      </c>
      <c r="V2141" s="1">
        <v>1</v>
      </c>
      <c r="W2141" s="2">
        <f>IF(ISNUMBER(SEARCH("N/A", X2141)), 0, 1)</f>
        <v>1</v>
      </c>
      <c r="X2141" s="1" t="s">
        <v>1595</v>
      </c>
      <c r="Y2141" s="1">
        <v>9.7439737999999991</v>
      </c>
      <c r="Z2141" s="1">
        <v>118.7402726</v>
      </c>
      <c r="AA2141" s="11" cm="1">
        <f t="array" ref="AA2141">IF(ISBLANK(Y2141), 0, VINCentyInvDistance(F2141,G2141,Y2141,Z2141))</f>
        <v>52918.430160850214</v>
      </c>
      <c r="AB2141" s="1">
        <v>1</v>
      </c>
      <c r="AC2141" s="1">
        <v>7.4</v>
      </c>
      <c r="AD2141" s="1">
        <v>4.4000000000000004</v>
      </c>
      <c r="AE2141" s="1">
        <v>305</v>
      </c>
      <c r="AF2141" s="1">
        <v>1</v>
      </c>
      <c r="AG2141" s="1" t="s">
        <v>1596</v>
      </c>
      <c r="AH2141" s="1" t="s">
        <v>1597</v>
      </c>
      <c r="AI2141" s="1" t="str">
        <f>TRIM(MID(SUBSTITUTE($H2141,",",REPT(" ",200)),(LEN($H2141)-LEN(SUBSTITUTE($H2141,",",""))-2)*200+1,200))</f>
        <v>Mimaropa</v>
      </c>
      <c r="AJ2141" s="1" t="s">
        <v>55</v>
      </c>
      <c r="AK2141" t="s">
        <v>16791</v>
      </c>
      <c r="AL2141" s="2">
        <v>0</v>
      </c>
      <c r="AM2141" s="1"/>
    </row>
    <row r="2142" spans="1:39" ht="12.75" customHeight="1">
      <c r="A2142" s="1"/>
      <c r="B2142" s="1" t="s">
        <v>3316</v>
      </c>
      <c r="C2142" s="1" t="s">
        <v>8383</v>
      </c>
      <c r="D2142" s="3" t="str">
        <f ca="1">IFERROR(__xludf.DUMMYFUNCTION("PROPER(REGEXEXTRACT(B2145, ""(?:https?:\/\/)?(?:www\.)?([a-zA-Z0-9-]+)\.""))"),"Skyscanner")</f>
        <v>Skyscanner</v>
      </c>
      <c r="E2142" s="1" t="s">
        <v>3332</v>
      </c>
      <c r="F2142" s="1">
        <v>9.7605356000000008</v>
      </c>
      <c r="G2142" s="1">
        <v>118.7675643</v>
      </c>
      <c r="H2142" s="1" t="s">
        <v>8323</v>
      </c>
      <c r="I2142" s="1" t="s">
        <v>50</v>
      </c>
      <c r="J2142" s="1">
        <f>IF(K2142="URBAN",1,IF(K2142="SUBURBAN",2,IF(K2142="RURAL",3,"")))</f>
        <v>2</v>
      </c>
      <c r="K2142" s="1" t="s">
        <v>84</v>
      </c>
      <c r="L2142" s="18">
        <v>46082</v>
      </c>
      <c r="M2142" s="49">
        <v>0.58333333333333337</v>
      </c>
      <c r="N2142" s="18">
        <v>46083</v>
      </c>
      <c r="O2142" s="56">
        <v>0.5</v>
      </c>
      <c r="P2142" s="31" t="str">
        <f>TEXT($L2142, "dddd")</f>
        <v>Sunday</v>
      </c>
      <c r="Q2142" s="39" t="s">
        <v>111</v>
      </c>
      <c r="R2142" s="39">
        <v>3864</v>
      </c>
      <c r="S2142" s="1" t="str">
        <f>IF(OR(MONTH(L2142)=12, MONTH(L2142)&lt;=5), "Dry Season", "Wet Season")</f>
        <v>Dry Season</v>
      </c>
      <c r="T2142" s="1">
        <v>1</v>
      </c>
      <c r="U2142" s="1">
        <v>1</v>
      </c>
      <c r="V2142" s="1">
        <v>0</v>
      </c>
      <c r="W2142" s="2">
        <f>IF(ISNUMBER(SEARCH("N/A", X2142)), 0, 1)</f>
        <v>1</v>
      </c>
      <c r="X2142" s="1" t="s">
        <v>3131</v>
      </c>
      <c r="Y2142" s="1">
        <v>9.7670356999999992</v>
      </c>
      <c r="Z2142" s="1">
        <v>118.74822469999999</v>
      </c>
      <c r="AA2142" s="11" cm="1">
        <f t="array" ref="AA2142">IF(ISBLANK(Y2142), 0, VINCentyInvDistance(F2142,G2142,Y2142,Z2142))</f>
        <v>2240.3859631807181</v>
      </c>
      <c r="AB2142" s="1">
        <v>1</v>
      </c>
      <c r="AC2142" s="1">
        <v>9.1999999999999993</v>
      </c>
      <c r="AD2142" s="1">
        <v>4.5</v>
      </c>
      <c r="AE2142" s="1">
        <v>756</v>
      </c>
      <c r="AF2142" s="1">
        <v>1</v>
      </c>
      <c r="AG2142" s="1" t="s">
        <v>3132</v>
      </c>
      <c r="AH2142" s="1" t="s">
        <v>1597</v>
      </c>
      <c r="AI2142" s="1" t="str">
        <f>TRIM(MID(SUBSTITUTE($H2142,",",REPT(" ",200)),(LEN($H2142)-LEN(SUBSTITUTE($H2142,",",""))-2)*200+1,200))</f>
        <v>Mimaropa</v>
      </c>
      <c r="AJ2142" s="1" t="s">
        <v>55</v>
      </c>
      <c r="AK2142" t="s">
        <v>16795</v>
      </c>
      <c r="AL2142" s="2">
        <v>0</v>
      </c>
      <c r="AM2142" s="1"/>
    </row>
    <row r="2143" spans="1:39" ht="12.75" customHeight="1">
      <c r="A2143" s="1"/>
      <c r="B2143" s="1" t="s">
        <v>8390</v>
      </c>
      <c r="C2143" s="1" t="s">
        <v>8391</v>
      </c>
      <c r="D2143" s="3" t="str">
        <f ca="1">IFERROR(__xludf.DUMMYFUNCTION("PROPER(REGEXEXTRACT(B2150, ""(?:https?:\/\/)?(?:www\.)?([a-zA-Z0-9-]+)\.""))"),"Skyscanner")</f>
        <v>Skyscanner</v>
      </c>
      <c r="E2143" s="1" t="s">
        <v>3235</v>
      </c>
      <c r="F2143" s="1">
        <v>9.8317390000000007</v>
      </c>
      <c r="G2143" s="1">
        <v>118.74030999999999</v>
      </c>
      <c r="H2143" s="1" t="s">
        <v>3161</v>
      </c>
      <c r="I2143" s="1" t="s">
        <v>3119</v>
      </c>
      <c r="J2143" s="1">
        <f>IF(K2143="URBAN",1,IF(K2143="SUBURBAN",2,IF(K2143="RURAL",3,"")))</f>
        <v>2</v>
      </c>
      <c r="K2143" s="1" t="s">
        <v>84</v>
      </c>
      <c r="L2143" s="18">
        <v>46082</v>
      </c>
      <c r="M2143" s="49">
        <v>0.58333333333333337</v>
      </c>
      <c r="N2143" s="18">
        <v>46083</v>
      </c>
      <c r="O2143" s="56">
        <v>0.5</v>
      </c>
      <c r="P2143" s="31" t="str">
        <f>TEXT($L2143, "dddd")</f>
        <v>Sunday</v>
      </c>
      <c r="Q2143" s="39" t="s">
        <v>111</v>
      </c>
      <c r="R2143" s="39">
        <v>1694</v>
      </c>
      <c r="S2143" s="1" t="str">
        <f>IF(OR(MONTH(L2143)=12, MONTH(L2143)&lt;=5), "Dry Season", "Wet Season")</f>
        <v>Dry Season</v>
      </c>
      <c r="T2143" s="1">
        <v>1</v>
      </c>
      <c r="U2143" s="1">
        <v>1</v>
      </c>
      <c r="V2143" s="1">
        <v>1</v>
      </c>
      <c r="W2143" s="2">
        <f>IF(ISNUMBER(SEARCH("N/A", X2143)), 0, 1)</f>
        <v>0</v>
      </c>
      <c r="X2143" s="1" t="s">
        <v>44</v>
      </c>
      <c r="Y2143" s="1"/>
      <c r="Z2143" s="1"/>
      <c r="AA2143" s="11" cm="1">
        <f t="array" ref="AA2143">IF(ISBLANK(Y2143), 0, VINCentyInvDistance(F2143,G2143,Y2143,Z2143))</f>
        <v>0</v>
      </c>
      <c r="AB2143" s="1">
        <v>0</v>
      </c>
      <c r="AC2143" s="1">
        <v>5.2</v>
      </c>
      <c r="AD2143" s="1">
        <v>4.0999999999999996</v>
      </c>
      <c r="AE2143" s="1">
        <v>17</v>
      </c>
      <c r="AF2143" s="1">
        <v>1</v>
      </c>
      <c r="AG2143" s="1" t="s">
        <v>3156</v>
      </c>
      <c r="AH2143" s="1" t="s">
        <v>1597</v>
      </c>
      <c r="AI2143" s="1"/>
      <c r="AJ2143" s="1" t="s">
        <v>55</v>
      </c>
      <c r="AK2143" t="s">
        <v>16783</v>
      </c>
      <c r="AL2143" s="1">
        <v>4</v>
      </c>
      <c r="AM2143" s="1" t="s">
        <v>8392</v>
      </c>
    </row>
    <row r="2144" spans="1:39" ht="12.75" customHeight="1">
      <c r="A2144" s="1"/>
      <c r="B2144" s="1" t="s">
        <v>3238</v>
      </c>
      <c r="C2144" s="1" t="s">
        <v>8393</v>
      </c>
      <c r="D2144" s="3" t="str">
        <f ca="1">IFERROR(__xludf.DUMMYFUNCTION("PROPER(REGEXEXTRACT(B2151, ""(?:https?:\/\/)?(?:www\.)?([a-zA-Z0-9-]+)\.""))"),"Skyscanner")</f>
        <v>Skyscanner</v>
      </c>
      <c r="E2144" s="1" t="s">
        <v>3438</v>
      </c>
      <c r="F2144" s="1">
        <v>9.7268299999999996</v>
      </c>
      <c r="G2144" s="1">
        <v>118.76326</v>
      </c>
      <c r="H2144" s="1" t="s">
        <v>3356</v>
      </c>
      <c r="I2144" s="1" t="s">
        <v>3119</v>
      </c>
      <c r="J2144" s="1">
        <f>IF(K2144="URBAN",1,IF(K2144="SUBURBAN",2,IF(K2144="RURAL",3,"")))</f>
        <v>2</v>
      </c>
      <c r="K2144" s="1" t="s">
        <v>84</v>
      </c>
      <c r="L2144" s="18">
        <v>46082</v>
      </c>
      <c r="M2144" s="49">
        <v>0.58333333333333337</v>
      </c>
      <c r="N2144" s="18">
        <v>46083</v>
      </c>
      <c r="O2144" s="56">
        <v>0.5</v>
      </c>
      <c r="P2144" s="31" t="str">
        <f>TEXT($L2144, "dddd")</f>
        <v>Sunday</v>
      </c>
      <c r="Q2144" s="39" t="s">
        <v>111</v>
      </c>
      <c r="R2144" s="39">
        <v>1442</v>
      </c>
      <c r="S2144" s="1" t="str">
        <f>IF(OR(MONTH(L2144)=12, MONTH(L2144)&lt;=5), "Dry Season", "Wet Season")</f>
        <v>Dry Season</v>
      </c>
      <c r="T2144" s="1">
        <v>1</v>
      </c>
      <c r="U2144" s="1">
        <v>1</v>
      </c>
      <c r="V2144" s="1">
        <v>0</v>
      </c>
      <c r="W2144" s="2">
        <f>IF(ISNUMBER(SEARCH("N/A", X2144)), 0, 1)</f>
        <v>0</v>
      </c>
      <c r="X2144" s="1" t="s">
        <v>44</v>
      </c>
      <c r="Y2144" s="1"/>
      <c r="Z2144" s="1"/>
      <c r="AA2144" s="11" cm="1">
        <f t="array" ref="AA2144">IF(ISBLANK(Y2144), 0, VINCentyInvDistance(F2144,G2144,Y2144,Z2144))</f>
        <v>0</v>
      </c>
      <c r="AB2144" s="1">
        <v>1</v>
      </c>
      <c r="AC2144" s="1">
        <v>6.6</v>
      </c>
      <c r="AD2144" s="1">
        <v>4.2</v>
      </c>
      <c r="AE2144" s="1">
        <v>144</v>
      </c>
      <c r="AF2144" s="1">
        <v>1</v>
      </c>
      <c r="AG2144" s="1" t="s">
        <v>2262</v>
      </c>
      <c r="AH2144" s="1" t="s">
        <v>1597</v>
      </c>
      <c r="AI2144" s="1"/>
      <c r="AJ2144" s="1" t="s">
        <v>55</v>
      </c>
      <c r="AK2144" t="s">
        <v>16780</v>
      </c>
      <c r="AL2144" s="1">
        <v>3</v>
      </c>
      <c r="AM2144" s="1" t="s">
        <v>8394</v>
      </c>
    </row>
    <row r="2145" spans="1:39" ht="12.75" customHeight="1">
      <c r="A2145" s="1"/>
      <c r="B2145" s="1" t="s">
        <v>3372</v>
      </c>
      <c r="C2145" s="1" t="s">
        <v>8399</v>
      </c>
      <c r="D2145" s="3" t="str">
        <f ca="1">IFERROR(__xludf.DUMMYFUNCTION("PROPER(REGEXEXTRACT(B2154, ""(?:https?:\/\/)?(?:www\.)?([a-zA-Z0-9-]+)\.""))"),"Skyscanner")</f>
        <v>Skyscanner</v>
      </c>
      <c r="E2145" s="1" t="s">
        <v>3486</v>
      </c>
      <c r="F2145" s="1">
        <v>10.611269999999999</v>
      </c>
      <c r="G2145" s="1">
        <v>119.32452000000001</v>
      </c>
      <c r="H2145" s="1" t="s">
        <v>3375</v>
      </c>
      <c r="I2145" s="1" t="s">
        <v>3119</v>
      </c>
      <c r="J2145" s="1">
        <f>IF(K2145="URBAN",1,IF(K2145="SUBURBAN",2,IF(K2145="RURAL",3,"")))</f>
        <v>2</v>
      </c>
      <c r="K2145" s="1" t="s">
        <v>84</v>
      </c>
      <c r="L2145" s="18">
        <v>46082</v>
      </c>
      <c r="M2145" s="49">
        <v>0.58333333333333337</v>
      </c>
      <c r="N2145" s="18">
        <v>46083</v>
      </c>
      <c r="O2145" s="56">
        <v>0.5</v>
      </c>
      <c r="P2145" s="31" t="str">
        <f>TEXT($L2145, "dddd")</f>
        <v>Sunday</v>
      </c>
      <c r="Q2145" s="39" t="s">
        <v>111</v>
      </c>
      <c r="R2145" s="39">
        <v>7366</v>
      </c>
      <c r="S2145" s="1" t="str">
        <f>IF(OR(MONTH(L2145)=12, MONTH(L2145)&lt;=5), "Dry Season", "Wet Season")</f>
        <v>Dry Season</v>
      </c>
      <c r="T2145" s="1">
        <v>1</v>
      </c>
      <c r="U2145" s="1">
        <v>0</v>
      </c>
      <c r="V2145" s="1">
        <v>0</v>
      </c>
      <c r="W2145" s="2">
        <f>IF(ISNUMBER(SEARCH("N/A", X2145)), 0, 1)</f>
        <v>0</v>
      </c>
      <c r="X2145" s="1" t="s">
        <v>44</v>
      </c>
      <c r="Y2145" s="1"/>
      <c r="Z2145" s="1"/>
      <c r="AA2145" s="11" cm="1">
        <f t="array" ref="AA2145">IF(ISBLANK(Y2145), 0, VINCentyInvDistance(F2145,G2145,Y2145,Z2145))</f>
        <v>0</v>
      </c>
      <c r="AB2145" s="1">
        <v>0</v>
      </c>
      <c r="AC2145" s="1">
        <v>8.1999999999999993</v>
      </c>
      <c r="AD2145" s="1">
        <v>4.3</v>
      </c>
      <c r="AE2145" s="1">
        <v>84</v>
      </c>
      <c r="AF2145" s="1">
        <v>1</v>
      </c>
      <c r="AG2145" s="1" t="s">
        <v>984</v>
      </c>
      <c r="AH2145" s="1" t="s">
        <v>1597</v>
      </c>
      <c r="AI2145" s="1"/>
      <c r="AJ2145" s="1" t="s">
        <v>55</v>
      </c>
      <c r="AK2145" t="s">
        <v>17219</v>
      </c>
      <c r="AL2145" s="1">
        <v>2</v>
      </c>
      <c r="AM2145" s="1" t="s">
        <v>3376</v>
      </c>
    </row>
    <row r="2146" spans="1:39" ht="12.75" customHeight="1">
      <c r="A2146" s="1"/>
      <c r="B2146" s="1" t="s">
        <v>8415</v>
      </c>
      <c r="C2146" s="1" t="s">
        <v>8416</v>
      </c>
      <c r="D2146" s="3" t="str">
        <f ca="1">IFERROR(__xludf.DUMMYFUNCTION("PROPER(REGEXEXTRACT(B2163, ""(?:https?:\/\/)?(?:www\.)?([a-zA-Z0-9-]+)\.""))"),"Skyscanner")</f>
        <v>Skyscanner</v>
      </c>
      <c r="E2146" s="1" t="s">
        <v>3511</v>
      </c>
      <c r="F2146" s="1">
        <v>9.7689939999999993</v>
      </c>
      <c r="G2146" s="1">
        <v>118.72703</v>
      </c>
      <c r="H2146" s="1" t="s">
        <v>8417</v>
      </c>
      <c r="I2146" s="1" t="s">
        <v>3119</v>
      </c>
      <c r="J2146" s="1">
        <f>IF(K2146="URBAN",1,IF(K2146="SUBURBAN",2,IF(K2146="RURAL",3,"")))</f>
        <v>2</v>
      </c>
      <c r="K2146" s="1" t="s">
        <v>84</v>
      </c>
      <c r="L2146" s="18">
        <v>46082</v>
      </c>
      <c r="M2146" s="49">
        <v>0.58333333333333337</v>
      </c>
      <c r="N2146" s="18">
        <v>46083</v>
      </c>
      <c r="O2146" s="56">
        <v>0.52083333333333337</v>
      </c>
      <c r="P2146" s="31" t="str">
        <f>TEXT($L2146, "dddd")</f>
        <v>Sunday</v>
      </c>
      <c r="Q2146" s="39" t="s">
        <v>111</v>
      </c>
      <c r="R2146" s="39">
        <v>1727</v>
      </c>
      <c r="S2146" s="1" t="str">
        <f>IF(OR(MONTH(L2146)=12, MONTH(L2146)&lt;=5), "Dry Season", "Wet Season")</f>
        <v>Dry Season</v>
      </c>
      <c r="T2146" s="1">
        <v>1</v>
      </c>
      <c r="U2146" s="1">
        <v>0</v>
      </c>
      <c r="V2146" s="1">
        <v>0</v>
      </c>
      <c r="W2146" s="2">
        <f>IF(ISNUMBER(SEARCH("N/A", X2146)), 0, 1)</f>
        <v>0</v>
      </c>
      <c r="X2146" s="1" t="s">
        <v>44</v>
      </c>
      <c r="Y2146" s="1"/>
      <c r="Z2146" s="1"/>
      <c r="AA2146" s="11" cm="1">
        <f t="array" ref="AA2146">IF(ISBLANK(Y2146), 0, VINCentyInvDistance(F2146,G2146,Y2146,Z2146))</f>
        <v>0</v>
      </c>
      <c r="AB2146" s="1">
        <v>0</v>
      </c>
      <c r="AC2146" s="1">
        <v>8</v>
      </c>
      <c r="AD2146" s="1">
        <v>4.2</v>
      </c>
      <c r="AE2146" s="1">
        <v>101</v>
      </c>
      <c r="AF2146" s="1">
        <v>1</v>
      </c>
      <c r="AG2146" s="1" t="s">
        <v>3258</v>
      </c>
      <c r="AH2146" s="1" t="s">
        <v>1597</v>
      </c>
      <c r="AI2146" s="1"/>
      <c r="AJ2146" s="1" t="s">
        <v>55</v>
      </c>
      <c r="AK2146" t="s">
        <v>16785</v>
      </c>
      <c r="AL2146" s="1">
        <v>3</v>
      </c>
      <c r="AM2146" s="1" t="s">
        <v>8418</v>
      </c>
    </row>
    <row r="2147" spans="1:39" ht="12.75" customHeight="1">
      <c r="A2147" s="1"/>
      <c r="B2147" s="1" t="s">
        <v>8433</v>
      </c>
      <c r="C2147" s="1" t="s">
        <v>8434</v>
      </c>
      <c r="D2147" s="3" t="str">
        <f ca="1">IFERROR(__xludf.DUMMYFUNCTION("PROPER(REGEXEXTRACT(B2171, ""(?:https?:\/\/)?(?:www\.)?([a-zA-Z0-9-]+)\.""))"),"Skyscanner")</f>
        <v>Skyscanner</v>
      </c>
      <c r="E2147" s="1" t="s">
        <v>3661</v>
      </c>
      <c r="F2147" s="1">
        <v>11.0264732</v>
      </c>
      <c r="G2147" s="1">
        <v>119.3263611</v>
      </c>
      <c r="H2147" s="1" t="s">
        <v>8435</v>
      </c>
      <c r="I2147" s="1" t="s">
        <v>3119</v>
      </c>
      <c r="J2147" s="1">
        <f>IF(K2147="URBAN",1,IF(K2147="SUBURBAN",2,IF(K2147="RURAL",3,"")))</f>
        <v>2</v>
      </c>
      <c r="K2147" s="1" t="s">
        <v>84</v>
      </c>
      <c r="L2147" s="18">
        <v>46082</v>
      </c>
      <c r="M2147" s="49">
        <v>0.58333333333333337</v>
      </c>
      <c r="N2147" s="18">
        <v>46083</v>
      </c>
      <c r="O2147" s="56">
        <v>0.5</v>
      </c>
      <c r="P2147" s="31" t="str">
        <f>TEXT($L2147, "dddd")</f>
        <v>Sunday</v>
      </c>
      <c r="Q2147" s="39" t="s">
        <v>111</v>
      </c>
      <c r="R2147" s="39">
        <v>2592</v>
      </c>
      <c r="S2147" s="1" t="str">
        <f>IF(OR(MONTH(L2147)=12, MONTH(L2147)&lt;=5), "Dry Season", "Wet Season")</f>
        <v>Dry Season</v>
      </c>
      <c r="T2147" s="1">
        <v>1</v>
      </c>
      <c r="U2147" s="1">
        <v>1</v>
      </c>
      <c r="V2147" s="1">
        <v>1</v>
      </c>
      <c r="W2147" s="2">
        <f>IF(ISNUMBER(SEARCH("N/A", X2147)), 0, 1)</f>
        <v>1</v>
      </c>
      <c r="X2147" s="1" t="s">
        <v>1595</v>
      </c>
      <c r="Y2147" s="1">
        <v>9.7439737999999991</v>
      </c>
      <c r="Z2147" s="1">
        <v>118.7402726</v>
      </c>
      <c r="AA2147" s="11" cm="1">
        <f t="array" ref="AA2147">IF(ISBLANK(Y2147), 0, VINCentyInvDistance(F2147,G2147,Y2147,Z2147))</f>
        <v>155700.58917947812</v>
      </c>
      <c r="AB2147" s="1">
        <v>0</v>
      </c>
      <c r="AC2147" s="1">
        <v>8.1999999999999993</v>
      </c>
      <c r="AD2147" s="1">
        <v>4.2</v>
      </c>
      <c r="AE2147" s="1">
        <v>326</v>
      </c>
      <c r="AF2147" s="1">
        <v>1</v>
      </c>
      <c r="AG2147" s="1" t="s">
        <v>1596</v>
      </c>
      <c r="AH2147" s="1" t="s">
        <v>1597</v>
      </c>
      <c r="AI2147" s="1" t="str">
        <f>TRIM(MID(SUBSTITUTE($H2147,",",REPT(" ",200)),(LEN($H2147)-LEN(SUBSTITUTE($H2147,",",""))-2)*200+1,200))</f>
        <v>Palawan</v>
      </c>
      <c r="AJ2147" s="1" t="s">
        <v>55</v>
      </c>
      <c r="AK2147" t="s">
        <v>3346</v>
      </c>
      <c r="AL2147" s="2">
        <v>0</v>
      </c>
      <c r="AM2147" s="1"/>
    </row>
    <row r="2148" spans="1:39" ht="12.75" customHeight="1">
      <c r="A2148" s="1"/>
      <c r="B2148" s="1" t="s">
        <v>3546</v>
      </c>
      <c r="C2148" s="1" t="s">
        <v>8441</v>
      </c>
      <c r="D2148" s="3" t="str">
        <f ca="1">IFERROR(__xludf.DUMMYFUNCTION("PROPER(REGEXEXTRACT(B2174, ""(?:https?:\/\/)?(?:www\.)?([a-zA-Z0-9-]+)\.""))"),"Skyscanner")</f>
        <v>Skyscanner</v>
      </c>
      <c r="E2148" s="1" t="s">
        <v>3548</v>
      </c>
      <c r="F2148" s="1">
        <v>12.000207400000001</v>
      </c>
      <c r="G2148" s="1">
        <v>120.2064548</v>
      </c>
      <c r="H2148" s="1" t="s">
        <v>8442</v>
      </c>
      <c r="I2148" s="1" t="s">
        <v>1300</v>
      </c>
      <c r="J2148" s="1">
        <f>IF(K2148="URBAN",1,IF(K2148="SUBURBAN",2,IF(K2148="RURAL",3,"")))</f>
        <v>2</v>
      </c>
      <c r="K2148" s="1" t="s">
        <v>84</v>
      </c>
      <c r="L2148" s="18">
        <v>46082</v>
      </c>
      <c r="M2148" s="49">
        <v>0.58333333333333337</v>
      </c>
      <c r="N2148" s="18">
        <v>46083</v>
      </c>
      <c r="O2148" s="56">
        <v>0.5</v>
      </c>
      <c r="P2148" s="31" t="str">
        <f>TEXT($L2148, "dddd")</f>
        <v>Sunday</v>
      </c>
      <c r="Q2148" s="39" t="s">
        <v>111</v>
      </c>
      <c r="R2148" s="39">
        <v>3060</v>
      </c>
      <c r="S2148" s="1" t="str">
        <f>IF(OR(MONTH(L2148)=12, MONTH(L2148)&lt;=5), "Dry Season", "Wet Season")</f>
        <v>Dry Season</v>
      </c>
      <c r="T2148" s="1">
        <v>1</v>
      </c>
      <c r="U2148" s="1">
        <v>1</v>
      </c>
      <c r="V2148" s="1">
        <v>0</v>
      </c>
      <c r="W2148" s="2">
        <f>IF(ISNUMBER(SEARCH("N/A", X2148)), 0, 1)</f>
        <v>1</v>
      </c>
      <c r="X2148" s="1" t="s">
        <v>1595</v>
      </c>
      <c r="Y2148" s="1">
        <v>9.7439737999999991</v>
      </c>
      <c r="Z2148" s="1">
        <v>118.7402726</v>
      </c>
      <c r="AA2148" s="11" cm="1">
        <f t="array" ref="AA2148">IF(ISBLANK(Y2148), 0, VINCentyInvDistance(F2148,G2148,Y2148,Z2148))</f>
        <v>296613.06958022178</v>
      </c>
      <c r="AB2148" s="1">
        <v>1</v>
      </c>
      <c r="AC2148" s="1">
        <v>9.1999999999999993</v>
      </c>
      <c r="AD2148" s="1">
        <v>4.0999999999999996</v>
      </c>
      <c r="AE2148" s="1">
        <v>80</v>
      </c>
      <c r="AF2148" s="1">
        <v>1</v>
      </c>
      <c r="AG2148" s="1" t="s">
        <v>1596</v>
      </c>
      <c r="AH2148" s="1" t="s">
        <v>1597</v>
      </c>
      <c r="AI2148" s="1" t="str">
        <f>TRIM(MID(SUBSTITUTE($H2148,",",REPT(" ",200)),(LEN($H2148)-LEN(SUBSTITUTE($H2148,",",""))-2)*200+1,200))</f>
        <v>Mimaropa</v>
      </c>
      <c r="AJ2148" s="1" t="s">
        <v>55</v>
      </c>
      <c r="AK2148" t="s">
        <v>16813</v>
      </c>
      <c r="AL2148" s="2">
        <v>0</v>
      </c>
      <c r="AM2148" s="1"/>
    </row>
    <row r="2149" spans="1:39" ht="12.75" customHeight="1">
      <c r="A2149" s="1"/>
      <c r="B2149" s="1" t="s">
        <v>3454</v>
      </c>
      <c r="C2149" s="1" t="s">
        <v>8445</v>
      </c>
      <c r="D2149" s="3" t="str">
        <f ca="1">IFERROR(__xludf.DUMMYFUNCTION("PROPER(REGEXEXTRACT(B2176, ""(?:https?:\/\/)?(?:www\.)?([a-zA-Z0-9-]+)\.""))"),"Skyscanner")</f>
        <v>Skyscanner</v>
      </c>
      <c r="E2149" s="1" t="s">
        <v>3608</v>
      </c>
      <c r="F2149" s="1">
        <v>9.7516490000000005</v>
      </c>
      <c r="G2149" s="1">
        <v>118.771546</v>
      </c>
      <c r="H2149" s="1" t="s">
        <v>3457</v>
      </c>
      <c r="I2149" s="1" t="s">
        <v>3119</v>
      </c>
      <c r="J2149" s="1">
        <f>IF(K2149="URBAN",1,IF(K2149="SUBURBAN",2,IF(K2149="RURAL",3,"")))</f>
        <v>2</v>
      </c>
      <c r="K2149" s="1" t="s">
        <v>84</v>
      </c>
      <c r="L2149" s="18">
        <v>46082</v>
      </c>
      <c r="M2149" s="49">
        <v>0.58333333333333337</v>
      </c>
      <c r="N2149" s="18">
        <v>46083</v>
      </c>
      <c r="O2149" s="56">
        <v>0.5</v>
      </c>
      <c r="P2149" s="31" t="str">
        <f>TEXT($L2149, "dddd")</f>
        <v>Sunday</v>
      </c>
      <c r="Q2149" s="39" t="s">
        <v>111</v>
      </c>
      <c r="R2149" s="39">
        <v>6354</v>
      </c>
      <c r="S2149" s="1" t="str">
        <f>IF(OR(MONTH(L2149)=12, MONTH(L2149)&lt;=5), "Dry Season", "Wet Season")</f>
        <v>Dry Season</v>
      </c>
      <c r="T2149" s="1">
        <v>1</v>
      </c>
      <c r="U2149" s="1">
        <v>0</v>
      </c>
      <c r="V2149" s="1">
        <v>0</v>
      </c>
      <c r="W2149" s="2">
        <f>IF(ISNUMBER(SEARCH("N/A", X2149)), 0, 1)</f>
        <v>0</v>
      </c>
      <c r="X2149" s="1" t="s">
        <v>44</v>
      </c>
      <c r="Y2149" s="1"/>
      <c r="Z2149" s="1"/>
      <c r="AA2149" s="11" cm="1">
        <f t="array" ref="AA2149">IF(ISBLANK(Y2149), 0, VINCentyInvDistance(F2149,G2149,Y2149,Z2149))</f>
        <v>0</v>
      </c>
      <c r="AB2149" s="1">
        <v>0</v>
      </c>
      <c r="AC2149" s="1">
        <v>4</v>
      </c>
      <c r="AD2149" s="1">
        <v>4.4000000000000004</v>
      </c>
      <c r="AE2149" s="1">
        <v>2</v>
      </c>
      <c r="AF2149" s="1">
        <v>1</v>
      </c>
      <c r="AG2149" s="1" t="s">
        <v>3125</v>
      </c>
      <c r="AH2149" s="1" t="s">
        <v>1597</v>
      </c>
      <c r="AI2149" s="1" t="str">
        <f>TRIM(MID(SUBSTITUTE($H2149,",",REPT(" ",200)),(LEN($H2149)-LEN(SUBSTITUTE($H2149,",",""))-2)*200+1,200))</f>
        <v>Mimaropa</v>
      </c>
      <c r="AJ2149" s="1" t="s">
        <v>55</v>
      </c>
      <c r="AK2149" t="s">
        <v>18</v>
      </c>
      <c r="AL2149" s="2">
        <v>0</v>
      </c>
      <c r="AM2149" s="1" t="s">
        <v>3458</v>
      </c>
    </row>
    <row r="2150" spans="1:39" ht="12.75" customHeight="1">
      <c r="A2150" s="1"/>
      <c r="B2150" s="1" t="s">
        <v>8466</v>
      </c>
      <c r="C2150" s="1" t="s">
        <v>8467</v>
      </c>
      <c r="D2150" s="3" t="str">
        <f ca="1">IFERROR(__xludf.DUMMYFUNCTION("PROPER(REGEXEXTRACT(B2186, ""(?:https?:\/\/)?(?:www\.)?([a-zA-Z0-9-]+)\.""))"),"Skyscanner")</f>
        <v>Skyscanner</v>
      </c>
      <c r="E2150" s="1" t="s">
        <v>3542</v>
      </c>
      <c r="F2150" s="1">
        <v>11.1647844</v>
      </c>
      <c r="G2150" s="1">
        <v>119.39837609999999</v>
      </c>
      <c r="H2150" s="1" t="s">
        <v>3524</v>
      </c>
      <c r="I2150" s="1" t="s">
        <v>3119</v>
      </c>
      <c r="J2150" s="1">
        <f>IF(K2150="URBAN",1,IF(K2150="SUBURBAN",2,IF(K2150="RURAL",3,"")))</f>
        <v>2</v>
      </c>
      <c r="K2150" s="1" t="s">
        <v>84</v>
      </c>
      <c r="L2150" s="18">
        <v>46082</v>
      </c>
      <c r="M2150" s="49">
        <v>0.58333333333333337</v>
      </c>
      <c r="N2150" s="18">
        <v>46083</v>
      </c>
      <c r="O2150" s="56">
        <v>0.5</v>
      </c>
      <c r="P2150" s="31" t="str">
        <f>TEXT($L2150, "dddd")</f>
        <v>Sunday</v>
      </c>
      <c r="Q2150" s="39" t="s">
        <v>111</v>
      </c>
      <c r="R2150" s="39">
        <v>9209</v>
      </c>
      <c r="S2150" s="1" t="str">
        <f>IF(OR(MONTH(L2150)=12, MONTH(L2150)&lt;=5), "Dry Season", "Wet Season")</f>
        <v>Dry Season</v>
      </c>
      <c r="T2150" s="1">
        <v>1</v>
      </c>
      <c r="U2150" s="1">
        <v>1</v>
      </c>
      <c r="V2150" s="1">
        <v>1</v>
      </c>
      <c r="W2150" s="2">
        <f>IF(ISNUMBER(SEARCH("N/A", X2150)), 0, 1)</f>
        <v>1</v>
      </c>
      <c r="X2150" s="1" t="s">
        <v>3131</v>
      </c>
      <c r="Y2150" s="1">
        <v>9.7670356999999992</v>
      </c>
      <c r="Z2150" s="1">
        <v>118.74822469999999</v>
      </c>
      <c r="AA2150" s="11" cm="1">
        <f t="array" ref="AA2150">IF(ISBLANK(Y2150), 0, VINCentyInvDistance(F2150,G2150,Y2150,Z2150))</f>
        <v>170203.39517754456</v>
      </c>
      <c r="AB2150" s="1">
        <v>0</v>
      </c>
      <c r="AC2150" s="1">
        <v>8.4</v>
      </c>
      <c r="AD2150" s="1">
        <v>4.4000000000000004</v>
      </c>
      <c r="AE2150" s="1">
        <v>98</v>
      </c>
      <c r="AF2150" s="1">
        <v>1</v>
      </c>
      <c r="AG2150" s="1" t="s">
        <v>3132</v>
      </c>
      <c r="AH2150" s="1" t="s">
        <v>1597</v>
      </c>
      <c r="AI2150" s="1" t="str">
        <f>TRIM(MID(SUBSTITUTE($H2150,",",REPT(" ",200)),(LEN($H2150)-LEN(SUBSTITUTE($H2150,",",""))-2)*200+1,200))</f>
        <v>Mimaropa</v>
      </c>
      <c r="AJ2150" s="1" t="s">
        <v>55</v>
      </c>
      <c r="AK2150" t="s">
        <v>17225</v>
      </c>
      <c r="AL2150" s="2">
        <v>0</v>
      </c>
      <c r="AM2150" s="1"/>
    </row>
    <row r="2151" spans="1:39" ht="12.75" customHeight="1">
      <c r="A2151" s="1"/>
      <c r="B2151" s="1" t="s">
        <v>3425</v>
      </c>
      <c r="C2151" s="1" t="s">
        <v>8469</v>
      </c>
      <c r="D2151" s="3" t="str">
        <f ca="1">IFERROR(__xludf.DUMMYFUNCTION("PROPER(REGEXEXTRACT(B2188, ""(?:https?:\/\/)?(?:www\.)?([a-zA-Z0-9-]+)\.""))"),"Google")</f>
        <v>Google</v>
      </c>
      <c r="E2151" s="1" t="s">
        <v>3584</v>
      </c>
      <c r="F2151" s="1">
        <v>11.1743006</v>
      </c>
      <c r="G2151" s="1">
        <v>119.3782025</v>
      </c>
      <c r="H2151" s="1" t="s">
        <v>3585</v>
      </c>
      <c r="I2151" s="1" t="s">
        <v>3119</v>
      </c>
      <c r="J2151" s="1">
        <f>IF(K2151="URBAN",1,IF(K2151="SUBURBAN",2,IF(K2151="RURAL",3,"")))</f>
        <v>2</v>
      </c>
      <c r="K2151" s="1" t="s">
        <v>84</v>
      </c>
      <c r="L2151" s="18">
        <v>46082</v>
      </c>
      <c r="M2151" s="49">
        <v>0.625</v>
      </c>
      <c r="N2151" s="18">
        <v>46083</v>
      </c>
      <c r="O2151" s="56">
        <v>0.5</v>
      </c>
      <c r="P2151" s="31" t="str">
        <f>TEXT($L2151, "dddd")</f>
        <v>Sunday</v>
      </c>
      <c r="Q2151" s="39" t="s">
        <v>111</v>
      </c>
      <c r="R2151" s="39">
        <v>40.5</v>
      </c>
      <c r="S2151" s="1" t="str">
        <f>IF(OR(MONTH(L2151)=12, MONTH(L2151)&lt;=5), "Dry Season", "Wet Season")</f>
        <v>Dry Season</v>
      </c>
      <c r="T2151" s="1">
        <v>1</v>
      </c>
      <c r="U2151" s="1">
        <v>1</v>
      </c>
      <c r="V2151" s="1">
        <v>0</v>
      </c>
      <c r="W2151" s="2">
        <f>IF(ISNUMBER(SEARCH("N/A", X2151)), 0, 1)</f>
        <v>1</v>
      </c>
      <c r="X2151" s="1" t="s">
        <v>3120</v>
      </c>
      <c r="Y2151" s="1">
        <v>11.176256499999999</v>
      </c>
      <c r="Z2151" s="1">
        <v>119.44114759999999</v>
      </c>
      <c r="AA2151" s="11" cm="1">
        <f t="array" ref="AA2151">IF(ISBLANK(Y2151), 0, VINCentyInvDistance(F2151,G2151,Y2151,Z2151))</f>
        <v>6878.423403640134</v>
      </c>
      <c r="AB2151" s="1">
        <v>0</v>
      </c>
      <c r="AC2151" s="1">
        <v>0</v>
      </c>
      <c r="AD2151" s="1">
        <v>0</v>
      </c>
      <c r="AE2151" s="1">
        <v>236</v>
      </c>
      <c r="AF2151" s="1">
        <v>1</v>
      </c>
      <c r="AG2151" s="1" t="s">
        <v>3121</v>
      </c>
      <c r="AH2151" s="1" t="s">
        <v>1597</v>
      </c>
      <c r="AI2151" s="1" t="str">
        <f>TRIM(MID(SUBSTITUTE($H2151,",",REPT(" ",200)),(LEN($H2151)-LEN(SUBSTITUTE($H2151,",",""))-2)*200+1,200))</f>
        <v>Mimaropa</v>
      </c>
      <c r="AJ2151" s="1" t="s">
        <v>55</v>
      </c>
      <c r="AL2151" s="2">
        <v>0</v>
      </c>
      <c r="AM2151" s="1"/>
    </row>
    <row r="2152" spans="1:39" ht="12.75" customHeight="1">
      <c r="A2152" s="1"/>
      <c r="B2152" s="1" t="s">
        <v>3444</v>
      </c>
      <c r="C2152" s="1" t="s">
        <v>8472</v>
      </c>
      <c r="D2152" s="3" t="str">
        <f ca="1">IFERROR(__xludf.DUMMYFUNCTION("PROPER(REGEXEXTRACT(B2191, ""(?:https?:\/\/)?(?:www\.)?([a-zA-Z0-9-]+)\.""))"),"Skyscanner")</f>
        <v>Skyscanner</v>
      </c>
      <c r="E2152" s="1" t="s">
        <v>3478</v>
      </c>
      <c r="F2152" s="1">
        <v>11.999639999999999</v>
      </c>
      <c r="G2152" s="1">
        <v>120.20740000000001</v>
      </c>
      <c r="H2152" s="1" t="s">
        <v>3447</v>
      </c>
      <c r="I2152" s="1" t="s">
        <v>50</v>
      </c>
      <c r="J2152" s="1">
        <f>IF(K2152="URBAN",1,IF(K2152="SUBURBAN",2,IF(K2152="RURAL",3,"")))</f>
        <v>2</v>
      </c>
      <c r="K2152" s="1" t="s">
        <v>84</v>
      </c>
      <c r="L2152" s="18">
        <v>46082</v>
      </c>
      <c r="M2152" s="49">
        <v>0.58333333333333337</v>
      </c>
      <c r="N2152" s="18">
        <v>46083</v>
      </c>
      <c r="O2152" s="56">
        <v>0.5</v>
      </c>
      <c r="P2152" s="31" t="str">
        <f>TEXT($L2152, "dddd")</f>
        <v>Sunday</v>
      </c>
      <c r="Q2152" s="39" t="s">
        <v>111</v>
      </c>
      <c r="R2152" s="39">
        <v>11000</v>
      </c>
      <c r="S2152" s="1" t="str">
        <f>IF(OR(MONTH(L2152)=12, MONTH(L2152)&lt;=5), "Dry Season", "Wet Season")</f>
        <v>Dry Season</v>
      </c>
      <c r="T2152" s="1">
        <v>1</v>
      </c>
      <c r="U2152" s="1">
        <v>1</v>
      </c>
      <c r="V2152" s="1">
        <v>1</v>
      </c>
      <c r="W2152" s="2">
        <f>IF(ISNUMBER(SEARCH("N/A", X2152)), 0, 1)</f>
        <v>0</v>
      </c>
      <c r="X2152" s="1" t="s">
        <v>44</v>
      </c>
      <c r="Y2152" s="1"/>
      <c r="Z2152" s="1"/>
      <c r="AA2152" s="11" cm="1">
        <f t="array" ref="AA2152">IF(ISBLANK(Y2152), 0, VINCentyInvDistance(F2152,G2152,Y2152,Z2152))</f>
        <v>0</v>
      </c>
      <c r="AB2152" s="1">
        <v>1</v>
      </c>
      <c r="AC2152" s="1">
        <v>7.2</v>
      </c>
      <c r="AD2152" s="1">
        <v>3.5</v>
      </c>
      <c r="AE2152" s="1">
        <v>184</v>
      </c>
      <c r="AF2152" s="1">
        <v>1</v>
      </c>
      <c r="AG2152" s="1" t="s">
        <v>3284</v>
      </c>
      <c r="AH2152" s="1" t="s">
        <v>1597</v>
      </c>
      <c r="AI2152" s="1" t="str">
        <f>TRIM(MID(SUBSTITUTE($H2152,",",REPT(" ",200)),(LEN($H2152)-LEN(SUBSTITUTE($H2152,",",""))-2)*200+1,200))</f>
        <v>Mimaropa</v>
      </c>
      <c r="AJ2152" s="1" t="s">
        <v>55</v>
      </c>
      <c r="AK2152" t="s">
        <v>16806</v>
      </c>
      <c r="AL2152" s="2">
        <v>0</v>
      </c>
      <c r="AM2152" s="1" t="s">
        <v>3448</v>
      </c>
    </row>
    <row r="2153" spans="1:39" ht="12.75" customHeight="1">
      <c r="A2153" s="1"/>
      <c r="B2153" s="1" t="s">
        <v>3353</v>
      </c>
      <c r="C2153" s="1" t="s">
        <v>8477</v>
      </c>
      <c r="D2153" s="3" t="str">
        <f ca="1">IFERROR(__xludf.DUMMYFUNCTION("PROPER(REGEXEXTRACT(B2194, ""(?:https?:\/\/)?(?:www\.)?([a-zA-Z0-9-]+)\.""))"),"Skyscanner")</f>
        <v>Skyscanner</v>
      </c>
      <c r="E2153" s="1" t="s">
        <v>3404</v>
      </c>
      <c r="F2153" s="1">
        <v>9.7251960000000004</v>
      </c>
      <c r="G2153" s="1">
        <v>118.767051</v>
      </c>
      <c r="H2153" s="1" t="s">
        <v>3356</v>
      </c>
      <c r="I2153" s="1" t="s">
        <v>3119</v>
      </c>
      <c r="J2153" s="1">
        <f>IF(K2153="URBAN",1,IF(K2153="SUBURBAN",2,IF(K2153="RURAL",3,"")))</f>
        <v>2</v>
      </c>
      <c r="K2153" s="1" t="s">
        <v>84</v>
      </c>
      <c r="L2153" s="18">
        <v>46082</v>
      </c>
      <c r="M2153" s="49">
        <v>0.58333333333333337</v>
      </c>
      <c r="N2153" s="18">
        <v>46083</v>
      </c>
      <c r="O2153" s="56">
        <v>0.5</v>
      </c>
      <c r="P2153" s="31" t="str">
        <f>TEXT($L2153, "dddd")</f>
        <v>Sunday</v>
      </c>
      <c r="Q2153" s="39" t="s">
        <v>111</v>
      </c>
      <c r="R2153" s="39">
        <v>2851</v>
      </c>
      <c r="S2153" s="1" t="str">
        <f>IF(OR(MONTH(L2153)=12, MONTH(L2153)&lt;=5), "Dry Season", "Wet Season")</f>
        <v>Dry Season</v>
      </c>
      <c r="T2153" s="1">
        <v>1</v>
      </c>
      <c r="U2153" s="1">
        <v>1</v>
      </c>
      <c r="V2153" s="1">
        <v>0</v>
      </c>
      <c r="W2153" s="2">
        <f>IF(ISNUMBER(SEARCH("N/A", X2153)), 0, 1)</f>
        <v>0</v>
      </c>
      <c r="X2153" s="1" t="s">
        <v>44</v>
      </c>
      <c r="Y2153" s="1"/>
      <c r="Z2153" s="1"/>
      <c r="AA2153" s="11" cm="1">
        <f t="array" ref="AA2153">IF(ISBLANK(Y2153), 0, VINCentyInvDistance(F2153,G2153,Y2153,Z2153))</f>
        <v>0</v>
      </c>
      <c r="AB2153" s="1">
        <v>0</v>
      </c>
      <c r="AC2153" s="1">
        <v>9.6</v>
      </c>
      <c r="AD2153" s="1">
        <v>4</v>
      </c>
      <c r="AE2153" s="1">
        <v>42</v>
      </c>
      <c r="AF2153" s="1">
        <v>1</v>
      </c>
      <c r="AG2153" s="1" t="s">
        <v>2262</v>
      </c>
      <c r="AH2153" s="1" t="s">
        <v>1597</v>
      </c>
      <c r="AI2153" s="1"/>
      <c r="AJ2153" s="1" t="s">
        <v>55</v>
      </c>
      <c r="AK2153" t="s">
        <v>3351</v>
      </c>
      <c r="AL2153" s="1">
        <v>3</v>
      </c>
      <c r="AM2153" s="1" t="s">
        <v>3357</v>
      </c>
    </row>
    <row r="2154" spans="1:39" ht="12.75" customHeight="1">
      <c r="A2154" s="1"/>
      <c r="B2154" s="1" t="s">
        <v>3406</v>
      </c>
      <c r="C2154" s="1" t="s">
        <v>8478</v>
      </c>
      <c r="D2154" s="3" t="str">
        <f ca="1">IFERROR(__xludf.DUMMYFUNCTION("PROPER(REGEXEXTRACT(B2195, ""(?:https?:\/\/)?(?:www\.)?([a-zA-Z0-9-]+)\.""))"),"Skyscanner")</f>
        <v>Skyscanner</v>
      </c>
      <c r="E2154" s="1" t="s">
        <v>3575</v>
      </c>
      <c r="F2154" s="1">
        <v>12.022973</v>
      </c>
      <c r="G2154" s="1">
        <v>120.18436800000001</v>
      </c>
      <c r="H2154" s="1" t="s">
        <v>3409</v>
      </c>
      <c r="I2154" s="1" t="s">
        <v>3119</v>
      </c>
      <c r="J2154" s="1">
        <f>IF(K2154="URBAN",1,IF(K2154="SUBURBAN",2,IF(K2154="RURAL",3,"")))</f>
        <v>2</v>
      </c>
      <c r="K2154" s="1" t="s">
        <v>84</v>
      </c>
      <c r="L2154" s="18">
        <v>46082</v>
      </c>
      <c r="M2154" s="49">
        <v>0.58333333333333337</v>
      </c>
      <c r="N2154" s="18">
        <v>46083</v>
      </c>
      <c r="O2154" s="56">
        <v>0.5</v>
      </c>
      <c r="P2154" s="31" t="str">
        <f>TEXT($L2154, "dddd")</f>
        <v>Sunday</v>
      </c>
      <c r="Q2154" s="39" t="s">
        <v>111</v>
      </c>
      <c r="R2154" s="39">
        <v>4200</v>
      </c>
      <c r="S2154" s="1" t="str">
        <f>IF(OR(MONTH(L2154)=12, MONTH(L2154)&lt;=5), "Dry Season", "Wet Season")</f>
        <v>Dry Season</v>
      </c>
      <c r="T2154" s="1">
        <v>1</v>
      </c>
      <c r="U2154" s="1">
        <v>1</v>
      </c>
      <c r="V2154" s="1">
        <v>0</v>
      </c>
      <c r="W2154" s="2">
        <f>IF(ISNUMBER(SEARCH("N/A", X2154)), 0, 1)</f>
        <v>0</v>
      </c>
      <c r="X2154" s="1" t="s">
        <v>44</v>
      </c>
      <c r="Y2154" s="1"/>
      <c r="Z2154" s="1"/>
      <c r="AA2154" s="11" cm="1">
        <f t="array" ref="AA2154">IF(ISBLANK(Y2154), 0, VINCentyInvDistance(F2154,G2154,Y2154,Z2154))</f>
        <v>0</v>
      </c>
      <c r="AB2154" s="1">
        <v>1</v>
      </c>
      <c r="AC2154" s="1">
        <v>7.2</v>
      </c>
      <c r="AD2154" s="1">
        <v>3.1</v>
      </c>
      <c r="AE2154" s="1">
        <v>890</v>
      </c>
      <c r="AF2154" s="1">
        <v>1</v>
      </c>
      <c r="AG2154" s="1" t="s">
        <v>3284</v>
      </c>
      <c r="AH2154" s="1" t="s">
        <v>1597</v>
      </c>
      <c r="AI2154" s="1"/>
      <c r="AJ2154" s="1" t="s">
        <v>55</v>
      </c>
      <c r="AK2154" t="s">
        <v>16804</v>
      </c>
      <c r="AL2154" s="1">
        <v>4</v>
      </c>
      <c r="AM2154" s="1" t="s">
        <v>3410</v>
      </c>
    </row>
    <row r="2155" spans="1:39" ht="12.75" customHeight="1">
      <c r="A2155" s="1"/>
      <c r="B2155" s="1" t="s">
        <v>2265</v>
      </c>
      <c r="C2155" s="1" t="s">
        <v>8482</v>
      </c>
      <c r="D2155" s="3" t="str">
        <f ca="1">IFERROR(__xludf.DUMMYFUNCTION("PROPER(REGEXEXTRACT(B2198, ""(?:https?:\/\/)?(?:www\.)?([a-zA-Z0-9-]+)\.""))"),"Skyscanner")</f>
        <v>Skyscanner</v>
      </c>
      <c r="E2155" s="1" t="s">
        <v>3652</v>
      </c>
      <c r="F2155" s="1">
        <v>9.7391430000000003</v>
      </c>
      <c r="G2155" s="1">
        <v>118.755453</v>
      </c>
      <c r="H2155" s="1" t="s">
        <v>2268</v>
      </c>
      <c r="I2155" s="1" t="s">
        <v>1300</v>
      </c>
      <c r="J2155" s="1">
        <f>IF(K2155="URBAN",1,IF(K2155="SUBURBAN",2,IF(K2155="RURAL",3,"")))</f>
        <v>2</v>
      </c>
      <c r="K2155" s="1" t="s">
        <v>84</v>
      </c>
      <c r="L2155" s="18">
        <v>46082</v>
      </c>
      <c r="M2155" s="49">
        <v>0.58333333333333337</v>
      </c>
      <c r="N2155" s="18">
        <v>46083</v>
      </c>
      <c r="O2155" s="56">
        <v>0.52083333333333337</v>
      </c>
      <c r="P2155" s="31" t="str">
        <f>TEXT($L2155, "dddd")</f>
        <v>Sunday</v>
      </c>
      <c r="Q2155" s="39" t="s">
        <v>111</v>
      </c>
      <c r="R2155" s="39">
        <v>1195</v>
      </c>
      <c r="S2155" s="1" t="str">
        <f>IF(OR(MONTH(L2155)=12, MONTH(L2155)&lt;=5), "Dry Season", "Wet Season")</f>
        <v>Dry Season</v>
      </c>
      <c r="T2155" s="1">
        <v>1</v>
      </c>
      <c r="U2155" s="1">
        <v>1</v>
      </c>
      <c r="V2155" s="1">
        <v>1</v>
      </c>
      <c r="W2155" s="2">
        <f>IF(ISNUMBER(SEARCH("N/A", X2155)), 0, 1)</f>
        <v>0</v>
      </c>
      <c r="X2155" s="1" t="s">
        <v>44</v>
      </c>
      <c r="Y2155" s="1"/>
      <c r="Z2155" s="1"/>
      <c r="AA2155" s="11" cm="1">
        <f t="array" ref="AA2155">IF(ISBLANK(Y2155), 0, VINCentyInvDistance(F2155,G2155,Y2155,Z2155))</f>
        <v>0</v>
      </c>
      <c r="AB2155" s="1">
        <v>1</v>
      </c>
      <c r="AC2155" s="1">
        <v>7.8</v>
      </c>
      <c r="AD2155" s="1">
        <v>4.9000000000000004</v>
      </c>
      <c r="AE2155" s="1">
        <v>302</v>
      </c>
      <c r="AF2155" s="1">
        <v>1</v>
      </c>
      <c r="AG2155" s="1" t="s">
        <v>2262</v>
      </c>
      <c r="AH2155" s="1" t="s">
        <v>1597</v>
      </c>
      <c r="AI2155" s="1"/>
      <c r="AJ2155" s="1" t="s">
        <v>55</v>
      </c>
      <c r="AK2155" t="s">
        <v>17227</v>
      </c>
      <c r="AL2155" s="1">
        <v>3</v>
      </c>
      <c r="AM2155" s="1" t="s">
        <v>2269</v>
      </c>
    </row>
    <row r="2156" spans="1:39" ht="12.75" customHeight="1">
      <c r="A2156" s="1"/>
      <c r="B2156" s="1" t="s">
        <v>3655</v>
      </c>
      <c r="C2156" s="1" t="s">
        <v>8483</v>
      </c>
      <c r="D2156" s="3" t="str">
        <f ca="1">IFERROR(__xludf.DUMMYFUNCTION("PROPER(REGEXEXTRACT(B2199, ""(?:https?:\/\/)?(?:www\.)?([a-zA-Z0-9-]+)\.""))"),"Skyscanner")</f>
        <v>Skyscanner</v>
      </c>
      <c r="E2156" s="1" t="s">
        <v>3461</v>
      </c>
      <c r="F2156" s="1">
        <v>9.7505799999999994</v>
      </c>
      <c r="G2156" s="1">
        <v>118.77065</v>
      </c>
      <c r="H2156" s="1" t="s">
        <v>3457</v>
      </c>
      <c r="I2156" s="1" t="s">
        <v>3119</v>
      </c>
      <c r="J2156" s="1">
        <f>IF(K2156="URBAN",1,IF(K2156="SUBURBAN",2,IF(K2156="RURAL",3,"")))</f>
        <v>2</v>
      </c>
      <c r="K2156" s="1" t="s">
        <v>84</v>
      </c>
      <c r="L2156" s="18">
        <v>46082</v>
      </c>
      <c r="M2156" s="49">
        <v>0.58333333333333337</v>
      </c>
      <c r="N2156" s="18">
        <v>46083</v>
      </c>
      <c r="O2156" s="56">
        <v>0.5</v>
      </c>
      <c r="P2156" s="31" t="str">
        <f>TEXT($L2156, "dddd")</f>
        <v>Sunday</v>
      </c>
      <c r="Q2156" s="39" t="s">
        <v>111</v>
      </c>
      <c r="R2156" s="39">
        <v>8659</v>
      </c>
      <c r="S2156" s="1" t="str">
        <f>IF(OR(MONTH(L2156)=12, MONTH(L2156)&lt;=5), "Dry Season", "Wet Season")</f>
        <v>Dry Season</v>
      </c>
      <c r="T2156" s="1">
        <v>1</v>
      </c>
      <c r="U2156" s="1">
        <v>1</v>
      </c>
      <c r="V2156" s="1">
        <v>0</v>
      </c>
      <c r="W2156" s="2">
        <f>IF(ISNUMBER(SEARCH("N/A", X2156)), 0, 1)</f>
        <v>0</v>
      </c>
      <c r="X2156" s="1" t="s">
        <v>44</v>
      </c>
      <c r="Y2156" s="1"/>
      <c r="Z2156" s="1"/>
      <c r="AA2156" s="11" cm="1">
        <f t="array" ref="AA2156">IF(ISBLANK(Y2156), 0, VINCentyInvDistance(F2156,G2156,Y2156,Z2156))</f>
        <v>0</v>
      </c>
      <c r="AB2156" s="1">
        <v>0</v>
      </c>
      <c r="AC2156" s="1">
        <v>0</v>
      </c>
      <c r="AD2156" s="1">
        <v>0</v>
      </c>
      <c r="AE2156" s="1">
        <v>212</v>
      </c>
      <c r="AF2156" s="1">
        <v>1</v>
      </c>
      <c r="AG2156" s="1" t="s">
        <v>3125</v>
      </c>
      <c r="AH2156" s="1" t="s">
        <v>1597</v>
      </c>
      <c r="AI2156" s="1" t="str">
        <f>TRIM(MID(SUBSTITUTE($H2156,",",REPT(" ",200)),(LEN($H2156)-LEN(SUBSTITUTE($H2156,",",""))-2)*200+1,200))</f>
        <v>Mimaropa</v>
      </c>
      <c r="AJ2156" s="1" t="s">
        <v>55</v>
      </c>
      <c r="AK2156" t="s">
        <v>16827</v>
      </c>
      <c r="AL2156" s="2">
        <v>0</v>
      </c>
      <c r="AM2156" s="1" t="s">
        <v>8484</v>
      </c>
    </row>
    <row r="2157" spans="1:39" ht="12.75" customHeight="1">
      <c r="A2157" s="1"/>
      <c r="B2157" s="1" t="s">
        <v>3436</v>
      </c>
      <c r="C2157" s="1" t="s">
        <v>8510</v>
      </c>
      <c r="D2157" s="3" t="str">
        <f ca="1">IFERROR(__xludf.DUMMYFUNCTION("PROPER(REGEXEXTRACT(B2210, ""(?:https?:\/\/)?(?:www\.)?([a-zA-Z0-9-]+)\.""))"),"Skyscanner")</f>
        <v>Skyscanner</v>
      </c>
      <c r="E2157" s="1" t="s">
        <v>8511</v>
      </c>
      <c r="F2157" s="1">
        <v>11.180334999999999</v>
      </c>
      <c r="G2157" s="1">
        <v>119.39097649999999</v>
      </c>
      <c r="H2157" s="1" t="s">
        <v>8512</v>
      </c>
      <c r="I2157" s="1" t="s">
        <v>3119</v>
      </c>
      <c r="J2157" s="1">
        <f>IF(K2157="URBAN",1,IF(K2157="SUBURBAN",2,IF(K2157="RURAL",3,"")))</f>
        <v>2</v>
      </c>
      <c r="K2157" s="1" t="s">
        <v>84</v>
      </c>
      <c r="L2157" s="18">
        <v>46082</v>
      </c>
      <c r="M2157" s="49">
        <v>0.58333333333333337</v>
      </c>
      <c r="N2157" s="18">
        <v>46083</v>
      </c>
      <c r="O2157" s="56">
        <v>0.5</v>
      </c>
      <c r="P2157" s="31" t="str">
        <f>TEXT($L2157, "dddd")</f>
        <v>Sunday</v>
      </c>
      <c r="Q2157" s="39" t="s">
        <v>111</v>
      </c>
      <c r="R2157" s="39">
        <v>6200</v>
      </c>
      <c r="S2157" s="1" t="str">
        <f>IF(OR(MONTH(L2157)=12, MONTH(L2157)&lt;=5), "Dry Season", "Wet Season")</f>
        <v>Dry Season</v>
      </c>
      <c r="T2157" s="1">
        <v>1</v>
      </c>
      <c r="U2157" s="1">
        <v>1</v>
      </c>
      <c r="V2157" s="1">
        <v>1</v>
      </c>
      <c r="W2157" s="2">
        <f>IF(ISNUMBER(SEARCH("N/A", X2157)), 0, 1)</f>
        <v>1</v>
      </c>
      <c r="X2157" s="1" t="s">
        <v>3120</v>
      </c>
      <c r="Y2157" s="1">
        <v>11.176256499999999</v>
      </c>
      <c r="Z2157" s="1">
        <v>119.44114759999999</v>
      </c>
      <c r="AA2157" s="11" cm="1">
        <f t="array" ref="AA2157">IF(ISBLANK(Y2157), 0, VINCentyInvDistance(F2157,G2157,Y2157,Z2157))</f>
        <v>5498.2954388890876</v>
      </c>
      <c r="AB2157" s="1">
        <v>0</v>
      </c>
      <c r="AC2157" s="1">
        <v>8.1999999999999993</v>
      </c>
      <c r="AD2157" s="1">
        <v>4.4000000000000004</v>
      </c>
      <c r="AE2157" s="1">
        <v>220</v>
      </c>
      <c r="AF2157" s="1">
        <v>1</v>
      </c>
      <c r="AG2157" s="1" t="s">
        <v>3121</v>
      </c>
      <c r="AH2157" s="1" t="s">
        <v>1597</v>
      </c>
      <c r="AI2157" s="1" t="str">
        <f>TRIM(MID(SUBSTITUTE($H2157,",",REPT(" ",200)),(LEN($H2157)-LEN(SUBSTITUTE($H2157,",",""))-2)*200+1,200))</f>
        <v>Mimaropa</v>
      </c>
      <c r="AJ2157" s="1" t="s">
        <v>55</v>
      </c>
      <c r="AK2157" t="s">
        <v>16805</v>
      </c>
      <c r="AL2157" s="2">
        <v>0</v>
      </c>
      <c r="AM2157" s="1"/>
    </row>
    <row r="2158" spans="1:39" ht="12.75" customHeight="1">
      <c r="A2158" s="1"/>
      <c r="B2158" s="1" t="s">
        <v>3569</v>
      </c>
      <c r="C2158" s="1" t="s">
        <v>8513</v>
      </c>
      <c r="D2158" s="3" t="str">
        <f ca="1">IFERROR(__xludf.DUMMYFUNCTION("PROPER(REGEXEXTRACT(B2211, ""(?:https?:\/\/)?(?:www\.)?([a-zA-Z0-9-]+)\.""))"),"Google")</f>
        <v>Google</v>
      </c>
      <c r="E2158" s="1" t="s">
        <v>3531</v>
      </c>
      <c r="F2158" s="1">
        <v>10.232236199999999</v>
      </c>
      <c r="G2158" s="1">
        <v>118.9473998</v>
      </c>
      <c r="H2158" s="1" t="s">
        <v>3537</v>
      </c>
      <c r="I2158" s="1" t="s">
        <v>3119</v>
      </c>
      <c r="J2158" s="1">
        <f>IF(K2158="URBAN",1,IF(K2158="SUBURBAN",2,IF(K2158="RURAL",3,"")))</f>
        <v>2</v>
      </c>
      <c r="K2158" s="1" t="s">
        <v>84</v>
      </c>
      <c r="L2158" s="18">
        <v>46082</v>
      </c>
      <c r="M2158" s="49">
        <v>0.625</v>
      </c>
      <c r="N2158" s="18">
        <v>46083</v>
      </c>
      <c r="O2158" s="56">
        <v>0.5</v>
      </c>
      <c r="P2158" s="31" t="str">
        <f>TEXT($L2158, "dddd")</f>
        <v>Sunday</v>
      </c>
      <c r="Q2158" s="39" t="s">
        <v>111</v>
      </c>
      <c r="R2158" s="39">
        <v>789</v>
      </c>
      <c r="S2158" s="1" t="str">
        <f>IF(OR(MONTH(L2158)=12, MONTH(L2158)&lt;=5), "Dry Season", "Wet Season")</f>
        <v>Dry Season</v>
      </c>
      <c r="T2158" s="1">
        <v>1</v>
      </c>
      <c r="U2158" s="1">
        <v>0</v>
      </c>
      <c r="V2158" s="1">
        <v>1</v>
      </c>
      <c r="W2158" s="2">
        <f>IF(ISNUMBER(SEARCH("N/A", X2158)), 0, 1)</f>
        <v>1</v>
      </c>
      <c r="X2158" s="1" t="s">
        <v>3120</v>
      </c>
      <c r="Y2158" s="1">
        <v>11.176256499999999</v>
      </c>
      <c r="Z2158" s="1">
        <v>119.44114759999999</v>
      </c>
      <c r="AA2158" s="11" cm="1">
        <f t="array" ref="AA2158">IF(ISBLANK(Y2158), 0, VINCentyInvDistance(F2158,G2158,Y2158,Z2158))</f>
        <v>117562.93891537866</v>
      </c>
      <c r="AB2158" s="1">
        <v>0</v>
      </c>
      <c r="AC2158" s="1">
        <v>0</v>
      </c>
      <c r="AD2158" s="1">
        <v>0</v>
      </c>
      <c r="AE2158" s="1">
        <v>53</v>
      </c>
      <c r="AF2158" s="1">
        <v>1</v>
      </c>
      <c r="AG2158" s="1" t="s">
        <v>3121</v>
      </c>
      <c r="AH2158" s="1" t="s">
        <v>1597</v>
      </c>
      <c r="AI2158" s="1" t="str">
        <f>TRIM(MID(SUBSTITUTE($H2158,",",REPT(" ",200)),(LEN($H2158)-LEN(SUBSTITUTE($H2158,",",""))-2)*200+1,200))</f>
        <v>Mimaropa</v>
      </c>
      <c r="AJ2158" s="1" t="s">
        <v>55</v>
      </c>
      <c r="AL2158" s="2">
        <v>0</v>
      </c>
      <c r="AM2158" s="1"/>
    </row>
    <row r="2159" spans="1:39" ht="12.75" customHeight="1">
      <c r="A2159" s="1"/>
      <c r="B2159" s="1" t="s">
        <v>8548</v>
      </c>
      <c r="C2159" s="1" t="s">
        <v>8549</v>
      </c>
      <c r="D2159" s="3" t="str">
        <f ca="1">IFERROR(__xludf.DUMMYFUNCTION("PROPER(REGEXEXTRACT(B2223, ""(?:https?:\/\/)?(?:www\.)?([a-zA-Z0-9-]+)\.""))"),"Skyscanner")</f>
        <v>Skyscanner</v>
      </c>
      <c r="E2159" s="1" t="s">
        <v>5051</v>
      </c>
      <c r="F2159" s="1">
        <v>15.172774</v>
      </c>
      <c r="G2159" s="1">
        <v>120.589201</v>
      </c>
      <c r="H2159" s="1" t="s">
        <v>8550</v>
      </c>
      <c r="I2159" s="1" t="s">
        <v>41</v>
      </c>
      <c r="J2159" s="1">
        <f>IF(K2159="URBAN",1,IF(K2159="SUBURBAN",2,IF(K2159="RURAL",3,"")))</f>
        <v>2</v>
      </c>
      <c r="K2159" s="1" t="s">
        <v>84</v>
      </c>
      <c r="L2159" s="18">
        <v>46082</v>
      </c>
      <c r="M2159" s="49">
        <v>0.58333333333333337</v>
      </c>
      <c r="N2159" s="18">
        <v>46083</v>
      </c>
      <c r="O2159" s="56">
        <v>0.5</v>
      </c>
      <c r="P2159" s="31" t="str">
        <f>TEXT($L2159, "dddd")</f>
        <v>Sunday</v>
      </c>
      <c r="Q2159" s="39" t="s">
        <v>111</v>
      </c>
      <c r="R2159" s="39">
        <v>966</v>
      </c>
      <c r="S2159" s="1" t="str">
        <f>IF(OR(MONTH(L2159)=12, MONTH(L2159)&lt;=5), "Dry Season", "Wet Season")</f>
        <v>Dry Season</v>
      </c>
      <c r="T2159" s="1">
        <v>1</v>
      </c>
      <c r="U2159" s="1">
        <v>0</v>
      </c>
      <c r="V2159" s="1">
        <v>0</v>
      </c>
      <c r="W2159" s="2">
        <f>IF(ISNUMBER(SEARCH("N/A", X2159)), 0, 1)</f>
        <v>0</v>
      </c>
      <c r="X2159" s="1" t="s">
        <v>44</v>
      </c>
      <c r="Y2159" s="1"/>
      <c r="Z2159" s="1"/>
      <c r="AA2159" s="11" cm="1">
        <f t="array" ref="AA2159">IF(ISBLANK(Y2159), 0, VINCentyInvDistance(F2159,G2159,Y2159,Z2159))</f>
        <v>0</v>
      </c>
      <c r="AB2159" s="1">
        <v>1</v>
      </c>
      <c r="AC2159" s="1">
        <v>6.2</v>
      </c>
      <c r="AD2159" s="1">
        <v>4.0999999999999996</v>
      </c>
      <c r="AE2159" s="1">
        <v>95</v>
      </c>
      <c r="AF2159" s="1">
        <v>1</v>
      </c>
      <c r="AG2159" s="1" t="s">
        <v>273</v>
      </c>
      <c r="AH2159" s="1" t="s">
        <v>274</v>
      </c>
      <c r="AI2159" s="1"/>
      <c r="AJ2159" s="1" t="s">
        <v>55</v>
      </c>
      <c r="AK2159" t="s">
        <v>8551</v>
      </c>
      <c r="AL2159" s="1">
        <v>3</v>
      </c>
      <c r="AM2159" s="1" t="s">
        <v>8552</v>
      </c>
    </row>
    <row r="2160" spans="1:39" ht="12.75" customHeight="1">
      <c r="A2160" s="1"/>
      <c r="B2160" s="1" t="s">
        <v>5019</v>
      </c>
      <c r="C2160" s="1" t="s">
        <v>8553</v>
      </c>
      <c r="D2160" s="3" t="str">
        <f ca="1">IFERROR(__xludf.DUMMYFUNCTION("PROPER(REGEXEXTRACT(B2224, ""(?:https?:\/\/)?(?:www\.)?([a-zA-Z0-9-]+)\.""))"),"Skyscanner")</f>
        <v>Skyscanner</v>
      </c>
      <c r="E2160" s="1" t="s">
        <v>8554</v>
      </c>
      <c r="F2160" s="1">
        <v>15.165889</v>
      </c>
      <c r="G2160" s="1">
        <v>120.582375</v>
      </c>
      <c r="H2160" s="1" t="s">
        <v>8555</v>
      </c>
      <c r="I2160" s="1" t="s">
        <v>41</v>
      </c>
      <c r="J2160" s="1">
        <f>IF(K2160="URBAN",1,IF(K2160="SUBURBAN",2,IF(K2160="RURAL",3,"")))</f>
        <v>2</v>
      </c>
      <c r="K2160" s="1" t="s">
        <v>84</v>
      </c>
      <c r="L2160" s="18">
        <v>46082</v>
      </c>
      <c r="M2160" s="49">
        <v>0.625</v>
      </c>
      <c r="N2160" s="18">
        <v>46083</v>
      </c>
      <c r="O2160" s="56">
        <v>0.5</v>
      </c>
      <c r="P2160" s="31" t="str">
        <f>TEXT($L2160, "dddd")</f>
        <v>Sunday</v>
      </c>
      <c r="Q2160" s="39" t="s">
        <v>111</v>
      </c>
      <c r="R2160" s="39">
        <v>1313</v>
      </c>
      <c r="S2160" s="1" t="str">
        <f>IF(OR(MONTH(L2160)=12, MONTH(L2160)&lt;=5), "Dry Season", "Wet Season")</f>
        <v>Dry Season</v>
      </c>
      <c r="T2160" s="1">
        <v>1</v>
      </c>
      <c r="U2160" s="1">
        <v>0</v>
      </c>
      <c r="V2160" s="1">
        <v>0</v>
      </c>
      <c r="W2160" s="2">
        <f>IF(ISNUMBER(SEARCH("N/A", X2160)), 0, 1)</f>
        <v>1</v>
      </c>
      <c r="X2160" s="1" t="s">
        <v>977</v>
      </c>
      <c r="Y2160" s="1">
        <v>15.167270800000001</v>
      </c>
      <c r="Z2160" s="1">
        <v>120.5801134</v>
      </c>
      <c r="AA2160" s="11" cm="1">
        <f t="array" ref="AA2160">IF(ISBLANK(Y2160), 0, VINCentyInvDistance(F2160,G2160,Y2160,Z2160))</f>
        <v>287.13959986744442</v>
      </c>
      <c r="AB2160" s="1">
        <v>0</v>
      </c>
      <c r="AC2160" s="1">
        <v>7.2</v>
      </c>
      <c r="AD2160" s="1">
        <v>3.9</v>
      </c>
      <c r="AE2160" s="1">
        <v>53</v>
      </c>
      <c r="AF2160" s="1">
        <v>1</v>
      </c>
      <c r="AG2160" s="1" t="s">
        <v>978</v>
      </c>
      <c r="AH2160" s="1" t="s">
        <v>274</v>
      </c>
      <c r="AI2160" s="1" t="str">
        <f>TRIM(MID(SUBSTITUTE($H2160,",",REPT(" ",200)),(LEN($H2160)-LEN(SUBSTITUTE($H2160,",",""))-2)*200+1,200))</f>
        <v>Central Luzon</v>
      </c>
      <c r="AJ2160" s="1" t="s">
        <v>55</v>
      </c>
      <c r="AK2160" t="s">
        <v>16949</v>
      </c>
      <c r="AL2160" s="2">
        <v>0</v>
      </c>
      <c r="AM2160" s="1"/>
    </row>
    <row r="2161" spans="1:39" ht="12.75" customHeight="1">
      <c r="A2161" s="1"/>
      <c r="B2161" s="1" t="s">
        <v>8556</v>
      </c>
      <c r="C2161" s="1" t="s">
        <v>8557</v>
      </c>
      <c r="D2161" s="3" t="str">
        <f ca="1">IFERROR(__xludf.DUMMYFUNCTION("PROPER(REGEXEXTRACT(B2225, ""(?:https?:\/\/)?(?:www\.)?([a-zA-Z0-9-]+)\.""))"),"Skyscanner")</f>
        <v>Skyscanner</v>
      </c>
      <c r="E2161" s="1" t="s">
        <v>8558</v>
      </c>
      <c r="F2161" s="1">
        <v>15.1765451</v>
      </c>
      <c r="G2161" s="1">
        <v>120.5895431</v>
      </c>
      <c r="H2161" s="1" t="s">
        <v>8559</v>
      </c>
      <c r="I2161" s="1" t="s">
        <v>41</v>
      </c>
      <c r="J2161" s="1">
        <f>IF(K2161="URBAN",1,IF(K2161="SUBURBAN",2,IF(K2161="RURAL",3,"")))</f>
        <v>2</v>
      </c>
      <c r="K2161" s="1" t="s">
        <v>84</v>
      </c>
      <c r="L2161" s="18">
        <v>46082</v>
      </c>
      <c r="M2161" s="49">
        <v>0.58333333333333337</v>
      </c>
      <c r="N2161" s="18">
        <v>46083</v>
      </c>
      <c r="O2161" s="56">
        <v>0.5</v>
      </c>
      <c r="P2161" s="31" t="str">
        <f>TEXT($L2161, "dddd")</f>
        <v>Sunday</v>
      </c>
      <c r="Q2161" s="39" t="s">
        <v>111</v>
      </c>
      <c r="R2161" s="39">
        <v>1244</v>
      </c>
      <c r="S2161" s="1" t="str">
        <f>IF(OR(MONTH(L2161)=12, MONTH(L2161)&lt;=5), "Dry Season", "Wet Season")</f>
        <v>Dry Season</v>
      </c>
      <c r="T2161" s="1">
        <v>1</v>
      </c>
      <c r="U2161" s="1">
        <v>0</v>
      </c>
      <c r="V2161" s="1">
        <v>1</v>
      </c>
      <c r="W2161" s="2">
        <f>IF(ISNUMBER(SEARCH("N/A", X2161)), 0, 1)</f>
        <v>1</v>
      </c>
      <c r="X2161" s="1" t="s">
        <v>977</v>
      </c>
      <c r="Y2161" s="1">
        <v>15.167270800000001</v>
      </c>
      <c r="Z2161" s="1">
        <v>120.5801134</v>
      </c>
      <c r="AA2161" s="11" cm="1">
        <f t="array" ref="AA2161">IF(ISBLANK(Y2161), 0, VINCentyInvDistance(F2161,G2161,Y2161,Z2161))</f>
        <v>1442.2144912674792</v>
      </c>
      <c r="AB2161" s="1">
        <v>0</v>
      </c>
      <c r="AC2161" s="1">
        <v>7.6</v>
      </c>
      <c r="AD2161" s="1">
        <v>3.8</v>
      </c>
      <c r="AE2161" s="1">
        <v>226</v>
      </c>
      <c r="AF2161" s="1">
        <v>1</v>
      </c>
      <c r="AG2161" s="1" t="s">
        <v>978</v>
      </c>
      <c r="AH2161" s="1" t="s">
        <v>274</v>
      </c>
      <c r="AI2161" s="1" t="str">
        <f>TRIM(MID(SUBSTITUTE($H2161,",",REPT(" ",200)),(LEN($H2161)-LEN(SUBSTITUTE($H2161,",",""))-2)*200+1,200))</f>
        <v>Central Luzon</v>
      </c>
      <c r="AJ2161" s="1" t="s">
        <v>55</v>
      </c>
      <c r="AK2161" t="s">
        <v>8560</v>
      </c>
      <c r="AL2161" s="2">
        <v>0</v>
      </c>
      <c r="AM2161" s="1"/>
    </row>
    <row r="2162" spans="1:39" ht="12.75" customHeight="1">
      <c r="A2162" s="1"/>
      <c r="B2162" s="1" t="s">
        <v>8561</v>
      </c>
      <c r="C2162" s="1" t="s">
        <v>8562</v>
      </c>
      <c r="D2162" s="3" t="str">
        <f ca="1">IFERROR(__xludf.DUMMYFUNCTION("PROPER(REGEXEXTRACT(B2226, ""(?:https?:\/\/)?(?:www\.)?([a-zA-Z0-9-]+)\.""))"),"Skyscanner")</f>
        <v>Skyscanner</v>
      </c>
      <c r="E2162" s="1" t="s">
        <v>8563</v>
      </c>
      <c r="F2162" s="1">
        <v>15.17652</v>
      </c>
      <c r="G2162" s="1">
        <v>120.58944</v>
      </c>
      <c r="H2162" s="1" t="s">
        <v>8559</v>
      </c>
      <c r="I2162" s="1" t="s">
        <v>41</v>
      </c>
      <c r="J2162" s="1">
        <f>IF(K2162="URBAN",1,IF(K2162="SUBURBAN",2,IF(K2162="RURAL",3,"")))</f>
        <v>2</v>
      </c>
      <c r="K2162" s="1" t="s">
        <v>84</v>
      </c>
      <c r="L2162" s="18">
        <v>46082</v>
      </c>
      <c r="M2162" s="49">
        <v>0.58333333333333337</v>
      </c>
      <c r="N2162" s="18">
        <v>46083</v>
      </c>
      <c r="O2162" s="56">
        <v>0.5</v>
      </c>
      <c r="P2162" s="31" t="str">
        <f>TEXT($L2162, "dddd")</f>
        <v>Sunday</v>
      </c>
      <c r="Q2162" s="39" t="s">
        <v>111</v>
      </c>
      <c r="R2162" s="39">
        <v>1023</v>
      </c>
      <c r="S2162" s="1" t="str">
        <f>IF(OR(MONTH(L2162)=12, MONTH(L2162)&lt;=5), "Dry Season", "Wet Season")</f>
        <v>Dry Season</v>
      </c>
      <c r="T2162" s="1">
        <v>1</v>
      </c>
      <c r="U2162" s="1">
        <v>0</v>
      </c>
      <c r="V2162" s="1">
        <v>1</v>
      </c>
      <c r="W2162" s="2">
        <f>IF(ISNUMBER(SEARCH("N/A", X2162)), 0, 1)</f>
        <v>0</v>
      </c>
      <c r="X2162" s="1" t="s">
        <v>44</v>
      </c>
      <c r="Y2162" s="1"/>
      <c r="Z2162" s="1"/>
      <c r="AA2162" s="11" cm="1">
        <f t="array" ref="AA2162">IF(ISBLANK(Y2162), 0, VINCentyInvDistance(F2162,G2162,Y2162,Z2162))</f>
        <v>0</v>
      </c>
      <c r="AB2162" s="1">
        <v>0</v>
      </c>
      <c r="AC2162" s="1">
        <v>8.4</v>
      </c>
      <c r="AD2162" s="1">
        <v>4</v>
      </c>
      <c r="AE2162" s="1">
        <v>13</v>
      </c>
      <c r="AF2162" s="1">
        <v>1</v>
      </c>
      <c r="AG2162" s="1" t="s">
        <v>273</v>
      </c>
      <c r="AH2162" s="1" t="s">
        <v>274</v>
      </c>
      <c r="AI2162" s="1"/>
      <c r="AJ2162" s="1" t="s">
        <v>55</v>
      </c>
      <c r="AK2162" t="s">
        <v>8564</v>
      </c>
      <c r="AL2162" s="1">
        <v>3</v>
      </c>
      <c r="AM2162" s="1" t="s">
        <v>8565</v>
      </c>
    </row>
    <row r="2163" spans="1:39" ht="12.75" customHeight="1">
      <c r="A2163" s="1"/>
      <c r="B2163" s="1" t="s">
        <v>8566</v>
      </c>
      <c r="C2163" s="1" t="s">
        <v>8567</v>
      </c>
      <c r="D2163" s="3" t="str">
        <f ca="1">IFERROR(__xludf.DUMMYFUNCTION("PROPER(REGEXEXTRACT(B2227, ""(?:https?:\/\/)?(?:www\.)?([a-zA-Z0-9-]+)\.""))"),"Skyscanner")</f>
        <v>Skyscanner</v>
      </c>
      <c r="E2163" s="1" t="s">
        <v>8568</v>
      </c>
      <c r="F2163" s="1">
        <v>15.166243700000001</v>
      </c>
      <c r="G2163" s="1">
        <v>120.5826223</v>
      </c>
      <c r="H2163" s="1" t="s">
        <v>8569</v>
      </c>
      <c r="I2163" s="1" t="s">
        <v>41</v>
      </c>
      <c r="J2163" s="1">
        <f>IF(K2163="URBAN",1,IF(K2163="SUBURBAN",2,IF(K2163="RURAL",3,"")))</f>
        <v>2</v>
      </c>
      <c r="K2163" s="1" t="s">
        <v>84</v>
      </c>
      <c r="L2163" s="18">
        <v>46082</v>
      </c>
      <c r="M2163" s="49">
        <v>0.58333333333333337</v>
      </c>
      <c r="N2163" s="18">
        <v>46083</v>
      </c>
      <c r="O2163" s="56">
        <v>0.5</v>
      </c>
      <c r="P2163" s="31" t="str">
        <f>TEXT($L2163, "dddd")</f>
        <v>Sunday</v>
      </c>
      <c r="Q2163" s="39" t="s">
        <v>111</v>
      </c>
      <c r="R2163" s="39">
        <v>1110</v>
      </c>
      <c r="S2163" s="1" t="str">
        <f>IF(OR(MONTH(L2163)=12, MONTH(L2163)&lt;=5), "Dry Season", "Wet Season")</f>
        <v>Dry Season</v>
      </c>
      <c r="T2163" s="1">
        <v>1</v>
      </c>
      <c r="U2163" s="1">
        <v>0</v>
      </c>
      <c r="V2163" s="1">
        <v>0</v>
      </c>
      <c r="W2163" s="2">
        <f>IF(ISNUMBER(SEARCH("N/A", X2163)), 0, 1)</f>
        <v>1</v>
      </c>
      <c r="X2163" s="1" t="s">
        <v>4984</v>
      </c>
      <c r="Y2163" s="1">
        <v>15.477553800000001</v>
      </c>
      <c r="Z2163" s="1">
        <v>120.595117</v>
      </c>
      <c r="AA2163" s="11" cm="1">
        <f t="array" ref="AA2163">IF(ISBLANK(Y2163), 0, VINCentyInvDistance(F2163,G2163,Y2163,Z2163))</f>
        <v>34473.161437148367</v>
      </c>
      <c r="AB2163" s="1">
        <v>0</v>
      </c>
      <c r="AC2163" s="1">
        <v>8.1999999999999993</v>
      </c>
      <c r="AD2163" s="1">
        <v>3.5</v>
      </c>
      <c r="AE2163" s="1">
        <v>137</v>
      </c>
      <c r="AF2163" s="1">
        <v>1</v>
      </c>
      <c r="AG2163" s="1" t="s">
        <v>4985</v>
      </c>
      <c r="AH2163" s="1" t="s">
        <v>4985</v>
      </c>
      <c r="AI2163" s="1" t="str">
        <f>TRIM(MID(SUBSTITUTE($H2163,",",REPT(" ",200)),(LEN($H2163)-LEN(SUBSTITUTE($H2163,",",""))-2)*200+1,200))</f>
        <v>Central Luzon</v>
      </c>
      <c r="AJ2163" s="1" t="s">
        <v>55</v>
      </c>
      <c r="AK2163" t="s">
        <v>5073</v>
      </c>
      <c r="AL2163" s="2">
        <v>0</v>
      </c>
      <c r="AM2163" s="1"/>
    </row>
    <row r="2164" spans="1:39" ht="12.75" customHeight="1">
      <c r="A2164" s="1"/>
      <c r="B2164" s="1" t="s">
        <v>8570</v>
      </c>
      <c r="C2164" s="1" t="s">
        <v>8571</v>
      </c>
      <c r="D2164" s="3" t="str">
        <f ca="1">IFERROR(__xludf.DUMMYFUNCTION("PROPER(REGEXEXTRACT(B2228, ""(?:https?:\/\/)?(?:www\.)?([a-zA-Z0-9-]+)\.""))"),"Skyscanner")</f>
        <v>Skyscanner</v>
      </c>
      <c r="E2164" s="1" t="s">
        <v>8572</v>
      </c>
      <c r="F2164" s="1">
        <v>15.2018088</v>
      </c>
      <c r="G2164" s="1">
        <v>120.58075599999999</v>
      </c>
      <c r="H2164" s="1" t="s">
        <v>8573</v>
      </c>
      <c r="I2164" s="1" t="s">
        <v>41</v>
      </c>
      <c r="J2164" s="1">
        <f>IF(K2164="URBAN",1,IF(K2164="SUBURBAN",2,IF(K2164="RURAL",3,"")))</f>
        <v>2</v>
      </c>
      <c r="K2164" s="1" t="s">
        <v>84</v>
      </c>
      <c r="L2164" s="18">
        <v>46082</v>
      </c>
      <c r="M2164" s="49">
        <v>0.58333333333333337</v>
      </c>
      <c r="N2164" s="18">
        <v>46083</v>
      </c>
      <c r="O2164" s="56">
        <v>0.5</v>
      </c>
      <c r="P2164" s="31" t="str">
        <f>TEXT($L2164, "dddd")</f>
        <v>Sunday</v>
      </c>
      <c r="Q2164" s="39" t="s">
        <v>111</v>
      </c>
      <c r="R2164" s="39">
        <v>1006</v>
      </c>
      <c r="S2164" s="1" t="str">
        <f>IF(OR(MONTH(L2164)=12, MONTH(L2164)&lt;=5), "Dry Season", "Wet Season")</f>
        <v>Dry Season</v>
      </c>
      <c r="T2164" s="1">
        <v>1</v>
      </c>
      <c r="U2164" s="1">
        <v>0</v>
      </c>
      <c r="V2164" s="1">
        <v>1</v>
      </c>
      <c r="W2164" s="2">
        <f>IF(ISNUMBER(SEARCH("N/A", X2164)), 0, 1)</f>
        <v>1</v>
      </c>
      <c r="X2164" s="1" t="s">
        <v>977</v>
      </c>
      <c r="Y2164" s="1">
        <v>15.167270800000001</v>
      </c>
      <c r="Z2164" s="1">
        <v>120.5801134</v>
      </c>
      <c r="AA2164" s="11" cm="1">
        <f t="array" ref="AA2164">IF(ISBLANK(Y2164), 0, VINCentyInvDistance(F2164,G2164,Y2164,Z2164))</f>
        <v>3822.2706343719074</v>
      </c>
      <c r="AB2164" s="1">
        <v>0</v>
      </c>
      <c r="AC2164" s="1">
        <v>6</v>
      </c>
      <c r="AD2164" s="1">
        <v>1.9</v>
      </c>
      <c r="AE2164" s="1">
        <v>486</v>
      </c>
      <c r="AF2164" s="1">
        <v>1</v>
      </c>
      <c r="AG2164" s="1" t="s">
        <v>978</v>
      </c>
      <c r="AH2164" s="1" t="s">
        <v>274</v>
      </c>
      <c r="AI2164" s="1" t="str">
        <f>TRIM(MID(SUBSTITUTE($H2164,",",REPT(" ",200)),(LEN($H2164)-LEN(SUBSTITUTE($H2164,",",""))-2)*200+1,200))</f>
        <v>Central Luzon</v>
      </c>
      <c r="AJ2164" s="1" t="s">
        <v>55</v>
      </c>
      <c r="AK2164" t="s">
        <v>8574</v>
      </c>
      <c r="AL2164" s="2">
        <v>0</v>
      </c>
      <c r="AM2164" s="1"/>
    </row>
    <row r="2165" spans="1:39" ht="12.75" customHeight="1">
      <c r="A2165" s="1"/>
      <c r="B2165" s="1" t="s">
        <v>8575</v>
      </c>
      <c r="C2165" s="1" t="s">
        <v>8576</v>
      </c>
      <c r="D2165" s="3" t="str">
        <f ca="1">IFERROR(__xludf.DUMMYFUNCTION("PROPER(REGEXEXTRACT(B2229, ""(?:https?:\/\/)?(?:www\.)?([a-zA-Z0-9-]+)\.""))"),"Skyscanner")</f>
        <v>Skyscanner</v>
      </c>
      <c r="E2165" s="1" t="s">
        <v>5025</v>
      </c>
      <c r="F2165" s="1">
        <v>15.201774</v>
      </c>
      <c r="G2165" s="1">
        <v>120.58077</v>
      </c>
      <c r="H2165" s="1" t="s">
        <v>8573</v>
      </c>
      <c r="I2165" s="1" t="s">
        <v>41</v>
      </c>
      <c r="J2165" s="1">
        <f>IF(K2165="URBAN",1,IF(K2165="SUBURBAN",2,IF(K2165="RURAL",3,"")))</f>
        <v>2</v>
      </c>
      <c r="K2165" s="1" t="s">
        <v>84</v>
      </c>
      <c r="L2165" s="18">
        <v>46082</v>
      </c>
      <c r="M2165" s="49">
        <v>0.58333333333333337</v>
      </c>
      <c r="N2165" s="18">
        <v>46083</v>
      </c>
      <c r="O2165" s="56">
        <v>0.5</v>
      </c>
      <c r="P2165" s="31" t="str">
        <f>TEXT($L2165, "dddd")</f>
        <v>Sunday</v>
      </c>
      <c r="Q2165" s="39" t="s">
        <v>111</v>
      </c>
      <c r="R2165" s="39">
        <v>2535</v>
      </c>
      <c r="S2165" s="1" t="str">
        <f>IF(OR(MONTH(L2165)=12, MONTH(L2165)&lt;=5), "Dry Season", "Wet Season")</f>
        <v>Dry Season</v>
      </c>
      <c r="T2165" s="1">
        <v>1</v>
      </c>
      <c r="U2165" s="1">
        <v>0</v>
      </c>
      <c r="V2165" s="1">
        <v>0</v>
      </c>
      <c r="W2165" s="2">
        <f>IF(ISNUMBER(SEARCH("N/A", X2165)), 0, 1)</f>
        <v>0</v>
      </c>
      <c r="X2165" s="1" t="s">
        <v>44</v>
      </c>
      <c r="Y2165" s="1"/>
      <c r="Z2165" s="1"/>
      <c r="AA2165" s="11" cm="1">
        <f t="array" ref="AA2165">IF(ISBLANK(Y2165), 0, VINCentyInvDistance(F2165,G2165,Y2165,Z2165))</f>
        <v>0</v>
      </c>
      <c r="AB2165" s="1">
        <v>1</v>
      </c>
      <c r="AC2165" s="1">
        <v>5.4</v>
      </c>
      <c r="AD2165" s="1">
        <v>4</v>
      </c>
      <c r="AE2165" s="1">
        <v>13</v>
      </c>
      <c r="AF2165" s="1">
        <v>1</v>
      </c>
      <c r="AG2165" s="1" t="s">
        <v>273</v>
      </c>
      <c r="AH2165" s="1" t="s">
        <v>274</v>
      </c>
      <c r="AI2165" s="1"/>
      <c r="AJ2165" s="1" t="s">
        <v>55</v>
      </c>
      <c r="AK2165" t="s">
        <v>1181</v>
      </c>
      <c r="AL2165" s="1">
        <v>2</v>
      </c>
      <c r="AM2165" s="1" t="s">
        <v>8577</v>
      </c>
    </row>
    <row r="2166" spans="1:39" ht="12.75" customHeight="1">
      <c r="A2166" s="1"/>
      <c r="B2166" s="1" t="s">
        <v>5028</v>
      </c>
      <c r="C2166" s="1" t="s">
        <v>8578</v>
      </c>
      <c r="D2166" s="3" t="str">
        <f ca="1">IFERROR(__xludf.DUMMYFUNCTION("PROPER(REGEXEXTRACT(B2230, ""(?:https?:\/\/)?(?:www\.)?([a-zA-Z0-9-]+)\.""))"),"Skyscanner")</f>
        <v>Skyscanner</v>
      </c>
      <c r="E2166" s="1" t="s">
        <v>8579</v>
      </c>
      <c r="F2166" s="1">
        <v>15.1655791</v>
      </c>
      <c r="G2166" s="1">
        <v>120.5788414</v>
      </c>
      <c r="H2166" s="1" t="s">
        <v>8580</v>
      </c>
      <c r="I2166" s="1" t="s">
        <v>41</v>
      </c>
      <c r="J2166" s="1">
        <f>IF(K2166="URBAN",1,IF(K2166="SUBURBAN",2,IF(K2166="RURAL",3,"")))</f>
        <v>2</v>
      </c>
      <c r="K2166" s="1" t="s">
        <v>84</v>
      </c>
      <c r="L2166" s="18">
        <v>46082</v>
      </c>
      <c r="M2166" s="49">
        <v>0.66666666666666663</v>
      </c>
      <c r="N2166" s="18">
        <v>46083</v>
      </c>
      <c r="O2166" s="56">
        <v>0.5</v>
      </c>
      <c r="P2166" s="31" t="str">
        <f>TEXT($L2166, "dddd")</f>
        <v>Sunday</v>
      </c>
      <c r="Q2166" s="39" t="s">
        <v>111</v>
      </c>
      <c r="R2166" s="39">
        <v>1310</v>
      </c>
      <c r="S2166" s="1" t="str">
        <f>IF(OR(MONTH(L2166)=12, MONTH(L2166)&lt;=5), "Dry Season", "Wet Season")</f>
        <v>Dry Season</v>
      </c>
      <c r="T2166" s="1">
        <v>1</v>
      </c>
      <c r="U2166" s="1">
        <v>1</v>
      </c>
      <c r="V2166" s="1">
        <v>1</v>
      </c>
      <c r="W2166" s="2">
        <f>IF(ISNUMBER(SEARCH("N/A", X2166)), 0, 1)</f>
        <v>1</v>
      </c>
      <c r="X2166" s="1" t="s">
        <v>977</v>
      </c>
      <c r="Y2166" s="1">
        <v>15.167270800000001</v>
      </c>
      <c r="Z2166" s="1">
        <v>120.5801134</v>
      </c>
      <c r="AA2166" s="11" cm="1">
        <f t="array" ref="AA2166">IF(ISBLANK(Y2166), 0, VINCentyInvDistance(F2166,G2166,Y2166,Z2166))</f>
        <v>231.78724004836505</v>
      </c>
      <c r="AB2166" s="1">
        <v>1</v>
      </c>
      <c r="AC2166" s="1">
        <v>7.2</v>
      </c>
      <c r="AD2166" s="1">
        <v>3.1</v>
      </c>
      <c r="AE2166" s="1">
        <v>294</v>
      </c>
      <c r="AF2166" s="1">
        <v>1</v>
      </c>
      <c r="AG2166" s="1" t="s">
        <v>978</v>
      </c>
      <c r="AH2166" s="1" t="s">
        <v>274</v>
      </c>
      <c r="AI2166" s="1" t="str">
        <f>TRIM(MID(SUBSTITUTE($H2166,",",REPT(" ",200)),(LEN($H2166)-LEN(SUBSTITUTE($H2166,",",""))-2)*200+1,200))</f>
        <v>Central Luzon</v>
      </c>
      <c r="AJ2166" s="1" t="s">
        <v>55</v>
      </c>
      <c r="AK2166" t="s">
        <v>16978</v>
      </c>
      <c r="AL2166" s="2">
        <v>0</v>
      </c>
      <c r="AM2166" s="1"/>
    </row>
    <row r="2167" spans="1:39" ht="12.75" customHeight="1">
      <c r="A2167" s="1"/>
      <c r="B2167" s="1" t="s">
        <v>8581</v>
      </c>
      <c r="C2167" s="1" t="s">
        <v>8582</v>
      </c>
      <c r="D2167" s="3" t="str">
        <f ca="1">IFERROR(__xludf.DUMMYFUNCTION("PROPER(REGEXEXTRACT(B2231, ""(?:https?:\/\/)?(?:www\.)?([a-zA-Z0-9-]+)\.""))"),"Skyscanner")</f>
        <v>Skyscanner</v>
      </c>
      <c r="E2167" s="1" t="s">
        <v>8583</v>
      </c>
      <c r="F2167" s="1">
        <v>15.246075899999999</v>
      </c>
      <c r="G2167" s="1">
        <v>120.56078890000001</v>
      </c>
      <c r="H2167" s="1" t="s">
        <v>8584</v>
      </c>
      <c r="I2167" s="1" t="s">
        <v>41</v>
      </c>
      <c r="J2167" s="1">
        <f>IF(K2167="URBAN",1,IF(K2167="SUBURBAN",2,IF(K2167="RURAL",3,"")))</f>
        <v>2</v>
      </c>
      <c r="K2167" s="1" t="s">
        <v>84</v>
      </c>
      <c r="L2167" s="18">
        <v>46082</v>
      </c>
      <c r="M2167" s="49">
        <v>0.58333333333333337</v>
      </c>
      <c r="N2167" s="18">
        <v>46083</v>
      </c>
      <c r="O2167" s="56">
        <v>0.5</v>
      </c>
      <c r="P2167" s="31" t="str">
        <f>TEXT($L2167, "dddd")</f>
        <v>Sunday</v>
      </c>
      <c r="Q2167" s="39" t="s">
        <v>111</v>
      </c>
      <c r="R2167" s="39">
        <v>1933</v>
      </c>
      <c r="S2167" s="1" t="str">
        <f>IF(OR(MONTH(L2167)=12, MONTH(L2167)&lt;=5), "Dry Season", "Wet Season")</f>
        <v>Dry Season</v>
      </c>
      <c r="T2167" s="1">
        <v>1</v>
      </c>
      <c r="U2167" s="1">
        <v>1</v>
      </c>
      <c r="V2167" s="1">
        <v>0</v>
      </c>
      <c r="W2167" s="2">
        <f>IF(ISNUMBER(SEARCH("N/A", X2167)), 0, 1)</f>
        <v>1</v>
      </c>
      <c r="X2167" s="1" t="s">
        <v>977</v>
      </c>
      <c r="Y2167" s="1">
        <v>15.167270800000001</v>
      </c>
      <c r="Z2167" s="1">
        <v>120.5801134</v>
      </c>
      <c r="AA2167" s="11" cm="1">
        <f t="array" ref="AA2167">IF(ISBLANK(Y2167), 0, VINCentyInvDistance(F2167,G2167,Y2167,Z2167))</f>
        <v>8963.6402588939</v>
      </c>
      <c r="AB2167" s="1">
        <v>0</v>
      </c>
      <c r="AC2167" s="1">
        <v>6</v>
      </c>
      <c r="AD2167" s="1">
        <v>5</v>
      </c>
      <c r="AE2167" s="1">
        <v>7</v>
      </c>
      <c r="AF2167" s="1">
        <v>1</v>
      </c>
      <c r="AG2167" s="1" t="s">
        <v>978</v>
      </c>
      <c r="AH2167" s="1" t="s">
        <v>274</v>
      </c>
      <c r="AI2167" s="1" t="str">
        <f>TRIM(MID(SUBSTITUTE($H2167,",",REPT(" ",200)),(LEN($H2167)-LEN(SUBSTITUTE($H2167,",",""))-2)*200+1,200))</f>
        <v>Central Luzon</v>
      </c>
      <c r="AJ2167" s="1" t="s">
        <v>55</v>
      </c>
      <c r="AK2167" t="s">
        <v>17234</v>
      </c>
      <c r="AL2167" s="2">
        <v>0</v>
      </c>
      <c r="AM2167" s="1"/>
    </row>
    <row r="2168" spans="1:39" ht="12.75" customHeight="1">
      <c r="A2168" s="1"/>
      <c r="B2168" s="1" t="s">
        <v>8585</v>
      </c>
      <c r="C2168" s="1" t="s">
        <v>8586</v>
      </c>
      <c r="D2168" s="3" t="str">
        <f ca="1">IFERROR(__xludf.DUMMYFUNCTION("PROPER(REGEXEXTRACT(B2232, ""(?:https?:\/\/)?(?:www\.)?([a-zA-Z0-9-]+)\.""))"),"Skyscanner")</f>
        <v>Skyscanner</v>
      </c>
      <c r="E2168" s="1" t="s">
        <v>8587</v>
      </c>
      <c r="F2168" s="1">
        <v>15.22287</v>
      </c>
      <c r="G2168" s="1">
        <v>120.57444</v>
      </c>
      <c r="H2168" s="1" t="s">
        <v>8588</v>
      </c>
      <c r="I2168" s="1" t="s">
        <v>41</v>
      </c>
      <c r="J2168" s="1">
        <f>IF(K2168="URBAN",1,IF(K2168="SUBURBAN",2,IF(K2168="RURAL",3,"")))</f>
        <v>2</v>
      </c>
      <c r="K2168" s="1" t="s">
        <v>84</v>
      </c>
      <c r="L2168" s="18">
        <v>46082</v>
      </c>
      <c r="M2168" s="49">
        <v>0.58333333333333337</v>
      </c>
      <c r="N2168" s="18">
        <v>46083</v>
      </c>
      <c r="O2168" s="56">
        <v>0.54166666666666663</v>
      </c>
      <c r="P2168" s="31" t="str">
        <f>TEXT($L2168, "dddd")</f>
        <v>Sunday</v>
      </c>
      <c r="Q2168" s="39" t="s">
        <v>111</v>
      </c>
      <c r="R2168" s="39">
        <v>1262</v>
      </c>
      <c r="S2168" s="1" t="str">
        <f>IF(OR(MONTH(L2168)=12, MONTH(L2168)&lt;=5), "Dry Season", "Wet Season")</f>
        <v>Dry Season</v>
      </c>
      <c r="T2168" s="1">
        <v>1</v>
      </c>
      <c r="U2168" s="1">
        <v>0</v>
      </c>
      <c r="V2168" s="1">
        <v>0</v>
      </c>
      <c r="W2168" s="2">
        <f>IF(ISNUMBER(SEARCH("N/A", X2168)), 0, 1)</f>
        <v>0</v>
      </c>
      <c r="X2168" s="1" t="s">
        <v>44</v>
      </c>
      <c r="Y2168" s="1"/>
      <c r="Z2168" s="1"/>
      <c r="AA2168" s="11" cm="1">
        <f t="array" ref="AA2168">IF(ISBLANK(Y2168), 0, VINCentyInvDistance(F2168,G2168,Y2168,Z2168))</f>
        <v>0</v>
      </c>
      <c r="AB2168" s="1">
        <v>0</v>
      </c>
      <c r="AC2168" s="1">
        <v>0</v>
      </c>
      <c r="AD2168" s="1">
        <v>0</v>
      </c>
      <c r="AE2168" s="1">
        <v>100</v>
      </c>
      <c r="AF2168" s="1">
        <v>1</v>
      </c>
      <c r="AG2168" s="1" t="s">
        <v>273</v>
      </c>
      <c r="AH2168" s="1" t="s">
        <v>274</v>
      </c>
      <c r="AI2168" s="1" t="str">
        <f>TRIM(MID(SUBSTITUTE($H2168,",",REPT(" ",200)),(LEN($H2168)-LEN(SUBSTITUTE($H2168,",",""))-2)*200+1,200))</f>
        <v>Central Luzon</v>
      </c>
      <c r="AJ2168" s="1" t="s">
        <v>55</v>
      </c>
      <c r="AK2168" t="s">
        <v>6884</v>
      </c>
      <c r="AL2168" s="2">
        <v>0</v>
      </c>
      <c r="AM2168" s="1" t="s">
        <v>8589</v>
      </c>
    </row>
    <row r="2169" spans="1:39" ht="12.75" customHeight="1">
      <c r="A2169" s="1"/>
      <c r="B2169" s="1" t="s">
        <v>4976</v>
      </c>
      <c r="C2169" s="1" t="s">
        <v>8590</v>
      </c>
      <c r="D2169" s="3" t="str">
        <f ca="1">IFERROR(__xludf.DUMMYFUNCTION("PROPER(REGEXEXTRACT(B2233, ""(?:https?:\/\/)?(?:www\.)?([a-zA-Z0-9-]+)\.""))"),"Google")</f>
        <v>Google</v>
      </c>
      <c r="E2169" s="1" t="s">
        <v>8591</v>
      </c>
      <c r="F2169" s="1">
        <v>15.1664057</v>
      </c>
      <c r="G2169" s="1">
        <v>120.58379979999999</v>
      </c>
      <c r="H2169" s="1" t="s">
        <v>8592</v>
      </c>
      <c r="I2169" s="1" t="s">
        <v>41</v>
      </c>
      <c r="J2169" s="1">
        <f>IF(K2169="URBAN",1,IF(K2169="SUBURBAN",2,IF(K2169="RURAL",3,"")))</f>
        <v>2</v>
      </c>
      <c r="K2169" s="1" t="s">
        <v>84</v>
      </c>
      <c r="L2169" s="18">
        <v>46082</v>
      </c>
      <c r="M2169" s="49">
        <v>0.625</v>
      </c>
      <c r="N2169" s="18">
        <v>46083</v>
      </c>
      <c r="O2169" s="56">
        <v>0.5</v>
      </c>
      <c r="P2169" s="31" t="str">
        <f>TEXT($L2169, "dddd")</f>
        <v>Sunday</v>
      </c>
      <c r="Q2169" s="39" t="s">
        <v>111</v>
      </c>
      <c r="R2169" s="39">
        <v>1450</v>
      </c>
      <c r="S2169" s="1" t="str">
        <f>IF(OR(MONTH(L2169)=12, MONTH(L2169)&lt;=5), "Dry Season", "Wet Season")</f>
        <v>Dry Season</v>
      </c>
      <c r="T2169" s="1">
        <v>1</v>
      </c>
      <c r="U2169" s="1">
        <v>0</v>
      </c>
      <c r="V2169" s="1">
        <v>0</v>
      </c>
      <c r="W2169" s="2">
        <f>IF(ISNUMBER(SEARCH("N/A", X2169)), 0, 1)</f>
        <v>0</v>
      </c>
      <c r="X2169" s="1" t="s">
        <v>44</v>
      </c>
      <c r="Y2169" s="1"/>
      <c r="Z2169" s="1"/>
      <c r="AA2169" s="11" cm="1">
        <f t="array" ref="AA2169">IF(ISBLANK(Y2169), 0, VINCentyInvDistance(F2169,G2169,Y2169,Z2169))</f>
        <v>0</v>
      </c>
      <c r="AB2169" s="1">
        <v>0</v>
      </c>
      <c r="AC2169" s="1">
        <v>0</v>
      </c>
      <c r="AD2169" s="1">
        <v>0</v>
      </c>
      <c r="AE2169" s="1">
        <v>225</v>
      </c>
      <c r="AF2169" s="1">
        <v>1</v>
      </c>
      <c r="AG2169" s="1" t="str">
        <f>TRIM(MID(SUBSTITUTE($H2169,",",REPT(" ",200)),(LEN($H2169)-LEN(SUBSTITUTE($H2169,",",""))-4)*200+1,200))</f>
        <v>Amsic</v>
      </c>
      <c r="AH2169" s="1" t="str">
        <f>TRIM(MID(SUBSTITUTE($H2169,",",REPT(" ",200)),(LEN($H2169)-LEN(SUBSTITUTE($H2169,",",""))-3)*200+1,200))</f>
        <v>Angeles</v>
      </c>
      <c r="AI2169" s="1" t="str">
        <f>TRIM(MID(SUBSTITUTE($H2169,",",REPT(" ",200)),(LEN($H2169)-LEN(SUBSTITUTE($H2169,",",""))-2)*200+1,200))</f>
        <v>Central Luzon</v>
      </c>
      <c r="AJ2169" s="1" t="str">
        <f>TRIM(MID(SUBSTITUTE($H2169,",",REPT(" ",200)),(LEN($H2169)-LEN(SUBSTITUTE($H2169,",",""))-0)*200+1,200))</f>
        <v>Philippines</v>
      </c>
      <c r="AL2169" s="2">
        <v>0</v>
      </c>
      <c r="AM2169" s="1"/>
    </row>
    <row r="2170" spans="1:39" ht="12.75" customHeight="1">
      <c r="A2170" s="1"/>
      <c r="B2170" s="1" t="s">
        <v>8593</v>
      </c>
      <c r="C2170" s="1" t="s">
        <v>8594</v>
      </c>
      <c r="D2170" s="3" t="str">
        <f ca="1">IFERROR(__xludf.DUMMYFUNCTION("PROPER(REGEXEXTRACT(B2234, ""(?:https?:\/\/)?(?:www\.)?([a-zA-Z0-9-]+)\.""))"),"Skyscanner")</f>
        <v>Skyscanner</v>
      </c>
      <c r="E2170" s="1" t="s">
        <v>8595</v>
      </c>
      <c r="F2170" s="1">
        <v>15.1651037</v>
      </c>
      <c r="G2170" s="1">
        <v>120.6005677</v>
      </c>
      <c r="H2170" s="1" t="s">
        <v>8596</v>
      </c>
      <c r="I2170" s="1" t="s">
        <v>41</v>
      </c>
      <c r="J2170" s="1">
        <f>IF(K2170="URBAN",1,IF(K2170="SUBURBAN",2,IF(K2170="RURAL",3,"")))</f>
        <v>2</v>
      </c>
      <c r="K2170" s="1" t="s">
        <v>84</v>
      </c>
      <c r="L2170" s="18">
        <v>46082</v>
      </c>
      <c r="M2170" s="49">
        <v>0.58333333333333337</v>
      </c>
      <c r="N2170" s="18">
        <v>46083</v>
      </c>
      <c r="O2170" s="56">
        <v>0.5</v>
      </c>
      <c r="P2170" s="31" t="str">
        <f>TEXT($L2170, "dddd")</f>
        <v>Sunday</v>
      </c>
      <c r="Q2170" s="39" t="s">
        <v>111</v>
      </c>
      <c r="R2170" s="39">
        <v>1825</v>
      </c>
      <c r="S2170" s="1" t="str">
        <f>IF(OR(MONTH(L2170)=12, MONTH(L2170)&lt;=5), "Dry Season", "Wet Season")</f>
        <v>Dry Season</v>
      </c>
      <c r="T2170" s="1">
        <v>1</v>
      </c>
      <c r="U2170" s="1">
        <v>0</v>
      </c>
      <c r="V2170" s="1">
        <v>0</v>
      </c>
      <c r="W2170" s="2">
        <f>IF(ISNUMBER(SEARCH("N/A", X2170)), 0, 1)</f>
        <v>1</v>
      </c>
      <c r="X2170" s="1" t="s">
        <v>977</v>
      </c>
      <c r="Y2170" s="1">
        <v>15.167270800000001</v>
      </c>
      <c r="Z2170" s="1">
        <v>120.5801134</v>
      </c>
      <c r="AA2170" s="11" cm="1">
        <f t="array" ref="AA2170">IF(ISBLANK(Y2170), 0, VINCentyInvDistance(F2170,G2170,Y2170,Z2170))</f>
        <v>2211.202011030151</v>
      </c>
      <c r="AB2170" s="1">
        <v>0</v>
      </c>
      <c r="AC2170" s="1">
        <v>7.4</v>
      </c>
      <c r="AD2170" s="1">
        <v>4.5</v>
      </c>
      <c r="AE2170" s="1">
        <v>68</v>
      </c>
      <c r="AF2170" s="1">
        <v>1</v>
      </c>
      <c r="AG2170" s="1" t="s">
        <v>978</v>
      </c>
      <c r="AH2170" s="1" t="s">
        <v>274</v>
      </c>
      <c r="AI2170" s="1" t="str">
        <f>TRIM(MID(SUBSTITUTE($H2170,",",REPT(" ",200)),(LEN($H2170)-LEN(SUBSTITUTE($H2170,",",""))-2)*200+1,200))</f>
        <v>Central Luzon</v>
      </c>
      <c r="AJ2170" s="1" t="s">
        <v>55</v>
      </c>
      <c r="AK2170" t="s">
        <v>17235</v>
      </c>
      <c r="AL2170" s="2">
        <v>0</v>
      </c>
      <c r="AM2170" s="1"/>
    </row>
    <row r="2171" spans="1:39" ht="12.75" customHeight="1">
      <c r="A2171" s="1"/>
      <c r="B2171" s="1" t="s">
        <v>8597</v>
      </c>
      <c r="C2171" s="1" t="s">
        <v>8598</v>
      </c>
      <c r="D2171" s="3" t="str">
        <f ca="1">IFERROR(__xludf.DUMMYFUNCTION("PROPER(REGEXEXTRACT(B2235, ""(?:https?:\/\/)?(?:www\.)?([a-zA-Z0-9-]+)\.""))"),"Google")</f>
        <v>Google</v>
      </c>
      <c r="E2171" s="1" t="s">
        <v>8599</v>
      </c>
      <c r="F2171" s="1">
        <v>15.1639312</v>
      </c>
      <c r="G2171" s="1">
        <v>120.5593162</v>
      </c>
      <c r="H2171" s="1" t="s">
        <v>8600</v>
      </c>
      <c r="I2171" s="1" t="s">
        <v>41</v>
      </c>
      <c r="J2171" s="1">
        <f>IF(K2171="URBAN",1,IF(K2171="SUBURBAN",2,IF(K2171="RURAL",3,"")))</f>
        <v>2</v>
      </c>
      <c r="K2171" s="1" t="s">
        <v>84</v>
      </c>
      <c r="L2171" s="18">
        <v>46082</v>
      </c>
      <c r="M2171" s="49">
        <v>0.625</v>
      </c>
      <c r="N2171" s="18">
        <v>46083</v>
      </c>
      <c r="O2171" s="56">
        <v>0.5</v>
      </c>
      <c r="P2171" s="31" t="str">
        <f>TEXT($L2171, "dddd")</f>
        <v>Sunday</v>
      </c>
      <c r="Q2171" s="39" t="s">
        <v>111</v>
      </c>
      <c r="R2171" s="39">
        <v>699</v>
      </c>
      <c r="S2171" s="1" t="str">
        <f>IF(OR(MONTH(L2171)=12, MONTH(L2171)&lt;=5), "Dry Season", "Wet Season")</f>
        <v>Dry Season</v>
      </c>
      <c r="T2171" s="1">
        <v>1</v>
      </c>
      <c r="U2171" s="1">
        <v>0</v>
      </c>
      <c r="V2171" s="1">
        <v>0</v>
      </c>
      <c r="W2171" s="2">
        <f>IF(ISNUMBER(SEARCH("N/A", X2171)), 0, 1)</f>
        <v>0</v>
      </c>
      <c r="X2171" s="1" t="s">
        <v>44</v>
      </c>
      <c r="Y2171" s="1"/>
      <c r="Z2171" s="1"/>
      <c r="AA2171" s="11" cm="1">
        <f t="array" ref="AA2171">IF(ISBLANK(Y2171), 0, VINCentyInvDistance(F2171,G2171,Y2171,Z2171))</f>
        <v>0</v>
      </c>
      <c r="AB2171" s="1">
        <v>0</v>
      </c>
      <c r="AC2171" s="1">
        <v>0</v>
      </c>
      <c r="AD2171" s="1">
        <v>0</v>
      </c>
      <c r="AE2171" s="1">
        <v>65</v>
      </c>
      <c r="AF2171" s="1">
        <v>1</v>
      </c>
      <c r="AG2171" s="1" t="str">
        <f>TRIM(MID(SUBSTITUTE($H2171,",",REPT(" ",200)),(LEN($H2171)-LEN(SUBSTITUTE($H2171,",",""))-4)*200+1,200))</f>
        <v>Amsic</v>
      </c>
      <c r="AH2171" s="1" t="str">
        <f>TRIM(MID(SUBSTITUTE($H2171,",",REPT(" ",200)),(LEN($H2171)-LEN(SUBSTITUTE($H2171,",",""))-3)*200+1,200))</f>
        <v>Angeles</v>
      </c>
      <c r="AI2171" s="1" t="str">
        <f>TRIM(MID(SUBSTITUTE($H2171,",",REPT(" ",200)),(LEN($H2171)-LEN(SUBSTITUTE($H2171,",",""))-2)*200+1,200))</f>
        <v>Central Luzon</v>
      </c>
      <c r="AJ2171" s="1" t="str">
        <f>TRIM(MID(SUBSTITUTE($H2171,",",REPT(" ",200)),(LEN($H2171)-LEN(SUBSTITUTE($H2171,",",""))-0)*200+1,200))</f>
        <v>Philippines</v>
      </c>
      <c r="AL2171" s="2">
        <v>0</v>
      </c>
      <c r="AM2171" s="1"/>
    </row>
    <row r="2172" spans="1:39" ht="12.75" customHeight="1">
      <c r="A2172" s="1"/>
      <c r="B2172" s="1" t="s">
        <v>8601</v>
      </c>
      <c r="C2172" s="1" t="s">
        <v>8602</v>
      </c>
      <c r="D2172" s="3" t="str">
        <f ca="1">IFERROR(__xludf.DUMMYFUNCTION("PROPER(REGEXEXTRACT(B2236, ""(?:https?:\/\/)?(?:www\.)?([a-zA-Z0-9-]+)\.""))"),"Google")</f>
        <v>Google</v>
      </c>
      <c r="E2172" s="1" t="s">
        <v>8603</v>
      </c>
      <c r="F2172" s="1">
        <v>15.1655625</v>
      </c>
      <c r="G2172" s="1">
        <v>120.5818125</v>
      </c>
      <c r="H2172" s="1" t="s">
        <v>8604</v>
      </c>
      <c r="I2172" s="1" t="s">
        <v>41</v>
      </c>
      <c r="J2172" s="1">
        <f>IF(K2172="URBAN",1,IF(K2172="SUBURBAN",2,IF(K2172="RURAL",3,"")))</f>
        <v>2</v>
      </c>
      <c r="K2172" s="1" t="s">
        <v>84</v>
      </c>
      <c r="L2172" s="18">
        <v>46082</v>
      </c>
      <c r="M2172" s="49">
        <v>0.625</v>
      </c>
      <c r="N2172" s="18">
        <v>46083</v>
      </c>
      <c r="O2172" s="56">
        <v>0.5</v>
      </c>
      <c r="P2172" s="31" t="str">
        <f>TEXT($L2172, "dddd")</f>
        <v>Sunday</v>
      </c>
      <c r="Q2172" s="39" t="s">
        <v>111</v>
      </c>
      <c r="R2172" s="39">
        <v>783</v>
      </c>
      <c r="S2172" s="1" t="str">
        <f>IF(OR(MONTH(L2172)=12, MONTH(L2172)&lt;=5), "Dry Season", "Wet Season")</f>
        <v>Dry Season</v>
      </c>
      <c r="T2172" s="1">
        <v>1</v>
      </c>
      <c r="U2172" s="1">
        <v>1</v>
      </c>
      <c r="V2172" s="1">
        <v>0</v>
      </c>
      <c r="W2172" s="2">
        <f>IF(ISNUMBER(SEARCH("N/A", X2172)), 0, 1)</f>
        <v>0</v>
      </c>
      <c r="X2172" s="1" t="s">
        <v>44</v>
      </c>
      <c r="Y2172" s="1"/>
      <c r="Z2172" s="1"/>
      <c r="AA2172" s="11" cm="1">
        <f t="array" ref="AA2172">IF(ISBLANK(Y2172), 0, VINCentyInvDistance(F2172,G2172,Y2172,Z2172))</f>
        <v>0</v>
      </c>
      <c r="AB2172" s="1">
        <v>0</v>
      </c>
      <c r="AC2172" s="1">
        <v>0</v>
      </c>
      <c r="AD2172" s="1">
        <v>0</v>
      </c>
      <c r="AE2172" s="1">
        <v>122</v>
      </c>
      <c r="AF2172" s="1">
        <v>1</v>
      </c>
      <c r="AG2172" s="1" t="str">
        <f>TRIM(MID(SUBSTITUTE($H2172,",",REPT(" ",200)),(LEN($H2172)-LEN(SUBSTITUTE($H2172,",",""))-4)*200+1,200))</f>
        <v>Amsic</v>
      </c>
      <c r="AH2172" s="1" t="str">
        <f>TRIM(MID(SUBSTITUTE($H2172,",",REPT(" ",200)),(LEN($H2172)-LEN(SUBSTITUTE($H2172,",",""))-3)*200+1,200))</f>
        <v>Angeles</v>
      </c>
      <c r="AI2172" s="1" t="str">
        <f>TRIM(MID(SUBSTITUTE($H2172,",",REPT(" ",200)),(LEN($H2172)-LEN(SUBSTITUTE($H2172,",",""))-2)*200+1,200))</f>
        <v>Central Luzon</v>
      </c>
      <c r="AJ2172" s="1" t="str">
        <f>TRIM(MID(SUBSTITUTE($H2172,",",REPT(" ",200)),(LEN($H2172)-LEN(SUBSTITUTE($H2172,",",""))-0)*200+1,200))</f>
        <v>Philippines</v>
      </c>
      <c r="AL2172" s="2">
        <v>0</v>
      </c>
      <c r="AM2172" s="1"/>
    </row>
    <row r="2173" spans="1:39" ht="12.75" customHeight="1">
      <c r="A2173" s="1"/>
      <c r="B2173" s="1" t="s">
        <v>8605</v>
      </c>
      <c r="C2173" s="1" t="s">
        <v>8606</v>
      </c>
      <c r="D2173" s="3" t="str">
        <f ca="1">IFERROR(__xludf.DUMMYFUNCTION("PROPER(REGEXEXTRACT(B2237, ""(?:https?:\/\/)?(?:www\.)?([a-zA-Z0-9-]+)\.""))"),"Skyscanner")</f>
        <v>Skyscanner</v>
      </c>
      <c r="E2173" s="1" t="s">
        <v>8607</v>
      </c>
      <c r="F2173" s="1">
        <v>15.2017738</v>
      </c>
      <c r="G2173" s="1">
        <v>120.5807702</v>
      </c>
      <c r="H2173" s="1" t="s">
        <v>8573</v>
      </c>
      <c r="I2173" s="1" t="s">
        <v>41</v>
      </c>
      <c r="J2173" s="1">
        <f>IF(K2173="URBAN",1,IF(K2173="SUBURBAN",2,IF(K2173="RURAL",3,"")))</f>
        <v>2</v>
      </c>
      <c r="K2173" s="1" t="s">
        <v>84</v>
      </c>
      <c r="L2173" s="18">
        <v>46082</v>
      </c>
      <c r="M2173" s="49">
        <v>0.58333333333333337</v>
      </c>
      <c r="N2173" s="18">
        <v>46083</v>
      </c>
      <c r="O2173" s="56">
        <v>0.5</v>
      </c>
      <c r="P2173" s="31" t="str">
        <f>TEXT($L2173, "dddd")</f>
        <v>Sunday</v>
      </c>
      <c r="Q2173" s="39" t="s">
        <v>111</v>
      </c>
      <c r="R2173" s="39">
        <v>1005</v>
      </c>
      <c r="S2173" s="1" t="str">
        <f>IF(OR(MONTH(L2173)=12, MONTH(L2173)&lt;=5), "Dry Season", "Wet Season")</f>
        <v>Dry Season</v>
      </c>
      <c r="T2173" s="1">
        <v>1</v>
      </c>
      <c r="U2173" s="1">
        <v>1</v>
      </c>
      <c r="V2173" s="1">
        <v>1</v>
      </c>
      <c r="W2173" s="2">
        <f>IF(ISNUMBER(SEARCH("N/A", X2173)), 0, 1)</f>
        <v>1</v>
      </c>
      <c r="X2173" s="1" t="s">
        <v>977</v>
      </c>
      <c r="Y2173" s="1">
        <v>15.167270800000001</v>
      </c>
      <c r="Z2173" s="1">
        <v>120.5801134</v>
      </c>
      <c r="AA2173" s="11" cm="1">
        <f t="array" ref="AA2173">IF(ISBLANK(Y2173), 0, VINCentyInvDistance(F2173,G2173,Y2173,Z2173))</f>
        <v>3818.4263931649907</v>
      </c>
      <c r="AB2173" s="1">
        <v>0</v>
      </c>
      <c r="AC2173" s="1">
        <v>6.2</v>
      </c>
      <c r="AD2173" s="1">
        <v>3.1</v>
      </c>
      <c r="AE2173" s="1">
        <v>68</v>
      </c>
      <c r="AF2173" s="1">
        <v>1</v>
      </c>
      <c r="AG2173" s="1" t="s">
        <v>978</v>
      </c>
      <c r="AH2173" s="1" t="s">
        <v>274</v>
      </c>
      <c r="AI2173" s="1" t="str">
        <f>TRIM(MID(SUBSTITUTE($H2173,",",REPT(" ",200)),(LEN($H2173)-LEN(SUBSTITUTE($H2173,",",""))-2)*200+1,200))</f>
        <v>Central Luzon</v>
      </c>
      <c r="AJ2173" s="1" t="s">
        <v>55</v>
      </c>
      <c r="AK2173" t="s">
        <v>17236</v>
      </c>
      <c r="AL2173" s="2">
        <v>0</v>
      </c>
      <c r="AM2173" s="1"/>
    </row>
    <row r="2174" spans="1:39" ht="12.75" customHeight="1">
      <c r="A2174" s="1"/>
      <c r="B2174" s="1" t="s">
        <v>8575</v>
      </c>
      <c r="C2174" s="1" t="s">
        <v>8608</v>
      </c>
      <c r="D2174" s="3" t="str">
        <f ca="1">IFERROR(__xludf.DUMMYFUNCTION("PROPER(REGEXEXTRACT(B2238, ""(?:https?:\/\/)?(?:www\.)?([a-zA-Z0-9-]+)\.""))"),"Skyscanner")</f>
        <v>Skyscanner</v>
      </c>
      <c r="E2174" s="1" t="s">
        <v>8609</v>
      </c>
      <c r="F2174" s="1">
        <v>15.201774</v>
      </c>
      <c r="G2174" s="1">
        <v>120.58077</v>
      </c>
      <c r="H2174" s="1" t="s">
        <v>8573</v>
      </c>
      <c r="I2174" s="1" t="s">
        <v>41</v>
      </c>
      <c r="J2174" s="1">
        <f>IF(K2174="URBAN",1,IF(K2174="SUBURBAN",2,IF(K2174="RURAL",3,"")))</f>
        <v>2</v>
      </c>
      <c r="K2174" s="1" t="s">
        <v>84</v>
      </c>
      <c r="L2174" s="18">
        <v>46082</v>
      </c>
      <c r="M2174" s="49">
        <v>0.58333333333333337</v>
      </c>
      <c r="N2174" s="18">
        <v>46083</v>
      </c>
      <c r="O2174" s="56">
        <v>0.5</v>
      </c>
      <c r="P2174" s="31" t="str">
        <f>TEXT($L2174, "dddd")</f>
        <v>Sunday</v>
      </c>
      <c r="Q2174" s="39" t="s">
        <v>111</v>
      </c>
      <c r="R2174" s="39">
        <v>834</v>
      </c>
      <c r="S2174" s="1" t="str">
        <f>IF(OR(MONTH(L2174)=12, MONTH(L2174)&lt;=5), "Dry Season", "Wet Season")</f>
        <v>Dry Season</v>
      </c>
      <c r="T2174" s="1">
        <v>1</v>
      </c>
      <c r="U2174" s="1">
        <v>0</v>
      </c>
      <c r="V2174" s="1">
        <v>0</v>
      </c>
      <c r="W2174" s="2">
        <f>IF(ISNUMBER(SEARCH("N/A", X2174)), 0, 1)</f>
        <v>0</v>
      </c>
      <c r="X2174" s="1" t="s">
        <v>44</v>
      </c>
      <c r="Y2174" s="1"/>
      <c r="Z2174" s="1"/>
      <c r="AA2174" s="11" cm="1">
        <f t="array" ref="AA2174">IF(ISBLANK(Y2174), 0, VINCentyInvDistance(F2174,G2174,Y2174,Z2174))</f>
        <v>0</v>
      </c>
      <c r="AB2174" s="1">
        <v>1</v>
      </c>
      <c r="AC2174" s="1">
        <v>5.4</v>
      </c>
      <c r="AD2174" s="1">
        <v>3.1</v>
      </c>
      <c r="AE2174" s="1">
        <v>13</v>
      </c>
      <c r="AF2174" s="1">
        <v>1</v>
      </c>
      <c r="AG2174" s="1" t="s">
        <v>273</v>
      </c>
      <c r="AH2174" s="1" t="s">
        <v>274</v>
      </c>
      <c r="AI2174" s="1"/>
      <c r="AJ2174" s="1" t="s">
        <v>55</v>
      </c>
      <c r="AK2174" t="s">
        <v>1181</v>
      </c>
      <c r="AL2174" s="1">
        <v>2</v>
      </c>
      <c r="AM2174" s="1" t="s">
        <v>8577</v>
      </c>
    </row>
    <row r="2175" spans="1:39" ht="12.75" customHeight="1">
      <c r="A2175" s="1"/>
      <c r="B2175" s="1" t="s">
        <v>8610</v>
      </c>
      <c r="C2175" s="1" t="s">
        <v>8611</v>
      </c>
      <c r="D2175" s="3" t="str">
        <f ca="1">IFERROR(__xludf.DUMMYFUNCTION("PROPER(REGEXEXTRACT(B2239, ""(?:https?:\/\/)?(?:www\.)?([a-zA-Z0-9-]+)\.""))"),"Skyscanner")</f>
        <v>Skyscanner</v>
      </c>
      <c r="E2175" s="1" t="s">
        <v>8612</v>
      </c>
      <c r="F2175" s="1">
        <v>15.164088700000001</v>
      </c>
      <c r="G2175" s="1">
        <v>120.5849078</v>
      </c>
      <c r="H2175" s="1" t="s">
        <v>8613</v>
      </c>
      <c r="I2175" s="1" t="s">
        <v>41</v>
      </c>
      <c r="J2175" s="1">
        <f>IF(K2175="URBAN",1,IF(K2175="SUBURBAN",2,IF(K2175="RURAL",3,"")))</f>
        <v>2</v>
      </c>
      <c r="K2175" s="1" t="s">
        <v>84</v>
      </c>
      <c r="L2175" s="18">
        <v>46082</v>
      </c>
      <c r="M2175" s="49">
        <v>0.58333333333333337</v>
      </c>
      <c r="N2175" s="18">
        <v>46083</v>
      </c>
      <c r="O2175" s="56">
        <v>0.5</v>
      </c>
      <c r="P2175" s="31" t="str">
        <f>TEXT($L2175, "dddd")</f>
        <v>Sunday</v>
      </c>
      <c r="Q2175" s="39" t="s">
        <v>111</v>
      </c>
      <c r="R2175" s="39">
        <v>1059</v>
      </c>
      <c r="S2175" s="1" t="str">
        <f>IF(OR(MONTH(L2175)=12, MONTH(L2175)&lt;=5), "Dry Season", "Wet Season")</f>
        <v>Dry Season</v>
      </c>
      <c r="T2175" s="1">
        <v>1</v>
      </c>
      <c r="U2175" s="1">
        <v>0</v>
      </c>
      <c r="V2175" s="1">
        <v>0</v>
      </c>
      <c r="W2175" s="2">
        <f>IF(ISNUMBER(SEARCH("N/A", X2175)), 0, 1)</f>
        <v>1</v>
      </c>
      <c r="X2175" s="1" t="s">
        <v>977</v>
      </c>
      <c r="Y2175" s="1">
        <v>15.167270800000001</v>
      </c>
      <c r="Z2175" s="1">
        <v>120.5801134</v>
      </c>
      <c r="AA2175" s="11" cm="1">
        <f t="array" ref="AA2175">IF(ISBLANK(Y2175), 0, VINCentyInvDistance(F2175,G2175,Y2175,Z2175))</f>
        <v>624.05755607029528</v>
      </c>
      <c r="AB2175" s="1">
        <v>0</v>
      </c>
      <c r="AC2175" s="1">
        <v>6</v>
      </c>
      <c r="AD2175" s="1">
        <v>4.0999999999999996</v>
      </c>
      <c r="AE2175" s="1">
        <v>15</v>
      </c>
      <c r="AF2175" s="1">
        <v>1</v>
      </c>
      <c r="AG2175" s="1" t="s">
        <v>978</v>
      </c>
      <c r="AH2175" s="1" t="s">
        <v>274</v>
      </c>
      <c r="AI2175" s="1" t="str">
        <f>TRIM(MID(SUBSTITUTE($H2175,",",REPT(" ",200)),(LEN($H2175)-LEN(SUBSTITUTE($H2175,",",""))-2)*200+1,200))</f>
        <v>Central Luzon</v>
      </c>
      <c r="AJ2175" s="1" t="s">
        <v>55</v>
      </c>
      <c r="AK2175" t="s">
        <v>8614</v>
      </c>
      <c r="AL2175" s="2">
        <v>0</v>
      </c>
      <c r="AM2175" s="1"/>
    </row>
    <row r="2176" spans="1:39" ht="12.75" customHeight="1">
      <c r="A2176" s="1"/>
      <c r="B2176" s="1" t="s">
        <v>8615</v>
      </c>
      <c r="C2176" s="1" t="s">
        <v>8616</v>
      </c>
      <c r="D2176" s="3" t="str">
        <f ca="1">IFERROR(__xludf.DUMMYFUNCTION("PROPER(REGEXEXTRACT(B2240, ""(?:https?:\/\/)?(?:www\.)?([a-zA-Z0-9-]+)\.""))"),"Skyscanner")</f>
        <v>Skyscanner</v>
      </c>
      <c r="E2176" s="1" t="s">
        <v>8617</v>
      </c>
      <c r="F2176" s="1">
        <v>15.162330900000001</v>
      </c>
      <c r="G2176" s="1">
        <v>120.5921913</v>
      </c>
      <c r="H2176" s="1" t="s">
        <v>8618</v>
      </c>
      <c r="I2176" s="1" t="s">
        <v>41</v>
      </c>
      <c r="J2176" s="1">
        <f>IF(K2176="URBAN",1,IF(K2176="SUBURBAN",2,IF(K2176="RURAL",3,"")))</f>
        <v>2</v>
      </c>
      <c r="K2176" s="1" t="s">
        <v>84</v>
      </c>
      <c r="L2176" s="18">
        <v>46082</v>
      </c>
      <c r="M2176" s="49">
        <v>0.58333333333333337</v>
      </c>
      <c r="N2176" s="18">
        <v>46083</v>
      </c>
      <c r="O2176" s="56">
        <v>0.5</v>
      </c>
      <c r="P2176" s="31" t="str">
        <f>TEXT($L2176, "dddd")</f>
        <v>Sunday</v>
      </c>
      <c r="Q2176" s="39" t="s">
        <v>111</v>
      </c>
      <c r="R2176" s="39">
        <v>1620</v>
      </c>
      <c r="S2176" s="1" t="str">
        <f>IF(OR(MONTH(L2176)=12, MONTH(L2176)&lt;=5), "Dry Season", "Wet Season")</f>
        <v>Dry Season</v>
      </c>
      <c r="T2176" s="1">
        <v>1</v>
      </c>
      <c r="U2176" s="1">
        <v>1</v>
      </c>
      <c r="V2176" s="1">
        <v>0</v>
      </c>
      <c r="W2176" s="2">
        <f>IF(ISNUMBER(SEARCH("N/A", X2176)), 0, 1)</f>
        <v>1</v>
      </c>
      <c r="X2176" s="1" t="s">
        <v>977</v>
      </c>
      <c r="Y2176" s="1">
        <v>15.167270800000001</v>
      </c>
      <c r="Z2176" s="1">
        <v>120.5801134</v>
      </c>
      <c r="AA2176" s="11" cm="1">
        <f t="array" ref="AA2176">IF(ISBLANK(Y2176), 0, VINCentyInvDistance(F2176,G2176,Y2176,Z2176))</f>
        <v>1408.3803192631358</v>
      </c>
      <c r="AB2176" s="1">
        <v>1</v>
      </c>
      <c r="AC2176" s="1">
        <v>8</v>
      </c>
      <c r="AD2176" s="1">
        <v>3.1</v>
      </c>
      <c r="AE2176" s="1">
        <v>32</v>
      </c>
      <c r="AF2176" s="1">
        <v>1</v>
      </c>
      <c r="AG2176" s="1" t="s">
        <v>978</v>
      </c>
      <c r="AH2176" s="1" t="s">
        <v>274</v>
      </c>
      <c r="AI2176" s="1" t="str">
        <f>TRIM(MID(SUBSTITUTE($H2176,",",REPT(" ",200)),(LEN($H2176)-LEN(SUBSTITUTE($H2176,",",""))-2)*200+1,200))</f>
        <v>Central Luzon</v>
      </c>
      <c r="AJ2176" s="1" t="s">
        <v>55</v>
      </c>
      <c r="AK2176" t="s">
        <v>8619</v>
      </c>
      <c r="AL2176" s="2">
        <v>0</v>
      </c>
      <c r="AM2176" s="1"/>
    </row>
    <row r="2177" spans="1:39" ht="12.75" customHeight="1">
      <c r="A2177" s="1"/>
      <c r="B2177" s="1" t="s">
        <v>8620</v>
      </c>
      <c r="C2177" s="1" t="s">
        <v>8621</v>
      </c>
      <c r="D2177" s="3" t="str">
        <f ca="1">IFERROR(__xludf.DUMMYFUNCTION("PROPER(REGEXEXTRACT(B2241, ""(?:https?:\/\/)?(?:www\.)?([a-zA-Z0-9-]+)\.""))"),"Skyscanner")</f>
        <v>Skyscanner</v>
      </c>
      <c r="E2177" s="1" t="s">
        <v>8622</v>
      </c>
      <c r="F2177" s="1">
        <v>15.1631278</v>
      </c>
      <c r="G2177" s="1">
        <v>120.57507560000001</v>
      </c>
      <c r="H2177" s="1" t="s">
        <v>8623</v>
      </c>
      <c r="I2177" s="1" t="s">
        <v>41</v>
      </c>
      <c r="J2177" s="1">
        <f>IF(K2177="URBAN",1,IF(K2177="SUBURBAN",2,IF(K2177="RURAL",3,"")))</f>
        <v>2</v>
      </c>
      <c r="K2177" s="1" t="s">
        <v>84</v>
      </c>
      <c r="L2177" s="18">
        <v>46082</v>
      </c>
      <c r="M2177" s="49">
        <v>0.58333333333333337</v>
      </c>
      <c r="N2177" s="18">
        <v>46083</v>
      </c>
      <c r="O2177" s="56">
        <v>0.41666666666666669</v>
      </c>
      <c r="P2177" s="31" t="str">
        <f>TEXT($L2177, "dddd")</f>
        <v>Sunday</v>
      </c>
      <c r="Q2177" s="39" t="s">
        <v>111</v>
      </c>
      <c r="R2177" s="39">
        <v>1601</v>
      </c>
      <c r="S2177" s="1" t="str">
        <f>IF(OR(MONTH(L2177)=12, MONTH(L2177)&lt;=5), "Dry Season", "Wet Season")</f>
        <v>Dry Season</v>
      </c>
      <c r="T2177" s="1">
        <v>1</v>
      </c>
      <c r="U2177" s="1">
        <v>0</v>
      </c>
      <c r="V2177" s="1">
        <v>0</v>
      </c>
      <c r="W2177" s="2">
        <f>IF(ISNUMBER(SEARCH("N/A", X2177)), 0, 1)</f>
        <v>1</v>
      </c>
      <c r="X2177" s="1" t="s">
        <v>977</v>
      </c>
      <c r="Y2177" s="1">
        <v>15.167270800000001</v>
      </c>
      <c r="Z2177" s="1">
        <v>120.5801134</v>
      </c>
      <c r="AA2177" s="11" cm="1">
        <f t="array" ref="AA2177">IF(ISBLANK(Y2177), 0, VINCentyInvDistance(F2177,G2177,Y2177,Z2177))</f>
        <v>709.41266577631836</v>
      </c>
      <c r="AB2177" s="1">
        <v>0</v>
      </c>
      <c r="AC2177" s="1">
        <v>4.8</v>
      </c>
      <c r="AD2177" s="1">
        <v>4.3</v>
      </c>
      <c r="AE2177" s="1">
        <v>16</v>
      </c>
      <c r="AF2177" s="1">
        <v>1</v>
      </c>
      <c r="AG2177" s="1" t="s">
        <v>978</v>
      </c>
      <c r="AH2177" s="1" t="s">
        <v>274</v>
      </c>
      <c r="AI2177" s="1" t="str">
        <f>TRIM(MID(SUBSTITUTE($H2177,",",REPT(" ",200)),(LEN($H2177)-LEN(SUBSTITUTE($H2177,",",""))-2)*200+1,200))</f>
        <v>Central Luzon</v>
      </c>
      <c r="AJ2177" s="1" t="s">
        <v>55</v>
      </c>
      <c r="AK2177" t="s">
        <v>17237</v>
      </c>
      <c r="AL2177" s="2">
        <v>0</v>
      </c>
      <c r="AM2177" s="1"/>
    </row>
    <row r="2178" spans="1:39" ht="12.75" customHeight="1">
      <c r="A2178" s="1"/>
      <c r="B2178" s="1" t="s">
        <v>8624</v>
      </c>
      <c r="C2178" s="1" t="s">
        <v>8625</v>
      </c>
      <c r="D2178" s="3" t="str">
        <f ca="1">IFERROR(__xludf.DUMMYFUNCTION("PROPER(REGEXEXTRACT(B2242, ""(?:https?:\/\/)?(?:www\.)?([a-zA-Z0-9-]+)\.""))"),"Skyscanner")</f>
        <v>Skyscanner</v>
      </c>
      <c r="E2178" s="1" t="s">
        <v>8626</v>
      </c>
      <c r="F2178" s="1">
        <v>15.165577799999999</v>
      </c>
      <c r="G2178" s="1">
        <v>120.5789142</v>
      </c>
      <c r="H2178" s="1" t="s">
        <v>8580</v>
      </c>
      <c r="I2178" s="1" t="s">
        <v>41</v>
      </c>
      <c r="J2178" s="1">
        <f>IF(K2178="URBAN",1,IF(K2178="SUBURBAN",2,IF(K2178="RURAL",3,"")))</f>
        <v>2</v>
      </c>
      <c r="K2178" s="1" t="s">
        <v>84</v>
      </c>
      <c r="L2178" s="18">
        <v>46082</v>
      </c>
      <c r="M2178" s="49">
        <v>0.58333333333333337</v>
      </c>
      <c r="N2178" s="18">
        <v>46083</v>
      </c>
      <c r="O2178" s="56">
        <v>0.5</v>
      </c>
      <c r="P2178" s="31" t="str">
        <f>TEXT($L2178, "dddd")</f>
        <v>Sunday</v>
      </c>
      <c r="Q2178" s="39" t="s">
        <v>111</v>
      </c>
      <c r="R2178" s="39">
        <v>1376</v>
      </c>
      <c r="S2178" s="1" t="str">
        <f>IF(OR(MONTH(L2178)=12, MONTH(L2178)&lt;=5), "Dry Season", "Wet Season")</f>
        <v>Dry Season</v>
      </c>
      <c r="T2178" s="1">
        <v>1</v>
      </c>
      <c r="U2178" s="1">
        <v>0</v>
      </c>
      <c r="V2178" s="1">
        <v>1</v>
      </c>
      <c r="W2178" s="2">
        <f>IF(ISNUMBER(SEARCH("N/A", X2178)), 0, 1)</f>
        <v>1</v>
      </c>
      <c r="X2178" s="1" t="s">
        <v>977</v>
      </c>
      <c r="Y2178" s="1">
        <v>15.167270800000001</v>
      </c>
      <c r="Z2178" s="1">
        <v>120.5801134</v>
      </c>
      <c r="AA2178" s="11" cm="1">
        <f t="array" ref="AA2178">IF(ISBLANK(Y2178), 0, VINCentyInvDistance(F2178,G2178,Y2178,Z2178))</f>
        <v>227.37957530134878</v>
      </c>
      <c r="AB2178" s="1">
        <v>0</v>
      </c>
      <c r="AC2178" s="1">
        <v>10</v>
      </c>
      <c r="AD2178" s="1">
        <v>3.3</v>
      </c>
      <c r="AE2178" s="1">
        <v>4</v>
      </c>
      <c r="AF2178" s="1">
        <v>1</v>
      </c>
      <c r="AG2178" s="1" t="s">
        <v>978</v>
      </c>
      <c r="AH2178" s="1" t="s">
        <v>274</v>
      </c>
      <c r="AI2178" s="1" t="str">
        <f>TRIM(MID(SUBSTITUTE($H2178,",",REPT(" ",200)),(LEN($H2178)-LEN(SUBSTITUTE($H2178,",",""))-2)*200+1,200))</f>
        <v>Central Luzon</v>
      </c>
      <c r="AJ2178" s="1" t="s">
        <v>55</v>
      </c>
      <c r="AK2178" t="s">
        <v>17238</v>
      </c>
      <c r="AL2178" s="2">
        <v>0</v>
      </c>
      <c r="AM2178" s="1"/>
    </row>
    <row r="2179" spans="1:39" ht="12.75" customHeight="1">
      <c r="A2179" s="1"/>
      <c r="B2179" s="1" t="s">
        <v>8627</v>
      </c>
      <c r="C2179" s="1" t="s">
        <v>8628</v>
      </c>
      <c r="D2179" s="3" t="str">
        <f ca="1">IFERROR(__xludf.DUMMYFUNCTION("PROPER(REGEXEXTRACT(B2243, ""(?:https?:\/\/)?(?:www\.)?([a-zA-Z0-9-]+)\.""))"),"Google")</f>
        <v>Google</v>
      </c>
      <c r="E2179" s="1" t="s">
        <v>8629</v>
      </c>
      <c r="F2179" s="1">
        <v>15.1655696</v>
      </c>
      <c r="G2179" s="1">
        <v>120.58573819999999</v>
      </c>
      <c r="H2179" s="1" t="s">
        <v>8630</v>
      </c>
      <c r="I2179" s="1" t="s">
        <v>41</v>
      </c>
      <c r="J2179" s="1">
        <f>IF(K2179="URBAN",1,IF(K2179="SUBURBAN",2,IF(K2179="RURAL",3,"")))</f>
        <v>2</v>
      </c>
      <c r="K2179" s="1" t="s">
        <v>84</v>
      </c>
      <c r="L2179" s="18">
        <v>46082</v>
      </c>
      <c r="M2179" s="49">
        <v>0.625</v>
      </c>
      <c r="N2179" s="18">
        <v>46083</v>
      </c>
      <c r="O2179" s="56">
        <v>0.5</v>
      </c>
      <c r="P2179" s="31" t="str">
        <f>TEXT($L2179, "dddd")</f>
        <v>Sunday</v>
      </c>
      <c r="Q2179" s="39" t="s">
        <v>111</v>
      </c>
      <c r="R2179" s="39">
        <v>1395</v>
      </c>
      <c r="S2179" s="1" t="str">
        <f>IF(OR(MONTH(L2179)=12, MONTH(L2179)&lt;=5), "Dry Season", "Wet Season")</f>
        <v>Dry Season</v>
      </c>
      <c r="T2179" s="1">
        <v>1</v>
      </c>
      <c r="U2179" s="1">
        <v>0</v>
      </c>
      <c r="V2179" s="1">
        <v>0</v>
      </c>
      <c r="W2179" s="2">
        <f>IF(ISNUMBER(SEARCH("N/A", X2179)), 0, 1)</f>
        <v>0</v>
      </c>
      <c r="X2179" s="1" t="s">
        <v>44</v>
      </c>
      <c r="Y2179" s="1"/>
      <c r="Z2179" s="1"/>
      <c r="AA2179" s="11" cm="1">
        <f t="array" ref="AA2179">IF(ISBLANK(Y2179), 0, VINCentyInvDistance(F2179,G2179,Y2179,Z2179))</f>
        <v>0</v>
      </c>
      <c r="AB2179" s="1">
        <v>0</v>
      </c>
      <c r="AC2179" s="1">
        <v>0</v>
      </c>
      <c r="AD2179" s="1">
        <v>0</v>
      </c>
      <c r="AE2179" s="1">
        <v>184</v>
      </c>
      <c r="AF2179" s="1">
        <v>1</v>
      </c>
      <c r="AG2179" s="1" t="str">
        <f>TRIM(MID(SUBSTITUTE($H2179,",",REPT(" ",200)),(LEN($H2179)-LEN(SUBSTITUTE($H2179,",",""))-4)*200+1,200))</f>
        <v>Ninoy Aquino</v>
      </c>
      <c r="AH2179" s="1" t="str">
        <f>TRIM(MID(SUBSTITUTE($H2179,",",REPT(" ",200)),(LEN($H2179)-LEN(SUBSTITUTE($H2179,",",""))-3)*200+1,200))</f>
        <v>Angeles</v>
      </c>
      <c r="AI2179" s="1" t="str">
        <f>TRIM(MID(SUBSTITUTE($H2179,",",REPT(" ",200)),(LEN($H2179)-LEN(SUBSTITUTE($H2179,",",""))-2)*200+1,200))</f>
        <v>Central Luzon</v>
      </c>
      <c r="AJ2179" s="1" t="str">
        <f>TRIM(MID(SUBSTITUTE($H2179,",",REPT(" ",200)),(LEN($H2179)-LEN(SUBSTITUTE($H2179,",",""))-0)*200+1,200))</f>
        <v>Philippines</v>
      </c>
      <c r="AL2179" s="2">
        <v>0</v>
      </c>
      <c r="AM2179" s="1"/>
    </row>
    <row r="2180" spans="1:39" ht="12.75" customHeight="1">
      <c r="A2180" s="1"/>
      <c r="B2180" s="1" t="s">
        <v>8631</v>
      </c>
      <c r="C2180" s="1" t="s">
        <v>8632</v>
      </c>
      <c r="D2180" s="3" t="str">
        <f ca="1">IFERROR(__xludf.DUMMYFUNCTION("PROPER(REGEXEXTRACT(B2244, ""(?:https?:\/\/)?(?:www\.)?([a-zA-Z0-9-]+)\.""))"),"Skyscanner")</f>
        <v>Skyscanner</v>
      </c>
      <c r="E2180" s="1" t="s">
        <v>8633</v>
      </c>
      <c r="F2180" s="1">
        <v>15.171453</v>
      </c>
      <c r="G2180" s="1">
        <v>120.59039370000001</v>
      </c>
      <c r="H2180" s="1" t="s">
        <v>8634</v>
      </c>
      <c r="I2180" s="1" t="s">
        <v>41</v>
      </c>
      <c r="J2180" s="1">
        <f>IF(K2180="URBAN",1,IF(K2180="SUBURBAN",2,IF(K2180="RURAL",3,"")))</f>
        <v>2</v>
      </c>
      <c r="K2180" s="1" t="s">
        <v>84</v>
      </c>
      <c r="L2180" s="18">
        <v>46082</v>
      </c>
      <c r="M2180" s="49">
        <v>0.58333333333333337</v>
      </c>
      <c r="N2180" s="18">
        <v>46083</v>
      </c>
      <c r="O2180" s="56">
        <v>0.5</v>
      </c>
      <c r="P2180" s="31" t="str">
        <f>TEXT($L2180, "dddd")</f>
        <v>Sunday</v>
      </c>
      <c r="Q2180" s="39" t="s">
        <v>111</v>
      </c>
      <c r="R2180" s="39">
        <v>800</v>
      </c>
      <c r="S2180" s="1" t="str">
        <f>IF(OR(MONTH(L2180)=12, MONTH(L2180)&lt;=5), "Dry Season", "Wet Season")</f>
        <v>Dry Season</v>
      </c>
      <c r="T2180" s="1">
        <v>1</v>
      </c>
      <c r="U2180" s="1">
        <v>0</v>
      </c>
      <c r="V2180" s="1">
        <v>1</v>
      </c>
      <c r="W2180" s="2">
        <f>IF(ISNUMBER(SEARCH("N/A", X2180)), 0, 1)</f>
        <v>1</v>
      </c>
      <c r="X2180" s="1" t="s">
        <v>977</v>
      </c>
      <c r="Y2180" s="1">
        <v>15.167270800000001</v>
      </c>
      <c r="Z2180" s="1">
        <v>120.5801134</v>
      </c>
      <c r="AA2180" s="11" cm="1">
        <f t="array" ref="AA2180">IF(ISBLANK(Y2180), 0, VINCentyInvDistance(F2180,G2180,Y2180,Z2180))</f>
        <v>1197.7809055733201</v>
      </c>
      <c r="AB2180" s="1">
        <v>0</v>
      </c>
      <c r="AC2180" s="1">
        <v>8</v>
      </c>
      <c r="AD2180" s="1">
        <v>3.7</v>
      </c>
      <c r="AE2180" s="1">
        <v>128</v>
      </c>
      <c r="AF2180" s="1">
        <v>1</v>
      </c>
      <c r="AG2180" s="1" t="s">
        <v>978</v>
      </c>
      <c r="AH2180" s="1" t="s">
        <v>274</v>
      </c>
      <c r="AI2180" s="1" t="str">
        <f>TRIM(MID(SUBSTITUTE($H2180,",",REPT(" ",200)),(LEN($H2180)-LEN(SUBSTITUTE($H2180,",",""))-2)*200+1,200))</f>
        <v>Central Luzon</v>
      </c>
      <c r="AJ2180" s="1" t="s">
        <v>55</v>
      </c>
      <c r="AK2180" t="s">
        <v>8635</v>
      </c>
      <c r="AL2180" s="2">
        <v>0</v>
      </c>
      <c r="AM2180" s="1"/>
    </row>
    <row r="2181" spans="1:39" ht="12.75" customHeight="1">
      <c r="A2181" s="1"/>
      <c r="B2181" s="1" t="s">
        <v>8636</v>
      </c>
      <c r="C2181" s="1" t="s">
        <v>8637</v>
      </c>
      <c r="D2181" s="3" t="str">
        <f ca="1">IFERROR(__xludf.DUMMYFUNCTION("PROPER(REGEXEXTRACT(B2245, ""(?:https?:\/\/)?(?:www\.)?([a-zA-Z0-9-]+)\.""))"),"Skyscanner")</f>
        <v>Skyscanner</v>
      </c>
      <c r="E2181" s="1" t="s">
        <v>8638</v>
      </c>
      <c r="F2181" s="1">
        <v>15.1991862</v>
      </c>
      <c r="G2181" s="1">
        <v>120.522041</v>
      </c>
      <c r="H2181" s="1" t="s">
        <v>8639</v>
      </c>
      <c r="I2181" s="1" t="s">
        <v>41</v>
      </c>
      <c r="J2181" s="1">
        <f>IF(K2181="URBAN",1,IF(K2181="SUBURBAN",2,IF(K2181="RURAL",3,"")))</f>
        <v>2</v>
      </c>
      <c r="K2181" s="1" t="s">
        <v>84</v>
      </c>
      <c r="L2181" s="18">
        <v>46082</v>
      </c>
      <c r="M2181" s="49">
        <v>0.58333333333333337</v>
      </c>
      <c r="N2181" s="18">
        <v>46083</v>
      </c>
      <c r="O2181" s="56">
        <v>0.5</v>
      </c>
      <c r="P2181" s="31" t="str">
        <f>TEXT($L2181, "dddd")</f>
        <v>Sunday</v>
      </c>
      <c r="Q2181" s="39" t="s">
        <v>111</v>
      </c>
      <c r="R2181" s="39">
        <v>3491</v>
      </c>
      <c r="S2181" s="1" t="str">
        <f>IF(OR(MONTH(L2181)=12, MONTH(L2181)&lt;=5), "Dry Season", "Wet Season")</f>
        <v>Dry Season</v>
      </c>
      <c r="T2181" s="1">
        <v>1</v>
      </c>
      <c r="U2181" s="1">
        <v>0</v>
      </c>
      <c r="V2181" s="1">
        <v>0</v>
      </c>
      <c r="W2181" s="2">
        <f>IF(ISNUMBER(SEARCH("N/A", X2181)), 0, 1)</f>
        <v>1</v>
      </c>
      <c r="X2181" s="1" t="s">
        <v>1613</v>
      </c>
      <c r="Y2181" s="1">
        <v>14.585597</v>
      </c>
      <c r="Z2181" s="1">
        <v>121.05717</v>
      </c>
      <c r="AA2181" s="11" cm="1">
        <f t="array" ref="AA2181">IF(ISBLANK(Y2181), 0, VINCentyInvDistance(F2181,G2181,Y2181,Z2181))</f>
        <v>89022.508602809874</v>
      </c>
      <c r="AB2181" s="1">
        <v>0</v>
      </c>
      <c r="AC2181" s="1">
        <v>0</v>
      </c>
      <c r="AD2181" s="1">
        <v>0</v>
      </c>
      <c r="AE2181" s="1">
        <v>141</v>
      </c>
      <c r="AF2181" s="1">
        <v>1</v>
      </c>
      <c r="AG2181" s="1" t="s">
        <v>6849</v>
      </c>
      <c r="AH2181" s="1" t="s">
        <v>6850</v>
      </c>
      <c r="AI2181" s="1" t="str">
        <f>TRIM(MID(SUBSTITUTE($H2181,",",REPT(" ",200)),(LEN($H2181)-LEN(SUBSTITUTE($H2181,",",""))-2)*200+1,200))</f>
        <v>Central Luzon</v>
      </c>
      <c r="AJ2181" s="1" t="s">
        <v>55</v>
      </c>
      <c r="AK2181" t="s">
        <v>8640</v>
      </c>
      <c r="AL2181" s="2">
        <v>0</v>
      </c>
      <c r="AM2181" s="1"/>
    </row>
    <row r="2182" spans="1:39" ht="12.75" customHeight="1">
      <c r="A2182" s="1"/>
      <c r="B2182" s="1" t="s">
        <v>8641</v>
      </c>
      <c r="C2182" s="1" t="s">
        <v>8642</v>
      </c>
      <c r="D2182" s="3" t="str">
        <f ca="1">IFERROR(__xludf.DUMMYFUNCTION("PROPER(REGEXEXTRACT(B2246, ""(?:https?:\/\/)?(?:www\.)?([a-zA-Z0-9-]+)\.""))"),"Skyscanner")</f>
        <v>Skyscanner</v>
      </c>
      <c r="E2182" s="1" t="s">
        <v>5059</v>
      </c>
      <c r="F2182" s="1">
        <v>15.199185999999999</v>
      </c>
      <c r="G2182" s="1">
        <v>120.522041</v>
      </c>
      <c r="H2182" s="1" t="s">
        <v>8639</v>
      </c>
      <c r="I2182" s="1" t="s">
        <v>41</v>
      </c>
      <c r="J2182" s="1">
        <f>IF(K2182="URBAN",1,IF(K2182="SUBURBAN",2,IF(K2182="RURAL",3,"")))</f>
        <v>2</v>
      </c>
      <c r="K2182" s="1" t="s">
        <v>84</v>
      </c>
      <c r="L2182" s="18">
        <v>46082</v>
      </c>
      <c r="M2182" s="49">
        <v>0.58333333333333337</v>
      </c>
      <c r="N2182" s="18">
        <v>46083</v>
      </c>
      <c r="O2182" s="56">
        <v>0.5</v>
      </c>
      <c r="P2182" s="31" t="str">
        <f>TEXT($L2182, "dddd")</f>
        <v>Sunday</v>
      </c>
      <c r="Q2182" s="39" t="s">
        <v>111</v>
      </c>
      <c r="R2182" s="39">
        <v>802</v>
      </c>
      <c r="S2182" s="1" t="str">
        <f>IF(OR(MONTH(L2182)=12, MONTH(L2182)&lt;=5), "Dry Season", "Wet Season")</f>
        <v>Dry Season</v>
      </c>
      <c r="T2182" s="1">
        <v>1</v>
      </c>
      <c r="U2182" s="1">
        <v>0</v>
      </c>
      <c r="V2182" s="1">
        <v>1</v>
      </c>
      <c r="W2182" s="2">
        <f>IF(ISNUMBER(SEARCH("N/A", X2182)), 0, 1)</f>
        <v>0</v>
      </c>
      <c r="X2182" s="1" t="s">
        <v>44</v>
      </c>
      <c r="Y2182" s="1"/>
      <c r="Z2182" s="1"/>
      <c r="AA2182" s="11" cm="1">
        <f t="array" ref="AA2182">IF(ISBLANK(Y2182), 0, VINCentyInvDistance(F2182,G2182,Y2182,Z2182))</f>
        <v>0</v>
      </c>
      <c r="AB2182" s="1">
        <v>1</v>
      </c>
      <c r="AC2182" s="1">
        <v>8.8000000000000007</v>
      </c>
      <c r="AD2182" s="1">
        <v>3.5</v>
      </c>
      <c r="AE2182" s="1">
        <v>20</v>
      </c>
      <c r="AF2182" s="1">
        <v>1</v>
      </c>
      <c r="AG2182" s="1" t="s">
        <v>273</v>
      </c>
      <c r="AH2182" s="1" t="s">
        <v>274</v>
      </c>
      <c r="AI2182" s="1"/>
      <c r="AJ2182" s="1" t="s">
        <v>55</v>
      </c>
      <c r="AK2182" t="s">
        <v>17239</v>
      </c>
      <c r="AL2182" s="1">
        <v>5</v>
      </c>
      <c r="AM2182" s="1" t="s">
        <v>8643</v>
      </c>
    </row>
    <row r="2183" spans="1:39" ht="12.75" customHeight="1">
      <c r="A2183" s="1"/>
      <c r="B2183" s="1" t="s">
        <v>5061</v>
      </c>
      <c r="C2183" s="1" t="s">
        <v>8644</v>
      </c>
      <c r="D2183" s="3" t="str">
        <f ca="1">IFERROR(__xludf.DUMMYFUNCTION("PROPER(REGEXEXTRACT(B2247, ""(?:https?:\/\/)?(?:www\.)?([a-zA-Z0-9-]+)\.""))"),"Skyscanner")</f>
        <v>Skyscanner</v>
      </c>
      <c r="E2183" s="1" t="s">
        <v>8645</v>
      </c>
      <c r="F2183" s="1">
        <v>15.1634574</v>
      </c>
      <c r="G2183" s="1">
        <v>120.574665</v>
      </c>
      <c r="H2183" s="1" t="s">
        <v>8646</v>
      </c>
      <c r="I2183" s="1" t="s">
        <v>41</v>
      </c>
      <c r="J2183" s="1">
        <f>IF(K2183="URBAN",1,IF(K2183="SUBURBAN",2,IF(K2183="RURAL",3,"")))</f>
        <v>2</v>
      </c>
      <c r="K2183" s="1" t="s">
        <v>84</v>
      </c>
      <c r="L2183" s="18">
        <v>46082</v>
      </c>
      <c r="M2183" s="49">
        <v>0.58333333333333337</v>
      </c>
      <c r="N2183" s="18">
        <v>46083</v>
      </c>
      <c r="O2183" s="56">
        <v>0.5</v>
      </c>
      <c r="P2183" s="31" t="str">
        <f>TEXT($L2183, "dddd")</f>
        <v>Sunday</v>
      </c>
      <c r="Q2183" s="39" t="s">
        <v>111</v>
      </c>
      <c r="R2183" s="39">
        <v>1580</v>
      </c>
      <c r="S2183" s="1" t="str">
        <f>IF(OR(MONTH(L2183)=12, MONTH(L2183)&lt;=5), "Dry Season", "Wet Season")</f>
        <v>Dry Season</v>
      </c>
      <c r="T2183" s="1">
        <v>1</v>
      </c>
      <c r="U2183" s="1">
        <v>0</v>
      </c>
      <c r="V2183" s="1">
        <v>0</v>
      </c>
      <c r="W2183" s="2">
        <f>IF(ISNUMBER(SEARCH("N/A", X2183)), 0, 1)</f>
        <v>1</v>
      </c>
      <c r="X2183" s="1" t="s">
        <v>977</v>
      </c>
      <c r="Y2183" s="1">
        <v>15.167270800000001</v>
      </c>
      <c r="Z2183" s="1">
        <v>120.5801134</v>
      </c>
      <c r="AA2183" s="11" cm="1">
        <f t="array" ref="AA2183">IF(ISBLANK(Y2183), 0, VINCentyInvDistance(F2183,G2183,Y2183,Z2183))</f>
        <v>721.72362316390468</v>
      </c>
      <c r="AB2183" s="1">
        <v>0</v>
      </c>
      <c r="AC2183" s="1">
        <v>7.8</v>
      </c>
      <c r="AD2183" s="1">
        <v>4.7</v>
      </c>
      <c r="AE2183" s="1">
        <v>13</v>
      </c>
      <c r="AF2183" s="1">
        <v>1</v>
      </c>
      <c r="AG2183" s="1" t="s">
        <v>978</v>
      </c>
      <c r="AH2183" s="1" t="s">
        <v>274</v>
      </c>
      <c r="AI2183" s="1" t="str">
        <f>TRIM(MID(SUBSTITUTE($H2183,",",REPT(" ",200)),(LEN($H2183)-LEN(SUBSTITUTE($H2183,",",""))-2)*200+1,200))</f>
        <v>Central Luzon</v>
      </c>
      <c r="AJ2183" s="1" t="s">
        <v>55</v>
      </c>
      <c r="AK2183" t="s">
        <v>960</v>
      </c>
      <c r="AL2183" s="2">
        <v>0</v>
      </c>
      <c r="AM2183" s="1"/>
    </row>
    <row r="2184" spans="1:39" ht="12.75" customHeight="1">
      <c r="A2184" s="1"/>
      <c r="B2184" s="1" t="s">
        <v>8647</v>
      </c>
      <c r="C2184" s="1" t="s">
        <v>8648</v>
      </c>
      <c r="D2184" s="3" t="str">
        <f ca="1">IFERROR(__xludf.DUMMYFUNCTION("PROPER(REGEXEXTRACT(B2248, ""(?:https?:\/\/)?(?:www\.)?([a-zA-Z0-9-]+)\.""))"),"Skyscanner")</f>
        <v>Skyscanner</v>
      </c>
      <c r="E2184" s="1" t="s">
        <v>8649</v>
      </c>
      <c r="F2184" s="1">
        <v>15.16456</v>
      </c>
      <c r="G2184" s="1">
        <v>120.58420700000001</v>
      </c>
      <c r="H2184" s="1" t="s">
        <v>8650</v>
      </c>
      <c r="I2184" s="1" t="s">
        <v>41</v>
      </c>
      <c r="J2184" s="1">
        <f>IF(K2184="URBAN",1,IF(K2184="SUBURBAN",2,IF(K2184="RURAL",3,"")))</f>
        <v>2</v>
      </c>
      <c r="K2184" s="1" t="s">
        <v>84</v>
      </c>
      <c r="L2184" s="18">
        <v>46082</v>
      </c>
      <c r="M2184" s="49">
        <v>0.625</v>
      </c>
      <c r="N2184" s="18">
        <v>46083</v>
      </c>
      <c r="O2184" s="56">
        <v>0.5</v>
      </c>
      <c r="P2184" s="31" t="str">
        <f>TEXT($L2184, "dddd")</f>
        <v>Sunday</v>
      </c>
      <c r="Q2184" s="39" t="s">
        <v>111</v>
      </c>
      <c r="R2184" s="39">
        <v>1785</v>
      </c>
      <c r="S2184" s="1" t="str">
        <f>IF(OR(MONTH(L2184)=12, MONTH(L2184)&lt;=5), "Dry Season", "Wet Season")</f>
        <v>Dry Season</v>
      </c>
      <c r="T2184" s="1">
        <v>1</v>
      </c>
      <c r="U2184" s="1">
        <v>0</v>
      </c>
      <c r="V2184" s="1">
        <v>0</v>
      </c>
      <c r="W2184" s="2">
        <f>IF(ISNUMBER(SEARCH("N/A", X2184)), 0, 1)</f>
        <v>1</v>
      </c>
      <c r="X2184" s="1" t="s">
        <v>977</v>
      </c>
      <c r="Y2184" s="1">
        <v>15.167270800000001</v>
      </c>
      <c r="Z2184" s="1">
        <v>120.5801134</v>
      </c>
      <c r="AA2184" s="11" cm="1">
        <f t="array" ref="AA2184">IF(ISBLANK(Y2184), 0, VINCentyInvDistance(F2184,G2184,Y2184,Z2184))</f>
        <v>532.45338934312144</v>
      </c>
      <c r="AB2184" s="1">
        <v>0</v>
      </c>
      <c r="AC2184" s="1">
        <v>8.4</v>
      </c>
      <c r="AD2184" s="1">
        <v>3.6</v>
      </c>
      <c r="AE2184" s="1">
        <v>10</v>
      </c>
      <c r="AF2184" s="1">
        <v>1</v>
      </c>
      <c r="AG2184" s="1" t="s">
        <v>978</v>
      </c>
      <c r="AH2184" s="1" t="s">
        <v>274</v>
      </c>
      <c r="AI2184" s="1" t="str">
        <f>TRIM(MID(SUBSTITUTE($H2184,",",REPT(" ",200)),(LEN($H2184)-LEN(SUBSTITUTE($H2184,",",""))-2)*200+1,200))</f>
        <v>Central Luzon</v>
      </c>
      <c r="AJ2184" s="1" t="s">
        <v>55</v>
      </c>
      <c r="AK2184" t="s">
        <v>17240</v>
      </c>
      <c r="AL2184" s="2">
        <v>0</v>
      </c>
      <c r="AM2184" s="1"/>
    </row>
    <row r="2185" spans="1:39" ht="12.75" customHeight="1">
      <c r="A2185" s="1"/>
      <c r="B2185" s="1" t="s">
        <v>8651</v>
      </c>
      <c r="C2185" s="1" t="s">
        <v>8652</v>
      </c>
      <c r="D2185" s="3" t="str">
        <f ca="1">IFERROR(__xludf.DUMMYFUNCTION("PROPER(REGEXEXTRACT(B2249, ""(?:https?:\/\/)?(?:www\.)?([a-zA-Z0-9-]+)\.""))"),"Skyscanner")</f>
        <v>Skyscanner</v>
      </c>
      <c r="E2185" s="1" t="s">
        <v>8653</v>
      </c>
      <c r="F2185" s="1">
        <v>15.166145800000001</v>
      </c>
      <c r="G2185" s="1">
        <v>120.5824405</v>
      </c>
      <c r="H2185" s="1" t="s">
        <v>8654</v>
      </c>
      <c r="I2185" s="1" t="s">
        <v>41</v>
      </c>
      <c r="J2185" s="1">
        <f>IF(K2185="URBAN",1,IF(K2185="SUBURBAN",2,IF(K2185="RURAL",3,"")))</f>
        <v>2</v>
      </c>
      <c r="K2185" s="1" t="s">
        <v>84</v>
      </c>
      <c r="L2185" s="18">
        <v>46082</v>
      </c>
      <c r="M2185" s="49">
        <v>0.58333333333333337</v>
      </c>
      <c r="N2185" s="18">
        <v>46083</v>
      </c>
      <c r="O2185" s="56">
        <v>0.5</v>
      </c>
      <c r="P2185" s="31" t="str">
        <f>TEXT($L2185, "dddd")</f>
        <v>Sunday</v>
      </c>
      <c r="Q2185" s="39" t="s">
        <v>111</v>
      </c>
      <c r="R2185" s="39">
        <v>1514</v>
      </c>
      <c r="S2185" s="1" t="str">
        <f>IF(OR(MONTH(L2185)=12, MONTH(L2185)&lt;=5), "Dry Season", "Wet Season")</f>
        <v>Dry Season</v>
      </c>
      <c r="T2185" s="1">
        <v>1</v>
      </c>
      <c r="U2185" s="1">
        <v>0</v>
      </c>
      <c r="V2185" s="1">
        <v>1</v>
      </c>
      <c r="W2185" s="2">
        <f>IF(ISNUMBER(SEARCH("N/A", X2185)), 0, 1)</f>
        <v>1</v>
      </c>
      <c r="X2185" s="1" t="s">
        <v>977</v>
      </c>
      <c r="Y2185" s="1">
        <v>15.167270800000001</v>
      </c>
      <c r="Z2185" s="1">
        <v>120.5801134</v>
      </c>
      <c r="AA2185" s="11" cm="1">
        <f t="array" ref="AA2185">IF(ISBLANK(Y2185), 0, VINCentyInvDistance(F2185,G2185,Y2185,Z2185))</f>
        <v>279.35384362134914</v>
      </c>
      <c r="AB2185" s="1">
        <v>0</v>
      </c>
      <c r="AC2185" s="1">
        <v>7.8</v>
      </c>
      <c r="AD2185" s="1">
        <v>4.0999999999999996</v>
      </c>
      <c r="AE2185" s="1">
        <v>249</v>
      </c>
      <c r="AF2185" s="1">
        <v>1</v>
      </c>
      <c r="AG2185" s="1" t="s">
        <v>978</v>
      </c>
      <c r="AH2185" s="1" t="s">
        <v>274</v>
      </c>
      <c r="AI2185" s="1" t="str">
        <f>TRIM(MID(SUBSTITUTE($H2185,",",REPT(" ",200)),(LEN($H2185)-LEN(SUBSTITUTE($H2185,",",""))-2)*200+1,200))</f>
        <v>Central Luzon</v>
      </c>
      <c r="AJ2185" s="1" t="s">
        <v>55</v>
      </c>
      <c r="AK2185" t="s">
        <v>17241</v>
      </c>
      <c r="AL2185" s="2">
        <v>0</v>
      </c>
      <c r="AM2185" s="1"/>
    </row>
    <row r="2186" spans="1:39" ht="12.75" customHeight="1">
      <c r="A2186" s="1"/>
      <c r="B2186" s="1" t="s">
        <v>8655</v>
      </c>
      <c r="C2186" s="1" t="s">
        <v>8656</v>
      </c>
      <c r="D2186" s="3" t="str">
        <f ca="1">IFERROR(__xludf.DUMMYFUNCTION("PROPER(REGEXEXTRACT(B2250, ""(?:https?:\/\/)?(?:www\.)?([a-zA-Z0-9-]+)\.""))"),"Skyscanner")</f>
        <v>Skyscanner</v>
      </c>
      <c r="E2186" s="1" t="s">
        <v>8657</v>
      </c>
      <c r="F2186" s="1">
        <v>15.1738012</v>
      </c>
      <c r="G2186" s="1">
        <v>120.5858322</v>
      </c>
      <c r="H2186" s="1" t="s">
        <v>8658</v>
      </c>
      <c r="I2186" s="1" t="s">
        <v>41</v>
      </c>
      <c r="J2186" s="1">
        <f>IF(K2186="URBAN",1,IF(K2186="SUBURBAN",2,IF(K2186="RURAL",3,"")))</f>
        <v>2</v>
      </c>
      <c r="K2186" s="1" t="s">
        <v>84</v>
      </c>
      <c r="L2186" s="18">
        <v>46082</v>
      </c>
      <c r="M2186" s="49">
        <v>0.58333333333333337</v>
      </c>
      <c r="N2186" s="18">
        <v>46083</v>
      </c>
      <c r="O2186" s="56">
        <v>0.5</v>
      </c>
      <c r="P2186" s="31" t="str">
        <f>TEXT($L2186, "dddd")</f>
        <v>Sunday</v>
      </c>
      <c r="Q2186" s="39" t="s">
        <v>111</v>
      </c>
      <c r="R2186" s="39">
        <v>1903</v>
      </c>
      <c r="S2186" s="1" t="str">
        <f>IF(OR(MONTH(L2186)=12, MONTH(L2186)&lt;=5), "Dry Season", "Wet Season")</f>
        <v>Dry Season</v>
      </c>
      <c r="T2186" s="1">
        <v>1</v>
      </c>
      <c r="U2186" s="1">
        <v>0</v>
      </c>
      <c r="V2186" s="1">
        <v>1</v>
      </c>
      <c r="W2186" s="2">
        <f>IF(ISNUMBER(SEARCH("N/A", X2186)), 0, 1)</f>
        <v>1</v>
      </c>
      <c r="X2186" s="1" t="s">
        <v>977</v>
      </c>
      <c r="Y2186" s="1">
        <v>15.167270800000001</v>
      </c>
      <c r="Z2186" s="1">
        <v>120.5801134</v>
      </c>
      <c r="AA2186" s="11" cm="1">
        <f t="array" ref="AA2186">IF(ISBLANK(Y2186), 0, VINCentyInvDistance(F2186,G2186,Y2186,Z2186))</f>
        <v>948.59562004814052</v>
      </c>
      <c r="AB2186" s="1">
        <v>0</v>
      </c>
      <c r="AC2186" s="1">
        <v>7.8</v>
      </c>
      <c r="AD2186" s="1">
        <v>4</v>
      </c>
      <c r="AE2186" s="1">
        <v>378</v>
      </c>
      <c r="AF2186" s="1">
        <v>1</v>
      </c>
      <c r="AG2186" s="1" t="s">
        <v>978</v>
      </c>
      <c r="AH2186" s="1" t="s">
        <v>274</v>
      </c>
      <c r="AI2186" s="1" t="str">
        <f>TRIM(MID(SUBSTITUTE($H2186,",",REPT(" ",200)),(LEN($H2186)-LEN(SUBSTITUTE($H2186,",",""))-2)*200+1,200))</f>
        <v>Central Luzon</v>
      </c>
      <c r="AJ2186" s="1" t="s">
        <v>55</v>
      </c>
      <c r="AK2186" t="s">
        <v>8659</v>
      </c>
      <c r="AL2186" s="2">
        <v>0</v>
      </c>
      <c r="AM2186" s="1"/>
    </row>
    <row r="2187" spans="1:39" ht="12.75" customHeight="1">
      <c r="A2187" s="1"/>
      <c r="B2187" s="1" t="s">
        <v>8660</v>
      </c>
      <c r="C2187" s="1" t="s">
        <v>8661</v>
      </c>
      <c r="D2187" s="3" t="str">
        <f ca="1">IFERROR(__xludf.DUMMYFUNCTION("PROPER(REGEXEXTRACT(B2251, ""(?:https?:\/\/)?(?:www\.)?([a-zA-Z0-9-]+)\.""))"),"Skyscanner")</f>
        <v>Skyscanner</v>
      </c>
      <c r="E2187" s="1" t="s">
        <v>8662</v>
      </c>
      <c r="F2187" s="1">
        <v>15.173800999999999</v>
      </c>
      <c r="G2187" s="1">
        <v>120.585832</v>
      </c>
      <c r="H2187" s="1" t="s">
        <v>8658</v>
      </c>
      <c r="I2187" s="1" t="s">
        <v>41</v>
      </c>
      <c r="J2187" s="1">
        <f>IF(K2187="URBAN",1,IF(K2187="SUBURBAN",2,IF(K2187="RURAL",3,"")))</f>
        <v>2</v>
      </c>
      <c r="K2187" s="1" t="s">
        <v>84</v>
      </c>
      <c r="L2187" s="18">
        <v>46082</v>
      </c>
      <c r="M2187" s="49">
        <v>0.58333333333333337</v>
      </c>
      <c r="N2187" s="18">
        <v>46083</v>
      </c>
      <c r="O2187" s="56">
        <v>0.5</v>
      </c>
      <c r="P2187" s="31" t="str">
        <f>TEXT($L2187, "dddd")</f>
        <v>Sunday</v>
      </c>
      <c r="Q2187" s="39" t="s">
        <v>111</v>
      </c>
      <c r="R2187" s="39">
        <v>1649</v>
      </c>
      <c r="S2187" s="1" t="str">
        <f>IF(OR(MONTH(L2187)=12, MONTH(L2187)&lt;=5), "Dry Season", "Wet Season")</f>
        <v>Dry Season</v>
      </c>
      <c r="T2187" s="1">
        <v>1</v>
      </c>
      <c r="U2187" s="1">
        <v>0</v>
      </c>
      <c r="V2187" s="1">
        <v>0</v>
      </c>
      <c r="W2187" s="2">
        <f>IF(ISNUMBER(SEARCH("N/A", X2187)), 0, 1)</f>
        <v>0</v>
      </c>
      <c r="X2187" s="1" t="s">
        <v>44</v>
      </c>
      <c r="Y2187" s="1"/>
      <c r="Z2187" s="1"/>
      <c r="AA2187" s="11" cm="1">
        <f t="array" ref="AA2187">IF(ISBLANK(Y2187), 0, VINCentyInvDistance(F2187,G2187,Y2187,Z2187))</f>
        <v>0</v>
      </c>
      <c r="AB2187" s="1">
        <v>0</v>
      </c>
      <c r="AC2187" s="1">
        <v>6</v>
      </c>
      <c r="AD2187" s="1">
        <v>4</v>
      </c>
      <c r="AE2187" s="1">
        <v>15</v>
      </c>
      <c r="AF2187" s="1">
        <v>1</v>
      </c>
      <c r="AG2187" s="1" t="s">
        <v>273</v>
      </c>
      <c r="AH2187" s="1" t="s">
        <v>274</v>
      </c>
      <c r="AI2187" s="1"/>
      <c r="AJ2187" s="1" t="s">
        <v>55</v>
      </c>
      <c r="AK2187" t="s">
        <v>17242</v>
      </c>
      <c r="AL2187" s="1">
        <v>2</v>
      </c>
      <c r="AM2187" s="1" t="s">
        <v>8663</v>
      </c>
    </row>
    <row r="2188" spans="1:39" ht="12.75" customHeight="1">
      <c r="A2188" s="1"/>
      <c r="B2188" s="1" t="s">
        <v>8664</v>
      </c>
      <c r="C2188" s="1" t="s">
        <v>8665</v>
      </c>
      <c r="D2188" s="3" t="str">
        <f ca="1">IFERROR(__xludf.DUMMYFUNCTION("PROPER(REGEXEXTRACT(B2252, ""(?:https?:\/\/)?(?:www\.)?([a-zA-Z0-9-]+)\.""))"),"Google")</f>
        <v>Google</v>
      </c>
      <c r="E2188" s="1" t="s">
        <v>8666</v>
      </c>
      <c r="F2188" s="1">
        <v>15.162936800000001</v>
      </c>
      <c r="G2188" s="1">
        <v>120.5839433</v>
      </c>
      <c r="H2188" s="1" t="s">
        <v>8667</v>
      </c>
      <c r="I2188" s="1" t="s">
        <v>41</v>
      </c>
      <c r="J2188" s="1">
        <f>IF(K2188="URBAN",1,IF(K2188="SUBURBAN",2,IF(K2188="RURAL",3,"")))</f>
        <v>2</v>
      </c>
      <c r="K2188" s="1" t="s">
        <v>84</v>
      </c>
      <c r="L2188" s="18">
        <v>46082</v>
      </c>
      <c r="M2188" s="49">
        <v>0.625</v>
      </c>
      <c r="N2188" s="18">
        <v>46083</v>
      </c>
      <c r="O2188" s="56">
        <v>0.5</v>
      </c>
      <c r="P2188" s="31" t="str">
        <f>TEXT($L2188, "dddd")</f>
        <v>Sunday</v>
      </c>
      <c r="Q2188" s="39" t="s">
        <v>111</v>
      </c>
      <c r="R2188" s="39">
        <v>1445</v>
      </c>
      <c r="S2188" s="1" t="str">
        <f>IF(OR(MONTH(L2188)=12, MONTH(L2188)&lt;=5), "Dry Season", "Wet Season")</f>
        <v>Dry Season</v>
      </c>
      <c r="T2188" s="1">
        <v>1</v>
      </c>
      <c r="U2188" s="1">
        <v>0</v>
      </c>
      <c r="V2188" s="1">
        <v>1</v>
      </c>
      <c r="W2188" s="2">
        <f>IF(ISNUMBER(SEARCH("N/A", X2188)), 0, 1)</f>
        <v>0</v>
      </c>
      <c r="X2188" s="1" t="s">
        <v>44</v>
      </c>
      <c r="Y2188" s="1"/>
      <c r="Z2188" s="1"/>
      <c r="AA2188" s="11" cm="1">
        <f t="array" ref="AA2188">IF(ISBLANK(Y2188), 0, VINCentyInvDistance(F2188,G2188,Y2188,Z2188))</f>
        <v>0</v>
      </c>
      <c r="AB2188" s="1">
        <v>0</v>
      </c>
      <c r="AC2188" s="1">
        <v>0</v>
      </c>
      <c r="AD2188" s="1">
        <v>0</v>
      </c>
      <c r="AE2188" s="1">
        <v>51</v>
      </c>
      <c r="AF2188" s="1">
        <v>1</v>
      </c>
      <c r="AG2188" s="1" t="str">
        <f>TRIM(MID(SUBSTITUTE($H2188,",",REPT(" ",200)),(LEN($H2188)-LEN(SUBSTITUTE($H2188,",",""))-4)*200+1,200))</f>
        <v>Amsic</v>
      </c>
      <c r="AH2188" s="1" t="str">
        <f>TRIM(MID(SUBSTITUTE($H2188,",",REPT(" ",200)),(LEN($H2188)-LEN(SUBSTITUTE($H2188,",",""))-3)*200+1,200))</f>
        <v>Angeles</v>
      </c>
      <c r="AI2188" s="1" t="str">
        <f>TRIM(MID(SUBSTITUTE($H2188,",",REPT(" ",200)),(LEN($H2188)-LEN(SUBSTITUTE($H2188,",",""))-2)*200+1,200))</f>
        <v>Central Luzon</v>
      </c>
      <c r="AJ2188" s="1" t="str">
        <f>TRIM(MID(SUBSTITUTE($H2188,",",REPT(" ",200)),(LEN($H2188)-LEN(SUBSTITUTE($H2188,",",""))-0)*200+1,200))</f>
        <v>Philippines</v>
      </c>
      <c r="AL2188" s="2">
        <v>0</v>
      </c>
      <c r="AM2188" s="1"/>
    </row>
    <row r="2189" spans="1:39" ht="12.75" customHeight="1">
      <c r="A2189" s="1"/>
      <c r="B2189" s="1" t="s">
        <v>8668</v>
      </c>
      <c r="C2189" s="1" t="s">
        <v>8669</v>
      </c>
      <c r="D2189" s="3" t="str">
        <f ca="1">IFERROR(__xludf.DUMMYFUNCTION("PROPER(REGEXEXTRACT(B2253, ""(?:https?:\/\/)?(?:www\.)?([a-zA-Z0-9-]+)\.""))"),"Skyscanner")</f>
        <v>Skyscanner</v>
      </c>
      <c r="E2189" s="1" t="s">
        <v>8670</v>
      </c>
      <c r="F2189" s="1">
        <v>15.1643624</v>
      </c>
      <c r="G2189" s="1">
        <v>120.583398</v>
      </c>
      <c r="H2189" s="1" t="s">
        <v>8671</v>
      </c>
      <c r="I2189" s="1" t="s">
        <v>41</v>
      </c>
      <c r="J2189" s="1">
        <f>IF(K2189="URBAN",1,IF(K2189="SUBURBAN",2,IF(K2189="RURAL",3,"")))</f>
        <v>2</v>
      </c>
      <c r="K2189" s="1" t="s">
        <v>84</v>
      </c>
      <c r="L2189" s="18">
        <v>46082</v>
      </c>
      <c r="M2189" s="49">
        <v>0.58333333333333337</v>
      </c>
      <c r="N2189" s="18">
        <v>46083</v>
      </c>
      <c r="O2189" s="56">
        <v>0.5</v>
      </c>
      <c r="P2189" s="31" t="str">
        <f>TEXT($L2189, "dddd")</f>
        <v>Sunday</v>
      </c>
      <c r="Q2189" s="39" t="s">
        <v>111</v>
      </c>
      <c r="R2189" s="39">
        <v>3095</v>
      </c>
      <c r="S2189" s="1" t="str">
        <f>IF(OR(MONTH(L2189)=12, MONTH(L2189)&lt;=5), "Dry Season", "Wet Season")</f>
        <v>Dry Season</v>
      </c>
      <c r="T2189" s="1">
        <v>1</v>
      </c>
      <c r="U2189" s="1">
        <v>0</v>
      </c>
      <c r="V2189" s="1">
        <v>0</v>
      </c>
      <c r="W2189" s="2">
        <f>IF(ISNUMBER(SEARCH("N/A", X2189)), 0, 1)</f>
        <v>1</v>
      </c>
      <c r="X2189" s="1" t="s">
        <v>977</v>
      </c>
      <c r="Y2189" s="1">
        <v>15.167270800000001</v>
      </c>
      <c r="Z2189" s="1">
        <v>120.5801134</v>
      </c>
      <c r="AA2189" s="11" cm="1">
        <f t="array" ref="AA2189">IF(ISBLANK(Y2189), 0, VINCentyInvDistance(F2189,G2189,Y2189,Z2189))</f>
        <v>477.66588523415669</v>
      </c>
      <c r="AB2189" s="1">
        <v>0</v>
      </c>
      <c r="AC2189" s="1">
        <v>8.6</v>
      </c>
      <c r="AD2189" s="1">
        <v>4.2</v>
      </c>
      <c r="AE2189" s="1">
        <v>28</v>
      </c>
      <c r="AF2189" s="1">
        <v>1</v>
      </c>
      <c r="AG2189" s="1" t="s">
        <v>978</v>
      </c>
      <c r="AH2189" s="1" t="s">
        <v>274</v>
      </c>
      <c r="AI2189" s="1" t="str">
        <f>TRIM(MID(SUBSTITUTE($H2189,",",REPT(" ",200)),(LEN($H2189)-LEN(SUBSTITUTE($H2189,",",""))-2)*200+1,200))</f>
        <v>Central Luzon</v>
      </c>
      <c r="AJ2189" s="1" t="s">
        <v>55</v>
      </c>
      <c r="AK2189" t="s">
        <v>16954</v>
      </c>
      <c r="AL2189" s="2">
        <v>0</v>
      </c>
      <c r="AM2189" s="1"/>
    </row>
    <row r="2190" spans="1:39" ht="12.75" customHeight="1">
      <c r="A2190" s="1"/>
      <c r="B2190" s="1" t="s">
        <v>8672</v>
      </c>
      <c r="C2190" s="1" t="s">
        <v>8673</v>
      </c>
      <c r="D2190" s="3" t="str">
        <f ca="1">IFERROR(__xludf.DUMMYFUNCTION("PROPER(REGEXEXTRACT(B2254, ""(?:https?:\/\/)?(?:www\.)?([a-zA-Z0-9-]+)\.""))"),"Google")</f>
        <v>Google</v>
      </c>
      <c r="E2190" s="1" t="s">
        <v>8674</v>
      </c>
      <c r="F2190" s="1">
        <v>15.1746471</v>
      </c>
      <c r="G2190" s="1">
        <v>120.515674</v>
      </c>
      <c r="H2190" s="1" t="s">
        <v>8675</v>
      </c>
      <c r="I2190" s="1" t="s">
        <v>41</v>
      </c>
      <c r="J2190" s="1">
        <f>IF(K2190="URBAN",1,IF(K2190="SUBURBAN",2,IF(K2190="RURAL",3,"")))</f>
        <v>2</v>
      </c>
      <c r="K2190" s="1" t="s">
        <v>84</v>
      </c>
      <c r="L2190" s="18">
        <v>46082</v>
      </c>
      <c r="M2190" s="49">
        <v>0.625</v>
      </c>
      <c r="N2190" s="18">
        <v>46083</v>
      </c>
      <c r="O2190" s="56">
        <v>0.5</v>
      </c>
      <c r="P2190" s="31" t="str">
        <f>TEXT($L2190, "dddd")</f>
        <v>Sunday</v>
      </c>
      <c r="Q2190" s="39" t="s">
        <v>111</v>
      </c>
      <c r="R2190" s="39">
        <v>2691</v>
      </c>
      <c r="S2190" s="1" t="str">
        <f>IF(OR(MONTH(L2190)=12, MONTH(L2190)&lt;=5), "Dry Season", "Wet Season")</f>
        <v>Dry Season</v>
      </c>
      <c r="T2190" s="1">
        <v>1</v>
      </c>
      <c r="U2190" s="1">
        <v>0</v>
      </c>
      <c r="V2190" s="1">
        <v>0</v>
      </c>
      <c r="W2190" s="2">
        <f>IF(ISNUMBER(SEARCH("N/A", X2190)), 0, 1)</f>
        <v>1</v>
      </c>
      <c r="X2190" s="1" t="s">
        <v>977</v>
      </c>
      <c r="Y2190" s="1">
        <v>15.167270800000001</v>
      </c>
      <c r="Z2190" s="1">
        <v>120.5801134</v>
      </c>
      <c r="AA2190" s="11" cm="1">
        <f t="array" ref="AA2190">IF(ISBLANK(Y2190), 0, VINCentyInvDistance(F2190,G2190,Y2190,Z2190))</f>
        <v>6972.8850078288424</v>
      </c>
      <c r="AB2190" s="1">
        <v>0</v>
      </c>
      <c r="AC2190" s="1">
        <v>0</v>
      </c>
      <c r="AD2190" s="1">
        <v>0</v>
      </c>
      <c r="AE2190" s="1">
        <v>126</v>
      </c>
      <c r="AF2190" s="1">
        <v>1</v>
      </c>
      <c r="AG2190" s="1" t="s">
        <v>978</v>
      </c>
      <c r="AH2190" s="1" t="s">
        <v>274</v>
      </c>
      <c r="AI2190" s="1" t="str">
        <f>TRIM(MID(SUBSTITUTE($H2190,",",REPT(" ",200)),(LEN($H2190)-LEN(SUBSTITUTE($H2190,",",""))-2)*200+1,200))</f>
        <v>Central Luzon</v>
      </c>
      <c r="AJ2190" s="1" t="s">
        <v>55</v>
      </c>
      <c r="AL2190" s="2">
        <v>0</v>
      </c>
      <c r="AM2190" s="1"/>
    </row>
    <row r="2191" spans="1:39" ht="12.75" customHeight="1">
      <c r="A2191" s="1"/>
      <c r="B2191" s="1" t="s">
        <v>8676</v>
      </c>
      <c r="C2191" s="1" t="s">
        <v>8677</v>
      </c>
      <c r="D2191" s="3" t="str">
        <f ca="1">IFERROR(__xludf.DUMMYFUNCTION("PROPER(REGEXEXTRACT(B2255, ""(?:https?:\/\/)?(?:www\.)?([a-zA-Z0-9-]+)\.""))"),"Skyscanner")</f>
        <v>Skyscanner</v>
      </c>
      <c r="E2191" s="1" t="s">
        <v>8678</v>
      </c>
      <c r="F2191" s="1">
        <v>15.174429999999999</v>
      </c>
      <c r="G2191" s="1">
        <v>120.51597</v>
      </c>
      <c r="H2191" s="1" t="s">
        <v>8675</v>
      </c>
      <c r="I2191" s="1" t="s">
        <v>41</v>
      </c>
      <c r="J2191" s="1">
        <f>IF(K2191="URBAN",1,IF(K2191="SUBURBAN",2,IF(K2191="RURAL",3,"")))</f>
        <v>2</v>
      </c>
      <c r="K2191" s="1" t="s">
        <v>84</v>
      </c>
      <c r="L2191" s="18">
        <v>46082</v>
      </c>
      <c r="M2191" s="49">
        <v>0.625</v>
      </c>
      <c r="N2191" s="18">
        <v>46083</v>
      </c>
      <c r="O2191" s="56">
        <v>0.5</v>
      </c>
      <c r="P2191" s="31" t="str">
        <f>TEXT($L2191, "dddd")</f>
        <v>Sunday</v>
      </c>
      <c r="Q2191" s="39" t="s">
        <v>111</v>
      </c>
      <c r="R2191" s="39">
        <v>2045</v>
      </c>
      <c r="S2191" s="1" t="str">
        <f>IF(OR(MONTH(L2191)=12, MONTH(L2191)&lt;=5), "Dry Season", "Wet Season")</f>
        <v>Dry Season</v>
      </c>
      <c r="T2191" s="1">
        <v>1</v>
      </c>
      <c r="U2191" s="1">
        <v>0</v>
      </c>
      <c r="V2191" s="1">
        <v>0</v>
      </c>
      <c r="W2191" s="2">
        <f>IF(ISNUMBER(SEARCH("N/A", X2191)), 0, 1)</f>
        <v>0</v>
      </c>
      <c r="X2191" s="1" t="s">
        <v>44</v>
      </c>
      <c r="Y2191" s="1"/>
      <c r="Z2191" s="1"/>
      <c r="AA2191" s="11" cm="1">
        <f t="array" ref="AA2191">IF(ISBLANK(Y2191), 0, VINCentyInvDistance(F2191,G2191,Y2191,Z2191))</f>
        <v>0</v>
      </c>
      <c r="AB2191" s="1">
        <v>0</v>
      </c>
      <c r="AC2191" s="1">
        <v>0</v>
      </c>
      <c r="AD2191" s="1">
        <v>0</v>
      </c>
      <c r="AE2191" s="1">
        <v>209</v>
      </c>
      <c r="AF2191" s="1">
        <v>1</v>
      </c>
      <c r="AG2191" s="1" t="s">
        <v>273</v>
      </c>
      <c r="AH2191" s="1" t="s">
        <v>274</v>
      </c>
      <c r="AI2191" s="1"/>
      <c r="AJ2191" s="1" t="s">
        <v>55</v>
      </c>
      <c r="AK2191" t="s">
        <v>17243</v>
      </c>
      <c r="AL2191" s="1">
        <v>3</v>
      </c>
      <c r="AM2191" s="1" t="s">
        <v>8679</v>
      </c>
    </row>
    <row r="2192" spans="1:39" ht="12.75" customHeight="1">
      <c r="A2192" s="1"/>
      <c r="B2192" s="1" t="s">
        <v>8680</v>
      </c>
      <c r="C2192" s="1" t="s">
        <v>8681</v>
      </c>
      <c r="D2192" s="3" t="str">
        <f ca="1">IFERROR(__xludf.DUMMYFUNCTION("PROPER(REGEXEXTRACT(B2256, ""(?:https?:\/\/)?(?:www\.)?([a-zA-Z0-9-]+)\.""))"),"Google")</f>
        <v>Google</v>
      </c>
      <c r="E2192" s="1" t="s">
        <v>8682</v>
      </c>
      <c r="F2192" s="1">
        <v>15.1649458</v>
      </c>
      <c r="G2192" s="1">
        <v>120.5887618</v>
      </c>
      <c r="H2192" s="1" t="s">
        <v>8683</v>
      </c>
      <c r="I2192" s="1" t="s">
        <v>41</v>
      </c>
      <c r="J2192" s="1">
        <f>IF(K2192="URBAN",1,IF(K2192="SUBURBAN",2,IF(K2192="RURAL",3,"")))</f>
        <v>2</v>
      </c>
      <c r="K2192" s="1" t="s">
        <v>84</v>
      </c>
      <c r="L2192" s="18">
        <v>46082</v>
      </c>
      <c r="M2192" s="49">
        <v>0.625</v>
      </c>
      <c r="N2192" s="18">
        <v>46083</v>
      </c>
      <c r="O2192" s="56">
        <v>0.5</v>
      </c>
      <c r="P2192" s="31" t="str">
        <f>TEXT($L2192, "dddd")</f>
        <v>Sunday</v>
      </c>
      <c r="Q2192" s="39" t="s">
        <v>111</v>
      </c>
      <c r="R2192" s="39">
        <v>2513</v>
      </c>
      <c r="S2192" s="1" t="str">
        <f>IF(OR(MONTH(L2192)=12, MONTH(L2192)&lt;=5), "Dry Season", "Wet Season")</f>
        <v>Dry Season</v>
      </c>
      <c r="T2192" s="1">
        <v>1</v>
      </c>
      <c r="U2192" s="1">
        <v>0</v>
      </c>
      <c r="V2192" s="1">
        <v>0</v>
      </c>
      <c r="W2192" s="2">
        <f>IF(ISNUMBER(SEARCH("N/A", X2192)), 0, 1)</f>
        <v>0</v>
      </c>
      <c r="X2192" s="1" t="s">
        <v>44</v>
      </c>
      <c r="Y2192" s="1"/>
      <c r="Z2192" s="1"/>
      <c r="AA2192" s="11" cm="1">
        <f t="array" ref="AA2192">IF(ISBLANK(Y2192), 0, VINCentyInvDistance(F2192,G2192,Y2192,Z2192))</f>
        <v>0</v>
      </c>
      <c r="AB2192" s="1">
        <v>0</v>
      </c>
      <c r="AC2192" s="1">
        <v>0</v>
      </c>
      <c r="AD2192" s="1">
        <v>0</v>
      </c>
      <c r="AE2192" s="1">
        <v>257</v>
      </c>
      <c r="AF2192" s="1">
        <v>1</v>
      </c>
      <c r="AG2192" s="1" t="str">
        <f>TRIM(MID(SUBSTITUTE($H2192,",",REPT(" ",200)),(LEN($H2192)-LEN(SUBSTITUTE($H2192,",",""))-4)*200+1,200))</f>
        <v>Ninoy Aquino</v>
      </c>
      <c r="AH2192" s="1" t="str">
        <f>TRIM(MID(SUBSTITUTE($H2192,",",REPT(" ",200)),(LEN($H2192)-LEN(SUBSTITUTE($H2192,",",""))-3)*200+1,200))</f>
        <v>Angeles</v>
      </c>
      <c r="AI2192" s="1" t="str">
        <f>TRIM(MID(SUBSTITUTE($H2192,",",REPT(" ",200)),(LEN($H2192)-LEN(SUBSTITUTE($H2192,",",""))-2)*200+1,200))</f>
        <v>Central Luzon</v>
      </c>
      <c r="AJ2192" s="1" t="str">
        <f>TRIM(MID(SUBSTITUTE($H2192,",",REPT(" ",200)),(LEN($H2192)-LEN(SUBSTITUTE($H2192,",",""))-0)*200+1,200))</f>
        <v>Philippines</v>
      </c>
      <c r="AL2192" s="2">
        <v>0</v>
      </c>
      <c r="AM2192" s="1"/>
    </row>
    <row r="2193" spans="1:39" ht="12.75" customHeight="1">
      <c r="A2193" s="1"/>
      <c r="B2193" s="1" t="s">
        <v>8684</v>
      </c>
      <c r="C2193" s="1" t="s">
        <v>8685</v>
      </c>
      <c r="D2193" s="3" t="str">
        <f ca="1">IFERROR(__xludf.DUMMYFUNCTION("PROPER(REGEXEXTRACT(B2257, ""(?:https?:\/\/)?(?:www\.)?([a-zA-Z0-9-]+)\.""))"),"Skyscanner")</f>
        <v>Skyscanner</v>
      </c>
      <c r="E2193" s="1" t="s">
        <v>8686</v>
      </c>
      <c r="F2193" s="1">
        <v>15.1671988</v>
      </c>
      <c r="G2193" s="1">
        <v>120.5872681</v>
      </c>
      <c r="H2193" s="1" t="s">
        <v>8687</v>
      </c>
      <c r="I2193" s="1" t="s">
        <v>41</v>
      </c>
      <c r="J2193" s="1">
        <f>IF(K2193="URBAN",1,IF(K2193="SUBURBAN",2,IF(K2193="RURAL",3,"")))</f>
        <v>2</v>
      </c>
      <c r="K2193" s="1" t="s">
        <v>84</v>
      </c>
      <c r="L2193" s="18">
        <v>46082</v>
      </c>
      <c r="M2193" s="49">
        <v>0.58333333333333337</v>
      </c>
      <c r="N2193" s="18">
        <v>46083</v>
      </c>
      <c r="O2193" s="56">
        <v>0.5</v>
      </c>
      <c r="P2193" s="31" t="str">
        <f>TEXT($L2193, "dddd")</f>
        <v>Sunday</v>
      </c>
      <c r="Q2193" s="39" t="s">
        <v>111</v>
      </c>
      <c r="R2193" s="39">
        <v>1326</v>
      </c>
      <c r="S2193" s="1" t="str">
        <f>IF(OR(MONTH(L2193)=12, MONTH(L2193)&lt;=5), "Dry Season", "Wet Season")</f>
        <v>Dry Season</v>
      </c>
      <c r="T2193" s="1">
        <v>1</v>
      </c>
      <c r="U2193" s="1">
        <v>0</v>
      </c>
      <c r="V2193" s="1">
        <v>0</v>
      </c>
      <c r="W2193" s="2">
        <f>IF(ISNUMBER(SEARCH("N/A", X2193)), 0, 1)</f>
        <v>1</v>
      </c>
      <c r="X2193" s="1" t="s">
        <v>977</v>
      </c>
      <c r="Y2193" s="1">
        <v>15.167270800000001</v>
      </c>
      <c r="Z2193" s="1">
        <v>120.5801134</v>
      </c>
      <c r="AA2193" s="11" cm="1">
        <f t="array" ref="AA2193">IF(ISBLANK(Y2193), 0, VINCentyInvDistance(F2193,G2193,Y2193,Z2193))</f>
        <v>768.93144279502974</v>
      </c>
      <c r="AB2193" s="1">
        <v>1</v>
      </c>
      <c r="AC2193" s="1">
        <v>8.1999999999999993</v>
      </c>
      <c r="AD2193" s="1">
        <v>3.7</v>
      </c>
      <c r="AE2193" s="1">
        <v>223</v>
      </c>
      <c r="AF2193" s="1">
        <v>1</v>
      </c>
      <c r="AG2193" s="1" t="s">
        <v>978</v>
      </c>
      <c r="AH2193" s="1" t="s">
        <v>274</v>
      </c>
      <c r="AI2193" s="1" t="str">
        <f>TRIM(MID(SUBSTITUTE($H2193,",",REPT(" ",200)),(LEN($H2193)-LEN(SUBSTITUTE($H2193,",",""))-2)*200+1,200))</f>
        <v>Central Luzon</v>
      </c>
      <c r="AJ2193" s="1" t="s">
        <v>55</v>
      </c>
      <c r="AK2193" t="s">
        <v>17244</v>
      </c>
      <c r="AL2193" s="2">
        <v>0</v>
      </c>
      <c r="AM2193" s="1"/>
    </row>
    <row r="2194" spans="1:39" ht="12.75" customHeight="1">
      <c r="A2194" s="1"/>
      <c r="B2194" s="1" t="s">
        <v>8688</v>
      </c>
      <c r="C2194" s="1" t="s">
        <v>8689</v>
      </c>
      <c r="D2194" s="3" t="str">
        <f ca="1">IFERROR(__xludf.DUMMYFUNCTION("PROPER(REGEXEXTRACT(B2258, ""(?:https?:\/\/)?(?:www\.)?([a-zA-Z0-9-]+)\.""))"),"Skyscanner")</f>
        <v>Skyscanner</v>
      </c>
      <c r="E2194" s="1" t="s">
        <v>5041</v>
      </c>
      <c r="F2194" s="1">
        <v>15.165077699999999</v>
      </c>
      <c r="G2194" s="1">
        <v>120.571814</v>
      </c>
      <c r="H2194" s="1" t="s">
        <v>8690</v>
      </c>
      <c r="I2194" s="1" t="s">
        <v>41</v>
      </c>
      <c r="J2194" s="1">
        <f>IF(K2194="URBAN",1,IF(K2194="SUBURBAN",2,IF(K2194="RURAL",3,"")))</f>
        <v>2</v>
      </c>
      <c r="K2194" s="1" t="s">
        <v>84</v>
      </c>
      <c r="L2194" s="18">
        <v>46082</v>
      </c>
      <c r="M2194" s="49">
        <v>0.54166666666666663</v>
      </c>
      <c r="N2194" s="18">
        <v>46083</v>
      </c>
      <c r="O2194" s="56">
        <v>0.5</v>
      </c>
      <c r="P2194" s="31" t="str">
        <f>TEXT($L2194, "dddd")</f>
        <v>Sunday</v>
      </c>
      <c r="Q2194" s="39" t="s">
        <v>111</v>
      </c>
      <c r="R2194" s="39">
        <v>1110</v>
      </c>
      <c r="S2194" s="1" t="str">
        <f>IF(OR(MONTH(L2194)=12, MONTH(L2194)&lt;=5), "Dry Season", "Wet Season")</f>
        <v>Dry Season</v>
      </c>
      <c r="T2194" s="1">
        <v>1</v>
      </c>
      <c r="U2194" s="1">
        <v>0</v>
      </c>
      <c r="V2194" s="1">
        <v>0</v>
      </c>
      <c r="W2194" s="2">
        <f>IF(ISNUMBER(SEARCH("N/A", X2194)), 0, 1)</f>
        <v>1</v>
      </c>
      <c r="X2194" s="1" t="s">
        <v>977</v>
      </c>
      <c r="Y2194" s="1">
        <v>15.167270800000001</v>
      </c>
      <c r="Z2194" s="1">
        <v>120.5801134</v>
      </c>
      <c r="AA2194" s="11" cm="1">
        <f t="array" ref="AA2194">IF(ISBLANK(Y2194), 0, VINCentyInvDistance(F2194,G2194,Y2194,Z2194))</f>
        <v>924.33404111146081</v>
      </c>
      <c r="AB2194" s="1">
        <v>1</v>
      </c>
      <c r="AC2194" s="1">
        <v>6.2</v>
      </c>
      <c r="AD2194" s="1">
        <v>4</v>
      </c>
      <c r="AE2194" s="1">
        <v>171</v>
      </c>
      <c r="AF2194" s="1">
        <v>1</v>
      </c>
      <c r="AG2194" s="1" t="s">
        <v>978</v>
      </c>
      <c r="AH2194" s="1" t="s">
        <v>274</v>
      </c>
      <c r="AI2194" s="1" t="str">
        <f>TRIM(MID(SUBSTITUTE($H2194,",",REPT(" ",200)),(LEN($H2194)-LEN(SUBSTITUTE($H2194,",",""))-2)*200+1,200))</f>
        <v>Central Luzon</v>
      </c>
      <c r="AJ2194" s="1" t="s">
        <v>55</v>
      </c>
      <c r="AK2194" t="s">
        <v>17245</v>
      </c>
      <c r="AL2194" s="2">
        <v>0</v>
      </c>
      <c r="AM2194" s="1"/>
    </row>
    <row r="2195" spans="1:39" ht="12.75" customHeight="1">
      <c r="A2195" s="1"/>
      <c r="B2195" s="1" t="s">
        <v>5044</v>
      </c>
      <c r="C2195" s="1" t="s">
        <v>8691</v>
      </c>
      <c r="D2195" s="3" t="str">
        <f ca="1">IFERROR(__xludf.DUMMYFUNCTION("PROPER(REGEXEXTRACT(B2259, ""(?:https?:\/\/)?(?:www\.)?([a-zA-Z0-9-]+)\.""))"),"Skyscanner")</f>
        <v>Skyscanner</v>
      </c>
      <c r="E2195" s="1" t="s">
        <v>8692</v>
      </c>
      <c r="F2195" s="1">
        <v>15.1644842</v>
      </c>
      <c r="G2195" s="1">
        <v>120.58968400000001</v>
      </c>
      <c r="H2195" s="1" t="s">
        <v>8693</v>
      </c>
      <c r="I2195" s="1" t="s">
        <v>41</v>
      </c>
      <c r="J2195" s="1">
        <f>IF(K2195="URBAN",1,IF(K2195="SUBURBAN",2,IF(K2195="RURAL",3,"")))</f>
        <v>2</v>
      </c>
      <c r="K2195" s="1" t="s">
        <v>84</v>
      </c>
      <c r="L2195" s="18">
        <v>46082</v>
      </c>
      <c r="M2195" s="49">
        <v>0.58333333333333337</v>
      </c>
      <c r="N2195" s="18">
        <v>46083</v>
      </c>
      <c r="O2195" s="56">
        <v>0.5</v>
      </c>
      <c r="P2195" s="31" t="str">
        <f>TEXT($L2195, "dddd")</f>
        <v>Sunday</v>
      </c>
      <c r="Q2195" s="39" t="s">
        <v>111</v>
      </c>
      <c r="R2195" s="39">
        <v>1011</v>
      </c>
      <c r="S2195" s="1" t="str">
        <f>IF(OR(MONTH(L2195)=12, MONTH(L2195)&lt;=5), "Dry Season", "Wet Season")</f>
        <v>Dry Season</v>
      </c>
      <c r="T2195" s="1">
        <v>1</v>
      </c>
      <c r="U2195" s="1">
        <v>0</v>
      </c>
      <c r="V2195" s="1">
        <v>0</v>
      </c>
      <c r="W2195" s="2">
        <f>IF(ISNUMBER(SEARCH("N/A", X2195)), 0, 1)</f>
        <v>1</v>
      </c>
      <c r="X2195" s="1" t="s">
        <v>977</v>
      </c>
      <c r="Y2195" s="1">
        <v>15.167270800000001</v>
      </c>
      <c r="Z2195" s="1">
        <v>120.5801134</v>
      </c>
      <c r="AA2195" s="11" cm="1">
        <f t="array" ref="AA2195">IF(ISBLANK(Y2195), 0, VINCentyInvDistance(F2195,G2195,Y2195,Z2195))</f>
        <v>1073.748539531598</v>
      </c>
      <c r="AB2195" s="1">
        <v>1</v>
      </c>
      <c r="AC2195" s="1">
        <v>7.6</v>
      </c>
      <c r="AD2195" s="1">
        <v>3.4</v>
      </c>
      <c r="AE2195" s="1">
        <v>203</v>
      </c>
      <c r="AF2195" s="1">
        <v>1</v>
      </c>
      <c r="AG2195" s="1" t="s">
        <v>978</v>
      </c>
      <c r="AH2195" s="1" t="s">
        <v>274</v>
      </c>
      <c r="AI2195" s="1" t="str">
        <f>TRIM(MID(SUBSTITUTE($H2195,",",REPT(" ",200)),(LEN($H2195)-LEN(SUBSTITUTE($H2195,",",""))-2)*200+1,200))</f>
        <v>Central Luzon</v>
      </c>
      <c r="AJ2195" s="1" t="s">
        <v>55</v>
      </c>
      <c r="AK2195" t="s">
        <v>16953</v>
      </c>
      <c r="AL2195" s="2">
        <v>0</v>
      </c>
      <c r="AM2195" s="1"/>
    </row>
    <row r="2196" spans="1:39" ht="12.75" customHeight="1">
      <c r="A2196" s="1"/>
      <c r="B2196" s="1" t="s">
        <v>8694</v>
      </c>
      <c r="C2196" s="1" t="s">
        <v>8695</v>
      </c>
      <c r="D2196" s="3" t="str">
        <f ca="1">IFERROR(__xludf.DUMMYFUNCTION("PROPER(REGEXEXTRACT(B2260, ""(?:https?:\/\/)?(?:www\.)?([a-zA-Z0-9-]+)\.""))"),"Skyscanner")</f>
        <v>Skyscanner</v>
      </c>
      <c r="E2196" s="1" t="s">
        <v>8696</v>
      </c>
      <c r="F2196" s="1">
        <v>15.16522</v>
      </c>
      <c r="G2196" s="1">
        <v>120.574747</v>
      </c>
      <c r="H2196" s="1" t="s">
        <v>8697</v>
      </c>
      <c r="I2196" s="1" t="s">
        <v>41</v>
      </c>
      <c r="J2196" s="1">
        <f>IF(K2196="URBAN",1,IF(K2196="SUBURBAN",2,IF(K2196="RURAL",3,"")))</f>
        <v>2</v>
      </c>
      <c r="K2196" s="1" t="s">
        <v>84</v>
      </c>
      <c r="L2196" s="18">
        <v>46082</v>
      </c>
      <c r="M2196" s="49">
        <v>0.58333333333333337</v>
      </c>
      <c r="N2196" s="18">
        <v>46083</v>
      </c>
      <c r="O2196" s="56">
        <v>0.5</v>
      </c>
      <c r="P2196" s="31" t="str">
        <f>TEXT($L2196, "dddd")</f>
        <v>Sunday</v>
      </c>
      <c r="Q2196" s="39" t="s">
        <v>111</v>
      </c>
      <c r="R2196" s="39">
        <v>1092</v>
      </c>
      <c r="S2196" s="1" t="str">
        <f>IF(OR(MONTH(L2196)=12, MONTH(L2196)&lt;=5), "Dry Season", "Wet Season")</f>
        <v>Dry Season</v>
      </c>
      <c r="T2196" s="1">
        <v>1</v>
      </c>
      <c r="U2196" s="1">
        <v>0</v>
      </c>
      <c r="V2196" s="1">
        <v>0</v>
      </c>
      <c r="W2196" s="2">
        <f>IF(ISNUMBER(SEARCH("N/A", X2196)), 0, 1)</f>
        <v>1</v>
      </c>
      <c r="X2196" s="1" t="s">
        <v>977</v>
      </c>
      <c r="Y2196" s="1">
        <v>15.167270800000001</v>
      </c>
      <c r="Z2196" s="1">
        <v>120.5801134</v>
      </c>
      <c r="AA2196" s="11" cm="1">
        <f t="array" ref="AA2196">IF(ISBLANK(Y2196), 0, VINCentyInvDistance(F2196,G2196,Y2196,Z2196))</f>
        <v>619.74879752525771</v>
      </c>
      <c r="AB2196" s="1">
        <v>0</v>
      </c>
      <c r="AC2196" s="1">
        <v>7.6</v>
      </c>
      <c r="AD2196" s="1">
        <v>2</v>
      </c>
      <c r="AE2196" s="1">
        <v>27</v>
      </c>
      <c r="AF2196" s="1">
        <v>1</v>
      </c>
      <c r="AG2196" s="1" t="s">
        <v>978</v>
      </c>
      <c r="AH2196" s="1" t="s">
        <v>274</v>
      </c>
      <c r="AI2196" s="1" t="str">
        <f>TRIM(MID(SUBSTITUTE($H2196,",",REPT(" ",200)),(LEN($H2196)-LEN(SUBSTITUTE($H2196,",",""))-2)*200+1,200))</f>
        <v>Central Luzon</v>
      </c>
      <c r="AJ2196" s="1" t="s">
        <v>55</v>
      </c>
      <c r="AK2196" t="s">
        <v>17246</v>
      </c>
      <c r="AL2196" s="2">
        <v>0</v>
      </c>
      <c r="AM2196" s="1"/>
    </row>
    <row r="2197" spans="1:39" ht="12.75" customHeight="1">
      <c r="A2197" s="1"/>
      <c r="B2197" s="1" t="s">
        <v>8698</v>
      </c>
      <c r="C2197" s="1" t="s">
        <v>8699</v>
      </c>
      <c r="D2197" s="3" t="str">
        <f ca="1">IFERROR(__xludf.DUMMYFUNCTION("PROPER(REGEXEXTRACT(B2261, ""(?:https?:\/\/)?(?:www\.)?([a-zA-Z0-9-]+)\.""))"),"Google")</f>
        <v>Google</v>
      </c>
      <c r="E2197" s="1" t="s">
        <v>8700</v>
      </c>
      <c r="F2197" s="1">
        <v>15.1668489</v>
      </c>
      <c r="G2197" s="1">
        <v>120.58584949999999</v>
      </c>
      <c r="H2197" s="1" t="s">
        <v>8701</v>
      </c>
      <c r="I2197" s="1" t="s">
        <v>41</v>
      </c>
      <c r="J2197" s="1">
        <f>IF(K2197="URBAN",1,IF(K2197="SUBURBAN",2,IF(K2197="RURAL",3,"")))</f>
        <v>2</v>
      </c>
      <c r="K2197" s="1" t="s">
        <v>84</v>
      </c>
      <c r="L2197" s="18">
        <v>46082</v>
      </c>
      <c r="M2197" s="49">
        <v>0.625</v>
      </c>
      <c r="N2197" s="18">
        <v>46083</v>
      </c>
      <c r="O2197" s="56">
        <v>0.5</v>
      </c>
      <c r="P2197" s="31" t="str">
        <f>TEXT($L2197, "dddd")</f>
        <v>Sunday</v>
      </c>
      <c r="Q2197" s="39" t="s">
        <v>111</v>
      </c>
      <c r="R2197" s="39">
        <v>1390</v>
      </c>
      <c r="S2197" s="1" t="str">
        <f>IF(OR(MONTH(L2197)=12, MONTH(L2197)&lt;=5), "Dry Season", "Wet Season")</f>
        <v>Dry Season</v>
      </c>
      <c r="T2197" s="1">
        <v>1</v>
      </c>
      <c r="U2197" s="1">
        <v>0</v>
      </c>
      <c r="V2197" s="1">
        <v>0</v>
      </c>
      <c r="W2197" s="2">
        <f>IF(ISNUMBER(SEARCH("N/A", X2197)), 0, 1)</f>
        <v>0</v>
      </c>
      <c r="X2197" s="1" t="s">
        <v>44</v>
      </c>
      <c r="Y2197" s="1"/>
      <c r="Z2197" s="1"/>
      <c r="AA2197" s="11" cm="1">
        <f t="array" ref="AA2197">IF(ISBLANK(Y2197), 0, VINCentyInvDistance(F2197,G2197,Y2197,Z2197))</f>
        <v>0</v>
      </c>
      <c r="AB2197" s="1">
        <v>0</v>
      </c>
      <c r="AC2197" s="1">
        <v>0</v>
      </c>
      <c r="AD2197" s="1">
        <v>0</v>
      </c>
      <c r="AE2197" s="1">
        <v>101</v>
      </c>
      <c r="AF2197" s="1">
        <v>1</v>
      </c>
      <c r="AG2197" s="1" t="str">
        <f>TRIM(MID(SUBSTITUTE($H2197,",",REPT(" ",200)),(LEN($H2197)-LEN(SUBSTITUTE($H2197,",",""))-4)*200+1,200))</f>
        <v>Ninoy Aquino</v>
      </c>
      <c r="AH2197" s="1" t="str">
        <f>TRIM(MID(SUBSTITUTE($H2197,",",REPT(" ",200)),(LEN($H2197)-LEN(SUBSTITUTE($H2197,",",""))-3)*200+1,200))</f>
        <v>Angeles</v>
      </c>
      <c r="AI2197" s="1" t="str">
        <f>TRIM(MID(SUBSTITUTE($H2197,",",REPT(" ",200)),(LEN($H2197)-LEN(SUBSTITUTE($H2197,",",""))-2)*200+1,200))</f>
        <v>Central Luzon</v>
      </c>
      <c r="AJ2197" s="1" t="str">
        <f>TRIM(MID(SUBSTITUTE($H2197,",",REPT(" ",200)),(LEN($H2197)-LEN(SUBSTITUTE($H2197,",",""))-0)*200+1,200))</f>
        <v>Philippines</v>
      </c>
      <c r="AL2197" s="2">
        <v>0</v>
      </c>
      <c r="AM2197" s="1"/>
    </row>
    <row r="2198" spans="1:39" ht="12.75" customHeight="1">
      <c r="A2198" s="1"/>
      <c r="B2198" s="1" t="s">
        <v>8702</v>
      </c>
      <c r="C2198" s="1" t="s">
        <v>8703</v>
      </c>
      <c r="D2198" s="3" t="str">
        <f ca="1">IFERROR(__xludf.DUMMYFUNCTION("PROPER(REGEXEXTRACT(B2262, ""(?:https?:\/\/)?(?:www\.)?([a-zA-Z0-9-]+)\.""))"),"Skyscanner")</f>
        <v>Skyscanner</v>
      </c>
      <c r="E2198" s="1" t="s">
        <v>8704</v>
      </c>
      <c r="F2198" s="1">
        <v>15.162683700000001</v>
      </c>
      <c r="G2198" s="1">
        <v>120.57416379999999</v>
      </c>
      <c r="H2198" s="1" t="s">
        <v>8623</v>
      </c>
      <c r="I2198" s="1" t="s">
        <v>41</v>
      </c>
      <c r="J2198" s="1">
        <f>IF(K2198="URBAN",1,IF(K2198="SUBURBAN",2,IF(K2198="RURAL",3,"")))</f>
        <v>2</v>
      </c>
      <c r="K2198" s="1" t="s">
        <v>84</v>
      </c>
      <c r="L2198" s="18">
        <v>46082</v>
      </c>
      <c r="M2198" s="49">
        <v>0.58333333333333337</v>
      </c>
      <c r="N2198" s="18">
        <v>46083</v>
      </c>
      <c r="O2198" s="56">
        <v>0.52083333333333337</v>
      </c>
      <c r="P2198" s="31" t="str">
        <f>TEXT($L2198, "dddd")</f>
        <v>Sunday</v>
      </c>
      <c r="Q2198" s="39" t="s">
        <v>111</v>
      </c>
      <c r="R2198" s="39">
        <v>3498</v>
      </c>
      <c r="S2198" s="1" t="str">
        <f>IF(OR(MONTH(L2198)=12, MONTH(L2198)&lt;=5), "Dry Season", "Wet Season")</f>
        <v>Dry Season</v>
      </c>
      <c r="T2198" s="1">
        <v>1</v>
      </c>
      <c r="U2198" s="1">
        <v>0</v>
      </c>
      <c r="V2198" s="1">
        <v>0</v>
      </c>
      <c r="W2198" s="2">
        <f>IF(ISNUMBER(SEARCH("N/A", X2198)), 0, 1)</f>
        <v>1</v>
      </c>
      <c r="X2198" s="1" t="s">
        <v>977</v>
      </c>
      <c r="Y2198" s="1">
        <v>15.167270800000001</v>
      </c>
      <c r="Z2198" s="1">
        <v>120.5801134</v>
      </c>
      <c r="AA2198" s="11" cm="1">
        <f t="array" ref="AA2198">IF(ISBLANK(Y2198), 0, VINCentyInvDistance(F2198,G2198,Y2198,Z2198))</f>
        <v>816.35758291157345</v>
      </c>
      <c r="AB2198" s="1">
        <v>1</v>
      </c>
      <c r="AC2198" s="1">
        <v>7</v>
      </c>
      <c r="AD2198" s="1">
        <v>4.4000000000000004</v>
      </c>
      <c r="AE2198" s="1">
        <v>3</v>
      </c>
      <c r="AF2198" s="1">
        <v>1</v>
      </c>
      <c r="AG2198" s="1" t="s">
        <v>978</v>
      </c>
      <c r="AH2198" s="1" t="s">
        <v>274</v>
      </c>
      <c r="AI2198" s="1" t="str">
        <f>TRIM(MID(SUBSTITUTE($H2198,",",REPT(" ",200)),(LEN($H2198)-LEN(SUBSTITUTE($H2198,",",""))-2)*200+1,200))</f>
        <v>Central Luzon</v>
      </c>
      <c r="AJ2198" s="1" t="s">
        <v>55</v>
      </c>
      <c r="AK2198" t="s">
        <v>8705</v>
      </c>
      <c r="AL2198" s="2">
        <v>0</v>
      </c>
      <c r="AM2198" s="1"/>
    </row>
    <row r="2199" spans="1:39" ht="12.75" customHeight="1">
      <c r="A2199" s="1"/>
      <c r="B2199" s="1" t="s">
        <v>8706</v>
      </c>
      <c r="C2199" s="1" t="s">
        <v>8707</v>
      </c>
      <c r="D2199" s="3" t="str">
        <f ca="1">IFERROR(__xludf.DUMMYFUNCTION("PROPER(REGEXEXTRACT(B2263, ""(?:https?:\/\/)?(?:www\.)?([a-zA-Z0-9-]+)\.""))"),"Google")</f>
        <v>Google</v>
      </c>
      <c r="E2199" s="1" t="s">
        <v>5081</v>
      </c>
      <c r="F2199" s="1">
        <v>15.1664181</v>
      </c>
      <c r="G2199" s="1">
        <v>120.56355120000001</v>
      </c>
      <c r="H2199" s="1" t="s">
        <v>5082</v>
      </c>
      <c r="I2199" s="1" t="s">
        <v>41</v>
      </c>
      <c r="J2199" s="1">
        <f>IF(K2199="URBAN",1,IF(K2199="SUBURBAN",2,IF(K2199="RURAL",3,"")))</f>
        <v>2</v>
      </c>
      <c r="K2199" s="1" t="s">
        <v>84</v>
      </c>
      <c r="L2199" s="18">
        <v>46082</v>
      </c>
      <c r="M2199" s="49">
        <v>0.625</v>
      </c>
      <c r="N2199" s="18">
        <v>46083</v>
      </c>
      <c r="O2199" s="56">
        <v>0.5</v>
      </c>
      <c r="P2199" s="31" t="str">
        <f>TEXT($L2199, "dddd")</f>
        <v>Sunday</v>
      </c>
      <c r="Q2199" s="39" t="s">
        <v>111</v>
      </c>
      <c r="R2199" s="39">
        <v>2227</v>
      </c>
      <c r="S2199" s="1" t="str">
        <f>IF(OR(MONTH(L2199)=12, MONTH(L2199)&lt;=5), "Dry Season", "Wet Season")</f>
        <v>Dry Season</v>
      </c>
      <c r="T2199" s="1">
        <v>1</v>
      </c>
      <c r="U2199" s="1">
        <v>1</v>
      </c>
      <c r="V2199" s="1">
        <v>0</v>
      </c>
      <c r="W2199" s="2">
        <f>IF(ISNUMBER(SEARCH("N/A", X2199)), 0, 1)</f>
        <v>1</v>
      </c>
      <c r="X2199" s="1" t="s">
        <v>977</v>
      </c>
      <c r="Y2199" s="1">
        <v>15.167270800000001</v>
      </c>
      <c r="Z2199" s="1">
        <v>120.5801134</v>
      </c>
      <c r="AA2199" s="11" cm="1">
        <f t="array" ref="AA2199">IF(ISBLANK(Y2199), 0, VINCentyInvDistance(F2199,G2199,Y2199,Z2199))</f>
        <v>1782.3830418662269</v>
      </c>
      <c r="AB2199" s="1">
        <v>0</v>
      </c>
      <c r="AC2199" s="1">
        <v>0</v>
      </c>
      <c r="AD2199" s="1">
        <v>0</v>
      </c>
      <c r="AE2199" s="1">
        <v>1369</v>
      </c>
      <c r="AF2199" s="1">
        <v>1</v>
      </c>
      <c r="AG2199" s="1" t="s">
        <v>978</v>
      </c>
      <c r="AH2199" s="1" t="s">
        <v>274</v>
      </c>
      <c r="AI2199" s="1" t="str">
        <f>TRIM(MID(SUBSTITUTE($H2199,",",REPT(" ",200)),(LEN($H2199)-LEN(SUBSTITUTE($H2199,",",""))-2)*200+1,200))</f>
        <v>Central Luzon</v>
      </c>
      <c r="AJ2199" s="1" t="s">
        <v>55</v>
      </c>
      <c r="AL2199" s="2">
        <v>0</v>
      </c>
      <c r="AM2199" s="1"/>
    </row>
    <row r="2200" spans="1:39" ht="12.75" customHeight="1">
      <c r="A2200" s="1"/>
      <c r="B2200" s="1" t="s">
        <v>5083</v>
      </c>
      <c r="C2200" s="1" t="s">
        <v>8708</v>
      </c>
      <c r="D2200" s="3" t="str">
        <f ca="1">IFERROR(__xludf.DUMMYFUNCTION("PROPER(REGEXEXTRACT(B2264, ""(?:https?:\/\/)?(?:www\.)?([a-zA-Z0-9-]+)\.""))"),"Skyscanner")</f>
        <v>Skyscanner</v>
      </c>
      <c r="E2200" s="1" t="s">
        <v>8709</v>
      </c>
      <c r="F2200" s="1">
        <v>15.16633</v>
      </c>
      <c r="G2200" s="1">
        <v>120.5863459</v>
      </c>
      <c r="H2200" s="1" t="s">
        <v>8710</v>
      </c>
      <c r="I2200" s="1" t="s">
        <v>41</v>
      </c>
      <c r="J2200" s="1">
        <f>IF(K2200="URBAN",1,IF(K2200="SUBURBAN",2,IF(K2200="RURAL",3,"")))</f>
        <v>2</v>
      </c>
      <c r="K2200" s="1" t="s">
        <v>84</v>
      </c>
      <c r="L2200" s="18">
        <v>46082</v>
      </c>
      <c r="M2200" s="49">
        <v>0.58333333333333337</v>
      </c>
      <c r="N2200" s="18">
        <v>46083</v>
      </c>
      <c r="O2200" s="56">
        <v>0.5</v>
      </c>
      <c r="P2200" s="31" t="str">
        <f>TEXT($L2200, "dddd")</f>
        <v>Sunday</v>
      </c>
      <c r="Q2200" s="39" t="s">
        <v>111</v>
      </c>
      <c r="R2200" s="39">
        <v>2049</v>
      </c>
      <c r="S2200" s="1" t="str">
        <f>IF(OR(MONTH(L2200)=12, MONTH(L2200)&lt;=5), "Dry Season", "Wet Season")</f>
        <v>Dry Season</v>
      </c>
      <c r="T2200" s="1">
        <v>1</v>
      </c>
      <c r="U2200" s="1">
        <v>1</v>
      </c>
      <c r="V2200" s="1">
        <v>0</v>
      </c>
      <c r="W2200" s="2">
        <f>IF(ISNUMBER(SEARCH("N/A", X2200)), 0, 1)</f>
        <v>1</v>
      </c>
      <c r="X2200" s="1" t="s">
        <v>977</v>
      </c>
      <c r="Y2200" s="1">
        <v>15.167270800000001</v>
      </c>
      <c r="Z2200" s="1">
        <v>120.5801134</v>
      </c>
      <c r="AA2200" s="11" cm="1">
        <f t="array" ref="AA2200">IF(ISBLANK(Y2200), 0, VINCentyInvDistance(F2200,G2200,Y2200,Z2200))</f>
        <v>677.82743825025727</v>
      </c>
      <c r="AB2200" s="1">
        <v>1</v>
      </c>
      <c r="AC2200" s="1">
        <v>8</v>
      </c>
      <c r="AD2200" s="1">
        <v>3.7</v>
      </c>
      <c r="AE2200" s="1">
        <v>353</v>
      </c>
      <c r="AF2200" s="1">
        <v>1</v>
      </c>
      <c r="AG2200" s="1" t="s">
        <v>978</v>
      </c>
      <c r="AH2200" s="1" t="s">
        <v>274</v>
      </c>
      <c r="AI2200" s="1" t="str">
        <f>TRIM(MID(SUBSTITUTE($H2200,",",REPT(" ",200)),(LEN($H2200)-LEN(SUBSTITUTE($H2200,",",""))-2)*200+1,200))</f>
        <v>Central Luzon</v>
      </c>
      <c r="AJ2200" s="1" t="s">
        <v>55</v>
      </c>
      <c r="AK2200" t="s">
        <v>16958</v>
      </c>
      <c r="AL2200" s="2">
        <v>0</v>
      </c>
      <c r="AM2200" s="1"/>
    </row>
    <row r="2201" spans="1:39" ht="12.75" customHeight="1">
      <c r="A2201" s="1"/>
      <c r="B2201" s="1" t="s">
        <v>8711</v>
      </c>
      <c r="C2201" s="1" t="s">
        <v>8712</v>
      </c>
      <c r="D2201" s="3" t="str">
        <f ca="1">IFERROR(__xludf.DUMMYFUNCTION("PROPER(REGEXEXTRACT(B2265, ""(?:https?:\/\/)?(?:www\.)?([a-zA-Z0-9-]+)\.""))"),"Skyscanner")</f>
        <v>Skyscanner</v>
      </c>
      <c r="E2201" s="1" t="s">
        <v>8713</v>
      </c>
      <c r="F2201" s="1">
        <v>15.1644854</v>
      </c>
      <c r="G2201" s="1">
        <v>120.58404849999999</v>
      </c>
      <c r="H2201" s="1" t="s">
        <v>8714</v>
      </c>
      <c r="I2201" s="1" t="s">
        <v>41</v>
      </c>
      <c r="J2201" s="1">
        <f>IF(K2201="URBAN",1,IF(K2201="SUBURBAN",2,IF(K2201="RURAL",3,"")))</f>
        <v>2</v>
      </c>
      <c r="K2201" s="1" t="s">
        <v>84</v>
      </c>
      <c r="L2201" s="18">
        <v>46082</v>
      </c>
      <c r="M2201" s="49">
        <v>0.58333333333333337</v>
      </c>
      <c r="N2201" s="18">
        <v>46083</v>
      </c>
      <c r="O2201" s="56">
        <v>0.5</v>
      </c>
      <c r="P2201" s="31" t="str">
        <f>TEXT($L2201, "dddd")</f>
        <v>Sunday</v>
      </c>
      <c r="Q2201" s="39" t="s">
        <v>111</v>
      </c>
      <c r="R2201" s="39">
        <v>1210</v>
      </c>
      <c r="S2201" s="1" t="str">
        <f>IF(OR(MONTH(L2201)=12, MONTH(L2201)&lt;=5), "Dry Season", "Wet Season")</f>
        <v>Dry Season</v>
      </c>
      <c r="T2201" s="1">
        <v>1</v>
      </c>
      <c r="U2201" s="1">
        <v>0</v>
      </c>
      <c r="V2201" s="1">
        <v>0</v>
      </c>
      <c r="W2201" s="2">
        <f>IF(ISNUMBER(SEARCH("N/A", X2201)), 0, 1)</f>
        <v>1</v>
      </c>
      <c r="X2201" s="1" t="s">
        <v>977</v>
      </c>
      <c r="Y2201" s="1">
        <v>15.167270800000001</v>
      </c>
      <c r="Z2201" s="1">
        <v>120.5801134</v>
      </c>
      <c r="AA2201" s="11" cm="1">
        <f t="array" ref="AA2201">IF(ISBLANK(Y2201), 0, VINCentyInvDistance(F2201,G2201,Y2201,Z2201))</f>
        <v>523.28750322867472</v>
      </c>
      <c r="AB2201" s="1">
        <v>1</v>
      </c>
      <c r="AC2201" s="1">
        <v>7.8</v>
      </c>
      <c r="AD2201" s="1">
        <v>3.6</v>
      </c>
      <c r="AE2201" s="1">
        <v>406</v>
      </c>
      <c r="AF2201" s="1">
        <v>1</v>
      </c>
      <c r="AG2201" s="1" t="s">
        <v>978</v>
      </c>
      <c r="AH2201" s="1" t="s">
        <v>274</v>
      </c>
      <c r="AI2201" s="1" t="str">
        <f>TRIM(MID(SUBSTITUTE($H2201,",",REPT(" ",200)),(LEN($H2201)-LEN(SUBSTITUTE($H2201,",",""))-2)*200+1,200))</f>
        <v>Central Luzon</v>
      </c>
      <c r="AJ2201" s="1" t="s">
        <v>55</v>
      </c>
      <c r="AK2201" t="s">
        <v>17247</v>
      </c>
      <c r="AL2201" s="2">
        <v>0</v>
      </c>
      <c r="AM2201" s="1"/>
    </row>
    <row r="2202" spans="1:39" ht="12.75" customHeight="1">
      <c r="A2202" s="1"/>
      <c r="B2202" s="1" t="s">
        <v>8715</v>
      </c>
      <c r="C2202" s="1" t="s">
        <v>8716</v>
      </c>
      <c r="D2202" s="3" t="str">
        <f ca="1">IFERROR(__xludf.DUMMYFUNCTION("PROPER(REGEXEXTRACT(B2266, ""(?:https?:\/\/)?(?:www\.)?([a-zA-Z0-9-]+)\.""))"),"Skyscanner")</f>
        <v>Skyscanner</v>
      </c>
      <c r="E2202" s="1" t="s">
        <v>8717</v>
      </c>
      <c r="F2202" s="1">
        <v>15.165714400000001</v>
      </c>
      <c r="G2202" s="1">
        <v>120.5795727</v>
      </c>
      <c r="H2202" s="1" t="s">
        <v>8718</v>
      </c>
      <c r="I2202" s="1" t="s">
        <v>41</v>
      </c>
      <c r="J2202" s="1">
        <f>IF(K2202="URBAN",1,IF(K2202="SUBURBAN",2,IF(K2202="RURAL",3,"")))</f>
        <v>2</v>
      </c>
      <c r="K2202" s="1" t="s">
        <v>84</v>
      </c>
      <c r="L2202" s="18">
        <v>46082</v>
      </c>
      <c r="M2202" s="49">
        <v>0.58333333333333337</v>
      </c>
      <c r="N2202" s="18">
        <v>46083</v>
      </c>
      <c r="O2202" s="56">
        <v>0.5</v>
      </c>
      <c r="P2202" s="31" t="str">
        <f>TEXT($L2202, "dddd")</f>
        <v>Sunday</v>
      </c>
      <c r="Q2202" s="39" t="s">
        <v>111</v>
      </c>
      <c r="R2202" s="39">
        <v>1309</v>
      </c>
      <c r="S2202" s="1" t="str">
        <f>IF(OR(MONTH(L2202)=12, MONTH(L2202)&lt;=5), "Dry Season", "Wet Season")</f>
        <v>Dry Season</v>
      </c>
      <c r="T2202" s="1">
        <v>1</v>
      </c>
      <c r="U2202" s="1">
        <v>0</v>
      </c>
      <c r="V2202" s="1">
        <v>0</v>
      </c>
      <c r="W2202" s="2">
        <f>IF(ISNUMBER(SEARCH("N/A", X2202)), 0, 1)</f>
        <v>1</v>
      </c>
      <c r="X2202" s="1" t="s">
        <v>977</v>
      </c>
      <c r="Y2202" s="1">
        <v>15.167270800000001</v>
      </c>
      <c r="Z2202" s="1">
        <v>120.5801134</v>
      </c>
      <c r="AA2202" s="11" cm="1">
        <f t="array" ref="AA2202">IF(ISBLANK(Y2202), 0, VINCentyInvDistance(F2202,G2202,Y2202,Z2202))</f>
        <v>181.75495572671511</v>
      </c>
      <c r="AB2202" s="1">
        <v>0</v>
      </c>
      <c r="AC2202" s="1">
        <v>0</v>
      </c>
      <c r="AD2202" s="1">
        <v>0</v>
      </c>
      <c r="AE2202" s="1">
        <v>318</v>
      </c>
      <c r="AF2202" s="1">
        <v>1</v>
      </c>
      <c r="AG2202" s="1" t="s">
        <v>978</v>
      </c>
      <c r="AH2202" s="1" t="s">
        <v>274</v>
      </c>
      <c r="AI2202" s="1" t="str">
        <f>TRIM(MID(SUBSTITUTE($H2202,",",REPT(" ",200)),(LEN($H2202)-LEN(SUBSTITUTE($H2202,",",""))-2)*200+1,200))</f>
        <v>Central Luzon</v>
      </c>
      <c r="AJ2202" s="1" t="s">
        <v>55</v>
      </c>
      <c r="AK2202" t="s">
        <v>17248</v>
      </c>
      <c r="AL2202" s="2">
        <v>0</v>
      </c>
      <c r="AM2202" s="1"/>
    </row>
    <row r="2203" spans="1:39" ht="12.75" customHeight="1">
      <c r="A2203" s="1"/>
      <c r="B2203" s="1" t="s">
        <v>8719</v>
      </c>
      <c r="C2203" s="1" t="s">
        <v>8720</v>
      </c>
      <c r="D2203" s="3" t="str">
        <f ca="1">IFERROR(__xludf.DUMMYFUNCTION("PROPER(REGEXEXTRACT(B2267, ""(?:https?:\/\/)?(?:www\.)?([a-zA-Z0-9-]+)\.""))"),"Skyscanner")</f>
        <v>Skyscanner</v>
      </c>
      <c r="E2203" s="1" t="s">
        <v>8721</v>
      </c>
      <c r="F2203" s="1">
        <v>15.1607688</v>
      </c>
      <c r="G2203" s="1">
        <v>120.5822194</v>
      </c>
      <c r="H2203" s="1" t="s">
        <v>8722</v>
      </c>
      <c r="I2203" s="1" t="s">
        <v>41</v>
      </c>
      <c r="J2203" s="1">
        <f>IF(K2203="URBAN",1,IF(K2203="SUBURBAN",2,IF(K2203="RURAL",3,"")))</f>
        <v>2</v>
      </c>
      <c r="K2203" s="1" t="s">
        <v>84</v>
      </c>
      <c r="L2203" s="18">
        <v>46082</v>
      </c>
      <c r="M2203" s="49">
        <v>0.58333333333333337</v>
      </c>
      <c r="N2203" s="18">
        <v>46083</v>
      </c>
      <c r="O2203" s="56">
        <v>0.5</v>
      </c>
      <c r="P2203" s="31" t="str">
        <f>TEXT($L2203, "dddd")</f>
        <v>Sunday</v>
      </c>
      <c r="Q2203" s="39" t="s">
        <v>111</v>
      </c>
      <c r="R2203" s="39">
        <v>1042</v>
      </c>
      <c r="S2203" s="1" t="str">
        <f>IF(OR(MONTH(L2203)=12, MONTH(L2203)&lt;=5), "Dry Season", "Wet Season")</f>
        <v>Dry Season</v>
      </c>
      <c r="T2203" s="1">
        <v>1</v>
      </c>
      <c r="U2203" s="1">
        <v>0</v>
      </c>
      <c r="V2203" s="1">
        <v>0</v>
      </c>
      <c r="W2203" s="2">
        <f>IF(ISNUMBER(SEARCH("N/A", X2203)), 0, 1)</f>
        <v>1</v>
      </c>
      <c r="X2203" s="1" t="s">
        <v>977</v>
      </c>
      <c r="Y2203" s="1">
        <v>15.167270800000001</v>
      </c>
      <c r="Z2203" s="1">
        <v>120.5801134</v>
      </c>
      <c r="AA2203" s="11" cm="1">
        <f t="array" ref="AA2203">IF(ISBLANK(Y2203), 0, VINCentyInvDistance(F2203,G2203,Y2203,Z2203))</f>
        <v>754.20818829874315</v>
      </c>
      <c r="AB2203" s="1">
        <v>0</v>
      </c>
      <c r="AC2203" s="1">
        <v>9</v>
      </c>
      <c r="AD2203" s="1">
        <v>2</v>
      </c>
      <c r="AE2203" s="1">
        <v>10</v>
      </c>
      <c r="AF2203" s="1">
        <v>1</v>
      </c>
      <c r="AG2203" s="1" t="s">
        <v>978</v>
      </c>
      <c r="AH2203" s="1" t="s">
        <v>274</v>
      </c>
      <c r="AI2203" s="1" t="str">
        <f>TRIM(MID(SUBSTITUTE($H2203,",",REPT(" ",200)),(LEN($H2203)-LEN(SUBSTITUTE($H2203,",",""))-2)*200+1,200))</f>
        <v>Central Luzon</v>
      </c>
      <c r="AJ2203" s="1" t="s">
        <v>55</v>
      </c>
      <c r="AK2203" t="s">
        <v>17249</v>
      </c>
      <c r="AL2203" s="2">
        <v>0</v>
      </c>
      <c r="AM2203" s="1"/>
    </row>
    <row r="2204" spans="1:39" ht="12.75" customHeight="1">
      <c r="A2204" s="1"/>
      <c r="B2204" s="1" t="s">
        <v>8728</v>
      </c>
      <c r="C2204" s="1" t="s">
        <v>8729</v>
      </c>
      <c r="D2204" s="3" t="str">
        <f ca="1">IFERROR(__xludf.DUMMYFUNCTION("PROPER(REGEXEXTRACT(B2269, ""(?:https?:\/\/)?(?:www\.)?([a-zA-Z0-9-]+)\.""))"),"Skyscanner")</f>
        <v>Skyscanner</v>
      </c>
      <c r="E2204" s="1" t="s">
        <v>8730</v>
      </c>
      <c r="F2204" s="1">
        <v>15.166053</v>
      </c>
      <c r="G2204" s="1">
        <v>120.58770199999999</v>
      </c>
      <c r="H2204" s="1" t="s">
        <v>8731</v>
      </c>
      <c r="I2204" s="1" t="s">
        <v>41</v>
      </c>
      <c r="J2204" s="1">
        <f>IF(K2204="URBAN",1,IF(K2204="SUBURBAN",2,IF(K2204="RURAL",3,"")))</f>
        <v>2</v>
      </c>
      <c r="K2204" s="1" t="s">
        <v>84</v>
      </c>
      <c r="L2204" s="18">
        <v>46082</v>
      </c>
      <c r="M2204" s="49">
        <v>0.58333333333333337</v>
      </c>
      <c r="N2204" s="18">
        <v>46083</v>
      </c>
      <c r="O2204" s="56">
        <v>0.5</v>
      </c>
      <c r="P2204" s="31" t="str">
        <f>TEXT($L2204, "dddd")</f>
        <v>Sunday</v>
      </c>
      <c r="Q2204" s="39" t="s">
        <v>111</v>
      </c>
      <c r="R2204" s="39">
        <v>3055</v>
      </c>
      <c r="S2204" s="1" t="str">
        <f>IF(OR(MONTH(L2204)=12, MONTH(L2204)&lt;=5), "Dry Season", "Wet Season")</f>
        <v>Dry Season</v>
      </c>
      <c r="T2204" s="1">
        <v>1</v>
      </c>
      <c r="U2204" s="1">
        <v>1</v>
      </c>
      <c r="V2204" s="1">
        <v>1</v>
      </c>
      <c r="W2204" s="2">
        <f>IF(ISNUMBER(SEARCH("N/A", X2204)), 0, 1)</f>
        <v>1</v>
      </c>
      <c r="X2204" s="1" t="s">
        <v>977</v>
      </c>
      <c r="Y2204" s="1">
        <v>15.167270800000001</v>
      </c>
      <c r="Z2204" s="1">
        <v>120.5801134</v>
      </c>
      <c r="AA2204" s="11" cm="1">
        <f t="array" ref="AA2204">IF(ISBLANK(Y2204), 0, VINCentyInvDistance(F2204,G2204,Y2204,Z2204))</f>
        <v>826.57956490894446</v>
      </c>
      <c r="AB2204" s="1">
        <v>0</v>
      </c>
      <c r="AC2204" s="1">
        <v>0</v>
      </c>
      <c r="AD2204" s="1">
        <v>0</v>
      </c>
      <c r="AE2204" s="1">
        <v>631</v>
      </c>
      <c r="AF2204" s="1">
        <v>1</v>
      </c>
      <c r="AG2204" s="1" t="s">
        <v>978</v>
      </c>
      <c r="AH2204" s="1" t="s">
        <v>274</v>
      </c>
      <c r="AI2204" s="1" t="str">
        <f>TRIM(MID(SUBSTITUTE($H2204,",",REPT(" ",200)),(LEN($H2204)-LEN(SUBSTITUTE($H2204,",",""))-2)*200+1,200))</f>
        <v>Central Luzon</v>
      </c>
      <c r="AJ2204" s="1" t="s">
        <v>55</v>
      </c>
      <c r="AK2204" t="s">
        <v>8732</v>
      </c>
      <c r="AL2204" s="2">
        <v>0</v>
      </c>
      <c r="AM2204" s="1"/>
    </row>
    <row r="2205" spans="1:39" ht="12.75" customHeight="1">
      <c r="A2205" s="1"/>
      <c r="B2205" s="1" t="s">
        <v>8733</v>
      </c>
      <c r="C2205" s="1" t="s">
        <v>8734</v>
      </c>
      <c r="D2205" s="3" t="str">
        <f ca="1">IFERROR(__xludf.DUMMYFUNCTION("PROPER(REGEXEXTRACT(B2270, ""(?:https?:\/\/)?(?:www\.)?([a-zA-Z0-9-]+)\.""))"),"Skyscanner")</f>
        <v>Skyscanner</v>
      </c>
      <c r="E2205" s="1" t="s">
        <v>8735</v>
      </c>
      <c r="F2205" s="1">
        <v>15.164110000000001</v>
      </c>
      <c r="G2205" s="1">
        <v>120.583299</v>
      </c>
      <c r="H2205" s="1" t="s">
        <v>8736</v>
      </c>
      <c r="I2205" s="1" t="s">
        <v>41</v>
      </c>
      <c r="J2205" s="1">
        <f>IF(K2205="URBAN",1,IF(K2205="SUBURBAN",2,IF(K2205="RURAL",3,"")))</f>
        <v>2</v>
      </c>
      <c r="K2205" s="1" t="s">
        <v>84</v>
      </c>
      <c r="L2205" s="18">
        <v>46082</v>
      </c>
      <c r="M2205" s="49">
        <v>0.58333333333333337</v>
      </c>
      <c r="N2205" s="18">
        <v>46083</v>
      </c>
      <c r="O2205" s="56">
        <v>0.5</v>
      </c>
      <c r="P2205" s="31" t="str">
        <f>TEXT($L2205, "dddd")</f>
        <v>Sunday</v>
      </c>
      <c r="Q2205" s="39" t="s">
        <v>111</v>
      </c>
      <c r="R2205" s="39">
        <v>1088</v>
      </c>
      <c r="S2205" s="1" t="str">
        <f>IF(OR(MONTH(L2205)=12, MONTH(L2205)&lt;=5), "Dry Season", "Wet Season")</f>
        <v>Dry Season</v>
      </c>
      <c r="T2205" s="1">
        <v>1</v>
      </c>
      <c r="U2205" s="1">
        <v>0</v>
      </c>
      <c r="V2205" s="1">
        <v>1</v>
      </c>
      <c r="W2205" s="2">
        <f>IF(ISNUMBER(SEARCH("N/A", X2205)), 0, 1)</f>
        <v>1</v>
      </c>
      <c r="X2205" s="1" t="s">
        <v>977</v>
      </c>
      <c r="Y2205" s="1">
        <v>15.167270800000001</v>
      </c>
      <c r="Z2205" s="1">
        <v>120.5801134</v>
      </c>
      <c r="AA2205" s="11" cm="1">
        <f t="array" ref="AA2205">IF(ISBLANK(Y2205), 0, VINCentyInvDistance(F2205,G2205,Y2205,Z2205))</f>
        <v>489.4102492900999</v>
      </c>
      <c r="AB2205" s="1">
        <v>1</v>
      </c>
      <c r="AC2205" s="1">
        <v>7.8</v>
      </c>
      <c r="AD2205" s="1">
        <v>3.9</v>
      </c>
      <c r="AE2205" s="1">
        <v>406</v>
      </c>
      <c r="AF2205" s="1">
        <v>1</v>
      </c>
      <c r="AG2205" s="1" t="s">
        <v>978</v>
      </c>
      <c r="AH2205" s="1" t="s">
        <v>274</v>
      </c>
      <c r="AI2205" s="1" t="str">
        <f>TRIM(MID(SUBSTITUTE($H2205,",",REPT(" ",200)),(LEN($H2205)-LEN(SUBSTITUTE($H2205,",",""))-2)*200+1,200))</f>
        <v>Central Luzon</v>
      </c>
      <c r="AJ2205" s="1" t="s">
        <v>55</v>
      </c>
      <c r="AK2205" t="s">
        <v>17247</v>
      </c>
      <c r="AL2205" s="2">
        <v>0</v>
      </c>
      <c r="AM2205" s="1"/>
    </row>
    <row r="2206" spans="1:39" ht="12.75" customHeight="1">
      <c r="A2206" s="1"/>
      <c r="B2206" s="1" t="s">
        <v>8737</v>
      </c>
      <c r="C2206" s="1" t="s">
        <v>8738</v>
      </c>
      <c r="D2206" s="3" t="str">
        <f ca="1">IFERROR(__xludf.DUMMYFUNCTION("PROPER(REGEXEXTRACT(B2271, ""(?:https?:\/\/)?(?:www\.)?([a-zA-Z0-9-]+)\.""))"),"Google")</f>
        <v>Google</v>
      </c>
      <c r="E2206" s="1" t="s">
        <v>8739</v>
      </c>
      <c r="F2206" s="1">
        <v>15.1903232</v>
      </c>
      <c r="G2206" s="1">
        <v>120.5399123</v>
      </c>
      <c r="H2206" s="1" t="s">
        <v>8740</v>
      </c>
      <c r="I2206" s="1" t="s">
        <v>41</v>
      </c>
      <c r="J2206" s="1">
        <f>IF(K2206="URBAN",1,IF(K2206="SUBURBAN",2,IF(K2206="RURAL",3,"")))</f>
        <v>2</v>
      </c>
      <c r="K2206" s="1" t="s">
        <v>84</v>
      </c>
      <c r="L2206" s="18">
        <v>46082</v>
      </c>
      <c r="M2206" s="49">
        <v>0.625</v>
      </c>
      <c r="N2206" s="18">
        <v>46083</v>
      </c>
      <c r="O2206" s="56">
        <v>0.5</v>
      </c>
      <c r="P2206" s="31" t="str">
        <f>TEXT($L2206, "dddd")</f>
        <v>Sunday</v>
      </c>
      <c r="Q2206" s="39" t="s">
        <v>111</v>
      </c>
      <c r="R2206" s="39">
        <v>4738</v>
      </c>
      <c r="S2206" s="1" t="str">
        <f>IF(OR(MONTH(L2206)=12, MONTH(L2206)&lt;=5), "Dry Season", "Wet Season")</f>
        <v>Dry Season</v>
      </c>
      <c r="T2206" s="1">
        <v>1</v>
      </c>
      <c r="U2206" s="1">
        <v>0</v>
      </c>
      <c r="V2206" s="1">
        <v>1</v>
      </c>
      <c r="W2206" s="2">
        <f>IF(ISNUMBER(SEARCH("N/A", X2206)), 0, 1)</f>
        <v>1</v>
      </c>
      <c r="X2206" s="1" t="s">
        <v>977</v>
      </c>
      <c r="Y2206" s="1">
        <v>15.167270800000001</v>
      </c>
      <c r="Z2206" s="1">
        <v>120.5801134</v>
      </c>
      <c r="AA2206" s="11" cm="1">
        <f t="array" ref="AA2206">IF(ISBLANK(Y2206), 0, VINCentyInvDistance(F2206,G2206,Y2206,Z2206))</f>
        <v>5016.8778817299226</v>
      </c>
      <c r="AB2206" s="1">
        <v>0</v>
      </c>
      <c r="AC2206" s="1">
        <v>0</v>
      </c>
      <c r="AD2206" s="1">
        <v>0</v>
      </c>
      <c r="AE2206" s="1">
        <v>63</v>
      </c>
      <c r="AF2206" s="1">
        <v>1</v>
      </c>
      <c r="AG2206" s="1" t="s">
        <v>978</v>
      </c>
      <c r="AH2206" s="1" t="s">
        <v>274</v>
      </c>
      <c r="AI2206" s="1" t="str">
        <f>TRIM(MID(SUBSTITUTE($H2206,",",REPT(" ",200)),(LEN($H2206)-LEN(SUBSTITUTE($H2206,",",""))-2)*200+1,200))</f>
        <v>Central Luzon</v>
      </c>
      <c r="AJ2206" s="1" t="s">
        <v>55</v>
      </c>
      <c r="AL2206" s="2">
        <v>0</v>
      </c>
      <c r="AM2206" s="1"/>
    </row>
    <row r="2207" spans="1:39" ht="12.75" customHeight="1">
      <c r="A2207" s="1"/>
      <c r="B2207" s="1" t="s">
        <v>8745</v>
      </c>
      <c r="C2207" s="1" t="s">
        <v>8746</v>
      </c>
      <c r="D2207" s="3" t="str">
        <f ca="1">IFERROR(__xludf.DUMMYFUNCTION("PROPER(REGEXEXTRACT(B2273, ""(?:https?:\/\/)?(?:www\.)?([a-zA-Z0-9-]+)\.""))"),"Google")</f>
        <v>Google</v>
      </c>
      <c r="E2207" s="1" t="s">
        <v>8747</v>
      </c>
      <c r="F2207" s="1">
        <v>15.1666705</v>
      </c>
      <c r="G2207" s="1">
        <v>120.5871753</v>
      </c>
      <c r="H2207" s="1" t="s">
        <v>8748</v>
      </c>
      <c r="I2207" s="1" t="s">
        <v>41</v>
      </c>
      <c r="J2207" s="1">
        <f>IF(K2207="URBAN",1,IF(K2207="SUBURBAN",2,IF(K2207="RURAL",3,"")))</f>
        <v>2</v>
      </c>
      <c r="K2207" s="1" t="s">
        <v>84</v>
      </c>
      <c r="L2207" s="18">
        <v>46082</v>
      </c>
      <c r="M2207" s="49">
        <v>0.625</v>
      </c>
      <c r="N2207" s="18">
        <v>46083</v>
      </c>
      <c r="O2207" s="56">
        <v>0.5</v>
      </c>
      <c r="P2207" s="31" t="str">
        <f>TEXT($L2207, "dddd")</f>
        <v>Sunday</v>
      </c>
      <c r="Q2207" s="39" t="s">
        <v>111</v>
      </c>
      <c r="R2207" s="39">
        <v>1605</v>
      </c>
      <c r="S2207" s="1" t="str">
        <f>IF(OR(MONTH(L2207)=12, MONTH(L2207)&lt;=5), "Dry Season", "Wet Season")</f>
        <v>Dry Season</v>
      </c>
      <c r="T2207" s="1">
        <v>1</v>
      </c>
      <c r="U2207" s="1">
        <v>0</v>
      </c>
      <c r="V2207" s="1">
        <v>1</v>
      </c>
      <c r="W2207" s="2">
        <f>IF(ISNUMBER(SEARCH("N/A", X2207)), 0, 1)</f>
        <v>1</v>
      </c>
      <c r="X2207" s="1" t="s">
        <v>977</v>
      </c>
      <c r="Y2207" s="1">
        <v>15.167270800000001</v>
      </c>
      <c r="Z2207" s="1">
        <v>120.5801134</v>
      </c>
      <c r="AA2207" s="11" cm="1">
        <f t="array" ref="AA2207">IF(ISBLANK(Y2207), 0, VINCentyInvDistance(F2207,G2207,Y2207,Z2207))</f>
        <v>761.81949377396268</v>
      </c>
      <c r="AB2207" s="1">
        <v>0</v>
      </c>
      <c r="AC2207" s="1">
        <v>0</v>
      </c>
      <c r="AD2207" s="1">
        <v>0</v>
      </c>
      <c r="AE2207" s="1">
        <v>174</v>
      </c>
      <c r="AF2207" s="1">
        <v>1</v>
      </c>
      <c r="AG2207" s="1" t="s">
        <v>978</v>
      </c>
      <c r="AH2207" s="1" t="s">
        <v>274</v>
      </c>
      <c r="AI2207" s="1" t="str">
        <f>TRIM(MID(SUBSTITUTE($H2207,",",REPT(" ",200)),(LEN($H2207)-LEN(SUBSTITUTE($H2207,",",""))-2)*200+1,200))</f>
        <v>Central Luzon</v>
      </c>
      <c r="AJ2207" s="1" t="s">
        <v>55</v>
      </c>
      <c r="AL2207" s="2">
        <v>0</v>
      </c>
      <c r="AM2207" s="1"/>
    </row>
    <row r="2208" spans="1:39" ht="12.75" customHeight="1">
      <c r="A2208" s="1"/>
      <c r="B2208" s="1" t="s">
        <v>8749</v>
      </c>
      <c r="C2208" s="1" t="s">
        <v>8750</v>
      </c>
      <c r="D2208" s="3" t="str">
        <f ca="1">IFERROR(__xludf.DUMMYFUNCTION("PROPER(REGEXEXTRACT(B2274, ""(?:https?:\/\/)?(?:www\.)?([a-zA-Z0-9-]+)\.""))"),"Google")</f>
        <v>Google</v>
      </c>
      <c r="E2208" s="1" t="s">
        <v>8751</v>
      </c>
      <c r="F2208" s="1">
        <v>15.1700813</v>
      </c>
      <c r="G2208" s="1">
        <v>120.58615210000001</v>
      </c>
      <c r="H2208" s="1" t="s">
        <v>8752</v>
      </c>
      <c r="I2208" s="1" t="s">
        <v>41</v>
      </c>
      <c r="J2208" s="1">
        <f>IF(K2208="URBAN",1,IF(K2208="SUBURBAN",2,IF(K2208="RURAL",3,"")))</f>
        <v>2</v>
      </c>
      <c r="K2208" s="1" t="s">
        <v>84</v>
      </c>
      <c r="L2208" s="18">
        <v>46082</v>
      </c>
      <c r="M2208" s="49">
        <v>0.625</v>
      </c>
      <c r="N2208" s="18">
        <v>46083</v>
      </c>
      <c r="O2208" s="56">
        <v>0.5</v>
      </c>
      <c r="P2208" s="31" t="str">
        <f>TEXT($L2208, "dddd")</f>
        <v>Sunday</v>
      </c>
      <c r="Q2208" s="39" t="s">
        <v>111</v>
      </c>
      <c r="R2208" s="39">
        <v>1560</v>
      </c>
      <c r="S2208" s="1" t="str">
        <f>IF(OR(MONTH(L2208)=12, MONTH(L2208)&lt;=5), "Dry Season", "Wet Season")</f>
        <v>Dry Season</v>
      </c>
      <c r="T2208" s="1">
        <v>1</v>
      </c>
      <c r="U2208" s="1">
        <v>0</v>
      </c>
      <c r="V2208" s="1">
        <v>0</v>
      </c>
      <c r="W2208" s="2">
        <f>IF(ISNUMBER(SEARCH("N/A", X2208)), 0, 1)</f>
        <v>0</v>
      </c>
      <c r="X2208" s="1" t="s">
        <v>44</v>
      </c>
      <c r="Y2208" s="1"/>
      <c r="Z2208" s="1"/>
      <c r="AA2208" s="11" cm="1">
        <f t="array" ref="AA2208">IF(ISBLANK(Y2208), 0, VINCentyInvDistance(F2208,G2208,Y2208,Z2208))</f>
        <v>0</v>
      </c>
      <c r="AB2208" s="1">
        <v>0</v>
      </c>
      <c r="AC2208" s="1">
        <v>0</v>
      </c>
      <c r="AD2208" s="1">
        <v>0</v>
      </c>
      <c r="AE2208" s="1">
        <v>89</v>
      </c>
      <c r="AF2208" s="1">
        <v>1</v>
      </c>
      <c r="AG2208" s="1" t="str">
        <f>TRIM(MID(SUBSTITUTE($H2208,",",REPT(" ",200)),(LEN($H2208)-LEN(SUBSTITUTE($H2208,",",""))-4)*200+1,200))</f>
        <v>Balibago</v>
      </c>
      <c r="AH2208" s="1" t="str">
        <f>TRIM(MID(SUBSTITUTE($H2208,",",REPT(" ",200)),(LEN($H2208)-LEN(SUBSTITUTE($H2208,",",""))-3)*200+1,200))</f>
        <v>Angeles</v>
      </c>
      <c r="AI2208" s="1" t="str">
        <f>TRIM(MID(SUBSTITUTE($H2208,",",REPT(" ",200)),(LEN($H2208)-LEN(SUBSTITUTE($H2208,",",""))-2)*200+1,200))</f>
        <v>Central Luzon</v>
      </c>
      <c r="AJ2208" s="1" t="str">
        <f>TRIM(MID(SUBSTITUTE($H2208,",",REPT(" ",200)),(LEN($H2208)-LEN(SUBSTITUTE($H2208,",",""))-0)*200+1,200))</f>
        <v>Philippines</v>
      </c>
      <c r="AL2208" s="2">
        <v>0</v>
      </c>
      <c r="AM2208" s="1"/>
    </row>
    <row r="2209" spans="1:39" ht="12.75" customHeight="1">
      <c r="A2209" s="1"/>
      <c r="B2209" s="1" t="s">
        <v>8753</v>
      </c>
      <c r="C2209" s="1" t="s">
        <v>8754</v>
      </c>
      <c r="D2209" s="3" t="str">
        <f ca="1">IFERROR(__xludf.DUMMYFUNCTION("PROPER(REGEXEXTRACT(B2275, ""(?:https?:\/\/)?(?:www\.)?([a-zA-Z0-9-]+)\.""))"),"Google")</f>
        <v>Google</v>
      </c>
      <c r="E2209" s="1" t="s">
        <v>8755</v>
      </c>
      <c r="F2209" s="1">
        <v>15.1648984</v>
      </c>
      <c r="G2209" s="1">
        <v>120.57344999999999</v>
      </c>
      <c r="H2209" s="1" t="s">
        <v>8756</v>
      </c>
      <c r="I2209" s="1" t="s">
        <v>41</v>
      </c>
      <c r="J2209" s="1">
        <f>IF(K2209="URBAN",1,IF(K2209="SUBURBAN",2,IF(K2209="RURAL",3,"")))</f>
        <v>2</v>
      </c>
      <c r="K2209" s="1" t="s">
        <v>84</v>
      </c>
      <c r="L2209" s="18">
        <v>46082</v>
      </c>
      <c r="M2209" s="49">
        <v>0.625</v>
      </c>
      <c r="N2209" s="18">
        <v>46083</v>
      </c>
      <c r="O2209" s="56">
        <v>0.5</v>
      </c>
      <c r="P2209" s="31" t="str">
        <f>TEXT($L2209, "dddd")</f>
        <v>Sunday</v>
      </c>
      <c r="Q2209" s="39" t="s">
        <v>111</v>
      </c>
      <c r="R2209" s="39">
        <v>1355</v>
      </c>
      <c r="S2209" s="1" t="str">
        <f>IF(OR(MONTH(L2209)=12, MONTH(L2209)&lt;=5), "Dry Season", "Wet Season")</f>
        <v>Dry Season</v>
      </c>
      <c r="T2209" s="1">
        <v>1</v>
      </c>
      <c r="U2209" s="1">
        <v>0</v>
      </c>
      <c r="V2209" s="1">
        <v>0</v>
      </c>
      <c r="W2209" s="2">
        <f>IF(ISNUMBER(SEARCH("N/A", X2209)), 0, 1)</f>
        <v>0</v>
      </c>
      <c r="X2209" s="1" t="s">
        <v>44</v>
      </c>
      <c r="Y2209" s="1"/>
      <c r="Z2209" s="1"/>
      <c r="AA2209" s="11" cm="1">
        <f t="array" ref="AA2209">IF(ISBLANK(Y2209), 0, VINCentyInvDistance(F2209,G2209,Y2209,Z2209))</f>
        <v>0</v>
      </c>
      <c r="AB2209" s="1">
        <v>0</v>
      </c>
      <c r="AC2209" s="1">
        <v>0</v>
      </c>
      <c r="AD2209" s="1">
        <v>0</v>
      </c>
      <c r="AE2209" s="1">
        <v>152</v>
      </c>
      <c r="AF2209" s="1">
        <v>1</v>
      </c>
      <c r="AG2209" s="1" t="str">
        <f>TRIM(MID(SUBSTITUTE($H2209,",",REPT(" ",200)),(LEN($H2209)-LEN(SUBSTITUTE($H2209,",",""))-4)*200+1,200))</f>
        <v>Amsic</v>
      </c>
      <c r="AH2209" s="1" t="str">
        <f>TRIM(MID(SUBSTITUTE($H2209,",",REPT(" ",200)),(LEN($H2209)-LEN(SUBSTITUTE($H2209,",",""))-3)*200+1,200))</f>
        <v>Angeles</v>
      </c>
      <c r="AI2209" s="1" t="str">
        <f>TRIM(MID(SUBSTITUTE($H2209,",",REPT(" ",200)),(LEN($H2209)-LEN(SUBSTITUTE($H2209,",",""))-2)*200+1,200))</f>
        <v>Central Luzon</v>
      </c>
      <c r="AJ2209" s="1" t="str">
        <f>TRIM(MID(SUBSTITUTE($H2209,",",REPT(" ",200)),(LEN($H2209)-LEN(SUBSTITUTE($H2209,",",""))-0)*200+1,200))</f>
        <v>Philippines</v>
      </c>
      <c r="AL2209" s="2">
        <v>0</v>
      </c>
      <c r="AM2209" s="1"/>
    </row>
    <row r="2210" spans="1:39" ht="12.75" customHeight="1">
      <c r="A2210" s="1"/>
      <c r="B2210" s="1" t="s">
        <v>8757</v>
      </c>
      <c r="C2210" s="1" t="s">
        <v>8758</v>
      </c>
      <c r="D2210" s="3" t="str">
        <f ca="1">IFERROR(__xludf.DUMMYFUNCTION("PROPER(REGEXEXTRACT(B2276, ""(?:https?:\/\/)?(?:www\.)?([a-zA-Z0-9-]+)\.""))"),"Skyscanner")</f>
        <v>Skyscanner</v>
      </c>
      <c r="E2210" s="1" t="s">
        <v>8759</v>
      </c>
      <c r="F2210" s="1">
        <v>15.205120000000001</v>
      </c>
      <c r="G2210" s="1">
        <v>120.6483267</v>
      </c>
      <c r="H2210" s="1" t="s">
        <v>8760</v>
      </c>
      <c r="I2210" s="1" t="s">
        <v>41</v>
      </c>
      <c r="J2210" s="1">
        <f>IF(K2210="URBAN",1,IF(K2210="SUBURBAN",2,IF(K2210="RURAL",3,"")))</f>
        <v>2</v>
      </c>
      <c r="K2210" s="1" t="s">
        <v>84</v>
      </c>
      <c r="L2210" s="18">
        <v>46082</v>
      </c>
      <c r="M2210" s="49">
        <v>0.58333333333333337</v>
      </c>
      <c r="N2210" s="18">
        <v>46083</v>
      </c>
      <c r="O2210" s="56">
        <v>0.5</v>
      </c>
      <c r="P2210" s="31" t="str">
        <f>TEXT($L2210, "dddd")</f>
        <v>Sunday</v>
      </c>
      <c r="Q2210" s="39" t="s">
        <v>111</v>
      </c>
      <c r="R2210" s="39">
        <v>1515</v>
      </c>
      <c r="S2210" s="1" t="str">
        <f>IF(OR(MONTH(L2210)=12, MONTH(L2210)&lt;=5), "Dry Season", "Wet Season")</f>
        <v>Dry Season</v>
      </c>
      <c r="T2210" s="1">
        <v>1</v>
      </c>
      <c r="U2210" s="1">
        <v>0</v>
      </c>
      <c r="V2210" s="1">
        <v>0</v>
      </c>
      <c r="W2210" s="2">
        <f>IF(ISNUMBER(SEARCH("N/A", X2210)), 0, 1)</f>
        <v>1</v>
      </c>
      <c r="X2210" s="1" t="s">
        <v>977</v>
      </c>
      <c r="Y2210" s="1">
        <v>15.167270800000001</v>
      </c>
      <c r="Z2210" s="1">
        <v>120.5801134</v>
      </c>
      <c r="AA2210" s="11" cm="1">
        <f t="array" ref="AA2210">IF(ISBLANK(Y2210), 0, VINCentyInvDistance(F2210,G2210,Y2210,Z2210))</f>
        <v>8442.0571444427424</v>
      </c>
      <c r="AB2210" s="1">
        <v>0</v>
      </c>
      <c r="AC2210" s="1">
        <v>8.4</v>
      </c>
      <c r="AD2210" s="1">
        <v>3.6</v>
      </c>
      <c r="AE2210" s="1">
        <v>164</v>
      </c>
      <c r="AF2210" s="1">
        <v>1</v>
      </c>
      <c r="AG2210" s="1" t="s">
        <v>978</v>
      </c>
      <c r="AH2210" s="1" t="s">
        <v>274</v>
      </c>
      <c r="AI2210" s="1" t="str">
        <f>TRIM(MID(SUBSTITUTE($H2210,",",REPT(" ",200)),(LEN($H2210)-LEN(SUBSTITUTE($H2210,",",""))-2)*200+1,200))</f>
        <v>Central Luzon</v>
      </c>
      <c r="AJ2210" s="1" t="s">
        <v>55</v>
      </c>
      <c r="AK2210" t="s">
        <v>17251</v>
      </c>
      <c r="AL2210" s="2">
        <v>0</v>
      </c>
      <c r="AM2210" s="1"/>
    </row>
    <row r="2211" spans="1:39" ht="12.75" customHeight="1">
      <c r="A2211" s="1"/>
      <c r="B2211" s="1" t="s">
        <v>8767</v>
      </c>
      <c r="C2211" s="1" t="s">
        <v>8768</v>
      </c>
      <c r="D2211" s="3" t="str">
        <f ca="1">IFERROR(__xludf.DUMMYFUNCTION("PROPER(REGEXEXTRACT(B2278, ""(?:https?:\/\/)?(?:www\.)?([a-zA-Z0-9-]+)\.""))"),"Skyscanner")</f>
        <v>Skyscanner</v>
      </c>
      <c r="E2211" s="1" t="s">
        <v>8769</v>
      </c>
      <c r="F2211" s="1">
        <v>15.1671304</v>
      </c>
      <c r="G2211" s="1">
        <v>120.5943135</v>
      </c>
      <c r="H2211" s="1" t="s">
        <v>8770</v>
      </c>
      <c r="I2211" s="1" t="s">
        <v>41</v>
      </c>
      <c r="J2211" s="1">
        <f>IF(K2211="URBAN",1,IF(K2211="SUBURBAN",2,IF(K2211="RURAL",3,"")))</f>
        <v>2</v>
      </c>
      <c r="K2211" s="1" t="s">
        <v>84</v>
      </c>
      <c r="L2211" s="18">
        <v>46082</v>
      </c>
      <c r="M2211" s="49">
        <v>0.58333333333333337</v>
      </c>
      <c r="N2211" s="18">
        <v>46083</v>
      </c>
      <c r="O2211" s="56">
        <v>0.54166666666666663</v>
      </c>
      <c r="P2211" s="31" t="str">
        <f>TEXT($L2211, "dddd")</f>
        <v>Sunday</v>
      </c>
      <c r="Q2211" s="39" t="s">
        <v>111</v>
      </c>
      <c r="R2211" s="39">
        <v>1399</v>
      </c>
      <c r="S2211" s="1" t="str">
        <f>IF(OR(MONTH(L2211)=12, MONTH(L2211)&lt;=5), "Dry Season", "Wet Season")</f>
        <v>Dry Season</v>
      </c>
      <c r="T2211" s="1">
        <v>1</v>
      </c>
      <c r="U2211" s="1">
        <v>0</v>
      </c>
      <c r="V2211" s="1">
        <v>0</v>
      </c>
      <c r="W2211" s="2">
        <f>IF(ISNUMBER(SEARCH("N/A", X2211)), 0, 1)</f>
        <v>1</v>
      </c>
      <c r="X2211" s="1" t="s">
        <v>977</v>
      </c>
      <c r="Y2211" s="1">
        <v>15.167270800000001</v>
      </c>
      <c r="Z2211" s="1">
        <v>120.5801134</v>
      </c>
      <c r="AA2211" s="11" cm="1">
        <f t="array" ref="AA2211">IF(ISBLANK(Y2211), 0, VINCentyInvDistance(F2211,G2211,Y2211,Z2211))</f>
        <v>1526.1135767584271</v>
      </c>
      <c r="AB2211" s="1">
        <v>0</v>
      </c>
      <c r="AC2211" s="1">
        <v>0</v>
      </c>
      <c r="AD2211" s="1">
        <v>0</v>
      </c>
      <c r="AE2211" s="1">
        <v>88</v>
      </c>
      <c r="AF2211" s="1">
        <v>1</v>
      </c>
      <c r="AG2211" s="1" t="s">
        <v>978</v>
      </c>
      <c r="AH2211" s="1" t="s">
        <v>274</v>
      </c>
      <c r="AI2211" s="1" t="str">
        <f>TRIM(MID(SUBSTITUTE($H2211,",",REPT(" ",200)),(LEN($H2211)-LEN(SUBSTITUTE($H2211,",",""))-2)*200+1,200))</f>
        <v>Central Luzon</v>
      </c>
      <c r="AJ2211" s="1" t="s">
        <v>55</v>
      </c>
      <c r="AK2211" t="s">
        <v>17252</v>
      </c>
      <c r="AL2211" s="2">
        <v>0</v>
      </c>
      <c r="AM2211" s="1"/>
    </row>
    <row r="2212" spans="1:39" ht="12.75" customHeight="1">
      <c r="A2212" s="1"/>
      <c r="B2212" s="1" t="s">
        <v>8771</v>
      </c>
      <c r="C2212" s="1" t="s">
        <v>8772</v>
      </c>
      <c r="D2212" s="3" t="str">
        <f ca="1">IFERROR(__xludf.DUMMYFUNCTION("PROPER(REGEXEXTRACT(B2279, ""(?:https?:\/\/)?(?:www\.)?([a-zA-Z0-9-]+)\.""))"),"Skyscanner")</f>
        <v>Skyscanner</v>
      </c>
      <c r="E2212" s="1" t="s">
        <v>8773</v>
      </c>
      <c r="F2212" s="1">
        <v>15.162786000000001</v>
      </c>
      <c r="G2212" s="1">
        <v>120.58400159999999</v>
      </c>
      <c r="H2212" s="1" t="s">
        <v>8774</v>
      </c>
      <c r="I2212" s="1" t="s">
        <v>41</v>
      </c>
      <c r="J2212" s="1">
        <f>IF(K2212="URBAN",1,IF(K2212="SUBURBAN",2,IF(K2212="RURAL",3,"")))</f>
        <v>2</v>
      </c>
      <c r="K2212" s="1" t="s">
        <v>84</v>
      </c>
      <c r="L2212" s="18">
        <v>46082</v>
      </c>
      <c r="M2212" s="49">
        <v>0.58333333333333337</v>
      </c>
      <c r="N2212" s="18">
        <v>46083</v>
      </c>
      <c r="O2212" s="56">
        <v>0.5</v>
      </c>
      <c r="P2212" s="31" t="str">
        <f>TEXT($L2212, "dddd")</f>
        <v>Sunday</v>
      </c>
      <c r="Q2212" s="39" t="s">
        <v>111</v>
      </c>
      <c r="R2212" s="39">
        <v>900</v>
      </c>
      <c r="S2212" s="1" t="str">
        <f>IF(OR(MONTH(L2212)=12, MONTH(L2212)&lt;=5), "Dry Season", "Wet Season")</f>
        <v>Dry Season</v>
      </c>
      <c r="T2212" s="1">
        <v>1</v>
      </c>
      <c r="U2212" s="1">
        <v>1</v>
      </c>
      <c r="V2212" s="1">
        <v>0</v>
      </c>
      <c r="W2212" s="2">
        <f>IF(ISNUMBER(SEARCH("N/A", X2212)), 0, 1)</f>
        <v>1</v>
      </c>
      <c r="X2212" s="1" t="s">
        <v>977</v>
      </c>
      <c r="Y2212" s="1">
        <v>15.167270800000001</v>
      </c>
      <c r="Z2212" s="1">
        <v>120.5801134</v>
      </c>
      <c r="AA2212" s="11" cm="1">
        <f t="array" ref="AA2212">IF(ISBLANK(Y2212), 0, VINCentyInvDistance(F2212,G2212,Y2212,Z2212))</f>
        <v>648.73854255966626</v>
      </c>
      <c r="AB2212" s="1">
        <v>0</v>
      </c>
      <c r="AC2212" s="1">
        <v>7.6</v>
      </c>
      <c r="AD2212" s="1">
        <v>3.3</v>
      </c>
      <c r="AE2212" s="1">
        <v>13</v>
      </c>
      <c r="AF2212" s="1">
        <v>1</v>
      </c>
      <c r="AG2212" s="1" t="s">
        <v>978</v>
      </c>
      <c r="AH2212" s="1" t="s">
        <v>274</v>
      </c>
      <c r="AI2212" s="1" t="str">
        <f>TRIM(MID(SUBSTITUTE($H2212,",",REPT(" ",200)),(LEN($H2212)-LEN(SUBSTITUTE($H2212,",",""))-2)*200+1,200))</f>
        <v>Central Luzon</v>
      </c>
      <c r="AJ2212" s="1" t="s">
        <v>55</v>
      </c>
      <c r="AK2212" t="s">
        <v>17253</v>
      </c>
      <c r="AL2212" s="2">
        <v>0</v>
      </c>
      <c r="AM2212" s="1"/>
    </row>
    <row r="2213" spans="1:39" ht="12.75" customHeight="1">
      <c r="A2213" s="1"/>
      <c r="B2213" s="1" t="s">
        <v>8775</v>
      </c>
      <c r="C2213" s="1" t="s">
        <v>8776</v>
      </c>
      <c r="D2213" s="3" t="str">
        <f ca="1">IFERROR(__xludf.DUMMYFUNCTION("PROPER(REGEXEXTRACT(B2280, ""(?:https?:\/\/)?(?:www\.)?([a-zA-Z0-9-]+)\.""))"),"Skyscanner")</f>
        <v>Skyscanner</v>
      </c>
      <c r="E2213" s="1" t="s">
        <v>8777</v>
      </c>
      <c r="F2213" s="1">
        <v>15.1674899</v>
      </c>
      <c r="G2213" s="1">
        <v>120.5885842</v>
      </c>
      <c r="H2213" s="1" t="s">
        <v>8778</v>
      </c>
      <c r="I2213" s="1" t="s">
        <v>41</v>
      </c>
      <c r="J2213" s="1">
        <f>IF(K2213="URBAN",1,IF(K2213="SUBURBAN",2,IF(K2213="RURAL",3,"")))</f>
        <v>2</v>
      </c>
      <c r="K2213" s="1" t="s">
        <v>84</v>
      </c>
      <c r="L2213" s="18">
        <v>46082</v>
      </c>
      <c r="M2213" s="49">
        <v>0.5625</v>
      </c>
      <c r="N2213" s="18">
        <v>46083</v>
      </c>
      <c r="O2213" s="56">
        <v>0.45833333333333331</v>
      </c>
      <c r="P2213" s="31" t="str">
        <f>TEXT($L2213, "dddd")</f>
        <v>Sunday</v>
      </c>
      <c r="Q2213" s="39" t="s">
        <v>111</v>
      </c>
      <c r="R2213" s="39">
        <v>2112</v>
      </c>
      <c r="S2213" s="1" t="str">
        <f>IF(OR(MONTH(L2213)=12, MONTH(L2213)&lt;=5), "Dry Season", "Wet Season")</f>
        <v>Dry Season</v>
      </c>
      <c r="T2213" s="1">
        <v>1</v>
      </c>
      <c r="U2213" s="1">
        <v>0</v>
      </c>
      <c r="V2213" s="1">
        <v>1</v>
      </c>
      <c r="W2213" s="2">
        <f>IF(ISNUMBER(SEARCH("N/A", X2213)), 0, 1)</f>
        <v>1</v>
      </c>
      <c r="X2213" s="1" t="s">
        <v>977</v>
      </c>
      <c r="Y2213" s="1">
        <v>15.167270800000001</v>
      </c>
      <c r="Z2213" s="1">
        <v>120.5801134</v>
      </c>
      <c r="AA2213" s="11" cm="1">
        <f t="array" ref="AA2213">IF(ISBLANK(Y2213), 0, VINCentyInvDistance(F2213,G2213,Y2213,Z2213))</f>
        <v>910.64889927724357</v>
      </c>
      <c r="AB2213" s="1">
        <v>0</v>
      </c>
      <c r="AC2213" s="1">
        <v>6.6</v>
      </c>
      <c r="AD2213" s="1">
        <v>3.9</v>
      </c>
      <c r="AE2213" s="1">
        <v>29</v>
      </c>
      <c r="AF2213" s="1">
        <v>1</v>
      </c>
      <c r="AG2213" s="1" t="s">
        <v>978</v>
      </c>
      <c r="AH2213" s="1" t="s">
        <v>274</v>
      </c>
      <c r="AI2213" s="1" t="str">
        <f>TRIM(MID(SUBSTITUTE($H2213,",",REPT(" ",200)),(LEN($H2213)-LEN(SUBSTITUTE($H2213,",",""))-2)*200+1,200))</f>
        <v>Central Luzon</v>
      </c>
      <c r="AJ2213" s="1" t="s">
        <v>55</v>
      </c>
      <c r="AK2213" t="s">
        <v>17254</v>
      </c>
      <c r="AL2213" s="2">
        <v>0</v>
      </c>
      <c r="AM2213" s="1"/>
    </row>
    <row r="2214" spans="1:39" ht="12.75" customHeight="1">
      <c r="A2214" s="1"/>
      <c r="B2214" s="1" t="s">
        <v>8779</v>
      </c>
      <c r="C2214" s="1" t="s">
        <v>8780</v>
      </c>
      <c r="D2214" s="3" t="str">
        <f ca="1">IFERROR(__xludf.DUMMYFUNCTION("PROPER(REGEXEXTRACT(B2281, ""(?:https?:\/\/)?(?:www\.)?([a-zA-Z0-9-]+)\.""))"),"Skyscanner")</f>
        <v>Skyscanner</v>
      </c>
      <c r="E2214" s="1" t="s">
        <v>8781</v>
      </c>
      <c r="F2214" s="1">
        <v>15.165047599999999</v>
      </c>
      <c r="G2214" s="1">
        <v>120.5914535</v>
      </c>
      <c r="H2214" s="1" t="s">
        <v>8782</v>
      </c>
      <c r="I2214" s="1" t="s">
        <v>41</v>
      </c>
      <c r="J2214" s="1">
        <f>IF(K2214="URBAN",1,IF(K2214="SUBURBAN",2,IF(K2214="RURAL",3,"")))</f>
        <v>2</v>
      </c>
      <c r="K2214" s="1" t="s">
        <v>84</v>
      </c>
      <c r="L2214" s="18">
        <v>46082</v>
      </c>
      <c r="M2214" s="49">
        <v>0.58333333333333337</v>
      </c>
      <c r="N2214" s="18">
        <v>46083</v>
      </c>
      <c r="O2214" s="56">
        <v>0.5</v>
      </c>
      <c r="P2214" s="31" t="str">
        <f>TEXT($L2214, "dddd")</f>
        <v>Sunday</v>
      </c>
      <c r="Q2214" s="39" t="s">
        <v>111</v>
      </c>
      <c r="R2214" s="39">
        <v>997</v>
      </c>
      <c r="S2214" s="1" t="str">
        <f>IF(OR(MONTH(L2214)=12, MONTH(L2214)&lt;=5), "Dry Season", "Wet Season")</f>
        <v>Dry Season</v>
      </c>
      <c r="T2214" s="1">
        <v>1</v>
      </c>
      <c r="U2214" s="1">
        <v>0</v>
      </c>
      <c r="V2214" s="1">
        <v>0</v>
      </c>
      <c r="W2214" s="2">
        <f>IF(ISNUMBER(SEARCH("N/A", X2214)), 0, 1)</f>
        <v>1</v>
      </c>
      <c r="X2214" s="1" t="s">
        <v>977</v>
      </c>
      <c r="Y2214" s="1">
        <v>15.167270800000001</v>
      </c>
      <c r="Z2214" s="1">
        <v>120.5801134</v>
      </c>
      <c r="AA2214" s="11" cm="1">
        <f t="array" ref="AA2214">IF(ISBLANK(Y2214), 0, VINCentyInvDistance(F2214,G2214,Y2214,Z2214))</f>
        <v>1243.2664333041155</v>
      </c>
      <c r="AB2214" s="1">
        <v>1</v>
      </c>
      <c r="AC2214" s="1">
        <v>2</v>
      </c>
      <c r="AD2214" s="1">
        <v>4</v>
      </c>
      <c r="AE2214" s="1">
        <v>40</v>
      </c>
      <c r="AF2214" s="1">
        <v>1</v>
      </c>
      <c r="AG2214" s="1" t="s">
        <v>978</v>
      </c>
      <c r="AH2214" s="1" t="s">
        <v>274</v>
      </c>
      <c r="AI2214" s="1" t="str">
        <f>TRIM(MID(SUBSTITUTE($H2214,",",REPT(" ",200)),(LEN($H2214)-LEN(SUBSTITUTE($H2214,",",""))-2)*200+1,200))</f>
        <v>Central Luzon</v>
      </c>
      <c r="AJ2214" s="1" t="s">
        <v>55</v>
      </c>
      <c r="AK2214" t="s">
        <v>8783</v>
      </c>
      <c r="AL2214" s="2">
        <v>0</v>
      </c>
      <c r="AM2214" s="1"/>
    </row>
    <row r="2215" spans="1:39" ht="12.75" customHeight="1">
      <c r="A2215" s="1"/>
      <c r="B2215" s="1" t="s">
        <v>8784</v>
      </c>
      <c r="C2215" s="1" t="s">
        <v>8785</v>
      </c>
      <c r="D2215" s="3" t="str">
        <f ca="1">IFERROR(__xludf.DUMMYFUNCTION("PROPER(REGEXEXTRACT(B2282, ""(?:https?:\/\/)?(?:www\.)?([a-zA-Z0-9-]+)\.""))"),"Google")</f>
        <v>Google</v>
      </c>
      <c r="E2215" s="1" t="s">
        <v>8786</v>
      </c>
      <c r="F2215" s="1">
        <v>15.166334000000001</v>
      </c>
      <c r="G2215" s="1">
        <v>120.585712</v>
      </c>
      <c r="H2215" s="1" t="s">
        <v>8787</v>
      </c>
      <c r="I2215" s="1" t="s">
        <v>41</v>
      </c>
      <c r="J2215" s="1">
        <f>IF(K2215="URBAN",1,IF(K2215="SUBURBAN",2,IF(K2215="RURAL",3,"")))</f>
        <v>2</v>
      </c>
      <c r="K2215" s="1" t="s">
        <v>84</v>
      </c>
      <c r="L2215" s="18">
        <v>46082</v>
      </c>
      <c r="M2215" s="49">
        <v>0.625</v>
      </c>
      <c r="N2215" s="18">
        <v>46083</v>
      </c>
      <c r="O2215" s="56">
        <v>0.5</v>
      </c>
      <c r="P2215" s="31" t="str">
        <f>TEXT($L2215, "dddd")</f>
        <v>Sunday</v>
      </c>
      <c r="Q2215" s="39" t="s">
        <v>111</v>
      </c>
      <c r="R2215" s="39">
        <v>2744</v>
      </c>
      <c r="S2215" s="1" t="str">
        <f>IF(OR(MONTH(L2215)=12, MONTH(L2215)&lt;=5), "Dry Season", "Wet Season")</f>
        <v>Dry Season</v>
      </c>
      <c r="T2215" s="1">
        <v>1</v>
      </c>
      <c r="U2215" s="1">
        <v>1</v>
      </c>
      <c r="V2215" s="1">
        <v>0</v>
      </c>
      <c r="W2215" s="2">
        <f>IF(ISNUMBER(SEARCH("N/A", X2215)), 0, 1)</f>
        <v>1</v>
      </c>
      <c r="X2215" s="1" t="s">
        <v>977</v>
      </c>
      <c r="Y2215" s="1">
        <v>15.167270800000001</v>
      </c>
      <c r="Z2215" s="1">
        <v>120.5801134</v>
      </c>
      <c r="AA2215" s="11" cm="1">
        <f t="array" ref="AA2215">IF(ISBLANK(Y2215), 0, VINCentyInvDistance(F2215,G2215,Y2215,Z2215))</f>
        <v>610.5268343950562</v>
      </c>
      <c r="AB2215" s="1">
        <v>0</v>
      </c>
      <c r="AC2215" s="1">
        <v>0</v>
      </c>
      <c r="AD2215" s="1">
        <v>0</v>
      </c>
      <c r="AE2215" s="1">
        <v>268</v>
      </c>
      <c r="AF2215" s="1">
        <v>1</v>
      </c>
      <c r="AG2215" s="1" t="s">
        <v>978</v>
      </c>
      <c r="AH2215" s="1" t="s">
        <v>274</v>
      </c>
      <c r="AI2215" s="1" t="str">
        <f>TRIM(MID(SUBSTITUTE($H2215,",",REPT(" ",200)),(LEN($H2215)-LEN(SUBSTITUTE($H2215,",",""))-2)*200+1,200))</f>
        <v>Central Luzon</v>
      </c>
      <c r="AJ2215" s="1" t="s">
        <v>55</v>
      </c>
      <c r="AL2215" s="2">
        <v>0</v>
      </c>
      <c r="AM2215" s="1"/>
    </row>
    <row r="2216" spans="1:39" ht="12.75" customHeight="1">
      <c r="A2216" s="1"/>
      <c r="B2216" s="1" t="s">
        <v>8788</v>
      </c>
      <c r="C2216" s="1" t="s">
        <v>8789</v>
      </c>
      <c r="D2216" s="3" t="str">
        <f ca="1">IFERROR(__xludf.DUMMYFUNCTION("PROPER(REGEXEXTRACT(B2283, ""(?:https?:\/\/)?(?:www\.)?([a-zA-Z0-9-]+)\.""))"),"Skyscanner")</f>
        <v>Skyscanner</v>
      </c>
      <c r="E2216" s="1" t="s">
        <v>8790</v>
      </c>
      <c r="F2216" s="1">
        <v>15.1650966</v>
      </c>
      <c r="G2216" s="1">
        <v>120.58421319999999</v>
      </c>
      <c r="H2216" s="1" t="s">
        <v>8791</v>
      </c>
      <c r="I2216" s="1" t="s">
        <v>41</v>
      </c>
      <c r="J2216" s="1">
        <f>IF(K2216="URBAN",1,IF(K2216="SUBURBAN",2,IF(K2216="RURAL",3,"")))</f>
        <v>2</v>
      </c>
      <c r="K2216" s="1" t="s">
        <v>84</v>
      </c>
      <c r="L2216" s="18">
        <v>46082</v>
      </c>
      <c r="M2216" s="49">
        <v>0.58333333333333337</v>
      </c>
      <c r="N2216" s="18">
        <v>46083</v>
      </c>
      <c r="O2216" s="56">
        <v>0.5</v>
      </c>
      <c r="P2216" s="31" t="str">
        <f>TEXT($L2216, "dddd")</f>
        <v>Sunday</v>
      </c>
      <c r="Q2216" s="39" t="s">
        <v>111</v>
      </c>
      <c r="R2216" s="39">
        <v>1116</v>
      </c>
      <c r="S2216" s="1" t="str">
        <f>IF(OR(MONTH(L2216)=12, MONTH(L2216)&lt;=5), "Dry Season", "Wet Season")</f>
        <v>Dry Season</v>
      </c>
      <c r="T2216" s="1">
        <v>1</v>
      </c>
      <c r="U2216" s="1">
        <v>0</v>
      </c>
      <c r="V2216" s="1">
        <v>0</v>
      </c>
      <c r="W2216" s="2">
        <f>IF(ISNUMBER(SEARCH("N/A", X2216)), 0, 1)</f>
        <v>1</v>
      </c>
      <c r="X2216" s="1" t="s">
        <v>977</v>
      </c>
      <c r="Y2216" s="1">
        <v>15.167270800000001</v>
      </c>
      <c r="Z2216" s="1">
        <v>120.5801134</v>
      </c>
      <c r="AA2216" s="11" cm="1">
        <f t="array" ref="AA2216">IF(ISBLANK(Y2216), 0, VINCentyInvDistance(F2216,G2216,Y2216,Z2216))</f>
        <v>501.99507706920474</v>
      </c>
      <c r="AB2216" s="1">
        <v>0</v>
      </c>
      <c r="AC2216" s="1">
        <v>8.8000000000000007</v>
      </c>
      <c r="AD2216" s="1">
        <v>3.8</v>
      </c>
      <c r="AE2216" s="1">
        <v>443</v>
      </c>
      <c r="AF2216" s="1">
        <v>1</v>
      </c>
      <c r="AG2216" s="1" t="s">
        <v>978</v>
      </c>
      <c r="AH2216" s="1" t="s">
        <v>274</v>
      </c>
      <c r="AI2216" s="1" t="str">
        <f>TRIM(MID(SUBSTITUTE($H2216,",",REPT(" ",200)),(LEN($H2216)-LEN(SUBSTITUTE($H2216,",",""))-2)*200+1,200))</f>
        <v>Central Luzon</v>
      </c>
      <c r="AJ2216" s="1" t="s">
        <v>55</v>
      </c>
      <c r="AK2216" t="s">
        <v>17255</v>
      </c>
      <c r="AL2216" s="2">
        <v>0</v>
      </c>
      <c r="AM2216" s="1"/>
    </row>
    <row r="2217" spans="1:39" ht="12.75" customHeight="1">
      <c r="A2217" s="1"/>
      <c r="B2217" s="1" t="s">
        <v>8792</v>
      </c>
      <c r="C2217" s="1" t="s">
        <v>8793</v>
      </c>
      <c r="D2217" s="3" t="str">
        <f ca="1">IFERROR(__xludf.DUMMYFUNCTION("PROPER(REGEXEXTRACT(B2284, ""(?:https?:\/\/)?(?:www\.)?([a-zA-Z0-9-]+)\.""))"),"Google")</f>
        <v>Google</v>
      </c>
      <c r="E2217" s="1" t="s">
        <v>8794</v>
      </c>
      <c r="F2217" s="1">
        <v>15.163578599999999</v>
      </c>
      <c r="G2217" s="1">
        <v>120.5757888</v>
      </c>
      <c r="H2217" s="1" t="s">
        <v>8795</v>
      </c>
      <c r="I2217" s="1" t="s">
        <v>41</v>
      </c>
      <c r="J2217" s="1">
        <f>IF(K2217="URBAN",1,IF(K2217="SUBURBAN",2,IF(K2217="RURAL",3,"")))</f>
        <v>2</v>
      </c>
      <c r="K2217" s="1" t="s">
        <v>84</v>
      </c>
      <c r="L2217" s="18">
        <v>46082</v>
      </c>
      <c r="M2217" s="49">
        <v>0.625</v>
      </c>
      <c r="N2217" s="18">
        <v>46083</v>
      </c>
      <c r="O2217" s="56">
        <v>0.5</v>
      </c>
      <c r="P2217" s="31" t="str">
        <f>TEXT($L2217, "dddd")</f>
        <v>Sunday</v>
      </c>
      <c r="Q2217" s="39" t="s">
        <v>111</v>
      </c>
      <c r="R2217" s="39">
        <v>1148</v>
      </c>
      <c r="S2217" s="1" t="str">
        <f>IF(OR(MONTH(L2217)=12, MONTH(L2217)&lt;=5), "Dry Season", "Wet Season")</f>
        <v>Dry Season</v>
      </c>
      <c r="T2217" s="1">
        <v>1</v>
      </c>
      <c r="U2217" s="1">
        <v>0</v>
      </c>
      <c r="V2217" s="1">
        <v>1</v>
      </c>
      <c r="W2217" s="2">
        <f>IF(ISNUMBER(SEARCH("N/A", X2217)), 0, 1)</f>
        <v>0</v>
      </c>
      <c r="X2217" s="1" t="s">
        <v>44</v>
      </c>
      <c r="Y2217" s="1"/>
      <c r="Z2217" s="1"/>
      <c r="AA2217" s="11" cm="1">
        <f t="array" ref="AA2217">IF(ISBLANK(Y2217), 0, VINCentyInvDistance(F2217,G2217,Y2217,Z2217))</f>
        <v>0</v>
      </c>
      <c r="AB2217" s="1">
        <v>0</v>
      </c>
      <c r="AC2217" s="1">
        <v>0</v>
      </c>
      <c r="AD2217" s="1">
        <v>0</v>
      </c>
      <c r="AE2217" s="1">
        <v>2</v>
      </c>
      <c r="AF2217" s="1">
        <v>1</v>
      </c>
      <c r="AG2217" s="1" t="str">
        <f>TRIM(MID(SUBSTITUTE($H2217,",",REPT(" ",200)),(LEN($H2217)-LEN(SUBSTITUTE($H2217,",",""))-4)*200+1,200))</f>
        <v>Amsic</v>
      </c>
      <c r="AH2217" s="1" t="str">
        <f>TRIM(MID(SUBSTITUTE($H2217,",",REPT(" ",200)),(LEN($H2217)-LEN(SUBSTITUTE($H2217,",",""))-3)*200+1,200))</f>
        <v>Angeles</v>
      </c>
      <c r="AI2217" s="1" t="str">
        <f>TRIM(MID(SUBSTITUTE($H2217,",",REPT(" ",200)),(LEN($H2217)-LEN(SUBSTITUTE($H2217,",",""))-2)*200+1,200))</f>
        <v>Central Luzon</v>
      </c>
      <c r="AJ2217" s="1" t="str">
        <f>TRIM(MID(SUBSTITUTE($H2217,",",REPT(" ",200)),(LEN($H2217)-LEN(SUBSTITUTE($H2217,",",""))-0)*200+1,200))</f>
        <v>Philippines</v>
      </c>
      <c r="AL2217" s="2">
        <v>0</v>
      </c>
      <c r="AM2217" s="1"/>
    </row>
    <row r="2218" spans="1:39" ht="12.75" customHeight="1">
      <c r="A2218" s="1"/>
      <c r="B2218" s="1" t="s">
        <v>8796</v>
      </c>
      <c r="C2218" s="1" t="s">
        <v>8797</v>
      </c>
      <c r="D2218" s="3" t="str">
        <f ca="1">IFERROR(__xludf.DUMMYFUNCTION("PROPER(REGEXEXTRACT(B2285, ""(?:https?:\/\/)?(?:www\.)?([a-zA-Z0-9-]+)\.""))"),"Skyscanner")</f>
        <v>Skyscanner</v>
      </c>
      <c r="E2218" s="1" t="s">
        <v>8798</v>
      </c>
      <c r="F2218" s="1">
        <v>15.166570500000001</v>
      </c>
      <c r="G2218" s="1">
        <v>120.58797509999999</v>
      </c>
      <c r="H2218" s="1" t="s">
        <v>8799</v>
      </c>
      <c r="I2218" s="1" t="s">
        <v>41</v>
      </c>
      <c r="J2218" s="1">
        <f>IF(K2218="URBAN",1,IF(K2218="SUBURBAN",2,IF(K2218="RURAL",3,"")))</f>
        <v>2</v>
      </c>
      <c r="K2218" s="1" t="s">
        <v>84</v>
      </c>
      <c r="L2218" s="18">
        <v>46082</v>
      </c>
      <c r="M2218" s="49">
        <v>0.58333333333333337</v>
      </c>
      <c r="N2218" s="18">
        <v>46083</v>
      </c>
      <c r="O2218" s="56">
        <v>0.5</v>
      </c>
      <c r="P2218" s="31" t="str">
        <f>TEXT($L2218, "dddd")</f>
        <v>Sunday</v>
      </c>
      <c r="Q2218" s="39" t="s">
        <v>111</v>
      </c>
      <c r="R2218" s="39">
        <v>2636</v>
      </c>
      <c r="S2218" s="1" t="str">
        <f>IF(OR(MONTH(L2218)=12, MONTH(L2218)&lt;=5), "Dry Season", "Wet Season")</f>
        <v>Dry Season</v>
      </c>
      <c r="T2218" s="1">
        <v>1</v>
      </c>
      <c r="U2218" s="1">
        <v>0</v>
      </c>
      <c r="V2218" s="1">
        <v>0</v>
      </c>
      <c r="W2218" s="2">
        <f>IF(ISNUMBER(SEARCH("N/A", X2218)), 0, 1)</f>
        <v>1</v>
      </c>
      <c r="X2218" s="1" t="s">
        <v>977</v>
      </c>
      <c r="Y2218" s="1">
        <v>15.167270800000001</v>
      </c>
      <c r="Z2218" s="1">
        <v>120.5801134</v>
      </c>
      <c r="AA2218" s="11" cm="1">
        <f t="array" ref="AA2218">IF(ISBLANK(Y2218), 0, VINCentyInvDistance(F2218,G2218,Y2218,Z2218))</f>
        <v>848.41623054740342</v>
      </c>
      <c r="AB2218" s="1">
        <v>0</v>
      </c>
      <c r="AC2218" s="1">
        <v>2</v>
      </c>
      <c r="AD2218" s="1">
        <v>4</v>
      </c>
      <c r="AE2218" s="1">
        <v>2</v>
      </c>
      <c r="AF2218" s="1">
        <v>1</v>
      </c>
      <c r="AG2218" s="1" t="s">
        <v>978</v>
      </c>
      <c r="AH2218" s="1" t="s">
        <v>274</v>
      </c>
      <c r="AI2218" s="1" t="str">
        <f>TRIM(MID(SUBSTITUTE($H2218,",",REPT(" ",200)),(LEN($H2218)-LEN(SUBSTITUTE($H2218,",",""))-2)*200+1,200))</f>
        <v>Central Luzon</v>
      </c>
      <c r="AJ2218" s="1" t="s">
        <v>55</v>
      </c>
      <c r="AK2218" t="s">
        <v>8800</v>
      </c>
      <c r="AL2218" s="2">
        <v>0</v>
      </c>
      <c r="AM2218" s="1"/>
    </row>
    <row r="2219" spans="1:39" ht="12.75" customHeight="1">
      <c r="A2219" s="1"/>
      <c r="B2219" s="1" t="s">
        <v>8801</v>
      </c>
      <c r="C2219" s="1" t="s">
        <v>8802</v>
      </c>
      <c r="D2219" s="3" t="str">
        <f ca="1">IFERROR(__xludf.DUMMYFUNCTION("PROPER(REGEXEXTRACT(B2286, ""(?:https?:\/\/)?(?:www\.)?([a-zA-Z0-9-]+)\.""))"),"Skyscanner")</f>
        <v>Skyscanner</v>
      </c>
      <c r="E2219" s="1" t="s">
        <v>8803</v>
      </c>
      <c r="F2219" s="1">
        <v>15.1659889</v>
      </c>
      <c r="G2219" s="1">
        <v>120.5702209</v>
      </c>
      <c r="H2219" s="1" t="s">
        <v>8804</v>
      </c>
      <c r="I2219" s="1" t="s">
        <v>41</v>
      </c>
      <c r="J2219" s="1">
        <f>IF(K2219="URBAN",1,IF(K2219="SUBURBAN",2,IF(K2219="RURAL",3,"")))</f>
        <v>2</v>
      </c>
      <c r="K2219" s="1" t="s">
        <v>84</v>
      </c>
      <c r="L2219" s="18">
        <v>46082</v>
      </c>
      <c r="M2219" s="49">
        <v>0.58333333333333337</v>
      </c>
      <c r="N2219" s="18">
        <v>46083</v>
      </c>
      <c r="O2219" s="56">
        <v>0.5</v>
      </c>
      <c r="P2219" s="31" t="str">
        <f>TEXT($L2219, "dddd")</f>
        <v>Sunday</v>
      </c>
      <c r="Q2219" s="39" t="s">
        <v>111</v>
      </c>
      <c r="R2219" s="39">
        <v>1344</v>
      </c>
      <c r="S2219" s="1" t="str">
        <f>IF(OR(MONTH(L2219)=12, MONTH(L2219)&lt;=5), "Dry Season", "Wet Season")</f>
        <v>Dry Season</v>
      </c>
      <c r="T2219" s="1">
        <v>1</v>
      </c>
      <c r="U2219" s="1">
        <v>0</v>
      </c>
      <c r="V2219" s="1">
        <v>0</v>
      </c>
      <c r="W2219" s="2">
        <f>IF(ISNUMBER(SEARCH("N/A", X2219)), 0, 1)</f>
        <v>1</v>
      </c>
      <c r="X2219" s="1" t="s">
        <v>977</v>
      </c>
      <c r="Y2219" s="1">
        <v>15.167270800000001</v>
      </c>
      <c r="Z2219" s="1">
        <v>120.5801134</v>
      </c>
      <c r="AA2219" s="11" cm="1">
        <f t="array" ref="AA2219">IF(ISBLANK(Y2219), 0, VINCentyInvDistance(F2219,G2219,Y2219,Z2219))</f>
        <v>1072.5355321802065</v>
      </c>
      <c r="AB2219" s="1">
        <v>1</v>
      </c>
      <c r="AC2219" s="1">
        <v>7.6</v>
      </c>
      <c r="AD2219" s="1">
        <v>3.9</v>
      </c>
      <c r="AE2219" s="1">
        <v>448</v>
      </c>
      <c r="AF2219" s="1">
        <v>1</v>
      </c>
      <c r="AG2219" s="1" t="s">
        <v>978</v>
      </c>
      <c r="AH2219" s="1" t="s">
        <v>274</v>
      </c>
      <c r="AI2219" s="1" t="str">
        <f>TRIM(MID(SUBSTITUTE($H2219,",",REPT(" ",200)),(LEN($H2219)-LEN(SUBSTITUTE($H2219,",",""))-2)*200+1,200))</f>
        <v>Central Luzon</v>
      </c>
      <c r="AJ2219" s="1" t="s">
        <v>55</v>
      </c>
      <c r="AK2219" t="s">
        <v>17256</v>
      </c>
      <c r="AL2219" s="2">
        <v>0</v>
      </c>
      <c r="AM2219" s="1"/>
    </row>
    <row r="2220" spans="1:39" ht="12.75" customHeight="1">
      <c r="A2220" s="1"/>
      <c r="B2220" s="1" t="s">
        <v>8805</v>
      </c>
      <c r="C2220" s="1" t="s">
        <v>8806</v>
      </c>
      <c r="D2220" s="3" t="str">
        <f ca="1">IFERROR(__xludf.DUMMYFUNCTION("PROPER(REGEXEXTRACT(B2287, ""(?:https?:\/\/)?(?:www\.)?([a-zA-Z0-9-]+)\.""))"),"Skyscanner")</f>
        <v>Skyscanner</v>
      </c>
      <c r="E2220" s="1" t="s">
        <v>8807</v>
      </c>
      <c r="F2220" s="1">
        <v>15.166265599999999</v>
      </c>
      <c r="G2220" s="1">
        <v>120.58698769999999</v>
      </c>
      <c r="H2220" s="1" t="s">
        <v>8808</v>
      </c>
      <c r="I2220" s="1" t="s">
        <v>41</v>
      </c>
      <c r="J2220" s="1">
        <f>IF(K2220="URBAN",1,IF(K2220="SUBURBAN",2,IF(K2220="RURAL",3,"")))</f>
        <v>2</v>
      </c>
      <c r="K2220" s="1" t="s">
        <v>84</v>
      </c>
      <c r="L2220" s="18">
        <v>46082</v>
      </c>
      <c r="M2220" s="49">
        <v>0.58333333333333337</v>
      </c>
      <c r="N2220" s="18">
        <v>46083</v>
      </c>
      <c r="O2220" s="56">
        <v>0.5</v>
      </c>
      <c r="P2220" s="31" t="str">
        <f>TEXT($L2220, "dddd")</f>
        <v>Sunday</v>
      </c>
      <c r="Q2220" s="39" t="s">
        <v>111</v>
      </c>
      <c r="R2220" s="39">
        <v>3699</v>
      </c>
      <c r="S2220" s="1" t="str">
        <f>IF(OR(MONTH(L2220)=12, MONTH(L2220)&lt;=5), "Dry Season", "Wet Season")</f>
        <v>Dry Season</v>
      </c>
      <c r="T2220" s="1">
        <v>1</v>
      </c>
      <c r="U2220" s="1">
        <v>0</v>
      </c>
      <c r="V2220" s="1">
        <v>1</v>
      </c>
      <c r="W2220" s="2">
        <f>IF(ISNUMBER(SEARCH("N/A", X2220)), 0, 1)</f>
        <v>1</v>
      </c>
      <c r="X2220" s="1" t="s">
        <v>977</v>
      </c>
      <c r="Y2220" s="1">
        <v>15.167270800000001</v>
      </c>
      <c r="Z2220" s="1">
        <v>120.5801134</v>
      </c>
      <c r="AA2220" s="11" cm="1">
        <f t="array" ref="AA2220">IF(ISBLANK(Y2220), 0, VINCentyInvDistance(F2220,G2220,Y2220,Z2220))</f>
        <v>747.08422191961108</v>
      </c>
      <c r="AB2220" s="1">
        <v>0</v>
      </c>
      <c r="AC2220" s="1">
        <v>8</v>
      </c>
      <c r="AD2220" s="1">
        <v>4.2</v>
      </c>
      <c r="AE2220" s="1">
        <v>1255</v>
      </c>
      <c r="AF2220" s="1">
        <v>1</v>
      </c>
      <c r="AG2220" s="1" t="s">
        <v>978</v>
      </c>
      <c r="AH2220" s="1" t="s">
        <v>274</v>
      </c>
      <c r="AI2220" s="1" t="str">
        <f>TRIM(MID(SUBSTITUTE($H2220,",",REPT(" ",200)),(LEN($H2220)-LEN(SUBSTITUTE($H2220,",",""))-2)*200+1,200))</f>
        <v>Central Luzon</v>
      </c>
      <c r="AJ2220" s="1" t="s">
        <v>55</v>
      </c>
      <c r="AK2220" t="s">
        <v>17257</v>
      </c>
      <c r="AL2220" s="2">
        <v>0</v>
      </c>
      <c r="AM2220" s="1"/>
    </row>
    <row r="2221" spans="1:39" ht="12.75" customHeight="1">
      <c r="A2221" s="1"/>
      <c r="B2221" s="1" t="s">
        <v>8809</v>
      </c>
      <c r="C2221" s="1" t="s">
        <v>8810</v>
      </c>
      <c r="D2221" s="3" t="str">
        <f ca="1">IFERROR(__xludf.DUMMYFUNCTION("PROPER(REGEXEXTRACT(B2288, ""(?:https?:\/\/)?(?:www\.)?([a-zA-Z0-9-]+)\.""))"),"Skyscanner")</f>
        <v>Skyscanner</v>
      </c>
      <c r="E2221" s="1" t="s">
        <v>8811</v>
      </c>
      <c r="F2221" s="1">
        <v>15.1688068</v>
      </c>
      <c r="G2221" s="1">
        <v>120.6008228</v>
      </c>
      <c r="H2221" s="1" t="s">
        <v>8812</v>
      </c>
      <c r="I2221" s="1" t="s">
        <v>41</v>
      </c>
      <c r="J2221" s="1">
        <f>IF(K2221="URBAN",1,IF(K2221="SUBURBAN",2,IF(K2221="RURAL",3,"")))</f>
        <v>2</v>
      </c>
      <c r="K2221" s="1" t="s">
        <v>84</v>
      </c>
      <c r="L2221" s="18">
        <v>46082</v>
      </c>
      <c r="M2221" s="49">
        <v>0.58333333333333337</v>
      </c>
      <c r="N2221" s="18">
        <v>46083</v>
      </c>
      <c r="O2221" s="56">
        <v>0.5</v>
      </c>
      <c r="P2221" s="31" t="str">
        <f>TEXT($L2221, "dddd")</f>
        <v>Sunday</v>
      </c>
      <c r="Q2221" s="39" t="s">
        <v>111</v>
      </c>
      <c r="R2221" s="39">
        <v>2055</v>
      </c>
      <c r="S2221" s="1" t="str">
        <f>IF(OR(MONTH(L2221)=12, MONTH(L2221)&lt;=5), "Dry Season", "Wet Season")</f>
        <v>Dry Season</v>
      </c>
      <c r="T2221" s="1">
        <v>1</v>
      </c>
      <c r="U2221" s="1">
        <v>0</v>
      </c>
      <c r="V2221" s="1">
        <v>0</v>
      </c>
      <c r="W2221" s="2">
        <f>IF(ISNUMBER(SEARCH("N/A", X2221)), 0, 1)</f>
        <v>1</v>
      </c>
      <c r="X2221" s="1" t="s">
        <v>977</v>
      </c>
      <c r="Y2221" s="1">
        <v>15.167270800000001</v>
      </c>
      <c r="Z2221" s="1">
        <v>120.5801134</v>
      </c>
      <c r="AA2221" s="11" cm="1">
        <f t="array" ref="AA2221">IF(ISBLANK(Y2221), 0, VINCentyInvDistance(F2221,G2221,Y2221,Z2221))</f>
        <v>2232.0373540821952</v>
      </c>
      <c r="AB2221" s="1">
        <v>0</v>
      </c>
      <c r="AC2221" s="1">
        <v>8</v>
      </c>
      <c r="AD2221" s="1">
        <v>4.5999999999999996</v>
      </c>
      <c r="AE2221" s="1">
        <v>540</v>
      </c>
      <c r="AF2221" s="1">
        <v>1</v>
      </c>
      <c r="AG2221" s="1" t="s">
        <v>978</v>
      </c>
      <c r="AH2221" s="1" t="s">
        <v>274</v>
      </c>
      <c r="AI2221" s="1" t="str">
        <f>TRIM(MID(SUBSTITUTE($H2221,",",REPT(" ",200)),(LEN($H2221)-LEN(SUBSTITUTE($H2221,",",""))-2)*200+1,200))</f>
        <v>Central Luzon</v>
      </c>
      <c r="AJ2221" s="1" t="s">
        <v>55</v>
      </c>
      <c r="AK2221" t="s">
        <v>17258</v>
      </c>
      <c r="AL2221" s="2">
        <v>0</v>
      </c>
      <c r="AM2221" s="1"/>
    </row>
    <row r="2222" spans="1:39" ht="12.75" customHeight="1">
      <c r="A2222" s="1"/>
      <c r="B2222" s="1" t="s">
        <v>8813</v>
      </c>
      <c r="C2222" s="1" t="s">
        <v>8814</v>
      </c>
      <c r="D2222" s="3" t="str">
        <f ca="1">IFERROR(__xludf.DUMMYFUNCTION("PROPER(REGEXEXTRACT(B2289, ""(?:https?:\/\/)?(?:www\.)?([a-zA-Z0-9-]+)\.""))"),"Skyscanner")</f>
        <v>Skyscanner</v>
      </c>
      <c r="E2222" s="1" t="s">
        <v>8815</v>
      </c>
      <c r="F2222" s="1">
        <v>15.2257005</v>
      </c>
      <c r="G2222" s="1">
        <v>120.6050456</v>
      </c>
      <c r="H2222" s="1" t="s">
        <v>8816</v>
      </c>
      <c r="I2222" s="1" t="s">
        <v>41</v>
      </c>
      <c r="J2222" s="1">
        <f>IF(K2222="URBAN",1,IF(K2222="SUBURBAN",2,IF(K2222="RURAL",3,"")))</f>
        <v>2</v>
      </c>
      <c r="K2222" s="1" t="s">
        <v>84</v>
      </c>
      <c r="L2222" s="18">
        <v>46082</v>
      </c>
      <c r="M2222" s="49">
        <v>0.58333333333333337</v>
      </c>
      <c r="N2222" s="18">
        <v>46083</v>
      </c>
      <c r="O2222" s="56">
        <v>0.5</v>
      </c>
      <c r="P2222" s="31" t="str">
        <f>TEXT($L2222, "dddd")</f>
        <v>Sunday</v>
      </c>
      <c r="Q2222" s="39" t="s">
        <v>111</v>
      </c>
      <c r="R2222" s="39">
        <v>1552</v>
      </c>
      <c r="S2222" s="1" t="str">
        <f>IF(OR(MONTH(L2222)=12, MONTH(L2222)&lt;=5), "Dry Season", "Wet Season")</f>
        <v>Dry Season</v>
      </c>
      <c r="T2222" s="1">
        <v>1</v>
      </c>
      <c r="U2222" s="1">
        <v>1</v>
      </c>
      <c r="V2222" s="1">
        <v>0</v>
      </c>
      <c r="W2222" s="2">
        <f>IF(ISNUMBER(SEARCH("N/A", X2222)), 0, 1)</f>
        <v>1</v>
      </c>
      <c r="X2222" s="1" t="s">
        <v>977</v>
      </c>
      <c r="Y2222" s="1">
        <v>15.167270800000001</v>
      </c>
      <c r="Z2222" s="1">
        <v>120.5801134</v>
      </c>
      <c r="AA2222" s="11" cm="1">
        <f t="array" ref="AA2222">IF(ISBLANK(Y2222), 0, VINCentyInvDistance(F2222,G2222,Y2222,Z2222))</f>
        <v>6998.3530909965766</v>
      </c>
      <c r="AB2222" s="1">
        <v>0</v>
      </c>
      <c r="AC2222" s="1">
        <v>0</v>
      </c>
      <c r="AD2222" s="1">
        <v>0</v>
      </c>
      <c r="AE2222" s="1">
        <v>0</v>
      </c>
      <c r="AF2222" s="1">
        <v>1</v>
      </c>
      <c r="AG2222" s="1" t="s">
        <v>978</v>
      </c>
      <c r="AH2222" s="1" t="s">
        <v>274</v>
      </c>
      <c r="AI2222" s="1" t="str">
        <f>TRIM(MID(SUBSTITUTE($H2222,",",REPT(" ",200)),(LEN($H2222)-LEN(SUBSTITUTE($H2222,",",""))-2)*200+1,200))</f>
        <v>Central Luzon</v>
      </c>
      <c r="AJ2222" s="1" t="s">
        <v>55</v>
      </c>
      <c r="AK2222" t="s">
        <v>8817</v>
      </c>
      <c r="AL2222" s="2">
        <v>0</v>
      </c>
      <c r="AM2222" s="1"/>
    </row>
    <row r="2223" spans="1:39" ht="12.75" customHeight="1">
      <c r="A2223" s="1"/>
      <c r="B2223" s="1" t="s">
        <v>8818</v>
      </c>
      <c r="C2223" s="1" t="s">
        <v>8819</v>
      </c>
      <c r="D2223" s="3" t="str">
        <f ca="1">IFERROR(__xludf.DUMMYFUNCTION("PROPER(REGEXEXTRACT(B2290, ""(?:https?:\/\/)?(?:www\.)?([a-zA-Z0-9-]+)\.""))"),"Google")</f>
        <v>Google</v>
      </c>
      <c r="E2223" s="1" t="s">
        <v>8820</v>
      </c>
      <c r="F2223" s="1">
        <v>15.1655505</v>
      </c>
      <c r="G2223" s="1">
        <v>120.5675203</v>
      </c>
      <c r="H2223" s="1" t="s">
        <v>8821</v>
      </c>
      <c r="I2223" s="1" t="s">
        <v>41</v>
      </c>
      <c r="J2223" s="1">
        <f>IF(K2223="URBAN",1,IF(K2223="SUBURBAN",2,IF(K2223="RURAL",3,"")))</f>
        <v>2</v>
      </c>
      <c r="K2223" s="1" t="s">
        <v>84</v>
      </c>
      <c r="L2223" s="18">
        <v>46082</v>
      </c>
      <c r="M2223" s="49">
        <v>0.625</v>
      </c>
      <c r="N2223" s="18">
        <v>46083</v>
      </c>
      <c r="O2223" s="56">
        <v>0.5</v>
      </c>
      <c r="P2223" s="31" t="str">
        <f>TEXT($L2223, "dddd")</f>
        <v>Sunday</v>
      </c>
      <c r="Q2223" s="39" t="s">
        <v>111</v>
      </c>
      <c r="R2223" s="39">
        <v>2451</v>
      </c>
      <c r="S2223" s="1" t="str">
        <f>IF(OR(MONTH(L2223)=12, MONTH(L2223)&lt;=5), "Dry Season", "Wet Season")</f>
        <v>Dry Season</v>
      </c>
      <c r="T2223" s="1">
        <v>1</v>
      </c>
      <c r="U2223" s="1">
        <v>0</v>
      </c>
      <c r="V2223" s="1">
        <v>0</v>
      </c>
      <c r="W2223" s="2">
        <f>IF(ISNUMBER(SEARCH("N/A", X2223)), 0, 1)</f>
        <v>0</v>
      </c>
      <c r="X2223" s="1" t="s">
        <v>44</v>
      </c>
      <c r="Y2223" s="1"/>
      <c r="Z2223" s="1"/>
      <c r="AA2223" s="11" cm="1">
        <f t="array" ref="AA2223">IF(ISBLANK(Y2223), 0, VINCentyInvDistance(F2223,G2223,Y2223,Z2223))</f>
        <v>0</v>
      </c>
      <c r="AB2223" s="1">
        <v>0</v>
      </c>
      <c r="AC2223" s="1">
        <v>0</v>
      </c>
      <c r="AD2223" s="1">
        <v>0</v>
      </c>
      <c r="AE2223" s="1">
        <v>108</v>
      </c>
      <c r="AF2223" s="1">
        <v>1</v>
      </c>
      <c r="AG2223" s="1" t="str">
        <f>TRIM(MID(SUBSTITUTE($H2223,",",REPT(" ",200)),(LEN($H2223)-LEN(SUBSTITUTE($H2223,",",""))-4)*200+1,200))</f>
        <v>Amsic</v>
      </c>
      <c r="AH2223" s="1" t="str">
        <f>TRIM(MID(SUBSTITUTE($H2223,",",REPT(" ",200)),(LEN($H2223)-LEN(SUBSTITUTE($H2223,",",""))-3)*200+1,200))</f>
        <v>Angeles</v>
      </c>
      <c r="AI2223" s="1" t="str">
        <f>TRIM(MID(SUBSTITUTE($H2223,",",REPT(" ",200)),(LEN($H2223)-LEN(SUBSTITUTE($H2223,",",""))-2)*200+1,200))</f>
        <v>Central Luzon</v>
      </c>
      <c r="AJ2223" s="1" t="str">
        <f>TRIM(MID(SUBSTITUTE($H2223,",",REPT(" ",200)),(LEN($H2223)-LEN(SUBSTITUTE($H2223,",",""))-0)*200+1,200))</f>
        <v>Philippines</v>
      </c>
      <c r="AL2223" s="2">
        <v>0</v>
      </c>
      <c r="AM2223" s="1"/>
    </row>
    <row r="2224" spans="1:39" ht="12.75" customHeight="1">
      <c r="A2224" s="1"/>
      <c r="B2224" s="1" t="s">
        <v>8822</v>
      </c>
      <c r="C2224" s="1" t="s">
        <v>8823</v>
      </c>
      <c r="D2224" s="3" t="str">
        <f ca="1">IFERROR(__xludf.DUMMYFUNCTION("PROPER(REGEXEXTRACT(B2291, ""(?:https?:\/\/)?(?:www\.)?([a-zA-Z0-9-]+)\.""))"),"Skyscanner")</f>
        <v>Skyscanner</v>
      </c>
      <c r="E2224" s="1" t="s">
        <v>8824</v>
      </c>
      <c r="F2224" s="1">
        <v>15.1698527</v>
      </c>
      <c r="G2224" s="1">
        <v>120.5901921</v>
      </c>
      <c r="H2224" s="1" t="s">
        <v>8825</v>
      </c>
      <c r="I2224" s="1" t="s">
        <v>41</v>
      </c>
      <c r="J2224" s="1">
        <f>IF(K2224="URBAN",1,IF(K2224="SUBURBAN",2,IF(K2224="RURAL",3,"")))</f>
        <v>2</v>
      </c>
      <c r="K2224" s="1" t="s">
        <v>84</v>
      </c>
      <c r="L2224" s="18">
        <v>46082</v>
      </c>
      <c r="M2224" s="49">
        <v>0.58333333333333337</v>
      </c>
      <c r="N2224" s="18">
        <v>46083</v>
      </c>
      <c r="O2224" s="56">
        <v>0.5</v>
      </c>
      <c r="P2224" s="31" t="str">
        <f>TEXT($L2224, "dddd")</f>
        <v>Sunday</v>
      </c>
      <c r="Q2224" s="39" t="s">
        <v>111</v>
      </c>
      <c r="R2224" s="39">
        <v>770</v>
      </c>
      <c r="S2224" s="1" t="str">
        <f>IF(OR(MONTH(L2224)=12, MONTH(L2224)&lt;=5), "Dry Season", "Wet Season")</f>
        <v>Dry Season</v>
      </c>
      <c r="T2224" s="1">
        <v>1</v>
      </c>
      <c r="U2224" s="1">
        <v>0</v>
      </c>
      <c r="V2224" s="1">
        <v>0</v>
      </c>
      <c r="W2224" s="2">
        <f>IF(ISNUMBER(SEARCH("N/A", X2224)), 0, 1)</f>
        <v>1</v>
      </c>
      <c r="X2224" s="1" t="s">
        <v>977</v>
      </c>
      <c r="Y2224" s="1">
        <v>15.167270800000001</v>
      </c>
      <c r="Z2224" s="1">
        <v>120.5801134</v>
      </c>
      <c r="AA2224" s="11" cm="1">
        <f t="array" ref="AA2224">IF(ISBLANK(Y2224), 0, VINCentyInvDistance(F2224,G2224,Y2224,Z2224))</f>
        <v>1120.1591139384755</v>
      </c>
      <c r="AB2224" s="1">
        <v>1</v>
      </c>
      <c r="AC2224" s="1">
        <v>8.6</v>
      </c>
      <c r="AD2224" s="1">
        <v>3.6</v>
      </c>
      <c r="AE2224" s="1">
        <v>142</v>
      </c>
      <c r="AF2224" s="1">
        <v>1</v>
      </c>
      <c r="AG2224" s="1" t="s">
        <v>978</v>
      </c>
      <c r="AH2224" s="1" t="s">
        <v>274</v>
      </c>
      <c r="AI2224" s="1" t="str">
        <f>TRIM(MID(SUBSTITUTE($H2224,",",REPT(" ",200)),(LEN($H2224)-LEN(SUBSTITUTE($H2224,",",""))-2)*200+1,200))</f>
        <v>Central Luzon</v>
      </c>
      <c r="AJ2224" s="1" t="s">
        <v>55</v>
      </c>
      <c r="AK2224" t="s">
        <v>17259</v>
      </c>
      <c r="AL2224" s="2">
        <v>0</v>
      </c>
      <c r="AM2224" s="1"/>
    </row>
    <row r="2225" spans="1:39" ht="12.75" customHeight="1">
      <c r="A2225" s="1"/>
      <c r="B2225" s="1" t="s">
        <v>8826</v>
      </c>
      <c r="C2225" s="1" t="s">
        <v>8827</v>
      </c>
      <c r="D2225" s="3" t="str">
        <f ca="1">IFERROR(__xludf.DUMMYFUNCTION("PROPER(REGEXEXTRACT(B2292, ""(?:https?:\/\/)?(?:www\.)?([a-zA-Z0-9-]+)\.""))"),"Google")</f>
        <v>Google</v>
      </c>
      <c r="E2225" s="1" t="s">
        <v>8828</v>
      </c>
      <c r="F2225" s="1">
        <v>15.166004900000001</v>
      </c>
      <c r="G2225" s="1">
        <v>120.5870271</v>
      </c>
      <c r="H2225" s="1" t="s">
        <v>8829</v>
      </c>
      <c r="I2225" s="1" t="s">
        <v>41</v>
      </c>
      <c r="J2225" s="1">
        <f>IF(K2225="URBAN",1,IF(K2225="SUBURBAN",2,IF(K2225="RURAL",3,"")))</f>
        <v>2</v>
      </c>
      <c r="K2225" s="1" t="s">
        <v>84</v>
      </c>
      <c r="L2225" s="18">
        <v>46082</v>
      </c>
      <c r="M2225" s="49">
        <v>0.625</v>
      </c>
      <c r="N2225" s="18">
        <v>46083</v>
      </c>
      <c r="O2225" s="56">
        <v>0.5</v>
      </c>
      <c r="P2225" s="31" t="str">
        <f>TEXT($L2225, "dddd")</f>
        <v>Sunday</v>
      </c>
      <c r="Q2225" s="39" t="s">
        <v>111</v>
      </c>
      <c r="R2225" s="39">
        <v>2076</v>
      </c>
      <c r="S2225" s="1" t="str">
        <f>IF(OR(MONTH(L2225)=12, MONTH(L2225)&lt;=5), "Dry Season", "Wet Season")</f>
        <v>Dry Season</v>
      </c>
      <c r="T2225" s="1">
        <v>1</v>
      </c>
      <c r="U2225" s="1">
        <v>1</v>
      </c>
      <c r="V2225" s="1">
        <v>0</v>
      </c>
      <c r="W2225" s="2">
        <f>IF(ISNUMBER(SEARCH("N/A", X2225)), 0, 1)</f>
        <v>1</v>
      </c>
      <c r="X2225" s="1" t="s">
        <v>977</v>
      </c>
      <c r="Y2225" s="1">
        <v>15.167270800000001</v>
      </c>
      <c r="Z2225" s="1">
        <v>120.5801134</v>
      </c>
      <c r="AA2225" s="11" cm="1">
        <f t="array" ref="AA2225">IF(ISBLANK(Y2225), 0, VINCentyInvDistance(F2225,G2225,Y2225,Z2225))</f>
        <v>756.08107777865837</v>
      </c>
      <c r="AB2225" s="1">
        <v>0</v>
      </c>
      <c r="AC2225" s="1">
        <v>0</v>
      </c>
      <c r="AD2225" s="1">
        <v>0</v>
      </c>
      <c r="AE2225" s="1">
        <v>104</v>
      </c>
      <c r="AF2225" s="1">
        <v>1</v>
      </c>
      <c r="AG2225" s="1" t="s">
        <v>978</v>
      </c>
      <c r="AH2225" s="1" t="s">
        <v>274</v>
      </c>
      <c r="AI2225" s="1" t="str">
        <f>TRIM(MID(SUBSTITUTE($H2225,",",REPT(" ",200)),(LEN($H2225)-LEN(SUBSTITUTE($H2225,",",""))-2)*200+1,200))</f>
        <v>Central Luzon</v>
      </c>
      <c r="AJ2225" s="1" t="s">
        <v>55</v>
      </c>
      <c r="AL2225" s="2">
        <v>0</v>
      </c>
      <c r="AM2225" s="1"/>
    </row>
    <row r="2226" spans="1:39" ht="12.75" customHeight="1">
      <c r="A2226" s="1"/>
      <c r="B2226" s="1" t="s">
        <v>8830</v>
      </c>
      <c r="C2226" s="1" t="s">
        <v>8831</v>
      </c>
      <c r="D2226" s="3" t="str">
        <f ca="1">IFERROR(__xludf.DUMMYFUNCTION("PROPER(REGEXEXTRACT(B2293, ""(?:https?:\/\/)?(?:www\.)?([a-zA-Z0-9-]+)\.""))"),"Skyscanner")</f>
        <v>Skyscanner</v>
      </c>
      <c r="E2226" s="1" t="s">
        <v>8832</v>
      </c>
      <c r="F2226" s="1">
        <v>15.173608099999999</v>
      </c>
      <c r="G2226" s="1">
        <v>120.5124194</v>
      </c>
      <c r="H2226" s="1" t="s">
        <v>8833</v>
      </c>
      <c r="I2226" s="1" t="s">
        <v>41</v>
      </c>
      <c r="J2226" s="1">
        <f>IF(K2226="URBAN",1,IF(K2226="SUBURBAN",2,IF(K2226="RURAL",3,"")))</f>
        <v>2</v>
      </c>
      <c r="K2226" s="1" t="s">
        <v>84</v>
      </c>
      <c r="L2226" s="18">
        <v>46082</v>
      </c>
      <c r="M2226" s="49">
        <v>0.58333333333333337</v>
      </c>
      <c r="N2226" s="18">
        <v>46083</v>
      </c>
      <c r="O2226" s="56">
        <v>0.5</v>
      </c>
      <c r="P2226" s="31" t="str">
        <f>TEXT($L2226, "dddd")</f>
        <v>Sunday</v>
      </c>
      <c r="Q2226" s="39" t="s">
        <v>111</v>
      </c>
      <c r="R2226" s="39">
        <v>4543</v>
      </c>
      <c r="S2226" s="1" t="str">
        <f>IF(OR(MONTH(L2226)=12, MONTH(L2226)&lt;=5), "Dry Season", "Wet Season")</f>
        <v>Dry Season</v>
      </c>
      <c r="T2226" s="1">
        <v>1</v>
      </c>
      <c r="U2226" s="1">
        <v>1</v>
      </c>
      <c r="V2226" s="1">
        <v>1</v>
      </c>
      <c r="W2226" s="2">
        <f>IF(ISNUMBER(SEARCH("N/A", X2226)), 0, 1)</f>
        <v>1</v>
      </c>
      <c r="X2226" s="1" t="s">
        <v>977</v>
      </c>
      <c r="Y2226" s="1">
        <v>15.167270800000001</v>
      </c>
      <c r="Z2226" s="1">
        <v>120.5801134</v>
      </c>
      <c r="AA2226" s="11" cm="1">
        <f t="array" ref="AA2226">IF(ISBLANK(Y2226), 0, VINCentyInvDistance(F2226,G2226,Y2226,Z2226))</f>
        <v>7308.4418757343719</v>
      </c>
      <c r="AB2226" s="1">
        <v>0</v>
      </c>
      <c r="AC2226" s="1">
        <v>8.4</v>
      </c>
      <c r="AD2226" s="1">
        <v>4.4000000000000004</v>
      </c>
      <c r="AE2226" s="1">
        <v>244</v>
      </c>
      <c r="AF2226" s="1">
        <v>1</v>
      </c>
      <c r="AG2226" s="1" t="s">
        <v>978</v>
      </c>
      <c r="AH2226" s="1" t="s">
        <v>274</v>
      </c>
      <c r="AI2226" s="1" t="str">
        <f>TRIM(MID(SUBSTITUTE($H2226,",",REPT(" ",200)),(LEN($H2226)-LEN(SUBSTITUTE($H2226,",",""))-2)*200+1,200))</f>
        <v>Central Luzon</v>
      </c>
      <c r="AJ2226" s="1" t="s">
        <v>55</v>
      </c>
      <c r="AK2226" t="s">
        <v>17260</v>
      </c>
      <c r="AL2226" s="2">
        <v>0</v>
      </c>
      <c r="AM2226" s="1"/>
    </row>
    <row r="2227" spans="1:39" ht="12.75" customHeight="1">
      <c r="A2227" s="1"/>
      <c r="B2227" s="1" t="s">
        <v>8834</v>
      </c>
      <c r="C2227" s="1" t="s">
        <v>8835</v>
      </c>
      <c r="D2227" s="3" t="str">
        <f ca="1">IFERROR(__xludf.DUMMYFUNCTION("PROPER(REGEXEXTRACT(B2294, ""(?:https?:\/\/)?(?:www\.)?([a-zA-Z0-9-]+)\.""))"),"Skyscanner")</f>
        <v>Skyscanner</v>
      </c>
      <c r="E2227" s="1" t="s">
        <v>8836</v>
      </c>
      <c r="F2227" s="1">
        <v>15.191905</v>
      </c>
      <c r="G2227" s="1">
        <v>120.523904</v>
      </c>
      <c r="H2227" s="1" t="s">
        <v>5055</v>
      </c>
      <c r="I2227" s="1" t="s">
        <v>41</v>
      </c>
      <c r="J2227" s="1">
        <f>IF(K2227="URBAN",1,IF(K2227="SUBURBAN",2,IF(K2227="RURAL",3,"")))</f>
        <v>2</v>
      </c>
      <c r="K2227" s="1" t="s">
        <v>84</v>
      </c>
      <c r="L2227" s="18">
        <v>46082</v>
      </c>
      <c r="M2227" s="49">
        <v>0.625</v>
      </c>
      <c r="N2227" s="18">
        <v>46083</v>
      </c>
      <c r="O2227" s="56">
        <v>0.5</v>
      </c>
      <c r="P2227" s="31" t="str">
        <f>TEXT($L2227, "dddd")</f>
        <v>Sunday</v>
      </c>
      <c r="Q2227" s="39" t="s">
        <v>111</v>
      </c>
      <c r="R2227" s="39">
        <v>5004</v>
      </c>
      <c r="S2227" s="1" t="str">
        <f>IF(OR(MONTH(L2227)=12, MONTH(L2227)&lt;=5), "Dry Season", "Wet Season")</f>
        <v>Dry Season</v>
      </c>
      <c r="T2227" s="1">
        <v>1</v>
      </c>
      <c r="U2227" s="1">
        <v>1</v>
      </c>
      <c r="V2227" s="1">
        <v>0</v>
      </c>
      <c r="W2227" s="2">
        <f>IF(ISNUMBER(SEARCH("N/A", X2227)), 0, 1)</f>
        <v>0</v>
      </c>
      <c r="X2227" s="1" t="s">
        <v>44</v>
      </c>
      <c r="Y2227" s="1"/>
      <c r="Z2227" s="1"/>
      <c r="AA2227" s="11" cm="1">
        <f t="array" ref="AA2227">IF(ISBLANK(Y2227), 0, VINCentyInvDistance(F2227,G2227,Y2227,Z2227))</f>
        <v>0</v>
      </c>
      <c r="AB2227" s="1">
        <v>0</v>
      </c>
      <c r="AC2227" s="1">
        <v>9.8000000000000007</v>
      </c>
      <c r="AD2227" s="1">
        <v>4.5</v>
      </c>
      <c r="AE2227" s="1">
        <v>1099</v>
      </c>
      <c r="AF2227" s="1">
        <v>1</v>
      </c>
      <c r="AG2227" s="1" t="s">
        <v>273</v>
      </c>
      <c r="AH2227" s="1" t="s">
        <v>274</v>
      </c>
      <c r="AI2227" s="1"/>
      <c r="AJ2227" s="1" t="s">
        <v>55</v>
      </c>
      <c r="AK2227" t="s">
        <v>16955</v>
      </c>
      <c r="AL2227" s="1">
        <v>5</v>
      </c>
      <c r="AM2227" s="1" t="s">
        <v>8837</v>
      </c>
    </row>
    <row r="2228" spans="1:39" ht="12.75" customHeight="1">
      <c r="A2228" s="1"/>
      <c r="B2228" s="1" t="s">
        <v>8838</v>
      </c>
      <c r="C2228" s="1" t="s">
        <v>8839</v>
      </c>
      <c r="D2228" s="3" t="str">
        <f ca="1">IFERROR(__xludf.DUMMYFUNCTION("PROPER(REGEXEXTRACT(B2295, ""(?:https?:\/\/)?(?:www\.)?([a-zA-Z0-9-]+)\.""))"),"Google")</f>
        <v>Google</v>
      </c>
      <c r="E2228" s="1" t="s">
        <v>8840</v>
      </c>
      <c r="F2228" s="1">
        <v>15.169372600000001</v>
      </c>
      <c r="G2228" s="1">
        <v>120.58578900000001</v>
      </c>
      <c r="H2228" s="1" t="s">
        <v>8841</v>
      </c>
      <c r="I2228" s="1" t="s">
        <v>41</v>
      </c>
      <c r="J2228" s="1">
        <f>IF(K2228="URBAN",1,IF(K2228="SUBURBAN",2,IF(K2228="RURAL",3,"")))</f>
        <v>2</v>
      </c>
      <c r="K2228" s="1" t="s">
        <v>84</v>
      </c>
      <c r="L2228" s="18">
        <v>46082</v>
      </c>
      <c r="M2228" s="49">
        <v>0.625</v>
      </c>
      <c r="N2228" s="18">
        <v>46083</v>
      </c>
      <c r="O2228" s="56">
        <v>0.5</v>
      </c>
      <c r="P2228" s="31" t="str">
        <f>TEXT($L2228, "dddd")</f>
        <v>Sunday</v>
      </c>
      <c r="Q2228" s="39" t="s">
        <v>111</v>
      </c>
      <c r="R2228" s="39">
        <v>887</v>
      </c>
      <c r="S2228" s="1" t="str">
        <f>IF(OR(MONTH(L2228)=12, MONTH(L2228)&lt;=5), "Dry Season", "Wet Season")</f>
        <v>Dry Season</v>
      </c>
      <c r="T2228" s="1">
        <v>1</v>
      </c>
      <c r="U2228" s="1">
        <v>0</v>
      </c>
      <c r="V2228" s="1">
        <v>0</v>
      </c>
      <c r="W2228" s="2">
        <f>IF(ISNUMBER(SEARCH("N/A", X2228)), 0, 1)</f>
        <v>0</v>
      </c>
      <c r="X2228" s="1" t="s">
        <v>44</v>
      </c>
      <c r="Y2228" s="1"/>
      <c r="Z2228" s="1"/>
      <c r="AA2228" s="11" cm="1">
        <f t="array" ref="AA2228">IF(ISBLANK(Y2228), 0, VINCentyInvDistance(F2228,G2228,Y2228,Z2228))</f>
        <v>0</v>
      </c>
      <c r="AB2228" s="1">
        <v>0</v>
      </c>
      <c r="AC2228" s="1">
        <v>0</v>
      </c>
      <c r="AD2228" s="1">
        <v>0</v>
      </c>
      <c r="AE2228" s="1">
        <v>13</v>
      </c>
      <c r="AF2228" s="1">
        <v>1</v>
      </c>
      <c r="AG2228" s="1" t="str">
        <f>TRIM(MID(SUBSTITUTE($H2228,",",REPT(" ",200)),(LEN($H2228)-LEN(SUBSTITUTE($H2228,",",""))-4)*200+1,200))</f>
        <v>Balibago</v>
      </c>
      <c r="AH2228" s="1" t="str">
        <f>TRIM(MID(SUBSTITUTE($H2228,",",REPT(" ",200)),(LEN($H2228)-LEN(SUBSTITUTE($H2228,",",""))-3)*200+1,200))</f>
        <v>Angeles</v>
      </c>
      <c r="AI2228" s="1" t="str">
        <f>TRIM(MID(SUBSTITUTE($H2228,",",REPT(" ",200)),(LEN($H2228)-LEN(SUBSTITUTE($H2228,",",""))-2)*200+1,200))</f>
        <v>Central Luzon</v>
      </c>
      <c r="AJ2228" s="1" t="str">
        <f>TRIM(MID(SUBSTITUTE($H2228,",",REPT(" ",200)),(LEN($H2228)-LEN(SUBSTITUTE($H2228,",",""))-0)*200+1,200))</f>
        <v>Philippines</v>
      </c>
      <c r="AL2228" s="2">
        <v>0</v>
      </c>
      <c r="AM2228" s="1"/>
    </row>
    <row r="2229" spans="1:39" ht="12.75" customHeight="1">
      <c r="A2229" s="1"/>
      <c r="B2229" s="1" t="s">
        <v>8842</v>
      </c>
      <c r="C2229" s="1" t="s">
        <v>8843</v>
      </c>
      <c r="D2229" s="3" t="str">
        <f ca="1">IFERROR(__xludf.DUMMYFUNCTION("PROPER(REGEXEXTRACT(B2296, ""(?:https?:\/\/)?(?:www\.)?([a-zA-Z0-9-]+)\.""))"),"Google")</f>
        <v>Google</v>
      </c>
      <c r="E2229" s="1" t="s">
        <v>5063</v>
      </c>
      <c r="F2229" s="1">
        <v>15.166987000000001</v>
      </c>
      <c r="G2229" s="1">
        <v>120.588483</v>
      </c>
      <c r="H2229" s="1" t="s">
        <v>5064</v>
      </c>
      <c r="I2229" s="1" t="s">
        <v>41</v>
      </c>
      <c r="J2229" s="1">
        <f>IF(K2229="URBAN",1,IF(K2229="SUBURBAN",2,IF(K2229="RURAL",3,"")))</f>
        <v>2</v>
      </c>
      <c r="K2229" s="1" t="s">
        <v>84</v>
      </c>
      <c r="L2229" s="18">
        <v>46082</v>
      </c>
      <c r="M2229" s="49">
        <v>0.625</v>
      </c>
      <c r="N2229" s="18">
        <v>46083</v>
      </c>
      <c r="O2229" s="56">
        <v>0.5</v>
      </c>
      <c r="P2229" s="31" t="str">
        <f>TEXT($L2229, "dddd")</f>
        <v>Sunday</v>
      </c>
      <c r="Q2229" s="39" t="s">
        <v>111</v>
      </c>
      <c r="R2229" s="39">
        <v>2512</v>
      </c>
      <c r="S2229" s="1" t="str">
        <f>IF(OR(MONTH(L2229)=12, MONTH(L2229)&lt;=5), "Dry Season", "Wet Season")</f>
        <v>Dry Season</v>
      </c>
      <c r="T2229" s="1">
        <v>1</v>
      </c>
      <c r="U2229" s="1">
        <v>0</v>
      </c>
      <c r="V2229" s="1">
        <v>0</v>
      </c>
      <c r="W2229" s="2">
        <f>IF(ISNUMBER(SEARCH("N/A", X2229)), 0, 1)</f>
        <v>0</v>
      </c>
      <c r="X2229" s="1" t="s">
        <v>44</v>
      </c>
      <c r="Y2229" s="1"/>
      <c r="Z2229" s="1"/>
      <c r="AA2229" s="11" cm="1">
        <f t="array" ref="AA2229">IF(ISBLANK(Y2229), 0, VINCentyInvDistance(F2229,G2229,Y2229,Z2229))</f>
        <v>0</v>
      </c>
      <c r="AB2229" s="1">
        <v>0</v>
      </c>
      <c r="AC2229" s="1">
        <v>0</v>
      </c>
      <c r="AD2229" s="1">
        <v>0</v>
      </c>
      <c r="AE2229" s="1">
        <v>441</v>
      </c>
      <c r="AF2229" s="1">
        <v>1</v>
      </c>
      <c r="AG2229" s="1" t="str">
        <f>TRIM(MID(SUBSTITUTE($H2229,",",REPT(" ",200)),(LEN($H2229)-LEN(SUBSTITUTE($H2229,",",""))-4)*200+1,200))</f>
        <v>Balibago</v>
      </c>
      <c r="AH2229" s="1" t="str">
        <f>TRIM(MID(SUBSTITUTE($H2229,",",REPT(" ",200)),(LEN($H2229)-LEN(SUBSTITUTE($H2229,",",""))-3)*200+1,200))</f>
        <v>Angeles</v>
      </c>
      <c r="AI2229" s="1" t="str">
        <f>TRIM(MID(SUBSTITUTE($H2229,",",REPT(" ",200)),(LEN($H2229)-LEN(SUBSTITUTE($H2229,",",""))-2)*200+1,200))</f>
        <v>Central Luzon</v>
      </c>
      <c r="AJ2229" s="1" t="str">
        <f>TRIM(MID(SUBSTITUTE($H2229,",",REPT(" ",200)),(LEN($H2229)-LEN(SUBSTITUTE($H2229,",",""))-0)*200+1,200))</f>
        <v>Philippines</v>
      </c>
      <c r="AL2229" s="2">
        <v>0</v>
      </c>
      <c r="AM2229" s="1"/>
    </row>
    <row r="2230" spans="1:39" ht="12.75" customHeight="1">
      <c r="A2230" s="1"/>
      <c r="B2230" s="1" t="s">
        <v>5065</v>
      </c>
      <c r="C2230" s="1" t="s">
        <v>8844</v>
      </c>
      <c r="D2230" s="3" t="str">
        <f ca="1">IFERROR(__xludf.DUMMYFUNCTION("PROPER(REGEXEXTRACT(B2297, ""(?:https?:\/\/)?(?:www\.)?([a-zA-Z0-9-]+)\.""))"),"Skyscanner")</f>
        <v>Skyscanner</v>
      </c>
      <c r="E2230" s="1" t="s">
        <v>8845</v>
      </c>
      <c r="F2230" s="1">
        <v>15.1642449</v>
      </c>
      <c r="G2230" s="1">
        <v>120.58355830000001</v>
      </c>
      <c r="H2230" s="1" t="s">
        <v>8671</v>
      </c>
      <c r="I2230" s="1" t="s">
        <v>41</v>
      </c>
      <c r="J2230" s="1">
        <f>IF(K2230="URBAN",1,IF(K2230="SUBURBAN",2,IF(K2230="RURAL",3,"")))</f>
        <v>2</v>
      </c>
      <c r="K2230" s="1" t="s">
        <v>84</v>
      </c>
      <c r="L2230" s="18">
        <v>46082</v>
      </c>
      <c r="M2230" s="49">
        <v>0.58333333333333337</v>
      </c>
      <c r="N2230" s="18">
        <v>46083</v>
      </c>
      <c r="O2230" s="56">
        <v>0.5</v>
      </c>
      <c r="P2230" s="31" t="str">
        <f>TEXT($L2230, "dddd")</f>
        <v>Sunday</v>
      </c>
      <c r="Q2230" s="39" t="s">
        <v>111</v>
      </c>
      <c r="R2230" s="39">
        <v>1462</v>
      </c>
      <c r="S2230" s="1" t="str">
        <f>IF(OR(MONTH(L2230)=12, MONTH(L2230)&lt;=5), "Dry Season", "Wet Season")</f>
        <v>Dry Season</v>
      </c>
      <c r="T2230" s="1">
        <v>1</v>
      </c>
      <c r="U2230" s="1">
        <v>0</v>
      </c>
      <c r="V2230" s="1">
        <v>0</v>
      </c>
      <c r="W2230" s="2">
        <f>IF(ISNUMBER(SEARCH("N/A", X2230)), 0, 1)</f>
        <v>1</v>
      </c>
      <c r="X2230" s="1" t="s">
        <v>977</v>
      </c>
      <c r="Y2230" s="1">
        <v>15.167270800000001</v>
      </c>
      <c r="Z2230" s="1">
        <v>120.5801134</v>
      </c>
      <c r="AA2230" s="11" cm="1">
        <f t="array" ref="AA2230">IF(ISBLANK(Y2230), 0, VINCentyInvDistance(F2230,G2230,Y2230,Z2230))</f>
        <v>499.15977211337315</v>
      </c>
      <c r="AB2230" s="1">
        <v>0</v>
      </c>
      <c r="AC2230" s="1">
        <v>7.8</v>
      </c>
      <c r="AD2230" s="1">
        <v>4.0999999999999996</v>
      </c>
      <c r="AE2230" s="1">
        <v>302</v>
      </c>
      <c r="AF2230" s="1">
        <v>1</v>
      </c>
      <c r="AG2230" s="1" t="s">
        <v>978</v>
      </c>
      <c r="AH2230" s="1" t="s">
        <v>274</v>
      </c>
      <c r="AI2230" s="1" t="str">
        <f>TRIM(MID(SUBSTITUTE($H2230,",",REPT(" ",200)),(LEN($H2230)-LEN(SUBSTITUTE($H2230,",",""))-2)*200+1,200))</f>
        <v>Central Luzon</v>
      </c>
      <c r="AJ2230" s="1" t="s">
        <v>55</v>
      </c>
      <c r="AK2230" t="s">
        <v>16956</v>
      </c>
      <c r="AL2230" s="2">
        <v>0</v>
      </c>
      <c r="AM2230" s="1"/>
    </row>
    <row r="2231" spans="1:39" ht="12.75" customHeight="1">
      <c r="A2231" s="1"/>
      <c r="B2231" s="1" t="s">
        <v>8846</v>
      </c>
      <c r="C2231" s="1" t="s">
        <v>8847</v>
      </c>
      <c r="D2231" s="3" t="str">
        <f ca="1">IFERROR(__xludf.DUMMYFUNCTION("PROPER(REGEXEXTRACT(B2298, ""(?:https?:\/\/)?(?:www\.)?([a-zA-Z0-9-]+)\.""))"),"Skyscanner")</f>
        <v>Skyscanner</v>
      </c>
      <c r="E2231" s="1" t="s">
        <v>8848</v>
      </c>
      <c r="F2231" s="1">
        <v>15.160074099999999</v>
      </c>
      <c r="G2231" s="1">
        <v>120.5826058</v>
      </c>
      <c r="H2231" s="1" t="s">
        <v>8849</v>
      </c>
      <c r="I2231" s="1" t="s">
        <v>41</v>
      </c>
      <c r="J2231" s="1">
        <f>IF(K2231="URBAN",1,IF(K2231="SUBURBAN",2,IF(K2231="RURAL",3,"")))</f>
        <v>2</v>
      </c>
      <c r="K2231" s="1" t="s">
        <v>84</v>
      </c>
      <c r="L2231" s="18">
        <v>46082</v>
      </c>
      <c r="M2231" s="49">
        <v>0.54166666666666663</v>
      </c>
      <c r="N2231" s="18">
        <v>46083</v>
      </c>
      <c r="O2231" s="56">
        <v>0.5</v>
      </c>
      <c r="P2231" s="31" t="str">
        <f>TEXT($L2231, "dddd")</f>
        <v>Sunday</v>
      </c>
      <c r="Q2231" s="39" t="s">
        <v>111</v>
      </c>
      <c r="R2231" s="39">
        <v>2907</v>
      </c>
      <c r="S2231" s="1" t="str">
        <f>IF(OR(MONTH(L2231)=12, MONTH(L2231)&lt;=5), "Dry Season", "Wet Season")</f>
        <v>Dry Season</v>
      </c>
      <c r="T2231" s="1">
        <v>1</v>
      </c>
      <c r="U2231" s="1">
        <v>1</v>
      </c>
      <c r="V2231" s="1">
        <v>0</v>
      </c>
      <c r="W2231" s="2">
        <f>IF(ISNUMBER(SEARCH("N/A", X2231)), 0, 1)</f>
        <v>1</v>
      </c>
      <c r="X2231" s="1" t="s">
        <v>977</v>
      </c>
      <c r="Y2231" s="1">
        <v>15.167270800000001</v>
      </c>
      <c r="Z2231" s="1">
        <v>120.5801134</v>
      </c>
      <c r="AA2231" s="11" cm="1">
        <f t="array" ref="AA2231">IF(ISBLANK(Y2231), 0, VINCentyInvDistance(F2231,G2231,Y2231,Z2231))</f>
        <v>840.15854324104373</v>
      </c>
      <c r="AB2231" s="1">
        <v>1</v>
      </c>
      <c r="AC2231" s="1">
        <v>7.2</v>
      </c>
      <c r="AD2231" s="1">
        <v>4.3</v>
      </c>
      <c r="AE2231" s="1">
        <v>85</v>
      </c>
      <c r="AF2231" s="1">
        <v>1</v>
      </c>
      <c r="AG2231" s="1" t="s">
        <v>978</v>
      </c>
      <c r="AH2231" s="1" t="s">
        <v>274</v>
      </c>
      <c r="AI2231" s="1" t="str">
        <f>TRIM(MID(SUBSTITUTE($H2231,",",REPT(" ",200)),(LEN($H2231)-LEN(SUBSTITUTE($H2231,",",""))-2)*200+1,200))</f>
        <v>Central Luzon</v>
      </c>
      <c r="AJ2231" s="1" t="s">
        <v>55</v>
      </c>
      <c r="AK2231" t="s">
        <v>8850</v>
      </c>
      <c r="AL2231" s="2">
        <v>0</v>
      </c>
      <c r="AM2231" s="1"/>
    </row>
    <row r="2232" spans="1:39" ht="12.75" customHeight="1">
      <c r="A2232" s="1"/>
      <c r="B2232" s="1" t="s">
        <v>8851</v>
      </c>
      <c r="C2232" s="1" t="s">
        <v>8852</v>
      </c>
      <c r="D2232" s="3" t="str">
        <f ca="1">IFERROR(__xludf.DUMMYFUNCTION("PROPER(REGEXEXTRACT(B2299, ""(?:https?:\/\/)?(?:www\.)?([a-zA-Z0-9-]+)\.""))"),"Google")</f>
        <v>Google</v>
      </c>
      <c r="E2232" s="1" t="s">
        <v>8853</v>
      </c>
      <c r="F2232" s="1">
        <v>15.1603897</v>
      </c>
      <c r="G2232" s="1">
        <v>120.5559111</v>
      </c>
      <c r="H2232" s="1" t="s">
        <v>8854</v>
      </c>
      <c r="I2232" s="1" t="s">
        <v>41</v>
      </c>
      <c r="J2232" s="1">
        <f>IF(K2232="URBAN",1,IF(K2232="SUBURBAN",2,IF(K2232="RURAL",3,"")))</f>
        <v>2</v>
      </c>
      <c r="K2232" s="1" t="s">
        <v>84</v>
      </c>
      <c r="L2232" s="18">
        <v>46082</v>
      </c>
      <c r="M2232" s="49">
        <v>0.625</v>
      </c>
      <c r="N2232" s="18">
        <v>46083</v>
      </c>
      <c r="O2232" s="56">
        <v>0.5</v>
      </c>
      <c r="P2232" s="31" t="str">
        <f>TEXT($L2232, "dddd")</f>
        <v>Sunday</v>
      </c>
      <c r="Q2232" s="39" t="s">
        <v>111</v>
      </c>
      <c r="R2232" s="39">
        <v>1386</v>
      </c>
      <c r="S2232" s="1" t="str">
        <f>IF(OR(MONTH(L2232)=12, MONTH(L2232)&lt;=5), "Dry Season", "Wet Season")</f>
        <v>Dry Season</v>
      </c>
      <c r="T2232" s="1">
        <v>1</v>
      </c>
      <c r="U2232" s="1">
        <v>0</v>
      </c>
      <c r="V2232" s="1">
        <v>0</v>
      </c>
      <c r="W2232" s="2">
        <f>IF(ISNUMBER(SEARCH("N/A", X2232)), 0, 1)</f>
        <v>0</v>
      </c>
      <c r="X2232" s="1" t="s">
        <v>44</v>
      </c>
      <c r="Y2232" s="1"/>
      <c r="Z2232" s="1"/>
      <c r="AA2232" s="11" cm="1">
        <f t="array" ref="AA2232">IF(ISBLANK(Y2232), 0, VINCentyInvDistance(F2232,G2232,Y2232,Z2232))</f>
        <v>0</v>
      </c>
      <c r="AB2232" s="1">
        <v>0</v>
      </c>
      <c r="AC2232" s="1">
        <v>0</v>
      </c>
      <c r="AD2232" s="1">
        <v>0</v>
      </c>
      <c r="AE2232" s="1">
        <v>12</v>
      </c>
      <c r="AF2232" s="1">
        <v>1</v>
      </c>
      <c r="AG2232" s="1" t="str">
        <f>TRIM(MID(SUBSTITUTE($H2232,",",REPT(" ",200)),(LEN($H2232)-LEN(SUBSTITUTE($H2232,",",""))-4)*200+1,200))</f>
        <v>Amsic</v>
      </c>
      <c r="AH2232" s="1" t="str">
        <f>TRIM(MID(SUBSTITUTE($H2232,",",REPT(" ",200)),(LEN($H2232)-LEN(SUBSTITUTE($H2232,",",""))-3)*200+1,200))</f>
        <v>Angeles</v>
      </c>
      <c r="AI2232" s="1" t="str">
        <f>TRIM(MID(SUBSTITUTE($H2232,",",REPT(" ",200)),(LEN($H2232)-LEN(SUBSTITUTE($H2232,",",""))-2)*200+1,200))</f>
        <v>Central Luzon</v>
      </c>
      <c r="AJ2232" s="1" t="str">
        <f>TRIM(MID(SUBSTITUTE($H2232,",",REPT(" ",200)),(LEN($H2232)-LEN(SUBSTITUTE($H2232,",",""))-0)*200+1,200))</f>
        <v>Philippines</v>
      </c>
      <c r="AL2232" s="2">
        <v>0</v>
      </c>
      <c r="AM2232" s="1"/>
    </row>
    <row r="2233" spans="1:39" ht="12.75" customHeight="1">
      <c r="A2233" s="1"/>
      <c r="B2233" s="1" t="s">
        <v>8855</v>
      </c>
      <c r="C2233" s="1" t="s">
        <v>8856</v>
      </c>
      <c r="D2233" s="3" t="str">
        <f ca="1">IFERROR(__xludf.DUMMYFUNCTION("PROPER(REGEXEXTRACT(B2300, ""(?:https?:\/\/)?(?:www\.)?([a-zA-Z0-9-]+)\.""))"),"Skyscanner")</f>
        <v>Skyscanner</v>
      </c>
      <c r="E2233" s="1" t="s">
        <v>8857</v>
      </c>
      <c r="F2233" s="1">
        <v>15.1907611</v>
      </c>
      <c r="G2233" s="1">
        <v>120.5230736</v>
      </c>
      <c r="H2233" s="1" t="s">
        <v>8858</v>
      </c>
      <c r="I2233" s="1" t="s">
        <v>41</v>
      </c>
      <c r="J2233" s="1">
        <f>IF(K2233="URBAN",1,IF(K2233="SUBURBAN",2,IF(K2233="RURAL",3,"")))</f>
        <v>2</v>
      </c>
      <c r="K2233" s="1" t="s">
        <v>84</v>
      </c>
      <c r="L2233" s="18">
        <v>46082</v>
      </c>
      <c r="M2233" s="49">
        <v>0.58333333333333337</v>
      </c>
      <c r="N2233" s="18">
        <v>46083</v>
      </c>
      <c r="O2233" s="56">
        <v>0.5</v>
      </c>
      <c r="P2233" s="31" t="str">
        <f>TEXT($L2233, "dddd")</f>
        <v>Sunday</v>
      </c>
      <c r="Q2233" s="39" t="s">
        <v>111</v>
      </c>
      <c r="R2233" s="39">
        <v>3790</v>
      </c>
      <c r="S2233" s="1" t="str">
        <f>IF(OR(MONTH(L2233)=12, MONTH(L2233)&lt;=5), "Dry Season", "Wet Season")</f>
        <v>Dry Season</v>
      </c>
      <c r="T2233" s="1">
        <v>1</v>
      </c>
      <c r="U2233" s="1">
        <v>0</v>
      </c>
      <c r="V2233" s="1">
        <v>1</v>
      </c>
      <c r="W2233" s="2">
        <f>IF(ISNUMBER(SEARCH("N/A", X2233)), 0, 1)</f>
        <v>1</v>
      </c>
      <c r="X2233" s="1" t="s">
        <v>977</v>
      </c>
      <c r="Y2233" s="1">
        <v>15.167270800000001</v>
      </c>
      <c r="Z2233" s="1">
        <v>120.5801134</v>
      </c>
      <c r="AA2233" s="11" cm="1">
        <f t="array" ref="AA2233">IF(ISBLANK(Y2233), 0, VINCentyInvDistance(F2233,G2233,Y2233,Z2233))</f>
        <v>6657.850791630347</v>
      </c>
      <c r="AB2233" s="1">
        <v>0</v>
      </c>
      <c r="AC2233" s="1">
        <v>0</v>
      </c>
      <c r="AD2233" s="1">
        <v>0</v>
      </c>
      <c r="AE2233" s="1">
        <v>48</v>
      </c>
      <c r="AF2233" s="1">
        <v>1</v>
      </c>
      <c r="AG2233" s="1" t="s">
        <v>978</v>
      </c>
      <c r="AH2233" s="1" t="s">
        <v>274</v>
      </c>
      <c r="AI2233" s="1" t="str">
        <f>TRIM(MID(SUBSTITUTE($H2233,",",REPT(" ",200)),(LEN($H2233)-LEN(SUBSTITUTE($H2233,",",""))-2)*200+1,200))</f>
        <v>Central Luzon</v>
      </c>
      <c r="AJ2233" s="1" t="s">
        <v>55</v>
      </c>
      <c r="AK2233" t="s">
        <v>8859</v>
      </c>
      <c r="AL2233" s="2">
        <v>0</v>
      </c>
      <c r="AM2233" s="1"/>
    </row>
    <row r="2234" spans="1:39" ht="12.75" customHeight="1">
      <c r="A2234" s="1"/>
      <c r="B2234" s="1" t="s">
        <v>8860</v>
      </c>
      <c r="C2234" s="1" t="s">
        <v>8861</v>
      </c>
      <c r="D2234" s="3" t="str">
        <f ca="1">IFERROR(__xludf.DUMMYFUNCTION("PROPER(REGEXEXTRACT(B2301, ""(?:https?:\/\/)?(?:www\.)?([a-zA-Z0-9-]+)\.""))"),"Skyscanner")</f>
        <v>Skyscanner</v>
      </c>
      <c r="E2234" s="1" t="s">
        <v>8862</v>
      </c>
      <c r="F2234" s="1">
        <v>15.190761</v>
      </c>
      <c r="G2234" s="1">
        <v>120.52307399999999</v>
      </c>
      <c r="H2234" s="1" t="s">
        <v>8858</v>
      </c>
      <c r="I2234" s="1" t="s">
        <v>41</v>
      </c>
      <c r="J2234" s="1">
        <f>IF(K2234="URBAN",1,IF(K2234="SUBURBAN",2,IF(K2234="RURAL",3,"")))</f>
        <v>2</v>
      </c>
      <c r="K2234" s="1" t="s">
        <v>84</v>
      </c>
      <c r="L2234" s="18">
        <v>46082</v>
      </c>
      <c r="M2234" s="49">
        <v>0.58333333333333337</v>
      </c>
      <c r="N2234" s="18">
        <v>46083</v>
      </c>
      <c r="O2234" s="56">
        <v>0.5</v>
      </c>
      <c r="P2234" s="31" t="str">
        <f>TEXT($L2234, "dddd")</f>
        <v>Sunday</v>
      </c>
      <c r="Q2234" s="39" t="s">
        <v>111</v>
      </c>
      <c r="R2234" s="39">
        <v>1459</v>
      </c>
      <c r="S2234" s="1" t="str">
        <f>IF(OR(MONTH(L2234)=12, MONTH(L2234)&lt;=5), "Dry Season", "Wet Season")</f>
        <v>Dry Season</v>
      </c>
      <c r="T2234" s="1">
        <v>1</v>
      </c>
      <c r="U2234" s="1">
        <v>0</v>
      </c>
      <c r="V2234" s="1">
        <v>0</v>
      </c>
      <c r="W2234" s="2">
        <f>IF(ISNUMBER(SEARCH("N/A", X2234)), 0, 1)</f>
        <v>0</v>
      </c>
      <c r="X2234" s="1" t="s">
        <v>44</v>
      </c>
      <c r="Y2234" s="1"/>
      <c r="Z2234" s="1"/>
      <c r="AA2234" s="11" cm="1">
        <f t="array" ref="AA2234">IF(ISBLANK(Y2234), 0, VINCentyInvDistance(F2234,G2234,Y2234,Z2234))</f>
        <v>0</v>
      </c>
      <c r="AB2234" s="1">
        <v>0</v>
      </c>
      <c r="AC2234" s="1">
        <v>6.6</v>
      </c>
      <c r="AD2234" s="1">
        <v>4.5</v>
      </c>
      <c r="AE2234" s="1">
        <v>35</v>
      </c>
      <c r="AF2234" s="1">
        <v>1</v>
      </c>
      <c r="AG2234" s="1" t="s">
        <v>273</v>
      </c>
      <c r="AH2234" s="1" t="s">
        <v>274</v>
      </c>
      <c r="AI2234" s="1"/>
      <c r="AJ2234" s="1" t="s">
        <v>55</v>
      </c>
      <c r="AK2234" t="s">
        <v>17261</v>
      </c>
      <c r="AL2234" s="1">
        <v>3</v>
      </c>
      <c r="AM2234" s="1" t="s">
        <v>8863</v>
      </c>
    </row>
    <row r="2235" spans="1:39" ht="12.75" customHeight="1">
      <c r="A2235" s="1"/>
      <c r="B2235" s="1" t="s">
        <v>8864</v>
      </c>
      <c r="C2235" s="1" t="s">
        <v>8865</v>
      </c>
      <c r="D2235" s="3" t="str">
        <f ca="1">IFERROR(__xludf.DUMMYFUNCTION("PROPER(REGEXEXTRACT(B2302, ""(?:https?:\/\/)?(?:www\.)?([a-zA-Z0-9-]+)\.""))"),"Google")</f>
        <v>Google</v>
      </c>
      <c r="E2235" s="1" t="s">
        <v>8866</v>
      </c>
      <c r="F2235" s="1">
        <v>15.177490000000001</v>
      </c>
      <c r="G2235" s="1">
        <v>120.52314</v>
      </c>
      <c r="H2235" s="1" t="s">
        <v>8867</v>
      </c>
      <c r="I2235" s="1" t="s">
        <v>41</v>
      </c>
      <c r="J2235" s="1">
        <f>IF(K2235="URBAN",1,IF(K2235="SUBURBAN",2,IF(K2235="RURAL",3,"")))</f>
        <v>2</v>
      </c>
      <c r="K2235" s="1" t="s">
        <v>84</v>
      </c>
      <c r="L2235" s="18">
        <v>46082</v>
      </c>
      <c r="M2235" s="49">
        <v>0.625</v>
      </c>
      <c r="N2235" s="18">
        <v>46083</v>
      </c>
      <c r="O2235" s="56">
        <v>0.5</v>
      </c>
      <c r="P2235" s="31" t="str">
        <f>TEXT($L2235, "dddd")</f>
        <v>Sunday</v>
      </c>
      <c r="Q2235" s="39" t="s">
        <v>111</v>
      </c>
      <c r="R2235" s="39">
        <v>602</v>
      </c>
      <c r="S2235" s="1" t="str">
        <f>IF(OR(MONTH(L2235)=12, MONTH(L2235)&lt;=5), "Dry Season", "Wet Season")</f>
        <v>Dry Season</v>
      </c>
      <c r="T2235" s="1">
        <v>1</v>
      </c>
      <c r="U2235" s="1">
        <v>0</v>
      </c>
      <c r="V2235" s="1">
        <v>0</v>
      </c>
      <c r="W2235" s="2">
        <f>IF(ISNUMBER(SEARCH("N/A", X2235)), 0, 1)</f>
        <v>0</v>
      </c>
      <c r="X2235" s="1" t="s">
        <v>44</v>
      </c>
      <c r="Y2235" s="1"/>
      <c r="Z2235" s="1"/>
      <c r="AA2235" s="11" cm="1">
        <f t="array" ref="AA2235">IF(ISBLANK(Y2235), 0, VINCentyInvDistance(F2235,G2235,Y2235,Z2235))</f>
        <v>0</v>
      </c>
      <c r="AB2235" s="1">
        <v>0</v>
      </c>
      <c r="AC2235" s="1">
        <v>0</v>
      </c>
      <c r="AD2235" s="1">
        <v>0</v>
      </c>
      <c r="AE2235" s="1">
        <v>89</v>
      </c>
      <c r="AF2235" s="1">
        <v>1</v>
      </c>
      <c r="AG2235" s="1" t="s">
        <v>273</v>
      </c>
      <c r="AH2235" s="1" t="s">
        <v>274</v>
      </c>
      <c r="AI2235" s="1" t="str">
        <f>TRIM(MID(SUBSTITUTE($H2235,",",REPT(" ",200)),(LEN($H2235)-LEN(SUBSTITUTE($H2235,",",""))-2)*200+1,200))</f>
        <v>Central Luzon</v>
      </c>
      <c r="AJ2235" s="1" t="s">
        <v>55</v>
      </c>
      <c r="AL2235" s="2">
        <v>0</v>
      </c>
      <c r="AM2235" s="1" t="s">
        <v>8868</v>
      </c>
    </row>
    <row r="2236" spans="1:39" ht="12.75" customHeight="1">
      <c r="A2236" s="1"/>
      <c r="B2236" s="1" t="s">
        <v>8869</v>
      </c>
      <c r="C2236" s="1" t="s">
        <v>8870</v>
      </c>
      <c r="D2236" s="3" t="str">
        <f ca="1">IFERROR(__xludf.DUMMYFUNCTION("PROPER(REGEXEXTRACT(B2303, ""(?:https?:\/\/)?(?:www\.)?([a-zA-Z0-9-]+)\.""))"),"Skyscanner")</f>
        <v>Skyscanner</v>
      </c>
      <c r="E2236" s="1" t="s">
        <v>8871</v>
      </c>
      <c r="F2236" s="1">
        <v>15.1634229</v>
      </c>
      <c r="G2236" s="1">
        <v>120.57547</v>
      </c>
      <c r="H2236" s="1" t="s">
        <v>8646</v>
      </c>
      <c r="I2236" s="1" t="s">
        <v>41</v>
      </c>
      <c r="J2236" s="1">
        <f>IF(K2236="URBAN",1,IF(K2236="SUBURBAN",2,IF(K2236="RURAL",3,"")))</f>
        <v>2</v>
      </c>
      <c r="K2236" s="1" t="s">
        <v>84</v>
      </c>
      <c r="L2236" s="18">
        <v>46082</v>
      </c>
      <c r="M2236" s="49">
        <v>0.54166666666666663</v>
      </c>
      <c r="N2236" s="18">
        <v>46083</v>
      </c>
      <c r="O2236" s="56">
        <v>0.5</v>
      </c>
      <c r="P2236" s="31" t="str">
        <f>TEXT($L2236, "dddd")</f>
        <v>Sunday</v>
      </c>
      <c r="Q2236" s="39" t="s">
        <v>111</v>
      </c>
      <c r="R2236" s="39">
        <v>1008</v>
      </c>
      <c r="S2236" s="1" t="str">
        <f>IF(OR(MONTH(L2236)=12, MONTH(L2236)&lt;=5), "Dry Season", "Wet Season")</f>
        <v>Dry Season</v>
      </c>
      <c r="T2236" s="1">
        <v>1</v>
      </c>
      <c r="U2236" s="1">
        <v>1</v>
      </c>
      <c r="V2236" s="1">
        <v>0</v>
      </c>
      <c r="W2236" s="2">
        <f>IF(ISNUMBER(SEARCH("N/A", X2236)), 0, 1)</f>
        <v>1</v>
      </c>
      <c r="X2236" s="1" t="s">
        <v>977</v>
      </c>
      <c r="Y2236" s="1">
        <v>15.167270800000001</v>
      </c>
      <c r="Z2236" s="1">
        <v>120.5801134</v>
      </c>
      <c r="AA2236" s="11" cm="1">
        <f t="array" ref="AA2236">IF(ISBLANK(Y2236), 0, VINCentyInvDistance(F2236,G2236,Y2236,Z2236))</f>
        <v>655.96974522355731</v>
      </c>
      <c r="AB2236" s="1">
        <v>0</v>
      </c>
      <c r="AC2236" s="1">
        <v>10</v>
      </c>
      <c r="AD2236" s="1">
        <v>3.9</v>
      </c>
      <c r="AE2236" s="1">
        <v>1</v>
      </c>
      <c r="AF2236" s="1">
        <v>1</v>
      </c>
      <c r="AG2236" s="1" t="s">
        <v>978</v>
      </c>
      <c r="AH2236" s="1" t="s">
        <v>274</v>
      </c>
      <c r="AI2236" s="1" t="str">
        <f>TRIM(MID(SUBSTITUTE($H2236,",",REPT(" ",200)),(LEN($H2236)-LEN(SUBSTITUTE($H2236,",",""))-2)*200+1,200))</f>
        <v>Central Luzon</v>
      </c>
      <c r="AJ2236" s="1" t="s">
        <v>55</v>
      </c>
      <c r="AK2236" t="s">
        <v>17262</v>
      </c>
      <c r="AL2236" s="2">
        <v>0</v>
      </c>
      <c r="AM2236" s="1"/>
    </row>
    <row r="2237" spans="1:39" ht="12.75" customHeight="1">
      <c r="A2237" s="1"/>
      <c r="B2237" s="1" t="s">
        <v>8872</v>
      </c>
      <c r="C2237" s="1" t="s">
        <v>8873</v>
      </c>
      <c r="D2237" s="3" t="str">
        <f ca="1">IFERROR(__xludf.DUMMYFUNCTION("PROPER(REGEXEXTRACT(B2304, ""(?:https?:\/\/)?(?:www\.)?([a-zA-Z0-9-]+)\.""))"),"Google")</f>
        <v>Google</v>
      </c>
      <c r="E2237" s="1" t="s">
        <v>8874</v>
      </c>
      <c r="F2237" s="1">
        <v>15.166672399999999</v>
      </c>
      <c r="G2237" s="1">
        <v>120.5847758</v>
      </c>
      <c r="H2237" s="1" t="s">
        <v>8875</v>
      </c>
      <c r="I2237" s="1" t="s">
        <v>41</v>
      </c>
      <c r="J2237" s="1">
        <f>IF(K2237="URBAN",1,IF(K2237="SUBURBAN",2,IF(K2237="RURAL",3,"")))</f>
        <v>2</v>
      </c>
      <c r="K2237" s="1" t="s">
        <v>84</v>
      </c>
      <c r="L2237" s="18">
        <v>46082</v>
      </c>
      <c r="M2237" s="49">
        <v>0.625</v>
      </c>
      <c r="N2237" s="18">
        <v>46083</v>
      </c>
      <c r="O2237" s="56">
        <v>0.5</v>
      </c>
      <c r="P2237" s="31" t="str">
        <f>TEXT($L2237, "dddd")</f>
        <v>Sunday</v>
      </c>
      <c r="Q2237" s="39" t="s">
        <v>111</v>
      </c>
      <c r="R2237" s="39">
        <v>1784</v>
      </c>
      <c r="S2237" s="1" t="str">
        <f>IF(OR(MONTH(L2237)=12, MONTH(L2237)&lt;=5), "Dry Season", "Wet Season")</f>
        <v>Dry Season</v>
      </c>
      <c r="T2237" s="1">
        <v>1</v>
      </c>
      <c r="U2237" s="1">
        <v>0</v>
      </c>
      <c r="V2237" s="1">
        <v>1</v>
      </c>
      <c r="W2237" s="2">
        <f>IF(ISNUMBER(SEARCH("N/A", X2237)), 0, 1)</f>
        <v>0</v>
      </c>
      <c r="X2237" s="1" t="s">
        <v>44</v>
      </c>
      <c r="Y2237" s="1"/>
      <c r="Z2237" s="1"/>
      <c r="AA2237" s="11" cm="1">
        <f t="array" ref="AA2237">IF(ISBLANK(Y2237), 0, VINCentyInvDistance(F2237,G2237,Y2237,Z2237))</f>
        <v>0</v>
      </c>
      <c r="AB2237" s="1">
        <v>0</v>
      </c>
      <c r="AC2237" s="1">
        <v>0</v>
      </c>
      <c r="AD2237" s="1">
        <v>0</v>
      </c>
      <c r="AE2237" s="1">
        <v>74</v>
      </c>
      <c r="AF2237" s="1">
        <v>1</v>
      </c>
      <c r="AG2237" s="1" t="str">
        <f>TRIM(MID(SUBSTITUTE($H2237,",",REPT(" ",200)),(LEN($H2237)-LEN(SUBSTITUTE($H2237,",",""))-4)*200+1,200))</f>
        <v>Amsic</v>
      </c>
      <c r="AH2237" s="1" t="str">
        <f>TRIM(MID(SUBSTITUTE($H2237,",",REPT(" ",200)),(LEN($H2237)-LEN(SUBSTITUTE($H2237,",",""))-3)*200+1,200))</f>
        <v>Angeles</v>
      </c>
      <c r="AI2237" s="1" t="str">
        <f>TRIM(MID(SUBSTITUTE($H2237,",",REPT(" ",200)),(LEN($H2237)-LEN(SUBSTITUTE($H2237,",",""))-2)*200+1,200))</f>
        <v>Central Luzon</v>
      </c>
      <c r="AJ2237" s="1" t="str">
        <f>TRIM(MID(SUBSTITUTE($H2237,",",REPT(" ",200)),(LEN($H2237)-LEN(SUBSTITUTE($H2237,",",""))-0)*200+1,200))</f>
        <v>Philippines</v>
      </c>
      <c r="AL2237" s="2">
        <v>0</v>
      </c>
      <c r="AM2237" s="1"/>
    </row>
    <row r="2238" spans="1:39" ht="12.75" customHeight="1">
      <c r="A2238" s="1"/>
      <c r="B2238" s="1" t="s">
        <v>8876</v>
      </c>
      <c r="C2238" s="1" t="s">
        <v>8877</v>
      </c>
      <c r="D2238" s="3" t="str">
        <f ca="1">IFERROR(__xludf.DUMMYFUNCTION("PROPER(REGEXEXTRACT(B2305, ""(?:https?:\/\/)?(?:www\.)?([a-zA-Z0-9-]+)\.""))"),"Skyscanner")</f>
        <v>Skyscanner</v>
      </c>
      <c r="E2238" s="1" t="s">
        <v>8878</v>
      </c>
      <c r="F2238" s="1">
        <v>15.1651387</v>
      </c>
      <c r="G2238" s="1">
        <v>120.60064629999999</v>
      </c>
      <c r="H2238" s="1" t="s">
        <v>8596</v>
      </c>
      <c r="I2238" s="1" t="s">
        <v>41</v>
      </c>
      <c r="J2238" s="1">
        <f>IF(K2238="URBAN",1,IF(K2238="SUBURBAN",2,IF(K2238="RURAL",3,"")))</f>
        <v>2</v>
      </c>
      <c r="K2238" s="1" t="s">
        <v>84</v>
      </c>
      <c r="L2238" s="18">
        <v>46082</v>
      </c>
      <c r="M2238" s="49">
        <v>0.58333333333333337</v>
      </c>
      <c r="N2238" s="18">
        <v>46083</v>
      </c>
      <c r="O2238" s="56">
        <v>0.5</v>
      </c>
      <c r="P2238" s="31" t="str">
        <f>TEXT($L2238, "dddd")</f>
        <v>Sunday</v>
      </c>
      <c r="Q2238" s="39" t="s">
        <v>111</v>
      </c>
      <c r="R2238" s="39">
        <v>2233</v>
      </c>
      <c r="S2238" s="1" t="str">
        <f>IF(OR(MONTH(L2238)=12, MONTH(L2238)&lt;=5), "Dry Season", "Wet Season")</f>
        <v>Dry Season</v>
      </c>
      <c r="T2238" s="1">
        <v>1</v>
      </c>
      <c r="U2238" s="1">
        <v>0</v>
      </c>
      <c r="V2238" s="1">
        <v>0</v>
      </c>
      <c r="W2238" s="2">
        <f>IF(ISNUMBER(SEARCH("N/A", X2238)), 0, 1)</f>
        <v>1</v>
      </c>
      <c r="X2238" s="1" t="s">
        <v>977</v>
      </c>
      <c r="Y2238" s="1">
        <v>15.167270800000001</v>
      </c>
      <c r="Z2238" s="1">
        <v>120.5801134</v>
      </c>
      <c r="AA2238" s="11" cm="1">
        <f t="array" ref="AA2238">IF(ISBLANK(Y2238), 0, VINCentyInvDistance(F2238,G2238,Y2238,Z2238))</f>
        <v>2219.1840623401263</v>
      </c>
      <c r="AB2238" s="1">
        <v>1</v>
      </c>
      <c r="AC2238" s="1">
        <v>5.8</v>
      </c>
      <c r="AD2238" s="1">
        <v>0</v>
      </c>
      <c r="AE2238" s="1">
        <v>94</v>
      </c>
      <c r="AF2238" s="1">
        <v>1</v>
      </c>
      <c r="AG2238" s="1" t="s">
        <v>978</v>
      </c>
      <c r="AH2238" s="1" t="s">
        <v>274</v>
      </c>
      <c r="AI2238" s="1" t="str">
        <f>TRIM(MID(SUBSTITUTE($H2238,",",REPT(" ",200)),(LEN($H2238)-LEN(SUBSTITUTE($H2238,",",""))-2)*200+1,200))</f>
        <v>Central Luzon</v>
      </c>
      <c r="AJ2238" s="1" t="s">
        <v>55</v>
      </c>
      <c r="AK2238" t="s">
        <v>17263</v>
      </c>
      <c r="AL2238" s="2">
        <v>0</v>
      </c>
      <c r="AM2238" s="1"/>
    </row>
    <row r="2239" spans="1:39" ht="12.75" customHeight="1">
      <c r="A2239" s="1"/>
      <c r="B2239" s="1" t="s">
        <v>8879</v>
      </c>
      <c r="C2239" s="1" t="s">
        <v>8880</v>
      </c>
      <c r="D2239" s="3" t="str">
        <f ca="1">IFERROR(__xludf.DUMMYFUNCTION("PROPER(REGEXEXTRACT(B2306, ""(?:https?:\/\/)?(?:www\.)?([a-zA-Z0-9-]+)\.""))"),"Skyscanner")</f>
        <v>Skyscanner</v>
      </c>
      <c r="E2239" s="1" t="s">
        <v>8881</v>
      </c>
      <c r="F2239" s="1">
        <v>15.1652095</v>
      </c>
      <c r="G2239" s="1">
        <v>120.5747473</v>
      </c>
      <c r="H2239" s="1" t="s">
        <v>8697</v>
      </c>
      <c r="I2239" s="1" t="s">
        <v>41</v>
      </c>
      <c r="J2239" s="1">
        <f>IF(K2239="URBAN",1,IF(K2239="SUBURBAN",2,IF(K2239="RURAL",3,"")))</f>
        <v>2</v>
      </c>
      <c r="K2239" s="1" t="s">
        <v>84</v>
      </c>
      <c r="L2239" s="18">
        <v>46082</v>
      </c>
      <c r="M2239" s="49">
        <v>0.5</v>
      </c>
      <c r="N2239" s="18">
        <v>46083</v>
      </c>
      <c r="O2239" s="56">
        <v>0.54166666666666663</v>
      </c>
      <c r="P2239" s="31" t="str">
        <f>TEXT($L2239, "dddd")</f>
        <v>Sunday</v>
      </c>
      <c r="Q2239" s="39" t="s">
        <v>111</v>
      </c>
      <c r="R2239" s="39">
        <v>2520</v>
      </c>
      <c r="S2239" s="1" t="str">
        <f>IF(OR(MONTH(L2239)=12, MONTH(L2239)&lt;=5), "Dry Season", "Wet Season")</f>
        <v>Dry Season</v>
      </c>
      <c r="T2239" s="1">
        <v>1</v>
      </c>
      <c r="U2239" s="1">
        <v>1</v>
      </c>
      <c r="V2239" s="1">
        <v>0</v>
      </c>
      <c r="W2239" s="2">
        <f>IF(ISNUMBER(SEARCH("N/A", X2239)), 0, 1)</f>
        <v>1</v>
      </c>
      <c r="X2239" s="1" t="s">
        <v>977</v>
      </c>
      <c r="Y2239" s="1">
        <v>15.167270800000001</v>
      </c>
      <c r="Z2239" s="1">
        <v>120.5801134</v>
      </c>
      <c r="AA2239" s="11" cm="1">
        <f t="array" ref="AA2239">IF(ISBLANK(Y2239), 0, VINCentyInvDistance(F2239,G2239,Y2239,Z2239))</f>
        <v>620.14517730878867</v>
      </c>
      <c r="AB2239" s="1">
        <v>0</v>
      </c>
      <c r="AC2239" s="1">
        <v>0</v>
      </c>
      <c r="AD2239" s="1">
        <v>0</v>
      </c>
      <c r="AE2239" s="1">
        <v>29</v>
      </c>
      <c r="AF2239" s="1">
        <v>1</v>
      </c>
      <c r="AG2239" s="1" t="s">
        <v>978</v>
      </c>
      <c r="AH2239" s="1" t="s">
        <v>274</v>
      </c>
      <c r="AI2239" s="1" t="str">
        <f>TRIM(MID(SUBSTITUTE($H2239,",",REPT(" ",200)),(LEN($H2239)-LEN(SUBSTITUTE($H2239,",",""))-2)*200+1,200))</f>
        <v>Central Luzon</v>
      </c>
      <c r="AJ2239" s="1" t="s">
        <v>55</v>
      </c>
      <c r="AK2239" t="s">
        <v>17264</v>
      </c>
      <c r="AL2239" s="2">
        <v>0</v>
      </c>
      <c r="AM2239" s="1"/>
    </row>
    <row r="2240" spans="1:39" ht="12.75" customHeight="1">
      <c r="A2240" s="1"/>
      <c r="B2240" s="1" t="s">
        <v>8882</v>
      </c>
      <c r="C2240" s="1" t="s">
        <v>8883</v>
      </c>
      <c r="D2240" s="3" t="str">
        <f ca="1">IFERROR(__xludf.DUMMYFUNCTION("PROPER(REGEXEXTRACT(B2307, ""(?:https?:\/\/)?(?:www\.)?([a-zA-Z0-9-]+)\.""))"),"Skyscanner")</f>
        <v>Skyscanner</v>
      </c>
      <c r="E2240" s="1" t="s">
        <v>8884</v>
      </c>
      <c r="F2240" s="1">
        <v>15.162205800000001</v>
      </c>
      <c r="G2240" s="1">
        <v>120.58354749999999</v>
      </c>
      <c r="H2240" s="1" t="s">
        <v>8885</v>
      </c>
      <c r="I2240" s="1" t="s">
        <v>41</v>
      </c>
      <c r="J2240" s="1">
        <f>IF(K2240="URBAN",1,IF(K2240="SUBURBAN",2,IF(K2240="RURAL",3,"")))</f>
        <v>2</v>
      </c>
      <c r="K2240" s="1" t="s">
        <v>84</v>
      </c>
      <c r="L2240" s="18">
        <v>46082</v>
      </c>
      <c r="M2240" s="49">
        <v>0.58333333333333337</v>
      </c>
      <c r="N2240" s="18">
        <v>46083</v>
      </c>
      <c r="O2240" s="56">
        <v>0.5</v>
      </c>
      <c r="P2240" s="31" t="str">
        <f>TEXT($L2240, "dddd")</f>
        <v>Sunday</v>
      </c>
      <c r="Q2240" s="39" t="s">
        <v>111</v>
      </c>
      <c r="R2240" s="39">
        <v>1832</v>
      </c>
      <c r="S2240" s="1" t="str">
        <f>IF(OR(MONTH(L2240)=12, MONTH(L2240)&lt;=5), "Dry Season", "Wet Season")</f>
        <v>Dry Season</v>
      </c>
      <c r="T2240" s="1">
        <v>1</v>
      </c>
      <c r="U2240" s="1">
        <v>1</v>
      </c>
      <c r="V2240" s="1">
        <v>0</v>
      </c>
      <c r="W2240" s="2">
        <f>IF(ISNUMBER(SEARCH("N/A", X2240)), 0, 1)</f>
        <v>1</v>
      </c>
      <c r="X2240" s="1" t="s">
        <v>977</v>
      </c>
      <c r="Y2240" s="1">
        <v>15.167270800000001</v>
      </c>
      <c r="Z2240" s="1">
        <v>120.5801134</v>
      </c>
      <c r="AA2240" s="11" cm="1">
        <f t="array" ref="AA2240">IF(ISBLANK(Y2240), 0, VINCentyInvDistance(F2240,G2240,Y2240,Z2240))</f>
        <v>671.04300311832606</v>
      </c>
      <c r="AB2240" s="1">
        <v>1</v>
      </c>
      <c r="AC2240" s="1">
        <v>7</v>
      </c>
      <c r="AD2240" s="1">
        <v>4.2</v>
      </c>
      <c r="AE2240" s="1">
        <v>6</v>
      </c>
      <c r="AF2240" s="1">
        <v>1</v>
      </c>
      <c r="AG2240" s="1" t="s">
        <v>978</v>
      </c>
      <c r="AH2240" s="1" t="s">
        <v>274</v>
      </c>
      <c r="AI2240" s="1" t="str">
        <f>TRIM(MID(SUBSTITUTE($H2240,",",REPT(" ",200)),(LEN($H2240)-LEN(SUBSTITUTE($H2240,",",""))-2)*200+1,200))</f>
        <v>Central Luzon</v>
      </c>
      <c r="AJ2240" s="1" t="s">
        <v>55</v>
      </c>
      <c r="AK2240" t="s">
        <v>8886</v>
      </c>
      <c r="AL2240" s="2">
        <v>0</v>
      </c>
      <c r="AM2240" s="1"/>
    </row>
    <row r="2241" spans="1:39" ht="12.75" customHeight="1">
      <c r="A2241" s="1"/>
      <c r="B2241" s="1" t="s">
        <v>8887</v>
      </c>
      <c r="C2241" s="1" t="s">
        <v>8888</v>
      </c>
      <c r="D2241" s="3" t="str">
        <f ca="1">IFERROR(__xludf.DUMMYFUNCTION("PROPER(REGEXEXTRACT(B2308, ""(?:https?:\/\/)?(?:www\.)?([a-zA-Z0-9-]+)\.""))"),"Google")</f>
        <v>Google</v>
      </c>
      <c r="E2241" s="1" t="s">
        <v>8889</v>
      </c>
      <c r="F2241" s="1">
        <v>15.183126400000001</v>
      </c>
      <c r="G2241" s="1">
        <v>120.5236816</v>
      </c>
      <c r="H2241" s="1" t="s">
        <v>8890</v>
      </c>
      <c r="I2241" s="1" t="s">
        <v>41</v>
      </c>
      <c r="J2241" s="1">
        <f>IF(K2241="URBAN",1,IF(K2241="SUBURBAN",2,IF(K2241="RURAL",3,"")))</f>
        <v>2</v>
      </c>
      <c r="K2241" s="1" t="s">
        <v>84</v>
      </c>
      <c r="L2241" s="18">
        <v>46082</v>
      </c>
      <c r="M2241" s="49">
        <v>0.625</v>
      </c>
      <c r="N2241" s="18">
        <v>46083</v>
      </c>
      <c r="O2241" s="56">
        <v>0.5</v>
      </c>
      <c r="P2241" s="31" t="str">
        <f>TEXT($L2241, "dddd")</f>
        <v>Sunday</v>
      </c>
      <c r="Q2241" s="39" t="s">
        <v>111</v>
      </c>
      <c r="R2241" s="39">
        <v>5008</v>
      </c>
      <c r="S2241" s="1" t="str">
        <f>IF(OR(MONTH(L2241)=12, MONTH(L2241)&lt;=5), "Dry Season", "Wet Season")</f>
        <v>Dry Season</v>
      </c>
      <c r="T2241" s="1">
        <v>1</v>
      </c>
      <c r="U2241" s="1">
        <v>0</v>
      </c>
      <c r="V2241" s="1">
        <v>0</v>
      </c>
      <c r="W2241" s="2">
        <f>IF(ISNUMBER(SEARCH("N/A", X2241)), 0, 1)</f>
        <v>1</v>
      </c>
      <c r="X2241" s="1" t="s">
        <v>977</v>
      </c>
      <c r="Y2241" s="1">
        <v>15.167270800000001</v>
      </c>
      <c r="Z2241" s="1">
        <v>120.5801134</v>
      </c>
      <c r="AA2241" s="11" cm="1">
        <f t="array" ref="AA2241">IF(ISBLANK(Y2241), 0, VINCentyInvDistance(F2241,G2241,Y2241,Z2241))</f>
        <v>6312.9807881673541</v>
      </c>
      <c r="AB2241" s="1">
        <v>0</v>
      </c>
      <c r="AC2241" s="1">
        <v>0</v>
      </c>
      <c r="AD2241" s="1">
        <v>0</v>
      </c>
      <c r="AE2241" s="1">
        <v>1796</v>
      </c>
      <c r="AF2241" s="1">
        <v>1</v>
      </c>
      <c r="AG2241" s="1" t="s">
        <v>978</v>
      </c>
      <c r="AH2241" s="1" t="s">
        <v>274</v>
      </c>
      <c r="AI2241" s="1" t="str">
        <f>TRIM(MID(SUBSTITUTE($H2241,",",REPT(" ",200)),(LEN($H2241)-LEN(SUBSTITUTE($H2241,",",""))-2)*200+1,200))</f>
        <v>Central Luzon</v>
      </c>
      <c r="AJ2241" s="1" t="s">
        <v>55</v>
      </c>
      <c r="AL2241" s="2">
        <v>0</v>
      </c>
      <c r="AM2241" s="1"/>
    </row>
    <row r="2242" spans="1:39" ht="12.75" customHeight="1">
      <c r="A2242" s="1"/>
      <c r="B2242" s="1" t="s">
        <v>8891</v>
      </c>
      <c r="C2242" s="1" t="s">
        <v>8892</v>
      </c>
      <c r="D2242" s="3" t="str">
        <f ca="1">IFERROR(__xludf.DUMMYFUNCTION("PROPER(REGEXEXTRACT(B2309, ""(?:https?:\/\/)?(?:www\.)?([a-zA-Z0-9-]+)\.""))"),"Skyscanner")</f>
        <v>Skyscanner</v>
      </c>
      <c r="E2242" s="1" t="s">
        <v>8893</v>
      </c>
      <c r="F2242" s="1">
        <v>15.183126</v>
      </c>
      <c r="G2242" s="1">
        <v>120.52368199999999</v>
      </c>
      <c r="H2242" s="1" t="s">
        <v>8890</v>
      </c>
      <c r="I2242" s="1" t="s">
        <v>41</v>
      </c>
      <c r="J2242" s="1">
        <f>IF(K2242="URBAN",1,IF(K2242="SUBURBAN",2,IF(K2242="RURAL",3,"")))</f>
        <v>2</v>
      </c>
      <c r="K2242" s="1" t="s">
        <v>84</v>
      </c>
      <c r="L2242" s="18">
        <v>46082</v>
      </c>
      <c r="M2242" s="49">
        <v>0.625</v>
      </c>
      <c r="N2242" s="18">
        <v>46083</v>
      </c>
      <c r="O2242" s="56">
        <v>0.45833333333333331</v>
      </c>
      <c r="P2242" s="31" t="str">
        <f>TEXT($L2242, "dddd")</f>
        <v>Sunday</v>
      </c>
      <c r="Q2242" s="39" t="s">
        <v>111</v>
      </c>
      <c r="R2242" s="39">
        <v>1500</v>
      </c>
      <c r="S2242" s="1" t="str">
        <f>IF(OR(MONTH(L2242)=12, MONTH(L2242)&lt;=5), "Dry Season", "Wet Season")</f>
        <v>Dry Season</v>
      </c>
      <c r="T2242" s="1">
        <v>1</v>
      </c>
      <c r="U2242" s="1">
        <v>0</v>
      </c>
      <c r="V2242" s="1">
        <v>0</v>
      </c>
      <c r="W2242" s="2">
        <f>IF(ISNUMBER(SEARCH("N/A", X2242)), 0, 1)</f>
        <v>0</v>
      </c>
      <c r="X2242" s="1" t="s">
        <v>44</v>
      </c>
      <c r="Y2242" s="1"/>
      <c r="Z2242" s="1"/>
      <c r="AA2242" s="11" cm="1">
        <f t="array" ref="AA2242">IF(ISBLANK(Y2242), 0, VINCentyInvDistance(F2242,G2242,Y2242,Z2242))</f>
        <v>0</v>
      </c>
      <c r="AB2242" s="1">
        <v>1</v>
      </c>
      <c r="AC2242" s="1">
        <v>9.1999999999999993</v>
      </c>
      <c r="AD2242" s="1">
        <v>3.7</v>
      </c>
      <c r="AE2242" s="1">
        <v>3072</v>
      </c>
      <c r="AF2242" s="1">
        <v>1</v>
      </c>
      <c r="AG2242" s="1" t="s">
        <v>273</v>
      </c>
      <c r="AH2242" s="1" t="s">
        <v>274</v>
      </c>
      <c r="AI2242" s="1"/>
      <c r="AJ2242" s="1" t="s">
        <v>55</v>
      </c>
      <c r="AK2242" t="s">
        <v>17265</v>
      </c>
      <c r="AL2242" s="1">
        <v>4</v>
      </c>
      <c r="AM2242" s="1" t="s">
        <v>8894</v>
      </c>
    </row>
    <row r="2243" spans="1:39" ht="12.75" customHeight="1">
      <c r="A2243" s="1"/>
      <c r="B2243" s="1" t="s">
        <v>8895</v>
      </c>
      <c r="C2243" s="1" t="s">
        <v>8896</v>
      </c>
      <c r="D2243" s="3" t="str">
        <f ca="1">IFERROR(__xludf.DUMMYFUNCTION("PROPER(REGEXEXTRACT(B2310, ""(?:https?:\/\/)?(?:www\.)?([a-zA-Z0-9-]+)\.""))"),"Google")</f>
        <v>Google</v>
      </c>
      <c r="E2243" s="1" t="s">
        <v>8897</v>
      </c>
      <c r="F2243" s="1">
        <v>15.161346500000001</v>
      </c>
      <c r="G2243" s="1">
        <v>120.57462</v>
      </c>
      <c r="H2243" s="1" t="s">
        <v>8898</v>
      </c>
      <c r="I2243" s="1" t="s">
        <v>41</v>
      </c>
      <c r="J2243" s="1">
        <f>IF(K2243="URBAN",1,IF(K2243="SUBURBAN",2,IF(K2243="RURAL",3,"")))</f>
        <v>2</v>
      </c>
      <c r="K2243" s="1" t="s">
        <v>84</v>
      </c>
      <c r="L2243" s="18">
        <v>46082</v>
      </c>
      <c r="M2243" s="49">
        <v>0.625</v>
      </c>
      <c r="N2243" s="18">
        <v>46083</v>
      </c>
      <c r="O2243" s="56">
        <v>0.5</v>
      </c>
      <c r="P2243" s="31" t="str">
        <f>TEXT($L2243, "dddd")</f>
        <v>Sunday</v>
      </c>
      <c r="Q2243" s="39" t="s">
        <v>111</v>
      </c>
      <c r="R2243" s="39">
        <v>2020</v>
      </c>
      <c r="S2243" s="1" t="str">
        <f>IF(OR(MONTH(L2243)=12, MONTH(L2243)&lt;=5), "Dry Season", "Wet Season")</f>
        <v>Dry Season</v>
      </c>
      <c r="T2243" s="1">
        <v>1</v>
      </c>
      <c r="U2243" s="1">
        <v>0</v>
      </c>
      <c r="V2243" s="1">
        <v>0</v>
      </c>
      <c r="W2243" s="2">
        <f>IF(ISNUMBER(SEARCH("N/A", X2243)), 0, 1)</f>
        <v>0</v>
      </c>
      <c r="X2243" s="1" t="s">
        <v>44</v>
      </c>
      <c r="Y2243" s="1"/>
      <c r="Z2243" s="1"/>
      <c r="AA2243" s="11" cm="1">
        <f t="array" ref="AA2243">IF(ISBLANK(Y2243), 0, VINCentyInvDistance(F2243,G2243,Y2243,Z2243))</f>
        <v>0</v>
      </c>
      <c r="AB2243" s="1">
        <v>0</v>
      </c>
      <c r="AC2243" s="1">
        <v>0</v>
      </c>
      <c r="AD2243" s="1">
        <v>0</v>
      </c>
      <c r="AE2243" s="1">
        <v>4</v>
      </c>
      <c r="AF2243" s="1">
        <v>1</v>
      </c>
      <c r="AG2243" s="1" t="str">
        <f>TRIM(MID(SUBSTITUTE($H2243,",",REPT(" ",200)),(LEN($H2243)-LEN(SUBSTITUTE($H2243,",",""))-4)*200+1,200))</f>
        <v>Amsic</v>
      </c>
      <c r="AH2243" s="1" t="str">
        <f>TRIM(MID(SUBSTITUTE($H2243,",",REPT(" ",200)),(LEN($H2243)-LEN(SUBSTITUTE($H2243,",",""))-3)*200+1,200))</f>
        <v>Angeles</v>
      </c>
      <c r="AI2243" s="1" t="str">
        <f>TRIM(MID(SUBSTITUTE($H2243,",",REPT(" ",200)),(LEN($H2243)-LEN(SUBSTITUTE($H2243,",",""))-2)*200+1,200))</f>
        <v>Central Luzon</v>
      </c>
      <c r="AJ2243" s="1" t="str">
        <f>TRIM(MID(SUBSTITUTE($H2243,",",REPT(" ",200)),(LEN($H2243)-LEN(SUBSTITUTE($H2243,",",""))-0)*200+1,200))</f>
        <v>Philippines</v>
      </c>
      <c r="AL2243" s="2">
        <v>0</v>
      </c>
      <c r="AM2243" s="1"/>
    </row>
    <row r="2244" spans="1:39" ht="12.75" customHeight="1">
      <c r="A2244" s="1"/>
      <c r="B2244" s="1" t="s">
        <v>8899</v>
      </c>
      <c r="C2244" s="1" t="s">
        <v>8900</v>
      </c>
      <c r="D2244" s="3" t="str">
        <f ca="1">IFERROR(__xludf.DUMMYFUNCTION("PROPER(REGEXEXTRACT(B2311, ""(?:https?:\/\/)?(?:www\.)?([a-zA-Z0-9-]+)\.""))"),"Google")</f>
        <v>Google</v>
      </c>
      <c r="E2244" s="1" t="s">
        <v>8901</v>
      </c>
      <c r="F2244" s="1">
        <v>15.1665969</v>
      </c>
      <c r="G2244" s="1">
        <v>120.587198</v>
      </c>
      <c r="H2244" s="1" t="s">
        <v>8748</v>
      </c>
      <c r="I2244" s="1" t="s">
        <v>41</v>
      </c>
      <c r="J2244" s="1">
        <f>IF(K2244="URBAN",1,IF(K2244="SUBURBAN",2,IF(K2244="RURAL",3,"")))</f>
        <v>2</v>
      </c>
      <c r="K2244" s="1" t="s">
        <v>84</v>
      </c>
      <c r="L2244" s="18">
        <v>46082</v>
      </c>
      <c r="M2244" s="49">
        <v>0.625</v>
      </c>
      <c r="N2244" s="18">
        <v>46083</v>
      </c>
      <c r="O2244" s="56">
        <v>0.5</v>
      </c>
      <c r="P2244" s="31" t="str">
        <f>TEXT($L2244, "dddd")</f>
        <v>Sunday</v>
      </c>
      <c r="Q2244" s="39" t="s">
        <v>111</v>
      </c>
      <c r="R2244" s="39">
        <v>1608</v>
      </c>
      <c r="S2244" s="1" t="str">
        <f>IF(OR(MONTH(L2244)=12, MONTH(L2244)&lt;=5), "Dry Season", "Wet Season")</f>
        <v>Dry Season</v>
      </c>
      <c r="T2244" s="1">
        <v>1</v>
      </c>
      <c r="U2244" s="1">
        <v>0</v>
      </c>
      <c r="V2244" s="1">
        <v>1</v>
      </c>
      <c r="W2244" s="2">
        <f>IF(ISNUMBER(SEARCH("N/A", X2244)), 0, 1)</f>
        <v>1</v>
      </c>
      <c r="X2244" s="1" t="s">
        <v>977</v>
      </c>
      <c r="Y2244" s="1">
        <v>15.167270800000001</v>
      </c>
      <c r="Z2244" s="1">
        <v>120.5801134</v>
      </c>
      <c r="AA2244" s="11" cm="1">
        <f t="array" ref="AA2244">IF(ISBLANK(Y2244), 0, VINCentyInvDistance(F2244,G2244,Y2244,Z2244))</f>
        <v>765.00068641171617</v>
      </c>
      <c r="AB2244" s="1">
        <v>0</v>
      </c>
      <c r="AC2244" s="1">
        <v>0</v>
      </c>
      <c r="AD2244" s="1">
        <v>0</v>
      </c>
      <c r="AE2244" s="1">
        <v>556</v>
      </c>
      <c r="AF2244" s="1">
        <v>1</v>
      </c>
      <c r="AG2244" s="1" t="s">
        <v>978</v>
      </c>
      <c r="AH2244" s="1" t="s">
        <v>274</v>
      </c>
      <c r="AI2244" s="1" t="str">
        <f>TRIM(MID(SUBSTITUTE($H2244,",",REPT(" ",200)),(LEN($H2244)-LEN(SUBSTITUTE($H2244,",",""))-2)*200+1,200))</f>
        <v>Central Luzon</v>
      </c>
      <c r="AJ2244" s="1" t="s">
        <v>55</v>
      </c>
      <c r="AL2244" s="2">
        <v>0</v>
      </c>
      <c r="AM2244" s="1"/>
    </row>
    <row r="2245" spans="1:39" ht="12.75" customHeight="1">
      <c r="A2245" s="1"/>
      <c r="B2245" s="1" t="s">
        <v>8902</v>
      </c>
      <c r="C2245" s="1" t="s">
        <v>8903</v>
      </c>
      <c r="D2245" s="3" t="str">
        <f ca="1">IFERROR(__xludf.DUMMYFUNCTION("PROPER(REGEXEXTRACT(B2312, ""(?:https?:\/\/)?(?:www\.)?([a-zA-Z0-9-]+)\.""))"),"Skyscanner")</f>
        <v>Skyscanner</v>
      </c>
      <c r="E2245" s="1" t="s">
        <v>8904</v>
      </c>
      <c r="F2245" s="1">
        <v>15.174590999999999</v>
      </c>
      <c r="G2245" s="1">
        <v>120.51945859999999</v>
      </c>
      <c r="H2245" s="1" t="s">
        <v>8639</v>
      </c>
      <c r="I2245" s="1" t="s">
        <v>41</v>
      </c>
      <c r="J2245" s="1">
        <f>IF(K2245="URBAN",1,IF(K2245="SUBURBAN",2,IF(K2245="RURAL",3,"")))</f>
        <v>2</v>
      </c>
      <c r="K2245" s="1" t="s">
        <v>84</v>
      </c>
      <c r="L2245" s="18">
        <v>46082</v>
      </c>
      <c r="M2245" s="49">
        <v>0.54166666666666663</v>
      </c>
      <c r="N2245" s="18">
        <v>46083</v>
      </c>
      <c r="O2245" s="56">
        <v>0.5</v>
      </c>
      <c r="P2245" s="31" t="str">
        <f>TEXT($L2245, "dddd")</f>
        <v>Sunday</v>
      </c>
      <c r="Q2245" s="39" t="s">
        <v>111</v>
      </c>
      <c r="R2245" s="39">
        <v>2943</v>
      </c>
      <c r="S2245" s="1" t="str">
        <f>IF(OR(MONTH(L2245)=12, MONTH(L2245)&lt;=5), "Dry Season", "Wet Season")</f>
        <v>Dry Season</v>
      </c>
      <c r="T2245" s="1">
        <v>1</v>
      </c>
      <c r="U2245" s="1">
        <v>1</v>
      </c>
      <c r="V2245" s="1">
        <v>0</v>
      </c>
      <c r="W2245" s="2">
        <f>IF(ISNUMBER(SEARCH("N/A", X2245)), 0, 1)</f>
        <v>1</v>
      </c>
      <c r="X2245" s="1" t="s">
        <v>977</v>
      </c>
      <c r="Y2245" s="1">
        <v>15.167270800000001</v>
      </c>
      <c r="Z2245" s="1">
        <v>120.5801134</v>
      </c>
      <c r="AA2245" s="11" cm="1">
        <f t="array" ref="AA2245">IF(ISBLANK(Y2245), 0, VINCentyInvDistance(F2245,G2245,Y2245,Z2245))</f>
        <v>6568.3754315916131</v>
      </c>
      <c r="AB2245" s="1">
        <v>1</v>
      </c>
      <c r="AC2245" s="1">
        <v>7.4</v>
      </c>
      <c r="AD2245" s="1">
        <v>3.5</v>
      </c>
      <c r="AE2245" s="1">
        <v>117</v>
      </c>
      <c r="AF2245" s="1">
        <v>1</v>
      </c>
      <c r="AG2245" s="1" t="s">
        <v>978</v>
      </c>
      <c r="AH2245" s="1" t="s">
        <v>274</v>
      </c>
      <c r="AI2245" s="1" t="str">
        <f>TRIM(MID(SUBSTITUTE($H2245,",",REPT(" ",200)),(LEN($H2245)-LEN(SUBSTITUTE($H2245,",",""))-2)*200+1,200))</f>
        <v>Central Luzon</v>
      </c>
      <c r="AJ2245" s="1" t="s">
        <v>55</v>
      </c>
      <c r="AK2245" t="s">
        <v>8905</v>
      </c>
      <c r="AL2245" s="2">
        <v>0</v>
      </c>
      <c r="AM2245" s="1"/>
    </row>
    <row r="2246" spans="1:39" ht="12.75" customHeight="1">
      <c r="A2246" s="1"/>
      <c r="B2246" s="1" t="s">
        <v>8906</v>
      </c>
      <c r="C2246" s="1" t="s">
        <v>8907</v>
      </c>
      <c r="D2246" s="3" t="str">
        <f ca="1">IFERROR(__xludf.DUMMYFUNCTION("PROPER(REGEXEXTRACT(B2313, ""(?:https?:\/\/)?(?:www\.)?([a-zA-Z0-9-]+)\.""))"),"Skyscanner")</f>
        <v>Skyscanner</v>
      </c>
      <c r="E2246" s="1" t="s">
        <v>8908</v>
      </c>
      <c r="F2246" s="1">
        <v>15.175625999999999</v>
      </c>
      <c r="G2246" s="1">
        <v>120.516154</v>
      </c>
      <c r="H2246" s="1" t="s">
        <v>8909</v>
      </c>
      <c r="I2246" s="1" t="s">
        <v>41</v>
      </c>
      <c r="J2246" s="1">
        <f>IF(K2246="URBAN",1,IF(K2246="SUBURBAN",2,IF(K2246="RURAL",3,"")))</f>
        <v>2</v>
      </c>
      <c r="K2246" s="1" t="s">
        <v>84</v>
      </c>
      <c r="L2246" s="18">
        <v>46082</v>
      </c>
      <c r="M2246" s="49">
        <v>0.58333333333333337</v>
      </c>
      <c r="N2246" s="18">
        <v>46083</v>
      </c>
      <c r="O2246" s="56">
        <v>0.5</v>
      </c>
      <c r="P2246" s="31" t="str">
        <f>TEXT($L2246, "dddd")</f>
        <v>Sunday</v>
      </c>
      <c r="Q2246" s="39" t="s">
        <v>111</v>
      </c>
      <c r="R2246" s="39">
        <v>1079</v>
      </c>
      <c r="S2246" s="1" t="str">
        <f>IF(OR(MONTH(L2246)=12, MONTH(L2246)&lt;=5), "Dry Season", "Wet Season")</f>
        <v>Dry Season</v>
      </c>
      <c r="T2246" s="1">
        <v>1</v>
      </c>
      <c r="U2246" s="1">
        <v>0</v>
      </c>
      <c r="V2246" s="1">
        <v>0</v>
      </c>
      <c r="W2246" s="2">
        <f>IF(ISNUMBER(SEARCH("N/A", X2246)), 0, 1)</f>
        <v>0</v>
      </c>
      <c r="X2246" s="1" t="s">
        <v>44</v>
      </c>
      <c r="Y2246" s="1"/>
      <c r="Z2246" s="1"/>
      <c r="AA2246" s="11" cm="1">
        <f t="array" ref="AA2246">IF(ISBLANK(Y2246), 0, VINCentyInvDistance(F2246,G2246,Y2246,Z2246))</f>
        <v>0</v>
      </c>
      <c r="AB2246" s="1">
        <v>0</v>
      </c>
      <c r="AC2246" s="1">
        <v>7.6</v>
      </c>
      <c r="AD2246" s="1">
        <v>3.3</v>
      </c>
      <c r="AE2246" s="1">
        <v>18</v>
      </c>
      <c r="AF2246" s="1">
        <v>1</v>
      </c>
      <c r="AG2246" s="1" t="s">
        <v>273</v>
      </c>
      <c r="AH2246" s="1" t="s">
        <v>274</v>
      </c>
      <c r="AI2246" s="1"/>
      <c r="AJ2246" s="1" t="s">
        <v>55</v>
      </c>
      <c r="AK2246" t="s">
        <v>17266</v>
      </c>
      <c r="AL2246" s="1">
        <v>3</v>
      </c>
      <c r="AM2246" s="1" t="s">
        <v>8910</v>
      </c>
    </row>
    <row r="2247" spans="1:39" ht="12.75" customHeight="1">
      <c r="A2247" s="1"/>
      <c r="B2247" s="1" t="s">
        <v>8911</v>
      </c>
      <c r="C2247" s="1" t="s">
        <v>8912</v>
      </c>
      <c r="D2247" s="3" t="str">
        <f ca="1">IFERROR(__xludf.DUMMYFUNCTION("PROPER(REGEXEXTRACT(B2314, ""(?:https?:\/\/)?(?:www\.)?([a-zA-Z0-9-]+)\.""))"),"Skyscanner")</f>
        <v>Skyscanner</v>
      </c>
      <c r="E2247" s="1" t="s">
        <v>8913</v>
      </c>
      <c r="F2247" s="1">
        <v>15.1474929</v>
      </c>
      <c r="G2247" s="1">
        <v>120.57209039999999</v>
      </c>
      <c r="H2247" s="1" t="s">
        <v>8914</v>
      </c>
      <c r="I2247" s="1" t="s">
        <v>41</v>
      </c>
      <c r="J2247" s="1">
        <f>IF(K2247="URBAN",1,IF(K2247="SUBURBAN",2,IF(K2247="RURAL",3,"")))</f>
        <v>2</v>
      </c>
      <c r="K2247" s="1" t="s">
        <v>84</v>
      </c>
      <c r="L2247" s="18">
        <v>46082</v>
      </c>
      <c r="M2247" s="49">
        <v>0.58333333333333337</v>
      </c>
      <c r="N2247" s="18">
        <v>46083</v>
      </c>
      <c r="O2247" s="56">
        <v>0.5</v>
      </c>
      <c r="P2247" s="31" t="str">
        <f>TEXT($L2247, "dddd")</f>
        <v>Sunday</v>
      </c>
      <c r="Q2247" s="39" t="s">
        <v>111</v>
      </c>
      <c r="R2247" s="39">
        <v>2705</v>
      </c>
      <c r="S2247" s="1" t="str">
        <f>IF(OR(MONTH(L2247)=12, MONTH(L2247)&lt;=5), "Dry Season", "Wet Season")</f>
        <v>Dry Season</v>
      </c>
      <c r="T2247" s="1">
        <v>1</v>
      </c>
      <c r="U2247" s="1">
        <v>1</v>
      </c>
      <c r="V2247" s="1">
        <v>1</v>
      </c>
      <c r="W2247" s="2">
        <f>IF(ISNUMBER(SEARCH("N/A", X2247)), 0, 1)</f>
        <v>1</v>
      </c>
      <c r="X2247" s="1" t="s">
        <v>977</v>
      </c>
      <c r="Y2247" s="1">
        <v>15.167270800000001</v>
      </c>
      <c r="Z2247" s="1">
        <v>120.5801134</v>
      </c>
      <c r="AA2247" s="11" cm="1">
        <f t="array" ref="AA2247">IF(ISBLANK(Y2247), 0, VINCentyInvDistance(F2247,G2247,Y2247,Z2247))</f>
        <v>2352.1661618709477</v>
      </c>
      <c r="AB2247" s="1">
        <v>1</v>
      </c>
      <c r="AC2247" s="1">
        <v>8</v>
      </c>
      <c r="AD2247" s="1">
        <v>4.5</v>
      </c>
      <c r="AE2247" s="1">
        <v>32</v>
      </c>
      <c r="AF2247" s="1">
        <v>1</v>
      </c>
      <c r="AG2247" s="1" t="s">
        <v>978</v>
      </c>
      <c r="AH2247" s="1" t="s">
        <v>274</v>
      </c>
      <c r="AI2247" s="1" t="str">
        <f>TRIM(MID(SUBSTITUTE($H2247,",",REPT(" ",200)),(LEN($H2247)-LEN(SUBSTITUTE($H2247,",",""))-2)*200+1,200))</f>
        <v>Central Luzon</v>
      </c>
      <c r="AJ2247" s="1" t="s">
        <v>55</v>
      </c>
      <c r="AK2247" t="s">
        <v>8915</v>
      </c>
      <c r="AL2247" s="2">
        <v>0</v>
      </c>
      <c r="AM2247" s="1"/>
    </row>
    <row r="2248" spans="1:39" ht="12.75" customHeight="1">
      <c r="A2248" s="1"/>
      <c r="B2248" s="1" t="s">
        <v>8916</v>
      </c>
      <c r="C2248" s="1" t="s">
        <v>8917</v>
      </c>
      <c r="D2248" s="3" t="str">
        <f ca="1">IFERROR(__xludf.DUMMYFUNCTION("PROPER(REGEXEXTRACT(B2315, ""(?:https?:\/\/)?(?:www\.)?([a-zA-Z0-9-]+)\.""))"),"Skyscanner")</f>
        <v>Skyscanner</v>
      </c>
      <c r="E2248" s="1" t="s">
        <v>8918</v>
      </c>
      <c r="F2248" s="1">
        <v>15.1600533</v>
      </c>
      <c r="G2248" s="1">
        <v>120.5826248</v>
      </c>
      <c r="H2248" s="1" t="s">
        <v>8849</v>
      </c>
      <c r="I2248" s="1" t="s">
        <v>41</v>
      </c>
      <c r="J2248" s="1">
        <f>IF(K2248="URBAN",1,IF(K2248="SUBURBAN",2,IF(K2248="RURAL",3,"")))</f>
        <v>2</v>
      </c>
      <c r="K2248" s="1" t="s">
        <v>84</v>
      </c>
      <c r="L2248" s="18">
        <v>46082</v>
      </c>
      <c r="M2248" s="49">
        <v>0.5</v>
      </c>
      <c r="N2248" s="18">
        <v>46083</v>
      </c>
      <c r="O2248" s="56">
        <v>0.54166666666666663</v>
      </c>
      <c r="P2248" s="31" t="str">
        <f>TEXT($L2248, "dddd")</f>
        <v>Sunday</v>
      </c>
      <c r="Q2248" s="39" t="s">
        <v>111</v>
      </c>
      <c r="R2248" s="39">
        <v>2632</v>
      </c>
      <c r="S2248" s="1" t="str">
        <f>IF(OR(MONTH(L2248)=12, MONTH(L2248)&lt;=5), "Dry Season", "Wet Season")</f>
        <v>Dry Season</v>
      </c>
      <c r="T2248" s="1">
        <v>1</v>
      </c>
      <c r="U2248" s="1">
        <v>0</v>
      </c>
      <c r="V2248" s="1">
        <v>0</v>
      </c>
      <c r="W2248" s="2">
        <f>IF(ISNUMBER(SEARCH("N/A", X2248)), 0, 1)</f>
        <v>1</v>
      </c>
      <c r="X2248" s="1" t="s">
        <v>977</v>
      </c>
      <c r="Y2248" s="1">
        <v>15.167270800000001</v>
      </c>
      <c r="Z2248" s="1">
        <v>120.5801134</v>
      </c>
      <c r="AA2248" s="11" cm="1">
        <f t="array" ref="AA2248">IF(ISBLANK(Y2248), 0, VINCentyInvDistance(F2248,G2248,Y2248,Z2248))</f>
        <v>842.99181390325862</v>
      </c>
      <c r="AB2248" s="1">
        <v>0</v>
      </c>
      <c r="AC2248" s="1">
        <v>0</v>
      </c>
      <c r="AD2248" s="1">
        <v>0</v>
      </c>
      <c r="AE2248" s="1">
        <v>3</v>
      </c>
      <c r="AF2248" s="1">
        <v>1</v>
      </c>
      <c r="AG2248" s="1" t="s">
        <v>978</v>
      </c>
      <c r="AH2248" s="1" t="s">
        <v>274</v>
      </c>
      <c r="AI2248" s="1" t="str">
        <f>TRIM(MID(SUBSTITUTE($H2248,",",REPT(" ",200)),(LEN($H2248)-LEN(SUBSTITUTE($H2248,",",""))-2)*200+1,200))</f>
        <v>Central Luzon</v>
      </c>
      <c r="AJ2248" s="1" t="s">
        <v>55</v>
      </c>
      <c r="AK2248" t="s">
        <v>17264</v>
      </c>
      <c r="AL2248" s="2">
        <v>0</v>
      </c>
      <c r="AM2248" s="1"/>
    </row>
    <row r="2249" spans="1:39" ht="12.75" customHeight="1">
      <c r="A2249" s="1"/>
      <c r="B2249" s="1" t="s">
        <v>8919</v>
      </c>
      <c r="C2249" s="1" t="s">
        <v>8920</v>
      </c>
      <c r="D2249" s="3" t="str">
        <f ca="1">IFERROR(__xludf.DUMMYFUNCTION("PROPER(REGEXEXTRACT(B2316, ""(?:https?:\/\/)?(?:www\.)?([a-zA-Z0-9-]+)\.""))"),"Skyscanner")</f>
        <v>Skyscanner</v>
      </c>
      <c r="E2249" s="1" t="s">
        <v>8921</v>
      </c>
      <c r="F2249" s="1">
        <v>15.189465200000001</v>
      </c>
      <c r="G2249" s="1">
        <v>120.5250336</v>
      </c>
      <c r="H2249" s="1" t="s">
        <v>8922</v>
      </c>
      <c r="I2249" s="1" t="s">
        <v>41</v>
      </c>
      <c r="J2249" s="1">
        <f>IF(K2249="URBAN",1,IF(K2249="SUBURBAN",2,IF(K2249="RURAL",3,"")))</f>
        <v>2</v>
      </c>
      <c r="K2249" s="1" t="s">
        <v>84</v>
      </c>
      <c r="L2249" s="18">
        <v>46082</v>
      </c>
      <c r="M2249" s="49">
        <v>0.58333333333333337</v>
      </c>
      <c r="N2249" s="18">
        <v>46083</v>
      </c>
      <c r="O2249" s="56">
        <v>0.5</v>
      </c>
      <c r="P2249" s="31" t="str">
        <f>TEXT($L2249, "dddd")</f>
        <v>Sunday</v>
      </c>
      <c r="Q2249" s="39" t="s">
        <v>111</v>
      </c>
      <c r="R2249" s="39">
        <v>6299</v>
      </c>
      <c r="S2249" s="1" t="str">
        <f>IF(OR(MONTH(L2249)=12, MONTH(L2249)&lt;=5), "Dry Season", "Wet Season")</f>
        <v>Dry Season</v>
      </c>
      <c r="T2249" s="1">
        <v>1</v>
      </c>
      <c r="U2249" s="1">
        <v>0</v>
      </c>
      <c r="V2249" s="1">
        <v>0</v>
      </c>
      <c r="W2249" s="2">
        <f>IF(ISNUMBER(SEARCH("N/A", X2249)), 0, 1)</f>
        <v>1</v>
      </c>
      <c r="X2249" s="1" t="s">
        <v>977</v>
      </c>
      <c r="Y2249" s="1">
        <v>15.167270800000001</v>
      </c>
      <c r="Z2249" s="1">
        <v>120.5801134</v>
      </c>
      <c r="AA2249" s="11" cm="1">
        <f t="array" ref="AA2249">IF(ISBLANK(Y2249), 0, VINCentyInvDistance(F2249,G2249,Y2249,Z2249))</f>
        <v>6408.1720454775214</v>
      </c>
      <c r="AB2249" s="1">
        <v>0</v>
      </c>
      <c r="AC2249" s="1">
        <v>8.6</v>
      </c>
      <c r="AD2249" s="1">
        <v>4.0999999999999996</v>
      </c>
      <c r="AE2249" s="1">
        <v>28</v>
      </c>
      <c r="AF2249" s="1">
        <v>1</v>
      </c>
      <c r="AG2249" s="1" t="s">
        <v>978</v>
      </c>
      <c r="AH2249" s="1" t="s">
        <v>274</v>
      </c>
      <c r="AI2249" s="1" t="str">
        <f>TRIM(MID(SUBSTITUTE($H2249,",",REPT(" ",200)),(LEN($H2249)-LEN(SUBSTITUTE($H2249,",",""))-2)*200+1,200))</f>
        <v>Central Luzon</v>
      </c>
      <c r="AJ2249" s="1" t="s">
        <v>55</v>
      </c>
      <c r="AK2249" t="s">
        <v>16954</v>
      </c>
      <c r="AL2249" s="2">
        <v>0</v>
      </c>
      <c r="AM2249" s="1"/>
    </row>
    <row r="2250" spans="1:39" ht="12.75" customHeight="1">
      <c r="A2250" s="1"/>
      <c r="B2250" s="1" t="s">
        <v>8923</v>
      </c>
      <c r="C2250" s="1" t="s">
        <v>8924</v>
      </c>
      <c r="D2250" s="3" t="str">
        <f ca="1">IFERROR(__xludf.DUMMYFUNCTION("PROPER(REGEXEXTRACT(B2317, ""(?:https?:\/\/)?(?:www\.)?([a-zA-Z0-9-]+)\.""))"),"Skyscanner")</f>
        <v>Skyscanner</v>
      </c>
      <c r="E2250" s="1" t="s">
        <v>8925</v>
      </c>
      <c r="F2250" s="1">
        <v>15.189012</v>
      </c>
      <c r="G2250" s="1">
        <v>120.524798</v>
      </c>
      <c r="H2250" s="1" t="s">
        <v>8926</v>
      </c>
      <c r="I2250" s="1" t="s">
        <v>41</v>
      </c>
      <c r="J2250" s="1">
        <f>IF(K2250="URBAN",1,IF(K2250="SUBURBAN",2,IF(K2250="RURAL",3,"")))</f>
        <v>2</v>
      </c>
      <c r="K2250" s="1" t="s">
        <v>84</v>
      </c>
      <c r="L2250" s="18">
        <v>46082</v>
      </c>
      <c r="M2250" s="49">
        <v>0.58333333333333337</v>
      </c>
      <c r="N2250" s="18">
        <v>46083</v>
      </c>
      <c r="O2250" s="56">
        <v>0.45833333333333331</v>
      </c>
      <c r="P2250" s="31" t="str">
        <f>TEXT($L2250, "dddd")</f>
        <v>Sunday</v>
      </c>
      <c r="Q2250" s="39" t="s">
        <v>111</v>
      </c>
      <c r="R2250" s="39">
        <v>4447</v>
      </c>
      <c r="S2250" s="1" t="str">
        <f>IF(OR(MONTH(L2250)=12, MONTH(L2250)&lt;=5), "Dry Season", "Wet Season")</f>
        <v>Dry Season</v>
      </c>
      <c r="T2250" s="1">
        <v>1</v>
      </c>
      <c r="U2250" s="1">
        <v>0</v>
      </c>
      <c r="V2250" s="1">
        <v>1</v>
      </c>
      <c r="W2250" s="2">
        <f>IF(ISNUMBER(SEARCH("N/A", X2250)), 0, 1)</f>
        <v>0</v>
      </c>
      <c r="X2250" s="1" t="s">
        <v>44</v>
      </c>
      <c r="Y2250" s="1"/>
      <c r="Z2250" s="1"/>
      <c r="AA2250" s="11" cm="1">
        <f t="array" ref="AA2250">IF(ISBLANK(Y2250), 0, VINCentyInvDistance(F2250,G2250,Y2250,Z2250))</f>
        <v>0</v>
      </c>
      <c r="AB2250" s="1">
        <v>1</v>
      </c>
      <c r="AC2250" s="1">
        <v>8.1999999999999993</v>
      </c>
      <c r="AD2250" s="1">
        <v>4.4000000000000004</v>
      </c>
      <c r="AE2250" s="1">
        <v>1820</v>
      </c>
      <c r="AF2250" s="1">
        <v>1</v>
      </c>
      <c r="AG2250" s="1" t="s">
        <v>273</v>
      </c>
      <c r="AH2250" s="1" t="s">
        <v>274</v>
      </c>
      <c r="AI2250" s="1"/>
      <c r="AJ2250" s="1" t="s">
        <v>55</v>
      </c>
      <c r="AK2250" t="s">
        <v>17267</v>
      </c>
      <c r="AL2250" s="1">
        <v>4</v>
      </c>
      <c r="AM2250" s="1" t="s">
        <v>8927</v>
      </c>
    </row>
    <row r="2251" spans="1:39" ht="12.75" customHeight="1">
      <c r="A2251" s="1"/>
      <c r="B2251" s="1" t="s">
        <v>8928</v>
      </c>
      <c r="C2251" s="1" t="s">
        <v>8929</v>
      </c>
      <c r="D2251" s="3" t="str">
        <f ca="1">IFERROR(__xludf.DUMMYFUNCTION("PROPER(REGEXEXTRACT(B2318, ""(?:https?:\/\/)?(?:www\.)?([a-zA-Z0-9-]+)\.""))"),"Google")</f>
        <v>Google</v>
      </c>
      <c r="E2251" s="1" t="s">
        <v>8930</v>
      </c>
      <c r="F2251" s="1">
        <v>15.177301</v>
      </c>
      <c r="G2251" s="1">
        <v>120.522976</v>
      </c>
      <c r="H2251" s="1" t="s">
        <v>8867</v>
      </c>
      <c r="I2251" s="1" t="s">
        <v>41</v>
      </c>
      <c r="J2251" s="1">
        <f>IF(K2251="URBAN",1,IF(K2251="SUBURBAN",2,IF(K2251="RURAL",3,"")))</f>
        <v>2</v>
      </c>
      <c r="K2251" s="1" t="s">
        <v>84</v>
      </c>
      <c r="L2251" s="18">
        <v>46082</v>
      </c>
      <c r="M2251" s="49">
        <v>0.625</v>
      </c>
      <c r="N2251" s="18">
        <v>46083</v>
      </c>
      <c r="O2251" s="56">
        <v>0.5</v>
      </c>
      <c r="P2251" s="31" t="str">
        <f>TEXT($L2251, "dddd")</f>
        <v>Sunday</v>
      </c>
      <c r="Q2251" s="39" t="s">
        <v>111</v>
      </c>
      <c r="R2251" s="39">
        <v>1564</v>
      </c>
      <c r="S2251" s="1" t="str">
        <f>IF(OR(MONTH(L2251)=12, MONTH(L2251)&lt;=5), "Dry Season", "Wet Season")</f>
        <v>Dry Season</v>
      </c>
      <c r="T2251" s="1">
        <v>1</v>
      </c>
      <c r="U2251" s="1">
        <v>0</v>
      </c>
      <c r="V2251" s="1">
        <v>0</v>
      </c>
      <c r="W2251" s="2">
        <f>IF(ISNUMBER(SEARCH("N/A", X2251)), 0, 1)</f>
        <v>0</v>
      </c>
      <c r="X2251" s="1" t="s">
        <v>44</v>
      </c>
      <c r="Y2251" s="1"/>
      <c r="Z2251" s="1"/>
      <c r="AA2251" s="11" cm="1">
        <f t="array" ref="AA2251">IF(ISBLANK(Y2251), 0, VINCentyInvDistance(F2251,G2251,Y2251,Z2251))</f>
        <v>0</v>
      </c>
      <c r="AB2251" s="1">
        <v>0</v>
      </c>
      <c r="AC2251" s="1">
        <v>0</v>
      </c>
      <c r="AD2251" s="1">
        <v>0</v>
      </c>
      <c r="AE2251" s="1"/>
      <c r="AF2251" s="1">
        <v>1</v>
      </c>
      <c r="AG2251" s="1" t="str">
        <f>TRIM(MID(SUBSTITUTE($H2251,",",REPT(" ",200)),(LEN($H2251)-LEN(SUBSTITUTE($H2251,",",""))-4)*200+1,200))</f>
        <v>Mabalacat</v>
      </c>
      <c r="AH2251" s="1" t="str">
        <f>TRIM(MID(SUBSTITUTE($H2251,",",REPT(" ",200)),(LEN($H2251)-LEN(SUBSTITUTE($H2251,",",""))-3)*200+1,200))</f>
        <v>Pampanga</v>
      </c>
      <c r="AI2251" s="1" t="str">
        <f>TRIM(MID(SUBSTITUTE($H2251,",",REPT(" ",200)),(LEN($H2251)-LEN(SUBSTITUTE($H2251,",",""))-2)*200+1,200))</f>
        <v>Central Luzon</v>
      </c>
      <c r="AJ2251" s="1" t="str">
        <f>TRIM(MID(SUBSTITUTE($H2251,",",REPT(" ",200)),(LEN($H2251)-LEN(SUBSTITUTE($H2251,",",""))-0)*200+1,200))</f>
        <v>Philippines</v>
      </c>
      <c r="AL2251" s="2">
        <v>0</v>
      </c>
      <c r="AM2251" s="1"/>
    </row>
    <row r="2252" spans="1:39" ht="12.75" customHeight="1">
      <c r="A2252" s="1"/>
      <c r="B2252" s="1" t="s">
        <v>8931</v>
      </c>
      <c r="C2252" s="1" t="s">
        <v>8932</v>
      </c>
      <c r="D2252" s="3" t="str">
        <f ca="1">IFERROR(__xludf.DUMMYFUNCTION("PROPER(REGEXEXTRACT(B2319, ""(?:https?:\/\/)?(?:www\.)?([a-zA-Z0-9-]+)\.""))"),"Google")</f>
        <v>Google</v>
      </c>
      <c r="E2252" s="1" t="s">
        <v>8933</v>
      </c>
      <c r="F2252" s="1">
        <v>15.165108200000001</v>
      </c>
      <c r="G2252" s="1">
        <v>120.58752250000001</v>
      </c>
      <c r="H2252" s="1" t="s">
        <v>8934</v>
      </c>
      <c r="I2252" s="1" t="s">
        <v>41</v>
      </c>
      <c r="J2252" s="1">
        <f>IF(K2252="URBAN",1,IF(K2252="SUBURBAN",2,IF(K2252="RURAL",3,"")))</f>
        <v>2</v>
      </c>
      <c r="K2252" s="1" t="s">
        <v>84</v>
      </c>
      <c r="L2252" s="18">
        <v>46082</v>
      </c>
      <c r="M2252" s="49">
        <v>0.625</v>
      </c>
      <c r="N2252" s="18">
        <v>46083</v>
      </c>
      <c r="O2252" s="56">
        <v>0.5</v>
      </c>
      <c r="P2252" s="31" t="str">
        <f>TEXT($L2252, "dddd")</f>
        <v>Sunday</v>
      </c>
      <c r="Q2252" s="39" t="s">
        <v>111</v>
      </c>
      <c r="R2252" s="39">
        <v>4565</v>
      </c>
      <c r="S2252" s="1" t="str">
        <f>IF(OR(MONTH(L2252)=12, MONTH(L2252)&lt;=5), "Dry Season", "Wet Season")</f>
        <v>Dry Season</v>
      </c>
      <c r="T2252" s="1">
        <v>1</v>
      </c>
      <c r="U2252" s="1">
        <v>0</v>
      </c>
      <c r="V2252" s="1">
        <v>0</v>
      </c>
      <c r="W2252" s="2">
        <f>IF(ISNUMBER(SEARCH("N/A", X2252)), 0, 1)</f>
        <v>0</v>
      </c>
      <c r="X2252" s="1" t="s">
        <v>44</v>
      </c>
      <c r="Y2252" s="1"/>
      <c r="Z2252" s="1"/>
      <c r="AA2252" s="11" cm="1">
        <f t="array" ref="AA2252">IF(ISBLANK(Y2252), 0, VINCentyInvDistance(F2252,G2252,Y2252,Z2252))</f>
        <v>0</v>
      </c>
      <c r="AB2252" s="1">
        <v>0</v>
      </c>
      <c r="AC2252" s="1">
        <v>0</v>
      </c>
      <c r="AD2252" s="1">
        <v>0</v>
      </c>
      <c r="AE2252" s="1">
        <v>29</v>
      </c>
      <c r="AF2252" s="1">
        <v>1</v>
      </c>
      <c r="AG2252" s="1" t="str">
        <f>TRIM(MID(SUBSTITUTE($H2252,",",REPT(" ",200)),(LEN($H2252)-LEN(SUBSTITUTE($H2252,",",""))-4)*200+1,200))</f>
        <v>Ninoy Aquino</v>
      </c>
      <c r="AH2252" s="1" t="str">
        <f>TRIM(MID(SUBSTITUTE($H2252,",",REPT(" ",200)),(LEN($H2252)-LEN(SUBSTITUTE($H2252,",",""))-3)*200+1,200))</f>
        <v>Angeles</v>
      </c>
      <c r="AI2252" s="1" t="str">
        <f>TRIM(MID(SUBSTITUTE($H2252,",",REPT(" ",200)),(LEN($H2252)-LEN(SUBSTITUTE($H2252,",",""))-2)*200+1,200))</f>
        <v>Central Luzon</v>
      </c>
      <c r="AJ2252" s="1" t="str">
        <f>TRIM(MID(SUBSTITUTE($H2252,",",REPT(" ",200)),(LEN($H2252)-LEN(SUBSTITUTE($H2252,",",""))-0)*200+1,200))</f>
        <v>Philippines</v>
      </c>
      <c r="AL2252" s="2">
        <v>0</v>
      </c>
      <c r="AM2252" s="1"/>
    </row>
    <row r="2253" spans="1:39" ht="12.75" customHeight="1">
      <c r="A2253" s="1"/>
      <c r="B2253" s="1" t="s">
        <v>8935</v>
      </c>
      <c r="C2253" s="1" t="s">
        <v>8936</v>
      </c>
      <c r="D2253" s="3" t="str">
        <f ca="1">IFERROR(__xludf.DUMMYFUNCTION("PROPER(REGEXEXTRACT(B2320, ""(?:https?:\/\/)?(?:www\.)?([a-zA-Z0-9-]+)\.""))"),"Skyscanner")</f>
        <v>Skyscanner</v>
      </c>
      <c r="E2253" s="1" t="s">
        <v>8937</v>
      </c>
      <c r="F2253" s="1">
        <v>15.181485500000001</v>
      </c>
      <c r="G2253" s="1">
        <v>120.5765868</v>
      </c>
      <c r="H2253" s="1" t="s">
        <v>8938</v>
      </c>
      <c r="I2253" s="1" t="s">
        <v>41</v>
      </c>
      <c r="J2253" s="1">
        <f>IF(K2253="URBAN",1,IF(K2253="SUBURBAN",2,IF(K2253="RURAL",3,"")))</f>
        <v>2</v>
      </c>
      <c r="K2253" s="1" t="s">
        <v>84</v>
      </c>
      <c r="L2253" s="18">
        <v>46082</v>
      </c>
      <c r="M2253" s="49">
        <v>0.58333333333333337</v>
      </c>
      <c r="N2253" s="18">
        <v>46083</v>
      </c>
      <c r="O2253" s="56">
        <v>0.5</v>
      </c>
      <c r="P2253" s="31" t="str">
        <f>TEXT($L2253, "dddd")</f>
        <v>Sunday</v>
      </c>
      <c r="Q2253" s="39" t="s">
        <v>111</v>
      </c>
      <c r="R2253" s="39">
        <v>5181</v>
      </c>
      <c r="S2253" s="1" t="str">
        <f>IF(OR(MONTH(L2253)=12, MONTH(L2253)&lt;=5), "Dry Season", "Wet Season")</f>
        <v>Dry Season</v>
      </c>
      <c r="T2253" s="1">
        <v>1</v>
      </c>
      <c r="U2253" s="1">
        <v>1</v>
      </c>
      <c r="V2253" s="1">
        <v>0</v>
      </c>
      <c r="W2253" s="2">
        <f>IF(ISNUMBER(SEARCH("N/A", X2253)), 0, 1)</f>
        <v>1</v>
      </c>
      <c r="X2253" s="1" t="s">
        <v>977</v>
      </c>
      <c r="Y2253" s="1">
        <v>15.167270800000001</v>
      </c>
      <c r="Z2253" s="1">
        <v>120.5801134</v>
      </c>
      <c r="AA2253" s="11" cm="1">
        <f t="array" ref="AA2253">IF(ISBLANK(Y2253), 0, VINCentyInvDistance(F2253,G2253,Y2253,Z2253))</f>
        <v>1617.8751895445921</v>
      </c>
      <c r="AB2253" s="1">
        <v>0</v>
      </c>
      <c r="AC2253" s="1">
        <v>4.8</v>
      </c>
      <c r="AD2253" s="1">
        <v>4.7</v>
      </c>
      <c r="AE2253" s="1">
        <v>35</v>
      </c>
      <c r="AF2253" s="1">
        <v>1</v>
      </c>
      <c r="AG2253" s="1" t="s">
        <v>978</v>
      </c>
      <c r="AH2253" s="1" t="s">
        <v>274</v>
      </c>
      <c r="AI2253" s="1" t="str">
        <f>TRIM(MID(SUBSTITUTE($H2253,",",REPT(" ",200)),(LEN($H2253)-LEN(SUBSTITUTE($H2253,",",""))-2)*200+1,200))</f>
        <v>Central Luzon</v>
      </c>
      <c r="AJ2253" s="1" t="s">
        <v>55</v>
      </c>
      <c r="AK2253" t="s">
        <v>17268</v>
      </c>
      <c r="AL2253" s="2">
        <v>0</v>
      </c>
      <c r="AM2253" s="1"/>
    </row>
    <row r="2254" spans="1:39" ht="12.75" customHeight="1">
      <c r="A2254" s="1"/>
      <c r="B2254" s="1" t="s">
        <v>8939</v>
      </c>
      <c r="C2254" s="1" t="s">
        <v>8940</v>
      </c>
      <c r="D2254" s="3" t="str">
        <f ca="1">IFERROR(__xludf.DUMMYFUNCTION("PROPER(REGEXEXTRACT(B2321, ""(?:https?:\/\/)?(?:www\.)?([a-zA-Z0-9-]+)\.""))"),"Skyscanner")</f>
        <v>Skyscanner</v>
      </c>
      <c r="E2254" s="1" t="s">
        <v>8941</v>
      </c>
      <c r="F2254" s="1">
        <v>15.183507799999999</v>
      </c>
      <c r="G2254" s="1">
        <v>120.5268792</v>
      </c>
      <c r="H2254" s="1" t="s">
        <v>8639</v>
      </c>
      <c r="I2254" s="1" t="s">
        <v>41</v>
      </c>
      <c r="J2254" s="1">
        <f>IF(K2254="URBAN",1,IF(K2254="SUBURBAN",2,IF(K2254="RURAL",3,"")))</f>
        <v>2</v>
      </c>
      <c r="K2254" s="1" t="s">
        <v>84</v>
      </c>
      <c r="L2254" s="18">
        <v>46082</v>
      </c>
      <c r="M2254" s="49">
        <v>0.625</v>
      </c>
      <c r="N2254" s="18">
        <v>46083</v>
      </c>
      <c r="O2254" s="56">
        <v>0.5</v>
      </c>
      <c r="P2254" s="31" t="str">
        <f>TEXT($L2254, "dddd")</f>
        <v>Sunday</v>
      </c>
      <c r="Q2254" s="39" t="s">
        <v>111</v>
      </c>
      <c r="R2254" s="39">
        <v>5500</v>
      </c>
      <c r="S2254" s="1" t="str">
        <f>IF(OR(MONTH(L2254)=12, MONTH(L2254)&lt;=5), "Dry Season", "Wet Season")</f>
        <v>Dry Season</v>
      </c>
      <c r="T2254" s="1">
        <v>1</v>
      </c>
      <c r="U2254" s="1">
        <v>0</v>
      </c>
      <c r="V2254" s="1">
        <v>0</v>
      </c>
      <c r="W2254" s="2">
        <f>IF(ISNUMBER(SEARCH("N/A", X2254)), 0, 1)</f>
        <v>1</v>
      </c>
      <c r="X2254" s="1" t="s">
        <v>977</v>
      </c>
      <c r="Y2254" s="1">
        <v>15.167270800000001</v>
      </c>
      <c r="Z2254" s="1">
        <v>120.5801134</v>
      </c>
      <c r="AA2254" s="11" cm="1">
        <f t="array" ref="AA2254">IF(ISBLANK(Y2254), 0, VINCentyInvDistance(F2254,G2254,Y2254,Z2254))</f>
        <v>5996.1617435745147</v>
      </c>
      <c r="AB2254" s="1">
        <v>0</v>
      </c>
      <c r="AC2254" s="1">
        <v>8</v>
      </c>
      <c r="AD2254" s="1">
        <v>5</v>
      </c>
      <c r="AE2254" s="1">
        <v>2</v>
      </c>
      <c r="AF2254" s="1">
        <v>1</v>
      </c>
      <c r="AG2254" s="1" t="s">
        <v>978</v>
      </c>
      <c r="AH2254" s="1" t="s">
        <v>274</v>
      </c>
      <c r="AI2254" s="1" t="str">
        <f>TRIM(MID(SUBSTITUTE($H2254,",",REPT(" ",200)),(LEN($H2254)-LEN(SUBSTITUTE($H2254,",",""))-2)*200+1,200))</f>
        <v>Central Luzon</v>
      </c>
      <c r="AJ2254" s="1" t="s">
        <v>55</v>
      </c>
      <c r="AK2254" t="s">
        <v>8942</v>
      </c>
      <c r="AL2254" s="2">
        <v>0</v>
      </c>
      <c r="AM2254" s="1"/>
    </row>
    <row r="2255" spans="1:39" ht="12.75" customHeight="1">
      <c r="A2255" s="1"/>
      <c r="B2255" s="1" t="s">
        <v>8943</v>
      </c>
      <c r="C2255" s="1" t="s">
        <v>8944</v>
      </c>
      <c r="D2255" s="3" t="str">
        <f ca="1">IFERROR(__xludf.DUMMYFUNCTION("PROPER(REGEXEXTRACT(B2322, ""(?:https?:\/\/)?(?:www\.)?([a-zA-Z0-9-]+)\.""))"),"Google")</f>
        <v>Google</v>
      </c>
      <c r="E2255" s="1" t="s">
        <v>8945</v>
      </c>
      <c r="F2255" s="1">
        <v>15.164624999999999</v>
      </c>
      <c r="G2255" s="1">
        <v>120.56019910000001</v>
      </c>
      <c r="H2255" s="1" t="s">
        <v>8946</v>
      </c>
      <c r="I2255" s="1" t="s">
        <v>41</v>
      </c>
      <c r="J2255" s="1">
        <f>IF(K2255="URBAN",1,IF(K2255="SUBURBAN",2,IF(K2255="RURAL",3,"")))</f>
        <v>2</v>
      </c>
      <c r="K2255" s="1" t="s">
        <v>84</v>
      </c>
      <c r="L2255" s="18">
        <v>46082</v>
      </c>
      <c r="M2255" s="49">
        <v>0.625</v>
      </c>
      <c r="N2255" s="18">
        <v>46083</v>
      </c>
      <c r="O2255" s="56">
        <v>0.5</v>
      </c>
      <c r="P2255" s="31" t="str">
        <f>TEXT($L2255, "dddd")</f>
        <v>Sunday</v>
      </c>
      <c r="Q2255" s="39" t="s">
        <v>111</v>
      </c>
      <c r="R2255" s="39">
        <v>2032</v>
      </c>
      <c r="S2255" s="1" t="str">
        <f>IF(OR(MONTH(L2255)=12, MONTH(L2255)&lt;=5), "Dry Season", "Wet Season")</f>
        <v>Dry Season</v>
      </c>
      <c r="T2255" s="1">
        <v>1</v>
      </c>
      <c r="U2255" s="1">
        <v>1</v>
      </c>
      <c r="V2255" s="1">
        <v>0</v>
      </c>
      <c r="W2255" s="2">
        <f>IF(ISNUMBER(SEARCH("N/A", X2255)), 0, 1)</f>
        <v>1</v>
      </c>
      <c r="X2255" s="1" t="s">
        <v>977</v>
      </c>
      <c r="Y2255" s="1">
        <v>15.167270800000001</v>
      </c>
      <c r="Z2255" s="1">
        <v>120.5801134</v>
      </c>
      <c r="AA2255" s="11" cm="1">
        <f t="array" ref="AA2255">IF(ISBLANK(Y2255), 0, VINCentyInvDistance(F2255,G2255,Y2255,Z2255))</f>
        <v>2160.0630576308163</v>
      </c>
      <c r="AB2255" s="1">
        <v>0</v>
      </c>
      <c r="AC2255" s="1">
        <v>0</v>
      </c>
      <c r="AD2255" s="1">
        <v>0</v>
      </c>
      <c r="AE2255" s="1">
        <v>253</v>
      </c>
      <c r="AF2255" s="1">
        <v>1</v>
      </c>
      <c r="AG2255" s="1" t="s">
        <v>978</v>
      </c>
      <c r="AH2255" s="1" t="s">
        <v>274</v>
      </c>
      <c r="AI2255" s="1" t="str">
        <f>TRIM(MID(SUBSTITUTE($H2255,",",REPT(" ",200)),(LEN($H2255)-LEN(SUBSTITUTE($H2255,",",""))-2)*200+1,200))</f>
        <v>Central Luzon</v>
      </c>
      <c r="AJ2255" s="1" t="s">
        <v>55</v>
      </c>
      <c r="AL2255" s="2">
        <v>0</v>
      </c>
      <c r="AM2255" s="1"/>
    </row>
    <row r="2256" spans="1:39" ht="12.75" customHeight="1">
      <c r="A2256" s="1"/>
      <c r="B2256" s="1" t="s">
        <v>8947</v>
      </c>
      <c r="C2256" s="1" t="s">
        <v>8948</v>
      </c>
      <c r="D2256" s="3" t="str">
        <f ca="1">IFERROR(__xludf.DUMMYFUNCTION("PROPER(REGEXEXTRACT(B2323, ""(?:https?:\/\/)?(?:www\.)?([a-zA-Z0-9-]+)\.""))"),"Skyscanner")</f>
        <v>Skyscanner</v>
      </c>
      <c r="E2256" s="1" t="s">
        <v>8949</v>
      </c>
      <c r="F2256" s="1">
        <v>15.164909099999999</v>
      </c>
      <c r="G2256" s="1">
        <v>120.5726277</v>
      </c>
      <c r="H2256" s="1" t="s">
        <v>8950</v>
      </c>
      <c r="I2256" s="1" t="s">
        <v>41</v>
      </c>
      <c r="J2256" s="1">
        <f>IF(K2256="URBAN",1,IF(K2256="SUBURBAN",2,IF(K2256="RURAL",3,"")))</f>
        <v>2</v>
      </c>
      <c r="K2256" s="1" t="s">
        <v>84</v>
      </c>
      <c r="L2256" s="18">
        <v>46082</v>
      </c>
      <c r="M2256" s="49">
        <v>0.58333333333333337</v>
      </c>
      <c r="N2256" s="18">
        <v>46083</v>
      </c>
      <c r="O2256" s="56">
        <v>0.52083333333333337</v>
      </c>
      <c r="P2256" s="31" t="str">
        <f>TEXT($L2256, "dddd")</f>
        <v>Sunday</v>
      </c>
      <c r="Q2256" s="39" t="s">
        <v>111</v>
      </c>
      <c r="R2256" s="39">
        <v>3330</v>
      </c>
      <c r="S2256" s="1" t="str">
        <f>IF(OR(MONTH(L2256)=12, MONTH(L2256)&lt;=5), "Dry Season", "Wet Season")</f>
        <v>Dry Season</v>
      </c>
      <c r="T2256" s="1">
        <v>1</v>
      </c>
      <c r="U2256" s="1">
        <v>1</v>
      </c>
      <c r="V2256" s="1">
        <v>0</v>
      </c>
      <c r="W2256" s="2">
        <f>IF(ISNUMBER(SEARCH("N/A", X2256)), 0, 1)</f>
        <v>1</v>
      </c>
      <c r="X2256" s="1" t="s">
        <v>977</v>
      </c>
      <c r="Y2256" s="1">
        <v>15.167270800000001</v>
      </c>
      <c r="Z2256" s="1">
        <v>120.5801134</v>
      </c>
      <c r="AA2256" s="11" cm="1">
        <f t="array" ref="AA2256">IF(ISBLANK(Y2256), 0, VINCentyInvDistance(F2256,G2256,Y2256,Z2256))</f>
        <v>845.84573354543397</v>
      </c>
      <c r="AB2256" s="1">
        <v>0</v>
      </c>
      <c r="AC2256" s="1">
        <v>7.2</v>
      </c>
      <c r="AD2256" s="1">
        <v>4.4000000000000004</v>
      </c>
      <c r="AE2256" s="1">
        <v>95</v>
      </c>
      <c r="AF2256" s="1">
        <v>1</v>
      </c>
      <c r="AG2256" s="1" t="s">
        <v>978</v>
      </c>
      <c r="AH2256" s="1" t="s">
        <v>274</v>
      </c>
      <c r="AI2256" s="1" t="str">
        <f>TRIM(MID(SUBSTITUTE($H2256,",",REPT(" ",200)),(LEN($H2256)-LEN(SUBSTITUTE($H2256,",",""))-2)*200+1,200))</f>
        <v>Central Luzon</v>
      </c>
      <c r="AJ2256" s="1" t="s">
        <v>55</v>
      </c>
      <c r="AK2256" t="s">
        <v>17269</v>
      </c>
      <c r="AL2256" s="2">
        <v>0</v>
      </c>
      <c r="AM2256" s="1"/>
    </row>
    <row r="2257" spans="1:39" ht="12.75" customHeight="1">
      <c r="A2257" s="1"/>
      <c r="B2257" s="1" t="s">
        <v>8951</v>
      </c>
      <c r="C2257" s="1" t="s">
        <v>8952</v>
      </c>
      <c r="D2257" s="3" t="str">
        <f ca="1">IFERROR(__xludf.DUMMYFUNCTION("PROPER(REGEXEXTRACT(B2324, ""(?:https?:\/\/)?(?:www\.)?([a-zA-Z0-9-]+)\.""))"),"Skyscanner")</f>
        <v>Skyscanner</v>
      </c>
      <c r="E2257" s="1" t="s">
        <v>8953</v>
      </c>
      <c r="F2257" s="1">
        <v>15.164094</v>
      </c>
      <c r="G2257" s="1">
        <v>120.588044</v>
      </c>
      <c r="H2257" s="1" t="s">
        <v>8954</v>
      </c>
      <c r="I2257" s="1" t="s">
        <v>41</v>
      </c>
      <c r="J2257" s="1">
        <f>IF(K2257="URBAN",1,IF(K2257="SUBURBAN",2,IF(K2257="RURAL",3,"")))</f>
        <v>2</v>
      </c>
      <c r="K2257" s="1" t="s">
        <v>84</v>
      </c>
      <c r="L2257" s="18">
        <v>46082</v>
      </c>
      <c r="M2257" s="49">
        <v>0.58333333333333337</v>
      </c>
      <c r="N2257" s="18">
        <v>46083</v>
      </c>
      <c r="O2257" s="56">
        <v>0.52083333333333337</v>
      </c>
      <c r="P2257" s="31" t="str">
        <f>TEXT($L2257, "dddd")</f>
        <v>Sunday</v>
      </c>
      <c r="Q2257" s="39" t="s">
        <v>111</v>
      </c>
      <c r="R2257" s="39">
        <v>3546</v>
      </c>
      <c r="S2257" s="1" t="str">
        <f>IF(OR(MONTH(L2257)=12, MONTH(L2257)&lt;=5), "Dry Season", "Wet Season")</f>
        <v>Dry Season</v>
      </c>
      <c r="T2257" s="1">
        <v>1</v>
      </c>
      <c r="U2257" s="1">
        <v>0</v>
      </c>
      <c r="V2257" s="1">
        <v>0</v>
      </c>
      <c r="W2257" s="2">
        <f>IF(ISNUMBER(SEARCH("N/A", X2257)), 0, 1)</f>
        <v>1</v>
      </c>
      <c r="X2257" s="1" t="s">
        <v>977</v>
      </c>
      <c r="Y2257" s="1">
        <v>15.167270800000001</v>
      </c>
      <c r="Z2257" s="1">
        <v>120.5801134</v>
      </c>
      <c r="AA2257" s="11" cm="1">
        <f t="array" ref="AA2257">IF(ISBLANK(Y2257), 0, VINCentyInvDistance(F2257,G2257,Y2257,Z2257))</f>
        <v>921.92328995174159</v>
      </c>
      <c r="AB2257" s="1">
        <v>0</v>
      </c>
      <c r="AC2257" s="1">
        <v>8.8000000000000007</v>
      </c>
      <c r="AD2257" s="1">
        <v>4.4000000000000004</v>
      </c>
      <c r="AE2257" s="1">
        <v>152</v>
      </c>
      <c r="AF2257" s="1">
        <v>1</v>
      </c>
      <c r="AG2257" s="1" t="s">
        <v>978</v>
      </c>
      <c r="AH2257" s="1" t="s">
        <v>274</v>
      </c>
      <c r="AI2257" s="1" t="str">
        <f>TRIM(MID(SUBSTITUTE($H2257,",",REPT(" ",200)),(LEN($H2257)-LEN(SUBSTITUTE($H2257,",",""))-2)*200+1,200))</f>
        <v>Central Luzon</v>
      </c>
      <c r="AJ2257" s="1" t="s">
        <v>55</v>
      </c>
      <c r="AK2257" t="s">
        <v>17270</v>
      </c>
      <c r="AL2257" s="2">
        <v>0</v>
      </c>
      <c r="AM2257" s="1"/>
    </row>
    <row r="2258" spans="1:39" ht="12.75" customHeight="1">
      <c r="A2258" s="1"/>
      <c r="B2258" s="1" t="s">
        <v>8955</v>
      </c>
      <c r="C2258" s="1" t="s">
        <v>8956</v>
      </c>
      <c r="D2258" s="3" t="str">
        <f ca="1">IFERROR(__xludf.DUMMYFUNCTION("PROPER(REGEXEXTRACT(B2325, ""(?:https?:\/\/)?(?:www\.)?([a-zA-Z0-9-]+)\.""))"),"Skyscanner")</f>
        <v>Skyscanner</v>
      </c>
      <c r="E2258" s="1" t="s">
        <v>8957</v>
      </c>
      <c r="F2258" s="1">
        <v>15.1606272</v>
      </c>
      <c r="G2258" s="1">
        <v>120.555154</v>
      </c>
      <c r="H2258" s="1" t="s">
        <v>8958</v>
      </c>
      <c r="I2258" s="1" t="s">
        <v>41</v>
      </c>
      <c r="J2258" s="1">
        <f>IF(K2258="URBAN",1,IF(K2258="SUBURBAN",2,IF(K2258="RURAL",3,"")))</f>
        <v>2</v>
      </c>
      <c r="K2258" s="1" t="s">
        <v>84</v>
      </c>
      <c r="L2258" s="18">
        <v>46082</v>
      </c>
      <c r="M2258" s="49">
        <v>0.58333333333333337</v>
      </c>
      <c r="N2258" s="18">
        <v>46083</v>
      </c>
      <c r="O2258" s="56">
        <v>0.5</v>
      </c>
      <c r="P2258" s="31" t="str">
        <f>TEXT($L2258, "dddd")</f>
        <v>Sunday</v>
      </c>
      <c r="Q2258" s="39" t="s">
        <v>111</v>
      </c>
      <c r="R2258" s="39">
        <v>1932</v>
      </c>
      <c r="S2258" s="1" t="str">
        <f>IF(OR(MONTH(L2258)=12, MONTH(L2258)&lt;=5), "Dry Season", "Wet Season")</f>
        <v>Dry Season</v>
      </c>
      <c r="T2258" s="1">
        <v>1</v>
      </c>
      <c r="U2258" s="1">
        <v>1</v>
      </c>
      <c r="V2258" s="1">
        <v>0</v>
      </c>
      <c r="W2258" s="2">
        <f>IF(ISNUMBER(SEARCH("N/A", X2258)), 0, 1)</f>
        <v>1</v>
      </c>
      <c r="X2258" s="1" t="s">
        <v>977</v>
      </c>
      <c r="Y2258" s="1">
        <v>15.167270800000001</v>
      </c>
      <c r="Z2258" s="1">
        <v>120.5801134</v>
      </c>
      <c r="AA2258" s="11" cm="1">
        <f t="array" ref="AA2258">IF(ISBLANK(Y2258), 0, VINCentyInvDistance(F2258,G2258,Y2258,Z2258))</f>
        <v>2781.2480377574439</v>
      </c>
      <c r="AB2258" s="1">
        <v>0</v>
      </c>
      <c r="AC2258" s="1">
        <v>8</v>
      </c>
      <c r="AD2258" s="1">
        <v>4.8</v>
      </c>
      <c r="AE2258" s="1">
        <v>206</v>
      </c>
      <c r="AF2258" s="1">
        <v>1</v>
      </c>
      <c r="AG2258" s="1" t="s">
        <v>978</v>
      </c>
      <c r="AH2258" s="1" t="s">
        <v>274</v>
      </c>
      <c r="AI2258" s="1" t="str">
        <f>TRIM(MID(SUBSTITUTE($H2258,",",REPT(" ",200)),(LEN($H2258)-LEN(SUBSTITUTE($H2258,",",""))-2)*200+1,200))</f>
        <v>Central Luzon</v>
      </c>
      <c r="AJ2258" s="1" t="s">
        <v>55</v>
      </c>
      <c r="AK2258" t="s">
        <v>17271</v>
      </c>
      <c r="AL2258" s="2">
        <v>0</v>
      </c>
      <c r="AM2258" s="1"/>
    </row>
    <row r="2259" spans="1:39" ht="12.75" customHeight="1">
      <c r="A2259" s="1"/>
      <c r="B2259" s="1" t="s">
        <v>8959</v>
      </c>
      <c r="C2259" s="1" t="s">
        <v>8960</v>
      </c>
      <c r="D2259" s="3" t="str">
        <f ca="1">IFERROR(__xludf.DUMMYFUNCTION("PROPER(REGEXEXTRACT(B2326, ""(?:https?:\/\/)?(?:www\.)?([a-zA-Z0-9-]+)\.""))"),"Skyscanner")</f>
        <v>Skyscanner</v>
      </c>
      <c r="E2259" s="1" t="s">
        <v>8961</v>
      </c>
      <c r="F2259" s="1">
        <v>12.879720000000001</v>
      </c>
      <c r="G2259" s="1">
        <v>121.77401999999999</v>
      </c>
      <c r="H2259" s="1" t="s">
        <v>272</v>
      </c>
      <c r="I2259" s="1" t="s">
        <v>41</v>
      </c>
      <c r="J2259" s="1">
        <f>IF(K2259="URBAN",1,IF(K2259="SUBURBAN",2,IF(K2259="RURAL",3,"")))</f>
        <v>2</v>
      </c>
      <c r="K2259" s="1" t="s">
        <v>84</v>
      </c>
      <c r="L2259" s="18">
        <v>46082</v>
      </c>
      <c r="M2259" s="49">
        <v>0.29166666666666669</v>
      </c>
      <c r="N2259" s="18">
        <v>46083</v>
      </c>
      <c r="O2259" s="56">
        <v>0.5</v>
      </c>
      <c r="P2259" s="31" t="str">
        <f>TEXT($L2259, "dddd")</f>
        <v>Sunday</v>
      </c>
      <c r="Q2259" s="39" t="s">
        <v>111</v>
      </c>
      <c r="R2259" s="39">
        <v>6257</v>
      </c>
      <c r="S2259" s="1" t="str">
        <f>IF(OR(MONTH(L2259)=12, MONTH(L2259)&lt;=5), "Dry Season", "Wet Season")</f>
        <v>Dry Season</v>
      </c>
      <c r="T2259" s="1">
        <v>1</v>
      </c>
      <c r="U2259" s="1">
        <v>0</v>
      </c>
      <c r="V2259" s="1">
        <v>0</v>
      </c>
      <c r="W2259" s="2">
        <f>IF(ISNUMBER(SEARCH("N/A", X2259)), 0, 1)</f>
        <v>0</v>
      </c>
      <c r="X2259" s="1" t="s">
        <v>44</v>
      </c>
      <c r="Y2259" s="1"/>
      <c r="Z2259" s="1"/>
      <c r="AA2259" s="11" cm="1">
        <f t="array" ref="AA2259">IF(ISBLANK(Y2259), 0, VINCentyInvDistance(F2259,G2259,Y2259,Z2259))</f>
        <v>0</v>
      </c>
      <c r="AB2259" s="1">
        <v>0</v>
      </c>
      <c r="AC2259" s="1">
        <v>0</v>
      </c>
      <c r="AD2259" s="1">
        <v>0</v>
      </c>
      <c r="AE2259" s="1">
        <v>1680</v>
      </c>
      <c r="AF2259" s="1">
        <v>1</v>
      </c>
      <c r="AG2259" s="1" t="str">
        <f>TRIM(MID(SUBSTITUTE($H2259,",",REPT(" ",200)),(LEN($H2259)-LEN(SUBSTITUTE($H2259,",",""))-3)*200+1,200))</f>
        <v>Concepcion</v>
      </c>
      <c r="AH2259" s="1" t="str">
        <f>TRIM(MID(SUBSTITUTE($H2259,",",REPT(" ",200)),(LEN($H2259)-LEN(SUBSTITUTE($H2259,",",""))-3)*200+1,200))</f>
        <v>Concepcion</v>
      </c>
      <c r="AI2259" s="1" t="str">
        <f>TRIM(MID(SUBSTITUTE($H2259,",",REPT(" ",200)),(LEN($H2259)-LEN(SUBSTITUTE($H2259,",",""))-2)*200+1,200))</f>
        <v>Romblon</v>
      </c>
      <c r="AJ2259" s="1" t="str">
        <f>TRIM(MID(SUBSTITUTE($H2259,",",REPT(" ",200)),(LEN($H2259)-LEN(SUBSTITUTE($H2259,",",""))-0)*200+1,200))</f>
        <v>Philippines</v>
      </c>
      <c r="AK2259" t="s">
        <v>8962</v>
      </c>
      <c r="AL2259" s="1">
        <v>5</v>
      </c>
      <c r="AM2259" s="1" t="s">
        <v>8963</v>
      </c>
    </row>
    <row r="2260" spans="1:39" ht="12.75" customHeight="1">
      <c r="A2260" s="1"/>
      <c r="B2260" s="1" t="s">
        <v>8964</v>
      </c>
      <c r="C2260" s="1" t="s">
        <v>8965</v>
      </c>
      <c r="D2260" s="3" t="str">
        <f ca="1">IFERROR(__xludf.DUMMYFUNCTION("PROPER(REGEXEXTRACT(B2327, ""(?:https?:\/\/)?(?:www\.)?([a-zA-Z0-9-]+)\.""))"),"Google")</f>
        <v>Google</v>
      </c>
      <c r="E2260" s="1" t="s">
        <v>8966</v>
      </c>
      <c r="F2260" s="1">
        <v>15.165248999999999</v>
      </c>
      <c r="G2260" s="1">
        <v>120.5685108</v>
      </c>
      <c r="H2260" s="1" t="s">
        <v>8967</v>
      </c>
      <c r="I2260" s="1" t="s">
        <v>41</v>
      </c>
      <c r="J2260" s="1">
        <f>IF(K2260="URBAN",1,IF(K2260="SUBURBAN",2,IF(K2260="RURAL",3,"")))</f>
        <v>2</v>
      </c>
      <c r="K2260" s="1" t="s">
        <v>84</v>
      </c>
      <c r="L2260" s="18">
        <v>46082</v>
      </c>
      <c r="M2260" s="49">
        <v>0.625</v>
      </c>
      <c r="N2260" s="18">
        <v>46083</v>
      </c>
      <c r="O2260" s="56">
        <v>0.5</v>
      </c>
      <c r="P2260" s="31" t="str">
        <f>TEXT($L2260, "dddd")</f>
        <v>Sunday</v>
      </c>
      <c r="Q2260" s="39" t="s">
        <v>111</v>
      </c>
      <c r="R2260" s="39">
        <v>828</v>
      </c>
      <c r="S2260" s="1" t="str">
        <f>IF(OR(MONTH(L2260)=12, MONTH(L2260)&lt;=5), "Dry Season", "Wet Season")</f>
        <v>Dry Season</v>
      </c>
      <c r="T2260" s="1">
        <v>1</v>
      </c>
      <c r="U2260" s="1">
        <v>0</v>
      </c>
      <c r="V2260" s="1">
        <v>0</v>
      </c>
      <c r="W2260" s="2">
        <f>IF(ISNUMBER(SEARCH("N/A", X2260)), 0, 1)</f>
        <v>1</v>
      </c>
      <c r="X2260" s="1" t="s">
        <v>977</v>
      </c>
      <c r="Y2260" s="1">
        <v>15.167270800000001</v>
      </c>
      <c r="Z2260" s="1">
        <v>120.5801134</v>
      </c>
      <c r="AA2260" s="11" cm="1">
        <f t="array" ref="AA2260">IF(ISBLANK(Y2260), 0, VINCentyInvDistance(F2260,G2260,Y2260,Z2260))</f>
        <v>1266.8057330330821</v>
      </c>
      <c r="AB2260" s="1">
        <v>0</v>
      </c>
      <c r="AC2260" s="1">
        <v>0</v>
      </c>
      <c r="AD2260" s="1">
        <v>0</v>
      </c>
      <c r="AE2260" s="1">
        <v>74</v>
      </c>
      <c r="AF2260" s="1">
        <v>1</v>
      </c>
      <c r="AG2260" s="1" t="s">
        <v>978</v>
      </c>
      <c r="AH2260" s="1" t="s">
        <v>274</v>
      </c>
      <c r="AI2260" s="1" t="str">
        <f>TRIM(MID(SUBSTITUTE($H2260,",",REPT(" ",200)),(LEN($H2260)-LEN(SUBSTITUTE($H2260,",",""))-2)*200+1,200))</f>
        <v>Central Luzon</v>
      </c>
      <c r="AJ2260" s="1" t="s">
        <v>55</v>
      </c>
      <c r="AL2260" s="2">
        <v>0</v>
      </c>
      <c r="AM2260" s="1"/>
    </row>
    <row r="2261" spans="1:39" ht="12.75" customHeight="1">
      <c r="A2261" s="1"/>
      <c r="B2261" s="1" t="s">
        <v>8968</v>
      </c>
      <c r="C2261" s="1" t="s">
        <v>8969</v>
      </c>
      <c r="D2261" s="3" t="str">
        <f ca="1">IFERROR(__xludf.DUMMYFUNCTION("PROPER(REGEXEXTRACT(B2328, ""(?:https?:\/\/)?(?:www\.)?([a-zA-Z0-9-]+)\.""))"),"Skyscanner")</f>
        <v>Skyscanner</v>
      </c>
      <c r="E2261" s="1" t="s">
        <v>8970</v>
      </c>
      <c r="F2261" s="1">
        <v>15.163852800000001</v>
      </c>
      <c r="G2261" s="1">
        <v>120.5880749</v>
      </c>
      <c r="H2261" s="1" t="s">
        <v>8971</v>
      </c>
      <c r="I2261" s="1" t="s">
        <v>41</v>
      </c>
      <c r="J2261" s="1">
        <f>IF(K2261="URBAN",1,IF(K2261="SUBURBAN",2,IF(K2261="RURAL",3,"")))</f>
        <v>2</v>
      </c>
      <c r="K2261" s="1" t="s">
        <v>84</v>
      </c>
      <c r="L2261" s="18">
        <v>46082</v>
      </c>
      <c r="M2261" s="49">
        <v>0.45833333333333331</v>
      </c>
      <c r="N2261" s="18">
        <v>46083</v>
      </c>
      <c r="O2261" s="56">
        <v>0.54166666666666663</v>
      </c>
      <c r="P2261" s="31" t="str">
        <f>TEXT($L2261, "dddd")</f>
        <v>Sunday</v>
      </c>
      <c r="Q2261" s="39" t="s">
        <v>111</v>
      </c>
      <c r="R2261" s="39">
        <v>1577</v>
      </c>
      <c r="S2261" s="1" t="str">
        <f>IF(OR(MONTH(L2261)=12, MONTH(L2261)&lt;=5), "Dry Season", "Wet Season")</f>
        <v>Dry Season</v>
      </c>
      <c r="T2261" s="1">
        <v>1</v>
      </c>
      <c r="U2261" s="1">
        <v>0</v>
      </c>
      <c r="V2261" s="1">
        <v>0</v>
      </c>
      <c r="W2261" s="2">
        <f>IF(ISNUMBER(SEARCH("N/A", X2261)), 0, 1)</f>
        <v>1</v>
      </c>
      <c r="X2261" s="1" t="s">
        <v>977</v>
      </c>
      <c r="Y2261" s="1">
        <v>15.167270800000001</v>
      </c>
      <c r="Z2261" s="1">
        <v>120.5801134</v>
      </c>
      <c r="AA2261" s="11" cm="1">
        <f t="array" ref="AA2261">IF(ISBLANK(Y2261), 0, VINCentyInvDistance(F2261,G2261,Y2261,Z2261))</f>
        <v>935.46250747735564</v>
      </c>
      <c r="AB2261" s="1">
        <v>0</v>
      </c>
      <c r="AC2261" s="1">
        <v>8.6</v>
      </c>
      <c r="AD2261" s="1">
        <v>3.9</v>
      </c>
      <c r="AE2261" s="1">
        <v>25</v>
      </c>
      <c r="AF2261" s="1">
        <v>1</v>
      </c>
      <c r="AG2261" s="1" t="s">
        <v>978</v>
      </c>
      <c r="AH2261" s="1" t="s">
        <v>274</v>
      </c>
      <c r="AI2261" s="1" t="str">
        <f>TRIM(MID(SUBSTITUTE($H2261,",",REPT(" ",200)),(LEN($H2261)-LEN(SUBSTITUTE($H2261,",",""))-2)*200+1,200))</f>
        <v>Central Luzon</v>
      </c>
      <c r="AJ2261" s="1" t="s">
        <v>55</v>
      </c>
      <c r="AK2261" t="s">
        <v>17272</v>
      </c>
      <c r="AL2261" s="2">
        <v>0</v>
      </c>
      <c r="AM2261" s="1"/>
    </row>
    <row r="2262" spans="1:39" ht="12.75" customHeight="1">
      <c r="A2262" s="1"/>
      <c r="B2262" s="1" t="s">
        <v>8972</v>
      </c>
      <c r="C2262" s="1" t="s">
        <v>8973</v>
      </c>
      <c r="D2262" s="3" t="str">
        <f ca="1">IFERROR(__xludf.DUMMYFUNCTION("PROPER(REGEXEXTRACT(B2329, ""(?:https?:\/\/)?(?:www\.)?([a-zA-Z0-9-]+)\.""))"),"Skyscanner")</f>
        <v>Skyscanner</v>
      </c>
      <c r="E2262" s="1" t="s">
        <v>8974</v>
      </c>
      <c r="F2262" s="1">
        <v>15.1927693</v>
      </c>
      <c r="G2262" s="1">
        <v>120.52154</v>
      </c>
      <c r="H2262" s="1" t="s">
        <v>8975</v>
      </c>
      <c r="I2262" s="1" t="s">
        <v>41</v>
      </c>
      <c r="J2262" s="1">
        <f>IF(K2262="URBAN",1,IF(K2262="SUBURBAN",2,IF(K2262="RURAL",3,"")))</f>
        <v>2</v>
      </c>
      <c r="K2262" s="1" t="s">
        <v>84</v>
      </c>
      <c r="L2262" s="18">
        <v>46082</v>
      </c>
      <c r="M2262" s="49">
        <v>0.58333333333333337</v>
      </c>
      <c r="N2262" s="18">
        <v>46083</v>
      </c>
      <c r="O2262" s="56">
        <v>0.5</v>
      </c>
      <c r="P2262" s="31" t="str">
        <f>TEXT($L2262, "dddd")</f>
        <v>Sunday</v>
      </c>
      <c r="Q2262" s="39" t="s">
        <v>111</v>
      </c>
      <c r="R2262" s="39">
        <v>7033</v>
      </c>
      <c r="S2262" s="1" t="str">
        <f>IF(OR(MONTH(L2262)=12, MONTH(L2262)&lt;=5), "Dry Season", "Wet Season")</f>
        <v>Dry Season</v>
      </c>
      <c r="T2262" s="1">
        <v>1</v>
      </c>
      <c r="U2262" s="1">
        <v>1</v>
      </c>
      <c r="V2262" s="1">
        <v>0</v>
      </c>
      <c r="W2262" s="2">
        <f>IF(ISNUMBER(SEARCH("N/A", X2262)), 0, 1)</f>
        <v>1</v>
      </c>
      <c r="X2262" s="1" t="s">
        <v>977</v>
      </c>
      <c r="Y2262" s="1">
        <v>15.167270800000001</v>
      </c>
      <c r="Z2262" s="1">
        <v>120.5801134</v>
      </c>
      <c r="AA2262" s="11" cm="1">
        <f t="array" ref="AA2262">IF(ISBLANK(Y2262), 0, VINCentyInvDistance(F2262,G2262,Y2262,Z2262))</f>
        <v>6897.7228994207762</v>
      </c>
      <c r="AB2262" s="1">
        <v>0</v>
      </c>
      <c r="AC2262" s="1">
        <v>0</v>
      </c>
      <c r="AD2262" s="1">
        <v>0</v>
      </c>
      <c r="AE2262" s="1">
        <v>1838</v>
      </c>
      <c r="AF2262" s="1">
        <v>1</v>
      </c>
      <c r="AG2262" s="1" t="s">
        <v>978</v>
      </c>
      <c r="AH2262" s="1" t="s">
        <v>274</v>
      </c>
      <c r="AI2262" s="1" t="str">
        <f>TRIM(MID(SUBSTITUTE($H2262,",",REPT(" ",200)),(LEN($H2262)-LEN(SUBSTITUTE($H2262,",",""))-2)*200+1,200))</f>
        <v>Central Luzon</v>
      </c>
      <c r="AJ2262" s="1" t="s">
        <v>55</v>
      </c>
      <c r="AK2262" t="s">
        <v>17273</v>
      </c>
      <c r="AL2262" s="2">
        <v>0</v>
      </c>
      <c r="AM2262" s="1"/>
    </row>
    <row r="2263" spans="1:39" ht="12.75" customHeight="1">
      <c r="A2263" s="1"/>
      <c r="B2263" s="1" t="s">
        <v>8976</v>
      </c>
      <c r="C2263" s="1" t="s">
        <v>8977</v>
      </c>
      <c r="D2263" s="3" t="str">
        <f ca="1">IFERROR(__xludf.DUMMYFUNCTION("PROPER(REGEXEXTRACT(B2330, ""(?:https?:\/\/)?(?:www\.)?([a-zA-Z0-9-]+)\.""))"),"Skyscanner")</f>
        <v>Skyscanner</v>
      </c>
      <c r="E2263" s="1" t="s">
        <v>8978</v>
      </c>
      <c r="F2263" s="1">
        <v>15.192769</v>
      </c>
      <c r="G2263" s="1">
        <v>120.52154</v>
      </c>
      <c r="H2263" s="1" t="s">
        <v>8975</v>
      </c>
      <c r="I2263" s="1" t="s">
        <v>41</v>
      </c>
      <c r="J2263" s="1">
        <f>IF(K2263="URBAN",1,IF(K2263="SUBURBAN",2,IF(K2263="RURAL",3,"")))</f>
        <v>2</v>
      </c>
      <c r="K2263" s="1" t="s">
        <v>84</v>
      </c>
      <c r="L2263" s="18">
        <v>46082</v>
      </c>
      <c r="M2263" s="49">
        <v>0.625</v>
      </c>
      <c r="N2263" s="18">
        <v>46083</v>
      </c>
      <c r="O2263" s="56">
        <v>0.5</v>
      </c>
      <c r="P2263" s="31" t="str">
        <f>TEXT($L2263, "dddd")</f>
        <v>Sunday</v>
      </c>
      <c r="Q2263" s="39" t="s">
        <v>111</v>
      </c>
      <c r="R2263" s="39">
        <v>2590</v>
      </c>
      <c r="S2263" s="1" t="str">
        <f>IF(OR(MONTH(L2263)=12, MONTH(L2263)&lt;=5), "Dry Season", "Wet Season")</f>
        <v>Dry Season</v>
      </c>
      <c r="T2263" s="1">
        <v>1</v>
      </c>
      <c r="U2263" s="1">
        <v>0</v>
      </c>
      <c r="V2263" s="1">
        <v>0</v>
      </c>
      <c r="W2263" s="2">
        <f>IF(ISNUMBER(SEARCH("N/A", X2263)), 0, 1)</f>
        <v>0</v>
      </c>
      <c r="X2263" s="1" t="s">
        <v>44</v>
      </c>
      <c r="Y2263" s="1"/>
      <c r="Z2263" s="1"/>
      <c r="AA2263" s="11" cm="1">
        <f t="array" ref="AA2263">IF(ISBLANK(Y2263), 0, VINCentyInvDistance(F2263,G2263,Y2263,Z2263))</f>
        <v>0</v>
      </c>
      <c r="AB2263" s="1">
        <v>0</v>
      </c>
      <c r="AC2263" s="1">
        <v>8.6</v>
      </c>
      <c r="AD2263" s="1">
        <v>5</v>
      </c>
      <c r="AE2263" s="1">
        <v>666</v>
      </c>
      <c r="AF2263" s="1">
        <v>1</v>
      </c>
      <c r="AG2263" s="1" t="s">
        <v>273</v>
      </c>
      <c r="AH2263" s="1" t="s">
        <v>274</v>
      </c>
      <c r="AI2263" s="1"/>
      <c r="AJ2263" s="1" t="s">
        <v>55</v>
      </c>
      <c r="AK2263" t="s">
        <v>17274</v>
      </c>
      <c r="AL2263" s="1">
        <v>5</v>
      </c>
      <c r="AM2263" s="1" t="s">
        <v>8979</v>
      </c>
    </row>
    <row r="2264" spans="1:39" ht="12.75" customHeight="1">
      <c r="A2264" s="1"/>
      <c r="B2264" s="1" t="s">
        <v>8980</v>
      </c>
      <c r="C2264" s="1" t="s">
        <v>5075</v>
      </c>
      <c r="D2264" s="3" t="str">
        <f ca="1">IFERROR(__xludf.DUMMYFUNCTION("PROPER(REGEXEXTRACT(B2331, ""(?:https?:\/\/)?(?:www\.)?([a-zA-Z0-9-]+)\.""))"),"Google")</f>
        <v>Google</v>
      </c>
      <c r="E2264" s="1" t="s">
        <v>5076</v>
      </c>
      <c r="F2264" s="1">
        <v>15.163698399999999</v>
      </c>
      <c r="G2264" s="1">
        <v>120.5911182</v>
      </c>
      <c r="H2264" s="1" t="s">
        <v>5077</v>
      </c>
      <c r="I2264" s="1" t="s">
        <v>41</v>
      </c>
      <c r="J2264" s="1">
        <f>IF(K2264="URBAN",1,IF(K2264="SUBURBAN",2,IF(K2264="RURAL",3,"")))</f>
        <v>2</v>
      </c>
      <c r="K2264" s="1" t="s">
        <v>84</v>
      </c>
      <c r="L2264" s="18">
        <v>46082</v>
      </c>
      <c r="M2264" s="49">
        <v>0.625</v>
      </c>
      <c r="N2264" s="18">
        <v>46083</v>
      </c>
      <c r="O2264" s="56">
        <v>0.5</v>
      </c>
      <c r="P2264" s="31" t="str">
        <f>TEXT($L2264, "dddd")</f>
        <v>Sunday</v>
      </c>
      <c r="Q2264" s="39" t="s">
        <v>111</v>
      </c>
      <c r="R2264" s="39">
        <v>4185</v>
      </c>
      <c r="S2264" s="1" t="str">
        <f>IF(OR(MONTH(L2264)=12, MONTH(L2264)&lt;=5), "Dry Season", "Wet Season")</f>
        <v>Dry Season</v>
      </c>
      <c r="T2264" s="1">
        <v>1</v>
      </c>
      <c r="U2264" s="1">
        <v>1</v>
      </c>
      <c r="V2264" s="1">
        <v>0</v>
      </c>
      <c r="W2264" s="2">
        <f>IF(ISNUMBER(SEARCH("N/A", X2264)), 0, 1)</f>
        <v>1</v>
      </c>
      <c r="X2264" s="1" t="s">
        <v>977</v>
      </c>
      <c r="Y2264" s="1">
        <v>15.167270800000001</v>
      </c>
      <c r="Z2264" s="1">
        <v>120.5801134</v>
      </c>
      <c r="AA2264" s="11" cm="1">
        <f t="array" ref="AA2264">IF(ISBLANK(Y2264), 0, VINCentyInvDistance(F2264,G2264,Y2264,Z2264))</f>
        <v>1246.9676189204292</v>
      </c>
      <c r="AB2264" s="1">
        <v>0</v>
      </c>
      <c r="AC2264" s="1">
        <v>0</v>
      </c>
      <c r="AD2264" s="1">
        <v>0</v>
      </c>
      <c r="AE2264" s="1">
        <v>460</v>
      </c>
      <c r="AF2264" s="1">
        <v>1</v>
      </c>
      <c r="AG2264" s="1" t="s">
        <v>978</v>
      </c>
      <c r="AH2264" s="1" t="s">
        <v>274</v>
      </c>
      <c r="AI2264" s="1" t="str">
        <f>TRIM(MID(SUBSTITUTE($H2264,",",REPT(" ",200)),(LEN($H2264)-LEN(SUBSTITUTE($H2264,",",""))-2)*200+1,200))</f>
        <v>Central Luzon</v>
      </c>
      <c r="AJ2264" s="1" t="s">
        <v>55</v>
      </c>
      <c r="AL2264" s="2">
        <v>0</v>
      </c>
      <c r="AM2264" s="1"/>
    </row>
    <row r="2265" spans="1:39" ht="12.75" customHeight="1">
      <c r="A2265" s="1"/>
      <c r="B2265" s="1" t="s">
        <v>5079</v>
      </c>
      <c r="C2265" s="1" t="s">
        <v>8981</v>
      </c>
      <c r="D2265" s="3" t="str">
        <f ca="1">IFERROR(__xludf.DUMMYFUNCTION("PROPER(REGEXEXTRACT(B2332, ""(?:https?:\/\/)?(?:www\.)?([a-zA-Z0-9-]+)\.""))"),"Skyscanner")</f>
        <v>Skyscanner</v>
      </c>
      <c r="E2265" s="1" t="s">
        <v>8982</v>
      </c>
      <c r="F2265" s="1">
        <v>15.166062500000001</v>
      </c>
      <c r="G2265" s="1">
        <v>120.5691875</v>
      </c>
      <c r="H2265" s="1" t="s">
        <v>8983</v>
      </c>
      <c r="I2265" s="1" t="s">
        <v>41</v>
      </c>
      <c r="J2265" s="1">
        <f>IF(K2265="URBAN",1,IF(K2265="SUBURBAN",2,IF(K2265="RURAL",3,"")))</f>
        <v>2</v>
      </c>
      <c r="K2265" s="1" t="s">
        <v>84</v>
      </c>
      <c r="L2265" s="18">
        <v>46082</v>
      </c>
      <c r="M2265" s="49">
        <v>0.58333333333333337</v>
      </c>
      <c r="N2265" s="18">
        <v>46083</v>
      </c>
      <c r="O2265" s="56">
        <v>0.5</v>
      </c>
      <c r="P2265" s="31" t="str">
        <f>TEXT($L2265, "dddd")</f>
        <v>Sunday</v>
      </c>
      <c r="Q2265" s="39" t="s">
        <v>111</v>
      </c>
      <c r="R2265" s="39">
        <v>1938</v>
      </c>
      <c r="S2265" s="1" t="str">
        <f>IF(OR(MONTH(L2265)=12, MONTH(L2265)&lt;=5), "Dry Season", "Wet Season")</f>
        <v>Dry Season</v>
      </c>
      <c r="T2265" s="1">
        <v>1</v>
      </c>
      <c r="U2265" s="1">
        <v>0</v>
      </c>
      <c r="V2265" s="1">
        <v>1</v>
      </c>
      <c r="W2265" s="2">
        <f>IF(ISNUMBER(SEARCH("N/A", X2265)), 0, 1)</f>
        <v>1</v>
      </c>
      <c r="X2265" s="1" t="s">
        <v>977</v>
      </c>
      <c r="Y2265" s="1">
        <v>15.167270800000001</v>
      </c>
      <c r="Z2265" s="1">
        <v>120.5801134</v>
      </c>
      <c r="AA2265" s="11" cm="1">
        <f t="array" ref="AA2265">IF(ISBLANK(Y2265), 0, VINCentyInvDistance(F2265,G2265,Y2265,Z2265))</f>
        <v>1181.7581570888972</v>
      </c>
      <c r="AB2265" s="1">
        <v>1</v>
      </c>
      <c r="AC2265" s="1">
        <v>6.8</v>
      </c>
      <c r="AD2265" s="1">
        <v>4.5999999999999996</v>
      </c>
      <c r="AE2265" s="1">
        <v>134</v>
      </c>
      <c r="AF2265" s="1">
        <v>1</v>
      </c>
      <c r="AG2265" s="1" t="s">
        <v>978</v>
      </c>
      <c r="AH2265" s="1" t="s">
        <v>274</v>
      </c>
      <c r="AI2265" s="1" t="str">
        <f>TRIM(MID(SUBSTITUTE($H2265,",",REPT(" ",200)),(LEN($H2265)-LEN(SUBSTITUTE($H2265,",",""))-2)*200+1,200))</f>
        <v>Central Luzon</v>
      </c>
      <c r="AJ2265" s="1" t="s">
        <v>55</v>
      </c>
      <c r="AK2265" t="s">
        <v>16957</v>
      </c>
      <c r="AL2265" s="2">
        <v>0</v>
      </c>
      <c r="AM2265" s="1"/>
    </row>
    <row r="2266" spans="1:39" ht="12.75" customHeight="1">
      <c r="A2266" s="1"/>
      <c r="B2266" s="1" t="s">
        <v>8984</v>
      </c>
      <c r="C2266" s="1" t="s">
        <v>8985</v>
      </c>
      <c r="D2266" s="3" t="str">
        <f ca="1">IFERROR(__xludf.DUMMYFUNCTION("PROPER(REGEXEXTRACT(B2333, ""(?:https?:\/\/)?(?:www\.)?([a-zA-Z0-9-]+)\.""))"),"Skyscanner")</f>
        <v>Skyscanner</v>
      </c>
      <c r="E2266" s="1" t="s">
        <v>8986</v>
      </c>
      <c r="F2266" s="1">
        <v>15.1808482</v>
      </c>
      <c r="G2266" s="1">
        <v>120.53010759999999</v>
      </c>
      <c r="H2266" s="1" t="s">
        <v>8987</v>
      </c>
      <c r="I2266" s="1" t="s">
        <v>41</v>
      </c>
      <c r="J2266" s="1">
        <f>IF(K2266="URBAN",1,IF(K2266="SUBURBAN",2,IF(K2266="RURAL",3,"")))</f>
        <v>2</v>
      </c>
      <c r="K2266" s="1" t="s">
        <v>84</v>
      </c>
      <c r="L2266" s="18">
        <v>46082</v>
      </c>
      <c r="M2266" s="49">
        <v>0.58333333333333337</v>
      </c>
      <c r="N2266" s="18">
        <v>46083</v>
      </c>
      <c r="O2266" s="56">
        <v>0.5</v>
      </c>
      <c r="P2266" s="31" t="str">
        <f>TEXT($L2266, "dddd")</f>
        <v>Sunday</v>
      </c>
      <c r="Q2266" s="39" t="s">
        <v>111</v>
      </c>
      <c r="R2266" s="39">
        <v>5372</v>
      </c>
      <c r="S2266" s="1" t="str">
        <f>IF(OR(MONTH(L2266)=12, MONTH(L2266)&lt;=5), "Dry Season", "Wet Season")</f>
        <v>Dry Season</v>
      </c>
      <c r="T2266" s="1">
        <v>1</v>
      </c>
      <c r="U2266" s="1">
        <v>1</v>
      </c>
      <c r="V2266" s="1">
        <v>1</v>
      </c>
      <c r="W2266" s="2">
        <f>IF(ISNUMBER(SEARCH("N/A", X2266)), 0, 1)</f>
        <v>1</v>
      </c>
      <c r="X2266" s="1" t="s">
        <v>977</v>
      </c>
      <c r="Y2266" s="1">
        <v>15.167270800000001</v>
      </c>
      <c r="Z2266" s="1">
        <v>120.5801134</v>
      </c>
      <c r="AA2266" s="11" cm="1">
        <f t="array" ref="AA2266">IF(ISBLANK(Y2266), 0, VINCentyInvDistance(F2266,G2266,Y2266,Z2266))</f>
        <v>5579.8275930207001</v>
      </c>
      <c r="AB2266" s="1">
        <v>0</v>
      </c>
      <c r="AC2266" s="1">
        <v>0</v>
      </c>
      <c r="AD2266" s="1">
        <v>0</v>
      </c>
      <c r="AE2266" s="1">
        <v>2080</v>
      </c>
      <c r="AF2266" s="1">
        <v>1</v>
      </c>
      <c r="AG2266" s="1" t="s">
        <v>978</v>
      </c>
      <c r="AH2266" s="1" t="s">
        <v>274</v>
      </c>
      <c r="AI2266" s="1" t="str">
        <f>TRIM(MID(SUBSTITUTE($H2266,",",REPT(" ",200)),(LEN($H2266)-LEN(SUBSTITUTE($H2266,",",""))-2)*200+1,200))</f>
        <v>Central Luzon</v>
      </c>
      <c r="AJ2266" s="1" t="s">
        <v>55</v>
      </c>
      <c r="AK2266" t="s">
        <v>8988</v>
      </c>
      <c r="AL2266" s="2">
        <v>0</v>
      </c>
      <c r="AM2266" s="1"/>
    </row>
    <row r="2267" spans="1:39" ht="12.75" customHeight="1">
      <c r="A2267" s="1"/>
      <c r="B2267" s="1" t="s">
        <v>5015</v>
      </c>
      <c r="C2267" s="1" t="s">
        <v>8989</v>
      </c>
      <c r="D2267" s="3" t="str">
        <f ca="1">IFERROR(__xludf.DUMMYFUNCTION("PROPER(REGEXEXTRACT(B2334, ""(?:https?:\/\/)?(?:www\.)?([a-zA-Z0-9-]+)\.""))"),"Skyscanner")</f>
        <v>Skyscanner</v>
      </c>
      <c r="E2267" s="1" t="s">
        <v>8990</v>
      </c>
      <c r="F2267" s="1">
        <v>15.1631938</v>
      </c>
      <c r="G2267" s="1">
        <v>120.58390129999999</v>
      </c>
      <c r="H2267" s="1" t="s">
        <v>8991</v>
      </c>
      <c r="I2267" s="1" t="s">
        <v>41</v>
      </c>
      <c r="J2267" s="1">
        <f>IF(K2267="URBAN",1,IF(K2267="SUBURBAN",2,IF(K2267="RURAL",3,"")))</f>
        <v>2</v>
      </c>
      <c r="K2267" s="1" t="s">
        <v>84</v>
      </c>
      <c r="L2267" s="18">
        <v>46082</v>
      </c>
      <c r="M2267" s="49">
        <v>0.58333333333333337</v>
      </c>
      <c r="N2267" s="18">
        <v>46083</v>
      </c>
      <c r="O2267" s="56">
        <v>0.5</v>
      </c>
      <c r="P2267" s="31" t="str">
        <f>TEXT($L2267, "dddd")</f>
        <v>Sunday</v>
      </c>
      <c r="Q2267" s="39" t="s">
        <v>111</v>
      </c>
      <c r="R2267" s="39">
        <v>3316</v>
      </c>
      <c r="S2267" s="1" t="str">
        <f>IF(OR(MONTH(L2267)=12, MONTH(L2267)&lt;=5), "Dry Season", "Wet Season")</f>
        <v>Dry Season</v>
      </c>
      <c r="T2267" s="1">
        <v>1</v>
      </c>
      <c r="U2267" s="1">
        <v>0</v>
      </c>
      <c r="V2267" s="1">
        <v>0</v>
      </c>
      <c r="W2267" s="2">
        <f>IF(ISNUMBER(SEARCH("N/A", X2267)), 0, 1)</f>
        <v>1</v>
      </c>
      <c r="X2267" s="1" t="s">
        <v>977</v>
      </c>
      <c r="Y2267" s="1">
        <v>15.167270800000001</v>
      </c>
      <c r="Z2267" s="1">
        <v>120.5801134</v>
      </c>
      <c r="AA2267" s="11" cm="1">
        <f t="array" ref="AA2267">IF(ISBLANK(Y2267), 0, VINCentyInvDistance(F2267,G2267,Y2267,Z2267))</f>
        <v>607.63581198078998</v>
      </c>
      <c r="AB2267" s="1">
        <v>0</v>
      </c>
      <c r="AC2267" s="1">
        <v>6.4</v>
      </c>
      <c r="AD2267" s="1">
        <v>4.5</v>
      </c>
      <c r="AE2267" s="1">
        <v>346</v>
      </c>
      <c r="AF2267" s="1">
        <v>1</v>
      </c>
      <c r="AG2267" s="1" t="s">
        <v>978</v>
      </c>
      <c r="AH2267" s="1" t="s">
        <v>274</v>
      </c>
      <c r="AI2267" s="1" t="str">
        <f>TRIM(MID(SUBSTITUTE($H2267,",",REPT(" ",200)),(LEN($H2267)-LEN(SUBSTITUTE($H2267,",",""))-2)*200+1,200))</f>
        <v>Central Luzon</v>
      </c>
      <c r="AJ2267" s="1" t="s">
        <v>55</v>
      </c>
      <c r="AK2267" t="s">
        <v>16948</v>
      </c>
      <c r="AL2267" s="2">
        <v>0</v>
      </c>
      <c r="AM2267" s="1"/>
    </row>
    <row r="2268" spans="1:39" ht="12.75" customHeight="1">
      <c r="A2268" s="1"/>
      <c r="B2268" s="1" t="s">
        <v>8992</v>
      </c>
      <c r="C2268" s="1" t="s">
        <v>8993</v>
      </c>
      <c r="D2268" s="3" t="str">
        <f ca="1">IFERROR(__xludf.DUMMYFUNCTION("PROPER(REGEXEXTRACT(B2335, ""(?:https?:\/\/)?(?:www\.)?([a-zA-Z0-9-]+)\.""))"),"Google")</f>
        <v>Google</v>
      </c>
      <c r="E2268" s="1" t="s">
        <v>8994</v>
      </c>
      <c r="F2268" s="1">
        <v>15.163379000000001</v>
      </c>
      <c r="G2268" s="1">
        <v>120.58010350000001</v>
      </c>
      <c r="H2268" s="1" t="s">
        <v>8995</v>
      </c>
      <c r="I2268" s="1" t="s">
        <v>41</v>
      </c>
      <c r="J2268" s="1">
        <f>IF(K2268="URBAN",1,IF(K2268="SUBURBAN",2,IF(K2268="RURAL",3,"")))</f>
        <v>2</v>
      </c>
      <c r="K2268" s="1" t="s">
        <v>84</v>
      </c>
      <c r="L2268" s="18">
        <v>46082</v>
      </c>
      <c r="M2268" s="49">
        <v>0.625</v>
      </c>
      <c r="N2268" s="18">
        <v>46083</v>
      </c>
      <c r="O2268" s="56">
        <v>0.5</v>
      </c>
      <c r="P2268" s="31" t="str">
        <f>TEXT($L2268, "dddd")</f>
        <v>Sunday</v>
      </c>
      <c r="Q2268" s="39" t="s">
        <v>111</v>
      </c>
      <c r="R2268" s="39">
        <v>1266</v>
      </c>
      <c r="S2268" s="1" t="str">
        <f>IF(OR(MONTH(L2268)=12, MONTH(L2268)&lt;=5), "Dry Season", "Wet Season")</f>
        <v>Dry Season</v>
      </c>
      <c r="T2268" s="1">
        <v>1</v>
      </c>
      <c r="U2268" s="1">
        <v>0</v>
      </c>
      <c r="V2268" s="1">
        <v>0</v>
      </c>
      <c r="W2268" s="2">
        <f>IF(ISNUMBER(SEARCH("N/A", X2268)), 0, 1)</f>
        <v>1</v>
      </c>
      <c r="X2268" s="1" t="s">
        <v>977</v>
      </c>
      <c r="Y2268" s="1">
        <v>15.167270800000001</v>
      </c>
      <c r="Z2268" s="1">
        <v>120.5801134</v>
      </c>
      <c r="AA2268" s="11" cm="1">
        <f t="array" ref="AA2268">IF(ISBLANK(Y2268), 0, VINCentyInvDistance(F2268,G2268,Y2268,Z2268))</f>
        <v>430.63018262043744</v>
      </c>
      <c r="AB2268" s="1">
        <v>0</v>
      </c>
      <c r="AC2268" s="1">
        <v>0</v>
      </c>
      <c r="AD2268" s="1">
        <v>0</v>
      </c>
      <c r="AE2268" s="1">
        <v>1</v>
      </c>
      <c r="AF2268" s="1">
        <v>1</v>
      </c>
      <c r="AG2268" s="1" t="s">
        <v>978</v>
      </c>
      <c r="AH2268" s="1" t="s">
        <v>274</v>
      </c>
      <c r="AI2268" s="1" t="str">
        <f>TRIM(MID(SUBSTITUTE($H2268,",",REPT(" ",200)),(LEN($H2268)-LEN(SUBSTITUTE($H2268,",",""))-2)*200+1,200))</f>
        <v>Central Luzon</v>
      </c>
      <c r="AJ2268" s="1" t="s">
        <v>55</v>
      </c>
      <c r="AL2268" s="2">
        <v>0</v>
      </c>
      <c r="AM2268" s="1"/>
    </row>
    <row r="2269" spans="1:39" ht="12.75" customHeight="1">
      <c r="A2269" s="1"/>
      <c r="B2269" s="1" t="s">
        <v>8996</v>
      </c>
      <c r="C2269" s="1" t="s">
        <v>8997</v>
      </c>
      <c r="D2269" s="3" t="str">
        <f ca="1">IFERROR(__xludf.DUMMYFUNCTION("PROPER(REGEXEXTRACT(B2336, ""(?:https?:\/\/)?(?:www\.)?([a-zA-Z0-9-]+)\.""))"),"Google")</f>
        <v>Google</v>
      </c>
      <c r="E2269" s="1" t="s">
        <v>8998</v>
      </c>
      <c r="F2269" s="1">
        <v>15.165816</v>
      </c>
      <c r="G2269" s="1">
        <v>120.568375</v>
      </c>
      <c r="H2269" s="1" t="s">
        <v>8999</v>
      </c>
      <c r="I2269" s="1" t="s">
        <v>41</v>
      </c>
      <c r="J2269" s="1">
        <f>IF(K2269="URBAN",1,IF(K2269="SUBURBAN",2,IF(K2269="RURAL",3,"")))</f>
        <v>2</v>
      </c>
      <c r="K2269" s="1" t="s">
        <v>84</v>
      </c>
      <c r="L2269" s="18">
        <v>46082</v>
      </c>
      <c r="M2269" s="49">
        <v>0.625</v>
      </c>
      <c r="N2269" s="18">
        <v>46083</v>
      </c>
      <c r="O2269" s="56">
        <v>0.5</v>
      </c>
      <c r="P2269" s="31" t="str">
        <f>TEXT($L2269, "dddd")</f>
        <v>Sunday</v>
      </c>
      <c r="Q2269" s="39" t="s">
        <v>111</v>
      </c>
      <c r="R2269" s="39">
        <v>1076</v>
      </c>
      <c r="S2269" s="1" t="str">
        <f>IF(OR(MONTH(L2269)=12, MONTH(L2269)&lt;=5), "Dry Season", "Wet Season")</f>
        <v>Dry Season</v>
      </c>
      <c r="T2269" s="1">
        <v>1</v>
      </c>
      <c r="U2269" s="1">
        <v>0</v>
      </c>
      <c r="V2269" s="1">
        <v>0</v>
      </c>
      <c r="W2269" s="2">
        <f>IF(ISNUMBER(SEARCH("N/A", X2269)), 0, 1)</f>
        <v>0</v>
      </c>
      <c r="X2269" s="1" t="s">
        <v>44</v>
      </c>
      <c r="Y2269" s="1"/>
      <c r="Z2269" s="1"/>
      <c r="AA2269" s="11" cm="1">
        <f t="array" ref="AA2269">IF(ISBLANK(Y2269), 0, VINCentyInvDistance(F2269,G2269,Y2269,Z2269))</f>
        <v>0</v>
      </c>
      <c r="AB2269" s="1">
        <v>0</v>
      </c>
      <c r="AC2269" s="1">
        <v>0</v>
      </c>
      <c r="AD2269" s="1">
        <v>0</v>
      </c>
      <c r="AE2269" s="1">
        <v>42</v>
      </c>
      <c r="AF2269" s="1">
        <v>1</v>
      </c>
      <c r="AG2269" s="1" t="str">
        <f>TRIM(MID(SUBSTITUTE($H2269,",",REPT(" ",200)),(LEN($H2269)-LEN(SUBSTITUTE($H2269,",",""))-4)*200+1,200))</f>
        <v>Amsic</v>
      </c>
      <c r="AH2269" s="1" t="str">
        <f>TRIM(MID(SUBSTITUTE($H2269,",",REPT(" ",200)),(LEN($H2269)-LEN(SUBSTITUTE($H2269,",",""))-3)*200+1,200))</f>
        <v>Angeles</v>
      </c>
      <c r="AI2269" s="1" t="str">
        <f>TRIM(MID(SUBSTITUTE($H2269,",",REPT(" ",200)),(LEN($H2269)-LEN(SUBSTITUTE($H2269,",",""))-2)*200+1,200))</f>
        <v>Central Luzon</v>
      </c>
      <c r="AJ2269" s="1" t="str">
        <f>TRIM(MID(SUBSTITUTE($H2269,",",REPT(" ",200)),(LEN($H2269)-LEN(SUBSTITUTE($H2269,",",""))-0)*200+1,200))</f>
        <v>Philippines</v>
      </c>
      <c r="AL2269" s="2">
        <v>0</v>
      </c>
      <c r="AM2269" s="1"/>
    </row>
    <row r="2270" spans="1:39" ht="12.75" customHeight="1">
      <c r="A2270" s="1"/>
      <c r="B2270" s="1" t="s">
        <v>9000</v>
      </c>
      <c r="C2270" s="1" t="s">
        <v>9001</v>
      </c>
      <c r="D2270" s="3" t="str">
        <f ca="1">IFERROR(__xludf.DUMMYFUNCTION("PROPER(REGEXEXTRACT(B2337, ""(?:https?:\/\/)?(?:www\.)?([a-zA-Z0-9-]+)\.""))"),"Skyscanner")</f>
        <v>Skyscanner</v>
      </c>
      <c r="E2270" s="1" t="s">
        <v>9002</v>
      </c>
      <c r="F2270" s="1">
        <v>15.165134399999999</v>
      </c>
      <c r="G2270" s="1">
        <v>120.5687121</v>
      </c>
      <c r="H2270" s="1" t="s">
        <v>8967</v>
      </c>
      <c r="I2270" s="1" t="s">
        <v>41</v>
      </c>
      <c r="J2270" s="1">
        <f>IF(K2270="URBAN",1,IF(K2270="SUBURBAN",2,IF(K2270="RURAL",3,"")))</f>
        <v>2</v>
      </c>
      <c r="K2270" s="1" t="s">
        <v>84</v>
      </c>
      <c r="L2270" s="18">
        <v>46082</v>
      </c>
      <c r="M2270" s="49">
        <v>0.58333333333333337</v>
      </c>
      <c r="N2270" s="18">
        <v>46083</v>
      </c>
      <c r="O2270" s="56">
        <v>0.5</v>
      </c>
      <c r="P2270" s="31" t="str">
        <f>TEXT($L2270, "dddd")</f>
        <v>Sunday</v>
      </c>
      <c r="Q2270" s="39" t="s">
        <v>111</v>
      </c>
      <c r="R2270" s="39">
        <v>1454</v>
      </c>
      <c r="S2270" s="1" t="str">
        <f>IF(OR(MONTH(L2270)=12, MONTH(L2270)&lt;=5), "Dry Season", "Wet Season")</f>
        <v>Dry Season</v>
      </c>
      <c r="T2270" s="1">
        <v>1</v>
      </c>
      <c r="U2270" s="1">
        <v>1</v>
      </c>
      <c r="V2270" s="1">
        <v>0</v>
      </c>
      <c r="W2270" s="2">
        <f>IF(ISNUMBER(SEARCH("N/A", X2270)), 0, 1)</f>
        <v>1</v>
      </c>
      <c r="X2270" s="1" t="s">
        <v>977</v>
      </c>
      <c r="Y2270" s="1">
        <v>15.167270800000001</v>
      </c>
      <c r="Z2270" s="1">
        <v>120.5801134</v>
      </c>
      <c r="AA2270" s="11" cm="1">
        <f t="array" ref="AA2270">IF(ISBLANK(Y2270), 0, VINCentyInvDistance(F2270,G2270,Y2270,Z2270))</f>
        <v>1247.8587739377008</v>
      </c>
      <c r="AB2270" s="1">
        <v>0</v>
      </c>
      <c r="AC2270" s="1">
        <v>8.6</v>
      </c>
      <c r="AD2270" s="1">
        <v>4.2</v>
      </c>
      <c r="AE2270" s="1">
        <v>20</v>
      </c>
      <c r="AF2270" s="1">
        <v>1</v>
      </c>
      <c r="AG2270" s="1" t="s">
        <v>978</v>
      </c>
      <c r="AH2270" s="1" t="s">
        <v>274</v>
      </c>
      <c r="AI2270" s="1" t="str">
        <f>TRIM(MID(SUBSTITUTE($H2270,",",REPT(" ",200)),(LEN($H2270)-LEN(SUBSTITUTE($H2270,",",""))-2)*200+1,200))</f>
        <v>Central Luzon</v>
      </c>
      <c r="AJ2270" s="1" t="s">
        <v>55</v>
      </c>
      <c r="AK2270" t="s">
        <v>9003</v>
      </c>
      <c r="AL2270" s="2">
        <v>0</v>
      </c>
      <c r="AM2270" s="1"/>
    </row>
    <row r="2271" spans="1:39" ht="12.75" customHeight="1">
      <c r="A2271" s="1"/>
      <c r="B2271" s="1" t="s">
        <v>9004</v>
      </c>
      <c r="C2271" s="1" t="s">
        <v>9005</v>
      </c>
      <c r="D2271" s="3" t="str">
        <f ca="1">IFERROR(__xludf.DUMMYFUNCTION("PROPER(REGEXEXTRACT(B2338, ""(?:https?:\/\/)?(?:www\.)?([a-zA-Z0-9-]+)\.""))"),"Skyscanner")</f>
        <v>Skyscanner</v>
      </c>
      <c r="E2271" s="1" t="s">
        <v>9006</v>
      </c>
      <c r="F2271" s="1">
        <v>15.1782363</v>
      </c>
      <c r="G2271" s="1">
        <v>120.51423680000001</v>
      </c>
      <c r="H2271" s="1" t="s">
        <v>9007</v>
      </c>
      <c r="I2271" s="1" t="s">
        <v>41</v>
      </c>
      <c r="J2271" s="1">
        <f>IF(K2271="URBAN",1,IF(K2271="SUBURBAN",2,IF(K2271="RURAL",3,"")))</f>
        <v>2</v>
      </c>
      <c r="K2271" s="1" t="s">
        <v>84</v>
      </c>
      <c r="L2271" s="18">
        <v>46082</v>
      </c>
      <c r="M2271" s="49">
        <v>0.58333333333333337</v>
      </c>
      <c r="N2271" s="18">
        <v>46083</v>
      </c>
      <c r="O2271" s="56">
        <v>0.5</v>
      </c>
      <c r="P2271" s="31" t="str">
        <f>TEXT($L2271, "dddd")</f>
        <v>Sunday</v>
      </c>
      <c r="Q2271" s="39" t="s">
        <v>111</v>
      </c>
      <c r="R2271" s="39">
        <v>3900</v>
      </c>
      <c r="S2271" s="1" t="str">
        <f>IF(OR(MONTH(L2271)=12, MONTH(L2271)&lt;=5), "Dry Season", "Wet Season")</f>
        <v>Dry Season</v>
      </c>
      <c r="T2271" s="1">
        <v>1</v>
      </c>
      <c r="U2271" s="1">
        <v>1</v>
      </c>
      <c r="V2271" s="1">
        <v>0</v>
      </c>
      <c r="W2271" s="2">
        <f>IF(ISNUMBER(SEARCH("N/A", X2271)), 0, 1)</f>
        <v>1</v>
      </c>
      <c r="X2271" s="1" t="s">
        <v>977</v>
      </c>
      <c r="Y2271" s="1">
        <v>15.167270800000001</v>
      </c>
      <c r="Z2271" s="1">
        <v>120.5801134</v>
      </c>
      <c r="AA2271" s="11" cm="1">
        <f t="array" ref="AA2271">IF(ISBLANK(Y2271), 0, VINCentyInvDistance(F2271,G2271,Y2271,Z2271))</f>
        <v>7182.5652654074493</v>
      </c>
      <c r="AB2271" s="1">
        <v>1</v>
      </c>
      <c r="AC2271" s="1">
        <v>7.4</v>
      </c>
      <c r="AD2271" s="1">
        <v>4.0999999999999996</v>
      </c>
      <c r="AE2271" s="1">
        <v>3</v>
      </c>
      <c r="AF2271" s="1">
        <v>1</v>
      </c>
      <c r="AG2271" s="1" t="s">
        <v>978</v>
      </c>
      <c r="AH2271" s="1" t="s">
        <v>274</v>
      </c>
      <c r="AI2271" s="1" t="str">
        <f>TRIM(MID(SUBSTITUTE($H2271,",",REPT(" ",200)),(LEN($H2271)-LEN(SUBSTITUTE($H2271,",",""))-2)*200+1,200))</f>
        <v>Central Luzon</v>
      </c>
      <c r="AJ2271" s="1" t="s">
        <v>55</v>
      </c>
      <c r="AK2271" t="s">
        <v>17275</v>
      </c>
      <c r="AL2271" s="2">
        <v>0</v>
      </c>
      <c r="AM2271" s="1"/>
    </row>
    <row r="2272" spans="1:39" ht="12.75" customHeight="1">
      <c r="A2272" s="1"/>
      <c r="B2272" s="1" t="s">
        <v>9008</v>
      </c>
      <c r="C2272" s="1" t="s">
        <v>9009</v>
      </c>
      <c r="D2272" s="3" t="str">
        <f ca="1">IFERROR(__xludf.DUMMYFUNCTION("PROPER(REGEXEXTRACT(B2339, ""(?:https?:\/\/)?(?:www\.)?([a-zA-Z0-9-]+)\.""))"),"Google")</f>
        <v>Google</v>
      </c>
      <c r="E2272" s="1" t="s">
        <v>9010</v>
      </c>
      <c r="F2272" s="1">
        <v>15.170347599999999</v>
      </c>
      <c r="G2272" s="1">
        <v>120.57784119999999</v>
      </c>
      <c r="H2272" s="1" t="s">
        <v>9011</v>
      </c>
      <c r="I2272" s="1" t="s">
        <v>41</v>
      </c>
      <c r="J2272" s="1">
        <f>IF(K2272="URBAN",1,IF(K2272="SUBURBAN",2,IF(K2272="RURAL",3,"")))</f>
        <v>2</v>
      </c>
      <c r="K2272" s="1" t="s">
        <v>84</v>
      </c>
      <c r="L2272" s="18">
        <v>46082</v>
      </c>
      <c r="M2272" s="49">
        <v>0.625</v>
      </c>
      <c r="N2272" s="18">
        <v>46083</v>
      </c>
      <c r="O2272" s="56">
        <v>0.5</v>
      </c>
      <c r="P2272" s="31" t="str">
        <f>TEXT($L2272, "dddd")</f>
        <v>Sunday</v>
      </c>
      <c r="Q2272" s="39" t="s">
        <v>111</v>
      </c>
      <c r="R2272" s="39">
        <v>7868</v>
      </c>
      <c r="S2272" s="1" t="str">
        <f>IF(OR(MONTH(L2272)=12, MONTH(L2272)&lt;=5), "Dry Season", "Wet Season")</f>
        <v>Dry Season</v>
      </c>
      <c r="T2272" s="1">
        <v>1</v>
      </c>
      <c r="U2272" s="1">
        <v>0</v>
      </c>
      <c r="V2272" s="1">
        <v>0</v>
      </c>
      <c r="W2272" s="2">
        <f>IF(ISNUMBER(SEARCH("N/A", X2272)), 0, 1)</f>
        <v>0</v>
      </c>
      <c r="X2272" s="1" t="s">
        <v>44</v>
      </c>
      <c r="Y2272" s="1"/>
      <c r="Z2272" s="1"/>
      <c r="AA2272" s="11" cm="1">
        <f t="array" ref="AA2272">IF(ISBLANK(Y2272), 0, VINCentyInvDistance(F2272,G2272,Y2272,Z2272))</f>
        <v>0</v>
      </c>
      <c r="AB2272" s="1">
        <v>0</v>
      </c>
      <c r="AC2272" s="1">
        <v>0</v>
      </c>
      <c r="AD2272" s="1">
        <v>0</v>
      </c>
      <c r="AE2272" s="1">
        <v>2195</v>
      </c>
      <c r="AF2272" s="1">
        <v>1</v>
      </c>
      <c r="AG2272" s="1" t="s">
        <v>273</v>
      </c>
      <c r="AH2272" s="1" t="s">
        <v>274</v>
      </c>
      <c r="AI2272" s="1" t="str">
        <f>TRIM(MID(SUBSTITUTE($H2272,",",REPT(" ",200)),(LEN($H2272)-LEN(SUBSTITUTE($H2272,",",""))-2)*200+1,200))</f>
        <v>Central Luzon</v>
      </c>
      <c r="AJ2272" s="1" t="s">
        <v>55</v>
      </c>
      <c r="AL2272" s="2">
        <v>0</v>
      </c>
      <c r="AM2272" s="1"/>
    </row>
    <row r="2273" spans="1:39" ht="12.75" customHeight="1">
      <c r="A2273" s="1"/>
      <c r="B2273" s="1" t="s">
        <v>5057</v>
      </c>
      <c r="C2273" s="1" t="s">
        <v>9015</v>
      </c>
      <c r="D2273" s="3" t="str">
        <f ca="1">IFERROR(__xludf.DUMMYFUNCTION("PROPER(REGEXEXTRACT(B2341, ""(?:https?:\/\/)?(?:www\.)?([a-zA-Z0-9-]+)\.""))"),"Skyscanner")</f>
        <v>Skyscanner</v>
      </c>
      <c r="E2273" s="1" t="s">
        <v>9016</v>
      </c>
      <c r="F2273" s="1">
        <v>15.162409500000001</v>
      </c>
      <c r="G2273" s="1">
        <v>120.5834588</v>
      </c>
      <c r="H2273" s="1" t="s">
        <v>9017</v>
      </c>
      <c r="I2273" s="1" t="s">
        <v>41</v>
      </c>
      <c r="J2273" s="1">
        <f>IF(K2273="URBAN",1,IF(K2273="SUBURBAN",2,IF(K2273="RURAL",3,"")))</f>
        <v>2</v>
      </c>
      <c r="K2273" s="1" t="s">
        <v>84</v>
      </c>
      <c r="L2273" s="18">
        <v>46082</v>
      </c>
      <c r="M2273" s="49">
        <v>0.625</v>
      </c>
      <c r="N2273" s="18">
        <v>46083</v>
      </c>
      <c r="O2273" s="56">
        <v>0.5</v>
      </c>
      <c r="P2273" s="31" t="str">
        <f>TEXT($L2273, "dddd")</f>
        <v>Sunday</v>
      </c>
      <c r="Q2273" s="39" t="s">
        <v>111</v>
      </c>
      <c r="R2273" s="39">
        <v>2977</v>
      </c>
      <c r="S2273" s="1" t="str">
        <f>IF(OR(MONTH(L2273)=12, MONTH(L2273)&lt;=5), "Dry Season", "Wet Season")</f>
        <v>Dry Season</v>
      </c>
      <c r="T2273" s="1">
        <v>1</v>
      </c>
      <c r="U2273" s="1">
        <v>0</v>
      </c>
      <c r="V2273" s="1">
        <v>0</v>
      </c>
      <c r="W2273" s="2">
        <f>IF(ISNUMBER(SEARCH("N/A", X2273)), 0, 1)</f>
        <v>0</v>
      </c>
      <c r="X2273" s="1" t="s">
        <v>44</v>
      </c>
      <c r="Y2273" s="1"/>
      <c r="Z2273" s="1"/>
      <c r="AA2273" s="11" cm="1">
        <f t="array" ref="AA2273">IF(ISBLANK(Y2273), 0, VINCentyInvDistance(F2273,G2273,Y2273,Z2273))</f>
        <v>0</v>
      </c>
      <c r="AB2273" s="1">
        <v>0</v>
      </c>
      <c r="AC2273" s="1">
        <v>9.8000000000000007</v>
      </c>
      <c r="AD2273" s="1">
        <v>3.8</v>
      </c>
      <c r="AE2273" s="1">
        <v>1099</v>
      </c>
      <c r="AF2273" s="1">
        <v>1</v>
      </c>
      <c r="AG2273" s="1" t="s">
        <v>273</v>
      </c>
      <c r="AH2273" s="1" t="s">
        <v>274</v>
      </c>
      <c r="AI2273" s="1" t="str">
        <f>TRIM(MID(SUBSTITUTE($H2273,",",REPT(" ",200)),(LEN($H2273)-LEN(SUBSTITUTE($H2273,",",""))-2)*200+1,200))</f>
        <v>Central Luzon</v>
      </c>
      <c r="AJ2273" s="1" t="s">
        <v>55</v>
      </c>
      <c r="AK2273" t="s">
        <v>16955</v>
      </c>
      <c r="AL2273" s="2">
        <v>0</v>
      </c>
      <c r="AM2273" s="1"/>
    </row>
    <row r="2274" spans="1:39" ht="12.75" customHeight="1">
      <c r="A2274" s="1"/>
      <c r="B2274" s="1" t="s">
        <v>9018</v>
      </c>
      <c r="C2274" s="1" t="s">
        <v>9019</v>
      </c>
      <c r="D2274" s="3" t="str">
        <f ca="1">IFERROR(__xludf.DUMMYFUNCTION("PROPER(REGEXEXTRACT(B2342, ""(?:https?:\/\/)?(?:www\.)?([a-zA-Z0-9-]+)\.""))"),"Skyscanner")</f>
        <v>Skyscanner</v>
      </c>
      <c r="E2274" s="1" t="s">
        <v>9020</v>
      </c>
      <c r="F2274" s="1">
        <v>14.919312</v>
      </c>
      <c r="G2274" s="1">
        <v>120.063562</v>
      </c>
      <c r="H2274" s="1" t="s">
        <v>9021</v>
      </c>
      <c r="I2274" s="1" t="s">
        <v>41</v>
      </c>
      <c r="J2274" s="1">
        <f>IF(K2274="URBAN",1,IF(K2274="SUBURBAN",2,IF(K2274="RURAL",3,"")))</f>
        <v>2</v>
      </c>
      <c r="K2274" s="1" t="s">
        <v>84</v>
      </c>
      <c r="L2274" s="18">
        <v>46082</v>
      </c>
      <c r="M2274" s="49">
        <v>0.58333333333333337</v>
      </c>
      <c r="N2274" s="18">
        <v>46083</v>
      </c>
      <c r="O2274" s="56">
        <v>0.5</v>
      </c>
      <c r="P2274" s="31" t="str">
        <f>TEXT($L2274, "dddd")</f>
        <v>Sunday</v>
      </c>
      <c r="Q2274" s="39" t="s">
        <v>111</v>
      </c>
      <c r="R2274" s="39">
        <v>1400</v>
      </c>
      <c r="S2274" s="1" t="str">
        <f>IF(OR(MONTH(L2274)=12, MONTH(L2274)&lt;=5), "Dry Season", "Wet Season")</f>
        <v>Dry Season</v>
      </c>
      <c r="T2274" s="1">
        <v>1</v>
      </c>
      <c r="U2274" s="1">
        <v>0</v>
      </c>
      <c r="V2274" s="1">
        <v>1</v>
      </c>
      <c r="W2274" s="2">
        <f>IF(ISNUMBER(SEARCH("N/A", X2274)), 0, 1)</f>
        <v>1</v>
      </c>
      <c r="X2274" s="1" t="s">
        <v>977</v>
      </c>
      <c r="Y2274" s="1">
        <v>15.167270800000001</v>
      </c>
      <c r="Z2274" s="1">
        <v>120.5801134</v>
      </c>
      <c r="AA2274" s="11" cm="1">
        <f t="array" ref="AA2274">IF(ISBLANK(Y2274), 0, VINCentyInvDistance(F2274,G2274,Y2274,Z2274))</f>
        <v>61950.819412627374</v>
      </c>
      <c r="AB2274" s="1">
        <v>1</v>
      </c>
      <c r="AC2274" s="1">
        <v>6</v>
      </c>
      <c r="AD2274" s="1">
        <v>4.2</v>
      </c>
      <c r="AE2274" s="1">
        <v>3</v>
      </c>
      <c r="AF2274" s="1">
        <v>1</v>
      </c>
      <c r="AG2274" s="1" t="s">
        <v>978</v>
      </c>
      <c r="AH2274" s="1" t="s">
        <v>274</v>
      </c>
      <c r="AI2274" s="1" t="str">
        <f>TRIM(MID(SUBSTITUTE($H2274,",",REPT(" ",200)),(LEN($H2274)-LEN(SUBSTITUTE($H2274,",",""))-2)*200+1,200))</f>
        <v>Central Luzon</v>
      </c>
      <c r="AJ2274" s="1" t="s">
        <v>55</v>
      </c>
      <c r="AK2274" t="s">
        <v>9022</v>
      </c>
      <c r="AL2274" s="2">
        <v>0</v>
      </c>
      <c r="AM2274" s="1"/>
    </row>
    <row r="2275" spans="1:39" ht="12.75" customHeight="1">
      <c r="A2275" s="1"/>
      <c r="B2275" s="1" t="s">
        <v>9143</v>
      </c>
      <c r="C2275" s="1" t="s">
        <v>9144</v>
      </c>
      <c r="D2275" s="3" t="str">
        <f ca="1">IFERROR(__xludf.DUMMYFUNCTION("PROPER(REGEXEXTRACT(B2371, ""(?:https?:\/\/)?(?:www\.)?([a-zA-Z0-9-]+)\.""))"),"Skyscanner")</f>
        <v>Skyscanner</v>
      </c>
      <c r="E2275" s="1" t="s">
        <v>9145</v>
      </c>
      <c r="F2275" s="1">
        <v>15.00905</v>
      </c>
      <c r="G2275" s="1">
        <v>120.06543000000001</v>
      </c>
      <c r="H2275" s="1" t="s">
        <v>9142</v>
      </c>
      <c r="I2275" s="1" t="s">
        <v>41</v>
      </c>
      <c r="J2275" s="1">
        <f>IF(K2275="URBAN",1,IF(K2275="SUBURBAN",2,IF(K2275="RURAL",3,"")))</f>
        <v>2</v>
      </c>
      <c r="K2275" s="1" t="s">
        <v>84</v>
      </c>
      <c r="L2275" s="18">
        <v>46082</v>
      </c>
      <c r="M2275" s="49">
        <v>0.54166666666666663</v>
      </c>
      <c r="N2275" s="18">
        <v>46083</v>
      </c>
      <c r="O2275" s="56">
        <v>0.45833333333333331</v>
      </c>
      <c r="P2275" s="31" t="str">
        <f>TEXT($L2275, "dddd")</f>
        <v>Sunday</v>
      </c>
      <c r="Q2275" s="39" t="s">
        <v>111</v>
      </c>
      <c r="R2275" s="39">
        <v>1082</v>
      </c>
      <c r="S2275" s="1" t="str">
        <f>IF(OR(MONTH(L2275)=12, MONTH(L2275)&lt;=5), "Dry Season", "Wet Season")</f>
        <v>Dry Season</v>
      </c>
      <c r="T2275" s="1">
        <v>1</v>
      </c>
      <c r="U2275" s="1">
        <v>1</v>
      </c>
      <c r="V2275" s="1">
        <v>1</v>
      </c>
      <c r="W2275" s="2">
        <f>IF(ISNUMBER(SEARCH("N/A", X2275)), 0, 1)</f>
        <v>0</v>
      </c>
      <c r="X2275" s="1" t="s">
        <v>44</v>
      </c>
      <c r="Y2275" s="1"/>
      <c r="Z2275" s="1"/>
      <c r="AA2275" s="11" cm="1">
        <f t="array" ref="AA2275">IF(ISBLANK(Y2275), 0, VINCentyInvDistance(F2275,G2275,Y2275,Z2275))</f>
        <v>0</v>
      </c>
      <c r="AB2275" s="1">
        <v>0</v>
      </c>
      <c r="AC2275" s="1">
        <v>8.6</v>
      </c>
      <c r="AD2275" s="1">
        <v>4.4000000000000004</v>
      </c>
      <c r="AE2275" s="1">
        <v>27</v>
      </c>
      <c r="AF2275" s="1">
        <v>1</v>
      </c>
      <c r="AG2275" s="1" t="s">
        <v>8539</v>
      </c>
      <c r="AH2275" s="1" t="s">
        <v>8540</v>
      </c>
      <c r="AI2275" s="1" t="str">
        <f>TRIM(MID(SUBSTITUTE($H2275,",",REPT(" ",200)),(LEN($H2275)-LEN(SUBSTITUTE($H2275,",",""))-2)*200+1,200))</f>
        <v>Central Luzon</v>
      </c>
      <c r="AJ2275" s="1" t="s">
        <v>55</v>
      </c>
      <c r="AK2275" t="s">
        <v>17287</v>
      </c>
      <c r="AL2275" s="2">
        <v>0</v>
      </c>
      <c r="AM2275" s="1" t="s">
        <v>9146</v>
      </c>
    </row>
    <row r="2276" spans="1:39" ht="12.75" customHeight="1">
      <c r="A2276" s="1"/>
      <c r="B2276" s="1" t="s">
        <v>9205</v>
      </c>
      <c r="C2276" s="1" t="s">
        <v>9206</v>
      </c>
      <c r="D2276" s="3" t="str">
        <f ca="1">IFERROR(__xludf.DUMMYFUNCTION("PROPER(REGEXEXTRACT(B2384, ""(?:https?:\/\/)?(?:www\.)?([a-zA-Z0-9-]+)\.""))"),"Skyscanner")</f>
        <v>Skyscanner</v>
      </c>
      <c r="E2276" s="1" t="s">
        <v>9207</v>
      </c>
      <c r="F2276" s="1">
        <v>15.32565</v>
      </c>
      <c r="G2276" s="1">
        <v>119.96662000000001</v>
      </c>
      <c r="H2276" s="1" t="s">
        <v>9208</v>
      </c>
      <c r="I2276" s="1" t="s">
        <v>41</v>
      </c>
      <c r="J2276" s="1">
        <f>IF(K2276="URBAN",1,IF(K2276="SUBURBAN",2,IF(K2276="RURAL",3,"")))</f>
        <v>2</v>
      </c>
      <c r="K2276" s="1" t="s">
        <v>84</v>
      </c>
      <c r="L2276" s="18">
        <v>46082</v>
      </c>
      <c r="M2276" s="49">
        <v>0.58333333333333337</v>
      </c>
      <c r="N2276" s="18">
        <v>46083</v>
      </c>
      <c r="O2276" s="56">
        <v>0.5</v>
      </c>
      <c r="P2276" s="31" t="str">
        <f>TEXT($L2276, "dddd")</f>
        <v>Sunday</v>
      </c>
      <c r="Q2276" s="39" t="s">
        <v>111</v>
      </c>
      <c r="R2276" s="39">
        <v>2837</v>
      </c>
      <c r="S2276" s="1" t="str">
        <f>IF(OR(MONTH(L2276)=12, MONTH(L2276)&lt;=5), "Dry Season", "Wet Season")</f>
        <v>Dry Season</v>
      </c>
      <c r="T2276" s="1">
        <v>1</v>
      </c>
      <c r="U2276" s="1">
        <v>0</v>
      </c>
      <c r="V2276" s="1">
        <v>1</v>
      </c>
      <c r="W2276" s="2">
        <f>IF(ISNUMBER(SEARCH("N/A", X2276)), 0, 1)</f>
        <v>0</v>
      </c>
      <c r="X2276" s="1" t="s">
        <v>44</v>
      </c>
      <c r="Y2276" s="1"/>
      <c r="Z2276" s="1"/>
      <c r="AA2276" s="11" cm="1">
        <f t="array" ref="AA2276">IF(ISBLANK(Y2276), 0, VINCentyInvDistance(F2276,G2276,Y2276,Z2276))</f>
        <v>0</v>
      </c>
      <c r="AB2276" s="1">
        <v>0</v>
      </c>
      <c r="AC2276" s="1">
        <v>0</v>
      </c>
      <c r="AD2276" s="1">
        <v>0</v>
      </c>
      <c r="AE2276" s="1">
        <v>3</v>
      </c>
      <c r="AF2276" s="1">
        <v>1</v>
      </c>
      <c r="AG2276" s="1" t="s">
        <v>9151</v>
      </c>
      <c r="AH2276" s="1" t="s">
        <v>8540</v>
      </c>
      <c r="AI2276" s="1"/>
      <c r="AJ2276" s="1" t="s">
        <v>55</v>
      </c>
      <c r="AK2276" t="s">
        <v>17292</v>
      </c>
      <c r="AL2276" s="1">
        <v>4</v>
      </c>
      <c r="AM2276" s="1" t="s">
        <v>9209</v>
      </c>
    </row>
    <row r="2277" spans="1:39" ht="12.75" customHeight="1">
      <c r="A2277" s="1"/>
      <c r="B2277" s="1" t="s">
        <v>9264</v>
      </c>
      <c r="C2277" s="1" t="s">
        <v>9265</v>
      </c>
      <c r="D2277" s="3" t="str">
        <f ca="1">IFERROR(__xludf.DUMMYFUNCTION("PROPER(REGEXEXTRACT(B2398, ""(?:https?:\/\/)?(?:www\.)?([a-zA-Z0-9-]+)\.""))"),"Google")</f>
        <v>Google</v>
      </c>
      <c r="E2277" s="1" t="s">
        <v>9266</v>
      </c>
      <c r="F2277" s="1">
        <v>14.9612701</v>
      </c>
      <c r="G2277" s="1">
        <v>120.1143422</v>
      </c>
      <c r="H2277" s="1" t="s">
        <v>9267</v>
      </c>
      <c r="I2277" s="1" t="s">
        <v>41</v>
      </c>
      <c r="J2277" s="1">
        <f>IF(K2277="URBAN",1,IF(K2277="SUBURBAN",2,IF(K2277="RURAL",3,"")))</f>
        <v>2</v>
      </c>
      <c r="K2277" s="1" t="s">
        <v>84</v>
      </c>
      <c r="L2277" s="18">
        <v>46082</v>
      </c>
      <c r="M2277" s="49">
        <v>0.625</v>
      </c>
      <c r="N2277" s="18">
        <v>46083</v>
      </c>
      <c r="O2277" s="56">
        <v>0.5</v>
      </c>
      <c r="P2277" s="31" t="str">
        <f>TEXT($L2277, "dddd")</f>
        <v>Sunday</v>
      </c>
      <c r="Q2277" s="39" t="s">
        <v>111</v>
      </c>
      <c r="R2277" s="39">
        <v>2525</v>
      </c>
      <c r="S2277" s="1" t="str">
        <f>IF(OR(MONTH(L2277)=12, MONTH(L2277)&lt;=5), "Dry Season", "Wet Season")</f>
        <v>Dry Season</v>
      </c>
      <c r="T2277" s="1">
        <v>1</v>
      </c>
      <c r="U2277" s="1">
        <v>1</v>
      </c>
      <c r="V2277" s="1">
        <v>0</v>
      </c>
      <c r="W2277" s="2">
        <f>IF(ISNUMBER(SEARCH("N/A", X2277)), 0, 1)</f>
        <v>0</v>
      </c>
      <c r="X2277" s="1" t="s">
        <v>44</v>
      </c>
      <c r="Y2277" s="1"/>
      <c r="Z2277" s="1"/>
      <c r="AA2277" s="11" cm="1">
        <f t="array" ref="AA2277">IF(ISBLANK(Y2277), 0, VINCentyInvDistance(F2277,G2277,Y2277,Z2277))</f>
        <v>0</v>
      </c>
      <c r="AB2277" s="1">
        <v>0</v>
      </c>
      <c r="AC2277" s="1">
        <v>0</v>
      </c>
      <c r="AD2277" s="1">
        <v>0</v>
      </c>
      <c r="AE2277" s="1">
        <v>0</v>
      </c>
      <c r="AF2277" s="1">
        <v>1</v>
      </c>
      <c r="AG2277" s="1" t="str">
        <f>TRIM(MID(SUBSTITUTE($H2277,",",REPT(" ",200)),(LEN($H2277)-LEN(SUBSTITUTE($H2277,",",""))-4)*200+1,200))</f>
        <v>San Antonio</v>
      </c>
      <c r="AH2277" s="1" t="str">
        <f>TRIM(MID(SUBSTITUTE($H2277,",",REPT(" ",200)),(LEN($H2277)-LEN(SUBSTITUTE($H2277,",",""))-3)*200+1,200))</f>
        <v>Zambales</v>
      </c>
      <c r="AI2277" s="1" t="str">
        <f>TRIM(MID(SUBSTITUTE($H2277,",",REPT(" ",200)),(LEN($H2277)-LEN(SUBSTITUTE($H2277,",",""))-2)*200+1,200))</f>
        <v>Central Luzon</v>
      </c>
      <c r="AJ2277" s="1" t="str">
        <f>TRIM(MID(SUBSTITUTE($H2277,",",REPT(" ",200)),(LEN($H2277)-LEN(SUBSTITUTE($H2277,",",""))-0)*200+1,200))</f>
        <v>Philippines</v>
      </c>
      <c r="AL2277" s="2">
        <v>0</v>
      </c>
      <c r="AM2277" s="1"/>
    </row>
    <row r="2278" spans="1:39" ht="12.75" customHeight="1">
      <c r="A2278" s="1"/>
      <c r="B2278" s="1" t="s">
        <v>9277</v>
      </c>
      <c r="C2278" s="1" t="s">
        <v>9278</v>
      </c>
      <c r="D2278" s="3" t="str">
        <f ca="1">IFERROR(__xludf.DUMMYFUNCTION("PROPER(REGEXEXTRACT(B2401, ""(?:https?:\/\/)?(?:www\.)?([a-zA-Z0-9-]+)\.""))"),"Google")</f>
        <v>Google</v>
      </c>
      <c r="E2278" s="1" t="s">
        <v>9279</v>
      </c>
      <c r="F2278" s="1">
        <v>15.060691200000001</v>
      </c>
      <c r="G2278" s="1">
        <v>120.0597635</v>
      </c>
      <c r="H2278" s="1" t="s">
        <v>9280</v>
      </c>
      <c r="I2278" s="1" t="s">
        <v>41</v>
      </c>
      <c r="J2278" s="1">
        <f>IF(K2278="URBAN",1,IF(K2278="SUBURBAN",2,IF(K2278="RURAL",3,"")))</f>
        <v>2</v>
      </c>
      <c r="K2278" s="1" t="s">
        <v>84</v>
      </c>
      <c r="L2278" s="18">
        <v>46082</v>
      </c>
      <c r="M2278" s="49">
        <v>0.625</v>
      </c>
      <c r="N2278" s="18">
        <v>46083</v>
      </c>
      <c r="O2278" s="56">
        <v>0.5</v>
      </c>
      <c r="P2278" s="31" t="str">
        <f>TEXT($L2278, "dddd")</f>
        <v>Sunday</v>
      </c>
      <c r="Q2278" s="39" t="s">
        <v>111</v>
      </c>
      <c r="R2278" s="39">
        <v>20.6</v>
      </c>
      <c r="S2278" s="1" t="str">
        <f>IF(OR(MONTH(L2278)=12, MONTH(L2278)&lt;=5), "Dry Season", "Wet Season")</f>
        <v>Dry Season</v>
      </c>
      <c r="T2278" s="1">
        <v>1</v>
      </c>
      <c r="U2278" s="1">
        <v>1</v>
      </c>
      <c r="V2278" s="1">
        <v>0</v>
      </c>
      <c r="W2278" s="2">
        <f>IF(ISNUMBER(SEARCH("N/A", X2278)), 0, 1)</f>
        <v>0</v>
      </c>
      <c r="X2278" s="1" t="s">
        <v>44</v>
      </c>
      <c r="Y2278" s="1"/>
      <c r="Z2278" s="1"/>
      <c r="AA2278" s="11" cm="1">
        <f t="array" ref="AA2278">IF(ISBLANK(Y2278), 0, VINCentyInvDistance(F2278,G2278,Y2278,Z2278))</f>
        <v>0</v>
      </c>
      <c r="AB2278" s="1">
        <v>0</v>
      </c>
      <c r="AC2278" s="1">
        <v>0</v>
      </c>
      <c r="AD2278" s="1">
        <v>0</v>
      </c>
      <c r="AE2278" s="1">
        <v>3</v>
      </c>
      <c r="AF2278" s="1">
        <v>1</v>
      </c>
      <c r="AG2278" s="1" t="str">
        <f>TRIM(MID(SUBSTITUTE($H2278,",",REPT(" ",200)),(LEN($H2278)-LEN(SUBSTITUTE($H2278,",",""))-4)*200+1,200))</f>
        <v>San Felipe</v>
      </c>
      <c r="AH2278" s="1" t="str">
        <f>TRIM(MID(SUBSTITUTE($H2278,",",REPT(" ",200)),(LEN($H2278)-LEN(SUBSTITUTE($H2278,",",""))-3)*200+1,200))</f>
        <v>Zambales</v>
      </c>
      <c r="AI2278" s="1" t="str">
        <f>TRIM(MID(SUBSTITUTE($H2278,",",REPT(" ",200)),(LEN($H2278)-LEN(SUBSTITUTE($H2278,",",""))-2)*200+1,200))</f>
        <v>Central Luzon</v>
      </c>
      <c r="AJ2278" s="1" t="str">
        <f>TRIM(MID(SUBSTITUTE($H2278,",",REPT(" ",200)),(LEN($H2278)-LEN(SUBSTITUTE($H2278,",",""))-0)*200+1,200))</f>
        <v>Philippines</v>
      </c>
      <c r="AL2278" s="2">
        <v>0</v>
      </c>
      <c r="AM2278" s="1"/>
    </row>
    <row r="2279" spans="1:39" ht="12.75" customHeight="1">
      <c r="A2279" s="1"/>
      <c r="B2279" s="1" t="s">
        <v>9289</v>
      </c>
      <c r="C2279" s="1" t="s">
        <v>9290</v>
      </c>
      <c r="D2279" s="3" t="str">
        <f ca="1">IFERROR(__xludf.DUMMYFUNCTION("PROPER(REGEXEXTRACT(B2404, ""(?:https?:\/\/)?(?:www\.)?([a-zA-Z0-9-]+)\.""))"),"Google")</f>
        <v>Google</v>
      </c>
      <c r="E2279" s="1" t="s">
        <v>9291</v>
      </c>
      <c r="F2279" s="1">
        <v>14.946700999999999</v>
      </c>
      <c r="G2279" s="1">
        <v>120.08316499999999</v>
      </c>
      <c r="H2279" s="1" t="s">
        <v>9292</v>
      </c>
      <c r="I2279" s="1" t="s">
        <v>41</v>
      </c>
      <c r="J2279" s="1">
        <f>IF(K2279="URBAN",1,IF(K2279="SUBURBAN",2,IF(K2279="RURAL",3,"")))</f>
        <v>2</v>
      </c>
      <c r="K2279" s="1" t="s">
        <v>84</v>
      </c>
      <c r="L2279" s="18">
        <v>46082</v>
      </c>
      <c r="M2279" s="49">
        <v>0.625</v>
      </c>
      <c r="N2279" s="18">
        <v>46083</v>
      </c>
      <c r="O2279" s="56">
        <v>0.5</v>
      </c>
      <c r="P2279" s="31" t="str">
        <f>TEXT($L2279, "dddd")</f>
        <v>Sunday</v>
      </c>
      <c r="Q2279" s="39" t="s">
        <v>111</v>
      </c>
      <c r="R2279" s="39">
        <v>3797</v>
      </c>
      <c r="S2279" s="1" t="str">
        <f>IF(OR(MONTH(L2279)=12, MONTH(L2279)&lt;=5), "Dry Season", "Wet Season")</f>
        <v>Dry Season</v>
      </c>
      <c r="T2279" s="1">
        <v>1</v>
      </c>
      <c r="U2279" s="1">
        <v>1</v>
      </c>
      <c r="V2279" s="1">
        <v>0</v>
      </c>
      <c r="W2279" s="2">
        <f>IF(ISNUMBER(SEARCH("N/A", X2279)), 0, 1)</f>
        <v>0</v>
      </c>
      <c r="X2279" s="1" t="s">
        <v>44</v>
      </c>
      <c r="Y2279" s="1"/>
      <c r="Z2279" s="1"/>
      <c r="AA2279" s="11" cm="1">
        <f t="array" ref="AA2279">IF(ISBLANK(Y2279), 0, VINCentyInvDistance(F2279,G2279,Y2279,Z2279))</f>
        <v>0</v>
      </c>
      <c r="AB2279" s="1">
        <v>0</v>
      </c>
      <c r="AC2279" s="1">
        <v>0</v>
      </c>
      <c r="AD2279" s="1">
        <v>0</v>
      </c>
      <c r="AE2279" s="1"/>
      <c r="AF2279" s="1">
        <v>1</v>
      </c>
      <c r="AG2279" s="1" t="s">
        <v>9025</v>
      </c>
      <c r="AH2279" s="1" t="s">
        <v>8540</v>
      </c>
      <c r="AI2279" s="1"/>
      <c r="AJ2279" s="1" t="s">
        <v>55</v>
      </c>
      <c r="AL2279" s="1">
        <v>3</v>
      </c>
      <c r="AM2279" s="1" t="s">
        <v>9293</v>
      </c>
    </row>
    <row r="2280" spans="1:39" ht="12.75" customHeight="1">
      <c r="A2280" s="1"/>
      <c r="B2280" s="1" t="s">
        <v>5074</v>
      </c>
      <c r="C2280" s="1" t="s">
        <v>9512</v>
      </c>
      <c r="D2280" s="3" t="str">
        <f ca="1">IFERROR(__xludf.DUMMYFUNCTION("PROPER(REGEXEXTRACT(B2541, ""(?:https?:\/\/)?(?:www\.)?([a-zA-Z0-9-]+)\.""))"),"Google")</f>
        <v>Google</v>
      </c>
      <c r="E2280" s="1" t="s">
        <v>9513</v>
      </c>
      <c r="F2280" s="1">
        <v>10.258330000000001</v>
      </c>
      <c r="G2280" s="1">
        <v>123.81755</v>
      </c>
      <c r="H2280" s="1" t="s">
        <v>9514</v>
      </c>
      <c r="I2280" s="1" t="s">
        <v>41</v>
      </c>
      <c r="J2280" s="1">
        <f>IF(K2280="URBAN",1,IF(K2280="SUBURBAN",2,IF(K2280="RURAL",3,"")))</f>
        <v>2</v>
      </c>
      <c r="K2280" s="1" t="s">
        <v>84</v>
      </c>
      <c r="L2280" s="18">
        <v>46082</v>
      </c>
      <c r="M2280" s="49">
        <v>0.625</v>
      </c>
      <c r="N2280" s="18">
        <v>46083</v>
      </c>
      <c r="O2280" s="56">
        <v>0.5</v>
      </c>
      <c r="P2280" s="31" t="str">
        <f>TEXT($L2280, "dddd")</f>
        <v>Sunday</v>
      </c>
      <c r="Q2280" s="39" t="s">
        <v>111</v>
      </c>
      <c r="R2280" s="39">
        <v>1139</v>
      </c>
      <c r="S2280" s="1" t="str">
        <f>IF(OR(MONTH(L2280)=12, MONTH(L2280)&lt;=5), "Dry Season", "Wet Season")</f>
        <v>Dry Season</v>
      </c>
      <c r="T2280" s="1">
        <v>1</v>
      </c>
      <c r="U2280" s="1">
        <v>0</v>
      </c>
      <c r="V2280" s="1">
        <v>1</v>
      </c>
      <c r="W2280" s="2">
        <f>IF(ISNUMBER(SEARCH("N/A", X2280)), 0, 1)</f>
        <v>0</v>
      </c>
      <c r="X2280" s="1" t="s">
        <v>44</v>
      </c>
      <c r="Y2280" s="1"/>
      <c r="Z2280" s="1"/>
      <c r="AA2280" s="11" cm="1">
        <f t="array" ref="AA2280">IF(ISBLANK(Y2280), 0, VINCentyInvDistance(F2280,G2280,Y2280,Z2280))</f>
        <v>0</v>
      </c>
      <c r="AB2280" s="1">
        <v>0</v>
      </c>
      <c r="AC2280" s="1">
        <v>0</v>
      </c>
      <c r="AD2280" s="1">
        <v>0</v>
      </c>
      <c r="AE2280" s="1">
        <v>122</v>
      </c>
      <c r="AF2280" s="1">
        <v>1</v>
      </c>
      <c r="AG2280" s="1" t="str">
        <f>TRIM(MID(SUBSTITUTE($H2280,",",REPT(" ",200)),(LEN($H2280)-LEN(SUBSTITUTE($H2280,",",""))-4)*200+1,200))</f>
        <v>Talisay</v>
      </c>
      <c r="AH2280" s="1" t="str">
        <f>TRIM(MID(SUBSTITUTE($H2280,",",REPT(" ",200)),(LEN($H2280)-LEN(SUBSTITUTE($H2280,",",""))-3)*200+1,200))</f>
        <v>Cebu</v>
      </c>
      <c r="AI2280" s="1" t="str">
        <f>TRIM(MID(SUBSTITUTE($H2280,",",REPT(" ",200)),(LEN($H2280)-LEN(SUBSTITUTE($H2280,",",""))-2)*200+1,200))</f>
        <v>Central Visayas</v>
      </c>
      <c r="AJ2280" s="1" t="str">
        <f>TRIM(MID(SUBSTITUTE($H2280,",",REPT(" ",200)),(LEN($H2280)-LEN(SUBSTITUTE($H2280,",",""))-0)*200+1,200))</f>
        <v>Philippines</v>
      </c>
      <c r="AL2280" s="2">
        <v>0</v>
      </c>
      <c r="AM2280" s="1"/>
    </row>
    <row r="2281" spans="1:39" ht="12.75" customHeight="1">
      <c r="A2281" s="1"/>
      <c r="B2281" s="1" t="s">
        <v>9515</v>
      </c>
      <c r="C2281" s="1" t="s">
        <v>9516</v>
      </c>
      <c r="D2281" s="3" t="str">
        <f ca="1">IFERROR(__xludf.DUMMYFUNCTION("PROPER(REGEXEXTRACT(B2542, ""(?:https?:\/\/)?(?:www\.)?([a-zA-Z0-9-]+)\.""))"),"Skyscanner")</f>
        <v>Skyscanner</v>
      </c>
      <c r="E2281" s="1" t="s">
        <v>9513</v>
      </c>
      <c r="F2281" s="1">
        <v>10.258330000000001</v>
      </c>
      <c r="G2281" s="1">
        <v>123.81755</v>
      </c>
      <c r="H2281" s="1" t="s">
        <v>9514</v>
      </c>
      <c r="I2281" s="1" t="s">
        <v>2622</v>
      </c>
      <c r="J2281" s="1">
        <f>IF(K2281="URBAN",1,IF(K2281="SUBURBAN",2,IF(K2281="RURAL",3,"")))</f>
        <v>2</v>
      </c>
      <c r="K2281" s="1" t="s">
        <v>84</v>
      </c>
      <c r="L2281" s="18">
        <v>46082</v>
      </c>
      <c r="M2281" s="49">
        <v>0.58333333333333337</v>
      </c>
      <c r="N2281" s="18">
        <v>46083</v>
      </c>
      <c r="O2281" s="56">
        <v>0.5</v>
      </c>
      <c r="P2281" s="31" t="str">
        <f>TEXT($L2281, "dddd")</f>
        <v>Sunday</v>
      </c>
      <c r="Q2281" s="39" t="s">
        <v>61</v>
      </c>
      <c r="R2281" s="39">
        <v>1385</v>
      </c>
      <c r="S2281" s="1" t="str">
        <f>IF(OR(MONTH(L2281)=12, MONTH(L2281)&lt;=5), "Dry Season", "Wet Season")</f>
        <v>Dry Season</v>
      </c>
      <c r="T2281" s="1">
        <v>1</v>
      </c>
      <c r="U2281" s="1">
        <v>0</v>
      </c>
      <c r="V2281" s="1">
        <v>1</v>
      </c>
      <c r="W2281" s="2">
        <f>IF(ISNUMBER(SEARCH("N/A", X2281)), 0, 1)</f>
        <v>0</v>
      </c>
      <c r="X2281" s="1" t="s">
        <v>44</v>
      </c>
      <c r="Y2281" s="1"/>
      <c r="Z2281" s="1"/>
      <c r="AA2281" s="11" cm="1">
        <f t="array" ref="AA2281">IF(ISBLANK(Y2281), 0, VINCentyInvDistance(F2281,G2281,Y2281,Z2281))</f>
        <v>0</v>
      </c>
      <c r="AB2281" s="1">
        <v>0</v>
      </c>
      <c r="AC2281" s="1">
        <v>0</v>
      </c>
      <c r="AD2281" s="1">
        <v>0</v>
      </c>
      <c r="AE2281" s="1">
        <v>122</v>
      </c>
      <c r="AF2281" s="1">
        <v>1</v>
      </c>
      <c r="AG2281" s="1" t="s">
        <v>731</v>
      </c>
      <c r="AH2281" s="1" t="s">
        <v>731</v>
      </c>
      <c r="AI2281" s="1" t="str">
        <f>TRIM(MID(SUBSTITUTE($H2281,",",REPT(" ",200)),(LEN($H2281)-LEN(SUBSTITUTE($H2281,",",""))-2)*200+1,200))</f>
        <v>Central Visayas</v>
      </c>
      <c r="AJ2281" s="1" t="s">
        <v>55</v>
      </c>
      <c r="AK2281" t="s">
        <v>9517</v>
      </c>
      <c r="AL2281" s="2">
        <v>0</v>
      </c>
      <c r="AM2281" s="1" t="s">
        <v>9518</v>
      </c>
    </row>
    <row r="2282" spans="1:39" ht="12.75" customHeight="1">
      <c r="A2282" s="1"/>
      <c r="B2282" s="1" t="s">
        <v>9515</v>
      </c>
      <c r="C2282" s="1" t="s">
        <v>9519</v>
      </c>
      <c r="D2282" s="3" t="str">
        <f ca="1">IFERROR(__xludf.DUMMYFUNCTION("PROPER(REGEXEXTRACT(B2543, ""(?:https?:\/\/)?(?:www\.)?([a-zA-Z0-9-]+)\.""))"),"Skyscanner")</f>
        <v>Skyscanner</v>
      </c>
      <c r="E2282" s="1" t="s">
        <v>9520</v>
      </c>
      <c r="F2282" s="1">
        <v>10.258330000000001</v>
      </c>
      <c r="G2282" s="1">
        <v>123.81755</v>
      </c>
      <c r="H2282" s="1" t="s">
        <v>9514</v>
      </c>
      <c r="I2282" s="1" t="s">
        <v>2622</v>
      </c>
      <c r="J2282" s="1">
        <f>IF(K2282="URBAN",1,IF(K2282="SUBURBAN",2,IF(K2282="RURAL",3,"")))</f>
        <v>2</v>
      </c>
      <c r="K2282" s="1" t="s">
        <v>84</v>
      </c>
      <c r="L2282" s="18">
        <v>46082</v>
      </c>
      <c r="M2282" s="49">
        <v>0.58333333333333337</v>
      </c>
      <c r="N2282" s="18">
        <v>46083</v>
      </c>
      <c r="O2282" s="56">
        <v>0.5</v>
      </c>
      <c r="P2282" s="31" t="str">
        <f>TEXT($L2282, "dddd")</f>
        <v>Sunday</v>
      </c>
      <c r="Q2282" s="39" t="s">
        <v>1266</v>
      </c>
      <c r="R2282" s="39">
        <v>1200</v>
      </c>
      <c r="S2282" s="1" t="str">
        <f>IF(OR(MONTH(L2282)=12, MONTH(L2282)&lt;=5), "Dry Season", "Wet Season")</f>
        <v>Dry Season</v>
      </c>
      <c r="T2282" s="1">
        <v>1</v>
      </c>
      <c r="U2282" s="1">
        <v>0</v>
      </c>
      <c r="V2282" s="1">
        <v>0</v>
      </c>
      <c r="W2282" s="2">
        <f>IF(ISNUMBER(SEARCH("N/A", X2282)), 0, 1)</f>
        <v>0</v>
      </c>
      <c r="X2282" s="1" t="s">
        <v>44</v>
      </c>
      <c r="Y2282" s="1"/>
      <c r="Z2282" s="1"/>
      <c r="AA2282" s="11" cm="1">
        <f t="array" ref="AA2282">IF(ISBLANK(Y2282), 0, VINCentyInvDistance(F2282,G2282,Y2282,Z2282))</f>
        <v>0</v>
      </c>
      <c r="AB2282" s="1">
        <v>0</v>
      </c>
      <c r="AC2282" s="1">
        <v>0</v>
      </c>
      <c r="AD2282" s="1">
        <v>0</v>
      </c>
      <c r="AE2282" s="1">
        <v>79</v>
      </c>
      <c r="AF2282" s="1">
        <v>1</v>
      </c>
      <c r="AG2282" s="1" t="s">
        <v>731</v>
      </c>
      <c r="AH2282" s="1" t="s">
        <v>731</v>
      </c>
      <c r="AI2282" s="1" t="str">
        <f>TRIM(MID(SUBSTITUTE($H2282,",",REPT(" ",200)),(LEN($H2282)-LEN(SUBSTITUTE($H2282,",",""))-2)*200+1,200))</f>
        <v>Central Visayas</v>
      </c>
      <c r="AJ2282" s="1" t="s">
        <v>55</v>
      </c>
      <c r="AK2282" t="s">
        <v>9517</v>
      </c>
      <c r="AL2282" s="2">
        <v>0</v>
      </c>
      <c r="AM2282" s="1" t="s">
        <v>9518</v>
      </c>
    </row>
    <row r="2283" spans="1:39" ht="12.75" customHeight="1">
      <c r="A2283" s="1"/>
      <c r="B2283" s="1" t="s">
        <v>9115</v>
      </c>
      <c r="C2283" s="1" t="s">
        <v>9541</v>
      </c>
      <c r="D2283" s="3" t="str">
        <f ca="1">IFERROR(__xludf.DUMMYFUNCTION("PROPER(REGEXEXTRACT(B2548, ""(?:https?:\/\/)?(?:www\.)?([a-zA-Z0-9-]+)\.""))"),"Google")</f>
        <v>Google</v>
      </c>
      <c r="E2283" s="1" t="s">
        <v>9542</v>
      </c>
      <c r="F2283" s="1">
        <v>14.09451</v>
      </c>
      <c r="G2283" s="1">
        <v>121.36498</v>
      </c>
      <c r="H2283" s="1" t="s">
        <v>9118</v>
      </c>
      <c r="I2283" s="1" t="s">
        <v>1300</v>
      </c>
      <c r="J2283" s="1">
        <f>IF(K2283="URBAN",1,IF(K2283="SUBURBAN",2,IF(K2283="RURAL",3,"")))</f>
        <v>2</v>
      </c>
      <c r="K2283" s="1" t="s">
        <v>84</v>
      </c>
      <c r="L2283" s="18">
        <v>46082</v>
      </c>
      <c r="M2283" s="49">
        <v>0.625</v>
      </c>
      <c r="N2283" s="18">
        <v>46083</v>
      </c>
      <c r="O2283" s="56">
        <v>0.5</v>
      </c>
      <c r="P2283" s="31" t="str">
        <f>TEXT($L2283, "dddd")</f>
        <v>Sunday</v>
      </c>
      <c r="Q2283" s="39" t="s">
        <v>531</v>
      </c>
      <c r="R2283" s="39">
        <v>4854</v>
      </c>
      <c r="S2283" s="1" t="str">
        <f>IF(OR(MONTH(L2283)=12, MONTH(L2283)&lt;=5), "Dry Season", "Wet Season")</f>
        <v>Dry Season</v>
      </c>
      <c r="T2283" s="1">
        <v>1</v>
      </c>
      <c r="U2283" s="1">
        <v>1</v>
      </c>
      <c r="V2283" s="1">
        <v>0</v>
      </c>
      <c r="W2283" s="2">
        <f>IF(ISNUMBER(SEARCH("N/A", X2283)), 0, 1)</f>
        <v>0</v>
      </c>
      <c r="X2283" s="1" t="s">
        <v>44</v>
      </c>
      <c r="Y2283" s="1"/>
      <c r="Z2283" s="1"/>
      <c r="AA2283" s="11" cm="1">
        <f t="array" ref="AA2283">IF(ISBLANK(Y2283), 0, VINCentyInvDistance(F2283,G2283,Y2283,Z2283))</f>
        <v>0</v>
      </c>
      <c r="AB2283" s="1">
        <v>0</v>
      </c>
      <c r="AC2283" s="1">
        <v>9.1999999999999993</v>
      </c>
      <c r="AD2283" s="1">
        <v>0</v>
      </c>
      <c r="AE2283" s="1">
        <v>1500</v>
      </c>
      <c r="AF2283" s="1">
        <v>1</v>
      </c>
      <c r="AG2283" s="1" t="s">
        <v>9119</v>
      </c>
      <c r="AH2283" s="1" t="s">
        <v>143</v>
      </c>
      <c r="AI2283" s="1"/>
      <c r="AJ2283" s="1" t="s">
        <v>55</v>
      </c>
      <c r="AL2283" s="1">
        <v>3</v>
      </c>
      <c r="AM2283" s="1" t="s">
        <v>9120</v>
      </c>
    </row>
    <row r="2284" spans="1:39" ht="12.75" customHeight="1">
      <c r="A2284" s="1"/>
      <c r="B2284" s="1" t="s">
        <v>9548</v>
      </c>
      <c r="C2284" s="1" t="s">
        <v>9549</v>
      </c>
      <c r="D2284" s="3" t="str">
        <f ca="1">IFERROR(__xludf.DUMMYFUNCTION("PROPER(REGEXEXTRACT(B2550, ""(?:https?:\/\/)?(?:www\.)?([a-zA-Z0-9-]+)\.""))"),"Skyscanner")</f>
        <v>Skyscanner</v>
      </c>
      <c r="E2284" s="1" t="s">
        <v>9550</v>
      </c>
      <c r="F2284" s="1">
        <v>9.6071399999999993</v>
      </c>
      <c r="G2284" s="1">
        <v>123.86962</v>
      </c>
      <c r="H2284" s="1" t="s">
        <v>9551</v>
      </c>
      <c r="I2284" s="1" t="s">
        <v>1300</v>
      </c>
      <c r="J2284" s="1">
        <f>IF(K2284="URBAN",1,IF(K2284="SUBURBAN",2,IF(K2284="RURAL",3,"")))</f>
        <v>2</v>
      </c>
      <c r="K2284" s="1" t="s">
        <v>84</v>
      </c>
      <c r="L2284" s="18">
        <v>46082</v>
      </c>
      <c r="M2284" s="49">
        <v>0.625</v>
      </c>
      <c r="N2284" s="18">
        <v>46083</v>
      </c>
      <c r="O2284" s="56">
        <v>0.5</v>
      </c>
      <c r="P2284" s="31" t="str">
        <f>TEXT($L2284, "dddd")</f>
        <v>Sunday</v>
      </c>
      <c r="Q2284" s="39" t="s">
        <v>67</v>
      </c>
      <c r="R2284" s="39">
        <v>4110</v>
      </c>
      <c r="S2284" s="1" t="str">
        <f>IF(OR(MONTH(L2284)=12, MONTH(L2284)&lt;=5), "Dry Season", "Wet Season")</f>
        <v>Dry Season</v>
      </c>
      <c r="T2284" s="1">
        <v>1</v>
      </c>
      <c r="U2284" s="1">
        <v>1</v>
      </c>
      <c r="V2284" s="1">
        <v>0</v>
      </c>
      <c r="W2284" s="2">
        <f>IF(ISNUMBER(SEARCH("N/A", X2284)), 0, 1)</f>
        <v>0</v>
      </c>
      <c r="X2284" s="1" t="s">
        <v>44</v>
      </c>
      <c r="Y2284" s="1"/>
      <c r="Z2284" s="1"/>
      <c r="AA2284" s="11" cm="1">
        <f t="array" ref="AA2284">IF(ISBLANK(Y2284), 0, VINCentyInvDistance(F2284,G2284,Y2284,Z2284))</f>
        <v>0</v>
      </c>
      <c r="AB2284" s="1">
        <v>0</v>
      </c>
      <c r="AC2284" s="1">
        <v>9.8000000000000007</v>
      </c>
      <c r="AD2284" s="1">
        <v>0</v>
      </c>
      <c r="AE2284" s="1">
        <v>47</v>
      </c>
      <c r="AF2284" s="1">
        <v>1</v>
      </c>
      <c r="AG2284" s="1" t="s">
        <v>2650</v>
      </c>
      <c r="AH2284" s="1" t="s">
        <v>2113</v>
      </c>
      <c r="AI2284" s="1"/>
      <c r="AJ2284" s="1" t="s">
        <v>55</v>
      </c>
      <c r="AL2284" s="1">
        <v>4</v>
      </c>
      <c r="AM2284" s="1" t="s">
        <v>9552</v>
      </c>
    </row>
    <row r="2285" spans="1:39" ht="12.75" customHeight="1">
      <c r="A2285" s="1"/>
      <c r="B2285" s="1" t="s">
        <v>9558</v>
      </c>
      <c r="C2285" s="1" t="s">
        <v>9559</v>
      </c>
      <c r="D2285" s="3" t="str">
        <f ca="1">IFERROR(__xludf.DUMMYFUNCTION("PROPER(REGEXEXTRACT(B2552, ""(?:https?:\/\/)?(?:www\.)?([a-zA-Z0-9-]+)\.""))"),"Skyscanner")</f>
        <v>Skyscanner</v>
      </c>
      <c r="E2285" s="1" t="s">
        <v>9560</v>
      </c>
      <c r="F2285" s="1">
        <v>11.16431</v>
      </c>
      <c r="G2285" s="1">
        <v>119.3952</v>
      </c>
      <c r="H2285" s="1" t="s">
        <v>9561</v>
      </c>
      <c r="I2285" s="1" t="s">
        <v>1300</v>
      </c>
      <c r="J2285" s="1">
        <f>IF(K2285="URBAN",1,IF(K2285="SUBURBAN",2,IF(K2285="RURAL",3,"")))</f>
        <v>2</v>
      </c>
      <c r="K2285" s="1" t="s">
        <v>84</v>
      </c>
      <c r="L2285" s="18">
        <v>46082</v>
      </c>
      <c r="M2285" s="49">
        <v>0.58333333333333337</v>
      </c>
      <c r="N2285" s="18">
        <v>46083</v>
      </c>
      <c r="O2285" s="56">
        <v>0.5</v>
      </c>
      <c r="P2285" s="31" t="str">
        <f>TEXT($L2285, "dddd")</f>
        <v>Sunday</v>
      </c>
      <c r="Q2285" s="39" t="s">
        <v>1090</v>
      </c>
      <c r="R2285" s="39">
        <v>17500</v>
      </c>
      <c r="S2285" s="1" t="str">
        <f>IF(OR(MONTH(L2285)=12, MONTH(L2285)&lt;=5), "Dry Season", "Wet Season")</f>
        <v>Dry Season</v>
      </c>
      <c r="T2285" s="1">
        <v>1</v>
      </c>
      <c r="U2285" s="1">
        <v>0</v>
      </c>
      <c r="V2285" s="1">
        <v>0</v>
      </c>
      <c r="W2285" s="2">
        <f>IF(ISNUMBER(SEARCH("N/A", X2285)), 0, 1)</f>
        <v>1</v>
      </c>
      <c r="X2285" s="1" t="s">
        <v>1212</v>
      </c>
      <c r="Y2285" s="1">
        <v>10.7143716</v>
      </c>
      <c r="Z2285" s="1">
        <v>122.55100229999999</v>
      </c>
      <c r="AA2285" s="11" cm="1">
        <f t="array" ref="AA2285">IF(ISBLANK(Y2285), 0, VINCentyInvDistance(F2285,G2285,Y2285,Z2285))</f>
        <v>348529.52233030135</v>
      </c>
      <c r="AB2285" s="1">
        <v>0</v>
      </c>
      <c r="AC2285" s="1">
        <v>7.8</v>
      </c>
      <c r="AD2285" s="1">
        <v>4.7</v>
      </c>
      <c r="AE2285" s="1">
        <v>229</v>
      </c>
      <c r="AF2285" s="1">
        <v>1</v>
      </c>
      <c r="AG2285" s="1" t="s">
        <v>1213</v>
      </c>
      <c r="AH2285" s="1" t="s">
        <v>1213</v>
      </c>
      <c r="AI2285" s="1" t="str">
        <f>TRIM(MID(SUBSTITUTE($H2285,",",REPT(" ",200)),(LEN($H2285)-LEN(SUBSTITUTE($H2285,",",""))-2)*200+1,200))</f>
        <v>Mimaropa</v>
      </c>
      <c r="AJ2285" s="1" t="s">
        <v>55</v>
      </c>
      <c r="AK2285" t="s">
        <v>1427</v>
      </c>
      <c r="AL2285" s="2">
        <v>0</v>
      </c>
      <c r="AM2285" s="1"/>
    </row>
    <row r="2286" spans="1:39" ht="12.75" customHeight="1">
      <c r="A2286" s="1"/>
      <c r="B2286" s="1" t="s">
        <v>9572</v>
      </c>
      <c r="C2286" s="1" t="s">
        <v>9573</v>
      </c>
      <c r="D2286" s="3" t="str">
        <f ca="1">IFERROR(__xludf.DUMMYFUNCTION("PROPER(REGEXEXTRACT(B2555, ""(?:https?:\/\/)?(?:www\.)?([a-zA-Z0-9-]+)\.""))"),"Google")</f>
        <v>Google</v>
      </c>
      <c r="E2286" s="1" t="s">
        <v>9574</v>
      </c>
      <c r="F2286" s="1">
        <v>14.654299999999999</v>
      </c>
      <c r="G2286" s="1">
        <v>121.0664</v>
      </c>
      <c r="H2286" s="1" t="s">
        <v>9575</v>
      </c>
      <c r="I2286" s="1" t="s">
        <v>1211</v>
      </c>
      <c r="J2286" s="1">
        <f>IF(K2286="URBAN",1,IF(K2286="SUBURBAN",2,IF(K2286="RURAL",3,"")))</f>
        <v>2</v>
      </c>
      <c r="K2286" s="1" t="s">
        <v>84</v>
      </c>
      <c r="L2286" s="18">
        <v>46082</v>
      </c>
      <c r="M2286" s="49">
        <v>0.625</v>
      </c>
      <c r="N2286" s="18">
        <v>46083</v>
      </c>
      <c r="O2286" s="56">
        <v>0.5</v>
      </c>
      <c r="P2286" s="31" t="str">
        <f>TEXT($L2286, "dddd")</f>
        <v>Sunday</v>
      </c>
      <c r="Q2286" s="39" t="s">
        <v>111</v>
      </c>
      <c r="R2286" s="39">
        <v>2400</v>
      </c>
      <c r="S2286" s="1" t="str">
        <f>IF(OR(MONTH(L2286)=12, MONTH(L2286)&lt;=5), "Dry Season", "Wet Season")</f>
        <v>Dry Season</v>
      </c>
      <c r="T2286" s="1">
        <v>1</v>
      </c>
      <c r="U2286" s="1">
        <v>0</v>
      </c>
      <c r="V2286" s="1">
        <v>0</v>
      </c>
      <c r="W2286" s="2">
        <f>IF(ISNUMBER(SEARCH("N/A", X2286)), 0, 1)</f>
        <v>1</v>
      </c>
      <c r="X2286" s="1" t="s">
        <v>4906</v>
      </c>
      <c r="Y2286" s="1">
        <v>11.9574372097</v>
      </c>
      <c r="Z2286" s="1">
        <v>121.9266585559</v>
      </c>
      <c r="AA2286" s="11" cm="1">
        <f t="array" ref="AA2286">IF(ISBLANK(Y2286), 0, VINCentyInvDistance(F2286,G2286,Y2286,Z2286))</f>
        <v>312580.36115065654</v>
      </c>
      <c r="AB2286" s="1">
        <v>0</v>
      </c>
      <c r="AC2286" s="1">
        <v>0</v>
      </c>
      <c r="AD2286" s="1">
        <v>0</v>
      </c>
      <c r="AE2286" s="1">
        <v>723</v>
      </c>
      <c r="AF2286" s="1">
        <v>1</v>
      </c>
      <c r="AG2286" s="1" t="s">
        <v>4907</v>
      </c>
      <c r="AH2286" s="1" t="str">
        <f>TRIM(MID(SUBSTITUTE($H2286,",",REPT(" ",200)),(LEN($H2286)-LEN(SUBSTITUTE($H2286,",",""))-3)*200+1,200))</f>
        <v>Eastern Manila District</v>
      </c>
      <c r="AI2286" s="1" t="str">
        <f>TRIM(MID(SUBSTITUTE($H2286,",",REPT(" ",200)),(LEN($H2286)-LEN(SUBSTITUTE($H2286,",",""))-2)*200+1,200))</f>
        <v>Metro Manila</v>
      </c>
      <c r="AJ2286" s="1" t="s">
        <v>55</v>
      </c>
      <c r="AL2286" s="2">
        <v>0</v>
      </c>
      <c r="AM2286" s="1"/>
    </row>
    <row r="2287" spans="1:39" ht="12.75" customHeight="1">
      <c r="A2287" s="1"/>
      <c r="B2287" s="1" t="s">
        <v>9610</v>
      </c>
      <c r="C2287" s="1" t="s">
        <v>9611</v>
      </c>
      <c r="D2287" s="3" t="str">
        <f ca="1">IFERROR(__xludf.DUMMYFUNCTION("PROPER(REGEXEXTRACT(B2563, ""(?:https?:\/\/)?(?:www\.)?([a-zA-Z0-9-]+)\.""))"),"Agoda")</f>
        <v>Agoda</v>
      </c>
      <c r="E2287" s="1" t="s">
        <v>9612</v>
      </c>
      <c r="F2287" s="1">
        <v>9.9547000000000008</v>
      </c>
      <c r="G2287" s="1">
        <v>123.3664</v>
      </c>
      <c r="H2287" s="1" t="s">
        <v>9613</v>
      </c>
      <c r="I2287" s="1" t="s">
        <v>41</v>
      </c>
      <c r="J2287" s="1">
        <f>IF(K2287="URBAN",1,IF(K2287="SUBURBAN",2,IF(K2287="RURAL",3,"")))</f>
        <v>2</v>
      </c>
      <c r="K2287" s="1" t="s">
        <v>84</v>
      </c>
      <c r="L2287" s="18">
        <v>46082</v>
      </c>
      <c r="M2287" s="49">
        <v>0.625</v>
      </c>
      <c r="N2287" s="18">
        <v>46083</v>
      </c>
      <c r="O2287" s="56">
        <v>0.5</v>
      </c>
      <c r="P2287" s="31" t="str">
        <f>TEXT($L2287, "dddd")</f>
        <v>Sunday</v>
      </c>
      <c r="Q2287" s="39" t="s">
        <v>111</v>
      </c>
      <c r="R2287" s="39">
        <v>1312</v>
      </c>
      <c r="S2287" s="1" t="str">
        <f>IF(OR(MONTH(L2287)=12, MONTH(L2287)&lt;=5), "Dry Season", "Wet Season")</f>
        <v>Dry Season</v>
      </c>
      <c r="T2287" s="1">
        <v>1</v>
      </c>
      <c r="U2287" s="1">
        <v>0</v>
      </c>
      <c r="V2287" s="1">
        <v>1</v>
      </c>
      <c r="W2287" s="2">
        <f>IF(ISNUMBER(SEARCH("N/A", X2287)), 0, 1)</f>
        <v>0</v>
      </c>
      <c r="X2287" s="1" t="s">
        <v>44</v>
      </c>
      <c r="Y2287" s="1"/>
      <c r="Z2287" s="1"/>
      <c r="AA2287" s="11" cm="1">
        <f t="array" ref="AA2287">IF(ISBLANK(Y2287), 0, VINCentyInvDistance(F2287,G2287,Y2287,Z2287))</f>
        <v>0</v>
      </c>
      <c r="AB2287" s="1">
        <v>0</v>
      </c>
      <c r="AC2287" s="1">
        <v>0</v>
      </c>
      <c r="AD2287" s="1">
        <v>0</v>
      </c>
      <c r="AE2287" s="1">
        <v>664</v>
      </c>
      <c r="AF2287" s="1">
        <v>1</v>
      </c>
      <c r="AG2287" s="1" t="str">
        <f>TRIM(MID(SUBSTITUTE($H2287,",",REPT(" ",200)),(LEN($H2287)-LEN(SUBSTITUTE($H2287,",",""))-4)*200+1,200))</f>
        <v>Basdiot</v>
      </c>
      <c r="AH2287" s="1" t="str">
        <f>TRIM(MID(SUBSTITUTE($H2287,",",REPT(" ",200)),(LEN($H2287)-LEN(SUBSTITUTE($H2287,",",""))-3)*200+1,200))</f>
        <v>Cebu</v>
      </c>
      <c r="AI2287" s="1" t="str">
        <f>TRIM(MID(SUBSTITUTE($H2287,",",REPT(" ",200)),(LEN($H2287)-LEN(SUBSTITUTE($H2287,",",""))-2)*200+1,200))</f>
        <v>Central Visayas</v>
      </c>
      <c r="AJ2287" s="1" t="str">
        <f>TRIM(MID(SUBSTITUTE($H2287,",",REPT(" ",200)),(LEN($H2287)-LEN(SUBSTITUTE($H2287,",",""))-0)*200+1,200))</f>
        <v>Philippines</v>
      </c>
      <c r="AL2287" s="2">
        <v>0</v>
      </c>
      <c r="AM2287" s="1"/>
    </row>
    <row r="2288" spans="1:39" ht="12.75" customHeight="1">
      <c r="A2288" s="1"/>
      <c r="B2288" s="1" t="s">
        <v>9643</v>
      </c>
      <c r="C2288" s="1" t="s">
        <v>9644</v>
      </c>
      <c r="D2288" s="3" t="str">
        <f ca="1">IFERROR(__xludf.DUMMYFUNCTION("PROPER(REGEXEXTRACT(B2571, ""(?:https?:\/\/)?(?:www\.)?([a-zA-Z0-9-]+)\.""))"),"Skyscanner")</f>
        <v>Skyscanner</v>
      </c>
      <c r="E2288" s="1" t="s">
        <v>9645</v>
      </c>
      <c r="F2288" s="1">
        <v>10.31772</v>
      </c>
      <c r="G2288" s="1">
        <v>123.90693</v>
      </c>
      <c r="H2288" s="1" t="s">
        <v>9646</v>
      </c>
      <c r="I2288" s="1" t="s">
        <v>4967</v>
      </c>
      <c r="J2288" s="1">
        <f>IF(K2288="URBAN",1,IF(K2288="SUBURBAN",2,IF(K2288="RURAL",3,"")))</f>
        <v>2</v>
      </c>
      <c r="K2288" s="1" t="s">
        <v>84</v>
      </c>
      <c r="L2288" s="18">
        <v>46082</v>
      </c>
      <c r="M2288" s="49">
        <v>0.54166666666666663</v>
      </c>
      <c r="N2288" s="18">
        <v>46083</v>
      </c>
      <c r="O2288" s="56">
        <v>0.5</v>
      </c>
      <c r="P2288" s="31" t="str">
        <f>TEXT($L2288, "dddd")</f>
        <v>Sunday</v>
      </c>
      <c r="Q2288" s="39" t="s">
        <v>111</v>
      </c>
      <c r="R2288" s="39">
        <v>4345</v>
      </c>
      <c r="S2288" s="1" t="str">
        <f>IF(OR(MONTH(L2288)=12, MONTH(L2288)&lt;=5), "Dry Season", "Wet Season")</f>
        <v>Dry Season</v>
      </c>
      <c r="T2288" s="1">
        <v>1</v>
      </c>
      <c r="U2288" s="1">
        <v>1</v>
      </c>
      <c r="V2288" s="1">
        <v>0</v>
      </c>
      <c r="W2288" s="2">
        <f>IF(ISNUMBER(SEARCH("N/A", X2288)), 0, 1)</f>
        <v>1</v>
      </c>
      <c r="X2288" s="1" t="s">
        <v>9647</v>
      </c>
      <c r="Y2288" s="1">
        <v>14.121695600000001</v>
      </c>
      <c r="Z2288" s="1">
        <v>122.9459274</v>
      </c>
      <c r="AA2288" s="11" cm="1">
        <f t="array" ref="AA2288">IF(ISBLANK(Y2288), 0, VINCentyInvDistance(F2288,G2288,Y2288,Z2288))</f>
        <v>433605.31054392253</v>
      </c>
      <c r="AB2288" s="1">
        <v>1</v>
      </c>
      <c r="AC2288" s="1">
        <v>0</v>
      </c>
      <c r="AD2288" s="1">
        <v>0</v>
      </c>
      <c r="AE2288" s="1">
        <v>2100</v>
      </c>
      <c r="AF2288" s="1">
        <v>1</v>
      </c>
      <c r="AG2288" s="1" t="s">
        <v>9648</v>
      </c>
      <c r="AH2288" s="1" t="s">
        <v>9649</v>
      </c>
      <c r="AI2288" s="1" t="str">
        <f>TRIM(MID(SUBSTITUTE($H2288,",",REPT(" ",200)),(LEN($H2288)-LEN(SUBSTITUTE($H2288,",",""))-2)*200+1,200))</f>
        <v>Central Visayas</v>
      </c>
      <c r="AJ2288" s="1" t="s">
        <v>55</v>
      </c>
      <c r="AK2288" t="s">
        <v>17319</v>
      </c>
      <c r="AL2288" s="2">
        <v>0</v>
      </c>
      <c r="AM2288" s="1"/>
    </row>
    <row r="2289" spans="1:39" ht="12.75" customHeight="1">
      <c r="A2289" s="1"/>
      <c r="B2289" s="1" t="s">
        <v>1782</v>
      </c>
      <c r="C2289" s="1" t="s">
        <v>9665</v>
      </c>
      <c r="D2289" s="3" t="str">
        <f ca="1">IFERROR(__xludf.DUMMYFUNCTION("PROPER(REGEXEXTRACT(B2575, ""(?:https?:\/\/)?(?:www\.)?([a-zA-Z0-9-]+)\.""))"),"Skyscanner")</f>
        <v>Skyscanner</v>
      </c>
      <c r="E2289" s="1" t="s">
        <v>9666</v>
      </c>
      <c r="F2289" s="1">
        <v>14.132110000000001</v>
      </c>
      <c r="G2289" s="1">
        <v>121.00559</v>
      </c>
      <c r="H2289" s="1" t="s">
        <v>1785</v>
      </c>
      <c r="I2289" s="1" t="s">
        <v>1300</v>
      </c>
      <c r="J2289" s="1">
        <f>IF(K2289="URBAN",1,IF(K2289="SUBURBAN",2,IF(K2289="RURAL",3,"")))</f>
        <v>2</v>
      </c>
      <c r="K2289" s="1" t="s">
        <v>84</v>
      </c>
      <c r="L2289" s="18">
        <v>46082</v>
      </c>
      <c r="M2289" s="49">
        <v>0.58333333333333337</v>
      </c>
      <c r="N2289" s="18">
        <v>46083</v>
      </c>
      <c r="O2289" s="56">
        <v>0.5</v>
      </c>
      <c r="P2289" s="31" t="str">
        <f>TEXT($L2289, "dddd")</f>
        <v>Sunday</v>
      </c>
      <c r="Q2289" s="39" t="s">
        <v>111</v>
      </c>
      <c r="R2289" s="39">
        <v>1470</v>
      </c>
      <c r="S2289" s="1" t="str">
        <f>IF(OR(MONTH(L2289)=12, MONTH(L2289)&lt;=5), "Dry Season", "Wet Season")</f>
        <v>Dry Season</v>
      </c>
      <c r="T2289" s="1">
        <v>1</v>
      </c>
      <c r="U2289" s="1">
        <v>0</v>
      </c>
      <c r="V2289" s="1">
        <v>0</v>
      </c>
      <c r="W2289" s="2">
        <f>IF(ISNUMBER(SEARCH("N/A", X2289)), 0, 1)</f>
        <v>0</v>
      </c>
      <c r="X2289" s="1" t="s">
        <v>44</v>
      </c>
      <c r="Y2289" s="1"/>
      <c r="Z2289" s="1"/>
      <c r="AA2289" s="11" cm="1">
        <f t="array" ref="AA2289">IF(ISBLANK(Y2289), 0, VINCentyInvDistance(F2289,G2289,Y2289,Z2289))</f>
        <v>0</v>
      </c>
      <c r="AB2289" s="1">
        <v>0</v>
      </c>
      <c r="AC2289" s="1">
        <v>7.8</v>
      </c>
      <c r="AD2289" s="1">
        <v>3.7</v>
      </c>
      <c r="AE2289" s="1">
        <v>509</v>
      </c>
      <c r="AF2289" s="1">
        <v>1</v>
      </c>
      <c r="AG2289" s="1" t="s">
        <v>1729</v>
      </c>
      <c r="AH2289" s="1" t="s">
        <v>1730</v>
      </c>
      <c r="AI2289" s="1"/>
      <c r="AJ2289" s="1" t="s">
        <v>55</v>
      </c>
      <c r="AK2289" t="s">
        <v>16603</v>
      </c>
      <c r="AL2289" s="1">
        <v>3</v>
      </c>
      <c r="AM2289" s="1" t="s">
        <v>1786</v>
      </c>
    </row>
    <row r="2290" spans="1:39" ht="12.75" customHeight="1">
      <c r="A2290" s="1"/>
      <c r="B2290" s="1" t="s">
        <v>9671</v>
      </c>
      <c r="C2290" s="1" t="s">
        <v>9672</v>
      </c>
      <c r="D2290" s="3" t="str">
        <f ca="1">IFERROR(__xludf.DUMMYFUNCTION("PROPER(REGEXEXTRACT(B2577, ""(?:https?:\/\/)?(?:www\.)?([a-zA-Z0-9-]+)\.""))"),"Google")</f>
        <v>Google</v>
      </c>
      <c r="E2290" s="1" t="s">
        <v>9673</v>
      </c>
      <c r="F2290" s="1">
        <v>9.9471500000000006</v>
      </c>
      <c r="G2290" s="1">
        <v>123.36655</v>
      </c>
      <c r="H2290" s="1" t="s">
        <v>9670</v>
      </c>
      <c r="I2290" s="1" t="s">
        <v>2622</v>
      </c>
      <c r="J2290" s="1">
        <f>IF(K2290="URBAN",1,IF(K2290="SUBURBAN",2,IF(K2290="RURAL",3,"")))</f>
        <v>2</v>
      </c>
      <c r="K2290" s="1" t="s">
        <v>84</v>
      </c>
      <c r="L2290" s="18">
        <v>46082</v>
      </c>
      <c r="M2290" s="49">
        <v>0.625</v>
      </c>
      <c r="N2290" s="18">
        <v>46083</v>
      </c>
      <c r="O2290" s="56">
        <v>0.5</v>
      </c>
      <c r="P2290" s="31" t="str">
        <f>TEXT($L2290, "dddd")</f>
        <v>Sunday</v>
      </c>
      <c r="Q2290" s="39" t="s">
        <v>111</v>
      </c>
      <c r="R2290" s="39">
        <v>16318</v>
      </c>
      <c r="S2290" s="1" t="str">
        <f>IF(OR(MONTH(L2290)=12, MONTH(L2290)&lt;=5), "Dry Season", "Wet Season")</f>
        <v>Dry Season</v>
      </c>
      <c r="T2290" s="1">
        <v>1</v>
      </c>
      <c r="U2290" s="1">
        <v>0</v>
      </c>
      <c r="V2290" s="1">
        <v>0</v>
      </c>
      <c r="W2290" s="2">
        <f>IF(ISNUMBER(SEARCH("N/A", X2290)), 0, 1)</f>
        <v>0</v>
      </c>
      <c r="X2290" s="1" t="s">
        <v>44</v>
      </c>
      <c r="Y2290" s="1"/>
      <c r="Z2290" s="1"/>
      <c r="AA2290" s="11" cm="1">
        <f t="array" ref="AA2290">IF(ISBLANK(Y2290), 0, VINCentyInvDistance(F2290,G2290,Y2290,Z2290))</f>
        <v>0</v>
      </c>
      <c r="AB2290" s="1">
        <v>0</v>
      </c>
      <c r="AC2290" s="1">
        <v>7.8</v>
      </c>
      <c r="AD2290" s="1">
        <v>0</v>
      </c>
      <c r="AE2290" s="1">
        <v>253</v>
      </c>
      <c r="AF2290" s="1">
        <v>1</v>
      </c>
      <c r="AG2290" s="1" t="s">
        <v>731</v>
      </c>
      <c r="AH2290" s="1" t="s">
        <v>731</v>
      </c>
      <c r="AI2290" s="1"/>
      <c r="AJ2290" s="1" t="s">
        <v>55</v>
      </c>
      <c r="AL2290" s="1">
        <v>1</v>
      </c>
      <c r="AM2290" s="1" t="s">
        <v>9674</v>
      </c>
    </row>
    <row r="2291" spans="1:39" ht="12.75" customHeight="1">
      <c r="A2291" s="1"/>
      <c r="B2291" s="1" t="s">
        <v>9699</v>
      </c>
      <c r="C2291" s="1" t="s">
        <v>9700</v>
      </c>
      <c r="D2291" s="3" t="str">
        <f ca="1">IFERROR(__xludf.DUMMYFUNCTION("PROPER(REGEXEXTRACT(B2583, ""(?:https?:\/\/)?(?:www\.)?([a-zA-Z0-9-]+)\.""))"),"Google")</f>
        <v>Google</v>
      </c>
      <c r="E2291" s="1" t="s">
        <v>9701</v>
      </c>
      <c r="F2291" s="1">
        <v>14.17102</v>
      </c>
      <c r="G2291" s="1">
        <v>121.20668000000001</v>
      </c>
      <c r="H2291" s="1" t="s">
        <v>9698</v>
      </c>
      <c r="I2291" s="1" t="s">
        <v>1300</v>
      </c>
      <c r="J2291" s="1">
        <f>IF(K2291="URBAN",1,IF(K2291="SUBURBAN",2,IF(K2291="RURAL",3,"")))</f>
        <v>2</v>
      </c>
      <c r="K2291" s="1" t="s">
        <v>84</v>
      </c>
      <c r="L2291" s="18">
        <v>46082</v>
      </c>
      <c r="M2291" s="49">
        <v>0.625</v>
      </c>
      <c r="N2291" s="18">
        <v>46083</v>
      </c>
      <c r="O2291" s="56">
        <v>0.5</v>
      </c>
      <c r="P2291" s="31" t="str">
        <f>TEXT($L2291, "dddd")</f>
        <v>Sunday</v>
      </c>
      <c r="Q2291" s="39" t="s">
        <v>323</v>
      </c>
      <c r="R2291" s="39">
        <v>12000</v>
      </c>
      <c r="S2291" s="1" t="str">
        <f>IF(OR(MONTH(L2291)=12, MONTH(L2291)&lt;=5), "Dry Season", "Wet Season")</f>
        <v>Dry Season</v>
      </c>
      <c r="T2291" s="1">
        <v>1</v>
      </c>
      <c r="U2291" s="1">
        <v>0</v>
      </c>
      <c r="V2291" s="1">
        <v>1</v>
      </c>
      <c r="W2291" s="2">
        <f>IF(ISNUMBER(SEARCH("N/A", X2291)), 0, 1)</f>
        <v>0</v>
      </c>
      <c r="X2291" s="1" t="s">
        <v>44</v>
      </c>
      <c r="Y2291" s="1"/>
      <c r="Z2291" s="1"/>
      <c r="AA2291" s="11" cm="1">
        <f t="array" ref="AA2291">IF(ISBLANK(Y2291), 0, VINCentyInvDistance(F2291,G2291,Y2291,Z2291))</f>
        <v>0</v>
      </c>
      <c r="AB2291" s="1">
        <v>0</v>
      </c>
      <c r="AC2291" s="1">
        <v>0</v>
      </c>
      <c r="AD2291" s="1">
        <v>0</v>
      </c>
      <c r="AE2291" s="1">
        <v>445</v>
      </c>
      <c r="AF2291" s="1">
        <v>1</v>
      </c>
      <c r="AG2291" s="1" t="s">
        <v>9702</v>
      </c>
      <c r="AH2291" s="1" t="s">
        <v>143</v>
      </c>
      <c r="AI2291" s="1" t="str">
        <f>TRIM(MID(SUBSTITUTE($H2291,",",REPT(" ",200)),(LEN($H2291)-LEN(SUBSTITUTE($H2291,",",""))-2)*200+1,200))</f>
        <v>Calabarzon</v>
      </c>
      <c r="AJ2291" s="1" t="s">
        <v>55</v>
      </c>
      <c r="AL2291" s="2">
        <v>0</v>
      </c>
      <c r="AM2291" s="1" t="s">
        <v>9703</v>
      </c>
    </row>
    <row r="2292" spans="1:39" ht="12.75" customHeight="1">
      <c r="A2292" s="1"/>
      <c r="B2292" s="1" t="s">
        <v>9718</v>
      </c>
      <c r="C2292" s="1" t="s">
        <v>9719</v>
      </c>
      <c r="D2292" s="3" t="str">
        <f ca="1">IFERROR(__xludf.DUMMYFUNCTION("PROPER(REGEXEXTRACT(B2587, ""(?:https?:\/\/)?(?:www\.)?([a-zA-Z0-9-]+)\.""))"),"Agoda")</f>
        <v>Agoda</v>
      </c>
      <c r="E2292" s="1" t="s">
        <v>9720</v>
      </c>
      <c r="F2292" s="1">
        <v>11.208888</v>
      </c>
      <c r="G2292" s="1">
        <v>119.4188631</v>
      </c>
      <c r="H2292" s="1" t="s">
        <v>3392</v>
      </c>
      <c r="I2292" s="1" t="s">
        <v>1300</v>
      </c>
      <c r="J2292" s="1">
        <f>IF(K2292="URBAN",1,IF(K2292="SUBURBAN",2,IF(K2292="RURAL",3,"")))</f>
        <v>2</v>
      </c>
      <c r="K2292" s="1" t="s">
        <v>84</v>
      </c>
      <c r="L2292" s="18">
        <v>46082</v>
      </c>
      <c r="M2292" s="49">
        <v>0.625</v>
      </c>
      <c r="N2292" s="18">
        <v>46083</v>
      </c>
      <c r="O2292" s="56">
        <v>0.5</v>
      </c>
      <c r="P2292" s="31" t="str">
        <f>TEXT($L2292, "dddd")</f>
        <v>Sunday</v>
      </c>
      <c r="Q2292" s="39" t="s">
        <v>1090</v>
      </c>
      <c r="R2292" s="39">
        <v>10000</v>
      </c>
      <c r="S2292" s="1" t="str">
        <f>IF(OR(MONTH(L2292)=12, MONTH(L2292)&lt;=5), "Dry Season", "Wet Season")</f>
        <v>Dry Season</v>
      </c>
      <c r="T2292" s="1">
        <v>1</v>
      </c>
      <c r="U2292" s="1">
        <v>0</v>
      </c>
      <c r="V2292" s="1">
        <v>0</v>
      </c>
      <c r="W2292" s="2">
        <f>IF(ISNUMBER(SEARCH("N/A", X2292)), 0, 1)</f>
        <v>0</v>
      </c>
      <c r="X2292" s="1" t="s">
        <v>44</v>
      </c>
      <c r="Y2292" s="1"/>
      <c r="Z2292" s="1"/>
      <c r="AA2292" s="11" cm="1">
        <f t="array" ref="AA2292">IF(ISBLANK(Y2292), 0, VINCentyInvDistance(F2292,G2292,Y2292,Z2292))</f>
        <v>0</v>
      </c>
      <c r="AB2292" s="1">
        <v>0</v>
      </c>
      <c r="AC2292" s="1">
        <v>0</v>
      </c>
      <c r="AD2292" s="1">
        <v>0</v>
      </c>
      <c r="AE2292" s="1">
        <v>327</v>
      </c>
      <c r="AF2292" s="1">
        <v>1</v>
      </c>
      <c r="AG2292" s="1" t="str">
        <f>TRIM(MID(SUBSTITUTE($H2292,",",REPT(" ",200)),(LEN($H2292)-LEN(SUBSTITUTE($H2292,",",""))-4)*200+1,200))</f>
        <v>El Nido</v>
      </c>
      <c r="AH2292" s="1" t="str">
        <f>TRIM(MID(SUBSTITUTE($H2292,",",REPT(" ",200)),(LEN($H2292)-LEN(SUBSTITUTE($H2292,",",""))-3)*200+1,200))</f>
        <v>Palawan</v>
      </c>
      <c r="AI2292" s="1" t="str">
        <f>TRIM(MID(SUBSTITUTE($H2292,",",REPT(" ",200)),(LEN($H2292)-LEN(SUBSTITUTE($H2292,",",""))-2)*200+1,200))</f>
        <v>Mimaropa</v>
      </c>
      <c r="AJ2292" s="1" t="str">
        <f>TRIM(MID(SUBSTITUTE($H2292,",",REPT(" ",200)),(LEN($H2292)-LEN(SUBSTITUTE($H2292,",",""))-0)*200+1,200))</f>
        <v>Philippines</v>
      </c>
      <c r="AL2292" s="2">
        <v>0</v>
      </c>
      <c r="AM2292" s="1"/>
    </row>
    <row r="2293" spans="1:39" ht="12.75" customHeight="1">
      <c r="A2293" s="1"/>
      <c r="B2293" s="1" t="s">
        <v>9732</v>
      </c>
      <c r="C2293" s="1" t="s">
        <v>9733</v>
      </c>
      <c r="D2293" s="3" t="str">
        <f ca="1">IFERROR(__xludf.DUMMYFUNCTION("PROPER(REGEXEXTRACT(B2590, ""(?:https?:\/\/)?(?:www\.)?([a-zA-Z0-9-]+)\.""))"),"Skyscanner")</f>
        <v>Skyscanner</v>
      </c>
      <c r="E2293" s="1" t="s">
        <v>9734</v>
      </c>
      <c r="F2293" s="1">
        <v>14.385960000000001</v>
      </c>
      <c r="G2293" s="1">
        <v>120.97904</v>
      </c>
      <c r="H2293" s="1" t="s">
        <v>9729</v>
      </c>
      <c r="I2293" s="1" t="s">
        <v>1300</v>
      </c>
      <c r="J2293" s="1">
        <f>IF(K2293="URBAN",1,IF(K2293="SUBURBAN",2,IF(K2293="RURAL",3,"")))</f>
        <v>2</v>
      </c>
      <c r="K2293" s="1" t="s">
        <v>84</v>
      </c>
      <c r="L2293" s="18">
        <v>46082</v>
      </c>
      <c r="M2293" s="49">
        <v>0.58333333333333337</v>
      </c>
      <c r="N2293" s="18">
        <v>46083</v>
      </c>
      <c r="O2293" s="56">
        <v>0.5</v>
      </c>
      <c r="P2293" s="31" t="str">
        <f>TEXT($L2293, "dddd")</f>
        <v>Sunday</v>
      </c>
      <c r="Q2293" s="39" t="s">
        <v>111</v>
      </c>
      <c r="R2293" s="39">
        <v>1794</v>
      </c>
      <c r="S2293" s="1" t="str">
        <f>IF(OR(MONTH(L2293)=12, MONTH(L2293)&lt;=5), "Dry Season", "Wet Season")</f>
        <v>Dry Season</v>
      </c>
      <c r="T2293" s="1">
        <v>1</v>
      </c>
      <c r="U2293" s="1">
        <v>0</v>
      </c>
      <c r="V2293" s="1">
        <v>0</v>
      </c>
      <c r="W2293" s="2">
        <f>IF(ISNUMBER(SEARCH("N/A", X2293)), 0, 1)</f>
        <v>0</v>
      </c>
      <c r="X2293" s="1" t="s">
        <v>44</v>
      </c>
      <c r="Y2293" s="1"/>
      <c r="Z2293" s="1"/>
      <c r="AA2293" s="11" cm="1">
        <f t="array" ref="AA2293">IF(ISBLANK(Y2293), 0, VINCentyInvDistance(F2293,G2293,Y2293,Z2293))</f>
        <v>0</v>
      </c>
      <c r="AB2293" s="1">
        <v>0</v>
      </c>
      <c r="AC2293" s="1">
        <v>0</v>
      </c>
      <c r="AD2293" s="1">
        <v>0</v>
      </c>
      <c r="AE2293" s="1">
        <v>92</v>
      </c>
      <c r="AF2293" s="1">
        <v>1</v>
      </c>
      <c r="AG2293" s="1" t="s">
        <v>9735</v>
      </c>
      <c r="AH2293" s="1" t="s">
        <v>1730</v>
      </c>
      <c r="AI2293" s="1" t="str">
        <f>TRIM(MID(SUBSTITUTE($H2293,",",REPT(" ",200)),(LEN($H2293)-LEN(SUBSTITUTE($H2293,",",""))-2)*200+1,200))</f>
        <v>Calabarzon</v>
      </c>
      <c r="AJ2293" s="1" t="s">
        <v>55</v>
      </c>
      <c r="AK2293" t="s">
        <v>17327</v>
      </c>
      <c r="AL2293" s="2">
        <v>0</v>
      </c>
      <c r="AM2293" s="1" t="s">
        <v>9736</v>
      </c>
    </row>
    <row r="2294" spans="1:39" ht="12.75" customHeight="1">
      <c r="A2294" s="1"/>
      <c r="B2294" s="1" t="s">
        <v>9748</v>
      </c>
      <c r="C2294" s="1" t="s">
        <v>9749</v>
      </c>
      <c r="D2294" s="3" t="str">
        <f ca="1">IFERROR(__xludf.DUMMYFUNCTION("PROPER(REGEXEXTRACT(B2593, ""(?:https?:\/\/)?(?:www\.)?([a-zA-Z0-9-]+)\.""))"),"Skyscanner")</f>
        <v>Skyscanner</v>
      </c>
      <c r="E2294" s="1" t="s">
        <v>9750</v>
      </c>
      <c r="F2294" s="1">
        <v>9.7400699999999993</v>
      </c>
      <c r="G2294" s="1">
        <v>118.74271</v>
      </c>
      <c r="H2294" s="1" t="s">
        <v>9751</v>
      </c>
      <c r="I2294" s="1" t="s">
        <v>1300</v>
      </c>
      <c r="J2294" s="1">
        <f>IF(K2294="URBAN",1,IF(K2294="SUBURBAN",2,IF(K2294="RURAL",3,"")))</f>
        <v>2</v>
      </c>
      <c r="K2294" s="1" t="s">
        <v>84</v>
      </c>
      <c r="L2294" s="18">
        <v>46082</v>
      </c>
      <c r="M2294" s="49">
        <v>0.58333333333333337</v>
      </c>
      <c r="N2294" s="18">
        <v>46083</v>
      </c>
      <c r="O2294" s="56">
        <v>0.5</v>
      </c>
      <c r="P2294" s="31" t="str">
        <f>TEXT($L2294, "dddd")</f>
        <v>Sunday</v>
      </c>
      <c r="Q2294" s="39" t="s">
        <v>111</v>
      </c>
      <c r="R2294" s="39">
        <v>1473</v>
      </c>
      <c r="S2294" s="1" t="str">
        <f>IF(OR(MONTH(L2294)=12, MONTH(L2294)&lt;=5), "Dry Season", "Wet Season")</f>
        <v>Dry Season</v>
      </c>
      <c r="T2294" s="1">
        <v>1</v>
      </c>
      <c r="U2294" s="1">
        <v>0</v>
      </c>
      <c r="V2294" s="1">
        <v>0</v>
      </c>
      <c r="W2294" s="2">
        <f>IF(ISNUMBER(SEARCH("N/A", X2294)), 0, 1)</f>
        <v>0</v>
      </c>
      <c r="X2294" s="1" t="s">
        <v>44</v>
      </c>
      <c r="Y2294" s="1"/>
      <c r="Z2294" s="1"/>
      <c r="AA2294" s="11" cm="1">
        <f t="array" ref="AA2294">IF(ISBLANK(Y2294), 0, VINCentyInvDistance(F2294,G2294,Y2294,Z2294))</f>
        <v>0</v>
      </c>
      <c r="AB2294" s="1">
        <v>0</v>
      </c>
      <c r="AC2294" s="1">
        <v>10</v>
      </c>
      <c r="AD2294" s="1">
        <v>3.5</v>
      </c>
      <c r="AE2294" s="1">
        <v>1</v>
      </c>
      <c r="AF2294" s="1">
        <v>1</v>
      </c>
      <c r="AG2294" s="1" t="s">
        <v>9702</v>
      </c>
      <c r="AH2294" s="1" t="s">
        <v>143</v>
      </c>
      <c r="AI2294" s="1" t="str">
        <f>TRIM(MID(SUBSTITUTE($H2294,",",REPT(" ",200)),(LEN($H2294)-LEN(SUBSTITUTE($H2294,",",""))-2)*200+1,200))</f>
        <v>Mimaropa</v>
      </c>
      <c r="AJ2294" s="1" t="s">
        <v>55</v>
      </c>
      <c r="AK2294" t="s">
        <v>1181</v>
      </c>
      <c r="AL2294" s="2">
        <v>0</v>
      </c>
      <c r="AM2294" s="1"/>
    </row>
    <row r="2295" spans="1:39" ht="12.75" customHeight="1">
      <c r="A2295" s="1"/>
      <c r="B2295" s="1" t="s">
        <v>9759</v>
      </c>
      <c r="C2295" s="1" t="s">
        <v>9760</v>
      </c>
      <c r="D2295" s="3" t="str">
        <f ca="1">IFERROR(__xludf.DUMMYFUNCTION("PROPER(REGEXEXTRACT(B2596, ""(?:https?:\/\/)?(?:www\.)?([a-zA-Z0-9-]+)\.""))"),"Skyscanner")</f>
        <v>Skyscanner</v>
      </c>
      <c r="E2295" s="1" t="s">
        <v>9761</v>
      </c>
      <c r="F2295" s="1">
        <v>11.95471</v>
      </c>
      <c r="G2295" s="1">
        <v>121.94063</v>
      </c>
      <c r="H2295" s="1" t="s">
        <v>9758</v>
      </c>
      <c r="I2295" s="1" t="s">
        <v>1211</v>
      </c>
      <c r="J2295" s="1">
        <f>IF(K2295="URBAN",1,IF(K2295="SUBURBAN",2,IF(K2295="RURAL",3,"")))</f>
        <v>2</v>
      </c>
      <c r="K2295" s="1" t="s">
        <v>84</v>
      </c>
      <c r="L2295" s="18">
        <v>46082</v>
      </c>
      <c r="M2295" s="49">
        <v>0.58333333333333337</v>
      </c>
      <c r="N2295" s="18">
        <v>46083</v>
      </c>
      <c r="O2295" s="56">
        <v>0.45833333333333331</v>
      </c>
      <c r="P2295" s="31" t="str">
        <f>TEXT($L2295, "dddd")</f>
        <v>Sunday</v>
      </c>
      <c r="Q2295" s="39" t="s">
        <v>1266</v>
      </c>
      <c r="R2295" s="39">
        <v>786</v>
      </c>
      <c r="S2295" s="1" t="str">
        <f>IF(OR(MONTH(L2295)=12, MONTH(L2295)&lt;=5), "Dry Season", "Wet Season")</f>
        <v>Dry Season</v>
      </c>
      <c r="T2295" s="1">
        <v>1</v>
      </c>
      <c r="U2295" s="1">
        <v>1</v>
      </c>
      <c r="V2295" s="1">
        <v>1</v>
      </c>
      <c r="W2295" s="2">
        <f>IF(ISNUMBER(SEARCH("N/A", X2295)), 0, 1)</f>
        <v>0</v>
      </c>
      <c r="X2295" s="1" t="s">
        <v>44</v>
      </c>
      <c r="Y2295" s="1"/>
      <c r="Z2295" s="1"/>
      <c r="AA2295" s="11" cm="1">
        <f t="array" ref="AA2295">IF(ISBLANK(Y2295), 0, VINCentyInvDistance(F2295,G2295,Y2295,Z2295))</f>
        <v>0</v>
      </c>
      <c r="AB2295" s="1">
        <v>0</v>
      </c>
      <c r="AC2295" s="1">
        <v>8.6</v>
      </c>
      <c r="AD2295" s="1">
        <v>4.2</v>
      </c>
      <c r="AE2295" s="1">
        <v>60</v>
      </c>
      <c r="AF2295" s="1">
        <v>1</v>
      </c>
      <c r="AG2295" s="1" t="s">
        <v>4814</v>
      </c>
      <c r="AH2295" s="1" t="s">
        <v>4815</v>
      </c>
      <c r="AI2295" s="1"/>
      <c r="AJ2295" s="1" t="s">
        <v>55</v>
      </c>
      <c r="AK2295" t="s">
        <v>17329</v>
      </c>
      <c r="AL2295" s="1">
        <v>2</v>
      </c>
      <c r="AM2295" s="1" t="s">
        <v>9762</v>
      </c>
    </row>
    <row r="2296" spans="1:39" ht="12.75" customHeight="1">
      <c r="A2296" s="1"/>
      <c r="B2296" s="1" t="s">
        <v>9763</v>
      </c>
      <c r="C2296" s="1" t="s">
        <v>9764</v>
      </c>
      <c r="D2296" s="3" t="str">
        <f ca="1">IFERROR(__xludf.DUMMYFUNCTION("PROPER(REGEXEXTRACT(B2597, ""(?:https?:\/\/)?(?:www\.)?([a-zA-Z0-9-]+)\.""))"),"Skyscanner")</f>
        <v>Skyscanner</v>
      </c>
      <c r="E2296" s="1" t="s">
        <v>9765</v>
      </c>
      <c r="F2296" s="1">
        <v>10.323700000000001</v>
      </c>
      <c r="G2296" s="1">
        <v>123.91191000000001</v>
      </c>
      <c r="H2296" s="1" t="s">
        <v>9766</v>
      </c>
      <c r="I2296" s="1" t="s">
        <v>41</v>
      </c>
      <c r="J2296" s="1">
        <f>IF(K2296="URBAN",1,IF(K2296="SUBURBAN",2,IF(K2296="RURAL",3,"")))</f>
        <v>2</v>
      </c>
      <c r="K2296" s="1" t="s">
        <v>84</v>
      </c>
      <c r="L2296" s="18">
        <v>46082</v>
      </c>
      <c r="M2296" s="49">
        <v>0.58333333333333337</v>
      </c>
      <c r="N2296" s="18">
        <v>46083</v>
      </c>
      <c r="O2296" s="56">
        <v>0.5</v>
      </c>
      <c r="P2296" s="31" t="str">
        <f>TEXT($L2296, "dddd")</f>
        <v>Sunday</v>
      </c>
      <c r="Q2296" s="39" t="s">
        <v>111</v>
      </c>
      <c r="R2296" s="39">
        <v>3800</v>
      </c>
      <c r="S2296" s="1" t="str">
        <f>IF(OR(MONTH(L2296)=12, MONTH(L2296)&lt;=5), "Dry Season", "Wet Season")</f>
        <v>Dry Season</v>
      </c>
      <c r="T2296" s="1">
        <v>1</v>
      </c>
      <c r="U2296" s="1">
        <v>1</v>
      </c>
      <c r="V2296" s="1">
        <v>0</v>
      </c>
      <c r="W2296" s="2">
        <f>IF(ISNUMBER(SEARCH("N/A", X2296)), 0, 1)</f>
        <v>0</v>
      </c>
      <c r="X2296" s="1" t="s">
        <v>44</v>
      </c>
      <c r="Y2296" s="1"/>
      <c r="Z2296" s="1"/>
      <c r="AA2296" s="11" cm="1">
        <f t="array" ref="AA2296">IF(ISBLANK(Y2296), 0, VINCentyInvDistance(F2296,G2296,Y2296,Z2296))</f>
        <v>0</v>
      </c>
      <c r="AB2296" s="1">
        <v>0</v>
      </c>
      <c r="AC2296" s="1">
        <v>9.1999999999999993</v>
      </c>
      <c r="AD2296" s="1">
        <v>4.5</v>
      </c>
      <c r="AE2296" s="1">
        <v>5</v>
      </c>
      <c r="AF2296" s="1">
        <v>1</v>
      </c>
      <c r="AG2296" s="1" t="s">
        <v>731</v>
      </c>
      <c r="AH2296" s="1" t="s">
        <v>731</v>
      </c>
      <c r="AI2296" s="1"/>
      <c r="AJ2296" s="1" t="s">
        <v>55</v>
      </c>
      <c r="AK2296" t="s">
        <v>17330</v>
      </c>
      <c r="AL2296" s="1">
        <v>3</v>
      </c>
      <c r="AM2296" s="1" t="s">
        <v>9767</v>
      </c>
    </row>
    <row r="2297" spans="1:39" ht="12.75" customHeight="1">
      <c r="A2297" s="1"/>
      <c r="B2297" s="1" t="s">
        <v>9768</v>
      </c>
      <c r="C2297" s="1" t="s">
        <v>9769</v>
      </c>
      <c r="D2297" s="3" t="str">
        <f ca="1">IFERROR(__xludf.DUMMYFUNCTION("PROPER(REGEXEXTRACT(B2598, ""(?:https?:\/\/)?(?:www\.)?([a-zA-Z0-9-]+)\.""))"),"Skyscanner")</f>
        <v>Skyscanner</v>
      </c>
      <c r="E2297" s="1" t="s">
        <v>9770</v>
      </c>
      <c r="F2297" s="1">
        <v>11.96447</v>
      </c>
      <c r="G2297" s="1">
        <v>121.92898</v>
      </c>
      <c r="H2297" s="1" t="s">
        <v>9771</v>
      </c>
      <c r="I2297" s="1" t="s">
        <v>1211</v>
      </c>
      <c r="J2297" s="1">
        <f>IF(K2297="URBAN",1,IF(K2297="SUBURBAN",2,IF(K2297="RURAL",3,"")))</f>
        <v>2</v>
      </c>
      <c r="K2297" s="1" t="s">
        <v>84</v>
      </c>
      <c r="L2297" s="18">
        <v>46082</v>
      </c>
      <c r="M2297" s="49">
        <v>0.625</v>
      </c>
      <c r="N2297" s="18">
        <v>46083</v>
      </c>
      <c r="O2297" s="56">
        <v>0.5</v>
      </c>
      <c r="P2297" s="31" t="str">
        <f>TEXT($L2297, "dddd")</f>
        <v>Sunday</v>
      </c>
      <c r="Q2297" s="39" t="s">
        <v>111</v>
      </c>
      <c r="R2297" s="39">
        <v>2341</v>
      </c>
      <c r="S2297" s="1" t="str">
        <f>IF(OR(MONTH(L2297)=12, MONTH(L2297)&lt;=5), "Dry Season", "Wet Season")</f>
        <v>Dry Season</v>
      </c>
      <c r="T2297" s="1">
        <v>1</v>
      </c>
      <c r="U2297" s="1">
        <v>1</v>
      </c>
      <c r="V2297" s="1">
        <v>0</v>
      </c>
      <c r="W2297" s="2">
        <f>IF(ISNUMBER(SEARCH("N/A", X2297)), 0, 1)</f>
        <v>0</v>
      </c>
      <c r="X2297" s="1" t="s">
        <v>44</v>
      </c>
      <c r="Y2297" s="1"/>
      <c r="Z2297" s="1"/>
      <c r="AA2297" s="11" cm="1">
        <f t="array" ref="AA2297">IF(ISBLANK(Y2297), 0, VINCentyInvDistance(F2297,G2297,Y2297,Z2297))</f>
        <v>0</v>
      </c>
      <c r="AB2297" s="1">
        <v>0</v>
      </c>
      <c r="AC2297" s="1">
        <v>8.8000000000000007</v>
      </c>
      <c r="AD2297" s="1">
        <v>4.3</v>
      </c>
      <c r="AE2297" s="1">
        <v>436</v>
      </c>
      <c r="AF2297" s="1">
        <v>1</v>
      </c>
      <c r="AG2297" s="1" t="s">
        <v>4814</v>
      </c>
      <c r="AH2297" s="1" t="s">
        <v>4815</v>
      </c>
      <c r="AI2297" s="1"/>
      <c r="AJ2297" s="1" t="s">
        <v>55</v>
      </c>
      <c r="AK2297" t="s">
        <v>17331</v>
      </c>
      <c r="AL2297" s="1">
        <v>4</v>
      </c>
      <c r="AM2297" s="1" t="s">
        <v>9772</v>
      </c>
    </row>
    <row r="2298" spans="1:39" ht="12.75" customHeight="1">
      <c r="A2298" s="1"/>
      <c r="B2298" s="1" t="s">
        <v>9777</v>
      </c>
      <c r="C2298" s="1" t="s">
        <v>9778</v>
      </c>
      <c r="D2298" s="3" t="str">
        <f ca="1">IFERROR(__xludf.DUMMYFUNCTION("PROPER(REGEXEXTRACT(B2600, ""(?:https?:\/\/)?(?:www\.)?([a-zA-Z0-9-]+)\.""))"),"Skyscanner")</f>
        <v>Skyscanner</v>
      </c>
      <c r="E2298" s="1" t="s">
        <v>9779</v>
      </c>
      <c r="F2298" s="1">
        <v>10.278568</v>
      </c>
      <c r="G2298" s="1">
        <v>123.9919</v>
      </c>
      <c r="H2298" s="1" t="s">
        <v>9776</v>
      </c>
      <c r="I2298" s="1" t="s">
        <v>2622</v>
      </c>
      <c r="J2298" s="1">
        <f>IF(K2298="URBAN",1,IF(K2298="SUBURBAN",2,IF(K2298="RURAL",3,"")))</f>
        <v>2</v>
      </c>
      <c r="K2298" s="1" t="s">
        <v>84</v>
      </c>
      <c r="L2298" s="18">
        <v>46082</v>
      </c>
      <c r="M2298" s="49">
        <v>0.625</v>
      </c>
      <c r="N2298" s="18">
        <v>46083</v>
      </c>
      <c r="O2298" s="56">
        <v>0.5</v>
      </c>
      <c r="P2298" s="31" t="str">
        <f>TEXT($L2298, "dddd")</f>
        <v>Sunday</v>
      </c>
      <c r="Q2298" s="39" t="s">
        <v>207</v>
      </c>
      <c r="R2298" s="39">
        <v>1530</v>
      </c>
      <c r="S2298" s="1" t="str">
        <f>IF(OR(MONTH(L2298)=12, MONTH(L2298)&lt;=5), "Dry Season", "Wet Season")</f>
        <v>Dry Season</v>
      </c>
      <c r="T2298" s="1">
        <v>1</v>
      </c>
      <c r="U2298" s="1">
        <v>0</v>
      </c>
      <c r="V2298" s="1">
        <v>0</v>
      </c>
      <c r="W2298" s="2">
        <f>IF(ISNUMBER(SEARCH("N/A", X2298)), 0, 1)</f>
        <v>0</v>
      </c>
      <c r="X2298" s="1" t="s">
        <v>44</v>
      </c>
      <c r="Y2298" s="1"/>
      <c r="Z2298" s="1"/>
      <c r="AA2298" s="11" cm="1">
        <f t="array" ref="AA2298">IF(ISBLANK(Y2298), 0, VINCentyInvDistance(F2298,G2298,Y2298,Z2298))</f>
        <v>0</v>
      </c>
      <c r="AB2298" s="1">
        <v>0</v>
      </c>
      <c r="AC2298" s="1">
        <v>8.1999999999999993</v>
      </c>
      <c r="AD2298" s="1">
        <v>4.5</v>
      </c>
      <c r="AE2298" s="1">
        <v>54</v>
      </c>
      <c r="AF2298" s="1">
        <v>1</v>
      </c>
      <c r="AG2298" s="1" t="s">
        <v>731</v>
      </c>
      <c r="AH2298" s="1" t="s">
        <v>731</v>
      </c>
      <c r="AI2298" s="1"/>
      <c r="AJ2298" s="1" t="s">
        <v>55</v>
      </c>
      <c r="AK2298" t="s">
        <v>17332</v>
      </c>
      <c r="AL2298" s="1">
        <v>4</v>
      </c>
      <c r="AM2298" s="1" t="s">
        <v>9780</v>
      </c>
    </row>
    <row r="2299" spans="1:39" ht="12.75" customHeight="1">
      <c r="A2299" s="1"/>
      <c r="B2299" s="1" t="s">
        <v>9781</v>
      </c>
      <c r="C2299" s="1" t="s">
        <v>9782</v>
      </c>
      <c r="D2299" s="3" t="str">
        <f ca="1">IFERROR(__xludf.DUMMYFUNCTION("PROPER(REGEXEXTRACT(B2601, ""(?:https?:\/\/)?(?:www\.)?([a-zA-Z0-9-]+)\.""))"),"Google")</f>
        <v>Google</v>
      </c>
      <c r="E2299" s="1" t="s">
        <v>9783</v>
      </c>
      <c r="F2299" s="1">
        <v>10.484540000000001</v>
      </c>
      <c r="G2299" s="1">
        <v>123.41961999999999</v>
      </c>
      <c r="H2299" s="1" t="s">
        <v>9784</v>
      </c>
      <c r="I2299" s="1" t="s">
        <v>1211</v>
      </c>
      <c r="J2299" s="1">
        <f>IF(K2299="URBAN",1,IF(K2299="SUBURBAN",2,IF(K2299="RURAL",3,"")))</f>
        <v>2</v>
      </c>
      <c r="K2299" s="1" t="s">
        <v>84</v>
      </c>
      <c r="L2299" s="18">
        <v>46082</v>
      </c>
      <c r="M2299" s="49">
        <v>0.625</v>
      </c>
      <c r="N2299" s="18">
        <v>46083</v>
      </c>
      <c r="O2299" s="56">
        <v>0.5</v>
      </c>
      <c r="P2299" s="31" t="str">
        <f>TEXT($L2299, "dddd")</f>
        <v>Sunday</v>
      </c>
      <c r="Q2299" s="39" t="s">
        <v>1266</v>
      </c>
      <c r="R2299" s="39">
        <v>1405</v>
      </c>
      <c r="S2299" s="1" t="str">
        <f>IF(OR(MONTH(L2299)=12, MONTH(L2299)&lt;=5), "Dry Season", "Wet Season")</f>
        <v>Dry Season</v>
      </c>
      <c r="T2299" s="1">
        <v>1</v>
      </c>
      <c r="U2299" s="1">
        <v>1</v>
      </c>
      <c r="V2299" s="1">
        <v>0</v>
      </c>
      <c r="W2299" s="2">
        <f>IF(ISNUMBER(SEARCH("N/A", X2299)), 0, 1)</f>
        <v>0</v>
      </c>
      <c r="X2299" s="1" t="s">
        <v>44</v>
      </c>
      <c r="Y2299" s="1"/>
      <c r="Z2299" s="1"/>
      <c r="AA2299" s="11" cm="1">
        <f t="array" ref="AA2299">IF(ISBLANK(Y2299), 0, VINCentyInvDistance(F2299,G2299,Y2299,Z2299))</f>
        <v>0</v>
      </c>
      <c r="AB2299" s="1">
        <v>0</v>
      </c>
      <c r="AC2299" s="1">
        <v>0</v>
      </c>
      <c r="AD2299" s="1">
        <v>0</v>
      </c>
      <c r="AE2299" s="1">
        <v>102</v>
      </c>
      <c r="AF2299" s="1">
        <v>1</v>
      </c>
      <c r="AG2299" s="1" t="s">
        <v>748</v>
      </c>
      <c r="AH2299" s="1" t="s">
        <v>4943</v>
      </c>
      <c r="AI2299" s="1"/>
      <c r="AJ2299" s="1" t="s">
        <v>55</v>
      </c>
      <c r="AL2299" s="1">
        <v>4</v>
      </c>
      <c r="AM2299" s="1" t="s">
        <v>9785</v>
      </c>
    </row>
    <row r="2300" spans="1:39" ht="12.75" customHeight="1">
      <c r="A2300" s="1"/>
      <c r="B2300" s="1" t="s">
        <v>9806</v>
      </c>
      <c r="C2300" s="1" t="s">
        <v>9807</v>
      </c>
      <c r="D2300" s="3" t="str">
        <f ca="1">IFERROR(__xludf.DUMMYFUNCTION("PROPER(REGEXEXTRACT(B2606, ""(?:https?:\/\/)?(?:www\.)?([a-zA-Z0-9-]+)\.""))"),"Skyscanner")</f>
        <v>Skyscanner</v>
      </c>
      <c r="E2300" s="1" t="s">
        <v>9808</v>
      </c>
      <c r="F2300" s="1">
        <v>14.146993</v>
      </c>
      <c r="G2300" s="1">
        <v>121.27861300000001</v>
      </c>
      <c r="H2300" s="1" t="s">
        <v>9809</v>
      </c>
      <c r="I2300" s="1" t="s">
        <v>1300</v>
      </c>
      <c r="J2300" s="1">
        <f>IF(K2300="URBAN",1,IF(K2300="SUBURBAN",2,IF(K2300="RURAL",3,"")))</f>
        <v>2</v>
      </c>
      <c r="K2300" s="1" t="s">
        <v>84</v>
      </c>
      <c r="L2300" s="18">
        <v>46082</v>
      </c>
      <c r="M2300" s="49">
        <v>0.29166666666666669</v>
      </c>
      <c r="N2300" s="18">
        <v>46083</v>
      </c>
      <c r="O2300" s="56">
        <v>0.20833333333333334</v>
      </c>
      <c r="P2300" s="31" t="str">
        <f>TEXT($L2300, "dddd")</f>
        <v>Sunday</v>
      </c>
      <c r="Q2300" s="39" t="s">
        <v>111</v>
      </c>
      <c r="R2300" s="39">
        <v>1400</v>
      </c>
      <c r="S2300" s="1" t="str">
        <f>IF(OR(MONTH(L2300)=12, MONTH(L2300)&lt;=5), "Dry Season", "Wet Season")</f>
        <v>Dry Season</v>
      </c>
      <c r="T2300" s="1">
        <v>1</v>
      </c>
      <c r="U2300" s="1">
        <v>0</v>
      </c>
      <c r="V2300" s="1">
        <v>1</v>
      </c>
      <c r="W2300" s="2">
        <f>IF(ISNUMBER(SEARCH("N/A", X2300)), 0, 1)</f>
        <v>0</v>
      </c>
      <c r="X2300" s="1" t="s">
        <v>44</v>
      </c>
      <c r="Y2300" s="1"/>
      <c r="Z2300" s="1"/>
      <c r="AA2300" s="11" cm="1">
        <f t="array" ref="AA2300">IF(ISBLANK(Y2300), 0, VINCentyInvDistance(F2300,G2300,Y2300,Z2300))</f>
        <v>0</v>
      </c>
      <c r="AB2300" s="1">
        <v>0</v>
      </c>
      <c r="AC2300" s="1">
        <v>4</v>
      </c>
      <c r="AD2300" s="1">
        <v>3.8</v>
      </c>
      <c r="AE2300" s="1">
        <v>1</v>
      </c>
      <c r="AF2300" s="1">
        <v>1</v>
      </c>
      <c r="AG2300" s="1" t="s">
        <v>9810</v>
      </c>
      <c r="AH2300" s="1" t="s">
        <v>143</v>
      </c>
      <c r="AI2300" s="1" t="str">
        <f>TRIM(MID(SUBSTITUTE($H2300,",",REPT(" ",200)),(LEN($H2300)-LEN(SUBSTITUTE($H2300,",",""))-2)*200+1,200))</f>
        <v>Calabarzon</v>
      </c>
      <c r="AJ2300" s="1" t="s">
        <v>55</v>
      </c>
      <c r="AK2300" t="s">
        <v>17334</v>
      </c>
      <c r="AL2300" s="2">
        <v>0</v>
      </c>
      <c r="AM2300" s="1" t="s">
        <v>9811</v>
      </c>
    </row>
    <row r="2301" spans="1:39" ht="12.75" customHeight="1">
      <c r="A2301" s="1"/>
      <c r="B2301" s="1" t="s">
        <v>9846</v>
      </c>
      <c r="C2301" s="1" t="s">
        <v>9847</v>
      </c>
      <c r="D2301" s="3" t="str">
        <f ca="1">IFERROR(__xludf.DUMMYFUNCTION("PROPER(REGEXEXTRACT(B2616, ""(?:https?:\/\/)?(?:www\.)?([a-zA-Z0-9-]+)\.""))"),"Google")</f>
        <v>Google</v>
      </c>
      <c r="E2301" s="1" t="s">
        <v>9848</v>
      </c>
      <c r="F2301" s="1">
        <v>10.31124</v>
      </c>
      <c r="G2301" s="1">
        <v>124.00660999999999</v>
      </c>
      <c r="H2301" s="1" t="s">
        <v>9843</v>
      </c>
      <c r="I2301" s="1" t="s">
        <v>2622</v>
      </c>
      <c r="J2301" s="1">
        <f>IF(K2301="URBAN",1,IF(K2301="SUBURBAN",2,IF(K2301="RURAL",3,"")))</f>
        <v>2</v>
      </c>
      <c r="K2301" s="1" t="s">
        <v>84</v>
      </c>
      <c r="L2301" s="18">
        <v>46082</v>
      </c>
      <c r="M2301" s="49">
        <v>0.625</v>
      </c>
      <c r="N2301" s="18">
        <v>46083</v>
      </c>
      <c r="O2301" s="56">
        <v>0.5</v>
      </c>
      <c r="P2301" s="31" t="str">
        <f>TEXT($L2301, "dddd")</f>
        <v>Sunday</v>
      </c>
      <c r="Q2301" s="39" t="s">
        <v>207</v>
      </c>
      <c r="R2301" s="39">
        <v>4076</v>
      </c>
      <c r="S2301" s="1" t="str">
        <f>IF(OR(MONTH(L2301)=12, MONTH(L2301)&lt;=5), "Dry Season", "Wet Season")</f>
        <v>Dry Season</v>
      </c>
      <c r="T2301" s="1">
        <v>1</v>
      </c>
      <c r="U2301" s="1">
        <v>1</v>
      </c>
      <c r="V2301" s="1">
        <v>0</v>
      </c>
      <c r="W2301" s="2">
        <f>IF(ISNUMBER(SEARCH("N/A", X2301)), 0, 1)</f>
        <v>0</v>
      </c>
      <c r="X2301" s="1" t="s">
        <v>44</v>
      </c>
      <c r="Y2301" s="1"/>
      <c r="Z2301" s="1"/>
      <c r="AA2301" s="11" cm="1">
        <f t="array" ref="AA2301">IF(ISBLANK(Y2301), 0, VINCentyInvDistance(F2301,G2301,Y2301,Z2301))</f>
        <v>0</v>
      </c>
      <c r="AB2301" s="1">
        <v>0</v>
      </c>
      <c r="AC2301" s="1">
        <v>8.4</v>
      </c>
      <c r="AD2301" s="1">
        <v>0</v>
      </c>
      <c r="AE2301" s="1">
        <v>175</v>
      </c>
      <c r="AF2301" s="1">
        <v>1</v>
      </c>
      <c r="AG2301" s="1" t="s">
        <v>731</v>
      </c>
      <c r="AH2301" s="1" t="s">
        <v>731</v>
      </c>
      <c r="AI2301" s="1"/>
      <c r="AJ2301" s="1" t="s">
        <v>55</v>
      </c>
      <c r="AL2301" s="1">
        <v>3</v>
      </c>
      <c r="AM2301" s="1" t="s">
        <v>9849</v>
      </c>
    </row>
    <row r="2302" spans="1:39" ht="12.75" customHeight="1">
      <c r="A2302" s="1"/>
      <c r="B2302" s="1" t="s">
        <v>9860</v>
      </c>
      <c r="C2302" s="1" t="s">
        <v>9861</v>
      </c>
      <c r="D2302" s="3" t="str">
        <f ca="1">IFERROR(__xludf.DUMMYFUNCTION("PROPER(REGEXEXTRACT(B2619, ""(?:https?:\/\/)?(?:www\.)?([a-zA-Z0-9-]+)\.""))"),"Google")</f>
        <v>Google</v>
      </c>
      <c r="E2302" s="1" t="s">
        <v>9862</v>
      </c>
      <c r="F2302" s="1">
        <v>14.176302</v>
      </c>
      <c r="G2302" s="1">
        <v>121.214466</v>
      </c>
      <c r="H2302" s="1" t="s">
        <v>9863</v>
      </c>
      <c r="I2302" s="1" t="s">
        <v>1300</v>
      </c>
      <c r="J2302" s="1">
        <f>IF(K2302="URBAN",1,IF(K2302="SUBURBAN",2,IF(K2302="RURAL",3,"")))</f>
        <v>2</v>
      </c>
      <c r="K2302" s="1" t="s">
        <v>84</v>
      </c>
      <c r="L2302" s="18">
        <v>46082</v>
      </c>
      <c r="M2302" s="49">
        <v>0.625</v>
      </c>
      <c r="N2302" s="18">
        <v>46083</v>
      </c>
      <c r="O2302" s="56">
        <v>0.5</v>
      </c>
      <c r="P2302" s="31" t="str">
        <f>TEXT($L2302, "dddd")</f>
        <v>Sunday</v>
      </c>
      <c r="Q2302" s="39" t="s">
        <v>61</v>
      </c>
      <c r="R2302" s="39">
        <v>5200</v>
      </c>
      <c r="S2302" s="1" t="str">
        <f>IF(OR(MONTH(L2302)=12, MONTH(L2302)&lt;=5), "Dry Season", "Wet Season")</f>
        <v>Dry Season</v>
      </c>
      <c r="T2302" s="1">
        <v>1</v>
      </c>
      <c r="U2302" s="1">
        <v>0</v>
      </c>
      <c r="V2302" s="1">
        <v>0</v>
      </c>
      <c r="W2302" s="2">
        <f>IF(ISNUMBER(SEARCH("N/A", X2302)), 0, 1)</f>
        <v>0</v>
      </c>
      <c r="X2302" s="1" t="s">
        <v>44</v>
      </c>
      <c r="Y2302" s="1"/>
      <c r="Z2302" s="1"/>
      <c r="AA2302" s="11" cm="1">
        <f t="array" ref="AA2302">IF(ISBLANK(Y2302), 0, VINCentyInvDistance(F2302,G2302,Y2302,Z2302))</f>
        <v>0</v>
      </c>
      <c r="AB2302" s="1">
        <v>0</v>
      </c>
      <c r="AC2302" s="1">
        <v>0</v>
      </c>
      <c r="AD2302" s="1">
        <v>0</v>
      </c>
      <c r="AE2302" s="1">
        <v>6</v>
      </c>
      <c r="AF2302" s="1">
        <v>1</v>
      </c>
      <c r="AG2302" s="1" t="s">
        <v>9702</v>
      </c>
      <c r="AH2302" s="1" t="s">
        <v>143</v>
      </c>
      <c r="AI2302" s="1" t="str">
        <f>TRIM(MID(SUBSTITUTE($H2302,",",REPT(" ",200)),(LEN($H2302)-LEN(SUBSTITUTE($H2302,",",""))-2)*200+1,200))</f>
        <v>Calabarzon</v>
      </c>
      <c r="AJ2302" s="1" t="s">
        <v>55</v>
      </c>
      <c r="AL2302" s="2">
        <v>0</v>
      </c>
      <c r="AM2302" s="1" t="s">
        <v>9864</v>
      </c>
    </row>
    <row r="2303" spans="1:39" ht="12.75" customHeight="1">
      <c r="A2303" s="1"/>
      <c r="B2303" s="1" t="s">
        <v>9865</v>
      </c>
      <c r="C2303" s="1" t="s">
        <v>9866</v>
      </c>
      <c r="D2303" s="3" t="str">
        <f ca="1">IFERROR(__xludf.DUMMYFUNCTION("PROPER(REGEXEXTRACT(B2620, ""(?:https?:\/\/)?(?:www\.)?([a-zA-Z0-9-]+)\.""))"),"Skyscanner")</f>
        <v>Skyscanner</v>
      </c>
      <c r="E2303" s="1" t="s">
        <v>9867</v>
      </c>
      <c r="F2303" s="1">
        <v>14.359565999999999</v>
      </c>
      <c r="G2303" s="1">
        <v>120.79160400000001</v>
      </c>
      <c r="H2303" s="1" t="s">
        <v>9868</v>
      </c>
      <c r="I2303" s="1" t="s">
        <v>1300</v>
      </c>
      <c r="J2303" s="1">
        <f>IF(K2303="URBAN",1,IF(K2303="SUBURBAN",2,IF(K2303="RURAL",3,"")))</f>
        <v>2</v>
      </c>
      <c r="K2303" s="1" t="s">
        <v>84</v>
      </c>
      <c r="L2303" s="18">
        <v>46082</v>
      </c>
      <c r="M2303" s="49">
        <v>0.625</v>
      </c>
      <c r="N2303" s="18">
        <v>46083</v>
      </c>
      <c r="O2303" s="56">
        <v>0.45833333333333331</v>
      </c>
      <c r="P2303" s="31" t="str">
        <f>TEXT($L2303, "dddd")</f>
        <v>Sunday</v>
      </c>
      <c r="Q2303" s="39" t="s">
        <v>1266</v>
      </c>
      <c r="R2303" s="39">
        <v>501</v>
      </c>
      <c r="S2303" s="1" t="str">
        <f>IF(OR(MONTH(L2303)=12, MONTH(L2303)&lt;=5), "Dry Season", "Wet Season")</f>
        <v>Dry Season</v>
      </c>
      <c r="T2303" s="1">
        <v>1</v>
      </c>
      <c r="U2303" s="1">
        <v>1</v>
      </c>
      <c r="V2303" s="1">
        <v>0</v>
      </c>
      <c r="W2303" s="2">
        <f>IF(ISNUMBER(SEARCH("N/A", X2303)), 0, 1)</f>
        <v>0</v>
      </c>
      <c r="X2303" s="1" t="s">
        <v>44</v>
      </c>
      <c r="Y2303" s="1"/>
      <c r="Z2303" s="1"/>
      <c r="AA2303" s="11" cm="1">
        <f t="array" ref="AA2303">IF(ISBLANK(Y2303), 0, VINCentyInvDistance(F2303,G2303,Y2303,Z2303))</f>
        <v>0</v>
      </c>
      <c r="AB2303" s="1">
        <v>1</v>
      </c>
      <c r="AC2303" s="1">
        <v>7.6</v>
      </c>
      <c r="AD2303" s="1">
        <v>3.2</v>
      </c>
      <c r="AE2303" s="1">
        <v>201</v>
      </c>
      <c r="AF2303" s="1">
        <v>1</v>
      </c>
      <c r="AG2303" s="1" t="s">
        <v>9869</v>
      </c>
      <c r="AH2303" s="1" t="s">
        <v>1730</v>
      </c>
      <c r="AI2303" s="1"/>
      <c r="AJ2303" s="1" t="s">
        <v>55</v>
      </c>
      <c r="AK2303" t="s">
        <v>17338</v>
      </c>
      <c r="AL2303" s="1">
        <v>3</v>
      </c>
      <c r="AM2303" s="1" t="s">
        <v>9870</v>
      </c>
    </row>
    <row r="2304" spans="1:39" ht="12.75" customHeight="1">
      <c r="A2304" s="1"/>
      <c r="B2304" s="1" t="s">
        <v>9934</v>
      </c>
      <c r="C2304" s="1" t="s">
        <v>9935</v>
      </c>
      <c r="D2304" s="3" t="str">
        <f ca="1">IFERROR(__xludf.DUMMYFUNCTION("PROPER(REGEXEXTRACT(B2636, ""(?:https?:\/\/)?(?:www\.)?([a-zA-Z0-9-]+)\.""))"),"Google")</f>
        <v>Google</v>
      </c>
      <c r="E2304" s="1" t="s">
        <v>9936</v>
      </c>
      <c r="F2304" s="1">
        <v>14.890930000000001</v>
      </c>
      <c r="G2304" s="1">
        <v>120.53219</v>
      </c>
      <c r="H2304" s="1" t="s">
        <v>9937</v>
      </c>
      <c r="I2304" s="1" t="s">
        <v>1300</v>
      </c>
      <c r="J2304" s="1">
        <f>IF(K2304="URBAN",1,IF(K2304="SUBURBAN",2,IF(K2304="RURAL",3,"")))</f>
        <v>2</v>
      </c>
      <c r="K2304" s="1" t="s">
        <v>84</v>
      </c>
      <c r="L2304" s="18">
        <v>46082</v>
      </c>
      <c r="M2304" s="49">
        <v>0.625</v>
      </c>
      <c r="N2304" s="18">
        <v>46083</v>
      </c>
      <c r="O2304" s="56">
        <v>0.5</v>
      </c>
      <c r="P2304" s="31" t="str">
        <f>TEXT($L2304, "dddd")</f>
        <v>Sunday</v>
      </c>
      <c r="Q2304" s="39" t="s">
        <v>79</v>
      </c>
      <c r="R2304" s="39">
        <v>2800</v>
      </c>
      <c r="S2304" s="1" t="str">
        <f>IF(OR(MONTH(L2304)=12, MONTH(L2304)&lt;=5), "Dry Season", "Wet Season")</f>
        <v>Dry Season</v>
      </c>
      <c r="T2304" s="1">
        <v>1</v>
      </c>
      <c r="U2304" s="1">
        <v>0</v>
      </c>
      <c r="V2304" s="1">
        <v>0</v>
      </c>
      <c r="W2304" s="2">
        <f>IF(ISNUMBER(SEARCH("N/A", X2304)), 0, 1)</f>
        <v>1</v>
      </c>
      <c r="X2304" s="1" t="s">
        <v>9938</v>
      </c>
      <c r="Y2304" s="1">
        <v>14.294836999999999</v>
      </c>
      <c r="Z2304" s="1">
        <v>121.105808</v>
      </c>
      <c r="AA2304" s="11" cm="1">
        <f t="array" ref="AA2304">IF(ISBLANK(Y2304), 0, VINCentyInvDistance(F2304,G2304,Y2304,Z2304))</f>
        <v>90389.1729701937</v>
      </c>
      <c r="AB2304" s="1">
        <v>0</v>
      </c>
      <c r="AC2304" s="1">
        <v>0</v>
      </c>
      <c r="AD2304" s="1">
        <v>0</v>
      </c>
      <c r="AE2304" s="1">
        <v>75</v>
      </c>
      <c r="AF2304" s="1">
        <v>1</v>
      </c>
      <c r="AG2304" s="1" t="s">
        <v>9939</v>
      </c>
      <c r="AH2304" s="1" t="s">
        <v>143</v>
      </c>
      <c r="AI2304" s="1" t="str">
        <f>TRIM(MID(SUBSTITUTE($H2304,",",REPT(" ",200)),(LEN($H2304)-LEN(SUBSTITUTE($H2304,",",""))-2)*200+1,200))</f>
        <v>Central Luzon</v>
      </c>
      <c r="AJ2304" s="1" t="s">
        <v>55</v>
      </c>
      <c r="AL2304" s="2">
        <v>0</v>
      </c>
      <c r="AM2304" s="1"/>
    </row>
    <row r="2305" spans="1:39" ht="12.75" customHeight="1">
      <c r="A2305" s="1"/>
      <c r="B2305" s="1" t="s">
        <v>10042</v>
      </c>
      <c r="C2305" s="1" t="s">
        <v>10043</v>
      </c>
      <c r="D2305" s="3" t="str">
        <f ca="1">IFERROR(__xludf.DUMMYFUNCTION("PROPER(REGEXEXTRACT(B2662, ""(?:https?:\/\/)?(?:www\.)?([a-zA-Z0-9-]+)\.""))"),"Google")</f>
        <v>Google</v>
      </c>
      <c r="E2305" s="1" t="s">
        <v>10044</v>
      </c>
      <c r="F2305" s="1">
        <v>14.247173</v>
      </c>
      <c r="G2305" s="1">
        <v>120.938866</v>
      </c>
      <c r="H2305" s="1" t="s">
        <v>10045</v>
      </c>
      <c r="I2305" s="1" t="s">
        <v>1300</v>
      </c>
      <c r="J2305" s="1">
        <f>IF(K2305="URBAN",1,IF(K2305="SUBURBAN",2,IF(K2305="RURAL",3,"")))</f>
        <v>2</v>
      </c>
      <c r="K2305" s="1" t="s">
        <v>84</v>
      </c>
      <c r="L2305" s="18">
        <v>46082</v>
      </c>
      <c r="M2305" s="49">
        <v>0.625</v>
      </c>
      <c r="N2305" s="18">
        <v>46083</v>
      </c>
      <c r="O2305" s="56">
        <v>0.5</v>
      </c>
      <c r="P2305" s="31" t="str">
        <f>TEXT($L2305, "dddd")</f>
        <v>Sunday</v>
      </c>
      <c r="Q2305" s="39" t="s">
        <v>117</v>
      </c>
      <c r="R2305" s="39">
        <v>1800</v>
      </c>
      <c r="S2305" s="1" t="str">
        <f>IF(OR(MONTH(L2305)=12, MONTH(L2305)&lt;=5), "Dry Season", "Wet Season")</f>
        <v>Dry Season</v>
      </c>
      <c r="T2305" s="1">
        <v>1</v>
      </c>
      <c r="U2305" s="1">
        <v>1</v>
      </c>
      <c r="V2305" s="1">
        <v>0</v>
      </c>
      <c r="W2305" s="2">
        <f>IF(ISNUMBER(SEARCH("N/A", X2305)), 0, 1)</f>
        <v>0</v>
      </c>
      <c r="X2305" s="1" t="s">
        <v>44</v>
      </c>
      <c r="Y2305" s="1"/>
      <c r="Z2305" s="1"/>
      <c r="AA2305" s="11" cm="1">
        <f t="array" ref="AA2305">IF(ISBLANK(Y2305), 0, VINCentyInvDistance(F2305,G2305,Y2305,Z2305))</f>
        <v>0</v>
      </c>
      <c r="AB2305" s="1">
        <v>0</v>
      </c>
      <c r="AC2305" s="1">
        <v>0</v>
      </c>
      <c r="AD2305" s="1">
        <v>0</v>
      </c>
      <c r="AE2305" s="1">
        <v>62</v>
      </c>
      <c r="AF2305" s="1">
        <v>1</v>
      </c>
      <c r="AG2305" s="1" t="s">
        <v>10046</v>
      </c>
      <c r="AH2305" s="1" t="s">
        <v>1730</v>
      </c>
      <c r="AI2305" s="1"/>
      <c r="AJ2305" s="1" t="s">
        <v>55</v>
      </c>
      <c r="AL2305" s="1">
        <v>2</v>
      </c>
      <c r="AM2305" s="1" t="s">
        <v>10047</v>
      </c>
    </row>
    <row r="2306" spans="1:39" ht="12.75" customHeight="1">
      <c r="A2306" s="1"/>
      <c r="B2306" s="1" t="s">
        <v>10080</v>
      </c>
      <c r="C2306" s="1" t="s">
        <v>10081</v>
      </c>
      <c r="D2306" s="3" t="str">
        <f ca="1">IFERROR(__xludf.DUMMYFUNCTION("PROPER(REGEXEXTRACT(B2670, ""(?:https?:\/\/)?(?:www\.)?([a-zA-Z0-9-]+)\.""))"),"Skyscanner")</f>
        <v>Skyscanner</v>
      </c>
      <c r="E2306" s="1" t="s">
        <v>10082</v>
      </c>
      <c r="F2306" s="1">
        <v>14.598258</v>
      </c>
      <c r="G2306" s="1">
        <v>120.98640899999999</v>
      </c>
      <c r="H2306" s="1" t="s">
        <v>10083</v>
      </c>
      <c r="I2306" s="1" t="s">
        <v>1300</v>
      </c>
      <c r="J2306" s="1">
        <f>IF(K2306="URBAN",1,IF(K2306="SUBURBAN",2,IF(K2306="RURAL",3,"")))</f>
        <v>2</v>
      </c>
      <c r="K2306" s="1" t="s">
        <v>84</v>
      </c>
      <c r="L2306" s="18">
        <v>46082</v>
      </c>
      <c r="M2306" s="49">
        <v>0.75</v>
      </c>
      <c r="N2306" s="18">
        <v>46083</v>
      </c>
      <c r="O2306" s="56">
        <v>0.66666666666666663</v>
      </c>
      <c r="P2306" s="31" t="str">
        <f>TEXT($L2306, "dddd")</f>
        <v>Sunday</v>
      </c>
      <c r="Q2306" s="39" t="s">
        <v>117</v>
      </c>
      <c r="R2306" s="39">
        <v>719</v>
      </c>
      <c r="S2306" s="1" t="str">
        <f>IF(OR(MONTH(L2306)=12, MONTH(L2306)&lt;=5), "Dry Season", "Wet Season")</f>
        <v>Dry Season</v>
      </c>
      <c r="T2306" s="1">
        <v>1</v>
      </c>
      <c r="U2306" s="1">
        <v>1</v>
      </c>
      <c r="V2306" s="1">
        <v>0</v>
      </c>
      <c r="W2306" s="2">
        <f>IF(ISNUMBER(SEARCH("N/A", X2306)), 0, 1)</f>
        <v>1</v>
      </c>
      <c r="X2306" s="1" t="s">
        <v>10084</v>
      </c>
      <c r="Y2306" s="1">
        <v>14.217876</v>
      </c>
      <c r="Z2306" s="1">
        <v>121.14116</v>
      </c>
      <c r="AA2306" s="11" cm="1">
        <f t="array" ref="AA2306">IF(ISBLANK(Y2306), 0, VINCentyInvDistance(F2306,G2306,Y2306,Z2306))</f>
        <v>45274.577214173944</v>
      </c>
      <c r="AB2306" s="1">
        <v>0</v>
      </c>
      <c r="AC2306" s="1">
        <v>0</v>
      </c>
      <c r="AD2306" s="1">
        <v>0</v>
      </c>
      <c r="AE2306" s="1">
        <v>174</v>
      </c>
      <c r="AF2306" s="1">
        <v>1</v>
      </c>
      <c r="AG2306" s="1" t="s">
        <v>10085</v>
      </c>
      <c r="AH2306" s="1" t="s">
        <v>143</v>
      </c>
      <c r="AI2306" s="1" t="str">
        <f>TRIM(MID(SUBSTITUTE($H2306,",",REPT(" ",200)),(LEN($H2306)-LEN(SUBSTITUTE($H2306,",",""))-2)*200+1,200))</f>
        <v>Metro Manila</v>
      </c>
      <c r="AJ2306" s="1" t="s">
        <v>55</v>
      </c>
      <c r="AK2306" t="s">
        <v>16684</v>
      </c>
      <c r="AL2306" s="2">
        <v>0</v>
      </c>
      <c r="AM2306" s="1"/>
    </row>
    <row r="2307" spans="1:39" ht="12.75" customHeight="1">
      <c r="A2307" s="1"/>
      <c r="B2307" s="1" t="s">
        <v>10090</v>
      </c>
      <c r="C2307" s="1" t="s">
        <v>10091</v>
      </c>
      <c r="D2307" s="3" t="str">
        <f ca="1">IFERROR(__xludf.DUMMYFUNCTION("PROPER(REGEXEXTRACT(B2672, ""(?:https?:\/\/)?(?:www\.)?([a-zA-Z0-9-]+)\.""))"),"Skyscanner")</f>
        <v>Skyscanner</v>
      </c>
      <c r="E2307" s="1" t="s">
        <v>10092</v>
      </c>
      <c r="F2307" s="1">
        <v>18.19744</v>
      </c>
      <c r="G2307" s="1">
        <v>120.58935</v>
      </c>
      <c r="H2307" s="1" t="s">
        <v>10093</v>
      </c>
      <c r="I2307" s="1" t="s">
        <v>540</v>
      </c>
      <c r="J2307" s="1">
        <f>IF(K2307="URBAN",1,IF(K2307="SUBURBAN",2,IF(K2307="RURAL",3,"")))</f>
        <v>2</v>
      </c>
      <c r="K2307" s="1" t="s">
        <v>84</v>
      </c>
      <c r="L2307" s="18">
        <v>46082</v>
      </c>
      <c r="M2307" s="49">
        <v>0.58333333333333337</v>
      </c>
      <c r="N2307" s="18">
        <v>46083</v>
      </c>
      <c r="O2307" s="56">
        <v>0.5</v>
      </c>
      <c r="P2307" s="31" t="str">
        <f>TEXT($L2307, "dddd")</f>
        <v>Sunday</v>
      </c>
      <c r="Q2307" s="39" t="s">
        <v>111</v>
      </c>
      <c r="R2307" s="39">
        <v>1888</v>
      </c>
      <c r="S2307" s="1" t="str">
        <f>IF(OR(MONTH(L2307)=12, MONTH(L2307)&lt;=5), "Dry Season", "Wet Season")</f>
        <v>Dry Season</v>
      </c>
      <c r="T2307" s="1">
        <v>1</v>
      </c>
      <c r="U2307" s="1">
        <v>1</v>
      </c>
      <c r="V2307" s="1">
        <v>0</v>
      </c>
      <c r="W2307" s="2">
        <f>IF(ISNUMBER(SEARCH("N/A", X2307)), 0, 1)</f>
        <v>0</v>
      </c>
      <c r="X2307" s="1" t="s">
        <v>44</v>
      </c>
      <c r="Y2307" s="1"/>
      <c r="Z2307" s="1"/>
      <c r="AA2307" s="11" cm="1">
        <f t="array" ref="AA2307">IF(ISBLANK(Y2307), 0, VINCentyInvDistance(F2307,G2307,Y2307,Z2307))</f>
        <v>0</v>
      </c>
      <c r="AB2307" s="1">
        <v>0</v>
      </c>
      <c r="AC2307" s="1">
        <v>8</v>
      </c>
      <c r="AD2307" s="1">
        <v>3.9</v>
      </c>
      <c r="AE2307" s="1">
        <v>26</v>
      </c>
      <c r="AF2307" s="1">
        <v>1</v>
      </c>
      <c r="AG2307" s="1" t="s">
        <v>588</v>
      </c>
      <c r="AH2307" s="1" t="s">
        <v>549</v>
      </c>
      <c r="AI2307" s="1" t="str">
        <f>TRIM(MID(SUBSTITUTE($H2307,",",REPT(" ",200)),(LEN($H2307)-LEN(SUBSTITUTE($H2307,",",""))-2)*200+1,200))</f>
        <v>Ilocos Region</v>
      </c>
      <c r="AJ2307" s="1" t="s">
        <v>55</v>
      </c>
      <c r="AK2307" t="s">
        <v>10094</v>
      </c>
      <c r="AL2307" s="2">
        <v>0</v>
      </c>
      <c r="AM2307" s="1" t="s">
        <v>10095</v>
      </c>
    </row>
    <row r="2308" spans="1:39" ht="12.75" customHeight="1">
      <c r="A2308" s="1"/>
      <c r="B2308" s="1" t="s">
        <v>10114</v>
      </c>
      <c r="C2308" s="1" t="s">
        <v>10115</v>
      </c>
      <c r="D2308" s="3" t="str">
        <f ca="1">IFERROR(__xludf.DUMMYFUNCTION("PROPER(REGEXEXTRACT(B2677, ""(?:https?:\/\/)?(?:www\.)?([a-zA-Z0-9-]+)\.""))"),"Skyscanner")</f>
        <v>Skyscanner</v>
      </c>
      <c r="E2308" s="1" t="s">
        <v>10116</v>
      </c>
      <c r="F2308" s="1">
        <v>9.9481599999999997</v>
      </c>
      <c r="G2308" s="1">
        <v>123.370644</v>
      </c>
      <c r="H2308" s="1" t="s">
        <v>10112</v>
      </c>
      <c r="I2308" s="1" t="s">
        <v>2622</v>
      </c>
      <c r="J2308" s="1">
        <f>IF(K2308="URBAN",1,IF(K2308="SUBURBAN",2,IF(K2308="RURAL",3,"")))</f>
        <v>2</v>
      </c>
      <c r="K2308" s="1" t="s">
        <v>84</v>
      </c>
      <c r="L2308" s="18">
        <v>46082</v>
      </c>
      <c r="M2308" s="49">
        <v>0.58333333333333337</v>
      </c>
      <c r="N2308" s="18">
        <v>46083</v>
      </c>
      <c r="O2308" s="56">
        <v>0.54166666666666663</v>
      </c>
      <c r="P2308" s="31" t="str">
        <f>TEXT($L2308, "dddd")</f>
        <v>Sunday</v>
      </c>
      <c r="Q2308" s="39" t="s">
        <v>323</v>
      </c>
      <c r="R2308" s="39">
        <v>1414</v>
      </c>
      <c r="S2308" s="1" t="str">
        <f>IF(OR(MONTH(L2308)=12, MONTH(L2308)&lt;=5), "Dry Season", "Wet Season")</f>
        <v>Dry Season</v>
      </c>
      <c r="T2308" s="1">
        <v>1</v>
      </c>
      <c r="U2308" s="1">
        <v>0</v>
      </c>
      <c r="V2308" s="1">
        <v>0</v>
      </c>
      <c r="W2308" s="2">
        <f>IF(ISNUMBER(SEARCH("N/A", X2308)), 0, 1)</f>
        <v>0</v>
      </c>
      <c r="X2308" s="1" t="s">
        <v>44</v>
      </c>
      <c r="Y2308" s="1"/>
      <c r="Z2308" s="1"/>
      <c r="AA2308" s="11" cm="1">
        <f t="array" ref="AA2308">IF(ISBLANK(Y2308), 0, VINCentyInvDistance(F2308,G2308,Y2308,Z2308))</f>
        <v>0</v>
      </c>
      <c r="AB2308" s="1">
        <v>0</v>
      </c>
      <c r="AC2308" s="1">
        <v>9</v>
      </c>
      <c r="AD2308" s="1">
        <v>3.3</v>
      </c>
      <c r="AE2308" s="1">
        <v>11</v>
      </c>
      <c r="AF2308" s="1">
        <v>1</v>
      </c>
      <c r="AG2308" s="1" t="s">
        <v>731</v>
      </c>
      <c r="AH2308" s="1" t="s">
        <v>731</v>
      </c>
      <c r="AI2308" s="1" t="str">
        <f>TRIM(MID(SUBSTITUTE($H2308,",",REPT(" ",200)),(LEN($H2308)-LEN(SUBSTITUTE($H2308,",",""))-2)*200+1,200))</f>
        <v>Central Visayas</v>
      </c>
      <c r="AJ2308" s="1" t="s">
        <v>55</v>
      </c>
      <c r="AK2308" t="s">
        <v>17349</v>
      </c>
      <c r="AL2308" s="2">
        <v>0</v>
      </c>
      <c r="AM2308" s="1" t="s">
        <v>10117</v>
      </c>
    </row>
    <row r="2309" spans="1:39" ht="12.75" customHeight="1">
      <c r="A2309" s="1"/>
      <c r="B2309" s="1" t="s">
        <v>8068</v>
      </c>
      <c r="C2309" s="1" t="s">
        <v>10120</v>
      </c>
      <c r="D2309" s="3" t="str">
        <f ca="1">IFERROR(__xludf.DUMMYFUNCTION("PROPER(REGEXEXTRACT(B2679, ""(?:https?:\/\/)?(?:www\.)?([a-zA-Z0-9-]+)\.""))"),"Skyscanner")</f>
        <v>Skyscanner</v>
      </c>
      <c r="E2309" s="1" t="s">
        <v>10121</v>
      </c>
      <c r="F2309" s="1">
        <v>9.3026700000000009</v>
      </c>
      <c r="G2309" s="1">
        <v>123.30799</v>
      </c>
      <c r="H2309" s="1" t="s">
        <v>8071</v>
      </c>
      <c r="I2309" s="1" t="s">
        <v>2622</v>
      </c>
      <c r="J2309" s="1">
        <f>IF(K2309="URBAN",1,IF(K2309="SUBURBAN",2,IF(K2309="RURAL",3,"")))</f>
        <v>2</v>
      </c>
      <c r="K2309" s="1" t="s">
        <v>84</v>
      </c>
      <c r="L2309" s="18">
        <v>46082</v>
      </c>
      <c r="M2309" s="49">
        <v>0.58333333333333337</v>
      </c>
      <c r="N2309" s="18">
        <v>46083</v>
      </c>
      <c r="O2309" s="56">
        <v>0.52083333333333337</v>
      </c>
      <c r="P2309" s="31" t="str">
        <f>TEXT($L2309, "dddd")</f>
        <v>Sunday</v>
      </c>
      <c r="Q2309" s="39" t="s">
        <v>1266</v>
      </c>
      <c r="R2309" s="39">
        <v>1211</v>
      </c>
      <c r="S2309" s="1" t="str">
        <f>IF(OR(MONTH(L2309)=12, MONTH(L2309)&lt;=5), "Dry Season", "Wet Season")</f>
        <v>Dry Season</v>
      </c>
      <c r="T2309" s="1">
        <v>2</v>
      </c>
      <c r="U2309" s="1">
        <v>0</v>
      </c>
      <c r="V2309" s="1">
        <v>0</v>
      </c>
      <c r="W2309" s="2">
        <f>IF(ISNUMBER(SEARCH("N/A", X2309)), 0, 1)</f>
        <v>0</v>
      </c>
      <c r="X2309" s="1" t="s">
        <v>44</v>
      </c>
      <c r="Y2309" s="1"/>
      <c r="Z2309" s="1"/>
      <c r="AA2309" s="11" cm="1">
        <f t="array" ref="AA2309">IF(ISBLANK(Y2309), 0, VINCentyInvDistance(F2309,G2309,Y2309,Z2309))</f>
        <v>0</v>
      </c>
      <c r="AB2309" s="1">
        <v>0</v>
      </c>
      <c r="AC2309" s="1">
        <v>6.6</v>
      </c>
      <c r="AD2309" s="1">
        <v>5</v>
      </c>
      <c r="AE2309" s="1">
        <v>13</v>
      </c>
      <c r="AF2309" s="1">
        <v>1</v>
      </c>
      <c r="AG2309" s="1" t="s">
        <v>2465</v>
      </c>
      <c r="AH2309" s="1" t="s">
        <v>2466</v>
      </c>
      <c r="AI2309" s="1" t="str">
        <f>TRIM(MID(SUBSTITUTE($H2309,",",REPT(" ",200)),(LEN($H2309)-LEN(SUBSTITUTE($H2309,",",""))-2)*200+1,200))</f>
        <v>Negros Island Region</v>
      </c>
      <c r="AJ2309" s="1" t="s">
        <v>55</v>
      </c>
      <c r="AK2309" t="s">
        <v>17190</v>
      </c>
      <c r="AL2309" s="2">
        <v>0</v>
      </c>
      <c r="AM2309" s="1" t="s">
        <v>8072</v>
      </c>
    </row>
    <row r="2310" spans="1:39" ht="12.75" customHeight="1">
      <c r="A2310" s="1"/>
      <c r="B2310" s="1" t="s">
        <v>10148</v>
      </c>
      <c r="C2310" s="1" t="s">
        <v>10149</v>
      </c>
      <c r="D2310" s="3" t="str">
        <f ca="1">IFERROR(__xludf.DUMMYFUNCTION("PROPER(REGEXEXTRACT(B2685, ""(?:https?:\/\/)?(?:www\.)?([a-zA-Z0-9-]+)\.""))"),"Skyscanner")</f>
        <v>Skyscanner</v>
      </c>
      <c r="E2310" s="1" t="s">
        <v>10150</v>
      </c>
      <c r="F2310" s="1">
        <v>10.337859999999999</v>
      </c>
      <c r="G2310" s="1">
        <v>123.90913</v>
      </c>
      <c r="H2310" s="1" t="s">
        <v>10147</v>
      </c>
      <c r="I2310" s="1" t="s">
        <v>2622</v>
      </c>
      <c r="J2310" s="1">
        <f>IF(K2310="URBAN",1,IF(K2310="SUBURBAN",2,IF(K2310="RURAL",3,"")))</f>
        <v>2</v>
      </c>
      <c r="K2310" s="1" t="s">
        <v>84</v>
      </c>
      <c r="L2310" s="18">
        <v>46082</v>
      </c>
      <c r="M2310" s="49">
        <v>0.58333333333333337</v>
      </c>
      <c r="N2310" s="18">
        <v>46083</v>
      </c>
      <c r="O2310" s="56">
        <v>0.54166666666666663</v>
      </c>
      <c r="P2310" s="31" t="str">
        <f>TEXT($L2310, "dddd")</f>
        <v>Sunday</v>
      </c>
      <c r="Q2310" s="39" t="s">
        <v>117</v>
      </c>
      <c r="R2310" s="39">
        <v>1491</v>
      </c>
      <c r="S2310" s="1" t="str">
        <f>IF(OR(MONTH(L2310)=12, MONTH(L2310)&lt;=5), "Dry Season", "Wet Season")</f>
        <v>Dry Season</v>
      </c>
      <c r="T2310" s="1">
        <v>1</v>
      </c>
      <c r="U2310" s="1">
        <v>0</v>
      </c>
      <c r="V2310" s="1">
        <v>1</v>
      </c>
      <c r="W2310" s="2">
        <f>IF(ISNUMBER(SEARCH("N/A", X2310)), 0, 1)</f>
        <v>0</v>
      </c>
      <c r="X2310" s="1" t="s">
        <v>44</v>
      </c>
      <c r="Y2310" s="1"/>
      <c r="Z2310" s="1"/>
      <c r="AA2310" s="11" cm="1">
        <f t="array" ref="AA2310">IF(ISBLANK(Y2310), 0, VINCentyInvDistance(F2310,G2310,Y2310,Z2310))</f>
        <v>0</v>
      </c>
      <c r="AB2310" s="1">
        <v>0</v>
      </c>
      <c r="AC2310" s="1">
        <v>6.4</v>
      </c>
      <c r="AD2310" s="1">
        <v>4.9000000000000004</v>
      </c>
      <c r="AE2310" s="1">
        <v>19</v>
      </c>
      <c r="AF2310" s="1">
        <v>1</v>
      </c>
      <c r="AG2310" s="1" t="s">
        <v>731</v>
      </c>
      <c r="AH2310" s="1" t="s">
        <v>731</v>
      </c>
      <c r="AI2310" s="1" t="str">
        <f>TRIM(MID(SUBSTITUTE($H2310,",",REPT(" ",200)),(LEN($H2310)-LEN(SUBSTITUTE($H2310,",",""))-2)*200+1,200))</f>
        <v>Central Visayas</v>
      </c>
      <c r="AJ2310" s="1" t="s">
        <v>55</v>
      </c>
      <c r="AK2310" t="s">
        <v>10151</v>
      </c>
      <c r="AL2310" s="2">
        <v>0</v>
      </c>
      <c r="AM2310" s="1" t="s">
        <v>10152</v>
      </c>
    </row>
    <row r="2311" spans="1:39" ht="12.75" customHeight="1">
      <c r="A2311" s="1"/>
      <c r="B2311" s="1" t="s">
        <v>10153</v>
      </c>
      <c r="C2311" s="1" t="s">
        <v>10154</v>
      </c>
      <c r="D2311" s="3" t="str">
        <f ca="1">IFERROR(__xludf.DUMMYFUNCTION("PROPER(REGEXEXTRACT(B2686, ""(?:https?:\/\/)?(?:www\.)?([a-zA-Z0-9-]+)\.""))"),"Google")</f>
        <v>Google</v>
      </c>
      <c r="E2311" s="1" t="s">
        <v>10155</v>
      </c>
      <c r="F2311" s="1">
        <v>11.90619</v>
      </c>
      <c r="G2311" s="1">
        <v>121.92509</v>
      </c>
      <c r="H2311" s="1" t="s">
        <v>10156</v>
      </c>
      <c r="I2311" s="1" t="s">
        <v>5875</v>
      </c>
      <c r="J2311" s="1">
        <f>IF(K2311="URBAN",1,IF(K2311="SUBURBAN",2,IF(K2311="RURAL",3,"")))</f>
        <v>2</v>
      </c>
      <c r="K2311" s="1" t="s">
        <v>84</v>
      </c>
      <c r="L2311" s="18">
        <v>46082</v>
      </c>
      <c r="M2311" s="49">
        <v>0.625</v>
      </c>
      <c r="N2311" s="18">
        <v>46083</v>
      </c>
      <c r="O2311" s="56">
        <v>0.5</v>
      </c>
      <c r="P2311" s="31" t="str">
        <f>TEXT($L2311, "dddd")</f>
        <v>Sunday</v>
      </c>
      <c r="Q2311" s="39" t="s">
        <v>117</v>
      </c>
      <c r="R2311" s="39">
        <v>1600</v>
      </c>
      <c r="S2311" s="1" t="str">
        <f>IF(OR(MONTH(L2311)=12, MONTH(L2311)&lt;=5), "Dry Season", "Wet Season")</f>
        <v>Dry Season</v>
      </c>
      <c r="T2311" s="1">
        <v>1</v>
      </c>
      <c r="U2311" s="1">
        <v>1</v>
      </c>
      <c r="V2311" s="1">
        <v>1</v>
      </c>
      <c r="W2311" s="2">
        <f>IF(ISNUMBER(SEARCH("N/A", X2311)), 0, 1)</f>
        <v>0</v>
      </c>
      <c r="X2311" s="1" t="s">
        <v>44</v>
      </c>
      <c r="Y2311" s="1"/>
      <c r="Z2311" s="1"/>
      <c r="AA2311" s="11" cm="1">
        <f t="array" ref="AA2311">IF(ISBLANK(Y2311), 0, VINCentyInvDistance(F2311,G2311,Y2311,Z2311))</f>
        <v>0</v>
      </c>
      <c r="AB2311" s="1">
        <v>0</v>
      </c>
      <c r="AC2311" s="1">
        <v>0</v>
      </c>
      <c r="AD2311" s="1">
        <v>0</v>
      </c>
      <c r="AE2311" s="1">
        <v>56</v>
      </c>
      <c r="AF2311" s="1">
        <v>1</v>
      </c>
      <c r="AG2311" s="1" t="str">
        <f>TRIM(MID(SUBSTITUTE($H2311,",",REPT(" ",200)),(LEN($H2311)-LEN(SUBSTITUTE($H2311,",",""))-4)*200+1,200))</f>
        <v>Malay</v>
      </c>
      <c r="AH2311" s="1" t="str">
        <f>TRIM(MID(SUBSTITUTE($H2311,",",REPT(" ",200)),(LEN($H2311)-LEN(SUBSTITUTE($H2311,",",""))-3)*200+1,200))</f>
        <v>Aklan</v>
      </c>
      <c r="AI2311" s="1" t="str">
        <f>TRIM(MID(SUBSTITUTE($H2311,",",REPT(" ",200)),(LEN($H2311)-LEN(SUBSTITUTE($H2311,",",""))-2)*200+1,200))</f>
        <v>Western Visayas</v>
      </c>
      <c r="AJ2311" s="1" t="str">
        <f>TRIM(MID(SUBSTITUTE($H2311,",",REPT(" ",200)),(LEN($H2311)-LEN(SUBSTITUTE($H2311,",",""))-0)*200+1,200))</f>
        <v>Philippines</v>
      </c>
      <c r="AL2311" s="2">
        <v>0</v>
      </c>
      <c r="AM2311" s="1"/>
    </row>
    <row r="2312" spans="1:39" ht="12.75" customHeight="1">
      <c r="A2312" s="1"/>
      <c r="B2312" s="1" t="s">
        <v>7403</v>
      </c>
      <c r="C2312" s="1" t="s">
        <v>10169</v>
      </c>
      <c r="D2312" s="3" t="str">
        <f ca="1">IFERROR(__xludf.DUMMYFUNCTION("PROPER(REGEXEXTRACT(B2690, ""(?:https?:\/\/)?(?:www\.)?([a-zA-Z0-9-]+)\.""))"),"Skyscanner")</f>
        <v>Skyscanner</v>
      </c>
      <c r="E2312" s="1" t="s">
        <v>10170</v>
      </c>
      <c r="F2312" s="1">
        <v>10.309749999999999</v>
      </c>
      <c r="G2312" s="1">
        <v>123.99223000000001</v>
      </c>
      <c r="H2312" s="1" t="s">
        <v>7406</v>
      </c>
      <c r="I2312" s="1" t="s">
        <v>2622</v>
      </c>
      <c r="J2312" s="1">
        <f>IF(K2312="URBAN",1,IF(K2312="SUBURBAN",2,IF(K2312="RURAL",3,"")))</f>
        <v>2</v>
      </c>
      <c r="K2312" s="1" t="s">
        <v>84</v>
      </c>
      <c r="L2312" s="18">
        <v>46082</v>
      </c>
      <c r="M2312" s="49">
        <v>0.58333333333333337</v>
      </c>
      <c r="N2312" s="18">
        <v>46083</v>
      </c>
      <c r="O2312" s="56">
        <v>0.5</v>
      </c>
      <c r="P2312" s="31" t="str">
        <f>TEXT($L2312, "dddd")</f>
        <v>Sunday</v>
      </c>
      <c r="Q2312" s="39" t="s">
        <v>111</v>
      </c>
      <c r="R2312" s="39">
        <v>700</v>
      </c>
      <c r="S2312" s="1" t="str">
        <f>IF(OR(MONTH(L2312)=12, MONTH(L2312)&lt;=5), "Dry Season", "Wet Season")</f>
        <v>Dry Season</v>
      </c>
      <c r="T2312" s="1">
        <v>1</v>
      </c>
      <c r="U2312" s="1">
        <v>0</v>
      </c>
      <c r="V2312" s="1">
        <v>0</v>
      </c>
      <c r="W2312" s="2">
        <f>IF(ISNUMBER(SEARCH("N/A", X2312)), 0, 1)</f>
        <v>0</v>
      </c>
      <c r="X2312" s="1" t="s">
        <v>44</v>
      </c>
      <c r="Y2312" s="1"/>
      <c r="Z2312" s="1"/>
      <c r="AA2312" s="11" cm="1">
        <f t="array" ref="AA2312">IF(ISBLANK(Y2312), 0, VINCentyInvDistance(F2312,G2312,Y2312,Z2312))</f>
        <v>0</v>
      </c>
      <c r="AB2312" s="1">
        <v>0</v>
      </c>
      <c r="AC2312" s="1">
        <v>7.2</v>
      </c>
      <c r="AD2312" s="1">
        <v>3.6</v>
      </c>
      <c r="AE2312" s="1">
        <v>29</v>
      </c>
      <c r="AF2312" s="1">
        <v>1</v>
      </c>
      <c r="AG2312" s="1" t="s">
        <v>731</v>
      </c>
      <c r="AH2312" s="1" t="s">
        <v>731</v>
      </c>
      <c r="AI2312" s="1"/>
      <c r="AJ2312" s="1" t="s">
        <v>55</v>
      </c>
      <c r="AK2312" t="s">
        <v>6534</v>
      </c>
      <c r="AL2312" s="1">
        <v>1</v>
      </c>
      <c r="AM2312" s="1" t="s">
        <v>7407</v>
      </c>
    </row>
    <row r="2313" spans="1:39" ht="12.75" customHeight="1">
      <c r="A2313" s="1"/>
      <c r="B2313" s="1" t="s">
        <v>7261</v>
      </c>
      <c r="C2313" s="1" t="s">
        <v>10171</v>
      </c>
      <c r="D2313" s="3" t="str">
        <f ca="1">IFERROR(__xludf.DUMMYFUNCTION("PROPER(REGEXEXTRACT(B2691, ""(?:https?:\/\/)?(?:www\.)?([a-zA-Z0-9-]+)\.""))"),"Skyscanner")</f>
        <v>Skyscanner</v>
      </c>
      <c r="E2313" s="1" t="s">
        <v>10172</v>
      </c>
      <c r="F2313" s="1">
        <v>10.27877</v>
      </c>
      <c r="G2313" s="1">
        <v>123.98640899999999</v>
      </c>
      <c r="H2313" s="1" t="s">
        <v>7264</v>
      </c>
      <c r="I2313" s="1" t="s">
        <v>2622</v>
      </c>
      <c r="J2313" s="1">
        <f>IF(K2313="URBAN",1,IF(K2313="SUBURBAN",2,IF(K2313="RURAL",3,"")))</f>
        <v>2</v>
      </c>
      <c r="K2313" s="1" t="s">
        <v>84</v>
      </c>
      <c r="L2313" s="18">
        <v>46082</v>
      </c>
      <c r="M2313" s="49">
        <v>0.58333333333333337</v>
      </c>
      <c r="N2313" s="18">
        <v>46083</v>
      </c>
      <c r="O2313" s="56">
        <v>0.5</v>
      </c>
      <c r="P2313" s="31" t="str">
        <f>TEXT($L2313, "dddd")</f>
        <v>Sunday</v>
      </c>
      <c r="Q2313" s="39" t="s">
        <v>10173</v>
      </c>
      <c r="R2313" s="39">
        <v>1430</v>
      </c>
      <c r="S2313" s="1" t="str">
        <f>IF(OR(MONTH(L2313)=12, MONTH(L2313)&lt;=5), "Dry Season", "Wet Season")</f>
        <v>Dry Season</v>
      </c>
      <c r="T2313" s="1">
        <v>1</v>
      </c>
      <c r="U2313" s="1">
        <v>0</v>
      </c>
      <c r="V2313" s="1">
        <v>0</v>
      </c>
      <c r="W2313" s="2">
        <f>IF(ISNUMBER(SEARCH("N/A", X2313)), 0, 1)</f>
        <v>0</v>
      </c>
      <c r="X2313" s="1" t="s">
        <v>44</v>
      </c>
      <c r="Y2313" s="1"/>
      <c r="Z2313" s="1"/>
      <c r="AA2313" s="11" cm="1">
        <f t="array" ref="AA2313">IF(ISBLANK(Y2313), 0, VINCentyInvDistance(F2313,G2313,Y2313,Z2313))</f>
        <v>0</v>
      </c>
      <c r="AB2313" s="1">
        <v>0</v>
      </c>
      <c r="AC2313" s="1">
        <v>7.4</v>
      </c>
      <c r="AD2313" s="1">
        <v>4.5</v>
      </c>
      <c r="AE2313" s="1">
        <v>212</v>
      </c>
      <c r="AF2313" s="1">
        <v>1</v>
      </c>
      <c r="AG2313" s="1" t="s">
        <v>4948</v>
      </c>
      <c r="AH2313" s="1" t="s">
        <v>731</v>
      </c>
      <c r="AI2313" s="1"/>
      <c r="AJ2313" s="1" t="s">
        <v>55</v>
      </c>
      <c r="AK2313" t="s">
        <v>17105</v>
      </c>
      <c r="AL2313" s="1">
        <v>2</v>
      </c>
      <c r="AM2313" s="1" t="s">
        <v>7265</v>
      </c>
    </row>
    <row r="2314" spans="1:39" ht="12.75" customHeight="1">
      <c r="A2314" s="1"/>
      <c r="B2314" s="1" t="s">
        <v>10227</v>
      </c>
      <c r="C2314" s="1" t="s">
        <v>10228</v>
      </c>
      <c r="D2314" s="3" t="str">
        <f ca="1">IFERROR(__xludf.DUMMYFUNCTION("PROPER(REGEXEXTRACT(B2704, ""(?:https?:\/\/)?(?:www\.)?([a-zA-Z0-9-]+)\.""))"),"Skyscanner")</f>
        <v>Skyscanner</v>
      </c>
      <c r="E2314" s="1" t="s">
        <v>10229</v>
      </c>
      <c r="F2314" s="1">
        <v>10.25245</v>
      </c>
      <c r="G2314" s="1">
        <v>123.83923</v>
      </c>
      <c r="H2314" s="1" t="s">
        <v>10230</v>
      </c>
      <c r="I2314" s="1" t="s">
        <v>2622</v>
      </c>
      <c r="J2314" s="1">
        <f>IF(K2314="URBAN",1,IF(K2314="SUBURBAN",2,IF(K2314="RURAL",3,"")))</f>
        <v>2</v>
      </c>
      <c r="K2314" s="1" t="s">
        <v>84</v>
      </c>
      <c r="L2314" s="18">
        <v>46082</v>
      </c>
      <c r="M2314" s="49">
        <v>0.58333333333333337</v>
      </c>
      <c r="N2314" s="18">
        <v>46083</v>
      </c>
      <c r="O2314" s="56">
        <v>0.54166666666666663</v>
      </c>
      <c r="P2314" s="31" t="str">
        <f>TEXT($L2314, "dddd")</f>
        <v>Sunday</v>
      </c>
      <c r="Q2314" s="39" t="s">
        <v>111</v>
      </c>
      <c r="R2314" s="39">
        <v>719</v>
      </c>
      <c r="S2314" s="1" t="str">
        <f>IF(OR(MONTH(L2314)=12, MONTH(L2314)&lt;=5), "Dry Season", "Wet Season")</f>
        <v>Dry Season</v>
      </c>
      <c r="T2314" s="1">
        <v>1</v>
      </c>
      <c r="U2314" s="1">
        <v>1</v>
      </c>
      <c r="V2314" s="1">
        <v>0</v>
      </c>
      <c r="W2314" s="2">
        <f>IF(ISNUMBER(SEARCH("N/A", X2314)), 0, 1)</f>
        <v>0</v>
      </c>
      <c r="X2314" s="1" t="s">
        <v>44</v>
      </c>
      <c r="Y2314" s="1"/>
      <c r="Z2314" s="1"/>
      <c r="AA2314" s="11" cm="1">
        <f t="array" ref="AA2314">IF(ISBLANK(Y2314), 0, VINCentyInvDistance(F2314,G2314,Y2314,Z2314))</f>
        <v>0</v>
      </c>
      <c r="AB2314" s="1">
        <v>0</v>
      </c>
      <c r="AC2314" s="1">
        <v>10</v>
      </c>
      <c r="AD2314" s="1">
        <v>2.2999999999999998</v>
      </c>
      <c r="AE2314" s="1">
        <v>2</v>
      </c>
      <c r="AF2314" s="1">
        <v>1</v>
      </c>
      <c r="AG2314" s="1" t="s">
        <v>731</v>
      </c>
      <c r="AH2314" s="1" t="s">
        <v>731</v>
      </c>
      <c r="AI2314" s="1" t="str">
        <f>TRIM(MID(SUBSTITUTE($H2314,",",REPT(" ",200)),(LEN($H2314)-LEN(SUBSTITUTE($H2314,",",""))-2)*200+1,200))</f>
        <v>Central Visayas</v>
      </c>
      <c r="AJ2314" s="1" t="s">
        <v>55</v>
      </c>
      <c r="AK2314" t="s">
        <v>149</v>
      </c>
      <c r="AL2314" s="2">
        <v>0</v>
      </c>
      <c r="AM2314" s="1" t="s">
        <v>10231</v>
      </c>
    </row>
    <row r="2315" spans="1:39" ht="12.75" customHeight="1">
      <c r="A2315" s="1"/>
      <c r="B2315" s="1" t="s">
        <v>10272</v>
      </c>
      <c r="C2315" s="1" t="s">
        <v>10273</v>
      </c>
      <c r="D2315" s="3" t="str">
        <f ca="1">IFERROR(__xludf.DUMMYFUNCTION("PROPER(REGEXEXTRACT(B2714, ""(?:https?:\/\/)?(?:www\.)?([a-zA-Z0-9-]+)\.""))"),"Skyscanner")</f>
        <v>Skyscanner</v>
      </c>
      <c r="E2315" s="1" t="s">
        <v>10274</v>
      </c>
      <c r="F2315" s="1">
        <v>13.50672</v>
      </c>
      <c r="G2315" s="1">
        <v>120.905727</v>
      </c>
      <c r="H2315" s="1" t="s">
        <v>10271</v>
      </c>
      <c r="I2315" s="1" t="s">
        <v>3119</v>
      </c>
      <c r="J2315" s="1">
        <f>IF(K2315="URBAN",1,IF(K2315="SUBURBAN",2,IF(K2315="RURAL",3,"")))</f>
        <v>2</v>
      </c>
      <c r="K2315" s="1" t="s">
        <v>84</v>
      </c>
      <c r="L2315" s="18">
        <v>46082</v>
      </c>
      <c r="M2315" s="49">
        <v>0.58333333333333337</v>
      </c>
      <c r="N2315" s="18">
        <v>46083</v>
      </c>
      <c r="O2315" s="56">
        <v>0.47916666666666669</v>
      </c>
      <c r="P2315" s="31" t="str">
        <f>TEXT($L2315, "dddd")</f>
        <v>Sunday</v>
      </c>
      <c r="Q2315" s="39" t="s">
        <v>111</v>
      </c>
      <c r="R2315" s="39">
        <v>1500</v>
      </c>
      <c r="S2315" s="1" t="str">
        <f>IF(OR(MONTH(L2315)=12, MONTH(L2315)&lt;=5), "Dry Season", "Wet Season")</f>
        <v>Dry Season</v>
      </c>
      <c r="T2315" s="1">
        <v>1</v>
      </c>
      <c r="U2315" s="1">
        <v>0</v>
      </c>
      <c r="V2315" s="1">
        <v>0</v>
      </c>
      <c r="W2315" s="2">
        <f>IF(ISNUMBER(SEARCH("N/A", X2315)), 0, 1)</f>
        <v>0</v>
      </c>
      <c r="X2315" s="1" t="s">
        <v>44</v>
      </c>
      <c r="Y2315" s="1"/>
      <c r="Z2315" s="1"/>
      <c r="AA2315" s="11" cm="1">
        <f t="array" ref="AA2315">IF(ISBLANK(Y2315), 0, VINCentyInvDistance(F2315,G2315,Y2315,Z2315))</f>
        <v>0</v>
      </c>
      <c r="AB2315" s="1">
        <v>0</v>
      </c>
      <c r="AC2315" s="1">
        <v>7.4</v>
      </c>
      <c r="AD2315" s="1">
        <v>3.8</v>
      </c>
      <c r="AE2315" s="1">
        <v>270</v>
      </c>
      <c r="AF2315" s="1">
        <v>1</v>
      </c>
      <c r="AG2315" s="1" t="s">
        <v>9592</v>
      </c>
      <c r="AH2315" s="1" t="s">
        <v>9593</v>
      </c>
      <c r="AI2315" s="1"/>
      <c r="AJ2315" s="1" t="s">
        <v>55</v>
      </c>
      <c r="AK2315" t="s">
        <v>17356</v>
      </c>
      <c r="AL2315" s="1">
        <v>2</v>
      </c>
      <c r="AM2315" s="1" t="s">
        <v>10275</v>
      </c>
    </row>
    <row r="2316" spans="1:39" ht="12.75" customHeight="1">
      <c r="A2316" s="1"/>
      <c r="B2316" s="1" t="s">
        <v>10280</v>
      </c>
      <c r="C2316" s="1" t="s">
        <v>10281</v>
      </c>
      <c r="D2316" s="3" t="str">
        <f ca="1">IFERROR(__xludf.DUMMYFUNCTION("PROPER(REGEXEXTRACT(B2716, ""(?:https?:\/\/)?(?:www\.)?([a-zA-Z0-9-]+)\.""))"),"Google")</f>
        <v>Google</v>
      </c>
      <c r="E2316" s="1" t="s">
        <v>10282</v>
      </c>
      <c r="F2316" s="1">
        <v>11.173259</v>
      </c>
      <c r="G2316" s="1">
        <v>119.39274899999999</v>
      </c>
      <c r="H2316" s="1" t="s">
        <v>3699</v>
      </c>
      <c r="I2316" s="1" t="s">
        <v>41</v>
      </c>
      <c r="J2316" s="1">
        <f>IF(K2316="URBAN",1,IF(K2316="SUBURBAN",2,IF(K2316="RURAL",3,"")))</f>
        <v>2</v>
      </c>
      <c r="K2316" s="1" t="s">
        <v>84</v>
      </c>
      <c r="L2316" s="18">
        <v>46082</v>
      </c>
      <c r="M2316" s="49">
        <v>0.625</v>
      </c>
      <c r="N2316" s="18">
        <v>46083</v>
      </c>
      <c r="O2316" s="56">
        <v>0.5</v>
      </c>
      <c r="P2316" s="31" t="str">
        <f>TEXT($L2316, "dddd")</f>
        <v>Sunday</v>
      </c>
      <c r="Q2316" s="39" t="s">
        <v>10173</v>
      </c>
      <c r="R2316" s="39">
        <v>1350</v>
      </c>
      <c r="S2316" s="1" t="str">
        <f>IF(OR(MONTH(L2316)=12, MONTH(L2316)&lt;=5), "Dry Season", "Wet Season")</f>
        <v>Dry Season</v>
      </c>
      <c r="T2316" s="1">
        <v>1</v>
      </c>
      <c r="U2316" s="1">
        <v>0</v>
      </c>
      <c r="V2316" s="1">
        <v>0</v>
      </c>
      <c r="W2316" s="2">
        <f>IF(ISNUMBER(SEARCH("N/A", X2316)), 0, 1)</f>
        <v>0</v>
      </c>
      <c r="X2316" s="1" t="s">
        <v>44</v>
      </c>
      <c r="Y2316" s="1"/>
      <c r="Z2316" s="1"/>
      <c r="AA2316" s="11" cm="1">
        <f t="array" ref="AA2316">IF(ISBLANK(Y2316), 0, VINCentyInvDistance(F2316,G2316,Y2316,Z2316))</f>
        <v>0</v>
      </c>
      <c r="AB2316" s="1">
        <v>0</v>
      </c>
      <c r="AC2316" s="1">
        <v>0</v>
      </c>
      <c r="AD2316" s="1">
        <v>0</v>
      </c>
      <c r="AE2316" s="1">
        <v>113</v>
      </c>
      <c r="AF2316" s="1">
        <v>1</v>
      </c>
      <c r="AG2316" s="1" t="str">
        <f>TRIM(MID(SUBSTITUTE($H2316,",",REPT(" ",200)),(LEN($H2316)-LEN(SUBSTITUTE($H2316,",",""))-4)*200+1,200))</f>
        <v>El Nido</v>
      </c>
      <c r="AH2316" s="1" t="str">
        <f>TRIM(MID(SUBSTITUTE($H2316,",",REPT(" ",200)),(LEN($H2316)-LEN(SUBSTITUTE($H2316,",",""))-3)*200+1,200))</f>
        <v>Palawan</v>
      </c>
      <c r="AI2316" s="1" t="str">
        <f>TRIM(MID(SUBSTITUTE($H2316,",",REPT(" ",200)),(LEN($H2316)-LEN(SUBSTITUTE($H2316,",",""))-2)*200+1,200))</f>
        <v>Mimaropa</v>
      </c>
      <c r="AJ2316" s="1" t="str">
        <f>TRIM(MID(SUBSTITUTE($H2316,",",REPT(" ",200)),(LEN($H2316)-LEN(SUBSTITUTE($H2316,",",""))-0)*200+1,200))</f>
        <v>Philippines</v>
      </c>
      <c r="AL2316" s="2">
        <v>0</v>
      </c>
      <c r="AM2316" s="1"/>
    </row>
    <row r="2317" spans="1:39" ht="12.75" customHeight="1">
      <c r="A2317" s="1"/>
      <c r="B2317" s="1" t="s">
        <v>10291</v>
      </c>
      <c r="C2317" s="1" t="s">
        <v>10292</v>
      </c>
      <c r="D2317" s="3" t="str">
        <f ca="1">IFERROR(__xludf.DUMMYFUNCTION("PROPER(REGEXEXTRACT(B2719, ""(?:https?:\/\/)?(?:www\.)?([a-zA-Z0-9-]+)\.""))"),"Google")</f>
        <v>Google</v>
      </c>
      <c r="E2317" s="1" t="s">
        <v>10293</v>
      </c>
      <c r="F2317" s="1">
        <v>9.3738700000000001</v>
      </c>
      <c r="G2317" s="1">
        <v>122.73390999999999</v>
      </c>
      <c r="H2317" s="1" t="s">
        <v>10294</v>
      </c>
      <c r="I2317" s="1" t="s">
        <v>1300</v>
      </c>
      <c r="J2317" s="1">
        <f>IF(K2317="URBAN",1,IF(K2317="SUBURBAN",2,IF(K2317="RURAL",3,"")))</f>
        <v>2</v>
      </c>
      <c r="K2317" s="1" t="s">
        <v>84</v>
      </c>
      <c r="L2317" s="18">
        <v>46082</v>
      </c>
      <c r="M2317" s="49">
        <v>0.625</v>
      </c>
      <c r="N2317" s="18">
        <v>46083</v>
      </c>
      <c r="O2317" s="56">
        <v>0.5</v>
      </c>
      <c r="P2317" s="31" t="str">
        <f>TEXT($L2317, "dddd")</f>
        <v>Sunday</v>
      </c>
      <c r="Q2317" s="39" t="s">
        <v>207</v>
      </c>
      <c r="R2317" s="39">
        <v>611</v>
      </c>
      <c r="S2317" s="1" t="str">
        <f>IF(OR(MONTH(L2317)=12, MONTH(L2317)&lt;=5), "Dry Season", "Wet Season")</f>
        <v>Dry Season</v>
      </c>
      <c r="T2317" s="1">
        <v>1</v>
      </c>
      <c r="U2317" s="1">
        <v>0</v>
      </c>
      <c r="V2317" s="1">
        <v>1</v>
      </c>
      <c r="W2317" s="2">
        <f>IF(ISNUMBER(SEARCH("N/A", X2317)), 0, 1)</f>
        <v>0</v>
      </c>
      <c r="X2317" s="1" t="s">
        <v>44</v>
      </c>
      <c r="Y2317" s="1"/>
      <c r="Z2317" s="1"/>
      <c r="AA2317" s="11" cm="1">
        <f t="array" ref="AA2317">IF(ISBLANK(Y2317), 0, VINCentyInvDistance(F2317,G2317,Y2317,Z2317))</f>
        <v>0</v>
      </c>
      <c r="AB2317" s="1">
        <v>0</v>
      </c>
      <c r="AC2317" s="1">
        <v>0</v>
      </c>
      <c r="AD2317" s="1">
        <v>0</v>
      </c>
      <c r="AE2317" s="1">
        <v>20</v>
      </c>
      <c r="AF2317" s="1">
        <v>1</v>
      </c>
      <c r="AG2317" s="1" t="str">
        <f>TRIM(MID(SUBSTITUTE($H2317,",",REPT(" ",200)),(LEN($H2317)-LEN(SUBSTITUTE($H2317,",",""))-4)*200+1,200))</f>
        <v>Pagatban</v>
      </c>
      <c r="AH2317" s="1" t="str">
        <f>TRIM(MID(SUBSTITUTE($H2317,",",REPT(" ",200)),(LEN($H2317)-LEN(SUBSTITUTE($H2317,",",""))-3)*200+1,200))</f>
        <v>Bayawan</v>
      </c>
      <c r="AI2317" s="1" t="str">
        <f>TRIM(MID(SUBSTITUTE($H2317,",",REPT(" ",200)),(LEN($H2317)-LEN(SUBSTITUTE($H2317,",",""))-2)*200+1,200))</f>
        <v>Negros Oriental</v>
      </c>
      <c r="AJ2317" s="1" t="str">
        <f>TRIM(MID(SUBSTITUTE($H2317,",",REPT(" ",200)),(LEN($H2317)-LEN(SUBSTITUTE($H2317,",",""))-0)*200+1,200))</f>
        <v>Philippines</v>
      </c>
      <c r="AL2317" s="2">
        <v>0</v>
      </c>
      <c r="AM2317" s="1"/>
    </row>
    <row r="2318" spans="1:39" ht="12.75" customHeight="1">
      <c r="A2318" s="1"/>
      <c r="B2318" s="1" t="s">
        <v>10309</v>
      </c>
      <c r="C2318" s="1" t="s">
        <v>10310</v>
      </c>
      <c r="D2318" s="3" t="str">
        <f ca="1">IFERROR(__xludf.DUMMYFUNCTION("PROPER(REGEXEXTRACT(B2723, ""(?:https?:\/\/)?(?:www\.)?([a-zA-Z0-9-]+)\.""))"),"Skyscanner")</f>
        <v>Skyscanner</v>
      </c>
      <c r="E2318" s="1" t="s">
        <v>10311</v>
      </c>
      <c r="F2318" s="1">
        <v>10.529960000000001</v>
      </c>
      <c r="G2318" s="1">
        <v>124.03126</v>
      </c>
      <c r="H2318" s="1" t="s">
        <v>10308</v>
      </c>
      <c r="I2318" s="1" t="s">
        <v>2622</v>
      </c>
      <c r="J2318" s="1">
        <f>IF(K2318="URBAN",1,IF(K2318="SUBURBAN",2,IF(K2318="RURAL",3,"")))</f>
        <v>2</v>
      </c>
      <c r="K2318" s="1" t="s">
        <v>84</v>
      </c>
      <c r="L2318" s="18">
        <v>46082</v>
      </c>
      <c r="M2318" s="49">
        <v>0.58333333333333337</v>
      </c>
      <c r="N2318" s="18">
        <v>46083</v>
      </c>
      <c r="O2318" s="56">
        <v>0.625</v>
      </c>
      <c r="P2318" s="31" t="str">
        <f>TEXT($L2318, "dddd")</f>
        <v>Sunday</v>
      </c>
      <c r="Q2318" s="39" t="s">
        <v>10243</v>
      </c>
      <c r="R2318" s="39">
        <v>1783</v>
      </c>
      <c r="S2318" s="1" t="str">
        <f>IF(OR(MONTH(L2318)=12, MONTH(L2318)&lt;=5), "Dry Season", "Wet Season")</f>
        <v>Dry Season</v>
      </c>
      <c r="T2318" s="1">
        <v>1</v>
      </c>
      <c r="U2318" s="1">
        <v>0</v>
      </c>
      <c r="V2318" s="1">
        <v>0</v>
      </c>
      <c r="W2318" s="2">
        <f>IF(ISNUMBER(SEARCH("N/A", X2318)), 0, 1)</f>
        <v>0</v>
      </c>
      <c r="X2318" s="1" t="s">
        <v>44</v>
      </c>
      <c r="Y2318" s="1"/>
      <c r="Z2318" s="1"/>
      <c r="AA2318" s="11" cm="1">
        <f t="array" ref="AA2318">IF(ISBLANK(Y2318), 0, VINCentyInvDistance(F2318,G2318,Y2318,Z2318))</f>
        <v>0</v>
      </c>
      <c r="AB2318" s="1">
        <v>0</v>
      </c>
      <c r="AC2318" s="1">
        <v>7.8</v>
      </c>
      <c r="AD2318" s="1">
        <v>4.0999999999999996</v>
      </c>
      <c r="AE2318" s="1">
        <v>6</v>
      </c>
      <c r="AF2318" s="1">
        <v>1</v>
      </c>
      <c r="AG2318" s="1" t="s">
        <v>731</v>
      </c>
      <c r="AH2318" s="1" t="s">
        <v>731</v>
      </c>
      <c r="AI2318" s="1" t="str">
        <f>TRIM(MID(SUBSTITUTE($H2318,",",REPT(" ",200)),(LEN($H2318)-LEN(SUBSTITUTE($H2318,",",""))-2)*200+1,200))</f>
        <v>Central Visayas</v>
      </c>
      <c r="AJ2318" s="1" t="s">
        <v>55</v>
      </c>
      <c r="AK2318" t="s">
        <v>17361</v>
      </c>
      <c r="AL2318" s="2">
        <v>0</v>
      </c>
      <c r="AM2318" s="1" t="s">
        <v>10312</v>
      </c>
    </row>
    <row r="2319" spans="1:39" ht="12.75" customHeight="1">
      <c r="A2319" s="1"/>
      <c r="B2319" s="1" t="s">
        <v>1998</v>
      </c>
      <c r="C2319" s="1" t="s">
        <v>10321</v>
      </c>
      <c r="D2319" s="3" t="str">
        <f ca="1">IFERROR(__xludf.DUMMYFUNCTION("PROPER(REGEXEXTRACT(B2726, ""(?:https?:\/\/)?(?:www\.)?([a-zA-Z0-9-]+)\.""))"),"Skyscanner")</f>
        <v>Skyscanner</v>
      </c>
      <c r="E2319" s="1" t="s">
        <v>10322</v>
      </c>
      <c r="F2319" s="1">
        <v>14.124798999999999</v>
      </c>
      <c r="G2319" s="1">
        <v>120.979868</v>
      </c>
      <c r="H2319" s="1" t="s">
        <v>1848</v>
      </c>
      <c r="I2319" s="1" t="s">
        <v>1300</v>
      </c>
      <c r="J2319" s="1">
        <f>IF(K2319="URBAN",1,IF(K2319="SUBURBAN",2,IF(K2319="RURAL",3,"")))</f>
        <v>2</v>
      </c>
      <c r="K2319" s="1" t="s">
        <v>84</v>
      </c>
      <c r="L2319" s="18">
        <v>46082</v>
      </c>
      <c r="M2319" s="49">
        <v>0.58333333333333337</v>
      </c>
      <c r="N2319" s="18">
        <v>46083</v>
      </c>
      <c r="O2319" s="56">
        <v>0.5</v>
      </c>
      <c r="P2319" s="31" t="str">
        <f>TEXT($L2319, "dddd")</f>
        <v>Sunday</v>
      </c>
      <c r="Q2319" s="39" t="s">
        <v>111</v>
      </c>
      <c r="R2319" s="39">
        <v>5234</v>
      </c>
      <c r="S2319" s="1" t="str">
        <f>IF(OR(MONTH(L2319)=12, MONTH(L2319)&lt;=5), "Dry Season", "Wet Season")</f>
        <v>Dry Season</v>
      </c>
      <c r="T2319" s="1">
        <v>1</v>
      </c>
      <c r="U2319" s="1">
        <v>1</v>
      </c>
      <c r="V2319" s="1">
        <v>1</v>
      </c>
      <c r="W2319" s="2">
        <f>IF(ISNUMBER(SEARCH("N/A", X2319)), 0, 1)</f>
        <v>0</v>
      </c>
      <c r="X2319" s="1" t="s">
        <v>44</v>
      </c>
      <c r="Y2319" s="1"/>
      <c r="Z2319" s="1"/>
      <c r="AA2319" s="11" cm="1">
        <f t="array" ref="AA2319">IF(ISBLANK(Y2319), 0, VINCentyInvDistance(F2319,G2319,Y2319,Z2319))</f>
        <v>0</v>
      </c>
      <c r="AB2319" s="1">
        <v>0</v>
      </c>
      <c r="AC2319" s="1">
        <v>4</v>
      </c>
      <c r="AD2319" s="1">
        <v>4.2</v>
      </c>
      <c r="AE2319" s="1">
        <v>1</v>
      </c>
      <c r="AF2319" s="1">
        <v>1</v>
      </c>
      <c r="AG2319" s="1" t="s">
        <v>1729</v>
      </c>
      <c r="AH2319" s="1" t="s">
        <v>1730</v>
      </c>
      <c r="AI2319" s="1"/>
      <c r="AJ2319" s="1" t="s">
        <v>55</v>
      </c>
      <c r="AK2319" t="s">
        <v>16637</v>
      </c>
      <c r="AL2319" s="1">
        <v>1</v>
      </c>
      <c r="AM2319" s="1" t="s">
        <v>2001</v>
      </c>
    </row>
    <row r="2320" spans="1:39" ht="12.75" customHeight="1">
      <c r="A2320" s="1"/>
      <c r="B2320" s="1" t="s">
        <v>10353</v>
      </c>
      <c r="C2320" s="1" t="s">
        <v>10354</v>
      </c>
      <c r="D2320" s="3" t="str">
        <f ca="1">IFERROR(__xludf.DUMMYFUNCTION("PROPER(REGEXEXTRACT(B2735, ""(?:https?:\/\/)?(?:www\.)?([a-zA-Z0-9-]+)\.""))"),"Google")</f>
        <v>Google</v>
      </c>
      <c r="E2320" s="1" t="s">
        <v>9632</v>
      </c>
      <c r="F2320" s="1">
        <v>14.174091000000001</v>
      </c>
      <c r="G2320" s="1">
        <v>121.218722</v>
      </c>
      <c r="H2320" s="1" t="s">
        <v>10355</v>
      </c>
      <c r="I2320" s="1" t="s">
        <v>1300</v>
      </c>
      <c r="J2320" s="1">
        <f>IF(K2320="URBAN",1,IF(K2320="SUBURBAN",2,IF(K2320="RURAL",3,"")))</f>
        <v>2</v>
      </c>
      <c r="K2320" s="1" t="s">
        <v>84</v>
      </c>
      <c r="L2320" s="18">
        <v>46082</v>
      </c>
      <c r="M2320" s="49">
        <v>0.625</v>
      </c>
      <c r="N2320" s="18">
        <v>46083</v>
      </c>
      <c r="O2320" s="56">
        <v>0.5</v>
      </c>
      <c r="P2320" s="31" t="str">
        <f>TEXT($L2320, "dddd")</f>
        <v>Sunday</v>
      </c>
      <c r="Q2320" s="39" t="s">
        <v>117</v>
      </c>
      <c r="R2320" s="39">
        <v>1091</v>
      </c>
      <c r="S2320" s="1" t="str">
        <f>IF(OR(MONTH(L2320)=12, MONTH(L2320)&lt;=5), "Dry Season", "Wet Season")</f>
        <v>Dry Season</v>
      </c>
      <c r="T2320" s="1">
        <v>1</v>
      </c>
      <c r="U2320" s="1">
        <v>0</v>
      </c>
      <c r="V2320" s="1">
        <v>0</v>
      </c>
      <c r="W2320" s="2">
        <f>IF(ISNUMBER(SEARCH("N/A", X2320)), 0, 1)</f>
        <v>0</v>
      </c>
      <c r="X2320" s="1" t="s">
        <v>44</v>
      </c>
      <c r="Y2320" s="1"/>
      <c r="Z2320" s="1"/>
      <c r="AA2320" s="11" cm="1">
        <f t="array" ref="AA2320">IF(ISBLANK(Y2320), 0, VINCentyInvDistance(F2320,G2320,Y2320,Z2320))</f>
        <v>0</v>
      </c>
      <c r="AB2320" s="1">
        <v>0</v>
      </c>
      <c r="AC2320" s="1">
        <v>0</v>
      </c>
      <c r="AD2320" s="1">
        <v>0</v>
      </c>
      <c r="AE2320" s="1">
        <v>67</v>
      </c>
      <c r="AF2320" s="1">
        <v>1</v>
      </c>
      <c r="AG2320" s="1" t="s">
        <v>10356</v>
      </c>
      <c r="AH2320" s="1" t="s">
        <v>143</v>
      </c>
      <c r="AI2320" s="1" t="str">
        <f>TRIM(MID(SUBSTITUTE($H2320,",",REPT(" ",200)),(LEN($H2320)-LEN(SUBSTITUTE($H2320,",",""))-2)*200+1,200))</f>
        <v>Calabarzon</v>
      </c>
      <c r="AJ2320" s="1" t="s">
        <v>55</v>
      </c>
      <c r="AL2320" s="2">
        <v>0</v>
      </c>
      <c r="AM2320" s="1"/>
    </row>
    <row r="2321" spans="1:39" ht="12.75" customHeight="1">
      <c r="A2321" s="1"/>
      <c r="B2321" s="1" t="s">
        <v>9634</v>
      </c>
      <c r="C2321" s="1" t="s">
        <v>10357</v>
      </c>
      <c r="D2321" s="3" t="str">
        <f ca="1">IFERROR(__xludf.DUMMYFUNCTION("PROPER(REGEXEXTRACT(B2736, ""(?:https?:\/\/)?(?:www\.)?([a-zA-Z0-9-]+)\.""))"),"Google")</f>
        <v>Google</v>
      </c>
      <c r="E2321" s="1" t="s">
        <v>10358</v>
      </c>
      <c r="F2321" s="1">
        <v>14.459949</v>
      </c>
      <c r="G2321" s="1">
        <v>121.015777</v>
      </c>
      <c r="H2321" s="1" t="s">
        <v>9633</v>
      </c>
      <c r="I2321" s="1" t="s">
        <v>50</v>
      </c>
      <c r="J2321" s="1">
        <f>IF(K2321="URBAN",1,IF(K2321="SUBURBAN",2,IF(K2321="RURAL",3,"")))</f>
        <v>2</v>
      </c>
      <c r="K2321" s="1" t="s">
        <v>84</v>
      </c>
      <c r="L2321" s="18">
        <v>46082</v>
      </c>
      <c r="M2321" s="49">
        <v>0.625</v>
      </c>
      <c r="N2321" s="18">
        <v>46083</v>
      </c>
      <c r="O2321" s="56">
        <v>0.5</v>
      </c>
      <c r="P2321" s="31" t="str">
        <f>TEXT($L2321, "dddd")</f>
        <v>Sunday</v>
      </c>
      <c r="Q2321" s="39" t="s">
        <v>111</v>
      </c>
      <c r="R2321" s="39">
        <v>3628</v>
      </c>
      <c r="S2321" s="1" t="str">
        <f>IF(OR(MONTH(L2321)=12, MONTH(L2321)&lt;=5), "Dry Season", "Wet Season")</f>
        <v>Dry Season</v>
      </c>
      <c r="T2321" s="1">
        <v>1</v>
      </c>
      <c r="U2321" s="1">
        <v>0</v>
      </c>
      <c r="V2321" s="1">
        <v>0</v>
      </c>
      <c r="W2321" s="2">
        <f>IF(ISNUMBER(SEARCH("N/A", X2321)), 0, 1)</f>
        <v>0</v>
      </c>
      <c r="X2321" s="1" t="s">
        <v>44</v>
      </c>
      <c r="Y2321" s="1"/>
      <c r="Z2321" s="1"/>
      <c r="AA2321" s="11" cm="1">
        <f t="array" ref="AA2321">IF(ISBLANK(Y2321), 0, VINCentyInvDistance(F2321,G2321,Y2321,Z2321))</f>
        <v>0</v>
      </c>
      <c r="AB2321" s="1">
        <v>0</v>
      </c>
      <c r="AC2321" s="1">
        <v>0</v>
      </c>
      <c r="AD2321" s="1">
        <v>0</v>
      </c>
      <c r="AE2321" s="1">
        <v>7</v>
      </c>
      <c r="AF2321" s="1">
        <v>1</v>
      </c>
      <c r="AG2321" s="1" t="str">
        <f>TRIM(MID(SUBSTITUTE($H2321,",",REPT(" ",200)),(LEN($H2321)-LEN(SUBSTITUTE($H2321,",",""))-4)*200+1,200))</f>
        <v>Parañaque</v>
      </c>
      <c r="AH2321" s="1" t="str">
        <f>TRIM(MID(SUBSTITUTE($H2321,",",REPT(" ",200)),(LEN($H2321)-LEN(SUBSTITUTE($H2321,",",""))-3)*200+1,200))</f>
        <v>Southern Manila District</v>
      </c>
      <c r="AI2321" s="1" t="str">
        <f>TRIM(MID(SUBSTITUTE($H2321,",",REPT(" ",200)),(LEN($H2321)-LEN(SUBSTITUTE($H2321,",",""))-2)*200+1,200))</f>
        <v>Metro Manila</v>
      </c>
      <c r="AJ2321" s="1" t="str">
        <f>TRIM(MID(SUBSTITUTE($H2321,",",REPT(" ",200)),(LEN($H2321)-LEN(SUBSTITUTE($H2321,",",""))-0)*200+1,200))</f>
        <v>Philippines</v>
      </c>
      <c r="AL2321" s="2">
        <v>0</v>
      </c>
      <c r="AM2321" s="1" t="s">
        <v>9637</v>
      </c>
    </row>
    <row r="2322" spans="1:39" ht="12.75" customHeight="1">
      <c r="A2322" s="1"/>
      <c r="B2322" s="1" t="s">
        <v>10397</v>
      </c>
      <c r="C2322" s="1" t="s">
        <v>10398</v>
      </c>
      <c r="D2322" s="3" t="str">
        <f ca="1">IFERROR(__xludf.DUMMYFUNCTION("PROPER(REGEXEXTRACT(B2747, ""(?:https?:\/\/)?(?:www\.)?([a-zA-Z0-9-]+)\.""))"),"Google")</f>
        <v>Google</v>
      </c>
      <c r="E2322" s="1" t="s">
        <v>10399</v>
      </c>
      <c r="F2322" s="1">
        <v>13.672741</v>
      </c>
      <c r="G2322" s="1">
        <v>121.39632</v>
      </c>
      <c r="H2322" s="1" t="s">
        <v>10394</v>
      </c>
      <c r="I2322" s="1" t="s">
        <v>50</v>
      </c>
      <c r="J2322" s="1">
        <f>IF(K2322="URBAN",1,IF(K2322="SUBURBAN",2,IF(K2322="RURAL",3,"")))</f>
        <v>2</v>
      </c>
      <c r="K2322" s="1" t="s">
        <v>84</v>
      </c>
      <c r="L2322" s="18">
        <v>46082</v>
      </c>
      <c r="M2322" s="49">
        <v>0.625</v>
      </c>
      <c r="N2322" s="18">
        <v>46083</v>
      </c>
      <c r="O2322" s="56">
        <v>0.5</v>
      </c>
      <c r="P2322" s="31" t="str">
        <f>TEXT($L2322, "dddd")</f>
        <v>Sunday</v>
      </c>
      <c r="Q2322" s="39" t="s">
        <v>10400</v>
      </c>
      <c r="R2322" s="39">
        <v>1000</v>
      </c>
      <c r="S2322" s="1" t="str">
        <f>IF(OR(MONTH(L2322)=12, MONTH(L2322)&lt;=5), "Dry Season", "Wet Season")</f>
        <v>Dry Season</v>
      </c>
      <c r="T2322" s="1">
        <v>1</v>
      </c>
      <c r="U2322" s="1">
        <v>0</v>
      </c>
      <c r="V2322" s="1">
        <v>0</v>
      </c>
      <c r="W2322" s="2">
        <f>IF(ISNUMBER(SEARCH("N/A", X2322)), 0, 1)</f>
        <v>0</v>
      </c>
      <c r="X2322" s="1" t="s">
        <v>44</v>
      </c>
      <c r="Y2322" s="1"/>
      <c r="Z2322" s="1"/>
      <c r="AA2322" s="11" cm="1">
        <f t="array" ref="AA2322">IF(ISBLANK(Y2322), 0, VINCentyInvDistance(F2322,G2322,Y2322,Z2322))</f>
        <v>0</v>
      </c>
      <c r="AB2322" s="1">
        <v>0</v>
      </c>
      <c r="AC2322" s="1">
        <v>5.4</v>
      </c>
      <c r="AD2322" s="1">
        <v>0</v>
      </c>
      <c r="AE2322" s="1">
        <v>77</v>
      </c>
      <c r="AF2322" s="1">
        <v>1</v>
      </c>
      <c r="AG2322" s="1" t="s">
        <v>562</v>
      </c>
      <c r="AH2322" s="1" t="s">
        <v>5435</v>
      </c>
      <c r="AI2322" s="1"/>
      <c r="AJ2322" s="1" t="s">
        <v>55</v>
      </c>
      <c r="AL2322" s="1">
        <v>3</v>
      </c>
      <c r="AM2322" s="1" t="s">
        <v>10401</v>
      </c>
    </row>
    <row r="2323" spans="1:39" ht="12.75" customHeight="1">
      <c r="A2323" s="1"/>
      <c r="B2323" s="1" t="s">
        <v>10402</v>
      </c>
      <c r="C2323" s="1" t="s">
        <v>10403</v>
      </c>
      <c r="D2323" s="3" t="str">
        <f ca="1">IFERROR(__xludf.DUMMYFUNCTION("PROPER(REGEXEXTRACT(B2748, ""(?:https?:\/\/)?(?:www\.)?([a-zA-Z0-9-]+)\.""))"),"Google")</f>
        <v>Google</v>
      </c>
      <c r="E2323" s="1" t="s">
        <v>10404</v>
      </c>
      <c r="F2323" s="1">
        <v>14.531033000000001</v>
      </c>
      <c r="G2323" s="1">
        <v>121.33498299999999</v>
      </c>
      <c r="H2323" s="1" t="s">
        <v>8545</v>
      </c>
      <c r="I2323" s="1" t="s">
        <v>1300</v>
      </c>
      <c r="J2323" s="1">
        <f>IF(K2323="URBAN",1,IF(K2323="SUBURBAN",2,IF(K2323="RURAL",3,"")))</f>
        <v>2</v>
      </c>
      <c r="K2323" s="1" t="s">
        <v>84</v>
      </c>
      <c r="L2323" s="18">
        <v>46082</v>
      </c>
      <c r="M2323" s="49">
        <v>0.625</v>
      </c>
      <c r="N2323" s="18">
        <v>46083</v>
      </c>
      <c r="O2323" s="56">
        <v>0.5</v>
      </c>
      <c r="P2323" s="31" t="str">
        <f>TEXT($L2323, "dddd")</f>
        <v>Sunday</v>
      </c>
      <c r="Q2323" s="39" t="s">
        <v>111</v>
      </c>
      <c r="R2323" s="39">
        <v>2025</v>
      </c>
      <c r="S2323" s="1" t="str">
        <f>IF(OR(MONTH(L2323)=12, MONTH(L2323)&lt;=5), "Dry Season", "Wet Season")</f>
        <v>Dry Season</v>
      </c>
      <c r="T2323" s="1">
        <v>1</v>
      </c>
      <c r="U2323" s="1">
        <v>1</v>
      </c>
      <c r="V2323" s="1">
        <v>1</v>
      </c>
      <c r="W2323" s="2">
        <f>IF(ISNUMBER(SEARCH("N/A", X2323)), 0, 1)</f>
        <v>0</v>
      </c>
      <c r="X2323" s="1" t="s">
        <v>44</v>
      </c>
      <c r="Y2323" s="1"/>
      <c r="Z2323" s="1"/>
      <c r="AA2323" s="11" cm="1">
        <f t="array" ref="AA2323">IF(ISBLANK(Y2323), 0, VINCentyInvDistance(F2323,G2323,Y2323,Z2323))</f>
        <v>0</v>
      </c>
      <c r="AB2323" s="1">
        <v>0</v>
      </c>
      <c r="AC2323" s="1">
        <v>0</v>
      </c>
      <c r="AD2323" s="1">
        <v>0</v>
      </c>
      <c r="AE2323" s="1">
        <v>4</v>
      </c>
      <c r="AF2323" s="1">
        <v>1</v>
      </c>
      <c r="AG2323" s="1" t="str">
        <f>TRIM(MID(SUBSTITUTE($H2323,",",REPT(" ",200)),(LEN($H2323)-LEN(SUBSTITUTE($H2323,",",""))-4)*200+1,200))</f>
        <v>Tanay</v>
      </c>
      <c r="AH2323" s="1" t="str">
        <f>TRIM(MID(SUBSTITUTE($H2323,",",REPT(" ",200)),(LEN($H2323)-LEN(SUBSTITUTE($H2323,",",""))-3)*200+1,200))</f>
        <v>Rizal</v>
      </c>
      <c r="AI2323" s="1" t="str">
        <f>TRIM(MID(SUBSTITUTE($H2323,",",REPT(" ",200)),(LEN($H2323)-LEN(SUBSTITUTE($H2323,",",""))-2)*200+1,200))</f>
        <v>Calabarzon</v>
      </c>
      <c r="AJ2323" s="1" t="str">
        <f>TRIM(MID(SUBSTITUTE($H2323,",",REPT(" ",200)),(LEN($H2323)-LEN(SUBSTITUTE($H2323,",",""))-0)*200+1,200))</f>
        <v>Philippines</v>
      </c>
      <c r="AL2323" s="2">
        <v>0</v>
      </c>
      <c r="AM2323" s="1"/>
    </row>
    <row r="2324" spans="1:39" ht="12.75" customHeight="1">
      <c r="A2324" s="1"/>
      <c r="B2324" s="1" t="s">
        <v>10421</v>
      </c>
      <c r="C2324" s="1" t="s">
        <v>10422</v>
      </c>
      <c r="D2324" s="3" t="str">
        <f ca="1">IFERROR(__xludf.DUMMYFUNCTION("PROPER(REGEXEXTRACT(B2753, ""(?:https?:\/\/)?(?:www\.)?([a-zA-Z0-9-]+)\.""))"),"Skyscanner")</f>
        <v>Skyscanner</v>
      </c>
      <c r="E2324" s="1" t="s">
        <v>10423</v>
      </c>
      <c r="F2324" s="1">
        <v>9.7619199999999999</v>
      </c>
      <c r="G2324" s="1">
        <v>118.7456</v>
      </c>
      <c r="H2324" s="1" t="s">
        <v>10424</v>
      </c>
      <c r="I2324" s="1" t="s">
        <v>1211</v>
      </c>
      <c r="J2324" s="1">
        <f>IF(K2324="URBAN",1,IF(K2324="SUBURBAN",2,IF(K2324="RURAL",3,"")))</f>
        <v>2</v>
      </c>
      <c r="K2324" s="1" t="s">
        <v>84</v>
      </c>
      <c r="L2324" s="18">
        <v>46082</v>
      </c>
      <c r="M2324" s="49">
        <v>0.625</v>
      </c>
      <c r="N2324" s="18">
        <v>46083</v>
      </c>
      <c r="O2324" s="56">
        <v>0.45833333333333331</v>
      </c>
      <c r="P2324" s="31" t="str">
        <f>TEXT($L2324, "dddd")</f>
        <v>Sunday</v>
      </c>
      <c r="Q2324" s="39" t="s">
        <v>371</v>
      </c>
      <c r="R2324" s="39">
        <v>497</v>
      </c>
      <c r="S2324" s="1" t="str">
        <f>IF(OR(MONTH(L2324)=12, MONTH(L2324)&lt;=5), "Dry Season", "Wet Season")</f>
        <v>Dry Season</v>
      </c>
      <c r="T2324" s="1">
        <v>1</v>
      </c>
      <c r="U2324" s="1">
        <v>1</v>
      </c>
      <c r="V2324" s="1">
        <v>0</v>
      </c>
      <c r="W2324" s="2">
        <f>IF(ISNUMBER(SEARCH("N/A", X2324)), 0, 1)</f>
        <v>1</v>
      </c>
      <c r="X2324" s="1" t="s">
        <v>1212</v>
      </c>
      <c r="Y2324" s="1">
        <v>10.7143716</v>
      </c>
      <c r="Z2324" s="1">
        <v>122.55100229999999</v>
      </c>
      <c r="AA2324" s="11" cm="1">
        <f t="array" ref="AA2324">IF(ISBLANK(Y2324), 0, VINCentyInvDistance(F2324,G2324,Y2324,Z2324))</f>
        <v>430011.58363830531</v>
      </c>
      <c r="AB2324" s="1">
        <v>0</v>
      </c>
      <c r="AC2324" s="1">
        <v>0</v>
      </c>
      <c r="AD2324" s="1">
        <v>0</v>
      </c>
      <c r="AE2324" s="1">
        <v>247</v>
      </c>
      <c r="AF2324" s="1">
        <v>1</v>
      </c>
      <c r="AG2324" s="1" t="s">
        <v>1213</v>
      </c>
      <c r="AH2324" s="1" t="s">
        <v>1213</v>
      </c>
      <c r="AI2324" s="1" t="str">
        <f>TRIM(MID(SUBSTITUTE($H2324,",",REPT(" ",200)),(LEN($H2324)-LEN(SUBSTITUTE($H2324,",",""))-2)*200+1,200))</f>
        <v>Mimaropa</v>
      </c>
      <c r="AJ2324" s="1" t="s">
        <v>55</v>
      </c>
      <c r="AK2324" t="s">
        <v>17366</v>
      </c>
      <c r="AL2324" s="2">
        <v>0</v>
      </c>
      <c r="AM2324" s="1"/>
    </row>
    <row r="2325" spans="1:39" ht="12.75" customHeight="1">
      <c r="A2325" s="1"/>
      <c r="B2325" s="1" t="s">
        <v>7693</v>
      </c>
      <c r="C2325" s="1" t="s">
        <v>10434</v>
      </c>
      <c r="D2325" s="3" t="str">
        <f ca="1">IFERROR(__xludf.DUMMYFUNCTION("PROPER(REGEXEXTRACT(B2756, ""(?:https?:\/\/)?(?:www\.)?([a-zA-Z0-9-]+)\.""))"),"Skyscanner")</f>
        <v>Skyscanner</v>
      </c>
      <c r="E2325" s="1" t="s">
        <v>10435</v>
      </c>
      <c r="F2325" s="1">
        <v>10.3058</v>
      </c>
      <c r="G2325" s="1">
        <v>123.95238999999999</v>
      </c>
      <c r="H2325" s="1" t="s">
        <v>7696</v>
      </c>
      <c r="I2325" s="1" t="s">
        <v>2622</v>
      </c>
      <c r="J2325" s="1">
        <f>IF(K2325="URBAN",1,IF(K2325="SUBURBAN",2,IF(K2325="RURAL",3,"")))</f>
        <v>2</v>
      </c>
      <c r="K2325" s="1" t="s">
        <v>84</v>
      </c>
      <c r="L2325" s="18">
        <v>46082</v>
      </c>
      <c r="M2325" s="49">
        <v>0.58333333333333337</v>
      </c>
      <c r="N2325" s="18">
        <v>46083</v>
      </c>
      <c r="O2325" s="56">
        <v>0.5</v>
      </c>
      <c r="P2325" s="31" t="str">
        <f>TEXT($L2325, "dddd")</f>
        <v>Sunday</v>
      </c>
      <c r="Q2325" s="39" t="s">
        <v>117</v>
      </c>
      <c r="R2325" s="39">
        <v>3576</v>
      </c>
      <c r="S2325" s="1" t="str">
        <f>IF(OR(MONTH(L2325)=12, MONTH(L2325)&lt;=5), "Dry Season", "Wet Season")</f>
        <v>Dry Season</v>
      </c>
      <c r="T2325" s="1">
        <v>1</v>
      </c>
      <c r="U2325" s="1">
        <v>1</v>
      </c>
      <c r="V2325" s="1">
        <v>0</v>
      </c>
      <c r="W2325" s="2">
        <f>IF(ISNUMBER(SEARCH("N/A", X2325)), 0, 1)</f>
        <v>0</v>
      </c>
      <c r="X2325" s="1" t="s">
        <v>44</v>
      </c>
      <c r="Y2325" s="1"/>
      <c r="Z2325" s="1"/>
      <c r="AA2325" s="11" cm="1">
        <f t="array" ref="AA2325">IF(ISBLANK(Y2325), 0, VINCentyInvDistance(F2325,G2325,Y2325,Z2325))</f>
        <v>0</v>
      </c>
      <c r="AB2325" s="1">
        <v>0</v>
      </c>
      <c r="AC2325" s="1">
        <v>8.8000000000000007</v>
      </c>
      <c r="AD2325" s="1">
        <v>3.5</v>
      </c>
      <c r="AE2325" s="1">
        <v>15</v>
      </c>
      <c r="AF2325" s="1">
        <v>1</v>
      </c>
      <c r="AG2325" s="1" t="s">
        <v>731</v>
      </c>
      <c r="AH2325" s="1" t="s">
        <v>731</v>
      </c>
      <c r="AI2325" s="1"/>
      <c r="AJ2325" s="1" t="s">
        <v>55</v>
      </c>
      <c r="AK2325" t="s">
        <v>7697</v>
      </c>
      <c r="AL2325" s="1">
        <v>2</v>
      </c>
      <c r="AM2325" s="1" t="s">
        <v>7698</v>
      </c>
    </row>
    <row r="2326" spans="1:39" ht="12.75" customHeight="1">
      <c r="A2326" s="1"/>
      <c r="B2326" s="1" t="s">
        <v>10454</v>
      </c>
      <c r="C2326" s="1" t="s">
        <v>10455</v>
      </c>
      <c r="D2326" s="3" t="str">
        <f ca="1">IFERROR(__xludf.DUMMYFUNCTION("PROPER(REGEXEXTRACT(B2761, ""(?:https?:\/\/)?(?:www\.)?([a-zA-Z0-9-]+)\.""))"),"Skyscanner")</f>
        <v>Skyscanner</v>
      </c>
      <c r="E2326" s="1" t="s">
        <v>10456</v>
      </c>
      <c r="F2326" s="1">
        <v>10.3034</v>
      </c>
      <c r="G2326" s="1">
        <v>123.98193999999999</v>
      </c>
      <c r="H2326" s="1" t="s">
        <v>10453</v>
      </c>
      <c r="I2326" s="1" t="s">
        <v>2622</v>
      </c>
      <c r="J2326" s="1">
        <f>IF(K2326="URBAN",1,IF(K2326="SUBURBAN",2,IF(K2326="RURAL",3,"")))</f>
        <v>2</v>
      </c>
      <c r="K2326" s="1" t="s">
        <v>84</v>
      </c>
      <c r="L2326" s="18">
        <v>46082</v>
      </c>
      <c r="M2326" s="49">
        <v>0.5</v>
      </c>
      <c r="N2326" s="18">
        <v>46083</v>
      </c>
      <c r="O2326" s="56">
        <v>0.5</v>
      </c>
      <c r="P2326" s="31" t="str">
        <f>TEXT($L2326, "dddd")</f>
        <v>Sunday</v>
      </c>
      <c r="Q2326" s="39" t="s">
        <v>111</v>
      </c>
      <c r="R2326" s="39">
        <v>452</v>
      </c>
      <c r="S2326" s="1" t="str">
        <f>IF(OR(MONTH(L2326)=12, MONTH(L2326)&lt;=5), "Dry Season", "Wet Season")</f>
        <v>Dry Season</v>
      </c>
      <c r="T2326" s="1">
        <v>1</v>
      </c>
      <c r="U2326" s="1">
        <v>1</v>
      </c>
      <c r="V2326" s="1">
        <v>0</v>
      </c>
      <c r="W2326" s="2">
        <f>IF(ISNUMBER(SEARCH("N/A", X2326)), 0, 1)</f>
        <v>0</v>
      </c>
      <c r="X2326" s="1" t="s">
        <v>44</v>
      </c>
      <c r="Y2326" s="1"/>
      <c r="Z2326" s="1"/>
      <c r="AA2326" s="11" cm="1">
        <f t="array" ref="AA2326">IF(ISBLANK(Y2326), 0, VINCentyInvDistance(F2326,G2326,Y2326,Z2326))</f>
        <v>0</v>
      </c>
      <c r="AB2326" s="1">
        <v>0</v>
      </c>
      <c r="AC2326" s="1">
        <v>4</v>
      </c>
      <c r="AD2326" s="1">
        <v>4</v>
      </c>
      <c r="AE2326" s="1">
        <v>3</v>
      </c>
      <c r="AF2326" s="1">
        <v>1</v>
      </c>
      <c r="AG2326" s="1" t="s">
        <v>731</v>
      </c>
      <c r="AH2326" s="1" t="s">
        <v>731</v>
      </c>
      <c r="AI2326" s="1" t="str">
        <f>TRIM(MID(SUBSTITUTE($H2326,",",REPT(" ",200)),(LEN($H2326)-LEN(SUBSTITUTE($H2326,",",""))-2)*200+1,200))</f>
        <v>Central Visayas</v>
      </c>
      <c r="AJ2326" s="1" t="s">
        <v>55</v>
      </c>
      <c r="AK2326" t="s">
        <v>10457</v>
      </c>
      <c r="AL2326" s="2">
        <v>0</v>
      </c>
      <c r="AM2326" s="1" t="s">
        <v>10458</v>
      </c>
    </row>
    <row r="2327" spans="1:39" ht="12.75" customHeight="1">
      <c r="A2327" s="1"/>
      <c r="B2327" s="1" t="s">
        <v>10462</v>
      </c>
      <c r="C2327" s="1" t="s">
        <v>10463</v>
      </c>
      <c r="D2327" s="3" t="str">
        <f ca="1">IFERROR(__xludf.DUMMYFUNCTION("PROPER(REGEXEXTRACT(B2763, ""(?:https?:\/\/)?(?:www\.)?([a-zA-Z0-9-]+)\.""))"),"Google")</f>
        <v>Google</v>
      </c>
      <c r="E2327" s="1" t="s">
        <v>10464</v>
      </c>
      <c r="F2327" s="1">
        <v>12.879720000000001</v>
      </c>
      <c r="G2327" s="1">
        <v>121.77401999999999</v>
      </c>
      <c r="H2327" s="1" t="s">
        <v>272</v>
      </c>
      <c r="I2327" s="1" t="s">
        <v>41</v>
      </c>
      <c r="J2327" s="1">
        <f>IF(K2327="URBAN",1,IF(K2327="SUBURBAN",2,IF(K2327="RURAL",3,"")))</f>
        <v>2</v>
      </c>
      <c r="K2327" s="1" t="s">
        <v>84</v>
      </c>
      <c r="L2327" s="18">
        <v>46082</v>
      </c>
      <c r="M2327" s="49">
        <v>0.625</v>
      </c>
      <c r="N2327" s="18">
        <v>46083</v>
      </c>
      <c r="O2327" s="56">
        <v>0.5</v>
      </c>
      <c r="P2327" s="31" t="str">
        <f>TEXT($L2327, "dddd")</f>
        <v>Sunday</v>
      </c>
      <c r="Q2327" s="39" t="s">
        <v>111</v>
      </c>
      <c r="R2327" s="39">
        <v>300</v>
      </c>
      <c r="S2327" s="1" t="str">
        <f>IF(OR(MONTH(L2327)=12, MONTH(L2327)&lt;=5), "Dry Season", "Wet Season")</f>
        <v>Dry Season</v>
      </c>
      <c r="T2327" s="1">
        <v>1</v>
      </c>
      <c r="U2327" s="1">
        <v>0</v>
      </c>
      <c r="V2327" s="1">
        <v>1</v>
      </c>
      <c r="W2327" s="2">
        <f>IF(ISNUMBER(SEARCH("N/A", X2327)), 0, 1)</f>
        <v>0</v>
      </c>
      <c r="X2327" s="1" t="s">
        <v>44</v>
      </c>
      <c r="Y2327" s="1"/>
      <c r="Z2327" s="1"/>
      <c r="AA2327" s="11" cm="1">
        <f t="array" ref="AA2327">IF(ISBLANK(Y2327), 0, VINCentyInvDistance(F2327,G2327,Y2327,Z2327))</f>
        <v>0</v>
      </c>
      <c r="AB2327" s="1">
        <v>0</v>
      </c>
      <c r="AC2327" s="1">
        <v>0</v>
      </c>
      <c r="AD2327" s="1">
        <v>0</v>
      </c>
      <c r="AE2327" s="1">
        <v>338</v>
      </c>
      <c r="AF2327" s="1">
        <v>1</v>
      </c>
      <c r="AG2327" s="1" t="str">
        <f>TRIM(MID(SUBSTITUTE($H2327,",",REPT(" ",200)),(LEN($H2327)-LEN(SUBSTITUTE($H2327,",",""))-3)*200+1,200))</f>
        <v>Concepcion</v>
      </c>
      <c r="AH2327" s="1" t="str">
        <f>TRIM(MID(SUBSTITUTE($H2327,",",REPT(" ",200)),(LEN($H2327)-LEN(SUBSTITUTE($H2327,",",""))-3)*200+1,200))</f>
        <v>Concepcion</v>
      </c>
      <c r="AI2327" s="1" t="str">
        <f>TRIM(MID(SUBSTITUTE($H2327,",",REPT(" ",200)),(LEN($H2327)-LEN(SUBSTITUTE($H2327,",",""))-2)*200+1,200))</f>
        <v>Romblon</v>
      </c>
      <c r="AJ2327" s="1" t="str">
        <f>TRIM(MID(SUBSTITUTE($H2327,",",REPT(" ",200)),(LEN($H2327)-LEN(SUBSTITUTE($H2327,",",""))-0)*200+1,200))</f>
        <v>Philippines</v>
      </c>
      <c r="AL2327" s="2">
        <v>0</v>
      </c>
      <c r="AM2327" s="1"/>
    </row>
    <row r="2328" spans="1:39" ht="12.75" customHeight="1">
      <c r="A2328" s="1"/>
      <c r="B2328" s="1" t="s">
        <v>7527</v>
      </c>
      <c r="C2328" s="1" t="s">
        <v>10488</v>
      </c>
      <c r="D2328" s="3" t="str">
        <f ca="1">IFERROR(__xludf.DUMMYFUNCTION("PROPER(REGEXEXTRACT(B2768, ""(?:https?:\/\/)?(?:www\.)?([a-zA-Z0-9-]+)\.""))"),"Skyscanner")</f>
        <v>Skyscanner</v>
      </c>
      <c r="E2328" s="1" t="s">
        <v>10489</v>
      </c>
      <c r="F2328" s="1">
        <v>10.327688</v>
      </c>
      <c r="G2328" s="1">
        <v>123.946562</v>
      </c>
      <c r="H2328" s="1" t="s">
        <v>7530</v>
      </c>
      <c r="I2328" s="1" t="s">
        <v>2622</v>
      </c>
      <c r="J2328" s="1">
        <f>IF(K2328="URBAN",1,IF(K2328="SUBURBAN",2,IF(K2328="RURAL",3,"")))</f>
        <v>2</v>
      </c>
      <c r="K2328" s="1" t="s">
        <v>84</v>
      </c>
      <c r="L2328" s="18">
        <v>46082</v>
      </c>
      <c r="M2328" s="49">
        <v>0.58333333333333337</v>
      </c>
      <c r="N2328" s="18">
        <v>46083</v>
      </c>
      <c r="O2328" s="56">
        <v>0.5</v>
      </c>
      <c r="P2328" s="31" t="str">
        <f>TEXT($L2328, "dddd")</f>
        <v>Sunday</v>
      </c>
      <c r="Q2328" s="39" t="s">
        <v>1026</v>
      </c>
      <c r="R2328" s="39">
        <v>1396</v>
      </c>
      <c r="S2328" s="1" t="str">
        <f>IF(OR(MONTH(L2328)=12, MONTH(L2328)&lt;=5), "Dry Season", "Wet Season")</f>
        <v>Dry Season</v>
      </c>
      <c r="T2328" s="1">
        <v>1</v>
      </c>
      <c r="U2328" s="1">
        <v>0</v>
      </c>
      <c r="V2328" s="1">
        <v>0</v>
      </c>
      <c r="W2328" s="2">
        <f>IF(ISNUMBER(SEARCH("N/A", X2328)), 0, 1)</f>
        <v>0</v>
      </c>
      <c r="X2328" s="1" t="s">
        <v>44</v>
      </c>
      <c r="Y2328" s="1"/>
      <c r="Z2328" s="1"/>
      <c r="AA2328" s="11" cm="1">
        <f t="array" ref="AA2328">IF(ISBLANK(Y2328), 0, VINCentyInvDistance(F2328,G2328,Y2328,Z2328))</f>
        <v>0</v>
      </c>
      <c r="AB2328" s="1">
        <v>0</v>
      </c>
      <c r="AC2328" s="1">
        <v>7.6</v>
      </c>
      <c r="AD2328" s="1">
        <v>3.5</v>
      </c>
      <c r="AE2328" s="1">
        <v>77</v>
      </c>
      <c r="AF2328" s="1">
        <v>1</v>
      </c>
      <c r="AG2328" s="1" t="s">
        <v>731</v>
      </c>
      <c r="AH2328" s="1" t="s">
        <v>731</v>
      </c>
      <c r="AI2328" s="1"/>
      <c r="AJ2328" s="1" t="s">
        <v>55</v>
      </c>
      <c r="AK2328" t="s">
        <v>1181</v>
      </c>
      <c r="AL2328" s="1">
        <v>3</v>
      </c>
      <c r="AM2328" s="1" t="s">
        <v>7531</v>
      </c>
    </row>
    <row r="2329" spans="1:39" ht="12.75" customHeight="1">
      <c r="A2329" s="1"/>
      <c r="B2329" s="1" t="s">
        <v>10490</v>
      </c>
      <c r="C2329" s="1" t="s">
        <v>10491</v>
      </c>
      <c r="D2329" s="3" t="str">
        <f ca="1">IFERROR(__xludf.DUMMYFUNCTION("PROPER(REGEXEXTRACT(B2769, ""(?:https?:\/\/)?(?:www\.)?([a-zA-Z0-9-]+)\.""))"),"Skyscanner")</f>
        <v>Skyscanner</v>
      </c>
      <c r="E2329" s="1" t="s">
        <v>10492</v>
      </c>
      <c r="F2329" s="1">
        <v>10.289720000000001</v>
      </c>
      <c r="G2329" s="1">
        <v>123.86879999999999</v>
      </c>
      <c r="H2329" s="1" t="s">
        <v>10493</v>
      </c>
      <c r="I2329" s="1" t="s">
        <v>2622</v>
      </c>
      <c r="J2329" s="1">
        <f>IF(K2329="URBAN",1,IF(K2329="SUBURBAN",2,IF(K2329="RURAL",3,"")))</f>
        <v>2</v>
      </c>
      <c r="K2329" s="1" t="s">
        <v>84</v>
      </c>
      <c r="L2329" s="18">
        <v>46082</v>
      </c>
      <c r="M2329" s="49">
        <v>0.58333333333333337</v>
      </c>
      <c r="N2329" s="18">
        <v>46083</v>
      </c>
      <c r="O2329" s="56">
        <v>0.5</v>
      </c>
      <c r="P2329" s="31" t="str">
        <f>TEXT($L2329, "dddd")</f>
        <v>Sunday</v>
      </c>
      <c r="Q2329" s="39" t="s">
        <v>117</v>
      </c>
      <c r="R2329" s="39">
        <v>1301</v>
      </c>
      <c r="S2329" s="1" t="str">
        <f>IF(OR(MONTH(L2329)=12, MONTH(L2329)&lt;=5), "Dry Season", "Wet Season")</f>
        <v>Dry Season</v>
      </c>
      <c r="T2329" s="1">
        <v>1</v>
      </c>
      <c r="U2329" s="1">
        <v>1</v>
      </c>
      <c r="V2329" s="1">
        <v>0</v>
      </c>
      <c r="W2329" s="2">
        <f>IF(ISNUMBER(SEARCH("N/A", X2329)), 0, 1)</f>
        <v>0</v>
      </c>
      <c r="X2329" s="1" t="s">
        <v>44</v>
      </c>
      <c r="Y2329" s="1"/>
      <c r="Z2329" s="1"/>
      <c r="AA2329" s="11" cm="1">
        <f t="array" ref="AA2329">IF(ISBLANK(Y2329), 0, VINCentyInvDistance(F2329,G2329,Y2329,Z2329))</f>
        <v>0</v>
      </c>
      <c r="AB2329" s="1">
        <v>0</v>
      </c>
      <c r="AC2329" s="1">
        <v>6.6</v>
      </c>
      <c r="AD2329" s="1">
        <v>4.2</v>
      </c>
      <c r="AE2329" s="1">
        <v>25</v>
      </c>
      <c r="AF2329" s="1">
        <v>1</v>
      </c>
      <c r="AG2329" s="1" t="s">
        <v>731</v>
      </c>
      <c r="AH2329" s="1" t="s">
        <v>731</v>
      </c>
      <c r="AI2329" s="1" t="str">
        <f>TRIM(MID(SUBSTITUTE($H2329,",",REPT(" ",200)),(LEN($H2329)-LEN(SUBSTITUTE($H2329,",",""))-2)*200+1,200))</f>
        <v>Central Visayas</v>
      </c>
      <c r="AJ2329" s="1" t="s">
        <v>55</v>
      </c>
      <c r="AK2329" t="s">
        <v>10494</v>
      </c>
      <c r="AL2329" s="2">
        <v>0</v>
      </c>
      <c r="AM2329" s="1" t="s">
        <v>10495</v>
      </c>
    </row>
    <row r="2330" spans="1:39" ht="12.75" customHeight="1">
      <c r="A2330" s="1"/>
      <c r="B2330" s="1" t="s">
        <v>7355</v>
      </c>
      <c r="C2330" s="1" t="s">
        <v>10496</v>
      </c>
      <c r="D2330" s="3" t="str">
        <f ca="1">IFERROR(__xludf.DUMMYFUNCTION("PROPER(REGEXEXTRACT(B2770, ""(?:https?:\/\/)?(?:www\.)?([a-zA-Z0-9-]+)\.""))"),"Skyscanner")</f>
        <v>Skyscanner</v>
      </c>
      <c r="E2330" s="1" t="s">
        <v>10497</v>
      </c>
      <c r="F2330" s="1">
        <v>10.328326000000001</v>
      </c>
      <c r="G2330" s="1">
        <v>123.951571</v>
      </c>
      <c r="H2330" s="1" t="s">
        <v>7358</v>
      </c>
      <c r="I2330" s="1" t="s">
        <v>2622</v>
      </c>
      <c r="J2330" s="1">
        <f>IF(K2330="URBAN",1,IF(K2330="SUBURBAN",2,IF(K2330="RURAL",3,"")))</f>
        <v>2</v>
      </c>
      <c r="K2330" s="1" t="s">
        <v>84</v>
      </c>
      <c r="L2330" s="18">
        <v>46082</v>
      </c>
      <c r="M2330" s="49">
        <v>0.625</v>
      </c>
      <c r="N2330" s="18">
        <v>46083</v>
      </c>
      <c r="O2330" s="56">
        <v>0.5</v>
      </c>
      <c r="P2330" s="31" t="str">
        <f>TEXT($L2330, "dddd")</f>
        <v>Sunday</v>
      </c>
      <c r="Q2330" s="39" t="s">
        <v>79</v>
      </c>
      <c r="R2330" s="39">
        <v>1400</v>
      </c>
      <c r="S2330" s="1" t="str">
        <f>IF(OR(MONTH(L2330)=12, MONTH(L2330)&lt;=5), "Dry Season", "Wet Season")</f>
        <v>Dry Season</v>
      </c>
      <c r="T2330" s="1">
        <v>1</v>
      </c>
      <c r="U2330" s="1">
        <v>1</v>
      </c>
      <c r="V2330" s="1">
        <v>0</v>
      </c>
      <c r="W2330" s="2">
        <f>IF(ISNUMBER(SEARCH("N/A", X2330)), 0, 1)</f>
        <v>0</v>
      </c>
      <c r="X2330" s="1" t="s">
        <v>44</v>
      </c>
      <c r="Y2330" s="1"/>
      <c r="Z2330" s="1"/>
      <c r="AA2330" s="11" cm="1">
        <f t="array" ref="AA2330">IF(ISBLANK(Y2330), 0, VINCentyInvDistance(F2330,G2330,Y2330,Z2330))</f>
        <v>0</v>
      </c>
      <c r="AB2330" s="1">
        <v>0</v>
      </c>
      <c r="AC2330" s="1">
        <v>8.4</v>
      </c>
      <c r="AD2330" s="1">
        <v>0</v>
      </c>
      <c r="AE2330" s="1">
        <v>300</v>
      </c>
      <c r="AF2330" s="1">
        <v>1</v>
      </c>
      <c r="AG2330" s="1" t="s">
        <v>731</v>
      </c>
      <c r="AH2330" s="1" t="s">
        <v>731</v>
      </c>
      <c r="AI2330" s="1" t="str">
        <f>TRIM(MID(SUBSTITUTE($H2330,",",REPT(" ",200)),(LEN($H2330)-LEN(SUBSTITUTE($H2330,",",""))-2)*200+1,200))</f>
        <v>Central Visayas</v>
      </c>
      <c r="AJ2330" s="1" t="s">
        <v>55</v>
      </c>
      <c r="AL2330" s="2">
        <v>0</v>
      </c>
      <c r="AM2330" s="1" t="s">
        <v>7359</v>
      </c>
    </row>
    <row r="2331" spans="1:39" ht="12.75" customHeight="1">
      <c r="A2331" s="1"/>
      <c r="B2331" s="1" t="s">
        <v>10571</v>
      </c>
      <c r="C2331" s="1" t="s">
        <v>10572</v>
      </c>
      <c r="D2331" s="3" t="str">
        <f ca="1">IFERROR(__xludf.DUMMYFUNCTION("PROPER(REGEXEXTRACT(B2786, ""(?:https?:\/\/)?(?:www\.)?([a-zA-Z0-9-]+)\.""))"),"Skyscanner")</f>
        <v>Skyscanner</v>
      </c>
      <c r="E2331" s="1" t="s">
        <v>10573</v>
      </c>
      <c r="F2331" s="1">
        <v>10.309434</v>
      </c>
      <c r="G2331" s="1">
        <v>123.90375</v>
      </c>
      <c r="H2331" s="1" t="s">
        <v>10570</v>
      </c>
      <c r="I2331" s="1" t="s">
        <v>2622</v>
      </c>
      <c r="J2331" s="1">
        <f>IF(K2331="URBAN",1,IF(K2331="SUBURBAN",2,IF(K2331="RURAL",3,"")))</f>
        <v>2</v>
      </c>
      <c r="K2331" s="1" t="s">
        <v>84</v>
      </c>
      <c r="L2331" s="18">
        <v>46082</v>
      </c>
      <c r="M2331" s="49">
        <v>0.58333333333333337</v>
      </c>
      <c r="N2331" s="18">
        <v>46083</v>
      </c>
      <c r="O2331" s="56">
        <v>0.5</v>
      </c>
      <c r="P2331" s="31" t="str">
        <f>TEXT($L2331, "dddd")</f>
        <v>Sunday</v>
      </c>
      <c r="Q2331" s="39" t="s">
        <v>111</v>
      </c>
      <c r="R2331" s="39">
        <v>1559</v>
      </c>
      <c r="S2331" s="1" t="str">
        <f>IF(OR(MONTH(L2331)=12, MONTH(L2331)&lt;=5), "Dry Season", "Wet Season")</f>
        <v>Dry Season</v>
      </c>
      <c r="T2331" s="1">
        <v>1</v>
      </c>
      <c r="U2331" s="1">
        <v>0</v>
      </c>
      <c r="V2331" s="1">
        <v>0</v>
      </c>
      <c r="W2331" s="2">
        <f>IF(ISNUMBER(SEARCH("N/A", X2331)), 0, 1)</f>
        <v>0</v>
      </c>
      <c r="X2331" s="1" t="s">
        <v>44</v>
      </c>
      <c r="Y2331" s="1"/>
      <c r="Z2331" s="1"/>
      <c r="AA2331" s="11" cm="1">
        <f t="array" ref="AA2331">IF(ISBLANK(Y2331), 0, VINCentyInvDistance(F2331,G2331,Y2331,Z2331))</f>
        <v>0</v>
      </c>
      <c r="AB2331" s="1">
        <v>0</v>
      </c>
      <c r="AC2331" s="1">
        <v>5.6</v>
      </c>
      <c r="AD2331" s="1">
        <v>4.5</v>
      </c>
      <c r="AE2331" s="1">
        <v>424</v>
      </c>
      <c r="AF2331" s="1">
        <v>1</v>
      </c>
      <c r="AG2331" s="1" t="s">
        <v>731</v>
      </c>
      <c r="AH2331" s="1" t="s">
        <v>731</v>
      </c>
      <c r="AI2331" s="1"/>
      <c r="AJ2331" s="1" t="s">
        <v>55</v>
      </c>
      <c r="AK2331" t="s">
        <v>17374</v>
      </c>
      <c r="AL2331" s="1">
        <v>2</v>
      </c>
      <c r="AM2331" s="1" t="s">
        <v>10574</v>
      </c>
    </row>
    <row r="2332" spans="1:39" ht="12.75" customHeight="1">
      <c r="A2332" s="1"/>
      <c r="B2332" s="1" t="s">
        <v>10591</v>
      </c>
      <c r="C2332" s="1" t="s">
        <v>10592</v>
      </c>
      <c r="D2332" s="3" t="str">
        <f ca="1">IFERROR(__xludf.DUMMYFUNCTION("PROPER(REGEXEXTRACT(B2791, ""(?:https?:\/\/)?(?:www\.)?([a-zA-Z0-9-]+)\.""))"),"Skyscanner")</f>
        <v>Skyscanner</v>
      </c>
      <c r="E2332" s="1" t="s">
        <v>10593</v>
      </c>
      <c r="F2332" s="1">
        <v>14.536099999999999</v>
      </c>
      <c r="G2332" s="1">
        <v>120.9855</v>
      </c>
      <c r="H2332" s="1" t="s">
        <v>10594</v>
      </c>
      <c r="I2332" s="1" t="s">
        <v>50</v>
      </c>
      <c r="J2332" s="1">
        <f>IF(K2332="URBAN",1,IF(K2332="SUBURBAN",2,IF(K2332="RURAL",3,"")))</f>
        <v>2</v>
      </c>
      <c r="K2332" s="1" t="s">
        <v>84</v>
      </c>
      <c r="L2332" s="18">
        <v>46082</v>
      </c>
      <c r="M2332" s="49">
        <v>0.58333333333333337</v>
      </c>
      <c r="N2332" s="18">
        <v>46083</v>
      </c>
      <c r="O2332" s="56">
        <v>0.5</v>
      </c>
      <c r="P2332" s="31" t="str">
        <f>TEXT($L2332, "dddd")</f>
        <v>Sunday</v>
      </c>
      <c r="Q2332" s="39" t="s">
        <v>10243</v>
      </c>
      <c r="R2332" s="39">
        <v>1850</v>
      </c>
      <c r="S2332" s="1" t="str">
        <f>IF(OR(MONTH(L2332)=12, MONTH(L2332)&lt;=5), "Dry Season", "Wet Season")</f>
        <v>Dry Season</v>
      </c>
      <c r="T2332" s="1">
        <v>1</v>
      </c>
      <c r="U2332" s="1">
        <v>1</v>
      </c>
      <c r="V2332" s="1">
        <v>0</v>
      </c>
      <c r="W2332" s="2">
        <f>IF(ISNUMBER(SEARCH("N/A", X2332)), 0, 1)</f>
        <v>1</v>
      </c>
      <c r="X2332" s="1" t="s">
        <v>124</v>
      </c>
      <c r="Y2332" s="1">
        <v>14.5352172</v>
      </c>
      <c r="Z2332" s="1">
        <v>120.9819432</v>
      </c>
      <c r="AA2332" s="11" cm="1">
        <f t="array" ref="AA2332">IF(ISBLANK(Y2332), 0, VINCentyInvDistance(F2332,G2332,Y2332,Z2332))</f>
        <v>395.59685561749615</v>
      </c>
      <c r="AB2332" s="1">
        <v>0</v>
      </c>
      <c r="AC2332" s="1">
        <v>0</v>
      </c>
      <c r="AD2332" s="1">
        <v>0</v>
      </c>
      <c r="AE2332" s="1">
        <v>94</v>
      </c>
      <c r="AF2332" s="1">
        <v>1</v>
      </c>
      <c r="AG2332" s="1" t="s">
        <v>159</v>
      </c>
      <c r="AH2332" s="1" t="s">
        <v>160</v>
      </c>
      <c r="AI2332" s="1" t="str">
        <f>TRIM(MID(SUBSTITUTE($H2332,",",REPT(" ",200)),(LEN($H2332)-LEN(SUBSTITUTE($H2332,",",""))-2)*200+1,200))</f>
        <v>Metro Manila</v>
      </c>
      <c r="AJ2332" s="1" t="s">
        <v>55</v>
      </c>
      <c r="AK2332" t="s">
        <v>17376</v>
      </c>
      <c r="AL2332" s="2">
        <v>0</v>
      </c>
      <c r="AM2332" s="1"/>
    </row>
    <row r="2333" spans="1:39" ht="12.75" customHeight="1">
      <c r="A2333" s="1"/>
      <c r="B2333" s="1" t="s">
        <v>10595</v>
      </c>
      <c r="C2333" s="1" t="s">
        <v>10596</v>
      </c>
      <c r="D2333" s="3" t="str">
        <f ca="1">IFERROR(__xludf.DUMMYFUNCTION("PROPER(REGEXEXTRACT(B2792, ""(?:https?:\/\/)?(?:www\.)?([a-zA-Z0-9-]+)\.""))"),"Google")</f>
        <v>Google</v>
      </c>
      <c r="E2333" s="1" t="s">
        <v>10597</v>
      </c>
      <c r="F2333" s="1">
        <v>12.060917</v>
      </c>
      <c r="G2333" s="1">
        <v>121.958538</v>
      </c>
      <c r="H2333" s="1" t="s">
        <v>10598</v>
      </c>
      <c r="I2333" s="1" t="s">
        <v>50</v>
      </c>
      <c r="J2333" s="1">
        <f>IF(K2333="URBAN",1,IF(K2333="SUBURBAN",2,IF(K2333="RURAL",3,"")))</f>
        <v>2</v>
      </c>
      <c r="K2333" s="1" t="s">
        <v>84</v>
      </c>
      <c r="L2333" s="18">
        <v>46082</v>
      </c>
      <c r="M2333" s="49">
        <v>0.625</v>
      </c>
      <c r="N2333" s="18">
        <v>46083</v>
      </c>
      <c r="O2333" s="56">
        <v>0.5</v>
      </c>
      <c r="P2333" s="31" t="str">
        <f>TEXT($L2333, "dddd")</f>
        <v>Sunday</v>
      </c>
      <c r="Q2333" s="39" t="s">
        <v>111</v>
      </c>
      <c r="R2333" s="39">
        <v>450</v>
      </c>
      <c r="S2333" s="1" t="str">
        <f>IF(OR(MONTH(L2333)=12, MONTH(L2333)&lt;=5), "Dry Season", "Wet Season")</f>
        <v>Dry Season</v>
      </c>
      <c r="T2333" s="1">
        <v>1</v>
      </c>
      <c r="U2333" s="1">
        <v>0</v>
      </c>
      <c r="V2333" s="1">
        <v>0</v>
      </c>
      <c r="W2333" s="2">
        <f>IF(ISNUMBER(SEARCH("N/A", X2333)), 0, 1)</f>
        <v>0</v>
      </c>
      <c r="X2333" s="1" t="s">
        <v>44</v>
      </c>
      <c r="Y2333" s="1"/>
      <c r="Z2333" s="1"/>
      <c r="AA2333" s="11" cm="1">
        <f t="array" ref="AA2333">IF(ISBLANK(Y2333), 0, VINCentyInvDistance(F2333,G2333,Y2333,Z2333))</f>
        <v>0</v>
      </c>
      <c r="AB2333" s="1">
        <v>0</v>
      </c>
      <c r="AC2333" s="1">
        <v>0</v>
      </c>
      <c r="AD2333" s="1">
        <v>0</v>
      </c>
      <c r="AE2333" s="1">
        <v>1</v>
      </c>
      <c r="AF2333" s="1">
        <v>1</v>
      </c>
      <c r="AG2333" s="1" t="str">
        <f>TRIM(MID(SUBSTITUTE($H2333,",",REPT(" ",200)),(LEN($H2333)-LEN(SUBSTITUTE($H2333,",",""))-4)*200+1,200))</f>
        <v>San Jose</v>
      </c>
      <c r="AH2333" s="1" t="str">
        <f>TRIM(MID(SUBSTITUTE($H2333,",",REPT(" ",200)),(LEN($H2333)-LEN(SUBSTITUTE($H2333,",",""))-3)*200+1,200))</f>
        <v>Romblon</v>
      </c>
      <c r="AI2333" s="1" t="str">
        <f>TRIM(MID(SUBSTITUTE($H2333,",",REPT(" ",200)),(LEN($H2333)-LEN(SUBSTITUTE($H2333,",",""))-2)*200+1,200))</f>
        <v>Mimaropa</v>
      </c>
      <c r="AJ2333" s="1" t="str">
        <f>TRIM(MID(SUBSTITUTE($H2333,",",REPT(" ",200)),(LEN($H2333)-LEN(SUBSTITUTE($H2333,",",""))-0)*200+1,200))</f>
        <v>Philippines</v>
      </c>
      <c r="AL2333" s="2">
        <v>0</v>
      </c>
      <c r="AM2333" s="1"/>
    </row>
    <row r="2334" spans="1:39" ht="12.75" customHeight="1">
      <c r="A2334" s="1"/>
      <c r="B2334" s="1" t="s">
        <v>10609</v>
      </c>
      <c r="C2334" s="1" t="s">
        <v>10610</v>
      </c>
      <c r="D2334" s="3" t="str">
        <f ca="1">IFERROR(__xludf.DUMMYFUNCTION("PROPER(REGEXEXTRACT(B2795, ""(?:https?:\/\/)?(?:www\.)?([a-zA-Z0-9-]+)\.""))"),"Skyscanner")</f>
        <v>Skyscanner</v>
      </c>
      <c r="E2334" s="1" t="s">
        <v>10611</v>
      </c>
      <c r="F2334" s="1">
        <v>9.14724</v>
      </c>
      <c r="G2334" s="1">
        <v>123.50588999999999</v>
      </c>
      <c r="H2334" s="1" t="s">
        <v>1099</v>
      </c>
      <c r="I2334" s="1" t="s">
        <v>50</v>
      </c>
      <c r="J2334" s="1">
        <f>IF(K2334="URBAN",1,IF(K2334="SUBURBAN",2,IF(K2334="RURAL",3,"")))</f>
        <v>2</v>
      </c>
      <c r="K2334" s="1" t="s">
        <v>84</v>
      </c>
      <c r="L2334" s="18">
        <v>46082</v>
      </c>
      <c r="M2334" s="49">
        <v>0.58333333333333337</v>
      </c>
      <c r="N2334" s="18">
        <v>46083</v>
      </c>
      <c r="O2334" s="56">
        <v>0.5</v>
      </c>
      <c r="P2334" s="31" t="str">
        <f>TEXT($L2334, "dddd")</f>
        <v>Sunday</v>
      </c>
      <c r="Q2334" s="39" t="s">
        <v>111</v>
      </c>
      <c r="R2334" s="39">
        <v>4480</v>
      </c>
      <c r="S2334" s="1" t="str">
        <f>IF(OR(MONTH(L2334)=12, MONTH(L2334)&lt;=5), "Dry Season", "Wet Season")</f>
        <v>Dry Season</v>
      </c>
      <c r="T2334" s="1">
        <v>1</v>
      </c>
      <c r="U2334" s="1">
        <v>1</v>
      </c>
      <c r="V2334" s="1">
        <v>0</v>
      </c>
      <c r="W2334" s="2">
        <f>IF(ISNUMBER(SEARCH("N/A", X2334)), 0, 1)</f>
        <v>0</v>
      </c>
      <c r="X2334" s="1" t="s">
        <v>44</v>
      </c>
      <c r="Y2334" s="1"/>
      <c r="Z2334" s="1"/>
      <c r="AA2334" s="11" cm="1">
        <f t="array" ref="AA2334">IF(ISBLANK(Y2334), 0, VINCentyInvDistance(F2334,G2334,Y2334,Z2334))</f>
        <v>0</v>
      </c>
      <c r="AB2334" s="1">
        <v>0</v>
      </c>
      <c r="AC2334" s="1">
        <v>0</v>
      </c>
      <c r="AD2334" s="1">
        <v>0</v>
      </c>
      <c r="AE2334" s="1">
        <v>4</v>
      </c>
      <c r="AF2334" s="1">
        <v>1</v>
      </c>
      <c r="AG2334" s="1" t="s">
        <v>4884</v>
      </c>
      <c r="AH2334" s="1" t="s">
        <v>4884</v>
      </c>
      <c r="AI2334" s="1" t="str">
        <f>TRIM(MID(SUBSTITUTE($H2334,",",REPT(" ",200)),(LEN($H2334)-LEN(SUBSTITUTE($H2334,",",""))-2)*200+1,200))</f>
        <v>Negros Island Region</v>
      </c>
      <c r="AJ2334" s="1" t="s">
        <v>55</v>
      </c>
      <c r="AK2334" t="s">
        <v>17377</v>
      </c>
      <c r="AL2334" s="2">
        <v>0</v>
      </c>
      <c r="AM2334" s="1" t="s">
        <v>10612</v>
      </c>
    </row>
    <row r="2335" spans="1:39" ht="12.75" customHeight="1">
      <c r="A2335" s="1"/>
      <c r="B2335" s="1" t="s">
        <v>1281</v>
      </c>
      <c r="C2335" s="1" t="s">
        <v>10616</v>
      </c>
      <c r="D2335" s="3" t="str">
        <f ca="1">IFERROR(__xludf.DUMMYFUNCTION("PROPER(REGEXEXTRACT(B2797, ""(?:https?:\/\/)?(?:www\.)?([a-zA-Z0-9-]+)\.""))"),"Skyscanner")</f>
        <v>Skyscanner</v>
      </c>
      <c r="E2335" s="1" t="s">
        <v>10617</v>
      </c>
      <c r="F2335" s="1">
        <v>10.3308</v>
      </c>
      <c r="G2335" s="1">
        <v>119.2341</v>
      </c>
      <c r="H2335" s="1" t="s">
        <v>10618</v>
      </c>
      <c r="I2335" s="1" t="s">
        <v>1211</v>
      </c>
      <c r="J2335" s="1">
        <f>IF(K2335="URBAN",1,IF(K2335="SUBURBAN",2,IF(K2335="RURAL",3,"")))</f>
        <v>2</v>
      </c>
      <c r="K2335" s="1" t="s">
        <v>84</v>
      </c>
      <c r="L2335" s="18">
        <v>46082</v>
      </c>
      <c r="M2335" s="49"/>
      <c r="N2335" s="18">
        <v>46083</v>
      </c>
      <c r="O2335" s="57"/>
      <c r="P2335" s="31" t="str">
        <f>TEXT($L2335, "dddd")</f>
        <v>Sunday</v>
      </c>
      <c r="Q2335" s="39" t="s">
        <v>10243</v>
      </c>
      <c r="R2335" s="39">
        <v>618</v>
      </c>
      <c r="S2335" s="1" t="str">
        <f>IF(OR(MONTH(L2335)=12, MONTH(L2335)&lt;=5), "Dry Season", "Wet Season")</f>
        <v>Dry Season</v>
      </c>
      <c r="T2335" s="1">
        <v>1</v>
      </c>
      <c r="U2335" s="1">
        <v>1</v>
      </c>
      <c r="V2335" s="1">
        <v>0</v>
      </c>
      <c r="W2335" s="2">
        <f>IF(ISNUMBER(SEARCH("N/A", X2335)), 0, 1)</f>
        <v>1</v>
      </c>
      <c r="X2335" s="1" t="s">
        <v>1212</v>
      </c>
      <c r="Y2335" s="1">
        <v>10.7143716</v>
      </c>
      <c r="Z2335" s="1">
        <v>122.55100229999999</v>
      </c>
      <c r="AA2335" s="11" cm="1">
        <f t="array" ref="AA2335">IF(ISBLANK(Y2335), 0, VINCentyInvDistance(F2335,G2335,Y2335,Z2335))</f>
        <v>365535.13374530949</v>
      </c>
      <c r="AB2335" s="1">
        <v>0</v>
      </c>
      <c r="AC2335" s="1">
        <v>0</v>
      </c>
      <c r="AD2335" s="1">
        <v>0</v>
      </c>
      <c r="AE2335" s="1">
        <v>18</v>
      </c>
      <c r="AF2335" s="1">
        <v>1</v>
      </c>
      <c r="AG2335" s="1" t="s">
        <v>1213</v>
      </c>
      <c r="AH2335" s="1" t="s">
        <v>1213</v>
      </c>
      <c r="AI2335" s="1" t="str">
        <f>TRIM(MID(SUBSTITUTE($H2335,",",REPT(" ",200)),(LEN($H2335)-LEN(SUBSTITUTE($H2335,",",""))-2)*200+1,200))</f>
        <v>Palawan</v>
      </c>
      <c r="AJ2335" s="1" t="s">
        <v>55</v>
      </c>
      <c r="AK2335" t="s">
        <v>1280</v>
      </c>
      <c r="AL2335" s="2">
        <v>0</v>
      </c>
      <c r="AM2335" s="1"/>
    </row>
    <row r="2336" spans="1:39" ht="12.75" customHeight="1">
      <c r="A2336" s="1"/>
      <c r="B2336" s="1" t="s">
        <v>7542</v>
      </c>
      <c r="C2336" s="1" t="s">
        <v>10650</v>
      </c>
      <c r="D2336" s="3" t="str">
        <f ca="1">IFERROR(__xludf.DUMMYFUNCTION("PROPER(REGEXEXTRACT(B2805, ""(?:https?:\/\/)?(?:www\.)?([a-zA-Z0-9-]+)\.""))"),"Skyscanner")</f>
        <v>Skyscanner</v>
      </c>
      <c r="E2336" s="1" t="s">
        <v>10651</v>
      </c>
      <c r="F2336" s="1">
        <v>10.310218000000001</v>
      </c>
      <c r="G2336" s="1">
        <v>123.99581499999999</v>
      </c>
      <c r="H2336" s="1" t="s">
        <v>7545</v>
      </c>
      <c r="I2336" s="1" t="s">
        <v>2622</v>
      </c>
      <c r="J2336" s="1">
        <f>IF(K2336="URBAN",1,IF(K2336="SUBURBAN",2,IF(K2336="RURAL",3,"")))</f>
        <v>2</v>
      </c>
      <c r="K2336" s="1" t="s">
        <v>84</v>
      </c>
      <c r="L2336" s="18">
        <v>46082</v>
      </c>
      <c r="M2336" s="49">
        <v>0.54166666666666663</v>
      </c>
      <c r="N2336" s="18">
        <v>46083</v>
      </c>
      <c r="O2336" s="56">
        <v>0.5</v>
      </c>
      <c r="P2336" s="31" t="str">
        <f>TEXT($L2336, "dddd")</f>
        <v>Sunday</v>
      </c>
      <c r="Q2336" s="39" t="s">
        <v>111</v>
      </c>
      <c r="R2336" s="39">
        <v>614.9</v>
      </c>
      <c r="S2336" s="1" t="str">
        <f>IF(OR(MONTH(L2336)=12, MONTH(L2336)&lt;=5), "Dry Season", "Wet Season")</f>
        <v>Dry Season</v>
      </c>
      <c r="T2336" s="1">
        <v>1</v>
      </c>
      <c r="U2336" s="1">
        <v>1</v>
      </c>
      <c r="V2336" s="1">
        <v>0</v>
      </c>
      <c r="W2336" s="2">
        <f>IF(ISNUMBER(SEARCH("N/A", X2336)), 0, 1)</f>
        <v>0</v>
      </c>
      <c r="X2336" s="1" t="s">
        <v>44</v>
      </c>
      <c r="Y2336" s="1"/>
      <c r="Z2336" s="1"/>
      <c r="AA2336" s="11" cm="1">
        <f t="array" ref="AA2336">IF(ISBLANK(Y2336), 0, VINCentyInvDistance(F2336,G2336,Y2336,Z2336))</f>
        <v>0</v>
      </c>
      <c r="AB2336" s="1">
        <v>0</v>
      </c>
      <c r="AC2336" s="1">
        <v>5.8</v>
      </c>
      <c r="AD2336" s="1">
        <v>3.5</v>
      </c>
      <c r="AE2336" s="1">
        <v>56</v>
      </c>
      <c r="AF2336" s="1">
        <v>1</v>
      </c>
      <c r="AG2336" s="1" t="str">
        <f>TRIM(MID(SUBSTITUTE($H2336,",",REPT(" ",200)),(LEN($H2336)-LEN(SUBSTITUTE($H2336,",",""))-4)*200+1,200))</f>
        <v>Bankal</v>
      </c>
      <c r="AH2336" s="1" t="str">
        <f>TRIM(MID(SUBSTITUTE($H2336,",",REPT(" ",200)),(LEN($H2336)-LEN(SUBSTITUTE($H2336,",",""))-3)*200+1,200))</f>
        <v>Lapu-Lapu</v>
      </c>
      <c r="AI2336" s="1" t="str">
        <f>TRIM(MID(SUBSTITUTE($H2336,",",REPT(" ",200)),(LEN($H2336)-LEN(SUBSTITUTE($H2336,",",""))-2)*200+1,200))</f>
        <v>Central Visayas</v>
      </c>
      <c r="AJ2336" s="1" t="str">
        <f>TRIM(MID(SUBSTITUTE($H2336,",",REPT(" ",200)),(LEN($H2336)-LEN(SUBSTITUTE($H2336,",",""))-0)*200+1,200))</f>
        <v>Philippines</v>
      </c>
      <c r="AK2336" t="s">
        <v>7546</v>
      </c>
      <c r="AL2336" s="1">
        <v>2</v>
      </c>
      <c r="AM2336" s="1" t="s">
        <v>7547</v>
      </c>
    </row>
    <row r="2337" spans="1:39" ht="12.75" customHeight="1">
      <c r="A2337" s="1"/>
      <c r="B2337" s="1" t="s">
        <v>10658</v>
      </c>
      <c r="C2337" s="1" t="s">
        <v>10659</v>
      </c>
      <c r="D2337" s="3" t="str">
        <f ca="1">IFERROR(__xludf.DUMMYFUNCTION("PROPER(REGEXEXTRACT(B2807, ""(?:https?:\/\/)?(?:www\.)?([a-zA-Z0-9-]+)\.""))"),"Skyscanner")</f>
        <v>Skyscanner</v>
      </c>
      <c r="E2337" s="1" t="s">
        <v>10660</v>
      </c>
      <c r="F2337" s="1">
        <v>9.5370120000000007</v>
      </c>
      <c r="G2337" s="1">
        <v>123.443189</v>
      </c>
      <c r="H2337" s="1" t="s">
        <v>10661</v>
      </c>
      <c r="I2337" s="1" t="s">
        <v>1300</v>
      </c>
      <c r="J2337" s="1">
        <f>IF(K2337="URBAN",1,IF(K2337="SUBURBAN",2,IF(K2337="RURAL",3,"")))</f>
        <v>2</v>
      </c>
      <c r="K2337" s="1" t="s">
        <v>84</v>
      </c>
      <c r="L2337" s="18">
        <v>46082</v>
      </c>
      <c r="M2337" s="49">
        <v>0.625</v>
      </c>
      <c r="N2337" s="18">
        <v>46083</v>
      </c>
      <c r="O2337" s="56">
        <v>0</v>
      </c>
      <c r="P2337" s="31" t="str">
        <f>TEXT($L2337, "dddd")</f>
        <v>Sunday</v>
      </c>
      <c r="Q2337" s="39" t="s">
        <v>186</v>
      </c>
      <c r="R2337" s="39">
        <v>2115</v>
      </c>
      <c r="S2337" s="1" t="str">
        <f>IF(OR(MONTH(L2337)=12, MONTH(L2337)&lt;=5), "Dry Season", "Wet Season")</f>
        <v>Dry Season</v>
      </c>
      <c r="T2337" s="1">
        <v>1</v>
      </c>
      <c r="U2337" s="1">
        <v>0</v>
      </c>
      <c r="V2337" s="1">
        <v>1</v>
      </c>
      <c r="W2337" s="2">
        <f>IF(ISNUMBER(SEARCH("N/A", X2337)), 0, 1)</f>
        <v>1</v>
      </c>
      <c r="X2337" s="1" t="s">
        <v>2571</v>
      </c>
      <c r="Y2337" s="1">
        <v>14.8807226</v>
      </c>
      <c r="Z2337" s="1">
        <v>120.86667439999999</v>
      </c>
      <c r="AA2337" s="11" cm="1">
        <f t="array" ref="AA2337">IF(ISBLANK(Y2337), 0, VINCentyInvDistance(F2337,G2337,Y2337,Z2337))</f>
        <v>654214.63717249897</v>
      </c>
      <c r="AB2337" s="1">
        <v>0</v>
      </c>
      <c r="AC2337" s="1">
        <v>0</v>
      </c>
      <c r="AD2337" s="1">
        <v>0</v>
      </c>
      <c r="AE2337" s="1">
        <v>88</v>
      </c>
      <c r="AF2337" s="1">
        <v>1</v>
      </c>
      <c r="AG2337" s="1" t="s">
        <v>2572</v>
      </c>
      <c r="AH2337" s="1" t="s">
        <v>2212</v>
      </c>
      <c r="AI2337" s="1" t="str">
        <f>TRIM(MID(SUBSTITUTE($H2337,",",REPT(" ",200)),(LEN($H2337)-LEN(SUBSTITUTE($H2337,",",""))-2)*200+1,200))</f>
        <v>Central Visayas</v>
      </c>
      <c r="AJ2337" s="1" t="s">
        <v>55</v>
      </c>
      <c r="AK2337" t="s">
        <v>17379</v>
      </c>
      <c r="AL2337" s="2">
        <v>0</v>
      </c>
      <c r="AM2337" s="1"/>
    </row>
    <row r="2338" spans="1:39" ht="12.75" customHeight="1">
      <c r="A2338" s="1"/>
      <c r="B2338" s="1" t="s">
        <v>10686</v>
      </c>
      <c r="C2338" s="1" t="s">
        <v>10687</v>
      </c>
      <c r="D2338" s="3" t="str">
        <f ca="1">IFERROR(__xludf.DUMMYFUNCTION("PROPER(REGEXEXTRACT(B2815, ""(?:https?:\/\/)?(?:www\.)?([a-zA-Z0-9-]+)\.""))"),"Google")</f>
        <v>Google</v>
      </c>
      <c r="E2338" s="1" t="s">
        <v>10688</v>
      </c>
      <c r="F2338" s="1">
        <v>14.12524</v>
      </c>
      <c r="G2338" s="1">
        <v>120.98020099999999</v>
      </c>
      <c r="H2338" s="1" t="s">
        <v>10689</v>
      </c>
      <c r="I2338" s="1" t="s">
        <v>1300</v>
      </c>
      <c r="J2338" s="1">
        <f>IF(K2338="URBAN",1,IF(K2338="SUBURBAN",2,IF(K2338="RURAL",3,"")))</f>
        <v>2</v>
      </c>
      <c r="K2338" s="1" t="s">
        <v>84</v>
      </c>
      <c r="L2338" s="18">
        <v>46082</v>
      </c>
      <c r="M2338" s="49">
        <v>0.625</v>
      </c>
      <c r="N2338" s="18">
        <v>46083</v>
      </c>
      <c r="O2338" s="56">
        <v>0.5</v>
      </c>
      <c r="P2338" s="31" t="str">
        <f>TEXT($L2338, "dddd")</f>
        <v>Sunday</v>
      </c>
      <c r="Q2338" s="39" t="s">
        <v>111</v>
      </c>
      <c r="R2338" s="39">
        <v>1396</v>
      </c>
      <c r="S2338" s="1" t="str">
        <f>IF(OR(MONTH(L2338)=12, MONTH(L2338)&lt;=5), "Dry Season", "Wet Season")</f>
        <v>Dry Season</v>
      </c>
      <c r="T2338" s="1">
        <v>1</v>
      </c>
      <c r="U2338" s="1">
        <v>1</v>
      </c>
      <c r="V2338" s="1">
        <v>0</v>
      </c>
      <c r="W2338" s="2">
        <f>IF(ISNUMBER(SEARCH("N/A", X2338)), 0, 1)</f>
        <v>0</v>
      </c>
      <c r="X2338" s="1" t="s">
        <v>44</v>
      </c>
      <c r="Y2338" s="1"/>
      <c r="Z2338" s="1"/>
      <c r="AA2338" s="11" cm="1">
        <f t="array" ref="AA2338">IF(ISBLANK(Y2338), 0, VINCentyInvDistance(F2338,G2338,Y2338,Z2338))</f>
        <v>0</v>
      </c>
      <c r="AB2338" s="1">
        <v>0</v>
      </c>
      <c r="AC2338" s="1">
        <v>0</v>
      </c>
      <c r="AD2338" s="1">
        <v>0</v>
      </c>
      <c r="AE2338" s="1">
        <v>12</v>
      </c>
      <c r="AF2338" s="1">
        <v>1</v>
      </c>
      <c r="AG2338" s="1" t="s">
        <v>1729</v>
      </c>
      <c r="AH2338" s="1" t="s">
        <v>1730</v>
      </c>
      <c r="AI2338" s="1" t="str">
        <f>TRIM(MID(SUBSTITUTE($H2338,",",REPT(" ",200)),(LEN($H2338)-LEN(SUBSTITUTE($H2338,",",""))-2)*200+1,200))</f>
        <v>Calabarzon</v>
      </c>
      <c r="AJ2338" s="1" t="s">
        <v>55</v>
      </c>
      <c r="AL2338" s="2">
        <v>0</v>
      </c>
      <c r="AM2338" s="1" t="s">
        <v>10690</v>
      </c>
    </row>
    <row r="2339" spans="1:39" ht="12.75" customHeight="1">
      <c r="A2339" s="1"/>
      <c r="B2339" s="1" t="s">
        <v>7723</v>
      </c>
      <c r="C2339" s="1" t="s">
        <v>10701</v>
      </c>
      <c r="D2339" s="3" t="str">
        <f ca="1">IFERROR(__xludf.DUMMYFUNCTION("PROPER(REGEXEXTRACT(B2818, ""(?:https?:\/\/)?(?:www\.)?([a-zA-Z0-9-]+)\.""))"),"Skyscanner")</f>
        <v>Skyscanner</v>
      </c>
      <c r="E2339" s="1" t="s">
        <v>10702</v>
      </c>
      <c r="F2339" s="1">
        <v>10.272600000000001</v>
      </c>
      <c r="G2339" s="1">
        <v>123.97707</v>
      </c>
      <c r="H2339" s="1" t="s">
        <v>7421</v>
      </c>
      <c r="I2339" s="1" t="s">
        <v>2622</v>
      </c>
      <c r="J2339" s="1">
        <f>IF(K2339="URBAN",1,IF(K2339="SUBURBAN",2,IF(K2339="RURAL",3,"")))</f>
        <v>2</v>
      </c>
      <c r="K2339" s="1" t="s">
        <v>84</v>
      </c>
      <c r="L2339" s="18">
        <v>46082</v>
      </c>
      <c r="M2339" s="49">
        <v>0.58333333333333337</v>
      </c>
      <c r="N2339" s="18">
        <v>46083</v>
      </c>
      <c r="O2339" s="56">
        <v>0.5</v>
      </c>
      <c r="P2339" s="31" t="str">
        <f>TEXT($L2339, "dddd")</f>
        <v>Sunday</v>
      </c>
      <c r="Q2339" s="39" t="s">
        <v>111</v>
      </c>
      <c r="R2339" s="39">
        <v>683.78</v>
      </c>
      <c r="S2339" s="1" t="str">
        <f>IF(OR(MONTH(L2339)=12, MONTH(L2339)&lt;=5), "Dry Season", "Wet Season")</f>
        <v>Dry Season</v>
      </c>
      <c r="T2339" s="1">
        <v>1</v>
      </c>
      <c r="U2339" s="1">
        <v>1</v>
      </c>
      <c r="V2339" s="1">
        <v>1</v>
      </c>
      <c r="W2339" s="2">
        <f>IF(ISNUMBER(SEARCH("N/A", X2339)), 0, 1)</f>
        <v>0</v>
      </c>
      <c r="X2339" s="1" t="s">
        <v>44</v>
      </c>
      <c r="Y2339" s="1"/>
      <c r="Z2339" s="1"/>
      <c r="AA2339" s="11" cm="1">
        <f t="array" ref="AA2339">IF(ISBLANK(Y2339), 0, VINCentyInvDistance(F2339,G2339,Y2339,Z2339))</f>
        <v>0</v>
      </c>
      <c r="AB2339" s="1">
        <v>0</v>
      </c>
      <c r="AC2339" s="1">
        <v>8</v>
      </c>
      <c r="AD2339" s="1">
        <v>4.5</v>
      </c>
      <c r="AE2339" s="1">
        <v>8</v>
      </c>
      <c r="AF2339" s="1">
        <v>1</v>
      </c>
      <c r="AG2339" s="1" t="s">
        <v>731</v>
      </c>
      <c r="AH2339" s="1" t="s">
        <v>731</v>
      </c>
      <c r="AI2339" s="1"/>
      <c r="AJ2339" s="1" t="s">
        <v>55</v>
      </c>
      <c r="AK2339" t="s">
        <v>7726</v>
      </c>
      <c r="AL2339" s="1">
        <v>2</v>
      </c>
      <c r="AM2339" s="1" t="s">
        <v>7727</v>
      </c>
    </row>
    <row r="2340" spans="1:39" ht="12.75" customHeight="1">
      <c r="A2340" s="1"/>
      <c r="B2340" s="1" t="s">
        <v>8151</v>
      </c>
      <c r="C2340" s="1" t="s">
        <v>10707</v>
      </c>
      <c r="D2340" s="3" t="str">
        <f ca="1">IFERROR(__xludf.DUMMYFUNCTION("PROPER(REGEXEXTRACT(B2820, ""(?:https?:\/\/)?(?:www\.)?([a-zA-Z0-9-]+)\.""))"),"Google")</f>
        <v>Google</v>
      </c>
      <c r="E2340" s="1" t="s">
        <v>10708</v>
      </c>
      <c r="F2340" s="1">
        <v>14.6515298</v>
      </c>
      <c r="G2340" s="1">
        <v>120.97144520000001</v>
      </c>
      <c r="H2340" s="1" t="s">
        <v>10709</v>
      </c>
      <c r="I2340" s="1" t="s">
        <v>2622</v>
      </c>
      <c r="J2340" s="1">
        <f>IF(K2340="URBAN",1,IF(K2340="SUBURBAN",2,IF(K2340="RURAL",3,"")))</f>
        <v>2</v>
      </c>
      <c r="K2340" s="1" t="s">
        <v>84</v>
      </c>
      <c r="L2340" s="18">
        <v>46082</v>
      </c>
      <c r="M2340" s="49">
        <v>0.625</v>
      </c>
      <c r="N2340" s="18">
        <v>46083</v>
      </c>
      <c r="O2340" s="56">
        <v>0.5</v>
      </c>
      <c r="P2340" s="31" t="str">
        <f>TEXT($L2340, "dddd")</f>
        <v>Sunday</v>
      </c>
      <c r="Q2340" s="39" t="s">
        <v>67</v>
      </c>
      <c r="R2340" s="39">
        <v>1500</v>
      </c>
      <c r="S2340" s="1" t="str">
        <f>IF(OR(MONTH(L2340)=12, MONTH(L2340)&lt;=5), "Dry Season", "Wet Season")</f>
        <v>Dry Season</v>
      </c>
      <c r="T2340" s="1">
        <v>1</v>
      </c>
      <c r="U2340" s="1">
        <v>1</v>
      </c>
      <c r="V2340" s="1">
        <v>0</v>
      </c>
      <c r="W2340" s="2">
        <f>IF(ISNUMBER(SEARCH("N/A", X2340)), 0, 1)</f>
        <v>0</v>
      </c>
      <c r="X2340" s="1" t="s">
        <v>44</v>
      </c>
      <c r="Y2340" s="1"/>
      <c r="Z2340" s="1"/>
      <c r="AA2340" s="11" cm="1">
        <f t="array" ref="AA2340">IF(ISBLANK(Y2340), 0, VINCentyInvDistance(F2340,G2340,Y2340,Z2340))</f>
        <v>0</v>
      </c>
      <c r="AB2340" s="1">
        <v>0</v>
      </c>
      <c r="AC2340" s="1">
        <v>0</v>
      </c>
      <c r="AD2340" s="1">
        <v>0</v>
      </c>
      <c r="AE2340" s="1">
        <v>1</v>
      </c>
      <c r="AF2340" s="1">
        <v>1</v>
      </c>
      <c r="AG2340" s="1" t="str">
        <f>TRIM(MID(SUBSTITUTE($H2340,",",REPT(" ",200)),(LEN($H2340)-LEN(SUBSTITUTE($H2340,",",""))-4)*200+1,200))</f>
        <v>Caloocan</v>
      </c>
      <c r="AH2340" s="1" t="str">
        <f>TRIM(MID(SUBSTITUTE($H2340,",",REPT(" ",200)),(LEN($H2340)-LEN(SUBSTITUTE($H2340,",",""))-3)*200+1,200))</f>
        <v>Northern Manila District</v>
      </c>
      <c r="AI2340" s="1" t="str">
        <f>TRIM(MID(SUBSTITUTE($H2340,",",REPT(" ",200)),(LEN($H2340)-LEN(SUBSTITUTE($H2340,",",""))-2)*200+1,200))</f>
        <v>Metro Manila</v>
      </c>
      <c r="AJ2340" s="1" t="str">
        <f>TRIM(MID(SUBSTITUTE($H2340,",",REPT(" ",200)),(LEN($H2340)-LEN(SUBSTITUTE($H2340,",",""))-0)*200+1,200))</f>
        <v>Philippines</v>
      </c>
      <c r="AL2340" s="2">
        <v>0</v>
      </c>
      <c r="AM2340" s="1"/>
    </row>
    <row r="2341" spans="1:39" ht="12.75" customHeight="1">
      <c r="A2341" s="1"/>
      <c r="B2341" s="1" t="s">
        <v>2401</v>
      </c>
      <c r="C2341" s="1" t="s">
        <v>10720</v>
      </c>
      <c r="D2341" s="3" t="str">
        <f ca="1">IFERROR(__xludf.DUMMYFUNCTION("PROPER(REGEXEXTRACT(B2824, ""(?:https?:\/\/)?(?:www\.)?([a-zA-Z0-9-]+)\.""))"),"Skyscanner")</f>
        <v>Skyscanner</v>
      </c>
      <c r="E2341" s="1" t="s">
        <v>10324</v>
      </c>
      <c r="F2341" s="1">
        <v>14.488200000000001</v>
      </c>
      <c r="G2341" s="1">
        <v>121.04292</v>
      </c>
      <c r="H2341" s="1" t="s">
        <v>218</v>
      </c>
      <c r="I2341" s="1" t="s">
        <v>50</v>
      </c>
      <c r="J2341" s="1">
        <f>IF(K2341="URBAN",1,IF(K2341="SUBURBAN",2,IF(K2341="RURAL",3,"")))</f>
        <v>2</v>
      </c>
      <c r="K2341" s="1" t="s">
        <v>84</v>
      </c>
      <c r="L2341" s="18">
        <v>46082</v>
      </c>
      <c r="M2341" s="49">
        <v>0</v>
      </c>
      <c r="N2341" s="18">
        <v>46083</v>
      </c>
      <c r="O2341" s="56">
        <v>0.5</v>
      </c>
      <c r="P2341" s="31" t="str">
        <f>TEXT($L2341, "dddd")</f>
        <v>Sunday</v>
      </c>
      <c r="Q2341" s="39" t="s">
        <v>207</v>
      </c>
      <c r="R2341" s="39">
        <v>3465</v>
      </c>
      <c r="S2341" s="1" t="str">
        <f>IF(OR(MONTH(L2341)=12, MONTH(L2341)&lt;=5), "Dry Season", "Wet Season")</f>
        <v>Dry Season</v>
      </c>
      <c r="T2341" s="1">
        <v>1</v>
      </c>
      <c r="U2341" s="1">
        <v>1</v>
      </c>
      <c r="V2341" s="1">
        <v>0</v>
      </c>
      <c r="W2341" s="2">
        <f>IF(ISNUMBER(SEARCH("N/A", X2341)), 0, 1)</f>
        <v>0</v>
      </c>
      <c r="X2341" s="1" t="s">
        <v>44</v>
      </c>
      <c r="Y2341" s="1"/>
      <c r="Z2341" s="1"/>
      <c r="AA2341" s="11" cm="1">
        <f t="array" ref="AA2341">IF(ISBLANK(Y2341), 0, VINCentyInvDistance(F2341,G2341,Y2341,Z2341))</f>
        <v>0</v>
      </c>
      <c r="AB2341" s="1">
        <v>0</v>
      </c>
      <c r="AC2341" s="1">
        <v>0</v>
      </c>
      <c r="AD2341" s="1">
        <v>0</v>
      </c>
      <c r="AE2341" s="1">
        <v>374</v>
      </c>
      <c r="AF2341" s="1">
        <v>1</v>
      </c>
      <c r="AG2341" s="1" t="s">
        <v>142</v>
      </c>
      <c r="AH2341" s="1" t="s">
        <v>143</v>
      </c>
      <c r="AI2341" s="1" t="str">
        <f>TRIM(MID(SUBSTITUTE($H2341,",",REPT(" ",200)),(LEN($H2341)-LEN(SUBSTITUTE($H2341,",",""))-2)*200+1,200))</f>
        <v>Metro Manila</v>
      </c>
      <c r="AJ2341" s="1" t="s">
        <v>55</v>
      </c>
      <c r="AK2341" t="s">
        <v>98</v>
      </c>
      <c r="AL2341" s="2">
        <v>0</v>
      </c>
      <c r="AM2341" s="1" t="s">
        <v>2404</v>
      </c>
    </row>
    <row r="2342" spans="1:39" ht="12.75" customHeight="1">
      <c r="A2342" s="1"/>
      <c r="B2342" s="1" t="s">
        <v>10743</v>
      </c>
      <c r="C2342" s="1" t="s">
        <v>10744</v>
      </c>
      <c r="D2342" s="3" t="str">
        <f ca="1">IFERROR(__xludf.DUMMYFUNCTION("PROPER(REGEXEXTRACT(B2830, ""(?:https?:\/\/)?(?:www\.)?([a-zA-Z0-9-]+)\.""))"),"Skyscanner")</f>
        <v>Skyscanner</v>
      </c>
      <c r="E2342" s="1" t="s">
        <v>10745</v>
      </c>
      <c r="F2342" s="1">
        <v>10.328260999999999</v>
      </c>
      <c r="G2342" s="1">
        <v>123.909049</v>
      </c>
      <c r="H2342" s="1" t="s">
        <v>10742</v>
      </c>
      <c r="I2342" s="1" t="s">
        <v>2622</v>
      </c>
      <c r="J2342" s="1">
        <f>IF(K2342="URBAN",1,IF(K2342="SUBURBAN",2,IF(K2342="RURAL",3,"")))</f>
        <v>2</v>
      </c>
      <c r="K2342" s="1" t="s">
        <v>84</v>
      </c>
      <c r="L2342" s="18">
        <v>46082</v>
      </c>
      <c r="M2342" s="49">
        <v>0.58333333333333337</v>
      </c>
      <c r="N2342" s="18">
        <v>46083</v>
      </c>
      <c r="O2342" s="56">
        <v>0.5</v>
      </c>
      <c r="P2342" s="31" t="str">
        <f>TEXT($L2342, "dddd")</f>
        <v>Sunday</v>
      </c>
      <c r="Q2342" s="39" t="s">
        <v>531</v>
      </c>
      <c r="R2342" s="39">
        <v>1142</v>
      </c>
      <c r="S2342" s="1" t="str">
        <f>IF(OR(MONTH(L2342)=12, MONTH(L2342)&lt;=5), "Dry Season", "Wet Season")</f>
        <v>Dry Season</v>
      </c>
      <c r="T2342" s="1">
        <v>1</v>
      </c>
      <c r="U2342" s="1">
        <v>0</v>
      </c>
      <c r="V2342" s="1">
        <v>0</v>
      </c>
      <c r="W2342" s="2">
        <f>IF(ISNUMBER(SEARCH("N/A", X2342)), 0, 1)</f>
        <v>0</v>
      </c>
      <c r="X2342" s="1" t="s">
        <v>44</v>
      </c>
      <c r="Y2342" s="1"/>
      <c r="Z2342" s="1"/>
      <c r="AA2342" s="11" cm="1">
        <f t="array" ref="AA2342">IF(ISBLANK(Y2342), 0, VINCentyInvDistance(F2342,G2342,Y2342,Z2342))</f>
        <v>0</v>
      </c>
      <c r="AB2342" s="1">
        <v>0</v>
      </c>
      <c r="AC2342" s="1">
        <v>8.4</v>
      </c>
      <c r="AD2342" s="1">
        <v>3.4</v>
      </c>
      <c r="AE2342" s="1">
        <v>124</v>
      </c>
      <c r="AF2342" s="1">
        <v>1</v>
      </c>
      <c r="AG2342" s="1" t="s">
        <v>731</v>
      </c>
      <c r="AH2342" s="1" t="s">
        <v>731</v>
      </c>
      <c r="AI2342" s="1" t="str">
        <f>TRIM(MID(SUBSTITUTE($H2342,",",REPT(" ",200)),(LEN($H2342)-LEN(SUBSTITUTE($H2342,",",""))-2)*200+1,200))</f>
        <v>Central Visayas</v>
      </c>
      <c r="AJ2342" s="1" t="s">
        <v>55</v>
      </c>
      <c r="AK2342" t="s">
        <v>17383</v>
      </c>
      <c r="AL2342" s="2">
        <v>0</v>
      </c>
      <c r="AM2342" s="1" t="s">
        <v>10746</v>
      </c>
    </row>
    <row r="2343" spans="1:39" ht="12.75" customHeight="1">
      <c r="A2343" s="1"/>
      <c r="B2343" s="1" t="s">
        <v>1276</v>
      </c>
      <c r="C2343" s="1" t="s">
        <v>10747</v>
      </c>
      <c r="D2343" s="3" t="str">
        <f ca="1">IFERROR(__xludf.DUMMYFUNCTION("PROPER(REGEXEXTRACT(B2831, ""(?:https?:\/\/)?(?:www\.)?([a-zA-Z0-9-]+)\.""))"),"Skyscanner")</f>
        <v>Skyscanner</v>
      </c>
      <c r="E2343" s="1" t="s">
        <v>10748</v>
      </c>
      <c r="F2343" s="1">
        <v>14.55828</v>
      </c>
      <c r="G2343" s="1">
        <v>121.05347999999999</v>
      </c>
      <c r="H2343" s="1" t="s">
        <v>10749</v>
      </c>
      <c r="I2343" s="1" t="s">
        <v>1211</v>
      </c>
      <c r="J2343" s="1">
        <f>IF(K2343="URBAN",1,IF(K2343="SUBURBAN",2,IF(K2343="RURAL",3,"")))</f>
        <v>2</v>
      </c>
      <c r="K2343" s="1" t="s">
        <v>84</v>
      </c>
      <c r="L2343" s="18">
        <v>46082</v>
      </c>
      <c r="M2343" s="49">
        <v>0.58333333333333337</v>
      </c>
      <c r="N2343" s="18">
        <v>46083</v>
      </c>
      <c r="O2343" s="56">
        <v>0.5</v>
      </c>
      <c r="P2343" s="31" t="str">
        <f>TEXT($L2343, "dddd")</f>
        <v>Sunday</v>
      </c>
      <c r="Q2343" s="39" t="s">
        <v>67</v>
      </c>
      <c r="R2343" s="39">
        <v>2250</v>
      </c>
      <c r="S2343" s="1" t="str">
        <f>IF(OR(MONTH(L2343)=12, MONTH(L2343)&lt;=5), "Dry Season", "Wet Season")</f>
        <v>Dry Season</v>
      </c>
      <c r="T2343" s="1">
        <v>1</v>
      </c>
      <c r="U2343" s="1">
        <v>1</v>
      </c>
      <c r="V2343" s="1">
        <v>0</v>
      </c>
      <c r="W2343" s="2">
        <f>IF(ISNUMBER(SEARCH("N/A", X2343)), 0, 1)</f>
        <v>1</v>
      </c>
      <c r="X2343" s="1" t="s">
        <v>1212</v>
      </c>
      <c r="Y2343" s="1">
        <v>10.7143716</v>
      </c>
      <c r="Z2343" s="1">
        <v>122.55100229999999</v>
      </c>
      <c r="AA2343" s="11" cm="1">
        <f t="array" ref="AA2343">IF(ISBLANK(Y2343), 0, VINCentyInvDistance(F2343,G2343,Y2343,Z2343))</f>
        <v>455289.88798577827</v>
      </c>
      <c r="AB2343" s="1">
        <v>0</v>
      </c>
      <c r="AC2343" s="1">
        <v>8</v>
      </c>
      <c r="AD2343" s="1">
        <v>3</v>
      </c>
      <c r="AE2343" s="1">
        <v>21</v>
      </c>
      <c r="AF2343" s="1">
        <v>1</v>
      </c>
      <c r="AG2343" s="1" t="s">
        <v>1213</v>
      </c>
      <c r="AH2343" s="1" t="s">
        <v>1213</v>
      </c>
      <c r="AI2343" s="1" t="str">
        <f>TRIM(MID(SUBSTITUTE($H2343,",",REPT(" ",200)),(LEN($H2343)-LEN(SUBSTITUTE($H2343,",",""))-2)*200+1,200))</f>
        <v>Metro Manila</v>
      </c>
      <c r="AJ2343" s="1" t="s">
        <v>55</v>
      </c>
      <c r="AK2343" t="s">
        <v>1275</v>
      </c>
      <c r="AL2343" s="2">
        <v>0</v>
      </c>
      <c r="AM2343" s="1"/>
    </row>
    <row r="2344" spans="1:39" ht="12.75" customHeight="1">
      <c r="A2344" s="1"/>
      <c r="B2344" s="1" t="s">
        <v>10755</v>
      </c>
      <c r="C2344" s="1" t="s">
        <v>10756</v>
      </c>
      <c r="D2344" s="3" t="str">
        <f ca="1">IFERROR(__xludf.DUMMYFUNCTION("PROPER(REGEXEXTRACT(B2833, ""(?:https?:\/\/)?(?:www\.)?([a-zA-Z0-9-]+)\.""))"),"Skyscanner")</f>
        <v>Skyscanner</v>
      </c>
      <c r="E2344" s="1" t="s">
        <v>10757</v>
      </c>
      <c r="F2344" s="1">
        <v>10.30566</v>
      </c>
      <c r="G2344" s="1">
        <v>123.89978000000001</v>
      </c>
      <c r="H2344" s="1" t="s">
        <v>10758</v>
      </c>
      <c r="I2344" s="1" t="s">
        <v>2622</v>
      </c>
      <c r="J2344" s="1">
        <f>IF(K2344="URBAN",1,IF(K2344="SUBURBAN",2,IF(K2344="RURAL",3,"")))</f>
        <v>2</v>
      </c>
      <c r="K2344" s="1" t="s">
        <v>84</v>
      </c>
      <c r="L2344" s="18">
        <v>46082</v>
      </c>
      <c r="M2344" s="49">
        <v>0.5</v>
      </c>
      <c r="N2344" s="18">
        <v>46083</v>
      </c>
      <c r="O2344" s="56">
        <v>0.58333333333333337</v>
      </c>
      <c r="P2344" s="31" t="str">
        <f>TEXT($L2344, "dddd")</f>
        <v>Sunday</v>
      </c>
      <c r="Q2344" s="39" t="s">
        <v>117</v>
      </c>
      <c r="R2344" s="39">
        <v>600</v>
      </c>
      <c r="S2344" s="1" t="str">
        <f>IF(OR(MONTH(L2344)=12, MONTH(L2344)&lt;=5), "Dry Season", "Wet Season")</f>
        <v>Dry Season</v>
      </c>
      <c r="T2344" s="1">
        <v>1</v>
      </c>
      <c r="U2344" s="1">
        <v>1</v>
      </c>
      <c r="V2344" s="1">
        <v>0</v>
      </c>
      <c r="W2344" s="2">
        <f>IF(ISNUMBER(SEARCH("N/A", X2344)), 0, 1)</f>
        <v>0</v>
      </c>
      <c r="X2344" s="1" t="s">
        <v>44</v>
      </c>
      <c r="Y2344" s="1"/>
      <c r="Z2344" s="1"/>
      <c r="AA2344" s="11" cm="1">
        <f t="array" ref="AA2344">IF(ISBLANK(Y2344), 0, VINCentyInvDistance(F2344,G2344,Y2344,Z2344))</f>
        <v>0</v>
      </c>
      <c r="AB2344" s="1">
        <v>0</v>
      </c>
      <c r="AC2344" s="1">
        <v>8.8000000000000007</v>
      </c>
      <c r="AD2344" s="1">
        <v>3.8</v>
      </c>
      <c r="AE2344" s="1">
        <v>181</v>
      </c>
      <c r="AF2344" s="1">
        <v>1</v>
      </c>
      <c r="AG2344" s="1" t="s">
        <v>731</v>
      </c>
      <c r="AH2344" s="1" t="s">
        <v>731</v>
      </c>
      <c r="AI2344" s="1" t="str">
        <f>TRIM(MID(SUBSTITUTE($H2344,",",REPT(" ",200)),(LEN($H2344)-LEN(SUBSTITUTE($H2344,",",""))-2)*200+1,200))</f>
        <v>Central Visayas</v>
      </c>
      <c r="AJ2344" s="1" t="s">
        <v>55</v>
      </c>
      <c r="AK2344" t="s">
        <v>10759</v>
      </c>
      <c r="AL2344" s="2">
        <v>0</v>
      </c>
      <c r="AM2344" s="1" t="s">
        <v>10760</v>
      </c>
    </row>
    <row r="2345" spans="1:39" ht="12.75" customHeight="1">
      <c r="A2345" s="1"/>
      <c r="B2345" s="1" t="s">
        <v>10771</v>
      </c>
      <c r="C2345" s="1" t="s">
        <v>10772</v>
      </c>
      <c r="D2345" s="3" t="str">
        <f ca="1">IFERROR(__xludf.DUMMYFUNCTION("PROPER(REGEXEXTRACT(B2836, ""(?:https?:\/\/)?(?:www\.)?([a-zA-Z0-9-]+)\.""))"),"Google")</f>
        <v>Google</v>
      </c>
      <c r="E2345" s="1" t="s">
        <v>10773</v>
      </c>
      <c r="F2345" s="1">
        <v>9.4647120000000005</v>
      </c>
      <c r="G2345" s="1">
        <v>123.379879</v>
      </c>
      <c r="H2345" s="1" t="s">
        <v>10774</v>
      </c>
      <c r="I2345" s="1" t="s">
        <v>2395</v>
      </c>
      <c r="J2345" s="1">
        <f>IF(K2345="URBAN",1,IF(K2345="SUBURBAN",2,IF(K2345="RURAL",3,"")))</f>
        <v>2</v>
      </c>
      <c r="K2345" s="1" t="s">
        <v>84</v>
      </c>
      <c r="L2345" s="18">
        <v>46082</v>
      </c>
      <c r="M2345" s="49">
        <v>0.625</v>
      </c>
      <c r="N2345" s="18">
        <v>46083</v>
      </c>
      <c r="O2345" s="56">
        <v>0.5</v>
      </c>
      <c r="P2345" s="31" t="str">
        <f>TEXT($L2345, "dddd")</f>
        <v>Sunday</v>
      </c>
      <c r="Q2345" s="39" t="s">
        <v>111</v>
      </c>
      <c r="R2345" s="39">
        <v>854</v>
      </c>
      <c r="S2345" s="1" t="str">
        <f>IF(OR(MONTH(L2345)=12, MONTH(L2345)&lt;=5), "Dry Season", "Wet Season")</f>
        <v>Dry Season</v>
      </c>
      <c r="T2345" s="1">
        <v>1</v>
      </c>
      <c r="U2345" s="1">
        <v>0</v>
      </c>
      <c r="V2345" s="1">
        <v>0</v>
      </c>
      <c r="W2345" s="2">
        <f>IF(ISNUMBER(SEARCH("N/A", X2345)), 0, 1)</f>
        <v>0</v>
      </c>
      <c r="X2345" s="1" t="s">
        <v>44</v>
      </c>
      <c r="Y2345" s="1"/>
      <c r="Z2345" s="1"/>
      <c r="AA2345" s="11" cm="1">
        <f t="array" ref="AA2345">IF(ISBLANK(Y2345), 0, VINCentyInvDistance(F2345,G2345,Y2345,Z2345))</f>
        <v>0</v>
      </c>
      <c r="AB2345" s="1">
        <v>0</v>
      </c>
      <c r="AC2345" s="1">
        <v>0</v>
      </c>
      <c r="AD2345" s="1">
        <v>0</v>
      </c>
      <c r="AE2345" s="1">
        <v>43</v>
      </c>
      <c r="AF2345" s="1">
        <v>1</v>
      </c>
      <c r="AG2345" s="1" t="str">
        <f>TRIM(MID(SUBSTITUTE($H2345,",",REPT(" ",200)),(LEN($H2345)-LEN(SUBSTITUTE($H2345,",",""))-4)*200+1,200))</f>
        <v>Tan-awan</v>
      </c>
      <c r="AH2345" s="1" t="str">
        <f>TRIM(MID(SUBSTITUTE($H2345,",",REPT(" ",200)),(LEN($H2345)-LEN(SUBSTITUTE($H2345,",",""))-3)*200+1,200))</f>
        <v>Oslob</v>
      </c>
      <c r="AI2345" s="1" t="str">
        <f>TRIM(MID(SUBSTITUTE($H2345,",",REPT(" ",200)),(LEN($H2345)-LEN(SUBSTITUTE($H2345,",",""))-2)*200+1,200))</f>
        <v>Cebu</v>
      </c>
      <c r="AJ2345" s="1" t="str">
        <f>TRIM(MID(SUBSTITUTE($H2345,",",REPT(" ",200)),(LEN($H2345)-LEN(SUBSTITUTE($H2345,",",""))-0)*200+1,200))</f>
        <v>Philippines</v>
      </c>
      <c r="AL2345" s="2">
        <v>0</v>
      </c>
      <c r="AM2345" s="1"/>
    </row>
    <row r="2346" spans="1:39" ht="12.75" customHeight="1">
      <c r="A2346" s="1"/>
      <c r="B2346" s="1" t="s">
        <v>10795</v>
      </c>
      <c r="C2346" s="1" t="s">
        <v>10796</v>
      </c>
      <c r="D2346" s="3" t="str">
        <f ca="1">IFERROR(__xludf.DUMMYFUNCTION("PROPER(REGEXEXTRACT(B2841, ""(?:https?:\/\/)?(?:www\.)?([a-zA-Z0-9-]+)\.""))"),"Skyscanner")</f>
        <v>Skyscanner</v>
      </c>
      <c r="E2346" s="1" t="s">
        <v>10797</v>
      </c>
      <c r="F2346" s="1">
        <v>10.384219999999999</v>
      </c>
      <c r="G2346" s="1">
        <v>123.97359400000001</v>
      </c>
      <c r="H2346" s="1" t="s">
        <v>10798</v>
      </c>
      <c r="I2346" s="1" t="s">
        <v>2622</v>
      </c>
      <c r="J2346" s="1">
        <f>IF(K2346="URBAN",1,IF(K2346="SUBURBAN",2,IF(K2346="RURAL",3,"")))</f>
        <v>2</v>
      </c>
      <c r="K2346" s="1" t="s">
        <v>84</v>
      </c>
      <c r="L2346" s="18">
        <v>46082</v>
      </c>
      <c r="M2346" s="49">
        <v>0.45833333333333331</v>
      </c>
      <c r="N2346" s="18">
        <v>46083</v>
      </c>
      <c r="O2346" s="56">
        <v>0.5</v>
      </c>
      <c r="P2346" s="31" t="str">
        <f>TEXT($L2346, "dddd")</f>
        <v>Sunday</v>
      </c>
      <c r="Q2346" s="39" t="s">
        <v>111</v>
      </c>
      <c r="R2346" s="39">
        <v>1355</v>
      </c>
      <c r="S2346" s="1" t="str">
        <f>IF(OR(MONTH(L2346)=12, MONTH(L2346)&lt;=5), "Dry Season", "Wet Season")</f>
        <v>Dry Season</v>
      </c>
      <c r="T2346" s="1">
        <v>1</v>
      </c>
      <c r="U2346" s="1">
        <v>0</v>
      </c>
      <c r="V2346" s="1">
        <v>0</v>
      </c>
      <c r="W2346" s="2">
        <f>IF(ISNUMBER(SEARCH("N/A", X2346)), 0, 1)</f>
        <v>0</v>
      </c>
      <c r="X2346" s="1" t="s">
        <v>44</v>
      </c>
      <c r="Y2346" s="1"/>
      <c r="Z2346" s="1"/>
      <c r="AA2346" s="11" cm="1">
        <f t="array" ref="AA2346">IF(ISBLANK(Y2346), 0, VINCentyInvDistance(F2346,G2346,Y2346,Z2346))</f>
        <v>0</v>
      </c>
      <c r="AB2346" s="1">
        <v>0</v>
      </c>
      <c r="AC2346" s="1">
        <v>0</v>
      </c>
      <c r="AD2346" s="1">
        <v>0</v>
      </c>
      <c r="AE2346" s="1">
        <v>49</v>
      </c>
      <c r="AF2346" s="1">
        <v>1</v>
      </c>
      <c r="AG2346" s="1" t="s">
        <v>731</v>
      </c>
      <c r="AH2346" s="1" t="s">
        <v>731</v>
      </c>
      <c r="AI2346" s="1" t="str">
        <f>TRIM(MID(SUBSTITUTE($H2346,",",REPT(" ",200)),(LEN($H2346)-LEN(SUBSTITUTE($H2346,",",""))-2)*200+1,200))</f>
        <v>Central Visayas</v>
      </c>
      <c r="AJ2346" s="1" t="s">
        <v>55</v>
      </c>
      <c r="AK2346" t="s">
        <v>10799</v>
      </c>
      <c r="AL2346" s="2">
        <v>0</v>
      </c>
      <c r="AM2346" s="1" t="s">
        <v>10800</v>
      </c>
    </row>
    <row r="2347" spans="1:39" ht="12.75" customHeight="1">
      <c r="A2347" s="1"/>
      <c r="B2347" s="1" t="s">
        <v>10828</v>
      </c>
      <c r="C2347" s="1" t="s">
        <v>10829</v>
      </c>
      <c r="D2347" s="3" t="str">
        <f ca="1">IFERROR(__xludf.DUMMYFUNCTION("PROPER(REGEXEXTRACT(B2848, ""(?:https?:\/\/)?(?:www\.)?([a-zA-Z0-9-]+)\.""))"),"Skyscanner")</f>
        <v>Skyscanner</v>
      </c>
      <c r="E2347" s="1" t="s">
        <v>10830</v>
      </c>
      <c r="F2347" s="1">
        <v>9.4423600000000008</v>
      </c>
      <c r="G2347" s="1">
        <v>123.30318</v>
      </c>
      <c r="H2347" s="1" t="s">
        <v>10826</v>
      </c>
      <c r="I2347" s="1" t="s">
        <v>2622</v>
      </c>
      <c r="J2347" s="1">
        <f>IF(K2347="URBAN",1,IF(K2347="SUBURBAN",2,IF(K2347="RURAL",3,"")))</f>
        <v>2</v>
      </c>
      <c r="K2347" s="1" t="s">
        <v>84</v>
      </c>
      <c r="L2347" s="18">
        <v>46082</v>
      </c>
      <c r="M2347" s="49">
        <v>0.625</v>
      </c>
      <c r="N2347" s="18">
        <v>46083</v>
      </c>
      <c r="O2347" s="56">
        <v>0.5</v>
      </c>
      <c r="P2347" s="31" t="str">
        <f>TEXT($L2347, "dddd")</f>
        <v>Sunday</v>
      </c>
      <c r="Q2347" s="39" t="s">
        <v>117</v>
      </c>
      <c r="R2347" s="39">
        <v>722.08</v>
      </c>
      <c r="S2347" s="1" t="str">
        <f>IF(OR(MONTH(L2347)=12, MONTH(L2347)&lt;=5), "Dry Season", "Wet Season")</f>
        <v>Dry Season</v>
      </c>
      <c r="T2347" s="1">
        <v>1</v>
      </c>
      <c r="U2347" s="1">
        <v>1</v>
      </c>
      <c r="V2347" s="1">
        <v>0</v>
      </c>
      <c r="W2347" s="2">
        <f>IF(ISNUMBER(SEARCH("N/A", X2347)), 0, 1)</f>
        <v>0</v>
      </c>
      <c r="X2347" s="1" t="s">
        <v>44</v>
      </c>
      <c r="Y2347" s="1"/>
      <c r="Z2347" s="1"/>
      <c r="AA2347" s="11" cm="1">
        <f t="array" ref="AA2347">IF(ISBLANK(Y2347), 0, VINCentyInvDistance(F2347,G2347,Y2347,Z2347))</f>
        <v>0</v>
      </c>
      <c r="AB2347" s="1">
        <v>0</v>
      </c>
      <c r="AC2347" s="1">
        <v>10</v>
      </c>
      <c r="AD2347" s="1">
        <v>3.5</v>
      </c>
      <c r="AE2347" s="1">
        <v>21</v>
      </c>
      <c r="AF2347" s="1">
        <v>1</v>
      </c>
      <c r="AG2347" s="1" t="s">
        <v>8259</v>
      </c>
      <c r="AH2347" s="1" t="s">
        <v>731</v>
      </c>
      <c r="AI2347" s="1"/>
      <c r="AJ2347" s="1" t="s">
        <v>55</v>
      </c>
      <c r="AK2347" t="s">
        <v>17385</v>
      </c>
      <c r="AL2347" s="1">
        <v>3</v>
      </c>
      <c r="AM2347" s="1" t="s">
        <v>10831</v>
      </c>
    </row>
    <row r="2348" spans="1:39" ht="12.75" customHeight="1">
      <c r="A2348" s="1"/>
      <c r="B2348" s="1" t="s">
        <v>10846</v>
      </c>
      <c r="C2348" s="1" t="s">
        <v>10847</v>
      </c>
      <c r="D2348" s="3" t="str">
        <f ca="1">IFERROR(__xludf.DUMMYFUNCTION("PROPER(REGEXEXTRACT(B2851, ""(?:https?:\/\/)?(?:www\.)?([a-zA-Z0-9-]+)\.""))"),"Google")</f>
        <v>Google</v>
      </c>
      <c r="E2348" s="1" t="s">
        <v>10848</v>
      </c>
      <c r="F2348" s="1">
        <v>9.7435899999999993</v>
      </c>
      <c r="G2348" s="1">
        <v>118.74267999999999</v>
      </c>
      <c r="H2348" s="1" t="s">
        <v>10849</v>
      </c>
      <c r="I2348" s="1" t="s">
        <v>3119</v>
      </c>
      <c r="J2348" s="1">
        <f>IF(K2348="URBAN",1,IF(K2348="SUBURBAN",2,IF(K2348="RURAL",3,"")))</f>
        <v>2</v>
      </c>
      <c r="K2348" s="1" t="s">
        <v>84</v>
      </c>
      <c r="L2348" s="18">
        <v>46082</v>
      </c>
      <c r="M2348" s="49">
        <v>0.625</v>
      </c>
      <c r="N2348" s="18">
        <v>46083</v>
      </c>
      <c r="O2348" s="56">
        <v>0.5</v>
      </c>
      <c r="P2348" s="31" t="str">
        <f>TEXT($L2348, "dddd")</f>
        <v>Sunday</v>
      </c>
      <c r="Q2348" s="39" t="s">
        <v>111</v>
      </c>
      <c r="R2348" s="39">
        <v>1045.6600000000001</v>
      </c>
      <c r="S2348" s="1" t="str">
        <f>IF(OR(MONTH(L2348)=12, MONTH(L2348)&lt;=5), "Dry Season", "Wet Season")</f>
        <v>Dry Season</v>
      </c>
      <c r="T2348" s="1">
        <v>1</v>
      </c>
      <c r="U2348" s="1">
        <v>0</v>
      </c>
      <c r="V2348" s="1">
        <v>0</v>
      </c>
      <c r="W2348" s="2">
        <f>IF(ISNUMBER(SEARCH("N/A", X2348)), 0, 1)</f>
        <v>0</v>
      </c>
      <c r="X2348" s="1" t="s">
        <v>44</v>
      </c>
      <c r="Y2348" s="1"/>
      <c r="Z2348" s="1"/>
      <c r="AA2348" s="11" cm="1">
        <f t="array" ref="AA2348">IF(ISBLANK(Y2348), 0, VINCentyInvDistance(F2348,G2348,Y2348,Z2348))</f>
        <v>0</v>
      </c>
      <c r="AB2348" s="1">
        <v>0</v>
      </c>
      <c r="AC2348" s="1">
        <v>0</v>
      </c>
      <c r="AD2348" s="1">
        <v>0</v>
      </c>
      <c r="AE2348" s="1">
        <v>2</v>
      </c>
      <c r="AF2348" s="1">
        <v>1</v>
      </c>
      <c r="AG2348" s="1" t="str">
        <f>TRIM(MID(SUBSTITUTE($H2348,",",REPT(" ",200)),(LEN($H2348)-LEN(SUBSTITUTE($H2348,",",""))-4)*200+1,200))</f>
        <v>San Miguel</v>
      </c>
      <c r="AH2348" s="1" t="str">
        <f>TRIM(MID(SUBSTITUTE($H2348,",",REPT(" ",200)),(LEN($H2348)-LEN(SUBSTITUTE($H2348,",",""))-3)*200+1,200))</f>
        <v>Puerto Princesa</v>
      </c>
      <c r="AI2348" s="1" t="str">
        <f>TRIM(MID(SUBSTITUTE($H2348,",",REPT(" ",200)),(LEN($H2348)-LEN(SUBSTITUTE($H2348,",",""))-2)*200+1,200))</f>
        <v>Mimaropa</v>
      </c>
      <c r="AJ2348" s="1" t="str">
        <f>TRIM(MID(SUBSTITUTE($H2348,",",REPT(" ",200)),(LEN($H2348)-LEN(SUBSTITUTE($H2348,",",""))-0)*200+1,200))</f>
        <v>Philippines</v>
      </c>
      <c r="AL2348" s="2">
        <v>0</v>
      </c>
      <c r="AM2348" s="1"/>
    </row>
    <row r="2349" spans="1:39" ht="12.75" customHeight="1">
      <c r="A2349" s="1"/>
      <c r="B2349" s="1" t="s">
        <v>2401</v>
      </c>
      <c r="C2349" s="1" t="s">
        <v>10852</v>
      </c>
      <c r="D2349" s="3" t="str">
        <f ca="1">IFERROR(__xludf.DUMMYFUNCTION("PROPER(REGEXEXTRACT(B2853, ""(?:https?:\/\/)?(?:www\.)?([a-zA-Z0-9-]+)\.""))"),"Skyscanner")</f>
        <v>Skyscanner</v>
      </c>
      <c r="E2349" s="1" t="s">
        <v>10853</v>
      </c>
      <c r="F2349" s="1">
        <v>14.488200000000001</v>
      </c>
      <c r="G2349" s="1">
        <v>121.04292</v>
      </c>
      <c r="H2349" s="1" t="s">
        <v>218</v>
      </c>
      <c r="I2349" s="1" t="s">
        <v>50</v>
      </c>
      <c r="J2349" s="1">
        <f>IF(K2349="URBAN",1,IF(K2349="SUBURBAN",2,IF(K2349="RURAL",3,"")))</f>
        <v>2</v>
      </c>
      <c r="K2349" s="1" t="s">
        <v>84</v>
      </c>
      <c r="L2349" s="18">
        <v>46082</v>
      </c>
      <c r="M2349" s="49">
        <v>0</v>
      </c>
      <c r="N2349" s="18">
        <v>46083</v>
      </c>
      <c r="O2349" s="56">
        <v>0.5</v>
      </c>
      <c r="P2349" s="31" t="str">
        <f>TEXT($L2349, "dddd")</f>
        <v>Sunday</v>
      </c>
      <c r="Q2349" s="39" t="s">
        <v>1026</v>
      </c>
      <c r="R2349" s="39">
        <v>1630</v>
      </c>
      <c r="S2349" s="1" t="str">
        <f>IF(OR(MONTH(L2349)=12, MONTH(L2349)&lt;=5), "Dry Season", "Wet Season")</f>
        <v>Dry Season</v>
      </c>
      <c r="T2349" s="1">
        <v>1</v>
      </c>
      <c r="U2349" s="1">
        <v>1</v>
      </c>
      <c r="V2349" s="1">
        <v>0</v>
      </c>
      <c r="W2349" s="2">
        <f>IF(ISNUMBER(SEARCH("N/A", X2349)), 0, 1)</f>
        <v>0</v>
      </c>
      <c r="X2349" s="1" t="s">
        <v>44</v>
      </c>
      <c r="Y2349" s="1"/>
      <c r="Z2349" s="1"/>
      <c r="AA2349" s="11" cm="1">
        <f t="array" ref="AA2349">IF(ISBLANK(Y2349), 0, VINCentyInvDistance(F2349,G2349,Y2349,Z2349))</f>
        <v>0</v>
      </c>
      <c r="AB2349" s="1">
        <v>0</v>
      </c>
      <c r="AC2349" s="1">
        <v>0</v>
      </c>
      <c r="AD2349" s="1">
        <v>0</v>
      </c>
      <c r="AE2349" s="1">
        <v>222</v>
      </c>
      <c r="AF2349" s="1">
        <v>1</v>
      </c>
      <c r="AG2349" s="1" t="s">
        <v>142</v>
      </c>
      <c r="AH2349" s="1" t="s">
        <v>143</v>
      </c>
      <c r="AI2349" s="1" t="str">
        <f>TRIM(MID(SUBSTITUTE($H2349,",",REPT(" ",200)),(LEN($H2349)-LEN(SUBSTITUTE($H2349,",",""))-2)*200+1,200))</f>
        <v>Metro Manila</v>
      </c>
      <c r="AJ2349" s="1" t="s">
        <v>55</v>
      </c>
      <c r="AK2349" t="s">
        <v>98</v>
      </c>
      <c r="AL2349" s="2">
        <v>0</v>
      </c>
      <c r="AM2349" s="1" t="s">
        <v>2404</v>
      </c>
    </row>
    <row r="2350" spans="1:39" ht="12.75" customHeight="1">
      <c r="A2350" s="1"/>
      <c r="B2350" s="1" t="s">
        <v>10884</v>
      </c>
      <c r="C2350" s="1" t="s">
        <v>10885</v>
      </c>
      <c r="D2350" s="3" t="str">
        <f ca="1">IFERROR(__xludf.DUMMYFUNCTION("PROPER(REGEXEXTRACT(B2860, ""(?:https?:\/\/)?(?:www\.)?([a-zA-Z0-9-]+)\.""))"),"Skyscanner")</f>
        <v>Skyscanner</v>
      </c>
      <c r="E2350" s="1" t="s">
        <v>10886</v>
      </c>
      <c r="F2350" s="1">
        <v>9.5599799999999995</v>
      </c>
      <c r="G2350" s="1">
        <v>123.80070000000001</v>
      </c>
      <c r="H2350" s="1" t="s">
        <v>2117</v>
      </c>
      <c r="I2350" s="1" t="s">
        <v>1211</v>
      </c>
      <c r="J2350" s="1">
        <f>IF(K2350="URBAN",1,IF(K2350="SUBURBAN",2,IF(K2350="RURAL",3,"")))</f>
        <v>2</v>
      </c>
      <c r="K2350" s="1" t="s">
        <v>84</v>
      </c>
      <c r="L2350" s="18">
        <v>46082</v>
      </c>
      <c r="M2350" s="49">
        <v>0.5</v>
      </c>
      <c r="N2350" s="18">
        <v>46083</v>
      </c>
      <c r="O2350" s="56">
        <v>0.5</v>
      </c>
      <c r="P2350" s="31" t="str">
        <f>TEXT($L2350, "dddd")</f>
        <v>Sunday</v>
      </c>
      <c r="Q2350" s="39" t="s">
        <v>111</v>
      </c>
      <c r="R2350" s="39">
        <v>597</v>
      </c>
      <c r="S2350" s="1" t="str">
        <f>IF(OR(MONTH(L2350)=12, MONTH(L2350)&lt;=5), "Dry Season", "Wet Season")</f>
        <v>Dry Season</v>
      </c>
      <c r="T2350" s="1">
        <v>1</v>
      </c>
      <c r="U2350" s="1">
        <v>0</v>
      </c>
      <c r="V2350" s="1">
        <v>0</v>
      </c>
      <c r="W2350" s="2">
        <f>IF(ISNUMBER(SEARCH("N/A", X2350)), 0, 1)</f>
        <v>1</v>
      </c>
      <c r="X2350" s="1" t="s">
        <v>4941</v>
      </c>
      <c r="Y2350" s="1">
        <v>10.672293099999999</v>
      </c>
      <c r="Z2350" s="1">
        <v>122.944245</v>
      </c>
      <c r="AA2350" s="11" cm="1">
        <f t="array" ref="AA2350">IF(ISBLANK(Y2350), 0, VINCentyInvDistance(F2350,G2350,Y2350,Z2350))</f>
        <v>154749.9434743209</v>
      </c>
      <c r="AB2350" s="1">
        <v>0</v>
      </c>
      <c r="AC2350" s="1">
        <v>6.6</v>
      </c>
      <c r="AD2350" s="1">
        <v>4</v>
      </c>
      <c r="AE2350" s="1">
        <v>40</v>
      </c>
      <c r="AF2350" s="1">
        <v>1</v>
      </c>
      <c r="AG2350" s="1" t="s">
        <v>4942</v>
      </c>
      <c r="AH2350" s="1" t="s">
        <v>4943</v>
      </c>
      <c r="AI2350" s="1" t="str">
        <f>TRIM(MID(SUBSTITUTE($H2350,",",REPT(" ",200)),(LEN($H2350)-LEN(SUBSTITUTE($H2350,",",""))-2)*200+1,200))</f>
        <v>Central Visayas</v>
      </c>
      <c r="AJ2350" s="1" t="s">
        <v>55</v>
      </c>
      <c r="AK2350" t="s">
        <v>17389</v>
      </c>
      <c r="AL2350" s="2">
        <v>0</v>
      </c>
      <c r="AM2350" s="1"/>
    </row>
    <row r="2351" spans="1:39" ht="12.75" customHeight="1">
      <c r="A2351" s="1"/>
      <c r="B2351" s="1" t="s">
        <v>10896</v>
      </c>
      <c r="C2351" s="1" t="s">
        <v>10897</v>
      </c>
      <c r="D2351" s="3" t="str">
        <f ca="1">IFERROR(__xludf.DUMMYFUNCTION("PROPER(REGEXEXTRACT(B2863, ""(?:https?:\/\/)?(?:www\.)?([a-zA-Z0-9-]+)\.""))"),"Skyscanner")</f>
        <v>Skyscanner</v>
      </c>
      <c r="E2351" s="1" t="s">
        <v>10898</v>
      </c>
      <c r="F2351" s="1">
        <v>10.328720000000001</v>
      </c>
      <c r="G2351" s="1">
        <v>123.94123</v>
      </c>
      <c r="H2351" s="1" t="s">
        <v>10899</v>
      </c>
      <c r="I2351" s="1" t="s">
        <v>2622</v>
      </c>
      <c r="J2351" s="1">
        <f>IF(K2351="URBAN",1,IF(K2351="SUBURBAN",2,IF(K2351="RURAL",3,"")))</f>
        <v>2</v>
      </c>
      <c r="K2351" s="1" t="s">
        <v>84</v>
      </c>
      <c r="L2351" s="18">
        <v>46082</v>
      </c>
      <c r="M2351" s="49">
        <v>0.5</v>
      </c>
      <c r="N2351" s="18">
        <v>46083</v>
      </c>
      <c r="O2351" s="56">
        <v>0.5</v>
      </c>
      <c r="P2351" s="31" t="str">
        <f>TEXT($L2351, "dddd")</f>
        <v>Sunday</v>
      </c>
      <c r="Q2351" s="39" t="s">
        <v>111</v>
      </c>
      <c r="R2351" s="39">
        <v>2856</v>
      </c>
      <c r="S2351" s="1" t="str">
        <f>IF(OR(MONTH(L2351)=12, MONTH(L2351)&lt;=5), "Dry Season", "Wet Season")</f>
        <v>Dry Season</v>
      </c>
      <c r="T2351" s="1">
        <v>1</v>
      </c>
      <c r="U2351" s="1">
        <v>1</v>
      </c>
      <c r="V2351" s="1">
        <v>1</v>
      </c>
      <c r="W2351" s="2">
        <f>IF(ISNUMBER(SEARCH("N/A", X2351)), 0, 1)</f>
        <v>0</v>
      </c>
      <c r="X2351" s="1" t="s">
        <v>44</v>
      </c>
      <c r="Y2351" s="1"/>
      <c r="Z2351" s="1"/>
      <c r="AA2351" s="11" cm="1">
        <f t="array" ref="AA2351">IF(ISBLANK(Y2351), 0, VINCentyInvDistance(F2351,G2351,Y2351,Z2351))</f>
        <v>0</v>
      </c>
      <c r="AB2351" s="1">
        <v>0</v>
      </c>
      <c r="AC2351" s="1">
        <v>0</v>
      </c>
      <c r="AD2351" s="1">
        <v>0</v>
      </c>
      <c r="AE2351" s="1">
        <v>9</v>
      </c>
      <c r="AF2351" s="1">
        <v>1</v>
      </c>
      <c r="AG2351" s="1" t="s">
        <v>731</v>
      </c>
      <c r="AH2351" s="1" t="s">
        <v>731</v>
      </c>
      <c r="AI2351" s="1" t="str">
        <f>TRIM(MID(SUBSTITUTE($H2351,",",REPT(" ",200)),(LEN($H2351)-LEN(SUBSTITUTE($H2351,",",""))-2)*200+1,200))</f>
        <v>Central Visayas</v>
      </c>
      <c r="AJ2351" s="1" t="s">
        <v>55</v>
      </c>
      <c r="AK2351" t="s">
        <v>17391</v>
      </c>
      <c r="AL2351" s="2">
        <v>0</v>
      </c>
      <c r="AM2351" s="1" t="s">
        <v>10900</v>
      </c>
    </row>
    <row r="2352" spans="1:39" ht="12.75" customHeight="1">
      <c r="A2352" s="1"/>
      <c r="B2352" s="1" t="s">
        <v>10922</v>
      </c>
      <c r="C2352" s="1" t="s">
        <v>10923</v>
      </c>
      <c r="D2352" s="3" t="str">
        <f ca="1">IFERROR(__xludf.DUMMYFUNCTION("PROPER(REGEXEXTRACT(B2870, ""(?:https?:\/\/)?(?:www\.)?([a-zA-Z0-9-]+)\.""))"),"Skyscanner")</f>
        <v>Skyscanner</v>
      </c>
      <c r="E2352" s="1" t="s">
        <v>10924</v>
      </c>
      <c r="F2352" s="1">
        <v>10.64894</v>
      </c>
      <c r="G2352" s="1">
        <v>124.38068</v>
      </c>
      <c r="H2352" s="1" t="s">
        <v>10921</v>
      </c>
      <c r="I2352" s="1" t="s">
        <v>2622</v>
      </c>
      <c r="J2352" s="1">
        <f>IF(K2352="URBAN",1,IF(K2352="SUBURBAN",2,IF(K2352="RURAL",3,"")))</f>
        <v>2</v>
      </c>
      <c r="K2352" s="1" t="s">
        <v>84</v>
      </c>
      <c r="L2352" s="18">
        <v>46082</v>
      </c>
      <c r="M2352" s="49">
        <v>0.58333333333333337</v>
      </c>
      <c r="N2352" s="18">
        <v>46083</v>
      </c>
      <c r="O2352" s="56">
        <v>0.52083333333333337</v>
      </c>
      <c r="P2352" s="31" t="str">
        <f>TEXT($L2352, "dddd")</f>
        <v>Sunday</v>
      </c>
      <c r="Q2352" s="39" t="s">
        <v>10925</v>
      </c>
      <c r="R2352" s="39">
        <v>450</v>
      </c>
      <c r="S2352" s="1" t="str">
        <f>IF(OR(MONTH(L2352)=12, MONTH(L2352)&lt;=5), "Dry Season", "Wet Season")</f>
        <v>Dry Season</v>
      </c>
      <c r="T2352" s="1">
        <v>1</v>
      </c>
      <c r="U2352" s="1">
        <v>0</v>
      </c>
      <c r="V2352" s="1">
        <v>0</v>
      </c>
      <c r="W2352" s="2">
        <f>IF(ISNUMBER(SEARCH("N/A", X2352)), 0, 1)</f>
        <v>0</v>
      </c>
      <c r="X2352" s="1" t="s">
        <v>44</v>
      </c>
      <c r="Y2352" s="1"/>
      <c r="Z2352" s="1"/>
      <c r="AA2352" s="11" cm="1">
        <f t="array" ref="AA2352">IF(ISBLANK(Y2352), 0, VINCentyInvDistance(F2352,G2352,Y2352,Z2352))</f>
        <v>0</v>
      </c>
      <c r="AB2352" s="1">
        <v>0</v>
      </c>
      <c r="AC2352" s="1">
        <v>8</v>
      </c>
      <c r="AD2352" s="1">
        <v>4</v>
      </c>
      <c r="AE2352" s="1">
        <v>1</v>
      </c>
      <c r="AF2352" s="1">
        <v>1</v>
      </c>
      <c r="AG2352" s="1" t="s">
        <v>731</v>
      </c>
      <c r="AH2352" s="1" t="s">
        <v>731</v>
      </c>
      <c r="AI2352" s="1" t="str">
        <f>TRIM(MID(SUBSTITUTE($H2352,",",REPT(" ",200)),(LEN($H2352)-LEN(SUBSTITUTE($H2352,",",""))-2)*200+1,200))</f>
        <v>Cebu</v>
      </c>
      <c r="AJ2352" s="1" t="s">
        <v>55</v>
      </c>
      <c r="AK2352" t="s">
        <v>17394</v>
      </c>
      <c r="AL2352" s="2">
        <v>0</v>
      </c>
      <c r="AM2352" s="1" t="s">
        <v>10926</v>
      </c>
    </row>
    <row r="2353" spans="1:39" ht="12.75" customHeight="1">
      <c r="A2353" s="1"/>
      <c r="B2353" s="1" t="s">
        <v>10941</v>
      </c>
      <c r="C2353" s="1" t="s">
        <v>10942</v>
      </c>
      <c r="D2353" s="3" t="str">
        <f ca="1">IFERROR(__xludf.DUMMYFUNCTION("PROPER(REGEXEXTRACT(B2874, ""(?:https?:\/\/)?(?:www\.)?([a-zA-Z0-9-]+)\.""))"),"Skyscanner")</f>
        <v>Skyscanner</v>
      </c>
      <c r="E2353" s="1" t="s">
        <v>10943</v>
      </c>
      <c r="F2353" s="1">
        <v>12.412759599999999</v>
      </c>
      <c r="G2353" s="1">
        <v>122.55989940000001</v>
      </c>
      <c r="H2353" s="1" t="s">
        <v>10944</v>
      </c>
      <c r="I2353" s="1" t="s">
        <v>5875</v>
      </c>
      <c r="J2353" s="1">
        <f>IF(K2353="URBAN",1,IF(K2353="SUBURBAN",2,IF(K2353="RURAL",3,"")))</f>
        <v>2</v>
      </c>
      <c r="K2353" s="1" t="s">
        <v>84</v>
      </c>
      <c r="L2353" s="18">
        <v>46082</v>
      </c>
      <c r="M2353" s="49">
        <v>0.58333333333333337</v>
      </c>
      <c r="N2353" s="18">
        <v>46083</v>
      </c>
      <c r="O2353" s="56">
        <v>0.5</v>
      </c>
      <c r="P2353" s="31" t="str">
        <f>TEXT($L2353, "dddd")</f>
        <v>Sunday</v>
      </c>
      <c r="Q2353" s="39" t="s">
        <v>1090</v>
      </c>
      <c r="R2353" s="39">
        <v>3265</v>
      </c>
      <c r="S2353" s="1" t="str">
        <f>IF(OR(MONTH(L2353)=12, MONTH(L2353)&lt;=5), "Dry Season", "Wet Season")</f>
        <v>Dry Season</v>
      </c>
      <c r="T2353" s="1">
        <v>1</v>
      </c>
      <c r="U2353" s="1">
        <v>0</v>
      </c>
      <c r="V2353" s="1">
        <v>0</v>
      </c>
      <c r="W2353" s="2">
        <f>IF(ISNUMBER(SEARCH("N/A", X2353)), 0, 1)</f>
        <v>1</v>
      </c>
      <c r="X2353" s="1" t="s">
        <v>4609</v>
      </c>
      <c r="Y2353" s="1">
        <v>11.245350200000001</v>
      </c>
      <c r="Z2353" s="1">
        <v>125.0017186</v>
      </c>
      <c r="AA2353" s="11" cm="1">
        <f t="array" ref="AA2353">IF(ISBLANK(Y2353), 0, VINCentyInvDistance(F2353,G2353,Y2353,Z2353))</f>
        <v>295763.75596200314</v>
      </c>
      <c r="AB2353" s="1">
        <v>0</v>
      </c>
      <c r="AC2353" s="1">
        <v>5.2</v>
      </c>
      <c r="AD2353" s="1">
        <v>3.4</v>
      </c>
      <c r="AE2353" s="1">
        <v>6</v>
      </c>
      <c r="AF2353" s="1">
        <v>1</v>
      </c>
      <c r="AG2353" s="1" t="s">
        <v>5879</v>
      </c>
      <c r="AH2353" s="1" t="s">
        <v>5880</v>
      </c>
      <c r="AI2353" s="1" t="str">
        <f>TRIM(MID(SUBSTITUTE($H2353,",",REPT(" ",200)),(LEN($H2353)-LEN(SUBSTITUTE($H2353,",",""))-2)*200+1,200))</f>
        <v>Mimaropa</v>
      </c>
      <c r="AJ2353" s="1" t="s">
        <v>55</v>
      </c>
      <c r="AK2353" t="s">
        <v>10945</v>
      </c>
      <c r="AL2353" s="2">
        <v>0</v>
      </c>
      <c r="AM2353" s="1"/>
    </row>
    <row r="2354" spans="1:39" ht="12.75" customHeight="1">
      <c r="A2354" s="1"/>
      <c r="B2354" s="1" t="s">
        <v>10959</v>
      </c>
      <c r="C2354" s="1" t="s">
        <v>10960</v>
      </c>
      <c r="D2354" s="3" t="str">
        <f ca="1">IFERROR(__xludf.DUMMYFUNCTION("PROPER(REGEXEXTRACT(B2878, ""(?:https?:\/\/)?(?:www\.)?([a-zA-Z0-9-]+)\.""))"),"Skyscanner")</f>
        <v>Skyscanner</v>
      </c>
      <c r="E2354" s="1" t="s">
        <v>10961</v>
      </c>
      <c r="F2354" s="1">
        <v>10.69298</v>
      </c>
      <c r="G2354" s="1">
        <v>122.56860039999999</v>
      </c>
      <c r="H2354" s="1" t="s">
        <v>1681</v>
      </c>
      <c r="I2354" s="1" t="s">
        <v>1300</v>
      </c>
      <c r="J2354" s="1">
        <f>IF(K2354="URBAN",1,IF(K2354="SUBURBAN",2,IF(K2354="RURAL",3,"")))</f>
        <v>2</v>
      </c>
      <c r="K2354" s="1" t="s">
        <v>84</v>
      </c>
      <c r="L2354" s="18">
        <v>46082</v>
      </c>
      <c r="M2354" s="49">
        <v>0.58333333333333337</v>
      </c>
      <c r="N2354" s="18">
        <v>46083</v>
      </c>
      <c r="O2354" s="56">
        <v>0.5</v>
      </c>
      <c r="P2354" s="31" t="str">
        <f>TEXT($L2354, "dddd")</f>
        <v>Sunday</v>
      </c>
      <c r="Q2354" s="39" t="s">
        <v>111</v>
      </c>
      <c r="R2354" s="39">
        <v>650</v>
      </c>
      <c r="S2354" s="1" t="str">
        <f>IF(OR(MONTH(L2354)=12, MONTH(L2354)&lt;=5), "Dry Season", "Wet Season")</f>
        <v>Dry Season</v>
      </c>
      <c r="T2354" s="1">
        <v>1</v>
      </c>
      <c r="U2354" s="1">
        <v>1</v>
      </c>
      <c r="V2354" s="1">
        <v>1</v>
      </c>
      <c r="W2354" s="2">
        <f>IF(ISNUMBER(SEARCH("N/A", X2354)), 0, 1)</f>
        <v>1</v>
      </c>
      <c r="X2354" s="1" t="s">
        <v>9605</v>
      </c>
      <c r="Y2354" s="1">
        <v>14.423698999999999</v>
      </c>
      <c r="Z2354" s="1">
        <v>120.94002999999999</v>
      </c>
      <c r="AA2354" s="11" cm="1">
        <f t="array" ref="AA2354">IF(ISBLANK(Y2354), 0, VINCentyInvDistance(F2354,G2354,Y2354,Z2354))</f>
        <v>449050.96522302961</v>
      </c>
      <c r="AB2354" s="1">
        <v>0</v>
      </c>
      <c r="AC2354" s="1">
        <v>0</v>
      </c>
      <c r="AD2354" s="1">
        <v>0</v>
      </c>
      <c r="AE2354" s="1">
        <v>8</v>
      </c>
      <c r="AF2354" s="1">
        <v>1</v>
      </c>
      <c r="AG2354" s="1" t="s">
        <v>9606</v>
      </c>
      <c r="AH2354" s="1" t="s">
        <v>1730</v>
      </c>
      <c r="AI2354" s="1" t="str">
        <f>TRIM(MID(SUBSTITUTE($H2354,",",REPT(" ",200)),(LEN($H2354)-LEN(SUBSTITUTE($H2354,",",""))-2)*200+1,200))</f>
        <v>Western Visayas</v>
      </c>
      <c r="AJ2354" s="1" t="s">
        <v>55</v>
      </c>
      <c r="AK2354" t="s">
        <v>10962</v>
      </c>
      <c r="AL2354" s="2">
        <v>0</v>
      </c>
      <c r="AM2354" s="1"/>
    </row>
    <row r="2355" spans="1:39" ht="12.75" customHeight="1">
      <c r="A2355" s="1"/>
      <c r="B2355" s="1" t="s">
        <v>10980</v>
      </c>
      <c r="C2355" s="1" t="s">
        <v>10981</v>
      </c>
      <c r="D2355" s="3" t="str">
        <f ca="1">IFERROR(__xludf.DUMMYFUNCTION("PROPER(REGEXEXTRACT(B2883, ""(?:https?:\/\/)?(?:www\.)?([a-zA-Z0-9-]+)\.""))"),"Skyscanner")</f>
        <v>Skyscanner</v>
      </c>
      <c r="E2355" s="1" t="s">
        <v>10982</v>
      </c>
      <c r="F2355" s="1">
        <v>10.36683</v>
      </c>
      <c r="G2355" s="1">
        <v>123.93617999999999</v>
      </c>
      <c r="H2355" s="1" t="s">
        <v>10983</v>
      </c>
      <c r="I2355" s="1" t="s">
        <v>2622</v>
      </c>
      <c r="J2355" s="1">
        <f>IF(K2355="URBAN",1,IF(K2355="SUBURBAN",2,IF(K2355="RURAL",3,"")))</f>
        <v>2</v>
      </c>
      <c r="K2355" s="1" t="s">
        <v>84</v>
      </c>
      <c r="L2355" s="18">
        <v>46082</v>
      </c>
      <c r="M2355" s="49">
        <v>0.5</v>
      </c>
      <c r="N2355" s="18">
        <v>46083</v>
      </c>
      <c r="O2355" s="56">
        <v>0.5</v>
      </c>
      <c r="P2355" s="31" t="str">
        <f>TEXT($L2355, "dddd")</f>
        <v>Sunday</v>
      </c>
      <c r="Q2355" s="39" t="s">
        <v>117</v>
      </c>
      <c r="R2355" s="39">
        <v>2131.15</v>
      </c>
      <c r="S2355" s="1" t="str">
        <f>IF(OR(MONTH(L2355)=12, MONTH(L2355)&lt;=5), "Dry Season", "Wet Season")</f>
        <v>Dry Season</v>
      </c>
      <c r="T2355" s="1">
        <v>1</v>
      </c>
      <c r="U2355" s="1">
        <v>1</v>
      </c>
      <c r="V2355" s="1">
        <v>0</v>
      </c>
      <c r="W2355" s="2">
        <f>IF(ISNUMBER(SEARCH("N/A", X2355)), 0, 1)</f>
        <v>0</v>
      </c>
      <c r="X2355" s="1" t="s">
        <v>44</v>
      </c>
      <c r="Y2355" s="1"/>
      <c r="Z2355" s="1"/>
      <c r="AA2355" s="11" cm="1">
        <f t="array" ref="AA2355">IF(ISBLANK(Y2355), 0, VINCentyInvDistance(F2355,G2355,Y2355,Z2355))</f>
        <v>0</v>
      </c>
      <c r="AB2355" s="1">
        <v>0</v>
      </c>
      <c r="AC2355" s="1">
        <v>0</v>
      </c>
      <c r="AD2355" s="1">
        <v>0</v>
      </c>
      <c r="AE2355" s="1">
        <v>10</v>
      </c>
      <c r="AF2355" s="1">
        <v>1</v>
      </c>
      <c r="AG2355" s="1" t="s">
        <v>731</v>
      </c>
      <c r="AH2355" s="1" t="s">
        <v>731</v>
      </c>
      <c r="AI2355" s="1" t="str">
        <f>TRIM(MID(SUBSTITUTE($H2355,",",REPT(" ",200)),(LEN($H2355)-LEN(SUBSTITUTE($H2355,",",""))-2)*200+1,200))</f>
        <v>Central Visayas</v>
      </c>
      <c r="AJ2355" s="1" t="s">
        <v>55</v>
      </c>
      <c r="AK2355" t="s">
        <v>5923</v>
      </c>
      <c r="AL2355" s="2">
        <v>0</v>
      </c>
      <c r="AM2355" s="1" t="s">
        <v>10984</v>
      </c>
    </row>
    <row r="2356" spans="1:39" ht="12.75" customHeight="1">
      <c r="A2356" s="1"/>
      <c r="B2356" s="1" t="s">
        <v>7712</v>
      </c>
      <c r="C2356" s="1" t="s">
        <v>11026</v>
      </c>
      <c r="D2356" s="3" t="str">
        <f ca="1">IFERROR(__xludf.DUMMYFUNCTION("PROPER(REGEXEXTRACT(B2893, ""(?:https?:\/\/)?(?:www\.)?([a-zA-Z0-9-]+)\.""))"),"Skyscanner")</f>
        <v>Skyscanner</v>
      </c>
      <c r="E2356" s="1" t="s">
        <v>11027</v>
      </c>
      <c r="F2356" s="1">
        <v>10.27256</v>
      </c>
      <c r="G2356" s="1">
        <v>123.97798899999999</v>
      </c>
      <c r="H2356" s="1" t="s">
        <v>7421</v>
      </c>
      <c r="I2356" s="1" t="s">
        <v>2622</v>
      </c>
      <c r="J2356" s="1">
        <f>IF(K2356="URBAN",1,IF(K2356="SUBURBAN",2,IF(K2356="RURAL",3,"")))</f>
        <v>2</v>
      </c>
      <c r="K2356" s="1" t="s">
        <v>84</v>
      </c>
      <c r="L2356" s="18">
        <v>46082</v>
      </c>
      <c r="M2356" s="49">
        <v>0.5</v>
      </c>
      <c r="N2356" s="18">
        <v>46083</v>
      </c>
      <c r="O2356" s="56">
        <v>0.5</v>
      </c>
      <c r="P2356" s="31" t="str">
        <f>TEXT($L2356, "dddd")</f>
        <v>Sunday</v>
      </c>
      <c r="Q2356" s="39" t="s">
        <v>11028</v>
      </c>
      <c r="R2356" s="39">
        <v>1251.57</v>
      </c>
      <c r="S2356" s="1" t="str">
        <f>IF(OR(MONTH(L2356)=12, MONTH(L2356)&lt;=5), "Dry Season", "Wet Season")</f>
        <v>Dry Season</v>
      </c>
      <c r="T2356" s="1">
        <v>1</v>
      </c>
      <c r="U2356" s="1">
        <v>0</v>
      </c>
      <c r="V2356" s="1">
        <v>0</v>
      </c>
      <c r="W2356" s="2">
        <f>IF(ISNUMBER(SEARCH("N/A", X2356)), 0, 1)</f>
        <v>0</v>
      </c>
      <c r="X2356" s="1" t="s">
        <v>44</v>
      </c>
      <c r="Y2356" s="1"/>
      <c r="Z2356" s="1"/>
      <c r="AA2356" s="11" cm="1">
        <f t="array" ref="AA2356">IF(ISBLANK(Y2356), 0, VINCentyInvDistance(F2356,G2356,Y2356,Z2356))</f>
        <v>0</v>
      </c>
      <c r="AB2356" s="1">
        <v>0</v>
      </c>
      <c r="AC2356" s="1">
        <v>0</v>
      </c>
      <c r="AD2356" s="1">
        <v>0</v>
      </c>
      <c r="AE2356" s="1">
        <v>91</v>
      </c>
      <c r="AF2356" s="1">
        <v>1</v>
      </c>
      <c r="AG2356" s="1" t="s">
        <v>731</v>
      </c>
      <c r="AH2356" s="1" t="s">
        <v>731</v>
      </c>
      <c r="AI2356" s="1" t="str">
        <f>TRIM(MID(SUBSTITUTE($H2356,",",REPT(" ",200)),(LEN($H2356)-LEN(SUBSTITUTE($H2356,",",""))-2)*200+1,200))</f>
        <v>Central Visayas</v>
      </c>
      <c r="AJ2356" s="1" t="s">
        <v>55</v>
      </c>
      <c r="AK2356" t="s">
        <v>7715</v>
      </c>
      <c r="AL2356" s="2">
        <v>0</v>
      </c>
      <c r="AM2356" s="1" t="s">
        <v>7716</v>
      </c>
    </row>
    <row r="2357" spans="1:39" ht="12.75" customHeight="1">
      <c r="A2357" s="1"/>
      <c r="B2357" s="1" t="s">
        <v>11039</v>
      </c>
      <c r="C2357" s="1" t="s">
        <v>11040</v>
      </c>
      <c r="D2357" s="3" t="str">
        <f ca="1">IFERROR(__xludf.DUMMYFUNCTION("PROPER(REGEXEXTRACT(B2896, ""(?:https?:\/\/)?(?:www\.)?([a-zA-Z0-9-]+)\.""))"),"Skyscanner")</f>
        <v>Skyscanner</v>
      </c>
      <c r="E2357" s="1" t="s">
        <v>11041</v>
      </c>
      <c r="F2357" s="1">
        <v>10.305429999999999</v>
      </c>
      <c r="G2357" s="1">
        <v>123.89789</v>
      </c>
      <c r="H2357" s="1" t="s">
        <v>11037</v>
      </c>
      <c r="I2357" s="1" t="s">
        <v>2622</v>
      </c>
      <c r="J2357" s="1">
        <f>IF(K2357="URBAN",1,IF(K2357="SUBURBAN",2,IF(K2357="RURAL",3,"")))</f>
        <v>2</v>
      </c>
      <c r="K2357" s="1" t="s">
        <v>84</v>
      </c>
      <c r="L2357" s="18">
        <v>46082</v>
      </c>
      <c r="M2357" s="49">
        <v>0.5</v>
      </c>
      <c r="N2357" s="18">
        <v>46083</v>
      </c>
      <c r="O2357" s="56">
        <v>0.5</v>
      </c>
      <c r="P2357" s="31" t="str">
        <f>TEXT($L2357, "dddd")</f>
        <v>Sunday</v>
      </c>
      <c r="Q2357" s="39" t="s">
        <v>117</v>
      </c>
      <c r="R2357" s="39">
        <v>420</v>
      </c>
      <c r="S2357" s="1" t="str">
        <f>IF(OR(MONTH(L2357)=12, MONTH(L2357)&lt;=5), "Dry Season", "Wet Season")</f>
        <v>Dry Season</v>
      </c>
      <c r="T2357" s="1">
        <v>1</v>
      </c>
      <c r="U2357" s="1">
        <v>0</v>
      </c>
      <c r="V2357" s="1">
        <v>0</v>
      </c>
      <c r="W2357" s="2">
        <f>IF(ISNUMBER(SEARCH("N/A", X2357)), 0, 1)</f>
        <v>0</v>
      </c>
      <c r="X2357" s="1" t="s">
        <v>44</v>
      </c>
      <c r="Y2357" s="1"/>
      <c r="Z2357" s="1"/>
      <c r="AA2357" s="11" cm="1">
        <f t="array" ref="AA2357">IF(ISBLANK(Y2357), 0, VINCentyInvDistance(F2357,G2357,Y2357,Z2357))</f>
        <v>0</v>
      </c>
      <c r="AB2357" s="1">
        <v>0</v>
      </c>
      <c r="AC2357" s="1">
        <v>0</v>
      </c>
      <c r="AD2357" s="1">
        <v>0</v>
      </c>
      <c r="AE2357" s="1">
        <v>2</v>
      </c>
      <c r="AF2357" s="1">
        <v>1</v>
      </c>
      <c r="AG2357" s="1" t="s">
        <v>731</v>
      </c>
      <c r="AH2357" s="1" t="s">
        <v>731</v>
      </c>
      <c r="AI2357" s="1" t="str">
        <f>TRIM(MID(SUBSTITUTE($H2357,",",REPT(" ",200)),(LEN($H2357)-LEN(SUBSTITUTE($H2357,",",""))-2)*200+1,200))</f>
        <v>Central Visayas</v>
      </c>
      <c r="AJ2357" s="1" t="s">
        <v>55</v>
      </c>
      <c r="AK2357" t="s">
        <v>11042</v>
      </c>
      <c r="AL2357" s="2">
        <v>0</v>
      </c>
      <c r="AM2357" s="1" t="s">
        <v>11043</v>
      </c>
    </row>
    <row r="2358" spans="1:39" ht="12.75" customHeight="1">
      <c r="A2358" s="1"/>
      <c r="B2358" s="1" t="s">
        <v>11065</v>
      </c>
      <c r="C2358" s="1" t="s">
        <v>11066</v>
      </c>
      <c r="D2358" s="3" t="str">
        <f ca="1">IFERROR(__xludf.DUMMYFUNCTION("PROPER(REGEXEXTRACT(B2902, ""(?:https?:\/\/)?(?:www\.)?([a-zA-Z0-9-]+)\.""))"),"Skyscanner")</f>
        <v>Skyscanner</v>
      </c>
      <c r="E2358" s="1" t="s">
        <v>11067</v>
      </c>
      <c r="F2358" s="1">
        <v>10.651585000000001</v>
      </c>
      <c r="G2358" s="1">
        <v>119.32985499999999</v>
      </c>
      <c r="H2358" s="1" t="s">
        <v>11068</v>
      </c>
      <c r="I2358" s="1" t="s">
        <v>3119</v>
      </c>
      <c r="J2358" s="1">
        <f>IF(K2358="URBAN",1,IF(K2358="SUBURBAN",2,IF(K2358="RURAL",3,"")))</f>
        <v>2</v>
      </c>
      <c r="K2358" s="1" t="s">
        <v>84</v>
      </c>
      <c r="L2358" s="18">
        <v>46082</v>
      </c>
      <c r="M2358" s="49">
        <v>0.58333333333333337</v>
      </c>
      <c r="N2358" s="18">
        <v>46083</v>
      </c>
      <c r="O2358" s="56">
        <v>0.5</v>
      </c>
      <c r="P2358" s="31" t="str">
        <f>TEXT($L2358, "dddd")</f>
        <v>Sunday</v>
      </c>
      <c r="Q2358" s="39" t="s">
        <v>10243</v>
      </c>
      <c r="R2358" s="39">
        <v>1094</v>
      </c>
      <c r="S2358" s="1" t="str">
        <f>IF(OR(MONTH(L2358)=12, MONTH(L2358)&lt;=5), "Dry Season", "Wet Season")</f>
        <v>Dry Season</v>
      </c>
      <c r="T2358" s="1">
        <v>1</v>
      </c>
      <c r="U2358" s="1">
        <v>0</v>
      </c>
      <c r="V2358" s="1">
        <v>0</v>
      </c>
      <c r="W2358" s="2">
        <f>IF(ISNUMBER(SEARCH("N/A", X2358)), 0, 1)</f>
        <v>0</v>
      </c>
      <c r="X2358" s="1" t="s">
        <v>44</v>
      </c>
      <c r="Y2358" s="1"/>
      <c r="Z2358" s="1"/>
      <c r="AA2358" s="11" cm="1">
        <f t="array" ref="AA2358">IF(ISBLANK(Y2358), 0, VINCentyInvDistance(F2358,G2358,Y2358,Z2358))</f>
        <v>0</v>
      </c>
      <c r="AB2358" s="1">
        <v>0</v>
      </c>
      <c r="AC2358" s="1">
        <v>0</v>
      </c>
      <c r="AD2358" s="1">
        <v>0</v>
      </c>
      <c r="AE2358" s="1">
        <v>2</v>
      </c>
      <c r="AF2358" s="1">
        <v>1</v>
      </c>
      <c r="AG2358" s="1" t="str">
        <f>TRIM(MID(SUBSTITUTE($H2358,",",REPT(" ",200)),(LEN($H2358)-LEN(SUBSTITUTE($H2358,",",""))-4)*200+1,200))</f>
        <v>Santo Niño</v>
      </c>
      <c r="AH2358" s="1" t="str">
        <f>TRIM(MID(SUBSTITUTE($H2358,",",REPT(" ",200)),(LEN($H2358)-LEN(SUBSTITUTE($H2358,",",""))-3)*200+1,200))</f>
        <v>Roxas</v>
      </c>
      <c r="AI2358" s="1" t="str">
        <f>TRIM(MID(SUBSTITUTE($H2358,",",REPT(" ",200)),(LEN($H2358)-LEN(SUBSTITUTE($H2358,",",""))-2)*200+1,200))</f>
        <v>Palawan</v>
      </c>
      <c r="AJ2358" s="1" t="str">
        <f>TRIM(MID(SUBSTITUTE($H2358,",",REPT(" ",200)),(LEN($H2358)-LEN(SUBSTITUTE($H2358,",",""))-0)*200+1,200))</f>
        <v>Philippines</v>
      </c>
      <c r="AK2358" t="s">
        <v>17401</v>
      </c>
      <c r="AL2358" s="2">
        <v>0</v>
      </c>
      <c r="AM2358" s="1" t="s">
        <v>11069</v>
      </c>
    </row>
    <row r="2359" spans="1:39" ht="12.75" customHeight="1">
      <c r="A2359" s="1"/>
      <c r="B2359" s="1" t="s">
        <v>11070</v>
      </c>
      <c r="C2359" s="1" t="s">
        <v>11071</v>
      </c>
      <c r="D2359" s="3" t="str">
        <f ca="1">IFERROR(__xludf.DUMMYFUNCTION("PROPER(REGEXEXTRACT(B2903, ""(?:https?:\/\/)?(?:www\.)?([a-zA-Z0-9-]+)\.""))"),"Google")</f>
        <v>Google</v>
      </c>
      <c r="E2359" s="1" t="s">
        <v>11072</v>
      </c>
      <c r="F2359" s="1">
        <v>10.333864999999999</v>
      </c>
      <c r="G2359" s="1">
        <v>123.95150099999999</v>
      </c>
      <c r="H2359" s="1" t="s">
        <v>7484</v>
      </c>
      <c r="I2359" s="1" t="s">
        <v>50</v>
      </c>
      <c r="J2359" s="1">
        <f>IF(K2359="URBAN",1,IF(K2359="SUBURBAN",2,IF(K2359="RURAL",3,"")))</f>
        <v>2</v>
      </c>
      <c r="K2359" s="1" t="s">
        <v>84</v>
      </c>
      <c r="L2359" s="18">
        <v>46082</v>
      </c>
      <c r="M2359" s="49">
        <v>0.625</v>
      </c>
      <c r="N2359" s="18">
        <v>46083</v>
      </c>
      <c r="O2359" s="56">
        <v>0.5</v>
      </c>
      <c r="P2359" s="31" t="str">
        <f>TEXT($L2359, "dddd")</f>
        <v>Sunday</v>
      </c>
      <c r="Q2359" s="39" t="s">
        <v>111</v>
      </c>
      <c r="R2359" s="39">
        <v>840</v>
      </c>
      <c r="S2359" s="1" t="str">
        <f>IF(OR(MONTH(L2359)=12, MONTH(L2359)&lt;=5), "Dry Season", "Wet Season")</f>
        <v>Dry Season</v>
      </c>
      <c r="T2359" s="1">
        <v>1</v>
      </c>
      <c r="U2359" s="1">
        <v>0</v>
      </c>
      <c r="V2359" s="1">
        <v>0</v>
      </c>
      <c r="W2359" s="2">
        <f>IF(ISNUMBER(SEARCH("N/A", X2359)), 0, 1)</f>
        <v>1</v>
      </c>
      <c r="X2359" s="1" t="s">
        <v>124</v>
      </c>
      <c r="Y2359" s="1">
        <v>14.5352172</v>
      </c>
      <c r="Z2359" s="1">
        <v>120.9819432</v>
      </c>
      <c r="AA2359" s="11" cm="1">
        <f t="array" ref="AA2359">IF(ISBLANK(Y2359), 0, VINCentyInvDistance(F2359,G2359,Y2359,Z2359))</f>
        <v>565869.2213541317</v>
      </c>
      <c r="AB2359" s="1">
        <v>0</v>
      </c>
      <c r="AC2359" s="1">
        <v>0</v>
      </c>
      <c r="AD2359" s="1">
        <v>0</v>
      </c>
      <c r="AE2359" s="1">
        <v>103</v>
      </c>
      <c r="AF2359" s="1">
        <v>1</v>
      </c>
      <c r="AG2359" s="1" t="s">
        <v>159</v>
      </c>
      <c r="AH2359" s="1" t="s">
        <v>160</v>
      </c>
      <c r="AI2359" s="1" t="str">
        <f>TRIM(MID(SUBSTITUTE($H2359,",",REPT(" ",200)),(LEN($H2359)-LEN(SUBSTITUTE($H2359,",",""))-2)*200+1,200))</f>
        <v>Central Visayas</v>
      </c>
      <c r="AJ2359" s="1" t="s">
        <v>55</v>
      </c>
      <c r="AL2359" s="2">
        <v>0</v>
      </c>
      <c r="AM2359" s="1"/>
    </row>
    <row r="2360" spans="1:39" ht="12.75" customHeight="1">
      <c r="A2360" s="1"/>
      <c r="B2360" s="1" t="s">
        <v>11083</v>
      </c>
      <c r="C2360" s="1" t="s">
        <v>11084</v>
      </c>
      <c r="D2360" s="3" t="str">
        <f ca="1">IFERROR(__xludf.DUMMYFUNCTION("PROPER(REGEXEXTRACT(B2908, ""(?:https?:\/\/)?(?:www\.)?([a-zA-Z0-9-]+)\.""))"),"Google")</f>
        <v>Google</v>
      </c>
      <c r="E2360" s="1" t="s">
        <v>11085</v>
      </c>
      <c r="F2360" s="1">
        <v>12.003374000000001</v>
      </c>
      <c r="G2360" s="1">
        <v>120.20113600000001</v>
      </c>
      <c r="H2360" s="1" t="s">
        <v>11086</v>
      </c>
      <c r="I2360" s="1" t="s">
        <v>4967</v>
      </c>
      <c r="J2360" s="1">
        <f>IF(K2360="URBAN",1,IF(K2360="SUBURBAN",2,IF(K2360="RURAL",3,"")))</f>
        <v>2</v>
      </c>
      <c r="K2360" s="1" t="s">
        <v>84</v>
      </c>
      <c r="L2360" s="18">
        <v>46082</v>
      </c>
      <c r="M2360" s="49">
        <v>0.625</v>
      </c>
      <c r="N2360" s="18">
        <v>46083</v>
      </c>
      <c r="O2360" s="56">
        <v>0.5</v>
      </c>
      <c r="P2360" s="31" t="str">
        <f>TEXT($L2360, "dddd")</f>
        <v>Sunday</v>
      </c>
      <c r="Q2360" s="39" t="s">
        <v>531</v>
      </c>
      <c r="R2360" s="39">
        <v>962</v>
      </c>
      <c r="S2360" s="1" t="str">
        <f>IF(OR(MONTH(L2360)=12, MONTH(L2360)&lt;=5), "Dry Season", "Wet Season")</f>
        <v>Dry Season</v>
      </c>
      <c r="T2360" s="1">
        <v>1</v>
      </c>
      <c r="U2360" s="1">
        <v>1</v>
      </c>
      <c r="V2360" s="1">
        <v>0</v>
      </c>
      <c r="W2360" s="2">
        <f>IF(ISNUMBER(SEARCH("N/A", X2360)), 0, 1)</f>
        <v>0</v>
      </c>
      <c r="X2360" s="1" t="s">
        <v>44</v>
      </c>
      <c r="Y2360" s="1"/>
      <c r="Z2360" s="1"/>
      <c r="AA2360" s="11" cm="1">
        <f t="array" ref="AA2360">IF(ISBLANK(Y2360), 0, VINCentyInvDistance(F2360,G2360,Y2360,Z2360))</f>
        <v>0</v>
      </c>
      <c r="AB2360" s="1">
        <v>0</v>
      </c>
      <c r="AC2360" s="1">
        <v>0</v>
      </c>
      <c r="AD2360" s="1">
        <v>0</v>
      </c>
      <c r="AE2360" s="1">
        <v>52</v>
      </c>
      <c r="AF2360" s="1">
        <v>1</v>
      </c>
      <c r="AG2360" s="1" t="str">
        <f>TRIM(MID(SUBSTITUTE($H2360,",",REPT(" ",200)),(LEN($H2360)-LEN(SUBSTITUTE($H2360,",",""))-4)*200+1,200))</f>
        <v>Coron</v>
      </c>
      <c r="AH2360" s="1" t="str">
        <f>TRIM(MID(SUBSTITUTE($H2360,",",REPT(" ",200)),(LEN($H2360)-LEN(SUBSTITUTE($H2360,",",""))-3)*200+1,200))</f>
        <v>Palawan</v>
      </c>
      <c r="AI2360" s="1" t="str">
        <f>TRIM(MID(SUBSTITUTE($H2360,",",REPT(" ",200)),(LEN($H2360)-LEN(SUBSTITUTE($H2360,",",""))-2)*200+1,200))</f>
        <v>Mimaropa</v>
      </c>
      <c r="AJ2360" s="1" t="str">
        <f>TRIM(MID(SUBSTITUTE($H2360,",",REPT(" ",200)),(LEN($H2360)-LEN(SUBSTITUTE($H2360,",",""))-0)*200+1,200))</f>
        <v>Philippines</v>
      </c>
      <c r="AL2360" s="2">
        <v>0</v>
      </c>
      <c r="AM2360" s="1"/>
    </row>
    <row r="2361" spans="1:39" ht="12.75" customHeight="1">
      <c r="A2361" s="1"/>
      <c r="B2361" s="1" t="s">
        <v>11087</v>
      </c>
      <c r="C2361" s="1" t="s">
        <v>11088</v>
      </c>
      <c r="D2361" s="3" t="str">
        <f ca="1">IFERROR(__xludf.DUMMYFUNCTION("PROPER(REGEXEXTRACT(B2909, ""(?:https?:\/\/)?(?:www\.)?([a-zA-Z0-9-]+)\.""))"),"Skyscanner")</f>
        <v>Skyscanner</v>
      </c>
      <c r="E2361" s="1" t="s">
        <v>11089</v>
      </c>
      <c r="F2361" s="1">
        <v>12.003374000000001</v>
      </c>
      <c r="G2361" s="1">
        <v>120.20113600000001</v>
      </c>
      <c r="H2361" s="1" t="s">
        <v>11086</v>
      </c>
      <c r="I2361" s="1" t="s">
        <v>3119</v>
      </c>
      <c r="J2361" s="1">
        <f>IF(K2361="URBAN",1,IF(K2361="SUBURBAN",2,IF(K2361="RURAL",3,"")))</f>
        <v>2</v>
      </c>
      <c r="K2361" s="1" t="s">
        <v>84</v>
      </c>
      <c r="L2361" s="18">
        <v>46082</v>
      </c>
      <c r="M2361" s="49">
        <v>0.58333333333333337</v>
      </c>
      <c r="N2361" s="18">
        <v>46083</v>
      </c>
      <c r="O2361" s="56">
        <v>0.5</v>
      </c>
      <c r="P2361" s="31" t="str">
        <f>TEXT($L2361, "dddd")</f>
        <v>Sunday</v>
      </c>
      <c r="Q2361" s="39" t="s">
        <v>111</v>
      </c>
      <c r="R2361" s="39">
        <v>1800</v>
      </c>
      <c r="S2361" s="1" t="str">
        <f>IF(OR(MONTH(L2361)=12, MONTH(L2361)&lt;=5), "Dry Season", "Wet Season")</f>
        <v>Dry Season</v>
      </c>
      <c r="T2361" s="1">
        <v>1</v>
      </c>
      <c r="U2361" s="1">
        <v>0</v>
      </c>
      <c r="V2361" s="1">
        <v>1</v>
      </c>
      <c r="W2361" s="2">
        <f>IF(ISNUMBER(SEARCH("N/A", X2361)), 0, 1)</f>
        <v>0</v>
      </c>
      <c r="X2361" s="1" t="s">
        <v>44</v>
      </c>
      <c r="Y2361" s="1"/>
      <c r="Z2361" s="1"/>
      <c r="AA2361" s="11" cm="1">
        <f t="array" ref="AA2361">IF(ISBLANK(Y2361), 0, VINCentyInvDistance(F2361,G2361,Y2361,Z2361))</f>
        <v>0</v>
      </c>
      <c r="AB2361" s="1">
        <v>0</v>
      </c>
      <c r="AC2361" s="1">
        <v>0</v>
      </c>
      <c r="AD2361" s="1">
        <v>0</v>
      </c>
      <c r="AE2361" s="1">
        <v>13</v>
      </c>
      <c r="AF2361" s="1">
        <v>1</v>
      </c>
      <c r="AG2361" s="1" t="s">
        <v>3284</v>
      </c>
      <c r="AH2361" s="1" t="s">
        <v>1597</v>
      </c>
      <c r="AI2361" s="1" t="str">
        <f>TRIM(MID(SUBSTITUTE($H2361,",",REPT(" ",200)),(LEN($H2361)-LEN(SUBSTITUTE($H2361,",",""))-2)*200+1,200))</f>
        <v>Mimaropa</v>
      </c>
      <c r="AJ2361" s="1" t="s">
        <v>55</v>
      </c>
      <c r="AK2361" t="s">
        <v>11090</v>
      </c>
      <c r="AL2361" s="2">
        <v>0</v>
      </c>
      <c r="AM2361" s="1" t="s">
        <v>11091</v>
      </c>
    </row>
    <row r="2362" spans="1:39" ht="12.75" customHeight="1">
      <c r="A2362" s="1"/>
      <c r="B2362" s="1" t="s">
        <v>11119</v>
      </c>
      <c r="C2362" s="1" t="s">
        <v>11120</v>
      </c>
      <c r="D2362" s="3" t="str">
        <f ca="1">IFERROR(__xludf.DUMMYFUNCTION("PROPER(REGEXEXTRACT(B2917, ""(?:https?:\/\/)?(?:www\.)?([a-zA-Z0-9-]+)\.""))"),"Google")</f>
        <v>Google</v>
      </c>
      <c r="E2362" s="1" t="s">
        <v>11121</v>
      </c>
      <c r="F2362" s="1">
        <v>9.6670800000000003</v>
      </c>
      <c r="G2362" s="1">
        <v>123.85845999999999</v>
      </c>
      <c r="H2362" s="1" t="s">
        <v>11122</v>
      </c>
      <c r="I2362" s="1" t="s">
        <v>1300</v>
      </c>
      <c r="J2362" s="1">
        <f>IF(K2362="URBAN",1,IF(K2362="SUBURBAN",2,IF(K2362="RURAL",3,"")))</f>
        <v>2</v>
      </c>
      <c r="K2362" s="1" t="s">
        <v>84</v>
      </c>
      <c r="L2362" s="18">
        <v>46082</v>
      </c>
      <c r="M2362" s="49">
        <v>0.625</v>
      </c>
      <c r="N2362" s="18">
        <v>46083</v>
      </c>
      <c r="O2362" s="56">
        <v>0.5</v>
      </c>
      <c r="P2362" s="31" t="str">
        <f>TEXT($L2362, "dddd")</f>
        <v>Sunday</v>
      </c>
      <c r="Q2362" s="39" t="s">
        <v>67</v>
      </c>
      <c r="R2362" s="39">
        <v>784</v>
      </c>
      <c r="S2362" s="1" t="str">
        <f>IF(OR(MONTH(L2362)=12, MONTH(L2362)&lt;=5), "Dry Season", "Wet Season")</f>
        <v>Dry Season</v>
      </c>
      <c r="T2362" s="1">
        <v>1</v>
      </c>
      <c r="U2362" s="1">
        <v>0</v>
      </c>
      <c r="V2362" s="1">
        <v>0</v>
      </c>
      <c r="W2362" s="2">
        <f>IF(ISNUMBER(SEARCH("N/A", X2362)), 0, 1)</f>
        <v>0</v>
      </c>
      <c r="X2362" s="1" t="s">
        <v>44</v>
      </c>
      <c r="Y2362" s="1"/>
      <c r="Z2362" s="1"/>
      <c r="AA2362" s="11" cm="1">
        <f t="array" ref="AA2362">IF(ISBLANK(Y2362), 0, VINCentyInvDistance(F2362,G2362,Y2362,Z2362))</f>
        <v>0</v>
      </c>
      <c r="AB2362" s="1">
        <v>0</v>
      </c>
      <c r="AC2362" s="1">
        <v>0</v>
      </c>
      <c r="AD2362" s="1">
        <v>0</v>
      </c>
      <c r="AE2362" s="1">
        <v>28</v>
      </c>
      <c r="AF2362" s="1">
        <v>1</v>
      </c>
      <c r="AG2362" s="1" t="str">
        <f>TRIM(MID(SUBSTITUTE($H2362,",",REPT(" ",200)),(LEN($H2362)-LEN(SUBSTITUTE($H2362,",",""))-4)*200+1,200))</f>
        <v>Tagbilaran</v>
      </c>
      <c r="AH2362" s="1" t="str">
        <f>TRIM(MID(SUBSTITUTE($H2362,",",REPT(" ",200)),(LEN($H2362)-LEN(SUBSTITUTE($H2362,",",""))-3)*200+1,200))</f>
        <v>Bohol</v>
      </c>
      <c r="AI2362" s="1" t="str">
        <f>TRIM(MID(SUBSTITUTE($H2362,",",REPT(" ",200)),(LEN($H2362)-LEN(SUBSTITUTE($H2362,",",""))-2)*200+1,200))</f>
        <v>Central Visayas</v>
      </c>
      <c r="AJ2362" s="1" t="str">
        <f>TRIM(MID(SUBSTITUTE($H2362,",",REPT(" ",200)),(LEN($H2362)-LEN(SUBSTITUTE($H2362,",",""))-0)*200+1,200))</f>
        <v>Philippines</v>
      </c>
      <c r="AL2362" s="2">
        <v>0</v>
      </c>
      <c r="AM2362" s="1"/>
    </row>
    <row r="2363" spans="1:39" ht="12.75" customHeight="1">
      <c r="A2363" s="1"/>
      <c r="B2363" s="1" t="s">
        <v>11136</v>
      </c>
      <c r="C2363" s="1" t="s">
        <v>11137</v>
      </c>
      <c r="D2363" s="3" t="str">
        <f ca="1">IFERROR(__xludf.DUMMYFUNCTION("PROPER(REGEXEXTRACT(B2921, ""(?:https?:\/\/)?(?:www\.)?([a-zA-Z0-9-]+)\.""))"),"Google")</f>
        <v>Google</v>
      </c>
      <c r="E2363" s="1" t="s">
        <v>11138</v>
      </c>
      <c r="F2363" s="1">
        <v>14.583273</v>
      </c>
      <c r="G2363" s="1">
        <v>120.97394</v>
      </c>
      <c r="H2363" s="1" t="s">
        <v>6758</v>
      </c>
      <c r="I2363" s="1" t="s">
        <v>3119</v>
      </c>
      <c r="J2363" s="1">
        <f>IF(K2363="URBAN",1,IF(K2363="SUBURBAN",2,IF(K2363="RURAL",3,"")))</f>
        <v>2</v>
      </c>
      <c r="K2363" s="1" t="s">
        <v>84</v>
      </c>
      <c r="L2363" s="18">
        <v>46082</v>
      </c>
      <c r="M2363" s="49">
        <v>0.625</v>
      </c>
      <c r="N2363" s="18">
        <v>46083</v>
      </c>
      <c r="O2363" s="56">
        <v>0.5</v>
      </c>
      <c r="P2363" s="31" t="str">
        <f>TEXT($L2363, "dddd")</f>
        <v>Sunday</v>
      </c>
      <c r="Q2363" s="39" t="s">
        <v>207</v>
      </c>
      <c r="R2363" s="39">
        <v>7017</v>
      </c>
      <c r="S2363" s="1" t="str">
        <f>IF(OR(MONTH(L2363)=12, MONTH(L2363)&lt;=5), "Dry Season", "Wet Season")</f>
        <v>Dry Season</v>
      </c>
      <c r="T2363" s="1">
        <v>1</v>
      </c>
      <c r="U2363" s="1">
        <v>1</v>
      </c>
      <c r="V2363" s="1">
        <v>0</v>
      </c>
      <c r="W2363" s="2">
        <f>IF(ISNUMBER(SEARCH("N/A", X2363)), 0, 1)</f>
        <v>1</v>
      </c>
      <c r="X2363" s="1" t="s">
        <v>1595</v>
      </c>
      <c r="Y2363" s="1">
        <v>9.7439737999999991</v>
      </c>
      <c r="Z2363" s="1">
        <v>118.7402726</v>
      </c>
      <c r="AA2363" s="11" cm="1">
        <f t="array" ref="AA2363">IF(ISBLANK(Y2363), 0, VINCentyInvDistance(F2363,G2363,Y2363,Z2363))</f>
        <v>587922.10429559473</v>
      </c>
      <c r="AB2363" s="1">
        <v>0</v>
      </c>
      <c r="AC2363" s="1">
        <v>0</v>
      </c>
      <c r="AD2363" s="1">
        <v>0</v>
      </c>
      <c r="AE2363" s="1">
        <v>67</v>
      </c>
      <c r="AF2363" s="1">
        <v>1</v>
      </c>
      <c r="AG2363" s="1" t="s">
        <v>1596</v>
      </c>
      <c r="AH2363" s="1" t="s">
        <v>1597</v>
      </c>
      <c r="AI2363" s="1" t="str">
        <f>TRIM(MID(SUBSTITUTE($H2363,",",REPT(" ",200)),(LEN($H2363)-LEN(SUBSTITUTE($H2363,",",""))-2)*200+1,200))</f>
        <v>Metro Manila</v>
      </c>
      <c r="AJ2363" s="1" t="s">
        <v>55</v>
      </c>
      <c r="AL2363" s="2">
        <v>0</v>
      </c>
      <c r="AM2363" s="1"/>
    </row>
    <row r="2364" spans="1:39" ht="12.75" customHeight="1">
      <c r="A2364" s="1"/>
      <c r="B2364" s="1" t="s">
        <v>11147</v>
      </c>
      <c r="C2364" s="1" t="s">
        <v>11148</v>
      </c>
      <c r="D2364" s="3" t="str">
        <f ca="1">IFERROR(__xludf.DUMMYFUNCTION("PROPER(REGEXEXTRACT(B2924, ""(?:https?:\/\/)?(?:www\.)?([a-zA-Z0-9-]+)\.""))"),"Skyscanner")</f>
        <v>Skyscanner</v>
      </c>
      <c r="E2364" s="1" t="s">
        <v>11149</v>
      </c>
      <c r="F2364" s="1">
        <v>14.336790000000001</v>
      </c>
      <c r="G2364" s="1">
        <v>120.88142999999999</v>
      </c>
      <c r="H2364" s="1" t="s">
        <v>11146</v>
      </c>
      <c r="I2364" s="1" t="s">
        <v>1300</v>
      </c>
      <c r="J2364" s="1">
        <f>IF(K2364="URBAN",1,IF(K2364="SUBURBAN",2,IF(K2364="RURAL",3,"")))</f>
        <v>2</v>
      </c>
      <c r="K2364" s="1" t="s">
        <v>84</v>
      </c>
      <c r="L2364" s="18">
        <v>46082</v>
      </c>
      <c r="M2364" s="49">
        <v>0.58333333333333337</v>
      </c>
      <c r="N2364" s="18">
        <v>46083</v>
      </c>
      <c r="O2364" s="56">
        <v>0.5</v>
      </c>
      <c r="P2364" s="31" t="str">
        <f>TEXT($L2364, "dddd")</f>
        <v>Sunday</v>
      </c>
      <c r="Q2364" s="39" t="s">
        <v>111</v>
      </c>
      <c r="R2364" s="39">
        <v>2788</v>
      </c>
      <c r="S2364" s="1" t="str">
        <f>IF(OR(MONTH(L2364)=12, MONTH(L2364)&lt;=5), "Dry Season", "Wet Season")</f>
        <v>Dry Season</v>
      </c>
      <c r="T2364" s="1">
        <v>1</v>
      </c>
      <c r="U2364" s="1">
        <v>1</v>
      </c>
      <c r="V2364" s="1">
        <v>0</v>
      </c>
      <c r="W2364" s="2">
        <f>IF(ISNUMBER(SEARCH("N/A", X2364)), 0, 1)</f>
        <v>0</v>
      </c>
      <c r="X2364" s="1" t="s">
        <v>44</v>
      </c>
      <c r="Y2364" s="1"/>
      <c r="Z2364" s="1"/>
      <c r="AA2364" s="11" cm="1">
        <f t="array" ref="AA2364">IF(ISBLANK(Y2364), 0, VINCentyInvDistance(F2364,G2364,Y2364,Z2364))</f>
        <v>0</v>
      </c>
      <c r="AB2364" s="1">
        <v>0</v>
      </c>
      <c r="AC2364" s="1">
        <v>0</v>
      </c>
      <c r="AD2364" s="1">
        <v>0</v>
      </c>
      <c r="AE2364" s="1">
        <v>1800</v>
      </c>
      <c r="AF2364" s="1">
        <v>1</v>
      </c>
      <c r="AG2364" s="1" t="s">
        <v>11150</v>
      </c>
      <c r="AH2364" s="1" t="s">
        <v>1730</v>
      </c>
      <c r="AI2364" s="1"/>
      <c r="AJ2364" s="1" t="s">
        <v>55</v>
      </c>
      <c r="AK2364" t="s">
        <v>11151</v>
      </c>
      <c r="AL2364" s="1">
        <v>2</v>
      </c>
      <c r="AM2364" s="1" t="s">
        <v>11152</v>
      </c>
    </row>
    <row r="2365" spans="1:39" ht="12.75" customHeight="1">
      <c r="A2365" s="1"/>
      <c r="B2365" s="1" t="s">
        <v>11162</v>
      </c>
      <c r="C2365" s="1" t="s">
        <v>11163</v>
      </c>
      <c r="D2365" s="3" t="str">
        <f ca="1">IFERROR(__xludf.DUMMYFUNCTION("PROPER(REGEXEXTRACT(B2928, ""(?:https?:\/\/)?(?:www\.)?([a-zA-Z0-9-]+)\.""))"),"Google")</f>
        <v>Google</v>
      </c>
      <c r="E2365" s="1" t="s">
        <v>11164</v>
      </c>
      <c r="F2365" s="1">
        <v>11.156098</v>
      </c>
      <c r="G2365" s="1">
        <v>123.807286</v>
      </c>
      <c r="H2365" s="1" t="s">
        <v>11161</v>
      </c>
      <c r="I2365" s="1" t="s">
        <v>2622</v>
      </c>
      <c r="J2365" s="1">
        <f>IF(K2365="URBAN",1,IF(K2365="SUBURBAN",2,IF(K2365="RURAL",3,"")))</f>
        <v>2</v>
      </c>
      <c r="K2365" s="1" t="s">
        <v>84</v>
      </c>
      <c r="L2365" s="18">
        <v>46082</v>
      </c>
      <c r="M2365" s="49">
        <v>0.625</v>
      </c>
      <c r="N2365" s="18">
        <v>46083</v>
      </c>
      <c r="O2365" s="56">
        <v>0.5</v>
      </c>
      <c r="P2365" s="31" t="str">
        <f>TEXT($L2365, "dddd")</f>
        <v>Sunday</v>
      </c>
      <c r="Q2365" s="39" t="s">
        <v>111</v>
      </c>
      <c r="R2365" s="39">
        <v>2246</v>
      </c>
      <c r="S2365" s="1" t="str">
        <f>IF(OR(MONTH(L2365)=12, MONTH(L2365)&lt;=5), "Dry Season", "Wet Season")</f>
        <v>Dry Season</v>
      </c>
      <c r="T2365" s="1">
        <v>1</v>
      </c>
      <c r="U2365" s="1">
        <v>0</v>
      </c>
      <c r="V2365" s="1">
        <v>1</v>
      </c>
      <c r="W2365" s="2">
        <f>IF(ISNUMBER(SEARCH("N/A", X2365)), 0, 1)</f>
        <v>0</v>
      </c>
      <c r="X2365" s="1" t="s">
        <v>44</v>
      </c>
      <c r="Y2365" s="1"/>
      <c r="Z2365" s="1"/>
      <c r="AA2365" s="11" cm="1">
        <f t="array" ref="AA2365">IF(ISBLANK(Y2365), 0, VINCentyInvDistance(F2365,G2365,Y2365,Z2365))</f>
        <v>0</v>
      </c>
      <c r="AB2365" s="1">
        <v>0</v>
      </c>
      <c r="AC2365" s="1">
        <v>0</v>
      </c>
      <c r="AD2365" s="1">
        <v>0</v>
      </c>
      <c r="AE2365" s="1">
        <v>4</v>
      </c>
      <c r="AF2365" s="1">
        <v>1</v>
      </c>
      <c r="AG2365" s="1" t="s">
        <v>10765</v>
      </c>
      <c r="AH2365" s="1" t="s">
        <v>731</v>
      </c>
      <c r="AI2365" s="1" t="str">
        <f>TRIM(MID(SUBSTITUTE($H2365,",",REPT(" ",200)),(LEN($H2365)-LEN(SUBSTITUTE($H2365,",",""))-2)*200+1,200))</f>
        <v>Central Visayas</v>
      </c>
      <c r="AJ2365" s="1" t="s">
        <v>55</v>
      </c>
      <c r="AL2365" s="2">
        <v>0</v>
      </c>
      <c r="AM2365" s="1" t="s">
        <v>11165</v>
      </c>
    </row>
    <row r="2366" spans="1:39" ht="12.75" customHeight="1">
      <c r="A2366" s="1"/>
      <c r="B2366" s="1" t="s">
        <v>11214</v>
      </c>
      <c r="C2366" s="1" t="s">
        <v>11215</v>
      </c>
      <c r="D2366" s="3" t="str">
        <f ca="1">IFERROR(__xludf.DUMMYFUNCTION("PROPER(REGEXEXTRACT(B2942, ""(?:https?:\/\/)?(?:www\.)?([a-zA-Z0-9-]+)\.""))"),"Google")</f>
        <v>Google</v>
      </c>
      <c r="E2366" s="1" t="s">
        <v>10497</v>
      </c>
      <c r="F2366" s="1">
        <v>14.578321000000001</v>
      </c>
      <c r="G2366" s="1">
        <v>121.05083999999999</v>
      </c>
      <c r="H2366" s="1" t="s">
        <v>10906</v>
      </c>
      <c r="I2366" s="1" t="s">
        <v>1300</v>
      </c>
      <c r="J2366" s="1">
        <f>IF(K2366="URBAN",1,IF(K2366="SUBURBAN",2,IF(K2366="RURAL",3,"")))</f>
        <v>2</v>
      </c>
      <c r="K2366" s="1" t="s">
        <v>84</v>
      </c>
      <c r="L2366" s="18">
        <v>46082</v>
      </c>
      <c r="M2366" s="49">
        <v>0.625</v>
      </c>
      <c r="N2366" s="18">
        <v>46083</v>
      </c>
      <c r="O2366" s="56">
        <v>0.5</v>
      </c>
      <c r="P2366" s="31" t="str">
        <f>TEXT($L2366, "dddd")</f>
        <v>Sunday</v>
      </c>
      <c r="Q2366" s="39" t="s">
        <v>79</v>
      </c>
      <c r="R2366" s="39">
        <v>1400</v>
      </c>
      <c r="S2366" s="1" t="str">
        <f>IF(OR(MONTH(L2366)=12, MONTH(L2366)&lt;=5), "Dry Season", "Wet Season")</f>
        <v>Dry Season</v>
      </c>
      <c r="T2366" s="1">
        <v>1</v>
      </c>
      <c r="U2366" s="1">
        <v>0</v>
      </c>
      <c r="V2366" s="1">
        <v>0</v>
      </c>
      <c r="W2366" s="2">
        <f>IF(ISNUMBER(SEARCH("N/A", X2366)), 0, 1)</f>
        <v>1</v>
      </c>
      <c r="X2366" s="1" t="s">
        <v>11216</v>
      </c>
      <c r="Y2366" s="1">
        <v>14.301035199999999</v>
      </c>
      <c r="Z2366" s="1">
        <v>120.9564283</v>
      </c>
      <c r="AA2366" s="11" cm="1">
        <f t="array" ref="AA2366">IF(ISBLANK(Y2366), 0, VINCentyInvDistance(F2366,G2366,Y2366,Z2366))</f>
        <v>32324.663094410091</v>
      </c>
      <c r="AB2366" s="1">
        <v>0</v>
      </c>
      <c r="AC2366" s="1">
        <v>0</v>
      </c>
      <c r="AD2366" s="1">
        <v>0</v>
      </c>
      <c r="AE2366" s="1">
        <v>2</v>
      </c>
      <c r="AF2366" s="1">
        <v>1</v>
      </c>
      <c r="AG2366" s="1" t="s">
        <v>11217</v>
      </c>
      <c r="AH2366" s="1" t="s">
        <v>1730</v>
      </c>
      <c r="AI2366" s="1" t="str">
        <f>TRIM(MID(SUBSTITUTE($H2366,",",REPT(" ",200)),(LEN($H2366)-LEN(SUBSTITUTE($H2366,",",""))-2)*200+1,200))</f>
        <v>Metro Manila</v>
      </c>
      <c r="AJ2366" s="1" t="s">
        <v>55</v>
      </c>
      <c r="AL2366" s="2">
        <v>0</v>
      </c>
      <c r="AM2366" s="1"/>
    </row>
    <row r="2367" spans="1:39" ht="12.75" customHeight="1">
      <c r="A2367" s="1"/>
      <c r="B2367" s="1" t="s">
        <v>11264</v>
      </c>
      <c r="C2367" s="1" t="s">
        <v>11265</v>
      </c>
      <c r="D2367" s="3" t="str">
        <f ca="1">IFERROR(__xludf.DUMMYFUNCTION("PROPER(REGEXEXTRACT(B2954, ""(?:https?:\/\/)?(?:www\.)?([a-zA-Z0-9-]+)\.""))"),"Google")</f>
        <v>Google</v>
      </c>
      <c r="E2367" s="1" t="s">
        <v>11266</v>
      </c>
      <c r="F2367" s="1">
        <v>11.962270999999999</v>
      </c>
      <c r="G2367" s="1">
        <v>121.92458499999999</v>
      </c>
      <c r="H2367" s="1" t="s">
        <v>11267</v>
      </c>
      <c r="I2367" s="1" t="s">
        <v>1300</v>
      </c>
      <c r="J2367" s="1">
        <f>IF(K2367="URBAN",1,IF(K2367="SUBURBAN",2,IF(K2367="RURAL",3,"")))</f>
        <v>2</v>
      </c>
      <c r="K2367" s="1" t="s">
        <v>84</v>
      </c>
      <c r="L2367" s="18">
        <v>46082</v>
      </c>
      <c r="M2367" s="49">
        <v>0.625</v>
      </c>
      <c r="N2367" s="18">
        <v>46083</v>
      </c>
      <c r="O2367" s="56">
        <v>0.5</v>
      </c>
      <c r="P2367" s="31" t="str">
        <f>TEXT($L2367, "dddd")</f>
        <v>Sunday</v>
      </c>
      <c r="Q2367" s="39" t="s">
        <v>10243</v>
      </c>
      <c r="R2367" s="39">
        <v>1220</v>
      </c>
      <c r="S2367" s="1" t="str">
        <f>IF(OR(MONTH(L2367)=12, MONTH(L2367)&lt;=5), "Dry Season", "Wet Season")</f>
        <v>Dry Season</v>
      </c>
      <c r="T2367" s="1">
        <v>1</v>
      </c>
      <c r="U2367" s="1">
        <v>0</v>
      </c>
      <c r="V2367" s="1">
        <v>1</v>
      </c>
      <c r="W2367" s="2">
        <f>IF(ISNUMBER(SEARCH("N/A", X2367)), 0, 1)</f>
        <v>0</v>
      </c>
      <c r="X2367" s="1" t="s">
        <v>44</v>
      </c>
      <c r="Y2367" s="1"/>
      <c r="Z2367" s="1"/>
      <c r="AA2367" s="11" cm="1">
        <f t="array" ref="AA2367">IF(ISBLANK(Y2367), 0, VINCentyInvDistance(F2367,G2367,Y2367,Z2367))</f>
        <v>0</v>
      </c>
      <c r="AB2367" s="1">
        <v>0</v>
      </c>
      <c r="AC2367" s="1">
        <v>0</v>
      </c>
      <c r="AD2367" s="1">
        <v>0</v>
      </c>
      <c r="AE2367" s="1">
        <v>10</v>
      </c>
      <c r="AF2367" s="1">
        <v>1</v>
      </c>
      <c r="AG2367" s="1" t="str">
        <f>TRIM(MID(SUBSTITUTE($H2367,",",REPT(" ",200)),(LEN($H2367)-LEN(SUBSTITUTE($H2367,",",""))-4)*200+1,200))</f>
        <v>Malay</v>
      </c>
      <c r="AH2367" s="1" t="str">
        <f>TRIM(MID(SUBSTITUTE($H2367,",",REPT(" ",200)),(LEN($H2367)-LEN(SUBSTITUTE($H2367,",",""))-3)*200+1,200))</f>
        <v>Aklan</v>
      </c>
      <c r="AI2367" s="1" t="str">
        <f>TRIM(MID(SUBSTITUTE($H2367,",",REPT(" ",200)),(LEN($H2367)-LEN(SUBSTITUTE($H2367,",",""))-2)*200+1,200))</f>
        <v>Western Visayas</v>
      </c>
      <c r="AJ2367" s="1" t="str">
        <f>TRIM(MID(SUBSTITUTE($H2367,",",REPT(" ",200)),(LEN($H2367)-LEN(SUBSTITUTE($H2367,",",""))-0)*200+1,200))</f>
        <v>Philippines</v>
      </c>
      <c r="AL2367" s="2">
        <v>0</v>
      </c>
      <c r="AM2367" s="1"/>
    </row>
    <row r="2368" spans="1:39" ht="12.75" customHeight="1">
      <c r="A2368" s="1"/>
      <c r="B2368" s="1" t="s">
        <v>11272</v>
      </c>
      <c r="C2368" s="1" t="s">
        <v>11273</v>
      </c>
      <c r="D2368" s="3" t="str">
        <f ca="1">IFERROR(__xludf.DUMMYFUNCTION("PROPER(REGEXEXTRACT(B2956, ""(?:https?:\/\/)?(?:www\.)?([a-zA-Z0-9-]+)\.""))"),"Google")</f>
        <v>Google</v>
      </c>
      <c r="E2368" s="1" t="s">
        <v>11274</v>
      </c>
      <c r="F2368" s="1">
        <v>13.52159</v>
      </c>
      <c r="G2368" s="1">
        <v>120.9755</v>
      </c>
      <c r="H2368" s="1" t="s">
        <v>11275</v>
      </c>
      <c r="I2368" s="1" t="s">
        <v>50</v>
      </c>
      <c r="J2368" s="1">
        <f>IF(K2368="URBAN",1,IF(K2368="SUBURBAN",2,IF(K2368="RURAL",3,"")))</f>
        <v>2</v>
      </c>
      <c r="K2368" s="1" t="s">
        <v>84</v>
      </c>
      <c r="L2368" s="18">
        <v>46082</v>
      </c>
      <c r="M2368" s="49">
        <v>0.625</v>
      </c>
      <c r="N2368" s="18">
        <v>46083</v>
      </c>
      <c r="O2368" s="56">
        <v>0.5</v>
      </c>
      <c r="P2368" s="31" t="str">
        <f>TEXT($L2368, "dddd")</f>
        <v>Sunday</v>
      </c>
      <c r="Q2368" s="39" t="s">
        <v>67</v>
      </c>
      <c r="R2368" s="39">
        <v>2190</v>
      </c>
      <c r="S2368" s="1" t="str">
        <f>IF(OR(MONTH(L2368)=12, MONTH(L2368)&lt;=5), "Dry Season", "Wet Season")</f>
        <v>Dry Season</v>
      </c>
      <c r="T2368" s="1">
        <v>1</v>
      </c>
      <c r="U2368" s="1">
        <v>1</v>
      </c>
      <c r="V2368" s="1">
        <v>0</v>
      </c>
      <c r="W2368" s="2">
        <f>IF(ISNUMBER(SEARCH("N/A", X2368)), 0, 1)</f>
        <v>1</v>
      </c>
      <c r="X2368" s="1" t="s">
        <v>503</v>
      </c>
      <c r="Y2368" s="1">
        <v>14.441086</v>
      </c>
      <c r="Z2368" s="1">
        <v>121.00094</v>
      </c>
      <c r="AA2368" s="11" cm="1">
        <f t="array" ref="AA2368">IF(ISBLANK(Y2368), 0, VINCentyInvDistance(F2368,G2368,Y2368,Z2368))</f>
        <v>101769.37258373979</v>
      </c>
      <c r="AB2368" s="1">
        <v>0</v>
      </c>
      <c r="AC2368" s="1">
        <v>0</v>
      </c>
      <c r="AD2368" s="1">
        <v>0</v>
      </c>
      <c r="AE2368" s="1">
        <v>7</v>
      </c>
      <c r="AF2368" s="1">
        <v>1</v>
      </c>
      <c r="AG2368" s="1" t="s">
        <v>10137</v>
      </c>
      <c r="AH2368" s="1" t="s">
        <v>1730</v>
      </c>
      <c r="AI2368" s="1" t="str">
        <f>TRIM(MID(SUBSTITUTE($H2368,",",REPT(" ",200)),(LEN($H2368)-LEN(SUBSTITUTE($H2368,",",""))-2)*200+1,200))</f>
        <v>Mimaropa</v>
      </c>
      <c r="AJ2368" s="1" t="s">
        <v>55</v>
      </c>
      <c r="AL2368" s="2">
        <v>0</v>
      </c>
      <c r="AM2368" s="1"/>
    </row>
    <row r="2369" spans="1:39" ht="12.75" customHeight="1">
      <c r="A2369" s="1"/>
      <c r="B2369" s="1" t="s">
        <v>11292</v>
      </c>
      <c r="C2369" s="1" t="s">
        <v>11293</v>
      </c>
      <c r="D2369" s="3" t="str">
        <f ca="1">IFERROR(__xludf.DUMMYFUNCTION("PROPER(REGEXEXTRACT(B2961, ""(?:https?:\/\/)?(?:www\.)?([a-zA-Z0-9-]+)\.""))"),"Google")</f>
        <v>Google</v>
      </c>
      <c r="E2369" s="1" t="s">
        <v>11294</v>
      </c>
      <c r="F2369" s="1">
        <v>14.115930000000001</v>
      </c>
      <c r="G2369" s="1">
        <v>120.96258</v>
      </c>
      <c r="H2369" s="1" t="s">
        <v>1900</v>
      </c>
      <c r="I2369" s="1" t="s">
        <v>540</v>
      </c>
      <c r="J2369" s="1">
        <f>IF(K2369="URBAN",1,IF(K2369="SUBURBAN",2,IF(K2369="RURAL",3,"")))</f>
        <v>2</v>
      </c>
      <c r="K2369" s="1" t="s">
        <v>84</v>
      </c>
      <c r="L2369" s="18">
        <v>46082</v>
      </c>
      <c r="M2369" s="49">
        <v>0.625</v>
      </c>
      <c r="N2369" s="18">
        <v>46083</v>
      </c>
      <c r="O2369" s="56">
        <v>0.5</v>
      </c>
      <c r="P2369" s="31" t="str">
        <f>TEXT($L2369, "dddd")</f>
        <v>Sunday</v>
      </c>
      <c r="Q2369" s="39" t="s">
        <v>10243</v>
      </c>
      <c r="R2369" s="39">
        <v>1850</v>
      </c>
      <c r="S2369" s="1" t="str">
        <f>IF(OR(MONTH(L2369)=12, MONTH(L2369)&lt;=5), "Dry Season", "Wet Season")</f>
        <v>Dry Season</v>
      </c>
      <c r="T2369" s="1">
        <v>1</v>
      </c>
      <c r="U2369" s="1">
        <v>0</v>
      </c>
      <c r="V2369" s="1">
        <v>0</v>
      </c>
      <c r="W2369" s="2">
        <f>IF(ISNUMBER(SEARCH("N/A", X2369)), 0, 1)</f>
        <v>0</v>
      </c>
      <c r="X2369" s="1" t="s">
        <v>44</v>
      </c>
      <c r="Y2369" s="1"/>
      <c r="Z2369" s="1"/>
      <c r="AA2369" s="11" cm="1">
        <f t="array" ref="AA2369">IF(ISBLANK(Y2369), 0, VINCentyInvDistance(F2369,G2369,Y2369,Z2369))</f>
        <v>0</v>
      </c>
      <c r="AB2369" s="1">
        <v>0</v>
      </c>
      <c r="AC2369" s="1">
        <v>0</v>
      </c>
      <c r="AD2369" s="1">
        <v>0</v>
      </c>
      <c r="AE2369" s="1">
        <v>2</v>
      </c>
      <c r="AF2369" s="1">
        <v>1</v>
      </c>
      <c r="AG2369" s="1" t="str">
        <f>TRIM(MID(SUBSTITUTE($H2369,",",REPT(" ",200)),(LEN($H2369)-LEN(SUBSTITUTE($H2369,",",""))-4)*200+1,200))</f>
        <v>Tagaytay</v>
      </c>
      <c r="AH2369" s="1" t="str">
        <f>TRIM(MID(SUBSTITUTE($H2369,",",REPT(" ",200)),(LEN($H2369)-LEN(SUBSTITUTE($H2369,",",""))-3)*200+1,200))</f>
        <v>Cavite</v>
      </c>
      <c r="AI2369" s="1" t="str">
        <f>TRIM(MID(SUBSTITUTE($H2369,",",REPT(" ",200)),(LEN($H2369)-LEN(SUBSTITUTE($H2369,",",""))-2)*200+1,200))</f>
        <v>Calabarzon</v>
      </c>
      <c r="AJ2369" s="1" t="str">
        <f>TRIM(MID(SUBSTITUTE($H2369,",",REPT(" ",200)),(LEN($H2369)-LEN(SUBSTITUTE($H2369,",",""))-0)*200+1,200))</f>
        <v>Philippines</v>
      </c>
      <c r="AL2369" s="2">
        <v>0</v>
      </c>
      <c r="AM2369" s="1"/>
    </row>
    <row r="2370" spans="1:39" ht="12.75" customHeight="1">
      <c r="A2370" s="1"/>
      <c r="B2370" s="1" t="s">
        <v>11300</v>
      </c>
      <c r="C2370" s="1" t="s">
        <v>11301</v>
      </c>
      <c r="D2370" s="3" t="str">
        <f ca="1">IFERROR(__xludf.DUMMYFUNCTION("PROPER(REGEXEXTRACT(B2963, ""(?:https?:\/\/)?(?:www\.)?([a-zA-Z0-9-]+)\.""))"),"Skyscanner")</f>
        <v>Skyscanner</v>
      </c>
      <c r="E2370" s="1" t="s">
        <v>11302</v>
      </c>
      <c r="F2370" s="1">
        <v>14.10033</v>
      </c>
      <c r="G2370" s="1">
        <v>120.94365999999999</v>
      </c>
      <c r="H2370" s="1" t="s">
        <v>11303</v>
      </c>
      <c r="I2370" s="1" t="s">
        <v>1300</v>
      </c>
      <c r="J2370" s="1">
        <f>IF(K2370="URBAN",1,IF(K2370="SUBURBAN",2,IF(K2370="RURAL",3,"")))</f>
        <v>2</v>
      </c>
      <c r="K2370" s="1" t="s">
        <v>84</v>
      </c>
      <c r="L2370" s="18">
        <v>46082</v>
      </c>
      <c r="M2370" s="49">
        <v>0.58333333333333337</v>
      </c>
      <c r="N2370" s="18">
        <v>46083</v>
      </c>
      <c r="O2370" s="56">
        <v>0.52083333333333337</v>
      </c>
      <c r="P2370" s="31" t="str">
        <f>TEXT($L2370, "dddd")</f>
        <v>Sunday</v>
      </c>
      <c r="Q2370" s="39" t="s">
        <v>74</v>
      </c>
      <c r="R2370" s="39">
        <v>2545</v>
      </c>
      <c r="S2370" s="1" t="str">
        <f>IF(OR(MONTH(L2370)=12, MONTH(L2370)&lt;=5), "Dry Season", "Wet Season")</f>
        <v>Dry Season</v>
      </c>
      <c r="T2370" s="1">
        <v>1</v>
      </c>
      <c r="U2370" s="1">
        <v>0</v>
      </c>
      <c r="V2370" s="1">
        <v>0</v>
      </c>
      <c r="W2370" s="2">
        <f>IF(ISNUMBER(SEARCH("N/A", X2370)), 0, 1)</f>
        <v>0</v>
      </c>
      <c r="X2370" s="1" t="s">
        <v>44</v>
      </c>
      <c r="Y2370" s="1"/>
      <c r="Z2370" s="1"/>
      <c r="AA2370" s="11" cm="1">
        <f t="array" ref="AA2370">IF(ISBLANK(Y2370), 0, VINCentyInvDistance(F2370,G2370,Y2370,Z2370))</f>
        <v>0</v>
      </c>
      <c r="AB2370" s="1">
        <v>0</v>
      </c>
      <c r="AC2370" s="1">
        <v>0</v>
      </c>
      <c r="AD2370" s="1">
        <v>0</v>
      </c>
      <c r="AE2370" s="1">
        <v>24</v>
      </c>
      <c r="AF2370" s="1">
        <v>1</v>
      </c>
      <c r="AG2370" s="1" t="s">
        <v>1729</v>
      </c>
      <c r="AH2370" s="1" t="s">
        <v>1730</v>
      </c>
      <c r="AI2370" s="1" t="str">
        <f>TRIM(MID(SUBSTITUTE($H2370,",",REPT(" ",200)),(LEN($H2370)-LEN(SUBSTITUTE($H2370,",",""))-2)*200+1,200))</f>
        <v>Calabarzon</v>
      </c>
      <c r="AJ2370" s="1" t="s">
        <v>55</v>
      </c>
      <c r="AK2370" t="s">
        <v>17408</v>
      </c>
      <c r="AL2370" s="2">
        <v>0</v>
      </c>
      <c r="AM2370" s="1" t="s">
        <v>11304</v>
      </c>
    </row>
    <row r="2371" spans="1:39" ht="12.75" customHeight="1">
      <c r="A2371" s="1"/>
      <c r="B2371" s="1" t="s">
        <v>11309</v>
      </c>
      <c r="C2371" s="1" t="s">
        <v>11310</v>
      </c>
      <c r="D2371" s="3" t="str">
        <f ca="1">IFERROR(__xludf.DUMMYFUNCTION("PROPER(REGEXEXTRACT(B2965, ""(?:https?:\/\/)?(?:www\.)?([a-zA-Z0-9-]+)\.""))"),"Skyscanner")</f>
        <v>Skyscanner</v>
      </c>
      <c r="E2371" s="1" t="s">
        <v>11311</v>
      </c>
      <c r="F2371" s="1">
        <v>14.1088</v>
      </c>
      <c r="G2371" s="1">
        <v>120.95595</v>
      </c>
      <c r="H2371" s="1" t="s">
        <v>11312</v>
      </c>
      <c r="I2371" s="1" t="s">
        <v>1300</v>
      </c>
      <c r="J2371" s="1">
        <f>IF(K2371="URBAN",1,IF(K2371="SUBURBAN",2,IF(K2371="RURAL",3,"")))</f>
        <v>2</v>
      </c>
      <c r="K2371" s="1" t="s">
        <v>84</v>
      </c>
      <c r="L2371" s="18">
        <v>46082</v>
      </c>
      <c r="M2371" s="49">
        <v>0.58333333333333337</v>
      </c>
      <c r="N2371" s="18">
        <v>46083</v>
      </c>
      <c r="O2371" s="56">
        <v>0.5</v>
      </c>
      <c r="P2371" s="31" t="str">
        <f>TEXT($L2371, "dddd")</f>
        <v>Sunday</v>
      </c>
      <c r="Q2371" s="39" t="s">
        <v>117</v>
      </c>
      <c r="R2371" s="39">
        <v>648</v>
      </c>
      <c r="S2371" s="1" t="str">
        <f>IF(OR(MONTH(L2371)=12, MONTH(L2371)&lt;=5), "Dry Season", "Wet Season")</f>
        <v>Dry Season</v>
      </c>
      <c r="T2371" s="1">
        <v>1</v>
      </c>
      <c r="U2371" s="1">
        <v>1</v>
      </c>
      <c r="V2371" s="1">
        <v>0</v>
      </c>
      <c r="W2371" s="2">
        <f>IF(ISNUMBER(SEARCH("N/A", X2371)), 0, 1)</f>
        <v>0</v>
      </c>
      <c r="X2371" s="1" t="s">
        <v>44</v>
      </c>
      <c r="Y2371" s="1"/>
      <c r="Z2371" s="1"/>
      <c r="AA2371" s="11" cm="1">
        <f t="array" ref="AA2371">IF(ISBLANK(Y2371), 0, VINCentyInvDistance(F2371,G2371,Y2371,Z2371))</f>
        <v>0</v>
      </c>
      <c r="AB2371" s="1">
        <v>0</v>
      </c>
      <c r="AC2371" s="1">
        <v>8.1999999999999993</v>
      </c>
      <c r="AD2371" s="1">
        <v>0</v>
      </c>
      <c r="AE2371" s="1">
        <v>408</v>
      </c>
      <c r="AF2371" s="1">
        <v>1</v>
      </c>
      <c r="AG2371" s="1" t="s">
        <v>1729</v>
      </c>
      <c r="AH2371" s="1" t="s">
        <v>1730</v>
      </c>
      <c r="AI2371" s="1" t="str">
        <f>TRIM(MID(SUBSTITUTE($H2371,",",REPT(" ",200)),(LEN($H2371)-LEN(SUBSTITUTE($H2371,",",""))-2)*200+1,200))</f>
        <v>Calabarzon</v>
      </c>
      <c r="AJ2371" s="1" t="s">
        <v>55</v>
      </c>
      <c r="AK2371" t="s">
        <v>16601</v>
      </c>
      <c r="AL2371" s="2">
        <v>0</v>
      </c>
      <c r="AM2371" s="1" t="s">
        <v>11313</v>
      </c>
    </row>
    <row r="2372" spans="1:39" ht="12.75" customHeight="1">
      <c r="A2372" s="1"/>
      <c r="B2372" s="1" t="s">
        <v>11321</v>
      </c>
      <c r="C2372" s="1" t="s">
        <v>11322</v>
      </c>
      <c r="D2372" s="3" t="str">
        <f ca="1">IFERROR(__xludf.DUMMYFUNCTION("PROPER(REGEXEXTRACT(B2968, ""(?:https?:\/\/)?(?:www\.)?([a-zA-Z0-9-]+)\.""))"),"Google")</f>
        <v>Google</v>
      </c>
      <c r="E2372" s="1" t="s">
        <v>11323</v>
      </c>
      <c r="F2372" s="1">
        <v>9.7483330000000006</v>
      </c>
      <c r="G2372" s="1">
        <v>118.73</v>
      </c>
      <c r="H2372" s="1" t="s">
        <v>11324</v>
      </c>
      <c r="I2372" s="1" t="s">
        <v>41</v>
      </c>
      <c r="J2372" s="1">
        <f>IF(K2372="URBAN",1,IF(K2372="SUBURBAN",2,IF(K2372="RURAL",3,"")))</f>
        <v>2</v>
      </c>
      <c r="K2372" s="1" t="s">
        <v>84</v>
      </c>
      <c r="L2372" s="18">
        <v>46082</v>
      </c>
      <c r="M2372" s="49">
        <v>0.625</v>
      </c>
      <c r="N2372" s="18">
        <v>46083</v>
      </c>
      <c r="O2372" s="56">
        <v>0.5</v>
      </c>
      <c r="P2372" s="31" t="str">
        <f>TEXT($L2372, "dddd")</f>
        <v>Sunday</v>
      </c>
      <c r="Q2372" s="39" t="s">
        <v>111</v>
      </c>
      <c r="R2372" s="39">
        <v>601</v>
      </c>
      <c r="S2372" s="1" t="str">
        <f>IF(OR(MONTH(L2372)=12, MONTH(L2372)&lt;=5), "Dry Season", "Wet Season")</f>
        <v>Dry Season</v>
      </c>
      <c r="T2372" s="1">
        <v>1</v>
      </c>
      <c r="U2372" s="1">
        <v>0</v>
      </c>
      <c r="V2372" s="1">
        <v>0</v>
      </c>
      <c r="W2372" s="2">
        <f>IF(ISNUMBER(SEARCH("N/A", X2372)), 0, 1)</f>
        <v>1</v>
      </c>
      <c r="X2372" s="1" t="s">
        <v>9326</v>
      </c>
      <c r="Y2372" s="1">
        <v>14.8283188</v>
      </c>
      <c r="Z2372" s="1">
        <v>120.2819532</v>
      </c>
      <c r="AA2372" s="11" cm="1">
        <f t="array" ref="AA2372">IF(ISBLANK(Y2372), 0, VINCentyInvDistance(F2372,G2372,Y2372,Z2372))</f>
        <v>586769.00020816922</v>
      </c>
      <c r="AB2372" s="1">
        <v>0</v>
      </c>
      <c r="AC2372" s="1">
        <v>0</v>
      </c>
      <c r="AD2372" s="1">
        <v>0</v>
      </c>
      <c r="AE2372" s="1"/>
      <c r="AF2372" s="1">
        <v>1</v>
      </c>
      <c r="AG2372" s="1" t="s">
        <v>9327</v>
      </c>
      <c r="AH2372" s="1" t="s">
        <v>8540</v>
      </c>
      <c r="AI2372" s="1" t="str">
        <f>TRIM(MID(SUBSTITUTE($H2372,",",REPT(" ",200)),(LEN($H2372)-LEN(SUBSTITUTE($H2372,",",""))-2)*200+1,200))</f>
        <v>Mimaropa</v>
      </c>
      <c r="AJ2372" s="1" t="s">
        <v>55</v>
      </c>
      <c r="AL2372" s="2">
        <v>0</v>
      </c>
      <c r="AM2372" s="1"/>
    </row>
    <row r="2373" spans="1:39" ht="12.75" customHeight="1">
      <c r="A2373" s="1"/>
      <c r="B2373" s="1" t="s">
        <v>11325</v>
      </c>
      <c r="C2373" s="1" t="s">
        <v>11326</v>
      </c>
      <c r="D2373" s="3" t="str">
        <f ca="1">IFERROR(__xludf.DUMMYFUNCTION("PROPER(REGEXEXTRACT(B2969, ""(?:https?:\/\/)?(?:www\.)?([a-zA-Z0-9-]+)\.""))"),"Google")</f>
        <v>Google</v>
      </c>
      <c r="E2373" s="1" t="s">
        <v>11327</v>
      </c>
      <c r="F2373" s="1">
        <v>14.09999</v>
      </c>
      <c r="G2373" s="1">
        <v>120.94410000000001</v>
      </c>
      <c r="H2373" s="1" t="s">
        <v>2143</v>
      </c>
      <c r="I2373" s="1" t="s">
        <v>1300</v>
      </c>
      <c r="J2373" s="1">
        <f>IF(K2373="URBAN",1,IF(K2373="SUBURBAN",2,IF(K2373="RURAL",3,"")))</f>
        <v>2</v>
      </c>
      <c r="K2373" s="1" t="s">
        <v>84</v>
      </c>
      <c r="L2373" s="18">
        <v>46082</v>
      </c>
      <c r="M2373" s="49">
        <v>0.625</v>
      </c>
      <c r="N2373" s="18">
        <v>46083</v>
      </c>
      <c r="O2373" s="56">
        <v>0.5</v>
      </c>
      <c r="P2373" s="31" t="str">
        <f>TEXT($L2373, "dddd")</f>
        <v>Sunday</v>
      </c>
      <c r="Q2373" s="39" t="s">
        <v>67</v>
      </c>
      <c r="R2373" s="39">
        <v>1267.22</v>
      </c>
      <c r="S2373" s="1" t="str">
        <f>IF(OR(MONTH(L2373)=12, MONTH(L2373)&lt;=5), "Dry Season", "Wet Season")</f>
        <v>Dry Season</v>
      </c>
      <c r="T2373" s="1">
        <v>1</v>
      </c>
      <c r="U2373" s="1">
        <v>0</v>
      </c>
      <c r="V2373" s="1">
        <v>0</v>
      </c>
      <c r="W2373" s="2">
        <f>IF(ISNUMBER(SEARCH("N/A", X2373)), 0, 1)</f>
        <v>0</v>
      </c>
      <c r="X2373" s="1" t="s">
        <v>44</v>
      </c>
      <c r="Y2373" s="1"/>
      <c r="Z2373" s="1"/>
      <c r="AA2373" s="11" cm="1">
        <f t="array" ref="AA2373">IF(ISBLANK(Y2373), 0, VINCentyInvDistance(F2373,G2373,Y2373,Z2373))</f>
        <v>0</v>
      </c>
      <c r="AB2373" s="1">
        <v>0</v>
      </c>
      <c r="AC2373" s="1">
        <v>0</v>
      </c>
      <c r="AD2373" s="1">
        <v>0</v>
      </c>
      <c r="AE2373" s="1">
        <v>0</v>
      </c>
      <c r="AF2373" s="1">
        <v>1</v>
      </c>
      <c r="AG2373" s="1" t="str">
        <f>TRIM(MID(SUBSTITUTE($H2373,",",REPT(" ",200)),(LEN($H2373)-LEN(SUBSTITUTE($H2373,",",""))-4)*200+1,200))</f>
        <v>Tagaytay</v>
      </c>
      <c r="AH2373" s="1" t="str">
        <f>TRIM(MID(SUBSTITUTE($H2373,",",REPT(" ",200)),(LEN($H2373)-LEN(SUBSTITUTE($H2373,",",""))-3)*200+1,200))</f>
        <v>Cavite</v>
      </c>
      <c r="AI2373" s="1" t="str">
        <f>TRIM(MID(SUBSTITUTE($H2373,",",REPT(" ",200)),(LEN($H2373)-LEN(SUBSTITUTE($H2373,",",""))-2)*200+1,200))</f>
        <v>Calabarzon</v>
      </c>
      <c r="AJ2373" s="1" t="str">
        <f>TRIM(MID(SUBSTITUTE($H2373,",",REPT(" ",200)),(LEN($H2373)-LEN(SUBSTITUTE($H2373,",",""))-0)*200+1,200))</f>
        <v>Philippines</v>
      </c>
      <c r="AL2373" s="2">
        <v>0</v>
      </c>
      <c r="AM2373" s="1"/>
    </row>
    <row r="2374" spans="1:39" ht="12.75" customHeight="1">
      <c r="A2374" s="1"/>
      <c r="B2374" s="1" t="s">
        <v>11328</v>
      </c>
      <c r="C2374" s="1" t="s">
        <v>11329</v>
      </c>
      <c r="D2374" s="3" t="str">
        <f ca="1">IFERROR(__xludf.DUMMYFUNCTION("PROPER(REGEXEXTRACT(B2970, ""(?:https?:\/\/)?(?:www\.)?([a-zA-Z0-9-]+)\.""))"),"Google")</f>
        <v>Google</v>
      </c>
      <c r="E2374" s="1" t="s">
        <v>11330</v>
      </c>
      <c r="F2374" s="1">
        <v>14.09999</v>
      </c>
      <c r="G2374" s="1">
        <v>120.94410000000001</v>
      </c>
      <c r="H2374" s="1" t="s">
        <v>2143</v>
      </c>
      <c r="I2374" s="1" t="s">
        <v>1300</v>
      </c>
      <c r="J2374" s="1">
        <f>IF(K2374="URBAN",1,IF(K2374="SUBURBAN",2,IF(K2374="RURAL",3,"")))</f>
        <v>2</v>
      </c>
      <c r="K2374" s="1" t="s">
        <v>84</v>
      </c>
      <c r="L2374" s="18">
        <v>46082</v>
      </c>
      <c r="M2374" s="49">
        <v>0.625</v>
      </c>
      <c r="N2374" s="18">
        <v>46083</v>
      </c>
      <c r="O2374" s="56">
        <v>0.5</v>
      </c>
      <c r="P2374" s="31" t="str">
        <f>TEXT($L2374, "dddd")</f>
        <v>Sunday</v>
      </c>
      <c r="Q2374" s="39" t="s">
        <v>207</v>
      </c>
      <c r="R2374" s="39">
        <v>858</v>
      </c>
      <c r="S2374" s="1" t="str">
        <f>IF(OR(MONTH(L2374)=12, MONTH(L2374)&lt;=5), "Dry Season", "Wet Season")</f>
        <v>Dry Season</v>
      </c>
      <c r="T2374" s="1">
        <v>1</v>
      </c>
      <c r="U2374" s="1">
        <v>1</v>
      </c>
      <c r="V2374" s="1">
        <v>0</v>
      </c>
      <c r="W2374" s="2">
        <f>IF(ISNUMBER(SEARCH("N/A", X2374)), 0, 1)</f>
        <v>0</v>
      </c>
      <c r="X2374" s="1" t="s">
        <v>44</v>
      </c>
      <c r="Y2374" s="1"/>
      <c r="Z2374" s="1"/>
      <c r="AA2374" s="11" cm="1">
        <f t="array" ref="AA2374">IF(ISBLANK(Y2374), 0, VINCentyInvDistance(F2374,G2374,Y2374,Z2374))</f>
        <v>0</v>
      </c>
      <c r="AB2374" s="1">
        <v>0</v>
      </c>
      <c r="AC2374" s="1">
        <v>0</v>
      </c>
      <c r="AD2374" s="1">
        <v>0</v>
      </c>
      <c r="AE2374" s="1">
        <v>4</v>
      </c>
      <c r="AF2374" s="1">
        <v>1</v>
      </c>
      <c r="AG2374" s="1" t="s">
        <v>1729</v>
      </c>
      <c r="AH2374" s="1" t="s">
        <v>1730</v>
      </c>
      <c r="AI2374" s="1" t="str">
        <f>TRIM(MID(SUBSTITUTE($H2374,",",REPT(" ",200)),(LEN($H2374)-LEN(SUBSTITUTE($H2374,",",""))-2)*200+1,200))</f>
        <v>Calabarzon</v>
      </c>
      <c r="AJ2374" s="1" t="s">
        <v>55</v>
      </c>
      <c r="AL2374" s="2">
        <v>0</v>
      </c>
      <c r="AM2374" s="1"/>
    </row>
    <row r="2375" spans="1:39" ht="12.75" customHeight="1">
      <c r="A2375" s="1"/>
      <c r="B2375" s="1" t="s">
        <v>11331</v>
      </c>
      <c r="C2375" s="1" t="s">
        <v>11332</v>
      </c>
      <c r="D2375" s="3" t="str">
        <f ca="1">IFERROR(__xludf.DUMMYFUNCTION("PROPER(REGEXEXTRACT(B2971, ""(?:https?:\/\/)?(?:www\.)?([a-zA-Z0-9-]+)\.""))"),"Skyscanner")</f>
        <v>Skyscanner</v>
      </c>
      <c r="E2375" s="1" t="s">
        <v>11333</v>
      </c>
      <c r="F2375" s="1">
        <v>10.26543</v>
      </c>
      <c r="G2375" s="1">
        <v>123.84099000000001</v>
      </c>
      <c r="H2375" s="1" t="s">
        <v>11334</v>
      </c>
      <c r="I2375" s="1" t="s">
        <v>2622</v>
      </c>
      <c r="J2375" s="1">
        <f>IF(K2375="URBAN",1,IF(K2375="SUBURBAN",2,IF(K2375="RURAL",3,"")))</f>
        <v>2</v>
      </c>
      <c r="K2375" s="1" t="s">
        <v>84</v>
      </c>
      <c r="L2375" s="18">
        <v>46082</v>
      </c>
      <c r="M2375" s="49">
        <v>0.45833333333333331</v>
      </c>
      <c r="N2375" s="18">
        <v>46083</v>
      </c>
      <c r="O2375" s="56">
        <v>0.5</v>
      </c>
      <c r="P2375" s="31" t="str">
        <f>TEXT($L2375, "dddd")</f>
        <v>Sunday</v>
      </c>
      <c r="Q2375" s="39" t="s">
        <v>371</v>
      </c>
      <c r="R2375" s="39">
        <v>450</v>
      </c>
      <c r="S2375" s="1" t="str">
        <f>IF(OR(MONTH(L2375)=12, MONTH(L2375)&lt;=5), "Dry Season", "Wet Season")</f>
        <v>Dry Season</v>
      </c>
      <c r="T2375" s="1">
        <v>1</v>
      </c>
      <c r="U2375" s="1">
        <v>1</v>
      </c>
      <c r="V2375" s="1">
        <v>0</v>
      </c>
      <c r="W2375" s="2">
        <f>IF(ISNUMBER(SEARCH("N/A", X2375)), 0, 1)</f>
        <v>0</v>
      </c>
      <c r="X2375" s="1" t="s">
        <v>44</v>
      </c>
      <c r="Y2375" s="1"/>
      <c r="Z2375" s="1"/>
      <c r="AA2375" s="11" cm="1">
        <f t="array" ref="AA2375">IF(ISBLANK(Y2375), 0, VINCentyInvDistance(F2375,G2375,Y2375,Z2375))</f>
        <v>0</v>
      </c>
      <c r="AB2375" s="1">
        <v>0</v>
      </c>
      <c r="AC2375" s="1">
        <v>0</v>
      </c>
      <c r="AD2375" s="1">
        <v>0</v>
      </c>
      <c r="AE2375" s="1">
        <v>41</v>
      </c>
      <c r="AF2375" s="1">
        <v>1</v>
      </c>
      <c r="AG2375" s="1" t="s">
        <v>731</v>
      </c>
      <c r="AH2375" s="1" t="s">
        <v>731</v>
      </c>
      <c r="AI2375" s="1" t="str">
        <f>TRIM(MID(SUBSTITUTE($H2375,",",REPT(" ",200)),(LEN($H2375)-LEN(SUBSTITUTE($H2375,",",""))-2)*200+1,200))</f>
        <v>Central Visayas</v>
      </c>
      <c r="AJ2375" s="1" t="s">
        <v>55</v>
      </c>
      <c r="AK2375" t="s">
        <v>8962</v>
      </c>
      <c r="AL2375" s="2">
        <v>0</v>
      </c>
      <c r="AM2375" s="1" t="s">
        <v>11335</v>
      </c>
    </row>
    <row r="2376" spans="1:39" ht="12.75" customHeight="1">
      <c r="A2376" s="1"/>
      <c r="B2376" s="1" t="s">
        <v>11340</v>
      </c>
      <c r="C2376" s="1" t="s">
        <v>11341</v>
      </c>
      <c r="D2376" s="3" t="str">
        <f ca="1">IFERROR(__xludf.DUMMYFUNCTION("PROPER(REGEXEXTRACT(B2973, ""(?:https?:\/\/)?(?:www\.)?([a-zA-Z0-9-]+)\.""))"),"Skyscanner")</f>
        <v>Skyscanner</v>
      </c>
      <c r="E2376" s="1" t="s">
        <v>10718</v>
      </c>
      <c r="F2376" s="1">
        <v>14.488200000000001</v>
      </c>
      <c r="G2376" s="1">
        <v>121.04292</v>
      </c>
      <c r="H2376" s="1" t="s">
        <v>218</v>
      </c>
      <c r="I2376" s="1" t="s">
        <v>41</v>
      </c>
      <c r="J2376" s="1">
        <f>IF(K2376="URBAN",1,IF(K2376="SUBURBAN",2,IF(K2376="RURAL",3,"")))</f>
        <v>2</v>
      </c>
      <c r="K2376" s="1" t="s">
        <v>84</v>
      </c>
      <c r="L2376" s="18">
        <v>46082</v>
      </c>
      <c r="M2376" s="49">
        <v>0.54166666666666663</v>
      </c>
      <c r="N2376" s="18">
        <v>46083</v>
      </c>
      <c r="O2376" s="56">
        <v>0.5</v>
      </c>
      <c r="P2376" s="31" t="str">
        <f>TEXT($L2376, "dddd")</f>
        <v>Sunday</v>
      </c>
      <c r="Q2376" s="39" t="s">
        <v>111</v>
      </c>
      <c r="R2376" s="39">
        <v>1433</v>
      </c>
      <c r="S2376" s="1" t="str">
        <f>IF(OR(MONTH(L2376)=12, MONTH(L2376)&lt;=5), "Dry Season", "Wet Season")</f>
        <v>Dry Season</v>
      </c>
      <c r="T2376" s="1">
        <v>1</v>
      </c>
      <c r="U2376" s="1">
        <v>1</v>
      </c>
      <c r="V2376" s="1">
        <v>0</v>
      </c>
      <c r="W2376" s="2">
        <f>IF(ISNUMBER(SEARCH("N/A", X2376)), 0, 1)</f>
        <v>1</v>
      </c>
      <c r="X2376" s="1" t="s">
        <v>9326</v>
      </c>
      <c r="Y2376" s="1">
        <v>14.8283188</v>
      </c>
      <c r="Z2376" s="1">
        <v>120.2819532</v>
      </c>
      <c r="AA2376" s="11" cm="1">
        <f t="array" ref="AA2376">IF(ISBLANK(Y2376), 0, VINCentyInvDistance(F2376,G2376,Y2376,Z2376))</f>
        <v>90196.492978069626</v>
      </c>
      <c r="AB2376" s="1">
        <v>0</v>
      </c>
      <c r="AC2376" s="1">
        <v>0</v>
      </c>
      <c r="AD2376" s="1">
        <v>0</v>
      </c>
      <c r="AE2376" s="1">
        <v>0</v>
      </c>
      <c r="AF2376" s="1">
        <v>1</v>
      </c>
      <c r="AG2376" s="1" t="s">
        <v>9327</v>
      </c>
      <c r="AH2376" s="1" t="s">
        <v>8540</v>
      </c>
      <c r="AI2376" s="1" t="str">
        <f>TRIM(MID(SUBSTITUTE($H2376,",",REPT(" ",200)),(LEN($H2376)-LEN(SUBSTITUTE($H2376,",",""))-2)*200+1,200))</f>
        <v>Metro Manila</v>
      </c>
      <c r="AJ2376" s="1" t="s">
        <v>55</v>
      </c>
      <c r="AK2376" t="s">
        <v>16572</v>
      </c>
      <c r="AL2376" s="2">
        <v>0</v>
      </c>
      <c r="AM2376" s="1"/>
    </row>
    <row r="2377" spans="1:39" ht="12.75" customHeight="1">
      <c r="A2377" s="1"/>
      <c r="B2377" s="1" t="s">
        <v>11348</v>
      </c>
      <c r="C2377" s="1" t="s">
        <v>11349</v>
      </c>
      <c r="D2377" s="3" t="str">
        <f ca="1">IFERROR(__xludf.DUMMYFUNCTION("PROPER(REGEXEXTRACT(B2976, ""(?:https?:\/\/)?(?:www\.)?([a-zA-Z0-9-]+)\.""))"),"Google")</f>
        <v>Google</v>
      </c>
      <c r="E2377" s="1" t="s">
        <v>11350</v>
      </c>
      <c r="F2377" s="1">
        <v>14.2882</v>
      </c>
      <c r="G2377" s="1">
        <v>121.5097</v>
      </c>
      <c r="H2377" s="1" t="s">
        <v>11351</v>
      </c>
      <c r="I2377" s="1" t="s">
        <v>41</v>
      </c>
      <c r="J2377" s="1">
        <f>IF(K2377="URBAN",1,IF(K2377="SUBURBAN",2,IF(K2377="RURAL",3,"")))</f>
        <v>2</v>
      </c>
      <c r="K2377" s="1" t="s">
        <v>84</v>
      </c>
      <c r="L2377" s="18">
        <v>46082</v>
      </c>
      <c r="M2377" s="49">
        <v>0.625</v>
      </c>
      <c r="N2377" s="18">
        <v>46083</v>
      </c>
      <c r="O2377" s="56">
        <v>0.5</v>
      </c>
      <c r="P2377" s="31" t="str">
        <f>TEXT($L2377, "dddd")</f>
        <v>Sunday</v>
      </c>
      <c r="Q2377" s="39" t="s">
        <v>111</v>
      </c>
      <c r="R2377" s="39">
        <v>3069.33</v>
      </c>
      <c r="S2377" s="1" t="str">
        <f>IF(OR(MONTH(L2377)=12, MONTH(L2377)&lt;=5), "Dry Season", "Wet Season")</f>
        <v>Dry Season</v>
      </c>
      <c r="T2377" s="1">
        <v>1</v>
      </c>
      <c r="U2377" s="1">
        <v>0</v>
      </c>
      <c r="V2377" s="1">
        <v>0</v>
      </c>
      <c r="W2377" s="2">
        <f>IF(ISNUMBER(SEARCH("N/A", X2377)), 0, 1)</f>
        <v>1</v>
      </c>
      <c r="X2377" s="1" t="s">
        <v>977</v>
      </c>
      <c r="Y2377" s="1">
        <v>15.167270800000001</v>
      </c>
      <c r="Z2377" s="1">
        <v>120.5801134</v>
      </c>
      <c r="AA2377" s="11" cm="1">
        <f t="array" ref="AA2377">IF(ISBLANK(Y2377), 0, VINCentyInvDistance(F2377,G2377,Y2377,Z2377))</f>
        <v>139574.21345310903</v>
      </c>
      <c r="AB2377" s="1">
        <v>0</v>
      </c>
      <c r="AC2377" s="1">
        <v>0</v>
      </c>
      <c r="AD2377" s="1">
        <v>0</v>
      </c>
      <c r="AE2377" s="1"/>
      <c r="AF2377" s="1">
        <v>1</v>
      </c>
      <c r="AG2377" s="1" t="s">
        <v>978</v>
      </c>
      <c r="AH2377" s="1" t="s">
        <v>274</v>
      </c>
      <c r="AI2377" s="1" t="str">
        <f>TRIM(MID(SUBSTITUTE($H2377,",",REPT(" ",200)),(LEN($H2377)-LEN(SUBSTITUTE($H2377,",",""))-2)*200+1,200))</f>
        <v>Calabarzon</v>
      </c>
      <c r="AJ2377" s="1" t="s">
        <v>55</v>
      </c>
      <c r="AL2377" s="2">
        <v>0</v>
      </c>
      <c r="AM2377" s="1"/>
    </row>
    <row r="2378" spans="1:39" ht="12.75" customHeight="1">
      <c r="A2378" s="1"/>
      <c r="B2378" s="1" t="s">
        <v>7476</v>
      </c>
      <c r="C2378" s="1" t="s">
        <v>11357</v>
      </c>
      <c r="D2378" s="3" t="str">
        <f ca="1">IFERROR(__xludf.DUMMYFUNCTION("PROPER(REGEXEXTRACT(B2978, ""(?:https?:\/\/)?(?:www\.)?([a-zA-Z0-9-]+)\.""))"),"Google")</f>
        <v>Google</v>
      </c>
      <c r="E2378" s="1" t="s">
        <v>11358</v>
      </c>
      <c r="F2378" s="1">
        <v>10.310048999999999</v>
      </c>
      <c r="G2378" s="1">
        <v>123.98809900000001</v>
      </c>
      <c r="H2378" s="1" t="s">
        <v>7479</v>
      </c>
      <c r="I2378" s="1" t="s">
        <v>2622</v>
      </c>
      <c r="J2378" s="1">
        <f>IF(K2378="URBAN",1,IF(K2378="SUBURBAN",2,IF(K2378="RURAL",3,"")))</f>
        <v>2</v>
      </c>
      <c r="K2378" s="1" t="s">
        <v>84</v>
      </c>
      <c r="L2378" s="18">
        <v>46082</v>
      </c>
      <c r="M2378" s="49">
        <v>0.625</v>
      </c>
      <c r="N2378" s="18">
        <v>46083</v>
      </c>
      <c r="O2378" s="56">
        <v>0.5</v>
      </c>
      <c r="P2378" s="31" t="str">
        <f>TEXT($L2378, "dddd")</f>
        <v>Sunday</v>
      </c>
      <c r="Q2378" s="39" t="s">
        <v>111</v>
      </c>
      <c r="R2378" s="39">
        <v>450</v>
      </c>
      <c r="S2378" s="1" t="str">
        <f>IF(OR(MONTH(L2378)=12, MONTH(L2378)&lt;=5), "Dry Season", "Wet Season")</f>
        <v>Dry Season</v>
      </c>
      <c r="T2378" s="1">
        <v>1</v>
      </c>
      <c r="U2378" s="1">
        <v>1</v>
      </c>
      <c r="V2378" s="1">
        <v>0</v>
      </c>
      <c r="W2378" s="2">
        <f>IF(ISNUMBER(SEARCH("N/A", X2378)), 0, 1)</f>
        <v>0</v>
      </c>
      <c r="X2378" s="1" t="s">
        <v>44</v>
      </c>
      <c r="Y2378" s="1"/>
      <c r="Z2378" s="1"/>
      <c r="AA2378" s="11" cm="1">
        <f t="array" ref="AA2378">IF(ISBLANK(Y2378), 0, VINCentyInvDistance(F2378,G2378,Y2378,Z2378))</f>
        <v>0</v>
      </c>
      <c r="AB2378" s="1">
        <v>0</v>
      </c>
      <c r="AC2378" s="1">
        <v>9</v>
      </c>
      <c r="AD2378" s="1">
        <v>0</v>
      </c>
      <c r="AE2378" s="1">
        <v>1</v>
      </c>
      <c r="AF2378" s="1">
        <v>1</v>
      </c>
      <c r="AG2378" s="1" t="s">
        <v>4948</v>
      </c>
      <c r="AH2378" s="1" t="s">
        <v>731</v>
      </c>
      <c r="AI2378" s="1" t="str">
        <f>TRIM(MID(SUBSTITUTE($H2378,",",REPT(" ",200)),(LEN($H2378)-LEN(SUBSTITUTE($H2378,",",""))-2)*200+1,200))</f>
        <v>Central Visayas</v>
      </c>
      <c r="AJ2378" s="1" t="s">
        <v>55</v>
      </c>
      <c r="AL2378" s="2">
        <v>0</v>
      </c>
      <c r="AM2378" s="1" t="s">
        <v>7480</v>
      </c>
    </row>
    <row r="2379" spans="1:39" ht="12.75" customHeight="1">
      <c r="A2379" s="1"/>
      <c r="B2379" s="1" t="s">
        <v>11374</v>
      </c>
      <c r="C2379" s="1" t="s">
        <v>11375</v>
      </c>
      <c r="D2379" s="3" t="str">
        <f ca="1">IFERROR(__xludf.DUMMYFUNCTION("PROPER(REGEXEXTRACT(B2983, ""(?:https?:\/\/)?(?:www\.)?([a-zA-Z0-9-]+)\.""))"),"Google")</f>
        <v>Google</v>
      </c>
      <c r="E2379" s="1" t="s">
        <v>11009</v>
      </c>
      <c r="F2379" s="1">
        <v>11.9709448589813</v>
      </c>
      <c r="G2379" s="1">
        <v>121.925302204334</v>
      </c>
      <c r="H2379" s="1" t="s">
        <v>11046</v>
      </c>
      <c r="I2379" s="1" t="s">
        <v>1300</v>
      </c>
      <c r="J2379" s="1">
        <f>IF(K2379="URBAN",1,IF(K2379="SUBURBAN",2,IF(K2379="RURAL",3,"")))</f>
        <v>2</v>
      </c>
      <c r="K2379" s="1" t="s">
        <v>84</v>
      </c>
      <c r="L2379" s="18">
        <v>46082</v>
      </c>
      <c r="M2379" s="49">
        <v>0.625</v>
      </c>
      <c r="N2379" s="18">
        <v>46083</v>
      </c>
      <c r="O2379" s="56">
        <v>0.5</v>
      </c>
      <c r="P2379" s="31" t="str">
        <f>TEXT($L2379, "dddd")</f>
        <v>Sunday</v>
      </c>
      <c r="Q2379" s="39" t="s">
        <v>111</v>
      </c>
      <c r="R2379" s="39">
        <v>1500</v>
      </c>
      <c r="S2379" s="1" t="str">
        <f>IF(OR(MONTH(L2379)=12, MONTH(L2379)&lt;=5), "Dry Season", "Wet Season")</f>
        <v>Dry Season</v>
      </c>
      <c r="T2379" s="1">
        <v>1</v>
      </c>
      <c r="U2379" s="1">
        <v>1</v>
      </c>
      <c r="V2379" s="1">
        <v>0</v>
      </c>
      <c r="W2379" s="2">
        <f>IF(ISNUMBER(SEARCH("N/A", X2379)), 0, 1)</f>
        <v>0</v>
      </c>
      <c r="X2379" s="1" t="s">
        <v>44</v>
      </c>
      <c r="Y2379" s="1"/>
      <c r="Z2379" s="1"/>
      <c r="AA2379" s="11" cm="1">
        <f t="array" ref="AA2379">IF(ISBLANK(Y2379), 0, VINCentyInvDistance(F2379,G2379,Y2379,Z2379))</f>
        <v>0</v>
      </c>
      <c r="AB2379" s="1">
        <v>0</v>
      </c>
      <c r="AC2379" s="1">
        <v>0</v>
      </c>
      <c r="AD2379" s="1">
        <v>0</v>
      </c>
      <c r="AE2379" s="1">
        <v>0</v>
      </c>
      <c r="AF2379" s="1">
        <v>1</v>
      </c>
      <c r="AG2379" s="1" t="str">
        <f>TRIM(MID(SUBSTITUTE($H2379,",",REPT(" ",200)),(LEN($H2379)-LEN(SUBSTITUTE($H2379,",",""))-4)*200+1,200))</f>
        <v>Malay</v>
      </c>
      <c r="AH2379" s="1" t="str">
        <f>TRIM(MID(SUBSTITUTE($H2379,",",REPT(" ",200)),(LEN($H2379)-LEN(SUBSTITUTE($H2379,",",""))-3)*200+1,200))</f>
        <v>Aklan</v>
      </c>
      <c r="AI2379" s="1" t="str">
        <f>TRIM(MID(SUBSTITUTE($H2379,",",REPT(" ",200)),(LEN($H2379)-LEN(SUBSTITUTE($H2379,",",""))-2)*200+1,200))</f>
        <v>Western Visayas</v>
      </c>
      <c r="AJ2379" s="1" t="str">
        <f>TRIM(MID(SUBSTITUTE($H2379,",",REPT(" ",200)),(LEN($H2379)-LEN(SUBSTITUTE($H2379,",",""))-0)*200+1,200))</f>
        <v>Philippines</v>
      </c>
      <c r="AL2379" s="2">
        <v>0</v>
      </c>
      <c r="AM2379" s="1"/>
    </row>
    <row r="2380" spans="1:39" ht="12.75" customHeight="1">
      <c r="A2380" s="1"/>
      <c r="B2380" s="1" t="s">
        <v>11383</v>
      </c>
      <c r="C2380" s="1" t="s">
        <v>11384</v>
      </c>
      <c r="D2380" s="3" t="str">
        <f ca="1">IFERROR(__xludf.DUMMYFUNCTION("PROPER(REGEXEXTRACT(B2987, ""(?:https?:\/\/)?(?:www\.)?([a-zA-Z0-9-]+)\.""))"),"Skyscanner")</f>
        <v>Skyscanner</v>
      </c>
      <c r="E2380" s="1" t="s">
        <v>11385</v>
      </c>
      <c r="F2380" s="1">
        <v>16.412817</v>
      </c>
      <c r="G2380" s="1">
        <v>120.605805</v>
      </c>
      <c r="H2380" s="1" t="s">
        <v>11386</v>
      </c>
      <c r="I2380" s="1" t="s">
        <v>2622</v>
      </c>
      <c r="J2380" s="1">
        <f>IF(K2380="URBAN",1,IF(K2380="SUBURBAN",2,IF(K2380="RURAL",3,"")))</f>
        <v>2</v>
      </c>
      <c r="K2380" s="1" t="s">
        <v>84</v>
      </c>
      <c r="L2380" s="18">
        <v>46082</v>
      </c>
      <c r="M2380" s="49">
        <v>0.625</v>
      </c>
      <c r="N2380" s="18">
        <v>46083</v>
      </c>
      <c r="O2380" s="56">
        <v>0.5</v>
      </c>
      <c r="P2380" s="31" t="str">
        <f>TEXT($L2380, "dddd")</f>
        <v>Sunday</v>
      </c>
      <c r="Q2380" s="39" t="s">
        <v>79</v>
      </c>
      <c r="R2380" s="39">
        <v>1737</v>
      </c>
      <c r="S2380" s="1" t="str">
        <f>IF(OR(MONTH(L2380)=12, MONTH(L2380)&lt;=5), "Dry Season", "Wet Season")</f>
        <v>Dry Season</v>
      </c>
      <c r="T2380" s="1">
        <v>1</v>
      </c>
      <c r="U2380" s="1">
        <v>1</v>
      </c>
      <c r="V2380" s="1">
        <v>0</v>
      </c>
      <c r="W2380" s="2">
        <f>IF(ISNUMBER(SEARCH("N/A", X2380)), 0, 1)</f>
        <v>1</v>
      </c>
      <c r="X2380" s="1" t="s">
        <v>832</v>
      </c>
      <c r="Y2380" s="1">
        <v>16.408881399999999</v>
      </c>
      <c r="Z2380" s="1">
        <v>120.5991997</v>
      </c>
      <c r="AA2380" s="11" cm="1">
        <f t="array" ref="AA2380">IF(ISBLANK(Y2380), 0, VINCentyInvDistance(F2380,G2380,Y2380,Z2380))</f>
        <v>829.13013905760488</v>
      </c>
      <c r="AB2380" s="1">
        <v>0</v>
      </c>
      <c r="AC2380" s="1">
        <v>8.1999999999999993</v>
      </c>
      <c r="AD2380" s="1">
        <v>0</v>
      </c>
      <c r="AE2380" s="1">
        <v>32</v>
      </c>
      <c r="AF2380" s="1">
        <v>1</v>
      </c>
      <c r="AG2380" s="1" t="s">
        <v>731</v>
      </c>
      <c r="AH2380" s="1" t="s">
        <v>731</v>
      </c>
      <c r="AI2380" s="1"/>
      <c r="AJ2380" s="1" t="s">
        <v>55</v>
      </c>
      <c r="AL2380" s="1">
        <v>2</v>
      </c>
      <c r="AM2380" s="1" t="s">
        <v>11387</v>
      </c>
    </row>
    <row r="2381" spans="1:39" ht="12.75" customHeight="1">
      <c r="A2381" s="1"/>
      <c r="B2381" s="1" t="s">
        <v>11406</v>
      </c>
      <c r="C2381" s="1" t="s">
        <v>11407</v>
      </c>
      <c r="D2381" s="3" t="str">
        <f ca="1">IFERROR(__xludf.DUMMYFUNCTION("PROPER(REGEXEXTRACT(B2992, ""(?:https?:\/\/)?(?:www\.)?([a-zA-Z0-9-]+)\.""))"),"Google")</f>
        <v>Google</v>
      </c>
      <c r="E2381" s="1" t="s">
        <v>11408</v>
      </c>
      <c r="F2381" s="1">
        <v>10.221730000000001</v>
      </c>
      <c r="G2381" s="1">
        <v>124.98108999999999</v>
      </c>
      <c r="H2381" s="1" t="s">
        <v>11409</v>
      </c>
      <c r="I2381" s="1" t="s">
        <v>5875</v>
      </c>
      <c r="J2381" s="1">
        <f>IF(K2381="URBAN",1,IF(K2381="SUBURBAN",2,IF(K2381="RURAL",3,"")))</f>
        <v>2</v>
      </c>
      <c r="K2381" s="1" t="s">
        <v>84</v>
      </c>
      <c r="L2381" s="18">
        <v>46082</v>
      </c>
      <c r="M2381" s="49">
        <v>0.625</v>
      </c>
      <c r="N2381" s="18">
        <v>46083</v>
      </c>
      <c r="O2381" s="56">
        <v>0.5</v>
      </c>
      <c r="P2381" s="31" t="str">
        <f>TEXT($L2381, "dddd")</f>
        <v>Sunday</v>
      </c>
      <c r="Q2381" s="39" t="s">
        <v>111</v>
      </c>
      <c r="R2381" s="39">
        <v>1310</v>
      </c>
      <c r="S2381" s="1" t="str">
        <f>IF(OR(MONTH(L2381)=12, MONTH(L2381)&lt;=5), "Dry Season", "Wet Season")</f>
        <v>Dry Season</v>
      </c>
      <c r="T2381" s="1">
        <v>1</v>
      </c>
      <c r="U2381" s="1">
        <v>1</v>
      </c>
      <c r="V2381" s="1">
        <v>0</v>
      </c>
      <c r="W2381" s="2">
        <f>IF(ISNUMBER(SEARCH("N/A", X2381)), 0, 1)</f>
        <v>0</v>
      </c>
      <c r="X2381" s="1" t="s">
        <v>44</v>
      </c>
      <c r="Y2381" s="1"/>
      <c r="Z2381" s="1"/>
      <c r="AA2381" s="11" cm="1">
        <f t="array" ref="AA2381">IF(ISBLANK(Y2381), 0, VINCentyInvDistance(F2381,G2381,Y2381,Z2381))</f>
        <v>0</v>
      </c>
      <c r="AB2381" s="1">
        <v>0</v>
      </c>
      <c r="AC2381" s="1">
        <v>0</v>
      </c>
      <c r="AD2381" s="1">
        <v>0</v>
      </c>
      <c r="AE2381" s="1">
        <v>121</v>
      </c>
      <c r="AF2381" s="1">
        <v>1</v>
      </c>
      <c r="AG2381" s="1" t="s">
        <v>11410</v>
      </c>
      <c r="AH2381" s="1" t="s">
        <v>10838</v>
      </c>
      <c r="AI2381" s="1" t="str">
        <f>TRIM(MID(SUBSTITUTE($H2381,",",REPT(" ",200)),(LEN($H2381)-LEN(SUBSTITUTE($H2381,",",""))-2)*200+1,200))</f>
        <v>Eastern Visayas</v>
      </c>
      <c r="AJ2381" s="1" t="s">
        <v>55</v>
      </c>
      <c r="AL2381" s="2">
        <v>0</v>
      </c>
      <c r="AM2381" s="1" t="s">
        <v>11411</v>
      </c>
    </row>
    <row r="2382" spans="1:39" ht="12.75" customHeight="1">
      <c r="A2382" s="1"/>
      <c r="B2382" s="1" t="s">
        <v>11412</v>
      </c>
      <c r="C2382" s="1" t="s">
        <v>11413</v>
      </c>
      <c r="D2382" s="3" t="str">
        <f ca="1">IFERROR(__xludf.DUMMYFUNCTION("PROPER(REGEXEXTRACT(B2993, ""(?:https?:\/\/)?(?:www\.)?([a-zA-Z0-9-]+)\.""))"),"Booking")</f>
        <v>Booking</v>
      </c>
      <c r="E2382" s="1" t="s">
        <v>11414</v>
      </c>
      <c r="F2382" s="1">
        <v>14.7171</v>
      </c>
      <c r="G2382" s="1">
        <v>121.0621</v>
      </c>
      <c r="H2382" s="1" t="s">
        <v>11415</v>
      </c>
      <c r="I2382" s="1" t="s">
        <v>41</v>
      </c>
      <c r="J2382" s="1">
        <f>IF(K2382="URBAN",1,IF(K2382="SUBURBAN",2,IF(K2382="RURAL",3,"")))</f>
        <v>2</v>
      </c>
      <c r="K2382" s="1" t="s">
        <v>84</v>
      </c>
      <c r="L2382" s="18">
        <v>46082</v>
      </c>
      <c r="M2382" s="49">
        <v>0.625</v>
      </c>
      <c r="N2382" s="18">
        <v>46083</v>
      </c>
      <c r="O2382" s="56">
        <v>0.5</v>
      </c>
      <c r="P2382" s="31" t="str">
        <f>TEXT($L2382, "dddd")</f>
        <v>Sunday</v>
      </c>
      <c r="Q2382" s="39" t="s">
        <v>79</v>
      </c>
      <c r="R2382" s="39">
        <v>2250</v>
      </c>
      <c r="S2382" s="1" t="str">
        <f>IF(OR(MONTH(L2382)=12, MONTH(L2382)&lt;=5), "Dry Season", "Wet Season")</f>
        <v>Dry Season</v>
      </c>
      <c r="T2382" s="1">
        <v>1</v>
      </c>
      <c r="U2382" s="1">
        <v>0</v>
      </c>
      <c r="V2382" s="1">
        <v>0</v>
      </c>
      <c r="W2382" s="2">
        <f>IF(ISNUMBER(SEARCH("N/A", X2382)), 0, 1)</f>
        <v>0</v>
      </c>
      <c r="X2382" s="1" t="s">
        <v>44</v>
      </c>
      <c r="Y2382" s="1"/>
      <c r="Z2382" s="1"/>
      <c r="AA2382" s="11" cm="1">
        <f t="array" ref="AA2382">IF(ISBLANK(Y2382), 0, VINCentyInvDistance(F2382,G2382,Y2382,Z2382))</f>
        <v>0</v>
      </c>
      <c r="AB2382" s="1">
        <v>0</v>
      </c>
      <c r="AC2382" s="1">
        <v>0</v>
      </c>
      <c r="AD2382" s="1">
        <v>0</v>
      </c>
      <c r="AE2382" s="1">
        <v>66</v>
      </c>
      <c r="AF2382" s="1">
        <v>1</v>
      </c>
      <c r="AG2382" s="1" t="str">
        <f>TRIM(MID(SUBSTITUTE($H2382,",",REPT(" ",200)),(LEN($H2382)-LEN(SUBSTITUTE($H2382,",",""))-4)*200+1,200))</f>
        <v>Quezon City</v>
      </c>
      <c r="AH2382" s="1" t="str">
        <f>TRIM(MID(SUBSTITUTE($H2382,",",REPT(" ",200)),(LEN($H2382)-LEN(SUBSTITUTE($H2382,",",""))-3)*200+1,200))</f>
        <v>Eastern Manila District</v>
      </c>
      <c r="AI2382" s="1" t="str">
        <f>TRIM(MID(SUBSTITUTE($H2382,",",REPT(" ",200)),(LEN($H2382)-LEN(SUBSTITUTE($H2382,",",""))-2)*200+1,200))</f>
        <v>Metro Manila</v>
      </c>
      <c r="AJ2382" s="1" t="str">
        <f>TRIM(MID(SUBSTITUTE($H2382,",",REPT(" ",200)),(LEN($H2382)-LEN(SUBSTITUTE($H2382,",",""))-0)*200+1,200))</f>
        <v>Philippines</v>
      </c>
      <c r="AL2382" s="2">
        <v>0</v>
      </c>
      <c r="AM2382" s="1"/>
    </row>
    <row r="2383" spans="1:39" ht="12.75" customHeight="1">
      <c r="A2383" s="1"/>
      <c r="B2383" s="1" t="s">
        <v>11420</v>
      </c>
      <c r="C2383" s="1" t="s">
        <v>11421</v>
      </c>
      <c r="D2383" s="3" t="str">
        <f ca="1">IFERROR(__xludf.DUMMYFUNCTION("PROPER(REGEXEXTRACT(B2995, ""(?:https?:\/\/)?(?:www\.)?([a-zA-Z0-9-]+)\.""))"),"Google")</f>
        <v>Google</v>
      </c>
      <c r="E2383" s="1" t="s">
        <v>11422</v>
      </c>
      <c r="F2383" s="1">
        <v>10.813510000000001</v>
      </c>
      <c r="G2383" s="1">
        <v>122.72523</v>
      </c>
      <c r="H2383" s="1" t="s">
        <v>11423</v>
      </c>
      <c r="I2383" s="1" t="s">
        <v>2395</v>
      </c>
      <c r="J2383" s="1">
        <f>IF(K2383="URBAN",1,IF(K2383="SUBURBAN",2,IF(K2383="RURAL",3,"")))</f>
        <v>2</v>
      </c>
      <c r="K2383" s="1" t="s">
        <v>84</v>
      </c>
      <c r="L2383" s="18">
        <v>46082</v>
      </c>
      <c r="M2383" s="49">
        <v>0.625</v>
      </c>
      <c r="N2383" s="18">
        <v>46083</v>
      </c>
      <c r="O2383" s="56">
        <v>0.5</v>
      </c>
      <c r="P2383" s="31" t="str">
        <f>TEXT($L2383, "dddd")</f>
        <v>Sunday</v>
      </c>
      <c r="Q2383" s="39" t="s">
        <v>11424</v>
      </c>
      <c r="R2383" s="39">
        <v>365</v>
      </c>
      <c r="S2383" s="1" t="str">
        <f>IF(OR(MONTH(L2383)=12, MONTH(L2383)&lt;=5), "Dry Season", "Wet Season")</f>
        <v>Dry Season</v>
      </c>
      <c r="T2383" s="1">
        <v>1</v>
      </c>
      <c r="U2383" s="1">
        <v>1</v>
      </c>
      <c r="V2383" s="1">
        <v>0</v>
      </c>
      <c r="W2383" s="2">
        <f>IF(ISNUMBER(SEARCH("N/A", X2383)), 0, 1)</f>
        <v>0</v>
      </c>
      <c r="X2383" s="1" t="s">
        <v>44</v>
      </c>
      <c r="Y2383" s="1"/>
      <c r="Z2383" s="1"/>
      <c r="AA2383" s="11" cm="1">
        <f t="array" ref="AA2383">IF(ISBLANK(Y2383), 0, VINCentyInvDistance(F2383,G2383,Y2383,Z2383))</f>
        <v>0</v>
      </c>
      <c r="AB2383" s="1">
        <v>0</v>
      </c>
      <c r="AC2383" s="1">
        <v>0</v>
      </c>
      <c r="AD2383" s="1">
        <v>0</v>
      </c>
      <c r="AE2383" s="1">
        <v>2</v>
      </c>
      <c r="AF2383" s="1">
        <v>1</v>
      </c>
      <c r="AG2383" s="1" t="str">
        <f>TRIM(MID(SUBSTITUTE($H2383,",",REPT(" ",200)),(LEN($H2383)-LEN(SUBSTITUTE($H2383,",",""))-4)*200+1,200))</f>
        <v>Dumangas</v>
      </c>
      <c r="AH2383" s="1" t="str">
        <f>TRIM(MID(SUBSTITUTE($H2383,",",REPT(" ",200)),(LEN($H2383)-LEN(SUBSTITUTE($H2383,",",""))-3)*200+1,200))</f>
        <v>Iloilo</v>
      </c>
      <c r="AI2383" s="1" t="str">
        <f>TRIM(MID(SUBSTITUTE($H2383,",",REPT(" ",200)),(LEN($H2383)-LEN(SUBSTITUTE($H2383,",",""))-2)*200+1,200))</f>
        <v>Western Visayas</v>
      </c>
      <c r="AJ2383" s="1" t="str">
        <f>TRIM(MID(SUBSTITUTE($H2383,",",REPT(" ",200)),(LEN($H2383)-LEN(SUBSTITUTE($H2383,",",""))-0)*200+1,200))</f>
        <v>Philippines</v>
      </c>
      <c r="AL2383" s="2">
        <v>0</v>
      </c>
      <c r="AM2383" s="1"/>
    </row>
    <row r="2384" spans="1:39" ht="12.75" customHeight="1">
      <c r="A2384" s="1"/>
      <c r="B2384" s="1" t="s">
        <v>11430</v>
      </c>
      <c r="C2384" s="1" t="s">
        <v>11431</v>
      </c>
      <c r="D2384" s="3" t="str">
        <f ca="1">IFERROR(__xludf.DUMMYFUNCTION("PROPER(REGEXEXTRACT(B2997, ""(?:https?:\/\/)?(?:www\.)?([a-zA-Z0-9-]+)\.""))"),"Google")</f>
        <v>Google</v>
      </c>
      <c r="E2384" s="1" t="s">
        <v>11432</v>
      </c>
      <c r="F2384" s="1">
        <v>14.56232</v>
      </c>
      <c r="G2384" s="1">
        <v>121.02934</v>
      </c>
      <c r="H2384" s="1" t="s">
        <v>11433</v>
      </c>
      <c r="I2384" s="1" t="s">
        <v>1300</v>
      </c>
      <c r="J2384" s="1">
        <f>IF(K2384="URBAN",1,IF(K2384="SUBURBAN",2,IF(K2384="RURAL",3,"")))</f>
        <v>2</v>
      </c>
      <c r="K2384" s="1" t="s">
        <v>84</v>
      </c>
      <c r="L2384" s="18">
        <v>46082</v>
      </c>
      <c r="M2384" s="49">
        <v>0.625</v>
      </c>
      <c r="N2384" s="18">
        <v>46083</v>
      </c>
      <c r="O2384" s="56">
        <v>0.5</v>
      </c>
      <c r="P2384" s="31" t="str">
        <f>TEXT($L2384, "dddd")</f>
        <v>Sunday</v>
      </c>
      <c r="Q2384" s="39" t="s">
        <v>323</v>
      </c>
      <c r="R2384" s="39">
        <v>1122</v>
      </c>
      <c r="S2384" s="1" t="str">
        <f>IF(OR(MONTH(L2384)=12, MONTH(L2384)&lt;=5), "Dry Season", "Wet Season")</f>
        <v>Dry Season</v>
      </c>
      <c r="T2384" s="1">
        <v>1</v>
      </c>
      <c r="U2384" s="1">
        <v>0</v>
      </c>
      <c r="V2384" s="1">
        <v>0</v>
      </c>
      <c r="W2384" s="2">
        <f>IF(ISNUMBER(SEARCH("N/A", X2384)), 0, 1)</f>
        <v>0</v>
      </c>
      <c r="X2384" s="1" t="s">
        <v>44</v>
      </c>
      <c r="Y2384" s="1"/>
      <c r="Z2384" s="1"/>
      <c r="AA2384" s="11" cm="1">
        <f t="array" ref="AA2384">IF(ISBLANK(Y2384), 0, VINCentyInvDistance(F2384,G2384,Y2384,Z2384))</f>
        <v>0</v>
      </c>
      <c r="AB2384" s="1">
        <v>0</v>
      </c>
      <c r="AC2384" s="1">
        <v>0</v>
      </c>
      <c r="AD2384" s="1">
        <v>0</v>
      </c>
      <c r="AE2384" s="1">
        <v>0</v>
      </c>
      <c r="AF2384" s="1">
        <v>1</v>
      </c>
      <c r="AG2384" s="1" t="str">
        <f>TRIM(MID(SUBSTITUTE($H2384,",",REPT(" ",200)),(LEN($H2384)-LEN(SUBSTITUTE($H2384,",",""))-4)*200+1,200))</f>
        <v>Makati</v>
      </c>
      <c r="AH2384" s="1" t="str">
        <f>TRIM(MID(SUBSTITUTE($H2384,",",REPT(" ",200)),(LEN($H2384)-LEN(SUBSTITUTE($H2384,",",""))-3)*200+1,200))</f>
        <v>Southern Manila District</v>
      </c>
      <c r="AI2384" s="1" t="str">
        <f>TRIM(MID(SUBSTITUTE($H2384,",",REPT(" ",200)),(LEN($H2384)-LEN(SUBSTITUTE($H2384,",",""))-2)*200+1,200))</f>
        <v>Metro Manila</v>
      </c>
      <c r="AJ2384" s="1" t="str">
        <f>TRIM(MID(SUBSTITUTE($H2384,",",REPT(" ",200)),(LEN($H2384)-LEN(SUBSTITUTE($H2384,",",""))-0)*200+1,200))</f>
        <v>Philippines</v>
      </c>
      <c r="AL2384" s="2">
        <v>0</v>
      </c>
      <c r="AM2384" s="1"/>
    </row>
    <row r="2385" spans="1:39" ht="12.75" customHeight="1">
      <c r="A2385" s="1"/>
      <c r="B2385" s="1" t="s">
        <v>11448</v>
      </c>
      <c r="C2385" s="1" t="s">
        <v>11449</v>
      </c>
      <c r="D2385" s="3" t="str">
        <f ca="1">IFERROR(__xludf.DUMMYFUNCTION("PROPER(REGEXEXTRACT(B3001, ""(?:https?:\/\/)?(?:www\.)?([a-zA-Z0-9-]+)\.""))"),"Skyscanner")</f>
        <v>Skyscanner</v>
      </c>
      <c r="E2385" s="1" t="s">
        <v>11450</v>
      </c>
      <c r="F2385" s="1">
        <v>17.0867</v>
      </c>
      <c r="G2385" s="1">
        <v>120.90179999999999</v>
      </c>
      <c r="H2385" s="1" t="s">
        <v>11451</v>
      </c>
      <c r="I2385" s="1" t="s">
        <v>1300</v>
      </c>
      <c r="J2385" s="1">
        <f>IF(K2385="URBAN",1,IF(K2385="SUBURBAN",2,IF(K2385="RURAL",3,"")))</f>
        <v>2</v>
      </c>
      <c r="K2385" s="1" t="s">
        <v>84</v>
      </c>
      <c r="L2385" s="18">
        <v>46082</v>
      </c>
      <c r="M2385" s="49">
        <v>0.58333333333333337</v>
      </c>
      <c r="N2385" s="18">
        <v>46083</v>
      </c>
      <c r="O2385" s="56">
        <v>0.5</v>
      </c>
      <c r="P2385" s="31" t="str">
        <f>TEXT($L2385, "dddd")</f>
        <v>Sunday</v>
      </c>
      <c r="Q2385" s="39" t="s">
        <v>117</v>
      </c>
      <c r="R2385" s="39">
        <v>2250</v>
      </c>
      <c r="S2385" s="1" t="str">
        <f>IF(OR(MONTH(L2385)=12, MONTH(L2385)&lt;=5), "Dry Season", "Wet Season")</f>
        <v>Dry Season</v>
      </c>
      <c r="T2385" s="1">
        <v>1</v>
      </c>
      <c r="U2385" s="1">
        <v>0</v>
      </c>
      <c r="V2385" s="1">
        <v>0</v>
      </c>
      <c r="W2385" s="2">
        <f>IF(ISNUMBER(SEARCH("N/A", X2385)), 0, 1)</f>
        <v>0</v>
      </c>
      <c r="X2385" s="1" t="s">
        <v>44</v>
      </c>
      <c r="Y2385" s="1"/>
      <c r="Z2385" s="1"/>
      <c r="AA2385" s="11" cm="1">
        <f t="array" ref="AA2385">IF(ISBLANK(Y2385), 0, VINCentyInvDistance(F2385,G2385,Y2385,Z2385))</f>
        <v>0</v>
      </c>
      <c r="AB2385" s="1">
        <v>0</v>
      </c>
      <c r="AC2385" s="1">
        <v>0</v>
      </c>
      <c r="AD2385" s="1">
        <v>0</v>
      </c>
      <c r="AE2385" s="1">
        <v>254</v>
      </c>
      <c r="AF2385" s="1">
        <v>1</v>
      </c>
      <c r="AG2385" s="1" t="s">
        <v>1729</v>
      </c>
      <c r="AH2385" s="1" t="s">
        <v>1730</v>
      </c>
      <c r="AI2385" s="1" t="str">
        <f>TRIM(MID(SUBSTITUTE($H2385,",",REPT(" ",200)),(LEN($H2385)-LEN(SUBSTITUTE($H2385,",",""))-2)*200+1,200))</f>
        <v>Cordillera Administrative Region</v>
      </c>
      <c r="AJ2385" s="1" t="s">
        <v>55</v>
      </c>
      <c r="AK2385" t="s">
        <v>17412</v>
      </c>
      <c r="AL2385" s="2">
        <v>0</v>
      </c>
      <c r="AM2385" s="1"/>
    </row>
    <row r="2386" spans="1:39" ht="12.75" customHeight="1">
      <c r="A2386" s="1"/>
      <c r="B2386" s="1" t="s">
        <v>11476</v>
      </c>
      <c r="C2386" s="1" t="s">
        <v>11477</v>
      </c>
      <c r="D2386" s="3" t="str">
        <f ca="1">IFERROR(__xludf.DUMMYFUNCTION("PROPER(REGEXEXTRACT(B3007, ""(?:https?:\/\/)?(?:www\.)?([a-zA-Z0-9-]+)\.""))"),"Google")</f>
        <v>Google</v>
      </c>
      <c r="E2386" s="1" t="s">
        <v>11478</v>
      </c>
      <c r="F2386" s="1">
        <v>14.11354</v>
      </c>
      <c r="G2386" s="1">
        <v>120.95835</v>
      </c>
      <c r="H2386" s="1" t="s">
        <v>11479</v>
      </c>
      <c r="I2386" s="1" t="s">
        <v>1300</v>
      </c>
      <c r="J2386" s="1">
        <f>IF(K2386="URBAN",1,IF(K2386="SUBURBAN",2,IF(K2386="RURAL",3,"")))</f>
        <v>2</v>
      </c>
      <c r="K2386" s="1" t="s">
        <v>84</v>
      </c>
      <c r="L2386" s="18">
        <v>46082</v>
      </c>
      <c r="M2386" s="49">
        <v>0.625</v>
      </c>
      <c r="N2386" s="18">
        <v>46083</v>
      </c>
      <c r="O2386" s="56">
        <v>0.5</v>
      </c>
      <c r="P2386" s="31" t="str">
        <f>TEXT($L2386, "dddd")</f>
        <v>Sunday</v>
      </c>
      <c r="Q2386" s="39" t="s">
        <v>11480</v>
      </c>
      <c r="R2386" s="39">
        <v>2879.17</v>
      </c>
      <c r="S2386" s="1" t="str">
        <f>IF(OR(MONTH(L2386)=12, MONTH(L2386)&lt;=5), "Dry Season", "Wet Season")</f>
        <v>Dry Season</v>
      </c>
      <c r="T2386" s="1">
        <v>1</v>
      </c>
      <c r="U2386" s="1">
        <v>0</v>
      </c>
      <c r="V2386" s="1">
        <v>1</v>
      </c>
      <c r="W2386" s="2">
        <f>IF(ISNUMBER(SEARCH("N/A", X2386)), 0, 1)</f>
        <v>0</v>
      </c>
      <c r="X2386" s="1" t="s">
        <v>44</v>
      </c>
      <c r="Y2386" s="1"/>
      <c r="Z2386" s="1"/>
      <c r="AA2386" s="11" cm="1">
        <f t="array" ref="AA2386">IF(ISBLANK(Y2386), 0, VINCentyInvDistance(F2386,G2386,Y2386,Z2386))</f>
        <v>0</v>
      </c>
      <c r="AB2386" s="1">
        <v>0</v>
      </c>
      <c r="AC2386" s="1">
        <v>0</v>
      </c>
      <c r="AD2386" s="1">
        <v>0</v>
      </c>
      <c r="AE2386" s="1">
        <v>41</v>
      </c>
      <c r="AF2386" s="1">
        <v>1</v>
      </c>
      <c r="AG2386" s="1" t="s">
        <v>1729</v>
      </c>
      <c r="AH2386" s="1" t="s">
        <v>1730</v>
      </c>
      <c r="AI2386" s="1" t="str">
        <f>TRIM(MID(SUBSTITUTE($H2386,",",REPT(" ",200)),(LEN($H2386)-LEN(SUBSTITUTE($H2386,",",""))-2)*200+1,200))</f>
        <v>Calabarzon</v>
      </c>
      <c r="AJ2386" s="1" t="s">
        <v>55</v>
      </c>
      <c r="AL2386" s="2">
        <v>0</v>
      </c>
      <c r="AM2386" s="1" t="s">
        <v>11481</v>
      </c>
    </row>
    <row r="2387" spans="1:39" ht="12.75" customHeight="1">
      <c r="A2387" s="1"/>
      <c r="B2387" s="1" t="s">
        <v>11487</v>
      </c>
      <c r="C2387" s="1" t="s">
        <v>11488</v>
      </c>
      <c r="D2387" s="3" t="str">
        <f ca="1">IFERROR(__xludf.DUMMYFUNCTION("PROPER(REGEXEXTRACT(B3009, ""(?:https?:\/\/)?(?:www\.)?([a-zA-Z0-9-]+)\.""))"),"Google")</f>
        <v>Google</v>
      </c>
      <c r="E2387" s="1" t="s">
        <v>11489</v>
      </c>
      <c r="F2387" s="1">
        <v>10.674910000000001</v>
      </c>
      <c r="G2387" s="1">
        <v>122.95377999999999</v>
      </c>
      <c r="H2387" s="1" t="s">
        <v>11490</v>
      </c>
      <c r="I2387" s="1" t="s">
        <v>3119</v>
      </c>
      <c r="J2387" s="1">
        <f>IF(K2387="URBAN",1,IF(K2387="SUBURBAN",2,IF(K2387="RURAL",3,"")))</f>
        <v>2</v>
      </c>
      <c r="K2387" s="1" t="s">
        <v>84</v>
      </c>
      <c r="L2387" s="18">
        <v>46082</v>
      </c>
      <c r="M2387" s="49">
        <v>0.625</v>
      </c>
      <c r="N2387" s="18">
        <v>46083</v>
      </c>
      <c r="O2387" s="56">
        <v>0.5</v>
      </c>
      <c r="P2387" s="31" t="str">
        <f>TEXT($L2387, "dddd")</f>
        <v>Sunday</v>
      </c>
      <c r="Q2387" s="39" t="s">
        <v>79</v>
      </c>
      <c r="R2387" s="39">
        <v>1340</v>
      </c>
      <c r="S2387" s="1" t="str">
        <f>IF(OR(MONTH(L2387)=12, MONTH(L2387)&lt;=5), "Dry Season", "Wet Season")</f>
        <v>Dry Season</v>
      </c>
      <c r="T2387" s="1">
        <v>1</v>
      </c>
      <c r="U2387" s="1">
        <v>0</v>
      </c>
      <c r="V2387" s="1">
        <v>0</v>
      </c>
      <c r="W2387" s="2">
        <f>IF(ISNUMBER(SEARCH("N/A", X2387)), 0, 1)</f>
        <v>0</v>
      </c>
      <c r="X2387" s="1" t="s">
        <v>44</v>
      </c>
      <c r="Y2387" s="1"/>
      <c r="Z2387" s="1"/>
      <c r="AA2387" s="11" cm="1">
        <f t="array" ref="AA2387">IF(ISBLANK(Y2387), 0, VINCentyInvDistance(F2387,G2387,Y2387,Z2387))</f>
        <v>0</v>
      </c>
      <c r="AB2387" s="1">
        <v>0</v>
      </c>
      <c r="AC2387" s="1">
        <v>0</v>
      </c>
      <c r="AD2387" s="1">
        <v>0</v>
      </c>
      <c r="AE2387" s="1">
        <v>98</v>
      </c>
      <c r="AF2387" s="1">
        <v>1</v>
      </c>
      <c r="AG2387" s="1" t="str">
        <f>TRIM(MID(SUBSTITUTE($H2387,",",REPT(" ",200)),(LEN($H2387)-LEN(SUBSTITUTE($H2387,",",""))-4)*200+1,200))</f>
        <v>Bacolod-1</v>
      </c>
      <c r="AH2387" s="1" t="str">
        <f>TRIM(MID(SUBSTITUTE($H2387,",",REPT(" ",200)),(LEN($H2387)-LEN(SUBSTITUTE($H2387,",",""))-3)*200+1,200))</f>
        <v>Bacolod</v>
      </c>
      <c r="AI2387" s="1" t="str">
        <f>TRIM(MID(SUBSTITUTE($H2387,",",REPT(" ",200)),(LEN($H2387)-LEN(SUBSTITUTE($H2387,",",""))-2)*200+1,200))</f>
        <v>Negros Island Region</v>
      </c>
      <c r="AJ2387" s="1" t="str">
        <f>TRIM(MID(SUBSTITUTE($H2387,",",REPT(" ",200)),(LEN($H2387)-LEN(SUBSTITUTE($H2387,",",""))-0)*200+1,200))</f>
        <v>Philippines</v>
      </c>
      <c r="AL2387" s="2">
        <v>0</v>
      </c>
      <c r="AM2387" s="1"/>
    </row>
    <row r="2388" spans="1:39" ht="12.75" customHeight="1">
      <c r="A2388" s="1"/>
      <c r="B2388" s="1" t="s">
        <v>11491</v>
      </c>
      <c r="C2388" s="1" t="s">
        <v>11492</v>
      </c>
      <c r="D2388" s="3" t="str">
        <f ca="1">IFERROR(__xludf.DUMMYFUNCTION("PROPER(REGEXEXTRACT(B3010, ""(?:https?:\/\/)?(?:www\.)?([a-zA-Z0-9-]+)\.""))"),"Google")</f>
        <v>Google</v>
      </c>
      <c r="E2388" s="1" t="s">
        <v>11493</v>
      </c>
      <c r="F2388" s="1">
        <v>9.24573</v>
      </c>
      <c r="G2388" s="1">
        <v>124.66455000000001</v>
      </c>
      <c r="H2388" s="1" t="s">
        <v>11494</v>
      </c>
      <c r="I2388" s="1" t="s">
        <v>1211</v>
      </c>
      <c r="J2388" s="1">
        <f>IF(K2388="URBAN",1,IF(K2388="SUBURBAN",2,IF(K2388="RURAL",3,"")))</f>
        <v>2</v>
      </c>
      <c r="K2388" s="1" t="s">
        <v>84</v>
      </c>
      <c r="L2388" s="18">
        <v>46082</v>
      </c>
      <c r="M2388" s="49">
        <v>0.625</v>
      </c>
      <c r="N2388" s="18">
        <v>46083</v>
      </c>
      <c r="O2388" s="56">
        <v>0.5</v>
      </c>
      <c r="P2388" s="31" t="str">
        <f>TEXT($L2388, "dddd")</f>
        <v>Sunday</v>
      </c>
      <c r="Q2388" s="39" t="s">
        <v>207</v>
      </c>
      <c r="R2388" s="39">
        <v>3769</v>
      </c>
      <c r="S2388" s="1" t="str">
        <f>IF(OR(MONTH(L2388)=12, MONTH(L2388)&lt;=5), "Dry Season", "Wet Season")</f>
        <v>Dry Season</v>
      </c>
      <c r="T2388" s="1">
        <v>1</v>
      </c>
      <c r="U2388" s="1">
        <v>0</v>
      </c>
      <c r="V2388" s="1">
        <v>0</v>
      </c>
      <c r="W2388" s="2">
        <f>IF(ISNUMBER(SEARCH("N/A", X2388)), 0, 1)</f>
        <v>1</v>
      </c>
      <c r="X2388" s="1" t="s">
        <v>4941</v>
      </c>
      <c r="Y2388" s="1">
        <v>10.672293099999999</v>
      </c>
      <c r="Z2388" s="1">
        <v>122.944245</v>
      </c>
      <c r="AA2388" s="11" cm="1">
        <f t="array" ref="AA2388">IF(ISBLANK(Y2388), 0, VINCentyInvDistance(F2388,G2388,Y2388,Z2388))</f>
        <v>245924.78011074089</v>
      </c>
      <c r="AB2388" s="1">
        <v>0</v>
      </c>
      <c r="AC2388" s="1">
        <v>0</v>
      </c>
      <c r="AD2388" s="1">
        <v>0</v>
      </c>
      <c r="AE2388" s="1">
        <v>94</v>
      </c>
      <c r="AF2388" s="1">
        <v>1</v>
      </c>
      <c r="AG2388" s="1" t="s">
        <v>4942</v>
      </c>
      <c r="AH2388" s="1" t="s">
        <v>4943</v>
      </c>
      <c r="AI2388" s="1" t="str">
        <f>TRIM(MID(SUBSTITUTE($H2388,",",REPT(" ",200)),(LEN($H2388)-LEN(SUBSTITUTE($H2388,",",""))-2)*200+1,200))</f>
        <v>Northern Mindanao</v>
      </c>
      <c r="AJ2388" s="1" t="s">
        <v>55</v>
      </c>
      <c r="AL2388" s="2">
        <v>0</v>
      </c>
      <c r="AM2388" s="1"/>
    </row>
    <row r="2389" spans="1:39" ht="12.75" customHeight="1">
      <c r="A2389" s="1"/>
      <c r="B2389" s="1" t="s">
        <v>80</v>
      </c>
      <c r="C2389" s="1" t="s">
        <v>11501</v>
      </c>
      <c r="D2389" s="3" t="str">
        <f ca="1">IFERROR(__xludf.DUMMYFUNCTION("PROPER(REGEXEXTRACT(B3012, ""(?:https?:\/\/)?(?:www\.)?([a-zA-Z0-9-]+)\.""))"),"Google")</f>
        <v>Google</v>
      </c>
      <c r="E2389" s="1" t="s">
        <v>11502</v>
      </c>
      <c r="F2389" s="1">
        <v>14.117470000000001</v>
      </c>
      <c r="G2389" s="1">
        <v>120.96413</v>
      </c>
      <c r="H2389" s="1" t="s">
        <v>11503</v>
      </c>
      <c r="I2389" s="1" t="s">
        <v>50</v>
      </c>
      <c r="J2389" s="1">
        <f>IF(K2389="URBAN",1,IF(K2389="SUBURBAN",2,IF(K2389="RURAL",3,"")))</f>
        <v>2</v>
      </c>
      <c r="K2389" s="1" t="s">
        <v>84</v>
      </c>
      <c r="L2389" s="18">
        <v>46082</v>
      </c>
      <c r="M2389" s="49">
        <v>0.625</v>
      </c>
      <c r="N2389" s="18">
        <v>46083</v>
      </c>
      <c r="O2389" s="56">
        <v>0.5</v>
      </c>
      <c r="P2389" s="31" t="str">
        <f>TEXT($L2389, "dddd")</f>
        <v>Sunday</v>
      </c>
      <c r="Q2389" s="39" t="s">
        <v>111</v>
      </c>
      <c r="R2389" s="39">
        <v>2600</v>
      </c>
      <c r="S2389" s="1" t="str">
        <f>IF(OR(MONTH(L2389)=12, MONTH(L2389)&lt;=5), "Dry Season", "Wet Season")</f>
        <v>Dry Season</v>
      </c>
      <c r="T2389" s="1">
        <v>1</v>
      </c>
      <c r="U2389" s="1">
        <v>0</v>
      </c>
      <c r="V2389" s="1">
        <v>0</v>
      </c>
      <c r="W2389" s="2">
        <f>IF(ISNUMBER(SEARCH("N/A", X2389)), 0, 1)</f>
        <v>0</v>
      </c>
      <c r="X2389" s="1" t="s">
        <v>44</v>
      </c>
      <c r="Y2389" s="1"/>
      <c r="Z2389" s="1"/>
      <c r="AA2389" s="11" cm="1">
        <f t="array" ref="AA2389">IF(ISBLANK(Y2389), 0, VINCentyInvDistance(F2389,G2389,Y2389,Z2389))</f>
        <v>0</v>
      </c>
      <c r="AB2389" s="1">
        <v>0</v>
      </c>
      <c r="AC2389" s="1">
        <v>0</v>
      </c>
      <c r="AD2389" s="1">
        <v>0</v>
      </c>
      <c r="AE2389" s="1">
        <v>365</v>
      </c>
      <c r="AF2389" s="1">
        <v>1</v>
      </c>
      <c r="AG2389" s="1" t="str">
        <f>TRIM(MID(SUBSTITUTE($H2389,",",REPT(" ",200)),(LEN($H2389)-LEN(SUBSTITUTE($H2389,",",""))-4)*200+1,200))</f>
        <v>Tagaytay</v>
      </c>
      <c r="AH2389" s="1" t="str">
        <f>TRIM(MID(SUBSTITUTE($H2389,",",REPT(" ",200)),(LEN($H2389)-LEN(SUBSTITUTE($H2389,",",""))-3)*200+1,200))</f>
        <v>Cavite</v>
      </c>
      <c r="AI2389" s="1" t="str">
        <f>TRIM(MID(SUBSTITUTE($H2389,",",REPT(" ",200)),(LEN($H2389)-LEN(SUBSTITUTE($H2389,",",""))-2)*200+1,200))</f>
        <v>Calabarzon</v>
      </c>
      <c r="AJ2389" s="1" t="str">
        <f>TRIM(MID(SUBSTITUTE($H2389,",",REPT(" ",200)),(LEN($H2389)-LEN(SUBSTITUTE($H2389,",",""))-0)*200+1,200))</f>
        <v>Philippines</v>
      </c>
      <c r="AL2389" s="2">
        <v>0</v>
      </c>
      <c r="AM2389" s="1"/>
    </row>
    <row r="2390" spans="1:39" ht="12.75" customHeight="1">
      <c r="A2390" s="1"/>
      <c r="B2390" s="1" t="s">
        <v>11541</v>
      </c>
      <c r="C2390" s="1" t="s">
        <v>11542</v>
      </c>
      <c r="D2390" s="3" t="str">
        <f ca="1">IFERROR(__xludf.DUMMYFUNCTION("PROPER(REGEXEXTRACT(B3023, ""(?:https?:\/\/)?(?:www\.)?([a-zA-Z0-9-]+)\.""))"),"Google")</f>
        <v>Google</v>
      </c>
      <c r="E2390" s="1" t="s">
        <v>11543</v>
      </c>
      <c r="F2390" s="1">
        <v>16.93317</v>
      </c>
      <c r="G2390" s="1">
        <v>120.44592</v>
      </c>
      <c r="H2390" s="1" t="s">
        <v>11544</v>
      </c>
      <c r="I2390" s="1" t="s">
        <v>2395</v>
      </c>
      <c r="J2390" s="1">
        <f>IF(K2390="URBAN",1,IF(K2390="SUBURBAN",2,IF(K2390="RURAL",3,"")))</f>
        <v>2</v>
      </c>
      <c r="K2390" s="1" t="s">
        <v>84</v>
      </c>
      <c r="L2390" s="18">
        <v>46082</v>
      </c>
      <c r="M2390" s="49">
        <v>0.625</v>
      </c>
      <c r="N2390" s="18">
        <v>46083</v>
      </c>
      <c r="O2390" s="56">
        <v>0.5</v>
      </c>
      <c r="P2390" s="31" t="str">
        <f>TEXT($L2390, "dddd")</f>
        <v>Sunday</v>
      </c>
      <c r="Q2390" s="39" t="s">
        <v>207</v>
      </c>
      <c r="R2390" s="39">
        <v>2160</v>
      </c>
      <c r="S2390" s="1" t="str">
        <f>IF(OR(MONTH(L2390)=12, MONTH(L2390)&lt;=5), "Dry Season", "Wet Season")</f>
        <v>Dry Season</v>
      </c>
      <c r="T2390" s="1">
        <v>1</v>
      </c>
      <c r="U2390" s="1">
        <v>0</v>
      </c>
      <c r="V2390" s="1">
        <v>0</v>
      </c>
      <c r="W2390" s="2">
        <f>IF(ISNUMBER(SEARCH("N/A", X2390)), 0, 1)</f>
        <v>1</v>
      </c>
      <c r="X2390" s="1" t="s">
        <v>832</v>
      </c>
      <c r="Y2390" s="1">
        <v>16.408881399999999</v>
      </c>
      <c r="Z2390" s="1">
        <v>120.5991997</v>
      </c>
      <c r="AA2390" s="11" cm="1">
        <f t="array" ref="AA2390">IF(ISBLANK(Y2390), 0, VINCentyInvDistance(F2390,G2390,Y2390,Z2390))</f>
        <v>60280.522231284929</v>
      </c>
      <c r="AB2390" s="1">
        <v>0</v>
      </c>
      <c r="AC2390" s="1">
        <v>0</v>
      </c>
      <c r="AD2390" s="1">
        <v>0</v>
      </c>
      <c r="AE2390" s="1">
        <v>2</v>
      </c>
      <c r="AF2390" s="1">
        <v>1</v>
      </c>
      <c r="AG2390" s="1" t="s">
        <v>833</v>
      </c>
      <c r="AH2390" s="1" t="s">
        <v>834</v>
      </c>
      <c r="AI2390" s="1" t="str">
        <f>TRIM(MID(SUBSTITUTE($H2390,",",REPT(" ",200)),(LEN($H2390)-LEN(SUBSTITUTE($H2390,",",""))-2)*200+1,200))</f>
        <v>Ilocos Region</v>
      </c>
      <c r="AJ2390" s="1" t="s">
        <v>55</v>
      </c>
      <c r="AL2390" s="2">
        <v>0</v>
      </c>
      <c r="AM2390" s="1"/>
    </row>
    <row r="2391" spans="1:39" ht="12.75" customHeight="1">
      <c r="A2391" s="1"/>
      <c r="B2391" s="1" t="s">
        <v>11556</v>
      </c>
      <c r="C2391" s="1" t="s">
        <v>11557</v>
      </c>
      <c r="D2391" s="3" t="str">
        <f ca="1">IFERROR(__xludf.DUMMYFUNCTION("PROPER(REGEXEXTRACT(B3028, ""(?:https?:\/\/)?(?:www\.)?([a-zA-Z0-9-]+)\.""))"),"Skyscanner")</f>
        <v>Skyscanner</v>
      </c>
      <c r="E2391" s="1" t="s">
        <v>11558</v>
      </c>
      <c r="F2391" s="1">
        <v>9.75441</v>
      </c>
      <c r="G2391" s="1">
        <v>123.53037999999999</v>
      </c>
      <c r="H2391" s="1" t="s">
        <v>11559</v>
      </c>
      <c r="I2391" s="1" t="s">
        <v>2622</v>
      </c>
      <c r="J2391" s="1">
        <f>IF(K2391="URBAN",1,IF(K2391="SUBURBAN",2,IF(K2391="RURAL",3,"")))</f>
        <v>2</v>
      </c>
      <c r="K2391" s="1" t="s">
        <v>84</v>
      </c>
      <c r="L2391" s="18">
        <v>46082</v>
      </c>
      <c r="M2391" s="49">
        <v>0.5</v>
      </c>
      <c r="N2391" s="18">
        <v>46083</v>
      </c>
      <c r="O2391" s="56">
        <v>0.45833333333333331</v>
      </c>
      <c r="P2391" s="31" t="str">
        <f>TEXT($L2391, "dddd")</f>
        <v>Sunday</v>
      </c>
      <c r="Q2391" s="39" t="s">
        <v>111</v>
      </c>
      <c r="R2391" s="39">
        <v>1656</v>
      </c>
      <c r="S2391" s="1" t="str">
        <f>IF(OR(MONTH(L2391)=12, MONTH(L2391)&lt;=5), "Dry Season", "Wet Season")</f>
        <v>Dry Season</v>
      </c>
      <c r="T2391" s="1">
        <v>1</v>
      </c>
      <c r="U2391" s="1">
        <v>0</v>
      </c>
      <c r="V2391" s="1">
        <v>0</v>
      </c>
      <c r="W2391" s="2">
        <f>IF(ISNUMBER(SEARCH("N/A", X2391)), 0, 1)</f>
        <v>0</v>
      </c>
      <c r="X2391" s="1" t="s">
        <v>44</v>
      </c>
      <c r="Y2391" s="1"/>
      <c r="Z2391" s="1"/>
      <c r="AA2391" s="11" cm="1">
        <f t="array" ref="AA2391">IF(ISBLANK(Y2391), 0, VINCentyInvDistance(F2391,G2391,Y2391,Z2391))</f>
        <v>0</v>
      </c>
      <c r="AB2391" s="1">
        <v>0</v>
      </c>
      <c r="AC2391" s="1">
        <v>10</v>
      </c>
      <c r="AD2391" s="1">
        <v>4.4000000000000004</v>
      </c>
      <c r="AE2391" s="1">
        <v>21</v>
      </c>
      <c r="AF2391" s="1">
        <v>1</v>
      </c>
      <c r="AG2391" s="1" t="s">
        <v>731</v>
      </c>
      <c r="AH2391" s="1" t="s">
        <v>731</v>
      </c>
      <c r="AI2391" s="1" t="str">
        <f>TRIM(MID(SUBSTITUTE($H2391,",",REPT(" ",200)),(LEN($H2391)-LEN(SUBSTITUTE($H2391,",",""))-2)*200+1,200))</f>
        <v>Central Visayas</v>
      </c>
      <c r="AJ2391" s="1" t="s">
        <v>55</v>
      </c>
      <c r="AK2391" t="s">
        <v>17421</v>
      </c>
      <c r="AL2391" s="2">
        <v>0</v>
      </c>
      <c r="AM2391" s="1" t="s">
        <v>11560</v>
      </c>
    </row>
    <row r="2392" spans="1:39" ht="12.75" customHeight="1">
      <c r="A2392" s="1"/>
      <c r="B2392" s="1" t="s">
        <v>11561</v>
      </c>
      <c r="C2392" s="1" t="s">
        <v>11562</v>
      </c>
      <c r="D2392" s="3" t="str">
        <f ca="1">IFERROR(__xludf.DUMMYFUNCTION("PROPER(REGEXEXTRACT(B3029, ""(?:https?:\/\/)?(?:www\.)?([a-zA-Z0-9-]+)\.""))"),"Skyscanner")</f>
        <v>Skyscanner</v>
      </c>
      <c r="E2392" s="1" t="s">
        <v>11563</v>
      </c>
      <c r="F2392" s="1">
        <v>14.117900000000001</v>
      </c>
      <c r="G2392" s="1">
        <v>120.96402</v>
      </c>
      <c r="H2392" s="1" t="s">
        <v>11564</v>
      </c>
      <c r="I2392" s="1" t="s">
        <v>1300</v>
      </c>
      <c r="J2392" s="1">
        <f>IF(K2392="URBAN",1,IF(K2392="SUBURBAN",2,IF(K2392="RURAL",3,"")))</f>
        <v>2</v>
      </c>
      <c r="K2392" s="1" t="s">
        <v>84</v>
      </c>
      <c r="L2392" s="18">
        <v>46082</v>
      </c>
      <c r="M2392" s="49">
        <v>0.58333333333333337</v>
      </c>
      <c r="N2392" s="18">
        <v>46083</v>
      </c>
      <c r="O2392" s="56">
        <v>0.52083333333333337</v>
      </c>
      <c r="P2392" s="31" t="str">
        <f>TEXT($L2392, "dddd")</f>
        <v>Sunday</v>
      </c>
      <c r="Q2392" s="39" t="s">
        <v>79</v>
      </c>
      <c r="R2392" s="39">
        <v>2050</v>
      </c>
      <c r="S2392" s="1" t="str">
        <f>IF(OR(MONTH(L2392)=12, MONTH(L2392)&lt;=5), "Dry Season", "Wet Season")</f>
        <v>Dry Season</v>
      </c>
      <c r="T2392" s="1">
        <v>1</v>
      </c>
      <c r="U2392" s="1">
        <v>0</v>
      </c>
      <c r="V2392" s="1">
        <v>0</v>
      </c>
      <c r="W2392" s="2">
        <f>IF(ISNUMBER(SEARCH("N/A", X2392)), 0, 1)</f>
        <v>0</v>
      </c>
      <c r="X2392" s="1" t="s">
        <v>44</v>
      </c>
      <c r="Y2392" s="1"/>
      <c r="Z2392" s="1"/>
      <c r="AA2392" s="11" cm="1">
        <f t="array" ref="AA2392">IF(ISBLANK(Y2392), 0, VINCentyInvDistance(F2392,G2392,Y2392,Z2392))</f>
        <v>0</v>
      </c>
      <c r="AB2392" s="1">
        <v>0</v>
      </c>
      <c r="AC2392" s="1">
        <v>0</v>
      </c>
      <c r="AD2392" s="1">
        <v>0</v>
      </c>
      <c r="AE2392" s="1">
        <v>91</v>
      </c>
      <c r="AF2392" s="1">
        <v>1</v>
      </c>
      <c r="AG2392" s="1" t="s">
        <v>1729</v>
      </c>
      <c r="AH2392" s="1" t="s">
        <v>1730</v>
      </c>
      <c r="AI2392" s="1" t="str">
        <f>TRIM(MID(SUBSTITUTE($H2392,",",REPT(" ",200)),(LEN($H2392)-LEN(SUBSTITUTE($H2392,",",""))-2)*200+1,200))</f>
        <v>Calabarzon</v>
      </c>
      <c r="AJ2392" s="1" t="s">
        <v>55</v>
      </c>
      <c r="AK2392" t="s">
        <v>17422</v>
      </c>
      <c r="AL2392" s="2">
        <v>0</v>
      </c>
      <c r="AM2392" s="1" t="s">
        <v>11565</v>
      </c>
    </row>
    <row r="2393" spans="1:39" ht="12.75" customHeight="1">
      <c r="A2393" s="1"/>
      <c r="B2393" s="1" t="s">
        <v>11566</v>
      </c>
      <c r="C2393" s="1" t="s">
        <v>11567</v>
      </c>
      <c r="D2393" s="3" t="str">
        <f ca="1">IFERROR(__xludf.DUMMYFUNCTION("PROPER(REGEXEXTRACT(B3030, ""(?:https?:\/\/)?(?:www\.)?([a-zA-Z0-9-]+)\.""))"),"Google")</f>
        <v>Google</v>
      </c>
      <c r="E2393" s="1" t="s">
        <v>11568</v>
      </c>
      <c r="F2393" s="1">
        <v>9.1493000000000002</v>
      </c>
      <c r="G2393" s="1">
        <v>123.50176999999999</v>
      </c>
      <c r="H2393" s="1" t="s">
        <v>11569</v>
      </c>
      <c r="I2393" s="1" t="s">
        <v>41</v>
      </c>
      <c r="J2393" s="1">
        <f>IF(K2393="URBAN",1,IF(K2393="SUBURBAN",2,IF(K2393="RURAL",3,"")))</f>
        <v>2</v>
      </c>
      <c r="K2393" s="1" t="s">
        <v>84</v>
      </c>
      <c r="L2393" s="18">
        <v>46082</v>
      </c>
      <c r="M2393" s="49">
        <v>0.625</v>
      </c>
      <c r="N2393" s="18">
        <v>46083</v>
      </c>
      <c r="O2393" s="56">
        <v>0.5</v>
      </c>
      <c r="P2393" s="31" t="str">
        <f>TEXT($L2393, "dddd")</f>
        <v>Sunday</v>
      </c>
      <c r="Q2393" s="39" t="s">
        <v>1266</v>
      </c>
      <c r="R2393" s="39">
        <v>567</v>
      </c>
      <c r="S2393" s="1" t="str">
        <f>IF(OR(MONTH(L2393)=12, MONTH(L2393)&lt;=5), "Dry Season", "Wet Season")</f>
        <v>Dry Season</v>
      </c>
      <c r="T2393" s="1">
        <v>1</v>
      </c>
      <c r="U2393" s="1">
        <v>0</v>
      </c>
      <c r="V2393" s="1">
        <v>1</v>
      </c>
      <c r="W2393" s="2">
        <f>IF(ISNUMBER(SEARCH("N/A", X2393)), 0, 1)</f>
        <v>0</v>
      </c>
      <c r="X2393" s="1" t="s">
        <v>44</v>
      </c>
      <c r="Y2393" s="1"/>
      <c r="Z2393" s="1"/>
      <c r="AA2393" s="11" cm="1">
        <f t="array" ref="AA2393">IF(ISBLANK(Y2393), 0, VINCentyInvDistance(F2393,G2393,Y2393,Z2393))</f>
        <v>0</v>
      </c>
      <c r="AB2393" s="1">
        <v>0</v>
      </c>
      <c r="AC2393" s="1">
        <v>0</v>
      </c>
      <c r="AD2393" s="1">
        <v>0</v>
      </c>
      <c r="AE2393" s="1">
        <v>8</v>
      </c>
      <c r="AF2393" s="1">
        <v>1</v>
      </c>
      <c r="AG2393" s="1" t="str">
        <f>TRIM(MID(SUBSTITUTE($H2393,",",REPT(" ",200)),(LEN($H2393)-LEN(SUBSTITUTE($H2393,",",""))-4)*200+1,200))</f>
        <v>San Juan</v>
      </c>
      <c r="AH2393" s="1" t="str">
        <f>TRIM(MID(SUBSTITUTE($H2393,",",REPT(" ",200)),(LEN($H2393)-LEN(SUBSTITUTE($H2393,",",""))-3)*200+1,200))</f>
        <v>Siquijor</v>
      </c>
      <c r="AI2393" s="1" t="str">
        <f>TRIM(MID(SUBSTITUTE($H2393,",",REPT(" ",200)),(LEN($H2393)-LEN(SUBSTITUTE($H2393,",",""))-2)*200+1,200))</f>
        <v>Negros Island Region</v>
      </c>
      <c r="AJ2393" s="1" t="str">
        <f>TRIM(MID(SUBSTITUTE($H2393,",",REPT(" ",200)),(LEN($H2393)-LEN(SUBSTITUTE($H2393,",",""))-0)*200+1,200))</f>
        <v>Philippines</v>
      </c>
      <c r="AL2393" s="2">
        <v>0</v>
      </c>
      <c r="AM2393" s="1"/>
    </row>
    <row r="2394" spans="1:39" ht="12.75" customHeight="1">
      <c r="A2394" s="1"/>
      <c r="B2394" s="1" t="s">
        <v>11596</v>
      </c>
      <c r="C2394" s="1" t="s">
        <v>11597</v>
      </c>
      <c r="D2394" s="3" t="str">
        <f ca="1">IFERROR(__xludf.DUMMYFUNCTION("PROPER(REGEXEXTRACT(B3038, ""(?:https?:\/\/)?(?:www\.)?([a-zA-Z0-9-]+)\.""))"),"Skyscanner")</f>
        <v>Skyscanner</v>
      </c>
      <c r="E2394" s="1" t="s">
        <v>11598</v>
      </c>
      <c r="F2394" s="1">
        <v>14.11605</v>
      </c>
      <c r="G2394" s="1">
        <v>120.95050999999999</v>
      </c>
      <c r="H2394" s="1" t="s">
        <v>11594</v>
      </c>
      <c r="I2394" s="1" t="s">
        <v>1300</v>
      </c>
      <c r="J2394" s="1">
        <f>IF(K2394="URBAN",1,IF(K2394="SUBURBAN",2,IF(K2394="RURAL",3,"")))</f>
        <v>2</v>
      </c>
      <c r="K2394" s="1" t="s">
        <v>84</v>
      </c>
      <c r="L2394" s="18">
        <v>46082</v>
      </c>
      <c r="M2394" s="49">
        <v>0.625</v>
      </c>
      <c r="N2394" s="18">
        <v>46083</v>
      </c>
      <c r="O2394" s="56">
        <v>0.5</v>
      </c>
      <c r="P2394" s="31" t="str">
        <f>TEXT($L2394, "dddd")</f>
        <v>Sunday</v>
      </c>
      <c r="Q2394" s="39" t="s">
        <v>111</v>
      </c>
      <c r="R2394" s="39">
        <v>3195</v>
      </c>
      <c r="S2394" s="1" t="str">
        <f>IF(OR(MONTH(L2394)=12, MONTH(L2394)&lt;=5), "Dry Season", "Wet Season")</f>
        <v>Dry Season</v>
      </c>
      <c r="T2394" s="1">
        <v>1</v>
      </c>
      <c r="U2394" s="1">
        <v>1</v>
      </c>
      <c r="V2394" s="1">
        <v>0</v>
      </c>
      <c r="W2394" s="2">
        <f>IF(ISNUMBER(SEARCH("N/A", X2394)), 0, 1)</f>
        <v>0</v>
      </c>
      <c r="X2394" s="1" t="s">
        <v>44</v>
      </c>
      <c r="Y2394" s="1"/>
      <c r="Z2394" s="1"/>
      <c r="AA2394" s="11" cm="1">
        <f t="array" ref="AA2394">IF(ISBLANK(Y2394), 0, VINCentyInvDistance(F2394,G2394,Y2394,Z2394))</f>
        <v>0</v>
      </c>
      <c r="AB2394" s="1">
        <v>0</v>
      </c>
      <c r="AC2394" s="1">
        <v>0</v>
      </c>
      <c r="AD2394" s="1">
        <v>0</v>
      </c>
      <c r="AE2394" s="1">
        <v>61</v>
      </c>
      <c r="AF2394" s="1">
        <v>1</v>
      </c>
      <c r="AG2394" s="1" t="s">
        <v>1729</v>
      </c>
      <c r="AH2394" s="1" t="s">
        <v>1730</v>
      </c>
      <c r="AI2394" s="1" t="str">
        <f>TRIM(MID(SUBSTITUTE($H2394,",",REPT(" ",200)),(LEN($H2394)-LEN(SUBSTITUTE($H2394,",",""))-2)*200+1,200))</f>
        <v>Calabarzon</v>
      </c>
      <c r="AJ2394" s="1" t="s">
        <v>55</v>
      </c>
      <c r="AK2394" t="s">
        <v>17424</v>
      </c>
      <c r="AL2394" s="2">
        <v>0</v>
      </c>
      <c r="AM2394" s="1" t="s">
        <v>11599</v>
      </c>
    </row>
    <row r="2395" spans="1:39" ht="12.75" customHeight="1">
      <c r="A2395" s="1"/>
      <c r="B2395" s="1" t="s">
        <v>11613</v>
      </c>
      <c r="C2395" s="1" t="s">
        <v>11614</v>
      </c>
      <c r="D2395" s="3" t="str">
        <f ca="1">IFERROR(__xludf.DUMMYFUNCTION("PROPER(REGEXEXTRACT(B3043, ""(?:https?:\/\/)?(?:www\.)?([a-zA-Z0-9-]+)\.""))"),"Skyscanner")</f>
        <v>Skyscanner</v>
      </c>
      <c r="E2395" s="1" t="s">
        <v>11615</v>
      </c>
      <c r="F2395" s="1">
        <v>9.5498600000000007</v>
      </c>
      <c r="G2395" s="1">
        <v>123.77625</v>
      </c>
      <c r="H2395" s="1" t="s">
        <v>11616</v>
      </c>
      <c r="I2395" s="1" t="s">
        <v>2622</v>
      </c>
      <c r="J2395" s="1">
        <f>IF(K2395="URBAN",1,IF(K2395="SUBURBAN",2,IF(K2395="RURAL",3,"")))</f>
        <v>2</v>
      </c>
      <c r="K2395" s="1" t="s">
        <v>84</v>
      </c>
      <c r="L2395" s="18">
        <v>46082</v>
      </c>
      <c r="M2395" s="49">
        <v>0.58333333333333337</v>
      </c>
      <c r="N2395" s="18">
        <v>46083</v>
      </c>
      <c r="O2395" s="56">
        <v>0.45833333333333331</v>
      </c>
      <c r="P2395" s="31" t="str">
        <f>TEXT($L2395, "dddd")</f>
        <v>Sunday</v>
      </c>
      <c r="Q2395" s="39" t="s">
        <v>1550</v>
      </c>
      <c r="R2395" s="39">
        <v>1170</v>
      </c>
      <c r="S2395" s="1" t="str">
        <f>IF(OR(MONTH(L2395)=12, MONTH(L2395)&lt;=5), "Dry Season", "Wet Season")</f>
        <v>Dry Season</v>
      </c>
      <c r="T2395" s="1">
        <v>1</v>
      </c>
      <c r="U2395" s="1">
        <v>1</v>
      </c>
      <c r="V2395" s="1">
        <v>0</v>
      </c>
      <c r="W2395" s="2">
        <f>IF(ISNUMBER(SEARCH("N/A", X2395)), 0, 1)</f>
        <v>0</v>
      </c>
      <c r="X2395" s="1" t="s">
        <v>44</v>
      </c>
      <c r="Y2395" s="1"/>
      <c r="Z2395" s="1"/>
      <c r="AA2395" s="11" cm="1">
        <f t="array" ref="AA2395">IF(ISBLANK(Y2395), 0, VINCentyInvDistance(F2395,G2395,Y2395,Z2395))</f>
        <v>0</v>
      </c>
      <c r="AB2395" s="1">
        <v>0</v>
      </c>
      <c r="AC2395" s="1">
        <v>0</v>
      </c>
      <c r="AD2395" s="1">
        <v>0</v>
      </c>
      <c r="AE2395" s="1">
        <v>0</v>
      </c>
      <c r="AF2395" s="1">
        <v>1</v>
      </c>
      <c r="AG2395" s="1" t="s">
        <v>68</v>
      </c>
      <c r="AH2395" s="1" t="str">
        <f>TRIM(MID(SUBSTITUTE($H2395,",",REPT(" ",200)),(LEN($H2395)-LEN(SUBSTITUTE($H2395,",",""))-3)*200+1,200))</f>
        <v>Bohol</v>
      </c>
      <c r="AI2395" s="1" t="str">
        <f>TRIM(MID(SUBSTITUTE($H2395,",",REPT(" ",200)),(LEN($H2395)-LEN(SUBSTITUTE($H2395,",",""))-2)*200+1,200))</f>
        <v>Central Visayas</v>
      </c>
      <c r="AJ2395" s="1" t="s">
        <v>55</v>
      </c>
      <c r="AK2395" t="s">
        <v>17428</v>
      </c>
      <c r="AL2395" s="2">
        <v>0</v>
      </c>
      <c r="AM2395" s="1" t="s">
        <v>11617</v>
      </c>
    </row>
    <row r="2396" spans="1:39" ht="12.75" customHeight="1">
      <c r="A2396" s="1"/>
      <c r="B2396" s="1" t="s">
        <v>11629</v>
      </c>
      <c r="C2396" s="1" t="s">
        <v>11630</v>
      </c>
      <c r="D2396" s="3" t="str">
        <f ca="1">IFERROR(__xludf.DUMMYFUNCTION("PROPER(REGEXEXTRACT(B3046, ""(?:https?:\/\/)?(?:www\.)?([a-zA-Z0-9-]+)\.""))"),"Skyscanner")</f>
        <v>Skyscanner</v>
      </c>
      <c r="E2396" s="1" t="s">
        <v>11631</v>
      </c>
      <c r="F2396" s="1">
        <v>16.419135000000001</v>
      </c>
      <c r="G2396" s="1">
        <v>120.617529</v>
      </c>
      <c r="H2396" s="1" t="s">
        <v>11632</v>
      </c>
      <c r="I2396" s="1" t="s">
        <v>2395</v>
      </c>
      <c r="J2396" s="1">
        <f>IF(K2396="URBAN",1,IF(K2396="SUBURBAN",2,IF(K2396="RURAL",3,"")))</f>
        <v>2</v>
      </c>
      <c r="K2396" s="1" t="s">
        <v>84</v>
      </c>
      <c r="L2396" s="18">
        <v>46082</v>
      </c>
      <c r="M2396" s="49">
        <v>0.625</v>
      </c>
      <c r="N2396" s="18">
        <v>46083</v>
      </c>
      <c r="O2396" s="56">
        <v>0.5</v>
      </c>
      <c r="P2396" s="31" t="str">
        <f>TEXT($L2396, "dddd")</f>
        <v>Sunday</v>
      </c>
      <c r="Q2396" s="39" t="s">
        <v>111</v>
      </c>
      <c r="R2396" s="39">
        <v>859</v>
      </c>
      <c r="S2396" s="1" t="str">
        <f>IF(OR(MONTH(L2396)=12, MONTH(L2396)&lt;=5), "Dry Season", "Wet Season")</f>
        <v>Dry Season</v>
      </c>
      <c r="T2396" s="1">
        <v>1</v>
      </c>
      <c r="U2396" s="1">
        <v>0</v>
      </c>
      <c r="V2396" s="1">
        <v>0</v>
      </c>
      <c r="W2396" s="2">
        <f>IF(ISNUMBER(SEARCH("N/A", X2396)), 0, 1)</f>
        <v>1</v>
      </c>
      <c r="X2396" s="1" t="s">
        <v>832</v>
      </c>
      <c r="Y2396" s="1">
        <v>16.408881399999999</v>
      </c>
      <c r="Z2396" s="1">
        <v>120.5991997</v>
      </c>
      <c r="AA2396" s="11" cm="1">
        <f t="array" ref="AA2396">IF(ISBLANK(Y2396), 0, VINCentyInvDistance(F2396,G2396,Y2396,Z2396))</f>
        <v>2262.8327926748211</v>
      </c>
      <c r="AB2396" s="1">
        <v>0</v>
      </c>
      <c r="AC2396" s="1">
        <v>6</v>
      </c>
      <c r="AD2396" s="1">
        <v>0</v>
      </c>
      <c r="AE2396" s="1">
        <v>0</v>
      </c>
      <c r="AF2396" s="1">
        <v>1</v>
      </c>
      <c r="AG2396" s="1" t="s">
        <v>11633</v>
      </c>
      <c r="AH2396" s="1" t="s">
        <v>834</v>
      </c>
      <c r="AI2396" s="1"/>
      <c r="AJ2396" s="1" t="s">
        <v>55</v>
      </c>
      <c r="AL2396" s="1">
        <v>3</v>
      </c>
      <c r="AM2396" s="1" t="s">
        <v>11634</v>
      </c>
    </row>
    <row r="2397" spans="1:39" ht="12.75" customHeight="1">
      <c r="A2397" s="1"/>
      <c r="B2397" s="1" t="s">
        <v>11643</v>
      </c>
      <c r="C2397" s="1" t="s">
        <v>11644</v>
      </c>
      <c r="D2397" s="3" t="str">
        <f ca="1">IFERROR(__xludf.DUMMYFUNCTION("PROPER(REGEXEXTRACT(B3049, ""(?:https?:\/\/)?(?:www\.)?([a-zA-Z0-9-]+)\.""))"),"Skyscanner")</f>
        <v>Skyscanner</v>
      </c>
      <c r="E2397" s="1" t="s">
        <v>11645</v>
      </c>
      <c r="F2397" s="1">
        <v>9.8002599999999997</v>
      </c>
      <c r="G2397" s="1">
        <v>118.73035</v>
      </c>
      <c r="H2397" s="1" t="s">
        <v>8323</v>
      </c>
      <c r="I2397" s="1" t="s">
        <v>2395</v>
      </c>
      <c r="J2397" s="1">
        <f>IF(K2397="URBAN",1,IF(K2397="SUBURBAN",2,IF(K2397="RURAL",3,"")))</f>
        <v>2</v>
      </c>
      <c r="K2397" s="1" t="s">
        <v>84</v>
      </c>
      <c r="L2397" s="18">
        <v>46082</v>
      </c>
      <c r="M2397" s="49">
        <v>0.625</v>
      </c>
      <c r="N2397" s="18">
        <v>46083</v>
      </c>
      <c r="O2397" s="56">
        <v>0.45833333333333331</v>
      </c>
      <c r="P2397" s="31" t="str">
        <f>TEXT($L2397, "dddd")</f>
        <v>Sunday</v>
      </c>
      <c r="Q2397" s="39" t="s">
        <v>10243</v>
      </c>
      <c r="R2397" s="39">
        <v>3265</v>
      </c>
      <c r="S2397" s="1" t="str">
        <f>IF(OR(MONTH(L2397)=12, MONTH(L2397)&lt;=5), "Dry Season", "Wet Season")</f>
        <v>Dry Season</v>
      </c>
      <c r="T2397" s="1">
        <v>1</v>
      </c>
      <c r="U2397" s="1">
        <v>1</v>
      </c>
      <c r="V2397" s="1">
        <v>0</v>
      </c>
      <c r="W2397" s="2">
        <f>IF(ISNUMBER(SEARCH("N/A", X2397)), 0, 1)</f>
        <v>1</v>
      </c>
      <c r="X2397" s="1" t="s">
        <v>832</v>
      </c>
      <c r="Y2397" s="1">
        <v>16.408881399999999</v>
      </c>
      <c r="Z2397" s="1">
        <v>120.5991997</v>
      </c>
      <c r="AA2397" s="11" cm="1">
        <f t="array" ref="AA2397">IF(ISBLANK(Y2397), 0, VINCentyInvDistance(F2397,G2397,Y2397,Z2397))</f>
        <v>758660.14125377953</v>
      </c>
      <c r="AB2397" s="1">
        <v>0</v>
      </c>
      <c r="AC2397" s="1">
        <v>9.1999999999999993</v>
      </c>
      <c r="AD2397" s="1">
        <v>5</v>
      </c>
      <c r="AE2397" s="1">
        <v>107</v>
      </c>
      <c r="AF2397" s="1">
        <v>1</v>
      </c>
      <c r="AG2397" s="1" t="s">
        <v>833</v>
      </c>
      <c r="AH2397" s="1" t="s">
        <v>834</v>
      </c>
      <c r="AI2397" s="1" t="str">
        <f>TRIM(MID(SUBSTITUTE($H2397,",",REPT(" ",200)),(LEN($H2397)-LEN(SUBSTITUTE($H2397,",",""))-2)*200+1,200))</f>
        <v>Mimaropa</v>
      </c>
      <c r="AJ2397" s="1" t="s">
        <v>55</v>
      </c>
      <c r="AK2397" t="s">
        <v>11646</v>
      </c>
      <c r="AL2397" s="2">
        <v>0</v>
      </c>
      <c r="AM2397" s="1"/>
    </row>
    <row r="2398" spans="1:39" ht="12.75" customHeight="1">
      <c r="A2398" s="1"/>
      <c r="B2398" s="1" t="s">
        <v>11647</v>
      </c>
      <c r="C2398" s="1" t="s">
        <v>11648</v>
      </c>
      <c r="D2398" s="3" t="str">
        <f ca="1">IFERROR(__xludf.DUMMYFUNCTION("PROPER(REGEXEXTRACT(B3050, ""(?:https?:\/\/)?(?:www\.)?([a-zA-Z0-9-]+)\.""))"),"Google")</f>
        <v>Google</v>
      </c>
      <c r="E2398" s="1" t="s">
        <v>11649</v>
      </c>
      <c r="F2398" s="1">
        <v>9.8002599999999997</v>
      </c>
      <c r="G2398" s="1">
        <v>118.73035</v>
      </c>
      <c r="H2398" s="1" t="s">
        <v>8323</v>
      </c>
      <c r="I2398" s="1" t="s">
        <v>3119</v>
      </c>
      <c r="J2398" s="1">
        <f>IF(K2398="URBAN",1,IF(K2398="SUBURBAN",2,IF(K2398="RURAL",3,"")))</f>
        <v>2</v>
      </c>
      <c r="K2398" s="1" t="s">
        <v>84</v>
      </c>
      <c r="L2398" s="18">
        <v>46082</v>
      </c>
      <c r="M2398" s="49">
        <v>0.625</v>
      </c>
      <c r="N2398" s="18">
        <v>46083</v>
      </c>
      <c r="O2398" s="56">
        <v>0.5</v>
      </c>
      <c r="P2398" s="31" t="str">
        <f>TEXT($L2398, "dddd")</f>
        <v>Sunday</v>
      </c>
      <c r="Q2398" s="39" t="s">
        <v>67</v>
      </c>
      <c r="R2398" s="39">
        <v>1980</v>
      </c>
      <c r="S2398" s="1" t="str">
        <f>IF(OR(MONTH(L2398)=12, MONTH(L2398)&lt;=5), "Dry Season", "Wet Season")</f>
        <v>Dry Season</v>
      </c>
      <c r="T2398" s="1">
        <v>1</v>
      </c>
      <c r="U2398" s="1">
        <v>1</v>
      </c>
      <c r="V2398" s="1">
        <v>0</v>
      </c>
      <c r="W2398" s="2">
        <f>IF(ISNUMBER(SEARCH("N/A", X2398)), 0, 1)</f>
        <v>0</v>
      </c>
      <c r="X2398" s="1" t="s">
        <v>44</v>
      </c>
      <c r="Y2398" s="1"/>
      <c r="Z2398" s="1"/>
      <c r="AA2398" s="11" cm="1">
        <f t="array" ref="AA2398">IF(ISBLANK(Y2398), 0, VINCentyInvDistance(F2398,G2398,Y2398,Z2398))</f>
        <v>0</v>
      </c>
      <c r="AB2398" s="1">
        <v>0</v>
      </c>
      <c r="AC2398" s="1">
        <v>0</v>
      </c>
      <c r="AD2398" s="1">
        <v>0</v>
      </c>
      <c r="AE2398" s="1">
        <v>229</v>
      </c>
      <c r="AF2398" s="1">
        <v>1</v>
      </c>
      <c r="AG2398" s="1" t="s">
        <v>3258</v>
      </c>
      <c r="AH2398" s="1" t="s">
        <v>1597</v>
      </c>
      <c r="AI2398" s="1" t="str">
        <f>TRIM(MID(SUBSTITUTE($H2398,",",REPT(" ",200)),(LEN($H2398)-LEN(SUBSTITUTE($H2398,",",""))-2)*200+1,200))</f>
        <v>Mimaropa</v>
      </c>
      <c r="AJ2398" s="1" t="s">
        <v>55</v>
      </c>
      <c r="AL2398" s="2">
        <v>0</v>
      </c>
      <c r="AM2398" s="1" t="s">
        <v>11650</v>
      </c>
    </row>
    <row r="2399" spans="1:39" ht="12.75" customHeight="1">
      <c r="A2399" s="1"/>
      <c r="B2399" s="1" t="s">
        <v>11677</v>
      </c>
      <c r="C2399" s="1" t="s">
        <v>11678</v>
      </c>
      <c r="D2399" s="3" t="str">
        <f ca="1">IFERROR(__xludf.DUMMYFUNCTION("PROPER(REGEXEXTRACT(B3058, ""(?:https?:\/\/)?(?:www\.)?([a-zA-Z0-9-]+)\.""))"),"Google")</f>
        <v>Google</v>
      </c>
      <c r="E2399" s="1" t="s">
        <v>11679</v>
      </c>
      <c r="F2399" s="1">
        <v>14.100173399999999</v>
      </c>
      <c r="G2399" s="1">
        <v>120.94401241</v>
      </c>
      <c r="H2399" s="1" t="s">
        <v>2143</v>
      </c>
      <c r="I2399" s="1" t="s">
        <v>1300</v>
      </c>
      <c r="J2399" s="1">
        <f>IF(K2399="URBAN",1,IF(K2399="SUBURBAN",2,IF(K2399="RURAL",3,"")))</f>
        <v>2</v>
      </c>
      <c r="K2399" s="1" t="s">
        <v>84</v>
      </c>
      <c r="L2399" s="18">
        <v>46082</v>
      </c>
      <c r="M2399" s="49">
        <v>0.625</v>
      </c>
      <c r="N2399" s="18">
        <v>46083</v>
      </c>
      <c r="O2399" s="56">
        <v>0.5</v>
      </c>
      <c r="P2399" s="31" t="str">
        <f>TEXT($L2399, "dddd")</f>
        <v>Sunday</v>
      </c>
      <c r="Q2399" s="39" t="s">
        <v>111</v>
      </c>
      <c r="R2399" s="39">
        <v>1442</v>
      </c>
      <c r="S2399" s="1" t="str">
        <f>IF(OR(MONTH(L2399)=12, MONTH(L2399)&lt;=5), "Dry Season", "Wet Season")</f>
        <v>Dry Season</v>
      </c>
      <c r="T2399" s="1">
        <v>1</v>
      </c>
      <c r="U2399" s="1">
        <v>0</v>
      </c>
      <c r="V2399" s="1">
        <v>0</v>
      </c>
      <c r="W2399" s="2">
        <f>IF(ISNUMBER(SEARCH("N/A", X2399)), 0, 1)</f>
        <v>0</v>
      </c>
      <c r="X2399" s="1" t="s">
        <v>44</v>
      </c>
      <c r="Y2399" s="1"/>
      <c r="Z2399" s="1"/>
      <c r="AA2399" s="11" cm="1">
        <f t="array" ref="AA2399">IF(ISBLANK(Y2399), 0, VINCentyInvDistance(F2399,G2399,Y2399,Z2399))</f>
        <v>0</v>
      </c>
      <c r="AB2399" s="1">
        <v>0</v>
      </c>
      <c r="AC2399" s="1">
        <v>0</v>
      </c>
      <c r="AD2399" s="1">
        <v>0</v>
      </c>
      <c r="AE2399" s="1">
        <v>37</v>
      </c>
      <c r="AF2399" s="1">
        <v>1</v>
      </c>
      <c r="AG2399" s="1" t="s">
        <v>1729</v>
      </c>
      <c r="AH2399" s="1" t="s">
        <v>1730</v>
      </c>
      <c r="AI2399" s="1" t="str">
        <f>TRIM(MID(SUBSTITUTE($H2399,",",REPT(" ",200)),(LEN($H2399)-LEN(SUBSTITUTE($H2399,",",""))-2)*200+1,200))</f>
        <v>Calabarzon</v>
      </c>
      <c r="AJ2399" s="1" t="s">
        <v>55</v>
      </c>
      <c r="AL2399" s="2">
        <v>0</v>
      </c>
      <c r="AM2399" s="1" t="s">
        <v>11680</v>
      </c>
    </row>
    <row r="2400" spans="1:39" ht="12.75" customHeight="1">
      <c r="A2400" s="1"/>
      <c r="B2400" s="1" t="s">
        <v>11685</v>
      </c>
      <c r="C2400" s="1" t="s">
        <v>11686</v>
      </c>
      <c r="D2400" s="3" t="str">
        <f ca="1">IFERROR(__xludf.DUMMYFUNCTION("PROPER(REGEXEXTRACT(B3060, ""(?:https?:\/\/)?(?:www\.)?([a-zA-Z0-9-]+)\.""))"),"Google")</f>
        <v>Google</v>
      </c>
      <c r="E2400" s="1" t="s">
        <v>11687</v>
      </c>
      <c r="F2400" s="1">
        <v>9.7846899999999994</v>
      </c>
      <c r="G2400" s="1">
        <v>126.15855999999999</v>
      </c>
      <c r="H2400" s="1" t="s">
        <v>11688</v>
      </c>
      <c r="I2400" s="1" t="s">
        <v>1300</v>
      </c>
      <c r="J2400" s="1">
        <f>IF(K2400="URBAN",1,IF(K2400="SUBURBAN",2,IF(K2400="RURAL",3,"")))</f>
        <v>2</v>
      </c>
      <c r="K2400" s="1" t="s">
        <v>84</v>
      </c>
      <c r="L2400" s="18">
        <v>46082</v>
      </c>
      <c r="M2400" s="49">
        <v>0.625</v>
      </c>
      <c r="N2400" s="18">
        <v>46083</v>
      </c>
      <c r="O2400" s="56">
        <v>0.5</v>
      </c>
      <c r="P2400" s="31" t="str">
        <f>TEXT($L2400, "dddd")</f>
        <v>Sunday</v>
      </c>
      <c r="Q2400" s="39" t="s">
        <v>117</v>
      </c>
      <c r="R2400" s="39">
        <v>1070</v>
      </c>
      <c r="S2400" s="1" t="str">
        <f>IF(OR(MONTH(L2400)=12, MONTH(L2400)&lt;=5), "Dry Season", "Wet Season")</f>
        <v>Dry Season</v>
      </c>
      <c r="T2400" s="1">
        <v>1</v>
      </c>
      <c r="U2400" s="1">
        <v>1</v>
      </c>
      <c r="V2400" s="1">
        <v>0</v>
      </c>
      <c r="W2400" s="2">
        <f>IF(ISNUMBER(SEARCH("N/A", X2400)), 0, 1)</f>
        <v>0</v>
      </c>
      <c r="X2400" s="1" t="s">
        <v>44</v>
      </c>
      <c r="Y2400" s="1"/>
      <c r="Z2400" s="1"/>
      <c r="AA2400" s="11" cm="1">
        <f t="array" ref="AA2400">IF(ISBLANK(Y2400), 0, VINCentyInvDistance(F2400,G2400,Y2400,Z2400))</f>
        <v>0</v>
      </c>
      <c r="AB2400" s="1">
        <v>0</v>
      </c>
      <c r="AC2400" s="1">
        <v>0</v>
      </c>
      <c r="AD2400" s="1">
        <v>0</v>
      </c>
      <c r="AE2400" s="1">
        <v>36</v>
      </c>
      <c r="AF2400" s="1">
        <v>1</v>
      </c>
      <c r="AG2400" s="1" t="str">
        <f>TRIM(MID(SUBSTITUTE($H2400,",",REPT(" ",200)),(LEN($H2400)-LEN(SUBSTITUTE($H2400,",",""))-4)*200+1,200))</f>
        <v>General Luna</v>
      </c>
      <c r="AH2400" s="1" t="str">
        <f>TRIM(MID(SUBSTITUTE($H2400,",",REPT(" ",200)),(LEN($H2400)-LEN(SUBSTITUTE($H2400,",",""))-3)*200+1,200))</f>
        <v>Surigao del Norte</v>
      </c>
      <c r="AI2400" s="1" t="str">
        <f>TRIM(MID(SUBSTITUTE($H2400,",",REPT(" ",200)),(LEN($H2400)-LEN(SUBSTITUTE($H2400,",",""))-2)*200+1,200))</f>
        <v>Caraga</v>
      </c>
      <c r="AJ2400" s="1" t="str">
        <f>TRIM(MID(SUBSTITUTE($H2400,",",REPT(" ",200)),(LEN($H2400)-LEN(SUBSTITUTE($H2400,",",""))-0)*200+1,200))</f>
        <v>Philippines</v>
      </c>
      <c r="AL2400" s="2">
        <v>0</v>
      </c>
      <c r="AM2400" s="1"/>
    </row>
    <row r="2401" spans="1:39" ht="12.75" customHeight="1">
      <c r="A2401" s="1"/>
      <c r="B2401" s="1" t="s">
        <v>11701</v>
      </c>
      <c r="C2401" s="1" t="s">
        <v>11702</v>
      </c>
      <c r="D2401" s="3" t="str">
        <f ca="1">IFERROR(__xludf.DUMMYFUNCTION("PROPER(REGEXEXTRACT(B3065, ""(?:https?:\/\/)?(?:www\.)?([a-zA-Z0-9-]+)\.""))"),"Skyscanner")</f>
        <v>Skyscanner</v>
      </c>
      <c r="E2401" s="1" t="s">
        <v>11703</v>
      </c>
      <c r="F2401" s="1">
        <v>14.09961</v>
      </c>
      <c r="G2401" s="1">
        <v>120.94344</v>
      </c>
      <c r="H2401" s="1" t="s">
        <v>11700</v>
      </c>
      <c r="I2401" s="1" t="s">
        <v>1300</v>
      </c>
      <c r="J2401" s="1">
        <f>IF(K2401="URBAN",1,IF(K2401="SUBURBAN",2,IF(K2401="RURAL",3,"")))</f>
        <v>2</v>
      </c>
      <c r="K2401" s="1" t="s">
        <v>84</v>
      </c>
      <c r="L2401" s="18">
        <v>46082</v>
      </c>
      <c r="M2401" s="49">
        <v>0.54166666666666663</v>
      </c>
      <c r="N2401" s="18">
        <v>46083</v>
      </c>
      <c r="O2401" s="56">
        <v>0.5</v>
      </c>
      <c r="P2401" s="31" t="str">
        <f>TEXT($L2401, "dddd")</f>
        <v>Sunday</v>
      </c>
      <c r="Q2401" s="39" t="s">
        <v>111</v>
      </c>
      <c r="R2401" s="39">
        <v>2385</v>
      </c>
      <c r="S2401" s="1" t="str">
        <f>IF(OR(MONTH(L2401)=12, MONTH(L2401)&lt;=5), "Dry Season", "Wet Season")</f>
        <v>Dry Season</v>
      </c>
      <c r="T2401" s="1">
        <v>1</v>
      </c>
      <c r="U2401" s="1">
        <v>1</v>
      </c>
      <c r="V2401" s="1">
        <v>0</v>
      </c>
      <c r="W2401" s="2">
        <f>IF(ISNUMBER(SEARCH("N/A", X2401)), 0, 1)</f>
        <v>0</v>
      </c>
      <c r="X2401" s="1" t="s">
        <v>44</v>
      </c>
      <c r="Y2401" s="1"/>
      <c r="Z2401" s="1"/>
      <c r="AA2401" s="11" cm="1">
        <f t="array" ref="AA2401">IF(ISBLANK(Y2401), 0, VINCentyInvDistance(F2401,G2401,Y2401,Z2401))</f>
        <v>0</v>
      </c>
      <c r="AB2401" s="1">
        <v>0</v>
      </c>
      <c r="AC2401" s="1">
        <v>0</v>
      </c>
      <c r="AD2401" s="1">
        <v>0</v>
      </c>
      <c r="AE2401" s="1">
        <v>33</v>
      </c>
      <c r="AF2401" s="1">
        <v>1</v>
      </c>
      <c r="AG2401" s="1" t="s">
        <v>1729</v>
      </c>
      <c r="AH2401" s="1" t="s">
        <v>1730</v>
      </c>
      <c r="AI2401" s="1" t="str">
        <f>TRIM(MID(SUBSTITUTE($H2401,",",REPT(" ",200)),(LEN($H2401)-LEN(SUBSTITUTE($H2401,",",""))-2)*200+1,200))</f>
        <v>Calabarzon</v>
      </c>
      <c r="AJ2401" s="1" t="s">
        <v>55</v>
      </c>
      <c r="AK2401" t="s">
        <v>17431</v>
      </c>
      <c r="AL2401" s="2">
        <v>0</v>
      </c>
      <c r="AM2401" s="1" t="s">
        <v>11704</v>
      </c>
    </row>
    <row r="2402" spans="1:39" ht="12.75" customHeight="1">
      <c r="A2402" s="1"/>
      <c r="B2402" s="1" t="s">
        <v>11705</v>
      </c>
      <c r="C2402" s="1" t="s">
        <v>11706</v>
      </c>
      <c r="D2402" s="3" t="str">
        <f ca="1">IFERROR(__xludf.DUMMYFUNCTION("PROPER(REGEXEXTRACT(B3066, ""(?:https?:\/\/)?(?:www\.)?([a-zA-Z0-9-]+)\.""))"),"Skyscanner")</f>
        <v>Skyscanner</v>
      </c>
      <c r="E2402" s="1" t="s">
        <v>11707</v>
      </c>
      <c r="F2402" s="1">
        <v>14.09975</v>
      </c>
      <c r="G2402" s="1">
        <v>120.94332</v>
      </c>
      <c r="H2402" s="1" t="s">
        <v>11700</v>
      </c>
      <c r="I2402" s="1" t="s">
        <v>1300</v>
      </c>
      <c r="J2402" s="1">
        <f>IF(K2402="URBAN",1,IF(K2402="SUBURBAN",2,IF(K2402="RURAL",3,"")))</f>
        <v>2</v>
      </c>
      <c r="K2402" s="1" t="s">
        <v>84</v>
      </c>
      <c r="L2402" s="18">
        <v>46082</v>
      </c>
      <c r="M2402" s="49">
        <v>0.58333333333333337</v>
      </c>
      <c r="N2402" s="18">
        <v>46083</v>
      </c>
      <c r="O2402" s="56">
        <v>0.5</v>
      </c>
      <c r="P2402" s="31" t="str">
        <f>TEXT($L2402, "dddd")</f>
        <v>Sunday</v>
      </c>
      <c r="Q2402" s="39" t="s">
        <v>67</v>
      </c>
      <c r="R2402" s="39">
        <v>1500</v>
      </c>
      <c r="S2402" s="1" t="str">
        <f>IF(OR(MONTH(L2402)=12, MONTH(L2402)&lt;=5), "Dry Season", "Wet Season")</f>
        <v>Dry Season</v>
      </c>
      <c r="T2402" s="1">
        <v>1</v>
      </c>
      <c r="U2402" s="1">
        <v>1</v>
      </c>
      <c r="V2402" s="1">
        <v>0</v>
      </c>
      <c r="W2402" s="2">
        <f>IF(ISNUMBER(SEARCH("N/A", X2402)), 0, 1)</f>
        <v>0</v>
      </c>
      <c r="X2402" s="1" t="s">
        <v>44</v>
      </c>
      <c r="Y2402" s="1"/>
      <c r="Z2402" s="1"/>
      <c r="AA2402" s="11" cm="1">
        <f t="array" ref="AA2402">IF(ISBLANK(Y2402), 0, VINCentyInvDistance(F2402,G2402,Y2402,Z2402))</f>
        <v>0</v>
      </c>
      <c r="AB2402" s="1">
        <v>0</v>
      </c>
      <c r="AC2402" s="1">
        <v>0</v>
      </c>
      <c r="AD2402" s="1">
        <v>0</v>
      </c>
      <c r="AE2402" s="1">
        <v>8</v>
      </c>
      <c r="AF2402" s="1">
        <v>1</v>
      </c>
      <c r="AG2402" s="1" t="s">
        <v>1729</v>
      </c>
      <c r="AH2402" s="1" t="s">
        <v>1730</v>
      </c>
      <c r="AI2402" s="1" t="str">
        <f>TRIM(MID(SUBSTITUTE($H2402,",",REPT(" ",200)),(LEN($H2402)-LEN(SUBSTITUTE($H2402,",",""))-2)*200+1,200))</f>
        <v>Calabarzon</v>
      </c>
      <c r="AJ2402" s="1" t="s">
        <v>55</v>
      </c>
      <c r="AK2402" t="s">
        <v>17432</v>
      </c>
      <c r="AL2402" s="2">
        <v>0</v>
      </c>
      <c r="AM2402" s="1" t="s">
        <v>11708</v>
      </c>
    </row>
    <row r="2403" spans="1:39" ht="12.75" customHeight="1">
      <c r="A2403" s="1"/>
      <c r="B2403" s="1" t="s">
        <v>11719</v>
      </c>
      <c r="C2403" s="1" t="s">
        <v>11720</v>
      </c>
      <c r="D2403" s="3" t="str">
        <f ca="1">IFERROR(__xludf.DUMMYFUNCTION("PROPER(REGEXEXTRACT(B3069, ""(?:https?:\/\/)?(?:www\.)?([a-zA-Z0-9-]+)\.""))"),"Skyscanner")</f>
        <v>Skyscanner</v>
      </c>
      <c r="E2403" s="1" t="s">
        <v>11721</v>
      </c>
      <c r="F2403" s="1">
        <v>14.117380000000001</v>
      </c>
      <c r="G2403" s="1">
        <v>120.96393</v>
      </c>
      <c r="H2403" s="1" t="s">
        <v>11718</v>
      </c>
      <c r="I2403" s="1" t="s">
        <v>1300</v>
      </c>
      <c r="J2403" s="1">
        <f>IF(K2403="URBAN",1,IF(K2403="SUBURBAN",2,IF(K2403="RURAL",3,"")))</f>
        <v>2</v>
      </c>
      <c r="K2403" s="1" t="s">
        <v>84</v>
      </c>
      <c r="L2403" s="18">
        <v>46082</v>
      </c>
      <c r="M2403" s="49">
        <v>0.58333333333333337</v>
      </c>
      <c r="N2403" s="18">
        <v>46083</v>
      </c>
      <c r="O2403" s="56">
        <v>0.5</v>
      </c>
      <c r="P2403" s="31" t="str">
        <f>TEXT($L2403, "dddd")</f>
        <v>Sunday</v>
      </c>
      <c r="Q2403" s="39" t="s">
        <v>2358</v>
      </c>
      <c r="R2403" s="39">
        <v>6000</v>
      </c>
      <c r="S2403" s="1" t="str">
        <f>IF(OR(MONTH(L2403)=12, MONTH(L2403)&lt;=5), "Dry Season", "Wet Season")</f>
        <v>Dry Season</v>
      </c>
      <c r="T2403" s="1">
        <v>1</v>
      </c>
      <c r="U2403" s="1">
        <v>1</v>
      </c>
      <c r="V2403" s="1">
        <v>0</v>
      </c>
      <c r="W2403" s="2">
        <f>IF(ISNUMBER(SEARCH("N/A", X2403)), 0, 1)</f>
        <v>0</v>
      </c>
      <c r="X2403" s="1" t="s">
        <v>44</v>
      </c>
      <c r="Y2403" s="1"/>
      <c r="Z2403" s="1"/>
      <c r="AA2403" s="11" cm="1">
        <f t="array" ref="AA2403">IF(ISBLANK(Y2403), 0, VINCentyInvDistance(F2403,G2403,Y2403,Z2403))</f>
        <v>0</v>
      </c>
      <c r="AB2403" s="1">
        <v>0</v>
      </c>
      <c r="AC2403" s="1">
        <v>0</v>
      </c>
      <c r="AD2403" s="1">
        <v>0</v>
      </c>
      <c r="AE2403" s="1">
        <v>39</v>
      </c>
      <c r="AF2403" s="1">
        <v>1</v>
      </c>
      <c r="AG2403" s="1" t="s">
        <v>1729</v>
      </c>
      <c r="AH2403" s="1" t="s">
        <v>1730</v>
      </c>
      <c r="AI2403" s="1" t="str">
        <f>TRIM(MID(SUBSTITUTE($H2403,",",REPT(" ",200)),(LEN($H2403)-LEN(SUBSTITUTE($H2403,",",""))-2)*200+1,200))</f>
        <v>Calabarzon</v>
      </c>
      <c r="AJ2403" s="1" t="s">
        <v>55</v>
      </c>
      <c r="AK2403" t="s">
        <v>17433</v>
      </c>
      <c r="AL2403" s="2">
        <v>0</v>
      </c>
      <c r="AM2403" s="1" t="s">
        <v>11722</v>
      </c>
    </row>
    <row r="2404" spans="1:39" ht="12.75" customHeight="1">
      <c r="A2404" s="1"/>
      <c r="B2404" s="1" t="s">
        <v>11741</v>
      </c>
      <c r="C2404" s="1" t="s">
        <v>11742</v>
      </c>
      <c r="D2404" s="3" t="str">
        <f ca="1">IFERROR(__xludf.DUMMYFUNCTION("PROPER(REGEXEXTRACT(B3075, ""(?:https?:\/\/)?(?:www\.)?([a-zA-Z0-9-]+)\.""))"),"Skyscanner")</f>
        <v>Skyscanner</v>
      </c>
      <c r="E2404" s="1" t="s">
        <v>11743</v>
      </c>
      <c r="F2404" s="1">
        <v>14.435413</v>
      </c>
      <c r="G2404" s="1">
        <v>120.952017</v>
      </c>
      <c r="H2404" s="1" t="s">
        <v>11744</v>
      </c>
      <c r="I2404" s="1" t="s">
        <v>1300</v>
      </c>
      <c r="J2404" s="1">
        <f>IF(K2404="URBAN",1,IF(K2404="SUBURBAN",2,IF(K2404="RURAL",3,"")))</f>
        <v>2</v>
      </c>
      <c r="K2404" s="1" t="s">
        <v>84</v>
      </c>
      <c r="L2404" s="18">
        <v>46082</v>
      </c>
      <c r="M2404" s="49">
        <v>0.58333333333333337</v>
      </c>
      <c r="N2404" s="18">
        <v>46083</v>
      </c>
      <c r="O2404" s="56">
        <v>0.45833333333333331</v>
      </c>
      <c r="P2404" s="31" t="str">
        <f>TEXT($L2404, "dddd")</f>
        <v>Sunday</v>
      </c>
      <c r="Q2404" s="39" t="s">
        <v>67</v>
      </c>
      <c r="R2404" s="39">
        <v>2998.07</v>
      </c>
      <c r="S2404" s="1" t="str">
        <f>IF(OR(MONTH(L2404)=12, MONTH(L2404)&lt;=5), "Dry Season", "Wet Season")</f>
        <v>Dry Season</v>
      </c>
      <c r="T2404" s="1">
        <v>1</v>
      </c>
      <c r="U2404" s="1">
        <v>1</v>
      </c>
      <c r="V2404" s="1">
        <v>0</v>
      </c>
      <c r="W2404" s="2">
        <f>IF(ISNUMBER(SEARCH("N/A", X2404)), 0, 1)</f>
        <v>0</v>
      </c>
      <c r="X2404" s="1" t="s">
        <v>44</v>
      </c>
      <c r="Y2404" s="1"/>
      <c r="Z2404" s="1"/>
      <c r="AA2404" s="11" cm="1">
        <f t="array" ref="AA2404">IF(ISBLANK(Y2404), 0, VINCentyInvDistance(F2404,G2404,Y2404,Z2404))</f>
        <v>0</v>
      </c>
      <c r="AB2404" s="1">
        <v>0</v>
      </c>
      <c r="AC2404" s="1">
        <v>7.4</v>
      </c>
      <c r="AD2404" s="1">
        <v>4.7</v>
      </c>
      <c r="AE2404" s="1">
        <v>1</v>
      </c>
      <c r="AF2404" s="1">
        <v>1</v>
      </c>
      <c r="AG2404" s="1" t="s">
        <v>9735</v>
      </c>
      <c r="AH2404" s="1" t="s">
        <v>1730</v>
      </c>
      <c r="AI2404" s="1" t="str">
        <f>TRIM(MID(SUBSTITUTE($H2404,",",REPT(" ",200)),(LEN($H2404)-LEN(SUBSTITUTE($H2404,",",""))-2)*200+1,200))</f>
        <v>Calabarzon</v>
      </c>
      <c r="AJ2404" s="1" t="s">
        <v>55</v>
      </c>
      <c r="AK2404" t="s">
        <v>11745</v>
      </c>
      <c r="AL2404" s="2">
        <v>0</v>
      </c>
      <c r="AM2404" s="1" t="s">
        <v>11746</v>
      </c>
    </row>
    <row r="2405" spans="1:39" ht="12.75" customHeight="1">
      <c r="A2405" s="1"/>
      <c r="B2405" s="1" t="s">
        <v>11747</v>
      </c>
      <c r="C2405" s="1" t="s">
        <v>11748</v>
      </c>
      <c r="D2405" s="3" t="str">
        <f ca="1">IFERROR(__xludf.DUMMYFUNCTION("PROPER(REGEXEXTRACT(B3076, ""(?:https?:\/\/)?(?:www\.)?([a-zA-Z0-9-]+)\.""))"),"Skyscanner")</f>
        <v>Skyscanner</v>
      </c>
      <c r="E2405" s="1" t="s">
        <v>9867</v>
      </c>
      <c r="F2405" s="1">
        <v>14.548450000000001</v>
      </c>
      <c r="G2405" s="1">
        <v>121.05961000000001</v>
      </c>
      <c r="H2405" s="1" t="s">
        <v>11749</v>
      </c>
      <c r="I2405" s="1" t="s">
        <v>41</v>
      </c>
      <c r="J2405" s="1">
        <f>IF(K2405="URBAN",1,IF(K2405="SUBURBAN",2,IF(K2405="RURAL",3,"")))</f>
        <v>2</v>
      </c>
      <c r="K2405" s="1" t="s">
        <v>84</v>
      </c>
      <c r="L2405" s="18">
        <v>46082</v>
      </c>
      <c r="M2405" s="49">
        <v>0.58333333333333337</v>
      </c>
      <c r="N2405" s="18">
        <v>46083</v>
      </c>
      <c r="O2405" s="56">
        <v>0.5</v>
      </c>
      <c r="P2405" s="31" t="str">
        <f>TEXT($L2405, "dddd")</f>
        <v>Sunday</v>
      </c>
      <c r="Q2405" s="39" t="s">
        <v>1266</v>
      </c>
      <c r="R2405" s="39">
        <v>456</v>
      </c>
      <c r="S2405" s="1" t="str">
        <f>IF(OR(MONTH(L2405)=12, MONTH(L2405)&lt;=5), "Dry Season", "Wet Season")</f>
        <v>Dry Season</v>
      </c>
      <c r="T2405" s="1">
        <v>1</v>
      </c>
      <c r="U2405" s="1">
        <v>1</v>
      </c>
      <c r="V2405" s="1">
        <v>0</v>
      </c>
      <c r="W2405" s="2">
        <f>IF(ISNUMBER(SEARCH("N/A", X2405)), 0, 1)</f>
        <v>1</v>
      </c>
      <c r="X2405" s="1" t="s">
        <v>11750</v>
      </c>
      <c r="Y2405" s="1">
        <v>14.753954</v>
      </c>
      <c r="Z2405" s="1">
        <v>120.9556532</v>
      </c>
      <c r="AA2405" s="11" cm="1">
        <f t="array" ref="AA2405">IF(ISBLANK(Y2405), 0, VINCentyInvDistance(F2405,G2405,Y2405,Z2405))</f>
        <v>25346.127770728919</v>
      </c>
      <c r="AB2405" s="1">
        <v>0</v>
      </c>
      <c r="AC2405" s="1">
        <v>0</v>
      </c>
      <c r="AD2405" s="1">
        <v>0</v>
      </c>
      <c r="AE2405" s="1">
        <v>251</v>
      </c>
      <c r="AF2405" s="1">
        <v>1</v>
      </c>
      <c r="AG2405" s="1" t="s">
        <v>11751</v>
      </c>
      <c r="AH2405" s="1" t="s">
        <v>2212</v>
      </c>
      <c r="AI2405" s="1" t="str">
        <f>TRIM(MID(SUBSTITUTE($H2405,",",REPT(" ",200)),(LEN($H2405)-LEN(SUBSTITUTE($H2405,",",""))-2)*200+1,200))</f>
        <v>Metro Manila</v>
      </c>
      <c r="AJ2405" s="1" t="s">
        <v>55</v>
      </c>
      <c r="AK2405" t="s">
        <v>11752</v>
      </c>
      <c r="AL2405" s="2">
        <v>0</v>
      </c>
      <c r="AM2405" s="1"/>
    </row>
    <row r="2406" spans="1:39" ht="12.75" customHeight="1">
      <c r="A2406" s="1"/>
      <c r="B2406" s="1" t="s">
        <v>11761</v>
      </c>
      <c r="C2406" s="1" t="s">
        <v>11762</v>
      </c>
      <c r="D2406" s="3" t="str">
        <f ca="1">IFERROR(__xludf.DUMMYFUNCTION("PROPER(REGEXEXTRACT(B3079, ""(?:https?:\/\/)?(?:www\.)?([a-zA-Z0-9-]+)\.""))"),"Google")</f>
        <v>Google</v>
      </c>
      <c r="E2406" s="1" t="s">
        <v>11763</v>
      </c>
      <c r="F2406" s="1">
        <v>16.401990000000001</v>
      </c>
      <c r="G2406" s="1">
        <v>120.58929999999999</v>
      </c>
      <c r="H2406" s="1" t="s">
        <v>11764</v>
      </c>
      <c r="I2406" s="1" t="s">
        <v>1300</v>
      </c>
      <c r="J2406" s="1">
        <f>IF(K2406="URBAN",1,IF(K2406="SUBURBAN",2,IF(K2406="RURAL",3,"")))</f>
        <v>2</v>
      </c>
      <c r="K2406" s="1" t="s">
        <v>84</v>
      </c>
      <c r="L2406" s="18">
        <v>46082</v>
      </c>
      <c r="M2406" s="49">
        <v>0.625</v>
      </c>
      <c r="N2406" s="18">
        <v>46083</v>
      </c>
      <c r="O2406" s="56">
        <v>0.5</v>
      </c>
      <c r="P2406" s="31" t="str">
        <f>TEXT($L2406, "dddd")</f>
        <v>Sunday</v>
      </c>
      <c r="Q2406" s="39" t="s">
        <v>111</v>
      </c>
      <c r="R2406" s="39">
        <v>1223</v>
      </c>
      <c r="S2406" s="1" t="str">
        <f>IF(OR(MONTH(L2406)=12, MONTH(L2406)&lt;=5), "Dry Season", "Wet Season")</f>
        <v>Dry Season</v>
      </c>
      <c r="T2406" s="1">
        <v>1</v>
      </c>
      <c r="U2406" s="1">
        <v>1</v>
      </c>
      <c r="V2406" s="1">
        <v>0</v>
      </c>
      <c r="W2406" s="2">
        <f>IF(ISNUMBER(SEARCH("N/A", X2406)), 0, 1)</f>
        <v>1</v>
      </c>
      <c r="X2406" s="1" t="s">
        <v>11216</v>
      </c>
      <c r="Y2406" s="1">
        <v>14.301035199999999</v>
      </c>
      <c r="Z2406" s="1">
        <v>120.9564283</v>
      </c>
      <c r="AA2406" s="11" cm="1">
        <f t="array" ref="AA2406">IF(ISBLANK(Y2406), 0, VINCentyInvDistance(F2406,G2406,Y2406,Z2406))</f>
        <v>235793.3219767866</v>
      </c>
      <c r="AB2406" s="1">
        <v>0</v>
      </c>
      <c r="AC2406" s="1">
        <v>0</v>
      </c>
      <c r="AD2406" s="1">
        <v>0</v>
      </c>
      <c r="AE2406" s="1">
        <v>14</v>
      </c>
      <c r="AF2406" s="1">
        <v>1</v>
      </c>
      <c r="AG2406" s="1" t="s">
        <v>11217</v>
      </c>
      <c r="AH2406" s="1" t="s">
        <v>1730</v>
      </c>
      <c r="AI2406" s="1" t="str">
        <f>TRIM(MID(SUBSTITUTE($H2406,",",REPT(" ",200)),(LEN($H2406)-LEN(SUBSTITUTE($H2406,",",""))-2)*200+1,200))</f>
        <v>Cordillera Administrative Region</v>
      </c>
      <c r="AJ2406" s="1" t="s">
        <v>55</v>
      </c>
      <c r="AL2406" s="2">
        <v>0</v>
      </c>
      <c r="AM2406" s="1"/>
    </row>
    <row r="2407" spans="1:39" ht="12.75" customHeight="1">
      <c r="A2407" s="1"/>
      <c r="B2407" s="1" t="s">
        <v>11772</v>
      </c>
      <c r="C2407" s="1" t="s">
        <v>11773</v>
      </c>
      <c r="D2407" s="3" t="str">
        <f ca="1">IFERROR(__xludf.DUMMYFUNCTION("PROPER(REGEXEXTRACT(B3082, ""(?:https?:\/\/)?(?:www\.)?([a-zA-Z0-9-]+)\.""))"),"Google")</f>
        <v>Google</v>
      </c>
      <c r="E2407" s="1" t="s">
        <v>10464</v>
      </c>
      <c r="F2407" s="1">
        <v>12.879720000000001</v>
      </c>
      <c r="G2407" s="1">
        <v>121.77401999999999</v>
      </c>
      <c r="H2407" s="1" t="s">
        <v>272</v>
      </c>
      <c r="I2407" s="1" t="s">
        <v>540</v>
      </c>
      <c r="J2407" s="1">
        <f>IF(K2407="URBAN",1,IF(K2407="SUBURBAN",2,IF(K2407="RURAL",3,"")))</f>
        <v>2</v>
      </c>
      <c r="K2407" s="1" t="s">
        <v>84</v>
      </c>
      <c r="L2407" s="18">
        <v>46082</v>
      </c>
      <c r="M2407" s="49">
        <v>0.625</v>
      </c>
      <c r="N2407" s="18">
        <v>46083</v>
      </c>
      <c r="O2407" s="56">
        <v>0.5</v>
      </c>
      <c r="P2407" s="31" t="str">
        <f>TEXT($L2407, "dddd")</f>
        <v>Sunday</v>
      </c>
      <c r="Q2407" s="39" t="s">
        <v>79</v>
      </c>
      <c r="R2407" s="39">
        <v>1123.5999999999999</v>
      </c>
      <c r="S2407" s="1" t="str">
        <f>IF(OR(MONTH(L2407)=12, MONTH(L2407)&lt;=5), "Dry Season", "Wet Season")</f>
        <v>Dry Season</v>
      </c>
      <c r="T2407" s="1">
        <v>1</v>
      </c>
      <c r="U2407" s="1">
        <v>1</v>
      </c>
      <c r="V2407" s="1">
        <v>0</v>
      </c>
      <c r="W2407" s="2">
        <f>IF(ISNUMBER(SEARCH("N/A", X2407)), 0, 1)</f>
        <v>0</v>
      </c>
      <c r="X2407" s="1" t="s">
        <v>44</v>
      </c>
      <c r="Y2407" s="1"/>
      <c r="Z2407" s="1"/>
      <c r="AA2407" s="11" cm="1">
        <f t="array" ref="AA2407">IF(ISBLANK(Y2407), 0, VINCentyInvDistance(F2407,G2407,Y2407,Z2407))</f>
        <v>0</v>
      </c>
      <c r="AB2407" s="1">
        <v>0</v>
      </c>
      <c r="AC2407" s="1">
        <v>0</v>
      </c>
      <c r="AD2407" s="1">
        <v>0</v>
      </c>
      <c r="AE2407" s="1">
        <v>0</v>
      </c>
      <c r="AF2407" s="1">
        <v>1</v>
      </c>
      <c r="AG2407" s="1" t="str">
        <f>TRIM(MID(SUBSTITUTE($H2407,",",REPT(" ",200)),(LEN($H2407)-LEN(SUBSTITUTE($H2407,",",""))-3)*200+1,200))</f>
        <v>Concepcion</v>
      </c>
      <c r="AH2407" s="1" t="str">
        <f>TRIM(MID(SUBSTITUTE($H2407,",",REPT(" ",200)),(LEN($H2407)-LEN(SUBSTITUTE($H2407,",",""))-3)*200+1,200))</f>
        <v>Concepcion</v>
      </c>
      <c r="AI2407" s="1" t="str">
        <f>TRIM(MID(SUBSTITUTE($H2407,",",REPT(" ",200)),(LEN($H2407)-LEN(SUBSTITUTE($H2407,",",""))-2)*200+1,200))</f>
        <v>Romblon</v>
      </c>
      <c r="AJ2407" s="1" t="str">
        <f>TRIM(MID(SUBSTITUTE($H2407,",",REPT(" ",200)),(LEN($H2407)-LEN(SUBSTITUTE($H2407,",",""))-0)*200+1,200))</f>
        <v>Philippines</v>
      </c>
      <c r="AL2407" s="2">
        <v>0</v>
      </c>
      <c r="AM2407" s="1"/>
    </row>
    <row r="2408" spans="1:39" ht="12.75" customHeight="1">
      <c r="A2408" s="1"/>
      <c r="B2408" s="1" t="s">
        <v>11794</v>
      </c>
      <c r="C2408" s="1" t="s">
        <v>11795</v>
      </c>
      <c r="D2408" s="3" t="str">
        <f ca="1">IFERROR(__xludf.DUMMYFUNCTION("PROPER(REGEXEXTRACT(B3089, ""(?:https?:\/\/)?(?:www\.)?([a-zA-Z0-9-]+)\.""))"),"Google")</f>
        <v>Google</v>
      </c>
      <c r="E2408" s="1" t="s">
        <v>11796</v>
      </c>
      <c r="F2408" s="1">
        <v>10.32244</v>
      </c>
      <c r="G2408" s="1">
        <v>123.9756</v>
      </c>
      <c r="H2408" s="1" t="s">
        <v>7235</v>
      </c>
      <c r="I2408" s="1" t="s">
        <v>2622</v>
      </c>
      <c r="J2408" s="1">
        <f>IF(K2408="URBAN",1,IF(K2408="SUBURBAN",2,IF(K2408="RURAL",3,"")))</f>
        <v>2</v>
      </c>
      <c r="K2408" s="1" t="s">
        <v>84</v>
      </c>
      <c r="L2408" s="18">
        <v>46082</v>
      </c>
      <c r="M2408" s="49">
        <v>0.625</v>
      </c>
      <c r="N2408" s="18">
        <v>46083</v>
      </c>
      <c r="O2408" s="56">
        <v>0.5</v>
      </c>
      <c r="P2408" s="31" t="str">
        <f>TEXT($L2408, "dddd")</f>
        <v>Sunday</v>
      </c>
      <c r="Q2408" s="39" t="s">
        <v>111</v>
      </c>
      <c r="R2408" s="39">
        <v>3047.39</v>
      </c>
      <c r="S2408" s="1" t="str">
        <f>IF(OR(MONTH(L2408)=12, MONTH(L2408)&lt;=5), "Dry Season", "Wet Season")</f>
        <v>Dry Season</v>
      </c>
      <c r="T2408" s="1">
        <v>1</v>
      </c>
      <c r="U2408" s="1">
        <v>1</v>
      </c>
      <c r="V2408" s="1">
        <v>0</v>
      </c>
      <c r="W2408" s="2">
        <f>IF(ISNUMBER(SEARCH("N/A", X2408)), 0, 1)</f>
        <v>0</v>
      </c>
      <c r="X2408" s="1" t="s">
        <v>44</v>
      </c>
      <c r="Y2408" s="1"/>
      <c r="Z2408" s="1"/>
      <c r="AA2408" s="11" cm="1">
        <f t="array" ref="AA2408">IF(ISBLANK(Y2408), 0, VINCentyInvDistance(F2408,G2408,Y2408,Z2408))</f>
        <v>0</v>
      </c>
      <c r="AB2408" s="1">
        <v>0</v>
      </c>
      <c r="AC2408" s="1">
        <v>0</v>
      </c>
      <c r="AD2408" s="1">
        <v>0</v>
      </c>
      <c r="AE2408" s="1">
        <v>52</v>
      </c>
      <c r="AF2408" s="1">
        <v>1</v>
      </c>
      <c r="AG2408" s="1" t="s">
        <v>731</v>
      </c>
      <c r="AH2408" s="1" t="s">
        <v>731</v>
      </c>
      <c r="AI2408" s="1" t="str">
        <f>TRIM(MID(SUBSTITUTE($H2408,",",REPT(" ",200)),(LEN($H2408)-LEN(SUBSTITUTE($H2408,",",""))-2)*200+1,200))</f>
        <v>Central Visayas</v>
      </c>
      <c r="AJ2408" s="1" t="s">
        <v>55</v>
      </c>
      <c r="AL2408" s="2">
        <v>0</v>
      </c>
      <c r="AM2408" s="1" t="s">
        <v>11797</v>
      </c>
    </row>
    <row r="2409" spans="1:39" ht="12.75" customHeight="1">
      <c r="A2409" s="1"/>
      <c r="B2409" s="1" t="s">
        <v>11820</v>
      </c>
      <c r="C2409" s="1" t="s">
        <v>11821</v>
      </c>
      <c r="D2409" s="3" t="str">
        <f ca="1">IFERROR(__xludf.DUMMYFUNCTION("PROPER(REGEXEXTRACT(B3096, ""(?:https?:\/\/)?(?:www\.)?([a-zA-Z0-9-]+)\.""))"),"Google")</f>
        <v>Google</v>
      </c>
      <c r="E2409" s="1" t="s">
        <v>11581</v>
      </c>
      <c r="F2409" s="1">
        <v>9.6656910000000007</v>
      </c>
      <c r="G2409" s="1">
        <v>123.847139</v>
      </c>
      <c r="H2409" s="1" t="s">
        <v>11582</v>
      </c>
      <c r="I2409" s="1" t="s">
        <v>41</v>
      </c>
      <c r="J2409" s="1">
        <f>IF(K2409="URBAN",1,IF(K2409="SUBURBAN",2,IF(K2409="RURAL",3,"")))</f>
        <v>2</v>
      </c>
      <c r="K2409" s="1" t="s">
        <v>84</v>
      </c>
      <c r="L2409" s="18">
        <v>46082</v>
      </c>
      <c r="M2409" s="49">
        <v>0.625</v>
      </c>
      <c r="N2409" s="18">
        <v>46083</v>
      </c>
      <c r="O2409" s="56">
        <v>0.5</v>
      </c>
      <c r="P2409" s="31" t="str">
        <f>TEXT($L2409, "dddd")</f>
        <v>Sunday</v>
      </c>
      <c r="Q2409" s="39" t="s">
        <v>111</v>
      </c>
      <c r="R2409" s="39">
        <v>2194</v>
      </c>
      <c r="S2409" s="1" t="str">
        <f>IF(OR(MONTH(L2409)=12, MONTH(L2409)&lt;=5), "Dry Season", "Wet Season")</f>
        <v>Dry Season</v>
      </c>
      <c r="T2409" s="1">
        <v>1</v>
      </c>
      <c r="U2409" s="1">
        <v>0</v>
      </c>
      <c r="V2409" s="1">
        <v>0</v>
      </c>
      <c r="W2409" s="2">
        <f>IF(ISNUMBER(SEARCH("N/A", X2409)), 0, 1)</f>
        <v>0</v>
      </c>
      <c r="X2409" s="1" t="s">
        <v>44</v>
      </c>
      <c r="Y2409" s="1"/>
      <c r="Z2409" s="1"/>
      <c r="AA2409" s="11" cm="1">
        <f t="array" ref="AA2409">IF(ISBLANK(Y2409), 0, VINCentyInvDistance(F2409,G2409,Y2409,Z2409))</f>
        <v>0</v>
      </c>
      <c r="AB2409" s="1">
        <v>0</v>
      </c>
      <c r="AC2409" s="1">
        <v>0</v>
      </c>
      <c r="AD2409" s="1">
        <v>0</v>
      </c>
      <c r="AE2409" s="1">
        <v>14</v>
      </c>
      <c r="AF2409" s="1">
        <v>1</v>
      </c>
      <c r="AG2409" s="1" t="str">
        <f>TRIM(MID(SUBSTITUTE($H2409,",",REPT(" ",200)),(LEN($H2409)-LEN(SUBSTITUTE($H2409,",",""))-4)*200+1,200))</f>
        <v>Tagbilaran</v>
      </c>
      <c r="AH2409" s="1" t="str">
        <f>TRIM(MID(SUBSTITUTE($H2409,",",REPT(" ",200)),(LEN($H2409)-LEN(SUBSTITUTE($H2409,",",""))-3)*200+1,200))</f>
        <v>Bohol</v>
      </c>
      <c r="AI2409" s="1" t="str">
        <f>TRIM(MID(SUBSTITUTE($H2409,",",REPT(" ",200)),(LEN($H2409)-LEN(SUBSTITUTE($H2409,",",""))-2)*200+1,200))</f>
        <v>Central Visayas</v>
      </c>
      <c r="AJ2409" s="1" t="str">
        <f>TRIM(MID(SUBSTITUTE($H2409,",",REPT(" ",200)),(LEN($H2409)-LEN(SUBSTITUTE($H2409,",",""))-0)*200+1,200))</f>
        <v>Philippines</v>
      </c>
      <c r="AL2409" s="2">
        <v>0</v>
      </c>
      <c r="AM2409" s="1"/>
    </row>
    <row r="2410" spans="1:39" ht="12.75" customHeight="1">
      <c r="A2410" s="1"/>
      <c r="B2410" s="1" t="s">
        <v>11837</v>
      </c>
      <c r="C2410" s="1" t="s">
        <v>11838</v>
      </c>
      <c r="D2410" s="3" t="str">
        <f ca="1">IFERROR(__xludf.DUMMYFUNCTION("PROPER(REGEXEXTRACT(B3102, ""(?:https?:\/\/)?(?:www\.)?([a-zA-Z0-9-]+)\.""))"),"Google")</f>
        <v>Google</v>
      </c>
      <c r="E2410" s="1" t="s">
        <v>11839</v>
      </c>
      <c r="F2410" s="1">
        <v>10.271570000000001</v>
      </c>
      <c r="G2410" s="1">
        <v>123.98087</v>
      </c>
      <c r="H2410" s="1" t="s">
        <v>7421</v>
      </c>
      <c r="I2410" s="1" t="s">
        <v>2622</v>
      </c>
      <c r="J2410" s="1">
        <f>IF(K2410="URBAN",1,IF(K2410="SUBURBAN",2,IF(K2410="RURAL",3,"")))</f>
        <v>2</v>
      </c>
      <c r="K2410" s="1" t="s">
        <v>84</v>
      </c>
      <c r="L2410" s="18">
        <v>46082</v>
      </c>
      <c r="M2410" s="49">
        <v>0.625</v>
      </c>
      <c r="N2410" s="18">
        <v>46083</v>
      </c>
      <c r="O2410" s="56">
        <v>0.5</v>
      </c>
      <c r="P2410" s="31" t="str">
        <f>TEXT($L2410, "dddd")</f>
        <v>Sunday</v>
      </c>
      <c r="Q2410" s="39" t="s">
        <v>111</v>
      </c>
      <c r="R2410" s="39">
        <v>820</v>
      </c>
      <c r="S2410" s="1" t="str">
        <f>IF(OR(MONTH(L2410)=12, MONTH(L2410)&lt;=5), "Dry Season", "Wet Season")</f>
        <v>Dry Season</v>
      </c>
      <c r="T2410" s="1">
        <v>1</v>
      </c>
      <c r="U2410" s="1">
        <v>0</v>
      </c>
      <c r="V2410" s="1">
        <v>0</v>
      </c>
      <c r="W2410" s="2">
        <f>IF(ISNUMBER(SEARCH("N/A", X2410)), 0, 1)</f>
        <v>0</v>
      </c>
      <c r="X2410" s="1" t="s">
        <v>44</v>
      </c>
      <c r="Y2410" s="1"/>
      <c r="Z2410" s="1"/>
      <c r="AA2410" s="11" cm="1">
        <f t="array" ref="AA2410">IF(ISBLANK(Y2410), 0, VINCentyInvDistance(F2410,G2410,Y2410,Z2410))</f>
        <v>0</v>
      </c>
      <c r="AB2410" s="1">
        <v>0</v>
      </c>
      <c r="AC2410" s="1">
        <v>0</v>
      </c>
      <c r="AD2410" s="1">
        <v>0</v>
      </c>
      <c r="AE2410" s="1">
        <v>15</v>
      </c>
      <c r="AF2410" s="1">
        <v>1</v>
      </c>
      <c r="AG2410" s="1" t="s">
        <v>731</v>
      </c>
      <c r="AH2410" s="1" t="s">
        <v>731</v>
      </c>
      <c r="AI2410" s="1" t="str">
        <f>TRIM(MID(SUBSTITUTE($H2410,",",REPT(" ",200)),(LEN($H2410)-LEN(SUBSTITUTE($H2410,",",""))-2)*200+1,200))</f>
        <v>Central Visayas</v>
      </c>
      <c r="AJ2410" s="1" t="s">
        <v>55</v>
      </c>
      <c r="AL2410" s="2">
        <v>0</v>
      </c>
      <c r="AM2410" s="1" t="s">
        <v>11840</v>
      </c>
    </row>
    <row r="2411" spans="1:39" ht="12.75" customHeight="1">
      <c r="A2411" s="1"/>
      <c r="B2411" s="1" t="s">
        <v>11864</v>
      </c>
      <c r="C2411" s="1" t="s">
        <v>11865</v>
      </c>
      <c r="D2411" s="3" t="str">
        <f ca="1">IFERROR(__xludf.DUMMYFUNCTION("PROPER(REGEXEXTRACT(B3109, ""(?:https?:\/\/)?(?:www\.)?([a-zA-Z0-9-]+)\.""))"),"Skyscanner")</f>
        <v>Skyscanner</v>
      </c>
      <c r="E2411" s="1" t="s">
        <v>11866</v>
      </c>
      <c r="F2411" s="1">
        <v>10.318659999999999</v>
      </c>
      <c r="G2411" s="1">
        <v>123.89317</v>
      </c>
      <c r="H2411" s="1" t="s">
        <v>11867</v>
      </c>
      <c r="I2411" s="1" t="s">
        <v>2622</v>
      </c>
      <c r="J2411" s="1">
        <f>IF(K2411="URBAN",1,IF(K2411="SUBURBAN",2,IF(K2411="RURAL",3,"")))</f>
        <v>2</v>
      </c>
      <c r="K2411" s="1" t="s">
        <v>84</v>
      </c>
      <c r="L2411" s="18">
        <v>46082</v>
      </c>
      <c r="M2411" s="49">
        <v>0.58333333333333337</v>
      </c>
      <c r="N2411" s="18">
        <v>46083</v>
      </c>
      <c r="O2411" s="56">
        <v>0.47916666666666669</v>
      </c>
      <c r="P2411" s="31" t="str">
        <f>TEXT($L2411, "dddd")</f>
        <v>Sunday</v>
      </c>
      <c r="Q2411" s="39" t="s">
        <v>67</v>
      </c>
      <c r="R2411" s="39">
        <v>1999</v>
      </c>
      <c r="S2411" s="1" t="str">
        <f>IF(OR(MONTH(L2411)=12, MONTH(L2411)&lt;=5), "Dry Season", "Wet Season")</f>
        <v>Dry Season</v>
      </c>
      <c r="T2411" s="1">
        <v>1</v>
      </c>
      <c r="U2411" s="1">
        <v>0</v>
      </c>
      <c r="V2411" s="1">
        <v>0</v>
      </c>
      <c r="W2411" s="2">
        <f>IF(ISNUMBER(SEARCH("N/A", X2411)), 0, 1)</f>
        <v>0</v>
      </c>
      <c r="X2411" s="1" t="s">
        <v>44</v>
      </c>
      <c r="Y2411" s="1"/>
      <c r="Z2411" s="1"/>
      <c r="AA2411" s="11" cm="1">
        <f t="array" ref="AA2411">IF(ISBLANK(Y2411), 0, VINCentyInvDistance(F2411,G2411,Y2411,Z2411))</f>
        <v>0</v>
      </c>
      <c r="AB2411" s="1">
        <v>0</v>
      </c>
      <c r="AC2411" s="1">
        <v>0</v>
      </c>
      <c r="AD2411" s="1">
        <v>0</v>
      </c>
      <c r="AE2411" s="1">
        <v>0</v>
      </c>
      <c r="AF2411" s="1">
        <v>1</v>
      </c>
      <c r="AG2411" s="1" t="s">
        <v>731</v>
      </c>
      <c r="AH2411" s="1" t="s">
        <v>731</v>
      </c>
      <c r="AI2411" s="1" t="str">
        <f>TRIM(MID(SUBSTITUTE($H2411,",",REPT(" ",200)),(LEN($H2411)-LEN(SUBSTITUTE($H2411,",",""))-2)*200+1,200))</f>
        <v>Central Visayas</v>
      </c>
      <c r="AJ2411" s="1" t="s">
        <v>55</v>
      </c>
      <c r="AK2411" t="s">
        <v>17442</v>
      </c>
      <c r="AL2411" s="2">
        <v>0</v>
      </c>
      <c r="AM2411" s="1" t="s">
        <v>11868</v>
      </c>
    </row>
    <row r="2412" spans="1:39" ht="12.75" customHeight="1">
      <c r="A2412" s="1"/>
      <c r="B2412" s="1" t="s">
        <v>11886</v>
      </c>
      <c r="C2412" s="1" t="s">
        <v>11887</v>
      </c>
      <c r="D2412" s="3" t="str">
        <f ca="1">IFERROR(__xludf.DUMMYFUNCTION("PROPER(REGEXEXTRACT(B3114, ""(?:https?:\/\/)?(?:www\.)?([a-zA-Z0-9-]+)\.""))"),"Google")</f>
        <v>Google</v>
      </c>
      <c r="E2412" s="1" t="s">
        <v>11888</v>
      </c>
      <c r="F2412" s="1">
        <v>9.9498499999999996</v>
      </c>
      <c r="G2412" s="1">
        <v>123.36866999999999</v>
      </c>
      <c r="H2412" s="1" t="s">
        <v>11889</v>
      </c>
      <c r="I2412" s="1" t="s">
        <v>3119</v>
      </c>
      <c r="J2412" s="1">
        <f>IF(K2412="URBAN",1,IF(K2412="SUBURBAN",2,IF(K2412="RURAL",3,"")))</f>
        <v>2</v>
      </c>
      <c r="K2412" s="1" t="s">
        <v>84</v>
      </c>
      <c r="L2412" s="18">
        <v>46082</v>
      </c>
      <c r="M2412" s="49">
        <v>0.625</v>
      </c>
      <c r="N2412" s="18">
        <v>46083</v>
      </c>
      <c r="O2412" s="56">
        <v>0.5</v>
      </c>
      <c r="P2412" s="31" t="str">
        <f>TEXT($L2412, "dddd")</f>
        <v>Sunday</v>
      </c>
      <c r="Q2412" s="39" t="s">
        <v>11876</v>
      </c>
      <c r="R2412" s="39">
        <v>1499</v>
      </c>
      <c r="S2412" s="1" t="str">
        <f>IF(OR(MONTH(L2412)=12, MONTH(L2412)&lt;=5), "Dry Season", "Wet Season")</f>
        <v>Dry Season</v>
      </c>
      <c r="T2412" s="1">
        <v>1</v>
      </c>
      <c r="U2412" s="1">
        <v>1</v>
      </c>
      <c r="V2412" s="1">
        <v>0</v>
      </c>
      <c r="W2412" s="2">
        <f>IF(ISNUMBER(SEARCH("N/A", X2412)), 0, 1)</f>
        <v>1</v>
      </c>
      <c r="X2412" s="1" t="s">
        <v>3131</v>
      </c>
      <c r="Y2412" s="1">
        <v>9.7670356999999992</v>
      </c>
      <c r="Z2412" s="1">
        <v>118.74822469999999</v>
      </c>
      <c r="AA2412" s="11" cm="1">
        <f t="array" ref="AA2412">IF(ISBLANK(Y2412), 0, VINCentyInvDistance(F2412,G2412,Y2412,Z2412))</f>
        <v>507199.36622568971</v>
      </c>
      <c r="AB2412" s="1">
        <v>0</v>
      </c>
      <c r="AC2412" s="1">
        <v>0</v>
      </c>
      <c r="AD2412" s="1">
        <v>0</v>
      </c>
      <c r="AE2412" s="1">
        <v>87</v>
      </c>
      <c r="AF2412" s="1">
        <v>1</v>
      </c>
      <c r="AG2412" s="1" t="s">
        <v>3132</v>
      </c>
      <c r="AH2412" s="1" t="s">
        <v>1597</v>
      </c>
      <c r="AI2412" s="1" t="str">
        <f>TRIM(MID(SUBSTITUTE($H2412,",",REPT(" ",200)),(LEN($H2412)-LEN(SUBSTITUTE($H2412,",",""))-2)*200+1,200))</f>
        <v>Central Visayas</v>
      </c>
      <c r="AJ2412" s="1" t="s">
        <v>55</v>
      </c>
      <c r="AL2412" s="2">
        <v>0</v>
      </c>
      <c r="AM2412" s="1"/>
    </row>
    <row r="2413" spans="1:39" ht="12.75" customHeight="1">
      <c r="A2413" s="1"/>
      <c r="B2413" s="1" t="s">
        <v>11902</v>
      </c>
      <c r="C2413" s="1" t="s">
        <v>11903</v>
      </c>
      <c r="D2413" s="3" t="str">
        <f ca="1">IFERROR(__xludf.DUMMYFUNCTION("PROPER(REGEXEXTRACT(B3118, ""(?:https?:\/\/)?(?:www\.)?([a-zA-Z0-9-]+)\.""))"),"Google")</f>
        <v>Google</v>
      </c>
      <c r="E2413" s="1" t="s">
        <v>11904</v>
      </c>
      <c r="F2413" s="1">
        <v>14.577349999999999</v>
      </c>
      <c r="G2413" s="1">
        <v>121.05042</v>
      </c>
      <c r="H2413" s="1" t="s">
        <v>11905</v>
      </c>
      <c r="I2413" s="1" t="s">
        <v>2622</v>
      </c>
      <c r="J2413" s="1">
        <f>IF(K2413="URBAN",1,IF(K2413="SUBURBAN",2,IF(K2413="RURAL",3,"")))</f>
        <v>2</v>
      </c>
      <c r="K2413" s="1" t="s">
        <v>84</v>
      </c>
      <c r="L2413" s="18">
        <v>46082</v>
      </c>
      <c r="M2413" s="49">
        <v>0.625</v>
      </c>
      <c r="N2413" s="18">
        <v>46083</v>
      </c>
      <c r="O2413" s="56">
        <v>0.5</v>
      </c>
      <c r="P2413" s="31" t="str">
        <f>TEXT($L2413, "dddd")</f>
        <v>Sunday</v>
      </c>
      <c r="Q2413" s="39" t="s">
        <v>111</v>
      </c>
      <c r="R2413" s="39">
        <v>1862</v>
      </c>
      <c r="S2413" s="1" t="str">
        <f>IF(OR(MONTH(L2413)=12, MONTH(L2413)&lt;=5), "Dry Season", "Wet Season")</f>
        <v>Dry Season</v>
      </c>
      <c r="T2413" s="1">
        <v>1</v>
      </c>
      <c r="U2413" s="1">
        <v>0</v>
      </c>
      <c r="V2413" s="1">
        <v>0</v>
      </c>
      <c r="W2413" s="2">
        <f>IF(ISNUMBER(SEARCH("N/A", X2413)), 0, 1)</f>
        <v>0</v>
      </c>
      <c r="X2413" s="1" t="s">
        <v>44</v>
      </c>
      <c r="Y2413" s="1"/>
      <c r="Z2413" s="1"/>
      <c r="AA2413" s="11" cm="1">
        <f t="array" ref="AA2413">IF(ISBLANK(Y2413), 0, VINCentyInvDistance(F2413,G2413,Y2413,Z2413))</f>
        <v>0</v>
      </c>
      <c r="AB2413" s="1">
        <v>0</v>
      </c>
      <c r="AC2413" s="1">
        <v>0</v>
      </c>
      <c r="AD2413" s="1">
        <v>0</v>
      </c>
      <c r="AE2413" s="1">
        <v>0</v>
      </c>
      <c r="AF2413" s="1">
        <v>1</v>
      </c>
      <c r="AG2413" s="1" t="s">
        <v>731</v>
      </c>
      <c r="AH2413" s="1" t="s">
        <v>731</v>
      </c>
      <c r="AI2413" s="1" t="str">
        <f>TRIM(MID(SUBSTITUTE($H2413,",",REPT(" ",200)),(LEN($H2413)-LEN(SUBSTITUTE($H2413,",",""))-2)*200+1,200))</f>
        <v>Metro Manila</v>
      </c>
      <c r="AJ2413" s="1" t="s">
        <v>55</v>
      </c>
      <c r="AL2413" s="2">
        <v>0</v>
      </c>
      <c r="AM2413" s="1"/>
    </row>
    <row r="2414" spans="1:39" ht="12.75" customHeight="1">
      <c r="A2414" s="1"/>
      <c r="B2414" s="1" t="s">
        <v>11910</v>
      </c>
      <c r="C2414" s="1" t="s">
        <v>11911</v>
      </c>
      <c r="D2414" s="3" t="str">
        <f ca="1">IFERROR(__xludf.DUMMYFUNCTION("PROPER(REGEXEXTRACT(B3120, ""(?:https?:\/\/)?(?:www\.)?([a-zA-Z0-9-]+)\.""))"),"Google")</f>
        <v>Google</v>
      </c>
      <c r="E2414" s="1" t="s">
        <v>11912</v>
      </c>
      <c r="F2414" s="1">
        <v>8.9428800000000006</v>
      </c>
      <c r="G2414" s="1">
        <v>125.51169</v>
      </c>
      <c r="H2414" s="1" t="s">
        <v>11913</v>
      </c>
      <c r="I2414" s="1" t="s">
        <v>41</v>
      </c>
      <c r="J2414" s="1">
        <f>IF(K2414="URBAN",1,IF(K2414="SUBURBAN",2,IF(K2414="RURAL",3,"")))</f>
        <v>2</v>
      </c>
      <c r="K2414" s="1" t="s">
        <v>84</v>
      </c>
      <c r="L2414" s="18">
        <v>46082</v>
      </c>
      <c r="M2414" s="49">
        <v>0.625</v>
      </c>
      <c r="N2414" s="18">
        <v>46083</v>
      </c>
      <c r="O2414" s="56">
        <v>0.5</v>
      </c>
      <c r="P2414" s="31" t="str">
        <f>TEXT($L2414, "dddd")</f>
        <v>Sunday</v>
      </c>
      <c r="Q2414" s="39" t="s">
        <v>371</v>
      </c>
      <c r="R2414" s="39">
        <v>561</v>
      </c>
      <c r="S2414" s="1" t="str">
        <f>IF(OR(MONTH(L2414)=12, MONTH(L2414)&lt;=5), "Dry Season", "Wet Season")</f>
        <v>Dry Season</v>
      </c>
      <c r="T2414" s="1">
        <v>1</v>
      </c>
      <c r="U2414" s="1">
        <v>1</v>
      </c>
      <c r="V2414" s="1">
        <v>0</v>
      </c>
      <c r="W2414" s="2">
        <f>IF(ISNUMBER(SEARCH("N/A", X2414)), 0, 1)</f>
        <v>0</v>
      </c>
      <c r="X2414" s="1" t="s">
        <v>44</v>
      </c>
      <c r="Y2414" s="1"/>
      <c r="Z2414" s="1"/>
      <c r="AA2414" s="11" cm="1">
        <f t="array" ref="AA2414">IF(ISBLANK(Y2414), 0, VINCentyInvDistance(F2414,G2414,Y2414,Z2414))</f>
        <v>0</v>
      </c>
      <c r="AB2414" s="1">
        <v>0</v>
      </c>
      <c r="AC2414" s="1">
        <v>0</v>
      </c>
      <c r="AD2414" s="1">
        <v>0</v>
      </c>
      <c r="AE2414" s="1">
        <v>1</v>
      </c>
      <c r="AF2414" s="1">
        <v>1</v>
      </c>
      <c r="AG2414" s="1" t="str">
        <f>TRIM(MID(SUBSTITUTE($H2414,",",REPT(" ",200)),(LEN($H2414)-LEN(SUBSTITUTE($H2414,",",""))-4)*200+1,200))</f>
        <v>Libertad</v>
      </c>
      <c r="AH2414" s="1" t="str">
        <f>TRIM(MID(SUBSTITUTE($H2414,",",REPT(" ",200)),(LEN($H2414)-LEN(SUBSTITUTE($H2414,",",""))-3)*200+1,200))</f>
        <v>Butuan</v>
      </c>
      <c r="AI2414" s="1" t="str">
        <f>TRIM(MID(SUBSTITUTE($H2414,",",REPT(" ",200)),(LEN($H2414)-LEN(SUBSTITUTE($H2414,",",""))-2)*200+1,200))</f>
        <v>Caraga</v>
      </c>
      <c r="AJ2414" s="1" t="str">
        <f>TRIM(MID(SUBSTITUTE($H2414,",",REPT(" ",200)),(LEN($H2414)-LEN(SUBSTITUTE($H2414,",",""))-0)*200+1,200))</f>
        <v>Philippines</v>
      </c>
      <c r="AL2414" s="2">
        <v>0</v>
      </c>
      <c r="AM2414" s="1"/>
    </row>
    <row r="2415" spans="1:39" ht="12.75" customHeight="1">
      <c r="A2415" s="1"/>
      <c r="B2415" s="1" t="s">
        <v>11935</v>
      </c>
      <c r="C2415" s="1" t="s">
        <v>11936</v>
      </c>
      <c r="D2415" s="3" t="str">
        <f ca="1">IFERROR(__xludf.DUMMYFUNCTION("PROPER(REGEXEXTRACT(B3126, ""(?:https?:\/\/)?(?:www\.)?([a-zA-Z0-9-]+)\.""))"),"Google")</f>
        <v>Google</v>
      </c>
      <c r="E2415" s="1" t="s">
        <v>11937</v>
      </c>
      <c r="F2415" s="1">
        <v>14.57405</v>
      </c>
      <c r="G2415" s="1">
        <v>120.984874</v>
      </c>
      <c r="H2415" s="1" t="s">
        <v>4953</v>
      </c>
      <c r="I2415" s="1" t="s">
        <v>41</v>
      </c>
      <c r="J2415" s="1">
        <f>IF(K2415="URBAN",1,IF(K2415="SUBURBAN",2,IF(K2415="RURAL",3,"")))</f>
        <v>2</v>
      </c>
      <c r="K2415" s="1" t="s">
        <v>84</v>
      </c>
      <c r="L2415" s="18">
        <v>46082</v>
      </c>
      <c r="M2415" s="49">
        <v>0.625</v>
      </c>
      <c r="N2415" s="18">
        <v>46083</v>
      </c>
      <c r="O2415" s="56">
        <v>0.5</v>
      </c>
      <c r="P2415" s="31" t="str">
        <f>TEXT($L2415, "dddd")</f>
        <v>Sunday</v>
      </c>
      <c r="Q2415" s="39" t="s">
        <v>111</v>
      </c>
      <c r="R2415" s="39">
        <v>3125</v>
      </c>
      <c r="S2415" s="1" t="str">
        <f>IF(OR(MONTH(L2415)=12, MONTH(L2415)&lt;=5), "Dry Season", "Wet Season")</f>
        <v>Dry Season</v>
      </c>
      <c r="T2415" s="1">
        <v>1</v>
      </c>
      <c r="U2415" s="1">
        <v>0</v>
      </c>
      <c r="V2415" s="1">
        <v>0</v>
      </c>
      <c r="W2415" s="2">
        <f>IF(ISNUMBER(SEARCH("N/A", X2415)), 0, 1)</f>
        <v>0</v>
      </c>
      <c r="X2415" s="1" t="s">
        <v>44</v>
      </c>
      <c r="Y2415" s="1"/>
      <c r="Z2415" s="1"/>
      <c r="AA2415" s="11" cm="1">
        <f t="array" ref="AA2415">IF(ISBLANK(Y2415), 0, VINCentyInvDistance(F2415,G2415,Y2415,Z2415))</f>
        <v>0</v>
      </c>
      <c r="AB2415" s="1">
        <v>0</v>
      </c>
      <c r="AC2415" s="1">
        <v>0</v>
      </c>
      <c r="AD2415" s="1">
        <v>0</v>
      </c>
      <c r="AE2415" s="1">
        <v>9200</v>
      </c>
      <c r="AF2415" s="1">
        <v>1</v>
      </c>
      <c r="AG2415" s="1" t="str">
        <f>TRIM(MID(SUBSTITUTE($H2415,",",REPT(" ",200)),(LEN($H2415)-LEN(SUBSTITUTE($H2415,",",""))-4)*200+1,200))</f>
        <v>Manila</v>
      </c>
      <c r="AH2415" s="1" t="str">
        <f>TRIM(MID(SUBSTITUTE($H2415,",",REPT(" ",200)),(LEN($H2415)-LEN(SUBSTITUTE($H2415,",",""))-3)*200+1,200))</f>
        <v>Capital District</v>
      </c>
      <c r="AI2415" s="1" t="str">
        <f>TRIM(MID(SUBSTITUTE($H2415,",",REPT(" ",200)),(LEN($H2415)-LEN(SUBSTITUTE($H2415,",",""))-2)*200+1,200))</f>
        <v>Metro Manila</v>
      </c>
      <c r="AJ2415" s="1" t="str">
        <f>TRIM(MID(SUBSTITUTE($H2415,",",REPT(" ",200)),(LEN($H2415)-LEN(SUBSTITUTE($H2415,",",""))-0)*200+1,200))</f>
        <v>Philippines</v>
      </c>
      <c r="AL2415" s="2">
        <v>0</v>
      </c>
      <c r="AM2415" s="1"/>
    </row>
    <row r="2416" spans="1:39" ht="12.75" customHeight="1">
      <c r="A2416" s="1"/>
      <c r="B2416" s="1" t="s">
        <v>11942</v>
      </c>
      <c r="C2416" s="1" t="s">
        <v>11943</v>
      </c>
      <c r="D2416" s="3" t="str">
        <f ca="1">IFERROR(__xludf.DUMMYFUNCTION("PROPER(REGEXEXTRACT(B3128, ""(?:https?:\/\/)?(?:www\.)?([a-zA-Z0-9-]+)\.""))"),"Skyscanner")</f>
        <v>Skyscanner</v>
      </c>
      <c r="E2416" s="1" t="s">
        <v>11944</v>
      </c>
      <c r="F2416" s="1">
        <v>8.9372100000000003</v>
      </c>
      <c r="G2416" s="1">
        <v>125.53079</v>
      </c>
      <c r="H2416" s="1" t="s">
        <v>11945</v>
      </c>
      <c r="I2416" s="1" t="s">
        <v>41</v>
      </c>
      <c r="J2416" s="1">
        <f>IF(K2416="URBAN",1,IF(K2416="SUBURBAN",2,IF(K2416="RURAL",3,"")))</f>
        <v>2</v>
      </c>
      <c r="K2416" s="1" t="s">
        <v>84</v>
      </c>
      <c r="L2416" s="18">
        <v>46082</v>
      </c>
      <c r="M2416" s="49">
        <v>0.58333333333333337</v>
      </c>
      <c r="N2416" s="18">
        <v>46083</v>
      </c>
      <c r="O2416" s="56">
        <v>0.45833333333333331</v>
      </c>
      <c r="P2416" s="31" t="str">
        <f>TEXT($L2416, "dddd")</f>
        <v>Sunday</v>
      </c>
      <c r="Q2416" s="39" t="s">
        <v>1266</v>
      </c>
      <c r="R2416" s="39">
        <v>619</v>
      </c>
      <c r="S2416" s="1" t="str">
        <f>IF(OR(MONTH(L2416)=12, MONTH(L2416)&lt;=5), "Dry Season", "Wet Season")</f>
        <v>Dry Season</v>
      </c>
      <c r="T2416" s="1">
        <v>1</v>
      </c>
      <c r="U2416" s="1">
        <v>1</v>
      </c>
      <c r="V2416" s="1">
        <v>0</v>
      </c>
      <c r="W2416" s="2">
        <f>IF(ISNUMBER(SEARCH("N/A", X2416)), 0, 1)</f>
        <v>1</v>
      </c>
      <c r="X2416" s="1" t="s">
        <v>977</v>
      </c>
      <c r="Y2416" s="1">
        <v>15.167270800000001</v>
      </c>
      <c r="Z2416" s="1">
        <v>120.5801134</v>
      </c>
      <c r="AA2416" s="11" cm="1">
        <f t="array" ref="AA2416">IF(ISBLANK(Y2416), 0, VINCentyInvDistance(F2416,G2416,Y2416,Z2416))</f>
        <v>874766.24880627065</v>
      </c>
      <c r="AB2416" s="1">
        <v>0</v>
      </c>
      <c r="AC2416" s="1">
        <v>2</v>
      </c>
      <c r="AD2416" s="1">
        <v>4.9000000000000004</v>
      </c>
      <c r="AE2416" s="1">
        <v>1</v>
      </c>
      <c r="AF2416" s="1">
        <v>1</v>
      </c>
      <c r="AG2416" s="1" t="s">
        <v>978</v>
      </c>
      <c r="AH2416" s="1" t="s">
        <v>274</v>
      </c>
      <c r="AI2416" s="1" t="str">
        <f>TRIM(MID(SUBSTITUTE($H2416,",",REPT(" ",200)),(LEN($H2416)-LEN(SUBSTITUTE($H2416,",",""))-2)*200+1,200))</f>
        <v>Caraga</v>
      </c>
      <c r="AJ2416" s="1" t="s">
        <v>55</v>
      </c>
      <c r="AK2416" t="s">
        <v>11946</v>
      </c>
      <c r="AL2416" s="2">
        <v>0</v>
      </c>
      <c r="AM2416" s="1"/>
    </row>
    <row r="2417" spans="1:39" ht="12.75" customHeight="1">
      <c r="A2417" s="1"/>
      <c r="B2417" s="1" t="s">
        <v>11955</v>
      </c>
      <c r="C2417" s="1" t="s">
        <v>11956</v>
      </c>
      <c r="D2417" s="3" t="str">
        <f ca="1">IFERROR(__xludf.DUMMYFUNCTION("PROPER(REGEXEXTRACT(B3131, ""(?:https?:\/\/)?(?:www\.)?([a-zA-Z0-9-]+)\.""))"),"Google")</f>
        <v>Google</v>
      </c>
      <c r="E2417" s="1" t="s">
        <v>11957</v>
      </c>
      <c r="F2417" s="1">
        <v>14.586542</v>
      </c>
      <c r="G2417" s="1">
        <v>121.060095</v>
      </c>
      <c r="H2417" s="1" t="s">
        <v>11958</v>
      </c>
      <c r="I2417" s="1" t="s">
        <v>50</v>
      </c>
      <c r="J2417" s="1">
        <f>IF(K2417="URBAN",1,IF(K2417="SUBURBAN",2,IF(K2417="RURAL",3,"")))</f>
        <v>2</v>
      </c>
      <c r="K2417" s="1" t="s">
        <v>84</v>
      </c>
      <c r="L2417" s="18">
        <v>46082</v>
      </c>
      <c r="M2417" s="49">
        <v>0.625</v>
      </c>
      <c r="N2417" s="18">
        <v>46083</v>
      </c>
      <c r="O2417" s="56">
        <v>0.5</v>
      </c>
      <c r="P2417" s="31" t="str">
        <f>TEXT($L2417, "dddd")</f>
        <v>Sunday</v>
      </c>
      <c r="Q2417" s="39" t="s">
        <v>111</v>
      </c>
      <c r="R2417" s="39">
        <v>1993</v>
      </c>
      <c r="S2417" s="1" t="str">
        <f>IF(OR(MONTH(L2417)=12, MONTH(L2417)&lt;=5), "Dry Season", "Wet Season")</f>
        <v>Dry Season</v>
      </c>
      <c r="T2417" s="1">
        <v>1</v>
      </c>
      <c r="U2417" s="1">
        <v>0</v>
      </c>
      <c r="V2417" s="1">
        <v>0</v>
      </c>
      <c r="W2417" s="2">
        <f>IF(ISNUMBER(SEARCH("N/A", X2417)), 0, 1)</f>
        <v>1</v>
      </c>
      <c r="X2417" s="1" t="s">
        <v>1174</v>
      </c>
      <c r="Y2417" s="1">
        <v>14.589843999999999</v>
      </c>
      <c r="Z2417" s="1">
        <v>121.060554</v>
      </c>
      <c r="AA2417" s="11" cm="1">
        <f t="array" ref="AA2417">IF(ISBLANK(Y2417), 0, VINCentyInvDistance(F2417,G2417,Y2417,Z2417))</f>
        <v>368.68150239039346</v>
      </c>
      <c r="AB2417" s="1">
        <v>0</v>
      </c>
      <c r="AC2417" s="1">
        <v>0</v>
      </c>
      <c r="AD2417" s="1">
        <v>0</v>
      </c>
      <c r="AE2417" s="1">
        <v>1500</v>
      </c>
      <c r="AF2417" s="1">
        <v>1</v>
      </c>
      <c r="AG2417" s="1" t="s">
        <v>1180</v>
      </c>
      <c r="AH2417" s="1" t="s">
        <v>562</v>
      </c>
      <c r="AI2417" s="1" t="str">
        <f>TRIM(MID(SUBSTITUTE($H2417,",",REPT(" ",200)),(LEN($H2417)-LEN(SUBSTITUTE($H2417,",",""))-2)*200+1,200))</f>
        <v>Metro Manila</v>
      </c>
      <c r="AJ2417" s="1" t="s">
        <v>55</v>
      </c>
      <c r="AL2417" s="2">
        <v>0</v>
      </c>
      <c r="AM2417" s="1"/>
    </row>
    <row r="2418" spans="1:39" ht="12.75" customHeight="1">
      <c r="A2418" s="1"/>
      <c r="B2418" s="1" t="s">
        <v>11963</v>
      </c>
      <c r="C2418" s="1" t="s">
        <v>11964</v>
      </c>
      <c r="D2418" s="3" t="str">
        <f ca="1">IFERROR(__xludf.DUMMYFUNCTION("PROPER(REGEXEXTRACT(B3133, ""(?:https?:\/\/)?(?:www\.)?([a-zA-Z0-9-]+)\.""))"),"Skyscanner")</f>
        <v>Skyscanner</v>
      </c>
      <c r="E2418" s="1" t="s">
        <v>11965</v>
      </c>
      <c r="F2418" s="1">
        <v>10.30775</v>
      </c>
      <c r="G2418" s="1">
        <v>124.01336000000001</v>
      </c>
      <c r="H2418" s="1" t="s">
        <v>11962</v>
      </c>
      <c r="I2418" s="1" t="s">
        <v>2622</v>
      </c>
      <c r="J2418" s="1">
        <f>IF(K2418="URBAN",1,IF(K2418="SUBURBAN",2,IF(K2418="RURAL",3,"")))</f>
        <v>2</v>
      </c>
      <c r="K2418" s="1" t="s">
        <v>84</v>
      </c>
      <c r="L2418" s="18">
        <v>46082</v>
      </c>
      <c r="M2418" s="49">
        <v>0.58333333333333337</v>
      </c>
      <c r="N2418" s="18">
        <v>46083</v>
      </c>
      <c r="O2418" s="56">
        <v>0.5</v>
      </c>
      <c r="P2418" s="31" t="str">
        <f>TEXT($L2418, "dddd")</f>
        <v>Sunday</v>
      </c>
      <c r="Q2418" s="39" t="s">
        <v>111</v>
      </c>
      <c r="R2418" s="39">
        <v>1490</v>
      </c>
      <c r="S2418" s="1" t="str">
        <f>IF(OR(MONTH(L2418)=12, MONTH(L2418)&lt;=5), "Dry Season", "Wet Season")</f>
        <v>Dry Season</v>
      </c>
      <c r="T2418" s="1">
        <v>1</v>
      </c>
      <c r="U2418" s="1">
        <v>1</v>
      </c>
      <c r="V2418" s="1">
        <v>0</v>
      </c>
      <c r="W2418" s="2">
        <f>IF(ISNUMBER(SEARCH("N/A", X2418)), 0, 1)</f>
        <v>0</v>
      </c>
      <c r="X2418" s="1" t="s">
        <v>44</v>
      </c>
      <c r="Y2418" s="1"/>
      <c r="Z2418" s="1"/>
      <c r="AA2418" s="11" cm="1">
        <f t="array" ref="AA2418">IF(ISBLANK(Y2418), 0, VINCentyInvDistance(F2418,G2418,Y2418,Z2418))</f>
        <v>0</v>
      </c>
      <c r="AB2418" s="1">
        <v>0</v>
      </c>
      <c r="AC2418" s="1">
        <v>0</v>
      </c>
      <c r="AD2418" s="1">
        <v>0</v>
      </c>
      <c r="AE2418" s="1">
        <v>0</v>
      </c>
      <c r="AF2418" s="1">
        <v>1</v>
      </c>
      <c r="AG2418" s="1" t="s">
        <v>731</v>
      </c>
      <c r="AH2418" s="1" t="s">
        <v>731</v>
      </c>
      <c r="AI2418" s="1" t="str">
        <f>TRIM(MID(SUBSTITUTE($H2418,",",REPT(" ",200)),(LEN($H2418)-LEN(SUBSTITUTE($H2418,",",""))-2)*200+1,200))</f>
        <v>Central Visayas</v>
      </c>
      <c r="AJ2418" s="1" t="s">
        <v>55</v>
      </c>
      <c r="AK2418" t="s">
        <v>17448</v>
      </c>
      <c r="AL2418" s="2">
        <v>0</v>
      </c>
      <c r="AM2418" s="1" t="s">
        <v>11966</v>
      </c>
    </row>
    <row r="2419" spans="1:39" ht="12.75" customHeight="1">
      <c r="A2419" s="1"/>
      <c r="B2419" s="1" t="s">
        <v>11990</v>
      </c>
      <c r="C2419" s="1" t="s">
        <v>11991</v>
      </c>
      <c r="D2419" s="3" t="str">
        <f ca="1">IFERROR(__xludf.DUMMYFUNCTION("PROPER(REGEXEXTRACT(B3139, ""(?:https?:\/\/)?(?:www\.)?([a-zA-Z0-9-]+)\.""))"),"Google")</f>
        <v>Google</v>
      </c>
      <c r="E2419" s="1" t="s">
        <v>11992</v>
      </c>
      <c r="F2419" s="1">
        <v>10.311360000000001</v>
      </c>
      <c r="G2419" s="1">
        <v>123.91665</v>
      </c>
      <c r="H2419" s="1" t="s">
        <v>11993</v>
      </c>
      <c r="I2419" s="1" t="s">
        <v>1300</v>
      </c>
      <c r="J2419" s="1">
        <f>IF(K2419="URBAN",1,IF(K2419="SUBURBAN",2,IF(K2419="RURAL",3,"")))</f>
        <v>2</v>
      </c>
      <c r="K2419" s="1" t="s">
        <v>84</v>
      </c>
      <c r="L2419" s="18">
        <v>46082</v>
      </c>
      <c r="M2419" s="49">
        <v>0.625</v>
      </c>
      <c r="N2419" s="18">
        <v>46083</v>
      </c>
      <c r="O2419" s="56">
        <v>0.5</v>
      </c>
      <c r="P2419" s="31" t="str">
        <f>TEXT($L2419, "dddd")</f>
        <v>Sunday</v>
      </c>
      <c r="Q2419" s="39" t="s">
        <v>111</v>
      </c>
      <c r="R2419" s="39">
        <v>1714</v>
      </c>
      <c r="S2419" s="1" t="str">
        <f>IF(OR(MONTH(L2419)=12, MONTH(L2419)&lt;=5), "Dry Season", "Wet Season")</f>
        <v>Dry Season</v>
      </c>
      <c r="T2419" s="1">
        <v>1</v>
      </c>
      <c r="U2419" s="1">
        <v>1</v>
      </c>
      <c r="V2419" s="1">
        <v>0</v>
      </c>
      <c r="W2419" s="2">
        <f>IF(ISNUMBER(SEARCH("N/A", X2419)), 0, 1)</f>
        <v>0</v>
      </c>
      <c r="X2419" s="1" t="s">
        <v>44</v>
      </c>
      <c r="Y2419" s="1"/>
      <c r="Z2419" s="1"/>
      <c r="AA2419" s="11" cm="1">
        <f t="array" ref="AA2419">IF(ISBLANK(Y2419), 0, VINCentyInvDistance(F2419,G2419,Y2419,Z2419))</f>
        <v>0</v>
      </c>
      <c r="AB2419" s="1">
        <v>0</v>
      </c>
      <c r="AC2419" s="1">
        <v>0</v>
      </c>
      <c r="AD2419" s="1">
        <v>0</v>
      </c>
      <c r="AE2419" s="1">
        <v>320</v>
      </c>
      <c r="AF2419" s="1">
        <v>1</v>
      </c>
      <c r="AG2419" s="1" t="str">
        <f>TRIM(MID(SUBSTITUTE($H2419,",",REPT(" ",200)),(LEN($H2419)-LEN(SUBSTITUTE($H2419,",",""))-4)*200+1,200))</f>
        <v>Carreta</v>
      </c>
      <c r="AH2419" s="1" t="str">
        <f>TRIM(MID(SUBSTITUTE($H2419,",",REPT(" ",200)),(LEN($H2419)-LEN(SUBSTITUTE($H2419,",",""))-3)*200+1,200))</f>
        <v>Cebu City</v>
      </c>
      <c r="AI2419" s="1" t="str">
        <f>TRIM(MID(SUBSTITUTE($H2419,",",REPT(" ",200)),(LEN($H2419)-LEN(SUBSTITUTE($H2419,",",""))-2)*200+1,200))</f>
        <v>Central Visayas</v>
      </c>
      <c r="AJ2419" s="1" t="str">
        <f>TRIM(MID(SUBSTITUTE($H2419,",",REPT(" ",200)),(LEN($H2419)-LEN(SUBSTITUTE($H2419,",",""))-0)*200+1,200))</f>
        <v>Philippines</v>
      </c>
      <c r="AL2419" s="2">
        <v>0</v>
      </c>
      <c r="AM2419" s="1"/>
    </row>
    <row r="2420" spans="1:39" ht="12.75" customHeight="1">
      <c r="A2420" s="1"/>
      <c r="B2420" s="1" t="s">
        <v>11994</v>
      </c>
      <c r="C2420" s="1" t="s">
        <v>11995</v>
      </c>
      <c r="D2420" s="3" t="str">
        <f ca="1">IFERROR(__xludf.DUMMYFUNCTION("PROPER(REGEXEXTRACT(B3140, ""(?:https?:\/\/)?(?:www\.)?([a-zA-Z0-9-]+)\.""))"),"Skyscanner")</f>
        <v>Skyscanner</v>
      </c>
      <c r="E2420" s="1" t="s">
        <v>11996</v>
      </c>
      <c r="F2420" s="1">
        <v>10.311360000000001</v>
      </c>
      <c r="G2420" s="1">
        <v>123.91665</v>
      </c>
      <c r="H2420" s="1" t="s">
        <v>11993</v>
      </c>
      <c r="I2420" s="1" t="s">
        <v>2622</v>
      </c>
      <c r="J2420" s="1">
        <f>IF(K2420="URBAN",1,IF(K2420="SUBURBAN",2,IF(K2420="RURAL",3,"")))</f>
        <v>2</v>
      </c>
      <c r="K2420" s="1" t="s">
        <v>84</v>
      </c>
      <c r="L2420" s="18">
        <v>46082</v>
      </c>
      <c r="M2420" s="49">
        <v>0.625</v>
      </c>
      <c r="N2420" s="18">
        <v>46083</v>
      </c>
      <c r="O2420" s="56">
        <v>0.5</v>
      </c>
      <c r="P2420" s="31" t="str">
        <f>TEXT($L2420, "dddd")</f>
        <v>Sunday</v>
      </c>
      <c r="Q2420" s="39" t="s">
        <v>111</v>
      </c>
      <c r="R2420" s="39">
        <v>2015</v>
      </c>
      <c r="S2420" s="1" t="str">
        <f>IF(OR(MONTH(L2420)=12, MONTH(L2420)&lt;=5), "Dry Season", "Wet Season")</f>
        <v>Dry Season</v>
      </c>
      <c r="T2420" s="1">
        <v>1</v>
      </c>
      <c r="U2420" s="1">
        <v>0</v>
      </c>
      <c r="V2420" s="1">
        <v>1</v>
      </c>
      <c r="W2420" s="2">
        <f>IF(ISNUMBER(SEARCH("N/A", X2420)), 0, 1)</f>
        <v>0</v>
      </c>
      <c r="X2420" s="1" t="s">
        <v>44</v>
      </c>
      <c r="Y2420" s="1"/>
      <c r="Z2420" s="1"/>
      <c r="AA2420" s="11" cm="1">
        <f t="array" ref="AA2420">IF(ISBLANK(Y2420), 0, VINCentyInvDistance(F2420,G2420,Y2420,Z2420))</f>
        <v>0</v>
      </c>
      <c r="AB2420" s="1">
        <v>0</v>
      </c>
      <c r="AC2420" s="1">
        <v>0</v>
      </c>
      <c r="AD2420" s="1">
        <v>0</v>
      </c>
      <c r="AE2420" s="1">
        <v>126</v>
      </c>
      <c r="AF2420" s="1">
        <v>1</v>
      </c>
      <c r="AG2420" s="1" t="s">
        <v>731</v>
      </c>
      <c r="AH2420" s="1" t="s">
        <v>731</v>
      </c>
      <c r="AI2420" s="1" t="str">
        <f>TRIM(MID(SUBSTITUTE($H2420,",",REPT(" ",200)),(LEN($H2420)-LEN(SUBSTITUTE($H2420,",",""))-2)*200+1,200))</f>
        <v>Central Visayas</v>
      </c>
      <c r="AJ2420" s="1" t="s">
        <v>55</v>
      </c>
      <c r="AK2420" t="s">
        <v>17450</v>
      </c>
      <c r="AL2420" s="2">
        <v>0</v>
      </c>
      <c r="AM2420" s="1" t="s">
        <v>11997</v>
      </c>
    </row>
    <row r="2421" spans="1:39" ht="12.75" customHeight="1">
      <c r="A2421" s="1"/>
      <c r="B2421" s="1" t="s">
        <v>11998</v>
      </c>
      <c r="C2421" s="1" t="s">
        <v>11999</v>
      </c>
      <c r="D2421" s="3" t="str">
        <f ca="1">IFERROR(__xludf.DUMMYFUNCTION("PROPER(REGEXEXTRACT(B3141, ""(?:https?:\/\/)?(?:www\.)?([a-zA-Z0-9-]+)\.""))"),"Skyscanner")</f>
        <v>Skyscanner</v>
      </c>
      <c r="E2421" s="1" t="s">
        <v>12000</v>
      </c>
      <c r="F2421" s="1">
        <v>10.30668</v>
      </c>
      <c r="G2421" s="1">
        <v>123.91074999999999</v>
      </c>
      <c r="H2421" s="1" t="s">
        <v>12001</v>
      </c>
      <c r="I2421" s="1" t="s">
        <v>2622</v>
      </c>
      <c r="J2421" s="1">
        <f>IF(K2421="URBAN",1,IF(K2421="SUBURBAN",2,IF(K2421="RURAL",3,"")))</f>
        <v>2</v>
      </c>
      <c r="K2421" s="1" t="s">
        <v>84</v>
      </c>
      <c r="L2421" s="18">
        <v>46082</v>
      </c>
      <c r="M2421" s="49">
        <v>0.58333333333333337</v>
      </c>
      <c r="N2421" s="18">
        <v>46083</v>
      </c>
      <c r="O2421" s="56">
        <v>0.52083333333333337</v>
      </c>
      <c r="P2421" s="31" t="str">
        <f>TEXT($L2421, "dddd")</f>
        <v>Sunday</v>
      </c>
      <c r="Q2421" s="39" t="s">
        <v>111</v>
      </c>
      <c r="R2421" s="39">
        <v>1029</v>
      </c>
      <c r="S2421" s="1" t="str">
        <f>IF(OR(MONTH(L2421)=12, MONTH(L2421)&lt;=5), "Dry Season", "Wet Season")</f>
        <v>Dry Season</v>
      </c>
      <c r="T2421" s="1">
        <v>1</v>
      </c>
      <c r="U2421" s="1">
        <v>0</v>
      </c>
      <c r="V2421" s="1">
        <v>0</v>
      </c>
      <c r="W2421" s="2">
        <f>IF(ISNUMBER(SEARCH("N/A", X2421)), 0, 1)</f>
        <v>0</v>
      </c>
      <c r="X2421" s="1" t="s">
        <v>44</v>
      </c>
      <c r="Y2421" s="1"/>
      <c r="Z2421" s="1"/>
      <c r="AA2421" s="11" cm="1">
        <f t="array" ref="AA2421">IF(ISBLANK(Y2421), 0, VINCentyInvDistance(F2421,G2421,Y2421,Z2421))</f>
        <v>0</v>
      </c>
      <c r="AB2421" s="1">
        <v>0</v>
      </c>
      <c r="AC2421" s="1">
        <v>0</v>
      </c>
      <c r="AD2421" s="1">
        <v>0</v>
      </c>
      <c r="AE2421" s="1">
        <v>0</v>
      </c>
      <c r="AF2421" s="1">
        <v>1</v>
      </c>
      <c r="AG2421" s="1" t="s">
        <v>731</v>
      </c>
      <c r="AH2421" s="1" t="s">
        <v>731</v>
      </c>
      <c r="AI2421" s="1" t="str">
        <f>TRIM(MID(SUBSTITUTE($H2421,",",REPT(" ",200)),(LEN($H2421)-LEN(SUBSTITUTE($H2421,",",""))-2)*200+1,200))</f>
        <v>Central Visayas</v>
      </c>
      <c r="AJ2421" s="1" t="s">
        <v>55</v>
      </c>
      <c r="AK2421" t="s">
        <v>17451</v>
      </c>
      <c r="AL2421" s="2">
        <v>0</v>
      </c>
      <c r="AM2421" s="1" t="s">
        <v>12002</v>
      </c>
    </row>
    <row r="2422" spans="1:39" ht="12.75" customHeight="1">
      <c r="A2422" s="1"/>
      <c r="B2422" s="1" t="s">
        <v>12029</v>
      </c>
      <c r="C2422" s="1" t="s">
        <v>12030</v>
      </c>
      <c r="D2422" s="3" t="str">
        <f ca="1">IFERROR(__xludf.DUMMYFUNCTION("PROPER(REGEXEXTRACT(B3148, ""(?:https?:\/\/)?(?:www\.)?([a-zA-Z0-9-]+)\.""))"),"Skyscanner")</f>
        <v>Skyscanner</v>
      </c>
      <c r="E2422" s="1" t="s">
        <v>12031</v>
      </c>
      <c r="F2422" s="1">
        <v>9.6872989999999994</v>
      </c>
      <c r="G2422" s="1">
        <v>123.87413859999999</v>
      </c>
      <c r="H2422" s="1" t="s">
        <v>12032</v>
      </c>
      <c r="I2422" s="1" t="s">
        <v>1300</v>
      </c>
      <c r="J2422" s="1">
        <f>IF(K2422="URBAN",1,IF(K2422="SUBURBAN",2,IF(K2422="RURAL",3,"")))</f>
        <v>2</v>
      </c>
      <c r="K2422" s="1" t="s">
        <v>84</v>
      </c>
      <c r="L2422" s="18">
        <v>46082</v>
      </c>
      <c r="M2422" s="49">
        <v>0.625</v>
      </c>
      <c r="N2422" s="18">
        <v>46083</v>
      </c>
      <c r="O2422" s="56">
        <v>0.5</v>
      </c>
      <c r="P2422" s="31" t="str">
        <f>TEXT($L2422, "dddd")</f>
        <v>Sunday</v>
      </c>
      <c r="Q2422" s="39" t="s">
        <v>79</v>
      </c>
      <c r="R2422" s="39">
        <v>1108</v>
      </c>
      <c r="S2422" s="1" t="str">
        <f>IF(OR(MONTH(L2422)=12, MONTH(L2422)&lt;=5), "Dry Season", "Wet Season")</f>
        <v>Dry Season</v>
      </c>
      <c r="T2422" s="1">
        <v>1</v>
      </c>
      <c r="U2422" s="1">
        <v>1</v>
      </c>
      <c r="V2422" s="1">
        <v>0</v>
      </c>
      <c r="W2422" s="2">
        <f>IF(ISNUMBER(SEARCH("N/A", X2422)), 0, 1)</f>
        <v>1</v>
      </c>
      <c r="X2422" s="1" t="s">
        <v>11226</v>
      </c>
      <c r="Y2422" s="1">
        <v>13.9403553</v>
      </c>
      <c r="Z2422" s="1">
        <v>121.6246226</v>
      </c>
      <c r="AA2422" s="11" cm="1">
        <f t="array" ref="AA2422">IF(ISBLANK(Y2422), 0, VINCentyInvDistance(F2422,G2422,Y2422,Z2422))</f>
        <v>530485.48656704556</v>
      </c>
      <c r="AB2422" s="1">
        <v>0</v>
      </c>
      <c r="AC2422" s="1">
        <v>0</v>
      </c>
      <c r="AD2422" s="1">
        <v>0</v>
      </c>
      <c r="AE2422" s="1">
        <v>0</v>
      </c>
      <c r="AF2422" s="1">
        <v>1</v>
      </c>
      <c r="AG2422" s="1" t="s">
        <v>11227</v>
      </c>
      <c r="AH2422" s="1" t="s">
        <v>9792</v>
      </c>
      <c r="AI2422" s="1" t="str">
        <f>TRIM(MID(SUBSTITUTE($H2422,",",REPT(" ",200)),(LEN($H2422)-LEN(SUBSTITUTE($H2422,",",""))-2)*200+1,200))</f>
        <v>Central Visayas</v>
      </c>
      <c r="AJ2422" s="1" t="s">
        <v>55</v>
      </c>
      <c r="AK2422" t="s">
        <v>17454</v>
      </c>
      <c r="AL2422" s="2">
        <v>0</v>
      </c>
      <c r="AM2422" s="1"/>
    </row>
    <row r="2423" spans="1:39" ht="12.75" customHeight="1">
      <c r="A2423" s="1"/>
      <c r="B2423" s="1" t="s">
        <v>12037</v>
      </c>
      <c r="C2423" s="1" t="s">
        <v>12038</v>
      </c>
      <c r="D2423" s="3" t="str">
        <f ca="1">IFERROR(__xludf.DUMMYFUNCTION("PROPER(REGEXEXTRACT(B3150, ""(?:https?:\/\/)?(?:www\.)?([a-zA-Z0-9-]+)\.""))"),"Google")</f>
        <v>Google</v>
      </c>
      <c r="E2423" s="1" t="s">
        <v>12039</v>
      </c>
      <c r="F2423" s="1">
        <v>11.2308</v>
      </c>
      <c r="G2423" s="1">
        <v>124.99979</v>
      </c>
      <c r="H2423" s="1" t="s">
        <v>12040</v>
      </c>
      <c r="I2423" s="1" t="s">
        <v>41</v>
      </c>
      <c r="J2423" s="1">
        <f>IF(K2423="URBAN",1,IF(K2423="SUBURBAN",2,IF(K2423="RURAL",3,"")))</f>
        <v>2</v>
      </c>
      <c r="K2423" s="1" t="s">
        <v>84</v>
      </c>
      <c r="L2423" s="18">
        <v>46082</v>
      </c>
      <c r="M2423" s="49">
        <v>0.625</v>
      </c>
      <c r="N2423" s="18">
        <v>46083</v>
      </c>
      <c r="O2423" s="56">
        <v>0.5</v>
      </c>
      <c r="P2423" s="31" t="str">
        <f>TEXT($L2423, "dddd")</f>
        <v>Sunday</v>
      </c>
      <c r="Q2423" s="39" t="s">
        <v>111</v>
      </c>
      <c r="R2423" s="39">
        <v>1008</v>
      </c>
      <c r="S2423" s="1" t="str">
        <f>IF(OR(MONTH(L2423)=12, MONTH(L2423)&lt;=5), "Dry Season", "Wet Season")</f>
        <v>Dry Season</v>
      </c>
      <c r="T2423" s="1">
        <v>1</v>
      </c>
      <c r="U2423" s="1">
        <v>1</v>
      </c>
      <c r="V2423" s="1">
        <v>0</v>
      </c>
      <c r="W2423" s="2">
        <f>IF(ISNUMBER(SEARCH("N/A", X2423)), 0, 1)</f>
        <v>0</v>
      </c>
      <c r="X2423" s="1" t="s">
        <v>44</v>
      </c>
      <c r="Y2423" s="1"/>
      <c r="Z2423" s="1"/>
      <c r="AA2423" s="11" cm="1">
        <f t="array" ref="AA2423">IF(ISBLANK(Y2423), 0, VINCentyInvDistance(F2423,G2423,Y2423,Z2423))</f>
        <v>0</v>
      </c>
      <c r="AB2423" s="1">
        <v>0</v>
      </c>
      <c r="AC2423" s="1">
        <v>0</v>
      </c>
      <c r="AD2423" s="1">
        <v>0</v>
      </c>
      <c r="AE2423" s="1">
        <v>0</v>
      </c>
      <c r="AF2423" s="1">
        <v>1</v>
      </c>
      <c r="AG2423" s="1" t="str">
        <f>TRIM(MID(SUBSTITUTE($H2423,",",REPT(" ",200)),(LEN($H2423)-LEN(SUBSTITUTE($H2423,",",""))-4)*200+1,200))</f>
        <v>Youngfield</v>
      </c>
      <c r="AH2423" s="1" t="str">
        <f>TRIM(MID(SUBSTITUTE($H2423,",",REPT(" ",200)),(LEN($H2423)-LEN(SUBSTITUTE($H2423,",",""))-3)*200+1,200))</f>
        <v>Tacloban</v>
      </c>
      <c r="AI2423" s="1" t="str">
        <f>TRIM(MID(SUBSTITUTE($H2423,",",REPT(" ",200)),(LEN($H2423)-LEN(SUBSTITUTE($H2423,",",""))-2)*200+1,200))</f>
        <v>Eastern Visayas</v>
      </c>
      <c r="AJ2423" s="1" t="str">
        <f>TRIM(MID(SUBSTITUTE($H2423,",",REPT(" ",200)),(LEN($H2423)-LEN(SUBSTITUTE($H2423,",",""))-0)*200+1,200))</f>
        <v>Philippines</v>
      </c>
      <c r="AL2423" s="2">
        <v>0</v>
      </c>
      <c r="AM2423" s="1"/>
    </row>
    <row r="2424" spans="1:39" ht="12.75" customHeight="1">
      <c r="A2424" s="1"/>
      <c r="B2424" s="1" t="s">
        <v>11864</v>
      </c>
      <c r="C2424" s="1" t="s">
        <v>12045</v>
      </c>
      <c r="D2424" s="3" t="str">
        <f ca="1">IFERROR(__xludf.DUMMYFUNCTION("PROPER(REGEXEXTRACT(B3154, ""(?:https?:\/\/)?(?:www\.)?([a-zA-Z0-9-]+)\.""))"),"Skyscanner")</f>
        <v>Skyscanner</v>
      </c>
      <c r="E2424" s="1" t="s">
        <v>12046</v>
      </c>
      <c r="F2424" s="1">
        <v>10.318659999999999</v>
      </c>
      <c r="G2424" s="1">
        <v>123.89317</v>
      </c>
      <c r="H2424" s="1" t="s">
        <v>11867</v>
      </c>
      <c r="I2424" s="1" t="s">
        <v>2622</v>
      </c>
      <c r="J2424" s="1">
        <f>IF(K2424="URBAN",1,IF(K2424="SUBURBAN",2,IF(K2424="RURAL",3,"")))</f>
        <v>2</v>
      </c>
      <c r="K2424" s="1" t="s">
        <v>84</v>
      </c>
      <c r="L2424" s="18">
        <v>46082</v>
      </c>
      <c r="M2424" s="49">
        <v>0.58333333333333337</v>
      </c>
      <c r="N2424" s="18">
        <v>46083</v>
      </c>
      <c r="O2424" s="56">
        <v>0.5</v>
      </c>
      <c r="P2424" s="31" t="str">
        <f>TEXT($L2424, "dddd")</f>
        <v>Sunday</v>
      </c>
      <c r="Q2424" s="39" t="s">
        <v>1090</v>
      </c>
      <c r="R2424" s="39">
        <v>1046</v>
      </c>
      <c r="S2424" s="1" t="str">
        <f>IF(OR(MONTH(L2424)=12, MONTH(L2424)&lt;=5), "Dry Season", "Wet Season")</f>
        <v>Dry Season</v>
      </c>
      <c r="T2424" s="1">
        <v>1</v>
      </c>
      <c r="U2424" s="1">
        <v>1</v>
      </c>
      <c r="V2424" s="1">
        <v>0</v>
      </c>
      <c r="W2424" s="2">
        <f>IF(ISNUMBER(SEARCH("N/A", X2424)), 0, 1)</f>
        <v>0</v>
      </c>
      <c r="X2424" s="1" t="s">
        <v>44</v>
      </c>
      <c r="Y2424" s="1"/>
      <c r="Z2424" s="1"/>
      <c r="AA2424" s="11" cm="1">
        <f t="array" ref="AA2424">IF(ISBLANK(Y2424), 0, VINCentyInvDistance(F2424,G2424,Y2424,Z2424))</f>
        <v>0</v>
      </c>
      <c r="AB2424" s="1">
        <v>0</v>
      </c>
      <c r="AC2424" s="1">
        <v>0</v>
      </c>
      <c r="AD2424" s="1">
        <v>0</v>
      </c>
      <c r="AE2424" s="1">
        <v>0</v>
      </c>
      <c r="AF2424" s="1">
        <v>1</v>
      </c>
      <c r="AG2424" s="1" t="s">
        <v>731</v>
      </c>
      <c r="AH2424" s="1" t="s">
        <v>731</v>
      </c>
      <c r="AI2424" s="1" t="str">
        <f>TRIM(MID(SUBSTITUTE($H2424,",",REPT(" ",200)),(LEN($H2424)-LEN(SUBSTITUTE($H2424,",",""))-2)*200+1,200))</f>
        <v>Central Visayas</v>
      </c>
      <c r="AJ2424" s="1" t="s">
        <v>55</v>
      </c>
      <c r="AK2424" t="s">
        <v>17442</v>
      </c>
      <c r="AL2424" s="2">
        <v>0</v>
      </c>
      <c r="AM2424" s="1" t="s">
        <v>11868</v>
      </c>
    </row>
    <row r="2425" spans="1:39" ht="12.75" customHeight="1">
      <c r="A2425" s="1"/>
      <c r="B2425" s="1" t="s">
        <v>12109</v>
      </c>
      <c r="C2425" s="1" t="s">
        <v>12110</v>
      </c>
      <c r="D2425" s="3" t="str">
        <f ca="1">IFERROR(__xludf.DUMMYFUNCTION("PROPER(REGEXEXTRACT(B3178, ""(?:https?:\/\/)?(?:www\.)?([a-zA-Z0-9-]+)\.""))"),"Google")</f>
        <v>Google</v>
      </c>
      <c r="E2425" s="1" t="s">
        <v>12111</v>
      </c>
      <c r="F2425" s="1">
        <v>15.17324</v>
      </c>
      <c r="G2425" s="1">
        <v>120.59560999999999</v>
      </c>
      <c r="H2425" s="1" t="s">
        <v>12112</v>
      </c>
      <c r="I2425" s="1" t="s">
        <v>1300</v>
      </c>
      <c r="J2425" s="1">
        <f>IF(K2425="URBAN",1,IF(K2425="SUBURBAN",2,IF(K2425="RURAL",3,"")))</f>
        <v>2</v>
      </c>
      <c r="K2425" s="1" t="s">
        <v>84</v>
      </c>
      <c r="L2425" s="18">
        <v>46082</v>
      </c>
      <c r="M2425" s="49">
        <v>0.625</v>
      </c>
      <c r="N2425" s="18">
        <v>46083</v>
      </c>
      <c r="O2425" s="56">
        <v>0.45833333333333331</v>
      </c>
      <c r="P2425" s="31" t="str">
        <f>TEXT($L2425, "dddd")</f>
        <v>Sunday</v>
      </c>
      <c r="Q2425" s="39" t="s">
        <v>111</v>
      </c>
      <c r="R2425" s="39">
        <v>1026</v>
      </c>
      <c r="S2425" s="1" t="str">
        <f>IF(OR(MONTH(L2425)=12, MONTH(L2425)&lt;=5), "Dry Season", "Wet Season")</f>
        <v>Dry Season</v>
      </c>
      <c r="T2425" s="1">
        <v>1</v>
      </c>
      <c r="U2425" s="1">
        <v>0</v>
      </c>
      <c r="V2425" s="1">
        <v>0</v>
      </c>
      <c r="W2425" s="2">
        <f>IF(ISNUMBER(SEARCH("N/A", X2425)), 0, 1)</f>
        <v>0</v>
      </c>
      <c r="X2425" s="1" t="s">
        <v>44</v>
      </c>
      <c r="Y2425" s="1"/>
      <c r="Z2425" s="1"/>
      <c r="AA2425" s="11" cm="1">
        <f t="array" ref="AA2425">IF(ISBLANK(Y2425), 0, VINCentyInvDistance(F2425,G2425,Y2425,Z2425))</f>
        <v>0</v>
      </c>
      <c r="AB2425" s="1">
        <v>0</v>
      </c>
      <c r="AC2425" s="1">
        <v>0</v>
      </c>
      <c r="AD2425" s="1">
        <v>0</v>
      </c>
      <c r="AE2425" s="1">
        <v>17</v>
      </c>
      <c r="AF2425" s="1">
        <v>1</v>
      </c>
      <c r="AG2425" s="1" t="str">
        <f>TRIM(MID(SUBSTITUTE($H2425,",",REPT(" ",200)),(LEN($H2425)-LEN(SUBSTITUTE($H2425,",",""))-4)*200+1,200))</f>
        <v>Hadrian</v>
      </c>
      <c r="AH2425" s="1" t="str">
        <f>TRIM(MID(SUBSTITUTE($H2425,",",REPT(" ",200)),(LEN($H2425)-LEN(SUBSTITUTE($H2425,",",""))-3)*200+1,200))</f>
        <v>Angeles</v>
      </c>
      <c r="AI2425" s="1" t="str">
        <f>TRIM(MID(SUBSTITUTE($H2425,",",REPT(" ",200)),(LEN($H2425)-LEN(SUBSTITUTE($H2425,",",""))-2)*200+1,200))</f>
        <v>Central Luzon</v>
      </c>
      <c r="AJ2425" s="1" t="str">
        <f>TRIM(MID(SUBSTITUTE($H2425,",",REPT(" ",200)),(LEN($H2425)-LEN(SUBSTITUTE($H2425,",",""))-0)*200+1,200))</f>
        <v>Philippines</v>
      </c>
      <c r="AL2425" s="2">
        <v>0</v>
      </c>
      <c r="AM2425" s="1"/>
    </row>
    <row r="2426" spans="1:39" ht="12.75" customHeight="1">
      <c r="A2426" s="1"/>
      <c r="B2426" s="1" t="s">
        <v>12113</v>
      </c>
      <c r="C2426" s="1" t="s">
        <v>12114</v>
      </c>
      <c r="D2426" s="3" t="str">
        <f ca="1">IFERROR(__xludf.DUMMYFUNCTION("PROPER(REGEXEXTRACT(B3179, ""(?:https?:\/\/)?(?:www\.)?([a-zA-Z0-9-]+)\.""))"),"Skyscanner")</f>
        <v>Skyscanner</v>
      </c>
      <c r="E2426" s="1" t="s">
        <v>12115</v>
      </c>
      <c r="F2426" s="1">
        <v>14.578123</v>
      </c>
      <c r="G2426" s="1">
        <v>121.051124</v>
      </c>
      <c r="H2426" s="1" t="s">
        <v>1612</v>
      </c>
      <c r="I2426" s="1" t="s">
        <v>41</v>
      </c>
      <c r="J2426" s="1">
        <f>IF(K2426="URBAN",1,IF(K2426="SUBURBAN",2,IF(K2426="RURAL",3,"")))</f>
        <v>2</v>
      </c>
      <c r="K2426" s="1" t="s">
        <v>84</v>
      </c>
      <c r="L2426" s="18">
        <v>46082</v>
      </c>
      <c r="M2426" s="49">
        <v>0.58333333333333337</v>
      </c>
      <c r="N2426" s="18">
        <v>46083</v>
      </c>
      <c r="O2426" s="56">
        <v>0.54166666666666663</v>
      </c>
      <c r="P2426" s="31" t="str">
        <f>TEXT($L2426, "dddd")</f>
        <v>Sunday</v>
      </c>
      <c r="Q2426" s="39" t="s">
        <v>67</v>
      </c>
      <c r="R2426" s="39">
        <v>887</v>
      </c>
      <c r="S2426" s="1" t="str">
        <f>IF(OR(MONTH(L2426)=12, MONTH(L2426)&lt;=5), "Dry Season", "Wet Season")</f>
        <v>Dry Season</v>
      </c>
      <c r="T2426" s="1">
        <v>1</v>
      </c>
      <c r="U2426" s="1">
        <v>1</v>
      </c>
      <c r="V2426" s="1">
        <v>0</v>
      </c>
      <c r="W2426" s="2">
        <f>IF(ISNUMBER(SEARCH("N/A", X2426)), 0, 1)</f>
        <v>1</v>
      </c>
      <c r="X2426" s="1" t="s">
        <v>977</v>
      </c>
      <c r="Y2426" s="1">
        <v>15.167270800000001</v>
      </c>
      <c r="Z2426" s="1">
        <v>120.5801134</v>
      </c>
      <c r="AA2426" s="11" cm="1">
        <f t="array" ref="AA2426">IF(ISBLANK(Y2426), 0, VINCentyInvDistance(F2426,G2426,Y2426,Z2426))</f>
        <v>82574.869108213388</v>
      </c>
      <c r="AB2426" s="1">
        <v>0</v>
      </c>
      <c r="AC2426" s="1">
        <v>0</v>
      </c>
      <c r="AD2426" s="1">
        <v>0</v>
      </c>
      <c r="AE2426" s="1">
        <v>0</v>
      </c>
      <c r="AF2426" s="1">
        <v>1</v>
      </c>
      <c r="AG2426" s="1" t="s">
        <v>978</v>
      </c>
      <c r="AH2426" s="1" t="s">
        <v>274</v>
      </c>
      <c r="AI2426" s="1" t="str">
        <f>TRIM(MID(SUBSTITUTE($H2426,",",REPT(" ",200)),(LEN($H2426)-LEN(SUBSTITUTE($H2426,",",""))-2)*200+1,200))</f>
        <v>Metro Manila</v>
      </c>
      <c r="AJ2426" s="1" t="s">
        <v>55</v>
      </c>
      <c r="AK2426" t="s">
        <v>17458</v>
      </c>
      <c r="AL2426" s="2">
        <v>0</v>
      </c>
      <c r="AM2426" s="1"/>
    </row>
    <row r="2427" spans="1:39" ht="12.75" customHeight="1">
      <c r="A2427" s="1"/>
      <c r="B2427" s="1" t="s">
        <v>12137</v>
      </c>
      <c r="C2427" s="1" t="s">
        <v>12138</v>
      </c>
      <c r="D2427" s="3" t="str">
        <f ca="1">IFERROR(__xludf.DUMMYFUNCTION("PROPER(REGEXEXTRACT(B3185, ""(?:https?:\/\/)?(?:www\.)?([a-zA-Z0-9-]+)\.""))"),"Google")</f>
        <v>Google</v>
      </c>
      <c r="E2427" s="1" t="s">
        <v>12139</v>
      </c>
      <c r="F2427" s="1">
        <v>10.27168</v>
      </c>
      <c r="G2427" s="1">
        <v>123.97897</v>
      </c>
      <c r="H2427" s="1" t="s">
        <v>7421</v>
      </c>
      <c r="I2427" s="1" t="s">
        <v>2622</v>
      </c>
      <c r="J2427" s="1">
        <f>IF(K2427="URBAN",1,IF(K2427="SUBURBAN",2,IF(K2427="RURAL",3,"")))</f>
        <v>2</v>
      </c>
      <c r="K2427" s="1" t="s">
        <v>84</v>
      </c>
      <c r="L2427" s="18">
        <v>46082</v>
      </c>
      <c r="M2427" s="49">
        <v>0.625</v>
      </c>
      <c r="N2427" s="18">
        <v>46083</v>
      </c>
      <c r="O2427" s="56">
        <v>0.54166666666666663</v>
      </c>
      <c r="P2427" s="31" t="str">
        <f>TEXT($L2427, "dddd")</f>
        <v>Sunday</v>
      </c>
      <c r="Q2427" s="39" t="s">
        <v>111</v>
      </c>
      <c r="R2427" s="39">
        <v>908</v>
      </c>
      <c r="S2427" s="1" t="str">
        <f>IF(OR(MONTH(L2427)=12, MONTH(L2427)&lt;=5), "Dry Season", "Wet Season")</f>
        <v>Dry Season</v>
      </c>
      <c r="T2427" s="1">
        <v>1</v>
      </c>
      <c r="U2427" s="1">
        <v>1</v>
      </c>
      <c r="V2427" s="1">
        <v>0</v>
      </c>
      <c r="W2427" s="2">
        <f>IF(ISNUMBER(SEARCH("N/A", X2427)), 0, 1)</f>
        <v>0</v>
      </c>
      <c r="X2427" s="1" t="s">
        <v>44</v>
      </c>
      <c r="Y2427" s="1"/>
      <c r="Z2427" s="1"/>
      <c r="AA2427" s="11" cm="1">
        <f t="array" ref="AA2427">IF(ISBLANK(Y2427), 0, VINCentyInvDistance(F2427,G2427,Y2427,Z2427))</f>
        <v>0</v>
      </c>
      <c r="AB2427" s="1">
        <v>0</v>
      </c>
      <c r="AC2427" s="1">
        <v>0</v>
      </c>
      <c r="AD2427" s="1">
        <v>0</v>
      </c>
      <c r="AE2427" s="1">
        <v>1</v>
      </c>
      <c r="AF2427" s="1">
        <v>1</v>
      </c>
      <c r="AG2427" s="1" t="s">
        <v>4948</v>
      </c>
      <c r="AH2427" s="1" t="s">
        <v>731</v>
      </c>
      <c r="AI2427" s="1" t="str">
        <f>TRIM(MID(SUBSTITUTE($H2427,",",REPT(" ",200)),(LEN($H2427)-LEN(SUBSTITUTE($H2427,",",""))-2)*200+1,200))</f>
        <v>Central Visayas</v>
      </c>
      <c r="AJ2427" s="1" t="s">
        <v>55</v>
      </c>
      <c r="AL2427" s="2">
        <v>0</v>
      </c>
      <c r="AM2427" s="1" t="s">
        <v>12140</v>
      </c>
    </row>
    <row r="2428" spans="1:39" ht="12.75" customHeight="1">
      <c r="A2428" s="1"/>
      <c r="B2428" s="1" t="s">
        <v>12151</v>
      </c>
      <c r="C2428" s="1" t="s">
        <v>12152</v>
      </c>
      <c r="D2428" s="3" t="str">
        <f ca="1">IFERROR(__xludf.DUMMYFUNCTION("PROPER(REGEXEXTRACT(B3188, ""(?:https?:\/\/)?(?:www\.)?([a-zA-Z0-9-]+)\.""))"),"Skyscanner")</f>
        <v>Skyscanner</v>
      </c>
      <c r="E2428" s="1" t="s">
        <v>12153</v>
      </c>
      <c r="F2428" s="1">
        <v>10.10591</v>
      </c>
      <c r="G2428" s="1">
        <v>123.62763</v>
      </c>
      <c r="H2428" s="1" t="s">
        <v>12150</v>
      </c>
      <c r="I2428" s="1" t="s">
        <v>2622</v>
      </c>
      <c r="J2428" s="1">
        <f>IF(K2428="URBAN",1,IF(K2428="SUBURBAN",2,IF(K2428="RURAL",3,"")))</f>
        <v>2</v>
      </c>
      <c r="K2428" s="1" t="s">
        <v>84</v>
      </c>
      <c r="L2428" s="18">
        <v>46082</v>
      </c>
      <c r="M2428" s="49">
        <v>0.58333333333333337</v>
      </c>
      <c r="N2428" s="18">
        <v>46083</v>
      </c>
      <c r="O2428" s="56">
        <v>0.5</v>
      </c>
      <c r="P2428" s="31" t="str">
        <f>TEXT($L2428, "dddd")</f>
        <v>Sunday</v>
      </c>
      <c r="Q2428" s="39" t="s">
        <v>111</v>
      </c>
      <c r="R2428" s="39">
        <v>734</v>
      </c>
      <c r="S2428" s="1" t="str">
        <f>IF(OR(MONTH(L2428)=12, MONTH(L2428)&lt;=5), "Dry Season", "Wet Season")</f>
        <v>Dry Season</v>
      </c>
      <c r="T2428" s="1">
        <v>1</v>
      </c>
      <c r="U2428" s="1">
        <v>1</v>
      </c>
      <c r="V2428" s="1">
        <v>0</v>
      </c>
      <c r="W2428" s="2">
        <f>IF(ISNUMBER(SEARCH("N/A", X2428)), 0, 1)</f>
        <v>0</v>
      </c>
      <c r="X2428" s="1" t="s">
        <v>44</v>
      </c>
      <c r="Y2428" s="1"/>
      <c r="Z2428" s="1"/>
      <c r="AA2428" s="11" cm="1">
        <f t="array" ref="AA2428">IF(ISBLANK(Y2428), 0, VINCentyInvDistance(F2428,G2428,Y2428,Z2428))</f>
        <v>0</v>
      </c>
      <c r="AB2428" s="1">
        <v>0</v>
      </c>
      <c r="AC2428" s="1">
        <v>0</v>
      </c>
      <c r="AD2428" s="1">
        <v>0</v>
      </c>
      <c r="AE2428" s="1">
        <v>0</v>
      </c>
      <c r="AF2428" s="1">
        <v>1</v>
      </c>
      <c r="AG2428" s="1" t="s">
        <v>731</v>
      </c>
      <c r="AH2428" s="1" t="s">
        <v>731</v>
      </c>
      <c r="AI2428" s="1" t="str">
        <f>TRIM(MID(SUBSTITUTE($H2428,",",REPT(" ",200)),(LEN($H2428)-LEN(SUBSTITUTE($H2428,",",""))-2)*200+1,200))</f>
        <v>Central Visayas</v>
      </c>
      <c r="AJ2428" s="1" t="s">
        <v>55</v>
      </c>
      <c r="AK2428" t="s">
        <v>1906</v>
      </c>
      <c r="AL2428" s="2">
        <v>0</v>
      </c>
      <c r="AM2428" s="1" t="s">
        <v>12154</v>
      </c>
    </row>
    <row r="2429" spans="1:39" ht="12.75" customHeight="1">
      <c r="A2429" s="1"/>
      <c r="B2429" s="1" t="s">
        <v>12174</v>
      </c>
      <c r="C2429" s="1" t="s">
        <v>12175</v>
      </c>
      <c r="D2429" s="3" t="str">
        <f ca="1">IFERROR(__xludf.DUMMYFUNCTION("PROPER(REGEXEXTRACT(B3193, ""(?:https?:\/\/)?(?:www\.)?([a-zA-Z0-9-]+)\.""))"),"Google")</f>
        <v>Google</v>
      </c>
      <c r="E2429" s="1" t="s">
        <v>12166</v>
      </c>
      <c r="F2429" s="1">
        <v>15.481210000000001</v>
      </c>
      <c r="G2429" s="1">
        <v>120.96496</v>
      </c>
      <c r="H2429" s="1" t="s">
        <v>12176</v>
      </c>
      <c r="I2429" s="1" t="s">
        <v>3119</v>
      </c>
      <c r="J2429" s="1">
        <f>IF(K2429="URBAN",1,IF(K2429="SUBURBAN",2,IF(K2429="RURAL",3,"")))</f>
        <v>2</v>
      </c>
      <c r="K2429" s="1" t="s">
        <v>84</v>
      </c>
      <c r="L2429" s="18">
        <v>46082</v>
      </c>
      <c r="M2429" s="49">
        <v>0.625</v>
      </c>
      <c r="N2429" s="18">
        <v>46083</v>
      </c>
      <c r="O2429" s="56">
        <v>0.54166666666666663</v>
      </c>
      <c r="P2429" s="31" t="str">
        <f>TEXT($L2429, "dddd")</f>
        <v>Sunday</v>
      </c>
      <c r="Q2429" s="39" t="s">
        <v>111</v>
      </c>
      <c r="R2429" s="39">
        <v>1022</v>
      </c>
      <c r="S2429" s="1" t="str">
        <f>IF(OR(MONTH(L2429)=12, MONTH(L2429)&lt;=5), "Dry Season", "Wet Season")</f>
        <v>Dry Season</v>
      </c>
      <c r="T2429" s="1">
        <v>1</v>
      </c>
      <c r="U2429" s="1">
        <v>1</v>
      </c>
      <c r="V2429" s="1">
        <v>0</v>
      </c>
      <c r="W2429" s="2">
        <f>IF(ISNUMBER(SEARCH("N/A", X2429)), 0, 1)</f>
        <v>0</v>
      </c>
      <c r="X2429" s="1" t="s">
        <v>44</v>
      </c>
      <c r="Y2429" s="1"/>
      <c r="Z2429" s="1"/>
      <c r="AA2429" s="11" cm="1">
        <f t="array" ref="AA2429">IF(ISBLANK(Y2429), 0, VINCentyInvDistance(F2429,G2429,Y2429,Z2429))</f>
        <v>0</v>
      </c>
      <c r="AB2429" s="1">
        <v>0</v>
      </c>
      <c r="AC2429" s="1">
        <v>0</v>
      </c>
      <c r="AD2429" s="1">
        <v>0</v>
      </c>
      <c r="AE2429" s="1">
        <v>7</v>
      </c>
      <c r="AF2429" s="1">
        <v>1</v>
      </c>
      <c r="AG2429" s="1" t="str">
        <f>TRIM(MID(SUBSTITUTE($H2429,",",REPT(" ",200)),(LEN($H2429)-LEN(SUBSTITUTE($H2429,",",""))-4)*200+1,200))</f>
        <v>Cabanatuan</v>
      </c>
      <c r="AH2429" s="1" t="str">
        <f>TRIM(MID(SUBSTITUTE($H2429,",",REPT(" ",200)),(LEN($H2429)-LEN(SUBSTITUTE($H2429,",",""))-3)*200+1,200))</f>
        <v>Nueva Ecija</v>
      </c>
      <c r="AI2429" s="1" t="str">
        <f>TRIM(MID(SUBSTITUTE($H2429,",",REPT(" ",200)),(LEN($H2429)-LEN(SUBSTITUTE($H2429,",",""))-2)*200+1,200))</f>
        <v>Central Luzon</v>
      </c>
      <c r="AJ2429" s="1" t="str">
        <f>TRIM(MID(SUBSTITUTE($H2429,",",REPT(" ",200)),(LEN($H2429)-LEN(SUBSTITUTE($H2429,",",""))-0)*200+1,200))</f>
        <v>Philippines</v>
      </c>
      <c r="AL2429" s="2">
        <v>0</v>
      </c>
      <c r="AM2429" s="1"/>
    </row>
    <row r="2430" spans="1:39" ht="12.75" customHeight="1">
      <c r="A2430" s="1"/>
      <c r="B2430" s="1" t="s">
        <v>12177</v>
      </c>
      <c r="C2430" s="1" t="s">
        <v>12178</v>
      </c>
      <c r="D2430" s="3" t="str">
        <f ca="1">IFERROR(__xludf.DUMMYFUNCTION("PROPER(REGEXEXTRACT(B3194, ""(?:https?:\/\/)?(?:www\.)?([a-zA-Z0-9-]+)\.""))"),"Skyscanner")</f>
        <v>Skyscanner</v>
      </c>
      <c r="E2430" s="1" t="s">
        <v>12179</v>
      </c>
      <c r="F2430" s="1">
        <v>7.0447699999999998</v>
      </c>
      <c r="G2430" s="1">
        <v>125.54039</v>
      </c>
      <c r="H2430" s="1" t="s">
        <v>12180</v>
      </c>
      <c r="I2430" s="1" t="s">
        <v>41</v>
      </c>
      <c r="J2430" s="1">
        <f>IF(K2430="URBAN",1,IF(K2430="SUBURBAN",2,IF(K2430="RURAL",3,"")))</f>
        <v>2</v>
      </c>
      <c r="K2430" s="1" t="s">
        <v>84</v>
      </c>
      <c r="L2430" s="18">
        <v>46082</v>
      </c>
      <c r="M2430" s="49">
        <v>0.58333333333333337</v>
      </c>
      <c r="N2430" s="18">
        <v>46083</v>
      </c>
      <c r="O2430" s="56">
        <v>0.5</v>
      </c>
      <c r="P2430" s="31" t="str">
        <f>TEXT($L2430, "dddd")</f>
        <v>Sunday</v>
      </c>
      <c r="Q2430" s="39" t="s">
        <v>111</v>
      </c>
      <c r="R2430" s="39">
        <v>1053</v>
      </c>
      <c r="S2430" s="1" t="str">
        <f>IF(OR(MONTH(L2430)=12, MONTH(L2430)&lt;=5), "Dry Season", "Wet Season")</f>
        <v>Dry Season</v>
      </c>
      <c r="T2430" s="1">
        <v>1</v>
      </c>
      <c r="U2430" s="1">
        <v>0</v>
      </c>
      <c r="V2430" s="1">
        <v>0</v>
      </c>
      <c r="W2430" s="2">
        <f>IF(ISNUMBER(SEARCH("N/A", X2430)), 0, 1)</f>
        <v>1</v>
      </c>
      <c r="X2430" s="1" t="s">
        <v>12107</v>
      </c>
      <c r="Y2430" s="1">
        <v>15.4878374</v>
      </c>
      <c r="Z2430" s="1">
        <v>120.9679142</v>
      </c>
      <c r="AA2430" s="11" cm="1">
        <f t="array" ref="AA2430">IF(ISBLANK(Y2430), 0, VINCentyInvDistance(F2430,G2430,Y2430,Z2430))</f>
        <v>1058789.1438089907</v>
      </c>
      <c r="AB2430" s="1">
        <v>0</v>
      </c>
      <c r="AC2430" s="1">
        <v>0</v>
      </c>
      <c r="AD2430" s="1">
        <v>0</v>
      </c>
      <c r="AE2430" s="1">
        <v>0</v>
      </c>
      <c r="AF2430" s="1">
        <v>1</v>
      </c>
      <c r="AG2430" s="1" t="s">
        <v>12108</v>
      </c>
      <c r="AH2430" s="1" t="s">
        <v>9570</v>
      </c>
      <c r="AI2430" s="1" t="str">
        <f>TRIM(MID(SUBSTITUTE($H2430,",",REPT(" ",200)),(LEN($H2430)-LEN(SUBSTITUTE($H2430,",",""))-2)*200+1,200))</f>
        <v>Davao Region</v>
      </c>
      <c r="AJ2430" s="1" t="s">
        <v>55</v>
      </c>
      <c r="AK2430" t="s">
        <v>17459</v>
      </c>
      <c r="AL2430" s="2">
        <v>0</v>
      </c>
      <c r="AM2430" s="1"/>
    </row>
    <row r="2431" spans="1:39" ht="12.75" customHeight="1">
      <c r="A2431" s="1"/>
      <c r="B2431" s="1" t="s">
        <v>12185</v>
      </c>
      <c r="C2431" s="1" t="s">
        <v>12186</v>
      </c>
      <c r="D2431" s="3" t="str">
        <f ca="1">IFERROR(__xludf.DUMMYFUNCTION("PROPER(REGEXEXTRACT(B3196, ""(?:https?:\/\/)?(?:www\.)?([a-zA-Z0-9-]+)\.""))"),"Google")</f>
        <v>Google</v>
      </c>
      <c r="E2431" s="1" t="s">
        <v>12187</v>
      </c>
      <c r="F2431" s="1">
        <v>16.423169999999999</v>
      </c>
      <c r="G2431" s="1">
        <v>120.60052</v>
      </c>
      <c r="H2431" s="1" t="s">
        <v>12188</v>
      </c>
      <c r="I2431" s="1" t="s">
        <v>41</v>
      </c>
      <c r="J2431" s="1">
        <f>IF(K2431="URBAN",1,IF(K2431="SUBURBAN",2,IF(K2431="RURAL",3,"")))</f>
        <v>2</v>
      </c>
      <c r="K2431" s="1" t="s">
        <v>84</v>
      </c>
      <c r="L2431" s="18">
        <v>46082</v>
      </c>
      <c r="M2431" s="49">
        <v>0.625</v>
      </c>
      <c r="N2431" s="18">
        <v>46083</v>
      </c>
      <c r="O2431" s="56">
        <v>0.5</v>
      </c>
      <c r="P2431" s="31" t="str">
        <f>TEXT($L2431, "dddd")</f>
        <v>Sunday</v>
      </c>
      <c r="Q2431" s="39" t="s">
        <v>111</v>
      </c>
      <c r="R2431" s="39">
        <v>3536</v>
      </c>
      <c r="S2431" s="1" t="str">
        <f>IF(OR(MONTH(L2431)=12, MONTH(L2431)&lt;=5), "Dry Season", "Wet Season")</f>
        <v>Dry Season</v>
      </c>
      <c r="T2431" s="1">
        <v>1</v>
      </c>
      <c r="U2431" s="1">
        <v>0</v>
      </c>
      <c r="V2431" s="1">
        <v>0</v>
      </c>
      <c r="W2431" s="2">
        <f>IF(ISNUMBER(SEARCH("N/A", X2431)), 0, 1)</f>
        <v>1</v>
      </c>
      <c r="X2431" s="1" t="s">
        <v>977</v>
      </c>
      <c r="Y2431" s="1">
        <v>15.167270800000001</v>
      </c>
      <c r="Z2431" s="1">
        <v>120.5801134</v>
      </c>
      <c r="AA2431" s="11" cm="1">
        <f t="array" ref="AA2431">IF(ISBLANK(Y2431), 0, VINCentyInvDistance(F2431,G2431,Y2431,Z2431))</f>
        <v>138990.77406251963</v>
      </c>
      <c r="AB2431" s="1">
        <v>0</v>
      </c>
      <c r="AC2431" s="1">
        <v>0</v>
      </c>
      <c r="AD2431" s="1">
        <v>0</v>
      </c>
      <c r="AE2431" s="1">
        <v>53</v>
      </c>
      <c r="AF2431" s="1">
        <v>1</v>
      </c>
      <c r="AG2431" s="1" t="s">
        <v>978</v>
      </c>
      <c r="AH2431" s="1" t="s">
        <v>274</v>
      </c>
      <c r="AI2431" s="1" t="str">
        <f>TRIM(MID(SUBSTITUTE($H2431,",",REPT(" ",200)),(LEN($H2431)-LEN(SUBSTITUTE($H2431,",",""))-2)*200+1,200))</f>
        <v>Cordillera Administrative Region</v>
      </c>
      <c r="AJ2431" s="1" t="s">
        <v>55</v>
      </c>
      <c r="AL2431" s="2">
        <v>0</v>
      </c>
      <c r="AM2431" s="1"/>
    </row>
    <row r="2432" spans="1:39" ht="12.75" customHeight="1">
      <c r="A2432" s="1"/>
      <c r="B2432" s="1" t="s">
        <v>12189</v>
      </c>
      <c r="C2432" s="1" t="s">
        <v>12190</v>
      </c>
      <c r="D2432" s="3" t="str">
        <f ca="1">IFERROR(__xludf.DUMMYFUNCTION("PROPER(REGEXEXTRACT(B3197, ""(?:https?:\/\/)?(?:www\.)?([a-zA-Z0-9-]+)\.""))"),"Skyscanner")</f>
        <v>Skyscanner</v>
      </c>
      <c r="E2432" s="1" t="s">
        <v>12157</v>
      </c>
      <c r="F2432" s="1">
        <v>13.41738</v>
      </c>
      <c r="G2432" s="1">
        <v>121.20722000000001</v>
      </c>
      <c r="H2432" s="1" t="s">
        <v>12158</v>
      </c>
      <c r="I2432" s="1" t="s">
        <v>2395</v>
      </c>
      <c r="J2432" s="1">
        <f>IF(K2432="URBAN",1,IF(K2432="SUBURBAN",2,IF(K2432="RURAL",3,"")))</f>
        <v>2</v>
      </c>
      <c r="K2432" s="1" t="s">
        <v>84</v>
      </c>
      <c r="L2432" s="18">
        <v>46082</v>
      </c>
      <c r="M2432" s="49">
        <v>0.58333333333333337</v>
      </c>
      <c r="N2432" s="18">
        <v>46083</v>
      </c>
      <c r="O2432" s="56">
        <v>0</v>
      </c>
      <c r="P2432" s="31" t="str">
        <f>TEXT($L2432, "dddd")</f>
        <v>Sunday</v>
      </c>
      <c r="Q2432" s="39" t="s">
        <v>111</v>
      </c>
      <c r="R2432" s="39">
        <v>872</v>
      </c>
      <c r="S2432" s="1" t="str">
        <f>IF(OR(MONTH(L2432)=12, MONTH(L2432)&lt;=5), "Dry Season", "Wet Season")</f>
        <v>Dry Season</v>
      </c>
      <c r="T2432" s="1">
        <v>1</v>
      </c>
      <c r="U2432" s="1">
        <v>0</v>
      </c>
      <c r="V2432" s="1">
        <v>0</v>
      </c>
      <c r="W2432" s="2">
        <f>IF(ISNUMBER(SEARCH("N/A", X2432)), 0, 1)</f>
        <v>1</v>
      </c>
      <c r="X2432" s="1" t="s">
        <v>832</v>
      </c>
      <c r="Y2432" s="1">
        <v>16.408881399999999</v>
      </c>
      <c r="Z2432" s="1">
        <v>120.5991997</v>
      </c>
      <c r="AA2432" s="11" cm="1">
        <f t="array" ref="AA2432">IF(ISBLANK(Y2432), 0, VINCentyInvDistance(F2432,G2432,Y2432,Z2432))</f>
        <v>337404.88848136156</v>
      </c>
      <c r="AB2432" s="1">
        <v>0</v>
      </c>
      <c r="AC2432" s="1">
        <v>0</v>
      </c>
      <c r="AD2432" s="1">
        <v>0</v>
      </c>
      <c r="AE2432" s="1">
        <v>0</v>
      </c>
      <c r="AF2432" s="1">
        <v>1</v>
      </c>
      <c r="AG2432" s="1" t="s">
        <v>833</v>
      </c>
      <c r="AH2432" s="1" t="s">
        <v>834</v>
      </c>
      <c r="AI2432" s="1" t="str">
        <f>TRIM(MID(SUBSTITUTE($H2432,",",REPT(" ",200)),(LEN($H2432)-LEN(SUBSTITUTE($H2432,",",""))-2)*200+1,200))</f>
        <v>Oriental Mindoro</v>
      </c>
      <c r="AJ2432" s="1" t="s">
        <v>55</v>
      </c>
      <c r="AK2432" t="s">
        <v>12191</v>
      </c>
      <c r="AL2432" s="2">
        <v>0</v>
      </c>
      <c r="AM2432" s="1"/>
    </row>
    <row r="2433" spans="1:39" ht="12.75" customHeight="1">
      <c r="A2433" s="1"/>
      <c r="B2433" s="1" t="s">
        <v>12205</v>
      </c>
      <c r="C2433" s="1" t="s">
        <v>12206</v>
      </c>
      <c r="D2433" s="3" t="str">
        <f ca="1">IFERROR(__xludf.DUMMYFUNCTION("PROPER(REGEXEXTRACT(B3202, ""(?:https?:\/\/)?(?:www\.)?([a-zA-Z0-9-]+)\.""))"),"Google")</f>
        <v>Google</v>
      </c>
      <c r="E2433" s="1" t="s">
        <v>10340</v>
      </c>
      <c r="F2433" s="1">
        <v>9.7876539999999999</v>
      </c>
      <c r="G2433" s="1">
        <v>124.145563</v>
      </c>
      <c r="H2433" s="1" t="s">
        <v>10341</v>
      </c>
      <c r="I2433" s="1" t="s">
        <v>2622</v>
      </c>
      <c r="J2433" s="1">
        <f>IF(K2433="URBAN",1,IF(K2433="SUBURBAN",2,IF(K2433="RURAL",3,"")))</f>
        <v>2</v>
      </c>
      <c r="K2433" s="1" t="s">
        <v>84</v>
      </c>
      <c r="L2433" s="18">
        <v>46082</v>
      </c>
      <c r="M2433" s="49">
        <v>0.625</v>
      </c>
      <c r="N2433" s="18">
        <v>46083</v>
      </c>
      <c r="O2433" s="56">
        <v>0.5</v>
      </c>
      <c r="P2433" s="31" t="str">
        <f>TEXT($L2433, "dddd")</f>
        <v>Sunday</v>
      </c>
      <c r="Q2433" s="39" t="s">
        <v>207</v>
      </c>
      <c r="R2433" s="39">
        <v>881</v>
      </c>
      <c r="S2433" s="1" t="str">
        <f>IF(OR(MONTH(L2433)=12, MONTH(L2433)&lt;=5), "Dry Season", "Wet Season")</f>
        <v>Dry Season</v>
      </c>
      <c r="T2433" s="1">
        <v>1</v>
      </c>
      <c r="U2433" s="1">
        <v>0</v>
      </c>
      <c r="V2433" s="1">
        <v>0</v>
      </c>
      <c r="W2433" s="2">
        <f>IF(ISNUMBER(SEARCH("N/A", X2433)), 0, 1)</f>
        <v>0</v>
      </c>
      <c r="X2433" s="1" t="s">
        <v>44</v>
      </c>
      <c r="Y2433" s="1"/>
      <c r="Z2433" s="1"/>
      <c r="AA2433" s="11" cm="1">
        <f t="array" ref="AA2433">IF(ISBLANK(Y2433), 0, VINCentyInvDistance(F2433,G2433,Y2433,Z2433))</f>
        <v>0</v>
      </c>
      <c r="AB2433" s="1">
        <v>0</v>
      </c>
      <c r="AC2433" s="1">
        <v>0</v>
      </c>
      <c r="AD2433" s="1">
        <v>0</v>
      </c>
      <c r="AE2433" s="1">
        <v>3</v>
      </c>
      <c r="AF2433" s="1">
        <v>1</v>
      </c>
      <c r="AG2433" s="1" t="str">
        <f>TRIM(MID(SUBSTITUTE($H2433,",",REPT(" ",200)),(LEN($H2433)-LEN(SUBSTITUTE($H2433,",",""))-4)*200+1,200))</f>
        <v>Batuan</v>
      </c>
      <c r="AH2433" s="1" t="str">
        <f>TRIM(MID(SUBSTITUTE($H2433,",",REPT(" ",200)),(LEN($H2433)-LEN(SUBSTITUTE($H2433,",",""))-3)*200+1,200))</f>
        <v>Bohol</v>
      </c>
      <c r="AI2433" s="1" t="str">
        <f>TRIM(MID(SUBSTITUTE($H2433,",",REPT(" ",200)),(LEN($H2433)-LEN(SUBSTITUTE($H2433,",",""))-2)*200+1,200))</f>
        <v>Central Visayas</v>
      </c>
      <c r="AJ2433" s="1" t="str">
        <f>TRIM(MID(SUBSTITUTE($H2433,",",REPT(" ",200)),(LEN($H2433)-LEN(SUBSTITUTE($H2433,",",""))-0)*200+1,200))</f>
        <v>Philippines</v>
      </c>
      <c r="AL2433" s="2">
        <v>0</v>
      </c>
      <c r="AM2433" s="1"/>
    </row>
    <row r="2434" spans="1:39" ht="12.75" customHeight="1">
      <c r="A2434" s="1"/>
      <c r="B2434" s="1" t="s">
        <v>12220</v>
      </c>
      <c r="C2434" s="1" t="s">
        <v>12221</v>
      </c>
      <c r="D2434" s="3" t="str">
        <f ca="1">IFERROR(__xludf.DUMMYFUNCTION("PROPER(REGEXEXTRACT(B3206, ""(?:https?:\/\/)?(?:www\.)?([a-zA-Z0-9-]+)\.""))"),"Google")</f>
        <v>Google</v>
      </c>
      <c r="E2434" s="1" t="s">
        <v>12222</v>
      </c>
      <c r="F2434" s="1">
        <v>8.9329199999999993</v>
      </c>
      <c r="G2434" s="1">
        <v>125.52601</v>
      </c>
      <c r="H2434" s="1" t="s">
        <v>11852</v>
      </c>
      <c r="I2434" s="1" t="s">
        <v>5875</v>
      </c>
      <c r="J2434" s="1">
        <f>IF(K2434="URBAN",1,IF(K2434="SUBURBAN",2,IF(K2434="RURAL",3,"")))</f>
        <v>2</v>
      </c>
      <c r="K2434" s="1" t="s">
        <v>84</v>
      </c>
      <c r="L2434" s="18">
        <v>46082</v>
      </c>
      <c r="M2434" s="49">
        <v>0.625</v>
      </c>
      <c r="N2434" s="18">
        <v>46083</v>
      </c>
      <c r="O2434" s="56">
        <v>0.5</v>
      </c>
      <c r="P2434" s="31" t="str">
        <f>TEXT($L2434, "dddd")</f>
        <v>Sunday</v>
      </c>
      <c r="Q2434" s="39" t="s">
        <v>111</v>
      </c>
      <c r="R2434" s="39">
        <v>2234</v>
      </c>
      <c r="S2434" s="1" t="str">
        <f>IF(OR(MONTH(L2434)=12, MONTH(L2434)&lt;=5), "Dry Season", "Wet Season")</f>
        <v>Dry Season</v>
      </c>
      <c r="T2434" s="1">
        <v>1</v>
      </c>
      <c r="U2434" s="1">
        <v>1</v>
      </c>
      <c r="V2434" s="1">
        <v>0</v>
      </c>
      <c r="W2434" s="2">
        <f>IF(ISNUMBER(SEARCH("N/A", X2434)), 0, 1)</f>
        <v>0</v>
      </c>
      <c r="X2434" s="1" t="s">
        <v>44</v>
      </c>
      <c r="Y2434" s="1"/>
      <c r="Z2434" s="1"/>
      <c r="AA2434" s="11" cm="1">
        <f t="array" ref="AA2434">IF(ISBLANK(Y2434), 0, VINCentyInvDistance(F2434,G2434,Y2434,Z2434))</f>
        <v>0</v>
      </c>
      <c r="AB2434" s="1">
        <v>0</v>
      </c>
      <c r="AC2434" s="1">
        <v>0</v>
      </c>
      <c r="AD2434" s="1">
        <v>0</v>
      </c>
      <c r="AE2434" s="1">
        <v>38</v>
      </c>
      <c r="AF2434" s="1">
        <v>1</v>
      </c>
      <c r="AG2434" s="1" t="str">
        <f>TRIM(MID(SUBSTITUTE($H2434,",",REPT(" ",200)),(LEN($H2434)-LEN(SUBSTITUTE($H2434,",",""))-4)*200+1,200))</f>
        <v>Villa Kanangga</v>
      </c>
      <c r="AH2434" s="1" t="str">
        <f>TRIM(MID(SUBSTITUTE($H2434,",",REPT(" ",200)),(LEN($H2434)-LEN(SUBSTITUTE($H2434,",",""))-3)*200+1,200))</f>
        <v>Butuan</v>
      </c>
      <c r="AI2434" s="1" t="str">
        <f>TRIM(MID(SUBSTITUTE($H2434,",",REPT(" ",200)),(LEN($H2434)-LEN(SUBSTITUTE($H2434,",",""))-2)*200+1,200))</f>
        <v>Caraga</v>
      </c>
      <c r="AJ2434" s="1" t="str">
        <f>TRIM(MID(SUBSTITUTE($H2434,",",REPT(" ",200)),(LEN($H2434)-LEN(SUBSTITUTE($H2434,",",""))-0)*200+1,200))</f>
        <v>Philippines</v>
      </c>
      <c r="AL2434" s="2">
        <v>0</v>
      </c>
      <c r="AM2434" s="1"/>
    </row>
    <row r="2435" spans="1:39" ht="12.75" customHeight="1">
      <c r="A2435" s="1"/>
      <c r="B2435" s="1" t="s">
        <v>12235</v>
      </c>
      <c r="C2435" s="1" t="s">
        <v>12236</v>
      </c>
      <c r="D2435" s="3" t="str">
        <f ca="1">IFERROR(__xludf.DUMMYFUNCTION("PROPER(REGEXEXTRACT(B3210, ""(?:https?:\/\/)?(?:www\.)?([a-zA-Z0-9-]+)\.""))"),"Google")</f>
        <v>Google</v>
      </c>
      <c r="E2435" s="1" t="s">
        <v>12237</v>
      </c>
      <c r="F2435" s="1">
        <v>15.17347</v>
      </c>
      <c r="G2435" s="1">
        <v>120.59568</v>
      </c>
      <c r="H2435" s="1" t="s">
        <v>12112</v>
      </c>
      <c r="I2435" s="1" t="s">
        <v>41</v>
      </c>
      <c r="J2435" s="1">
        <f>IF(K2435="URBAN",1,IF(K2435="SUBURBAN",2,IF(K2435="RURAL",3,"")))</f>
        <v>2</v>
      </c>
      <c r="K2435" s="1" t="s">
        <v>84</v>
      </c>
      <c r="L2435" s="18">
        <v>46082</v>
      </c>
      <c r="M2435" s="49">
        <v>0.625</v>
      </c>
      <c r="N2435" s="18">
        <v>46083</v>
      </c>
      <c r="O2435" s="56">
        <v>0.5</v>
      </c>
      <c r="P2435" s="31" t="str">
        <f>TEXT($L2435, "dddd")</f>
        <v>Sunday</v>
      </c>
      <c r="Q2435" s="39" t="s">
        <v>111</v>
      </c>
      <c r="R2435" s="39">
        <v>824</v>
      </c>
      <c r="S2435" s="1" t="str">
        <f>IF(OR(MONTH(L2435)=12, MONTH(L2435)&lt;=5), "Dry Season", "Wet Season")</f>
        <v>Dry Season</v>
      </c>
      <c r="T2435" s="1">
        <v>1</v>
      </c>
      <c r="U2435" s="1">
        <v>1</v>
      </c>
      <c r="V2435" s="1">
        <v>0</v>
      </c>
      <c r="W2435" s="2">
        <f>IF(ISNUMBER(SEARCH("N/A", X2435)), 0, 1)</f>
        <v>0</v>
      </c>
      <c r="X2435" s="1" t="s">
        <v>44</v>
      </c>
      <c r="Y2435" s="1"/>
      <c r="Z2435" s="1"/>
      <c r="AA2435" s="11" cm="1">
        <f t="array" ref="AA2435">IF(ISBLANK(Y2435), 0, VINCentyInvDistance(F2435,G2435,Y2435,Z2435))</f>
        <v>0</v>
      </c>
      <c r="AB2435" s="1">
        <v>0</v>
      </c>
      <c r="AC2435" s="1">
        <v>0</v>
      </c>
      <c r="AD2435" s="1">
        <v>0</v>
      </c>
      <c r="AE2435" s="1">
        <v>0</v>
      </c>
      <c r="AF2435" s="1">
        <v>1</v>
      </c>
      <c r="AG2435" s="1" t="s">
        <v>273</v>
      </c>
      <c r="AH2435" s="1" t="s">
        <v>274</v>
      </c>
      <c r="AI2435" s="1" t="str">
        <f>TRIM(MID(SUBSTITUTE($H2435,",",REPT(" ",200)),(LEN($H2435)-LEN(SUBSTITUTE($H2435,",",""))-2)*200+1,200))</f>
        <v>Central Luzon</v>
      </c>
      <c r="AJ2435" s="1" t="s">
        <v>55</v>
      </c>
      <c r="AL2435" s="2">
        <v>0</v>
      </c>
      <c r="AM2435" s="1" t="s">
        <v>12238</v>
      </c>
    </row>
    <row r="2436" spans="1:39" ht="12.75" customHeight="1">
      <c r="A2436" s="1"/>
      <c r="B2436" s="1" t="s">
        <v>12235</v>
      </c>
      <c r="C2436" s="1" t="s">
        <v>12244</v>
      </c>
      <c r="D2436" s="3" t="str">
        <f ca="1">IFERROR(__xludf.DUMMYFUNCTION("PROPER(REGEXEXTRACT(B3212, ""(?:https?:\/\/)?(?:www\.)?([a-zA-Z0-9-]+)\.""))"),"Google")</f>
        <v>Google</v>
      </c>
      <c r="E2436" s="1" t="s">
        <v>12237</v>
      </c>
      <c r="F2436" s="1">
        <v>15.17347</v>
      </c>
      <c r="G2436" s="1">
        <v>120.59568</v>
      </c>
      <c r="H2436" s="1" t="s">
        <v>12112</v>
      </c>
      <c r="I2436" s="1" t="s">
        <v>41</v>
      </c>
      <c r="J2436" s="1">
        <f>IF(K2436="URBAN",1,IF(K2436="SUBURBAN",2,IF(K2436="RURAL",3,"")))</f>
        <v>2</v>
      </c>
      <c r="K2436" s="1" t="s">
        <v>84</v>
      </c>
      <c r="L2436" s="18">
        <v>46082</v>
      </c>
      <c r="M2436" s="49">
        <v>0.625</v>
      </c>
      <c r="N2436" s="18">
        <v>46083</v>
      </c>
      <c r="O2436" s="56">
        <v>0.5</v>
      </c>
      <c r="P2436" s="31" t="str">
        <f>TEXT($L2436, "dddd")</f>
        <v>Sunday</v>
      </c>
      <c r="Q2436" s="39" t="s">
        <v>1090</v>
      </c>
      <c r="R2436" s="39">
        <v>1300</v>
      </c>
      <c r="S2436" s="1" t="str">
        <f>IF(OR(MONTH(L2436)=12, MONTH(L2436)&lt;=5), "Dry Season", "Wet Season")</f>
        <v>Dry Season</v>
      </c>
      <c r="T2436" s="1">
        <v>1</v>
      </c>
      <c r="U2436" s="1">
        <v>1</v>
      </c>
      <c r="V2436" s="1">
        <v>0</v>
      </c>
      <c r="W2436" s="2">
        <f>IF(ISNUMBER(SEARCH("N/A", X2436)), 0, 1)</f>
        <v>0</v>
      </c>
      <c r="X2436" s="1" t="s">
        <v>44</v>
      </c>
      <c r="Y2436" s="1"/>
      <c r="Z2436" s="1"/>
      <c r="AA2436" s="11" cm="1">
        <f t="array" ref="AA2436">IF(ISBLANK(Y2436), 0, VINCentyInvDistance(F2436,G2436,Y2436,Z2436))</f>
        <v>0</v>
      </c>
      <c r="AB2436" s="1">
        <v>0</v>
      </c>
      <c r="AC2436" s="1">
        <v>0</v>
      </c>
      <c r="AD2436" s="1">
        <v>0</v>
      </c>
      <c r="AE2436" s="1">
        <v>0</v>
      </c>
      <c r="AF2436" s="1">
        <v>1</v>
      </c>
      <c r="AG2436" s="1" t="s">
        <v>273</v>
      </c>
      <c r="AH2436" s="1" t="s">
        <v>274</v>
      </c>
      <c r="AI2436" s="1" t="str">
        <f>TRIM(MID(SUBSTITUTE($H2436,",",REPT(" ",200)),(LEN($H2436)-LEN(SUBSTITUTE($H2436,",",""))-2)*200+1,200))</f>
        <v>Central Luzon</v>
      </c>
      <c r="AJ2436" s="1" t="s">
        <v>55</v>
      </c>
      <c r="AL2436" s="2">
        <v>0</v>
      </c>
      <c r="AM2436" s="1" t="s">
        <v>12238</v>
      </c>
    </row>
    <row r="2437" spans="1:39" ht="12.75" customHeight="1">
      <c r="A2437" s="1"/>
      <c r="B2437" s="1" t="s">
        <v>12250</v>
      </c>
      <c r="C2437" s="1" t="s">
        <v>12251</v>
      </c>
      <c r="D2437" s="3" t="str">
        <f ca="1">IFERROR(__xludf.DUMMYFUNCTION("PROPER(REGEXEXTRACT(B3216, ""(?:https?:\/\/)?(?:www\.)?([a-zA-Z0-9-]+)\.""))"),"Skyscanner")</f>
        <v>Skyscanner</v>
      </c>
      <c r="E2437" s="1" t="s">
        <v>12252</v>
      </c>
      <c r="F2437" s="1">
        <v>9.3216900000000003</v>
      </c>
      <c r="G2437" s="1">
        <v>123.31177</v>
      </c>
      <c r="H2437" s="1" t="s">
        <v>12253</v>
      </c>
      <c r="I2437" s="1" t="s">
        <v>2622</v>
      </c>
      <c r="J2437" s="1">
        <f>IF(K2437="URBAN",1,IF(K2437="SUBURBAN",2,IF(K2437="RURAL",3,"")))</f>
        <v>2</v>
      </c>
      <c r="K2437" s="1" t="s">
        <v>84</v>
      </c>
      <c r="L2437" s="18">
        <v>46082</v>
      </c>
      <c r="M2437" s="49">
        <v>0.625</v>
      </c>
      <c r="N2437" s="18">
        <v>46083</v>
      </c>
      <c r="O2437" s="56">
        <v>0.5</v>
      </c>
      <c r="P2437" s="31" t="str">
        <f>TEXT($L2437, "dddd")</f>
        <v>Sunday</v>
      </c>
      <c r="Q2437" s="39" t="s">
        <v>11787</v>
      </c>
      <c r="R2437" s="39">
        <v>784</v>
      </c>
      <c r="S2437" s="1" t="str">
        <f>IF(OR(MONTH(L2437)=12, MONTH(L2437)&lt;=5), "Dry Season", "Wet Season")</f>
        <v>Dry Season</v>
      </c>
      <c r="T2437" s="1">
        <v>1</v>
      </c>
      <c r="U2437" s="1">
        <v>0</v>
      </c>
      <c r="V2437" s="1">
        <v>0</v>
      </c>
      <c r="W2437" s="2">
        <f>IF(ISNUMBER(SEARCH("N/A", X2437)), 0, 1)</f>
        <v>0</v>
      </c>
      <c r="X2437" s="1" t="s">
        <v>44</v>
      </c>
      <c r="Y2437" s="1"/>
      <c r="Z2437" s="1"/>
      <c r="AA2437" s="11" cm="1">
        <f t="array" ref="AA2437">IF(ISBLANK(Y2437), 0, VINCentyInvDistance(F2437,G2437,Y2437,Z2437))</f>
        <v>0</v>
      </c>
      <c r="AB2437" s="1">
        <v>0</v>
      </c>
      <c r="AC2437" s="1">
        <v>0</v>
      </c>
      <c r="AD2437" s="1">
        <v>0</v>
      </c>
      <c r="AE2437" s="1">
        <v>0</v>
      </c>
      <c r="AF2437" s="1">
        <v>1</v>
      </c>
      <c r="AG2437" s="1" t="s">
        <v>2465</v>
      </c>
      <c r="AH2437" s="1" t="s">
        <v>2466</v>
      </c>
      <c r="AI2437" s="1" t="str">
        <f>TRIM(MID(SUBSTITUTE($H2437,",",REPT(" ",200)),(LEN($H2437)-LEN(SUBSTITUTE($H2437,",",""))-2)*200+1,200))</f>
        <v>Negros Island Region</v>
      </c>
      <c r="AJ2437" s="1" t="s">
        <v>55</v>
      </c>
      <c r="AK2437" t="s">
        <v>17462</v>
      </c>
      <c r="AL2437" s="2">
        <v>0</v>
      </c>
      <c r="AM2437" s="1" t="s">
        <v>12254</v>
      </c>
    </row>
    <row r="2438" spans="1:39" ht="12.75" customHeight="1">
      <c r="A2438" s="1"/>
      <c r="B2438" s="1" t="s">
        <v>7506</v>
      </c>
      <c r="C2438" s="1" t="s">
        <v>12255</v>
      </c>
      <c r="D2438" s="3" t="str">
        <f ca="1">IFERROR(__xludf.DUMMYFUNCTION("PROPER(REGEXEXTRACT(B3217, ""(?:https?:\/\/)?(?:www\.)?([a-zA-Z0-9-]+)\.""))"),"Google")</f>
        <v>Google</v>
      </c>
      <c r="E2438" s="1" t="s">
        <v>12256</v>
      </c>
      <c r="F2438" s="1">
        <v>10.32305</v>
      </c>
      <c r="G2438" s="1">
        <v>123.97145</v>
      </c>
      <c r="H2438" s="1" t="s">
        <v>7509</v>
      </c>
      <c r="I2438" s="1" t="s">
        <v>2622</v>
      </c>
      <c r="J2438" s="1">
        <f>IF(K2438="URBAN",1,IF(K2438="SUBURBAN",2,IF(K2438="RURAL",3,"")))</f>
        <v>2</v>
      </c>
      <c r="K2438" s="1" t="s">
        <v>84</v>
      </c>
      <c r="L2438" s="18">
        <v>46082</v>
      </c>
      <c r="M2438" s="49">
        <v>0.625</v>
      </c>
      <c r="N2438" s="18">
        <v>46083</v>
      </c>
      <c r="O2438" s="56">
        <v>0.45833333333333331</v>
      </c>
      <c r="P2438" s="31" t="str">
        <f>TEXT($L2438, "dddd")</f>
        <v>Sunday</v>
      </c>
      <c r="Q2438" s="39" t="s">
        <v>117</v>
      </c>
      <c r="R2438" s="39">
        <v>1050</v>
      </c>
      <c r="S2438" s="1" t="str">
        <f>IF(OR(MONTH(L2438)=12, MONTH(L2438)&lt;=5), "Dry Season", "Wet Season")</f>
        <v>Dry Season</v>
      </c>
      <c r="T2438" s="1">
        <v>1</v>
      </c>
      <c r="U2438" s="1">
        <v>1</v>
      </c>
      <c r="V2438" s="1">
        <v>0</v>
      </c>
      <c r="W2438" s="2">
        <f>IF(ISNUMBER(SEARCH("N/A", X2438)), 0, 1)</f>
        <v>0</v>
      </c>
      <c r="X2438" s="1" t="s">
        <v>44</v>
      </c>
      <c r="Y2438" s="1"/>
      <c r="Z2438" s="1"/>
      <c r="AA2438" s="11" cm="1">
        <f t="array" ref="AA2438">IF(ISBLANK(Y2438), 0, VINCentyInvDistance(F2438,G2438,Y2438,Z2438))</f>
        <v>0</v>
      </c>
      <c r="AB2438" s="1">
        <v>0</v>
      </c>
      <c r="AC2438" s="1">
        <v>0</v>
      </c>
      <c r="AD2438" s="1">
        <v>0</v>
      </c>
      <c r="AE2438" s="1">
        <v>8</v>
      </c>
      <c r="AF2438" s="1">
        <v>1</v>
      </c>
      <c r="AG2438" s="1" t="s">
        <v>731</v>
      </c>
      <c r="AH2438" s="1" t="s">
        <v>731</v>
      </c>
      <c r="AI2438" s="1" t="str">
        <f>TRIM(MID(SUBSTITUTE($H2438,",",REPT(" ",200)),(LEN($H2438)-LEN(SUBSTITUTE($H2438,",",""))-2)*200+1,200))</f>
        <v>Central Visayas</v>
      </c>
      <c r="AJ2438" s="1" t="s">
        <v>55</v>
      </c>
      <c r="AL2438" s="2">
        <v>0</v>
      </c>
      <c r="AM2438" s="1" t="s">
        <v>7510</v>
      </c>
    </row>
    <row r="2439" spans="1:39" ht="12.75" customHeight="1">
      <c r="A2439" s="1"/>
      <c r="B2439" s="1" t="s">
        <v>12257</v>
      </c>
      <c r="C2439" s="1" t="s">
        <v>12258</v>
      </c>
      <c r="D2439" s="3" t="str">
        <f ca="1">IFERROR(__xludf.DUMMYFUNCTION("PROPER(REGEXEXTRACT(B3218, ""(?:https?:\/\/)?(?:www\.)?([a-zA-Z0-9-]+)\.""))"),"Skyscanner")</f>
        <v>Skyscanner</v>
      </c>
      <c r="E2439" s="1" t="s">
        <v>12259</v>
      </c>
      <c r="F2439" s="1">
        <v>9.3192299999999992</v>
      </c>
      <c r="G2439" s="1">
        <v>123.3</v>
      </c>
      <c r="H2439" s="1" t="s">
        <v>12260</v>
      </c>
      <c r="I2439" s="1" t="s">
        <v>2622</v>
      </c>
      <c r="J2439" s="1">
        <f>IF(K2439="URBAN",1,IF(K2439="SUBURBAN",2,IF(K2439="RURAL",3,"")))</f>
        <v>2</v>
      </c>
      <c r="K2439" s="1" t="s">
        <v>84</v>
      </c>
      <c r="L2439" s="18">
        <v>46082</v>
      </c>
      <c r="M2439" s="49">
        <v>0.54166666666666663</v>
      </c>
      <c r="N2439" s="18">
        <v>46083</v>
      </c>
      <c r="O2439" s="56">
        <v>0.5</v>
      </c>
      <c r="P2439" s="31" t="str">
        <f>TEXT($L2439, "dddd")</f>
        <v>Sunday</v>
      </c>
      <c r="Q2439" s="39" t="s">
        <v>79</v>
      </c>
      <c r="R2439" s="39">
        <v>687</v>
      </c>
      <c r="S2439" s="1" t="str">
        <f>IF(OR(MONTH(L2439)=12, MONTH(L2439)&lt;=5), "Dry Season", "Wet Season")</f>
        <v>Dry Season</v>
      </c>
      <c r="T2439" s="1">
        <v>1</v>
      </c>
      <c r="U2439" s="1">
        <v>1</v>
      </c>
      <c r="V2439" s="1">
        <v>0</v>
      </c>
      <c r="W2439" s="2">
        <f>IF(ISNUMBER(SEARCH("N/A", X2439)), 0, 1)</f>
        <v>0</v>
      </c>
      <c r="X2439" s="1" t="s">
        <v>44</v>
      </c>
      <c r="Y2439" s="1"/>
      <c r="Z2439" s="1"/>
      <c r="AA2439" s="11" cm="1">
        <f t="array" ref="AA2439">IF(ISBLANK(Y2439), 0, VINCentyInvDistance(F2439,G2439,Y2439,Z2439))</f>
        <v>0</v>
      </c>
      <c r="AB2439" s="1">
        <v>0</v>
      </c>
      <c r="AC2439" s="1">
        <v>6</v>
      </c>
      <c r="AD2439" s="1">
        <v>0</v>
      </c>
      <c r="AE2439" s="1">
        <v>1</v>
      </c>
      <c r="AF2439" s="1">
        <v>1</v>
      </c>
      <c r="AG2439" s="1" t="s">
        <v>2465</v>
      </c>
      <c r="AH2439" s="1" t="s">
        <v>2466</v>
      </c>
      <c r="AI2439" s="1" t="str">
        <f>TRIM(MID(SUBSTITUTE($H2439,",",REPT(" ",200)),(LEN($H2439)-LEN(SUBSTITUTE($H2439,",",""))-2)*200+1,200))</f>
        <v>Negros Island Region</v>
      </c>
      <c r="AJ2439" s="1" t="s">
        <v>55</v>
      </c>
      <c r="AK2439" t="s">
        <v>12261</v>
      </c>
      <c r="AL2439" s="2">
        <v>0</v>
      </c>
      <c r="AM2439" s="1" t="s">
        <v>12262</v>
      </c>
    </row>
    <row r="2440" spans="1:39" ht="12.75" customHeight="1">
      <c r="A2440" s="1"/>
      <c r="B2440" s="1" t="s">
        <v>12268</v>
      </c>
      <c r="C2440" s="1" t="s">
        <v>12269</v>
      </c>
      <c r="D2440" s="3" t="str">
        <f ca="1">IFERROR(__xludf.DUMMYFUNCTION("PROPER(REGEXEXTRACT(B3220, ""(?:https?:\/\/)?(?:www\.)?([a-zA-Z0-9-]+)\.""))"),"Booking")</f>
        <v>Booking</v>
      </c>
      <c r="E2440" s="1" t="s">
        <v>12270</v>
      </c>
      <c r="F2440" s="1">
        <v>10.293628999999999</v>
      </c>
      <c r="G2440" s="1">
        <v>123.904066</v>
      </c>
      <c r="H2440" s="1" t="s">
        <v>12271</v>
      </c>
      <c r="I2440" s="1" t="s">
        <v>2622</v>
      </c>
      <c r="J2440" s="1">
        <f>IF(K2440="URBAN",1,IF(K2440="SUBURBAN",2,IF(K2440="RURAL",3,"")))</f>
        <v>2</v>
      </c>
      <c r="K2440" s="1" t="s">
        <v>84</v>
      </c>
      <c r="L2440" s="18">
        <v>46082</v>
      </c>
      <c r="M2440" s="49">
        <v>0.625</v>
      </c>
      <c r="N2440" s="18">
        <v>46083</v>
      </c>
      <c r="O2440" s="56">
        <v>0.5</v>
      </c>
      <c r="P2440" s="31" t="str">
        <f>TEXT($L2440, "dddd")</f>
        <v>Sunday</v>
      </c>
      <c r="Q2440" s="39" t="s">
        <v>79</v>
      </c>
      <c r="R2440" s="39">
        <v>3510</v>
      </c>
      <c r="S2440" s="1" t="str">
        <f>IF(OR(MONTH(L2440)=12, MONTH(L2440)&lt;=5), "Dry Season", "Wet Season")</f>
        <v>Dry Season</v>
      </c>
      <c r="T2440" s="1">
        <v>1</v>
      </c>
      <c r="U2440" s="1">
        <v>1</v>
      </c>
      <c r="V2440" s="1">
        <v>0</v>
      </c>
      <c r="W2440" s="2">
        <f>IF(ISNUMBER(SEARCH("N/A", X2440)), 0, 1)</f>
        <v>0</v>
      </c>
      <c r="X2440" s="1" t="s">
        <v>44</v>
      </c>
      <c r="Y2440" s="1"/>
      <c r="Z2440" s="1"/>
      <c r="AA2440" s="11" cm="1">
        <f t="array" ref="AA2440">IF(ISBLANK(Y2440), 0, VINCentyInvDistance(F2440,G2440,Y2440,Z2440))</f>
        <v>0</v>
      </c>
      <c r="AB2440" s="1">
        <v>0</v>
      </c>
      <c r="AC2440" s="1">
        <v>7.4</v>
      </c>
      <c r="AD2440" s="1">
        <v>0</v>
      </c>
      <c r="AE2440" s="1">
        <v>179</v>
      </c>
      <c r="AF2440" s="1">
        <v>1</v>
      </c>
      <c r="AG2440" s="1" t="s">
        <v>731</v>
      </c>
      <c r="AH2440" s="1" t="s">
        <v>731</v>
      </c>
      <c r="AI2440" s="1" t="str">
        <f>TRIM(MID(SUBSTITUTE($H2440,",",REPT(" ",200)),(LEN($H2440)-LEN(SUBSTITUTE($H2440,",",""))-2)*200+1,200))</f>
        <v>Central Visayas</v>
      </c>
      <c r="AJ2440" s="1" t="s">
        <v>55</v>
      </c>
      <c r="AL2440" s="2">
        <v>0</v>
      </c>
      <c r="AM2440" s="1" t="s">
        <v>12272</v>
      </c>
    </row>
    <row r="2441" spans="1:39" ht="12.75" customHeight="1">
      <c r="A2441" s="1"/>
      <c r="B2441" s="1" t="s">
        <v>12276</v>
      </c>
      <c r="C2441" s="1" t="s">
        <v>12277</v>
      </c>
      <c r="D2441" s="3" t="str">
        <f ca="1">IFERROR(__xludf.DUMMYFUNCTION("PROPER(REGEXEXTRACT(B3222, ""(?:https?:\/\/)?(?:www\.)?([a-zA-Z0-9-]+)\.""))"),"Google")</f>
        <v>Google</v>
      </c>
      <c r="E2441" s="1" t="s">
        <v>12278</v>
      </c>
      <c r="F2441" s="1">
        <v>14.71885</v>
      </c>
      <c r="G2441" s="1">
        <v>120.306</v>
      </c>
      <c r="H2441" s="1" t="s">
        <v>12279</v>
      </c>
      <c r="I2441" s="1" t="s">
        <v>50</v>
      </c>
      <c r="J2441" s="1">
        <f>IF(K2441="URBAN",1,IF(K2441="SUBURBAN",2,IF(K2441="RURAL",3,"")))</f>
        <v>2</v>
      </c>
      <c r="K2441" s="1" t="s">
        <v>84</v>
      </c>
      <c r="L2441" s="18">
        <v>46082</v>
      </c>
      <c r="M2441" s="49">
        <v>0.625</v>
      </c>
      <c r="N2441" s="18">
        <v>46083</v>
      </c>
      <c r="O2441" s="56">
        <v>0.5</v>
      </c>
      <c r="P2441" s="31" t="str">
        <f>TEXT($L2441, "dddd")</f>
        <v>Sunday</v>
      </c>
      <c r="Q2441" s="39" t="s">
        <v>111</v>
      </c>
      <c r="R2441" s="39">
        <v>2230</v>
      </c>
      <c r="S2441" s="1" t="str">
        <f>IF(OR(MONTH(L2441)=12, MONTH(L2441)&lt;=5), "Dry Season", "Wet Season")</f>
        <v>Dry Season</v>
      </c>
      <c r="T2441" s="1">
        <v>1</v>
      </c>
      <c r="U2441" s="1">
        <v>1</v>
      </c>
      <c r="V2441" s="1">
        <v>0</v>
      </c>
      <c r="W2441" s="2">
        <f>IF(ISNUMBER(SEARCH("N/A", X2441)), 0, 1)</f>
        <v>0</v>
      </c>
      <c r="X2441" s="1" t="s">
        <v>44</v>
      </c>
      <c r="Y2441" s="1"/>
      <c r="Z2441" s="1"/>
      <c r="AA2441" s="11" cm="1">
        <f t="array" ref="AA2441">IF(ISBLANK(Y2441), 0, VINCentyInvDistance(F2441,G2441,Y2441,Z2441))</f>
        <v>0</v>
      </c>
      <c r="AB2441" s="1">
        <v>0</v>
      </c>
      <c r="AC2441" s="1">
        <v>0</v>
      </c>
      <c r="AD2441" s="1">
        <v>0</v>
      </c>
      <c r="AE2441" s="1">
        <v>568</v>
      </c>
      <c r="AF2441" s="1">
        <v>1</v>
      </c>
      <c r="AG2441" s="1" t="s">
        <v>142</v>
      </c>
      <c r="AH2441" s="1" t="s">
        <v>143</v>
      </c>
      <c r="AI2441" s="1" t="str">
        <f>TRIM(MID(SUBSTITUTE($H2441,",",REPT(" ",200)),(LEN($H2441)-LEN(SUBSTITUTE($H2441,",",""))-2)*200+1,200))</f>
        <v>Central Luzon</v>
      </c>
      <c r="AJ2441" s="1" t="s">
        <v>55</v>
      </c>
      <c r="AL2441" s="2">
        <v>0</v>
      </c>
      <c r="AM2441" s="1"/>
    </row>
    <row r="2442" spans="1:39" ht="12.75" customHeight="1">
      <c r="A2442" s="1"/>
      <c r="B2442" s="1" t="s">
        <v>12294</v>
      </c>
      <c r="C2442" s="1" t="s">
        <v>12295</v>
      </c>
      <c r="D2442" s="3" t="str">
        <f ca="1">IFERROR(__xludf.DUMMYFUNCTION("PROPER(REGEXEXTRACT(B3226, ""(?:https?:\/\/)?(?:www\.)?([a-zA-Z0-9-]+)\.""))"),"Skyscanner")</f>
        <v>Skyscanner</v>
      </c>
      <c r="E2442" s="1" t="s">
        <v>12296</v>
      </c>
      <c r="F2442" s="1">
        <v>14.868980000000001</v>
      </c>
      <c r="G2442" s="1">
        <v>120.80719000000001</v>
      </c>
      <c r="H2442" s="1" t="s">
        <v>12297</v>
      </c>
      <c r="I2442" s="1" t="s">
        <v>41</v>
      </c>
      <c r="J2442" s="1">
        <f>IF(K2442="URBAN",1,IF(K2442="SUBURBAN",2,IF(K2442="RURAL",3,"")))</f>
        <v>2</v>
      </c>
      <c r="K2442" s="1" t="s">
        <v>84</v>
      </c>
      <c r="L2442" s="18">
        <v>46082</v>
      </c>
      <c r="M2442" s="49">
        <v>0.5</v>
      </c>
      <c r="N2442" s="18">
        <v>46083</v>
      </c>
      <c r="O2442" s="56">
        <v>0.5</v>
      </c>
      <c r="P2442" s="31" t="str">
        <f>TEXT($L2442, "dddd")</f>
        <v>Sunday</v>
      </c>
      <c r="Q2442" s="39" t="s">
        <v>12298</v>
      </c>
      <c r="R2442" s="39">
        <v>2000</v>
      </c>
      <c r="S2442" s="1" t="str">
        <f>IF(OR(MONTH(L2442)=12, MONTH(L2442)&lt;=5), "Dry Season", "Wet Season")</f>
        <v>Dry Season</v>
      </c>
      <c r="T2442" s="1">
        <v>1</v>
      </c>
      <c r="U2442" s="1">
        <v>0</v>
      </c>
      <c r="V2442" s="1">
        <v>0</v>
      </c>
      <c r="W2442" s="2">
        <f>IF(ISNUMBER(SEARCH("N/A", X2442)), 0, 1)</f>
        <v>0</v>
      </c>
      <c r="X2442" s="1" t="s">
        <v>44</v>
      </c>
      <c r="Y2442" s="1"/>
      <c r="Z2442" s="1"/>
      <c r="AA2442" s="11" cm="1">
        <f t="array" ref="AA2442">IF(ISBLANK(Y2442), 0, VINCentyInvDistance(F2442,G2442,Y2442,Z2442))</f>
        <v>0</v>
      </c>
      <c r="AB2442" s="1">
        <v>0</v>
      </c>
      <c r="AC2442" s="1">
        <v>0</v>
      </c>
      <c r="AD2442" s="1">
        <v>0</v>
      </c>
      <c r="AE2442" s="1">
        <v>82</v>
      </c>
      <c r="AF2442" s="1">
        <v>1</v>
      </c>
      <c r="AG2442" s="1" t="s">
        <v>2611</v>
      </c>
      <c r="AH2442" s="1" t="s">
        <v>2212</v>
      </c>
      <c r="AI2442" s="1" t="str">
        <f>TRIM(MID(SUBSTITUTE($H2442,",",REPT(" ",200)),(LEN($H2442)-LEN(SUBSTITUTE($H2442,",",""))-2)*200+1,200))</f>
        <v>Central Luzon</v>
      </c>
      <c r="AJ2442" s="1" t="s">
        <v>55</v>
      </c>
      <c r="AK2442" t="s">
        <v>12299</v>
      </c>
      <c r="AL2442" s="2">
        <v>0</v>
      </c>
      <c r="AM2442" s="1" t="s">
        <v>12300</v>
      </c>
    </row>
    <row r="2443" spans="1:39" ht="12.75" customHeight="1">
      <c r="A2443" s="1"/>
      <c r="B2443" s="1" t="s">
        <v>12304</v>
      </c>
      <c r="C2443" s="1" t="s">
        <v>12305</v>
      </c>
      <c r="D2443" s="3" t="str">
        <f ca="1">IFERROR(__xludf.DUMMYFUNCTION("PROPER(REGEXEXTRACT(B3228, ""(?:https?:\/\/)?(?:www\.)?([a-zA-Z0-9-]+)\.""))"),"Google")</f>
        <v>Google</v>
      </c>
      <c r="E2443" s="1" t="s">
        <v>12306</v>
      </c>
      <c r="F2443" s="1">
        <v>10.707090000000001</v>
      </c>
      <c r="G2443" s="1">
        <v>122.54563</v>
      </c>
      <c r="H2443" s="1" t="s">
        <v>1594</v>
      </c>
      <c r="I2443" s="1" t="s">
        <v>2622</v>
      </c>
      <c r="J2443" s="1">
        <f>IF(K2443="URBAN",1,IF(K2443="SUBURBAN",2,IF(K2443="RURAL",3,"")))</f>
        <v>2</v>
      </c>
      <c r="K2443" s="1" t="s">
        <v>84</v>
      </c>
      <c r="L2443" s="18">
        <v>46082</v>
      </c>
      <c r="M2443" s="49">
        <v>0.625</v>
      </c>
      <c r="N2443" s="18">
        <v>46083</v>
      </c>
      <c r="O2443" s="56">
        <v>0.45833333333333331</v>
      </c>
      <c r="P2443" s="31" t="str">
        <f>TEXT($L2443, "dddd")</f>
        <v>Sunday</v>
      </c>
      <c r="Q2443" s="39" t="s">
        <v>111</v>
      </c>
      <c r="R2443" s="39">
        <v>3594</v>
      </c>
      <c r="S2443" s="1" t="str">
        <f>IF(OR(MONTH(L2443)=12, MONTH(L2443)&lt;=5), "Dry Season", "Wet Season")</f>
        <v>Dry Season</v>
      </c>
      <c r="T2443" s="1">
        <v>1</v>
      </c>
      <c r="U2443" s="1">
        <v>1</v>
      </c>
      <c r="V2443" s="1">
        <v>0</v>
      </c>
      <c r="W2443" s="2">
        <f>IF(ISNUMBER(SEARCH("N/A", X2443)), 0, 1)</f>
        <v>1</v>
      </c>
      <c r="X2443" s="1" t="s">
        <v>2629</v>
      </c>
      <c r="Y2443" s="1">
        <v>9.5486699999999995</v>
      </c>
      <c r="Z2443" s="1">
        <v>123.77356</v>
      </c>
      <c r="AA2443" s="11" cm="1">
        <f t="array" ref="AA2443">IF(ISBLANK(Y2443), 0, VINCentyInvDistance(F2443,G2443,Y2443,Z2443))</f>
        <v>185816.47509350287</v>
      </c>
      <c r="AB2443" s="1">
        <v>0</v>
      </c>
      <c r="AC2443" s="1">
        <v>0</v>
      </c>
      <c r="AD2443" s="1">
        <v>0</v>
      </c>
      <c r="AE2443" s="1">
        <v>249</v>
      </c>
      <c r="AF2443" s="1">
        <v>1</v>
      </c>
      <c r="AG2443" s="1" t="s">
        <v>2630</v>
      </c>
      <c r="AH2443" s="1" t="s">
        <v>2113</v>
      </c>
      <c r="AI2443" s="1" t="str">
        <f>TRIM(MID(SUBSTITUTE($H2443,",",REPT(" ",200)),(LEN($H2443)-LEN(SUBSTITUTE($H2443,",",""))-2)*200+1,200))</f>
        <v>Western Visayas</v>
      </c>
      <c r="AJ2443" s="1" t="s">
        <v>55</v>
      </c>
      <c r="AL2443" s="2">
        <v>0</v>
      </c>
      <c r="AM2443" s="1"/>
    </row>
    <row r="2444" spans="1:39" ht="12.75" customHeight="1">
      <c r="A2444" s="1"/>
      <c r="B2444" s="1" t="s">
        <v>12307</v>
      </c>
      <c r="C2444" s="1" t="s">
        <v>12308</v>
      </c>
      <c r="D2444" s="3" t="str">
        <f ca="1">IFERROR(__xludf.DUMMYFUNCTION("PROPER(REGEXEXTRACT(B3229, ""(?:https?:\/\/)?(?:www\.)?([a-zA-Z0-9-]+)\.""))"),"Skyscanner")</f>
        <v>Skyscanner</v>
      </c>
      <c r="E2444" s="1" t="s">
        <v>12309</v>
      </c>
      <c r="F2444" s="1">
        <v>14.553704</v>
      </c>
      <c r="G2444" s="1">
        <v>121.021028</v>
      </c>
      <c r="H2444" s="1" t="s">
        <v>2505</v>
      </c>
      <c r="I2444" s="1" t="s">
        <v>1211</v>
      </c>
      <c r="J2444" s="1">
        <f>IF(K2444="URBAN",1,IF(K2444="SUBURBAN",2,IF(K2444="RURAL",3,"")))</f>
        <v>2</v>
      </c>
      <c r="K2444" s="1" t="s">
        <v>84</v>
      </c>
      <c r="L2444" s="18">
        <v>46082</v>
      </c>
      <c r="M2444" s="49">
        <v>0.625</v>
      </c>
      <c r="N2444" s="18">
        <v>46083</v>
      </c>
      <c r="O2444" s="56">
        <v>0.625</v>
      </c>
      <c r="P2444" s="31" t="str">
        <f>TEXT($L2444, "dddd")</f>
        <v>Sunday</v>
      </c>
      <c r="Q2444" s="39" t="s">
        <v>111</v>
      </c>
      <c r="R2444" s="39">
        <v>7375</v>
      </c>
      <c r="S2444" s="1" t="str">
        <f>IF(OR(MONTH(L2444)=12, MONTH(L2444)&lt;=5), "Dry Season", "Wet Season")</f>
        <v>Dry Season</v>
      </c>
      <c r="T2444" s="1">
        <v>1</v>
      </c>
      <c r="U2444" s="1">
        <v>0</v>
      </c>
      <c r="V2444" s="1">
        <v>0</v>
      </c>
      <c r="W2444" s="2">
        <f>IF(ISNUMBER(SEARCH("N/A", X2444)), 0, 1)</f>
        <v>1</v>
      </c>
      <c r="X2444" s="1" t="s">
        <v>1212</v>
      </c>
      <c r="Y2444" s="1">
        <v>10.7143716</v>
      </c>
      <c r="Z2444" s="1">
        <v>122.55100229999999</v>
      </c>
      <c r="AA2444" s="11" cm="1">
        <f t="array" ref="AA2444">IF(ISBLANK(Y2444), 0, VINCentyInvDistance(F2444,G2444,Y2444,Z2444))</f>
        <v>456090.0646940344</v>
      </c>
      <c r="AB2444" s="1">
        <v>0</v>
      </c>
      <c r="AC2444" s="1">
        <v>7.6</v>
      </c>
      <c r="AD2444" s="1">
        <v>4.3</v>
      </c>
      <c r="AE2444" s="1">
        <v>32</v>
      </c>
      <c r="AF2444" s="1">
        <v>1</v>
      </c>
      <c r="AG2444" s="1" t="s">
        <v>1213</v>
      </c>
      <c r="AH2444" s="1" t="s">
        <v>1213</v>
      </c>
      <c r="AI2444" s="1" t="str">
        <f>TRIM(MID(SUBSTITUTE($H2444,",",REPT(" ",200)),(LEN($H2444)-LEN(SUBSTITUTE($H2444,",",""))-2)*200+1,200))</f>
        <v>Metro Manila</v>
      </c>
      <c r="AJ2444" s="1" t="s">
        <v>55</v>
      </c>
      <c r="AK2444" t="s">
        <v>17465</v>
      </c>
      <c r="AL2444" s="2">
        <v>0</v>
      </c>
      <c r="AM2444" s="1"/>
    </row>
    <row r="2445" spans="1:39" ht="12.75" customHeight="1">
      <c r="A2445" s="1"/>
      <c r="B2445" s="1" t="s">
        <v>12369</v>
      </c>
      <c r="C2445" s="1" t="s">
        <v>12370</v>
      </c>
      <c r="D2445" s="3" t="str">
        <f ca="1">IFERROR(__xludf.DUMMYFUNCTION("PROPER(REGEXEXTRACT(B3244, ""(?:https?:\/\/)?(?:www\.)?([a-zA-Z0-9-]+)\.""))"),"Skyscanner")</f>
        <v>Skyscanner</v>
      </c>
      <c r="E2445" s="1" t="s">
        <v>12371</v>
      </c>
      <c r="F2445" s="1">
        <v>10.33384</v>
      </c>
      <c r="G2445" s="1">
        <v>123.89527</v>
      </c>
      <c r="H2445" s="1" t="s">
        <v>12372</v>
      </c>
      <c r="I2445" s="1" t="s">
        <v>1211</v>
      </c>
      <c r="J2445" s="1">
        <f>IF(K2445="URBAN",1,IF(K2445="SUBURBAN",2,IF(K2445="RURAL",3,"")))</f>
        <v>2</v>
      </c>
      <c r="K2445" s="1" t="s">
        <v>84</v>
      </c>
      <c r="L2445" s="18">
        <v>46082</v>
      </c>
      <c r="M2445" s="49">
        <v>0.58333333333333337</v>
      </c>
      <c r="N2445" s="18">
        <v>46083</v>
      </c>
      <c r="O2445" s="56">
        <v>0.5</v>
      </c>
      <c r="P2445" s="31" t="str">
        <f>TEXT($L2445, "dddd")</f>
        <v>Sunday</v>
      </c>
      <c r="Q2445" s="39" t="s">
        <v>12373</v>
      </c>
      <c r="R2445" s="39">
        <v>1575</v>
      </c>
      <c r="S2445" s="1" t="str">
        <f>IF(OR(MONTH(L2445)=12, MONTH(L2445)&lt;=5), "Dry Season", "Wet Season")</f>
        <v>Dry Season</v>
      </c>
      <c r="T2445" s="1">
        <v>1</v>
      </c>
      <c r="U2445" s="1">
        <v>0</v>
      </c>
      <c r="V2445" s="1">
        <v>0</v>
      </c>
      <c r="W2445" s="2">
        <f>IF(ISNUMBER(SEARCH("N/A", X2445)), 0, 1)</f>
        <v>1</v>
      </c>
      <c r="X2445" s="1" t="s">
        <v>1212</v>
      </c>
      <c r="Y2445" s="1">
        <v>10.7143716</v>
      </c>
      <c r="Z2445" s="1">
        <v>122.55100229999999</v>
      </c>
      <c r="AA2445" s="11" cm="1">
        <f t="array" ref="AA2445">IF(ISBLANK(Y2445), 0, VINCentyInvDistance(F2445,G2445,Y2445,Z2445))</f>
        <v>153043.82546697152</v>
      </c>
      <c r="AB2445" s="1">
        <v>0</v>
      </c>
      <c r="AC2445" s="1">
        <v>0</v>
      </c>
      <c r="AD2445" s="1">
        <v>0</v>
      </c>
      <c r="AE2445" s="1">
        <v>8</v>
      </c>
      <c r="AF2445" s="1">
        <v>1</v>
      </c>
      <c r="AG2445" s="1" t="s">
        <v>1213</v>
      </c>
      <c r="AH2445" s="1" t="s">
        <v>1213</v>
      </c>
      <c r="AI2445" s="1" t="str">
        <f>TRIM(MID(SUBSTITUTE($H2445,",",REPT(" ",200)),(LEN($H2445)-LEN(SUBSTITUTE($H2445,",",""))-2)*200+1,200))</f>
        <v>Central Visayas</v>
      </c>
      <c r="AJ2445" s="1" t="s">
        <v>55</v>
      </c>
      <c r="AK2445" t="s">
        <v>12374</v>
      </c>
      <c r="AL2445" s="2">
        <v>0</v>
      </c>
      <c r="AM2445" s="1"/>
    </row>
    <row r="2446" spans="1:39" ht="12.75" customHeight="1">
      <c r="A2446" s="1"/>
      <c r="B2446" s="1" t="s">
        <v>12436</v>
      </c>
      <c r="C2446" s="1" t="s">
        <v>12437</v>
      </c>
      <c r="D2446" s="3" t="str">
        <f ca="1">IFERROR(__xludf.DUMMYFUNCTION("PROPER(REGEXEXTRACT(B3270, ""(?:https?:\/\/)?(?:www\.)?([a-zA-Z0-9-]+)\.""))"),"Google")</f>
        <v>Google</v>
      </c>
      <c r="E2446" s="1" t="s">
        <v>11808</v>
      </c>
      <c r="F2446" s="1">
        <v>14.57832</v>
      </c>
      <c r="G2446" s="1">
        <v>121.0509</v>
      </c>
      <c r="H2446" s="1" t="s">
        <v>10906</v>
      </c>
      <c r="I2446" s="1" t="s">
        <v>50</v>
      </c>
      <c r="J2446" s="1">
        <f>IF(K2446="URBAN",1,IF(K2446="SUBURBAN",2,IF(K2446="RURAL",3,"")))</f>
        <v>2</v>
      </c>
      <c r="K2446" s="1" t="s">
        <v>84</v>
      </c>
      <c r="L2446" s="18">
        <v>46082</v>
      </c>
      <c r="M2446" s="49">
        <v>0.625</v>
      </c>
      <c r="N2446" s="18">
        <v>46083</v>
      </c>
      <c r="O2446" s="56">
        <v>0.5</v>
      </c>
      <c r="P2446" s="31" t="str">
        <f>TEXT($L2446, "dddd")</f>
        <v>Sunday</v>
      </c>
      <c r="Q2446" s="39" t="s">
        <v>111</v>
      </c>
      <c r="R2446" s="39">
        <v>805</v>
      </c>
      <c r="S2446" s="1" t="str">
        <f>IF(OR(MONTH(L2446)=12, MONTH(L2446)&lt;=5), "Dry Season", "Wet Season")</f>
        <v>Dry Season</v>
      </c>
      <c r="T2446" s="1">
        <v>1</v>
      </c>
      <c r="U2446" s="1">
        <v>1</v>
      </c>
      <c r="V2446" s="1">
        <v>0</v>
      </c>
      <c r="W2446" s="2">
        <f>IF(ISNUMBER(SEARCH("N/A", X2446)), 0, 1)</f>
        <v>1</v>
      </c>
      <c r="X2446" s="1" t="s">
        <v>2500</v>
      </c>
      <c r="Y2446" s="1">
        <v>14.5530822</v>
      </c>
      <c r="Z2446" s="1">
        <v>121.021794</v>
      </c>
      <c r="AA2446" s="11" cm="1">
        <f t="array" ref="AA2446">IF(ISBLANK(Y2446), 0, VINCentyInvDistance(F2446,G2446,Y2446,Z2446))</f>
        <v>4199.506200269353</v>
      </c>
      <c r="AB2446" s="1">
        <v>0</v>
      </c>
      <c r="AC2446" s="1">
        <v>0</v>
      </c>
      <c r="AD2446" s="1">
        <v>0</v>
      </c>
      <c r="AE2446" s="1">
        <v>8</v>
      </c>
      <c r="AF2446" s="1">
        <v>1</v>
      </c>
      <c r="AG2446" s="1" t="s">
        <v>2501</v>
      </c>
      <c r="AH2446" s="1" t="s">
        <v>2501</v>
      </c>
      <c r="AI2446" s="1" t="str">
        <f>TRIM(MID(SUBSTITUTE($H2446,",",REPT(" ",200)),(LEN($H2446)-LEN(SUBSTITUTE($H2446,",",""))-2)*200+1,200))</f>
        <v>Metro Manila</v>
      </c>
      <c r="AJ2446" s="1" t="s">
        <v>55</v>
      </c>
      <c r="AL2446" s="2">
        <v>0</v>
      </c>
      <c r="AM2446" s="1"/>
    </row>
    <row r="2447" spans="1:39" ht="12.75" customHeight="1">
      <c r="A2447" s="1"/>
      <c r="B2447" s="1" t="s">
        <v>12447</v>
      </c>
      <c r="C2447" s="1" t="s">
        <v>12448</v>
      </c>
      <c r="D2447" s="3" t="str">
        <f ca="1">IFERROR(__xludf.DUMMYFUNCTION("PROPER(REGEXEXTRACT(B3275, ""(?:https?:\/\/)?(?:www\.)?([a-zA-Z0-9-]+)\.""))"),"Skyscanner")</f>
        <v>Skyscanner</v>
      </c>
      <c r="E2447" s="1" t="s">
        <v>12449</v>
      </c>
      <c r="F2447" s="1">
        <v>15.48321</v>
      </c>
      <c r="G2447" s="1">
        <v>120.9676</v>
      </c>
      <c r="H2447" s="1" t="s">
        <v>12450</v>
      </c>
      <c r="I2447" s="1" t="s">
        <v>41</v>
      </c>
      <c r="J2447" s="1">
        <f>IF(K2447="URBAN",1,IF(K2447="SUBURBAN",2,IF(K2447="RURAL",3,"")))</f>
        <v>2</v>
      </c>
      <c r="K2447" s="1" t="s">
        <v>84</v>
      </c>
      <c r="L2447" s="18">
        <v>46082</v>
      </c>
      <c r="M2447" s="49">
        <v>0.58333333333333337</v>
      </c>
      <c r="N2447" s="18">
        <v>46083</v>
      </c>
      <c r="O2447" s="56">
        <v>0.5</v>
      </c>
      <c r="P2447" s="31" t="str">
        <f>TEXT($L2447, "dddd")</f>
        <v>Sunday</v>
      </c>
      <c r="Q2447" s="39" t="s">
        <v>111</v>
      </c>
      <c r="R2447" s="39">
        <v>1262</v>
      </c>
      <c r="S2447" s="1" t="str">
        <f>IF(OR(MONTH(L2447)=12, MONTH(L2447)&lt;=5), "Dry Season", "Wet Season")</f>
        <v>Dry Season</v>
      </c>
      <c r="T2447" s="1">
        <v>1</v>
      </c>
      <c r="U2447" s="1">
        <v>1</v>
      </c>
      <c r="V2447" s="1">
        <v>0</v>
      </c>
      <c r="W2447" s="2">
        <f>IF(ISNUMBER(SEARCH("N/A", X2447)), 0, 1)</f>
        <v>1</v>
      </c>
      <c r="X2447" s="1" t="s">
        <v>12107</v>
      </c>
      <c r="Y2447" s="1">
        <v>15.4878374</v>
      </c>
      <c r="Z2447" s="1">
        <v>120.9679142</v>
      </c>
      <c r="AA2447" s="11" cm="1">
        <f t="array" ref="AA2447">IF(ISBLANK(Y2447), 0, VINCentyInvDistance(F2447,G2447,Y2447,Z2447))</f>
        <v>513.14666133049229</v>
      </c>
      <c r="AB2447" s="1">
        <v>0</v>
      </c>
      <c r="AC2447" s="1">
        <v>0</v>
      </c>
      <c r="AD2447" s="1">
        <v>0</v>
      </c>
      <c r="AE2447" s="1">
        <v>0</v>
      </c>
      <c r="AF2447" s="1">
        <v>1</v>
      </c>
      <c r="AG2447" s="1" t="s">
        <v>12108</v>
      </c>
      <c r="AH2447" s="1" t="s">
        <v>9570</v>
      </c>
      <c r="AI2447" s="1" t="str">
        <f>TRIM(MID(SUBSTITUTE($H2447,",",REPT(" ",200)),(LEN($H2447)-LEN(SUBSTITUTE($H2447,",",""))-2)*200+1,200))</f>
        <v>Central Luzon</v>
      </c>
      <c r="AJ2447" s="1" t="s">
        <v>55</v>
      </c>
      <c r="AK2447" t="s">
        <v>17457</v>
      </c>
      <c r="AL2447" s="2">
        <v>0</v>
      </c>
      <c r="AM2447" s="1"/>
    </row>
    <row r="2448" spans="1:39" ht="12.75" customHeight="1">
      <c r="A2448" s="1"/>
      <c r="B2448" s="1" t="s">
        <v>12451</v>
      </c>
      <c r="C2448" s="1" t="s">
        <v>12452</v>
      </c>
      <c r="D2448" s="3" t="str">
        <f ca="1">IFERROR(__xludf.DUMMYFUNCTION("PROPER(REGEXEXTRACT(B3276, ""(?:https?:\/\/)?(?:www\.)?([a-zA-Z0-9-]+)\.""))"),"Skyscanner")</f>
        <v>Skyscanner</v>
      </c>
      <c r="E2448" s="1" t="s">
        <v>12101</v>
      </c>
      <c r="F2448" s="1">
        <v>15.476749999999999</v>
      </c>
      <c r="G2448" s="1">
        <v>120.96775</v>
      </c>
      <c r="H2448" s="1" t="s">
        <v>12446</v>
      </c>
      <c r="I2448" s="1" t="s">
        <v>41</v>
      </c>
      <c r="J2448" s="1">
        <f>IF(K2448="URBAN",1,IF(K2448="SUBURBAN",2,IF(K2448="RURAL",3,"")))</f>
        <v>2</v>
      </c>
      <c r="K2448" s="1" t="s">
        <v>84</v>
      </c>
      <c r="L2448" s="18">
        <v>46082</v>
      </c>
      <c r="M2448" s="49">
        <v>0.58333333333333337</v>
      </c>
      <c r="N2448" s="18">
        <v>46083</v>
      </c>
      <c r="O2448" s="56">
        <v>0.52083333333333337</v>
      </c>
      <c r="P2448" s="31" t="str">
        <f>TEXT($L2448, "dddd")</f>
        <v>Sunday</v>
      </c>
      <c r="Q2448" s="39" t="s">
        <v>186</v>
      </c>
      <c r="R2448" s="39">
        <v>1176</v>
      </c>
      <c r="S2448" s="1" t="str">
        <f>IF(OR(MONTH(L2448)=12, MONTH(L2448)&lt;=5), "Dry Season", "Wet Season")</f>
        <v>Dry Season</v>
      </c>
      <c r="T2448" s="1">
        <v>1</v>
      </c>
      <c r="U2448" s="1">
        <v>0</v>
      </c>
      <c r="V2448" s="1">
        <v>0</v>
      </c>
      <c r="W2448" s="2">
        <f>IF(ISNUMBER(SEARCH("N/A", X2448)), 0, 1)</f>
        <v>1</v>
      </c>
      <c r="X2448" s="1" t="s">
        <v>12107</v>
      </c>
      <c r="Y2448" s="1">
        <v>15.4878374</v>
      </c>
      <c r="Z2448" s="1">
        <v>120.9679142</v>
      </c>
      <c r="AA2448" s="11" cm="1">
        <f t="array" ref="AA2448">IF(ISBLANK(Y2448), 0, VINCentyInvDistance(F2448,G2448,Y2448,Z2448))</f>
        <v>1226.9854970841084</v>
      </c>
      <c r="AB2448" s="1">
        <v>0</v>
      </c>
      <c r="AC2448" s="1">
        <v>0</v>
      </c>
      <c r="AD2448" s="1">
        <v>0</v>
      </c>
      <c r="AE2448" s="1">
        <v>0</v>
      </c>
      <c r="AF2448" s="1">
        <v>1</v>
      </c>
      <c r="AG2448" s="1" t="s">
        <v>12108</v>
      </c>
      <c r="AH2448" s="1" t="s">
        <v>9570</v>
      </c>
      <c r="AI2448" s="1" t="str">
        <f>TRIM(MID(SUBSTITUTE($H2448,",",REPT(" ",200)),(LEN($H2448)-LEN(SUBSTITUTE($H2448,",",""))-2)*200+1,200))</f>
        <v>Central Luzon</v>
      </c>
      <c r="AJ2448" s="1" t="s">
        <v>55</v>
      </c>
      <c r="AK2448" t="s">
        <v>17472</v>
      </c>
      <c r="AL2448" s="2">
        <v>0</v>
      </c>
      <c r="AM2448" s="1"/>
    </row>
    <row r="2449" spans="1:39" ht="12.75" customHeight="1">
      <c r="A2449" s="1"/>
      <c r="B2449" s="1" t="s">
        <v>12447</v>
      </c>
      <c r="C2449" s="1" t="s">
        <v>12453</v>
      </c>
      <c r="D2449" s="3" t="str">
        <f ca="1">IFERROR(__xludf.DUMMYFUNCTION("PROPER(REGEXEXTRACT(B3277, ""(?:https?:\/\/)?(?:www\.)?([a-zA-Z0-9-]+)\.""))"),"Skyscanner")</f>
        <v>Skyscanner</v>
      </c>
      <c r="E2449" s="1" t="s">
        <v>12098</v>
      </c>
      <c r="F2449" s="1">
        <v>9.1446199999999997</v>
      </c>
      <c r="G2449" s="1">
        <v>123.50975</v>
      </c>
      <c r="H2449" s="1" t="s">
        <v>1099</v>
      </c>
      <c r="I2449" s="1" t="s">
        <v>41</v>
      </c>
      <c r="J2449" s="1">
        <f>IF(K2449="URBAN",1,IF(K2449="SUBURBAN",2,IF(K2449="RURAL",3,"")))</f>
        <v>2</v>
      </c>
      <c r="K2449" s="1" t="s">
        <v>84</v>
      </c>
      <c r="L2449" s="18">
        <v>46082</v>
      </c>
      <c r="M2449" s="49">
        <v>0.58333333333333337</v>
      </c>
      <c r="N2449" s="18">
        <v>46083</v>
      </c>
      <c r="O2449" s="56">
        <v>0.5</v>
      </c>
      <c r="P2449" s="31" t="str">
        <f>TEXT($L2449, "dddd")</f>
        <v>Sunday</v>
      </c>
      <c r="Q2449" s="39" t="s">
        <v>10214</v>
      </c>
      <c r="R2449" s="39">
        <v>1940</v>
      </c>
      <c r="S2449" s="1" t="str">
        <f>IF(OR(MONTH(L2449)=12, MONTH(L2449)&lt;=5), "Dry Season", "Wet Season")</f>
        <v>Dry Season</v>
      </c>
      <c r="T2449" s="1">
        <v>1</v>
      </c>
      <c r="U2449" s="1">
        <v>0</v>
      </c>
      <c r="V2449" s="1">
        <v>0</v>
      </c>
      <c r="W2449" s="2">
        <f>IF(ISNUMBER(SEARCH("N/A", X2449)), 0, 1)</f>
        <v>1</v>
      </c>
      <c r="X2449" s="1" t="s">
        <v>12107</v>
      </c>
      <c r="Y2449" s="1">
        <v>15.4878374</v>
      </c>
      <c r="Z2449" s="1">
        <v>120.9679142</v>
      </c>
      <c r="AA2449" s="11" cm="1">
        <f t="array" ref="AA2449">IF(ISBLANK(Y2449), 0, VINCentyInvDistance(F2449,G2449,Y2449,Z2449))</f>
        <v>754169.26379888505</v>
      </c>
      <c r="AB2449" s="1">
        <v>0</v>
      </c>
      <c r="AC2449" s="1">
        <v>0</v>
      </c>
      <c r="AD2449" s="1">
        <v>0</v>
      </c>
      <c r="AE2449" s="1">
        <v>8</v>
      </c>
      <c r="AF2449" s="1">
        <v>1</v>
      </c>
      <c r="AG2449" s="1" t="s">
        <v>12108</v>
      </c>
      <c r="AH2449" s="1" t="s">
        <v>9570</v>
      </c>
      <c r="AI2449" s="1" t="str">
        <f>TRIM(MID(SUBSTITUTE($H2449,",",REPT(" ",200)),(LEN($H2449)-LEN(SUBSTITUTE($H2449,",",""))-2)*200+1,200))</f>
        <v>Negros Island Region</v>
      </c>
      <c r="AJ2449" s="1" t="s">
        <v>55</v>
      </c>
      <c r="AK2449" t="s">
        <v>17457</v>
      </c>
      <c r="AL2449" s="2">
        <v>0</v>
      </c>
      <c r="AM2449" s="1"/>
    </row>
    <row r="2450" spans="1:39" ht="12.75" customHeight="1">
      <c r="A2450" s="1"/>
      <c r="B2450" s="1" t="s">
        <v>12481</v>
      </c>
      <c r="C2450" s="1" t="s">
        <v>12482</v>
      </c>
      <c r="D2450" s="3" t="str">
        <f ca="1">IFERROR(__xludf.DUMMYFUNCTION("PROPER(REGEXEXTRACT(B3286, ""(?:https?:\/\/)?(?:www\.)?([a-zA-Z0-9-]+)\.""))"),"Skyscanner")</f>
        <v>Skyscanner</v>
      </c>
      <c r="E2450" s="1" t="s">
        <v>12483</v>
      </c>
      <c r="F2450" s="1">
        <v>15.166002000000001</v>
      </c>
      <c r="G2450" s="1">
        <v>120.581636</v>
      </c>
      <c r="H2450" s="1" t="s">
        <v>12484</v>
      </c>
      <c r="I2450" s="1" t="s">
        <v>50</v>
      </c>
      <c r="J2450" s="1">
        <f>IF(K2450="URBAN",1,IF(K2450="SUBURBAN",2,IF(K2450="RURAL",3,"")))</f>
        <v>2</v>
      </c>
      <c r="K2450" s="1" t="s">
        <v>84</v>
      </c>
      <c r="L2450" s="18">
        <v>46082</v>
      </c>
      <c r="M2450" s="49">
        <v>0.625</v>
      </c>
      <c r="N2450" s="18">
        <v>46083</v>
      </c>
      <c r="O2450" s="56">
        <v>0.5</v>
      </c>
      <c r="P2450" s="31" t="str">
        <f>TEXT($L2450, "dddd")</f>
        <v>Sunday</v>
      </c>
      <c r="Q2450" s="39" t="s">
        <v>12485</v>
      </c>
      <c r="R2450" s="39">
        <v>6050</v>
      </c>
      <c r="S2450" s="1" t="str">
        <f>IF(OR(MONTH(L2450)=12, MONTH(L2450)&lt;=5), "Dry Season", "Wet Season")</f>
        <v>Dry Season</v>
      </c>
      <c r="T2450" s="1">
        <v>1</v>
      </c>
      <c r="U2450" s="1">
        <v>1</v>
      </c>
      <c r="V2450" s="1">
        <v>0</v>
      </c>
      <c r="W2450" s="2">
        <f>IF(ISNUMBER(SEARCH("N/A", X2450)), 0, 1)</f>
        <v>1</v>
      </c>
      <c r="X2450" s="1" t="s">
        <v>11243</v>
      </c>
      <c r="Y2450" s="1">
        <v>14.523306399999999</v>
      </c>
      <c r="Z2450" s="1">
        <v>120.981234</v>
      </c>
      <c r="AA2450" s="11" cm="1">
        <f t="array" ref="AA2450">IF(ISBLANK(Y2450), 0, VINCentyInvDistance(F2450,G2450,Y2450,Z2450))</f>
        <v>83106.157180957031</v>
      </c>
      <c r="AB2450" s="1">
        <v>1</v>
      </c>
      <c r="AC2450" s="1">
        <v>9.1999999999999993</v>
      </c>
      <c r="AD2450" s="1">
        <v>4.5999999999999996</v>
      </c>
      <c r="AE2450" s="1">
        <v>3123</v>
      </c>
      <c r="AF2450" s="1">
        <v>1</v>
      </c>
      <c r="AG2450" s="1" t="s">
        <v>2477</v>
      </c>
      <c r="AH2450" s="1" t="s">
        <v>160</v>
      </c>
      <c r="AI2450" s="1" t="str">
        <f>TRIM(MID(SUBSTITUTE($H2450,",",REPT(" ",200)),(LEN($H2450)-LEN(SUBSTITUTE($H2450,",",""))-2)*200+1,200))</f>
        <v>Central Luzon</v>
      </c>
      <c r="AJ2450" s="1" t="s">
        <v>55</v>
      </c>
      <c r="AK2450" t="s">
        <v>16680</v>
      </c>
      <c r="AL2450" s="2">
        <v>0</v>
      </c>
      <c r="AM2450" s="1"/>
    </row>
    <row r="2451" spans="1:39" ht="12.75" customHeight="1">
      <c r="A2451" s="1"/>
      <c r="B2451" s="1" t="s">
        <v>8964</v>
      </c>
      <c r="C2451" s="1" t="s">
        <v>12486</v>
      </c>
      <c r="D2451" s="3" t="str">
        <f ca="1">IFERROR(__xludf.DUMMYFUNCTION("PROPER(REGEXEXTRACT(B3287, ""(?:https?:\/\/)?(?:www\.)?([a-zA-Z0-9-]+)\.""))"),"Google")</f>
        <v>Google</v>
      </c>
      <c r="E2451" s="1" t="s">
        <v>12487</v>
      </c>
      <c r="F2451" s="1">
        <v>14.578766999999999</v>
      </c>
      <c r="G2451" s="1">
        <v>120.976202</v>
      </c>
      <c r="H2451" s="1" t="s">
        <v>12488</v>
      </c>
      <c r="I2451" s="1" t="s">
        <v>41</v>
      </c>
      <c r="J2451" s="1">
        <f>IF(K2451="URBAN",1,IF(K2451="SUBURBAN",2,IF(K2451="RURAL",3,"")))</f>
        <v>2</v>
      </c>
      <c r="K2451" s="1" t="s">
        <v>84</v>
      </c>
      <c r="L2451" s="18">
        <v>46082</v>
      </c>
      <c r="M2451" s="49">
        <v>0.625</v>
      </c>
      <c r="N2451" s="18">
        <v>46083</v>
      </c>
      <c r="O2451" s="56">
        <v>0.5</v>
      </c>
      <c r="P2451" s="31" t="str">
        <f>TEXT($L2451, "dddd")</f>
        <v>Sunday</v>
      </c>
      <c r="Q2451" s="39" t="s">
        <v>531</v>
      </c>
      <c r="R2451" s="39">
        <v>5391</v>
      </c>
      <c r="S2451" s="1" t="str">
        <f>IF(OR(MONTH(L2451)=12, MONTH(L2451)&lt;=5), "Dry Season", "Wet Season")</f>
        <v>Dry Season</v>
      </c>
      <c r="T2451" s="1">
        <v>1</v>
      </c>
      <c r="U2451" s="1">
        <v>0</v>
      </c>
      <c r="V2451" s="1">
        <v>0</v>
      </c>
      <c r="W2451" s="2">
        <f>IF(ISNUMBER(SEARCH("N/A", X2451)), 0, 1)</f>
        <v>1</v>
      </c>
      <c r="X2451" s="1" t="s">
        <v>977</v>
      </c>
      <c r="Y2451" s="1">
        <v>15.167270800000001</v>
      </c>
      <c r="Z2451" s="1">
        <v>120.5801134</v>
      </c>
      <c r="AA2451" s="11" cm="1">
        <f t="array" ref="AA2451">IF(ISBLANK(Y2451), 0, VINCentyInvDistance(F2451,G2451,Y2451,Z2451))</f>
        <v>77826.644908433038</v>
      </c>
      <c r="AB2451" s="1">
        <v>0</v>
      </c>
      <c r="AC2451" s="1">
        <v>0</v>
      </c>
      <c r="AD2451" s="1">
        <v>0</v>
      </c>
      <c r="AE2451" s="1">
        <v>444</v>
      </c>
      <c r="AF2451" s="1">
        <v>1</v>
      </c>
      <c r="AG2451" s="1" t="s">
        <v>978</v>
      </c>
      <c r="AH2451" s="1" t="s">
        <v>274</v>
      </c>
      <c r="AI2451" s="1" t="str">
        <f>TRIM(MID(SUBSTITUTE($H2451,",",REPT(" ",200)),(LEN($H2451)-LEN(SUBSTITUTE($H2451,",",""))-2)*200+1,200))</f>
        <v>Metro Manila</v>
      </c>
      <c r="AJ2451" s="1" t="s">
        <v>55</v>
      </c>
      <c r="AL2451" s="2">
        <v>0</v>
      </c>
      <c r="AM2451" s="1"/>
    </row>
    <row r="2452" spans="1:39" ht="12.75" customHeight="1">
      <c r="A2452" s="1"/>
      <c r="B2452" s="1" t="s">
        <v>12499</v>
      </c>
      <c r="C2452" s="1" t="s">
        <v>12500</v>
      </c>
      <c r="D2452" s="3" t="str">
        <f ca="1">IFERROR(__xludf.DUMMYFUNCTION("PROPER(REGEXEXTRACT(B3290, ""(?:https?:\/\/)?(?:www\.)?([a-zA-Z0-9-]+)\.""))"),"Skyscanner")</f>
        <v>Skyscanner</v>
      </c>
      <c r="E2452" s="1" t="s">
        <v>12501</v>
      </c>
      <c r="F2452" s="1">
        <v>14.572991999999999</v>
      </c>
      <c r="G2452" s="1">
        <v>121.06304900000001</v>
      </c>
      <c r="H2452" s="1" t="s">
        <v>6720</v>
      </c>
      <c r="I2452" s="1" t="s">
        <v>50</v>
      </c>
      <c r="J2452" s="1">
        <f>IF(K2452="URBAN",1,IF(K2452="SUBURBAN",2,IF(K2452="RURAL",3,"")))</f>
        <v>2</v>
      </c>
      <c r="K2452" s="1" t="s">
        <v>84</v>
      </c>
      <c r="L2452" s="18">
        <v>46082</v>
      </c>
      <c r="M2452" s="49">
        <v>0.625</v>
      </c>
      <c r="N2452" s="18">
        <v>46083</v>
      </c>
      <c r="O2452" s="56">
        <v>0.5</v>
      </c>
      <c r="P2452" s="31" t="str">
        <f>TEXT($L2452, "dddd")</f>
        <v>Sunday</v>
      </c>
      <c r="Q2452" s="39" t="s">
        <v>531</v>
      </c>
      <c r="R2452" s="39">
        <v>1641</v>
      </c>
      <c r="S2452" s="1" t="str">
        <f>IF(OR(MONTH(L2452)=12, MONTH(L2452)&lt;=5), "Dry Season", "Wet Season")</f>
        <v>Dry Season</v>
      </c>
      <c r="T2452" s="1">
        <v>1</v>
      </c>
      <c r="U2452" s="1">
        <v>1</v>
      </c>
      <c r="V2452" s="1">
        <v>1</v>
      </c>
      <c r="W2452" s="2">
        <f>IF(ISNUMBER(SEARCH("N/A", X2452)), 0, 1)</f>
        <v>1</v>
      </c>
      <c r="X2452" s="1" t="s">
        <v>51</v>
      </c>
      <c r="Y2452" s="1">
        <v>14.417577</v>
      </c>
      <c r="Z2452" s="1">
        <v>121.0402756</v>
      </c>
      <c r="AA2452" s="11" cm="1">
        <f t="array" ref="AA2452">IF(ISBLANK(Y2452), 0, VINCentyInvDistance(F2452,G2452,Y2452,Z2452))</f>
        <v>17370.073298126616</v>
      </c>
      <c r="AB2452" s="1">
        <v>0</v>
      </c>
      <c r="AC2452" s="1">
        <v>8.8000000000000007</v>
      </c>
      <c r="AD2452" s="1">
        <v>4</v>
      </c>
      <c r="AE2452" s="1">
        <v>4412</v>
      </c>
      <c r="AF2452" s="1">
        <v>1</v>
      </c>
      <c r="AG2452" s="1" t="s">
        <v>52</v>
      </c>
      <c r="AH2452" s="1" t="s">
        <v>53</v>
      </c>
      <c r="AI2452" s="1" t="str">
        <f>TRIM(MID(SUBSTITUTE($H2452,",",REPT(" ",200)),(LEN($H2452)-LEN(SUBSTITUTE($H2452,",",""))-2)*200+1,200))</f>
        <v>Metro Manila</v>
      </c>
      <c r="AJ2452" s="1" t="s">
        <v>55</v>
      </c>
      <c r="AK2452" t="s">
        <v>17478</v>
      </c>
      <c r="AL2452" s="2">
        <v>0</v>
      </c>
      <c r="AM2452" s="1"/>
    </row>
    <row r="2453" spans="1:39" ht="12.75" customHeight="1">
      <c r="A2453" s="1"/>
      <c r="B2453" s="1" t="s">
        <v>12521</v>
      </c>
      <c r="C2453" s="1" t="s">
        <v>12522</v>
      </c>
      <c r="D2453" s="3" t="str">
        <f ca="1">IFERROR(__xludf.DUMMYFUNCTION("PROPER(REGEXEXTRACT(B3296, ""(?:https?:\/\/)?(?:www\.)?([a-zA-Z0-9-]+)\.""))"),"Skyscanner")</f>
        <v>Skyscanner</v>
      </c>
      <c r="E2453" s="1" t="s">
        <v>12523</v>
      </c>
      <c r="F2453" s="1">
        <v>10.308009</v>
      </c>
      <c r="G2453" s="1">
        <v>123.89406200000001</v>
      </c>
      <c r="H2453" s="1" t="s">
        <v>12520</v>
      </c>
      <c r="I2453" s="1" t="s">
        <v>2622</v>
      </c>
      <c r="J2453" s="1">
        <f>IF(K2453="URBAN",1,IF(K2453="SUBURBAN",2,IF(K2453="RURAL",3,"")))</f>
        <v>2</v>
      </c>
      <c r="K2453" s="1" t="s">
        <v>84</v>
      </c>
      <c r="L2453" s="18">
        <v>46082</v>
      </c>
      <c r="M2453" s="49">
        <v>0.58333333333333337</v>
      </c>
      <c r="N2453" s="18">
        <v>46083</v>
      </c>
      <c r="O2453" s="56">
        <v>0.5</v>
      </c>
      <c r="P2453" s="31" t="str">
        <f>TEXT($L2453, "dddd")</f>
        <v>Sunday</v>
      </c>
      <c r="Q2453" s="39" t="s">
        <v>531</v>
      </c>
      <c r="R2453" s="39">
        <v>5034</v>
      </c>
      <c r="S2453" s="1" t="str">
        <f>IF(OR(MONTH(L2453)=12, MONTH(L2453)&lt;=5), "Dry Season", "Wet Season")</f>
        <v>Dry Season</v>
      </c>
      <c r="T2453" s="1">
        <v>1</v>
      </c>
      <c r="U2453" s="1">
        <v>0</v>
      </c>
      <c r="V2453" s="1">
        <v>1</v>
      </c>
      <c r="W2453" s="2">
        <f>IF(ISNUMBER(SEARCH("N/A", X2453)), 0, 1)</f>
        <v>0</v>
      </c>
      <c r="X2453" s="1" t="s">
        <v>44</v>
      </c>
      <c r="Y2453" s="1"/>
      <c r="Z2453" s="1"/>
      <c r="AA2453" s="11" cm="1">
        <f t="array" ref="AA2453">IF(ISBLANK(Y2453), 0, VINCentyInvDistance(F2453,G2453,Y2453,Z2453))</f>
        <v>0</v>
      </c>
      <c r="AB2453" s="1">
        <v>1</v>
      </c>
      <c r="AC2453" s="1">
        <v>6</v>
      </c>
      <c r="AD2453" s="1">
        <v>4.4000000000000004</v>
      </c>
      <c r="AE2453" s="1">
        <v>1344</v>
      </c>
      <c r="AF2453" s="1">
        <v>1</v>
      </c>
      <c r="AG2453" s="1" t="s">
        <v>731</v>
      </c>
      <c r="AH2453" s="1" t="s">
        <v>731</v>
      </c>
      <c r="AI2453" s="1"/>
      <c r="AJ2453" s="1" t="s">
        <v>55</v>
      </c>
      <c r="AK2453" t="s">
        <v>17481</v>
      </c>
      <c r="AL2453" s="1">
        <v>4</v>
      </c>
      <c r="AM2453" s="1" t="s">
        <v>12524</v>
      </c>
    </row>
    <row r="2454" spans="1:39" ht="12.75" customHeight="1">
      <c r="A2454" s="1"/>
      <c r="B2454" s="1" t="s">
        <v>12470</v>
      </c>
      <c r="C2454" s="1" t="s">
        <v>12529</v>
      </c>
      <c r="D2454" s="3" t="str">
        <f ca="1">IFERROR(__xludf.DUMMYFUNCTION("PROPER(REGEXEXTRACT(B3300, ""(?:https?:\/\/)?(?:www\.)?([a-zA-Z0-9-]+)\.""))"),"Skyscanner")</f>
        <v>Skyscanner</v>
      </c>
      <c r="E2454" s="1" t="s">
        <v>12472</v>
      </c>
      <c r="F2454" s="1">
        <v>11.870050000000001</v>
      </c>
      <c r="G2454" s="1">
        <v>121.88181</v>
      </c>
      <c r="H2454" s="1" t="s">
        <v>12473</v>
      </c>
      <c r="I2454" s="1" t="s">
        <v>50</v>
      </c>
      <c r="J2454" s="1">
        <f>IF(K2454="URBAN",1,IF(K2454="SUBURBAN",2,IF(K2454="RURAL",3,"")))</f>
        <v>2</v>
      </c>
      <c r="K2454" s="1" t="s">
        <v>84</v>
      </c>
      <c r="L2454" s="18">
        <v>46082</v>
      </c>
      <c r="M2454" s="49">
        <v>0.625</v>
      </c>
      <c r="N2454" s="18">
        <v>46083</v>
      </c>
      <c r="O2454" s="56">
        <v>0.5</v>
      </c>
      <c r="P2454" s="31" t="str">
        <f>TEXT($L2454, "dddd")</f>
        <v>Sunday</v>
      </c>
      <c r="Q2454" s="39" t="s">
        <v>111</v>
      </c>
      <c r="R2454" s="39">
        <v>1848</v>
      </c>
      <c r="S2454" s="1" t="str">
        <f>IF(OR(MONTH(L2454)=12, MONTH(L2454)&lt;=5), "Dry Season", "Wet Season")</f>
        <v>Dry Season</v>
      </c>
      <c r="T2454" s="1">
        <v>1</v>
      </c>
      <c r="U2454" s="1">
        <v>1</v>
      </c>
      <c r="V2454" s="1">
        <v>1</v>
      </c>
      <c r="W2454" s="2">
        <f>IF(ISNUMBER(SEARCH("N/A", X2454)), 0, 1)</f>
        <v>1</v>
      </c>
      <c r="X2454" s="1" t="s">
        <v>11243</v>
      </c>
      <c r="Y2454" s="1">
        <v>14.523306399999999</v>
      </c>
      <c r="Z2454" s="1">
        <v>120.981234</v>
      </c>
      <c r="AA2454" s="11" cm="1">
        <f t="array" ref="AA2454">IF(ISBLANK(Y2454), 0, VINCentyInvDistance(F2454,G2454,Y2454,Z2454))</f>
        <v>309340.10514375928</v>
      </c>
      <c r="AB2454" s="1">
        <v>1</v>
      </c>
      <c r="AC2454" s="1">
        <v>8.6</v>
      </c>
      <c r="AD2454" s="1">
        <v>4.5</v>
      </c>
      <c r="AE2454" s="1">
        <v>1364</v>
      </c>
      <c r="AF2454" s="1">
        <v>1</v>
      </c>
      <c r="AG2454" s="1" t="s">
        <v>2477</v>
      </c>
      <c r="AH2454" s="1" t="s">
        <v>160</v>
      </c>
      <c r="AI2454" s="1" t="str">
        <f>TRIM(MID(SUBSTITUTE($H2454,",",REPT(" ",200)),(LEN($H2454)-LEN(SUBSTITUTE($H2454,",",""))-2)*200+1,200))</f>
        <v>Western Visayas</v>
      </c>
      <c r="AJ2454" s="1" t="s">
        <v>55</v>
      </c>
      <c r="AK2454" t="s">
        <v>17475</v>
      </c>
      <c r="AL2454" s="2">
        <v>0</v>
      </c>
      <c r="AM2454" s="1"/>
    </row>
    <row r="2455" spans="1:39" ht="12.75" customHeight="1">
      <c r="A2455" s="1"/>
      <c r="B2455" s="1" t="s">
        <v>8964</v>
      </c>
      <c r="C2455" s="1" t="s">
        <v>12533</v>
      </c>
      <c r="D2455" s="3" t="str">
        <f ca="1">IFERROR(__xludf.DUMMYFUNCTION("PROPER(REGEXEXTRACT(B3304, ""(?:https?:\/\/)?(?:www\.)?([a-zA-Z0-9-]+)\.""))"),"Google")</f>
        <v>Google</v>
      </c>
      <c r="E2455" s="1" t="s">
        <v>12487</v>
      </c>
      <c r="F2455" s="1">
        <v>14.578766999999999</v>
      </c>
      <c r="G2455" s="1">
        <v>120.976202</v>
      </c>
      <c r="H2455" s="1" t="s">
        <v>12488</v>
      </c>
      <c r="I2455" s="1" t="s">
        <v>41</v>
      </c>
      <c r="J2455" s="1">
        <f>IF(K2455="URBAN",1,IF(K2455="SUBURBAN",2,IF(K2455="RURAL",3,"")))</f>
        <v>2</v>
      </c>
      <c r="K2455" s="1" t="s">
        <v>84</v>
      </c>
      <c r="L2455" s="18">
        <v>46082</v>
      </c>
      <c r="M2455" s="49">
        <v>0.625</v>
      </c>
      <c r="N2455" s="18">
        <v>46083</v>
      </c>
      <c r="O2455" s="56">
        <v>0.5</v>
      </c>
      <c r="P2455" s="31" t="str">
        <f>TEXT($L2455, "dddd")</f>
        <v>Sunday</v>
      </c>
      <c r="Q2455" s="39" t="s">
        <v>531</v>
      </c>
      <c r="R2455" s="39">
        <v>5391</v>
      </c>
      <c r="S2455" s="1" t="str">
        <f>IF(OR(MONTH(L2455)=12, MONTH(L2455)&lt;=5), "Dry Season", "Wet Season")</f>
        <v>Dry Season</v>
      </c>
      <c r="T2455" s="1">
        <v>1</v>
      </c>
      <c r="U2455" s="1">
        <v>0</v>
      </c>
      <c r="V2455" s="1">
        <v>0</v>
      </c>
      <c r="W2455" s="2">
        <f>IF(ISNUMBER(SEARCH("N/A", X2455)), 0, 1)</f>
        <v>1</v>
      </c>
      <c r="X2455" s="1" t="s">
        <v>977</v>
      </c>
      <c r="Y2455" s="1">
        <v>15.167270800000001</v>
      </c>
      <c r="Z2455" s="1">
        <v>120.5801134</v>
      </c>
      <c r="AA2455" s="11" cm="1">
        <f t="array" ref="AA2455">IF(ISBLANK(Y2455), 0, VINCentyInvDistance(F2455,G2455,Y2455,Z2455))</f>
        <v>77826.644908433038</v>
      </c>
      <c r="AB2455" s="1">
        <v>0</v>
      </c>
      <c r="AC2455" s="1">
        <v>0</v>
      </c>
      <c r="AD2455" s="1">
        <v>0</v>
      </c>
      <c r="AE2455" s="1">
        <v>444</v>
      </c>
      <c r="AF2455" s="1">
        <v>1</v>
      </c>
      <c r="AG2455" s="1" t="s">
        <v>978</v>
      </c>
      <c r="AH2455" s="1" t="s">
        <v>274</v>
      </c>
      <c r="AI2455" s="1" t="str">
        <f>TRIM(MID(SUBSTITUTE($H2455,",",REPT(" ",200)),(LEN($H2455)-LEN(SUBSTITUTE($H2455,",",""))-2)*200+1,200))</f>
        <v>Metro Manila</v>
      </c>
      <c r="AJ2455" s="1" t="s">
        <v>55</v>
      </c>
      <c r="AL2455" s="2">
        <v>0</v>
      </c>
      <c r="AM2455" s="1"/>
    </row>
    <row r="2456" spans="1:39" ht="12.75" customHeight="1">
      <c r="A2456" s="1"/>
      <c r="B2456" s="1" t="s">
        <v>12521</v>
      </c>
      <c r="C2456" s="1" t="s">
        <v>12546</v>
      </c>
      <c r="D2456" s="3" t="str">
        <f ca="1">IFERROR(__xludf.DUMMYFUNCTION("PROPER(REGEXEXTRACT(B3314, ""(?:https?:\/\/)?(?:www\.)?([a-zA-Z0-9-]+)\.""))"),"Skyscanner")</f>
        <v>Skyscanner</v>
      </c>
      <c r="E2456" s="1" t="s">
        <v>12463</v>
      </c>
      <c r="F2456" s="1">
        <v>10.308009</v>
      </c>
      <c r="G2456" s="1">
        <v>123.89406200000001</v>
      </c>
      <c r="H2456" s="1" t="s">
        <v>12520</v>
      </c>
      <c r="I2456" s="1" t="s">
        <v>2622</v>
      </c>
      <c r="J2456" s="1">
        <f>IF(K2456="URBAN",1,IF(K2456="SUBURBAN",2,IF(K2456="RURAL",3,"")))</f>
        <v>2</v>
      </c>
      <c r="K2456" s="1" t="s">
        <v>84</v>
      </c>
      <c r="L2456" s="18">
        <v>46082</v>
      </c>
      <c r="M2456" s="49">
        <v>0.58333333333333337</v>
      </c>
      <c r="N2456" s="18">
        <v>46083</v>
      </c>
      <c r="O2456" s="56">
        <v>0.5</v>
      </c>
      <c r="P2456" s="31" t="str">
        <f>TEXT($L2456, "dddd")</f>
        <v>Sunday</v>
      </c>
      <c r="Q2456" s="39" t="s">
        <v>207</v>
      </c>
      <c r="R2456" s="39">
        <v>10711</v>
      </c>
      <c r="S2456" s="1" t="str">
        <f>IF(OR(MONTH(L2456)=12, MONTH(L2456)&lt;=5), "Dry Season", "Wet Season")</f>
        <v>Dry Season</v>
      </c>
      <c r="T2456" s="1">
        <v>1</v>
      </c>
      <c r="U2456" s="1">
        <v>1</v>
      </c>
      <c r="V2456" s="1">
        <v>1</v>
      </c>
      <c r="W2456" s="2">
        <f>IF(ISNUMBER(SEARCH("N/A", X2456)), 0, 1)</f>
        <v>0</v>
      </c>
      <c r="X2456" s="1" t="s">
        <v>44</v>
      </c>
      <c r="Y2456" s="1"/>
      <c r="Z2456" s="1"/>
      <c r="AA2456" s="11" cm="1">
        <f t="array" ref="AA2456">IF(ISBLANK(Y2456), 0, VINCentyInvDistance(F2456,G2456,Y2456,Z2456))</f>
        <v>0</v>
      </c>
      <c r="AB2456" s="1">
        <v>1</v>
      </c>
      <c r="AC2456" s="1">
        <v>6</v>
      </c>
      <c r="AD2456" s="1">
        <v>4.5</v>
      </c>
      <c r="AE2456" s="1">
        <v>1344</v>
      </c>
      <c r="AF2456" s="1">
        <v>1</v>
      </c>
      <c r="AG2456" s="1" t="s">
        <v>731</v>
      </c>
      <c r="AH2456" s="1" t="s">
        <v>731</v>
      </c>
      <c r="AI2456" s="1"/>
      <c r="AJ2456" s="1" t="s">
        <v>55</v>
      </c>
      <c r="AK2456" t="s">
        <v>17481</v>
      </c>
      <c r="AL2456" s="1">
        <v>4</v>
      </c>
      <c r="AM2456" s="1" t="s">
        <v>12524</v>
      </c>
    </row>
    <row r="2457" spans="1:39" ht="12.75" customHeight="1">
      <c r="A2457" s="1"/>
      <c r="B2457" s="1" t="s">
        <v>12470</v>
      </c>
      <c r="C2457" s="1" t="s">
        <v>12549</v>
      </c>
      <c r="D2457" s="3" t="str">
        <f ca="1">IFERROR(__xludf.DUMMYFUNCTION("PROPER(REGEXEXTRACT(B3317, ""(?:https?:\/\/)?(?:www\.)?([a-zA-Z0-9-]+)\.""))"),"Skyscanner")</f>
        <v>Skyscanner</v>
      </c>
      <c r="E2457" s="1" t="s">
        <v>12472</v>
      </c>
      <c r="F2457" s="1">
        <v>11.870050000000001</v>
      </c>
      <c r="G2457" s="1">
        <v>121.88181</v>
      </c>
      <c r="H2457" s="1" t="s">
        <v>12473</v>
      </c>
      <c r="I2457" s="1" t="s">
        <v>50</v>
      </c>
      <c r="J2457" s="1">
        <f>IF(K2457="URBAN",1,IF(K2457="SUBURBAN",2,IF(K2457="RURAL",3,"")))</f>
        <v>2</v>
      </c>
      <c r="K2457" s="1" t="s">
        <v>84</v>
      </c>
      <c r="L2457" s="18">
        <v>46082</v>
      </c>
      <c r="M2457" s="49">
        <v>0.625</v>
      </c>
      <c r="N2457" s="18">
        <v>46083</v>
      </c>
      <c r="O2457" s="56">
        <v>0.5</v>
      </c>
      <c r="P2457" s="31" t="str">
        <f>TEXT($L2457, "dddd")</f>
        <v>Sunday</v>
      </c>
      <c r="Q2457" s="39" t="s">
        <v>9568</v>
      </c>
      <c r="R2457" s="39">
        <v>2400</v>
      </c>
      <c r="S2457" s="1" t="str">
        <f>IF(OR(MONTH(L2457)=12, MONTH(L2457)&lt;=5), "Dry Season", "Wet Season")</f>
        <v>Dry Season</v>
      </c>
      <c r="T2457" s="1">
        <v>1</v>
      </c>
      <c r="U2457" s="1">
        <v>0</v>
      </c>
      <c r="V2457" s="1">
        <v>1</v>
      </c>
      <c r="W2457" s="2">
        <f>IF(ISNUMBER(SEARCH("N/A", X2457)), 0, 1)</f>
        <v>1</v>
      </c>
      <c r="X2457" s="1" t="s">
        <v>11243</v>
      </c>
      <c r="Y2457" s="1">
        <v>14.523306399999999</v>
      </c>
      <c r="Z2457" s="1">
        <v>120.981234</v>
      </c>
      <c r="AA2457" s="11" cm="1">
        <f t="array" ref="AA2457">IF(ISBLANK(Y2457), 0, VINCentyInvDistance(F2457,G2457,Y2457,Z2457))</f>
        <v>309340.10514375928</v>
      </c>
      <c r="AB2457" s="1">
        <v>1</v>
      </c>
      <c r="AC2457" s="1">
        <v>8.6</v>
      </c>
      <c r="AD2457" s="1">
        <v>4.5</v>
      </c>
      <c r="AE2457" s="1">
        <v>1364</v>
      </c>
      <c r="AF2457" s="1">
        <v>1</v>
      </c>
      <c r="AG2457" s="1" t="s">
        <v>2477</v>
      </c>
      <c r="AH2457" s="1" t="s">
        <v>160</v>
      </c>
      <c r="AI2457" s="1" t="str">
        <f>TRIM(MID(SUBSTITUTE($H2457,",",REPT(" ",200)),(LEN($H2457)-LEN(SUBSTITUTE($H2457,",",""))-2)*200+1,200))</f>
        <v>Western Visayas</v>
      </c>
      <c r="AJ2457" s="1" t="s">
        <v>55</v>
      </c>
      <c r="AK2457" t="s">
        <v>17475</v>
      </c>
      <c r="AL2457" s="2">
        <v>0</v>
      </c>
      <c r="AM2457" s="1"/>
    </row>
    <row r="2458" spans="1:39" ht="12.75" customHeight="1">
      <c r="A2458" s="1"/>
      <c r="B2458" s="1" t="s">
        <v>8964</v>
      </c>
      <c r="C2458" s="1" t="s">
        <v>12552</v>
      </c>
      <c r="D2458" s="3" t="str">
        <f ca="1">IFERROR(__xludf.DUMMYFUNCTION("PROPER(REGEXEXTRACT(B3320, ""(?:https?:\/\/)?(?:www\.)?([a-zA-Z0-9-]+)\.""))"),"Google")</f>
        <v>Google</v>
      </c>
      <c r="E2458" s="1" t="s">
        <v>12487</v>
      </c>
      <c r="F2458" s="1">
        <v>14.578766999999999</v>
      </c>
      <c r="G2458" s="1">
        <v>120.976202</v>
      </c>
      <c r="H2458" s="1" t="s">
        <v>12488</v>
      </c>
      <c r="I2458" s="1" t="s">
        <v>41</v>
      </c>
      <c r="J2458" s="1">
        <f>IF(K2458="URBAN",1,IF(K2458="SUBURBAN",2,IF(K2458="RURAL",3,"")))</f>
        <v>2</v>
      </c>
      <c r="K2458" s="1" t="s">
        <v>84</v>
      </c>
      <c r="L2458" s="18">
        <v>46082</v>
      </c>
      <c r="M2458" s="49">
        <v>0.625</v>
      </c>
      <c r="N2458" s="18">
        <v>46083</v>
      </c>
      <c r="O2458" s="56">
        <v>0.5</v>
      </c>
      <c r="P2458" s="31" t="str">
        <f>TEXT($L2458, "dddd")</f>
        <v>Sunday</v>
      </c>
      <c r="Q2458" s="39" t="s">
        <v>531</v>
      </c>
      <c r="R2458" s="39">
        <v>5385</v>
      </c>
      <c r="S2458" s="1" t="str">
        <f>IF(OR(MONTH(L2458)=12, MONTH(L2458)&lt;=5), "Dry Season", "Wet Season")</f>
        <v>Dry Season</v>
      </c>
      <c r="T2458" s="1">
        <v>1</v>
      </c>
      <c r="U2458" s="1">
        <v>1</v>
      </c>
      <c r="V2458" s="1">
        <v>0</v>
      </c>
      <c r="W2458" s="2">
        <f>IF(ISNUMBER(SEARCH("N/A", X2458)), 0, 1)</f>
        <v>1</v>
      </c>
      <c r="X2458" s="1" t="s">
        <v>977</v>
      </c>
      <c r="Y2458" s="1">
        <v>15.167270800000001</v>
      </c>
      <c r="Z2458" s="1">
        <v>120.5801134</v>
      </c>
      <c r="AA2458" s="11" cm="1">
        <f t="array" ref="AA2458">IF(ISBLANK(Y2458), 0, VINCentyInvDistance(F2458,G2458,Y2458,Z2458))</f>
        <v>77826.644908433038</v>
      </c>
      <c r="AB2458" s="1">
        <v>0</v>
      </c>
      <c r="AC2458" s="1">
        <v>0</v>
      </c>
      <c r="AD2458" s="1">
        <v>0</v>
      </c>
      <c r="AE2458" s="1">
        <v>444</v>
      </c>
      <c r="AF2458" s="1">
        <v>1</v>
      </c>
      <c r="AG2458" s="1" t="s">
        <v>978</v>
      </c>
      <c r="AH2458" s="1" t="s">
        <v>274</v>
      </c>
      <c r="AI2458" s="1" t="str">
        <f>TRIM(MID(SUBSTITUTE($H2458,",",REPT(" ",200)),(LEN($H2458)-LEN(SUBSTITUTE($H2458,",",""))-2)*200+1,200))</f>
        <v>Metro Manila</v>
      </c>
      <c r="AJ2458" s="1" t="s">
        <v>55</v>
      </c>
      <c r="AL2458" s="2">
        <v>0</v>
      </c>
      <c r="AM2458" s="1"/>
    </row>
    <row r="2459" spans="1:39" ht="12.75" customHeight="1">
      <c r="A2459" s="1"/>
      <c r="B2459" s="1" t="s">
        <v>12499</v>
      </c>
      <c r="C2459" s="1" t="s">
        <v>12557</v>
      </c>
      <c r="D2459" s="3" t="str">
        <f ca="1">IFERROR(__xludf.DUMMYFUNCTION("PROPER(REGEXEXTRACT(B3324, ""(?:https?:\/\/)?(?:www\.)?([a-zA-Z0-9-]+)\.""))"),"Skyscanner")</f>
        <v>Skyscanner</v>
      </c>
      <c r="E2459" s="1" t="s">
        <v>12501</v>
      </c>
      <c r="F2459" s="1">
        <v>14.572991999999999</v>
      </c>
      <c r="G2459" s="1">
        <v>121.06304900000001</v>
      </c>
      <c r="H2459" s="1" t="s">
        <v>6720</v>
      </c>
      <c r="I2459" s="1" t="s">
        <v>50</v>
      </c>
      <c r="J2459" s="1">
        <f>IF(K2459="URBAN",1,IF(K2459="SUBURBAN",2,IF(K2459="RURAL",3,"")))</f>
        <v>2</v>
      </c>
      <c r="K2459" s="1" t="s">
        <v>84</v>
      </c>
      <c r="L2459" s="18">
        <v>46082</v>
      </c>
      <c r="M2459" s="49">
        <v>0.625</v>
      </c>
      <c r="N2459" s="18">
        <v>46083</v>
      </c>
      <c r="O2459" s="56">
        <v>0.5</v>
      </c>
      <c r="P2459" s="31" t="str">
        <f>TEXT($L2459, "dddd")</f>
        <v>Sunday</v>
      </c>
      <c r="Q2459" s="39" t="s">
        <v>531</v>
      </c>
      <c r="R2459" s="39">
        <v>2039</v>
      </c>
      <c r="S2459" s="1" t="str">
        <f>IF(OR(MONTH(L2459)=12, MONTH(L2459)&lt;=5), "Dry Season", "Wet Season")</f>
        <v>Dry Season</v>
      </c>
      <c r="T2459" s="1">
        <v>1</v>
      </c>
      <c r="U2459" s="1">
        <v>0</v>
      </c>
      <c r="V2459" s="1">
        <v>1</v>
      </c>
      <c r="W2459" s="2">
        <f>IF(ISNUMBER(SEARCH("N/A", X2459)), 0, 1)</f>
        <v>1</v>
      </c>
      <c r="X2459" s="1" t="s">
        <v>51</v>
      </c>
      <c r="Y2459" s="1">
        <v>14.417577</v>
      </c>
      <c r="Z2459" s="1">
        <v>121.0402756</v>
      </c>
      <c r="AA2459" s="11" cm="1">
        <f t="array" ref="AA2459">IF(ISBLANK(Y2459), 0, VINCentyInvDistance(F2459,G2459,Y2459,Z2459))</f>
        <v>17370.073298126616</v>
      </c>
      <c r="AB2459" s="1">
        <v>0</v>
      </c>
      <c r="AC2459" s="1">
        <v>8.8000000000000007</v>
      </c>
      <c r="AD2459" s="1">
        <v>4</v>
      </c>
      <c r="AE2459" s="1">
        <v>4412</v>
      </c>
      <c r="AF2459" s="1">
        <v>1</v>
      </c>
      <c r="AG2459" s="1" t="s">
        <v>52</v>
      </c>
      <c r="AH2459" s="1" t="s">
        <v>53</v>
      </c>
      <c r="AI2459" s="1" t="str">
        <f>TRIM(MID(SUBSTITUTE($H2459,",",REPT(" ",200)),(LEN($H2459)-LEN(SUBSTITUTE($H2459,",",""))-2)*200+1,200))</f>
        <v>Metro Manila</v>
      </c>
      <c r="AJ2459" s="1" t="s">
        <v>55</v>
      </c>
      <c r="AK2459" t="s">
        <v>17478</v>
      </c>
      <c r="AL2459" s="2">
        <v>0</v>
      </c>
      <c r="AM2459" s="1"/>
    </row>
    <row r="2460" spans="1:39" ht="12.75" customHeight="1">
      <c r="A2460" s="1"/>
      <c r="B2460" s="1" t="s">
        <v>12521</v>
      </c>
      <c r="C2460" s="1" t="s">
        <v>12562</v>
      </c>
      <c r="D2460" s="3" t="str">
        <f ca="1">IFERROR(__xludf.DUMMYFUNCTION("PROPER(REGEXEXTRACT(B3329, ""(?:https?:\/\/)?(?:www\.)?([a-zA-Z0-9-]+)\.""))"),"Skyscanner")</f>
        <v>Skyscanner</v>
      </c>
      <c r="E2460" s="1" t="s">
        <v>12563</v>
      </c>
      <c r="F2460" s="1">
        <v>10.308009</v>
      </c>
      <c r="G2460" s="1">
        <v>123.89406200000001</v>
      </c>
      <c r="H2460" s="1" t="s">
        <v>12520</v>
      </c>
      <c r="I2460" s="1" t="s">
        <v>2622</v>
      </c>
      <c r="J2460" s="1">
        <f>IF(K2460="URBAN",1,IF(K2460="SUBURBAN",2,IF(K2460="RURAL",3,"")))</f>
        <v>2</v>
      </c>
      <c r="K2460" s="1" t="s">
        <v>84</v>
      </c>
      <c r="L2460" s="18">
        <v>46082</v>
      </c>
      <c r="M2460" s="49">
        <v>0.58333333333333337</v>
      </c>
      <c r="N2460" s="18">
        <v>46083</v>
      </c>
      <c r="O2460" s="56">
        <v>0.5</v>
      </c>
      <c r="P2460" s="31" t="str">
        <f>TEXT($L2460, "dddd")</f>
        <v>Sunday</v>
      </c>
      <c r="Q2460" s="39" t="s">
        <v>1266</v>
      </c>
      <c r="R2460" s="39">
        <v>8364</v>
      </c>
      <c r="S2460" s="1" t="str">
        <f>IF(OR(MONTH(L2460)=12, MONTH(L2460)&lt;=5), "Dry Season", "Wet Season")</f>
        <v>Dry Season</v>
      </c>
      <c r="T2460" s="1">
        <v>1</v>
      </c>
      <c r="U2460" s="1">
        <v>0</v>
      </c>
      <c r="V2460" s="1">
        <v>0</v>
      </c>
      <c r="W2460" s="2">
        <f>IF(ISNUMBER(SEARCH("N/A", X2460)), 0, 1)</f>
        <v>0</v>
      </c>
      <c r="X2460" s="1" t="s">
        <v>44</v>
      </c>
      <c r="Y2460" s="1"/>
      <c r="Z2460" s="1"/>
      <c r="AA2460" s="11" cm="1">
        <f t="array" ref="AA2460">IF(ISBLANK(Y2460), 0, VINCentyInvDistance(F2460,G2460,Y2460,Z2460))</f>
        <v>0</v>
      </c>
      <c r="AB2460" s="1">
        <v>1</v>
      </c>
      <c r="AC2460" s="1">
        <v>6</v>
      </c>
      <c r="AD2460" s="1">
        <v>4.8</v>
      </c>
      <c r="AE2460" s="1">
        <v>1344</v>
      </c>
      <c r="AF2460" s="1">
        <v>1</v>
      </c>
      <c r="AG2460" s="1" t="s">
        <v>731</v>
      </c>
      <c r="AH2460" s="1" t="s">
        <v>731</v>
      </c>
      <c r="AI2460" s="1"/>
      <c r="AJ2460" s="1" t="s">
        <v>55</v>
      </c>
      <c r="AK2460" t="s">
        <v>17481</v>
      </c>
      <c r="AL2460" s="1">
        <v>4</v>
      </c>
      <c r="AM2460" s="1" t="s">
        <v>12524</v>
      </c>
    </row>
    <row r="2461" spans="1:39" ht="12.75" customHeight="1">
      <c r="A2461" s="1"/>
      <c r="B2461" s="1" t="s">
        <v>12470</v>
      </c>
      <c r="C2461" s="1" t="s">
        <v>12570</v>
      </c>
      <c r="D2461" s="3" t="str">
        <f ca="1">IFERROR(__xludf.DUMMYFUNCTION("PROPER(REGEXEXTRACT(B3333, ""(?:https?:\/\/)?(?:www\.)?([a-zA-Z0-9-]+)\.""))"),"Skyscanner")</f>
        <v>Skyscanner</v>
      </c>
      <c r="E2461" s="1" t="s">
        <v>12472</v>
      </c>
      <c r="F2461" s="1">
        <v>11.870050000000001</v>
      </c>
      <c r="G2461" s="1">
        <v>121.88181</v>
      </c>
      <c r="H2461" s="1" t="s">
        <v>12473</v>
      </c>
      <c r="I2461" s="1" t="s">
        <v>50</v>
      </c>
      <c r="J2461" s="1">
        <f>IF(K2461="URBAN",1,IF(K2461="SUBURBAN",2,IF(K2461="RURAL",3,"")))</f>
        <v>2</v>
      </c>
      <c r="K2461" s="1" t="s">
        <v>84</v>
      </c>
      <c r="L2461" s="18">
        <v>46082</v>
      </c>
      <c r="M2461" s="49">
        <v>0.625</v>
      </c>
      <c r="N2461" s="18">
        <v>46083</v>
      </c>
      <c r="O2461" s="56">
        <v>0.5</v>
      </c>
      <c r="P2461" s="31" t="str">
        <f>TEXT($L2461, "dddd")</f>
        <v>Sunday</v>
      </c>
      <c r="Q2461" s="39" t="s">
        <v>9568</v>
      </c>
      <c r="R2461" s="39">
        <v>3179</v>
      </c>
      <c r="S2461" s="1" t="str">
        <f>IF(OR(MONTH(L2461)=12, MONTH(L2461)&lt;=5), "Dry Season", "Wet Season")</f>
        <v>Dry Season</v>
      </c>
      <c r="T2461" s="1">
        <v>1</v>
      </c>
      <c r="U2461" s="1">
        <v>1</v>
      </c>
      <c r="V2461" s="1">
        <v>1</v>
      </c>
      <c r="W2461" s="2">
        <f>IF(ISNUMBER(SEARCH("N/A", X2461)), 0, 1)</f>
        <v>1</v>
      </c>
      <c r="X2461" s="1" t="s">
        <v>11243</v>
      </c>
      <c r="Y2461" s="1">
        <v>14.523306399999999</v>
      </c>
      <c r="Z2461" s="1">
        <v>120.981234</v>
      </c>
      <c r="AA2461" s="11" cm="1">
        <f t="array" ref="AA2461">IF(ISBLANK(Y2461), 0, VINCentyInvDistance(F2461,G2461,Y2461,Z2461))</f>
        <v>309340.10514375928</v>
      </c>
      <c r="AB2461" s="1">
        <v>1</v>
      </c>
      <c r="AC2461" s="1">
        <v>8.6</v>
      </c>
      <c r="AD2461" s="1">
        <v>4.5</v>
      </c>
      <c r="AE2461" s="1">
        <v>1364</v>
      </c>
      <c r="AF2461" s="1">
        <v>1</v>
      </c>
      <c r="AG2461" s="1" t="s">
        <v>2477</v>
      </c>
      <c r="AH2461" s="1" t="s">
        <v>160</v>
      </c>
      <c r="AI2461" s="1" t="str">
        <f>TRIM(MID(SUBSTITUTE($H2461,",",REPT(" ",200)),(LEN($H2461)-LEN(SUBSTITUTE($H2461,",",""))-2)*200+1,200))</f>
        <v>Western Visayas</v>
      </c>
      <c r="AJ2461" s="1" t="s">
        <v>55</v>
      </c>
      <c r="AK2461" t="s">
        <v>17475</v>
      </c>
      <c r="AL2461" s="2">
        <v>0</v>
      </c>
      <c r="AM2461" s="1"/>
    </row>
    <row r="2462" spans="1:39" ht="12.75" customHeight="1">
      <c r="A2462" s="1"/>
      <c r="B2462" s="1" t="s">
        <v>8964</v>
      </c>
      <c r="C2462" s="1" t="s">
        <v>12575</v>
      </c>
      <c r="D2462" s="3" t="str">
        <f ca="1">IFERROR(__xludf.DUMMYFUNCTION("PROPER(REGEXEXTRACT(B3337, ""(?:https?:\/\/)?(?:www\.)?([a-zA-Z0-9-]+)\.""))"),"Google")</f>
        <v>Google</v>
      </c>
      <c r="E2462" s="1" t="s">
        <v>12487</v>
      </c>
      <c r="F2462" s="1">
        <v>14.578766999999999</v>
      </c>
      <c r="G2462" s="1">
        <v>120.976202</v>
      </c>
      <c r="H2462" s="1" t="s">
        <v>12488</v>
      </c>
      <c r="I2462" s="1" t="s">
        <v>41</v>
      </c>
      <c r="J2462" s="1">
        <f>IF(K2462="URBAN",1,IF(K2462="SUBURBAN",2,IF(K2462="RURAL",3,"")))</f>
        <v>2</v>
      </c>
      <c r="K2462" s="1" t="s">
        <v>84</v>
      </c>
      <c r="L2462" s="18">
        <v>46082</v>
      </c>
      <c r="M2462" s="49">
        <v>0.625</v>
      </c>
      <c r="N2462" s="18">
        <v>46083</v>
      </c>
      <c r="O2462" s="56">
        <v>0.5</v>
      </c>
      <c r="P2462" s="31" t="str">
        <f>TEXT($L2462, "dddd")</f>
        <v>Sunday</v>
      </c>
      <c r="Q2462" s="39" t="s">
        <v>531</v>
      </c>
      <c r="R2462" s="39">
        <v>5391</v>
      </c>
      <c r="S2462" s="1" t="str">
        <f>IF(OR(MONTH(L2462)=12, MONTH(L2462)&lt;=5), "Dry Season", "Wet Season")</f>
        <v>Dry Season</v>
      </c>
      <c r="T2462" s="1">
        <v>1</v>
      </c>
      <c r="U2462" s="1">
        <v>1</v>
      </c>
      <c r="V2462" s="1">
        <v>0</v>
      </c>
      <c r="W2462" s="2">
        <f>IF(ISNUMBER(SEARCH("N/A", X2462)), 0, 1)</f>
        <v>1</v>
      </c>
      <c r="X2462" s="1" t="s">
        <v>977</v>
      </c>
      <c r="Y2462" s="1">
        <v>15.167270800000001</v>
      </c>
      <c r="Z2462" s="1">
        <v>120.5801134</v>
      </c>
      <c r="AA2462" s="11" cm="1">
        <f t="array" ref="AA2462">IF(ISBLANK(Y2462), 0, VINCentyInvDistance(F2462,G2462,Y2462,Z2462))</f>
        <v>77826.644908433038</v>
      </c>
      <c r="AB2462" s="1">
        <v>0</v>
      </c>
      <c r="AC2462" s="1">
        <v>0</v>
      </c>
      <c r="AD2462" s="1">
        <v>0</v>
      </c>
      <c r="AE2462" s="1">
        <v>444</v>
      </c>
      <c r="AF2462" s="1">
        <v>1</v>
      </c>
      <c r="AG2462" s="1" t="s">
        <v>978</v>
      </c>
      <c r="AH2462" s="1" t="s">
        <v>274</v>
      </c>
      <c r="AI2462" s="1" t="str">
        <f>TRIM(MID(SUBSTITUTE($H2462,",",REPT(" ",200)),(LEN($H2462)-LEN(SUBSTITUTE($H2462,",",""))-2)*200+1,200))</f>
        <v>Metro Manila</v>
      </c>
      <c r="AJ2462" s="1" t="s">
        <v>55</v>
      </c>
      <c r="AL2462" s="2">
        <v>0</v>
      </c>
      <c r="AM2462" s="1"/>
    </row>
    <row r="2463" spans="1:39" ht="12.75" customHeight="1">
      <c r="A2463" s="1"/>
      <c r="B2463" s="1" t="s">
        <v>12521</v>
      </c>
      <c r="C2463" s="1" t="s">
        <v>12584</v>
      </c>
      <c r="D2463" s="3" t="str">
        <f ca="1">IFERROR(__xludf.DUMMYFUNCTION("PROPER(REGEXEXTRACT(B3346, ""(?:https?:\/\/)?(?:www\.)?([a-zA-Z0-9-]+)\.""))"),"Skyscanner")</f>
        <v>Skyscanner</v>
      </c>
      <c r="E2463" s="1" t="s">
        <v>12523</v>
      </c>
      <c r="F2463" s="1">
        <v>10.308009</v>
      </c>
      <c r="G2463" s="1">
        <v>123.89406200000001</v>
      </c>
      <c r="H2463" s="1" t="s">
        <v>12520</v>
      </c>
      <c r="I2463" s="1" t="s">
        <v>2622</v>
      </c>
      <c r="J2463" s="1">
        <f>IF(K2463="URBAN",1,IF(K2463="SUBURBAN",2,IF(K2463="RURAL",3,"")))</f>
        <v>2</v>
      </c>
      <c r="K2463" s="1" t="s">
        <v>84</v>
      </c>
      <c r="L2463" s="18">
        <v>46082</v>
      </c>
      <c r="M2463" s="49">
        <v>0.58333333333333337</v>
      </c>
      <c r="N2463" s="18">
        <v>46083</v>
      </c>
      <c r="O2463" s="56">
        <v>0.5</v>
      </c>
      <c r="P2463" s="31" t="str">
        <f>TEXT($L2463, "dddd")</f>
        <v>Sunday</v>
      </c>
      <c r="Q2463" s="39" t="s">
        <v>207</v>
      </c>
      <c r="R2463" s="39">
        <v>5124</v>
      </c>
      <c r="S2463" s="1" t="str">
        <f>IF(OR(MONTH(L2463)=12, MONTH(L2463)&lt;=5), "Dry Season", "Wet Season")</f>
        <v>Dry Season</v>
      </c>
      <c r="T2463" s="1">
        <v>1</v>
      </c>
      <c r="U2463" s="1">
        <v>1</v>
      </c>
      <c r="V2463" s="1">
        <v>1</v>
      </c>
      <c r="W2463" s="2">
        <f>IF(ISNUMBER(SEARCH("N/A", X2463)), 0, 1)</f>
        <v>0</v>
      </c>
      <c r="X2463" s="1" t="s">
        <v>44</v>
      </c>
      <c r="Y2463" s="1"/>
      <c r="Z2463" s="1"/>
      <c r="AA2463" s="11" cm="1">
        <f t="array" ref="AA2463">IF(ISBLANK(Y2463), 0, VINCentyInvDistance(F2463,G2463,Y2463,Z2463))</f>
        <v>0</v>
      </c>
      <c r="AB2463" s="1">
        <v>1</v>
      </c>
      <c r="AC2463" s="1">
        <v>6</v>
      </c>
      <c r="AD2463" s="1">
        <v>4.4000000000000004</v>
      </c>
      <c r="AE2463" s="1">
        <v>1344</v>
      </c>
      <c r="AF2463" s="1">
        <v>1</v>
      </c>
      <c r="AG2463" s="1" t="s">
        <v>731</v>
      </c>
      <c r="AH2463" s="1" t="s">
        <v>731</v>
      </c>
      <c r="AI2463" s="1"/>
      <c r="AJ2463" s="1" t="s">
        <v>55</v>
      </c>
      <c r="AK2463" t="s">
        <v>17481</v>
      </c>
      <c r="AL2463" s="1">
        <v>4</v>
      </c>
      <c r="AM2463" s="1" t="s">
        <v>12524</v>
      </c>
    </row>
    <row r="2464" spans="1:39" ht="12.75" customHeight="1">
      <c r="A2464" s="1"/>
      <c r="B2464" s="1" t="s">
        <v>12470</v>
      </c>
      <c r="C2464" s="1" t="s">
        <v>12588</v>
      </c>
      <c r="D2464" s="3" t="str">
        <f ca="1">IFERROR(__xludf.DUMMYFUNCTION("PROPER(REGEXEXTRACT(B3350, ""(?:https?:\/\/)?(?:www\.)?([a-zA-Z0-9-]+)\.""))"),"Skyscanner")</f>
        <v>Skyscanner</v>
      </c>
      <c r="E2464" s="1" t="s">
        <v>12472</v>
      </c>
      <c r="F2464" s="1">
        <v>11.870050000000001</v>
      </c>
      <c r="G2464" s="1">
        <v>121.88181</v>
      </c>
      <c r="H2464" s="1" t="s">
        <v>12473</v>
      </c>
      <c r="I2464" s="1" t="s">
        <v>50</v>
      </c>
      <c r="J2464" s="1">
        <f>IF(K2464="URBAN",1,IF(K2464="SUBURBAN",2,IF(K2464="RURAL",3,"")))</f>
        <v>2</v>
      </c>
      <c r="K2464" s="1" t="s">
        <v>84</v>
      </c>
      <c r="L2464" s="18">
        <v>46082</v>
      </c>
      <c r="M2464" s="49">
        <v>0.625</v>
      </c>
      <c r="N2464" s="18">
        <v>46083</v>
      </c>
      <c r="O2464" s="56">
        <v>0.5</v>
      </c>
      <c r="P2464" s="31" t="str">
        <f>TEXT($L2464, "dddd")</f>
        <v>Sunday</v>
      </c>
      <c r="Q2464" s="39" t="s">
        <v>111</v>
      </c>
      <c r="R2464" s="39">
        <v>1588.02</v>
      </c>
      <c r="S2464" s="1" t="str">
        <f>IF(OR(MONTH(L2464)=12, MONTH(L2464)&lt;=5), "Dry Season", "Wet Season")</f>
        <v>Dry Season</v>
      </c>
      <c r="T2464" s="1">
        <v>1</v>
      </c>
      <c r="U2464" s="1">
        <v>0</v>
      </c>
      <c r="V2464" s="1">
        <v>1</v>
      </c>
      <c r="W2464" s="2">
        <f>IF(ISNUMBER(SEARCH("N/A", X2464)), 0, 1)</f>
        <v>1</v>
      </c>
      <c r="X2464" s="1" t="s">
        <v>11243</v>
      </c>
      <c r="Y2464" s="1">
        <v>14.523306399999999</v>
      </c>
      <c r="Z2464" s="1">
        <v>120.981234</v>
      </c>
      <c r="AA2464" s="11" cm="1">
        <f t="array" ref="AA2464">IF(ISBLANK(Y2464), 0, VINCentyInvDistance(F2464,G2464,Y2464,Z2464))</f>
        <v>309340.10514375928</v>
      </c>
      <c r="AB2464" s="1">
        <v>1</v>
      </c>
      <c r="AC2464" s="1">
        <v>8.6</v>
      </c>
      <c r="AD2464" s="1">
        <v>4.5</v>
      </c>
      <c r="AE2464" s="1">
        <v>1364</v>
      </c>
      <c r="AF2464" s="1">
        <v>1</v>
      </c>
      <c r="AG2464" s="1" t="s">
        <v>2477</v>
      </c>
      <c r="AH2464" s="1" t="s">
        <v>160</v>
      </c>
      <c r="AI2464" s="1" t="str">
        <f>TRIM(MID(SUBSTITUTE($H2464,",",REPT(" ",200)),(LEN($H2464)-LEN(SUBSTITUTE($H2464,",",""))-2)*200+1,200))</f>
        <v>Western Visayas</v>
      </c>
      <c r="AJ2464" s="1" t="s">
        <v>55</v>
      </c>
      <c r="AK2464" t="s">
        <v>17475</v>
      </c>
      <c r="AL2464" s="2">
        <v>0</v>
      </c>
      <c r="AM2464" s="1"/>
    </row>
    <row r="2465" spans="1:39" ht="12.75" customHeight="1">
      <c r="A2465" s="1"/>
      <c r="B2465" s="1" t="s">
        <v>8964</v>
      </c>
      <c r="C2465" s="1" t="s">
        <v>12591</v>
      </c>
      <c r="D2465" s="3" t="str">
        <f ca="1">IFERROR(__xludf.DUMMYFUNCTION("PROPER(REGEXEXTRACT(B3353, ""(?:https?:\/\/)?(?:www\.)?([a-zA-Z0-9-]+)\.""))"),"Google")</f>
        <v>Google</v>
      </c>
      <c r="E2465" s="1" t="s">
        <v>12487</v>
      </c>
      <c r="F2465" s="1">
        <v>14.578766999999999</v>
      </c>
      <c r="G2465" s="1">
        <v>120.976202</v>
      </c>
      <c r="H2465" s="1" t="s">
        <v>12488</v>
      </c>
      <c r="I2465" s="1" t="s">
        <v>41</v>
      </c>
      <c r="J2465" s="1">
        <f>IF(K2465="URBAN",1,IF(K2465="SUBURBAN",2,IF(K2465="RURAL",3,"")))</f>
        <v>2</v>
      </c>
      <c r="K2465" s="1" t="s">
        <v>84</v>
      </c>
      <c r="L2465" s="18">
        <v>46082</v>
      </c>
      <c r="M2465" s="49">
        <v>0.625</v>
      </c>
      <c r="N2465" s="18">
        <v>46083</v>
      </c>
      <c r="O2465" s="56">
        <v>0.5</v>
      </c>
      <c r="P2465" s="31" t="str">
        <f>TEXT($L2465, "dddd")</f>
        <v>Sunday</v>
      </c>
      <c r="Q2465" s="39" t="s">
        <v>531</v>
      </c>
      <c r="R2465" s="39">
        <v>5385</v>
      </c>
      <c r="S2465" s="1" t="str">
        <f>IF(OR(MONTH(L2465)=12, MONTH(L2465)&lt;=5), "Dry Season", "Wet Season")</f>
        <v>Dry Season</v>
      </c>
      <c r="T2465" s="1">
        <v>1</v>
      </c>
      <c r="U2465" s="1">
        <v>1</v>
      </c>
      <c r="V2465" s="1">
        <v>0</v>
      </c>
      <c r="W2465" s="2">
        <f>IF(ISNUMBER(SEARCH("N/A", X2465)), 0, 1)</f>
        <v>1</v>
      </c>
      <c r="X2465" s="1" t="s">
        <v>977</v>
      </c>
      <c r="Y2465" s="1">
        <v>15.167270800000001</v>
      </c>
      <c r="Z2465" s="1">
        <v>120.5801134</v>
      </c>
      <c r="AA2465" s="11" cm="1">
        <f t="array" ref="AA2465">IF(ISBLANK(Y2465), 0, VINCentyInvDistance(F2465,G2465,Y2465,Z2465))</f>
        <v>77826.644908433038</v>
      </c>
      <c r="AB2465" s="1">
        <v>0</v>
      </c>
      <c r="AC2465" s="1">
        <v>0</v>
      </c>
      <c r="AD2465" s="1">
        <v>0</v>
      </c>
      <c r="AE2465" s="1">
        <v>444</v>
      </c>
      <c r="AF2465" s="1">
        <v>1</v>
      </c>
      <c r="AG2465" s="1" t="s">
        <v>978</v>
      </c>
      <c r="AH2465" s="1" t="s">
        <v>274</v>
      </c>
      <c r="AI2465" s="1" t="str">
        <f>TRIM(MID(SUBSTITUTE($H2465,",",REPT(" ",200)),(LEN($H2465)-LEN(SUBSTITUTE($H2465,",",""))-2)*200+1,200))</f>
        <v>Metro Manila</v>
      </c>
      <c r="AJ2465" s="1" t="s">
        <v>55</v>
      </c>
      <c r="AL2465" s="2">
        <v>0</v>
      </c>
      <c r="AM2465" s="1"/>
    </row>
    <row r="2466" spans="1:39" ht="12.75" customHeight="1">
      <c r="A2466" s="1"/>
      <c r="B2466" s="1" t="s">
        <v>12499</v>
      </c>
      <c r="C2466" s="1" t="s">
        <v>12594</v>
      </c>
      <c r="D2466" s="3" t="str">
        <f ca="1">IFERROR(__xludf.DUMMYFUNCTION("PROPER(REGEXEXTRACT(B3356, ""(?:https?:\/\/)?(?:www\.)?([a-zA-Z0-9-]+)\.""))"),"Skyscanner")</f>
        <v>Skyscanner</v>
      </c>
      <c r="E2466" s="1" t="s">
        <v>12501</v>
      </c>
      <c r="F2466" s="1">
        <v>14.572991999999999</v>
      </c>
      <c r="G2466" s="1">
        <v>121.06304900000001</v>
      </c>
      <c r="H2466" s="1" t="s">
        <v>6720</v>
      </c>
      <c r="I2466" s="1" t="s">
        <v>50</v>
      </c>
      <c r="J2466" s="1">
        <f>IF(K2466="URBAN",1,IF(K2466="SUBURBAN",2,IF(K2466="RURAL",3,"")))</f>
        <v>2</v>
      </c>
      <c r="K2466" s="1" t="s">
        <v>84</v>
      </c>
      <c r="L2466" s="18">
        <v>46082</v>
      </c>
      <c r="M2466" s="49">
        <v>0.625</v>
      </c>
      <c r="N2466" s="18">
        <v>46083</v>
      </c>
      <c r="O2466" s="56">
        <v>0.5</v>
      </c>
      <c r="P2466" s="31" t="str">
        <f>TEXT($L2466, "dddd")</f>
        <v>Sunday</v>
      </c>
      <c r="Q2466" s="39" t="s">
        <v>531</v>
      </c>
      <c r="R2466" s="39">
        <v>2041</v>
      </c>
      <c r="S2466" s="1" t="str">
        <f>IF(OR(MONTH(L2466)=12, MONTH(L2466)&lt;=5), "Dry Season", "Wet Season")</f>
        <v>Dry Season</v>
      </c>
      <c r="T2466" s="1">
        <v>1</v>
      </c>
      <c r="U2466" s="1">
        <v>0</v>
      </c>
      <c r="V2466" s="1">
        <v>1</v>
      </c>
      <c r="W2466" s="2">
        <f>IF(ISNUMBER(SEARCH("N/A", X2466)), 0, 1)</f>
        <v>1</v>
      </c>
      <c r="X2466" s="1" t="s">
        <v>51</v>
      </c>
      <c r="Y2466" s="1">
        <v>14.417577</v>
      </c>
      <c r="Z2466" s="1">
        <v>121.0402756</v>
      </c>
      <c r="AA2466" s="11" cm="1">
        <f t="array" ref="AA2466">IF(ISBLANK(Y2466), 0, VINCentyInvDistance(F2466,G2466,Y2466,Z2466))</f>
        <v>17370.073298126616</v>
      </c>
      <c r="AB2466" s="1">
        <v>0</v>
      </c>
      <c r="AC2466" s="1">
        <v>8.8000000000000007</v>
      </c>
      <c r="AD2466" s="1">
        <v>4</v>
      </c>
      <c r="AE2466" s="1">
        <v>4412</v>
      </c>
      <c r="AF2466" s="1">
        <v>1</v>
      </c>
      <c r="AG2466" s="1" t="s">
        <v>52</v>
      </c>
      <c r="AH2466" s="1" t="s">
        <v>53</v>
      </c>
      <c r="AI2466" s="1" t="str">
        <f>TRIM(MID(SUBSTITUTE($H2466,",",REPT(" ",200)),(LEN($H2466)-LEN(SUBSTITUTE($H2466,",",""))-2)*200+1,200))</f>
        <v>Metro Manila</v>
      </c>
      <c r="AJ2466" s="1" t="s">
        <v>55</v>
      </c>
      <c r="AK2466" t="s">
        <v>17478</v>
      </c>
      <c r="AL2466" s="2">
        <v>0</v>
      </c>
      <c r="AM2466" s="1"/>
    </row>
    <row r="2467" spans="1:39" ht="12.75" customHeight="1">
      <c r="A2467" s="1"/>
      <c r="B2467" s="1" t="s">
        <v>12521</v>
      </c>
      <c r="C2467" s="1" t="s">
        <v>12601</v>
      </c>
      <c r="D2467" s="3" t="str">
        <f ca="1">IFERROR(__xludf.DUMMYFUNCTION("PROPER(REGEXEXTRACT(B3363, ""(?:https?:\/\/)?(?:www\.)?([a-zA-Z0-9-]+)\.""))"),"Skyscanner")</f>
        <v>Skyscanner</v>
      </c>
      <c r="E2467" s="1" t="s">
        <v>12463</v>
      </c>
      <c r="F2467" s="1">
        <v>10.308009</v>
      </c>
      <c r="G2467" s="1">
        <v>123.89406200000001</v>
      </c>
      <c r="H2467" s="1" t="s">
        <v>12520</v>
      </c>
      <c r="I2467" s="1" t="s">
        <v>2622</v>
      </c>
      <c r="J2467" s="1">
        <f>IF(K2467="URBAN",1,IF(K2467="SUBURBAN",2,IF(K2467="RURAL",3,"")))</f>
        <v>2</v>
      </c>
      <c r="K2467" s="1" t="s">
        <v>84</v>
      </c>
      <c r="L2467" s="18">
        <v>46082</v>
      </c>
      <c r="M2467" s="49">
        <v>0.58333333333333337</v>
      </c>
      <c r="N2467" s="18">
        <v>46083</v>
      </c>
      <c r="O2467" s="56">
        <v>0.5</v>
      </c>
      <c r="P2467" s="31" t="str">
        <f>TEXT($L2467, "dddd")</f>
        <v>Sunday</v>
      </c>
      <c r="Q2467" s="39" t="s">
        <v>111</v>
      </c>
      <c r="R2467" s="39">
        <v>7992</v>
      </c>
      <c r="S2467" s="1" t="str">
        <f>IF(OR(MONTH(L2467)=12, MONTH(L2467)&lt;=5), "Dry Season", "Wet Season")</f>
        <v>Dry Season</v>
      </c>
      <c r="T2467" s="1">
        <v>1</v>
      </c>
      <c r="U2467" s="1">
        <v>1</v>
      </c>
      <c r="V2467" s="1">
        <v>1</v>
      </c>
      <c r="W2467" s="2">
        <f>IF(ISNUMBER(SEARCH("N/A", X2467)), 0, 1)</f>
        <v>0</v>
      </c>
      <c r="X2467" s="1" t="s">
        <v>44</v>
      </c>
      <c r="Y2467" s="1"/>
      <c r="Z2467" s="1"/>
      <c r="AA2467" s="11" cm="1">
        <f t="array" ref="AA2467">IF(ISBLANK(Y2467), 0, VINCentyInvDistance(F2467,G2467,Y2467,Z2467))</f>
        <v>0</v>
      </c>
      <c r="AB2467" s="1">
        <v>1</v>
      </c>
      <c r="AC2467" s="1">
        <v>6</v>
      </c>
      <c r="AD2467" s="1">
        <v>4.5</v>
      </c>
      <c r="AE2467" s="1">
        <v>1344</v>
      </c>
      <c r="AF2467" s="1">
        <v>1</v>
      </c>
      <c r="AG2467" s="1" t="s">
        <v>731</v>
      </c>
      <c r="AH2467" s="1" t="s">
        <v>731</v>
      </c>
      <c r="AI2467" s="1"/>
      <c r="AJ2467" s="1" t="s">
        <v>55</v>
      </c>
      <c r="AK2467" t="s">
        <v>17481</v>
      </c>
      <c r="AL2467" s="1">
        <v>4</v>
      </c>
      <c r="AM2467" s="1" t="s">
        <v>12524</v>
      </c>
    </row>
    <row r="2468" spans="1:39" ht="12.75" customHeight="1">
      <c r="A2468" s="1"/>
      <c r="B2468" s="1" t="s">
        <v>12470</v>
      </c>
      <c r="C2468" s="1" t="s">
        <v>12604</v>
      </c>
      <c r="D2468" s="3" t="str">
        <f ca="1">IFERROR(__xludf.DUMMYFUNCTION("PROPER(REGEXEXTRACT(B3366, ""(?:https?:\/\/)?(?:www\.)?([a-zA-Z0-9-]+)\.""))"),"Skyscanner")</f>
        <v>Skyscanner</v>
      </c>
      <c r="E2468" s="1" t="s">
        <v>12472</v>
      </c>
      <c r="F2468" s="1">
        <v>11.870050000000001</v>
      </c>
      <c r="G2468" s="1">
        <v>121.88181</v>
      </c>
      <c r="H2468" s="1" t="s">
        <v>12473</v>
      </c>
      <c r="I2468" s="1" t="s">
        <v>50</v>
      </c>
      <c r="J2468" s="1">
        <f>IF(K2468="URBAN",1,IF(K2468="SUBURBAN",2,IF(K2468="RURAL",3,"")))</f>
        <v>2</v>
      </c>
      <c r="K2468" s="1" t="s">
        <v>84</v>
      </c>
      <c r="L2468" s="18">
        <v>46082</v>
      </c>
      <c r="M2468" s="49">
        <v>0.625</v>
      </c>
      <c r="N2468" s="18">
        <v>46083</v>
      </c>
      <c r="O2468" s="56">
        <v>0.5</v>
      </c>
      <c r="P2468" s="31" t="str">
        <f>TEXT($L2468, "dddd")</f>
        <v>Sunday</v>
      </c>
      <c r="Q2468" s="39" t="s">
        <v>12605</v>
      </c>
      <c r="R2468" s="39">
        <v>6000</v>
      </c>
      <c r="S2468" s="1" t="str">
        <f>IF(OR(MONTH(L2468)=12, MONTH(L2468)&lt;=5), "Dry Season", "Wet Season")</f>
        <v>Dry Season</v>
      </c>
      <c r="T2468" s="1">
        <v>1</v>
      </c>
      <c r="U2468" s="1">
        <v>1</v>
      </c>
      <c r="V2468" s="1">
        <v>1</v>
      </c>
      <c r="W2468" s="2">
        <f>IF(ISNUMBER(SEARCH("N/A", X2468)), 0, 1)</f>
        <v>1</v>
      </c>
      <c r="X2468" s="1" t="s">
        <v>11243</v>
      </c>
      <c r="Y2468" s="1">
        <v>14.523306399999999</v>
      </c>
      <c r="Z2468" s="1">
        <v>120.981234</v>
      </c>
      <c r="AA2468" s="11" cm="1">
        <f t="array" ref="AA2468">IF(ISBLANK(Y2468), 0, VINCentyInvDistance(F2468,G2468,Y2468,Z2468))</f>
        <v>309340.10514375928</v>
      </c>
      <c r="AB2468" s="1">
        <v>1</v>
      </c>
      <c r="AC2468" s="1">
        <v>8.6</v>
      </c>
      <c r="AD2468" s="1">
        <v>4.5</v>
      </c>
      <c r="AE2468" s="1">
        <v>1364</v>
      </c>
      <c r="AF2468" s="1">
        <v>1</v>
      </c>
      <c r="AG2468" s="1" t="s">
        <v>2477</v>
      </c>
      <c r="AH2468" s="1" t="s">
        <v>160</v>
      </c>
      <c r="AI2468" s="1" t="str">
        <f>TRIM(MID(SUBSTITUTE($H2468,",",REPT(" ",200)),(LEN($H2468)-LEN(SUBSTITUTE($H2468,",",""))-2)*200+1,200))</f>
        <v>Western Visayas</v>
      </c>
      <c r="AJ2468" s="1" t="s">
        <v>55</v>
      </c>
      <c r="AK2468" t="s">
        <v>17475</v>
      </c>
      <c r="AL2468" s="2">
        <v>0</v>
      </c>
      <c r="AM2468" s="1"/>
    </row>
    <row r="2469" spans="1:39" ht="12.75" customHeight="1">
      <c r="A2469" s="1"/>
      <c r="B2469" s="1" t="s">
        <v>8964</v>
      </c>
      <c r="C2469" s="1" t="s">
        <v>12608</v>
      </c>
      <c r="D2469" s="3" t="str">
        <f ca="1">IFERROR(__xludf.DUMMYFUNCTION("PROPER(REGEXEXTRACT(B3369, ""(?:https?:\/\/)?(?:www\.)?([a-zA-Z0-9-]+)\.""))"),"Google")</f>
        <v>Google</v>
      </c>
      <c r="E2469" s="1" t="s">
        <v>12487</v>
      </c>
      <c r="F2469" s="1">
        <v>14.578766999999999</v>
      </c>
      <c r="G2469" s="1">
        <v>120.976202</v>
      </c>
      <c r="H2469" s="1" t="s">
        <v>12488</v>
      </c>
      <c r="I2469" s="1" t="s">
        <v>41</v>
      </c>
      <c r="J2469" s="1">
        <f>IF(K2469="URBAN",1,IF(K2469="SUBURBAN",2,IF(K2469="RURAL",3,"")))</f>
        <v>2</v>
      </c>
      <c r="K2469" s="1" t="s">
        <v>84</v>
      </c>
      <c r="L2469" s="18">
        <v>46082</v>
      </c>
      <c r="M2469" s="49">
        <v>0.625</v>
      </c>
      <c r="N2469" s="18">
        <v>46083</v>
      </c>
      <c r="O2469" s="56">
        <v>0.5</v>
      </c>
      <c r="P2469" s="31" t="str">
        <f>TEXT($L2469, "dddd")</f>
        <v>Sunday</v>
      </c>
      <c r="Q2469" s="39" t="s">
        <v>111</v>
      </c>
      <c r="R2469" s="39">
        <v>3126</v>
      </c>
      <c r="S2469" s="1" t="str">
        <f>IF(OR(MONTH(L2469)=12, MONTH(L2469)&lt;=5), "Dry Season", "Wet Season")</f>
        <v>Dry Season</v>
      </c>
      <c r="T2469" s="1">
        <v>1</v>
      </c>
      <c r="U2469" s="1">
        <v>1</v>
      </c>
      <c r="V2469" s="1">
        <v>0</v>
      </c>
      <c r="W2469" s="2">
        <f>IF(ISNUMBER(SEARCH("N/A", X2469)), 0, 1)</f>
        <v>1</v>
      </c>
      <c r="X2469" s="1" t="s">
        <v>977</v>
      </c>
      <c r="Y2469" s="1">
        <v>15.167270800000001</v>
      </c>
      <c r="Z2469" s="1">
        <v>120.5801134</v>
      </c>
      <c r="AA2469" s="11" cm="1">
        <f t="array" ref="AA2469">IF(ISBLANK(Y2469), 0, VINCentyInvDistance(F2469,G2469,Y2469,Z2469))</f>
        <v>77826.644908433038</v>
      </c>
      <c r="AB2469" s="1">
        <v>0</v>
      </c>
      <c r="AC2469" s="1">
        <v>0</v>
      </c>
      <c r="AD2469" s="1">
        <v>0</v>
      </c>
      <c r="AE2469" s="1">
        <v>444</v>
      </c>
      <c r="AF2469" s="1">
        <v>1</v>
      </c>
      <c r="AG2469" s="1" t="s">
        <v>978</v>
      </c>
      <c r="AH2469" s="1" t="s">
        <v>274</v>
      </c>
      <c r="AI2469" s="1" t="str">
        <f>TRIM(MID(SUBSTITUTE($H2469,",",REPT(" ",200)),(LEN($H2469)-LEN(SUBSTITUTE($H2469,",",""))-2)*200+1,200))</f>
        <v>Metro Manila</v>
      </c>
      <c r="AJ2469" s="1" t="s">
        <v>55</v>
      </c>
      <c r="AL2469" s="2">
        <v>0</v>
      </c>
      <c r="AM2469" s="1"/>
    </row>
    <row r="2470" spans="1:39" ht="12.75" customHeight="1">
      <c r="A2470" s="1"/>
      <c r="B2470" s="1" t="s">
        <v>12521</v>
      </c>
      <c r="C2470" s="1" t="s">
        <v>12617</v>
      </c>
      <c r="D2470" s="3" t="str">
        <f ca="1">IFERROR(__xludf.DUMMYFUNCTION("PROPER(REGEXEXTRACT(B3378, ""(?:https?:\/\/)?(?:www\.)?([a-zA-Z0-9-]+)\.""))"),"Skyscanner")</f>
        <v>Skyscanner</v>
      </c>
      <c r="E2470" s="1" t="s">
        <v>12563</v>
      </c>
      <c r="F2470" s="1">
        <v>10.308009</v>
      </c>
      <c r="G2470" s="1">
        <v>123.89406200000001</v>
      </c>
      <c r="H2470" s="1" t="s">
        <v>12520</v>
      </c>
      <c r="I2470" s="1" t="s">
        <v>2622</v>
      </c>
      <c r="J2470" s="1">
        <f>IF(K2470="URBAN",1,IF(K2470="SUBURBAN",2,IF(K2470="RURAL",3,"")))</f>
        <v>2</v>
      </c>
      <c r="K2470" s="1" t="s">
        <v>84</v>
      </c>
      <c r="L2470" s="18">
        <v>46082</v>
      </c>
      <c r="M2470" s="49">
        <v>0.58333333333333337</v>
      </c>
      <c r="N2470" s="18">
        <v>46083</v>
      </c>
      <c r="O2470" s="56">
        <v>0.5</v>
      </c>
      <c r="P2470" s="31" t="str">
        <f>TEXT($L2470, "dddd")</f>
        <v>Sunday</v>
      </c>
      <c r="Q2470" s="39" t="s">
        <v>1266</v>
      </c>
      <c r="R2470" s="39">
        <v>8364</v>
      </c>
      <c r="S2470" s="1" t="str">
        <f>IF(OR(MONTH(L2470)=12, MONTH(L2470)&lt;=5), "Dry Season", "Wet Season")</f>
        <v>Dry Season</v>
      </c>
      <c r="T2470" s="1">
        <v>1</v>
      </c>
      <c r="U2470" s="1">
        <v>1</v>
      </c>
      <c r="V2470" s="1">
        <v>0</v>
      </c>
      <c r="W2470" s="2">
        <f>IF(ISNUMBER(SEARCH("N/A", X2470)), 0, 1)</f>
        <v>0</v>
      </c>
      <c r="X2470" s="1" t="s">
        <v>44</v>
      </c>
      <c r="Y2470" s="1"/>
      <c r="Z2470" s="1"/>
      <c r="AA2470" s="11" cm="1">
        <f t="array" ref="AA2470">IF(ISBLANK(Y2470), 0, VINCentyInvDistance(F2470,G2470,Y2470,Z2470))</f>
        <v>0</v>
      </c>
      <c r="AB2470" s="1">
        <v>1</v>
      </c>
      <c r="AC2470" s="1">
        <v>6</v>
      </c>
      <c r="AD2470" s="1">
        <v>4.8</v>
      </c>
      <c r="AE2470" s="1">
        <v>1344</v>
      </c>
      <c r="AF2470" s="1">
        <v>1</v>
      </c>
      <c r="AG2470" s="1" t="s">
        <v>731</v>
      </c>
      <c r="AH2470" s="1" t="s">
        <v>731</v>
      </c>
      <c r="AI2470" s="1"/>
      <c r="AJ2470" s="1" t="s">
        <v>55</v>
      </c>
      <c r="AK2470" t="s">
        <v>17481</v>
      </c>
      <c r="AL2470" s="1">
        <v>4</v>
      </c>
      <c r="AM2470" s="1" t="s">
        <v>12524</v>
      </c>
    </row>
    <row r="2471" spans="1:39" ht="12.75" customHeight="1">
      <c r="A2471" s="1"/>
      <c r="B2471" s="1" t="s">
        <v>12470</v>
      </c>
      <c r="C2471" s="1" t="s">
        <v>12621</v>
      </c>
      <c r="D2471" s="3" t="str">
        <f ca="1">IFERROR(__xludf.DUMMYFUNCTION("PROPER(REGEXEXTRACT(B3382, ""(?:https?:\/\/)?(?:www\.)?([a-zA-Z0-9-]+)\.""))"),"Skyscanner")</f>
        <v>Skyscanner</v>
      </c>
      <c r="E2471" s="1" t="s">
        <v>12472</v>
      </c>
      <c r="F2471" s="1">
        <v>11.870050000000001</v>
      </c>
      <c r="G2471" s="1">
        <v>121.88181</v>
      </c>
      <c r="H2471" s="1" t="s">
        <v>12473</v>
      </c>
      <c r="I2471" s="1" t="s">
        <v>50</v>
      </c>
      <c r="J2471" s="1">
        <f>IF(K2471="URBAN",1,IF(K2471="SUBURBAN",2,IF(K2471="RURAL",3,"")))</f>
        <v>2</v>
      </c>
      <c r="K2471" s="1" t="s">
        <v>84</v>
      </c>
      <c r="L2471" s="18">
        <v>46082</v>
      </c>
      <c r="M2471" s="49">
        <v>0.625</v>
      </c>
      <c r="N2471" s="18">
        <v>46083</v>
      </c>
      <c r="O2471" s="56">
        <v>0.5</v>
      </c>
      <c r="P2471" s="31" t="str">
        <f>TEXT($L2471, "dddd")</f>
        <v>Sunday</v>
      </c>
      <c r="Q2471" s="39" t="s">
        <v>111</v>
      </c>
      <c r="R2471" s="39">
        <v>2305</v>
      </c>
      <c r="S2471" s="1" t="str">
        <f>IF(OR(MONTH(L2471)=12, MONTH(L2471)&lt;=5), "Dry Season", "Wet Season")</f>
        <v>Dry Season</v>
      </c>
      <c r="T2471" s="1">
        <v>1</v>
      </c>
      <c r="U2471" s="1">
        <v>1</v>
      </c>
      <c r="V2471" s="1">
        <v>1</v>
      </c>
      <c r="W2471" s="2">
        <f>IF(ISNUMBER(SEARCH("N/A", X2471)), 0, 1)</f>
        <v>1</v>
      </c>
      <c r="X2471" s="1" t="s">
        <v>11243</v>
      </c>
      <c r="Y2471" s="1">
        <v>14.523306399999999</v>
      </c>
      <c r="Z2471" s="1">
        <v>120.981234</v>
      </c>
      <c r="AA2471" s="11" cm="1">
        <f t="array" ref="AA2471">IF(ISBLANK(Y2471), 0, VINCentyInvDistance(F2471,G2471,Y2471,Z2471))</f>
        <v>309340.10514375928</v>
      </c>
      <c r="AB2471" s="1">
        <v>1</v>
      </c>
      <c r="AC2471" s="1">
        <v>8.6</v>
      </c>
      <c r="AD2471" s="1">
        <v>4.5</v>
      </c>
      <c r="AE2471" s="1">
        <v>1364</v>
      </c>
      <c r="AF2471" s="1">
        <v>1</v>
      </c>
      <c r="AG2471" s="1" t="s">
        <v>2477</v>
      </c>
      <c r="AH2471" s="1" t="s">
        <v>160</v>
      </c>
      <c r="AI2471" s="1" t="str">
        <f>TRIM(MID(SUBSTITUTE($H2471,",",REPT(" ",200)),(LEN($H2471)-LEN(SUBSTITUTE($H2471,",",""))-2)*200+1,200))</f>
        <v>Western Visayas</v>
      </c>
      <c r="AJ2471" s="1" t="s">
        <v>55</v>
      </c>
      <c r="AK2471" t="s">
        <v>17475</v>
      </c>
      <c r="AL2471" s="2">
        <v>0</v>
      </c>
      <c r="AM2471" s="1"/>
    </row>
    <row r="2472" spans="1:39" ht="12.75" customHeight="1">
      <c r="A2472" s="1"/>
      <c r="B2472" s="1" t="s">
        <v>8964</v>
      </c>
      <c r="C2472" s="1" t="s">
        <v>12624</v>
      </c>
      <c r="D2472" s="3" t="str">
        <f ca="1">IFERROR(__xludf.DUMMYFUNCTION("PROPER(REGEXEXTRACT(B3385, ""(?:https?:\/\/)?(?:www\.)?([a-zA-Z0-9-]+)\.""))"),"Google")</f>
        <v>Google</v>
      </c>
      <c r="E2472" s="1" t="s">
        <v>12487</v>
      </c>
      <c r="F2472" s="1">
        <v>14.578766999999999</v>
      </c>
      <c r="G2472" s="1">
        <v>120.976202</v>
      </c>
      <c r="H2472" s="1" t="s">
        <v>12488</v>
      </c>
      <c r="I2472" s="1" t="s">
        <v>41</v>
      </c>
      <c r="J2472" s="1">
        <f>IF(K2472="URBAN",1,IF(K2472="SUBURBAN",2,IF(K2472="RURAL",3,"")))</f>
        <v>2</v>
      </c>
      <c r="K2472" s="1" t="s">
        <v>84</v>
      </c>
      <c r="L2472" s="18">
        <v>46082</v>
      </c>
      <c r="M2472" s="49">
        <v>0.625</v>
      </c>
      <c r="N2472" s="18">
        <v>46083</v>
      </c>
      <c r="O2472" s="56">
        <v>0.5</v>
      </c>
      <c r="P2472" s="31" t="str">
        <f>TEXT($L2472, "dddd")</f>
        <v>Sunday</v>
      </c>
      <c r="Q2472" s="39" t="s">
        <v>111</v>
      </c>
      <c r="R2472" s="39">
        <v>5385</v>
      </c>
      <c r="S2472" s="1" t="str">
        <f>IF(OR(MONTH(L2472)=12, MONTH(L2472)&lt;=5), "Dry Season", "Wet Season")</f>
        <v>Dry Season</v>
      </c>
      <c r="T2472" s="1">
        <v>1</v>
      </c>
      <c r="U2472" s="1">
        <v>1</v>
      </c>
      <c r="V2472" s="1">
        <v>0</v>
      </c>
      <c r="W2472" s="2">
        <f>IF(ISNUMBER(SEARCH("N/A", X2472)), 0, 1)</f>
        <v>1</v>
      </c>
      <c r="X2472" s="1" t="s">
        <v>977</v>
      </c>
      <c r="Y2472" s="1">
        <v>15.167270800000001</v>
      </c>
      <c r="Z2472" s="1">
        <v>120.5801134</v>
      </c>
      <c r="AA2472" s="11" cm="1">
        <f t="array" ref="AA2472">IF(ISBLANK(Y2472), 0, VINCentyInvDistance(F2472,G2472,Y2472,Z2472))</f>
        <v>77826.644908433038</v>
      </c>
      <c r="AB2472" s="1">
        <v>0</v>
      </c>
      <c r="AC2472" s="1">
        <v>0</v>
      </c>
      <c r="AD2472" s="1">
        <v>0</v>
      </c>
      <c r="AE2472" s="1">
        <v>444</v>
      </c>
      <c r="AF2472" s="1">
        <v>1</v>
      </c>
      <c r="AG2472" s="1" t="s">
        <v>978</v>
      </c>
      <c r="AH2472" s="1" t="s">
        <v>274</v>
      </c>
      <c r="AI2472" s="1" t="str">
        <f>TRIM(MID(SUBSTITUTE($H2472,",",REPT(" ",200)),(LEN($H2472)-LEN(SUBSTITUTE($H2472,",",""))-2)*200+1,200))</f>
        <v>Metro Manila</v>
      </c>
      <c r="AJ2472" s="1" t="s">
        <v>55</v>
      </c>
      <c r="AL2472" s="2">
        <v>0</v>
      </c>
      <c r="AM2472" s="1"/>
    </row>
    <row r="2473" spans="1:39" ht="12.75" customHeight="1">
      <c r="A2473" s="1"/>
      <c r="B2473" s="1" t="s">
        <v>12521</v>
      </c>
      <c r="C2473" s="1" t="s">
        <v>12633</v>
      </c>
      <c r="D2473" s="3" t="str">
        <f ca="1">IFERROR(__xludf.DUMMYFUNCTION("PROPER(REGEXEXTRACT(B3394, ""(?:https?:\/\/)?(?:www\.)?([a-zA-Z0-9-]+)\.""))"),"Skyscanner")</f>
        <v>Skyscanner</v>
      </c>
      <c r="E2473" s="1" t="s">
        <v>12634</v>
      </c>
      <c r="F2473" s="1">
        <v>10.308009</v>
      </c>
      <c r="G2473" s="1">
        <v>123.89406200000001</v>
      </c>
      <c r="H2473" s="1" t="s">
        <v>12520</v>
      </c>
      <c r="I2473" s="1" t="s">
        <v>2622</v>
      </c>
      <c r="J2473" s="1">
        <f>IF(K2473="URBAN",1,IF(K2473="SUBURBAN",2,IF(K2473="RURAL",3,"")))</f>
        <v>2</v>
      </c>
      <c r="K2473" s="1" t="s">
        <v>84</v>
      </c>
      <c r="L2473" s="18">
        <v>46082</v>
      </c>
      <c r="M2473" s="49">
        <v>0.58333333333333337</v>
      </c>
      <c r="N2473" s="18">
        <v>46083</v>
      </c>
      <c r="O2473" s="56">
        <v>0.5</v>
      </c>
      <c r="P2473" s="31" t="str">
        <f>TEXT($L2473, "dddd")</f>
        <v>Sunday</v>
      </c>
      <c r="Q2473" s="39" t="s">
        <v>2358</v>
      </c>
      <c r="R2473" s="39">
        <v>5645</v>
      </c>
      <c r="S2473" s="1" t="str">
        <f>IF(OR(MONTH(L2473)=12, MONTH(L2473)&lt;=5), "Dry Season", "Wet Season")</f>
        <v>Dry Season</v>
      </c>
      <c r="T2473" s="1">
        <v>1</v>
      </c>
      <c r="U2473" s="1">
        <v>1</v>
      </c>
      <c r="V2473" s="1">
        <v>0</v>
      </c>
      <c r="W2473" s="2">
        <f>IF(ISNUMBER(SEARCH("N/A", X2473)), 0, 1)</f>
        <v>0</v>
      </c>
      <c r="X2473" s="1" t="s">
        <v>44</v>
      </c>
      <c r="Y2473" s="1"/>
      <c r="Z2473" s="1"/>
      <c r="AA2473" s="11" cm="1">
        <f t="array" ref="AA2473">IF(ISBLANK(Y2473), 0, VINCentyInvDistance(F2473,G2473,Y2473,Z2473))</f>
        <v>0</v>
      </c>
      <c r="AB2473" s="1">
        <v>1</v>
      </c>
      <c r="AC2473" s="1">
        <v>6</v>
      </c>
      <c r="AD2473" s="1">
        <v>1.5</v>
      </c>
      <c r="AE2473" s="1">
        <v>1344</v>
      </c>
      <c r="AF2473" s="1">
        <v>1</v>
      </c>
      <c r="AG2473" s="1" t="s">
        <v>731</v>
      </c>
      <c r="AH2473" s="1" t="s">
        <v>731</v>
      </c>
      <c r="AI2473" s="1"/>
      <c r="AJ2473" s="1" t="s">
        <v>55</v>
      </c>
      <c r="AK2473" t="s">
        <v>17481</v>
      </c>
      <c r="AL2473" s="1">
        <v>4</v>
      </c>
      <c r="AM2473" s="1" t="s">
        <v>12524</v>
      </c>
    </row>
    <row r="2474" spans="1:39" ht="12.75" customHeight="1">
      <c r="A2474" s="1"/>
      <c r="B2474" s="1" t="s">
        <v>5028</v>
      </c>
      <c r="C2474" s="1" t="s">
        <v>12645</v>
      </c>
      <c r="D2474" s="3" t="str">
        <f ca="1">IFERROR(__xludf.DUMMYFUNCTION("PROPER(REGEXEXTRACT(B3402, ""(?:https?:\/\/)?(?:www\.)?([a-zA-Z0-9-]+)\.""))"),"Skyscanner")</f>
        <v>Skyscanner</v>
      </c>
      <c r="E2474" s="1" t="s">
        <v>12515</v>
      </c>
      <c r="F2474" s="1">
        <v>14.53205</v>
      </c>
      <c r="G2474" s="1">
        <v>120.98052</v>
      </c>
      <c r="H2474" s="1" t="s">
        <v>12542</v>
      </c>
      <c r="I2474" s="1" t="s">
        <v>41</v>
      </c>
      <c r="J2474" s="1">
        <f>IF(K2474="URBAN",1,IF(K2474="SUBURBAN",2,IF(K2474="RURAL",3,"")))</f>
        <v>2</v>
      </c>
      <c r="K2474" s="1" t="s">
        <v>84</v>
      </c>
      <c r="L2474" s="18">
        <v>46082</v>
      </c>
      <c r="M2474" s="49">
        <v>0.66666666666666663</v>
      </c>
      <c r="N2474" s="18">
        <v>46083</v>
      </c>
      <c r="O2474" s="56">
        <v>0.5</v>
      </c>
      <c r="P2474" s="31" t="str">
        <f>TEXT($L2474, "dddd")</f>
        <v>Sunday</v>
      </c>
      <c r="Q2474" s="39" t="s">
        <v>111</v>
      </c>
      <c r="R2474" s="39">
        <v>19159</v>
      </c>
      <c r="S2474" s="1" t="str">
        <f>IF(OR(MONTH(L2474)=12, MONTH(L2474)&lt;=5), "Dry Season", "Wet Season")</f>
        <v>Dry Season</v>
      </c>
      <c r="T2474" s="1">
        <v>1</v>
      </c>
      <c r="U2474" s="1">
        <v>1</v>
      </c>
      <c r="V2474" s="1">
        <v>1</v>
      </c>
      <c r="W2474" s="2">
        <f>IF(ISNUMBER(SEARCH("N/A", X2474)), 0, 1)</f>
        <v>1</v>
      </c>
      <c r="X2474" s="1" t="s">
        <v>977</v>
      </c>
      <c r="Y2474" s="1">
        <v>15.167270800000001</v>
      </c>
      <c r="Z2474" s="1">
        <v>120.5801134</v>
      </c>
      <c r="AA2474" s="11" cm="1">
        <f t="array" ref="AA2474">IF(ISBLANK(Y2474), 0, VINCentyInvDistance(F2474,G2474,Y2474,Z2474))</f>
        <v>82444.530267868555</v>
      </c>
      <c r="AB2474" s="1">
        <v>1</v>
      </c>
      <c r="AC2474" s="1">
        <v>7.2</v>
      </c>
      <c r="AD2474" s="1">
        <v>4.5999999999999996</v>
      </c>
      <c r="AE2474" s="1">
        <v>294</v>
      </c>
      <c r="AF2474" s="1">
        <v>1</v>
      </c>
      <c r="AG2474" s="1" t="s">
        <v>978</v>
      </c>
      <c r="AH2474" s="1" t="s">
        <v>274</v>
      </c>
      <c r="AI2474" s="1" t="str">
        <f>TRIM(MID(SUBSTITUTE($H2474,",",REPT(" ",200)),(LEN($H2474)-LEN(SUBSTITUTE($H2474,",",""))-2)*200+1,200))</f>
        <v>Metro Manila</v>
      </c>
      <c r="AJ2474" s="1" t="s">
        <v>55</v>
      </c>
      <c r="AK2474" t="s">
        <v>16951</v>
      </c>
      <c r="AL2474" s="2">
        <v>0</v>
      </c>
      <c r="AM2474" s="1"/>
    </row>
    <row r="2475" spans="1:39" ht="12.75" customHeight="1">
      <c r="A2475" s="1"/>
      <c r="B2475" s="1" t="s">
        <v>12681</v>
      </c>
      <c r="C2475" s="1" t="s">
        <v>12682</v>
      </c>
      <c r="D2475" s="3" t="str">
        <f ca="1">IFERROR(__xludf.DUMMYFUNCTION("PROPER(REGEXEXTRACT(B3417, ""(?:https?:\/\/)?(?:www\.)?([a-zA-Z0-9-]+)\.""))"),"Skyscanner")</f>
        <v>Skyscanner</v>
      </c>
      <c r="E2475" s="1" t="s">
        <v>12683</v>
      </c>
      <c r="F2475" s="1">
        <v>14.605566</v>
      </c>
      <c r="G2475" s="1">
        <v>121.055408</v>
      </c>
      <c r="H2475" s="1" t="s">
        <v>12684</v>
      </c>
      <c r="I2475" s="1" t="s">
        <v>1300</v>
      </c>
      <c r="J2475" s="1">
        <f>IF(K2475="URBAN",1,IF(K2475="SUBURBAN",2,IF(K2475="RURAL",3,"")))</f>
        <v>2</v>
      </c>
      <c r="K2475" s="1" t="s">
        <v>84</v>
      </c>
      <c r="L2475" s="18">
        <v>46082</v>
      </c>
      <c r="M2475" s="49">
        <v>0.625</v>
      </c>
      <c r="N2475" s="18">
        <v>46083</v>
      </c>
      <c r="O2475" s="56">
        <v>0.5</v>
      </c>
      <c r="P2475" s="31" t="str">
        <f>TEXT($L2475, "dddd")</f>
        <v>Sunday</v>
      </c>
      <c r="Q2475" s="39" t="s">
        <v>111</v>
      </c>
      <c r="R2475" s="39">
        <v>4078</v>
      </c>
      <c r="S2475" s="1" t="str">
        <f>IF(OR(MONTH(L2475)=12, MONTH(L2475)&lt;=5), "Dry Season", "Wet Season")</f>
        <v>Dry Season</v>
      </c>
      <c r="T2475" s="1">
        <v>1</v>
      </c>
      <c r="U2475" s="1">
        <v>0</v>
      </c>
      <c r="V2475" s="1">
        <v>0</v>
      </c>
      <c r="W2475" s="2">
        <f>IF(ISNUMBER(SEARCH("N/A", X2475)), 0, 1)</f>
        <v>1</v>
      </c>
      <c r="X2475" s="1" t="s">
        <v>12685</v>
      </c>
      <c r="Y2475" s="1">
        <v>13.929546200000001</v>
      </c>
      <c r="Z2475" s="1">
        <v>121.43253249999999</v>
      </c>
      <c r="AA2475" s="11" cm="1">
        <f t="array" ref="AA2475">IF(ISBLANK(Y2475), 0, VINCentyInvDistance(F2475,G2475,Y2475,Z2475))</f>
        <v>85149.745011135485</v>
      </c>
      <c r="AB2475" s="1">
        <v>0</v>
      </c>
      <c r="AC2475" s="1">
        <v>0</v>
      </c>
      <c r="AD2475" s="1">
        <v>0</v>
      </c>
      <c r="AE2475" s="1">
        <v>262</v>
      </c>
      <c r="AF2475" s="1">
        <v>1</v>
      </c>
      <c r="AG2475" s="1" t="s">
        <v>12686</v>
      </c>
      <c r="AH2475" s="1" t="s">
        <v>9792</v>
      </c>
      <c r="AI2475" s="1" t="str">
        <f>TRIM(MID(SUBSTITUTE($H2475,",",REPT(" ",200)),(LEN($H2475)-LEN(SUBSTITUTE($H2475,",",""))-2)*200+1,200))</f>
        <v>Metro Manila</v>
      </c>
      <c r="AJ2475" s="1" t="s">
        <v>55</v>
      </c>
      <c r="AL2475" s="2">
        <v>0</v>
      </c>
      <c r="AM2475" s="1"/>
    </row>
    <row r="2476" spans="1:39" ht="12.75" customHeight="1">
      <c r="A2476" s="1"/>
      <c r="B2476" s="1" t="s">
        <v>584</v>
      </c>
      <c r="C2476" s="1" t="s">
        <v>12690</v>
      </c>
      <c r="D2476" s="3" t="str">
        <f ca="1">IFERROR(__xludf.DUMMYFUNCTION("PROPER(REGEXEXTRACT(B3419, ""(?:https?:\/\/)?(?:www\.)?([a-zA-Z0-9-]+)\.""))"),"Skyscanner")</f>
        <v>Skyscanner</v>
      </c>
      <c r="E2476" s="1" t="s">
        <v>12691</v>
      </c>
      <c r="F2476" s="1">
        <v>18.155470000000001</v>
      </c>
      <c r="G2476" s="1">
        <v>120.521985</v>
      </c>
      <c r="H2476" s="1" t="s">
        <v>587</v>
      </c>
      <c r="I2476" s="1" t="s">
        <v>540</v>
      </c>
      <c r="J2476" s="1">
        <f>IF(K2476="URBAN",1,IF(K2476="SUBURBAN",2,IF(K2476="RURAL",3,"")))</f>
        <v>2</v>
      </c>
      <c r="K2476" s="1" t="s">
        <v>84</v>
      </c>
      <c r="L2476" s="18">
        <v>46082</v>
      </c>
      <c r="M2476" s="49">
        <v>0.58333333333333337</v>
      </c>
      <c r="N2476" s="18">
        <v>46083</v>
      </c>
      <c r="O2476" s="56">
        <v>0.45833333333333331</v>
      </c>
      <c r="P2476" s="31" t="str">
        <f>TEXT($L2476, "dddd")</f>
        <v>Sunday</v>
      </c>
      <c r="Q2476" s="39" t="s">
        <v>111</v>
      </c>
      <c r="R2476" s="39">
        <v>8813</v>
      </c>
      <c r="S2476" s="1" t="str">
        <f>IF(OR(MONTH(L2476)=12, MONTH(L2476)&lt;=5), "Dry Season", "Wet Season")</f>
        <v>Dry Season</v>
      </c>
      <c r="T2476" s="1">
        <v>1</v>
      </c>
      <c r="U2476" s="1">
        <v>0</v>
      </c>
      <c r="V2476" s="1">
        <v>0</v>
      </c>
      <c r="W2476" s="2">
        <f>IF(ISNUMBER(SEARCH("N/A", X2476)), 0, 1)</f>
        <v>0</v>
      </c>
      <c r="X2476" s="1" t="s">
        <v>44</v>
      </c>
      <c r="Y2476" s="1"/>
      <c r="Z2476" s="1"/>
      <c r="AA2476" s="11" cm="1">
        <f t="array" ref="AA2476">IF(ISBLANK(Y2476), 0, VINCentyInvDistance(F2476,G2476,Y2476,Z2476))</f>
        <v>0</v>
      </c>
      <c r="AB2476" s="1">
        <v>1</v>
      </c>
      <c r="AC2476" s="1">
        <v>7</v>
      </c>
      <c r="AD2476" s="1">
        <v>4.4000000000000004</v>
      </c>
      <c r="AE2476" s="1">
        <v>382</v>
      </c>
      <c r="AF2476" s="1">
        <v>1</v>
      </c>
      <c r="AG2476" s="1" t="s">
        <v>588</v>
      </c>
      <c r="AH2476" s="1" t="s">
        <v>549</v>
      </c>
      <c r="AI2476" s="1"/>
      <c r="AJ2476" s="1" t="s">
        <v>55</v>
      </c>
      <c r="AK2476" t="s">
        <v>16505</v>
      </c>
      <c r="AL2476" s="1">
        <v>5</v>
      </c>
      <c r="AM2476" s="1" t="s">
        <v>589</v>
      </c>
    </row>
    <row r="2477" spans="1:39" ht="12.75" customHeight="1">
      <c r="A2477" s="1"/>
      <c r="B2477" s="1" t="s">
        <v>12719</v>
      </c>
      <c r="C2477" s="1" t="s">
        <v>12720</v>
      </c>
      <c r="D2477" s="3" t="str">
        <f ca="1">IFERROR(__xludf.DUMMYFUNCTION("PROPER(REGEXEXTRACT(B3427, ""(?:https?:\/\/)?(?:www\.)?([a-zA-Z0-9-]+)\.""))"),"Skyscanner")</f>
        <v>Skyscanner</v>
      </c>
      <c r="E2477" s="1" t="s">
        <v>12721</v>
      </c>
      <c r="F2477" s="1">
        <v>14.548654000000001</v>
      </c>
      <c r="G2477" s="1">
        <v>121.02587800000001</v>
      </c>
      <c r="H2477" s="1" t="s">
        <v>12722</v>
      </c>
      <c r="I2477" s="1" t="s">
        <v>1300</v>
      </c>
      <c r="J2477" s="1">
        <f>IF(K2477="URBAN",1,IF(K2477="SUBURBAN",2,IF(K2477="RURAL",3,"")))</f>
        <v>2</v>
      </c>
      <c r="K2477" s="1" t="s">
        <v>84</v>
      </c>
      <c r="L2477" s="18">
        <v>46082</v>
      </c>
      <c r="M2477" s="49">
        <v>0.58333333333333337</v>
      </c>
      <c r="N2477" s="18">
        <v>46083</v>
      </c>
      <c r="O2477" s="56">
        <v>0.5</v>
      </c>
      <c r="P2477" s="31" t="str">
        <f>TEXT($L2477, "dddd")</f>
        <v>Sunday</v>
      </c>
      <c r="Q2477" s="39" t="s">
        <v>111</v>
      </c>
      <c r="R2477" s="39">
        <v>6536</v>
      </c>
      <c r="S2477" s="1" t="str">
        <f>IF(OR(MONTH(L2477)=12, MONTH(L2477)&lt;=5), "Dry Season", "Wet Season")</f>
        <v>Dry Season</v>
      </c>
      <c r="T2477" s="1">
        <v>1</v>
      </c>
      <c r="U2477" s="1">
        <v>1</v>
      </c>
      <c r="V2477" s="1">
        <v>0</v>
      </c>
      <c r="W2477" s="2">
        <f>IF(ISNUMBER(SEARCH("N/A", X2477)), 0, 1)</f>
        <v>1</v>
      </c>
      <c r="X2477" s="1" t="s">
        <v>9730</v>
      </c>
      <c r="Y2477" s="1">
        <v>13.962915000000001</v>
      </c>
      <c r="Z2477" s="1">
        <v>121.16925000000001</v>
      </c>
      <c r="AA2477" s="11" cm="1">
        <f t="array" ref="AA2477">IF(ISBLANK(Y2477), 0, VINCentyInvDistance(F2477,G2477,Y2477,Z2477))</f>
        <v>66628.349524137695</v>
      </c>
      <c r="AB2477" s="1">
        <v>0</v>
      </c>
      <c r="AC2477" s="1">
        <v>8.6</v>
      </c>
      <c r="AD2477" s="1">
        <v>4.4000000000000004</v>
      </c>
      <c r="AE2477" s="1">
        <v>51</v>
      </c>
      <c r="AF2477" s="1">
        <v>1</v>
      </c>
      <c r="AG2477" s="1" t="s">
        <v>9731</v>
      </c>
      <c r="AH2477" s="1" t="s">
        <v>5435</v>
      </c>
      <c r="AI2477" s="1" t="str">
        <f>TRIM(MID(SUBSTITUTE($H2477,",",REPT(" ",200)),(LEN($H2477)-LEN(SUBSTITUTE($H2477,",",""))-2)*200+1,200))</f>
        <v>Metro Manila</v>
      </c>
      <c r="AJ2477" s="1" t="s">
        <v>55</v>
      </c>
      <c r="AK2477" t="s">
        <v>17495</v>
      </c>
      <c r="AL2477" s="2">
        <v>0</v>
      </c>
      <c r="AM2477" s="1"/>
    </row>
    <row r="2478" spans="1:39" ht="12.75" customHeight="1">
      <c r="A2478" s="1"/>
      <c r="B2478" s="1" t="s">
        <v>12732</v>
      </c>
      <c r="C2478" s="1" t="s">
        <v>12733</v>
      </c>
      <c r="D2478" s="3" t="str">
        <f ca="1">IFERROR(__xludf.DUMMYFUNCTION("PROPER(REGEXEXTRACT(B3431, ""(?:https?:\/\/)?(?:www\.)?([a-zA-Z0-9-]+)\.""))"),"Skyscanner")</f>
        <v>Skyscanner</v>
      </c>
      <c r="E2478" s="1" t="s">
        <v>12734</v>
      </c>
      <c r="F2478" s="1">
        <v>14.6238861</v>
      </c>
      <c r="G2478" s="1">
        <v>120.3693847</v>
      </c>
      <c r="H2478" s="1" t="s">
        <v>12735</v>
      </c>
      <c r="I2478" s="1" t="s">
        <v>41</v>
      </c>
      <c r="J2478" s="1">
        <f>IF(K2478="URBAN",1,IF(K2478="SUBURBAN",2,IF(K2478="RURAL",3,"")))</f>
        <v>2</v>
      </c>
      <c r="K2478" s="1" t="s">
        <v>84</v>
      </c>
      <c r="L2478" s="18">
        <v>46082</v>
      </c>
      <c r="M2478" s="49">
        <v>0.58333333333333337</v>
      </c>
      <c r="N2478" s="18">
        <v>46083</v>
      </c>
      <c r="O2478" s="56">
        <v>0.5</v>
      </c>
      <c r="P2478" s="31" t="str">
        <f>TEXT($L2478, "dddd")</f>
        <v>Sunday</v>
      </c>
      <c r="Q2478" s="39" t="s">
        <v>61</v>
      </c>
      <c r="R2478" s="39">
        <v>4442</v>
      </c>
      <c r="S2478" s="1" t="str">
        <f>IF(OR(MONTH(L2478)=12, MONTH(L2478)&lt;=5), "Dry Season", "Wet Season")</f>
        <v>Dry Season</v>
      </c>
      <c r="T2478" s="1">
        <v>1</v>
      </c>
      <c r="U2478" s="1">
        <v>0</v>
      </c>
      <c r="V2478" s="1">
        <v>1</v>
      </c>
      <c r="W2478" s="2">
        <f>IF(ISNUMBER(SEARCH("N/A", X2478)), 0, 1)</f>
        <v>1</v>
      </c>
      <c r="X2478" s="1" t="s">
        <v>977</v>
      </c>
      <c r="Y2478" s="1">
        <v>15.167270800000001</v>
      </c>
      <c r="Z2478" s="1">
        <v>120.5801134</v>
      </c>
      <c r="AA2478" s="11" cm="1">
        <f t="array" ref="AA2478">IF(ISBLANK(Y2478), 0, VINCentyInvDistance(F2478,G2478,Y2478,Z2478))</f>
        <v>64257.879837641907</v>
      </c>
      <c r="AB2478" s="1">
        <v>0</v>
      </c>
      <c r="AC2478" s="1">
        <v>9.6</v>
      </c>
      <c r="AD2478" s="1">
        <v>4.4000000000000004</v>
      </c>
      <c r="AE2478" s="1">
        <v>162</v>
      </c>
      <c r="AF2478" s="1">
        <v>1</v>
      </c>
      <c r="AG2478" s="1" t="s">
        <v>978</v>
      </c>
      <c r="AH2478" s="1" t="s">
        <v>274</v>
      </c>
      <c r="AI2478" s="1" t="str">
        <f>TRIM(MID(SUBSTITUTE($H2478,",",REPT(" ",200)),(LEN($H2478)-LEN(SUBSTITUTE($H2478,",",""))-2)*200+1,200))</f>
        <v>Central Luzon</v>
      </c>
      <c r="AJ2478" s="1" t="s">
        <v>55</v>
      </c>
      <c r="AK2478" t="s">
        <v>12736</v>
      </c>
      <c r="AL2478" s="2">
        <v>0</v>
      </c>
      <c r="AM2478" s="1"/>
    </row>
    <row r="2479" spans="1:39" ht="12.75" customHeight="1">
      <c r="A2479" s="1"/>
      <c r="B2479" s="1" t="s">
        <v>12743</v>
      </c>
      <c r="C2479" s="1" t="s">
        <v>12744</v>
      </c>
      <c r="D2479" s="3" t="str">
        <f ca="1">IFERROR(__xludf.DUMMYFUNCTION("PROPER(REGEXEXTRACT(B3433, ""(?:https?:\/\/)?(?:www\.)?([a-zA-Z0-9-]+)\.""))"),"Skyscanner")</f>
        <v>Skyscanner</v>
      </c>
      <c r="E2479" s="1" t="s">
        <v>12745</v>
      </c>
      <c r="F2479" s="1">
        <v>10.308227</v>
      </c>
      <c r="G2479" s="1">
        <v>123.899281</v>
      </c>
      <c r="H2479" s="1" t="s">
        <v>12746</v>
      </c>
      <c r="I2479" s="1" t="s">
        <v>41</v>
      </c>
      <c r="J2479" s="1">
        <f>IF(K2479="URBAN",1,IF(K2479="SUBURBAN",2,IF(K2479="RURAL",3,"")))</f>
        <v>2</v>
      </c>
      <c r="K2479" s="1" t="s">
        <v>84</v>
      </c>
      <c r="L2479" s="18">
        <v>46082</v>
      </c>
      <c r="M2479" s="49">
        <v>0.58333333333333337</v>
      </c>
      <c r="N2479" s="18">
        <v>46083</v>
      </c>
      <c r="O2479" s="56">
        <v>0.5</v>
      </c>
      <c r="P2479" s="31" t="str">
        <f>TEXT($L2479, "dddd")</f>
        <v>Sunday</v>
      </c>
      <c r="Q2479" s="39" t="s">
        <v>207</v>
      </c>
      <c r="R2479" s="39">
        <v>2241</v>
      </c>
      <c r="S2479" s="1" t="str">
        <f>IF(OR(MONTH(L2479)=12, MONTH(L2479)&lt;=5), "Dry Season", "Wet Season")</f>
        <v>Dry Season</v>
      </c>
      <c r="T2479" s="1">
        <v>1</v>
      </c>
      <c r="U2479" s="1">
        <v>1</v>
      </c>
      <c r="V2479" s="1">
        <v>0</v>
      </c>
      <c r="W2479" s="2">
        <f>IF(ISNUMBER(SEARCH("N/A", X2479)), 0, 1)</f>
        <v>1</v>
      </c>
      <c r="X2479" s="1" t="s">
        <v>9171</v>
      </c>
      <c r="Y2479" s="1">
        <v>14.8790704</v>
      </c>
      <c r="Z2479" s="1">
        <v>120.2346325</v>
      </c>
      <c r="AA2479" s="11" cm="1">
        <f t="array" ref="AA2479">IF(ISBLANK(Y2479), 0, VINCentyInvDistance(F2479,G2479,Y2479,Z2479))</f>
        <v>643548.19336366653</v>
      </c>
      <c r="AB2479" s="1">
        <v>0</v>
      </c>
      <c r="AC2479" s="1">
        <v>5.8</v>
      </c>
      <c r="AD2479" s="1">
        <v>3.7</v>
      </c>
      <c r="AE2479" s="1">
        <v>306</v>
      </c>
      <c r="AF2479" s="1">
        <v>1</v>
      </c>
      <c r="AG2479" s="1" t="s">
        <v>9172</v>
      </c>
      <c r="AH2479" s="1" t="s">
        <v>8540</v>
      </c>
      <c r="AI2479" s="1" t="str">
        <f>TRIM(MID(SUBSTITUTE($H2479,",",REPT(" ",200)),(LEN($H2479)-LEN(SUBSTITUTE($H2479,",",""))-2)*200+1,200))</f>
        <v>Central Visayas</v>
      </c>
      <c r="AJ2479" s="1" t="s">
        <v>55</v>
      </c>
      <c r="AK2479" t="s">
        <v>17499</v>
      </c>
      <c r="AL2479" s="2">
        <v>0</v>
      </c>
      <c r="AM2479" s="1"/>
    </row>
    <row r="2480" spans="1:39" ht="12.75" customHeight="1">
      <c r="A2480" s="1"/>
      <c r="B2480" s="1" t="s">
        <v>12764</v>
      </c>
      <c r="C2480" s="1" t="s">
        <v>12765</v>
      </c>
      <c r="D2480" s="3" t="str">
        <f ca="1">IFERROR(__xludf.DUMMYFUNCTION("PROPER(REGEXEXTRACT(B3444, ""(?:https?:\/\/)?(?:www\.)?([a-zA-Z0-9-]+)\.""))"),"Skyscanner")</f>
        <v>Skyscanner</v>
      </c>
      <c r="E2480" s="1" t="s">
        <v>12698</v>
      </c>
      <c r="F2480" s="1">
        <v>14.521103</v>
      </c>
      <c r="G2480" s="1">
        <v>121.01665</v>
      </c>
      <c r="H2480" s="1" t="s">
        <v>393</v>
      </c>
      <c r="I2480" s="1" t="s">
        <v>41</v>
      </c>
      <c r="J2480" s="1">
        <f>IF(K2480="URBAN",1,IF(K2480="SUBURBAN",2,IF(K2480="RURAL",3,"")))</f>
        <v>2</v>
      </c>
      <c r="K2480" s="1" t="s">
        <v>84</v>
      </c>
      <c r="L2480" s="18">
        <v>46082</v>
      </c>
      <c r="M2480" s="49">
        <v>0.625</v>
      </c>
      <c r="N2480" s="18">
        <v>46083</v>
      </c>
      <c r="O2480" s="56">
        <v>0.5</v>
      </c>
      <c r="P2480" s="31" t="str">
        <f>TEXT($L2480, "dddd")</f>
        <v>Sunday</v>
      </c>
      <c r="Q2480" s="39" t="s">
        <v>531</v>
      </c>
      <c r="R2480" s="39">
        <v>6211</v>
      </c>
      <c r="S2480" s="1" t="str">
        <f>IF(OR(MONTH(L2480)=12, MONTH(L2480)&lt;=5), "Dry Season", "Wet Season")</f>
        <v>Dry Season</v>
      </c>
      <c r="T2480" s="1">
        <v>1</v>
      </c>
      <c r="U2480" s="1">
        <v>0</v>
      </c>
      <c r="V2480" s="1">
        <v>1</v>
      </c>
      <c r="W2480" s="2">
        <f>IF(ISNUMBER(SEARCH("N/A", X2480)), 0, 1)</f>
        <v>0</v>
      </c>
      <c r="X2480" s="1" t="s">
        <v>44</v>
      </c>
      <c r="Y2480" s="1"/>
      <c r="Z2480" s="1"/>
      <c r="AA2480" s="11" cm="1">
        <f t="array" ref="AA2480">IF(ISBLANK(Y2480), 0, VINCentyInvDistance(F2480,G2480,Y2480,Z2480))</f>
        <v>0</v>
      </c>
      <c r="AB2480" s="1">
        <v>0</v>
      </c>
      <c r="AC2480" s="1">
        <v>0</v>
      </c>
      <c r="AD2480" s="1">
        <v>0</v>
      </c>
      <c r="AE2480" s="1">
        <v>5100</v>
      </c>
      <c r="AF2480" s="1">
        <v>1</v>
      </c>
      <c r="AG2480" s="1" t="str">
        <f>TRIM(MID(SUBSTITUTE($H2480,",",REPT(" ",200)),(LEN($H2480)-LEN(SUBSTITUTE($H2480,",",""))-4)*200+1,200))</f>
        <v>Pasay</v>
      </c>
      <c r="AH2480" s="1" t="str">
        <f>TRIM(MID(SUBSTITUTE($H2480,",",REPT(" ",200)),(LEN($H2480)-LEN(SUBSTITUTE($H2480,",",""))-3)*200+1,200))</f>
        <v>Southern Manila District</v>
      </c>
      <c r="AI2480" s="1" t="str">
        <f>TRIM(MID(SUBSTITUTE($H2480,",",REPT(" ",200)),(LEN($H2480)-LEN(SUBSTITUTE($H2480,",",""))-2)*200+1,200))</f>
        <v>Metro Manila</v>
      </c>
      <c r="AJ2480" s="1" t="str">
        <f>TRIM(MID(SUBSTITUTE($H2480,",",REPT(" ",200)),(LEN($H2480)-LEN(SUBSTITUTE($H2480,",",""))-0)*200+1,200))</f>
        <v>Philippines</v>
      </c>
      <c r="AL2480" s="2">
        <v>0</v>
      </c>
      <c r="AM2480" s="1"/>
    </row>
    <row r="2481" spans="1:39" ht="12.75" customHeight="1">
      <c r="A2481" s="1"/>
      <c r="B2481" s="1" t="s">
        <v>12781</v>
      </c>
      <c r="C2481" s="1" t="s">
        <v>12782</v>
      </c>
      <c r="D2481" s="3" t="str">
        <f ca="1">IFERROR(__xludf.DUMMYFUNCTION("PROPER(REGEXEXTRACT(B3451, ""(?:https?:\/\/)?(?:www\.)?([a-zA-Z0-9-]+)\.""))"),"Skyscanner")</f>
        <v>Skyscanner</v>
      </c>
      <c r="E2481" s="1" t="s">
        <v>12783</v>
      </c>
      <c r="F2481" s="1">
        <v>13.926674</v>
      </c>
      <c r="G2481" s="1">
        <v>121.200396</v>
      </c>
      <c r="H2481" s="1" t="s">
        <v>12784</v>
      </c>
      <c r="I2481" s="1" t="s">
        <v>1300</v>
      </c>
      <c r="J2481" s="1">
        <f>IF(K2481="URBAN",1,IF(K2481="SUBURBAN",2,IF(K2481="RURAL",3,"")))</f>
        <v>2</v>
      </c>
      <c r="K2481" s="1" t="s">
        <v>84</v>
      </c>
      <c r="L2481" s="18">
        <v>46082</v>
      </c>
      <c r="M2481" s="49">
        <v>0.58333333333333337</v>
      </c>
      <c r="N2481" s="18">
        <v>46083</v>
      </c>
      <c r="O2481" s="56">
        <v>0.5</v>
      </c>
      <c r="P2481" s="31" t="str">
        <f>TEXT($L2481, "dddd")</f>
        <v>Sunday</v>
      </c>
      <c r="Q2481" s="39" t="s">
        <v>111</v>
      </c>
      <c r="R2481" s="39">
        <v>44352</v>
      </c>
      <c r="S2481" s="1" t="str">
        <f>IF(OR(MONTH(L2481)=12, MONTH(L2481)&lt;=5), "Dry Season", "Wet Season")</f>
        <v>Dry Season</v>
      </c>
      <c r="T2481" s="1">
        <v>1</v>
      </c>
      <c r="U2481" s="1">
        <v>0</v>
      </c>
      <c r="V2481" s="1">
        <v>0</v>
      </c>
      <c r="W2481" s="2">
        <f>IF(ISNUMBER(SEARCH("N/A", X2481)), 0, 1)</f>
        <v>1</v>
      </c>
      <c r="X2481" s="1" t="s">
        <v>12785</v>
      </c>
      <c r="Y2481" s="1">
        <v>14.5826999999999</v>
      </c>
      <c r="Z2481" s="1">
        <v>121.1759472</v>
      </c>
      <c r="AA2481" s="11" cm="1">
        <f t="array" ref="AA2481">IF(ISBLANK(Y2481), 0, VINCentyInvDistance(F2481,G2481,Y2481,Z2481))</f>
        <v>72631.728117545805</v>
      </c>
      <c r="AB2481" s="1">
        <v>0</v>
      </c>
      <c r="AC2481" s="1">
        <v>7.6</v>
      </c>
      <c r="AD2481" s="1">
        <v>4.4000000000000004</v>
      </c>
      <c r="AE2481" s="1">
        <v>13</v>
      </c>
      <c r="AF2481" s="1">
        <v>1</v>
      </c>
      <c r="AG2481" s="1" t="s">
        <v>12786</v>
      </c>
      <c r="AH2481" s="1" t="s">
        <v>2387</v>
      </c>
      <c r="AI2481" s="1" t="str">
        <f>TRIM(MID(SUBSTITUTE($H2481,",",REPT(" ",200)),(LEN($H2481)-LEN(SUBSTITUTE($H2481,",",""))-2)*200+1,200))</f>
        <v>Calabarzon</v>
      </c>
      <c r="AJ2481" s="1" t="s">
        <v>55</v>
      </c>
      <c r="AK2481" t="s">
        <v>12787</v>
      </c>
      <c r="AL2481" s="2">
        <v>0</v>
      </c>
      <c r="AM2481" s="1"/>
    </row>
    <row r="2482" spans="1:39" ht="12.75" customHeight="1">
      <c r="A2482" s="1"/>
      <c r="B2482" s="1" t="s">
        <v>12788</v>
      </c>
      <c r="C2482" s="1" t="s">
        <v>12789</v>
      </c>
      <c r="D2482" s="3" t="str">
        <f ca="1">IFERROR(__xludf.DUMMYFUNCTION("PROPER(REGEXEXTRACT(B3452, ""(?:https?:\/\/)?(?:www\.)?([a-zA-Z0-9-]+)\.""))"),"Skyscanner")</f>
        <v>Skyscanner</v>
      </c>
      <c r="E2482" s="1" t="s">
        <v>12790</v>
      </c>
      <c r="F2482" s="1">
        <v>14.188891</v>
      </c>
      <c r="G2482" s="1">
        <v>120.86855300000001</v>
      </c>
      <c r="H2482" s="1" t="s">
        <v>12791</v>
      </c>
      <c r="I2482" s="1" t="s">
        <v>1300</v>
      </c>
      <c r="J2482" s="1">
        <f>IF(K2482="URBAN",1,IF(K2482="SUBURBAN",2,IF(K2482="RURAL",3,"")))</f>
        <v>2</v>
      </c>
      <c r="K2482" s="1" t="s">
        <v>84</v>
      </c>
      <c r="L2482" s="18">
        <v>46082</v>
      </c>
      <c r="M2482" s="49">
        <v>0.625</v>
      </c>
      <c r="N2482" s="18">
        <v>46083</v>
      </c>
      <c r="O2482" s="56">
        <v>0.5</v>
      </c>
      <c r="P2482" s="31" t="str">
        <f>TEXT($L2482, "dddd")</f>
        <v>Sunday</v>
      </c>
      <c r="Q2482" s="39" t="s">
        <v>207</v>
      </c>
      <c r="R2482" s="39">
        <v>4403</v>
      </c>
      <c r="S2482" s="1" t="str">
        <f>IF(OR(MONTH(L2482)=12, MONTH(L2482)&lt;=5), "Dry Season", "Wet Season")</f>
        <v>Dry Season</v>
      </c>
      <c r="T2482" s="1">
        <v>1</v>
      </c>
      <c r="U2482" s="1">
        <v>1</v>
      </c>
      <c r="V2482" s="1">
        <v>0</v>
      </c>
      <c r="W2482" s="2">
        <f>IF(ISNUMBER(SEARCH("N/A", X2482)), 0, 1)</f>
        <v>1</v>
      </c>
      <c r="X2482" s="1" t="s">
        <v>9730</v>
      </c>
      <c r="Y2482" s="1">
        <v>13.962915000000001</v>
      </c>
      <c r="Z2482" s="1">
        <v>121.16925000000001</v>
      </c>
      <c r="AA2482" s="11" cm="1">
        <f t="array" ref="AA2482">IF(ISBLANK(Y2482), 0, VINCentyInvDistance(F2482,G2482,Y2482,Z2482))</f>
        <v>40984.269916724981</v>
      </c>
      <c r="AB2482" s="1">
        <v>0</v>
      </c>
      <c r="AC2482" s="1">
        <v>9</v>
      </c>
      <c r="AD2482" s="1">
        <v>4.3</v>
      </c>
      <c r="AE2482" s="1">
        <v>1321</v>
      </c>
      <c r="AF2482" s="1">
        <v>1</v>
      </c>
      <c r="AG2482" s="1" t="s">
        <v>9731</v>
      </c>
      <c r="AH2482" s="1" t="s">
        <v>5435</v>
      </c>
      <c r="AI2482" s="1" t="str">
        <f>TRIM(MID(SUBSTITUTE($H2482,",",REPT(" ",200)),(LEN($H2482)-LEN(SUBSTITUTE($H2482,",",""))-2)*200+1,200))</f>
        <v>Calabarzon</v>
      </c>
      <c r="AJ2482" s="1" t="s">
        <v>55</v>
      </c>
      <c r="AK2482" t="s">
        <v>17505</v>
      </c>
      <c r="AL2482" s="2">
        <v>0</v>
      </c>
      <c r="AM2482" s="1"/>
    </row>
    <row r="2483" spans="1:39" ht="12.75" customHeight="1">
      <c r="A2483" s="1"/>
      <c r="B2483" s="1" t="s">
        <v>12805</v>
      </c>
      <c r="C2483" s="1" t="s">
        <v>12806</v>
      </c>
      <c r="D2483" s="3" t="str">
        <f ca="1">IFERROR(__xludf.DUMMYFUNCTION("PROPER(REGEXEXTRACT(B3457, ""(?:https?:\/\/)?(?:www\.)?([a-zA-Z0-9-]+)\.""))"),"Skyscanner")</f>
        <v>Skyscanner</v>
      </c>
      <c r="E2483" s="1" t="s">
        <v>12807</v>
      </c>
      <c r="F2483" s="1">
        <v>14.52046</v>
      </c>
      <c r="G2483" s="1">
        <v>121.01846</v>
      </c>
      <c r="H2483" s="1" t="s">
        <v>12808</v>
      </c>
      <c r="I2483" s="1" t="s">
        <v>1300</v>
      </c>
      <c r="J2483" s="1">
        <f>IF(K2483="URBAN",1,IF(K2483="SUBURBAN",2,IF(K2483="RURAL",3,"")))</f>
        <v>2</v>
      </c>
      <c r="K2483" s="1" t="s">
        <v>84</v>
      </c>
      <c r="L2483" s="18">
        <v>46082</v>
      </c>
      <c r="M2483" s="49">
        <v>0.58333333333333337</v>
      </c>
      <c r="N2483" s="18">
        <v>46083</v>
      </c>
      <c r="O2483" s="56">
        <v>0.5</v>
      </c>
      <c r="P2483" s="31" t="str">
        <f>TEXT($L2483, "dddd")</f>
        <v>Sunday</v>
      </c>
      <c r="Q2483" s="39" t="s">
        <v>207</v>
      </c>
      <c r="R2483" s="39">
        <v>13306</v>
      </c>
      <c r="S2483" s="1" t="str">
        <f>IF(OR(MONTH(L2483)=12, MONTH(L2483)&lt;=5), "Dry Season", "Wet Season")</f>
        <v>Dry Season</v>
      </c>
      <c r="T2483" s="1">
        <v>1</v>
      </c>
      <c r="U2483" s="1">
        <v>0</v>
      </c>
      <c r="V2483" s="1">
        <v>1</v>
      </c>
      <c r="W2483" s="2">
        <f>IF(ISNUMBER(SEARCH("N/A", X2483)), 0, 1)</f>
        <v>1</v>
      </c>
      <c r="X2483" s="1" t="s">
        <v>9599</v>
      </c>
      <c r="Y2483" s="1">
        <v>14.6187173</v>
      </c>
      <c r="Z2483" s="1">
        <v>121.1013937</v>
      </c>
      <c r="AA2483" s="11" cm="1">
        <f t="array" ref="AA2483">IF(ISBLANK(Y2483), 0, VINCentyInvDistance(F2483,G2483,Y2483,Z2483))</f>
        <v>14073.561773325144</v>
      </c>
      <c r="AB2483" s="1">
        <v>0</v>
      </c>
      <c r="AC2483" s="1">
        <v>9.6</v>
      </c>
      <c r="AD2483" s="1">
        <v>4.5999999999999996</v>
      </c>
      <c r="AE2483" s="1">
        <v>51</v>
      </c>
      <c r="AF2483" s="1">
        <v>1</v>
      </c>
      <c r="AG2483" s="1" t="s">
        <v>9600</v>
      </c>
      <c r="AH2483" s="1" t="s">
        <v>2387</v>
      </c>
      <c r="AI2483" s="1" t="str">
        <f>TRIM(MID(SUBSTITUTE($H2483,",",REPT(" ",200)),(LEN($H2483)-LEN(SUBSTITUTE($H2483,",",""))-2)*200+1,200))</f>
        <v>Metro Manila</v>
      </c>
      <c r="AJ2483" s="1" t="s">
        <v>55</v>
      </c>
      <c r="AK2483" t="s">
        <v>17508</v>
      </c>
      <c r="AL2483" s="2">
        <v>0</v>
      </c>
      <c r="AM2483" s="1"/>
    </row>
    <row r="2484" spans="1:39" ht="12.75" customHeight="1">
      <c r="A2484" s="1"/>
      <c r="B2484" s="1" t="s">
        <v>12719</v>
      </c>
      <c r="C2484" s="1" t="s">
        <v>12819</v>
      </c>
      <c r="D2484" s="3" t="str">
        <f ca="1">IFERROR(__xludf.DUMMYFUNCTION("PROPER(REGEXEXTRACT(B3461, ""(?:https?:\/\/)?(?:www\.)?([a-zA-Z0-9-]+)\.""))"),"Skyscanner")</f>
        <v>Skyscanner</v>
      </c>
      <c r="E2484" s="1" t="s">
        <v>12721</v>
      </c>
      <c r="F2484" s="1">
        <v>14.548654000000001</v>
      </c>
      <c r="G2484" s="1">
        <v>121.02587800000001</v>
      </c>
      <c r="H2484" s="1" t="s">
        <v>12722</v>
      </c>
      <c r="I2484" s="1" t="s">
        <v>1300</v>
      </c>
      <c r="J2484" s="1">
        <f>IF(K2484="URBAN",1,IF(K2484="SUBURBAN",2,IF(K2484="RURAL",3,"")))</f>
        <v>2</v>
      </c>
      <c r="K2484" s="1" t="s">
        <v>84</v>
      </c>
      <c r="L2484" s="18">
        <v>46082</v>
      </c>
      <c r="M2484" s="49">
        <v>0.58333333333333337</v>
      </c>
      <c r="N2484" s="18">
        <v>46083</v>
      </c>
      <c r="O2484" s="56">
        <v>0.5</v>
      </c>
      <c r="P2484" s="31" t="str">
        <f>TEXT($L2484, "dddd")</f>
        <v>Sunday</v>
      </c>
      <c r="Q2484" s="39" t="s">
        <v>531</v>
      </c>
      <c r="R2484" s="39">
        <v>8576.1299999999992</v>
      </c>
      <c r="S2484" s="1" t="str">
        <f>IF(OR(MONTH(L2484)=12, MONTH(L2484)&lt;=5), "Dry Season", "Wet Season")</f>
        <v>Dry Season</v>
      </c>
      <c r="T2484" s="1">
        <v>1</v>
      </c>
      <c r="U2484" s="1">
        <v>0</v>
      </c>
      <c r="V2484" s="1">
        <v>0</v>
      </c>
      <c r="W2484" s="2">
        <f>IF(ISNUMBER(SEARCH("N/A", X2484)), 0, 1)</f>
        <v>1</v>
      </c>
      <c r="X2484" s="1" t="s">
        <v>9730</v>
      </c>
      <c r="Y2484" s="1">
        <v>13.962915000000001</v>
      </c>
      <c r="Z2484" s="1">
        <v>121.16925000000001</v>
      </c>
      <c r="AA2484" s="11" cm="1">
        <f t="array" ref="AA2484">IF(ISBLANK(Y2484), 0, VINCentyInvDistance(F2484,G2484,Y2484,Z2484))</f>
        <v>66628.349524137695</v>
      </c>
      <c r="AB2484" s="1">
        <v>0</v>
      </c>
      <c r="AC2484" s="1">
        <v>8.6</v>
      </c>
      <c r="AD2484" s="1">
        <v>4.4000000000000004</v>
      </c>
      <c r="AE2484" s="1">
        <v>51</v>
      </c>
      <c r="AF2484" s="1">
        <v>1</v>
      </c>
      <c r="AG2484" s="1" t="s">
        <v>9731</v>
      </c>
      <c r="AH2484" s="1" t="s">
        <v>5435</v>
      </c>
      <c r="AI2484" s="1" t="str">
        <f>TRIM(MID(SUBSTITUTE($H2484,",",REPT(" ",200)),(LEN($H2484)-LEN(SUBSTITUTE($H2484,",",""))-2)*200+1,200))</f>
        <v>Metro Manila</v>
      </c>
      <c r="AJ2484" s="1" t="s">
        <v>55</v>
      </c>
      <c r="AK2484" t="s">
        <v>17495</v>
      </c>
      <c r="AL2484" s="2">
        <v>0</v>
      </c>
      <c r="AM2484" s="1"/>
    </row>
    <row r="2485" spans="1:39" ht="12.75" customHeight="1">
      <c r="A2485" s="1"/>
      <c r="B2485" s="1" t="s">
        <v>12826</v>
      </c>
      <c r="C2485" s="1" t="s">
        <v>12827</v>
      </c>
      <c r="D2485" s="3" t="str">
        <f ca="1">IFERROR(__xludf.DUMMYFUNCTION("PROPER(REGEXEXTRACT(B3465, ""(?:https?:\/\/)?(?:www\.)?([a-zA-Z0-9-]+)\.""))"),"Skyscanner")</f>
        <v>Skyscanner</v>
      </c>
      <c r="E2485" s="1" t="s">
        <v>12726</v>
      </c>
      <c r="F2485" s="1">
        <v>14.11378</v>
      </c>
      <c r="G2485" s="1">
        <v>120.88094</v>
      </c>
      <c r="H2485" s="1" t="s">
        <v>12828</v>
      </c>
      <c r="I2485" s="1" t="s">
        <v>1300</v>
      </c>
      <c r="J2485" s="1">
        <f>IF(K2485="URBAN",1,IF(K2485="SUBURBAN",2,IF(K2485="RURAL",3,"")))</f>
        <v>2</v>
      </c>
      <c r="K2485" s="1" t="s">
        <v>84</v>
      </c>
      <c r="L2485" s="18">
        <v>46082</v>
      </c>
      <c r="M2485" s="49">
        <v>0.625</v>
      </c>
      <c r="N2485" s="18">
        <v>46083</v>
      </c>
      <c r="O2485" s="56">
        <v>0.5</v>
      </c>
      <c r="P2485" s="31" t="str">
        <f>TEXT($L2485, "dddd")</f>
        <v>Sunday</v>
      </c>
      <c r="Q2485" s="39" t="s">
        <v>207</v>
      </c>
      <c r="R2485" s="39">
        <v>6410</v>
      </c>
      <c r="S2485" s="1" t="str">
        <f>IF(OR(MONTH(L2485)=12, MONTH(L2485)&lt;=5), "Dry Season", "Wet Season")</f>
        <v>Dry Season</v>
      </c>
      <c r="T2485" s="1">
        <v>1</v>
      </c>
      <c r="U2485" s="1">
        <v>0</v>
      </c>
      <c r="V2485" s="1">
        <v>0</v>
      </c>
      <c r="W2485" s="2">
        <f>IF(ISNUMBER(SEARCH("N/A", X2485)), 0, 1)</f>
        <v>0</v>
      </c>
      <c r="X2485" s="1" t="s">
        <v>44</v>
      </c>
      <c r="Y2485" s="1"/>
      <c r="Z2485" s="1"/>
      <c r="AA2485" s="11" cm="1">
        <f t="array" ref="AA2485">IF(ISBLANK(Y2485), 0, VINCentyInvDistance(F2485,G2485,Y2485,Z2485))</f>
        <v>0</v>
      </c>
      <c r="AB2485" s="1">
        <v>0</v>
      </c>
      <c r="AC2485" s="1">
        <v>9.6</v>
      </c>
      <c r="AD2485" s="1">
        <v>0</v>
      </c>
      <c r="AE2485" s="1">
        <v>3400</v>
      </c>
      <c r="AF2485" s="1">
        <v>1</v>
      </c>
      <c r="AG2485" s="1" t="s">
        <v>2006</v>
      </c>
      <c r="AH2485" s="1" t="s">
        <v>1730</v>
      </c>
      <c r="AI2485" s="1" t="str">
        <f>TRIM(MID(SUBSTITUTE($H2485,",",REPT(" ",200)),(LEN($H2485)-LEN(SUBSTITUTE($H2485,",",""))-2)*200+1,200))</f>
        <v>Calabarzon</v>
      </c>
      <c r="AJ2485" s="1" t="s">
        <v>55</v>
      </c>
      <c r="AL2485" s="2">
        <v>0</v>
      </c>
      <c r="AM2485" s="1" t="s">
        <v>12829</v>
      </c>
    </row>
    <row r="2486" spans="1:39" ht="12.75" customHeight="1">
      <c r="A2486" s="1"/>
      <c r="B2486" s="1" t="s">
        <v>8741</v>
      </c>
      <c r="C2486" s="1" t="s">
        <v>12840</v>
      </c>
      <c r="D2486" s="3" t="str">
        <f ca="1">IFERROR(__xludf.DUMMYFUNCTION("PROPER(REGEXEXTRACT(B3470, ""(?:https?:\/\/)?(?:www\.)?([a-zA-Z0-9-]+)\.""))"),"Skyscanner")</f>
        <v>Skyscanner</v>
      </c>
      <c r="E2486" s="1" t="s">
        <v>12841</v>
      </c>
      <c r="F2486" s="1">
        <v>15.189909</v>
      </c>
      <c r="G2486" s="1">
        <v>120.539312</v>
      </c>
      <c r="H2486" s="1" t="s">
        <v>8740</v>
      </c>
      <c r="I2486" s="1" t="s">
        <v>41</v>
      </c>
      <c r="J2486" s="1">
        <f>IF(K2486="URBAN",1,IF(K2486="SUBURBAN",2,IF(K2486="RURAL",3,"")))</f>
        <v>2</v>
      </c>
      <c r="K2486" s="1" t="s">
        <v>84</v>
      </c>
      <c r="L2486" s="18">
        <v>46082</v>
      </c>
      <c r="M2486" s="49">
        <v>0.625</v>
      </c>
      <c r="N2486" s="18">
        <v>46083</v>
      </c>
      <c r="O2486" s="56">
        <v>0.5</v>
      </c>
      <c r="P2486" s="31" t="str">
        <f>TEXT($L2486, "dddd")</f>
        <v>Sunday</v>
      </c>
      <c r="Q2486" s="39" t="s">
        <v>111</v>
      </c>
      <c r="R2486" s="39">
        <v>1931</v>
      </c>
      <c r="S2486" s="1" t="str">
        <f>IF(OR(MONTH(L2486)=12, MONTH(L2486)&lt;=5), "Dry Season", "Wet Season")</f>
        <v>Dry Season</v>
      </c>
      <c r="T2486" s="1">
        <v>1</v>
      </c>
      <c r="U2486" s="1">
        <v>1</v>
      </c>
      <c r="V2486" s="1">
        <v>0</v>
      </c>
      <c r="W2486" s="2">
        <f>IF(ISNUMBER(SEARCH("N/A", X2486)), 0, 1)</f>
        <v>0</v>
      </c>
      <c r="X2486" s="1" t="s">
        <v>44</v>
      </c>
      <c r="Y2486" s="1"/>
      <c r="Z2486" s="1"/>
      <c r="AA2486" s="11" cm="1">
        <f t="array" ref="AA2486">IF(ISBLANK(Y2486), 0, VINCentyInvDistance(F2486,G2486,Y2486,Z2486))</f>
        <v>0</v>
      </c>
      <c r="AB2486" s="1">
        <v>0</v>
      </c>
      <c r="AC2486" s="1">
        <v>0</v>
      </c>
      <c r="AD2486" s="1">
        <v>0</v>
      </c>
      <c r="AE2486" s="1">
        <v>222</v>
      </c>
      <c r="AF2486" s="1">
        <v>1</v>
      </c>
      <c r="AG2486" s="1" t="s">
        <v>273</v>
      </c>
      <c r="AH2486" s="1" t="s">
        <v>274</v>
      </c>
      <c r="AI2486" s="1"/>
      <c r="AJ2486" s="1" t="s">
        <v>55</v>
      </c>
      <c r="AK2486" t="s">
        <v>17250</v>
      </c>
      <c r="AL2486" s="1">
        <v>4</v>
      </c>
      <c r="AM2486" s="1" t="s">
        <v>8744</v>
      </c>
    </row>
    <row r="2487" spans="1:39" ht="12.75" customHeight="1">
      <c r="A2487" s="1"/>
      <c r="B2487" s="1" t="s">
        <v>12875</v>
      </c>
      <c r="C2487" s="1" t="s">
        <v>12876</v>
      </c>
      <c r="D2487" s="3" t="str">
        <f ca="1">IFERROR(__xludf.DUMMYFUNCTION("PROPER(REGEXEXTRACT(B3480, ""(?:https?:\/\/)?(?:www\.)?([a-zA-Z0-9-]+)\.""))"),"Skyscanner")</f>
        <v>Skyscanner</v>
      </c>
      <c r="E2487" s="1" t="s">
        <v>12877</v>
      </c>
      <c r="F2487" s="1">
        <v>14.55564</v>
      </c>
      <c r="G2487" s="1">
        <v>121.025131</v>
      </c>
      <c r="H2487" s="1" t="s">
        <v>12878</v>
      </c>
      <c r="I2487" s="1" t="s">
        <v>540</v>
      </c>
      <c r="J2487" s="1">
        <f>IF(K2487="URBAN",1,IF(K2487="SUBURBAN",2,IF(K2487="RURAL",3,"")))</f>
        <v>2</v>
      </c>
      <c r="K2487" s="1" t="s">
        <v>84</v>
      </c>
      <c r="L2487" s="18">
        <v>46082</v>
      </c>
      <c r="M2487" s="49">
        <v>0.625</v>
      </c>
      <c r="N2487" s="18">
        <v>46083</v>
      </c>
      <c r="O2487" s="56">
        <v>0.5</v>
      </c>
      <c r="P2487" s="31" t="str">
        <f>TEXT($L2487, "dddd")</f>
        <v>Sunday</v>
      </c>
      <c r="Q2487" s="39" t="s">
        <v>531</v>
      </c>
      <c r="R2487" s="39">
        <v>16183</v>
      </c>
      <c r="S2487" s="1" t="str">
        <f>IF(OR(MONTH(L2487)=12, MONTH(L2487)&lt;=5), "Dry Season", "Wet Season")</f>
        <v>Dry Season</v>
      </c>
      <c r="T2487" s="1">
        <v>1</v>
      </c>
      <c r="U2487" s="1">
        <v>0</v>
      </c>
      <c r="V2487" s="1">
        <v>0</v>
      </c>
      <c r="W2487" s="2">
        <f>IF(ISNUMBER(SEARCH("N/A", X2487)), 0, 1)</f>
        <v>1</v>
      </c>
      <c r="X2487" s="1" t="s">
        <v>12879</v>
      </c>
      <c r="Y2487" s="1">
        <v>16.022632999999999</v>
      </c>
      <c r="Z2487" s="1">
        <v>120.35878700000001</v>
      </c>
      <c r="AA2487" s="11" cm="1">
        <f t="array" ref="AA2487">IF(ISBLANK(Y2487), 0, VINCentyInvDistance(F2487,G2487,Y2487,Z2487))</f>
        <v>177401.03689864575</v>
      </c>
      <c r="AB2487" s="1">
        <v>0</v>
      </c>
      <c r="AC2487" s="1">
        <v>8.4</v>
      </c>
      <c r="AD2487" s="1">
        <v>4.7</v>
      </c>
      <c r="AE2487" s="1">
        <v>193</v>
      </c>
      <c r="AF2487" s="1">
        <v>1</v>
      </c>
      <c r="AG2487" s="1" t="s">
        <v>12880</v>
      </c>
      <c r="AH2487" s="1" t="s">
        <v>556</v>
      </c>
      <c r="AI2487" s="1" t="str">
        <f>TRIM(MID(SUBSTITUTE($H2487,",",REPT(" ",200)),(LEN($H2487)-LEN(SUBSTITUTE($H2487,",",""))-2)*200+1,200))</f>
        <v>Metro Manila</v>
      </c>
      <c r="AJ2487" s="1" t="s">
        <v>55</v>
      </c>
      <c r="AK2487" t="s">
        <v>17521</v>
      </c>
      <c r="AL2487" s="2">
        <v>0</v>
      </c>
      <c r="AM2487" s="1"/>
    </row>
    <row r="2488" spans="1:39" ht="12.75" customHeight="1">
      <c r="A2488" s="1"/>
      <c r="B2488" s="1" t="s">
        <v>12957</v>
      </c>
      <c r="C2488" s="1" t="s">
        <v>12958</v>
      </c>
      <c r="D2488" s="3" t="str">
        <f ca="1">IFERROR(__xludf.DUMMYFUNCTION("PROPER(REGEXEXTRACT(B3499, ""(?:https?:\/\/)?(?:www\.)?([a-zA-Z0-9-]+)\.""))"),"Skyscanner")</f>
        <v>Skyscanner</v>
      </c>
      <c r="E2488" s="1" t="s">
        <v>12959</v>
      </c>
      <c r="F2488" s="1">
        <v>14.75915</v>
      </c>
      <c r="G2488" s="1">
        <v>120.42637000000001</v>
      </c>
      <c r="H2488" s="1" t="s">
        <v>12960</v>
      </c>
      <c r="I2488" s="1" t="s">
        <v>1211</v>
      </c>
      <c r="J2488" s="1">
        <f>IF(K2488="URBAN",1,IF(K2488="SUBURBAN",2,IF(K2488="RURAL",3,"")))</f>
        <v>2</v>
      </c>
      <c r="K2488" s="1" t="s">
        <v>84</v>
      </c>
      <c r="L2488" s="18">
        <v>46082</v>
      </c>
      <c r="M2488" s="49">
        <v>0.625</v>
      </c>
      <c r="N2488" s="18">
        <v>46083</v>
      </c>
      <c r="O2488" s="56">
        <v>0.47916666666666669</v>
      </c>
      <c r="P2488" s="31" t="str">
        <f>TEXT($L2488, "dddd")</f>
        <v>Sunday</v>
      </c>
      <c r="Q2488" s="39" t="s">
        <v>323</v>
      </c>
      <c r="R2488" s="39">
        <v>8548</v>
      </c>
      <c r="S2488" s="1" t="str">
        <f>IF(OR(MONTH(L2488)=12, MONTH(L2488)&lt;=5), "Dry Season", "Wet Season")</f>
        <v>Dry Season</v>
      </c>
      <c r="T2488" s="1">
        <v>1</v>
      </c>
      <c r="U2488" s="1">
        <v>0</v>
      </c>
      <c r="V2488" s="1">
        <v>1</v>
      </c>
      <c r="W2488" s="2">
        <f>IF(ISNUMBER(SEARCH("N/A", X2488)), 0, 1)</f>
        <v>1</v>
      </c>
      <c r="X2488" s="1" t="s">
        <v>6428</v>
      </c>
      <c r="Y2488" s="1">
        <v>11.9630086</v>
      </c>
      <c r="Z2488" s="1">
        <v>121.92496010000001</v>
      </c>
      <c r="AA2488" s="11" cm="1">
        <f t="array" ref="AA2488">IF(ISBLANK(Y2488), 0, VINCentyInvDistance(F2488,G2488,Y2488,Z2488))</f>
        <v>349346.25608904951</v>
      </c>
      <c r="AB2488" s="1">
        <v>1</v>
      </c>
      <c r="AC2488" s="1">
        <v>9.1999999999999993</v>
      </c>
      <c r="AD2488" s="1">
        <v>4.5999999999999996</v>
      </c>
      <c r="AE2488" s="1">
        <v>3150</v>
      </c>
      <c r="AF2488" s="1">
        <v>1</v>
      </c>
      <c r="AG2488" s="1" t="s">
        <v>6429</v>
      </c>
      <c r="AH2488" s="1" t="s">
        <v>4815</v>
      </c>
      <c r="AI2488" s="1" t="str">
        <f>TRIM(MID(SUBSTITUTE($H2488,",",REPT(" ",200)),(LEN($H2488)-LEN(SUBSTITUTE($H2488,",",""))-2)*200+1,200))</f>
        <v>Central Luzon</v>
      </c>
      <c r="AJ2488" s="1" t="s">
        <v>55</v>
      </c>
      <c r="AK2488" t="s">
        <v>17531</v>
      </c>
      <c r="AL2488" s="2">
        <v>0</v>
      </c>
      <c r="AM2488" s="1"/>
    </row>
    <row r="2489" spans="1:39" ht="12.75" customHeight="1">
      <c r="A2489" s="1"/>
      <c r="B2489" s="1" t="s">
        <v>8939</v>
      </c>
      <c r="C2489" s="1" t="s">
        <v>12965</v>
      </c>
      <c r="D2489" s="3" t="str">
        <f ca="1">IFERROR(__xludf.DUMMYFUNCTION("PROPER(REGEXEXTRACT(B3501, ""(?:https?:\/\/)?(?:www\.)?([a-zA-Z0-9-]+)\.""))"),"Skyscanner")</f>
        <v>Skyscanner</v>
      </c>
      <c r="E2489" s="1" t="s">
        <v>12966</v>
      </c>
      <c r="F2489" s="1">
        <v>14.5649</v>
      </c>
      <c r="G2489" s="1">
        <v>120.98519</v>
      </c>
      <c r="H2489" s="1" t="s">
        <v>12967</v>
      </c>
      <c r="I2489" s="1" t="s">
        <v>41</v>
      </c>
      <c r="J2489" s="1">
        <f>IF(K2489="URBAN",1,IF(K2489="SUBURBAN",2,IF(K2489="RURAL",3,"")))</f>
        <v>2</v>
      </c>
      <c r="K2489" s="1" t="s">
        <v>84</v>
      </c>
      <c r="L2489" s="18">
        <v>46082</v>
      </c>
      <c r="M2489" s="49">
        <v>0.625</v>
      </c>
      <c r="N2489" s="18">
        <v>46083</v>
      </c>
      <c r="O2489" s="56">
        <v>0.5</v>
      </c>
      <c r="P2489" s="31" t="str">
        <f>TEXT($L2489, "dddd")</f>
        <v>Sunday</v>
      </c>
      <c r="Q2489" s="39" t="s">
        <v>111</v>
      </c>
      <c r="R2489" s="39">
        <v>2404</v>
      </c>
      <c r="S2489" s="1" t="str">
        <f>IF(OR(MONTH(L2489)=12, MONTH(L2489)&lt;=5), "Dry Season", "Wet Season")</f>
        <v>Dry Season</v>
      </c>
      <c r="T2489" s="1">
        <v>1</v>
      </c>
      <c r="U2489" s="1">
        <v>0</v>
      </c>
      <c r="V2489" s="1">
        <v>0</v>
      </c>
      <c r="W2489" s="2">
        <f>IF(ISNUMBER(SEARCH("N/A", X2489)), 0, 1)</f>
        <v>1</v>
      </c>
      <c r="X2489" s="1" t="s">
        <v>977</v>
      </c>
      <c r="Y2489" s="1">
        <v>15.167270800000001</v>
      </c>
      <c r="Z2489" s="1">
        <v>120.5801134</v>
      </c>
      <c r="AA2489" s="11" cm="1">
        <f t="array" ref="AA2489">IF(ISBLANK(Y2489), 0, VINCentyInvDistance(F2489,G2489,Y2489,Z2489))</f>
        <v>79640.874669029188</v>
      </c>
      <c r="AB2489" s="1">
        <v>0</v>
      </c>
      <c r="AC2489" s="1">
        <v>8</v>
      </c>
      <c r="AD2489" s="1">
        <v>3.9</v>
      </c>
      <c r="AE2489" s="1">
        <v>2</v>
      </c>
      <c r="AF2489" s="1">
        <v>1</v>
      </c>
      <c r="AG2489" s="1" t="s">
        <v>978</v>
      </c>
      <c r="AH2489" s="1" t="s">
        <v>274</v>
      </c>
      <c r="AI2489" s="1" t="str">
        <f>TRIM(MID(SUBSTITUTE($H2489,",",REPT(" ",200)),(LEN($H2489)-LEN(SUBSTITUTE($H2489,",",""))-2)*200+1,200))</f>
        <v>Metro Manila</v>
      </c>
      <c r="AJ2489" s="1" t="s">
        <v>55</v>
      </c>
      <c r="AK2489" t="s">
        <v>8942</v>
      </c>
      <c r="AL2489" s="2">
        <v>0</v>
      </c>
      <c r="AM2489" s="1"/>
    </row>
    <row r="2490" spans="1:39" ht="12.75" customHeight="1">
      <c r="A2490" s="1"/>
      <c r="B2490" s="1" t="s">
        <v>12978</v>
      </c>
      <c r="C2490" s="1" t="s">
        <v>12979</v>
      </c>
      <c r="D2490" s="3" t="str">
        <f ca="1">IFERROR(__xludf.DUMMYFUNCTION("PROPER(REGEXEXTRACT(B3505, ""(?:https?:\/\/)?(?:www\.)?([a-zA-Z0-9-]+)\.""))"),"Skyscanner")</f>
        <v>Skyscanner</v>
      </c>
      <c r="E2490" s="1" t="s">
        <v>12980</v>
      </c>
      <c r="F2490" s="1">
        <v>14.628231</v>
      </c>
      <c r="G2490" s="1">
        <v>121.05473000000001</v>
      </c>
      <c r="H2490" s="1" t="s">
        <v>12981</v>
      </c>
      <c r="I2490" s="1" t="s">
        <v>50</v>
      </c>
      <c r="J2490" s="1">
        <f>IF(K2490="URBAN",1,IF(K2490="SUBURBAN",2,IF(K2490="RURAL",3,"")))</f>
        <v>2</v>
      </c>
      <c r="K2490" s="1" t="s">
        <v>84</v>
      </c>
      <c r="L2490" s="18">
        <v>46082</v>
      </c>
      <c r="M2490" s="49">
        <v>0.58333333333333337</v>
      </c>
      <c r="N2490" s="18">
        <v>46083</v>
      </c>
      <c r="O2490" s="56">
        <v>0.45833333333333331</v>
      </c>
      <c r="P2490" s="31" t="str">
        <f>TEXT($L2490, "dddd")</f>
        <v>Sunday</v>
      </c>
      <c r="Q2490" s="39" t="s">
        <v>111</v>
      </c>
      <c r="R2490" s="39">
        <v>810</v>
      </c>
      <c r="S2490" s="1" t="str">
        <f>IF(OR(MONTH(L2490)=12, MONTH(L2490)&lt;=5), "Dry Season", "Wet Season")</f>
        <v>Dry Season</v>
      </c>
      <c r="T2490" s="1">
        <v>1</v>
      </c>
      <c r="U2490" s="1">
        <v>1</v>
      </c>
      <c r="V2490" s="1">
        <v>0</v>
      </c>
      <c r="W2490" s="2">
        <f>IF(ISNUMBER(SEARCH("N/A", X2490)), 0, 1)</f>
        <v>1</v>
      </c>
      <c r="X2490" s="1" t="s">
        <v>4921</v>
      </c>
      <c r="Y2490" s="1">
        <v>14.587324199999999</v>
      </c>
      <c r="Z2490" s="1">
        <v>121.1046393</v>
      </c>
      <c r="AA2490" s="11" cm="1">
        <f t="array" ref="AA2490">IF(ISBLANK(Y2490), 0, VINCentyInvDistance(F2490,G2490,Y2490,Z2490))</f>
        <v>7028.6978951251149</v>
      </c>
      <c r="AB2490" s="1">
        <v>0</v>
      </c>
      <c r="AC2490" s="1">
        <v>8.8000000000000007</v>
      </c>
      <c r="AD2490" s="1">
        <v>4.5999999999999996</v>
      </c>
      <c r="AE2490" s="1">
        <v>183</v>
      </c>
      <c r="AF2490" s="1">
        <v>1</v>
      </c>
      <c r="AG2490" s="1" t="s">
        <v>6725</v>
      </c>
      <c r="AH2490" s="1" t="s">
        <v>6726</v>
      </c>
      <c r="AI2490" s="1" t="str">
        <f>TRIM(MID(SUBSTITUTE($H2490,",",REPT(" ",200)),(LEN($H2490)-LEN(SUBSTITUTE($H2490,",",""))-2)*200+1,200))</f>
        <v>Metro Manila</v>
      </c>
      <c r="AJ2490" s="1" t="s">
        <v>55</v>
      </c>
      <c r="AK2490" t="s">
        <v>12982</v>
      </c>
      <c r="AL2490" s="1">
        <v>3</v>
      </c>
      <c r="AM2490" s="1"/>
    </row>
    <row r="2491" spans="1:39" ht="12.75" customHeight="1">
      <c r="A2491" s="1"/>
      <c r="B2491" s="1" t="s">
        <v>12987</v>
      </c>
      <c r="C2491" s="1" t="s">
        <v>12988</v>
      </c>
      <c r="D2491" s="3" t="str">
        <f ca="1">IFERROR(__xludf.DUMMYFUNCTION("PROPER(REGEXEXTRACT(B3507, ""(?:https?:\/\/)?(?:www\.)?([a-zA-Z0-9-]+)\.""))"),"Skyscanner")</f>
        <v>Skyscanner</v>
      </c>
      <c r="E2491" s="1" t="s">
        <v>12989</v>
      </c>
      <c r="F2491" s="1">
        <v>14.10122</v>
      </c>
      <c r="G2491" s="1">
        <v>120.94493</v>
      </c>
      <c r="H2491" s="1" t="s">
        <v>1974</v>
      </c>
      <c r="I2491" s="1" t="s">
        <v>1211</v>
      </c>
      <c r="J2491" s="1">
        <f>IF(K2491="URBAN",1,IF(K2491="SUBURBAN",2,IF(K2491="RURAL",3,"")))</f>
        <v>2</v>
      </c>
      <c r="K2491" s="1" t="s">
        <v>84</v>
      </c>
      <c r="L2491" s="18">
        <v>46082</v>
      </c>
      <c r="M2491" s="49">
        <v>0.625</v>
      </c>
      <c r="N2491" s="18">
        <v>46083</v>
      </c>
      <c r="O2491" s="56">
        <v>0.52083333333333337</v>
      </c>
      <c r="P2491" s="31" t="str">
        <f>TEXT($L2491, "dddd")</f>
        <v>Sunday</v>
      </c>
      <c r="Q2491" s="39" t="s">
        <v>111</v>
      </c>
      <c r="R2491" s="39">
        <v>2432</v>
      </c>
      <c r="S2491" s="1" t="str">
        <f>IF(OR(MONTH(L2491)=12, MONTH(L2491)&lt;=5), "Dry Season", "Wet Season")</f>
        <v>Dry Season</v>
      </c>
      <c r="T2491" s="1">
        <v>1</v>
      </c>
      <c r="U2491" s="1">
        <v>0</v>
      </c>
      <c r="V2491" s="1">
        <v>0</v>
      </c>
      <c r="W2491" s="2">
        <f>IF(ISNUMBER(SEARCH("N/A", X2491)), 0, 1)</f>
        <v>1</v>
      </c>
      <c r="X2491" s="1" t="s">
        <v>6428</v>
      </c>
      <c r="Y2491" s="1">
        <v>11.9630086</v>
      </c>
      <c r="Z2491" s="1">
        <v>121.92496010000001</v>
      </c>
      <c r="AA2491" s="11" cm="1">
        <f t="array" ref="AA2491">IF(ISBLANK(Y2491), 0, VINCentyInvDistance(F2491,G2491,Y2491,Z2491))</f>
        <v>259337.79112707981</v>
      </c>
      <c r="AB2491" s="1">
        <v>0</v>
      </c>
      <c r="AC2491" s="1">
        <v>8.1999999999999993</v>
      </c>
      <c r="AD2491" s="1">
        <v>4.5</v>
      </c>
      <c r="AE2491" s="1">
        <v>325</v>
      </c>
      <c r="AF2491" s="1">
        <v>1</v>
      </c>
      <c r="AG2491" s="1" t="s">
        <v>6429</v>
      </c>
      <c r="AH2491" s="1" t="s">
        <v>4815</v>
      </c>
      <c r="AI2491" s="1" t="str">
        <f>TRIM(MID(SUBSTITUTE($H2491,",",REPT(" ",200)),(LEN($H2491)-LEN(SUBSTITUTE($H2491,",",""))-2)*200+1,200))</f>
        <v>Calabarzon</v>
      </c>
      <c r="AJ2491" s="1" t="s">
        <v>55</v>
      </c>
      <c r="AK2491" t="s">
        <v>17534</v>
      </c>
      <c r="AL2491" s="1">
        <v>5</v>
      </c>
      <c r="AM2491" s="1"/>
    </row>
    <row r="2492" spans="1:39" ht="12.75" customHeight="1">
      <c r="A2492" s="1"/>
      <c r="B2492" s="1" t="s">
        <v>12990</v>
      </c>
      <c r="C2492" s="1" t="s">
        <v>12991</v>
      </c>
      <c r="D2492" s="3" t="str">
        <f ca="1">IFERROR(__xludf.DUMMYFUNCTION("PROPER(REGEXEXTRACT(B3508, ""(?:https?:\/\/)?(?:www\.)?([a-zA-Z0-9-]+)\.""))"),"Skyscanner")</f>
        <v>Skyscanner</v>
      </c>
      <c r="E2492" s="1" t="s">
        <v>12992</v>
      </c>
      <c r="F2492" s="1">
        <v>14.10122</v>
      </c>
      <c r="G2492" s="1">
        <v>120.94493</v>
      </c>
      <c r="H2492" s="1" t="s">
        <v>1974</v>
      </c>
      <c r="I2492" s="1" t="s">
        <v>1300</v>
      </c>
      <c r="J2492" s="1">
        <f>IF(K2492="URBAN",1,IF(K2492="SUBURBAN",2,IF(K2492="RURAL",3,"")))</f>
        <v>2</v>
      </c>
      <c r="K2492" s="1" t="s">
        <v>84</v>
      </c>
      <c r="L2492" s="18">
        <v>46082</v>
      </c>
      <c r="M2492" s="49">
        <v>0.54166666666666663</v>
      </c>
      <c r="N2492" s="18">
        <v>46083</v>
      </c>
      <c r="O2492" s="56">
        <v>0.5</v>
      </c>
      <c r="P2492" s="31" t="str">
        <f>TEXT($L2492, "dddd")</f>
        <v>Sunday</v>
      </c>
      <c r="Q2492" s="39" t="s">
        <v>79</v>
      </c>
      <c r="R2492" s="39">
        <v>5838.26</v>
      </c>
      <c r="S2492" s="1" t="str">
        <f>IF(OR(MONTH(L2492)=12, MONTH(L2492)&lt;=5), "Dry Season", "Wet Season")</f>
        <v>Dry Season</v>
      </c>
      <c r="T2492" s="1">
        <v>1</v>
      </c>
      <c r="U2492" s="1">
        <v>1</v>
      </c>
      <c r="V2492" s="1">
        <v>0</v>
      </c>
      <c r="W2492" s="2">
        <f>IF(ISNUMBER(SEARCH("N/A", X2492)), 0, 1)</f>
        <v>0</v>
      </c>
      <c r="X2492" s="1" t="s">
        <v>44</v>
      </c>
      <c r="Y2492" s="1"/>
      <c r="Z2492" s="1"/>
      <c r="AA2492" s="11" cm="1">
        <f t="array" ref="AA2492">IF(ISBLANK(Y2492), 0, VINCentyInvDistance(F2492,G2492,Y2492,Z2492))</f>
        <v>0</v>
      </c>
      <c r="AB2492" s="1">
        <v>0</v>
      </c>
      <c r="AC2492" s="1">
        <v>0</v>
      </c>
      <c r="AD2492" s="1">
        <v>0</v>
      </c>
      <c r="AE2492" s="1">
        <v>637</v>
      </c>
      <c r="AF2492" s="1">
        <v>1</v>
      </c>
      <c r="AG2492" s="1" t="s">
        <v>1729</v>
      </c>
      <c r="AH2492" s="1" t="s">
        <v>1730</v>
      </c>
      <c r="AI2492" s="1" t="str">
        <f>TRIM(MID(SUBSTITUTE($H2492,",",REPT(" ",200)),(LEN($H2492)-LEN(SUBSTITUTE($H2492,",",""))-2)*200+1,200))</f>
        <v>Calabarzon</v>
      </c>
      <c r="AJ2492" s="1" t="s">
        <v>55</v>
      </c>
      <c r="AK2492" t="s">
        <v>17535</v>
      </c>
      <c r="AL2492" s="1">
        <v>4</v>
      </c>
      <c r="AM2492" s="1" t="s">
        <v>12993</v>
      </c>
    </row>
    <row r="2493" spans="1:39" ht="12.75" customHeight="1">
      <c r="A2493" s="1"/>
      <c r="B2493" s="1" t="s">
        <v>12994</v>
      </c>
      <c r="C2493" s="1" t="s">
        <v>12995</v>
      </c>
      <c r="D2493" s="3" t="str">
        <f ca="1">IFERROR(__xludf.DUMMYFUNCTION("PROPER(REGEXEXTRACT(B3509, ""(?:https?:\/\/)?(?:www\.)?([a-zA-Z0-9-]+)\.""))"),"Skyscanner")</f>
        <v>Skyscanner</v>
      </c>
      <c r="E2493" s="1" t="s">
        <v>12996</v>
      </c>
      <c r="F2493" s="1">
        <v>14.523232</v>
      </c>
      <c r="G2493" s="1">
        <v>121.00024999999999</v>
      </c>
      <c r="H2493" s="1" t="s">
        <v>12997</v>
      </c>
      <c r="I2493" s="1" t="s">
        <v>1300</v>
      </c>
      <c r="J2493" s="1">
        <f>IF(K2493="URBAN",1,IF(K2493="SUBURBAN",2,IF(K2493="RURAL",3,"")))</f>
        <v>2</v>
      </c>
      <c r="K2493" s="1" t="s">
        <v>84</v>
      </c>
      <c r="L2493" s="18">
        <v>46082</v>
      </c>
      <c r="M2493" s="49">
        <v>0.625</v>
      </c>
      <c r="N2493" s="18">
        <v>46083</v>
      </c>
      <c r="O2493" s="56">
        <v>0.5</v>
      </c>
      <c r="P2493" s="31" t="str">
        <f>TEXT($L2493, "dddd")</f>
        <v>Sunday</v>
      </c>
      <c r="Q2493" s="39" t="s">
        <v>117</v>
      </c>
      <c r="R2493" s="39">
        <v>1185.9000000000001</v>
      </c>
      <c r="S2493" s="1" t="str">
        <f>IF(OR(MONTH(L2493)=12, MONTH(L2493)&lt;=5), "Dry Season", "Wet Season")</f>
        <v>Dry Season</v>
      </c>
      <c r="T2493" s="1">
        <v>1</v>
      </c>
      <c r="U2493" s="1">
        <v>0</v>
      </c>
      <c r="V2493" s="1">
        <v>1</v>
      </c>
      <c r="W2493" s="2">
        <f>IF(ISNUMBER(SEARCH("N/A", X2493)), 0, 1)</f>
        <v>0</v>
      </c>
      <c r="X2493" s="1" t="s">
        <v>44</v>
      </c>
      <c r="Y2493" s="1"/>
      <c r="Z2493" s="1"/>
      <c r="AA2493" s="11" cm="1">
        <f t="array" ref="AA2493">IF(ISBLANK(Y2493), 0, VINCentyInvDistance(F2493,G2493,Y2493,Z2493))</f>
        <v>0</v>
      </c>
      <c r="AB2493" s="1">
        <v>0</v>
      </c>
      <c r="AC2493" s="1">
        <v>0</v>
      </c>
      <c r="AD2493" s="1">
        <v>0</v>
      </c>
      <c r="AE2493" s="1">
        <v>464</v>
      </c>
      <c r="AF2493" s="1">
        <v>1</v>
      </c>
      <c r="AG2493" s="1" t="s">
        <v>1729</v>
      </c>
      <c r="AH2493" s="1" t="s">
        <v>1730</v>
      </c>
      <c r="AI2493" s="1" t="str">
        <f>TRIM(MID(SUBSTITUTE($H2493,",",REPT(" ",200)),(LEN($H2493)-LEN(SUBSTITUTE($H2493,",",""))-2)*200+1,200))</f>
        <v>Metro Manila</v>
      </c>
      <c r="AJ2493" s="1" t="s">
        <v>55</v>
      </c>
      <c r="AK2493" t="s">
        <v>17536</v>
      </c>
      <c r="AL2493" s="1">
        <v>5</v>
      </c>
      <c r="AM2493" s="1"/>
    </row>
    <row r="2494" spans="1:39" ht="12.75" customHeight="1">
      <c r="A2494" s="1"/>
      <c r="B2494" s="1" t="s">
        <v>13009</v>
      </c>
      <c r="C2494" s="1" t="s">
        <v>13010</v>
      </c>
      <c r="D2494" s="3" t="str">
        <f ca="1">IFERROR(__xludf.DUMMYFUNCTION("PROPER(REGEXEXTRACT(B3513, ""(?:https?:\/\/)?(?:www\.)?([a-zA-Z0-9-]+)\.""))"),"Skyscanner")</f>
        <v>Skyscanner</v>
      </c>
      <c r="E2494" s="1" t="s">
        <v>13011</v>
      </c>
      <c r="F2494" s="1">
        <v>14.583550000000001</v>
      </c>
      <c r="G2494" s="1">
        <v>121.04975</v>
      </c>
      <c r="H2494" s="1" t="s">
        <v>13012</v>
      </c>
      <c r="I2494" s="1" t="s">
        <v>41</v>
      </c>
      <c r="J2494" s="1">
        <f>IF(K2494="URBAN",1,IF(K2494="SUBURBAN",2,IF(K2494="RURAL",3,"")))</f>
        <v>2</v>
      </c>
      <c r="K2494" s="1" t="s">
        <v>84</v>
      </c>
      <c r="L2494" s="18">
        <v>46082</v>
      </c>
      <c r="M2494" s="49">
        <v>0.625</v>
      </c>
      <c r="N2494" s="18">
        <v>46083</v>
      </c>
      <c r="O2494" s="56">
        <v>0.5</v>
      </c>
      <c r="P2494" s="31" t="str">
        <f>TEXT($L2494, "dddd")</f>
        <v>Sunday</v>
      </c>
      <c r="Q2494" s="39" t="s">
        <v>323</v>
      </c>
      <c r="R2494" s="39">
        <v>1896</v>
      </c>
      <c r="S2494" s="1" t="str">
        <f>IF(OR(MONTH(L2494)=12, MONTH(L2494)&lt;=5), "Dry Season", "Wet Season")</f>
        <v>Dry Season</v>
      </c>
      <c r="T2494" s="1">
        <v>1</v>
      </c>
      <c r="U2494" s="1">
        <v>1</v>
      </c>
      <c r="V2494" s="1">
        <v>1</v>
      </c>
      <c r="W2494" s="2">
        <f>IF(ISNUMBER(SEARCH("N/A", X2494)), 0, 1)</f>
        <v>0</v>
      </c>
      <c r="X2494" s="1" t="s">
        <v>44</v>
      </c>
      <c r="Y2494" s="1"/>
      <c r="Z2494" s="1"/>
      <c r="AA2494" s="11" cm="1">
        <f t="array" ref="AA2494">IF(ISBLANK(Y2494), 0, VINCentyInvDistance(F2494,G2494,Y2494,Z2494))</f>
        <v>0</v>
      </c>
      <c r="AB2494" s="1">
        <v>0</v>
      </c>
      <c r="AC2494" s="1">
        <v>0</v>
      </c>
      <c r="AD2494" s="1">
        <v>0</v>
      </c>
      <c r="AE2494" s="1">
        <v>685</v>
      </c>
      <c r="AF2494" s="1">
        <v>1</v>
      </c>
      <c r="AG2494" s="1" t="s">
        <v>12283</v>
      </c>
      <c r="AH2494" s="1" t="s">
        <v>9529</v>
      </c>
      <c r="AI2494" s="1" t="str">
        <f>TRIM(MID(SUBSTITUTE($H2494,",",REPT(" ",200)),(LEN($H2494)-LEN(SUBSTITUTE($H2494,",",""))-2)*200+1,200))</f>
        <v>Metro Manila</v>
      </c>
      <c r="AJ2494" s="1" t="s">
        <v>55</v>
      </c>
      <c r="AL2494" s="1">
        <v>3</v>
      </c>
      <c r="AM2494" s="1"/>
    </row>
    <row r="2495" spans="1:39" ht="12.75" customHeight="1">
      <c r="A2495" s="1"/>
      <c r="B2495" s="1" t="s">
        <v>13017</v>
      </c>
      <c r="C2495" s="1" t="s">
        <v>13018</v>
      </c>
      <c r="D2495" s="3" t="str">
        <f ca="1">IFERROR(__xludf.DUMMYFUNCTION("PROPER(REGEXEXTRACT(B3515, ""(?:https?:\/\/)?(?:www\.)?([a-zA-Z0-9-]+)\.""))"),"Skyscanner")</f>
        <v>Skyscanner</v>
      </c>
      <c r="E2495" s="1" t="s">
        <v>13019</v>
      </c>
      <c r="F2495" s="1">
        <v>14.428050000000001</v>
      </c>
      <c r="G2495" s="1">
        <v>121.02825799999999</v>
      </c>
      <c r="H2495" s="1" t="s">
        <v>13020</v>
      </c>
      <c r="I2495" s="1" t="s">
        <v>1211</v>
      </c>
      <c r="J2495" s="1">
        <f>IF(K2495="URBAN",1,IF(K2495="SUBURBAN",2,IF(K2495="RURAL",3,"")))</f>
        <v>2</v>
      </c>
      <c r="K2495" s="1" t="s">
        <v>84</v>
      </c>
      <c r="L2495" s="18">
        <v>46082</v>
      </c>
      <c r="M2495" s="49">
        <v>0.625</v>
      </c>
      <c r="N2495" s="18">
        <v>46083</v>
      </c>
      <c r="O2495" s="56">
        <v>0.5</v>
      </c>
      <c r="P2495" s="31" t="str">
        <f>TEXT($L2495, "dddd")</f>
        <v>Sunday</v>
      </c>
      <c r="Q2495" s="39" t="s">
        <v>207</v>
      </c>
      <c r="R2495" s="39">
        <v>2218</v>
      </c>
      <c r="S2495" s="1" t="str">
        <f>IF(OR(MONTH(L2495)=12, MONTH(L2495)&lt;=5), "Dry Season", "Wet Season")</f>
        <v>Dry Season</v>
      </c>
      <c r="T2495" s="1">
        <v>1</v>
      </c>
      <c r="U2495" s="1">
        <v>0</v>
      </c>
      <c r="V2495" s="1">
        <v>0</v>
      </c>
      <c r="W2495" s="2">
        <f>IF(ISNUMBER(SEARCH("N/A", X2495)), 0, 1)</f>
        <v>0</v>
      </c>
      <c r="X2495" s="1" t="s">
        <v>44</v>
      </c>
      <c r="Y2495" s="1"/>
      <c r="Z2495" s="1"/>
      <c r="AA2495" s="11" cm="1">
        <f t="array" ref="AA2495">IF(ISBLANK(Y2495), 0, VINCentyInvDistance(F2495,G2495,Y2495,Z2495))</f>
        <v>0</v>
      </c>
      <c r="AB2495" s="1">
        <v>0</v>
      </c>
      <c r="AC2495" s="1">
        <v>0</v>
      </c>
      <c r="AD2495" s="1">
        <v>0</v>
      </c>
      <c r="AE2495" s="1">
        <v>801</v>
      </c>
      <c r="AF2495" s="1">
        <v>1</v>
      </c>
      <c r="AG2495" s="1" t="str">
        <f>TRIM(MID(SUBSTITUTE($H2495,",",REPT(" ",200)),(LEN($H2495)-LEN(SUBSTITUTE($H2495,",",""))-4)*200+1,200))</f>
        <v>Muntinlupa</v>
      </c>
      <c r="AH2495" s="1" t="str">
        <f>TRIM(MID(SUBSTITUTE($H2495,",",REPT(" ",200)),(LEN($H2495)-LEN(SUBSTITUTE($H2495,",",""))-3)*200+1,200))</f>
        <v>Southern Manila District</v>
      </c>
      <c r="AI2495" s="1" t="str">
        <f>TRIM(MID(SUBSTITUTE($H2495,",",REPT(" ",200)),(LEN($H2495)-LEN(SUBSTITUTE($H2495,",",""))-2)*200+1,200))</f>
        <v>Metro Manila</v>
      </c>
      <c r="AJ2495" s="1" t="str">
        <f>TRIM(MID(SUBSTITUTE($H2495,",",REPT(" ",200)),(LEN($H2495)-LEN(SUBSTITUTE($H2495,",",""))-0)*200+1,200))</f>
        <v>Philippines</v>
      </c>
      <c r="AL2495" s="1">
        <v>3</v>
      </c>
      <c r="AM2495" s="1"/>
    </row>
    <row r="2496" spans="1:39" ht="12.75" customHeight="1">
      <c r="A2496" s="1"/>
      <c r="B2496" s="1" t="s">
        <v>13021</v>
      </c>
      <c r="C2496" s="1" t="s">
        <v>13022</v>
      </c>
      <c r="D2496" s="3" t="str">
        <f ca="1">IFERROR(__xludf.DUMMYFUNCTION("PROPER(REGEXEXTRACT(B3516, ""(?:https?:\/\/)?(?:www\.)?([a-zA-Z0-9-]+)\.""))"),"Skyscanner")</f>
        <v>Skyscanner</v>
      </c>
      <c r="E2496" s="1" t="s">
        <v>13023</v>
      </c>
      <c r="F2496" s="1">
        <v>14.620641000000001</v>
      </c>
      <c r="G2496" s="1">
        <v>121.050146</v>
      </c>
      <c r="H2496" s="1" t="s">
        <v>13024</v>
      </c>
      <c r="I2496" s="1" t="s">
        <v>50</v>
      </c>
      <c r="J2496" s="1">
        <f>IF(K2496="URBAN",1,IF(K2496="SUBURBAN",2,IF(K2496="RURAL",3,"")))</f>
        <v>2</v>
      </c>
      <c r="K2496" s="1" t="s">
        <v>84</v>
      </c>
      <c r="L2496" s="18">
        <v>46082</v>
      </c>
      <c r="M2496" s="49">
        <v>0.58333333333333337</v>
      </c>
      <c r="N2496" s="18">
        <v>46083</v>
      </c>
      <c r="O2496" s="56">
        <v>0.5</v>
      </c>
      <c r="P2496" s="31" t="str">
        <f>TEXT($L2496, "dddd")</f>
        <v>Sunday</v>
      </c>
      <c r="Q2496" s="39" t="s">
        <v>111</v>
      </c>
      <c r="R2496" s="39">
        <v>1895</v>
      </c>
      <c r="S2496" s="1" t="str">
        <f>IF(OR(MONTH(L2496)=12, MONTH(L2496)&lt;=5), "Dry Season", "Wet Season")</f>
        <v>Dry Season</v>
      </c>
      <c r="T2496" s="1">
        <v>1</v>
      </c>
      <c r="U2496" s="1">
        <v>1</v>
      </c>
      <c r="V2496" s="1">
        <v>0</v>
      </c>
      <c r="W2496" s="2">
        <f>IF(ISNUMBER(SEARCH("N/A", X2496)), 0, 1)</f>
        <v>1</v>
      </c>
      <c r="X2496" s="1" t="s">
        <v>51</v>
      </c>
      <c r="Y2496" s="1">
        <v>14.417577</v>
      </c>
      <c r="Z2496" s="1">
        <v>121.0402756</v>
      </c>
      <c r="AA2496" s="11" cm="1">
        <f t="array" ref="AA2496">IF(ISBLANK(Y2496), 0, VINCentyInvDistance(F2496,G2496,Y2496,Z2496))</f>
        <v>22493.008541745057</v>
      </c>
      <c r="AB2496" s="1">
        <v>0</v>
      </c>
      <c r="AC2496" s="1">
        <v>7.8</v>
      </c>
      <c r="AD2496" s="1">
        <v>3.9</v>
      </c>
      <c r="AE2496" s="1">
        <v>339</v>
      </c>
      <c r="AF2496" s="1">
        <v>1</v>
      </c>
      <c r="AG2496" s="1" t="s">
        <v>52</v>
      </c>
      <c r="AH2496" s="1" t="s">
        <v>53</v>
      </c>
      <c r="AI2496" s="1" t="str">
        <f>TRIM(MID(SUBSTITUTE($H2496,",",REPT(" ",200)),(LEN($H2496)-LEN(SUBSTITUTE($H2496,",",""))-2)*200+1,200))</f>
        <v>Metro Manila</v>
      </c>
      <c r="AJ2496" s="1" t="s">
        <v>55</v>
      </c>
      <c r="AK2496" t="s">
        <v>13025</v>
      </c>
      <c r="AL2496" s="1">
        <v>3</v>
      </c>
      <c r="AM2496" s="1"/>
    </row>
    <row r="2497" spans="1:39" ht="12.75" customHeight="1">
      <c r="A2497" s="1"/>
      <c r="B2497" s="1" t="s">
        <v>13029</v>
      </c>
      <c r="C2497" s="1" t="s">
        <v>13030</v>
      </c>
      <c r="D2497" s="3" t="str">
        <f ca="1">IFERROR(__xludf.DUMMYFUNCTION("PROPER(REGEXEXTRACT(B3518, ""(?:https?:\/\/)?(?:www\.)?([a-zA-Z0-9-]+)\.""))"),"Skyscanner")</f>
        <v>Skyscanner</v>
      </c>
      <c r="E2497" s="1" t="s">
        <v>13031</v>
      </c>
      <c r="F2497" s="1">
        <v>14.8233</v>
      </c>
      <c r="G2497" s="1">
        <v>120.27358</v>
      </c>
      <c r="H2497" s="1" t="s">
        <v>13032</v>
      </c>
      <c r="I2497" s="1" t="s">
        <v>41</v>
      </c>
      <c r="J2497" s="1">
        <f>IF(K2497="URBAN",1,IF(K2497="SUBURBAN",2,IF(K2497="RURAL",3,"")))</f>
        <v>2</v>
      </c>
      <c r="K2497" s="1" t="s">
        <v>84</v>
      </c>
      <c r="L2497" s="18">
        <v>46082</v>
      </c>
      <c r="M2497" s="49">
        <v>0.58333333333333337</v>
      </c>
      <c r="N2497" s="18">
        <v>46083</v>
      </c>
      <c r="O2497" s="56">
        <v>0.5</v>
      </c>
      <c r="P2497" s="31" t="str">
        <f>TEXT($L2497, "dddd")</f>
        <v>Sunday</v>
      </c>
      <c r="Q2497" s="39" t="s">
        <v>1026</v>
      </c>
      <c r="R2497" s="39">
        <v>8360</v>
      </c>
      <c r="S2497" s="1" t="str">
        <f>IF(OR(MONTH(L2497)=12, MONTH(L2497)&lt;=5), "Dry Season", "Wet Season")</f>
        <v>Dry Season</v>
      </c>
      <c r="T2497" s="1">
        <v>1</v>
      </c>
      <c r="U2497" s="1">
        <v>0</v>
      </c>
      <c r="V2497" s="1">
        <v>0</v>
      </c>
      <c r="W2497" s="2">
        <f>IF(ISNUMBER(SEARCH("N/A", X2497)), 0, 1)</f>
        <v>1</v>
      </c>
      <c r="X2497" s="1" t="s">
        <v>2591</v>
      </c>
      <c r="Y2497" s="1">
        <v>14.862975</v>
      </c>
      <c r="Z2497" s="1">
        <v>120.93770600000001</v>
      </c>
      <c r="AA2497" s="11" cm="1">
        <f t="array" ref="AA2497">IF(ISBLANK(Y2497), 0, VINCentyInvDistance(F2497,G2497,Y2497,Z2497))</f>
        <v>71613.530124986326</v>
      </c>
      <c r="AB2497" s="1">
        <v>0</v>
      </c>
      <c r="AC2497" s="1">
        <v>10</v>
      </c>
      <c r="AD2497" s="1">
        <v>4.3</v>
      </c>
      <c r="AE2497" s="1">
        <v>11</v>
      </c>
      <c r="AF2497" s="1">
        <v>1</v>
      </c>
      <c r="AG2497" s="1" t="s">
        <v>2592</v>
      </c>
      <c r="AH2497" s="1" t="s">
        <v>2212</v>
      </c>
      <c r="AI2497" s="1" t="str">
        <f>TRIM(MID(SUBSTITUTE($H2497,",",REPT(" ",200)),(LEN($H2497)-LEN(SUBSTITUTE($H2497,",",""))-2)*200+1,200))</f>
        <v>Central Luzon</v>
      </c>
      <c r="AJ2497" s="1" t="s">
        <v>55</v>
      </c>
      <c r="AK2497" t="s">
        <v>16686</v>
      </c>
      <c r="AL2497" s="1">
        <v>3</v>
      </c>
      <c r="AM2497" s="1"/>
    </row>
    <row r="2498" spans="1:39" ht="12.75" customHeight="1">
      <c r="A2498" s="1"/>
      <c r="B2498" s="1" t="s">
        <v>13033</v>
      </c>
      <c r="C2498" s="1" t="s">
        <v>13034</v>
      </c>
      <c r="D2498" s="3" t="str">
        <f ca="1">IFERROR(__xludf.DUMMYFUNCTION("PROPER(REGEXEXTRACT(B3519, ""(?:https?:\/\/)?(?:www\.)?([a-zA-Z0-9-]+)\.""))"),"Skyscanner")</f>
        <v>Skyscanner</v>
      </c>
      <c r="E2498" s="1" t="s">
        <v>13035</v>
      </c>
      <c r="F2498" s="1">
        <v>14.461399999999999</v>
      </c>
      <c r="G2498" s="1">
        <v>120.923</v>
      </c>
      <c r="H2498" s="1" t="s">
        <v>2022</v>
      </c>
      <c r="I2498" s="1" t="s">
        <v>41</v>
      </c>
      <c r="J2498" s="1">
        <f>IF(K2498="URBAN",1,IF(K2498="SUBURBAN",2,IF(K2498="RURAL",3,"")))</f>
        <v>2</v>
      </c>
      <c r="K2498" s="1" t="s">
        <v>84</v>
      </c>
      <c r="L2498" s="18">
        <v>46082</v>
      </c>
      <c r="M2498" s="49">
        <v>0.58333333333333337</v>
      </c>
      <c r="N2498" s="18">
        <v>46083</v>
      </c>
      <c r="O2498" s="56">
        <v>0.5</v>
      </c>
      <c r="P2498" s="31" t="str">
        <f>TEXT($L2498, "dddd")</f>
        <v>Sunday</v>
      </c>
      <c r="Q2498" s="39" t="s">
        <v>61</v>
      </c>
      <c r="R2498" s="39">
        <v>2052.5100000000002</v>
      </c>
      <c r="S2498" s="1" t="str">
        <f>IF(OR(MONTH(L2498)=12, MONTH(L2498)&lt;=5), "Dry Season", "Wet Season")</f>
        <v>Dry Season</v>
      </c>
      <c r="T2498" s="1">
        <v>1</v>
      </c>
      <c r="U2498" s="1">
        <v>0</v>
      </c>
      <c r="V2498" s="1">
        <v>1</v>
      </c>
      <c r="W2498" s="2">
        <f>IF(ISNUMBER(SEARCH("N/A", X2498)), 0, 1)</f>
        <v>1</v>
      </c>
      <c r="X2498" s="1" t="s">
        <v>9326</v>
      </c>
      <c r="Y2498" s="1">
        <v>14.8283188</v>
      </c>
      <c r="Z2498" s="1">
        <v>120.2819532</v>
      </c>
      <c r="AA2498" s="11" cm="1">
        <f t="array" ref="AA2498">IF(ISBLANK(Y2498), 0, VINCentyInvDistance(F2498,G2498,Y2498,Z2498))</f>
        <v>80106.691205184557</v>
      </c>
      <c r="AB2498" s="1">
        <v>0</v>
      </c>
      <c r="AC2498" s="1">
        <v>8</v>
      </c>
      <c r="AD2498" s="1">
        <v>3.9</v>
      </c>
      <c r="AE2498" s="1">
        <v>325</v>
      </c>
      <c r="AF2498" s="1">
        <v>1</v>
      </c>
      <c r="AG2498" s="1" t="s">
        <v>9327</v>
      </c>
      <c r="AH2498" s="1" t="s">
        <v>8540</v>
      </c>
      <c r="AI2498" s="1" t="str">
        <f>TRIM(MID(SUBSTITUTE($H2498,",",REPT(" ",200)),(LEN($H2498)-LEN(SUBSTITUTE($H2498,",",""))-2)*200+1,200))</f>
        <v>Calabarzon</v>
      </c>
      <c r="AJ2498" s="1" t="s">
        <v>55</v>
      </c>
      <c r="AK2498" t="s">
        <v>17541</v>
      </c>
      <c r="AL2498" s="1">
        <v>4</v>
      </c>
      <c r="AM2498" s="1"/>
    </row>
    <row r="2499" spans="1:39" ht="12.75" customHeight="1">
      <c r="A2499" s="1"/>
      <c r="B2499" s="1" t="s">
        <v>2019</v>
      </c>
      <c r="C2499" s="1" t="s">
        <v>13036</v>
      </c>
      <c r="D2499" s="3" t="str">
        <f ca="1">IFERROR(__xludf.DUMMYFUNCTION("PROPER(REGEXEXTRACT(B3520, ""(?:https?:\/\/)?(?:www\.)?([a-zA-Z0-9-]+)\.""))"),"Skyscanner")</f>
        <v>Skyscanner</v>
      </c>
      <c r="E2499" s="1" t="s">
        <v>13037</v>
      </c>
      <c r="F2499" s="1">
        <v>14.461399999999999</v>
      </c>
      <c r="G2499" s="1">
        <v>120.923</v>
      </c>
      <c r="H2499" s="1" t="s">
        <v>2022</v>
      </c>
      <c r="I2499" s="1" t="s">
        <v>1300</v>
      </c>
      <c r="J2499" s="1">
        <f>IF(K2499="URBAN",1,IF(K2499="SUBURBAN",2,IF(K2499="RURAL",3,"")))</f>
        <v>2</v>
      </c>
      <c r="K2499" s="1" t="s">
        <v>84</v>
      </c>
      <c r="L2499" s="18">
        <v>46082</v>
      </c>
      <c r="M2499" s="49">
        <v>0.625</v>
      </c>
      <c r="N2499" s="18">
        <v>46083</v>
      </c>
      <c r="O2499" s="56">
        <v>0.5</v>
      </c>
      <c r="P2499" s="31" t="str">
        <f>TEXT($L2499, "dddd")</f>
        <v>Sunday</v>
      </c>
      <c r="Q2499" s="39" t="s">
        <v>207</v>
      </c>
      <c r="R2499" s="39">
        <v>4223</v>
      </c>
      <c r="S2499" s="1" t="str">
        <f>IF(OR(MONTH(L2499)=12, MONTH(L2499)&lt;=5), "Dry Season", "Wet Season")</f>
        <v>Dry Season</v>
      </c>
      <c r="T2499" s="1">
        <v>1</v>
      </c>
      <c r="U2499" s="1">
        <v>1</v>
      </c>
      <c r="V2499" s="1">
        <v>0</v>
      </c>
      <c r="W2499" s="2">
        <f>IF(ISNUMBER(SEARCH("N/A", X2499)), 0, 1)</f>
        <v>0</v>
      </c>
      <c r="X2499" s="1" t="s">
        <v>44</v>
      </c>
      <c r="Y2499" s="1"/>
      <c r="Z2499" s="1"/>
      <c r="AA2499" s="11" cm="1">
        <f t="array" ref="AA2499">IF(ISBLANK(Y2499), 0, VINCentyInvDistance(F2499,G2499,Y2499,Z2499))</f>
        <v>0</v>
      </c>
      <c r="AB2499" s="1">
        <v>0</v>
      </c>
      <c r="AC2499" s="1">
        <v>0</v>
      </c>
      <c r="AD2499" s="1">
        <v>0</v>
      </c>
      <c r="AE2499" s="1">
        <v>877</v>
      </c>
      <c r="AF2499" s="1">
        <v>1</v>
      </c>
      <c r="AG2499" s="1" t="s">
        <v>2017</v>
      </c>
      <c r="AH2499" s="1" t="s">
        <v>1730</v>
      </c>
      <c r="AI2499" s="1" t="str">
        <f>TRIM(MID(SUBSTITUTE($H2499,",",REPT(" ",200)),(LEN($H2499)-LEN(SUBSTITUTE($H2499,",",""))-2)*200+1,200))</f>
        <v>Calabarzon</v>
      </c>
      <c r="AJ2499" s="1" t="s">
        <v>55</v>
      </c>
      <c r="AL2499" s="1">
        <v>4</v>
      </c>
      <c r="AM2499" s="1" t="s">
        <v>2023</v>
      </c>
    </row>
    <row r="2500" spans="1:39" ht="12.75" customHeight="1">
      <c r="A2500" s="1"/>
      <c r="B2500" s="1" t="s">
        <v>7211</v>
      </c>
      <c r="C2500" s="1" t="s">
        <v>13042</v>
      </c>
      <c r="D2500" s="3" t="str">
        <f ca="1">IFERROR(__xludf.DUMMYFUNCTION("PROPER(REGEXEXTRACT(B3522, ""(?:https?:\/\/)?(?:www\.)?([a-zA-Z0-9-]+)\.""))"),"Skyscanner")</f>
        <v>Skyscanner</v>
      </c>
      <c r="E2500" s="1" t="s">
        <v>13043</v>
      </c>
      <c r="F2500" s="1">
        <v>10.321479</v>
      </c>
      <c r="G2500" s="1">
        <v>123.967758</v>
      </c>
      <c r="H2500" s="1" t="s">
        <v>7214</v>
      </c>
      <c r="I2500" s="1" t="s">
        <v>2622</v>
      </c>
      <c r="J2500" s="1">
        <f>IF(K2500="URBAN",1,IF(K2500="SUBURBAN",2,IF(K2500="RURAL",3,"")))</f>
        <v>2</v>
      </c>
      <c r="K2500" s="1" t="s">
        <v>84</v>
      </c>
      <c r="L2500" s="18">
        <v>46082</v>
      </c>
      <c r="M2500" s="49">
        <v>0.58333333333333337</v>
      </c>
      <c r="N2500" s="18">
        <v>46083</v>
      </c>
      <c r="O2500" s="56">
        <v>0.5</v>
      </c>
      <c r="P2500" s="31" t="str">
        <f>TEXT($L2500, "dddd")</f>
        <v>Sunday</v>
      </c>
      <c r="Q2500" s="39" t="s">
        <v>111</v>
      </c>
      <c r="R2500" s="39">
        <v>5792.64</v>
      </c>
      <c r="S2500" s="1" t="str">
        <f>IF(OR(MONTH(L2500)=12, MONTH(L2500)&lt;=5), "Dry Season", "Wet Season")</f>
        <v>Dry Season</v>
      </c>
      <c r="T2500" s="1">
        <v>1</v>
      </c>
      <c r="U2500" s="1">
        <v>0</v>
      </c>
      <c r="V2500" s="1">
        <v>1</v>
      </c>
      <c r="W2500" s="2">
        <f>IF(ISNUMBER(SEARCH("N/A", X2500)), 0, 1)</f>
        <v>0</v>
      </c>
      <c r="X2500" s="1" t="s">
        <v>44</v>
      </c>
      <c r="Y2500" s="1"/>
      <c r="Z2500" s="1"/>
      <c r="AA2500" s="11" cm="1">
        <f t="array" ref="AA2500">IF(ISBLANK(Y2500), 0, VINCentyInvDistance(F2500,G2500,Y2500,Z2500))</f>
        <v>0</v>
      </c>
      <c r="AB2500" s="1">
        <v>1</v>
      </c>
      <c r="AC2500" s="1">
        <v>6.6</v>
      </c>
      <c r="AD2500" s="1">
        <v>4.3</v>
      </c>
      <c r="AE2500" s="1">
        <v>321</v>
      </c>
      <c r="AF2500" s="1">
        <v>1</v>
      </c>
      <c r="AG2500" s="1" t="s">
        <v>731</v>
      </c>
      <c r="AH2500" s="1" t="s">
        <v>731</v>
      </c>
      <c r="AI2500" s="1"/>
      <c r="AJ2500" s="1" t="s">
        <v>55</v>
      </c>
      <c r="AK2500" t="s">
        <v>17100</v>
      </c>
      <c r="AL2500" s="1">
        <v>3</v>
      </c>
      <c r="AM2500" s="1" t="s">
        <v>7215</v>
      </c>
    </row>
    <row r="2501" spans="1:39" ht="12.75" customHeight="1">
      <c r="A2501" s="1"/>
      <c r="B2501" s="1" t="s">
        <v>13044</v>
      </c>
      <c r="C2501" s="1" t="s">
        <v>13045</v>
      </c>
      <c r="D2501" s="3" t="str">
        <f ca="1">IFERROR(__xludf.DUMMYFUNCTION("PROPER(REGEXEXTRACT(B3523, ""(?:https?:\/\/)?(?:www\.)?([a-zA-Z0-9-]+)\.""))"),"Skyscanner")</f>
        <v>Skyscanner</v>
      </c>
      <c r="E2501" s="1" t="s">
        <v>13046</v>
      </c>
      <c r="F2501" s="1">
        <v>11.327408999999999</v>
      </c>
      <c r="G2501" s="1">
        <v>124.112409</v>
      </c>
      <c r="H2501" s="1" t="s">
        <v>13047</v>
      </c>
      <c r="I2501" s="1" t="s">
        <v>2622</v>
      </c>
      <c r="J2501" s="1">
        <f>IF(K2501="URBAN",1,IF(K2501="SUBURBAN",2,IF(K2501="RURAL",3,"")))</f>
        <v>2</v>
      </c>
      <c r="K2501" s="1" t="s">
        <v>84</v>
      </c>
      <c r="L2501" s="18">
        <v>46082</v>
      </c>
      <c r="M2501" s="49">
        <v>0.625</v>
      </c>
      <c r="N2501" s="18">
        <v>46083</v>
      </c>
      <c r="O2501" s="56">
        <v>0.5</v>
      </c>
      <c r="P2501" s="31" t="str">
        <f>TEXT($L2501, "dddd")</f>
        <v>Sunday</v>
      </c>
      <c r="Q2501" s="39" t="s">
        <v>79</v>
      </c>
      <c r="R2501" s="39">
        <v>4891</v>
      </c>
      <c r="S2501" s="1" t="str">
        <f>IF(OR(MONTH(L2501)=12, MONTH(L2501)&lt;=5), "Dry Season", "Wet Season")</f>
        <v>Dry Season</v>
      </c>
      <c r="T2501" s="1">
        <v>1</v>
      </c>
      <c r="U2501" s="1">
        <v>1</v>
      </c>
      <c r="V2501" s="1">
        <v>0</v>
      </c>
      <c r="W2501" s="2">
        <f>IF(ISNUMBER(SEARCH("N/A", X2501)), 0, 1)</f>
        <v>0</v>
      </c>
      <c r="X2501" s="1" t="s">
        <v>44</v>
      </c>
      <c r="Y2501" s="1"/>
      <c r="Z2501" s="1"/>
      <c r="AA2501" s="11" cm="1">
        <f t="array" ref="AA2501">IF(ISBLANK(Y2501), 0, VINCentyInvDistance(F2501,G2501,Y2501,Z2501))</f>
        <v>0</v>
      </c>
      <c r="AB2501" s="1">
        <v>1</v>
      </c>
      <c r="AC2501" s="1">
        <v>9.1999999999999993</v>
      </c>
      <c r="AD2501" s="1">
        <v>4.9000000000000004</v>
      </c>
      <c r="AE2501" s="1">
        <v>960</v>
      </c>
      <c r="AF2501" s="1">
        <v>1</v>
      </c>
      <c r="AG2501" s="1" t="s">
        <v>10535</v>
      </c>
      <c r="AH2501" s="1" t="s">
        <v>731</v>
      </c>
      <c r="AI2501" s="1"/>
      <c r="AJ2501" s="1" t="s">
        <v>55</v>
      </c>
      <c r="AK2501" t="s">
        <v>17542</v>
      </c>
      <c r="AL2501" s="1">
        <v>3</v>
      </c>
      <c r="AM2501" s="1" t="s">
        <v>13048</v>
      </c>
    </row>
    <row r="2502" spans="1:39" ht="12.75" customHeight="1">
      <c r="A2502" s="1"/>
      <c r="B2502" s="1" t="s">
        <v>13056</v>
      </c>
      <c r="C2502" s="1" t="s">
        <v>13057</v>
      </c>
      <c r="D2502" s="3" t="str">
        <f ca="1">IFERROR(__xludf.DUMMYFUNCTION("PROPER(REGEXEXTRACT(B3526, ""(?:https?:\/\/)?(?:www\.)?([a-zA-Z0-9-]+)\.""))"),"Skyscanner")</f>
        <v>Skyscanner</v>
      </c>
      <c r="E2502" s="1" t="s">
        <v>13058</v>
      </c>
      <c r="F2502" s="1">
        <v>14.598089999999999</v>
      </c>
      <c r="G2502" s="1">
        <v>120.97477000000001</v>
      </c>
      <c r="H2502" s="1" t="s">
        <v>4958</v>
      </c>
      <c r="I2502" s="1" t="s">
        <v>1300</v>
      </c>
      <c r="J2502" s="1">
        <f>IF(K2502="URBAN",1,IF(K2502="SUBURBAN",2,IF(K2502="RURAL",3,"")))</f>
        <v>2</v>
      </c>
      <c r="K2502" s="1" t="s">
        <v>84</v>
      </c>
      <c r="L2502" s="18">
        <v>46082</v>
      </c>
      <c r="M2502" s="49">
        <v>0.58333333333333337</v>
      </c>
      <c r="N2502" s="18">
        <v>46083</v>
      </c>
      <c r="O2502" s="56">
        <v>0.5</v>
      </c>
      <c r="P2502" s="31" t="str">
        <f>TEXT($L2502, "dddd")</f>
        <v>Sunday</v>
      </c>
      <c r="Q2502" s="39" t="s">
        <v>531</v>
      </c>
      <c r="R2502" s="39">
        <v>1813</v>
      </c>
      <c r="S2502" s="1" t="str">
        <f>IF(OR(MONTH(L2502)=12, MONTH(L2502)&lt;=5), "Dry Season", "Wet Season")</f>
        <v>Dry Season</v>
      </c>
      <c r="T2502" s="1">
        <v>1</v>
      </c>
      <c r="U2502" s="1">
        <v>0</v>
      </c>
      <c r="V2502" s="1">
        <v>0</v>
      </c>
      <c r="W2502" s="2">
        <f>IF(ISNUMBER(SEARCH("N/A", X2502)), 0, 1)</f>
        <v>1</v>
      </c>
      <c r="X2502" s="1" t="s">
        <v>13059</v>
      </c>
      <c r="Y2502" s="1">
        <v>14.330780000000001</v>
      </c>
      <c r="Z2502" s="1">
        <v>121.05358</v>
      </c>
      <c r="AA2502" s="11" cm="1">
        <f t="array" ref="AA2502">IF(ISBLANK(Y2502), 0, VINCentyInvDistance(F2502,G2502,Y2502,Z2502))</f>
        <v>30772.439699411974</v>
      </c>
      <c r="AB2502" s="1">
        <v>0</v>
      </c>
      <c r="AC2502" s="1">
        <v>6.4</v>
      </c>
      <c r="AD2502" s="1">
        <v>4.5999999999999996</v>
      </c>
      <c r="AE2502" s="1">
        <v>10</v>
      </c>
      <c r="AF2502" s="1">
        <v>1</v>
      </c>
      <c r="AG2502" s="1" t="s">
        <v>13060</v>
      </c>
      <c r="AH2502" s="1" t="s">
        <v>143</v>
      </c>
      <c r="AI2502" s="1" t="str">
        <f>TRIM(MID(SUBSTITUTE($H2502,",",REPT(" ",200)),(LEN($H2502)-LEN(SUBSTITUTE($H2502,",",""))-2)*200+1,200))</f>
        <v>Metro Manila</v>
      </c>
      <c r="AJ2502" s="1" t="s">
        <v>55</v>
      </c>
      <c r="AK2502" t="s">
        <v>13061</v>
      </c>
      <c r="AL2502" s="2">
        <v>0</v>
      </c>
      <c r="AM2502" s="1"/>
    </row>
    <row r="2503" spans="1:39" ht="12.75" customHeight="1">
      <c r="A2503" s="1"/>
      <c r="B2503" s="1" t="s">
        <v>13069</v>
      </c>
      <c r="C2503" s="1" t="s">
        <v>13070</v>
      </c>
      <c r="D2503" s="3" t="str">
        <f ca="1">IFERROR(__xludf.DUMMYFUNCTION("PROPER(REGEXEXTRACT(B3529, ""(?:https?:\/\/)?(?:www\.)?([a-zA-Z0-9-]+)\.""))"),"Skyscanner")</f>
        <v>Skyscanner</v>
      </c>
      <c r="E2503" s="1" t="s">
        <v>13071</v>
      </c>
      <c r="F2503" s="1">
        <v>14.551500000000001</v>
      </c>
      <c r="G2503" s="1">
        <v>121.01729</v>
      </c>
      <c r="H2503" s="1" t="s">
        <v>13072</v>
      </c>
      <c r="I2503" s="1" t="s">
        <v>41</v>
      </c>
      <c r="J2503" s="1">
        <f>IF(K2503="URBAN",1,IF(K2503="SUBURBAN",2,IF(K2503="RURAL",3,"")))</f>
        <v>2</v>
      </c>
      <c r="K2503" s="1" t="s">
        <v>84</v>
      </c>
      <c r="L2503" s="18">
        <v>46082</v>
      </c>
      <c r="M2503" s="49">
        <v>0.625</v>
      </c>
      <c r="N2503" s="18">
        <v>46083</v>
      </c>
      <c r="O2503" s="56">
        <v>0.5</v>
      </c>
      <c r="P2503" s="31" t="str">
        <f>TEXT($L2503, "dddd")</f>
        <v>Sunday</v>
      </c>
      <c r="Q2503" s="39" t="s">
        <v>111</v>
      </c>
      <c r="R2503" s="39">
        <v>5342</v>
      </c>
      <c r="S2503" s="1" t="str">
        <f>IF(OR(MONTH(L2503)=12, MONTH(L2503)&lt;=5), "Dry Season", "Wet Season")</f>
        <v>Dry Season</v>
      </c>
      <c r="T2503" s="1">
        <v>1</v>
      </c>
      <c r="U2503" s="1">
        <v>0</v>
      </c>
      <c r="V2503" s="1">
        <v>0</v>
      </c>
      <c r="W2503" s="2">
        <f>IF(ISNUMBER(SEARCH("N/A", X2503)), 0, 1)</f>
        <v>1</v>
      </c>
      <c r="X2503" s="1" t="s">
        <v>977</v>
      </c>
      <c r="Y2503" s="1">
        <v>15.167270800000001</v>
      </c>
      <c r="Z2503" s="1">
        <v>120.5801134</v>
      </c>
      <c r="AA2503" s="11" cm="1">
        <f t="array" ref="AA2503">IF(ISBLANK(Y2503), 0, VINCentyInvDistance(F2503,G2503,Y2503,Z2503))</f>
        <v>82799.494687447106</v>
      </c>
      <c r="AB2503" s="1">
        <v>0</v>
      </c>
      <c r="AC2503" s="1">
        <v>4.8</v>
      </c>
      <c r="AD2503" s="1">
        <v>4.3</v>
      </c>
      <c r="AE2503" s="1">
        <v>40</v>
      </c>
      <c r="AF2503" s="1">
        <v>1</v>
      </c>
      <c r="AG2503" s="1" t="s">
        <v>978</v>
      </c>
      <c r="AH2503" s="1" t="s">
        <v>274</v>
      </c>
      <c r="AI2503" s="1" t="str">
        <f>TRIM(MID(SUBSTITUTE($H2503,",",REPT(" ",200)),(LEN($H2503)-LEN(SUBSTITUTE($H2503,",",""))-2)*200+1,200))</f>
        <v>Metro Manila</v>
      </c>
      <c r="AJ2503" s="1" t="s">
        <v>55</v>
      </c>
      <c r="AK2503" t="s">
        <v>17543</v>
      </c>
      <c r="AL2503" s="2">
        <v>0</v>
      </c>
      <c r="AM2503" s="1"/>
    </row>
    <row r="2504" spans="1:39" ht="12.75" customHeight="1">
      <c r="A2504" s="1"/>
      <c r="B2504" s="1" t="s">
        <v>13082</v>
      </c>
      <c r="C2504" s="1" t="s">
        <v>13083</v>
      </c>
      <c r="D2504" s="3" t="str">
        <f ca="1">IFERROR(__xludf.DUMMYFUNCTION("PROPER(REGEXEXTRACT(B3532, ""(?:https?:\/\/)?(?:www\.)?([a-zA-Z0-9-]+)\.""))"),"Skyscanner")</f>
        <v>Skyscanner</v>
      </c>
      <c r="E2504" s="1" t="s">
        <v>13084</v>
      </c>
      <c r="F2504" s="1">
        <v>11.958410000000001</v>
      </c>
      <c r="G2504" s="1">
        <v>121.92740000000001</v>
      </c>
      <c r="H2504" s="1" t="s">
        <v>13085</v>
      </c>
      <c r="I2504" s="1" t="s">
        <v>50</v>
      </c>
      <c r="J2504" s="1">
        <f>IF(K2504="URBAN",1,IF(K2504="SUBURBAN",2,IF(K2504="RURAL",3,"")))</f>
        <v>2</v>
      </c>
      <c r="K2504" s="1" t="s">
        <v>84</v>
      </c>
      <c r="L2504" s="18">
        <v>46082</v>
      </c>
      <c r="M2504" s="49">
        <v>0.58333333333333337</v>
      </c>
      <c r="N2504" s="18">
        <v>46083</v>
      </c>
      <c r="O2504" s="56">
        <v>0.5</v>
      </c>
      <c r="P2504" s="31" t="str">
        <f>TEXT($L2504, "dddd")</f>
        <v>Sunday</v>
      </c>
      <c r="Q2504" s="39" t="s">
        <v>323</v>
      </c>
      <c r="R2504" s="39">
        <v>11655</v>
      </c>
      <c r="S2504" s="1" t="str">
        <f>IF(OR(MONTH(L2504)=12, MONTH(L2504)&lt;=5), "Dry Season", "Wet Season")</f>
        <v>Dry Season</v>
      </c>
      <c r="T2504" s="1">
        <v>1</v>
      </c>
      <c r="U2504" s="1">
        <v>0</v>
      </c>
      <c r="V2504" s="1">
        <v>1</v>
      </c>
      <c r="W2504" s="2">
        <f>IF(ISNUMBER(SEARCH("N/A", X2504)), 0, 1)</f>
        <v>1</v>
      </c>
      <c r="X2504" s="1" t="s">
        <v>51</v>
      </c>
      <c r="Y2504" s="1">
        <v>14.417577</v>
      </c>
      <c r="Z2504" s="1">
        <v>121.0402756</v>
      </c>
      <c r="AA2504" s="11" cm="1">
        <f t="array" ref="AA2504">IF(ISBLANK(Y2504), 0, VINCentyInvDistance(F2504,G2504,Y2504,Z2504))</f>
        <v>288556.25932381762</v>
      </c>
      <c r="AB2504" s="1">
        <v>1</v>
      </c>
      <c r="AC2504" s="1">
        <v>9.1999999999999993</v>
      </c>
      <c r="AD2504" s="1">
        <v>4.2</v>
      </c>
      <c r="AE2504" s="1">
        <v>577</v>
      </c>
      <c r="AF2504" s="1">
        <v>1</v>
      </c>
      <c r="AG2504" s="1" t="s">
        <v>52</v>
      </c>
      <c r="AH2504" s="1" t="s">
        <v>53</v>
      </c>
      <c r="AI2504" s="1" t="str">
        <f>TRIM(MID(SUBSTITUTE($H2504,",",REPT(" ",200)),(LEN($H2504)-LEN(SUBSTITUTE($H2504,",",""))-2)*200+1,200))</f>
        <v>Western Visayas</v>
      </c>
      <c r="AJ2504" s="1" t="s">
        <v>55</v>
      </c>
      <c r="AK2504" t="s">
        <v>17546</v>
      </c>
      <c r="AL2504" s="2">
        <v>0</v>
      </c>
      <c r="AM2504" s="1"/>
    </row>
    <row r="2505" spans="1:39" ht="12.75" customHeight="1">
      <c r="A2505" s="1"/>
      <c r="B2505" s="1" t="s">
        <v>2215</v>
      </c>
      <c r="C2505" s="1" t="s">
        <v>13110</v>
      </c>
      <c r="D2505" s="3" t="str">
        <f ca="1">IFERROR(__xludf.DUMMYFUNCTION("PROPER(REGEXEXTRACT(B3539, ""(?:https?:\/\/)?(?:www\.)?([a-zA-Z0-9-]+)\.""))"),"Skyscanner")</f>
        <v>Skyscanner</v>
      </c>
      <c r="E2505" s="1" t="s">
        <v>13111</v>
      </c>
      <c r="F2505" s="1">
        <v>14.7615</v>
      </c>
      <c r="G2505" s="1">
        <v>121.06685</v>
      </c>
      <c r="H2505" s="1" t="s">
        <v>13112</v>
      </c>
      <c r="I2505" s="1" t="s">
        <v>50</v>
      </c>
      <c r="J2505" s="1">
        <f>IF(K2505="URBAN",1,IF(K2505="SUBURBAN",2,IF(K2505="RURAL",3,"")))</f>
        <v>2</v>
      </c>
      <c r="K2505" s="1" t="s">
        <v>84</v>
      </c>
      <c r="L2505" s="18">
        <v>46082</v>
      </c>
      <c r="M2505" s="49">
        <v>0.58333333333333337</v>
      </c>
      <c r="N2505" s="18">
        <v>46083</v>
      </c>
      <c r="O2505" s="56">
        <v>0.5</v>
      </c>
      <c r="P2505" s="31" t="str">
        <f>TEXT($L2505, "dddd")</f>
        <v>Sunday</v>
      </c>
      <c r="Q2505" s="39" t="s">
        <v>111</v>
      </c>
      <c r="R2505" s="39">
        <v>2618</v>
      </c>
      <c r="S2505" s="1" t="str">
        <f>IF(OR(MONTH(L2505)=12, MONTH(L2505)&lt;=5), "Dry Season", "Wet Season")</f>
        <v>Dry Season</v>
      </c>
      <c r="T2505" s="1">
        <v>1</v>
      </c>
      <c r="U2505" s="1">
        <v>0</v>
      </c>
      <c r="V2505" s="1">
        <v>0</v>
      </c>
      <c r="W2505" s="2">
        <f>IF(ISNUMBER(SEARCH("N/A", X2505)), 0, 1)</f>
        <v>0</v>
      </c>
      <c r="X2505" s="1" t="s">
        <v>44</v>
      </c>
      <c r="Y2505" s="1"/>
      <c r="Z2505" s="1"/>
      <c r="AA2505" s="11" cm="1">
        <f t="array" ref="AA2505">IF(ISBLANK(Y2505), 0, VINCentyInvDistance(F2505,G2505,Y2505,Z2505))</f>
        <v>0</v>
      </c>
      <c r="AB2505" s="1">
        <v>0</v>
      </c>
      <c r="AC2505" s="1">
        <v>0</v>
      </c>
      <c r="AD2505" s="1">
        <v>0</v>
      </c>
      <c r="AE2505" s="1">
        <v>733</v>
      </c>
      <c r="AF2505" s="1">
        <v>1</v>
      </c>
      <c r="AG2505" s="1" t="s">
        <v>2211</v>
      </c>
      <c r="AH2505" s="1" t="s">
        <v>2212</v>
      </c>
      <c r="AI2505" s="1"/>
      <c r="AJ2505" s="1" t="s">
        <v>55</v>
      </c>
      <c r="AK2505" t="s">
        <v>2213</v>
      </c>
      <c r="AL2505" s="1">
        <v>3</v>
      </c>
      <c r="AM2505" s="1" t="s">
        <v>13113</v>
      </c>
    </row>
    <row r="2506" spans="1:39" ht="12.75" customHeight="1">
      <c r="A2506" s="1"/>
      <c r="B2506" s="1" t="s">
        <v>13132</v>
      </c>
      <c r="C2506" s="1" t="s">
        <v>13133</v>
      </c>
      <c r="D2506" s="3" t="str">
        <f ca="1">IFERROR(__xludf.DUMMYFUNCTION("PROPER(REGEXEXTRACT(B3544, ""(?:https?:\/\/)?(?:www\.)?([a-zA-Z0-9-]+)\.""))"),"Skyscanner")</f>
        <v>Skyscanner</v>
      </c>
      <c r="E2506" s="1" t="s">
        <v>13134</v>
      </c>
      <c r="F2506" s="1">
        <v>11.97207</v>
      </c>
      <c r="G2506" s="1">
        <v>121.9164</v>
      </c>
      <c r="H2506" s="1" t="s">
        <v>13135</v>
      </c>
      <c r="I2506" s="1" t="s">
        <v>1300</v>
      </c>
      <c r="J2506" s="1">
        <f>IF(K2506="URBAN",1,IF(K2506="SUBURBAN",2,IF(K2506="RURAL",3,"")))</f>
        <v>2</v>
      </c>
      <c r="K2506" s="1" t="s">
        <v>84</v>
      </c>
      <c r="L2506" s="18">
        <v>46082</v>
      </c>
      <c r="M2506" s="49">
        <v>0.625</v>
      </c>
      <c r="N2506" s="18">
        <v>46083</v>
      </c>
      <c r="O2506" s="56">
        <v>0.5</v>
      </c>
      <c r="P2506" s="31" t="str">
        <f>TEXT($L2506, "dddd")</f>
        <v>Sunday</v>
      </c>
      <c r="Q2506" s="39" t="s">
        <v>323</v>
      </c>
      <c r="R2506" s="39">
        <v>20178</v>
      </c>
      <c r="S2506" s="1" t="str">
        <f>IF(OR(MONTH(L2506)=12, MONTH(L2506)&lt;=5), "Dry Season", "Wet Season")</f>
        <v>Dry Season</v>
      </c>
      <c r="T2506" s="1">
        <v>1</v>
      </c>
      <c r="U2506" s="1">
        <v>1</v>
      </c>
      <c r="V2506" s="1">
        <v>1</v>
      </c>
      <c r="W2506" s="2">
        <f>IF(ISNUMBER(SEARCH("N/A", X2506)), 0, 1)</f>
        <v>1</v>
      </c>
      <c r="X2506" s="1" t="s">
        <v>5434</v>
      </c>
      <c r="Y2506" s="1">
        <v>13.6707444</v>
      </c>
      <c r="Z2506" s="1">
        <v>121.3888039</v>
      </c>
      <c r="AA2506" s="11" cm="1">
        <f t="array" ref="AA2506">IF(ISBLANK(Y2506), 0, VINCentyInvDistance(F2506,G2506,Y2506,Z2506))</f>
        <v>196456.88441845315</v>
      </c>
      <c r="AB2506" s="1">
        <v>0</v>
      </c>
      <c r="AC2506" s="1">
        <v>0</v>
      </c>
      <c r="AD2506" s="1">
        <v>0</v>
      </c>
      <c r="AE2506" s="1">
        <v>1300</v>
      </c>
      <c r="AF2506" s="1">
        <v>1</v>
      </c>
      <c r="AG2506" s="1" t="s">
        <v>5435</v>
      </c>
      <c r="AH2506" s="1" t="s">
        <v>5435</v>
      </c>
      <c r="AI2506" s="1" t="str">
        <f>TRIM(MID(SUBSTITUTE($H2506,",",REPT(" ",200)),(LEN($H2506)-LEN(SUBSTITUTE($H2506,",",""))-2)*200+1,200))</f>
        <v>Western Visayas</v>
      </c>
      <c r="AJ2506" s="1" t="s">
        <v>55</v>
      </c>
      <c r="AL2506" s="2">
        <v>0</v>
      </c>
      <c r="AM2506" s="1"/>
    </row>
    <row r="2507" spans="1:39" ht="12.75" customHeight="1">
      <c r="A2507" s="1"/>
      <c r="B2507" s="1" t="s">
        <v>13136</v>
      </c>
      <c r="C2507" s="1" t="s">
        <v>13137</v>
      </c>
      <c r="D2507" s="3" t="str">
        <f ca="1">IFERROR(__xludf.DUMMYFUNCTION("PROPER(REGEXEXTRACT(B3545, ""(?:https?:\/\/)?(?:www\.)?([a-zA-Z0-9-]+)\.""))"),"Skyscanner")</f>
        <v>Skyscanner</v>
      </c>
      <c r="E2507" s="1" t="s">
        <v>13138</v>
      </c>
      <c r="F2507" s="1">
        <v>11.97207</v>
      </c>
      <c r="G2507" s="1">
        <v>121.9164</v>
      </c>
      <c r="H2507" s="1" t="s">
        <v>13135</v>
      </c>
      <c r="I2507" s="1" t="s">
        <v>1211</v>
      </c>
      <c r="J2507" s="1">
        <f>IF(K2507="URBAN",1,IF(K2507="SUBURBAN",2,IF(K2507="RURAL",3,"")))</f>
        <v>2</v>
      </c>
      <c r="K2507" s="1" t="s">
        <v>84</v>
      </c>
      <c r="L2507" s="18">
        <v>46082</v>
      </c>
      <c r="M2507" s="49">
        <v>0.58333333333333337</v>
      </c>
      <c r="N2507" s="18">
        <v>46083</v>
      </c>
      <c r="O2507" s="56">
        <v>0.5</v>
      </c>
      <c r="P2507" s="31" t="str">
        <f>TEXT($L2507, "dddd")</f>
        <v>Sunday</v>
      </c>
      <c r="Q2507" s="39" t="s">
        <v>531</v>
      </c>
      <c r="R2507" s="39">
        <v>2243</v>
      </c>
      <c r="S2507" s="1" t="str">
        <f>IF(OR(MONTH(L2507)=12, MONTH(L2507)&lt;=5), "Dry Season", "Wet Season")</f>
        <v>Dry Season</v>
      </c>
      <c r="T2507" s="1">
        <v>1</v>
      </c>
      <c r="U2507" s="1">
        <v>1</v>
      </c>
      <c r="V2507" s="1">
        <v>0</v>
      </c>
      <c r="W2507" s="2">
        <f>IF(ISNUMBER(SEARCH("N/A", X2507)), 0, 1)</f>
        <v>0</v>
      </c>
      <c r="X2507" s="1" t="s">
        <v>44</v>
      </c>
      <c r="Y2507" s="1"/>
      <c r="Z2507" s="1"/>
      <c r="AA2507" s="11" cm="1">
        <f t="array" ref="AA2507">IF(ISBLANK(Y2507), 0, VINCentyInvDistance(F2507,G2507,Y2507,Z2507))</f>
        <v>0</v>
      </c>
      <c r="AB2507" s="1">
        <v>1</v>
      </c>
      <c r="AC2507" s="1">
        <v>9.4</v>
      </c>
      <c r="AD2507" s="1">
        <v>4.0999999999999996</v>
      </c>
      <c r="AE2507" s="1">
        <v>3010</v>
      </c>
      <c r="AF2507" s="1">
        <v>1</v>
      </c>
      <c r="AG2507" s="1" t="s">
        <v>4814</v>
      </c>
      <c r="AH2507" s="1" t="s">
        <v>4815</v>
      </c>
      <c r="AI2507" s="1"/>
      <c r="AJ2507" s="1" t="s">
        <v>55</v>
      </c>
      <c r="AK2507" t="s">
        <v>17555</v>
      </c>
      <c r="AL2507" s="1">
        <v>5</v>
      </c>
      <c r="AM2507" s="1" t="s">
        <v>13139</v>
      </c>
    </row>
    <row r="2508" spans="1:39" ht="12.75" customHeight="1">
      <c r="A2508" s="1"/>
      <c r="B2508" s="1" t="s">
        <v>13157</v>
      </c>
      <c r="C2508" s="1" t="s">
        <v>13158</v>
      </c>
      <c r="D2508" s="3" t="str">
        <f ca="1">IFERROR(__xludf.DUMMYFUNCTION("PROPER(REGEXEXTRACT(B3550, ""(?:https?:\/\/)?(?:www\.)?([a-zA-Z0-9-]+)\.""))"),"Skyscanner")</f>
        <v>Skyscanner</v>
      </c>
      <c r="E2508" s="1" t="s">
        <v>13159</v>
      </c>
      <c r="F2508" s="1">
        <v>10.285316</v>
      </c>
      <c r="G2508" s="1">
        <v>123.996639</v>
      </c>
      <c r="H2508" s="1" t="s">
        <v>7347</v>
      </c>
      <c r="I2508" s="1" t="s">
        <v>1300</v>
      </c>
      <c r="J2508" s="1">
        <f>IF(K2508="URBAN",1,IF(K2508="SUBURBAN",2,IF(K2508="RURAL",3,"")))</f>
        <v>2</v>
      </c>
      <c r="K2508" s="1" t="s">
        <v>84</v>
      </c>
      <c r="L2508" s="18">
        <v>46082</v>
      </c>
      <c r="M2508" s="49">
        <v>0.625</v>
      </c>
      <c r="N2508" s="18">
        <v>46083</v>
      </c>
      <c r="O2508" s="56">
        <v>0.5</v>
      </c>
      <c r="P2508" s="31" t="str">
        <f>TEXT($L2508, "dddd")</f>
        <v>Sunday</v>
      </c>
      <c r="Q2508" s="39" t="s">
        <v>111</v>
      </c>
      <c r="R2508" s="39">
        <v>3575</v>
      </c>
      <c r="S2508" s="1" t="str">
        <f>IF(OR(MONTH(L2508)=12, MONTH(L2508)&lt;=5), "Dry Season", "Wet Season")</f>
        <v>Dry Season</v>
      </c>
      <c r="T2508" s="1">
        <v>1</v>
      </c>
      <c r="U2508" s="1">
        <v>0</v>
      </c>
      <c r="V2508" s="1">
        <v>0</v>
      </c>
      <c r="W2508" s="2">
        <f>IF(ISNUMBER(SEARCH("N/A", X2508)), 0, 1)</f>
        <v>1</v>
      </c>
      <c r="X2508" s="1" t="s">
        <v>10084</v>
      </c>
      <c r="Y2508" s="1">
        <v>14.217876</v>
      </c>
      <c r="Z2508" s="1">
        <v>121.14116</v>
      </c>
      <c r="AA2508" s="11" cm="1">
        <f t="array" ref="AA2508">IF(ISBLANK(Y2508), 0, VINCentyInvDistance(F2508,G2508,Y2508,Z2508))</f>
        <v>534541.90777279937</v>
      </c>
      <c r="AB2508" s="1">
        <v>0</v>
      </c>
      <c r="AC2508" s="1">
        <v>0</v>
      </c>
      <c r="AD2508" s="1">
        <v>0</v>
      </c>
      <c r="AE2508" s="1">
        <v>849</v>
      </c>
      <c r="AF2508" s="1">
        <v>1</v>
      </c>
      <c r="AG2508" s="1" t="s">
        <v>10085</v>
      </c>
      <c r="AH2508" s="1" t="s">
        <v>143</v>
      </c>
      <c r="AI2508" s="1" t="str">
        <f>TRIM(MID(SUBSTITUTE($H2508,",",REPT(" ",200)),(LEN($H2508)-LEN(SUBSTITUTE($H2508,",",""))-2)*200+1,200))</f>
        <v>Central Visayas</v>
      </c>
      <c r="AJ2508" s="1" t="s">
        <v>55</v>
      </c>
      <c r="AL2508" s="2">
        <v>0</v>
      </c>
      <c r="AM2508" s="1"/>
    </row>
    <row r="2509" spans="1:39" ht="12.75" customHeight="1">
      <c r="A2509" s="1"/>
      <c r="B2509" s="1" t="s">
        <v>7370</v>
      </c>
      <c r="C2509" s="1" t="s">
        <v>13160</v>
      </c>
      <c r="D2509" s="3" t="str">
        <f ca="1">IFERROR(__xludf.DUMMYFUNCTION("PROPER(REGEXEXTRACT(B3551, ""(?:https?:\/\/)?(?:www\.)?([a-zA-Z0-9-]+)\.""))"),"Skyscanner")</f>
        <v>Skyscanner</v>
      </c>
      <c r="E2509" s="1" t="s">
        <v>6723</v>
      </c>
      <c r="F2509" s="1">
        <v>10.285316</v>
      </c>
      <c r="G2509" s="1">
        <v>123.996639</v>
      </c>
      <c r="H2509" s="1" t="s">
        <v>7347</v>
      </c>
      <c r="I2509" s="1" t="s">
        <v>2622</v>
      </c>
      <c r="J2509" s="1">
        <f>IF(K2509="URBAN",1,IF(K2509="SUBURBAN",2,IF(K2509="RURAL",3,"")))</f>
        <v>2</v>
      </c>
      <c r="K2509" s="1" t="s">
        <v>84</v>
      </c>
      <c r="L2509" s="18">
        <v>46082</v>
      </c>
      <c r="M2509" s="49">
        <v>0.58333333333333337</v>
      </c>
      <c r="N2509" s="18">
        <v>46083</v>
      </c>
      <c r="O2509" s="56">
        <v>0.5</v>
      </c>
      <c r="P2509" s="31" t="str">
        <f>TEXT($L2509, "dddd")</f>
        <v>Sunday</v>
      </c>
      <c r="Q2509" s="39" t="s">
        <v>111</v>
      </c>
      <c r="R2509" s="39">
        <v>3065</v>
      </c>
      <c r="S2509" s="1" t="str">
        <f>IF(OR(MONTH(L2509)=12, MONTH(L2509)&lt;=5), "Dry Season", "Wet Season")</f>
        <v>Dry Season</v>
      </c>
      <c r="T2509" s="1">
        <v>1</v>
      </c>
      <c r="U2509" s="1">
        <v>1</v>
      </c>
      <c r="V2509" s="1">
        <v>1</v>
      </c>
      <c r="W2509" s="2">
        <f>IF(ISNUMBER(SEARCH("N/A", X2509)), 0, 1)</f>
        <v>0</v>
      </c>
      <c r="X2509" s="1" t="s">
        <v>44</v>
      </c>
      <c r="Y2509" s="1"/>
      <c r="Z2509" s="1"/>
      <c r="AA2509" s="11" cm="1">
        <f t="array" ref="AA2509">IF(ISBLANK(Y2509), 0, VINCentyInvDistance(F2509,G2509,Y2509,Z2509))</f>
        <v>0</v>
      </c>
      <c r="AB2509" s="1">
        <v>0</v>
      </c>
      <c r="AC2509" s="1">
        <v>6</v>
      </c>
      <c r="AD2509" s="1">
        <v>4</v>
      </c>
      <c r="AE2509" s="1">
        <v>223</v>
      </c>
      <c r="AF2509" s="1">
        <v>1</v>
      </c>
      <c r="AG2509" s="1" t="s">
        <v>4948</v>
      </c>
      <c r="AH2509" s="1" t="s">
        <v>731</v>
      </c>
      <c r="AI2509" s="1"/>
      <c r="AJ2509" s="1" t="s">
        <v>55</v>
      </c>
      <c r="AK2509" t="s">
        <v>17559</v>
      </c>
      <c r="AL2509" s="1">
        <v>3</v>
      </c>
      <c r="AM2509" s="1" t="s">
        <v>7373</v>
      </c>
    </row>
    <row r="2510" spans="1:39" ht="12.75" customHeight="1">
      <c r="A2510" s="1"/>
      <c r="B2510" s="1" t="s">
        <v>13163</v>
      </c>
      <c r="C2510" s="1" t="s">
        <v>13164</v>
      </c>
      <c r="D2510" s="3" t="str">
        <f ca="1">IFERROR(__xludf.DUMMYFUNCTION("PROPER(REGEXEXTRACT(B3553, ""(?:https?:\/\/)?(?:www\.)?([a-zA-Z0-9-]+)\.""))"),"Skyscanner")</f>
        <v>Skyscanner</v>
      </c>
      <c r="E2510" s="1" t="s">
        <v>13165</v>
      </c>
      <c r="F2510" s="1">
        <v>9.5217399999999994</v>
      </c>
      <c r="G2510" s="1">
        <v>123.43161000000001</v>
      </c>
      <c r="H2510" s="1" t="s">
        <v>13166</v>
      </c>
      <c r="I2510" s="1" t="s">
        <v>41</v>
      </c>
      <c r="J2510" s="1">
        <f>IF(K2510="URBAN",1,IF(K2510="SUBURBAN",2,IF(K2510="RURAL",3,"")))</f>
        <v>2</v>
      </c>
      <c r="K2510" s="1" t="s">
        <v>84</v>
      </c>
      <c r="L2510" s="18">
        <v>46082</v>
      </c>
      <c r="M2510" s="49">
        <v>0.625</v>
      </c>
      <c r="N2510" s="18">
        <v>46083</v>
      </c>
      <c r="O2510" s="56">
        <v>0.5</v>
      </c>
      <c r="P2510" s="31" t="str">
        <f>TEXT($L2510, "dddd")</f>
        <v>Sunday</v>
      </c>
      <c r="Q2510" s="39" t="s">
        <v>111</v>
      </c>
      <c r="R2510" s="39">
        <v>2800</v>
      </c>
      <c r="S2510" s="1" t="str">
        <f>IF(OR(MONTH(L2510)=12, MONTH(L2510)&lt;=5), "Dry Season", "Wet Season")</f>
        <v>Dry Season</v>
      </c>
      <c r="T2510" s="1">
        <v>1</v>
      </c>
      <c r="U2510" s="1">
        <v>0</v>
      </c>
      <c r="V2510" s="1">
        <v>0</v>
      </c>
      <c r="W2510" s="2">
        <f>IF(ISNUMBER(SEARCH("N/A", X2510)), 0, 1)</f>
        <v>1</v>
      </c>
      <c r="X2510" s="1" t="s">
        <v>4968</v>
      </c>
      <c r="Y2510" s="1">
        <v>13.61327</v>
      </c>
      <c r="Z2510" s="1">
        <v>123.22176</v>
      </c>
      <c r="AA2510" s="11" cm="1">
        <f t="array" ref="AA2510">IF(ISBLANK(Y2510), 0, VINCentyInvDistance(F2510,G2510,Y2510,Z2510))</f>
        <v>453180.60314778599</v>
      </c>
      <c r="AB2510" s="1">
        <v>1</v>
      </c>
      <c r="AC2510" s="1">
        <v>0</v>
      </c>
      <c r="AD2510" s="1">
        <v>0</v>
      </c>
      <c r="AE2510" s="1">
        <v>78</v>
      </c>
      <c r="AF2510" s="1">
        <v>1</v>
      </c>
      <c r="AG2510" s="1" t="s">
        <v>4969</v>
      </c>
      <c r="AH2510" s="1" t="s">
        <v>4970</v>
      </c>
      <c r="AI2510" s="1" t="str">
        <f>TRIM(MID(SUBSTITUTE($H2510,",",REPT(" ",200)),(LEN($H2510)-LEN(SUBSTITUTE($H2510,",",""))-2)*200+1,200))</f>
        <v>Central Visayas</v>
      </c>
      <c r="AJ2510" s="1" t="s">
        <v>55</v>
      </c>
      <c r="AK2510" t="s">
        <v>17560</v>
      </c>
      <c r="AL2510" s="2">
        <v>0</v>
      </c>
      <c r="AM2510" s="1"/>
    </row>
    <row r="2511" spans="1:39" ht="12.75" customHeight="1">
      <c r="A2511" s="1"/>
      <c r="B2511" s="1" t="s">
        <v>13207</v>
      </c>
      <c r="C2511" s="1" t="s">
        <v>13208</v>
      </c>
      <c r="D2511" s="3" t="str">
        <f ca="1">IFERROR(__xludf.DUMMYFUNCTION("PROPER(REGEXEXTRACT(B3564, ""(?:https?:\/\/)?(?:www\.)?([a-zA-Z0-9-]+)\.""))"),"Skyscanner")</f>
        <v>Skyscanner</v>
      </c>
      <c r="E2511" s="1" t="s">
        <v>9523</v>
      </c>
      <c r="F2511" s="1">
        <v>14.755387000000001</v>
      </c>
      <c r="G2511" s="1">
        <v>120.4264</v>
      </c>
      <c r="H2511" s="1" t="s">
        <v>9524</v>
      </c>
      <c r="I2511" s="1" t="s">
        <v>41</v>
      </c>
      <c r="J2511" s="1">
        <f>IF(K2511="URBAN",1,IF(K2511="SUBURBAN",2,IF(K2511="RURAL",3,"")))</f>
        <v>2</v>
      </c>
      <c r="K2511" s="1" t="s">
        <v>84</v>
      </c>
      <c r="L2511" s="18">
        <v>46082</v>
      </c>
      <c r="M2511" s="49">
        <v>0.625</v>
      </c>
      <c r="N2511" s="18">
        <v>46083</v>
      </c>
      <c r="O2511" s="56">
        <v>0.5</v>
      </c>
      <c r="P2511" s="31" t="str">
        <f>TEXT($L2511, "dddd")</f>
        <v>Sunday</v>
      </c>
      <c r="Q2511" s="39" t="s">
        <v>323</v>
      </c>
      <c r="R2511" s="39">
        <v>6385.59</v>
      </c>
      <c r="S2511" s="1" t="str">
        <f>IF(OR(MONTH(L2511)=12, MONTH(L2511)&lt;=5), "Dry Season", "Wet Season")</f>
        <v>Dry Season</v>
      </c>
      <c r="T2511" s="1">
        <v>1</v>
      </c>
      <c r="U2511" s="1">
        <v>1</v>
      </c>
      <c r="V2511" s="1">
        <v>0</v>
      </c>
      <c r="W2511" s="2">
        <f>IF(ISNUMBER(SEARCH("N/A", X2511)), 0, 1)</f>
        <v>1</v>
      </c>
      <c r="X2511" s="1" t="s">
        <v>124</v>
      </c>
      <c r="Y2511" s="1">
        <v>14.5352172</v>
      </c>
      <c r="Z2511" s="1">
        <v>120.9819432</v>
      </c>
      <c r="AA2511" s="11" cm="1">
        <f t="array" ref="AA2511">IF(ISBLANK(Y2511), 0, VINCentyInvDistance(F2511,G2511,Y2511,Z2511))</f>
        <v>64614.379505506695</v>
      </c>
      <c r="AB2511" s="1">
        <v>0</v>
      </c>
      <c r="AC2511" s="1">
        <v>0</v>
      </c>
      <c r="AD2511" s="1">
        <v>0</v>
      </c>
      <c r="AE2511" s="1">
        <v>39</v>
      </c>
      <c r="AF2511" s="1">
        <v>1</v>
      </c>
      <c r="AG2511" s="1" t="s">
        <v>159</v>
      </c>
      <c r="AH2511" s="1" t="s">
        <v>160</v>
      </c>
      <c r="AI2511" s="1" t="str">
        <f>TRIM(MID(SUBSTITUTE($H2511,",",REPT(" ",200)),(LEN($H2511)-LEN(SUBSTITUTE($H2511,",",""))-2)*200+1,200))</f>
        <v>Central Luzon</v>
      </c>
      <c r="AJ2511" s="1" t="s">
        <v>55</v>
      </c>
      <c r="AK2511" t="s">
        <v>240</v>
      </c>
      <c r="AL2511" s="1">
        <v>3</v>
      </c>
      <c r="AM2511" s="1"/>
    </row>
    <row r="2512" spans="1:39" ht="12.75" customHeight="1">
      <c r="A2512" s="1"/>
      <c r="B2512" s="1" t="s">
        <v>9115</v>
      </c>
      <c r="C2512" s="1" t="s">
        <v>13214</v>
      </c>
      <c r="D2512" s="3" t="str">
        <f ca="1">IFERROR(__xludf.DUMMYFUNCTION("PROPER(REGEXEXTRACT(B3568, ""(?:https?:\/\/)?(?:www\.)?([a-zA-Z0-9-]+)\.""))"),"Agoda")</f>
        <v>Agoda</v>
      </c>
      <c r="E2512" s="1" t="s">
        <v>13215</v>
      </c>
      <c r="F2512" s="1">
        <v>14.09451</v>
      </c>
      <c r="G2512" s="1">
        <v>121.36498</v>
      </c>
      <c r="H2512" s="1" t="s">
        <v>9118</v>
      </c>
      <c r="I2512" s="1" t="s">
        <v>1300</v>
      </c>
      <c r="J2512" s="1">
        <f>IF(K2512="URBAN",1,IF(K2512="SUBURBAN",2,IF(K2512="RURAL",3,"")))</f>
        <v>2</v>
      </c>
      <c r="K2512" s="1" t="s">
        <v>84</v>
      </c>
      <c r="L2512" s="18">
        <v>46082</v>
      </c>
      <c r="M2512" s="49">
        <v>0.625</v>
      </c>
      <c r="N2512" s="18">
        <v>46083</v>
      </c>
      <c r="O2512" s="56">
        <v>0.5</v>
      </c>
      <c r="P2512" s="31" t="str">
        <f>TEXT($L2512, "dddd")</f>
        <v>Sunday</v>
      </c>
      <c r="Q2512" s="39" t="s">
        <v>531</v>
      </c>
      <c r="R2512" s="39">
        <v>3192.8</v>
      </c>
      <c r="S2512" s="1" t="str">
        <f>IF(OR(MONTH(L2512)=12, MONTH(L2512)&lt;=5), "Dry Season", "Wet Season")</f>
        <v>Dry Season</v>
      </c>
      <c r="T2512" s="1">
        <v>1</v>
      </c>
      <c r="U2512" s="1">
        <v>1</v>
      </c>
      <c r="V2512" s="1">
        <v>0</v>
      </c>
      <c r="W2512" s="2">
        <f>IF(ISNUMBER(SEARCH("N/A", X2512)), 0, 1)</f>
        <v>0</v>
      </c>
      <c r="X2512" s="1" t="s">
        <v>44</v>
      </c>
      <c r="Y2512" s="1"/>
      <c r="Z2512" s="1"/>
      <c r="AA2512" s="11" cm="1">
        <f t="array" ref="AA2512">IF(ISBLANK(Y2512), 0, VINCentyInvDistance(F2512,G2512,Y2512,Z2512))</f>
        <v>0</v>
      </c>
      <c r="AB2512" s="1">
        <v>0</v>
      </c>
      <c r="AC2512" s="1">
        <v>9.1999999999999993</v>
      </c>
      <c r="AD2512" s="1">
        <v>0</v>
      </c>
      <c r="AE2512" s="1">
        <v>1500</v>
      </c>
      <c r="AF2512" s="1">
        <v>1</v>
      </c>
      <c r="AG2512" s="1" t="s">
        <v>9119</v>
      </c>
      <c r="AH2512" s="1" t="s">
        <v>143</v>
      </c>
      <c r="AI2512" s="1"/>
      <c r="AJ2512" s="1" t="s">
        <v>55</v>
      </c>
      <c r="AL2512" s="1">
        <v>3</v>
      </c>
      <c r="AM2512" s="1" t="s">
        <v>9120</v>
      </c>
    </row>
    <row r="2513" spans="1:39" ht="12.75" customHeight="1">
      <c r="A2513" s="1"/>
      <c r="B2513" s="1" t="s">
        <v>9589</v>
      </c>
      <c r="C2513" s="1" t="s">
        <v>13240</v>
      </c>
      <c r="D2513" s="3" t="str">
        <f ca="1">IFERROR(__xludf.DUMMYFUNCTION("PROPER(REGEXEXTRACT(B3578, ""(?:https?:\/\/)?(?:www\.)?([a-zA-Z0-9-]+)\.""))"),"Skyscanner")</f>
        <v>Skyscanner</v>
      </c>
      <c r="E2513" s="1" t="s">
        <v>13241</v>
      </c>
      <c r="F2513" s="1">
        <v>13.522147</v>
      </c>
      <c r="G2513" s="1">
        <v>120.961679</v>
      </c>
      <c r="H2513" s="1" t="s">
        <v>9588</v>
      </c>
      <c r="I2513" s="1" t="s">
        <v>3119</v>
      </c>
      <c r="J2513" s="1">
        <f>IF(K2513="URBAN",1,IF(K2513="SUBURBAN",2,IF(K2513="RURAL",3,"")))</f>
        <v>2</v>
      </c>
      <c r="K2513" s="1" t="s">
        <v>84</v>
      </c>
      <c r="L2513" s="18">
        <v>46082</v>
      </c>
      <c r="M2513" s="49">
        <v>0.58333333333333337</v>
      </c>
      <c r="N2513" s="18">
        <v>46083</v>
      </c>
      <c r="O2513" s="56">
        <v>0.5</v>
      </c>
      <c r="P2513" s="31" t="str">
        <f>TEXT($L2513, "dddd")</f>
        <v>Sunday</v>
      </c>
      <c r="Q2513" s="39" t="s">
        <v>79</v>
      </c>
      <c r="R2513" s="39">
        <v>1596.4</v>
      </c>
      <c r="S2513" s="1" t="str">
        <f>IF(OR(MONTH(L2513)=12, MONTH(L2513)&lt;=5), "Dry Season", "Wet Season")</f>
        <v>Dry Season</v>
      </c>
      <c r="T2513" s="1">
        <v>1</v>
      </c>
      <c r="U2513" s="1">
        <v>0</v>
      </c>
      <c r="V2513" s="1">
        <v>0</v>
      </c>
      <c r="W2513" s="2">
        <f>IF(ISNUMBER(SEARCH("N/A", X2513)), 0, 1)</f>
        <v>0</v>
      </c>
      <c r="X2513" s="1" t="s">
        <v>44</v>
      </c>
      <c r="Y2513" s="1"/>
      <c r="Z2513" s="1"/>
      <c r="AA2513" s="11" cm="1">
        <f t="array" ref="AA2513">IF(ISBLANK(Y2513), 0, VINCentyInvDistance(F2513,G2513,Y2513,Z2513))</f>
        <v>0</v>
      </c>
      <c r="AB2513" s="1">
        <v>0</v>
      </c>
      <c r="AC2513" s="1">
        <v>9.4</v>
      </c>
      <c r="AD2513" s="1">
        <v>4.8</v>
      </c>
      <c r="AE2513" s="1">
        <v>34</v>
      </c>
      <c r="AF2513" s="1">
        <v>1</v>
      </c>
      <c r="AG2513" s="1" t="s">
        <v>9592</v>
      </c>
      <c r="AH2513" s="1" t="s">
        <v>9593</v>
      </c>
      <c r="AI2513" s="1" t="str">
        <f>TRIM(MID(SUBSTITUTE($H2513,",",REPT(" ",200)),(LEN($H2513)-LEN(SUBSTITUTE($H2513,",",""))-2)*200+1,200))</f>
        <v>Mimaropa</v>
      </c>
      <c r="AJ2513" s="1" t="s">
        <v>55</v>
      </c>
      <c r="AK2513" t="s">
        <v>17317</v>
      </c>
      <c r="AL2513" s="2">
        <v>0</v>
      </c>
      <c r="AM2513" s="1" t="s">
        <v>9594</v>
      </c>
    </row>
    <row r="2514" spans="1:39" ht="12.75" customHeight="1">
      <c r="A2514" s="1"/>
      <c r="B2514" s="1" t="s">
        <v>13242</v>
      </c>
      <c r="C2514" s="1" t="s">
        <v>13243</v>
      </c>
      <c r="D2514" s="3" t="str">
        <f ca="1">IFERROR(__xludf.DUMMYFUNCTION("PROPER(REGEXEXTRACT(B3579, ""(?:https?:\/\/)?(?:www\.)?([a-zA-Z0-9-]+)\.""))"),"Skyscanner")</f>
        <v>Skyscanner</v>
      </c>
      <c r="E2514" s="1" t="s">
        <v>13244</v>
      </c>
      <c r="F2514" s="1">
        <v>14.613694499999999</v>
      </c>
      <c r="G2514" s="1">
        <v>121.103587</v>
      </c>
      <c r="H2514" s="1" t="s">
        <v>13245</v>
      </c>
      <c r="I2514" s="1" t="s">
        <v>50</v>
      </c>
      <c r="J2514" s="1">
        <f>IF(K2514="URBAN",1,IF(K2514="SUBURBAN",2,IF(K2514="RURAL",3,"")))</f>
        <v>2</v>
      </c>
      <c r="K2514" s="1" t="s">
        <v>84</v>
      </c>
      <c r="L2514" s="18">
        <v>46082</v>
      </c>
      <c r="M2514" s="49">
        <v>0.625</v>
      </c>
      <c r="N2514" s="18">
        <v>46083</v>
      </c>
      <c r="O2514" s="56">
        <v>0.5</v>
      </c>
      <c r="P2514" s="31" t="str">
        <f>TEXT($L2514, "dddd")</f>
        <v>Sunday</v>
      </c>
      <c r="Q2514" s="39" t="s">
        <v>43</v>
      </c>
      <c r="R2514" s="39">
        <v>1744</v>
      </c>
      <c r="S2514" s="1" t="str">
        <f>IF(OR(MONTH(L2514)=12, MONTH(L2514)&lt;=5), "Dry Season", "Wet Season")</f>
        <v>Dry Season</v>
      </c>
      <c r="T2514" s="1">
        <v>1</v>
      </c>
      <c r="U2514" s="1">
        <v>0</v>
      </c>
      <c r="V2514" s="1">
        <v>0</v>
      </c>
      <c r="W2514" s="2">
        <f>IF(ISNUMBER(SEARCH("N/A", X2514)), 0, 1)</f>
        <v>1</v>
      </c>
      <c r="X2514" s="1" t="s">
        <v>9599</v>
      </c>
      <c r="Y2514" s="1">
        <v>14.6187173</v>
      </c>
      <c r="Z2514" s="1">
        <v>121.1013937</v>
      </c>
      <c r="AA2514" s="11" cm="1">
        <f t="array" ref="AA2514">IF(ISBLANK(Y2514), 0, VINCentyInvDistance(F2514,G2514,Y2514,Z2514))</f>
        <v>603.9007469982198</v>
      </c>
      <c r="AB2514" s="1">
        <v>0</v>
      </c>
      <c r="AC2514" s="1">
        <v>0</v>
      </c>
      <c r="AD2514" s="1">
        <v>0</v>
      </c>
      <c r="AE2514" s="1">
        <v>83</v>
      </c>
      <c r="AF2514" s="1">
        <v>1</v>
      </c>
      <c r="AG2514" s="1" t="s">
        <v>9600</v>
      </c>
      <c r="AH2514" s="1" t="s">
        <v>2387</v>
      </c>
      <c r="AI2514" s="1" t="str">
        <f>TRIM(MID(SUBSTITUTE($H2514,",",REPT(" ",200)),(LEN($H2514)-LEN(SUBSTITUTE($H2514,",",""))-2)*200+1,200))</f>
        <v>Calabarzon</v>
      </c>
      <c r="AJ2514" s="1" t="s">
        <v>55</v>
      </c>
      <c r="AL2514" s="2">
        <v>0</v>
      </c>
      <c r="AM2514" s="1"/>
    </row>
    <row r="2515" spans="1:39" ht="12.75" customHeight="1">
      <c r="A2515" s="1"/>
      <c r="B2515" s="1" t="s">
        <v>13123</v>
      </c>
      <c r="C2515" s="1" t="s">
        <v>13325</v>
      </c>
      <c r="D2515" s="3" t="str">
        <f ca="1">IFERROR(__xludf.DUMMYFUNCTION("PROPER(REGEXEXTRACT(B3605, ""(?:https?:\/\/)?(?:www\.)?([a-zA-Z0-9-]+)\.""))"),"Skyscanner")</f>
        <v>Skyscanner</v>
      </c>
      <c r="E2515" s="1" t="s">
        <v>13326</v>
      </c>
      <c r="F2515" s="1">
        <v>14.582424400000001</v>
      </c>
      <c r="G2515" s="1">
        <v>121.0603546</v>
      </c>
      <c r="H2515" s="1" t="s">
        <v>13327</v>
      </c>
      <c r="I2515" s="1" t="s">
        <v>50</v>
      </c>
      <c r="J2515" s="1">
        <f>IF(K2515="URBAN",1,IF(K2515="SUBURBAN",2,IF(K2515="RURAL",3,"")))</f>
        <v>2</v>
      </c>
      <c r="K2515" s="1" t="s">
        <v>84</v>
      </c>
      <c r="L2515" s="18">
        <v>46082</v>
      </c>
      <c r="M2515" s="49">
        <v>0.625</v>
      </c>
      <c r="N2515" s="18">
        <v>46083</v>
      </c>
      <c r="O2515" s="56">
        <v>0.5</v>
      </c>
      <c r="P2515" s="31" t="str">
        <f>TEXT($L2515, "dddd")</f>
        <v>Sunday</v>
      </c>
      <c r="Q2515" s="39" t="s">
        <v>111</v>
      </c>
      <c r="R2515" s="39">
        <v>4207</v>
      </c>
      <c r="S2515" s="1" t="str">
        <f>IF(OR(MONTH(L2515)=12, MONTH(L2515)&lt;=5), "Dry Season", "Wet Season")</f>
        <v>Dry Season</v>
      </c>
      <c r="T2515" s="1">
        <v>1</v>
      </c>
      <c r="U2515" s="1">
        <v>0</v>
      </c>
      <c r="V2515" s="1">
        <v>1</v>
      </c>
      <c r="W2515" s="2">
        <f>IF(ISNUMBER(SEARCH("N/A", X2515)), 0, 1)</f>
        <v>1</v>
      </c>
      <c r="X2515" s="1" t="s">
        <v>2500</v>
      </c>
      <c r="Y2515" s="1">
        <v>14.5530822</v>
      </c>
      <c r="Z2515" s="1">
        <v>121.021794</v>
      </c>
      <c r="AA2515" s="11" cm="1">
        <f t="array" ref="AA2515">IF(ISBLANK(Y2515), 0, VINCentyInvDistance(F2515,G2515,Y2515,Z2515))</f>
        <v>5273.2980969247856</v>
      </c>
      <c r="AB2515" s="1">
        <v>0</v>
      </c>
      <c r="AC2515" s="1">
        <v>9.1999999999999993</v>
      </c>
      <c r="AD2515" s="1">
        <v>4.4000000000000004</v>
      </c>
      <c r="AE2515" s="1">
        <v>3464</v>
      </c>
      <c r="AF2515" s="1">
        <v>1</v>
      </c>
      <c r="AG2515" s="1" t="s">
        <v>2501</v>
      </c>
      <c r="AH2515" s="1" t="s">
        <v>2501</v>
      </c>
      <c r="AI2515" s="1" t="str">
        <f>TRIM(MID(SUBSTITUTE($H2515,",",REPT(" ",200)),(LEN($H2515)-LEN(SUBSTITUTE($H2515,",",""))-2)*200+1,200))</f>
        <v>Metro Manila</v>
      </c>
      <c r="AJ2515" s="1" t="s">
        <v>55</v>
      </c>
      <c r="AK2515" t="s">
        <v>17554</v>
      </c>
      <c r="AL2515" s="2">
        <v>0</v>
      </c>
      <c r="AM2515" s="1"/>
    </row>
    <row r="2516" spans="1:39" ht="12.75" customHeight="1">
      <c r="A2516" s="1"/>
      <c r="B2516" s="1" t="s">
        <v>13348</v>
      </c>
      <c r="C2516" s="1" t="s">
        <v>13349</v>
      </c>
      <c r="D2516" s="3" t="str">
        <f ca="1">IFERROR(__xludf.DUMMYFUNCTION("PROPER(REGEXEXTRACT(B3612, ""(?:https?:\/\/)?(?:www\.)?([a-zA-Z0-9-]+)\.""))"),"Skyscanner")</f>
        <v>Skyscanner</v>
      </c>
      <c r="E2516" s="1" t="s">
        <v>13350</v>
      </c>
      <c r="F2516" s="1">
        <v>14.5803864</v>
      </c>
      <c r="G2516" s="1">
        <v>121.05266570000001</v>
      </c>
      <c r="H2516" s="1" t="s">
        <v>13351</v>
      </c>
      <c r="I2516" s="1" t="s">
        <v>50</v>
      </c>
      <c r="J2516" s="1">
        <f>IF(K2516="URBAN",1,IF(K2516="SUBURBAN",2,IF(K2516="RURAL",3,"")))</f>
        <v>2</v>
      </c>
      <c r="K2516" s="1" t="s">
        <v>84</v>
      </c>
      <c r="L2516" s="18">
        <v>46082</v>
      </c>
      <c r="M2516" s="49">
        <v>0.58333333333333337</v>
      </c>
      <c r="N2516" s="18">
        <v>46083</v>
      </c>
      <c r="O2516" s="56">
        <v>0.5</v>
      </c>
      <c r="P2516" s="31" t="str">
        <f>TEXT($L2516, "dddd")</f>
        <v>Sunday</v>
      </c>
      <c r="Q2516" s="39" t="s">
        <v>207</v>
      </c>
      <c r="R2516" s="39">
        <v>20967</v>
      </c>
      <c r="S2516" s="1" t="str">
        <f>IF(OR(MONTH(L2516)=12, MONTH(L2516)&lt;=5), "Dry Season", "Wet Season")</f>
        <v>Dry Season</v>
      </c>
      <c r="T2516" s="1">
        <v>1</v>
      </c>
      <c r="U2516" s="1">
        <v>0</v>
      </c>
      <c r="V2516" s="1">
        <v>1</v>
      </c>
      <c r="W2516" s="2">
        <f>IF(ISNUMBER(SEARCH("N/A", X2516)), 0, 1)</f>
        <v>1</v>
      </c>
      <c r="X2516" s="1" t="s">
        <v>4921</v>
      </c>
      <c r="Y2516" s="1">
        <v>14.587324199999999</v>
      </c>
      <c r="Z2516" s="1">
        <v>121.1046393</v>
      </c>
      <c r="AA2516" s="11" cm="1">
        <f t="array" ref="AA2516">IF(ISBLANK(Y2516), 0, VINCentyInvDistance(F2516,G2516,Y2516,Z2516))</f>
        <v>5652.8130197336905</v>
      </c>
      <c r="AB2516" s="1">
        <v>0</v>
      </c>
      <c r="AC2516" s="1">
        <v>7</v>
      </c>
      <c r="AD2516" s="1">
        <v>3</v>
      </c>
      <c r="AE2516" s="1">
        <v>2</v>
      </c>
      <c r="AF2516" s="1">
        <v>1</v>
      </c>
      <c r="AG2516" s="1" t="s">
        <v>6725</v>
      </c>
      <c r="AH2516" s="1" t="s">
        <v>6726</v>
      </c>
      <c r="AI2516" s="1" t="str">
        <f>TRIM(MID(SUBSTITUTE($H2516,",",REPT(" ",200)),(LEN($H2516)-LEN(SUBSTITUTE($H2516,",",""))-2)*200+1,200))</f>
        <v>Metro Manila</v>
      </c>
      <c r="AJ2516" s="1" t="s">
        <v>55</v>
      </c>
      <c r="AK2516" t="s">
        <v>13352</v>
      </c>
      <c r="AL2516" s="2">
        <v>0</v>
      </c>
      <c r="AM2516" s="1"/>
    </row>
    <row r="2517" spans="1:39" ht="12.75" customHeight="1">
      <c r="A2517" s="1"/>
      <c r="B2517" s="1" t="s">
        <v>13406</v>
      </c>
      <c r="C2517" s="1" t="s">
        <v>13407</v>
      </c>
      <c r="D2517" s="3" t="str">
        <f ca="1">IFERROR(__xludf.DUMMYFUNCTION("PROPER(REGEXEXTRACT(B3630, ""(?:https?:\/\/)?(?:www\.)?([a-zA-Z0-9-]+)\.""))"),"Google")</f>
        <v>Google</v>
      </c>
      <c r="E2517" s="1" t="s">
        <v>13408</v>
      </c>
      <c r="F2517" s="1">
        <v>14.7854587</v>
      </c>
      <c r="G2517" s="1">
        <v>120.9954063</v>
      </c>
      <c r="H2517" s="1" t="s">
        <v>13409</v>
      </c>
      <c r="I2517" s="1" t="s">
        <v>41</v>
      </c>
      <c r="J2517" s="1">
        <f>IF(K2517="URBAN",1,IF(K2517="SUBURBAN",2,IF(K2517="RURAL",3,"")))</f>
        <v>2</v>
      </c>
      <c r="K2517" s="1" t="s">
        <v>84</v>
      </c>
      <c r="L2517" s="18">
        <v>46082</v>
      </c>
      <c r="M2517" s="49">
        <v>0.625</v>
      </c>
      <c r="N2517" s="18">
        <v>46083</v>
      </c>
      <c r="O2517" s="56">
        <v>0.5</v>
      </c>
      <c r="P2517" s="31" t="str">
        <f>TEXT($L2517, "dddd")</f>
        <v>Sunday</v>
      </c>
      <c r="Q2517" s="39" t="s">
        <v>111</v>
      </c>
      <c r="R2517" s="39">
        <v>19302</v>
      </c>
      <c r="S2517" s="1" t="str">
        <f>IF(OR(MONTH(L2517)=12, MONTH(L2517)&lt;=5), "Dry Season", "Wet Season")</f>
        <v>Dry Season</v>
      </c>
      <c r="T2517" s="1">
        <v>1</v>
      </c>
      <c r="U2517" s="1">
        <v>0</v>
      </c>
      <c r="V2517" s="1">
        <v>0</v>
      </c>
      <c r="W2517" s="2">
        <f>IF(ISNUMBER(SEARCH("N/A", X2517)), 0, 1)</f>
        <v>0</v>
      </c>
      <c r="X2517" s="1" t="s">
        <v>44</v>
      </c>
      <c r="Y2517" s="1"/>
      <c r="Z2517" s="1"/>
      <c r="AA2517" s="11" cm="1">
        <f t="array" ref="AA2517">IF(ISBLANK(Y2517), 0, VINCentyInvDistance(F2517,G2517,Y2517,Z2517))</f>
        <v>0</v>
      </c>
      <c r="AB2517" s="1">
        <v>0</v>
      </c>
      <c r="AC2517" s="1">
        <v>0</v>
      </c>
      <c r="AD2517" s="1">
        <v>0</v>
      </c>
      <c r="AE2517" s="1">
        <v>784</v>
      </c>
      <c r="AF2517" s="1">
        <v>1</v>
      </c>
      <c r="AG2517" s="1" t="str">
        <f>TRIM(MID(SUBSTITUTE($H2517,",",REPT(" ",200)),(LEN($H2517)-LEN(SUBSTITUTE($H2517,",",""))-4)*200+1,200))</f>
        <v>Marilao</v>
      </c>
      <c r="AH2517" s="1" t="str">
        <f>TRIM(MID(SUBSTITUTE($H2517,",",REPT(" ",200)),(LEN($H2517)-LEN(SUBSTITUTE($H2517,",",""))-3)*200+1,200))</f>
        <v>Bulacan</v>
      </c>
      <c r="AI2517" s="1" t="str">
        <f>TRIM(MID(SUBSTITUTE($H2517,",",REPT(" ",200)),(LEN($H2517)-LEN(SUBSTITUTE($H2517,",",""))-2)*200+1,200))</f>
        <v>Central Luzon</v>
      </c>
      <c r="AJ2517" s="1" t="str">
        <f>TRIM(MID(SUBSTITUTE($H2517,",",REPT(" ",200)),(LEN($H2517)-LEN(SUBSTITUTE($H2517,",",""))-0)*200+1,200))</f>
        <v>Philippines</v>
      </c>
      <c r="AL2517" s="2">
        <v>0</v>
      </c>
      <c r="AM2517" s="1"/>
    </row>
    <row r="2518" spans="1:39" ht="12.75" customHeight="1">
      <c r="A2518" s="1"/>
      <c r="B2518" s="1" t="s">
        <v>13410</v>
      </c>
      <c r="C2518" s="1" t="s">
        <v>13411</v>
      </c>
      <c r="D2518" s="3" t="str">
        <f ca="1">IFERROR(__xludf.DUMMYFUNCTION("PROPER(REGEXEXTRACT(B3631, ""(?:https?:\/\/)?(?:www\.)?([a-zA-Z0-9-]+)\.""))"),"Google")</f>
        <v>Google</v>
      </c>
      <c r="E2518" s="1" t="s">
        <v>2217</v>
      </c>
      <c r="F2518" s="1">
        <v>14.734254699999999</v>
      </c>
      <c r="G2518" s="1">
        <v>121.0615063</v>
      </c>
      <c r="H2518" s="1" t="s">
        <v>2218</v>
      </c>
      <c r="I2518" s="1" t="s">
        <v>41</v>
      </c>
      <c r="J2518" s="1">
        <f>IF(K2518="URBAN",1,IF(K2518="SUBURBAN",2,IF(K2518="RURAL",3,"")))</f>
        <v>2</v>
      </c>
      <c r="K2518" s="1" t="s">
        <v>84</v>
      </c>
      <c r="L2518" s="18">
        <v>46082</v>
      </c>
      <c r="M2518" s="49">
        <v>0.625</v>
      </c>
      <c r="N2518" s="18">
        <v>46083</v>
      </c>
      <c r="O2518" s="56">
        <v>0.5</v>
      </c>
      <c r="P2518" s="31" t="str">
        <f>TEXT($L2518, "dddd")</f>
        <v>Sunday</v>
      </c>
      <c r="Q2518" s="39" t="s">
        <v>1266</v>
      </c>
      <c r="R2518" s="39">
        <v>1766</v>
      </c>
      <c r="S2518" s="1" t="str">
        <f>IF(OR(MONTH(L2518)=12, MONTH(L2518)&lt;=5), "Dry Season", "Wet Season")</f>
        <v>Dry Season</v>
      </c>
      <c r="T2518" s="1">
        <v>1</v>
      </c>
      <c r="U2518" s="1">
        <v>0</v>
      </c>
      <c r="V2518" s="1">
        <v>0</v>
      </c>
      <c r="W2518" s="2">
        <f>IF(ISNUMBER(SEARCH("N/A", X2518)), 0, 1)</f>
        <v>0</v>
      </c>
      <c r="X2518" s="1" t="s">
        <v>44</v>
      </c>
      <c r="Y2518" s="1"/>
      <c r="Z2518" s="1"/>
      <c r="AA2518" s="11" cm="1">
        <f t="array" ref="AA2518">IF(ISBLANK(Y2518), 0, VINCentyInvDistance(F2518,G2518,Y2518,Z2518))</f>
        <v>0</v>
      </c>
      <c r="AB2518" s="1">
        <v>0</v>
      </c>
      <c r="AC2518" s="1">
        <v>0</v>
      </c>
      <c r="AD2518" s="1">
        <v>0</v>
      </c>
      <c r="AE2518" s="1">
        <v>291</v>
      </c>
      <c r="AF2518" s="1">
        <v>1</v>
      </c>
      <c r="AG2518" s="1" t="str">
        <f>TRIM(MID(SUBSTITUTE($H2518,",",REPT(" ",200)),(LEN($H2518)-LEN(SUBSTITUTE($H2518,",",""))-4)*200+1,200))</f>
        <v>Quezon City</v>
      </c>
      <c r="AH2518" s="1" t="str">
        <f>TRIM(MID(SUBSTITUTE($H2518,",",REPT(" ",200)),(LEN($H2518)-LEN(SUBSTITUTE($H2518,",",""))-3)*200+1,200))</f>
        <v>Eastern Manila District</v>
      </c>
      <c r="AI2518" s="1" t="str">
        <f>TRIM(MID(SUBSTITUTE($H2518,",",REPT(" ",200)),(LEN($H2518)-LEN(SUBSTITUTE($H2518,",",""))-2)*200+1,200))</f>
        <v>Metro Manila</v>
      </c>
      <c r="AJ2518" s="1" t="str">
        <f>TRIM(MID(SUBSTITUTE($H2518,",",REPT(" ",200)),(LEN($H2518)-LEN(SUBSTITUTE($H2518,",",""))-0)*200+1,200))</f>
        <v>Philippines</v>
      </c>
      <c r="AL2518" s="2">
        <v>0</v>
      </c>
      <c r="AM2518" s="1"/>
    </row>
    <row r="2519" spans="1:39" ht="12.75" customHeight="1">
      <c r="A2519" s="1"/>
      <c r="B2519" s="1" t="s">
        <v>1161</v>
      </c>
      <c r="C2519" s="1" t="s">
        <v>2419</v>
      </c>
      <c r="D2519" s="3" t="str">
        <f ca="1">IFERROR(__xludf.DUMMYFUNCTION("PROPER(REGEXEXTRACT(B3633, ""(?:https?:\/\/)?(?:www\.)?([a-zA-Z0-9-]+)\.""))"),"Google")</f>
        <v>Google</v>
      </c>
      <c r="E2519" s="1" t="s">
        <v>2420</v>
      </c>
      <c r="F2519" s="1">
        <v>14.751439100000001</v>
      </c>
      <c r="G2519" s="1">
        <v>121.05354440000001</v>
      </c>
      <c r="H2519" s="1" t="s">
        <v>13414</v>
      </c>
      <c r="I2519" s="1" t="s">
        <v>50</v>
      </c>
      <c r="J2519" s="1">
        <f>IF(K2519="URBAN",1,IF(K2519="SUBURBAN",2,IF(K2519="RURAL",3,"")))</f>
        <v>2</v>
      </c>
      <c r="K2519" s="1" t="s">
        <v>84</v>
      </c>
      <c r="L2519" s="18">
        <v>46082</v>
      </c>
      <c r="M2519" s="49">
        <v>0.625</v>
      </c>
      <c r="N2519" s="18">
        <v>46083</v>
      </c>
      <c r="O2519" s="56">
        <v>0.5</v>
      </c>
      <c r="P2519" s="31" t="str">
        <f>TEXT($L2519, "dddd")</f>
        <v>Sunday</v>
      </c>
      <c r="Q2519" s="39" t="s">
        <v>207</v>
      </c>
      <c r="R2519" s="39">
        <v>2013</v>
      </c>
      <c r="S2519" s="1" t="str">
        <f>IF(OR(MONTH(L2519)=12, MONTH(L2519)&lt;=5), "Dry Season", "Wet Season")</f>
        <v>Dry Season</v>
      </c>
      <c r="T2519" s="1">
        <v>1</v>
      </c>
      <c r="U2519" s="1">
        <v>0</v>
      </c>
      <c r="V2519" s="1">
        <v>0</v>
      </c>
      <c r="W2519" s="2">
        <f>IF(ISNUMBER(SEARCH("N/A", X2519)), 0, 1)</f>
        <v>0</v>
      </c>
      <c r="X2519" s="1" t="s">
        <v>44</v>
      </c>
      <c r="Y2519" s="1"/>
      <c r="Z2519" s="1"/>
      <c r="AA2519" s="11" cm="1">
        <f t="array" ref="AA2519">IF(ISBLANK(Y2519), 0, VINCentyInvDistance(F2519,G2519,Y2519,Z2519))</f>
        <v>0</v>
      </c>
      <c r="AB2519" s="1">
        <v>0</v>
      </c>
      <c r="AC2519" s="1">
        <v>0</v>
      </c>
      <c r="AD2519" s="1">
        <v>0</v>
      </c>
      <c r="AE2519" s="1">
        <v>62</v>
      </c>
      <c r="AF2519" s="1">
        <v>1</v>
      </c>
      <c r="AG2519" s="1" t="str">
        <f>TRIM(MID(SUBSTITUTE($H2519,",",REPT(" ",200)),(LEN($H2519)-LEN(SUBSTITUTE($H2519,",",""))-4)*200+1,200))</f>
        <v>Caloocan</v>
      </c>
      <c r="AH2519" s="1" t="str">
        <f>TRIM(MID(SUBSTITUTE($H2519,",",REPT(" ",200)),(LEN($H2519)-LEN(SUBSTITUTE($H2519,",",""))-3)*200+1,200))</f>
        <v>Northern Manila District</v>
      </c>
      <c r="AI2519" s="1" t="str">
        <f>TRIM(MID(SUBSTITUTE($H2519,",",REPT(" ",200)),(LEN($H2519)-LEN(SUBSTITUTE($H2519,",",""))-2)*200+1,200))</f>
        <v>Metro Manila</v>
      </c>
      <c r="AJ2519" s="1" t="str">
        <f>TRIM(MID(SUBSTITUTE($H2519,",",REPT(" ",200)),(LEN($H2519)-LEN(SUBSTITUTE($H2519,",",""))-0)*200+1,200))</f>
        <v>Philippines</v>
      </c>
      <c r="AL2519" s="2">
        <v>0</v>
      </c>
      <c r="AM2519" s="1"/>
    </row>
    <row r="2520" spans="1:39" ht="12.75" customHeight="1">
      <c r="A2520" s="1"/>
      <c r="B2520" s="1" t="s">
        <v>2215</v>
      </c>
      <c r="C2520" s="1" t="s">
        <v>13418</v>
      </c>
      <c r="D2520" s="3" t="str">
        <f ca="1">IFERROR(__xludf.DUMMYFUNCTION("PROPER(REGEXEXTRACT(B3636, ""(?:https?:\/\/)?(?:www\.)?([a-zA-Z0-9-]+)\.""))"),"Skyscanner")</f>
        <v>Skyscanner</v>
      </c>
      <c r="E2520" s="1" t="s">
        <v>13419</v>
      </c>
      <c r="F2520" s="1">
        <v>14.7615</v>
      </c>
      <c r="G2520" s="1">
        <v>121.06685</v>
      </c>
      <c r="H2520" s="1" t="s">
        <v>13112</v>
      </c>
      <c r="I2520" s="1" t="s">
        <v>50</v>
      </c>
      <c r="J2520" s="1">
        <f>IF(K2520="URBAN",1,IF(K2520="SUBURBAN",2,IF(K2520="RURAL",3,"")))</f>
        <v>2</v>
      </c>
      <c r="K2520" s="1" t="s">
        <v>84</v>
      </c>
      <c r="L2520" s="18">
        <v>46082</v>
      </c>
      <c r="M2520" s="49">
        <v>0.58333333333333337</v>
      </c>
      <c r="N2520" s="18">
        <v>46083</v>
      </c>
      <c r="O2520" s="56">
        <v>0.5</v>
      </c>
      <c r="P2520" s="31" t="str">
        <f>TEXT($L2520, "dddd")</f>
        <v>Sunday</v>
      </c>
      <c r="Q2520" s="39" t="s">
        <v>207</v>
      </c>
      <c r="R2520" s="39">
        <v>957</v>
      </c>
      <c r="S2520" s="1" t="str">
        <f>IF(OR(MONTH(L2520)=12, MONTH(L2520)&lt;=5), "Dry Season", "Wet Season")</f>
        <v>Dry Season</v>
      </c>
      <c r="T2520" s="1">
        <v>2</v>
      </c>
      <c r="U2520" s="1">
        <v>1</v>
      </c>
      <c r="V2520" s="1">
        <v>0</v>
      </c>
      <c r="W2520" s="2">
        <f>IF(ISNUMBER(SEARCH("N/A", X2520)), 0, 1)</f>
        <v>0</v>
      </c>
      <c r="X2520" s="1" t="s">
        <v>44</v>
      </c>
      <c r="Y2520" s="1"/>
      <c r="Z2520" s="1"/>
      <c r="AA2520" s="11" cm="1">
        <f t="array" ref="AA2520">IF(ISBLANK(Y2520), 0, VINCentyInvDistance(F2520,G2520,Y2520,Z2520))</f>
        <v>0</v>
      </c>
      <c r="AB2520" s="1">
        <v>0</v>
      </c>
      <c r="AC2520" s="1">
        <v>0</v>
      </c>
      <c r="AD2520" s="1">
        <v>0</v>
      </c>
      <c r="AE2520" s="1">
        <v>2</v>
      </c>
      <c r="AF2520" s="1">
        <v>1</v>
      </c>
      <c r="AG2520" s="1" t="s">
        <v>2211</v>
      </c>
      <c r="AH2520" s="1" t="s">
        <v>2212</v>
      </c>
      <c r="AI2520" s="1"/>
      <c r="AJ2520" s="1" t="s">
        <v>55</v>
      </c>
      <c r="AK2520" t="s">
        <v>2213</v>
      </c>
      <c r="AL2520" s="1">
        <v>3</v>
      </c>
      <c r="AM2520" s="1" t="s">
        <v>13113</v>
      </c>
    </row>
    <row r="2521" spans="1:39" ht="12.75" customHeight="1">
      <c r="A2521" s="1"/>
      <c r="B2521" s="1" t="s">
        <v>2574</v>
      </c>
      <c r="C2521" s="1" t="s">
        <v>13426</v>
      </c>
      <c r="D2521" s="3" t="str">
        <f ca="1">IFERROR(__xludf.DUMMYFUNCTION("PROPER(REGEXEXTRACT(B3640, ""(?:https?:\/\/)?(?:www\.)?([a-zA-Z0-9-]+)\.""))"),"Skyscanner")</f>
        <v>Skyscanner</v>
      </c>
      <c r="E2521" s="1" t="s">
        <v>2536</v>
      </c>
      <c r="F2521" s="1">
        <v>14.88707</v>
      </c>
      <c r="G2521" s="1">
        <v>120.8672</v>
      </c>
      <c r="H2521" s="1" t="s">
        <v>2577</v>
      </c>
      <c r="I2521" s="1" t="s">
        <v>50</v>
      </c>
      <c r="J2521" s="1">
        <f>IF(K2521="URBAN",1,IF(K2521="SUBURBAN",2,IF(K2521="RURAL",3,"")))</f>
        <v>2</v>
      </c>
      <c r="K2521" s="1" t="s">
        <v>84</v>
      </c>
      <c r="L2521" s="18">
        <v>46082</v>
      </c>
      <c r="M2521" s="49">
        <v>0.625</v>
      </c>
      <c r="N2521" s="18">
        <v>46083</v>
      </c>
      <c r="O2521" s="56">
        <v>0.5</v>
      </c>
      <c r="P2521" s="31" t="str">
        <f>TEXT($L2521, "dddd")</f>
        <v>Sunday</v>
      </c>
      <c r="Q2521" s="39" t="s">
        <v>207</v>
      </c>
      <c r="R2521" s="39">
        <v>25759</v>
      </c>
      <c r="S2521" s="1" t="str">
        <f>IF(OR(MONTH(L2521)=12, MONTH(L2521)&lt;=5), "Dry Season", "Wet Season")</f>
        <v>Dry Season</v>
      </c>
      <c r="T2521" s="1">
        <v>1</v>
      </c>
      <c r="U2521" s="1">
        <v>0</v>
      </c>
      <c r="V2521" s="1">
        <v>0</v>
      </c>
      <c r="W2521" s="2">
        <f>IF(ISNUMBER(SEARCH("N/A", X2521)), 0, 1)</f>
        <v>1</v>
      </c>
      <c r="X2521" s="1" t="s">
        <v>2571</v>
      </c>
      <c r="Y2521" s="1">
        <v>14.8807226</v>
      </c>
      <c r="Z2521" s="1">
        <v>120.86667439999999</v>
      </c>
      <c r="AA2521" s="11" cm="1">
        <f t="array" ref="AA2521">IF(ISBLANK(Y2521), 0, VINCentyInvDistance(F2521,G2521,Y2521,Z2521))</f>
        <v>704.59810464202383</v>
      </c>
      <c r="AB2521" s="1">
        <v>0</v>
      </c>
      <c r="AC2521" s="1">
        <v>8.6</v>
      </c>
      <c r="AD2521" s="1">
        <v>0</v>
      </c>
      <c r="AE2521" s="1">
        <v>318</v>
      </c>
      <c r="AF2521" s="1">
        <v>1</v>
      </c>
      <c r="AG2521" s="1" t="str">
        <f>TRIM(MID(SUBSTITUTE($H2521,",",REPT(" ",200)),(LEN($H2521)-LEN(SUBSTITUTE($H2521,",",""))-4)*200+1,200))</f>
        <v>Plaridel</v>
      </c>
      <c r="AH2521" s="1" t="str">
        <f>TRIM(MID(SUBSTITUTE($H2521,",",REPT(" ",200)),(LEN($H2521)-LEN(SUBSTITUTE($H2521,",",""))-3)*200+1,200))</f>
        <v>Bulacan</v>
      </c>
      <c r="AI2521" s="1" t="str">
        <f>TRIM(MID(SUBSTITUTE($H2521,",",REPT(" ",200)),(LEN($H2521)-LEN(SUBSTITUTE($H2521,",",""))-2)*200+1,200))</f>
        <v>Central Luzon</v>
      </c>
      <c r="AJ2521" s="1" t="str">
        <f>TRIM(MID(SUBSTITUTE($H2521,",",REPT(" ",200)),(LEN($H2521)-LEN(SUBSTITUTE($H2521,",",""))-0)*200+1,200))</f>
        <v>Philippines</v>
      </c>
      <c r="AL2521" s="1">
        <v>1</v>
      </c>
      <c r="AM2521" s="1" t="s">
        <v>2579</v>
      </c>
    </row>
    <row r="2522" spans="1:39" ht="12.75" customHeight="1">
      <c r="A2522" s="1"/>
      <c r="B2522" s="1" t="s">
        <v>13431</v>
      </c>
      <c r="C2522" s="1" t="s">
        <v>13432</v>
      </c>
      <c r="D2522" s="3" t="str">
        <f ca="1">IFERROR(__xludf.DUMMYFUNCTION("PROPER(REGEXEXTRACT(B3642, ""(?:https?:\/\/)?(?:www\.)?([a-zA-Z0-9-]+)\.""))"),"Skyscanner")</f>
        <v>Skyscanner</v>
      </c>
      <c r="E2522" s="1" t="s">
        <v>13433</v>
      </c>
      <c r="F2522" s="1">
        <v>14.786175</v>
      </c>
      <c r="G2522" s="1">
        <v>121.074504</v>
      </c>
      <c r="H2522" s="1" t="s">
        <v>13430</v>
      </c>
      <c r="I2522" s="1" t="s">
        <v>41</v>
      </c>
      <c r="J2522" s="1">
        <f>IF(K2522="URBAN",1,IF(K2522="SUBURBAN",2,IF(K2522="RURAL",3,"")))</f>
        <v>2</v>
      </c>
      <c r="K2522" s="1" t="s">
        <v>84</v>
      </c>
      <c r="L2522" s="18">
        <v>46082</v>
      </c>
      <c r="M2522" s="49">
        <v>0.58333333333333337</v>
      </c>
      <c r="N2522" s="18">
        <v>46083</v>
      </c>
      <c r="O2522" s="56">
        <v>0.5</v>
      </c>
      <c r="P2522" s="31" t="str">
        <f>TEXT($L2522, "dddd")</f>
        <v>Sunday</v>
      </c>
      <c r="Q2522" s="39" t="s">
        <v>111</v>
      </c>
      <c r="R2522" s="39">
        <v>4003</v>
      </c>
      <c r="S2522" s="1" t="str">
        <f>IF(OR(MONTH(L2522)=12, MONTH(L2522)&lt;=5), "Dry Season", "Wet Season")</f>
        <v>Dry Season</v>
      </c>
      <c r="T2522" s="1">
        <v>1</v>
      </c>
      <c r="U2522" s="1">
        <v>0</v>
      </c>
      <c r="V2522" s="1">
        <v>0</v>
      </c>
      <c r="W2522" s="2">
        <f>IF(ISNUMBER(SEARCH("N/A", X2522)), 0, 1)</f>
        <v>0</v>
      </c>
      <c r="X2522" s="1" t="s">
        <v>44</v>
      </c>
      <c r="Y2522" s="1"/>
      <c r="Z2522" s="1"/>
      <c r="AA2522" s="11" cm="1">
        <f t="array" ref="AA2522">IF(ISBLANK(Y2522), 0, VINCentyInvDistance(F2522,G2522,Y2522,Z2522))</f>
        <v>0</v>
      </c>
      <c r="AB2522" s="1">
        <v>0</v>
      </c>
      <c r="AC2522" s="1">
        <v>9.1999999999999993</v>
      </c>
      <c r="AD2522" s="1">
        <v>4.5</v>
      </c>
      <c r="AE2522" s="1">
        <v>23</v>
      </c>
      <c r="AF2522" s="1">
        <v>1</v>
      </c>
      <c r="AG2522" s="1" t="s">
        <v>13434</v>
      </c>
      <c r="AH2522" s="1" t="s">
        <v>2212</v>
      </c>
      <c r="AI2522" s="1"/>
      <c r="AJ2522" s="1" t="s">
        <v>55</v>
      </c>
      <c r="AK2522" t="s">
        <v>13435</v>
      </c>
      <c r="AL2522" s="1">
        <v>3</v>
      </c>
      <c r="AM2522" s="1" t="s">
        <v>13436</v>
      </c>
    </row>
    <row r="2523" spans="1:39" ht="12.75" customHeight="1">
      <c r="A2523" s="1"/>
      <c r="B2523" s="1" t="s">
        <v>13437</v>
      </c>
      <c r="C2523" s="1" t="s">
        <v>13438</v>
      </c>
      <c r="D2523" s="3" t="str">
        <f ca="1">IFERROR(__xludf.DUMMYFUNCTION("PROPER(REGEXEXTRACT(B3643, ""(?:https?:\/\/)?(?:www\.)?([a-zA-Z0-9-]+)\.""))"),"Skyscanner")</f>
        <v>Skyscanner</v>
      </c>
      <c r="E2523" s="1" t="s">
        <v>13439</v>
      </c>
      <c r="F2523" s="1">
        <v>14.782349999999999</v>
      </c>
      <c r="G2523" s="1">
        <v>121.0731</v>
      </c>
      <c r="H2523" s="1" t="s">
        <v>13440</v>
      </c>
      <c r="I2523" s="1" t="s">
        <v>41</v>
      </c>
      <c r="J2523" s="1">
        <f>IF(K2523="URBAN",1,IF(K2523="SUBURBAN",2,IF(K2523="RURAL",3,"")))</f>
        <v>2</v>
      </c>
      <c r="K2523" s="1" t="s">
        <v>84</v>
      </c>
      <c r="L2523" s="18">
        <v>46082</v>
      </c>
      <c r="M2523" s="49">
        <v>0.58333333333333337</v>
      </c>
      <c r="N2523" s="18">
        <v>46083</v>
      </c>
      <c r="O2523" s="56">
        <v>0.5</v>
      </c>
      <c r="P2523" s="31" t="str">
        <f>TEXT($L2523, "dddd")</f>
        <v>Sunday</v>
      </c>
      <c r="Q2523" s="39" t="s">
        <v>531</v>
      </c>
      <c r="R2523" s="39">
        <v>4231.5</v>
      </c>
      <c r="S2523" s="1" t="str">
        <f>IF(OR(MONTH(L2523)=12, MONTH(L2523)&lt;=5), "Dry Season", "Wet Season")</f>
        <v>Dry Season</v>
      </c>
      <c r="T2523" s="1">
        <v>1</v>
      </c>
      <c r="U2523" s="1">
        <v>0</v>
      </c>
      <c r="V2523" s="1">
        <v>0</v>
      </c>
      <c r="W2523" s="2">
        <f>IF(ISNUMBER(SEARCH("N/A", X2523)), 0, 1)</f>
        <v>0</v>
      </c>
      <c r="X2523" s="1" t="s">
        <v>44</v>
      </c>
      <c r="Y2523" s="1"/>
      <c r="Z2523" s="1"/>
      <c r="AA2523" s="11" cm="1">
        <f t="array" ref="AA2523">IF(ISBLANK(Y2523), 0, VINCentyInvDistance(F2523,G2523,Y2523,Z2523))</f>
        <v>0</v>
      </c>
      <c r="AB2523" s="1">
        <v>0</v>
      </c>
      <c r="AC2523" s="1">
        <v>9.8000000000000007</v>
      </c>
      <c r="AD2523" s="1">
        <v>3</v>
      </c>
      <c r="AE2523" s="1">
        <v>13</v>
      </c>
      <c r="AF2523" s="1">
        <v>1</v>
      </c>
      <c r="AG2523" s="1" t="s">
        <v>13434</v>
      </c>
      <c r="AH2523" s="1" t="s">
        <v>2212</v>
      </c>
      <c r="AI2523" s="1"/>
      <c r="AJ2523" s="1" t="s">
        <v>55</v>
      </c>
      <c r="AK2523" t="s">
        <v>17579</v>
      </c>
      <c r="AL2523" s="1">
        <v>4</v>
      </c>
      <c r="AM2523" s="1" t="s">
        <v>13441</v>
      </c>
    </row>
    <row r="2524" spans="1:39" ht="12.75" customHeight="1">
      <c r="A2524" s="1"/>
      <c r="B2524" s="1" t="s">
        <v>14341</v>
      </c>
      <c r="C2524" s="1" t="s">
        <v>14342</v>
      </c>
      <c r="D2524" s="3" t="str">
        <f ca="1">IFERROR(__xludf.DUMMYFUNCTION("PROPER(REGEXEXTRACT(B3965, ""(?:https?:\/\/)?(?:www\.)?([a-zA-Z0-9-]+)\.""))"),"Google")</f>
        <v>Google</v>
      </c>
      <c r="E2524" s="1" t="s">
        <v>14343</v>
      </c>
      <c r="F2524" s="1">
        <v>14.656141</v>
      </c>
      <c r="G2524" s="1">
        <v>120.53386</v>
      </c>
      <c r="H2524" s="1" t="s">
        <v>14344</v>
      </c>
      <c r="I2524" s="1" t="s">
        <v>41</v>
      </c>
      <c r="J2524" s="1">
        <f>IF(K2524="URBAN",1,IF(K2524="SUBURBAN",2,IF(K2524="RURAL",3,"")))</f>
        <v>2</v>
      </c>
      <c r="K2524" s="1" t="s">
        <v>84</v>
      </c>
      <c r="L2524" s="18">
        <v>46082</v>
      </c>
      <c r="M2524" s="49">
        <v>0.625</v>
      </c>
      <c r="N2524" s="18">
        <v>46083</v>
      </c>
      <c r="O2524" s="56">
        <v>0.5</v>
      </c>
      <c r="P2524" s="31" t="str">
        <f>TEXT($L2524, "dddd")</f>
        <v>Sunday</v>
      </c>
      <c r="Q2524" s="39" t="s">
        <v>111</v>
      </c>
      <c r="R2524" s="39">
        <v>2470</v>
      </c>
      <c r="S2524" s="1" t="str">
        <f>IF(OR(MONTH(L2524)=12, MONTH(L2524)&lt;=5), "Dry Season", "Wet Season")</f>
        <v>Dry Season</v>
      </c>
      <c r="T2524" s="1">
        <v>1</v>
      </c>
      <c r="U2524" s="1">
        <v>0</v>
      </c>
      <c r="V2524" s="1">
        <v>0</v>
      </c>
      <c r="W2524" s="2">
        <f>IF(ISNUMBER(SEARCH("N/A", X2524)), 0, 1)</f>
        <v>1</v>
      </c>
      <c r="X2524" s="1" t="s">
        <v>14345</v>
      </c>
      <c r="Y2524" s="1">
        <v>14.6548009</v>
      </c>
      <c r="Z2524" s="1">
        <v>120.5338636</v>
      </c>
      <c r="AA2524" s="11" cm="1">
        <f t="array" ref="AA2524">IF(ISBLANK(Y2524), 0, VINCentyInvDistance(F2524,G2524,Y2524,Z2524))</f>
        <v>148.27639298608858</v>
      </c>
      <c r="AB2524" s="1">
        <v>0</v>
      </c>
      <c r="AC2524" s="1">
        <v>0</v>
      </c>
      <c r="AD2524" s="1">
        <v>0</v>
      </c>
      <c r="AE2524" s="1">
        <v>12</v>
      </c>
      <c r="AF2524" s="1">
        <v>1</v>
      </c>
      <c r="AG2524" s="1" t="s">
        <v>14346</v>
      </c>
      <c r="AH2524" s="1" t="s">
        <v>9529</v>
      </c>
      <c r="AI2524" s="1" t="str">
        <f>TRIM(MID(SUBSTITUTE($H2524,",",REPT(" ",200)),(LEN($H2524)-LEN(SUBSTITUTE($H2524,",",""))-2)*200+1,200))</f>
        <v>Central Luzon</v>
      </c>
      <c r="AJ2524" s="1" t="s">
        <v>55</v>
      </c>
      <c r="AL2524" s="2">
        <v>0</v>
      </c>
      <c r="AM2524" s="1"/>
    </row>
    <row r="2525" spans="1:39" ht="12.75" customHeight="1">
      <c r="A2525" s="1"/>
      <c r="B2525" s="1" t="s">
        <v>14347</v>
      </c>
      <c r="C2525" s="1" t="s">
        <v>14348</v>
      </c>
      <c r="D2525" s="3" t="str">
        <f ca="1">IFERROR(__xludf.DUMMYFUNCTION("PROPER(REGEXEXTRACT(B3966, ""(?:https?:\/\/)?(?:www\.)?([a-zA-Z0-9-]+)\.""))"),"Skyscanner")</f>
        <v>Skyscanner</v>
      </c>
      <c r="E2525" s="1" t="s">
        <v>14349</v>
      </c>
      <c r="F2525" s="1">
        <v>14.4611135</v>
      </c>
      <c r="G2525" s="1">
        <v>121.03868900000001</v>
      </c>
      <c r="H2525" s="1" t="s">
        <v>14350</v>
      </c>
      <c r="I2525" s="1" t="s">
        <v>41</v>
      </c>
      <c r="J2525" s="1">
        <f>IF(K2525="URBAN",1,IF(K2525="SUBURBAN",2,IF(K2525="RURAL",3,"")))</f>
        <v>2</v>
      </c>
      <c r="K2525" s="1" t="s">
        <v>84</v>
      </c>
      <c r="L2525" s="18">
        <v>46082</v>
      </c>
      <c r="M2525" s="49">
        <v>0.58333333333333337</v>
      </c>
      <c r="N2525" s="18">
        <v>46083</v>
      </c>
      <c r="O2525" s="56">
        <v>0.5</v>
      </c>
      <c r="P2525" s="31" t="str">
        <f>TEXT($L2525, "dddd")</f>
        <v>Sunday</v>
      </c>
      <c r="Q2525" s="39" t="s">
        <v>111</v>
      </c>
      <c r="R2525" s="39">
        <v>822</v>
      </c>
      <c r="S2525" s="1" t="str">
        <f>IF(OR(MONTH(L2525)=12, MONTH(L2525)&lt;=5), "Dry Season", "Wet Season")</f>
        <v>Dry Season</v>
      </c>
      <c r="T2525" s="1">
        <v>1</v>
      </c>
      <c r="U2525" s="1">
        <v>0</v>
      </c>
      <c r="V2525" s="1">
        <v>0</v>
      </c>
      <c r="W2525" s="2">
        <f>IF(ISNUMBER(SEARCH("N/A", X2525)), 0, 1)</f>
        <v>1</v>
      </c>
      <c r="X2525" s="1" t="s">
        <v>14345</v>
      </c>
      <c r="Y2525" s="1">
        <v>14.6548009</v>
      </c>
      <c r="Z2525" s="1">
        <v>120.5338636</v>
      </c>
      <c r="AA2525" s="11" cm="1">
        <f t="array" ref="AA2525">IF(ISBLANK(Y2525), 0, VINCentyInvDistance(F2525,G2525,Y2525,Z2525))</f>
        <v>58472.818233822865</v>
      </c>
      <c r="AB2525" s="1">
        <v>1</v>
      </c>
      <c r="AC2525" s="1">
        <v>7.8</v>
      </c>
      <c r="AD2525" s="1">
        <v>3.7</v>
      </c>
      <c r="AE2525" s="1">
        <v>12</v>
      </c>
      <c r="AF2525" s="1">
        <v>1</v>
      </c>
      <c r="AG2525" s="1" t="s">
        <v>14346</v>
      </c>
      <c r="AH2525" s="1" t="s">
        <v>9529</v>
      </c>
      <c r="AI2525" s="1" t="str">
        <f>TRIM(MID(SUBSTITUTE($H2525,",",REPT(" ",200)),(LEN($H2525)-LEN(SUBSTITUTE($H2525,",",""))-2)*200+1,200))</f>
        <v>Metro Manila</v>
      </c>
      <c r="AJ2525" s="1" t="s">
        <v>55</v>
      </c>
      <c r="AK2525" t="s">
        <v>17639</v>
      </c>
      <c r="AL2525" s="2">
        <v>0</v>
      </c>
      <c r="AM2525" s="1"/>
    </row>
    <row r="2526" spans="1:39" ht="12.75" customHeight="1">
      <c r="A2526" s="1"/>
      <c r="B2526" s="1" t="s">
        <v>1239</v>
      </c>
      <c r="C2526" s="1" t="s">
        <v>14754</v>
      </c>
      <c r="D2526" s="3" t="str">
        <f ca="1">IFERROR(__xludf.DUMMYFUNCTION("PROPER(REGEXEXTRACT(B4072, ""(?:https?:\/\/)?(?:www\.)?([a-zA-Z0-9-]+)\.""))"),"Skyscanner")</f>
        <v>Skyscanner</v>
      </c>
      <c r="E2526" s="1" t="s">
        <v>14755</v>
      </c>
      <c r="F2526" s="1">
        <v>14.523955000000001</v>
      </c>
      <c r="G2526" s="1">
        <v>121.004555</v>
      </c>
      <c r="H2526" s="1" t="s">
        <v>14756</v>
      </c>
      <c r="I2526" s="1" t="s">
        <v>1300</v>
      </c>
      <c r="J2526" s="1">
        <f>IF(K2526="URBAN",1,IF(K2526="SUBURBAN",2,IF(K2526="RURAL",3,"")))</f>
        <v>2</v>
      </c>
      <c r="K2526" s="1" t="s">
        <v>84</v>
      </c>
      <c r="L2526" s="18">
        <v>46082</v>
      </c>
      <c r="M2526" s="49">
        <v>0.58333333333333337</v>
      </c>
      <c r="N2526" s="18">
        <v>46083</v>
      </c>
      <c r="O2526" s="56">
        <v>0.5</v>
      </c>
      <c r="P2526" s="31" t="str">
        <f>TEXT($L2526, "dddd")</f>
        <v>Sunday</v>
      </c>
      <c r="Q2526" s="39" t="s">
        <v>531</v>
      </c>
      <c r="R2526" s="39">
        <v>4504.5</v>
      </c>
      <c r="S2526" s="1" t="str">
        <f>IF(OR(MONTH(L2526)=12, MONTH(L2526)&lt;=5), "Dry Season", "Wet Season")</f>
        <v>Dry Season</v>
      </c>
      <c r="T2526" s="1">
        <v>2</v>
      </c>
      <c r="U2526" s="1">
        <v>1</v>
      </c>
      <c r="V2526" s="1">
        <v>0</v>
      </c>
      <c r="W2526" s="2">
        <f>IF(ISNUMBER(SEARCH("N/A", X2526)), 0, 1)</f>
        <v>1</v>
      </c>
      <c r="X2526" s="1" t="s">
        <v>1212</v>
      </c>
      <c r="Y2526" s="1">
        <v>10.7143716</v>
      </c>
      <c r="Z2526" s="1">
        <v>122.55100229999999</v>
      </c>
      <c r="AA2526" s="11" cm="1">
        <f t="array" ref="AA2526">IF(ISBLANK(Y2526), 0, VINCentyInvDistance(F2526,G2526,Y2526,Z2526))</f>
        <v>453689.57713988109</v>
      </c>
      <c r="AB2526" s="1">
        <v>1</v>
      </c>
      <c r="AC2526" s="1">
        <v>8.8000000000000007</v>
      </c>
      <c r="AD2526" s="1">
        <v>4.8</v>
      </c>
      <c r="AE2526" s="1">
        <v>179</v>
      </c>
      <c r="AF2526" s="1">
        <v>1</v>
      </c>
      <c r="AG2526" s="1" t="s">
        <v>1213</v>
      </c>
      <c r="AH2526" s="1" t="s">
        <v>1213</v>
      </c>
      <c r="AI2526" s="1" t="str">
        <f>TRIM(MID(SUBSTITUTE($H2526,",",REPT(" ",200)),(LEN($H2526)-LEN(SUBSTITUTE($H2526,",",""))-2)*200+1,200))</f>
        <v>Metro Manila</v>
      </c>
      <c r="AJ2526" s="1" t="s">
        <v>55</v>
      </c>
      <c r="AK2526" t="s">
        <v>16560</v>
      </c>
      <c r="AL2526" s="2">
        <v>0</v>
      </c>
      <c r="AM2526" s="1"/>
    </row>
    <row r="2527" spans="1:39" ht="12.75" customHeight="1">
      <c r="A2527" s="1"/>
      <c r="B2527" s="1" t="s">
        <v>7723</v>
      </c>
      <c r="C2527" s="1" t="s">
        <v>15456</v>
      </c>
      <c r="D2527" s="3" t="str">
        <f ca="1">IFERROR(__xludf.DUMMYFUNCTION("PROPER(REGEXEXTRACT(B4369, ""(?:https?:\/\/)?(?:www\.)?([a-zA-Z0-9-]+)\.""))"),"Skyscanner")</f>
        <v>Skyscanner</v>
      </c>
      <c r="E2527" s="1" t="s">
        <v>10700</v>
      </c>
      <c r="F2527" s="1">
        <v>10.272600000000001</v>
      </c>
      <c r="G2527" s="1">
        <v>123.97707</v>
      </c>
      <c r="H2527" s="1" t="s">
        <v>7421</v>
      </c>
      <c r="I2527" s="1" t="s">
        <v>2622</v>
      </c>
      <c r="J2527" s="1">
        <f>IF(K2527="URBAN",1,IF(K2527="SUBURBAN",2,IF(K2527="RURAL",3,"")))</f>
        <v>2</v>
      </c>
      <c r="K2527" s="1" t="s">
        <v>84</v>
      </c>
      <c r="L2527" s="18">
        <v>46082</v>
      </c>
      <c r="M2527" s="49">
        <v>0.58333333333333337</v>
      </c>
      <c r="N2527" s="18">
        <v>46083</v>
      </c>
      <c r="O2527" s="56">
        <v>0.5</v>
      </c>
      <c r="P2527" s="31" t="str">
        <f>TEXT($L2527, "dddd")</f>
        <v>Sunday</v>
      </c>
      <c r="Q2527" s="39" t="s">
        <v>1000</v>
      </c>
      <c r="R2527" s="39">
        <v>1957</v>
      </c>
      <c r="S2527" s="1" t="str">
        <f>IF(OR(MONTH(L2527)=12, MONTH(L2527)&lt;=5), "Dry Season", "Wet Season")</f>
        <v>Dry Season</v>
      </c>
      <c r="T2527" s="1">
        <v>1</v>
      </c>
      <c r="U2527" s="1">
        <v>0</v>
      </c>
      <c r="V2527" s="1">
        <v>1</v>
      </c>
      <c r="W2527" s="2">
        <f>IF(ISNUMBER(SEARCH("N/A", X2527)), 0, 1)</f>
        <v>0</v>
      </c>
      <c r="X2527" s="1" t="s">
        <v>44</v>
      </c>
      <c r="Y2527" s="1"/>
      <c r="Z2527" s="1"/>
      <c r="AA2527" s="11" cm="1">
        <f t="array" ref="AA2527">IF(ISBLANK(Y2527), 0, VINCentyInvDistance(F2527,G2527,Y2527,Z2527))</f>
        <v>0</v>
      </c>
      <c r="AB2527" s="1">
        <v>0</v>
      </c>
      <c r="AC2527" s="1">
        <v>8</v>
      </c>
      <c r="AD2527" s="1">
        <v>4</v>
      </c>
      <c r="AE2527" s="1">
        <v>8</v>
      </c>
      <c r="AF2527" s="1"/>
      <c r="AG2527" s="1" t="str">
        <f>TRIM(MID(SUBSTITUTE($H2527,",",REPT(" ",200)),(LEN($H2527)-LEN(SUBSTITUTE($H2527,",",""))-4)*200+1,200))</f>
        <v>Marigondon</v>
      </c>
      <c r="AH2527" s="1" t="str">
        <f>TRIM(MID(SUBSTITUTE($H2527,",",REPT(" ",200)),(LEN($H2527)-LEN(SUBSTITUTE($H2527,",",""))-3)*200+1,200))</f>
        <v>Lapu-Lapu</v>
      </c>
      <c r="AI2527" s="1" t="str">
        <f>TRIM(MID(SUBSTITUTE($H2527,",",REPT(" ",200)),(LEN($H2527)-LEN(SUBSTITUTE($H2527,",",""))-2)*200+1,200))</f>
        <v>Central Visayas</v>
      </c>
      <c r="AJ2527" s="1" t="str">
        <f>TRIM(MID(SUBSTITUTE($H2527,",",REPT(" ",200)),(LEN($H2527)-LEN(SUBSTITUTE($H2527,",",""))-0)*200+1,200))</f>
        <v>Philippines</v>
      </c>
      <c r="AK2527" t="s">
        <v>7726</v>
      </c>
      <c r="AL2527" s="1">
        <v>2</v>
      </c>
      <c r="AM2527" s="1" t="s">
        <v>7727</v>
      </c>
    </row>
    <row r="2528" spans="1:39" ht="12.75" customHeight="1">
      <c r="A2528" s="1"/>
      <c r="B2528" s="1" t="s">
        <v>15841</v>
      </c>
      <c r="C2528" s="1" t="s">
        <v>15842</v>
      </c>
      <c r="D2528" s="3" t="str">
        <f ca="1">IFERROR(__xludf.DUMMYFUNCTION("PROPER(REGEXEXTRACT(B4553, ""(?:https?:\/\/)?(?:www\.)?([a-zA-Z0-9-]+)\.""))"),"Skyscanner")</f>
        <v>Skyscanner</v>
      </c>
      <c r="E2528" s="1" t="s">
        <v>15843</v>
      </c>
      <c r="F2528" s="1">
        <v>10.359669999999999</v>
      </c>
      <c r="G2528" s="1">
        <v>123.91607999999999</v>
      </c>
      <c r="H2528" s="1" t="s">
        <v>15844</v>
      </c>
      <c r="I2528" s="1" t="s">
        <v>2622</v>
      </c>
      <c r="J2528" s="1">
        <f>IF(K2528="URBAN",1,IF(K2528="SUBURBAN",2,IF(K2528="RURAL",3,"")))</f>
        <v>2</v>
      </c>
      <c r="K2528" s="1" t="s">
        <v>84</v>
      </c>
      <c r="L2528" s="18">
        <v>46082</v>
      </c>
      <c r="M2528" s="49">
        <v>0.625</v>
      </c>
      <c r="N2528" s="18">
        <v>46083</v>
      </c>
      <c r="O2528" s="56">
        <v>0.5</v>
      </c>
      <c r="P2528" s="31" t="str">
        <f>TEXT($L2528, "dddd")</f>
        <v>Sunday</v>
      </c>
      <c r="Q2528" s="39" t="s">
        <v>207</v>
      </c>
      <c r="R2528" s="39">
        <v>1405</v>
      </c>
      <c r="S2528" s="1" t="str">
        <f>IF(OR(MONTH(L2528)=12, MONTH(L2528)&lt;=5), "Dry Season", "Wet Season")</f>
        <v>Dry Season</v>
      </c>
      <c r="T2528" s="1">
        <v>1</v>
      </c>
      <c r="U2528" s="1">
        <v>0</v>
      </c>
      <c r="V2528" s="1">
        <v>0</v>
      </c>
      <c r="W2528" s="2">
        <f>IF(ISNUMBER(SEARCH("N/A", X2528)), 0, 1)</f>
        <v>0</v>
      </c>
      <c r="X2528" s="1" t="s">
        <v>44</v>
      </c>
      <c r="Y2528" s="1"/>
      <c r="Z2528" s="1"/>
      <c r="AA2528" s="11" cm="1">
        <f t="array" ref="AA2528">IF(ISBLANK(Y2528), 0, VINCentyInvDistance(F2528,G2528,Y2528,Z2528))</f>
        <v>0</v>
      </c>
      <c r="AB2528" s="1">
        <v>0</v>
      </c>
      <c r="AC2528" s="1">
        <v>0</v>
      </c>
      <c r="AD2528" s="1">
        <v>0</v>
      </c>
      <c r="AE2528" s="1"/>
      <c r="AF2528" s="1"/>
      <c r="AG2528" s="1" t="s">
        <v>731</v>
      </c>
      <c r="AH2528" s="1" t="str">
        <f>TRIM(MID(SUBSTITUTE($H2528,",",REPT(" ",200)),(LEN($H2528)-LEN(SUBSTITUTE($H2528,",",""))-3)*200+1,200))</f>
        <v>Cebu City</v>
      </c>
      <c r="AI2528" s="1" t="str">
        <f>TRIM(MID(SUBSTITUTE($H2528,",",REPT(" ",200)),(LEN($H2528)-LEN(SUBSTITUTE($H2528,",",""))-2)*200+1,200))</f>
        <v>Central Visayas</v>
      </c>
      <c r="AJ2528" s="1" t="s">
        <v>55</v>
      </c>
      <c r="AK2528" t="s">
        <v>16465</v>
      </c>
      <c r="AL2528" s="2">
        <v>0</v>
      </c>
      <c r="AM2528" s="1" t="s">
        <v>15845</v>
      </c>
    </row>
    <row r="2529" spans="1:39" ht="12.75" customHeight="1">
      <c r="A2529" s="1"/>
      <c r="B2529" s="1" t="s">
        <v>15982</v>
      </c>
      <c r="C2529" s="1" t="s">
        <v>15983</v>
      </c>
      <c r="D2529" s="3" t="str">
        <f ca="1">IFERROR(__xludf.DUMMYFUNCTION("PROPER(REGEXEXTRACT(B4626, ""(?:https?:\/\/)?(?:www\.)?([a-zA-Z0-9-]+)\.""))"),"Skyscanner")</f>
        <v>Skyscanner</v>
      </c>
      <c r="E2529" s="1" t="s">
        <v>15984</v>
      </c>
      <c r="F2529" s="1">
        <v>10.348240000000001</v>
      </c>
      <c r="G2529" s="1">
        <v>123.88908000000001</v>
      </c>
      <c r="H2529" s="1" t="s">
        <v>15985</v>
      </c>
      <c r="I2529" s="1" t="s">
        <v>2622</v>
      </c>
      <c r="J2529" s="1">
        <f>IF(K2529="URBAN",1,IF(K2529="SUBURBAN",2,IF(K2529="RURAL",3,"")))</f>
        <v>2</v>
      </c>
      <c r="K2529" s="1" t="s">
        <v>84</v>
      </c>
      <c r="L2529" s="18">
        <v>46082</v>
      </c>
      <c r="M2529" s="49">
        <v>0.625</v>
      </c>
      <c r="N2529" s="18">
        <v>46083</v>
      </c>
      <c r="O2529" s="56">
        <v>0.5</v>
      </c>
      <c r="P2529" s="31" t="str">
        <f>TEXT($L2529, "dddd")</f>
        <v>Sunday</v>
      </c>
      <c r="Q2529" s="39" t="s">
        <v>1000</v>
      </c>
      <c r="R2529" s="39">
        <v>1951</v>
      </c>
      <c r="S2529" s="1" t="str">
        <f>IF(OR(MONTH(L2529)=12, MONTH(L2529)&lt;=5), "Dry Season", "Wet Season")</f>
        <v>Dry Season</v>
      </c>
      <c r="T2529" s="1">
        <v>1</v>
      </c>
      <c r="U2529" s="1">
        <v>0</v>
      </c>
      <c r="V2529" s="1">
        <v>0</v>
      </c>
      <c r="W2529" s="2">
        <f>IF(ISNUMBER(SEARCH("N/A", X2529)), 0, 1)</f>
        <v>0</v>
      </c>
      <c r="X2529" s="1" t="s">
        <v>44</v>
      </c>
      <c r="Y2529" s="1"/>
      <c r="Z2529" s="1"/>
      <c r="AA2529" s="11" cm="1">
        <f t="array" ref="AA2529">IF(ISBLANK(Y2529), 0, VINCentyInvDistance(F2529,G2529,Y2529,Z2529))</f>
        <v>0</v>
      </c>
      <c r="AB2529" s="1">
        <v>0</v>
      </c>
      <c r="AC2529" s="1">
        <v>0</v>
      </c>
      <c r="AD2529" s="1">
        <v>0</v>
      </c>
      <c r="AE2529" s="1"/>
      <c r="AF2529" s="1"/>
      <c r="AG2529" s="1" t="s">
        <v>731</v>
      </c>
      <c r="AH2529" s="1" t="str">
        <f>TRIM(MID(SUBSTITUTE($H2529,",",REPT(" ",200)),(LEN($H2529)-LEN(SUBSTITUTE($H2529,",",""))-3)*200+1,200))</f>
        <v>Cebu City</v>
      </c>
      <c r="AI2529" s="1" t="str">
        <f>TRIM(MID(SUBSTITUTE($H2529,",",REPT(" ",200)),(LEN($H2529)-LEN(SUBSTITUTE($H2529,",",""))-2)*200+1,200))</f>
        <v>Central Visayas</v>
      </c>
      <c r="AJ2529" s="1" t="s">
        <v>55</v>
      </c>
      <c r="AK2529" t="s">
        <v>16465</v>
      </c>
      <c r="AL2529" s="2">
        <v>0</v>
      </c>
      <c r="AM2529" s="1" t="s">
        <v>15986</v>
      </c>
    </row>
    <row r="2530" spans="1:39" ht="12.75" customHeight="1">
      <c r="A2530" s="1"/>
      <c r="B2530" s="1" t="s">
        <v>4923</v>
      </c>
      <c r="C2530" s="1" t="s">
        <v>16055</v>
      </c>
      <c r="D2530" s="3" t="str">
        <f ca="1">IFERROR(__xludf.DUMMYFUNCTION("PROPER(REGEXEXTRACT(B4668, ""(?:https?:\/\/)?(?:www\.)?([a-zA-Z0-9-]+)\.""))"),"Skyscanner")</f>
        <v>Skyscanner</v>
      </c>
      <c r="E2530" s="1" t="s">
        <v>14796</v>
      </c>
      <c r="F2530" s="1">
        <v>10.34173</v>
      </c>
      <c r="G2530" s="1">
        <v>123.89745600000001</v>
      </c>
      <c r="H2530" s="1" t="s">
        <v>4926</v>
      </c>
      <c r="I2530" s="1" t="s">
        <v>2622</v>
      </c>
      <c r="J2530" s="1">
        <f>IF(K2530="URBAN",1,IF(K2530="SUBURBAN",2,IF(K2530="RURAL",3,"")))</f>
        <v>2</v>
      </c>
      <c r="K2530" s="1" t="s">
        <v>84</v>
      </c>
      <c r="L2530" s="18">
        <v>46082</v>
      </c>
      <c r="M2530" s="49">
        <v>0.625</v>
      </c>
      <c r="N2530" s="18">
        <v>46083</v>
      </c>
      <c r="O2530" s="56">
        <v>0.5</v>
      </c>
      <c r="P2530" s="31" t="str">
        <f>TEXT($L2530, "dddd")</f>
        <v>Sunday</v>
      </c>
      <c r="Q2530" s="39" t="s">
        <v>207</v>
      </c>
      <c r="R2530" s="39">
        <v>4871</v>
      </c>
      <c r="S2530" s="1" t="str">
        <f>IF(OR(MONTH(L2530)=12, MONTH(L2530)&lt;=5), "Dry Season", "Wet Season")</f>
        <v>Dry Season</v>
      </c>
      <c r="T2530" s="1">
        <v>1</v>
      </c>
      <c r="U2530" s="1">
        <v>0</v>
      </c>
      <c r="V2530" s="1">
        <v>0</v>
      </c>
      <c r="W2530" s="2">
        <f>IF(ISNUMBER(SEARCH("N/A", X2530)), 0, 1)</f>
        <v>0</v>
      </c>
      <c r="X2530" s="1" t="s">
        <v>44</v>
      </c>
      <c r="Y2530" s="1"/>
      <c r="Z2530" s="1"/>
      <c r="AA2530" s="11" cm="1">
        <f t="array" ref="AA2530">IF(ISBLANK(Y2530), 0, VINCentyInvDistance(F2530,G2530,Y2530,Z2530))</f>
        <v>0</v>
      </c>
      <c r="AB2530" s="1">
        <v>1</v>
      </c>
      <c r="AC2530" s="1">
        <v>8.8000000000000007</v>
      </c>
      <c r="AD2530" s="1">
        <v>4.4000000000000004</v>
      </c>
      <c r="AE2530" s="1">
        <v>2747</v>
      </c>
      <c r="AF2530" s="1"/>
      <c r="AG2530" s="1" t="s">
        <v>731</v>
      </c>
      <c r="AH2530" s="1" t="str">
        <f>TRIM(MID(SUBSTITUTE($H2530,",",REPT(" ",200)),(LEN($H2530)-LEN(SUBSTITUTE($H2530,",",""))-3)*200+1,200))</f>
        <v>Cebu City</v>
      </c>
      <c r="AI2530" s="1" t="str">
        <f>TRIM(MID(SUBSTITUTE($H2530,",",REPT(" ",200)),(LEN($H2530)-LEN(SUBSTITUTE($H2530,",",""))-2)*200+1,200))</f>
        <v>Central Visayas</v>
      </c>
      <c r="AJ2530" s="1" t="s">
        <v>55</v>
      </c>
      <c r="AK2530" t="s">
        <v>17051</v>
      </c>
      <c r="AL2530" s="1">
        <v>5</v>
      </c>
      <c r="AM2530" s="1" t="s">
        <v>4927</v>
      </c>
    </row>
    <row r="2531" spans="1:39" ht="12.75" customHeight="1">
      <c r="A2531" s="1"/>
      <c r="B2531" s="1" t="s">
        <v>16413</v>
      </c>
      <c r="C2531" s="1" t="s">
        <v>16414</v>
      </c>
      <c r="D2531" s="3" t="str">
        <f ca="1">IFERROR(__xludf.DUMMYFUNCTION("PROPER(REGEXEXTRACT(B4852, ""(?:https?:\/\/)?(?:www\.)?([a-zA-Z0-9-]+)\.""))"),"Skyscanner")</f>
        <v>Skyscanner</v>
      </c>
      <c r="E2531" s="1" t="s">
        <v>16415</v>
      </c>
      <c r="F2531" s="1">
        <v>10.3172</v>
      </c>
      <c r="G2531" s="1">
        <v>123.88233</v>
      </c>
      <c r="H2531" s="1" t="s">
        <v>16416</v>
      </c>
      <c r="I2531" s="1" t="s">
        <v>2622</v>
      </c>
      <c r="J2531" s="1">
        <f>IF(K2531="URBAN",1,IF(K2531="SUBURBAN",2,IF(K2531="RURAL",3,"")))</f>
        <v>2</v>
      </c>
      <c r="K2531" s="1" t="s">
        <v>84</v>
      </c>
      <c r="L2531" s="18">
        <v>46082</v>
      </c>
      <c r="M2531" s="49">
        <v>0.58333333333333337</v>
      </c>
      <c r="N2531" s="18">
        <v>46083</v>
      </c>
      <c r="O2531" s="56">
        <v>0.5</v>
      </c>
      <c r="P2531" s="31" t="str">
        <f>TEXT($L2531, "dddd")</f>
        <v>Sunday</v>
      </c>
      <c r="Q2531" s="39" t="s">
        <v>43</v>
      </c>
      <c r="R2531" s="39">
        <v>1486</v>
      </c>
      <c r="S2531" s="1" t="str">
        <f>IF(OR(MONTH(L2531)=12, MONTH(L2531)&lt;=5), "Dry Season", "Wet Season")</f>
        <v>Dry Season</v>
      </c>
      <c r="T2531" s="1">
        <v>1</v>
      </c>
      <c r="U2531" s="1">
        <v>0</v>
      </c>
      <c r="V2531" s="1">
        <v>0</v>
      </c>
      <c r="W2531" s="2">
        <f>IF(ISNUMBER(SEARCH("N/A", X2531)), 0, 1)</f>
        <v>0</v>
      </c>
      <c r="X2531" s="1" t="s">
        <v>44</v>
      </c>
      <c r="Y2531" s="1"/>
      <c r="Z2531" s="1"/>
      <c r="AA2531" s="11" cm="1">
        <f t="array" ref="AA2531">IF(ISBLANK(Y2531), 0, VINCentyInvDistance(F2531,G2531,Y2531,Z2531))</f>
        <v>0</v>
      </c>
      <c r="AB2531" s="1">
        <v>0</v>
      </c>
      <c r="AC2531" s="1">
        <v>0</v>
      </c>
      <c r="AD2531" s="1">
        <v>0</v>
      </c>
      <c r="AE2531" s="1"/>
      <c r="AF2531" s="1"/>
      <c r="AG2531" s="1" t="str">
        <f>TRIM(MID(SUBSTITUTE($H2531,",",REPT(" ",200)),(LEN($H2531)-LEN(SUBSTITUTE($H2531,",",""))-4)*200+1,200))</f>
        <v>Guadalupe</v>
      </c>
      <c r="AH2531" s="1" t="str">
        <f>TRIM(MID(SUBSTITUTE($H2531,",",REPT(" ",200)),(LEN($H2531)-LEN(SUBSTITUTE($H2531,",",""))-3)*200+1,200))</f>
        <v>Cebu City</v>
      </c>
      <c r="AI2531" s="1" t="str">
        <f>TRIM(MID(SUBSTITUTE($H2531,",",REPT(" ",200)),(LEN($H2531)-LEN(SUBSTITUTE($H2531,",",""))-2)*200+1,200))</f>
        <v>Central Visayas</v>
      </c>
      <c r="AJ2531" s="1" t="str">
        <f>TRIM(MID(SUBSTITUTE($H2531,",",REPT(" ",200)),(LEN($H2531)-LEN(SUBSTITUTE($H2531,",",""))-0)*200+1,200))</f>
        <v>Philippines</v>
      </c>
      <c r="AK2531" t="s">
        <v>16465</v>
      </c>
      <c r="AL2531" s="1">
        <v>3</v>
      </c>
      <c r="AM2531" s="1" t="s">
        <v>16417</v>
      </c>
    </row>
    <row r="2532" spans="1:39" ht="12.75" customHeight="1">
      <c r="A2532" s="1"/>
      <c r="B2532" s="1" t="s">
        <v>16443</v>
      </c>
      <c r="C2532" s="1" t="s">
        <v>16444</v>
      </c>
      <c r="D2532" s="3" t="str">
        <f ca="1">IFERROR(__xludf.DUMMYFUNCTION("PROPER(REGEXEXTRACT(B4878, ""(?:https?:\/\/)?(?:www\.)?([a-zA-Z0-9-]+)\.""))"),"Skyscanner")</f>
        <v>Skyscanner</v>
      </c>
      <c r="E2532" s="1" t="s">
        <v>16445</v>
      </c>
      <c r="F2532" s="1">
        <v>10.33122</v>
      </c>
      <c r="G2532" s="1">
        <v>123.9024</v>
      </c>
      <c r="H2532" s="1" t="s">
        <v>15023</v>
      </c>
      <c r="I2532" s="1" t="s">
        <v>2622</v>
      </c>
      <c r="J2532" s="1">
        <f>IF(K2532="URBAN",1,IF(K2532="SUBURBAN",2,IF(K2532="RURAL",3,"")))</f>
        <v>2</v>
      </c>
      <c r="K2532" s="1" t="s">
        <v>84</v>
      </c>
      <c r="L2532" s="18">
        <v>46082</v>
      </c>
      <c r="M2532" s="49">
        <v>0.58333333333333337</v>
      </c>
      <c r="N2532" s="18">
        <v>46083</v>
      </c>
      <c r="O2532" s="56">
        <v>0.5</v>
      </c>
      <c r="P2532" s="31" t="str">
        <f>TEXT($L2532, "dddd")</f>
        <v>Sunday</v>
      </c>
      <c r="Q2532" s="39" t="s">
        <v>43</v>
      </c>
      <c r="R2532" s="39">
        <v>1649</v>
      </c>
      <c r="S2532" s="1" t="str">
        <f>IF(OR(MONTH(L2532)=12, MONTH(L2532)&lt;=5), "Dry Season", "Wet Season")</f>
        <v>Dry Season</v>
      </c>
      <c r="T2532" s="1">
        <v>1</v>
      </c>
      <c r="U2532" s="1">
        <v>0</v>
      </c>
      <c r="V2532" s="1">
        <v>0</v>
      </c>
      <c r="W2532" s="2">
        <f>IF(ISNUMBER(SEARCH("N/A", X2532)), 0, 1)</f>
        <v>0</v>
      </c>
      <c r="X2532" s="1" t="s">
        <v>44</v>
      </c>
      <c r="Y2532" s="1"/>
      <c r="Z2532" s="1"/>
      <c r="AA2532" s="11" cm="1">
        <f t="array" ref="AA2532">IF(ISBLANK(Y2532), 0, VINCentyInvDistance(F2532,G2532,Y2532,Z2532))</f>
        <v>0</v>
      </c>
      <c r="AB2532" s="1">
        <v>0</v>
      </c>
      <c r="AC2532" s="1">
        <v>0</v>
      </c>
      <c r="AD2532" s="1">
        <v>0</v>
      </c>
      <c r="AE2532" s="1"/>
      <c r="AF2532" s="1"/>
      <c r="AG2532" s="1" t="str">
        <f>TRIM(MID(SUBSTITUTE($H2532,",",REPT(" ",200)),(LEN($H2532)-LEN(SUBSTITUTE($H2532,",",""))-4)*200+1,200))</f>
        <v>Lahug</v>
      </c>
      <c r="AH2532" s="1" t="str">
        <f>TRIM(MID(SUBSTITUTE($H2532,",",REPT(" ",200)),(LEN($H2532)-LEN(SUBSTITUTE($H2532,",",""))-3)*200+1,200))</f>
        <v>Cebu City</v>
      </c>
      <c r="AI2532" s="1" t="str">
        <f>TRIM(MID(SUBSTITUTE($H2532,",",REPT(" ",200)),(LEN($H2532)-LEN(SUBSTITUTE($H2532,",",""))-2)*200+1,200))</f>
        <v>Central Visayas</v>
      </c>
      <c r="AJ2532" s="1" t="str">
        <f>TRIM(MID(SUBSTITUTE($H2532,",",REPT(" ",200)),(LEN($H2532)-LEN(SUBSTITUTE($H2532,",",""))-0)*200+1,200))</f>
        <v>Philippines</v>
      </c>
      <c r="AK2532" t="s">
        <v>17724</v>
      </c>
      <c r="AL2532" s="2">
        <v>0</v>
      </c>
      <c r="AM2532" s="1" t="s">
        <v>16446</v>
      </c>
    </row>
    <row r="2533" spans="1:39" ht="12.75" customHeight="1">
      <c r="A2533" s="1"/>
      <c r="B2533" s="1" t="s">
        <v>37</v>
      </c>
      <c r="C2533" s="2" t="s">
        <v>38</v>
      </c>
      <c r="D2533" s="3" t="str">
        <f ca="1">IFERROR(__xludf.DUMMYFUNCTION("PROPER(REGEXEXTRACT(B2, ""(?:https?:\/\/)?(?:www\.)?([a-zA-Z0-9-]+)\.""))"),"Skyscanner")</f>
        <v>Skyscanner</v>
      </c>
      <c r="E2533" s="1" t="s">
        <v>39</v>
      </c>
      <c r="F2533" s="1">
        <v>10.325889999999999</v>
      </c>
      <c r="G2533" s="1">
        <v>123.91095</v>
      </c>
      <c r="H2533" s="1" t="s">
        <v>40</v>
      </c>
      <c r="I2533" s="1" t="s">
        <v>41</v>
      </c>
      <c r="J2533" s="1">
        <f>IF(K2533="URBAN",1,IF(K2533="SUBURBAN",2,IF(K2533="RURAL",3,"")))</f>
        <v>1</v>
      </c>
      <c r="K2533" s="1" t="s">
        <v>42</v>
      </c>
      <c r="L2533" s="18">
        <v>46082</v>
      </c>
      <c r="M2533" s="49">
        <v>0.58333333333333337</v>
      </c>
      <c r="N2533" s="18">
        <v>46083</v>
      </c>
      <c r="O2533" s="56">
        <v>0.54166666666666663</v>
      </c>
      <c r="P2533" s="31" t="str">
        <f>TEXT($L2533, "dddd")</f>
        <v>Sunday</v>
      </c>
      <c r="Q2533" s="39" t="s">
        <v>43</v>
      </c>
      <c r="R2533" s="39">
        <v>1486</v>
      </c>
      <c r="S2533" s="1" t="str">
        <f>IF(OR(MONTH(L2533)=12, MONTH(L2533)&lt;=5), "Dry Season", "Wet Season")</f>
        <v>Dry Season</v>
      </c>
      <c r="T2533" s="1">
        <v>1</v>
      </c>
      <c r="U2533" s="1">
        <v>0</v>
      </c>
      <c r="V2533" s="1">
        <v>0</v>
      </c>
      <c r="W2533" s="1">
        <v>0</v>
      </c>
      <c r="X2533" s="1" t="s">
        <v>44</v>
      </c>
      <c r="Y2533" s="1"/>
      <c r="Z2533" s="1"/>
      <c r="AA2533" s="11" cm="1">
        <f t="array" ref="AA2533">IF(ISBLANK(Y2533), 0, VINCentyInvDistance(F2533,G2533,Y2533,Z2533))</f>
        <v>0</v>
      </c>
      <c r="AB2533" s="1">
        <v>0</v>
      </c>
      <c r="AC2533" s="2">
        <v>9</v>
      </c>
      <c r="AD2533" s="2">
        <v>4.5</v>
      </c>
      <c r="AE2533" s="4">
        <v>3700</v>
      </c>
      <c r="AF2533" s="2">
        <v>1</v>
      </c>
      <c r="AG2533" s="1" t="str">
        <f>TRIM(MID(SUBSTITUTE($H2533,",",REPT(" ",200)),(LEN($H2533)-LEN(SUBSTITUTE($H2533,",",""))-4)*200+1,200))</f>
        <v>Kasambagan</v>
      </c>
      <c r="AH2533" s="1" t="str">
        <f>TRIM(MID(SUBSTITUTE($H2533,",",REPT(" ",200)),(LEN($H2533)-LEN(SUBSTITUTE($H2533,",",""))-3)*200+1,200))</f>
        <v>Cebu City</v>
      </c>
      <c r="AI2533" s="1" t="str">
        <f>TRIM(MID(SUBSTITUTE($H2533,",",REPT(" ",200)),(LEN($H2533)-LEN(SUBSTITUTE($H2533,",",""))-2)*200+1,200))</f>
        <v>Central Visayas</v>
      </c>
      <c r="AJ2533" s="1" t="str">
        <f>TRIM(MID(SUBSTITUTE($H2533,",",REPT(" ",200)),(LEN($H2533)-LEN(SUBSTITUTE($H2533,",",""))-0)*200+1,200))</f>
        <v>Philippines</v>
      </c>
      <c r="AK2533" t="s">
        <v>16463</v>
      </c>
      <c r="AL2533" s="1">
        <v>4</v>
      </c>
      <c r="AM2533" s="1" t="s">
        <v>45</v>
      </c>
    </row>
    <row r="2534" spans="1:39" ht="12.75" customHeight="1">
      <c r="A2534" s="1"/>
      <c r="B2534" s="1" t="s">
        <v>46</v>
      </c>
      <c r="C2534" s="1" t="s">
        <v>47</v>
      </c>
      <c r="D2534" s="3" t="str">
        <f ca="1">IFERROR(__xludf.DUMMYFUNCTION("PROPER(REGEXEXTRACT(B3, ""(?:https?:\/\/)?(?:www\.)?([a-zA-Z0-9-]+)\.""))"),"Skyscanner")</f>
        <v>Skyscanner</v>
      </c>
      <c r="E2534" s="1" t="s">
        <v>48</v>
      </c>
      <c r="F2534" s="1">
        <v>14.446947099999999</v>
      </c>
      <c r="G2534" s="1">
        <v>121.0466919</v>
      </c>
      <c r="H2534" s="1" t="s">
        <v>49</v>
      </c>
      <c r="I2534" s="1" t="s">
        <v>50</v>
      </c>
      <c r="J2534" s="1">
        <f>IF(K2534="URBAN",1,IF(K2534="SUBURBAN",2,IF(K2534="RURAL",3,"")))</f>
        <v>1</v>
      </c>
      <c r="K2534" s="1" t="s">
        <v>42</v>
      </c>
      <c r="L2534" s="18">
        <v>46082</v>
      </c>
      <c r="M2534" s="49">
        <v>0.625</v>
      </c>
      <c r="N2534" s="18">
        <v>46083</v>
      </c>
      <c r="O2534" s="56">
        <v>0.5</v>
      </c>
      <c r="P2534" s="31" t="str">
        <f>TEXT($L2534, "dddd")</f>
        <v>Sunday</v>
      </c>
      <c r="Q2534" s="39" t="s">
        <v>43</v>
      </c>
      <c r="R2534" s="39">
        <v>900</v>
      </c>
      <c r="S2534" s="1" t="str">
        <f>IF(OR(MONTH(L2534)=12, MONTH(L2534)&lt;=5), "Dry Season", "Wet Season")</f>
        <v>Dry Season</v>
      </c>
      <c r="T2534" s="1">
        <v>1</v>
      </c>
      <c r="U2534" s="1">
        <v>0</v>
      </c>
      <c r="V2534" s="1">
        <v>0</v>
      </c>
      <c r="W2534" s="1">
        <v>1</v>
      </c>
      <c r="X2534" s="1" t="s">
        <v>51</v>
      </c>
      <c r="Y2534" s="1">
        <v>14.417577</v>
      </c>
      <c r="Z2534" s="1">
        <v>121.0402756</v>
      </c>
      <c r="AA2534" s="11" cm="1">
        <f t="array" ref="AA2534">IF(ISBLANK(Y2534), 0, VINCentyInvDistance(F2534,G2534,Y2534,Z2534))</f>
        <v>3322.4393010119238</v>
      </c>
      <c r="AB2534" s="1">
        <v>1</v>
      </c>
      <c r="AC2534" s="1">
        <v>8.8000000000000007</v>
      </c>
      <c r="AD2534" s="1">
        <v>3.3</v>
      </c>
      <c r="AE2534" s="1">
        <v>36</v>
      </c>
      <c r="AF2534" s="1">
        <v>1</v>
      </c>
      <c r="AG2534" s="1" t="s">
        <v>52</v>
      </c>
      <c r="AH2534" s="1" t="s">
        <v>53</v>
      </c>
      <c r="AI2534" s="1" t="s">
        <v>54</v>
      </c>
      <c r="AJ2534" s="1" t="s">
        <v>55</v>
      </c>
      <c r="AK2534" t="s">
        <v>16464</v>
      </c>
      <c r="AL2534" s="1">
        <v>4</v>
      </c>
      <c r="AM2534" s="1"/>
    </row>
    <row r="2535" spans="1:39" ht="12.75" customHeight="1">
      <c r="A2535" s="1"/>
      <c r="B2535" s="1" t="s">
        <v>57</v>
      </c>
      <c r="C2535" s="1" t="s">
        <v>58</v>
      </c>
      <c r="D2535" s="3" t="str">
        <f ca="1">IFERROR(__xludf.DUMMYFUNCTION("PROPER(REGEXEXTRACT(B4, ""(?:https?:\/\/)?(?:www\.)?([a-zA-Z0-9-]+)\.""))"),"Google")</f>
        <v>Google</v>
      </c>
      <c r="E2535" s="1" t="s">
        <v>59</v>
      </c>
      <c r="F2535" s="1">
        <v>14.44885</v>
      </c>
      <c r="G2535" s="1">
        <v>121.04336000000001</v>
      </c>
      <c r="H2535" s="1" t="s">
        <v>60</v>
      </c>
      <c r="I2535" s="1" t="s">
        <v>50</v>
      </c>
      <c r="J2535" s="1">
        <f>IF(K2535="URBAN",1,IF(K2535="SUBURBAN",2,IF(K2535="RURAL",3,"")))</f>
        <v>1</v>
      </c>
      <c r="K2535" s="1" t="s">
        <v>42</v>
      </c>
      <c r="L2535" s="18">
        <v>46082</v>
      </c>
      <c r="M2535" s="49">
        <v>0.625</v>
      </c>
      <c r="N2535" s="18">
        <v>46083</v>
      </c>
      <c r="O2535" s="56">
        <v>0.5</v>
      </c>
      <c r="P2535" s="31" t="str">
        <f>TEXT($L2535, "dddd")</f>
        <v>Sunday</v>
      </c>
      <c r="Q2535" s="39" t="s">
        <v>61</v>
      </c>
      <c r="R2535" s="39">
        <v>1002</v>
      </c>
      <c r="S2535" s="1" t="str">
        <f>IF(OR(MONTH(L2535)=12, MONTH(L2535)&lt;=5), "Dry Season", "Wet Season")</f>
        <v>Dry Season</v>
      </c>
      <c r="T2535" s="1">
        <v>1</v>
      </c>
      <c r="U2535" s="1">
        <v>0</v>
      </c>
      <c r="V2535" s="1">
        <v>0</v>
      </c>
      <c r="W2535" s="1">
        <v>1</v>
      </c>
      <c r="X2535" s="1" t="s">
        <v>51</v>
      </c>
      <c r="Y2535" s="1">
        <v>14.417577</v>
      </c>
      <c r="Z2535" s="1">
        <v>121.0402756</v>
      </c>
      <c r="AA2535" s="11" cm="1">
        <f t="array" ref="AA2535">IF(ISBLANK(Y2535), 0, VINCentyInvDistance(F2535,G2535,Y2535,Z2535))</f>
        <v>3476.0949041451718</v>
      </c>
      <c r="AB2535" s="1">
        <v>0</v>
      </c>
      <c r="AC2535" s="1">
        <v>0</v>
      </c>
      <c r="AD2535" s="1">
        <v>0</v>
      </c>
      <c r="AE2535" s="1">
        <v>15</v>
      </c>
      <c r="AF2535" s="1">
        <v>1</v>
      </c>
      <c r="AG2535" s="1" t="str">
        <f>TRIM(MID(SUBSTITUTE($H2535,",",REPT(" ",200)),(LEN($H2535)-LEN(SUBSTITUTE($H2535,",",""))-4)*200+1,200))</f>
        <v>Muntinlupa</v>
      </c>
      <c r="AH2535" s="1" t="str">
        <f>TRIM(MID(SUBSTITUTE($H2535,",",REPT(" ",200)),(LEN($H2535)-LEN(SUBSTITUTE($H2535,",",""))-3)*200+1,200))</f>
        <v>Southern Manila District</v>
      </c>
      <c r="AI2535" s="1" t="str">
        <f>TRIM(MID(SUBSTITUTE($H2535,",",REPT(" ",200)),(LEN($H2535)-LEN(SUBSTITUTE($H2535,",",""))-2)*200+1,200))</f>
        <v>Metro Manila</v>
      </c>
      <c r="AJ2535" s="1" t="str">
        <f>TRIM(MID(SUBSTITUTE($H2535,",",REPT(" ",200)),(LEN($H2535)-LEN(SUBSTITUTE($H2535,",",""))-0)*200+1,200))</f>
        <v>Philippines</v>
      </c>
      <c r="AK2535" t="s">
        <v>16465</v>
      </c>
      <c r="AL2535" s="1">
        <v>4</v>
      </c>
      <c r="AM2535" s="1" t="s">
        <v>62</v>
      </c>
    </row>
    <row r="2536" spans="1:39" ht="12.75" customHeight="1">
      <c r="A2536" s="1"/>
      <c r="B2536" s="1" t="s">
        <v>63</v>
      </c>
      <c r="C2536" s="1" t="s">
        <v>64</v>
      </c>
      <c r="D2536" s="3" t="str">
        <f ca="1">IFERROR(__xludf.DUMMYFUNCTION("PROPER(REGEXEXTRACT(B5, ""(?:https?:\/\/)?(?:www\.)?([a-zA-Z0-9-]+)\.""))"),"Google")</f>
        <v>Google</v>
      </c>
      <c r="E2536" s="1" t="s">
        <v>65</v>
      </c>
      <c r="F2536" s="1">
        <v>14.48929</v>
      </c>
      <c r="G2536" s="1">
        <v>121.01532</v>
      </c>
      <c r="H2536" s="1" t="s">
        <v>66</v>
      </c>
      <c r="I2536" s="1" t="s">
        <v>50</v>
      </c>
      <c r="J2536" s="1">
        <f>IF(K2536="URBAN",1,IF(K2536="SUBURBAN",2,IF(K2536="RURAL",3,"")))</f>
        <v>1</v>
      </c>
      <c r="K2536" s="1" t="s">
        <v>42</v>
      </c>
      <c r="L2536" s="18">
        <v>46082</v>
      </c>
      <c r="M2536" s="49">
        <v>0.625</v>
      </c>
      <c r="N2536" s="18">
        <v>46083</v>
      </c>
      <c r="O2536" s="56">
        <v>0.5</v>
      </c>
      <c r="P2536" s="31" t="str">
        <f>TEXT($L2536, "dddd")</f>
        <v>Sunday</v>
      </c>
      <c r="Q2536" s="39" t="s">
        <v>67</v>
      </c>
      <c r="R2536" s="39">
        <v>931</v>
      </c>
      <c r="S2536" s="1" t="str">
        <f>IF(OR(MONTH(L2536)=12, MONTH(L2536)&lt;=5), "Dry Season", "Wet Season")</f>
        <v>Dry Season</v>
      </c>
      <c r="T2536" s="1">
        <v>1</v>
      </c>
      <c r="U2536" s="1">
        <v>0</v>
      </c>
      <c r="V2536" s="1">
        <v>0</v>
      </c>
      <c r="W2536" s="1">
        <v>0</v>
      </c>
      <c r="X2536" s="1" t="s">
        <v>44</v>
      </c>
      <c r="Y2536" s="1"/>
      <c r="Z2536" s="1"/>
      <c r="AA2536" s="11" cm="1">
        <f t="array" ref="AA2536">IF(ISBLANK(Y2536), 0, VINCentyInvDistance(F2536,G2536,Y2536,Z2536))</f>
        <v>0</v>
      </c>
      <c r="AB2536" s="1">
        <v>0</v>
      </c>
      <c r="AC2536" s="1">
        <v>10</v>
      </c>
      <c r="AD2536" s="1">
        <v>0</v>
      </c>
      <c r="AE2536" s="1">
        <v>8</v>
      </c>
      <c r="AF2536" s="1">
        <v>1</v>
      </c>
      <c r="AG2536" s="1" t="s">
        <v>68</v>
      </c>
      <c r="AH2536" s="1" t="str">
        <f>TRIM(MID(SUBSTITUTE($H2536,",",REPT(" ",200)),(LEN($H2536)-LEN(SUBSTITUTE($H2536,",",""))-3)*200+1,200))</f>
        <v>Southern Manila District</v>
      </c>
      <c r="AI2536" s="1" t="s">
        <v>54</v>
      </c>
      <c r="AJ2536" s="1" t="s">
        <v>55</v>
      </c>
      <c r="AL2536" s="1">
        <v>1</v>
      </c>
      <c r="AM2536" s="1" t="s">
        <v>69</v>
      </c>
    </row>
    <row r="2537" spans="1:39" ht="12.75" customHeight="1">
      <c r="A2537" s="5"/>
      <c r="B2537" s="5" t="s">
        <v>70</v>
      </c>
      <c r="C2537" s="1" t="s">
        <v>71</v>
      </c>
      <c r="D2537" s="3" t="str">
        <f ca="1">IFERROR(__xludf.DUMMYFUNCTION("PROPER(REGEXEXTRACT(B6, ""(?:https?:\/\/)?(?:www\.)?([a-zA-Z0-9-]+)\.""))"),"Google")</f>
        <v>Google</v>
      </c>
      <c r="E2537" s="1" t="s">
        <v>72</v>
      </c>
      <c r="F2537" s="1">
        <v>14.466878899999999</v>
      </c>
      <c r="G2537" s="1">
        <v>121.0154343</v>
      </c>
      <c r="H2537" s="1" t="s">
        <v>73</v>
      </c>
      <c r="I2537" s="1" t="s">
        <v>50</v>
      </c>
      <c r="J2537" s="1">
        <f>IF(K2537="URBAN",1,IF(K2537="SUBURBAN",2,IF(K2537="RURAL",3,"")))</f>
        <v>1</v>
      </c>
      <c r="K2537" s="1" t="s">
        <v>42</v>
      </c>
      <c r="L2537" s="18">
        <v>46082</v>
      </c>
      <c r="M2537" s="49">
        <v>0.625</v>
      </c>
      <c r="N2537" s="18">
        <v>46083</v>
      </c>
      <c r="O2537" s="56">
        <v>0.5</v>
      </c>
      <c r="P2537" s="31" t="str">
        <f>TEXT($L2537, "dddd")</f>
        <v>Sunday</v>
      </c>
      <c r="Q2537" s="39" t="s">
        <v>74</v>
      </c>
      <c r="R2537" s="39">
        <v>1999</v>
      </c>
      <c r="S2537" s="1" t="str">
        <f>IF(OR(MONTH(L2537)=12, MONTH(L2537)&lt;=5), "Dry Season", "Wet Season")</f>
        <v>Dry Season</v>
      </c>
      <c r="T2537" s="1">
        <v>1</v>
      </c>
      <c r="U2537" s="1">
        <v>0</v>
      </c>
      <c r="V2537" s="1">
        <v>0</v>
      </c>
      <c r="W2537" s="1">
        <v>0</v>
      </c>
      <c r="X2537" s="1" t="s">
        <v>44</v>
      </c>
      <c r="Y2537" s="1"/>
      <c r="Z2537" s="1"/>
      <c r="AA2537" s="11" cm="1">
        <f t="array" ref="AA2537">IF(ISBLANK(Y2537), 0, VINCentyInvDistance(F2537,G2537,Y2537,Z2537))</f>
        <v>0</v>
      </c>
      <c r="AB2537" s="1">
        <v>0</v>
      </c>
      <c r="AC2537" s="1">
        <v>0</v>
      </c>
      <c r="AD2537" s="1">
        <v>0</v>
      </c>
      <c r="AE2537" s="1">
        <v>10</v>
      </c>
      <c r="AF2537" s="1">
        <v>1</v>
      </c>
      <c r="AG2537" s="1" t="str">
        <f>TRIM(MID(SUBSTITUTE($H2537,",",REPT(" ",200)),(LEN($H2537)-LEN(SUBSTITUTE($H2537,",",""))-4)*200+1,200))</f>
        <v>Parañaque</v>
      </c>
      <c r="AH2537" s="1" t="str">
        <f>TRIM(MID(SUBSTITUTE($H2537,",",REPT(" ",200)),(LEN($H2537)-LEN(SUBSTITUTE($H2537,",",""))-3)*200+1,200))</f>
        <v>Southern Manila District</v>
      </c>
      <c r="AI2537" s="1" t="str">
        <f>TRIM(MID(SUBSTITUTE($H2537,",",REPT(" ",200)),(LEN($H2537)-LEN(SUBSTITUTE($H2537,",",""))-2)*200+1,200))</f>
        <v>Metro Manila</v>
      </c>
      <c r="AJ2537" s="1" t="str">
        <f>TRIM(MID(SUBSTITUTE($H2537,",",REPT(" ",200)),(LEN($H2537)-LEN(SUBSTITUTE($H2537,",",""))-0)*200+1,200))</f>
        <v>Philippines</v>
      </c>
      <c r="AL2537" s="1">
        <v>4</v>
      </c>
      <c r="AM2537" s="1"/>
    </row>
    <row r="2538" spans="1:39" ht="12.75" customHeight="1">
      <c r="A2538" s="1"/>
      <c r="B2538" s="1" t="s">
        <v>75</v>
      </c>
      <c r="C2538" s="1" t="s">
        <v>76</v>
      </c>
      <c r="D2538" s="3" t="str">
        <f ca="1">IFERROR(__xludf.DUMMYFUNCTION("PROPER(REGEXEXTRACT(B7, ""(?:https?:\/\/)?(?:www\.)?([a-zA-Z0-9-]+)\.""))"),"Google")</f>
        <v>Google</v>
      </c>
      <c r="E2538" s="1" t="s">
        <v>77</v>
      </c>
      <c r="F2538" s="1">
        <v>14.4490414</v>
      </c>
      <c r="G2538" s="1">
        <v>121.04378509999999</v>
      </c>
      <c r="H2538" s="1" t="s">
        <v>78</v>
      </c>
      <c r="I2538" s="1" t="s">
        <v>50</v>
      </c>
      <c r="J2538" s="1">
        <f>IF(K2538="URBAN",1,IF(K2538="SUBURBAN",2,IF(K2538="RURAL",3,"")))</f>
        <v>1</v>
      </c>
      <c r="K2538" s="1" t="s">
        <v>42</v>
      </c>
      <c r="L2538" s="18">
        <v>46082</v>
      </c>
      <c r="M2538" s="49">
        <v>0.625</v>
      </c>
      <c r="N2538" s="18">
        <v>46083</v>
      </c>
      <c r="O2538" s="56">
        <v>0.5</v>
      </c>
      <c r="P2538" s="31" t="str">
        <f>TEXT($L2538, "dddd")</f>
        <v>Sunday</v>
      </c>
      <c r="Q2538" s="39" t="s">
        <v>79</v>
      </c>
      <c r="R2538" s="39">
        <v>837</v>
      </c>
      <c r="S2538" s="1" t="str">
        <f>IF(OR(MONTH(L2538)=12, MONTH(L2538)&lt;=5), "Dry Season", "Wet Season")</f>
        <v>Dry Season</v>
      </c>
      <c r="T2538" s="1">
        <v>1</v>
      </c>
      <c r="U2538" s="1">
        <v>0</v>
      </c>
      <c r="V2538" s="1">
        <v>0</v>
      </c>
      <c r="W2538" s="1">
        <v>0</v>
      </c>
      <c r="X2538" s="1" t="s">
        <v>44</v>
      </c>
      <c r="Y2538" s="1"/>
      <c r="Z2538" s="1"/>
      <c r="AA2538" s="11" cm="1">
        <f t="array" ref="AA2538">IF(ISBLANK(Y2538), 0, VINCentyInvDistance(F2538,G2538,Y2538,Z2538))</f>
        <v>0</v>
      </c>
      <c r="AB2538" s="1">
        <v>0</v>
      </c>
      <c r="AC2538" s="1">
        <v>0</v>
      </c>
      <c r="AD2538" s="1">
        <v>0</v>
      </c>
      <c r="AE2538" s="1">
        <v>0</v>
      </c>
      <c r="AF2538" s="1">
        <v>1</v>
      </c>
      <c r="AG2538" s="1" t="str">
        <f>TRIM(MID(SUBSTITUTE($H2538,",",REPT(" ",200)),(LEN($H2538)-LEN(SUBSTITUTE($H2538,",",""))-4)*200+1,200))</f>
        <v>Muntinlupa</v>
      </c>
      <c r="AH2538" s="1" t="str">
        <f>TRIM(MID(SUBSTITUTE($H2538,",",REPT(" ",200)),(LEN($H2538)-LEN(SUBSTITUTE($H2538,",",""))-3)*200+1,200))</f>
        <v>Southern Manila District</v>
      </c>
      <c r="AI2538" s="1" t="str">
        <f>TRIM(MID(SUBSTITUTE($H2538,",",REPT(" ",200)),(LEN($H2538)-LEN(SUBSTITUTE($H2538,",",""))-2)*200+1,200))</f>
        <v>Metro Manila</v>
      </c>
      <c r="AJ2538" s="1" t="str">
        <f>TRIM(MID(SUBSTITUTE($H2538,",",REPT(" ",200)),(LEN($H2538)-LEN(SUBSTITUTE($H2538,",",""))-0)*200+1,200))</f>
        <v>Philippines</v>
      </c>
      <c r="AL2538" s="1">
        <v>5</v>
      </c>
      <c r="AM2538" s="1"/>
    </row>
    <row r="2539" spans="1:39" ht="12.75" customHeight="1">
      <c r="A2539" s="1"/>
      <c r="B2539" s="1" t="s">
        <v>89</v>
      </c>
      <c r="C2539" s="1" t="s">
        <v>90</v>
      </c>
      <c r="D2539" s="3" t="str">
        <f ca="1">IFERROR(__xludf.DUMMYFUNCTION("PROPER(REGEXEXTRACT(B10, ""(?:https?:\/\/)?(?:www\.)?([a-zA-Z0-9-]+)\.""))"),"Skyscanner")</f>
        <v>Skyscanner</v>
      </c>
      <c r="E2539" s="1" t="s">
        <v>91</v>
      </c>
      <c r="F2539" s="1">
        <v>14.4627</v>
      </c>
      <c r="G2539" s="1">
        <v>121.02455</v>
      </c>
      <c r="H2539" s="1" t="s">
        <v>92</v>
      </c>
      <c r="I2539" s="1" t="s">
        <v>50</v>
      </c>
      <c r="J2539" s="1">
        <f>IF(K2539="URBAN",1,IF(K2539="SUBURBAN",2,IF(K2539="RURAL",3,"")))</f>
        <v>1</v>
      </c>
      <c r="K2539" s="1" t="s">
        <v>42</v>
      </c>
      <c r="L2539" s="18">
        <v>46082</v>
      </c>
      <c r="M2539" s="49">
        <v>0.625</v>
      </c>
      <c r="N2539" s="18">
        <v>46083</v>
      </c>
      <c r="O2539" s="56">
        <v>0.5</v>
      </c>
      <c r="P2539" s="31" t="str">
        <f>TEXT($L2539, "dddd")</f>
        <v>Sunday</v>
      </c>
      <c r="Q2539" s="39" t="s">
        <v>67</v>
      </c>
      <c r="R2539" s="39">
        <v>1389.6</v>
      </c>
      <c r="S2539" s="1" t="str">
        <f>IF(OR(MONTH(L2539)=12, MONTH(L2539)&lt;=5), "Dry Season", "Wet Season")</f>
        <v>Dry Season</v>
      </c>
      <c r="T2539" s="1">
        <v>1</v>
      </c>
      <c r="U2539" s="1">
        <v>0</v>
      </c>
      <c r="V2539" s="1">
        <v>0</v>
      </c>
      <c r="W2539" s="1">
        <v>0</v>
      </c>
      <c r="X2539" s="1" t="s">
        <v>44</v>
      </c>
      <c r="Y2539" s="1"/>
      <c r="Z2539" s="1"/>
      <c r="AA2539" s="11" cm="1">
        <f t="array" ref="AA2539">IF(ISBLANK(Y2539), 0, VINCentyInvDistance(F2539,G2539,Y2539,Z2539))</f>
        <v>0</v>
      </c>
      <c r="AB2539" s="1">
        <v>0</v>
      </c>
      <c r="AC2539" s="1">
        <v>0</v>
      </c>
      <c r="AD2539" s="1">
        <v>0</v>
      </c>
      <c r="AE2539" s="1">
        <v>0</v>
      </c>
      <c r="AF2539" s="1">
        <v>1</v>
      </c>
      <c r="AG2539" s="1" t="str">
        <f>TRIM(MID(SUBSTITUTE($H2539,",",REPT(" ",200)),(LEN($H2539)-LEN(SUBSTITUTE($H2539,",",""))-4)*200+1,200))</f>
        <v>Parañaque</v>
      </c>
      <c r="AH2539" s="1" t="str">
        <f>TRIM(MID(SUBSTITUTE($H2539,",",REPT(" ",200)),(LEN($H2539)-LEN(SUBSTITUTE($H2539,",",""))-3)*200+1,200))</f>
        <v>Southern Manila District</v>
      </c>
      <c r="AI2539" s="1" t="str">
        <f>TRIM(MID(SUBSTITUTE($H2539,",",REPT(" ",200)),(LEN($H2539)-LEN(SUBSTITUTE($H2539,",",""))-2)*200+1,200))</f>
        <v>Metro Manila</v>
      </c>
      <c r="AJ2539" s="1" t="str">
        <f>TRIM(MID(SUBSTITUTE($H2539,",",REPT(" ",200)),(LEN($H2539)-LEN(SUBSTITUTE($H2539,",",""))-0)*200+1,200))</f>
        <v>Philippines</v>
      </c>
      <c r="AK2539" t="s">
        <v>16466</v>
      </c>
      <c r="AL2539" s="1">
        <v>3</v>
      </c>
      <c r="AM2539" s="1" t="s">
        <v>93</v>
      </c>
    </row>
    <row r="2540" spans="1:39" ht="12.75" customHeight="1">
      <c r="A2540" s="1"/>
      <c r="B2540" s="1" t="s">
        <v>190</v>
      </c>
      <c r="C2540" s="1" t="s">
        <v>191</v>
      </c>
      <c r="D2540" s="3" t="str">
        <f ca="1">IFERROR(__xludf.DUMMYFUNCTION("PROPER(REGEXEXTRACT(B30, ""(?:https?:\/\/)?(?:www\.)?([a-zA-Z0-9-]+)\.""))"),"Google")</f>
        <v>Google</v>
      </c>
      <c r="E2540" s="1" t="s">
        <v>192</v>
      </c>
      <c r="F2540" s="1">
        <v>14.455590000000001</v>
      </c>
      <c r="G2540" s="1">
        <v>121.03951000000001</v>
      </c>
      <c r="H2540" s="1" t="s">
        <v>193</v>
      </c>
      <c r="I2540" s="1" t="s">
        <v>50</v>
      </c>
      <c r="J2540" s="1">
        <f>IF(K2540="URBAN",1,IF(K2540="SUBURBAN",2,IF(K2540="RURAL",3,"")))</f>
        <v>1</v>
      </c>
      <c r="K2540" s="1" t="s">
        <v>42</v>
      </c>
      <c r="L2540" s="18">
        <v>46082</v>
      </c>
      <c r="M2540" s="49">
        <v>0.625</v>
      </c>
      <c r="N2540" s="18">
        <v>46083</v>
      </c>
      <c r="O2540" s="56">
        <v>0.5</v>
      </c>
      <c r="P2540" s="31" t="str">
        <f>TEXT($L2540, "dddd")</f>
        <v>Sunday</v>
      </c>
      <c r="Q2540" s="39" t="s">
        <v>79</v>
      </c>
      <c r="R2540" s="39">
        <v>1033</v>
      </c>
      <c r="S2540" s="1" t="str">
        <f>IF(OR(MONTH(L2540)=12, MONTH(L2540)&lt;=5), "Dry Season", "Wet Season")</f>
        <v>Dry Season</v>
      </c>
      <c r="T2540" s="1">
        <v>1</v>
      </c>
      <c r="U2540" s="1">
        <v>0</v>
      </c>
      <c r="V2540" s="1">
        <v>0</v>
      </c>
      <c r="W2540" s="1">
        <v>0</v>
      </c>
      <c r="X2540" s="1" t="s">
        <v>44</v>
      </c>
      <c r="Y2540" s="1"/>
      <c r="Z2540" s="1"/>
      <c r="AA2540" s="11" cm="1">
        <f t="array" ref="AA2540">IF(ISBLANK(Y2540), 0, VINCentyInvDistance(F2540,G2540,Y2540,Z2540))</f>
        <v>0</v>
      </c>
      <c r="AB2540" s="1">
        <v>0</v>
      </c>
      <c r="AC2540" s="1">
        <v>0</v>
      </c>
      <c r="AD2540" s="1">
        <v>0</v>
      </c>
      <c r="AE2540" s="1">
        <v>0</v>
      </c>
      <c r="AF2540" s="1">
        <v>1</v>
      </c>
      <c r="AG2540" s="1" t="s">
        <v>148</v>
      </c>
      <c r="AH2540" s="1" t="str">
        <f>TRIM(MID(SUBSTITUTE($H2540,",",REPT(" ",200)),(LEN($H2540)-LEN(SUBSTITUTE($H2540,",",""))-3)*200+1,200))</f>
        <v>Southern Manila District</v>
      </c>
      <c r="AI2540" s="1" t="s">
        <v>54</v>
      </c>
      <c r="AJ2540" s="1" t="s">
        <v>55</v>
      </c>
      <c r="AL2540" s="1">
        <v>3</v>
      </c>
      <c r="AM2540" s="1" t="s">
        <v>194</v>
      </c>
    </row>
    <row r="2541" spans="1:39" ht="12.75" customHeight="1">
      <c r="A2541" s="1"/>
      <c r="B2541" s="1" t="s">
        <v>203</v>
      </c>
      <c r="C2541" s="1" t="s">
        <v>204</v>
      </c>
      <c r="D2541" s="3" t="str">
        <f ca="1">IFERROR(__xludf.DUMMYFUNCTION("PROPER(REGEXEXTRACT(B33, ""(?:https?:\/\/)?(?:www\.)?([a-zA-Z0-9-]+)\.""))"),"Skyscanner")</f>
        <v>Skyscanner</v>
      </c>
      <c r="E2541" s="1" t="s">
        <v>205</v>
      </c>
      <c r="F2541" s="1">
        <v>14.53088</v>
      </c>
      <c r="G2541" s="1">
        <v>121.0083389</v>
      </c>
      <c r="H2541" s="1" t="s">
        <v>206</v>
      </c>
      <c r="I2541" s="1" t="s">
        <v>50</v>
      </c>
      <c r="J2541" s="1">
        <f>IF(K2541="URBAN",1,IF(K2541="SUBURBAN",2,IF(K2541="RURAL",3,"")))</f>
        <v>1</v>
      </c>
      <c r="K2541" s="1" t="s">
        <v>42</v>
      </c>
      <c r="L2541" s="18">
        <v>46082</v>
      </c>
      <c r="M2541" s="49">
        <v>0.625</v>
      </c>
      <c r="N2541" s="18">
        <v>46083</v>
      </c>
      <c r="O2541" s="56">
        <v>0.5</v>
      </c>
      <c r="P2541" s="31" t="str">
        <f>TEXT($L2541, "dddd")</f>
        <v>Sunday</v>
      </c>
      <c r="Q2541" s="39" t="s">
        <v>207</v>
      </c>
      <c r="R2541" s="39">
        <v>883</v>
      </c>
      <c r="S2541" s="1" t="str">
        <f>IF(OR(MONTH(L2541)=12, MONTH(L2541)&lt;=5), "Dry Season", "Wet Season")</f>
        <v>Dry Season</v>
      </c>
      <c r="T2541" s="1">
        <v>1</v>
      </c>
      <c r="U2541" s="1">
        <v>0</v>
      </c>
      <c r="V2541" s="1">
        <v>0</v>
      </c>
      <c r="W2541" s="1">
        <v>1</v>
      </c>
      <c r="X2541" s="1" t="s">
        <v>124</v>
      </c>
      <c r="Y2541" s="1">
        <v>14.5352172</v>
      </c>
      <c r="Z2541" s="1">
        <v>120.9819432</v>
      </c>
      <c r="AA2541" s="11" cm="1">
        <f t="array" ref="AA2541">IF(ISBLANK(Y2541), 0, VINCentyInvDistance(F2541,G2541,Y2541,Z2541))</f>
        <v>2885.1270801900164</v>
      </c>
      <c r="AB2541" s="1">
        <v>0</v>
      </c>
      <c r="AC2541" s="1">
        <v>0</v>
      </c>
      <c r="AD2541" s="1">
        <v>0</v>
      </c>
      <c r="AE2541" s="1">
        <v>3</v>
      </c>
      <c r="AF2541" s="1">
        <v>1</v>
      </c>
      <c r="AG2541" s="1" t="s">
        <v>159</v>
      </c>
      <c r="AH2541" s="1" t="s">
        <v>160</v>
      </c>
      <c r="AI2541" s="1" t="s">
        <v>54</v>
      </c>
      <c r="AJ2541" s="1" t="s">
        <v>55</v>
      </c>
      <c r="AL2541" s="1">
        <v>2</v>
      </c>
      <c r="AM2541" s="1"/>
    </row>
    <row r="2542" spans="1:39" ht="12.75" customHeight="1">
      <c r="A2542" s="1"/>
      <c r="B2542" s="1" t="s">
        <v>275</v>
      </c>
      <c r="C2542" s="1" t="s">
        <v>276</v>
      </c>
      <c r="D2542" s="3" t="str">
        <f ca="1">IFERROR(__xludf.DUMMYFUNCTION("PROPER(REGEXEXTRACT(B50, ""(?:https?:\/\/)?(?:www\.)?([a-zA-Z0-9-]+)\.""))"),"Google")</f>
        <v>Google</v>
      </c>
      <c r="E2542" s="1" t="s">
        <v>277</v>
      </c>
      <c r="F2542" s="1">
        <v>14.509189599999999</v>
      </c>
      <c r="G2542" s="1">
        <v>120.9933472</v>
      </c>
      <c r="H2542" s="1" t="s">
        <v>278</v>
      </c>
      <c r="I2542" s="1" t="s">
        <v>50</v>
      </c>
      <c r="J2542" s="1">
        <f>IF(K2542="URBAN",1,IF(K2542="SUBURBAN",2,IF(K2542="RURAL",3,"")))</f>
        <v>1</v>
      </c>
      <c r="K2542" s="1" t="s">
        <v>42</v>
      </c>
      <c r="L2542" s="18">
        <v>46082</v>
      </c>
      <c r="M2542" s="49">
        <v>0.625</v>
      </c>
      <c r="N2542" s="18">
        <v>46083</v>
      </c>
      <c r="O2542" s="56">
        <v>0.5</v>
      </c>
      <c r="P2542" s="31" t="str">
        <f>TEXT($L2542, "dddd")</f>
        <v>Sunday</v>
      </c>
      <c r="Q2542" s="39" t="s">
        <v>61</v>
      </c>
      <c r="R2542" s="39">
        <v>1621.2</v>
      </c>
      <c r="S2542" s="1" t="str">
        <f>IF(OR(MONTH(L2542)=12, MONTH(L2542)&lt;=5), "Dry Season", "Wet Season")</f>
        <v>Dry Season</v>
      </c>
      <c r="T2542" s="1">
        <v>1</v>
      </c>
      <c r="U2542" s="1">
        <v>1</v>
      </c>
      <c r="V2542" s="1">
        <v>0</v>
      </c>
      <c r="W2542" s="1">
        <v>1</v>
      </c>
      <c r="X2542" s="1" t="s">
        <v>124</v>
      </c>
      <c r="Y2542" s="1">
        <v>14.5352172</v>
      </c>
      <c r="Z2542" s="1">
        <v>120.9819432</v>
      </c>
      <c r="AA2542" s="11" cm="1">
        <f t="array" ref="AA2542">IF(ISBLANK(Y2542), 0, VINCentyInvDistance(F2542,G2542,Y2542,Z2542))</f>
        <v>3131.158663256313</v>
      </c>
      <c r="AB2542" s="1">
        <v>0</v>
      </c>
      <c r="AC2542" s="1">
        <v>0</v>
      </c>
      <c r="AD2542" s="1">
        <v>0</v>
      </c>
      <c r="AE2542" s="1">
        <v>0</v>
      </c>
      <c r="AF2542" s="1">
        <v>1</v>
      </c>
      <c r="AG2542" s="1" t="s">
        <v>159</v>
      </c>
      <c r="AH2542" s="1" t="s">
        <v>160</v>
      </c>
      <c r="AI2542" s="1" t="s">
        <v>54</v>
      </c>
      <c r="AJ2542" s="1" t="s">
        <v>55</v>
      </c>
      <c r="AL2542" s="1">
        <v>4</v>
      </c>
      <c r="AM2542" s="1"/>
    </row>
    <row r="2543" spans="1:39" ht="12.75" customHeight="1">
      <c r="A2543" s="1"/>
      <c r="B2543" s="1" t="s">
        <v>294</v>
      </c>
      <c r="C2543" s="1" t="s">
        <v>295</v>
      </c>
      <c r="D2543" s="3" t="str">
        <f ca="1">IFERROR(__xludf.DUMMYFUNCTION("PROPER(REGEXEXTRACT(B55, ""(?:https?:\/\/)?(?:www\.)?([a-zA-Z0-9-]+)\.""))"),"Google")</f>
        <v>Google</v>
      </c>
      <c r="E2543" s="1" t="s">
        <v>296</v>
      </c>
      <c r="F2543" s="1">
        <v>14.465047800000001</v>
      </c>
      <c r="G2543" s="1">
        <v>121.019165</v>
      </c>
      <c r="H2543" s="1" t="s">
        <v>73</v>
      </c>
      <c r="I2543" s="1" t="s">
        <v>50</v>
      </c>
      <c r="J2543" s="1">
        <f>IF(K2543="URBAN",1,IF(K2543="SUBURBAN",2,IF(K2543="RURAL",3,"")))</f>
        <v>1</v>
      </c>
      <c r="K2543" s="1" t="s">
        <v>42</v>
      </c>
      <c r="L2543" s="18">
        <v>46082</v>
      </c>
      <c r="M2543" s="49">
        <v>0.625</v>
      </c>
      <c r="N2543" s="18">
        <v>46083</v>
      </c>
      <c r="O2543" s="56">
        <v>0.5</v>
      </c>
      <c r="P2543" s="31" t="str">
        <f>TEXT($L2543, "dddd")</f>
        <v>Sunday</v>
      </c>
      <c r="Q2543" s="39" t="s">
        <v>79</v>
      </c>
      <c r="R2543" s="39">
        <v>1800</v>
      </c>
      <c r="S2543" s="1" t="str">
        <f>IF(OR(MONTH(L2543)=12, MONTH(L2543)&lt;=5), "Dry Season", "Wet Season")</f>
        <v>Dry Season</v>
      </c>
      <c r="T2543" s="1">
        <v>1</v>
      </c>
      <c r="U2543" s="1">
        <v>1</v>
      </c>
      <c r="V2543" s="1">
        <v>0</v>
      </c>
      <c r="W2543" s="1">
        <v>0</v>
      </c>
      <c r="X2543" s="1" t="s">
        <v>44</v>
      </c>
      <c r="Y2543" s="1"/>
      <c r="Z2543" s="1"/>
      <c r="AA2543" s="11" cm="1">
        <f t="array" ref="AA2543">IF(ISBLANK(Y2543), 0, VINCentyInvDistance(F2543,G2543,Y2543,Z2543))</f>
        <v>0</v>
      </c>
      <c r="AB2543" s="1">
        <v>0</v>
      </c>
      <c r="AC2543" s="1">
        <v>0</v>
      </c>
      <c r="AD2543" s="1">
        <v>0</v>
      </c>
      <c r="AE2543" s="1">
        <v>0</v>
      </c>
      <c r="AF2543" s="1">
        <v>1</v>
      </c>
      <c r="AG2543" s="1" t="str">
        <f>TRIM(MID(SUBSTITUTE($H2543,",",REPT(" ",200)),(LEN($H2543)-LEN(SUBSTITUTE($H2543,",",""))-4)*200+1,200))</f>
        <v>Parañaque</v>
      </c>
      <c r="AH2543" s="1" t="str">
        <f>TRIM(MID(SUBSTITUTE($H2543,",",REPT(" ",200)),(LEN($H2543)-LEN(SUBSTITUTE($H2543,",",""))-3)*200+1,200))</f>
        <v>Southern Manila District</v>
      </c>
      <c r="AI2543" s="1" t="str">
        <f>TRIM(MID(SUBSTITUTE($H2543,",",REPT(" ",200)),(LEN($H2543)-LEN(SUBSTITUTE($H2543,",",""))-2)*200+1,200))</f>
        <v>Metro Manila</v>
      </c>
      <c r="AJ2543" s="1" t="str">
        <f>TRIM(MID(SUBSTITUTE($H2543,",",REPT(" ",200)),(LEN($H2543)-LEN(SUBSTITUTE($H2543,",",""))-0)*200+1,200))</f>
        <v>Philippines</v>
      </c>
      <c r="AL2543" s="1">
        <v>4</v>
      </c>
      <c r="AM2543" s="1"/>
    </row>
    <row r="2544" spans="1:39" ht="12.75" customHeight="1">
      <c r="A2544" s="1"/>
      <c r="B2544" s="1" t="s">
        <v>349</v>
      </c>
      <c r="C2544" s="1" t="s">
        <v>350</v>
      </c>
      <c r="D2544" s="3" t="str">
        <f ca="1">IFERROR(__xludf.DUMMYFUNCTION("PROPER(REGEXEXTRACT(B67, ""(?:https?:\/\/)?(?:www\.)?([a-zA-Z0-9-]+)\.""))"),"Google")</f>
        <v>Google</v>
      </c>
      <c r="E2544" s="1" t="s">
        <v>351</v>
      </c>
      <c r="F2544" s="1">
        <v>14.5357275</v>
      </c>
      <c r="G2544" s="1">
        <v>120.9826355</v>
      </c>
      <c r="H2544" s="1" t="s">
        <v>352</v>
      </c>
      <c r="I2544" s="1" t="s">
        <v>50</v>
      </c>
      <c r="J2544" s="1">
        <f>IF(K2544="URBAN",1,IF(K2544="SUBURBAN",2,IF(K2544="RURAL",3,"")))</f>
        <v>1</v>
      </c>
      <c r="K2544" s="1" t="s">
        <v>42</v>
      </c>
      <c r="L2544" s="18">
        <v>46082</v>
      </c>
      <c r="M2544" s="49">
        <v>0.625</v>
      </c>
      <c r="N2544" s="18">
        <v>46083</v>
      </c>
      <c r="O2544" s="56">
        <v>0.5</v>
      </c>
      <c r="P2544" s="31" t="str">
        <f>TEXT($L2544, "dddd")</f>
        <v>Sunday</v>
      </c>
      <c r="Q2544" s="39" t="s">
        <v>79</v>
      </c>
      <c r="R2544" s="39">
        <v>1829.52</v>
      </c>
      <c r="S2544" s="1" t="str">
        <f>IF(OR(MONTH(L2544)=12, MONTH(L2544)&lt;=5), "Dry Season", "Wet Season")</f>
        <v>Dry Season</v>
      </c>
      <c r="T2544" s="1">
        <v>1</v>
      </c>
      <c r="U2544" s="1">
        <v>0</v>
      </c>
      <c r="V2544" s="1">
        <v>0</v>
      </c>
      <c r="W2544" s="1">
        <v>1</v>
      </c>
      <c r="X2544" s="1" t="s">
        <v>124</v>
      </c>
      <c r="Y2544" s="1">
        <v>14.5352172</v>
      </c>
      <c r="Z2544" s="1">
        <v>120.9819432</v>
      </c>
      <c r="AA2544" s="11" cm="1">
        <f t="array" ref="AA2544">IF(ISBLANK(Y2544), 0, VINCentyInvDistance(F2544,G2544,Y2544,Z2544))</f>
        <v>93.570316988016785</v>
      </c>
      <c r="AB2544" s="1">
        <v>0</v>
      </c>
      <c r="AC2544" s="1">
        <v>0</v>
      </c>
      <c r="AD2544" s="1">
        <v>0</v>
      </c>
      <c r="AE2544" s="1">
        <v>30</v>
      </c>
      <c r="AF2544" s="1">
        <v>1</v>
      </c>
      <c r="AG2544" s="1" t="s">
        <v>159</v>
      </c>
      <c r="AH2544" s="1" t="s">
        <v>160</v>
      </c>
      <c r="AI2544" s="1" t="str">
        <f>TRIM(MID(SUBSTITUTE($H2544,",",REPT(" ",200)),(LEN($H2544)-LEN(SUBSTITUTE($H2544,",",""))-2)*200+1,200))</f>
        <v>Metro Manila</v>
      </c>
      <c r="AJ2544" s="1" t="s">
        <v>55</v>
      </c>
      <c r="AL2544" s="7">
        <v>4</v>
      </c>
      <c r="AM2544" s="1"/>
    </row>
    <row r="2545" spans="1:39" ht="12.75" customHeight="1">
      <c r="A2545" s="1"/>
      <c r="B2545" s="1" t="s">
        <v>360</v>
      </c>
      <c r="C2545" s="1" t="s">
        <v>361</v>
      </c>
      <c r="D2545" s="3" t="str">
        <f ca="1">IFERROR(__xludf.DUMMYFUNCTION("PROPER(REGEXEXTRACT(B70, ""(?:https?:\/\/)?(?:www\.)?([a-zA-Z0-9-]+)\.""))"),"Google")</f>
        <v>Google</v>
      </c>
      <c r="E2545" s="1" t="s">
        <v>362</v>
      </c>
      <c r="F2545" s="1">
        <v>14.5219202</v>
      </c>
      <c r="G2545" s="1">
        <v>121.0150146</v>
      </c>
      <c r="H2545" s="1" t="s">
        <v>363</v>
      </c>
      <c r="I2545" s="1" t="s">
        <v>50</v>
      </c>
      <c r="J2545" s="1">
        <f>IF(K2545="URBAN",1,IF(K2545="SUBURBAN",2,IF(K2545="RURAL",3,"")))</f>
        <v>1</v>
      </c>
      <c r="K2545" s="1" t="s">
        <v>42</v>
      </c>
      <c r="L2545" s="18">
        <v>46082</v>
      </c>
      <c r="M2545" s="49">
        <v>0.625</v>
      </c>
      <c r="N2545" s="18">
        <v>46083</v>
      </c>
      <c r="O2545" s="56">
        <v>0.5</v>
      </c>
      <c r="P2545" s="31" t="str">
        <f>TEXT($L2545, "dddd")</f>
        <v>Sunday</v>
      </c>
      <c r="Q2545" s="39" t="s">
        <v>67</v>
      </c>
      <c r="R2545" s="39">
        <v>1824</v>
      </c>
      <c r="S2545" s="1" t="str">
        <f>IF(OR(MONTH(L2545)=12, MONTH(L2545)&lt;=5), "Dry Season", "Wet Season")</f>
        <v>Dry Season</v>
      </c>
      <c r="T2545" s="1">
        <v>1</v>
      </c>
      <c r="U2545" s="1">
        <v>0</v>
      </c>
      <c r="V2545" s="1">
        <v>0</v>
      </c>
      <c r="W2545" s="1">
        <v>1</v>
      </c>
      <c r="X2545" s="1" t="s">
        <v>124</v>
      </c>
      <c r="Y2545" s="1">
        <v>14.5352172</v>
      </c>
      <c r="Z2545" s="1">
        <v>120.9819432</v>
      </c>
      <c r="AA2545" s="11" cm="1">
        <f t="array" ref="AA2545">IF(ISBLANK(Y2545), 0, VINCentyInvDistance(F2545,G2545,Y2545,Z2545))</f>
        <v>3856.2058890711864</v>
      </c>
      <c r="AB2545" s="1">
        <v>0</v>
      </c>
      <c r="AC2545" s="1">
        <v>0</v>
      </c>
      <c r="AD2545" s="1">
        <v>0</v>
      </c>
      <c r="AE2545" s="1">
        <v>0</v>
      </c>
      <c r="AF2545" s="1">
        <v>1</v>
      </c>
      <c r="AG2545" s="1" t="s">
        <v>159</v>
      </c>
      <c r="AH2545" s="1" t="s">
        <v>160</v>
      </c>
      <c r="AI2545" s="1" t="str">
        <f>TRIM(MID(SUBSTITUTE($H2545,",",REPT(" ",200)),(LEN($H2545)-LEN(SUBSTITUTE($H2545,",",""))-2)*200+1,200))</f>
        <v>Metro Manila</v>
      </c>
      <c r="AJ2545" s="1" t="s">
        <v>55</v>
      </c>
      <c r="AL2545" s="7">
        <v>3</v>
      </c>
      <c r="AM2545" s="1"/>
    </row>
    <row r="2546" spans="1:39" ht="12.75" customHeight="1">
      <c r="A2546" s="1"/>
      <c r="B2546" s="1" t="s">
        <v>367</v>
      </c>
      <c r="C2546" s="1" t="s">
        <v>368</v>
      </c>
      <c r="D2546" s="3" t="str">
        <f ca="1">IFERROR(__xludf.DUMMYFUNCTION("PROPER(REGEXEXTRACT(B72, ""(?:https?:\/\/)?(?:www\.)?([a-zA-Z0-9-]+)\.""))"),"Skyscanner")</f>
        <v>Skyscanner</v>
      </c>
      <c r="E2546" s="1" t="s">
        <v>369</v>
      </c>
      <c r="F2546" s="1">
        <v>14.532629999999999</v>
      </c>
      <c r="G2546" s="1">
        <v>120.99460999999999</v>
      </c>
      <c r="H2546" s="1" t="s">
        <v>370</v>
      </c>
      <c r="I2546" s="1" t="s">
        <v>50</v>
      </c>
      <c r="J2546" s="1">
        <f>IF(K2546="URBAN",1,IF(K2546="SUBURBAN",2,IF(K2546="RURAL",3,"")))</f>
        <v>1</v>
      </c>
      <c r="K2546" s="1" t="s">
        <v>42</v>
      </c>
      <c r="L2546" s="18">
        <v>46082</v>
      </c>
      <c r="M2546" s="49">
        <v>0.625</v>
      </c>
      <c r="N2546" s="18">
        <v>46083</v>
      </c>
      <c r="O2546" s="56">
        <v>0.5</v>
      </c>
      <c r="P2546" s="31" t="str">
        <f>TEXT($L2546, "dddd")</f>
        <v>Sunday</v>
      </c>
      <c r="Q2546" s="39" t="s">
        <v>371</v>
      </c>
      <c r="R2546" s="39">
        <v>480</v>
      </c>
      <c r="S2546" s="1" t="str">
        <f>IF(OR(MONTH(L2546)=12, MONTH(L2546)&lt;=5), "Dry Season", "Wet Season")</f>
        <v>Dry Season</v>
      </c>
      <c r="T2546" s="1">
        <v>1</v>
      </c>
      <c r="U2546" s="1">
        <v>0</v>
      </c>
      <c r="V2546" s="1">
        <v>0</v>
      </c>
      <c r="W2546" s="1">
        <v>0</v>
      </c>
      <c r="X2546" s="1" t="s">
        <v>44</v>
      </c>
      <c r="Y2546" s="1"/>
      <c r="Z2546" s="1"/>
      <c r="AA2546" s="11" cm="1">
        <f t="array" ref="AA2546">IF(ISBLANK(Y2546), 0, VINCentyInvDistance(F2546,G2546,Y2546,Z2546))</f>
        <v>0</v>
      </c>
      <c r="AB2546" s="1">
        <v>0</v>
      </c>
      <c r="AC2546" s="1">
        <v>2</v>
      </c>
      <c r="AD2546" s="1">
        <v>1</v>
      </c>
      <c r="AE2546" s="1">
        <v>1</v>
      </c>
      <c r="AF2546" s="1">
        <v>1</v>
      </c>
      <c r="AG2546" s="1" t="s">
        <v>372</v>
      </c>
      <c r="AH2546" s="1" t="s">
        <v>160</v>
      </c>
      <c r="AI2546" s="1" t="str">
        <f>TRIM(MID(SUBSTITUTE($H2546,",",REPT(" ",200)),(LEN($H2546)-LEN(SUBSTITUTE($H2546,",",""))-2)*200+1,200))</f>
        <v>Metro Manila</v>
      </c>
      <c r="AJ2546" s="1" t="s">
        <v>55</v>
      </c>
      <c r="AK2546" t="s">
        <v>373</v>
      </c>
      <c r="AL2546" s="7">
        <v>3</v>
      </c>
      <c r="AM2546" s="1" t="s">
        <v>374</v>
      </c>
    </row>
    <row r="2547" spans="1:39" ht="12.75" customHeight="1">
      <c r="A2547" s="1"/>
      <c r="B2547" s="1" t="s">
        <v>390</v>
      </c>
      <c r="C2547" s="1" t="s">
        <v>391</v>
      </c>
      <c r="D2547" s="3" t="str">
        <f ca="1">IFERROR(__xludf.DUMMYFUNCTION("PROPER(REGEXEXTRACT(B76, ""(?:https?:\/\/)?(?:www\.)?([a-zA-Z0-9-]+)\.""))"),"Google")</f>
        <v>Google</v>
      </c>
      <c r="E2547" s="1" t="s">
        <v>392</v>
      </c>
      <c r="F2547" s="1">
        <v>14.521120099999999</v>
      </c>
      <c r="G2547" s="1">
        <v>121.0167007</v>
      </c>
      <c r="H2547" s="1" t="s">
        <v>393</v>
      </c>
      <c r="I2547" s="1" t="s">
        <v>50</v>
      </c>
      <c r="J2547" s="1">
        <f>IF(K2547="URBAN",1,IF(K2547="SUBURBAN",2,IF(K2547="RURAL",3,"")))</f>
        <v>1</v>
      </c>
      <c r="K2547" s="1" t="s">
        <v>42</v>
      </c>
      <c r="L2547" s="18">
        <v>46082</v>
      </c>
      <c r="M2547" s="49">
        <v>0.625</v>
      </c>
      <c r="N2547" s="18">
        <v>46083</v>
      </c>
      <c r="O2547" s="56">
        <v>0.5</v>
      </c>
      <c r="P2547" s="31" t="str">
        <f>TEXT($L2547, "dddd")</f>
        <v>Sunday</v>
      </c>
      <c r="Q2547" s="39" t="s">
        <v>79</v>
      </c>
      <c r="R2547" s="39">
        <v>2006.4</v>
      </c>
      <c r="S2547" s="1" t="str">
        <f>IF(OR(MONTH(L2547)=12, MONTH(L2547)&lt;=5), "Dry Season", "Wet Season")</f>
        <v>Dry Season</v>
      </c>
      <c r="T2547" s="1">
        <v>1</v>
      </c>
      <c r="U2547" s="1">
        <v>0</v>
      </c>
      <c r="V2547" s="1">
        <v>1</v>
      </c>
      <c r="W2547" s="1">
        <v>1</v>
      </c>
      <c r="X2547" s="1" t="s">
        <v>124</v>
      </c>
      <c r="Y2547" s="1">
        <v>14.5352172</v>
      </c>
      <c r="Z2547" s="1">
        <v>120.9819432</v>
      </c>
      <c r="AA2547" s="11" cm="1">
        <f t="array" ref="AA2547">IF(ISBLANK(Y2547), 0, VINCentyInvDistance(F2547,G2547,Y2547,Z2547))</f>
        <v>4057.991938092367</v>
      </c>
      <c r="AB2547" s="1">
        <v>0</v>
      </c>
      <c r="AC2547" s="1">
        <v>0</v>
      </c>
      <c r="AD2547" s="1">
        <v>0</v>
      </c>
      <c r="AE2547" s="1">
        <v>0</v>
      </c>
      <c r="AF2547" s="1">
        <v>1</v>
      </c>
      <c r="AG2547" s="1" t="s">
        <v>159</v>
      </c>
      <c r="AH2547" s="1" t="s">
        <v>160</v>
      </c>
      <c r="AI2547" s="1" t="str">
        <f>TRIM(MID(SUBSTITUTE($H2547,",",REPT(" ",200)),(LEN($H2547)-LEN(SUBSTITUTE($H2547,",",""))-2)*200+1,200))</f>
        <v>Metro Manila</v>
      </c>
      <c r="AJ2547" s="1" t="s">
        <v>55</v>
      </c>
      <c r="AL2547" s="7">
        <v>3</v>
      </c>
      <c r="AM2547" s="1"/>
    </row>
    <row r="2548" spans="1:39" ht="12.75" customHeight="1">
      <c r="A2548" s="1"/>
      <c r="B2548" s="1" t="s">
        <v>408</v>
      </c>
      <c r="C2548" s="1" t="s">
        <v>409</v>
      </c>
      <c r="D2548" s="3" t="str">
        <f ca="1">IFERROR(__xludf.DUMMYFUNCTION("PROPER(REGEXEXTRACT(B80, ""(?:https?:\/\/)?(?:www\.)?([a-zA-Z0-9-]+)\.""))"),"Skyscanner")</f>
        <v>Skyscanner</v>
      </c>
      <c r="E2548" s="1" t="s">
        <v>410</v>
      </c>
      <c r="F2548" s="1">
        <v>14.5216703</v>
      </c>
      <c r="G2548" s="1">
        <v>121.01547239999999</v>
      </c>
      <c r="H2548" s="1" t="s">
        <v>411</v>
      </c>
      <c r="I2548" s="1" t="s">
        <v>50</v>
      </c>
      <c r="J2548" s="1">
        <f>IF(K2548="URBAN",1,IF(K2548="SUBURBAN",2,IF(K2548="RURAL",3,"")))</f>
        <v>1</v>
      </c>
      <c r="K2548" s="1" t="s">
        <v>42</v>
      </c>
      <c r="L2548" s="18">
        <v>46082</v>
      </c>
      <c r="M2548" s="49">
        <v>0.58333333333333337</v>
      </c>
      <c r="N2548" s="18">
        <v>46083</v>
      </c>
      <c r="O2548" s="56">
        <v>0.5</v>
      </c>
      <c r="P2548" s="31" t="str">
        <f>TEXT($L2548, "dddd")</f>
        <v>Sunday</v>
      </c>
      <c r="Q2548" s="39" t="s">
        <v>111</v>
      </c>
      <c r="R2548" s="39">
        <v>2218</v>
      </c>
      <c r="S2548" s="1" t="str">
        <f>IF(OR(MONTH(L2548)=12, MONTH(L2548)&lt;=5), "Dry Season", "Wet Season")</f>
        <v>Dry Season</v>
      </c>
      <c r="T2548" s="1">
        <v>1</v>
      </c>
      <c r="U2548" s="1">
        <v>0</v>
      </c>
      <c r="V2548" s="1">
        <v>1</v>
      </c>
      <c r="W2548" s="1">
        <v>1</v>
      </c>
      <c r="X2548" s="1" t="s">
        <v>124</v>
      </c>
      <c r="Y2548" s="1">
        <v>14.5352172</v>
      </c>
      <c r="Z2548" s="1">
        <v>120.9819432</v>
      </c>
      <c r="AA2548" s="11" cm="1">
        <f t="array" ref="AA2548">IF(ISBLANK(Y2548), 0, VINCentyInvDistance(F2548,G2548,Y2548,Z2548))</f>
        <v>3912.3731673352049</v>
      </c>
      <c r="AB2548" s="1">
        <v>1</v>
      </c>
      <c r="AC2548" s="1">
        <v>0</v>
      </c>
      <c r="AD2548" s="1">
        <v>0</v>
      </c>
      <c r="AE2548" s="1">
        <v>0</v>
      </c>
      <c r="AF2548" s="1">
        <v>1</v>
      </c>
      <c r="AG2548" s="1" t="s">
        <v>159</v>
      </c>
      <c r="AH2548" s="1" t="s">
        <v>160</v>
      </c>
      <c r="AI2548" s="1" t="str">
        <f>TRIM(MID(SUBSTITUTE($H2548,",",REPT(" ",200)),(LEN($H2548)-LEN(SUBSTITUTE($H2548,",",""))-2)*200+1,200))</f>
        <v>Metro Manila</v>
      </c>
      <c r="AJ2548" s="1" t="s">
        <v>55</v>
      </c>
      <c r="AK2548" t="s">
        <v>149</v>
      </c>
      <c r="AL2548" s="7">
        <v>3</v>
      </c>
      <c r="AM2548" s="1"/>
    </row>
    <row r="2549" spans="1:39" ht="12.75" customHeight="1">
      <c r="A2549" s="1"/>
      <c r="B2549" s="1" t="s">
        <v>412</v>
      </c>
      <c r="C2549" s="1" t="s">
        <v>413</v>
      </c>
      <c r="D2549" s="3" t="str">
        <f ca="1">IFERROR(__xludf.DUMMYFUNCTION("PROPER(REGEXEXTRACT(B81, ""(?:https?:\/\/)?(?:www\.)?([a-zA-Z0-9-]+)\.""))"),"Google")</f>
        <v>Google</v>
      </c>
      <c r="E2549" s="1" t="s">
        <v>414</v>
      </c>
      <c r="F2549" s="1">
        <v>14.495559699999999</v>
      </c>
      <c r="G2549" s="1">
        <v>121.01434329999999</v>
      </c>
      <c r="H2549" s="1" t="s">
        <v>415</v>
      </c>
      <c r="I2549" s="1" t="s">
        <v>50</v>
      </c>
      <c r="J2549" s="1">
        <f>IF(K2549="URBAN",1,IF(K2549="SUBURBAN",2,IF(K2549="RURAL",3,"")))</f>
        <v>1</v>
      </c>
      <c r="K2549" s="1" t="s">
        <v>42</v>
      </c>
      <c r="L2549" s="18">
        <v>46082</v>
      </c>
      <c r="M2549" s="49">
        <v>0.625</v>
      </c>
      <c r="N2549" s="18">
        <v>46083</v>
      </c>
      <c r="O2549" s="56">
        <v>0.5</v>
      </c>
      <c r="P2549" s="31" t="str">
        <f>TEXT($L2549, "dddd")</f>
        <v>Sunday</v>
      </c>
      <c r="Q2549" s="39" t="s">
        <v>79</v>
      </c>
      <c r="R2549" s="39">
        <v>1413.6</v>
      </c>
      <c r="S2549" s="1" t="str">
        <f>IF(OR(MONTH(L2549)=12, MONTH(L2549)&lt;=5), "Dry Season", "Wet Season")</f>
        <v>Dry Season</v>
      </c>
      <c r="T2549" s="1">
        <v>1</v>
      </c>
      <c r="U2549" s="1">
        <v>0</v>
      </c>
      <c r="V2549" s="1">
        <v>0</v>
      </c>
      <c r="W2549" s="1">
        <v>1</v>
      </c>
      <c r="X2549" s="1" t="s">
        <v>124</v>
      </c>
      <c r="Y2549" s="1">
        <v>14.5352172</v>
      </c>
      <c r="Z2549" s="1">
        <v>120.9819432</v>
      </c>
      <c r="AA2549" s="11" cm="1">
        <f t="array" ref="AA2549">IF(ISBLANK(Y2549), 0, VINCentyInvDistance(F2549,G2549,Y2549,Z2549))</f>
        <v>5608.0324299788972</v>
      </c>
      <c r="AB2549" s="1">
        <v>0</v>
      </c>
      <c r="AC2549" s="1">
        <v>0</v>
      </c>
      <c r="AD2549" s="1">
        <v>0</v>
      </c>
      <c r="AE2549" s="1">
        <v>0</v>
      </c>
      <c r="AF2549" s="1">
        <v>1</v>
      </c>
      <c r="AG2549" s="1" t="s">
        <v>159</v>
      </c>
      <c r="AH2549" s="1" t="s">
        <v>160</v>
      </c>
      <c r="AI2549" s="1" t="str">
        <f>TRIM(MID(SUBSTITUTE($H2549,",",REPT(" ",200)),(LEN($H2549)-LEN(SUBSTITUTE($H2549,",",""))-2)*200+1,200))</f>
        <v>Metro Manila</v>
      </c>
      <c r="AJ2549" s="1" t="s">
        <v>55</v>
      </c>
      <c r="AL2549" s="7">
        <v>2</v>
      </c>
      <c r="AM2549" s="1"/>
    </row>
    <row r="2550" spans="1:39" ht="12.75" customHeight="1">
      <c r="A2550" s="1"/>
      <c r="B2550" s="1" t="s">
        <v>422</v>
      </c>
      <c r="C2550" s="1" t="s">
        <v>423</v>
      </c>
      <c r="D2550" s="3" t="str">
        <f ca="1">IFERROR(__xludf.DUMMYFUNCTION("PROPER(REGEXEXTRACT(B83, ""(?:https?:\/\/)?(?:www\.)?([a-zA-Z0-9-]+)\.""))"),"Skyscanner")</f>
        <v>Skyscanner</v>
      </c>
      <c r="E2550" s="1" t="s">
        <v>424</v>
      </c>
      <c r="F2550" s="1">
        <v>14.4491224</v>
      </c>
      <c r="G2550" s="1">
        <v>121.0436249</v>
      </c>
      <c r="H2550" s="1" t="s">
        <v>359</v>
      </c>
      <c r="I2550" s="1" t="s">
        <v>50</v>
      </c>
      <c r="J2550" s="1">
        <f>IF(K2550="URBAN",1,IF(K2550="SUBURBAN",2,IF(K2550="RURAL",3,"")))</f>
        <v>1</v>
      </c>
      <c r="K2550" s="1" t="s">
        <v>42</v>
      </c>
      <c r="L2550" s="18">
        <v>46082</v>
      </c>
      <c r="M2550" s="49">
        <v>0.66666666666666663</v>
      </c>
      <c r="N2550" s="18">
        <v>46083</v>
      </c>
      <c r="O2550" s="56">
        <v>0.5</v>
      </c>
      <c r="P2550" s="31" t="str">
        <f>TEXT($L2550, "dddd")</f>
        <v>Sunday</v>
      </c>
      <c r="Q2550" s="39" t="s">
        <v>111</v>
      </c>
      <c r="R2550" s="39">
        <v>1550.4</v>
      </c>
      <c r="S2550" s="1" t="str">
        <f>IF(OR(MONTH(L2550)=12, MONTH(L2550)&lt;=5), "Dry Season", "Wet Season")</f>
        <v>Dry Season</v>
      </c>
      <c r="T2550" s="1">
        <v>1</v>
      </c>
      <c r="U2550" s="1">
        <v>0</v>
      </c>
      <c r="V2550" s="1">
        <v>0</v>
      </c>
      <c r="W2550" s="1">
        <v>1</v>
      </c>
      <c r="X2550" s="1" t="s">
        <v>51</v>
      </c>
      <c r="Y2550" s="1">
        <v>14.417577</v>
      </c>
      <c r="Z2550" s="1">
        <v>121.0402756</v>
      </c>
      <c r="AA2550" s="11" cm="1">
        <f t="array" ref="AA2550">IF(ISBLANK(Y2550), 0, VINCentyInvDistance(F2550,G2550,Y2550,Z2550))</f>
        <v>3508.9218302153677</v>
      </c>
      <c r="AB2550" s="1">
        <v>0</v>
      </c>
      <c r="AC2550" s="1">
        <v>0</v>
      </c>
      <c r="AD2550" s="1">
        <v>0</v>
      </c>
      <c r="AE2550" s="1">
        <v>0</v>
      </c>
      <c r="AF2550" s="1">
        <v>1</v>
      </c>
      <c r="AG2550" s="1" t="s">
        <v>52</v>
      </c>
      <c r="AH2550" s="1" t="s">
        <v>53</v>
      </c>
      <c r="AI2550" s="1" t="str">
        <f>TRIM(MID(SUBSTITUTE($H2550,",",REPT(" ",200)),(LEN($H2550)-LEN(SUBSTITUTE($H2550,",",""))-2)*200+1,200))</f>
        <v>Metro Manila</v>
      </c>
      <c r="AJ2550" s="1" t="s">
        <v>55</v>
      </c>
      <c r="AK2550" t="s">
        <v>16483</v>
      </c>
      <c r="AL2550" s="7">
        <v>2</v>
      </c>
      <c r="AM2550" s="1"/>
    </row>
    <row r="2551" spans="1:39" ht="12.75" customHeight="1">
      <c r="A2551" s="1"/>
      <c r="B2551" s="1" t="s">
        <v>425</v>
      </c>
      <c r="C2551" s="1" t="s">
        <v>426</v>
      </c>
      <c r="D2551" s="3" t="str">
        <f ca="1">IFERROR(__xludf.DUMMYFUNCTION("PROPER(REGEXEXTRACT(B84, ""(?:https?:\/\/)?(?:www\.)?([a-zA-Z0-9-]+)\.""))"),"Google")</f>
        <v>Google</v>
      </c>
      <c r="E2551" s="1" t="s">
        <v>427</v>
      </c>
      <c r="F2551" s="1">
        <v>14.477119999999999</v>
      </c>
      <c r="G2551" s="1">
        <v>120.99487999999999</v>
      </c>
      <c r="H2551" s="1" t="s">
        <v>314</v>
      </c>
      <c r="I2551" s="1" t="s">
        <v>50</v>
      </c>
      <c r="J2551" s="1">
        <f>IF(K2551="URBAN",1,IF(K2551="SUBURBAN",2,IF(K2551="RURAL",3,"")))</f>
        <v>1</v>
      </c>
      <c r="K2551" s="1" t="s">
        <v>42</v>
      </c>
      <c r="L2551" s="18">
        <v>46082</v>
      </c>
      <c r="M2551" s="49">
        <v>0.625</v>
      </c>
      <c r="N2551" s="18">
        <v>46083</v>
      </c>
      <c r="O2551" s="56">
        <v>0.5</v>
      </c>
      <c r="P2551" s="31" t="str">
        <f>TEXT($L2551, "dddd")</f>
        <v>Sunday</v>
      </c>
      <c r="Q2551" s="39" t="s">
        <v>67</v>
      </c>
      <c r="R2551" s="39">
        <v>1915.2</v>
      </c>
      <c r="S2551" s="1" t="str">
        <f>IF(OR(MONTH(L2551)=12, MONTH(L2551)&lt;=5), "Dry Season", "Wet Season")</f>
        <v>Dry Season</v>
      </c>
      <c r="T2551" s="1">
        <v>1</v>
      </c>
      <c r="U2551" s="1">
        <v>0</v>
      </c>
      <c r="V2551" s="1">
        <v>0</v>
      </c>
      <c r="W2551" s="1">
        <v>0</v>
      </c>
      <c r="X2551" s="1" t="s">
        <v>44</v>
      </c>
      <c r="Y2551" s="1"/>
      <c r="Z2551" s="1"/>
      <c r="AA2551" s="11" cm="1">
        <f t="array" ref="AA2551">IF(ISBLANK(Y2551), 0, VINCentyInvDistance(F2551,G2551,Y2551,Z2551))</f>
        <v>0</v>
      </c>
      <c r="AB2551" s="1">
        <v>0</v>
      </c>
      <c r="AC2551" s="1">
        <v>0</v>
      </c>
      <c r="AD2551" s="1">
        <v>0</v>
      </c>
      <c r="AE2551" s="1">
        <v>1</v>
      </c>
      <c r="AF2551" s="1">
        <v>1</v>
      </c>
      <c r="AG2551" s="1" t="str">
        <f>TRIM(MID(SUBSTITUTE($H2551,",",REPT(" ",200)),(LEN($H2551)-LEN(SUBSTITUTE($H2551,",",""))-4)*200+1,200))</f>
        <v>Parañaque</v>
      </c>
      <c r="AH2551" s="1" t="str">
        <f>TRIM(MID(SUBSTITUTE($H2551,",",REPT(" ",200)),(LEN($H2551)-LEN(SUBSTITUTE($H2551,",",""))-3)*200+1,200))</f>
        <v>Southern Manila District</v>
      </c>
      <c r="AI2551" s="1" t="str">
        <f>TRIM(MID(SUBSTITUTE($H2551,",",REPT(" ",200)),(LEN($H2551)-LEN(SUBSTITUTE($H2551,",",""))-2)*200+1,200))</f>
        <v>Metro Manila</v>
      </c>
      <c r="AJ2551" s="1" t="str">
        <f>TRIM(MID(SUBSTITUTE($H2551,",",REPT(" ",200)),(LEN($H2551)-LEN(SUBSTITUTE($H2551,",",""))-0)*200+1,200))</f>
        <v>Philippines</v>
      </c>
      <c r="AL2551" s="7">
        <v>0</v>
      </c>
      <c r="AM2551" s="1" t="s">
        <v>428</v>
      </c>
    </row>
    <row r="2552" spans="1:39" ht="12.75" customHeight="1">
      <c r="A2552" s="1"/>
      <c r="B2552" s="1" t="s">
        <v>429</v>
      </c>
      <c r="C2552" s="1" t="s">
        <v>430</v>
      </c>
      <c r="D2552" s="3" t="str">
        <f ca="1">IFERROR(__xludf.DUMMYFUNCTION("PROPER(REGEXEXTRACT(B85, ""(?:https?:\/\/)?(?:www\.)?([a-zA-Z0-9-]+)\.""))"),"Google")</f>
        <v>Google</v>
      </c>
      <c r="E2552" s="1" t="s">
        <v>431</v>
      </c>
      <c r="F2552" s="1">
        <v>14.534339900000001</v>
      </c>
      <c r="G2552" s="1">
        <v>120.9880371</v>
      </c>
      <c r="H2552" s="1" t="s">
        <v>432</v>
      </c>
      <c r="I2552" s="1" t="s">
        <v>50</v>
      </c>
      <c r="J2552" s="1">
        <f>IF(K2552="URBAN",1,IF(K2552="SUBURBAN",2,IF(K2552="RURAL",3,"")))</f>
        <v>1</v>
      </c>
      <c r="K2552" s="1" t="s">
        <v>42</v>
      </c>
      <c r="L2552" s="18">
        <v>46082</v>
      </c>
      <c r="M2552" s="49">
        <v>0.625</v>
      </c>
      <c r="N2552" s="18">
        <v>46083</v>
      </c>
      <c r="O2552" s="56">
        <v>0.5</v>
      </c>
      <c r="P2552" s="31" t="str">
        <f>TEXT($L2552, "dddd")</f>
        <v>Sunday</v>
      </c>
      <c r="Q2552" s="39" t="s">
        <v>433</v>
      </c>
      <c r="R2552" s="39">
        <v>1687.2</v>
      </c>
      <c r="S2552" s="1" t="str">
        <f>IF(OR(MONTH(L2552)=12, MONTH(L2552)&lt;=5), "Dry Season", "Wet Season")</f>
        <v>Dry Season</v>
      </c>
      <c r="T2552" s="1">
        <v>1</v>
      </c>
      <c r="U2552" s="1">
        <v>0</v>
      </c>
      <c r="V2552" s="1">
        <v>0</v>
      </c>
      <c r="W2552" s="1">
        <v>1</v>
      </c>
      <c r="X2552" s="1" t="s">
        <v>124</v>
      </c>
      <c r="Y2552" s="1">
        <v>14.5352172</v>
      </c>
      <c r="Z2552" s="1">
        <v>120.9819432</v>
      </c>
      <c r="AA2552" s="11" cm="1">
        <f t="array" ref="AA2552">IF(ISBLANK(Y2552), 0, VINCentyInvDistance(F2552,G2552,Y2552,Z2552))</f>
        <v>663.93154342055732</v>
      </c>
      <c r="AB2552" s="1">
        <v>0</v>
      </c>
      <c r="AC2552" s="1">
        <v>0</v>
      </c>
      <c r="AD2552" s="1">
        <v>0</v>
      </c>
      <c r="AE2552" s="1">
        <v>5</v>
      </c>
      <c r="AF2552" s="1">
        <v>1</v>
      </c>
      <c r="AG2552" s="1" t="s">
        <v>159</v>
      </c>
      <c r="AH2552" s="1" t="s">
        <v>160</v>
      </c>
      <c r="AI2552" s="1" t="str">
        <f>TRIM(MID(SUBSTITUTE($H2552,",",REPT(" ",200)),(LEN($H2552)-LEN(SUBSTITUTE($H2552,",",""))-2)*200+1,200))</f>
        <v>Metro Manila</v>
      </c>
      <c r="AJ2552" s="1" t="s">
        <v>55</v>
      </c>
      <c r="AL2552" s="7">
        <v>0</v>
      </c>
      <c r="AM2552" s="1"/>
    </row>
    <row r="2553" spans="1:39" ht="12.75" customHeight="1">
      <c r="A2553" s="1"/>
      <c r="B2553" s="1" t="s">
        <v>434</v>
      </c>
      <c r="C2553" s="1" t="s">
        <v>435</v>
      </c>
      <c r="D2553" s="3" t="str">
        <f ca="1">IFERROR(__xludf.DUMMYFUNCTION("PROPER(REGEXEXTRACT(B86, ""(?:https?:\/\/)?(?:www\.)?([a-zA-Z0-9-]+)\.""))"),"Skyscanner")</f>
        <v>Skyscanner</v>
      </c>
      <c r="E2553" s="1" t="s">
        <v>436</v>
      </c>
      <c r="F2553" s="1">
        <v>14.49709</v>
      </c>
      <c r="G2553" s="1">
        <v>121.04091</v>
      </c>
      <c r="H2553" s="1" t="s">
        <v>388</v>
      </c>
      <c r="I2553" s="1" t="s">
        <v>50</v>
      </c>
      <c r="J2553" s="1">
        <f>IF(K2553="URBAN",1,IF(K2553="SUBURBAN",2,IF(K2553="RURAL",3,"")))</f>
        <v>1</v>
      </c>
      <c r="K2553" s="1" t="s">
        <v>42</v>
      </c>
      <c r="L2553" s="18">
        <v>46082</v>
      </c>
      <c r="M2553" s="49">
        <v>0.625</v>
      </c>
      <c r="N2553" s="18">
        <v>46083</v>
      </c>
      <c r="O2553" s="56">
        <v>0.45833333333333331</v>
      </c>
      <c r="P2553" s="31" t="str">
        <f>TEXT($L2553, "dddd")</f>
        <v>Sunday</v>
      </c>
      <c r="Q2553" s="39" t="s">
        <v>111</v>
      </c>
      <c r="R2553" s="39">
        <v>1568</v>
      </c>
      <c r="S2553" s="1" t="str">
        <f>IF(OR(MONTH(L2553)=12, MONTH(L2553)&lt;=5), "Dry Season", "Wet Season")</f>
        <v>Dry Season</v>
      </c>
      <c r="T2553" s="1">
        <v>1</v>
      </c>
      <c r="U2553" s="1">
        <v>0</v>
      </c>
      <c r="V2553" s="1">
        <v>0</v>
      </c>
      <c r="W2553" s="1">
        <v>0</v>
      </c>
      <c r="X2553" s="1" t="s">
        <v>44</v>
      </c>
      <c r="Y2553" s="1"/>
      <c r="Z2553" s="1"/>
      <c r="AA2553" s="11" cm="1">
        <f t="array" ref="AA2553">IF(ISBLANK(Y2553), 0, VINCentyInvDistance(F2553,G2553,Y2553,Z2553))</f>
        <v>0</v>
      </c>
      <c r="AB2553" s="1">
        <v>0</v>
      </c>
      <c r="AC2553" s="1">
        <v>0</v>
      </c>
      <c r="AD2553" s="1">
        <v>0</v>
      </c>
      <c r="AE2553" s="1">
        <v>10</v>
      </c>
      <c r="AF2553" s="1">
        <v>1</v>
      </c>
      <c r="AG2553" s="1" t="str">
        <f>TRIM(MID(SUBSTITUTE($H2553,",",REPT(" ",200)),(LEN($H2553)-LEN(SUBSTITUTE($H2553,",",""))-4)*200+1,200))</f>
        <v>Parañaque</v>
      </c>
      <c r="AH2553" s="1" t="str">
        <f>TRIM(MID(SUBSTITUTE($H2553,",",REPT(" ",200)),(LEN($H2553)-LEN(SUBSTITUTE($H2553,",",""))-3)*200+1,200))</f>
        <v>Southern Manila District</v>
      </c>
      <c r="AI2553" s="1" t="str">
        <f>TRIM(MID(SUBSTITUTE($H2553,",",REPT(" ",200)),(LEN($H2553)-LEN(SUBSTITUTE($H2553,",",""))-2)*200+1,200))</f>
        <v>Metro Manila</v>
      </c>
      <c r="AJ2553" s="1" t="str">
        <f>TRIM(MID(SUBSTITUTE($H2553,",",REPT(" ",200)),(LEN($H2553)-LEN(SUBSTITUTE($H2553,",",""))-0)*200+1,200))</f>
        <v>Philippines</v>
      </c>
      <c r="AK2553" t="s">
        <v>16484</v>
      </c>
      <c r="AL2553" s="7">
        <v>0</v>
      </c>
      <c r="AM2553" s="1" t="s">
        <v>437</v>
      </c>
    </row>
    <row r="2554" spans="1:39" ht="12.75" customHeight="1">
      <c r="A2554" s="1"/>
      <c r="B2554" s="1" t="s">
        <v>438</v>
      </c>
      <c r="C2554" s="1" t="s">
        <v>439</v>
      </c>
      <c r="D2554" s="3" t="str">
        <f ca="1">IFERROR(__xludf.DUMMYFUNCTION("PROPER(REGEXEXTRACT(B87, ""(?:https?:\/\/)?(?:www\.)?([a-zA-Z0-9-]+)\.""))"),"Google")</f>
        <v>Google</v>
      </c>
      <c r="E2554" s="1" t="s">
        <v>440</v>
      </c>
      <c r="F2554" s="1">
        <v>14.5235558</v>
      </c>
      <c r="G2554" s="1">
        <v>121.0134735</v>
      </c>
      <c r="H2554" s="1" t="s">
        <v>441</v>
      </c>
      <c r="I2554" s="1" t="s">
        <v>50</v>
      </c>
      <c r="J2554" s="1">
        <f>IF(K2554="URBAN",1,IF(K2554="SUBURBAN",2,IF(K2554="RURAL",3,"")))</f>
        <v>1</v>
      </c>
      <c r="K2554" s="1" t="s">
        <v>42</v>
      </c>
      <c r="L2554" s="18">
        <v>46082</v>
      </c>
      <c r="M2554" s="49">
        <v>0.625</v>
      </c>
      <c r="N2554" s="18">
        <v>46083</v>
      </c>
      <c r="O2554" s="56">
        <v>0.5</v>
      </c>
      <c r="P2554" s="31" t="str">
        <f>TEXT($L2554, "dddd")</f>
        <v>Sunday</v>
      </c>
      <c r="Q2554" s="39" t="s">
        <v>67</v>
      </c>
      <c r="R2554" s="39">
        <v>1596</v>
      </c>
      <c r="S2554" s="1" t="str">
        <f>IF(OR(MONTH(L2554)=12, MONTH(L2554)&lt;=5), "Dry Season", "Wet Season")</f>
        <v>Dry Season</v>
      </c>
      <c r="T2554" s="1">
        <v>1</v>
      </c>
      <c r="U2554" s="1">
        <v>0</v>
      </c>
      <c r="V2554" s="1">
        <v>0</v>
      </c>
      <c r="W2554" s="1">
        <v>1</v>
      </c>
      <c r="X2554" s="1" t="s">
        <v>124</v>
      </c>
      <c r="Y2554" s="1">
        <v>14.5352172</v>
      </c>
      <c r="Z2554" s="1">
        <v>120.9819432</v>
      </c>
      <c r="AA2554" s="11" cm="1">
        <f t="array" ref="AA2554">IF(ISBLANK(Y2554), 0, VINCentyInvDistance(F2554,G2554,Y2554,Z2554))</f>
        <v>3635.0960094569991</v>
      </c>
      <c r="AB2554" s="1">
        <v>0</v>
      </c>
      <c r="AC2554" s="1">
        <v>0</v>
      </c>
      <c r="AD2554" s="1">
        <v>0</v>
      </c>
      <c r="AE2554" s="1">
        <v>0</v>
      </c>
      <c r="AF2554" s="1">
        <v>1</v>
      </c>
      <c r="AG2554" s="1" t="s">
        <v>159</v>
      </c>
      <c r="AH2554" s="1" t="s">
        <v>160</v>
      </c>
      <c r="AI2554" s="1" t="str">
        <f>TRIM(MID(SUBSTITUTE($H2554,",",REPT(" ",200)),(LEN($H2554)-LEN(SUBSTITUTE($H2554,",",""))-2)*200+1,200))</f>
        <v>Metro Manila</v>
      </c>
      <c r="AJ2554" s="1" t="s">
        <v>55</v>
      </c>
      <c r="AL2554" s="7">
        <v>0</v>
      </c>
      <c r="AM2554" s="1"/>
    </row>
    <row r="2555" spans="1:39" ht="12.75" customHeight="1">
      <c r="A2555" s="1"/>
      <c r="B2555" s="1" t="s">
        <v>442</v>
      </c>
      <c r="C2555" s="1" t="s">
        <v>443</v>
      </c>
      <c r="D2555" s="3" t="str">
        <f ca="1">IFERROR(__xludf.DUMMYFUNCTION("PROPER(REGEXEXTRACT(B88, ""(?:https?:\/\/)?(?:www\.)?([a-zA-Z0-9-]+)\.""))"),"Skyscanner")</f>
        <v>Skyscanner</v>
      </c>
      <c r="E2555" s="1" t="s">
        <v>444</v>
      </c>
      <c r="F2555" s="1">
        <v>14.463839999999999</v>
      </c>
      <c r="G2555" s="1">
        <v>121.02200999999999</v>
      </c>
      <c r="H2555" s="1" t="s">
        <v>198</v>
      </c>
      <c r="I2555" s="1" t="s">
        <v>50</v>
      </c>
      <c r="J2555" s="1">
        <f>IF(K2555="URBAN",1,IF(K2555="SUBURBAN",2,IF(K2555="RURAL",3,"")))</f>
        <v>1</v>
      </c>
      <c r="K2555" s="1" t="s">
        <v>42</v>
      </c>
      <c r="L2555" s="18">
        <v>46082</v>
      </c>
      <c r="M2555" s="49">
        <v>0.625</v>
      </c>
      <c r="N2555" s="18">
        <v>46083</v>
      </c>
      <c r="O2555" s="56">
        <v>0.5</v>
      </c>
      <c r="P2555" s="31" t="str">
        <f>TEXT($L2555, "dddd")</f>
        <v>Sunday</v>
      </c>
      <c r="Q2555" s="39" t="s">
        <v>323</v>
      </c>
      <c r="R2555" s="39">
        <v>4687</v>
      </c>
      <c r="S2555" s="1" t="str">
        <f>IF(OR(MONTH(L2555)=12, MONTH(L2555)&lt;=5), "Dry Season", "Wet Season")</f>
        <v>Dry Season</v>
      </c>
      <c r="T2555" s="1">
        <v>1</v>
      </c>
      <c r="U2555" s="1">
        <v>0</v>
      </c>
      <c r="V2555" s="1">
        <v>0</v>
      </c>
      <c r="W2555" s="1">
        <v>0</v>
      </c>
      <c r="X2555" s="1" t="s">
        <v>44</v>
      </c>
      <c r="Y2555" s="1"/>
      <c r="Z2555" s="1"/>
      <c r="AA2555" s="11" cm="1">
        <f t="array" ref="AA2555">IF(ISBLANK(Y2555), 0, VINCentyInvDistance(F2555,G2555,Y2555,Z2555))</f>
        <v>0</v>
      </c>
      <c r="AB2555" s="1">
        <v>0</v>
      </c>
      <c r="AC2555" s="1">
        <v>0</v>
      </c>
      <c r="AD2555" s="1">
        <v>0</v>
      </c>
      <c r="AE2555" s="1">
        <v>2</v>
      </c>
      <c r="AF2555" s="1">
        <v>1</v>
      </c>
      <c r="AG2555" s="1" t="str">
        <f>TRIM(MID(SUBSTITUTE($H2555,",",REPT(" ",200)),(LEN($H2555)-LEN(SUBSTITUTE($H2555,",",""))-4)*200+1,200))</f>
        <v>Parañaque</v>
      </c>
      <c r="AH2555" s="1" t="str">
        <f>TRIM(MID(SUBSTITUTE($H2555,",",REPT(" ",200)),(LEN($H2555)-LEN(SUBSTITUTE($H2555,",",""))-3)*200+1,200))</f>
        <v>Southern Manila District</v>
      </c>
      <c r="AI2555" s="1" t="str">
        <f>TRIM(MID(SUBSTITUTE($H2555,",",REPT(" ",200)),(LEN($H2555)-LEN(SUBSTITUTE($H2555,",",""))-2)*200+1,200))</f>
        <v>Metro Manila</v>
      </c>
      <c r="AJ2555" s="1" t="str">
        <f>TRIM(MID(SUBSTITUTE($H2555,",",REPT(" ",200)),(LEN($H2555)-LEN(SUBSTITUTE($H2555,",",""))-0)*200+1,200))</f>
        <v>Philippines</v>
      </c>
      <c r="AK2555" t="s">
        <v>16485</v>
      </c>
      <c r="AL2555" s="7">
        <v>0</v>
      </c>
      <c r="AM2555" s="1" t="s">
        <v>445</v>
      </c>
    </row>
    <row r="2556" spans="1:39" ht="12.75" customHeight="1">
      <c r="A2556" s="1"/>
      <c r="B2556" s="1" t="s">
        <v>446</v>
      </c>
      <c r="C2556" s="1" t="s">
        <v>447</v>
      </c>
      <c r="D2556" s="3" t="str">
        <f ca="1">IFERROR(__xludf.DUMMYFUNCTION("PROPER(REGEXEXTRACT(B89, ""(?:https?:\/\/)?(?:www\.)?([a-zA-Z0-9-]+)\.""))"),"Skyscanner")</f>
        <v>Skyscanner</v>
      </c>
      <c r="E2556" s="1" t="s">
        <v>448</v>
      </c>
      <c r="F2556" s="1">
        <v>14.533900300000001</v>
      </c>
      <c r="G2556" s="1">
        <v>120.9859695</v>
      </c>
      <c r="H2556" s="1" t="s">
        <v>449</v>
      </c>
      <c r="I2556" s="1" t="s">
        <v>50</v>
      </c>
      <c r="J2556" s="1">
        <f>IF(K2556="URBAN",1,IF(K2556="SUBURBAN",2,IF(K2556="RURAL",3,"")))</f>
        <v>1</v>
      </c>
      <c r="K2556" s="1" t="s">
        <v>42</v>
      </c>
      <c r="L2556" s="18">
        <v>46082</v>
      </c>
      <c r="M2556" s="49">
        <v>0.58333333333333337</v>
      </c>
      <c r="N2556" s="18">
        <v>46083</v>
      </c>
      <c r="O2556" s="56">
        <v>0.5</v>
      </c>
      <c r="P2556" s="31" t="str">
        <f>TEXT($L2556, "dddd")</f>
        <v>Sunday</v>
      </c>
      <c r="Q2556" s="39" t="s">
        <v>79</v>
      </c>
      <c r="R2556" s="39">
        <v>1596</v>
      </c>
      <c r="S2556" s="1" t="str">
        <f>IF(OR(MONTH(L2556)=12, MONTH(L2556)&lt;=5), "Dry Season", "Wet Season")</f>
        <v>Dry Season</v>
      </c>
      <c r="T2556" s="1">
        <v>1</v>
      </c>
      <c r="U2556" s="1">
        <v>0</v>
      </c>
      <c r="V2556" s="1">
        <v>1</v>
      </c>
      <c r="W2556" s="1">
        <v>1</v>
      </c>
      <c r="X2556" s="1" t="s">
        <v>124</v>
      </c>
      <c r="Y2556" s="1">
        <v>14.5352172</v>
      </c>
      <c r="Z2556" s="1">
        <v>120.9819432</v>
      </c>
      <c r="AA2556" s="11" cm="1">
        <f t="array" ref="AA2556">IF(ISBLANK(Y2556), 0, VINCentyInvDistance(F2556,G2556,Y2556,Z2556))</f>
        <v>457.76177309029237</v>
      </c>
      <c r="AB2556" s="1">
        <v>0</v>
      </c>
      <c r="AC2556" s="1">
        <v>7</v>
      </c>
      <c r="AD2556" s="1">
        <v>4</v>
      </c>
      <c r="AE2556" s="1">
        <v>2</v>
      </c>
      <c r="AF2556" s="1">
        <v>1</v>
      </c>
      <c r="AG2556" s="1" t="s">
        <v>159</v>
      </c>
      <c r="AH2556" s="1" t="s">
        <v>160</v>
      </c>
      <c r="AI2556" s="1" t="str">
        <f>TRIM(MID(SUBSTITUTE($H2556,",",REPT(" ",200)),(LEN($H2556)-LEN(SUBSTITUTE($H2556,",",""))-2)*200+1,200))</f>
        <v>Metro Manila</v>
      </c>
      <c r="AJ2556" s="1" t="s">
        <v>55</v>
      </c>
      <c r="AK2556" t="s">
        <v>16486</v>
      </c>
      <c r="AL2556" s="7">
        <v>0</v>
      </c>
      <c r="AM2556" s="1"/>
    </row>
    <row r="2557" spans="1:39" ht="12.75" customHeight="1">
      <c r="A2557" s="1"/>
      <c r="B2557" s="1" t="s">
        <v>450</v>
      </c>
      <c r="C2557" s="1" t="s">
        <v>451</v>
      </c>
      <c r="D2557" s="3" t="str">
        <f ca="1">IFERROR(__xludf.DUMMYFUNCTION("PROPER(REGEXEXTRACT(B90, ""(?:https?:\/\/)?(?:www\.)?([a-zA-Z0-9-]+)\.""))"),"Skyscanner")</f>
        <v>Skyscanner</v>
      </c>
      <c r="E2557" s="1" t="s">
        <v>452</v>
      </c>
      <c r="F2557" s="1">
        <v>14.4930153</v>
      </c>
      <c r="G2557" s="1">
        <v>121.0148621</v>
      </c>
      <c r="H2557" s="1" t="s">
        <v>453</v>
      </c>
      <c r="I2557" s="1" t="s">
        <v>50</v>
      </c>
      <c r="J2557" s="1">
        <f>IF(K2557="URBAN",1,IF(K2557="SUBURBAN",2,IF(K2557="RURAL",3,"")))</f>
        <v>1</v>
      </c>
      <c r="K2557" s="1" t="s">
        <v>42</v>
      </c>
      <c r="L2557" s="18">
        <v>46082</v>
      </c>
      <c r="M2557" s="49">
        <v>0.5</v>
      </c>
      <c r="N2557" s="18">
        <v>46083</v>
      </c>
      <c r="O2557" s="56">
        <v>0.5</v>
      </c>
      <c r="P2557" s="31" t="str">
        <f>TEXT($L2557, "dddd")</f>
        <v>Sunday</v>
      </c>
      <c r="Q2557" s="39" t="s">
        <v>79</v>
      </c>
      <c r="R2557" s="39">
        <v>1504.8</v>
      </c>
      <c r="S2557" s="1" t="str">
        <f>IF(OR(MONTH(L2557)=12, MONTH(L2557)&lt;=5), "Dry Season", "Wet Season")</f>
        <v>Dry Season</v>
      </c>
      <c r="T2557" s="1">
        <v>1</v>
      </c>
      <c r="U2557" s="1">
        <v>1</v>
      </c>
      <c r="V2557" s="1">
        <v>0</v>
      </c>
      <c r="W2557" s="1">
        <v>1</v>
      </c>
      <c r="X2557" s="1" t="s">
        <v>124</v>
      </c>
      <c r="Y2557" s="1">
        <v>14.5352172</v>
      </c>
      <c r="Z2557" s="1">
        <v>120.9819432</v>
      </c>
      <c r="AA2557" s="11" cm="1">
        <f t="array" ref="AA2557">IF(ISBLANK(Y2557), 0, VINCentyInvDistance(F2557,G2557,Y2557,Z2557))</f>
        <v>5864.6151278048728</v>
      </c>
      <c r="AB2557" s="1">
        <v>0</v>
      </c>
      <c r="AC2557" s="1">
        <v>8.4</v>
      </c>
      <c r="AD2557" s="1">
        <v>4.2</v>
      </c>
      <c r="AE2557" s="1">
        <v>26</v>
      </c>
      <c r="AF2557" s="1">
        <v>1</v>
      </c>
      <c r="AG2557" s="1" t="s">
        <v>159</v>
      </c>
      <c r="AH2557" s="1" t="s">
        <v>160</v>
      </c>
      <c r="AI2557" s="1" t="str">
        <f>TRIM(MID(SUBSTITUTE($H2557,",",REPT(" ",200)),(LEN($H2557)-LEN(SUBSTITUTE($H2557,",",""))-2)*200+1,200))</f>
        <v>Metro Manila</v>
      </c>
      <c r="AJ2557" s="1" t="s">
        <v>55</v>
      </c>
      <c r="AK2557" t="s">
        <v>16487</v>
      </c>
      <c r="AL2557" s="7">
        <v>0</v>
      </c>
      <c r="AM2557" s="1"/>
    </row>
    <row r="2558" spans="1:39" ht="12.75" customHeight="1">
      <c r="A2558" s="1"/>
      <c r="B2558" s="1" t="s">
        <v>454</v>
      </c>
      <c r="C2558" s="1" t="s">
        <v>455</v>
      </c>
      <c r="D2558" s="3" t="str">
        <f ca="1">IFERROR(__xludf.DUMMYFUNCTION("PROPER(REGEXEXTRACT(B91, ""(?:https?:\/\/)?(?:www\.)?([a-zA-Z0-9-]+)\.""))"),"Skyscanner")</f>
        <v>Skyscanner</v>
      </c>
      <c r="E2558" s="1" t="s">
        <v>456</v>
      </c>
      <c r="F2558" s="1">
        <v>14.534922999999999</v>
      </c>
      <c r="G2558" s="1">
        <v>120.992861</v>
      </c>
      <c r="H2558" s="1" t="s">
        <v>457</v>
      </c>
      <c r="I2558" s="1" t="s">
        <v>50</v>
      </c>
      <c r="J2558" s="1">
        <f>IF(K2558="URBAN",1,IF(K2558="SUBURBAN",2,IF(K2558="RURAL",3,"")))</f>
        <v>1</v>
      </c>
      <c r="K2558" s="1" t="s">
        <v>42</v>
      </c>
      <c r="L2558" s="18">
        <v>46082</v>
      </c>
      <c r="M2558" s="49">
        <v>0.625</v>
      </c>
      <c r="N2558" s="18">
        <v>46083</v>
      </c>
      <c r="O2558" s="56">
        <v>0.45833333333333331</v>
      </c>
      <c r="P2558" s="31" t="str">
        <f>TEXT($L2558, "dddd")</f>
        <v>Sunday</v>
      </c>
      <c r="Q2558" s="39" t="s">
        <v>79</v>
      </c>
      <c r="R2558" s="39">
        <v>2553.6</v>
      </c>
      <c r="S2558" s="1" t="str">
        <f>IF(OR(MONTH(L2558)=12, MONTH(L2558)&lt;=5), "Dry Season", "Wet Season")</f>
        <v>Dry Season</v>
      </c>
      <c r="T2558" s="1">
        <v>1</v>
      </c>
      <c r="U2558" s="1">
        <v>1</v>
      </c>
      <c r="V2558" s="1">
        <v>0</v>
      </c>
      <c r="W2558" s="1">
        <v>1</v>
      </c>
      <c r="X2558" s="1" t="s">
        <v>124</v>
      </c>
      <c r="Y2558" s="1">
        <v>14.5352172</v>
      </c>
      <c r="Z2558" s="1">
        <v>120.9819432</v>
      </c>
      <c r="AA2558" s="11" cm="1">
        <f t="array" ref="AA2558">IF(ISBLANK(Y2558), 0, VINCentyInvDistance(F2558,G2558,Y2558,Z2558))</f>
        <v>1177.163511415424</v>
      </c>
      <c r="AB2558" s="1">
        <v>0</v>
      </c>
      <c r="AC2558" s="1">
        <v>0</v>
      </c>
      <c r="AD2558" s="1">
        <v>0</v>
      </c>
      <c r="AE2558" s="1">
        <v>3</v>
      </c>
      <c r="AF2558" s="1">
        <v>1</v>
      </c>
      <c r="AG2558" s="1" t="s">
        <v>159</v>
      </c>
      <c r="AH2558" s="1" t="s">
        <v>160</v>
      </c>
      <c r="AI2558" s="1" t="str">
        <f>TRIM(MID(SUBSTITUTE($H2558,",",REPT(" ",200)),(LEN($H2558)-LEN(SUBSTITUTE($H2558,",",""))-2)*200+1,200))</f>
        <v>Metro Manila</v>
      </c>
      <c r="AJ2558" s="1" t="s">
        <v>55</v>
      </c>
      <c r="AK2558" t="s">
        <v>16488</v>
      </c>
      <c r="AL2558" s="7">
        <v>0</v>
      </c>
      <c r="AM2558" s="1"/>
    </row>
    <row r="2559" spans="1:39" ht="12.75" customHeight="1">
      <c r="A2559" s="1"/>
      <c r="B2559" s="1" t="s">
        <v>458</v>
      </c>
      <c r="C2559" s="1" t="s">
        <v>459</v>
      </c>
      <c r="D2559" s="3" t="str">
        <f ca="1">IFERROR(__xludf.DUMMYFUNCTION("PROPER(REGEXEXTRACT(B92, ""(?:https?:\/\/)?(?:www\.)?([a-zA-Z0-9-]+)\.""))"),"Google")</f>
        <v>Google</v>
      </c>
      <c r="E2559" s="1" t="s">
        <v>460</v>
      </c>
      <c r="F2559" s="1">
        <v>14.5235901</v>
      </c>
      <c r="G2559" s="1">
        <v>121.0132065</v>
      </c>
      <c r="H2559" s="1" t="s">
        <v>441</v>
      </c>
      <c r="I2559" s="1" t="s">
        <v>50</v>
      </c>
      <c r="J2559" s="1">
        <f>IF(K2559="URBAN",1,IF(K2559="SUBURBAN",2,IF(K2559="RURAL",3,"")))</f>
        <v>1</v>
      </c>
      <c r="K2559" s="1" t="s">
        <v>42</v>
      </c>
      <c r="L2559" s="18">
        <v>46082</v>
      </c>
      <c r="M2559" s="49">
        <v>0.625</v>
      </c>
      <c r="N2559" s="18">
        <v>46083</v>
      </c>
      <c r="O2559" s="56">
        <v>0.5</v>
      </c>
      <c r="P2559" s="31" t="str">
        <f>TEXT($L2559, "dddd")</f>
        <v>Sunday</v>
      </c>
      <c r="Q2559" s="39" t="s">
        <v>67</v>
      </c>
      <c r="R2559" s="39">
        <v>1596</v>
      </c>
      <c r="S2559" s="1" t="str">
        <f>IF(OR(MONTH(L2559)=12, MONTH(L2559)&lt;=5), "Dry Season", "Wet Season")</f>
        <v>Dry Season</v>
      </c>
      <c r="T2559" s="1">
        <v>1</v>
      </c>
      <c r="U2559" s="1">
        <v>1</v>
      </c>
      <c r="V2559" s="1">
        <v>0</v>
      </c>
      <c r="W2559" s="1">
        <v>1</v>
      </c>
      <c r="X2559" s="1" t="s">
        <v>124</v>
      </c>
      <c r="Y2559" s="1">
        <v>14.5352172</v>
      </c>
      <c r="Z2559" s="1">
        <v>120.9819432</v>
      </c>
      <c r="AA2559" s="11" cm="1">
        <f t="array" ref="AA2559">IF(ISBLANK(Y2559), 0, VINCentyInvDistance(F2559,G2559,Y2559,Z2559))</f>
        <v>3606.8508760662471</v>
      </c>
      <c r="AB2559" s="1">
        <v>0</v>
      </c>
      <c r="AC2559" s="1">
        <v>0</v>
      </c>
      <c r="AD2559" s="1">
        <v>0</v>
      </c>
      <c r="AE2559" s="1">
        <v>0</v>
      </c>
      <c r="AF2559" s="1">
        <v>1</v>
      </c>
      <c r="AG2559" s="1" t="s">
        <v>159</v>
      </c>
      <c r="AH2559" s="1" t="s">
        <v>160</v>
      </c>
      <c r="AI2559" s="1" t="str">
        <f>TRIM(MID(SUBSTITUTE($H2559,",",REPT(" ",200)),(LEN($H2559)-LEN(SUBSTITUTE($H2559,",",""))-2)*200+1,200))</f>
        <v>Metro Manila</v>
      </c>
      <c r="AJ2559" s="1" t="s">
        <v>55</v>
      </c>
      <c r="AL2559" s="7">
        <v>0</v>
      </c>
      <c r="AM2559" s="1"/>
    </row>
    <row r="2560" spans="1:39" ht="12.75" customHeight="1">
      <c r="A2560" s="1"/>
      <c r="B2560" s="1" t="s">
        <v>461</v>
      </c>
      <c r="C2560" s="1" t="s">
        <v>462</v>
      </c>
      <c r="D2560" s="3" t="str">
        <f ca="1">IFERROR(__xludf.DUMMYFUNCTION("PROPER(REGEXEXTRACT(B93, ""(?:https?:\/\/)?(?:www\.)?([a-zA-Z0-9-]+)\.""))"),"Google")</f>
        <v>Google</v>
      </c>
      <c r="E2560" s="1" t="s">
        <v>463</v>
      </c>
      <c r="F2560" s="1">
        <v>14.5227079</v>
      </c>
      <c r="G2560" s="1">
        <v>121.01510620000001</v>
      </c>
      <c r="H2560" s="1" t="s">
        <v>441</v>
      </c>
      <c r="I2560" s="1" t="s">
        <v>50</v>
      </c>
      <c r="J2560" s="1">
        <f>IF(K2560="URBAN",1,IF(K2560="SUBURBAN",2,IF(K2560="RURAL",3,"")))</f>
        <v>1</v>
      </c>
      <c r="K2560" s="1" t="s">
        <v>42</v>
      </c>
      <c r="L2560" s="18">
        <v>46082</v>
      </c>
      <c r="M2560" s="49">
        <v>0.625</v>
      </c>
      <c r="N2560" s="18">
        <v>46083</v>
      </c>
      <c r="O2560" s="56">
        <v>0.5</v>
      </c>
      <c r="P2560" s="31" t="str">
        <f>TEXT($L2560, "dddd")</f>
        <v>Sunday</v>
      </c>
      <c r="Q2560" s="39" t="s">
        <v>79</v>
      </c>
      <c r="R2560" s="39">
        <v>2052</v>
      </c>
      <c r="S2560" s="1" t="str">
        <f>IF(OR(MONTH(L2560)=12, MONTH(L2560)&lt;=5), "Dry Season", "Wet Season")</f>
        <v>Dry Season</v>
      </c>
      <c r="T2560" s="1">
        <v>1</v>
      </c>
      <c r="U2560" s="1">
        <v>1</v>
      </c>
      <c r="V2560" s="1">
        <v>0</v>
      </c>
      <c r="W2560" s="1">
        <v>1</v>
      </c>
      <c r="X2560" s="1" t="s">
        <v>124</v>
      </c>
      <c r="Y2560" s="1">
        <v>14.5352172</v>
      </c>
      <c r="Z2560" s="1">
        <v>120.9819432</v>
      </c>
      <c r="AA2560" s="11" cm="1">
        <f t="array" ref="AA2560">IF(ISBLANK(Y2560), 0, VINCentyInvDistance(F2560,G2560,Y2560,Z2560))</f>
        <v>3833.0023221122719</v>
      </c>
      <c r="AB2560" s="1">
        <v>0</v>
      </c>
      <c r="AC2560" s="1">
        <v>0</v>
      </c>
      <c r="AD2560" s="1">
        <v>0</v>
      </c>
      <c r="AE2560" s="1">
        <v>9</v>
      </c>
      <c r="AF2560" s="1">
        <v>1</v>
      </c>
      <c r="AG2560" s="1" t="s">
        <v>159</v>
      </c>
      <c r="AH2560" s="1" t="s">
        <v>160</v>
      </c>
      <c r="AI2560" s="1" t="str">
        <f>TRIM(MID(SUBSTITUTE($H2560,",",REPT(" ",200)),(LEN($H2560)-LEN(SUBSTITUTE($H2560,",",""))-2)*200+1,200))</f>
        <v>Metro Manila</v>
      </c>
      <c r="AJ2560" s="1" t="s">
        <v>55</v>
      </c>
      <c r="AL2560" s="7">
        <v>0</v>
      </c>
      <c r="AM2560" s="1"/>
    </row>
    <row r="2561" spans="1:39" ht="12.75" customHeight="1">
      <c r="A2561" s="1"/>
      <c r="B2561" s="1" t="s">
        <v>464</v>
      </c>
      <c r="C2561" s="1" t="s">
        <v>465</v>
      </c>
      <c r="D2561" s="3" t="str">
        <f ca="1">IFERROR(__xludf.DUMMYFUNCTION("PROPER(REGEXEXTRACT(B94, ""(?:https?:\/\/)?(?:www\.)?([a-zA-Z0-9-]+)\.""))"),"Skyscanner")</f>
        <v>Skyscanner</v>
      </c>
      <c r="E2561" s="1" t="s">
        <v>466</v>
      </c>
      <c r="F2561" s="1">
        <v>14.5225372</v>
      </c>
      <c r="G2561" s="1">
        <v>121.0140305</v>
      </c>
      <c r="H2561" s="1" t="s">
        <v>467</v>
      </c>
      <c r="I2561" s="1" t="s">
        <v>50</v>
      </c>
      <c r="J2561" s="1">
        <f>IF(K2561="URBAN",1,IF(K2561="SUBURBAN",2,IF(K2561="RURAL",3,"")))</f>
        <v>1</v>
      </c>
      <c r="K2561" s="1" t="s">
        <v>42</v>
      </c>
      <c r="L2561" s="18">
        <v>46082</v>
      </c>
      <c r="M2561" s="49">
        <v>0.58333333333333337</v>
      </c>
      <c r="N2561" s="18">
        <v>46083</v>
      </c>
      <c r="O2561" s="56">
        <v>0.54166666666666663</v>
      </c>
      <c r="P2561" s="31" t="str">
        <f>TEXT($L2561, "dddd")</f>
        <v>Sunday</v>
      </c>
      <c r="Q2561" s="39" t="s">
        <v>79</v>
      </c>
      <c r="R2561" s="39">
        <v>1596</v>
      </c>
      <c r="S2561" s="1" t="str">
        <f>IF(OR(MONTH(L2561)=12, MONTH(L2561)&lt;=5), "Dry Season", "Wet Season")</f>
        <v>Dry Season</v>
      </c>
      <c r="T2561" s="1">
        <v>1</v>
      </c>
      <c r="U2561" s="1">
        <v>0</v>
      </c>
      <c r="V2561" s="1">
        <v>0</v>
      </c>
      <c r="W2561" s="1">
        <v>1</v>
      </c>
      <c r="X2561" s="1" t="s">
        <v>124</v>
      </c>
      <c r="Y2561" s="1">
        <v>14.5352172</v>
      </c>
      <c r="Z2561" s="1">
        <v>120.9819432</v>
      </c>
      <c r="AA2561" s="11" cm="1">
        <f t="array" ref="AA2561">IF(ISBLANK(Y2561), 0, VINCentyInvDistance(F2561,G2561,Y2561,Z2561))</f>
        <v>3732.1788221878096</v>
      </c>
      <c r="AB2561" s="1">
        <v>1</v>
      </c>
      <c r="AC2561" s="1">
        <v>0</v>
      </c>
      <c r="AD2561" s="1">
        <v>0</v>
      </c>
      <c r="AE2561" s="1">
        <v>0</v>
      </c>
      <c r="AF2561" s="1">
        <v>1</v>
      </c>
      <c r="AG2561" s="1" t="s">
        <v>159</v>
      </c>
      <c r="AH2561" s="1" t="s">
        <v>160</v>
      </c>
      <c r="AI2561" s="1" t="str">
        <f>TRIM(MID(SUBSTITUTE($H2561,",",REPT(" ",200)),(LEN($H2561)-LEN(SUBSTITUTE($H2561,",",""))-2)*200+1,200))</f>
        <v>Metro Manila</v>
      </c>
      <c r="AJ2561" s="1" t="s">
        <v>55</v>
      </c>
      <c r="AK2561" t="s">
        <v>16489</v>
      </c>
      <c r="AL2561" s="7">
        <v>0</v>
      </c>
      <c r="AM2561" s="1"/>
    </row>
    <row r="2562" spans="1:39" ht="12.75" customHeight="1">
      <c r="A2562" s="1"/>
      <c r="B2562" s="1" t="s">
        <v>468</v>
      </c>
      <c r="C2562" s="1" t="s">
        <v>469</v>
      </c>
      <c r="D2562" s="3" t="str">
        <f ca="1">IFERROR(__xludf.DUMMYFUNCTION("PROPER(REGEXEXTRACT(B95, ""(?:https?:\/\/)?(?:www\.)?([a-zA-Z0-9-]+)\.""))"),"Sg")</f>
        <v>Sg</v>
      </c>
      <c r="E2562" s="1" t="s">
        <v>470</v>
      </c>
      <c r="F2562" s="1">
        <v>14.492523200000001</v>
      </c>
      <c r="G2562" s="1">
        <v>121.0156021</v>
      </c>
      <c r="H2562" s="1" t="s">
        <v>158</v>
      </c>
      <c r="I2562" s="1" t="s">
        <v>50</v>
      </c>
      <c r="J2562" s="1">
        <f>IF(K2562="URBAN",1,IF(K2562="SUBURBAN",2,IF(K2562="RURAL",3,"")))</f>
        <v>1</v>
      </c>
      <c r="K2562" s="1" t="s">
        <v>42</v>
      </c>
      <c r="L2562" s="18">
        <v>46082</v>
      </c>
      <c r="M2562" s="49">
        <v>0.625</v>
      </c>
      <c r="N2562" s="18">
        <v>46083</v>
      </c>
      <c r="O2562" s="56">
        <v>0.5</v>
      </c>
      <c r="P2562" s="31" t="str">
        <f>TEXT($L2562, "dddd")</f>
        <v>Sunday</v>
      </c>
      <c r="Q2562" s="39" t="s">
        <v>67</v>
      </c>
      <c r="R2562" s="39">
        <v>1596</v>
      </c>
      <c r="S2562" s="1" t="str">
        <f>IF(OR(MONTH(L2562)=12, MONTH(L2562)&lt;=5), "Dry Season", "Wet Season")</f>
        <v>Dry Season</v>
      </c>
      <c r="T2562" s="1">
        <v>1</v>
      </c>
      <c r="U2562" s="1">
        <v>0</v>
      </c>
      <c r="V2562" s="1">
        <v>0</v>
      </c>
      <c r="W2562" s="1">
        <v>1</v>
      </c>
      <c r="X2562" s="1" t="s">
        <v>124</v>
      </c>
      <c r="Y2562" s="1">
        <v>14.5352172</v>
      </c>
      <c r="Z2562" s="1">
        <v>120.9819432</v>
      </c>
      <c r="AA2562" s="11" cm="1">
        <f t="array" ref="AA2562">IF(ISBLANK(Y2562), 0, VINCentyInvDistance(F2562,G2562,Y2562,Z2562))</f>
        <v>5956.3075397501816</v>
      </c>
      <c r="AB2562" s="1">
        <v>0</v>
      </c>
      <c r="AC2562" s="1">
        <v>0</v>
      </c>
      <c r="AD2562" s="1">
        <v>0</v>
      </c>
      <c r="AE2562" s="1">
        <v>1</v>
      </c>
      <c r="AF2562" s="1">
        <v>1</v>
      </c>
      <c r="AG2562" s="1" t="s">
        <v>159</v>
      </c>
      <c r="AH2562" s="1" t="s">
        <v>160</v>
      </c>
      <c r="AI2562" s="1" t="str">
        <f>TRIM(MID(SUBSTITUTE($H2562,",",REPT(" ",200)),(LEN($H2562)-LEN(SUBSTITUTE($H2562,",",""))-2)*200+1,200))</f>
        <v>Metro Manila</v>
      </c>
      <c r="AJ2562" s="1" t="s">
        <v>55</v>
      </c>
      <c r="AL2562" s="7">
        <v>0</v>
      </c>
      <c r="AM2562" s="1"/>
    </row>
    <row r="2563" spans="1:39" ht="12.75" customHeight="1">
      <c r="A2563" s="1"/>
      <c r="B2563" s="1" t="s">
        <v>471</v>
      </c>
      <c r="C2563" s="1" t="s">
        <v>472</v>
      </c>
      <c r="D2563" s="3" t="str">
        <f ca="1">IFERROR(__xludf.DUMMYFUNCTION("PROPER(REGEXEXTRACT(B96, ""(?:https?:\/\/)?(?:www\.)?([a-zA-Z0-9-]+)\.""))"),"Skyscanner")</f>
        <v>Skyscanner</v>
      </c>
      <c r="E2563" s="1" t="s">
        <v>473</v>
      </c>
      <c r="F2563" s="1">
        <v>14.484860400000001</v>
      </c>
      <c r="G2563" s="1">
        <v>120.99497220000001</v>
      </c>
      <c r="H2563" s="1" t="s">
        <v>474</v>
      </c>
      <c r="I2563" s="1" t="s">
        <v>50</v>
      </c>
      <c r="J2563" s="1">
        <f>IF(K2563="URBAN",1,IF(K2563="SUBURBAN",2,IF(K2563="RURAL",3,"")))</f>
        <v>1</v>
      </c>
      <c r="K2563" s="1" t="s">
        <v>42</v>
      </c>
      <c r="L2563" s="18">
        <v>46082</v>
      </c>
      <c r="M2563" s="49">
        <v>0.58333333333333337</v>
      </c>
      <c r="N2563" s="18">
        <v>46083</v>
      </c>
      <c r="O2563" s="56">
        <v>0.5</v>
      </c>
      <c r="P2563" s="31" t="str">
        <f>TEXT($L2563, "dddd")</f>
        <v>Sunday</v>
      </c>
      <c r="Q2563" s="39" t="s">
        <v>111</v>
      </c>
      <c r="R2563" s="39">
        <v>2014</v>
      </c>
      <c r="S2563" s="1" t="str">
        <f>IF(OR(MONTH(L2563)=12, MONTH(L2563)&lt;=5), "Dry Season", "Wet Season")</f>
        <v>Dry Season</v>
      </c>
      <c r="T2563" s="1">
        <v>1</v>
      </c>
      <c r="U2563" s="1">
        <v>0</v>
      </c>
      <c r="V2563" s="1">
        <v>0</v>
      </c>
      <c r="W2563" s="1">
        <v>1</v>
      </c>
      <c r="X2563" s="1" t="s">
        <v>379</v>
      </c>
      <c r="Y2563" s="1">
        <v>14.4831942</v>
      </c>
      <c r="Z2563" s="1">
        <v>120.9939043</v>
      </c>
      <c r="AA2563" s="11" cm="1">
        <f t="array" ref="AA2563">IF(ISBLANK(Y2563), 0, VINCentyInvDistance(F2563,G2563,Y2563,Z2563))</f>
        <v>217.34800829133644</v>
      </c>
      <c r="AB2563" s="1">
        <v>1</v>
      </c>
      <c r="AC2563" s="1">
        <v>0</v>
      </c>
      <c r="AD2563" s="1">
        <v>0</v>
      </c>
      <c r="AE2563" s="1">
        <v>0</v>
      </c>
      <c r="AF2563" s="1">
        <v>1</v>
      </c>
      <c r="AG2563" s="1" t="s">
        <v>380</v>
      </c>
      <c r="AH2563" s="1" t="str">
        <f>TRIM(MID(SUBSTITUTE($H2563,",",REPT(" ",200)),(LEN($H2563)-LEN(SUBSTITUTE($H2563,",",""))-3)*200+1,200))</f>
        <v>Southern Manila District</v>
      </c>
      <c r="AI2563" s="1" t="str">
        <f>TRIM(MID(SUBSTITUTE($H2563,",",REPT(" ",200)),(LEN($H2563)-LEN(SUBSTITUTE($H2563,",",""))-2)*200+1,200))</f>
        <v>Metro Manila</v>
      </c>
      <c r="AJ2563" s="1" t="s">
        <v>55</v>
      </c>
      <c r="AK2563" t="s">
        <v>16490</v>
      </c>
      <c r="AL2563" s="7">
        <v>0</v>
      </c>
      <c r="AM2563" s="1"/>
    </row>
    <row r="2564" spans="1:39" ht="12.75" customHeight="1">
      <c r="A2564" s="1"/>
      <c r="B2564" s="1" t="s">
        <v>479</v>
      </c>
      <c r="C2564" s="1" t="s">
        <v>480</v>
      </c>
      <c r="D2564" s="3" t="str">
        <f ca="1">IFERROR(__xludf.DUMMYFUNCTION("PROPER(REGEXEXTRACT(B98, ""(?:https?:\/\/)?(?:www\.)?([a-zA-Z0-9-]+)\.""))"),"Skyscanner")</f>
        <v>Skyscanner</v>
      </c>
      <c r="E2564" s="1" t="s">
        <v>481</v>
      </c>
      <c r="F2564" s="1">
        <v>14.5239201</v>
      </c>
      <c r="G2564" s="1">
        <v>121.01275630000001</v>
      </c>
      <c r="H2564" s="1" t="s">
        <v>482</v>
      </c>
      <c r="I2564" s="1" t="s">
        <v>50</v>
      </c>
      <c r="J2564" s="1">
        <f>IF(K2564="URBAN",1,IF(K2564="SUBURBAN",2,IF(K2564="RURAL",3,"")))</f>
        <v>1</v>
      </c>
      <c r="K2564" s="1" t="s">
        <v>42</v>
      </c>
      <c r="L2564" s="18">
        <v>46082</v>
      </c>
      <c r="M2564" s="49">
        <v>0.58333333333333337</v>
      </c>
      <c r="N2564" s="18">
        <v>46083</v>
      </c>
      <c r="O2564" s="56">
        <v>0.45833333333333331</v>
      </c>
      <c r="P2564" s="31" t="str">
        <f>TEXT($L2564, "dddd")</f>
        <v>Sunday</v>
      </c>
      <c r="Q2564" s="39" t="s">
        <v>111</v>
      </c>
      <c r="R2564" s="39">
        <v>1999</v>
      </c>
      <c r="S2564" s="1" t="str">
        <f>IF(OR(MONTH(L2564)=12, MONTH(L2564)&lt;=5), "Dry Season", "Wet Season")</f>
        <v>Dry Season</v>
      </c>
      <c r="T2564" s="1">
        <v>1</v>
      </c>
      <c r="U2564" s="1">
        <v>0</v>
      </c>
      <c r="V2564" s="1">
        <v>0</v>
      </c>
      <c r="W2564" s="1">
        <v>1</v>
      </c>
      <c r="X2564" s="1" t="s">
        <v>124</v>
      </c>
      <c r="Y2564" s="1">
        <v>14.5352172</v>
      </c>
      <c r="Z2564" s="1">
        <v>120.9819432</v>
      </c>
      <c r="AA2564" s="11" cm="1">
        <f t="array" ref="AA2564">IF(ISBLANK(Y2564), 0, VINCentyInvDistance(F2564,G2564,Y2564,Z2564))</f>
        <v>3548.5332146045707</v>
      </c>
      <c r="AB2564" s="1">
        <v>1</v>
      </c>
      <c r="AC2564" s="1">
        <v>0</v>
      </c>
      <c r="AD2564" s="1">
        <v>0</v>
      </c>
      <c r="AE2564" s="1">
        <v>8</v>
      </c>
      <c r="AF2564" s="1">
        <v>1</v>
      </c>
      <c r="AG2564" s="1" t="s">
        <v>159</v>
      </c>
      <c r="AH2564" s="1" t="s">
        <v>160</v>
      </c>
      <c r="AI2564" s="1" t="str">
        <f>TRIM(MID(SUBSTITUTE($H2564,",",REPT(" ",200)),(LEN($H2564)-LEN(SUBSTITUTE($H2564,",",""))-2)*200+1,200))</f>
        <v>Metro Manila</v>
      </c>
      <c r="AJ2564" s="1" t="s">
        <v>55</v>
      </c>
      <c r="AK2564" t="s">
        <v>16492</v>
      </c>
      <c r="AL2564" s="7">
        <v>0</v>
      </c>
      <c r="AM2564" s="1"/>
    </row>
    <row r="2565" spans="1:39" ht="12.75" customHeight="1">
      <c r="A2565" s="1"/>
      <c r="B2565" s="1" t="s">
        <v>489</v>
      </c>
      <c r="C2565" s="1" t="s">
        <v>490</v>
      </c>
      <c r="D2565" s="3" t="str">
        <f ca="1">IFERROR(__xludf.DUMMYFUNCTION("PROPER(REGEXEXTRACT(B100, ""(?:https?:\/\/)?(?:www\.)?([a-zA-Z0-9-]+)\.""))"),"Skyscanner")</f>
        <v>Skyscanner</v>
      </c>
      <c r="E2565" s="1" t="s">
        <v>491</v>
      </c>
      <c r="F2565" s="1">
        <v>14.530449900000001</v>
      </c>
      <c r="G2565" s="1">
        <v>121.00863649999999</v>
      </c>
      <c r="H2565" s="1" t="s">
        <v>492</v>
      </c>
      <c r="I2565" s="1" t="s">
        <v>50</v>
      </c>
      <c r="J2565" s="1">
        <f>IF(K2565="URBAN",1,IF(K2565="SUBURBAN",2,IF(K2565="RURAL",3,"")))</f>
        <v>1</v>
      </c>
      <c r="K2565" s="1" t="s">
        <v>42</v>
      </c>
      <c r="L2565" s="18">
        <v>46082</v>
      </c>
      <c r="M2565" s="49">
        <v>0.58333333333333337</v>
      </c>
      <c r="N2565" s="18">
        <v>46083</v>
      </c>
      <c r="O2565" s="56">
        <v>0.5</v>
      </c>
      <c r="P2565" s="31" t="str">
        <f>TEXT($L2565, "dddd")</f>
        <v>Sunday</v>
      </c>
      <c r="Q2565" s="39" t="s">
        <v>111</v>
      </c>
      <c r="R2565" s="39">
        <v>955.5</v>
      </c>
      <c r="S2565" s="1" t="str">
        <f>IF(OR(MONTH(L2565)=12, MONTH(L2565)&lt;=5), "Dry Season", "Wet Season")</f>
        <v>Dry Season</v>
      </c>
      <c r="T2565" s="1">
        <v>1</v>
      </c>
      <c r="U2565" s="1">
        <v>1</v>
      </c>
      <c r="V2565" s="1">
        <v>0</v>
      </c>
      <c r="W2565" s="1">
        <v>1</v>
      </c>
      <c r="X2565" s="1" t="s">
        <v>493</v>
      </c>
      <c r="Y2565" s="1">
        <v>16.936066499999999</v>
      </c>
      <c r="Z2565" s="1">
        <v>120.4473114</v>
      </c>
      <c r="AA2565" s="11" cm="1">
        <f t="array" ref="AA2565">IF(ISBLANK(Y2565), 0, VINCentyInvDistance(F2565,G2565,Y2565,Z2565))</f>
        <v>272908.38021955988</v>
      </c>
      <c r="AB2565" s="1">
        <v>1</v>
      </c>
      <c r="AC2565" s="1">
        <v>0</v>
      </c>
      <c r="AD2565" s="1">
        <v>0</v>
      </c>
      <c r="AE2565" s="1">
        <v>2</v>
      </c>
      <c r="AF2565" s="1">
        <v>1</v>
      </c>
      <c r="AG2565" s="1" t="s">
        <v>494</v>
      </c>
      <c r="AH2565" s="1" t="s">
        <v>495</v>
      </c>
      <c r="AI2565" s="1" t="str">
        <f>TRIM(MID(SUBSTITUTE($H2565,",",REPT(" ",200)),(LEN($H2565)-LEN(SUBSTITUTE($H2565,",",""))-2)*200+1,200))</f>
        <v>Metro Manila</v>
      </c>
      <c r="AJ2565" s="1" t="s">
        <v>55</v>
      </c>
      <c r="AK2565" t="s">
        <v>16493</v>
      </c>
      <c r="AL2565" s="7">
        <v>0</v>
      </c>
      <c r="AM2565" s="1"/>
    </row>
    <row r="2566" spans="1:39" ht="12.75" customHeight="1">
      <c r="A2566" s="1"/>
      <c r="B2566" s="1" t="s">
        <v>215</v>
      </c>
      <c r="C2566" s="1" t="s">
        <v>504</v>
      </c>
      <c r="D2566" s="3" t="str">
        <f ca="1">IFERROR(__xludf.DUMMYFUNCTION("PROPER(REGEXEXTRACT(B103, ""(?:https?:\/\/)?(?:www\.)?([a-zA-Z0-9-]+)\.""))"),"Skyscanner")</f>
        <v>Skyscanner</v>
      </c>
      <c r="E2566" s="1" t="s">
        <v>505</v>
      </c>
      <c r="F2566" s="1">
        <v>14.488490000000001</v>
      </c>
      <c r="G2566" s="1">
        <v>121.04267</v>
      </c>
      <c r="H2566" s="1" t="s">
        <v>218</v>
      </c>
      <c r="I2566" s="1" t="s">
        <v>50</v>
      </c>
      <c r="J2566" s="1">
        <f>IF(K2566="URBAN",1,IF(K2566="SUBURBAN",2,IF(K2566="RURAL",3,"")))</f>
        <v>1</v>
      </c>
      <c r="K2566" s="1" t="s">
        <v>42</v>
      </c>
      <c r="L2566" s="18">
        <v>46082</v>
      </c>
      <c r="M2566" s="49">
        <v>0.66666666666666663</v>
      </c>
      <c r="N2566" s="18">
        <v>46083</v>
      </c>
      <c r="O2566" s="56">
        <v>0.625</v>
      </c>
      <c r="P2566" s="31" t="str">
        <f>TEXT($L2566, "dddd")</f>
        <v>Sunday</v>
      </c>
      <c r="Q2566" s="39" t="s">
        <v>111</v>
      </c>
      <c r="R2566" s="39">
        <v>4384</v>
      </c>
      <c r="S2566" s="1" t="str">
        <f>IF(OR(MONTH(L2566)=12, MONTH(L2566)&lt;=5), "Dry Season", "Wet Season")</f>
        <v>Dry Season</v>
      </c>
      <c r="T2566" s="1">
        <v>1</v>
      </c>
      <c r="U2566" s="1">
        <v>1</v>
      </c>
      <c r="V2566" s="1">
        <v>0</v>
      </c>
      <c r="W2566" s="1">
        <v>0</v>
      </c>
      <c r="X2566" s="1" t="s">
        <v>44</v>
      </c>
      <c r="Y2566" s="1"/>
      <c r="Z2566" s="1"/>
      <c r="AA2566" s="11" cm="1">
        <f t="array" ref="AA2566">IF(ISBLANK(Y2566), 0, VINCentyInvDistance(F2566,G2566,Y2566,Z2566))</f>
        <v>0</v>
      </c>
      <c r="AB2566" s="1">
        <v>0</v>
      </c>
      <c r="AC2566" s="1">
        <v>0</v>
      </c>
      <c r="AD2566" s="1">
        <v>0</v>
      </c>
      <c r="AE2566" s="1">
        <v>2</v>
      </c>
      <c r="AF2566" s="1">
        <v>1</v>
      </c>
      <c r="AG2566" s="1" t="str">
        <f>TRIM(MID(SUBSTITUTE($H2566,",",REPT(" ",200)),(LEN($H2566)-LEN(SUBSTITUTE($H2566,",",""))-4)*200+1,200))</f>
        <v>Parañaque</v>
      </c>
      <c r="AH2566" s="1" t="str">
        <f>TRIM(MID(SUBSTITUTE($H2566,",",REPT(" ",200)),(LEN($H2566)-LEN(SUBSTITUTE($H2566,",",""))-3)*200+1,200))</f>
        <v>Southern Manila District</v>
      </c>
      <c r="AI2566" s="1" t="str">
        <f>TRIM(MID(SUBSTITUTE($H2566,",",REPT(" ",200)),(LEN($H2566)-LEN(SUBSTITUTE($H2566,",",""))-2)*200+1,200))</f>
        <v>Metro Manila</v>
      </c>
      <c r="AJ2566" s="1" t="str">
        <f>TRIM(MID(SUBSTITUTE($H2566,",",REPT(" ",200)),(LEN($H2566)-LEN(SUBSTITUTE($H2566,",",""))-0)*200+1,200))</f>
        <v>Philippines</v>
      </c>
      <c r="AK2566" t="s">
        <v>16472</v>
      </c>
      <c r="AL2566" s="7">
        <v>0</v>
      </c>
      <c r="AM2566" s="1" t="s">
        <v>219</v>
      </c>
    </row>
    <row r="2567" spans="1:39" ht="12.75" customHeight="1">
      <c r="A2567" s="1"/>
      <c r="B2567" s="1" t="s">
        <v>506</v>
      </c>
      <c r="C2567" s="1" t="s">
        <v>507</v>
      </c>
      <c r="D2567" s="3" t="str">
        <f ca="1">IFERROR(__xludf.DUMMYFUNCTION("PROPER(REGEXEXTRACT(B104, ""(?:https?:\/\/)?(?:www\.)?([a-zA-Z0-9-]+)\.""))"),"Skyscanner")</f>
        <v>Skyscanner</v>
      </c>
      <c r="E2567" s="1" t="s">
        <v>508</v>
      </c>
      <c r="F2567" s="1">
        <v>14.5253801</v>
      </c>
      <c r="G2567" s="1">
        <v>121.01371</v>
      </c>
      <c r="H2567" s="1" t="s">
        <v>509</v>
      </c>
      <c r="I2567" s="1" t="s">
        <v>50</v>
      </c>
      <c r="J2567" s="1">
        <f>IF(K2567="URBAN",1,IF(K2567="SUBURBAN",2,IF(K2567="RURAL",3,"")))</f>
        <v>1</v>
      </c>
      <c r="K2567" s="1" t="s">
        <v>42</v>
      </c>
      <c r="L2567" s="18">
        <v>46082</v>
      </c>
      <c r="M2567" s="49">
        <v>0.58333333333333337</v>
      </c>
      <c r="N2567" s="18">
        <v>46083</v>
      </c>
      <c r="O2567" s="56">
        <v>0.5</v>
      </c>
      <c r="P2567" s="31" t="str">
        <f>TEXT($L2567, "dddd")</f>
        <v>Sunday</v>
      </c>
      <c r="Q2567" s="39" t="s">
        <v>61</v>
      </c>
      <c r="R2567" s="39">
        <v>773.5</v>
      </c>
      <c r="S2567" s="1" t="str">
        <f>IF(OR(MONTH(L2567)=12, MONTH(L2567)&lt;=5), "Dry Season", "Wet Season")</f>
        <v>Dry Season</v>
      </c>
      <c r="T2567" s="1">
        <v>1</v>
      </c>
      <c r="U2567" s="1">
        <v>0</v>
      </c>
      <c r="V2567" s="1">
        <v>0</v>
      </c>
      <c r="W2567" s="1">
        <v>1</v>
      </c>
      <c r="X2567" s="1" t="s">
        <v>124</v>
      </c>
      <c r="Y2567" s="1">
        <v>14.5352172</v>
      </c>
      <c r="Z2567" s="1">
        <v>120.9819432</v>
      </c>
      <c r="AA2567" s="11" cm="1">
        <f t="array" ref="AA2567">IF(ISBLANK(Y2567), 0, VINCentyInvDistance(F2567,G2567,Y2567,Z2567))</f>
        <v>3592.714486514401</v>
      </c>
      <c r="AB2567" s="1">
        <v>1</v>
      </c>
      <c r="AC2567" s="1">
        <v>5.8</v>
      </c>
      <c r="AD2567" s="1">
        <v>3.3</v>
      </c>
      <c r="AE2567" s="1">
        <v>6</v>
      </c>
      <c r="AF2567" s="1">
        <v>1</v>
      </c>
      <c r="AG2567" s="1" t="s">
        <v>159</v>
      </c>
      <c r="AH2567" s="1" t="s">
        <v>160</v>
      </c>
      <c r="AI2567" s="1" t="str">
        <f>TRIM(MID(SUBSTITUTE($H2567,",",REPT(" ",200)),(LEN($H2567)-LEN(SUBSTITUTE($H2567,",",""))-2)*200+1,200))</f>
        <v>Metro Manila</v>
      </c>
      <c r="AJ2567" s="1" t="s">
        <v>55</v>
      </c>
      <c r="AK2567" t="s">
        <v>510</v>
      </c>
      <c r="AL2567" s="7">
        <v>0</v>
      </c>
      <c r="AM2567" s="1"/>
    </row>
    <row r="2568" spans="1:39" ht="12.75" customHeight="1">
      <c r="A2568" s="1"/>
      <c r="B2568" s="1" t="s">
        <v>511</v>
      </c>
      <c r="C2568" s="1" t="s">
        <v>512</v>
      </c>
      <c r="D2568" s="3" t="str">
        <f ca="1">IFERROR(__xludf.DUMMYFUNCTION("PROPER(REGEXEXTRACT(B105, ""(?:https?:\/\/)?(?:www\.)?([a-zA-Z0-9-]+)\.""))"),"Skyscanner")</f>
        <v>Skyscanner</v>
      </c>
      <c r="E2568" s="1" t="s">
        <v>513</v>
      </c>
      <c r="F2568" s="1">
        <v>14.442810100000001</v>
      </c>
      <c r="G2568" s="1">
        <v>121.045761099999</v>
      </c>
      <c r="H2568" s="1" t="s">
        <v>83</v>
      </c>
      <c r="I2568" s="1" t="s">
        <v>50</v>
      </c>
      <c r="J2568" s="1">
        <f>IF(K2568="URBAN",1,IF(K2568="SUBURBAN",2,IF(K2568="RURAL",3,"")))</f>
        <v>1</v>
      </c>
      <c r="K2568" s="1" t="s">
        <v>42</v>
      </c>
      <c r="L2568" s="18">
        <v>46082</v>
      </c>
      <c r="M2568" s="49">
        <v>0.58333333333333337</v>
      </c>
      <c r="N2568" s="18">
        <v>46083</v>
      </c>
      <c r="O2568" s="56">
        <v>0.5</v>
      </c>
      <c r="P2568" s="31" t="str">
        <f>TEXT($L2568, "dddd")</f>
        <v>Sunday</v>
      </c>
      <c r="Q2568" s="39" t="s">
        <v>111</v>
      </c>
      <c r="R2568" s="39">
        <v>1616</v>
      </c>
      <c r="S2568" s="1" t="str">
        <f>IF(OR(MONTH(L2568)=12, MONTH(L2568)&lt;=5), "Dry Season", "Wet Season")</f>
        <v>Dry Season</v>
      </c>
      <c r="T2568" s="1">
        <v>1</v>
      </c>
      <c r="U2568" s="1">
        <v>0</v>
      </c>
      <c r="V2568" s="1">
        <v>0</v>
      </c>
      <c r="W2568" s="1">
        <v>1</v>
      </c>
      <c r="X2568" s="1" t="s">
        <v>51</v>
      </c>
      <c r="Y2568" s="1">
        <v>14.417577</v>
      </c>
      <c r="Z2568" s="1">
        <v>121.0402756</v>
      </c>
      <c r="AA2568" s="11" cm="1">
        <f t="array" ref="AA2568">IF(ISBLANK(Y2568), 0, VINCentyInvDistance(F2568,G2568,Y2568,Z2568))</f>
        <v>2853.8441353033209</v>
      </c>
      <c r="AB2568" s="1">
        <v>0</v>
      </c>
      <c r="AC2568" s="1">
        <v>0</v>
      </c>
      <c r="AD2568" s="1">
        <v>0</v>
      </c>
      <c r="AE2568" s="1">
        <v>0</v>
      </c>
      <c r="AF2568" s="1">
        <v>1</v>
      </c>
      <c r="AG2568" s="1" t="s">
        <v>52</v>
      </c>
      <c r="AH2568" s="1" t="s">
        <v>53</v>
      </c>
      <c r="AI2568" s="1" t="str">
        <f>TRIM(MID(SUBSTITUTE($H2568,",",REPT(" ",200)),(LEN($H2568)-LEN(SUBSTITUTE($H2568,",",""))-2)*200+1,200))</f>
        <v>Metro Manila</v>
      </c>
      <c r="AJ2568" s="1" t="s">
        <v>55</v>
      </c>
      <c r="AK2568" t="s">
        <v>16495</v>
      </c>
      <c r="AL2568" s="7">
        <v>0</v>
      </c>
      <c r="AM2568" s="1"/>
    </row>
    <row r="2569" spans="1:39" ht="12.75" customHeight="1">
      <c r="A2569" s="1"/>
      <c r="B2569" s="1" t="s">
        <v>514</v>
      </c>
      <c r="C2569" s="1" t="s">
        <v>515</v>
      </c>
      <c r="D2569" s="3" t="str">
        <f ca="1">IFERROR(__xludf.DUMMYFUNCTION("PROPER(REGEXEXTRACT(B106, ""(?:https?:\/\/)?(?:www\.)?([a-zA-Z0-9-]+)\.""))"),"Skyscanner")</f>
        <v>Skyscanner</v>
      </c>
      <c r="E2569" s="1" t="s">
        <v>516</v>
      </c>
      <c r="F2569" s="1">
        <v>14.520797699999999</v>
      </c>
      <c r="G2569" s="1">
        <v>121.0171204</v>
      </c>
      <c r="H2569" s="1" t="s">
        <v>517</v>
      </c>
      <c r="I2569" s="1" t="s">
        <v>50</v>
      </c>
      <c r="J2569" s="1">
        <f>IF(K2569="URBAN",1,IF(K2569="SUBURBAN",2,IF(K2569="RURAL",3,"")))</f>
        <v>1</v>
      </c>
      <c r="K2569" s="1" t="s">
        <v>42</v>
      </c>
      <c r="L2569" s="18">
        <v>46082</v>
      </c>
      <c r="M2569" s="49">
        <v>0.58333333333333337</v>
      </c>
      <c r="N2569" s="18">
        <v>46083</v>
      </c>
      <c r="O2569" s="56">
        <v>0.5</v>
      </c>
      <c r="P2569" s="31" t="str">
        <f>TEXT($L2569, "dddd")</f>
        <v>Sunday</v>
      </c>
      <c r="Q2569" s="39" t="s">
        <v>111</v>
      </c>
      <c r="R2569" s="39">
        <v>2016</v>
      </c>
      <c r="S2569" s="1" t="str">
        <f>IF(OR(MONTH(L2569)=12, MONTH(L2569)&lt;=5), "Dry Season", "Wet Season")</f>
        <v>Dry Season</v>
      </c>
      <c r="T2569" s="1">
        <v>1</v>
      </c>
      <c r="U2569" s="1">
        <v>0</v>
      </c>
      <c r="V2569" s="1">
        <v>1</v>
      </c>
      <c r="W2569" s="1">
        <v>1</v>
      </c>
      <c r="X2569" s="1" t="s">
        <v>124</v>
      </c>
      <c r="Y2569" s="1">
        <v>14.5352172</v>
      </c>
      <c r="Z2569" s="1">
        <v>120.9819432</v>
      </c>
      <c r="AA2569" s="11" cm="1">
        <f t="array" ref="AA2569">IF(ISBLANK(Y2569), 0, VINCentyInvDistance(F2569,G2569,Y2569,Z2569))</f>
        <v>4113.4962172685182</v>
      </c>
      <c r="AB2569" s="1">
        <v>1</v>
      </c>
      <c r="AC2569" s="1">
        <v>0</v>
      </c>
      <c r="AD2569" s="1">
        <v>0</v>
      </c>
      <c r="AE2569" s="1">
        <v>129</v>
      </c>
      <c r="AF2569" s="1">
        <v>1</v>
      </c>
      <c r="AG2569" s="1" t="s">
        <v>159</v>
      </c>
      <c r="AH2569" s="1" t="s">
        <v>160</v>
      </c>
      <c r="AI2569" s="1" t="str">
        <f>TRIM(MID(SUBSTITUTE($H2569,",",REPT(" ",200)),(LEN($H2569)-LEN(SUBSTITUTE($H2569,",",""))-2)*200+1,200))</f>
        <v>Metro Manila</v>
      </c>
      <c r="AJ2569" s="1" t="s">
        <v>55</v>
      </c>
      <c r="AK2569" t="s">
        <v>518</v>
      </c>
      <c r="AL2569" s="7">
        <v>0</v>
      </c>
      <c r="AM2569" s="1"/>
    </row>
    <row r="2570" spans="1:39" ht="12.75" customHeight="1">
      <c r="A2570" s="1"/>
      <c r="B2570" s="1" t="s">
        <v>519</v>
      </c>
      <c r="C2570" s="1" t="s">
        <v>520</v>
      </c>
      <c r="D2570" s="3" t="str">
        <f ca="1">IFERROR(__xludf.DUMMYFUNCTION("PROPER(REGEXEXTRACT(B107, ""(?:https?:\/\/)?(?:www\.)?([a-zA-Z0-9-]+)\.""))"),"Skyscanner")</f>
        <v>Skyscanner</v>
      </c>
      <c r="E2570" s="1" t="s">
        <v>521</v>
      </c>
      <c r="F2570" s="1">
        <v>14.533769599999999</v>
      </c>
      <c r="G2570" s="1">
        <v>120.9860001</v>
      </c>
      <c r="H2570" s="1" t="s">
        <v>449</v>
      </c>
      <c r="I2570" s="1" t="s">
        <v>50</v>
      </c>
      <c r="J2570" s="1">
        <f>IF(K2570="URBAN",1,IF(K2570="SUBURBAN",2,IF(K2570="RURAL",3,"")))</f>
        <v>1</v>
      </c>
      <c r="K2570" s="1" t="s">
        <v>42</v>
      </c>
      <c r="L2570" s="18">
        <v>46082</v>
      </c>
      <c r="M2570" s="49">
        <v>0.58333333333333337</v>
      </c>
      <c r="N2570" s="18">
        <v>46083</v>
      </c>
      <c r="O2570" s="56">
        <v>0.54166666666666663</v>
      </c>
      <c r="P2570" s="31" t="str">
        <f>TEXT($L2570, "dddd")</f>
        <v>Sunday</v>
      </c>
      <c r="Q2570" s="39" t="s">
        <v>79</v>
      </c>
      <c r="R2570" s="39">
        <v>1592.5</v>
      </c>
      <c r="S2570" s="1" t="str">
        <f>IF(OR(MONTH(L2570)=12, MONTH(L2570)&lt;=5), "Dry Season", "Wet Season")</f>
        <v>Dry Season</v>
      </c>
      <c r="T2570" s="1">
        <v>1</v>
      </c>
      <c r="U2570" s="1">
        <v>0</v>
      </c>
      <c r="V2570" s="1">
        <v>1</v>
      </c>
      <c r="W2570" s="1">
        <v>1</v>
      </c>
      <c r="X2570" s="1" t="s">
        <v>124</v>
      </c>
      <c r="Y2570" s="1">
        <v>14.5352172</v>
      </c>
      <c r="Z2570" s="1">
        <v>120.9819432</v>
      </c>
      <c r="AA2570" s="11" cm="1">
        <f t="array" ref="AA2570">IF(ISBLANK(Y2570), 0, VINCentyInvDistance(F2570,G2570,Y2570,Z2570))</f>
        <v>465.66357749118561</v>
      </c>
      <c r="AB2570" s="1">
        <v>0</v>
      </c>
      <c r="AC2570" s="1">
        <v>0</v>
      </c>
      <c r="AD2570" s="1">
        <v>0</v>
      </c>
      <c r="AE2570" s="1">
        <v>8</v>
      </c>
      <c r="AF2570" s="1">
        <v>1</v>
      </c>
      <c r="AG2570" s="1" t="s">
        <v>159</v>
      </c>
      <c r="AH2570" s="1" t="s">
        <v>160</v>
      </c>
      <c r="AI2570" s="1" t="str">
        <f>TRIM(MID(SUBSTITUTE($H2570,",",REPT(" ",200)),(LEN($H2570)-LEN(SUBSTITUTE($H2570,",",""))-2)*200+1,200))</f>
        <v>Metro Manila</v>
      </c>
      <c r="AJ2570" s="1" t="s">
        <v>55</v>
      </c>
      <c r="AK2570" t="s">
        <v>522</v>
      </c>
      <c r="AL2570" s="7">
        <v>0</v>
      </c>
      <c r="AM2570" s="1"/>
    </row>
    <row r="2571" spans="1:39" ht="12.75" customHeight="1">
      <c r="A2571" s="1"/>
      <c r="B2571" s="1" t="s">
        <v>523</v>
      </c>
      <c r="C2571" s="1" t="s">
        <v>524</v>
      </c>
      <c r="D2571" s="3" t="str">
        <f ca="1">IFERROR(__xludf.DUMMYFUNCTION("PROPER(REGEXEXTRACT(B108, ""(?:https?:\/\/)?(?:www\.)?([a-zA-Z0-9-]+)\.""))"),"Booking")</f>
        <v>Booking</v>
      </c>
      <c r="E2571" s="1" t="s">
        <v>525</v>
      </c>
      <c r="F2571" s="1">
        <v>14.522506699999999</v>
      </c>
      <c r="G2571" s="1">
        <v>121.0140533</v>
      </c>
      <c r="H2571" s="1" t="s">
        <v>467</v>
      </c>
      <c r="I2571" s="1" t="s">
        <v>50</v>
      </c>
      <c r="J2571" s="1">
        <f>IF(K2571="URBAN",1,IF(K2571="SUBURBAN",2,IF(K2571="RURAL",3,"")))</f>
        <v>1</v>
      </c>
      <c r="K2571" s="1" t="s">
        <v>42</v>
      </c>
      <c r="L2571" s="18">
        <v>46082</v>
      </c>
      <c r="M2571" s="49">
        <v>0.625</v>
      </c>
      <c r="N2571" s="18">
        <v>46083</v>
      </c>
      <c r="O2571" s="56">
        <v>0.5</v>
      </c>
      <c r="P2571" s="31" t="str">
        <f>TEXT($L2571, "dddd")</f>
        <v>Sunday</v>
      </c>
      <c r="Q2571" s="39" t="s">
        <v>79</v>
      </c>
      <c r="R2571" s="39">
        <v>2229.5</v>
      </c>
      <c r="S2571" s="1" t="str">
        <f>IF(OR(MONTH(L2571)=12, MONTH(L2571)&lt;=5), "Dry Season", "Wet Season")</f>
        <v>Dry Season</v>
      </c>
      <c r="T2571" s="1">
        <v>1</v>
      </c>
      <c r="U2571" s="1">
        <v>0</v>
      </c>
      <c r="V2571" s="1">
        <v>0</v>
      </c>
      <c r="W2571" s="1">
        <v>1</v>
      </c>
      <c r="X2571" s="1" t="s">
        <v>124</v>
      </c>
      <c r="Y2571" s="1">
        <v>14.5352172</v>
      </c>
      <c r="Z2571" s="1">
        <v>120.9819432</v>
      </c>
      <c r="AA2571" s="11" cm="1">
        <f t="array" ref="AA2571">IF(ISBLANK(Y2571), 0, VINCentyInvDistance(F2571,G2571,Y2571,Z2571))</f>
        <v>3735.725457741652</v>
      </c>
      <c r="AB2571" s="1">
        <v>0</v>
      </c>
      <c r="AC2571" s="1">
        <v>0</v>
      </c>
      <c r="AD2571" s="1">
        <v>0</v>
      </c>
      <c r="AE2571" s="1">
        <v>3</v>
      </c>
      <c r="AF2571" s="1">
        <v>1</v>
      </c>
      <c r="AG2571" s="1" t="s">
        <v>159</v>
      </c>
      <c r="AH2571" s="1" t="s">
        <v>160</v>
      </c>
      <c r="AI2571" s="1" t="str">
        <f>TRIM(MID(SUBSTITUTE($H2571,",",REPT(" ",200)),(LEN($H2571)-LEN(SUBSTITUTE($H2571,",",""))-2)*200+1,200))</f>
        <v>Metro Manila</v>
      </c>
      <c r="AJ2571" s="1" t="s">
        <v>55</v>
      </c>
      <c r="AL2571" s="7">
        <v>0</v>
      </c>
      <c r="AM2571" s="1"/>
    </row>
    <row r="2572" spans="1:39" ht="12.75" customHeight="1">
      <c r="A2572" s="1"/>
      <c r="B2572" s="1" t="s">
        <v>526</v>
      </c>
      <c r="C2572" s="1" t="s">
        <v>527</v>
      </c>
      <c r="D2572" s="3" t="str">
        <f ca="1">IFERROR(__xludf.DUMMYFUNCTION("PROPER(REGEXEXTRACT(B109, ""(?:https?:\/\/)?(?:www\.)?([a-zA-Z0-9-]+)\.""))"),"Skyscanner")</f>
        <v>Skyscanner</v>
      </c>
      <c r="E2572" s="1" t="s">
        <v>528</v>
      </c>
      <c r="F2572" s="1">
        <v>16.934985999999999</v>
      </c>
      <c r="G2572" s="1">
        <v>121.768069</v>
      </c>
      <c r="H2572" s="1" t="s">
        <v>529</v>
      </c>
      <c r="I2572" s="1" t="s">
        <v>530</v>
      </c>
      <c r="J2572" s="1">
        <f>IF(K2572="URBAN",1,IF(K2572="SUBURBAN",2,IF(K2572="RURAL",3,"")))</f>
        <v>1</v>
      </c>
      <c r="K2572" s="1" t="s">
        <v>42</v>
      </c>
      <c r="L2572" s="18">
        <v>46082</v>
      </c>
      <c r="M2572" s="49">
        <v>0.58333333333333337</v>
      </c>
      <c r="N2572" s="18">
        <v>46083</v>
      </c>
      <c r="O2572" s="56">
        <v>0.5</v>
      </c>
      <c r="P2572" s="31" t="str">
        <f>TEXT($L2572, "dddd")</f>
        <v>Sunday</v>
      </c>
      <c r="Q2572" s="39" t="s">
        <v>531</v>
      </c>
      <c r="R2572" s="39">
        <v>1228.5</v>
      </c>
      <c r="S2572" s="1" t="str">
        <f>IF(OR(MONTH(L2572)=12, MONTH(L2572)&lt;=5), "Dry Season", "Wet Season")</f>
        <v>Dry Season</v>
      </c>
      <c r="T2572" s="1">
        <v>1</v>
      </c>
      <c r="U2572" s="1">
        <v>0</v>
      </c>
      <c r="V2572" s="1">
        <v>0</v>
      </c>
      <c r="W2572" s="1">
        <v>1</v>
      </c>
      <c r="X2572" s="1" t="s">
        <v>532</v>
      </c>
      <c r="Y2572" s="1">
        <v>16.937062999999998</v>
      </c>
      <c r="Z2572" s="1">
        <v>121.76761</v>
      </c>
      <c r="AA2572" s="11" cm="1">
        <f t="array" ref="AA2572">IF(ISBLANK(Y2572), 0, VINCentyInvDistance(F2572,G2572,Y2572,Z2572))</f>
        <v>235.00118768929693</v>
      </c>
      <c r="AB2572" s="1">
        <v>1</v>
      </c>
      <c r="AC2572" s="1">
        <v>9.1999999999999993</v>
      </c>
      <c r="AD2572" s="1">
        <v>4.4000000000000004</v>
      </c>
      <c r="AE2572" s="1">
        <v>91</v>
      </c>
      <c r="AF2572" s="1">
        <v>1</v>
      </c>
      <c r="AG2572" s="1" t="s">
        <v>533</v>
      </c>
      <c r="AH2572" s="1" t="s">
        <v>534</v>
      </c>
      <c r="AI2572" s="1" t="str">
        <f>TRIM(MID(SUBSTITUTE($H2572,",",REPT(" ",200)),(LEN($H2572)-LEN(SUBSTITUTE($H2572,",",""))-2)*200+1,200))</f>
        <v>Cagayan Valley</v>
      </c>
      <c r="AJ2572" s="1" t="s">
        <v>55</v>
      </c>
      <c r="AK2572" t="s">
        <v>535</v>
      </c>
      <c r="AL2572" s="7">
        <v>3</v>
      </c>
      <c r="AM2572" s="1"/>
    </row>
    <row r="2573" spans="1:39" ht="12.75" customHeight="1">
      <c r="A2573" s="1"/>
      <c r="B2573" s="1" t="s">
        <v>874</v>
      </c>
      <c r="C2573" s="1" t="s">
        <v>875</v>
      </c>
      <c r="D2573" s="3" t="str">
        <f ca="1">IFERROR(__xludf.DUMMYFUNCTION("PROPER(REGEXEXTRACT(B175, ""(?:https?:\/\/)?(?:www\.)?([a-zA-Z0-9-]+)\.""))"),"Skyscanner")</f>
        <v>Skyscanner</v>
      </c>
      <c r="E2573" s="1" t="s">
        <v>876</v>
      </c>
      <c r="F2573" s="1">
        <v>16.587198999999998</v>
      </c>
      <c r="G2573" s="1">
        <v>120.300254</v>
      </c>
      <c r="H2573" s="1" t="s">
        <v>877</v>
      </c>
      <c r="I2573" s="1" t="s">
        <v>540</v>
      </c>
      <c r="J2573" s="1">
        <f>IF(K2573="URBAN",1,IF(K2573="SUBURBAN",2,IF(K2573="RURAL",3,"")))</f>
        <v>1</v>
      </c>
      <c r="K2573" s="1" t="s">
        <v>42</v>
      </c>
      <c r="L2573" s="18">
        <v>46082</v>
      </c>
      <c r="M2573" s="49">
        <v>0.58333333333333337</v>
      </c>
      <c r="N2573" s="18">
        <v>46083</v>
      </c>
      <c r="O2573" s="56">
        <v>0.5</v>
      </c>
      <c r="P2573" s="31" t="str">
        <f>TEXT($L2573, "dddd")</f>
        <v>Sunday</v>
      </c>
      <c r="Q2573" s="39" t="s">
        <v>207</v>
      </c>
      <c r="R2573" s="39">
        <v>1798</v>
      </c>
      <c r="S2573" s="1" t="str">
        <f>IF(OR(MONTH(L2573)=12, MONTH(L2573)&lt;=5), "Dry Season", "Wet Season")</f>
        <v>Dry Season</v>
      </c>
      <c r="T2573" s="1">
        <v>1</v>
      </c>
      <c r="U2573" s="1">
        <v>0</v>
      </c>
      <c r="V2573" s="1">
        <v>1</v>
      </c>
      <c r="W2573" s="1">
        <v>1</v>
      </c>
      <c r="X2573" s="1" t="s">
        <v>761</v>
      </c>
      <c r="Y2573" s="1">
        <v>16.614323899999999</v>
      </c>
      <c r="Z2573" s="1">
        <v>120.316836</v>
      </c>
      <c r="AA2573" s="11" cm="1">
        <f t="array" ref="AA2573">IF(ISBLANK(Y2573), 0, VINCentyInvDistance(F2573,G2573,Y2573,Z2573))</f>
        <v>3484.4787706816801</v>
      </c>
      <c r="AB2573" s="1">
        <v>0</v>
      </c>
      <c r="AC2573" s="1">
        <v>0</v>
      </c>
      <c r="AD2573" s="1">
        <v>0</v>
      </c>
      <c r="AE2573" s="1">
        <v>51</v>
      </c>
      <c r="AF2573" s="1">
        <v>1</v>
      </c>
      <c r="AG2573" s="1" t="str">
        <f>TRIM(MID(SUBSTITUTE($H2573,",",REPT(" ",200)),(LEN($H2573)-LEN(SUBSTITUTE($H2573,",",""))-4)*200+1,200))</f>
        <v>San Fernando</v>
      </c>
      <c r="AH2573" s="1" t="str">
        <f>TRIM(MID(SUBSTITUTE($H2573,",",REPT(" ",200)),(LEN($H2573)-LEN(SUBSTITUTE($H2573,",",""))-3)*200+1,200))</f>
        <v>La Union</v>
      </c>
      <c r="AI2573" s="1" t="str">
        <f>TRIM(MID(SUBSTITUTE($H2573,",",REPT(" ",200)),(LEN($H2573)-LEN(SUBSTITUTE($H2573,",",""))-2)*200+1,200))</f>
        <v>Ilocos Region</v>
      </c>
      <c r="AJ2573" s="1" t="str">
        <f>TRIM(MID(SUBSTITUTE($H2573,",",REPT(" ",200)),(LEN($H2573)-LEN(SUBSTITUTE($H2573,",",""))-0)*200+1,200))</f>
        <v>Philippines</v>
      </c>
      <c r="AK2573" t="s">
        <v>16536</v>
      </c>
      <c r="AL2573" s="2">
        <v>0</v>
      </c>
      <c r="AM2573" s="1" t="s">
        <v>878</v>
      </c>
    </row>
    <row r="2574" spans="1:39" ht="12.75" customHeight="1">
      <c r="A2574" s="1"/>
      <c r="B2574" s="1" t="s">
        <v>897</v>
      </c>
      <c r="C2574" s="1" t="s">
        <v>898</v>
      </c>
      <c r="D2574" s="3" t="str">
        <f ca="1">IFERROR(__xludf.DUMMYFUNCTION("PROPER(REGEXEXTRACT(B180, ""(?:https?:\/\/)?(?:www\.)?([a-zA-Z0-9-]+)\.""))"),"Skyscanner")</f>
        <v>Skyscanner</v>
      </c>
      <c r="E2574" s="1" t="s">
        <v>899</v>
      </c>
      <c r="F2574" s="1">
        <v>18.180057300000001</v>
      </c>
      <c r="G2574" s="1">
        <v>120.59033959999999</v>
      </c>
      <c r="H2574" s="1" t="s">
        <v>900</v>
      </c>
      <c r="I2574" s="1" t="s">
        <v>50</v>
      </c>
      <c r="J2574" s="1">
        <f>IF(K2574="URBAN",1,IF(K2574="SUBURBAN",2,IF(K2574="RURAL",3,"")))</f>
        <v>1</v>
      </c>
      <c r="K2574" s="1" t="s">
        <v>42</v>
      </c>
      <c r="L2574" s="18">
        <v>46082</v>
      </c>
      <c r="M2574" s="49">
        <v>0.58333333333333337</v>
      </c>
      <c r="N2574" s="18">
        <v>46083</v>
      </c>
      <c r="O2574" s="56">
        <v>0.5</v>
      </c>
      <c r="P2574" s="31" t="str">
        <f>TEXT($L2574, "dddd")</f>
        <v>Sunday</v>
      </c>
      <c r="Q2574" s="39" t="s">
        <v>531</v>
      </c>
      <c r="R2574" s="39">
        <v>2400</v>
      </c>
      <c r="S2574" s="1" t="str">
        <f>IF(OR(MONTH(L2574)=12, MONTH(L2574)&lt;=5), "Dry Season", "Wet Season")</f>
        <v>Dry Season</v>
      </c>
      <c r="T2574" s="1">
        <v>1</v>
      </c>
      <c r="U2574" s="1">
        <v>0</v>
      </c>
      <c r="V2574" s="1">
        <v>0</v>
      </c>
      <c r="W2574" s="1">
        <v>1</v>
      </c>
      <c r="X2574" s="1" t="s">
        <v>901</v>
      </c>
      <c r="Y2574" s="1">
        <v>18.1790403</v>
      </c>
      <c r="Z2574" s="1">
        <v>120.5921769</v>
      </c>
      <c r="AA2574" s="11" cm="1">
        <f t="array" ref="AA2574">IF(ISBLANK(Y2574), 0, VINCentyInvDistance(F2574,G2574,Y2574,Z2574))</f>
        <v>224.62139875401263</v>
      </c>
      <c r="AB2574" s="1">
        <v>0</v>
      </c>
      <c r="AC2574" s="1">
        <v>6.4</v>
      </c>
      <c r="AD2574" s="1">
        <v>3.7</v>
      </c>
      <c r="AE2574" s="1">
        <v>82</v>
      </c>
      <c r="AF2574" s="1">
        <v>1</v>
      </c>
      <c r="AG2574" s="1" t="s">
        <v>902</v>
      </c>
      <c r="AH2574" s="1" t="s">
        <v>549</v>
      </c>
      <c r="AI2574" s="1" t="str">
        <f>TRIM(MID(SUBSTITUTE($H2574,",",REPT(" ",200)),(LEN($H2574)-LEN(SUBSTITUTE($H2574,",",""))-2)*200+1,200))</f>
        <v>Ilocos Region</v>
      </c>
      <c r="AJ2574" s="1" t="s">
        <v>55</v>
      </c>
      <c r="AK2574" t="s">
        <v>16541</v>
      </c>
      <c r="AL2574" s="2">
        <v>0</v>
      </c>
      <c r="AM2574" s="1"/>
    </row>
    <row r="2575" spans="1:39" ht="12.75" customHeight="1">
      <c r="A2575" s="1"/>
      <c r="B2575" s="1" t="s">
        <v>1044</v>
      </c>
      <c r="C2575" s="1" t="s">
        <v>1045</v>
      </c>
      <c r="D2575" s="3" t="str">
        <f ca="1">IFERROR(__xludf.DUMMYFUNCTION("PROPER(REGEXEXTRACT(B207, ""(?:https?:\/\/)?(?:www\.)?([a-zA-Z0-9-]+)\.""))"),"Skyscanner")</f>
        <v>Skyscanner</v>
      </c>
      <c r="E2575" s="1" t="s">
        <v>1046</v>
      </c>
      <c r="F2575" s="1">
        <v>18.173439999999999</v>
      </c>
      <c r="G2575" s="1">
        <v>120.55746000000001</v>
      </c>
      <c r="H2575" s="1" t="s">
        <v>1047</v>
      </c>
      <c r="I2575" s="1" t="s">
        <v>540</v>
      </c>
      <c r="J2575" s="1">
        <f>IF(K2575="URBAN",1,IF(K2575="SUBURBAN",2,IF(K2575="RURAL",3,"")))</f>
        <v>1</v>
      </c>
      <c r="K2575" s="1" t="s">
        <v>42</v>
      </c>
      <c r="L2575" s="18">
        <v>46082</v>
      </c>
      <c r="M2575" s="49">
        <v>0.625</v>
      </c>
      <c r="N2575" s="18">
        <v>46083</v>
      </c>
      <c r="O2575" s="56">
        <v>0.5</v>
      </c>
      <c r="P2575" s="31" t="str">
        <f>TEXT($L2575, "dddd")</f>
        <v>Sunday</v>
      </c>
      <c r="Q2575" s="39" t="s">
        <v>1048</v>
      </c>
      <c r="R2575" s="39">
        <v>6195.3</v>
      </c>
      <c r="S2575" s="1" t="str">
        <f>IF(OR(MONTH(L2575)=12, MONTH(L2575)&lt;=5), "Dry Season", "Wet Season")</f>
        <v>Dry Season</v>
      </c>
      <c r="T2575" s="1">
        <v>1</v>
      </c>
      <c r="U2575" s="1">
        <v>1</v>
      </c>
      <c r="V2575" s="1">
        <v>1</v>
      </c>
      <c r="W2575" s="1">
        <v>0</v>
      </c>
      <c r="X2575" s="1" t="s">
        <v>44</v>
      </c>
      <c r="Y2575" s="1"/>
      <c r="Z2575" s="1"/>
      <c r="AA2575" s="11" cm="1">
        <f t="array" ref="AA2575">IF(ISBLANK(Y2575), 0, VINCentyInvDistance(F2575,G2575,Y2575,Z2575))</f>
        <v>0</v>
      </c>
      <c r="AB2575" s="1">
        <v>0</v>
      </c>
      <c r="AC2575" s="1">
        <v>7</v>
      </c>
      <c r="AD2575" s="1">
        <v>0</v>
      </c>
      <c r="AE2575" s="1">
        <v>321</v>
      </c>
      <c r="AF2575" s="1">
        <v>1</v>
      </c>
      <c r="AG2575" s="1" t="str">
        <f>TRIM(MID(SUBSTITUTE($H2575,",",REPT(" ",200)),(LEN($H2575)-LEN(SUBSTITUTE($H2575,",",""))-4)*200+1,200))</f>
        <v>Balatong</v>
      </c>
      <c r="AH2575" s="1" t="str">
        <f>TRIM(MID(SUBSTITUTE($H2575,",",REPT(" ",200)),(LEN($H2575)-LEN(SUBSTITUTE($H2575,",",""))-3)*200+1,200))</f>
        <v>Ilocos Norte</v>
      </c>
      <c r="AI2575" s="1" t="str">
        <f>TRIM(MID(SUBSTITUTE($H2575,",",REPT(" ",200)),(LEN($H2575)-LEN(SUBSTITUTE($H2575,",",""))-2)*200+1,200))</f>
        <v>Ilocos Region</v>
      </c>
      <c r="AJ2575" s="1" t="str">
        <f>TRIM(MID(SUBSTITUTE($H2575,",",REPT(" ",200)),(LEN($H2575)-LEN(SUBSTITUTE($H2575,",",""))-0)*200+1,200))</f>
        <v>Philippines</v>
      </c>
      <c r="AL2575" s="7">
        <v>0</v>
      </c>
      <c r="AM2575" s="1" t="s">
        <v>1049</v>
      </c>
    </row>
    <row r="2576" spans="1:39" ht="12.75" customHeight="1">
      <c r="A2576" s="1"/>
      <c r="B2576" s="1" t="s">
        <v>1150</v>
      </c>
      <c r="C2576" s="1" t="s">
        <v>1151</v>
      </c>
      <c r="D2576" s="3" t="str">
        <f ca="1">IFERROR(__xludf.DUMMYFUNCTION("PROPER(REGEXEXTRACT(B229, ""(?:https?:\/\/)?(?:www\.)?([a-zA-Z0-9-]+)\.""))"),"Skyscanner")</f>
        <v>Skyscanner</v>
      </c>
      <c r="E2576" s="1" t="s">
        <v>1152</v>
      </c>
      <c r="F2576" s="1">
        <v>16.045183999999999</v>
      </c>
      <c r="G2576" s="1">
        <v>120.34141200000001</v>
      </c>
      <c r="H2576" s="1" t="s">
        <v>1148</v>
      </c>
      <c r="I2576" s="1" t="s">
        <v>540</v>
      </c>
      <c r="J2576" s="1">
        <f>IF(K2576="URBAN",1,IF(K2576="SUBURBAN",2,IF(K2576="RURAL",3,"")))</f>
        <v>1</v>
      </c>
      <c r="K2576" s="1" t="s">
        <v>42</v>
      </c>
      <c r="L2576" s="18">
        <v>46082</v>
      </c>
      <c r="M2576" s="49">
        <v>0.625</v>
      </c>
      <c r="N2576" s="18">
        <v>46083</v>
      </c>
      <c r="O2576" s="56">
        <v>0.5</v>
      </c>
      <c r="P2576" s="31" t="str">
        <f>TEXT($L2576, "dddd")</f>
        <v>Sunday</v>
      </c>
      <c r="Q2576" s="39" t="s">
        <v>531</v>
      </c>
      <c r="R2576" s="39">
        <v>3185</v>
      </c>
      <c r="S2576" s="1" t="str">
        <f>IF(OR(MONTH(L2576)=12, MONTH(L2576)&lt;=5), "Dry Season", "Wet Season")</f>
        <v>Dry Season</v>
      </c>
      <c r="T2576" s="1">
        <v>1</v>
      </c>
      <c r="U2576" s="1">
        <v>0</v>
      </c>
      <c r="V2576" s="1">
        <v>0</v>
      </c>
      <c r="W2576" s="1">
        <v>1</v>
      </c>
      <c r="X2576" s="1" t="s">
        <v>626</v>
      </c>
      <c r="Y2576" s="1">
        <v>16.044339300000001</v>
      </c>
      <c r="Z2576" s="1">
        <v>120.34367640000001</v>
      </c>
      <c r="AA2576" s="11" cm="1">
        <f t="array" ref="AA2576">IF(ISBLANK(Y2576), 0, VINCentyInvDistance(F2576,G2576,Y2576,Z2576))</f>
        <v>259.71855580922005</v>
      </c>
      <c r="AB2576" s="1">
        <v>0</v>
      </c>
      <c r="AC2576" s="1">
        <v>8.6</v>
      </c>
      <c r="AD2576" s="1">
        <v>0</v>
      </c>
      <c r="AE2576" s="1">
        <v>122</v>
      </c>
      <c r="AF2576" s="1">
        <v>1</v>
      </c>
      <c r="AG2576" s="1" t="s">
        <v>582</v>
      </c>
      <c r="AH2576" s="1" t="s">
        <v>495</v>
      </c>
      <c r="AI2576" s="1"/>
      <c r="AJ2576" s="1" t="s">
        <v>55</v>
      </c>
      <c r="AL2576" s="2">
        <v>0</v>
      </c>
      <c r="AM2576" s="1" t="s">
        <v>1153</v>
      </c>
    </row>
    <row r="2577" spans="1:39" ht="12.75" customHeight="1">
      <c r="A2577" s="1"/>
      <c r="B2577" s="1" t="s">
        <v>1161</v>
      </c>
      <c r="C2577" s="1" t="s">
        <v>1162</v>
      </c>
      <c r="D2577" s="3" t="str">
        <f ca="1">IFERROR(__xludf.DUMMYFUNCTION("PROPER(REGEXEXTRACT(B232, ""(?:https?:\/\/)?(?:www\.)?([a-zA-Z0-9-]+)\.""))"),"Skyscanner")</f>
        <v>Skyscanner</v>
      </c>
      <c r="E2577" s="1" t="s">
        <v>1163</v>
      </c>
      <c r="F2577" s="1">
        <v>14.617533</v>
      </c>
      <c r="G2577" s="1">
        <v>120.987391</v>
      </c>
      <c r="H2577" s="1" t="s">
        <v>1164</v>
      </c>
      <c r="I2577" s="1" t="s">
        <v>50</v>
      </c>
      <c r="J2577" s="1">
        <f>IF(K2577="URBAN",1,IF(K2577="SUBURBAN",2,IF(K2577="RURAL",3,"")))</f>
        <v>1</v>
      </c>
      <c r="K2577" s="1" t="s">
        <v>42</v>
      </c>
      <c r="L2577" s="18">
        <v>46082</v>
      </c>
      <c r="M2577" s="49">
        <v>0.58333333333333337</v>
      </c>
      <c r="N2577" s="18">
        <v>46083</v>
      </c>
      <c r="O2577" s="56">
        <v>0.5</v>
      </c>
      <c r="P2577" s="31" t="str">
        <f>TEXT($L2577, "dddd")</f>
        <v>Sunday</v>
      </c>
      <c r="Q2577" s="39" t="s">
        <v>207</v>
      </c>
      <c r="R2577" s="39">
        <v>11475</v>
      </c>
      <c r="S2577" s="1" t="str">
        <f>IF(OR(MONTH(L2577)=12, MONTH(L2577)&lt;=5), "Dry Season", "Wet Season")</f>
        <v>Dry Season</v>
      </c>
      <c r="T2577" s="1">
        <v>1</v>
      </c>
      <c r="U2577" s="1">
        <v>0</v>
      </c>
      <c r="V2577" s="1">
        <v>0</v>
      </c>
      <c r="W2577" s="1">
        <v>0</v>
      </c>
      <c r="X2577" s="1" t="s">
        <v>44</v>
      </c>
      <c r="Y2577" s="1"/>
      <c r="Z2577" s="1"/>
      <c r="AA2577" s="11" cm="1">
        <f t="array" ref="AA2577">IF(ISBLANK(Y2577), 0, VINCentyInvDistance(F2577,G2577,Y2577,Z2577))</f>
        <v>0</v>
      </c>
      <c r="AB2577" s="1">
        <v>0</v>
      </c>
      <c r="AC2577" s="1">
        <v>8.1999999999999993</v>
      </c>
      <c r="AD2577" s="1">
        <v>4.3</v>
      </c>
      <c r="AE2577" s="1">
        <v>363</v>
      </c>
      <c r="AF2577" s="1">
        <v>1</v>
      </c>
      <c r="AG2577" s="1" t="s">
        <v>68</v>
      </c>
      <c r="AH2577" s="1" t="str">
        <f>TRIM(MID(SUBSTITUTE($H2577,",",REPT(" ",200)),(LEN($H2577)-LEN(SUBSTITUTE($H2577,",",""))-3)*200+1,200))</f>
        <v>Capital District</v>
      </c>
      <c r="AI2577" s="1" t="str">
        <f>TRIM(MID(SUBSTITUTE($H2577,",",REPT(" ",200)),(LEN($H2577)-LEN(SUBSTITUTE($H2577,",",""))-2)*200+1,200))</f>
        <v>Metro Manila</v>
      </c>
      <c r="AJ2577" s="1" t="s">
        <v>55</v>
      </c>
      <c r="AK2577" t="s">
        <v>16556</v>
      </c>
      <c r="AL2577" s="2">
        <v>0</v>
      </c>
      <c r="AM2577" s="1"/>
    </row>
    <row r="2578" spans="1:39" ht="12.75" customHeight="1">
      <c r="A2578" s="1"/>
      <c r="B2578" s="1" t="s">
        <v>1165</v>
      </c>
      <c r="C2578" s="1" t="s">
        <v>1166</v>
      </c>
      <c r="D2578" s="3" t="str">
        <f ca="1">IFERROR(__xludf.DUMMYFUNCTION("PROPER(REGEXEXTRACT(B233, ""(?:https?:\/\/)?(?:www\.)?([a-zA-Z0-9-]+)\.""))"),"Skyscanner")</f>
        <v>Skyscanner</v>
      </c>
      <c r="E2578" s="1" t="s">
        <v>1167</v>
      </c>
      <c r="F2578" s="1">
        <v>14.618228</v>
      </c>
      <c r="G2578" s="1">
        <v>120.98732</v>
      </c>
      <c r="H2578" s="1" t="s">
        <v>1168</v>
      </c>
      <c r="I2578" s="1" t="s">
        <v>50</v>
      </c>
      <c r="J2578" s="1">
        <f>IF(K2578="URBAN",1,IF(K2578="SUBURBAN",2,IF(K2578="RURAL",3,"")))</f>
        <v>1</v>
      </c>
      <c r="K2578" s="1" t="s">
        <v>42</v>
      </c>
      <c r="L2578" s="18">
        <v>46082</v>
      </c>
      <c r="M2578" s="49">
        <v>0.58333333333333337</v>
      </c>
      <c r="N2578" s="18">
        <v>46083</v>
      </c>
      <c r="O2578" s="56">
        <v>0.5</v>
      </c>
      <c r="P2578" s="31" t="str">
        <f>TEXT($L2578, "dddd")</f>
        <v>Sunday</v>
      </c>
      <c r="Q2578" s="39" t="s">
        <v>43</v>
      </c>
      <c r="R2578" s="39">
        <v>9183</v>
      </c>
      <c r="S2578" s="1" t="str">
        <f>IF(OR(MONTH(L2578)=12, MONTH(L2578)&lt;=5), "Dry Season", "Wet Season")</f>
        <v>Dry Season</v>
      </c>
      <c r="T2578" s="1">
        <v>1</v>
      </c>
      <c r="U2578" s="1">
        <v>0</v>
      </c>
      <c r="V2578" s="1">
        <v>0</v>
      </c>
      <c r="W2578" s="1">
        <v>0</v>
      </c>
      <c r="X2578" s="1" t="s">
        <v>44</v>
      </c>
      <c r="Y2578" s="1"/>
      <c r="Z2578" s="1"/>
      <c r="AA2578" s="11" cm="1">
        <f t="array" ref="AA2578">IF(ISBLANK(Y2578), 0, VINCentyInvDistance(F2578,G2578,Y2578,Z2578))</f>
        <v>0</v>
      </c>
      <c r="AB2578" s="1">
        <v>0</v>
      </c>
      <c r="AC2578" s="1">
        <v>8.1999999999999993</v>
      </c>
      <c r="AD2578" s="1">
        <v>3.9</v>
      </c>
      <c r="AE2578" s="1">
        <v>203</v>
      </c>
      <c r="AF2578" s="1">
        <v>1</v>
      </c>
      <c r="AG2578" s="1" t="str">
        <f>TRIM(MID(SUBSTITUTE($H2578,",",REPT(" ",200)),(LEN($H2578)-LEN(SUBSTITUTE($H2578,",",""))-4)*200+1,200))</f>
        <v>Manila</v>
      </c>
      <c r="AH2578" s="1" t="str">
        <f>TRIM(MID(SUBSTITUTE($H2578,",",REPT(" ",200)),(LEN($H2578)-LEN(SUBSTITUTE($H2578,",",""))-3)*200+1,200))</f>
        <v>Capital District</v>
      </c>
      <c r="AI2578" s="1" t="str">
        <f>TRIM(MID(SUBSTITUTE($H2578,",",REPT(" ",200)),(LEN($H2578)-LEN(SUBSTITUTE($H2578,",",""))-2)*200+1,200))</f>
        <v>Metro Manila</v>
      </c>
      <c r="AJ2578" s="1" t="str">
        <f>TRIM(MID(SUBSTITUTE($H2578,",",REPT(" ",200)),(LEN($H2578)-LEN(SUBSTITUTE($H2578,",",""))-0)*200+1,200))</f>
        <v>Philippines</v>
      </c>
      <c r="AK2578" t="s">
        <v>2091</v>
      </c>
      <c r="AL2578" s="7">
        <v>4</v>
      </c>
      <c r="AM2578" s="1" t="s">
        <v>1169</v>
      </c>
    </row>
    <row r="2579" spans="1:39" ht="12.75" customHeight="1">
      <c r="A2579" s="1"/>
      <c r="B2579" s="1" t="s">
        <v>1170</v>
      </c>
      <c r="C2579" s="1" t="s">
        <v>1171</v>
      </c>
      <c r="D2579" s="3" t="str">
        <f ca="1">IFERROR(__xludf.DUMMYFUNCTION("PROPER(REGEXEXTRACT(B234, ""(?:https?:\/\/)?(?:www\.)?([a-zA-Z0-9-]+)\.""))"),"Skyscanner")</f>
        <v>Skyscanner</v>
      </c>
      <c r="E2579" s="1" t="s">
        <v>1172</v>
      </c>
      <c r="F2579" s="1">
        <v>14.657741</v>
      </c>
      <c r="G2579" s="1">
        <v>121.02445400000001</v>
      </c>
      <c r="H2579" s="1" t="s">
        <v>1173</v>
      </c>
      <c r="I2579" s="1" t="s">
        <v>50</v>
      </c>
      <c r="J2579" s="1">
        <f>IF(K2579="URBAN",1,IF(K2579="SUBURBAN",2,IF(K2579="RURAL",3,"")))</f>
        <v>1</v>
      </c>
      <c r="K2579" s="1" t="s">
        <v>42</v>
      </c>
      <c r="L2579" s="18">
        <v>46082</v>
      </c>
      <c r="M2579" s="49">
        <v>0.58333333333333337</v>
      </c>
      <c r="N2579" s="18">
        <v>46083</v>
      </c>
      <c r="O2579" s="56">
        <v>0.5</v>
      </c>
      <c r="P2579" s="31" t="str">
        <f>TEXT($L2579, "dddd")</f>
        <v>Sunday</v>
      </c>
      <c r="Q2579" s="39" t="s">
        <v>207</v>
      </c>
      <c r="R2579" s="39">
        <v>1220</v>
      </c>
      <c r="S2579" s="1" t="str">
        <f>IF(OR(MONTH(L2579)=12, MONTH(L2579)&lt;=5), "Dry Season", "Wet Season")</f>
        <v>Dry Season</v>
      </c>
      <c r="T2579" s="1">
        <v>1</v>
      </c>
      <c r="U2579" s="1">
        <v>0</v>
      </c>
      <c r="V2579" s="1">
        <v>0</v>
      </c>
      <c r="W2579" s="1">
        <v>1</v>
      </c>
      <c r="X2579" s="1" t="s">
        <v>1174</v>
      </c>
      <c r="Y2579" s="1">
        <v>14.589843999999999</v>
      </c>
      <c r="Z2579" s="1">
        <v>121.060554</v>
      </c>
      <c r="AA2579" s="11" cm="1">
        <f t="array" ref="AA2579">IF(ISBLANK(Y2579), 0, VINCentyInvDistance(F2579,G2579,Y2579,Z2579))</f>
        <v>8459.5317025145323</v>
      </c>
      <c r="AB2579" s="1">
        <v>0</v>
      </c>
      <c r="AC2579" s="1">
        <v>8</v>
      </c>
      <c r="AD2579" s="1">
        <v>4.0999999999999996</v>
      </c>
      <c r="AE2579" s="1">
        <v>183</v>
      </c>
      <c r="AF2579" s="1">
        <v>1</v>
      </c>
      <c r="AG2579" s="1" t="str">
        <f>TRIM(MID(SUBSTITUTE($H2579,",",REPT(" ",200)),(LEN($H2579)-LEN(SUBSTITUTE($H2579,",",""))-4)*200+1,200))</f>
        <v>Quezon City</v>
      </c>
      <c r="AH2579" s="1" t="str">
        <f>TRIM(MID(SUBSTITUTE($H2579,",",REPT(" ",200)),(LEN($H2579)-LEN(SUBSTITUTE($H2579,",",""))-3)*200+1,200))</f>
        <v>Eastern Manila District</v>
      </c>
      <c r="AI2579" s="1" t="str">
        <f>TRIM(MID(SUBSTITUTE($H2579,",",REPT(" ",200)),(LEN($H2579)-LEN(SUBSTITUTE($H2579,",",""))-2)*200+1,200))</f>
        <v>Metro Manila</v>
      </c>
      <c r="AJ2579" s="1" t="str">
        <f>TRIM(MID(SUBSTITUTE($H2579,",",REPT(" ",200)),(LEN($H2579)-LEN(SUBSTITUTE($H2579,",",""))-0)*200+1,200))</f>
        <v>Philippines</v>
      </c>
      <c r="AK2579" t="s">
        <v>2091</v>
      </c>
      <c r="AL2579" s="2">
        <v>0</v>
      </c>
      <c r="AM2579" s="1" t="s">
        <v>1175</v>
      </c>
    </row>
    <row r="2580" spans="1:39" ht="12.75" customHeight="1">
      <c r="A2580" s="1"/>
      <c r="B2580" s="1" t="s">
        <v>1176</v>
      </c>
      <c r="C2580" s="1" t="s">
        <v>1177</v>
      </c>
      <c r="D2580" s="3" t="str">
        <f ca="1">IFERROR(__xludf.DUMMYFUNCTION("PROPER(REGEXEXTRACT(B235, ""(?:https?:\/\/)?(?:www\.)?([a-zA-Z0-9-]+)\.""))"),"Skyscanner")</f>
        <v>Skyscanner</v>
      </c>
      <c r="E2580" s="1" t="s">
        <v>1178</v>
      </c>
      <c r="F2580" s="1">
        <v>14.6579522</v>
      </c>
      <c r="G2580" s="1">
        <v>121.0201816</v>
      </c>
      <c r="H2580" s="1" t="s">
        <v>1179</v>
      </c>
      <c r="I2580" s="1" t="s">
        <v>50</v>
      </c>
      <c r="J2580" s="1">
        <f>IF(K2580="URBAN",1,IF(K2580="SUBURBAN",2,IF(K2580="RURAL",3,"")))</f>
        <v>1</v>
      </c>
      <c r="K2580" s="1" t="s">
        <v>42</v>
      </c>
      <c r="L2580" s="18">
        <v>46082</v>
      </c>
      <c r="M2580" s="49">
        <v>0.58333333333333337</v>
      </c>
      <c r="N2580" s="18">
        <v>46083</v>
      </c>
      <c r="O2580" s="56">
        <v>0.5</v>
      </c>
      <c r="P2580" s="31" t="str">
        <f>TEXT($L2580, "dddd")</f>
        <v>Sunday</v>
      </c>
      <c r="Q2580" s="39" t="s">
        <v>43</v>
      </c>
      <c r="R2580" s="39">
        <v>858</v>
      </c>
      <c r="S2580" s="1" t="str">
        <f>IF(OR(MONTH(L2580)=12, MONTH(L2580)&lt;=5), "Dry Season", "Wet Season")</f>
        <v>Dry Season</v>
      </c>
      <c r="T2580" s="1">
        <v>1</v>
      </c>
      <c r="U2580" s="1">
        <v>0</v>
      </c>
      <c r="V2580" s="1">
        <v>0</v>
      </c>
      <c r="W2580" s="1">
        <v>1</v>
      </c>
      <c r="X2580" s="1" t="s">
        <v>1174</v>
      </c>
      <c r="Y2580" s="1">
        <v>14.589843999999999</v>
      </c>
      <c r="Z2580" s="1">
        <v>121.060554</v>
      </c>
      <c r="AA2580" s="11" cm="1">
        <f t="array" ref="AA2580">IF(ISBLANK(Y2580), 0, VINCentyInvDistance(F2580,G2580,Y2580,Z2580))</f>
        <v>8701.010792788109</v>
      </c>
      <c r="AB2580" s="1">
        <v>0</v>
      </c>
      <c r="AC2580" s="1">
        <v>7.8</v>
      </c>
      <c r="AD2580" s="1">
        <v>4.0999999999999996</v>
      </c>
      <c r="AE2580" s="1">
        <v>52</v>
      </c>
      <c r="AF2580" s="1">
        <v>1</v>
      </c>
      <c r="AG2580" s="1" t="s">
        <v>1180</v>
      </c>
      <c r="AH2580" s="1" t="s">
        <v>562</v>
      </c>
      <c r="AI2580" s="1" t="str">
        <f>TRIM(MID(SUBSTITUTE($H2580,",",REPT(" ",200)),(LEN($H2580)-LEN(SUBSTITUTE($H2580,",",""))-2)*200+1,200))</f>
        <v>Metro Manila</v>
      </c>
      <c r="AJ2580" s="1" t="s">
        <v>55</v>
      </c>
      <c r="AK2580" t="s">
        <v>1181</v>
      </c>
      <c r="AL2580" s="2">
        <v>0</v>
      </c>
      <c r="AM2580" s="1"/>
    </row>
    <row r="2581" spans="1:39" ht="12.75" customHeight="1">
      <c r="A2581" s="1"/>
      <c r="B2581" s="1" t="s">
        <v>1182</v>
      </c>
      <c r="C2581" s="1" t="s">
        <v>1183</v>
      </c>
      <c r="D2581" s="3" t="str">
        <f ca="1">IFERROR(__xludf.DUMMYFUNCTION("PROPER(REGEXEXTRACT(B236, ""(?:https?:\/\/)?(?:www\.)?([a-zA-Z0-9-]+)\.""))"),"Google")</f>
        <v>Google</v>
      </c>
      <c r="E2581" s="1" t="s">
        <v>1184</v>
      </c>
      <c r="F2581" s="1">
        <v>14.65915</v>
      </c>
      <c r="G2581" s="1">
        <v>121.02723</v>
      </c>
      <c r="H2581" s="1" t="s">
        <v>1185</v>
      </c>
      <c r="I2581" s="1" t="s">
        <v>50</v>
      </c>
      <c r="J2581" s="1">
        <f>IF(K2581="URBAN",1,IF(K2581="SUBURBAN",2,IF(K2581="RURAL",3,"")))</f>
        <v>1</v>
      </c>
      <c r="K2581" s="1" t="s">
        <v>42</v>
      </c>
      <c r="L2581" s="18">
        <v>46082</v>
      </c>
      <c r="M2581" s="49">
        <v>0.625</v>
      </c>
      <c r="N2581" s="18">
        <v>46083</v>
      </c>
      <c r="O2581" s="56">
        <v>0.5</v>
      </c>
      <c r="P2581" s="31" t="str">
        <f>TEXT($L2581, "dddd")</f>
        <v>Sunday</v>
      </c>
      <c r="Q2581" s="39" t="s">
        <v>323</v>
      </c>
      <c r="R2581" s="39">
        <v>1602</v>
      </c>
      <c r="S2581" s="1" t="str">
        <f>IF(OR(MONTH(L2581)=12, MONTH(L2581)&lt;=5), "Dry Season", "Wet Season")</f>
        <v>Dry Season</v>
      </c>
      <c r="T2581" s="1">
        <v>1</v>
      </c>
      <c r="U2581" s="1">
        <v>0</v>
      </c>
      <c r="V2581" s="1">
        <v>0</v>
      </c>
      <c r="W2581" s="1">
        <v>1</v>
      </c>
      <c r="X2581" s="1" t="s">
        <v>1174</v>
      </c>
      <c r="Y2581" s="1">
        <v>14.589843999999999</v>
      </c>
      <c r="Z2581" s="1">
        <v>121.060554</v>
      </c>
      <c r="AA2581" s="11" cm="1">
        <f t="array" ref="AA2581">IF(ISBLANK(Y2581), 0, VINCentyInvDistance(F2581,G2581,Y2581,Z2581))</f>
        <v>8467.1924134585261</v>
      </c>
      <c r="AB2581" s="1">
        <v>0</v>
      </c>
      <c r="AC2581" s="1">
        <v>0</v>
      </c>
      <c r="AD2581" s="1">
        <v>0</v>
      </c>
      <c r="AE2581" s="1">
        <v>1057</v>
      </c>
      <c r="AF2581" s="1">
        <v>1</v>
      </c>
      <c r="AG2581" s="1" t="str">
        <f>TRIM(MID(SUBSTITUTE($H2581,",",REPT(" ",200)),(LEN($H2581)-LEN(SUBSTITUTE($H2581,",",""))-4)*200+1,200))</f>
        <v>Quezon City</v>
      </c>
      <c r="AH2581" s="1" t="str">
        <f>TRIM(MID(SUBSTITUTE($H2581,",",REPT(" ",200)),(LEN($H2581)-LEN(SUBSTITUTE($H2581,",",""))-3)*200+1,200))</f>
        <v>Eastern Manila District</v>
      </c>
      <c r="AI2581" s="1" t="str">
        <f>TRIM(MID(SUBSTITUTE($H2581,",",REPT(" ",200)),(LEN($H2581)-LEN(SUBSTITUTE($H2581,",",""))-2)*200+1,200))</f>
        <v>Metro Manila</v>
      </c>
      <c r="AJ2581" s="1" t="str">
        <f>TRIM(MID(SUBSTITUTE($H2581,",",REPT(" ",200)),(LEN($H2581)-LEN(SUBSTITUTE($H2581,",",""))-0)*200+1,200))</f>
        <v>Philippines</v>
      </c>
      <c r="AL2581" s="2">
        <v>0</v>
      </c>
      <c r="AM2581" s="1" t="s">
        <v>1186</v>
      </c>
    </row>
    <row r="2582" spans="1:39" ht="12.75" customHeight="1">
      <c r="A2582" s="1"/>
      <c r="B2582" s="1" t="s">
        <v>1187</v>
      </c>
      <c r="C2582" s="1" t="s">
        <v>1188</v>
      </c>
      <c r="D2582" s="3" t="str">
        <f ca="1">IFERROR(__xludf.DUMMYFUNCTION("PROPER(REGEXEXTRACT(B237, ""(?:https?:\/\/)?(?:www\.)?([a-zA-Z0-9-]+)\.""))"),"Skyscanner")</f>
        <v>Skyscanner</v>
      </c>
      <c r="E2582" s="1" t="s">
        <v>1189</v>
      </c>
      <c r="F2582" s="1">
        <v>14.655388</v>
      </c>
      <c r="G2582" s="1">
        <v>121.028963</v>
      </c>
      <c r="H2582" s="1" t="s">
        <v>1190</v>
      </c>
      <c r="I2582" s="1" t="s">
        <v>50</v>
      </c>
      <c r="J2582" s="1">
        <f>IF(K2582="URBAN",1,IF(K2582="SUBURBAN",2,IF(K2582="RURAL",3,"")))</f>
        <v>1</v>
      </c>
      <c r="K2582" s="1" t="s">
        <v>42</v>
      </c>
      <c r="L2582" s="18">
        <v>46082</v>
      </c>
      <c r="M2582" s="49">
        <v>0.625</v>
      </c>
      <c r="N2582" s="18">
        <v>46083</v>
      </c>
      <c r="O2582" s="56">
        <v>0.5</v>
      </c>
      <c r="P2582" s="31" t="str">
        <f>TEXT($L2582, "dddd")</f>
        <v>Sunday</v>
      </c>
      <c r="Q2582" s="39" t="s">
        <v>43</v>
      </c>
      <c r="R2582" s="39">
        <v>1186</v>
      </c>
      <c r="S2582" s="1" t="str">
        <f>IF(OR(MONTH(L2582)=12, MONTH(L2582)&lt;=5), "Dry Season", "Wet Season")</f>
        <v>Dry Season</v>
      </c>
      <c r="T2582" s="1">
        <v>1</v>
      </c>
      <c r="U2582" s="1">
        <v>0</v>
      </c>
      <c r="V2582" s="1">
        <v>0</v>
      </c>
      <c r="W2582" s="1">
        <v>1</v>
      </c>
      <c r="X2582" s="1" t="s">
        <v>1174</v>
      </c>
      <c r="Y2582" s="1">
        <v>14.589843999999999</v>
      </c>
      <c r="Z2582" s="1">
        <v>121.060554</v>
      </c>
      <c r="AA2582" s="11" cm="1">
        <f t="array" ref="AA2582">IF(ISBLANK(Y2582), 0, VINCentyInvDistance(F2582,G2582,Y2582,Z2582))</f>
        <v>8011.0647054420342</v>
      </c>
      <c r="AB2582" s="1">
        <v>0</v>
      </c>
      <c r="AC2582" s="1">
        <v>5.8</v>
      </c>
      <c r="AD2582" s="1">
        <v>0</v>
      </c>
      <c r="AE2582" s="1">
        <v>173</v>
      </c>
      <c r="AF2582" s="1">
        <v>1</v>
      </c>
      <c r="AG2582" s="1" t="str">
        <f>TRIM(MID(SUBSTITUTE($H2582,",",REPT(" ",200)),(LEN($H2582)-LEN(SUBSTITUTE($H2582,",",""))-4)*200+1,200))</f>
        <v>Quezon City</v>
      </c>
      <c r="AH2582" s="1" t="str">
        <f>TRIM(MID(SUBSTITUTE($H2582,",",REPT(" ",200)),(LEN($H2582)-LEN(SUBSTITUTE($H2582,",",""))-3)*200+1,200))</f>
        <v>Eastern Manila District</v>
      </c>
      <c r="AI2582" s="1" t="str">
        <f>TRIM(MID(SUBSTITUTE($H2582,",",REPT(" ",200)),(LEN($H2582)-LEN(SUBSTITUTE($H2582,",",""))-2)*200+1,200))</f>
        <v>Metro Manila</v>
      </c>
      <c r="AJ2582" s="1" t="str">
        <f>TRIM(MID(SUBSTITUTE($H2582,",",REPT(" ",200)),(LEN($H2582)-LEN(SUBSTITUTE($H2582,",",""))-0)*200+1,200))</f>
        <v>Philippines</v>
      </c>
      <c r="AL2582" s="7">
        <v>3</v>
      </c>
      <c r="AM2582" s="1" t="s">
        <v>1191</v>
      </c>
    </row>
    <row r="2583" spans="1:39" ht="12.75" customHeight="1">
      <c r="A2583" s="1"/>
      <c r="B2583" s="1" t="s">
        <v>1192</v>
      </c>
      <c r="C2583" s="1" t="s">
        <v>1193</v>
      </c>
      <c r="D2583" s="3" t="str">
        <f ca="1">IFERROR(__xludf.DUMMYFUNCTION("PROPER(REGEXEXTRACT(B238, ""(?:https?:\/\/)?(?:www\.)?([a-zA-Z0-9-]+)\.""))"),"Google")</f>
        <v>Google</v>
      </c>
      <c r="E2583" s="1" t="s">
        <v>1194</v>
      </c>
      <c r="F2583" s="1">
        <v>14.66042</v>
      </c>
      <c r="G2583" s="1">
        <v>121.03563</v>
      </c>
      <c r="H2583" s="1" t="s">
        <v>1195</v>
      </c>
      <c r="I2583" s="1" t="s">
        <v>50</v>
      </c>
      <c r="J2583" s="1">
        <f>IF(K2583="URBAN",1,IF(K2583="SUBURBAN",2,IF(K2583="RURAL",3,"")))</f>
        <v>1</v>
      </c>
      <c r="K2583" s="1" t="s">
        <v>42</v>
      </c>
      <c r="L2583" s="18">
        <v>46082</v>
      </c>
      <c r="M2583" s="49">
        <v>0.625</v>
      </c>
      <c r="N2583" s="18">
        <v>46083</v>
      </c>
      <c r="O2583" s="56">
        <v>0.5</v>
      </c>
      <c r="P2583" s="31" t="str">
        <f>TEXT($L2583, "dddd")</f>
        <v>Sunday</v>
      </c>
      <c r="Q2583" s="39" t="s">
        <v>111</v>
      </c>
      <c r="R2583" s="39">
        <v>456</v>
      </c>
      <c r="S2583" s="1" t="str">
        <f>IF(OR(MONTH(L2583)=12, MONTH(L2583)&lt;=5), "Dry Season", "Wet Season")</f>
        <v>Dry Season</v>
      </c>
      <c r="T2583" s="1">
        <v>1</v>
      </c>
      <c r="U2583" s="1">
        <v>1</v>
      </c>
      <c r="V2583" s="1">
        <v>0</v>
      </c>
      <c r="W2583" s="1">
        <v>1</v>
      </c>
      <c r="X2583" s="1" t="s">
        <v>1174</v>
      </c>
      <c r="Y2583" s="1">
        <v>14.589843999999999</v>
      </c>
      <c r="Z2583" s="1">
        <v>121.060554</v>
      </c>
      <c r="AA2583" s="11" cm="1">
        <f t="array" ref="AA2583">IF(ISBLANK(Y2583), 0, VINCentyInvDistance(F2583,G2583,Y2583,Z2583))</f>
        <v>8257.6659487197849</v>
      </c>
      <c r="AB2583" s="1">
        <v>0</v>
      </c>
      <c r="AC2583" s="1">
        <v>0</v>
      </c>
      <c r="AD2583" s="1">
        <v>0</v>
      </c>
      <c r="AE2583" s="1">
        <v>210</v>
      </c>
      <c r="AF2583" s="1">
        <v>1</v>
      </c>
      <c r="AG2583" s="1" t="str">
        <f>TRIM(MID(SUBSTITUTE($H2583,",",REPT(" ",200)),(LEN($H2583)-LEN(SUBSTITUTE($H2583,",",""))-4)*200+1,200))</f>
        <v>Quezon City</v>
      </c>
      <c r="AH2583" s="1" t="str">
        <f>TRIM(MID(SUBSTITUTE($H2583,",",REPT(" ",200)),(LEN($H2583)-LEN(SUBSTITUTE($H2583,",",""))-3)*200+1,200))</f>
        <v>Eastern Manila District</v>
      </c>
      <c r="AI2583" s="1" t="str">
        <f>TRIM(MID(SUBSTITUTE($H2583,",",REPT(" ",200)),(LEN($H2583)-LEN(SUBSTITUTE($H2583,",",""))-2)*200+1,200))</f>
        <v>Metro Manila</v>
      </c>
      <c r="AJ2583" s="1" t="str">
        <f>TRIM(MID(SUBSTITUTE($H2583,",",REPT(" ",200)),(LEN($H2583)-LEN(SUBSTITUTE($H2583,",",""))-0)*200+1,200))</f>
        <v>Philippines</v>
      </c>
      <c r="AL2583" s="2">
        <v>0</v>
      </c>
      <c r="AM2583" s="1" t="s">
        <v>1196</v>
      </c>
    </row>
    <row r="2584" spans="1:39" ht="12.75" customHeight="1">
      <c r="A2584" s="1"/>
      <c r="B2584" s="1" t="s">
        <v>1197</v>
      </c>
      <c r="C2584" s="1" t="s">
        <v>1198</v>
      </c>
      <c r="D2584" s="3" t="str">
        <f ca="1">IFERROR(__xludf.DUMMYFUNCTION("PROPER(REGEXEXTRACT(B239, ""(?:https?:\/\/)?(?:www\.)?([a-zA-Z0-9-]+)\.""))"),"Skyscanner")</f>
        <v>Skyscanner</v>
      </c>
      <c r="E2584" s="1" t="s">
        <v>1199</v>
      </c>
      <c r="F2584" s="1">
        <v>14.6557993</v>
      </c>
      <c r="G2584" s="1">
        <v>121.02817400000001</v>
      </c>
      <c r="H2584" s="1" t="s">
        <v>1200</v>
      </c>
      <c r="I2584" s="1" t="s">
        <v>50</v>
      </c>
      <c r="J2584" s="1">
        <f>IF(K2584="URBAN",1,IF(K2584="SUBURBAN",2,IF(K2584="RURAL",3,"")))</f>
        <v>1</v>
      </c>
      <c r="K2584" s="1" t="s">
        <v>42</v>
      </c>
      <c r="L2584" s="18">
        <v>46082</v>
      </c>
      <c r="M2584" s="49">
        <v>0.58333333333333337</v>
      </c>
      <c r="N2584" s="18">
        <v>46083</v>
      </c>
      <c r="O2584" s="56">
        <v>0.5</v>
      </c>
      <c r="P2584" s="31" t="str">
        <f>TEXT($L2584, "dddd")</f>
        <v>Sunday</v>
      </c>
      <c r="Q2584" s="39" t="s">
        <v>531</v>
      </c>
      <c r="R2584" s="39">
        <v>1740</v>
      </c>
      <c r="S2584" s="1" t="str">
        <f>IF(OR(MONTH(L2584)=12, MONTH(L2584)&lt;=5), "Dry Season", "Wet Season")</f>
        <v>Dry Season</v>
      </c>
      <c r="T2584" s="1">
        <v>1</v>
      </c>
      <c r="U2584" s="1">
        <v>0</v>
      </c>
      <c r="V2584" s="1">
        <v>1</v>
      </c>
      <c r="W2584" s="1">
        <v>1</v>
      </c>
      <c r="X2584" s="1" t="s">
        <v>1174</v>
      </c>
      <c r="Y2584" s="1">
        <v>14.589843999999999</v>
      </c>
      <c r="Z2584" s="1">
        <v>121.060554</v>
      </c>
      <c r="AA2584" s="11" cm="1">
        <f t="array" ref="AA2584">IF(ISBLANK(Y2584), 0, VINCentyInvDistance(F2584,G2584,Y2584,Z2584))</f>
        <v>8088.579848079361</v>
      </c>
      <c r="AB2584" s="1">
        <v>0</v>
      </c>
      <c r="AC2584" s="1">
        <v>7.2</v>
      </c>
      <c r="AD2584" s="1">
        <v>4</v>
      </c>
      <c r="AE2584" s="1">
        <v>417</v>
      </c>
      <c r="AF2584" s="1">
        <v>1</v>
      </c>
      <c r="AG2584" s="1" t="s">
        <v>1180</v>
      </c>
      <c r="AH2584" s="1" t="s">
        <v>562</v>
      </c>
      <c r="AI2584" s="1" t="str">
        <f>TRIM(MID(SUBSTITUTE($H2584,",",REPT(" ",200)),(LEN($H2584)-LEN(SUBSTITUTE($H2584,",",""))-2)*200+1,200))</f>
        <v>Metro Manila</v>
      </c>
      <c r="AJ2584" s="1" t="s">
        <v>55</v>
      </c>
      <c r="AK2584" t="s">
        <v>1201</v>
      </c>
      <c r="AL2584" s="7">
        <v>3</v>
      </c>
      <c r="AM2584" s="1"/>
    </row>
    <row r="2585" spans="1:39" ht="12.75" customHeight="1">
      <c r="A2585" s="1"/>
      <c r="B2585" s="1" t="s">
        <v>1202</v>
      </c>
      <c r="C2585" s="1" t="s">
        <v>1203</v>
      </c>
      <c r="D2585" s="3" t="str">
        <f ca="1">IFERROR(__xludf.DUMMYFUNCTION("PROPER(REGEXEXTRACT(B240, ""(?:https?:\/\/)?(?:www\.)?([a-zA-Z0-9-]+)\.""))"),"Skyscanner")</f>
        <v>Skyscanner</v>
      </c>
      <c r="E2585" s="1" t="s">
        <v>1204</v>
      </c>
      <c r="F2585" s="1">
        <v>14.6598863</v>
      </c>
      <c r="G2585" s="1">
        <v>121.03465850000001</v>
      </c>
      <c r="H2585" s="1" t="s">
        <v>1205</v>
      </c>
      <c r="I2585" s="1" t="s">
        <v>50</v>
      </c>
      <c r="J2585" s="1">
        <f>IF(K2585="URBAN",1,IF(K2585="SUBURBAN",2,IF(K2585="RURAL",3,"")))</f>
        <v>1</v>
      </c>
      <c r="K2585" s="1" t="s">
        <v>42</v>
      </c>
      <c r="L2585" s="18">
        <v>46082</v>
      </c>
      <c r="M2585" s="49">
        <v>0.625</v>
      </c>
      <c r="N2585" s="18">
        <v>46083</v>
      </c>
      <c r="O2585" s="56">
        <v>0.5</v>
      </c>
      <c r="P2585" s="31" t="str">
        <f>TEXT($L2585, "dddd")</f>
        <v>Sunday</v>
      </c>
      <c r="Q2585" s="39" t="s">
        <v>207</v>
      </c>
      <c r="R2585" s="39">
        <v>2146</v>
      </c>
      <c r="S2585" s="1" t="str">
        <f>IF(OR(MONTH(L2585)=12, MONTH(L2585)&lt;=5), "Dry Season", "Wet Season")</f>
        <v>Dry Season</v>
      </c>
      <c r="T2585" s="1">
        <v>1</v>
      </c>
      <c r="U2585" s="1">
        <v>0</v>
      </c>
      <c r="V2585" s="1">
        <v>0</v>
      </c>
      <c r="W2585" s="1">
        <v>1</v>
      </c>
      <c r="X2585" s="1" t="s">
        <v>1174</v>
      </c>
      <c r="Y2585" s="1">
        <v>14.589843999999999</v>
      </c>
      <c r="Z2585" s="1">
        <v>121.060554</v>
      </c>
      <c r="AA2585" s="11" cm="1">
        <f t="array" ref="AA2585">IF(ISBLANK(Y2585), 0, VINCentyInvDistance(F2585,G2585,Y2585,Z2585))</f>
        <v>8236.7073858543372</v>
      </c>
      <c r="AB2585" s="1">
        <v>0</v>
      </c>
      <c r="AC2585" s="1">
        <v>0</v>
      </c>
      <c r="AD2585" s="1">
        <v>0</v>
      </c>
      <c r="AE2585" s="1">
        <v>119</v>
      </c>
      <c r="AF2585" s="1">
        <v>1</v>
      </c>
      <c r="AG2585" s="1" t="s">
        <v>1180</v>
      </c>
      <c r="AH2585" s="1" t="s">
        <v>562</v>
      </c>
      <c r="AI2585" s="1" t="str">
        <f>TRIM(MID(SUBSTITUTE($H2585,",",REPT(" ",200)),(LEN($H2585)-LEN(SUBSTITUTE($H2585,",",""))-2)*200+1,200))</f>
        <v>Metro Manila</v>
      </c>
      <c r="AJ2585" s="1" t="s">
        <v>55</v>
      </c>
      <c r="AK2585" t="s">
        <v>1206</v>
      </c>
      <c r="AL2585" s="7">
        <v>0</v>
      </c>
      <c r="AM2585" s="1"/>
    </row>
    <row r="2586" spans="1:39" ht="12.75" customHeight="1">
      <c r="A2586" s="1"/>
      <c r="B2586" s="1" t="s">
        <v>1207</v>
      </c>
      <c r="C2586" s="1" t="s">
        <v>1208</v>
      </c>
      <c r="D2586" s="3" t="str">
        <f ca="1">IFERROR(__xludf.DUMMYFUNCTION("PROPER(REGEXEXTRACT(B241, ""(?:https?:\/\/)?(?:www\.)?([a-zA-Z0-9-]+)\.""))"),"Skyscanner")</f>
        <v>Skyscanner</v>
      </c>
      <c r="E2586" s="1" t="s">
        <v>1209</v>
      </c>
      <c r="F2586" s="1">
        <v>10.713641000000001</v>
      </c>
      <c r="G2586" s="1">
        <v>122.544714</v>
      </c>
      <c r="H2586" s="1" t="s">
        <v>1210</v>
      </c>
      <c r="I2586" s="1" t="s">
        <v>1211</v>
      </c>
      <c r="J2586" s="1">
        <f>IF(K2586="URBAN",1,IF(K2586="SUBURBAN",2,IF(K2586="RURAL",3,"")))</f>
        <v>1</v>
      </c>
      <c r="K2586" s="1" t="s">
        <v>42</v>
      </c>
      <c r="L2586" s="18">
        <v>46082</v>
      </c>
      <c r="M2586" s="49">
        <v>0.625</v>
      </c>
      <c r="N2586" s="18">
        <v>46083</v>
      </c>
      <c r="O2586" s="56">
        <v>0.5</v>
      </c>
      <c r="P2586" s="31" t="str">
        <f>TEXT($L2586, "dddd")</f>
        <v>Sunday</v>
      </c>
      <c r="Q2586" s="39" t="s">
        <v>207</v>
      </c>
      <c r="R2586" s="39">
        <v>8637</v>
      </c>
      <c r="S2586" s="1" t="str">
        <f>IF(OR(MONTH(L2586)=12, MONTH(L2586)&lt;=5), "Dry Season", "Wet Season")</f>
        <v>Dry Season</v>
      </c>
      <c r="T2586" s="1">
        <v>1</v>
      </c>
      <c r="U2586" s="1">
        <v>0</v>
      </c>
      <c r="V2586" s="1">
        <v>1</v>
      </c>
      <c r="W2586" s="1">
        <v>1</v>
      </c>
      <c r="X2586" s="1" t="s">
        <v>1212</v>
      </c>
      <c r="Y2586" s="1">
        <v>10.7143716</v>
      </c>
      <c r="Z2586" s="1">
        <v>122.55100229999999</v>
      </c>
      <c r="AA2586" s="11" cm="1">
        <f t="array" ref="AA2586">IF(ISBLANK(Y2586), 0, VINCentyInvDistance(F2586,G2586,Y2586,Z2586))</f>
        <v>692.61768363720785</v>
      </c>
      <c r="AB2586" s="1">
        <v>0</v>
      </c>
      <c r="AC2586" s="1">
        <v>8.6</v>
      </c>
      <c r="AD2586" s="1">
        <v>4.5</v>
      </c>
      <c r="AE2586" s="1">
        <v>288</v>
      </c>
      <c r="AF2586" s="1">
        <v>1</v>
      </c>
      <c r="AG2586" s="1" t="s">
        <v>1213</v>
      </c>
      <c r="AH2586" s="1" t="s">
        <v>1213</v>
      </c>
      <c r="AI2586" s="1" t="str">
        <f>TRIM(MID(SUBSTITUTE($H2586,",",REPT(" ",200)),(LEN($H2586)-LEN(SUBSTITUTE($H2586,",",""))-2)*200+1,200))</f>
        <v>Western Visayas</v>
      </c>
      <c r="AJ2586" s="1" t="s">
        <v>55</v>
      </c>
      <c r="AK2586" t="s">
        <v>16557</v>
      </c>
      <c r="AL2586" s="7">
        <v>4</v>
      </c>
      <c r="AM2586" s="1"/>
    </row>
    <row r="2587" spans="1:39" ht="12.75" customHeight="1">
      <c r="A2587" s="1"/>
      <c r="B2587" s="1" t="s">
        <v>1214</v>
      </c>
      <c r="C2587" s="1" t="s">
        <v>1215</v>
      </c>
      <c r="D2587" s="3" t="str">
        <f ca="1">IFERROR(__xludf.DUMMYFUNCTION("PROPER(REGEXEXTRACT(B242, ""(?:https?:\/\/)?(?:www\.)?([a-zA-Z0-9-]+)\.""))"),"Skyscanner")</f>
        <v>Skyscanner</v>
      </c>
      <c r="E2587" s="1" t="s">
        <v>1216</v>
      </c>
      <c r="F2587" s="1">
        <v>10.713641000000001</v>
      </c>
      <c r="G2587" s="1">
        <v>122.544714</v>
      </c>
      <c r="H2587" s="1" t="s">
        <v>1210</v>
      </c>
      <c r="I2587" s="1" t="s">
        <v>1211</v>
      </c>
      <c r="J2587" s="1">
        <f>IF(K2587="URBAN",1,IF(K2587="SUBURBAN",2,IF(K2587="RURAL",3,"")))</f>
        <v>1</v>
      </c>
      <c r="K2587" s="1" t="s">
        <v>42</v>
      </c>
      <c r="L2587" s="18">
        <v>46082</v>
      </c>
      <c r="M2587" s="49">
        <v>0.625</v>
      </c>
      <c r="N2587" s="18">
        <v>46083</v>
      </c>
      <c r="O2587" s="56">
        <v>0.5</v>
      </c>
      <c r="P2587" s="31" t="str">
        <f>TEXT($L2587, "dddd")</f>
        <v>Sunday</v>
      </c>
      <c r="Q2587" s="39" t="s">
        <v>207</v>
      </c>
      <c r="R2587" s="39">
        <v>2504</v>
      </c>
      <c r="S2587" s="1" t="str">
        <f>IF(OR(MONTH(L2587)=12, MONTH(L2587)&lt;=5), "Dry Season", "Wet Season")</f>
        <v>Dry Season</v>
      </c>
      <c r="T2587" s="1">
        <v>1</v>
      </c>
      <c r="U2587" s="1">
        <v>0</v>
      </c>
      <c r="V2587" s="1">
        <v>0</v>
      </c>
      <c r="W2587" s="1">
        <v>1</v>
      </c>
      <c r="X2587" s="1" t="s">
        <v>1212</v>
      </c>
      <c r="Y2587" s="1">
        <v>10.7143716</v>
      </c>
      <c r="Z2587" s="1">
        <v>122.55100229999999</v>
      </c>
      <c r="AA2587" s="11" cm="1">
        <f t="array" ref="AA2587">IF(ISBLANK(Y2587), 0, VINCentyInvDistance(F2587,G2587,Y2587,Z2587))</f>
        <v>692.61768363720785</v>
      </c>
      <c r="AB2587" s="1">
        <v>0</v>
      </c>
      <c r="AC2587" s="1">
        <v>8.6</v>
      </c>
      <c r="AD2587" s="1">
        <v>0</v>
      </c>
      <c r="AE2587" s="1">
        <v>205</v>
      </c>
      <c r="AF2587" s="1">
        <v>1</v>
      </c>
      <c r="AG2587" s="1" t="str">
        <f>TRIM(MID(SUBSTITUTE($H2587,",",REPT(" ",200)),(LEN($H2587)-LEN(SUBSTITUTE($H2587,",",""))-4)*200+1,200))</f>
        <v>Calubihan</v>
      </c>
      <c r="AH2587" s="1" t="str">
        <f>TRIM(MID(SUBSTITUTE($H2587,",",REPT(" ",200)),(LEN($H2587)-LEN(SUBSTITUTE($H2587,",",""))-3)*200+1,200))</f>
        <v>Iloilo City</v>
      </c>
      <c r="AI2587" s="1" t="str">
        <f>TRIM(MID(SUBSTITUTE($H2587,",",REPT(" ",200)),(LEN($H2587)-LEN(SUBSTITUTE($H2587,",",""))-2)*200+1,200))</f>
        <v>Western Visayas</v>
      </c>
      <c r="AJ2587" s="1" t="str">
        <f>TRIM(MID(SUBSTITUTE($H2587,",",REPT(" ",200)),(LEN($H2587)-LEN(SUBSTITUTE($H2587,",",""))-0)*200+1,200))</f>
        <v>Philippines</v>
      </c>
      <c r="AL2587" s="7">
        <v>4</v>
      </c>
      <c r="AM2587" s="1" t="s">
        <v>1217</v>
      </c>
    </row>
    <row r="2588" spans="1:39" ht="12.75" customHeight="1">
      <c r="A2588" s="1"/>
      <c r="B2588" s="1" t="s">
        <v>1218</v>
      </c>
      <c r="C2588" s="1" t="s">
        <v>1219</v>
      </c>
      <c r="D2588" s="3" t="str">
        <f ca="1">IFERROR(__xludf.DUMMYFUNCTION("PROPER(REGEXEXTRACT(B243, ""(?:https?:\/\/)?(?:www\.)?([a-zA-Z0-9-]+)\.""))"),"Skyscanner")</f>
        <v>Skyscanner</v>
      </c>
      <c r="E2588" s="1" t="s">
        <v>1220</v>
      </c>
      <c r="F2588" s="1">
        <v>10.713911100000001</v>
      </c>
      <c r="G2588" s="1">
        <v>122.55289430000001</v>
      </c>
      <c r="H2588" s="1" t="s">
        <v>1221</v>
      </c>
      <c r="I2588" s="1" t="s">
        <v>1211</v>
      </c>
      <c r="J2588" s="1">
        <f>IF(K2588="URBAN",1,IF(K2588="SUBURBAN",2,IF(K2588="RURAL",3,"")))</f>
        <v>1</v>
      </c>
      <c r="K2588" s="1" t="s">
        <v>42</v>
      </c>
      <c r="L2588" s="18">
        <v>46082</v>
      </c>
      <c r="M2588" s="49">
        <v>0.58333333333333337</v>
      </c>
      <c r="N2588" s="18">
        <v>46083</v>
      </c>
      <c r="O2588" s="56">
        <v>0.5</v>
      </c>
      <c r="P2588" s="31" t="str">
        <f>TEXT($L2588, "dddd")</f>
        <v>Sunday</v>
      </c>
      <c r="Q2588" s="39" t="s">
        <v>111</v>
      </c>
      <c r="R2588" s="39">
        <v>2430</v>
      </c>
      <c r="S2588" s="1" t="str">
        <f>IF(OR(MONTH(L2588)=12, MONTH(L2588)&lt;=5), "Dry Season", "Wet Season")</f>
        <v>Dry Season</v>
      </c>
      <c r="T2588" s="1">
        <v>1</v>
      </c>
      <c r="U2588" s="1">
        <v>0</v>
      </c>
      <c r="V2588" s="1">
        <v>0</v>
      </c>
      <c r="W2588" s="1">
        <v>1</v>
      </c>
      <c r="X2588" s="1" t="s">
        <v>1212</v>
      </c>
      <c r="Y2588" s="1">
        <v>10.7143716</v>
      </c>
      <c r="Z2588" s="1">
        <v>122.55100229999999</v>
      </c>
      <c r="AA2588" s="11" cm="1">
        <f t="array" ref="AA2588">IF(ISBLANK(Y2588), 0, VINCentyInvDistance(F2588,G2588,Y2588,Z2588))</f>
        <v>213.14466303921705</v>
      </c>
      <c r="AB2588" s="1">
        <v>1</v>
      </c>
      <c r="AC2588" s="1">
        <v>7.8</v>
      </c>
      <c r="AD2588" s="1">
        <v>4.0999999999999996</v>
      </c>
      <c r="AE2588" s="1">
        <v>816</v>
      </c>
      <c r="AF2588" s="1">
        <v>1</v>
      </c>
      <c r="AG2588" s="1" t="s">
        <v>1213</v>
      </c>
      <c r="AH2588" s="1" t="s">
        <v>1213</v>
      </c>
      <c r="AI2588" s="1" t="str">
        <f>TRIM(MID(SUBSTITUTE($H2588,",",REPT(" ",200)),(LEN($H2588)-LEN(SUBSTITUTE($H2588,",",""))-2)*200+1,200))</f>
        <v>Western Visayas</v>
      </c>
      <c r="AJ2588" s="1" t="s">
        <v>55</v>
      </c>
      <c r="AK2588" t="s">
        <v>16558</v>
      </c>
      <c r="AL2588" s="7">
        <v>0</v>
      </c>
      <c r="AM2588" s="1"/>
    </row>
    <row r="2589" spans="1:39" ht="12.75" customHeight="1">
      <c r="A2589" s="1"/>
      <c r="B2589" s="1" t="s">
        <v>1222</v>
      </c>
      <c r="C2589" s="1" t="s">
        <v>1223</v>
      </c>
      <c r="D2589" s="3" t="str">
        <f ca="1">IFERROR(__xludf.DUMMYFUNCTION("PROPER(REGEXEXTRACT(B244, ""(?:https?:\/\/)?(?:www\.)?([a-zA-Z0-9-]+)\.""))"),"Skyscanner")</f>
        <v>Skyscanner</v>
      </c>
      <c r="E2589" s="1" t="s">
        <v>1224</v>
      </c>
      <c r="F2589" s="1">
        <v>10.7098019</v>
      </c>
      <c r="G2589" s="1">
        <v>122.56656390000001</v>
      </c>
      <c r="H2589" s="1" t="s">
        <v>1225</v>
      </c>
      <c r="I2589" s="1" t="s">
        <v>1211</v>
      </c>
      <c r="J2589" s="1">
        <f>IF(K2589="URBAN",1,IF(K2589="SUBURBAN",2,IF(K2589="RURAL",3,"")))</f>
        <v>1</v>
      </c>
      <c r="K2589" s="1" t="s">
        <v>42</v>
      </c>
      <c r="L2589" s="18">
        <v>46082</v>
      </c>
      <c r="M2589" s="49">
        <v>0.58333333333333337</v>
      </c>
      <c r="N2589" s="18">
        <v>46083</v>
      </c>
      <c r="O2589" s="56">
        <v>0.5</v>
      </c>
      <c r="P2589" s="31" t="str">
        <f>TEXT($L2589, "dddd")</f>
        <v>Sunday</v>
      </c>
      <c r="Q2589" s="39" t="s">
        <v>207</v>
      </c>
      <c r="R2589" s="39">
        <v>2246</v>
      </c>
      <c r="S2589" s="1" t="str">
        <f>IF(OR(MONTH(L2589)=12, MONTH(L2589)&lt;=5), "Dry Season", "Wet Season")</f>
        <v>Dry Season</v>
      </c>
      <c r="T2589" s="1">
        <v>1</v>
      </c>
      <c r="U2589" s="1">
        <v>0</v>
      </c>
      <c r="V2589" s="1">
        <v>0</v>
      </c>
      <c r="W2589" s="1">
        <v>1</v>
      </c>
      <c r="X2589" s="1" t="s">
        <v>1212</v>
      </c>
      <c r="Y2589" s="1">
        <v>10.7143716</v>
      </c>
      <c r="Z2589" s="1">
        <v>122.55100229999999</v>
      </c>
      <c r="AA2589" s="11" cm="1">
        <f t="array" ref="AA2589">IF(ISBLANK(Y2589), 0, VINCentyInvDistance(F2589,G2589,Y2589,Z2589))</f>
        <v>1775.7770935222791</v>
      </c>
      <c r="AB2589" s="1">
        <v>0</v>
      </c>
      <c r="AC2589" s="1">
        <v>7.6</v>
      </c>
      <c r="AD2589" s="1">
        <v>4</v>
      </c>
      <c r="AE2589" s="1">
        <v>119</v>
      </c>
      <c r="AF2589" s="1">
        <v>1</v>
      </c>
      <c r="AG2589" s="1" t="s">
        <v>1213</v>
      </c>
      <c r="AH2589" s="1" t="s">
        <v>1213</v>
      </c>
      <c r="AI2589" s="1" t="str">
        <f>TRIM(MID(SUBSTITUTE($H2589,",",REPT(" ",200)),(LEN($H2589)-LEN(SUBSTITUTE($H2589,",",""))-2)*200+1,200))</f>
        <v>Western Visayas</v>
      </c>
      <c r="AJ2589" s="1" t="s">
        <v>55</v>
      </c>
      <c r="AK2589" t="s">
        <v>16559</v>
      </c>
      <c r="AL2589" s="7">
        <v>0</v>
      </c>
      <c r="AM2589" s="1"/>
    </row>
    <row r="2590" spans="1:39" ht="12.75" customHeight="1">
      <c r="A2590" s="1"/>
      <c r="B2590" s="1" t="s">
        <v>1231</v>
      </c>
      <c r="C2590" s="1" t="s">
        <v>1232</v>
      </c>
      <c r="D2590" s="3" t="str">
        <f ca="1">IFERROR(__xludf.DUMMYFUNCTION("PROPER(REGEXEXTRACT(B246, ""(?:https?:\/\/)?(?:www\.)?([a-zA-Z0-9-]+)\.""))"),"Google")</f>
        <v>Google</v>
      </c>
      <c r="E2590" s="1" t="s">
        <v>1233</v>
      </c>
      <c r="F2590" s="1">
        <v>10.699275999999999</v>
      </c>
      <c r="G2590" s="1">
        <v>122.55203520000001</v>
      </c>
      <c r="H2590" s="1" t="s">
        <v>1234</v>
      </c>
      <c r="I2590" s="1" t="s">
        <v>1211</v>
      </c>
      <c r="J2590" s="1">
        <f>IF(K2590="URBAN",1,IF(K2590="SUBURBAN",2,IF(K2590="RURAL",3,"")))</f>
        <v>1</v>
      </c>
      <c r="K2590" s="1" t="s">
        <v>42</v>
      </c>
      <c r="L2590" s="18">
        <v>46082</v>
      </c>
      <c r="M2590" s="49">
        <v>0.625</v>
      </c>
      <c r="N2590" s="18">
        <v>46083</v>
      </c>
      <c r="O2590" s="56">
        <v>0.5</v>
      </c>
      <c r="P2590" s="31" t="str">
        <f>TEXT($L2590, "dddd")</f>
        <v>Sunday</v>
      </c>
      <c r="Q2590" s="39" t="s">
        <v>61</v>
      </c>
      <c r="R2590" s="39">
        <v>636.9</v>
      </c>
      <c r="S2590" s="1" t="str">
        <f>IF(OR(MONTH(L2590)=12, MONTH(L2590)&lt;=5), "Dry Season", "Wet Season")</f>
        <v>Dry Season</v>
      </c>
      <c r="T2590" s="1">
        <v>1</v>
      </c>
      <c r="U2590" s="1">
        <v>0</v>
      </c>
      <c r="V2590" s="1">
        <v>1</v>
      </c>
      <c r="W2590" s="1">
        <v>1</v>
      </c>
      <c r="X2590" s="1" t="s">
        <v>1212</v>
      </c>
      <c r="Y2590" s="1">
        <v>10.7143716</v>
      </c>
      <c r="Z2590" s="1">
        <v>122.55100229999999</v>
      </c>
      <c r="AA2590" s="11" cm="1">
        <f t="array" ref="AA2590">IF(ISBLANK(Y2590), 0, VINCentyInvDistance(F2590,G2590,Y2590,Z2590))</f>
        <v>1673.5824964674191</v>
      </c>
      <c r="AB2590" s="1">
        <v>0</v>
      </c>
      <c r="AC2590" s="1">
        <v>0</v>
      </c>
      <c r="AD2590" s="1">
        <v>0</v>
      </c>
      <c r="AE2590" s="1">
        <v>191</v>
      </c>
      <c r="AF2590" s="1">
        <v>1</v>
      </c>
      <c r="AG2590" s="1" t="s">
        <v>1213</v>
      </c>
      <c r="AH2590" s="1" t="s">
        <v>1213</v>
      </c>
      <c r="AI2590" s="1" t="str">
        <f>TRIM(MID(SUBSTITUTE($H2590,",",REPT(" ",200)),(LEN($H2590)-LEN(SUBSTITUTE($H2590,",",""))-2)*200+1,200))</f>
        <v>Western Visayas</v>
      </c>
      <c r="AJ2590" s="1" t="s">
        <v>55</v>
      </c>
      <c r="AL2590" s="6">
        <v>2</v>
      </c>
      <c r="AM2590" s="1"/>
    </row>
    <row r="2591" spans="1:39" ht="12.75" customHeight="1">
      <c r="A2591" s="1"/>
      <c r="B2591" s="1" t="s">
        <v>1235</v>
      </c>
      <c r="C2591" s="1" t="s">
        <v>1236</v>
      </c>
      <c r="D2591" s="3" t="str">
        <f ca="1">IFERROR(__xludf.DUMMYFUNCTION("PROPER(REGEXEXTRACT(B247, ""(?:https?:\/\/)?(?:www\.)?([a-zA-Z0-9-]+)\.""))"),"Skyscanner")</f>
        <v>Skyscanner</v>
      </c>
      <c r="E2591" s="1" t="s">
        <v>1237</v>
      </c>
      <c r="F2591" s="1">
        <v>10.6921459</v>
      </c>
      <c r="G2591" s="1">
        <v>122.5709107</v>
      </c>
      <c r="H2591" s="1" t="s">
        <v>1238</v>
      </c>
      <c r="I2591" s="1" t="s">
        <v>1211</v>
      </c>
      <c r="J2591" s="1">
        <f>IF(K2591="URBAN",1,IF(K2591="SUBURBAN",2,IF(K2591="RURAL",3,"")))</f>
        <v>1</v>
      </c>
      <c r="K2591" s="1" t="s">
        <v>42</v>
      </c>
      <c r="L2591" s="18">
        <v>46082</v>
      </c>
      <c r="M2591" s="49">
        <v>0.58333333333333337</v>
      </c>
      <c r="N2591" s="18">
        <v>46083</v>
      </c>
      <c r="O2591" s="56">
        <v>0.5</v>
      </c>
      <c r="P2591" s="31" t="str">
        <f>TEXT($L2591, "dddd")</f>
        <v>Sunday</v>
      </c>
      <c r="Q2591" s="39" t="s">
        <v>111</v>
      </c>
      <c r="R2591" s="39">
        <v>2373.9</v>
      </c>
      <c r="S2591" s="1" t="str">
        <f>IF(OR(MONTH(L2591)=12, MONTH(L2591)&lt;=5), "Dry Season", "Wet Season")</f>
        <v>Dry Season</v>
      </c>
      <c r="T2591" s="1">
        <v>1</v>
      </c>
      <c r="U2591" s="1">
        <v>0</v>
      </c>
      <c r="V2591" s="1">
        <v>1</v>
      </c>
      <c r="W2591" s="1">
        <v>1</v>
      </c>
      <c r="X2591" s="1" t="s">
        <v>1212</v>
      </c>
      <c r="Y2591" s="1">
        <v>10.7143716</v>
      </c>
      <c r="Z2591" s="1">
        <v>122.55100229999999</v>
      </c>
      <c r="AA2591" s="11" cm="1">
        <f t="array" ref="AA2591">IF(ISBLANK(Y2591), 0, VINCentyInvDistance(F2591,G2591,Y2591,Z2591))</f>
        <v>3284.3769790822162</v>
      </c>
      <c r="AB2591" s="1">
        <v>1</v>
      </c>
      <c r="AC2591" s="1">
        <v>8.8000000000000007</v>
      </c>
      <c r="AD2591" s="1">
        <v>4.4000000000000004</v>
      </c>
      <c r="AE2591" s="1">
        <v>179</v>
      </c>
      <c r="AF2591" s="1">
        <v>1</v>
      </c>
      <c r="AG2591" s="1" t="s">
        <v>1213</v>
      </c>
      <c r="AH2591" s="1" t="s">
        <v>1213</v>
      </c>
      <c r="AI2591" s="1" t="str">
        <f>TRIM(MID(SUBSTITUTE($H2591,",",REPT(" ",200)),(LEN($H2591)-LEN(SUBSTITUTE($H2591,",",""))-2)*200+1,200))</f>
        <v>Western Visayas</v>
      </c>
      <c r="AJ2591" s="1" t="s">
        <v>55</v>
      </c>
      <c r="AK2591" t="s">
        <v>16560</v>
      </c>
      <c r="AL2591" s="7">
        <v>3</v>
      </c>
      <c r="AM2591" s="1"/>
    </row>
    <row r="2592" spans="1:39" ht="12.75" customHeight="1">
      <c r="A2592" s="1"/>
      <c r="B2592" s="1" t="s">
        <v>1239</v>
      </c>
      <c r="C2592" s="1" t="s">
        <v>1240</v>
      </c>
      <c r="D2592" s="3" t="str">
        <f ca="1">IFERROR(__xludf.DUMMYFUNCTION("PROPER(REGEXEXTRACT(B248, ""(?:https?:\/\/)?(?:www\.)?([a-zA-Z0-9-]+)\.""))"),"Google")</f>
        <v>Google</v>
      </c>
      <c r="E2592" s="1" t="s">
        <v>1241</v>
      </c>
      <c r="F2592" s="1">
        <v>10.692145999999999</v>
      </c>
      <c r="G2592" s="1">
        <v>122.570911</v>
      </c>
      <c r="H2592" s="1" t="s">
        <v>1238</v>
      </c>
      <c r="I2592" s="1" t="s">
        <v>1211</v>
      </c>
      <c r="J2592" s="1">
        <f>IF(K2592="URBAN",1,IF(K2592="SUBURBAN",2,IF(K2592="RURAL",3,"")))</f>
        <v>1</v>
      </c>
      <c r="K2592" s="1" t="s">
        <v>42</v>
      </c>
      <c r="L2592" s="18">
        <v>46082</v>
      </c>
      <c r="M2592" s="49">
        <v>0.625</v>
      </c>
      <c r="N2592" s="18">
        <v>46083</v>
      </c>
      <c r="O2592" s="56">
        <v>0.5</v>
      </c>
      <c r="P2592" s="31" t="str">
        <f>TEXT($L2592, "dddd")</f>
        <v>Sunday</v>
      </c>
      <c r="Q2592" s="39" t="s">
        <v>207</v>
      </c>
      <c r="R2592" s="39">
        <v>6030</v>
      </c>
      <c r="S2592" s="1" t="str">
        <f>IF(OR(MONTH(L2592)=12, MONTH(L2592)&lt;=5), "Dry Season", "Wet Season")</f>
        <v>Dry Season</v>
      </c>
      <c r="T2592" s="1">
        <v>1</v>
      </c>
      <c r="U2592" s="1">
        <v>0</v>
      </c>
      <c r="V2592" s="1">
        <v>0</v>
      </c>
      <c r="W2592" s="1">
        <v>1</v>
      </c>
      <c r="X2592" s="1" t="s">
        <v>1212</v>
      </c>
      <c r="Y2592" s="1">
        <v>10.7143716</v>
      </c>
      <c r="Z2592" s="1">
        <v>122.55100229999999</v>
      </c>
      <c r="AA2592" s="11" cm="1">
        <f t="array" ref="AA2592">IF(ISBLANK(Y2592), 0, VINCentyInvDistance(F2592,G2592,Y2592,Z2592))</f>
        <v>3284.390461565592</v>
      </c>
      <c r="AB2592" s="1">
        <v>0</v>
      </c>
      <c r="AC2592" s="1">
        <v>8.8000000000000007</v>
      </c>
      <c r="AD2592" s="1">
        <v>0</v>
      </c>
      <c r="AE2592" s="1">
        <v>542</v>
      </c>
      <c r="AF2592" s="1">
        <v>1</v>
      </c>
      <c r="AG2592" s="1" t="str">
        <f>TRIM(MID(SUBSTITUTE($H2592,",",REPT(" ",200)),(LEN($H2592)-LEN(SUBSTITUTE($H2592,",",""))-4)*200+1,200))</f>
        <v>City Proper</v>
      </c>
      <c r="AH2592" s="1" t="str">
        <f>TRIM(MID(SUBSTITUTE($H2592,",",REPT(" ",200)),(LEN($H2592)-LEN(SUBSTITUTE($H2592,",",""))-3)*200+1,200))</f>
        <v>Iloilo City</v>
      </c>
      <c r="AI2592" s="1" t="str">
        <f>TRIM(MID(SUBSTITUTE($H2592,",",REPT(" ",200)),(LEN($H2592)-LEN(SUBSTITUTE($H2592,",",""))-2)*200+1,200))</f>
        <v>Western Visayas</v>
      </c>
      <c r="AJ2592" s="1" t="str">
        <f>TRIM(MID(SUBSTITUTE($H2592,",",REPT(" ",200)),(LEN($H2592)-LEN(SUBSTITUTE($H2592,",",""))-0)*200+1,200))</f>
        <v>Philippines</v>
      </c>
      <c r="AL2592" s="7">
        <v>3</v>
      </c>
      <c r="AM2592" s="1" t="s">
        <v>1242</v>
      </c>
    </row>
    <row r="2593" spans="1:39" ht="12.75" customHeight="1">
      <c r="A2593" s="1"/>
      <c r="B2593" s="1" t="s">
        <v>1248</v>
      </c>
      <c r="C2593" s="1" t="s">
        <v>1249</v>
      </c>
      <c r="D2593" s="3" t="str">
        <f ca="1">IFERROR(__xludf.DUMMYFUNCTION("PROPER(REGEXEXTRACT(B250, ""(?:https?:\/\/)?(?:www\.)?([a-zA-Z0-9-]+)\.""))"),"Skyscanner")</f>
        <v>Skyscanner</v>
      </c>
      <c r="E2593" s="1" t="s">
        <v>1250</v>
      </c>
      <c r="F2593" s="1">
        <v>10.693296999999999</v>
      </c>
      <c r="G2593" s="1">
        <v>122.567178</v>
      </c>
      <c r="H2593" s="1" t="s">
        <v>1251</v>
      </c>
      <c r="I2593" s="1" t="s">
        <v>1211</v>
      </c>
      <c r="J2593" s="1">
        <f>IF(K2593="URBAN",1,IF(K2593="SUBURBAN",2,IF(K2593="RURAL",3,"")))</f>
        <v>1</v>
      </c>
      <c r="K2593" s="1" t="s">
        <v>42</v>
      </c>
      <c r="L2593" s="18">
        <v>46082</v>
      </c>
      <c r="M2593" s="49">
        <v>0.625</v>
      </c>
      <c r="N2593" s="18">
        <v>46083</v>
      </c>
      <c r="O2593" s="56">
        <v>0.5</v>
      </c>
      <c r="P2593" s="31" t="str">
        <f>TEXT($L2593, "dddd")</f>
        <v>Sunday</v>
      </c>
      <c r="Q2593" s="39" t="s">
        <v>531</v>
      </c>
      <c r="R2593" s="39">
        <v>5484</v>
      </c>
      <c r="S2593" s="1" t="str">
        <f>IF(OR(MONTH(L2593)=12, MONTH(L2593)&lt;=5), "Dry Season", "Wet Season")</f>
        <v>Dry Season</v>
      </c>
      <c r="T2593" s="1">
        <v>1</v>
      </c>
      <c r="U2593" s="1">
        <v>0</v>
      </c>
      <c r="V2593" s="1">
        <v>0</v>
      </c>
      <c r="W2593" s="1">
        <v>1</v>
      </c>
      <c r="X2593" s="1" t="s">
        <v>1212</v>
      </c>
      <c r="Y2593" s="1">
        <v>10.7143716</v>
      </c>
      <c r="Z2593" s="1">
        <v>122.55100229999999</v>
      </c>
      <c r="AA2593" s="11" cm="1">
        <f t="array" ref="AA2593">IF(ISBLANK(Y2593), 0, VINCentyInvDistance(F2593,G2593,Y2593,Z2593))</f>
        <v>2926.6684442032474</v>
      </c>
      <c r="AB2593" s="1">
        <v>0</v>
      </c>
      <c r="AC2593" s="1">
        <v>7.8</v>
      </c>
      <c r="AD2593" s="1">
        <v>0</v>
      </c>
      <c r="AE2593" s="1">
        <v>862</v>
      </c>
      <c r="AF2593" s="1">
        <v>1</v>
      </c>
      <c r="AG2593" s="1" t="str">
        <f>TRIM(MID(SUBSTITUTE($H2593,",",REPT(" ",200)),(LEN($H2593)-LEN(SUBSTITUTE($H2593,",",""))-4)*200+1,200))</f>
        <v>City Proper</v>
      </c>
      <c r="AH2593" s="1" t="str">
        <f>TRIM(MID(SUBSTITUTE($H2593,",",REPT(" ",200)),(LEN($H2593)-LEN(SUBSTITUTE($H2593,",",""))-3)*200+1,200))</f>
        <v>Iloilo City</v>
      </c>
      <c r="AI2593" s="1" t="str">
        <f>TRIM(MID(SUBSTITUTE($H2593,",",REPT(" ",200)),(LEN($H2593)-LEN(SUBSTITUTE($H2593,",",""))-2)*200+1,200))</f>
        <v>Western Visayas</v>
      </c>
      <c r="AJ2593" s="1" t="str">
        <f>TRIM(MID(SUBSTITUTE($H2593,",",REPT(" ",200)),(LEN($H2593)-LEN(SUBSTITUTE($H2593,",",""))-0)*200+1,200))</f>
        <v>Philippines</v>
      </c>
      <c r="AL2593" s="7">
        <v>3</v>
      </c>
      <c r="AM2593" s="1" t="s">
        <v>1252</v>
      </c>
    </row>
    <row r="2594" spans="1:39" ht="12.75" customHeight="1">
      <c r="A2594" s="1"/>
      <c r="B2594" s="1" t="s">
        <v>1257</v>
      </c>
      <c r="C2594" s="1" t="s">
        <v>1258</v>
      </c>
      <c r="D2594" s="3" t="str">
        <f ca="1">IFERROR(__xludf.DUMMYFUNCTION("PROPER(REGEXEXTRACT(B252, ""(?:https?:\/\/)?(?:www\.)?([a-zA-Z0-9-]+)\.""))"),"Skyscanner")</f>
        <v>Skyscanner</v>
      </c>
      <c r="E2594" s="1" t="s">
        <v>1259</v>
      </c>
      <c r="F2594" s="1">
        <v>10.7323979</v>
      </c>
      <c r="G2594" s="1">
        <v>122.5598806</v>
      </c>
      <c r="H2594" s="1" t="s">
        <v>1260</v>
      </c>
      <c r="I2594" s="1" t="s">
        <v>1211</v>
      </c>
      <c r="J2594" s="1">
        <f>IF(K2594="URBAN",1,IF(K2594="SUBURBAN",2,IF(K2594="RURAL",3,"")))</f>
        <v>1</v>
      </c>
      <c r="K2594" s="1" t="s">
        <v>42</v>
      </c>
      <c r="L2594" s="18">
        <v>46082</v>
      </c>
      <c r="M2594" s="49">
        <v>0.625</v>
      </c>
      <c r="N2594" s="18">
        <v>46083</v>
      </c>
      <c r="O2594" s="56">
        <v>0.5</v>
      </c>
      <c r="P2594" s="31" t="str">
        <f>TEXT($L2594, "dddd")</f>
        <v>Sunday</v>
      </c>
      <c r="Q2594" s="39" t="s">
        <v>207</v>
      </c>
      <c r="R2594" s="39">
        <v>1107</v>
      </c>
      <c r="S2594" s="1" t="str">
        <f>IF(OR(MONTH(L2594)=12, MONTH(L2594)&lt;=5), "Dry Season", "Wet Season")</f>
        <v>Dry Season</v>
      </c>
      <c r="T2594" s="1">
        <v>2</v>
      </c>
      <c r="U2594" s="1">
        <v>0</v>
      </c>
      <c r="V2594" s="1">
        <v>0</v>
      </c>
      <c r="W2594" s="1">
        <v>1</v>
      </c>
      <c r="X2594" s="1" t="s">
        <v>1212</v>
      </c>
      <c r="Y2594" s="1">
        <v>10.7143716</v>
      </c>
      <c r="Z2594" s="1">
        <v>122.55100229999999</v>
      </c>
      <c r="AA2594" s="11" cm="1">
        <f t="array" ref="AA2594">IF(ISBLANK(Y2594), 0, VINCentyInvDistance(F2594,G2594,Y2594,Z2594))</f>
        <v>2217.877918302655</v>
      </c>
      <c r="AB2594" s="1">
        <v>0</v>
      </c>
      <c r="AC2594" s="1">
        <v>0</v>
      </c>
      <c r="AD2594" s="1">
        <v>0</v>
      </c>
      <c r="AE2594" s="1">
        <v>36</v>
      </c>
      <c r="AF2594" s="1">
        <v>1</v>
      </c>
      <c r="AG2594" s="1" t="s">
        <v>1213</v>
      </c>
      <c r="AH2594" s="1" t="s">
        <v>1213</v>
      </c>
      <c r="AI2594" s="1" t="str">
        <f>TRIM(MID(SUBSTITUTE($H2594,",",REPT(" ",200)),(LEN($H2594)-LEN(SUBSTITUTE($H2594,",",""))-2)*200+1,200))</f>
        <v>Western Visayas</v>
      </c>
      <c r="AJ2594" s="1" t="s">
        <v>55</v>
      </c>
      <c r="AK2594" t="s">
        <v>16562</v>
      </c>
      <c r="AL2594" s="7">
        <v>0</v>
      </c>
      <c r="AM2594" s="1"/>
    </row>
    <row r="2595" spans="1:39" ht="12.75" customHeight="1">
      <c r="A2595" s="1"/>
      <c r="B2595" s="1" t="s">
        <v>1262</v>
      </c>
      <c r="C2595" s="1" t="s">
        <v>1263</v>
      </c>
      <c r="D2595" s="3" t="str">
        <f ca="1">IFERROR(__xludf.DUMMYFUNCTION("PROPER(REGEXEXTRACT(B253, ""(?:https?:\/\/)?(?:www\.)?([a-zA-Z0-9-]+)\.""))"),"Skyscanner")</f>
        <v>Skyscanner</v>
      </c>
      <c r="E2595" s="1" t="s">
        <v>1264</v>
      </c>
      <c r="F2595" s="1">
        <v>10.708989000000001</v>
      </c>
      <c r="G2595" s="1">
        <v>122.5498</v>
      </c>
      <c r="H2595" s="1" t="s">
        <v>1265</v>
      </c>
      <c r="I2595" s="1" t="s">
        <v>1211</v>
      </c>
      <c r="J2595" s="1">
        <f>IF(K2595="URBAN",1,IF(K2595="SUBURBAN",2,IF(K2595="RURAL",3,"")))</f>
        <v>1</v>
      </c>
      <c r="K2595" s="1" t="s">
        <v>42</v>
      </c>
      <c r="L2595" s="18">
        <v>46082</v>
      </c>
      <c r="M2595" s="49">
        <v>0.58333333333333337</v>
      </c>
      <c r="N2595" s="18">
        <v>46083</v>
      </c>
      <c r="O2595" s="56">
        <v>0.5</v>
      </c>
      <c r="P2595" s="31" t="str">
        <f>TEXT($L2595, "dddd")</f>
        <v>Sunday</v>
      </c>
      <c r="Q2595" s="39" t="s">
        <v>1266</v>
      </c>
      <c r="R2595" s="39">
        <v>1390</v>
      </c>
      <c r="S2595" s="1" t="str">
        <f>IF(OR(MONTH(L2595)=12, MONTH(L2595)&lt;=5), "Dry Season", "Wet Season")</f>
        <v>Dry Season</v>
      </c>
      <c r="T2595" s="1">
        <v>2</v>
      </c>
      <c r="U2595" s="1">
        <v>0</v>
      </c>
      <c r="V2595" s="1">
        <v>0</v>
      </c>
      <c r="W2595" s="1">
        <v>1</v>
      </c>
      <c r="X2595" s="1" t="s">
        <v>1212</v>
      </c>
      <c r="Y2595" s="1">
        <v>10.7143716</v>
      </c>
      <c r="Z2595" s="1">
        <v>122.55100229999999</v>
      </c>
      <c r="AA2595" s="11" cm="1">
        <f t="array" ref="AA2595">IF(ISBLANK(Y2595), 0, VINCentyInvDistance(F2595,G2595,Y2595,Z2595))</f>
        <v>609.73750046902944</v>
      </c>
      <c r="AB2595" s="1">
        <v>0</v>
      </c>
      <c r="AC2595" s="1">
        <v>8</v>
      </c>
      <c r="AD2595" s="1">
        <v>4</v>
      </c>
      <c r="AE2595" s="1">
        <v>20</v>
      </c>
      <c r="AF2595" s="1">
        <v>1</v>
      </c>
      <c r="AG2595" s="1" t="s">
        <v>1213</v>
      </c>
      <c r="AH2595" s="1" t="s">
        <v>1213</v>
      </c>
      <c r="AI2595" s="1" t="str">
        <f>TRIM(MID(SUBSTITUTE($H2595,",",REPT(" ",200)),(LEN($H2595)-LEN(SUBSTITUTE($H2595,",",""))-2)*200+1,200))</f>
        <v>Western Visayas</v>
      </c>
      <c r="AJ2595" s="1" t="s">
        <v>55</v>
      </c>
      <c r="AK2595" t="s">
        <v>16563</v>
      </c>
      <c r="AL2595" s="7">
        <v>0</v>
      </c>
      <c r="AM2595" s="1"/>
    </row>
    <row r="2596" spans="1:39" ht="12.75" customHeight="1">
      <c r="A2596" s="1"/>
      <c r="B2596" s="1" t="s">
        <v>1267</v>
      </c>
      <c r="C2596" s="1" t="s">
        <v>1268</v>
      </c>
      <c r="D2596" s="3" t="str">
        <f ca="1">IFERROR(__xludf.DUMMYFUNCTION("PROPER(REGEXEXTRACT(B254, ""(?:https?:\/\/)?(?:www\.)?([a-zA-Z0-9-]+)\.""))"),"Skyscanner")</f>
        <v>Skyscanner</v>
      </c>
      <c r="E2596" s="1" t="s">
        <v>1269</v>
      </c>
      <c r="F2596" s="1">
        <v>10.713285300000001</v>
      </c>
      <c r="G2596" s="1">
        <v>122.5494707</v>
      </c>
      <c r="H2596" s="1" t="s">
        <v>1270</v>
      </c>
      <c r="I2596" s="1" t="s">
        <v>1211</v>
      </c>
      <c r="J2596" s="1">
        <f>IF(K2596="URBAN",1,IF(K2596="SUBURBAN",2,IF(K2596="RURAL",3,"")))</f>
        <v>1</v>
      </c>
      <c r="K2596" s="1" t="s">
        <v>42</v>
      </c>
      <c r="L2596" s="18">
        <v>46082</v>
      </c>
      <c r="M2596" s="49">
        <v>0.625</v>
      </c>
      <c r="N2596" s="18">
        <v>46083</v>
      </c>
      <c r="O2596" s="56">
        <v>0.5</v>
      </c>
      <c r="P2596" s="31" t="str">
        <f>TEXT($L2596, "dddd")</f>
        <v>Sunday</v>
      </c>
      <c r="Q2596" s="39" t="s">
        <v>207</v>
      </c>
      <c r="R2596" s="39">
        <v>5500</v>
      </c>
      <c r="S2596" s="1" t="str">
        <f>IF(OR(MONTH(L2596)=12, MONTH(L2596)&lt;=5), "Dry Season", "Wet Season")</f>
        <v>Dry Season</v>
      </c>
      <c r="T2596" s="1">
        <v>1</v>
      </c>
      <c r="U2596" s="1">
        <v>0</v>
      </c>
      <c r="V2596" s="1">
        <v>1</v>
      </c>
      <c r="W2596" s="1">
        <v>1</v>
      </c>
      <c r="X2596" s="1" t="s">
        <v>1212</v>
      </c>
      <c r="Y2596" s="1">
        <v>10.7143716</v>
      </c>
      <c r="Z2596" s="1">
        <v>122.55100229999999</v>
      </c>
      <c r="AA2596" s="11" cm="1">
        <f t="array" ref="AA2596">IF(ISBLANK(Y2596), 0, VINCentyInvDistance(F2596,G2596,Y2596,Z2596))</f>
        <v>206.17742778369987</v>
      </c>
      <c r="AB2596" s="1">
        <v>0</v>
      </c>
      <c r="AC2596" s="1">
        <v>9</v>
      </c>
      <c r="AD2596" s="1">
        <v>4.4000000000000004</v>
      </c>
      <c r="AE2596" s="1">
        <v>669</v>
      </c>
      <c r="AF2596" s="1">
        <v>1</v>
      </c>
      <c r="AG2596" s="1" t="s">
        <v>1213</v>
      </c>
      <c r="AH2596" s="1" t="s">
        <v>1213</v>
      </c>
      <c r="AI2596" s="1" t="str">
        <f>TRIM(MID(SUBSTITUTE($H2596,",",REPT(" ",200)),(LEN($H2596)-LEN(SUBSTITUTE($H2596,",",""))-2)*200+1,200))</f>
        <v>Western Visayas</v>
      </c>
      <c r="AJ2596" s="1" t="s">
        <v>55</v>
      </c>
      <c r="AK2596" t="s">
        <v>16564</v>
      </c>
      <c r="AL2596" s="7">
        <v>4</v>
      </c>
      <c r="AM2596" s="1"/>
    </row>
    <row r="2597" spans="1:39" ht="12.75" customHeight="1">
      <c r="A2597" s="1"/>
      <c r="B2597" s="1" t="s">
        <v>1271</v>
      </c>
      <c r="C2597" s="1" t="s">
        <v>1272</v>
      </c>
      <c r="D2597" s="3" t="str">
        <f ca="1">IFERROR(__xludf.DUMMYFUNCTION("PROPER(REGEXEXTRACT(B255, ""(?:https?:\/\/)?(?:www\.)?([a-zA-Z0-9-]+)\.""))"),"Skyscanner")</f>
        <v>Skyscanner</v>
      </c>
      <c r="E2597" s="1" t="s">
        <v>1273</v>
      </c>
      <c r="F2597" s="1">
        <v>10.722460699999999</v>
      </c>
      <c r="G2597" s="1">
        <v>122.5558233</v>
      </c>
      <c r="H2597" s="1" t="s">
        <v>1274</v>
      </c>
      <c r="I2597" s="1" t="s">
        <v>1211</v>
      </c>
      <c r="J2597" s="1">
        <f>IF(K2597="URBAN",1,IF(K2597="SUBURBAN",2,IF(K2597="RURAL",3,"")))</f>
        <v>1</v>
      </c>
      <c r="K2597" s="1" t="s">
        <v>42</v>
      </c>
      <c r="L2597" s="18">
        <v>46082</v>
      </c>
      <c r="M2597" s="49">
        <v>0.58333333333333337</v>
      </c>
      <c r="N2597" s="18">
        <v>46083</v>
      </c>
      <c r="O2597" s="56">
        <v>0.5</v>
      </c>
      <c r="P2597" s="31" t="str">
        <f>TEXT($L2597, "dddd")</f>
        <v>Sunday</v>
      </c>
      <c r="Q2597" s="39" t="s">
        <v>43</v>
      </c>
      <c r="R2597" s="39">
        <v>902</v>
      </c>
      <c r="S2597" s="1" t="str">
        <f>IF(OR(MONTH(L2597)=12, MONTH(L2597)&lt;=5), "Dry Season", "Wet Season")</f>
        <v>Dry Season</v>
      </c>
      <c r="T2597" s="1">
        <v>2</v>
      </c>
      <c r="U2597" s="1">
        <v>0</v>
      </c>
      <c r="V2597" s="1">
        <v>0</v>
      </c>
      <c r="W2597" s="1">
        <v>1</v>
      </c>
      <c r="X2597" s="1" t="s">
        <v>1212</v>
      </c>
      <c r="Y2597" s="1">
        <v>10.7143716</v>
      </c>
      <c r="Z2597" s="1">
        <v>122.55100229999999</v>
      </c>
      <c r="AA2597" s="11" cm="1">
        <f t="array" ref="AA2597">IF(ISBLANK(Y2597), 0, VINCentyInvDistance(F2597,G2597,Y2597,Z2597))</f>
        <v>1038.6089035133839</v>
      </c>
      <c r="AB2597" s="1">
        <v>0</v>
      </c>
      <c r="AC2597" s="1">
        <v>8</v>
      </c>
      <c r="AD2597" s="1">
        <v>3.4</v>
      </c>
      <c r="AE2597" s="1">
        <v>21</v>
      </c>
      <c r="AF2597" s="1">
        <v>1</v>
      </c>
      <c r="AG2597" s="1" t="s">
        <v>1213</v>
      </c>
      <c r="AH2597" s="1" t="s">
        <v>1213</v>
      </c>
      <c r="AI2597" s="1" t="str">
        <f>TRIM(MID(SUBSTITUTE($H2597,",",REPT(" ",200)),(LEN($H2597)-LEN(SUBSTITUTE($H2597,",",""))-2)*200+1,200))</f>
        <v>Western Visayas</v>
      </c>
      <c r="AJ2597" s="1" t="s">
        <v>55</v>
      </c>
      <c r="AK2597" t="s">
        <v>1275</v>
      </c>
      <c r="AL2597" s="7">
        <v>0</v>
      </c>
      <c r="AM2597" s="1"/>
    </row>
    <row r="2598" spans="1:39" ht="12.75" customHeight="1">
      <c r="A2598" s="1"/>
      <c r="B2598" s="1" t="s">
        <v>1276</v>
      </c>
      <c r="C2598" s="1" t="s">
        <v>1277</v>
      </c>
      <c r="D2598" s="3" t="str">
        <f ca="1">IFERROR(__xludf.DUMMYFUNCTION("PROPER(REGEXEXTRACT(B256, ""(?:https?:\/\/)?(?:www\.)?([a-zA-Z0-9-]+)\.""))"),"Skyscanner")</f>
        <v>Skyscanner</v>
      </c>
      <c r="E2598" s="1" t="s">
        <v>1278</v>
      </c>
      <c r="F2598" s="1">
        <v>10.731076099999999</v>
      </c>
      <c r="G2598" s="1">
        <v>122.545008</v>
      </c>
      <c r="H2598" s="1" t="s">
        <v>1279</v>
      </c>
      <c r="I2598" s="1" t="s">
        <v>1211</v>
      </c>
      <c r="J2598" s="1">
        <f>IF(K2598="URBAN",1,IF(K2598="SUBURBAN",2,IF(K2598="RURAL",3,"")))</f>
        <v>1</v>
      </c>
      <c r="K2598" s="1" t="s">
        <v>42</v>
      </c>
      <c r="L2598" s="18">
        <v>46082</v>
      </c>
      <c r="M2598" s="49"/>
      <c r="N2598" s="18">
        <v>46083</v>
      </c>
      <c r="O2598" s="57"/>
      <c r="P2598" s="31" t="str">
        <f>TEXT($L2598, "dddd")</f>
        <v>Sunday</v>
      </c>
      <c r="Q2598" s="39" t="s">
        <v>207</v>
      </c>
      <c r="R2598" s="39">
        <v>1193</v>
      </c>
      <c r="S2598" s="1" t="str">
        <f>IF(OR(MONTH(L2598)=12, MONTH(L2598)&lt;=5), "Dry Season", "Wet Season")</f>
        <v>Dry Season</v>
      </c>
      <c r="T2598" s="1">
        <v>2</v>
      </c>
      <c r="U2598" s="1">
        <v>1</v>
      </c>
      <c r="V2598" s="1">
        <v>0</v>
      </c>
      <c r="W2598" s="1">
        <v>1</v>
      </c>
      <c r="X2598" s="1" t="s">
        <v>1212</v>
      </c>
      <c r="Y2598" s="1">
        <v>10.7143716</v>
      </c>
      <c r="Z2598" s="1">
        <v>122.55100229999999</v>
      </c>
      <c r="AA2598" s="11" cm="1">
        <f t="array" ref="AA2598">IF(ISBLANK(Y2598), 0, VINCentyInvDistance(F2598,G2598,Y2598,Z2598))</f>
        <v>1960.6271346212961</v>
      </c>
      <c r="AB2598" s="1">
        <v>0</v>
      </c>
      <c r="AC2598" s="1">
        <v>0</v>
      </c>
      <c r="AD2598" s="1">
        <v>0</v>
      </c>
      <c r="AE2598" s="1">
        <v>25</v>
      </c>
      <c r="AF2598" s="1">
        <v>1</v>
      </c>
      <c r="AG2598" s="1" t="s">
        <v>1213</v>
      </c>
      <c r="AH2598" s="1" t="s">
        <v>1213</v>
      </c>
      <c r="AI2598" s="1" t="str">
        <f>TRIM(MID(SUBSTITUTE($H2598,",",REPT(" ",200)),(LEN($H2598)-LEN(SUBSTITUTE($H2598,",",""))-2)*200+1,200))</f>
        <v>Western Visayas</v>
      </c>
      <c r="AJ2598" s="1" t="s">
        <v>55</v>
      </c>
      <c r="AK2598" t="s">
        <v>1280</v>
      </c>
      <c r="AL2598" s="7">
        <v>0</v>
      </c>
      <c r="AM2598" s="1"/>
    </row>
    <row r="2599" spans="1:39" ht="12.75" customHeight="1">
      <c r="A2599" s="1"/>
      <c r="B2599" s="1" t="s">
        <v>1285</v>
      </c>
      <c r="C2599" s="1" t="s">
        <v>1286</v>
      </c>
      <c r="D2599" s="3" t="str">
        <f ca="1">IFERROR(__xludf.DUMMYFUNCTION("PROPER(REGEXEXTRACT(B258, ""(?:https?:\/\/)?(?:www\.)?([a-zA-Z0-9-]+)\.""))"),"Skyscanner")</f>
        <v>Skyscanner</v>
      </c>
      <c r="E2599" s="1" t="s">
        <v>1287</v>
      </c>
      <c r="F2599" s="1">
        <v>10.700069900000001</v>
      </c>
      <c r="G2599" s="1">
        <v>122.552178</v>
      </c>
      <c r="H2599" s="1" t="s">
        <v>1288</v>
      </c>
      <c r="I2599" s="1" t="s">
        <v>1211</v>
      </c>
      <c r="J2599" s="1">
        <f>IF(K2599="URBAN",1,IF(K2599="SUBURBAN",2,IF(K2599="RURAL",3,"")))</f>
        <v>1</v>
      </c>
      <c r="K2599" s="1" t="s">
        <v>42</v>
      </c>
      <c r="L2599" s="18">
        <v>46082</v>
      </c>
      <c r="M2599" s="49">
        <v>0.58333333333333337</v>
      </c>
      <c r="N2599" s="18">
        <v>46083</v>
      </c>
      <c r="O2599" s="56">
        <v>0.5</v>
      </c>
      <c r="P2599" s="31" t="str">
        <f>TEXT($L2599, "dddd")</f>
        <v>Sunday</v>
      </c>
      <c r="Q2599" s="39" t="s">
        <v>186</v>
      </c>
      <c r="R2599" s="39">
        <v>4118</v>
      </c>
      <c r="S2599" s="1" t="str">
        <f>IF(OR(MONTH(L2599)=12, MONTH(L2599)&lt;=5), "Dry Season", "Wet Season")</f>
        <v>Dry Season</v>
      </c>
      <c r="T2599" s="1">
        <v>1</v>
      </c>
      <c r="U2599" s="1">
        <v>0</v>
      </c>
      <c r="V2599" s="1">
        <v>1</v>
      </c>
      <c r="W2599" s="1">
        <v>1</v>
      </c>
      <c r="X2599" s="1" t="s">
        <v>1212</v>
      </c>
      <c r="Y2599" s="1">
        <v>10.7143716</v>
      </c>
      <c r="Z2599" s="1">
        <v>122.55100229999999</v>
      </c>
      <c r="AA2599" s="11" cm="1">
        <f t="array" ref="AA2599">IF(ISBLANK(Y2599), 0, VINCentyInvDistance(F2599,G2599,Y2599,Z2599))</f>
        <v>1587.1680714510549</v>
      </c>
      <c r="AB2599" s="1">
        <v>0</v>
      </c>
      <c r="AC2599" s="1">
        <v>7.4</v>
      </c>
      <c r="AD2599" s="1">
        <v>4.2</v>
      </c>
      <c r="AE2599" s="1">
        <v>326</v>
      </c>
      <c r="AF2599" s="1">
        <v>1</v>
      </c>
      <c r="AG2599" s="1" t="s">
        <v>1213</v>
      </c>
      <c r="AH2599" s="1" t="s">
        <v>1213</v>
      </c>
      <c r="AI2599" s="1" t="str">
        <f>TRIM(MID(SUBSTITUTE($H2599,",",REPT(" ",200)),(LEN($H2599)-LEN(SUBSTITUTE($H2599,",",""))-2)*200+1,200))</f>
        <v>Western Visayas</v>
      </c>
      <c r="AJ2599" s="1" t="s">
        <v>55</v>
      </c>
      <c r="AK2599" t="s">
        <v>16566</v>
      </c>
      <c r="AL2599" s="7">
        <v>4</v>
      </c>
      <c r="AM2599" s="1"/>
    </row>
    <row r="2600" spans="1:39" ht="12.75" customHeight="1">
      <c r="A2600" s="1"/>
      <c r="B2600" s="1" t="s">
        <v>1289</v>
      </c>
      <c r="C2600" s="1" t="s">
        <v>1290</v>
      </c>
      <c r="D2600" s="3" t="str">
        <f ca="1">IFERROR(__xludf.DUMMYFUNCTION("PROPER(REGEXEXTRACT(B259, ""(?:https?:\/\/)?(?:www\.)?([a-zA-Z0-9-]+)\.""))"),"Skyscanner")</f>
        <v>Skyscanner</v>
      </c>
      <c r="E2600" s="1" t="s">
        <v>1291</v>
      </c>
      <c r="F2600" s="1">
        <v>10.6914809</v>
      </c>
      <c r="G2600" s="1">
        <v>122.5689213</v>
      </c>
      <c r="H2600" s="1" t="s">
        <v>1292</v>
      </c>
      <c r="I2600" s="1" t="s">
        <v>1211</v>
      </c>
      <c r="J2600" s="1">
        <f>IF(K2600="URBAN",1,IF(K2600="SUBURBAN",2,IF(K2600="RURAL",3,"")))</f>
        <v>1</v>
      </c>
      <c r="K2600" s="1" t="s">
        <v>42</v>
      </c>
      <c r="L2600" s="18">
        <v>46082</v>
      </c>
      <c r="M2600" s="49">
        <v>0.58333333333333337</v>
      </c>
      <c r="N2600" s="18">
        <v>46083</v>
      </c>
      <c r="O2600" s="56">
        <v>0.5</v>
      </c>
      <c r="P2600" s="31" t="str">
        <f>TEXT($L2600, "dddd")</f>
        <v>Sunday</v>
      </c>
      <c r="Q2600" s="39" t="s">
        <v>207</v>
      </c>
      <c r="R2600" s="39">
        <v>2651</v>
      </c>
      <c r="S2600" s="1" t="str">
        <f>IF(OR(MONTH(L2600)=12, MONTH(L2600)&lt;=5), "Dry Season", "Wet Season")</f>
        <v>Dry Season</v>
      </c>
      <c r="T2600" s="1">
        <v>1</v>
      </c>
      <c r="U2600" s="1">
        <v>0</v>
      </c>
      <c r="V2600" s="1">
        <v>0</v>
      </c>
      <c r="W2600" s="1">
        <v>1</v>
      </c>
      <c r="X2600" s="1" t="s">
        <v>1212</v>
      </c>
      <c r="Y2600" s="1">
        <v>10.7143716</v>
      </c>
      <c r="Z2600" s="1">
        <v>122.55100229999999</v>
      </c>
      <c r="AA2600" s="11" cm="1">
        <f t="array" ref="AA2600">IF(ISBLANK(Y2600), 0, VINCentyInvDistance(F2600,G2600,Y2600,Z2600))</f>
        <v>3202.1297043977279</v>
      </c>
      <c r="AB2600" s="1">
        <v>1</v>
      </c>
      <c r="AC2600" s="1">
        <v>7.4</v>
      </c>
      <c r="AD2600" s="1">
        <v>4</v>
      </c>
      <c r="AE2600" s="1">
        <v>476</v>
      </c>
      <c r="AF2600" s="1">
        <v>1</v>
      </c>
      <c r="AG2600" s="1" t="s">
        <v>1213</v>
      </c>
      <c r="AH2600" s="1" t="s">
        <v>1213</v>
      </c>
      <c r="AI2600" s="1" t="str">
        <f>TRIM(MID(SUBSTITUTE($H2600,",",REPT(" ",200)),(LEN($H2600)-LEN(SUBSTITUTE($H2600,",",""))-2)*200+1,200))</f>
        <v>Western Visayas</v>
      </c>
      <c r="AJ2600" s="1" t="s">
        <v>55</v>
      </c>
      <c r="AK2600" t="s">
        <v>16567</v>
      </c>
      <c r="AL2600" s="7">
        <v>3</v>
      </c>
      <c r="AM2600" s="1"/>
    </row>
    <row r="2601" spans="1:39" ht="12.75" customHeight="1">
      <c r="A2601" s="1"/>
      <c r="B2601" s="1" t="s">
        <v>1293</v>
      </c>
      <c r="C2601" s="1" t="s">
        <v>1294</v>
      </c>
      <c r="D2601" s="3" t="str">
        <f ca="1">IFERROR(__xludf.DUMMYFUNCTION("PROPER(REGEXEXTRACT(B260, ""(?:https?:\/\/)?(?:www\.)?([a-zA-Z0-9-]+)\.""))"),"Skyscanner")</f>
        <v>Skyscanner</v>
      </c>
      <c r="E2601" s="1" t="s">
        <v>1295</v>
      </c>
      <c r="F2601" s="1">
        <v>10.717741</v>
      </c>
      <c r="G2601" s="1">
        <v>122.5394051</v>
      </c>
      <c r="H2601" s="1" t="s">
        <v>1296</v>
      </c>
      <c r="I2601" s="1" t="s">
        <v>1211</v>
      </c>
      <c r="J2601" s="1">
        <f>IF(K2601="URBAN",1,IF(K2601="SUBURBAN",2,IF(K2601="RURAL",3,"")))</f>
        <v>1</v>
      </c>
      <c r="K2601" s="1" t="s">
        <v>42</v>
      </c>
      <c r="L2601" s="18">
        <v>46082</v>
      </c>
      <c r="M2601" s="49">
        <v>0.58333333333333337</v>
      </c>
      <c r="N2601" s="18">
        <v>46083</v>
      </c>
      <c r="O2601" s="56">
        <v>0.5</v>
      </c>
      <c r="P2601" s="31" t="str">
        <f>TEXT($L2601, "dddd")</f>
        <v>Sunday</v>
      </c>
      <c r="Q2601" s="39" t="s">
        <v>111</v>
      </c>
      <c r="R2601" s="39">
        <v>1737</v>
      </c>
      <c r="S2601" s="1" t="str">
        <f>IF(OR(MONTH(L2601)=12, MONTH(L2601)&lt;=5), "Dry Season", "Wet Season")</f>
        <v>Dry Season</v>
      </c>
      <c r="T2601" s="1">
        <v>1</v>
      </c>
      <c r="U2601" s="1">
        <v>0</v>
      </c>
      <c r="V2601" s="1">
        <v>1</v>
      </c>
      <c r="W2601" s="1">
        <v>1</v>
      </c>
      <c r="X2601" s="1" t="s">
        <v>1212</v>
      </c>
      <c r="Y2601" s="1">
        <v>10.7143716</v>
      </c>
      <c r="Z2601" s="1">
        <v>122.55100229999999</v>
      </c>
      <c r="AA2601" s="11" cm="1">
        <f t="array" ref="AA2601">IF(ISBLANK(Y2601), 0, VINCentyInvDistance(F2601,G2601,Y2601,Z2601))</f>
        <v>1322.2401749568853</v>
      </c>
      <c r="AB2601" s="1">
        <v>0</v>
      </c>
      <c r="AC2601" s="1">
        <v>8.8000000000000007</v>
      </c>
      <c r="AD2601" s="1">
        <v>4.2</v>
      </c>
      <c r="AE2601" s="1">
        <v>130</v>
      </c>
      <c r="AF2601" s="1">
        <v>1</v>
      </c>
      <c r="AG2601" s="1" t="s">
        <v>1213</v>
      </c>
      <c r="AH2601" s="1" t="s">
        <v>1213</v>
      </c>
      <c r="AI2601" s="1" t="str">
        <f>TRIM(MID(SUBSTITUTE($H2601,",",REPT(" ",200)),(LEN($H2601)-LEN(SUBSTITUTE($H2601,",",""))-2)*200+1,200))</f>
        <v>Western Visayas</v>
      </c>
      <c r="AJ2601" s="1" t="s">
        <v>55</v>
      </c>
      <c r="AK2601" t="s">
        <v>16568</v>
      </c>
      <c r="AL2601" s="7">
        <v>3</v>
      </c>
      <c r="AM2601" s="1"/>
    </row>
    <row r="2602" spans="1:39" ht="12.75" customHeight="1">
      <c r="A2602" s="1"/>
      <c r="B2602" s="1" t="s">
        <v>1302</v>
      </c>
      <c r="C2602" s="1" t="s">
        <v>1303</v>
      </c>
      <c r="D2602" s="3" t="str">
        <f ca="1">IFERROR(__xludf.DUMMYFUNCTION("PROPER(REGEXEXTRACT(B262, ""(?:https?:\/\/)?(?:www\.)?([a-zA-Z0-9-]+)\.""))"),"Skyscanner")</f>
        <v>Skyscanner</v>
      </c>
      <c r="E2602" s="1" t="s">
        <v>1304</v>
      </c>
      <c r="F2602" s="1">
        <v>10.699809399999999</v>
      </c>
      <c r="G2602" s="1">
        <v>122.5605781</v>
      </c>
      <c r="H2602" s="1" t="s">
        <v>1305</v>
      </c>
      <c r="I2602" s="1" t="s">
        <v>1211</v>
      </c>
      <c r="J2602" s="1">
        <f>IF(K2602="URBAN",1,IF(K2602="SUBURBAN",2,IF(K2602="RURAL",3,"")))</f>
        <v>1</v>
      </c>
      <c r="K2602" s="1" t="s">
        <v>42</v>
      </c>
      <c r="L2602" s="18">
        <v>46082</v>
      </c>
      <c r="M2602" s="49">
        <v>0.58333333333333337</v>
      </c>
      <c r="N2602" s="18">
        <v>46083</v>
      </c>
      <c r="O2602" s="56">
        <v>0.5</v>
      </c>
      <c r="P2602" s="31" t="str">
        <f>TEXT($L2602, "dddd")</f>
        <v>Sunday</v>
      </c>
      <c r="Q2602" s="39" t="s">
        <v>207</v>
      </c>
      <c r="R2602" s="39">
        <v>1851</v>
      </c>
      <c r="S2602" s="1" t="str">
        <f>IF(OR(MONTH(L2602)=12, MONTH(L2602)&lt;=5), "Dry Season", "Wet Season")</f>
        <v>Dry Season</v>
      </c>
      <c r="T2602" s="1">
        <v>1</v>
      </c>
      <c r="U2602" s="1">
        <v>0</v>
      </c>
      <c r="V2602" s="1">
        <v>0</v>
      </c>
      <c r="W2602" s="1">
        <v>1</v>
      </c>
      <c r="X2602" s="1" t="s">
        <v>1212</v>
      </c>
      <c r="Y2602" s="1">
        <v>10.7143716</v>
      </c>
      <c r="Z2602" s="1">
        <v>122.55100229999999</v>
      </c>
      <c r="AA2602" s="11" cm="1">
        <f t="array" ref="AA2602">IF(ISBLANK(Y2602), 0, VINCentyInvDistance(F2602,G2602,Y2602,Z2602))</f>
        <v>1921.4285991874169</v>
      </c>
      <c r="AB2602" s="1">
        <v>0</v>
      </c>
      <c r="AC2602" s="1">
        <v>8</v>
      </c>
      <c r="AD2602" s="1">
        <v>4.5</v>
      </c>
      <c r="AE2602" s="1">
        <v>9</v>
      </c>
      <c r="AF2602" s="1">
        <v>1</v>
      </c>
      <c r="AG2602" s="1" t="s">
        <v>1213</v>
      </c>
      <c r="AH2602" s="1" t="s">
        <v>1213</v>
      </c>
      <c r="AI2602" s="1" t="str">
        <f>TRIM(MID(SUBSTITUTE($H2602,",",REPT(" ",200)),(LEN($H2602)-LEN(SUBSTITUTE($H2602,",",""))-2)*200+1,200))</f>
        <v>Western Visayas</v>
      </c>
      <c r="AJ2602" s="1" t="s">
        <v>55</v>
      </c>
      <c r="AK2602" t="s">
        <v>16569</v>
      </c>
      <c r="AL2602" s="7">
        <v>0</v>
      </c>
      <c r="AM2602" s="1"/>
    </row>
    <row r="2603" spans="1:39" ht="12.75" customHeight="1">
      <c r="A2603" s="1"/>
      <c r="B2603" s="1" t="s">
        <v>1306</v>
      </c>
      <c r="C2603" s="1" t="s">
        <v>1307</v>
      </c>
      <c r="D2603" s="3" t="str">
        <f ca="1">IFERROR(__xludf.DUMMYFUNCTION("PROPER(REGEXEXTRACT(B263, ""(?:https?:\/\/)?(?:www\.)?([a-zA-Z0-9-]+)\.""))"),"Skyscanner")</f>
        <v>Skyscanner</v>
      </c>
      <c r="E2603" s="1" t="s">
        <v>1308</v>
      </c>
      <c r="F2603" s="1">
        <v>10.705579699999999</v>
      </c>
      <c r="G2603" s="1">
        <v>122.55129100000001</v>
      </c>
      <c r="H2603" s="1" t="s">
        <v>1309</v>
      </c>
      <c r="I2603" s="1" t="s">
        <v>41</v>
      </c>
      <c r="J2603" s="1">
        <f>IF(K2603="URBAN",1,IF(K2603="SUBURBAN",2,IF(K2603="RURAL",3,"")))</f>
        <v>1</v>
      </c>
      <c r="K2603" s="1" t="s">
        <v>42</v>
      </c>
      <c r="L2603" s="18">
        <v>46082</v>
      </c>
      <c r="M2603" s="49">
        <v>0.58333333333333337</v>
      </c>
      <c r="N2603" s="18">
        <v>46083</v>
      </c>
      <c r="O2603" s="56">
        <v>0.5</v>
      </c>
      <c r="P2603" s="31" t="str">
        <f>TEXT($L2603, "dddd")</f>
        <v>Sunday</v>
      </c>
      <c r="Q2603" s="39" t="s">
        <v>61</v>
      </c>
      <c r="R2603" s="39">
        <v>1679.1</v>
      </c>
      <c r="S2603" s="1" t="str">
        <f>IF(OR(MONTH(L2603)=12, MONTH(L2603)&lt;=5), "Dry Season", "Wet Season")</f>
        <v>Dry Season</v>
      </c>
      <c r="T2603" s="1">
        <v>1</v>
      </c>
      <c r="U2603" s="1">
        <v>0</v>
      </c>
      <c r="V2603" s="1">
        <v>1</v>
      </c>
      <c r="W2603" s="1">
        <v>1</v>
      </c>
      <c r="X2603" s="1" t="s">
        <v>1212</v>
      </c>
      <c r="Y2603" s="1">
        <v>10.7143716</v>
      </c>
      <c r="Z2603" s="1">
        <v>122.55100229999999</v>
      </c>
      <c r="AA2603" s="11" cm="1">
        <f t="array" ref="AA2603">IF(ISBLANK(Y2603), 0, VINCentyInvDistance(F2603,G2603,Y2603,Z2603))</f>
        <v>973.00788309227505</v>
      </c>
      <c r="AB2603" s="1">
        <v>0</v>
      </c>
      <c r="AC2603" s="1">
        <v>6.4</v>
      </c>
      <c r="AD2603" s="1">
        <v>3.8</v>
      </c>
      <c r="AE2603" s="1">
        <v>295</v>
      </c>
      <c r="AF2603" s="1">
        <v>1</v>
      </c>
      <c r="AG2603" s="1" t="s">
        <v>1213</v>
      </c>
      <c r="AH2603" s="1" t="s">
        <v>1213</v>
      </c>
      <c r="AI2603" s="1" t="str">
        <f>TRIM(MID(SUBSTITUTE($H2603,",",REPT(" ",200)),(LEN($H2603)-LEN(SUBSTITUTE($H2603,",",""))-2)*200+1,200))</f>
        <v>Western Visayas</v>
      </c>
      <c r="AJ2603" s="1" t="s">
        <v>55</v>
      </c>
      <c r="AK2603" t="s">
        <v>16570</v>
      </c>
      <c r="AL2603" s="7">
        <v>4</v>
      </c>
      <c r="AM2603" s="1"/>
    </row>
    <row r="2604" spans="1:39" ht="12.75" customHeight="1">
      <c r="A2604" s="1"/>
      <c r="B2604" s="1" t="s">
        <v>1310</v>
      </c>
      <c r="C2604" s="1" t="s">
        <v>1311</v>
      </c>
      <c r="D2604" s="3" t="str">
        <f ca="1">IFERROR(__xludf.DUMMYFUNCTION("PROPER(REGEXEXTRACT(B264, ""(?:https?:\/\/)?(?:www\.)?([a-zA-Z0-9-]+)\.""))"),"Google")</f>
        <v>Google</v>
      </c>
      <c r="E2604" s="1" t="s">
        <v>1312</v>
      </c>
      <c r="F2604" s="1">
        <v>10.699684899999999</v>
      </c>
      <c r="G2604" s="1">
        <v>122.56970099999999</v>
      </c>
      <c r="H2604" s="1" t="s">
        <v>1313</v>
      </c>
      <c r="I2604" s="1" t="s">
        <v>1211</v>
      </c>
      <c r="J2604" s="1">
        <f>IF(K2604="URBAN",1,IF(K2604="SUBURBAN",2,IF(K2604="RURAL",3,"")))</f>
        <v>1</v>
      </c>
      <c r="K2604" s="1" t="s">
        <v>42</v>
      </c>
      <c r="L2604" s="18">
        <v>46082</v>
      </c>
      <c r="M2604" s="49">
        <v>0.625</v>
      </c>
      <c r="N2604" s="18">
        <v>46083</v>
      </c>
      <c r="O2604" s="56">
        <v>0.5</v>
      </c>
      <c r="P2604" s="31" t="str">
        <f>TEXT($L2604, "dddd")</f>
        <v>Sunday</v>
      </c>
      <c r="Q2604" s="39" t="s">
        <v>207</v>
      </c>
      <c r="R2604" s="39">
        <v>2803</v>
      </c>
      <c r="S2604" s="1" t="str">
        <f>IF(OR(MONTH(L2604)=12, MONTH(L2604)&lt;=5), "Dry Season", "Wet Season")</f>
        <v>Dry Season</v>
      </c>
      <c r="T2604" s="1">
        <v>1</v>
      </c>
      <c r="U2604" s="1">
        <v>0</v>
      </c>
      <c r="V2604" s="1">
        <v>1</v>
      </c>
      <c r="W2604" s="1">
        <v>1</v>
      </c>
      <c r="X2604" s="1" t="s">
        <v>1212</v>
      </c>
      <c r="Y2604" s="1">
        <v>10.7143716</v>
      </c>
      <c r="Z2604" s="1">
        <v>122.55100229999999</v>
      </c>
      <c r="AA2604" s="11" cm="1">
        <f t="array" ref="AA2604">IF(ISBLANK(Y2604), 0, VINCentyInvDistance(F2604,G2604,Y2604,Z2604))</f>
        <v>2612.1429898290271</v>
      </c>
      <c r="AB2604" s="1">
        <v>0</v>
      </c>
      <c r="AC2604" s="1">
        <v>0</v>
      </c>
      <c r="AD2604" s="1">
        <v>0</v>
      </c>
      <c r="AE2604" s="1">
        <v>1484</v>
      </c>
      <c r="AF2604" s="1">
        <v>1</v>
      </c>
      <c r="AG2604" s="1" t="s">
        <v>1213</v>
      </c>
      <c r="AH2604" s="1" t="s">
        <v>1213</v>
      </c>
      <c r="AI2604" s="1" t="str">
        <f>TRIM(MID(SUBSTITUTE($H2604,",",REPT(" ",200)),(LEN($H2604)-LEN(SUBSTITUTE($H2604,",",""))-2)*200+1,200))</f>
        <v>Western Visayas</v>
      </c>
      <c r="AJ2604" s="1" t="s">
        <v>55</v>
      </c>
      <c r="AL2604" s="7">
        <v>3</v>
      </c>
      <c r="AM2604" s="1"/>
    </row>
    <row r="2605" spans="1:39" ht="12.75" customHeight="1">
      <c r="A2605" s="1"/>
      <c r="B2605" s="1" t="s">
        <v>1314</v>
      </c>
      <c r="C2605" s="1" t="s">
        <v>1315</v>
      </c>
      <c r="D2605" s="3" t="str">
        <f ca="1">IFERROR(__xludf.DUMMYFUNCTION("PROPER(REGEXEXTRACT(B265, ""(?:https?:\/\/)?(?:www\.)?([a-zA-Z0-9-]+)\.""))"),"Skyscanner")</f>
        <v>Skyscanner</v>
      </c>
      <c r="E2605" s="1" t="s">
        <v>1316</v>
      </c>
      <c r="F2605" s="1">
        <v>10.699685000000001</v>
      </c>
      <c r="G2605" s="1">
        <v>122.56970099999999</v>
      </c>
      <c r="H2605" s="1" t="s">
        <v>1313</v>
      </c>
      <c r="I2605" s="1" t="s">
        <v>1211</v>
      </c>
      <c r="J2605" s="1">
        <f>IF(K2605="URBAN",1,IF(K2605="SUBURBAN",2,IF(K2605="RURAL",3,"")))</f>
        <v>1</v>
      </c>
      <c r="K2605" s="1" t="s">
        <v>42</v>
      </c>
      <c r="L2605" s="18">
        <v>46082</v>
      </c>
      <c r="M2605" s="49">
        <v>0.58333333333333337</v>
      </c>
      <c r="N2605" s="18">
        <v>46083</v>
      </c>
      <c r="O2605" s="56">
        <v>0.5</v>
      </c>
      <c r="P2605" s="31" t="str">
        <f>TEXT($L2605, "dddd")</f>
        <v>Sunday</v>
      </c>
      <c r="Q2605" s="39" t="s">
        <v>207</v>
      </c>
      <c r="R2605" s="39">
        <v>1310</v>
      </c>
      <c r="S2605" s="1" t="str">
        <f>IF(OR(MONTH(L2605)=12, MONTH(L2605)&lt;=5), "Dry Season", "Wet Season")</f>
        <v>Dry Season</v>
      </c>
      <c r="T2605" s="1">
        <v>1</v>
      </c>
      <c r="U2605" s="1">
        <v>0</v>
      </c>
      <c r="V2605" s="1">
        <v>0</v>
      </c>
      <c r="W2605" s="1">
        <v>1</v>
      </c>
      <c r="X2605" s="1" t="s">
        <v>1212</v>
      </c>
      <c r="Y2605" s="1">
        <v>10.7143716</v>
      </c>
      <c r="Z2605" s="1">
        <v>122.55100229999999</v>
      </c>
      <c r="AA2605" s="11" cm="1">
        <f t="array" ref="AA2605">IF(ISBLANK(Y2605), 0, VINCentyInvDistance(F2605,G2605,Y2605,Z2605))</f>
        <v>2612.1361104055677</v>
      </c>
      <c r="AB2605" s="1">
        <v>0</v>
      </c>
      <c r="AC2605" s="1">
        <v>8</v>
      </c>
      <c r="AD2605" s="1">
        <v>5</v>
      </c>
      <c r="AE2605" s="1">
        <v>5</v>
      </c>
      <c r="AF2605" s="1">
        <v>1</v>
      </c>
      <c r="AG2605" s="1" t="s">
        <v>1317</v>
      </c>
      <c r="AH2605" s="1" t="s">
        <v>1213</v>
      </c>
      <c r="AI2605" s="1"/>
      <c r="AJ2605" s="1" t="s">
        <v>55</v>
      </c>
      <c r="AK2605" t="s">
        <v>1318</v>
      </c>
      <c r="AL2605" s="7">
        <v>3</v>
      </c>
      <c r="AM2605" s="1" t="s">
        <v>1319</v>
      </c>
    </row>
    <row r="2606" spans="1:39" ht="12.75" customHeight="1">
      <c r="A2606" s="1"/>
      <c r="B2606" s="1" t="s">
        <v>1332</v>
      </c>
      <c r="C2606" s="1" t="s">
        <v>1333</v>
      </c>
      <c r="D2606" s="3" t="str">
        <f ca="1">IFERROR(__xludf.DUMMYFUNCTION("PROPER(REGEXEXTRACT(B269, ""(?:https?:\/\/)?(?:www\.)?([a-zA-Z0-9-]+)\.""))"),"Google")</f>
        <v>Google</v>
      </c>
      <c r="E2606" s="1" t="s">
        <v>1334</v>
      </c>
      <c r="F2606" s="1">
        <v>10.692083</v>
      </c>
      <c r="G2606" s="1">
        <v>122.570238</v>
      </c>
      <c r="H2606" s="1" t="s">
        <v>1335</v>
      </c>
      <c r="I2606" s="1" t="s">
        <v>1300</v>
      </c>
      <c r="J2606" s="1">
        <f>IF(K2606="URBAN",1,IF(K2606="SUBURBAN",2,IF(K2606="RURAL",3,"")))</f>
        <v>1</v>
      </c>
      <c r="K2606" s="1" t="s">
        <v>42</v>
      </c>
      <c r="L2606" s="18">
        <v>46082</v>
      </c>
      <c r="M2606" s="49">
        <v>0.625</v>
      </c>
      <c r="N2606" s="18">
        <v>46083</v>
      </c>
      <c r="O2606" s="56">
        <v>0.5</v>
      </c>
      <c r="P2606" s="31" t="str">
        <f>TEXT($L2606, "dddd")</f>
        <v>Sunday</v>
      </c>
      <c r="Q2606" s="39" t="s">
        <v>111</v>
      </c>
      <c r="R2606" s="39">
        <v>694.8</v>
      </c>
      <c r="S2606" s="1" t="str">
        <f>IF(OR(MONTH(L2606)=12, MONTH(L2606)&lt;=5), "Dry Season", "Wet Season")</f>
        <v>Dry Season</v>
      </c>
      <c r="T2606" s="1">
        <v>1</v>
      </c>
      <c r="U2606" s="1">
        <v>1</v>
      </c>
      <c r="V2606" s="1">
        <v>0</v>
      </c>
      <c r="W2606" s="1">
        <v>1</v>
      </c>
      <c r="X2606" s="1" t="s">
        <v>1212</v>
      </c>
      <c r="Y2606" s="1">
        <v>10.7143716</v>
      </c>
      <c r="Z2606" s="1">
        <v>122.55100229999999</v>
      </c>
      <c r="AA2606" s="11" cm="1">
        <f t="array" ref="AA2606">IF(ISBLANK(Y2606), 0, VINCentyInvDistance(F2606,G2606,Y2606,Z2606))</f>
        <v>3241.3366956906666</v>
      </c>
      <c r="AB2606" s="1">
        <v>0</v>
      </c>
      <c r="AC2606" s="1">
        <v>3.6</v>
      </c>
      <c r="AD2606" s="1">
        <v>0</v>
      </c>
      <c r="AE2606" s="1">
        <v>195</v>
      </c>
      <c r="AF2606" s="1">
        <v>1</v>
      </c>
      <c r="AG2606" s="1" t="str">
        <f>TRIM(MID(SUBSTITUTE($H2606,",",REPT(" ",200)),(LEN($H2606)-LEN(SUBSTITUTE($H2606,",",""))-4)*200+1,200))</f>
        <v>City Proper</v>
      </c>
      <c r="AH2606" s="1" t="str">
        <f>TRIM(MID(SUBSTITUTE($H2606,",",REPT(" ",200)),(LEN($H2606)-LEN(SUBSTITUTE($H2606,",",""))-3)*200+1,200))</f>
        <v>Iloilo City</v>
      </c>
      <c r="AI2606" s="1" t="str">
        <f>TRIM(MID(SUBSTITUTE($H2606,",",REPT(" ",200)),(LEN($H2606)-LEN(SUBSTITUTE($H2606,",",""))-2)*200+1,200))</f>
        <v>Western Visayas</v>
      </c>
      <c r="AJ2606" s="1" t="str">
        <f>TRIM(MID(SUBSTITUTE($H2606,",",REPT(" ",200)),(LEN($H2606)-LEN(SUBSTITUTE($H2606,",",""))-0)*200+1,200))</f>
        <v>Philippines</v>
      </c>
      <c r="AL2606" s="7">
        <v>0</v>
      </c>
      <c r="AM2606" s="1" t="s">
        <v>1336</v>
      </c>
    </row>
    <row r="2607" spans="1:39" ht="12.75" customHeight="1">
      <c r="A2607" s="1"/>
      <c r="B2607" s="1" t="s">
        <v>1337</v>
      </c>
      <c r="C2607" s="1" t="s">
        <v>1338</v>
      </c>
      <c r="D2607" s="3" t="str">
        <f ca="1">IFERROR(__xludf.DUMMYFUNCTION("PROPER(REGEXEXTRACT(B270, ""(?:https?:\/\/)?(?:www\.)?([a-zA-Z0-9-]+)\.""))"),"Skyscanner")</f>
        <v>Skyscanner</v>
      </c>
      <c r="E2607" s="1" t="s">
        <v>1339</v>
      </c>
      <c r="F2607" s="1">
        <v>10.719937099999999</v>
      </c>
      <c r="G2607" s="1">
        <v>122.5503678</v>
      </c>
      <c r="H2607" s="1" t="s">
        <v>1340</v>
      </c>
      <c r="I2607" s="1" t="s">
        <v>1211</v>
      </c>
      <c r="J2607" s="1">
        <f>IF(K2607="URBAN",1,IF(K2607="SUBURBAN",2,IF(K2607="RURAL",3,"")))</f>
        <v>1</v>
      </c>
      <c r="K2607" s="1" t="s">
        <v>42</v>
      </c>
      <c r="L2607" s="18">
        <v>46082</v>
      </c>
      <c r="M2607" s="49">
        <v>0.625</v>
      </c>
      <c r="N2607" s="18">
        <v>46083</v>
      </c>
      <c r="O2607" s="56">
        <v>0.5</v>
      </c>
      <c r="P2607" s="31" t="str">
        <f>TEXT($L2607, "dddd")</f>
        <v>Sunday</v>
      </c>
      <c r="Q2607" s="39" t="s">
        <v>1341</v>
      </c>
      <c r="R2607" s="39">
        <v>1063</v>
      </c>
      <c r="S2607" s="1" t="str">
        <f>IF(OR(MONTH(L2607)=12, MONTH(L2607)&lt;=5), "Dry Season", "Wet Season")</f>
        <v>Dry Season</v>
      </c>
      <c r="T2607" s="1">
        <v>2</v>
      </c>
      <c r="U2607" s="1">
        <v>1</v>
      </c>
      <c r="V2607" s="1">
        <v>0</v>
      </c>
      <c r="W2607" s="1">
        <v>1</v>
      </c>
      <c r="X2607" s="1" t="s">
        <v>1212</v>
      </c>
      <c r="Y2607" s="1">
        <v>10.7143716</v>
      </c>
      <c r="Z2607" s="1">
        <v>122.55100229999999</v>
      </c>
      <c r="AA2607" s="11" cm="1">
        <f t="array" ref="AA2607">IF(ISBLANK(Y2607), 0, VINCentyInvDistance(F2607,G2607,Y2607,Z2607))</f>
        <v>619.5152927532522</v>
      </c>
      <c r="AB2607" s="1">
        <v>0</v>
      </c>
      <c r="AC2607" s="1">
        <v>0</v>
      </c>
      <c r="AD2607" s="1">
        <v>0</v>
      </c>
      <c r="AE2607" s="1">
        <v>15</v>
      </c>
      <c r="AF2607" s="1">
        <v>1</v>
      </c>
      <c r="AG2607" s="1" t="s">
        <v>1213</v>
      </c>
      <c r="AH2607" s="1" t="s">
        <v>1213</v>
      </c>
      <c r="AI2607" s="1" t="str">
        <f>TRIM(MID(SUBSTITUTE($H2607,",",REPT(" ",200)),(LEN($H2607)-LEN(SUBSTITUTE($H2607,",",""))-2)*200+1,200))</f>
        <v>Western Visayas</v>
      </c>
      <c r="AJ2607" s="1" t="s">
        <v>55</v>
      </c>
      <c r="AK2607" t="s">
        <v>16494</v>
      </c>
      <c r="AL2607" s="7">
        <v>0</v>
      </c>
      <c r="AM2607" s="1"/>
    </row>
    <row r="2608" spans="1:39" ht="12.75" customHeight="1">
      <c r="A2608" s="1"/>
      <c r="B2608" s="1" t="s">
        <v>1356</v>
      </c>
      <c r="C2608" s="1" t="s">
        <v>1357</v>
      </c>
      <c r="D2608" s="3" t="str">
        <f ca="1">IFERROR(__xludf.DUMMYFUNCTION("PROPER(REGEXEXTRACT(B274, ""(?:https?:\/\/)?(?:www\.)?([a-zA-Z0-9-]+)\.""))"),"Skyscanner")</f>
        <v>Skyscanner</v>
      </c>
      <c r="E2608" s="1" t="s">
        <v>1358</v>
      </c>
      <c r="F2608" s="1">
        <v>10.7379233</v>
      </c>
      <c r="G2608" s="1">
        <v>122.57567109999999</v>
      </c>
      <c r="H2608" s="1" t="s">
        <v>1359</v>
      </c>
      <c r="I2608" s="1" t="s">
        <v>1211</v>
      </c>
      <c r="J2608" s="1">
        <f>IF(K2608="URBAN",1,IF(K2608="SUBURBAN",2,IF(K2608="RURAL",3,"")))</f>
        <v>1</v>
      </c>
      <c r="K2608" s="1" t="s">
        <v>42</v>
      </c>
      <c r="L2608" s="18">
        <v>46082</v>
      </c>
      <c r="M2608" s="49">
        <v>0.625</v>
      </c>
      <c r="N2608" s="18">
        <v>46083</v>
      </c>
      <c r="O2608" s="56">
        <v>0.5</v>
      </c>
      <c r="P2608" s="31" t="str">
        <f>TEXT($L2608, "dddd")</f>
        <v>Sunday</v>
      </c>
      <c r="Q2608" s="39" t="s">
        <v>207</v>
      </c>
      <c r="R2608" s="39">
        <v>1044</v>
      </c>
      <c r="S2608" s="1" t="str">
        <f>IF(OR(MONTH(L2608)=12, MONTH(L2608)&lt;=5), "Dry Season", "Wet Season")</f>
        <v>Dry Season</v>
      </c>
      <c r="T2608" s="1">
        <v>1</v>
      </c>
      <c r="U2608" s="1">
        <v>1</v>
      </c>
      <c r="V2608" s="1">
        <v>0</v>
      </c>
      <c r="W2608" s="1">
        <v>1</v>
      </c>
      <c r="X2608" s="1" t="s">
        <v>1212</v>
      </c>
      <c r="Y2608" s="1">
        <v>10.7143716</v>
      </c>
      <c r="Z2608" s="1">
        <v>122.55100229999999</v>
      </c>
      <c r="AA2608" s="11" cm="1">
        <f t="array" ref="AA2608">IF(ISBLANK(Y2608), 0, VINCentyInvDistance(F2608,G2608,Y2608,Z2608))</f>
        <v>3750.7703255705414</v>
      </c>
      <c r="AB2608" s="1">
        <v>0</v>
      </c>
      <c r="AC2608" s="1">
        <v>0</v>
      </c>
      <c r="AD2608" s="1">
        <v>0</v>
      </c>
      <c r="AE2608" s="1">
        <v>20</v>
      </c>
      <c r="AF2608" s="1">
        <v>1</v>
      </c>
      <c r="AG2608" s="1" t="s">
        <v>1213</v>
      </c>
      <c r="AH2608" s="1" t="s">
        <v>1213</v>
      </c>
      <c r="AI2608" s="1" t="str">
        <f>TRIM(MID(SUBSTITUTE($H2608,",",REPT(" ",200)),(LEN($H2608)-LEN(SUBSTITUTE($H2608,",",""))-2)*200+1,200))</f>
        <v>Western Visayas</v>
      </c>
      <c r="AJ2608" s="1" t="s">
        <v>55</v>
      </c>
      <c r="AK2608" t="s">
        <v>16576</v>
      </c>
      <c r="AL2608" s="7">
        <v>0</v>
      </c>
      <c r="AM2608" s="1"/>
    </row>
    <row r="2609" spans="1:39" ht="12.75" customHeight="1">
      <c r="A2609" s="1"/>
      <c r="B2609" s="1" t="s">
        <v>1360</v>
      </c>
      <c r="C2609" s="1" t="s">
        <v>1361</v>
      </c>
      <c r="D2609" s="3" t="str">
        <f ca="1">IFERROR(__xludf.DUMMYFUNCTION("PROPER(REGEXEXTRACT(B275, ""(?:https?:\/\/)?(?:www\.)?([a-zA-Z0-9-]+)\.""))"),"Skyscanner")</f>
        <v>Skyscanner</v>
      </c>
      <c r="E2609" s="1" t="s">
        <v>1362</v>
      </c>
      <c r="F2609" s="1">
        <v>10.7127591</v>
      </c>
      <c r="G2609" s="1">
        <v>122.5692583</v>
      </c>
      <c r="H2609" s="1" t="s">
        <v>1363</v>
      </c>
      <c r="I2609" s="1" t="s">
        <v>1211</v>
      </c>
      <c r="J2609" s="1">
        <f>IF(K2609="URBAN",1,IF(K2609="SUBURBAN",2,IF(K2609="RURAL",3,"")))</f>
        <v>1</v>
      </c>
      <c r="K2609" s="1" t="s">
        <v>42</v>
      </c>
      <c r="L2609" s="18">
        <v>46082</v>
      </c>
      <c r="M2609" s="49">
        <v>0.58333333333333337</v>
      </c>
      <c r="N2609" s="18">
        <v>46083</v>
      </c>
      <c r="O2609" s="56">
        <v>0.5</v>
      </c>
      <c r="P2609" s="31" t="str">
        <f>TEXT($L2609, "dddd")</f>
        <v>Sunday</v>
      </c>
      <c r="Q2609" s="39" t="s">
        <v>207</v>
      </c>
      <c r="R2609" s="39">
        <v>1657</v>
      </c>
      <c r="S2609" s="1" t="str">
        <f>IF(OR(MONTH(L2609)=12, MONTH(L2609)&lt;=5), "Dry Season", "Wet Season")</f>
        <v>Dry Season</v>
      </c>
      <c r="T2609" s="1">
        <v>1</v>
      </c>
      <c r="U2609" s="1">
        <v>1</v>
      </c>
      <c r="V2609" s="1">
        <v>0</v>
      </c>
      <c r="W2609" s="1">
        <v>1</v>
      </c>
      <c r="X2609" s="1" t="s">
        <v>1212</v>
      </c>
      <c r="Y2609" s="1">
        <v>10.7143716</v>
      </c>
      <c r="Z2609" s="1">
        <v>122.55100229999999</v>
      </c>
      <c r="AA2609" s="11" cm="1">
        <f t="array" ref="AA2609">IF(ISBLANK(Y2609), 0, VINCentyInvDistance(F2609,G2609,Y2609,Z2609))</f>
        <v>2005.0043724869761</v>
      </c>
      <c r="AB2609" s="1">
        <v>0</v>
      </c>
      <c r="AC2609" s="1">
        <v>9</v>
      </c>
      <c r="AD2609" s="1">
        <v>4.3</v>
      </c>
      <c r="AE2609" s="1">
        <v>2</v>
      </c>
      <c r="AF2609" s="1">
        <v>1</v>
      </c>
      <c r="AG2609" s="1" t="s">
        <v>1213</v>
      </c>
      <c r="AH2609" s="1" t="s">
        <v>1213</v>
      </c>
      <c r="AI2609" s="1" t="str">
        <f>TRIM(MID(SUBSTITUTE($H2609,",",REPT(" ",200)),(LEN($H2609)-LEN(SUBSTITUTE($H2609,",",""))-2)*200+1,200))</f>
        <v>Western Visayas</v>
      </c>
      <c r="AJ2609" s="1" t="s">
        <v>55</v>
      </c>
      <c r="AK2609" t="s">
        <v>16577</v>
      </c>
      <c r="AL2609" s="6">
        <v>2</v>
      </c>
      <c r="AM2609" s="1"/>
    </row>
    <row r="2610" spans="1:39" ht="12.75" customHeight="1">
      <c r="A2610" s="1"/>
      <c r="B2610" s="1" t="s">
        <v>1364</v>
      </c>
      <c r="C2610" s="1" t="s">
        <v>1365</v>
      </c>
      <c r="D2610" s="3" t="str">
        <f ca="1">IFERROR(__xludf.DUMMYFUNCTION("PROPER(REGEXEXTRACT(B276, ""(?:https?:\/\/)?(?:www\.)?([a-zA-Z0-9-]+)\.""))"),"Skyscanner")</f>
        <v>Skyscanner</v>
      </c>
      <c r="E2610" s="1" t="s">
        <v>1366</v>
      </c>
      <c r="F2610" s="1">
        <v>10.711491000000001</v>
      </c>
      <c r="G2610" s="1">
        <v>122.56914</v>
      </c>
      <c r="H2610" s="1" t="s">
        <v>1367</v>
      </c>
      <c r="I2610" s="1" t="s">
        <v>1211</v>
      </c>
      <c r="J2610" s="1">
        <f>IF(K2610="URBAN",1,IF(K2610="SUBURBAN",2,IF(K2610="RURAL",3,"")))</f>
        <v>1</v>
      </c>
      <c r="K2610" s="1" t="s">
        <v>42</v>
      </c>
      <c r="L2610" s="18">
        <v>46082</v>
      </c>
      <c r="M2610" s="49">
        <v>0.58333333333333337</v>
      </c>
      <c r="N2610" s="18">
        <v>46083</v>
      </c>
      <c r="O2610" s="56">
        <v>0.5</v>
      </c>
      <c r="P2610" s="31" t="str">
        <f>TEXT($L2610, "dddd")</f>
        <v>Sunday</v>
      </c>
      <c r="Q2610" s="39" t="s">
        <v>207</v>
      </c>
      <c r="R2610" s="39">
        <v>437</v>
      </c>
      <c r="S2610" s="1" t="str">
        <f>IF(OR(MONTH(L2610)=12, MONTH(L2610)&lt;=5), "Dry Season", "Wet Season")</f>
        <v>Dry Season</v>
      </c>
      <c r="T2610" s="1">
        <v>1</v>
      </c>
      <c r="U2610" s="1">
        <v>0</v>
      </c>
      <c r="V2610" s="1">
        <v>0</v>
      </c>
      <c r="W2610" s="1">
        <v>1</v>
      </c>
      <c r="X2610" s="1" t="s">
        <v>1212</v>
      </c>
      <c r="Y2610" s="1">
        <v>10.7143716</v>
      </c>
      <c r="Z2610" s="1">
        <v>122.55100229999999</v>
      </c>
      <c r="AA2610" s="11" cm="1">
        <f t="array" ref="AA2610">IF(ISBLANK(Y2610), 0, VINCentyInvDistance(F2610,G2610,Y2610,Z2610))</f>
        <v>2009.5399242025155</v>
      </c>
      <c r="AB2610" s="1">
        <v>0</v>
      </c>
      <c r="AC2610" s="1">
        <v>9</v>
      </c>
      <c r="AD2610" s="1">
        <v>3.9</v>
      </c>
      <c r="AE2610" s="1">
        <v>9</v>
      </c>
      <c r="AF2610" s="1">
        <v>1</v>
      </c>
      <c r="AG2610" s="1" t="s">
        <v>1368</v>
      </c>
      <c r="AH2610" s="1" t="s">
        <v>1369</v>
      </c>
      <c r="AI2610" s="1" t="str">
        <f>TRIM(MID(SUBSTITUTE($H2610,",",REPT(" ",200)),(LEN($H2610)-LEN(SUBSTITUTE($H2610,",",""))-2)*200+1,200))</f>
        <v>Western Visayas</v>
      </c>
      <c r="AJ2610" s="1" t="s">
        <v>55</v>
      </c>
      <c r="AK2610" t="s">
        <v>1370</v>
      </c>
      <c r="AL2610" s="7">
        <v>0</v>
      </c>
      <c r="AM2610" s="1" t="s">
        <v>1371</v>
      </c>
    </row>
    <row r="2611" spans="1:39" ht="12.75" customHeight="1">
      <c r="A2611" s="1"/>
      <c r="B2611" s="1" t="s">
        <v>1382</v>
      </c>
      <c r="C2611" s="1" t="s">
        <v>1383</v>
      </c>
      <c r="D2611" s="3" t="str">
        <f ca="1">IFERROR(__xludf.DUMMYFUNCTION("PROPER(REGEXEXTRACT(B279, ""(?:https?:\/\/)?(?:www\.)?([a-zA-Z0-9-]+)\.""))"),"Skyscanner")</f>
        <v>Skyscanner</v>
      </c>
      <c r="E2611" s="1" t="s">
        <v>1384</v>
      </c>
      <c r="F2611" s="1">
        <v>10.7222428</v>
      </c>
      <c r="G2611" s="1">
        <v>122.55434459999999</v>
      </c>
      <c r="H2611" s="1" t="s">
        <v>1385</v>
      </c>
      <c r="I2611" s="1" t="s">
        <v>1211</v>
      </c>
      <c r="J2611" s="1">
        <f>IF(K2611="URBAN",1,IF(K2611="SUBURBAN",2,IF(K2611="RURAL",3,"")))</f>
        <v>1</v>
      </c>
      <c r="K2611" s="1" t="s">
        <v>42</v>
      </c>
      <c r="L2611" s="18">
        <v>46082</v>
      </c>
      <c r="M2611" s="49">
        <v>0.58333333333333337</v>
      </c>
      <c r="N2611" s="18">
        <v>46083</v>
      </c>
      <c r="O2611" s="56">
        <v>0.5</v>
      </c>
      <c r="P2611" s="31" t="str">
        <f>TEXT($L2611, "dddd")</f>
        <v>Sunday</v>
      </c>
      <c r="Q2611" s="39" t="s">
        <v>111</v>
      </c>
      <c r="R2611" s="39">
        <v>1291</v>
      </c>
      <c r="S2611" s="1" t="str">
        <f>IF(OR(MONTH(L2611)=12, MONTH(L2611)&lt;=5), "Dry Season", "Wet Season")</f>
        <v>Dry Season</v>
      </c>
      <c r="T2611" s="1">
        <v>1</v>
      </c>
      <c r="U2611" s="1">
        <v>0</v>
      </c>
      <c r="V2611" s="1">
        <v>0</v>
      </c>
      <c r="W2611" s="1">
        <v>1</v>
      </c>
      <c r="X2611" s="1" t="s">
        <v>1212</v>
      </c>
      <c r="Y2611" s="1">
        <v>10.7143716</v>
      </c>
      <c r="Z2611" s="1">
        <v>122.55100229999999</v>
      </c>
      <c r="AA2611" s="11" cm="1">
        <f t="array" ref="AA2611">IF(ISBLANK(Y2611), 0, VINCentyInvDistance(F2611,G2611,Y2611,Z2611))</f>
        <v>944.30569341441492</v>
      </c>
      <c r="AB2611" s="1">
        <v>0</v>
      </c>
      <c r="AC2611" s="1">
        <v>4.8</v>
      </c>
      <c r="AD2611" s="1">
        <v>3.9</v>
      </c>
      <c r="AE2611" s="1">
        <v>11</v>
      </c>
      <c r="AF2611" s="1">
        <v>1</v>
      </c>
      <c r="AG2611" s="1" t="s">
        <v>1213</v>
      </c>
      <c r="AH2611" s="1" t="s">
        <v>1213</v>
      </c>
      <c r="AI2611" s="1" t="str">
        <f>TRIM(MID(SUBSTITUTE($H2611,",",REPT(" ",200)),(LEN($H2611)-LEN(SUBSTITUTE($H2611,",",""))-2)*200+1,200))</f>
        <v>Western Visayas</v>
      </c>
      <c r="AJ2611" s="1" t="s">
        <v>55</v>
      </c>
      <c r="AK2611" t="s">
        <v>1386</v>
      </c>
      <c r="AL2611" s="7">
        <v>0</v>
      </c>
      <c r="AM2611" s="1"/>
    </row>
    <row r="2612" spans="1:39" ht="12.75" customHeight="1">
      <c r="A2612" s="1"/>
      <c r="B2612" s="1" t="s">
        <v>1392</v>
      </c>
      <c r="C2612" s="1" t="s">
        <v>1393</v>
      </c>
      <c r="D2612" s="3" t="str">
        <f ca="1">IFERROR(__xludf.DUMMYFUNCTION("PROPER(REGEXEXTRACT(B281, ""(?:https?:\/\/)?(?:www\.)?([a-zA-Z0-9-]+)\.""))"),"Skyscanner")</f>
        <v>Skyscanner</v>
      </c>
      <c r="E2612" s="1" t="s">
        <v>1394</v>
      </c>
      <c r="F2612" s="1">
        <v>10.694334</v>
      </c>
      <c r="G2612" s="1">
        <v>122.5634381</v>
      </c>
      <c r="H2612" s="1" t="s">
        <v>1395</v>
      </c>
      <c r="I2612" s="1" t="s">
        <v>1211</v>
      </c>
      <c r="J2612" s="1">
        <f>IF(K2612="URBAN",1,IF(K2612="SUBURBAN",2,IF(K2612="RURAL",3,"")))</f>
        <v>1</v>
      </c>
      <c r="K2612" s="1" t="s">
        <v>42</v>
      </c>
      <c r="L2612" s="18">
        <v>46082</v>
      </c>
      <c r="M2612" s="49">
        <v>0.58333333333333337</v>
      </c>
      <c r="N2612" s="18">
        <v>46083</v>
      </c>
      <c r="O2612" s="56">
        <v>0.52083333333333337</v>
      </c>
      <c r="P2612" s="31" t="str">
        <f>TEXT($L2612, "dddd")</f>
        <v>Sunday</v>
      </c>
      <c r="Q2612" s="39" t="s">
        <v>207</v>
      </c>
      <c r="R2612" s="39">
        <v>1100</v>
      </c>
      <c r="S2612" s="1" t="str">
        <f>IF(OR(MONTH(L2612)=12, MONTH(L2612)&lt;=5), "Dry Season", "Wet Season")</f>
        <v>Dry Season</v>
      </c>
      <c r="T2612" s="1">
        <v>1</v>
      </c>
      <c r="U2612" s="1">
        <v>0</v>
      </c>
      <c r="V2612" s="1">
        <v>0</v>
      </c>
      <c r="W2612" s="1">
        <v>1</v>
      </c>
      <c r="X2612" s="1" t="s">
        <v>1212</v>
      </c>
      <c r="Y2612" s="1">
        <v>10.7143716</v>
      </c>
      <c r="Z2612" s="1">
        <v>122.55100229999999</v>
      </c>
      <c r="AA2612" s="11" cm="1">
        <f t="array" ref="AA2612">IF(ISBLANK(Y2612), 0, VINCentyInvDistance(F2612,G2612,Y2612,Z2612))</f>
        <v>2600.6162896861842</v>
      </c>
      <c r="AB2612" s="1">
        <v>0</v>
      </c>
      <c r="AC2612" s="1">
        <v>7</v>
      </c>
      <c r="AD2612" s="1">
        <v>3.9</v>
      </c>
      <c r="AE2612" s="1">
        <v>64</v>
      </c>
      <c r="AF2612" s="1">
        <v>1</v>
      </c>
      <c r="AG2612" s="1" t="s">
        <v>1213</v>
      </c>
      <c r="AH2612" s="1" t="s">
        <v>1213</v>
      </c>
      <c r="AI2612" s="1" t="str">
        <f>TRIM(MID(SUBSTITUTE($H2612,",",REPT(" ",200)),(LEN($H2612)-LEN(SUBSTITUTE($H2612,",",""))-2)*200+1,200))</f>
        <v>Western Visayas</v>
      </c>
      <c r="AJ2612" s="1" t="s">
        <v>55</v>
      </c>
      <c r="AK2612" t="s">
        <v>16578</v>
      </c>
      <c r="AL2612" s="6">
        <v>2</v>
      </c>
      <c r="AM2612" s="1"/>
    </row>
    <row r="2613" spans="1:39" ht="12.75" customHeight="1">
      <c r="A2613" s="1"/>
      <c r="B2613" s="1" t="s">
        <v>1396</v>
      </c>
      <c r="C2613" s="1" t="s">
        <v>1397</v>
      </c>
      <c r="D2613" s="3" t="str">
        <f ca="1">IFERROR(__xludf.DUMMYFUNCTION("PROPER(REGEXEXTRACT(B282, ""(?:https?:\/\/)?(?:www\.)?([a-zA-Z0-9-]+)\.""))"),"Skyscanner")</f>
        <v>Skyscanner</v>
      </c>
      <c r="E2613" s="1" t="s">
        <v>1398</v>
      </c>
      <c r="F2613" s="1">
        <v>10.713640699999999</v>
      </c>
      <c r="G2613" s="1">
        <v>122.544714</v>
      </c>
      <c r="H2613" s="1" t="s">
        <v>1399</v>
      </c>
      <c r="I2613" s="1" t="s">
        <v>1211</v>
      </c>
      <c r="J2613" s="1">
        <f>IF(K2613="URBAN",1,IF(K2613="SUBURBAN",2,IF(K2613="RURAL",3,"")))</f>
        <v>1</v>
      </c>
      <c r="K2613" s="1" t="s">
        <v>42</v>
      </c>
      <c r="L2613" s="18">
        <v>46082</v>
      </c>
      <c r="M2613" s="49">
        <v>0.625</v>
      </c>
      <c r="N2613" s="18">
        <v>46083</v>
      </c>
      <c r="O2613" s="56">
        <v>0.5</v>
      </c>
      <c r="P2613" s="31" t="str">
        <f>TEXT($L2613, "dddd")</f>
        <v>Sunday</v>
      </c>
      <c r="Q2613" s="39" t="s">
        <v>111</v>
      </c>
      <c r="R2613" s="39">
        <v>8661</v>
      </c>
      <c r="S2613" s="1" t="str">
        <f>IF(OR(MONTH(L2613)=12, MONTH(L2613)&lt;=5), "Dry Season", "Wet Season")</f>
        <v>Dry Season</v>
      </c>
      <c r="T2613" s="1">
        <v>1</v>
      </c>
      <c r="U2613" s="1">
        <v>0</v>
      </c>
      <c r="V2613" s="1">
        <v>0</v>
      </c>
      <c r="W2613" s="1">
        <v>1</v>
      </c>
      <c r="X2613" s="1" t="s">
        <v>1212</v>
      </c>
      <c r="Y2613" s="1">
        <v>10.7143716</v>
      </c>
      <c r="Z2613" s="1">
        <v>122.55100229999999</v>
      </c>
      <c r="AA2613" s="11" cm="1">
        <f t="array" ref="AA2613">IF(ISBLANK(Y2613), 0, VINCentyInvDistance(F2613,G2613,Y2613,Z2613))</f>
        <v>692.62155659418738</v>
      </c>
      <c r="AB2613" s="1">
        <v>0</v>
      </c>
      <c r="AC2613" s="1">
        <v>8.6</v>
      </c>
      <c r="AD2613" s="1">
        <v>4.5</v>
      </c>
      <c r="AE2613" s="1">
        <v>288</v>
      </c>
      <c r="AF2613" s="1">
        <v>1</v>
      </c>
      <c r="AG2613" s="1" t="s">
        <v>1213</v>
      </c>
      <c r="AH2613" s="1" t="s">
        <v>1213</v>
      </c>
      <c r="AI2613" s="1" t="str">
        <f>TRIM(MID(SUBSTITUTE($H2613,",",REPT(" ",200)),(LEN($H2613)-LEN(SUBSTITUTE($H2613,",",""))-2)*200+1,200))</f>
        <v>Western Visayas</v>
      </c>
      <c r="AJ2613" s="1" t="s">
        <v>55</v>
      </c>
      <c r="AK2613" t="s">
        <v>16557</v>
      </c>
      <c r="AL2613" s="7">
        <v>4</v>
      </c>
      <c r="AM2613" s="1"/>
    </row>
    <row r="2614" spans="1:39" ht="12.75" customHeight="1">
      <c r="A2614" s="1"/>
      <c r="B2614" s="1" t="s">
        <v>1214</v>
      </c>
      <c r="C2614" s="1" t="s">
        <v>1400</v>
      </c>
      <c r="D2614" s="3" t="str">
        <f ca="1">IFERROR(__xludf.DUMMYFUNCTION("PROPER(REGEXEXTRACT(B283, ""(?:https?:\/\/)?(?:www\.)?([a-zA-Z0-9-]+)\.""))"),"Skyscanner")</f>
        <v>Skyscanner</v>
      </c>
      <c r="E2614" s="1" t="s">
        <v>1401</v>
      </c>
      <c r="F2614" s="1">
        <v>10.713641000000001</v>
      </c>
      <c r="G2614" s="1">
        <v>122.544714</v>
      </c>
      <c r="H2614" s="1" t="s">
        <v>1210</v>
      </c>
      <c r="I2614" s="1" t="s">
        <v>1211</v>
      </c>
      <c r="J2614" s="1">
        <f>IF(K2614="URBAN",1,IF(K2614="SUBURBAN",2,IF(K2614="RURAL",3,"")))</f>
        <v>1</v>
      </c>
      <c r="K2614" s="1" t="s">
        <v>42</v>
      </c>
      <c r="L2614" s="18">
        <v>46082</v>
      </c>
      <c r="M2614" s="49">
        <v>0.625</v>
      </c>
      <c r="N2614" s="18">
        <v>46083</v>
      </c>
      <c r="O2614" s="56">
        <v>0.5</v>
      </c>
      <c r="P2614" s="31" t="str">
        <f>TEXT($L2614, "dddd")</f>
        <v>Sunday</v>
      </c>
      <c r="Q2614" s="39" t="s">
        <v>531</v>
      </c>
      <c r="R2614" s="39">
        <v>2320.5</v>
      </c>
      <c r="S2614" s="1" t="str">
        <f>IF(OR(MONTH(L2614)=12, MONTH(L2614)&lt;=5), "Dry Season", "Wet Season")</f>
        <v>Dry Season</v>
      </c>
      <c r="T2614" s="1">
        <v>1</v>
      </c>
      <c r="U2614" s="1">
        <v>1</v>
      </c>
      <c r="V2614" s="1">
        <v>1</v>
      </c>
      <c r="W2614" s="1">
        <v>1</v>
      </c>
      <c r="X2614" s="1" t="s">
        <v>1212</v>
      </c>
      <c r="Y2614" s="1">
        <v>10.7143716</v>
      </c>
      <c r="Z2614" s="1">
        <v>122.55100229999999</v>
      </c>
      <c r="AA2614" s="11" cm="1">
        <f t="array" ref="AA2614">IF(ISBLANK(Y2614), 0, VINCentyInvDistance(F2614,G2614,Y2614,Z2614))</f>
        <v>692.61768363720785</v>
      </c>
      <c r="AB2614" s="1">
        <v>0</v>
      </c>
      <c r="AC2614" s="1">
        <v>8.6</v>
      </c>
      <c r="AD2614" s="1">
        <v>0</v>
      </c>
      <c r="AE2614" s="1">
        <v>77</v>
      </c>
      <c r="AF2614" s="1">
        <v>1</v>
      </c>
      <c r="AG2614" s="1" t="str">
        <f>TRIM(MID(SUBSTITUTE($H2614,",",REPT(" ",200)),(LEN($H2614)-LEN(SUBSTITUTE($H2614,",",""))-4)*200+1,200))</f>
        <v>Calubihan</v>
      </c>
      <c r="AH2614" s="1" t="str">
        <f>TRIM(MID(SUBSTITUTE($H2614,",",REPT(" ",200)),(LEN($H2614)-LEN(SUBSTITUTE($H2614,",",""))-3)*200+1,200))</f>
        <v>Iloilo City</v>
      </c>
      <c r="AI2614" s="1" t="str">
        <f>TRIM(MID(SUBSTITUTE($H2614,",",REPT(" ",200)),(LEN($H2614)-LEN(SUBSTITUTE($H2614,",",""))-2)*200+1,200))</f>
        <v>Western Visayas</v>
      </c>
      <c r="AJ2614" s="1" t="str">
        <f>TRIM(MID(SUBSTITUTE($H2614,",",REPT(" ",200)),(LEN($H2614)-LEN(SUBSTITUTE($H2614,",",""))-0)*200+1,200))</f>
        <v>Philippines</v>
      </c>
      <c r="AL2614" s="7">
        <v>4</v>
      </c>
      <c r="AM2614" s="1" t="s">
        <v>1217</v>
      </c>
    </row>
    <row r="2615" spans="1:39" ht="12.75" customHeight="1">
      <c r="A2615" s="1"/>
      <c r="B2615" s="1" t="s">
        <v>1406</v>
      </c>
      <c r="C2615" s="1" t="s">
        <v>1407</v>
      </c>
      <c r="D2615" s="3" t="str">
        <f ca="1">IFERROR(__xludf.DUMMYFUNCTION("PROPER(REGEXEXTRACT(B285, ""(?:https?:\/\/)?(?:www\.)?([a-zA-Z0-9-]+)\.""))"),"Skyscanner")</f>
        <v>Skyscanner</v>
      </c>
      <c r="E2615" s="1" t="s">
        <v>1408</v>
      </c>
      <c r="F2615" s="1">
        <v>10.708481900000001</v>
      </c>
      <c r="G2615" s="1">
        <v>122.5675225</v>
      </c>
      <c r="H2615" s="1" t="s">
        <v>1409</v>
      </c>
      <c r="I2615" s="1" t="s">
        <v>1211</v>
      </c>
      <c r="J2615" s="1">
        <f>IF(K2615="URBAN",1,IF(K2615="SUBURBAN",2,IF(K2615="RURAL",3,"")))</f>
        <v>1</v>
      </c>
      <c r="K2615" s="1" t="s">
        <v>42</v>
      </c>
      <c r="L2615" s="18">
        <v>46082</v>
      </c>
      <c r="M2615" s="49">
        <v>0.58333333333333337</v>
      </c>
      <c r="N2615" s="18">
        <v>46083</v>
      </c>
      <c r="O2615" s="56">
        <v>0.5</v>
      </c>
      <c r="P2615" s="31" t="str">
        <f>TEXT($L2615, "dddd")</f>
        <v>Sunday</v>
      </c>
      <c r="Q2615" s="39" t="s">
        <v>207</v>
      </c>
      <c r="R2615" s="39">
        <v>2672</v>
      </c>
      <c r="S2615" s="1" t="str">
        <f>IF(OR(MONTH(L2615)=12, MONTH(L2615)&lt;=5), "Dry Season", "Wet Season")</f>
        <v>Dry Season</v>
      </c>
      <c r="T2615" s="1">
        <v>1</v>
      </c>
      <c r="U2615" s="1">
        <v>0</v>
      </c>
      <c r="V2615" s="1">
        <v>0</v>
      </c>
      <c r="W2615" s="1">
        <v>1</v>
      </c>
      <c r="X2615" s="1" t="s">
        <v>1212</v>
      </c>
      <c r="Y2615" s="1">
        <v>10.7143716</v>
      </c>
      <c r="Z2615" s="1">
        <v>122.55100229999999</v>
      </c>
      <c r="AA2615" s="11" cm="1">
        <f t="array" ref="AA2615">IF(ISBLANK(Y2615), 0, VINCentyInvDistance(F2615,G2615,Y2615,Z2615))</f>
        <v>1921.0257954663375</v>
      </c>
      <c r="AB2615" s="1">
        <v>0</v>
      </c>
      <c r="AC2615" s="1">
        <v>8.8000000000000007</v>
      </c>
      <c r="AD2615" s="1">
        <v>4.4000000000000004</v>
      </c>
      <c r="AE2615" s="1">
        <v>38</v>
      </c>
      <c r="AF2615" s="1">
        <v>1</v>
      </c>
      <c r="AG2615" s="1" t="s">
        <v>1213</v>
      </c>
      <c r="AH2615" s="1" t="s">
        <v>1213</v>
      </c>
      <c r="AI2615" s="1" t="str">
        <f>TRIM(MID(SUBSTITUTE($H2615,",",REPT(" ",200)),(LEN($H2615)-LEN(SUBSTITUTE($H2615,",",""))-2)*200+1,200))</f>
        <v>Western Visayas</v>
      </c>
      <c r="AJ2615" s="1" t="s">
        <v>55</v>
      </c>
      <c r="AK2615" t="s">
        <v>16580</v>
      </c>
      <c r="AL2615" s="7">
        <v>0</v>
      </c>
      <c r="AM2615" s="1"/>
    </row>
    <row r="2616" spans="1:39" ht="12.75" customHeight="1">
      <c r="A2616" s="1"/>
      <c r="B2616" s="1" t="s">
        <v>1410</v>
      </c>
      <c r="C2616" s="1" t="s">
        <v>1411</v>
      </c>
      <c r="D2616" s="3" t="str">
        <f ca="1">IFERROR(__xludf.DUMMYFUNCTION("PROPER(REGEXEXTRACT(B286, ""(?:https?:\/\/)?(?:www\.)?([a-zA-Z0-9-]+)\.""))"),"Google")</f>
        <v>Google</v>
      </c>
      <c r="E2616" s="1" t="s">
        <v>1412</v>
      </c>
      <c r="F2616" s="1">
        <v>10.7201501</v>
      </c>
      <c r="G2616" s="1">
        <v>122.5621063</v>
      </c>
      <c r="H2616" s="1" t="s">
        <v>1413</v>
      </c>
      <c r="I2616" s="1" t="s">
        <v>1211</v>
      </c>
      <c r="J2616" s="1">
        <f>IF(K2616="URBAN",1,IF(K2616="SUBURBAN",2,IF(K2616="RURAL",3,"")))</f>
        <v>1</v>
      </c>
      <c r="K2616" s="1" t="s">
        <v>42</v>
      </c>
      <c r="L2616" s="18">
        <v>46082</v>
      </c>
      <c r="M2616" s="49">
        <v>0.625</v>
      </c>
      <c r="N2616" s="18">
        <v>46083</v>
      </c>
      <c r="O2616" s="56">
        <v>0.5</v>
      </c>
      <c r="P2616" s="31" t="str">
        <f>TEXT($L2616, "dddd")</f>
        <v>Sunday</v>
      </c>
      <c r="Q2616" s="39" t="s">
        <v>111</v>
      </c>
      <c r="R2616" s="39">
        <v>1153.1235999999999</v>
      </c>
      <c r="S2616" s="1" t="str">
        <f>IF(OR(MONTH(L2616)=12, MONTH(L2616)&lt;=5), "Dry Season", "Wet Season")</f>
        <v>Dry Season</v>
      </c>
      <c r="T2616" s="1">
        <v>1</v>
      </c>
      <c r="U2616" s="1">
        <v>0</v>
      </c>
      <c r="V2616" s="1">
        <v>1</v>
      </c>
      <c r="W2616" s="1">
        <v>1</v>
      </c>
      <c r="X2616" s="1" t="s">
        <v>1212</v>
      </c>
      <c r="Y2616" s="1">
        <v>10.7143716</v>
      </c>
      <c r="Z2616" s="1">
        <v>122.55100229999999</v>
      </c>
      <c r="AA2616" s="11" cm="1">
        <f t="array" ref="AA2616">IF(ISBLANK(Y2616), 0, VINCentyInvDistance(F2616,G2616,Y2616,Z2616))</f>
        <v>1372.5780482202704</v>
      </c>
      <c r="AB2616" s="1">
        <v>0</v>
      </c>
      <c r="AC2616" s="1">
        <v>0</v>
      </c>
      <c r="AD2616" s="1">
        <v>0</v>
      </c>
      <c r="AE2616" s="1">
        <v>0</v>
      </c>
      <c r="AF2616" s="1">
        <v>1</v>
      </c>
      <c r="AG2616" s="1" t="s">
        <v>1213</v>
      </c>
      <c r="AH2616" s="1" t="s">
        <v>1213</v>
      </c>
      <c r="AI2616" s="1" t="str">
        <f>TRIM(MID(SUBSTITUTE($H2616,",",REPT(" ",200)),(LEN($H2616)-LEN(SUBSTITUTE($H2616,",",""))-2)*200+1,200))</f>
        <v>Western Visayas</v>
      </c>
      <c r="AJ2616" s="1" t="s">
        <v>55</v>
      </c>
      <c r="AL2616" s="7">
        <v>0</v>
      </c>
      <c r="AM2616" s="1"/>
    </row>
    <row r="2617" spans="1:39" ht="12.75" customHeight="1">
      <c r="A2617" s="1"/>
      <c r="B2617" s="1" t="s">
        <v>1414</v>
      </c>
      <c r="C2617" s="1" t="s">
        <v>1415</v>
      </c>
      <c r="D2617" s="3" t="str">
        <f ca="1">IFERROR(__xludf.DUMMYFUNCTION("PROPER(REGEXEXTRACT(B287, ""(?:https?:\/\/)?(?:www\.)?([a-zA-Z0-9-]+)\.""))"),"Skyscanner")</f>
        <v>Skyscanner</v>
      </c>
      <c r="E2617" s="1" t="s">
        <v>1416</v>
      </c>
      <c r="F2617" s="1">
        <v>10.7008019</v>
      </c>
      <c r="G2617" s="1">
        <v>122.566806</v>
      </c>
      <c r="H2617" s="1" t="s">
        <v>1417</v>
      </c>
      <c r="I2617" s="1" t="s">
        <v>1211</v>
      </c>
      <c r="J2617" s="1">
        <f>IF(K2617="URBAN",1,IF(K2617="SUBURBAN",2,IF(K2617="RURAL",3,"")))</f>
        <v>1</v>
      </c>
      <c r="K2617" s="1" t="s">
        <v>42</v>
      </c>
      <c r="L2617" s="18">
        <v>46082</v>
      </c>
      <c r="M2617" s="49">
        <v>0.58333333333333337</v>
      </c>
      <c r="N2617" s="18">
        <v>46083</v>
      </c>
      <c r="O2617" s="56">
        <v>0.5</v>
      </c>
      <c r="P2617" s="31" t="str">
        <f>TEXT($L2617, "dddd")</f>
        <v>Sunday</v>
      </c>
      <c r="Q2617" s="39" t="s">
        <v>207</v>
      </c>
      <c r="R2617" s="39">
        <v>1233</v>
      </c>
      <c r="S2617" s="1" t="str">
        <f>IF(OR(MONTH(L2617)=12, MONTH(L2617)&lt;=5), "Dry Season", "Wet Season")</f>
        <v>Dry Season</v>
      </c>
      <c r="T2617" s="1">
        <v>1</v>
      </c>
      <c r="U2617" s="1">
        <v>0</v>
      </c>
      <c r="V2617" s="1">
        <v>0</v>
      </c>
      <c r="W2617" s="1">
        <v>1</v>
      </c>
      <c r="X2617" s="1" t="s">
        <v>1212</v>
      </c>
      <c r="Y2617" s="1">
        <v>10.7143716</v>
      </c>
      <c r="Z2617" s="1">
        <v>122.55100229999999</v>
      </c>
      <c r="AA2617" s="11" cm="1">
        <f t="array" ref="AA2617">IF(ISBLANK(Y2617), 0, VINCentyInvDistance(F2617,G2617,Y2617,Z2617))</f>
        <v>2289.4947765797469</v>
      </c>
      <c r="AB2617" s="1">
        <v>0</v>
      </c>
      <c r="AC2617" s="1">
        <v>7.6</v>
      </c>
      <c r="AD2617" s="1">
        <v>3.7</v>
      </c>
      <c r="AE2617" s="1">
        <v>6</v>
      </c>
      <c r="AF2617" s="1">
        <v>1</v>
      </c>
      <c r="AG2617" s="1" t="s">
        <v>1213</v>
      </c>
      <c r="AH2617" s="1" t="s">
        <v>1213</v>
      </c>
      <c r="AI2617" s="1" t="str">
        <f>TRIM(MID(SUBSTITUTE($H2617,",",REPT(" ",200)),(LEN($H2617)-LEN(SUBSTITUTE($H2617,",",""))-2)*200+1,200))</f>
        <v>Western Visayas</v>
      </c>
      <c r="AJ2617" s="1" t="s">
        <v>55</v>
      </c>
      <c r="AK2617" t="s">
        <v>960</v>
      </c>
      <c r="AL2617" s="6">
        <v>2</v>
      </c>
      <c r="AM2617" s="1"/>
    </row>
    <row r="2618" spans="1:39" ht="12.75" customHeight="1">
      <c r="A2618" s="1"/>
      <c r="B2618" s="1" t="s">
        <v>1418</v>
      </c>
      <c r="C2618" s="1" t="s">
        <v>1419</v>
      </c>
      <c r="D2618" s="3" t="str">
        <f ca="1">IFERROR(__xludf.DUMMYFUNCTION("PROPER(REGEXEXTRACT(B288, ""(?:https?:\/\/)?(?:www\.)?([a-zA-Z0-9-]+)\.""))"),"Skyscanner")</f>
        <v>Skyscanner</v>
      </c>
      <c r="E2618" s="1" t="s">
        <v>1420</v>
      </c>
      <c r="F2618" s="1">
        <v>10.737197099999999</v>
      </c>
      <c r="G2618" s="1">
        <v>122.5391542</v>
      </c>
      <c r="H2618" s="1" t="s">
        <v>1421</v>
      </c>
      <c r="I2618" s="1" t="s">
        <v>41</v>
      </c>
      <c r="J2618" s="1">
        <f>IF(K2618="URBAN",1,IF(K2618="SUBURBAN",2,IF(K2618="RURAL",3,"")))</f>
        <v>1</v>
      </c>
      <c r="K2618" s="1" t="s">
        <v>42</v>
      </c>
      <c r="L2618" s="18">
        <v>46082</v>
      </c>
      <c r="M2618" s="49">
        <v>0.58333333333333337</v>
      </c>
      <c r="N2618" s="18">
        <v>46083</v>
      </c>
      <c r="O2618" s="56">
        <v>0.5</v>
      </c>
      <c r="P2618" s="31" t="str">
        <f>TEXT($L2618, "dddd")</f>
        <v>Sunday</v>
      </c>
      <c r="Q2618" s="39" t="s">
        <v>111</v>
      </c>
      <c r="R2618" s="39">
        <v>1692</v>
      </c>
      <c r="S2618" s="1" t="str">
        <f>IF(OR(MONTH(L2618)=12, MONTH(L2618)&lt;=5), "Dry Season", "Wet Season")</f>
        <v>Dry Season</v>
      </c>
      <c r="T2618" s="1">
        <v>1</v>
      </c>
      <c r="U2618" s="1">
        <v>0</v>
      </c>
      <c r="V2618" s="1">
        <v>0</v>
      </c>
      <c r="W2618" s="1">
        <v>1</v>
      </c>
      <c r="X2618" s="1" t="s">
        <v>1212</v>
      </c>
      <c r="Y2618" s="1">
        <v>10.7143716</v>
      </c>
      <c r="Z2618" s="1">
        <v>122.55100229999999</v>
      </c>
      <c r="AA2618" s="11" cm="1">
        <f t="array" ref="AA2618">IF(ISBLANK(Y2618), 0, VINCentyInvDistance(F2618,G2618,Y2618,Z2618))</f>
        <v>2838.00450319838</v>
      </c>
      <c r="AB2618" s="1">
        <v>0</v>
      </c>
      <c r="AC2618" s="1">
        <v>0</v>
      </c>
      <c r="AD2618" s="1">
        <v>0</v>
      </c>
      <c r="AE2618" s="1">
        <v>43</v>
      </c>
      <c r="AF2618" s="1">
        <v>1</v>
      </c>
      <c r="AG2618" s="1" t="s">
        <v>1213</v>
      </c>
      <c r="AH2618" s="1" t="s">
        <v>1213</v>
      </c>
      <c r="AI2618" s="1" t="str">
        <f>TRIM(MID(SUBSTITUTE($H2618,",",REPT(" ",200)),(LEN($H2618)-LEN(SUBSTITUTE($H2618,",",""))-2)*200+1,200))</f>
        <v>Western Visayas</v>
      </c>
      <c r="AJ2618" s="1" t="s">
        <v>55</v>
      </c>
      <c r="AK2618" t="s">
        <v>1422</v>
      </c>
      <c r="AL2618" s="7">
        <v>0</v>
      </c>
      <c r="AM2618" s="1"/>
    </row>
    <row r="2619" spans="1:39" ht="12.75" customHeight="1">
      <c r="A2619" s="1"/>
      <c r="B2619" s="1" t="s">
        <v>1428</v>
      </c>
      <c r="C2619" s="1" t="s">
        <v>1429</v>
      </c>
      <c r="D2619" s="3" t="str">
        <f ca="1">IFERROR(__xludf.DUMMYFUNCTION("PROPER(REGEXEXTRACT(B290, ""(?:https?:\/\/)?(?:www\.)?([a-zA-Z0-9-]+)\.""))"),"Skyscanner")</f>
        <v>Skyscanner</v>
      </c>
      <c r="E2619" s="1" t="s">
        <v>1430</v>
      </c>
      <c r="F2619" s="1">
        <v>10.6979893</v>
      </c>
      <c r="G2619" s="1">
        <v>122.5695868</v>
      </c>
      <c r="H2619" s="1" t="s">
        <v>1431</v>
      </c>
      <c r="I2619" s="1" t="s">
        <v>1211</v>
      </c>
      <c r="J2619" s="1">
        <f>IF(K2619="URBAN",1,IF(K2619="SUBURBAN",2,IF(K2619="RURAL",3,"")))</f>
        <v>1</v>
      </c>
      <c r="K2619" s="1" t="s">
        <v>42</v>
      </c>
      <c r="L2619" s="18">
        <v>46082</v>
      </c>
      <c r="M2619" s="49">
        <v>0.58333333333333337</v>
      </c>
      <c r="N2619" s="18">
        <v>46083</v>
      </c>
      <c r="O2619" s="56">
        <v>0.5</v>
      </c>
      <c r="P2619" s="31" t="str">
        <f>TEXT($L2619, "dddd")</f>
        <v>Sunday</v>
      </c>
      <c r="Q2619" s="39" t="s">
        <v>1266</v>
      </c>
      <c r="R2619" s="39">
        <v>1374</v>
      </c>
      <c r="S2619" s="1" t="str">
        <f>IF(OR(MONTH(L2619)=12, MONTH(L2619)&lt;=5), "Dry Season", "Wet Season")</f>
        <v>Dry Season</v>
      </c>
      <c r="T2619" s="1">
        <v>1</v>
      </c>
      <c r="U2619" s="1">
        <v>0</v>
      </c>
      <c r="V2619" s="1">
        <v>0</v>
      </c>
      <c r="W2619" s="1">
        <v>1</v>
      </c>
      <c r="X2619" s="1" t="s">
        <v>1212</v>
      </c>
      <c r="Y2619" s="1">
        <v>10.7143716</v>
      </c>
      <c r="Z2619" s="1">
        <v>122.55100229999999</v>
      </c>
      <c r="AA2619" s="11" cm="1">
        <f t="array" ref="AA2619">IF(ISBLANK(Y2619), 0, VINCentyInvDistance(F2619,G2619,Y2619,Z2619))</f>
        <v>2723.4015432303627</v>
      </c>
      <c r="AB2619" s="1">
        <v>0</v>
      </c>
      <c r="AC2619" s="1">
        <v>6.6</v>
      </c>
      <c r="AD2619" s="1">
        <v>3.9</v>
      </c>
      <c r="AE2619" s="1">
        <v>69</v>
      </c>
      <c r="AF2619" s="1">
        <v>1</v>
      </c>
      <c r="AG2619" s="1" t="s">
        <v>1213</v>
      </c>
      <c r="AH2619" s="1" t="s">
        <v>1213</v>
      </c>
      <c r="AI2619" s="1" t="str">
        <f>TRIM(MID(SUBSTITUTE($H2619,",",REPT(" ",200)),(LEN($H2619)-LEN(SUBSTITUTE($H2619,",",""))-2)*200+1,200))</f>
        <v>Western Visayas</v>
      </c>
      <c r="AJ2619" s="1" t="s">
        <v>55</v>
      </c>
      <c r="AK2619" t="s">
        <v>16581</v>
      </c>
      <c r="AL2619" s="7">
        <v>0</v>
      </c>
      <c r="AM2619" s="1"/>
    </row>
    <row r="2620" spans="1:39" ht="12.75" customHeight="1">
      <c r="A2620" s="1"/>
      <c r="B2620" s="1" t="s">
        <v>1432</v>
      </c>
      <c r="C2620" s="1" t="s">
        <v>1433</v>
      </c>
      <c r="D2620" s="3" t="str">
        <f ca="1">IFERROR(__xludf.DUMMYFUNCTION("PROPER(REGEXEXTRACT(B291, ""(?:https?:\/\/)?(?:www\.)?([a-zA-Z0-9-]+)\.""))"),"Skyscanner")</f>
        <v>Skyscanner</v>
      </c>
      <c r="E2620" s="1" t="s">
        <v>1434</v>
      </c>
      <c r="F2620" s="1">
        <v>10.728275200000001</v>
      </c>
      <c r="G2620" s="1">
        <v>122.5497031</v>
      </c>
      <c r="H2620" s="1" t="s">
        <v>1435</v>
      </c>
      <c r="I2620" s="1" t="s">
        <v>1211</v>
      </c>
      <c r="J2620" s="1">
        <f>IF(K2620="URBAN",1,IF(K2620="SUBURBAN",2,IF(K2620="RURAL",3,"")))</f>
        <v>1</v>
      </c>
      <c r="K2620" s="1" t="s">
        <v>42</v>
      </c>
      <c r="L2620" s="18">
        <v>46082</v>
      </c>
      <c r="M2620" s="49">
        <v>0.58333333333333337</v>
      </c>
      <c r="N2620" s="18">
        <v>46083</v>
      </c>
      <c r="O2620" s="56">
        <v>0.5</v>
      </c>
      <c r="P2620" s="31" t="str">
        <f>TEXT($L2620, "dddd")</f>
        <v>Sunday</v>
      </c>
      <c r="Q2620" s="39" t="s">
        <v>111</v>
      </c>
      <c r="R2620" s="39">
        <v>1566</v>
      </c>
      <c r="S2620" s="1" t="str">
        <f>IF(OR(MONTH(L2620)=12, MONTH(L2620)&lt;=5), "Dry Season", "Wet Season")</f>
        <v>Dry Season</v>
      </c>
      <c r="T2620" s="1">
        <v>1</v>
      </c>
      <c r="U2620" s="1">
        <v>0</v>
      </c>
      <c r="V2620" s="1">
        <v>0</v>
      </c>
      <c r="W2620" s="1">
        <v>1</v>
      </c>
      <c r="X2620" s="1" t="s">
        <v>1212</v>
      </c>
      <c r="Y2620" s="1">
        <v>10.7143716</v>
      </c>
      <c r="Z2620" s="1">
        <v>122.55100229999999</v>
      </c>
      <c r="AA2620" s="11" cm="1">
        <f t="array" ref="AA2620">IF(ISBLANK(Y2620), 0, VINCentyInvDistance(F2620,G2620,Y2620,Z2620))</f>
        <v>1544.467502955431</v>
      </c>
      <c r="AB2620" s="1">
        <v>0</v>
      </c>
      <c r="AC2620" s="1">
        <v>0</v>
      </c>
      <c r="AD2620" s="1">
        <v>0</v>
      </c>
      <c r="AE2620" s="1">
        <v>25</v>
      </c>
      <c r="AF2620" s="1">
        <v>1</v>
      </c>
      <c r="AG2620" s="1" t="s">
        <v>1213</v>
      </c>
      <c r="AH2620" s="1" t="s">
        <v>1213</v>
      </c>
      <c r="AI2620" s="1" t="str">
        <f>TRIM(MID(SUBSTITUTE($H2620,",",REPT(" ",200)),(LEN($H2620)-LEN(SUBSTITUTE($H2620,",",""))-2)*200+1,200))</f>
        <v>Western Visayas</v>
      </c>
      <c r="AJ2620" s="1" t="s">
        <v>55</v>
      </c>
      <c r="AK2620" t="s">
        <v>1436</v>
      </c>
      <c r="AL2620" s="7">
        <v>0</v>
      </c>
      <c r="AM2620" s="1"/>
    </row>
    <row r="2621" spans="1:39" ht="12.75" customHeight="1">
      <c r="A2621" s="1"/>
      <c r="B2621" s="1" t="s">
        <v>1437</v>
      </c>
      <c r="C2621" s="1" t="s">
        <v>1438</v>
      </c>
      <c r="D2621" s="3" t="str">
        <f ca="1">IFERROR(__xludf.DUMMYFUNCTION("PROPER(REGEXEXTRACT(B292, ""(?:https?:\/\/)?(?:www\.)?([a-zA-Z0-9-]+)\.""))"),"Skyscanner")</f>
        <v>Skyscanner</v>
      </c>
      <c r="E2621" s="1" t="s">
        <v>1439</v>
      </c>
      <c r="F2621" s="1">
        <v>10.730783499999999</v>
      </c>
      <c r="G2621" s="1">
        <v>122.5493335</v>
      </c>
      <c r="H2621" s="1" t="s">
        <v>1440</v>
      </c>
      <c r="I2621" s="1" t="s">
        <v>1211</v>
      </c>
      <c r="J2621" s="1">
        <f>IF(K2621="URBAN",1,IF(K2621="SUBURBAN",2,IF(K2621="RURAL",3,"")))</f>
        <v>1</v>
      </c>
      <c r="K2621" s="1" t="s">
        <v>42</v>
      </c>
      <c r="L2621" s="18">
        <v>46082</v>
      </c>
      <c r="M2621" s="49">
        <v>0.625</v>
      </c>
      <c r="N2621" s="18">
        <v>46083</v>
      </c>
      <c r="O2621" s="56">
        <v>0.5</v>
      </c>
      <c r="P2621" s="31" t="str">
        <f>TEXT($L2621, "dddd")</f>
        <v>Sunday</v>
      </c>
      <c r="Q2621" s="39" t="s">
        <v>207</v>
      </c>
      <c r="R2621" s="39">
        <v>2054</v>
      </c>
      <c r="S2621" s="1" t="str">
        <f>IF(OR(MONTH(L2621)=12, MONTH(L2621)&lt;=5), "Dry Season", "Wet Season")</f>
        <v>Dry Season</v>
      </c>
      <c r="T2621" s="1">
        <v>1</v>
      </c>
      <c r="U2621" s="1">
        <v>0</v>
      </c>
      <c r="V2621" s="1">
        <v>0</v>
      </c>
      <c r="W2621" s="1">
        <v>1</v>
      </c>
      <c r="X2621" s="1" t="s">
        <v>1212</v>
      </c>
      <c r="Y2621" s="1">
        <v>10.7143716</v>
      </c>
      <c r="Z2621" s="1">
        <v>122.55100229999999</v>
      </c>
      <c r="AA2621" s="11" cm="1">
        <f t="array" ref="AA2621">IF(ISBLANK(Y2621), 0, VINCentyInvDistance(F2621,G2621,Y2621,Z2621))</f>
        <v>1824.5200604122836</v>
      </c>
      <c r="AB2621" s="1">
        <v>0</v>
      </c>
      <c r="AC2621" s="1">
        <v>0</v>
      </c>
      <c r="AD2621" s="1">
        <v>0</v>
      </c>
      <c r="AE2621" s="1">
        <v>145</v>
      </c>
      <c r="AF2621" s="1">
        <v>1</v>
      </c>
      <c r="AG2621" s="1" t="s">
        <v>1213</v>
      </c>
      <c r="AH2621" s="1" t="s">
        <v>1213</v>
      </c>
      <c r="AI2621" s="1" t="str">
        <f>TRIM(MID(SUBSTITUTE($H2621,",",REPT(" ",200)),(LEN($H2621)-LEN(SUBSTITUTE($H2621,",",""))-2)*200+1,200))</f>
        <v>Western Visayas</v>
      </c>
      <c r="AJ2621" s="1" t="s">
        <v>55</v>
      </c>
      <c r="AL2621" s="7">
        <v>0</v>
      </c>
      <c r="AM2621" s="1"/>
    </row>
    <row r="2622" spans="1:39" ht="12.75" customHeight="1">
      <c r="A2622" s="1"/>
      <c r="B2622" s="1" t="s">
        <v>1414</v>
      </c>
      <c r="C2622" s="1" t="s">
        <v>1441</v>
      </c>
      <c r="D2622" s="3" t="str">
        <f ca="1">IFERROR(__xludf.DUMMYFUNCTION("PROPER(REGEXEXTRACT(B293, ""(?:https?:\/\/)?(?:www\.)?([a-zA-Z0-9-]+)\.""))"),"Skyscanner")</f>
        <v>Skyscanner</v>
      </c>
      <c r="E2622" s="1" t="s">
        <v>1442</v>
      </c>
      <c r="F2622" s="1">
        <v>10.756727400000001</v>
      </c>
      <c r="G2622" s="1">
        <v>122.5426813</v>
      </c>
      <c r="H2622" s="1" t="s">
        <v>1443</v>
      </c>
      <c r="I2622" s="1" t="s">
        <v>1211</v>
      </c>
      <c r="J2622" s="1">
        <f>IF(K2622="URBAN",1,IF(K2622="SUBURBAN",2,IF(K2622="RURAL",3,"")))</f>
        <v>1</v>
      </c>
      <c r="K2622" s="1" t="s">
        <v>42</v>
      </c>
      <c r="L2622" s="18">
        <v>46082</v>
      </c>
      <c r="M2622" s="49">
        <v>0.58333333333333337</v>
      </c>
      <c r="N2622" s="18">
        <v>46083</v>
      </c>
      <c r="O2622" s="56">
        <v>0.5</v>
      </c>
      <c r="P2622" s="31" t="str">
        <f>TEXT($L2622, "dddd")</f>
        <v>Sunday</v>
      </c>
      <c r="Q2622" s="39" t="s">
        <v>111</v>
      </c>
      <c r="R2622" s="39">
        <v>2647</v>
      </c>
      <c r="S2622" s="1" t="str">
        <f>IF(OR(MONTH(L2622)=12, MONTH(L2622)&lt;=5), "Dry Season", "Wet Season")</f>
        <v>Dry Season</v>
      </c>
      <c r="T2622" s="1">
        <v>1</v>
      </c>
      <c r="U2622" s="1">
        <v>0</v>
      </c>
      <c r="V2622" s="1">
        <v>0</v>
      </c>
      <c r="W2622" s="1">
        <v>1</v>
      </c>
      <c r="X2622" s="1" t="s">
        <v>1212</v>
      </c>
      <c r="Y2622" s="1">
        <v>10.7143716</v>
      </c>
      <c r="Z2622" s="1">
        <v>122.55100229999999</v>
      </c>
      <c r="AA2622" s="11" cm="1">
        <f t="array" ref="AA2622">IF(ISBLANK(Y2622), 0, VINCentyInvDistance(F2622,G2622,Y2622,Z2622))</f>
        <v>4772.6869480707874</v>
      </c>
      <c r="AB2622" s="1">
        <v>0</v>
      </c>
      <c r="AC2622" s="1">
        <v>9.6</v>
      </c>
      <c r="AD2622" s="1">
        <v>3.9</v>
      </c>
      <c r="AE2622" s="1">
        <v>41</v>
      </c>
      <c r="AF2622" s="1">
        <v>1</v>
      </c>
      <c r="AG2622" s="1" t="s">
        <v>1213</v>
      </c>
      <c r="AH2622" s="1" t="s">
        <v>1213</v>
      </c>
      <c r="AI2622" s="1" t="str">
        <f>TRIM(MID(SUBSTITUTE($H2622,",",REPT(" ",200)),(LEN($H2622)-LEN(SUBSTITUTE($H2622,",",""))-2)*200+1,200))</f>
        <v>Western Visayas</v>
      </c>
      <c r="AJ2622" s="1" t="s">
        <v>55</v>
      </c>
      <c r="AK2622" t="s">
        <v>16582</v>
      </c>
      <c r="AL2622" s="7">
        <v>4</v>
      </c>
      <c r="AM2622" s="1"/>
    </row>
    <row r="2623" spans="1:39" ht="12.75" customHeight="1">
      <c r="A2623" s="1"/>
      <c r="B2623" s="1" t="s">
        <v>1448</v>
      </c>
      <c r="C2623" s="1" t="s">
        <v>1449</v>
      </c>
      <c r="D2623" s="3" t="str">
        <f ca="1">IFERROR(__xludf.DUMMYFUNCTION("PROPER(REGEXEXTRACT(B295, ""(?:https?:\/\/)?(?:www\.)?([a-zA-Z0-9-]+)\.""))"),"Skyscanner")</f>
        <v>Skyscanner</v>
      </c>
      <c r="E2623" s="1" t="s">
        <v>1450</v>
      </c>
      <c r="F2623" s="1">
        <v>10.7138466</v>
      </c>
      <c r="G2623" s="1">
        <v>122.5395268</v>
      </c>
      <c r="H2623" s="1" t="s">
        <v>1451</v>
      </c>
      <c r="I2623" s="1" t="s">
        <v>1211</v>
      </c>
      <c r="J2623" s="1">
        <f>IF(K2623="URBAN",1,IF(K2623="SUBURBAN",2,IF(K2623="RURAL",3,"")))</f>
        <v>1</v>
      </c>
      <c r="K2623" s="1" t="s">
        <v>42</v>
      </c>
      <c r="L2623" s="18">
        <v>46082</v>
      </c>
      <c r="M2623" s="49">
        <v>0.58333333333333337</v>
      </c>
      <c r="N2623" s="18">
        <v>46083</v>
      </c>
      <c r="O2623" s="56">
        <v>0.5</v>
      </c>
      <c r="P2623" s="31" t="str">
        <f>TEXT($L2623, "dddd")</f>
        <v>Sunday</v>
      </c>
      <c r="Q2623" s="39" t="s">
        <v>207</v>
      </c>
      <c r="R2623" s="39">
        <v>1532</v>
      </c>
      <c r="S2623" s="1" t="str">
        <f>IF(OR(MONTH(L2623)=12, MONTH(L2623)&lt;=5), "Dry Season", "Wet Season")</f>
        <v>Dry Season</v>
      </c>
      <c r="T2623" s="1">
        <v>1</v>
      </c>
      <c r="U2623" s="1">
        <v>0</v>
      </c>
      <c r="V2623" s="1">
        <v>0</v>
      </c>
      <c r="W2623" s="1">
        <v>1</v>
      </c>
      <c r="X2623" s="1" t="s">
        <v>1212</v>
      </c>
      <c r="Y2623" s="1">
        <v>10.7143716</v>
      </c>
      <c r="Z2623" s="1">
        <v>122.55100229999999</v>
      </c>
      <c r="AA2623" s="11" cm="1">
        <f t="array" ref="AA2623">IF(ISBLANK(Y2623), 0, VINCentyInvDistance(F2623,G2623,Y2623,Z2623))</f>
        <v>1256.6648656792693</v>
      </c>
      <c r="AB2623" s="1">
        <v>0</v>
      </c>
      <c r="AC2623" s="1">
        <v>0</v>
      </c>
      <c r="AD2623" s="1">
        <v>0</v>
      </c>
      <c r="AE2623" s="1">
        <v>0</v>
      </c>
      <c r="AF2623" s="1">
        <v>1</v>
      </c>
      <c r="AG2623" s="1" t="s">
        <v>1213</v>
      </c>
      <c r="AH2623" s="1" t="s">
        <v>1213</v>
      </c>
      <c r="AI2623" s="1" t="str">
        <f>TRIM(MID(SUBSTITUTE($H2623,",",REPT(" ",200)),(LEN($H2623)-LEN(SUBSTITUTE($H2623,",",""))-2)*200+1,200))</f>
        <v>Western Visayas</v>
      </c>
      <c r="AJ2623" s="1" t="s">
        <v>55</v>
      </c>
      <c r="AK2623" t="s">
        <v>16584</v>
      </c>
      <c r="AL2623" s="7">
        <v>0</v>
      </c>
      <c r="AM2623" s="1"/>
    </row>
    <row r="2624" spans="1:39" ht="12.75" customHeight="1">
      <c r="A2624" s="1"/>
      <c r="B2624" s="1" t="s">
        <v>1457</v>
      </c>
      <c r="C2624" s="1" t="s">
        <v>1458</v>
      </c>
      <c r="D2624" s="3" t="str">
        <f ca="1">IFERROR(__xludf.DUMMYFUNCTION("PROPER(REGEXEXTRACT(B297, ""(?:https?:\/\/)?(?:www\.)?([a-zA-Z0-9-]+)\.""))"),"Skyscanner")</f>
        <v>Skyscanner</v>
      </c>
      <c r="E2624" s="1" t="s">
        <v>1459</v>
      </c>
      <c r="F2624" s="1">
        <v>10.6955451</v>
      </c>
      <c r="G2624" s="1">
        <v>122.5697425</v>
      </c>
      <c r="H2624" s="1" t="s">
        <v>1460</v>
      </c>
      <c r="I2624" s="1" t="s">
        <v>1211</v>
      </c>
      <c r="J2624" s="1">
        <f>IF(K2624="URBAN",1,IF(K2624="SUBURBAN",2,IF(K2624="RURAL",3,"")))</f>
        <v>1</v>
      </c>
      <c r="K2624" s="1" t="s">
        <v>42</v>
      </c>
      <c r="L2624" s="18">
        <v>46082</v>
      </c>
      <c r="M2624" s="49">
        <v>0.58333333333333337</v>
      </c>
      <c r="N2624" s="18">
        <v>46083</v>
      </c>
      <c r="O2624" s="56">
        <v>0.5</v>
      </c>
      <c r="P2624" s="31" t="str">
        <f>TEXT($L2624, "dddd")</f>
        <v>Sunday</v>
      </c>
      <c r="Q2624" s="39" t="s">
        <v>1026</v>
      </c>
      <c r="R2624" s="39">
        <v>1363</v>
      </c>
      <c r="S2624" s="1" t="str">
        <f>IF(OR(MONTH(L2624)=12, MONTH(L2624)&lt;=5), "Dry Season", "Wet Season")</f>
        <v>Dry Season</v>
      </c>
      <c r="T2624" s="1">
        <v>1</v>
      </c>
      <c r="U2624" s="1">
        <v>0</v>
      </c>
      <c r="V2624" s="1">
        <v>0</v>
      </c>
      <c r="W2624" s="1">
        <v>1</v>
      </c>
      <c r="X2624" s="1" t="s">
        <v>1212</v>
      </c>
      <c r="Y2624" s="1">
        <v>10.7143716</v>
      </c>
      <c r="Z2624" s="1">
        <v>122.55100229999999</v>
      </c>
      <c r="AA2624" s="11" cm="1">
        <f t="array" ref="AA2624">IF(ISBLANK(Y2624), 0, VINCentyInvDistance(F2624,G2624,Y2624,Z2624))</f>
        <v>2922.2285743211346</v>
      </c>
      <c r="AB2624" s="1">
        <v>0</v>
      </c>
      <c r="AC2624" s="1">
        <v>4.2</v>
      </c>
      <c r="AD2624" s="1">
        <v>3.2</v>
      </c>
      <c r="AE2624" s="1">
        <v>4</v>
      </c>
      <c r="AF2624" s="1">
        <v>1</v>
      </c>
      <c r="AG2624" s="1" t="s">
        <v>1213</v>
      </c>
      <c r="AH2624" s="1" t="s">
        <v>1213</v>
      </c>
      <c r="AI2624" s="1" t="str">
        <f>TRIM(MID(SUBSTITUTE($H2624,",",REPT(" ",200)),(LEN($H2624)-LEN(SUBSTITUTE($H2624,",",""))-2)*200+1,200))</f>
        <v>Western Visayas</v>
      </c>
      <c r="AJ2624" s="1" t="s">
        <v>55</v>
      </c>
      <c r="AK2624" t="s">
        <v>16585</v>
      </c>
      <c r="AL2624" s="7">
        <v>0</v>
      </c>
      <c r="AM2624" s="1"/>
    </row>
    <row r="2625" spans="1:39" ht="12.75" customHeight="1">
      <c r="A2625" s="1"/>
      <c r="B2625" s="1" t="s">
        <v>1461</v>
      </c>
      <c r="C2625" s="1" t="s">
        <v>1462</v>
      </c>
      <c r="D2625" s="3" t="str">
        <f ca="1">IFERROR(__xludf.DUMMYFUNCTION("PROPER(REGEXEXTRACT(B298, ""(?:https?:\/\/)?(?:www\.)?([a-zA-Z0-9-]+)\.""))"),"Skyscanner")</f>
        <v>Skyscanner</v>
      </c>
      <c r="E2625" s="1" t="s">
        <v>1463</v>
      </c>
      <c r="F2625" s="1">
        <v>10.727297200000001</v>
      </c>
      <c r="G2625" s="1">
        <v>122.55275570000001</v>
      </c>
      <c r="H2625" s="1" t="s">
        <v>1464</v>
      </c>
      <c r="I2625" s="1" t="s">
        <v>1211</v>
      </c>
      <c r="J2625" s="1">
        <f>IF(K2625="URBAN",1,IF(K2625="SUBURBAN",2,IF(K2625="RURAL",3,"")))</f>
        <v>1</v>
      </c>
      <c r="K2625" s="1" t="s">
        <v>42</v>
      </c>
      <c r="L2625" s="18">
        <v>46082</v>
      </c>
      <c r="M2625" s="49">
        <v>0.58333333333333337</v>
      </c>
      <c r="N2625" s="18">
        <v>46083</v>
      </c>
      <c r="O2625" s="56">
        <v>0.5</v>
      </c>
      <c r="P2625" s="31" t="str">
        <f>TEXT($L2625, "dddd")</f>
        <v>Sunday</v>
      </c>
      <c r="Q2625" s="39" t="s">
        <v>207</v>
      </c>
      <c r="R2625" s="39">
        <v>946</v>
      </c>
      <c r="S2625" s="1" t="str">
        <f>IF(OR(MONTH(L2625)=12, MONTH(L2625)&lt;=5), "Dry Season", "Wet Season")</f>
        <v>Dry Season</v>
      </c>
      <c r="T2625" s="1">
        <v>1</v>
      </c>
      <c r="U2625" s="1">
        <v>0</v>
      </c>
      <c r="V2625" s="1">
        <v>0</v>
      </c>
      <c r="W2625" s="1">
        <v>1</v>
      </c>
      <c r="X2625" s="1" t="s">
        <v>1212</v>
      </c>
      <c r="Y2625" s="1">
        <v>10.7143716</v>
      </c>
      <c r="Z2625" s="1">
        <v>122.55100229999999</v>
      </c>
      <c r="AA2625" s="11" cm="1">
        <f t="array" ref="AA2625">IF(ISBLANK(Y2625), 0, VINCentyInvDistance(F2625,G2625,Y2625,Z2625))</f>
        <v>1442.5437092002214</v>
      </c>
      <c r="AB2625" s="1">
        <v>0</v>
      </c>
      <c r="AC2625" s="1">
        <v>0</v>
      </c>
      <c r="AD2625" s="1">
        <v>0</v>
      </c>
      <c r="AE2625" s="1">
        <v>17</v>
      </c>
      <c r="AF2625" s="1">
        <v>1</v>
      </c>
      <c r="AG2625" s="1" t="s">
        <v>1213</v>
      </c>
      <c r="AH2625" s="1" t="s">
        <v>1213</v>
      </c>
      <c r="AI2625" s="1" t="str">
        <f>TRIM(MID(SUBSTITUTE($H2625,",",REPT(" ",200)),(LEN($H2625)-LEN(SUBSTITUTE($H2625,",",""))-2)*200+1,200))</f>
        <v>Western Visayas</v>
      </c>
      <c r="AJ2625" s="1" t="s">
        <v>55</v>
      </c>
      <c r="AK2625" t="s">
        <v>1465</v>
      </c>
      <c r="AL2625" s="7">
        <v>0</v>
      </c>
      <c r="AM2625" s="1"/>
    </row>
    <row r="2626" spans="1:39" ht="12.75" customHeight="1">
      <c r="A2626" s="1"/>
      <c r="B2626" s="1" t="s">
        <v>1476</v>
      </c>
      <c r="C2626" s="1" t="s">
        <v>1477</v>
      </c>
      <c r="D2626" s="3" t="str">
        <f ca="1">IFERROR(__xludf.DUMMYFUNCTION("PROPER(REGEXEXTRACT(B301, ""(?:https?:\/\/)?(?:www\.)?([a-zA-Z0-9-]+)\.""))"),"Skyscanner")</f>
        <v>Skyscanner</v>
      </c>
      <c r="E2626" s="1" t="s">
        <v>1478</v>
      </c>
      <c r="F2626" s="1">
        <v>10.7349225</v>
      </c>
      <c r="G2626" s="1">
        <v>122.5405722</v>
      </c>
      <c r="H2626" s="1" t="s">
        <v>1421</v>
      </c>
      <c r="I2626" s="1" t="s">
        <v>1211</v>
      </c>
      <c r="J2626" s="1">
        <f>IF(K2626="URBAN",1,IF(K2626="SUBURBAN",2,IF(K2626="RURAL",3,"")))</f>
        <v>1</v>
      </c>
      <c r="K2626" s="1" t="s">
        <v>42</v>
      </c>
      <c r="L2626" s="18">
        <v>46082</v>
      </c>
      <c r="M2626" s="49">
        <v>0.58333333333333337</v>
      </c>
      <c r="N2626" s="18">
        <v>46083</v>
      </c>
      <c r="O2626" s="56">
        <v>0.58333333333333337</v>
      </c>
      <c r="P2626" s="31" t="str">
        <f>TEXT($L2626, "dddd")</f>
        <v>Sunday</v>
      </c>
      <c r="Q2626" s="39" t="s">
        <v>111</v>
      </c>
      <c r="R2626" s="39">
        <v>1093</v>
      </c>
      <c r="S2626" s="1" t="str">
        <f>IF(OR(MONTH(L2626)=12, MONTH(L2626)&lt;=5), "Dry Season", "Wet Season")</f>
        <v>Dry Season</v>
      </c>
      <c r="T2626" s="1">
        <v>1</v>
      </c>
      <c r="U2626" s="1">
        <v>0</v>
      </c>
      <c r="V2626" s="1">
        <v>0</v>
      </c>
      <c r="W2626" s="1">
        <v>1</v>
      </c>
      <c r="X2626" s="1" t="s">
        <v>1212</v>
      </c>
      <c r="Y2626" s="1">
        <v>10.7143716</v>
      </c>
      <c r="Z2626" s="1">
        <v>122.55100229999999</v>
      </c>
      <c r="AA2626" s="11" cm="1">
        <f t="array" ref="AA2626">IF(ISBLANK(Y2626), 0, VINCentyInvDistance(F2626,G2626,Y2626,Z2626))</f>
        <v>2543.4442321355355</v>
      </c>
      <c r="AB2626" s="1">
        <v>0</v>
      </c>
      <c r="AC2626" s="1">
        <v>0</v>
      </c>
      <c r="AD2626" s="1">
        <v>0</v>
      </c>
      <c r="AE2626" s="1">
        <v>1</v>
      </c>
      <c r="AF2626" s="1">
        <v>1</v>
      </c>
      <c r="AG2626" s="1" t="s">
        <v>1213</v>
      </c>
      <c r="AH2626" s="1" t="s">
        <v>1213</v>
      </c>
      <c r="AI2626" s="1" t="str">
        <f>TRIM(MID(SUBSTITUTE($H2626,",",REPT(" ",200)),(LEN($H2626)-LEN(SUBSTITUTE($H2626,",",""))-2)*200+1,200))</f>
        <v>Western Visayas</v>
      </c>
      <c r="AJ2626" s="1" t="s">
        <v>55</v>
      </c>
      <c r="AK2626" t="s">
        <v>16586</v>
      </c>
      <c r="AL2626" s="7">
        <v>0</v>
      </c>
      <c r="AM2626" s="1"/>
    </row>
    <row r="2627" spans="1:39" ht="12.75" customHeight="1">
      <c r="A2627" s="1"/>
      <c r="B2627" s="1" t="s">
        <v>1496</v>
      </c>
      <c r="C2627" s="1" t="s">
        <v>1497</v>
      </c>
      <c r="D2627" s="3" t="str">
        <f ca="1">IFERROR(__xludf.DUMMYFUNCTION("PROPER(REGEXEXTRACT(B306, ""(?:https?:\/\/)?(?:www\.)?([a-zA-Z0-9-]+)\.""))"),"Skyscanner")</f>
        <v>Skyscanner</v>
      </c>
      <c r="E2627" s="1" t="s">
        <v>1498</v>
      </c>
      <c r="F2627" s="1">
        <v>10.7348889</v>
      </c>
      <c r="G2627" s="1">
        <v>122.5651079</v>
      </c>
      <c r="H2627" s="1" t="s">
        <v>1499</v>
      </c>
      <c r="I2627" s="1" t="s">
        <v>1211</v>
      </c>
      <c r="J2627" s="1">
        <f>IF(K2627="URBAN",1,IF(K2627="SUBURBAN",2,IF(K2627="RURAL",3,"")))</f>
        <v>1</v>
      </c>
      <c r="K2627" s="1" t="s">
        <v>42</v>
      </c>
      <c r="L2627" s="18">
        <v>46082</v>
      </c>
      <c r="M2627" s="49">
        <v>0.58333333333333337</v>
      </c>
      <c r="N2627" s="18">
        <v>46083</v>
      </c>
      <c r="O2627" s="56">
        <v>0.54166666666666663</v>
      </c>
      <c r="P2627" s="31" t="str">
        <f>TEXT($L2627, "dddd")</f>
        <v>Sunday</v>
      </c>
      <c r="Q2627" s="39" t="s">
        <v>207</v>
      </c>
      <c r="R2627" s="39">
        <v>1551</v>
      </c>
      <c r="S2627" s="1" t="str">
        <f>IF(OR(MONTH(L2627)=12, MONTH(L2627)&lt;=5), "Dry Season", "Wet Season")</f>
        <v>Dry Season</v>
      </c>
      <c r="T2627" s="1">
        <v>1</v>
      </c>
      <c r="U2627" s="1">
        <v>0</v>
      </c>
      <c r="V2627" s="1">
        <v>1</v>
      </c>
      <c r="W2627" s="1">
        <v>1</v>
      </c>
      <c r="X2627" s="1" t="s">
        <v>1212</v>
      </c>
      <c r="Y2627" s="1">
        <v>10.7143716</v>
      </c>
      <c r="Z2627" s="1">
        <v>122.55100229999999</v>
      </c>
      <c r="AA2627" s="11" cm="1">
        <f t="array" ref="AA2627">IF(ISBLANK(Y2627), 0, VINCentyInvDistance(F2627,G2627,Y2627,Z2627))</f>
        <v>2744.3217463149722</v>
      </c>
      <c r="AB2627" s="1">
        <v>0</v>
      </c>
      <c r="AC2627" s="1">
        <v>5</v>
      </c>
      <c r="AD2627" s="1">
        <v>3.9</v>
      </c>
      <c r="AE2627" s="1">
        <v>7</v>
      </c>
      <c r="AF2627" s="1">
        <v>1</v>
      </c>
      <c r="AG2627" s="1" t="s">
        <v>1213</v>
      </c>
      <c r="AH2627" s="1" t="s">
        <v>1213</v>
      </c>
      <c r="AI2627" s="1" t="str">
        <f>TRIM(MID(SUBSTITUTE($H2627,",",REPT(" ",200)),(LEN($H2627)-LEN(SUBSTITUTE($H2627,",",""))-2)*200+1,200))</f>
        <v>Western Visayas</v>
      </c>
      <c r="AJ2627" s="1" t="s">
        <v>55</v>
      </c>
      <c r="AK2627" t="s">
        <v>16587</v>
      </c>
      <c r="AL2627" s="7">
        <v>3</v>
      </c>
      <c r="AM2627" s="1"/>
    </row>
    <row r="2628" spans="1:39" ht="12.75" customHeight="1">
      <c r="A2628" s="1"/>
      <c r="B2628" s="1" t="s">
        <v>1507</v>
      </c>
      <c r="C2628" s="1" t="s">
        <v>1508</v>
      </c>
      <c r="D2628" s="3" t="str">
        <f ca="1">IFERROR(__xludf.DUMMYFUNCTION("PROPER(REGEXEXTRACT(B309, ""(?:https?:\/\/)?(?:www\.)?([a-zA-Z0-9-]+)\.""))"),"Skyscanner")</f>
        <v>Skyscanner</v>
      </c>
      <c r="E2628" s="1" t="s">
        <v>1509</v>
      </c>
      <c r="F2628" s="1">
        <v>10.6944967</v>
      </c>
      <c r="G2628" s="1">
        <v>122.5700016</v>
      </c>
      <c r="H2628" s="1" t="s">
        <v>1510</v>
      </c>
      <c r="I2628" s="1" t="s">
        <v>1211</v>
      </c>
      <c r="J2628" s="1">
        <f>IF(K2628="URBAN",1,IF(K2628="SUBURBAN",2,IF(K2628="RURAL",3,"")))</f>
        <v>1</v>
      </c>
      <c r="K2628" s="1" t="s">
        <v>42</v>
      </c>
      <c r="L2628" s="18">
        <v>46082</v>
      </c>
      <c r="M2628" s="49">
        <v>0.58333333333333337</v>
      </c>
      <c r="N2628" s="18">
        <v>46083</v>
      </c>
      <c r="O2628" s="56">
        <v>0.5</v>
      </c>
      <c r="P2628" s="31" t="str">
        <f>TEXT($L2628, "dddd")</f>
        <v>Sunday</v>
      </c>
      <c r="Q2628" s="39" t="s">
        <v>1266</v>
      </c>
      <c r="R2628" s="39">
        <v>1056</v>
      </c>
      <c r="S2628" s="1" t="str">
        <f>IF(OR(MONTH(L2628)=12, MONTH(L2628)&lt;=5), "Dry Season", "Wet Season")</f>
        <v>Dry Season</v>
      </c>
      <c r="T2628" s="1">
        <v>1</v>
      </c>
      <c r="U2628" s="1">
        <v>0</v>
      </c>
      <c r="V2628" s="1">
        <v>0</v>
      </c>
      <c r="W2628" s="1">
        <v>1</v>
      </c>
      <c r="X2628" s="1" t="s">
        <v>1212</v>
      </c>
      <c r="Y2628" s="1">
        <v>10.7143716</v>
      </c>
      <c r="Z2628" s="1">
        <v>122.55100229999999</v>
      </c>
      <c r="AA2628" s="11" cm="1">
        <f t="array" ref="AA2628">IF(ISBLANK(Y2628), 0, VINCentyInvDistance(F2628,G2628,Y2628,Z2628))</f>
        <v>3025.3741999438284</v>
      </c>
      <c r="AB2628" s="1">
        <v>0</v>
      </c>
      <c r="AC2628" s="1">
        <v>7</v>
      </c>
      <c r="AD2628" s="1">
        <v>3.3</v>
      </c>
      <c r="AE2628" s="1">
        <v>1</v>
      </c>
      <c r="AF2628" s="1">
        <v>1</v>
      </c>
      <c r="AG2628" s="1" t="s">
        <v>1213</v>
      </c>
      <c r="AH2628" s="1" t="s">
        <v>1213</v>
      </c>
      <c r="AI2628" s="1" t="str">
        <f>TRIM(MID(SUBSTITUTE($H2628,",",REPT(" ",200)),(LEN($H2628)-LEN(SUBSTITUTE($H2628,",",""))-2)*200+1,200))</f>
        <v>Western Visayas</v>
      </c>
      <c r="AJ2628" s="1" t="s">
        <v>55</v>
      </c>
      <c r="AK2628" t="s">
        <v>1511</v>
      </c>
      <c r="AL2628" s="7">
        <v>0</v>
      </c>
      <c r="AM2628" s="1"/>
    </row>
    <row r="2629" spans="1:39" ht="12.75" customHeight="1">
      <c r="A2629" s="1"/>
      <c r="B2629" s="1" t="s">
        <v>1512</v>
      </c>
      <c r="C2629" s="1" t="s">
        <v>1513</v>
      </c>
      <c r="D2629" s="3" t="str">
        <f ca="1">IFERROR(__xludf.DUMMYFUNCTION("PROPER(REGEXEXTRACT(B310, ""(?:https?:\/\/)?(?:www\.)?([a-zA-Z0-9-]+)\.""))"),"Skyscanner")</f>
        <v>Skyscanner</v>
      </c>
      <c r="E2629" s="1" t="s">
        <v>1514</v>
      </c>
      <c r="F2629" s="1">
        <v>10.732029499999999</v>
      </c>
      <c r="G2629" s="1">
        <v>122.54300360000001</v>
      </c>
      <c r="H2629" s="1" t="s">
        <v>1279</v>
      </c>
      <c r="I2629" s="1" t="s">
        <v>1211</v>
      </c>
      <c r="J2629" s="1">
        <f>IF(K2629="URBAN",1,IF(K2629="SUBURBAN",2,IF(K2629="RURAL",3,"")))</f>
        <v>1</v>
      </c>
      <c r="K2629" s="1" t="s">
        <v>42</v>
      </c>
      <c r="L2629" s="18">
        <v>46082</v>
      </c>
      <c r="M2629" s="49">
        <v>0.58333333333333337</v>
      </c>
      <c r="N2629" s="18">
        <v>46083</v>
      </c>
      <c r="O2629" s="56">
        <v>0.5</v>
      </c>
      <c r="P2629" s="31" t="str">
        <f>TEXT($L2629, "dddd")</f>
        <v>Sunday</v>
      </c>
      <c r="Q2629" s="39" t="s">
        <v>207</v>
      </c>
      <c r="R2629" s="39">
        <v>805</v>
      </c>
      <c r="S2629" s="1" t="str">
        <f>IF(OR(MONTH(L2629)=12, MONTH(L2629)&lt;=5), "Dry Season", "Wet Season")</f>
        <v>Dry Season</v>
      </c>
      <c r="T2629" s="1">
        <v>1</v>
      </c>
      <c r="U2629" s="1">
        <v>0</v>
      </c>
      <c r="V2629" s="1">
        <v>0</v>
      </c>
      <c r="W2629" s="1">
        <v>1</v>
      </c>
      <c r="X2629" s="1" t="s">
        <v>1212</v>
      </c>
      <c r="Y2629" s="1">
        <v>10.7143716</v>
      </c>
      <c r="Z2629" s="1">
        <v>122.55100229999999</v>
      </c>
      <c r="AA2629" s="11" cm="1">
        <f t="array" ref="AA2629">IF(ISBLANK(Y2629), 0, VINCentyInvDistance(F2629,G2629,Y2629,Z2629))</f>
        <v>2140.2118826418114</v>
      </c>
      <c r="AB2629" s="1">
        <v>0</v>
      </c>
      <c r="AC2629" s="1">
        <v>10</v>
      </c>
      <c r="AD2629" s="1">
        <v>4.8</v>
      </c>
      <c r="AE2629" s="1">
        <v>1</v>
      </c>
      <c r="AF2629" s="1">
        <v>1</v>
      </c>
      <c r="AG2629" s="1" t="s">
        <v>1213</v>
      </c>
      <c r="AH2629" s="1" t="s">
        <v>1213</v>
      </c>
      <c r="AI2629" s="1" t="str">
        <f>TRIM(MID(SUBSTITUTE($H2629,",",REPT(" ",200)),(LEN($H2629)-LEN(SUBSTITUTE($H2629,",",""))-2)*200+1,200))</f>
        <v>Western Visayas</v>
      </c>
      <c r="AJ2629" s="1" t="s">
        <v>55</v>
      </c>
      <c r="AK2629" t="s">
        <v>1515</v>
      </c>
      <c r="AL2629" s="7">
        <v>0</v>
      </c>
      <c r="AM2629" s="1"/>
    </row>
    <row r="2630" spans="1:39" ht="12.75" customHeight="1">
      <c r="A2630" s="1"/>
      <c r="B2630" s="1" t="s">
        <v>1518</v>
      </c>
      <c r="C2630" s="1" t="s">
        <v>1519</v>
      </c>
      <c r="D2630" s="3" t="str">
        <f ca="1">IFERROR(__xludf.DUMMYFUNCTION("PROPER(REGEXEXTRACT(B312, ""(?:https?:\/\/)?(?:www\.)?([a-zA-Z0-9-]+)\.""))"),"Skyscanner")</f>
        <v>Skyscanner</v>
      </c>
      <c r="E2630" s="1" t="s">
        <v>1520</v>
      </c>
      <c r="F2630" s="1">
        <v>10.709551299999999</v>
      </c>
      <c r="G2630" s="1">
        <v>122.5414995</v>
      </c>
      <c r="H2630" s="1" t="s">
        <v>1521</v>
      </c>
      <c r="I2630" s="1" t="s">
        <v>41</v>
      </c>
      <c r="J2630" s="1">
        <f>IF(K2630="URBAN",1,IF(K2630="SUBURBAN",2,IF(K2630="RURAL",3,"")))</f>
        <v>1</v>
      </c>
      <c r="K2630" s="1" t="s">
        <v>42</v>
      </c>
      <c r="L2630" s="18">
        <v>46082</v>
      </c>
      <c r="M2630" s="49">
        <v>0.58333333333333337</v>
      </c>
      <c r="N2630" s="18">
        <v>46083</v>
      </c>
      <c r="O2630" s="56">
        <v>0.5</v>
      </c>
      <c r="P2630" s="31" t="str">
        <f>TEXT($L2630, "dddd")</f>
        <v>Sunday</v>
      </c>
      <c r="Q2630" s="39" t="s">
        <v>207</v>
      </c>
      <c r="R2630" s="39">
        <v>2651</v>
      </c>
      <c r="S2630" s="1" t="str">
        <f>IF(OR(MONTH(L2630)=12, MONTH(L2630)&lt;=5), "Dry Season", "Wet Season")</f>
        <v>Dry Season</v>
      </c>
      <c r="T2630" s="1">
        <v>1</v>
      </c>
      <c r="U2630" s="1">
        <v>0</v>
      </c>
      <c r="V2630" s="1">
        <v>0</v>
      </c>
      <c r="W2630" s="1">
        <v>1</v>
      </c>
      <c r="X2630" s="1" t="s">
        <v>1212</v>
      </c>
      <c r="Y2630" s="1">
        <v>10.7143716</v>
      </c>
      <c r="Z2630" s="1">
        <v>122.55100229999999</v>
      </c>
      <c r="AA2630" s="11" cm="1">
        <f t="array" ref="AA2630">IF(ISBLANK(Y2630), 0, VINCentyInvDistance(F2630,G2630,Y2630,Z2630))</f>
        <v>1168.2963779852303</v>
      </c>
      <c r="AB2630" s="1">
        <v>1</v>
      </c>
      <c r="AC2630" s="1">
        <v>7.4</v>
      </c>
      <c r="AD2630" s="1">
        <v>3.8</v>
      </c>
      <c r="AE2630" s="1">
        <v>476</v>
      </c>
      <c r="AF2630" s="1">
        <v>1</v>
      </c>
      <c r="AG2630" s="1" t="s">
        <v>1213</v>
      </c>
      <c r="AH2630" s="1" t="s">
        <v>1213</v>
      </c>
      <c r="AI2630" s="1" t="str">
        <f>TRIM(MID(SUBSTITUTE($H2630,",",REPT(" ",200)),(LEN($H2630)-LEN(SUBSTITUTE($H2630,",",""))-2)*200+1,200))</f>
        <v>Western Visayas</v>
      </c>
      <c r="AJ2630" s="1" t="s">
        <v>55</v>
      </c>
      <c r="AK2630" t="s">
        <v>16567</v>
      </c>
      <c r="AL2630" s="6">
        <v>2</v>
      </c>
      <c r="AM2630" s="1"/>
    </row>
    <row r="2631" spans="1:39" ht="12.75" customHeight="1">
      <c r="A2631" s="1"/>
      <c r="B2631" s="1" t="s">
        <v>1522</v>
      </c>
      <c r="C2631" s="1" t="s">
        <v>1523</v>
      </c>
      <c r="D2631" s="3" t="str">
        <f ca="1">IFERROR(__xludf.DUMMYFUNCTION("PROPER(REGEXEXTRACT(B313, ""(?:https?:\/\/)?(?:www\.)?([a-zA-Z0-9-]+)\.""))"),"Google")</f>
        <v>Google</v>
      </c>
      <c r="E2631" s="1" t="s">
        <v>1524</v>
      </c>
      <c r="F2631" s="1">
        <v>10.695255400000001</v>
      </c>
      <c r="G2631" s="1">
        <v>122.5679927</v>
      </c>
      <c r="H2631" s="1" t="s">
        <v>1525</v>
      </c>
      <c r="I2631" s="1" t="s">
        <v>1211</v>
      </c>
      <c r="J2631" s="1">
        <f>IF(K2631="URBAN",1,IF(K2631="SUBURBAN",2,IF(K2631="RURAL",3,"")))</f>
        <v>1</v>
      </c>
      <c r="K2631" s="1" t="s">
        <v>42</v>
      </c>
      <c r="L2631" s="18">
        <v>46082</v>
      </c>
      <c r="M2631" s="49">
        <v>0.625</v>
      </c>
      <c r="N2631" s="18">
        <v>46083</v>
      </c>
      <c r="O2631" s="56">
        <v>0.5</v>
      </c>
      <c r="P2631" s="31" t="str">
        <f>TEXT($L2631, "dddd")</f>
        <v>Sunday</v>
      </c>
      <c r="Q2631" s="39" t="s">
        <v>117</v>
      </c>
      <c r="R2631" s="39">
        <v>1331.7</v>
      </c>
      <c r="S2631" s="1" t="str">
        <f>IF(OR(MONTH(L2631)=12, MONTH(L2631)&lt;=5), "Dry Season", "Wet Season")</f>
        <v>Dry Season</v>
      </c>
      <c r="T2631" s="1">
        <v>1</v>
      </c>
      <c r="U2631" s="1">
        <v>1</v>
      </c>
      <c r="V2631" s="1">
        <v>0</v>
      </c>
      <c r="W2631" s="1">
        <v>1</v>
      </c>
      <c r="X2631" s="1" t="s">
        <v>1212</v>
      </c>
      <c r="Y2631" s="1">
        <v>10.7143716</v>
      </c>
      <c r="Z2631" s="1">
        <v>122.55100229999999</v>
      </c>
      <c r="AA2631" s="11" cm="1">
        <f t="array" ref="AA2631">IF(ISBLANK(Y2631), 0, VINCentyInvDistance(F2631,G2631,Y2631,Z2631))</f>
        <v>2815.2627263360127</v>
      </c>
      <c r="AB2631" s="1">
        <v>0</v>
      </c>
      <c r="AC2631" s="1">
        <v>0</v>
      </c>
      <c r="AD2631" s="1">
        <v>0</v>
      </c>
      <c r="AE2631" s="1">
        <v>52</v>
      </c>
      <c r="AF2631" s="1">
        <v>1</v>
      </c>
      <c r="AG2631" s="1" t="s">
        <v>1213</v>
      </c>
      <c r="AH2631" s="1" t="s">
        <v>1213</v>
      </c>
      <c r="AI2631" s="1" t="str">
        <f>TRIM(MID(SUBSTITUTE($H2631,",",REPT(" ",200)),(LEN($H2631)-LEN(SUBSTITUTE($H2631,",",""))-2)*200+1,200))</f>
        <v>Western Visayas</v>
      </c>
      <c r="AJ2631" s="1" t="s">
        <v>55</v>
      </c>
      <c r="AL2631" s="6">
        <v>2</v>
      </c>
      <c r="AM2631" s="1"/>
    </row>
    <row r="2632" spans="1:39" ht="12.75" customHeight="1">
      <c r="A2632" s="1"/>
      <c r="B2632" s="1" t="s">
        <v>1530</v>
      </c>
      <c r="C2632" s="1" t="s">
        <v>1531</v>
      </c>
      <c r="D2632" s="3" t="str">
        <f ca="1">IFERROR(__xludf.DUMMYFUNCTION("PROPER(REGEXEXTRACT(B315, ""(?:https?:\/\/)?(?:www\.)?([a-zA-Z0-9-]+)\.""))"),"Skyscanner")</f>
        <v>Skyscanner</v>
      </c>
      <c r="E2632" s="1" t="s">
        <v>1532</v>
      </c>
      <c r="F2632" s="1">
        <v>10.697945199999999</v>
      </c>
      <c r="G2632" s="1">
        <v>122.5689081</v>
      </c>
      <c r="H2632" s="1" t="s">
        <v>1533</v>
      </c>
      <c r="I2632" s="1" t="s">
        <v>1211</v>
      </c>
      <c r="J2632" s="1">
        <f>IF(K2632="URBAN",1,IF(K2632="SUBURBAN",2,IF(K2632="RURAL",3,"")))</f>
        <v>1</v>
      </c>
      <c r="K2632" s="1" t="s">
        <v>42</v>
      </c>
      <c r="L2632" s="18">
        <v>46082</v>
      </c>
      <c r="M2632" s="49">
        <v>0.58333333333333337</v>
      </c>
      <c r="N2632" s="18">
        <v>46083</v>
      </c>
      <c r="O2632" s="56">
        <v>0.5</v>
      </c>
      <c r="P2632" s="31" t="str">
        <f>TEXT($L2632, "dddd")</f>
        <v>Sunday</v>
      </c>
      <c r="Q2632" s="39" t="s">
        <v>111</v>
      </c>
      <c r="R2632" s="39">
        <v>3528</v>
      </c>
      <c r="S2632" s="1" t="str">
        <f>IF(OR(MONTH(L2632)=12, MONTH(L2632)&lt;=5), "Dry Season", "Wet Season")</f>
        <v>Dry Season</v>
      </c>
      <c r="T2632" s="1">
        <v>1</v>
      </c>
      <c r="U2632" s="1">
        <v>0</v>
      </c>
      <c r="V2632" s="1">
        <v>0</v>
      </c>
      <c r="W2632" s="1">
        <v>1</v>
      </c>
      <c r="X2632" s="1" t="s">
        <v>1212</v>
      </c>
      <c r="Y2632" s="1">
        <v>10.7143716</v>
      </c>
      <c r="Z2632" s="1">
        <v>122.55100229999999</v>
      </c>
      <c r="AA2632" s="11" cm="1">
        <f t="array" ref="AA2632">IF(ISBLANK(Y2632), 0, VINCentyInvDistance(F2632,G2632,Y2632,Z2632))</f>
        <v>2671.7487986267347</v>
      </c>
      <c r="AB2632" s="1">
        <v>0</v>
      </c>
      <c r="AC2632" s="1">
        <v>9.8000000000000007</v>
      </c>
      <c r="AD2632" s="1">
        <v>4.7</v>
      </c>
      <c r="AE2632" s="1">
        <v>88</v>
      </c>
      <c r="AF2632" s="1">
        <v>1</v>
      </c>
      <c r="AG2632" s="1" t="s">
        <v>1213</v>
      </c>
      <c r="AH2632" s="1" t="s">
        <v>1213</v>
      </c>
      <c r="AI2632" s="1" t="str">
        <f>TRIM(MID(SUBSTITUTE($H2632,",",REPT(" ",200)),(LEN($H2632)-LEN(SUBSTITUTE($H2632,",",""))-2)*200+1,200))</f>
        <v>Western Visayas</v>
      </c>
      <c r="AJ2632" s="1" t="s">
        <v>55</v>
      </c>
      <c r="AK2632" t="s">
        <v>16589</v>
      </c>
      <c r="AL2632" s="7">
        <v>0</v>
      </c>
      <c r="AM2632" s="1"/>
    </row>
    <row r="2633" spans="1:39" ht="12.75" customHeight="1">
      <c r="A2633" s="1"/>
      <c r="B2633" s="1" t="s">
        <v>1534</v>
      </c>
      <c r="C2633" s="1" t="s">
        <v>1535</v>
      </c>
      <c r="D2633" s="3" t="str">
        <f ca="1">IFERROR(__xludf.DUMMYFUNCTION("PROPER(REGEXEXTRACT(B316, ""(?:https?:\/\/)?(?:www\.)?([a-zA-Z0-9-]+)\.""))"),"Google")</f>
        <v>Google</v>
      </c>
      <c r="E2633" s="1" t="s">
        <v>1536</v>
      </c>
      <c r="F2633" s="1">
        <v>10.7228969</v>
      </c>
      <c r="G2633" s="1">
        <v>122.5676607</v>
      </c>
      <c r="H2633" s="1" t="s">
        <v>1469</v>
      </c>
      <c r="I2633" s="1" t="s">
        <v>1211</v>
      </c>
      <c r="J2633" s="1">
        <f>IF(K2633="URBAN",1,IF(K2633="SUBURBAN",2,IF(K2633="RURAL",3,"")))</f>
        <v>1</v>
      </c>
      <c r="K2633" s="1" t="s">
        <v>42</v>
      </c>
      <c r="L2633" s="18">
        <v>46082</v>
      </c>
      <c r="M2633" s="49">
        <v>0.625</v>
      </c>
      <c r="N2633" s="18">
        <v>46083</v>
      </c>
      <c r="O2633" s="56">
        <v>0.5</v>
      </c>
      <c r="P2633" s="31" t="str">
        <f>TEXT($L2633, "dddd")</f>
        <v>Sunday</v>
      </c>
      <c r="Q2633" s="39" t="s">
        <v>111</v>
      </c>
      <c r="R2633" s="39">
        <v>960</v>
      </c>
      <c r="S2633" s="1" t="str">
        <f>IF(OR(MONTH(L2633)=12, MONTH(L2633)&lt;=5), "Dry Season", "Wet Season")</f>
        <v>Dry Season</v>
      </c>
      <c r="T2633" s="1">
        <v>1</v>
      </c>
      <c r="U2633" s="1">
        <v>0</v>
      </c>
      <c r="V2633" s="1">
        <v>0</v>
      </c>
      <c r="W2633" s="1">
        <v>1</v>
      </c>
      <c r="X2633" s="1" t="s">
        <v>1212</v>
      </c>
      <c r="Y2633" s="1">
        <v>10.7143716</v>
      </c>
      <c r="Z2633" s="1">
        <v>122.55100229999999</v>
      </c>
      <c r="AA2633" s="11" cm="1">
        <f t="array" ref="AA2633">IF(ISBLANK(Y2633), 0, VINCentyInvDistance(F2633,G2633,Y2633,Z2633))</f>
        <v>2051.802826111465</v>
      </c>
      <c r="AB2633" s="1">
        <v>0</v>
      </c>
      <c r="AC2633" s="1">
        <v>0</v>
      </c>
      <c r="AD2633" s="1">
        <v>0</v>
      </c>
      <c r="AE2633" s="1">
        <v>9</v>
      </c>
      <c r="AF2633" s="1">
        <v>1</v>
      </c>
      <c r="AG2633" s="1" t="s">
        <v>1213</v>
      </c>
      <c r="AH2633" s="1" t="s">
        <v>1213</v>
      </c>
      <c r="AI2633" s="1" t="str">
        <f>TRIM(MID(SUBSTITUTE($H2633,",",REPT(" ",200)),(LEN($H2633)-LEN(SUBSTITUTE($H2633,",",""))-2)*200+1,200))</f>
        <v>Western Visayas</v>
      </c>
      <c r="AJ2633" s="1" t="s">
        <v>55</v>
      </c>
      <c r="AL2633" s="7">
        <v>0</v>
      </c>
      <c r="AM2633" s="1"/>
    </row>
    <row r="2634" spans="1:39" ht="12.75" customHeight="1">
      <c r="A2634" s="1"/>
      <c r="B2634" s="1" t="s">
        <v>1518</v>
      </c>
      <c r="C2634" s="1" t="s">
        <v>1544</v>
      </c>
      <c r="D2634" s="3" t="str">
        <f ca="1">IFERROR(__xludf.DUMMYFUNCTION("PROPER(REGEXEXTRACT(B322, ""(?:https?:\/\/)?(?:www\.)?([a-zA-Z0-9-]+)\.""))"),"Skyscanner")</f>
        <v>Skyscanner</v>
      </c>
      <c r="E2634" s="1" t="s">
        <v>1520</v>
      </c>
      <c r="F2634" s="1">
        <v>10.709551299999999</v>
      </c>
      <c r="G2634" s="1">
        <v>122.5414995</v>
      </c>
      <c r="H2634" s="1" t="s">
        <v>1521</v>
      </c>
      <c r="I2634" s="1" t="s">
        <v>41</v>
      </c>
      <c r="J2634" s="1">
        <f>IF(K2634="URBAN",1,IF(K2634="SUBURBAN",2,IF(K2634="RURAL",3,"")))</f>
        <v>1</v>
      </c>
      <c r="K2634" s="1" t="s">
        <v>42</v>
      </c>
      <c r="L2634" s="18">
        <v>46082</v>
      </c>
      <c r="M2634" s="49">
        <v>0.58333333333333337</v>
      </c>
      <c r="N2634" s="18">
        <v>46083</v>
      </c>
      <c r="O2634" s="56">
        <v>0.5</v>
      </c>
      <c r="P2634" s="31" t="str">
        <f>TEXT($L2634, "dddd")</f>
        <v>Sunday</v>
      </c>
      <c r="Q2634" s="39" t="s">
        <v>207</v>
      </c>
      <c r="R2634" s="39">
        <v>2651</v>
      </c>
      <c r="S2634" s="1" t="str">
        <f>IF(OR(MONTH(L2634)=12, MONTH(L2634)&lt;=5), "Dry Season", "Wet Season")</f>
        <v>Dry Season</v>
      </c>
      <c r="T2634" s="1">
        <v>1</v>
      </c>
      <c r="U2634" s="1">
        <v>0</v>
      </c>
      <c r="V2634" s="1">
        <v>0</v>
      </c>
      <c r="W2634" s="1">
        <v>1</v>
      </c>
      <c r="X2634" s="1" t="s">
        <v>1212</v>
      </c>
      <c r="Y2634" s="1">
        <v>10.7143716</v>
      </c>
      <c r="Z2634" s="1">
        <v>122.55100229999999</v>
      </c>
      <c r="AA2634" s="11" cm="1">
        <f t="array" ref="AA2634">IF(ISBLANK(Y2634), 0, VINCentyInvDistance(F2634,G2634,Y2634,Z2634))</f>
        <v>1168.2963779852303</v>
      </c>
      <c r="AB2634" s="1">
        <v>1</v>
      </c>
      <c r="AC2634" s="1">
        <v>7.4</v>
      </c>
      <c r="AD2634" s="1">
        <v>3.8</v>
      </c>
      <c r="AE2634" s="1">
        <v>476</v>
      </c>
      <c r="AF2634" s="1">
        <v>1</v>
      </c>
      <c r="AG2634" s="1" t="s">
        <v>1213</v>
      </c>
      <c r="AH2634" s="1" t="s">
        <v>1213</v>
      </c>
      <c r="AI2634" s="1" t="str">
        <f>TRIM(MID(SUBSTITUTE($H2634,",",REPT(" ",200)),(LEN($H2634)-LEN(SUBSTITUTE($H2634,",",""))-2)*200+1,200))</f>
        <v>Western Visayas</v>
      </c>
      <c r="AJ2634" s="1" t="s">
        <v>55</v>
      </c>
      <c r="AK2634" t="s">
        <v>16567</v>
      </c>
      <c r="AL2634" s="6">
        <v>2</v>
      </c>
      <c r="AM2634" s="1"/>
    </row>
    <row r="2635" spans="1:39" ht="12.75" customHeight="1">
      <c r="A2635" s="1"/>
      <c r="B2635" s="1" t="s">
        <v>1522</v>
      </c>
      <c r="C2635" s="1" t="s">
        <v>1523</v>
      </c>
      <c r="D2635" s="3" t="str">
        <f ca="1">IFERROR(__xludf.DUMMYFUNCTION("PROPER(REGEXEXTRACT(B323, ""(?:https?:\/\/)?(?:www\.)?([a-zA-Z0-9-]+)\.""))"),"Google")</f>
        <v>Google</v>
      </c>
      <c r="E2635" s="1" t="s">
        <v>1524</v>
      </c>
      <c r="F2635" s="1">
        <v>10.695255400000001</v>
      </c>
      <c r="G2635" s="1">
        <v>122.5679927</v>
      </c>
      <c r="H2635" s="1" t="s">
        <v>1525</v>
      </c>
      <c r="I2635" s="1" t="s">
        <v>1211</v>
      </c>
      <c r="J2635" s="1">
        <f>IF(K2635="URBAN",1,IF(K2635="SUBURBAN",2,IF(K2635="RURAL",3,"")))</f>
        <v>1</v>
      </c>
      <c r="K2635" s="1" t="s">
        <v>42</v>
      </c>
      <c r="L2635" s="18">
        <v>46082</v>
      </c>
      <c r="M2635" s="49">
        <v>0.625</v>
      </c>
      <c r="N2635" s="18">
        <v>46083</v>
      </c>
      <c r="O2635" s="56">
        <v>0.5</v>
      </c>
      <c r="P2635" s="31" t="str">
        <f>TEXT($L2635, "dddd")</f>
        <v>Sunday</v>
      </c>
      <c r="Q2635" s="39" t="s">
        <v>117</v>
      </c>
      <c r="R2635" s="39">
        <v>1331.7</v>
      </c>
      <c r="S2635" s="1" t="str">
        <f>IF(OR(MONTH(L2635)=12, MONTH(L2635)&lt;=5), "Dry Season", "Wet Season")</f>
        <v>Dry Season</v>
      </c>
      <c r="T2635" s="1">
        <v>1</v>
      </c>
      <c r="U2635" s="1">
        <v>1</v>
      </c>
      <c r="V2635" s="1">
        <v>0</v>
      </c>
      <c r="W2635" s="1">
        <v>1</v>
      </c>
      <c r="X2635" s="1" t="s">
        <v>1212</v>
      </c>
      <c r="Y2635" s="1">
        <v>10.7143716</v>
      </c>
      <c r="Z2635" s="1">
        <v>122.55100229999999</v>
      </c>
      <c r="AA2635" s="11" cm="1">
        <f t="array" ref="AA2635">IF(ISBLANK(Y2635), 0, VINCentyInvDistance(F2635,G2635,Y2635,Z2635))</f>
        <v>2815.2627263360127</v>
      </c>
      <c r="AB2635" s="1">
        <v>0</v>
      </c>
      <c r="AC2635" s="1">
        <v>0</v>
      </c>
      <c r="AD2635" s="1">
        <v>0</v>
      </c>
      <c r="AE2635" s="1">
        <v>52</v>
      </c>
      <c r="AF2635" s="1">
        <v>1</v>
      </c>
      <c r="AG2635" s="1" t="s">
        <v>1213</v>
      </c>
      <c r="AH2635" s="1" t="s">
        <v>1213</v>
      </c>
      <c r="AI2635" s="1" t="str">
        <f>TRIM(MID(SUBSTITUTE($H2635,",",REPT(" ",200)),(LEN($H2635)-LEN(SUBSTITUTE($H2635,",",""))-2)*200+1,200))</f>
        <v>Western Visayas</v>
      </c>
      <c r="AJ2635" s="1" t="s">
        <v>55</v>
      </c>
      <c r="AL2635" s="6">
        <v>2</v>
      </c>
      <c r="AM2635" s="1"/>
    </row>
    <row r="2636" spans="1:39" ht="12.75" customHeight="1">
      <c r="A2636" s="1"/>
      <c r="B2636" s="1" t="s">
        <v>1526</v>
      </c>
      <c r="C2636" s="1" t="s">
        <v>1545</v>
      </c>
      <c r="D2636" s="3" t="str">
        <f ca="1">IFERROR(__xludf.DUMMYFUNCTION("PROPER(REGEXEXTRACT(B324, ""(?:https?:\/\/)?(?:www\.)?([a-zA-Z0-9-]+)\.""))"),"Skyscanner")</f>
        <v>Skyscanner</v>
      </c>
      <c r="E2636" s="1" t="s">
        <v>1528</v>
      </c>
      <c r="F2636" s="1">
        <v>10.722362800000001</v>
      </c>
      <c r="G2636" s="1">
        <v>122.5599599</v>
      </c>
      <c r="H2636" s="1" t="s">
        <v>1490</v>
      </c>
      <c r="I2636" s="1" t="s">
        <v>1211</v>
      </c>
      <c r="J2636" s="1">
        <f>IF(K2636="URBAN",1,IF(K2636="SUBURBAN",2,IF(K2636="RURAL",3,"")))</f>
        <v>1</v>
      </c>
      <c r="K2636" s="1" t="s">
        <v>42</v>
      </c>
      <c r="L2636" s="18">
        <v>46082</v>
      </c>
      <c r="M2636" s="49">
        <v>0.58333333333333337</v>
      </c>
      <c r="N2636" s="18">
        <v>46083</v>
      </c>
      <c r="O2636" s="56">
        <v>0.5</v>
      </c>
      <c r="P2636" s="31" t="str">
        <f>TEXT($L2636, "dddd")</f>
        <v>Sunday</v>
      </c>
      <c r="Q2636" s="39" t="s">
        <v>531</v>
      </c>
      <c r="R2636" s="39">
        <v>1211</v>
      </c>
      <c r="S2636" s="1" t="str">
        <f>IF(OR(MONTH(L2636)=12, MONTH(L2636)&lt;=5), "Dry Season", "Wet Season")</f>
        <v>Dry Season</v>
      </c>
      <c r="T2636" s="1">
        <v>1</v>
      </c>
      <c r="U2636" s="1">
        <v>0</v>
      </c>
      <c r="V2636" s="1">
        <v>0</v>
      </c>
      <c r="W2636" s="1">
        <v>1</v>
      </c>
      <c r="X2636" s="1" t="s">
        <v>1212</v>
      </c>
      <c r="Y2636" s="1">
        <v>10.7143716</v>
      </c>
      <c r="Z2636" s="1">
        <v>122.55100229999999</v>
      </c>
      <c r="AA2636" s="11" cm="1">
        <f t="array" ref="AA2636">IF(ISBLANK(Y2636), 0, VINCentyInvDistance(F2636,G2636,Y2636,Z2636))</f>
        <v>1319.6505877281097</v>
      </c>
      <c r="AB2636" s="1">
        <v>0</v>
      </c>
      <c r="AC2636" s="1">
        <v>9.1999999999999993</v>
      </c>
      <c r="AD2636" s="1">
        <v>4.5</v>
      </c>
      <c r="AE2636" s="1">
        <v>22</v>
      </c>
      <c r="AF2636" s="1">
        <v>1</v>
      </c>
      <c r="AG2636" s="1" t="s">
        <v>1213</v>
      </c>
      <c r="AH2636" s="1" t="s">
        <v>1213</v>
      </c>
      <c r="AI2636" s="1" t="str">
        <f>TRIM(MID(SUBSTITUTE($H2636,",",REPT(" ",200)),(LEN($H2636)-LEN(SUBSTITUTE($H2636,",",""))-2)*200+1,200))</f>
        <v>Western Visayas</v>
      </c>
      <c r="AJ2636" s="1" t="s">
        <v>55</v>
      </c>
      <c r="AK2636" t="s">
        <v>1529</v>
      </c>
      <c r="AL2636" s="7">
        <v>3</v>
      </c>
      <c r="AM2636" s="1"/>
    </row>
    <row r="2637" spans="1:39" ht="12.75" customHeight="1">
      <c r="A2637" s="1"/>
      <c r="B2637" s="1" t="s">
        <v>1530</v>
      </c>
      <c r="C2637" s="1" t="s">
        <v>1546</v>
      </c>
      <c r="D2637" s="3" t="str">
        <f ca="1">IFERROR(__xludf.DUMMYFUNCTION("PROPER(REGEXEXTRACT(B325, ""(?:https?:\/\/)?(?:www\.)?([a-zA-Z0-9-]+)\.""))"),"Skyscanner")</f>
        <v>Skyscanner</v>
      </c>
      <c r="E2637" s="1" t="s">
        <v>1532</v>
      </c>
      <c r="F2637" s="1">
        <v>10.697945199999999</v>
      </c>
      <c r="G2637" s="1">
        <v>122.5689081</v>
      </c>
      <c r="H2637" s="1" t="s">
        <v>1533</v>
      </c>
      <c r="I2637" s="1" t="s">
        <v>1211</v>
      </c>
      <c r="J2637" s="1">
        <f>IF(K2637="URBAN",1,IF(K2637="SUBURBAN",2,IF(K2637="RURAL",3,"")))</f>
        <v>1</v>
      </c>
      <c r="K2637" s="1" t="s">
        <v>42</v>
      </c>
      <c r="L2637" s="18">
        <v>46082</v>
      </c>
      <c r="M2637" s="49">
        <v>0.58333333333333337</v>
      </c>
      <c r="N2637" s="18">
        <v>46083</v>
      </c>
      <c r="O2637" s="56">
        <v>0.5</v>
      </c>
      <c r="P2637" s="31" t="str">
        <f>TEXT($L2637, "dddd")</f>
        <v>Sunday</v>
      </c>
      <c r="Q2637" s="39" t="s">
        <v>111</v>
      </c>
      <c r="R2637" s="39">
        <v>3528</v>
      </c>
      <c r="S2637" s="1" t="str">
        <f>IF(OR(MONTH(L2637)=12, MONTH(L2637)&lt;=5), "Dry Season", "Wet Season")</f>
        <v>Dry Season</v>
      </c>
      <c r="T2637" s="1">
        <v>1</v>
      </c>
      <c r="U2637" s="1">
        <v>0</v>
      </c>
      <c r="V2637" s="1">
        <v>0</v>
      </c>
      <c r="W2637" s="1">
        <v>1</v>
      </c>
      <c r="X2637" s="1" t="s">
        <v>1212</v>
      </c>
      <c r="Y2637" s="1">
        <v>10.7143716</v>
      </c>
      <c r="Z2637" s="1">
        <v>122.55100229999999</v>
      </c>
      <c r="AA2637" s="11" cm="1">
        <f t="array" ref="AA2637">IF(ISBLANK(Y2637), 0, VINCentyInvDistance(F2637,G2637,Y2637,Z2637))</f>
        <v>2671.7487986267347</v>
      </c>
      <c r="AB2637" s="1">
        <v>0</v>
      </c>
      <c r="AC2637" s="1">
        <v>9.8000000000000007</v>
      </c>
      <c r="AD2637" s="1">
        <v>4.7</v>
      </c>
      <c r="AE2637" s="1">
        <v>88</v>
      </c>
      <c r="AF2637" s="1">
        <v>1</v>
      </c>
      <c r="AG2637" s="1" t="s">
        <v>1213</v>
      </c>
      <c r="AH2637" s="1" t="s">
        <v>1213</v>
      </c>
      <c r="AI2637" s="1" t="str">
        <f>TRIM(MID(SUBSTITUTE($H2637,",",REPT(" ",200)),(LEN($H2637)-LEN(SUBSTITUTE($H2637,",",""))-2)*200+1,200))</f>
        <v>Western Visayas</v>
      </c>
      <c r="AJ2637" s="1" t="s">
        <v>55</v>
      </c>
      <c r="AK2637" t="s">
        <v>16589</v>
      </c>
      <c r="AL2637" s="7">
        <v>0</v>
      </c>
      <c r="AM2637" s="1"/>
    </row>
    <row r="2638" spans="1:39" ht="12.75" customHeight="1">
      <c r="A2638" s="1"/>
      <c r="B2638" s="1" t="s">
        <v>1534</v>
      </c>
      <c r="C2638" s="1" t="s">
        <v>1535</v>
      </c>
      <c r="D2638" s="3" t="str">
        <f ca="1">IFERROR(__xludf.DUMMYFUNCTION("PROPER(REGEXEXTRACT(B326, ""(?:https?:\/\/)?(?:www\.)?([a-zA-Z0-9-]+)\.""))"),"Google")</f>
        <v>Google</v>
      </c>
      <c r="E2638" s="1" t="s">
        <v>1536</v>
      </c>
      <c r="F2638" s="1">
        <v>10.7228969</v>
      </c>
      <c r="G2638" s="1">
        <v>122.5676607</v>
      </c>
      <c r="H2638" s="1" t="s">
        <v>1469</v>
      </c>
      <c r="I2638" s="1" t="s">
        <v>1211</v>
      </c>
      <c r="J2638" s="1">
        <f>IF(K2638="URBAN",1,IF(K2638="SUBURBAN",2,IF(K2638="RURAL",3,"")))</f>
        <v>1</v>
      </c>
      <c r="K2638" s="1" t="s">
        <v>42</v>
      </c>
      <c r="L2638" s="18">
        <v>46082</v>
      </c>
      <c r="M2638" s="49">
        <v>0.625</v>
      </c>
      <c r="N2638" s="18">
        <v>46083</v>
      </c>
      <c r="O2638" s="56">
        <v>0.5</v>
      </c>
      <c r="P2638" s="31" t="str">
        <f>TEXT($L2638, "dddd")</f>
        <v>Sunday</v>
      </c>
      <c r="Q2638" s="39" t="s">
        <v>111</v>
      </c>
      <c r="R2638" s="39">
        <v>960</v>
      </c>
      <c r="S2638" s="1" t="str">
        <f>IF(OR(MONTH(L2638)=12, MONTH(L2638)&lt;=5), "Dry Season", "Wet Season")</f>
        <v>Dry Season</v>
      </c>
      <c r="T2638" s="1">
        <v>1</v>
      </c>
      <c r="U2638" s="1">
        <v>0</v>
      </c>
      <c r="V2638" s="1">
        <v>0</v>
      </c>
      <c r="W2638" s="1">
        <v>1</v>
      </c>
      <c r="X2638" s="1" t="s">
        <v>1212</v>
      </c>
      <c r="Y2638" s="1">
        <v>10.7143716</v>
      </c>
      <c r="Z2638" s="1">
        <v>122.55100229999999</v>
      </c>
      <c r="AA2638" s="11" cm="1">
        <f t="array" ref="AA2638">IF(ISBLANK(Y2638), 0, VINCentyInvDistance(F2638,G2638,Y2638,Z2638))</f>
        <v>2051.802826111465</v>
      </c>
      <c r="AB2638" s="1">
        <v>0</v>
      </c>
      <c r="AC2638" s="1">
        <v>0</v>
      </c>
      <c r="AD2638" s="1">
        <v>0</v>
      </c>
      <c r="AE2638" s="1">
        <v>9</v>
      </c>
      <c r="AF2638" s="1">
        <v>1</v>
      </c>
      <c r="AG2638" s="1" t="s">
        <v>1213</v>
      </c>
      <c r="AH2638" s="1" t="s">
        <v>1213</v>
      </c>
      <c r="AI2638" s="1" t="str">
        <f>TRIM(MID(SUBSTITUTE($H2638,",",REPT(" ",200)),(LEN($H2638)-LEN(SUBSTITUTE($H2638,",",""))-2)*200+1,200))</f>
        <v>Western Visayas</v>
      </c>
      <c r="AJ2638" s="1" t="s">
        <v>55</v>
      </c>
      <c r="AL2638" s="7">
        <v>0</v>
      </c>
      <c r="AM2638" s="1"/>
    </row>
    <row r="2639" spans="1:39" ht="12.75" customHeight="1">
      <c r="A2639" s="1"/>
      <c r="B2639" s="1" t="s">
        <v>1554</v>
      </c>
      <c r="C2639" s="1" t="s">
        <v>1555</v>
      </c>
      <c r="D2639" s="3" t="str">
        <f ca="1">IFERROR(__xludf.DUMMYFUNCTION("PROPER(REGEXEXTRACT(B329, ""(?:https?:\/\/)?(?:www\.)?([a-zA-Z0-9-]+)\.""))"),"Skyscanner")</f>
        <v>Skyscanner</v>
      </c>
      <c r="E2639" s="1" t="s">
        <v>1556</v>
      </c>
      <c r="F2639" s="1">
        <v>10.6930174</v>
      </c>
      <c r="G2639" s="1">
        <v>122.56776480000001</v>
      </c>
      <c r="H2639" s="1" t="s">
        <v>1557</v>
      </c>
      <c r="I2639" s="1" t="s">
        <v>1211</v>
      </c>
      <c r="J2639" s="1">
        <f>IF(K2639="URBAN",1,IF(K2639="SUBURBAN",2,IF(K2639="RURAL",3,"")))</f>
        <v>1</v>
      </c>
      <c r="K2639" s="1" t="s">
        <v>42</v>
      </c>
      <c r="L2639" s="18">
        <v>46082</v>
      </c>
      <c r="M2639" s="49">
        <v>0.58333333333333337</v>
      </c>
      <c r="N2639" s="18">
        <v>46083</v>
      </c>
      <c r="O2639" s="56">
        <v>0.5</v>
      </c>
      <c r="P2639" s="31" t="str">
        <f>TEXT($L2639, "dddd")</f>
        <v>Sunday</v>
      </c>
      <c r="Q2639" s="39" t="s">
        <v>207</v>
      </c>
      <c r="R2639" s="39">
        <v>1841</v>
      </c>
      <c r="S2639" s="1" t="str">
        <f>IF(OR(MONTH(L2639)=12, MONTH(L2639)&lt;=5), "Dry Season", "Wet Season")</f>
        <v>Dry Season</v>
      </c>
      <c r="T2639" s="1">
        <v>1</v>
      </c>
      <c r="U2639" s="1">
        <v>0</v>
      </c>
      <c r="V2639" s="1">
        <v>0</v>
      </c>
      <c r="W2639" s="1">
        <v>1</v>
      </c>
      <c r="X2639" s="1" t="s">
        <v>1212</v>
      </c>
      <c r="Y2639" s="1">
        <v>10.7143716</v>
      </c>
      <c r="Z2639" s="1">
        <v>122.55100229999999</v>
      </c>
      <c r="AA2639" s="11" cm="1">
        <f t="array" ref="AA2639">IF(ISBLANK(Y2639), 0, VINCentyInvDistance(F2639,G2639,Y2639,Z2639))</f>
        <v>2990.2915620169456</v>
      </c>
      <c r="AB2639" s="1">
        <v>0</v>
      </c>
      <c r="AC2639" s="1">
        <v>8</v>
      </c>
      <c r="AD2639" s="1">
        <v>4</v>
      </c>
      <c r="AE2639" s="1">
        <v>2</v>
      </c>
      <c r="AF2639" s="1">
        <v>1</v>
      </c>
      <c r="AG2639" s="1" t="s">
        <v>1213</v>
      </c>
      <c r="AH2639" s="1" t="s">
        <v>1213</v>
      </c>
      <c r="AI2639" s="1" t="str">
        <f>TRIM(MID(SUBSTITUTE($H2639,",",REPT(" ",200)),(LEN($H2639)-LEN(SUBSTITUTE($H2639,",",""))-2)*200+1,200))</f>
        <v>Western Visayas</v>
      </c>
      <c r="AJ2639" s="1" t="s">
        <v>55</v>
      </c>
      <c r="AK2639" t="s">
        <v>1558</v>
      </c>
      <c r="AL2639" s="7">
        <v>3</v>
      </c>
      <c r="AM2639" s="1"/>
    </row>
    <row r="2640" spans="1:39" ht="12.75" customHeight="1">
      <c r="A2640" s="1"/>
      <c r="B2640" s="1" t="s">
        <v>1559</v>
      </c>
      <c r="C2640" s="1" t="s">
        <v>1560</v>
      </c>
      <c r="D2640" s="3" t="str">
        <f ca="1">IFERROR(__xludf.DUMMYFUNCTION("PROPER(REGEXEXTRACT(B330, ""(?:https?:\/\/)?(?:www\.)?([a-zA-Z0-9-]+)\.""))"),"Skyscanner")</f>
        <v>Skyscanner</v>
      </c>
      <c r="E2640" s="1" t="s">
        <v>1561</v>
      </c>
      <c r="F2640" s="1">
        <v>10.6997169</v>
      </c>
      <c r="G2640" s="1">
        <v>122.5598341</v>
      </c>
      <c r="H2640" s="1" t="s">
        <v>1562</v>
      </c>
      <c r="I2640" s="1" t="s">
        <v>1211</v>
      </c>
      <c r="J2640" s="1">
        <f>IF(K2640="URBAN",1,IF(K2640="SUBURBAN",2,IF(K2640="RURAL",3,"")))</f>
        <v>1</v>
      </c>
      <c r="K2640" s="1" t="s">
        <v>42</v>
      </c>
      <c r="L2640" s="18">
        <v>46082</v>
      </c>
      <c r="M2640" s="49">
        <v>0.58333333333333337</v>
      </c>
      <c r="N2640" s="18">
        <v>46083</v>
      </c>
      <c r="O2640" s="56">
        <v>0.45833333333333331</v>
      </c>
      <c r="P2640" s="31" t="str">
        <f>TEXT($L2640, "dddd")</f>
        <v>Sunday</v>
      </c>
      <c r="Q2640" s="39" t="s">
        <v>1563</v>
      </c>
      <c r="R2640" s="39">
        <v>1042.2</v>
      </c>
      <c r="S2640" s="1" t="str">
        <f>IF(OR(MONTH(L2640)=12, MONTH(L2640)&lt;=5), "Dry Season", "Wet Season")</f>
        <v>Dry Season</v>
      </c>
      <c r="T2640" s="1">
        <v>1</v>
      </c>
      <c r="U2640" s="1">
        <v>0</v>
      </c>
      <c r="V2640" s="1">
        <v>1</v>
      </c>
      <c r="W2640" s="1">
        <v>1</v>
      </c>
      <c r="X2640" s="1" t="s">
        <v>1212</v>
      </c>
      <c r="Y2640" s="1">
        <v>10.7143716</v>
      </c>
      <c r="Z2640" s="1">
        <v>122.55100229999999</v>
      </c>
      <c r="AA2640" s="11" cm="1">
        <f t="array" ref="AA2640">IF(ISBLANK(Y2640), 0, VINCentyInvDistance(F2640,G2640,Y2640,Z2640))</f>
        <v>1887.0777751483092</v>
      </c>
      <c r="AB2640" s="1">
        <v>0</v>
      </c>
      <c r="AC2640" s="1">
        <v>0</v>
      </c>
      <c r="AD2640" s="1">
        <v>0</v>
      </c>
      <c r="AE2640" s="1">
        <v>1</v>
      </c>
      <c r="AF2640" s="1">
        <v>1</v>
      </c>
      <c r="AG2640" s="1" t="s">
        <v>1213</v>
      </c>
      <c r="AH2640" s="1" t="s">
        <v>1213</v>
      </c>
      <c r="AI2640" s="1" t="str">
        <f>TRIM(MID(SUBSTITUTE($H2640,",",REPT(" ",200)),(LEN($H2640)-LEN(SUBSTITUTE($H2640,",",""))-2)*200+1,200))</f>
        <v>Western Visayas</v>
      </c>
      <c r="AJ2640" s="1" t="s">
        <v>55</v>
      </c>
      <c r="AK2640" t="s">
        <v>16590</v>
      </c>
      <c r="AL2640" s="6">
        <v>2</v>
      </c>
      <c r="AM2640" s="1"/>
    </row>
    <row r="2641" spans="1:39" ht="12.75" customHeight="1">
      <c r="A2641" s="1"/>
      <c r="B2641" s="1" t="s">
        <v>1214</v>
      </c>
      <c r="C2641" s="1" t="s">
        <v>1570</v>
      </c>
      <c r="D2641" s="3" t="str">
        <f ca="1">IFERROR(__xludf.DUMMYFUNCTION("PROPER(REGEXEXTRACT(B333, ""(?:https?:\/\/)?(?:www\.)?([a-zA-Z0-9-]+)\.""))"),"Skyscanner")</f>
        <v>Skyscanner</v>
      </c>
      <c r="E2641" s="1" t="s">
        <v>1216</v>
      </c>
      <c r="F2641" s="1">
        <v>10.713641000000001</v>
      </c>
      <c r="G2641" s="1">
        <v>122.544714</v>
      </c>
      <c r="H2641" s="1" t="s">
        <v>1210</v>
      </c>
      <c r="I2641" s="1" t="s">
        <v>1211</v>
      </c>
      <c r="J2641" s="1">
        <f>IF(K2641="URBAN",1,IF(K2641="SUBURBAN",2,IF(K2641="RURAL",3,"")))</f>
        <v>1</v>
      </c>
      <c r="K2641" s="1" t="s">
        <v>42</v>
      </c>
      <c r="L2641" s="18">
        <v>46082</v>
      </c>
      <c r="M2641" s="49">
        <v>0.625</v>
      </c>
      <c r="N2641" s="18">
        <v>46083</v>
      </c>
      <c r="O2641" s="56">
        <v>0.5</v>
      </c>
      <c r="P2641" s="31" t="str">
        <f>TEXT($L2641, "dddd")</f>
        <v>Sunday</v>
      </c>
      <c r="Q2641" s="39" t="s">
        <v>531</v>
      </c>
      <c r="R2641" s="39">
        <v>2027</v>
      </c>
      <c r="S2641" s="1" t="str">
        <f>IF(OR(MONTH(L2641)=12, MONTH(L2641)&lt;=5), "Dry Season", "Wet Season")</f>
        <v>Dry Season</v>
      </c>
      <c r="T2641" s="1">
        <v>1</v>
      </c>
      <c r="U2641" s="1">
        <v>0</v>
      </c>
      <c r="V2641" s="1">
        <v>0</v>
      </c>
      <c r="W2641" s="1">
        <v>1</v>
      </c>
      <c r="X2641" s="1" t="s">
        <v>1212</v>
      </c>
      <c r="Y2641" s="1">
        <v>10.7143716</v>
      </c>
      <c r="Z2641" s="1">
        <v>122.55100229999999</v>
      </c>
      <c r="AA2641" s="11" cm="1">
        <f t="array" ref="AA2641">IF(ISBLANK(Y2641), 0, VINCentyInvDistance(F2641,G2641,Y2641,Z2641))</f>
        <v>692.61768363720785</v>
      </c>
      <c r="AB2641" s="1">
        <v>0</v>
      </c>
      <c r="AC2641" s="1">
        <v>8.6</v>
      </c>
      <c r="AD2641" s="1">
        <v>0</v>
      </c>
      <c r="AE2641" s="1">
        <v>205</v>
      </c>
      <c r="AF2641" s="1">
        <v>1</v>
      </c>
      <c r="AG2641" s="1" t="str">
        <f>TRIM(MID(SUBSTITUTE($H2641,",",REPT(" ",200)),(LEN($H2641)-LEN(SUBSTITUTE($H2641,",",""))-4)*200+1,200))</f>
        <v>Calubihan</v>
      </c>
      <c r="AH2641" s="1" t="str">
        <f>TRIM(MID(SUBSTITUTE($H2641,",",REPT(" ",200)),(LEN($H2641)-LEN(SUBSTITUTE($H2641,",",""))-3)*200+1,200))</f>
        <v>Iloilo City</v>
      </c>
      <c r="AI2641" s="1" t="str">
        <f>TRIM(MID(SUBSTITUTE($H2641,",",REPT(" ",200)),(LEN($H2641)-LEN(SUBSTITUTE($H2641,",",""))-2)*200+1,200))</f>
        <v>Western Visayas</v>
      </c>
      <c r="AJ2641" s="1" t="str">
        <f>TRIM(MID(SUBSTITUTE($H2641,",",REPT(" ",200)),(LEN($H2641)-LEN(SUBSTITUTE($H2641,",",""))-0)*200+1,200))</f>
        <v>Philippines</v>
      </c>
      <c r="AL2641" s="7">
        <v>4</v>
      </c>
      <c r="AM2641" s="1" t="s">
        <v>1217</v>
      </c>
    </row>
    <row r="2642" spans="1:39" ht="12.75" customHeight="1">
      <c r="A2642" s="1"/>
      <c r="B2642" s="1" t="s">
        <v>1218</v>
      </c>
      <c r="C2642" s="1" t="s">
        <v>1571</v>
      </c>
      <c r="D2642" s="3" t="str">
        <f ca="1">IFERROR(__xludf.DUMMYFUNCTION("PROPER(REGEXEXTRACT(B334, ""(?:https?:\/\/)?(?:www\.)?([a-zA-Z0-9-]+)\.""))"),"Skyscanner")</f>
        <v>Skyscanner</v>
      </c>
      <c r="E2642" s="1" t="s">
        <v>1237</v>
      </c>
      <c r="F2642" s="1">
        <v>10.6921459</v>
      </c>
      <c r="G2642" s="1">
        <v>122.5709107</v>
      </c>
      <c r="H2642" s="1" t="s">
        <v>1238</v>
      </c>
      <c r="I2642" s="1" t="s">
        <v>1211</v>
      </c>
      <c r="J2642" s="1">
        <f>IF(K2642="URBAN",1,IF(K2642="SUBURBAN",2,IF(K2642="RURAL",3,"")))</f>
        <v>1</v>
      </c>
      <c r="K2642" s="1" t="s">
        <v>42</v>
      </c>
      <c r="L2642" s="18">
        <v>46082</v>
      </c>
      <c r="M2642" s="49">
        <v>0.58333333333333337</v>
      </c>
      <c r="N2642" s="18">
        <v>46083</v>
      </c>
      <c r="O2642" s="56">
        <v>0.5</v>
      </c>
      <c r="P2642" s="31" t="str">
        <f>TEXT($L2642, "dddd")</f>
        <v>Sunday</v>
      </c>
      <c r="Q2642" s="39" t="s">
        <v>111</v>
      </c>
      <c r="R2642" s="39">
        <v>2373.9</v>
      </c>
      <c r="S2642" s="1" t="str">
        <f>IF(OR(MONTH(L2642)=12, MONTH(L2642)&lt;=5), "Dry Season", "Wet Season")</f>
        <v>Dry Season</v>
      </c>
      <c r="T2642" s="1">
        <v>1</v>
      </c>
      <c r="U2642" s="1">
        <v>0</v>
      </c>
      <c r="V2642" s="1">
        <v>1</v>
      </c>
      <c r="W2642" s="1">
        <v>1</v>
      </c>
      <c r="X2642" s="1" t="s">
        <v>1212</v>
      </c>
      <c r="Y2642" s="1">
        <v>10.7143716</v>
      </c>
      <c r="Z2642" s="1">
        <v>122.55100229999999</v>
      </c>
      <c r="AA2642" s="11" cm="1">
        <f t="array" ref="AA2642">IF(ISBLANK(Y2642), 0, VINCentyInvDistance(F2642,G2642,Y2642,Z2642))</f>
        <v>3284.3769790822162</v>
      </c>
      <c r="AB2642" s="1">
        <v>1</v>
      </c>
      <c r="AC2642" s="1">
        <v>8.8000000000000007</v>
      </c>
      <c r="AD2642" s="1">
        <v>4.4000000000000004</v>
      </c>
      <c r="AE2642" s="1">
        <v>179</v>
      </c>
      <c r="AF2642" s="1">
        <v>1</v>
      </c>
      <c r="AG2642" s="1" t="s">
        <v>1213</v>
      </c>
      <c r="AH2642" s="1" t="s">
        <v>1213</v>
      </c>
      <c r="AI2642" s="1" t="str">
        <f>TRIM(MID(SUBSTITUTE($H2642,",",REPT(" ",200)),(LEN($H2642)-LEN(SUBSTITUTE($H2642,",",""))-2)*200+1,200))</f>
        <v>Western Visayas</v>
      </c>
      <c r="AJ2642" s="1" t="s">
        <v>55</v>
      </c>
      <c r="AK2642" t="s">
        <v>16560</v>
      </c>
      <c r="AL2642" s="7">
        <v>3</v>
      </c>
      <c r="AM2642" s="1"/>
    </row>
    <row r="2643" spans="1:39" ht="12.75" customHeight="1">
      <c r="A2643" s="1"/>
      <c r="B2643" s="1" t="s">
        <v>1572</v>
      </c>
      <c r="C2643" s="1" t="s">
        <v>1573</v>
      </c>
      <c r="D2643" s="3" t="str">
        <f ca="1">IFERROR(__xludf.DUMMYFUNCTION("PROPER(REGEXEXTRACT(B335, ""(?:https?:\/\/)?(?:www\.)?([a-zA-Z0-9-]+)\.""))"),"Skyscanner")</f>
        <v>Skyscanner</v>
      </c>
      <c r="E2643" s="1" t="s">
        <v>1255</v>
      </c>
      <c r="F2643" s="1">
        <v>10.721807800000001</v>
      </c>
      <c r="G2643" s="1">
        <v>122.5507356</v>
      </c>
      <c r="H2643" s="1" t="s">
        <v>1256</v>
      </c>
      <c r="I2643" s="1" t="s">
        <v>1211</v>
      </c>
      <c r="J2643" s="1">
        <f>IF(K2643="URBAN",1,IF(K2643="SUBURBAN",2,IF(K2643="RURAL",3,"")))</f>
        <v>1</v>
      </c>
      <c r="K2643" s="1" t="s">
        <v>42</v>
      </c>
      <c r="L2643" s="18">
        <v>46082</v>
      </c>
      <c r="M2643" s="49">
        <v>0.58333333333333337</v>
      </c>
      <c r="N2643" s="18">
        <v>46083</v>
      </c>
      <c r="O2643" s="56">
        <v>0.5</v>
      </c>
      <c r="P2643" s="31" t="str">
        <f>TEXT($L2643, "dddd")</f>
        <v>Sunday</v>
      </c>
      <c r="Q2643" s="39" t="s">
        <v>111</v>
      </c>
      <c r="R2643" s="39">
        <v>1534</v>
      </c>
      <c r="S2643" s="1" t="str">
        <f>IF(OR(MONTH(L2643)=12, MONTH(L2643)&lt;=5), "Dry Season", "Wet Season")</f>
        <v>Dry Season</v>
      </c>
      <c r="T2643" s="1">
        <v>1</v>
      </c>
      <c r="U2643" s="1">
        <v>0</v>
      </c>
      <c r="V2643" s="1">
        <v>0</v>
      </c>
      <c r="W2643" s="1">
        <v>1</v>
      </c>
      <c r="X2643" s="1" t="s">
        <v>1212</v>
      </c>
      <c r="Y2643" s="1">
        <v>10.7143716</v>
      </c>
      <c r="Z2643" s="1">
        <v>122.55100229999999</v>
      </c>
      <c r="AA2643" s="11" cm="1">
        <f t="array" ref="AA2643">IF(ISBLANK(Y2643), 0, VINCentyInvDistance(F2643,G2643,Y2643,Z2643))</f>
        <v>823.05531529502935</v>
      </c>
      <c r="AB2643" s="1">
        <v>1</v>
      </c>
      <c r="AC2643" s="1">
        <v>8.4</v>
      </c>
      <c r="AD2643" s="1">
        <v>4.3</v>
      </c>
      <c r="AE2643" s="1">
        <v>48</v>
      </c>
      <c r="AF2643" s="1">
        <v>1</v>
      </c>
      <c r="AG2643" s="1" t="s">
        <v>1213</v>
      </c>
      <c r="AH2643" s="1" t="s">
        <v>1213</v>
      </c>
      <c r="AI2643" s="1" t="str">
        <f>TRIM(MID(SUBSTITUTE($H2643,",",REPT(" ",200)),(LEN($H2643)-LEN(SUBSTITUTE($H2643,",",""))-2)*200+1,200))</f>
        <v>Western Visayas</v>
      </c>
      <c r="AJ2643" s="1" t="s">
        <v>55</v>
      </c>
      <c r="AK2643" t="s">
        <v>16561</v>
      </c>
      <c r="AL2643" s="7">
        <v>0</v>
      </c>
      <c r="AM2643" s="1"/>
    </row>
    <row r="2644" spans="1:39" ht="12.75" customHeight="1">
      <c r="A2644" s="1"/>
      <c r="B2644" s="1" t="s">
        <v>1257</v>
      </c>
      <c r="C2644" s="1" t="s">
        <v>1574</v>
      </c>
      <c r="D2644" s="3" t="str">
        <f ca="1">IFERROR(__xludf.DUMMYFUNCTION("PROPER(REGEXEXTRACT(B336, ""(?:https?:\/\/)?(?:www\.)?([a-zA-Z0-9-]+)\.""))"),"Skyscanner")</f>
        <v>Skyscanner</v>
      </c>
      <c r="E2644" s="1" t="s">
        <v>1575</v>
      </c>
      <c r="F2644" s="1">
        <v>10.698742599999999</v>
      </c>
      <c r="G2644" s="1">
        <v>122.5487724</v>
      </c>
      <c r="H2644" s="1" t="s">
        <v>1576</v>
      </c>
      <c r="I2644" s="1" t="s">
        <v>1211</v>
      </c>
      <c r="J2644" s="1">
        <f>IF(K2644="URBAN",1,IF(K2644="SUBURBAN",2,IF(K2644="RURAL",3,"")))</f>
        <v>1</v>
      </c>
      <c r="K2644" s="1" t="s">
        <v>42</v>
      </c>
      <c r="L2644" s="18">
        <v>46082</v>
      </c>
      <c r="M2644" s="49">
        <v>0.58333333333333337</v>
      </c>
      <c r="N2644" s="18">
        <v>46083</v>
      </c>
      <c r="O2644" s="56">
        <v>0.45833333333333331</v>
      </c>
      <c r="P2644" s="31" t="str">
        <f>TEXT($L2644, "dddd")</f>
        <v>Sunday</v>
      </c>
      <c r="Q2644" s="39" t="s">
        <v>531</v>
      </c>
      <c r="R2644" s="39">
        <v>3859</v>
      </c>
      <c r="S2644" s="1" t="str">
        <f>IF(OR(MONTH(L2644)=12, MONTH(L2644)&lt;=5), "Dry Season", "Wet Season")</f>
        <v>Dry Season</v>
      </c>
      <c r="T2644" s="1">
        <v>1</v>
      </c>
      <c r="U2644" s="1">
        <v>0</v>
      </c>
      <c r="V2644" s="1">
        <v>0</v>
      </c>
      <c r="W2644" s="1">
        <v>1</v>
      </c>
      <c r="X2644" s="1" t="s">
        <v>1212</v>
      </c>
      <c r="Y2644" s="1">
        <v>10.7143716</v>
      </c>
      <c r="Z2644" s="1">
        <v>122.55100229999999</v>
      </c>
      <c r="AA2644" s="11" cm="1">
        <f t="array" ref="AA2644">IF(ISBLANK(Y2644), 0, VINCentyInvDistance(F2644,G2644,Y2644,Z2644))</f>
        <v>1745.890150938232</v>
      </c>
      <c r="AB2644" s="1">
        <v>0</v>
      </c>
      <c r="AC2644" s="1">
        <v>9</v>
      </c>
      <c r="AD2644" s="1">
        <v>4.4000000000000004</v>
      </c>
      <c r="AE2644" s="1">
        <v>2</v>
      </c>
      <c r="AF2644" s="1">
        <v>1</v>
      </c>
      <c r="AG2644" s="1" t="s">
        <v>1213</v>
      </c>
      <c r="AH2644" s="1" t="s">
        <v>1213</v>
      </c>
      <c r="AI2644" s="1" t="str">
        <f>TRIM(MID(SUBSTITUTE($H2644,",",REPT(" ",200)),(LEN($H2644)-LEN(SUBSTITUTE($H2644,",",""))-2)*200+1,200))</f>
        <v>Western Visayas</v>
      </c>
      <c r="AJ2644" s="1" t="s">
        <v>55</v>
      </c>
      <c r="AK2644" t="s">
        <v>16592</v>
      </c>
      <c r="AL2644" s="7">
        <v>0</v>
      </c>
      <c r="AM2644" s="1"/>
    </row>
    <row r="2645" spans="1:39" ht="12.75" customHeight="1">
      <c r="A2645" s="1"/>
      <c r="B2645" s="1" t="s">
        <v>1577</v>
      </c>
      <c r="C2645" s="1" t="s">
        <v>1578</v>
      </c>
      <c r="D2645" s="3" t="str">
        <f ca="1">IFERROR(__xludf.DUMMYFUNCTION("PROPER(REGEXEXTRACT(B337, ""(?:https?:\/\/)?(?:www\.)?([a-zA-Z0-9-]+)\.""))"),"Skyscanner")</f>
        <v>Skyscanner</v>
      </c>
      <c r="E2645" s="1" t="s">
        <v>1579</v>
      </c>
      <c r="F2645" s="1">
        <v>10.7406164</v>
      </c>
      <c r="G2645" s="1">
        <v>122.54082409999999</v>
      </c>
      <c r="H2645" s="1" t="s">
        <v>1580</v>
      </c>
      <c r="I2645" s="1" t="s">
        <v>1211</v>
      </c>
      <c r="J2645" s="1">
        <f>IF(K2645="URBAN",1,IF(K2645="SUBURBAN",2,IF(K2645="RURAL",3,"")))</f>
        <v>1</v>
      </c>
      <c r="K2645" s="1" t="s">
        <v>42</v>
      </c>
      <c r="L2645" s="18">
        <v>46082</v>
      </c>
      <c r="M2645" s="49">
        <v>0.58333333333333337</v>
      </c>
      <c r="N2645" s="18">
        <v>46083</v>
      </c>
      <c r="O2645" s="56">
        <v>0.5</v>
      </c>
      <c r="P2645" s="31" t="str">
        <f>TEXT($L2645, "dddd")</f>
        <v>Sunday</v>
      </c>
      <c r="Q2645" s="39" t="s">
        <v>207</v>
      </c>
      <c r="R2645" s="39">
        <v>1650</v>
      </c>
      <c r="S2645" s="1" t="str">
        <f>IF(OR(MONTH(L2645)=12, MONTH(L2645)&lt;=5), "Dry Season", "Wet Season")</f>
        <v>Dry Season</v>
      </c>
      <c r="T2645" s="1">
        <v>1</v>
      </c>
      <c r="U2645" s="1">
        <v>0</v>
      </c>
      <c r="V2645" s="1">
        <v>0</v>
      </c>
      <c r="W2645" s="1">
        <v>1</v>
      </c>
      <c r="X2645" s="1" t="s">
        <v>1212</v>
      </c>
      <c r="Y2645" s="1">
        <v>10.7143716</v>
      </c>
      <c r="Z2645" s="1">
        <v>122.55100229999999</v>
      </c>
      <c r="AA2645" s="11" cm="1">
        <f t="array" ref="AA2645">IF(ISBLANK(Y2645), 0, VINCentyInvDistance(F2645,G2645,Y2645,Z2645))</f>
        <v>3109.1856458020502</v>
      </c>
      <c r="AB2645" s="1">
        <v>0</v>
      </c>
      <c r="AC2645" s="1">
        <v>0</v>
      </c>
      <c r="AD2645" s="1">
        <v>0</v>
      </c>
      <c r="AE2645" s="1">
        <v>0</v>
      </c>
      <c r="AF2645" s="1">
        <v>1</v>
      </c>
      <c r="AG2645" s="1" t="s">
        <v>1213</v>
      </c>
      <c r="AH2645" s="1" t="s">
        <v>1213</v>
      </c>
      <c r="AI2645" s="1" t="str">
        <f>TRIM(MID(SUBSTITUTE($H2645,",",REPT(" ",200)),(LEN($H2645)-LEN(SUBSTITUTE($H2645,",",""))-2)*200+1,200))</f>
        <v>Western Visayas</v>
      </c>
      <c r="AJ2645" s="1" t="s">
        <v>55</v>
      </c>
      <c r="AK2645" t="s">
        <v>1581</v>
      </c>
      <c r="AL2645" s="7">
        <v>0</v>
      </c>
      <c r="AM2645" s="1"/>
    </row>
    <row r="2646" spans="1:39" ht="12.75" customHeight="1">
      <c r="A2646" s="1"/>
      <c r="B2646" s="1" t="s">
        <v>1582</v>
      </c>
      <c r="C2646" s="1" t="s">
        <v>1583</v>
      </c>
      <c r="D2646" s="3" t="str">
        <f ca="1">IFERROR(__xludf.DUMMYFUNCTION("PROPER(REGEXEXTRACT(B338, ""(?:https?:\/\/)?(?:www\.)?([a-zA-Z0-9-]+)\.""))"),"Skyscanner")</f>
        <v>Skyscanner</v>
      </c>
      <c r="E2646" s="1" t="s">
        <v>1584</v>
      </c>
      <c r="F2646" s="1">
        <v>10.6798828</v>
      </c>
      <c r="G2646" s="1">
        <v>122.5085079</v>
      </c>
      <c r="H2646" s="1" t="s">
        <v>1585</v>
      </c>
      <c r="I2646" s="1" t="s">
        <v>1211</v>
      </c>
      <c r="J2646" s="1">
        <f>IF(K2646="URBAN",1,IF(K2646="SUBURBAN",2,IF(K2646="RURAL",3,"")))</f>
        <v>1</v>
      </c>
      <c r="K2646" s="1" t="s">
        <v>42</v>
      </c>
      <c r="L2646" s="18">
        <v>46082</v>
      </c>
      <c r="M2646" s="49">
        <v>0.58333333333333337</v>
      </c>
      <c r="N2646" s="18">
        <v>46083</v>
      </c>
      <c r="O2646" s="56">
        <v>0.5</v>
      </c>
      <c r="P2646" s="31" t="str">
        <f>TEXT($L2646, "dddd")</f>
        <v>Sunday</v>
      </c>
      <c r="Q2646" s="39" t="s">
        <v>207</v>
      </c>
      <c r="R2646" s="39">
        <v>1019</v>
      </c>
      <c r="S2646" s="1" t="str">
        <f>IF(OR(MONTH(L2646)=12, MONTH(L2646)&lt;=5), "Dry Season", "Wet Season")</f>
        <v>Dry Season</v>
      </c>
      <c r="T2646" s="1">
        <v>2</v>
      </c>
      <c r="U2646" s="1">
        <v>1</v>
      </c>
      <c r="V2646" s="1">
        <v>1</v>
      </c>
      <c r="W2646" s="1">
        <v>1</v>
      </c>
      <c r="X2646" s="1" t="s">
        <v>1212</v>
      </c>
      <c r="Y2646" s="1">
        <v>10.7143716</v>
      </c>
      <c r="Z2646" s="1">
        <v>122.55100229999999</v>
      </c>
      <c r="AA2646" s="11" cm="1">
        <f t="array" ref="AA2646">IF(ISBLANK(Y2646), 0, VINCentyInvDistance(F2646,G2646,Y2646,Z2646))</f>
        <v>6013.7029678693725</v>
      </c>
      <c r="AB2646" s="1">
        <v>0</v>
      </c>
      <c r="AC2646" s="1">
        <v>0</v>
      </c>
      <c r="AD2646" s="1">
        <v>0</v>
      </c>
      <c r="AE2646" s="1">
        <v>2</v>
      </c>
      <c r="AF2646" s="1">
        <v>1</v>
      </c>
      <c r="AG2646" s="1" t="s">
        <v>1213</v>
      </c>
      <c r="AH2646" s="1" t="s">
        <v>1213</v>
      </c>
      <c r="AI2646" s="1" t="str">
        <f>TRIM(MID(SUBSTITUTE($H2646,",",REPT(" ",200)),(LEN($H2646)-LEN(SUBSTITUTE($H2646,",",""))-2)*200+1,200))</f>
        <v>Western Visayas</v>
      </c>
      <c r="AJ2646" s="1" t="s">
        <v>55</v>
      </c>
      <c r="AK2646" t="s">
        <v>1586</v>
      </c>
      <c r="AL2646" s="7">
        <v>0</v>
      </c>
      <c r="AM2646" s="1"/>
    </row>
    <row r="2647" spans="1:39" ht="12.75" customHeight="1">
      <c r="A2647" s="1"/>
      <c r="B2647" s="1" t="s">
        <v>1591</v>
      </c>
      <c r="C2647" s="1" t="s">
        <v>1592</v>
      </c>
      <c r="D2647" s="3" t="str">
        <f ca="1">IFERROR(__xludf.DUMMYFUNCTION("PROPER(REGEXEXTRACT(B340, ""(?:https?:\/\/)?(?:www\.)?([a-zA-Z0-9-]+)\.""))"),"Skyscanner")</f>
        <v>Skyscanner</v>
      </c>
      <c r="E2647" s="1" t="s">
        <v>1593</v>
      </c>
      <c r="F2647" s="1">
        <v>10.7073918</v>
      </c>
      <c r="G2647" s="1">
        <v>122.54534870000001</v>
      </c>
      <c r="H2647" s="1" t="s">
        <v>1594</v>
      </c>
      <c r="I2647" s="1" t="s">
        <v>1211</v>
      </c>
      <c r="J2647" s="1">
        <f>IF(K2647="URBAN",1,IF(K2647="SUBURBAN",2,IF(K2647="RURAL",3,"")))</f>
        <v>1</v>
      </c>
      <c r="K2647" s="1" t="s">
        <v>42</v>
      </c>
      <c r="L2647" s="18">
        <v>46082</v>
      </c>
      <c r="M2647" s="49">
        <v>0.58333333333333337</v>
      </c>
      <c r="N2647" s="18">
        <v>46083</v>
      </c>
      <c r="O2647" s="56">
        <v>0.5</v>
      </c>
      <c r="P2647" s="31" t="str">
        <f>TEXT($L2647, "dddd")</f>
        <v>Sunday</v>
      </c>
      <c r="Q2647" s="39" t="s">
        <v>43</v>
      </c>
      <c r="R2647" s="39">
        <v>2002</v>
      </c>
      <c r="S2647" s="1" t="str">
        <f>IF(OR(MONTH(L2647)=12, MONTH(L2647)&lt;=5), "Dry Season", "Wet Season")</f>
        <v>Dry Season</v>
      </c>
      <c r="T2647" s="1">
        <v>1</v>
      </c>
      <c r="U2647" s="1">
        <v>0</v>
      </c>
      <c r="V2647" s="1">
        <v>0</v>
      </c>
      <c r="W2647" s="1">
        <v>1</v>
      </c>
      <c r="X2647" s="1" t="s">
        <v>1595</v>
      </c>
      <c r="Y2647" s="1">
        <v>9.7439737999999991</v>
      </c>
      <c r="Z2647" s="1">
        <v>118.7402726</v>
      </c>
      <c r="AA2647" s="11" cm="1">
        <f t="array" ref="AA2647">IF(ISBLANK(Y2647), 0, VINCentyInvDistance(F2647,G2647,Y2647,Z2647))</f>
        <v>430291.36538222176</v>
      </c>
      <c r="AB2647" s="1">
        <v>0</v>
      </c>
      <c r="AC2647" s="1">
        <v>9.4</v>
      </c>
      <c r="AD2647" s="1">
        <v>0</v>
      </c>
      <c r="AE2647" s="1">
        <v>3</v>
      </c>
      <c r="AF2647" s="1">
        <v>1</v>
      </c>
      <c r="AG2647" s="1" t="s">
        <v>1596</v>
      </c>
      <c r="AH2647" s="1" t="s">
        <v>1597</v>
      </c>
      <c r="AI2647" s="1" t="str">
        <f>TRIM(MID(SUBSTITUTE($H2647,",",REPT(" ",200)),(LEN($H2647)-LEN(SUBSTITUTE($H2647,",",""))-2)*200+1,200))</f>
        <v>Western Visayas</v>
      </c>
      <c r="AJ2647" s="1" t="s">
        <v>55</v>
      </c>
      <c r="AK2647" t="s">
        <v>1598</v>
      </c>
      <c r="AL2647" s="7">
        <v>0</v>
      </c>
      <c r="AM2647" s="1"/>
    </row>
    <row r="2648" spans="1:39" ht="12.75" customHeight="1">
      <c r="A2648" s="1"/>
      <c r="B2648" s="1" t="s">
        <v>1604</v>
      </c>
      <c r="C2648" s="1" t="s">
        <v>1605</v>
      </c>
      <c r="D2648" s="3" t="str">
        <f ca="1">IFERROR(__xludf.DUMMYFUNCTION("PROPER(REGEXEXTRACT(B342, ""(?:https?:\/\/)?(?:www\.)?([a-zA-Z0-9-]+)\.""))"),"Skyscanner")</f>
        <v>Skyscanner</v>
      </c>
      <c r="E2648" s="1" t="s">
        <v>1606</v>
      </c>
      <c r="F2648" s="1">
        <v>10.689220000000001</v>
      </c>
      <c r="G2648" s="1">
        <v>122.57719</v>
      </c>
      <c r="H2648" s="1" t="s">
        <v>1602</v>
      </c>
      <c r="I2648" s="1" t="s">
        <v>1211</v>
      </c>
      <c r="J2648" s="1">
        <f>IF(K2648="URBAN",1,IF(K2648="SUBURBAN",2,IF(K2648="RURAL",3,"")))</f>
        <v>1</v>
      </c>
      <c r="K2648" s="1" t="s">
        <v>42</v>
      </c>
      <c r="L2648" s="18">
        <v>46082</v>
      </c>
      <c r="M2648" s="49">
        <v>0.625</v>
      </c>
      <c r="N2648" s="18">
        <v>46083</v>
      </c>
      <c r="O2648" s="56">
        <v>0.5</v>
      </c>
      <c r="P2648" s="31" t="str">
        <f>TEXT($L2648, "dddd")</f>
        <v>Sunday</v>
      </c>
      <c r="Q2648" s="39" t="s">
        <v>1607</v>
      </c>
      <c r="R2648" s="39">
        <v>2915.1</v>
      </c>
      <c r="S2648" s="1" t="str">
        <f>IF(OR(MONTH(L2648)=12, MONTH(L2648)&lt;=5), "Dry Season", "Wet Season")</f>
        <v>Dry Season</v>
      </c>
      <c r="T2648" s="1">
        <v>1</v>
      </c>
      <c r="U2648" s="1">
        <v>0</v>
      </c>
      <c r="V2648" s="1">
        <v>0</v>
      </c>
      <c r="W2648" s="1">
        <v>1</v>
      </c>
      <c r="X2648" s="1" t="s">
        <v>1212</v>
      </c>
      <c r="Y2648" s="1">
        <v>10.7143716</v>
      </c>
      <c r="Z2648" s="1">
        <v>122.55100229999999</v>
      </c>
      <c r="AA2648" s="11" cm="1">
        <f t="array" ref="AA2648">IF(ISBLANK(Y2648), 0, VINCentyInvDistance(F2648,G2648,Y2648,Z2648))</f>
        <v>3993.3978300758031</v>
      </c>
      <c r="AB2648" s="1">
        <v>0</v>
      </c>
      <c r="AC2648" s="1">
        <v>0</v>
      </c>
      <c r="AD2648" s="1">
        <v>0</v>
      </c>
      <c r="AE2648" s="1">
        <v>0</v>
      </c>
      <c r="AF2648" s="1">
        <v>1</v>
      </c>
      <c r="AG2648" s="1" t="str">
        <f>TRIM(MID(SUBSTITUTE($H2648,",",REPT(" ",200)),(LEN($H2648)-LEN(SUBSTITUTE($H2648,",",""))-4)*200+1,200))</f>
        <v>City Proper</v>
      </c>
      <c r="AH2648" s="1" t="str">
        <f>TRIM(MID(SUBSTITUTE($H2648,",",REPT(" ",200)),(LEN($H2648)-LEN(SUBSTITUTE($H2648,",",""))-3)*200+1,200))</f>
        <v>Iloilo City</v>
      </c>
      <c r="AI2648" s="1" t="str">
        <f>TRIM(MID(SUBSTITUTE($H2648,",",REPT(" ",200)),(LEN($H2648)-LEN(SUBSTITUTE($H2648,",",""))-2)*200+1,200))</f>
        <v>Western Visayas</v>
      </c>
      <c r="AJ2648" s="1" t="str">
        <f>TRIM(MID(SUBSTITUTE($H2648,",",REPT(" ",200)),(LEN($H2648)-LEN(SUBSTITUTE($H2648,",",""))-0)*200+1,200))</f>
        <v>Philippines</v>
      </c>
      <c r="AL2648" s="7">
        <v>0</v>
      </c>
      <c r="AM2648" s="1" t="s">
        <v>1608</v>
      </c>
    </row>
    <row r="2649" spans="1:39" ht="12.75" customHeight="1">
      <c r="A2649" s="1"/>
      <c r="B2649" s="1" t="s">
        <v>1623</v>
      </c>
      <c r="C2649" s="1" t="s">
        <v>1624</v>
      </c>
      <c r="D2649" s="3" t="str">
        <f ca="1">IFERROR(__xludf.DUMMYFUNCTION("PROPER(REGEXEXTRACT(B346, ""(?:https?:\/\/)?(?:www\.)?([a-zA-Z0-9-]+)\.""))"),"Google")</f>
        <v>Google</v>
      </c>
      <c r="E2649" s="1" t="s">
        <v>1625</v>
      </c>
      <c r="F2649" s="1">
        <v>10.71518</v>
      </c>
      <c r="G2649" s="1">
        <v>122.54584</v>
      </c>
      <c r="H2649" s="1" t="s">
        <v>1626</v>
      </c>
      <c r="I2649" s="1" t="s">
        <v>1211</v>
      </c>
      <c r="J2649" s="1">
        <f>IF(K2649="URBAN",1,IF(K2649="SUBURBAN",2,IF(K2649="RURAL",3,"")))</f>
        <v>1</v>
      </c>
      <c r="K2649" s="1" t="s">
        <v>42</v>
      </c>
      <c r="L2649" s="18">
        <v>46082</v>
      </c>
      <c r="M2649" s="49">
        <v>0.625</v>
      </c>
      <c r="N2649" s="18">
        <v>46083</v>
      </c>
      <c r="O2649" s="56">
        <v>0.5</v>
      </c>
      <c r="P2649" s="31" t="str">
        <f>TEXT($L2649, "dddd")</f>
        <v>Sunday</v>
      </c>
      <c r="Q2649" s="39" t="s">
        <v>111</v>
      </c>
      <c r="R2649" s="39">
        <v>2212</v>
      </c>
      <c r="S2649" s="1" t="str">
        <f>IF(OR(MONTH(L2649)=12, MONTH(L2649)&lt;=5), "Dry Season", "Wet Season")</f>
        <v>Dry Season</v>
      </c>
      <c r="T2649" s="1">
        <v>1</v>
      </c>
      <c r="U2649" s="1">
        <v>0</v>
      </c>
      <c r="V2649" s="1">
        <v>0</v>
      </c>
      <c r="W2649" s="1">
        <v>1</v>
      </c>
      <c r="X2649" s="1" t="s">
        <v>1212</v>
      </c>
      <c r="Y2649" s="1">
        <v>10.7143716</v>
      </c>
      <c r="Z2649" s="1">
        <v>122.55100229999999</v>
      </c>
      <c r="AA2649" s="11" cm="1">
        <f t="array" ref="AA2649">IF(ISBLANK(Y2649), 0, VINCentyInvDistance(F2649,G2649,Y2649,Z2649))</f>
        <v>571.74633632183782</v>
      </c>
      <c r="AB2649" s="1">
        <v>0</v>
      </c>
      <c r="AC2649" s="1">
        <v>0</v>
      </c>
      <c r="AD2649" s="1">
        <v>0</v>
      </c>
      <c r="AE2649" s="1">
        <v>14</v>
      </c>
      <c r="AF2649" s="1">
        <v>1</v>
      </c>
      <c r="AG2649" s="1" t="s">
        <v>1627</v>
      </c>
      <c r="AH2649" s="1" t="s">
        <v>1213</v>
      </c>
      <c r="AI2649" s="1" t="str">
        <f>TRIM(MID(SUBSTITUTE($H2649,",",REPT(" ",200)),(LEN($H2649)-LEN(SUBSTITUTE($H2649,",",""))-2)*200+1,200))</f>
        <v>Western Visayas</v>
      </c>
      <c r="AJ2649" s="1" t="s">
        <v>55</v>
      </c>
      <c r="AL2649" s="7">
        <v>0</v>
      </c>
      <c r="AM2649" s="1" t="s">
        <v>1628</v>
      </c>
    </row>
    <row r="2650" spans="1:39" ht="12.75" customHeight="1">
      <c r="A2650" s="1"/>
      <c r="B2650" s="1" t="s">
        <v>1641</v>
      </c>
      <c r="C2650" s="1" t="s">
        <v>1642</v>
      </c>
      <c r="D2650" s="3" t="str">
        <f ca="1">IFERROR(__xludf.DUMMYFUNCTION("PROPER(REGEXEXTRACT(B350, ""(?:https?:\/\/)?(?:www\.)?([a-zA-Z0-9-]+)\.""))"),"Skyscanner")</f>
        <v>Skyscanner</v>
      </c>
      <c r="E2650" s="1" t="s">
        <v>1643</v>
      </c>
      <c r="F2650" s="1">
        <v>10.70313</v>
      </c>
      <c r="G2650" s="1">
        <v>122.55126</v>
      </c>
      <c r="H2650" s="1" t="s">
        <v>1640</v>
      </c>
      <c r="I2650" s="1" t="s">
        <v>1300</v>
      </c>
      <c r="J2650" s="1">
        <f>IF(K2650="URBAN",1,IF(K2650="SUBURBAN",2,IF(K2650="RURAL",3,"")))</f>
        <v>1</v>
      </c>
      <c r="K2650" s="1" t="s">
        <v>42</v>
      </c>
      <c r="L2650" s="18">
        <v>46082</v>
      </c>
      <c r="M2650" s="49">
        <v>0.58333333333333337</v>
      </c>
      <c r="N2650" s="18">
        <v>46083</v>
      </c>
      <c r="O2650" s="56">
        <v>0.5</v>
      </c>
      <c r="P2650" s="31" t="str">
        <f>TEXT($L2650, "dddd")</f>
        <v>Sunday</v>
      </c>
      <c r="Q2650" s="39" t="s">
        <v>207</v>
      </c>
      <c r="R2650" s="39">
        <v>1734</v>
      </c>
      <c r="S2650" s="1" t="str">
        <f>IF(OR(MONTH(L2650)=12, MONTH(L2650)&lt;=5), "Dry Season", "Wet Season")</f>
        <v>Dry Season</v>
      </c>
      <c r="T2650" s="1">
        <v>1</v>
      </c>
      <c r="U2650" s="1">
        <v>0</v>
      </c>
      <c r="V2650" s="1">
        <v>0</v>
      </c>
      <c r="W2650" s="1">
        <v>1</v>
      </c>
      <c r="X2650" s="1" t="s">
        <v>1212</v>
      </c>
      <c r="Y2650" s="1">
        <v>10.7143716</v>
      </c>
      <c r="Z2650" s="1">
        <v>122.55100229999999</v>
      </c>
      <c r="AA2650" s="11" cm="1">
        <f t="array" ref="AA2650">IF(ISBLANK(Y2650), 0, VINCentyInvDistance(F2650,G2650,Y2650,Z2650))</f>
        <v>1243.7823959662376</v>
      </c>
      <c r="AB2650" s="1">
        <v>0</v>
      </c>
      <c r="AC2650" s="1">
        <v>8.4</v>
      </c>
      <c r="AD2650" s="1">
        <v>0</v>
      </c>
      <c r="AE2650" s="1">
        <v>37</v>
      </c>
      <c r="AF2650" s="1">
        <v>1</v>
      </c>
      <c r="AG2650" s="1" t="s">
        <v>1644</v>
      </c>
      <c r="AH2650" s="1" t="s">
        <v>1213</v>
      </c>
      <c r="AI2650" s="1"/>
      <c r="AJ2650" s="1" t="s">
        <v>55</v>
      </c>
      <c r="AK2650" t="s">
        <v>1645</v>
      </c>
      <c r="AL2650" s="7">
        <v>0</v>
      </c>
      <c r="AM2650" s="1" t="s">
        <v>1646</v>
      </c>
    </row>
    <row r="2651" spans="1:39" ht="12.75" customHeight="1">
      <c r="A2651" s="1"/>
      <c r="B2651" s="1" t="s">
        <v>1651</v>
      </c>
      <c r="C2651" s="1" t="s">
        <v>1652</v>
      </c>
      <c r="D2651" s="3" t="str">
        <f ca="1">IFERROR(__xludf.DUMMYFUNCTION("PROPER(REGEXEXTRACT(B352, ""(?:https?:\/\/)?(?:www\.)?([a-zA-Z0-9-]+)\.""))"),"Skyscanner")</f>
        <v>Skyscanner</v>
      </c>
      <c r="E2651" s="1" t="s">
        <v>1653</v>
      </c>
      <c r="F2651" s="1">
        <v>10.7675625</v>
      </c>
      <c r="G2651" s="1">
        <v>122.5811875</v>
      </c>
      <c r="H2651" s="1" t="s">
        <v>1654</v>
      </c>
      <c r="I2651" s="1" t="s">
        <v>1211</v>
      </c>
      <c r="J2651" s="1">
        <f>IF(K2651="URBAN",1,IF(K2651="SUBURBAN",2,IF(K2651="RURAL",3,"")))</f>
        <v>1</v>
      </c>
      <c r="K2651" s="1" t="s">
        <v>42</v>
      </c>
      <c r="L2651" s="18">
        <v>46082</v>
      </c>
      <c r="M2651" s="49">
        <v>0.58333333333333337</v>
      </c>
      <c r="N2651" s="18">
        <v>46083</v>
      </c>
      <c r="O2651" s="56">
        <v>0.5</v>
      </c>
      <c r="P2651" s="31" t="str">
        <f>TEXT($L2651, "dddd")</f>
        <v>Sunday</v>
      </c>
      <c r="Q2651" s="39" t="s">
        <v>207</v>
      </c>
      <c r="R2651" s="39">
        <v>996</v>
      </c>
      <c r="S2651" s="1" t="str">
        <f>IF(OR(MONTH(L2651)=12, MONTH(L2651)&lt;=5), "Dry Season", "Wet Season")</f>
        <v>Dry Season</v>
      </c>
      <c r="T2651" s="1">
        <v>1</v>
      </c>
      <c r="U2651" s="1">
        <v>0</v>
      </c>
      <c r="V2651" s="1">
        <v>0</v>
      </c>
      <c r="W2651" s="1">
        <v>1</v>
      </c>
      <c r="X2651" s="1" t="s">
        <v>1212</v>
      </c>
      <c r="Y2651" s="1">
        <v>10.7143716</v>
      </c>
      <c r="Z2651" s="1">
        <v>122.55100229999999</v>
      </c>
      <c r="AA2651" s="11" cm="1">
        <f t="array" ref="AA2651">IF(ISBLANK(Y2651), 0, VINCentyInvDistance(F2651,G2651,Y2651,Z2651))</f>
        <v>6746.7049400587248</v>
      </c>
      <c r="AB2651" s="1">
        <v>0</v>
      </c>
      <c r="AC2651" s="1">
        <v>6.8</v>
      </c>
      <c r="AD2651" s="1">
        <v>3.6</v>
      </c>
      <c r="AE2651" s="1">
        <v>14</v>
      </c>
      <c r="AF2651" s="1">
        <v>1</v>
      </c>
      <c r="AG2651" s="1" t="s">
        <v>1213</v>
      </c>
      <c r="AH2651" s="1" t="s">
        <v>1213</v>
      </c>
      <c r="AI2651" s="1" t="str">
        <f>TRIM(MID(SUBSTITUTE($H2651,",",REPT(" ",200)),(LEN($H2651)-LEN(SUBSTITUTE($H2651,",",""))-2)*200+1,200))</f>
        <v>Western Visayas</v>
      </c>
      <c r="AJ2651" s="1" t="s">
        <v>55</v>
      </c>
      <c r="AK2651" t="s">
        <v>873</v>
      </c>
      <c r="AL2651" s="6">
        <v>2</v>
      </c>
      <c r="AM2651" s="1"/>
    </row>
    <row r="2652" spans="1:39" ht="12.75" customHeight="1">
      <c r="A2652" s="1"/>
      <c r="B2652" s="1" t="s">
        <v>1678</v>
      </c>
      <c r="C2652" s="1" t="s">
        <v>1679</v>
      </c>
      <c r="D2652" s="3" t="str">
        <f ca="1">IFERROR(__xludf.DUMMYFUNCTION("PROPER(REGEXEXTRACT(B358, ""(?:https?:\/\/)?(?:www\.)?([a-zA-Z0-9-]+)\.""))"),"Google")</f>
        <v>Google</v>
      </c>
      <c r="E2652" s="1" t="s">
        <v>1680</v>
      </c>
      <c r="F2652" s="1">
        <v>10.6926624</v>
      </c>
      <c r="G2652" s="1">
        <v>122.56875549999999</v>
      </c>
      <c r="H2652" s="1" t="s">
        <v>1681</v>
      </c>
      <c r="I2652" s="1" t="s">
        <v>1211</v>
      </c>
      <c r="J2652" s="1">
        <f>IF(K2652="URBAN",1,IF(K2652="SUBURBAN",2,IF(K2652="RURAL",3,"")))</f>
        <v>1</v>
      </c>
      <c r="K2652" s="1" t="s">
        <v>42</v>
      </c>
      <c r="L2652" s="18">
        <v>46082</v>
      </c>
      <c r="M2652" s="49">
        <v>0.625</v>
      </c>
      <c r="N2652" s="18">
        <v>46083</v>
      </c>
      <c r="O2652" s="56">
        <v>0.5</v>
      </c>
      <c r="P2652" s="31" t="str">
        <f>TEXT($L2652, "dddd")</f>
        <v>Sunday</v>
      </c>
      <c r="Q2652" s="39" t="s">
        <v>531</v>
      </c>
      <c r="R2652" s="39">
        <v>2688</v>
      </c>
      <c r="S2652" s="1" t="str">
        <f>IF(OR(MONTH(L2652)=12, MONTH(L2652)&lt;=5), "Dry Season", "Wet Season")</f>
        <v>Dry Season</v>
      </c>
      <c r="T2652" s="1">
        <v>1</v>
      </c>
      <c r="U2652" s="1">
        <v>0</v>
      </c>
      <c r="V2652" s="1">
        <v>1</v>
      </c>
      <c r="W2652" s="1">
        <v>1</v>
      </c>
      <c r="X2652" s="1" t="s">
        <v>1212</v>
      </c>
      <c r="Y2652" s="1">
        <v>10.7143716</v>
      </c>
      <c r="Z2652" s="1">
        <v>122.55100229999999</v>
      </c>
      <c r="AA2652" s="11" cm="1">
        <f t="array" ref="AA2652">IF(ISBLANK(Y2652), 0, VINCentyInvDistance(F2652,G2652,Y2652,Z2652))</f>
        <v>3088.383357985811</v>
      </c>
      <c r="AB2652" s="1">
        <v>0</v>
      </c>
      <c r="AC2652" s="1">
        <v>0</v>
      </c>
      <c r="AD2652" s="1">
        <v>0</v>
      </c>
      <c r="AE2652" s="1">
        <v>408</v>
      </c>
      <c r="AF2652" s="1">
        <v>1</v>
      </c>
      <c r="AG2652" s="1" t="s">
        <v>1213</v>
      </c>
      <c r="AH2652" s="1" t="s">
        <v>1213</v>
      </c>
      <c r="AI2652" s="1" t="str">
        <f>TRIM(MID(SUBSTITUTE($H2652,",",REPT(" ",200)),(LEN($H2652)-LEN(SUBSTITUTE($H2652,",",""))-2)*200+1,200))</f>
        <v>Western Visayas</v>
      </c>
      <c r="AJ2652" s="1" t="s">
        <v>55</v>
      </c>
      <c r="AL2652" s="7">
        <v>3</v>
      </c>
      <c r="AM2652" s="1"/>
    </row>
    <row r="2653" spans="1:39" ht="12.75" customHeight="1">
      <c r="A2653" s="1"/>
      <c r="B2653" s="1" t="s">
        <v>1682</v>
      </c>
      <c r="C2653" s="1" t="s">
        <v>1683</v>
      </c>
      <c r="D2653" s="3" t="str">
        <f ca="1">IFERROR(__xludf.DUMMYFUNCTION("PROPER(REGEXEXTRACT(B359, ""(?:https?:\/\/)?(?:www\.)?([a-zA-Z0-9-]+)\.""))"),"Google")</f>
        <v>Google</v>
      </c>
      <c r="E2653" s="1" t="s">
        <v>1684</v>
      </c>
      <c r="F2653" s="1">
        <v>10.699444400000001</v>
      </c>
      <c r="G2653" s="1">
        <v>122.5572222</v>
      </c>
      <c r="H2653" s="1" t="s">
        <v>1685</v>
      </c>
      <c r="I2653" s="1" t="s">
        <v>1211</v>
      </c>
      <c r="J2653" s="1">
        <f>IF(K2653="URBAN",1,IF(K2653="SUBURBAN",2,IF(K2653="RURAL",3,"")))</f>
        <v>1</v>
      </c>
      <c r="K2653" s="1" t="s">
        <v>42</v>
      </c>
      <c r="L2653" s="18">
        <v>46082</v>
      </c>
      <c r="M2653" s="49">
        <v>0.625</v>
      </c>
      <c r="N2653" s="18">
        <v>46083</v>
      </c>
      <c r="O2653" s="56">
        <v>0.5</v>
      </c>
      <c r="P2653" s="31" t="str">
        <f>TEXT($L2653, "dddd")</f>
        <v>Sunday</v>
      </c>
      <c r="Q2653" s="39" t="s">
        <v>249</v>
      </c>
      <c r="R2653" s="39">
        <v>1100</v>
      </c>
      <c r="S2653" s="1" t="str">
        <f>IF(OR(MONTH(L2653)=12, MONTH(L2653)&lt;=5), "Dry Season", "Wet Season")</f>
        <v>Dry Season</v>
      </c>
      <c r="T2653" s="1">
        <v>1</v>
      </c>
      <c r="U2653" s="1">
        <v>0</v>
      </c>
      <c r="V2653" s="1">
        <v>0</v>
      </c>
      <c r="W2653" s="1">
        <v>1</v>
      </c>
      <c r="X2653" s="1" t="s">
        <v>1212</v>
      </c>
      <c r="Y2653" s="1">
        <v>10.7143716</v>
      </c>
      <c r="Z2653" s="1">
        <v>122.55100229999999</v>
      </c>
      <c r="AA2653" s="11" cm="1">
        <f t="array" ref="AA2653">IF(ISBLANK(Y2653), 0, VINCentyInvDistance(F2653,G2653,Y2653,Z2653))</f>
        <v>1785.8398236678311</v>
      </c>
      <c r="AB2653" s="1">
        <v>0</v>
      </c>
      <c r="AC2653" s="1">
        <v>0</v>
      </c>
      <c r="AD2653" s="1">
        <v>0</v>
      </c>
      <c r="AE2653" s="1">
        <v>403</v>
      </c>
      <c r="AF2653" s="1">
        <v>1</v>
      </c>
      <c r="AG2653" s="1" t="s">
        <v>1213</v>
      </c>
      <c r="AH2653" s="1" t="s">
        <v>1213</v>
      </c>
      <c r="AI2653" s="1" t="str">
        <f>TRIM(MID(SUBSTITUTE($H2653,",",REPT(" ",200)),(LEN($H2653)-LEN(SUBSTITUTE($H2653,",",""))-2)*200+1,200))</f>
        <v>Western Visayas</v>
      </c>
      <c r="AJ2653" s="1" t="s">
        <v>55</v>
      </c>
      <c r="AL2653" s="7">
        <v>0</v>
      </c>
      <c r="AM2653" s="1"/>
    </row>
    <row r="2654" spans="1:39" ht="12.75" customHeight="1">
      <c r="A2654" s="1"/>
      <c r="B2654" s="1" t="s">
        <v>1686</v>
      </c>
      <c r="C2654" s="1" t="s">
        <v>1687</v>
      </c>
      <c r="D2654" s="3" t="str">
        <f ca="1">IFERROR(__xludf.DUMMYFUNCTION("PROPER(REGEXEXTRACT(B360, ""(?:https?:\/\/)?(?:www\.)?([a-zA-Z0-9-]+)\.""))"),"Skyscanner")</f>
        <v>Skyscanner</v>
      </c>
      <c r="E2654" s="1" t="s">
        <v>1688</v>
      </c>
      <c r="F2654" s="1">
        <v>10.699444</v>
      </c>
      <c r="G2654" s="1">
        <v>122.557222</v>
      </c>
      <c r="H2654" s="1" t="s">
        <v>1685</v>
      </c>
      <c r="I2654" s="1" t="s">
        <v>41</v>
      </c>
      <c r="J2654" s="1">
        <f>IF(K2654="URBAN",1,IF(K2654="SUBURBAN",2,IF(K2654="RURAL",3,"")))</f>
        <v>1</v>
      </c>
      <c r="K2654" s="1" t="s">
        <v>42</v>
      </c>
      <c r="L2654" s="18">
        <v>46082</v>
      </c>
      <c r="M2654" s="49">
        <v>0.625</v>
      </c>
      <c r="N2654" s="18">
        <v>46083</v>
      </c>
      <c r="O2654" s="56">
        <v>0.5</v>
      </c>
      <c r="P2654" s="31" t="str">
        <f>TEXT($L2654, "dddd")</f>
        <v>Sunday</v>
      </c>
      <c r="Q2654" s="39" t="s">
        <v>1266</v>
      </c>
      <c r="R2654" s="39">
        <v>3952</v>
      </c>
      <c r="S2654" s="1" t="str">
        <f>IF(OR(MONTH(L2654)=12, MONTH(L2654)&lt;=5), "Dry Season", "Wet Season")</f>
        <v>Dry Season</v>
      </c>
      <c r="T2654" s="1">
        <v>1</v>
      </c>
      <c r="U2654" s="1">
        <v>1</v>
      </c>
      <c r="V2654" s="1">
        <v>0</v>
      </c>
      <c r="W2654" s="1">
        <v>1</v>
      </c>
      <c r="X2654" s="1" t="s">
        <v>1212</v>
      </c>
      <c r="Y2654" s="1">
        <v>10.7143716</v>
      </c>
      <c r="Z2654" s="1">
        <v>122.55100229999999</v>
      </c>
      <c r="AA2654" s="11" cm="1">
        <f t="array" ref="AA2654">IF(ISBLANK(Y2654), 0, VINCentyInvDistance(F2654,G2654,Y2654,Z2654))</f>
        <v>1785.8723958901514</v>
      </c>
      <c r="AB2654" s="1">
        <v>0</v>
      </c>
      <c r="AC2654" s="1">
        <v>7</v>
      </c>
      <c r="AD2654" s="1">
        <v>0</v>
      </c>
      <c r="AE2654" s="1">
        <v>81</v>
      </c>
      <c r="AF2654" s="1">
        <v>1</v>
      </c>
      <c r="AG2654" s="1" t="str">
        <f>TRIM(MID(SUBSTITUTE($H2654,",",REPT(" ",200)),(LEN($H2654)-LEN(SUBSTITUTE($H2654,",",""))-4)*200+1,200))</f>
        <v>City Proper</v>
      </c>
      <c r="AH2654" s="1" t="str">
        <f>TRIM(MID(SUBSTITUTE($H2654,",",REPT(" ",200)),(LEN($H2654)-LEN(SUBSTITUTE($H2654,",",""))-3)*200+1,200))</f>
        <v>Iloilo City</v>
      </c>
      <c r="AI2654" s="1" t="str">
        <f>TRIM(MID(SUBSTITUTE($H2654,",",REPT(" ",200)),(LEN($H2654)-LEN(SUBSTITUTE($H2654,",",""))-2)*200+1,200))</f>
        <v>Western Visayas</v>
      </c>
      <c r="AJ2654" s="1" t="str">
        <f>TRIM(MID(SUBSTITUTE($H2654,",",REPT(" ",200)),(LEN($H2654)-LEN(SUBSTITUTE($H2654,",",""))-0)*200+1,200))</f>
        <v>Philippines</v>
      </c>
      <c r="AL2654" s="7">
        <v>0</v>
      </c>
      <c r="AM2654" s="1" t="s">
        <v>1689</v>
      </c>
    </row>
    <row r="2655" spans="1:39" ht="12.75" customHeight="1">
      <c r="A2655" s="1"/>
      <c r="B2655" s="1" t="s">
        <v>1690</v>
      </c>
      <c r="C2655" s="1" t="s">
        <v>1691</v>
      </c>
      <c r="D2655" s="3" t="str">
        <f ca="1">IFERROR(__xludf.DUMMYFUNCTION("PROPER(REGEXEXTRACT(B361, ""(?:https?:\/\/)?(?:www\.)?([a-zA-Z0-9-]+)\.""))"),"Google")</f>
        <v>Google</v>
      </c>
      <c r="E2655" s="1" t="s">
        <v>1692</v>
      </c>
      <c r="F2655" s="1">
        <v>10.700411000000001</v>
      </c>
      <c r="G2655" s="1">
        <v>122.5661594</v>
      </c>
      <c r="H2655" s="1" t="s">
        <v>1693</v>
      </c>
      <c r="I2655" s="1" t="s">
        <v>1211</v>
      </c>
      <c r="J2655" s="1">
        <f>IF(K2655="URBAN",1,IF(K2655="SUBURBAN",2,IF(K2655="RURAL",3,"")))</f>
        <v>1</v>
      </c>
      <c r="K2655" s="1" t="s">
        <v>42</v>
      </c>
      <c r="L2655" s="18">
        <v>46082</v>
      </c>
      <c r="M2655" s="49">
        <v>0.625</v>
      </c>
      <c r="N2655" s="18">
        <v>46083</v>
      </c>
      <c r="O2655" s="56">
        <v>0.5</v>
      </c>
      <c r="P2655" s="31" t="str">
        <f>TEXT($L2655, "dddd")</f>
        <v>Sunday</v>
      </c>
      <c r="Q2655" s="39" t="s">
        <v>928</v>
      </c>
      <c r="R2655" s="39">
        <v>1700</v>
      </c>
      <c r="S2655" s="1" t="str">
        <f>IF(OR(MONTH(L2655)=12, MONTH(L2655)&lt;=5), "Dry Season", "Wet Season")</f>
        <v>Dry Season</v>
      </c>
      <c r="T2655" s="1">
        <v>1</v>
      </c>
      <c r="U2655" s="1">
        <v>0</v>
      </c>
      <c r="V2655" s="1">
        <v>0</v>
      </c>
      <c r="W2655" s="1">
        <v>0</v>
      </c>
      <c r="X2655" s="1" t="s">
        <v>44</v>
      </c>
      <c r="Y2655" s="1"/>
      <c r="Z2655" s="1"/>
      <c r="AA2655" s="11" cm="1">
        <f t="array" ref="AA2655">IF(ISBLANK(Y2655), 0, VINCentyInvDistance(F2655,G2655,Y2655,Z2655))</f>
        <v>0</v>
      </c>
      <c r="AB2655" s="1">
        <v>0</v>
      </c>
      <c r="AC2655" s="1">
        <v>0</v>
      </c>
      <c r="AD2655" s="1">
        <v>0</v>
      </c>
      <c r="AE2655" s="1">
        <v>212</v>
      </c>
      <c r="AF2655" s="1">
        <v>1</v>
      </c>
      <c r="AG2655" s="1" t="str">
        <f>TRIM(MID(SUBSTITUTE($H2655,",",REPT(" ",200)),(LEN($H2655)-LEN(SUBSTITUTE($H2655,",",""))-4)*200+1,200))</f>
        <v>City Proper</v>
      </c>
      <c r="AH2655" s="1" t="str">
        <f>TRIM(MID(SUBSTITUTE($H2655,",",REPT(" ",200)),(LEN($H2655)-LEN(SUBSTITUTE($H2655,",",""))-3)*200+1,200))</f>
        <v>Iloilo City</v>
      </c>
      <c r="AI2655" s="1" t="str">
        <f>TRIM(MID(SUBSTITUTE($H2655,",",REPT(" ",200)),(LEN($H2655)-LEN(SUBSTITUTE($H2655,",",""))-2)*200+1,200))</f>
        <v>Western Visayas</v>
      </c>
      <c r="AJ2655" s="1" t="str">
        <f>TRIM(MID(SUBSTITUTE($H2655,",",REPT(" ",200)),(LEN($H2655)-LEN(SUBSTITUTE($H2655,",",""))-0)*200+1,200))</f>
        <v>Philippines</v>
      </c>
      <c r="AL2655" s="6">
        <v>2</v>
      </c>
      <c r="AM2655" s="1"/>
    </row>
    <row r="2656" spans="1:39" ht="12.75" customHeight="1">
      <c r="A2656" s="1"/>
      <c r="B2656" s="1" t="s">
        <v>1694</v>
      </c>
      <c r="C2656" s="1" t="s">
        <v>1695</v>
      </c>
      <c r="D2656" s="3" t="str">
        <f ca="1">IFERROR(__xludf.DUMMYFUNCTION("PROPER(REGEXEXTRACT(B362, ""(?:https?:\/\/)?(?:www\.)?([a-zA-Z0-9-]+)\.""))"),"Google")</f>
        <v>Google</v>
      </c>
      <c r="E2656" s="1" t="s">
        <v>1696</v>
      </c>
      <c r="F2656" s="1">
        <v>10.700685</v>
      </c>
      <c r="G2656" s="1">
        <v>122.561689</v>
      </c>
      <c r="H2656" s="1" t="s">
        <v>1697</v>
      </c>
      <c r="I2656" s="1" t="s">
        <v>41</v>
      </c>
      <c r="J2656" s="1">
        <f>IF(K2656="URBAN",1,IF(K2656="SUBURBAN",2,IF(K2656="RURAL",3,"")))</f>
        <v>1</v>
      </c>
      <c r="K2656" s="1" t="s">
        <v>42</v>
      </c>
      <c r="L2656" s="18">
        <v>46082</v>
      </c>
      <c r="M2656" s="49">
        <v>0.625</v>
      </c>
      <c r="N2656" s="18">
        <v>46083</v>
      </c>
      <c r="O2656" s="56">
        <v>0.5</v>
      </c>
      <c r="P2656" s="31" t="str">
        <f>TEXT($L2656, "dddd")</f>
        <v>Sunday</v>
      </c>
      <c r="Q2656" s="39" t="s">
        <v>207</v>
      </c>
      <c r="R2656" s="39">
        <v>1293</v>
      </c>
      <c r="S2656" s="1" t="str">
        <f>IF(OR(MONTH(L2656)=12, MONTH(L2656)&lt;=5), "Dry Season", "Wet Season")</f>
        <v>Dry Season</v>
      </c>
      <c r="T2656" s="1">
        <v>1</v>
      </c>
      <c r="U2656" s="1">
        <v>0</v>
      </c>
      <c r="V2656" s="1">
        <v>0</v>
      </c>
      <c r="W2656" s="1">
        <v>1</v>
      </c>
      <c r="X2656" s="1" t="s">
        <v>1212</v>
      </c>
      <c r="Y2656" s="1">
        <v>10.7143716</v>
      </c>
      <c r="Z2656" s="1">
        <v>122.55100229999999</v>
      </c>
      <c r="AA2656" s="11" cm="1">
        <f t="array" ref="AA2656">IF(ISBLANK(Y2656), 0, VINCentyInvDistance(F2656,G2656,Y2656,Z2656))</f>
        <v>1912.7534298591365</v>
      </c>
      <c r="AB2656" s="1">
        <v>0</v>
      </c>
      <c r="AC2656" s="1">
        <v>5.2</v>
      </c>
      <c r="AD2656" s="1">
        <v>0</v>
      </c>
      <c r="AE2656" s="1">
        <v>240</v>
      </c>
      <c r="AF2656" s="1">
        <v>1</v>
      </c>
      <c r="AG2656" s="1" t="str">
        <f>TRIM(MID(SUBSTITUTE($H2656,",",REPT(" ",200)),(LEN($H2656)-LEN(SUBSTITUTE($H2656,",",""))-4)*200+1,200))</f>
        <v>City Proper</v>
      </c>
      <c r="AH2656" s="1" t="str">
        <f>TRIM(MID(SUBSTITUTE($H2656,",",REPT(" ",200)),(LEN($H2656)-LEN(SUBSTITUTE($H2656,",",""))-3)*200+1,200))</f>
        <v>Iloilo City</v>
      </c>
      <c r="AI2656" s="1" t="str">
        <f>TRIM(MID(SUBSTITUTE($H2656,",",REPT(" ",200)),(LEN($H2656)-LEN(SUBSTITUTE($H2656,",",""))-2)*200+1,200))</f>
        <v>Western Visayas</v>
      </c>
      <c r="AJ2656" s="1" t="str">
        <f>TRIM(MID(SUBSTITUTE($H2656,",",REPT(" ",200)),(LEN($H2656)-LEN(SUBSTITUTE($H2656,",",""))-0)*200+1,200))</f>
        <v>Philippines</v>
      </c>
      <c r="AL2656" s="7">
        <v>0</v>
      </c>
      <c r="AM2656" s="1" t="s">
        <v>1698</v>
      </c>
    </row>
    <row r="2657" spans="1:39" ht="12.75" customHeight="1">
      <c r="A2657" s="1"/>
      <c r="B2657" s="1" t="s">
        <v>1712</v>
      </c>
      <c r="C2657" s="1" t="s">
        <v>1713</v>
      </c>
      <c r="D2657" s="3" t="str">
        <f ca="1">IFERROR(__xludf.DUMMYFUNCTION("PROPER(REGEXEXTRACT(B365, ""(?:https?:\/\/)?(?:www\.)?([a-zA-Z0-9-]+)\.""))"),"Skyscanner")</f>
        <v>Skyscanner</v>
      </c>
      <c r="E2657" s="1" t="s">
        <v>1714</v>
      </c>
      <c r="F2657" s="1">
        <v>10.697638100000001</v>
      </c>
      <c r="G2657" s="1">
        <v>122.56543430000001</v>
      </c>
      <c r="H2657" s="1" t="s">
        <v>1715</v>
      </c>
      <c r="I2657" s="1" t="s">
        <v>1211</v>
      </c>
      <c r="J2657" s="1">
        <f>IF(K2657="URBAN",1,IF(K2657="SUBURBAN",2,IF(K2657="RURAL",3,"")))</f>
        <v>1</v>
      </c>
      <c r="K2657" s="1" t="s">
        <v>42</v>
      </c>
      <c r="L2657" s="18">
        <v>46082</v>
      </c>
      <c r="M2657" s="49">
        <v>0.58333333333333337</v>
      </c>
      <c r="N2657" s="18">
        <v>46083</v>
      </c>
      <c r="O2657" s="56">
        <v>0.5</v>
      </c>
      <c r="P2657" s="31" t="str">
        <f>TEXT($L2657, "dddd")</f>
        <v>Sunday</v>
      </c>
      <c r="Q2657" s="39" t="s">
        <v>531</v>
      </c>
      <c r="R2657" s="39">
        <v>3750</v>
      </c>
      <c r="S2657" s="1" t="str">
        <f>IF(OR(MONTH(L2657)=12, MONTH(L2657)&lt;=5), "Dry Season", "Wet Season")</f>
        <v>Dry Season</v>
      </c>
      <c r="T2657" s="1">
        <v>1</v>
      </c>
      <c r="U2657" s="1">
        <v>0</v>
      </c>
      <c r="V2657" s="1">
        <v>1</v>
      </c>
      <c r="W2657" s="1">
        <v>1</v>
      </c>
      <c r="X2657" s="1" t="s">
        <v>1174</v>
      </c>
      <c r="Y2657" s="1">
        <v>14.589843999999999</v>
      </c>
      <c r="Z2657" s="1">
        <v>121.060554</v>
      </c>
      <c r="AA2657" s="11" cm="1">
        <f t="array" ref="AA2657">IF(ISBLANK(Y2657), 0, VINCentyInvDistance(F2657,G2657,Y2657,Z2657))</f>
        <v>460565.57879307709</v>
      </c>
      <c r="AB2657" s="1">
        <v>1</v>
      </c>
      <c r="AC2657" s="1">
        <v>9</v>
      </c>
      <c r="AD2657" s="1">
        <v>3.9</v>
      </c>
      <c r="AE2657" s="1">
        <v>221</v>
      </c>
      <c r="AF2657" s="1">
        <v>1</v>
      </c>
      <c r="AG2657" s="1" t="s">
        <v>1180</v>
      </c>
      <c r="AH2657" s="1" t="s">
        <v>562</v>
      </c>
      <c r="AI2657" s="1" t="str">
        <f>TRIM(MID(SUBSTITUTE($H2657,",",REPT(" ",200)),(LEN($H2657)-LEN(SUBSTITUTE($H2657,",",""))-2)*200+1,200))</f>
        <v>Western Visayas</v>
      </c>
      <c r="AJ2657" s="1" t="s">
        <v>55</v>
      </c>
      <c r="AK2657" t="s">
        <v>16598</v>
      </c>
      <c r="AL2657" s="7">
        <v>3</v>
      </c>
      <c r="AM2657" s="1"/>
    </row>
    <row r="2658" spans="1:39" ht="12.75" customHeight="1">
      <c r="A2658" s="1"/>
      <c r="B2658" s="1" t="s">
        <v>1716</v>
      </c>
      <c r="C2658" s="1" t="s">
        <v>1717</v>
      </c>
      <c r="D2658" s="3" t="str">
        <f ca="1">IFERROR(__xludf.DUMMYFUNCTION("PROPER(REGEXEXTRACT(B366, ""(?:https?:\/\/)?(?:www\.)?([a-zA-Z0-9-]+)\.""))"),"Skyscanner")</f>
        <v>Skyscanner</v>
      </c>
      <c r="E2658" s="1" t="s">
        <v>1718</v>
      </c>
      <c r="F2658" s="1">
        <v>14.612679999999999</v>
      </c>
      <c r="G2658" s="1">
        <v>121.03136000000001</v>
      </c>
      <c r="H2658" s="1" t="s">
        <v>1719</v>
      </c>
      <c r="I2658" s="1" t="s">
        <v>1211</v>
      </c>
      <c r="J2658" s="1">
        <f>IF(K2658="URBAN",1,IF(K2658="SUBURBAN",2,IF(K2658="RURAL",3,"")))</f>
        <v>1</v>
      </c>
      <c r="K2658" s="1" t="s">
        <v>42</v>
      </c>
      <c r="L2658" s="18">
        <v>46082</v>
      </c>
      <c r="M2658" s="49">
        <v>0.625</v>
      </c>
      <c r="N2658" s="18">
        <v>46083</v>
      </c>
      <c r="O2658" s="56">
        <v>0.5</v>
      </c>
      <c r="P2658" s="31" t="str">
        <f>TEXT($L2658, "dddd")</f>
        <v>Sunday</v>
      </c>
      <c r="Q2658" s="39" t="s">
        <v>1341</v>
      </c>
      <c r="R2658" s="39">
        <v>2548</v>
      </c>
      <c r="S2658" s="1" t="str">
        <f>IF(OR(MONTH(L2658)=12, MONTH(L2658)&lt;=5), "Dry Season", "Wet Season")</f>
        <v>Dry Season</v>
      </c>
      <c r="T2658" s="1">
        <v>1</v>
      </c>
      <c r="U2658" s="1">
        <v>0</v>
      </c>
      <c r="V2658" s="1">
        <v>0</v>
      </c>
      <c r="W2658" s="1">
        <v>1</v>
      </c>
      <c r="X2658" s="1" t="s">
        <v>1174</v>
      </c>
      <c r="Y2658" s="1">
        <v>14.589843999999999</v>
      </c>
      <c r="Z2658" s="1">
        <v>121.060554</v>
      </c>
      <c r="AA2658" s="11" cm="1">
        <f t="array" ref="AA2658">IF(ISBLANK(Y2658), 0, VINCentyInvDistance(F2658,G2658,Y2658,Z2658))</f>
        <v>4034.6951201763745</v>
      </c>
      <c r="AB2658" s="1">
        <v>0</v>
      </c>
      <c r="AC2658" s="1">
        <v>9</v>
      </c>
      <c r="AD2658" s="1">
        <v>0</v>
      </c>
      <c r="AE2658" s="1">
        <v>1</v>
      </c>
      <c r="AF2658" s="1">
        <v>1</v>
      </c>
      <c r="AG2658" s="1" t="str">
        <f>TRIM(MID(SUBSTITUTE($H2658,",",REPT(" ",200)),(LEN($H2658)-LEN(SUBSTITUTE($H2658,",",""))-4)*200+1,200))</f>
        <v>Quezon City</v>
      </c>
      <c r="AH2658" s="1" t="str">
        <f>TRIM(MID(SUBSTITUTE($H2658,",",REPT(" ",200)),(LEN($H2658)-LEN(SUBSTITUTE($H2658,",",""))-3)*200+1,200))</f>
        <v>Eastern Manila District</v>
      </c>
      <c r="AI2658" s="1" t="str">
        <f>TRIM(MID(SUBSTITUTE($H2658,",",REPT(" ",200)),(LEN($H2658)-LEN(SUBSTITUTE($H2658,",",""))-2)*200+1,200))</f>
        <v>Metro Manila</v>
      </c>
      <c r="AJ2658" s="1" t="str">
        <f>TRIM(MID(SUBSTITUTE($H2658,",",REPT(" ",200)),(LEN($H2658)-LEN(SUBSTITUTE($H2658,",",""))-0)*200+1,200))</f>
        <v>Philippines</v>
      </c>
      <c r="AL2658" s="7">
        <v>0</v>
      </c>
      <c r="AM2658" s="1" t="s">
        <v>1720</v>
      </c>
    </row>
    <row r="2659" spans="1:39" ht="12.75" customHeight="1">
      <c r="A2659" s="1"/>
      <c r="B2659" s="1" t="s">
        <v>2179</v>
      </c>
      <c r="C2659" s="1" t="s">
        <v>2180</v>
      </c>
      <c r="D2659" s="3" t="str">
        <f ca="1">IFERROR(__xludf.DUMMYFUNCTION("PROPER(REGEXEXTRACT(B464, ""(?:https?:\/\/)?(?:www\.)?([a-zA-Z0-9-]+)\.""))"),"Skyscanner")</f>
        <v>Skyscanner</v>
      </c>
      <c r="E2659" s="1" t="s">
        <v>2181</v>
      </c>
      <c r="F2659" s="1">
        <v>14.62041</v>
      </c>
      <c r="G2659" s="1">
        <v>121.02157</v>
      </c>
      <c r="H2659" s="1" t="s">
        <v>2177</v>
      </c>
      <c r="I2659" s="1" t="s">
        <v>50</v>
      </c>
      <c r="J2659" s="1">
        <f>IF(K2659="URBAN",1,IF(K2659="SUBURBAN",2,IF(K2659="RURAL",3,"")))</f>
        <v>1</v>
      </c>
      <c r="K2659" s="1" t="s">
        <v>42</v>
      </c>
      <c r="L2659" s="18">
        <v>46082</v>
      </c>
      <c r="M2659" s="49">
        <v>0.58333333333333337</v>
      </c>
      <c r="N2659" s="18">
        <v>46083</v>
      </c>
      <c r="O2659" s="56">
        <v>0.5</v>
      </c>
      <c r="P2659" s="31" t="str">
        <f>TEXT($L2659, "dddd")</f>
        <v>Sunday</v>
      </c>
      <c r="Q2659" s="39" t="s">
        <v>531</v>
      </c>
      <c r="R2659" s="39">
        <v>2029</v>
      </c>
      <c r="S2659" s="1" t="str">
        <f>IF(OR(MONTH(L2659)=12, MONTH(L2659)&lt;=5), "Dry Season", "Wet Season")</f>
        <v>Dry Season</v>
      </c>
      <c r="T2659" s="1">
        <v>1</v>
      </c>
      <c r="U2659" s="1">
        <v>0</v>
      </c>
      <c r="V2659" s="1">
        <v>0</v>
      </c>
      <c r="W2659" s="1">
        <v>1</v>
      </c>
      <c r="X2659" s="1" t="s">
        <v>1174</v>
      </c>
      <c r="Y2659" s="1">
        <v>14.589843999999999</v>
      </c>
      <c r="Z2659" s="1">
        <v>121.060554</v>
      </c>
      <c r="AA2659" s="11" cm="1">
        <f t="array" ref="AA2659">IF(ISBLANK(Y2659), 0, VINCentyInvDistance(F2659,G2659,Y2659,Z2659))</f>
        <v>5392.6450419209432</v>
      </c>
      <c r="AB2659" s="1">
        <v>0</v>
      </c>
      <c r="AC2659" s="1">
        <v>10</v>
      </c>
      <c r="AD2659" s="1">
        <v>3.5</v>
      </c>
      <c r="AE2659" s="1">
        <v>131</v>
      </c>
      <c r="AF2659" s="1">
        <v>1</v>
      </c>
      <c r="AG2659" s="1" t="s">
        <v>68</v>
      </c>
      <c r="AH2659" s="1" t="str">
        <f>TRIM(MID(SUBSTITUTE($H2659,",",REPT(" ",200)),(LEN($H2659)-LEN(SUBSTITUTE($H2659,",",""))-3)*200+1,200))</f>
        <v>Eastern Manila District</v>
      </c>
      <c r="AI2659" s="1" t="str">
        <f>TRIM(MID(SUBSTITUTE($H2659,",",REPT(" ",200)),(LEN($H2659)-LEN(SUBSTITUTE($H2659,",",""))-2)*200+1,200))</f>
        <v>Metro Manila</v>
      </c>
      <c r="AJ2659" s="1" t="s">
        <v>55</v>
      </c>
      <c r="AK2659" t="s">
        <v>16659</v>
      </c>
      <c r="AL2659" s="7">
        <v>0</v>
      </c>
      <c r="AM2659" s="1" t="s">
        <v>2182</v>
      </c>
    </row>
    <row r="2660" spans="1:39" ht="12.75" customHeight="1">
      <c r="A2660" s="1"/>
      <c r="B2660" s="1" t="s">
        <v>2183</v>
      </c>
      <c r="C2660" s="1" t="s">
        <v>2184</v>
      </c>
      <c r="D2660" s="3" t="str">
        <f ca="1">IFERROR(__xludf.DUMMYFUNCTION("PROPER(REGEXEXTRACT(B465, ""(?:https?:\/\/)?(?:www\.)?([a-zA-Z0-9-]+)\.""))"),"Skyscanner")</f>
        <v>Skyscanner</v>
      </c>
      <c r="E2660" s="1" t="s">
        <v>2185</v>
      </c>
      <c r="F2660" s="1">
        <v>14.7091096</v>
      </c>
      <c r="G2660" s="1">
        <v>121.0670022</v>
      </c>
      <c r="H2660" s="1" t="s">
        <v>2186</v>
      </c>
      <c r="I2660" s="1" t="s">
        <v>50</v>
      </c>
      <c r="J2660" s="1">
        <f>IF(K2660="URBAN",1,IF(K2660="SUBURBAN",2,IF(K2660="RURAL",3,"")))</f>
        <v>1</v>
      </c>
      <c r="K2660" s="1" t="s">
        <v>42</v>
      </c>
      <c r="L2660" s="18">
        <v>46082</v>
      </c>
      <c r="M2660" s="49">
        <v>0.58333333333333337</v>
      </c>
      <c r="N2660" s="18">
        <v>46083</v>
      </c>
      <c r="O2660" s="56">
        <v>0.58333333333333337</v>
      </c>
      <c r="P2660" s="31" t="str">
        <f>TEXT($L2660, "dddd")</f>
        <v>Sunday</v>
      </c>
      <c r="Q2660" s="39" t="s">
        <v>531</v>
      </c>
      <c r="R2660" s="39">
        <v>734</v>
      </c>
      <c r="S2660" s="1" t="str">
        <f>IF(OR(MONTH(L2660)=12, MONTH(L2660)&lt;=5), "Dry Season", "Wet Season")</f>
        <v>Dry Season</v>
      </c>
      <c r="T2660" s="1">
        <v>1</v>
      </c>
      <c r="U2660" s="1">
        <v>0</v>
      </c>
      <c r="V2660" s="1">
        <v>0</v>
      </c>
      <c r="W2660" s="1">
        <v>1</v>
      </c>
      <c r="X2660" s="1" t="s">
        <v>1174</v>
      </c>
      <c r="Y2660" s="1">
        <v>14.589843999999999</v>
      </c>
      <c r="Z2660" s="1">
        <v>121.060554</v>
      </c>
      <c r="AA2660" s="11" cm="1">
        <f t="array" ref="AA2660">IF(ISBLANK(Y2660), 0, VINCentyInvDistance(F2660,G2660,Y2660,Z2660))</f>
        <v>13214.451204543113</v>
      </c>
      <c r="AB2660" s="1">
        <v>0</v>
      </c>
      <c r="AC2660" s="1">
        <v>0</v>
      </c>
      <c r="AD2660" s="1">
        <v>0</v>
      </c>
      <c r="AE2660" s="1">
        <v>321</v>
      </c>
      <c r="AF2660" s="1">
        <v>1</v>
      </c>
      <c r="AG2660" s="1" t="s">
        <v>1180</v>
      </c>
      <c r="AH2660" s="1" t="s">
        <v>562</v>
      </c>
      <c r="AI2660" s="1" t="str">
        <f>TRIM(MID(SUBSTITUTE($H2660,",",REPT(" ",200)),(LEN($H2660)-LEN(SUBSTITUTE($H2660,",",""))-2)*200+1,200))</f>
        <v>Metro Manila</v>
      </c>
      <c r="AJ2660" s="1" t="s">
        <v>55</v>
      </c>
      <c r="AK2660" t="s">
        <v>2187</v>
      </c>
      <c r="AL2660" s="7">
        <v>0</v>
      </c>
      <c r="AM2660" s="1"/>
    </row>
    <row r="2661" spans="1:39" ht="12.75" customHeight="1">
      <c r="A2661" s="1"/>
      <c r="B2661" s="1" t="s">
        <v>2188</v>
      </c>
      <c r="C2661" s="1" t="s">
        <v>2189</v>
      </c>
      <c r="D2661" s="3" t="str">
        <f ca="1">IFERROR(__xludf.DUMMYFUNCTION("PROPER(REGEXEXTRACT(B466, ""(?:https?:\/\/)?(?:www\.)?([a-zA-Z0-9-]+)\.""))"),"Skyscanner")</f>
        <v>Skyscanner</v>
      </c>
      <c r="E2661" s="1" t="s">
        <v>2190</v>
      </c>
      <c r="F2661" s="1">
        <v>14.701369700000001</v>
      </c>
      <c r="G2661" s="1">
        <v>121.06775709999999</v>
      </c>
      <c r="H2661" s="1" t="s">
        <v>2191</v>
      </c>
      <c r="I2661" s="1" t="s">
        <v>50</v>
      </c>
      <c r="J2661" s="1">
        <f>IF(K2661="URBAN",1,IF(K2661="SUBURBAN",2,IF(K2661="RURAL",3,"")))</f>
        <v>1</v>
      </c>
      <c r="K2661" s="1" t="s">
        <v>42</v>
      </c>
      <c r="L2661" s="18">
        <v>46082</v>
      </c>
      <c r="M2661" s="49">
        <v>0.58333333333333337</v>
      </c>
      <c r="N2661" s="18">
        <v>46083</v>
      </c>
      <c r="O2661" s="56">
        <v>0.5</v>
      </c>
      <c r="P2661" s="31" t="str">
        <f>TEXT($L2661, "dddd")</f>
        <v>Sunday</v>
      </c>
      <c r="Q2661" s="39" t="s">
        <v>531</v>
      </c>
      <c r="R2661" s="39">
        <v>1360</v>
      </c>
      <c r="S2661" s="1" t="str">
        <f>IF(OR(MONTH(L2661)=12, MONTH(L2661)&lt;=5), "Dry Season", "Wet Season")</f>
        <v>Dry Season</v>
      </c>
      <c r="T2661" s="1">
        <v>1</v>
      </c>
      <c r="U2661" s="1">
        <v>0</v>
      </c>
      <c r="V2661" s="1">
        <v>0</v>
      </c>
      <c r="W2661" s="1">
        <v>1</v>
      </c>
      <c r="X2661" s="1" t="s">
        <v>1174</v>
      </c>
      <c r="Y2661" s="1">
        <v>14.589843999999999</v>
      </c>
      <c r="Z2661" s="1">
        <v>121.060554</v>
      </c>
      <c r="AA2661" s="11" cm="1">
        <f t="array" ref="AA2661">IF(ISBLANK(Y2661), 0, VINCentyInvDistance(F2661,G2661,Y2661,Z2661))</f>
        <v>12364.167100953831</v>
      </c>
      <c r="AB2661" s="1">
        <v>0</v>
      </c>
      <c r="AC2661" s="1">
        <v>7.6</v>
      </c>
      <c r="AD2661" s="1">
        <v>3.8</v>
      </c>
      <c r="AE2661" s="1">
        <v>34</v>
      </c>
      <c r="AF2661" s="1">
        <v>1</v>
      </c>
      <c r="AG2661" s="1" t="s">
        <v>1180</v>
      </c>
      <c r="AH2661" s="1" t="s">
        <v>562</v>
      </c>
      <c r="AI2661" s="1" t="str">
        <f>TRIM(MID(SUBSTITUTE($H2661,",",REPT(" ",200)),(LEN($H2661)-LEN(SUBSTITUTE($H2661,",",""))-2)*200+1,200))</f>
        <v>Metro Manila</v>
      </c>
      <c r="AJ2661" s="1" t="s">
        <v>55</v>
      </c>
      <c r="AK2661" t="s">
        <v>16660</v>
      </c>
      <c r="AL2661" s="7">
        <v>0</v>
      </c>
      <c r="AM2661" s="1"/>
    </row>
    <row r="2662" spans="1:39" ht="12.75" customHeight="1">
      <c r="A2662" s="1"/>
      <c r="B2662" s="1" t="s">
        <v>2192</v>
      </c>
      <c r="C2662" s="1" t="s">
        <v>2193</v>
      </c>
      <c r="D2662" s="3" t="str">
        <f ca="1">IFERROR(__xludf.DUMMYFUNCTION("PROPER(REGEXEXTRACT(B467, ""(?:https?:\/\/)?(?:www\.)?([a-zA-Z0-9-]+)\.""))"),"Skyscanner")</f>
        <v>Skyscanner</v>
      </c>
      <c r="E2662" s="1" t="s">
        <v>2194</v>
      </c>
      <c r="F2662" s="1">
        <v>14.701370000000001</v>
      </c>
      <c r="G2662" s="1">
        <v>121.067757</v>
      </c>
      <c r="H2662" s="1" t="s">
        <v>2191</v>
      </c>
      <c r="I2662" s="1" t="s">
        <v>50</v>
      </c>
      <c r="J2662" s="1">
        <f>IF(K2662="URBAN",1,IF(K2662="SUBURBAN",2,IF(K2662="RURAL",3,"")))</f>
        <v>1</v>
      </c>
      <c r="K2662" s="1" t="s">
        <v>42</v>
      </c>
      <c r="L2662" s="18">
        <v>46082</v>
      </c>
      <c r="M2662" s="49">
        <v>0.625</v>
      </c>
      <c r="N2662" s="18">
        <v>46083</v>
      </c>
      <c r="O2662" s="56">
        <v>0.5</v>
      </c>
      <c r="P2662" s="31" t="str">
        <f>TEXT($L2662, "dddd")</f>
        <v>Sunday</v>
      </c>
      <c r="Q2662" s="39" t="s">
        <v>207</v>
      </c>
      <c r="R2662" s="39">
        <v>1701</v>
      </c>
      <c r="S2662" s="1" t="str">
        <f>IF(OR(MONTH(L2662)=12, MONTH(L2662)&lt;=5), "Dry Season", "Wet Season")</f>
        <v>Dry Season</v>
      </c>
      <c r="T2662" s="1">
        <v>1</v>
      </c>
      <c r="U2662" s="1">
        <v>0</v>
      </c>
      <c r="V2662" s="1">
        <v>0</v>
      </c>
      <c r="W2662" s="1">
        <v>1</v>
      </c>
      <c r="X2662" s="1" t="s">
        <v>1174</v>
      </c>
      <c r="Y2662" s="1">
        <v>14.589843999999999</v>
      </c>
      <c r="Z2662" s="1">
        <v>121.060554</v>
      </c>
      <c r="AA2662" s="11" cm="1">
        <f t="array" ref="AA2662">IF(ISBLANK(Y2662), 0, VINCentyInvDistance(F2662,G2662,Y2662,Z2662))</f>
        <v>12364.199553171084</v>
      </c>
      <c r="AB2662" s="1">
        <v>0</v>
      </c>
      <c r="AC2662" s="1">
        <v>7.6</v>
      </c>
      <c r="AD2662" s="1">
        <v>0</v>
      </c>
      <c r="AE2662" s="1">
        <v>144</v>
      </c>
      <c r="AF2662" s="1">
        <v>1</v>
      </c>
      <c r="AG2662" s="1" t="str">
        <f>TRIM(MID(SUBSTITUTE($H2662,",",REPT(" ",200)),(LEN($H2662)-LEN(SUBSTITUTE($H2662,",",""))-4)*200+1,200))</f>
        <v>Quezon City</v>
      </c>
      <c r="AH2662" s="1" t="str">
        <f>TRIM(MID(SUBSTITUTE($H2662,",",REPT(" ",200)),(LEN($H2662)-LEN(SUBSTITUTE($H2662,",",""))-3)*200+1,200))</f>
        <v>Eastern Manila District</v>
      </c>
      <c r="AI2662" s="1" t="str">
        <f>TRIM(MID(SUBSTITUTE($H2662,",",REPT(" ",200)),(LEN($H2662)-LEN(SUBSTITUTE($H2662,",",""))-2)*200+1,200))</f>
        <v>Metro Manila</v>
      </c>
      <c r="AJ2662" s="1" t="str">
        <f>TRIM(MID(SUBSTITUTE($H2662,",",REPT(" ",200)),(LEN($H2662)-LEN(SUBSTITUTE($H2662,",",""))-0)*200+1,200))</f>
        <v>Philippines</v>
      </c>
      <c r="AL2662" s="7">
        <v>0</v>
      </c>
      <c r="AM2662" s="1" t="s">
        <v>2195</v>
      </c>
    </row>
    <row r="2663" spans="1:39" ht="12.75" customHeight="1">
      <c r="A2663" s="1"/>
      <c r="B2663" s="1" t="s">
        <v>1161</v>
      </c>
      <c r="C2663" s="1" t="s">
        <v>2196</v>
      </c>
      <c r="D2663" s="3" t="str">
        <f ca="1">IFERROR(__xludf.DUMMYFUNCTION("PROPER(REGEXEXTRACT(B468, ""(?:https?:\/\/)?(?:www\.)?([a-zA-Z0-9-]+)\.""))"),"Skyscanner")</f>
        <v>Skyscanner</v>
      </c>
      <c r="E2663" s="1" t="s">
        <v>2197</v>
      </c>
      <c r="F2663" s="1">
        <v>14.7357871</v>
      </c>
      <c r="G2663" s="1">
        <v>121.06272149999999</v>
      </c>
      <c r="H2663" s="1" t="s">
        <v>2198</v>
      </c>
      <c r="I2663" s="1" t="s">
        <v>50</v>
      </c>
      <c r="J2663" s="1">
        <f>IF(K2663="URBAN",1,IF(K2663="SUBURBAN",2,IF(K2663="RURAL",3,"")))</f>
        <v>1</v>
      </c>
      <c r="K2663" s="1" t="s">
        <v>42</v>
      </c>
      <c r="L2663" s="18">
        <v>46082</v>
      </c>
      <c r="M2663" s="49">
        <v>0.58333333333333337</v>
      </c>
      <c r="N2663" s="18">
        <v>46083</v>
      </c>
      <c r="O2663" s="56">
        <v>0.5</v>
      </c>
      <c r="P2663" s="31" t="str">
        <f>TEXT($L2663, "dddd")</f>
        <v>Sunday</v>
      </c>
      <c r="Q2663" s="39" t="s">
        <v>111</v>
      </c>
      <c r="R2663" s="39">
        <v>1550</v>
      </c>
      <c r="S2663" s="1" t="str">
        <f>IF(OR(MONTH(L2663)=12, MONTH(L2663)&lt;=5), "Dry Season", "Wet Season")</f>
        <v>Dry Season</v>
      </c>
      <c r="T2663" s="1">
        <v>1</v>
      </c>
      <c r="U2663" s="1">
        <v>0</v>
      </c>
      <c r="V2663" s="1">
        <v>1</v>
      </c>
      <c r="W2663" s="1">
        <v>1</v>
      </c>
      <c r="X2663" s="1" t="s">
        <v>1174</v>
      </c>
      <c r="Y2663" s="1">
        <v>14.589843999999999</v>
      </c>
      <c r="Z2663" s="1">
        <v>121.060554</v>
      </c>
      <c r="AA2663" s="11" cm="1">
        <f t="array" ref="AA2663">IF(ISBLANK(Y2663), 0, VINCentyInvDistance(F2663,G2663,Y2663,Z2663))</f>
        <v>16149.629127898956</v>
      </c>
      <c r="AB2663" s="1">
        <v>0</v>
      </c>
      <c r="AC2663" s="1">
        <v>9.6</v>
      </c>
      <c r="AD2663" s="1">
        <v>4.8</v>
      </c>
      <c r="AE2663" s="1">
        <v>11</v>
      </c>
      <c r="AF2663" s="1">
        <v>1</v>
      </c>
      <c r="AG2663" s="1" t="s">
        <v>1180</v>
      </c>
      <c r="AH2663" s="1" t="s">
        <v>562</v>
      </c>
      <c r="AI2663" s="1" t="str">
        <f>TRIM(MID(SUBSTITUTE($H2663,",",REPT(" ",200)),(LEN($H2663)-LEN(SUBSTITUTE($H2663,",",""))-2)*200+1,200))</f>
        <v>Metro Manila</v>
      </c>
      <c r="AJ2663" s="1" t="s">
        <v>55</v>
      </c>
      <c r="AK2663" t="s">
        <v>2199</v>
      </c>
      <c r="AL2663" s="7">
        <v>0</v>
      </c>
      <c r="AM2663" s="1"/>
    </row>
    <row r="2664" spans="1:39" ht="12.75" customHeight="1">
      <c r="A2664" s="1"/>
      <c r="B2664" s="1" t="s">
        <v>2200</v>
      </c>
      <c r="C2664" s="1" t="s">
        <v>2201</v>
      </c>
      <c r="D2664" s="3" t="str">
        <f ca="1">IFERROR(__xludf.DUMMYFUNCTION("PROPER(REGEXEXTRACT(B469, ""(?:https?:\/\/)?(?:www\.)?([a-zA-Z0-9-]+)\.""))"),"Skyscanner")</f>
        <v>Skyscanner</v>
      </c>
      <c r="E2664" s="1" t="s">
        <v>2202</v>
      </c>
      <c r="F2664" s="1">
        <v>14.735787</v>
      </c>
      <c r="G2664" s="1">
        <v>121.06272199999999</v>
      </c>
      <c r="H2664" s="1" t="s">
        <v>2198</v>
      </c>
      <c r="I2664" s="1" t="s">
        <v>50</v>
      </c>
      <c r="J2664" s="1">
        <f>IF(K2664="URBAN",1,IF(K2664="SUBURBAN",2,IF(K2664="RURAL",3,"")))</f>
        <v>1</v>
      </c>
      <c r="K2664" s="1" t="s">
        <v>42</v>
      </c>
      <c r="L2664" s="18">
        <v>46082</v>
      </c>
      <c r="M2664" s="49">
        <v>0.625</v>
      </c>
      <c r="N2664" s="18">
        <v>46083</v>
      </c>
      <c r="O2664" s="56">
        <v>0.5</v>
      </c>
      <c r="P2664" s="31" t="str">
        <f>TEXT($L2664, "dddd")</f>
        <v>Sunday</v>
      </c>
      <c r="Q2664" s="39" t="s">
        <v>43</v>
      </c>
      <c r="R2664" s="39">
        <v>1547</v>
      </c>
      <c r="S2664" s="1" t="str">
        <f>IF(OR(MONTH(L2664)=12, MONTH(L2664)&lt;=5), "Dry Season", "Wet Season")</f>
        <v>Dry Season</v>
      </c>
      <c r="T2664" s="1">
        <v>1</v>
      </c>
      <c r="U2664" s="1">
        <v>0</v>
      </c>
      <c r="V2664" s="1">
        <v>0</v>
      </c>
      <c r="W2664" s="1">
        <v>1</v>
      </c>
      <c r="X2664" s="1" t="s">
        <v>1174</v>
      </c>
      <c r="Y2664" s="1">
        <v>14.589843999999999</v>
      </c>
      <c r="Z2664" s="1">
        <v>121.060554</v>
      </c>
      <c r="AA2664" s="11" cm="1">
        <f t="array" ref="AA2664">IF(ISBLANK(Y2664), 0, VINCentyInvDistance(F2664,G2664,Y2664,Z2664))</f>
        <v>16149.618843170008</v>
      </c>
      <c r="AB2664" s="1">
        <v>0</v>
      </c>
      <c r="AC2664" s="1">
        <v>9.6</v>
      </c>
      <c r="AD2664" s="1">
        <v>0</v>
      </c>
      <c r="AE2664" s="1">
        <v>75</v>
      </c>
      <c r="AF2664" s="1">
        <v>1</v>
      </c>
      <c r="AG2664" s="1" t="str">
        <f>TRIM(MID(SUBSTITUTE($H2664,",",REPT(" ",200)),(LEN($H2664)-LEN(SUBSTITUTE($H2664,",",""))-4)*200+1,200))</f>
        <v>Quezon City</v>
      </c>
      <c r="AH2664" s="1" t="str">
        <f>TRIM(MID(SUBSTITUTE($H2664,",",REPT(" ",200)),(LEN($H2664)-LEN(SUBSTITUTE($H2664,",",""))-3)*200+1,200))</f>
        <v>Eastern Manila District</v>
      </c>
      <c r="AI2664" s="1" t="str">
        <f>TRIM(MID(SUBSTITUTE($H2664,",",REPT(" ",200)),(LEN($H2664)-LEN(SUBSTITUTE($H2664,",",""))-2)*200+1,200))</f>
        <v>Metro Manila</v>
      </c>
      <c r="AJ2664" s="1" t="str">
        <f>TRIM(MID(SUBSTITUTE($H2664,",",REPT(" ",200)),(LEN($H2664)-LEN(SUBSTITUTE($H2664,",",""))-0)*200+1,200))</f>
        <v>Philippines</v>
      </c>
      <c r="AL2664" s="7">
        <v>0</v>
      </c>
      <c r="AM2664" s="1" t="s">
        <v>2203</v>
      </c>
    </row>
    <row r="2665" spans="1:39" ht="12.75" customHeight="1">
      <c r="A2665" s="1"/>
      <c r="B2665" s="1" t="s">
        <v>2204</v>
      </c>
      <c r="C2665" s="1" t="s">
        <v>2205</v>
      </c>
      <c r="D2665" s="3" t="str">
        <f ca="1">IFERROR(__xludf.DUMMYFUNCTION("PROPER(REGEXEXTRACT(B470, ""(?:https?:\/\/)?(?:www\.)?([a-zA-Z0-9-]+)\.""))"),"Skyscanner")</f>
        <v>Skyscanner</v>
      </c>
      <c r="E2665" s="1" t="s">
        <v>2206</v>
      </c>
      <c r="F2665" s="1">
        <v>14.730437</v>
      </c>
      <c r="G2665" s="1">
        <v>121.0596766</v>
      </c>
      <c r="H2665" s="1" t="s">
        <v>2207</v>
      </c>
      <c r="I2665" s="1" t="s">
        <v>50</v>
      </c>
      <c r="J2665" s="1">
        <f>IF(K2665="URBAN",1,IF(K2665="SUBURBAN",2,IF(K2665="RURAL",3,"")))</f>
        <v>1</v>
      </c>
      <c r="K2665" s="1" t="s">
        <v>42</v>
      </c>
      <c r="L2665" s="18">
        <v>46082</v>
      </c>
      <c r="M2665" s="49">
        <v>0.58333333333333337</v>
      </c>
      <c r="N2665" s="18">
        <v>46083</v>
      </c>
      <c r="O2665" s="56">
        <v>0.5</v>
      </c>
      <c r="P2665" s="31" t="str">
        <f>TEXT($L2665, "dddd")</f>
        <v>Sunday</v>
      </c>
      <c r="Q2665" s="39" t="s">
        <v>207</v>
      </c>
      <c r="R2665" s="39">
        <v>3610</v>
      </c>
      <c r="S2665" s="1" t="str">
        <f>IF(OR(MONTH(L2665)=12, MONTH(L2665)&lt;=5), "Dry Season", "Wet Season")</f>
        <v>Dry Season</v>
      </c>
      <c r="T2665" s="1">
        <v>1</v>
      </c>
      <c r="U2665" s="1">
        <v>0</v>
      </c>
      <c r="V2665" s="1">
        <v>0</v>
      </c>
      <c r="W2665" s="1">
        <v>1</v>
      </c>
      <c r="X2665" s="1" t="s">
        <v>1174</v>
      </c>
      <c r="Y2665" s="1">
        <v>14.589843999999999</v>
      </c>
      <c r="Z2665" s="1">
        <v>121.060554</v>
      </c>
      <c r="AA2665" s="11" cm="1">
        <f t="array" ref="AA2665">IF(ISBLANK(Y2665), 0, VINCentyInvDistance(F2665,G2665,Y2665,Z2665))</f>
        <v>15556.260596419737</v>
      </c>
      <c r="AB2665" s="1">
        <v>0</v>
      </c>
      <c r="AC2665" s="1">
        <v>9.1999999999999993</v>
      </c>
      <c r="AD2665" s="1">
        <v>4.5999999999999996</v>
      </c>
      <c r="AE2665" s="1">
        <v>30</v>
      </c>
      <c r="AF2665" s="1">
        <v>1</v>
      </c>
      <c r="AG2665" s="1" t="s">
        <v>1180</v>
      </c>
      <c r="AH2665" s="1" t="s">
        <v>562</v>
      </c>
      <c r="AI2665" s="1" t="str">
        <f>TRIM(MID(SUBSTITUTE($H2665,",",REPT(" ",200)),(LEN($H2665)-LEN(SUBSTITUTE($H2665,",",""))-2)*200+1,200))</f>
        <v>Metro Manila</v>
      </c>
      <c r="AJ2665" s="1" t="s">
        <v>55</v>
      </c>
      <c r="AK2665" t="s">
        <v>16661</v>
      </c>
      <c r="AL2665" s="7">
        <v>0</v>
      </c>
      <c r="AM2665" s="1"/>
    </row>
    <row r="2666" spans="1:39" ht="12.75" customHeight="1">
      <c r="A2666" s="1"/>
      <c r="B2666" s="1" t="s">
        <v>2208</v>
      </c>
      <c r="C2666" s="1" t="s">
        <v>2209</v>
      </c>
      <c r="D2666" s="3" t="str">
        <f ca="1">IFERROR(__xludf.DUMMYFUNCTION("PROPER(REGEXEXTRACT(B471, ""(?:https?:\/\/)?(?:www\.)?([a-zA-Z0-9-]+)\.""))"),"Skyscanner")</f>
        <v>Skyscanner</v>
      </c>
      <c r="E2666" s="1" t="s">
        <v>2210</v>
      </c>
      <c r="F2666" s="1">
        <v>14.730425</v>
      </c>
      <c r="G2666" s="1">
        <v>121.05967800000001</v>
      </c>
      <c r="H2666" s="1" t="s">
        <v>2207</v>
      </c>
      <c r="I2666" s="1" t="s">
        <v>50</v>
      </c>
      <c r="J2666" s="1">
        <f>IF(K2666="URBAN",1,IF(K2666="SUBURBAN",2,IF(K2666="RURAL",3,"")))</f>
        <v>1</v>
      </c>
      <c r="K2666" s="1" t="s">
        <v>42</v>
      </c>
      <c r="L2666" s="18">
        <v>46082</v>
      </c>
      <c r="M2666" s="49">
        <v>0.58333333333333337</v>
      </c>
      <c r="N2666" s="18">
        <v>46083</v>
      </c>
      <c r="O2666" s="56">
        <v>0.5</v>
      </c>
      <c r="P2666" s="31" t="str">
        <f>TEXT($L2666, "dddd")</f>
        <v>Sunday</v>
      </c>
      <c r="Q2666" s="39" t="s">
        <v>207</v>
      </c>
      <c r="R2666" s="39">
        <v>1090</v>
      </c>
      <c r="S2666" s="1" t="str">
        <f>IF(OR(MONTH(L2666)=12, MONTH(L2666)&lt;=5), "Dry Season", "Wet Season")</f>
        <v>Dry Season</v>
      </c>
      <c r="T2666" s="1">
        <v>1</v>
      </c>
      <c r="U2666" s="1">
        <v>0</v>
      </c>
      <c r="V2666" s="1">
        <v>0</v>
      </c>
      <c r="W2666" s="1">
        <v>1</v>
      </c>
      <c r="X2666" s="1" t="s">
        <v>1174</v>
      </c>
      <c r="Y2666" s="1">
        <v>14.589843999999999</v>
      </c>
      <c r="Z2666" s="1">
        <v>121.060554</v>
      </c>
      <c r="AA2666" s="11" cm="1">
        <f t="array" ref="AA2666">IF(ISBLANK(Y2666), 0, VINCentyInvDistance(F2666,G2666,Y2666,Z2666))</f>
        <v>15554.931952142122</v>
      </c>
      <c r="AB2666" s="1">
        <v>0</v>
      </c>
      <c r="AC2666" s="1">
        <v>9.1999999999999993</v>
      </c>
      <c r="AD2666" s="1">
        <v>0</v>
      </c>
      <c r="AE2666" s="1">
        <v>96</v>
      </c>
      <c r="AF2666" s="1">
        <v>1</v>
      </c>
      <c r="AG2666" s="1" t="s">
        <v>2211</v>
      </c>
      <c r="AH2666" s="1" t="s">
        <v>2212</v>
      </c>
      <c r="AI2666" s="1"/>
      <c r="AJ2666" s="1" t="s">
        <v>55</v>
      </c>
      <c r="AK2666" t="s">
        <v>2213</v>
      </c>
      <c r="AL2666" s="7">
        <v>0</v>
      </c>
      <c r="AM2666" s="1" t="s">
        <v>2214</v>
      </c>
    </row>
    <row r="2667" spans="1:39" ht="12.75" customHeight="1">
      <c r="A2667" s="1"/>
      <c r="B2667" s="1" t="s">
        <v>2215</v>
      </c>
      <c r="C2667" s="1" t="s">
        <v>2216</v>
      </c>
      <c r="D2667" s="3" t="str">
        <f ca="1">IFERROR(__xludf.DUMMYFUNCTION("PROPER(REGEXEXTRACT(B472, ""(?:https?:\/\/)?(?:www\.)?([a-zA-Z0-9-]+)\.""))"),"Skyscanner")</f>
        <v>Skyscanner</v>
      </c>
      <c r="E2667" s="1" t="s">
        <v>2217</v>
      </c>
      <c r="F2667" s="1">
        <v>14.734254699999999</v>
      </c>
      <c r="G2667" s="1">
        <v>121.0615063</v>
      </c>
      <c r="H2667" s="1" t="s">
        <v>2218</v>
      </c>
      <c r="I2667" s="1" t="s">
        <v>50</v>
      </c>
      <c r="J2667" s="1">
        <f>IF(K2667="URBAN",1,IF(K2667="SUBURBAN",2,IF(K2667="RURAL",3,"")))</f>
        <v>1</v>
      </c>
      <c r="K2667" s="1" t="s">
        <v>42</v>
      </c>
      <c r="L2667" s="18">
        <v>46082</v>
      </c>
      <c r="M2667" s="49">
        <v>0.58333333333333337</v>
      </c>
      <c r="N2667" s="18">
        <v>46083</v>
      </c>
      <c r="O2667" s="56">
        <v>0.5</v>
      </c>
      <c r="P2667" s="31" t="str">
        <f>TEXT($L2667, "dddd")</f>
        <v>Sunday</v>
      </c>
      <c r="Q2667" s="39" t="s">
        <v>1266</v>
      </c>
      <c r="R2667" s="39">
        <v>1764</v>
      </c>
      <c r="S2667" s="1" t="str">
        <f>IF(OR(MONTH(L2667)=12, MONTH(L2667)&lt;=5), "Dry Season", "Wet Season")</f>
        <v>Dry Season</v>
      </c>
      <c r="T2667" s="1">
        <v>1</v>
      </c>
      <c r="U2667" s="1">
        <v>0</v>
      </c>
      <c r="V2667" s="1">
        <v>0</v>
      </c>
      <c r="W2667" s="1">
        <v>1</v>
      </c>
      <c r="X2667" s="1" t="s">
        <v>1174</v>
      </c>
      <c r="Y2667" s="1">
        <v>14.589843999999999</v>
      </c>
      <c r="Z2667" s="1">
        <v>121.060554</v>
      </c>
      <c r="AA2667" s="11" cm="1">
        <f t="array" ref="AA2667">IF(ISBLANK(Y2667), 0, VINCentyInvDistance(F2667,G2667,Y2667,Z2667))</f>
        <v>15978.716455379494</v>
      </c>
      <c r="AB2667" s="1">
        <v>0</v>
      </c>
      <c r="AC2667" s="1">
        <v>7.4</v>
      </c>
      <c r="AD2667" s="1">
        <v>3.7</v>
      </c>
      <c r="AE2667" s="1">
        <v>47</v>
      </c>
      <c r="AF2667" s="1">
        <v>1</v>
      </c>
      <c r="AG2667" s="1" t="s">
        <v>1180</v>
      </c>
      <c r="AH2667" s="1" t="s">
        <v>562</v>
      </c>
      <c r="AI2667" s="1" t="str">
        <f>TRIM(MID(SUBSTITUTE($H2667,",",REPT(" ",200)),(LEN($H2667)-LEN(SUBSTITUTE($H2667,",",""))-2)*200+1,200))</f>
        <v>Metro Manila</v>
      </c>
      <c r="AJ2667" s="1" t="s">
        <v>55</v>
      </c>
      <c r="AK2667" t="s">
        <v>16662</v>
      </c>
      <c r="AL2667" s="7">
        <v>0</v>
      </c>
      <c r="AM2667" s="1"/>
    </row>
    <row r="2668" spans="1:39" ht="12.75" customHeight="1">
      <c r="A2668" s="1"/>
      <c r="B2668" s="1" t="s">
        <v>2219</v>
      </c>
      <c r="C2668" s="1" t="s">
        <v>2220</v>
      </c>
      <c r="D2668" s="3" t="str">
        <f ca="1">IFERROR(__xludf.DUMMYFUNCTION("PROPER(REGEXEXTRACT(B473, ""(?:https?:\/\/)?(?:www\.)?([a-zA-Z0-9-]+)\.""))"),"Skyscanner")</f>
        <v>Skyscanner</v>
      </c>
      <c r="E2668" s="1" t="s">
        <v>2221</v>
      </c>
      <c r="F2668" s="1">
        <v>14.734254999999999</v>
      </c>
      <c r="G2668" s="1">
        <v>121.06150599999999</v>
      </c>
      <c r="H2668" s="1" t="s">
        <v>2218</v>
      </c>
      <c r="I2668" s="1" t="s">
        <v>50</v>
      </c>
      <c r="J2668" s="1">
        <f>IF(K2668="URBAN",1,IF(K2668="SUBURBAN",2,IF(K2668="RURAL",3,"")))</f>
        <v>1</v>
      </c>
      <c r="K2668" s="1" t="s">
        <v>42</v>
      </c>
      <c r="L2668" s="18">
        <v>46082</v>
      </c>
      <c r="M2668" s="49">
        <v>0.58333333333333337</v>
      </c>
      <c r="N2668" s="18">
        <v>46083</v>
      </c>
      <c r="O2668" s="56">
        <v>0.5</v>
      </c>
      <c r="P2668" s="31" t="str">
        <f>TEXT($L2668, "dddd")</f>
        <v>Sunday</v>
      </c>
      <c r="Q2668" s="39" t="s">
        <v>43</v>
      </c>
      <c r="R2668" s="39">
        <v>2111</v>
      </c>
      <c r="S2668" s="1" t="str">
        <f>IF(OR(MONTH(L2668)=12, MONTH(L2668)&lt;=5), "Dry Season", "Wet Season")</f>
        <v>Dry Season</v>
      </c>
      <c r="T2668" s="1">
        <v>1</v>
      </c>
      <c r="U2668" s="1">
        <v>0</v>
      </c>
      <c r="V2668" s="1">
        <v>0</v>
      </c>
      <c r="W2668" s="1">
        <v>1</v>
      </c>
      <c r="X2668" s="1" t="s">
        <v>1174</v>
      </c>
      <c r="Y2668" s="1">
        <v>14.589843999999999</v>
      </c>
      <c r="Z2668" s="1">
        <v>121.060554</v>
      </c>
      <c r="AA2668" s="11" cm="1">
        <f t="array" ref="AA2668">IF(ISBLANK(Y2668), 0, VINCentyInvDistance(F2668,G2668,Y2668,Z2668))</f>
        <v>15978.749441113667</v>
      </c>
      <c r="AB2668" s="1">
        <v>0</v>
      </c>
      <c r="AC2668" s="1">
        <v>7.4</v>
      </c>
      <c r="AD2668" s="1">
        <v>3.5</v>
      </c>
      <c r="AE2668" s="1">
        <v>88</v>
      </c>
      <c r="AF2668" s="1">
        <v>1</v>
      </c>
      <c r="AG2668" s="1" t="s">
        <v>68</v>
      </c>
      <c r="AH2668" s="1" t="str">
        <f>TRIM(MID(SUBSTITUTE($H2668,",",REPT(" ",200)),(LEN($H2668)-LEN(SUBSTITUTE($H2668,",",""))-3)*200+1,200))</f>
        <v>Eastern Manila District</v>
      </c>
      <c r="AI2668" s="1" t="s">
        <v>54</v>
      </c>
      <c r="AJ2668" s="1" t="s">
        <v>55</v>
      </c>
      <c r="AK2668" t="s">
        <v>2222</v>
      </c>
      <c r="AL2668" s="7">
        <v>0</v>
      </c>
      <c r="AM2668" s="1" t="s">
        <v>2223</v>
      </c>
    </row>
    <row r="2669" spans="1:39" ht="12.75" customHeight="1">
      <c r="A2669" s="1"/>
      <c r="B2669" s="1" t="s">
        <v>2224</v>
      </c>
      <c r="C2669" s="1" t="s">
        <v>2225</v>
      </c>
      <c r="D2669" s="3" t="str">
        <f ca="1">IFERROR(__xludf.DUMMYFUNCTION("PROPER(REGEXEXTRACT(B474, ""(?:https?:\/\/)?(?:www\.)?([a-zA-Z0-9-]+)\.""))"),"Skyscanner")</f>
        <v>Skyscanner</v>
      </c>
      <c r="E2669" s="1" t="s">
        <v>2226</v>
      </c>
      <c r="F2669" s="1">
        <v>14.723500899999999</v>
      </c>
      <c r="G2669" s="1">
        <v>121.0610727</v>
      </c>
      <c r="H2669" s="1" t="s">
        <v>2227</v>
      </c>
      <c r="I2669" s="1" t="s">
        <v>50</v>
      </c>
      <c r="J2669" s="1">
        <f>IF(K2669="URBAN",1,IF(K2669="SUBURBAN",2,IF(K2669="RURAL",3,"")))</f>
        <v>1</v>
      </c>
      <c r="K2669" s="1" t="s">
        <v>42</v>
      </c>
      <c r="L2669" s="18">
        <v>46082</v>
      </c>
      <c r="M2669" s="49">
        <v>0.58333333333333337</v>
      </c>
      <c r="N2669" s="18">
        <v>46083</v>
      </c>
      <c r="O2669" s="56">
        <v>0.47916666666666669</v>
      </c>
      <c r="P2669" s="31" t="str">
        <f>TEXT($L2669, "dddd")</f>
        <v>Sunday</v>
      </c>
      <c r="Q2669" s="39" t="s">
        <v>207</v>
      </c>
      <c r="R2669" s="39">
        <v>1493</v>
      </c>
      <c r="S2669" s="1" t="str">
        <f>IF(OR(MONTH(L2669)=12, MONTH(L2669)&lt;=5), "Dry Season", "Wet Season")</f>
        <v>Dry Season</v>
      </c>
      <c r="T2669" s="1">
        <v>1</v>
      </c>
      <c r="U2669" s="1">
        <v>0</v>
      </c>
      <c r="V2669" s="1">
        <v>0</v>
      </c>
      <c r="W2669" s="1">
        <v>1</v>
      </c>
      <c r="X2669" s="1" t="s">
        <v>1174</v>
      </c>
      <c r="Y2669" s="1">
        <v>14.589843999999999</v>
      </c>
      <c r="Z2669" s="1">
        <v>121.060554</v>
      </c>
      <c r="AA2669" s="11" cm="1">
        <f t="array" ref="AA2669">IF(ISBLANK(Y2669), 0, VINCentyInvDistance(F2669,G2669,Y2669,Z2669))</f>
        <v>14788.626838616381</v>
      </c>
      <c r="AB2669" s="1">
        <v>0</v>
      </c>
      <c r="AC2669" s="1">
        <v>7.4</v>
      </c>
      <c r="AD2669" s="1">
        <v>3.7</v>
      </c>
      <c r="AE2669" s="1">
        <v>4</v>
      </c>
      <c r="AF2669" s="1">
        <v>1</v>
      </c>
      <c r="AG2669" s="1" t="s">
        <v>1180</v>
      </c>
      <c r="AH2669" s="1" t="s">
        <v>562</v>
      </c>
      <c r="AI2669" s="1" t="str">
        <f>TRIM(MID(SUBSTITUTE($H2669,",",REPT(" ",200)),(LEN($H2669)-LEN(SUBSTITUTE($H2669,",",""))-2)*200+1,200))</f>
        <v>Metro Manila</v>
      </c>
      <c r="AJ2669" s="1" t="s">
        <v>55</v>
      </c>
      <c r="AK2669" t="s">
        <v>2228</v>
      </c>
      <c r="AL2669" s="7">
        <v>0</v>
      </c>
      <c r="AM2669" s="1"/>
    </row>
    <row r="2670" spans="1:39" ht="12.75" customHeight="1">
      <c r="A2670" s="1"/>
      <c r="B2670" s="1" t="s">
        <v>2232</v>
      </c>
      <c r="C2670" s="1" t="s">
        <v>2233</v>
      </c>
      <c r="D2670" s="3" t="str">
        <f ca="1">IFERROR(__xludf.DUMMYFUNCTION("PROPER(REGEXEXTRACT(B476, ""(?:https?:\/\/)?(?:www\.)?([a-zA-Z0-9-]+)\.""))"),"Skyscanner")</f>
        <v>Skyscanner</v>
      </c>
      <c r="E2670" s="1" t="s">
        <v>2234</v>
      </c>
      <c r="F2670" s="1">
        <v>14.735603599999999</v>
      </c>
      <c r="G2670" s="1">
        <v>121.0640805</v>
      </c>
      <c r="H2670" s="1" t="s">
        <v>2235</v>
      </c>
      <c r="I2670" s="1" t="s">
        <v>50</v>
      </c>
      <c r="J2670" s="1">
        <f>IF(K2670="URBAN",1,IF(K2670="SUBURBAN",2,IF(K2670="RURAL",3,"")))</f>
        <v>1</v>
      </c>
      <c r="K2670" s="1" t="s">
        <v>42</v>
      </c>
      <c r="L2670" s="18">
        <v>46082</v>
      </c>
      <c r="M2670" s="49">
        <v>0.625</v>
      </c>
      <c r="N2670" s="18">
        <v>46083</v>
      </c>
      <c r="O2670" s="56">
        <v>0.58333333333333337</v>
      </c>
      <c r="P2670" s="31" t="str">
        <f>TEXT($L2670, "dddd")</f>
        <v>Sunday</v>
      </c>
      <c r="Q2670" s="39" t="s">
        <v>43</v>
      </c>
      <c r="R2670" s="39">
        <v>2019</v>
      </c>
      <c r="S2670" s="1" t="str">
        <f>IF(OR(MONTH(L2670)=12, MONTH(L2670)&lt;=5), "Dry Season", "Wet Season")</f>
        <v>Dry Season</v>
      </c>
      <c r="T2670" s="1">
        <v>1</v>
      </c>
      <c r="U2670" s="1">
        <v>0</v>
      </c>
      <c r="V2670" s="1">
        <v>0</v>
      </c>
      <c r="W2670" s="1">
        <v>1</v>
      </c>
      <c r="X2670" s="1" t="s">
        <v>1174</v>
      </c>
      <c r="Y2670" s="1">
        <v>14.589843999999999</v>
      </c>
      <c r="Z2670" s="1">
        <v>121.060554</v>
      </c>
      <c r="AA2670" s="11" cm="1">
        <f t="array" ref="AA2670">IF(ISBLANK(Y2670), 0, VINCentyInvDistance(F2670,G2670,Y2670,Z2670))</f>
        <v>16132.110748437304</v>
      </c>
      <c r="AB2670" s="1">
        <v>0</v>
      </c>
      <c r="AC2670" s="1">
        <v>0</v>
      </c>
      <c r="AD2670" s="1">
        <v>0</v>
      </c>
      <c r="AE2670" s="1">
        <v>89</v>
      </c>
      <c r="AF2670" s="1">
        <v>1</v>
      </c>
      <c r="AG2670" s="1" t="s">
        <v>1180</v>
      </c>
      <c r="AH2670" s="1" t="s">
        <v>562</v>
      </c>
      <c r="AI2670" s="1" t="str">
        <f>TRIM(MID(SUBSTITUTE($H2670,",",REPT(" ",200)),(LEN($H2670)-LEN(SUBSTITUTE($H2670,",",""))-2)*200+1,200))</f>
        <v>Metro Manila</v>
      </c>
      <c r="AJ2670" s="1" t="s">
        <v>55</v>
      </c>
      <c r="AK2670" t="s">
        <v>98</v>
      </c>
      <c r="AL2670" s="7">
        <v>0</v>
      </c>
      <c r="AM2670" s="1"/>
    </row>
    <row r="2671" spans="1:39" ht="12.75" customHeight="1">
      <c r="A2671" s="1"/>
      <c r="B2671" s="1" t="s">
        <v>2236</v>
      </c>
      <c r="C2671" s="1" t="s">
        <v>2237</v>
      </c>
      <c r="D2671" s="3" t="str">
        <f ca="1">IFERROR(__xludf.DUMMYFUNCTION("PROPER(REGEXEXTRACT(B477, ""(?:https?:\/\/)?(?:www\.)?([a-zA-Z0-9-]+)\.""))"),"Skyscanner")</f>
        <v>Skyscanner</v>
      </c>
      <c r="E2671" s="1" t="s">
        <v>2238</v>
      </c>
      <c r="F2671" s="1">
        <v>14.6695305</v>
      </c>
      <c r="G2671" s="1">
        <v>121.0489019</v>
      </c>
      <c r="H2671" s="1" t="s">
        <v>2239</v>
      </c>
      <c r="I2671" s="1" t="s">
        <v>50</v>
      </c>
      <c r="J2671" s="1">
        <f>IF(K2671="URBAN",1,IF(K2671="SUBURBAN",2,IF(K2671="RURAL",3,"")))</f>
        <v>1</v>
      </c>
      <c r="K2671" s="1" t="s">
        <v>42</v>
      </c>
      <c r="L2671" s="18">
        <v>46082</v>
      </c>
      <c r="M2671" s="49">
        <v>0.58333333333333337</v>
      </c>
      <c r="N2671" s="18">
        <v>46083</v>
      </c>
      <c r="O2671" s="56">
        <v>0.5</v>
      </c>
      <c r="P2671" s="31" t="str">
        <f>TEXT($L2671, "dddd")</f>
        <v>Sunday</v>
      </c>
      <c r="Q2671" s="39" t="s">
        <v>111</v>
      </c>
      <c r="R2671" s="39">
        <v>1196</v>
      </c>
      <c r="S2671" s="1" t="str">
        <f>IF(OR(MONTH(L2671)=12, MONTH(L2671)&lt;=5), "Dry Season", "Wet Season")</f>
        <v>Dry Season</v>
      </c>
      <c r="T2671" s="1">
        <v>1</v>
      </c>
      <c r="U2671" s="1">
        <v>0</v>
      </c>
      <c r="V2671" s="1">
        <v>0</v>
      </c>
      <c r="W2671" s="1">
        <v>1</v>
      </c>
      <c r="X2671" s="1" t="s">
        <v>124</v>
      </c>
      <c r="Y2671" s="1">
        <v>14.5352172</v>
      </c>
      <c r="Z2671" s="1">
        <v>120.9819432</v>
      </c>
      <c r="AA2671" s="11" cm="1">
        <f t="array" ref="AA2671">IF(ISBLANK(Y2671), 0, VINCentyInvDistance(F2671,G2671,Y2671,Z2671))</f>
        <v>16519.738759519107</v>
      </c>
      <c r="AB2671" s="1">
        <v>0</v>
      </c>
      <c r="AC2671" s="1">
        <v>8</v>
      </c>
      <c r="AD2671" s="1">
        <v>4</v>
      </c>
      <c r="AE2671" s="1">
        <v>77</v>
      </c>
      <c r="AF2671" s="1">
        <v>1</v>
      </c>
      <c r="AG2671" s="1" t="s">
        <v>159</v>
      </c>
      <c r="AH2671" s="1" t="s">
        <v>160</v>
      </c>
      <c r="AI2671" s="1" t="str">
        <f>TRIM(MID(SUBSTITUTE($H2671,",",REPT(" ",200)),(LEN($H2671)-LEN(SUBSTITUTE($H2671,",",""))-2)*200+1,200))</f>
        <v>Metro Manila</v>
      </c>
      <c r="AJ2671" s="1" t="s">
        <v>55</v>
      </c>
      <c r="AK2671" t="s">
        <v>2240</v>
      </c>
      <c r="AL2671" s="7">
        <v>0</v>
      </c>
      <c r="AM2671" s="1"/>
    </row>
    <row r="2672" spans="1:39" ht="12.75" customHeight="1">
      <c r="A2672" s="1"/>
      <c r="B2672" s="1" t="s">
        <v>2241</v>
      </c>
      <c r="C2672" s="1" t="s">
        <v>2242</v>
      </c>
      <c r="D2672" s="3" t="str">
        <f ca="1">IFERROR(__xludf.DUMMYFUNCTION("PROPER(REGEXEXTRACT(B478, ""(?:https?:\/\/)?(?:www\.)?([a-zA-Z0-9-]+)\.""))"),"Skyscanner")</f>
        <v>Skyscanner</v>
      </c>
      <c r="E2672" s="1" t="s">
        <v>2243</v>
      </c>
      <c r="F2672" s="1">
        <v>14.509563</v>
      </c>
      <c r="G2672" s="1">
        <v>121.00093699999999</v>
      </c>
      <c r="H2672" s="1" t="s">
        <v>2244</v>
      </c>
      <c r="I2672" s="1" t="s">
        <v>50</v>
      </c>
      <c r="J2672" s="1">
        <f>IF(K2672="URBAN",1,IF(K2672="SUBURBAN",2,IF(K2672="RURAL",3,"")))</f>
        <v>1</v>
      </c>
      <c r="K2672" s="1" t="s">
        <v>42</v>
      </c>
      <c r="L2672" s="18">
        <v>46082</v>
      </c>
      <c r="M2672" s="49">
        <v>0.625</v>
      </c>
      <c r="N2672" s="18">
        <v>46083</v>
      </c>
      <c r="O2672" s="56">
        <v>0.5</v>
      </c>
      <c r="P2672" s="31" t="str">
        <f>TEXT($L2672, "dddd")</f>
        <v>Sunday</v>
      </c>
      <c r="Q2672" s="39" t="s">
        <v>207</v>
      </c>
      <c r="R2672" s="39">
        <v>1016</v>
      </c>
      <c r="S2672" s="1" t="str">
        <f>IF(OR(MONTH(L2672)=12, MONTH(L2672)&lt;=5), "Dry Season", "Wet Season")</f>
        <v>Dry Season</v>
      </c>
      <c r="T2672" s="1">
        <v>1</v>
      </c>
      <c r="U2672" s="1">
        <v>0</v>
      </c>
      <c r="V2672" s="1">
        <v>0</v>
      </c>
      <c r="W2672" s="1">
        <v>1</v>
      </c>
      <c r="X2672" s="1" t="s">
        <v>124</v>
      </c>
      <c r="Y2672" s="1">
        <v>14.5352172</v>
      </c>
      <c r="Z2672" s="1">
        <v>120.9819432</v>
      </c>
      <c r="AA2672" s="11" cm="1">
        <f t="array" ref="AA2672">IF(ISBLANK(Y2672), 0, VINCentyInvDistance(F2672,G2672,Y2672,Z2672))</f>
        <v>3499.7519472909908</v>
      </c>
      <c r="AB2672" s="1">
        <v>0</v>
      </c>
      <c r="AC2672" s="1">
        <v>6.8</v>
      </c>
      <c r="AD2672" s="1">
        <v>0</v>
      </c>
      <c r="AE2672" s="1">
        <v>1</v>
      </c>
      <c r="AF2672" s="1">
        <v>1</v>
      </c>
      <c r="AG2672" s="1" t="str">
        <f>TRIM(MID(SUBSTITUTE($H2672,",",REPT(" ",200)),(LEN($H2672)-LEN(SUBSTITUTE($H2672,",",""))-4)*200+1,200))</f>
        <v>Parañaque</v>
      </c>
      <c r="AH2672" s="1" t="str">
        <f>TRIM(MID(SUBSTITUTE($H2672,",",REPT(" ",200)),(LEN($H2672)-LEN(SUBSTITUTE($H2672,",",""))-3)*200+1,200))</f>
        <v>Southern Manila District</v>
      </c>
      <c r="AI2672" s="1" t="str">
        <f>TRIM(MID(SUBSTITUTE($H2672,",",REPT(" ",200)),(LEN($H2672)-LEN(SUBSTITUTE($H2672,",",""))-2)*200+1,200))</f>
        <v>Metro Manila</v>
      </c>
      <c r="AJ2672" s="1" t="str">
        <f>TRIM(MID(SUBSTITUTE($H2672,",",REPT(" ",200)),(LEN($H2672)-LEN(SUBSTITUTE($H2672,",",""))-0)*200+1,200))</f>
        <v>Philippines</v>
      </c>
      <c r="AL2672" s="7">
        <v>0</v>
      </c>
      <c r="AM2672" s="1" t="s">
        <v>2245</v>
      </c>
    </row>
    <row r="2673" spans="1:39" ht="12.75" customHeight="1">
      <c r="A2673" s="1"/>
      <c r="B2673" s="1" t="s">
        <v>2246</v>
      </c>
      <c r="C2673" s="1" t="s">
        <v>2247</v>
      </c>
      <c r="D2673" s="3" t="str">
        <f ca="1">IFERROR(__xludf.DUMMYFUNCTION("PROPER(REGEXEXTRACT(B479, ""(?:https?:\/\/)?(?:www\.)?([a-zA-Z0-9-]+)\.""))"),"Skyscanner")</f>
        <v>Skyscanner</v>
      </c>
      <c r="E2673" s="1" t="s">
        <v>2248</v>
      </c>
      <c r="F2673" s="1">
        <v>14.737059</v>
      </c>
      <c r="G2673" s="1">
        <v>121.06734729999999</v>
      </c>
      <c r="H2673" s="1" t="s">
        <v>2249</v>
      </c>
      <c r="I2673" s="1" t="s">
        <v>50</v>
      </c>
      <c r="J2673" s="1">
        <f>IF(K2673="URBAN",1,IF(K2673="SUBURBAN",2,IF(K2673="RURAL",3,"")))</f>
        <v>1</v>
      </c>
      <c r="K2673" s="1" t="s">
        <v>42</v>
      </c>
      <c r="L2673" s="18">
        <v>46082</v>
      </c>
      <c r="M2673" s="49">
        <v>0.58333333333333337</v>
      </c>
      <c r="N2673" s="18">
        <v>46083</v>
      </c>
      <c r="O2673" s="56">
        <v>0.5</v>
      </c>
      <c r="P2673" s="31" t="str">
        <f>TEXT($L2673, "dddd")</f>
        <v>Sunday</v>
      </c>
      <c r="Q2673" s="39" t="s">
        <v>79</v>
      </c>
      <c r="R2673" s="39">
        <v>1180</v>
      </c>
      <c r="S2673" s="1" t="str">
        <f>IF(OR(MONTH(L2673)=12, MONTH(L2673)&lt;=5), "Dry Season", "Wet Season")</f>
        <v>Dry Season</v>
      </c>
      <c r="T2673" s="1">
        <v>1</v>
      </c>
      <c r="U2673" s="1">
        <v>1</v>
      </c>
      <c r="V2673" s="1">
        <v>0</v>
      </c>
      <c r="W2673" s="1">
        <v>1</v>
      </c>
      <c r="X2673" s="1" t="s">
        <v>1174</v>
      </c>
      <c r="Y2673" s="1">
        <v>14.589843999999999</v>
      </c>
      <c r="Z2673" s="1">
        <v>121.060554</v>
      </c>
      <c r="AA2673" s="11" cm="1">
        <f t="array" ref="AA2673">IF(ISBLANK(Y2673), 0, VINCentyInvDistance(F2673,G2673,Y2673,Z2673))</f>
        <v>16305.100543154675</v>
      </c>
      <c r="AB2673" s="1">
        <v>0</v>
      </c>
      <c r="AC2673" s="1">
        <v>0</v>
      </c>
      <c r="AD2673" s="1">
        <v>0</v>
      </c>
      <c r="AE2673" s="1">
        <v>1</v>
      </c>
      <c r="AF2673" s="1">
        <v>1</v>
      </c>
      <c r="AG2673" s="1" t="s">
        <v>1180</v>
      </c>
      <c r="AH2673" s="1" t="s">
        <v>562</v>
      </c>
      <c r="AI2673" s="1" t="str">
        <f>TRIM(MID(SUBSTITUTE($H2673,",",REPT(" ",200)),(LEN($H2673)-LEN(SUBSTITUTE($H2673,",",""))-2)*200+1,200))</f>
        <v>Metro Manila</v>
      </c>
      <c r="AJ2673" s="1" t="s">
        <v>55</v>
      </c>
      <c r="AK2673" t="s">
        <v>16663</v>
      </c>
      <c r="AL2673" s="7">
        <v>0</v>
      </c>
      <c r="AM2673" s="1"/>
    </row>
    <row r="2674" spans="1:39" ht="12.75" customHeight="1">
      <c r="A2674" s="1"/>
      <c r="B2674" s="1" t="s">
        <v>2250</v>
      </c>
      <c r="C2674" s="1" t="s">
        <v>2251</v>
      </c>
      <c r="D2674" s="3" t="str">
        <f ca="1">IFERROR(__xludf.DUMMYFUNCTION("PROPER(REGEXEXTRACT(B480, ""(?:https?:\/\/)?(?:www\.)?([a-zA-Z0-9-]+)\.""))"),"Skyscanner")</f>
        <v>Skyscanner</v>
      </c>
      <c r="E2674" s="1" t="s">
        <v>2252</v>
      </c>
      <c r="F2674" s="1">
        <v>14.722014</v>
      </c>
      <c r="G2674" s="1">
        <v>121.040398</v>
      </c>
      <c r="H2674" s="1" t="s">
        <v>2253</v>
      </c>
      <c r="I2674" s="1" t="s">
        <v>50</v>
      </c>
      <c r="J2674" s="1">
        <f>IF(K2674="URBAN",1,IF(K2674="SUBURBAN",2,IF(K2674="RURAL",3,"")))</f>
        <v>1</v>
      </c>
      <c r="K2674" s="1" t="s">
        <v>42</v>
      </c>
      <c r="L2674" s="18">
        <v>46082</v>
      </c>
      <c r="M2674" s="49">
        <v>0.58333333333333337</v>
      </c>
      <c r="N2674" s="18">
        <v>46083</v>
      </c>
      <c r="O2674" s="56">
        <v>0.5</v>
      </c>
      <c r="P2674" s="31" t="str">
        <f>TEXT($L2674, "dddd")</f>
        <v>Sunday</v>
      </c>
      <c r="Q2674" s="39" t="s">
        <v>207</v>
      </c>
      <c r="R2674" s="39">
        <v>1126</v>
      </c>
      <c r="S2674" s="1" t="str">
        <f>IF(OR(MONTH(L2674)=12, MONTH(L2674)&lt;=5), "Dry Season", "Wet Season")</f>
        <v>Dry Season</v>
      </c>
      <c r="T2674" s="1">
        <v>1</v>
      </c>
      <c r="U2674" s="1">
        <v>0</v>
      </c>
      <c r="V2674" s="1">
        <v>1</v>
      </c>
      <c r="W2674" s="1">
        <v>1</v>
      </c>
      <c r="X2674" s="1" t="s">
        <v>1174</v>
      </c>
      <c r="Y2674" s="1">
        <v>14.589843999999999</v>
      </c>
      <c r="Z2674" s="1">
        <v>121.060554</v>
      </c>
      <c r="AA2674" s="11" cm="1">
        <f t="array" ref="AA2674">IF(ISBLANK(Y2674), 0, VINCentyInvDistance(F2674,G2674,Y2674,Z2674))</f>
        <v>14784.302428149047</v>
      </c>
      <c r="AB2674" s="1">
        <v>0</v>
      </c>
      <c r="AC2674" s="1">
        <v>8.8000000000000007</v>
      </c>
      <c r="AD2674" s="1">
        <v>4.4000000000000004</v>
      </c>
      <c r="AE2674" s="1">
        <v>65</v>
      </c>
      <c r="AF2674" s="1">
        <v>1</v>
      </c>
      <c r="AG2674" s="1" t="s">
        <v>1180</v>
      </c>
      <c r="AH2674" s="1" t="s">
        <v>562</v>
      </c>
      <c r="AI2674" s="1" t="str">
        <f>TRIM(MID(SUBSTITUTE($H2674,",",REPT(" ",200)),(LEN($H2674)-LEN(SUBSTITUTE($H2674,",",""))-2)*200+1,200))</f>
        <v>Metro Manila</v>
      </c>
      <c r="AJ2674" s="1" t="s">
        <v>55</v>
      </c>
      <c r="AK2674" t="s">
        <v>2254</v>
      </c>
      <c r="AL2674" s="7">
        <v>0</v>
      </c>
      <c r="AM2674" s="1"/>
    </row>
    <row r="2675" spans="1:39" ht="12.75" customHeight="1">
      <c r="A2675" s="1"/>
      <c r="B2675" s="1" t="s">
        <v>2255</v>
      </c>
      <c r="C2675" s="1" t="s">
        <v>2256</v>
      </c>
      <c r="D2675" s="3" t="str">
        <f ca="1">IFERROR(__xludf.DUMMYFUNCTION("PROPER(REGEXEXTRACT(B481, ""(?:https?:\/\/)?(?:www\.)?([a-zA-Z0-9-]+)\.""))"),"Skyscanner")</f>
        <v>Skyscanner</v>
      </c>
      <c r="E2675" s="1" t="s">
        <v>2257</v>
      </c>
      <c r="F2675" s="1">
        <v>14.7086638</v>
      </c>
      <c r="G2675" s="1">
        <v>121.0356831</v>
      </c>
      <c r="H2675" s="1" t="s">
        <v>2258</v>
      </c>
      <c r="I2675" s="1" t="s">
        <v>50</v>
      </c>
      <c r="J2675" s="1">
        <f>IF(K2675="URBAN",1,IF(K2675="SUBURBAN",2,IF(K2675="RURAL",3,"")))</f>
        <v>1</v>
      </c>
      <c r="K2675" s="1" t="s">
        <v>42</v>
      </c>
      <c r="L2675" s="18">
        <v>46082</v>
      </c>
      <c r="M2675" s="49">
        <v>0.58333333333333337</v>
      </c>
      <c r="N2675" s="18">
        <v>46083</v>
      </c>
      <c r="O2675" s="56">
        <v>0.54166666666666663</v>
      </c>
      <c r="P2675" s="31" t="str">
        <f>TEXT($L2675, "dddd")</f>
        <v>Sunday</v>
      </c>
      <c r="Q2675" s="39" t="s">
        <v>79</v>
      </c>
      <c r="R2675" s="39">
        <v>1273.8</v>
      </c>
      <c r="S2675" s="1" t="str">
        <f>IF(OR(MONTH(L2675)=12, MONTH(L2675)&lt;=5), "Dry Season", "Wet Season")</f>
        <v>Dry Season</v>
      </c>
      <c r="T2675" s="1">
        <v>1</v>
      </c>
      <c r="U2675" s="1">
        <v>0</v>
      </c>
      <c r="V2675" s="1">
        <v>0</v>
      </c>
      <c r="W2675" s="1">
        <v>1</v>
      </c>
      <c r="X2675" s="1" t="s">
        <v>1174</v>
      </c>
      <c r="Y2675" s="1">
        <v>14.589843999999999</v>
      </c>
      <c r="Z2675" s="1">
        <v>121.060554</v>
      </c>
      <c r="AA2675" s="11" cm="1">
        <f t="array" ref="AA2675">IF(ISBLANK(Y2675), 0, VINCentyInvDistance(F2675,G2675,Y2675,Z2675))</f>
        <v>13417.07371873639</v>
      </c>
      <c r="AB2675" s="1">
        <v>0</v>
      </c>
      <c r="AC2675" s="1">
        <v>0</v>
      </c>
      <c r="AD2675" s="1">
        <v>0</v>
      </c>
      <c r="AE2675" s="1">
        <v>6</v>
      </c>
      <c r="AF2675" s="1">
        <v>1</v>
      </c>
      <c r="AG2675" s="1" t="s">
        <v>1180</v>
      </c>
      <c r="AH2675" s="1" t="s">
        <v>562</v>
      </c>
      <c r="AI2675" s="1" t="str">
        <f>TRIM(MID(SUBSTITUTE($H2675,",",REPT(" ",200)),(LEN($H2675)-LEN(SUBSTITUTE($H2675,",",""))-2)*200+1,200))</f>
        <v>Metro Manila</v>
      </c>
      <c r="AJ2675" s="1" t="s">
        <v>55</v>
      </c>
      <c r="AK2675" t="s">
        <v>16664</v>
      </c>
      <c r="AL2675" s="7">
        <v>0</v>
      </c>
      <c r="AM2675" s="1"/>
    </row>
    <row r="2676" spans="1:39" ht="12.75" customHeight="1">
      <c r="A2676" s="1"/>
      <c r="B2676" s="1" t="s">
        <v>2259</v>
      </c>
      <c r="C2676" s="1" t="s">
        <v>2260</v>
      </c>
      <c r="D2676" s="3" t="str">
        <f ca="1">IFERROR(__xludf.DUMMYFUNCTION("PROPER(REGEXEXTRACT(B482, ""(?:https?:\/\/)?(?:www\.)?([a-zA-Z0-9-]+)\.""))"),"Skyscanner")</f>
        <v>Skyscanner</v>
      </c>
      <c r="E2676" s="1" t="s">
        <v>2261</v>
      </c>
      <c r="F2676" s="1">
        <v>14.70914</v>
      </c>
      <c r="G2676" s="1">
        <v>121.0355</v>
      </c>
      <c r="H2676" s="1" t="s">
        <v>2258</v>
      </c>
      <c r="I2676" s="1" t="s">
        <v>50</v>
      </c>
      <c r="J2676" s="1">
        <f>IF(K2676="URBAN",1,IF(K2676="SUBURBAN",2,IF(K2676="RURAL",3,"")))</f>
        <v>1</v>
      </c>
      <c r="K2676" s="1" t="s">
        <v>42</v>
      </c>
      <c r="L2676" s="18">
        <v>46082</v>
      </c>
      <c r="M2676" s="49">
        <v>0.58333333333333337</v>
      </c>
      <c r="N2676" s="18">
        <v>46083</v>
      </c>
      <c r="O2676" s="56">
        <v>0.52083333333333337</v>
      </c>
      <c r="P2676" s="31" t="str">
        <f>TEXT($L2676, "dddd")</f>
        <v>Sunday</v>
      </c>
      <c r="Q2676" s="39" t="s">
        <v>531</v>
      </c>
      <c r="R2676" s="39">
        <v>3136</v>
      </c>
      <c r="S2676" s="1" t="str">
        <f>IF(OR(MONTH(L2676)=12, MONTH(L2676)&lt;=5), "Dry Season", "Wet Season")</f>
        <v>Dry Season</v>
      </c>
      <c r="T2676" s="1">
        <v>1</v>
      </c>
      <c r="U2676" s="1">
        <v>0</v>
      </c>
      <c r="V2676" s="1">
        <v>0</v>
      </c>
      <c r="W2676" s="1">
        <v>1</v>
      </c>
      <c r="X2676" s="1" t="s">
        <v>1174</v>
      </c>
      <c r="Y2676" s="1">
        <v>14.589843999999999</v>
      </c>
      <c r="Z2676" s="1">
        <v>121.060554</v>
      </c>
      <c r="AA2676" s="11" cm="1">
        <f t="array" ref="AA2676">IF(ISBLANK(Y2676), 0, VINCentyInvDistance(F2676,G2676,Y2676,Z2676))</f>
        <v>13472.643058227544</v>
      </c>
      <c r="AB2676" s="1">
        <v>1</v>
      </c>
      <c r="AC2676" s="1">
        <v>7.8</v>
      </c>
      <c r="AD2676" s="1">
        <v>3.9</v>
      </c>
      <c r="AE2676" s="1">
        <v>302</v>
      </c>
      <c r="AF2676" s="1">
        <v>1</v>
      </c>
      <c r="AG2676" s="1" t="s">
        <v>2262</v>
      </c>
      <c r="AH2676" s="1" t="s">
        <v>1597</v>
      </c>
      <c r="AI2676" s="1" t="str">
        <f>TRIM(MID(SUBSTITUTE($H2676,",",REPT(" ",200)),(LEN($H2676)-LEN(SUBSTITUTE($H2676,",",""))-2)*200+1,200))</f>
        <v>Metro Manila</v>
      </c>
      <c r="AJ2676" s="1" t="s">
        <v>55</v>
      </c>
      <c r="AK2676" t="s">
        <v>2263</v>
      </c>
      <c r="AL2676" s="7">
        <v>0</v>
      </c>
      <c r="AM2676" s="1" t="s">
        <v>2264</v>
      </c>
    </row>
    <row r="2677" spans="1:39" ht="12.75" customHeight="1">
      <c r="A2677" s="1"/>
      <c r="B2677" s="1" t="s">
        <v>2265</v>
      </c>
      <c r="C2677" s="1" t="s">
        <v>2266</v>
      </c>
      <c r="D2677" s="3" t="str">
        <f ca="1">IFERROR(__xludf.DUMMYFUNCTION("PROPER(REGEXEXTRACT(B483, ""(?:https?:\/\/)?(?:www\.)?([a-zA-Z0-9-]+)\.""))"),"Skyscanner")</f>
        <v>Skyscanner</v>
      </c>
      <c r="E2677" s="1" t="s">
        <v>2267</v>
      </c>
      <c r="F2677" s="1">
        <v>9.7391430000000003</v>
      </c>
      <c r="G2677" s="1">
        <v>118.755453</v>
      </c>
      <c r="H2677" s="1" t="s">
        <v>2268</v>
      </c>
      <c r="I2677" s="1" t="s">
        <v>50</v>
      </c>
      <c r="J2677" s="1">
        <f>IF(K2677="URBAN",1,IF(K2677="SUBURBAN",2,IF(K2677="RURAL",3,"")))</f>
        <v>1</v>
      </c>
      <c r="K2677" s="1" t="s">
        <v>42</v>
      </c>
      <c r="L2677" s="18">
        <v>46082</v>
      </c>
      <c r="M2677" s="49">
        <v>0.625</v>
      </c>
      <c r="N2677" s="18">
        <v>46083</v>
      </c>
      <c r="O2677" s="56">
        <v>0.5</v>
      </c>
      <c r="P2677" s="31" t="str">
        <f>TEXT($L2677, "dddd")</f>
        <v>Sunday</v>
      </c>
      <c r="Q2677" s="39" t="s">
        <v>186</v>
      </c>
      <c r="R2677" s="39">
        <v>2460.2399999999998</v>
      </c>
      <c r="S2677" s="1" t="str">
        <f>IF(OR(MONTH(L2677)=12, MONTH(L2677)&lt;=5), "Dry Season", "Wet Season")</f>
        <v>Dry Season</v>
      </c>
      <c r="T2677" s="1">
        <v>1</v>
      </c>
      <c r="U2677" s="1">
        <v>0</v>
      </c>
      <c r="V2677" s="1">
        <v>0</v>
      </c>
      <c r="W2677" s="1">
        <v>0</v>
      </c>
      <c r="X2677" s="1" t="s">
        <v>44</v>
      </c>
      <c r="Y2677" s="1"/>
      <c r="Z2677" s="1"/>
      <c r="AA2677" s="11" cm="1">
        <f t="array" ref="AA2677">IF(ISBLANK(Y2677), 0, VINCentyInvDistance(F2677,G2677,Y2677,Z2677))</f>
        <v>0</v>
      </c>
      <c r="AB2677" s="1">
        <v>0</v>
      </c>
      <c r="AC2677" s="1">
        <v>7.8</v>
      </c>
      <c r="AD2677" s="1">
        <v>3.9</v>
      </c>
      <c r="AE2677" s="1">
        <v>302</v>
      </c>
      <c r="AF2677" s="1">
        <v>1</v>
      </c>
      <c r="AG2677" s="1" t="str">
        <f>TRIM(MID(SUBSTITUTE($H2677,",",REPT(" ",200)),(LEN($H2677)-LEN(SUBSTITUTE($H2677,",",""))-4)*200+1,200))</f>
        <v>San Miguel</v>
      </c>
      <c r="AH2677" s="1" t="str">
        <f>TRIM(MID(SUBSTITUTE($H2677,",",REPT(" ",200)),(LEN($H2677)-LEN(SUBSTITUTE($H2677,",",""))-3)*200+1,200))</f>
        <v>Puerto Princesa</v>
      </c>
      <c r="AI2677" s="1" t="str">
        <f>TRIM(MID(SUBSTITUTE($H2677,",",REPT(" ",200)),(LEN($H2677)-LEN(SUBSTITUTE($H2677,",",""))-2)*200+1,200))</f>
        <v>Mimaropa</v>
      </c>
      <c r="AJ2677" s="1" t="str">
        <f>TRIM(MID(SUBSTITUTE($H2677,",",REPT(" ",200)),(LEN($H2677)-LEN(SUBSTITUTE($H2677,",",""))-0)*200+1,200))</f>
        <v>Philippines</v>
      </c>
      <c r="AL2677" s="7">
        <v>0</v>
      </c>
      <c r="AM2677" s="1" t="s">
        <v>2269</v>
      </c>
    </row>
    <row r="2678" spans="1:39" ht="12.75" customHeight="1">
      <c r="A2678" s="1"/>
      <c r="B2678" s="1" t="s">
        <v>2270</v>
      </c>
      <c r="C2678" s="1" t="s">
        <v>2271</v>
      </c>
      <c r="D2678" s="3" t="str">
        <f ca="1">IFERROR(__xludf.DUMMYFUNCTION("PROPER(REGEXEXTRACT(B484, ""(?:https?:\/\/)?(?:www\.)?([a-zA-Z0-9-]+)\.""))"),"Google")</f>
        <v>Google</v>
      </c>
      <c r="E2678" s="1" t="s">
        <v>2272</v>
      </c>
      <c r="F2678" s="1">
        <v>14.675899299999999</v>
      </c>
      <c r="G2678" s="1">
        <v>121.08842559999999</v>
      </c>
      <c r="H2678" s="1" t="s">
        <v>2273</v>
      </c>
      <c r="I2678" s="1" t="s">
        <v>50</v>
      </c>
      <c r="J2678" s="1">
        <f>IF(K2678="URBAN",1,IF(K2678="SUBURBAN",2,IF(K2678="RURAL",3,"")))</f>
        <v>1</v>
      </c>
      <c r="K2678" s="1" t="s">
        <v>42</v>
      </c>
      <c r="L2678" s="18">
        <v>46082</v>
      </c>
      <c r="M2678" s="49">
        <v>0.625</v>
      </c>
      <c r="N2678" s="18">
        <v>46083</v>
      </c>
      <c r="O2678" s="56">
        <v>0.5</v>
      </c>
      <c r="P2678" s="31" t="str">
        <f>TEXT($L2678, "dddd")</f>
        <v>Sunday</v>
      </c>
      <c r="Q2678" s="39" t="s">
        <v>323</v>
      </c>
      <c r="R2678" s="39">
        <v>2824.72</v>
      </c>
      <c r="S2678" s="1" t="str">
        <f>IF(OR(MONTH(L2678)=12, MONTH(L2678)&lt;=5), "Dry Season", "Wet Season")</f>
        <v>Dry Season</v>
      </c>
      <c r="T2678" s="1">
        <v>1</v>
      </c>
      <c r="U2678" s="1">
        <v>1</v>
      </c>
      <c r="V2678" s="1">
        <v>0</v>
      </c>
      <c r="W2678" s="1">
        <v>0</v>
      </c>
      <c r="X2678" s="1" t="s">
        <v>44</v>
      </c>
      <c r="Y2678" s="1"/>
      <c r="Z2678" s="1"/>
      <c r="AA2678" s="11" cm="1">
        <f t="array" ref="AA2678">IF(ISBLANK(Y2678), 0, VINCentyInvDistance(F2678,G2678,Y2678,Z2678))</f>
        <v>0</v>
      </c>
      <c r="AB2678" s="1">
        <v>0</v>
      </c>
      <c r="AC2678" s="1">
        <v>0</v>
      </c>
      <c r="AD2678" s="1">
        <v>0</v>
      </c>
      <c r="AE2678" s="1">
        <v>3</v>
      </c>
      <c r="AF2678" s="1">
        <v>1</v>
      </c>
      <c r="AG2678" s="1" t="str">
        <f>TRIM(MID(SUBSTITUTE($H2678,",",REPT(" ",200)),(LEN($H2678)-LEN(SUBSTITUTE($H2678,",",""))-4)*200+1,200))</f>
        <v>Quezon City</v>
      </c>
      <c r="AH2678" s="1" t="str">
        <f>TRIM(MID(SUBSTITUTE($H2678,",",REPT(" ",200)),(LEN($H2678)-LEN(SUBSTITUTE($H2678,",",""))-3)*200+1,200))</f>
        <v>Eastern Manila District</v>
      </c>
      <c r="AI2678" s="1" t="str">
        <f>TRIM(MID(SUBSTITUTE($H2678,",",REPT(" ",200)),(LEN($H2678)-LEN(SUBSTITUTE($H2678,",",""))-2)*200+1,200))</f>
        <v>Metro Manila</v>
      </c>
      <c r="AJ2678" s="1" t="str">
        <f>TRIM(MID(SUBSTITUTE($H2678,",",REPT(" ",200)),(LEN($H2678)-LEN(SUBSTITUTE($H2678,",",""))-0)*200+1,200))</f>
        <v>Philippines</v>
      </c>
      <c r="AL2678" s="7">
        <v>0</v>
      </c>
      <c r="AM2678" s="1"/>
    </row>
    <row r="2679" spans="1:39" ht="12.75" customHeight="1">
      <c r="A2679" s="1"/>
      <c r="B2679" s="1" t="s">
        <v>2274</v>
      </c>
      <c r="C2679" s="1" t="s">
        <v>2275</v>
      </c>
      <c r="D2679" s="3" t="str">
        <f ca="1">IFERROR(__xludf.DUMMYFUNCTION("PROPER(REGEXEXTRACT(B485, ""(?:https?:\/\/)?(?:www\.)?([a-zA-Z0-9-]+)\.""))"),"Google")</f>
        <v>Google</v>
      </c>
      <c r="E2679" s="1" t="s">
        <v>2276</v>
      </c>
      <c r="F2679" s="1">
        <v>14.674620300000001</v>
      </c>
      <c r="G2679" s="1">
        <v>121.08822050000001</v>
      </c>
      <c r="H2679" s="1" t="s">
        <v>2277</v>
      </c>
      <c r="I2679" s="1" t="s">
        <v>50</v>
      </c>
      <c r="J2679" s="1">
        <f>IF(K2679="URBAN",1,IF(K2679="SUBURBAN",2,IF(K2679="RURAL",3,"")))</f>
        <v>1</v>
      </c>
      <c r="K2679" s="1" t="s">
        <v>42</v>
      </c>
      <c r="L2679" s="18">
        <v>46082</v>
      </c>
      <c r="M2679" s="49">
        <v>0.625</v>
      </c>
      <c r="N2679" s="18">
        <v>46083</v>
      </c>
      <c r="O2679" s="56">
        <v>0.5</v>
      </c>
      <c r="P2679" s="31" t="str">
        <f>TEXT($L2679, "dddd")</f>
        <v>Sunday</v>
      </c>
      <c r="Q2679" s="39" t="s">
        <v>79</v>
      </c>
      <c r="R2679" s="39">
        <v>2232.44</v>
      </c>
      <c r="S2679" s="1" t="str">
        <f>IF(OR(MONTH(L2679)=12, MONTH(L2679)&lt;=5), "Dry Season", "Wet Season")</f>
        <v>Dry Season</v>
      </c>
      <c r="T2679" s="1">
        <v>1</v>
      </c>
      <c r="U2679" s="1">
        <v>0</v>
      </c>
      <c r="V2679" s="1">
        <v>0</v>
      </c>
      <c r="W2679" s="1">
        <v>1</v>
      </c>
      <c r="X2679" s="1" t="s">
        <v>1174</v>
      </c>
      <c r="Y2679" s="1">
        <v>14.589843999999999</v>
      </c>
      <c r="Z2679" s="1">
        <v>121.060554</v>
      </c>
      <c r="AA2679" s="11" cm="1">
        <f t="array" ref="AA2679">IF(ISBLANK(Y2679), 0, VINCentyInvDistance(F2679,G2679,Y2679,Z2679))</f>
        <v>9842.2481240069083</v>
      </c>
      <c r="AB2679" s="1">
        <v>0</v>
      </c>
      <c r="AC2679" s="1">
        <v>0</v>
      </c>
      <c r="AD2679" s="1">
        <v>0</v>
      </c>
      <c r="AE2679" s="1">
        <v>8</v>
      </c>
      <c r="AF2679" s="1">
        <v>1</v>
      </c>
      <c r="AG2679" s="1" t="s">
        <v>1180</v>
      </c>
      <c r="AH2679" s="1" t="s">
        <v>562</v>
      </c>
      <c r="AI2679" s="1" t="str">
        <f>TRIM(MID(SUBSTITUTE($H2679,",",REPT(" ",200)),(LEN($H2679)-LEN(SUBSTITUTE($H2679,",",""))-2)*200+1,200))</f>
        <v>Metro Manila</v>
      </c>
      <c r="AJ2679" s="1" t="s">
        <v>55</v>
      </c>
      <c r="AL2679" s="7">
        <v>0</v>
      </c>
      <c r="AM2679" s="1"/>
    </row>
    <row r="2680" spans="1:39" ht="12.75" customHeight="1">
      <c r="A2680" s="1"/>
      <c r="B2680" s="1" t="s">
        <v>2278</v>
      </c>
      <c r="C2680" s="1" t="s">
        <v>2279</v>
      </c>
      <c r="D2680" s="3" t="str">
        <f ca="1">IFERROR(__xludf.DUMMYFUNCTION("PROPER(REGEXEXTRACT(B486, ""(?:https?:\/\/)?(?:www\.)?([a-zA-Z0-9-]+)\.""))"),"Skyscanner")</f>
        <v>Skyscanner</v>
      </c>
      <c r="E2680" s="1" t="s">
        <v>2280</v>
      </c>
      <c r="F2680" s="1">
        <v>14.736554</v>
      </c>
      <c r="G2680" s="1">
        <v>121.0645636</v>
      </c>
      <c r="H2680" s="1" t="s">
        <v>2281</v>
      </c>
      <c r="I2680" s="1" t="s">
        <v>50</v>
      </c>
      <c r="J2680" s="1">
        <f>IF(K2680="URBAN",1,IF(K2680="SUBURBAN",2,IF(K2680="RURAL",3,"")))</f>
        <v>1</v>
      </c>
      <c r="K2680" s="1" t="s">
        <v>42</v>
      </c>
      <c r="L2680" s="18">
        <v>46082</v>
      </c>
      <c r="M2680" s="49">
        <v>0.58333333333333337</v>
      </c>
      <c r="N2680" s="18">
        <v>46083</v>
      </c>
      <c r="O2680" s="56">
        <v>4.1666666666666664E-2</v>
      </c>
      <c r="P2680" s="31" t="str">
        <f>TEXT($L2680, "dddd")</f>
        <v>Sunday</v>
      </c>
      <c r="Q2680" s="39" t="s">
        <v>111</v>
      </c>
      <c r="R2680" s="39">
        <v>1773</v>
      </c>
      <c r="S2680" s="1" t="str">
        <f>IF(OR(MONTH(L2680)=12, MONTH(L2680)&lt;=5), "Dry Season", "Wet Season")</f>
        <v>Dry Season</v>
      </c>
      <c r="T2680" s="1">
        <v>1</v>
      </c>
      <c r="U2680" s="1">
        <v>0</v>
      </c>
      <c r="V2680" s="1">
        <v>0</v>
      </c>
      <c r="W2680" s="1">
        <v>1</v>
      </c>
      <c r="X2680" s="1" t="s">
        <v>1174</v>
      </c>
      <c r="Y2680" s="1">
        <v>14.589843999999999</v>
      </c>
      <c r="Z2680" s="1">
        <v>121.060554</v>
      </c>
      <c r="AA2680" s="11" cm="1">
        <f t="array" ref="AA2680">IF(ISBLANK(Y2680), 0, VINCentyInvDistance(F2680,G2680,Y2680,Z2680))</f>
        <v>16238.540612812878</v>
      </c>
      <c r="AB2680" s="1">
        <v>0</v>
      </c>
      <c r="AC2680" s="1">
        <v>0</v>
      </c>
      <c r="AD2680" s="1">
        <v>0</v>
      </c>
      <c r="AE2680" s="1">
        <v>1</v>
      </c>
      <c r="AF2680" s="1">
        <v>1</v>
      </c>
      <c r="AG2680" s="1" t="s">
        <v>1180</v>
      </c>
      <c r="AH2680" s="1" t="s">
        <v>562</v>
      </c>
      <c r="AI2680" s="1" t="str">
        <f>TRIM(MID(SUBSTITUTE($H2680,",",REPT(" ",200)),(LEN($H2680)-LEN(SUBSTITUTE($H2680,",",""))-2)*200+1,200))</f>
        <v>Metro Manila</v>
      </c>
      <c r="AJ2680" s="1" t="s">
        <v>55</v>
      </c>
      <c r="AK2680" t="s">
        <v>16665</v>
      </c>
      <c r="AL2680" s="7">
        <v>0</v>
      </c>
      <c r="AM2680" s="1"/>
    </row>
    <row r="2681" spans="1:39" ht="12.75" customHeight="1">
      <c r="A2681" s="1"/>
      <c r="B2681" s="1" t="s">
        <v>2282</v>
      </c>
      <c r="C2681" s="1" t="s">
        <v>2283</v>
      </c>
      <c r="D2681" s="3" t="str">
        <f ca="1">IFERROR(__xludf.DUMMYFUNCTION("PROPER(REGEXEXTRACT(B487, ""(?:https?:\/\/)?(?:www\.)?([a-zA-Z0-9-]+)\.""))"),"Skyscanner")</f>
        <v>Skyscanner</v>
      </c>
      <c r="E2681" s="1" t="s">
        <v>2284</v>
      </c>
      <c r="F2681" s="1">
        <v>14.664255499999999</v>
      </c>
      <c r="G2681" s="1">
        <v>121.0681123</v>
      </c>
      <c r="H2681" s="1" t="s">
        <v>2285</v>
      </c>
      <c r="I2681" s="1" t="s">
        <v>50</v>
      </c>
      <c r="J2681" s="1">
        <f>IF(K2681="URBAN",1,IF(K2681="SUBURBAN",2,IF(K2681="RURAL",3,"")))</f>
        <v>1</v>
      </c>
      <c r="K2681" s="1" t="s">
        <v>42</v>
      </c>
      <c r="L2681" s="18">
        <v>46082</v>
      </c>
      <c r="M2681" s="49">
        <v>0.58333333333333337</v>
      </c>
      <c r="N2681" s="18">
        <v>46083</v>
      </c>
      <c r="O2681" s="56">
        <v>0.5</v>
      </c>
      <c r="P2681" s="31" t="str">
        <f>TEXT($L2681, "dddd")</f>
        <v>Sunday</v>
      </c>
      <c r="Q2681" s="39" t="s">
        <v>43</v>
      </c>
      <c r="R2681" s="39">
        <v>2540</v>
      </c>
      <c r="S2681" s="1" t="str">
        <f>IF(OR(MONTH(L2681)=12, MONTH(L2681)&lt;=5), "Dry Season", "Wet Season")</f>
        <v>Dry Season</v>
      </c>
      <c r="T2681" s="1">
        <v>2</v>
      </c>
      <c r="U2681" s="1">
        <v>1</v>
      </c>
      <c r="V2681" s="1">
        <v>0</v>
      </c>
      <c r="W2681" s="1">
        <v>1</v>
      </c>
      <c r="X2681" s="1" t="s">
        <v>1174</v>
      </c>
      <c r="Y2681" s="1">
        <v>14.589843999999999</v>
      </c>
      <c r="Z2681" s="1">
        <v>121.060554</v>
      </c>
      <c r="AA2681" s="11" cm="1">
        <f t="array" ref="AA2681">IF(ISBLANK(Y2681), 0, VINCentyInvDistance(F2681,G2681,Y2681,Z2681))</f>
        <v>8273.4389897673027</v>
      </c>
      <c r="AB2681" s="1">
        <v>0</v>
      </c>
      <c r="AC2681" s="1">
        <v>0</v>
      </c>
      <c r="AD2681" s="1">
        <v>0</v>
      </c>
      <c r="AE2681" s="1">
        <v>7</v>
      </c>
      <c r="AF2681" s="1">
        <v>1</v>
      </c>
      <c r="AG2681" s="1" t="s">
        <v>1180</v>
      </c>
      <c r="AH2681" s="1" t="s">
        <v>562</v>
      </c>
      <c r="AI2681" s="1" t="str">
        <f>TRIM(MID(SUBSTITUTE($H2681,",",REPT(" ",200)),(LEN($H2681)-LEN(SUBSTITUTE($H2681,",",""))-2)*200+1,200))</f>
        <v>Metro Manila</v>
      </c>
      <c r="AJ2681" s="1" t="s">
        <v>55</v>
      </c>
      <c r="AK2681" t="s">
        <v>2286</v>
      </c>
      <c r="AL2681" s="7">
        <v>0</v>
      </c>
      <c r="AM2681" s="1"/>
    </row>
    <row r="2682" spans="1:39" ht="12.75" customHeight="1">
      <c r="A2682" s="1"/>
      <c r="B2682" s="1" t="s">
        <v>2290</v>
      </c>
      <c r="C2682" s="1" t="s">
        <v>2291</v>
      </c>
      <c r="D2682" s="3" t="str">
        <f ca="1">IFERROR(__xludf.DUMMYFUNCTION("PROPER(REGEXEXTRACT(B489, ""(?:https?:\/\/)?(?:www\.)?([a-zA-Z0-9-]+)\.""))"),"Skyscanner")</f>
        <v>Skyscanner</v>
      </c>
      <c r="E2682" s="1" t="s">
        <v>2292</v>
      </c>
      <c r="F2682" s="1">
        <v>14.6294846</v>
      </c>
      <c r="G2682" s="1">
        <v>121.0314427</v>
      </c>
      <c r="H2682" s="1" t="s">
        <v>2293</v>
      </c>
      <c r="I2682" s="1" t="s">
        <v>50</v>
      </c>
      <c r="J2682" s="1">
        <f>IF(K2682="URBAN",1,IF(K2682="SUBURBAN",2,IF(K2682="RURAL",3,"")))</f>
        <v>1</v>
      </c>
      <c r="K2682" s="1" t="s">
        <v>42</v>
      </c>
      <c r="L2682" s="18">
        <v>46082</v>
      </c>
      <c r="M2682" s="49">
        <v>0.58333333333333337</v>
      </c>
      <c r="N2682" s="18">
        <v>46083</v>
      </c>
      <c r="O2682" s="56">
        <v>0.5</v>
      </c>
      <c r="P2682" s="31" t="str">
        <f>TEXT($L2682, "dddd")</f>
        <v>Sunday</v>
      </c>
      <c r="Q2682" s="39" t="s">
        <v>2294</v>
      </c>
      <c r="R2682" s="39">
        <v>2258.1</v>
      </c>
      <c r="S2682" s="1" t="str">
        <f>IF(OR(MONTH(L2682)=12, MONTH(L2682)&lt;=5), "Dry Season", "Wet Season")</f>
        <v>Dry Season</v>
      </c>
      <c r="T2682" s="1">
        <v>1</v>
      </c>
      <c r="U2682" s="1">
        <v>0</v>
      </c>
      <c r="V2682" s="1">
        <v>1</v>
      </c>
      <c r="W2682" s="1">
        <v>1</v>
      </c>
      <c r="X2682" s="1" t="s">
        <v>1174</v>
      </c>
      <c r="Y2682" s="1">
        <v>14.589843999999999</v>
      </c>
      <c r="Z2682" s="1">
        <v>121.060554</v>
      </c>
      <c r="AA2682" s="11" cm="1">
        <f t="array" ref="AA2682">IF(ISBLANK(Y2682), 0, VINCentyInvDistance(F2682,G2682,Y2682,Z2682))</f>
        <v>5392.1400467942522</v>
      </c>
      <c r="AB2682" s="1">
        <v>0</v>
      </c>
      <c r="AC2682" s="1">
        <v>9.4</v>
      </c>
      <c r="AD2682" s="1">
        <v>4.7</v>
      </c>
      <c r="AE2682" s="1">
        <v>937</v>
      </c>
      <c r="AF2682" s="1">
        <v>1</v>
      </c>
      <c r="AG2682" s="1" t="s">
        <v>1180</v>
      </c>
      <c r="AH2682" s="1" t="s">
        <v>562</v>
      </c>
      <c r="AI2682" s="1" t="str">
        <f>TRIM(MID(SUBSTITUTE($H2682,",",REPT(" ",200)),(LEN($H2682)-LEN(SUBSTITUTE($H2682,",",""))-2)*200+1,200))</f>
        <v>Metro Manila</v>
      </c>
      <c r="AJ2682" s="1" t="s">
        <v>55</v>
      </c>
      <c r="AK2682" t="s">
        <v>16666</v>
      </c>
      <c r="AL2682" s="7">
        <v>0</v>
      </c>
      <c r="AM2682" s="1"/>
    </row>
    <row r="2683" spans="1:39" ht="12.75" customHeight="1">
      <c r="A2683" s="1"/>
      <c r="B2683" s="1" t="s">
        <v>2295</v>
      </c>
      <c r="C2683" s="1" t="s">
        <v>2296</v>
      </c>
      <c r="D2683" s="3" t="str">
        <f ca="1">IFERROR(__xludf.DUMMYFUNCTION("PROPER(REGEXEXTRACT(B490, ""(?:https?:\/\/)?(?:www\.)?([a-zA-Z0-9-]+)\.""))"),"Skyscanner")</f>
        <v>Skyscanner</v>
      </c>
      <c r="E2683" s="1" t="s">
        <v>2297</v>
      </c>
      <c r="F2683" s="1">
        <v>14.655597</v>
      </c>
      <c r="G2683" s="1">
        <v>121.03511570000001</v>
      </c>
      <c r="H2683" s="1" t="s">
        <v>2298</v>
      </c>
      <c r="I2683" s="1" t="s">
        <v>50</v>
      </c>
      <c r="J2683" s="1">
        <f>IF(K2683="URBAN",1,IF(K2683="SUBURBAN",2,IF(K2683="RURAL",3,"")))</f>
        <v>1</v>
      </c>
      <c r="K2683" s="1" t="s">
        <v>42</v>
      </c>
      <c r="L2683" s="18">
        <v>46082</v>
      </c>
      <c r="M2683" s="49">
        <v>0.58333333333333337</v>
      </c>
      <c r="N2683" s="18">
        <v>46083</v>
      </c>
      <c r="O2683" s="56">
        <v>0.5</v>
      </c>
      <c r="P2683" s="31" t="str">
        <f>TEXT($L2683, "dddd")</f>
        <v>Sunday</v>
      </c>
      <c r="Q2683" s="39" t="s">
        <v>111</v>
      </c>
      <c r="R2683" s="39">
        <v>1719</v>
      </c>
      <c r="S2683" s="1" t="str">
        <f>IF(OR(MONTH(L2683)=12, MONTH(L2683)&lt;=5), "Dry Season", "Wet Season")</f>
        <v>Dry Season</v>
      </c>
      <c r="T2683" s="1">
        <v>1</v>
      </c>
      <c r="U2683" s="1">
        <v>0</v>
      </c>
      <c r="V2683" s="1">
        <v>1</v>
      </c>
      <c r="W2683" s="1">
        <v>1</v>
      </c>
      <c r="X2683" s="1" t="s">
        <v>1174</v>
      </c>
      <c r="Y2683" s="1">
        <v>14.589843999999999</v>
      </c>
      <c r="Z2683" s="1">
        <v>121.060554</v>
      </c>
      <c r="AA2683" s="11" cm="1">
        <f t="array" ref="AA2683">IF(ISBLANK(Y2683), 0, VINCentyInvDistance(F2683,G2683,Y2683,Z2683))</f>
        <v>7774.3363881742316</v>
      </c>
      <c r="AB2683" s="1">
        <v>0</v>
      </c>
      <c r="AC2683" s="1">
        <v>9.4</v>
      </c>
      <c r="AD2683" s="1">
        <v>4.7</v>
      </c>
      <c r="AE2683" s="1">
        <v>29</v>
      </c>
      <c r="AF2683" s="1">
        <v>1</v>
      </c>
      <c r="AG2683" s="1" t="s">
        <v>1180</v>
      </c>
      <c r="AH2683" s="1" t="s">
        <v>562</v>
      </c>
      <c r="AI2683" s="1" t="str">
        <f>TRIM(MID(SUBSTITUTE($H2683,",",REPT(" ",200)),(LEN($H2683)-LEN(SUBSTITUTE($H2683,",",""))-2)*200+1,200))</f>
        <v>Metro Manila</v>
      </c>
      <c r="AJ2683" s="1" t="s">
        <v>55</v>
      </c>
      <c r="AK2683" t="s">
        <v>2299</v>
      </c>
      <c r="AL2683" s="7">
        <v>0</v>
      </c>
      <c r="AM2683" s="1"/>
    </row>
    <row r="2684" spans="1:39" ht="12.75" customHeight="1">
      <c r="A2684" s="1"/>
      <c r="B2684" s="1" t="s">
        <v>2300</v>
      </c>
      <c r="C2684" s="1" t="s">
        <v>2301</v>
      </c>
      <c r="D2684" s="3" t="str">
        <f ca="1">IFERROR(__xludf.DUMMYFUNCTION("PROPER(REGEXEXTRACT(B491, ""(?:https?:\/\/)?(?:www\.)?([a-zA-Z0-9-]+)\.""))"),"Skyscanner")</f>
        <v>Skyscanner</v>
      </c>
      <c r="E2684" s="1" t="s">
        <v>2302</v>
      </c>
      <c r="F2684" s="1">
        <v>14.659587699999999</v>
      </c>
      <c r="G2684" s="1">
        <v>121.0603158</v>
      </c>
      <c r="H2684" s="1" t="s">
        <v>2303</v>
      </c>
      <c r="I2684" s="1" t="s">
        <v>50</v>
      </c>
      <c r="J2684" s="1">
        <f>IF(K2684="URBAN",1,IF(K2684="SUBURBAN",2,IF(K2684="RURAL",3,"")))</f>
        <v>1</v>
      </c>
      <c r="K2684" s="1" t="s">
        <v>42</v>
      </c>
      <c r="L2684" s="18">
        <v>46082</v>
      </c>
      <c r="M2684" s="49">
        <v>0.58333333333333337</v>
      </c>
      <c r="N2684" s="18">
        <v>46083</v>
      </c>
      <c r="O2684" s="56">
        <v>0.5</v>
      </c>
      <c r="P2684" s="31" t="str">
        <f>TEXT($L2684, "dddd")</f>
        <v>Sunday</v>
      </c>
      <c r="Q2684" s="39" t="s">
        <v>111</v>
      </c>
      <c r="R2684" s="39">
        <v>3995</v>
      </c>
      <c r="S2684" s="1" t="str">
        <f>IF(OR(MONTH(L2684)=12, MONTH(L2684)&lt;=5), "Dry Season", "Wet Season")</f>
        <v>Dry Season</v>
      </c>
      <c r="T2684" s="1">
        <v>1</v>
      </c>
      <c r="U2684" s="1">
        <v>0</v>
      </c>
      <c r="V2684" s="1">
        <v>0</v>
      </c>
      <c r="W2684" s="1">
        <v>1</v>
      </c>
      <c r="X2684" s="1" t="s">
        <v>1174</v>
      </c>
      <c r="Y2684" s="1">
        <v>14.589843999999999</v>
      </c>
      <c r="Z2684" s="1">
        <v>121.060554</v>
      </c>
      <c r="AA2684" s="11" cm="1">
        <f t="array" ref="AA2684">IF(ISBLANK(Y2684), 0, VINCentyInvDistance(F2684,G2684,Y2684,Z2684))</f>
        <v>7716.841149205834</v>
      </c>
      <c r="AB2684" s="1">
        <v>0</v>
      </c>
      <c r="AC2684" s="1">
        <v>8</v>
      </c>
      <c r="AD2684" s="1">
        <v>4</v>
      </c>
      <c r="AE2684" s="1">
        <v>471</v>
      </c>
      <c r="AF2684" s="1">
        <v>1</v>
      </c>
      <c r="AG2684" s="1" t="s">
        <v>1180</v>
      </c>
      <c r="AH2684" s="1" t="s">
        <v>562</v>
      </c>
      <c r="AI2684" s="1" t="str">
        <f>TRIM(MID(SUBSTITUTE($H2684,",",REPT(" ",200)),(LEN($H2684)-LEN(SUBSTITUTE($H2684,",",""))-2)*200+1,200))</f>
        <v>Metro Manila</v>
      </c>
      <c r="AJ2684" s="1" t="s">
        <v>55</v>
      </c>
      <c r="AK2684" t="s">
        <v>16667</v>
      </c>
      <c r="AL2684" s="7">
        <v>0</v>
      </c>
      <c r="AM2684" s="1"/>
    </row>
    <row r="2685" spans="1:39" ht="12.75" customHeight="1">
      <c r="A2685" s="1"/>
      <c r="B2685" s="1" t="s">
        <v>2304</v>
      </c>
      <c r="C2685" s="1" t="s">
        <v>2305</v>
      </c>
      <c r="D2685" s="3" t="str">
        <f ca="1">IFERROR(__xludf.DUMMYFUNCTION("PROPER(REGEXEXTRACT(B492, ""(?:https?:\/\/)?(?:www\.)?([a-zA-Z0-9-]+)\.""))"),"Skyscanner")</f>
        <v>Skyscanner</v>
      </c>
      <c r="E2685" s="1" t="s">
        <v>2306</v>
      </c>
      <c r="F2685" s="1">
        <v>14.655920200000001</v>
      </c>
      <c r="G2685" s="1">
        <v>121.0330755</v>
      </c>
      <c r="H2685" s="1" t="s">
        <v>2307</v>
      </c>
      <c r="I2685" s="1" t="s">
        <v>50</v>
      </c>
      <c r="J2685" s="1">
        <f>IF(K2685="URBAN",1,IF(K2685="SUBURBAN",2,IF(K2685="RURAL",3,"")))</f>
        <v>1</v>
      </c>
      <c r="K2685" s="1" t="s">
        <v>42</v>
      </c>
      <c r="L2685" s="18">
        <v>46082</v>
      </c>
      <c r="M2685" s="49">
        <v>0.625</v>
      </c>
      <c r="N2685" s="18">
        <v>46083</v>
      </c>
      <c r="O2685" s="56">
        <v>0.5</v>
      </c>
      <c r="P2685" s="31" t="str">
        <f>TEXT($L2685, "dddd")</f>
        <v>Sunday</v>
      </c>
      <c r="Q2685" s="39" t="s">
        <v>207</v>
      </c>
      <c r="R2685" s="39">
        <v>5750</v>
      </c>
      <c r="S2685" s="1" t="str">
        <f>IF(OR(MONTH(L2685)=12, MONTH(L2685)&lt;=5), "Dry Season", "Wet Season")</f>
        <v>Dry Season</v>
      </c>
      <c r="T2685" s="1">
        <v>1</v>
      </c>
      <c r="U2685" s="1">
        <v>0</v>
      </c>
      <c r="V2685" s="1">
        <v>0</v>
      </c>
      <c r="W2685" s="1">
        <v>1</v>
      </c>
      <c r="X2685" s="1" t="s">
        <v>1174</v>
      </c>
      <c r="Y2685" s="1">
        <v>14.589843999999999</v>
      </c>
      <c r="Z2685" s="1">
        <v>121.060554</v>
      </c>
      <c r="AA2685" s="11" cm="1">
        <f t="array" ref="AA2685">IF(ISBLANK(Y2685), 0, VINCentyInvDistance(F2685,G2685,Y2685,Z2685))</f>
        <v>7887.6504811973682</v>
      </c>
      <c r="AB2685" s="1">
        <v>0</v>
      </c>
      <c r="AC2685" s="1">
        <v>9.1999999999999993</v>
      </c>
      <c r="AD2685" s="1">
        <v>4.5999999999999996</v>
      </c>
      <c r="AE2685" s="1">
        <v>1690</v>
      </c>
      <c r="AF2685" s="1">
        <v>1</v>
      </c>
      <c r="AG2685" s="1" t="s">
        <v>1180</v>
      </c>
      <c r="AH2685" s="1" t="s">
        <v>562</v>
      </c>
      <c r="AI2685" s="1" t="str">
        <f>TRIM(MID(SUBSTITUTE($H2685,",",REPT(" ",200)),(LEN($H2685)-LEN(SUBSTITUTE($H2685,",",""))-2)*200+1,200))</f>
        <v>Metro Manila</v>
      </c>
      <c r="AJ2685" s="1" t="s">
        <v>55</v>
      </c>
      <c r="AK2685" t="s">
        <v>16668</v>
      </c>
      <c r="AL2685" s="7">
        <v>0</v>
      </c>
      <c r="AM2685" s="1"/>
    </row>
    <row r="2686" spans="1:39" ht="12.75" customHeight="1">
      <c r="A2686" s="1"/>
      <c r="B2686" s="1" t="s">
        <v>2308</v>
      </c>
      <c r="C2686" s="1" t="s">
        <v>2309</v>
      </c>
      <c r="D2686" s="3" t="str">
        <f ca="1">IFERROR(__xludf.DUMMYFUNCTION("PROPER(REGEXEXTRACT(B493, ""(?:https?:\/\/)?(?:www\.)?([a-zA-Z0-9-]+)\.""))"),"Skyscanner")</f>
        <v>Skyscanner</v>
      </c>
      <c r="E2686" s="1" t="s">
        <v>2310</v>
      </c>
      <c r="F2686" s="1">
        <v>14.7374633</v>
      </c>
      <c r="G2686" s="1">
        <v>121.06581060000001</v>
      </c>
      <c r="H2686" s="1" t="s">
        <v>2311</v>
      </c>
      <c r="I2686" s="1" t="s">
        <v>50</v>
      </c>
      <c r="J2686" s="1">
        <f>IF(K2686="URBAN",1,IF(K2686="SUBURBAN",2,IF(K2686="RURAL",3,"")))</f>
        <v>1</v>
      </c>
      <c r="K2686" s="1" t="s">
        <v>42</v>
      </c>
      <c r="L2686" s="18">
        <v>46082</v>
      </c>
      <c r="M2686" s="49">
        <v>0.58333333333333337</v>
      </c>
      <c r="N2686" s="18">
        <v>46083</v>
      </c>
      <c r="O2686" s="56">
        <v>0.5</v>
      </c>
      <c r="P2686" s="31" t="str">
        <f>TEXT($L2686, "dddd")</f>
        <v>Sunday</v>
      </c>
      <c r="Q2686" s="39" t="s">
        <v>43</v>
      </c>
      <c r="R2686" s="39">
        <v>1831</v>
      </c>
      <c r="S2686" s="1" t="str">
        <f>IF(OR(MONTH(L2686)=12, MONTH(L2686)&lt;=5), "Dry Season", "Wet Season")</f>
        <v>Dry Season</v>
      </c>
      <c r="T2686" s="1">
        <v>1</v>
      </c>
      <c r="U2686" s="1">
        <v>0</v>
      </c>
      <c r="V2686" s="1">
        <v>0</v>
      </c>
      <c r="W2686" s="1">
        <v>1</v>
      </c>
      <c r="X2686" s="1" t="s">
        <v>1174</v>
      </c>
      <c r="Y2686" s="1">
        <v>14.589843999999999</v>
      </c>
      <c r="Z2686" s="1">
        <v>121.060554</v>
      </c>
      <c r="AA2686" s="11" cm="1">
        <f t="array" ref="AA2686">IF(ISBLANK(Y2686), 0, VINCentyInvDistance(F2686,G2686,Y2686,Z2686))</f>
        <v>16343.218015867902</v>
      </c>
      <c r="AB2686" s="1">
        <v>0</v>
      </c>
      <c r="AC2686" s="1">
        <v>0</v>
      </c>
      <c r="AD2686" s="1">
        <v>0</v>
      </c>
      <c r="AE2686" s="1">
        <v>0</v>
      </c>
      <c r="AF2686" s="1">
        <v>1</v>
      </c>
      <c r="AG2686" s="1" t="s">
        <v>1180</v>
      </c>
      <c r="AH2686" s="1" t="s">
        <v>562</v>
      </c>
      <c r="AI2686" s="1" t="str">
        <f>TRIM(MID(SUBSTITUTE($H2686,",",REPT(" ",200)),(LEN($H2686)-LEN(SUBSTITUTE($H2686,",",""))-2)*200+1,200))</f>
        <v>Metro Manila</v>
      </c>
      <c r="AJ2686" s="1" t="s">
        <v>55</v>
      </c>
      <c r="AK2686" t="s">
        <v>16669</v>
      </c>
      <c r="AL2686" s="7">
        <v>0</v>
      </c>
      <c r="AM2686" s="1"/>
    </row>
    <row r="2687" spans="1:39" ht="12.75" customHeight="1">
      <c r="A2687" s="1"/>
      <c r="B2687" s="1" t="s">
        <v>2312</v>
      </c>
      <c r="C2687" s="1" t="s">
        <v>2313</v>
      </c>
      <c r="D2687" s="3" t="str">
        <f ca="1">IFERROR(__xludf.DUMMYFUNCTION("PROPER(REGEXEXTRACT(B494, ""(?:https?:\/\/)?(?:www\.)?([a-zA-Z0-9-]+)\.""))"),"Skyscanner")</f>
        <v>Skyscanner</v>
      </c>
      <c r="E2687" s="1" t="s">
        <v>2314</v>
      </c>
      <c r="F2687" s="1">
        <v>14.659110999999999</v>
      </c>
      <c r="G2687" s="1">
        <v>121.02706259999999</v>
      </c>
      <c r="H2687" s="1" t="s">
        <v>1185</v>
      </c>
      <c r="I2687" s="1" t="s">
        <v>50</v>
      </c>
      <c r="J2687" s="1">
        <f>IF(K2687="URBAN",1,IF(K2687="SUBURBAN",2,IF(K2687="RURAL",3,"")))</f>
        <v>1</v>
      </c>
      <c r="K2687" s="1" t="s">
        <v>42</v>
      </c>
      <c r="L2687" s="18">
        <v>46082</v>
      </c>
      <c r="M2687" s="49">
        <v>0.625</v>
      </c>
      <c r="N2687" s="18">
        <v>46083</v>
      </c>
      <c r="O2687" s="56">
        <v>0.5</v>
      </c>
      <c r="P2687" s="31" t="str">
        <f>TEXT($L2687, "dddd")</f>
        <v>Sunday</v>
      </c>
      <c r="Q2687" s="39" t="s">
        <v>186</v>
      </c>
      <c r="R2687" s="39">
        <v>2056</v>
      </c>
      <c r="S2687" s="1" t="str">
        <f>IF(OR(MONTH(L2687)=12, MONTH(L2687)&lt;=5), "Dry Season", "Wet Season")</f>
        <v>Dry Season</v>
      </c>
      <c r="T2687" s="1">
        <v>2</v>
      </c>
      <c r="U2687" s="1">
        <v>1</v>
      </c>
      <c r="V2687" s="1">
        <v>0</v>
      </c>
      <c r="W2687" s="1">
        <v>1</v>
      </c>
      <c r="X2687" s="1" t="s">
        <v>1174</v>
      </c>
      <c r="Y2687" s="1">
        <v>14.589843999999999</v>
      </c>
      <c r="Z2687" s="1">
        <v>121.060554</v>
      </c>
      <c r="AA2687" s="11" cm="1">
        <f t="array" ref="AA2687">IF(ISBLANK(Y2687), 0, VINCentyInvDistance(F2687,G2687,Y2687,Z2687))</f>
        <v>8470.9510053454742</v>
      </c>
      <c r="AB2687" s="1">
        <v>0</v>
      </c>
      <c r="AC2687" s="1">
        <v>0</v>
      </c>
      <c r="AD2687" s="1">
        <v>0</v>
      </c>
      <c r="AE2687" s="1">
        <v>33</v>
      </c>
      <c r="AF2687" s="1">
        <v>1</v>
      </c>
      <c r="AG2687" s="1" t="s">
        <v>1180</v>
      </c>
      <c r="AH2687" s="1" t="s">
        <v>562</v>
      </c>
      <c r="AI2687" s="1" t="str">
        <f>TRIM(MID(SUBSTITUTE($H2687,",",REPT(" ",200)),(LEN($H2687)-LEN(SUBSTITUTE($H2687,",",""))-2)*200+1,200))</f>
        <v>Metro Manila</v>
      </c>
      <c r="AJ2687" s="1" t="s">
        <v>55</v>
      </c>
      <c r="AK2687" t="s">
        <v>16670</v>
      </c>
      <c r="AL2687" s="7">
        <v>0</v>
      </c>
      <c r="AM2687" s="1"/>
    </row>
    <row r="2688" spans="1:39" ht="12.75" customHeight="1">
      <c r="A2688" s="1"/>
      <c r="B2688" s="1" t="s">
        <v>2315</v>
      </c>
      <c r="C2688" s="1" t="s">
        <v>2316</v>
      </c>
      <c r="D2688" s="3" t="str">
        <f ca="1">IFERROR(__xludf.DUMMYFUNCTION("PROPER(REGEXEXTRACT(B495, ""(?:https?:\/\/)?(?:www\.)?([a-zA-Z0-9-]+)\.""))"),"Skyscanner")</f>
        <v>Skyscanner</v>
      </c>
      <c r="E2688" s="1" t="s">
        <v>2317</v>
      </c>
      <c r="F2688" s="1">
        <v>14.6589171</v>
      </c>
      <c r="G2688" s="1">
        <v>121.0358305</v>
      </c>
      <c r="H2688" s="1" t="s">
        <v>2318</v>
      </c>
      <c r="I2688" s="1" t="s">
        <v>50</v>
      </c>
      <c r="J2688" s="1">
        <f>IF(K2688="URBAN",1,IF(K2688="SUBURBAN",2,IF(K2688="RURAL",3,"")))</f>
        <v>1</v>
      </c>
      <c r="K2688" s="1" t="s">
        <v>42</v>
      </c>
      <c r="L2688" s="18">
        <v>46082</v>
      </c>
      <c r="M2688" s="49">
        <v>0.5</v>
      </c>
      <c r="N2688" s="18">
        <v>46083</v>
      </c>
      <c r="O2688" s="56">
        <v>0.5</v>
      </c>
      <c r="P2688" s="31" t="str">
        <f>TEXT($L2688, "dddd")</f>
        <v>Sunday</v>
      </c>
      <c r="Q2688" s="39" t="s">
        <v>186</v>
      </c>
      <c r="R2688" s="39">
        <v>1800</v>
      </c>
      <c r="S2688" s="1" t="str">
        <f>IF(OR(MONTH(L2688)=12, MONTH(L2688)&lt;=5), "Dry Season", "Wet Season")</f>
        <v>Dry Season</v>
      </c>
      <c r="T2688" s="1">
        <v>1</v>
      </c>
      <c r="U2688" s="1">
        <v>0</v>
      </c>
      <c r="V2688" s="1">
        <v>0</v>
      </c>
      <c r="W2688" s="1">
        <v>1</v>
      </c>
      <c r="X2688" s="1" t="s">
        <v>1174</v>
      </c>
      <c r="Y2688" s="1">
        <v>14.589843999999999</v>
      </c>
      <c r="Z2688" s="1">
        <v>121.060554</v>
      </c>
      <c r="AA2688" s="11" cm="1">
        <f t="array" ref="AA2688">IF(ISBLANK(Y2688), 0, VINCentyInvDistance(F2688,G2688,Y2688,Z2688))</f>
        <v>8093.4629859085271</v>
      </c>
      <c r="AB2688" s="1">
        <v>0</v>
      </c>
      <c r="AC2688" s="1">
        <v>0</v>
      </c>
      <c r="AD2688" s="1">
        <v>0</v>
      </c>
      <c r="AE2688" s="1">
        <v>309</v>
      </c>
      <c r="AF2688" s="1">
        <v>1</v>
      </c>
      <c r="AG2688" s="1" t="s">
        <v>1180</v>
      </c>
      <c r="AH2688" s="1" t="s">
        <v>562</v>
      </c>
      <c r="AI2688" s="1" t="str">
        <f>TRIM(MID(SUBSTITUTE($H2688,",",REPT(" ",200)),(LEN($H2688)-LEN(SUBSTITUTE($H2688,",",""))-2)*200+1,200))</f>
        <v>Metro Manila</v>
      </c>
      <c r="AJ2688" s="1" t="s">
        <v>55</v>
      </c>
      <c r="AK2688" t="s">
        <v>16671</v>
      </c>
      <c r="AL2688" s="7">
        <v>0</v>
      </c>
      <c r="AM2688" s="1"/>
    </row>
    <row r="2689" spans="1:39" ht="12.75" customHeight="1">
      <c r="A2689" s="1"/>
      <c r="B2689" s="1" t="s">
        <v>2319</v>
      </c>
      <c r="C2689" s="1" t="s">
        <v>2320</v>
      </c>
      <c r="D2689" s="3" t="str">
        <f ca="1">IFERROR(__xludf.DUMMYFUNCTION("PROPER(REGEXEXTRACT(B496, ""(?:https?:\/\/)?(?:www\.)?([a-zA-Z0-9-]+)\.""))"),"Skyscanner")</f>
        <v>Skyscanner</v>
      </c>
      <c r="E2689" s="1" t="s">
        <v>2321</v>
      </c>
      <c r="F2689" s="1">
        <v>14.65878</v>
      </c>
      <c r="G2689" s="1">
        <v>121.03588000000001</v>
      </c>
      <c r="H2689" s="1" t="s">
        <v>2318</v>
      </c>
      <c r="I2689" s="1" t="s">
        <v>50</v>
      </c>
      <c r="J2689" s="1">
        <f>IF(K2689="URBAN",1,IF(K2689="SUBURBAN",2,IF(K2689="RURAL",3,"")))</f>
        <v>1</v>
      </c>
      <c r="K2689" s="1" t="s">
        <v>42</v>
      </c>
      <c r="L2689" s="18">
        <v>46082</v>
      </c>
      <c r="M2689" s="49">
        <v>0.625</v>
      </c>
      <c r="N2689" s="18">
        <v>46083</v>
      </c>
      <c r="O2689" s="56">
        <v>0.5</v>
      </c>
      <c r="P2689" s="31" t="str">
        <f>TEXT($L2689, "dddd")</f>
        <v>Sunday</v>
      </c>
      <c r="Q2689" s="39" t="s">
        <v>186</v>
      </c>
      <c r="R2689" s="39">
        <v>2000</v>
      </c>
      <c r="S2689" s="1" t="str">
        <f>IF(OR(MONTH(L2689)=12, MONTH(L2689)&lt;=5), "Dry Season", "Wet Season")</f>
        <v>Dry Season</v>
      </c>
      <c r="T2689" s="1">
        <v>1</v>
      </c>
      <c r="U2689" s="1">
        <v>0</v>
      </c>
      <c r="V2689" s="1">
        <v>0</v>
      </c>
      <c r="W2689" s="1">
        <v>1</v>
      </c>
      <c r="X2689" s="1" t="s">
        <v>1174</v>
      </c>
      <c r="Y2689" s="1">
        <v>14.589843999999999</v>
      </c>
      <c r="Z2689" s="1">
        <v>121.060554</v>
      </c>
      <c r="AA2689" s="11" cm="1">
        <f t="array" ref="AA2689">IF(ISBLANK(Y2689), 0, VINCentyInvDistance(F2689,G2689,Y2689,Z2689))</f>
        <v>8077.3837186012597</v>
      </c>
      <c r="AB2689" s="1">
        <v>0</v>
      </c>
      <c r="AC2689" s="1">
        <v>0</v>
      </c>
      <c r="AD2689" s="1">
        <v>0</v>
      </c>
      <c r="AE2689" s="1">
        <v>1</v>
      </c>
      <c r="AF2689" s="1">
        <v>1</v>
      </c>
      <c r="AG2689" s="1" t="s">
        <v>142</v>
      </c>
      <c r="AH2689" s="1" t="s">
        <v>143</v>
      </c>
      <c r="AI2689" s="1" t="str">
        <f>TRIM(MID(SUBSTITUTE($H2689,",",REPT(" ",200)),(LEN($H2689)-LEN(SUBSTITUTE($H2689,",",""))-2)*200+1,200))</f>
        <v>Metro Manila</v>
      </c>
      <c r="AJ2689" s="1" t="s">
        <v>55</v>
      </c>
      <c r="AL2689" s="7">
        <v>0</v>
      </c>
      <c r="AM2689" s="1" t="s">
        <v>2322</v>
      </c>
    </row>
    <row r="2690" spans="1:39" ht="12.75" customHeight="1">
      <c r="A2690" s="1"/>
      <c r="B2690" s="1" t="s">
        <v>2323</v>
      </c>
      <c r="C2690" s="1" t="s">
        <v>2324</v>
      </c>
      <c r="D2690" s="3" t="str">
        <f ca="1">IFERROR(__xludf.DUMMYFUNCTION("PROPER(REGEXEXTRACT(B497, ""(?:https?:\/\/)?(?:www\.)?([a-zA-Z0-9-]+)\.""))"),"Skyscanner")</f>
        <v>Skyscanner</v>
      </c>
      <c r="E2690" s="1" t="s">
        <v>2325</v>
      </c>
      <c r="F2690" s="1">
        <v>14.657334000000001</v>
      </c>
      <c r="G2690" s="1">
        <v>121.034921</v>
      </c>
      <c r="H2690" s="1" t="s">
        <v>1195</v>
      </c>
      <c r="I2690" s="1" t="s">
        <v>50</v>
      </c>
      <c r="J2690" s="1">
        <f>IF(K2690="URBAN",1,IF(K2690="SUBURBAN",2,IF(K2690="RURAL",3,"")))</f>
        <v>1</v>
      </c>
      <c r="K2690" s="1" t="s">
        <v>42</v>
      </c>
      <c r="L2690" s="18">
        <v>46082</v>
      </c>
      <c r="M2690" s="49">
        <v>0.58333333333333337</v>
      </c>
      <c r="N2690" s="18">
        <v>46083</v>
      </c>
      <c r="O2690" s="56">
        <v>0.5</v>
      </c>
      <c r="P2690" s="31" t="str">
        <f>TEXT($L2690, "dddd")</f>
        <v>Sunday</v>
      </c>
      <c r="Q2690" s="39" t="s">
        <v>111</v>
      </c>
      <c r="R2690" s="39">
        <v>1542</v>
      </c>
      <c r="S2690" s="1" t="str">
        <f>IF(OR(MONTH(L2690)=12, MONTH(L2690)&lt;=5), "Dry Season", "Wet Season")</f>
        <v>Dry Season</v>
      </c>
      <c r="T2690" s="1">
        <v>1</v>
      </c>
      <c r="U2690" s="1">
        <v>0</v>
      </c>
      <c r="V2690" s="1">
        <v>0</v>
      </c>
      <c r="W2690" s="1">
        <v>1</v>
      </c>
      <c r="X2690" s="1" t="s">
        <v>1174</v>
      </c>
      <c r="Y2690" s="1">
        <v>14.589843999999999</v>
      </c>
      <c r="Z2690" s="1">
        <v>121.060554</v>
      </c>
      <c r="AA2690" s="11" cm="1">
        <f t="array" ref="AA2690">IF(ISBLANK(Y2690), 0, VINCentyInvDistance(F2690,G2690,Y2690,Z2690))</f>
        <v>7961.7256449051156</v>
      </c>
      <c r="AB2690" s="1">
        <v>0</v>
      </c>
      <c r="AC2690" s="1">
        <v>7.8</v>
      </c>
      <c r="AD2690" s="1">
        <v>3.9</v>
      </c>
      <c r="AE2690" s="1">
        <v>108</v>
      </c>
      <c r="AF2690" s="1">
        <v>1</v>
      </c>
      <c r="AG2690" s="1" t="s">
        <v>1180</v>
      </c>
      <c r="AH2690" s="1" t="s">
        <v>562</v>
      </c>
      <c r="AI2690" s="1" t="str">
        <f>TRIM(MID(SUBSTITUTE($H2690,",",REPT(" ",200)),(LEN($H2690)-LEN(SUBSTITUTE($H2690,",",""))-2)*200+1,200))</f>
        <v>Metro Manila</v>
      </c>
      <c r="AJ2690" s="1" t="s">
        <v>55</v>
      </c>
      <c r="AK2690" t="s">
        <v>16672</v>
      </c>
      <c r="AL2690" s="7">
        <v>0</v>
      </c>
      <c r="AM2690" s="1"/>
    </row>
    <row r="2691" spans="1:39" ht="12.75" customHeight="1">
      <c r="A2691" s="1"/>
      <c r="B2691" s="1" t="s">
        <v>2326</v>
      </c>
      <c r="C2691" s="1" t="s">
        <v>2327</v>
      </c>
      <c r="D2691" s="3" t="str">
        <f ca="1">IFERROR(__xludf.DUMMYFUNCTION("PROPER(REGEXEXTRACT(B498, ""(?:https?:\/\/)?(?:www\.)?([a-zA-Z0-9-]+)\.""))"),"Skyscanner")</f>
        <v>Skyscanner</v>
      </c>
      <c r="E2691" s="1" t="s">
        <v>2328</v>
      </c>
      <c r="F2691" s="1">
        <v>14.736502</v>
      </c>
      <c r="G2691" s="1">
        <v>121.0641407</v>
      </c>
      <c r="H2691" s="1" t="s">
        <v>2329</v>
      </c>
      <c r="I2691" s="1" t="s">
        <v>50</v>
      </c>
      <c r="J2691" s="1">
        <f>IF(K2691="URBAN",1,IF(K2691="SUBURBAN",2,IF(K2691="RURAL",3,"")))</f>
        <v>1</v>
      </c>
      <c r="K2691" s="1" t="s">
        <v>42</v>
      </c>
      <c r="L2691" s="18">
        <v>46082</v>
      </c>
      <c r="M2691" s="49">
        <v>0.58333333333333337</v>
      </c>
      <c r="N2691" s="18">
        <v>46083</v>
      </c>
      <c r="O2691" s="56">
        <v>0.5</v>
      </c>
      <c r="P2691" s="31" t="str">
        <f>TEXT($L2691, "dddd")</f>
        <v>Sunday</v>
      </c>
      <c r="Q2691" s="39" t="s">
        <v>67</v>
      </c>
      <c r="R2691" s="39">
        <v>1563.3</v>
      </c>
      <c r="S2691" s="1" t="str">
        <f>IF(OR(MONTH(L2691)=12, MONTH(L2691)&lt;=5), "Dry Season", "Wet Season")</f>
        <v>Dry Season</v>
      </c>
      <c r="T2691" s="1">
        <v>1</v>
      </c>
      <c r="U2691" s="1">
        <v>0</v>
      </c>
      <c r="V2691" s="1">
        <v>0</v>
      </c>
      <c r="W2691" s="1">
        <v>1</v>
      </c>
      <c r="X2691" s="1" t="s">
        <v>1174</v>
      </c>
      <c r="Y2691" s="1">
        <v>14.589843999999999</v>
      </c>
      <c r="Z2691" s="1">
        <v>121.060554</v>
      </c>
      <c r="AA2691" s="11" cm="1">
        <f t="array" ref="AA2691">IF(ISBLANK(Y2691), 0, VINCentyInvDistance(F2691,G2691,Y2691,Z2691))</f>
        <v>16231.640895903982</v>
      </c>
      <c r="AB2691" s="1">
        <v>0</v>
      </c>
      <c r="AC2691" s="1">
        <v>0</v>
      </c>
      <c r="AD2691" s="1">
        <v>0</v>
      </c>
      <c r="AE2691" s="1">
        <v>0</v>
      </c>
      <c r="AF2691" s="1">
        <v>1</v>
      </c>
      <c r="AG2691" s="1" t="s">
        <v>1180</v>
      </c>
      <c r="AH2691" s="1" t="s">
        <v>562</v>
      </c>
      <c r="AI2691" s="1" t="str">
        <f>TRIM(MID(SUBSTITUTE($H2691,",",REPT(" ",200)),(LEN($H2691)-LEN(SUBSTITUTE($H2691,",",""))-2)*200+1,200))</f>
        <v>Metro Manila</v>
      </c>
      <c r="AJ2691" s="1" t="s">
        <v>55</v>
      </c>
      <c r="AK2691" t="s">
        <v>98</v>
      </c>
      <c r="AL2691" s="7">
        <v>0</v>
      </c>
      <c r="AM2691" s="1"/>
    </row>
    <row r="2692" spans="1:39" ht="12.75" customHeight="1">
      <c r="A2692" s="1"/>
      <c r="B2692" s="1" t="s">
        <v>2330</v>
      </c>
      <c r="C2692" s="1" t="s">
        <v>2331</v>
      </c>
      <c r="D2692" s="3" t="str">
        <f ca="1">IFERROR(__xludf.DUMMYFUNCTION("PROPER(REGEXEXTRACT(B499, ""(?:https?:\/\/)?(?:www\.)?([a-zA-Z0-9-]+)\.""))"),"Google")</f>
        <v>Google</v>
      </c>
      <c r="E2692" s="1" t="s">
        <v>2332</v>
      </c>
      <c r="F2692" s="1">
        <v>14.739509999999999</v>
      </c>
      <c r="G2692" s="1">
        <v>121.07442</v>
      </c>
      <c r="H2692" s="1" t="s">
        <v>2235</v>
      </c>
      <c r="I2692" s="1" t="s">
        <v>50</v>
      </c>
      <c r="J2692" s="1">
        <f>IF(K2692="URBAN",1,IF(K2692="SUBURBAN",2,IF(K2692="RURAL",3,"")))</f>
        <v>1</v>
      </c>
      <c r="K2692" s="1" t="s">
        <v>42</v>
      </c>
      <c r="L2692" s="18">
        <v>46082</v>
      </c>
      <c r="M2692" s="49">
        <v>0.625</v>
      </c>
      <c r="N2692" s="18">
        <v>46083</v>
      </c>
      <c r="O2692" s="56">
        <v>0.5</v>
      </c>
      <c r="P2692" s="31" t="str">
        <f>TEXT($L2692, "dddd")</f>
        <v>Sunday</v>
      </c>
      <c r="Q2692" s="39" t="s">
        <v>79</v>
      </c>
      <c r="R2692" s="39">
        <v>2258.1</v>
      </c>
      <c r="S2692" s="1" t="str">
        <f>IF(OR(MONTH(L2692)=12, MONTH(L2692)&lt;=5), "Dry Season", "Wet Season")</f>
        <v>Dry Season</v>
      </c>
      <c r="T2692" s="1">
        <v>1</v>
      </c>
      <c r="U2692" s="1">
        <v>1</v>
      </c>
      <c r="V2692" s="1">
        <v>0</v>
      </c>
      <c r="W2692" s="1">
        <v>1</v>
      </c>
      <c r="X2692" s="1" t="s">
        <v>1174</v>
      </c>
      <c r="Y2692" s="1">
        <v>14.589843999999999</v>
      </c>
      <c r="Z2692" s="1">
        <v>121.060554</v>
      </c>
      <c r="AA2692" s="11" cm="1">
        <f t="array" ref="AA2692">IF(ISBLANK(Y2692), 0, VINCentyInvDistance(F2692,G2692,Y2692,Z2692))</f>
        <v>16627.085777141125</v>
      </c>
      <c r="AB2692" s="1">
        <v>0</v>
      </c>
      <c r="AC2692" s="1">
        <v>0</v>
      </c>
      <c r="AD2692" s="1">
        <v>0</v>
      </c>
      <c r="AE2692" s="1">
        <v>0</v>
      </c>
      <c r="AF2692" s="1">
        <v>1</v>
      </c>
      <c r="AG2692" s="1" t="str">
        <f>TRIM(MID(SUBSTITUTE($H2692,",",REPT(" ",200)),(LEN($H2692)-LEN(SUBSTITUTE($H2692,",",""))-4)*200+1,200))</f>
        <v>Quezon City</v>
      </c>
      <c r="AH2692" s="1" t="str">
        <f>TRIM(MID(SUBSTITUTE($H2692,",",REPT(" ",200)),(LEN($H2692)-LEN(SUBSTITUTE($H2692,",",""))-3)*200+1,200))</f>
        <v>Eastern Manila District</v>
      </c>
      <c r="AI2692" s="1" t="str">
        <f>TRIM(MID(SUBSTITUTE($H2692,",",REPT(" ",200)),(LEN($H2692)-LEN(SUBSTITUTE($H2692,",",""))-2)*200+1,200))</f>
        <v>Metro Manila</v>
      </c>
      <c r="AJ2692" s="1" t="str">
        <f>TRIM(MID(SUBSTITUTE($H2692,",",REPT(" ",200)),(LEN($H2692)-LEN(SUBSTITUTE($H2692,",",""))-0)*200+1,200))</f>
        <v>Philippines</v>
      </c>
      <c r="AL2692" s="7">
        <v>0</v>
      </c>
      <c r="AM2692" s="1" t="s">
        <v>2333</v>
      </c>
    </row>
    <row r="2693" spans="1:39" ht="12.75" customHeight="1">
      <c r="A2693" s="1"/>
      <c r="B2693" s="1" t="s">
        <v>2334</v>
      </c>
      <c r="C2693" s="1" t="s">
        <v>2335</v>
      </c>
      <c r="D2693" s="3" t="str">
        <f ca="1">IFERROR(__xludf.DUMMYFUNCTION("PROPER(REGEXEXTRACT(B500, ""(?:https?:\/\/)?(?:www\.)?([a-zA-Z0-9-]+)\.""))"),"Skyscanner")</f>
        <v>Skyscanner</v>
      </c>
      <c r="E2693" s="1" t="s">
        <v>2336</v>
      </c>
      <c r="F2693" s="1">
        <v>14.736584799999999</v>
      </c>
      <c r="G2693" s="1">
        <v>121.0656432</v>
      </c>
      <c r="H2693" s="1" t="s">
        <v>2235</v>
      </c>
      <c r="I2693" s="1" t="s">
        <v>50</v>
      </c>
      <c r="J2693" s="1">
        <f>IF(K2693="URBAN",1,IF(K2693="SUBURBAN",2,IF(K2693="RURAL",3,"")))</f>
        <v>1</v>
      </c>
      <c r="K2693" s="1" t="s">
        <v>42</v>
      </c>
      <c r="L2693" s="18">
        <v>46082</v>
      </c>
      <c r="M2693" s="49">
        <v>0.58333333333333337</v>
      </c>
      <c r="N2693" s="18">
        <v>46083</v>
      </c>
      <c r="O2693" s="56">
        <v>0.5</v>
      </c>
      <c r="P2693" s="31" t="str">
        <f>TEXT($L2693, "dddd")</f>
        <v>Sunday</v>
      </c>
      <c r="Q2693" s="39" t="s">
        <v>111</v>
      </c>
      <c r="R2693" s="39">
        <v>2423</v>
      </c>
      <c r="S2693" s="1" t="str">
        <f>IF(OR(MONTH(L2693)=12, MONTH(L2693)&lt;=5), "Dry Season", "Wet Season")</f>
        <v>Dry Season</v>
      </c>
      <c r="T2693" s="1">
        <v>1</v>
      </c>
      <c r="U2693" s="1">
        <v>0</v>
      </c>
      <c r="V2693" s="1">
        <v>0</v>
      </c>
      <c r="W2693" s="1">
        <v>1</v>
      </c>
      <c r="X2693" s="1" t="s">
        <v>1174</v>
      </c>
      <c r="Y2693" s="1">
        <v>14.589843999999999</v>
      </c>
      <c r="Z2693" s="1">
        <v>121.060554</v>
      </c>
      <c r="AA2693" s="11" cm="1">
        <f t="array" ref="AA2693">IF(ISBLANK(Y2693), 0, VINCentyInvDistance(F2693,G2693,Y2693,Z2693))</f>
        <v>16245.45563487915</v>
      </c>
      <c r="AB2693" s="1">
        <v>0</v>
      </c>
      <c r="AC2693" s="1">
        <v>0</v>
      </c>
      <c r="AD2693" s="1">
        <v>0</v>
      </c>
      <c r="AE2693" s="1">
        <v>1</v>
      </c>
      <c r="AF2693" s="1">
        <v>1</v>
      </c>
      <c r="AG2693" s="1" t="s">
        <v>1180</v>
      </c>
      <c r="AH2693" s="1" t="s">
        <v>562</v>
      </c>
      <c r="AI2693" s="1" t="str">
        <f>TRIM(MID(SUBSTITUTE($H2693,",",REPT(" ",200)),(LEN($H2693)-LEN(SUBSTITUTE($H2693,",",""))-2)*200+1,200))</f>
        <v>Metro Manila</v>
      </c>
      <c r="AJ2693" s="1" t="s">
        <v>55</v>
      </c>
      <c r="AK2693" t="s">
        <v>16673</v>
      </c>
      <c r="AL2693" s="7">
        <v>0</v>
      </c>
      <c r="AM2693" s="1"/>
    </row>
    <row r="2694" spans="1:39" ht="12.75" customHeight="1">
      <c r="A2694" s="1"/>
      <c r="B2694" s="1" t="s">
        <v>2337</v>
      </c>
      <c r="C2694" s="1" t="s">
        <v>2338</v>
      </c>
      <c r="D2694" s="3" t="str">
        <f ca="1">IFERROR(__xludf.DUMMYFUNCTION("PROPER(REGEXEXTRACT(B501, ""(?:https?:\/\/)?(?:www\.)?([a-zA-Z0-9-]+)\.""))"),"Skyscanner")</f>
        <v>Skyscanner</v>
      </c>
      <c r="E2694" s="1" t="s">
        <v>2339</v>
      </c>
      <c r="F2694" s="1">
        <v>14.541751100000001</v>
      </c>
      <c r="G2694" s="1">
        <v>120.9849339</v>
      </c>
      <c r="H2694" s="1" t="s">
        <v>2340</v>
      </c>
      <c r="I2694" s="1" t="s">
        <v>50</v>
      </c>
      <c r="J2694" s="1">
        <f>IF(K2694="URBAN",1,IF(K2694="SUBURBAN",2,IF(K2694="RURAL",3,"")))</f>
        <v>1</v>
      </c>
      <c r="K2694" s="1" t="s">
        <v>42</v>
      </c>
      <c r="L2694" s="18">
        <v>46082</v>
      </c>
      <c r="M2694" s="49">
        <v>0.58333333333333337</v>
      </c>
      <c r="N2694" s="18">
        <v>46083</v>
      </c>
      <c r="O2694" s="56">
        <v>0.54166666666666663</v>
      </c>
      <c r="P2694" s="31" t="str">
        <f>TEXT($L2694, "dddd")</f>
        <v>Sunday</v>
      </c>
      <c r="Q2694" s="39" t="s">
        <v>111</v>
      </c>
      <c r="R2694" s="39">
        <v>1996</v>
      </c>
      <c r="S2694" s="1" t="str">
        <f>IF(OR(MONTH(L2694)=12, MONTH(L2694)&lt;=5), "Dry Season", "Wet Season")</f>
        <v>Dry Season</v>
      </c>
      <c r="T2694" s="1">
        <v>1</v>
      </c>
      <c r="U2694" s="1">
        <v>0</v>
      </c>
      <c r="V2694" s="1">
        <v>0</v>
      </c>
      <c r="W2694" s="1">
        <v>1</v>
      </c>
      <c r="X2694" s="1" t="s">
        <v>124</v>
      </c>
      <c r="Y2694" s="1">
        <v>14.5352172</v>
      </c>
      <c r="Z2694" s="1">
        <v>120.9819432</v>
      </c>
      <c r="AA2694" s="11" cm="1">
        <f t="array" ref="AA2694">IF(ISBLANK(Y2694), 0, VINCentyInvDistance(F2694,G2694,Y2694,Z2694))</f>
        <v>791.54117802936753</v>
      </c>
      <c r="AB2694" s="1">
        <v>0</v>
      </c>
      <c r="AC2694" s="1">
        <v>5.6</v>
      </c>
      <c r="AD2694" s="1">
        <v>2.8</v>
      </c>
      <c r="AE2694" s="1">
        <v>17</v>
      </c>
      <c r="AF2694" s="1">
        <v>1</v>
      </c>
      <c r="AG2694" s="1" t="s">
        <v>159</v>
      </c>
      <c r="AH2694" s="1" t="s">
        <v>160</v>
      </c>
      <c r="AI2694" s="1" t="str">
        <f>TRIM(MID(SUBSTITUTE($H2694,",",REPT(" ",200)),(LEN($H2694)-LEN(SUBSTITUTE($H2694,",",""))-2)*200+1,200))</f>
        <v>Metro Manila</v>
      </c>
      <c r="AJ2694" s="1" t="s">
        <v>55</v>
      </c>
      <c r="AK2694" t="s">
        <v>16674</v>
      </c>
      <c r="AL2694" s="7">
        <v>0</v>
      </c>
      <c r="AM2694" s="1"/>
    </row>
    <row r="2695" spans="1:39" ht="12.75" customHeight="1">
      <c r="A2695" s="1"/>
      <c r="B2695" s="1" t="s">
        <v>2341</v>
      </c>
      <c r="C2695" s="1" t="s">
        <v>2342</v>
      </c>
      <c r="D2695" s="3" t="str">
        <f ca="1">IFERROR(__xludf.DUMMYFUNCTION("PROPER(REGEXEXTRACT(B502, ""(?:https?:\/\/)?(?:www\.)?([a-zA-Z0-9-]+)\.""))"),"Skyscanner")</f>
        <v>Skyscanner</v>
      </c>
      <c r="E2695" s="1" t="s">
        <v>2343</v>
      </c>
      <c r="F2695" s="1">
        <v>14.6600184</v>
      </c>
      <c r="G2695" s="1">
        <v>121.0282584</v>
      </c>
      <c r="H2695" s="1" t="s">
        <v>2344</v>
      </c>
      <c r="I2695" s="1" t="s">
        <v>50</v>
      </c>
      <c r="J2695" s="1">
        <f>IF(K2695="URBAN",1,IF(K2695="SUBURBAN",2,IF(K2695="RURAL",3,"")))</f>
        <v>1</v>
      </c>
      <c r="K2695" s="1" t="s">
        <v>42</v>
      </c>
      <c r="L2695" s="18">
        <v>46082</v>
      </c>
      <c r="M2695" s="49">
        <v>0.625</v>
      </c>
      <c r="N2695" s="18">
        <v>46083</v>
      </c>
      <c r="O2695" s="56">
        <v>0.5</v>
      </c>
      <c r="P2695" s="31" t="str">
        <f>TEXT($L2695, "dddd")</f>
        <v>Sunday</v>
      </c>
      <c r="Q2695" s="39" t="s">
        <v>79</v>
      </c>
      <c r="R2695" s="39">
        <v>2489.6999999999998</v>
      </c>
      <c r="S2695" s="1" t="str">
        <f>IF(OR(MONTH(L2695)=12, MONTH(L2695)&lt;=5), "Dry Season", "Wet Season")</f>
        <v>Dry Season</v>
      </c>
      <c r="T2695" s="1">
        <v>1</v>
      </c>
      <c r="U2695" s="1">
        <v>0</v>
      </c>
      <c r="V2695" s="1">
        <v>0</v>
      </c>
      <c r="W2695" s="1">
        <v>1</v>
      </c>
      <c r="X2695" s="1" t="s">
        <v>1174</v>
      </c>
      <c r="Y2695" s="1">
        <v>14.589843999999999</v>
      </c>
      <c r="Z2695" s="1">
        <v>121.060554</v>
      </c>
      <c r="AA2695" s="11" cm="1">
        <f t="array" ref="AA2695">IF(ISBLANK(Y2695), 0, VINCentyInvDistance(F2695,G2695,Y2695,Z2695))</f>
        <v>8508.4003191703014</v>
      </c>
      <c r="AB2695" s="1">
        <v>0</v>
      </c>
      <c r="AC2695" s="1">
        <v>0</v>
      </c>
      <c r="AD2695" s="1">
        <v>0</v>
      </c>
      <c r="AE2695" s="1">
        <v>1591</v>
      </c>
      <c r="AF2695" s="1">
        <v>1</v>
      </c>
      <c r="AG2695" s="1" t="s">
        <v>1180</v>
      </c>
      <c r="AH2695" s="1" t="s">
        <v>562</v>
      </c>
      <c r="AI2695" s="1" t="str">
        <f>TRIM(MID(SUBSTITUTE($H2695,",",REPT(" ",200)),(LEN($H2695)-LEN(SUBSTITUTE($H2695,",",""))-2)*200+1,200))</f>
        <v>Metro Manila</v>
      </c>
      <c r="AJ2695" s="1" t="s">
        <v>55</v>
      </c>
      <c r="AK2695" t="s">
        <v>16670</v>
      </c>
      <c r="AL2695" s="7">
        <v>0</v>
      </c>
      <c r="AM2695" s="1"/>
    </row>
    <row r="2696" spans="1:39" ht="12.75" customHeight="1">
      <c r="A2696" s="1"/>
      <c r="B2696" s="1" t="s">
        <v>2345</v>
      </c>
      <c r="C2696" s="1" t="s">
        <v>2346</v>
      </c>
      <c r="D2696" s="3" t="str">
        <f ca="1">IFERROR(__xludf.DUMMYFUNCTION("PROPER(REGEXEXTRACT(B503, ""(?:https?:\/\/)?(?:www\.)?([a-zA-Z0-9-]+)\.""))"),"Skyscanner")</f>
        <v>Skyscanner</v>
      </c>
      <c r="E2696" s="1" t="s">
        <v>2347</v>
      </c>
      <c r="F2696" s="1">
        <v>14.660094300000001</v>
      </c>
      <c r="G2696" s="1">
        <v>121.0281253</v>
      </c>
      <c r="H2696" s="1" t="s">
        <v>2344</v>
      </c>
      <c r="I2696" s="1" t="s">
        <v>50</v>
      </c>
      <c r="J2696" s="1">
        <f>IF(K2696="URBAN",1,IF(K2696="SUBURBAN",2,IF(K2696="RURAL",3,"")))</f>
        <v>1</v>
      </c>
      <c r="K2696" s="1" t="s">
        <v>42</v>
      </c>
      <c r="L2696" s="18">
        <v>46082</v>
      </c>
      <c r="M2696" s="49">
        <v>0.625</v>
      </c>
      <c r="N2696" s="18">
        <v>46083</v>
      </c>
      <c r="O2696" s="56">
        <v>0.5</v>
      </c>
      <c r="P2696" s="31" t="str">
        <f>TEXT($L2696, "dddd")</f>
        <v>Sunday</v>
      </c>
      <c r="Q2696" s="39" t="s">
        <v>186</v>
      </c>
      <c r="R2696" s="39">
        <v>2056</v>
      </c>
      <c r="S2696" s="1" t="str">
        <f>IF(OR(MONTH(L2696)=12, MONTH(L2696)&lt;=5), "Dry Season", "Wet Season")</f>
        <v>Dry Season</v>
      </c>
      <c r="T2696" s="1">
        <v>1</v>
      </c>
      <c r="U2696" s="1">
        <v>0</v>
      </c>
      <c r="V2696" s="1">
        <v>0</v>
      </c>
      <c r="W2696" s="1">
        <v>1</v>
      </c>
      <c r="X2696" s="1" t="s">
        <v>1174</v>
      </c>
      <c r="Y2696" s="1">
        <v>14.589843999999999</v>
      </c>
      <c r="Z2696" s="1">
        <v>121.060554</v>
      </c>
      <c r="AA2696" s="11" cm="1">
        <f t="array" ref="AA2696">IF(ISBLANK(Y2696), 0, VINCentyInvDistance(F2696,G2696,Y2696,Z2696))</f>
        <v>8521.9332130840685</v>
      </c>
      <c r="AB2696" s="1">
        <v>0</v>
      </c>
      <c r="AC2696" s="1">
        <v>0</v>
      </c>
      <c r="AD2696" s="1">
        <v>0</v>
      </c>
      <c r="AE2696" s="1">
        <v>5</v>
      </c>
      <c r="AF2696" s="1">
        <v>1</v>
      </c>
      <c r="AG2696" s="1" t="s">
        <v>1180</v>
      </c>
      <c r="AH2696" s="1" t="s">
        <v>562</v>
      </c>
      <c r="AI2696" s="1" t="str">
        <f>TRIM(MID(SUBSTITUTE($H2696,",",REPT(" ",200)),(LEN($H2696)-LEN(SUBSTITUTE($H2696,",",""))-2)*200+1,200))</f>
        <v>Metro Manila</v>
      </c>
      <c r="AJ2696" s="1" t="s">
        <v>55</v>
      </c>
      <c r="AL2696" s="7">
        <v>0</v>
      </c>
      <c r="AM2696" s="1"/>
    </row>
    <row r="2697" spans="1:39" ht="12.75" customHeight="1">
      <c r="A2697" s="1"/>
      <c r="B2697" s="1" t="s">
        <v>2348</v>
      </c>
      <c r="C2697" s="1" t="s">
        <v>2349</v>
      </c>
      <c r="D2697" s="3" t="str">
        <f ca="1">IFERROR(__xludf.DUMMYFUNCTION("PROPER(REGEXEXTRACT(B504, ""(?:https?:\/\/)?(?:www\.)?([a-zA-Z0-9-]+)\.""))"),"Skyscanner")</f>
        <v>Skyscanner</v>
      </c>
      <c r="E2697" s="1" t="s">
        <v>2350</v>
      </c>
      <c r="F2697" s="1">
        <v>14.676748999999999</v>
      </c>
      <c r="G2697" s="1">
        <v>121.08695280000001</v>
      </c>
      <c r="H2697" s="1" t="s">
        <v>2277</v>
      </c>
      <c r="I2697" s="1" t="s">
        <v>50</v>
      </c>
      <c r="J2697" s="1">
        <f>IF(K2697="URBAN",1,IF(K2697="SUBURBAN",2,IF(K2697="RURAL",3,"")))</f>
        <v>1</v>
      </c>
      <c r="K2697" s="1" t="s">
        <v>42</v>
      </c>
      <c r="L2697" s="18">
        <v>46082</v>
      </c>
      <c r="M2697" s="49">
        <v>0.58333333333333337</v>
      </c>
      <c r="N2697" s="18">
        <v>46083</v>
      </c>
      <c r="O2697" s="56">
        <v>0.5</v>
      </c>
      <c r="P2697" s="31" t="str">
        <f>TEXT($L2697, "dddd")</f>
        <v>Sunday</v>
      </c>
      <c r="Q2697" s="39" t="s">
        <v>111</v>
      </c>
      <c r="R2697" s="39">
        <v>2660</v>
      </c>
      <c r="S2697" s="1" t="str">
        <f>IF(OR(MONTH(L2697)=12, MONTH(L2697)&lt;=5), "Dry Season", "Wet Season")</f>
        <v>Dry Season</v>
      </c>
      <c r="T2697" s="1">
        <v>1</v>
      </c>
      <c r="U2697" s="1">
        <v>0</v>
      </c>
      <c r="V2697" s="1">
        <v>0</v>
      </c>
      <c r="W2697" s="1">
        <v>1</v>
      </c>
      <c r="X2697" s="1" t="s">
        <v>1174</v>
      </c>
      <c r="Y2697" s="1">
        <v>14.589843999999999</v>
      </c>
      <c r="Z2697" s="1">
        <v>121.060554</v>
      </c>
      <c r="AA2697" s="11" cm="1">
        <f t="array" ref="AA2697">IF(ISBLANK(Y2697), 0, VINCentyInvDistance(F2697,G2697,Y2697,Z2697))</f>
        <v>10027.381513399898</v>
      </c>
      <c r="AB2697" s="1">
        <v>0</v>
      </c>
      <c r="AC2697" s="1">
        <v>0</v>
      </c>
      <c r="AD2697" s="1">
        <v>0</v>
      </c>
      <c r="AE2697" s="1">
        <v>5</v>
      </c>
      <c r="AF2697" s="1">
        <v>1</v>
      </c>
      <c r="AG2697" s="1" t="s">
        <v>1180</v>
      </c>
      <c r="AH2697" s="1" t="s">
        <v>562</v>
      </c>
      <c r="AI2697" s="1" t="str">
        <f>TRIM(MID(SUBSTITUTE($H2697,",",REPT(" ",200)),(LEN($H2697)-LEN(SUBSTITUTE($H2697,",",""))-2)*200+1,200))</f>
        <v>Metro Manila</v>
      </c>
      <c r="AJ2697" s="1" t="s">
        <v>55</v>
      </c>
      <c r="AK2697" t="s">
        <v>16673</v>
      </c>
      <c r="AL2697" s="7">
        <v>0</v>
      </c>
      <c r="AM2697" s="1"/>
    </row>
    <row r="2698" spans="1:39" ht="12.75" customHeight="1">
      <c r="A2698" s="1"/>
      <c r="B2698" s="1" t="s">
        <v>2351</v>
      </c>
      <c r="C2698" s="1" t="s">
        <v>2352</v>
      </c>
      <c r="D2698" s="3" t="str">
        <f ca="1">IFERROR(__xludf.DUMMYFUNCTION("PROPER(REGEXEXTRACT(B505, ""(?:https?:\/\/)?(?:www\.)?([a-zA-Z0-9-]+)\.""))"),"Skyscanner")</f>
        <v>Skyscanner</v>
      </c>
      <c r="E2698" s="1" t="s">
        <v>2353</v>
      </c>
      <c r="F2698" s="1">
        <v>14.6768793</v>
      </c>
      <c r="G2698" s="1">
        <v>121.08668369999999</v>
      </c>
      <c r="H2698" s="1" t="s">
        <v>2277</v>
      </c>
      <c r="I2698" s="1" t="s">
        <v>50</v>
      </c>
      <c r="J2698" s="1">
        <f>IF(K2698="URBAN",1,IF(K2698="SUBURBAN",2,IF(K2698="RURAL",3,"")))</f>
        <v>1</v>
      </c>
      <c r="K2698" s="1" t="s">
        <v>42</v>
      </c>
      <c r="L2698" s="18">
        <v>46082</v>
      </c>
      <c r="M2698" s="49">
        <v>0.625</v>
      </c>
      <c r="N2698" s="18">
        <v>46083</v>
      </c>
      <c r="O2698" s="56">
        <v>0.5</v>
      </c>
      <c r="P2698" s="31" t="str">
        <f>TEXT($L2698, "dddd")</f>
        <v>Sunday</v>
      </c>
      <c r="Q2698" s="39" t="s">
        <v>43</v>
      </c>
      <c r="R2698" s="39">
        <v>2660</v>
      </c>
      <c r="S2698" s="1" t="str">
        <f>IF(OR(MONTH(L2698)=12, MONTH(L2698)&lt;=5), "Dry Season", "Wet Season")</f>
        <v>Dry Season</v>
      </c>
      <c r="T2698" s="1">
        <v>1</v>
      </c>
      <c r="U2698" s="1">
        <v>0</v>
      </c>
      <c r="V2698" s="1">
        <v>0</v>
      </c>
      <c r="W2698" s="1">
        <v>1</v>
      </c>
      <c r="X2698" s="1" t="s">
        <v>1174</v>
      </c>
      <c r="Y2698" s="1">
        <v>14.589843999999999</v>
      </c>
      <c r="Z2698" s="1">
        <v>121.060554</v>
      </c>
      <c r="AA2698" s="11" cm="1">
        <f t="array" ref="AA2698">IF(ISBLANK(Y2698), 0, VINCentyInvDistance(F2698,G2698,Y2698,Z2698))</f>
        <v>10033.034700564784</v>
      </c>
      <c r="AB2698" s="1">
        <v>0</v>
      </c>
      <c r="AC2698" s="1">
        <v>0</v>
      </c>
      <c r="AD2698" s="1">
        <v>0</v>
      </c>
      <c r="AE2698" s="1">
        <v>27</v>
      </c>
      <c r="AF2698" s="1">
        <v>1</v>
      </c>
      <c r="AG2698" s="1" t="s">
        <v>1180</v>
      </c>
      <c r="AH2698" s="1" t="s">
        <v>562</v>
      </c>
      <c r="AI2698" s="1" t="str">
        <f>TRIM(MID(SUBSTITUTE($H2698,",",REPT(" ",200)),(LEN($H2698)-LEN(SUBSTITUTE($H2698,",",""))-2)*200+1,200))</f>
        <v>Metro Manila</v>
      </c>
      <c r="AJ2698" s="1" t="s">
        <v>55</v>
      </c>
      <c r="AL2698" s="7">
        <v>0</v>
      </c>
      <c r="AM2698" s="1"/>
    </row>
    <row r="2699" spans="1:39" ht="12.75" customHeight="1">
      <c r="A2699" s="1"/>
      <c r="B2699" s="1" t="s">
        <v>2354</v>
      </c>
      <c r="C2699" s="1" t="s">
        <v>2355</v>
      </c>
      <c r="D2699" s="3" t="str">
        <f ca="1">IFERROR(__xludf.DUMMYFUNCTION("PROPER(REGEXEXTRACT(B506, ""(?:https?:\/\/)?(?:www\.)?([a-zA-Z0-9-]+)\.""))"),"Skyscanner")</f>
        <v>Skyscanner</v>
      </c>
      <c r="E2699" s="1" t="s">
        <v>2356</v>
      </c>
      <c r="F2699" s="1">
        <v>14.684939999999999</v>
      </c>
      <c r="G2699" s="1">
        <v>121.0384</v>
      </c>
      <c r="H2699" s="1" t="s">
        <v>2357</v>
      </c>
      <c r="I2699" s="1" t="s">
        <v>50</v>
      </c>
      <c r="J2699" s="1">
        <f>IF(K2699="URBAN",1,IF(K2699="SUBURBAN",2,IF(K2699="RURAL",3,"")))</f>
        <v>1</v>
      </c>
      <c r="K2699" s="1" t="s">
        <v>42</v>
      </c>
      <c r="L2699" s="18">
        <v>46082</v>
      </c>
      <c r="M2699" s="49">
        <v>0</v>
      </c>
      <c r="N2699" s="18">
        <v>46083</v>
      </c>
      <c r="O2699" s="56">
        <v>0.5</v>
      </c>
      <c r="P2699" s="31" t="str">
        <f>TEXT($L2699, "dddd")</f>
        <v>Sunday</v>
      </c>
      <c r="Q2699" s="39" t="s">
        <v>2358</v>
      </c>
      <c r="R2699" s="39">
        <v>1799</v>
      </c>
      <c r="S2699" s="1" t="str">
        <f>IF(OR(MONTH(L2699)=12, MONTH(L2699)&lt;=5), "Dry Season", "Wet Season")</f>
        <v>Dry Season</v>
      </c>
      <c r="T2699" s="1">
        <v>1</v>
      </c>
      <c r="U2699" s="1">
        <v>0</v>
      </c>
      <c r="V2699" s="1">
        <v>0</v>
      </c>
      <c r="W2699" s="1">
        <v>1</v>
      </c>
      <c r="X2699" s="1" t="s">
        <v>1174</v>
      </c>
      <c r="Y2699" s="1">
        <v>14.589843999999999</v>
      </c>
      <c r="Z2699" s="1">
        <v>121.060554</v>
      </c>
      <c r="AA2699" s="11" cm="1">
        <f t="array" ref="AA2699">IF(ISBLANK(Y2699), 0, VINCentyInvDistance(F2699,G2699,Y2699,Z2699))</f>
        <v>10789.198545876525</v>
      </c>
      <c r="AB2699" s="1">
        <v>0</v>
      </c>
      <c r="AC2699" s="1">
        <v>0</v>
      </c>
      <c r="AD2699" s="1">
        <v>0</v>
      </c>
      <c r="AE2699" s="1">
        <v>3</v>
      </c>
      <c r="AF2699" s="1">
        <v>1</v>
      </c>
      <c r="AG2699" s="1" t="s">
        <v>142</v>
      </c>
      <c r="AH2699" s="1" t="s">
        <v>143</v>
      </c>
      <c r="AI2699" s="1" t="str">
        <f>TRIM(MID(SUBSTITUTE($H2699,",",REPT(" ",200)),(LEN($H2699)-LEN(SUBSTITUTE($H2699,",",""))-2)*200+1,200))</f>
        <v>Metro Manila</v>
      </c>
      <c r="AJ2699" s="1" t="s">
        <v>55</v>
      </c>
      <c r="AK2699" t="s">
        <v>98</v>
      </c>
      <c r="AL2699" s="7">
        <v>0</v>
      </c>
      <c r="AM2699" s="1" t="s">
        <v>2359</v>
      </c>
    </row>
    <row r="2700" spans="1:39" ht="12.75" customHeight="1">
      <c r="A2700" s="1"/>
      <c r="B2700" s="1" t="s">
        <v>2360</v>
      </c>
      <c r="C2700" s="1" t="s">
        <v>2361</v>
      </c>
      <c r="D2700" s="3" t="str">
        <f ca="1">IFERROR(__xludf.DUMMYFUNCTION("PROPER(REGEXEXTRACT(B507, ""(?:https?:\/\/)?(?:www\.)?([a-zA-Z0-9-]+)\.""))"),"Skyscanner")</f>
        <v>Skyscanner</v>
      </c>
      <c r="E2700" s="1" t="s">
        <v>2362</v>
      </c>
      <c r="F2700" s="1">
        <v>14.739164799999999</v>
      </c>
      <c r="G2700" s="1">
        <v>121.0675402</v>
      </c>
      <c r="H2700" s="1" t="s">
        <v>2249</v>
      </c>
      <c r="I2700" s="1" t="s">
        <v>50</v>
      </c>
      <c r="J2700" s="1">
        <f>IF(K2700="URBAN",1,IF(K2700="SUBURBAN",2,IF(K2700="RURAL",3,"")))</f>
        <v>1</v>
      </c>
      <c r="K2700" s="1" t="s">
        <v>42</v>
      </c>
      <c r="L2700" s="18">
        <v>46082</v>
      </c>
      <c r="M2700" s="49">
        <v>0.625</v>
      </c>
      <c r="N2700" s="18">
        <v>46083</v>
      </c>
      <c r="O2700" s="56">
        <v>0.5</v>
      </c>
      <c r="P2700" s="31" t="str">
        <f>TEXT($L2700, "dddd")</f>
        <v>Sunday</v>
      </c>
      <c r="Q2700" s="39" t="s">
        <v>43</v>
      </c>
      <c r="R2700" s="39">
        <v>1612</v>
      </c>
      <c r="S2700" s="1" t="str">
        <f>IF(OR(MONTH(L2700)=12, MONTH(L2700)&lt;=5), "Dry Season", "Wet Season")</f>
        <v>Dry Season</v>
      </c>
      <c r="T2700" s="1">
        <v>1</v>
      </c>
      <c r="U2700" s="1">
        <v>0</v>
      </c>
      <c r="V2700" s="1">
        <v>0</v>
      </c>
      <c r="W2700" s="1">
        <v>1</v>
      </c>
      <c r="X2700" s="1" t="s">
        <v>1174</v>
      </c>
      <c r="Y2700" s="1">
        <v>14.589843999999999</v>
      </c>
      <c r="Z2700" s="1">
        <v>121.060554</v>
      </c>
      <c r="AA2700" s="11" cm="1">
        <f t="array" ref="AA2700">IF(ISBLANK(Y2700), 0, VINCentyInvDistance(F2700,G2700,Y2700,Z2700))</f>
        <v>16538.800061088576</v>
      </c>
      <c r="AB2700" s="1">
        <v>0</v>
      </c>
      <c r="AC2700" s="1">
        <v>0</v>
      </c>
      <c r="AD2700" s="1">
        <v>0</v>
      </c>
      <c r="AE2700" s="1">
        <v>93</v>
      </c>
      <c r="AF2700" s="1">
        <v>1</v>
      </c>
      <c r="AG2700" s="1" t="s">
        <v>1180</v>
      </c>
      <c r="AH2700" s="1" t="s">
        <v>562</v>
      </c>
      <c r="AI2700" s="1" t="str">
        <f>TRIM(MID(SUBSTITUTE($H2700,",",REPT(" ",200)),(LEN($H2700)-LEN(SUBSTITUTE($H2700,",",""))-2)*200+1,200))</f>
        <v>Metro Manila</v>
      </c>
      <c r="AJ2700" s="1" t="s">
        <v>55</v>
      </c>
      <c r="AL2700" s="7">
        <v>0</v>
      </c>
      <c r="AM2700" s="1"/>
    </row>
    <row r="2701" spans="1:39" ht="12.75" customHeight="1">
      <c r="A2701" s="1"/>
      <c r="B2701" s="1" t="s">
        <v>2363</v>
      </c>
      <c r="C2701" s="1" t="s">
        <v>2364</v>
      </c>
      <c r="D2701" s="3" t="str">
        <f ca="1">IFERROR(__xludf.DUMMYFUNCTION("PROPER(REGEXEXTRACT(B508, ""(?:https?:\/\/)?(?:www\.)?([a-zA-Z0-9-]+)\.""))"),"Google")</f>
        <v>Google</v>
      </c>
      <c r="E2701" s="1" t="s">
        <v>2365</v>
      </c>
      <c r="F2701" s="1">
        <v>14.706218399999999</v>
      </c>
      <c r="G2701" s="1">
        <v>121.04590829999999</v>
      </c>
      <c r="H2701" s="1" t="s">
        <v>2366</v>
      </c>
      <c r="I2701" s="1" t="s">
        <v>50</v>
      </c>
      <c r="J2701" s="1">
        <f>IF(K2701="URBAN",1,IF(K2701="SUBURBAN",2,IF(K2701="RURAL",3,"")))</f>
        <v>1</v>
      </c>
      <c r="K2701" s="1" t="s">
        <v>42</v>
      </c>
      <c r="L2701" s="18">
        <v>46082</v>
      </c>
      <c r="M2701" s="49">
        <v>0.625</v>
      </c>
      <c r="N2701" s="18">
        <v>46083</v>
      </c>
      <c r="O2701" s="56">
        <v>0.5</v>
      </c>
      <c r="P2701" s="31" t="str">
        <f>TEXT($L2701, "dddd")</f>
        <v>Sunday</v>
      </c>
      <c r="Q2701" s="39" t="s">
        <v>1000</v>
      </c>
      <c r="R2701" s="39">
        <v>19757</v>
      </c>
      <c r="S2701" s="1" t="str">
        <f>IF(OR(MONTH(L2701)=12, MONTH(L2701)&lt;=5), "Dry Season", "Wet Season")</f>
        <v>Dry Season</v>
      </c>
      <c r="T2701" s="1">
        <v>1</v>
      </c>
      <c r="U2701" s="1">
        <v>1</v>
      </c>
      <c r="V2701" s="1">
        <v>0</v>
      </c>
      <c r="W2701" s="1">
        <v>0</v>
      </c>
      <c r="X2701" s="1" t="s">
        <v>44</v>
      </c>
      <c r="Y2701" s="1"/>
      <c r="Z2701" s="1"/>
      <c r="AA2701" s="11" cm="1">
        <f t="array" ref="AA2701">IF(ISBLANK(Y2701), 0, VINCentyInvDistance(F2701,G2701,Y2701,Z2701))</f>
        <v>0</v>
      </c>
      <c r="AB2701" s="1">
        <v>0</v>
      </c>
      <c r="AC2701" s="1">
        <v>0</v>
      </c>
      <c r="AD2701" s="1">
        <v>0</v>
      </c>
      <c r="AE2701" s="1">
        <v>59</v>
      </c>
      <c r="AF2701" s="1">
        <v>1</v>
      </c>
      <c r="AG2701" s="1" t="str">
        <f>TRIM(MID(SUBSTITUTE($H2701,",",REPT(" ",200)),(LEN($H2701)-LEN(SUBSTITUTE($H2701,",",""))-4)*200+1,200))</f>
        <v>Quezon City</v>
      </c>
      <c r="AH2701" s="1" t="str">
        <f>TRIM(MID(SUBSTITUTE($H2701,",",REPT(" ",200)),(LEN($H2701)-LEN(SUBSTITUTE($H2701,",",""))-3)*200+1,200))</f>
        <v>Eastern Manila District</v>
      </c>
      <c r="AI2701" s="1" t="str">
        <f>TRIM(MID(SUBSTITUTE($H2701,",",REPT(" ",200)),(LEN($H2701)-LEN(SUBSTITUTE($H2701,",",""))-2)*200+1,200))</f>
        <v>Metro Manila</v>
      </c>
      <c r="AJ2701" s="1" t="str">
        <f>TRIM(MID(SUBSTITUTE($H2701,",",REPT(" ",200)),(LEN($H2701)-LEN(SUBSTITUTE($H2701,",",""))-0)*200+1,200))</f>
        <v>Philippines</v>
      </c>
      <c r="AL2701" s="7">
        <v>0</v>
      </c>
      <c r="AM2701" s="1"/>
    </row>
    <row r="2702" spans="1:39" ht="12.75" customHeight="1">
      <c r="A2702" s="1"/>
      <c r="B2702" s="1" t="s">
        <v>2367</v>
      </c>
      <c r="C2702" s="1" t="s">
        <v>2368</v>
      </c>
      <c r="D2702" s="3" t="str">
        <f ca="1">IFERROR(__xludf.DUMMYFUNCTION("PROPER(REGEXEXTRACT(B509, ""(?:https?:\/\/)?(?:www\.)?([a-zA-Z0-9-]+)\.""))"),"Skyscanner")</f>
        <v>Skyscanner</v>
      </c>
      <c r="E2702" s="1" t="s">
        <v>2369</v>
      </c>
      <c r="F2702" s="1">
        <v>14.737186299999999</v>
      </c>
      <c r="G2702" s="1">
        <v>121.0665109</v>
      </c>
      <c r="H2702" s="1" t="s">
        <v>2370</v>
      </c>
      <c r="I2702" s="1" t="s">
        <v>50</v>
      </c>
      <c r="J2702" s="1">
        <f>IF(K2702="URBAN",1,IF(K2702="SUBURBAN",2,IF(K2702="RURAL",3,"")))</f>
        <v>1</v>
      </c>
      <c r="K2702" s="1" t="s">
        <v>42</v>
      </c>
      <c r="L2702" s="18">
        <v>46082</v>
      </c>
      <c r="M2702" s="49">
        <v>0.58333333333333337</v>
      </c>
      <c r="N2702" s="18">
        <v>46083</v>
      </c>
      <c r="O2702" s="56">
        <v>0.5</v>
      </c>
      <c r="P2702" s="31" t="str">
        <f>TEXT($L2702, "dddd")</f>
        <v>Sunday</v>
      </c>
      <c r="Q2702" s="39" t="s">
        <v>43</v>
      </c>
      <c r="R2702" s="39">
        <v>2236</v>
      </c>
      <c r="S2702" s="1" t="str">
        <f>IF(OR(MONTH(L2702)=12, MONTH(L2702)&lt;=5), "Dry Season", "Wet Season")</f>
        <v>Dry Season</v>
      </c>
      <c r="T2702" s="1">
        <v>1</v>
      </c>
      <c r="U2702" s="1">
        <v>0</v>
      </c>
      <c r="V2702" s="1">
        <v>0</v>
      </c>
      <c r="W2702" s="1">
        <v>1</v>
      </c>
      <c r="X2702" s="1" t="s">
        <v>1174</v>
      </c>
      <c r="Y2702" s="1">
        <v>14.589843999999999</v>
      </c>
      <c r="Z2702" s="1">
        <v>121.060554</v>
      </c>
      <c r="AA2702" s="11" cm="1">
        <f t="array" ref="AA2702">IF(ISBLANK(Y2702), 0, VINCentyInvDistance(F2702,G2702,Y2702,Z2702))</f>
        <v>16315.38003151739</v>
      </c>
      <c r="AB2702" s="1">
        <v>0</v>
      </c>
      <c r="AC2702" s="1">
        <v>0</v>
      </c>
      <c r="AD2702" s="1">
        <v>0</v>
      </c>
      <c r="AE2702" s="1">
        <v>0</v>
      </c>
      <c r="AF2702" s="1">
        <v>1</v>
      </c>
      <c r="AG2702" s="1" t="s">
        <v>1180</v>
      </c>
      <c r="AH2702" s="1" t="s">
        <v>562</v>
      </c>
      <c r="AI2702" s="1" t="str">
        <f>TRIM(MID(SUBSTITUTE($H2702,",",REPT(" ",200)),(LEN($H2702)-LEN(SUBSTITUTE($H2702,",",""))-2)*200+1,200))</f>
        <v>Metro Manila</v>
      </c>
      <c r="AJ2702" s="1" t="s">
        <v>55</v>
      </c>
      <c r="AK2702" t="s">
        <v>16675</v>
      </c>
      <c r="AL2702" s="7">
        <v>0</v>
      </c>
      <c r="AM2702" s="1"/>
    </row>
    <row r="2703" spans="1:39" ht="12.75" customHeight="1">
      <c r="A2703" s="1"/>
      <c r="B2703" s="1" t="s">
        <v>2375</v>
      </c>
      <c r="C2703" s="1" t="s">
        <v>2376</v>
      </c>
      <c r="D2703" s="3" t="str">
        <f ca="1">IFERROR(__xludf.DUMMYFUNCTION("PROPER(REGEXEXTRACT(B511, ""(?:https?:\/\/)?(?:www\.)?([a-zA-Z0-9-]+)\.""))"),"Skyscanner")</f>
        <v>Skyscanner</v>
      </c>
      <c r="E2703" s="1" t="s">
        <v>2377</v>
      </c>
      <c r="F2703" s="1">
        <v>14.7368256</v>
      </c>
      <c r="G2703" s="1">
        <v>121.0649621</v>
      </c>
      <c r="H2703" s="1" t="s">
        <v>2281</v>
      </c>
      <c r="I2703" s="1" t="s">
        <v>50</v>
      </c>
      <c r="J2703" s="1">
        <f>IF(K2703="URBAN",1,IF(K2703="SUBURBAN",2,IF(K2703="RURAL",3,"")))</f>
        <v>1</v>
      </c>
      <c r="K2703" s="1" t="s">
        <v>42</v>
      </c>
      <c r="L2703" s="18">
        <v>46082</v>
      </c>
      <c r="M2703" s="49">
        <v>0.5</v>
      </c>
      <c r="N2703" s="18">
        <v>46083</v>
      </c>
      <c r="O2703" s="56">
        <v>0.5</v>
      </c>
      <c r="P2703" s="31" t="str">
        <f>TEXT($L2703, "dddd")</f>
        <v>Sunday</v>
      </c>
      <c r="Q2703" s="39" t="s">
        <v>79</v>
      </c>
      <c r="R2703" s="39">
        <v>5148.28</v>
      </c>
      <c r="S2703" s="1" t="str">
        <f>IF(OR(MONTH(L2703)=12, MONTH(L2703)&lt;=5), "Dry Season", "Wet Season")</f>
        <v>Dry Season</v>
      </c>
      <c r="T2703" s="1">
        <v>1</v>
      </c>
      <c r="U2703" s="1">
        <v>0</v>
      </c>
      <c r="V2703" s="1">
        <v>0</v>
      </c>
      <c r="W2703" s="1">
        <v>1</v>
      </c>
      <c r="X2703" s="1" t="s">
        <v>1174</v>
      </c>
      <c r="Y2703" s="1">
        <v>14.589843999999999</v>
      </c>
      <c r="Z2703" s="1">
        <v>121.060554</v>
      </c>
      <c r="AA2703" s="11" cm="1">
        <f t="array" ref="AA2703">IF(ISBLANK(Y2703), 0, VINCentyInvDistance(F2703,G2703,Y2703,Z2703))</f>
        <v>16269.777663736519</v>
      </c>
      <c r="AB2703" s="1">
        <v>0</v>
      </c>
      <c r="AC2703" s="1">
        <v>0</v>
      </c>
      <c r="AD2703" s="1">
        <v>0</v>
      </c>
      <c r="AE2703" s="1">
        <v>0</v>
      </c>
      <c r="AF2703" s="1">
        <v>1</v>
      </c>
      <c r="AG2703" s="1" t="s">
        <v>1180</v>
      </c>
      <c r="AH2703" s="1" t="s">
        <v>562</v>
      </c>
      <c r="AI2703" s="1" t="str">
        <f>TRIM(MID(SUBSTITUTE($H2703,",",REPT(" ",200)),(LEN($H2703)-LEN(SUBSTITUTE($H2703,",",""))-2)*200+1,200))</f>
        <v>Metro Manila</v>
      </c>
      <c r="AJ2703" s="1" t="s">
        <v>55</v>
      </c>
      <c r="AK2703" t="s">
        <v>16676</v>
      </c>
      <c r="AL2703" s="7">
        <v>0</v>
      </c>
      <c r="AM2703" s="1"/>
    </row>
    <row r="2704" spans="1:39" ht="12.75" customHeight="1">
      <c r="A2704" s="1"/>
      <c r="B2704" s="1" t="s">
        <v>2378</v>
      </c>
      <c r="C2704" s="1" t="s">
        <v>2379</v>
      </c>
      <c r="D2704" s="3" t="str">
        <f ca="1">IFERROR(__xludf.DUMMYFUNCTION("PROPER(REGEXEXTRACT(B512, ""(?:https?:\/\/)?(?:www\.)?([a-zA-Z0-9-]+)\.""))"),"Skyscanner")</f>
        <v>Skyscanner</v>
      </c>
      <c r="E2704" s="1" t="s">
        <v>2380</v>
      </c>
      <c r="F2704" s="1">
        <v>14.7367633</v>
      </c>
      <c r="G2704" s="1">
        <v>121.0652649</v>
      </c>
      <c r="H2704" s="1" t="s">
        <v>2281</v>
      </c>
      <c r="I2704" s="1" t="s">
        <v>50</v>
      </c>
      <c r="J2704" s="1">
        <f>IF(K2704="URBAN",1,IF(K2704="SUBURBAN",2,IF(K2704="RURAL",3,"")))</f>
        <v>1</v>
      </c>
      <c r="K2704" s="1" t="s">
        <v>42</v>
      </c>
      <c r="L2704" s="18">
        <v>46082</v>
      </c>
      <c r="M2704" s="49">
        <v>0.625</v>
      </c>
      <c r="N2704" s="18">
        <v>46083</v>
      </c>
      <c r="O2704" s="56">
        <v>0.5</v>
      </c>
      <c r="P2704" s="31" t="str">
        <f>TEXT($L2704, "dddd")</f>
        <v>Sunday</v>
      </c>
      <c r="Q2704" s="39" t="s">
        <v>43</v>
      </c>
      <c r="R2704" s="39">
        <v>4296</v>
      </c>
      <c r="S2704" s="1" t="str">
        <f>IF(OR(MONTH(L2704)=12, MONTH(L2704)&lt;=5), "Dry Season", "Wet Season")</f>
        <v>Dry Season</v>
      </c>
      <c r="T2704" s="1">
        <v>1</v>
      </c>
      <c r="U2704" s="1">
        <v>0</v>
      </c>
      <c r="V2704" s="1">
        <v>0</v>
      </c>
      <c r="W2704" s="1">
        <v>1</v>
      </c>
      <c r="X2704" s="1" t="s">
        <v>1174</v>
      </c>
      <c r="Y2704" s="1">
        <v>14.589843999999999</v>
      </c>
      <c r="Z2704" s="1">
        <v>121.060554</v>
      </c>
      <c r="AA2704" s="11" cm="1">
        <f t="array" ref="AA2704">IF(ISBLANK(Y2704), 0, VINCentyInvDistance(F2704,G2704,Y2704,Z2704))</f>
        <v>16263.872332942232</v>
      </c>
      <c r="AB2704" s="1">
        <v>0</v>
      </c>
      <c r="AC2704" s="1">
        <v>0</v>
      </c>
      <c r="AD2704" s="1">
        <v>0</v>
      </c>
      <c r="AE2704" s="1">
        <v>40</v>
      </c>
      <c r="AF2704" s="1">
        <v>1</v>
      </c>
      <c r="AG2704" s="1" t="s">
        <v>1180</v>
      </c>
      <c r="AH2704" s="1" t="s">
        <v>562</v>
      </c>
      <c r="AI2704" s="1" t="str">
        <f>TRIM(MID(SUBSTITUTE($H2704,",",REPT(" ",200)),(LEN($H2704)-LEN(SUBSTITUTE($H2704,",",""))-2)*200+1,200))</f>
        <v>Metro Manila</v>
      </c>
      <c r="AJ2704" s="1" t="s">
        <v>55</v>
      </c>
      <c r="AL2704" s="7">
        <v>0</v>
      </c>
      <c r="AM2704" s="1"/>
    </row>
    <row r="2705" spans="1:39" ht="12.75" customHeight="1">
      <c r="A2705" s="1"/>
      <c r="B2705" s="1" t="s">
        <v>2389</v>
      </c>
      <c r="C2705" s="1" t="s">
        <v>2390</v>
      </c>
      <c r="D2705" s="3" t="str">
        <f ca="1">IFERROR(__xludf.DUMMYFUNCTION("PROPER(REGEXEXTRACT(B514, ""(?:https?:\/\/)?(?:www\.)?([a-zA-Z0-9-]+)\.""))"),"Google")</f>
        <v>Google</v>
      </c>
      <c r="E2705" s="1" t="s">
        <v>2391</v>
      </c>
      <c r="F2705" s="1">
        <v>16.909185799999999</v>
      </c>
      <c r="G2705" s="1">
        <v>121.0627394</v>
      </c>
      <c r="H2705" s="1" t="s">
        <v>2392</v>
      </c>
      <c r="I2705" s="1" t="s">
        <v>50</v>
      </c>
      <c r="J2705" s="1">
        <f>IF(K2705="URBAN",1,IF(K2705="SUBURBAN",2,IF(K2705="RURAL",3,"")))</f>
        <v>1</v>
      </c>
      <c r="K2705" s="1" t="s">
        <v>42</v>
      </c>
      <c r="L2705" s="18">
        <v>46082</v>
      </c>
      <c r="M2705" s="49">
        <v>0.625</v>
      </c>
      <c r="N2705" s="18">
        <v>46083</v>
      </c>
      <c r="O2705" s="56">
        <v>0.5</v>
      </c>
      <c r="P2705" s="31" t="str">
        <f>TEXT($L2705, "dddd")</f>
        <v>Sunday</v>
      </c>
      <c r="Q2705" s="39" t="s">
        <v>1266</v>
      </c>
      <c r="R2705" s="39">
        <v>4381</v>
      </c>
      <c r="S2705" s="1" t="str">
        <f>IF(OR(MONTH(L2705)=12, MONTH(L2705)&lt;=5), "Dry Season", "Wet Season")</f>
        <v>Dry Season</v>
      </c>
      <c r="T2705" s="1">
        <v>1</v>
      </c>
      <c r="U2705" s="1">
        <v>0</v>
      </c>
      <c r="V2705" s="1">
        <v>0</v>
      </c>
      <c r="W2705" s="1">
        <v>0</v>
      </c>
      <c r="X2705" s="1" t="s">
        <v>44</v>
      </c>
      <c r="Y2705" s="1"/>
      <c r="Z2705" s="1"/>
      <c r="AA2705" s="11" cm="1">
        <f t="array" ref="AA2705">IF(ISBLANK(Y2705), 0, VINCentyInvDistance(F2705,G2705,Y2705,Z2705))</f>
        <v>0</v>
      </c>
      <c r="AB2705" s="1">
        <v>0</v>
      </c>
      <c r="AC2705" s="1">
        <v>0</v>
      </c>
      <c r="AD2705" s="1">
        <v>0</v>
      </c>
      <c r="AE2705" s="1">
        <v>0</v>
      </c>
      <c r="AF2705" s="1">
        <v>1</v>
      </c>
      <c r="AG2705" s="1" t="str">
        <f>TRIM(MID(SUBSTITUTE($H2705,",",REPT(" ",200)),(LEN($H2705)-LEN(SUBSTITUTE($H2705,",",""))-4)*200+1,200))</f>
        <v>Banaue</v>
      </c>
      <c r="AH2705" s="1" t="str">
        <f>TRIM(MID(SUBSTITUTE($H2705,",",REPT(" ",200)),(LEN($H2705)-LEN(SUBSTITUTE($H2705,",",""))-3)*200+1,200))</f>
        <v>Ifugao</v>
      </c>
      <c r="AI2705" s="1" t="str">
        <f>TRIM(MID(SUBSTITUTE($H2705,",",REPT(" ",200)),(LEN($H2705)-LEN(SUBSTITUTE($H2705,",",""))-2)*200+1,200))</f>
        <v>Cordillera Administrative Region</v>
      </c>
      <c r="AJ2705" s="1" t="str">
        <f>TRIM(MID(SUBSTITUTE($H2705,",",REPT(" ",200)),(LEN($H2705)-LEN(SUBSTITUTE($H2705,",",""))-0)*200+1,200))</f>
        <v>Philippines</v>
      </c>
      <c r="AL2705" s="7">
        <v>0</v>
      </c>
      <c r="AM2705" s="1"/>
    </row>
    <row r="2706" spans="1:39" ht="12.75" customHeight="1">
      <c r="A2706" s="1"/>
      <c r="B2706" s="1" t="s">
        <v>2396</v>
      </c>
      <c r="C2706" s="1" t="s">
        <v>2397</v>
      </c>
      <c r="D2706" s="3" t="str">
        <f ca="1">IFERROR(__xludf.DUMMYFUNCTION("PROPER(REGEXEXTRACT(B516, ""(?:https?:\/\/)?(?:www\.)?([a-zA-Z0-9-]+)\.""))"),"Skyscanner")</f>
        <v>Skyscanner</v>
      </c>
      <c r="E2706" s="1" t="s">
        <v>2398</v>
      </c>
      <c r="F2706" s="1">
        <v>14.53978</v>
      </c>
      <c r="G2706" s="1">
        <v>120.98562</v>
      </c>
      <c r="H2706" s="1" t="s">
        <v>2399</v>
      </c>
      <c r="I2706" s="1" t="s">
        <v>50</v>
      </c>
      <c r="J2706" s="1">
        <f>IF(K2706="URBAN",1,IF(K2706="SUBURBAN",2,IF(K2706="RURAL",3,"")))</f>
        <v>1</v>
      </c>
      <c r="K2706" s="1" t="s">
        <v>42</v>
      </c>
      <c r="L2706" s="18">
        <v>46082</v>
      </c>
      <c r="M2706" s="49">
        <v>0</v>
      </c>
      <c r="N2706" s="18">
        <v>46083</v>
      </c>
      <c r="O2706" s="56">
        <v>0.5</v>
      </c>
      <c r="P2706" s="31" t="str">
        <f>TEXT($L2706, "dddd")</f>
        <v>Sunday</v>
      </c>
      <c r="Q2706" s="39" t="s">
        <v>111</v>
      </c>
      <c r="R2706" s="39">
        <v>1433</v>
      </c>
      <c r="S2706" s="1" t="str">
        <f>IF(OR(MONTH(L2706)=12, MONTH(L2706)&lt;=5), "Dry Season", "Wet Season")</f>
        <v>Dry Season</v>
      </c>
      <c r="T2706" s="1">
        <v>1</v>
      </c>
      <c r="U2706" s="1">
        <v>0</v>
      </c>
      <c r="V2706" s="1">
        <v>0</v>
      </c>
      <c r="W2706" s="1">
        <v>1</v>
      </c>
      <c r="X2706" s="1" t="s">
        <v>124</v>
      </c>
      <c r="Y2706" s="1">
        <v>14.5352172</v>
      </c>
      <c r="Z2706" s="1">
        <v>120.9819432</v>
      </c>
      <c r="AA2706" s="11" cm="1">
        <f t="array" ref="AA2706">IF(ISBLANK(Y2706), 0, VINCentyInvDistance(F2706,G2706,Y2706,Z2706))</f>
        <v>641.8006362827291</v>
      </c>
      <c r="AB2706" s="1">
        <v>0</v>
      </c>
      <c r="AC2706" s="1">
        <v>0</v>
      </c>
      <c r="AD2706" s="1">
        <v>0</v>
      </c>
      <c r="AE2706" s="1">
        <v>3</v>
      </c>
      <c r="AF2706" s="1">
        <v>1</v>
      </c>
      <c r="AG2706" s="1" t="s">
        <v>142</v>
      </c>
      <c r="AH2706" s="1" t="s">
        <v>143</v>
      </c>
      <c r="AI2706" s="1" t="str">
        <f>TRIM(MID(SUBSTITUTE($H2706,",",REPT(" ",200)),(LEN($H2706)-LEN(SUBSTITUTE($H2706,",",""))-2)*200+1,200))</f>
        <v>Metro Manila</v>
      </c>
      <c r="AJ2706" s="1" t="s">
        <v>55</v>
      </c>
      <c r="AK2706" t="s">
        <v>98</v>
      </c>
      <c r="AL2706" s="7">
        <v>0</v>
      </c>
      <c r="AM2706" s="1" t="s">
        <v>2400</v>
      </c>
    </row>
    <row r="2707" spans="1:39" ht="12.75" customHeight="1">
      <c r="A2707" s="1"/>
      <c r="B2707" s="1" t="s">
        <v>2401</v>
      </c>
      <c r="C2707" s="1" t="s">
        <v>2402</v>
      </c>
      <c r="D2707" s="3" t="str">
        <f ca="1">IFERROR(__xludf.DUMMYFUNCTION("PROPER(REGEXEXTRACT(B517, ""(?:https?:\/\/)?(?:www\.)?([a-zA-Z0-9-]+)\.""))"),"Skyscanner")</f>
        <v>Skyscanner</v>
      </c>
      <c r="E2707" s="1" t="s">
        <v>2403</v>
      </c>
      <c r="F2707" s="1">
        <v>14.488200000000001</v>
      </c>
      <c r="G2707" s="1">
        <v>121.04292</v>
      </c>
      <c r="H2707" s="1" t="s">
        <v>218</v>
      </c>
      <c r="I2707" s="1" t="s">
        <v>50</v>
      </c>
      <c r="J2707" s="1">
        <f>IF(K2707="URBAN",1,IF(K2707="SUBURBAN",2,IF(K2707="RURAL",3,"")))</f>
        <v>1</v>
      </c>
      <c r="K2707" s="1" t="s">
        <v>42</v>
      </c>
      <c r="L2707" s="18">
        <v>46082</v>
      </c>
      <c r="M2707" s="49">
        <v>0.625</v>
      </c>
      <c r="N2707" s="18">
        <v>46083</v>
      </c>
      <c r="O2707" s="56">
        <v>0.5</v>
      </c>
      <c r="P2707" s="31" t="str">
        <f>TEXT($L2707, "dddd")</f>
        <v>Sunday</v>
      </c>
      <c r="Q2707" s="39" t="s">
        <v>43</v>
      </c>
      <c r="R2707" s="39">
        <v>1612</v>
      </c>
      <c r="S2707" s="1" t="str">
        <f>IF(OR(MONTH(L2707)=12, MONTH(L2707)&lt;=5), "Dry Season", "Wet Season")</f>
        <v>Dry Season</v>
      </c>
      <c r="T2707" s="1">
        <v>1</v>
      </c>
      <c r="U2707" s="1">
        <v>0</v>
      </c>
      <c r="V2707" s="1">
        <v>0</v>
      </c>
      <c r="W2707" s="1">
        <v>0</v>
      </c>
      <c r="X2707" s="1" t="s">
        <v>44</v>
      </c>
      <c r="Y2707" s="1"/>
      <c r="Z2707" s="1"/>
      <c r="AA2707" s="11" cm="1">
        <f t="array" ref="AA2707">IF(ISBLANK(Y2707), 0, VINCentyInvDistance(F2707,G2707,Y2707,Z2707))</f>
        <v>0</v>
      </c>
      <c r="AB2707" s="1">
        <v>0</v>
      </c>
      <c r="AC2707" s="1">
        <v>0</v>
      </c>
      <c r="AD2707" s="1">
        <v>0</v>
      </c>
      <c r="AE2707" s="1">
        <v>7</v>
      </c>
      <c r="AF2707" s="1">
        <v>1</v>
      </c>
      <c r="AG2707" s="1" t="str">
        <f>TRIM(MID(SUBSTITUTE($H2707,",",REPT(" ",200)),(LEN($H2707)-LEN(SUBSTITUTE($H2707,",",""))-4)*200+1,200))</f>
        <v>Parañaque</v>
      </c>
      <c r="AH2707" s="1" t="str">
        <f>TRIM(MID(SUBSTITUTE($H2707,",",REPT(" ",200)),(LEN($H2707)-LEN(SUBSTITUTE($H2707,",",""))-3)*200+1,200))</f>
        <v>Southern Manila District</v>
      </c>
      <c r="AI2707" s="1" t="str">
        <f>TRIM(MID(SUBSTITUTE($H2707,",",REPT(" ",200)),(LEN($H2707)-LEN(SUBSTITUTE($H2707,",",""))-2)*200+1,200))</f>
        <v>Metro Manila</v>
      </c>
      <c r="AJ2707" s="1" t="str">
        <f>TRIM(MID(SUBSTITUTE($H2707,",",REPT(" ",200)),(LEN($H2707)-LEN(SUBSTITUTE($H2707,",",""))-0)*200+1,200))</f>
        <v>Philippines</v>
      </c>
      <c r="AL2707" s="7">
        <v>0</v>
      </c>
      <c r="AM2707" s="1" t="s">
        <v>2404</v>
      </c>
    </row>
    <row r="2708" spans="1:39" ht="12.75" customHeight="1">
      <c r="A2708" s="1"/>
      <c r="B2708" s="1" t="s">
        <v>2405</v>
      </c>
      <c r="C2708" s="1" t="s">
        <v>2406</v>
      </c>
      <c r="D2708" s="3" t="str">
        <f ca="1">IFERROR(__xludf.DUMMYFUNCTION("PROPER(REGEXEXTRACT(B518, ""(?:https?:\/\/)?(?:www\.)?([a-zA-Z0-9-]+)\.""))"),"Skyscanner")</f>
        <v>Skyscanner</v>
      </c>
      <c r="E2708" s="1" t="s">
        <v>2407</v>
      </c>
      <c r="F2708" s="1">
        <v>14.736409999999999</v>
      </c>
      <c r="G2708" s="1">
        <v>121.06659000000001</v>
      </c>
      <c r="H2708" s="1" t="s">
        <v>2235</v>
      </c>
      <c r="I2708" s="1" t="s">
        <v>50</v>
      </c>
      <c r="J2708" s="1">
        <f>IF(K2708="URBAN",1,IF(K2708="SUBURBAN",2,IF(K2708="RURAL",3,"")))</f>
        <v>1</v>
      </c>
      <c r="K2708" s="1" t="s">
        <v>42</v>
      </c>
      <c r="L2708" s="18">
        <v>46082</v>
      </c>
      <c r="M2708" s="49">
        <v>0.625</v>
      </c>
      <c r="N2708" s="18">
        <v>46083</v>
      </c>
      <c r="O2708" s="56">
        <v>0.5</v>
      </c>
      <c r="P2708" s="31" t="str">
        <f>TEXT($L2708, "dddd")</f>
        <v>Sunday</v>
      </c>
      <c r="Q2708" s="39" t="s">
        <v>186</v>
      </c>
      <c r="R2708" s="39">
        <v>1541</v>
      </c>
      <c r="S2708" s="1" t="str">
        <f>IF(OR(MONTH(L2708)=12, MONTH(L2708)&lt;=5), "Dry Season", "Wet Season")</f>
        <v>Dry Season</v>
      </c>
      <c r="T2708" s="1">
        <v>1</v>
      </c>
      <c r="U2708" s="1">
        <v>0</v>
      </c>
      <c r="V2708" s="1">
        <v>0</v>
      </c>
      <c r="W2708" s="1">
        <v>1</v>
      </c>
      <c r="X2708" s="1" t="s">
        <v>1174</v>
      </c>
      <c r="Y2708" s="1">
        <v>14.589843999999999</v>
      </c>
      <c r="Z2708" s="1">
        <v>121.060554</v>
      </c>
      <c r="AA2708" s="11" cm="1">
        <f t="array" ref="AA2708">IF(ISBLANK(Y2708), 0, VINCentyInvDistance(F2708,G2708,Y2708,Z2708))</f>
        <v>16229.891364726329</v>
      </c>
      <c r="AB2708" s="1">
        <v>0</v>
      </c>
      <c r="AC2708" s="1">
        <v>0</v>
      </c>
      <c r="AD2708" s="1">
        <v>0</v>
      </c>
      <c r="AE2708" s="1">
        <v>0</v>
      </c>
      <c r="AF2708" s="1">
        <v>1</v>
      </c>
      <c r="AG2708" s="1" t="s">
        <v>2408</v>
      </c>
      <c r="AH2708" s="1" t="str">
        <f>TRIM(MID(SUBSTITUTE($H2708,",",REPT(" ",200)),(LEN($H2708)-LEN(SUBSTITUTE($H2708,",",""))-3)*200+1,200))</f>
        <v>Eastern Manila District</v>
      </c>
      <c r="AI2708" s="1" t="s">
        <v>54</v>
      </c>
      <c r="AJ2708" s="1" t="s">
        <v>55</v>
      </c>
      <c r="AL2708" s="7">
        <v>0</v>
      </c>
      <c r="AM2708" s="1" t="s">
        <v>2409</v>
      </c>
    </row>
    <row r="2709" spans="1:39" ht="12.75" customHeight="1">
      <c r="A2709" s="1"/>
      <c r="B2709" s="1" t="s">
        <v>2410</v>
      </c>
      <c r="C2709" s="1" t="s">
        <v>2411</v>
      </c>
      <c r="D2709" s="3" t="str">
        <f ca="1">IFERROR(__xludf.DUMMYFUNCTION("PROPER(REGEXEXTRACT(B519, ""(?:https?:\/\/)?(?:www\.)?([a-zA-Z0-9-]+)\.""))"),"Booking")</f>
        <v>Booking</v>
      </c>
      <c r="E2709" s="1" t="s">
        <v>2412</v>
      </c>
      <c r="F2709" s="1">
        <v>14.751766999999999</v>
      </c>
      <c r="G2709" s="1">
        <v>121.05127899999999</v>
      </c>
      <c r="H2709" s="1" t="s">
        <v>2413</v>
      </c>
      <c r="I2709" s="1" t="s">
        <v>50</v>
      </c>
      <c r="J2709" s="1">
        <f>IF(K2709="URBAN",1,IF(K2709="SUBURBAN",2,IF(K2709="RURAL",3,"")))</f>
        <v>1</v>
      </c>
      <c r="K2709" s="1" t="s">
        <v>42</v>
      </c>
      <c r="L2709" s="18">
        <v>46082</v>
      </c>
      <c r="M2709" s="49">
        <v>0.625</v>
      </c>
      <c r="N2709" s="18">
        <v>46083</v>
      </c>
      <c r="O2709" s="56">
        <v>0.5</v>
      </c>
      <c r="P2709" s="31" t="str">
        <f>TEXT($L2709, "dddd")</f>
        <v>Sunday</v>
      </c>
      <c r="Q2709" s="39" t="s">
        <v>67</v>
      </c>
      <c r="R2709" s="39">
        <v>6870.5</v>
      </c>
      <c r="S2709" s="1" t="str">
        <f>IF(OR(MONTH(L2709)=12, MONTH(L2709)&lt;=5), "Dry Season", "Wet Season")</f>
        <v>Dry Season</v>
      </c>
      <c r="T2709" s="1">
        <v>1</v>
      </c>
      <c r="U2709" s="1">
        <v>0</v>
      </c>
      <c r="V2709" s="1">
        <v>0</v>
      </c>
      <c r="W2709" s="1">
        <v>0</v>
      </c>
      <c r="X2709" s="1" t="s">
        <v>44</v>
      </c>
      <c r="Y2709" s="1"/>
      <c r="Z2709" s="1"/>
      <c r="AA2709" s="11" cm="1">
        <f t="array" ref="AA2709">IF(ISBLANK(Y2709), 0, VINCentyInvDistance(F2709,G2709,Y2709,Z2709))</f>
        <v>0</v>
      </c>
      <c r="AB2709" s="1">
        <v>0</v>
      </c>
      <c r="AC2709" s="1">
        <v>0</v>
      </c>
      <c r="AD2709" s="1">
        <v>0</v>
      </c>
      <c r="AE2709" s="1">
        <v>3</v>
      </c>
      <c r="AF2709" s="1">
        <v>1</v>
      </c>
      <c r="AG2709" s="1" t="str">
        <f>TRIM(MID(SUBSTITUTE($H2709,",",REPT(" ",200)),(LEN($H2709)-LEN(SUBSTITUTE($H2709,",",""))-4)*200+1,200))</f>
        <v>Caloocan</v>
      </c>
      <c r="AH2709" s="1" t="str">
        <f>TRIM(MID(SUBSTITUTE($H2709,",",REPT(" ",200)),(LEN($H2709)-LEN(SUBSTITUTE($H2709,",",""))-3)*200+1,200))</f>
        <v>Northern Manila District</v>
      </c>
      <c r="AI2709" s="1" t="str">
        <f>TRIM(MID(SUBSTITUTE($H2709,",",REPT(" ",200)),(LEN($H2709)-LEN(SUBSTITUTE($H2709,",",""))-2)*200+1,200))</f>
        <v>Metro Manila</v>
      </c>
      <c r="AJ2709" s="1" t="str">
        <f>TRIM(MID(SUBSTITUTE($H2709,",",REPT(" ",200)),(LEN($H2709)-LEN(SUBSTITUTE($H2709,",",""))-0)*200+1,200))</f>
        <v>Philippines</v>
      </c>
      <c r="AL2709" s="7">
        <v>0</v>
      </c>
      <c r="AM2709" s="1" t="s">
        <v>2414</v>
      </c>
    </row>
    <row r="2710" spans="1:39" ht="12.75" customHeight="1">
      <c r="A2710" s="1"/>
      <c r="B2710" s="1" t="s">
        <v>2415</v>
      </c>
      <c r="C2710" s="1" t="s">
        <v>2416</v>
      </c>
      <c r="D2710" s="3" t="str">
        <f ca="1">IFERROR(__xludf.DUMMYFUNCTION("PROPER(REGEXEXTRACT(B520, ""(?:https?:\/\/)?(?:www\.)?([a-zA-Z0-9-]+)\.""))"),"Skyscanner")</f>
        <v>Skyscanner</v>
      </c>
      <c r="E2710" s="1" t="s">
        <v>2417</v>
      </c>
      <c r="F2710" s="1">
        <v>14.737545799999999</v>
      </c>
      <c r="G2710" s="1">
        <v>121.0663259</v>
      </c>
      <c r="H2710" s="1" t="s">
        <v>2370</v>
      </c>
      <c r="I2710" s="1" t="s">
        <v>50</v>
      </c>
      <c r="J2710" s="1">
        <f>IF(K2710="URBAN",1,IF(K2710="SUBURBAN",2,IF(K2710="RURAL",3,"")))</f>
        <v>1</v>
      </c>
      <c r="K2710" s="1" t="s">
        <v>42</v>
      </c>
      <c r="L2710" s="18">
        <v>46082</v>
      </c>
      <c r="M2710" s="49">
        <v>0.58333333333333337</v>
      </c>
      <c r="N2710" s="18">
        <v>46083</v>
      </c>
      <c r="O2710" s="56">
        <v>0.5</v>
      </c>
      <c r="P2710" s="31" t="str">
        <f>TEXT($L2710, "dddd")</f>
        <v>Sunday</v>
      </c>
      <c r="Q2710" s="39" t="s">
        <v>43</v>
      </c>
      <c r="R2710" s="39">
        <v>2295</v>
      </c>
      <c r="S2710" s="1" t="str">
        <f>IF(OR(MONTH(L2710)=12, MONTH(L2710)&lt;=5), "Dry Season", "Wet Season")</f>
        <v>Dry Season</v>
      </c>
      <c r="T2710" s="1">
        <v>1</v>
      </c>
      <c r="U2710" s="1">
        <v>0</v>
      </c>
      <c r="V2710" s="1">
        <v>0</v>
      </c>
      <c r="W2710" s="1">
        <v>1</v>
      </c>
      <c r="X2710" s="1" t="s">
        <v>1174</v>
      </c>
      <c r="Y2710" s="1">
        <v>14.589843999999999</v>
      </c>
      <c r="Z2710" s="1">
        <v>121.060554</v>
      </c>
      <c r="AA2710" s="11" cm="1">
        <f t="array" ref="AA2710">IF(ISBLANK(Y2710), 0, VINCentyInvDistance(F2710,G2710,Y2710,Z2710))</f>
        <v>16354.356915944696</v>
      </c>
      <c r="AB2710" s="1">
        <v>0</v>
      </c>
      <c r="AC2710" s="1">
        <v>0</v>
      </c>
      <c r="AD2710" s="1">
        <v>0</v>
      </c>
      <c r="AE2710" s="1">
        <v>0</v>
      </c>
      <c r="AF2710" s="1">
        <v>1</v>
      </c>
      <c r="AG2710" s="1" t="s">
        <v>1180</v>
      </c>
      <c r="AH2710" s="1" t="s">
        <v>562</v>
      </c>
      <c r="AI2710" s="1" t="str">
        <f>TRIM(MID(SUBSTITUTE($H2710,",",REPT(" ",200)),(LEN($H2710)-LEN(SUBSTITUTE($H2710,",",""))-2)*200+1,200))</f>
        <v>Metro Manila</v>
      </c>
      <c r="AJ2710" s="1" t="s">
        <v>55</v>
      </c>
      <c r="AK2710" t="s">
        <v>16677</v>
      </c>
      <c r="AL2710" s="7">
        <v>0</v>
      </c>
      <c r="AM2710" s="1"/>
    </row>
    <row r="2711" spans="1:39" ht="12.75" customHeight="1">
      <c r="A2711" s="1"/>
      <c r="B2711" s="1" t="s">
        <v>2423</v>
      </c>
      <c r="C2711" s="1" t="s">
        <v>2424</v>
      </c>
      <c r="D2711" s="3" t="str">
        <f ca="1">IFERROR(__xludf.DUMMYFUNCTION("PROPER(REGEXEXTRACT(B522, ""(?:https?:\/\/)?(?:www\.)?([a-zA-Z0-9-]+)\.""))"),"Skyscanner")</f>
        <v>Skyscanner</v>
      </c>
      <c r="E2711" s="1" t="s">
        <v>2425</v>
      </c>
      <c r="F2711" s="1">
        <v>14.736996599999999</v>
      </c>
      <c r="G2711" s="1">
        <v>121.0664251</v>
      </c>
      <c r="H2711" s="1" t="s">
        <v>2370</v>
      </c>
      <c r="I2711" s="1" t="s">
        <v>50</v>
      </c>
      <c r="J2711" s="1">
        <f>IF(K2711="URBAN",1,IF(K2711="SUBURBAN",2,IF(K2711="RURAL",3,"")))</f>
        <v>1</v>
      </c>
      <c r="K2711" s="1" t="s">
        <v>42</v>
      </c>
      <c r="L2711" s="18">
        <v>46082</v>
      </c>
      <c r="M2711" s="49">
        <v>0</v>
      </c>
      <c r="N2711" s="18">
        <v>46083</v>
      </c>
      <c r="O2711" s="56">
        <v>0.5</v>
      </c>
      <c r="P2711" s="31" t="str">
        <f>TEXT($L2711, "dddd")</f>
        <v>Sunday</v>
      </c>
      <c r="Q2711" s="39" t="s">
        <v>43</v>
      </c>
      <c r="R2711" s="39">
        <v>1612</v>
      </c>
      <c r="S2711" s="1" t="str">
        <f>IF(OR(MONTH(L2711)=12, MONTH(L2711)&lt;=5), "Dry Season", "Wet Season")</f>
        <v>Dry Season</v>
      </c>
      <c r="T2711" s="1">
        <v>2</v>
      </c>
      <c r="U2711" s="1">
        <v>0</v>
      </c>
      <c r="V2711" s="1">
        <v>0</v>
      </c>
      <c r="W2711" s="1">
        <v>0</v>
      </c>
      <c r="X2711" s="1" t="s">
        <v>44</v>
      </c>
      <c r="Y2711" s="1"/>
      <c r="Z2711" s="1"/>
      <c r="AA2711" s="11" cm="1">
        <f t="array" ref="AA2711">IF(ISBLANK(Y2711), 0, VINCentyInvDistance(F2711,G2711,Y2711,Z2711))</f>
        <v>0</v>
      </c>
      <c r="AB2711" s="1">
        <v>0</v>
      </c>
      <c r="AC2711" s="1">
        <v>0</v>
      </c>
      <c r="AD2711" s="1">
        <v>0</v>
      </c>
      <c r="AE2711" s="1">
        <v>0</v>
      </c>
      <c r="AF2711" s="1">
        <v>1</v>
      </c>
      <c r="AG2711" s="1" t="s">
        <v>142</v>
      </c>
      <c r="AH2711" s="1" t="s">
        <v>143</v>
      </c>
      <c r="AI2711" s="1" t="str">
        <f>TRIM(MID(SUBSTITUTE($H2711,",",REPT(" ",200)),(LEN($H2711)-LEN(SUBSTITUTE($H2711,",",""))-2)*200+1,200))</f>
        <v>Metro Manila</v>
      </c>
      <c r="AJ2711" s="1" t="s">
        <v>55</v>
      </c>
      <c r="AK2711" t="s">
        <v>98</v>
      </c>
      <c r="AL2711" s="7">
        <v>0</v>
      </c>
      <c r="AM2711" s="1"/>
    </row>
    <row r="2712" spans="1:39" ht="12.75" customHeight="1">
      <c r="A2712" s="1"/>
      <c r="B2712" s="1" t="s">
        <v>2396</v>
      </c>
      <c r="C2712" s="1" t="s">
        <v>2426</v>
      </c>
      <c r="D2712" s="3" t="str">
        <f ca="1">IFERROR(__xludf.DUMMYFUNCTION("PROPER(REGEXEXTRACT(B523, ""(?:https?:\/\/)?(?:www\.)?([a-zA-Z0-9-]+)\.""))"),"Skyscanner")</f>
        <v>Skyscanner</v>
      </c>
      <c r="E2712" s="1" t="s">
        <v>2380</v>
      </c>
      <c r="F2712" s="1">
        <v>14.53978</v>
      </c>
      <c r="G2712" s="1">
        <v>120.98562</v>
      </c>
      <c r="H2712" s="1" t="s">
        <v>2399</v>
      </c>
      <c r="I2712" s="1" t="s">
        <v>50</v>
      </c>
      <c r="J2712" s="1">
        <f>IF(K2712="URBAN",1,IF(K2712="SUBURBAN",2,IF(K2712="RURAL",3,"")))</f>
        <v>1</v>
      </c>
      <c r="K2712" s="1" t="s">
        <v>42</v>
      </c>
      <c r="L2712" s="18">
        <v>46082</v>
      </c>
      <c r="M2712" s="49">
        <v>0.625</v>
      </c>
      <c r="N2712" s="18">
        <v>46083</v>
      </c>
      <c r="O2712" s="56">
        <v>0.5</v>
      </c>
      <c r="P2712" s="31" t="str">
        <f>TEXT($L2712, "dddd")</f>
        <v>Sunday</v>
      </c>
      <c r="Q2712" s="39" t="s">
        <v>43</v>
      </c>
      <c r="R2712" s="39">
        <v>1612</v>
      </c>
      <c r="S2712" s="1" t="str">
        <f>IF(OR(MONTH(L2712)=12, MONTH(L2712)&lt;=5), "Dry Season", "Wet Season")</f>
        <v>Dry Season</v>
      </c>
      <c r="T2712" s="1">
        <v>1</v>
      </c>
      <c r="U2712" s="1">
        <v>0</v>
      </c>
      <c r="V2712" s="1">
        <v>0</v>
      </c>
      <c r="W2712" s="1">
        <v>1</v>
      </c>
      <c r="X2712" s="1" t="s">
        <v>124</v>
      </c>
      <c r="Y2712" s="1">
        <v>14.5352172</v>
      </c>
      <c r="Z2712" s="1">
        <v>120.9819432</v>
      </c>
      <c r="AA2712" s="11" cm="1">
        <f t="array" ref="AA2712">IF(ISBLANK(Y2712), 0, VINCentyInvDistance(F2712,G2712,Y2712,Z2712))</f>
        <v>641.8006362827291</v>
      </c>
      <c r="AB2712" s="1">
        <v>0</v>
      </c>
      <c r="AC2712" s="1">
        <v>0</v>
      </c>
      <c r="AD2712" s="1">
        <v>0</v>
      </c>
      <c r="AE2712" s="1">
        <v>0</v>
      </c>
      <c r="AF2712" s="1">
        <v>1</v>
      </c>
      <c r="AG2712" s="1" t="str">
        <f>TRIM(MID(SUBSTITUTE($H2712,",",REPT(" ",200)),(LEN($H2712)-LEN(SUBSTITUTE($H2712,",",""))-4)*200+1,200))</f>
        <v>Pasay</v>
      </c>
      <c r="AH2712" s="1" t="str">
        <f>TRIM(MID(SUBSTITUTE($H2712,",",REPT(" ",200)),(LEN($H2712)-LEN(SUBSTITUTE($H2712,",",""))-3)*200+1,200))</f>
        <v>Southern Manila District</v>
      </c>
      <c r="AI2712" s="1" t="str">
        <f>TRIM(MID(SUBSTITUTE($H2712,",",REPT(" ",200)),(LEN($H2712)-LEN(SUBSTITUTE($H2712,",",""))-2)*200+1,200))</f>
        <v>Metro Manila</v>
      </c>
      <c r="AJ2712" s="1" t="str">
        <f>TRIM(MID(SUBSTITUTE($H2712,",",REPT(" ",200)),(LEN($H2712)-LEN(SUBSTITUTE($H2712,",",""))-0)*200+1,200))</f>
        <v>Philippines</v>
      </c>
      <c r="AL2712" s="7">
        <v>0</v>
      </c>
      <c r="AM2712" s="1" t="s">
        <v>2400</v>
      </c>
    </row>
    <row r="2713" spans="1:39" ht="12.75" customHeight="1">
      <c r="A2713" s="1"/>
      <c r="B2713" s="1" t="s">
        <v>2427</v>
      </c>
      <c r="C2713" s="1" t="s">
        <v>2428</v>
      </c>
      <c r="D2713" s="3" t="str">
        <f ca="1">IFERROR(__xludf.DUMMYFUNCTION("PROPER(REGEXEXTRACT(B524, ""(?:https?:\/\/)?(?:www\.)?([a-zA-Z0-9-]+)\.""))"),"Skyscanner")</f>
        <v>Skyscanner</v>
      </c>
      <c r="E2713" s="1" t="s">
        <v>2429</v>
      </c>
      <c r="F2713" s="1">
        <v>14.737861000000001</v>
      </c>
      <c r="G2713" s="1">
        <v>121.066243</v>
      </c>
      <c r="H2713" s="1" t="s">
        <v>2430</v>
      </c>
      <c r="I2713" s="1" t="s">
        <v>50</v>
      </c>
      <c r="J2713" s="1">
        <f>IF(K2713="URBAN",1,IF(K2713="SUBURBAN",2,IF(K2713="RURAL",3,"")))</f>
        <v>1</v>
      </c>
      <c r="K2713" s="1" t="s">
        <v>42</v>
      </c>
      <c r="L2713" s="18">
        <v>46082</v>
      </c>
      <c r="M2713" s="49">
        <v>0</v>
      </c>
      <c r="N2713" s="18">
        <v>46083</v>
      </c>
      <c r="O2713" s="56">
        <v>0.5</v>
      </c>
      <c r="P2713" s="31" t="str">
        <f>TEXT($L2713, "dddd")</f>
        <v>Sunday</v>
      </c>
      <c r="Q2713" s="39" t="s">
        <v>43</v>
      </c>
      <c r="R2713" s="39">
        <v>2239</v>
      </c>
      <c r="S2713" s="1" t="str">
        <f>IF(OR(MONTH(L2713)=12, MONTH(L2713)&lt;=5), "Dry Season", "Wet Season")</f>
        <v>Dry Season</v>
      </c>
      <c r="T2713" s="1">
        <v>1</v>
      </c>
      <c r="U2713" s="1">
        <v>0</v>
      </c>
      <c r="V2713" s="1">
        <v>0</v>
      </c>
      <c r="W2713" s="1">
        <v>0</v>
      </c>
      <c r="X2713" s="1" t="s">
        <v>44</v>
      </c>
      <c r="Y2713" s="1"/>
      <c r="Z2713" s="1"/>
      <c r="AA2713" s="11" cm="1">
        <f t="array" ref="AA2713">IF(ISBLANK(Y2713), 0, VINCentyInvDistance(F2713,G2713,Y2713,Z2713))</f>
        <v>0</v>
      </c>
      <c r="AB2713" s="1">
        <v>0</v>
      </c>
      <c r="AC2713" s="1">
        <v>0</v>
      </c>
      <c r="AD2713" s="1">
        <v>0</v>
      </c>
      <c r="AE2713" s="1">
        <v>0</v>
      </c>
      <c r="AF2713" s="1">
        <v>1</v>
      </c>
      <c r="AG2713" s="1" t="s">
        <v>142</v>
      </c>
      <c r="AH2713" s="1" t="s">
        <v>143</v>
      </c>
      <c r="AI2713" s="1" t="str">
        <f>TRIM(MID(SUBSTITUTE($H2713,",",REPT(" ",200)),(LEN($H2713)-LEN(SUBSTITUTE($H2713,",",""))-2)*200+1,200))</f>
        <v>Metro Manila</v>
      </c>
      <c r="AJ2713" s="1" t="s">
        <v>55</v>
      </c>
      <c r="AK2713" t="s">
        <v>98</v>
      </c>
      <c r="AL2713" s="7">
        <v>0</v>
      </c>
      <c r="AM2713" s="1"/>
    </row>
    <row r="2714" spans="1:39" ht="12.75" customHeight="1">
      <c r="A2714" s="1"/>
      <c r="B2714" s="1" t="s">
        <v>2431</v>
      </c>
      <c r="C2714" s="1" t="s">
        <v>2432</v>
      </c>
      <c r="D2714" s="3" t="str">
        <f ca="1">IFERROR(__xludf.DUMMYFUNCTION("PROPER(REGEXEXTRACT(B525, ""(?:https?:\/\/)?(?:www\.)?([a-zA-Z0-9-]+)\.""))"),"Skyscanner")</f>
        <v>Skyscanner</v>
      </c>
      <c r="E2714" s="1" t="s">
        <v>2433</v>
      </c>
      <c r="F2714" s="1">
        <v>14.7370316</v>
      </c>
      <c r="G2714" s="1">
        <v>121.0656238</v>
      </c>
      <c r="H2714" s="1" t="s">
        <v>2235</v>
      </c>
      <c r="I2714" s="1" t="s">
        <v>50</v>
      </c>
      <c r="J2714" s="1">
        <f>IF(K2714="URBAN",1,IF(K2714="SUBURBAN",2,IF(K2714="RURAL",3,"")))</f>
        <v>1</v>
      </c>
      <c r="K2714" s="1" t="s">
        <v>42</v>
      </c>
      <c r="L2714" s="18">
        <v>46082</v>
      </c>
      <c r="M2714" s="49">
        <v>0.58333333333333337</v>
      </c>
      <c r="N2714" s="18">
        <v>46083</v>
      </c>
      <c r="O2714" s="56">
        <v>0.5</v>
      </c>
      <c r="P2714" s="31" t="str">
        <f>TEXT($L2714, "dddd")</f>
        <v>Sunday</v>
      </c>
      <c r="Q2714" s="39" t="s">
        <v>186</v>
      </c>
      <c r="R2714" s="39">
        <v>2168</v>
      </c>
      <c r="S2714" s="1" t="str">
        <f>IF(OR(MONTH(L2714)=12, MONTH(L2714)&lt;=5), "Dry Season", "Wet Season")</f>
        <v>Dry Season</v>
      </c>
      <c r="T2714" s="1">
        <v>1</v>
      </c>
      <c r="U2714" s="1">
        <v>0</v>
      </c>
      <c r="V2714" s="1">
        <v>0</v>
      </c>
      <c r="W2714" s="1">
        <v>1</v>
      </c>
      <c r="X2714" s="1" t="s">
        <v>124</v>
      </c>
      <c r="Y2714" s="1">
        <v>14.5352172</v>
      </c>
      <c r="Z2714" s="1">
        <v>120.9819432</v>
      </c>
      <c r="AA2714" s="11" cm="1">
        <f t="array" ref="AA2714">IF(ISBLANK(Y2714), 0, VINCentyInvDistance(F2714,G2714,Y2714,Z2714))</f>
        <v>24080.876533846418</v>
      </c>
      <c r="AB2714" s="1">
        <v>0</v>
      </c>
      <c r="AC2714" s="1">
        <v>0</v>
      </c>
      <c r="AD2714" s="1">
        <v>0</v>
      </c>
      <c r="AE2714" s="1">
        <v>0</v>
      </c>
      <c r="AF2714" s="1">
        <v>1</v>
      </c>
      <c r="AG2714" s="1" t="s">
        <v>159</v>
      </c>
      <c r="AH2714" s="1" t="s">
        <v>160</v>
      </c>
      <c r="AI2714" s="1" t="str">
        <f>TRIM(MID(SUBSTITUTE($H2714,",",REPT(" ",200)),(LEN($H2714)-LEN(SUBSTITUTE($H2714,",",""))-2)*200+1,200))</f>
        <v>Metro Manila</v>
      </c>
      <c r="AJ2714" s="1" t="s">
        <v>55</v>
      </c>
      <c r="AK2714" t="s">
        <v>16678</v>
      </c>
      <c r="AL2714" s="7">
        <v>0</v>
      </c>
      <c r="AM2714" s="1"/>
    </row>
    <row r="2715" spans="1:39" ht="12.75" customHeight="1">
      <c r="A2715" s="1"/>
      <c r="B2715" s="1" t="s">
        <v>2434</v>
      </c>
      <c r="C2715" s="1" t="s">
        <v>2435</v>
      </c>
      <c r="D2715" s="3" t="str">
        <f ca="1">IFERROR(__xludf.DUMMYFUNCTION("PROPER(REGEXEXTRACT(B526, ""(?:https?:\/\/)?(?:www\.)?([a-zA-Z0-9-]+)\.""))"),"Skyscanner")</f>
        <v>Skyscanner</v>
      </c>
      <c r="E2715" s="1" t="s">
        <v>2436</v>
      </c>
      <c r="F2715" s="1">
        <v>14.538790000000001</v>
      </c>
      <c r="G2715" s="1">
        <v>120.98585</v>
      </c>
      <c r="H2715" s="1" t="s">
        <v>2437</v>
      </c>
      <c r="I2715" s="1" t="s">
        <v>50</v>
      </c>
      <c r="J2715" s="1">
        <f>IF(K2715="URBAN",1,IF(K2715="SUBURBAN",2,IF(K2715="RURAL",3,"")))</f>
        <v>1</v>
      </c>
      <c r="K2715" s="1" t="s">
        <v>42</v>
      </c>
      <c r="L2715" s="18">
        <v>46082</v>
      </c>
      <c r="M2715" s="49">
        <v>0.625</v>
      </c>
      <c r="N2715" s="18">
        <v>46083</v>
      </c>
      <c r="O2715" s="56">
        <v>0.5</v>
      </c>
      <c r="P2715" s="31" t="str">
        <f>TEXT($L2715, "dddd")</f>
        <v>Sunday</v>
      </c>
      <c r="Q2715" s="39" t="s">
        <v>61</v>
      </c>
      <c r="R2715" s="39">
        <v>1867.96</v>
      </c>
      <c r="S2715" s="1" t="str">
        <f>IF(OR(MONTH(L2715)=12, MONTH(L2715)&lt;=5), "Dry Season", "Wet Season")</f>
        <v>Dry Season</v>
      </c>
      <c r="T2715" s="1">
        <v>1</v>
      </c>
      <c r="U2715" s="1">
        <v>0</v>
      </c>
      <c r="V2715" s="1">
        <v>0</v>
      </c>
      <c r="W2715" s="1">
        <v>1</v>
      </c>
      <c r="X2715" s="1" t="s">
        <v>124</v>
      </c>
      <c r="Y2715" s="1">
        <v>14.5352172</v>
      </c>
      <c r="Z2715" s="1">
        <v>120.9819432</v>
      </c>
      <c r="AA2715" s="11" cm="1">
        <f t="array" ref="AA2715">IF(ISBLANK(Y2715), 0, VINCentyInvDistance(F2715,G2715,Y2715,Z2715))</f>
        <v>577.55407965046822</v>
      </c>
      <c r="AB2715" s="1">
        <v>0</v>
      </c>
      <c r="AC2715" s="1">
        <v>0</v>
      </c>
      <c r="AD2715" s="1">
        <v>0</v>
      </c>
      <c r="AE2715" s="1">
        <v>0</v>
      </c>
      <c r="AF2715" s="1">
        <v>1</v>
      </c>
      <c r="AG2715" s="1" t="str">
        <f>TRIM(MID(SUBSTITUTE($H2715,",",REPT(" ",200)),(LEN($H2715)-LEN(SUBSTITUTE($H2715,",",""))-4)*200+1,200))</f>
        <v>Pasay</v>
      </c>
      <c r="AH2715" s="1" t="str">
        <f>TRIM(MID(SUBSTITUTE($H2715,",",REPT(" ",200)),(LEN($H2715)-LEN(SUBSTITUTE($H2715,",",""))-3)*200+1,200))</f>
        <v>Southern Manila District</v>
      </c>
      <c r="AI2715" s="1" t="str">
        <f>TRIM(MID(SUBSTITUTE($H2715,",",REPT(" ",200)),(LEN($H2715)-LEN(SUBSTITUTE($H2715,",",""))-2)*200+1,200))</f>
        <v>Metro Manila</v>
      </c>
      <c r="AJ2715" s="1" t="str">
        <f>TRIM(MID(SUBSTITUTE($H2715,",",REPT(" ",200)),(LEN($H2715)-LEN(SUBSTITUTE($H2715,",",""))-0)*200+1,200))</f>
        <v>Philippines</v>
      </c>
      <c r="AL2715" s="7">
        <v>0</v>
      </c>
      <c r="AM2715" s="1" t="s">
        <v>2438</v>
      </c>
    </row>
    <row r="2716" spans="1:39" ht="12.75" customHeight="1">
      <c r="A2716" s="1"/>
      <c r="B2716" s="1" t="s">
        <v>2439</v>
      </c>
      <c r="C2716" s="1" t="s">
        <v>2440</v>
      </c>
      <c r="D2716" s="3" t="str">
        <f ca="1">IFERROR(__xludf.DUMMYFUNCTION("PROPER(REGEXEXTRACT(B527, ""(?:https?:\/\/)?(?:www\.)?([a-zA-Z0-9-]+)\.""))"),"Skyscanner")</f>
        <v>Skyscanner</v>
      </c>
      <c r="E2716" s="1" t="s">
        <v>2441</v>
      </c>
      <c r="F2716" s="1">
        <v>14.7360962</v>
      </c>
      <c r="G2716" s="1">
        <v>121.0638434</v>
      </c>
      <c r="H2716" s="1" t="s">
        <v>2235</v>
      </c>
      <c r="I2716" s="1" t="s">
        <v>50</v>
      </c>
      <c r="J2716" s="1">
        <f>IF(K2716="URBAN",1,IF(K2716="SUBURBAN",2,IF(K2716="RURAL",3,"")))</f>
        <v>1</v>
      </c>
      <c r="K2716" s="1" t="s">
        <v>42</v>
      </c>
      <c r="L2716" s="18">
        <v>46082</v>
      </c>
      <c r="M2716" s="49">
        <v>0.625</v>
      </c>
      <c r="N2716" s="18">
        <v>46083</v>
      </c>
      <c r="O2716" s="56">
        <v>0.5</v>
      </c>
      <c r="P2716" s="31" t="str">
        <f>TEXT($L2716, "dddd")</f>
        <v>Sunday</v>
      </c>
      <c r="Q2716" s="39" t="s">
        <v>111</v>
      </c>
      <c r="R2716" s="39">
        <v>1486</v>
      </c>
      <c r="S2716" s="1" t="str">
        <f>IF(OR(MONTH(L2716)=12, MONTH(L2716)&lt;=5), "Dry Season", "Wet Season")</f>
        <v>Dry Season</v>
      </c>
      <c r="T2716" s="1">
        <v>1</v>
      </c>
      <c r="U2716" s="1">
        <v>0</v>
      </c>
      <c r="V2716" s="1">
        <v>0</v>
      </c>
      <c r="W2716" s="1">
        <v>1</v>
      </c>
      <c r="X2716" s="1" t="s">
        <v>1174</v>
      </c>
      <c r="Y2716" s="1">
        <v>14.589843999999999</v>
      </c>
      <c r="Z2716" s="1">
        <v>121.060554</v>
      </c>
      <c r="AA2716" s="11" cm="1">
        <f t="array" ref="AA2716">IF(ISBLANK(Y2716), 0, VINCentyInvDistance(F2716,G2716,Y2716,Z2716))</f>
        <v>16186.020749371961</v>
      </c>
      <c r="AB2716" s="1">
        <v>0</v>
      </c>
      <c r="AC2716" s="1">
        <v>0</v>
      </c>
      <c r="AD2716" s="1">
        <v>0</v>
      </c>
      <c r="AE2716" s="1">
        <v>1</v>
      </c>
      <c r="AF2716" s="1">
        <v>1</v>
      </c>
      <c r="AG2716" s="1" t="s">
        <v>1180</v>
      </c>
      <c r="AH2716" s="1" t="s">
        <v>562</v>
      </c>
      <c r="AI2716" s="1" t="str">
        <f>TRIM(MID(SUBSTITUTE($H2716,",",REPT(" ",200)),(LEN($H2716)-LEN(SUBSTITUTE($H2716,",",""))-2)*200+1,200))</f>
        <v>Metro Manila</v>
      </c>
      <c r="AJ2716" s="1" t="s">
        <v>55</v>
      </c>
      <c r="AK2716" t="s">
        <v>2442</v>
      </c>
      <c r="AL2716" s="7">
        <v>0</v>
      </c>
      <c r="AM2716" s="1"/>
    </row>
    <row r="2717" spans="1:39" ht="12.75" customHeight="1">
      <c r="A2717" s="1"/>
      <c r="B2717" s="1" t="s">
        <v>2443</v>
      </c>
      <c r="C2717" s="1" t="s">
        <v>2444</v>
      </c>
      <c r="D2717" s="3" t="str">
        <f ca="1">IFERROR(__xludf.DUMMYFUNCTION("PROPER(REGEXEXTRACT(B528, ""(?:https?:\/\/)?(?:www\.)?([a-zA-Z0-9-]+)\.""))"),"Skyscanner")</f>
        <v>Skyscanner</v>
      </c>
      <c r="E2717" s="1" t="s">
        <v>2445</v>
      </c>
      <c r="F2717" s="1">
        <v>14.7354957</v>
      </c>
      <c r="G2717" s="1">
        <v>121.0650242</v>
      </c>
      <c r="H2717" s="1" t="s">
        <v>2235</v>
      </c>
      <c r="I2717" s="1" t="s">
        <v>50</v>
      </c>
      <c r="J2717" s="1">
        <f>IF(K2717="URBAN",1,IF(K2717="SUBURBAN",2,IF(K2717="RURAL",3,"")))</f>
        <v>1</v>
      </c>
      <c r="K2717" s="1" t="s">
        <v>42</v>
      </c>
      <c r="L2717" s="18">
        <v>46082</v>
      </c>
      <c r="M2717" s="49">
        <v>0.625</v>
      </c>
      <c r="N2717" s="18">
        <v>46083</v>
      </c>
      <c r="O2717" s="56">
        <v>0.5</v>
      </c>
      <c r="P2717" s="31" t="str">
        <f>TEXT($L2717, "dddd")</f>
        <v>Sunday</v>
      </c>
      <c r="Q2717" s="39" t="s">
        <v>43</v>
      </c>
      <c r="R2717" s="39">
        <v>1486</v>
      </c>
      <c r="S2717" s="1" t="str">
        <f>IF(OR(MONTH(L2717)=12, MONTH(L2717)&lt;=5), "Dry Season", "Wet Season")</f>
        <v>Dry Season</v>
      </c>
      <c r="T2717" s="1">
        <v>1</v>
      </c>
      <c r="U2717" s="1">
        <v>0</v>
      </c>
      <c r="V2717" s="1">
        <v>0</v>
      </c>
      <c r="W2717" s="1">
        <v>1</v>
      </c>
      <c r="X2717" s="1" t="s">
        <v>1174</v>
      </c>
      <c r="Y2717" s="1">
        <v>14.589843999999999</v>
      </c>
      <c r="Z2717" s="1">
        <v>121.060554</v>
      </c>
      <c r="AA2717" s="11" cm="1">
        <f t="array" ref="AA2717">IF(ISBLANK(Y2717), 0, VINCentyInvDistance(F2717,G2717,Y2717,Z2717))</f>
        <v>16122.891023475089</v>
      </c>
      <c r="AB2717" s="1">
        <v>0</v>
      </c>
      <c r="AC2717" s="1">
        <v>0</v>
      </c>
      <c r="AD2717" s="1">
        <v>0</v>
      </c>
      <c r="AE2717" s="1">
        <v>0</v>
      </c>
      <c r="AF2717" s="1">
        <v>1</v>
      </c>
      <c r="AG2717" s="1" t="s">
        <v>1180</v>
      </c>
      <c r="AH2717" s="1" t="s">
        <v>562</v>
      </c>
      <c r="AI2717" s="1" t="str">
        <f>TRIM(MID(SUBSTITUTE($H2717,",",REPT(" ",200)),(LEN($H2717)-LEN(SUBSTITUTE($H2717,",",""))-2)*200+1,200))</f>
        <v>Metro Manila</v>
      </c>
      <c r="AJ2717" s="1" t="s">
        <v>55</v>
      </c>
      <c r="AL2717" s="7">
        <v>0</v>
      </c>
      <c r="AM2717" s="1"/>
    </row>
    <row r="2718" spans="1:39" ht="12.75" customHeight="1">
      <c r="A2718" s="1"/>
      <c r="B2718" s="1" t="s">
        <v>2446</v>
      </c>
      <c r="C2718" s="1" t="s">
        <v>2447</v>
      </c>
      <c r="D2718" s="3" t="str">
        <f ca="1">IFERROR(__xludf.DUMMYFUNCTION("PROPER(REGEXEXTRACT(B529, ""(?:https?:\/\/)?(?:www\.)?([a-zA-Z0-9-]+)\.""))"),"Skyscanner")</f>
        <v>Skyscanner</v>
      </c>
      <c r="E2718" s="1" t="s">
        <v>2448</v>
      </c>
      <c r="F2718" s="1">
        <v>14.7364856</v>
      </c>
      <c r="G2718" s="1">
        <v>121.0652027</v>
      </c>
      <c r="H2718" s="1" t="s">
        <v>2281</v>
      </c>
      <c r="I2718" s="1" t="s">
        <v>50</v>
      </c>
      <c r="J2718" s="1">
        <f>IF(K2718="URBAN",1,IF(K2718="SUBURBAN",2,IF(K2718="RURAL",3,"")))</f>
        <v>1</v>
      </c>
      <c r="K2718" s="1" t="s">
        <v>42</v>
      </c>
      <c r="L2718" s="18">
        <v>46082</v>
      </c>
      <c r="M2718" s="49">
        <v>0.58333333333333337</v>
      </c>
      <c r="N2718" s="18">
        <v>46083</v>
      </c>
      <c r="O2718" s="56">
        <v>0.5</v>
      </c>
      <c r="P2718" s="31" t="str">
        <f>TEXT($L2718, "dddd")</f>
        <v>Sunday</v>
      </c>
      <c r="Q2718" s="39" t="s">
        <v>43</v>
      </c>
      <c r="R2718" s="39">
        <v>2341</v>
      </c>
      <c r="S2718" s="1" t="str">
        <f>IF(OR(MONTH(L2718)=12, MONTH(L2718)&lt;=5), "Dry Season", "Wet Season")</f>
        <v>Dry Season</v>
      </c>
      <c r="T2718" s="1">
        <v>1</v>
      </c>
      <c r="U2718" s="1">
        <v>0</v>
      </c>
      <c r="V2718" s="1">
        <v>0</v>
      </c>
      <c r="W2718" s="1">
        <v>1</v>
      </c>
      <c r="X2718" s="1" t="s">
        <v>1174</v>
      </c>
      <c r="Y2718" s="1">
        <v>14.589843999999999</v>
      </c>
      <c r="Z2718" s="1">
        <v>121.060554</v>
      </c>
      <c r="AA2718" s="11" cm="1">
        <f t="array" ref="AA2718">IF(ISBLANK(Y2718), 0, VINCentyInvDistance(F2718,G2718,Y2718,Z2718))</f>
        <v>16232.952833046171</v>
      </c>
      <c r="AB2718" s="1">
        <v>0</v>
      </c>
      <c r="AC2718" s="1">
        <v>0</v>
      </c>
      <c r="AD2718" s="1">
        <v>0</v>
      </c>
      <c r="AE2718" s="1">
        <v>0</v>
      </c>
      <c r="AF2718" s="1">
        <v>1</v>
      </c>
      <c r="AG2718" s="1" t="s">
        <v>1180</v>
      </c>
      <c r="AH2718" s="1" t="s">
        <v>562</v>
      </c>
      <c r="AI2718" s="1" t="str">
        <f>TRIM(MID(SUBSTITUTE($H2718,",",REPT(" ",200)),(LEN($H2718)-LEN(SUBSTITUTE($H2718,",",""))-2)*200+1,200))</f>
        <v>Metro Manila</v>
      </c>
      <c r="AJ2718" s="1" t="s">
        <v>55</v>
      </c>
      <c r="AK2718" t="s">
        <v>16663</v>
      </c>
      <c r="AL2718" s="7">
        <v>0</v>
      </c>
      <c r="AM2718" s="1"/>
    </row>
    <row r="2719" spans="1:39" ht="12.75" customHeight="1">
      <c r="A2719" s="1"/>
      <c r="B2719" s="1" t="s">
        <v>2449</v>
      </c>
      <c r="C2719" s="1" t="s">
        <v>2450</v>
      </c>
      <c r="D2719" s="3" t="str">
        <f ca="1">IFERROR(__xludf.DUMMYFUNCTION("PROPER(REGEXEXTRACT(B530, ""(?:https?:\/\/)?(?:www\.)?([a-zA-Z0-9-]+)\.""))"),"Skyscanner")</f>
        <v>Skyscanner</v>
      </c>
      <c r="E2719" s="1" t="s">
        <v>2380</v>
      </c>
      <c r="F2719" s="1">
        <v>14.737019999999999</v>
      </c>
      <c r="G2719" s="1">
        <v>121.06625</v>
      </c>
      <c r="H2719" s="1" t="s">
        <v>2370</v>
      </c>
      <c r="I2719" s="1" t="s">
        <v>50</v>
      </c>
      <c r="J2719" s="1">
        <f>IF(K2719="URBAN",1,IF(K2719="SUBURBAN",2,IF(K2719="RURAL",3,"")))</f>
        <v>1</v>
      </c>
      <c r="K2719" s="1" t="s">
        <v>42</v>
      </c>
      <c r="L2719" s="18">
        <v>46082</v>
      </c>
      <c r="M2719" s="49">
        <v>0.625</v>
      </c>
      <c r="N2719" s="18">
        <v>46083</v>
      </c>
      <c r="O2719" s="56">
        <v>0.5</v>
      </c>
      <c r="P2719" s="31" t="str">
        <f>TEXT($L2719, "dddd")</f>
        <v>Sunday</v>
      </c>
      <c r="Q2719" s="39" t="s">
        <v>43</v>
      </c>
      <c r="R2719" s="39">
        <v>2341</v>
      </c>
      <c r="S2719" s="1" t="str">
        <f>IF(OR(MONTH(L2719)=12, MONTH(L2719)&lt;=5), "Dry Season", "Wet Season")</f>
        <v>Dry Season</v>
      </c>
      <c r="T2719" s="1">
        <v>1</v>
      </c>
      <c r="U2719" s="1">
        <v>0</v>
      </c>
      <c r="V2719" s="1">
        <v>0</v>
      </c>
      <c r="W2719" s="1">
        <v>1</v>
      </c>
      <c r="X2719" s="1" t="s">
        <v>1174</v>
      </c>
      <c r="Y2719" s="1">
        <v>14.589843999999999</v>
      </c>
      <c r="Z2719" s="1">
        <v>121.060554</v>
      </c>
      <c r="AA2719" s="11" cm="1">
        <f t="array" ref="AA2719">IF(ISBLANK(Y2719), 0, VINCentyInvDistance(F2719,G2719,Y2719,Z2719))</f>
        <v>16295.911524179399</v>
      </c>
      <c r="AB2719" s="1">
        <v>0</v>
      </c>
      <c r="AC2719" s="1">
        <v>0</v>
      </c>
      <c r="AD2719" s="1">
        <v>0</v>
      </c>
      <c r="AE2719" s="1">
        <v>224</v>
      </c>
      <c r="AF2719" s="1">
        <v>1</v>
      </c>
      <c r="AG2719" s="1" t="str">
        <f>TRIM(MID(SUBSTITUTE($H2719,",",REPT(" ",200)),(LEN($H2719)-LEN(SUBSTITUTE($H2719,",",""))-4)*200+1,200))</f>
        <v>Quezon City</v>
      </c>
      <c r="AH2719" s="1" t="str">
        <f>TRIM(MID(SUBSTITUTE($H2719,",",REPT(" ",200)),(LEN($H2719)-LEN(SUBSTITUTE($H2719,",",""))-3)*200+1,200))</f>
        <v>Eastern Manila District</v>
      </c>
      <c r="AI2719" s="1" t="str">
        <f>TRIM(MID(SUBSTITUTE($H2719,",",REPT(" ",200)),(LEN($H2719)-LEN(SUBSTITUTE($H2719,",",""))-2)*200+1,200))</f>
        <v>Metro Manila</v>
      </c>
      <c r="AJ2719" s="1" t="str">
        <f>TRIM(MID(SUBSTITUTE($H2719,",",REPT(" ",200)),(LEN($H2719)-LEN(SUBSTITUTE($H2719,",",""))-0)*200+1,200))</f>
        <v>Philippines</v>
      </c>
      <c r="AL2719" s="7">
        <v>0</v>
      </c>
      <c r="AM2719" s="1" t="s">
        <v>2451</v>
      </c>
    </row>
    <row r="2720" spans="1:39" ht="12.75" customHeight="1">
      <c r="A2720" s="1"/>
      <c r="B2720" s="1" t="s">
        <v>2452</v>
      </c>
      <c r="C2720" s="1" t="s">
        <v>2453</v>
      </c>
      <c r="D2720" s="3" t="str">
        <f ca="1">IFERROR(__xludf.DUMMYFUNCTION("PROPER(REGEXEXTRACT(B531, ""(?:https?:\/\/)?(?:www\.)?([a-zA-Z0-9-]+)\.""))"),"Skyscanner")</f>
        <v>Skyscanner</v>
      </c>
      <c r="E2720" s="1" t="s">
        <v>2454</v>
      </c>
      <c r="F2720" s="1">
        <v>14.7310692</v>
      </c>
      <c r="G2720" s="1">
        <v>121.0591477</v>
      </c>
      <c r="H2720" s="1" t="s">
        <v>2455</v>
      </c>
      <c r="I2720" s="1" t="s">
        <v>50</v>
      </c>
      <c r="J2720" s="1">
        <f>IF(K2720="URBAN",1,IF(K2720="SUBURBAN",2,IF(K2720="RURAL",3,"")))</f>
        <v>1</v>
      </c>
      <c r="K2720" s="1" t="s">
        <v>42</v>
      </c>
      <c r="L2720" s="18">
        <v>46082</v>
      </c>
      <c r="M2720" s="49">
        <v>0.58333333333333337</v>
      </c>
      <c r="N2720" s="18">
        <v>46083</v>
      </c>
      <c r="O2720" s="56">
        <v>0.5</v>
      </c>
      <c r="P2720" s="31" t="str">
        <f>TEXT($L2720, "dddd")</f>
        <v>Sunday</v>
      </c>
      <c r="Q2720" s="39" t="s">
        <v>207</v>
      </c>
      <c r="R2720" s="39">
        <v>1836</v>
      </c>
      <c r="S2720" s="1" t="str">
        <f>IF(OR(MONTH(L2720)=12, MONTH(L2720)&lt;=5), "Dry Season", "Wet Season")</f>
        <v>Dry Season</v>
      </c>
      <c r="T2720" s="1">
        <v>1</v>
      </c>
      <c r="U2720" s="1">
        <v>1</v>
      </c>
      <c r="V2720" s="1">
        <v>0</v>
      </c>
      <c r="W2720" s="1">
        <v>1</v>
      </c>
      <c r="X2720" s="1" t="s">
        <v>124</v>
      </c>
      <c r="Y2720" s="1">
        <v>14.5352172</v>
      </c>
      <c r="Z2720" s="1">
        <v>120.9819432</v>
      </c>
      <c r="AA2720" s="11" cm="1">
        <f t="array" ref="AA2720">IF(ISBLANK(Y2720), 0, VINCentyInvDistance(F2720,G2720,Y2720,Z2720))</f>
        <v>23211.438673567078</v>
      </c>
      <c r="AB2720" s="1">
        <v>0</v>
      </c>
      <c r="AC2720" s="1">
        <v>0</v>
      </c>
      <c r="AD2720" s="1">
        <v>0</v>
      </c>
      <c r="AE2720" s="1">
        <v>8</v>
      </c>
      <c r="AF2720" s="1">
        <v>1</v>
      </c>
      <c r="AG2720" s="1" t="s">
        <v>159</v>
      </c>
      <c r="AH2720" s="1" t="s">
        <v>160</v>
      </c>
      <c r="AI2720" s="1" t="str">
        <f>TRIM(MID(SUBSTITUTE($H2720,",",REPT(" ",200)),(LEN($H2720)-LEN(SUBSTITUTE($H2720,",",""))-2)*200+1,200))</f>
        <v>Metro Manila</v>
      </c>
      <c r="AJ2720" s="1" t="s">
        <v>55</v>
      </c>
      <c r="AL2720" s="7">
        <v>0</v>
      </c>
      <c r="AM2720" s="1"/>
    </row>
    <row r="2721" spans="1:39" ht="12.75" customHeight="1">
      <c r="A2721" s="1"/>
      <c r="B2721" s="1" t="s">
        <v>2456</v>
      </c>
      <c r="C2721" s="1" t="s">
        <v>2457</v>
      </c>
      <c r="D2721" s="3" t="str">
        <f ca="1">IFERROR(__xludf.DUMMYFUNCTION("PROPER(REGEXEXTRACT(B532, ""(?:https?:\/\/)?(?:www\.)?([a-zA-Z0-9-]+)\.""))"),"Skyscanner")</f>
        <v>Skyscanner</v>
      </c>
      <c r="E2721" s="1" t="s">
        <v>2458</v>
      </c>
      <c r="F2721" s="1">
        <v>14.536899999999999</v>
      </c>
      <c r="G2721" s="1">
        <v>120.97969000000001</v>
      </c>
      <c r="H2721" s="1" t="s">
        <v>2459</v>
      </c>
      <c r="I2721" s="1" t="s">
        <v>50</v>
      </c>
      <c r="J2721" s="1">
        <f>IF(K2721="URBAN",1,IF(K2721="SUBURBAN",2,IF(K2721="RURAL",3,"")))</f>
        <v>1</v>
      </c>
      <c r="K2721" s="1" t="s">
        <v>42</v>
      </c>
      <c r="L2721" s="18">
        <v>46082</v>
      </c>
      <c r="M2721" s="49">
        <v>0.625</v>
      </c>
      <c r="N2721" s="18">
        <v>46083</v>
      </c>
      <c r="O2721" s="56">
        <v>0.5</v>
      </c>
      <c r="P2721" s="31" t="str">
        <f>TEXT($L2721, "dddd")</f>
        <v>Sunday</v>
      </c>
      <c r="Q2721" s="39" t="s">
        <v>43</v>
      </c>
      <c r="R2721" s="39">
        <v>49941</v>
      </c>
      <c r="S2721" s="1" t="str">
        <f>IF(OR(MONTH(L2721)=12, MONTH(L2721)&lt;=5), "Dry Season", "Wet Season")</f>
        <v>Dry Season</v>
      </c>
      <c r="T2721" s="1">
        <v>1</v>
      </c>
      <c r="U2721" s="1">
        <v>0</v>
      </c>
      <c r="V2721" s="1">
        <v>0</v>
      </c>
      <c r="W2721" s="1">
        <v>1</v>
      </c>
      <c r="X2721" s="1" t="s">
        <v>124</v>
      </c>
      <c r="Y2721" s="1">
        <v>14.5352172</v>
      </c>
      <c r="Z2721" s="1">
        <v>120.9819432</v>
      </c>
      <c r="AA2721" s="11" cm="1">
        <f t="array" ref="AA2721">IF(ISBLANK(Y2721), 0, VINCentyInvDistance(F2721,G2721,Y2721,Z2721))</f>
        <v>306.01038175152104</v>
      </c>
      <c r="AB2721" s="1">
        <v>0</v>
      </c>
      <c r="AC2721" s="1">
        <v>0</v>
      </c>
      <c r="AD2721" s="1">
        <v>0</v>
      </c>
      <c r="AE2721" s="1">
        <v>1957</v>
      </c>
      <c r="AF2721" s="1">
        <v>1</v>
      </c>
      <c r="AG2721" s="1" t="str">
        <f>TRIM(MID(SUBSTITUTE($H2721,",",REPT(" ",200)),(LEN($H2721)-LEN(SUBSTITUTE($H2721,",",""))-4)*200+1,200))</f>
        <v>Pasay</v>
      </c>
      <c r="AH2721" s="1" t="str">
        <f>TRIM(MID(SUBSTITUTE($H2721,",",REPT(" ",200)),(LEN($H2721)-LEN(SUBSTITUTE($H2721,",",""))-3)*200+1,200))</f>
        <v>Southern Manila District</v>
      </c>
      <c r="AI2721" s="1" t="str">
        <f>TRIM(MID(SUBSTITUTE($H2721,",",REPT(" ",200)),(LEN($H2721)-LEN(SUBSTITUTE($H2721,",",""))-2)*200+1,200))</f>
        <v>Metro Manila</v>
      </c>
      <c r="AJ2721" s="1" t="str">
        <f>TRIM(MID(SUBSTITUTE($H2721,",",REPT(" ",200)),(LEN($H2721)-LEN(SUBSTITUTE($H2721,",",""))-0)*200+1,200))</f>
        <v>Philippines</v>
      </c>
      <c r="AL2721" s="7">
        <v>0</v>
      </c>
      <c r="AM2721" s="1" t="s">
        <v>2460</v>
      </c>
    </row>
    <row r="2722" spans="1:39" ht="12.75" customHeight="1">
      <c r="A2722" s="1"/>
      <c r="B2722" s="1" t="s">
        <v>2461</v>
      </c>
      <c r="C2722" s="1" t="s">
        <v>2462</v>
      </c>
      <c r="D2722" s="3" t="str">
        <f ca="1">IFERROR(__xludf.DUMMYFUNCTION("PROPER(REGEXEXTRACT(B533, ""(?:https?:\/\/)?(?:www\.)?([a-zA-Z0-9-]+)\.""))"),"Skyscanner")</f>
        <v>Skyscanner</v>
      </c>
      <c r="E2722" s="1" t="s">
        <v>2463</v>
      </c>
      <c r="F2722" s="1">
        <v>14.7162168</v>
      </c>
      <c r="G2722" s="1">
        <v>121.0421351</v>
      </c>
      <c r="H2722" s="1" t="s">
        <v>2464</v>
      </c>
      <c r="I2722" s="1" t="s">
        <v>50</v>
      </c>
      <c r="J2722" s="1">
        <f>IF(K2722="URBAN",1,IF(K2722="SUBURBAN",2,IF(K2722="RURAL",3,"")))</f>
        <v>1</v>
      </c>
      <c r="K2722" s="1" t="s">
        <v>42</v>
      </c>
      <c r="L2722" s="18">
        <v>46082</v>
      </c>
      <c r="M2722" s="49">
        <v>0.58333333333333337</v>
      </c>
      <c r="N2722" s="18">
        <v>46083</v>
      </c>
      <c r="O2722" s="56">
        <v>0.45833333333333331</v>
      </c>
      <c r="P2722" s="31" t="str">
        <f>TEXT($L2722, "dddd")</f>
        <v>Sunday</v>
      </c>
      <c r="Q2722" s="39" t="s">
        <v>323</v>
      </c>
      <c r="R2722" s="39">
        <v>1953</v>
      </c>
      <c r="S2722" s="1" t="str">
        <f>IF(OR(MONTH(L2722)=12, MONTH(L2722)&lt;=5), "Dry Season", "Wet Season")</f>
        <v>Dry Season</v>
      </c>
      <c r="T2722" s="1">
        <v>1</v>
      </c>
      <c r="U2722" s="1">
        <v>0</v>
      </c>
      <c r="V2722" s="1">
        <v>0</v>
      </c>
      <c r="W2722" s="1">
        <v>0</v>
      </c>
      <c r="X2722" s="1" t="s">
        <v>44</v>
      </c>
      <c r="Y2722" s="1"/>
      <c r="Z2722" s="1"/>
      <c r="AA2722" s="11" cm="1">
        <f t="array" ref="AA2722">IF(ISBLANK(Y2722), 0, VINCentyInvDistance(F2722,G2722,Y2722,Z2722))</f>
        <v>0</v>
      </c>
      <c r="AB2722" s="1">
        <v>0</v>
      </c>
      <c r="AC2722" s="1">
        <v>9.1999999999999993</v>
      </c>
      <c r="AD2722" s="1">
        <v>4.5999999999999996</v>
      </c>
      <c r="AE2722" s="1">
        <v>42</v>
      </c>
      <c r="AF2722" s="1">
        <v>1</v>
      </c>
      <c r="AG2722" s="1" t="s">
        <v>2465</v>
      </c>
      <c r="AH2722" s="1" t="s">
        <v>2466</v>
      </c>
      <c r="AI2722" s="1" t="str">
        <f>TRIM(MID(SUBSTITUTE($H2722,",",REPT(" ",200)),(LEN($H2722)-LEN(SUBSTITUTE($H2722,",",""))-2)*200+1,200))</f>
        <v>Metro Manila</v>
      </c>
      <c r="AJ2722" s="1" t="s">
        <v>55</v>
      </c>
      <c r="AK2722" t="s">
        <v>16679</v>
      </c>
      <c r="AL2722" s="7">
        <v>0</v>
      </c>
      <c r="AM2722" s="1"/>
    </row>
    <row r="2723" spans="1:39" ht="12.75" customHeight="1">
      <c r="A2723" s="1"/>
      <c r="B2723" s="1" t="s">
        <v>2478</v>
      </c>
      <c r="C2723" s="1" t="s">
        <v>2479</v>
      </c>
      <c r="D2723" s="3" t="str">
        <f ca="1">IFERROR(__xludf.DUMMYFUNCTION("PROPER(REGEXEXTRACT(B536, ""(?:https?:\/\/)?(?:www\.)?([a-zA-Z0-9-]+)\.""))"),"Skyscanner")</f>
        <v>Skyscanner</v>
      </c>
      <c r="E2723" s="1" t="s">
        <v>2474</v>
      </c>
      <c r="F2723" s="1">
        <v>14.514393</v>
      </c>
      <c r="G2723" s="1">
        <v>120.980137</v>
      </c>
      <c r="H2723" s="1" t="s">
        <v>2480</v>
      </c>
      <c r="I2723" s="1" t="s">
        <v>50</v>
      </c>
      <c r="J2723" s="1">
        <f>IF(K2723="URBAN",1,IF(K2723="SUBURBAN",2,IF(K2723="RURAL",3,"")))</f>
        <v>1</v>
      </c>
      <c r="K2723" s="1" t="s">
        <v>42</v>
      </c>
      <c r="L2723" s="18">
        <v>46082</v>
      </c>
      <c r="M2723" s="49">
        <v>0.625</v>
      </c>
      <c r="N2723" s="18">
        <v>46083</v>
      </c>
      <c r="O2723" s="56">
        <v>0.5</v>
      </c>
      <c r="P2723" s="31" t="str">
        <f>TEXT($L2723, "dddd")</f>
        <v>Sunday</v>
      </c>
      <c r="Q2723" s="39" t="s">
        <v>207</v>
      </c>
      <c r="R2723" s="39">
        <v>13395</v>
      </c>
      <c r="S2723" s="1" t="str">
        <f>IF(OR(MONTH(L2723)=12, MONTH(L2723)&lt;=5), "Dry Season", "Wet Season")</f>
        <v>Dry Season</v>
      </c>
      <c r="T2723" s="1">
        <v>1</v>
      </c>
      <c r="U2723" s="1">
        <v>0</v>
      </c>
      <c r="V2723" s="1">
        <v>0</v>
      </c>
      <c r="W2723" s="1">
        <v>1</v>
      </c>
      <c r="X2723" s="1" t="s">
        <v>2481</v>
      </c>
      <c r="Y2723" s="1">
        <v>14.523306399999999</v>
      </c>
      <c r="Z2723" s="1">
        <v>120.981234</v>
      </c>
      <c r="AA2723" s="11" cm="1">
        <f t="array" ref="AA2723">IF(ISBLANK(Y2723), 0, VINCentyInvDistance(F2723,G2723,Y2723,Z2723))</f>
        <v>993.27816661561724</v>
      </c>
      <c r="AB2723" s="1">
        <v>0</v>
      </c>
      <c r="AC2723" s="1">
        <v>9.1999999999999993</v>
      </c>
      <c r="AD2723" s="1">
        <v>0</v>
      </c>
      <c r="AE2723" s="1">
        <v>27</v>
      </c>
      <c r="AF2723" s="1">
        <v>1</v>
      </c>
      <c r="AG2723" s="1" t="str">
        <f>TRIM(MID(SUBSTITUTE($H2723,",",REPT(" ",200)),(LEN($H2723)-LEN(SUBSTITUTE($H2723,",",""))-4)*200+1,200))</f>
        <v>Parañaque</v>
      </c>
      <c r="AH2723" s="1" t="str">
        <f>TRIM(MID(SUBSTITUTE($H2723,",",REPT(" ",200)),(LEN($H2723)-LEN(SUBSTITUTE($H2723,",",""))-3)*200+1,200))</f>
        <v>Southern Manila District</v>
      </c>
      <c r="AI2723" s="1" t="str">
        <f>TRIM(MID(SUBSTITUTE($H2723,",",REPT(" ",200)),(LEN($H2723)-LEN(SUBSTITUTE($H2723,",",""))-2)*200+1,200))</f>
        <v>Metro Manila</v>
      </c>
      <c r="AJ2723" s="1" t="str">
        <f>TRIM(MID(SUBSTITUTE($H2723,",",REPT(" ",200)),(LEN($H2723)-LEN(SUBSTITUTE($H2723,",",""))-0)*200+1,200))</f>
        <v>Philippines</v>
      </c>
      <c r="AL2723" s="7">
        <v>0</v>
      </c>
      <c r="AM2723" s="1" t="s">
        <v>2482</v>
      </c>
    </row>
    <row r="2724" spans="1:39" ht="12.75" customHeight="1">
      <c r="A2724" s="1"/>
      <c r="B2724" s="1" t="s">
        <v>2483</v>
      </c>
      <c r="C2724" s="1" t="s">
        <v>2484</v>
      </c>
      <c r="D2724" s="3" t="str">
        <f ca="1">IFERROR(__xludf.DUMMYFUNCTION("PROPER(REGEXEXTRACT(B537, ""(?:https?:\/\/)?(?:www\.)?([a-zA-Z0-9-]+)\.""))"),"Google")</f>
        <v>Google</v>
      </c>
      <c r="E2724" s="1" t="s">
        <v>2485</v>
      </c>
      <c r="F2724" s="1">
        <v>14.747992999999999</v>
      </c>
      <c r="G2724" s="1">
        <v>121.046306</v>
      </c>
      <c r="H2724" s="1" t="s">
        <v>2486</v>
      </c>
      <c r="I2724" s="1" t="s">
        <v>50</v>
      </c>
      <c r="J2724" s="1">
        <f>IF(K2724="URBAN",1,IF(K2724="SUBURBAN",2,IF(K2724="RURAL",3,"")))</f>
        <v>1</v>
      </c>
      <c r="K2724" s="1" t="s">
        <v>42</v>
      </c>
      <c r="L2724" s="18">
        <v>46082</v>
      </c>
      <c r="M2724" s="49">
        <v>0.625</v>
      </c>
      <c r="N2724" s="18">
        <v>46083</v>
      </c>
      <c r="O2724" s="56">
        <v>0.5</v>
      </c>
      <c r="P2724" s="31" t="str">
        <f>TEXT($L2724, "dddd")</f>
        <v>Sunday</v>
      </c>
      <c r="Q2724" s="39" t="s">
        <v>43</v>
      </c>
      <c r="R2724" s="39">
        <v>6138</v>
      </c>
      <c r="S2724" s="1" t="str">
        <f>IF(OR(MONTH(L2724)=12, MONTH(L2724)&lt;=5), "Dry Season", "Wet Season")</f>
        <v>Dry Season</v>
      </c>
      <c r="T2724" s="1">
        <v>1</v>
      </c>
      <c r="U2724" s="1">
        <v>0</v>
      </c>
      <c r="V2724" s="1">
        <v>0</v>
      </c>
      <c r="W2724" s="1">
        <v>0</v>
      </c>
      <c r="X2724" s="1" t="s">
        <v>44</v>
      </c>
      <c r="Y2724" s="1"/>
      <c r="Z2724" s="1"/>
      <c r="AA2724" s="11" cm="1">
        <f t="array" ref="AA2724">IF(ISBLANK(Y2724), 0, VINCentyInvDistance(F2724,G2724,Y2724,Z2724))</f>
        <v>0</v>
      </c>
      <c r="AB2724" s="1">
        <v>0</v>
      </c>
      <c r="AC2724" s="1">
        <v>0</v>
      </c>
      <c r="AD2724" s="1">
        <v>0</v>
      </c>
      <c r="AE2724" s="1">
        <v>3</v>
      </c>
      <c r="AF2724" s="1">
        <v>1</v>
      </c>
      <c r="AG2724" s="1" t="str">
        <f>TRIM(MID(SUBSTITUTE($H2724,",",REPT(" ",200)),(LEN($H2724)-LEN(SUBSTITUTE($H2724,",",""))-4)*200+1,200))</f>
        <v>Caloocan</v>
      </c>
      <c r="AH2724" s="1" t="str">
        <f>TRIM(MID(SUBSTITUTE($H2724,",",REPT(" ",200)),(LEN($H2724)-LEN(SUBSTITUTE($H2724,",",""))-3)*200+1,200))</f>
        <v>Northern Manila District</v>
      </c>
      <c r="AI2724" s="1" t="str">
        <f>TRIM(MID(SUBSTITUTE($H2724,",",REPT(" ",200)),(LEN($H2724)-LEN(SUBSTITUTE($H2724,",",""))-2)*200+1,200))</f>
        <v>Metro Manila</v>
      </c>
      <c r="AJ2724" s="1" t="str">
        <f>TRIM(MID(SUBSTITUTE($H2724,",",REPT(" ",200)),(LEN($H2724)-LEN(SUBSTITUTE($H2724,",",""))-0)*200+1,200))</f>
        <v>Philippines</v>
      </c>
      <c r="AL2724" s="7">
        <v>0</v>
      </c>
      <c r="AM2724" s="1" t="s">
        <v>2487</v>
      </c>
    </row>
    <row r="2725" spans="1:39" ht="12.75" customHeight="1">
      <c r="A2725" s="1"/>
      <c r="B2725" s="1" t="s">
        <v>2488</v>
      </c>
      <c r="C2725" s="1" t="s">
        <v>2489</v>
      </c>
      <c r="D2725" s="3" t="str">
        <f ca="1">IFERROR(__xludf.DUMMYFUNCTION("PROPER(REGEXEXTRACT(B538, ""(?:https?:\/\/)?(?:www\.)?([a-zA-Z0-9-]+)\.""))"),"Google")</f>
        <v>Google</v>
      </c>
      <c r="E2725" s="1" t="s">
        <v>2458</v>
      </c>
      <c r="F2725" s="1">
        <v>14.6715211</v>
      </c>
      <c r="G2725" s="1">
        <v>121.04004500000001</v>
      </c>
      <c r="H2725" s="1" t="s">
        <v>2490</v>
      </c>
      <c r="I2725" s="1" t="s">
        <v>50</v>
      </c>
      <c r="J2725" s="1">
        <f>IF(K2725="URBAN",1,IF(K2725="SUBURBAN",2,IF(K2725="RURAL",3,"")))</f>
        <v>1</v>
      </c>
      <c r="K2725" s="1" t="s">
        <v>42</v>
      </c>
      <c r="L2725" s="18">
        <v>46082</v>
      </c>
      <c r="M2725" s="49">
        <v>0.625</v>
      </c>
      <c r="N2725" s="18">
        <v>46083</v>
      </c>
      <c r="O2725" s="56">
        <v>0.5</v>
      </c>
      <c r="P2725" s="31" t="str">
        <f>TEXT($L2725, "dddd")</f>
        <v>Sunday</v>
      </c>
      <c r="Q2725" s="39" t="s">
        <v>43</v>
      </c>
      <c r="R2725" s="39">
        <v>47431</v>
      </c>
      <c r="S2725" s="1" t="str">
        <f>IF(OR(MONTH(L2725)=12, MONTH(L2725)&lt;=5), "Dry Season", "Wet Season")</f>
        <v>Dry Season</v>
      </c>
      <c r="T2725" s="1">
        <v>1</v>
      </c>
      <c r="U2725" s="1">
        <v>0</v>
      </c>
      <c r="V2725" s="1">
        <v>0</v>
      </c>
      <c r="W2725" s="1">
        <v>0</v>
      </c>
      <c r="X2725" s="1" t="s">
        <v>44</v>
      </c>
      <c r="Y2725" s="1"/>
      <c r="Z2725" s="1"/>
      <c r="AA2725" s="11" cm="1">
        <f t="array" ref="AA2725">IF(ISBLANK(Y2725), 0, VINCentyInvDistance(F2725,G2725,Y2725,Z2725))</f>
        <v>0</v>
      </c>
      <c r="AB2725" s="1">
        <v>0</v>
      </c>
      <c r="AC2725" s="1">
        <v>0</v>
      </c>
      <c r="AD2725" s="1">
        <v>0</v>
      </c>
      <c r="AE2725" s="1">
        <v>1957</v>
      </c>
      <c r="AF2725" s="1">
        <v>1</v>
      </c>
      <c r="AG2725" s="1" t="str">
        <f>TRIM(MID(SUBSTITUTE($H2725,",",REPT(" ",200)),(LEN($H2725)-LEN(SUBSTITUTE($H2725,",",""))-4)*200+1,200))</f>
        <v>Quezon City</v>
      </c>
      <c r="AH2725" s="1" t="str">
        <f>TRIM(MID(SUBSTITUTE($H2725,",",REPT(" ",200)),(LEN($H2725)-LEN(SUBSTITUTE($H2725,",",""))-3)*200+1,200))</f>
        <v>Eastern Manila District</v>
      </c>
      <c r="AI2725" s="1" t="str">
        <f>TRIM(MID(SUBSTITUTE($H2725,",",REPT(" ",200)),(LEN($H2725)-LEN(SUBSTITUTE($H2725,",",""))-2)*200+1,200))</f>
        <v>Metro Manila</v>
      </c>
      <c r="AJ2725" s="1" t="str">
        <f>TRIM(MID(SUBSTITUTE($H2725,",",REPT(" ",200)),(LEN($H2725)-LEN(SUBSTITUTE($H2725,",",""))-0)*200+1,200))</f>
        <v>Philippines</v>
      </c>
      <c r="AL2725" s="7">
        <v>0</v>
      </c>
      <c r="AM2725" s="1"/>
    </row>
    <row r="2726" spans="1:39" ht="12.75" customHeight="1">
      <c r="A2726" s="1"/>
      <c r="B2726" s="1" t="s">
        <v>2461</v>
      </c>
      <c r="C2726" s="1" t="s">
        <v>2491</v>
      </c>
      <c r="D2726" s="3" t="str">
        <f ca="1">IFERROR(__xludf.DUMMYFUNCTION("PROPER(REGEXEXTRACT(B539, ""(?:https?:\/\/)?(?:www\.)?([a-zA-Z0-9-]+)\.""))"),"Skyscanner")</f>
        <v>Skyscanner</v>
      </c>
      <c r="E2726" s="1" t="s">
        <v>2463</v>
      </c>
      <c r="F2726" s="1">
        <v>14.7162168</v>
      </c>
      <c r="G2726" s="1">
        <v>121.0421351</v>
      </c>
      <c r="H2726" s="1" t="s">
        <v>2464</v>
      </c>
      <c r="I2726" s="1" t="s">
        <v>50</v>
      </c>
      <c r="J2726" s="1">
        <f>IF(K2726="URBAN",1,IF(K2726="SUBURBAN",2,IF(K2726="RURAL",3,"")))</f>
        <v>1</v>
      </c>
      <c r="K2726" s="1" t="s">
        <v>42</v>
      </c>
      <c r="L2726" s="18">
        <v>46082</v>
      </c>
      <c r="M2726" s="49">
        <v>0.58333333333333337</v>
      </c>
      <c r="N2726" s="18">
        <v>46083</v>
      </c>
      <c r="O2726" s="56">
        <v>0.45833333333333331</v>
      </c>
      <c r="P2726" s="31" t="str">
        <f>TEXT($L2726, "dddd")</f>
        <v>Sunday</v>
      </c>
      <c r="Q2726" s="39" t="s">
        <v>323</v>
      </c>
      <c r="R2726" s="39">
        <v>2507</v>
      </c>
      <c r="S2726" s="1" t="str">
        <f>IF(OR(MONTH(L2726)=12, MONTH(L2726)&lt;=5), "Dry Season", "Wet Season")</f>
        <v>Dry Season</v>
      </c>
      <c r="T2726" s="1">
        <v>1</v>
      </c>
      <c r="U2726" s="1">
        <v>0</v>
      </c>
      <c r="V2726" s="1">
        <v>0</v>
      </c>
      <c r="W2726" s="1">
        <v>0</v>
      </c>
      <c r="X2726" s="1" t="s">
        <v>44</v>
      </c>
      <c r="Y2726" s="1"/>
      <c r="Z2726" s="1"/>
      <c r="AA2726" s="11" cm="1">
        <f t="array" ref="AA2726">IF(ISBLANK(Y2726), 0, VINCentyInvDistance(F2726,G2726,Y2726,Z2726))</f>
        <v>0</v>
      </c>
      <c r="AB2726" s="1">
        <v>0</v>
      </c>
      <c r="AC2726" s="1">
        <v>9.1999999999999993</v>
      </c>
      <c r="AD2726" s="1">
        <v>4.5999999999999996</v>
      </c>
      <c r="AE2726" s="1">
        <v>42</v>
      </c>
      <c r="AF2726" s="1">
        <v>1</v>
      </c>
      <c r="AG2726" s="1" t="s">
        <v>2465</v>
      </c>
      <c r="AH2726" s="1" t="s">
        <v>2466</v>
      </c>
      <c r="AI2726" s="1" t="str">
        <f>TRIM(MID(SUBSTITUTE($H2726,",",REPT(" ",200)),(LEN($H2726)-LEN(SUBSTITUTE($H2726,",",""))-2)*200+1,200))</f>
        <v>Metro Manila</v>
      </c>
      <c r="AJ2726" s="1" t="s">
        <v>55</v>
      </c>
      <c r="AK2726" t="s">
        <v>16679</v>
      </c>
      <c r="AL2726" s="7">
        <v>0</v>
      </c>
      <c r="AM2726" s="1"/>
    </row>
    <row r="2727" spans="1:39" ht="12.75" customHeight="1">
      <c r="A2727" s="1"/>
      <c r="B2727" s="1" t="s">
        <v>2478</v>
      </c>
      <c r="C2727" s="1" t="s">
        <v>2494</v>
      </c>
      <c r="D2727" s="3" t="str">
        <f ca="1">IFERROR(__xludf.DUMMYFUNCTION("PROPER(REGEXEXTRACT(B541, ""(?:https?:\/\/)?(?:www\.)?([a-zA-Z0-9-]+)\.""))"),"Skyscanner")</f>
        <v>Skyscanner</v>
      </c>
      <c r="E2727" s="1" t="s">
        <v>2474</v>
      </c>
      <c r="F2727" s="1">
        <v>14.514393</v>
      </c>
      <c r="G2727" s="1">
        <v>120.980137</v>
      </c>
      <c r="H2727" s="1" t="s">
        <v>2480</v>
      </c>
      <c r="I2727" s="1" t="s">
        <v>50</v>
      </c>
      <c r="J2727" s="1">
        <f>IF(K2727="URBAN",1,IF(K2727="SUBURBAN",2,IF(K2727="RURAL",3,"")))</f>
        <v>1</v>
      </c>
      <c r="K2727" s="1" t="s">
        <v>42</v>
      </c>
      <c r="L2727" s="18">
        <v>46082</v>
      </c>
      <c r="M2727" s="49">
        <v>0.625</v>
      </c>
      <c r="N2727" s="18">
        <v>46083</v>
      </c>
      <c r="O2727" s="56">
        <v>0.5</v>
      </c>
      <c r="P2727" s="31" t="str">
        <f>TEXT($L2727, "dddd")</f>
        <v>Sunday</v>
      </c>
      <c r="Q2727" s="39" t="s">
        <v>207</v>
      </c>
      <c r="R2727" s="39">
        <v>13395</v>
      </c>
      <c r="S2727" s="1" t="str">
        <f>IF(OR(MONTH(L2727)=12, MONTH(L2727)&lt;=5), "Dry Season", "Wet Season")</f>
        <v>Dry Season</v>
      </c>
      <c r="T2727" s="1">
        <v>1</v>
      </c>
      <c r="U2727" s="1">
        <v>0</v>
      </c>
      <c r="V2727" s="1">
        <v>0</v>
      </c>
      <c r="W2727" s="1">
        <v>1</v>
      </c>
      <c r="X2727" s="1" t="s">
        <v>2481</v>
      </c>
      <c r="Y2727" s="1">
        <v>14.523306399999999</v>
      </c>
      <c r="Z2727" s="1">
        <v>120.981234</v>
      </c>
      <c r="AA2727" s="11" cm="1">
        <f t="array" ref="AA2727">IF(ISBLANK(Y2727), 0, VINCentyInvDistance(F2727,G2727,Y2727,Z2727))</f>
        <v>993.27816661561724</v>
      </c>
      <c r="AB2727" s="1">
        <v>0</v>
      </c>
      <c r="AC2727" s="1">
        <v>9.1999999999999993</v>
      </c>
      <c r="AD2727" s="1">
        <v>0</v>
      </c>
      <c r="AE2727" s="1">
        <v>27</v>
      </c>
      <c r="AF2727" s="1">
        <v>1</v>
      </c>
      <c r="AG2727" s="1" t="str">
        <f>TRIM(MID(SUBSTITUTE($H2727,",",REPT(" ",200)),(LEN($H2727)-LEN(SUBSTITUTE($H2727,",",""))-4)*200+1,200))</f>
        <v>Parañaque</v>
      </c>
      <c r="AH2727" s="1" t="str">
        <f>TRIM(MID(SUBSTITUTE($H2727,",",REPT(" ",200)),(LEN($H2727)-LEN(SUBSTITUTE($H2727,",",""))-3)*200+1,200))</f>
        <v>Southern Manila District</v>
      </c>
      <c r="AI2727" s="1" t="str">
        <f>TRIM(MID(SUBSTITUTE($H2727,",",REPT(" ",200)),(LEN($H2727)-LEN(SUBSTITUTE($H2727,",",""))-2)*200+1,200))</f>
        <v>Metro Manila</v>
      </c>
      <c r="AJ2727" s="1" t="str">
        <f>TRIM(MID(SUBSTITUTE($H2727,",",REPT(" ",200)),(LEN($H2727)-LEN(SUBSTITUTE($H2727,",",""))-0)*200+1,200))</f>
        <v>Philippines</v>
      </c>
      <c r="AL2727" s="7">
        <v>0</v>
      </c>
      <c r="AM2727" s="1" t="s">
        <v>2482</v>
      </c>
    </row>
    <row r="2728" spans="1:39" ht="12.75" customHeight="1">
      <c r="A2728" s="1"/>
      <c r="B2728" s="1" t="s">
        <v>2483</v>
      </c>
      <c r="C2728" s="1" t="s">
        <v>2495</v>
      </c>
      <c r="D2728" s="3" t="str">
        <f ca="1">IFERROR(__xludf.DUMMYFUNCTION("PROPER(REGEXEXTRACT(B542, ""(?:https?:\/\/)?(?:www\.)?([a-zA-Z0-9-]+)\.""))"),"Google")</f>
        <v>Google</v>
      </c>
      <c r="E2728" s="1" t="s">
        <v>2496</v>
      </c>
      <c r="F2728" s="1">
        <v>14.747992999999999</v>
      </c>
      <c r="G2728" s="1">
        <v>121.046306</v>
      </c>
      <c r="H2728" s="1" t="s">
        <v>2486</v>
      </c>
      <c r="I2728" s="1" t="s">
        <v>50</v>
      </c>
      <c r="J2728" s="1">
        <f>IF(K2728="URBAN",1,IF(K2728="SUBURBAN",2,IF(K2728="RURAL",3,"")))</f>
        <v>1</v>
      </c>
      <c r="K2728" s="1" t="s">
        <v>42</v>
      </c>
      <c r="L2728" s="18">
        <v>46082</v>
      </c>
      <c r="M2728" s="49">
        <v>0.625</v>
      </c>
      <c r="N2728" s="18">
        <v>46083</v>
      </c>
      <c r="O2728" s="56">
        <v>0.5</v>
      </c>
      <c r="P2728" s="31" t="str">
        <f>TEXT($L2728, "dddd")</f>
        <v>Sunday</v>
      </c>
      <c r="Q2728" s="39" t="s">
        <v>79</v>
      </c>
      <c r="R2728" s="39">
        <v>1499</v>
      </c>
      <c r="S2728" s="1" t="str">
        <f>IF(OR(MONTH(L2728)=12, MONTH(L2728)&lt;=5), "Dry Season", "Wet Season")</f>
        <v>Dry Season</v>
      </c>
      <c r="T2728" s="1">
        <v>1</v>
      </c>
      <c r="U2728" s="1">
        <v>0</v>
      </c>
      <c r="V2728" s="1">
        <v>0</v>
      </c>
      <c r="W2728" s="1">
        <v>0</v>
      </c>
      <c r="X2728" s="1" t="s">
        <v>44</v>
      </c>
      <c r="Y2728" s="1"/>
      <c r="Z2728" s="1"/>
      <c r="AA2728" s="11" cm="1">
        <f t="array" ref="AA2728">IF(ISBLANK(Y2728), 0, VINCentyInvDistance(F2728,G2728,Y2728,Z2728))</f>
        <v>0</v>
      </c>
      <c r="AB2728" s="1">
        <v>0</v>
      </c>
      <c r="AC2728" s="1">
        <v>0</v>
      </c>
      <c r="AD2728" s="1">
        <v>0</v>
      </c>
      <c r="AE2728" s="1">
        <v>0</v>
      </c>
      <c r="AF2728" s="1">
        <v>1</v>
      </c>
      <c r="AG2728" s="1" t="str">
        <f>TRIM(MID(SUBSTITUTE($H2728,",",REPT(" ",200)),(LEN($H2728)-LEN(SUBSTITUTE($H2728,",",""))-4)*200+1,200))</f>
        <v>Caloocan</v>
      </c>
      <c r="AH2728" s="1" t="str">
        <f>TRIM(MID(SUBSTITUTE($H2728,",",REPT(" ",200)),(LEN($H2728)-LEN(SUBSTITUTE($H2728,",",""))-3)*200+1,200))</f>
        <v>Northern Manila District</v>
      </c>
      <c r="AI2728" s="1" t="str">
        <f>TRIM(MID(SUBSTITUTE($H2728,",",REPT(" ",200)),(LEN($H2728)-LEN(SUBSTITUTE($H2728,",",""))-2)*200+1,200))</f>
        <v>Metro Manila</v>
      </c>
      <c r="AJ2728" s="1" t="str">
        <f>TRIM(MID(SUBSTITUTE($H2728,",",REPT(" ",200)),(LEN($H2728)-LEN(SUBSTITUTE($H2728,",",""))-0)*200+1,200))</f>
        <v>Philippines</v>
      </c>
      <c r="AL2728" s="7">
        <v>0</v>
      </c>
      <c r="AM2728" s="1" t="s">
        <v>2487</v>
      </c>
    </row>
    <row r="2729" spans="1:39" ht="12.75" customHeight="1">
      <c r="A2729" s="1"/>
      <c r="B2729" s="1" t="s">
        <v>2497</v>
      </c>
      <c r="C2729" s="1" t="s">
        <v>2498</v>
      </c>
      <c r="D2729" s="3" t="str">
        <f ca="1">IFERROR(__xludf.DUMMYFUNCTION("PROPER(REGEXEXTRACT(B543, ""(?:https?:\/\/)?(?:www\.)?([a-zA-Z0-9-]+)\.""))"),"Skyscanner")</f>
        <v>Skyscanner</v>
      </c>
      <c r="E2729" s="1" t="s">
        <v>2499</v>
      </c>
      <c r="F2729" s="1">
        <v>14.7390512</v>
      </c>
      <c r="G2729" s="1">
        <v>121.073992</v>
      </c>
      <c r="H2729" s="1" t="s">
        <v>2235</v>
      </c>
      <c r="I2729" s="1" t="s">
        <v>50</v>
      </c>
      <c r="J2729" s="1">
        <f>IF(K2729="URBAN",1,IF(K2729="SUBURBAN",2,IF(K2729="RURAL",3,"")))</f>
        <v>1</v>
      </c>
      <c r="K2729" s="1" t="s">
        <v>42</v>
      </c>
      <c r="L2729" s="18">
        <v>46082</v>
      </c>
      <c r="M2729" s="49">
        <v>0.58333333333333337</v>
      </c>
      <c r="N2729" s="18">
        <v>46083</v>
      </c>
      <c r="O2729" s="56">
        <v>0.5</v>
      </c>
      <c r="P2729" s="31" t="str">
        <f>TEXT($L2729, "dddd")</f>
        <v>Sunday</v>
      </c>
      <c r="Q2729" s="39" t="s">
        <v>1341</v>
      </c>
      <c r="R2729" s="39">
        <v>6934</v>
      </c>
      <c r="S2729" s="1" t="str">
        <f>IF(OR(MONTH(L2729)=12, MONTH(L2729)&lt;=5), "Dry Season", "Wet Season")</f>
        <v>Dry Season</v>
      </c>
      <c r="T2729" s="1">
        <v>2</v>
      </c>
      <c r="U2729" s="1">
        <v>0</v>
      </c>
      <c r="V2729" s="1">
        <v>0</v>
      </c>
      <c r="W2729" s="1">
        <v>1</v>
      </c>
      <c r="X2729" s="1" t="s">
        <v>2500</v>
      </c>
      <c r="Y2729" s="1">
        <v>14.5530822</v>
      </c>
      <c r="Z2729" s="1">
        <v>121.021794</v>
      </c>
      <c r="AA2729" s="11" cm="1">
        <f t="array" ref="AA2729">IF(ISBLANK(Y2729), 0, VINCentyInvDistance(F2729,G2729,Y2729,Z2729))</f>
        <v>21331.079049177668</v>
      </c>
      <c r="AB2729" s="1">
        <v>1</v>
      </c>
      <c r="AC2729" s="1">
        <v>9.6</v>
      </c>
      <c r="AD2729" s="1">
        <v>4</v>
      </c>
      <c r="AE2729" s="1">
        <v>4573</v>
      </c>
      <c r="AF2729" s="1">
        <v>1</v>
      </c>
      <c r="AG2729" s="1" t="s">
        <v>2501</v>
      </c>
      <c r="AH2729" s="1" t="s">
        <v>2501</v>
      </c>
      <c r="AI2729" s="1" t="str">
        <f>TRIM(MID(SUBSTITUTE($H2729,",",REPT(" ",200)),(LEN($H2729)-LEN(SUBSTITUTE($H2729,",",""))-2)*200+1,200))</f>
        <v>Metro Manila</v>
      </c>
      <c r="AJ2729" s="1" t="s">
        <v>55</v>
      </c>
      <c r="AK2729" t="s">
        <v>16681</v>
      </c>
      <c r="AL2729" s="7">
        <v>0</v>
      </c>
      <c r="AM2729" s="1"/>
    </row>
    <row r="2730" spans="1:39" ht="12.75" customHeight="1">
      <c r="A2730" s="1"/>
      <c r="B2730" s="1" t="s">
        <v>2502</v>
      </c>
      <c r="C2730" s="1" t="s">
        <v>2503</v>
      </c>
      <c r="D2730" s="3" t="str">
        <f ca="1">IFERROR(__xludf.DUMMYFUNCTION("PROPER(REGEXEXTRACT(B544, ""(?:https?:\/\/)?(?:www\.)?([a-zA-Z0-9-]+)\.""))"),"Skyscanner")</f>
        <v>Skyscanner</v>
      </c>
      <c r="E2730" s="1" t="s">
        <v>2504</v>
      </c>
      <c r="F2730" s="1">
        <v>14.553704</v>
      </c>
      <c r="G2730" s="1">
        <v>121.021028</v>
      </c>
      <c r="H2730" s="1" t="s">
        <v>2505</v>
      </c>
      <c r="I2730" s="1" t="s">
        <v>50</v>
      </c>
      <c r="J2730" s="1">
        <f>IF(K2730="URBAN",1,IF(K2730="SUBURBAN",2,IF(K2730="RURAL",3,"")))</f>
        <v>1</v>
      </c>
      <c r="K2730" s="1" t="s">
        <v>42</v>
      </c>
      <c r="L2730" s="18">
        <v>46082</v>
      </c>
      <c r="M2730" s="49">
        <v>0.625</v>
      </c>
      <c r="N2730" s="18">
        <v>46083</v>
      </c>
      <c r="O2730" s="56">
        <v>0.5</v>
      </c>
      <c r="P2730" s="31" t="str">
        <f>TEXT($L2730, "dddd")</f>
        <v>Sunday</v>
      </c>
      <c r="Q2730" s="39" t="s">
        <v>117</v>
      </c>
      <c r="R2730" s="39">
        <v>2750</v>
      </c>
      <c r="S2730" s="1" t="str">
        <f>IF(OR(MONTH(L2730)=12, MONTH(L2730)&lt;=5), "Dry Season", "Wet Season")</f>
        <v>Dry Season</v>
      </c>
      <c r="T2730" s="1">
        <v>1</v>
      </c>
      <c r="U2730" s="1">
        <v>0</v>
      </c>
      <c r="V2730" s="1">
        <v>0</v>
      </c>
      <c r="W2730" s="1">
        <v>1</v>
      </c>
      <c r="X2730" s="1" t="s">
        <v>2500</v>
      </c>
      <c r="Y2730" s="1">
        <v>14.5530822</v>
      </c>
      <c r="Z2730" s="1">
        <v>121.021794</v>
      </c>
      <c r="AA2730" s="11" cm="1">
        <f t="array" ref="AA2730">IF(ISBLANK(Y2730), 0, VINCentyInvDistance(F2730,G2730,Y2730,Z2730))</f>
        <v>107.46219031106543</v>
      </c>
      <c r="AB2730" s="1">
        <v>0</v>
      </c>
      <c r="AC2730" s="1">
        <v>9.6</v>
      </c>
      <c r="AD2730" s="1">
        <v>0</v>
      </c>
      <c r="AE2730" s="1">
        <v>9</v>
      </c>
      <c r="AF2730" s="1">
        <v>1</v>
      </c>
      <c r="AG2730" s="1" t="str">
        <f>TRIM(MID(SUBSTITUTE($H2730,",",REPT(" ",200)),(LEN($H2730)-LEN(SUBSTITUTE($H2730,",",""))-4)*200+1,200))</f>
        <v>Makati</v>
      </c>
      <c r="AH2730" s="1" t="str">
        <f>TRIM(MID(SUBSTITUTE($H2730,",",REPT(" ",200)),(LEN($H2730)-LEN(SUBSTITUTE($H2730,",",""))-3)*200+1,200))</f>
        <v>Southern Manila District</v>
      </c>
      <c r="AI2730" s="1" t="str">
        <f>TRIM(MID(SUBSTITUTE($H2730,",",REPT(" ",200)),(LEN($H2730)-LEN(SUBSTITUTE($H2730,",",""))-2)*200+1,200))</f>
        <v>Metro Manila</v>
      </c>
      <c r="AJ2730" s="1" t="str">
        <f>TRIM(MID(SUBSTITUTE($H2730,",",REPT(" ",200)),(LEN($H2730)-LEN(SUBSTITUTE($H2730,",",""))-0)*200+1,200))</f>
        <v>Philippines</v>
      </c>
      <c r="AL2730" s="7">
        <v>0</v>
      </c>
      <c r="AM2730" s="1" t="s">
        <v>2506</v>
      </c>
    </row>
    <row r="2731" spans="1:39" ht="12.75" customHeight="1">
      <c r="A2731" s="1"/>
      <c r="B2731" s="1" t="s">
        <v>2507</v>
      </c>
      <c r="C2731" s="1" t="s">
        <v>2508</v>
      </c>
      <c r="D2731" s="3" t="str">
        <f ca="1">IFERROR(__xludf.DUMMYFUNCTION("PROPER(REGEXEXTRACT(B545, ""(?:https?:\/\/)?(?:www\.)?([a-zA-Z0-9-]+)\.""))"),"Google")</f>
        <v>Google</v>
      </c>
      <c r="E2731" s="1" t="s">
        <v>2509</v>
      </c>
      <c r="F2731" s="1">
        <v>14.659543899999999</v>
      </c>
      <c r="G2731" s="1">
        <v>121.0281817</v>
      </c>
      <c r="H2731" s="1" t="s">
        <v>2510</v>
      </c>
      <c r="I2731" s="1" t="s">
        <v>50</v>
      </c>
      <c r="J2731" s="1">
        <f>IF(K2731="URBAN",1,IF(K2731="SUBURBAN",2,IF(K2731="RURAL",3,"")))</f>
        <v>1</v>
      </c>
      <c r="K2731" s="1" t="s">
        <v>42</v>
      </c>
      <c r="L2731" s="18">
        <v>46082</v>
      </c>
      <c r="M2731" s="49">
        <v>0.625</v>
      </c>
      <c r="N2731" s="18">
        <v>46083</v>
      </c>
      <c r="O2731" s="56">
        <v>0.5</v>
      </c>
      <c r="P2731" s="31" t="str">
        <f>TEXT($L2731, "dddd")</f>
        <v>Sunday</v>
      </c>
      <c r="Q2731" s="39" t="s">
        <v>323</v>
      </c>
      <c r="R2731" s="39">
        <v>2147</v>
      </c>
      <c r="S2731" s="1" t="str">
        <f>IF(OR(MONTH(L2731)=12, MONTH(L2731)&lt;=5), "Dry Season", "Wet Season")</f>
        <v>Dry Season</v>
      </c>
      <c r="T2731" s="1">
        <v>1</v>
      </c>
      <c r="U2731" s="1">
        <v>0</v>
      </c>
      <c r="V2731" s="1">
        <v>0</v>
      </c>
      <c r="W2731" s="1">
        <v>1</v>
      </c>
      <c r="X2731" s="1" t="s">
        <v>1174</v>
      </c>
      <c r="Y2731" s="1">
        <v>14.589843999999999</v>
      </c>
      <c r="Z2731" s="1">
        <v>121.060554</v>
      </c>
      <c r="AA2731" s="11" cm="1">
        <f t="array" ref="AA2731">IF(ISBLANK(Y2731), 0, VINCentyInvDistance(F2731,G2731,Y2731,Z2731))</f>
        <v>8463.9200312524845</v>
      </c>
      <c r="AB2731" s="1">
        <v>0</v>
      </c>
      <c r="AC2731" s="1">
        <v>0</v>
      </c>
      <c r="AD2731" s="1">
        <v>0</v>
      </c>
      <c r="AE2731" s="1">
        <v>0</v>
      </c>
      <c r="AF2731" s="1">
        <v>1</v>
      </c>
      <c r="AG2731" s="1" t="s">
        <v>1180</v>
      </c>
      <c r="AH2731" s="1" t="s">
        <v>562</v>
      </c>
      <c r="AI2731" s="1" t="str">
        <f>TRIM(MID(SUBSTITUTE($H2731,",",REPT(" ",200)),(LEN($H2731)-LEN(SUBSTITUTE($H2731,",",""))-2)*200+1,200))</f>
        <v>Metro Manila</v>
      </c>
      <c r="AJ2731" s="1" t="s">
        <v>55</v>
      </c>
      <c r="AL2731" s="7">
        <v>0</v>
      </c>
      <c r="AM2731" s="1"/>
    </row>
    <row r="2732" spans="1:39" ht="12.75" customHeight="1">
      <c r="A2732" s="1"/>
      <c r="B2732" s="1" t="s">
        <v>2511</v>
      </c>
      <c r="C2732" s="1" t="s">
        <v>2512</v>
      </c>
      <c r="D2732" s="3" t="str">
        <f ca="1">IFERROR(__xludf.DUMMYFUNCTION("PROPER(REGEXEXTRACT(B546, ""(?:https?:\/\/)?(?:www\.)?([a-zA-Z0-9-]+)\.""))"),"Skyscanner")</f>
        <v>Skyscanner</v>
      </c>
      <c r="E2732" s="1" t="s">
        <v>2513</v>
      </c>
      <c r="F2732" s="1">
        <v>14.659330000000001</v>
      </c>
      <c r="G2732" s="1">
        <v>121.02800999999999</v>
      </c>
      <c r="H2732" s="1" t="s">
        <v>2514</v>
      </c>
      <c r="I2732" s="1" t="s">
        <v>50</v>
      </c>
      <c r="J2732" s="1">
        <f>IF(K2732="URBAN",1,IF(K2732="SUBURBAN",2,IF(K2732="RURAL",3,"")))</f>
        <v>1</v>
      </c>
      <c r="K2732" s="1" t="s">
        <v>42</v>
      </c>
      <c r="L2732" s="18">
        <v>46082</v>
      </c>
      <c r="M2732" s="49">
        <v>0</v>
      </c>
      <c r="N2732" s="18">
        <v>46083</v>
      </c>
      <c r="O2732" s="56">
        <v>0.5</v>
      </c>
      <c r="P2732" s="31" t="str">
        <f>TEXT($L2732, "dddd")</f>
        <v>Sunday</v>
      </c>
      <c r="Q2732" s="39" t="s">
        <v>43</v>
      </c>
      <c r="R2732" s="39">
        <v>1612</v>
      </c>
      <c r="S2732" s="1" t="str">
        <f>IF(OR(MONTH(L2732)=12, MONTH(L2732)&lt;=5), "Dry Season", "Wet Season")</f>
        <v>Dry Season</v>
      </c>
      <c r="T2732" s="1">
        <v>2</v>
      </c>
      <c r="U2732" s="1">
        <v>1</v>
      </c>
      <c r="V2732" s="1">
        <v>0</v>
      </c>
      <c r="W2732" s="1">
        <v>1</v>
      </c>
      <c r="X2732" s="1" t="s">
        <v>1174</v>
      </c>
      <c r="Y2732" s="1">
        <v>14.589843999999999</v>
      </c>
      <c r="Z2732" s="1">
        <v>121.060554</v>
      </c>
      <c r="AA2732" s="11" cm="1">
        <f t="array" ref="AA2732">IF(ISBLANK(Y2732), 0, VINCentyInvDistance(F2732,G2732,Y2732,Z2732))</f>
        <v>8450.0206503511818</v>
      </c>
      <c r="AB2732" s="1">
        <v>0</v>
      </c>
      <c r="AC2732" s="1">
        <v>0</v>
      </c>
      <c r="AD2732" s="1">
        <v>0</v>
      </c>
      <c r="AE2732" s="1">
        <v>1</v>
      </c>
      <c r="AF2732" s="1">
        <v>1</v>
      </c>
      <c r="AG2732" s="1" t="s">
        <v>142</v>
      </c>
      <c r="AH2732" s="1" t="s">
        <v>143</v>
      </c>
      <c r="AI2732" s="1" t="str">
        <f>TRIM(MID(SUBSTITUTE($H2732,",",REPT(" ",200)),(LEN($H2732)-LEN(SUBSTITUTE($H2732,",",""))-2)*200+1,200))</f>
        <v>Metro Manila</v>
      </c>
      <c r="AJ2732" s="1" t="s">
        <v>55</v>
      </c>
      <c r="AK2732" t="s">
        <v>98</v>
      </c>
      <c r="AL2732" s="7">
        <v>0</v>
      </c>
      <c r="AM2732" s="1" t="s">
        <v>2515</v>
      </c>
    </row>
    <row r="2733" spans="1:39" ht="12.75" customHeight="1">
      <c r="A2733" s="1"/>
      <c r="B2733" s="1" t="s">
        <v>2516</v>
      </c>
      <c r="C2733" s="1" t="s">
        <v>2517</v>
      </c>
      <c r="D2733" s="3" t="str">
        <f ca="1">IFERROR(__xludf.DUMMYFUNCTION("PROPER(REGEXEXTRACT(B547, ""(?:https?:\/\/)?(?:www\.)?([a-zA-Z0-9-]+)\.""))"),"Skyscanner")</f>
        <v>Skyscanner</v>
      </c>
      <c r="E2733" s="1" t="s">
        <v>2518</v>
      </c>
      <c r="F2733" s="1">
        <v>14.734101300000001</v>
      </c>
      <c r="G2733" s="1">
        <v>121.0559719</v>
      </c>
      <c r="H2733" s="1" t="s">
        <v>2519</v>
      </c>
      <c r="I2733" s="1" t="s">
        <v>50</v>
      </c>
      <c r="J2733" s="1">
        <f>IF(K2733="URBAN",1,IF(K2733="SUBURBAN",2,IF(K2733="RURAL",3,"")))</f>
        <v>1</v>
      </c>
      <c r="K2733" s="1" t="s">
        <v>42</v>
      </c>
      <c r="L2733" s="18">
        <v>46082</v>
      </c>
      <c r="M2733" s="49">
        <v>0.625</v>
      </c>
      <c r="N2733" s="18">
        <v>46083</v>
      </c>
      <c r="O2733" s="56">
        <v>0.5</v>
      </c>
      <c r="P2733" s="31" t="str">
        <f>TEXT($L2733, "dddd")</f>
        <v>Sunday</v>
      </c>
      <c r="Q2733" s="39" t="s">
        <v>43</v>
      </c>
      <c r="R2733" s="39">
        <v>1612</v>
      </c>
      <c r="S2733" s="1" t="str">
        <f>IF(OR(MONTH(L2733)=12, MONTH(L2733)&lt;=5), "Dry Season", "Wet Season")</f>
        <v>Dry Season</v>
      </c>
      <c r="T2733" s="1">
        <v>1</v>
      </c>
      <c r="U2733" s="1">
        <v>0</v>
      </c>
      <c r="V2733" s="1">
        <v>0</v>
      </c>
      <c r="W2733" s="1">
        <v>1</v>
      </c>
      <c r="X2733" s="1" t="s">
        <v>1174</v>
      </c>
      <c r="Y2733" s="1">
        <v>14.589843999999999</v>
      </c>
      <c r="Z2733" s="1">
        <v>121.060554</v>
      </c>
      <c r="AA2733" s="11" cm="1">
        <f t="array" ref="AA2733">IF(ISBLANK(Y2733), 0, VINCentyInvDistance(F2733,G2733,Y2733,Z2733))</f>
        <v>15969.043581552218</v>
      </c>
      <c r="AB2733" s="1">
        <v>0</v>
      </c>
      <c r="AC2733" s="1">
        <v>0</v>
      </c>
      <c r="AD2733" s="1">
        <v>0</v>
      </c>
      <c r="AE2733" s="1">
        <v>0</v>
      </c>
      <c r="AF2733" s="1">
        <v>1</v>
      </c>
      <c r="AG2733" s="1" t="s">
        <v>1180</v>
      </c>
      <c r="AH2733" s="1" t="s">
        <v>562</v>
      </c>
      <c r="AI2733" s="1" t="str">
        <f>TRIM(MID(SUBSTITUTE($H2733,",",REPT(" ",200)),(LEN($H2733)-LEN(SUBSTITUTE($H2733,",",""))-2)*200+1,200))</f>
        <v>Metro Manila</v>
      </c>
      <c r="AJ2733" s="1" t="s">
        <v>55</v>
      </c>
      <c r="AL2733" s="7">
        <v>0</v>
      </c>
      <c r="AM2733" s="1"/>
    </row>
    <row r="2734" spans="1:39" ht="12.75" customHeight="1">
      <c r="A2734" s="1"/>
      <c r="B2734" s="1" t="s">
        <v>2520</v>
      </c>
      <c r="C2734" s="1" t="s">
        <v>2521</v>
      </c>
      <c r="D2734" s="3" t="str">
        <f ca="1">IFERROR(__xludf.DUMMYFUNCTION("PROPER(REGEXEXTRACT(B548, ""(?:https?:\/\/)?(?:www\.)?([a-zA-Z0-9-]+)\.""))"),"Skyscanner")</f>
        <v>Skyscanner</v>
      </c>
      <c r="E2734" s="1" t="s">
        <v>2522</v>
      </c>
      <c r="F2734" s="1">
        <v>14.671291</v>
      </c>
      <c r="G2734" s="1">
        <v>121.0399225</v>
      </c>
      <c r="H2734" s="1" t="s">
        <v>2523</v>
      </c>
      <c r="I2734" s="1" t="s">
        <v>50</v>
      </c>
      <c r="J2734" s="1">
        <f>IF(K2734="URBAN",1,IF(K2734="SUBURBAN",2,IF(K2734="RURAL",3,"")))</f>
        <v>1</v>
      </c>
      <c r="K2734" s="1" t="s">
        <v>42</v>
      </c>
      <c r="L2734" s="18">
        <v>46082</v>
      </c>
      <c r="M2734" s="49">
        <v>0.66666666666666663</v>
      </c>
      <c r="N2734" s="18">
        <v>46083</v>
      </c>
      <c r="O2734" s="56">
        <v>0.58333333333333337</v>
      </c>
      <c r="P2734" s="31" t="str">
        <f>TEXT($L2734, "dddd")</f>
        <v>Sunday</v>
      </c>
      <c r="Q2734" s="39" t="s">
        <v>207</v>
      </c>
      <c r="R2734" s="39">
        <v>3060</v>
      </c>
      <c r="S2734" s="1" t="str">
        <f>IF(OR(MONTH(L2734)=12, MONTH(L2734)&lt;=5), "Dry Season", "Wet Season")</f>
        <v>Dry Season</v>
      </c>
      <c r="T2734" s="1">
        <v>2</v>
      </c>
      <c r="U2734" s="1">
        <v>0</v>
      </c>
      <c r="V2734" s="1">
        <v>0</v>
      </c>
      <c r="W2734" s="1">
        <v>1</v>
      </c>
      <c r="X2734" s="1" t="s">
        <v>1174</v>
      </c>
      <c r="Y2734" s="1">
        <v>14.589843999999999</v>
      </c>
      <c r="Z2734" s="1">
        <v>121.060554</v>
      </c>
      <c r="AA2734" s="11" cm="1">
        <f t="array" ref="AA2734">IF(ISBLANK(Y2734), 0, VINCentyInvDistance(F2734,G2734,Y2734,Z2734))</f>
        <v>9281.7766733989283</v>
      </c>
      <c r="AB2734" s="1">
        <v>0</v>
      </c>
      <c r="AC2734" s="1">
        <v>0</v>
      </c>
      <c r="AD2734" s="1">
        <v>0</v>
      </c>
      <c r="AE2734" s="1">
        <v>0</v>
      </c>
      <c r="AF2734" s="1">
        <v>1</v>
      </c>
      <c r="AG2734" s="1" t="s">
        <v>1180</v>
      </c>
      <c r="AH2734" s="1" t="s">
        <v>562</v>
      </c>
      <c r="AI2734" s="1" t="str">
        <f>TRIM(MID(SUBSTITUTE($H2734,",",REPT(" ",200)),(LEN($H2734)-LEN(SUBSTITUTE($H2734,",",""))-2)*200+1,200))</f>
        <v>Metro Manila</v>
      </c>
      <c r="AJ2734" s="1" t="s">
        <v>55</v>
      </c>
      <c r="AK2734" t="s">
        <v>16682</v>
      </c>
      <c r="AL2734" s="7">
        <v>0</v>
      </c>
      <c r="AM2734" s="1"/>
    </row>
    <row r="2735" spans="1:39" ht="12.75" customHeight="1">
      <c r="A2735" s="1"/>
      <c r="B2735" s="1" t="s">
        <v>2524</v>
      </c>
      <c r="C2735" s="1" t="s">
        <v>2525</v>
      </c>
      <c r="D2735" s="3" t="str">
        <f ca="1">IFERROR(__xludf.DUMMYFUNCTION("PROPER(REGEXEXTRACT(B549, ""(?:https?:\/\/)?(?:www\.)?([a-zA-Z0-9-]+)\.""))"),"Skyscanner")</f>
        <v>Skyscanner</v>
      </c>
      <c r="E2735" s="1" t="s">
        <v>2522</v>
      </c>
      <c r="F2735" s="1">
        <v>14.67173</v>
      </c>
      <c r="G2735" s="1">
        <v>121.04027000000001</v>
      </c>
      <c r="H2735" s="1" t="s">
        <v>2526</v>
      </c>
      <c r="I2735" s="1" t="s">
        <v>50</v>
      </c>
      <c r="J2735" s="1">
        <f>IF(K2735="URBAN",1,IF(K2735="SUBURBAN",2,IF(K2735="RURAL",3,"")))</f>
        <v>1</v>
      </c>
      <c r="K2735" s="1" t="s">
        <v>42</v>
      </c>
      <c r="L2735" s="18">
        <v>46082</v>
      </c>
      <c r="M2735" s="49">
        <v>0.625</v>
      </c>
      <c r="N2735" s="18">
        <v>46083</v>
      </c>
      <c r="O2735" s="56">
        <v>0.5</v>
      </c>
      <c r="P2735" s="31" t="str">
        <f>TEXT($L2735, "dddd")</f>
        <v>Sunday</v>
      </c>
      <c r="Q2735" s="39" t="s">
        <v>207</v>
      </c>
      <c r="R2735" s="39">
        <v>3060</v>
      </c>
      <c r="S2735" s="1" t="str">
        <f>IF(OR(MONTH(L2735)=12, MONTH(L2735)&lt;=5), "Dry Season", "Wet Season")</f>
        <v>Dry Season</v>
      </c>
      <c r="T2735" s="1">
        <v>1</v>
      </c>
      <c r="U2735" s="1">
        <v>0</v>
      </c>
      <c r="V2735" s="1">
        <v>0</v>
      </c>
      <c r="W2735" s="1">
        <v>1</v>
      </c>
      <c r="X2735" s="1" t="s">
        <v>1174</v>
      </c>
      <c r="Y2735" s="1">
        <v>14.589843999999999</v>
      </c>
      <c r="Z2735" s="1">
        <v>121.060554</v>
      </c>
      <c r="AA2735" s="11" cm="1">
        <f t="array" ref="AA2735">IF(ISBLANK(Y2735), 0, VINCentyInvDistance(F2735,G2735,Y2735,Z2735))</f>
        <v>9320.0947544518403</v>
      </c>
      <c r="AB2735" s="1">
        <v>0</v>
      </c>
      <c r="AC2735" s="1">
        <v>0</v>
      </c>
      <c r="AD2735" s="1">
        <v>0</v>
      </c>
      <c r="AE2735" s="1">
        <v>13</v>
      </c>
      <c r="AF2735" s="1">
        <v>1</v>
      </c>
      <c r="AG2735" s="1" t="str">
        <f>TRIM(MID(SUBSTITUTE($H2735,",",REPT(" ",200)),(LEN($H2735)-LEN(SUBSTITUTE($H2735,",",""))-4)*200+1,200))</f>
        <v>Quezon City</v>
      </c>
      <c r="AH2735" s="1" t="str">
        <f>TRIM(MID(SUBSTITUTE($H2735,",",REPT(" ",200)),(LEN($H2735)-LEN(SUBSTITUTE($H2735,",",""))-3)*200+1,200))</f>
        <v>Eastern Manila District</v>
      </c>
      <c r="AI2735" s="1" t="str">
        <f>TRIM(MID(SUBSTITUTE($H2735,",",REPT(" ",200)),(LEN($H2735)-LEN(SUBSTITUTE($H2735,",",""))-2)*200+1,200))</f>
        <v>Metro Manila</v>
      </c>
      <c r="AJ2735" s="1" t="str">
        <f>TRIM(MID(SUBSTITUTE($H2735,",",REPT(" ",200)),(LEN($H2735)-LEN(SUBSTITUTE($H2735,",",""))-0)*200+1,200))</f>
        <v>Philippines</v>
      </c>
      <c r="AL2735" s="7">
        <v>0</v>
      </c>
      <c r="AM2735" s="1" t="s">
        <v>2527</v>
      </c>
    </row>
    <row r="2736" spans="1:39" ht="12.75" customHeight="1">
      <c r="A2736" s="1"/>
      <c r="B2736" s="1" t="s">
        <v>2528</v>
      </c>
      <c r="C2736" s="1" t="s">
        <v>2529</v>
      </c>
      <c r="D2736" s="3" t="str">
        <f ca="1">IFERROR(__xludf.DUMMYFUNCTION("PROPER(REGEXEXTRACT(B550, ""(?:https?:\/\/)?(?:www\.)?([a-zA-Z0-9-]+)\.""))"),"Skyscanner")</f>
        <v>Skyscanner</v>
      </c>
      <c r="E2736" s="1" t="s">
        <v>2530</v>
      </c>
      <c r="F2736" s="1">
        <v>14.736782399999999</v>
      </c>
      <c r="G2736" s="1">
        <v>121.06648250000001</v>
      </c>
      <c r="H2736" s="1" t="s">
        <v>2370</v>
      </c>
      <c r="I2736" s="1" t="s">
        <v>50</v>
      </c>
      <c r="J2736" s="1">
        <f>IF(K2736="URBAN",1,IF(K2736="SUBURBAN",2,IF(K2736="RURAL",3,"")))</f>
        <v>1</v>
      </c>
      <c r="K2736" s="1" t="s">
        <v>42</v>
      </c>
      <c r="L2736" s="18">
        <v>46082</v>
      </c>
      <c r="M2736" s="49">
        <v>0.58333333333333337</v>
      </c>
      <c r="N2736" s="18">
        <v>46083</v>
      </c>
      <c r="O2736" s="56">
        <v>0.5</v>
      </c>
      <c r="P2736" s="31" t="str">
        <f>TEXT($L2736, "dddd")</f>
        <v>Sunday</v>
      </c>
      <c r="Q2736" s="39" t="s">
        <v>111</v>
      </c>
      <c r="R2736" s="39">
        <v>2390</v>
      </c>
      <c r="S2736" s="1" t="str">
        <f>IF(OR(MONTH(L2736)=12, MONTH(L2736)&lt;=5), "Dry Season", "Wet Season")</f>
        <v>Dry Season</v>
      </c>
      <c r="T2736" s="1">
        <v>1</v>
      </c>
      <c r="U2736" s="1">
        <v>0</v>
      </c>
      <c r="V2736" s="1">
        <v>0</v>
      </c>
      <c r="W2736" s="1">
        <v>1</v>
      </c>
      <c r="X2736" s="1" t="s">
        <v>1174</v>
      </c>
      <c r="Y2736" s="1">
        <v>14.589843999999999</v>
      </c>
      <c r="Z2736" s="1">
        <v>121.060554</v>
      </c>
      <c r="AA2736" s="11" cm="1">
        <f t="array" ref="AA2736">IF(ISBLANK(Y2736), 0, VINCentyInvDistance(F2736,G2736,Y2736,Z2736))</f>
        <v>16270.604383406757</v>
      </c>
      <c r="AB2736" s="1">
        <v>0</v>
      </c>
      <c r="AC2736" s="1">
        <v>0</v>
      </c>
      <c r="AD2736" s="1">
        <v>0</v>
      </c>
      <c r="AE2736" s="1">
        <v>0</v>
      </c>
      <c r="AF2736" s="1">
        <v>1</v>
      </c>
      <c r="AG2736" s="1" t="s">
        <v>1180</v>
      </c>
      <c r="AH2736" s="1" t="s">
        <v>562</v>
      </c>
      <c r="AI2736" s="1" t="str">
        <f>TRIM(MID(SUBSTITUTE($H2736,",",REPT(" ",200)),(LEN($H2736)-LEN(SUBSTITUTE($H2736,",",""))-2)*200+1,200))</f>
        <v>Metro Manila</v>
      </c>
      <c r="AJ2736" s="1" t="s">
        <v>55</v>
      </c>
      <c r="AK2736" t="s">
        <v>16683</v>
      </c>
      <c r="AL2736" s="7">
        <v>0</v>
      </c>
      <c r="AM2736" s="1"/>
    </row>
    <row r="2737" spans="1:39" ht="12.75" customHeight="1">
      <c r="A2737" s="1"/>
      <c r="B2737" s="1" t="s">
        <v>2531</v>
      </c>
      <c r="C2737" s="1" t="s">
        <v>2532</v>
      </c>
      <c r="D2737" s="3" t="str">
        <f ca="1">IFERROR(__xludf.DUMMYFUNCTION("PROPER(REGEXEXTRACT(B551, ""(?:https?:\/\/)?(?:www\.)?([a-zA-Z0-9-]+)\.""))"),"Skyscanner")</f>
        <v>Skyscanner</v>
      </c>
      <c r="E2737" s="1" t="s">
        <v>2533</v>
      </c>
      <c r="F2737" s="1">
        <v>14.6602213</v>
      </c>
      <c r="G2737" s="1">
        <v>121.03543929999999</v>
      </c>
      <c r="H2737" s="1" t="s">
        <v>1195</v>
      </c>
      <c r="I2737" s="1" t="s">
        <v>50</v>
      </c>
      <c r="J2737" s="1">
        <f>IF(K2737="URBAN",1,IF(K2737="SUBURBAN",2,IF(K2737="RURAL",3,"")))</f>
        <v>1</v>
      </c>
      <c r="K2737" s="1" t="s">
        <v>42</v>
      </c>
      <c r="L2737" s="18">
        <v>46082</v>
      </c>
      <c r="M2737" s="49">
        <v>0.625</v>
      </c>
      <c r="N2737" s="18">
        <v>46083</v>
      </c>
      <c r="O2737" s="56">
        <v>0.5</v>
      </c>
      <c r="P2737" s="31" t="str">
        <f>TEXT($L2737, "dddd")</f>
        <v>Sunday</v>
      </c>
      <c r="Q2737" s="39" t="s">
        <v>43</v>
      </c>
      <c r="R2737" s="39">
        <v>2221</v>
      </c>
      <c r="S2737" s="1" t="str">
        <f>IF(OR(MONTH(L2737)=12, MONTH(L2737)&lt;=5), "Dry Season", "Wet Season")</f>
        <v>Dry Season</v>
      </c>
      <c r="T2737" s="1">
        <v>1</v>
      </c>
      <c r="U2737" s="1">
        <v>0</v>
      </c>
      <c r="V2737" s="1">
        <v>0</v>
      </c>
      <c r="W2737" s="1">
        <v>1</v>
      </c>
      <c r="X2737" s="1" t="s">
        <v>1174</v>
      </c>
      <c r="Y2737" s="1">
        <v>14.589843999999999</v>
      </c>
      <c r="Z2737" s="1">
        <v>121.060554</v>
      </c>
      <c r="AA2737" s="11" cm="1">
        <f t="array" ref="AA2737">IF(ISBLANK(Y2737), 0, VINCentyInvDistance(F2737,G2737,Y2737,Z2737))</f>
        <v>8243.5995831164018</v>
      </c>
      <c r="AB2737" s="1">
        <v>0</v>
      </c>
      <c r="AC2737" s="1">
        <v>0</v>
      </c>
      <c r="AD2737" s="1">
        <v>0</v>
      </c>
      <c r="AE2737" s="1">
        <v>222</v>
      </c>
      <c r="AF2737" s="1">
        <v>1</v>
      </c>
      <c r="AG2737" s="1" t="s">
        <v>1180</v>
      </c>
      <c r="AH2737" s="1" t="s">
        <v>562</v>
      </c>
      <c r="AI2737" s="1" t="str">
        <f>TRIM(MID(SUBSTITUTE($H2737,",",REPT(" ",200)),(LEN($H2737)-LEN(SUBSTITUTE($H2737,",",""))-2)*200+1,200))</f>
        <v>Metro Manila</v>
      </c>
      <c r="AJ2737" s="1" t="s">
        <v>55</v>
      </c>
      <c r="AL2737" s="7">
        <v>0</v>
      </c>
      <c r="AM2737" s="1"/>
    </row>
    <row r="2738" spans="1:39" ht="12.75" customHeight="1">
      <c r="A2738" s="1"/>
      <c r="B2738" s="1" t="s">
        <v>2534</v>
      </c>
      <c r="C2738" s="1" t="s">
        <v>2535</v>
      </c>
      <c r="D2738" s="3" t="str">
        <f ca="1">IFERROR(__xludf.DUMMYFUNCTION("PROPER(REGEXEXTRACT(B552, ""(?:https?:\/\/)?(?:www\.)?([a-zA-Z0-9-]+)\.""))"),"Google")</f>
        <v>Google</v>
      </c>
      <c r="E2738" s="1" t="s">
        <v>2536</v>
      </c>
      <c r="F2738" s="1">
        <v>14.660209999999999</v>
      </c>
      <c r="G2738" s="1">
        <v>121.03554</v>
      </c>
      <c r="H2738" s="1" t="s">
        <v>1195</v>
      </c>
      <c r="I2738" s="1" t="s">
        <v>50</v>
      </c>
      <c r="J2738" s="1">
        <f>IF(K2738="URBAN",1,IF(K2738="SUBURBAN",2,IF(K2738="RURAL",3,"")))</f>
        <v>1</v>
      </c>
      <c r="K2738" s="1" t="s">
        <v>42</v>
      </c>
      <c r="L2738" s="18">
        <v>46082</v>
      </c>
      <c r="M2738" s="49">
        <v>0.625</v>
      </c>
      <c r="N2738" s="18">
        <v>46083</v>
      </c>
      <c r="O2738" s="56">
        <v>0.5</v>
      </c>
      <c r="P2738" s="31" t="str">
        <f>TEXT($L2738, "dddd")</f>
        <v>Sunday</v>
      </c>
      <c r="Q2738" s="39" t="s">
        <v>207</v>
      </c>
      <c r="R2738" s="39">
        <v>15057</v>
      </c>
      <c r="S2738" s="1" t="str">
        <f>IF(OR(MONTH(L2738)=12, MONTH(L2738)&lt;=5), "Dry Season", "Wet Season")</f>
        <v>Dry Season</v>
      </c>
      <c r="T2738" s="1">
        <v>1</v>
      </c>
      <c r="U2738" s="1">
        <v>0</v>
      </c>
      <c r="V2738" s="1">
        <v>0</v>
      </c>
      <c r="W2738" s="1">
        <v>1</v>
      </c>
      <c r="X2738" s="1" t="s">
        <v>1174</v>
      </c>
      <c r="Y2738" s="1">
        <v>14.589843999999999</v>
      </c>
      <c r="Z2738" s="1">
        <v>121.060554</v>
      </c>
      <c r="AA2738" s="11" cm="1">
        <f t="array" ref="AA2738">IF(ISBLANK(Y2738), 0, VINCentyInvDistance(F2738,G2738,Y2738,Z2738))</f>
        <v>8238.8635574693526</v>
      </c>
      <c r="AB2738" s="1">
        <v>0</v>
      </c>
      <c r="AC2738" s="1">
        <v>6.4</v>
      </c>
      <c r="AD2738" s="1">
        <v>0</v>
      </c>
      <c r="AE2738" s="1">
        <v>318</v>
      </c>
      <c r="AF2738" s="1">
        <v>1</v>
      </c>
      <c r="AG2738" s="1" t="str">
        <f>TRIM(MID(SUBSTITUTE($H2738,",",REPT(" ",200)),(LEN($H2738)-LEN(SUBSTITUTE($H2738,",",""))-4)*200+1,200))</f>
        <v>Quezon City</v>
      </c>
      <c r="AH2738" s="1" t="str">
        <f>TRIM(MID(SUBSTITUTE($H2738,",",REPT(" ",200)),(LEN($H2738)-LEN(SUBSTITUTE($H2738,",",""))-3)*200+1,200))</f>
        <v>Eastern Manila District</v>
      </c>
      <c r="AI2738" s="1" t="str">
        <f>TRIM(MID(SUBSTITUTE($H2738,",",REPT(" ",200)),(LEN($H2738)-LEN(SUBSTITUTE($H2738,",",""))-2)*200+1,200))</f>
        <v>Metro Manila</v>
      </c>
      <c r="AJ2738" s="1" t="str">
        <f>TRIM(MID(SUBSTITUTE($H2738,",",REPT(" ",200)),(LEN($H2738)-LEN(SUBSTITUTE($H2738,",",""))-0)*200+1,200))</f>
        <v>Philippines</v>
      </c>
      <c r="AL2738" s="7">
        <v>0</v>
      </c>
      <c r="AM2738" s="1" t="s">
        <v>2537</v>
      </c>
    </row>
    <row r="2739" spans="1:39" ht="12.75" customHeight="1">
      <c r="A2739" s="1"/>
      <c r="B2739" s="1" t="s">
        <v>2538</v>
      </c>
      <c r="C2739" s="1" t="s">
        <v>2539</v>
      </c>
      <c r="D2739" s="3" t="str">
        <f ca="1">IFERROR(__xludf.DUMMYFUNCTION("PROPER(REGEXEXTRACT(B553, ""(?:https?:\/\/)?(?:www\.)?([a-zA-Z0-9-]+)\.""))"),"Google")</f>
        <v>Google</v>
      </c>
      <c r="E2739" s="1" t="s">
        <v>2540</v>
      </c>
      <c r="F2739" s="1">
        <v>14.7337226</v>
      </c>
      <c r="G2739" s="1">
        <v>121.0567401</v>
      </c>
      <c r="H2739" s="1" t="s">
        <v>2541</v>
      </c>
      <c r="I2739" s="1" t="s">
        <v>50</v>
      </c>
      <c r="J2739" s="1">
        <f>IF(K2739="URBAN",1,IF(K2739="SUBURBAN",2,IF(K2739="RURAL",3,"")))</f>
        <v>1</v>
      </c>
      <c r="K2739" s="1" t="s">
        <v>42</v>
      </c>
      <c r="L2739" s="18">
        <v>46082</v>
      </c>
      <c r="M2739" s="49">
        <v>0.625</v>
      </c>
      <c r="N2739" s="18">
        <v>46083</v>
      </c>
      <c r="O2739" s="56">
        <v>0.5</v>
      </c>
      <c r="P2739" s="31" t="str">
        <f>TEXT($L2739, "dddd")</f>
        <v>Sunday</v>
      </c>
      <c r="Q2739" s="39" t="s">
        <v>1550</v>
      </c>
      <c r="R2739" s="39">
        <v>2200.1999999999998</v>
      </c>
      <c r="S2739" s="1" t="str">
        <f>IF(OR(MONTH(L2739)=12, MONTH(L2739)&lt;=5), "Dry Season", "Wet Season")</f>
        <v>Dry Season</v>
      </c>
      <c r="T2739" s="1">
        <v>1</v>
      </c>
      <c r="U2739" s="1">
        <v>0</v>
      </c>
      <c r="V2739" s="1">
        <v>0</v>
      </c>
      <c r="W2739" s="1">
        <v>0</v>
      </c>
      <c r="X2739" s="1" t="s">
        <v>44</v>
      </c>
      <c r="Y2739" s="1"/>
      <c r="Z2739" s="1"/>
      <c r="AA2739" s="11" cm="1">
        <f t="array" ref="AA2739">IF(ISBLANK(Y2739), 0, VINCentyInvDistance(F2739,G2739,Y2739,Z2739))</f>
        <v>0</v>
      </c>
      <c r="AB2739" s="1">
        <v>0</v>
      </c>
      <c r="AC2739" s="1">
        <v>0</v>
      </c>
      <c r="AD2739" s="1">
        <v>0</v>
      </c>
      <c r="AE2739" s="1">
        <v>1</v>
      </c>
      <c r="AF2739" s="1">
        <v>1</v>
      </c>
      <c r="AG2739" s="1" t="str">
        <f>TRIM(MID(SUBSTITUTE($H2739,",",REPT(" ",200)),(LEN($H2739)-LEN(SUBSTITUTE($H2739,",",""))-4)*200+1,200))</f>
        <v>Quezon City</v>
      </c>
      <c r="AH2739" s="1" t="str">
        <f>TRIM(MID(SUBSTITUTE($H2739,",",REPT(" ",200)),(LEN($H2739)-LEN(SUBSTITUTE($H2739,",",""))-3)*200+1,200))</f>
        <v>Eastern Manila District</v>
      </c>
      <c r="AI2739" s="1" t="str">
        <f>TRIM(MID(SUBSTITUTE($H2739,",",REPT(" ",200)),(LEN($H2739)-LEN(SUBSTITUTE($H2739,",",""))-2)*200+1,200))</f>
        <v>Metro Manila</v>
      </c>
      <c r="AJ2739" s="1" t="str">
        <f>TRIM(MID(SUBSTITUTE($H2739,",",REPT(" ",200)),(LEN($H2739)-LEN(SUBSTITUTE($H2739,",",""))-0)*200+1,200))</f>
        <v>Philippines</v>
      </c>
      <c r="AL2739" s="7">
        <v>0</v>
      </c>
      <c r="AM2739" s="1"/>
    </row>
    <row r="2740" spans="1:39" ht="12.75" customHeight="1">
      <c r="A2740" s="1"/>
      <c r="B2740" s="1" t="s">
        <v>2542</v>
      </c>
      <c r="C2740" s="1" t="s">
        <v>2543</v>
      </c>
      <c r="D2740" s="3" t="str">
        <f ca="1">IFERROR(__xludf.DUMMYFUNCTION("PROPER(REGEXEXTRACT(B554, ""(?:https?:\/\/)?(?:www\.)?([a-zA-Z0-9-]+)\.""))"),"Google")</f>
        <v>Google</v>
      </c>
      <c r="E2740" s="1" t="s">
        <v>2544</v>
      </c>
      <c r="F2740" s="1">
        <v>14.6595479</v>
      </c>
      <c r="G2740" s="1">
        <v>121.0280152</v>
      </c>
      <c r="H2740" s="1" t="s">
        <v>2510</v>
      </c>
      <c r="I2740" s="1" t="s">
        <v>50</v>
      </c>
      <c r="J2740" s="1">
        <f>IF(K2740="URBAN",1,IF(K2740="SUBURBAN",2,IF(K2740="RURAL",3,"")))</f>
        <v>1</v>
      </c>
      <c r="K2740" s="1" t="s">
        <v>42</v>
      </c>
      <c r="L2740" s="18">
        <v>46082</v>
      </c>
      <c r="M2740" s="49">
        <v>0.625</v>
      </c>
      <c r="N2740" s="18">
        <v>46083</v>
      </c>
      <c r="O2740" s="56">
        <v>0.5</v>
      </c>
      <c r="P2740" s="31" t="str">
        <f>TEXT($L2740, "dddd")</f>
        <v>Sunday</v>
      </c>
      <c r="Q2740" s="39" t="s">
        <v>111</v>
      </c>
      <c r="R2740" s="39">
        <v>5508</v>
      </c>
      <c r="S2740" s="1" t="str">
        <f>IF(OR(MONTH(L2740)=12, MONTH(L2740)&lt;=5), "Dry Season", "Wet Season")</f>
        <v>Dry Season</v>
      </c>
      <c r="T2740" s="1">
        <v>1</v>
      </c>
      <c r="U2740" s="1">
        <v>0</v>
      </c>
      <c r="V2740" s="1">
        <v>0</v>
      </c>
      <c r="W2740" s="1">
        <v>0</v>
      </c>
      <c r="X2740" s="1" t="s">
        <v>44</v>
      </c>
      <c r="Y2740" s="1"/>
      <c r="Z2740" s="1"/>
      <c r="AA2740" s="11" cm="1">
        <f t="array" ref="AA2740">IF(ISBLANK(Y2740), 0, VINCentyInvDistance(F2740,G2740,Y2740,Z2740))</f>
        <v>0</v>
      </c>
      <c r="AB2740" s="1">
        <v>0</v>
      </c>
      <c r="AC2740" s="1">
        <v>0</v>
      </c>
      <c r="AD2740" s="1">
        <v>0</v>
      </c>
      <c r="AE2740" s="1">
        <v>0</v>
      </c>
      <c r="AF2740" s="1">
        <v>1</v>
      </c>
      <c r="AG2740" s="1" t="s">
        <v>2545</v>
      </c>
      <c r="AH2740" s="1" t="s">
        <v>2546</v>
      </c>
      <c r="AI2740" s="1" t="str">
        <f>TRIM(MID(SUBSTITUTE($H2740,",",REPT(" ",200)),(LEN($H2740)-LEN(SUBSTITUTE($H2740,",",""))-2)*200+1,200))</f>
        <v>Metro Manila</v>
      </c>
      <c r="AJ2740" s="1" t="s">
        <v>55</v>
      </c>
      <c r="AL2740" s="7">
        <v>0</v>
      </c>
      <c r="AM2740" s="1"/>
    </row>
    <row r="2741" spans="1:39" ht="12.75" customHeight="1">
      <c r="A2741" s="1"/>
      <c r="B2741" s="1" t="s">
        <v>2547</v>
      </c>
      <c r="C2741" s="1" t="s">
        <v>2548</v>
      </c>
      <c r="D2741" s="3" t="str">
        <f ca="1">IFERROR(__xludf.DUMMYFUNCTION("PROPER(REGEXEXTRACT(B555, ""(?:https?:\/\/)?(?:www\.)?([a-zA-Z0-9-]+)\.""))"),"Skyscanner")</f>
        <v>Skyscanner</v>
      </c>
      <c r="E2741" s="1" t="s">
        <v>2549</v>
      </c>
      <c r="F2741" s="1">
        <v>14.637123799999999</v>
      </c>
      <c r="G2741" s="1">
        <v>121.0179759</v>
      </c>
      <c r="H2741" s="1" t="s">
        <v>2550</v>
      </c>
      <c r="I2741" s="1" t="s">
        <v>50</v>
      </c>
      <c r="J2741" s="1">
        <f>IF(K2741="URBAN",1,IF(K2741="SUBURBAN",2,IF(K2741="RURAL",3,"")))</f>
        <v>1</v>
      </c>
      <c r="K2741" s="1" t="s">
        <v>42</v>
      </c>
      <c r="L2741" s="18">
        <v>46082</v>
      </c>
      <c r="M2741" s="49">
        <v>0.625</v>
      </c>
      <c r="N2741" s="18">
        <v>46083</v>
      </c>
      <c r="O2741" s="56">
        <v>0.95833333333333337</v>
      </c>
      <c r="P2741" s="31" t="str">
        <f>TEXT($L2741, "dddd")</f>
        <v>Sunday</v>
      </c>
      <c r="Q2741" s="39" t="s">
        <v>111</v>
      </c>
      <c r="R2741" s="39">
        <v>1717</v>
      </c>
      <c r="S2741" s="1" t="str">
        <f>IF(OR(MONTH(L2741)=12, MONTH(L2741)&lt;=5), "Dry Season", "Wet Season")</f>
        <v>Dry Season</v>
      </c>
      <c r="T2741" s="1">
        <v>1</v>
      </c>
      <c r="U2741" s="1">
        <v>0</v>
      </c>
      <c r="V2741" s="1">
        <v>0</v>
      </c>
      <c r="W2741" s="1">
        <v>1</v>
      </c>
      <c r="X2741" s="1" t="s">
        <v>1174</v>
      </c>
      <c r="Y2741" s="1">
        <v>14.589843999999999</v>
      </c>
      <c r="Z2741" s="1">
        <v>121.060554</v>
      </c>
      <c r="AA2741" s="11" cm="1">
        <f t="array" ref="AA2741">IF(ISBLANK(Y2741), 0, VINCentyInvDistance(F2741,G2741,Y2741,Z2741))</f>
        <v>6957.7736994721117</v>
      </c>
      <c r="AB2741" s="1">
        <v>0</v>
      </c>
      <c r="AC2741" s="1">
        <v>0</v>
      </c>
      <c r="AD2741" s="1">
        <v>0</v>
      </c>
      <c r="AE2741" s="1">
        <v>4</v>
      </c>
      <c r="AF2741" s="1">
        <v>1</v>
      </c>
      <c r="AG2741" s="1" t="s">
        <v>1180</v>
      </c>
      <c r="AH2741" s="1" t="s">
        <v>562</v>
      </c>
      <c r="AI2741" s="1" t="str">
        <f>TRIM(MID(SUBSTITUTE($H2741,",",REPT(" ",200)),(LEN($H2741)-LEN(SUBSTITUTE($H2741,",",""))-2)*200+1,200))</f>
        <v>Metro Manila</v>
      </c>
      <c r="AJ2741" s="1" t="s">
        <v>55</v>
      </c>
      <c r="AK2741" t="s">
        <v>16684</v>
      </c>
      <c r="AL2741" s="7">
        <v>0</v>
      </c>
      <c r="AM2741" s="1"/>
    </row>
    <row r="2742" spans="1:39" ht="12.75" customHeight="1">
      <c r="A2742" s="1"/>
      <c r="B2742" s="1" t="s">
        <v>2552</v>
      </c>
      <c r="C2742" s="1" t="s">
        <v>2553</v>
      </c>
      <c r="D2742" s="3" t="str">
        <f ca="1">IFERROR(__xludf.DUMMYFUNCTION("PROPER(REGEXEXTRACT(B556, ""(?:https?:\/\/)?(?:www\.)?([a-zA-Z0-9-]+)\.""))"),"Skyscanner")</f>
        <v>Skyscanner</v>
      </c>
      <c r="E2742" s="1" t="s">
        <v>2554</v>
      </c>
      <c r="F2742" s="1">
        <v>14.637859799999999</v>
      </c>
      <c r="G2742" s="1">
        <v>121.0159802</v>
      </c>
      <c r="H2742" s="1" t="s">
        <v>2550</v>
      </c>
      <c r="I2742" s="1" t="s">
        <v>50</v>
      </c>
      <c r="J2742" s="1">
        <f>IF(K2742="URBAN",1,IF(K2742="SUBURBAN",2,IF(K2742="RURAL",3,"")))</f>
        <v>1</v>
      </c>
      <c r="K2742" s="1" t="s">
        <v>42</v>
      </c>
      <c r="L2742" s="18">
        <v>46082</v>
      </c>
      <c r="M2742" s="49">
        <v>0.625</v>
      </c>
      <c r="N2742" s="18">
        <v>46083</v>
      </c>
      <c r="O2742" s="56">
        <v>0.5</v>
      </c>
      <c r="P2742" s="31" t="str">
        <f>TEXT($L2742, "dddd")</f>
        <v>Sunday</v>
      </c>
      <c r="Q2742" s="39" t="s">
        <v>43</v>
      </c>
      <c r="R2742" s="39">
        <v>1717</v>
      </c>
      <c r="S2742" s="1" t="str">
        <f>IF(OR(MONTH(L2742)=12, MONTH(L2742)&lt;=5), "Dry Season", "Wet Season")</f>
        <v>Dry Season</v>
      </c>
      <c r="T2742" s="1">
        <v>1</v>
      </c>
      <c r="U2742" s="1">
        <v>0</v>
      </c>
      <c r="V2742" s="1">
        <v>0</v>
      </c>
      <c r="W2742" s="1">
        <v>1</v>
      </c>
      <c r="X2742" s="1" t="s">
        <v>2555</v>
      </c>
      <c r="Y2742" s="1">
        <v>14.5565479</v>
      </c>
      <c r="Z2742" s="1">
        <v>121.054103</v>
      </c>
      <c r="AA2742" s="11" cm="1">
        <f t="array" ref="AA2742">IF(ISBLANK(Y2742), 0, VINCentyInvDistance(F2742,G2742,Y2742,Z2742))</f>
        <v>9890.1244500181765</v>
      </c>
      <c r="AB2742" s="1">
        <v>0</v>
      </c>
      <c r="AC2742" s="1">
        <v>0</v>
      </c>
      <c r="AD2742" s="1">
        <v>0</v>
      </c>
      <c r="AE2742" s="1">
        <v>6</v>
      </c>
      <c r="AF2742" s="1">
        <v>1</v>
      </c>
      <c r="AG2742" s="1" t="s">
        <v>2556</v>
      </c>
      <c r="AH2742" s="1" t="s">
        <v>2556</v>
      </c>
      <c r="AI2742" s="1" t="str">
        <f>TRIM(MID(SUBSTITUTE($H2742,",",REPT(" ",200)),(LEN($H2742)-LEN(SUBSTITUTE($H2742,",",""))-2)*200+1,200))</f>
        <v>Metro Manila</v>
      </c>
      <c r="AJ2742" s="1" t="s">
        <v>55</v>
      </c>
      <c r="AL2742" s="7">
        <v>0</v>
      </c>
      <c r="AM2742" s="1"/>
    </row>
    <row r="2743" spans="1:39" ht="12.75" customHeight="1">
      <c r="A2743" s="1"/>
      <c r="B2743" s="1" t="s">
        <v>2557</v>
      </c>
      <c r="C2743" s="1" t="s">
        <v>2558</v>
      </c>
      <c r="D2743" s="3" t="str">
        <f ca="1">IFERROR(__xludf.DUMMYFUNCTION("PROPER(REGEXEXTRACT(B557, ""(?:https?:\/\/)?(?:www\.)?([a-zA-Z0-9-]+)\.""))"),"Google")</f>
        <v>Google</v>
      </c>
      <c r="E2743" s="1" t="s">
        <v>2559</v>
      </c>
      <c r="F2743" s="1">
        <v>14.55376</v>
      </c>
      <c r="G2743" s="1">
        <v>121.044006</v>
      </c>
      <c r="H2743" s="1" t="s">
        <v>2560</v>
      </c>
      <c r="I2743" s="1" t="s">
        <v>50</v>
      </c>
      <c r="J2743" s="1">
        <f>IF(K2743="URBAN",1,IF(K2743="SUBURBAN",2,IF(K2743="RURAL",3,"")))</f>
        <v>1</v>
      </c>
      <c r="K2743" s="1" t="s">
        <v>42</v>
      </c>
      <c r="L2743" s="18">
        <v>46082</v>
      </c>
      <c r="M2743" s="49">
        <v>0.625</v>
      </c>
      <c r="N2743" s="18">
        <v>46083</v>
      </c>
      <c r="O2743" s="56">
        <v>0.5</v>
      </c>
      <c r="P2743" s="31" t="str">
        <f>TEXT($L2743, "dddd")</f>
        <v>Sunday</v>
      </c>
      <c r="Q2743" s="39" t="s">
        <v>531</v>
      </c>
      <c r="R2743" s="39">
        <v>3705.6</v>
      </c>
      <c r="S2743" s="1" t="str">
        <f>IF(OR(MONTH(L2743)=12, MONTH(L2743)&lt;=5), "Dry Season", "Wet Season")</f>
        <v>Dry Season</v>
      </c>
      <c r="T2743" s="1">
        <v>1</v>
      </c>
      <c r="U2743" s="1">
        <v>0</v>
      </c>
      <c r="V2743" s="1">
        <v>0</v>
      </c>
      <c r="W2743" s="1">
        <v>1</v>
      </c>
      <c r="X2743" s="1" t="s">
        <v>2555</v>
      </c>
      <c r="Y2743" s="1">
        <v>14.5565479</v>
      </c>
      <c r="Z2743" s="1">
        <v>121.054103</v>
      </c>
      <c r="AA2743" s="11" cm="1">
        <f t="array" ref="AA2743">IF(ISBLANK(Y2743), 0, VINCentyInvDistance(F2743,G2743,Y2743,Z2743))</f>
        <v>1131.0264654728858</v>
      </c>
      <c r="AB2743" s="1">
        <v>0</v>
      </c>
      <c r="AC2743" s="1">
        <v>0</v>
      </c>
      <c r="AD2743" s="1">
        <v>0</v>
      </c>
      <c r="AE2743" s="1">
        <v>1326</v>
      </c>
      <c r="AF2743" s="1">
        <v>1</v>
      </c>
      <c r="AG2743" s="1" t="s">
        <v>2386</v>
      </c>
      <c r="AH2743" s="1" t="s">
        <v>2387</v>
      </c>
      <c r="AI2743" s="1" t="str">
        <f>TRIM(MID(SUBSTITUTE($H2743,",",REPT(" ",200)),(LEN($H2743)-LEN(SUBSTITUTE($H2743,",",""))-2)*200+1,200))</f>
        <v>Metro Manila</v>
      </c>
      <c r="AJ2743" s="1" t="s">
        <v>55</v>
      </c>
      <c r="AL2743" s="7">
        <v>0</v>
      </c>
      <c r="AM2743" s="1" t="s">
        <v>2561</v>
      </c>
    </row>
    <row r="2744" spans="1:39" ht="12.75" customHeight="1">
      <c r="A2744" s="1"/>
      <c r="B2744" s="1" t="s">
        <v>2567</v>
      </c>
      <c r="C2744" s="1" t="s">
        <v>2568</v>
      </c>
      <c r="D2744" s="3" t="str">
        <f ca="1">IFERROR(__xludf.DUMMYFUNCTION("PROPER(REGEXEXTRACT(B559, ""(?:https?:\/\/)?(?:www\.)?([a-zA-Z0-9-]+)\.""))"),"Skyscanner")</f>
        <v>Skyscanner</v>
      </c>
      <c r="E2744" s="1" t="s">
        <v>2569</v>
      </c>
      <c r="F2744" s="1">
        <v>14.887112</v>
      </c>
      <c r="G2744" s="1">
        <v>120.867182</v>
      </c>
      <c r="H2744" s="1" t="s">
        <v>2570</v>
      </c>
      <c r="I2744" s="1" t="s">
        <v>50</v>
      </c>
      <c r="J2744" s="1">
        <f>IF(K2744="URBAN",1,IF(K2744="SUBURBAN",2,IF(K2744="RURAL",3,"")))</f>
        <v>1</v>
      </c>
      <c r="K2744" s="1" t="s">
        <v>42</v>
      </c>
      <c r="L2744" s="18">
        <v>46082</v>
      </c>
      <c r="M2744" s="49">
        <v>0.58333333333333337</v>
      </c>
      <c r="N2744" s="18">
        <v>46083</v>
      </c>
      <c r="O2744" s="56">
        <v>0.5</v>
      </c>
      <c r="P2744" s="31" t="str">
        <f>TEXT($L2744, "dddd")</f>
        <v>Sunday</v>
      </c>
      <c r="Q2744" s="39" t="s">
        <v>207</v>
      </c>
      <c r="R2744" s="39">
        <v>1277</v>
      </c>
      <c r="S2744" s="1" t="str">
        <f>IF(OR(MONTH(L2744)=12, MONTH(L2744)&lt;=5), "Dry Season", "Wet Season")</f>
        <v>Dry Season</v>
      </c>
      <c r="T2744" s="1">
        <v>1</v>
      </c>
      <c r="U2744" s="1">
        <v>0</v>
      </c>
      <c r="V2744" s="1">
        <v>0</v>
      </c>
      <c r="W2744" s="1">
        <v>1</v>
      </c>
      <c r="X2744" s="1" t="s">
        <v>2571</v>
      </c>
      <c r="Y2744" s="1">
        <v>14.8807226</v>
      </c>
      <c r="Z2744" s="1">
        <v>120.86667439999999</v>
      </c>
      <c r="AA2744" s="11" cm="1">
        <f t="array" ref="AA2744">IF(ISBLANK(Y2744), 0, VINCentyInvDistance(F2744,G2744,Y2744,Z2744))</f>
        <v>709.07856852627106</v>
      </c>
      <c r="AB2744" s="1">
        <v>0</v>
      </c>
      <c r="AC2744" s="1">
        <v>8.6</v>
      </c>
      <c r="AD2744" s="1">
        <v>4.3</v>
      </c>
      <c r="AE2744" s="1">
        <v>14</v>
      </c>
      <c r="AF2744" s="1">
        <v>1</v>
      </c>
      <c r="AG2744" s="1" t="s">
        <v>2572</v>
      </c>
      <c r="AH2744" s="1" t="s">
        <v>2212</v>
      </c>
      <c r="AI2744" s="1" t="str">
        <f>TRIM(MID(SUBSTITUTE($H2744,",",REPT(" ",200)),(LEN($H2744)-LEN(SUBSTITUTE($H2744,",",""))-2)*200+1,200))</f>
        <v>Central Luzon</v>
      </c>
      <c r="AJ2744" s="1" t="s">
        <v>55</v>
      </c>
      <c r="AK2744" t="s">
        <v>2573</v>
      </c>
      <c r="AL2744" s="7">
        <v>0</v>
      </c>
      <c r="AM2744" s="1"/>
    </row>
    <row r="2745" spans="1:39" ht="12.75" customHeight="1">
      <c r="A2745" s="1"/>
      <c r="B2745" s="1" t="s">
        <v>2656</v>
      </c>
      <c r="C2745" s="1" t="s">
        <v>2657</v>
      </c>
      <c r="D2745" s="3" t="str">
        <f ca="1">IFERROR(__xludf.DUMMYFUNCTION("PROPER(REGEXEXTRACT(B575, ""(?:https?:\/\/)?(?:www\.)?([a-zA-Z0-9-]+)\.""))"),"Skyscanner")</f>
        <v>Skyscanner</v>
      </c>
      <c r="E2745" s="1" t="s">
        <v>2658</v>
      </c>
      <c r="F2745" s="1">
        <v>9.5878174000000005</v>
      </c>
      <c r="G2745" s="1">
        <v>123.7308645</v>
      </c>
      <c r="H2745" s="1" t="s">
        <v>2659</v>
      </c>
      <c r="I2745" s="1" t="s">
        <v>2622</v>
      </c>
      <c r="J2745" s="1">
        <f>IF(K2745="URBAN",1,IF(K2745="SUBURBAN",2,IF(K2745="RURAL",3,"")))</f>
        <v>1</v>
      </c>
      <c r="K2745" s="1" t="s">
        <v>42</v>
      </c>
      <c r="L2745" s="18">
        <v>46082</v>
      </c>
      <c r="M2745" s="49">
        <v>0.625</v>
      </c>
      <c r="N2745" s="18">
        <v>46083</v>
      </c>
      <c r="O2745" s="56">
        <v>0.5</v>
      </c>
      <c r="P2745" s="31" t="str">
        <f>TEXT($L2745, "dddd")</f>
        <v>Sunday</v>
      </c>
      <c r="Q2745" s="39" t="s">
        <v>531</v>
      </c>
      <c r="R2745" s="39">
        <v>9509.5</v>
      </c>
      <c r="S2745" s="1" t="str">
        <f>IF(OR(MONTH(L2745)=12, MONTH(L2745)&lt;=5), "Dry Season", "Wet Season")</f>
        <v>Dry Season</v>
      </c>
      <c r="T2745" s="1">
        <v>1</v>
      </c>
      <c r="U2745" s="1">
        <v>0</v>
      </c>
      <c r="V2745" s="1">
        <v>0</v>
      </c>
      <c r="W2745" s="1">
        <v>1</v>
      </c>
      <c r="X2745" s="1" t="s">
        <v>2660</v>
      </c>
      <c r="Y2745" s="1">
        <v>9.5877140999999995</v>
      </c>
      <c r="Z2745" s="1">
        <v>123.7258102</v>
      </c>
      <c r="AA2745" s="11" cm="1">
        <f t="array" ref="AA2745">IF(ISBLANK(Y2745), 0, VINCentyInvDistance(F2745,G2745,Y2745,Z2745))</f>
        <v>554.95205659732903</v>
      </c>
      <c r="AB2745" s="1">
        <v>0</v>
      </c>
      <c r="AC2745" s="1">
        <v>9</v>
      </c>
      <c r="AD2745" s="1">
        <v>4.5</v>
      </c>
      <c r="AE2745" s="1">
        <v>2523</v>
      </c>
      <c r="AF2745" s="1">
        <v>1</v>
      </c>
      <c r="AG2745" s="1" t="s">
        <v>2661</v>
      </c>
      <c r="AH2745" s="1" t="s">
        <v>2113</v>
      </c>
      <c r="AI2745" s="1" t="str">
        <f>TRIM(MID(SUBSTITUTE($H2745,",",REPT(" ",200)),(LEN($H2745)-LEN(SUBSTITUTE($H2745,",",""))-2)*200+1,200))</f>
        <v>Central Visayas</v>
      </c>
      <c r="AJ2745" s="1" t="s">
        <v>55</v>
      </c>
      <c r="AK2745" t="s">
        <v>16694</v>
      </c>
      <c r="AL2745" s="7">
        <v>0</v>
      </c>
      <c r="AM2745" s="1"/>
    </row>
    <row r="2746" spans="1:39" ht="12.75" customHeight="1">
      <c r="A2746" s="1"/>
      <c r="B2746" s="1" t="s">
        <v>2668</v>
      </c>
      <c r="C2746" s="1" t="s">
        <v>2669</v>
      </c>
      <c r="D2746" s="3" t="str">
        <f ca="1">IFERROR(__xludf.DUMMYFUNCTION("PROPER(REGEXEXTRACT(B578, ""(?:https?:\/\/)?(?:www\.)?([a-zA-Z0-9-]+)\.""))"),"Skyscanner")</f>
        <v>Skyscanner</v>
      </c>
      <c r="E2746" s="1" t="s">
        <v>2670</v>
      </c>
      <c r="F2746" s="1">
        <v>9.5468097000000007</v>
      </c>
      <c r="G2746" s="1">
        <v>123.7565409</v>
      </c>
      <c r="H2746" s="1" t="s">
        <v>2671</v>
      </c>
      <c r="I2746" s="1" t="s">
        <v>2622</v>
      </c>
      <c r="J2746" s="1">
        <f>IF(K2746="URBAN",1,IF(K2746="SUBURBAN",2,IF(K2746="RURAL",3,"")))</f>
        <v>1</v>
      </c>
      <c r="K2746" s="1" t="s">
        <v>42</v>
      </c>
      <c r="L2746" s="18">
        <v>46082</v>
      </c>
      <c r="M2746" s="49">
        <v>0.58333333333333337</v>
      </c>
      <c r="N2746" s="18">
        <v>46083</v>
      </c>
      <c r="O2746" s="56">
        <v>0.5</v>
      </c>
      <c r="P2746" s="31" t="str">
        <f>TEXT($L2746, "dddd")</f>
        <v>Sunday</v>
      </c>
      <c r="Q2746" s="39" t="s">
        <v>207</v>
      </c>
      <c r="R2746" s="39">
        <v>995</v>
      </c>
      <c r="S2746" s="1" t="str">
        <f>IF(OR(MONTH(L2746)=12, MONTH(L2746)&lt;=5), "Dry Season", "Wet Season")</f>
        <v>Dry Season</v>
      </c>
      <c r="T2746" s="1">
        <v>1</v>
      </c>
      <c r="U2746" s="1">
        <v>0</v>
      </c>
      <c r="V2746" s="1">
        <v>0</v>
      </c>
      <c r="W2746" s="1">
        <v>1</v>
      </c>
      <c r="X2746" s="1" t="s">
        <v>2644</v>
      </c>
      <c r="Y2746" s="1">
        <v>9.5516547000000003</v>
      </c>
      <c r="Z2746" s="1">
        <v>123.7674741</v>
      </c>
      <c r="AA2746" s="11" cm="1">
        <f t="array" ref="AA2746">IF(ISBLANK(Y2746), 0, VINCentyInvDistance(F2746,G2746,Y2746,Z2746))</f>
        <v>1314.5136964271428</v>
      </c>
      <c r="AB2746" s="1">
        <v>0</v>
      </c>
      <c r="AC2746" s="1">
        <v>9</v>
      </c>
      <c r="AD2746" s="1">
        <v>4.5</v>
      </c>
      <c r="AE2746" s="1">
        <v>39</v>
      </c>
      <c r="AF2746" s="1">
        <v>1</v>
      </c>
      <c r="AG2746" s="1" t="s">
        <v>2645</v>
      </c>
      <c r="AH2746" s="1" t="s">
        <v>2113</v>
      </c>
      <c r="AI2746" s="1" t="str">
        <f>TRIM(MID(SUBSTITUTE($H2746,",",REPT(" ",200)),(LEN($H2746)-LEN(SUBSTITUTE($H2746,",",""))-2)*200+1,200))</f>
        <v>Central Visayas</v>
      </c>
      <c r="AJ2746" s="1" t="s">
        <v>55</v>
      </c>
      <c r="AK2746" t="s">
        <v>16696</v>
      </c>
      <c r="AL2746" s="7">
        <v>0</v>
      </c>
      <c r="AM2746" s="1"/>
    </row>
    <row r="2747" spans="1:39" ht="12.75" customHeight="1">
      <c r="A2747" s="1"/>
      <c r="B2747" s="1" t="s">
        <v>2739</v>
      </c>
      <c r="C2747" s="1" t="s">
        <v>2740</v>
      </c>
      <c r="D2747" s="3" t="str">
        <f ca="1">IFERROR(__xludf.DUMMYFUNCTION("PROPER(REGEXEXTRACT(B595, ""(?:https?:\/\/)?(?:www\.)?([a-zA-Z0-9-]+)\.""))"),"Skyscanner")</f>
        <v>Skyscanner</v>
      </c>
      <c r="E2747" s="1" t="s">
        <v>2741</v>
      </c>
      <c r="F2747" s="1">
        <v>9.9527800000000006</v>
      </c>
      <c r="G2747" s="1">
        <v>123.962216</v>
      </c>
      <c r="H2747" s="1" t="s">
        <v>2742</v>
      </c>
      <c r="I2747" s="1" t="s">
        <v>2622</v>
      </c>
      <c r="J2747" s="1">
        <f>IF(K2747="URBAN",1,IF(K2747="SUBURBAN",2,IF(K2747="RURAL",3,"")))</f>
        <v>1</v>
      </c>
      <c r="K2747" s="1" t="s">
        <v>42</v>
      </c>
      <c r="L2747" s="18">
        <v>46082</v>
      </c>
      <c r="M2747" s="49">
        <v>0.58333333333333337</v>
      </c>
      <c r="N2747" s="18">
        <v>46083</v>
      </c>
      <c r="O2747" s="56">
        <v>0.5</v>
      </c>
      <c r="P2747" s="31" t="str">
        <f>TEXT($L2747, "dddd")</f>
        <v>Sunday</v>
      </c>
      <c r="Q2747" s="39" t="s">
        <v>111</v>
      </c>
      <c r="R2747" s="39">
        <v>3929</v>
      </c>
      <c r="S2747" s="1" t="str">
        <f>IF(OR(MONTH(L2747)=12, MONTH(L2747)&lt;=5), "Dry Season", "Wet Season")</f>
        <v>Dry Season</v>
      </c>
      <c r="T2747" s="1">
        <v>1</v>
      </c>
      <c r="U2747" s="1">
        <v>0</v>
      </c>
      <c r="V2747" s="1">
        <v>1</v>
      </c>
      <c r="W2747" s="1">
        <v>0</v>
      </c>
      <c r="X2747" s="1" t="s">
        <v>44</v>
      </c>
      <c r="Y2747" s="1"/>
      <c r="Z2747" s="1"/>
      <c r="AA2747" s="11" cm="1">
        <f t="array" ref="AA2747">IF(ISBLANK(Y2747), 0, VINCentyInvDistance(F2747,G2747,Y2747,Z2747))</f>
        <v>0</v>
      </c>
      <c r="AB2747" s="1">
        <v>0</v>
      </c>
      <c r="AC2747" s="1">
        <v>10</v>
      </c>
      <c r="AD2747" s="1">
        <v>3.4</v>
      </c>
      <c r="AE2747" s="1">
        <v>149</v>
      </c>
      <c r="AF2747" s="1">
        <v>1</v>
      </c>
      <c r="AG2747" s="1" t="s">
        <v>2650</v>
      </c>
      <c r="AH2747" s="1" t="s">
        <v>2113</v>
      </c>
      <c r="AI2747" s="1"/>
      <c r="AJ2747" s="1" t="s">
        <v>55</v>
      </c>
      <c r="AK2747" t="s">
        <v>16709</v>
      </c>
      <c r="AL2747" s="7">
        <v>0</v>
      </c>
      <c r="AM2747" s="1" t="s">
        <v>2743</v>
      </c>
    </row>
    <row r="2748" spans="1:39" ht="12.75" customHeight="1">
      <c r="A2748" s="1"/>
      <c r="B2748" s="1" t="s">
        <v>2768</v>
      </c>
      <c r="C2748" s="1" t="s">
        <v>2769</v>
      </c>
      <c r="D2748" s="3" t="str">
        <f ca="1">IFERROR(__xludf.DUMMYFUNCTION("PROPER(REGEXEXTRACT(B602, ""(?:https?:\/\/)?(?:www\.)?([a-zA-Z0-9-]+)\.""))"),"Skyscanner")</f>
        <v>Skyscanner</v>
      </c>
      <c r="E2748" s="1" t="s">
        <v>2770</v>
      </c>
      <c r="F2748" s="1">
        <v>9.5572821000000001</v>
      </c>
      <c r="G2748" s="1">
        <v>123.7569566</v>
      </c>
      <c r="H2748" s="1" t="s">
        <v>2771</v>
      </c>
      <c r="I2748" s="1" t="s">
        <v>2622</v>
      </c>
      <c r="J2748" s="1">
        <f>IF(K2748="URBAN",1,IF(K2748="SUBURBAN",2,IF(K2748="RURAL",3,"")))</f>
        <v>1</v>
      </c>
      <c r="K2748" s="1" t="s">
        <v>42</v>
      </c>
      <c r="L2748" s="18">
        <v>46082</v>
      </c>
      <c r="M2748" s="49">
        <v>0.58333333333333337</v>
      </c>
      <c r="N2748" s="18">
        <v>46083</v>
      </c>
      <c r="O2748" s="56">
        <v>0.5</v>
      </c>
      <c r="P2748" s="31" t="str">
        <f>TEXT($L2748, "dddd")</f>
        <v>Sunday</v>
      </c>
      <c r="Q2748" s="39" t="s">
        <v>207</v>
      </c>
      <c r="R2748" s="39">
        <v>3671</v>
      </c>
      <c r="S2748" s="1" t="str">
        <f>IF(OR(MONTH(L2748)=12, MONTH(L2748)&lt;=5), "Dry Season", "Wet Season")</f>
        <v>Dry Season</v>
      </c>
      <c r="T2748" s="1">
        <v>1</v>
      </c>
      <c r="U2748" s="1">
        <v>1</v>
      </c>
      <c r="V2748" s="1">
        <v>0</v>
      </c>
      <c r="W2748" s="1">
        <v>1</v>
      </c>
      <c r="X2748" s="1" t="s">
        <v>2644</v>
      </c>
      <c r="Y2748" s="1">
        <v>9.5516547000000003</v>
      </c>
      <c r="Z2748" s="1">
        <v>123.7674741</v>
      </c>
      <c r="AA2748" s="11" cm="1">
        <f t="array" ref="AA2748">IF(ISBLANK(Y2748), 0, VINCentyInvDistance(F2748,G2748,Y2748,Z2748))</f>
        <v>1311.7402718163783</v>
      </c>
      <c r="AB2748" s="1">
        <v>0</v>
      </c>
      <c r="AC2748" s="1">
        <v>7.2</v>
      </c>
      <c r="AD2748" s="1">
        <v>3.6</v>
      </c>
      <c r="AE2748" s="1">
        <v>4</v>
      </c>
      <c r="AF2748" s="1">
        <v>1</v>
      </c>
      <c r="AG2748" s="1" t="s">
        <v>2645</v>
      </c>
      <c r="AH2748" s="1" t="s">
        <v>2113</v>
      </c>
      <c r="AI2748" s="1" t="str">
        <f>TRIM(MID(SUBSTITUTE($H2748,",",REPT(" ",200)),(LEN($H2748)-LEN(SUBSTITUTE($H2748,",",""))-2)*200+1,200))</f>
        <v>Central Visayas</v>
      </c>
      <c r="AJ2748" s="1" t="s">
        <v>55</v>
      </c>
      <c r="AK2748" t="s">
        <v>16713</v>
      </c>
      <c r="AL2748" s="7">
        <v>0</v>
      </c>
      <c r="AM2748" s="1"/>
    </row>
    <row r="2749" spans="1:39" ht="12.75" customHeight="1">
      <c r="A2749" s="1"/>
      <c r="B2749" s="1" t="s">
        <v>2789</v>
      </c>
      <c r="C2749" s="1" t="s">
        <v>2790</v>
      </c>
      <c r="D2749" s="3" t="str">
        <f ca="1">IFERROR(__xludf.DUMMYFUNCTION("PROPER(REGEXEXTRACT(B607, ""(?:https?:\/\/)?(?:www\.)?([a-zA-Z0-9-]+)\.""))"),"Skyscanner")</f>
        <v>Skyscanner</v>
      </c>
      <c r="E2749" s="1" t="s">
        <v>2791</v>
      </c>
      <c r="F2749" s="1">
        <v>9.5511090000000003</v>
      </c>
      <c r="G2749" s="1">
        <v>123.77419</v>
      </c>
      <c r="H2749" s="1" t="s">
        <v>2788</v>
      </c>
      <c r="I2749" s="1" t="s">
        <v>2622</v>
      </c>
      <c r="J2749" s="1">
        <f>IF(K2749="URBAN",1,IF(K2749="SUBURBAN",2,IF(K2749="RURAL",3,"")))</f>
        <v>1</v>
      </c>
      <c r="K2749" s="1" t="s">
        <v>42</v>
      </c>
      <c r="L2749" s="18">
        <v>46082</v>
      </c>
      <c r="M2749" s="49">
        <v>0.54166666666666663</v>
      </c>
      <c r="N2749" s="18">
        <v>46083</v>
      </c>
      <c r="O2749" s="56">
        <v>0.5</v>
      </c>
      <c r="P2749" s="31" t="str">
        <f>TEXT($L2749, "dddd")</f>
        <v>Sunday</v>
      </c>
      <c r="Q2749" s="39" t="s">
        <v>111</v>
      </c>
      <c r="R2749" s="39">
        <v>3060</v>
      </c>
      <c r="S2749" s="1" t="str">
        <f>IF(OR(MONTH(L2749)=12, MONTH(L2749)&lt;=5), "Dry Season", "Wet Season")</f>
        <v>Dry Season</v>
      </c>
      <c r="T2749" s="1">
        <v>1</v>
      </c>
      <c r="U2749" s="1">
        <v>0</v>
      </c>
      <c r="V2749" s="1">
        <v>1</v>
      </c>
      <c r="W2749" s="1">
        <v>1</v>
      </c>
      <c r="X2749" s="1" t="s">
        <v>2629</v>
      </c>
      <c r="Y2749" s="1">
        <v>9.5486699999999995</v>
      </c>
      <c r="Z2749" s="1">
        <v>123.77356</v>
      </c>
      <c r="AA2749" s="11" cm="1">
        <f t="array" ref="AA2749">IF(ISBLANK(Y2749), 0, VINCentyInvDistance(F2749,G2749,Y2749,Z2749))</f>
        <v>278.49088160922827</v>
      </c>
      <c r="AB2749" s="1">
        <v>0</v>
      </c>
      <c r="AC2749" s="1">
        <v>7.8</v>
      </c>
      <c r="AD2749" s="1">
        <v>4.3</v>
      </c>
      <c r="AE2749" s="1">
        <v>12</v>
      </c>
      <c r="AF2749" s="1">
        <v>1</v>
      </c>
      <c r="AG2749" s="1" t="s">
        <v>2618</v>
      </c>
      <c r="AH2749" s="1" t="s">
        <v>2113</v>
      </c>
      <c r="AI2749" s="1"/>
      <c r="AJ2749" s="1" t="s">
        <v>55</v>
      </c>
      <c r="AK2749" t="s">
        <v>16718</v>
      </c>
      <c r="AL2749" s="7">
        <v>0</v>
      </c>
      <c r="AM2749" s="1" t="s">
        <v>2792</v>
      </c>
    </row>
    <row r="2750" spans="1:39" ht="12.75" customHeight="1">
      <c r="A2750" s="1"/>
      <c r="B2750" s="1" t="s">
        <v>2863</v>
      </c>
      <c r="C2750" s="1" t="s">
        <v>2864</v>
      </c>
      <c r="D2750" s="3" t="str">
        <f ca="1">IFERROR(__xludf.DUMMYFUNCTION("PROPER(REGEXEXTRACT(B624, ""(?:https?:\/\/)?(?:www\.)?([a-zA-Z0-9-]+)\.""))"),"Skyscanner")</f>
        <v>Skyscanner</v>
      </c>
      <c r="E2750" s="1" t="s">
        <v>2865</v>
      </c>
      <c r="F2750" s="1">
        <v>9.5497455000000002</v>
      </c>
      <c r="G2750" s="1">
        <v>123.7677671</v>
      </c>
      <c r="H2750" s="1" t="s">
        <v>2866</v>
      </c>
      <c r="I2750" s="1" t="s">
        <v>2622</v>
      </c>
      <c r="J2750" s="1">
        <f>IF(K2750="URBAN",1,IF(K2750="SUBURBAN",2,IF(K2750="RURAL",3,"")))</f>
        <v>1</v>
      </c>
      <c r="K2750" s="1" t="s">
        <v>42</v>
      </c>
      <c r="L2750" s="18">
        <v>46082</v>
      </c>
      <c r="M2750" s="49">
        <v>0.58333333333333337</v>
      </c>
      <c r="N2750" s="18">
        <v>46083</v>
      </c>
      <c r="O2750" s="56">
        <v>0.5</v>
      </c>
      <c r="P2750" s="31" t="str">
        <f>TEXT($L2750, "dddd")</f>
        <v>Sunday</v>
      </c>
      <c r="Q2750" s="39" t="s">
        <v>531</v>
      </c>
      <c r="R2750" s="39">
        <v>6384</v>
      </c>
      <c r="S2750" s="1" t="str">
        <f>IF(OR(MONTH(L2750)=12, MONTH(L2750)&lt;=5), "Dry Season", "Wet Season")</f>
        <v>Dry Season</v>
      </c>
      <c r="T2750" s="1">
        <v>1</v>
      </c>
      <c r="U2750" s="1">
        <v>0</v>
      </c>
      <c r="V2750" s="1">
        <v>0</v>
      </c>
      <c r="W2750" s="1">
        <v>1</v>
      </c>
      <c r="X2750" s="1" t="s">
        <v>2644</v>
      </c>
      <c r="Y2750" s="1">
        <v>9.5516547000000003</v>
      </c>
      <c r="Z2750" s="1">
        <v>123.7674741</v>
      </c>
      <c r="AA2750" s="11" cm="1">
        <f t="array" ref="AA2750">IF(ISBLANK(Y2750), 0, VINCentyInvDistance(F2750,G2750,Y2750,Z2750))</f>
        <v>213.60279871610899</v>
      </c>
      <c r="AB2750" s="1">
        <v>0</v>
      </c>
      <c r="AC2750" s="1">
        <v>8.1999999999999993</v>
      </c>
      <c r="AD2750" s="1">
        <v>4.0999999999999996</v>
      </c>
      <c r="AE2750" s="1">
        <v>98</v>
      </c>
      <c r="AF2750" s="1">
        <v>1</v>
      </c>
      <c r="AG2750" s="1" t="s">
        <v>2645</v>
      </c>
      <c r="AH2750" s="1" t="s">
        <v>2113</v>
      </c>
      <c r="AI2750" s="1" t="str">
        <f>TRIM(MID(SUBSTITUTE($H2750,",",REPT(" ",200)),(LEN($H2750)-LEN(SUBSTITUTE($H2750,",",""))-2)*200+1,200))</f>
        <v>Central Visayas</v>
      </c>
      <c r="AJ2750" s="1" t="s">
        <v>55</v>
      </c>
      <c r="AK2750" t="s">
        <v>16728</v>
      </c>
      <c r="AL2750" s="7">
        <v>0</v>
      </c>
      <c r="AM2750" s="1"/>
    </row>
    <row r="2751" spans="1:39" ht="12.75" customHeight="1">
      <c r="A2751" s="1"/>
      <c r="B2751" s="1" t="s">
        <v>3014</v>
      </c>
      <c r="C2751" s="1" t="s">
        <v>3015</v>
      </c>
      <c r="D2751" s="3" t="str">
        <f ca="1">IFERROR(__xludf.DUMMYFUNCTION("PROPER(REGEXEXTRACT(B660, ""(?:https?:\/\/)?(?:www\.)?([a-zA-Z0-9-]+)\.""))"),"Skyscanner")</f>
        <v>Skyscanner</v>
      </c>
      <c r="E2751" s="1" t="s">
        <v>3016</v>
      </c>
      <c r="F2751" s="1">
        <v>9.5485035000000007</v>
      </c>
      <c r="G2751" s="1">
        <v>123.7615618</v>
      </c>
      <c r="H2751" s="1" t="s">
        <v>2671</v>
      </c>
      <c r="I2751" s="1" t="s">
        <v>2622</v>
      </c>
      <c r="J2751" s="1">
        <f>IF(K2751="URBAN",1,IF(K2751="SUBURBAN",2,IF(K2751="RURAL",3,"")))</f>
        <v>1</v>
      </c>
      <c r="K2751" s="1" t="s">
        <v>42</v>
      </c>
      <c r="L2751" s="18">
        <v>46082</v>
      </c>
      <c r="M2751" s="49">
        <v>0.625</v>
      </c>
      <c r="N2751" s="18">
        <v>46083</v>
      </c>
      <c r="O2751" s="56">
        <v>0.52083333333333337</v>
      </c>
      <c r="P2751" s="31" t="str">
        <f>TEXT($L2751, "dddd")</f>
        <v>Sunday</v>
      </c>
      <c r="Q2751" s="39" t="s">
        <v>43</v>
      </c>
      <c r="R2751" s="39">
        <v>3540</v>
      </c>
      <c r="S2751" s="1" t="str">
        <f>IF(OR(MONTH(L2751)=12, MONTH(L2751)&lt;=5), "Dry Season", "Wet Season")</f>
        <v>Dry Season</v>
      </c>
      <c r="T2751" s="1">
        <v>2</v>
      </c>
      <c r="U2751" s="1">
        <v>1</v>
      </c>
      <c r="V2751" s="1">
        <v>0</v>
      </c>
      <c r="W2751" s="1">
        <v>1</v>
      </c>
      <c r="X2751" s="1" t="s">
        <v>2644</v>
      </c>
      <c r="Y2751" s="1">
        <v>9.5516547000000003</v>
      </c>
      <c r="Z2751" s="1">
        <v>123.7674741</v>
      </c>
      <c r="AA2751" s="11" cm="1">
        <f t="array" ref="AA2751">IF(ISBLANK(Y2751), 0, VINCentyInvDistance(F2751,G2751,Y2751,Z2751))</f>
        <v>736.74961786355664</v>
      </c>
      <c r="AB2751" s="1">
        <v>0</v>
      </c>
      <c r="AC2751" s="1">
        <v>9.4</v>
      </c>
      <c r="AD2751" s="1">
        <v>4.7</v>
      </c>
      <c r="AE2751" s="1">
        <v>40</v>
      </c>
      <c r="AF2751" s="1">
        <v>1</v>
      </c>
      <c r="AG2751" s="1" t="s">
        <v>2645</v>
      </c>
      <c r="AH2751" s="1" t="s">
        <v>2113</v>
      </c>
      <c r="AI2751" s="1" t="str">
        <f>TRIM(MID(SUBSTITUTE($H2751,",",REPT(" ",200)),(LEN($H2751)-LEN(SUBSTITUTE($H2751,",",""))-2)*200+1,200))</f>
        <v>Central Visayas</v>
      </c>
      <c r="AJ2751" s="1" t="s">
        <v>55</v>
      </c>
      <c r="AK2751" t="s">
        <v>16751</v>
      </c>
      <c r="AL2751" s="7">
        <v>0</v>
      </c>
      <c r="AM2751" s="1"/>
    </row>
    <row r="2752" spans="1:39" ht="12.75" customHeight="1">
      <c r="A2752" s="1"/>
      <c r="B2752" s="1" t="s">
        <v>3092</v>
      </c>
      <c r="C2752" s="1" t="s">
        <v>3093</v>
      </c>
      <c r="D2752" s="3" t="str">
        <f ca="1">IFERROR(__xludf.DUMMYFUNCTION("PROPER(REGEXEXTRACT(B677, ""(?:https?:\/\/)?(?:www\.)?([a-zA-Z0-9-]+)\.""))"),"Skyscanner")</f>
        <v>Skyscanner</v>
      </c>
      <c r="E2752" s="1" t="s">
        <v>3094</v>
      </c>
      <c r="F2752" s="1">
        <v>9.6398489999999999</v>
      </c>
      <c r="G2752" s="1">
        <v>123.857243</v>
      </c>
      <c r="H2752" s="1" t="s">
        <v>3090</v>
      </c>
      <c r="I2752" s="1" t="s">
        <v>2622</v>
      </c>
      <c r="J2752" s="1">
        <f>IF(K2752="URBAN",1,IF(K2752="SUBURBAN",2,IF(K2752="RURAL",3,"")))</f>
        <v>1</v>
      </c>
      <c r="K2752" s="1" t="s">
        <v>42</v>
      </c>
      <c r="L2752" s="18">
        <v>46082</v>
      </c>
      <c r="M2752" s="49">
        <v>0.625</v>
      </c>
      <c r="N2752" s="18">
        <v>46083</v>
      </c>
      <c r="O2752" s="56">
        <v>0.5</v>
      </c>
      <c r="P2752" s="31" t="str">
        <f>TEXT($L2752, "dddd")</f>
        <v>Sunday</v>
      </c>
      <c r="Q2752" s="39" t="s">
        <v>1341</v>
      </c>
      <c r="R2752" s="39">
        <v>1426</v>
      </c>
      <c r="S2752" s="1" t="str">
        <f>IF(OR(MONTH(L2752)=12, MONTH(L2752)&lt;=5), "Dry Season", "Wet Season")</f>
        <v>Dry Season</v>
      </c>
      <c r="T2752" s="1">
        <v>1</v>
      </c>
      <c r="U2752" s="1">
        <v>0</v>
      </c>
      <c r="V2752" s="1">
        <v>0</v>
      </c>
      <c r="W2752" s="1">
        <v>1</v>
      </c>
      <c r="X2752" s="1" t="s">
        <v>2617</v>
      </c>
      <c r="Y2752" s="1">
        <v>9.6553032000000005</v>
      </c>
      <c r="Z2752" s="1">
        <v>123.8696362</v>
      </c>
      <c r="AA2752" s="11" cm="1">
        <f t="array" ref="AA2752">IF(ISBLANK(Y2752), 0, VINCentyInvDistance(F2752,G2752,Y2752,Z2752))</f>
        <v>2184.4846191876204</v>
      </c>
      <c r="AB2752" s="1">
        <v>0</v>
      </c>
      <c r="AC2752" s="1">
        <v>7.6</v>
      </c>
      <c r="AD2752" s="1">
        <v>0</v>
      </c>
      <c r="AE2752" s="1">
        <v>42</v>
      </c>
      <c r="AF2752" s="1">
        <v>1</v>
      </c>
      <c r="AG2752" s="1" t="str">
        <f>TRIM(MID(SUBSTITUTE($H2752,",",REPT(" ",200)),(LEN($H2752)-LEN(SUBSTITUTE($H2752,",",""))-4)*200+1,200))</f>
        <v>Tagbilaran</v>
      </c>
      <c r="AH2752" s="1" t="str">
        <f>TRIM(MID(SUBSTITUTE($H2752,",",REPT(" ",200)),(LEN($H2752)-LEN(SUBSTITUTE($H2752,",",""))-3)*200+1,200))</f>
        <v>Bohol</v>
      </c>
      <c r="AI2752" s="1" t="str">
        <f>TRIM(MID(SUBSTITUTE($H2752,",",REPT(" ",200)),(LEN($H2752)-LEN(SUBSTITUTE($H2752,",",""))-2)*200+1,200))</f>
        <v>Central Visayas</v>
      </c>
      <c r="AJ2752" s="1" t="str">
        <f>TRIM(MID(SUBSTITUTE($H2752,",",REPT(" ",200)),(LEN($H2752)-LEN(SUBSTITUTE($H2752,",",""))-0)*200+1,200))</f>
        <v>Philippines</v>
      </c>
      <c r="AL2752" s="7">
        <v>0</v>
      </c>
      <c r="AM2752" s="1" t="s">
        <v>3095</v>
      </c>
    </row>
    <row r="2753" spans="1:39" ht="12.75" customHeight="1">
      <c r="A2753" s="1"/>
      <c r="B2753" s="1" t="s">
        <v>3101</v>
      </c>
      <c r="C2753" s="1" t="s">
        <v>3102</v>
      </c>
      <c r="D2753" s="3" t="str">
        <f ca="1">IFERROR(__xludf.DUMMYFUNCTION("PROPER(REGEXEXTRACT(B679, ""(?:https?:\/\/)?(?:www\.)?([a-zA-Z0-9-]+)\.""))"),"Skyscanner")</f>
        <v>Skyscanner</v>
      </c>
      <c r="E2753" s="1" t="s">
        <v>3103</v>
      </c>
      <c r="F2753" s="1">
        <v>9.6228999999999996</v>
      </c>
      <c r="G2753" s="1">
        <v>123.86747</v>
      </c>
      <c r="H2753" s="1" t="s">
        <v>3099</v>
      </c>
      <c r="I2753" s="1" t="s">
        <v>2622</v>
      </c>
      <c r="J2753" s="1">
        <f>IF(K2753="URBAN",1,IF(K2753="SUBURBAN",2,IF(K2753="RURAL",3,"")))</f>
        <v>1</v>
      </c>
      <c r="K2753" s="1" t="s">
        <v>42</v>
      </c>
      <c r="L2753" s="18">
        <v>46082</v>
      </c>
      <c r="M2753" s="49">
        <v>0.58333333333333337</v>
      </c>
      <c r="N2753" s="18">
        <v>46083</v>
      </c>
      <c r="O2753" s="56">
        <v>0.5</v>
      </c>
      <c r="P2753" s="31" t="str">
        <f>TEXT($L2753, "dddd")</f>
        <v>Sunday</v>
      </c>
      <c r="Q2753" s="39" t="s">
        <v>67</v>
      </c>
      <c r="R2753" s="39">
        <v>1331.7</v>
      </c>
      <c r="S2753" s="1" t="str">
        <f>IF(OR(MONTH(L2753)=12, MONTH(L2753)&lt;=5), "Dry Season", "Wet Season")</f>
        <v>Dry Season</v>
      </c>
      <c r="T2753" s="1">
        <v>1</v>
      </c>
      <c r="U2753" s="1">
        <v>0</v>
      </c>
      <c r="V2753" s="1">
        <v>0</v>
      </c>
      <c r="W2753" s="1">
        <v>0</v>
      </c>
      <c r="X2753" s="1" t="s">
        <v>44</v>
      </c>
      <c r="Y2753" s="1"/>
      <c r="Z2753" s="1"/>
      <c r="AA2753" s="11" cm="1">
        <f t="array" ref="AA2753">IF(ISBLANK(Y2753), 0, VINCentyInvDistance(F2753,G2753,Y2753,Z2753))</f>
        <v>0</v>
      </c>
      <c r="AB2753" s="1">
        <v>0</v>
      </c>
      <c r="AC2753" s="1">
        <v>0</v>
      </c>
      <c r="AD2753" s="1">
        <v>0</v>
      </c>
      <c r="AE2753" s="1">
        <v>28</v>
      </c>
      <c r="AF2753" s="1">
        <v>1</v>
      </c>
      <c r="AG2753" s="1" t="s">
        <v>68</v>
      </c>
      <c r="AH2753" s="1" t="str">
        <f>TRIM(MID(SUBSTITUTE($H2753,",",REPT(" ",200)),(LEN($H2753)-LEN(SUBSTITUTE($H2753,",",""))-3)*200+1,200))</f>
        <v>Bohol</v>
      </c>
      <c r="AI2753" s="1" t="s">
        <v>54</v>
      </c>
      <c r="AJ2753" s="1" t="s">
        <v>55</v>
      </c>
      <c r="AK2753" t="s">
        <v>3104</v>
      </c>
      <c r="AL2753" s="7">
        <v>0</v>
      </c>
      <c r="AM2753" s="1" t="s">
        <v>3105</v>
      </c>
    </row>
    <row r="2754" spans="1:39" ht="12.75" customHeight="1">
      <c r="A2754" s="1"/>
      <c r="B2754" s="1" t="s">
        <v>3133</v>
      </c>
      <c r="C2754" s="1" t="s">
        <v>3134</v>
      </c>
      <c r="D2754" s="3" t="str">
        <f ca="1">IFERROR(__xludf.DUMMYFUNCTION("PROPER(REGEXEXTRACT(B685, ""(?:https?:\/\/)?(?:www\.)?([a-zA-Z0-9-]+)\.""))"),"Skyscanner")</f>
        <v>Skyscanner</v>
      </c>
      <c r="E2754" s="1" t="s">
        <v>3135</v>
      </c>
      <c r="F2754" s="1">
        <v>9.7658760000000004</v>
      </c>
      <c r="G2754" s="1">
        <v>118.747957</v>
      </c>
      <c r="H2754" s="1" t="s">
        <v>3130</v>
      </c>
      <c r="I2754" s="1" t="s">
        <v>3119</v>
      </c>
      <c r="J2754" s="1">
        <f>IF(K2754="URBAN",1,IF(K2754="SUBURBAN",2,IF(K2754="RURAL",3,"")))</f>
        <v>1</v>
      </c>
      <c r="K2754" s="1" t="s">
        <v>42</v>
      </c>
      <c r="L2754" s="18">
        <v>46082</v>
      </c>
      <c r="M2754" s="49">
        <v>0.54166666666666663</v>
      </c>
      <c r="N2754" s="18">
        <v>46083</v>
      </c>
      <c r="O2754" s="56">
        <v>0.5</v>
      </c>
      <c r="P2754" s="31" t="str">
        <f>TEXT($L2754, "dddd")</f>
        <v>Sunday</v>
      </c>
      <c r="Q2754" s="39" t="s">
        <v>371</v>
      </c>
      <c r="R2754" s="39">
        <v>859</v>
      </c>
      <c r="S2754" s="1" t="str">
        <f>IF(OR(MONTH(L2754)=12, MONTH(L2754)&lt;=5), "Dry Season", "Wet Season")</f>
        <v>Dry Season</v>
      </c>
      <c r="T2754" s="1">
        <v>1</v>
      </c>
      <c r="U2754" s="1">
        <v>0</v>
      </c>
      <c r="V2754" s="1">
        <v>1</v>
      </c>
      <c r="W2754" s="1">
        <v>1</v>
      </c>
      <c r="X2754" s="1" t="s">
        <v>3131</v>
      </c>
      <c r="Y2754" s="1">
        <v>9.7670356999999992</v>
      </c>
      <c r="Z2754" s="1">
        <v>118.74822469999999</v>
      </c>
      <c r="AA2754" s="11" cm="1">
        <f t="array" ref="AA2754">IF(ISBLANK(Y2754), 0, VINCentyInvDistance(F2754,G2754,Y2754,Z2754))</f>
        <v>131.58978421177943</v>
      </c>
      <c r="AB2754" s="1">
        <v>0</v>
      </c>
      <c r="AC2754" s="1">
        <v>8.8000000000000007</v>
      </c>
      <c r="AD2754" s="1">
        <v>4.5999999999999996</v>
      </c>
      <c r="AE2754" s="1">
        <v>5</v>
      </c>
      <c r="AF2754" s="1">
        <v>1</v>
      </c>
      <c r="AG2754" s="1" t="s">
        <v>3136</v>
      </c>
      <c r="AH2754" s="1" t="s">
        <v>1597</v>
      </c>
      <c r="AI2754" s="1"/>
      <c r="AJ2754" s="1" t="s">
        <v>55</v>
      </c>
      <c r="AK2754" t="s">
        <v>16763</v>
      </c>
      <c r="AL2754" s="7">
        <v>0</v>
      </c>
      <c r="AM2754" s="1" t="s">
        <v>3137</v>
      </c>
    </row>
    <row r="2755" spans="1:39" ht="12.75" customHeight="1">
      <c r="A2755" s="1"/>
      <c r="B2755" s="1" t="s">
        <v>3286</v>
      </c>
      <c r="C2755" s="1" t="s">
        <v>3287</v>
      </c>
      <c r="D2755" s="3" t="str">
        <f ca="1">IFERROR(__xludf.DUMMYFUNCTION("PROPER(REGEXEXTRACT(B719, ""(?:https?:\/\/)?(?:www\.)?([a-zA-Z0-9-]+)\.""))"),"Google")</f>
        <v>Google</v>
      </c>
      <c r="E2755" s="1" t="s">
        <v>3288</v>
      </c>
      <c r="F2755" s="1">
        <v>12.003871</v>
      </c>
      <c r="G2755" s="1">
        <v>120.198358</v>
      </c>
      <c r="H2755" s="1" t="s">
        <v>3289</v>
      </c>
      <c r="I2755" s="1" t="s">
        <v>3119</v>
      </c>
      <c r="J2755" s="1">
        <f>IF(K2755="URBAN",1,IF(K2755="SUBURBAN",2,IF(K2755="RURAL",3,"")))</f>
        <v>1</v>
      </c>
      <c r="K2755" s="1" t="s">
        <v>42</v>
      </c>
      <c r="L2755" s="18">
        <v>46082</v>
      </c>
      <c r="M2755" s="49">
        <v>0.625</v>
      </c>
      <c r="N2755" s="18">
        <v>46083</v>
      </c>
      <c r="O2755" s="56">
        <v>0.5</v>
      </c>
      <c r="P2755" s="31" t="str">
        <f>TEXT($L2755, "dddd")</f>
        <v>Sunday</v>
      </c>
      <c r="Q2755" s="39" t="s">
        <v>61</v>
      </c>
      <c r="R2755" s="39">
        <v>2275</v>
      </c>
      <c r="S2755" s="1" t="str">
        <f>IF(OR(MONTH(L2755)=12, MONTH(L2755)&lt;=5), "Dry Season", "Wet Season")</f>
        <v>Dry Season</v>
      </c>
      <c r="T2755" s="1">
        <v>1</v>
      </c>
      <c r="U2755" s="1">
        <v>0</v>
      </c>
      <c r="V2755" s="1">
        <v>1</v>
      </c>
      <c r="W2755" s="1">
        <v>0</v>
      </c>
      <c r="X2755" s="1" t="s">
        <v>44</v>
      </c>
      <c r="Y2755" s="1"/>
      <c r="Z2755" s="1"/>
      <c r="AA2755" s="11" cm="1">
        <f t="array" ref="AA2755">IF(ISBLANK(Y2755), 0, VINCentyInvDistance(F2755,G2755,Y2755,Z2755))</f>
        <v>0</v>
      </c>
      <c r="AB2755" s="1">
        <v>0</v>
      </c>
      <c r="AC2755" s="1">
        <v>7.8</v>
      </c>
      <c r="AD2755" s="1">
        <v>0</v>
      </c>
      <c r="AE2755" s="1">
        <v>189</v>
      </c>
      <c r="AF2755" s="1">
        <v>1</v>
      </c>
      <c r="AG2755" s="1" t="str">
        <f>TRIM(MID(SUBSTITUTE($H2755,",",REPT(" ",200)),(LEN($H2755)-LEN(SUBSTITUTE($H2755,",",""))-4)*200+1,200))</f>
        <v>Coron</v>
      </c>
      <c r="AH2755" s="1" t="str">
        <f>TRIM(MID(SUBSTITUTE($H2755,",",REPT(" ",200)),(LEN($H2755)-LEN(SUBSTITUTE($H2755,",",""))-3)*200+1,200))</f>
        <v>Palawan</v>
      </c>
      <c r="AI2755" s="1" t="str">
        <f>TRIM(MID(SUBSTITUTE($H2755,",",REPT(" ",200)),(LEN($H2755)-LEN(SUBSTITUTE($H2755,",",""))-2)*200+1,200))</f>
        <v>Mimaropa</v>
      </c>
      <c r="AJ2755" s="1" t="str">
        <f>TRIM(MID(SUBSTITUTE($H2755,",",REPT(" ",200)),(LEN($H2755)-LEN(SUBSTITUTE($H2755,",",""))-0)*200+1,200))</f>
        <v>Philippines</v>
      </c>
      <c r="AL2755" s="7">
        <v>0</v>
      </c>
      <c r="AM2755" s="1" t="s">
        <v>3290</v>
      </c>
    </row>
    <row r="2756" spans="1:39" ht="12.75" customHeight="1">
      <c r="A2756" s="1"/>
      <c r="B2756" s="1" t="s">
        <v>3333</v>
      </c>
      <c r="C2756" s="1" t="s">
        <v>3334</v>
      </c>
      <c r="D2756" s="3" t="str">
        <f ca="1">IFERROR(__xludf.DUMMYFUNCTION("PROPER(REGEXEXTRACT(B729, ""(?:https?:\/\/)?(?:www\.)?([a-zA-Z0-9-]+)\.""))"),"Skyscanner")</f>
        <v>Skyscanner</v>
      </c>
      <c r="E2756" s="1" t="s">
        <v>3335</v>
      </c>
      <c r="F2756" s="1">
        <v>10.571339999999999</v>
      </c>
      <c r="G2756" s="1">
        <v>119.3064</v>
      </c>
      <c r="H2756" s="1" t="s">
        <v>3336</v>
      </c>
      <c r="I2756" s="1" t="s">
        <v>3119</v>
      </c>
      <c r="J2756" s="1">
        <f>IF(K2756="URBAN",1,IF(K2756="SUBURBAN",2,IF(K2756="RURAL",3,"")))</f>
        <v>1</v>
      </c>
      <c r="K2756" s="1" t="s">
        <v>42</v>
      </c>
      <c r="L2756" s="18">
        <v>46082</v>
      </c>
      <c r="M2756" s="49">
        <v>0.58333333333333337</v>
      </c>
      <c r="N2756" s="18">
        <v>46083</v>
      </c>
      <c r="O2756" s="56">
        <v>0.5</v>
      </c>
      <c r="P2756" s="31" t="str">
        <f>TEXT($L2756, "dddd")</f>
        <v>Sunday</v>
      </c>
      <c r="Q2756" s="39" t="s">
        <v>207</v>
      </c>
      <c r="R2756" s="39">
        <v>9411</v>
      </c>
      <c r="S2756" s="1" t="str">
        <f>IF(OR(MONTH(L2756)=12, MONTH(L2756)&lt;=5), "Dry Season", "Wet Season")</f>
        <v>Dry Season</v>
      </c>
      <c r="T2756" s="1">
        <v>1</v>
      </c>
      <c r="U2756" s="1">
        <v>0</v>
      </c>
      <c r="V2756" s="1">
        <v>0</v>
      </c>
      <c r="W2756" s="1">
        <v>0</v>
      </c>
      <c r="X2756" s="1" t="s">
        <v>44</v>
      </c>
      <c r="Y2756" s="1"/>
      <c r="Z2756" s="1"/>
      <c r="AA2756" s="11" cm="1">
        <f t="array" ref="AA2756">IF(ISBLANK(Y2756), 0, VINCentyInvDistance(F2756,G2756,Y2756,Z2756))</f>
        <v>0</v>
      </c>
      <c r="AB2756" s="1">
        <v>0</v>
      </c>
      <c r="AC2756" s="1">
        <v>10</v>
      </c>
      <c r="AD2756" s="1">
        <v>4.3</v>
      </c>
      <c r="AE2756" s="1">
        <v>62</v>
      </c>
      <c r="AF2756" s="1">
        <v>1</v>
      </c>
      <c r="AG2756" s="1" t="s">
        <v>3136</v>
      </c>
      <c r="AH2756" s="1" t="s">
        <v>1597</v>
      </c>
      <c r="AI2756" s="1" t="str">
        <f>TRIM(MID(SUBSTITUTE($H2756,",",REPT(" ",200)),(LEN($H2756)-LEN(SUBSTITUTE($H2756,",",""))-2)*200+1,200))</f>
        <v>Palawan</v>
      </c>
      <c r="AJ2756" s="1" t="s">
        <v>55</v>
      </c>
      <c r="AK2756" t="s">
        <v>16797</v>
      </c>
      <c r="AL2756" s="7">
        <v>0</v>
      </c>
      <c r="AM2756" s="1" t="s">
        <v>3337</v>
      </c>
    </row>
    <row r="2757" spans="1:39" ht="12.75" customHeight="1">
      <c r="A2757" s="1"/>
      <c r="B2757" s="1" t="s">
        <v>3429</v>
      </c>
      <c r="C2757" s="1" t="s">
        <v>3430</v>
      </c>
      <c r="D2757" s="3" t="str">
        <f ca="1">IFERROR(__xludf.DUMMYFUNCTION("PROPER(REGEXEXTRACT(B750, ""(?:https?:\/\/)?(?:www\.)?([a-zA-Z0-9-]+)\.""))"),"Google")</f>
        <v>Google</v>
      </c>
      <c r="E2757" s="1" t="s">
        <v>3431</v>
      </c>
      <c r="F2757" s="1">
        <v>11.1569813</v>
      </c>
      <c r="G2757" s="1">
        <v>119.3981414</v>
      </c>
      <c r="H2757" s="1" t="s">
        <v>3432</v>
      </c>
      <c r="I2757" s="1" t="s">
        <v>3119</v>
      </c>
      <c r="J2757" s="1">
        <f>IF(K2757="URBAN",1,IF(K2757="SUBURBAN",2,IF(K2757="RURAL",3,"")))</f>
        <v>1</v>
      </c>
      <c r="K2757" s="1" t="s">
        <v>42</v>
      </c>
      <c r="L2757" s="18">
        <v>46082</v>
      </c>
      <c r="M2757" s="49">
        <v>0.625</v>
      </c>
      <c r="N2757" s="18">
        <v>46083</v>
      </c>
      <c r="O2757" s="56">
        <v>0.5</v>
      </c>
      <c r="P2757" s="31" t="str">
        <f>TEXT($L2757, "dddd")</f>
        <v>Sunday</v>
      </c>
      <c r="Q2757" s="39" t="s">
        <v>111</v>
      </c>
      <c r="R2757" s="39">
        <v>14034</v>
      </c>
      <c r="S2757" s="1" t="str">
        <f>IF(OR(MONTH(L2757)=12, MONTH(L2757)&lt;=5), "Dry Season", "Wet Season")</f>
        <v>Dry Season</v>
      </c>
      <c r="T2757" s="1">
        <v>1</v>
      </c>
      <c r="U2757" s="1">
        <v>0</v>
      </c>
      <c r="V2757" s="1">
        <v>1</v>
      </c>
      <c r="W2757" s="1">
        <v>1</v>
      </c>
      <c r="X2757" s="1" t="s">
        <v>3120</v>
      </c>
      <c r="Y2757" s="1">
        <v>11.176256499999999</v>
      </c>
      <c r="Z2757" s="1">
        <v>119.44114759999999</v>
      </c>
      <c r="AA2757" s="11" cm="1">
        <f t="array" ref="AA2757">IF(ISBLANK(Y2757), 0, VINCentyInvDistance(F2757,G2757,Y2757,Z2757))</f>
        <v>5158.628421815989</v>
      </c>
      <c r="AB2757" s="1">
        <v>0</v>
      </c>
      <c r="AC2757" s="1">
        <v>0</v>
      </c>
      <c r="AD2757" s="1">
        <v>0</v>
      </c>
      <c r="AE2757" s="1">
        <v>348</v>
      </c>
      <c r="AF2757" s="1">
        <v>1</v>
      </c>
      <c r="AG2757" s="1" t="s">
        <v>3121</v>
      </c>
      <c r="AH2757" s="1" t="s">
        <v>1597</v>
      </c>
      <c r="AI2757" s="1" t="str">
        <f>TRIM(MID(SUBSTITUTE($H2757,",",REPT(" ",200)),(LEN($H2757)-LEN(SUBSTITUTE($H2757,",",""))-2)*200+1,200))</f>
        <v>Mimaropa</v>
      </c>
      <c r="AJ2757" s="1" t="s">
        <v>55</v>
      </c>
      <c r="AL2757" s="7">
        <v>0</v>
      </c>
      <c r="AM2757" s="1"/>
    </row>
    <row r="2758" spans="1:39" ht="12.75" customHeight="1">
      <c r="A2758" s="1"/>
      <c r="B2758" s="1" t="s">
        <v>3449</v>
      </c>
      <c r="C2758" s="1" t="s">
        <v>3450</v>
      </c>
      <c r="D2758" s="3" t="str">
        <f ca="1">IFERROR(__xludf.DUMMYFUNCTION("PROPER(REGEXEXTRACT(B755, ""(?:https?:\/\/)?(?:www\.)?([a-zA-Z0-9-]+)\.""))"),"Skyscanner")</f>
        <v>Skyscanner</v>
      </c>
      <c r="E2758" s="1" t="s">
        <v>3451</v>
      </c>
      <c r="F2758" s="1">
        <v>9.7389500000000009</v>
      </c>
      <c r="G2758" s="1">
        <v>118.764224</v>
      </c>
      <c r="H2758" s="1" t="s">
        <v>3452</v>
      </c>
      <c r="I2758" s="1" t="s">
        <v>1300</v>
      </c>
      <c r="J2758" s="1">
        <f>IF(K2758="URBAN",1,IF(K2758="SUBURBAN",2,IF(K2758="RURAL",3,"")))</f>
        <v>1</v>
      </c>
      <c r="K2758" s="1" t="s">
        <v>42</v>
      </c>
      <c r="L2758" s="18">
        <v>46082</v>
      </c>
      <c r="M2758" s="49">
        <v>0.625</v>
      </c>
      <c r="N2758" s="18">
        <v>46083</v>
      </c>
      <c r="O2758" s="56">
        <v>0.5</v>
      </c>
      <c r="P2758" s="31" t="str">
        <f>TEXT($L2758, "dddd")</f>
        <v>Sunday</v>
      </c>
      <c r="Q2758" s="39" t="s">
        <v>1266</v>
      </c>
      <c r="R2758" s="39">
        <v>1620</v>
      </c>
      <c r="S2758" s="1" t="str">
        <f>IF(OR(MONTH(L2758)=12, MONTH(L2758)&lt;=5), "Dry Season", "Wet Season")</f>
        <v>Dry Season</v>
      </c>
      <c r="T2758" s="1">
        <v>1</v>
      </c>
      <c r="U2758" s="1">
        <v>0</v>
      </c>
      <c r="V2758" s="1">
        <v>0</v>
      </c>
      <c r="W2758" s="1">
        <v>0</v>
      </c>
      <c r="X2758" s="1" t="s">
        <v>44</v>
      </c>
      <c r="Y2758" s="1"/>
      <c r="Z2758" s="1"/>
      <c r="AA2758" s="11" cm="1">
        <f t="array" ref="AA2758">IF(ISBLANK(Y2758), 0, VINCentyInvDistance(F2758,G2758,Y2758,Z2758))</f>
        <v>0</v>
      </c>
      <c r="AB2758" s="1">
        <v>0</v>
      </c>
      <c r="AC2758" s="1">
        <v>9</v>
      </c>
      <c r="AD2758" s="1">
        <v>0</v>
      </c>
      <c r="AE2758" s="1">
        <v>48</v>
      </c>
      <c r="AF2758" s="1">
        <v>1</v>
      </c>
      <c r="AG2758" s="1" t="str">
        <f>TRIM(MID(SUBSTITUTE($H2758,",",REPT(" ",200)),(LEN($H2758)-LEN(SUBSTITUTE($H2758,",",""))-4)*200+1,200))</f>
        <v>San Miguel</v>
      </c>
      <c r="AH2758" s="1" t="str">
        <f>TRIM(MID(SUBSTITUTE($H2758,",",REPT(" ",200)),(LEN($H2758)-LEN(SUBSTITUTE($H2758,",",""))-3)*200+1,200))</f>
        <v>Puerto Princesa</v>
      </c>
      <c r="AI2758" s="1" t="str">
        <f>TRIM(MID(SUBSTITUTE($H2758,",",REPT(" ",200)),(LEN($H2758)-LEN(SUBSTITUTE($H2758,",",""))-2)*200+1,200))</f>
        <v>Mimaropa</v>
      </c>
      <c r="AJ2758" s="1" t="str">
        <f>TRIM(MID(SUBSTITUTE($H2758,",",REPT(" ",200)),(LEN($H2758)-LEN(SUBSTITUTE($H2758,",",""))-0)*200+1,200))</f>
        <v>Philippines</v>
      </c>
      <c r="AL2758" s="7">
        <v>0</v>
      </c>
      <c r="AM2758" s="1" t="s">
        <v>3453</v>
      </c>
    </row>
    <row r="2759" spans="1:39" ht="12.75" customHeight="1">
      <c r="A2759" s="1"/>
      <c r="B2759" s="1" t="s">
        <v>3480</v>
      </c>
      <c r="C2759" s="1" t="s">
        <v>3481</v>
      </c>
      <c r="D2759" s="3" t="str">
        <f ca="1">IFERROR(__xludf.DUMMYFUNCTION("PROPER(REGEXEXTRACT(B762, ""(?:https?:\/\/)?(?:www\.)?([a-zA-Z0-9-]+)\.""))"),"Skyscanner")</f>
        <v>Skyscanner</v>
      </c>
      <c r="E2759" s="1" t="s">
        <v>3482</v>
      </c>
      <c r="F2759" s="1">
        <v>11.16282</v>
      </c>
      <c r="G2759" s="1">
        <v>119.39776000000001</v>
      </c>
      <c r="H2759" s="1" t="s">
        <v>3479</v>
      </c>
      <c r="I2759" s="1" t="s">
        <v>3119</v>
      </c>
      <c r="J2759" s="1">
        <f>IF(K2759="URBAN",1,IF(K2759="SUBURBAN",2,IF(K2759="RURAL",3,"")))</f>
        <v>1</v>
      </c>
      <c r="K2759" s="1" t="s">
        <v>42</v>
      </c>
      <c r="L2759" s="18">
        <v>46082</v>
      </c>
      <c r="M2759" s="49">
        <v>0.625</v>
      </c>
      <c r="N2759" s="18">
        <v>46083</v>
      </c>
      <c r="O2759" s="56">
        <v>2.0833333333333332E-2</v>
      </c>
      <c r="P2759" s="31" t="str">
        <f>TEXT($L2759, "dddd")</f>
        <v>Sunday</v>
      </c>
      <c r="Q2759" s="39" t="s">
        <v>111</v>
      </c>
      <c r="R2759" s="39">
        <v>2430</v>
      </c>
      <c r="S2759" s="1" t="str">
        <f>IF(OR(MONTH(L2759)=12, MONTH(L2759)&lt;=5), "Dry Season", "Wet Season")</f>
        <v>Dry Season</v>
      </c>
      <c r="T2759" s="1">
        <v>1</v>
      </c>
      <c r="U2759" s="1">
        <v>0</v>
      </c>
      <c r="V2759" s="1">
        <v>0</v>
      </c>
      <c r="W2759" s="1">
        <v>1</v>
      </c>
      <c r="X2759" s="1" t="s">
        <v>3120</v>
      </c>
      <c r="Y2759" s="1">
        <v>11.176256499999999</v>
      </c>
      <c r="Z2759" s="1">
        <v>119.44114759999999</v>
      </c>
      <c r="AA2759" s="11" cm="1">
        <f t="array" ref="AA2759">IF(ISBLANK(Y2759), 0, VINCentyInvDistance(F2759,G2759,Y2759,Z2759))</f>
        <v>4966.601477312779</v>
      </c>
      <c r="AB2759" s="1">
        <v>0</v>
      </c>
      <c r="AC2759" s="1">
        <v>5.2</v>
      </c>
      <c r="AD2759" s="1">
        <v>3.9</v>
      </c>
      <c r="AE2759" s="1">
        <v>159</v>
      </c>
      <c r="AF2759" s="1">
        <v>1</v>
      </c>
      <c r="AG2759" s="1" t="str">
        <f>TRIM(MID(SUBSTITUTE($H2759,",",REPT(" ",200)),(LEN($H2759)-LEN(SUBSTITUTE($H2759,",",""))-4)*200+1,200))</f>
        <v>El Nido</v>
      </c>
      <c r="AH2759" s="1" t="str">
        <f>TRIM(MID(SUBSTITUTE($H2759,",",REPT(" ",200)),(LEN($H2759)-LEN(SUBSTITUTE($H2759,",",""))-3)*200+1,200))</f>
        <v>Palawan</v>
      </c>
      <c r="AI2759" s="1" t="str">
        <f>TRIM(MID(SUBSTITUTE($H2759,",",REPT(" ",200)),(LEN($H2759)-LEN(SUBSTITUTE($H2759,",",""))-2)*200+1,200))</f>
        <v>Mimaropa</v>
      </c>
      <c r="AJ2759" s="1" t="str">
        <f>TRIM(MID(SUBSTITUTE($H2759,",",REPT(" ",200)),(LEN($H2759)-LEN(SUBSTITUTE($H2759,",",""))-0)*200+1,200))</f>
        <v>Philippines</v>
      </c>
      <c r="AK2759" t="s">
        <v>2091</v>
      </c>
      <c r="AL2759" s="7">
        <v>0</v>
      </c>
      <c r="AM2759" s="1" t="s">
        <v>3483</v>
      </c>
    </row>
    <row r="2760" spans="1:39" ht="12.75" customHeight="1">
      <c r="A2760" s="1"/>
      <c r="B2760" s="1" t="s">
        <v>3546</v>
      </c>
      <c r="C2760" s="1" t="s">
        <v>3547</v>
      </c>
      <c r="D2760" s="3" t="str">
        <f ca="1">IFERROR(__xludf.DUMMYFUNCTION("PROPER(REGEXEXTRACT(B778, ""(?:https?:\/\/)?(?:www\.)?([a-zA-Z0-9-]+)\.""))"),"Skyscanner")</f>
        <v>Skyscanner</v>
      </c>
      <c r="E2760" s="1" t="s">
        <v>3548</v>
      </c>
      <c r="F2760" s="1">
        <v>9.7403340000000007</v>
      </c>
      <c r="G2760" s="1">
        <v>118.73410800000001</v>
      </c>
      <c r="H2760" s="1" t="s">
        <v>3545</v>
      </c>
      <c r="I2760" s="1" t="s">
        <v>1300</v>
      </c>
      <c r="J2760" s="1">
        <f>IF(K2760="URBAN",1,IF(K2760="SUBURBAN",2,IF(K2760="RURAL",3,"")))</f>
        <v>1</v>
      </c>
      <c r="K2760" s="1" t="s">
        <v>42</v>
      </c>
      <c r="L2760" s="18">
        <v>46082</v>
      </c>
      <c r="M2760" s="49">
        <v>0.58333333333333337</v>
      </c>
      <c r="N2760" s="18">
        <v>46083</v>
      </c>
      <c r="O2760" s="56">
        <v>0.5</v>
      </c>
      <c r="P2760" s="31" t="str">
        <f>TEXT($L2760, "dddd")</f>
        <v>Sunday</v>
      </c>
      <c r="Q2760" s="39" t="s">
        <v>323</v>
      </c>
      <c r="R2760" s="39">
        <v>3031</v>
      </c>
      <c r="S2760" s="1" t="str">
        <f>IF(OR(MONTH(L2760)=12, MONTH(L2760)&lt;=5), "Dry Season", "Wet Season")</f>
        <v>Dry Season</v>
      </c>
      <c r="T2760" s="1">
        <v>1</v>
      </c>
      <c r="U2760" s="1">
        <v>0</v>
      </c>
      <c r="V2760" s="1">
        <v>0</v>
      </c>
      <c r="W2760" s="1">
        <v>1</v>
      </c>
      <c r="X2760" s="1" t="s">
        <v>1595</v>
      </c>
      <c r="Y2760" s="1">
        <v>9.7439737999999991</v>
      </c>
      <c r="Z2760" s="1">
        <v>118.7402726</v>
      </c>
      <c r="AA2760" s="11" cm="1">
        <f t="array" ref="AA2760">IF(ISBLANK(Y2760), 0, VINCentyInvDistance(F2760,G2760,Y2760,Z2760))</f>
        <v>787.14853802283687</v>
      </c>
      <c r="AB2760" s="1">
        <v>1</v>
      </c>
      <c r="AC2760" s="1">
        <v>9.1999999999999993</v>
      </c>
      <c r="AD2760" s="1">
        <v>4.0999999999999996</v>
      </c>
      <c r="AE2760" s="1">
        <v>227</v>
      </c>
      <c r="AF2760" s="1">
        <v>1</v>
      </c>
      <c r="AG2760" s="1" t="s">
        <v>3284</v>
      </c>
      <c r="AH2760" s="1" t="s">
        <v>1597</v>
      </c>
      <c r="AI2760" s="1" t="str">
        <f>TRIM(MID(SUBSTITUTE($H2760,",",REPT(" ",200)),(LEN($H2760)-LEN(SUBSTITUTE($H2760,",",""))-2)*200+1,200))</f>
        <v>Mimaropa</v>
      </c>
      <c r="AJ2760" s="1" t="s">
        <v>55</v>
      </c>
      <c r="AK2760" t="s">
        <v>16814</v>
      </c>
      <c r="AL2760" s="1">
        <v>3</v>
      </c>
      <c r="AM2760" s="1" t="s">
        <v>3549</v>
      </c>
    </row>
    <row r="2761" spans="1:39" ht="12.75" customHeight="1">
      <c r="A2761" s="1"/>
      <c r="B2761" s="1" t="s">
        <v>3586</v>
      </c>
      <c r="C2761" s="1" t="s">
        <v>3587</v>
      </c>
      <c r="D2761" s="3" t="str">
        <f ca="1">IFERROR(__xludf.DUMMYFUNCTION("PROPER(REGEXEXTRACT(B787, ""(?:https?:\/\/)?(?:www\.)?([a-zA-Z0-9-]+)\.""))"),"Skyscanner")</f>
        <v>Skyscanner</v>
      </c>
      <c r="E2761" s="1" t="s">
        <v>3588</v>
      </c>
      <c r="F2761" s="1">
        <v>11.1794563</v>
      </c>
      <c r="G2761" s="1">
        <v>119.3871941</v>
      </c>
      <c r="H2761" s="1" t="s">
        <v>3585</v>
      </c>
      <c r="I2761" s="1" t="s">
        <v>3119</v>
      </c>
      <c r="J2761" s="1">
        <f>IF(K2761="URBAN",1,IF(K2761="SUBURBAN",2,IF(K2761="RURAL",3,"")))</f>
        <v>1</v>
      </c>
      <c r="K2761" s="1" t="s">
        <v>42</v>
      </c>
      <c r="L2761" s="18">
        <v>46082</v>
      </c>
      <c r="M2761" s="49">
        <v>0.625</v>
      </c>
      <c r="N2761" s="18">
        <v>46083</v>
      </c>
      <c r="O2761" s="56">
        <v>0.5</v>
      </c>
      <c r="P2761" s="31" t="str">
        <f>TEXT($L2761, "dddd")</f>
        <v>Sunday</v>
      </c>
      <c r="Q2761" s="39" t="s">
        <v>1000</v>
      </c>
      <c r="R2761" s="39">
        <v>48000</v>
      </c>
      <c r="S2761" s="1" t="str">
        <f>IF(OR(MONTH(L2761)=12, MONTH(L2761)&lt;=5), "Dry Season", "Wet Season")</f>
        <v>Dry Season</v>
      </c>
      <c r="T2761" s="1">
        <v>1</v>
      </c>
      <c r="U2761" s="1">
        <v>0</v>
      </c>
      <c r="V2761" s="1">
        <v>0</v>
      </c>
      <c r="W2761" s="1">
        <v>1</v>
      </c>
      <c r="X2761" s="1" t="s">
        <v>3120</v>
      </c>
      <c r="Y2761" s="1">
        <v>11.176256499999999</v>
      </c>
      <c r="Z2761" s="1">
        <v>119.44114759999999</v>
      </c>
      <c r="AA2761" s="11" cm="1">
        <f t="array" ref="AA2761">IF(ISBLANK(Y2761), 0, VINCentyInvDistance(F2761,G2761,Y2761,Z2761))</f>
        <v>5903.5032645712563</v>
      </c>
      <c r="AB2761" s="1">
        <v>0</v>
      </c>
      <c r="AC2761" s="1">
        <v>0</v>
      </c>
      <c r="AD2761" s="1">
        <v>0</v>
      </c>
      <c r="AE2761" s="1">
        <v>67</v>
      </c>
      <c r="AF2761" s="1">
        <v>1</v>
      </c>
      <c r="AG2761" s="1" t="s">
        <v>3121</v>
      </c>
      <c r="AH2761" s="1" t="s">
        <v>1597</v>
      </c>
      <c r="AI2761" s="1" t="str">
        <f>TRIM(MID(SUBSTITUTE($H2761,",",REPT(" ",200)),(LEN($H2761)-LEN(SUBSTITUTE($H2761,",",""))-2)*200+1,200))</f>
        <v>Mimaropa</v>
      </c>
      <c r="AJ2761" s="1" t="s">
        <v>55</v>
      </c>
      <c r="AL2761" s="7">
        <v>0</v>
      </c>
      <c r="AM2761" s="1"/>
    </row>
    <row r="2762" spans="1:39" ht="12.75" customHeight="1">
      <c r="A2762" s="1"/>
      <c r="B2762" s="1" t="s">
        <v>3618</v>
      </c>
      <c r="C2762" s="1" t="s">
        <v>3619</v>
      </c>
      <c r="D2762" s="3" t="str">
        <f ca="1">IFERROR(__xludf.DUMMYFUNCTION("PROPER(REGEXEXTRACT(B795, ""(?:https?:\/\/)?(?:www\.)?([a-zA-Z0-9-]+)\.""))"),"Skyscanner")</f>
        <v>Skyscanner</v>
      </c>
      <c r="E2762" s="1" t="s">
        <v>3620</v>
      </c>
      <c r="F2762" s="1">
        <v>11.16827</v>
      </c>
      <c r="G2762" s="1">
        <v>119.39608</v>
      </c>
      <c r="H2762" s="1" t="s">
        <v>3621</v>
      </c>
      <c r="I2762" s="1" t="s">
        <v>3119</v>
      </c>
      <c r="J2762" s="1">
        <f>IF(K2762="URBAN",1,IF(K2762="SUBURBAN",2,IF(K2762="RURAL",3,"")))</f>
        <v>1</v>
      </c>
      <c r="K2762" s="1" t="s">
        <v>42</v>
      </c>
      <c r="L2762" s="18">
        <v>46082</v>
      </c>
      <c r="M2762" s="49">
        <v>0.58333333333333337</v>
      </c>
      <c r="N2762" s="18">
        <v>46083</v>
      </c>
      <c r="O2762" s="56">
        <v>0.5</v>
      </c>
      <c r="P2762" s="31" t="str">
        <f>TEXT($L2762, "dddd")</f>
        <v>Sunday</v>
      </c>
      <c r="Q2762" s="39" t="s">
        <v>433</v>
      </c>
      <c r="R2762" s="39">
        <v>3230.5</v>
      </c>
      <c r="S2762" s="1" t="str">
        <f>IF(OR(MONTH(L2762)=12, MONTH(L2762)&lt;=5), "Dry Season", "Wet Season")</f>
        <v>Dry Season</v>
      </c>
      <c r="T2762" s="1">
        <v>1</v>
      </c>
      <c r="U2762" s="1">
        <v>0</v>
      </c>
      <c r="V2762" s="1">
        <v>0</v>
      </c>
      <c r="W2762" s="1">
        <v>1</v>
      </c>
      <c r="X2762" s="1" t="s">
        <v>3120</v>
      </c>
      <c r="Y2762" s="1">
        <v>11.176256499999999</v>
      </c>
      <c r="Z2762" s="1">
        <v>119.44114759999999</v>
      </c>
      <c r="AA2762" s="11" cm="1">
        <f t="array" ref="AA2762">IF(ISBLANK(Y2762), 0, VINCentyInvDistance(F2762,G2762,Y2762,Z2762))</f>
        <v>5001.0929016028085</v>
      </c>
      <c r="AB2762" s="1">
        <v>0</v>
      </c>
      <c r="AC2762" s="1">
        <v>5.6</v>
      </c>
      <c r="AD2762" s="1">
        <v>3.6</v>
      </c>
      <c r="AE2762" s="1">
        <v>273</v>
      </c>
      <c r="AF2762" s="1">
        <v>1</v>
      </c>
      <c r="AG2762" s="1" t="s">
        <v>3284</v>
      </c>
      <c r="AH2762" s="1" t="s">
        <v>1597</v>
      </c>
      <c r="AI2762" s="1" t="str">
        <f>TRIM(MID(SUBSTITUTE($H2762,",",REPT(" ",200)),(LEN($H2762)-LEN(SUBSTITUTE($H2762,",",""))-2)*200+1,200))</f>
        <v>Mimaropa</v>
      </c>
      <c r="AJ2762" s="1" t="s">
        <v>55</v>
      </c>
      <c r="AK2762" t="s">
        <v>16822</v>
      </c>
      <c r="AL2762" s="7">
        <v>0</v>
      </c>
      <c r="AM2762" s="1" t="s">
        <v>3622</v>
      </c>
    </row>
    <row r="2763" spans="1:39" ht="12.75" customHeight="1">
      <c r="A2763" s="1"/>
      <c r="B2763" s="1" t="s">
        <v>3677</v>
      </c>
      <c r="C2763" s="1" t="s">
        <v>3678</v>
      </c>
      <c r="D2763" s="3" t="str">
        <f ca="1">IFERROR(__xludf.DUMMYFUNCTION("PROPER(REGEXEXTRACT(B809, ""(?:https?:\/\/)?(?:www\.)?([a-zA-Z0-9-]+)\.""))"),"Skyscanner")</f>
        <v>Skyscanner</v>
      </c>
      <c r="E2763" s="1" t="s">
        <v>3679</v>
      </c>
      <c r="F2763" s="1">
        <v>11.180009999999999</v>
      </c>
      <c r="G2763" s="1">
        <v>119.38745</v>
      </c>
      <c r="H2763" s="1" t="s">
        <v>3680</v>
      </c>
      <c r="I2763" s="1" t="s">
        <v>3119</v>
      </c>
      <c r="J2763" s="1">
        <f>IF(K2763="URBAN",1,IF(K2763="SUBURBAN",2,IF(K2763="RURAL",3,"")))</f>
        <v>1</v>
      </c>
      <c r="K2763" s="1" t="s">
        <v>42</v>
      </c>
      <c r="L2763" s="18">
        <v>46082</v>
      </c>
      <c r="M2763" s="49">
        <v>0.58333333333333337</v>
      </c>
      <c r="N2763" s="18">
        <v>46083</v>
      </c>
      <c r="O2763" s="56">
        <v>0.5</v>
      </c>
      <c r="P2763" s="31" t="str">
        <f>TEXT($L2763, "dddd")</f>
        <v>Sunday</v>
      </c>
      <c r="Q2763" s="39" t="s">
        <v>111</v>
      </c>
      <c r="R2763" s="39">
        <v>4000</v>
      </c>
      <c r="S2763" s="1" t="str">
        <f>IF(OR(MONTH(L2763)=12, MONTH(L2763)&lt;=5), "Dry Season", "Wet Season")</f>
        <v>Dry Season</v>
      </c>
      <c r="T2763" s="1">
        <v>1</v>
      </c>
      <c r="U2763" s="1">
        <v>1</v>
      </c>
      <c r="V2763" s="1">
        <v>0</v>
      </c>
      <c r="W2763" s="1">
        <v>1</v>
      </c>
      <c r="X2763" s="1" t="s">
        <v>3120</v>
      </c>
      <c r="Y2763" s="1">
        <v>11.176256499999999</v>
      </c>
      <c r="Z2763" s="1">
        <v>119.44114759999999</v>
      </c>
      <c r="AA2763" s="11" cm="1">
        <f t="array" ref="AA2763">IF(ISBLANK(Y2763), 0, VINCentyInvDistance(F2763,G2763,Y2763,Z2763))</f>
        <v>5879.6059244855433</v>
      </c>
      <c r="AB2763" s="1">
        <v>1</v>
      </c>
      <c r="AC2763" s="1">
        <v>6.2</v>
      </c>
      <c r="AD2763" s="1">
        <v>3.7</v>
      </c>
      <c r="AE2763" s="1">
        <v>161</v>
      </c>
      <c r="AF2763" s="1">
        <v>1</v>
      </c>
      <c r="AG2763" s="1" t="s">
        <v>3284</v>
      </c>
      <c r="AH2763" s="1" t="s">
        <v>1597</v>
      </c>
      <c r="AI2763" s="1"/>
      <c r="AJ2763" s="1" t="s">
        <v>55</v>
      </c>
      <c r="AK2763" t="s">
        <v>16831</v>
      </c>
      <c r="AL2763" s="1">
        <v>2</v>
      </c>
      <c r="AM2763" s="1" t="s">
        <v>3681</v>
      </c>
    </row>
    <row r="2764" spans="1:39" ht="12.75" customHeight="1">
      <c r="A2764" s="1"/>
      <c r="B2764" s="1" t="s">
        <v>3759</v>
      </c>
      <c r="C2764" s="1" t="s">
        <v>3760</v>
      </c>
      <c r="D2764" s="3" t="str">
        <f ca="1">IFERROR(__xludf.DUMMYFUNCTION("PROPER(REGEXEXTRACT(B826, ""(?:https?:\/\/)?(?:www\.)?([a-zA-Z0-9-]+)\.""))"),"Google")</f>
        <v>Google</v>
      </c>
      <c r="E2764" s="1" t="s">
        <v>3761</v>
      </c>
      <c r="F2764" s="1">
        <v>9.7790887000000009</v>
      </c>
      <c r="G2764" s="1">
        <v>126.14907650000001</v>
      </c>
      <c r="H2764" s="1" t="s">
        <v>3762</v>
      </c>
      <c r="I2764" s="1" t="s">
        <v>3715</v>
      </c>
      <c r="J2764" s="1">
        <f>IF(K2764="URBAN",1,IF(K2764="SUBURBAN",2,IF(K2764="RURAL",3,"")))</f>
        <v>1</v>
      </c>
      <c r="K2764" s="1" t="s">
        <v>42</v>
      </c>
      <c r="L2764" s="18">
        <v>46082</v>
      </c>
      <c r="M2764" s="49">
        <v>0.625</v>
      </c>
      <c r="N2764" s="18">
        <v>46083</v>
      </c>
      <c r="O2764" s="56">
        <v>0.5</v>
      </c>
      <c r="P2764" s="31" t="str">
        <f>TEXT($L2764, "dddd")</f>
        <v>Sunday</v>
      </c>
      <c r="Q2764" s="39" t="s">
        <v>61</v>
      </c>
      <c r="R2764" s="39">
        <v>1687.2</v>
      </c>
      <c r="S2764" s="1" t="str">
        <f>IF(OR(MONTH(L2764)=12, MONTH(L2764)&lt;=5), "Dry Season", "Wet Season")</f>
        <v>Dry Season</v>
      </c>
      <c r="T2764" s="1">
        <v>1</v>
      </c>
      <c r="U2764" s="1">
        <v>0</v>
      </c>
      <c r="V2764" s="1">
        <v>1</v>
      </c>
      <c r="W2764" s="1">
        <v>1</v>
      </c>
      <c r="X2764" s="1" t="s">
        <v>3716</v>
      </c>
      <c r="Y2764" s="1">
        <v>9.7891089999999998</v>
      </c>
      <c r="Z2764" s="1">
        <v>126.15971999999999</v>
      </c>
      <c r="AA2764" s="11" cm="1">
        <f t="array" ref="AA2764">IF(ISBLANK(Y2764), 0, VINCentyInvDistance(F2764,G2764,Y2764,Z2764))</f>
        <v>1609.9353646466259</v>
      </c>
      <c r="AB2764" s="1">
        <v>0</v>
      </c>
      <c r="AC2764" s="1">
        <v>0</v>
      </c>
      <c r="AD2764" s="1">
        <v>0</v>
      </c>
      <c r="AE2764" s="1">
        <v>129</v>
      </c>
      <c r="AF2764" s="1">
        <v>1</v>
      </c>
      <c r="AG2764" s="1" t="s">
        <v>3717</v>
      </c>
      <c r="AH2764" s="1" t="s">
        <v>3709</v>
      </c>
      <c r="AI2764" s="1" t="str">
        <f>TRIM(MID(SUBSTITUTE($H2764,",",REPT(" ",200)),(LEN($H2764)-LEN(SUBSTITUTE($H2764,",",""))-2)*200+1,200))</f>
        <v>Caraga</v>
      </c>
      <c r="AJ2764" s="1" t="s">
        <v>55</v>
      </c>
      <c r="AL2764" s="7">
        <v>0</v>
      </c>
      <c r="AM2764" s="1"/>
    </row>
    <row r="2765" spans="1:39" ht="12.75" customHeight="1">
      <c r="A2765" s="1"/>
      <c r="B2765" s="1" t="s">
        <v>3824</v>
      </c>
      <c r="C2765" s="1" t="s">
        <v>3825</v>
      </c>
      <c r="D2765" s="3" t="str">
        <f ca="1">IFERROR(__xludf.DUMMYFUNCTION("PROPER(REGEXEXTRACT(B842, ""(?:https?:\/\/)?(?:www\.)?([a-zA-Z0-9-]+)\.""))"),"Skyscanner")</f>
        <v>Skyscanner</v>
      </c>
      <c r="E2765" s="1" t="s">
        <v>3826</v>
      </c>
      <c r="F2765" s="1">
        <v>9.8103824999999993</v>
      </c>
      <c r="G2765" s="1">
        <v>126.1588864</v>
      </c>
      <c r="H2765" s="1" t="s">
        <v>3714</v>
      </c>
      <c r="I2765" s="1" t="s">
        <v>3715</v>
      </c>
      <c r="J2765" s="1">
        <f>IF(K2765="URBAN",1,IF(K2765="SUBURBAN",2,IF(K2765="RURAL",3,"")))</f>
        <v>1</v>
      </c>
      <c r="K2765" s="1" t="s">
        <v>42</v>
      </c>
      <c r="L2765" s="18">
        <v>46082</v>
      </c>
      <c r="M2765" s="49">
        <v>0.54166666666666663</v>
      </c>
      <c r="N2765" s="18">
        <v>46083</v>
      </c>
      <c r="O2765" s="56">
        <v>0.47916666666666669</v>
      </c>
      <c r="P2765" s="31" t="str">
        <f>TEXT($L2765, "dddd")</f>
        <v>Sunday</v>
      </c>
      <c r="Q2765" s="39" t="s">
        <v>111</v>
      </c>
      <c r="R2765" s="39">
        <v>1350</v>
      </c>
      <c r="S2765" s="1" t="str">
        <f>IF(OR(MONTH(L2765)=12, MONTH(L2765)&lt;=5), "Dry Season", "Wet Season")</f>
        <v>Dry Season</v>
      </c>
      <c r="T2765" s="1">
        <v>1</v>
      </c>
      <c r="U2765" s="1">
        <v>0</v>
      </c>
      <c r="V2765" s="1">
        <v>0</v>
      </c>
      <c r="W2765" s="1">
        <v>1</v>
      </c>
      <c r="X2765" s="1" t="s">
        <v>3716</v>
      </c>
      <c r="Y2765" s="1">
        <v>9.7891089999999998</v>
      </c>
      <c r="Z2765" s="1">
        <v>126.15971999999999</v>
      </c>
      <c r="AA2765" s="11" cm="1">
        <f t="array" ref="AA2765">IF(ISBLANK(Y2765), 0, VINCentyInvDistance(F2765,G2765,Y2765,Z2765))</f>
        <v>2354.7627971365555</v>
      </c>
      <c r="AB2765" s="1">
        <v>0</v>
      </c>
      <c r="AC2765" s="1">
        <v>9</v>
      </c>
      <c r="AD2765" s="1">
        <v>4.5</v>
      </c>
      <c r="AE2765" s="1">
        <v>23</v>
      </c>
      <c r="AF2765" s="1">
        <v>1</v>
      </c>
      <c r="AG2765" s="1" t="s">
        <v>3717</v>
      </c>
      <c r="AH2765" s="1" t="s">
        <v>3709</v>
      </c>
      <c r="AI2765" s="1" t="str">
        <f>TRIM(MID(SUBSTITUTE($H2765,",",REPT(" ",200)),(LEN($H2765)-LEN(SUBSTITUTE($H2765,",",""))-2)*200+1,200))</f>
        <v>Caraga</v>
      </c>
      <c r="AJ2765" s="1" t="s">
        <v>55</v>
      </c>
      <c r="AK2765" t="s">
        <v>16845</v>
      </c>
      <c r="AL2765" s="7">
        <v>0</v>
      </c>
      <c r="AM2765" s="1"/>
    </row>
    <row r="2766" spans="1:39" ht="12.75" customHeight="1">
      <c r="A2766" s="1"/>
      <c r="B2766" s="1" t="s">
        <v>3874</v>
      </c>
      <c r="C2766" s="1" t="s">
        <v>3875</v>
      </c>
      <c r="D2766" s="3" t="str">
        <f ca="1">IFERROR(__xludf.DUMMYFUNCTION("PROPER(REGEXEXTRACT(B854, ""(?:https?:\/\/)?(?:www\.)?([a-zA-Z0-9-]+)\.""))"),"Skyscanner")</f>
        <v>Skyscanner</v>
      </c>
      <c r="E2766" s="1" t="s">
        <v>3876</v>
      </c>
      <c r="F2766" s="1">
        <v>9.8108321000000007</v>
      </c>
      <c r="G2766" s="1">
        <v>126.1587895</v>
      </c>
      <c r="H2766" s="1" t="s">
        <v>3714</v>
      </c>
      <c r="I2766" s="1" t="s">
        <v>3715</v>
      </c>
      <c r="J2766" s="1">
        <f>IF(K2766="URBAN",1,IF(K2766="SUBURBAN",2,IF(K2766="RURAL",3,"")))</f>
        <v>1</v>
      </c>
      <c r="K2766" s="1" t="s">
        <v>42</v>
      </c>
      <c r="L2766" s="18">
        <v>46082</v>
      </c>
      <c r="M2766" s="49">
        <v>0.58333333333333337</v>
      </c>
      <c r="N2766" s="18">
        <v>46083</v>
      </c>
      <c r="O2766" s="56">
        <v>0.5</v>
      </c>
      <c r="P2766" s="31" t="str">
        <f>TEXT($L2766, "dddd")</f>
        <v>Sunday</v>
      </c>
      <c r="Q2766" s="39" t="s">
        <v>67</v>
      </c>
      <c r="R2766" s="39">
        <v>2190.2399999999998</v>
      </c>
      <c r="S2766" s="1" t="str">
        <f>IF(OR(MONTH(L2766)=12, MONTH(L2766)&lt;=5), "Dry Season", "Wet Season")</f>
        <v>Dry Season</v>
      </c>
      <c r="T2766" s="1">
        <v>1</v>
      </c>
      <c r="U2766" s="1">
        <v>0</v>
      </c>
      <c r="V2766" s="1">
        <v>0</v>
      </c>
      <c r="W2766" s="1">
        <v>1</v>
      </c>
      <c r="X2766" s="1" t="s">
        <v>3716</v>
      </c>
      <c r="Y2766" s="1">
        <v>9.7891089999999998</v>
      </c>
      <c r="Z2766" s="1">
        <v>126.15971999999999</v>
      </c>
      <c r="AA2766" s="11" cm="1">
        <f t="array" ref="AA2766">IF(ISBLANK(Y2766), 0, VINCentyInvDistance(F2766,G2766,Y2766,Z2766))</f>
        <v>2404.8825256986561</v>
      </c>
      <c r="AB2766" s="1">
        <v>0</v>
      </c>
      <c r="AC2766" s="1">
        <v>10</v>
      </c>
      <c r="AD2766" s="1">
        <v>5</v>
      </c>
      <c r="AE2766" s="1">
        <v>17</v>
      </c>
      <c r="AF2766" s="1">
        <v>1</v>
      </c>
      <c r="AG2766" s="1" t="s">
        <v>3717</v>
      </c>
      <c r="AH2766" s="1" t="s">
        <v>3709</v>
      </c>
      <c r="AI2766" s="1" t="str">
        <f>TRIM(MID(SUBSTITUTE($H2766,",",REPT(" ",200)),(LEN($H2766)-LEN(SUBSTITUTE($H2766,",",""))-2)*200+1,200))</f>
        <v>Caraga</v>
      </c>
      <c r="AJ2766" s="1" t="s">
        <v>55</v>
      </c>
      <c r="AK2766" t="s">
        <v>16850</v>
      </c>
      <c r="AL2766" s="7">
        <v>0</v>
      </c>
      <c r="AM2766" s="1"/>
    </row>
    <row r="2767" spans="1:39" ht="12.75" customHeight="1">
      <c r="A2767" s="1"/>
      <c r="B2767" s="1" t="s">
        <v>3951</v>
      </c>
      <c r="C2767" s="1" t="s">
        <v>3952</v>
      </c>
      <c r="D2767" s="3" t="str">
        <f ca="1">IFERROR(__xludf.DUMMYFUNCTION("PROPER(REGEXEXTRACT(B872, ""(?:https?:\/\/)?(?:www\.)?([a-zA-Z0-9-]+)\.""))"),"Google")</f>
        <v>Google</v>
      </c>
      <c r="E2767" s="1" t="s">
        <v>3953</v>
      </c>
      <c r="F2767" s="1">
        <v>9.7808323999999995</v>
      </c>
      <c r="G2767" s="1">
        <v>126.1503718</v>
      </c>
      <c r="H2767" s="1" t="s">
        <v>3853</v>
      </c>
      <c r="I2767" s="1" t="s">
        <v>3715</v>
      </c>
      <c r="J2767" s="1">
        <f>IF(K2767="URBAN",1,IF(K2767="SUBURBAN",2,IF(K2767="RURAL",3,"")))</f>
        <v>1</v>
      </c>
      <c r="K2767" s="1" t="s">
        <v>42</v>
      </c>
      <c r="L2767" s="18">
        <v>46082</v>
      </c>
      <c r="M2767" s="49">
        <v>0.625</v>
      </c>
      <c r="N2767" s="18">
        <v>46083</v>
      </c>
      <c r="O2767" s="56">
        <v>0.5</v>
      </c>
      <c r="P2767" s="31" t="str">
        <f>TEXT($L2767, "dddd")</f>
        <v>Sunday</v>
      </c>
      <c r="Q2767" s="39" t="s">
        <v>207</v>
      </c>
      <c r="R2767" s="39">
        <v>1414</v>
      </c>
      <c r="S2767" s="1" t="str">
        <f>IF(OR(MONTH(L2767)=12, MONTH(L2767)&lt;=5), "Dry Season", "Wet Season")</f>
        <v>Dry Season</v>
      </c>
      <c r="T2767" s="1">
        <v>1</v>
      </c>
      <c r="U2767" s="1">
        <v>0</v>
      </c>
      <c r="V2767" s="1">
        <v>0</v>
      </c>
      <c r="W2767" s="1">
        <v>1</v>
      </c>
      <c r="X2767" s="1" t="s">
        <v>3716</v>
      </c>
      <c r="Y2767" s="1">
        <v>9.7891089999999998</v>
      </c>
      <c r="Z2767" s="1">
        <v>126.15971999999999</v>
      </c>
      <c r="AA2767" s="11" cm="1">
        <f t="array" ref="AA2767">IF(ISBLANK(Y2767), 0, VINCentyInvDistance(F2767,G2767,Y2767,Z2767))</f>
        <v>1374.7322224861284</v>
      </c>
      <c r="AB2767" s="1">
        <v>0</v>
      </c>
      <c r="AC2767" s="1">
        <v>0</v>
      </c>
      <c r="AD2767" s="1">
        <v>0</v>
      </c>
      <c r="AE2767" s="1">
        <v>26</v>
      </c>
      <c r="AF2767" s="1">
        <v>1</v>
      </c>
      <c r="AG2767" s="1" t="s">
        <v>3717</v>
      </c>
      <c r="AH2767" s="1" t="s">
        <v>3709</v>
      </c>
      <c r="AI2767" s="1" t="str">
        <f>TRIM(MID(SUBSTITUTE($H2767,",",REPT(" ",200)),(LEN($H2767)-LEN(SUBSTITUTE($H2767,",",""))-2)*200+1,200))</f>
        <v>Caraga</v>
      </c>
      <c r="AJ2767" s="1" t="s">
        <v>55</v>
      </c>
      <c r="AL2767" s="7">
        <v>0</v>
      </c>
      <c r="AM2767" s="1"/>
    </row>
    <row r="2768" spans="1:39" ht="12.75" customHeight="1">
      <c r="A2768" s="1"/>
      <c r="B2768" s="1" t="s">
        <v>3965</v>
      </c>
      <c r="C2768" s="1" t="s">
        <v>3966</v>
      </c>
      <c r="D2768" s="3" t="str">
        <f ca="1">IFERROR(__xludf.DUMMYFUNCTION("PROPER(REGEXEXTRACT(B876, ""(?:https?:\/\/)?(?:www\.)?([a-zA-Z0-9-]+)\.""))"),"Skyscanner")</f>
        <v>Skyscanner</v>
      </c>
      <c r="E2768" s="1" t="s">
        <v>3967</v>
      </c>
      <c r="F2768" s="1">
        <v>9.7692099999999993</v>
      </c>
      <c r="G2768" s="1">
        <v>126.12918999999999</v>
      </c>
      <c r="H2768" s="1" t="s">
        <v>3793</v>
      </c>
      <c r="I2768" s="1" t="s">
        <v>3715</v>
      </c>
      <c r="J2768" s="1">
        <f>IF(K2768="URBAN",1,IF(K2768="SUBURBAN",2,IF(K2768="RURAL",3,"")))</f>
        <v>1</v>
      </c>
      <c r="K2768" s="1" t="s">
        <v>42</v>
      </c>
      <c r="L2768" s="18">
        <v>46082</v>
      </c>
      <c r="M2768" s="49">
        <v>0.5</v>
      </c>
      <c r="N2768" s="18">
        <v>46083</v>
      </c>
      <c r="O2768" s="56">
        <v>0.4375</v>
      </c>
      <c r="P2768" s="31" t="str">
        <f>TEXT($L2768, "dddd")</f>
        <v>Sunday</v>
      </c>
      <c r="Q2768" s="39" t="s">
        <v>111</v>
      </c>
      <c r="R2768" s="39">
        <v>472</v>
      </c>
      <c r="S2768" s="1" t="str">
        <f>IF(OR(MONTH(L2768)=12, MONTH(L2768)&lt;=5), "Dry Season", "Wet Season")</f>
        <v>Dry Season</v>
      </c>
      <c r="T2768" s="1">
        <v>1</v>
      </c>
      <c r="U2768" s="1">
        <v>0</v>
      </c>
      <c r="V2768" s="1">
        <v>0</v>
      </c>
      <c r="W2768" s="1">
        <v>0</v>
      </c>
      <c r="X2768" s="1" t="s">
        <v>44</v>
      </c>
      <c r="Y2768" s="1"/>
      <c r="Z2768" s="1"/>
      <c r="AA2768" s="11" cm="1">
        <f t="array" ref="AA2768">IF(ISBLANK(Y2768), 0, VINCentyInvDistance(F2768,G2768,Y2768,Z2768))</f>
        <v>0</v>
      </c>
      <c r="AB2768" s="1">
        <v>0</v>
      </c>
      <c r="AC2768" s="1">
        <v>9.8000000000000007</v>
      </c>
      <c r="AD2768" s="1">
        <v>3</v>
      </c>
      <c r="AE2768" s="1">
        <v>6</v>
      </c>
      <c r="AF2768" s="1">
        <v>1</v>
      </c>
      <c r="AG2768" s="1" t="s">
        <v>3838</v>
      </c>
      <c r="AH2768" s="1" t="s">
        <v>3709</v>
      </c>
      <c r="AI2768" s="1" t="str">
        <f>TRIM(MID(SUBSTITUTE($H2768,",",REPT(" ",200)),(LEN($H2768)-LEN(SUBSTITUTE($H2768,",",""))-2)*200+1,200))</f>
        <v>Caraga</v>
      </c>
      <c r="AJ2768" s="1" t="s">
        <v>55</v>
      </c>
      <c r="AK2768" t="s">
        <v>16859</v>
      </c>
      <c r="AL2768" s="7">
        <v>0</v>
      </c>
      <c r="AM2768" s="1" t="s">
        <v>3968</v>
      </c>
    </row>
    <row r="2769" spans="1:39" ht="12.75" customHeight="1">
      <c r="A2769" s="1"/>
      <c r="B2769" s="1" t="s">
        <v>3973</v>
      </c>
      <c r="C2769" s="1" t="s">
        <v>3974</v>
      </c>
      <c r="D2769" s="3" t="str">
        <f ca="1">IFERROR(__xludf.DUMMYFUNCTION("PROPER(REGEXEXTRACT(B878, ""(?:https?:\/\/)?(?:www\.)?([a-zA-Z0-9-]+)\.""))"),"Skyscanner")</f>
        <v>Skyscanner</v>
      </c>
      <c r="E2769" s="1" t="s">
        <v>3975</v>
      </c>
      <c r="F2769" s="1">
        <v>9.7906545999999999</v>
      </c>
      <c r="G2769" s="1">
        <v>126.15604860000001</v>
      </c>
      <c r="H2769" s="1" t="s">
        <v>3976</v>
      </c>
      <c r="I2769" s="1" t="s">
        <v>3715</v>
      </c>
      <c r="J2769" s="1">
        <f>IF(K2769="URBAN",1,IF(K2769="SUBURBAN",2,IF(K2769="RURAL",3,"")))</f>
        <v>1</v>
      </c>
      <c r="K2769" s="1" t="s">
        <v>42</v>
      </c>
      <c r="L2769" s="18">
        <v>46082</v>
      </c>
      <c r="M2769" s="49">
        <v>0.58333333333333337</v>
      </c>
      <c r="N2769" s="18">
        <v>46083</v>
      </c>
      <c r="O2769" s="56">
        <v>0.5</v>
      </c>
      <c r="P2769" s="31" t="str">
        <f>TEXT($L2769, "dddd")</f>
        <v>Sunday</v>
      </c>
      <c r="Q2769" s="39" t="s">
        <v>111</v>
      </c>
      <c r="R2769" s="39">
        <v>855</v>
      </c>
      <c r="S2769" s="1" t="str">
        <f>IF(OR(MONTH(L2769)=12, MONTH(L2769)&lt;=5), "Dry Season", "Wet Season")</f>
        <v>Dry Season</v>
      </c>
      <c r="T2769" s="1">
        <v>1</v>
      </c>
      <c r="U2769" s="1">
        <v>1</v>
      </c>
      <c r="V2769" s="1">
        <v>0</v>
      </c>
      <c r="W2769" s="1">
        <v>1</v>
      </c>
      <c r="X2769" s="1" t="s">
        <v>3716</v>
      </c>
      <c r="Y2769" s="1">
        <v>9.7891089999999998</v>
      </c>
      <c r="Z2769" s="1">
        <v>126.15971999999999</v>
      </c>
      <c r="AA2769" s="11" cm="1">
        <f t="array" ref="AA2769">IF(ISBLANK(Y2769), 0, VINCentyInvDistance(F2769,G2769,Y2769,Z2769))</f>
        <v>437.56309689434704</v>
      </c>
      <c r="AB2769" s="1">
        <v>0</v>
      </c>
      <c r="AC2769" s="1">
        <v>5.6</v>
      </c>
      <c r="AD2769" s="1">
        <v>2.8</v>
      </c>
      <c r="AE2769" s="1">
        <v>25</v>
      </c>
      <c r="AF2769" s="1">
        <v>1</v>
      </c>
      <c r="AG2769" s="1" t="s">
        <v>3717</v>
      </c>
      <c r="AH2769" s="1" t="s">
        <v>3709</v>
      </c>
      <c r="AI2769" s="1" t="str">
        <f>TRIM(MID(SUBSTITUTE($H2769,",",REPT(" ",200)),(LEN($H2769)-LEN(SUBSTITUTE($H2769,",",""))-2)*200+1,200))</f>
        <v>Caraga</v>
      </c>
      <c r="AJ2769" s="1" t="s">
        <v>55</v>
      </c>
      <c r="AK2769" t="s">
        <v>18</v>
      </c>
      <c r="AL2769" s="7">
        <v>0</v>
      </c>
      <c r="AM2769" s="1"/>
    </row>
    <row r="2770" spans="1:39" ht="12.75" customHeight="1">
      <c r="A2770" s="1"/>
      <c r="B2770" s="1" t="s">
        <v>3984</v>
      </c>
      <c r="C2770" s="1" t="s">
        <v>3985</v>
      </c>
      <c r="D2770" s="3" t="str">
        <f ca="1">IFERROR(__xludf.DUMMYFUNCTION("PROPER(REGEXEXTRACT(B881, ""(?:https?:\/\/)?(?:www\.)?([a-zA-Z0-9-]+)\.""))"),"Skyscanner")</f>
        <v>Skyscanner</v>
      </c>
      <c r="E2770" s="1" t="s">
        <v>3986</v>
      </c>
      <c r="F2770" s="1">
        <v>9.8074815999999991</v>
      </c>
      <c r="G2770" s="1">
        <v>126.1661617</v>
      </c>
      <c r="H2770" s="1" t="s">
        <v>3771</v>
      </c>
      <c r="I2770" s="1" t="s">
        <v>3715</v>
      </c>
      <c r="J2770" s="1">
        <f>IF(K2770="URBAN",1,IF(K2770="SUBURBAN",2,IF(K2770="RURAL",3,"")))</f>
        <v>1</v>
      </c>
      <c r="K2770" s="1" t="s">
        <v>42</v>
      </c>
      <c r="L2770" s="18">
        <v>46082</v>
      </c>
      <c r="M2770" s="49">
        <v>0.625</v>
      </c>
      <c r="N2770" s="18">
        <v>46083</v>
      </c>
      <c r="O2770" s="56">
        <v>0.5</v>
      </c>
      <c r="P2770" s="31" t="str">
        <f>TEXT($L2770, "dddd")</f>
        <v>Sunday</v>
      </c>
      <c r="Q2770" s="39" t="s">
        <v>111</v>
      </c>
      <c r="R2770" s="39">
        <v>2498</v>
      </c>
      <c r="S2770" s="1" t="str">
        <f>IF(OR(MONTH(L2770)=12, MONTH(L2770)&lt;=5), "Dry Season", "Wet Season")</f>
        <v>Dry Season</v>
      </c>
      <c r="T2770" s="1">
        <v>1</v>
      </c>
      <c r="U2770" s="1">
        <v>0</v>
      </c>
      <c r="V2770" s="1">
        <v>0</v>
      </c>
      <c r="W2770" s="1">
        <v>1</v>
      </c>
      <c r="X2770" s="1" t="s">
        <v>3716</v>
      </c>
      <c r="Y2770" s="1">
        <v>9.7891089999999998</v>
      </c>
      <c r="Z2770" s="1">
        <v>126.15971999999999</v>
      </c>
      <c r="AA2770" s="11" cm="1">
        <f t="array" ref="AA2770">IF(ISBLANK(Y2770), 0, VINCentyInvDistance(F2770,G2770,Y2770,Z2770))</f>
        <v>2151.5022001700586</v>
      </c>
      <c r="AB2770" s="1">
        <v>0</v>
      </c>
      <c r="AC2770" s="1">
        <v>10</v>
      </c>
      <c r="AD2770" s="1">
        <v>5</v>
      </c>
      <c r="AE2770" s="1">
        <v>2</v>
      </c>
      <c r="AF2770" s="1">
        <v>1</v>
      </c>
      <c r="AG2770" s="1" t="s">
        <v>3717</v>
      </c>
      <c r="AH2770" s="1" t="s">
        <v>3709</v>
      </c>
      <c r="AI2770" s="1" t="str">
        <f>TRIM(MID(SUBSTITUTE($H2770,",",REPT(" ",200)),(LEN($H2770)-LEN(SUBSTITUTE($H2770,",",""))-2)*200+1,200))</f>
        <v>Caraga</v>
      </c>
      <c r="AJ2770" s="1" t="s">
        <v>55</v>
      </c>
      <c r="AK2770" t="s">
        <v>3987</v>
      </c>
      <c r="AL2770" s="7">
        <v>0</v>
      </c>
      <c r="AM2770" s="1"/>
    </row>
    <row r="2771" spans="1:39" ht="12.75" customHeight="1">
      <c r="A2771" s="1"/>
      <c r="B2771" s="1" t="s">
        <v>4032</v>
      </c>
      <c r="C2771" s="1" t="s">
        <v>4033</v>
      </c>
      <c r="D2771" s="3" t="str">
        <f ca="1">IFERROR(__xludf.DUMMYFUNCTION("PROPER(REGEXEXTRACT(B894, ""(?:https?:\/\/)?(?:www\.)?([a-zA-Z0-9-]+)\.""))"),"Skyscanner")</f>
        <v>Skyscanner</v>
      </c>
      <c r="E2771" s="1" t="s">
        <v>4034</v>
      </c>
      <c r="F2771" s="1">
        <v>9.9446200000000005</v>
      </c>
      <c r="G2771" s="1">
        <v>126.10272000000001</v>
      </c>
      <c r="H2771" s="1" t="s">
        <v>4035</v>
      </c>
      <c r="I2771" s="1" t="s">
        <v>3715</v>
      </c>
      <c r="J2771" s="1">
        <f>IF(K2771="URBAN",1,IF(K2771="SUBURBAN",2,IF(K2771="RURAL",3,"")))</f>
        <v>1</v>
      </c>
      <c r="K2771" s="1" t="s">
        <v>42</v>
      </c>
      <c r="L2771" s="18">
        <v>46082</v>
      </c>
      <c r="M2771" s="49">
        <v>0.625</v>
      </c>
      <c r="N2771" s="18">
        <v>46083</v>
      </c>
      <c r="O2771" s="56">
        <v>0.5</v>
      </c>
      <c r="P2771" s="31" t="str">
        <f>TEXT($L2771, "dddd")</f>
        <v>Sunday</v>
      </c>
      <c r="Q2771" s="39" t="s">
        <v>43</v>
      </c>
      <c r="R2771" s="39">
        <v>605</v>
      </c>
      <c r="S2771" s="1" t="str">
        <f>IF(OR(MONTH(L2771)=12, MONTH(L2771)&lt;=5), "Dry Season", "Wet Season")</f>
        <v>Dry Season</v>
      </c>
      <c r="T2771" s="1">
        <v>1</v>
      </c>
      <c r="U2771" s="1">
        <v>0</v>
      </c>
      <c r="V2771" s="1">
        <v>0</v>
      </c>
      <c r="W2771" s="1">
        <v>0</v>
      </c>
      <c r="X2771" s="1" t="s">
        <v>44</v>
      </c>
      <c r="Y2771" s="1"/>
      <c r="Z2771" s="1"/>
      <c r="AA2771" s="11" cm="1">
        <f t="array" ref="AA2771">IF(ISBLANK(Y2771), 0, VINCentyInvDistance(F2771,G2771,Y2771,Z2771))</f>
        <v>0</v>
      </c>
      <c r="AB2771" s="1">
        <v>0</v>
      </c>
      <c r="AC2771" s="1">
        <v>10</v>
      </c>
      <c r="AD2771" s="1">
        <v>0</v>
      </c>
      <c r="AE2771" s="1">
        <v>61</v>
      </c>
      <c r="AF2771" s="1">
        <v>1</v>
      </c>
      <c r="AG2771" s="1" t="s">
        <v>3747</v>
      </c>
      <c r="AH2771" s="1" t="s">
        <v>3709</v>
      </c>
      <c r="AI2771" s="1" t="str">
        <f>TRIM(MID(SUBSTITUTE($H2771,",",REPT(" ",200)),(LEN($H2771)-LEN(SUBSTITUTE($H2771,",",""))-2)*200+1,200))</f>
        <v>Caraga</v>
      </c>
      <c r="AJ2771" s="1" t="s">
        <v>55</v>
      </c>
      <c r="AL2771" s="7">
        <v>0</v>
      </c>
      <c r="AM2771" s="1" t="s">
        <v>4036</v>
      </c>
    </row>
    <row r="2772" spans="1:39" ht="12.75" customHeight="1">
      <c r="A2772" s="1"/>
      <c r="B2772" s="1" t="s">
        <v>4171</v>
      </c>
      <c r="C2772" s="1" t="s">
        <v>4172</v>
      </c>
      <c r="D2772" s="3" t="str">
        <f ca="1">IFERROR(__xludf.DUMMYFUNCTION("PROPER(REGEXEXTRACT(B928, ""(?:https?:\/\/)?(?:www\.)?([a-zA-Z0-9-]+)\.""))"),"Skyscanner")</f>
        <v>Skyscanner</v>
      </c>
      <c r="E2772" s="1" t="s">
        <v>4173</v>
      </c>
      <c r="F2772" s="1">
        <v>9.8031889999999997</v>
      </c>
      <c r="G2772" s="1">
        <v>126.160004</v>
      </c>
      <c r="H2772" s="1" t="s">
        <v>4170</v>
      </c>
      <c r="I2772" s="1" t="s">
        <v>3715</v>
      </c>
      <c r="J2772" s="1">
        <f>IF(K2772="URBAN",1,IF(K2772="SUBURBAN",2,IF(K2772="RURAL",3,"")))</f>
        <v>1</v>
      </c>
      <c r="K2772" s="1" t="s">
        <v>42</v>
      </c>
      <c r="L2772" s="18">
        <v>46082</v>
      </c>
      <c r="M2772" s="49">
        <v>0.58333333333333337</v>
      </c>
      <c r="N2772" s="18">
        <v>46083</v>
      </c>
      <c r="O2772" s="56">
        <v>0.45833333333333331</v>
      </c>
      <c r="P2772" s="31" t="str">
        <f>TEXT($L2772, "dddd")</f>
        <v>Sunday</v>
      </c>
      <c r="Q2772" s="39" t="s">
        <v>111</v>
      </c>
      <c r="R2772" s="39">
        <v>1284</v>
      </c>
      <c r="S2772" s="1" t="str">
        <f>IF(OR(MONTH(L2772)=12, MONTH(L2772)&lt;=5), "Dry Season", "Wet Season")</f>
        <v>Dry Season</v>
      </c>
      <c r="T2772" s="1">
        <v>1</v>
      </c>
      <c r="U2772" s="1">
        <v>0</v>
      </c>
      <c r="V2772" s="1">
        <v>0</v>
      </c>
      <c r="W2772" s="1">
        <v>1</v>
      </c>
      <c r="X2772" s="1" t="s">
        <v>3716</v>
      </c>
      <c r="Y2772" s="1">
        <v>9.7891089999999998</v>
      </c>
      <c r="Z2772" s="1">
        <v>126.15971999999999</v>
      </c>
      <c r="AA2772" s="11" cm="1">
        <f t="array" ref="AA2772">IF(ISBLANK(Y2772), 0, VINCentyInvDistance(F2772,G2772,Y2772,Z2772))</f>
        <v>1557.6501224767594</v>
      </c>
      <c r="AB2772" s="1">
        <v>0</v>
      </c>
      <c r="AC2772" s="1">
        <v>8.8000000000000007</v>
      </c>
      <c r="AD2772" s="1">
        <v>0</v>
      </c>
      <c r="AE2772" s="1">
        <v>5</v>
      </c>
      <c r="AF2772" s="1">
        <v>1</v>
      </c>
      <c r="AG2772" s="1" t="s">
        <v>3880</v>
      </c>
      <c r="AH2772" s="1" t="s">
        <v>3709</v>
      </c>
      <c r="AI2772" s="1"/>
      <c r="AJ2772" s="1" t="s">
        <v>55</v>
      </c>
      <c r="AK2772" t="s">
        <v>4174</v>
      </c>
      <c r="AL2772" s="7">
        <v>0</v>
      </c>
      <c r="AM2772" s="1" t="s">
        <v>4175</v>
      </c>
    </row>
    <row r="2773" spans="1:39" ht="12.75" customHeight="1">
      <c r="A2773" s="1"/>
      <c r="B2773" s="1" t="s">
        <v>3916</v>
      </c>
      <c r="C2773" s="1" t="s">
        <v>3955</v>
      </c>
      <c r="D2773" s="3" t="str">
        <f ca="1">IFERROR(__xludf.DUMMYFUNCTION("PROPER(REGEXEXTRACT(B953, ""(?:https?:\/\/)?(?:www\.)?([a-zA-Z0-9-]+)\.""))"),"Google")</f>
        <v>Google</v>
      </c>
      <c r="E2773" s="1" t="s">
        <v>3956</v>
      </c>
      <c r="F2773" s="1">
        <v>9.7979973999999999</v>
      </c>
      <c r="G2773" s="1">
        <v>126.1430903</v>
      </c>
      <c r="H2773" s="1" t="s">
        <v>3725</v>
      </c>
      <c r="I2773" s="1" t="s">
        <v>3715</v>
      </c>
      <c r="J2773" s="1">
        <f>IF(K2773="URBAN",1,IF(K2773="SUBURBAN",2,IF(K2773="RURAL",3,"")))</f>
        <v>1</v>
      </c>
      <c r="K2773" s="1" t="s">
        <v>42</v>
      </c>
      <c r="L2773" s="18">
        <v>46082</v>
      </c>
      <c r="M2773" s="49">
        <v>0.625</v>
      </c>
      <c r="N2773" s="18">
        <v>46083</v>
      </c>
      <c r="O2773" s="56">
        <v>0.5</v>
      </c>
      <c r="P2773" s="31" t="str">
        <f>TEXT($L2773, "dddd")</f>
        <v>Sunday</v>
      </c>
      <c r="Q2773" s="39" t="s">
        <v>111</v>
      </c>
      <c r="R2773" s="39">
        <v>2835</v>
      </c>
      <c r="S2773" s="1" t="str">
        <f>IF(OR(MONTH(L2773)=12, MONTH(L2773)&lt;=5), "Dry Season", "Wet Season")</f>
        <v>Dry Season</v>
      </c>
      <c r="T2773" s="1">
        <v>1</v>
      </c>
      <c r="U2773" s="1">
        <v>0</v>
      </c>
      <c r="V2773" s="1">
        <v>0</v>
      </c>
      <c r="W2773" s="1">
        <v>1</v>
      </c>
      <c r="X2773" s="1" t="s">
        <v>3716</v>
      </c>
      <c r="Y2773" s="1">
        <v>9.7891089999999998</v>
      </c>
      <c r="Z2773" s="1">
        <v>126.15971999999999</v>
      </c>
      <c r="AA2773" s="11" cm="1">
        <f t="array" ref="AA2773">IF(ISBLANK(Y2773), 0, VINCentyInvDistance(F2773,G2773,Y2773,Z2773))</f>
        <v>2072.4335312282301</v>
      </c>
      <c r="AB2773" s="1">
        <v>0</v>
      </c>
      <c r="AC2773" s="1">
        <v>0</v>
      </c>
      <c r="AD2773" s="1">
        <v>0</v>
      </c>
      <c r="AE2773" s="1">
        <v>39</v>
      </c>
      <c r="AF2773" s="1">
        <v>1</v>
      </c>
      <c r="AG2773" s="1" t="s">
        <v>3717</v>
      </c>
      <c r="AH2773" s="1" t="s">
        <v>3709</v>
      </c>
      <c r="AI2773" s="1" t="str">
        <f>TRIM(MID(SUBSTITUTE($H2773,",",REPT(" ",200)),(LEN($H2773)-LEN(SUBSTITUTE($H2773,",",""))-2)*200+1,200))</f>
        <v>Caraga</v>
      </c>
      <c r="AJ2773" s="1" t="s">
        <v>55</v>
      </c>
      <c r="AL2773" s="7">
        <v>0</v>
      </c>
      <c r="AM2773" s="1"/>
    </row>
    <row r="2774" spans="1:39" ht="12.75" customHeight="1">
      <c r="A2774" s="1"/>
      <c r="B2774" s="1" t="s">
        <v>4254</v>
      </c>
      <c r="C2774" s="1" t="s">
        <v>4255</v>
      </c>
      <c r="D2774" s="3" t="str">
        <f ca="1">IFERROR(__xludf.DUMMYFUNCTION("PROPER(REGEXEXTRACT(B958, ""(?:https?:\/\/)?(?:www\.)?([a-zA-Z0-9-]+)\.""))"),"Skyscanner")</f>
        <v>Skyscanner</v>
      </c>
      <c r="E2774" s="1" t="s">
        <v>4256</v>
      </c>
      <c r="F2774" s="1">
        <v>7.0693419999999998</v>
      </c>
      <c r="G2774" s="1">
        <v>125.610186</v>
      </c>
      <c r="H2774" s="1" t="s">
        <v>4257</v>
      </c>
      <c r="I2774" s="1" t="s">
        <v>4252</v>
      </c>
      <c r="J2774" s="1">
        <f>IF(K2774="URBAN",1,IF(K2774="SUBURBAN",2,IF(K2774="RURAL",3,"")))</f>
        <v>1</v>
      </c>
      <c r="K2774" s="1" t="s">
        <v>42</v>
      </c>
      <c r="L2774" s="18">
        <v>46082</v>
      </c>
      <c r="M2774" s="49">
        <v>0.625</v>
      </c>
      <c r="N2774" s="18">
        <v>46083</v>
      </c>
      <c r="O2774" s="56">
        <v>0.5</v>
      </c>
      <c r="P2774" s="31" t="str">
        <f>TEXT($L2774, "dddd")</f>
        <v>Sunday</v>
      </c>
      <c r="Q2774" s="39" t="s">
        <v>207</v>
      </c>
      <c r="R2774" s="39">
        <v>3422</v>
      </c>
      <c r="S2774" s="1" t="str">
        <f>IF(OR(MONTH(L2774)=12, MONTH(L2774)&lt;=5), "Dry Season", "Wet Season")</f>
        <v>Dry Season</v>
      </c>
      <c r="T2774" s="1">
        <v>1</v>
      </c>
      <c r="U2774" s="1">
        <v>0</v>
      </c>
      <c r="V2774" s="1">
        <v>0</v>
      </c>
      <c r="W2774" s="1">
        <v>0</v>
      </c>
      <c r="X2774" s="1" t="s">
        <v>44</v>
      </c>
      <c r="Y2774" s="1"/>
      <c r="Z2774" s="1"/>
      <c r="AA2774" s="11" cm="1">
        <f t="array" ref="AA2774">IF(ISBLANK(Y2774), 0, VINCentyInvDistance(F2774,G2774,Y2774,Z2774))</f>
        <v>0</v>
      </c>
      <c r="AB2774" s="1">
        <v>0</v>
      </c>
      <c r="AC2774" s="1">
        <v>7.2</v>
      </c>
      <c r="AD2774" s="1">
        <v>0</v>
      </c>
      <c r="AE2774" s="1">
        <v>107</v>
      </c>
      <c r="AF2774" s="1">
        <v>1</v>
      </c>
      <c r="AG2774" s="1" t="s">
        <v>1703</v>
      </c>
      <c r="AH2774" s="1" t="s">
        <v>1704</v>
      </c>
      <c r="AI2774" s="1"/>
      <c r="AJ2774" s="1" t="s">
        <v>55</v>
      </c>
      <c r="AL2774" s="7">
        <v>0</v>
      </c>
      <c r="AM2774" s="1" t="s">
        <v>4258</v>
      </c>
    </row>
    <row r="2775" spans="1:39" ht="12.75" customHeight="1">
      <c r="A2775" s="1"/>
      <c r="B2775" s="1" t="s">
        <v>4259</v>
      </c>
      <c r="C2775" s="1" t="s">
        <v>4260</v>
      </c>
      <c r="D2775" s="3" t="str">
        <f ca="1">IFERROR(__xludf.DUMMYFUNCTION("PROPER(REGEXEXTRACT(B959, ""(?:https?:\/\/)?(?:www\.)?([a-zA-Z0-9-]+)\.""))"),"Skyscanner")</f>
        <v>Skyscanner</v>
      </c>
      <c r="E2775" s="1" t="s">
        <v>4261</v>
      </c>
      <c r="F2775" s="1">
        <v>7.0913801000000003</v>
      </c>
      <c r="G2775" s="1">
        <v>125.6236545</v>
      </c>
      <c r="H2775" s="1" t="s">
        <v>4262</v>
      </c>
      <c r="I2775" s="1" t="s">
        <v>4252</v>
      </c>
      <c r="J2775" s="1">
        <f>IF(K2775="URBAN",1,IF(K2775="SUBURBAN",2,IF(K2775="RURAL",3,"")))</f>
        <v>1</v>
      </c>
      <c r="K2775" s="1" t="s">
        <v>42</v>
      </c>
      <c r="L2775" s="18">
        <v>46082</v>
      </c>
      <c r="M2775" s="49">
        <v>0.58333333333333337</v>
      </c>
      <c r="N2775" s="18">
        <v>46083</v>
      </c>
      <c r="O2775" s="56">
        <v>0.5</v>
      </c>
      <c r="P2775" s="31" t="str">
        <f>TEXT($L2775, "dddd")</f>
        <v>Sunday</v>
      </c>
      <c r="Q2775" s="39" t="s">
        <v>207</v>
      </c>
      <c r="R2775" s="39">
        <v>1464</v>
      </c>
      <c r="S2775" s="1" t="str">
        <f>IF(OR(MONTH(L2775)=12, MONTH(L2775)&lt;=5), "Dry Season", "Wet Season")</f>
        <v>Dry Season</v>
      </c>
      <c r="T2775" s="1">
        <v>1</v>
      </c>
      <c r="U2775" s="1">
        <v>0</v>
      </c>
      <c r="V2775" s="1">
        <v>0</v>
      </c>
      <c r="W2775" s="1">
        <v>1</v>
      </c>
      <c r="X2775" s="1" t="s">
        <v>4263</v>
      </c>
      <c r="Y2775" s="1">
        <v>7.0920304999999999</v>
      </c>
      <c r="Z2775" s="1">
        <v>125.61240720000001</v>
      </c>
      <c r="AA2775" s="11" cm="1">
        <f t="array" ref="AA2775">IF(ISBLANK(Y2775), 0, VINCentyInvDistance(F2775,G2775,Y2775,Z2775))</f>
        <v>1244.6089295928575</v>
      </c>
      <c r="AB2775" s="1">
        <v>0</v>
      </c>
      <c r="AC2775" s="1">
        <v>5.8</v>
      </c>
      <c r="AD2775" s="1">
        <v>2.9</v>
      </c>
      <c r="AE2775" s="1">
        <v>222</v>
      </c>
      <c r="AF2775" s="1">
        <v>1</v>
      </c>
      <c r="AG2775" s="1" t="s">
        <v>4264</v>
      </c>
      <c r="AH2775" s="1" t="s">
        <v>1704</v>
      </c>
      <c r="AI2775" s="1" t="str">
        <f>TRIM(MID(SUBSTITUTE($H2775,",",REPT(" ",200)),(LEN($H2775)-LEN(SUBSTITUTE($H2775,",",""))-2)*200+1,200))</f>
        <v>Davao Region</v>
      </c>
      <c r="AJ2775" s="1" t="s">
        <v>55</v>
      </c>
      <c r="AK2775" t="s">
        <v>16888</v>
      </c>
      <c r="AL2775" s="7">
        <v>0</v>
      </c>
      <c r="AM2775" s="1"/>
    </row>
    <row r="2776" spans="1:39" ht="12.75" customHeight="1">
      <c r="A2776" s="1"/>
      <c r="B2776" s="1" t="s">
        <v>4265</v>
      </c>
      <c r="C2776" s="1" t="s">
        <v>4266</v>
      </c>
      <c r="D2776" s="3" t="str">
        <f ca="1">IFERROR(__xludf.DUMMYFUNCTION("PROPER(REGEXEXTRACT(B960, ""(?:https?:\/\/)?(?:www\.)?([a-zA-Z0-9-]+)\.""))"),"Skyscanner")</f>
        <v>Skyscanner</v>
      </c>
      <c r="E2776" s="1" t="s">
        <v>4267</v>
      </c>
      <c r="F2776" s="1">
        <v>7.09138</v>
      </c>
      <c r="G2776" s="1">
        <v>125.623655</v>
      </c>
      <c r="H2776" s="1" t="s">
        <v>4262</v>
      </c>
      <c r="I2776" s="1" t="s">
        <v>4252</v>
      </c>
      <c r="J2776" s="1">
        <f>IF(K2776="URBAN",1,IF(K2776="SUBURBAN",2,IF(K2776="RURAL",3,"")))</f>
        <v>1</v>
      </c>
      <c r="K2776" s="1" t="s">
        <v>42</v>
      </c>
      <c r="L2776" s="18">
        <v>46082</v>
      </c>
      <c r="M2776" s="49">
        <v>0.58333333333333337</v>
      </c>
      <c r="N2776" s="18">
        <v>46083</v>
      </c>
      <c r="O2776" s="56">
        <v>0.5</v>
      </c>
      <c r="P2776" s="31" t="str">
        <f>TEXT($L2776, "dddd")</f>
        <v>Sunday</v>
      </c>
      <c r="Q2776" s="39" t="s">
        <v>207</v>
      </c>
      <c r="R2776" s="39">
        <v>1418</v>
      </c>
      <c r="S2776" s="1" t="str">
        <f>IF(OR(MONTH(L2776)=12, MONTH(L2776)&lt;=5), "Dry Season", "Wet Season")</f>
        <v>Dry Season</v>
      </c>
      <c r="T2776" s="1">
        <v>2</v>
      </c>
      <c r="U2776" s="1">
        <v>1</v>
      </c>
      <c r="V2776" s="1">
        <v>0</v>
      </c>
      <c r="W2776" s="1">
        <v>1</v>
      </c>
      <c r="X2776" s="1" t="s">
        <v>4263</v>
      </c>
      <c r="Y2776" s="1">
        <v>7.0920304999999999</v>
      </c>
      <c r="Z2776" s="1">
        <v>125.61240720000001</v>
      </c>
      <c r="AA2776" s="11" cm="1">
        <f t="array" ref="AA2776">IF(ISBLANK(Y2776), 0, VINCentyInvDistance(F2776,G2776,Y2776,Z2776))</f>
        <v>1244.664713316703</v>
      </c>
      <c r="AB2776" s="1">
        <v>0</v>
      </c>
      <c r="AC2776" s="1">
        <v>5.8</v>
      </c>
      <c r="AD2776" s="1">
        <v>2.9</v>
      </c>
      <c r="AE2776" s="1">
        <v>74</v>
      </c>
      <c r="AF2776" s="1">
        <v>1</v>
      </c>
      <c r="AG2776" s="1" t="s">
        <v>1703</v>
      </c>
      <c r="AH2776" s="1" t="s">
        <v>1704</v>
      </c>
      <c r="AI2776" s="1"/>
      <c r="AJ2776" s="1" t="s">
        <v>55</v>
      </c>
      <c r="AK2776" t="s">
        <v>4268</v>
      </c>
      <c r="AL2776" s="7">
        <v>0</v>
      </c>
      <c r="AM2776" s="1" t="s">
        <v>4269</v>
      </c>
    </row>
    <row r="2777" spans="1:39" ht="12.75" customHeight="1">
      <c r="A2777" s="1"/>
      <c r="B2777" s="1" t="s">
        <v>4270</v>
      </c>
      <c r="C2777" s="1" t="s">
        <v>4271</v>
      </c>
      <c r="D2777" s="3" t="str">
        <f ca="1">IFERROR(__xludf.DUMMYFUNCTION("PROPER(REGEXEXTRACT(B961, ""(?:https?:\/\/)?(?:www\.)?([a-zA-Z0-9-]+)\.""))"),"Skyscanner")</f>
        <v>Skyscanner</v>
      </c>
      <c r="E2777" s="1" t="s">
        <v>4272</v>
      </c>
      <c r="F2777" s="1">
        <v>7.0661009999999997</v>
      </c>
      <c r="G2777" s="1">
        <v>125.604569</v>
      </c>
      <c r="H2777" s="1" t="s">
        <v>4273</v>
      </c>
      <c r="I2777" s="1" t="s">
        <v>4252</v>
      </c>
      <c r="J2777" s="1">
        <f>IF(K2777="URBAN",1,IF(K2777="SUBURBAN",2,IF(K2777="RURAL",3,"")))</f>
        <v>1</v>
      </c>
      <c r="K2777" s="1" t="s">
        <v>42</v>
      </c>
      <c r="L2777" s="18">
        <v>46082</v>
      </c>
      <c r="M2777" s="49">
        <v>0.58333333333333337</v>
      </c>
      <c r="N2777" s="18">
        <v>46083</v>
      </c>
      <c r="O2777" s="56">
        <v>0.5</v>
      </c>
      <c r="P2777" s="31" t="str">
        <f>TEXT($L2777, "dddd")</f>
        <v>Sunday</v>
      </c>
      <c r="Q2777" s="39" t="s">
        <v>1266</v>
      </c>
      <c r="R2777" s="39">
        <v>759</v>
      </c>
      <c r="S2777" s="1" t="str">
        <f>IF(OR(MONTH(L2777)=12, MONTH(L2777)&lt;=5), "Dry Season", "Wet Season")</f>
        <v>Dry Season</v>
      </c>
      <c r="T2777" s="1">
        <v>2</v>
      </c>
      <c r="U2777" s="1">
        <v>1</v>
      </c>
      <c r="V2777" s="1">
        <v>1</v>
      </c>
      <c r="W2777" s="1">
        <v>0</v>
      </c>
      <c r="X2777" s="1" t="s">
        <v>44</v>
      </c>
      <c r="Y2777" s="1"/>
      <c r="Z2777" s="1"/>
      <c r="AA2777" s="11" cm="1">
        <f t="array" ref="AA2777">IF(ISBLANK(Y2777), 0, VINCentyInvDistance(F2777,G2777,Y2777,Z2777))</f>
        <v>0</v>
      </c>
      <c r="AB2777" s="1">
        <v>0</v>
      </c>
      <c r="AC2777" s="1">
        <v>5.8</v>
      </c>
      <c r="AD2777" s="1">
        <v>3.3</v>
      </c>
      <c r="AE2777" s="1">
        <v>170</v>
      </c>
      <c r="AF2777" s="1">
        <v>1</v>
      </c>
      <c r="AG2777" s="1" t="s">
        <v>1703</v>
      </c>
      <c r="AH2777" s="1" t="s">
        <v>1704</v>
      </c>
      <c r="AI2777" s="1"/>
      <c r="AJ2777" s="1" t="s">
        <v>55</v>
      </c>
      <c r="AK2777" t="s">
        <v>4274</v>
      </c>
      <c r="AL2777" s="7">
        <v>0</v>
      </c>
      <c r="AM2777" s="1" t="s">
        <v>4275</v>
      </c>
    </row>
    <row r="2778" spans="1:39" ht="12.75" customHeight="1">
      <c r="A2778" s="1"/>
      <c r="B2778" s="1" t="s">
        <v>4276</v>
      </c>
      <c r="C2778" s="1" t="s">
        <v>4277</v>
      </c>
      <c r="D2778" s="3" t="str">
        <f ca="1">IFERROR(__xludf.DUMMYFUNCTION("PROPER(REGEXEXTRACT(B962, ""(?:https?:\/\/)?(?:www\.)?([a-zA-Z0-9-]+)\.""))"),"Skyscanner")</f>
        <v>Skyscanner</v>
      </c>
      <c r="E2778" s="1" t="s">
        <v>4278</v>
      </c>
      <c r="F2778" s="1">
        <v>7.0694920000000003</v>
      </c>
      <c r="G2778" s="1">
        <v>125.605141</v>
      </c>
      <c r="H2778" s="1" t="s">
        <v>4279</v>
      </c>
      <c r="I2778" s="1" t="s">
        <v>4252</v>
      </c>
      <c r="J2778" s="1">
        <f>IF(K2778="URBAN",1,IF(K2778="SUBURBAN",2,IF(K2778="RURAL",3,"")))</f>
        <v>1</v>
      </c>
      <c r="K2778" s="1" t="s">
        <v>42</v>
      </c>
      <c r="L2778" s="18">
        <v>46082</v>
      </c>
      <c r="M2778" s="49">
        <v>0.58333333333333337</v>
      </c>
      <c r="N2778" s="18">
        <v>46083</v>
      </c>
      <c r="O2778" s="56">
        <v>0.5</v>
      </c>
      <c r="P2778" s="31" t="str">
        <f>TEXT($L2778, "dddd")</f>
        <v>Sunday</v>
      </c>
      <c r="Q2778" s="39" t="s">
        <v>207</v>
      </c>
      <c r="R2778" s="39">
        <v>1545</v>
      </c>
      <c r="S2778" s="1" t="str">
        <f>IF(OR(MONTH(L2778)=12, MONTH(L2778)&lt;=5), "Dry Season", "Wet Season")</f>
        <v>Dry Season</v>
      </c>
      <c r="T2778" s="1">
        <v>1</v>
      </c>
      <c r="U2778" s="1">
        <v>0</v>
      </c>
      <c r="V2778" s="1">
        <v>0</v>
      </c>
      <c r="W2778" s="1">
        <v>0</v>
      </c>
      <c r="X2778" s="1" t="s">
        <v>44</v>
      </c>
      <c r="Y2778" s="1"/>
      <c r="Z2778" s="1"/>
      <c r="AA2778" s="11" cm="1">
        <f t="array" ref="AA2778">IF(ISBLANK(Y2778), 0, VINCentyInvDistance(F2778,G2778,Y2778,Z2778))</f>
        <v>0</v>
      </c>
      <c r="AB2778" s="1">
        <v>0</v>
      </c>
      <c r="AC2778" s="1">
        <v>6.6</v>
      </c>
      <c r="AD2778" s="1">
        <v>3.3</v>
      </c>
      <c r="AE2778" s="1">
        <v>140</v>
      </c>
      <c r="AF2778" s="1">
        <v>1</v>
      </c>
      <c r="AG2778" s="1" t="s">
        <v>1703</v>
      </c>
      <c r="AH2778" s="1" t="s">
        <v>1704</v>
      </c>
      <c r="AI2778" s="1"/>
      <c r="AJ2778" s="1" t="s">
        <v>55</v>
      </c>
      <c r="AK2778" t="s">
        <v>16889</v>
      </c>
      <c r="AL2778" s="7">
        <v>0</v>
      </c>
      <c r="AM2778" s="1" t="s">
        <v>4280</v>
      </c>
    </row>
    <row r="2779" spans="1:39" ht="12.75" customHeight="1">
      <c r="A2779" s="1"/>
      <c r="B2779" s="1" t="s">
        <v>4281</v>
      </c>
      <c r="C2779" s="1" t="s">
        <v>4282</v>
      </c>
      <c r="D2779" s="3" t="str">
        <f ca="1">IFERROR(__xludf.DUMMYFUNCTION("PROPER(REGEXEXTRACT(B963, ""(?:https?:\/\/)?(?:www\.)?([a-zA-Z0-9-]+)\.""))"),"Skyscanner")</f>
        <v>Skyscanner</v>
      </c>
      <c r="E2779" s="1" t="s">
        <v>4283</v>
      </c>
      <c r="F2779" s="1">
        <v>7.0652429999999997</v>
      </c>
      <c r="G2779" s="1">
        <v>125.610283</v>
      </c>
      <c r="H2779" s="1" t="s">
        <v>4284</v>
      </c>
      <c r="I2779" s="1" t="s">
        <v>4252</v>
      </c>
      <c r="J2779" s="1">
        <f>IF(K2779="URBAN",1,IF(K2779="SUBURBAN",2,IF(K2779="RURAL",3,"")))</f>
        <v>1</v>
      </c>
      <c r="K2779" s="1" t="s">
        <v>42</v>
      </c>
      <c r="L2779" s="18">
        <v>46082</v>
      </c>
      <c r="M2779" s="49">
        <v>0.58333333333333337</v>
      </c>
      <c r="N2779" s="18">
        <v>46083</v>
      </c>
      <c r="O2779" s="56">
        <v>0.5</v>
      </c>
      <c r="P2779" s="31" t="str">
        <f>TEXT($L2779, "dddd")</f>
        <v>Sunday</v>
      </c>
      <c r="Q2779" s="39" t="s">
        <v>111</v>
      </c>
      <c r="R2779" s="39">
        <v>930</v>
      </c>
      <c r="S2779" s="1" t="str">
        <f>IF(OR(MONTH(L2779)=12, MONTH(L2779)&lt;=5), "Dry Season", "Wet Season")</f>
        <v>Dry Season</v>
      </c>
      <c r="T2779" s="1">
        <v>1</v>
      </c>
      <c r="U2779" s="1">
        <v>0</v>
      </c>
      <c r="V2779" s="1">
        <v>0</v>
      </c>
      <c r="W2779" s="1">
        <v>0</v>
      </c>
      <c r="X2779" s="1" t="s">
        <v>44</v>
      </c>
      <c r="Y2779" s="1"/>
      <c r="Z2779" s="1"/>
      <c r="AA2779" s="11" cm="1">
        <f t="array" ref="AA2779">IF(ISBLANK(Y2779), 0, VINCentyInvDistance(F2779,G2779,Y2779,Z2779))</f>
        <v>0</v>
      </c>
      <c r="AB2779" s="1">
        <v>0</v>
      </c>
      <c r="AC2779" s="1">
        <v>6.6</v>
      </c>
      <c r="AD2779" s="1">
        <v>4.5999999999999996</v>
      </c>
      <c r="AE2779" s="1">
        <v>16</v>
      </c>
      <c r="AF2779" s="1">
        <v>1</v>
      </c>
      <c r="AG2779" s="1" t="s">
        <v>4285</v>
      </c>
      <c r="AH2779" s="1" t="s">
        <v>1704</v>
      </c>
      <c r="AI2779" s="1"/>
      <c r="AJ2779" s="1" t="s">
        <v>55</v>
      </c>
      <c r="AK2779" t="s">
        <v>16890</v>
      </c>
      <c r="AL2779" s="7">
        <v>0</v>
      </c>
      <c r="AM2779" s="1" t="s">
        <v>4287</v>
      </c>
    </row>
    <row r="2780" spans="1:39" ht="12.75" customHeight="1">
      <c r="A2780" s="1"/>
      <c r="B2780" s="1" t="s">
        <v>4293</v>
      </c>
      <c r="C2780" s="1" t="s">
        <v>4294</v>
      </c>
      <c r="D2780" s="3" t="str">
        <f ca="1">IFERROR(__xludf.DUMMYFUNCTION("PROPER(REGEXEXTRACT(B965, ""(?:https?:\/\/)?(?:www\.)?([a-zA-Z0-9-]+)\.""))"),"Skyscanner")</f>
        <v>Skyscanner</v>
      </c>
      <c r="E2780" s="1" t="s">
        <v>4295</v>
      </c>
      <c r="F2780" s="1">
        <v>7.1056699999999999</v>
      </c>
      <c r="G2780" s="1">
        <v>125.64901999999999</v>
      </c>
      <c r="H2780" s="1" t="s">
        <v>4291</v>
      </c>
      <c r="I2780" s="1" t="s">
        <v>4252</v>
      </c>
      <c r="J2780" s="1">
        <f>IF(K2780="URBAN",1,IF(K2780="SUBURBAN",2,IF(K2780="RURAL",3,"")))</f>
        <v>1</v>
      </c>
      <c r="K2780" s="1" t="s">
        <v>42</v>
      </c>
      <c r="L2780" s="18">
        <v>46082</v>
      </c>
      <c r="M2780" s="49">
        <v>0.625</v>
      </c>
      <c r="N2780" s="18">
        <v>46083</v>
      </c>
      <c r="O2780" s="56">
        <v>0.5</v>
      </c>
      <c r="P2780" s="31" t="str">
        <f>TEXT($L2780, "dddd")</f>
        <v>Sunday</v>
      </c>
      <c r="Q2780" s="39" t="s">
        <v>207</v>
      </c>
      <c r="R2780" s="39">
        <v>4059</v>
      </c>
      <c r="S2780" s="1" t="str">
        <f>IF(OR(MONTH(L2780)=12, MONTH(L2780)&lt;=5), "Dry Season", "Wet Season")</f>
        <v>Dry Season</v>
      </c>
      <c r="T2780" s="1">
        <v>1</v>
      </c>
      <c r="U2780" s="1">
        <v>0</v>
      </c>
      <c r="V2780" s="1">
        <v>0</v>
      </c>
      <c r="W2780" s="1">
        <v>1</v>
      </c>
      <c r="X2780" s="1" t="s">
        <v>4292</v>
      </c>
      <c r="Y2780" s="1">
        <v>7.1100493</v>
      </c>
      <c r="Z2780" s="1">
        <v>125.64866859999999</v>
      </c>
      <c r="AA2780" s="11" cm="1">
        <f t="array" ref="AA2780">IF(ISBLANK(Y2780), 0, VINCentyInvDistance(F2780,G2780,Y2780,Z2780))</f>
        <v>485.86562376620424</v>
      </c>
      <c r="AB2780" s="1">
        <v>0</v>
      </c>
      <c r="AC2780" s="1">
        <v>7.4</v>
      </c>
      <c r="AD2780" s="1">
        <v>0</v>
      </c>
      <c r="AE2780" s="1">
        <v>113</v>
      </c>
      <c r="AF2780" s="1">
        <v>1</v>
      </c>
      <c r="AG2780" s="1" t="str">
        <f>TRIM(MID(SUBSTITUTE($H2780,",",REPT(" ",200)),(LEN($H2780)-LEN(SUBSTITUTE($H2780,",",""))-4)*200+1,200))</f>
        <v>Buhangin District</v>
      </c>
      <c r="AH2780" s="1" t="str">
        <f>TRIM(MID(SUBSTITUTE($H2780,",",REPT(" ",200)),(LEN($H2780)-LEN(SUBSTITUTE($H2780,",",""))-3)*200+1,200))</f>
        <v>Davao City</v>
      </c>
      <c r="AI2780" s="1" t="str">
        <f>TRIM(MID(SUBSTITUTE($H2780,",",REPT(" ",200)),(LEN($H2780)-LEN(SUBSTITUTE($H2780,",",""))-2)*200+1,200))</f>
        <v>Davao Region</v>
      </c>
      <c r="AJ2780" s="1" t="str">
        <f>TRIM(MID(SUBSTITUTE($H2780,",",REPT(" ",200)),(LEN($H2780)-LEN(SUBSTITUTE($H2780,",",""))-0)*200+1,200))</f>
        <v>Philippines</v>
      </c>
      <c r="AL2780" s="7">
        <v>0</v>
      </c>
      <c r="AM2780" s="1" t="s">
        <v>4296</v>
      </c>
    </row>
    <row r="2781" spans="1:39" ht="12.75" customHeight="1">
      <c r="A2781" s="1"/>
      <c r="B2781" s="1" t="s">
        <v>4297</v>
      </c>
      <c r="C2781" s="1" t="s">
        <v>4298</v>
      </c>
      <c r="D2781" s="3" t="str">
        <f ca="1">IFERROR(__xludf.DUMMYFUNCTION("PROPER(REGEXEXTRACT(B966, ""(?:https?:\/\/)?(?:www\.)?([a-zA-Z0-9-]+)\.""))"),"Skyscanner")</f>
        <v>Skyscanner</v>
      </c>
      <c r="E2781" s="1" t="s">
        <v>4299</v>
      </c>
      <c r="F2781" s="1">
        <v>7.0655197000000003</v>
      </c>
      <c r="G2781" s="1">
        <v>125.61096190000001</v>
      </c>
      <c r="H2781" s="1" t="s">
        <v>4300</v>
      </c>
      <c r="I2781" s="1" t="s">
        <v>4252</v>
      </c>
      <c r="J2781" s="1">
        <f>IF(K2781="URBAN",1,IF(K2781="SUBURBAN",2,IF(K2781="RURAL",3,"")))</f>
        <v>1</v>
      </c>
      <c r="K2781" s="1" t="s">
        <v>42</v>
      </c>
      <c r="L2781" s="18">
        <v>46082</v>
      </c>
      <c r="M2781" s="49">
        <v>0.58333333333333337</v>
      </c>
      <c r="N2781" s="18">
        <v>46083</v>
      </c>
      <c r="O2781" s="56">
        <v>0.5</v>
      </c>
      <c r="P2781" s="31" t="str">
        <f>TEXT($L2781, "dddd")</f>
        <v>Sunday</v>
      </c>
      <c r="Q2781" s="39" t="s">
        <v>111</v>
      </c>
      <c r="R2781" s="39">
        <v>2926</v>
      </c>
      <c r="S2781" s="1" t="str">
        <f>IF(OR(MONTH(L2781)=12, MONTH(L2781)&lt;=5), "Dry Season", "Wet Season")</f>
        <v>Dry Season</v>
      </c>
      <c r="T2781" s="1">
        <v>1</v>
      </c>
      <c r="U2781" s="1">
        <v>0</v>
      </c>
      <c r="V2781" s="1">
        <v>0</v>
      </c>
      <c r="W2781" s="1">
        <v>0</v>
      </c>
      <c r="X2781" s="1" t="s">
        <v>44</v>
      </c>
      <c r="Y2781" s="1"/>
      <c r="Z2781" s="1"/>
      <c r="AA2781" s="11" cm="1">
        <f t="array" ref="AA2781">IF(ISBLANK(Y2781), 0, VINCentyInvDistance(F2781,G2781,Y2781,Z2781))</f>
        <v>0</v>
      </c>
      <c r="AB2781" s="1">
        <v>0</v>
      </c>
      <c r="AC2781" s="1">
        <v>8.8000000000000007</v>
      </c>
      <c r="AD2781" s="1">
        <v>4.4000000000000004</v>
      </c>
      <c r="AE2781" s="1">
        <v>21</v>
      </c>
      <c r="AF2781" s="1">
        <v>1</v>
      </c>
      <c r="AG2781" s="1" t="s">
        <v>1703</v>
      </c>
      <c r="AH2781" s="1" t="s">
        <v>1704</v>
      </c>
      <c r="AI2781" s="1" t="str">
        <f>TRIM(MID(SUBSTITUTE($H2781,",",REPT(" ",200)),(LEN($H2781)-LEN(SUBSTITUTE($H2781,",",""))-2)*200+1,200))</f>
        <v>Davao Region</v>
      </c>
      <c r="AJ2781" s="1" t="s">
        <v>55</v>
      </c>
      <c r="AK2781" t="s">
        <v>16892</v>
      </c>
      <c r="AL2781" s="7">
        <v>0</v>
      </c>
      <c r="AM2781" s="1"/>
    </row>
    <row r="2782" spans="1:39" ht="12.75" customHeight="1">
      <c r="A2782" s="1"/>
      <c r="B2782" s="1" t="s">
        <v>4301</v>
      </c>
      <c r="C2782" s="1" t="s">
        <v>4302</v>
      </c>
      <c r="D2782" s="3" t="str">
        <f ca="1">IFERROR(__xludf.DUMMYFUNCTION("PROPER(REGEXEXTRACT(B967, ""(?:https?:\/\/)?(?:www\.)?([a-zA-Z0-9-]+)\.""))"),"Skyscanner")</f>
        <v>Skyscanner</v>
      </c>
      <c r="E2782" s="1" t="s">
        <v>4303</v>
      </c>
      <c r="F2782" s="1">
        <v>7.0655799999999997</v>
      </c>
      <c r="G2782" s="1">
        <v>125.61096999999999</v>
      </c>
      <c r="H2782" s="1" t="s">
        <v>4304</v>
      </c>
      <c r="I2782" s="1" t="s">
        <v>1300</v>
      </c>
      <c r="J2782" s="1">
        <f>IF(K2782="URBAN",1,IF(K2782="SUBURBAN",2,IF(K2782="RURAL",3,"")))</f>
        <v>1</v>
      </c>
      <c r="K2782" s="1" t="s">
        <v>42</v>
      </c>
      <c r="L2782" s="18">
        <v>46082</v>
      </c>
      <c r="M2782" s="49">
        <v>0.58333333333333337</v>
      </c>
      <c r="N2782" s="18">
        <v>46083</v>
      </c>
      <c r="O2782" s="56">
        <v>0.5</v>
      </c>
      <c r="P2782" s="31" t="str">
        <f>TEXT($L2782, "dddd")</f>
        <v>Sunday</v>
      </c>
      <c r="Q2782" s="39" t="s">
        <v>207</v>
      </c>
      <c r="R2782" s="39">
        <v>2766</v>
      </c>
      <c r="S2782" s="1" t="str">
        <f>IF(OR(MONTH(L2782)=12, MONTH(L2782)&lt;=5), "Dry Season", "Wet Season")</f>
        <v>Dry Season</v>
      </c>
      <c r="T2782" s="1">
        <v>1</v>
      </c>
      <c r="U2782" s="1">
        <v>0</v>
      </c>
      <c r="V2782" s="1">
        <v>0</v>
      </c>
      <c r="W2782" s="1">
        <v>0</v>
      </c>
      <c r="X2782" s="1" t="s">
        <v>44</v>
      </c>
      <c r="Y2782" s="1"/>
      <c r="Z2782" s="1"/>
      <c r="AA2782" s="11" cm="1">
        <f t="array" ref="AA2782">IF(ISBLANK(Y2782), 0, VINCentyInvDistance(F2782,G2782,Y2782,Z2782))</f>
        <v>0</v>
      </c>
      <c r="AB2782" s="1">
        <v>0</v>
      </c>
      <c r="AC2782" s="1">
        <v>8.8000000000000007</v>
      </c>
      <c r="AD2782" s="1">
        <v>4</v>
      </c>
      <c r="AE2782" s="1">
        <v>58</v>
      </c>
      <c r="AF2782" s="1">
        <v>1</v>
      </c>
      <c r="AG2782" s="1" t="s">
        <v>1703</v>
      </c>
      <c r="AH2782" s="1" t="s">
        <v>1704</v>
      </c>
      <c r="AI2782" s="1"/>
      <c r="AJ2782" s="1" t="s">
        <v>55</v>
      </c>
      <c r="AK2782" t="s">
        <v>4305</v>
      </c>
      <c r="AL2782" s="7">
        <v>0</v>
      </c>
      <c r="AM2782" s="1" t="s">
        <v>4306</v>
      </c>
    </row>
    <row r="2783" spans="1:39" ht="12.75" customHeight="1">
      <c r="A2783" s="1"/>
      <c r="B2783" s="1" t="s">
        <v>4307</v>
      </c>
      <c r="C2783" s="1" t="s">
        <v>4308</v>
      </c>
      <c r="D2783" s="3" t="str">
        <f ca="1">IFERROR(__xludf.DUMMYFUNCTION("PROPER(REGEXEXTRACT(B968, ""(?:https?:\/\/)?(?:www\.)?([a-zA-Z0-9-]+)\.""))"),"Skyscanner")</f>
        <v>Skyscanner</v>
      </c>
      <c r="E2783" s="1" t="s">
        <v>4309</v>
      </c>
      <c r="F2783" s="1">
        <v>7.0690160000000004</v>
      </c>
      <c r="G2783" s="1">
        <v>125.61502</v>
      </c>
      <c r="H2783" s="1" t="s">
        <v>4310</v>
      </c>
      <c r="I2783" s="1" t="s">
        <v>4252</v>
      </c>
      <c r="J2783" s="1">
        <f>IF(K2783="URBAN",1,IF(K2783="SUBURBAN",2,IF(K2783="RURAL",3,"")))</f>
        <v>1</v>
      </c>
      <c r="K2783" s="1" t="s">
        <v>42</v>
      </c>
      <c r="L2783" s="18">
        <v>46082</v>
      </c>
      <c r="M2783" s="49">
        <v>0.58333333333333337</v>
      </c>
      <c r="N2783" s="18">
        <v>46083</v>
      </c>
      <c r="O2783" s="56">
        <v>0.5</v>
      </c>
      <c r="P2783" s="31" t="str">
        <f>TEXT($L2783, "dddd")</f>
        <v>Sunday</v>
      </c>
      <c r="Q2783" s="39" t="s">
        <v>111</v>
      </c>
      <c r="R2783" s="39">
        <v>895</v>
      </c>
      <c r="S2783" s="1" t="str">
        <f>IF(OR(MONTH(L2783)=12, MONTH(L2783)&lt;=5), "Dry Season", "Wet Season")</f>
        <v>Dry Season</v>
      </c>
      <c r="T2783" s="1">
        <v>1</v>
      </c>
      <c r="U2783" s="1">
        <v>0</v>
      </c>
      <c r="V2783" s="1">
        <v>0</v>
      </c>
      <c r="W2783" s="1">
        <v>0</v>
      </c>
      <c r="X2783" s="1" t="s">
        <v>44</v>
      </c>
      <c r="Y2783" s="1"/>
      <c r="Z2783" s="1"/>
      <c r="AA2783" s="11" cm="1">
        <f t="array" ref="AA2783">IF(ISBLANK(Y2783), 0, VINCentyInvDistance(F2783,G2783,Y2783,Z2783))</f>
        <v>0</v>
      </c>
      <c r="AB2783" s="1">
        <v>0</v>
      </c>
      <c r="AC2783" s="1">
        <v>8</v>
      </c>
      <c r="AD2783" s="1">
        <v>3.9</v>
      </c>
      <c r="AE2783" s="1">
        <v>34</v>
      </c>
      <c r="AF2783" s="1">
        <v>1</v>
      </c>
      <c r="AG2783" s="1" t="s">
        <v>4311</v>
      </c>
      <c r="AH2783" s="1" t="s">
        <v>1704</v>
      </c>
      <c r="AI2783" s="1"/>
      <c r="AJ2783" s="1" t="s">
        <v>55</v>
      </c>
      <c r="AK2783" t="s">
        <v>4312</v>
      </c>
      <c r="AL2783" s="7">
        <v>0</v>
      </c>
      <c r="AM2783" s="1" t="s">
        <v>4313</v>
      </c>
    </row>
    <row r="2784" spans="1:39" ht="12.75" customHeight="1">
      <c r="A2784" s="1"/>
      <c r="B2784" s="1" t="s">
        <v>4314</v>
      </c>
      <c r="C2784" s="1" t="s">
        <v>4315</v>
      </c>
      <c r="D2784" s="3" t="str">
        <f ca="1">IFERROR(__xludf.DUMMYFUNCTION("PROPER(REGEXEXTRACT(B969, ""(?:https?:\/\/)?(?:www\.)?([a-zA-Z0-9-]+)\.""))"),"Skyscanner")</f>
        <v>Skyscanner</v>
      </c>
      <c r="E2784" s="1" t="s">
        <v>4316</v>
      </c>
      <c r="F2784" s="1">
        <v>7.0963362999999999</v>
      </c>
      <c r="G2784" s="1">
        <v>125.6334852</v>
      </c>
      <c r="H2784" s="1" t="s">
        <v>4317</v>
      </c>
      <c r="I2784" s="1" t="s">
        <v>4252</v>
      </c>
      <c r="J2784" s="1">
        <f>IF(K2784="URBAN",1,IF(K2784="SUBURBAN",2,IF(K2784="RURAL",3,"")))</f>
        <v>1</v>
      </c>
      <c r="K2784" s="1" t="s">
        <v>42</v>
      </c>
      <c r="L2784" s="18">
        <v>46082</v>
      </c>
      <c r="M2784" s="49">
        <v>0.58333333333333337</v>
      </c>
      <c r="N2784" s="18">
        <v>46083</v>
      </c>
      <c r="O2784" s="56">
        <v>0.5</v>
      </c>
      <c r="P2784" s="31" t="str">
        <f>TEXT($L2784, "dddd")</f>
        <v>Sunday</v>
      </c>
      <c r="Q2784" s="39" t="s">
        <v>207</v>
      </c>
      <c r="R2784" s="39">
        <v>1583</v>
      </c>
      <c r="S2784" s="1" t="str">
        <f>IF(OR(MONTH(L2784)=12, MONTH(L2784)&lt;=5), "Dry Season", "Wet Season")</f>
        <v>Dry Season</v>
      </c>
      <c r="T2784" s="1">
        <v>1</v>
      </c>
      <c r="U2784" s="1">
        <v>0</v>
      </c>
      <c r="V2784" s="1">
        <v>0</v>
      </c>
      <c r="W2784" s="1">
        <v>1</v>
      </c>
      <c r="X2784" s="1" t="s">
        <v>4318</v>
      </c>
      <c r="Y2784" s="1">
        <v>7.0989420000000001</v>
      </c>
      <c r="Z2784" s="1">
        <v>125.63104389999999</v>
      </c>
      <c r="AA2784" s="11" cm="1">
        <f t="array" ref="AA2784">IF(ISBLANK(Y2784), 0, VINCentyInvDistance(F2784,G2784,Y2784,Z2784))</f>
        <v>394.68497292155376</v>
      </c>
      <c r="AB2784" s="1">
        <v>0</v>
      </c>
      <c r="AC2784" s="1">
        <v>7.2</v>
      </c>
      <c r="AD2784" s="1">
        <v>3.6</v>
      </c>
      <c r="AE2784" s="1">
        <v>37</v>
      </c>
      <c r="AF2784" s="1">
        <v>1</v>
      </c>
      <c r="AG2784" s="1" t="s">
        <v>4319</v>
      </c>
      <c r="AH2784" s="1" t="s">
        <v>1704</v>
      </c>
      <c r="AI2784" s="1" t="str">
        <f>TRIM(MID(SUBSTITUTE($H2784,",",REPT(" ",200)),(LEN($H2784)-LEN(SUBSTITUTE($H2784,",",""))-2)*200+1,200))</f>
        <v>Davao Region</v>
      </c>
      <c r="AJ2784" s="1" t="s">
        <v>55</v>
      </c>
      <c r="AK2784" t="s">
        <v>4320</v>
      </c>
      <c r="AL2784" s="7">
        <v>0</v>
      </c>
      <c r="AM2784" s="1"/>
    </row>
    <row r="2785" spans="1:39" ht="12.75" customHeight="1">
      <c r="A2785" s="1"/>
      <c r="B2785" s="1" t="s">
        <v>4321</v>
      </c>
      <c r="C2785" s="1" t="s">
        <v>4322</v>
      </c>
      <c r="D2785" s="3" t="str">
        <f ca="1">IFERROR(__xludf.DUMMYFUNCTION("PROPER(REGEXEXTRACT(B970, ""(?:https?:\/\/)?(?:www\.)?([a-zA-Z0-9-]+)\.""))"),"Skyscanner")</f>
        <v>Skyscanner</v>
      </c>
      <c r="E2785" s="1" t="s">
        <v>4323</v>
      </c>
      <c r="F2785" s="1">
        <v>7.0835140000000001</v>
      </c>
      <c r="G2785" s="1">
        <v>125.608654</v>
      </c>
      <c r="H2785" s="1" t="s">
        <v>4324</v>
      </c>
      <c r="I2785" s="1" t="s">
        <v>4252</v>
      </c>
      <c r="J2785" s="1">
        <f>IF(K2785="URBAN",1,IF(K2785="SUBURBAN",2,IF(K2785="RURAL",3,"")))</f>
        <v>1</v>
      </c>
      <c r="K2785" s="1" t="s">
        <v>42</v>
      </c>
      <c r="L2785" s="18">
        <v>46082</v>
      </c>
      <c r="M2785" s="49">
        <v>0.58333333333333337</v>
      </c>
      <c r="N2785" s="18">
        <v>46083</v>
      </c>
      <c r="O2785" s="56">
        <v>0.5</v>
      </c>
      <c r="P2785" s="31" t="str">
        <f>TEXT($L2785, "dddd")</f>
        <v>Sunday</v>
      </c>
      <c r="Q2785" s="39" t="s">
        <v>1341</v>
      </c>
      <c r="R2785" s="39">
        <v>1590</v>
      </c>
      <c r="S2785" s="1" t="str">
        <f>IF(OR(MONTH(L2785)=12, MONTH(L2785)&lt;=5), "Dry Season", "Wet Season")</f>
        <v>Dry Season</v>
      </c>
      <c r="T2785" s="1">
        <v>2</v>
      </c>
      <c r="U2785" s="1">
        <v>1</v>
      </c>
      <c r="V2785" s="1">
        <v>0</v>
      </c>
      <c r="W2785" s="1">
        <v>1</v>
      </c>
      <c r="X2785" s="1" t="s">
        <v>4318</v>
      </c>
      <c r="Y2785" s="1">
        <v>7.0989420000000001</v>
      </c>
      <c r="Z2785" s="1">
        <v>125.63104389999999</v>
      </c>
      <c r="AA2785" s="11" cm="1">
        <f t="array" ref="AA2785">IF(ISBLANK(Y2785), 0, VINCentyInvDistance(F2785,G2785,Y2785,Z2785))</f>
        <v>3004.8779946800942</v>
      </c>
      <c r="AB2785" s="1">
        <v>0</v>
      </c>
      <c r="AC2785" s="1">
        <v>7.2</v>
      </c>
      <c r="AD2785" s="1">
        <v>4.5</v>
      </c>
      <c r="AE2785" s="1">
        <v>37</v>
      </c>
      <c r="AF2785" s="1">
        <v>1</v>
      </c>
      <c r="AG2785" s="1" t="s">
        <v>4319</v>
      </c>
      <c r="AH2785" s="1" t="s">
        <v>1704</v>
      </c>
      <c r="AI2785" s="1" t="str">
        <f>TRIM(MID(SUBSTITUTE($H2785,",",REPT(" ",200)),(LEN($H2785)-LEN(SUBSTITUTE($H2785,",",""))-2)*200+1,200))</f>
        <v>Davao Region</v>
      </c>
      <c r="AJ2785" s="1" t="s">
        <v>55</v>
      </c>
      <c r="AK2785" t="s">
        <v>4320</v>
      </c>
      <c r="AL2785" s="7">
        <v>0</v>
      </c>
      <c r="AM2785" s="1"/>
    </row>
    <row r="2786" spans="1:39" ht="12.75" customHeight="1">
      <c r="A2786" s="1"/>
      <c r="B2786" s="1" t="s">
        <v>4325</v>
      </c>
      <c r="C2786" s="1" t="s">
        <v>4326</v>
      </c>
      <c r="D2786" s="3" t="str">
        <f ca="1">IFERROR(__xludf.DUMMYFUNCTION("PROPER(REGEXEXTRACT(B971, ""(?:https?:\/\/)?(?:www\.)?([a-zA-Z0-9-]+)\.""))"),"Skyscanner")</f>
        <v>Skyscanner</v>
      </c>
      <c r="E2786" s="1" t="s">
        <v>4327</v>
      </c>
      <c r="F2786" s="1">
        <v>7.0835140000000001</v>
      </c>
      <c r="G2786" s="1">
        <v>125.608654</v>
      </c>
      <c r="H2786" s="1" t="s">
        <v>4324</v>
      </c>
      <c r="I2786" s="1" t="s">
        <v>4252</v>
      </c>
      <c r="J2786" s="1">
        <f>IF(K2786="URBAN",1,IF(K2786="SUBURBAN",2,IF(K2786="RURAL",3,"")))</f>
        <v>1</v>
      </c>
      <c r="K2786" s="1" t="s">
        <v>42</v>
      </c>
      <c r="L2786" s="18">
        <v>46082</v>
      </c>
      <c r="M2786" s="49">
        <v>0.58333333333333337</v>
      </c>
      <c r="N2786" s="18">
        <v>46083</v>
      </c>
      <c r="O2786" s="56">
        <v>0.52083333333333337</v>
      </c>
      <c r="P2786" s="31" t="str">
        <f>TEXT($L2786, "dddd")</f>
        <v>Sunday</v>
      </c>
      <c r="Q2786" s="39" t="s">
        <v>1266</v>
      </c>
      <c r="R2786" s="39">
        <v>852</v>
      </c>
      <c r="S2786" s="1" t="str">
        <f>IF(OR(MONTH(L2786)=12, MONTH(L2786)&lt;=5), "Dry Season", "Wet Season")</f>
        <v>Dry Season</v>
      </c>
      <c r="T2786" s="1">
        <v>2</v>
      </c>
      <c r="U2786" s="1">
        <v>1</v>
      </c>
      <c r="V2786" s="1">
        <v>0</v>
      </c>
      <c r="W2786" s="1">
        <v>0</v>
      </c>
      <c r="X2786" s="1" t="s">
        <v>44</v>
      </c>
      <c r="Y2786" s="1"/>
      <c r="Z2786" s="1"/>
      <c r="AA2786" s="11" cm="1">
        <f t="array" ref="AA2786">IF(ISBLANK(Y2786), 0, VINCentyInvDistance(F2786,G2786,Y2786,Z2786))</f>
        <v>0</v>
      </c>
      <c r="AB2786" s="1">
        <v>0</v>
      </c>
      <c r="AC2786" s="1">
        <v>9</v>
      </c>
      <c r="AD2786" s="1">
        <v>4</v>
      </c>
      <c r="AE2786" s="1">
        <v>107</v>
      </c>
      <c r="AF2786" s="1">
        <v>1</v>
      </c>
      <c r="AG2786" s="1" t="s">
        <v>4311</v>
      </c>
      <c r="AH2786" s="1" t="s">
        <v>1704</v>
      </c>
      <c r="AI2786" s="1"/>
      <c r="AJ2786" s="1" t="s">
        <v>55</v>
      </c>
      <c r="AK2786" t="s">
        <v>16893</v>
      </c>
      <c r="AL2786" s="7">
        <v>0</v>
      </c>
      <c r="AM2786" s="1" t="s">
        <v>4329</v>
      </c>
    </row>
    <row r="2787" spans="1:39" ht="12.75" customHeight="1">
      <c r="A2787" s="1"/>
      <c r="B2787" s="1" t="s">
        <v>4330</v>
      </c>
      <c r="C2787" s="1" t="s">
        <v>4331</v>
      </c>
      <c r="D2787" s="3" t="str">
        <f ca="1">IFERROR(__xludf.DUMMYFUNCTION("PROPER(REGEXEXTRACT(B972, ""(?:https?:\/\/)?(?:www\.)?([a-zA-Z0-9-]+)\.""))"),"Google")</f>
        <v>Google</v>
      </c>
      <c r="E2787" s="1" t="s">
        <v>4332</v>
      </c>
      <c r="F2787" s="1">
        <v>7.0685149999999997</v>
      </c>
      <c r="G2787" s="1">
        <v>125.612595</v>
      </c>
      <c r="H2787" s="1" t="s">
        <v>4333</v>
      </c>
      <c r="I2787" s="1" t="s">
        <v>4252</v>
      </c>
      <c r="J2787" s="1">
        <f>IF(K2787="URBAN",1,IF(K2787="SUBURBAN",2,IF(K2787="RURAL",3,"")))</f>
        <v>1</v>
      </c>
      <c r="K2787" s="1" t="s">
        <v>42</v>
      </c>
      <c r="L2787" s="18">
        <v>46082</v>
      </c>
      <c r="M2787" s="49">
        <v>0.625</v>
      </c>
      <c r="N2787" s="18">
        <v>46083</v>
      </c>
      <c r="O2787" s="56">
        <v>0.5</v>
      </c>
      <c r="P2787" s="31" t="str">
        <f>TEXT($L2787, "dddd")</f>
        <v>Sunday</v>
      </c>
      <c r="Q2787" s="39" t="s">
        <v>323</v>
      </c>
      <c r="R2787" s="39">
        <v>10254</v>
      </c>
      <c r="S2787" s="1" t="str">
        <f>IF(OR(MONTH(L2787)=12, MONTH(L2787)&lt;=5), "Dry Season", "Wet Season")</f>
        <v>Dry Season</v>
      </c>
      <c r="T2787" s="1">
        <v>1</v>
      </c>
      <c r="U2787" s="1">
        <v>0</v>
      </c>
      <c r="V2787" s="1">
        <v>0</v>
      </c>
      <c r="W2787" s="1">
        <v>0</v>
      </c>
      <c r="X2787" s="1" t="s">
        <v>44</v>
      </c>
      <c r="Y2787" s="1"/>
      <c r="Z2787" s="1"/>
      <c r="AA2787" s="11" cm="1">
        <f t="array" ref="AA2787">IF(ISBLANK(Y2787), 0, VINCentyInvDistance(F2787,G2787,Y2787,Z2787))</f>
        <v>0</v>
      </c>
      <c r="AB2787" s="1">
        <v>0</v>
      </c>
      <c r="AC2787" s="1">
        <v>0</v>
      </c>
      <c r="AD2787" s="1">
        <v>0</v>
      </c>
      <c r="AE2787" s="1">
        <v>1146</v>
      </c>
      <c r="AF2787" s="1">
        <v>1</v>
      </c>
      <c r="AG2787" s="1" t="s">
        <v>1703</v>
      </c>
      <c r="AH2787" s="1" t="s">
        <v>1704</v>
      </c>
      <c r="AI2787" s="1" t="str">
        <f>TRIM(MID(SUBSTITUTE($H2787,",",REPT(" ",200)),(LEN($H2787)-LEN(SUBSTITUTE($H2787,",",""))-2)*200+1,200))</f>
        <v>Davao Region</v>
      </c>
      <c r="AJ2787" s="1" t="s">
        <v>55</v>
      </c>
      <c r="AL2787" s="7">
        <v>0</v>
      </c>
      <c r="AM2787" s="1" t="s">
        <v>4334</v>
      </c>
    </row>
    <row r="2788" spans="1:39" ht="12.75" customHeight="1">
      <c r="A2788" s="1"/>
      <c r="B2788" s="1" t="s">
        <v>4254</v>
      </c>
      <c r="C2788" s="1" t="s">
        <v>4335</v>
      </c>
      <c r="D2788" s="3" t="str">
        <f ca="1">IFERROR(__xludf.DUMMYFUNCTION("PROPER(REGEXEXTRACT(B973, ""(?:https?:\/\/)?(?:www\.)?([a-zA-Z0-9-]+)\.""))"),"Skyscanner")</f>
        <v>Skyscanner</v>
      </c>
      <c r="E2788" s="1" t="s">
        <v>4336</v>
      </c>
      <c r="F2788" s="1">
        <v>7.0693419999999998</v>
      </c>
      <c r="G2788" s="1">
        <v>125.610186</v>
      </c>
      <c r="H2788" s="1" t="s">
        <v>4257</v>
      </c>
      <c r="I2788" s="1" t="s">
        <v>4252</v>
      </c>
      <c r="J2788" s="1">
        <f>IF(K2788="URBAN",1,IF(K2788="SUBURBAN",2,IF(K2788="RURAL",3,"")))</f>
        <v>1</v>
      </c>
      <c r="K2788" s="1" t="s">
        <v>42</v>
      </c>
      <c r="L2788" s="18">
        <v>46082</v>
      </c>
      <c r="M2788" s="49">
        <v>0.58333333333333337</v>
      </c>
      <c r="N2788" s="18">
        <v>46083</v>
      </c>
      <c r="O2788" s="56">
        <v>0.5</v>
      </c>
      <c r="P2788" s="31" t="str">
        <f>TEXT($L2788, "dddd")</f>
        <v>Sunday</v>
      </c>
      <c r="Q2788" s="39" t="s">
        <v>207</v>
      </c>
      <c r="R2788" s="39">
        <v>730</v>
      </c>
      <c r="S2788" s="1" t="str">
        <f>IF(OR(MONTH(L2788)=12, MONTH(L2788)&lt;=5), "Dry Season", "Wet Season")</f>
        <v>Dry Season</v>
      </c>
      <c r="T2788" s="1">
        <v>1</v>
      </c>
      <c r="U2788" s="1">
        <v>0</v>
      </c>
      <c r="V2788" s="1">
        <v>0</v>
      </c>
      <c r="W2788" s="1">
        <v>0</v>
      </c>
      <c r="X2788" s="1" t="s">
        <v>44</v>
      </c>
      <c r="Y2788" s="1"/>
      <c r="Z2788" s="1"/>
      <c r="AA2788" s="11" cm="1">
        <f t="array" ref="AA2788">IF(ISBLANK(Y2788), 0, VINCentyInvDistance(F2788,G2788,Y2788,Z2788))</f>
        <v>0</v>
      </c>
      <c r="AB2788" s="1">
        <v>1</v>
      </c>
      <c r="AC2788" s="1">
        <v>7.2</v>
      </c>
      <c r="AD2788" s="1">
        <v>2.9</v>
      </c>
      <c r="AE2788" s="1">
        <v>283</v>
      </c>
      <c r="AF2788" s="1">
        <v>1</v>
      </c>
      <c r="AG2788" s="1" t="s">
        <v>1703</v>
      </c>
      <c r="AH2788" s="1" t="s">
        <v>1704</v>
      </c>
      <c r="AI2788" s="1"/>
      <c r="AJ2788" s="1" t="s">
        <v>55</v>
      </c>
      <c r="AK2788" t="s">
        <v>16887</v>
      </c>
      <c r="AL2788" s="7">
        <v>0</v>
      </c>
      <c r="AM2788" s="1" t="s">
        <v>4258</v>
      </c>
    </row>
    <row r="2789" spans="1:39" ht="12.75" customHeight="1">
      <c r="A2789" s="1"/>
      <c r="B2789" s="1" t="s">
        <v>4337</v>
      </c>
      <c r="C2789" s="1" t="s">
        <v>4338</v>
      </c>
      <c r="D2789" s="3" t="str">
        <f ca="1">IFERROR(__xludf.DUMMYFUNCTION("PROPER(REGEXEXTRACT(B974, ""(?:https?:\/\/)?(?:www\.)?([a-zA-Z0-9-]+)\.""))"),"Skyscanner")</f>
        <v>Skyscanner</v>
      </c>
      <c r="E2789" s="1" t="s">
        <v>4339</v>
      </c>
      <c r="F2789" s="1">
        <v>7.0669760000000004</v>
      </c>
      <c r="G2789" s="1">
        <v>125.606241</v>
      </c>
      <c r="H2789" s="1" t="s">
        <v>4340</v>
      </c>
      <c r="I2789" s="1" t="s">
        <v>4252</v>
      </c>
      <c r="J2789" s="1">
        <f>IF(K2789="URBAN",1,IF(K2789="SUBURBAN",2,IF(K2789="RURAL",3,"")))</f>
        <v>1</v>
      </c>
      <c r="K2789" s="1" t="s">
        <v>42</v>
      </c>
      <c r="L2789" s="18">
        <v>46082</v>
      </c>
      <c r="M2789" s="49">
        <v>0.58333333333333337</v>
      </c>
      <c r="N2789" s="18">
        <v>46083</v>
      </c>
      <c r="O2789" s="56">
        <v>0.5</v>
      </c>
      <c r="P2789" s="31" t="str">
        <f>TEXT($L2789, "dddd")</f>
        <v>Sunday</v>
      </c>
      <c r="Q2789" s="39" t="s">
        <v>207</v>
      </c>
      <c r="R2789" s="39">
        <v>730</v>
      </c>
      <c r="S2789" s="1" t="str">
        <f>IF(OR(MONTH(L2789)=12, MONTH(L2789)&lt;=5), "Dry Season", "Wet Season")</f>
        <v>Dry Season</v>
      </c>
      <c r="T2789" s="1">
        <v>2</v>
      </c>
      <c r="U2789" s="1">
        <v>1</v>
      </c>
      <c r="V2789" s="1">
        <v>0</v>
      </c>
      <c r="W2789" s="1">
        <v>0</v>
      </c>
      <c r="X2789" s="1" t="s">
        <v>44</v>
      </c>
      <c r="Y2789" s="1"/>
      <c r="Z2789" s="1"/>
      <c r="AA2789" s="11" cm="1">
        <f t="array" ref="AA2789">IF(ISBLANK(Y2789), 0, VINCentyInvDistance(F2789,G2789,Y2789,Z2789))</f>
        <v>0</v>
      </c>
      <c r="AB2789" s="1">
        <v>0</v>
      </c>
      <c r="AC2789" s="1">
        <v>5.8</v>
      </c>
      <c r="AD2789" s="1">
        <v>5</v>
      </c>
      <c r="AE2789" s="1">
        <v>38</v>
      </c>
      <c r="AF2789" s="1">
        <v>1</v>
      </c>
      <c r="AG2789" s="1" t="s">
        <v>1703</v>
      </c>
      <c r="AH2789" s="1" t="s">
        <v>1704</v>
      </c>
      <c r="AI2789" s="1"/>
      <c r="AJ2789" s="1" t="s">
        <v>55</v>
      </c>
      <c r="AK2789" t="s">
        <v>4341</v>
      </c>
      <c r="AL2789" s="7">
        <v>0</v>
      </c>
      <c r="AM2789" s="1" t="s">
        <v>4342</v>
      </c>
    </row>
    <row r="2790" spans="1:39" ht="12.75" customHeight="1">
      <c r="A2790" s="1"/>
      <c r="B2790" s="1" t="s">
        <v>4343</v>
      </c>
      <c r="C2790" s="1" t="s">
        <v>4344</v>
      </c>
      <c r="D2790" s="3" t="str">
        <f ca="1">IFERROR(__xludf.DUMMYFUNCTION("PROPER(REGEXEXTRACT(B975, ""(?:https?:\/\/)?(?:www\.)?([a-zA-Z0-9-]+)\.""))"),"Google")</f>
        <v>Google</v>
      </c>
      <c r="E2790" s="1" t="s">
        <v>4345</v>
      </c>
      <c r="F2790" s="1">
        <v>7.0996072999999997</v>
      </c>
      <c r="G2790" s="1">
        <v>125.6281729</v>
      </c>
      <c r="H2790" s="1" t="s">
        <v>4346</v>
      </c>
      <c r="I2790" s="1" t="s">
        <v>4252</v>
      </c>
      <c r="J2790" s="1">
        <f>IF(K2790="URBAN",1,IF(K2790="SUBURBAN",2,IF(K2790="RURAL",3,"")))</f>
        <v>1</v>
      </c>
      <c r="K2790" s="1" t="s">
        <v>42</v>
      </c>
      <c r="L2790" s="18">
        <v>46082</v>
      </c>
      <c r="M2790" s="49">
        <v>0.625</v>
      </c>
      <c r="N2790" s="18">
        <v>46083</v>
      </c>
      <c r="O2790" s="56">
        <v>0.5</v>
      </c>
      <c r="P2790" s="31" t="str">
        <f>TEXT($L2790, "dddd")</f>
        <v>Sunday</v>
      </c>
      <c r="Q2790" s="39" t="s">
        <v>323</v>
      </c>
      <c r="R2790" s="39">
        <v>17997</v>
      </c>
      <c r="S2790" s="1" t="str">
        <f>IF(OR(MONTH(L2790)=12, MONTH(L2790)&lt;=5), "Dry Season", "Wet Season")</f>
        <v>Dry Season</v>
      </c>
      <c r="T2790" s="1">
        <v>1</v>
      </c>
      <c r="U2790" s="1">
        <v>0</v>
      </c>
      <c r="V2790" s="1">
        <v>1</v>
      </c>
      <c r="W2790" s="1">
        <v>1</v>
      </c>
      <c r="X2790" s="1" t="s">
        <v>4347</v>
      </c>
      <c r="Y2790" s="1">
        <v>7.0496768999999997</v>
      </c>
      <c r="Z2790" s="1">
        <v>125.5883056</v>
      </c>
      <c r="AA2790" s="11" cm="1">
        <f t="array" ref="AA2790">IF(ISBLANK(Y2790), 0, VINCentyInvDistance(F2790,G2790,Y2790,Z2790))</f>
        <v>7063.2881091648587</v>
      </c>
      <c r="AB2790" s="1">
        <v>0</v>
      </c>
      <c r="AC2790" s="1">
        <v>0</v>
      </c>
      <c r="AD2790" s="1">
        <v>0</v>
      </c>
      <c r="AE2790" s="1">
        <v>1087</v>
      </c>
      <c r="AF2790" s="1">
        <v>1</v>
      </c>
      <c r="AG2790" s="1" t="s">
        <v>4348</v>
      </c>
      <c r="AH2790" s="1" t="s">
        <v>1704</v>
      </c>
      <c r="AI2790" s="1" t="str">
        <f>TRIM(MID(SUBSTITUTE($H2790,",",REPT(" ",200)),(LEN($H2790)-LEN(SUBSTITUTE($H2790,",",""))-2)*200+1,200))</f>
        <v>Davao Region</v>
      </c>
      <c r="AJ2790" s="1" t="s">
        <v>55</v>
      </c>
      <c r="AL2790" s="7">
        <v>0</v>
      </c>
      <c r="AM2790" s="1"/>
    </row>
    <row r="2791" spans="1:39" ht="12.75" customHeight="1">
      <c r="A2791" s="1"/>
      <c r="B2791" s="1" t="s">
        <v>4349</v>
      </c>
      <c r="C2791" s="1" t="s">
        <v>4350</v>
      </c>
      <c r="D2791" s="3" t="str">
        <f ca="1">IFERROR(__xludf.DUMMYFUNCTION("PROPER(REGEXEXTRACT(B976, ""(?:https?:\/\/)?(?:www\.)?([a-zA-Z0-9-]+)\.""))"),"Skyscanner")</f>
        <v>Skyscanner</v>
      </c>
      <c r="E2791" s="1" t="s">
        <v>4351</v>
      </c>
      <c r="F2791" s="1">
        <v>7.0541393000000001</v>
      </c>
      <c r="G2791" s="1">
        <v>125.5994745</v>
      </c>
      <c r="H2791" s="1" t="s">
        <v>4352</v>
      </c>
      <c r="I2791" s="1" t="s">
        <v>4252</v>
      </c>
      <c r="J2791" s="1">
        <f>IF(K2791="URBAN",1,IF(K2791="SUBURBAN",2,IF(K2791="RURAL",3,"")))</f>
        <v>1</v>
      </c>
      <c r="K2791" s="1" t="s">
        <v>42</v>
      </c>
      <c r="L2791" s="18">
        <v>46082</v>
      </c>
      <c r="M2791" s="49">
        <v>0.625</v>
      </c>
      <c r="N2791" s="18">
        <v>46083</v>
      </c>
      <c r="O2791" s="56">
        <v>0.45833333333333331</v>
      </c>
      <c r="P2791" s="31" t="str">
        <f>TEXT($L2791, "dddd")</f>
        <v>Sunday</v>
      </c>
      <c r="Q2791" s="39" t="s">
        <v>531</v>
      </c>
      <c r="R2791" s="39">
        <v>1535</v>
      </c>
      <c r="S2791" s="1" t="str">
        <f>IF(OR(MONTH(L2791)=12, MONTH(L2791)&lt;=5), "Dry Season", "Wet Season")</f>
        <v>Dry Season</v>
      </c>
      <c r="T2791" s="1">
        <v>1</v>
      </c>
      <c r="U2791" s="1">
        <v>0</v>
      </c>
      <c r="V2791" s="1">
        <v>0</v>
      </c>
      <c r="W2791" s="1">
        <v>1</v>
      </c>
      <c r="X2791" s="1" t="s">
        <v>4263</v>
      </c>
      <c r="Y2791" s="1">
        <v>7.0920304999999999</v>
      </c>
      <c r="Z2791" s="1">
        <v>125.61240720000001</v>
      </c>
      <c r="AA2791" s="11" cm="1">
        <f t="array" ref="AA2791">IF(ISBLANK(Y2791), 0, VINCentyInvDistance(F2791,G2791,Y2791,Z2791))</f>
        <v>4427.3141217291768</v>
      </c>
      <c r="AB2791" s="1">
        <v>0</v>
      </c>
      <c r="AC2791" s="1">
        <v>9.4</v>
      </c>
      <c r="AD2791" s="1">
        <v>3.1</v>
      </c>
      <c r="AE2791" s="1">
        <v>826</v>
      </c>
      <c r="AF2791" s="1">
        <v>1</v>
      </c>
      <c r="AG2791" s="1" t="s">
        <v>4264</v>
      </c>
      <c r="AH2791" s="1" t="s">
        <v>1704</v>
      </c>
      <c r="AI2791" s="1" t="str">
        <f>TRIM(MID(SUBSTITUTE($H2791,",",REPT(" ",200)),(LEN($H2791)-LEN(SUBSTITUTE($H2791,",",""))-2)*200+1,200))</f>
        <v>Davao Region</v>
      </c>
      <c r="AJ2791" s="1" t="s">
        <v>55</v>
      </c>
      <c r="AK2791" t="s">
        <v>16894</v>
      </c>
      <c r="AL2791" s="7">
        <v>0</v>
      </c>
      <c r="AM2791" s="1"/>
    </row>
    <row r="2792" spans="1:39" ht="12.75" customHeight="1">
      <c r="A2792" s="1"/>
      <c r="B2792" s="1" t="s">
        <v>4356</v>
      </c>
      <c r="C2792" s="1" t="s">
        <v>4357</v>
      </c>
      <c r="D2792" s="3" t="str">
        <f ca="1">IFERROR(__xludf.DUMMYFUNCTION("PROPER(REGEXEXTRACT(B978, ""(?:https?:\/\/)?(?:www\.)?([a-zA-Z0-9-]+)\.""))"),"Skyscanner")</f>
        <v>Skyscanner</v>
      </c>
      <c r="E2792" s="1" t="s">
        <v>4358</v>
      </c>
      <c r="F2792" s="1">
        <v>7.1059139</v>
      </c>
      <c r="G2792" s="1">
        <v>125.6320357</v>
      </c>
      <c r="H2792" s="1" t="s">
        <v>4359</v>
      </c>
      <c r="I2792" s="1" t="s">
        <v>4252</v>
      </c>
      <c r="J2792" s="1">
        <f>IF(K2792="URBAN",1,IF(K2792="SUBURBAN",2,IF(K2792="RURAL",3,"")))</f>
        <v>1</v>
      </c>
      <c r="K2792" s="1" t="s">
        <v>42</v>
      </c>
      <c r="L2792" s="18">
        <v>46082</v>
      </c>
      <c r="M2792" s="49">
        <v>0.58333333333333337</v>
      </c>
      <c r="N2792" s="18">
        <v>46083</v>
      </c>
      <c r="O2792" s="56">
        <v>0.5</v>
      </c>
      <c r="P2792" s="31" t="str">
        <f>TEXT($L2792, "dddd")</f>
        <v>Sunday</v>
      </c>
      <c r="Q2792" s="39" t="s">
        <v>531</v>
      </c>
      <c r="R2792" s="39">
        <v>929</v>
      </c>
      <c r="S2792" s="1" t="str">
        <f>IF(OR(MONTH(L2792)=12, MONTH(L2792)&lt;=5), "Dry Season", "Wet Season")</f>
        <v>Dry Season</v>
      </c>
      <c r="T2792" s="1">
        <v>1</v>
      </c>
      <c r="U2792" s="1">
        <v>0</v>
      </c>
      <c r="V2792" s="1">
        <v>0</v>
      </c>
      <c r="W2792" s="1">
        <v>1</v>
      </c>
      <c r="X2792" s="1" t="s">
        <v>4263</v>
      </c>
      <c r="Y2792" s="1">
        <v>7.0920304999999999</v>
      </c>
      <c r="Z2792" s="1">
        <v>125.61240720000001</v>
      </c>
      <c r="AA2792" s="11" cm="1">
        <f t="array" ref="AA2792">IF(ISBLANK(Y2792), 0, VINCentyInvDistance(F2792,G2792,Y2792,Z2792))</f>
        <v>2656.9413523263474</v>
      </c>
      <c r="AB2792" s="1">
        <v>0</v>
      </c>
      <c r="AC2792" s="1">
        <v>8.4</v>
      </c>
      <c r="AD2792" s="1">
        <v>4</v>
      </c>
      <c r="AE2792" s="1">
        <v>105</v>
      </c>
      <c r="AF2792" s="1">
        <v>1</v>
      </c>
      <c r="AG2792" s="1" t="s">
        <v>4264</v>
      </c>
      <c r="AH2792" s="1" t="s">
        <v>1704</v>
      </c>
      <c r="AI2792" s="1" t="str">
        <f>TRIM(MID(SUBSTITUTE($H2792,",",REPT(" ",200)),(LEN($H2792)-LEN(SUBSTITUTE($H2792,",",""))-2)*200+1,200))</f>
        <v>Davao Region</v>
      </c>
      <c r="AJ2792" s="1" t="s">
        <v>55</v>
      </c>
      <c r="AK2792" t="s">
        <v>4360</v>
      </c>
      <c r="AL2792" s="7">
        <v>0</v>
      </c>
      <c r="AM2792" s="1"/>
    </row>
    <row r="2793" spans="1:39" ht="12.75" customHeight="1">
      <c r="A2793" s="1"/>
      <c r="B2793" s="1" t="s">
        <v>4361</v>
      </c>
      <c r="C2793" s="1" t="s">
        <v>4362</v>
      </c>
      <c r="D2793" s="3" t="str">
        <f ca="1">IFERROR(__xludf.DUMMYFUNCTION("PROPER(REGEXEXTRACT(B979, ""(?:https?:\/\/)?(?:www\.)?([a-zA-Z0-9-]+)\.""))"),"Skyscanner")</f>
        <v>Skyscanner</v>
      </c>
      <c r="E2793" s="1" t="s">
        <v>4363</v>
      </c>
      <c r="F2793" s="1">
        <v>7.1054402000000003</v>
      </c>
      <c r="G2793" s="1">
        <v>125.6320987</v>
      </c>
      <c r="H2793" s="1" t="s">
        <v>4359</v>
      </c>
      <c r="I2793" s="1" t="s">
        <v>4252</v>
      </c>
      <c r="J2793" s="1">
        <f>IF(K2793="URBAN",1,IF(K2793="SUBURBAN",2,IF(K2793="RURAL",3,"")))</f>
        <v>1</v>
      </c>
      <c r="K2793" s="1" t="s">
        <v>42</v>
      </c>
      <c r="L2793" s="18">
        <v>46082</v>
      </c>
      <c r="M2793" s="49">
        <v>0.58333333333333337</v>
      </c>
      <c r="N2793" s="18">
        <v>46083</v>
      </c>
      <c r="O2793" s="56">
        <v>0.5</v>
      </c>
      <c r="P2793" s="31" t="str">
        <f>TEXT($L2793, "dddd")</f>
        <v>Sunday</v>
      </c>
      <c r="Q2793" s="39" t="s">
        <v>1341</v>
      </c>
      <c r="R2793" s="39">
        <v>929</v>
      </c>
      <c r="S2793" s="1" t="str">
        <f>IF(OR(MONTH(L2793)=12, MONTH(L2793)&lt;=5), "Dry Season", "Wet Season")</f>
        <v>Dry Season</v>
      </c>
      <c r="T2793" s="1">
        <v>2</v>
      </c>
      <c r="U2793" s="1">
        <v>0</v>
      </c>
      <c r="V2793" s="1">
        <v>0</v>
      </c>
      <c r="W2793" s="1">
        <v>1</v>
      </c>
      <c r="X2793" s="1" t="s">
        <v>4318</v>
      </c>
      <c r="Y2793" s="1">
        <v>7.0989420000000001</v>
      </c>
      <c r="Z2793" s="1">
        <v>125.63104389999999</v>
      </c>
      <c r="AA2793" s="11" cm="1">
        <f t="array" ref="AA2793">IF(ISBLANK(Y2793), 0, VINCentyInvDistance(F2793,G2793,Y2793,Z2793))</f>
        <v>728.02976104448317</v>
      </c>
      <c r="AB2793" s="1">
        <v>0</v>
      </c>
      <c r="AC2793" s="1">
        <v>8</v>
      </c>
      <c r="AD2793" s="1">
        <v>4</v>
      </c>
      <c r="AE2793" s="1">
        <v>15</v>
      </c>
      <c r="AF2793" s="1">
        <v>1</v>
      </c>
      <c r="AG2793" s="1" t="s">
        <v>4319</v>
      </c>
      <c r="AH2793" s="1" t="s">
        <v>1704</v>
      </c>
      <c r="AI2793" s="1" t="str">
        <f>TRIM(MID(SUBSTITUTE($H2793,",",REPT(" ",200)),(LEN($H2793)-LEN(SUBSTITUTE($H2793,",",""))-2)*200+1,200))</f>
        <v>Davao Region</v>
      </c>
      <c r="AJ2793" s="1" t="s">
        <v>55</v>
      </c>
      <c r="AK2793" t="s">
        <v>4364</v>
      </c>
      <c r="AL2793" s="7">
        <v>0</v>
      </c>
      <c r="AM2793" s="1"/>
    </row>
    <row r="2794" spans="1:39" ht="12.75" customHeight="1">
      <c r="A2794" s="1"/>
      <c r="B2794" s="1" t="s">
        <v>4365</v>
      </c>
      <c r="C2794" s="1" t="s">
        <v>4366</v>
      </c>
      <c r="D2794" s="3" t="str">
        <f ca="1">IFERROR(__xludf.DUMMYFUNCTION("PROPER(REGEXEXTRACT(B980, ""(?:https?:\/\/)?(?:www\.)?([a-zA-Z0-9-]+)\.""))"),"Skyscanner")</f>
        <v>Skyscanner</v>
      </c>
      <c r="E2794" s="1" t="s">
        <v>4367</v>
      </c>
      <c r="F2794" s="1">
        <v>7.0676861999999998</v>
      </c>
      <c r="G2794" s="1">
        <v>125.6134862</v>
      </c>
      <c r="H2794" s="1" t="s">
        <v>4368</v>
      </c>
      <c r="I2794" s="1" t="s">
        <v>4252</v>
      </c>
      <c r="J2794" s="1">
        <f>IF(K2794="URBAN",1,IF(K2794="SUBURBAN",2,IF(K2794="RURAL",3,"")))</f>
        <v>1</v>
      </c>
      <c r="K2794" s="1" t="s">
        <v>42</v>
      </c>
      <c r="L2794" s="18">
        <v>46082</v>
      </c>
      <c r="M2794" s="49">
        <v>0.58333333333333337</v>
      </c>
      <c r="N2794" s="18">
        <v>46083</v>
      </c>
      <c r="O2794" s="56">
        <v>0.5</v>
      </c>
      <c r="P2794" s="31" t="str">
        <f>TEXT($L2794, "dddd")</f>
        <v>Sunday</v>
      </c>
      <c r="Q2794" s="39" t="s">
        <v>111</v>
      </c>
      <c r="R2794" s="39">
        <v>3403</v>
      </c>
      <c r="S2794" s="1" t="str">
        <f>IF(OR(MONTH(L2794)=12, MONTH(L2794)&lt;=5), "Dry Season", "Wet Season")</f>
        <v>Dry Season</v>
      </c>
      <c r="T2794" s="1">
        <v>1</v>
      </c>
      <c r="U2794" s="1">
        <v>0</v>
      </c>
      <c r="V2794" s="1">
        <v>1</v>
      </c>
      <c r="W2794" s="1">
        <v>1</v>
      </c>
      <c r="X2794" s="1" t="s">
        <v>4263</v>
      </c>
      <c r="Y2794" s="1">
        <v>7.0920304999999999</v>
      </c>
      <c r="Z2794" s="1">
        <v>125.61240720000001</v>
      </c>
      <c r="AA2794" s="11" cm="1">
        <f t="array" ref="AA2794">IF(ISBLANK(Y2794), 0, VINCentyInvDistance(F2794,G2794,Y2794,Z2794))</f>
        <v>2694.9016938806462</v>
      </c>
      <c r="AB2794" s="1">
        <v>0</v>
      </c>
      <c r="AC2794" s="1">
        <v>8</v>
      </c>
      <c r="AD2794" s="1">
        <v>3.9</v>
      </c>
      <c r="AE2794" s="1">
        <v>18</v>
      </c>
      <c r="AF2794" s="1">
        <v>1</v>
      </c>
      <c r="AG2794" s="1" t="s">
        <v>4264</v>
      </c>
      <c r="AH2794" s="1" t="s">
        <v>1704</v>
      </c>
      <c r="AI2794" s="1" t="str">
        <f>TRIM(MID(SUBSTITUTE($H2794,",",REPT(" ",200)),(LEN($H2794)-LEN(SUBSTITUTE($H2794,",",""))-2)*200+1,200))</f>
        <v>Davao Region</v>
      </c>
      <c r="AJ2794" s="1" t="s">
        <v>55</v>
      </c>
      <c r="AK2794" t="s">
        <v>4369</v>
      </c>
      <c r="AL2794" s="7">
        <v>0</v>
      </c>
      <c r="AM2794" s="1"/>
    </row>
    <row r="2795" spans="1:39" ht="12.75" customHeight="1">
      <c r="A2795" s="1"/>
      <c r="B2795" s="1" t="s">
        <v>4370</v>
      </c>
      <c r="C2795" s="1" t="s">
        <v>4371</v>
      </c>
      <c r="D2795" s="3" t="str">
        <f ca="1">IFERROR(__xludf.DUMMYFUNCTION("PROPER(REGEXEXTRACT(B981, ""(?:https?:\/\/)?(?:www\.)?([a-zA-Z0-9-]+)\.""))"),"Skyscanner")</f>
        <v>Skyscanner</v>
      </c>
      <c r="E2795" s="1" t="s">
        <v>4372</v>
      </c>
      <c r="F2795" s="1">
        <v>7.0677700000000003</v>
      </c>
      <c r="G2795" s="1">
        <v>125.61339</v>
      </c>
      <c r="H2795" s="1" t="s">
        <v>4368</v>
      </c>
      <c r="I2795" s="1" t="s">
        <v>4252</v>
      </c>
      <c r="J2795" s="1">
        <f>IF(K2795="URBAN",1,IF(K2795="SUBURBAN",2,IF(K2795="RURAL",3,"")))</f>
        <v>1</v>
      </c>
      <c r="K2795" s="1" t="s">
        <v>42</v>
      </c>
      <c r="L2795" s="18">
        <v>46082</v>
      </c>
      <c r="M2795" s="49">
        <v>0.58333333333333337</v>
      </c>
      <c r="N2795" s="18">
        <v>46083</v>
      </c>
      <c r="O2795" s="56">
        <v>0.5</v>
      </c>
      <c r="P2795" s="31" t="str">
        <f>TEXT($L2795, "dddd")</f>
        <v>Sunday</v>
      </c>
      <c r="Q2795" s="39" t="s">
        <v>111</v>
      </c>
      <c r="R2795" s="39">
        <v>5400</v>
      </c>
      <c r="S2795" s="1" t="str">
        <f>IF(OR(MONTH(L2795)=12, MONTH(L2795)&lt;=5), "Dry Season", "Wet Season")</f>
        <v>Dry Season</v>
      </c>
      <c r="T2795" s="1">
        <v>1</v>
      </c>
      <c r="U2795" s="1">
        <v>0</v>
      </c>
      <c r="V2795" s="1">
        <v>0</v>
      </c>
      <c r="W2795" s="1">
        <v>0</v>
      </c>
      <c r="X2795" s="1" t="s">
        <v>44</v>
      </c>
      <c r="Y2795" s="1"/>
      <c r="Z2795" s="1"/>
      <c r="AA2795" s="11" cm="1">
        <f t="array" ref="AA2795">IF(ISBLANK(Y2795), 0, VINCentyInvDistance(F2795,G2795,Y2795,Z2795))</f>
        <v>0</v>
      </c>
      <c r="AB2795" s="1">
        <v>0</v>
      </c>
      <c r="AC2795" s="1">
        <v>7.8</v>
      </c>
      <c r="AD2795" s="1">
        <v>3.6</v>
      </c>
      <c r="AE2795" s="1">
        <v>21</v>
      </c>
      <c r="AF2795" s="1">
        <v>1</v>
      </c>
      <c r="AG2795" s="1" t="s">
        <v>1703</v>
      </c>
      <c r="AH2795" s="1" t="s">
        <v>1704</v>
      </c>
      <c r="AI2795" s="1"/>
      <c r="AJ2795" s="1" t="s">
        <v>55</v>
      </c>
      <c r="AK2795" t="s">
        <v>4373</v>
      </c>
      <c r="AL2795" s="7">
        <v>0</v>
      </c>
      <c r="AM2795" s="1" t="s">
        <v>4374</v>
      </c>
    </row>
    <row r="2796" spans="1:39" ht="12.75" customHeight="1">
      <c r="A2796" s="1"/>
      <c r="B2796" s="1" t="s">
        <v>4375</v>
      </c>
      <c r="C2796" s="1" t="s">
        <v>4376</v>
      </c>
      <c r="D2796" s="3" t="str">
        <f ca="1">IFERROR(__xludf.DUMMYFUNCTION("PROPER(REGEXEXTRACT(B982, ""(?:https?:\/\/)?(?:www\.)?([a-zA-Z0-9-]+)\.""))"),"Skyscanner")</f>
        <v>Skyscanner</v>
      </c>
      <c r="E2796" s="1" t="s">
        <v>4377</v>
      </c>
      <c r="F2796" s="1">
        <v>7.0766819999999999</v>
      </c>
      <c r="G2796" s="1">
        <v>125.615184</v>
      </c>
      <c r="H2796" s="1" t="s">
        <v>4378</v>
      </c>
      <c r="I2796" s="1" t="s">
        <v>4252</v>
      </c>
      <c r="J2796" s="1">
        <f>IF(K2796="URBAN",1,IF(K2796="SUBURBAN",2,IF(K2796="RURAL",3,"")))</f>
        <v>1</v>
      </c>
      <c r="K2796" s="1" t="s">
        <v>42</v>
      </c>
      <c r="L2796" s="18">
        <v>46082</v>
      </c>
      <c r="M2796" s="49">
        <v>0.58333333333333337</v>
      </c>
      <c r="N2796" s="18">
        <v>46083</v>
      </c>
      <c r="O2796" s="56">
        <v>0.5</v>
      </c>
      <c r="P2796" s="31" t="str">
        <f>TEXT($L2796, "dddd")</f>
        <v>Sunday</v>
      </c>
      <c r="Q2796" s="39" t="s">
        <v>1341</v>
      </c>
      <c r="R2796" s="39">
        <v>2795</v>
      </c>
      <c r="S2796" s="1" t="str">
        <f>IF(OR(MONTH(L2796)=12, MONTH(L2796)&lt;=5), "Dry Season", "Wet Season")</f>
        <v>Dry Season</v>
      </c>
      <c r="T2796" s="1">
        <v>2</v>
      </c>
      <c r="U2796" s="1">
        <v>1</v>
      </c>
      <c r="V2796" s="1">
        <v>0</v>
      </c>
      <c r="W2796" s="1">
        <v>0</v>
      </c>
      <c r="X2796" s="1" t="s">
        <v>44</v>
      </c>
      <c r="Y2796" s="1"/>
      <c r="Z2796" s="1"/>
      <c r="AA2796" s="11" cm="1">
        <f t="array" ref="AA2796">IF(ISBLANK(Y2796), 0, VINCentyInvDistance(F2796,G2796,Y2796,Z2796))</f>
        <v>0</v>
      </c>
      <c r="AB2796" s="1">
        <v>0</v>
      </c>
      <c r="AC2796" s="1">
        <v>7.2</v>
      </c>
      <c r="AD2796" s="1">
        <v>3.5</v>
      </c>
      <c r="AE2796" s="1">
        <v>444</v>
      </c>
      <c r="AF2796" s="1">
        <v>1</v>
      </c>
      <c r="AG2796" s="1" t="s">
        <v>1703</v>
      </c>
      <c r="AH2796" s="1" t="s">
        <v>1704</v>
      </c>
      <c r="AI2796" s="1"/>
      <c r="AJ2796" s="1" t="s">
        <v>55</v>
      </c>
      <c r="AK2796" t="s">
        <v>16896</v>
      </c>
      <c r="AL2796" s="7">
        <v>0</v>
      </c>
      <c r="AM2796" s="1" t="s">
        <v>4379</v>
      </c>
    </row>
    <row r="2797" spans="1:39" ht="12.75" customHeight="1">
      <c r="A2797" s="1"/>
      <c r="B2797" s="1" t="s">
        <v>4380</v>
      </c>
      <c r="C2797" s="1" t="s">
        <v>4381</v>
      </c>
      <c r="D2797" s="3" t="str">
        <f ca="1">IFERROR(__xludf.DUMMYFUNCTION("PROPER(REGEXEXTRACT(B983, ""(?:https?:\/\/)?(?:www\.)?([a-zA-Z0-9-]+)\.""))"),"Google")</f>
        <v>Google</v>
      </c>
      <c r="E2797" s="1" t="s">
        <v>4382</v>
      </c>
      <c r="F2797" s="1">
        <v>7.129861</v>
      </c>
      <c r="G2797" s="1">
        <v>125.626666</v>
      </c>
      <c r="H2797" s="1" t="s">
        <v>4383</v>
      </c>
      <c r="I2797" s="1" t="s">
        <v>4252</v>
      </c>
      <c r="J2797" s="1">
        <f>IF(K2797="URBAN",1,IF(K2797="SUBURBAN",2,IF(K2797="RURAL",3,"")))</f>
        <v>1</v>
      </c>
      <c r="K2797" s="1" t="s">
        <v>42</v>
      </c>
      <c r="L2797" s="18">
        <v>46082</v>
      </c>
      <c r="M2797" s="49">
        <v>0.625</v>
      </c>
      <c r="N2797" s="18">
        <v>46083</v>
      </c>
      <c r="O2797" s="56">
        <v>0.5</v>
      </c>
      <c r="P2797" s="31" t="str">
        <f>TEXT($L2797, "dddd")</f>
        <v>Sunday</v>
      </c>
      <c r="Q2797" s="39" t="s">
        <v>207</v>
      </c>
      <c r="R2797" s="39">
        <v>2653</v>
      </c>
      <c r="S2797" s="1" t="str">
        <f>IF(OR(MONTH(L2797)=12, MONTH(L2797)&lt;=5), "Dry Season", "Wet Season")</f>
        <v>Dry Season</v>
      </c>
      <c r="T2797" s="1">
        <v>1</v>
      </c>
      <c r="U2797" s="1">
        <v>0</v>
      </c>
      <c r="V2797" s="1">
        <v>0</v>
      </c>
      <c r="W2797" s="1">
        <v>0</v>
      </c>
      <c r="X2797" s="1" t="s">
        <v>44</v>
      </c>
      <c r="Y2797" s="1"/>
      <c r="Z2797" s="1"/>
      <c r="AA2797" s="11" cm="1">
        <f t="array" ref="AA2797">IF(ISBLANK(Y2797), 0, VINCentyInvDistance(F2797,G2797,Y2797,Z2797))</f>
        <v>0</v>
      </c>
      <c r="AB2797" s="1">
        <v>0</v>
      </c>
      <c r="AC2797" s="1">
        <v>0</v>
      </c>
      <c r="AD2797" s="1">
        <v>0</v>
      </c>
      <c r="AE2797" s="1">
        <v>324</v>
      </c>
      <c r="AF2797" s="1">
        <v>1</v>
      </c>
      <c r="AG2797" s="1" t="str">
        <f>TRIM(MID(SUBSTITUTE($H2797,",",REPT(" ",200)),(LEN($H2797)-LEN(SUBSTITUTE($H2797,",",""))-4)*200+1,200))</f>
        <v>Buhangin District</v>
      </c>
      <c r="AH2797" s="1" t="str">
        <f>TRIM(MID(SUBSTITUTE($H2797,",",REPT(" ",200)),(LEN($H2797)-LEN(SUBSTITUTE($H2797,",",""))-3)*200+1,200))</f>
        <v>Davao City</v>
      </c>
      <c r="AI2797" s="1" t="str">
        <f>TRIM(MID(SUBSTITUTE($H2797,",",REPT(" ",200)),(LEN($H2797)-LEN(SUBSTITUTE($H2797,",",""))-2)*200+1,200))</f>
        <v>Davao Region</v>
      </c>
      <c r="AJ2797" s="1" t="str">
        <f>TRIM(MID(SUBSTITUTE($H2797,",",REPT(" ",200)),(LEN($H2797)-LEN(SUBSTITUTE($H2797,",",""))-0)*200+1,200))</f>
        <v>Philippines</v>
      </c>
      <c r="AL2797" s="7">
        <v>0</v>
      </c>
      <c r="AM2797" s="1" t="s">
        <v>4384</v>
      </c>
    </row>
    <row r="2798" spans="1:39" ht="12.75" customHeight="1">
      <c r="A2798" s="1"/>
      <c r="B2798" s="1" t="s">
        <v>4385</v>
      </c>
      <c r="C2798" s="1" t="s">
        <v>4386</v>
      </c>
      <c r="D2798" s="3" t="str">
        <f ca="1">IFERROR(__xludf.DUMMYFUNCTION("PROPER(REGEXEXTRACT(B984, ""(?:https?:\/\/)?(?:www\.)?([a-zA-Z0-9-]+)\.""))"),"Skyscanner")</f>
        <v>Skyscanner</v>
      </c>
      <c r="E2798" s="1" t="s">
        <v>4387</v>
      </c>
      <c r="F2798" s="1">
        <v>7.0991270000000002</v>
      </c>
      <c r="G2798" s="1">
        <v>125.597138</v>
      </c>
      <c r="H2798" s="1" t="s">
        <v>4388</v>
      </c>
      <c r="I2798" s="1" t="s">
        <v>4252</v>
      </c>
      <c r="J2798" s="1">
        <f>IF(K2798="URBAN",1,IF(K2798="SUBURBAN",2,IF(K2798="RURAL",3,"")))</f>
        <v>1</v>
      </c>
      <c r="K2798" s="1" t="s">
        <v>42</v>
      </c>
      <c r="L2798" s="18">
        <v>46082</v>
      </c>
      <c r="M2798" s="49">
        <v>0.58333333333333337</v>
      </c>
      <c r="N2798" s="18">
        <v>46083</v>
      </c>
      <c r="O2798" s="56">
        <v>0.5</v>
      </c>
      <c r="P2798" s="31" t="str">
        <f>TEXT($L2798, "dddd")</f>
        <v>Sunday</v>
      </c>
      <c r="Q2798" s="39" t="s">
        <v>207</v>
      </c>
      <c r="R2798" s="39">
        <v>2183</v>
      </c>
      <c r="S2798" s="1" t="str">
        <f>IF(OR(MONTH(L2798)=12, MONTH(L2798)&lt;=5), "Dry Season", "Wet Season")</f>
        <v>Dry Season</v>
      </c>
      <c r="T2798" s="1">
        <v>1</v>
      </c>
      <c r="U2798" s="1">
        <v>0</v>
      </c>
      <c r="V2798" s="1">
        <v>0</v>
      </c>
      <c r="W2798" s="1">
        <v>0</v>
      </c>
      <c r="X2798" s="1" t="s">
        <v>44</v>
      </c>
      <c r="Y2798" s="1"/>
      <c r="Z2798" s="1"/>
      <c r="AA2798" s="11" cm="1">
        <f t="array" ref="AA2798">IF(ISBLANK(Y2798), 0, VINCentyInvDistance(F2798,G2798,Y2798,Z2798))</f>
        <v>0</v>
      </c>
      <c r="AB2798" s="1">
        <v>0</v>
      </c>
      <c r="AC2798" s="1">
        <v>5.2</v>
      </c>
      <c r="AD2798" s="1">
        <v>4.2</v>
      </c>
      <c r="AE2798" s="1">
        <v>33</v>
      </c>
      <c r="AF2798" s="1">
        <v>1</v>
      </c>
      <c r="AG2798" s="1" t="s">
        <v>4389</v>
      </c>
      <c r="AH2798" s="1" t="s">
        <v>1704</v>
      </c>
      <c r="AI2798" s="1"/>
      <c r="AJ2798" s="1" t="s">
        <v>55</v>
      </c>
      <c r="AK2798" t="s">
        <v>16897</v>
      </c>
      <c r="AL2798" s="7">
        <v>0</v>
      </c>
      <c r="AM2798" s="1" t="s">
        <v>4390</v>
      </c>
    </row>
    <row r="2799" spans="1:39" ht="12.75" customHeight="1">
      <c r="A2799" s="1"/>
      <c r="B2799" s="1" t="s">
        <v>4396</v>
      </c>
      <c r="C2799" s="1" t="s">
        <v>4397</v>
      </c>
      <c r="D2799" s="3" t="str">
        <f ca="1">IFERROR(__xludf.DUMMYFUNCTION("PROPER(REGEXEXTRACT(B986, ""(?:https?:\/\/)?(?:www\.)?([a-zA-Z0-9-]+)\.""))"),"Skyscanner")</f>
        <v>Skyscanner</v>
      </c>
      <c r="E2799" s="1" t="s">
        <v>4398</v>
      </c>
      <c r="F2799" s="1">
        <v>7.0694439999999998</v>
      </c>
      <c r="G2799" s="1">
        <v>125.607778</v>
      </c>
      <c r="H2799" s="1" t="s">
        <v>4399</v>
      </c>
      <c r="I2799" s="1" t="s">
        <v>4252</v>
      </c>
      <c r="J2799" s="1">
        <f>IF(K2799="URBAN",1,IF(K2799="SUBURBAN",2,IF(K2799="RURAL",3,"")))</f>
        <v>1</v>
      </c>
      <c r="K2799" s="1" t="s">
        <v>42</v>
      </c>
      <c r="L2799" s="18">
        <v>46082</v>
      </c>
      <c r="M2799" s="49">
        <v>0.58333333333333337</v>
      </c>
      <c r="N2799" s="18">
        <v>46083</v>
      </c>
      <c r="O2799" s="56">
        <v>0.5</v>
      </c>
      <c r="P2799" s="31" t="str">
        <f>TEXT($L2799, "dddd")</f>
        <v>Sunday</v>
      </c>
      <c r="Q2799" s="39" t="s">
        <v>1026</v>
      </c>
      <c r="R2799" s="39">
        <v>2788</v>
      </c>
      <c r="S2799" s="1" t="str">
        <f>IF(OR(MONTH(L2799)=12, MONTH(L2799)&lt;=5), "Dry Season", "Wet Season")</f>
        <v>Dry Season</v>
      </c>
      <c r="T2799" s="1">
        <v>1</v>
      </c>
      <c r="U2799" s="1">
        <v>0</v>
      </c>
      <c r="V2799" s="1">
        <v>0</v>
      </c>
      <c r="W2799" s="1">
        <v>0</v>
      </c>
      <c r="X2799" s="1" t="s">
        <v>44</v>
      </c>
      <c r="Y2799" s="1"/>
      <c r="Z2799" s="1"/>
      <c r="AA2799" s="11" cm="1">
        <f t="array" ref="AA2799">IF(ISBLANK(Y2799), 0, VINCentyInvDistance(F2799,G2799,Y2799,Z2799))</f>
        <v>0</v>
      </c>
      <c r="AB2799" s="1">
        <v>0</v>
      </c>
      <c r="AC2799" s="1">
        <v>6.6</v>
      </c>
      <c r="AD2799" s="1">
        <v>5</v>
      </c>
      <c r="AE2799" s="1">
        <v>328</v>
      </c>
      <c r="AF2799" s="1">
        <v>1</v>
      </c>
      <c r="AG2799" s="1" t="s">
        <v>1703</v>
      </c>
      <c r="AH2799" s="1" t="s">
        <v>1704</v>
      </c>
      <c r="AI2799" s="1"/>
      <c r="AJ2799" s="1" t="s">
        <v>55</v>
      </c>
      <c r="AK2799" t="s">
        <v>16899</v>
      </c>
      <c r="AL2799" s="7">
        <v>0</v>
      </c>
      <c r="AM2799" s="1" t="s">
        <v>4400</v>
      </c>
    </row>
    <row r="2800" spans="1:39" ht="12.75" customHeight="1">
      <c r="A2800" s="1"/>
      <c r="B2800" s="1" t="s">
        <v>4401</v>
      </c>
      <c r="C2800" s="1" t="s">
        <v>4402</v>
      </c>
      <c r="D2800" s="3" t="str">
        <f ca="1">IFERROR(__xludf.DUMMYFUNCTION("PROPER(REGEXEXTRACT(B987, ""(?:https?:\/\/)?(?:www\.)?([a-zA-Z0-9-]+)\.""))"),"Skyscanner")</f>
        <v>Skyscanner</v>
      </c>
      <c r="E2800" s="1" t="s">
        <v>4403</v>
      </c>
      <c r="F2800" s="1">
        <v>7.08969</v>
      </c>
      <c r="G2800" s="1">
        <v>125.60713</v>
      </c>
      <c r="H2800" s="1" t="s">
        <v>4404</v>
      </c>
      <c r="I2800" s="1" t="s">
        <v>4252</v>
      </c>
      <c r="J2800" s="1">
        <f>IF(K2800="URBAN",1,IF(K2800="SUBURBAN",2,IF(K2800="RURAL",3,"")))</f>
        <v>1</v>
      </c>
      <c r="K2800" s="1" t="s">
        <v>42</v>
      </c>
      <c r="L2800" s="18">
        <v>46082</v>
      </c>
      <c r="M2800" s="49">
        <v>0.58333333333333337</v>
      </c>
      <c r="N2800" s="18">
        <v>46083</v>
      </c>
      <c r="O2800" s="56">
        <v>0.5</v>
      </c>
      <c r="P2800" s="31" t="str">
        <f>TEXT($L2800, "dddd")</f>
        <v>Sunday</v>
      </c>
      <c r="Q2800" s="39" t="s">
        <v>207</v>
      </c>
      <c r="R2800" s="39">
        <v>3953</v>
      </c>
      <c r="S2800" s="1" t="str">
        <f>IF(OR(MONTH(L2800)=12, MONTH(L2800)&lt;=5), "Dry Season", "Wet Season")</f>
        <v>Dry Season</v>
      </c>
      <c r="T2800" s="1">
        <v>1</v>
      </c>
      <c r="U2800" s="1">
        <v>0</v>
      </c>
      <c r="V2800" s="1">
        <v>0</v>
      </c>
      <c r="W2800" s="1">
        <v>0</v>
      </c>
      <c r="X2800" s="1" t="s">
        <v>44</v>
      </c>
      <c r="Y2800" s="1"/>
      <c r="Z2800" s="1"/>
      <c r="AA2800" s="11" cm="1">
        <f t="array" ref="AA2800">IF(ISBLANK(Y2800), 0, VINCentyInvDistance(F2800,G2800,Y2800,Z2800))</f>
        <v>0</v>
      </c>
      <c r="AB2800" s="1">
        <v>0</v>
      </c>
      <c r="AC2800" s="1">
        <v>10</v>
      </c>
      <c r="AD2800" s="1">
        <v>4</v>
      </c>
      <c r="AE2800" s="1">
        <v>1</v>
      </c>
      <c r="AF2800" s="1">
        <v>1</v>
      </c>
      <c r="AG2800" s="1" t="s">
        <v>4311</v>
      </c>
      <c r="AH2800" s="1" t="s">
        <v>1704</v>
      </c>
      <c r="AI2800" s="1" t="str">
        <f>TRIM(MID(SUBSTITUTE($H2800,",",REPT(" ",200)),(LEN($H2800)-LEN(SUBSTITUTE($H2800,",",""))-2)*200+1,200))</f>
        <v>Davao Region</v>
      </c>
      <c r="AJ2800" s="1" t="s">
        <v>55</v>
      </c>
      <c r="AK2800" t="s">
        <v>4405</v>
      </c>
      <c r="AL2800" s="7">
        <v>0</v>
      </c>
      <c r="AM2800" s="1" t="s">
        <v>4406</v>
      </c>
    </row>
    <row r="2801" spans="1:39" ht="12.75" customHeight="1">
      <c r="A2801" s="1"/>
      <c r="B2801" s="1" t="s">
        <v>4407</v>
      </c>
      <c r="C2801" s="1" t="s">
        <v>4408</v>
      </c>
      <c r="D2801" s="3" t="str">
        <f ca="1">IFERROR(__xludf.DUMMYFUNCTION("PROPER(REGEXEXTRACT(B988, ""(?:https?:\/\/)?(?:www\.)?([a-zA-Z0-9-]+)\.""))"),"Google")</f>
        <v>Google</v>
      </c>
      <c r="E2801" s="1" t="s">
        <v>4409</v>
      </c>
      <c r="F2801" s="1">
        <v>7.0810624999999998</v>
      </c>
      <c r="G2801" s="1">
        <v>125.61693750000001</v>
      </c>
      <c r="H2801" s="1" t="s">
        <v>4410</v>
      </c>
      <c r="I2801" s="1" t="s">
        <v>4252</v>
      </c>
      <c r="J2801" s="1">
        <f>IF(K2801="URBAN",1,IF(K2801="SUBURBAN",2,IF(K2801="RURAL",3,"")))</f>
        <v>1</v>
      </c>
      <c r="K2801" s="1" t="s">
        <v>42</v>
      </c>
      <c r="L2801" s="18">
        <v>46082</v>
      </c>
      <c r="M2801" s="49">
        <v>0.625</v>
      </c>
      <c r="N2801" s="18">
        <v>46083</v>
      </c>
      <c r="O2801" s="56">
        <v>0.5</v>
      </c>
      <c r="P2801" s="31" t="str">
        <f>TEXT($L2801, "dddd")</f>
        <v>Sunday</v>
      </c>
      <c r="Q2801" s="39" t="s">
        <v>207</v>
      </c>
      <c r="R2801" s="39">
        <v>2895</v>
      </c>
      <c r="S2801" s="1" t="str">
        <f>IF(OR(MONTH(L2801)=12, MONTH(L2801)&lt;=5), "Dry Season", "Wet Season")</f>
        <v>Dry Season</v>
      </c>
      <c r="T2801" s="1">
        <v>1</v>
      </c>
      <c r="U2801" s="1">
        <v>0</v>
      </c>
      <c r="V2801" s="1">
        <v>0</v>
      </c>
      <c r="W2801" s="1">
        <v>0</v>
      </c>
      <c r="X2801" s="1" t="s">
        <v>44</v>
      </c>
      <c r="Y2801" s="1"/>
      <c r="Z2801" s="1"/>
      <c r="AA2801" s="11" cm="1">
        <f t="array" ref="AA2801">IF(ISBLANK(Y2801), 0, VINCentyInvDistance(F2801,G2801,Y2801,Z2801))</f>
        <v>0</v>
      </c>
      <c r="AB2801" s="1">
        <v>0</v>
      </c>
      <c r="AC2801" s="1">
        <v>0</v>
      </c>
      <c r="AD2801" s="1">
        <v>0</v>
      </c>
      <c r="AE2801" s="1">
        <v>949</v>
      </c>
      <c r="AF2801" s="1">
        <v>1</v>
      </c>
      <c r="AG2801" s="1" t="str">
        <f>TRIM(MID(SUBSTITUTE($H2801,",",REPT(" ",200)),(LEN($H2801)-LEN(SUBSTITUTE($H2801,",",""))-4)*200+1,200))</f>
        <v>Poblacion District</v>
      </c>
      <c r="AH2801" s="1" t="str">
        <f>TRIM(MID(SUBSTITUTE($H2801,",",REPT(" ",200)),(LEN($H2801)-LEN(SUBSTITUTE($H2801,",",""))-3)*200+1,200))</f>
        <v>Davao City</v>
      </c>
      <c r="AI2801" s="1" t="str">
        <f>TRIM(MID(SUBSTITUTE($H2801,",",REPT(" ",200)),(LEN($H2801)-LEN(SUBSTITUTE($H2801,",",""))-2)*200+1,200))</f>
        <v>Davao Region</v>
      </c>
      <c r="AJ2801" s="1" t="str">
        <f>TRIM(MID(SUBSTITUTE($H2801,",",REPT(" ",200)),(LEN($H2801)-LEN(SUBSTITUTE($H2801,",",""))-0)*200+1,200))</f>
        <v>Philippines</v>
      </c>
      <c r="AL2801" s="7">
        <v>0</v>
      </c>
      <c r="AM2801" s="1"/>
    </row>
    <row r="2802" spans="1:39" ht="12.75" customHeight="1">
      <c r="A2802" s="1"/>
      <c r="B2802" s="1" t="s">
        <v>4411</v>
      </c>
      <c r="C2802" s="1" t="s">
        <v>4412</v>
      </c>
      <c r="D2802" s="3" t="str">
        <f ca="1">IFERROR(__xludf.DUMMYFUNCTION("PROPER(REGEXEXTRACT(B989, ""(?:https?:\/\/)?(?:www\.)?([a-zA-Z0-9-]+)\.""))"),"Skyscanner")</f>
        <v>Skyscanner</v>
      </c>
      <c r="E2802" s="1" t="s">
        <v>4413</v>
      </c>
      <c r="F2802" s="1">
        <v>7.0959487000000001</v>
      </c>
      <c r="G2802" s="1">
        <v>125.6169518</v>
      </c>
      <c r="H2802" s="1" t="s">
        <v>4414</v>
      </c>
      <c r="I2802" s="1" t="s">
        <v>4252</v>
      </c>
      <c r="J2802" s="1">
        <f>IF(K2802="URBAN",1,IF(K2802="SUBURBAN",2,IF(K2802="RURAL",3,"")))</f>
        <v>1</v>
      </c>
      <c r="K2802" s="1" t="s">
        <v>42</v>
      </c>
      <c r="L2802" s="18">
        <v>46082</v>
      </c>
      <c r="M2802" s="49">
        <v>0.625</v>
      </c>
      <c r="N2802" s="18">
        <v>46083</v>
      </c>
      <c r="O2802" s="56">
        <v>0.5</v>
      </c>
      <c r="P2802" s="31" t="str">
        <f>TEXT($L2802, "dddd")</f>
        <v>Sunday</v>
      </c>
      <c r="Q2802" s="39" t="s">
        <v>1341</v>
      </c>
      <c r="R2802" s="39">
        <v>2082</v>
      </c>
      <c r="S2802" s="1" t="str">
        <f>IF(OR(MONTH(L2802)=12, MONTH(L2802)&lt;=5), "Dry Season", "Wet Season")</f>
        <v>Dry Season</v>
      </c>
      <c r="T2802" s="1">
        <v>2</v>
      </c>
      <c r="U2802" s="1">
        <v>0</v>
      </c>
      <c r="V2802" s="1">
        <v>0</v>
      </c>
      <c r="W2802" s="1">
        <v>1</v>
      </c>
      <c r="X2802" s="1" t="s">
        <v>4415</v>
      </c>
      <c r="Y2802" s="1">
        <v>7.0738889</v>
      </c>
      <c r="Z2802" s="1">
        <v>125.6233333</v>
      </c>
      <c r="AA2802" s="11" cm="1">
        <f t="array" ref="AA2802">IF(ISBLANK(Y2802), 0, VINCentyInvDistance(F2802,G2802,Y2802,Z2802))</f>
        <v>2539.4412899016338</v>
      </c>
      <c r="AB2802" s="1">
        <v>0</v>
      </c>
      <c r="AC2802" s="1">
        <v>8</v>
      </c>
      <c r="AD2802" s="1">
        <v>4.0999999999999996</v>
      </c>
      <c r="AE2802" s="1">
        <v>288</v>
      </c>
      <c r="AF2802" s="1">
        <v>1</v>
      </c>
      <c r="AG2802" s="1" t="s">
        <v>4416</v>
      </c>
      <c r="AH2802" s="1" t="s">
        <v>1704</v>
      </c>
      <c r="AI2802" s="1" t="str">
        <f>TRIM(MID(SUBSTITUTE($H2802,",",REPT(" ",200)),(LEN($H2802)-LEN(SUBSTITUTE($H2802,",",""))-2)*200+1,200))</f>
        <v>Davao Region</v>
      </c>
      <c r="AJ2802" s="1" t="s">
        <v>55</v>
      </c>
      <c r="AK2802" t="s">
        <v>16900</v>
      </c>
      <c r="AL2802" s="7">
        <v>0</v>
      </c>
      <c r="AM2802" s="1"/>
    </row>
    <row r="2803" spans="1:39" ht="12.75" customHeight="1">
      <c r="A2803" s="1"/>
      <c r="B2803" s="1" t="s">
        <v>4417</v>
      </c>
      <c r="C2803" s="1" t="s">
        <v>4418</v>
      </c>
      <c r="D2803" s="3" t="str">
        <f ca="1">IFERROR(__xludf.DUMMYFUNCTION("PROPER(REGEXEXTRACT(B990, ""(?:https?:\/\/)?(?:www\.)?([a-zA-Z0-9-]+)\.""))"),"Google")</f>
        <v>Google</v>
      </c>
      <c r="E2803" s="1" t="s">
        <v>4419</v>
      </c>
      <c r="F2803" s="1">
        <v>7.1025136</v>
      </c>
      <c r="G2803" s="1">
        <v>125.6393648</v>
      </c>
      <c r="H2803" s="1" t="s">
        <v>4420</v>
      </c>
      <c r="I2803" s="1" t="s">
        <v>4252</v>
      </c>
      <c r="J2803" s="1">
        <f>IF(K2803="URBAN",1,IF(K2803="SUBURBAN",2,IF(K2803="RURAL",3,"")))</f>
        <v>1</v>
      </c>
      <c r="K2803" s="1" t="s">
        <v>42</v>
      </c>
      <c r="L2803" s="18">
        <v>46082</v>
      </c>
      <c r="M2803" s="49">
        <v>0.625</v>
      </c>
      <c r="N2803" s="18">
        <v>46083</v>
      </c>
      <c r="O2803" s="56">
        <v>0.5</v>
      </c>
      <c r="P2803" s="31" t="str">
        <f>TEXT($L2803, "dddd")</f>
        <v>Sunday</v>
      </c>
      <c r="Q2803" s="39" t="s">
        <v>207</v>
      </c>
      <c r="R2803" s="39">
        <v>2482</v>
      </c>
      <c r="S2803" s="1" t="str">
        <f>IF(OR(MONTH(L2803)=12, MONTH(L2803)&lt;=5), "Dry Season", "Wet Season")</f>
        <v>Dry Season</v>
      </c>
      <c r="T2803" s="1">
        <v>1</v>
      </c>
      <c r="U2803" s="1">
        <v>0</v>
      </c>
      <c r="V2803" s="1">
        <v>1</v>
      </c>
      <c r="W2803" s="1">
        <v>1</v>
      </c>
      <c r="X2803" s="1" t="s">
        <v>4263</v>
      </c>
      <c r="Y2803" s="1">
        <v>7.0920304999999999</v>
      </c>
      <c r="Z2803" s="1">
        <v>125.61240720000001</v>
      </c>
      <c r="AA2803" s="11" cm="1">
        <f t="array" ref="AA2803">IF(ISBLANK(Y2803), 0, VINCentyInvDistance(F2803,G2803,Y2803,Z2803))</f>
        <v>3195.7687343983525</v>
      </c>
      <c r="AB2803" s="1">
        <v>0</v>
      </c>
      <c r="AC2803" s="1">
        <v>0</v>
      </c>
      <c r="AD2803" s="1">
        <v>0</v>
      </c>
      <c r="AE2803" s="1">
        <v>846</v>
      </c>
      <c r="AF2803" s="1">
        <v>1</v>
      </c>
      <c r="AG2803" s="1" t="s">
        <v>4264</v>
      </c>
      <c r="AH2803" s="1" t="s">
        <v>1704</v>
      </c>
      <c r="AI2803" s="1" t="str">
        <f>TRIM(MID(SUBSTITUTE($H2803,",",REPT(" ",200)),(LEN($H2803)-LEN(SUBSTITUTE($H2803,",",""))-2)*200+1,200))</f>
        <v>Davao Region</v>
      </c>
      <c r="AJ2803" s="1" t="s">
        <v>55</v>
      </c>
      <c r="AL2803" s="7">
        <v>0</v>
      </c>
      <c r="AM2803" s="1"/>
    </row>
    <row r="2804" spans="1:39" ht="12.75" customHeight="1">
      <c r="A2804" s="1"/>
      <c r="B2804" s="1" t="s">
        <v>4421</v>
      </c>
      <c r="C2804" s="1" t="s">
        <v>4422</v>
      </c>
      <c r="D2804" s="3" t="str">
        <f ca="1">IFERROR(__xludf.DUMMYFUNCTION("PROPER(REGEXEXTRACT(B991, ""(?:https?:\/\/)?(?:www\.)?([a-zA-Z0-9-]+)\.""))"),"Skyscanner")</f>
        <v>Skyscanner</v>
      </c>
      <c r="E2804" s="1" t="s">
        <v>4423</v>
      </c>
      <c r="F2804" s="1">
        <v>7.0865781999999999</v>
      </c>
      <c r="G2804" s="1">
        <v>125.6213389</v>
      </c>
      <c r="H2804" s="1" t="s">
        <v>4424</v>
      </c>
      <c r="I2804" s="1" t="s">
        <v>4252</v>
      </c>
      <c r="J2804" s="1">
        <f>IF(K2804="URBAN",1,IF(K2804="SUBURBAN",2,IF(K2804="RURAL",3,"")))</f>
        <v>1</v>
      </c>
      <c r="K2804" s="1" t="s">
        <v>42</v>
      </c>
      <c r="L2804" s="18">
        <v>46082</v>
      </c>
      <c r="M2804" s="49">
        <v>0.58333333333333337</v>
      </c>
      <c r="N2804" s="18">
        <v>46083</v>
      </c>
      <c r="O2804" s="56">
        <v>0.5</v>
      </c>
      <c r="P2804" s="31" t="str">
        <f>TEXT($L2804, "dddd")</f>
        <v>Sunday</v>
      </c>
      <c r="Q2804" s="39" t="s">
        <v>531</v>
      </c>
      <c r="R2804" s="39">
        <v>1224</v>
      </c>
      <c r="S2804" s="1" t="str">
        <f>IF(OR(MONTH(L2804)=12, MONTH(L2804)&lt;=5), "Dry Season", "Wet Season")</f>
        <v>Dry Season</v>
      </c>
      <c r="T2804" s="1">
        <v>1</v>
      </c>
      <c r="U2804" s="1">
        <v>0</v>
      </c>
      <c r="V2804" s="1">
        <v>1</v>
      </c>
      <c r="W2804" s="1">
        <v>1</v>
      </c>
      <c r="X2804" s="1" t="s">
        <v>4318</v>
      </c>
      <c r="Y2804" s="1">
        <v>7.0989420000000001</v>
      </c>
      <c r="Z2804" s="1">
        <v>125.63104389999999</v>
      </c>
      <c r="AA2804" s="11" cm="1">
        <f t="array" ref="AA2804">IF(ISBLANK(Y2804), 0, VINCentyInvDistance(F2804,G2804,Y2804,Z2804))</f>
        <v>1737.5486390091537</v>
      </c>
      <c r="AB2804" s="1">
        <v>0</v>
      </c>
      <c r="AC2804" s="1">
        <v>7.2</v>
      </c>
      <c r="AD2804" s="1">
        <v>4.2</v>
      </c>
      <c r="AE2804" s="1">
        <v>316</v>
      </c>
      <c r="AF2804" s="1">
        <v>1</v>
      </c>
      <c r="AG2804" s="1" t="s">
        <v>4319</v>
      </c>
      <c r="AH2804" s="1" t="s">
        <v>1704</v>
      </c>
      <c r="AI2804" s="1" t="str">
        <f>TRIM(MID(SUBSTITUTE($H2804,",",REPT(" ",200)),(LEN($H2804)-LEN(SUBSTITUTE($H2804,",",""))-2)*200+1,200))</f>
        <v>Davao Region</v>
      </c>
      <c r="AJ2804" s="1" t="s">
        <v>55</v>
      </c>
      <c r="AK2804" t="s">
        <v>4425</v>
      </c>
      <c r="AL2804" s="7">
        <v>0</v>
      </c>
      <c r="AM2804" s="1"/>
    </row>
    <row r="2805" spans="1:39" ht="12.75" customHeight="1">
      <c r="A2805" s="1"/>
      <c r="B2805" s="1" t="s">
        <v>4426</v>
      </c>
      <c r="C2805" s="1" t="s">
        <v>4427</v>
      </c>
      <c r="D2805" s="3" t="str">
        <f ca="1">IFERROR(__xludf.DUMMYFUNCTION("PROPER(REGEXEXTRACT(B992, ""(?:https?:\/\/)?(?:www\.)?([a-zA-Z0-9-]+)\.""))"),"Skyscanner")</f>
        <v>Skyscanner</v>
      </c>
      <c r="E2805" s="1" t="s">
        <v>4428</v>
      </c>
      <c r="F2805" s="1">
        <v>7.0946544999999999</v>
      </c>
      <c r="G2805" s="1">
        <v>125.6147486</v>
      </c>
      <c r="H2805" s="1" t="s">
        <v>4429</v>
      </c>
      <c r="I2805" s="1" t="s">
        <v>4252</v>
      </c>
      <c r="J2805" s="1">
        <f>IF(K2805="URBAN",1,IF(K2805="SUBURBAN",2,IF(K2805="RURAL",3,"")))</f>
        <v>1</v>
      </c>
      <c r="K2805" s="1" t="s">
        <v>42</v>
      </c>
      <c r="L2805" s="18">
        <v>46082</v>
      </c>
      <c r="M2805" s="49">
        <v>0.58333333333333337</v>
      </c>
      <c r="N2805" s="18">
        <v>46083</v>
      </c>
      <c r="O2805" s="56">
        <v>0.5</v>
      </c>
      <c r="P2805" s="31" t="str">
        <f>TEXT($L2805, "dddd")</f>
        <v>Sunday</v>
      </c>
      <c r="Q2805" s="39" t="s">
        <v>111</v>
      </c>
      <c r="R2805" s="39">
        <v>766</v>
      </c>
      <c r="S2805" s="1" t="str">
        <f>IF(OR(MONTH(L2805)=12, MONTH(L2805)&lt;=5), "Dry Season", "Wet Season")</f>
        <v>Dry Season</v>
      </c>
      <c r="T2805" s="1">
        <v>1</v>
      </c>
      <c r="U2805" s="1">
        <v>0</v>
      </c>
      <c r="V2805" s="1">
        <v>0</v>
      </c>
      <c r="W2805" s="1">
        <v>1</v>
      </c>
      <c r="X2805" s="1" t="s">
        <v>4415</v>
      </c>
      <c r="Y2805" s="1">
        <v>7.0738889</v>
      </c>
      <c r="Z2805" s="1">
        <v>125.6233333</v>
      </c>
      <c r="AA2805" s="11" cm="1">
        <f t="array" ref="AA2805">IF(ISBLANK(Y2805), 0, VINCentyInvDistance(F2805,G2805,Y2805,Z2805))</f>
        <v>2484.6191512632495</v>
      </c>
      <c r="AB2805" s="1">
        <v>0</v>
      </c>
      <c r="AC2805" s="1">
        <v>8.4</v>
      </c>
      <c r="AD2805" s="1">
        <v>3.4</v>
      </c>
      <c r="AE2805" s="1">
        <v>60</v>
      </c>
      <c r="AF2805" s="1">
        <v>1</v>
      </c>
      <c r="AG2805" s="1" t="s">
        <v>4416</v>
      </c>
      <c r="AH2805" s="1" t="s">
        <v>1704</v>
      </c>
      <c r="AI2805" s="1" t="str">
        <f>TRIM(MID(SUBSTITUTE($H2805,",",REPT(" ",200)),(LEN($H2805)-LEN(SUBSTITUTE($H2805,",",""))-2)*200+1,200))</f>
        <v>Davao Region</v>
      </c>
      <c r="AJ2805" s="1" t="s">
        <v>55</v>
      </c>
      <c r="AK2805" t="s">
        <v>4430</v>
      </c>
      <c r="AL2805" s="7">
        <v>0</v>
      </c>
      <c r="AM2805" s="1"/>
    </row>
    <row r="2806" spans="1:39" ht="12.75" customHeight="1">
      <c r="A2806" s="1"/>
      <c r="B2806" s="1" t="s">
        <v>4431</v>
      </c>
      <c r="C2806" s="1" t="s">
        <v>4432</v>
      </c>
      <c r="D2806" s="3" t="str">
        <f ca="1">IFERROR(__xludf.DUMMYFUNCTION("PROPER(REGEXEXTRACT(B993, ""(?:https?:\/\/)?(?:www\.)?([a-zA-Z0-9-]+)\.""))"),"Skyscanner")</f>
        <v>Skyscanner</v>
      </c>
      <c r="E2806" s="1" t="s">
        <v>4433</v>
      </c>
      <c r="F2806" s="1">
        <v>7.0668834</v>
      </c>
      <c r="G2806" s="1">
        <v>125.6059989</v>
      </c>
      <c r="H2806" s="1" t="s">
        <v>4434</v>
      </c>
      <c r="I2806" s="1" t="s">
        <v>4252</v>
      </c>
      <c r="J2806" s="1">
        <f>IF(K2806="URBAN",1,IF(K2806="SUBURBAN",2,IF(K2806="RURAL",3,"")))</f>
        <v>1</v>
      </c>
      <c r="K2806" s="1" t="s">
        <v>42</v>
      </c>
      <c r="L2806" s="18">
        <v>46082</v>
      </c>
      <c r="M2806" s="49">
        <v>0.58333333333333337</v>
      </c>
      <c r="N2806" s="18">
        <v>46083</v>
      </c>
      <c r="O2806" s="56">
        <v>0.5</v>
      </c>
      <c r="P2806" s="31" t="str">
        <f>TEXT($L2806, "dddd")</f>
        <v>Sunday</v>
      </c>
      <c r="Q2806" s="39" t="s">
        <v>207</v>
      </c>
      <c r="R2806" s="39">
        <v>2612</v>
      </c>
      <c r="S2806" s="1" t="str">
        <f>IF(OR(MONTH(L2806)=12, MONTH(L2806)&lt;=5), "Dry Season", "Wet Season")</f>
        <v>Dry Season</v>
      </c>
      <c r="T2806" s="1">
        <v>1</v>
      </c>
      <c r="U2806" s="1">
        <v>0</v>
      </c>
      <c r="V2806" s="1">
        <v>1</v>
      </c>
      <c r="W2806" s="1">
        <v>1</v>
      </c>
      <c r="X2806" s="1" t="s">
        <v>4263</v>
      </c>
      <c r="Y2806" s="1">
        <v>7.0920304999999999</v>
      </c>
      <c r="Z2806" s="1">
        <v>125.61240720000001</v>
      </c>
      <c r="AA2806" s="11" cm="1">
        <f t="array" ref="AA2806">IF(ISBLANK(Y2806), 0, VINCentyInvDistance(F2806,G2806,Y2806,Z2806))</f>
        <v>2869.7449142429991</v>
      </c>
      <c r="AB2806" s="1">
        <v>0</v>
      </c>
      <c r="AC2806" s="1">
        <v>6.8</v>
      </c>
      <c r="AD2806" s="1">
        <v>3.5</v>
      </c>
      <c r="AE2806" s="1">
        <v>29</v>
      </c>
      <c r="AF2806" s="1">
        <v>1</v>
      </c>
      <c r="AG2806" s="1" t="s">
        <v>4264</v>
      </c>
      <c r="AH2806" s="1" t="s">
        <v>1704</v>
      </c>
      <c r="AI2806" s="1" t="str">
        <f>TRIM(MID(SUBSTITUTE($H2806,",",REPT(" ",200)),(LEN($H2806)-LEN(SUBSTITUTE($H2806,",",""))-2)*200+1,200))</f>
        <v>Davao Region</v>
      </c>
      <c r="AJ2806" s="1" t="s">
        <v>55</v>
      </c>
      <c r="AK2806" t="s">
        <v>4435</v>
      </c>
      <c r="AL2806" s="7">
        <v>0</v>
      </c>
      <c r="AM2806" s="1"/>
    </row>
    <row r="2807" spans="1:39" ht="12.75" customHeight="1">
      <c r="A2807" s="1"/>
      <c r="B2807" s="1" t="s">
        <v>4436</v>
      </c>
      <c r="C2807" s="1" t="s">
        <v>4437</v>
      </c>
      <c r="D2807" s="3" t="str">
        <f ca="1">IFERROR(__xludf.DUMMYFUNCTION("PROPER(REGEXEXTRACT(B994, ""(?:https?:\/\/)?(?:www\.)?([a-zA-Z0-9-]+)\.""))"),"Skyscanner")</f>
        <v>Skyscanner</v>
      </c>
      <c r="E2807" s="1" t="s">
        <v>4438</v>
      </c>
      <c r="F2807" s="1">
        <v>7.0668839999999999</v>
      </c>
      <c r="G2807" s="1">
        <v>125.605991</v>
      </c>
      <c r="H2807" s="1" t="s">
        <v>4434</v>
      </c>
      <c r="I2807" s="1" t="s">
        <v>4252</v>
      </c>
      <c r="J2807" s="1">
        <f>IF(K2807="URBAN",1,IF(K2807="SUBURBAN",2,IF(K2807="RURAL",3,"")))</f>
        <v>1</v>
      </c>
      <c r="K2807" s="1" t="s">
        <v>42</v>
      </c>
      <c r="L2807" s="18">
        <v>46082</v>
      </c>
      <c r="M2807" s="49">
        <v>0.41666666666666669</v>
      </c>
      <c r="N2807" s="18">
        <v>46083</v>
      </c>
      <c r="O2807" s="56">
        <v>0.5</v>
      </c>
      <c r="P2807" s="31" t="str">
        <f>TEXT($L2807, "dddd")</f>
        <v>Sunday</v>
      </c>
      <c r="Q2807" s="39" t="s">
        <v>207</v>
      </c>
      <c r="R2807" s="39">
        <v>1382</v>
      </c>
      <c r="S2807" s="1" t="str">
        <f>IF(OR(MONTH(L2807)=12, MONTH(L2807)&lt;=5), "Dry Season", "Wet Season")</f>
        <v>Dry Season</v>
      </c>
      <c r="T2807" s="1">
        <v>2</v>
      </c>
      <c r="U2807" s="1">
        <v>0</v>
      </c>
      <c r="V2807" s="1">
        <v>0</v>
      </c>
      <c r="W2807" s="1">
        <v>0</v>
      </c>
      <c r="X2807" s="1" t="s">
        <v>44</v>
      </c>
      <c r="Y2807" s="1"/>
      <c r="Z2807" s="1"/>
      <c r="AA2807" s="11" cm="1">
        <f t="array" ref="AA2807">IF(ISBLANK(Y2807), 0, VINCentyInvDistance(F2807,G2807,Y2807,Z2807))</f>
        <v>0</v>
      </c>
      <c r="AB2807" s="1">
        <v>0</v>
      </c>
      <c r="AC2807" s="1">
        <v>7</v>
      </c>
      <c r="AD2807" s="1">
        <v>3.6</v>
      </c>
      <c r="AE2807" s="1">
        <v>148</v>
      </c>
      <c r="AF2807" s="1">
        <v>1</v>
      </c>
      <c r="AG2807" s="1" t="s">
        <v>1703</v>
      </c>
      <c r="AH2807" s="1" t="s">
        <v>1704</v>
      </c>
      <c r="AI2807" s="1" t="str">
        <f>TRIM(MID(SUBSTITUTE($H2807,",",REPT(" ",200)),(LEN($H2807)-LEN(SUBSTITUTE($H2807,",",""))-2)*200+1,200))</f>
        <v>Davao Region</v>
      </c>
      <c r="AJ2807" s="1" t="s">
        <v>55</v>
      </c>
      <c r="AK2807" t="s">
        <v>16901</v>
      </c>
      <c r="AL2807" s="7">
        <v>0</v>
      </c>
      <c r="AM2807" s="1" t="s">
        <v>4439</v>
      </c>
    </row>
    <row r="2808" spans="1:39" ht="12.75" customHeight="1">
      <c r="A2808" s="1"/>
      <c r="B2808" s="1" t="s">
        <v>4440</v>
      </c>
      <c r="C2808" s="1" t="s">
        <v>4441</v>
      </c>
      <c r="D2808" s="3" t="str">
        <f ca="1">IFERROR(__xludf.DUMMYFUNCTION("PROPER(REGEXEXTRACT(B995, ""(?:https?:\/\/)?(?:www\.)?([a-zA-Z0-9-]+)\.""))"),"Google")</f>
        <v>Google</v>
      </c>
      <c r="E2808" s="1" t="s">
        <v>4442</v>
      </c>
      <c r="F2808" s="1">
        <v>7.0694476999999996</v>
      </c>
      <c r="G2808" s="1">
        <v>125.6112083</v>
      </c>
      <c r="H2808" s="1" t="s">
        <v>4443</v>
      </c>
      <c r="I2808" s="1" t="s">
        <v>4252</v>
      </c>
      <c r="J2808" s="1">
        <f>IF(K2808="URBAN",1,IF(K2808="SUBURBAN",2,IF(K2808="RURAL",3,"")))</f>
        <v>1</v>
      </c>
      <c r="K2808" s="1" t="s">
        <v>42</v>
      </c>
      <c r="L2808" s="18">
        <v>46082</v>
      </c>
      <c r="M2808" s="49">
        <v>0.625</v>
      </c>
      <c r="N2808" s="18">
        <v>46083</v>
      </c>
      <c r="O2808" s="56">
        <v>0.5</v>
      </c>
      <c r="P2808" s="31" t="str">
        <f>TEXT($L2808, "dddd")</f>
        <v>Sunday</v>
      </c>
      <c r="Q2808" s="39" t="s">
        <v>1266</v>
      </c>
      <c r="R2808" s="39">
        <v>1500</v>
      </c>
      <c r="S2808" s="1" t="str">
        <f>IF(OR(MONTH(L2808)=12, MONTH(L2808)&lt;=5), "Dry Season", "Wet Season")</f>
        <v>Dry Season</v>
      </c>
      <c r="T2808" s="1">
        <v>1</v>
      </c>
      <c r="U2808" s="1">
        <v>0</v>
      </c>
      <c r="V2808" s="1">
        <v>0</v>
      </c>
      <c r="W2808" s="1">
        <v>0</v>
      </c>
      <c r="X2808" s="1" t="s">
        <v>44</v>
      </c>
      <c r="Y2808" s="1"/>
      <c r="Z2808" s="1"/>
      <c r="AA2808" s="11" cm="1">
        <f t="array" ref="AA2808">IF(ISBLANK(Y2808), 0, VINCentyInvDistance(F2808,G2808,Y2808,Z2808))</f>
        <v>0</v>
      </c>
      <c r="AB2808" s="1">
        <v>0</v>
      </c>
      <c r="AC2808" s="1">
        <v>0</v>
      </c>
      <c r="AD2808" s="1">
        <v>0</v>
      </c>
      <c r="AE2808" s="1">
        <v>508</v>
      </c>
      <c r="AF2808" s="1">
        <v>1</v>
      </c>
      <c r="AG2808" s="1" t="str">
        <f>TRIM(MID(SUBSTITUTE($H2808,",",REPT(" ",200)),(LEN($H2808)-LEN(SUBSTITUTE($H2808,",",""))-4)*200+1,200))</f>
        <v>Poblacion District</v>
      </c>
      <c r="AH2808" s="1" t="str">
        <f>TRIM(MID(SUBSTITUTE($H2808,",",REPT(" ",200)),(LEN($H2808)-LEN(SUBSTITUTE($H2808,",",""))-3)*200+1,200))</f>
        <v>Davao City</v>
      </c>
      <c r="AI2808" s="1" t="str">
        <f>TRIM(MID(SUBSTITUTE($H2808,",",REPT(" ",200)),(LEN($H2808)-LEN(SUBSTITUTE($H2808,",",""))-2)*200+1,200))</f>
        <v>Davao Region</v>
      </c>
      <c r="AJ2808" s="1" t="str">
        <f>TRIM(MID(SUBSTITUTE($H2808,",",REPT(" ",200)),(LEN($H2808)-LEN(SUBSTITUTE($H2808,",",""))-0)*200+1,200))</f>
        <v>Philippines</v>
      </c>
      <c r="AL2808" s="7">
        <v>0</v>
      </c>
      <c r="AM2808" s="1"/>
    </row>
    <row r="2809" spans="1:39" ht="12.75" customHeight="1">
      <c r="A2809" s="1"/>
      <c r="B2809" s="1" t="s">
        <v>4444</v>
      </c>
      <c r="C2809" s="1" t="s">
        <v>4445</v>
      </c>
      <c r="D2809" s="3" t="str">
        <f ca="1">IFERROR(__xludf.DUMMYFUNCTION("PROPER(REGEXEXTRACT(B996, ""(?:https?:\/\/)?(?:www\.)?([a-zA-Z0-9-]+)\.""))"),"Skyscanner")</f>
        <v>Skyscanner</v>
      </c>
      <c r="E2809" s="1" t="s">
        <v>4446</v>
      </c>
      <c r="F2809" s="1">
        <v>7.0694480000000004</v>
      </c>
      <c r="G2809" s="1">
        <v>125.611208</v>
      </c>
      <c r="H2809" s="1" t="s">
        <v>4443</v>
      </c>
      <c r="I2809" s="1" t="s">
        <v>4252</v>
      </c>
      <c r="J2809" s="1">
        <f>IF(K2809="URBAN",1,IF(K2809="SUBURBAN",2,IF(K2809="RURAL",3,"")))</f>
        <v>1</v>
      </c>
      <c r="K2809" s="1" t="s">
        <v>42</v>
      </c>
      <c r="L2809" s="18">
        <v>46082</v>
      </c>
      <c r="M2809" s="49">
        <v>0.58333333333333337</v>
      </c>
      <c r="N2809" s="18">
        <v>46083</v>
      </c>
      <c r="O2809" s="56">
        <v>0.5</v>
      </c>
      <c r="P2809" s="31" t="str">
        <f>TEXT($L2809, "dddd")</f>
        <v>Sunday</v>
      </c>
      <c r="Q2809" s="39" t="s">
        <v>207</v>
      </c>
      <c r="R2809" s="39">
        <v>1670</v>
      </c>
      <c r="S2809" s="1" t="str">
        <f>IF(OR(MONTH(L2809)=12, MONTH(L2809)&lt;=5), "Dry Season", "Wet Season")</f>
        <v>Dry Season</v>
      </c>
      <c r="T2809" s="1">
        <v>1</v>
      </c>
      <c r="U2809" s="1">
        <v>0</v>
      </c>
      <c r="V2809" s="1">
        <v>0</v>
      </c>
      <c r="W2809" s="1">
        <v>0</v>
      </c>
      <c r="X2809" s="1" t="s">
        <v>44</v>
      </c>
      <c r="Y2809" s="1"/>
      <c r="Z2809" s="1"/>
      <c r="AA2809" s="11" cm="1">
        <f t="array" ref="AA2809">IF(ISBLANK(Y2809), 0, VINCentyInvDistance(F2809,G2809,Y2809,Z2809))</f>
        <v>0</v>
      </c>
      <c r="AB2809" s="1">
        <v>0</v>
      </c>
      <c r="AC2809" s="1">
        <v>6.6</v>
      </c>
      <c r="AD2809" s="1">
        <v>3.4</v>
      </c>
      <c r="AE2809" s="1">
        <v>208</v>
      </c>
      <c r="AF2809" s="1">
        <v>1</v>
      </c>
      <c r="AG2809" s="1" t="s">
        <v>1703</v>
      </c>
      <c r="AH2809" s="1" t="s">
        <v>1704</v>
      </c>
      <c r="AI2809" s="1"/>
      <c r="AJ2809" s="1" t="s">
        <v>55</v>
      </c>
      <c r="AK2809" t="s">
        <v>16902</v>
      </c>
      <c r="AL2809" s="7">
        <v>0</v>
      </c>
      <c r="AM2809" s="1" t="s">
        <v>4447</v>
      </c>
    </row>
    <row r="2810" spans="1:39" ht="12.75" customHeight="1">
      <c r="A2810" s="1"/>
      <c r="B2810" s="1" t="s">
        <v>4448</v>
      </c>
      <c r="C2810" s="1" t="s">
        <v>4449</v>
      </c>
      <c r="D2810" s="3" t="str">
        <f ca="1">IFERROR(__xludf.DUMMYFUNCTION("PROPER(REGEXEXTRACT(B997, ""(?:https?:\/\/)?(?:www\.)?([a-zA-Z0-9-]+)\.""))"),"Skyscanner")</f>
        <v>Skyscanner</v>
      </c>
      <c r="E2810" s="1" t="s">
        <v>4450</v>
      </c>
      <c r="F2810" s="1">
        <v>7.0670599999999997</v>
      </c>
      <c r="G2810" s="1">
        <v>125.60423</v>
      </c>
      <c r="H2810" s="1" t="s">
        <v>4451</v>
      </c>
      <c r="I2810" s="1" t="s">
        <v>4252</v>
      </c>
      <c r="J2810" s="1">
        <f>IF(K2810="URBAN",1,IF(K2810="SUBURBAN",2,IF(K2810="RURAL",3,"")))</f>
        <v>1</v>
      </c>
      <c r="K2810" s="1" t="s">
        <v>42</v>
      </c>
      <c r="L2810" s="18">
        <v>46082</v>
      </c>
      <c r="M2810" s="49">
        <v>0.58333333333333337</v>
      </c>
      <c r="N2810" s="18">
        <v>46083</v>
      </c>
      <c r="O2810" s="56">
        <v>0.5</v>
      </c>
      <c r="P2810" s="31" t="str">
        <f>TEXT($L2810, "dddd")</f>
        <v>Sunday</v>
      </c>
      <c r="Q2810" s="39" t="s">
        <v>111</v>
      </c>
      <c r="R2810" s="39">
        <v>5114</v>
      </c>
      <c r="S2810" s="1" t="str">
        <f>IF(OR(MONTH(L2810)=12, MONTH(L2810)&lt;=5), "Dry Season", "Wet Season")</f>
        <v>Dry Season</v>
      </c>
      <c r="T2810" s="1">
        <v>1</v>
      </c>
      <c r="U2810" s="1">
        <v>0</v>
      </c>
      <c r="V2810" s="1">
        <v>0</v>
      </c>
      <c r="W2810" s="1">
        <v>0</v>
      </c>
      <c r="X2810" s="1" t="s">
        <v>44</v>
      </c>
      <c r="Y2810" s="1"/>
      <c r="Z2810" s="1"/>
      <c r="AA2810" s="11" cm="1">
        <f t="array" ref="AA2810">IF(ISBLANK(Y2810), 0, VINCentyInvDistance(F2810,G2810,Y2810,Z2810))</f>
        <v>0</v>
      </c>
      <c r="AB2810" s="1">
        <v>0</v>
      </c>
      <c r="AC2810" s="1">
        <v>6.8</v>
      </c>
      <c r="AD2810" s="1">
        <v>3</v>
      </c>
      <c r="AE2810" s="1">
        <v>19</v>
      </c>
      <c r="AF2810" s="1">
        <v>1</v>
      </c>
      <c r="AG2810" s="1" t="s">
        <v>1703</v>
      </c>
      <c r="AH2810" s="1" t="s">
        <v>1704</v>
      </c>
      <c r="AI2810" s="1"/>
      <c r="AJ2810" s="1" t="s">
        <v>55</v>
      </c>
      <c r="AK2810" t="s">
        <v>4452</v>
      </c>
      <c r="AL2810" s="7">
        <v>0</v>
      </c>
      <c r="AM2810" s="1" t="s">
        <v>4453</v>
      </c>
    </row>
    <row r="2811" spans="1:39" ht="12.75" customHeight="1">
      <c r="A2811" s="1"/>
      <c r="B2811" s="1" t="s">
        <v>4454</v>
      </c>
      <c r="C2811" s="1" t="s">
        <v>4455</v>
      </c>
      <c r="D2811" s="3" t="str">
        <f ca="1">IFERROR(__xludf.DUMMYFUNCTION("PROPER(REGEXEXTRACT(B998, ""(?:https?:\/\/)?(?:www\.)?([a-zA-Z0-9-]+)\.""))"),"Skyscanner")</f>
        <v>Skyscanner</v>
      </c>
      <c r="E2811" s="1" t="s">
        <v>4456</v>
      </c>
      <c r="F2811" s="1">
        <v>7.0986634999999998</v>
      </c>
      <c r="G2811" s="1">
        <v>125.6231203</v>
      </c>
      <c r="H2811" s="1" t="s">
        <v>4457</v>
      </c>
      <c r="I2811" s="1" t="s">
        <v>4252</v>
      </c>
      <c r="J2811" s="1">
        <f>IF(K2811="URBAN",1,IF(K2811="SUBURBAN",2,IF(K2811="RURAL",3,"")))</f>
        <v>1</v>
      </c>
      <c r="K2811" s="1" t="s">
        <v>42</v>
      </c>
      <c r="L2811" s="18">
        <v>46082</v>
      </c>
      <c r="M2811" s="49">
        <v>0.58333333333333337</v>
      </c>
      <c r="N2811" s="18">
        <v>46083</v>
      </c>
      <c r="O2811" s="56">
        <v>0.5</v>
      </c>
      <c r="P2811" s="31" t="str">
        <f>TEXT($L2811, "dddd")</f>
        <v>Sunday</v>
      </c>
      <c r="Q2811" s="39" t="s">
        <v>207</v>
      </c>
      <c r="R2811" s="39">
        <v>2773</v>
      </c>
      <c r="S2811" s="1" t="str">
        <f>IF(OR(MONTH(L2811)=12, MONTH(L2811)&lt;=5), "Dry Season", "Wet Season")</f>
        <v>Dry Season</v>
      </c>
      <c r="T2811" s="1">
        <v>1</v>
      </c>
      <c r="U2811" s="1">
        <v>0</v>
      </c>
      <c r="V2811" s="1">
        <v>0</v>
      </c>
      <c r="W2811" s="1">
        <v>1</v>
      </c>
      <c r="X2811" s="1" t="s">
        <v>4318</v>
      </c>
      <c r="Y2811" s="1">
        <v>7.0989420000000001</v>
      </c>
      <c r="Z2811" s="1">
        <v>125.63104389999999</v>
      </c>
      <c r="AA2811" s="11" cm="1">
        <f t="array" ref="AA2811">IF(ISBLANK(Y2811), 0, VINCentyInvDistance(F2811,G2811,Y2811,Z2811))</f>
        <v>875.87621287554987</v>
      </c>
      <c r="AB2811" s="1">
        <v>0</v>
      </c>
      <c r="AC2811" s="1">
        <v>6</v>
      </c>
      <c r="AD2811" s="1">
        <v>4.0999999999999996</v>
      </c>
      <c r="AE2811" s="1">
        <v>317</v>
      </c>
      <c r="AF2811" s="1">
        <v>1</v>
      </c>
      <c r="AG2811" s="1" t="s">
        <v>4319</v>
      </c>
      <c r="AH2811" s="1" t="s">
        <v>1704</v>
      </c>
      <c r="AI2811" s="1" t="str">
        <f>TRIM(MID(SUBSTITUTE($H2811,",",REPT(" ",200)),(LEN($H2811)-LEN(SUBSTITUTE($H2811,",",""))-2)*200+1,200))</f>
        <v>Davao Region</v>
      </c>
      <c r="AJ2811" s="1" t="s">
        <v>55</v>
      </c>
      <c r="AK2811" t="s">
        <v>16903</v>
      </c>
      <c r="AL2811" s="7">
        <v>0</v>
      </c>
      <c r="AM2811" s="1"/>
    </row>
    <row r="2812" spans="1:39" ht="12.75" customHeight="1">
      <c r="A2812" s="1"/>
      <c r="B2812" s="1" t="s">
        <v>4458</v>
      </c>
      <c r="C2812" s="1" t="s">
        <v>4459</v>
      </c>
      <c r="D2812" s="3" t="str">
        <f ca="1">IFERROR(__xludf.DUMMYFUNCTION("PROPER(REGEXEXTRACT(B999, ""(?:https?:\/\/)?(?:www\.)?([a-zA-Z0-9-]+)\.""))"),"Skyscanner")</f>
        <v>Skyscanner</v>
      </c>
      <c r="E2812" s="1" t="s">
        <v>4460</v>
      </c>
      <c r="F2812" s="1">
        <v>7.0687030000000002</v>
      </c>
      <c r="G2812" s="1">
        <v>125.6115935</v>
      </c>
      <c r="H2812" s="1" t="s">
        <v>4333</v>
      </c>
      <c r="I2812" s="1" t="s">
        <v>4252</v>
      </c>
      <c r="J2812" s="1">
        <f>IF(K2812="URBAN",1,IF(K2812="SUBURBAN",2,IF(K2812="RURAL",3,"")))</f>
        <v>1</v>
      </c>
      <c r="K2812" s="1" t="s">
        <v>42</v>
      </c>
      <c r="L2812" s="18">
        <v>46082</v>
      </c>
      <c r="M2812" s="49">
        <v>0.58333333333333337</v>
      </c>
      <c r="N2812" s="18">
        <v>46083</v>
      </c>
      <c r="O2812" s="56">
        <v>0.5</v>
      </c>
      <c r="P2812" s="31" t="str">
        <f>TEXT($L2812, "dddd")</f>
        <v>Sunday</v>
      </c>
      <c r="Q2812" s="39" t="s">
        <v>1266</v>
      </c>
      <c r="R2812" s="39">
        <v>890</v>
      </c>
      <c r="S2812" s="1" t="str">
        <f>IF(OR(MONTH(L2812)=12, MONTH(L2812)&lt;=5), "Dry Season", "Wet Season")</f>
        <v>Dry Season</v>
      </c>
      <c r="T2812" s="1">
        <v>1</v>
      </c>
      <c r="U2812" s="1">
        <v>1</v>
      </c>
      <c r="V2812" s="1">
        <v>0</v>
      </c>
      <c r="W2812" s="1">
        <v>1</v>
      </c>
      <c r="X2812" s="1" t="s">
        <v>4263</v>
      </c>
      <c r="Y2812" s="1">
        <v>7.0920304999999999</v>
      </c>
      <c r="Z2812" s="1">
        <v>125.61240720000001</v>
      </c>
      <c r="AA2812" s="11" cm="1">
        <f t="array" ref="AA2812">IF(ISBLANK(Y2812), 0, VINCentyInvDistance(F2812,G2812,Y2812,Z2812))</f>
        <v>2581.3807262554178</v>
      </c>
      <c r="AB2812" s="1">
        <v>0</v>
      </c>
      <c r="AC2812" s="1">
        <v>8.1999999999999993</v>
      </c>
      <c r="AD2812" s="1">
        <v>4.5</v>
      </c>
      <c r="AE2812" s="1">
        <v>1097</v>
      </c>
      <c r="AF2812" s="1">
        <v>1</v>
      </c>
      <c r="AG2812" s="1" t="s">
        <v>4264</v>
      </c>
      <c r="AH2812" s="1" t="s">
        <v>1704</v>
      </c>
      <c r="AI2812" s="1" t="str">
        <f>TRIM(MID(SUBSTITUTE($H2812,",",REPT(" ",200)),(LEN($H2812)-LEN(SUBSTITUTE($H2812,",",""))-2)*200+1,200))</f>
        <v>Davao Region</v>
      </c>
      <c r="AJ2812" s="1" t="s">
        <v>55</v>
      </c>
      <c r="AK2812" t="s">
        <v>16904</v>
      </c>
      <c r="AL2812" s="7">
        <v>0</v>
      </c>
      <c r="AM2812" s="1"/>
    </row>
    <row r="2813" spans="1:39" ht="12.75" customHeight="1">
      <c r="A2813" s="1"/>
      <c r="B2813" s="1" t="s">
        <v>4461</v>
      </c>
      <c r="C2813" s="1" t="s">
        <v>4462</v>
      </c>
      <c r="D2813" s="3" t="str">
        <f ca="1">IFERROR(__xludf.DUMMYFUNCTION("PROPER(REGEXEXTRACT(B1000, ""(?:https?:\/\/)?(?:www\.)?([a-zA-Z0-9-]+)\.""))"),"Skyscanner")</f>
        <v>Skyscanner</v>
      </c>
      <c r="E2813" s="1" t="s">
        <v>4463</v>
      </c>
      <c r="F2813" s="1">
        <v>7.0687300000000004</v>
      </c>
      <c r="G2813" s="1">
        <v>125.61147</v>
      </c>
      <c r="H2813" s="1" t="s">
        <v>4464</v>
      </c>
      <c r="I2813" s="1" t="s">
        <v>4252</v>
      </c>
      <c r="J2813" s="1">
        <f>IF(K2813="URBAN",1,IF(K2813="SUBURBAN",2,IF(K2813="RURAL",3,"")))</f>
        <v>1</v>
      </c>
      <c r="K2813" s="1" t="s">
        <v>42</v>
      </c>
      <c r="L2813" s="18">
        <v>46082</v>
      </c>
      <c r="M2813" s="49">
        <v>0.58333333333333337</v>
      </c>
      <c r="N2813" s="18">
        <v>46083</v>
      </c>
      <c r="O2813" s="56">
        <v>0.5</v>
      </c>
      <c r="P2813" s="31" t="str">
        <f>TEXT($L2813, "dddd")</f>
        <v>Sunday</v>
      </c>
      <c r="Q2813" s="39" t="s">
        <v>1266</v>
      </c>
      <c r="R2813" s="39">
        <v>1024</v>
      </c>
      <c r="S2813" s="1" t="str">
        <f>IF(OR(MONTH(L2813)=12, MONTH(L2813)&lt;=5), "Dry Season", "Wet Season")</f>
        <v>Dry Season</v>
      </c>
      <c r="T2813" s="1">
        <v>2</v>
      </c>
      <c r="U2813" s="1">
        <v>0</v>
      </c>
      <c r="V2813" s="1">
        <v>0</v>
      </c>
      <c r="W2813" s="1">
        <v>0</v>
      </c>
      <c r="X2813" s="1" t="s">
        <v>44</v>
      </c>
      <c r="Y2813" s="1"/>
      <c r="Z2813" s="1"/>
      <c r="AA2813" s="11" cm="1">
        <f t="array" ref="AA2813">IF(ISBLANK(Y2813), 0, VINCentyInvDistance(F2813,G2813,Y2813,Z2813))</f>
        <v>0</v>
      </c>
      <c r="AB2813" s="1">
        <v>0</v>
      </c>
      <c r="AC2813" s="1">
        <v>9</v>
      </c>
      <c r="AD2813" s="1">
        <v>4</v>
      </c>
      <c r="AE2813" s="1">
        <v>32</v>
      </c>
      <c r="AF2813" s="1">
        <v>1</v>
      </c>
      <c r="AG2813" s="1" t="s">
        <v>1703</v>
      </c>
      <c r="AH2813" s="1" t="s">
        <v>1704</v>
      </c>
      <c r="AI2813" s="1"/>
      <c r="AJ2813" s="1" t="s">
        <v>55</v>
      </c>
      <c r="AK2813" t="s">
        <v>4465</v>
      </c>
      <c r="AL2813" s="7">
        <v>0</v>
      </c>
      <c r="AM2813" s="1" t="s">
        <v>4466</v>
      </c>
    </row>
    <row r="2814" spans="1:39" ht="12.75" customHeight="1">
      <c r="A2814" s="1"/>
      <c r="B2814" s="1" t="s">
        <v>4472</v>
      </c>
      <c r="C2814" s="1" t="s">
        <v>4473</v>
      </c>
      <c r="D2814" s="3" t="str">
        <f ca="1">IFERROR(__xludf.DUMMYFUNCTION("PROPER(REGEXEXTRACT(B1002, ""(?:https?:\/\/)?(?:www\.)?([a-zA-Z0-9-]+)\.""))"),"Skyscanner")</f>
        <v>Skyscanner</v>
      </c>
      <c r="E2814" s="1" t="s">
        <v>4474</v>
      </c>
      <c r="F2814" s="1">
        <v>7.0962396999999999</v>
      </c>
      <c r="G2814" s="1">
        <v>125.6164807</v>
      </c>
      <c r="H2814" s="1" t="s">
        <v>4475</v>
      </c>
      <c r="I2814" s="1" t="s">
        <v>4252</v>
      </c>
      <c r="J2814" s="1">
        <f>IF(K2814="URBAN",1,IF(K2814="SUBURBAN",2,IF(K2814="RURAL",3,"")))</f>
        <v>1</v>
      </c>
      <c r="K2814" s="1" t="s">
        <v>42</v>
      </c>
      <c r="L2814" s="18">
        <v>46082</v>
      </c>
      <c r="M2814" s="49">
        <v>0.58333333333333337</v>
      </c>
      <c r="N2814" s="18">
        <v>46083</v>
      </c>
      <c r="O2814" s="56">
        <v>0.5</v>
      </c>
      <c r="P2814" s="31" t="str">
        <f>TEXT($L2814, "dddd")</f>
        <v>Sunday</v>
      </c>
      <c r="Q2814" s="39" t="s">
        <v>207</v>
      </c>
      <c r="R2814" s="39">
        <v>1223</v>
      </c>
      <c r="S2814" s="1" t="str">
        <f>IF(OR(MONTH(L2814)=12, MONTH(L2814)&lt;=5), "Dry Season", "Wet Season")</f>
        <v>Dry Season</v>
      </c>
      <c r="T2814" s="1">
        <v>1</v>
      </c>
      <c r="U2814" s="1">
        <v>0</v>
      </c>
      <c r="V2814" s="1">
        <v>1</v>
      </c>
      <c r="W2814" s="1">
        <v>1</v>
      </c>
      <c r="X2814" s="1" t="s">
        <v>4318</v>
      </c>
      <c r="Y2814" s="1">
        <v>7.0989420000000001</v>
      </c>
      <c r="Z2814" s="1">
        <v>125.63104389999999</v>
      </c>
      <c r="AA2814" s="11" cm="1">
        <f t="array" ref="AA2814">IF(ISBLANK(Y2814), 0, VINCentyInvDistance(F2814,G2814,Y2814,Z2814))</f>
        <v>1636.3488107386556</v>
      </c>
      <c r="AB2814" s="1">
        <v>0</v>
      </c>
      <c r="AC2814" s="1">
        <v>0</v>
      </c>
      <c r="AD2814" s="1">
        <v>0</v>
      </c>
      <c r="AE2814" s="1">
        <v>209</v>
      </c>
      <c r="AF2814" s="1">
        <v>1</v>
      </c>
      <c r="AG2814" s="1" t="s">
        <v>4319</v>
      </c>
      <c r="AH2814" s="1" t="s">
        <v>1704</v>
      </c>
      <c r="AI2814" s="1" t="str">
        <f>TRIM(MID(SUBSTITUTE($H2814,",",REPT(" ",200)),(LEN($H2814)-LEN(SUBSTITUTE($H2814,",",""))-2)*200+1,200))</f>
        <v>Davao Region</v>
      </c>
      <c r="AJ2814" s="1" t="s">
        <v>55</v>
      </c>
      <c r="AK2814" t="s">
        <v>4476</v>
      </c>
      <c r="AL2814" s="7">
        <v>0</v>
      </c>
      <c r="AM2814" s="1"/>
    </row>
    <row r="2815" spans="1:39" ht="12.75" customHeight="1">
      <c r="A2815" s="1"/>
      <c r="B2815" s="1" t="s">
        <v>4482</v>
      </c>
      <c r="C2815" s="1" t="s">
        <v>4483</v>
      </c>
      <c r="D2815" s="3" t="str">
        <f ca="1">IFERROR(__xludf.DUMMYFUNCTION("PROPER(REGEXEXTRACT(B1004, ""(?:https?:\/\/)?(?:www\.)?([a-zA-Z0-9-]+)\.""))"),"Skyscanner")</f>
        <v>Skyscanner</v>
      </c>
      <c r="E2815" s="1" t="s">
        <v>4484</v>
      </c>
      <c r="F2815" s="1">
        <v>7.0680740000000002</v>
      </c>
      <c r="G2815" s="1">
        <v>125.60829099999999</v>
      </c>
      <c r="H2815" s="1" t="s">
        <v>4480</v>
      </c>
      <c r="I2815" s="1" t="s">
        <v>4252</v>
      </c>
      <c r="J2815" s="1">
        <f>IF(K2815="URBAN",1,IF(K2815="SUBURBAN",2,IF(K2815="RURAL",3,"")))</f>
        <v>1</v>
      </c>
      <c r="K2815" s="1" t="s">
        <v>42</v>
      </c>
      <c r="L2815" s="18">
        <v>46082</v>
      </c>
      <c r="M2815" s="49">
        <v>0.58333333333333337</v>
      </c>
      <c r="N2815" s="18">
        <v>46083</v>
      </c>
      <c r="O2815" s="56">
        <v>0.5</v>
      </c>
      <c r="P2815" s="31" t="str">
        <f>TEXT($L2815, "dddd")</f>
        <v>Sunday</v>
      </c>
      <c r="Q2815" s="39" t="s">
        <v>531</v>
      </c>
      <c r="R2815" s="39">
        <v>2823</v>
      </c>
      <c r="S2815" s="1" t="str">
        <f>IF(OR(MONTH(L2815)=12, MONTH(L2815)&lt;=5), "Dry Season", "Wet Season")</f>
        <v>Dry Season</v>
      </c>
      <c r="T2815" s="1">
        <v>1</v>
      </c>
      <c r="U2815" s="1">
        <v>0</v>
      </c>
      <c r="V2815" s="1">
        <v>0</v>
      </c>
      <c r="W2815" s="1">
        <v>0</v>
      </c>
      <c r="X2815" s="1" t="s">
        <v>44</v>
      </c>
      <c r="Y2815" s="1"/>
      <c r="Z2815" s="1"/>
      <c r="AA2815" s="11" cm="1">
        <f t="array" ref="AA2815">IF(ISBLANK(Y2815), 0, VINCentyInvDistance(F2815,G2815,Y2815,Z2815))</f>
        <v>0</v>
      </c>
      <c r="AB2815" s="1">
        <v>0</v>
      </c>
      <c r="AC2815" s="1">
        <v>9</v>
      </c>
      <c r="AD2815" s="1">
        <v>4.5</v>
      </c>
      <c r="AE2815" s="1">
        <v>33</v>
      </c>
      <c r="AF2815" s="1">
        <v>1</v>
      </c>
      <c r="AG2815" s="1" t="s">
        <v>1703</v>
      </c>
      <c r="AH2815" s="1" t="s">
        <v>1704</v>
      </c>
      <c r="AI2815" s="1"/>
      <c r="AJ2815" s="1" t="s">
        <v>55</v>
      </c>
      <c r="AK2815" t="s">
        <v>4485</v>
      </c>
      <c r="AL2815" s="7">
        <v>0</v>
      </c>
      <c r="AM2815" s="1" t="s">
        <v>4486</v>
      </c>
    </row>
    <row r="2816" spans="1:39" ht="12.75" customHeight="1">
      <c r="A2816" s="1"/>
      <c r="B2816" s="1" t="s">
        <v>4487</v>
      </c>
      <c r="C2816" s="1" t="s">
        <v>4488</v>
      </c>
      <c r="D2816" s="3" t="str">
        <f ca="1">IFERROR(__xludf.DUMMYFUNCTION("PROPER(REGEXEXTRACT(B1005, ""(?:https?:\/\/)?(?:www\.)?([a-zA-Z0-9-]+)\.""))"),"Skyscanner")</f>
        <v>Skyscanner</v>
      </c>
      <c r="E2816" s="1" t="s">
        <v>4489</v>
      </c>
      <c r="F2816" s="1">
        <v>7.0727330000000004</v>
      </c>
      <c r="G2816" s="1">
        <v>125.60480800000001</v>
      </c>
      <c r="H2816" s="1" t="s">
        <v>4490</v>
      </c>
      <c r="I2816" s="1" t="s">
        <v>4252</v>
      </c>
      <c r="J2816" s="1">
        <f>IF(K2816="URBAN",1,IF(K2816="SUBURBAN",2,IF(K2816="RURAL",3,"")))</f>
        <v>1</v>
      </c>
      <c r="K2816" s="1" t="s">
        <v>42</v>
      </c>
      <c r="L2816" s="18">
        <v>46082</v>
      </c>
      <c r="M2816" s="49">
        <v>0.625</v>
      </c>
      <c r="N2816" s="18">
        <v>46083</v>
      </c>
      <c r="O2816" s="56">
        <v>0.5</v>
      </c>
      <c r="P2816" s="31" t="str">
        <f>TEXT($L2816, "dddd")</f>
        <v>Sunday</v>
      </c>
      <c r="Q2816" s="39" t="s">
        <v>111</v>
      </c>
      <c r="R2816" s="39">
        <v>6942</v>
      </c>
      <c r="S2816" s="1" t="str">
        <f>IF(OR(MONTH(L2816)=12, MONTH(L2816)&lt;=5), "Dry Season", "Wet Season")</f>
        <v>Dry Season</v>
      </c>
      <c r="T2816" s="1">
        <v>1</v>
      </c>
      <c r="U2816" s="1">
        <v>0</v>
      </c>
      <c r="V2816" s="1">
        <v>0</v>
      </c>
      <c r="W2816" s="1">
        <v>0</v>
      </c>
      <c r="X2816" s="1" t="s">
        <v>44</v>
      </c>
      <c r="Y2816" s="1"/>
      <c r="Z2816" s="1"/>
      <c r="AA2816" s="11" cm="1">
        <f t="array" ref="AA2816">IF(ISBLANK(Y2816), 0, VINCentyInvDistance(F2816,G2816,Y2816,Z2816))</f>
        <v>0</v>
      </c>
      <c r="AB2816" s="1">
        <v>0</v>
      </c>
      <c r="AC2816" s="1">
        <v>9</v>
      </c>
      <c r="AD2816" s="1">
        <v>4.2</v>
      </c>
      <c r="AE2816" s="1">
        <v>58</v>
      </c>
      <c r="AF2816" s="1">
        <v>1</v>
      </c>
      <c r="AG2816" s="1" t="s">
        <v>1703</v>
      </c>
      <c r="AH2816" s="1" t="s">
        <v>1704</v>
      </c>
      <c r="AI2816" s="1"/>
      <c r="AJ2816" s="1" t="s">
        <v>55</v>
      </c>
      <c r="AK2816" t="s">
        <v>16905</v>
      </c>
      <c r="AL2816" s="7">
        <v>0</v>
      </c>
      <c r="AM2816" s="1" t="s">
        <v>4491</v>
      </c>
    </row>
    <row r="2817" spans="1:39" ht="12.75" customHeight="1">
      <c r="A2817" s="1"/>
      <c r="B2817" s="1" t="s">
        <v>4492</v>
      </c>
      <c r="C2817" s="1" t="s">
        <v>4493</v>
      </c>
      <c r="D2817" s="3" t="str">
        <f ca="1">IFERROR(__xludf.DUMMYFUNCTION("PROPER(REGEXEXTRACT(B1006, ""(?:https?:\/\/)?(?:www\.)?([a-zA-Z0-9-]+)\.""))"),"Skyscanner")</f>
        <v>Skyscanner</v>
      </c>
      <c r="E2817" s="1" t="s">
        <v>4494</v>
      </c>
      <c r="F2817" s="1">
        <v>7.0895299999999999</v>
      </c>
      <c r="G2817" s="1">
        <v>125.61021</v>
      </c>
      <c r="H2817" s="1" t="s">
        <v>4495</v>
      </c>
      <c r="I2817" s="1" t="s">
        <v>4252</v>
      </c>
      <c r="J2817" s="1">
        <f>IF(K2817="URBAN",1,IF(K2817="SUBURBAN",2,IF(K2817="RURAL",3,"")))</f>
        <v>1</v>
      </c>
      <c r="K2817" s="1" t="s">
        <v>42</v>
      </c>
      <c r="L2817" s="18">
        <v>46082</v>
      </c>
      <c r="M2817" s="49">
        <v>0.58333333333333337</v>
      </c>
      <c r="N2817" s="18">
        <v>46083</v>
      </c>
      <c r="O2817" s="56">
        <v>0.5</v>
      </c>
      <c r="P2817" s="31" t="str">
        <f>TEXT($L2817, "dddd")</f>
        <v>Sunday</v>
      </c>
      <c r="Q2817" s="39" t="s">
        <v>1341</v>
      </c>
      <c r="R2817" s="39">
        <v>7143</v>
      </c>
      <c r="S2817" s="1" t="str">
        <f>IF(OR(MONTH(L2817)=12, MONTH(L2817)&lt;=5), "Dry Season", "Wet Season")</f>
        <v>Dry Season</v>
      </c>
      <c r="T2817" s="1">
        <v>2</v>
      </c>
      <c r="U2817" s="1">
        <v>0</v>
      </c>
      <c r="V2817" s="1">
        <v>0</v>
      </c>
      <c r="W2817" s="1">
        <v>0</v>
      </c>
      <c r="X2817" s="1" t="s">
        <v>44</v>
      </c>
      <c r="Y2817" s="1"/>
      <c r="Z2817" s="1"/>
      <c r="AA2817" s="11" cm="1">
        <f t="array" ref="AA2817">IF(ISBLANK(Y2817), 0, VINCentyInvDistance(F2817,G2817,Y2817,Z2817))</f>
        <v>0</v>
      </c>
      <c r="AB2817" s="1">
        <v>0</v>
      </c>
      <c r="AC2817" s="1">
        <v>8.4</v>
      </c>
      <c r="AD2817" s="1">
        <v>4.4000000000000004</v>
      </c>
      <c r="AE2817" s="1">
        <v>1658</v>
      </c>
      <c r="AF2817" s="1">
        <v>1</v>
      </c>
      <c r="AG2817" s="1" t="s">
        <v>4311</v>
      </c>
      <c r="AH2817" s="1" t="s">
        <v>1704</v>
      </c>
      <c r="AI2817" s="1"/>
      <c r="AJ2817" s="1" t="s">
        <v>55</v>
      </c>
      <c r="AK2817" t="s">
        <v>16906</v>
      </c>
      <c r="AL2817" s="7">
        <v>0</v>
      </c>
      <c r="AM2817" s="1" t="s">
        <v>4496</v>
      </c>
    </row>
    <row r="2818" spans="1:39" ht="12.75" customHeight="1">
      <c r="A2818" s="1"/>
      <c r="B2818" s="1" t="s">
        <v>4497</v>
      </c>
      <c r="C2818" s="1" t="s">
        <v>4498</v>
      </c>
      <c r="D2818" s="3" t="str">
        <f ca="1">IFERROR(__xludf.DUMMYFUNCTION("PROPER(REGEXEXTRACT(B1007, ""(?:https?:\/\/)?(?:www\.)?([a-zA-Z0-9-]+)\.""))"),"Skyscanner")</f>
        <v>Skyscanner</v>
      </c>
      <c r="E2818" s="1" t="s">
        <v>4499</v>
      </c>
      <c r="F2818" s="1">
        <v>7.0614699999999999</v>
      </c>
      <c r="G2818" s="1">
        <v>125.59572</v>
      </c>
      <c r="H2818" s="1" t="s">
        <v>4500</v>
      </c>
      <c r="I2818" s="1" t="s">
        <v>4252</v>
      </c>
      <c r="J2818" s="1">
        <f>IF(K2818="URBAN",1,IF(K2818="SUBURBAN",2,IF(K2818="RURAL",3,"")))</f>
        <v>1</v>
      </c>
      <c r="K2818" s="1" t="s">
        <v>42</v>
      </c>
      <c r="L2818" s="18">
        <v>46082</v>
      </c>
      <c r="M2818" s="49">
        <v>0.625</v>
      </c>
      <c r="N2818" s="18">
        <v>46083</v>
      </c>
      <c r="O2818" s="56">
        <v>0.5</v>
      </c>
      <c r="P2818" s="31" t="str">
        <f>TEXT($L2818, "dddd")</f>
        <v>Sunday</v>
      </c>
      <c r="Q2818" s="39" t="s">
        <v>531</v>
      </c>
      <c r="R2818" s="39">
        <v>1526</v>
      </c>
      <c r="S2818" s="1" t="str">
        <f>IF(OR(MONTH(L2818)=12, MONTH(L2818)&lt;=5), "Dry Season", "Wet Season")</f>
        <v>Dry Season</v>
      </c>
      <c r="T2818" s="1">
        <v>1</v>
      </c>
      <c r="U2818" s="1">
        <v>0</v>
      </c>
      <c r="V2818" s="1">
        <v>0</v>
      </c>
      <c r="W2818" s="1">
        <v>0</v>
      </c>
      <c r="X2818" s="1" t="s">
        <v>44</v>
      </c>
      <c r="Y2818" s="1"/>
      <c r="Z2818" s="1"/>
      <c r="AA2818" s="11" cm="1">
        <f t="array" ref="AA2818">IF(ISBLANK(Y2818), 0, VINCentyInvDistance(F2818,G2818,Y2818,Z2818))</f>
        <v>0</v>
      </c>
      <c r="AB2818" s="1">
        <v>0</v>
      </c>
      <c r="AC2818" s="1">
        <v>8.1999999999999993</v>
      </c>
      <c r="AD2818" s="1">
        <v>3.8</v>
      </c>
      <c r="AE2818" s="1">
        <v>164</v>
      </c>
      <c r="AF2818" s="1">
        <v>1</v>
      </c>
      <c r="AG2818" s="1" t="s">
        <v>4501</v>
      </c>
      <c r="AH2818" s="1" t="s">
        <v>1704</v>
      </c>
      <c r="AI2818" s="1"/>
      <c r="AJ2818" s="1" t="s">
        <v>55</v>
      </c>
      <c r="AK2818" t="s">
        <v>16907</v>
      </c>
      <c r="AL2818" s="7">
        <v>0</v>
      </c>
      <c r="AM2818" s="1" t="s">
        <v>4502</v>
      </c>
    </row>
    <row r="2819" spans="1:39" ht="12.75" customHeight="1">
      <c r="A2819" s="1"/>
      <c r="B2819" s="1" t="s">
        <v>4503</v>
      </c>
      <c r="C2819" s="1" t="s">
        <v>4504</v>
      </c>
      <c r="D2819" s="3" t="str">
        <f ca="1">IFERROR(__xludf.DUMMYFUNCTION("PROPER(REGEXEXTRACT(B1008, ""(?:https?:\/\/)?(?:www\.)?([a-zA-Z0-9-]+)\.""))"),"Skyscanner")</f>
        <v>Skyscanner</v>
      </c>
      <c r="E2819" s="1" t="s">
        <v>4505</v>
      </c>
      <c r="F2819" s="1">
        <v>7.0790199999999999</v>
      </c>
      <c r="G2819" s="1">
        <v>125.60836</v>
      </c>
      <c r="H2819" s="1" t="s">
        <v>4506</v>
      </c>
      <c r="I2819" s="1" t="s">
        <v>4252</v>
      </c>
      <c r="J2819" s="1">
        <f>IF(K2819="URBAN",1,IF(K2819="SUBURBAN",2,IF(K2819="RURAL",3,"")))</f>
        <v>1</v>
      </c>
      <c r="K2819" s="1" t="s">
        <v>42</v>
      </c>
      <c r="L2819" s="18">
        <v>46082</v>
      </c>
      <c r="M2819" s="49">
        <v>0.58333333333333337</v>
      </c>
      <c r="N2819" s="18">
        <v>46083</v>
      </c>
      <c r="O2819" s="56">
        <v>0.5</v>
      </c>
      <c r="P2819" s="31" t="str">
        <f>TEXT($L2819, "dddd")</f>
        <v>Sunday</v>
      </c>
      <c r="Q2819" s="39" t="s">
        <v>207</v>
      </c>
      <c r="R2819" s="39">
        <v>2298</v>
      </c>
      <c r="S2819" s="1" t="str">
        <f>IF(OR(MONTH(L2819)=12, MONTH(L2819)&lt;=5), "Dry Season", "Wet Season")</f>
        <v>Dry Season</v>
      </c>
      <c r="T2819" s="1">
        <v>1</v>
      </c>
      <c r="U2819" s="1">
        <v>0</v>
      </c>
      <c r="V2819" s="1">
        <v>1</v>
      </c>
      <c r="W2819" s="1">
        <v>0</v>
      </c>
      <c r="X2819" s="1" t="s">
        <v>44</v>
      </c>
      <c r="Y2819" s="1"/>
      <c r="Z2819" s="1"/>
      <c r="AA2819" s="11" cm="1">
        <f t="array" ref="AA2819">IF(ISBLANK(Y2819), 0, VINCentyInvDistance(F2819,G2819,Y2819,Z2819))</f>
        <v>0</v>
      </c>
      <c r="AB2819" s="1">
        <v>0</v>
      </c>
      <c r="AC2819" s="1">
        <v>7.6</v>
      </c>
      <c r="AD2819" s="1">
        <v>4.5</v>
      </c>
      <c r="AE2819" s="1">
        <v>16</v>
      </c>
      <c r="AF2819" s="1">
        <v>1</v>
      </c>
      <c r="AG2819" s="1" t="s">
        <v>4311</v>
      </c>
      <c r="AH2819" s="1" t="s">
        <v>1704</v>
      </c>
      <c r="AI2819" s="1"/>
      <c r="AJ2819" s="1" t="s">
        <v>55</v>
      </c>
      <c r="AK2819" t="s">
        <v>4507</v>
      </c>
      <c r="AL2819" s="7">
        <v>0</v>
      </c>
      <c r="AM2819" s="1" t="s">
        <v>4508</v>
      </c>
    </row>
    <row r="2820" spans="1:39" ht="12.75" customHeight="1">
      <c r="A2820" s="1"/>
      <c r="B2820" s="1" t="s">
        <v>4515</v>
      </c>
      <c r="C2820" s="1" t="s">
        <v>4516</v>
      </c>
      <c r="D2820" s="3" t="str">
        <f ca="1">IFERROR(__xludf.DUMMYFUNCTION("PROPER(REGEXEXTRACT(B1010, ""(?:https?:\/\/)?(?:www\.)?([a-zA-Z0-9-]+)\.""))"),"Skyscanner")</f>
        <v>Skyscanner</v>
      </c>
      <c r="E2820" s="1" t="s">
        <v>4517</v>
      </c>
      <c r="F2820" s="1">
        <v>7.0674934</v>
      </c>
      <c r="G2820" s="1">
        <v>125.61159499999999</v>
      </c>
      <c r="H2820" s="1" t="s">
        <v>4518</v>
      </c>
      <c r="I2820" s="1" t="s">
        <v>4252</v>
      </c>
      <c r="J2820" s="1">
        <f>IF(K2820="URBAN",1,IF(K2820="SUBURBAN",2,IF(K2820="RURAL",3,"")))</f>
        <v>1</v>
      </c>
      <c r="K2820" s="1" t="s">
        <v>42</v>
      </c>
      <c r="L2820" s="18">
        <v>46082</v>
      </c>
      <c r="M2820" s="49">
        <v>0.58333333333333337</v>
      </c>
      <c r="N2820" s="18">
        <v>46083</v>
      </c>
      <c r="O2820" s="56">
        <v>0.5</v>
      </c>
      <c r="P2820" s="31" t="str">
        <f>TEXT($L2820, "dddd")</f>
        <v>Sunday</v>
      </c>
      <c r="Q2820" s="39" t="s">
        <v>111</v>
      </c>
      <c r="R2820" s="39">
        <v>1220</v>
      </c>
      <c r="S2820" s="1" t="str">
        <f>IF(OR(MONTH(L2820)=12, MONTH(L2820)&lt;=5), "Dry Season", "Wet Season")</f>
        <v>Dry Season</v>
      </c>
      <c r="T2820" s="1">
        <v>1</v>
      </c>
      <c r="U2820" s="1">
        <v>0</v>
      </c>
      <c r="V2820" s="1">
        <v>0</v>
      </c>
      <c r="W2820" s="1">
        <v>1</v>
      </c>
      <c r="X2820" s="1" t="s">
        <v>4513</v>
      </c>
      <c r="Y2820" s="1">
        <v>7.0623269999999998</v>
      </c>
      <c r="Z2820" s="1">
        <v>125.59326799999999</v>
      </c>
      <c r="AA2820" s="11" cm="1">
        <f t="array" ref="AA2820">IF(ISBLANK(Y2820), 0, VINCentyInvDistance(F2820,G2820,Y2820,Z2820))</f>
        <v>2103.8351744970096</v>
      </c>
      <c r="AB2820" s="1">
        <v>0</v>
      </c>
      <c r="AC2820" s="1">
        <v>8.1999999999999993</v>
      </c>
      <c r="AD2820" s="1">
        <v>3.8</v>
      </c>
      <c r="AE2820" s="1">
        <v>72</v>
      </c>
      <c r="AF2820" s="1">
        <v>1</v>
      </c>
      <c r="AG2820" s="1" t="s">
        <v>4514</v>
      </c>
      <c r="AH2820" s="1" t="s">
        <v>1704</v>
      </c>
      <c r="AI2820" s="1" t="str">
        <f>TRIM(MID(SUBSTITUTE($H2820,",",REPT(" ",200)),(LEN($H2820)-LEN(SUBSTITUTE($H2820,",",""))-2)*200+1,200))</f>
        <v>Davao Region</v>
      </c>
      <c r="AJ2820" s="1" t="s">
        <v>55</v>
      </c>
      <c r="AK2820" t="s">
        <v>4519</v>
      </c>
      <c r="AL2820" s="7">
        <v>0</v>
      </c>
      <c r="AM2820" s="1"/>
    </row>
    <row r="2821" spans="1:39" ht="12.75" customHeight="1">
      <c r="A2821" s="1"/>
      <c r="B2821" s="1" t="s">
        <v>4520</v>
      </c>
      <c r="C2821" s="1" t="s">
        <v>4521</v>
      </c>
      <c r="D2821" s="3" t="str">
        <f ca="1">IFERROR(__xludf.DUMMYFUNCTION("PROPER(REGEXEXTRACT(B1011, ""(?:https?:\/\/)?(?:www\.)?([a-zA-Z0-9-]+)\.""))"),"Skyscanner")</f>
        <v>Skyscanner</v>
      </c>
      <c r="E2821" s="1" t="s">
        <v>4522</v>
      </c>
      <c r="F2821" s="1">
        <v>7.0674900000000003</v>
      </c>
      <c r="G2821" s="1">
        <v>125.61159000000001</v>
      </c>
      <c r="H2821" s="1" t="s">
        <v>4518</v>
      </c>
      <c r="I2821" s="1" t="s">
        <v>2622</v>
      </c>
      <c r="J2821" s="1">
        <f>IF(K2821="URBAN",1,IF(K2821="SUBURBAN",2,IF(K2821="RURAL",3,"")))</f>
        <v>1</v>
      </c>
      <c r="K2821" s="1" t="s">
        <v>42</v>
      </c>
      <c r="L2821" s="18">
        <v>46082</v>
      </c>
      <c r="M2821" s="49">
        <v>0.58333333333333337</v>
      </c>
      <c r="N2821" s="18">
        <v>46083</v>
      </c>
      <c r="O2821" s="56">
        <v>0.5</v>
      </c>
      <c r="P2821" s="31" t="str">
        <f>TEXT($L2821, "dddd")</f>
        <v>Sunday</v>
      </c>
      <c r="Q2821" s="39" t="s">
        <v>111</v>
      </c>
      <c r="R2821" s="39">
        <v>389</v>
      </c>
      <c r="S2821" s="1" t="str">
        <f>IF(OR(MONTH(L2821)=12, MONTH(L2821)&lt;=5), "Dry Season", "Wet Season")</f>
        <v>Dry Season</v>
      </c>
      <c r="T2821" s="1">
        <v>1</v>
      </c>
      <c r="U2821" s="1">
        <v>0</v>
      </c>
      <c r="V2821" s="1">
        <v>0</v>
      </c>
      <c r="W2821" s="1">
        <v>0</v>
      </c>
      <c r="X2821" s="1" t="s">
        <v>44</v>
      </c>
      <c r="Y2821" s="1"/>
      <c r="Z2821" s="1"/>
      <c r="AA2821" s="11" cm="1">
        <f t="array" ref="AA2821">IF(ISBLANK(Y2821), 0, VINCentyInvDistance(F2821,G2821,Y2821,Z2821))</f>
        <v>0</v>
      </c>
      <c r="AB2821" s="1">
        <v>0</v>
      </c>
      <c r="AC2821" s="1">
        <v>7.6</v>
      </c>
      <c r="AD2821" s="1">
        <v>3.9</v>
      </c>
      <c r="AE2821" s="1">
        <v>35</v>
      </c>
      <c r="AF2821" s="1">
        <v>1</v>
      </c>
      <c r="AG2821" s="1" t="s">
        <v>1703</v>
      </c>
      <c r="AH2821" s="1" t="s">
        <v>1704</v>
      </c>
      <c r="AI2821" s="1"/>
      <c r="AJ2821" s="1" t="s">
        <v>55</v>
      </c>
      <c r="AK2821" t="s">
        <v>16909</v>
      </c>
      <c r="AL2821" s="7">
        <v>0</v>
      </c>
      <c r="AM2821" s="1" t="s">
        <v>4523</v>
      </c>
    </row>
    <row r="2822" spans="1:39" ht="12.75" customHeight="1">
      <c r="A2822" s="1"/>
      <c r="B2822" s="1" t="s">
        <v>4524</v>
      </c>
      <c r="C2822" s="1" t="s">
        <v>4525</v>
      </c>
      <c r="D2822" s="3" t="str">
        <f ca="1">IFERROR(__xludf.DUMMYFUNCTION("PROPER(REGEXEXTRACT(B1012, ""(?:https?:\/\/)?(?:www\.)?([a-zA-Z0-9-]+)\.""))"),"Skyscanner")</f>
        <v>Skyscanner</v>
      </c>
      <c r="E2822" s="1" t="s">
        <v>4526</v>
      </c>
      <c r="F2822" s="1">
        <v>7.0685690000000001</v>
      </c>
      <c r="G2822" s="1">
        <v>125.60616899999999</v>
      </c>
      <c r="H2822" s="1" t="s">
        <v>4527</v>
      </c>
      <c r="I2822" s="1" t="s">
        <v>4252</v>
      </c>
      <c r="J2822" s="1">
        <f>IF(K2822="URBAN",1,IF(K2822="SUBURBAN",2,IF(K2822="RURAL",3,"")))</f>
        <v>1</v>
      </c>
      <c r="K2822" s="1" t="s">
        <v>42</v>
      </c>
      <c r="L2822" s="18">
        <v>46082</v>
      </c>
      <c r="M2822" s="49">
        <v>0.58333333333333337</v>
      </c>
      <c r="N2822" s="18">
        <v>46083</v>
      </c>
      <c r="O2822" s="56">
        <v>0.5</v>
      </c>
      <c r="P2822" s="31" t="str">
        <f>TEXT($L2822, "dddd")</f>
        <v>Sunday</v>
      </c>
      <c r="Q2822" s="39" t="s">
        <v>531</v>
      </c>
      <c r="R2822" s="39">
        <v>1382</v>
      </c>
      <c r="S2822" s="1" t="str">
        <f>IF(OR(MONTH(L2822)=12, MONTH(L2822)&lt;=5), "Dry Season", "Wet Season")</f>
        <v>Dry Season</v>
      </c>
      <c r="T2822" s="1">
        <v>1</v>
      </c>
      <c r="U2822" s="1">
        <v>0</v>
      </c>
      <c r="V2822" s="1">
        <v>0</v>
      </c>
      <c r="W2822" s="1">
        <v>0</v>
      </c>
      <c r="X2822" s="1" t="s">
        <v>44</v>
      </c>
      <c r="Y2822" s="1"/>
      <c r="Z2822" s="1"/>
      <c r="AA2822" s="11" cm="1">
        <f t="array" ref="AA2822">IF(ISBLANK(Y2822), 0, VINCentyInvDistance(F2822,G2822,Y2822,Z2822))</f>
        <v>0</v>
      </c>
      <c r="AB2822" s="1">
        <v>0</v>
      </c>
      <c r="AC2822" s="1">
        <v>0</v>
      </c>
      <c r="AD2822" s="1">
        <v>0</v>
      </c>
      <c r="AE2822" s="1">
        <v>30</v>
      </c>
      <c r="AF2822" s="1">
        <v>1</v>
      </c>
      <c r="AG2822" s="1" t="s">
        <v>1703</v>
      </c>
      <c r="AH2822" s="1" t="s">
        <v>1704</v>
      </c>
      <c r="AI2822" s="1" t="str">
        <f>TRIM(MID(SUBSTITUTE($H2822,",",REPT(" ",200)),(LEN($H2822)-LEN(SUBSTITUTE($H2822,",",""))-2)*200+1,200))</f>
        <v>Davao Region</v>
      </c>
      <c r="AJ2822" s="1" t="s">
        <v>55</v>
      </c>
      <c r="AK2822" t="s">
        <v>4528</v>
      </c>
      <c r="AL2822" s="7">
        <v>0</v>
      </c>
      <c r="AM2822" s="1" t="s">
        <v>4529</v>
      </c>
    </row>
    <row r="2823" spans="1:39" ht="12.75" customHeight="1">
      <c r="A2823" s="1"/>
      <c r="B2823" s="1" t="s">
        <v>4530</v>
      </c>
      <c r="C2823" s="1" t="s">
        <v>4531</v>
      </c>
      <c r="D2823" s="3" t="str">
        <f ca="1">IFERROR(__xludf.DUMMYFUNCTION("PROPER(REGEXEXTRACT(B1013, ""(?:https?:\/\/)?(?:www\.)?([a-zA-Z0-9-]+)\.""))"),"Skyscanner")</f>
        <v>Skyscanner</v>
      </c>
      <c r="E2823" s="1" t="s">
        <v>4532</v>
      </c>
      <c r="F2823" s="1">
        <v>7.0569877999999999</v>
      </c>
      <c r="G2823" s="1">
        <v>125.60031290000001</v>
      </c>
      <c r="H2823" s="1" t="s">
        <v>4533</v>
      </c>
      <c r="I2823" s="1" t="s">
        <v>4252</v>
      </c>
      <c r="J2823" s="1">
        <f>IF(K2823="URBAN",1,IF(K2823="SUBURBAN",2,IF(K2823="RURAL",3,"")))</f>
        <v>1</v>
      </c>
      <c r="K2823" s="1" t="s">
        <v>42</v>
      </c>
      <c r="L2823" s="18">
        <v>46082</v>
      </c>
      <c r="M2823" s="49">
        <v>0.58333333333333337</v>
      </c>
      <c r="N2823" s="18">
        <v>46083</v>
      </c>
      <c r="O2823" s="56">
        <v>0.5</v>
      </c>
      <c r="P2823" s="31" t="str">
        <f>TEXT($L2823, "dddd")</f>
        <v>Sunday</v>
      </c>
      <c r="Q2823" s="39" t="s">
        <v>531</v>
      </c>
      <c r="R2823" s="39">
        <v>3481</v>
      </c>
      <c r="S2823" s="1" t="str">
        <f>IF(OR(MONTH(L2823)=12, MONTH(L2823)&lt;=5), "Dry Season", "Wet Season")</f>
        <v>Dry Season</v>
      </c>
      <c r="T2823" s="1">
        <v>1</v>
      </c>
      <c r="U2823" s="1">
        <v>0</v>
      </c>
      <c r="V2823" s="1">
        <v>0</v>
      </c>
      <c r="W2823" s="1">
        <v>1</v>
      </c>
      <c r="X2823" s="1" t="s">
        <v>4318</v>
      </c>
      <c r="Y2823" s="1">
        <v>7.0989420000000001</v>
      </c>
      <c r="Z2823" s="1">
        <v>125.63104389999999</v>
      </c>
      <c r="AA2823" s="11" cm="1">
        <f t="array" ref="AA2823">IF(ISBLANK(Y2823), 0, VINCentyInvDistance(F2823,G2823,Y2823,Z2823))</f>
        <v>5749.2471946499736</v>
      </c>
      <c r="AB2823" s="1">
        <v>0</v>
      </c>
      <c r="AC2823" s="1">
        <v>8</v>
      </c>
      <c r="AD2823" s="1">
        <v>4.3</v>
      </c>
      <c r="AE2823" s="1">
        <v>30</v>
      </c>
      <c r="AF2823" s="1">
        <v>1</v>
      </c>
      <c r="AG2823" s="1" t="s">
        <v>4319</v>
      </c>
      <c r="AH2823" s="1" t="s">
        <v>1704</v>
      </c>
      <c r="AI2823" s="1" t="str">
        <f>TRIM(MID(SUBSTITUTE($H2823,",",REPT(" ",200)),(LEN($H2823)-LEN(SUBSTITUTE($H2823,",",""))-2)*200+1,200))</f>
        <v>Davao Region</v>
      </c>
      <c r="AJ2823" s="1" t="s">
        <v>55</v>
      </c>
      <c r="AK2823" t="s">
        <v>16910</v>
      </c>
      <c r="AL2823" s="7">
        <v>0</v>
      </c>
      <c r="AM2823" s="1"/>
    </row>
    <row r="2824" spans="1:39" ht="12.75" customHeight="1">
      <c r="A2824" s="1"/>
      <c r="B2824" s="1" t="s">
        <v>4534</v>
      </c>
      <c r="C2824" s="1" t="s">
        <v>4535</v>
      </c>
      <c r="D2824" s="3" t="str">
        <f ca="1">IFERROR(__xludf.DUMMYFUNCTION("PROPER(REGEXEXTRACT(B1014, ""(?:https?:\/\/)?(?:www\.)?([a-zA-Z0-9-]+)\.""))"),"Skyscanner")</f>
        <v>Skyscanner</v>
      </c>
      <c r="E2824" s="1" t="s">
        <v>4536</v>
      </c>
      <c r="F2824" s="1">
        <v>7.0569879999999996</v>
      </c>
      <c r="G2824" s="1">
        <v>125.600313</v>
      </c>
      <c r="H2824" s="1" t="s">
        <v>4533</v>
      </c>
      <c r="I2824" s="1" t="s">
        <v>4252</v>
      </c>
      <c r="J2824" s="1">
        <f>IF(K2824="URBAN",1,IF(K2824="SUBURBAN",2,IF(K2824="RURAL",3,"")))</f>
        <v>1</v>
      </c>
      <c r="K2824" s="1" t="s">
        <v>42</v>
      </c>
      <c r="L2824" s="18">
        <v>46082</v>
      </c>
      <c r="M2824" s="49">
        <v>0.58333333333333337</v>
      </c>
      <c r="N2824" s="18">
        <v>46083</v>
      </c>
      <c r="O2824" s="56">
        <v>0.5</v>
      </c>
      <c r="P2824" s="31" t="str">
        <f>TEXT($L2824, "dddd")</f>
        <v>Sunday</v>
      </c>
      <c r="Q2824" s="39" t="s">
        <v>207</v>
      </c>
      <c r="R2824" s="39">
        <v>1436</v>
      </c>
      <c r="S2824" s="1" t="str">
        <f>IF(OR(MONTH(L2824)=12, MONTH(L2824)&lt;=5), "Dry Season", "Wet Season")</f>
        <v>Dry Season</v>
      </c>
      <c r="T2824" s="1">
        <v>1</v>
      </c>
      <c r="U2824" s="1">
        <v>0</v>
      </c>
      <c r="V2824" s="1">
        <v>0</v>
      </c>
      <c r="W2824" s="1">
        <v>0</v>
      </c>
      <c r="X2824" s="1" t="s">
        <v>44</v>
      </c>
      <c r="Y2824" s="1"/>
      <c r="Z2824" s="1"/>
      <c r="AA2824" s="11" cm="1">
        <f t="array" ref="AA2824">IF(ISBLANK(Y2824), 0, VINCentyInvDistance(F2824,G2824,Y2824,Z2824))</f>
        <v>0</v>
      </c>
      <c r="AB2824" s="1">
        <v>0</v>
      </c>
      <c r="AC2824" s="1">
        <v>8.6</v>
      </c>
      <c r="AD2824" s="1">
        <v>2.9</v>
      </c>
      <c r="AE2824" s="1">
        <v>111</v>
      </c>
      <c r="AF2824" s="1">
        <v>1</v>
      </c>
      <c r="AG2824" s="1" t="s">
        <v>4501</v>
      </c>
      <c r="AH2824" s="1" t="s">
        <v>1704</v>
      </c>
      <c r="AI2824" s="1"/>
      <c r="AJ2824" s="1" t="s">
        <v>55</v>
      </c>
      <c r="AK2824" t="s">
        <v>16911</v>
      </c>
      <c r="AL2824" s="7">
        <v>0</v>
      </c>
      <c r="AM2824" s="1" t="s">
        <v>4537</v>
      </c>
    </row>
    <row r="2825" spans="1:39" ht="12.75" customHeight="1">
      <c r="A2825" s="1"/>
      <c r="B2825" s="1" t="s">
        <v>4538</v>
      </c>
      <c r="C2825" s="1" t="s">
        <v>4539</v>
      </c>
      <c r="D2825" s="3" t="str">
        <f ca="1">IFERROR(__xludf.DUMMYFUNCTION("PROPER(REGEXEXTRACT(B1015, ""(?:https?:\/\/)?(?:www\.)?([a-zA-Z0-9-]+)\.""))"),"Skyscanner")</f>
        <v>Skyscanner</v>
      </c>
      <c r="E2825" s="1" t="s">
        <v>4540</v>
      </c>
      <c r="F2825" s="1">
        <v>7.0673820000000003</v>
      </c>
      <c r="G2825" s="1">
        <v>125.60668699999999</v>
      </c>
      <c r="H2825" s="1" t="s">
        <v>4541</v>
      </c>
      <c r="I2825" s="1" t="s">
        <v>1300</v>
      </c>
      <c r="J2825" s="1">
        <f>IF(K2825="URBAN",1,IF(K2825="SUBURBAN",2,IF(K2825="RURAL",3,"")))</f>
        <v>1</v>
      </c>
      <c r="K2825" s="1" t="s">
        <v>42</v>
      </c>
      <c r="L2825" s="18">
        <v>46082</v>
      </c>
      <c r="M2825" s="49">
        <v>0.54166666666666663</v>
      </c>
      <c r="N2825" s="18">
        <v>46083</v>
      </c>
      <c r="O2825" s="56">
        <v>0.5</v>
      </c>
      <c r="P2825" s="31" t="str">
        <f>TEXT($L2825, "dddd")</f>
        <v>Sunday</v>
      </c>
      <c r="Q2825" s="39" t="s">
        <v>111</v>
      </c>
      <c r="R2825" s="39">
        <v>800</v>
      </c>
      <c r="S2825" s="1" t="str">
        <f>IF(OR(MONTH(L2825)=12, MONTH(L2825)&lt;=5), "Dry Season", "Wet Season")</f>
        <v>Dry Season</v>
      </c>
      <c r="T2825" s="1">
        <v>1</v>
      </c>
      <c r="U2825" s="1">
        <v>0</v>
      </c>
      <c r="V2825" s="1">
        <v>0</v>
      </c>
      <c r="W2825" s="1">
        <v>0</v>
      </c>
      <c r="X2825" s="1" t="s">
        <v>44</v>
      </c>
      <c r="Y2825" s="1"/>
      <c r="Z2825" s="1"/>
      <c r="AA2825" s="11" cm="1">
        <f t="array" ref="AA2825">IF(ISBLANK(Y2825), 0, VINCentyInvDistance(F2825,G2825,Y2825,Z2825))</f>
        <v>0</v>
      </c>
      <c r="AB2825" s="1">
        <v>0</v>
      </c>
      <c r="AC2825" s="1">
        <v>5.8</v>
      </c>
      <c r="AD2825" s="1">
        <v>4</v>
      </c>
      <c r="AE2825" s="1">
        <v>46</v>
      </c>
      <c r="AF2825" s="1">
        <v>1</v>
      </c>
      <c r="AG2825" s="1" t="s">
        <v>1703</v>
      </c>
      <c r="AH2825" s="1" t="s">
        <v>1704</v>
      </c>
      <c r="AI2825" s="1"/>
      <c r="AJ2825" s="1" t="s">
        <v>55</v>
      </c>
      <c r="AK2825" t="s">
        <v>16912</v>
      </c>
      <c r="AL2825" s="7">
        <v>0</v>
      </c>
      <c r="AM2825" s="1" t="s">
        <v>4542</v>
      </c>
    </row>
    <row r="2826" spans="1:39" ht="12.75" customHeight="1">
      <c r="A2826" s="1"/>
      <c r="B2826" s="1" t="s">
        <v>4548</v>
      </c>
      <c r="C2826" s="1" t="s">
        <v>4549</v>
      </c>
      <c r="D2826" s="3" t="str">
        <f ca="1">IFERROR(__xludf.DUMMYFUNCTION("PROPER(REGEXEXTRACT(B1017, ""(?:https?:\/\/)?(?:www\.)?([a-zA-Z0-9-]+)\.""))"),"Skyscanner")</f>
        <v>Skyscanner</v>
      </c>
      <c r="E2826" s="1" t="s">
        <v>4550</v>
      </c>
      <c r="F2826" s="1">
        <v>7.0743679999999998</v>
      </c>
      <c r="G2826" s="1">
        <v>125.609116</v>
      </c>
      <c r="H2826" s="1" t="s">
        <v>4551</v>
      </c>
      <c r="I2826" s="1" t="s">
        <v>530</v>
      </c>
      <c r="J2826" s="1">
        <f>IF(K2826="URBAN",1,IF(K2826="SUBURBAN",2,IF(K2826="RURAL",3,"")))</f>
        <v>1</v>
      </c>
      <c r="K2826" s="1" t="s">
        <v>42</v>
      </c>
      <c r="L2826" s="18">
        <v>46082</v>
      </c>
      <c r="M2826" s="49">
        <v>0.58333333333333337</v>
      </c>
      <c r="N2826" s="18">
        <v>46083</v>
      </c>
      <c r="O2826" s="56">
        <v>0.5</v>
      </c>
      <c r="P2826" s="31" t="str">
        <f>TEXT($L2826, "dddd")</f>
        <v>Sunday</v>
      </c>
      <c r="Q2826" s="39" t="s">
        <v>207</v>
      </c>
      <c r="R2826" s="39">
        <v>988</v>
      </c>
      <c r="S2826" s="1" t="str">
        <f>IF(OR(MONTH(L2826)=12, MONTH(L2826)&lt;=5), "Dry Season", "Wet Season")</f>
        <v>Dry Season</v>
      </c>
      <c r="T2826" s="1">
        <v>1</v>
      </c>
      <c r="U2826" s="1">
        <v>0</v>
      </c>
      <c r="V2826" s="1">
        <v>0</v>
      </c>
      <c r="W2826" s="1">
        <v>0</v>
      </c>
      <c r="X2826" s="1" t="s">
        <v>44</v>
      </c>
      <c r="Y2826" s="1"/>
      <c r="Z2826" s="1"/>
      <c r="AA2826" s="11" cm="1">
        <f t="array" ref="AA2826">IF(ISBLANK(Y2826), 0, VINCentyInvDistance(F2826,G2826,Y2826,Z2826))</f>
        <v>0</v>
      </c>
      <c r="AB2826" s="1">
        <v>0</v>
      </c>
      <c r="AC2826" s="1">
        <v>6.8</v>
      </c>
      <c r="AD2826" s="1">
        <v>4</v>
      </c>
      <c r="AE2826" s="1">
        <v>17</v>
      </c>
      <c r="AF2826" s="1">
        <v>1</v>
      </c>
      <c r="AG2826" s="1" t="s">
        <v>1703</v>
      </c>
      <c r="AH2826" s="1" t="s">
        <v>1704</v>
      </c>
      <c r="AI2826" s="1"/>
      <c r="AJ2826" s="1" t="s">
        <v>55</v>
      </c>
      <c r="AK2826" t="s">
        <v>4552</v>
      </c>
      <c r="AL2826" s="7">
        <v>0</v>
      </c>
      <c r="AM2826" s="1" t="s">
        <v>4553</v>
      </c>
    </row>
    <row r="2827" spans="1:39" ht="12.75" customHeight="1">
      <c r="A2827" s="1"/>
      <c r="B2827" s="1" t="s">
        <v>4554</v>
      </c>
      <c r="C2827" s="1" t="s">
        <v>4555</v>
      </c>
      <c r="D2827" s="3" t="str">
        <f ca="1">IFERROR(__xludf.DUMMYFUNCTION("PROPER(REGEXEXTRACT(B1018, ""(?:https?:\/\/)?(?:www\.)?([a-zA-Z0-9-]+)\.""))"),"Skyscanner")</f>
        <v>Skyscanner</v>
      </c>
      <c r="E2827" s="1" t="s">
        <v>4556</v>
      </c>
      <c r="F2827" s="1">
        <v>7.0519400000000001</v>
      </c>
      <c r="G2827" s="1">
        <v>125.58889000000001</v>
      </c>
      <c r="H2827" s="1" t="s">
        <v>4557</v>
      </c>
      <c r="I2827" s="1" t="s">
        <v>4252</v>
      </c>
      <c r="J2827" s="1">
        <f>IF(K2827="URBAN",1,IF(K2827="SUBURBAN",2,IF(K2827="RURAL",3,"")))</f>
        <v>1</v>
      </c>
      <c r="K2827" s="1" t="s">
        <v>42</v>
      </c>
      <c r="L2827" s="18">
        <v>46082</v>
      </c>
      <c r="M2827" s="49">
        <v>0.58333333333333337</v>
      </c>
      <c r="N2827" s="18">
        <v>46083</v>
      </c>
      <c r="O2827" s="56">
        <v>0.5</v>
      </c>
      <c r="P2827" s="31" t="str">
        <f>TEXT($L2827, "dddd")</f>
        <v>Sunday</v>
      </c>
      <c r="Q2827" s="39" t="s">
        <v>111</v>
      </c>
      <c r="R2827" s="39">
        <v>14508</v>
      </c>
      <c r="S2827" s="1" t="str">
        <f>IF(OR(MONTH(L2827)=12, MONTH(L2827)&lt;=5), "Dry Season", "Wet Season")</f>
        <v>Dry Season</v>
      </c>
      <c r="T2827" s="1">
        <v>1</v>
      </c>
      <c r="U2827" s="1">
        <v>0</v>
      </c>
      <c r="V2827" s="1">
        <v>0</v>
      </c>
      <c r="W2827" s="1">
        <v>0</v>
      </c>
      <c r="X2827" s="1" t="s">
        <v>44</v>
      </c>
      <c r="Y2827" s="1"/>
      <c r="Z2827" s="1"/>
      <c r="AA2827" s="11" cm="1">
        <f t="array" ref="AA2827">IF(ISBLANK(Y2827), 0, VINCentyInvDistance(F2827,G2827,Y2827,Z2827))</f>
        <v>0</v>
      </c>
      <c r="AB2827" s="1">
        <v>0</v>
      </c>
      <c r="AC2827" s="1">
        <v>0</v>
      </c>
      <c r="AD2827" s="1">
        <v>0</v>
      </c>
      <c r="AE2827" s="1">
        <v>768</v>
      </c>
      <c r="AF2827" s="1">
        <v>1</v>
      </c>
      <c r="AG2827" s="1" t="s">
        <v>1703</v>
      </c>
      <c r="AH2827" s="1" t="s">
        <v>1704</v>
      </c>
      <c r="AI2827" s="1"/>
      <c r="AJ2827" s="1" t="s">
        <v>55</v>
      </c>
      <c r="AK2827" t="s">
        <v>4558</v>
      </c>
      <c r="AL2827" s="7">
        <v>0</v>
      </c>
      <c r="AM2827" s="1" t="s">
        <v>4559</v>
      </c>
    </row>
    <row r="2828" spans="1:39" ht="12.75" customHeight="1">
      <c r="A2828" s="1"/>
      <c r="B2828" s="1" t="s">
        <v>4571</v>
      </c>
      <c r="C2828" s="1" t="s">
        <v>4572</v>
      </c>
      <c r="D2828" s="3" t="str">
        <f ca="1">IFERROR(__xludf.DUMMYFUNCTION("PROPER(REGEXEXTRACT(B1021, ""(?:https?:\/\/)?(?:www\.)?([a-zA-Z0-9-]+)\.""))"),"Google")</f>
        <v>Google</v>
      </c>
      <c r="E2828" s="1" t="s">
        <v>4573</v>
      </c>
      <c r="F2828" s="1">
        <v>7.0687597000000002</v>
      </c>
      <c r="G2828" s="1">
        <v>125.61453760000001</v>
      </c>
      <c r="H2828" s="1" t="s">
        <v>4574</v>
      </c>
      <c r="I2828" s="1" t="s">
        <v>4252</v>
      </c>
      <c r="J2828" s="1">
        <f>IF(K2828="URBAN",1,IF(K2828="SUBURBAN",2,IF(K2828="RURAL",3,"")))</f>
        <v>1</v>
      </c>
      <c r="K2828" s="1" t="s">
        <v>42</v>
      </c>
      <c r="L2828" s="18">
        <v>46082</v>
      </c>
      <c r="M2828" s="49">
        <v>0.625</v>
      </c>
      <c r="N2828" s="18">
        <v>46083</v>
      </c>
      <c r="O2828" s="56">
        <v>0.5</v>
      </c>
      <c r="P2828" s="31" t="str">
        <f>TEXT($L2828, "dddd")</f>
        <v>Sunday</v>
      </c>
      <c r="Q2828" s="39" t="s">
        <v>111</v>
      </c>
      <c r="R2828" s="39">
        <v>2035</v>
      </c>
      <c r="S2828" s="1" t="str">
        <f>IF(OR(MONTH(L2828)=12, MONTH(L2828)&lt;=5), "Dry Season", "Wet Season")</f>
        <v>Dry Season</v>
      </c>
      <c r="T2828" s="1">
        <v>1</v>
      </c>
      <c r="U2828" s="1">
        <v>0</v>
      </c>
      <c r="V2828" s="1">
        <v>0</v>
      </c>
      <c r="W2828" s="1">
        <v>1</v>
      </c>
      <c r="X2828" s="1" t="s">
        <v>4263</v>
      </c>
      <c r="Y2828" s="1">
        <v>7.0920304999999999</v>
      </c>
      <c r="Z2828" s="1">
        <v>125.61240720000001</v>
      </c>
      <c r="AA2828" s="11" cm="1">
        <f t="array" ref="AA2828">IF(ISBLANK(Y2828), 0, VINCentyInvDistance(F2828,G2828,Y2828,Z2828))</f>
        <v>2584.2842033852176</v>
      </c>
      <c r="AB2828" s="1">
        <v>0</v>
      </c>
      <c r="AC2828" s="1">
        <v>0</v>
      </c>
      <c r="AD2828" s="1">
        <v>0</v>
      </c>
      <c r="AE2828" s="1">
        <v>208</v>
      </c>
      <c r="AF2828" s="1">
        <v>1</v>
      </c>
      <c r="AG2828" s="1" t="s">
        <v>4264</v>
      </c>
      <c r="AH2828" s="1" t="s">
        <v>1704</v>
      </c>
      <c r="AI2828" s="1" t="str">
        <f>TRIM(MID(SUBSTITUTE($H2828,",",REPT(" ",200)),(LEN($H2828)-LEN(SUBSTITUTE($H2828,",",""))-2)*200+1,200))</f>
        <v>Davao Region</v>
      </c>
      <c r="AJ2828" s="1" t="s">
        <v>55</v>
      </c>
      <c r="AL2828" s="7">
        <v>0</v>
      </c>
      <c r="AM2828" s="1"/>
    </row>
    <row r="2829" spans="1:39" ht="12.75" customHeight="1">
      <c r="A2829" s="1"/>
      <c r="B2829" s="1" t="s">
        <v>4575</v>
      </c>
      <c r="C2829" s="1" t="s">
        <v>4576</v>
      </c>
      <c r="D2829" s="3" t="str">
        <f ca="1">IFERROR(__xludf.DUMMYFUNCTION("PROPER(REGEXEXTRACT(B1022, ""(?:https?:\/\/)?(?:www\.)?([a-zA-Z0-9-]+)\.""))"),"Skyscanner")</f>
        <v>Skyscanner</v>
      </c>
      <c r="E2829" s="1" t="s">
        <v>4577</v>
      </c>
      <c r="F2829" s="1">
        <v>7.0687600000000002</v>
      </c>
      <c r="G2829" s="1">
        <v>125.614538</v>
      </c>
      <c r="H2829" s="1" t="s">
        <v>4574</v>
      </c>
      <c r="I2829" s="1" t="s">
        <v>4252</v>
      </c>
      <c r="J2829" s="1">
        <f>IF(K2829="URBAN",1,IF(K2829="SUBURBAN",2,IF(K2829="RURAL",3,"")))</f>
        <v>1</v>
      </c>
      <c r="K2829" s="1" t="s">
        <v>42</v>
      </c>
      <c r="L2829" s="18">
        <v>46082</v>
      </c>
      <c r="M2829" s="49">
        <v>0.58333333333333337</v>
      </c>
      <c r="N2829" s="18">
        <v>46083</v>
      </c>
      <c r="O2829" s="56">
        <v>0.5</v>
      </c>
      <c r="P2829" s="31" t="str">
        <f>TEXT($L2829, "dddd")</f>
        <v>Sunday</v>
      </c>
      <c r="Q2829" s="39" t="s">
        <v>207</v>
      </c>
      <c r="R2829" s="39">
        <v>1984</v>
      </c>
      <c r="S2829" s="1" t="str">
        <f>IF(OR(MONTH(L2829)=12, MONTH(L2829)&lt;=5), "Dry Season", "Wet Season")</f>
        <v>Dry Season</v>
      </c>
      <c r="T2829" s="1">
        <v>1</v>
      </c>
      <c r="U2829" s="1">
        <v>0</v>
      </c>
      <c r="V2829" s="1">
        <v>0</v>
      </c>
      <c r="W2829" s="1">
        <v>0</v>
      </c>
      <c r="X2829" s="1" t="s">
        <v>44</v>
      </c>
      <c r="Y2829" s="1"/>
      <c r="Z2829" s="1"/>
      <c r="AA2829" s="11" cm="1">
        <f t="array" ref="AA2829">IF(ISBLANK(Y2829), 0, VINCentyInvDistance(F2829,G2829,Y2829,Z2829))</f>
        <v>0</v>
      </c>
      <c r="AB2829" s="1">
        <v>0</v>
      </c>
      <c r="AC2829" s="1">
        <v>7.8</v>
      </c>
      <c r="AD2829" s="1">
        <v>4.2</v>
      </c>
      <c r="AE2829" s="1">
        <v>73</v>
      </c>
      <c r="AF2829" s="1">
        <v>1</v>
      </c>
      <c r="AG2829" s="1" t="s">
        <v>1703</v>
      </c>
      <c r="AH2829" s="1" t="s">
        <v>1704</v>
      </c>
      <c r="AI2829" s="1"/>
      <c r="AJ2829" s="1" t="s">
        <v>55</v>
      </c>
      <c r="AK2829" t="s">
        <v>16915</v>
      </c>
      <c r="AL2829" s="7">
        <v>0</v>
      </c>
      <c r="AM2829" s="1" t="s">
        <v>4578</v>
      </c>
    </row>
    <row r="2830" spans="1:39" ht="12.75" customHeight="1">
      <c r="A2830" s="1"/>
      <c r="B2830" s="1" t="s">
        <v>4391</v>
      </c>
      <c r="C2830" s="1" t="s">
        <v>4579</v>
      </c>
      <c r="D2830" s="3" t="str">
        <f ca="1">IFERROR(__xludf.DUMMYFUNCTION("PROPER(REGEXEXTRACT(B1023, ""(?:https?:\/\/)?(?:www\.)?([a-zA-Z0-9-]+)\.""))"),"Skyscanner")</f>
        <v>Skyscanner</v>
      </c>
      <c r="E2830" s="1" t="s">
        <v>4580</v>
      </c>
      <c r="F2830" s="1">
        <v>7.1299489999999999</v>
      </c>
      <c r="G2830" s="1">
        <v>125.638711</v>
      </c>
      <c r="H2830" s="1" t="s">
        <v>4394</v>
      </c>
      <c r="I2830" s="1" t="s">
        <v>4252</v>
      </c>
      <c r="J2830" s="1">
        <f>IF(K2830="URBAN",1,IF(K2830="SUBURBAN",2,IF(K2830="RURAL",3,"")))</f>
        <v>1</v>
      </c>
      <c r="K2830" s="1" t="s">
        <v>42</v>
      </c>
      <c r="L2830" s="18">
        <v>46082</v>
      </c>
      <c r="M2830" s="49">
        <v>0.58333333333333337</v>
      </c>
      <c r="N2830" s="18">
        <v>46083</v>
      </c>
      <c r="O2830" s="56">
        <v>0.5</v>
      </c>
      <c r="P2830" s="31" t="str">
        <f>TEXT($L2830, "dddd")</f>
        <v>Sunday</v>
      </c>
      <c r="Q2830" s="39" t="s">
        <v>1266</v>
      </c>
      <c r="R2830" s="39">
        <v>1803</v>
      </c>
      <c r="S2830" s="1" t="str">
        <f>IF(OR(MONTH(L2830)=12, MONTH(L2830)&lt;=5), "Dry Season", "Wet Season")</f>
        <v>Dry Season</v>
      </c>
      <c r="T2830" s="1">
        <v>1</v>
      </c>
      <c r="U2830" s="1">
        <v>0</v>
      </c>
      <c r="V2830" s="1">
        <v>0</v>
      </c>
      <c r="W2830" s="1">
        <v>0</v>
      </c>
      <c r="X2830" s="1" t="s">
        <v>44</v>
      </c>
      <c r="Y2830" s="1"/>
      <c r="Z2830" s="1"/>
      <c r="AA2830" s="11" cm="1">
        <f t="array" ref="AA2830">IF(ISBLANK(Y2830), 0, VINCentyInvDistance(F2830,G2830,Y2830,Z2830))</f>
        <v>0</v>
      </c>
      <c r="AB2830" s="1">
        <v>1</v>
      </c>
      <c r="AC2830" s="1">
        <v>8.4</v>
      </c>
      <c r="AD2830" s="1">
        <v>4.3</v>
      </c>
      <c r="AE2830" s="1">
        <v>171</v>
      </c>
      <c r="AF2830" s="1">
        <v>1</v>
      </c>
      <c r="AG2830" s="1" t="s">
        <v>4285</v>
      </c>
      <c r="AH2830" s="1" t="s">
        <v>1704</v>
      </c>
      <c r="AI2830" s="1"/>
      <c r="AJ2830" s="1" t="s">
        <v>55</v>
      </c>
      <c r="AK2830" t="s">
        <v>16898</v>
      </c>
      <c r="AL2830" s="7">
        <v>0</v>
      </c>
      <c r="AM2830" s="1" t="s">
        <v>4395</v>
      </c>
    </row>
    <row r="2831" spans="1:39" ht="12.75" customHeight="1">
      <c r="A2831" s="1"/>
      <c r="B2831" s="1" t="s">
        <v>4581</v>
      </c>
      <c r="C2831" s="1" t="s">
        <v>4582</v>
      </c>
      <c r="D2831" s="3" t="str">
        <f ca="1">IFERROR(__xludf.DUMMYFUNCTION("PROPER(REGEXEXTRACT(B1024, ""(?:https?:\/\/)?(?:www\.)?([a-zA-Z0-9-]+)\.""))"),"Skyscanner")</f>
        <v>Skyscanner</v>
      </c>
      <c r="E2831" s="1" t="s">
        <v>4583</v>
      </c>
      <c r="F2831" s="1">
        <v>7.0766299999999998</v>
      </c>
      <c r="G2831" s="1">
        <v>125.60475</v>
      </c>
      <c r="H2831" s="1" t="s">
        <v>4584</v>
      </c>
      <c r="I2831" s="1" t="s">
        <v>4252</v>
      </c>
      <c r="J2831" s="1">
        <f>IF(K2831="URBAN",1,IF(K2831="SUBURBAN",2,IF(K2831="RURAL",3,"")))</f>
        <v>1</v>
      </c>
      <c r="K2831" s="1" t="s">
        <v>42</v>
      </c>
      <c r="L2831" s="18">
        <v>46082</v>
      </c>
      <c r="M2831" s="49">
        <v>0.58333333333333337</v>
      </c>
      <c r="N2831" s="18">
        <v>46083</v>
      </c>
      <c r="O2831" s="56">
        <v>0.5</v>
      </c>
      <c r="P2831" s="31" t="str">
        <f>TEXT($L2831, "dddd")</f>
        <v>Sunday</v>
      </c>
      <c r="Q2831" s="39" t="s">
        <v>207</v>
      </c>
      <c r="R2831" s="39">
        <v>12699</v>
      </c>
      <c r="S2831" s="1" t="str">
        <f>IF(OR(MONTH(L2831)=12, MONTH(L2831)&lt;=5), "Dry Season", "Wet Season")</f>
        <v>Dry Season</v>
      </c>
      <c r="T2831" s="1">
        <v>1</v>
      </c>
      <c r="U2831" s="1">
        <v>1</v>
      </c>
      <c r="V2831" s="1">
        <v>0</v>
      </c>
      <c r="W2831" s="1">
        <v>0</v>
      </c>
      <c r="X2831" s="1" t="s">
        <v>44</v>
      </c>
      <c r="Y2831" s="1"/>
      <c r="Z2831" s="1"/>
      <c r="AA2831" s="11" cm="1">
        <f t="array" ref="AA2831">IF(ISBLANK(Y2831), 0, VINCentyInvDistance(F2831,G2831,Y2831,Z2831))</f>
        <v>0</v>
      </c>
      <c r="AB2831" s="1">
        <v>0</v>
      </c>
      <c r="AC2831" s="1">
        <v>8.6</v>
      </c>
      <c r="AD2831" s="1">
        <v>3.1</v>
      </c>
      <c r="AE2831" s="1">
        <v>3</v>
      </c>
      <c r="AF2831" s="1">
        <v>1</v>
      </c>
      <c r="AG2831" s="1" t="s">
        <v>1703</v>
      </c>
      <c r="AH2831" s="1" t="s">
        <v>1704</v>
      </c>
      <c r="AI2831" s="1"/>
      <c r="AJ2831" s="1" t="s">
        <v>55</v>
      </c>
      <c r="AK2831" t="s">
        <v>16916</v>
      </c>
      <c r="AL2831" s="7">
        <v>0</v>
      </c>
      <c r="AM2831" s="1" t="s">
        <v>4585</v>
      </c>
    </row>
    <row r="2832" spans="1:39" ht="12.75" customHeight="1">
      <c r="A2832" s="1"/>
      <c r="B2832" s="1" t="s">
        <v>4591</v>
      </c>
      <c r="C2832" s="1" t="s">
        <v>4592</v>
      </c>
      <c r="D2832" s="3" t="str">
        <f ca="1">IFERROR(__xludf.DUMMYFUNCTION("PROPER(REGEXEXTRACT(B1026, ""(?:https?:\/\/)?(?:www\.)?([a-zA-Z0-9-]+)\.""))"),"Skyscanner")</f>
        <v>Skyscanner</v>
      </c>
      <c r="E2832" s="1" t="s">
        <v>4593</v>
      </c>
      <c r="F2832" s="1">
        <v>7.0996689999999996</v>
      </c>
      <c r="G2832" s="1">
        <v>125.6154401</v>
      </c>
      <c r="H2832" s="1" t="s">
        <v>4594</v>
      </c>
      <c r="I2832" s="1" t="s">
        <v>4252</v>
      </c>
      <c r="J2832" s="1">
        <f>IF(K2832="URBAN",1,IF(K2832="SUBURBAN",2,IF(K2832="RURAL",3,"")))</f>
        <v>1</v>
      </c>
      <c r="K2832" s="1" t="s">
        <v>42</v>
      </c>
      <c r="L2832" s="18">
        <v>46082</v>
      </c>
      <c r="M2832" s="49">
        <v>0.625</v>
      </c>
      <c r="N2832" s="18">
        <v>46083</v>
      </c>
      <c r="O2832" s="56">
        <v>0.5</v>
      </c>
      <c r="P2832" s="31" t="str">
        <f>TEXT($L2832, "dddd")</f>
        <v>Sunday</v>
      </c>
      <c r="Q2832" s="39" t="s">
        <v>111</v>
      </c>
      <c r="R2832" s="39">
        <v>1370</v>
      </c>
      <c r="S2832" s="1" t="str">
        <f>IF(OR(MONTH(L2832)=12, MONTH(L2832)&lt;=5), "Dry Season", "Wet Season")</f>
        <v>Dry Season</v>
      </c>
      <c r="T2832" s="1">
        <v>1</v>
      </c>
      <c r="U2832" s="1">
        <v>0</v>
      </c>
      <c r="V2832" s="1">
        <v>0</v>
      </c>
      <c r="W2832" s="1">
        <v>1</v>
      </c>
      <c r="X2832" s="1" t="s">
        <v>4318</v>
      </c>
      <c r="Y2832" s="1">
        <v>7.0989420000000001</v>
      </c>
      <c r="Z2832" s="1">
        <v>125.63104389999999</v>
      </c>
      <c r="AA2832" s="11" cm="1">
        <f t="array" ref="AA2832">IF(ISBLANK(Y2832), 0, VINCentyInvDistance(F2832,G2832,Y2832,Z2832))</f>
        <v>1725.6522976207102</v>
      </c>
      <c r="AB2832" s="1">
        <v>0</v>
      </c>
      <c r="AC2832" s="1">
        <v>8.4</v>
      </c>
      <c r="AD2832" s="1">
        <v>4</v>
      </c>
      <c r="AE2832" s="1">
        <v>2054</v>
      </c>
      <c r="AF2832" s="1">
        <v>1</v>
      </c>
      <c r="AG2832" s="1" t="s">
        <v>4319</v>
      </c>
      <c r="AH2832" s="1" t="s">
        <v>1704</v>
      </c>
      <c r="AI2832" s="1" t="str">
        <f>TRIM(MID(SUBSTITUTE($H2832,",",REPT(" ",200)),(LEN($H2832)-LEN(SUBSTITUTE($H2832,",",""))-2)*200+1,200))</f>
        <v>Davao Region</v>
      </c>
      <c r="AJ2832" s="1" t="s">
        <v>55</v>
      </c>
      <c r="AK2832" t="s">
        <v>16917</v>
      </c>
      <c r="AL2832" s="7">
        <v>0</v>
      </c>
      <c r="AM2832" s="1"/>
    </row>
    <row r="2833" spans="1:39" ht="12.75" customHeight="1">
      <c r="A2833" s="1"/>
      <c r="B2833" s="1" t="s">
        <v>1703</v>
      </c>
      <c r="C2833" s="1" t="s">
        <v>4598</v>
      </c>
      <c r="D2833" s="3" t="str">
        <f ca="1">IFERROR(__xludf.DUMMYFUNCTION("PROPER(REGEXEXTRACT(B1028, ""(?:https?:\/\/)?(?:www\.)?([a-zA-Z0-9-]+)\.""))"),"Skyscanner")</f>
        <v>Skyscanner</v>
      </c>
      <c r="E2833" s="1" t="s">
        <v>4599</v>
      </c>
      <c r="F2833" s="1">
        <v>7.0746700999999996</v>
      </c>
      <c r="G2833" s="1">
        <v>125.61398699999999</v>
      </c>
      <c r="H2833" s="1" t="s">
        <v>4600</v>
      </c>
      <c r="I2833" s="1" t="s">
        <v>4252</v>
      </c>
      <c r="J2833" s="1">
        <f>IF(K2833="URBAN",1,IF(K2833="SUBURBAN",2,IF(K2833="RURAL",3,"")))</f>
        <v>1</v>
      </c>
      <c r="K2833" s="1" t="s">
        <v>42</v>
      </c>
      <c r="L2833" s="18">
        <v>46082</v>
      </c>
      <c r="M2833" s="49">
        <v>0.625</v>
      </c>
      <c r="N2833" s="18">
        <v>46083</v>
      </c>
      <c r="O2833" s="56">
        <v>0.45833333333333331</v>
      </c>
      <c r="P2833" s="31" t="str">
        <f>TEXT($L2833, "dddd")</f>
        <v>Sunday</v>
      </c>
      <c r="Q2833" s="39" t="s">
        <v>207</v>
      </c>
      <c r="R2833" s="39">
        <v>2410</v>
      </c>
      <c r="S2833" s="1" t="str">
        <f>IF(OR(MONTH(L2833)=12, MONTH(L2833)&lt;=5), "Dry Season", "Wet Season")</f>
        <v>Dry Season</v>
      </c>
      <c r="T2833" s="1">
        <v>1</v>
      </c>
      <c r="U2833" s="1">
        <v>0</v>
      </c>
      <c r="V2833" s="1">
        <v>0</v>
      </c>
      <c r="W2833" s="1">
        <v>1</v>
      </c>
      <c r="X2833" s="1" t="s">
        <v>4263</v>
      </c>
      <c r="Y2833" s="1">
        <v>7.0920304999999999</v>
      </c>
      <c r="Z2833" s="1">
        <v>125.61240720000001</v>
      </c>
      <c r="AA2833" s="11" cm="1">
        <f t="array" ref="AA2833">IF(ISBLANK(Y2833), 0, VINCentyInvDistance(F2833,G2833,Y2833,Z2833))</f>
        <v>1927.8232774230785</v>
      </c>
      <c r="AB2833" s="1">
        <v>0</v>
      </c>
      <c r="AC2833" s="1">
        <v>9.4</v>
      </c>
      <c r="AD2833" s="1">
        <v>3.7</v>
      </c>
      <c r="AE2833" s="1">
        <v>826</v>
      </c>
      <c r="AF2833" s="1">
        <v>1</v>
      </c>
      <c r="AG2833" s="1" t="s">
        <v>4264</v>
      </c>
      <c r="AH2833" s="1" t="s">
        <v>1704</v>
      </c>
      <c r="AI2833" s="1" t="str">
        <f>TRIM(MID(SUBSTITUTE($H2833,",",REPT(" ",200)),(LEN($H2833)-LEN(SUBSTITUTE($H2833,",",""))-2)*200+1,200))</f>
        <v>Davao Region</v>
      </c>
      <c r="AJ2833" s="1" t="s">
        <v>55</v>
      </c>
      <c r="AK2833" t="s">
        <v>16894</v>
      </c>
      <c r="AL2833" s="7">
        <v>0</v>
      </c>
      <c r="AM2833" s="1"/>
    </row>
    <row r="2834" spans="1:39" ht="12.75" customHeight="1">
      <c r="A2834" s="1"/>
      <c r="B2834" s="1" t="s">
        <v>4601</v>
      </c>
      <c r="C2834" s="1" t="s">
        <v>4602</v>
      </c>
      <c r="D2834" s="3" t="str">
        <f ca="1">IFERROR(__xludf.DUMMYFUNCTION("PROPER(REGEXEXTRACT(B1029, ""(?:https?:\/\/)?(?:www\.)?([a-zA-Z0-9-]+)\.""))"),"Google")</f>
        <v>Google</v>
      </c>
      <c r="E2834" s="1" t="s">
        <v>4603</v>
      </c>
      <c r="F2834" s="1">
        <v>7.0135877000000004</v>
      </c>
      <c r="G2834" s="1">
        <v>125.4956614</v>
      </c>
      <c r="H2834" s="1" t="s">
        <v>4604</v>
      </c>
      <c r="I2834" s="1" t="s">
        <v>4252</v>
      </c>
      <c r="J2834" s="1">
        <f>IF(K2834="URBAN",1,IF(K2834="SUBURBAN",2,IF(K2834="RURAL",3,"")))</f>
        <v>1</v>
      </c>
      <c r="K2834" s="1" t="s">
        <v>42</v>
      </c>
      <c r="L2834" s="18">
        <v>46082</v>
      </c>
      <c r="M2834" s="49">
        <v>0.625</v>
      </c>
      <c r="N2834" s="18">
        <v>46083</v>
      </c>
      <c r="O2834" s="56">
        <v>0.5</v>
      </c>
      <c r="P2834" s="31" t="str">
        <f>TEXT($L2834, "dddd")</f>
        <v>Sunday</v>
      </c>
      <c r="Q2834" s="39" t="s">
        <v>1266</v>
      </c>
      <c r="R2834" s="39">
        <v>1444</v>
      </c>
      <c r="S2834" s="1" t="str">
        <f>IF(OR(MONTH(L2834)=12, MONTH(L2834)&lt;=5), "Dry Season", "Wet Season")</f>
        <v>Dry Season</v>
      </c>
      <c r="T2834" s="1">
        <v>1</v>
      </c>
      <c r="U2834" s="1">
        <v>0</v>
      </c>
      <c r="V2834" s="1">
        <v>0</v>
      </c>
      <c r="W2834" s="1">
        <v>0</v>
      </c>
      <c r="X2834" s="1" t="s">
        <v>44</v>
      </c>
      <c r="Y2834" s="1"/>
      <c r="Z2834" s="1"/>
      <c r="AA2834" s="11" cm="1">
        <f t="array" ref="AA2834">IF(ISBLANK(Y2834), 0, VINCentyInvDistance(F2834,G2834,Y2834,Z2834))</f>
        <v>0</v>
      </c>
      <c r="AB2834" s="1">
        <v>0</v>
      </c>
      <c r="AC2834" s="1">
        <v>0</v>
      </c>
      <c r="AD2834" s="1">
        <v>0</v>
      </c>
      <c r="AE2834" s="1">
        <v>98</v>
      </c>
      <c r="AF2834" s="1">
        <v>1</v>
      </c>
      <c r="AG2834" s="1" t="str">
        <f>TRIM(MID(SUBSTITUTE($H2834,",",REPT(" ",200)),(LEN($H2834)-LEN(SUBSTITUTE($H2834,",",""))-4)*200+1,200))</f>
        <v>Toril District</v>
      </c>
      <c r="AH2834" s="1" t="str">
        <f>TRIM(MID(SUBSTITUTE($H2834,",",REPT(" ",200)),(LEN($H2834)-LEN(SUBSTITUTE($H2834,",",""))-3)*200+1,200))</f>
        <v>Davao City</v>
      </c>
      <c r="AI2834" s="1" t="str">
        <f>TRIM(MID(SUBSTITUTE($H2834,",",REPT(" ",200)),(LEN($H2834)-LEN(SUBSTITUTE($H2834,",",""))-2)*200+1,200))</f>
        <v>Davao Region</v>
      </c>
      <c r="AJ2834" s="1" t="str">
        <f>TRIM(MID(SUBSTITUTE($H2834,",",REPT(" ",200)),(LEN($H2834)-LEN(SUBSTITUTE($H2834,",",""))-0)*200+1,200))</f>
        <v>Philippines</v>
      </c>
      <c r="AL2834" s="7">
        <v>0</v>
      </c>
      <c r="AM2834" s="1"/>
    </row>
    <row r="2835" spans="1:39" ht="12.75" customHeight="1">
      <c r="A2835" s="1"/>
      <c r="B2835" s="1" t="s">
        <v>4611</v>
      </c>
      <c r="C2835" s="1" t="s">
        <v>4612</v>
      </c>
      <c r="D2835" s="3" t="str">
        <f ca="1">IFERROR(__xludf.DUMMYFUNCTION("PROPER(REGEXEXTRACT(B1031, ""(?:https?:\/\/)?(?:www\.)?([a-zA-Z0-9-]+)\.""))"),"Skyscanner")</f>
        <v>Skyscanner</v>
      </c>
      <c r="E2835" s="1" t="s">
        <v>4613</v>
      </c>
      <c r="F2835" s="1">
        <v>7.0240999999999998</v>
      </c>
      <c r="G2835" s="1">
        <v>125.44226</v>
      </c>
      <c r="H2835" s="1" t="s">
        <v>4614</v>
      </c>
      <c r="I2835" s="1" t="s">
        <v>4252</v>
      </c>
      <c r="J2835" s="1">
        <f>IF(K2835="URBAN",1,IF(K2835="SUBURBAN",2,IF(K2835="RURAL",3,"")))</f>
        <v>1</v>
      </c>
      <c r="K2835" s="1" t="s">
        <v>42</v>
      </c>
      <c r="L2835" s="18">
        <v>46082</v>
      </c>
      <c r="M2835" s="49">
        <v>0.58333333333333337</v>
      </c>
      <c r="N2835" s="18">
        <v>46083</v>
      </c>
      <c r="O2835" s="56">
        <v>0.5</v>
      </c>
      <c r="P2835" s="31" t="str">
        <f>TEXT($L2835, "dddd")</f>
        <v>Sunday</v>
      </c>
      <c r="Q2835" s="39" t="s">
        <v>207</v>
      </c>
      <c r="R2835" s="39">
        <v>1670</v>
      </c>
      <c r="S2835" s="1" t="str">
        <f>IF(OR(MONTH(L2835)=12, MONTH(L2835)&lt;=5), "Dry Season", "Wet Season")</f>
        <v>Dry Season</v>
      </c>
      <c r="T2835" s="1">
        <v>1</v>
      </c>
      <c r="U2835" s="1">
        <v>0</v>
      </c>
      <c r="V2835" s="1">
        <v>1</v>
      </c>
      <c r="W2835" s="1">
        <v>0</v>
      </c>
      <c r="X2835" s="1" t="s">
        <v>44</v>
      </c>
      <c r="Y2835" s="1"/>
      <c r="Z2835" s="1"/>
      <c r="AA2835" s="11" cm="1">
        <f t="array" ref="AA2835">IF(ISBLANK(Y2835), 0, VINCentyInvDistance(F2835,G2835,Y2835,Z2835))</f>
        <v>0</v>
      </c>
      <c r="AB2835" s="1">
        <v>0</v>
      </c>
      <c r="AC2835" s="1">
        <v>0</v>
      </c>
      <c r="AD2835" s="1">
        <v>0</v>
      </c>
      <c r="AE2835" s="1">
        <v>49</v>
      </c>
      <c r="AF2835" s="1">
        <v>1</v>
      </c>
      <c r="AG2835" s="1" t="s">
        <v>4615</v>
      </c>
      <c r="AH2835" s="1" t="s">
        <v>1704</v>
      </c>
      <c r="AI2835" s="1" t="str">
        <f>TRIM(MID(SUBSTITUTE($H2835,",",REPT(" ",200)),(LEN($H2835)-LEN(SUBSTITUTE($H2835,",",""))-2)*200+1,200))</f>
        <v>Davao Region</v>
      </c>
      <c r="AJ2835" s="1" t="s">
        <v>55</v>
      </c>
      <c r="AK2835" t="s">
        <v>4616</v>
      </c>
      <c r="AL2835" s="7">
        <v>0</v>
      </c>
      <c r="AM2835" s="1" t="s">
        <v>4617</v>
      </c>
    </row>
    <row r="2836" spans="1:39" ht="12.75" customHeight="1">
      <c r="A2836" s="1"/>
      <c r="B2836" s="1" t="s">
        <v>4448</v>
      </c>
      <c r="C2836" s="1" t="s">
        <v>4618</v>
      </c>
      <c r="D2836" s="3" t="str">
        <f ca="1">IFERROR(__xludf.DUMMYFUNCTION("PROPER(REGEXEXTRACT(B1032, ""(?:https?:\/\/)?(?:www\.)?([a-zA-Z0-9-]+)\.""))"),"Skyscanner")</f>
        <v>Skyscanner</v>
      </c>
      <c r="E2836" s="1" t="s">
        <v>4619</v>
      </c>
      <c r="F2836" s="1">
        <v>7.0670599999999997</v>
      </c>
      <c r="G2836" s="1">
        <v>125.60423</v>
      </c>
      <c r="H2836" s="1" t="s">
        <v>4451</v>
      </c>
      <c r="I2836" s="1" t="s">
        <v>4252</v>
      </c>
      <c r="J2836" s="1">
        <f>IF(K2836="URBAN",1,IF(K2836="SUBURBAN",2,IF(K2836="RURAL",3,"")))</f>
        <v>1</v>
      </c>
      <c r="K2836" s="1" t="s">
        <v>42</v>
      </c>
      <c r="L2836" s="18">
        <v>46082</v>
      </c>
      <c r="M2836" s="49">
        <v>0.58333333333333337</v>
      </c>
      <c r="N2836" s="18">
        <v>46083</v>
      </c>
      <c r="O2836" s="56">
        <v>0.5</v>
      </c>
      <c r="P2836" s="31" t="str">
        <f>TEXT($L2836, "dddd")</f>
        <v>Sunday</v>
      </c>
      <c r="Q2836" s="39" t="s">
        <v>207</v>
      </c>
      <c r="R2836" s="39">
        <v>3367</v>
      </c>
      <c r="S2836" s="1" t="str">
        <f>IF(OR(MONTH(L2836)=12, MONTH(L2836)&lt;=5), "Dry Season", "Wet Season")</f>
        <v>Dry Season</v>
      </c>
      <c r="T2836" s="1">
        <v>1</v>
      </c>
      <c r="U2836" s="1">
        <v>0</v>
      </c>
      <c r="V2836" s="1">
        <v>0</v>
      </c>
      <c r="W2836" s="1">
        <v>0</v>
      </c>
      <c r="X2836" s="1" t="s">
        <v>44</v>
      </c>
      <c r="Y2836" s="1"/>
      <c r="Z2836" s="1"/>
      <c r="AA2836" s="11" cm="1">
        <f t="array" ref="AA2836">IF(ISBLANK(Y2836), 0, VINCentyInvDistance(F2836,G2836,Y2836,Z2836))</f>
        <v>0</v>
      </c>
      <c r="AB2836" s="1">
        <v>0</v>
      </c>
      <c r="AC2836" s="1">
        <v>6.8</v>
      </c>
      <c r="AD2836" s="1">
        <v>4.9000000000000004</v>
      </c>
      <c r="AE2836" s="1">
        <v>19</v>
      </c>
      <c r="AF2836" s="1">
        <v>1</v>
      </c>
      <c r="AG2836" s="1" t="s">
        <v>1703</v>
      </c>
      <c r="AH2836" s="1" t="s">
        <v>1704</v>
      </c>
      <c r="AI2836" s="1"/>
      <c r="AJ2836" s="1" t="s">
        <v>55</v>
      </c>
      <c r="AK2836" t="s">
        <v>4452</v>
      </c>
      <c r="AL2836" s="7">
        <v>0</v>
      </c>
      <c r="AM2836" s="1" t="s">
        <v>4453</v>
      </c>
    </row>
    <row r="2837" spans="1:39" ht="12.75" customHeight="1">
      <c r="A2837" s="1"/>
      <c r="B2837" s="1" t="s">
        <v>4624</v>
      </c>
      <c r="C2837" s="1" t="s">
        <v>4625</v>
      </c>
      <c r="D2837" s="3" t="str">
        <f ca="1">IFERROR(__xludf.DUMMYFUNCTION("PROPER(REGEXEXTRACT(B1034, ""(?:https?:\/\/)?(?:www\.)?([a-zA-Z0-9-]+)\.""))"),"Skyscanner")</f>
        <v>Skyscanner</v>
      </c>
      <c r="E2837" s="1" t="s">
        <v>4626</v>
      </c>
      <c r="F2837" s="1">
        <v>7.0790850000000001</v>
      </c>
      <c r="G2837" s="1">
        <v>125.602358</v>
      </c>
      <c r="H2837" s="1" t="s">
        <v>4623</v>
      </c>
      <c r="I2837" s="1" t="s">
        <v>4252</v>
      </c>
      <c r="J2837" s="1">
        <f>IF(K2837="URBAN",1,IF(K2837="SUBURBAN",2,IF(K2837="RURAL",3,"")))</f>
        <v>1</v>
      </c>
      <c r="K2837" s="1" t="s">
        <v>42</v>
      </c>
      <c r="L2837" s="18">
        <v>46082</v>
      </c>
      <c r="M2837" s="49">
        <v>0.58333333333333337</v>
      </c>
      <c r="N2837" s="18">
        <v>46083</v>
      </c>
      <c r="O2837" s="56">
        <v>0.5</v>
      </c>
      <c r="P2837" s="31" t="str">
        <f>TEXT($L2837, "dddd")</f>
        <v>Sunday</v>
      </c>
      <c r="Q2837" s="39" t="s">
        <v>186</v>
      </c>
      <c r="R2837" s="39">
        <v>5233</v>
      </c>
      <c r="S2837" s="1" t="str">
        <f>IF(OR(MONTH(L2837)=12, MONTH(L2837)&lt;=5), "Dry Season", "Wet Season")</f>
        <v>Dry Season</v>
      </c>
      <c r="T2837" s="1">
        <v>1</v>
      </c>
      <c r="U2837" s="1">
        <v>0</v>
      </c>
      <c r="V2837" s="1">
        <v>0</v>
      </c>
      <c r="W2837" s="1">
        <v>0</v>
      </c>
      <c r="X2837" s="1" t="s">
        <v>44</v>
      </c>
      <c r="Y2837" s="1"/>
      <c r="Z2837" s="1"/>
      <c r="AA2837" s="11" cm="1">
        <f t="array" ref="AA2837">IF(ISBLANK(Y2837), 0, VINCentyInvDistance(F2837,G2837,Y2837,Z2837))</f>
        <v>0</v>
      </c>
      <c r="AB2837" s="1">
        <v>0</v>
      </c>
      <c r="AC2837" s="1">
        <v>7.6</v>
      </c>
      <c r="AD2837" s="1">
        <v>3.8</v>
      </c>
      <c r="AE2837" s="1">
        <v>51</v>
      </c>
      <c r="AF2837" s="1">
        <v>1</v>
      </c>
      <c r="AG2837" s="1" t="s">
        <v>1703</v>
      </c>
      <c r="AH2837" s="1" t="s">
        <v>1704</v>
      </c>
      <c r="AI2837" s="1" t="str">
        <f>TRIM(MID(SUBSTITUTE($H2837,",",REPT(" ",200)),(LEN($H2837)-LEN(SUBSTITUTE($H2837,",",""))-2)*200+1,200))</f>
        <v>Davao Region</v>
      </c>
      <c r="AJ2837" s="1" t="s">
        <v>55</v>
      </c>
      <c r="AK2837" t="s">
        <v>1705</v>
      </c>
      <c r="AL2837" s="7">
        <v>0</v>
      </c>
      <c r="AM2837" s="1" t="s">
        <v>4627</v>
      </c>
    </row>
    <row r="2838" spans="1:39" ht="12.75" customHeight="1">
      <c r="A2838" s="1"/>
      <c r="B2838" s="1" t="s">
        <v>4641</v>
      </c>
      <c r="C2838" s="1" t="s">
        <v>4642</v>
      </c>
      <c r="D2838" s="3" t="str">
        <f ca="1">IFERROR(__xludf.DUMMYFUNCTION("PROPER(REGEXEXTRACT(B1038, ""(?:https?:\/\/)?(?:www\.)?([a-zA-Z0-9-]+)\.""))"),"Skyscanner")</f>
        <v>Skyscanner</v>
      </c>
      <c r="E2838" s="1" t="s">
        <v>4643</v>
      </c>
      <c r="F2838" s="1">
        <v>7.07735</v>
      </c>
      <c r="G2838" s="1">
        <v>125.58333</v>
      </c>
      <c r="H2838" s="1" t="s">
        <v>4644</v>
      </c>
      <c r="I2838" s="1" t="s">
        <v>4252</v>
      </c>
      <c r="J2838" s="1">
        <f>IF(K2838="URBAN",1,IF(K2838="SUBURBAN",2,IF(K2838="RURAL",3,"")))</f>
        <v>1</v>
      </c>
      <c r="K2838" s="1" t="s">
        <v>42</v>
      </c>
      <c r="L2838" s="18">
        <v>46082</v>
      </c>
      <c r="M2838" s="49">
        <v>0.58333333333333337</v>
      </c>
      <c r="N2838" s="18">
        <v>46083</v>
      </c>
      <c r="O2838" s="56">
        <v>0.5</v>
      </c>
      <c r="P2838" s="31" t="str">
        <f>TEXT($L2838, "dddd")</f>
        <v>Sunday</v>
      </c>
      <c r="Q2838" s="39" t="s">
        <v>111</v>
      </c>
      <c r="R2838" s="39">
        <v>7883</v>
      </c>
      <c r="S2838" s="1" t="str">
        <f>IF(OR(MONTH(L2838)=12, MONTH(L2838)&lt;=5), "Dry Season", "Wet Season")</f>
        <v>Dry Season</v>
      </c>
      <c r="T2838" s="1">
        <v>1</v>
      </c>
      <c r="U2838" s="1">
        <v>0</v>
      </c>
      <c r="V2838" s="1">
        <v>0</v>
      </c>
      <c r="W2838" s="1">
        <v>1</v>
      </c>
      <c r="X2838" s="1" t="s">
        <v>4513</v>
      </c>
      <c r="Y2838" s="1">
        <v>7.0623269999999998</v>
      </c>
      <c r="Z2838" s="1">
        <v>125.59326799999999</v>
      </c>
      <c r="AA2838" s="11" cm="1">
        <f t="array" ref="AA2838">IF(ISBLANK(Y2838), 0, VINCentyInvDistance(F2838,G2838,Y2838,Z2838))</f>
        <v>1991.4191161031738</v>
      </c>
      <c r="AB2838" s="1">
        <v>0</v>
      </c>
      <c r="AC2838" s="1">
        <v>8</v>
      </c>
      <c r="AD2838" s="1">
        <v>4.7</v>
      </c>
      <c r="AE2838" s="1">
        <v>1</v>
      </c>
      <c r="AF2838" s="1">
        <v>1</v>
      </c>
      <c r="AG2838" s="1" t="s">
        <v>4645</v>
      </c>
      <c r="AH2838" s="1" t="s">
        <v>1704</v>
      </c>
      <c r="AI2838" s="1"/>
      <c r="AJ2838" s="1" t="s">
        <v>55</v>
      </c>
      <c r="AK2838" t="s">
        <v>4646</v>
      </c>
      <c r="AL2838" s="7">
        <v>0</v>
      </c>
      <c r="AM2838" s="1" t="s">
        <v>4647</v>
      </c>
    </row>
    <row r="2839" spans="1:39" ht="12.75" customHeight="1">
      <c r="A2839" s="1"/>
      <c r="B2839" s="1" t="s">
        <v>4648</v>
      </c>
      <c r="C2839" s="1" t="s">
        <v>4649</v>
      </c>
      <c r="D2839" s="3" t="str">
        <f ca="1">IFERROR(__xludf.DUMMYFUNCTION("PROPER(REGEXEXTRACT(B1039, ""(?:https?:\/\/)?(?:www\.)?([a-zA-Z0-9-]+)\.""))"),"Skyscanner")</f>
        <v>Skyscanner</v>
      </c>
      <c r="E2839" s="1" t="s">
        <v>4650</v>
      </c>
      <c r="F2839" s="1">
        <v>7.1152800000000003</v>
      </c>
      <c r="G2839" s="1">
        <v>125.6516</v>
      </c>
      <c r="H2839" s="1" t="s">
        <v>4651</v>
      </c>
      <c r="I2839" s="1" t="s">
        <v>4252</v>
      </c>
      <c r="J2839" s="1">
        <f>IF(K2839="URBAN",1,IF(K2839="SUBURBAN",2,IF(K2839="RURAL",3,"")))</f>
        <v>1</v>
      </c>
      <c r="K2839" s="1" t="s">
        <v>42</v>
      </c>
      <c r="L2839" s="18">
        <v>46082</v>
      </c>
      <c r="M2839" s="49">
        <v>0.625</v>
      </c>
      <c r="N2839" s="18">
        <v>46083</v>
      </c>
      <c r="O2839" s="56">
        <v>0.5</v>
      </c>
      <c r="P2839" s="31" t="str">
        <f>TEXT($L2839, "dddd")</f>
        <v>Sunday</v>
      </c>
      <c r="Q2839" s="39" t="s">
        <v>111</v>
      </c>
      <c r="R2839" s="39">
        <v>575</v>
      </c>
      <c r="S2839" s="1" t="str">
        <f>IF(OR(MONTH(L2839)=12, MONTH(L2839)&lt;=5), "Dry Season", "Wet Season")</f>
        <v>Dry Season</v>
      </c>
      <c r="T2839" s="1">
        <v>1</v>
      </c>
      <c r="U2839" s="1">
        <v>0</v>
      </c>
      <c r="V2839" s="1">
        <v>0</v>
      </c>
      <c r="W2839" s="1">
        <v>0</v>
      </c>
      <c r="X2839" s="1" t="s">
        <v>44</v>
      </c>
      <c r="Y2839" s="1"/>
      <c r="Z2839" s="1"/>
      <c r="AA2839" s="11" cm="1">
        <f t="array" ref="AA2839">IF(ISBLANK(Y2839), 0, VINCentyInvDistance(F2839,G2839,Y2839,Z2839))</f>
        <v>0</v>
      </c>
      <c r="AB2839" s="1">
        <v>0</v>
      </c>
      <c r="AC2839" s="1">
        <v>9.4</v>
      </c>
      <c r="AD2839" s="1">
        <v>3</v>
      </c>
      <c r="AE2839" s="1">
        <v>412</v>
      </c>
      <c r="AF2839" s="1">
        <v>1</v>
      </c>
      <c r="AG2839" s="1" t="s">
        <v>4652</v>
      </c>
      <c r="AH2839" s="1" t="s">
        <v>1704</v>
      </c>
      <c r="AI2839" s="1"/>
      <c r="AJ2839" s="1" t="s">
        <v>55</v>
      </c>
      <c r="AK2839" t="s">
        <v>16920</v>
      </c>
      <c r="AL2839" s="7">
        <v>0</v>
      </c>
      <c r="AM2839" s="1" t="s">
        <v>4653</v>
      </c>
    </row>
    <row r="2840" spans="1:39" ht="12.75" customHeight="1">
      <c r="A2840" s="1"/>
      <c r="B2840" s="1" t="s">
        <v>4659</v>
      </c>
      <c r="C2840" s="1" t="s">
        <v>4660</v>
      </c>
      <c r="D2840" s="3" t="str">
        <f ca="1">IFERROR(__xludf.DUMMYFUNCTION("PROPER(REGEXEXTRACT(B1041, ""(?:https?:\/\/)?(?:www\.)?([a-zA-Z0-9-]+)\.""))"),"Skyscanner")</f>
        <v>Skyscanner</v>
      </c>
      <c r="E2840" s="1" t="s">
        <v>4661</v>
      </c>
      <c r="F2840" s="1">
        <v>7.072419</v>
      </c>
      <c r="G2840" s="1">
        <v>125.58408799999999</v>
      </c>
      <c r="H2840" s="1" t="s">
        <v>4662</v>
      </c>
      <c r="I2840" s="1" t="s">
        <v>4252</v>
      </c>
      <c r="J2840" s="1">
        <f>IF(K2840="URBAN",1,IF(K2840="SUBURBAN",2,IF(K2840="RURAL",3,"")))</f>
        <v>1</v>
      </c>
      <c r="K2840" s="1" t="s">
        <v>42</v>
      </c>
      <c r="L2840" s="18">
        <v>46082</v>
      </c>
      <c r="M2840" s="49">
        <v>0.625</v>
      </c>
      <c r="N2840" s="18">
        <v>46083</v>
      </c>
      <c r="O2840" s="56">
        <v>0.5</v>
      </c>
      <c r="P2840" s="31" t="str">
        <f>TEXT($L2840, "dddd")</f>
        <v>Sunday</v>
      </c>
      <c r="Q2840" s="39" t="s">
        <v>43</v>
      </c>
      <c r="R2840" s="39">
        <v>0</v>
      </c>
      <c r="S2840" s="1" t="str">
        <f>IF(OR(MONTH(L2840)=12, MONTH(L2840)&lt;=5), "Dry Season", "Wet Season")</f>
        <v>Dry Season</v>
      </c>
      <c r="T2840" s="1">
        <v>1</v>
      </c>
      <c r="U2840" s="1">
        <v>0</v>
      </c>
      <c r="V2840" s="1">
        <v>0</v>
      </c>
      <c r="W2840" s="1">
        <v>0</v>
      </c>
      <c r="X2840" s="1" t="s">
        <v>44</v>
      </c>
      <c r="Y2840" s="1"/>
      <c r="Z2840" s="1"/>
      <c r="AA2840" s="11" cm="1">
        <f t="array" ref="AA2840">IF(ISBLANK(Y2840), 0, VINCentyInvDistance(F2840,G2840,Y2840,Z2840))</f>
        <v>0</v>
      </c>
      <c r="AB2840" s="1">
        <v>0</v>
      </c>
      <c r="AC2840" s="1">
        <v>9.1999999999999993</v>
      </c>
      <c r="AD2840" s="1">
        <v>0</v>
      </c>
      <c r="AE2840" s="1">
        <v>228</v>
      </c>
      <c r="AF2840" s="1">
        <v>1</v>
      </c>
      <c r="AG2840" s="1" t="s">
        <v>4501</v>
      </c>
      <c r="AH2840" s="1" t="s">
        <v>1704</v>
      </c>
      <c r="AI2840" s="1" t="str">
        <f>TRIM(MID(SUBSTITUTE($H2840,",",REPT(" ",200)),(LEN($H2840)-LEN(SUBSTITUTE($H2840,",",""))-2)*200+1,200))</f>
        <v>Davao Region</v>
      </c>
      <c r="AJ2840" s="1" t="s">
        <v>55</v>
      </c>
      <c r="AL2840" s="7">
        <v>0</v>
      </c>
      <c r="AM2840" s="1" t="s">
        <v>4663</v>
      </c>
    </row>
    <row r="2841" spans="1:39" ht="12.75" customHeight="1">
      <c r="A2841" s="1"/>
      <c r="B2841" s="1" t="s">
        <v>4664</v>
      </c>
      <c r="C2841" s="1" t="s">
        <v>4665</v>
      </c>
      <c r="D2841" s="3" t="str">
        <f ca="1">IFERROR(__xludf.DUMMYFUNCTION("PROPER(REGEXEXTRACT(B1042, ""(?:https?:\/\/)?(?:www\.)?([a-zA-Z0-9-]+)\.""))"),"Skyscanner")</f>
        <v>Skyscanner</v>
      </c>
      <c r="E2841" s="1" t="s">
        <v>4666</v>
      </c>
      <c r="F2841" s="1">
        <v>7.0703899999999997</v>
      </c>
      <c r="G2841" s="1">
        <v>125.60758</v>
      </c>
      <c r="H2841" s="1" t="s">
        <v>4667</v>
      </c>
      <c r="I2841" s="1" t="s">
        <v>4252</v>
      </c>
      <c r="J2841" s="1">
        <f>IF(K2841="URBAN",1,IF(K2841="SUBURBAN",2,IF(K2841="RURAL",3,"")))</f>
        <v>1</v>
      </c>
      <c r="K2841" s="1" t="s">
        <v>42</v>
      </c>
      <c r="L2841" s="18">
        <v>46082</v>
      </c>
      <c r="M2841" s="49">
        <v>0.625</v>
      </c>
      <c r="N2841" s="18">
        <v>46083</v>
      </c>
      <c r="O2841" s="56">
        <v>0.5</v>
      </c>
      <c r="P2841" s="31" t="str">
        <f>TEXT($L2841, "dddd")</f>
        <v>Sunday</v>
      </c>
      <c r="Q2841" s="39" t="s">
        <v>43</v>
      </c>
      <c r="R2841" s="39">
        <v>0</v>
      </c>
      <c r="S2841" s="1" t="str">
        <f>IF(OR(MONTH(L2841)=12, MONTH(L2841)&lt;=5), "Dry Season", "Wet Season")</f>
        <v>Dry Season</v>
      </c>
      <c r="T2841" s="1">
        <v>1</v>
      </c>
      <c r="U2841" s="1">
        <v>0</v>
      </c>
      <c r="V2841" s="1">
        <v>0</v>
      </c>
      <c r="W2841" s="1">
        <v>0</v>
      </c>
      <c r="X2841" s="1" t="s">
        <v>44</v>
      </c>
      <c r="Y2841" s="1"/>
      <c r="Z2841" s="1"/>
      <c r="AA2841" s="11" cm="1">
        <f t="array" ref="AA2841">IF(ISBLANK(Y2841), 0, VINCentyInvDistance(F2841,G2841,Y2841,Z2841))</f>
        <v>0</v>
      </c>
      <c r="AB2841" s="1">
        <v>0</v>
      </c>
      <c r="AC2841" s="1">
        <v>7</v>
      </c>
      <c r="AD2841" s="1">
        <v>0</v>
      </c>
      <c r="AE2841" s="1">
        <v>15</v>
      </c>
      <c r="AF2841" s="1">
        <v>1</v>
      </c>
      <c r="AG2841" s="1" t="s">
        <v>1703</v>
      </c>
      <c r="AH2841" s="1" t="s">
        <v>1704</v>
      </c>
      <c r="AI2841" s="1"/>
      <c r="AJ2841" s="1" t="s">
        <v>55</v>
      </c>
      <c r="AL2841" s="7">
        <v>0</v>
      </c>
      <c r="AM2841" s="1" t="s">
        <v>4668</v>
      </c>
    </row>
    <row r="2842" spans="1:39" ht="12.75" customHeight="1">
      <c r="A2842" s="1"/>
      <c r="B2842" s="1" t="s">
        <v>4669</v>
      </c>
      <c r="C2842" s="1" t="s">
        <v>4670</v>
      </c>
      <c r="D2842" s="3" t="str">
        <f ca="1">IFERROR(__xludf.DUMMYFUNCTION("PROPER(REGEXEXTRACT(B1043, ""(?:https?:\/\/)?(?:www\.)?([a-zA-Z0-9-]+)\.""))"),"Skyscanner")</f>
        <v>Skyscanner</v>
      </c>
      <c r="E2842" s="1" t="s">
        <v>4671</v>
      </c>
      <c r="F2842" s="1">
        <v>7.07681</v>
      </c>
      <c r="G2842" s="1">
        <v>125.60500999999999</v>
      </c>
      <c r="H2842" s="1" t="s">
        <v>4672</v>
      </c>
      <c r="I2842" s="1" t="s">
        <v>4252</v>
      </c>
      <c r="J2842" s="1">
        <f>IF(K2842="URBAN",1,IF(K2842="SUBURBAN",2,IF(K2842="RURAL",3,"")))</f>
        <v>1</v>
      </c>
      <c r="K2842" s="1" t="s">
        <v>42</v>
      </c>
      <c r="L2842" s="18">
        <v>46082</v>
      </c>
      <c r="M2842" s="49">
        <v>0.58333333333333337</v>
      </c>
      <c r="N2842" s="18">
        <v>46083</v>
      </c>
      <c r="O2842" s="56">
        <v>0.5</v>
      </c>
      <c r="P2842" s="31" t="str">
        <f>TEXT($L2842, "dddd")</f>
        <v>Sunday</v>
      </c>
      <c r="Q2842" s="39" t="s">
        <v>1341</v>
      </c>
      <c r="R2842" s="39">
        <v>1999</v>
      </c>
      <c r="S2842" s="1" t="str">
        <f>IF(OR(MONTH(L2842)=12, MONTH(L2842)&lt;=5), "Dry Season", "Wet Season")</f>
        <v>Dry Season</v>
      </c>
      <c r="T2842" s="1">
        <v>2</v>
      </c>
      <c r="U2842" s="1">
        <v>1</v>
      </c>
      <c r="V2842" s="1">
        <v>0</v>
      </c>
      <c r="W2842" s="1">
        <v>0</v>
      </c>
      <c r="X2842" s="1" t="s">
        <v>44</v>
      </c>
      <c r="Y2842" s="1"/>
      <c r="Z2842" s="1"/>
      <c r="AA2842" s="11" cm="1">
        <f t="array" ref="AA2842">IF(ISBLANK(Y2842), 0, VINCentyInvDistance(F2842,G2842,Y2842,Z2842))</f>
        <v>0</v>
      </c>
      <c r="AB2842" s="1">
        <v>1</v>
      </c>
      <c r="AC2842" s="1">
        <v>7.6</v>
      </c>
      <c r="AD2842" s="1">
        <v>3</v>
      </c>
      <c r="AE2842" s="1">
        <v>15</v>
      </c>
      <c r="AF2842" s="1">
        <v>1</v>
      </c>
      <c r="AG2842" s="1" t="s">
        <v>1703</v>
      </c>
      <c r="AH2842" s="1" t="s">
        <v>1704</v>
      </c>
      <c r="AI2842" s="1" t="str">
        <f>TRIM(MID(SUBSTITUTE($H2842,",",REPT(" ",200)),(LEN($H2842)-LEN(SUBSTITUTE($H2842,",",""))-2)*200+1,200))</f>
        <v>Davao Region</v>
      </c>
      <c r="AJ2842" s="1" t="s">
        <v>55</v>
      </c>
      <c r="AK2842" t="s">
        <v>4673</v>
      </c>
      <c r="AL2842" s="7">
        <v>0</v>
      </c>
      <c r="AM2842" s="1" t="s">
        <v>4674</v>
      </c>
    </row>
    <row r="2843" spans="1:39" ht="12.75" customHeight="1">
      <c r="A2843" s="1"/>
      <c r="B2843" s="1" t="s">
        <v>4675</v>
      </c>
      <c r="C2843" s="1" t="s">
        <v>4676</v>
      </c>
      <c r="D2843" s="3" t="str">
        <f ca="1">IFERROR(__xludf.DUMMYFUNCTION("PROPER(REGEXEXTRACT(B1044, ""(?:https?:\/\/)?(?:www\.)?([a-zA-Z0-9-]+)\.""))"),"Google")</f>
        <v>Google</v>
      </c>
      <c r="E2843" s="1" t="s">
        <v>4677</v>
      </c>
      <c r="F2843" s="1">
        <v>7.0657209999999999</v>
      </c>
      <c r="G2843" s="1">
        <v>125.610467</v>
      </c>
      <c r="H2843" s="1" t="s">
        <v>4678</v>
      </c>
      <c r="I2843" s="1" t="s">
        <v>1300</v>
      </c>
      <c r="J2843" s="1">
        <f>IF(K2843="URBAN",1,IF(K2843="SUBURBAN",2,IF(K2843="RURAL",3,"")))</f>
        <v>1</v>
      </c>
      <c r="K2843" s="1" t="s">
        <v>42</v>
      </c>
      <c r="L2843" s="18">
        <v>46082</v>
      </c>
      <c r="M2843" s="49">
        <v>0.625</v>
      </c>
      <c r="N2843" s="18">
        <v>46083</v>
      </c>
      <c r="O2843" s="56">
        <v>0.5</v>
      </c>
      <c r="P2843" s="31" t="str">
        <f>TEXT($L2843, "dddd")</f>
        <v>Sunday</v>
      </c>
      <c r="Q2843" s="39" t="s">
        <v>111</v>
      </c>
      <c r="R2843" s="39">
        <v>5509</v>
      </c>
      <c r="S2843" s="1" t="str">
        <f>IF(OR(MONTH(L2843)=12, MONTH(L2843)&lt;=5), "Dry Season", "Wet Season")</f>
        <v>Dry Season</v>
      </c>
      <c r="T2843" s="1">
        <v>1</v>
      </c>
      <c r="U2843" s="1">
        <v>0</v>
      </c>
      <c r="V2843" s="1">
        <v>0</v>
      </c>
      <c r="W2843" s="1">
        <v>0</v>
      </c>
      <c r="X2843" s="1" t="s">
        <v>44</v>
      </c>
      <c r="Y2843" s="1"/>
      <c r="Z2843" s="1"/>
      <c r="AA2843" s="11" cm="1">
        <f t="array" ref="AA2843">IF(ISBLANK(Y2843), 0, VINCentyInvDistance(F2843,G2843,Y2843,Z2843))</f>
        <v>0</v>
      </c>
      <c r="AB2843" s="1">
        <v>0</v>
      </c>
      <c r="AC2843" s="1">
        <v>6</v>
      </c>
      <c r="AD2843" s="1">
        <v>0</v>
      </c>
      <c r="AE2843" s="1">
        <v>19</v>
      </c>
      <c r="AF2843" s="1">
        <v>1</v>
      </c>
      <c r="AG2843" s="1" t="s">
        <v>1703</v>
      </c>
      <c r="AH2843" s="1" t="s">
        <v>1704</v>
      </c>
      <c r="AI2843" s="1" t="str">
        <f>TRIM(MID(SUBSTITUTE($H2843,",",REPT(" ",200)),(LEN($H2843)-LEN(SUBSTITUTE($H2843,",",""))-2)*200+1,200))</f>
        <v>Davao Region</v>
      </c>
      <c r="AJ2843" s="1" t="s">
        <v>55</v>
      </c>
      <c r="AL2843" s="7">
        <v>0</v>
      </c>
      <c r="AM2843" s="1" t="s">
        <v>4679</v>
      </c>
    </row>
    <row r="2844" spans="1:39" ht="12.75" customHeight="1">
      <c r="A2844" s="1"/>
      <c r="B2844" s="1" t="s">
        <v>4680</v>
      </c>
      <c r="C2844" s="1" t="s">
        <v>4681</v>
      </c>
      <c r="D2844" s="3" t="str">
        <f ca="1">IFERROR(__xludf.DUMMYFUNCTION("PROPER(REGEXEXTRACT(B1045, ""(?:https?:\/\/)?(?:www\.)?([a-zA-Z0-9-]+)\.""))"),"Skyscanner")</f>
        <v>Skyscanner</v>
      </c>
      <c r="E2844" s="1" t="s">
        <v>4682</v>
      </c>
      <c r="F2844" s="1">
        <v>7.0833969999999997</v>
      </c>
      <c r="G2844" s="1">
        <v>125.6158183</v>
      </c>
      <c r="H2844" s="1" t="s">
        <v>4683</v>
      </c>
      <c r="I2844" s="1" t="s">
        <v>4252</v>
      </c>
      <c r="J2844" s="1">
        <f>IF(K2844="URBAN",1,IF(K2844="SUBURBAN",2,IF(K2844="RURAL",3,"")))</f>
        <v>1</v>
      </c>
      <c r="K2844" s="1" t="s">
        <v>42</v>
      </c>
      <c r="L2844" s="18">
        <v>46082</v>
      </c>
      <c r="M2844" s="49">
        <v>0.58333333333333337</v>
      </c>
      <c r="N2844" s="18">
        <v>46083</v>
      </c>
      <c r="O2844" s="56">
        <v>0.54166666666666663</v>
      </c>
      <c r="P2844" s="31" t="str">
        <f>TEXT($L2844, "dddd")</f>
        <v>Sunday</v>
      </c>
      <c r="Q2844" s="39" t="s">
        <v>531</v>
      </c>
      <c r="R2844" s="39">
        <v>3342</v>
      </c>
      <c r="S2844" s="1" t="str">
        <f>IF(OR(MONTH(L2844)=12, MONTH(L2844)&lt;=5), "Dry Season", "Wet Season")</f>
        <v>Dry Season</v>
      </c>
      <c r="T2844" s="1">
        <v>1</v>
      </c>
      <c r="U2844" s="1">
        <v>0</v>
      </c>
      <c r="V2844" s="1">
        <v>0</v>
      </c>
      <c r="W2844" s="1">
        <v>1</v>
      </c>
      <c r="X2844" s="1" t="s">
        <v>4347</v>
      </c>
      <c r="Y2844" s="1">
        <v>7.0496768999999997</v>
      </c>
      <c r="Z2844" s="1">
        <v>125.5883056</v>
      </c>
      <c r="AA2844" s="11" cm="1">
        <f t="array" ref="AA2844">IF(ISBLANK(Y2844), 0, VINCentyInvDistance(F2844,G2844,Y2844,Z2844))</f>
        <v>4810.9880224583012</v>
      </c>
      <c r="AB2844" s="1">
        <v>0</v>
      </c>
      <c r="AC2844" s="1">
        <v>4</v>
      </c>
      <c r="AD2844" s="1">
        <v>3.7</v>
      </c>
      <c r="AE2844" s="1">
        <v>1</v>
      </c>
      <c r="AF2844" s="1">
        <v>1</v>
      </c>
      <c r="AG2844" s="1" t="s">
        <v>4348</v>
      </c>
      <c r="AH2844" s="1" t="s">
        <v>1704</v>
      </c>
      <c r="AI2844" s="1" t="str">
        <f>TRIM(MID(SUBSTITUTE($H2844,",",REPT(" ",200)),(LEN($H2844)-LEN(SUBSTITUTE($H2844,",",""))-2)*200+1,200))</f>
        <v>Davao Region</v>
      </c>
      <c r="AJ2844" s="1" t="s">
        <v>55</v>
      </c>
      <c r="AK2844" t="s">
        <v>16921</v>
      </c>
      <c r="AL2844" s="7">
        <v>0</v>
      </c>
      <c r="AM2844" s="1"/>
    </row>
    <row r="2845" spans="1:39" ht="12.75" customHeight="1">
      <c r="A2845" s="1"/>
      <c r="B2845" s="1" t="s">
        <v>4684</v>
      </c>
      <c r="C2845" s="1" t="s">
        <v>4685</v>
      </c>
      <c r="D2845" s="3" t="str">
        <f ca="1">IFERROR(__xludf.DUMMYFUNCTION("PROPER(REGEXEXTRACT(B1046, ""(?:https?:\/\/)?(?:www\.)?([a-zA-Z0-9-]+)\.""))"),"Skyscanner")</f>
        <v>Skyscanner</v>
      </c>
      <c r="E2845" s="1" t="s">
        <v>4686</v>
      </c>
      <c r="F2845" s="1">
        <v>7.0834339999999996</v>
      </c>
      <c r="G2845" s="1">
        <v>125.615846</v>
      </c>
      <c r="H2845" s="1" t="s">
        <v>4683</v>
      </c>
      <c r="I2845" s="1" t="s">
        <v>4252</v>
      </c>
      <c r="J2845" s="1">
        <f>IF(K2845="URBAN",1,IF(K2845="SUBURBAN",2,IF(K2845="RURAL",3,"")))</f>
        <v>1</v>
      </c>
      <c r="K2845" s="1" t="s">
        <v>42</v>
      </c>
      <c r="L2845" s="18">
        <v>46082</v>
      </c>
      <c r="M2845" s="49">
        <v>0.58333333333333337</v>
      </c>
      <c r="N2845" s="18">
        <v>46083</v>
      </c>
      <c r="O2845" s="56">
        <v>0.5</v>
      </c>
      <c r="P2845" s="31" t="str">
        <f>TEXT($L2845, "dddd")</f>
        <v>Sunday</v>
      </c>
      <c r="Q2845" s="39" t="s">
        <v>207</v>
      </c>
      <c r="R2845" s="39">
        <v>3028</v>
      </c>
      <c r="S2845" s="1" t="str">
        <f>IF(OR(MONTH(L2845)=12, MONTH(L2845)&lt;=5), "Dry Season", "Wet Season")</f>
        <v>Dry Season</v>
      </c>
      <c r="T2845" s="1">
        <v>2</v>
      </c>
      <c r="U2845" s="1">
        <v>0</v>
      </c>
      <c r="V2845" s="1">
        <v>0</v>
      </c>
      <c r="W2845" s="1">
        <v>0</v>
      </c>
      <c r="X2845" s="1" t="s">
        <v>44</v>
      </c>
      <c r="Y2845" s="1"/>
      <c r="Z2845" s="1"/>
      <c r="AA2845" s="11" cm="1">
        <f t="array" ref="AA2845">IF(ISBLANK(Y2845), 0, VINCentyInvDistance(F2845,G2845,Y2845,Z2845))</f>
        <v>0</v>
      </c>
      <c r="AB2845" s="1">
        <v>1</v>
      </c>
      <c r="AC2845" s="1">
        <v>7.4</v>
      </c>
      <c r="AD2845" s="1">
        <v>4.3</v>
      </c>
      <c r="AE2845" s="1">
        <v>46</v>
      </c>
      <c r="AF2845" s="1">
        <v>1</v>
      </c>
      <c r="AG2845" s="1" t="s">
        <v>4311</v>
      </c>
      <c r="AH2845" s="1" t="s">
        <v>1704</v>
      </c>
      <c r="AI2845" s="1"/>
      <c r="AJ2845" s="1" t="s">
        <v>55</v>
      </c>
      <c r="AK2845" t="s">
        <v>4687</v>
      </c>
      <c r="AL2845" s="7">
        <v>0</v>
      </c>
      <c r="AM2845" s="1" t="s">
        <v>4688</v>
      </c>
    </row>
    <row r="2846" spans="1:39" ht="12.75" customHeight="1">
      <c r="A2846" s="1"/>
      <c r="B2846" s="1" t="s">
        <v>4707</v>
      </c>
      <c r="C2846" s="1" t="s">
        <v>4708</v>
      </c>
      <c r="D2846" s="3" t="str">
        <f ca="1">IFERROR(__xludf.DUMMYFUNCTION("PROPER(REGEXEXTRACT(B1051, ""(?:https?:\/\/)?(?:www\.)?([a-zA-Z0-9-]+)\.""))"),"Skyscanner")</f>
        <v>Skyscanner</v>
      </c>
      <c r="E2846" s="1" t="s">
        <v>4709</v>
      </c>
      <c r="F2846" s="1">
        <v>7.0941099999999997</v>
      </c>
      <c r="G2846" s="1">
        <v>125.58018</v>
      </c>
      <c r="H2846" s="1" t="s">
        <v>4710</v>
      </c>
      <c r="I2846" s="1" t="s">
        <v>4252</v>
      </c>
      <c r="J2846" s="1">
        <f>IF(K2846="URBAN",1,IF(K2846="SUBURBAN",2,IF(K2846="RURAL",3,"")))</f>
        <v>1</v>
      </c>
      <c r="K2846" s="1" t="s">
        <v>42</v>
      </c>
      <c r="L2846" s="18">
        <v>46082</v>
      </c>
      <c r="M2846" s="49">
        <v>0.58333333333333337</v>
      </c>
      <c r="N2846" s="18">
        <v>46083</v>
      </c>
      <c r="O2846" s="56">
        <v>0.5</v>
      </c>
      <c r="P2846" s="31" t="str">
        <f>TEXT($L2846, "dddd")</f>
        <v>Sunday</v>
      </c>
      <c r="Q2846" s="39" t="s">
        <v>531</v>
      </c>
      <c r="R2846" s="39">
        <v>1980</v>
      </c>
      <c r="S2846" s="1" t="str">
        <f>IF(OR(MONTH(L2846)=12, MONTH(L2846)&lt;=5), "Dry Season", "Wet Season")</f>
        <v>Dry Season</v>
      </c>
      <c r="T2846" s="1">
        <v>1</v>
      </c>
      <c r="U2846" s="1">
        <v>1</v>
      </c>
      <c r="V2846" s="1">
        <v>0</v>
      </c>
      <c r="W2846" s="1">
        <v>0</v>
      </c>
      <c r="X2846" s="1" t="s">
        <v>44</v>
      </c>
      <c r="Y2846" s="1"/>
      <c r="Z2846" s="1"/>
      <c r="AA2846" s="11" cm="1">
        <f t="array" ref="AA2846">IF(ISBLANK(Y2846), 0, VINCentyInvDistance(F2846,G2846,Y2846,Z2846))</f>
        <v>0</v>
      </c>
      <c r="AB2846" s="1">
        <v>1</v>
      </c>
      <c r="AC2846" s="1">
        <v>6.4</v>
      </c>
      <c r="AD2846" s="1">
        <v>4.2</v>
      </c>
      <c r="AE2846" s="1">
        <v>11</v>
      </c>
      <c r="AF2846" s="1">
        <v>1</v>
      </c>
      <c r="AG2846" s="1" t="s">
        <v>4645</v>
      </c>
      <c r="AH2846" s="1" t="s">
        <v>1704</v>
      </c>
      <c r="AI2846" s="1"/>
      <c r="AJ2846" s="1" t="s">
        <v>55</v>
      </c>
      <c r="AK2846" t="s">
        <v>16922</v>
      </c>
      <c r="AL2846" s="7">
        <v>0</v>
      </c>
      <c r="AM2846" s="1" t="s">
        <v>4711</v>
      </c>
    </row>
    <row r="2847" spans="1:39" ht="12.75" customHeight="1">
      <c r="A2847" s="1"/>
      <c r="B2847" s="1" t="s">
        <v>4712</v>
      </c>
      <c r="C2847" s="1" t="s">
        <v>4713</v>
      </c>
      <c r="D2847" s="3" t="str">
        <f ca="1">IFERROR(__xludf.DUMMYFUNCTION("PROPER(REGEXEXTRACT(B1052, ""(?:https?:\/\/)?(?:www\.)?([a-zA-Z0-9-]+)\.""))"),"Skyscanner")</f>
        <v>Skyscanner</v>
      </c>
      <c r="E2847" s="1" t="s">
        <v>4714</v>
      </c>
      <c r="F2847" s="1">
        <v>7.0649699999999998</v>
      </c>
      <c r="G2847" s="1">
        <v>125.61399</v>
      </c>
      <c r="H2847" s="1" t="s">
        <v>4715</v>
      </c>
      <c r="I2847" s="1" t="s">
        <v>4252</v>
      </c>
      <c r="J2847" s="1">
        <f>IF(K2847="URBAN",1,IF(K2847="SUBURBAN",2,IF(K2847="RURAL",3,"")))</f>
        <v>1</v>
      </c>
      <c r="K2847" s="1" t="s">
        <v>42</v>
      </c>
      <c r="L2847" s="18">
        <v>46082</v>
      </c>
      <c r="M2847" s="49">
        <v>0.58333333333333337</v>
      </c>
      <c r="N2847" s="18">
        <v>46083</v>
      </c>
      <c r="O2847" s="56">
        <v>0.5</v>
      </c>
      <c r="P2847" s="31" t="str">
        <f>TEXT($L2847, "dddd")</f>
        <v>Sunday</v>
      </c>
      <c r="Q2847" s="39" t="s">
        <v>1266</v>
      </c>
      <c r="R2847" s="39">
        <v>1350</v>
      </c>
      <c r="S2847" s="1" t="str">
        <f>IF(OR(MONTH(L2847)=12, MONTH(L2847)&lt;=5), "Dry Season", "Wet Season")</f>
        <v>Dry Season</v>
      </c>
      <c r="T2847" s="1">
        <v>2</v>
      </c>
      <c r="U2847" s="1">
        <v>1</v>
      </c>
      <c r="V2847" s="1">
        <v>1</v>
      </c>
      <c r="W2847" s="1">
        <v>0</v>
      </c>
      <c r="X2847" s="1" t="s">
        <v>44</v>
      </c>
      <c r="Y2847" s="1"/>
      <c r="Z2847" s="1"/>
      <c r="AA2847" s="11" cm="1">
        <f t="array" ref="AA2847">IF(ISBLANK(Y2847), 0, VINCentyInvDistance(F2847,G2847,Y2847,Z2847))</f>
        <v>0</v>
      </c>
      <c r="AB2847" s="1">
        <v>1</v>
      </c>
      <c r="AC2847" s="1">
        <v>0</v>
      </c>
      <c r="AD2847" s="1">
        <v>0</v>
      </c>
      <c r="AE2847" s="1">
        <v>160</v>
      </c>
      <c r="AF2847" s="1">
        <v>1</v>
      </c>
      <c r="AG2847" s="1" t="s">
        <v>1703</v>
      </c>
      <c r="AH2847" s="1" t="s">
        <v>1704</v>
      </c>
      <c r="AI2847" s="1" t="str">
        <f>TRIM(MID(SUBSTITUTE($H2847,",",REPT(" ",200)),(LEN($H2847)-LEN(SUBSTITUTE($H2847,",",""))-2)*200+1,200))</f>
        <v>Davao Region</v>
      </c>
      <c r="AJ2847" s="1" t="s">
        <v>55</v>
      </c>
      <c r="AK2847" t="s">
        <v>4716</v>
      </c>
      <c r="AL2847" s="7">
        <v>0</v>
      </c>
      <c r="AM2847" s="1" t="s">
        <v>4717</v>
      </c>
    </row>
    <row r="2848" spans="1:39" ht="12.75" customHeight="1">
      <c r="A2848" s="1"/>
      <c r="B2848" s="1" t="s">
        <v>4718</v>
      </c>
      <c r="C2848" s="1" t="s">
        <v>4719</v>
      </c>
      <c r="D2848" s="3" t="str">
        <f ca="1">IFERROR(__xludf.DUMMYFUNCTION("PROPER(REGEXEXTRACT(B1053, ""(?:https?:\/\/)?(?:www\.)?([a-zA-Z0-9-]+)\.""))"),"Skyscanner")</f>
        <v>Skyscanner</v>
      </c>
      <c r="E2848" s="1" t="s">
        <v>4720</v>
      </c>
      <c r="F2848" s="1">
        <v>7.0793270000000001</v>
      </c>
      <c r="G2848" s="1">
        <v>125.60847</v>
      </c>
      <c r="H2848" s="1" t="s">
        <v>4721</v>
      </c>
      <c r="I2848" s="1" t="s">
        <v>4252</v>
      </c>
      <c r="J2848" s="1">
        <f>IF(K2848="URBAN",1,IF(K2848="SUBURBAN",2,IF(K2848="RURAL",3,"")))</f>
        <v>1</v>
      </c>
      <c r="K2848" s="1" t="s">
        <v>42</v>
      </c>
      <c r="L2848" s="18">
        <v>46082</v>
      </c>
      <c r="M2848" s="49">
        <v>0.58333333333333337</v>
      </c>
      <c r="N2848" s="18">
        <v>46083</v>
      </c>
      <c r="O2848" s="56">
        <v>0.52083333333333337</v>
      </c>
      <c r="P2848" s="31" t="str">
        <f>TEXT($L2848, "dddd")</f>
        <v>Sunday</v>
      </c>
      <c r="Q2848" s="39" t="s">
        <v>1266</v>
      </c>
      <c r="R2848" s="39">
        <v>1965</v>
      </c>
      <c r="S2848" s="1" t="str">
        <f>IF(OR(MONTH(L2848)=12, MONTH(L2848)&lt;=5), "Dry Season", "Wet Season")</f>
        <v>Dry Season</v>
      </c>
      <c r="T2848" s="1">
        <v>1</v>
      </c>
      <c r="U2848" s="1">
        <v>0</v>
      </c>
      <c r="V2848" s="1">
        <v>0</v>
      </c>
      <c r="W2848" s="1">
        <v>0</v>
      </c>
      <c r="X2848" s="1" t="s">
        <v>44</v>
      </c>
      <c r="Y2848" s="1"/>
      <c r="Z2848" s="1"/>
      <c r="AA2848" s="11" cm="1">
        <f t="array" ref="AA2848">IF(ISBLANK(Y2848), 0, VINCentyInvDistance(F2848,G2848,Y2848,Z2848))</f>
        <v>0</v>
      </c>
      <c r="AB2848" s="1">
        <v>0</v>
      </c>
      <c r="AC2848" s="1">
        <v>7.6</v>
      </c>
      <c r="AD2848" s="1">
        <v>4.4000000000000004</v>
      </c>
      <c r="AE2848" s="1">
        <v>39</v>
      </c>
      <c r="AF2848" s="1">
        <v>1</v>
      </c>
      <c r="AG2848" s="1" t="s">
        <v>4311</v>
      </c>
      <c r="AH2848" s="1" t="s">
        <v>1704</v>
      </c>
      <c r="AI2848" s="1"/>
      <c r="AJ2848" s="1" t="s">
        <v>55</v>
      </c>
      <c r="AK2848" t="s">
        <v>16923</v>
      </c>
      <c r="AL2848" s="7">
        <v>0</v>
      </c>
      <c r="AM2848" s="1" t="s">
        <v>4722</v>
      </c>
    </row>
    <row r="2849" spans="1:39" ht="12.75" customHeight="1">
      <c r="A2849" s="1"/>
      <c r="B2849" s="1" t="s">
        <v>4723</v>
      </c>
      <c r="C2849" s="1" t="s">
        <v>4724</v>
      </c>
      <c r="D2849" s="3" t="str">
        <f ca="1">IFERROR(__xludf.DUMMYFUNCTION("PROPER(REGEXEXTRACT(B1054, ""(?:https?:\/\/)?(?:www\.)?([a-zA-Z0-9-]+)\.""))"),"Skyscanner")</f>
        <v>Skyscanner</v>
      </c>
      <c r="E2849" s="1" t="s">
        <v>4725</v>
      </c>
      <c r="F2849" s="1">
        <v>7.0767100000000003</v>
      </c>
      <c r="G2849" s="1">
        <v>125.61694199999999</v>
      </c>
      <c r="H2849" s="1" t="s">
        <v>4726</v>
      </c>
      <c r="I2849" s="1" t="s">
        <v>4252</v>
      </c>
      <c r="J2849" s="1">
        <f>IF(K2849="URBAN",1,IF(K2849="SUBURBAN",2,IF(K2849="RURAL",3,"")))</f>
        <v>1</v>
      </c>
      <c r="K2849" s="1" t="s">
        <v>42</v>
      </c>
      <c r="L2849" s="18">
        <v>46082</v>
      </c>
      <c r="M2849" s="49">
        <v>0.58333333333333337</v>
      </c>
      <c r="N2849" s="18">
        <v>46083</v>
      </c>
      <c r="O2849" s="56">
        <v>0.5</v>
      </c>
      <c r="P2849" s="31" t="str">
        <f>TEXT($L2849, "dddd")</f>
        <v>Sunday</v>
      </c>
      <c r="Q2849" s="39" t="s">
        <v>111</v>
      </c>
      <c r="R2849" s="39">
        <v>3562</v>
      </c>
      <c r="S2849" s="1" t="str">
        <f>IF(OR(MONTH(L2849)=12, MONTH(L2849)&lt;=5), "Dry Season", "Wet Season")</f>
        <v>Dry Season</v>
      </c>
      <c r="T2849" s="1">
        <v>1</v>
      </c>
      <c r="U2849" s="1">
        <v>1</v>
      </c>
      <c r="V2849" s="1">
        <v>0</v>
      </c>
      <c r="W2849" s="1">
        <v>0</v>
      </c>
      <c r="X2849" s="1" t="s">
        <v>44</v>
      </c>
      <c r="Y2849" s="1"/>
      <c r="Z2849" s="1"/>
      <c r="AA2849" s="11" cm="1">
        <f t="array" ref="AA2849">IF(ISBLANK(Y2849), 0, VINCentyInvDistance(F2849,G2849,Y2849,Z2849))</f>
        <v>0</v>
      </c>
      <c r="AB2849" s="1">
        <v>0</v>
      </c>
      <c r="AC2849" s="1">
        <v>8.8000000000000007</v>
      </c>
      <c r="AD2849" s="1">
        <v>4</v>
      </c>
      <c r="AE2849" s="1">
        <v>8</v>
      </c>
      <c r="AF2849" s="1">
        <v>1</v>
      </c>
      <c r="AG2849" s="1" t="s">
        <v>1703</v>
      </c>
      <c r="AH2849" s="1" t="s">
        <v>1704</v>
      </c>
      <c r="AI2849" s="1"/>
      <c r="AJ2849" s="1" t="s">
        <v>55</v>
      </c>
      <c r="AK2849" t="s">
        <v>16924</v>
      </c>
      <c r="AL2849" s="7">
        <v>0</v>
      </c>
      <c r="AM2849" s="1" t="s">
        <v>4727</v>
      </c>
    </row>
    <row r="2850" spans="1:39" ht="12.75" customHeight="1">
      <c r="A2850" s="1"/>
      <c r="B2850" s="1" t="s">
        <v>4732</v>
      </c>
      <c r="C2850" s="1" t="s">
        <v>4733</v>
      </c>
      <c r="D2850" s="3" t="str">
        <f ca="1">IFERROR(__xludf.DUMMYFUNCTION("PROPER(REGEXEXTRACT(B1056, ""(?:https?:\/\/)?(?:www\.)?([a-zA-Z0-9-]+)\.""))"),"Skyscanner")</f>
        <v>Skyscanner</v>
      </c>
      <c r="E2850" s="1" t="s">
        <v>4734</v>
      </c>
      <c r="F2850" s="1">
        <v>7.1086583000000001</v>
      </c>
      <c r="G2850" s="1">
        <v>125.6137808</v>
      </c>
      <c r="H2850" s="1" t="s">
        <v>4731</v>
      </c>
      <c r="I2850" s="1" t="s">
        <v>4252</v>
      </c>
      <c r="J2850" s="1">
        <f>IF(K2850="URBAN",1,IF(K2850="SUBURBAN",2,IF(K2850="RURAL",3,"")))</f>
        <v>1</v>
      </c>
      <c r="K2850" s="1" t="s">
        <v>42</v>
      </c>
      <c r="L2850" s="18">
        <v>46082</v>
      </c>
      <c r="M2850" s="49">
        <v>0.58333333333333337</v>
      </c>
      <c r="N2850" s="18">
        <v>46083</v>
      </c>
      <c r="O2850" s="56">
        <v>0.5</v>
      </c>
      <c r="P2850" s="31" t="str">
        <f>TEXT($L2850, "dddd")</f>
        <v>Sunday</v>
      </c>
      <c r="Q2850" s="39" t="s">
        <v>207</v>
      </c>
      <c r="R2850" s="39">
        <v>2391</v>
      </c>
      <c r="S2850" s="1" t="str">
        <f>IF(OR(MONTH(L2850)=12, MONTH(L2850)&lt;=5), "Dry Season", "Wet Season")</f>
        <v>Dry Season</v>
      </c>
      <c r="T2850" s="1">
        <v>2</v>
      </c>
      <c r="U2850" s="1">
        <v>1</v>
      </c>
      <c r="V2850" s="1">
        <v>0</v>
      </c>
      <c r="W2850" s="1">
        <v>1</v>
      </c>
      <c r="X2850" s="1" t="s">
        <v>4735</v>
      </c>
      <c r="Y2850" s="1">
        <v>7.110754</v>
      </c>
      <c r="Z2850" s="1">
        <v>125.61175</v>
      </c>
      <c r="AA2850" s="11" cm="1">
        <f t="array" ref="AA2850">IF(ISBLANK(Y2850), 0, VINCentyInvDistance(F2850,G2850,Y2850,Z2850))</f>
        <v>322.55912201949326</v>
      </c>
      <c r="AB2850" s="1">
        <v>1</v>
      </c>
      <c r="AC2850" s="1">
        <v>7</v>
      </c>
      <c r="AD2850" s="1">
        <v>2.5</v>
      </c>
      <c r="AE2850" s="1">
        <v>70</v>
      </c>
      <c r="AF2850" s="1">
        <v>1</v>
      </c>
      <c r="AG2850" s="1" t="s">
        <v>4736</v>
      </c>
      <c r="AH2850" s="1" t="s">
        <v>1704</v>
      </c>
      <c r="AI2850" s="1" t="str">
        <f>TRIM(MID(SUBSTITUTE($H2850,",",REPT(" ",200)),(LEN($H2850)-LEN(SUBSTITUTE($H2850,",",""))-2)*200+1,200))</f>
        <v>Davao Region</v>
      </c>
      <c r="AJ2850" s="1" t="s">
        <v>55</v>
      </c>
      <c r="AK2850" t="s">
        <v>16925</v>
      </c>
      <c r="AL2850" s="7">
        <v>0</v>
      </c>
      <c r="AM2850" s="1"/>
    </row>
    <row r="2851" spans="1:39" ht="12.75" customHeight="1">
      <c r="A2851" s="1"/>
      <c r="B2851" s="1" t="s">
        <v>4737</v>
      </c>
      <c r="C2851" s="1" t="s">
        <v>4738</v>
      </c>
      <c r="D2851" s="3" t="str">
        <f ca="1">IFERROR(__xludf.DUMMYFUNCTION("PROPER(REGEXEXTRACT(B1057, ""(?:https?:\/\/)?(?:www\.)?([a-zA-Z0-9-]+)\.""))"),"Google")</f>
        <v>Google</v>
      </c>
      <c r="E2851" s="1" t="s">
        <v>4739</v>
      </c>
      <c r="F2851" s="1">
        <v>7.0917349999999999</v>
      </c>
      <c r="G2851" s="1">
        <v>125.50323400000001</v>
      </c>
      <c r="H2851" s="1" t="s">
        <v>4740</v>
      </c>
      <c r="I2851" s="1" t="s">
        <v>4252</v>
      </c>
      <c r="J2851" s="1">
        <f>IF(K2851="URBAN",1,IF(K2851="SUBURBAN",2,IF(K2851="RURAL",3,"")))</f>
        <v>1</v>
      </c>
      <c r="K2851" s="1" t="s">
        <v>42</v>
      </c>
      <c r="L2851" s="18">
        <v>46082</v>
      </c>
      <c r="M2851" s="49">
        <v>0.625</v>
      </c>
      <c r="N2851" s="18">
        <v>46083</v>
      </c>
      <c r="O2851" s="56">
        <v>0.5</v>
      </c>
      <c r="P2851" s="31" t="str">
        <f>TEXT($L2851, "dddd")</f>
        <v>Sunday</v>
      </c>
      <c r="Q2851" s="39" t="s">
        <v>207</v>
      </c>
      <c r="R2851" s="39">
        <v>871</v>
      </c>
      <c r="S2851" s="1" t="str">
        <f>IF(OR(MONTH(L2851)=12, MONTH(L2851)&lt;=5), "Dry Season", "Wet Season")</f>
        <v>Dry Season</v>
      </c>
      <c r="T2851" s="1">
        <v>1</v>
      </c>
      <c r="U2851" s="1">
        <v>0</v>
      </c>
      <c r="V2851" s="1">
        <v>0</v>
      </c>
      <c r="W2851" s="1">
        <v>0</v>
      </c>
      <c r="X2851" s="1" t="s">
        <v>44</v>
      </c>
      <c r="Y2851" s="1"/>
      <c r="Z2851" s="1"/>
      <c r="AA2851" s="11" cm="1">
        <f t="array" ref="AA2851">IF(ISBLANK(Y2851), 0, VINCentyInvDistance(F2851,G2851,Y2851,Z2851))</f>
        <v>0</v>
      </c>
      <c r="AB2851" s="1">
        <v>0</v>
      </c>
      <c r="AC2851" s="1">
        <v>5</v>
      </c>
      <c r="AD2851" s="1">
        <v>0</v>
      </c>
      <c r="AE2851" s="1">
        <v>6</v>
      </c>
      <c r="AF2851" s="1">
        <v>1</v>
      </c>
      <c r="AG2851" s="1" t="s">
        <v>4741</v>
      </c>
      <c r="AH2851" s="1" t="s">
        <v>1704</v>
      </c>
      <c r="AI2851" s="1"/>
      <c r="AJ2851" s="1" t="s">
        <v>55</v>
      </c>
      <c r="AL2851" s="7">
        <v>0</v>
      </c>
      <c r="AM2851" s="1" t="s">
        <v>4742</v>
      </c>
    </row>
    <row r="2852" spans="1:39" ht="12.75" customHeight="1">
      <c r="A2852" s="1"/>
      <c r="B2852" s="1" t="s">
        <v>4743</v>
      </c>
      <c r="C2852" s="1" t="s">
        <v>4744</v>
      </c>
      <c r="D2852" s="3" t="str">
        <f ca="1">IFERROR(__xludf.DUMMYFUNCTION("PROPER(REGEXEXTRACT(B1058, ""(?:https?:\/\/)?(?:www\.)?([a-zA-Z0-9-]+)\.""))"),"Skyscanner")</f>
        <v>Skyscanner</v>
      </c>
      <c r="E2852" s="1" t="s">
        <v>4745</v>
      </c>
      <c r="F2852" s="1">
        <v>7.1388499999999997</v>
      </c>
      <c r="G2852" s="1">
        <v>125.63834300000001</v>
      </c>
      <c r="H2852" s="1" t="s">
        <v>4746</v>
      </c>
      <c r="I2852" s="1" t="s">
        <v>4252</v>
      </c>
      <c r="J2852" s="1">
        <f>IF(K2852="URBAN",1,IF(K2852="SUBURBAN",2,IF(K2852="RURAL",3,"")))</f>
        <v>1</v>
      </c>
      <c r="K2852" s="1" t="s">
        <v>42</v>
      </c>
      <c r="L2852" s="18">
        <v>46082</v>
      </c>
      <c r="M2852" s="49">
        <v>0.58333333333333337</v>
      </c>
      <c r="N2852" s="18">
        <v>46083</v>
      </c>
      <c r="O2852" s="56">
        <v>0.41666666666666669</v>
      </c>
      <c r="P2852" s="31" t="str">
        <f>TEXT($L2852, "dddd")</f>
        <v>Sunday</v>
      </c>
      <c r="Q2852" s="39" t="s">
        <v>111</v>
      </c>
      <c r="R2852" s="39">
        <v>2066</v>
      </c>
      <c r="S2852" s="1" t="str">
        <f>IF(OR(MONTH(L2852)=12, MONTH(L2852)&lt;=5), "Dry Season", "Wet Season")</f>
        <v>Dry Season</v>
      </c>
      <c r="T2852" s="1">
        <v>1</v>
      </c>
      <c r="U2852" s="1">
        <v>1</v>
      </c>
      <c r="V2852" s="1">
        <v>0</v>
      </c>
      <c r="W2852" s="1">
        <v>0</v>
      </c>
      <c r="X2852" s="1" t="s">
        <v>44</v>
      </c>
      <c r="Y2852" s="1"/>
      <c r="Z2852" s="1"/>
      <c r="AA2852" s="11" cm="1">
        <f t="array" ref="AA2852">IF(ISBLANK(Y2852), 0, VINCentyInvDistance(F2852,G2852,Y2852,Z2852))</f>
        <v>0</v>
      </c>
      <c r="AB2852" s="1">
        <v>1</v>
      </c>
      <c r="AC2852" s="1">
        <v>6.2</v>
      </c>
      <c r="AD2852" s="1">
        <v>0</v>
      </c>
      <c r="AE2852" s="1">
        <v>6</v>
      </c>
      <c r="AF2852" s="1">
        <v>1</v>
      </c>
      <c r="AG2852" s="1" t="s">
        <v>4285</v>
      </c>
      <c r="AH2852" s="1" t="s">
        <v>1704</v>
      </c>
      <c r="AI2852" s="1" t="str">
        <f>TRIM(MID(SUBSTITUTE($H2852,",",REPT(" ",200)),(LEN($H2852)-LEN(SUBSTITUTE($H2852,",",""))-2)*200+1,200))</f>
        <v>Davao Region</v>
      </c>
      <c r="AJ2852" s="1" t="s">
        <v>55</v>
      </c>
      <c r="AK2852" t="s">
        <v>16926</v>
      </c>
      <c r="AL2852" s="7">
        <v>0</v>
      </c>
      <c r="AM2852" s="1" t="s">
        <v>4747</v>
      </c>
    </row>
    <row r="2853" spans="1:39" ht="12.75" customHeight="1">
      <c r="A2853" s="1"/>
      <c r="B2853" s="1" t="s">
        <v>4748</v>
      </c>
      <c r="C2853" s="1" t="s">
        <v>4749</v>
      </c>
      <c r="D2853" s="3" t="str">
        <f ca="1">IFERROR(__xludf.DUMMYFUNCTION("PROPER(REGEXEXTRACT(B1059, ""(?:https?:\/\/)?(?:www\.)?([a-zA-Z0-9-]+)\.""))"),"Skyscanner")</f>
        <v>Skyscanner</v>
      </c>
      <c r="E2853" s="1" t="s">
        <v>4750</v>
      </c>
      <c r="F2853" s="1">
        <v>7.1023880000000004</v>
      </c>
      <c r="G2853" s="1">
        <v>125.66376940000001</v>
      </c>
      <c r="H2853" s="1" t="s">
        <v>4751</v>
      </c>
      <c r="I2853" s="1" t="s">
        <v>4252</v>
      </c>
      <c r="J2853" s="1">
        <f>IF(K2853="URBAN",1,IF(K2853="SUBURBAN",2,IF(K2853="RURAL",3,"")))</f>
        <v>1</v>
      </c>
      <c r="K2853" s="1" t="s">
        <v>42</v>
      </c>
      <c r="L2853" s="18">
        <v>46082</v>
      </c>
      <c r="M2853" s="49">
        <v>0.58333333333333337</v>
      </c>
      <c r="N2853" s="18">
        <v>46083</v>
      </c>
      <c r="O2853" s="56">
        <v>0.45833333333333331</v>
      </c>
      <c r="P2853" s="31" t="str">
        <f>TEXT($L2853, "dddd")</f>
        <v>Sunday</v>
      </c>
      <c r="Q2853" s="39" t="s">
        <v>111</v>
      </c>
      <c r="R2853" s="39">
        <v>3143</v>
      </c>
      <c r="S2853" s="1" t="str">
        <f>IF(OR(MONTH(L2853)=12, MONTH(L2853)&lt;=5), "Dry Season", "Wet Season")</f>
        <v>Dry Season</v>
      </c>
      <c r="T2853" s="1">
        <v>1</v>
      </c>
      <c r="U2853" s="1">
        <v>1</v>
      </c>
      <c r="V2853" s="1">
        <v>1</v>
      </c>
      <c r="W2853" s="1">
        <v>1</v>
      </c>
      <c r="X2853" s="1" t="s">
        <v>124</v>
      </c>
      <c r="Y2853" s="1">
        <v>14.5352172</v>
      </c>
      <c r="Z2853" s="1">
        <v>120.9819432</v>
      </c>
      <c r="AA2853" s="11" cm="1">
        <f t="array" ref="AA2853">IF(ISBLANK(Y2853), 0, VINCentyInvDistance(F2853,G2853,Y2853,Z2853))</f>
        <v>968343.814757535</v>
      </c>
      <c r="AB2853" s="1">
        <v>0</v>
      </c>
      <c r="AC2853" s="1">
        <v>0</v>
      </c>
      <c r="AD2853" s="1">
        <v>0</v>
      </c>
      <c r="AE2853" s="1">
        <v>2728</v>
      </c>
      <c r="AF2853" s="1">
        <v>1</v>
      </c>
      <c r="AG2853" s="1" t="s">
        <v>159</v>
      </c>
      <c r="AH2853" s="1" t="s">
        <v>160</v>
      </c>
      <c r="AI2853" s="1" t="str">
        <f>TRIM(MID(SUBSTITUTE($H2853,",",REPT(" ",200)),(LEN($H2853)-LEN(SUBSTITUTE($H2853,",",""))-2)*200+1,200))</f>
        <v>Davao Region</v>
      </c>
      <c r="AJ2853" s="1" t="s">
        <v>55</v>
      </c>
      <c r="AK2853" t="s">
        <v>240</v>
      </c>
      <c r="AL2853" s="7">
        <v>0</v>
      </c>
      <c r="AM2853" s="1"/>
    </row>
    <row r="2854" spans="1:39" ht="12.75" customHeight="1">
      <c r="A2854" s="1"/>
      <c r="B2854" s="1" t="s">
        <v>4759</v>
      </c>
      <c r="C2854" s="1" t="s">
        <v>4760</v>
      </c>
      <c r="D2854" s="3" t="str">
        <f ca="1">IFERROR(__xludf.DUMMYFUNCTION("PROPER(REGEXEXTRACT(B1062, ""(?:https?:\/\/)?(?:www\.)?([a-zA-Z0-9-]+)\.""))"),"Google")</f>
        <v>Google</v>
      </c>
      <c r="E2854" s="1" t="s">
        <v>4761</v>
      </c>
      <c r="F2854" s="1">
        <v>7.1038760999999999</v>
      </c>
      <c r="G2854" s="1">
        <v>125.6146844</v>
      </c>
      <c r="H2854" s="1" t="s">
        <v>4762</v>
      </c>
      <c r="I2854" s="1" t="s">
        <v>4252</v>
      </c>
      <c r="J2854" s="1">
        <f>IF(K2854="URBAN",1,IF(K2854="SUBURBAN",2,IF(K2854="RURAL",3,"")))</f>
        <v>1</v>
      </c>
      <c r="K2854" s="1" t="s">
        <v>42</v>
      </c>
      <c r="L2854" s="18">
        <v>46082</v>
      </c>
      <c r="M2854" s="49">
        <v>0.625</v>
      </c>
      <c r="N2854" s="18">
        <v>46083</v>
      </c>
      <c r="O2854" s="56">
        <v>0.5</v>
      </c>
      <c r="P2854" s="31" t="str">
        <f>TEXT($L2854, "dddd")</f>
        <v>Sunday</v>
      </c>
      <c r="Q2854" s="39" t="s">
        <v>111</v>
      </c>
      <c r="R2854" s="39">
        <v>1798</v>
      </c>
      <c r="S2854" s="1" t="str">
        <f>IF(OR(MONTH(L2854)=12, MONTH(L2854)&lt;=5), "Dry Season", "Wet Season")</f>
        <v>Dry Season</v>
      </c>
      <c r="T2854" s="1">
        <v>1</v>
      </c>
      <c r="U2854" s="1">
        <v>0</v>
      </c>
      <c r="V2854" s="1">
        <v>0</v>
      </c>
      <c r="W2854" s="1">
        <v>0</v>
      </c>
      <c r="X2854" s="1" t="s">
        <v>44</v>
      </c>
      <c r="Y2854" s="1"/>
      <c r="Z2854" s="1"/>
      <c r="AA2854" s="11" cm="1">
        <f t="array" ref="AA2854">IF(ISBLANK(Y2854), 0, VINCentyInvDistance(F2854,G2854,Y2854,Z2854))</f>
        <v>0</v>
      </c>
      <c r="AB2854" s="1">
        <v>0</v>
      </c>
      <c r="AC2854" s="1">
        <v>0</v>
      </c>
      <c r="AD2854" s="1">
        <v>0</v>
      </c>
      <c r="AE2854" s="1">
        <v>4</v>
      </c>
      <c r="AF2854" s="1">
        <v>1</v>
      </c>
      <c r="AG2854" s="1" t="str">
        <f>TRIM(MID(SUBSTITUTE($H2854,",",REPT(" ",200)),(LEN($H2854)-LEN(SUBSTITUTE($H2854,",",""))-4)*200+1,200))</f>
        <v>Buhangin District</v>
      </c>
      <c r="AH2854" s="1" t="str">
        <f>TRIM(MID(SUBSTITUTE($H2854,",",REPT(" ",200)),(LEN($H2854)-LEN(SUBSTITUTE($H2854,",",""))-3)*200+1,200))</f>
        <v>Davao City</v>
      </c>
      <c r="AI2854" s="1" t="str">
        <f>TRIM(MID(SUBSTITUTE($H2854,",",REPT(" ",200)),(LEN($H2854)-LEN(SUBSTITUTE($H2854,",",""))-2)*200+1,200))</f>
        <v>Davao Region</v>
      </c>
      <c r="AJ2854" s="1" t="str">
        <f>TRIM(MID(SUBSTITUTE($H2854,",",REPT(" ",200)),(LEN($H2854)-LEN(SUBSTITUTE($H2854,",",""))-0)*200+1,200))</f>
        <v>Philippines</v>
      </c>
      <c r="AL2854" s="7">
        <v>0</v>
      </c>
      <c r="AM2854" s="1"/>
    </row>
    <row r="2855" spans="1:39" ht="12.75" customHeight="1">
      <c r="A2855" s="1"/>
      <c r="B2855" s="1" t="s">
        <v>4763</v>
      </c>
      <c r="C2855" s="1" t="s">
        <v>4764</v>
      </c>
      <c r="D2855" s="3" t="str">
        <f ca="1">IFERROR(__xludf.DUMMYFUNCTION("PROPER(REGEXEXTRACT(B1063, ""(?:https?:\/\/)?(?:www\.)?([a-zA-Z0-9-]+)\.""))"),"Google")</f>
        <v>Google</v>
      </c>
      <c r="E2855" s="1" t="s">
        <v>4765</v>
      </c>
      <c r="F2855" s="1">
        <v>7.0604079999999998</v>
      </c>
      <c r="G2855" s="1">
        <v>125.59343459999999</v>
      </c>
      <c r="H2855" s="1" t="s">
        <v>4512</v>
      </c>
      <c r="I2855" s="1" t="s">
        <v>4252</v>
      </c>
      <c r="J2855" s="1">
        <f>IF(K2855="URBAN",1,IF(K2855="SUBURBAN",2,IF(K2855="RURAL",3,"")))</f>
        <v>1</v>
      </c>
      <c r="K2855" s="1" t="s">
        <v>42</v>
      </c>
      <c r="L2855" s="18">
        <v>46082</v>
      </c>
      <c r="M2855" s="49">
        <v>0.625</v>
      </c>
      <c r="N2855" s="18">
        <v>46083</v>
      </c>
      <c r="O2855" s="56">
        <v>0.5</v>
      </c>
      <c r="P2855" s="31" t="str">
        <f>TEXT($L2855, "dddd")</f>
        <v>Sunday</v>
      </c>
      <c r="Q2855" s="39" t="s">
        <v>1266</v>
      </c>
      <c r="R2855" s="39">
        <v>2256</v>
      </c>
      <c r="S2855" s="1" t="str">
        <f>IF(OR(MONTH(L2855)=12, MONTH(L2855)&lt;=5), "Dry Season", "Wet Season")</f>
        <v>Dry Season</v>
      </c>
      <c r="T2855" s="1">
        <v>1</v>
      </c>
      <c r="U2855" s="1">
        <v>0</v>
      </c>
      <c r="V2855" s="1">
        <v>0</v>
      </c>
      <c r="W2855" s="1">
        <v>0</v>
      </c>
      <c r="X2855" s="1" t="s">
        <v>44</v>
      </c>
      <c r="Y2855" s="1"/>
      <c r="Z2855" s="1"/>
      <c r="AA2855" s="11" cm="1">
        <f t="array" ref="AA2855">IF(ISBLANK(Y2855), 0, VINCentyInvDistance(F2855,G2855,Y2855,Z2855))</f>
        <v>0</v>
      </c>
      <c r="AB2855" s="1">
        <v>0</v>
      </c>
      <c r="AC2855" s="1">
        <v>0</v>
      </c>
      <c r="AD2855" s="1">
        <v>0</v>
      </c>
      <c r="AE2855" s="1">
        <v>122</v>
      </c>
      <c r="AF2855" s="1">
        <v>1</v>
      </c>
      <c r="AG2855" s="1" t="str">
        <f>TRIM(MID(SUBSTITUTE($H2855,",",REPT(" ",200)),(LEN($H2855)-LEN(SUBSTITUTE($H2855,",",""))-4)*200+1,200))</f>
        <v>Talomo District</v>
      </c>
      <c r="AH2855" s="1" t="str">
        <f>TRIM(MID(SUBSTITUTE($H2855,",",REPT(" ",200)),(LEN($H2855)-LEN(SUBSTITUTE($H2855,",",""))-3)*200+1,200))</f>
        <v>Davao City</v>
      </c>
      <c r="AI2855" s="1" t="str">
        <f>TRIM(MID(SUBSTITUTE($H2855,",",REPT(" ",200)),(LEN($H2855)-LEN(SUBSTITUTE($H2855,",",""))-2)*200+1,200))</f>
        <v>Davao Region</v>
      </c>
      <c r="AJ2855" s="1" t="str">
        <f>TRIM(MID(SUBSTITUTE($H2855,",",REPT(" ",200)),(LEN($H2855)-LEN(SUBSTITUTE($H2855,",",""))-0)*200+1,200))</f>
        <v>Philippines</v>
      </c>
      <c r="AL2855" s="7">
        <v>0</v>
      </c>
      <c r="AM2855" s="1"/>
    </row>
    <row r="2856" spans="1:39" ht="12.75" customHeight="1">
      <c r="A2856" s="1"/>
      <c r="B2856" s="1" t="s">
        <v>4766</v>
      </c>
      <c r="C2856" s="1" t="s">
        <v>4767</v>
      </c>
      <c r="D2856" s="3" t="str">
        <f ca="1">IFERROR(__xludf.DUMMYFUNCTION("PROPER(REGEXEXTRACT(B1064, ""(?:https?:\/\/)?(?:www\.)?([a-zA-Z0-9-]+)\.""))"),"Skyscanner")</f>
        <v>Skyscanner</v>
      </c>
      <c r="E2856" s="1" t="s">
        <v>4768</v>
      </c>
      <c r="F2856" s="1">
        <v>7.1122323999999999</v>
      </c>
      <c r="G2856" s="1">
        <v>125.6679075</v>
      </c>
      <c r="H2856" s="1" t="s">
        <v>4769</v>
      </c>
      <c r="I2856" s="1" t="s">
        <v>4252</v>
      </c>
      <c r="J2856" s="1">
        <f>IF(K2856="URBAN",1,IF(K2856="SUBURBAN",2,IF(K2856="RURAL",3,"")))</f>
        <v>1</v>
      </c>
      <c r="K2856" s="1" t="s">
        <v>42</v>
      </c>
      <c r="L2856" s="18">
        <v>46082</v>
      </c>
      <c r="M2856" s="49">
        <v>0.58333333333333337</v>
      </c>
      <c r="N2856" s="18">
        <v>46083</v>
      </c>
      <c r="O2856" s="56">
        <v>0.5</v>
      </c>
      <c r="P2856" s="31" t="str">
        <f>TEXT($L2856, "dddd")</f>
        <v>Sunday</v>
      </c>
      <c r="Q2856" s="39" t="s">
        <v>111</v>
      </c>
      <c r="R2856" s="39">
        <v>2734</v>
      </c>
      <c r="S2856" s="1" t="str">
        <f>IF(OR(MONTH(L2856)=12, MONTH(L2856)&lt;=5), "Dry Season", "Wet Season")</f>
        <v>Dry Season</v>
      </c>
      <c r="T2856" s="1">
        <v>1</v>
      </c>
      <c r="U2856" s="1">
        <v>0</v>
      </c>
      <c r="V2856" s="1">
        <v>1</v>
      </c>
      <c r="W2856" s="1">
        <v>1</v>
      </c>
      <c r="X2856" s="1" t="s">
        <v>4513</v>
      </c>
      <c r="Y2856" s="1">
        <v>7.0623269999999998</v>
      </c>
      <c r="Z2856" s="1">
        <v>125.59326799999999</v>
      </c>
      <c r="AA2856" s="11" cm="1">
        <f t="array" ref="AA2856">IF(ISBLANK(Y2856), 0, VINCentyInvDistance(F2856,G2856,Y2856,Z2856))</f>
        <v>9922.3531891183629</v>
      </c>
      <c r="AB2856" s="1">
        <v>1</v>
      </c>
      <c r="AC2856" s="1">
        <v>9</v>
      </c>
      <c r="AD2856" s="1">
        <v>4.8</v>
      </c>
      <c r="AE2856" s="1">
        <v>67</v>
      </c>
      <c r="AF2856" s="1">
        <v>1</v>
      </c>
      <c r="AG2856" s="1" t="s">
        <v>4514</v>
      </c>
      <c r="AH2856" s="1" t="s">
        <v>1704</v>
      </c>
      <c r="AI2856" s="1" t="str">
        <f>TRIM(MID(SUBSTITUTE($H2856,",",REPT(" ",200)),(LEN($H2856)-LEN(SUBSTITUTE($H2856,",",""))-2)*200+1,200))</f>
        <v>Davao Region</v>
      </c>
      <c r="AJ2856" s="1" t="s">
        <v>55</v>
      </c>
      <c r="AK2856" t="s">
        <v>16928</v>
      </c>
      <c r="AL2856" s="7">
        <v>0</v>
      </c>
      <c r="AM2856" s="1"/>
    </row>
    <row r="2857" spans="1:39" ht="12.75" customHeight="1">
      <c r="A2857" s="1"/>
      <c r="B2857" s="1" t="s">
        <v>4776</v>
      </c>
      <c r="C2857" s="1" t="s">
        <v>4777</v>
      </c>
      <c r="D2857" s="3" t="str">
        <f ca="1">IFERROR(__xludf.DUMMYFUNCTION("PROPER(REGEXEXTRACT(B1066, ""(?:https?:\/\/)?(?:www\.)?([a-zA-Z0-9-]+)\.""))"),"Skyscanner")</f>
        <v>Skyscanner</v>
      </c>
      <c r="E2857" s="1" t="s">
        <v>4778</v>
      </c>
      <c r="F2857" s="1">
        <v>7.0981874999999999</v>
      </c>
      <c r="G2857" s="1">
        <v>125.6218125</v>
      </c>
      <c r="H2857" s="1" t="s">
        <v>4779</v>
      </c>
      <c r="I2857" s="1" t="s">
        <v>4252</v>
      </c>
      <c r="J2857" s="1">
        <f>IF(K2857="URBAN",1,IF(K2857="SUBURBAN",2,IF(K2857="RURAL",3,"")))</f>
        <v>1</v>
      </c>
      <c r="K2857" s="1" t="s">
        <v>42</v>
      </c>
      <c r="L2857" s="18">
        <v>46082</v>
      </c>
      <c r="M2857" s="49">
        <v>0.5625</v>
      </c>
      <c r="N2857" s="18">
        <v>46083</v>
      </c>
      <c r="O2857" s="56">
        <v>0.54166666666666663</v>
      </c>
      <c r="P2857" s="31" t="str">
        <f>TEXT($L2857, "dddd")</f>
        <v>Sunday</v>
      </c>
      <c r="Q2857" s="39" t="s">
        <v>1266</v>
      </c>
      <c r="R2857" s="39">
        <v>966</v>
      </c>
      <c r="S2857" s="1" t="str">
        <f>IF(OR(MONTH(L2857)=12, MONTH(L2857)&lt;=5), "Dry Season", "Wet Season")</f>
        <v>Dry Season</v>
      </c>
      <c r="T2857" s="1">
        <v>1</v>
      </c>
      <c r="U2857" s="1">
        <v>0</v>
      </c>
      <c r="V2857" s="1">
        <v>0</v>
      </c>
      <c r="W2857" s="1">
        <v>1</v>
      </c>
      <c r="X2857" s="1" t="s">
        <v>4318</v>
      </c>
      <c r="Y2857" s="1">
        <v>7.0989420000000001</v>
      </c>
      <c r="Z2857" s="1">
        <v>125.63104389999999</v>
      </c>
      <c r="AA2857" s="11" cm="1">
        <f t="array" ref="AA2857">IF(ISBLANK(Y2857), 0, VINCentyInvDistance(F2857,G2857,Y2857,Z2857))</f>
        <v>1023.2179809665155</v>
      </c>
      <c r="AB2857" s="1">
        <v>0</v>
      </c>
      <c r="AC2857" s="1">
        <v>8</v>
      </c>
      <c r="AD2857" s="1">
        <v>3.7</v>
      </c>
      <c r="AE2857" s="1">
        <v>2</v>
      </c>
      <c r="AF2857" s="1">
        <v>1</v>
      </c>
      <c r="AG2857" s="1" t="s">
        <v>4319</v>
      </c>
      <c r="AH2857" s="1" t="s">
        <v>1704</v>
      </c>
      <c r="AI2857" s="1" t="str">
        <f>TRIM(MID(SUBSTITUTE($H2857,",",REPT(" ",200)),(LEN($H2857)-LEN(SUBSTITUTE($H2857,",",""))-2)*200+1,200))</f>
        <v>Davao Region</v>
      </c>
      <c r="AJ2857" s="1" t="s">
        <v>55</v>
      </c>
      <c r="AK2857" t="s">
        <v>4780</v>
      </c>
      <c r="AL2857" s="7">
        <v>0</v>
      </c>
      <c r="AM2857" s="1"/>
    </row>
    <row r="2858" spans="1:39" ht="12.75" customHeight="1">
      <c r="A2858" s="1"/>
      <c r="B2858" s="1" t="s">
        <v>4793</v>
      </c>
      <c r="C2858" s="1" t="s">
        <v>4794</v>
      </c>
      <c r="D2858" s="3" t="str">
        <f ca="1">IFERROR(__xludf.DUMMYFUNCTION("PROPER(REGEXEXTRACT(B1070, ""(?:https?:\/\/)?(?:www\.)?([a-zA-Z0-9-]+)\.""))"),"Skyscanner")</f>
        <v>Skyscanner</v>
      </c>
      <c r="E2858" s="1" t="s">
        <v>4795</v>
      </c>
      <c r="F2858" s="1">
        <v>7.1368999999999998</v>
      </c>
      <c r="G2858" s="1">
        <v>125.66043999999999</v>
      </c>
      <c r="H2858" s="1" t="s">
        <v>4796</v>
      </c>
      <c r="I2858" s="1" t="s">
        <v>4252</v>
      </c>
      <c r="J2858" s="1">
        <f>IF(K2858="URBAN",1,IF(K2858="SUBURBAN",2,IF(K2858="RURAL",3,"")))</f>
        <v>1</v>
      </c>
      <c r="K2858" s="1" t="s">
        <v>42</v>
      </c>
      <c r="L2858" s="18">
        <v>46082</v>
      </c>
      <c r="M2858" s="49">
        <v>0.58333333333333337</v>
      </c>
      <c r="N2858" s="18">
        <v>46083</v>
      </c>
      <c r="O2858" s="56">
        <v>0.5</v>
      </c>
      <c r="P2858" s="31" t="str">
        <f>TEXT($L2858, "dddd")</f>
        <v>Sunday</v>
      </c>
      <c r="Q2858" s="39" t="s">
        <v>207</v>
      </c>
      <c r="R2858" s="39">
        <v>2059</v>
      </c>
      <c r="S2858" s="1" t="str">
        <f>IF(OR(MONTH(L2858)=12, MONTH(L2858)&lt;=5), "Dry Season", "Wet Season")</f>
        <v>Dry Season</v>
      </c>
      <c r="T2858" s="1">
        <v>1</v>
      </c>
      <c r="U2858" s="1">
        <v>1</v>
      </c>
      <c r="V2858" s="1">
        <v>0</v>
      </c>
      <c r="W2858" s="1">
        <v>0</v>
      </c>
      <c r="X2858" s="1" t="s">
        <v>44</v>
      </c>
      <c r="Y2858" s="1"/>
      <c r="Z2858" s="1"/>
      <c r="AA2858" s="11" cm="1">
        <f t="array" ref="AA2858">IF(ISBLANK(Y2858), 0, VINCentyInvDistance(F2858,G2858,Y2858,Z2858))</f>
        <v>0</v>
      </c>
      <c r="AB2858" s="1">
        <v>1</v>
      </c>
      <c r="AC2858" s="1">
        <v>0</v>
      </c>
      <c r="AD2858" s="1">
        <v>0</v>
      </c>
      <c r="AE2858" s="1">
        <v>36</v>
      </c>
      <c r="AF2858" s="1">
        <v>1</v>
      </c>
      <c r="AG2858" s="1" t="s">
        <v>4797</v>
      </c>
      <c r="AH2858" s="1" t="s">
        <v>1704</v>
      </c>
      <c r="AI2858" s="1" t="str">
        <f>TRIM(MID(SUBSTITUTE($H2858,",",REPT(" ",200)),(LEN($H2858)-LEN(SUBSTITUTE($H2858,",",""))-2)*200+1,200))</f>
        <v>Davao Region</v>
      </c>
      <c r="AJ2858" s="1" t="s">
        <v>55</v>
      </c>
      <c r="AK2858" t="s">
        <v>16929</v>
      </c>
      <c r="AL2858" s="7">
        <v>0</v>
      </c>
      <c r="AM2858" s="1" t="s">
        <v>4798</v>
      </c>
    </row>
    <row r="2859" spans="1:39" ht="12.75" customHeight="1">
      <c r="A2859" s="1"/>
      <c r="B2859" s="1" t="s">
        <v>4831</v>
      </c>
      <c r="C2859" s="1" t="s">
        <v>4832</v>
      </c>
      <c r="D2859" s="3" t="str">
        <f ca="1">IFERROR(__xludf.DUMMYFUNCTION("PROPER(REGEXEXTRACT(B1083, ""(?:https?:\/\/)?(?:www\.)?([a-zA-Z0-9-]+)\.""))"),"Skyscanner")</f>
        <v>Skyscanner</v>
      </c>
      <c r="E2859" s="1" t="s">
        <v>4830</v>
      </c>
      <c r="F2859" s="1">
        <v>14.518599999999999</v>
      </c>
      <c r="G2859" s="1">
        <v>121.0194</v>
      </c>
      <c r="H2859" s="1" t="s">
        <v>4833</v>
      </c>
      <c r="I2859" s="1" t="s">
        <v>50</v>
      </c>
      <c r="J2859" s="1">
        <f>IF(K2859="URBAN",1,IF(K2859="SUBURBAN",2,IF(K2859="RURAL",3,"")))</f>
        <v>1</v>
      </c>
      <c r="K2859" s="1" t="s">
        <v>42</v>
      </c>
      <c r="L2859" s="18">
        <v>46082</v>
      </c>
      <c r="M2859" s="49">
        <v>0.58333333333333337</v>
      </c>
      <c r="N2859" s="18">
        <v>46083</v>
      </c>
      <c r="O2859" s="56">
        <v>0.5</v>
      </c>
      <c r="P2859" s="31" t="str">
        <f>TEXT($L2859, "dddd")</f>
        <v>Sunday</v>
      </c>
      <c r="Q2859" s="39" t="s">
        <v>531</v>
      </c>
      <c r="R2859" s="39">
        <v>6819</v>
      </c>
      <c r="S2859" s="1" t="str">
        <f>IF(OR(MONTH(L2859)=12, MONTH(L2859)&lt;=5), "Dry Season", "Wet Season")</f>
        <v>Dry Season</v>
      </c>
      <c r="T2859" s="1">
        <v>1</v>
      </c>
      <c r="U2859" s="1">
        <v>0</v>
      </c>
      <c r="V2859" s="1">
        <v>0</v>
      </c>
      <c r="W2859" s="2">
        <f>IF(ISNUMBER(SEARCH("N/A", X2859)), 0, 1)</f>
        <v>1</v>
      </c>
      <c r="X2859" s="1" t="s">
        <v>124</v>
      </c>
      <c r="Y2859" s="1">
        <v>14.5352172</v>
      </c>
      <c r="Z2859" s="1">
        <v>120.9819432</v>
      </c>
      <c r="AA2859" s="11" cm="1">
        <f t="array" ref="AA2859">IF(ISBLANK(Y2859), 0, VINCentyInvDistance(F2859,G2859,Y2859,Z2859))</f>
        <v>4436.165254571577</v>
      </c>
      <c r="AB2859" s="1">
        <v>0</v>
      </c>
      <c r="AC2859" s="1">
        <v>8.8000000000000007</v>
      </c>
      <c r="AD2859" s="1">
        <v>4.4000000000000004</v>
      </c>
      <c r="AE2859" s="1">
        <v>10594</v>
      </c>
      <c r="AF2859" s="1">
        <v>1</v>
      </c>
      <c r="AG2859" s="1" t="s">
        <v>159</v>
      </c>
      <c r="AH2859" s="1" t="s">
        <v>160</v>
      </c>
      <c r="AI2859" s="1" t="str">
        <f>TRIM(MID(SUBSTITUTE($H2859,",",REPT(" ",200)),(LEN($H2859)-LEN(SUBSTITUTE($H2859,",",""))-2)*200+1,200))</f>
        <v>Metro Manila</v>
      </c>
      <c r="AJ2859" s="1" t="s">
        <v>55</v>
      </c>
      <c r="AK2859" t="s">
        <v>16931</v>
      </c>
      <c r="AL2859" s="7">
        <v>0</v>
      </c>
      <c r="AM2859" s="1"/>
    </row>
    <row r="2860" spans="1:39" ht="12.75" customHeight="1">
      <c r="A2860" s="1"/>
      <c r="B2860" s="1" t="s">
        <v>4831</v>
      </c>
      <c r="C2860" s="1" t="s">
        <v>4834</v>
      </c>
      <c r="D2860" s="3" t="str">
        <f ca="1">IFERROR(__xludf.DUMMYFUNCTION("PROPER(REGEXEXTRACT(B1084, ""(?:https?:\/\/)?(?:www\.)?([a-zA-Z0-9-]+)\.""))"),"Skyscanner")</f>
        <v>Skyscanner</v>
      </c>
      <c r="E2860" s="1" t="s">
        <v>4830</v>
      </c>
      <c r="F2860" s="1">
        <v>14.518599999999999</v>
      </c>
      <c r="G2860" s="1">
        <v>121.0194</v>
      </c>
      <c r="H2860" s="1" t="s">
        <v>4833</v>
      </c>
      <c r="I2860" s="1" t="s">
        <v>50</v>
      </c>
      <c r="J2860" s="1">
        <f>IF(K2860="URBAN",1,IF(K2860="SUBURBAN",2,IF(K2860="RURAL",3,"")))</f>
        <v>1</v>
      </c>
      <c r="K2860" s="1" t="s">
        <v>42</v>
      </c>
      <c r="L2860" s="18">
        <v>46082</v>
      </c>
      <c r="M2860" s="49">
        <v>0.58333333333333337</v>
      </c>
      <c r="N2860" s="18">
        <v>46083</v>
      </c>
      <c r="O2860" s="56">
        <v>0.5</v>
      </c>
      <c r="P2860" s="31" t="str">
        <f>TEXT($L2860, "dddd")</f>
        <v>Sunday</v>
      </c>
      <c r="Q2860" s="39" t="s">
        <v>433</v>
      </c>
      <c r="R2860" s="39">
        <v>7178</v>
      </c>
      <c r="S2860" s="1" t="str">
        <f>IF(OR(MONTH(L2860)=12, MONTH(L2860)&lt;=5), "Dry Season", "Wet Season")</f>
        <v>Dry Season</v>
      </c>
      <c r="T2860" s="1">
        <v>1</v>
      </c>
      <c r="U2860" s="1">
        <v>0</v>
      </c>
      <c r="V2860" s="1">
        <v>0</v>
      </c>
      <c r="W2860" s="2">
        <f>IF(ISNUMBER(SEARCH("N/A", X2860)), 0, 1)</f>
        <v>1</v>
      </c>
      <c r="X2860" s="1" t="s">
        <v>124</v>
      </c>
      <c r="Y2860" s="1">
        <v>14.5352172</v>
      </c>
      <c r="Z2860" s="1">
        <v>120.9819432</v>
      </c>
      <c r="AA2860" s="11" cm="1">
        <f t="array" ref="AA2860">IF(ISBLANK(Y2860), 0, VINCentyInvDistance(F2860,G2860,Y2860,Z2860))</f>
        <v>4436.165254571577</v>
      </c>
      <c r="AB2860" s="1">
        <v>0</v>
      </c>
      <c r="AC2860" s="1">
        <v>8.8000000000000007</v>
      </c>
      <c r="AD2860" s="1">
        <v>4.4000000000000004</v>
      </c>
      <c r="AE2860" s="1">
        <v>10594</v>
      </c>
      <c r="AF2860" s="1">
        <v>1</v>
      </c>
      <c r="AG2860" s="1" t="s">
        <v>159</v>
      </c>
      <c r="AH2860" s="1" t="s">
        <v>160</v>
      </c>
      <c r="AI2860" s="1" t="str">
        <f>TRIM(MID(SUBSTITUTE($H2860,",",REPT(" ",200)),(LEN($H2860)-LEN(SUBSTITUTE($H2860,",",""))-2)*200+1,200))</f>
        <v>Metro Manila</v>
      </c>
      <c r="AJ2860" s="1" t="s">
        <v>55</v>
      </c>
      <c r="AK2860" t="s">
        <v>16931</v>
      </c>
      <c r="AL2860" s="7">
        <v>0</v>
      </c>
      <c r="AM2860" s="1"/>
    </row>
    <row r="2861" spans="1:39" ht="12.75" customHeight="1">
      <c r="A2861" s="1"/>
      <c r="B2861" s="1" t="s">
        <v>4831</v>
      </c>
      <c r="C2861" s="1" t="s">
        <v>4835</v>
      </c>
      <c r="D2861" s="3" t="str">
        <f ca="1">IFERROR(__xludf.DUMMYFUNCTION("PROPER(REGEXEXTRACT(B1085, ""(?:https?:\/\/)?(?:www\.)?([a-zA-Z0-9-]+)\.""))"),"Skyscanner")</f>
        <v>Skyscanner</v>
      </c>
      <c r="E2861" s="1" t="s">
        <v>4830</v>
      </c>
      <c r="F2861" s="1">
        <v>14.518599999999999</v>
      </c>
      <c r="G2861" s="1">
        <v>121.0194</v>
      </c>
      <c r="H2861" s="1" t="s">
        <v>4833</v>
      </c>
      <c r="I2861" s="1" t="s">
        <v>50</v>
      </c>
      <c r="J2861" s="1">
        <f>IF(K2861="URBAN",1,IF(K2861="SUBURBAN",2,IF(K2861="RURAL",3,"")))</f>
        <v>1</v>
      </c>
      <c r="K2861" s="1" t="s">
        <v>42</v>
      </c>
      <c r="L2861" s="18">
        <v>46082</v>
      </c>
      <c r="M2861" s="49">
        <v>0.58333333333333337</v>
      </c>
      <c r="N2861" s="18">
        <v>46083</v>
      </c>
      <c r="O2861" s="56">
        <v>0.5</v>
      </c>
      <c r="P2861" s="31" t="str">
        <f>TEXT($L2861, "dddd")</f>
        <v>Sunday</v>
      </c>
      <c r="Q2861" s="39" t="s">
        <v>433</v>
      </c>
      <c r="R2861" s="39">
        <v>9044</v>
      </c>
      <c r="S2861" s="1" t="str">
        <f>IF(OR(MONTH(L2861)=12, MONTH(L2861)&lt;=5), "Dry Season", "Wet Season")</f>
        <v>Dry Season</v>
      </c>
      <c r="T2861" s="1">
        <v>1</v>
      </c>
      <c r="U2861" s="1">
        <v>0</v>
      </c>
      <c r="V2861" s="1">
        <v>0</v>
      </c>
      <c r="W2861" s="2">
        <f>IF(ISNUMBER(SEARCH("N/A", X2861)), 0, 1)</f>
        <v>1</v>
      </c>
      <c r="X2861" s="1" t="s">
        <v>124</v>
      </c>
      <c r="Y2861" s="1">
        <v>14.5352172</v>
      </c>
      <c r="Z2861" s="1">
        <v>120.9819432</v>
      </c>
      <c r="AA2861" s="11" cm="1">
        <f t="array" ref="AA2861">IF(ISBLANK(Y2861), 0, VINCentyInvDistance(F2861,G2861,Y2861,Z2861))</f>
        <v>4436.165254571577</v>
      </c>
      <c r="AB2861" s="1">
        <v>0</v>
      </c>
      <c r="AC2861" s="1">
        <v>8.8000000000000007</v>
      </c>
      <c r="AD2861" s="1">
        <v>4.4000000000000004</v>
      </c>
      <c r="AE2861" s="1">
        <v>10594</v>
      </c>
      <c r="AF2861" s="1">
        <v>1</v>
      </c>
      <c r="AG2861" s="1" t="s">
        <v>159</v>
      </c>
      <c r="AH2861" s="1" t="s">
        <v>160</v>
      </c>
      <c r="AI2861" s="1" t="str">
        <f>TRIM(MID(SUBSTITUTE($H2861,",",REPT(" ",200)),(LEN($H2861)-LEN(SUBSTITUTE($H2861,",",""))-2)*200+1,200))</f>
        <v>Metro Manila</v>
      </c>
      <c r="AJ2861" s="1" t="s">
        <v>55</v>
      </c>
      <c r="AK2861" t="s">
        <v>16931</v>
      </c>
      <c r="AL2861" s="7">
        <v>0</v>
      </c>
      <c r="AM2861" s="1"/>
    </row>
    <row r="2862" spans="1:39" ht="12.75" customHeight="1">
      <c r="A2862" s="1"/>
      <c r="B2862" s="1" t="s">
        <v>4831</v>
      </c>
      <c r="C2862" s="1" t="s">
        <v>4836</v>
      </c>
      <c r="D2862" s="3" t="str">
        <f ca="1">IFERROR(__xludf.DUMMYFUNCTION("PROPER(REGEXEXTRACT(B1086, ""(?:https?:\/\/)?(?:www\.)?([a-zA-Z0-9-]+)\.""))"),"Skyscanner")</f>
        <v>Skyscanner</v>
      </c>
      <c r="E2862" s="1" t="s">
        <v>4830</v>
      </c>
      <c r="F2862" s="1">
        <v>14.518599999999999</v>
      </c>
      <c r="G2862" s="1">
        <v>121.0194</v>
      </c>
      <c r="H2862" s="1" t="s">
        <v>4833</v>
      </c>
      <c r="I2862" s="1" t="s">
        <v>50</v>
      </c>
      <c r="J2862" s="1">
        <f>IF(K2862="URBAN",1,IF(K2862="SUBURBAN",2,IF(K2862="RURAL",3,"")))</f>
        <v>1</v>
      </c>
      <c r="K2862" s="1" t="s">
        <v>42</v>
      </c>
      <c r="L2862" s="18">
        <v>46082</v>
      </c>
      <c r="M2862" s="49">
        <v>0.58333333333333337</v>
      </c>
      <c r="N2862" s="18">
        <v>46083</v>
      </c>
      <c r="O2862" s="56">
        <v>0.5</v>
      </c>
      <c r="P2862" s="31" t="str">
        <f>TEXT($L2862, "dddd")</f>
        <v>Sunday</v>
      </c>
      <c r="Q2862" s="39" t="s">
        <v>4837</v>
      </c>
      <c r="R2862" s="39">
        <v>7867</v>
      </c>
      <c r="S2862" s="1" t="str">
        <f>IF(OR(MONTH(L2862)=12, MONTH(L2862)&lt;=5), "Dry Season", "Wet Season")</f>
        <v>Dry Season</v>
      </c>
      <c r="T2862" s="1">
        <v>1</v>
      </c>
      <c r="U2862" s="1">
        <v>0</v>
      </c>
      <c r="V2862" s="1">
        <v>0</v>
      </c>
      <c r="W2862" s="2">
        <f>IF(ISNUMBER(SEARCH("N/A", X2862)), 0, 1)</f>
        <v>1</v>
      </c>
      <c r="X2862" s="1" t="s">
        <v>124</v>
      </c>
      <c r="Y2862" s="1">
        <v>14.5352172</v>
      </c>
      <c r="Z2862" s="1">
        <v>120.9819432</v>
      </c>
      <c r="AA2862" s="11" cm="1">
        <f t="array" ref="AA2862">IF(ISBLANK(Y2862), 0, VINCentyInvDistance(F2862,G2862,Y2862,Z2862))</f>
        <v>4436.165254571577</v>
      </c>
      <c r="AB2862" s="1">
        <v>0</v>
      </c>
      <c r="AC2862" s="1">
        <v>8.8000000000000007</v>
      </c>
      <c r="AD2862" s="1">
        <v>4.4000000000000004</v>
      </c>
      <c r="AE2862" s="1">
        <v>10594</v>
      </c>
      <c r="AF2862" s="1">
        <v>1</v>
      </c>
      <c r="AG2862" s="1" t="s">
        <v>159</v>
      </c>
      <c r="AH2862" s="1" t="s">
        <v>160</v>
      </c>
      <c r="AI2862" s="1" t="str">
        <f>TRIM(MID(SUBSTITUTE($H2862,",",REPT(" ",200)),(LEN($H2862)-LEN(SUBSTITUTE($H2862,",",""))-2)*200+1,200))</f>
        <v>Metro Manila</v>
      </c>
      <c r="AJ2862" s="1" t="s">
        <v>55</v>
      </c>
      <c r="AK2862" t="s">
        <v>16931</v>
      </c>
      <c r="AL2862" s="7">
        <v>0</v>
      </c>
      <c r="AM2862" s="1"/>
    </row>
    <row r="2863" spans="1:39" ht="12.75" customHeight="1">
      <c r="A2863" s="1"/>
      <c r="B2863" s="1" t="s">
        <v>4831</v>
      </c>
      <c r="C2863" s="1" t="s">
        <v>4838</v>
      </c>
      <c r="D2863" s="3" t="str">
        <f ca="1">IFERROR(__xludf.DUMMYFUNCTION("PROPER(REGEXEXTRACT(B1087, ""(?:https?:\/\/)?(?:www\.)?([a-zA-Z0-9-]+)\.""))"),"Skyscanner")</f>
        <v>Skyscanner</v>
      </c>
      <c r="E2863" s="1" t="s">
        <v>4830</v>
      </c>
      <c r="F2863" s="1">
        <v>14.518599999999999</v>
      </c>
      <c r="G2863" s="1">
        <v>121.0194</v>
      </c>
      <c r="H2863" s="1" t="s">
        <v>4833</v>
      </c>
      <c r="I2863" s="1" t="s">
        <v>50</v>
      </c>
      <c r="J2863" s="1">
        <f>IF(K2863="URBAN",1,IF(K2863="SUBURBAN",2,IF(K2863="RURAL",3,"")))</f>
        <v>1</v>
      </c>
      <c r="K2863" s="1" t="s">
        <v>42</v>
      </c>
      <c r="L2863" s="18">
        <v>46082</v>
      </c>
      <c r="M2863" s="49">
        <v>0.58333333333333337</v>
      </c>
      <c r="N2863" s="18">
        <v>46083</v>
      </c>
      <c r="O2863" s="56">
        <v>0.5</v>
      </c>
      <c r="P2863" s="31" t="str">
        <f>TEXT($L2863, "dddd")</f>
        <v>Sunday</v>
      </c>
      <c r="Q2863" s="39" t="s">
        <v>531</v>
      </c>
      <c r="R2863" s="39">
        <v>8096</v>
      </c>
      <c r="S2863" s="1" t="str">
        <f>IF(OR(MONTH(L2863)=12, MONTH(L2863)&lt;=5), "Dry Season", "Wet Season")</f>
        <v>Dry Season</v>
      </c>
      <c r="T2863" s="1">
        <v>1</v>
      </c>
      <c r="U2863" s="1">
        <v>0</v>
      </c>
      <c r="V2863" s="1">
        <v>0</v>
      </c>
      <c r="W2863" s="2">
        <f>IF(ISNUMBER(SEARCH("N/A", X2863)), 0, 1)</f>
        <v>1</v>
      </c>
      <c r="X2863" s="1" t="s">
        <v>124</v>
      </c>
      <c r="Y2863" s="1">
        <v>14.5352172</v>
      </c>
      <c r="Z2863" s="1">
        <v>120.9819432</v>
      </c>
      <c r="AA2863" s="11" cm="1">
        <f t="array" ref="AA2863">IF(ISBLANK(Y2863), 0, VINCentyInvDistance(F2863,G2863,Y2863,Z2863))</f>
        <v>4436.165254571577</v>
      </c>
      <c r="AB2863" s="1">
        <v>0</v>
      </c>
      <c r="AC2863" s="1">
        <v>8.8000000000000007</v>
      </c>
      <c r="AD2863" s="1">
        <v>4.4000000000000004</v>
      </c>
      <c r="AE2863" s="1">
        <v>10594</v>
      </c>
      <c r="AF2863" s="1">
        <v>1</v>
      </c>
      <c r="AG2863" s="1" t="s">
        <v>159</v>
      </c>
      <c r="AH2863" s="1" t="s">
        <v>160</v>
      </c>
      <c r="AI2863" s="1" t="str">
        <f>TRIM(MID(SUBSTITUTE($H2863,",",REPT(" ",200)),(LEN($H2863)-LEN(SUBSTITUTE($H2863,",",""))-2)*200+1,200))</f>
        <v>Metro Manila</v>
      </c>
      <c r="AJ2863" s="1" t="s">
        <v>55</v>
      </c>
      <c r="AK2863" t="s">
        <v>16931</v>
      </c>
      <c r="AL2863" s="7">
        <v>0</v>
      </c>
      <c r="AM2863" s="1"/>
    </row>
    <row r="2864" spans="1:39" ht="12.75" customHeight="1">
      <c r="A2864" s="1"/>
      <c r="B2864" s="1" t="s">
        <v>4831</v>
      </c>
      <c r="C2864" s="1" t="s">
        <v>4839</v>
      </c>
      <c r="D2864" s="3" t="str">
        <f ca="1">IFERROR(__xludf.DUMMYFUNCTION("PROPER(REGEXEXTRACT(B1088, ""(?:https?:\/\/)?(?:www\.)?([a-zA-Z0-9-]+)\.""))"),"Skyscanner")</f>
        <v>Skyscanner</v>
      </c>
      <c r="E2864" s="1" t="s">
        <v>4830</v>
      </c>
      <c r="F2864" s="1">
        <v>14.518599999999999</v>
      </c>
      <c r="G2864" s="1">
        <v>121.0194</v>
      </c>
      <c r="H2864" s="1" t="s">
        <v>4833</v>
      </c>
      <c r="I2864" s="1" t="s">
        <v>50</v>
      </c>
      <c r="J2864" s="1">
        <f>IF(K2864="URBAN",1,IF(K2864="SUBURBAN",2,IF(K2864="RURAL",3,"")))</f>
        <v>1</v>
      </c>
      <c r="K2864" s="1" t="s">
        <v>42</v>
      </c>
      <c r="L2864" s="18">
        <v>46082</v>
      </c>
      <c r="M2864" s="49">
        <v>0.58333333333333337</v>
      </c>
      <c r="N2864" s="18">
        <v>46083</v>
      </c>
      <c r="O2864" s="56">
        <v>0.5</v>
      </c>
      <c r="P2864" s="31" t="str">
        <f>TEXT($L2864, "dddd")</f>
        <v>Sunday</v>
      </c>
      <c r="Q2864" s="39" t="s">
        <v>323</v>
      </c>
      <c r="R2864" s="39">
        <v>11963</v>
      </c>
      <c r="S2864" s="1" t="str">
        <f>IF(OR(MONTH(L2864)=12, MONTH(L2864)&lt;=5), "Dry Season", "Wet Season")</f>
        <v>Dry Season</v>
      </c>
      <c r="T2864" s="1">
        <v>1</v>
      </c>
      <c r="U2864" s="1">
        <v>0</v>
      </c>
      <c r="V2864" s="1">
        <v>0</v>
      </c>
      <c r="W2864" s="2">
        <f>IF(ISNUMBER(SEARCH("N/A", X2864)), 0, 1)</f>
        <v>1</v>
      </c>
      <c r="X2864" s="1" t="s">
        <v>124</v>
      </c>
      <c r="Y2864" s="1">
        <v>14.5352172</v>
      </c>
      <c r="Z2864" s="1">
        <v>120.9819432</v>
      </c>
      <c r="AA2864" s="11" cm="1">
        <f t="array" ref="AA2864">IF(ISBLANK(Y2864), 0, VINCentyInvDistance(F2864,G2864,Y2864,Z2864))</f>
        <v>4436.165254571577</v>
      </c>
      <c r="AB2864" s="1">
        <v>0</v>
      </c>
      <c r="AC2864" s="1">
        <v>8.8000000000000007</v>
      </c>
      <c r="AD2864" s="1">
        <v>4.4000000000000004</v>
      </c>
      <c r="AE2864" s="1">
        <v>10594</v>
      </c>
      <c r="AF2864" s="1">
        <v>1</v>
      </c>
      <c r="AG2864" s="1" t="s">
        <v>159</v>
      </c>
      <c r="AH2864" s="1" t="s">
        <v>160</v>
      </c>
      <c r="AI2864" s="1" t="str">
        <f>TRIM(MID(SUBSTITUTE($H2864,",",REPT(" ",200)),(LEN($H2864)-LEN(SUBSTITUTE($H2864,",",""))-2)*200+1,200))</f>
        <v>Metro Manila</v>
      </c>
      <c r="AJ2864" s="1" t="s">
        <v>55</v>
      </c>
      <c r="AK2864" t="s">
        <v>16931</v>
      </c>
      <c r="AL2864" s="7">
        <v>0</v>
      </c>
      <c r="AM2864" s="1"/>
    </row>
    <row r="2865" spans="1:39" ht="12.75" customHeight="1">
      <c r="A2865" s="1"/>
      <c r="B2865" s="1" t="s">
        <v>4831</v>
      </c>
      <c r="C2865" s="1" t="s">
        <v>4840</v>
      </c>
      <c r="D2865" s="3" t="str">
        <f ca="1">IFERROR(__xludf.DUMMYFUNCTION("PROPER(REGEXEXTRACT(B1089, ""(?:https?:\/\/)?(?:www\.)?([a-zA-Z0-9-]+)\.""))"),"Skyscanner")</f>
        <v>Skyscanner</v>
      </c>
      <c r="E2865" s="1" t="s">
        <v>4830</v>
      </c>
      <c r="F2865" s="1">
        <v>14.518599999999999</v>
      </c>
      <c r="G2865" s="1">
        <v>121.0194</v>
      </c>
      <c r="H2865" s="1" t="s">
        <v>4833</v>
      </c>
      <c r="I2865" s="1" t="s">
        <v>50</v>
      </c>
      <c r="J2865" s="1">
        <f>IF(K2865="URBAN",1,IF(K2865="SUBURBAN",2,IF(K2865="RURAL",3,"")))</f>
        <v>1</v>
      </c>
      <c r="K2865" s="1" t="s">
        <v>42</v>
      </c>
      <c r="L2865" s="18">
        <v>46082</v>
      </c>
      <c r="M2865" s="49">
        <v>0.58333333333333337</v>
      </c>
      <c r="N2865" s="18">
        <v>46083</v>
      </c>
      <c r="O2865" s="56">
        <v>0.5</v>
      </c>
      <c r="P2865" s="31" t="str">
        <f>TEXT($L2865, "dddd")</f>
        <v>Sunday</v>
      </c>
      <c r="Q2865" s="39" t="s">
        <v>323</v>
      </c>
      <c r="R2865" s="39">
        <v>14036</v>
      </c>
      <c r="S2865" s="1" t="str">
        <f>IF(OR(MONTH(L2865)=12, MONTH(L2865)&lt;=5), "Dry Season", "Wet Season")</f>
        <v>Dry Season</v>
      </c>
      <c r="T2865" s="1">
        <v>1</v>
      </c>
      <c r="U2865" s="1">
        <v>0</v>
      </c>
      <c r="V2865" s="1">
        <v>0</v>
      </c>
      <c r="W2865" s="2">
        <f>IF(ISNUMBER(SEARCH("N/A", X2865)), 0, 1)</f>
        <v>1</v>
      </c>
      <c r="X2865" s="1" t="s">
        <v>124</v>
      </c>
      <c r="Y2865" s="1">
        <v>14.5352172</v>
      </c>
      <c r="Z2865" s="1">
        <v>120.9819432</v>
      </c>
      <c r="AA2865" s="11" cm="1">
        <f t="array" ref="AA2865">IF(ISBLANK(Y2865), 0, VINCentyInvDistance(F2865,G2865,Y2865,Z2865))</f>
        <v>4436.165254571577</v>
      </c>
      <c r="AB2865" s="1">
        <v>0</v>
      </c>
      <c r="AC2865" s="1">
        <v>8.8000000000000007</v>
      </c>
      <c r="AD2865" s="1">
        <v>4.4000000000000004</v>
      </c>
      <c r="AE2865" s="1">
        <v>10594</v>
      </c>
      <c r="AF2865" s="1">
        <v>1</v>
      </c>
      <c r="AG2865" s="1" t="s">
        <v>159</v>
      </c>
      <c r="AH2865" s="1" t="s">
        <v>160</v>
      </c>
      <c r="AI2865" s="1" t="str">
        <f>TRIM(MID(SUBSTITUTE($H2865,",",REPT(" ",200)),(LEN($H2865)-LEN(SUBSTITUTE($H2865,",",""))-2)*200+1,200))</f>
        <v>Metro Manila</v>
      </c>
      <c r="AJ2865" s="1" t="s">
        <v>55</v>
      </c>
      <c r="AK2865" t="s">
        <v>16931</v>
      </c>
      <c r="AL2865" s="7">
        <v>0</v>
      </c>
      <c r="AM2865" s="1"/>
    </row>
    <row r="2866" spans="1:39" ht="12.75" customHeight="1">
      <c r="A2866" s="1"/>
      <c r="B2866" s="1" t="s">
        <v>4831</v>
      </c>
      <c r="C2866" s="1" t="s">
        <v>4841</v>
      </c>
      <c r="D2866" s="3" t="str">
        <f ca="1">IFERROR(__xludf.DUMMYFUNCTION("PROPER(REGEXEXTRACT(B1090, ""(?:https?:\/\/)?(?:www\.)?([a-zA-Z0-9-]+)\.""))"),"Skyscanner")</f>
        <v>Skyscanner</v>
      </c>
      <c r="E2866" s="1" t="s">
        <v>4830</v>
      </c>
      <c r="F2866" s="1">
        <v>14.518599999999999</v>
      </c>
      <c r="G2866" s="1">
        <v>121.0194</v>
      </c>
      <c r="H2866" s="1" t="s">
        <v>4833</v>
      </c>
      <c r="I2866" s="1" t="s">
        <v>50</v>
      </c>
      <c r="J2866" s="1">
        <f>IF(K2866="URBAN",1,IF(K2866="SUBURBAN",2,IF(K2866="RURAL",3,"")))</f>
        <v>1</v>
      </c>
      <c r="K2866" s="1" t="s">
        <v>42</v>
      </c>
      <c r="L2866" s="18">
        <v>46082</v>
      </c>
      <c r="M2866" s="49">
        <v>0.58333333333333337</v>
      </c>
      <c r="N2866" s="18">
        <v>46083</v>
      </c>
      <c r="O2866" s="56">
        <v>0.5</v>
      </c>
      <c r="P2866" s="31" t="str">
        <f>TEXT($L2866, "dddd")</f>
        <v>Sunday</v>
      </c>
      <c r="Q2866" s="39" t="s">
        <v>4823</v>
      </c>
      <c r="R2866" s="39">
        <v>11082</v>
      </c>
      <c r="S2866" s="1" t="str">
        <f>IF(OR(MONTH(L2866)=12, MONTH(L2866)&lt;=5), "Dry Season", "Wet Season")</f>
        <v>Dry Season</v>
      </c>
      <c r="T2866" s="1">
        <v>1</v>
      </c>
      <c r="U2866" s="1">
        <v>0</v>
      </c>
      <c r="V2866" s="1">
        <v>0</v>
      </c>
      <c r="W2866" s="2">
        <f>IF(ISNUMBER(SEARCH("N/A", X2866)), 0, 1)</f>
        <v>1</v>
      </c>
      <c r="X2866" s="1" t="s">
        <v>124</v>
      </c>
      <c r="Y2866" s="1">
        <v>14.5352172</v>
      </c>
      <c r="Z2866" s="1">
        <v>120.9819432</v>
      </c>
      <c r="AA2866" s="11" cm="1">
        <f t="array" ref="AA2866">IF(ISBLANK(Y2866), 0, VINCentyInvDistance(F2866,G2866,Y2866,Z2866))</f>
        <v>4436.165254571577</v>
      </c>
      <c r="AB2866" s="1">
        <v>0</v>
      </c>
      <c r="AC2866" s="1">
        <v>8.8000000000000007</v>
      </c>
      <c r="AD2866" s="1">
        <v>4.4000000000000004</v>
      </c>
      <c r="AE2866" s="1">
        <v>10594</v>
      </c>
      <c r="AF2866" s="1">
        <v>1</v>
      </c>
      <c r="AG2866" s="1" t="s">
        <v>159</v>
      </c>
      <c r="AH2866" s="1" t="s">
        <v>160</v>
      </c>
      <c r="AI2866" s="1" t="str">
        <f>TRIM(MID(SUBSTITUTE($H2866,",",REPT(" ",200)),(LEN($H2866)-LEN(SUBSTITUTE($H2866,",",""))-2)*200+1,200))</f>
        <v>Metro Manila</v>
      </c>
      <c r="AJ2866" s="1" t="s">
        <v>55</v>
      </c>
      <c r="AK2866" t="s">
        <v>16931</v>
      </c>
      <c r="AL2866" s="7">
        <v>0</v>
      </c>
      <c r="AM2866" s="1"/>
    </row>
    <row r="2867" spans="1:39" ht="12.75" customHeight="1">
      <c r="A2867" s="1"/>
      <c r="B2867" s="1" t="s">
        <v>4831</v>
      </c>
      <c r="C2867" s="1" t="s">
        <v>4842</v>
      </c>
      <c r="D2867" s="3" t="str">
        <f ca="1">IFERROR(__xludf.DUMMYFUNCTION("PROPER(REGEXEXTRACT(B1091, ""(?:https?:\/\/)?(?:www\.)?([a-zA-Z0-9-]+)\.""))"),"Skyscanner")</f>
        <v>Skyscanner</v>
      </c>
      <c r="E2867" s="1" t="s">
        <v>4830</v>
      </c>
      <c r="F2867" s="1">
        <v>14.518599999999999</v>
      </c>
      <c r="G2867" s="1">
        <v>121.0194</v>
      </c>
      <c r="H2867" s="1" t="s">
        <v>4833</v>
      </c>
      <c r="I2867" s="1" t="s">
        <v>50</v>
      </c>
      <c r="J2867" s="1">
        <f>IF(K2867="URBAN",1,IF(K2867="SUBURBAN",2,IF(K2867="RURAL",3,"")))</f>
        <v>1</v>
      </c>
      <c r="K2867" s="1" t="s">
        <v>42</v>
      </c>
      <c r="L2867" s="18">
        <v>46082</v>
      </c>
      <c r="M2867" s="49">
        <v>0.58333333333333337</v>
      </c>
      <c r="N2867" s="18">
        <v>46083</v>
      </c>
      <c r="O2867" s="56">
        <v>0.5</v>
      </c>
      <c r="P2867" s="31" t="str">
        <f>TEXT($L2867, "dddd")</f>
        <v>Sunday</v>
      </c>
      <c r="Q2867" s="39" t="s">
        <v>4823</v>
      </c>
      <c r="R2867" s="39">
        <v>13853</v>
      </c>
      <c r="S2867" s="1" t="str">
        <f>IF(OR(MONTH(L2867)=12, MONTH(L2867)&lt;=5), "Dry Season", "Wet Season")</f>
        <v>Dry Season</v>
      </c>
      <c r="T2867" s="1">
        <v>1</v>
      </c>
      <c r="U2867" s="1">
        <v>0</v>
      </c>
      <c r="V2867" s="1">
        <v>0</v>
      </c>
      <c r="W2867" s="2">
        <f>IF(ISNUMBER(SEARCH("N/A", X2867)), 0, 1)</f>
        <v>1</v>
      </c>
      <c r="X2867" s="1" t="s">
        <v>124</v>
      </c>
      <c r="Y2867" s="1">
        <v>14.5352172</v>
      </c>
      <c r="Z2867" s="1">
        <v>120.9819432</v>
      </c>
      <c r="AA2867" s="11" cm="1">
        <f t="array" ref="AA2867">IF(ISBLANK(Y2867), 0, VINCentyInvDistance(F2867,G2867,Y2867,Z2867))</f>
        <v>4436.165254571577</v>
      </c>
      <c r="AB2867" s="1">
        <v>0</v>
      </c>
      <c r="AC2867" s="1">
        <v>8.8000000000000007</v>
      </c>
      <c r="AD2867" s="1">
        <v>4.4000000000000004</v>
      </c>
      <c r="AE2867" s="1">
        <v>10594</v>
      </c>
      <c r="AF2867" s="1">
        <v>1</v>
      </c>
      <c r="AG2867" s="1" t="s">
        <v>159</v>
      </c>
      <c r="AH2867" s="1" t="s">
        <v>160</v>
      </c>
      <c r="AI2867" s="1" t="str">
        <f>TRIM(MID(SUBSTITUTE($H2867,",",REPT(" ",200)),(LEN($H2867)-LEN(SUBSTITUTE($H2867,",",""))-2)*200+1,200))</f>
        <v>Metro Manila</v>
      </c>
      <c r="AJ2867" s="1" t="s">
        <v>55</v>
      </c>
      <c r="AK2867" t="s">
        <v>16931</v>
      </c>
      <c r="AL2867" s="7">
        <v>0</v>
      </c>
      <c r="AM2867" s="1"/>
    </row>
    <row r="2868" spans="1:39" ht="12.75" customHeight="1">
      <c r="A2868" s="1"/>
      <c r="B2868" s="1" t="s">
        <v>4843</v>
      </c>
      <c r="C2868" s="1" t="s">
        <v>4844</v>
      </c>
      <c r="D2868" s="3" t="str">
        <f ca="1">IFERROR(__xludf.DUMMYFUNCTION("PROPER(REGEXEXTRACT(B1092, ""(?:https?:\/\/)?(?:www\.)?([a-zA-Z0-9-]+)\.""))"),"Skyscanner")</f>
        <v>Skyscanner</v>
      </c>
      <c r="E2868" s="1" t="s">
        <v>4845</v>
      </c>
      <c r="F2868" s="1">
        <v>14.521103</v>
      </c>
      <c r="G2868" s="1">
        <v>121.01665</v>
      </c>
      <c r="H2868" s="1" t="s">
        <v>393</v>
      </c>
      <c r="I2868" s="1" t="s">
        <v>50</v>
      </c>
      <c r="J2868" s="1">
        <f>IF(K2868="URBAN",1,IF(K2868="SUBURBAN",2,IF(K2868="RURAL",3,"")))</f>
        <v>1</v>
      </c>
      <c r="K2868" s="1" t="s">
        <v>42</v>
      </c>
      <c r="L2868" s="18">
        <v>46082</v>
      </c>
      <c r="M2868" s="49">
        <v>0.58333333333333337</v>
      </c>
      <c r="N2868" s="18">
        <v>46083</v>
      </c>
      <c r="O2868" s="56">
        <v>0.5</v>
      </c>
      <c r="P2868" s="31" t="str">
        <f>TEXT($L2868, "dddd")</f>
        <v>Sunday</v>
      </c>
      <c r="Q2868" s="39" t="s">
        <v>531</v>
      </c>
      <c r="R2868" s="39">
        <v>2346</v>
      </c>
      <c r="S2868" s="1" t="str">
        <f>IF(OR(MONTH(L2868)=12, MONTH(L2868)&lt;=5), "Dry Season", "Wet Season")</f>
        <v>Dry Season</v>
      </c>
      <c r="T2868" s="1">
        <v>1</v>
      </c>
      <c r="U2868" s="1">
        <v>0</v>
      </c>
      <c r="V2868" s="1">
        <v>0</v>
      </c>
      <c r="W2868" s="2">
        <f>IF(ISNUMBER(SEARCH("N/A", X2868)), 0, 1)</f>
        <v>1</v>
      </c>
      <c r="X2868" s="1" t="s">
        <v>124</v>
      </c>
      <c r="Y2868" s="1">
        <v>14.5352172</v>
      </c>
      <c r="Z2868" s="1">
        <v>120.9819432</v>
      </c>
      <c r="AA2868" s="11" cm="1">
        <f t="array" ref="AA2868">IF(ISBLANK(Y2868), 0, VINCentyInvDistance(F2868,G2868,Y2868,Z2868))</f>
        <v>4053.6763329287905</v>
      </c>
      <c r="AB2868" s="1">
        <v>0</v>
      </c>
      <c r="AC2868" s="1">
        <v>8.8000000000000007</v>
      </c>
      <c r="AD2868" s="1">
        <v>4.7</v>
      </c>
      <c r="AE2868" s="1">
        <v>10594</v>
      </c>
      <c r="AF2868" s="1">
        <v>1</v>
      </c>
      <c r="AG2868" s="1" t="str">
        <f>TRIM(MID(SUBSTITUTE($H2868,",",REPT(" ",200)),(LEN($H2868)-LEN(SUBSTITUTE($H2868,",",""))-4)*200+1,200))</f>
        <v>Pasay</v>
      </c>
      <c r="AH2868" s="1" t="str">
        <f>TRIM(MID(SUBSTITUTE($H2868,",",REPT(" ",200)),(LEN($H2868)-LEN(SUBSTITUTE($H2868,",",""))-3)*200+1,200))</f>
        <v>Southern Manila District</v>
      </c>
      <c r="AI2868" s="1" t="str">
        <f>TRIM(MID(SUBSTITUTE($H2868,",",REPT(" ",200)),(LEN($H2868)-LEN(SUBSTITUTE($H2868,",",""))-2)*200+1,200))</f>
        <v>Metro Manila</v>
      </c>
      <c r="AJ2868" s="1" t="str">
        <f>TRIM(MID(SUBSTITUTE($H2868,",",REPT(" ",200)),(LEN($H2868)-LEN(SUBSTITUTE($H2868,",",""))-0)*200+1,200))</f>
        <v>Philippines</v>
      </c>
      <c r="AK2868" t="s">
        <v>16931</v>
      </c>
      <c r="AL2868" s="7">
        <v>0</v>
      </c>
      <c r="AM2868" s="1" t="s">
        <v>4846</v>
      </c>
    </row>
    <row r="2869" spans="1:39" ht="12.75" customHeight="1">
      <c r="A2869" s="1"/>
      <c r="B2869" s="1" t="s">
        <v>1716</v>
      </c>
      <c r="C2869" s="1" t="s">
        <v>4847</v>
      </c>
      <c r="D2869" s="3" t="str">
        <f ca="1">IFERROR(__xludf.DUMMYFUNCTION("PROPER(REGEXEXTRACT(B1093, ""(?:https?:\/\/)?(?:www\.)?([a-zA-Z0-9-]+)\.""))"),"Skyscanner")</f>
        <v>Skyscanner</v>
      </c>
      <c r="E2869" s="1" t="s">
        <v>4845</v>
      </c>
      <c r="F2869" s="1">
        <v>14.612679999999999</v>
      </c>
      <c r="G2869" s="1">
        <v>121.03136000000001</v>
      </c>
      <c r="H2869" s="1" t="s">
        <v>1719</v>
      </c>
      <c r="I2869" s="1" t="s">
        <v>50</v>
      </c>
      <c r="J2869" s="1">
        <f>IF(K2869="URBAN",1,IF(K2869="SUBURBAN",2,IF(K2869="RURAL",3,"")))</f>
        <v>1</v>
      </c>
      <c r="K2869" s="1" t="s">
        <v>42</v>
      </c>
      <c r="L2869" s="18">
        <v>46082</v>
      </c>
      <c r="M2869" s="49">
        <v>0.58333333333333337</v>
      </c>
      <c r="N2869" s="18">
        <v>46083</v>
      </c>
      <c r="O2869" s="56">
        <v>0.5</v>
      </c>
      <c r="P2869" s="31" t="str">
        <f>TEXT($L2869, "dddd")</f>
        <v>Sunday</v>
      </c>
      <c r="Q2869" s="39" t="s">
        <v>531</v>
      </c>
      <c r="R2869" s="39">
        <v>3017</v>
      </c>
      <c r="S2869" s="1" t="str">
        <f>IF(OR(MONTH(L2869)=12, MONTH(L2869)&lt;=5), "Dry Season", "Wet Season")</f>
        <v>Dry Season</v>
      </c>
      <c r="T2869" s="1">
        <v>1</v>
      </c>
      <c r="U2869" s="1">
        <v>0</v>
      </c>
      <c r="V2869" s="1">
        <v>0</v>
      </c>
      <c r="W2869" s="2">
        <f>IF(ISNUMBER(SEARCH("N/A", X2869)), 0, 1)</f>
        <v>1</v>
      </c>
      <c r="X2869" s="1" t="s">
        <v>1174</v>
      </c>
      <c r="Y2869" s="1">
        <v>14.589843999999999</v>
      </c>
      <c r="Z2869" s="1">
        <v>121.060554</v>
      </c>
      <c r="AA2869" s="11" cm="1">
        <f t="array" ref="AA2869">IF(ISBLANK(Y2869), 0, VINCentyInvDistance(F2869,G2869,Y2869,Z2869))</f>
        <v>4034.6951201763745</v>
      </c>
      <c r="AB2869" s="1">
        <v>1</v>
      </c>
      <c r="AC2869" s="1">
        <v>9</v>
      </c>
      <c r="AD2869" s="1">
        <v>4.7</v>
      </c>
      <c r="AE2869" s="1">
        <v>221</v>
      </c>
      <c r="AF2869" s="1">
        <v>1</v>
      </c>
      <c r="AG2869" s="1" t="str">
        <f>TRIM(MID(SUBSTITUTE($H2869,",",REPT(" ",200)),(LEN($H2869)-LEN(SUBSTITUTE($H2869,",",""))-4)*200+1,200))</f>
        <v>Quezon City</v>
      </c>
      <c r="AH2869" s="1" t="str">
        <f>TRIM(MID(SUBSTITUTE($H2869,",",REPT(" ",200)),(LEN($H2869)-LEN(SUBSTITUTE($H2869,",",""))-3)*200+1,200))</f>
        <v>Eastern Manila District</v>
      </c>
      <c r="AI2869" s="1" t="str">
        <f>TRIM(MID(SUBSTITUTE($H2869,",",REPT(" ",200)),(LEN($H2869)-LEN(SUBSTITUTE($H2869,",",""))-2)*200+1,200))</f>
        <v>Metro Manila</v>
      </c>
      <c r="AJ2869" s="1" t="str">
        <f>TRIM(MID(SUBSTITUTE($H2869,",",REPT(" ",200)),(LEN($H2869)-LEN(SUBSTITUTE($H2869,",",""))-0)*200+1,200))</f>
        <v>Philippines</v>
      </c>
      <c r="AK2869" t="s">
        <v>16932</v>
      </c>
      <c r="AL2869" s="7">
        <v>0</v>
      </c>
      <c r="AM2869" s="1" t="s">
        <v>1720</v>
      </c>
    </row>
    <row r="2870" spans="1:39" ht="12.75" customHeight="1">
      <c r="A2870" s="1"/>
      <c r="B2870" s="1" t="s">
        <v>4848</v>
      </c>
      <c r="C2870" s="1" t="s">
        <v>4849</v>
      </c>
      <c r="D2870" s="3" t="str">
        <f ca="1">IFERROR(__xludf.DUMMYFUNCTION("PROPER(REGEXEXTRACT(B1094, ""(?:https?:\/\/)?(?:www\.)?([a-zA-Z0-9-]+)\.""))"),"Skyscanner")</f>
        <v>Skyscanner</v>
      </c>
      <c r="E2870" s="1" t="s">
        <v>4845</v>
      </c>
      <c r="F2870" s="1">
        <v>14.5358</v>
      </c>
      <c r="G2870" s="1">
        <v>120.98779999999999</v>
      </c>
      <c r="H2870" s="1" t="s">
        <v>4850</v>
      </c>
      <c r="I2870" s="1" t="s">
        <v>50</v>
      </c>
      <c r="J2870" s="1">
        <f>IF(K2870="URBAN",1,IF(K2870="SUBURBAN",2,IF(K2870="RURAL",3,"")))</f>
        <v>1</v>
      </c>
      <c r="K2870" s="1" t="s">
        <v>42</v>
      </c>
      <c r="L2870" s="18">
        <v>46082</v>
      </c>
      <c r="M2870" s="49">
        <v>0.58333333333333337</v>
      </c>
      <c r="N2870" s="18">
        <v>46083</v>
      </c>
      <c r="O2870" s="56">
        <v>0.5</v>
      </c>
      <c r="P2870" s="31" t="str">
        <f>TEXT($L2870, "dddd")</f>
        <v>Sunday</v>
      </c>
      <c r="Q2870" s="39" t="s">
        <v>3645</v>
      </c>
      <c r="R2870" s="39">
        <v>3017</v>
      </c>
      <c r="S2870" s="1" t="str">
        <f>IF(OR(MONTH(L2870)=12, MONTH(L2870)&lt;=5), "Dry Season", "Wet Season")</f>
        <v>Dry Season</v>
      </c>
      <c r="T2870" s="1">
        <v>1</v>
      </c>
      <c r="U2870" s="1">
        <v>0</v>
      </c>
      <c r="V2870" s="1">
        <v>0</v>
      </c>
      <c r="W2870" s="2">
        <f>IF(ISNUMBER(SEARCH("N/A", X2870)), 0, 1)</f>
        <v>1</v>
      </c>
      <c r="X2870" s="1" t="s">
        <v>1174</v>
      </c>
      <c r="Y2870" s="1">
        <v>14.589843999999999</v>
      </c>
      <c r="Z2870" s="1">
        <v>121.060554</v>
      </c>
      <c r="AA2870" s="11" cm="1">
        <f t="array" ref="AA2870">IF(ISBLANK(Y2870), 0, VINCentyInvDistance(F2870,G2870,Y2870,Z2870))</f>
        <v>9860.4427124840022</v>
      </c>
      <c r="AB2870" s="1">
        <v>1</v>
      </c>
      <c r="AC2870" s="1">
        <v>9</v>
      </c>
      <c r="AD2870" s="1">
        <v>4.7</v>
      </c>
      <c r="AE2870" s="1">
        <v>221</v>
      </c>
      <c r="AF2870" s="1">
        <v>1</v>
      </c>
      <c r="AG2870" s="1" t="s">
        <v>1180</v>
      </c>
      <c r="AH2870" s="1" t="s">
        <v>562</v>
      </c>
      <c r="AI2870" s="1" t="str">
        <f>TRIM(MID(SUBSTITUTE($H2870,",",REPT(" ",200)),(LEN($H2870)-LEN(SUBSTITUTE($H2870,",",""))-2)*200+1,200))</f>
        <v>Metro Manila</v>
      </c>
      <c r="AJ2870" s="1" t="s">
        <v>55</v>
      </c>
      <c r="AK2870" t="s">
        <v>16598</v>
      </c>
      <c r="AL2870" s="7">
        <v>0</v>
      </c>
      <c r="AM2870" s="1"/>
    </row>
    <row r="2871" spans="1:39" ht="12.75" customHeight="1">
      <c r="A2871" s="1"/>
      <c r="B2871" s="1" t="s">
        <v>4848</v>
      </c>
      <c r="C2871" s="1" t="s">
        <v>4851</v>
      </c>
      <c r="D2871" s="3" t="str">
        <f ca="1">IFERROR(__xludf.DUMMYFUNCTION("PROPER(REGEXEXTRACT(B1095, ""(?:https?:\/\/)?(?:www\.)?([a-zA-Z0-9-]+)\.""))"),"Skyscanner")</f>
        <v>Skyscanner</v>
      </c>
      <c r="E2871" s="1" t="s">
        <v>4845</v>
      </c>
      <c r="F2871" s="1">
        <v>14.5358</v>
      </c>
      <c r="G2871" s="1">
        <v>120.98779999999999</v>
      </c>
      <c r="H2871" s="1" t="s">
        <v>4850</v>
      </c>
      <c r="I2871" s="1" t="s">
        <v>50</v>
      </c>
      <c r="J2871" s="1">
        <f>IF(K2871="URBAN",1,IF(K2871="SUBURBAN",2,IF(K2871="RURAL",3,"")))</f>
        <v>1</v>
      </c>
      <c r="K2871" s="1" t="s">
        <v>42</v>
      </c>
      <c r="L2871" s="18">
        <v>46082</v>
      </c>
      <c r="M2871" s="49">
        <v>0.58333333333333337</v>
      </c>
      <c r="N2871" s="18">
        <v>46083</v>
      </c>
      <c r="O2871" s="56">
        <v>0.5</v>
      </c>
      <c r="P2871" s="31" t="str">
        <f>TEXT($L2871, "dddd")</f>
        <v>Sunday</v>
      </c>
      <c r="Q2871" s="39" t="s">
        <v>3645</v>
      </c>
      <c r="R2871" s="39">
        <v>4022</v>
      </c>
      <c r="S2871" s="1" t="str">
        <f>IF(OR(MONTH(L2871)=12, MONTH(L2871)&lt;=5), "Dry Season", "Wet Season")</f>
        <v>Dry Season</v>
      </c>
      <c r="T2871" s="1">
        <v>1</v>
      </c>
      <c r="U2871" s="1">
        <v>0</v>
      </c>
      <c r="V2871" s="1">
        <v>0</v>
      </c>
      <c r="W2871" s="2">
        <f>IF(ISNUMBER(SEARCH("N/A", X2871)), 0, 1)</f>
        <v>1</v>
      </c>
      <c r="X2871" s="1" t="s">
        <v>1174</v>
      </c>
      <c r="Y2871" s="1">
        <v>14.589843999999999</v>
      </c>
      <c r="Z2871" s="1">
        <v>121.060554</v>
      </c>
      <c r="AA2871" s="11" cm="1">
        <f t="array" ref="AA2871">IF(ISBLANK(Y2871), 0, VINCentyInvDistance(F2871,G2871,Y2871,Z2871))</f>
        <v>9860.4427124840022</v>
      </c>
      <c r="AB2871" s="1">
        <v>1</v>
      </c>
      <c r="AC2871" s="1">
        <v>9</v>
      </c>
      <c r="AD2871" s="1">
        <v>4.7</v>
      </c>
      <c r="AE2871" s="1">
        <v>221</v>
      </c>
      <c r="AF2871" s="1">
        <v>1</v>
      </c>
      <c r="AG2871" s="1" t="s">
        <v>1180</v>
      </c>
      <c r="AH2871" s="1" t="s">
        <v>562</v>
      </c>
      <c r="AI2871" s="1" t="str">
        <f>TRIM(MID(SUBSTITUTE($H2871,",",REPT(" ",200)),(LEN($H2871)-LEN(SUBSTITUTE($H2871,",",""))-2)*200+1,200))</f>
        <v>Metro Manila</v>
      </c>
      <c r="AJ2871" s="1" t="s">
        <v>55</v>
      </c>
      <c r="AK2871" t="s">
        <v>16598</v>
      </c>
      <c r="AL2871" s="7">
        <v>0</v>
      </c>
      <c r="AM2871" s="1"/>
    </row>
    <row r="2872" spans="1:39" ht="12.75" customHeight="1">
      <c r="A2872" s="1"/>
      <c r="B2872" s="1" t="s">
        <v>4848</v>
      </c>
      <c r="C2872" s="1" t="s">
        <v>4852</v>
      </c>
      <c r="D2872" s="3" t="str">
        <f ca="1">IFERROR(__xludf.DUMMYFUNCTION("PROPER(REGEXEXTRACT(B1096, ""(?:https?:\/\/)?(?:www\.)?([a-zA-Z0-9-]+)\.""))"),"Skyscanner")</f>
        <v>Skyscanner</v>
      </c>
      <c r="E2872" s="1" t="s">
        <v>4853</v>
      </c>
      <c r="F2872" s="1">
        <v>14.551299999999999</v>
      </c>
      <c r="G2872" s="1">
        <v>121.0215</v>
      </c>
      <c r="H2872" s="1" t="s">
        <v>4854</v>
      </c>
      <c r="I2872" s="1" t="s">
        <v>50</v>
      </c>
      <c r="J2872" s="1">
        <f>IF(K2872="URBAN",1,IF(K2872="SUBURBAN",2,IF(K2872="RURAL",3,"")))</f>
        <v>1</v>
      </c>
      <c r="K2872" s="1" t="s">
        <v>42</v>
      </c>
      <c r="L2872" s="18">
        <v>46082</v>
      </c>
      <c r="M2872" s="49">
        <v>0.58333333333333337</v>
      </c>
      <c r="N2872" s="18">
        <v>46083</v>
      </c>
      <c r="O2872" s="56">
        <v>0.5</v>
      </c>
      <c r="P2872" s="31" t="str">
        <f>TEXT($L2872, "dddd")</f>
        <v>Sunday</v>
      </c>
      <c r="Q2872" s="39" t="s">
        <v>1090</v>
      </c>
      <c r="R2872" s="39">
        <v>5805</v>
      </c>
      <c r="S2872" s="1" t="str">
        <f>IF(OR(MONTH(L2872)=12, MONTH(L2872)&lt;=5), "Dry Season", "Wet Season")</f>
        <v>Dry Season</v>
      </c>
      <c r="T2872" s="1">
        <v>1</v>
      </c>
      <c r="U2872" s="1">
        <v>0</v>
      </c>
      <c r="V2872" s="1">
        <v>0</v>
      </c>
      <c r="W2872" s="2">
        <f>IF(ISNUMBER(SEARCH("N/A", X2872)), 0, 1)</f>
        <v>1</v>
      </c>
      <c r="X2872" s="1" t="s">
        <v>1174</v>
      </c>
      <c r="Y2872" s="1">
        <v>14.589843999999999</v>
      </c>
      <c r="Z2872" s="1">
        <v>121.060554</v>
      </c>
      <c r="AA2872" s="11" cm="1">
        <f t="array" ref="AA2872">IF(ISBLANK(Y2872), 0, VINCentyInvDistance(F2872,G2872,Y2872,Z2872))</f>
        <v>5991.6075384664155</v>
      </c>
      <c r="AB2872" s="1">
        <v>1</v>
      </c>
      <c r="AC2872" s="1">
        <v>9</v>
      </c>
      <c r="AD2872" s="1">
        <v>4.5999999999999996</v>
      </c>
      <c r="AE2872" s="1">
        <v>221</v>
      </c>
      <c r="AF2872" s="1">
        <v>1</v>
      </c>
      <c r="AG2872" s="1" t="s">
        <v>1180</v>
      </c>
      <c r="AH2872" s="1" t="s">
        <v>562</v>
      </c>
      <c r="AI2872" s="1" t="str">
        <f>TRIM(MID(SUBSTITUTE($H2872,",",REPT(" ",200)),(LEN($H2872)-LEN(SUBSTITUTE($H2872,",",""))-2)*200+1,200))</f>
        <v>Metro Manila</v>
      </c>
      <c r="AJ2872" s="1" t="s">
        <v>55</v>
      </c>
      <c r="AK2872" t="s">
        <v>16932</v>
      </c>
      <c r="AL2872" s="7">
        <v>0</v>
      </c>
      <c r="AM2872" s="1"/>
    </row>
    <row r="2873" spans="1:39" ht="12.75" customHeight="1">
      <c r="A2873" s="1"/>
      <c r="B2873" s="1" t="s">
        <v>4855</v>
      </c>
      <c r="C2873" s="1" t="s">
        <v>4856</v>
      </c>
      <c r="D2873" s="3" t="str">
        <f ca="1">IFERROR(__xludf.DUMMYFUNCTION("PROPER(REGEXEXTRACT(B1097, ""(?:https?:\/\/)?(?:www\.)?([a-zA-Z0-9-]+)\.""))"),"Skyscanner")</f>
        <v>Skyscanner</v>
      </c>
      <c r="E2873" s="1" t="s">
        <v>4853</v>
      </c>
      <c r="F2873" s="1">
        <v>14.551299999999999</v>
      </c>
      <c r="G2873" s="1">
        <v>121.0215</v>
      </c>
      <c r="H2873" s="1" t="s">
        <v>4854</v>
      </c>
      <c r="I2873" s="1" t="s">
        <v>50</v>
      </c>
      <c r="J2873" s="1">
        <f>IF(K2873="URBAN",1,IF(K2873="SUBURBAN",2,IF(K2873="RURAL",3,"")))</f>
        <v>1</v>
      </c>
      <c r="K2873" s="1" t="s">
        <v>42</v>
      </c>
      <c r="L2873" s="18">
        <v>46082</v>
      </c>
      <c r="M2873" s="49">
        <v>0.625</v>
      </c>
      <c r="N2873" s="18">
        <v>46083</v>
      </c>
      <c r="O2873" s="56">
        <v>0.5</v>
      </c>
      <c r="P2873" s="31" t="str">
        <f>TEXT($L2873, "dddd")</f>
        <v>Sunday</v>
      </c>
      <c r="Q2873" s="39" t="s">
        <v>1090</v>
      </c>
      <c r="R2873" s="39">
        <v>7803</v>
      </c>
      <c r="S2873" s="1" t="str">
        <f>IF(OR(MONTH(L2873)=12, MONTH(L2873)&lt;=5), "Dry Season", "Wet Season")</f>
        <v>Dry Season</v>
      </c>
      <c r="T2873" s="1">
        <v>1</v>
      </c>
      <c r="U2873" s="1">
        <v>0</v>
      </c>
      <c r="V2873" s="1">
        <v>0</v>
      </c>
      <c r="W2873" s="2">
        <f>IF(ISNUMBER(SEARCH("N/A", X2873)), 0, 1)</f>
        <v>1</v>
      </c>
      <c r="X2873" s="1" t="s">
        <v>2500</v>
      </c>
      <c r="Y2873" s="1">
        <v>14.5530822</v>
      </c>
      <c r="Z2873" s="1">
        <v>121.021794</v>
      </c>
      <c r="AA2873" s="11" cm="1">
        <f t="array" ref="AA2873">IF(ISBLANK(Y2873), 0, VINCentyInvDistance(F2873,G2873,Y2873,Z2873))</f>
        <v>199.71980564592903</v>
      </c>
      <c r="AB2873" s="1">
        <v>0</v>
      </c>
      <c r="AC2873" s="1">
        <v>0</v>
      </c>
      <c r="AD2873" s="1">
        <v>0</v>
      </c>
      <c r="AE2873" s="1">
        <v>7697</v>
      </c>
      <c r="AF2873" s="1">
        <v>1</v>
      </c>
      <c r="AG2873" s="1" t="s">
        <v>2501</v>
      </c>
      <c r="AH2873" s="1" t="s">
        <v>2501</v>
      </c>
      <c r="AI2873" s="1" t="str">
        <f>TRIM(MID(SUBSTITUTE($H2873,",",REPT(" ",200)),(LEN($H2873)-LEN(SUBSTITUTE($H2873,",",""))-2)*200+1,200))</f>
        <v>Metro Manila</v>
      </c>
      <c r="AJ2873" s="1" t="s">
        <v>55</v>
      </c>
      <c r="AL2873" s="7">
        <v>0</v>
      </c>
      <c r="AM2873" s="1"/>
    </row>
    <row r="2874" spans="1:39" ht="12.75" customHeight="1">
      <c r="A2874" s="1"/>
      <c r="B2874" s="1" t="s">
        <v>4855</v>
      </c>
      <c r="C2874" s="1" t="s">
        <v>4857</v>
      </c>
      <c r="D2874" s="3" t="str">
        <f ca="1">IFERROR(__xludf.DUMMYFUNCTION("PROPER(REGEXEXTRACT(B1098, ""(?:https?:\/\/)?(?:www\.)?([a-zA-Z0-9-]+)\.""))"),"Skyscanner")</f>
        <v>Skyscanner</v>
      </c>
      <c r="E2874" s="1" t="s">
        <v>4853</v>
      </c>
      <c r="F2874" s="1">
        <v>14.551299999999999</v>
      </c>
      <c r="G2874" s="1">
        <v>121.0215</v>
      </c>
      <c r="H2874" s="1" t="s">
        <v>4854</v>
      </c>
      <c r="I2874" s="1" t="s">
        <v>50</v>
      </c>
      <c r="J2874" s="1">
        <f>IF(K2874="URBAN",1,IF(K2874="SUBURBAN",2,IF(K2874="RURAL",3,"")))</f>
        <v>1</v>
      </c>
      <c r="K2874" s="1" t="s">
        <v>42</v>
      </c>
      <c r="L2874" s="18">
        <v>46082</v>
      </c>
      <c r="M2874" s="49">
        <v>0.625</v>
      </c>
      <c r="N2874" s="18">
        <v>46083</v>
      </c>
      <c r="O2874" s="56">
        <v>0.5</v>
      </c>
      <c r="P2874" s="31" t="str">
        <f>TEXT($L2874, "dddd")</f>
        <v>Sunday</v>
      </c>
      <c r="Q2874" s="39" t="s">
        <v>61</v>
      </c>
      <c r="R2874" s="39">
        <v>6278</v>
      </c>
      <c r="S2874" s="1" t="str">
        <f>IF(OR(MONTH(L2874)=12, MONTH(L2874)&lt;=5), "Dry Season", "Wet Season")</f>
        <v>Dry Season</v>
      </c>
      <c r="T2874" s="1">
        <v>1</v>
      </c>
      <c r="U2874" s="1">
        <v>0</v>
      </c>
      <c r="V2874" s="1">
        <v>0</v>
      </c>
      <c r="W2874" s="2">
        <f>IF(ISNUMBER(SEARCH("N/A", X2874)), 0, 1)</f>
        <v>1</v>
      </c>
      <c r="X2874" s="1" t="s">
        <v>2500</v>
      </c>
      <c r="Y2874" s="1">
        <v>14.5530822</v>
      </c>
      <c r="Z2874" s="1">
        <v>121.021794</v>
      </c>
      <c r="AA2874" s="11" cm="1">
        <f t="array" ref="AA2874">IF(ISBLANK(Y2874), 0, VINCentyInvDistance(F2874,G2874,Y2874,Z2874))</f>
        <v>199.71980564592903</v>
      </c>
      <c r="AB2874" s="1">
        <v>0</v>
      </c>
      <c r="AC2874" s="1">
        <v>0</v>
      </c>
      <c r="AD2874" s="1">
        <v>0</v>
      </c>
      <c r="AE2874" s="1">
        <v>7697</v>
      </c>
      <c r="AF2874" s="1">
        <v>1</v>
      </c>
      <c r="AG2874" s="1" t="s">
        <v>2501</v>
      </c>
      <c r="AH2874" s="1" t="s">
        <v>2501</v>
      </c>
      <c r="AI2874" s="1" t="str">
        <f>TRIM(MID(SUBSTITUTE($H2874,",",REPT(" ",200)),(LEN($H2874)-LEN(SUBSTITUTE($H2874,",",""))-2)*200+1,200))</f>
        <v>Metro Manila</v>
      </c>
      <c r="AJ2874" s="1" t="s">
        <v>55</v>
      </c>
      <c r="AL2874" s="7">
        <v>0</v>
      </c>
      <c r="AM2874" s="1"/>
    </row>
    <row r="2875" spans="1:39" ht="12.75" customHeight="1">
      <c r="A2875" s="1"/>
      <c r="B2875" s="1" t="s">
        <v>4855</v>
      </c>
      <c r="C2875" s="1" t="s">
        <v>4858</v>
      </c>
      <c r="D2875" s="3" t="str">
        <f ca="1">IFERROR(__xludf.DUMMYFUNCTION("PROPER(REGEXEXTRACT(B1099, ""(?:https?:\/\/)?(?:www\.)?([a-zA-Z0-9-]+)\.""))"),"Skyscanner")</f>
        <v>Skyscanner</v>
      </c>
      <c r="E2875" s="1" t="s">
        <v>4853</v>
      </c>
      <c r="F2875" s="1">
        <v>14.551299999999999</v>
      </c>
      <c r="G2875" s="1">
        <v>121.0215</v>
      </c>
      <c r="H2875" s="1" t="s">
        <v>4854</v>
      </c>
      <c r="I2875" s="1" t="s">
        <v>50</v>
      </c>
      <c r="J2875" s="1">
        <f>IF(K2875="URBAN",1,IF(K2875="SUBURBAN",2,IF(K2875="RURAL",3,"")))</f>
        <v>1</v>
      </c>
      <c r="K2875" s="1" t="s">
        <v>42</v>
      </c>
      <c r="L2875" s="18">
        <v>46082</v>
      </c>
      <c r="M2875" s="49">
        <v>0.58333333333333337</v>
      </c>
      <c r="N2875" s="18">
        <v>46083</v>
      </c>
      <c r="O2875" s="56">
        <v>0.5</v>
      </c>
      <c r="P2875" s="31" t="str">
        <f>TEXT($L2875, "dddd")</f>
        <v>Sunday</v>
      </c>
      <c r="Q2875" s="39" t="s">
        <v>61</v>
      </c>
      <c r="R2875" s="39">
        <v>7115</v>
      </c>
      <c r="S2875" s="1" t="str">
        <f>IF(OR(MONTH(L2875)=12, MONTH(L2875)&lt;=5), "Dry Season", "Wet Season")</f>
        <v>Dry Season</v>
      </c>
      <c r="T2875" s="1">
        <v>1</v>
      </c>
      <c r="U2875" s="1">
        <v>0</v>
      </c>
      <c r="V2875" s="1">
        <v>0</v>
      </c>
      <c r="W2875" s="2">
        <f>IF(ISNUMBER(SEARCH("N/A", X2875)), 0, 1)</f>
        <v>1</v>
      </c>
      <c r="X2875" s="1" t="s">
        <v>2500</v>
      </c>
      <c r="Y2875" s="1">
        <v>14.5530822</v>
      </c>
      <c r="Z2875" s="1">
        <v>121.021794</v>
      </c>
      <c r="AA2875" s="11" cm="1">
        <f t="array" ref="AA2875">IF(ISBLANK(Y2875), 0, VINCentyInvDistance(F2875,G2875,Y2875,Z2875))</f>
        <v>199.71980564592903</v>
      </c>
      <c r="AB2875" s="1">
        <v>0</v>
      </c>
      <c r="AC2875" s="1">
        <v>9.1999999999999993</v>
      </c>
      <c r="AD2875" s="1">
        <v>4.5999999999999996</v>
      </c>
      <c r="AE2875" s="1">
        <v>8360</v>
      </c>
      <c r="AF2875" s="1">
        <v>1</v>
      </c>
      <c r="AG2875" s="1" t="s">
        <v>2501</v>
      </c>
      <c r="AH2875" s="1" t="s">
        <v>2501</v>
      </c>
      <c r="AI2875" s="1" t="str">
        <f>TRIM(MID(SUBSTITUTE($H2875,",",REPT(" ",200)),(LEN($H2875)-LEN(SUBSTITUTE($H2875,",",""))-2)*200+1,200))</f>
        <v>Metro Manila</v>
      </c>
      <c r="AJ2875" s="1" t="s">
        <v>55</v>
      </c>
      <c r="AK2875" t="s">
        <v>16933</v>
      </c>
      <c r="AL2875" s="7">
        <v>0</v>
      </c>
      <c r="AM2875" s="1"/>
    </row>
    <row r="2876" spans="1:39" ht="12.75" customHeight="1">
      <c r="A2876" s="1"/>
      <c r="B2876" s="1" t="s">
        <v>4855</v>
      </c>
      <c r="C2876" s="1" t="s">
        <v>4859</v>
      </c>
      <c r="D2876" s="3" t="str">
        <f ca="1">IFERROR(__xludf.DUMMYFUNCTION("PROPER(REGEXEXTRACT(B1100, ""(?:https?:\/\/)?(?:www\.)?([a-zA-Z0-9-]+)\.""))"),"Skyscanner")</f>
        <v>Skyscanner</v>
      </c>
      <c r="E2876" s="1" t="s">
        <v>4853</v>
      </c>
      <c r="F2876" s="1">
        <v>14.551299999999999</v>
      </c>
      <c r="G2876" s="1">
        <v>121.0215</v>
      </c>
      <c r="H2876" s="1" t="s">
        <v>4854</v>
      </c>
      <c r="I2876" s="1" t="s">
        <v>50</v>
      </c>
      <c r="J2876" s="1">
        <f>IF(K2876="URBAN",1,IF(K2876="SUBURBAN",2,IF(K2876="RURAL",3,"")))</f>
        <v>1</v>
      </c>
      <c r="K2876" s="1" t="s">
        <v>42</v>
      </c>
      <c r="L2876" s="18">
        <v>46082</v>
      </c>
      <c r="M2876" s="49">
        <v>0.625</v>
      </c>
      <c r="N2876" s="18">
        <v>46083</v>
      </c>
      <c r="O2876" s="56">
        <v>0.5</v>
      </c>
      <c r="P2876" s="31" t="str">
        <f>TEXT($L2876, "dddd")</f>
        <v>Sunday</v>
      </c>
      <c r="Q2876" s="39" t="s">
        <v>4860</v>
      </c>
      <c r="R2876" s="39">
        <v>12546</v>
      </c>
      <c r="S2876" s="1" t="str">
        <f>IF(OR(MONTH(L2876)=12, MONTH(L2876)&lt;=5), "Dry Season", "Wet Season")</f>
        <v>Dry Season</v>
      </c>
      <c r="T2876" s="1">
        <v>1</v>
      </c>
      <c r="U2876" s="1">
        <v>0</v>
      </c>
      <c r="V2876" s="1">
        <v>0</v>
      </c>
      <c r="W2876" s="2">
        <f>IF(ISNUMBER(SEARCH("N/A", X2876)), 0, 1)</f>
        <v>1</v>
      </c>
      <c r="X2876" s="1" t="s">
        <v>2500</v>
      </c>
      <c r="Y2876" s="1">
        <v>14.5530822</v>
      </c>
      <c r="Z2876" s="1">
        <v>121.021794</v>
      </c>
      <c r="AA2876" s="11" cm="1">
        <f t="array" ref="AA2876">IF(ISBLANK(Y2876), 0, VINCentyInvDistance(F2876,G2876,Y2876,Z2876))</f>
        <v>199.71980564592903</v>
      </c>
      <c r="AB2876" s="1">
        <v>0</v>
      </c>
      <c r="AC2876" s="1">
        <v>0</v>
      </c>
      <c r="AD2876" s="1">
        <v>0</v>
      </c>
      <c r="AE2876" s="1">
        <v>7697</v>
      </c>
      <c r="AF2876" s="1">
        <v>1</v>
      </c>
      <c r="AG2876" s="1" t="s">
        <v>2501</v>
      </c>
      <c r="AH2876" s="1" t="s">
        <v>2501</v>
      </c>
      <c r="AI2876" s="1" t="str">
        <f>TRIM(MID(SUBSTITUTE($H2876,",",REPT(" ",200)),(LEN($H2876)-LEN(SUBSTITUTE($H2876,",",""))-2)*200+1,200))</f>
        <v>Metro Manila</v>
      </c>
      <c r="AJ2876" s="1" t="s">
        <v>55</v>
      </c>
      <c r="AL2876" s="7">
        <v>0</v>
      </c>
      <c r="AM2876" s="1"/>
    </row>
    <row r="2877" spans="1:39" ht="12.75" customHeight="1">
      <c r="A2877" s="1"/>
      <c r="B2877" s="1" t="s">
        <v>4855</v>
      </c>
      <c r="C2877" s="1" t="s">
        <v>4861</v>
      </c>
      <c r="D2877" s="3" t="str">
        <f ca="1">IFERROR(__xludf.DUMMYFUNCTION("PROPER(REGEXEXTRACT(B1101, ""(?:https?:\/\/)?(?:www\.)?([a-zA-Z0-9-]+)\.""))"),"Skyscanner")</f>
        <v>Skyscanner</v>
      </c>
      <c r="E2877" s="1" t="s">
        <v>4862</v>
      </c>
      <c r="F2877" s="1">
        <v>14.565</v>
      </c>
      <c r="G2877" s="1">
        <v>121.02800000000001</v>
      </c>
      <c r="H2877" s="1" t="s">
        <v>4863</v>
      </c>
      <c r="I2877" s="1" t="s">
        <v>50</v>
      </c>
      <c r="J2877" s="1">
        <f>IF(K2877="URBAN",1,IF(K2877="SUBURBAN",2,IF(K2877="RURAL",3,"")))</f>
        <v>1</v>
      </c>
      <c r="K2877" s="1" t="s">
        <v>42</v>
      </c>
      <c r="L2877" s="18">
        <v>46082</v>
      </c>
      <c r="M2877" s="49">
        <v>0.625</v>
      </c>
      <c r="N2877" s="18">
        <v>46083</v>
      </c>
      <c r="O2877" s="56">
        <v>0.5</v>
      </c>
      <c r="P2877" s="31" t="str">
        <f>TEXT($L2877, "dddd")</f>
        <v>Sunday</v>
      </c>
      <c r="Q2877" s="39" t="s">
        <v>1090</v>
      </c>
      <c r="R2877" s="39">
        <v>4232</v>
      </c>
      <c r="S2877" s="1" t="str">
        <f>IF(OR(MONTH(L2877)=12, MONTH(L2877)&lt;=5), "Dry Season", "Wet Season")</f>
        <v>Dry Season</v>
      </c>
      <c r="T2877" s="1">
        <v>1</v>
      </c>
      <c r="U2877" s="1">
        <v>0</v>
      </c>
      <c r="V2877" s="1">
        <v>0</v>
      </c>
      <c r="W2877" s="2">
        <f>IF(ISNUMBER(SEARCH("N/A", X2877)), 0, 1)</f>
        <v>1</v>
      </c>
      <c r="X2877" s="1" t="s">
        <v>2500</v>
      </c>
      <c r="Y2877" s="1">
        <v>14.5530822</v>
      </c>
      <c r="Z2877" s="1">
        <v>121.021794</v>
      </c>
      <c r="AA2877" s="11" cm="1">
        <f t="array" ref="AA2877">IF(ISBLANK(Y2877), 0, VINCentyInvDistance(F2877,G2877,Y2877,Z2877))</f>
        <v>1478.5500372372658</v>
      </c>
      <c r="AB2877" s="1">
        <v>0</v>
      </c>
      <c r="AC2877" s="1">
        <v>0</v>
      </c>
      <c r="AD2877" s="1">
        <v>0</v>
      </c>
      <c r="AE2877" s="1">
        <v>7697</v>
      </c>
      <c r="AF2877" s="1">
        <v>1</v>
      </c>
      <c r="AG2877" s="1" t="s">
        <v>2501</v>
      </c>
      <c r="AH2877" s="1" t="s">
        <v>2501</v>
      </c>
      <c r="AI2877" s="1" t="str">
        <f>TRIM(MID(SUBSTITUTE($H2877,",",REPT(" ",200)),(LEN($H2877)-LEN(SUBSTITUTE($H2877,",",""))-2)*200+1,200))</f>
        <v>Metro Manila</v>
      </c>
      <c r="AJ2877" s="1" t="s">
        <v>55</v>
      </c>
      <c r="AL2877" s="7">
        <v>0</v>
      </c>
      <c r="AM2877" s="1"/>
    </row>
    <row r="2878" spans="1:39" ht="12.75" customHeight="1">
      <c r="A2878" s="1"/>
      <c r="B2878" s="1" t="s">
        <v>4864</v>
      </c>
      <c r="C2878" s="1" t="s">
        <v>4865</v>
      </c>
      <c r="D2878" s="3" t="str">
        <f ca="1">IFERROR(__xludf.DUMMYFUNCTION("PROPER(REGEXEXTRACT(B1102, ""(?:https?:\/\/)?(?:www\.)?([a-zA-Z0-9-]+)\.""))"),"Skyscanner")</f>
        <v>Skyscanner</v>
      </c>
      <c r="E2878" s="1" t="s">
        <v>4862</v>
      </c>
      <c r="F2878" s="1">
        <v>14.565</v>
      </c>
      <c r="G2878" s="1">
        <v>121.02800000000001</v>
      </c>
      <c r="H2878" s="1" t="s">
        <v>4863</v>
      </c>
      <c r="I2878" s="1" t="s">
        <v>50</v>
      </c>
      <c r="J2878" s="1">
        <f>IF(K2878="URBAN",1,IF(K2878="SUBURBAN",2,IF(K2878="RURAL",3,"")))</f>
        <v>1</v>
      </c>
      <c r="K2878" s="1" t="s">
        <v>42</v>
      </c>
      <c r="L2878" s="18">
        <v>46082</v>
      </c>
      <c r="M2878" s="49">
        <v>0.58333333333333337</v>
      </c>
      <c r="N2878" s="18">
        <v>46083</v>
      </c>
      <c r="O2878" s="56">
        <v>0.5</v>
      </c>
      <c r="P2878" s="31" t="str">
        <f>TEXT($L2878, "dddd")</f>
        <v>Sunday</v>
      </c>
      <c r="Q2878" s="39" t="s">
        <v>531</v>
      </c>
      <c r="R2878" s="39">
        <v>4232</v>
      </c>
      <c r="S2878" s="1" t="str">
        <f>IF(OR(MONTH(L2878)=12, MONTH(L2878)&lt;=5), "Dry Season", "Wet Season")</f>
        <v>Dry Season</v>
      </c>
      <c r="T2878" s="1">
        <v>1</v>
      </c>
      <c r="U2878" s="1">
        <v>0</v>
      </c>
      <c r="V2878" s="1">
        <v>0</v>
      </c>
      <c r="W2878" s="2">
        <f>IF(ISNUMBER(SEARCH("N/A", X2878)), 0, 1)</f>
        <v>1</v>
      </c>
      <c r="X2878" s="1" t="s">
        <v>2500</v>
      </c>
      <c r="Y2878" s="1">
        <v>14.5530822</v>
      </c>
      <c r="Z2878" s="1">
        <v>121.021794</v>
      </c>
      <c r="AA2878" s="11" cm="1">
        <f t="array" ref="AA2878">IF(ISBLANK(Y2878), 0, VINCentyInvDistance(F2878,G2878,Y2878,Z2878))</f>
        <v>1478.5500372372658</v>
      </c>
      <c r="AB2878" s="1">
        <v>0</v>
      </c>
      <c r="AC2878" s="1">
        <v>9.1999999999999993</v>
      </c>
      <c r="AD2878" s="1">
        <v>4.5999999999999996</v>
      </c>
      <c r="AE2878" s="1">
        <v>3555</v>
      </c>
      <c r="AF2878" s="1">
        <v>1</v>
      </c>
      <c r="AG2878" s="1" t="s">
        <v>2501</v>
      </c>
      <c r="AH2878" s="1" t="s">
        <v>2501</v>
      </c>
      <c r="AI2878" s="1" t="str">
        <f>TRIM(MID(SUBSTITUTE($H2878,",",REPT(" ",200)),(LEN($H2878)-LEN(SUBSTITUTE($H2878,",",""))-2)*200+1,200))</f>
        <v>Metro Manila</v>
      </c>
      <c r="AJ2878" s="1" t="s">
        <v>55</v>
      </c>
      <c r="AK2878" t="s">
        <v>16934</v>
      </c>
      <c r="AL2878" s="7">
        <v>0</v>
      </c>
      <c r="AM2878" s="1"/>
    </row>
    <row r="2879" spans="1:39" ht="12.75" customHeight="1">
      <c r="A2879" s="1"/>
      <c r="B2879" s="1" t="s">
        <v>4864</v>
      </c>
      <c r="C2879" s="1" t="s">
        <v>4866</v>
      </c>
      <c r="D2879" s="3" t="str">
        <f ca="1">IFERROR(__xludf.DUMMYFUNCTION("PROPER(REGEXEXTRACT(B1103, ""(?:https?:\/\/)?(?:www\.)?([a-zA-Z0-9-]+)\.""))"),"Skyscanner")</f>
        <v>Skyscanner</v>
      </c>
      <c r="E2879" s="1" t="s">
        <v>4862</v>
      </c>
      <c r="F2879" s="1">
        <v>14.565</v>
      </c>
      <c r="G2879" s="1">
        <v>121.02800000000001</v>
      </c>
      <c r="H2879" s="1" t="s">
        <v>4863</v>
      </c>
      <c r="I2879" s="1" t="s">
        <v>50</v>
      </c>
      <c r="J2879" s="1">
        <f>IF(K2879="URBAN",1,IF(K2879="SUBURBAN",2,IF(K2879="RURAL",3,"")))</f>
        <v>1</v>
      </c>
      <c r="K2879" s="1" t="s">
        <v>42</v>
      </c>
      <c r="L2879" s="18">
        <v>46082</v>
      </c>
      <c r="M2879" s="49">
        <v>0.58333333333333337</v>
      </c>
      <c r="N2879" s="18">
        <v>46083</v>
      </c>
      <c r="O2879" s="56">
        <v>0.5</v>
      </c>
      <c r="P2879" s="31" t="str">
        <f>TEXT($L2879, "dddd")</f>
        <v>Sunday</v>
      </c>
      <c r="Q2879" s="39" t="s">
        <v>531</v>
      </c>
      <c r="R2879" s="39">
        <v>5194</v>
      </c>
      <c r="S2879" s="1" t="str">
        <f>IF(OR(MONTH(L2879)=12, MONTH(L2879)&lt;=5), "Dry Season", "Wet Season")</f>
        <v>Dry Season</v>
      </c>
      <c r="T2879" s="1">
        <v>1</v>
      </c>
      <c r="U2879" s="1">
        <v>0</v>
      </c>
      <c r="V2879" s="1">
        <v>0</v>
      </c>
      <c r="W2879" s="2">
        <f>IF(ISNUMBER(SEARCH("N/A", X2879)), 0, 1)</f>
        <v>1</v>
      </c>
      <c r="X2879" s="1" t="s">
        <v>2500</v>
      </c>
      <c r="Y2879" s="1">
        <v>14.5530822</v>
      </c>
      <c r="Z2879" s="1">
        <v>121.021794</v>
      </c>
      <c r="AA2879" s="11" cm="1">
        <f t="array" ref="AA2879">IF(ISBLANK(Y2879), 0, VINCentyInvDistance(F2879,G2879,Y2879,Z2879))</f>
        <v>1478.5500372372658</v>
      </c>
      <c r="AB2879" s="1">
        <v>0</v>
      </c>
      <c r="AC2879" s="1">
        <v>9.1999999999999993</v>
      </c>
      <c r="AD2879" s="1">
        <v>4.5999999999999996</v>
      </c>
      <c r="AE2879" s="1">
        <v>3555</v>
      </c>
      <c r="AF2879" s="1">
        <v>1</v>
      </c>
      <c r="AG2879" s="1" t="s">
        <v>2501</v>
      </c>
      <c r="AH2879" s="1" t="s">
        <v>2501</v>
      </c>
      <c r="AI2879" s="1" t="str">
        <f>TRIM(MID(SUBSTITUTE($H2879,",",REPT(" ",200)),(LEN($H2879)-LEN(SUBSTITUTE($H2879,",",""))-2)*200+1,200))</f>
        <v>Metro Manila</v>
      </c>
      <c r="AJ2879" s="1" t="s">
        <v>55</v>
      </c>
      <c r="AK2879" t="s">
        <v>16934</v>
      </c>
      <c r="AL2879" s="7">
        <v>0</v>
      </c>
      <c r="AM2879" s="1"/>
    </row>
    <row r="2880" spans="1:39" ht="12.75" customHeight="1">
      <c r="A2880" s="1"/>
      <c r="B2880" s="1" t="s">
        <v>4864</v>
      </c>
      <c r="C2880" s="1" t="s">
        <v>4867</v>
      </c>
      <c r="D2880" s="3" t="str">
        <f ca="1">IFERROR(__xludf.DUMMYFUNCTION("PROPER(REGEXEXTRACT(B1104, ""(?:https?:\/\/)?(?:www\.)?([a-zA-Z0-9-]+)\.""))"),"Skyscanner")</f>
        <v>Skyscanner</v>
      </c>
      <c r="E2880" s="1" t="s">
        <v>4868</v>
      </c>
      <c r="F2880" s="1">
        <v>10.319000000000001</v>
      </c>
      <c r="G2880" s="1">
        <v>123.9027</v>
      </c>
      <c r="H2880" s="1" t="s">
        <v>4869</v>
      </c>
      <c r="I2880" s="1" t="s">
        <v>50</v>
      </c>
      <c r="J2880" s="1">
        <f>IF(K2880="URBAN",1,IF(K2880="SUBURBAN",2,IF(K2880="RURAL",3,"")))</f>
        <v>1</v>
      </c>
      <c r="K2880" s="1" t="s">
        <v>42</v>
      </c>
      <c r="L2880" s="18">
        <v>46082</v>
      </c>
      <c r="M2880" s="49">
        <v>0.58333333333333337</v>
      </c>
      <c r="N2880" s="18">
        <v>46083</v>
      </c>
      <c r="O2880" s="56">
        <v>0.5</v>
      </c>
      <c r="P2880" s="31" t="str">
        <f>TEXT($L2880, "dddd")</f>
        <v>Sunday</v>
      </c>
      <c r="Q2880" s="39" t="s">
        <v>117</v>
      </c>
      <c r="R2880" s="39">
        <v>2597</v>
      </c>
      <c r="S2880" s="1" t="str">
        <f>IF(OR(MONTH(L2880)=12, MONTH(L2880)&lt;=5), "Dry Season", "Wet Season")</f>
        <v>Dry Season</v>
      </c>
      <c r="T2880" s="1">
        <v>1</v>
      </c>
      <c r="U2880" s="1">
        <v>0</v>
      </c>
      <c r="V2880" s="1">
        <v>0</v>
      </c>
      <c r="W2880" s="2">
        <f>IF(ISNUMBER(SEARCH("N/A", X2880)), 0, 1)</f>
        <v>1</v>
      </c>
      <c r="X2880" s="1" t="s">
        <v>2500</v>
      </c>
      <c r="Y2880" s="1">
        <v>14.5530822</v>
      </c>
      <c r="Z2880" s="1">
        <v>121.021794</v>
      </c>
      <c r="AA2880" s="11" cm="1">
        <f t="array" ref="AA2880">IF(ISBLANK(Y2880), 0, VINCentyInvDistance(F2880,G2880,Y2880,Z2880))</f>
        <v>563433.37360783294</v>
      </c>
      <c r="AB2880" s="1">
        <v>0</v>
      </c>
      <c r="AC2880" s="1">
        <v>9.1999999999999993</v>
      </c>
      <c r="AD2880" s="1">
        <v>4.2</v>
      </c>
      <c r="AE2880" s="1">
        <v>3555</v>
      </c>
      <c r="AF2880" s="1">
        <v>1</v>
      </c>
      <c r="AG2880" s="1" t="s">
        <v>2501</v>
      </c>
      <c r="AH2880" s="1" t="s">
        <v>2501</v>
      </c>
      <c r="AI2880" s="1" t="str">
        <f>TRIM(MID(SUBSTITUTE($H2880,",",REPT(" ",200)),(LEN($H2880)-LEN(SUBSTITUTE($H2880,",",""))-2)*200+1,200))</f>
        <v>Central Visayas</v>
      </c>
      <c r="AJ2880" s="1" t="s">
        <v>55</v>
      </c>
      <c r="AK2880" t="s">
        <v>16934</v>
      </c>
      <c r="AL2880" s="7">
        <v>0</v>
      </c>
      <c r="AM2880" s="1"/>
    </row>
    <row r="2881" spans="1:39" ht="12.75" customHeight="1">
      <c r="A2881" s="1"/>
      <c r="B2881" s="1" t="s">
        <v>4870</v>
      </c>
      <c r="C2881" s="1" t="s">
        <v>4871</v>
      </c>
      <c r="D2881" s="3" t="str">
        <f ca="1">IFERROR(__xludf.DUMMYFUNCTION("PROPER(REGEXEXTRACT(B1105, ""(?:https?:\/\/)?(?:www\.)?([a-zA-Z0-9-]+)\.""))"),"Skyscanner")</f>
        <v>Skyscanner</v>
      </c>
      <c r="E2881" s="1" t="s">
        <v>4868</v>
      </c>
      <c r="F2881" s="1">
        <v>10.319376</v>
      </c>
      <c r="G2881" s="1">
        <v>123.903053</v>
      </c>
      <c r="H2881" s="1" t="s">
        <v>4872</v>
      </c>
      <c r="I2881" s="1" t="s">
        <v>2622</v>
      </c>
      <c r="J2881" s="1">
        <f>IF(K2881="URBAN",1,IF(K2881="SUBURBAN",2,IF(K2881="RURAL",3,"")))</f>
        <v>1</v>
      </c>
      <c r="K2881" s="1" t="s">
        <v>42</v>
      </c>
      <c r="L2881" s="18">
        <v>46082</v>
      </c>
      <c r="M2881" s="49">
        <v>0.625</v>
      </c>
      <c r="N2881" s="18">
        <v>46083</v>
      </c>
      <c r="O2881" s="56">
        <v>0.5</v>
      </c>
      <c r="P2881" s="31" t="str">
        <f>TEXT($L2881, "dddd")</f>
        <v>Sunday</v>
      </c>
      <c r="Q2881" s="39" t="s">
        <v>117</v>
      </c>
      <c r="R2881" s="39">
        <v>5075</v>
      </c>
      <c r="S2881" s="1" t="str">
        <f>IF(OR(MONTH(L2881)=12, MONTH(L2881)&lt;=5), "Dry Season", "Wet Season")</f>
        <v>Dry Season</v>
      </c>
      <c r="T2881" s="1">
        <v>1</v>
      </c>
      <c r="U2881" s="1">
        <v>0</v>
      </c>
      <c r="V2881" s="1">
        <v>0</v>
      </c>
      <c r="W2881" s="2">
        <f>IF(ISNUMBER(SEARCH("N/A", X2881)), 0, 1)</f>
        <v>0</v>
      </c>
      <c r="X2881" s="1" t="s">
        <v>44</v>
      </c>
      <c r="Y2881" s="1"/>
      <c r="Z2881" s="1"/>
      <c r="AA2881" s="11" cm="1">
        <f t="array" ref="AA2881">IF(ISBLANK(Y2881), 0, VINCentyInvDistance(F2881,G2881,Y2881,Z2881))</f>
        <v>0</v>
      </c>
      <c r="AB2881" s="1">
        <v>0</v>
      </c>
      <c r="AC2881" s="1">
        <v>8.4</v>
      </c>
      <c r="AD2881" s="1">
        <v>0</v>
      </c>
      <c r="AE2881" s="1">
        <v>5065</v>
      </c>
      <c r="AF2881" s="1">
        <v>1</v>
      </c>
      <c r="AG2881" s="1" t="s">
        <v>731</v>
      </c>
      <c r="AH2881" s="1" t="s">
        <v>731</v>
      </c>
      <c r="AI2881" s="1"/>
      <c r="AJ2881" s="1" t="s">
        <v>55</v>
      </c>
      <c r="AL2881" s="7">
        <v>0</v>
      </c>
      <c r="AM2881" s="1" t="s">
        <v>4873</v>
      </c>
    </row>
    <row r="2882" spans="1:39" ht="12.75" customHeight="1">
      <c r="A2882" s="1"/>
      <c r="B2882" s="1" t="s">
        <v>4870</v>
      </c>
      <c r="C2882" s="1" t="s">
        <v>4874</v>
      </c>
      <c r="D2882" s="3" t="str">
        <f ca="1">IFERROR(__xludf.DUMMYFUNCTION("PROPER(REGEXEXTRACT(B1106, ""(?:https?:\/\/)?(?:www\.)?([a-zA-Z0-9-]+)\.""))"),"Skyscanner")</f>
        <v>Skyscanner</v>
      </c>
      <c r="E2882" s="1" t="s">
        <v>4875</v>
      </c>
      <c r="F2882" s="1">
        <v>10.319376</v>
      </c>
      <c r="G2882" s="1">
        <v>123.903053</v>
      </c>
      <c r="H2882" s="1" t="s">
        <v>4872</v>
      </c>
      <c r="I2882" s="1" t="s">
        <v>2395</v>
      </c>
      <c r="J2882" s="1">
        <f>IF(K2882="URBAN",1,IF(K2882="SUBURBAN",2,IF(K2882="RURAL",3,"")))</f>
        <v>1</v>
      </c>
      <c r="K2882" s="1" t="s">
        <v>42</v>
      </c>
      <c r="L2882" s="18">
        <v>46082</v>
      </c>
      <c r="M2882" s="49">
        <v>0.625</v>
      </c>
      <c r="N2882" s="18">
        <v>46083</v>
      </c>
      <c r="O2882" s="56">
        <v>0.5</v>
      </c>
      <c r="P2882" s="31" t="str">
        <f>TEXT($L2882, "dddd")</f>
        <v>Sunday</v>
      </c>
      <c r="Q2882" s="39" t="s">
        <v>117</v>
      </c>
      <c r="R2882" s="39">
        <v>6985</v>
      </c>
      <c r="S2882" s="1" t="str">
        <f>IF(OR(MONTH(L2882)=12, MONTH(L2882)&lt;=5), "Dry Season", "Wet Season")</f>
        <v>Dry Season</v>
      </c>
      <c r="T2882" s="1">
        <v>1</v>
      </c>
      <c r="U2882" s="1">
        <v>0</v>
      </c>
      <c r="V2882" s="1">
        <v>0</v>
      </c>
      <c r="W2882" s="2">
        <f>IF(ISNUMBER(SEARCH("N/A", X2882)), 0, 1)</f>
        <v>0</v>
      </c>
      <c r="X2882" s="1" t="s">
        <v>44</v>
      </c>
      <c r="Y2882" s="1"/>
      <c r="Z2882" s="1"/>
      <c r="AA2882" s="11" cm="1">
        <f t="array" ref="AA2882">IF(ISBLANK(Y2882), 0, VINCentyInvDistance(F2882,G2882,Y2882,Z2882))</f>
        <v>0</v>
      </c>
      <c r="AB2882" s="1">
        <v>0</v>
      </c>
      <c r="AC2882" s="1">
        <v>8.4</v>
      </c>
      <c r="AD2882" s="1">
        <v>0</v>
      </c>
      <c r="AE2882" s="1">
        <v>693</v>
      </c>
      <c r="AF2882" s="1">
        <v>1</v>
      </c>
      <c r="AG2882" s="1" t="s">
        <v>731</v>
      </c>
      <c r="AH2882" s="1" t="s">
        <v>731</v>
      </c>
      <c r="AI2882" s="1"/>
      <c r="AJ2882" s="1" t="s">
        <v>55</v>
      </c>
      <c r="AL2882" s="7">
        <v>0</v>
      </c>
      <c r="AM2882" s="1" t="s">
        <v>4873</v>
      </c>
    </row>
    <row r="2883" spans="1:39" ht="12.75" customHeight="1">
      <c r="A2883" s="1"/>
      <c r="B2883" s="1" t="s">
        <v>4891</v>
      </c>
      <c r="C2883" s="1" t="s">
        <v>4892</v>
      </c>
      <c r="D2883" s="3" t="str">
        <f ca="1">IFERROR(__xludf.DUMMYFUNCTION("PROPER(REGEXEXTRACT(B1110, ""(?:https?:\/\/)?(?:www\.)?([a-zA-Z0-9-]+)\.""))"),"Tripadvisor")</f>
        <v>Tripadvisor</v>
      </c>
      <c r="E2883" s="1" t="s">
        <v>4893</v>
      </c>
      <c r="F2883" s="1">
        <v>11.962</v>
      </c>
      <c r="G2883" s="1">
        <v>121.93</v>
      </c>
      <c r="H2883" s="1" t="s">
        <v>4894</v>
      </c>
      <c r="I2883" s="1" t="s">
        <v>1211</v>
      </c>
      <c r="J2883" s="1">
        <f>IF(K2883="URBAN",1,IF(K2883="SUBURBAN",2,IF(K2883="RURAL",3,"")))</f>
        <v>1</v>
      </c>
      <c r="K2883" s="1" t="s">
        <v>42</v>
      </c>
      <c r="L2883" s="18">
        <v>46082</v>
      </c>
      <c r="M2883" s="49">
        <v>0.625</v>
      </c>
      <c r="N2883" s="18">
        <v>46083</v>
      </c>
      <c r="O2883" s="56">
        <v>0.5</v>
      </c>
      <c r="P2883" s="31" t="str">
        <f>TEXT($L2883, "dddd")</f>
        <v>Sunday</v>
      </c>
      <c r="Q2883" s="39" t="s">
        <v>61</v>
      </c>
      <c r="R2883" s="39">
        <v>4361</v>
      </c>
      <c r="S2883" s="1" t="str">
        <f>IF(OR(MONTH(L2883)=12, MONTH(L2883)&lt;=5), "Dry Season", "Wet Season")</f>
        <v>Dry Season</v>
      </c>
      <c r="T2883" s="1">
        <v>1</v>
      </c>
      <c r="U2883" s="1">
        <v>0</v>
      </c>
      <c r="V2883" s="1">
        <v>0</v>
      </c>
      <c r="W2883" s="2">
        <f>IF(ISNUMBER(SEARCH("N/A", X2883)), 0, 1)</f>
        <v>1</v>
      </c>
      <c r="X2883" s="1" t="s">
        <v>2500</v>
      </c>
      <c r="Y2883" s="1">
        <v>14.5530822</v>
      </c>
      <c r="Z2883" s="1">
        <v>121.021794</v>
      </c>
      <c r="AA2883" s="11" cm="1">
        <f t="array" ref="AA2883">IF(ISBLANK(Y2883), 0, VINCentyInvDistance(F2883,G2883,Y2883,Z2883))</f>
        <v>303081.89704641904</v>
      </c>
      <c r="AB2883" s="1">
        <v>0</v>
      </c>
      <c r="AC2883" s="1">
        <v>0</v>
      </c>
      <c r="AD2883" s="1">
        <v>0</v>
      </c>
      <c r="AE2883" s="1">
        <v>2494</v>
      </c>
      <c r="AF2883" s="1">
        <v>1</v>
      </c>
      <c r="AG2883" s="1" t="s">
        <v>2501</v>
      </c>
      <c r="AH2883" s="1" t="s">
        <v>2501</v>
      </c>
      <c r="AI2883" s="1" t="str">
        <f>TRIM(MID(SUBSTITUTE($H2883,",",REPT(" ",200)),(LEN($H2883)-LEN(SUBSTITUTE($H2883,",",""))-2)*200+1,200))</f>
        <v>Western Visayas</v>
      </c>
      <c r="AJ2883" s="1" t="s">
        <v>55</v>
      </c>
      <c r="AL2883" s="7">
        <v>0</v>
      </c>
      <c r="AM2883" s="1"/>
    </row>
    <row r="2884" spans="1:39" ht="12.75" customHeight="1">
      <c r="A2884" s="1"/>
      <c r="B2884" s="1" t="s">
        <v>4908</v>
      </c>
      <c r="C2884" s="1" t="s">
        <v>4909</v>
      </c>
      <c r="D2884" s="3" t="str">
        <f ca="1">IFERROR(__xludf.DUMMYFUNCTION("PROPER(REGEXEXTRACT(B1114, ""(?:https?:\/\/)?(?:www\.)?([a-zA-Z0-9-]+)\.""))"),"Skyscanner")</f>
        <v>Skyscanner</v>
      </c>
      <c r="E2884" s="1" t="s">
        <v>4910</v>
      </c>
      <c r="F2884" s="1">
        <v>10.72</v>
      </c>
      <c r="G2884" s="1">
        <v>122.57</v>
      </c>
      <c r="H2884" s="1" t="s">
        <v>4911</v>
      </c>
      <c r="I2884" s="1" t="s">
        <v>1211</v>
      </c>
      <c r="J2884" s="1">
        <f>IF(K2884="URBAN",1,IF(K2884="SUBURBAN",2,IF(K2884="RURAL",3,"")))</f>
        <v>1</v>
      </c>
      <c r="K2884" s="1" t="s">
        <v>42</v>
      </c>
      <c r="L2884" s="18">
        <v>46082</v>
      </c>
      <c r="M2884" s="49">
        <v>0.58333333333333337</v>
      </c>
      <c r="N2884" s="18">
        <v>46083</v>
      </c>
      <c r="O2884" s="56">
        <v>0.5</v>
      </c>
      <c r="P2884" s="31" t="str">
        <f>TEXT($L2884, "dddd")</f>
        <v>Sunday</v>
      </c>
      <c r="Q2884" s="39" t="s">
        <v>433</v>
      </c>
      <c r="R2884" s="39">
        <v>1163</v>
      </c>
      <c r="S2884" s="1" t="str">
        <f>IF(OR(MONTH(L2884)=12, MONTH(L2884)&lt;=5), "Dry Season", "Wet Season")</f>
        <v>Dry Season</v>
      </c>
      <c r="T2884" s="1">
        <v>1</v>
      </c>
      <c r="U2884" s="1">
        <v>0</v>
      </c>
      <c r="V2884" s="1">
        <v>0</v>
      </c>
      <c r="W2884" s="2">
        <f>IF(ISNUMBER(SEARCH("N/A", X2884)), 0, 1)</f>
        <v>1</v>
      </c>
      <c r="X2884" s="1" t="s">
        <v>1212</v>
      </c>
      <c r="Y2884" s="1">
        <v>10.7143716</v>
      </c>
      <c r="Z2884" s="1">
        <v>122.55100229999999</v>
      </c>
      <c r="AA2884" s="11" cm="1">
        <f t="array" ref="AA2884">IF(ISBLANK(Y2884), 0, VINCentyInvDistance(F2884,G2884,Y2884,Z2884))</f>
        <v>2169.417321101103</v>
      </c>
      <c r="AB2884" s="1">
        <v>1</v>
      </c>
      <c r="AC2884" s="1">
        <v>7.8</v>
      </c>
      <c r="AD2884" s="1">
        <v>3.6</v>
      </c>
      <c r="AE2884" s="1">
        <v>816</v>
      </c>
      <c r="AF2884" s="1">
        <v>1</v>
      </c>
      <c r="AG2884" s="1" t="s">
        <v>1213</v>
      </c>
      <c r="AH2884" s="1" t="s">
        <v>1213</v>
      </c>
      <c r="AI2884" s="1" t="str">
        <f>TRIM(MID(SUBSTITUTE($H2884,",",REPT(" ",200)),(LEN($H2884)-LEN(SUBSTITUTE($H2884,",",""))-2)*200+1,200))</f>
        <v>Western Visayas</v>
      </c>
      <c r="AJ2884" s="1" t="s">
        <v>55</v>
      </c>
      <c r="AK2884" t="s">
        <v>16558</v>
      </c>
      <c r="AL2884" s="7">
        <v>0</v>
      </c>
      <c r="AM2884" s="1"/>
    </row>
    <row r="2885" spans="1:39" ht="12.75" customHeight="1">
      <c r="A2885" s="1"/>
      <c r="B2885" s="1" t="s">
        <v>4912</v>
      </c>
      <c r="C2885" s="1" t="s">
        <v>4913</v>
      </c>
      <c r="D2885" s="3" t="str">
        <f ca="1">IFERROR(__xludf.DUMMYFUNCTION("PROPER(REGEXEXTRACT(B1115, ""(?:https?:\/\/)?(?:www\.)?([a-zA-Z0-9-]+)\.""))"),"Skyscanner")</f>
        <v>Skyscanner</v>
      </c>
      <c r="E2885" s="1" t="s">
        <v>4914</v>
      </c>
      <c r="F2885" s="1">
        <v>14.573499999999999</v>
      </c>
      <c r="G2885" s="1">
        <v>121.0592</v>
      </c>
      <c r="H2885" s="1" t="s">
        <v>4915</v>
      </c>
      <c r="I2885" s="1" t="s">
        <v>1211</v>
      </c>
      <c r="J2885" s="1">
        <f>IF(K2885="URBAN",1,IF(K2885="SUBURBAN",2,IF(K2885="RURAL",3,"")))</f>
        <v>1</v>
      </c>
      <c r="K2885" s="1" t="s">
        <v>42</v>
      </c>
      <c r="L2885" s="18">
        <v>46082</v>
      </c>
      <c r="M2885" s="49">
        <v>0.58333333333333337</v>
      </c>
      <c r="N2885" s="18">
        <v>46083</v>
      </c>
      <c r="O2885" s="56">
        <v>0.5</v>
      </c>
      <c r="P2885" s="31" t="str">
        <f>TEXT($L2885, "dddd")</f>
        <v>Sunday</v>
      </c>
      <c r="Q2885" s="39" t="s">
        <v>531</v>
      </c>
      <c r="R2885" s="39">
        <v>4942</v>
      </c>
      <c r="S2885" s="1" t="str">
        <f>IF(OR(MONTH(L2885)=12, MONTH(L2885)&lt;=5), "Dry Season", "Wet Season")</f>
        <v>Dry Season</v>
      </c>
      <c r="T2885" s="1">
        <v>1</v>
      </c>
      <c r="U2885" s="1">
        <v>0</v>
      </c>
      <c r="V2885" s="1">
        <v>0</v>
      </c>
      <c r="W2885" s="2">
        <f>IF(ISNUMBER(SEARCH("N/A", X2885)), 0, 1)</f>
        <v>1</v>
      </c>
      <c r="X2885" s="1" t="s">
        <v>1212</v>
      </c>
      <c r="Y2885" s="1">
        <v>10.7143716</v>
      </c>
      <c r="Z2885" s="1">
        <v>122.55100229999999</v>
      </c>
      <c r="AA2885" s="11" cm="1">
        <f t="array" ref="AA2885">IF(ISBLANK(Y2885), 0, VINCentyInvDistance(F2885,G2885,Y2885,Z2885))</f>
        <v>456640.52914537332</v>
      </c>
      <c r="AB2885" s="1">
        <v>0</v>
      </c>
      <c r="AC2885" s="1">
        <v>7.2</v>
      </c>
      <c r="AD2885" s="1">
        <v>4.3</v>
      </c>
      <c r="AE2885" s="1">
        <v>540</v>
      </c>
      <c r="AF2885" s="1">
        <v>1</v>
      </c>
      <c r="AG2885" s="1" t="s">
        <v>1213</v>
      </c>
      <c r="AH2885" s="1" t="s">
        <v>1213</v>
      </c>
      <c r="AI2885" s="1" t="str">
        <f>TRIM(MID(SUBSTITUTE($H2885,",",REPT(" ",200)),(LEN($H2885)-LEN(SUBSTITUTE($H2885,",",""))-2)*200+1,200))</f>
        <v>Metro Manila</v>
      </c>
      <c r="AJ2885" s="1" t="s">
        <v>55</v>
      </c>
      <c r="AK2885" t="s">
        <v>4916</v>
      </c>
      <c r="AL2885" s="7">
        <v>0</v>
      </c>
      <c r="AM2885" s="1"/>
    </row>
    <row r="2886" spans="1:39" ht="12.75" customHeight="1">
      <c r="A2886" s="1"/>
      <c r="B2886" s="1" t="s">
        <v>4917</v>
      </c>
      <c r="C2886" s="1" t="s">
        <v>4918</v>
      </c>
      <c r="D2886" s="3" t="str">
        <f ca="1">IFERROR(__xludf.DUMMYFUNCTION("PROPER(REGEXEXTRACT(B1116, ""(?:https?:\/\/)?(?:www\.)?([a-zA-Z0-9-]+)\.""))"),"Skyscanner")</f>
        <v>Skyscanner</v>
      </c>
      <c r="E2886" s="1" t="s">
        <v>4919</v>
      </c>
      <c r="F2886" s="1">
        <v>14.573225000000001</v>
      </c>
      <c r="G2886" s="1">
        <v>121.05909800000001</v>
      </c>
      <c r="H2886" s="1" t="s">
        <v>4920</v>
      </c>
      <c r="I2886" s="1" t="s">
        <v>50</v>
      </c>
      <c r="J2886" s="1">
        <f>IF(K2886="URBAN",1,IF(K2886="SUBURBAN",2,IF(K2886="RURAL",3,"")))</f>
        <v>1</v>
      </c>
      <c r="K2886" s="1" t="s">
        <v>42</v>
      </c>
      <c r="L2886" s="18">
        <v>46082</v>
      </c>
      <c r="M2886" s="49">
        <v>0.625</v>
      </c>
      <c r="N2886" s="18">
        <v>46083</v>
      </c>
      <c r="O2886" s="56">
        <v>0.5</v>
      </c>
      <c r="P2886" s="31" t="str">
        <f>TEXT($L2886, "dddd")</f>
        <v>Sunday</v>
      </c>
      <c r="Q2886" s="39" t="s">
        <v>117</v>
      </c>
      <c r="R2886" s="39">
        <v>3391</v>
      </c>
      <c r="S2886" s="1" t="str">
        <f>IF(OR(MONTH(L2886)=12, MONTH(L2886)&lt;=5), "Dry Season", "Wet Season")</f>
        <v>Dry Season</v>
      </c>
      <c r="T2886" s="1">
        <v>1</v>
      </c>
      <c r="U2886" s="1">
        <v>0</v>
      </c>
      <c r="V2886" s="1">
        <v>0</v>
      </c>
      <c r="W2886" s="2">
        <f>IF(ISNUMBER(SEARCH("N/A", X2886)), 0, 1)</f>
        <v>1</v>
      </c>
      <c r="X2886" s="1" t="s">
        <v>4921</v>
      </c>
      <c r="Y2886" s="1">
        <v>14.587324199999999</v>
      </c>
      <c r="Z2886" s="1">
        <v>121.1046393</v>
      </c>
      <c r="AA2886" s="11" cm="1">
        <f t="array" ref="AA2886">IF(ISBLANK(Y2886), 0, VINCentyInvDistance(F2886,G2886,Y2886,Z2886))</f>
        <v>5149.3980229404433</v>
      </c>
      <c r="AB2886" s="1">
        <v>0</v>
      </c>
      <c r="AC2886" s="1">
        <v>8.6</v>
      </c>
      <c r="AD2886" s="1">
        <v>0</v>
      </c>
      <c r="AE2886" s="1">
        <v>2326</v>
      </c>
      <c r="AF2886" s="1">
        <v>1</v>
      </c>
      <c r="AG2886" s="1" t="str">
        <f>TRIM(MID(SUBSTITUTE($H2886,",",REPT(" ",200)),(LEN($H2886)-LEN(SUBSTITUTE($H2886,",",""))-4)*200+1,200))</f>
        <v>Pasig</v>
      </c>
      <c r="AH2886" s="1" t="str">
        <f>TRIM(MID(SUBSTITUTE($H2886,",",REPT(" ",200)),(LEN($H2886)-LEN(SUBSTITUTE($H2886,",",""))-3)*200+1,200))</f>
        <v>Eastern Manila District</v>
      </c>
      <c r="AI2886" s="1" t="str">
        <f>TRIM(MID(SUBSTITUTE($H2886,",",REPT(" ",200)),(LEN($H2886)-LEN(SUBSTITUTE($H2886,",",""))-2)*200+1,200))</f>
        <v>Metro Manila</v>
      </c>
      <c r="AJ2886" s="1" t="str">
        <f>TRIM(MID(SUBSTITUTE($H2886,",",REPT(" ",200)),(LEN($H2886)-LEN(SUBSTITUTE($H2886,",",""))-0)*200+1,200))</f>
        <v>Philippines</v>
      </c>
      <c r="AL2886" s="7">
        <v>0</v>
      </c>
      <c r="AM2886" s="1" t="s">
        <v>4922</v>
      </c>
    </row>
    <row r="2887" spans="1:39" ht="12.75" customHeight="1">
      <c r="A2887" s="1"/>
      <c r="B2887" s="1" t="s">
        <v>4937</v>
      </c>
      <c r="C2887" s="1" t="s">
        <v>4938</v>
      </c>
      <c r="D2887" s="3" t="str">
        <f ca="1">IFERROR(__xludf.DUMMYFUNCTION("PROPER(REGEXEXTRACT(B1121, ""(?:https?:\/\/)?(?:www\.)?([a-zA-Z0-9-]+)\.""))"),"Skyscanner")</f>
        <v>Skyscanner</v>
      </c>
      <c r="E2887" s="1" t="s">
        <v>4939</v>
      </c>
      <c r="F2887" s="1">
        <v>10.2883</v>
      </c>
      <c r="G2887" s="1">
        <v>124.006</v>
      </c>
      <c r="H2887" s="1" t="s">
        <v>4940</v>
      </c>
      <c r="I2887" s="1" t="s">
        <v>1211</v>
      </c>
      <c r="J2887" s="1">
        <f>IF(K2887="URBAN",1,IF(K2887="SUBURBAN",2,IF(K2887="RURAL",3,"")))</f>
        <v>1</v>
      </c>
      <c r="K2887" s="1" t="s">
        <v>42</v>
      </c>
      <c r="L2887" s="18">
        <v>46082</v>
      </c>
      <c r="M2887" s="49">
        <v>0.625</v>
      </c>
      <c r="N2887" s="18">
        <v>46083</v>
      </c>
      <c r="O2887" s="56">
        <v>0.5</v>
      </c>
      <c r="P2887" s="31" t="str">
        <f>TEXT($L2887, "dddd")</f>
        <v>Sunday</v>
      </c>
      <c r="Q2887" s="39" t="s">
        <v>61</v>
      </c>
      <c r="R2887" s="39">
        <v>4554</v>
      </c>
      <c r="S2887" s="1" t="str">
        <f>IF(OR(MONTH(L2887)=12, MONTH(L2887)&lt;=5), "Dry Season", "Wet Season")</f>
        <v>Dry Season</v>
      </c>
      <c r="T2887" s="1">
        <v>1</v>
      </c>
      <c r="U2887" s="1">
        <v>0</v>
      </c>
      <c r="V2887" s="1">
        <v>1</v>
      </c>
      <c r="W2887" s="2">
        <f>IF(ISNUMBER(SEARCH("N/A", X2887)), 0, 1)</f>
        <v>1</v>
      </c>
      <c r="X2887" s="1" t="s">
        <v>4941</v>
      </c>
      <c r="Y2887" s="1">
        <v>10.672293099999999</v>
      </c>
      <c r="Z2887" s="1">
        <v>122.944245</v>
      </c>
      <c r="AA2887" s="11" cm="1">
        <f t="array" ref="AA2887">IF(ISBLANK(Y2887), 0, VINCentyInvDistance(F2887,G2887,Y2887,Z2887))</f>
        <v>123752.03781245575</v>
      </c>
      <c r="AB2887" s="1">
        <v>0</v>
      </c>
      <c r="AC2887" s="1">
        <v>9</v>
      </c>
      <c r="AD2887" s="1">
        <v>3.9</v>
      </c>
      <c r="AE2887" s="1">
        <v>337</v>
      </c>
      <c r="AF2887" s="1">
        <v>1</v>
      </c>
      <c r="AG2887" s="1" t="s">
        <v>4942</v>
      </c>
      <c r="AH2887" s="1" t="s">
        <v>4943</v>
      </c>
      <c r="AI2887" s="1" t="str">
        <f>TRIM(MID(SUBSTITUTE($H2887,",",REPT(" ",200)),(LEN($H2887)-LEN(SUBSTITUTE($H2887,",",""))-2)*200+1,200))</f>
        <v>Central Visayas</v>
      </c>
      <c r="AJ2887" s="1" t="s">
        <v>55</v>
      </c>
      <c r="AK2887" t="s">
        <v>16937</v>
      </c>
      <c r="AL2887" s="7">
        <v>0</v>
      </c>
      <c r="AM2887" s="1"/>
    </row>
    <row r="2888" spans="1:39" ht="12.75" customHeight="1">
      <c r="A2888" s="1"/>
      <c r="B2888" s="1" t="s">
        <v>4950</v>
      </c>
      <c r="C2888" s="1" t="s">
        <v>4951</v>
      </c>
      <c r="D2888" s="3" t="str">
        <f ca="1">IFERROR(__xludf.DUMMYFUNCTION("PROPER(REGEXEXTRACT(B1123, ""(?:https?:\/\/)?(?:www\.)?([a-zA-Z0-9-]+)\.""))"),"Skyscanner")</f>
        <v>Skyscanner</v>
      </c>
      <c r="E2888" s="1" t="s">
        <v>4952</v>
      </c>
      <c r="F2888" s="1">
        <v>14.574069</v>
      </c>
      <c r="G2888" s="1">
        <v>120.984861</v>
      </c>
      <c r="H2888" s="1" t="s">
        <v>4953</v>
      </c>
      <c r="I2888" s="1" t="s">
        <v>50</v>
      </c>
      <c r="J2888" s="1">
        <f>IF(K2888="URBAN",1,IF(K2888="SUBURBAN",2,IF(K2888="RURAL",3,"")))</f>
        <v>1</v>
      </c>
      <c r="K2888" s="1" t="s">
        <v>42</v>
      </c>
      <c r="L2888" s="18">
        <v>46082</v>
      </c>
      <c r="M2888" s="49">
        <v>0.625</v>
      </c>
      <c r="N2888" s="18">
        <v>46083</v>
      </c>
      <c r="O2888" s="56">
        <v>0.5</v>
      </c>
      <c r="P2888" s="31" t="str">
        <f>TEXT($L2888, "dddd")</f>
        <v>Sunday</v>
      </c>
      <c r="Q2888" s="39" t="s">
        <v>531</v>
      </c>
      <c r="R2888" s="39">
        <v>4286</v>
      </c>
      <c r="S2888" s="1" t="str">
        <f>IF(OR(MONTH(L2888)=12, MONTH(L2888)&lt;=5), "Dry Season", "Wet Season")</f>
        <v>Dry Season</v>
      </c>
      <c r="T2888" s="1">
        <v>1</v>
      </c>
      <c r="U2888" s="1">
        <v>0</v>
      </c>
      <c r="V2888" s="1">
        <v>0</v>
      </c>
      <c r="W2888" s="2">
        <f>IF(ISNUMBER(SEARCH("N/A", X2888)), 0, 1)</f>
        <v>0</v>
      </c>
      <c r="X2888" s="1" t="s">
        <v>44</v>
      </c>
      <c r="Y2888" s="1"/>
      <c r="Z2888" s="1"/>
      <c r="AA2888" s="11" cm="1">
        <f t="array" ref="AA2888">IF(ISBLANK(Y2888), 0, VINCentyInvDistance(F2888,G2888,Y2888,Z2888))</f>
        <v>0</v>
      </c>
      <c r="AB2888" s="1">
        <v>1</v>
      </c>
      <c r="AC2888" s="1">
        <v>8</v>
      </c>
      <c r="AD2888" s="1">
        <v>4.5</v>
      </c>
      <c r="AE2888" s="1">
        <v>514</v>
      </c>
      <c r="AF2888" s="1">
        <v>1</v>
      </c>
      <c r="AG2888" s="1" t="s">
        <v>68</v>
      </c>
      <c r="AH2888" s="1" t="str">
        <f>TRIM(MID(SUBSTITUTE($H2888,",",REPT(" ",200)),(LEN($H2888)-LEN(SUBSTITUTE($H2888,",",""))-3)*200+1,200))</f>
        <v>Capital District</v>
      </c>
      <c r="AI2888" s="1" t="str">
        <f>TRIM(MID(SUBSTITUTE($H2888,",",REPT(" ",200)),(LEN($H2888)-LEN(SUBSTITUTE($H2888,",",""))-2)*200+1,200))</f>
        <v>Metro Manila</v>
      </c>
      <c r="AJ2888" s="1" t="s">
        <v>55</v>
      </c>
      <c r="AK2888" t="s">
        <v>16939</v>
      </c>
      <c r="AL2888" s="7">
        <v>0</v>
      </c>
      <c r="AM2888" s="1" t="s">
        <v>4954</v>
      </c>
    </row>
    <row r="2889" spans="1:39" ht="12.75" customHeight="1">
      <c r="A2889" s="1"/>
      <c r="B2889" s="1" t="s">
        <v>4955</v>
      </c>
      <c r="C2889" s="1" t="s">
        <v>4956</v>
      </c>
      <c r="D2889" s="3" t="str">
        <f ca="1">IFERROR(__xludf.DUMMYFUNCTION("PROPER(REGEXEXTRACT(B1124, ""(?:https?:\/\/)?(?:www\.)?([a-zA-Z0-9-]+)\.""))"),"Skyscanner")</f>
        <v>Skyscanner</v>
      </c>
      <c r="E2889" s="1" t="s">
        <v>4957</v>
      </c>
      <c r="F2889" s="1">
        <v>14.5982</v>
      </c>
      <c r="G2889" s="1">
        <v>120.9747</v>
      </c>
      <c r="H2889" s="1" t="s">
        <v>4958</v>
      </c>
      <c r="I2889" s="1" t="s">
        <v>50</v>
      </c>
      <c r="J2889" s="1">
        <f>IF(K2889="URBAN",1,IF(K2889="SUBURBAN",2,IF(K2889="RURAL",3,"")))</f>
        <v>1</v>
      </c>
      <c r="K2889" s="1" t="s">
        <v>42</v>
      </c>
      <c r="L2889" s="18">
        <v>46082</v>
      </c>
      <c r="M2889" s="49">
        <v>0.625</v>
      </c>
      <c r="N2889" s="18">
        <v>46083</v>
      </c>
      <c r="O2889" s="56">
        <v>0.5</v>
      </c>
      <c r="P2889" s="31" t="str">
        <f>TEXT($L2889, "dddd")</f>
        <v>Sunday</v>
      </c>
      <c r="Q2889" s="39" t="s">
        <v>117</v>
      </c>
      <c r="R2889" s="39">
        <v>1471</v>
      </c>
      <c r="S2889" s="1" t="str">
        <f>IF(OR(MONTH(L2889)=12, MONTH(L2889)&lt;=5), "Dry Season", "Wet Season")</f>
        <v>Dry Season</v>
      </c>
      <c r="T2889" s="1">
        <v>1</v>
      </c>
      <c r="U2889" s="1">
        <v>0</v>
      </c>
      <c r="V2889" s="1">
        <v>0</v>
      </c>
      <c r="W2889" s="2">
        <f>IF(ISNUMBER(SEARCH("N/A", X2889)), 0, 1)</f>
        <v>1</v>
      </c>
      <c r="X2889" s="1" t="s">
        <v>51</v>
      </c>
      <c r="Y2889" s="1">
        <v>14.417577</v>
      </c>
      <c r="Z2889" s="1">
        <v>121.0402756</v>
      </c>
      <c r="AA2889" s="11" cm="1">
        <f t="array" ref="AA2889">IF(ISBLANK(Y2889), 0, VINCentyInvDistance(F2889,G2889,Y2889,Z2889))</f>
        <v>21198.082662795936</v>
      </c>
      <c r="AB2889" s="1">
        <v>1</v>
      </c>
      <c r="AC2889" s="1">
        <v>9</v>
      </c>
      <c r="AD2889" s="1">
        <v>4.5</v>
      </c>
      <c r="AE2889" s="1">
        <v>2475</v>
      </c>
      <c r="AF2889" s="1">
        <v>1</v>
      </c>
      <c r="AG2889" s="1" t="s">
        <v>52</v>
      </c>
      <c r="AH2889" s="1" t="s">
        <v>53</v>
      </c>
      <c r="AI2889" s="1" t="str">
        <f>TRIM(MID(SUBSTITUTE($H2889,",",REPT(" ",200)),(LEN($H2889)-LEN(SUBSTITUTE($H2889,",",""))-2)*200+1,200))</f>
        <v>Metro Manila</v>
      </c>
      <c r="AJ2889" s="1" t="s">
        <v>55</v>
      </c>
      <c r="AK2889" t="s">
        <v>16940</v>
      </c>
      <c r="AL2889" s="7">
        <v>0</v>
      </c>
      <c r="AM2889" s="1"/>
    </row>
    <row r="2890" spans="1:39" ht="12.75" customHeight="1">
      <c r="A2890" s="1"/>
      <c r="B2890" s="1" t="s">
        <v>4959</v>
      </c>
      <c r="C2890" s="1" t="s">
        <v>4960</v>
      </c>
      <c r="D2890" s="3" t="str">
        <f ca="1">IFERROR(__xludf.DUMMYFUNCTION("PROPER(REGEXEXTRACT(B1125, ""(?:https?:\/\/)?(?:www\.)?([a-zA-Z0-9-]+)\.""))"),"Skyscanner")</f>
        <v>Skyscanner</v>
      </c>
      <c r="E2890" s="1" t="s">
        <v>4961</v>
      </c>
      <c r="F2890" s="1">
        <v>14.598089999999999</v>
      </c>
      <c r="G2890" s="1">
        <v>120.97477000000001</v>
      </c>
      <c r="H2890" s="1" t="s">
        <v>4958</v>
      </c>
      <c r="I2890" s="1" t="s">
        <v>50</v>
      </c>
      <c r="J2890" s="1">
        <f>IF(K2890="URBAN",1,IF(K2890="SUBURBAN",2,IF(K2890="RURAL",3,"")))</f>
        <v>1</v>
      </c>
      <c r="K2890" s="1" t="s">
        <v>42</v>
      </c>
      <c r="L2890" s="18">
        <v>46082</v>
      </c>
      <c r="M2890" s="49">
        <v>0.58333333333333337</v>
      </c>
      <c r="N2890" s="18">
        <v>46083</v>
      </c>
      <c r="O2890" s="56">
        <v>0.5</v>
      </c>
      <c r="P2890" s="31" t="str">
        <f>TEXT($L2890, "dddd")</f>
        <v>Sunday</v>
      </c>
      <c r="Q2890" s="39" t="s">
        <v>117</v>
      </c>
      <c r="R2890" s="39">
        <v>2917</v>
      </c>
      <c r="S2890" s="1" t="str">
        <f>IF(OR(MONTH(L2890)=12, MONTH(L2890)&lt;=5), "Dry Season", "Wet Season")</f>
        <v>Dry Season</v>
      </c>
      <c r="T2890" s="1">
        <v>1</v>
      </c>
      <c r="U2890" s="1">
        <v>0</v>
      </c>
      <c r="V2890" s="1">
        <v>1</v>
      </c>
      <c r="W2890" s="2">
        <f>IF(ISNUMBER(SEARCH("N/A", X2890)), 0, 1)</f>
        <v>0</v>
      </c>
      <c r="X2890" s="1" t="s">
        <v>44</v>
      </c>
      <c r="Y2890" s="1"/>
      <c r="Z2890" s="1"/>
      <c r="AA2890" s="11" cm="1">
        <f t="array" ref="AA2890">IF(ISBLANK(Y2890), 0, VINCentyInvDistance(F2890,G2890,Y2890,Z2890))</f>
        <v>0</v>
      </c>
      <c r="AB2890" s="1">
        <v>0</v>
      </c>
      <c r="AC2890" s="1">
        <v>9</v>
      </c>
      <c r="AD2890" s="1">
        <v>4.0999999999999996</v>
      </c>
      <c r="AE2890" s="1">
        <v>822</v>
      </c>
      <c r="AF2890" s="1">
        <v>1</v>
      </c>
      <c r="AG2890" s="1" t="s">
        <v>68</v>
      </c>
      <c r="AH2890" s="1" t="str">
        <f>TRIM(MID(SUBSTITUTE($H2890,",",REPT(" ",200)),(LEN($H2890)-LEN(SUBSTITUTE($H2890,",",""))-3)*200+1,200))</f>
        <v>Capital District</v>
      </c>
      <c r="AI2890" s="1" t="s">
        <v>54</v>
      </c>
      <c r="AJ2890" s="1" t="s">
        <v>55</v>
      </c>
      <c r="AK2890" t="s">
        <v>16941</v>
      </c>
      <c r="AL2890" s="7">
        <v>0</v>
      </c>
      <c r="AM2890" s="1" t="s">
        <v>4962</v>
      </c>
    </row>
    <row r="2891" spans="1:39" ht="12.75" customHeight="1">
      <c r="A2891" s="1"/>
      <c r="B2891" s="1" t="s">
        <v>4963</v>
      </c>
      <c r="C2891" s="1" t="s">
        <v>4964</v>
      </c>
      <c r="D2891" s="3" t="str">
        <f ca="1">IFERROR(__xludf.DUMMYFUNCTION("PROPER(REGEXEXTRACT(B1126, ""(?:https?:\/\/)?(?:www\.)?([a-zA-Z0-9-]+)\.""))"),"Skyscanner")</f>
        <v>Skyscanner</v>
      </c>
      <c r="E2891" s="1" t="s">
        <v>4965</v>
      </c>
      <c r="F2891" s="1">
        <v>9.9499999999999993</v>
      </c>
      <c r="G2891" s="1">
        <v>123.55</v>
      </c>
      <c r="H2891" s="1" t="s">
        <v>4966</v>
      </c>
      <c r="I2891" s="1" t="s">
        <v>4967</v>
      </c>
      <c r="J2891" s="1">
        <f>IF(K2891="URBAN",1,IF(K2891="SUBURBAN",2,IF(K2891="RURAL",3,"")))</f>
        <v>1</v>
      </c>
      <c r="K2891" s="1" t="s">
        <v>42</v>
      </c>
      <c r="L2891" s="18">
        <v>46082</v>
      </c>
      <c r="M2891" s="49">
        <v>0.58333333333333337</v>
      </c>
      <c r="N2891" s="18">
        <v>46083</v>
      </c>
      <c r="O2891" s="56">
        <v>0.5</v>
      </c>
      <c r="P2891" s="31" t="str">
        <f>TEXT($L2891, "dddd")</f>
        <v>Sunday</v>
      </c>
      <c r="Q2891" s="39" t="s">
        <v>117</v>
      </c>
      <c r="R2891" s="39">
        <v>4707</v>
      </c>
      <c r="S2891" s="1" t="str">
        <f>IF(OR(MONTH(L2891)=12, MONTH(L2891)&lt;=5), "Dry Season", "Wet Season")</f>
        <v>Dry Season</v>
      </c>
      <c r="T2891" s="1">
        <v>1</v>
      </c>
      <c r="U2891" s="1">
        <v>0</v>
      </c>
      <c r="V2891" s="1">
        <v>0</v>
      </c>
      <c r="W2891" s="2">
        <f>IF(ISNUMBER(SEARCH("N/A", X2891)), 0, 1)</f>
        <v>1</v>
      </c>
      <c r="X2891" s="1" t="s">
        <v>4968</v>
      </c>
      <c r="Y2891" s="1">
        <v>13.61327</v>
      </c>
      <c r="Z2891" s="1">
        <v>123.22176</v>
      </c>
      <c r="AA2891" s="11" cm="1">
        <f t="array" ref="AA2891">IF(ISBLANK(Y2891), 0, VINCentyInvDistance(F2891,G2891,Y2891,Z2891))</f>
        <v>406809.78992218972</v>
      </c>
      <c r="AB2891" s="1">
        <v>1</v>
      </c>
      <c r="AC2891" s="1">
        <v>8.1999999999999993</v>
      </c>
      <c r="AD2891" s="1">
        <v>4.5999999999999996</v>
      </c>
      <c r="AE2891" s="1">
        <v>506</v>
      </c>
      <c r="AF2891" s="1">
        <v>1</v>
      </c>
      <c r="AG2891" s="1" t="s">
        <v>4969</v>
      </c>
      <c r="AH2891" s="1" t="s">
        <v>4970</v>
      </c>
      <c r="AI2891" s="1" t="str">
        <f>TRIM(MID(SUBSTITUTE($H2891,",",REPT(" ",200)),(LEN($H2891)-LEN(SUBSTITUTE($H2891,",",""))-2)*200+1,200))</f>
        <v>Cebu</v>
      </c>
      <c r="AJ2891" s="1" t="s">
        <v>55</v>
      </c>
      <c r="AK2891" t="s">
        <v>16942</v>
      </c>
      <c r="AL2891" s="7">
        <v>0</v>
      </c>
      <c r="AM2891" s="1"/>
    </row>
    <row r="2892" spans="1:39" ht="12.75" customHeight="1">
      <c r="A2892" s="1"/>
      <c r="B2892" s="1" t="s">
        <v>4976</v>
      </c>
      <c r="C2892" s="1" t="s">
        <v>4977</v>
      </c>
      <c r="D2892" s="3" t="str">
        <f ca="1">IFERROR(__xludf.DUMMYFUNCTION("PROPER(REGEXEXTRACT(B1128, ""(?:https?:\/\/)?(?:www\.)?([a-zA-Z0-9-]+)\.""))"),"Google")</f>
        <v>Google</v>
      </c>
      <c r="E2892" s="1" t="s">
        <v>4978</v>
      </c>
      <c r="F2892" s="1">
        <v>15.458394</v>
      </c>
      <c r="G2892" s="1">
        <v>120.59898099999999</v>
      </c>
      <c r="H2892" s="1" t="s">
        <v>4979</v>
      </c>
      <c r="I2892" s="1" t="s">
        <v>41</v>
      </c>
      <c r="J2892" s="1">
        <f>IF(K2892="URBAN",1,IF(K2892="SUBURBAN",2,IF(K2892="RURAL",3,"")))</f>
        <v>1</v>
      </c>
      <c r="K2892" s="1" t="s">
        <v>42</v>
      </c>
      <c r="L2892" s="18">
        <v>46082</v>
      </c>
      <c r="M2892" s="49">
        <v>0.625</v>
      </c>
      <c r="N2892" s="18">
        <v>46083</v>
      </c>
      <c r="O2892" s="56">
        <v>0.5</v>
      </c>
      <c r="P2892" s="31" t="str">
        <f>TEXT($L2892, "dddd")</f>
        <v>Sunday</v>
      </c>
      <c r="Q2892" s="39" t="s">
        <v>531</v>
      </c>
      <c r="R2892" s="39">
        <v>2207</v>
      </c>
      <c r="S2892" s="1" t="str">
        <f>IF(OR(MONTH(L2892)=12, MONTH(L2892)&lt;=5), "Dry Season", "Wet Season")</f>
        <v>Dry Season</v>
      </c>
      <c r="T2892" s="1">
        <v>1</v>
      </c>
      <c r="U2892" s="1">
        <v>0</v>
      </c>
      <c r="V2892" s="1">
        <v>0</v>
      </c>
      <c r="W2892" s="2">
        <f>IF(ISNUMBER(SEARCH("N/A", X2892)), 0, 1)</f>
        <v>0</v>
      </c>
      <c r="X2892" s="1" t="s">
        <v>44</v>
      </c>
      <c r="Y2892" s="1"/>
      <c r="Z2892" s="1"/>
      <c r="AA2892" s="11" cm="1">
        <f t="array" ref="AA2892">IF(ISBLANK(Y2892), 0, VINCentyInvDistance(F2892,G2892,Y2892,Z2892))</f>
        <v>0</v>
      </c>
      <c r="AB2892" s="1">
        <v>0</v>
      </c>
      <c r="AC2892" s="1">
        <v>0</v>
      </c>
      <c r="AD2892" s="1">
        <v>0</v>
      </c>
      <c r="AE2892" s="1">
        <v>326</v>
      </c>
      <c r="AF2892" s="1">
        <v>1</v>
      </c>
      <c r="AG2892" s="1" t="str">
        <f>TRIM(MID(SUBSTITUTE($H2892,",",REPT(" ",200)),(LEN($H2892)-LEN(SUBSTITUTE($H2892,",",""))-4)*200+1,200))</f>
        <v>Tarlac City</v>
      </c>
      <c r="AH2892" s="1" t="str">
        <f>TRIM(MID(SUBSTITUTE($H2892,",",REPT(" ",200)),(LEN($H2892)-LEN(SUBSTITUTE($H2892,",",""))-3)*200+1,200))</f>
        <v>Tarlac</v>
      </c>
      <c r="AI2892" s="1" t="str">
        <f>TRIM(MID(SUBSTITUTE($H2892,",",REPT(" ",200)),(LEN($H2892)-LEN(SUBSTITUTE($H2892,",",""))-2)*200+1,200))</f>
        <v>Central Luzon</v>
      </c>
      <c r="AJ2892" s="1" t="str">
        <f>TRIM(MID(SUBSTITUTE($H2892,",",REPT(" ",200)),(LEN($H2892)-LEN(SUBSTITUTE($H2892,",",""))-0)*200+1,200))</f>
        <v>Philippines</v>
      </c>
      <c r="AL2892" s="7">
        <v>0</v>
      </c>
      <c r="AM2892" s="1"/>
    </row>
    <row r="2893" spans="1:39" ht="12.75" customHeight="1">
      <c r="A2893" s="1"/>
      <c r="B2893" s="1" t="s">
        <v>4986</v>
      </c>
      <c r="C2893" s="1" t="s">
        <v>4987</v>
      </c>
      <c r="D2893" s="3" t="str">
        <f ca="1">IFERROR(__xludf.DUMMYFUNCTION("PROPER(REGEXEXTRACT(B1130, ""(?:https?:\/\/)?(?:www\.)?([a-zA-Z0-9-]+)\.""))"),"Skyscanner")</f>
        <v>Skyscanner</v>
      </c>
      <c r="E2893" s="1" t="s">
        <v>4988</v>
      </c>
      <c r="F2893" s="1">
        <v>15.3413217</v>
      </c>
      <c r="G2893" s="1">
        <v>120.6121706</v>
      </c>
      <c r="H2893" s="1" t="s">
        <v>4989</v>
      </c>
      <c r="I2893" s="1" t="s">
        <v>41</v>
      </c>
      <c r="J2893" s="1">
        <f>IF(K2893="URBAN",1,IF(K2893="SUBURBAN",2,IF(K2893="RURAL",3,"")))</f>
        <v>1</v>
      </c>
      <c r="K2893" s="1" t="s">
        <v>42</v>
      </c>
      <c r="L2893" s="18">
        <v>46082</v>
      </c>
      <c r="M2893" s="49">
        <v>0.58333333333333337</v>
      </c>
      <c r="N2893" s="18">
        <v>46083</v>
      </c>
      <c r="O2893" s="56">
        <v>0.5</v>
      </c>
      <c r="P2893" s="31" t="str">
        <f>TEXT($L2893, "dddd")</f>
        <v>Sunday</v>
      </c>
      <c r="Q2893" s="39" t="s">
        <v>433</v>
      </c>
      <c r="R2893" s="39">
        <v>2725</v>
      </c>
      <c r="S2893" s="1" t="str">
        <f>IF(OR(MONTH(L2893)=12, MONTH(L2893)&lt;=5), "Dry Season", "Wet Season")</f>
        <v>Dry Season</v>
      </c>
      <c r="T2893" s="1">
        <v>1</v>
      </c>
      <c r="U2893" s="1">
        <v>0</v>
      </c>
      <c r="V2893" s="1">
        <v>0</v>
      </c>
      <c r="W2893" s="2">
        <f>IF(ISNUMBER(SEARCH("N/A", X2893)), 0, 1)</f>
        <v>1</v>
      </c>
      <c r="X2893" s="1" t="s">
        <v>4984</v>
      </c>
      <c r="Y2893" s="1">
        <v>15.477553800000001</v>
      </c>
      <c r="Z2893" s="1">
        <v>120.595117</v>
      </c>
      <c r="AA2893" s="11" cm="1">
        <f t="array" ref="AA2893">IF(ISBLANK(Y2893), 0, VINCentyInvDistance(F2893,G2893,Y2893,Z2893))</f>
        <v>15185.195096662888</v>
      </c>
      <c r="AB2893" s="1">
        <v>0</v>
      </c>
      <c r="AC2893" s="1">
        <v>7.8</v>
      </c>
      <c r="AD2893" s="1">
        <v>4.7</v>
      </c>
      <c r="AE2893" s="1">
        <v>159</v>
      </c>
      <c r="AF2893" s="1">
        <v>1</v>
      </c>
      <c r="AG2893" s="1" t="s">
        <v>4985</v>
      </c>
      <c r="AH2893" s="1" t="s">
        <v>4985</v>
      </c>
      <c r="AI2893" s="1" t="str">
        <f>TRIM(MID(SUBSTITUTE($H2893,",",REPT(" ",200)),(LEN($H2893)-LEN(SUBSTITUTE($H2893,",",""))-2)*200+1,200))</f>
        <v>Central Luzon</v>
      </c>
      <c r="AJ2893" s="1" t="s">
        <v>55</v>
      </c>
      <c r="AK2893" t="s">
        <v>16945</v>
      </c>
      <c r="AL2893" s="7">
        <v>0</v>
      </c>
      <c r="AM2893" s="1"/>
    </row>
    <row r="2894" spans="1:39" ht="12.75" customHeight="1">
      <c r="A2894" s="1"/>
      <c r="B2894" s="1" t="s">
        <v>5002</v>
      </c>
      <c r="C2894" s="1" t="s">
        <v>5003</v>
      </c>
      <c r="D2894" s="3" t="str">
        <f ca="1">IFERROR(__xludf.DUMMYFUNCTION("PROPER(REGEXEXTRACT(B1133, ""(?:https?:\/\/)?(?:www\.)?([a-zA-Z0-9-]+)\.""))"),"Google")</f>
        <v>Google</v>
      </c>
      <c r="E2894" s="1" t="s">
        <v>5004</v>
      </c>
      <c r="F2894" s="1">
        <v>15.474836699999999</v>
      </c>
      <c r="G2894" s="1">
        <v>120.5966079</v>
      </c>
      <c r="H2894" s="1" t="s">
        <v>5005</v>
      </c>
      <c r="I2894" s="1" t="s">
        <v>50</v>
      </c>
      <c r="J2894" s="1">
        <f>IF(K2894="URBAN",1,IF(K2894="SUBURBAN",2,IF(K2894="RURAL",3,"")))</f>
        <v>1</v>
      </c>
      <c r="K2894" s="1" t="s">
        <v>42</v>
      </c>
      <c r="L2894" s="18">
        <v>46082</v>
      </c>
      <c r="M2894" s="49">
        <v>0.625</v>
      </c>
      <c r="N2894" s="18">
        <v>46083</v>
      </c>
      <c r="O2894" s="56">
        <v>0.5</v>
      </c>
      <c r="P2894" s="31" t="str">
        <f>TEXT($L2894, "dddd")</f>
        <v>Sunday</v>
      </c>
      <c r="Q2894" s="39" t="s">
        <v>61</v>
      </c>
      <c r="R2894" s="39">
        <v>953</v>
      </c>
      <c r="S2894" s="1" t="str">
        <f>IF(OR(MONTH(L2894)=12, MONTH(L2894)&lt;=5), "Dry Season", "Wet Season")</f>
        <v>Dry Season</v>
      </c>
      <c r="T2894" s="1">
        <v>1</v>
      </c>
      <c r="U2894" s="1">
        <v>0</v>
      </c>
      <c r="V2894" s="1">
        <v>1</v>
      </c>
      <c r="W2894" s="2">
        <f>IF(ISNUMBER(SEARCH("N/A", X2894)), 0, 1)</f>
        <v>0</v>
      </c>
      <c r="X2894" s="1" t="s">
        <v>44</v>
      </c>
      <c r="Y2894" s="1"/>
      <c r="Z2894" s="1"/>
      <c r="AA2894" s="11" cm="1">
        <f t="array" ref="AA2894">IF(ISBLANK(Y2894), 0, VINCentyInvDistance(F2894,G2894,Y2894,Z2894))</f>
        <v>0</v>
      </c>
      <c r="AB2894" s="1">
        <v>0</v>
      </c>
      <c r="AC2894" s="1">
        <v>0</v>
      </c>
      <c r="AD2894" s="1">
        <v>0</v>
      </c>
      <c r="AE2894" s="1">
        <v>198</v>
      </c>
      <c r="AF2894" s="1">
        <v>1</v>
      </c>
      <c r="AG2894" s="1" t="str">
        <f>TRIM(MID(SUBSTITUTE($H2894,",",REPT(" ",200)),(LEN($H2894)-LEN(SUBSTITUTE($H2894,",",""))-4)*200+1,200))</f>
        <v>Tarlac City</v>
      </c>
      <c r="AH2894" s="1" t="str">
        <f>TRIM(MID(SUBSTITUTE($H2894,",",REPT(" ",200)),(LEN($H2894)-LEN(SUBSTITUTE($H2894,",",""))-3)*200+1,200))</f>
        <v>Tarlac</v>
      </c>
      <c r="AI2894" s="1" t="str">
        <f>TRIM(MID(SUBSTITUTE($H2894,",",REPT(" ",200)),(LEN($H2894)-LEN(SUBSTITUTE($H2894,",",""))-2)*200+1,200))</f>
        <v>Central Luzon</v>
      </c>
      <c r="AJ2894" s="1" t="str">
        <f>TRIM(MID(SUBSTITUTE($H2894,",",REPT(" ",200)),(LEN($H2894)-LEN(SUBSTITUTE($H2894,",",""))-0)*200+1,200))</f>
        <v>Philippines</v>
      </c>
      <c r="AL2894" s="7">
        <v>0</v>
      </c>
      <c r="AM2894" s="1"/>
    </row>
    <row r="2895" spans="1:39" ht="12.75" customHeight="1">
      <c r="A2895" s="1"/>
      <c r="B2895" s="1" t="s">
        <v>5006</v>
      </c>
      <c r="C2895" s="1" t="s">
        <v>5007</v>
      </c>
      <c r="D2895" s="3" t="str">
        <f ca="1">IFERROR(__xludf.DUMMYFUNCTION("PROPER(REGEXEXTRACT(B1134, ""(?:https?:\/\/)?(?:www\.)?([a-zA-Z0-9-]+)\.""))"),"Skyscanner")</f>
        <v>Skyscanner</v>
      </c>
      <c r="E2895" s="1" t="s">
        <v>5008</v>
      </c>
      <c r="F2895" s="1">
        <v>15.3414065</v>
      </c>
      <c r="G2895" s="1">
        <v>120.61216589999999</v>
      </c>
      <c r="H2895" s="1" t="s">
        <v>4989</v>
      </c>
      <c r="I2895" s="1" t="s">
        <v>41</v>
      </c>
      <c r="J2895" s="1">
        <f>IF(K2895="URBAN",1,IF(K2895="SUBURBAN",2,IF(K2895="RURAL",3,"")))</f>
        <v>1</v>
      </c>
      <c r="K2895" s="1" t="s">
        <v>42</v>
      </c>
      <c r="L2895" s="18">
        <v>46082</v>
      </c>
      <c r="M2895" s="49">
        <v>0.58333333333333337</v>
      </c>
      <c r="N2895" s="18">
        <v>46083</v>
      </c>
      <c r="O2895" s="56">
        <v>0.5</v>
      </c>
      <c r="P2895" s="31" t="str">
        <f>TEXT($L2895, "dddd")</f>
        <v>Sunday</v>
      </c>
      <c r="Q2895" s="39" t="s">
        <v>111</v>
      </c>
      <c r="R2895" s="39">
        <v>2954.5</v>
      </c>
      <c r="S2895" s="1" t="str">
        <f>IF(OR(MONTH(L2895)=12, MONTH(L2895)&lt;=5), "Dry Season", "Wet Season")</f>
        <v>Dry Season</v>
      </c>
      <c r="T2895" s="1">
        <v>1</v>
      </c>
      <c r="U2895" s="1">
        <v>0</v>
      </c>
      <c r="V2895" s="1">
        <v>0</v>
      </c>
      <c r="W2895" s="2">
        <f>IF(ISNUMBER(SEARCH("N/A", X2895)), 0, 1)</f>
        <v>1</v>
      </c>
      <c r="X2895" s="1" t="s">
        <v>4984</v>
      </c>
      <c r="Y2895" s="1">
        <v>15.477553800000001</v>
      </c>
      <c r="Z2895" s="1">
        <v>120.595117</v>
      </c>
      <c r="AA2895" s="11" cm="1">
        <f t="array" ref="AA2895">IF(ISBLANK(Y2895), 0, VINCentyInvDistance(F2895,G2895,Y2895,Z2895))</f>
        <v>15175.819383376787</v>
      </c>
      <c r="AB2895" s="1">
        <v>0</v>
      </c>
      <c r="AC2895" s="1">
        <v>8.6</v>
      </c>
      <c r="AD2895" s="1">
        <v>4.0999999999999996</v>
      </c>
      <c r="AE2895" s="1">
        <v>69</v>
      </c>
      <c r="AF2895" s="1">
        <v>1</v>
      </c>
      <c r="AG2895" s="1" t="s">
        <v>4985</v>
      </c>
      <c r="AH2895" s="1" t="s">
        <v>4985</v>
      </c>
      <c r="AI2895" s="1" t="str">
        <f>TRIM(MID(SUBSTITUTE($H2895,",",REPT(" ",200)),(LEN($H2895)-LEN(SUBSTITUTE($H2895,",",""))-2)*200+1,200))</f>
        <v>Central Luzon</v>
      </c>
      <c r="AJ2895" s="1" t="s">
        <v>55</v>
      </c>
      <c r="AK2895" t="s">
        <v>5009</v>
      </c>
      <c r="AL2895" s="7">
        <v>0</v>
      </c>
      <c r="AM2895" s="1"/>
    </row>
    <row r="2896" spans="1:39" ht="12.75" customHeight="1">
      <c r="A2896" s="1"/>
      <c r="B2896" s="1" t="s">
        <v>5015</v>
      </c>
      <c r="C2896" s="1" t="s">
        <v>5016</v>
      </c>
      <c r="D2896" s="3" t="str">
        <f ca="1">IFERROR(__xludf.DUMMYFUNCTION("PROPER(REGEXEXTRACT(B1136, ""(?:https?:\/\/)?(?:www\.)?([a-zA-Z0-9-]+)\.""))"),"Skyscanner")</f>
        <v>Skyscanner</v>
      </c>
      <c r="E2896" s="1" t="s">
        <v>5017</v>
      </c>
      <c r="F2896" s="1">
        <v>15.161317</v>
      </c>
      <c r="G2896" s="1">
        <v>120.553397</v>
      </c>
      <c r="H2896" s="1" t="s">
        <v>5018</v>
      </c>
      <c r="I2896" s="1" t="s">
        <v>41</v>
      </c>
      <c r="J2896" s="1">
        <f>IF(K2896="URBAN",1,IF(K2896="SUBURBAN",2,IF(K2896="RURAL",3,"")))</f>
        <v>1</v>
      </c>
      <c r="K2896" s="1" t="s">
        <v>42</v>
      </c>
      <c r="L2896" s="18">
        <v>46082</v>
      </c>
      <c r="M2896" s="49">
        <v>0.58333333333333337</v>
      </c>
      <c r="N2896" s="18">
        <v>46083</v>
      </c>
      <c r="O2896" s="56">
        <v>0.5</v>
      </c>
      <c r="P2896" s="31" t="str">
        <f>TEXT($L2896, "dddd")</f>
        <v>Sunday</v>
      </c>
      <c r="Q2896" s="39" t="s">
        <v>111</v>
      </c>
      <c r="R2896" s="39">
        <v>1432</v>
      </c>
      <c r="S2896" s="1" t="str">
        <f>IF(OR(MONTH(L2896)=12, MONTH(L2896)&lt;=5), "Dry Season", "Wet Season")</f>
        <v>Dry Season</v>
      </c>
      <c r="T2896" s="1">
        <v>1</v>
      </c>
      <c r="U2896" s="1">
        <v>1</v>
      </c>
      <c r="V2896" s="1">
        <v>0</v>
      </c>
      <c r="W2896" s="2">
        <f>IF(ISNUMBER(SEARCH("N/A", X2896)), 0, 1)</f>
        <v>1</v>
      </c>
      <c r="X2896" s="1" t="s">
        <v>977</v>
      </c>
      <c r="Y2896" s="1">
        <v>15.167270800000001</v>
      </c>
      <c r="Z2896" s="1">
        <v>120.5801134</v>
      </c>
      <c r="AA2896" s="11" cm="1">
        <f t="array" ref="AA2896">IF(ISBLANK(Y2896), 0, VINCentyInvDistance(F2896,G2896,Y2896,Z2896))</f>
        <v>2945.7667762905189</v>
      </c>
      <c r="AB2896" s="1">
        <v>0</v>
      </c>
      <c r="AC2896" s="1">
        <v>6.4</v>
      </c>
      <c r="AD2896" s="1">
        <v>4.0999999999999996</v>
      </c>
      <c r="AE2896" s="1">
        <v>346</v>
      </c>
      <c r="AF2896" s="1">
        <v>1</v>
      </c>
      <c r="AG2896" s="1" t="s">
        <v>978</v>
      </c>
      <c r="AH2896" s="1" t="s">
        <v>274</v>
      </c>
      <c r="AI2896" s="1" t="str">
        <f>TRIM(MID(SUBSTITUTE($H2896,",",REPT(" ",200)),(LEN($H2896)-LEN(SUBSTITUTE($H2896,",",""))-2)*200+1,200))</f>
        <v>Central Luzon</v>
      </c>
      <c r="AJ2896" s="1" t="s">
        <v>55</v>
      </c>
      <c r="AK2896" t="s">
        <v>16948</v>
      </c>
      <c r="AL2896" s="7">
        <v>0</v>
      </c>
      <c r="AM2896" s="1"/>
    </row>
    <row r="2897" spans="1:39" ht="12.75" customHeight="1">
      <c r="A2897" s="1"/>
      <c r="B2897" s="1" t="s">
        <v>5019</v>
      </c>
      <c r="C2897" s="1" t="s">
        <v>5020</v>
      </c>
      <c r="D2897" s="3" t="str">
        <f ca="1">IFERROR(__xludf.DUMMYFUNCTION("PROPER(REGEXEXTRACT(B1137, ""(?:https?:\/\/)?(?:www\.)?([a-zA-Z0-9-]+)\.""))"),"Skyscanner")</f>
        <v>Skyscanner</v>
      </c>
      <c r="E2897" s="1" t="s">
        <v>5021</v>
      </c>
      <c r="F2897" s="1">
        <v>15.0120845</v>
      </c>
      <c r="G2897" s="1">
        <v>120.66290619999999</v>
      </c>
      <c r="H2897" s="1" t="s">
        <v>5022</v>
      </c>
      <c r="I2897" s="1" t="s">
        <v>41</v>
      </c>
      <c r="J2897" s="1">
        <f>IF(K2897="URBAN",1,IF(K2897="SUBURBAN",2,IF(K2897="RURAL",3,"")))</f>
        <v>1</v>
      </c>
      <c r="K2897" s="1" t="s">
        <v>42</v>
      </c>
      <c r="L2897" s="18">
        <v>46082</v>
      </c>
      <c r="M2897" s="49">
        <v>0.625</v>
      </c>
      <c r="N2897" s="18">
        <v>46083</v>
      </c>
      <c r="O2897" s="56">
        <v>0.5</v>
      </c>
      <c r="P2897" s="31" t="str">
        <f>TEXT($L2897, "dddd")</f>
        <v>Sunday</v>
      </c>
      <c r="Q2897" s="39" t="s">
        <v>117</v>
      </c>
      <c r="R2897" s="39">
        <v>2061</v>
      </c>
      <c r="S2897" s="1" t="str">
        <f>IF(OR(MONTH(L2897)=12, MONTH(L2897)&lt;=5), "Dry Season", "Wet Season")</f>
        <v>Dry Season</v>
      </c>
      <c r="T2897" s="1">
        <v>1</v>
      </c>
      <c r="U2897" s="1">
        <v>1</v>
      </c>
      <c r="V2897" s="1">
        <v>0</v>
      </c>
      <c r="W2897" s="2">
        <f>IF(ISNUMBER(SEARCH("N/A", X2897)), 0, 1)</f>
        <v>1</v>
      </c>
      <c r="X2897" s="1" t="s">
        <v>977</v>
      </c>
      <c r="Y2897" s="1">
        <v>15.167270800000001</v>
      </c>
      <c r="Z2897" s="1">
        <v>120.5801134</v>
      </c>
      <c r="AA2897" s="11" cm="1">
        <f t="array" ref="AA2897">IF(ISBLANK(Y2897), 0, VINCentyInvDistance(F2897,G2897,Y2897,Z2897))</f>
        <v>19341.033259948581</v>
      </c>
      <c r="AB2897" s="1">
        <v>0</v>
      </c>
      <c r="AC2897" s="1">
        <v>7.2</v>
      </c>
      <c r="AD2897" s="1">
        <v>3.6</v>
      </c>
      <c r="AE2897" s="1">
        <v>53</v>
      </c>
      <c r="AF2897" s="1">
        <v>1</v>
      </c>
      <c r="AG2897" s="1" t="s">
        <v>978</v>
      </c>
      <c r="AH2897" s="1" t="s">
        <v>274</v>
      </c>
      <c r="AI2897" s="1" t="str">
        <f>TRIM(MID(SUBSTITUTE($H2897,",",REPT(" ",200)),(LEN($H2897)-LEN(SUBSTITUTE($H2897,",",""))-2)*200+1,200))</f>
        <v>Central Luzon</v>
      </c>
      <c r="AJ2897" s="1" t="s">
        <v>55</v>
      </c>
      <c r="AK2897" t="s">
        <v>16949</v>
      </c>
      <c r="AL2897" s="7">
        <v>0</v>
      </c>
      <c r="AM2897" s="1"/>
    </row>
    <row r="2898" spans="1:39" ht="12.75" customHeight="1">
      <c r="A2898" s="1"/>
      <c r="B2898" s="1" t="s">
        <v>5028</v>
      </c>
      <c r="C2898" s="1" t="s">
        <v>5029</v>
      </c>
      <c r="D2898" s="3" t="str">
        <f ca="1">IFERROR(__xludf.DUMMYFUNCTION("PROPER(REGEXEXTRACT(B1139, ""(?:https?:\/\/)?(?:www\.)?([a-zA-Z0-9-]+)\.""))"),"Skyscanner")</f>
        <v>Skyscanner</v>
      </c>
      <c r="E2898" s="1" t="s">
        <v>5030</v>
      </c>
      <c r="F2898" s="1">
        <v>15.1098572</v>
      </c>
      <c r="G2898" s="1">
        <v>120.57787620000001</v>
      </c>
      <c r="H2898" s="1" t="s">
        <v>5031</v>
      </c>
      <c r="I2898" s="1" t="s">
        <v>41</v>
      </c>
      <c r="J2898" s="1">
        <f>IF(K2898="URBAN",1,IF(K2898="SUBURBAN",2,IF(K2898="RURAL",3,"")))</f>
        <v>1</v>
      </c>
      <c r="K2898" s="1" t="s">
        <v>42</v>
      </c>
      <c r="L2898" s="18">
        <v>46082</v>
      </c>
      <c r="M2898" s="49">
        <v>0.66666666666666663</v>
      </c>
      <c r="N2898" s="18">
        <v>46083</v>
      </c>
      <c r="O2898" s="56">
        <v>0.5</v>
      </c>
      <c r="P2898" s="31" t="str">
        <f>TEXT($L2898, "dddd")</f>
        <v>Sunday</v>
      </c>
      <c r="Q2898" s="39" t="s">
        <v>5032</v>
      </c>
      <c r="R2898" s="39">
        <v>7554</v>
      </c>
      <c r="S2898" s="1" t="str">
        <f>IF(OR(MONTH(L2898)=12, MONTH(L2898)&lt;=5), "Dry Season", "Wet Season")</f>
        <v>Dry Season</v>
      </c>
      <c r="T2898" s="1">
        <v>1</v>
      </c>
      <c r="U2898" s="1">
        <v>0</v>
      </c>
      <c r="V2898" s="1">
        <v>0</v>
      </c>
      <c r="W2898" s="2">
        <f>IF(ISNUMBER(SEARCH("N/A", X2898)), 0, 1)</f>
        <v>1</v>
      </c>
      <c r="X2898" s="1" t="s">
        <v>977</v>
      </c>
      <c r="Y2898" s="1">
        <v>15.167270800000001</v>
      </c>
      <c r="Z2898" s="1">
        <v>120.5801134</v>
      </c>
      <c r="AA2898" s="11" cm="1">
        <f t="array" ref="AA2898">IF(ISBLANK(Y2898), 0, VINCentyInvDistance(F2898,G2898,Y2898,Z2898))</f>
        <v>6357.3665293261802</v>
      </c>
      <c r="AB2898" s="1">
        <v>1</v>
      </c>
      <c r="AC2898" s="1">
        <v>7.2</v>
      </c>
      <c r="AD2898" s="1">
        <v>4.7</v>
      </c>
      <c r="AE2898" s="1">
        <v>294</v>
      </c>
      <c r="AF2898" s="1">
        <v>1</v>
      </c>
      <c r="AG2898" s="1" t="s">
        <v>978</v>
      </c>
      <c r="AH2898" s="1" t="s">
        <v>274</v>
      </c>
      <c r="AI2898" s="1" t="str">
        <f>TRIM(MID(SUBSTITUTE($H2898,",",REPT(" ",200)),(LEN($H2898)-LEN(SUBSTITUTE($H2898,",",""))-2)*200+1,200))</f>
        <v>Central Luzon</v>
      </c>
      <c r="AJ2898" s="1" t="s">
        <v>55</v>
      </c>
      <c r="AK2898" t="s">
        <v>16951</v>
      </c>
      <c r="AL2898" s="7">
        <v>0</v>
      </c>
      <c r="AM2898" s="1"/>
    </row>
    <row r="2899" spans="1:39" ht="12.75" customHeight="1">
      <c r="A2899" s="1"/>
      <c r="B2899" s="1" t="s">
        <v>5039</v>
      </c>
      <c r="C2899" s="1" t="s">
        <v>5040</v>
      </c>
      <c r="D2899" s="3" t="str">
        <f ca="1">IFERROR(__xludf.DUMMYFUNCTION("PROPER(REGEXEXTRACT(B1141, ""(?:https?:\/\/)?(?:www\.)?([a-zA-Z0-9-]+)\.""))"),"Skyscanner")</f>
        <v>Skyscanner</v>
      </c>
      <c r="E2899" s="1" t="s">
        <v>5041</v>
      </c>
      <c r="F2899" s="1">
        <v>14.561132000000001</v>
      </c>
      <c r="G2899" s="1">
        <v>120.990951</v>
      </c>
      <c r="H2899" s="1" t="s">
        <v>5042</v>
      </c>
      <c r="I2899" s="1" t="s">
        <v>41</v>
      </c>
      <c r="J2899" s="1">
        <f>IF(K2899="URBAN",1,IF(K2899="SUBURBAN",2,IF(K2899="RURAL",3,"")))</f>
        <v>1</v>
      </c>
      <c r="K2899" s="1" t="s">
        <v>42</v>
      </c>
      <c r="L2899" s="18">
        <v>46082</v>
      </c>
      <c r="M2899" s="49">
        <v>0.625</v>
      </c>
      <c r="N2899" s="18">
        <v>46083</v>
      </c>
      <c r="O2899" s="56">
        <v>0.5</v>
      </c>
      <c r="P2899" s="31" t="str">
        <f>TEXT($L2899, "dddd")</f>
        <v>Sunday</v>
      </c>
      <c r="Q2899" s="39" t="s">
        <v>111</v>
      </c>
      <c r="R2899" s="39">
        <v>1250</v>
      </c>
      <c r="S2899" s="1" t="str">
        <f>IF(OR(MONTH(L2899)=12, MONTH(L2899)&lt;=5), "Dry Season", "Wet Season")</f>
        <v>Dry Season</v>
      </c>
      <c r="T2899" s="1">
        <v>1</v>
      </c>
      <c r="U2899" s="1">
        <v>0</v>
      </c>
      <c r="V2899" s="1">
        <v>0</v>
      </c>
      <c r="W2899" s="2">
        <f>IF(ISNUMBER(SEARCH("N/A", X2899)), 0, 1)</f>
        <v>0</v>
      </c>
      <c r="X2899" s="1" t="s">
        <v>44</v>
      </c>
      <c r="Y2899" s="1"/>
      <c r="Z2899" s="1"/>
      <c r="AA2899" s="11" cm="1">
        <f t="array" ref="AA2899">IF(ISBLANK(Y2899), 0, VINCentyInvDistance(F2899,G2899,Y2899,Z2899))</f>
        <v>0</v>
      </c>
      <c r="AB2899" s="1">
        <v>1</v>
      </c>
      <c r="AC2899" s="1">
        <v>7</v>
      </c>
      <c r="AD2899" s="1">
        <v>4</v>
      </c>
      <c r="AE2899" s="1">
        <v>1252</v>
      </c>
      <c r="AF2899" s="1">
        <v>1</v>
      </c>
      <c r="AG2899" s="1" t="s">
        <v>68</v>
      </c>
      <c r="AH2899" s="1" t="str">
        <f>TRIM(MID(SUBSTITUTE($H2899,",",REPT(" ",200)),(LEN($H2899)-LEN(SUBSTITUTE($H2899,",",""))-3)*200+1,200))</f>
        <v>Capital District</v>
      </c>
      <c r="AI2899" s="1" t="s">
        <v>54</v>
      </c>
      <c r="AJ2899" s="1" t="s">
        <v>55</v>
      </c>
      <c r="AK2899" t="s">
        <v>16952</v>
      </c>
      <c r="AL2899" s="7">
        <v>0</v>
      </c>
      <c r="AM2899" s="1" t="s">
        <v>5043</v>
      </c>
    </row>
    <row r="2900" spans="1:39" ht="12.75" customHeight="1">
      <c r="A2900" s="1"/>
      <c r="B2900" s="1" t="s">
        <v>5044</v>
      </c>
      <c r="C2900" s="1" t="s">
        <v>5045</v>
      </c>
      <c r="D2900" s="3" t="str">
        <f ca="1">IFERROR(__xludf.DUMMYFUNCTION("PROPER(REGEXEXTRACT(B1142, ""(?:https?:\/\/)?(?:www\.)?([a-zA-Z0-9-]+)\.""))"),"Skyscanner")</f>
        <v>Skyscanner</v>
      </c>
      <c r="E2900" s="1" t="s">
        <v>5046</v>
      </c>
      <c r="F2900" s="1">
        <v>15.041937600000001</v>
      </c>
      <c r="G2900" s="1">
        <v>120.6727128</v>
      </c>
      <c r="H2900" s="1" t="s">
        <v>5047</v>
      </c>
      <c r="I2900" s="1" t="s">
        <v>41</v>
      </c>
      <c r="J2900" s="1">
        <f>IF(K2900="URBAN",1,IF(K2900="SUBURBAN",2,IF(K2900="RURAL",3,"")))</f>
        <v>1</v>
      </c>
      <c r="K2900" s="1" t="s">
        <v>42</v>
      </c>
      <c r="L2900" s="18">
        <v>46082</v>
      </c>
      <c r="M2900" s="49">
        <v>0.58333333333333337</v>
      </c>
      <c r="N2900" s="18">
        <v>46083</v>
      </c>
      <c r="O2900" s="56">
        <v>0.5</v>
      </c>
      <c r="P2900" s="31" t="str">
        <f>TEXT($L2900, "dddd")</f>
        <v>Sunday</v>
      </c>
      <c r="Q2900" s="39" t="s">
        <v>5048</v>
      </c>
      <c r="R2900" s="39">
        <v>1475</v>
      </c>
      <c r="S2900" s="1" t="str">
        <f>IF(OR(MONTH(L2900)=12, MONTH(L2900)&lt;=5), "Dry Season", "Wet Season")</f>
        <v>Dry Season</v>
      </c>
      <c r="T2900" s="1">
        <v>1</v>
      </c>
      <c r="U2900" s="1">
        <v>0</v>
      </c>
      <c r="V2900" s="1">
        <v>0</v>
      </c>
      <c r="W2900" s="2">
        <f>IF(ISNUMBER(SEARCH("N/A", X2900)), 0, 1)</f>
        <v>1</v>
      </c>
      <c r="X2900" s="1" t="s">
        <v>977</v>
      </c>
      <c r="Y2900" s="1">
        <v>15.167270800000001</v>
      </c>
      <c r="Z2900" s="1">
        <v>120.5801134</v>
      </c>
      <c r="AA2900" s="11" cm="1">
        <f t="array" ref="AA2900">IF(ISBLANK(Y2900), 0, VINCentyInvDistance(F2900,G2900,Y2900,Z2900))</f>
        <v>17070.759168245964</v>
      </c>
      <c r="AB2900" s="1">
        <v>1</v>
      </c>
      <c r="AC2900" s="1">
        <v>7.6</v>
      </c>
      <c r="AD2900" s="1">
        <v>3.8</v>
      </c>
      <c r="AE2900" s="1">
        <v>203</v>
      </c>
      <c r="AF2900" s="1">
        <v>1</v>
      </c>
      <c r="AG2900" s="1" t="s">
        <v>978</v>
      </c>
      <c r="AH2900" s="1" t="s">
        <v>274</v>
      </c>
      <c r="AI2900" s="1" t="str">
        <f>TRIM(MID(SUBSTITUTE($H2900,",",REPT(" ",200)),(LEN($H2900)-LEN(SUBSTITUTE($H2900,",",""))-2)*200+1,200))</f>
        <v>Central Luzon</v>
      </c>
      <c r="AJ2900" s="1" t="s">
        <v>55</v>
      </c>
      <c r="AK2900" t="s">
        <v>16953</v>
      </c>
      <c r="AL2900" s="7">
        <v>0</v>
      </c>
      <c r="AM2900" s="1"/>
    </row>
    <row r="2901" spans="1:39" ht="12.75" customHeight="1">
      <c r="A2901" s="1"/>
      <c r="B2901" s="1" t="s">
        <v>5049</v>
      </c>
      <c r="C2901" s="1" t="s">
        <v>5050</v>
      </c>
      <c r="D2901" s="3" t="str">
        <f ca="1">IFERROR(__xludf.DUMMYFUNCTION("PROPER(REGEXEXTRACT(B1143, ""(?:https?:\/\/)?(?:www\.)?([a-zA-Z0-9-]+)\.""))"),"Skyscanner")</f>
        <v>Skyscanner</v>
      </c>
      <c r="E2901" s="1" t="s">
        <v>5051</v>
      </c>
      <c r="F2901" s="1">
        <v>15.161316599999999</v>
      </c>
      <c r="G2901" s="1">
        <v>120.55339739999999</v>
      </c>
      <c r="H2901" s="1" t="s">
        <v>5018</v>
      </c>
      <c r="I2901" s="1" t="s">
        <v>41</v>
      </c>
      <c r="J2901" s="1">
        <f>IF(K2901="URBAN",1,IF(K2901="SUBURBAN",2,IF(K2901="RURAL",3,"")))</f>
        <v>1</v>
      </c>
      <c r="K2901" s="1" t="s">
        <v>42</v>
      </c>
      <c r="L2901" s="18">
        <v>46082</v>
      </c>
      <c r="M2901" s="49">
        <v>0.58333333333333337</v>
      </c>
      <c r="N2901" s="18">
        <v>46083</v>
      </c>
      <c r="O2901" s="56">
        <v>0.5</v>
      </c>
      <c r="P2901" s="31" t="str">
        <f>TEXT($L2901, "dddd")</f>
        <v>Sunday</v>
      </c>
      <c r="Q2901" s="39" t="s">
        <v>5052</v>
      </c>
      <c r="R2901" s="39">
        <v>1450</v>
      </c>
      <c r="S2901" s="1" t="str">
        <f>IF(OR(MONTH(L2901)=12, MONTH(L2901)&lt;=5), "Dry Season", "Wet Season")</f>
        <v>Dry Season</v>
      </c>
      <c r="T2901" s="1">
        <v>1</v>
      </c>
      <c r="U2901" s="1">
        <v>0</v>
      </c>
      <c r="V2901" s="1">
        <v>0</v>
      </c>
      <c r="W2901" s="2">
        <f>IF(ISNUMBER(SEARCH("N/A", X2901)), 0, 1)</f>
        <v>1</v>
      </c>
      <c r="X2901" s="1" t="s">
        <v>977</v>
      </c>
      <c r="Y2901" s="1">
        <v>15.167270800000001</v>
      </c>
      <c r="Z2901" s="1">
        <v>120.5801134</v>
      </c>
      <c r="AA2901" s="11" cm="1">
        <f t="array" ref="AA2901">IF(ISBLANK(Y2901), 0, VINCentyInvDistance(F2901,G2901,Y2901,Z2901))</f>
        <v>2945.7347793116874</v>
      </c>
      <c r="AB2901" s="1">
        <v>0</v>
      </c>
      <c r="AC2901" s="1">
        <v>8.6</v>
      </c>
      <c r="AD2901" s="1">
        <v>4.0999999999999996</v>
      </c>
      <c r="AE2901" s="1">
        <v>28</v>
      </c>
      <c r="AF2901" s="1">
        <v>1</v>
      </c>
      <c r="AG2901" s="1" t="s">
        <v>978</v>
      </c>
      <c r="AH2901" s="1" t="s">
        <v>274</v>
      </c>
      <c r="AI2901" s="1" t="str">
        <f>TRIM(MID(SUBSTITUTE($H2901,",",REPT(" ",200)),(LEN($H2901)-LEN(SUBSTITUTE($H2901,",",""))-2)*200+1,200))</f>
        <v>Central Luzon</v>
      </c>
      <c r="AJ2901" s="1" t="s">
        <v>55</v>
      </c>
      <c r="AK2901" t="s">
        <v>16954</v>
      </c>
      <c r="AL2901" s="7">
        <v>0</v>
      </c>
      <c r="AM2901" s="1"/>
    </row>
    <row r="2902" spans="1:39" ht="12.75" customHeight="1">
      <c r="A2902" s="1"/>
      <c r="B2902" s="1" t="s">
        <v>5019</v>
      </c>
      <c r="C2902" s="1" t="s">
        <v>5053</v>
      </c>
      <c r="D2902" s="3" t="str">
        <f ca="1">IFERROR(__xludf.DUMMYFUNCTION("PROPER(REGEXEXTRACT(B1144, ""(?:https?:\/\/)?(?:www\.)?([a-zA-Z0-9-]+)\.""))"),"Skyscanner")</f>
        <v>Skyscanner</v>
      </c>
      <c r="E2902" s="1" t="s">
        <v>5054</v>
      </c>
      <c r="F2902" s="1">
        <v>15.191757300000001</v>
      </c>
      <c r="G2902" s="1">
        <v>120.52414709999999</v>
      </c>
      <c r="H2902" s="1" t="s">
        <v>5055</v>
      </c>
      <c r="I2902" s="1" t="s">
        <v>41</v>
      </c>
      <c r="J2902" s="1">
        <f>IF(K2902="URBAN",1,IF(K2902="SUBURBAN",2,IF(K2902="RURAL",3,"")))</f>
        <v>1</v>
      </c>
      <c r="K2902" s="1" t="s">
        <v>42</v>
      </c>
      <c r="L2902" s="18">
        <v>46082</v>
      </c>
      <c r="M2902" s="49">
        <v>0.625</v>
      </c>
      <c r="N2902" s="18">
        <v>46083</v>
      </c>
      <c r="O2902" s="56">
        <v>0.5</v>
      </c>
      <c r="P2902" s="31" t="str">
        <f>TEXT($L2902, "dddd")</f>
        <v>Sunday</v>
      </c>
      <c r="Q2902" s="39" t="s">
        <v>5056</v>
      </c>
      <c r="R2902" s="39">
        <v>9072</v>
      </c>
      <c r="S2902" s="1" t="str">
        <f>IF(OR(MONTH(L2902)=12, MONTH(L2902)&lt;=5), "Dry Season", "Wet Season")</f>
        <v>Dry Season</v>
      </c>
      <c r="T2902" s="1">
        <v>1</v>
      </c>
      <c r="U2902" s="1">
        <v>0</v>
      </c>
      <c r="V2902" s="1">
        <v>0</v>
      </c>
      <c r="W2902" s="2">
        <f>IF(ISNUMBER(SEARCH("N/A", X2902)), 0, 1)</f>
        <v>1</v>
      </c>
      <c r="X2902" s="1" t="s">
        <v>977</v>
      </c>
      <c r="Y2902" s="1">
        <v>15.167270800000001</v>
      </c>
      <c r="Z2902" s="1">
        <v>120.5801134</v>
      </c>
      <c r="AA2902" s="11" cm="1">
        <f t="array" ref="AA2902">IF(ISBLANK(Y2902), 0, VINCentyInvDistance(F2902,G2902,Y2902,Z2902))</f>
        <v>6596.2943384623586</v>
      </c>
      <c r="AB2902" s="1">
        <v>0</v>
      </c>
      <c r="AC2902" s="1">
        <v>7.2</v>
      </c>
      <c r="AD2902" s="1">
        <v>4.5999999999999996</v>
      </c>
      <c r="AE2902" s="1">
        <v>53</v>
      </c>
      <c r="AF2902" s="1">
        <v>1</v>
      </c>
      <c r="AG2902" s="1" t="s">
        <v>978</v>
      </c>
      <c r="AH2902" s="1" t="s">
        <v>274</v>
      </c>
      <c r="AI2902" s="1" t="str">
        <f>TRIM(MID(SUBSTITUTE($H2902,",",REPT(" ",200)),(LEN($H2902)-LEN(SUBSTITUTE($H2902,",",""))-2)*200+1,200))</f>
        <v>Central Luzon</v>
      </c>
      <c r="AJ2902" s="1" t="s">
        <v>55</v>
      </c>
      <c r="AK2902" t="s">
        <v>16949</v>
      </c>
      <c r="AL2902" s="7">
        <v>0</v>
      </c>
      <c r="AM2902" s="1"/>
    </row>
    <row r="2903" spans="1:39" ht="12.75" customHeight="1">
      <c r="A2903" s="1"/>
      <c r="B2903" s="1" t="s">
        <v>5057</v>
      </c>
      <c r="C2903" s="1" t="s">
        <v>5058</v>
      </c>
      <c r="D2903" s="3" t="str">
        <f ca="1">IFERROR(__xludf.DUMMYFUNCTION("PROPER(REGEXEXTRACT(B1145, ""(?:https?:\/\/)?(?:www\.)?([a-zA-Z0-9-]+)\.""))"),"Skyscanner")</f>
        <v>Skyscanner</v>
      </c>
      <c r="E2903" s="1" t="s">
        <v>5059</v>
      </c>
      <c r="F2903" s="1">
        <v>15.1637217</v>
      </c>
      <c r="G2903" s="1">
        <v>120.5762036</v>
      </c>
      <c r="H2903" s="1" t="s">
        <v>5060</v>
      </c>
      <c r="I2903" s="1" t="s">
        <v>41</v>
      </c>
      <c r="J2903" s="1">
        <f>IF(K2903="URBAN",1,IF(K2903="SUBURBAN",2,IF(K2903="RURAL",3,"")))</f>
        <v>1</v>
      </c>
      <c r="K2903" s="1" t="s">
        <v>42</v>
      </c>
      <c r="L2903" s="18">
        <v>46082</v>
      </c>
      <c r="M2903" s="49">
        <v>0.625</v>
      </c>
      <c r="N2903" s="18">
        <v>46083</v>
      </c>
      <c r="O2903" s="56">
        <v>0.5</v>
      </c>
      <c r="P2903" s="31" t="str">
        <f>TEXT($L2903, "dddd")</f>
        <v>Sunday</v>
      </c>
      <c r="Q2903" s="39" t="s">
        <v>111</v>
      </c>
      <c r="R2903" s="39">
        <v>1150</v>
      </c>
      <c r="S2903" s="1" t="str">
        <f>IF(OR(MONTH(L2903)=12, MONTH(L2903)&lt;=5), "Dry Season", "Wet Season")</f>
        <v>Dry Season</v>
      </c>
      <c r="T2903" s="1">
        <v>1</v>
      </c>
      <c r="U2903" s="1">
        <v>0</v>
      </c>
      <c r="V2903" s="1">
        <v>1</v>
      </c>
      <c r="W2903" s="2">
        <f>IF(ISNUMBER(SEARCH("N/A", X2903)), 0, 1)</f>
        <v>0</v>
      </c>
      <c r="X2903" s="1" t="s">
        <v>44</v>
      </c>
      <c r="Y2903" s="1"/>
      <c r="Z2903" s="1"/>
      <c r="AA2903" s="11" cm="1">
        <f t="array" ref="AA2903">IF(ISBLANK(Y2903), 0, VINCentyInvDistance(F2903,G2903,Y2903,Z2903))</f>
        <v>0</v>
      </c>
      <c r="AB2903" s="1">
        <v>0</v>
      </c>
      <c r="AC2903" s="1">
        <v>9.8000000000000007</v>
      </c>
      <c r="AD2903" s="1">
        <v>3.5</v>
      </c>
      <c r="AE2903" s="1">
        <v>1099</v>
      </c>
      <c r="AF2903" s="1">
        <v>1</v>
      </c>
      <c r="AG2903" s="1" t="s">
        <v>273</v>
      </c>
      <c r="AH2903" s="1" t="s">
        <v>274</v>
      </c>
      <c r="AI2903" s="1" t="str">
        <f>TRIM(MID(SUBSTITUTE($H2903,",",REPT(" ",200)),(LEN($H2903)-LEN(SUBSTITUTE($H2903,",",""))-2)*200+1,200))</f>
        <v>Central Luzon</v>
      </c>
      <c r="AJ2903" s="1" t="s">
        <v>55</v>
      </c>
      <c r="AK2903" t="s">
        <v>16955</v>
      </c>
      <c r="AL2903" s="7">
        <v>0</v>
      </c>
      <c r="AM2903" s="1"/>
    </row>
    <row r="2904" spans="1:39" ht="12.75" customHeight="1">
      <c r="A2904" s="1"/>
      <c r="B2904" s="1" t="s">
        <v>5061</v>
      </c>
      <c r="C2904" s="1" t="s">
        <v>5062</v>
      </c>
      <c r="D2904" s="3" t="str">
        <f ca="1">IFERROR(__xludf.DUMMYFUNCTION("PROPER(REGEXEXTRACT(B1146, ""(?:https?:\/\/)?(?:www\.)?([a-zA-Z0-9-]+)\.""))"),"Skyscanner")</f>
        <v>Skyscanner</v>
      </c>
      <c r="E2904" s="1" t="s">
        <v>5063</v>
      </c>
      <c r="F2904" s="1">
        <v>15.166987000000001</v>
      </c>
      <c r="G2904" s="1">
        <v>120.588483</v>
      </c>
      <c r="H2904" s="1" t="s">
        <v>5064</v>
      </c>
      <c r="I2904" s="1" t="s">
        <v>41</v>
      </c>
      <c r="J2904" s="1">
        <f>IF(K2904="URBAN",1,IF(K2904="SUBURBAN",2,IF(K2904="RURAL",3,"")))</f>
        <v>1</v>
      </c>
      <c r="K2904" s="1" t="s">
        <v>42</v>
      </c>
      <c r="L2904" s="18">
        <v>46082</v>
      </c>
      <c r="M2904" s="49">
        <v>0.58333333333333337</v>
      </c>
      <c r="N2904" s="18">
        <v>46083</v>
      </c>
      <c r="O2904" s="56">
        <v>0.5</v>
      </c>
      <c r="P2904" s="31" t="str">
        <f>TEXT($L2904, "dddd")</f>
        <v>Sunday</v>
      </c>
      <c r="Q2904" s="39" t="s">
        <v>433</v>
      </c>
      <c r="R2904" s="39">
        <v>2763</v>
      </c>
      <c r="S2904" s="1" t="str">
        <f>IF(OR(MONTH(L2904)=12, MONTH(L2904)&lt;=5), "Dry Season", "Wet Season")</f>
        <v>Dry Season</v>
      </c>
      <c r="T2904" s="1">
        <v>1</v>
      </c>
      <c r="U2904" s="1">
        <v>0</v>
      </c>
      <c r="V2904" s="1">
        <v>0</v>
      </c>
      <c r="W2904" s="2">
        <f>IF(ISNUMBER(SEARCH("N/A", X2904)), 0, 1)</f>
        <v>1</v>
      </c>
      <c r="X2904" s="1" t="s">
        <v>977</v>
      </c>
      <c r="Y2904" s="1">
        <v>15.167270800000001</v>
      </c>
      <c r="Z2904" s="1">
        <v>120.5801134</v>
      </c>
      <c r="AA2904" s="11" cm="1">
        <f t="array" ref="AA2904">IF(ISBLANK(Y2904), 0, VINCentyInvDistance(F2904,G2904,Y2904,Z2904))</f>
        <v>899.99961314951702</v>
      </c>
      <c r="AB2904" s="1">
        <v>0</v>
      </c>
      <c r="AC2904" s="1">
        <v>7.8</v>
      </c>
      <c r="AD2904" s="1">
        <v>4.2</v>
      </c>
      <c r="AE2904" s="1">
        <v>13</v>
      </c>
      <c r="AF2904" s="1">
        <v>1</v>
      </c>
      <c r="AG2904" s="1" t="s">
        <v>978</v>
      </c>
      <c r="AH2904" s="1" t="s">
        <v>274</v>
      </c>
      <c r="AI2904" s="1" t="str">
        <f>TRIM(MID(SUBSTITUTE($H2904,",",REPT(" ",200)),(LEN($H2904)-LEN(SUBSTITUTE($H2904,",",""))-2)*200+1,200))</f>
        <v>Central Luzon</v>
      </c>
      <c r="AJ2904" s="1" t="s">
        <v>55</v>
      </c>
      <c r="AK2904" t="s">
        <v>960</v>
      </c>
      <c r="AL2904" s="7">
        <v>0</v>
      </c>
      <c r="AM2904" s="1"/>
    </row>
    <row r="2905" spans="1:39" ht="12.75" customHeight="1">
      <c r="A2905" s="1"/>
      <c r="B2905" s="1" t="s">
        <v>5065</v>
      </c>
      <c r="C2905" s="1" t="s">
        <v>5066</v>
      </c>
      <c r="D2905" s="3" t="str">
        <f ca="1">IFERROR(__xludf.DUMMYFUNCTION("PROPER(REGEXEXTRACT(B1147, ""(?:https?:\/\/)?(?:www\.)?([a-zA-Z0-9-]+)\.""))"),"Skyscanner")</f>
        <v>Skyscanner</v>
      </c>
      <c r="E2905" s="1" t="s">
        <v>5067</v>
      </c>
      <c r="F2905" s="1">
        <v>15.050550899999999</v>
      </c>
      <c r="G2905" s="1">
        <v>120.70175260000001</v>
      </c>
      <c r="H2905" s="1" t="s">
        <v>5068</v>
      </c>
      <c r="I2905" s="1" t="s">
        <v>41</v>
      </c>
      <c r="J2905" s="1">
        <f>IF(K2905="URBAN",1,IF(K2905="SUBURBAN",2,IF(K2905="RURAL",3,"")))</f>
        <v>1</v>
      </c>
      <c r="K2905" s="1" t="s">
        <v>42</v>
      </c>
      <c r="L2905" s="18">
        <v>46082</v>
      </c>
      <c r="M2905" s="49">
        <v>0.58333333333333337</v>
      </c>
      <c r="N2905" s="18">
        <v>46083</v>
      </c>
      <c r="O2905" s="56">
        <v>0.5</v>
      </c>
      <c r="P2905" s="31" t="str">
        <f>TEXT($L2905, "dddd")</f>
        <v>Sunday</v>
      </c>
      <c r="Q2905" s="39" t="s">
        <v>5048</v>
      </c>
      <c r="R2905" s="39">
        <v>1475</v>
      </c>
      <c r="S2905" s="1" t="str">
        <f>IF(OR(MONTH(L2905)=12, MONTH(L2905)&lt;=5), "Dry Season", "Wet Season")</f>
        <v>Dry Season</v>
      </c>
      <c r="T2905" s="1">
        <v>1</v>
      </c>
      <c r="U2905" s="1">
        <v>0</v>
      </c>
      <c r="V2905" s="1">
        <v>1</v>
      </c>
      <c r="W2905" s="2">
        <f>IF(ISNUMBER(SEARCH("N/A", X2905)), 0, 1)</f>
        <v>1</v>
      </c>
      <c r="X2905" s="1" t="s">
        <v>977</v>
      </c>
      <c r="Y2905" s="1">
        <v>15.167270800000001</v>
      </c>
      <c r="Z2905" s="1">
        <v>120.5801134</v>
      </c>
      <c r="AA2905" s="11" cm="1">
        <f t="array" ref="AA2905">IF(ISBLANK(Y2905), 0, VINCentyInvDistance(F2905,G2905,Y2905,Z2905))</f>
        <v>18378.576773444594</v>
      </c>
      <c r="AB2905" s="1">
        <v>0</v>
      </c>
      <c r="AC2905" s="1">
        <v>7.8</v>
      </c>
      <c r="AD2905" s="1">
        <v>4</v>
      </c>
      <c r="AE2905" s="1">
        <v>302</v>
      </c>
      <c r="AF2905" s="1">
        <v>1</v>
      </c>
      <c r="AG2905" s="1" t="s">
        <v>978</v>
      </c>
      <c r="AH2905" s="1" t="s">
        <v>274</v>
      </c>
      <c r="AI2905" s="1" t="str">
        <f>TRIM(MID(SUBSTITUTE($H2905,",",REPT(" ",200)),(LEN($H2905)-LEN(SUBSTITUTE($H2905,",",""))-2)*200+1,200))</f>
        <v>Central Luzon</v>
      </c>
      <c r="AJ2905" s="1" t="s">
        <v>55</v>
      </c>
      <c r="AK2905" t="s">
        <v>16956</v>
      </c>
      <c r="AL2905" s="7">
        <v>0</v>
      </c>
      <c r="AM2905" s="1"/>
    </row>
    <row r="2906" spans="1:39" ht="12.75" customHeight="1">
      <c r="A2906" s="1"/>
      <c r="B2906" s="1" t="s">
        <v>5074</v>
      </c>
      <c r="C2906" s="1" t="s">
        <v>5075</v>
      </c>
      <c r="D2906" s="3" t="str">
        <f ca="1">IFERROR(__xludf.DUMMYFUNCTION("PROPER(REGEXEXTRACT(B1149, ""(?:https?:\/\/)?(?:www\.)?([a-zA-Z0-9-]+)\.""))"),"Google")</f>
        <v>Google</v>
      </c>
      <c r="E2906" s="1" t="s">
        <v>5076</v>
      </c>
      <c r="F2906" s="1">
        <v>15.163698399999999</v>
      </c>
      <c r="G2906" s="1">
        <v>120.5911182</v>
      </c>
      <c r="H2906" s="1" t="s">
        <v>5077</v>
      </c>
      <c r="I2906" s="1" t="s">
        <v>41</v>
      </c>
      <c r="J2906" s="1">
        <f>IF(K2906="URBAN",1,IF(K2906="SUBURBAN",2,IF(K2906="RURAL",3,"")))</f>
        <v>1</v>
      </c>
      <c r="K2906" s="1" t="s">
        <v>42</v>
      </c>
      <c r="L2906" s="18">
        <v>46082</v>
      </c>
      <c r="M2906" s="49">
        <v>0.625</v>
      </c>
      <c r="N2906" s="18">
        <v>46083</v>
      </c>
      <c r="O2906" s="56">
        <v>0.5</v>
      </c>
      <c r="P2906" s="31" t="str">
        <f>TEXT($L2906, "dddd")</f>
        <v>Sunday</v>
      </c>
      <c r="Q2906" s="39" t="s">
        <v>5078</v>
      </c>
      <c r="R2906" s="39">
        <v>4770</v>
      </c>
      <c r="S2906" s="1" t="str">
        <f>IF(OR(MONTH(L2906)=12, MONTH(L2906)&lt;=5), "Dry Season", "Wet Season")</f>
        <v>Dry Season</v>
      </c>
      <c r="T2906" s="1">
        <v>1</v>
      </c>
      <c r="U2906" s="1">
        <v>0</v>
      </c>
      <c r="V2906" s="1">
        <v>0</v>
      </c>
      <c r="W2906" s="2">
        <f>IF(ISNUMBER(SEARCH("N/A", X2906)), 0, 1)</f>
        <v>0</v>
      </c>
      <c r="X2906" s="1" t="s">
        <v>44</v>
      </c>
      <c r="Y2906" s="1"/>
      <c r="Z2906" s="1"/>
      <c r="AA2906" s="11" cm="1">
        <f t="array" ref="AA2906">IF(ISBLANK(Y2906), 0, VINCentyInvDistance(F2906,G2906,Y2906,Z2906))</f>
        <v>0</v>
      </c>
      <c r="AB2906" s="1">
        <v>0</v>
      </c>
      <c r="AC2906" s="1">
        <v>0</v>
      </c>
      <c r="AD2906" s="1">
        <v>0</v>
      </c>
      <c r="AE2906" s="1">
        <v>460</v>
      </c>
      <c r="AF2906" s="1">
        <v>1</v>
      </c>
      <c r="AG2906" s="1" t="str">
        <f>TRIM(MID(SUBSTITUTE($H2906,",",REPT(" ",200)),(LEN($H2906)-LEN(SUBSTITUTE($H2906,",",""))-4)*200+1,200))</f>
        <v>Ninoy Aquino</v>
      </c>
      <c r="AH2906" s="1" t="str">
        <f>TRIM(MID(SUBSTITUTE($H2906,",",REPT(" ",200)),(LEN($H2906)-LEN(SUBSTITUTE($H2906,",",""))-3)*200+1,200))</f>
        <v>Angeles</v>
      </c>
      <c r="AI2906" s="1" t="str">
        <f>TRIM(MID(SUBSTITUTE($H2906,",",REPT(" ",200)),(LEN($H2906)-LEN(SUBSTITUTE($H2906,",",""))-2)*200+1,200))</f>
        <v>Central Luzon</v>
      </c>
      <c r="AJ2906" s="1" t="str">
        <f>TRIM(MID(SUBSTITUTE($H2906,",",REPT(" ",200)),(LEN($H2906)-LEN(SUBSTITUTE($H2906,",",""))-0)*200+1,200))</f>
        <v>Philippines</v>
      </c>
      <c r="AL2906" s="7">
        <v>0</v>
      </c>
      <c r="AM2906" s="1"/>
    </row>
    <row r="2907" spans="1:39" ht="12.75" customHeight="1">
      <c r="A2907" s="1"/>
      <c r="B2907" s="1" t="s">
        <v>5079</v>
      </c>
      <c r="C2907" s="1" t="s">
        <v>5080</v>
      </c>
      <c r="D2907" s="3" t="str">
        <f ca="1">IFERROR(__xludf.DUMMYFUNCTION("PROPER(REGEXEXTRACT(B1150, ""(?:https?:\/\/)?(?:www\.)?([a-zA-Z0-9-]+)\.""))"),"Skyscanner")</f>
        <v>Skyscanner</v>
      </c>
      <c r="E2907" s="1" t="s">
        <v>5081</v>
      </c>
      <c r="F2907" s="1">
        <v>15.1664181</v>
      </c>
      <c r="G2907" s="1">
        <v>120.56355120000001</v>
      </c>
      <c r="H2907" s="1" t="s">
        <v>5082</v>
      </c>
      <c r="I2907" s="1" t="s">
        <v>41</v>
      </c>
      <c r="J2907" s="1">
        <f>IF(K2907="URBAN",1,IF(K2907="SUBURBAN",2,IF(K2907="RURAL",3,"")))</f>
        <v>1</v>
      </c>
      <c r="K2907" s="1" t="s">
        <v>42</v>
      </c>
      <c r="L2907" s="18">
        <v>46082</v>
      </c>
      <c r="M2907" s="49">
        <v>0.58333333333333337</v>
      </c>
      <c r="N2907" s="18">
        <v>46083</v>
      </c>
      <c r="O2907" s="56">
        <v>0.5</v>
      </c>
      <c r="P2907" s="31" t="str">
        <f>TEXT($L2907, "dddd")</f>
        <v>Sunday</v>
      </c>
      <c r="Q2907" s="39" t="s">
        <v>5052</v>
      </c>
      <c r="R2907" s="39">
        <v>3250</v>
      </c>
      <c r="S2907" s="1" t="str">
        <f>IF(OR(MONTH(L2907)=12, MONTH(L2907)&lt;=5), "Dry Season", "Wet Season")</f>
        <v>Dry Season</v>
      </c>
      <c r="T2907" s="1">
        <v>1</v>
      </c>
      <c r="U2907" s="1">
        <v>0</v>
      </c>
      <c r="V2907" s="1">
        <v>0</v>
      </c>
      <c r="W2907" s="2">
        <f>IF(ISNUMBER(SEARCH("N/A", X2907)), 0, 1)</f>
        <v>1</v>
      </c>
      <c r="X2907" s="1" t="s">
        <v>977</v>
      </c>
      <c r="Y2907" s="1">
        <v>15.167270800000001</v>
      </c>
      <c r="Z2907" s="1">
        <v>120.5801134</v>
      </c>
      <c r="AA2907" s="11" cm="1">
        <f t="array" ref="AA2907">IF(ISBLANK(Y2907), 0, VINCentyInvDistance(F2907,G2907,Y2907,Z2907))</f>
        <v>1782.3830418662269</v>
      </c>
      <c r="AB2907" s="1">
        <v>1</v>
      </c>
      <c r="AC2907" s="1">
        <v>6.8</v>
      </c>
      <c r="AD2907" s="1">
        <v>4.2</v>
      </c>
      <c r="AE2907" s="1">
        <v>134</v>
      </c>
      <c r="AF2907" s="1">
        <v>1</v>
      </c>
      <c r="AG2907" s="1" t="s">
        <v>978</v>
      </c>
      <c r="AH2907" s="1" t="s">
        <v>274</v>
      </c>
      <c r="AI2907" s="1" t="str">
        <f>TRIM(MID(SUBSTITUTE($H2907,",",REPT(" ",200)),(LEN($H2907)-LEN(SUBSTITUTE($H2907,",",""))-2)*200+1,200))</f>
        <v>Central Luzon</v>
      </c>
      <c r="AJ2907" s="1" t="s">
        <v>55</v>
      </c>
      <c r="AK2907" t="s">
        <v>16957</v>
      </c>
      <c r="AL2907" s="7">
        <v>0</v>
      </c>
      <c r="AM2907" s="1"/>
    </row>
    <row r="2908" spans="1:39" ht="12.75" customHeight="1">
      <c r="A2908" s="1"/>
      <c r="B2908" s="1" t="s">
        <v>5083</v>
      </c>
      <c r="C2908" s="1" t="s">
        <v>5084</v>
      </c>
      <c r="D2908" s="3" t="str">
        <f ca="1">IFERROR(__xludf.DUMMYFUNCTION("PROPER(REGEXEXTRACT(B1151, ""(?:https?:\/\/)?(?:www\.)?([a-zA-Z0-9-]+)\.""))"),"Skyscanner")</f>
        <v>Skyscanner</v>
      </c>
      <c r="E2908" s="1" t="s">
        <v>2599</v>
      </c>
      <c r="F2908" s="1">
        <v>15.0916751</v>
      </c>
      <c r="G2908" s="1">
        <v>120.939853</v>
      </c>
      <c r="H2908" s="1" t="s">
        <v>2604</v>
      </c>
      <c r="I2908" s="1" t="s">
        <v>41</v>
      </c>
      <c r="J2908" s="1">
        <f>IF(K2908="URBAN",1,IF(K2908="SUBURBAN",2,IF(K2908="RURAL",3,"")))</f>
        <v>1</v>
      </c>
      <c r="K2908" s="1" t="s">
        <v>42</v>
      </c>
      <c r="L2908" s="18">
        <v>46082</v>
      </c>
      <c r="M2908" s="49">
        <v>0.58333333333333337</v>
      </c>
      <c r="N2908" s="18">
        <v>46083</v>
      </c>
      <c r="O2908" s="56">
        <v>0.5</v>
      </c>
      <c r="P2908" s="31" t="str">
        <f>TEXT($L2908, "dddd")</f>
        <v>Sunday</v>
      </c>
      <c r="Q2908" s="39" t="s">
        <v>111</v>
      </c>
      <c r="R2908" s="39">
        <v>1200</v>
      </c>
      <c r="S2908" s="1" t="str">
        <f>IF(OR(MONTH(L2908)=12, MONTH(L2908)&lt;=5), "Dry Season", "Wet Season")</f>
        <v>Dry Season</v>
      </c>
      <c r="T2908" s="1">
        <v>1</v>
      </c>
      <c r="U2908" s="1">
        <v>1</v>
      </c>
      <c r="V2908" s="1">
        <v>1</v>
      </c>
      <c r="W2908" s="2">
        <f>IF(ISNUMBER(SEARCH("N/A", X2908)), 0, 1)</f>
        <v>1</v>
      </c>
      <c r="X2908" s="1" t="s">
        <v>977</v>
      </c>
      <c r="Y2908" s="1">
        <v>15.167270800000001</v>
      </c>
      <c r="Z2908" s="1">
        <v>120.5801134</v>
      </c>
      <c r="AA2908" s="11" cm="1">
        <f t="array" ref="AA2908">IF(ISBLANK(Y2908), 0, VINCentyInvDistance(F2908,G2908,Y2908,Z2908))</f>
        <v>39561.189354382048</v>
      </c>
      <c r="AB2908" s="1">
        <v>1</v>
      </c>
      <c r="AC2908" s="1">
        <v>8</v>
      </c>
      <c r="AD2908" s="1">
        <v>4.5999999999999996</v>
      </c>
      <c r="AE2908" s="1">
        <v>353</v>
      </c>
      <c r="AF2908" s="1">
        <v>1</v>
      </c>
      <c r="AG2908" s="1" t="s">
        <v>978</v>
      </c>
      <c r="AH2908" s="1" t="s">
        <v>274</v>
      </c>
      <c r="AI2908" s="1" t="str">
        <f>TRIM(MID(SUBSTITUTE($H2908,",",REPT(" ",200)),(LEN($H2908)-LEN(SUBSTITUTE($H2908,",",""))-2)*200+1,200))</f>
        <v>Central Luzon</v>
      </c>
      <c r="AJ2908" s="1" t="s">
        <v>55</v>
      </c>
      <c r="AK2908" t="s">
        <v>16958</v>
      </c>
      <c r="AL2908" s="7">
        <v>0</v>
      </c>
      <c r="AM2908" s="1"/>
    </row>
    <row r="2909" spans="1:39" ht="12.75" customHeight="1">
      <c r="A2909" s="1"/>
      <c r="B2909" s="1" t="s">
        <v>5087</v>
      </c>
      <c r="C2909" s="1" t="s">
        <v>5088</v>
      </c>
      <c r="D2909" s="3" t="str">
        <f ca="1">IFERROR(__xludf.DUMMYFUNCTION("PROPER(REGEXEXTRACT(B1153, ""(?:https?:\/\/)?(?:www\.)?([a-zA-Z0-9-]+)\.""))"),"Google")</f>
        <v>Google</v>
      </c>
      <c r="E2909" s="1" t="s">
        <v>5089</v>
      </c>
      <c r="F2909" s="1">
        <v>15.185276999999999</v>
      </c>
      <c r="G2909" s="1">
        <v>120.542721</v>
      </c>
      <c r="H2909" s="1" t="s">
        <v>5090</v>
      </c>
      <c r="I2909" s="1" t="s">
        <v>41</v>
      </c>
      <c r="J2909" s="1">
        <f>IF(K2909="URBAN",1,IF(K2909="SUBURBAN",2,IF(K2909="RURAL",3,"")))</f>
        <v>1</v>
      </c>
      <c r="K2909" s="1" t="s">
        <v>42</v>
      </c>
      <c r="L2909" s="18">
        <v>46082</v>
      </c>
      <c r="M2909" s="49">
        <v>0.625</v>
      </c>
      <c r="N2909" s="18">
        <v>46083</v>
      </c>
      <c r="O2909" s="56">
        <v>0.5</v>
      </c>
      <c r="P2909" s="31" t="str">
        <f>TEXT($L2909, "dddd")</f>
        <v>Sunday</v>
      </c>
      <c r="Q2909" s="39" t="s">
        <v>111</v>
      </c>
      <c r="R2909" s="39">
        <v>1000</v>
      </c>
      <c r="S2909" s="1" t="str">
        <f>IF(OR(MONTH(L2909)=12, MONTH(L2909)&lt;=5), "Dry Season", "Wet Season")</f>
        <v>Dry Season</v>
      </c>
      <c r="T2909" s="1">
        <v>1</v>
      </c>
      <c r="U2909" s="1">
        <v>0</v>
      </c>
      <c r="V2909" s="1">
        <v>0</v>
      </c>
      <c r="W2909" s="2">
        <f>IF(ISNUMBER(SEARCH("N/A", X2909)), 0, 1)</f>
        <v>0</v>
      </c>
      <c r="X2909" s="1" t="s">
        <v>44</v>
      </c>
      <c r="Y2909" s="1"/>
      <c r="Z2909" s="1"/>
      <c r="AA2909" s="11" cm="1">
        <f t="array" ref="AA2909">IF(ISBLANK(Y2909), 0, VINCentyInvDistance(F2909,G2909,Y2909,Z2909))</f>
        <v>0</v>
      </c>
      <c r="AB2909" s="1">
        <v>0</v>
      </c>
      <c r="AC2909" s="1">
        <v>2</v>
      </c>
      <c r="AD2909" s="1">
        <v>0</v>
      </c>
      <c r="AE2909" s="1">
        <v>7</v>
      </c>
      <c r="AF2909" s="1">
        <v>1</v>
      </c>
      <c r="AG2909" s="1" t="s">
        <v>273</v>
      </c>
      <c r="AH2909" s="1" t="s">
        <v>274</v>
      </c>
      <c r="AI2909" s="1" t="str">
        <f>TRIM(MID(SUBSTITUTE($H2909,",",REPT(" ",200)),(LEN($H2909)-LEN(SUBSTITUTE($H2909,",",""))-2)*200+1,200))</f>
        <v>Central Luzon</v>
      </c>
      <c r="AJ2909" s="1" t="s">
        <v>55</v>
      </c>
      <c r="AL2909" s="7">
        <v>0</v>
      </c>
      <c r="AM2909" s="1" t="s">
        <v>5091</v>
      </c>
    </row>
    <row r="2910" spans="1:39" ht="12.75" customHeight="1">
      <c r="A2910" s="1"/>
      <c r="B2910" s="1" t="s">
        <v>5099</v>
      </c>
      <c r="C2910" s="1" t="s">
        <v>5100</v>
      </c>
      <c r="D2910" s="3" t="str">
        <f ca="1">IFERROR(__xludf.DUMMYFUNCTION("PROPER(REGEXEXTRACT(B1155, ""(?:https?:\/\/)?(?:www\.)?([a-zA-Z0-9-]+)\.""))"),"Skyscanner")</f>
        <v>Skyscanner</v>
      </c>
      <c r="E2910" s="1" t="s">
        <v>4246</v>
      </c>
      <c r="F2910" s="1">
        <v>15.007721999999999</v>
      </c>
      <c r="G2910" s="1">
        <v>120.65582999999999</v>
      </c>
      <c r="H2910" s="1" t="s">
        <v>5101</v>
      </c>
      <c r="I2910" s="1" t="s">
        <v>41</v>
      </c>
      <c r="J2910" s="1">
        <f>IF(K2910="URBAN",1,IF(K2910="SUBURBAN",2,IF(K2910="RURAL",3,"")))</f>
        <v>1</v>
      </c>
      <c r="K2910" s="1" t="s">
        <v>42</v>
      </c>
      <c r="L2910" s="18">
        <v>46082</v>
      </c>
      <c r="M2910" s="49">
        <v>0.58333333333333337</v>
      </c>
      <c r="N2910" s="18">
        <v>46083</v>
      </c>
      <c r="O2910" s="56">
        <v>0.5</v>
      </c>
      <c r="P2910" s="31" t="str">
        <f>TEXT($L2910, "dddd")</f>
        <v>Sunday</v>
      </c>
      <c r="Q2910" s="39" t="s">
        <v>207</v>
      </c>
      <c r="R2910" s="39">
        <v>12979</v>
      </c>
      <c r="S2910" s="1" t="str">
        <f>IF(OR(MONTH(L2910)=12, MONTH(L2910)&lt;=5), "Dry Season", "Wet Season")</f>
        <v>Dry Season</v>
      </c>
      <c r="T2910" s="1">
        <v>1</v>
      </c>
      <c r="U2910" s="1">
        <v>0</v>
      </c>
      <c r="V2910" s="1">
        <v>1</v>
      </c>
      <c r="W2910" s="2">
        <f>IF(ISNUMBER(SEARCH("N/A", X2910)), 0, 1)</f>
        <v>0</v>
      </c>
      <c r="X2910" s="1" t="s">
        <v>44</v>
      </c>
      <c r="Y2910" s="1"/>
      <c r="Z2910" s="1"/>
      <c r="AA2910" s="11" cm="1">
        <f t="array" ref="AA2910">IF(ISBLANK(Y2910), 0, VINCentyInvDistance(F2910,G2910,Y2910,Z2910))</f>
        <v>0</v>
      </c>
      <c r="AB2910" s="1">
        <v>0</v>
      </c>
      <c r="AC2910" s="1">
        <v>8</v>
      </c>
      <c r="AD2910" s="1">
        <v>4.8</v>
      </c>
      <c r="AE2910" s="1">
        <v>23</v>
      </c>
      <c r="AF2910" s="1">
        <v>1</v>
      </c>
      <c r="AG2910" s="1" t="s">
        <v>5026</v>
      </c>
      <c r="AH2910" s="1" t="s">
        <v>274</v>
      </c>
      <c r="AI2910" s="1"/>
      <c r="AJ2910" s="1" t="s">
        <v>55</v>
      </c>
      <c r="AK2910" t="s">
        <v>5102</v>
      </c>
      <c r="AL2910" s="7">
        <v>0</v>
      </c>
      <c r="AM2910" s="1" t="s">
        <v>5103</v>
      </c>
    </row>
    <row r="2911" spans="1:39" ht="12.75" customHeight="1">
      <c r="A2911" s="1"/>
      <c r="B2911" s="1" t="s">
        <v>4254</v>
      </c>
      <c r="C2911" s="1" t="s">
        <v>5105</v>
      </c>
      <c r="D2911" s="3" t="str">
        <f ca="1">IFERROR(__xludf.DUMMYFUNCTION("PROPER(REGEXEXTRACT(B1157, ""(?:https?:\/\/)?(?:www\.)?([a-zA-Z0-9-]+)\.""))"),"Skyscanner")</f>
        <v>Skyscanner</v>
      </c>
      <c r="E2911" s="1" t="s">
        <v>4256</v>
      </c>
      <c r="F2911" s="1">
        <v>7.0693419999999998</v>
      </c>
      <c r="G2911" s="1">
        <v>125.610186</v>
      </c>
      <c r="H2911" s="1" t="s">
        <v>4257</v>
      </c>
      <c r="I2911" s="1" t="s">
        <v>4252</v>
      </c>
      <c r="J2911" s="1">
        <f>IF(K2911="URBAN",1,IF(K2911="SUBURBAN",2,IF(K2911="RURAL",3,"")))</f>
        <v>1</v>
      </c>
      <c r="K2911" s="1" t="s">
        <v>42</v>
      </c>
      <c r="L2911" s="18">
        <v>46082</v>
      </c>
      <c r="M2911" s="49">
        <v>0.58333333333333337</v>
      </c>
      <c r="N2911" s="18">
        <v>46083</v>
      </c>
      <c r="O2911" s="56">
        <v>0.5</v>
      </c>
      <c r="P2911" s="31" t="str">
        <f>TEXT($L2911, "dddd")</f>
        <v>Sunday</v>
      </c>
      <c r="Q2911" s="39" t="s">
        <v>207</v>
      </c>
      <c r="R2911" s="39">
        <v>3049</v>
      </c>
      <c r="S2911" s="1" t="str">
        <f>IF(OR(MONTH(L2911)=12, MONTH(L2911)&lt;=5), "Dry Season", "Wet Season")</f>
        <v>Dry Season</v>
      </c>
      <c r="T2911" s="1">
        <v>2</v>
      </c>
      <c r="U2911" s="1">
        <v>1</v>
      </c>
      <c r="V2911" s="1">
        <v>0</v>
      </c>
      <c r="W2911" s="2">
        <f>IF(ISNUMBER(SEARCH("N/A", X2911)), 0, 1)</f>
        <v>0</v>
      </c>
      <c r="X2911" s="1" t="s">
        <v>44</v>
      </c>
      <c r="Y2911" s="1"/>
      <c r="Z2911" s="1"/>
      <c r="AA2911" s="11" cm="1">
        <f t="array" ref="AA2911">IF(ISBLANK(Y2911), 0, VINCentyInvDistance(F2911,G2911,Y2911,Z2911))</f>
        <v>0</v>
      </c>
      <c r="AB2911" s="1">
        <v>1</v>
      </c>
      <c r="AC2911" s="1">
        <v>7.2</v>
      </c>
      <c r="AD2911" s="1">
        <v>4.0999999999999996</v>
      </c>
      <c r="AE2911" s="1">
        <v>283</v>
      </c>
      <c r="AF2911" s="1">
        <v>1</v>
      </c>
      <c r="AG2911" s="1" t="s">
        <v>1703</v>
      </c>
      <c r="AH2911" s="1" t="s">
        <v>1704</v>
      </c>
      <c r="AI2911" s="1"/>
      <c r="AJ2911" s="1" t="s">
        <v>55</v>
      </c>
      <c r="AK2911" t="s">
        <v>16887</v>
      </c>
      <c r="AL2911" s="7">
        <v>0</v>
      </c>
      <c r="AM2911" s="1" t="s">
        <v>4258</v>
      </c>
    </row>
    <row r="2912" spans="1:39" ht="12.75" customHeight="1">
      <c r="A2912" s="1"/>
      <c r="B2912" s="1" t="s">
        <v>5106</v>
      </c>
      <c r="C2912" s="1" t="s">
        <v>5107</v>
      </c>
      <c r="D2912" s="3" t="str">
        <f ca="1">IFERROR(__xludf.DUMMYFUNCTION("PROPER(REGEXEXTRACT(B1158, ""(?:https?:\/\/)?(?:www\.)?([a-zA-Z0-9-]+)\.""))"),"Google")</f>
        <v>Google</v>
      </c>
      <c r="E2912" s="1" t="s">
        <v>4261</v>
      </c>
      <c r="F2912" s="1">
        <v>7.0668379999999997</v>
      </c>
      <c r="G2912" s="1">
        <v>125.60440800000001</v>
      </c>
      <c r="H2912" s="1" t="s">
        <v>5108</v>
      </c>
      <c r="I2912" s="1" t="s">
        <v>4252</v>
      </c>
      <c r="J2912" s="1">
        <f>IF(K2912="URBAN",1,IF(K2912="SUBURBAN",2,IF(K2912="RURAL",3,"")))</f>
        <v>1</v>
      </c>
      <c r="K2912" s="1" t="s">
        <v>42</v>
      </c>
      <c r="L2912" s="18">
        <v>46082</v>
      </c>
      <c r="M2912" s="49">
        <v>0.625</v>
      </c>
      <c r="N2912" s="18">
        <v>46083</v>
      </c>
      <c r="O2912" s="56">
        <v>0.5</v>
      </c>
      <c r="P2912" s="31" t="str">
        <f>TEXT($L2912, "dddd")</f>
        <v>Sunday</v>
      </c>
      <c r="Q2912" s="39" t="s">
        <v>186</v>
      </c>
      <c r="R2912" s="39">
        <v>4676</v>
      </c>
      <c r="S2912" s="1" t="str">
        <f>IF(OR(MONTH(L2912)=12, MONTH(L2912)&lt;=5), "Dry Season", "Wet Season")</f>
        <v>Dry Season</v>
      </c>
      <c r="T2912" s="1">
        <v>1</v>
      </c>
      <c r="U2912" s="1">
        <v>0</v>
      </c>
      <c r="V2912" s="1">
        <v>0</v>
      </c>
      <c r="W2912" s="2">
        <f>IF(ISNUMBER(SEARCH("N/A", X2912)), 0, 1)</f>
        <v>0</v>
      </c>
      <c r="X2912" s="1" t="s">
        <v>44</v>
      </c>
      <c r="Y2912" s="1"/>
      <c r="Z2912" s="1"/>
      <c r="AA2912" s="11" cm="1">
        <f t="array" ref="AA2912">IF(ISBLANK(Y2912), 0, VINCentyInvDistance(F2912,G2912,Y2912,Z2912))</f>
        <v>0</v>
      </c>
      <c r="AB2912" s="1">
        <v>0</v>
      </c>
      <c r="AC2912" s="1">
        <v>8.1999999999999993</v>
      </c>
      <c r="AD2912" s="1">
        <v>0</v>
      </c>
      <c r="AE2912" s="1">
        <v>324</v>
      </c>
      <c r="AF2912" s="1">
        <v>1</v>
      </c>
      <c r="AG2912" s="1" t="s">
        <v>1703</v>
      </c>
      <c r="AH2912" s="1" t="s">
        <v>1704</v>
      </c>
      <c r="AI2912" s="1" t="str">
        <f>TRIM(MID(SUBSTITUTE($H2912,",",REPT(" ",200)),(LEN($H2912)-LEN(SUBSTITUTE($H2912,",",""))-2)*200+1,200))</f>
        <v>Davao Region</v>
      </c>
      <c r="AJ2912" s="1" t="s">
        <v>55</v>
      </c>
      <c r="AL2912" s="7">
        <v>0</v>
      </c>
      <c r="AM2912" s="1" t="s">
        <v>5109</v>
      </c>
    </row>
    <row r="2913" spans="1:39" ht="12.75" customHeight="1">
      <c r="A2913" s="1"/>
      <c r="B2913" s="1" t="s">
        <v>4265</v>
      </c>
      <c r="C2913" s="1" t="s">
        <v>5110</v>
      </c>
      <c r="D2913" s="3" t="str">
        <f ca="1">IFERROR(__xludf.DUMMYFUNCTION("PROPER(REGEXEXTRACT(B1159, ""(?:https?:\/\/)?(?:www\.)?([a-zA-Z0-9-]+)\.""))"),"Skyscanner")</f>
        <v>Skyscanner</v>
      </c>
      <c r="E2913" s="1" t="s">
        <v>5111</v>
      </c>
      <c r="F2913" s="1">
        <v>7.0915967000000002</v>
      </c>
      <c r="G2913" s="1">
        <v>125.6238582</v>
      </c>
      <c r="H2913" s="1" t="s">
        <v>5112</v>
      </c>
      <c r="I2913" s="1" t="s">
        <v>4252</v>
      </c>
      <c r="J2913" s="1">
        <f>IF(K2913="URBAN",1,IF(K2913="SUBURBAN",2,IF(K2913="RURAL",3,"")))</f>
        <v>1</v>
      </c>
      <c r="K2913" s="1" t="s">
        <v>42</v>
      </c>
      <c r="L2913" s="18">
        <v>46082</v>
      </c>
      <c r="M2913" s="49">
        <v>0.58333333333333337</v>
      </c>
      <c r="N2913" s="18">
        <v>46083</v>
      </c>
      <c r="O2913" s="56">
        <v>0.5</v>
      </c>
      <c r="P2913" s="31" t="str">
        <f>TEXT($L2913, "dddd")</f>
        <v>Sunday</v>
      </c>
      <c r="Q2913" s="39" t="s">
        <v>43</v>
      </c>
      <c r="R2913" s="39">
        <v>1405</v>
      </c>
      <c r="S2913" s="1" t="str">
        <f>IF(OR(MONTH(L2913)=12, MONTH(L2913)&lt;=5), "Dry Season", "Wet Season")</f>
        <v>Dry Season</v>
      </c>
      <c r="T2913" s="1">
        <v>2</v>
      </c>
      <c r="U2913" s="1">
        <v>0</v>
      </c>
      <c r="V2913" s="1">
        <v>0</v>
      </c>
      <c r="W2913" s="2">
        <f>IF(ISNUMBER(SEARCH("N/A", X2913)), 0, 1)</f>
        <v>1</v>
      </c>
      <c r="X2913" s="1" t="s">
        <v>4263</v>
      </c>
      <c r="Y2913" s="1">
        <v>7.0920304999999999</v>
      </c>
      <c r="Z2913" s="1">
        <v>125.61240720000001</v>
      </c>
      <c r="AA2913" s="11" cm="1">
        <f t="array" ref="AA2913">IF(ISBLANK(Y2913), 0, VINCentyInvDistance(F2913,G2913,Y2913,Z2913))</f>
        <v>1265.9412550337865</v>
      </c>
      <c r="AB2913" s="1">
        <v>0</v>
      </c>
      <c r="AC2913" s="1">
        <v>5.8</v>
      </c>
      <c r="AD2913" s="1">
        <v>2.9</v>
      </c>
      <c r="AE2913" s="1">
        <v>222</v>
      </c>
      <c r="AF2913" s="1">
        <v>1</v>
      </c>
      <c r="AG2913" s="1" t="s">
        <v>4264</v>
      </c>
      <c r="AH2913" s="1" t="s">
        <v>1704</v>
      </c>
      <c r="AI2913" s="1" t="str">
        <f>TRIM(MID(SUBSTITUTE($H2913,",",REPT(" ",200)),(LEN($H2913)-LEN(SUBSTITUTE($H2913,",",""))-2)*200+1,200))</f>
        <v>Davao Region</v>
      </c>
      <c r="AJ2913" s="1" t="s">
        <v>55</v>
      </c>
      <c r="AK2913" t="s">
        <v>16888</v>
      </c>
      <c r="AL2913" s="7">
        <v>0</v>
      </c>
      <c r="AM2913" s="1"/>
    </row>
    <row r="2914" spans="1:39" ht="12.75" customHeight="1">
      <c r="A2914" s="1"/>
      <c r="B2914" s="1" t="s">
        <v>4276</v>
      </c>
      <c r="C2914" s="1" t="s">
        <v>5113</v>
      </c>
      <c r="D2914" s="3" t="str">
        <f ca="1">IFERROR(__xludf.DUMMYFUNCTION("PROPER(REGEXEXTRACT(B1160, ""(?:https?:\/\/)?(?:www\.)?([a-zA-Z0-9-]+)\.""))"),"Skyscanner")</f>
        <v>Skyscanner</v>
      </c>
      <c r="E2914" s="1" t="s">
        <v>4278</v>
      </c>
      <c r="F2914" s="1">
        <v>7.0694920000000003</v>
      </c>
      <c r="G2914" s="1">
        <v>125.605141</v>
      </c>
      <c r="H2914" s="1" t="s">
        <v>4279</v>
      </c>
      <c r="I2914" s="1" t="s">
        <v>4252</v>
      </c>
      <c r="J2914" s="1">
        <f>IF(K2914="URBAN",1,IF(K2914="SUBURBAN",2,IF(K2914="RURAL",3,"")))</f>
        <v>1</v>
      </c>
      <c r="K2914" s="1" t="s">
        <v>42</v>
      </c>
      <c r="L2914" s="18">
        <v>46082</v>
      </c>
      <c r="M2914" s="49">
        <v>0.58333333333333337</v>
      </c>
      <c r="N2914" s="18">
        <v>46083</v>
      </c>
      <c r="O2914" s="56">
        <v>0.5</v>
      </c>
      <c r="P2914" s="31" t="str">
        <f>TEXT($L2914, "dddd")</f>
        <v>Sunday</v>
      </c>
      <c r="Q2914" s="39" t="s">
        <v>207</v>
      </c>
      <c r="R2914" s="39">
        <v>1959</v>
      </c>
      <c r="S2914" s="1" t="str">
        <f>IF(OR(MONTH(L2914)=12, MONTH(L2914)&lt;=5), "Dry Season", "Wet Season")</f>
        <v>Dry Season</v>
      </c>
      <c r="T2914" s="1">
        <v>1</v>
      </c>
      <c r="U2914" s="1">
        <v>0</v>
      </c>
      <c r="V2914" s="1">
        <v>0</v>
      </c>
      <c r="W2914" s="2">
        <f>IF(ISNUMBER(SEARCH("N/A", X2914)), 0, 1)</f>
        <v>0</v>
      </c>
      <c r="X2914" s="1" t="s">
        <v>44</v>
      </c>
      <c r="Y2914" s="1"/>
      <c r="Z2914" s="1"/>
      <c r="AA2914" s="11" cm="1">
        <f t="array" ref="AA2914">IF(ISBLANK(Y2914), 0, VINCentyInvDistance(F2914,G2914,Y2914,Z2914))</f>
        <v>0</v>
      </c>
      <c r="AB2914" s="1">
        <v>0</v>
      </c>
      <c r="AC2914" s="1">
        <v>6.6</v>
      </c>
      <c r="AD2914" s="1">
        <v>3.3</v>
      </c>
      <c r="AE2914" s="1">
        <v>170</v>
      </c>
      <c r="AF2914" s="1">
        <v>1</v>
      </c>
      <c r="AG2914" s="1" t="s">
        <v>1703</v>
      </c>
      <c r="AH2914" s="1" t="s">
        <v>1704</v>
      </c>
      <c r="AI2914" s="1"/>
      <c r="AJ2914" s="1" t="s">
        <v>55</v>
      </c>
      <c r="AK2914" t="s">
        <v>4274</v>
      </c>
      <c r="AL2914" s="7">
        <v>0</v>
      </c>
      <c r="AM2914" s="1" t="s">
        <v>4280</v>
      </c>
    </row>
    <row r="2915" spans="1:39" ht="12.75" customHeight="1">
      <c r="A2915" s="1"/>
      <c r="B2915" s="1" t="s">
        <v>4281</v>
      </c>
      <c r="C2915" s="1" t="s">
        <v>5114</v>
      </c>
      <c r="D2915" s="3" t="str">
        <f ca="1">IFERROR(__xludf.DUMMYFUNCTION("PROPER(REGEXEXTRACT(B1161, ""(?:https?:\/\/)?(?:www\.)?([a-zA-Z0-9-]+)\.""))"),"Skyscanner")</f>
        <v>Skyscanner</v>
      </c>
      <c r="E2915" s="1" t="s">
        <v>4283</v>
      </c>
      <c r="F2915" s="1">
        <v>7.0652429999999997</v>
      </c>
      <c r="G2915" s="1">
        <v>125.610283</v>
      </c>
      <c r="H2915" s="1" t="s">
        <v>4284</v>
      </c>
      <c r="I2915" s="1" t="s">
        <v>4252</v>
      </c>
      <c r="J2915" s="1">
        <f>IF(K2915="URBAN",1,IF(K2915="SUBURBAN",2,IF(K2915="RURAL",3,"")))</f>
        <v>1</v>
      </c>
      <c r="K2915" s="1" t="s">
        <v>42</v>
      </c>
      <c r="L2915" s="18">
        <v>46082</v>
      </c>
      <c r="M2915" s="49">
        <v>0.58333333333333337</v>
      </c>
      <c r="N2915" s="18">
        <v>46083</v>
      </c>
      <c r="O2915" s="56">
        <v>0.5</v>
      </c>
      <c r="P2915" s="31" t="str">
        <f>TEXT($L2915, "dddd")</f>
        <v>Sunday</v>
      </c>
      <c r="Q2915" s="39" t="s">
        <v>111</v>
      </c>
      <c r="R2915" s="39">
        <v>792</v>
      </c>
      <c r="S2915" s="1" t="str">
        <f>IF(OR(MONTH(L2915)=12, MONTH(L2915)&lt;=5), "Dry Season", "Wet Season")</f>
        <v>Dry Season</v>
      </c>
      <c r="T2915" s="1">
        <v>1</v>
      </c>
      <c r="U2915" s="1">
        <v>0</v>
      </c>
      <c r="V2915" s="1">
        <v>0</v>
      </c>
      <c r="W2915" s="2">
        <f>IF(ISNUMBER(SEARCH("N/A", X2915)), 0, 1)</f>
        <v>0</v>
      </c>
      <c r="X2915" s="1" t="s">
        <v>44</v>
      </c>
      <c r="Y2915" s="1"/>
      <c r="Z2915" s="1"/>
      <c r="AA2915" s="11" cm="1">
        <f t="array" ref="AA2915">IF(ISBLANK(Y2915), 0, VINCentyInvDistance(F2915,G2915,Y2915,Z2915))</f>
        <v>0</v>
      </c>
      <c r="AB2915" s="1">
        <v>0</v>
      </c>
      <c r="AC2915" s="1">
        <v>6.6</v>
      </c>
      <c r="AD2915" s="1">
        <v>4.5999999999999996</v>
      </c>
      <c r="AE2915" s="1">
        <v>140</v>
      </c>
      <c r="AF2915" s="1">
        <v>1</v>
      </c>
      <c r="AG2915" s="1" t="s">
        <v>1703</v>
      </c>
      <c r="AH2915" s="1" t="s">
        <v>1704</v>
      </c>
      <c r="AI2915" s="1"/>
      <c r="AJ2915" s="1" t="s">
        <v>55</v>
      </c>
      <c r="AK2915" t="s">
        <v>16889</v>
      </c>
      <c r="AL2915" s="7">
        <v>0</v>
      </c>
      <c r="AM2915" s="1" t="s">
        <v>4287</v>
      </c>
    </row>
    <row r="2916" spans="1:39" ht="12.75" customHeight="1">
      <c r="A2916" s="1"/>
      <c r="B2916" s="1" t="s">
        <v>4297</v>
      </c>
      <c r="C2916" s="1" t="s">
        <v>5119</v>
      </c>
      <c r="D2916" s="3" t="str">
        <f ca="1">IFERROR(__xludf.DUMMYFUNCTION("PROPER(REGEXEXTRACT(B1164, ""(?:https?:\/\/)?(?:www\.)?([a-zA-Z0-9-]+)\.""))"),"Google")</f>
        <v>Google</v>
      </c>
      <c r="E2916" s="1" t="s">
        <v>4299</v>
      </c>
      <c r="F2916" s="1">
        <v>7.0655197000000003</v>
      </c>
      <c r="G2916" s="1">
        <v>125.61096190000001</v>
      </c>
      <c r="H2916" s="1" t="s">
        <v>4300</v>
      </c>
      <c r="I2916" s="1" t="s">
        <v>4252</v>
      </c>
      <c r="J2916" s="1">
        <f>IF(K2916="URBAN",1,IF(K2916="SUBURBAN",2,IF(K2916="RURAL",3,"")))</f>
        <v>1</v>
      </c>
      <c r="K2916" s="1" t="s">
        <v>42</v>
      </c>
      <c r="L2916" s="18">
        <v>46082</v>
      </c>
      <c r="M2916" s="49">
        <v>0.625</v>
      </c>
      <c r="N2916" s="18">
        <v>46083</v>
      </c>
      <c r="O2916" s="56">
        <v>0.5</v>
      </c>
      <c r="P2916" s="31" t="str">
        <f>TEXT($L2916, "dddd")</f>
        <v>Sunday</v>
      </c>
      <c r="Q2916" s="39" t="s">
        <v>207</v>
      </c>
      <c r="R2916" s="39">
        <v>1436</v>
      </c>
      <c r="S2916" s="1" t="str">
        <f>IF(OR(MONTH(L2916)=12, MONTH(L2916)&lt;=5), "Dry Season", "Wet Season")</f>
        <v>Dry Season</v>
      </c>
      <c r="T2916" s="1">
        <v>1</v>
      </c>
      <c r="U2916" s="1">
        <v>0</v>
      </c>
      <c r="V2916" s="1">
        <v>0</v>
      </c>
      <c r="W2916" s="2">
        <f>IF(ISNUMBER(SEARCH("N/A", X2916)), 0, 1)</f>
        <v>0</v>
      </c>
      <c r="X2916" s="1" t="s">
        <v>44</v>
      </c>
      <c r="Y2916" s="1"/>
      <c r="Z2916" s="1"/>
      <c r="AA2916" s="11" cm="1">
        <f t="array" ref="AA2916">IF(ISBLANK(Y2916), 0, VINCentyInvDistance(F2916,G2916,Y2916,Z2916))</f>
        <v>0</v>
      </c>
      <c r="AB2916" s="1">
        <v>0</v>
      </c>
      <c r="AC2916" s="1">
        <v>0</v>
      </c>
      <c r="AD2916" s="1">
        <v>0</v>
      </c>
      <c r="AE2916" s="1">
        <v>81</v>
      </c>
      <c r="AF2916" s="1">
        <v>1</v>
      </c>
      <c r="AG2916" s="1" t="str">
        <f>TRIM(MID(SUBSTITUTE($H2916,",",REPT(" ",200)),(LEN($H2916)-LEN(SUBSTITUTE($H2916,",",""))-4)*200+1,200))</f>
        <v>Poblacion District</v>
      </c>
      <c r="AH2916" s="1" t="str">
        <f>TRIM(MID(SUBSTITUTE($H2916,",",REPT(" ",200)),(LEN($H2916)-LEN(SUBSTITUTE($H2916,",",""))-3)*200+1,200))</f>
        <v>Davao City</v>
      </c>
      <c r="AI2916" s="1" t="str">
        <f>TRIM(MID(SUBSTITUTE($H2916,",",REPT(" ",200)),(LEN($H2916)-LEN(SUBSTITUTE($H2916,",",""))-2)*200+1,200))</f>
        <v>Davao Region</v>
      </c>
      <c r="AJ2916" s="1" t="str">
        <f>TRIM(MID(SUBSTITUTE($H2916,",",REPT(" ",200)),(LEN($H2916)-LEN(SUBSTITUTE($H2916,",",""))-0)*200+1,200))</f>
        <v>Philippines</v>
      </c>
      <c r="AL2916" s="7">
        <v>0</v>
      </c>
      <c r="AM2916" s="1"/>
    </row>
    <row r="2917" spans="1:39" ht="12.75" customHeight="1">
      <c r="A2917" s="1"/>
      <c r="B2917" s="1" t="s">
        <v>4301</v>
      </c>
      <c r="C2917" s="1" t="s">
        <v>5120</v>
      </c>
      <c r="D2917" s="3" t="str">
        <f ca="1">IFERROR(__xludf.DUMMYFUNCTION("PROPER(REGEXEXTRACT(B1165, ""(?:https?:\/\/)?(?:www\.)?([a-zA-Z0-9-]+)\.""))"),"Skyscanner")</f>
        <v>Skyscanner</v>
      </c>
      <c r="E2917" s="1" t="s">
        <v>4303</v>
      </c>
      <c r="F2917" s="1">
        <v>7.0655799999999997</v>
      </c>
      <c r="G2917" s="1">
        <v>125.61096999999999</v>
      </c>
      <c r="H2917" s="1" t="s">
        <v>4304</v>
      </c>
      <c r="I2917" s="1" t="s">
        <v>1300</v>
      </c>
      <c r="J2917" s="1">
        <f>IF(K2917="URBAN",1,IF(K2917="SUBURBAN",2,IF(K2917="RURAL",3,"")))</f>
        <v>1</v>
      </c>
      <c r="K2917" s="1" t="s">
        <v>42</v>
      </c>
      <c r="L2917" s="18">
        <v>46082</v>
      </c>
      <c r="M2917" s="49">
        <v>0.58333333333333337</v>
      </c>
      <c r="N2917" s="18">
        <v>46083</v>
      </c>
      <c r="O2917" s="56">
        <v>0.5</v>
      </c>
      <c r="P2917" s="31" t="str">
        <f>TEXT($L2917, "dddd")</f>
        <v>Sunday</v>
      </c>
      <c r="Q2917" s="39" t="s">
        <v>111</v>
      </c>
      <c r="R2917" s="39">
        <v>2077</v>
      </c>
      <c r="S2917" s="1" t="str">
        <f>IF(OR(MONTH(L2917)=12, MONTH(L2917)&lt;=5), "Dry Season", "Wet Season")</f>
        <v>Dry Season</v>
      </c>
      <c r="T2917" s="1">
        <v>1</v>
      </c>
      <c r="U2917" s="1">
        <v>0</v>
      </c>
      <c r="V2917" s="1">
        <v>0</v>
      </c>
      <c r="W2917" s="2">
        <f>IF(ISNUMBER(SEARCH("N/A", X2917)), 0, 1)</f>
        <v>0</v>
      </c>
      <c r="X2917" s="1" t="s">
        <v>44</v>
      </c>
      <c r="Y2917" s="1"/>
      <c r="Z2917" s="1"/>
      <c r="AA2917" s="11" cm="1">
        <f t="array" ref="AA2917">IF(ISBLANK(Y2917), 0, VINCentyInvDistance(F2917,G2917,Y2917,Z2917))</f>
        <v>0</v>
      </c>
      <c r="AB2917" s="1">
        <v>0</v>
      </c>
      <c r="AC2917" s="1">
        <v>8.8000000000000007</v>
      </c>
      <c r="AD2917" s="1">
        <v>4</v>
      </c>
      <c r="AE2917" s="1">
        <v>21</v>
      </c>
      <c r="AF2917" s="1">
        <v>1</v>
      </c>
      <c r="AG2917" s="1" t="s">
        <v>1703</v>
      </c>
      <c r="AH2917" s="1" t="s">
        <v>1704</v>
      </c>
      <c r="AI2917" s="1"/>
      <c r="AJ2917" s="1" t="s">
        <v>55</v>
      </c>
      <c r="AK2917" t="s">
        <v>16892</v>
      </c>
      <c r="AL2917" s="7">
        <v>0</v>
      </c>
      <c r="AM2917" s="1" t="s">
        <v>4306</v>
      </c>
    </row>
    <row r="2918" spans="1:39" ht="12.75" customHeight="1">
      <c r="A2918" s="1"/>
      <c r="B2918" s="1" t="s">
        <v>4307</v>
      </c>
      <c r="C2918" s="1" t="s">
        <v>5121</v>
      </c>
      <c r="D2918" s="3" t="str">
        <f ca="1">IFERROR(__xludf.DUMMYFUNCTION("PROPER(REGEXEXTRACT(B1166, ""(?:https?:\/\/)?(?:www\.)?([a-zA-Z0-9-]+)\.""))"),"Skyscanner")</f>
        <v>Skyscanner</v>
      </c>
      <c r="E2918" s="1" t="s">
        <v>4309</v>
      </c>
      <c r="F2918" s="1">
        <v>7.0690160000000004</v>
      </c>
      <c r="G2918" s="1">
        <v>125.61502</v>
      </c>
      <c r="H2918" s="1" t="s">
        <v>4310</v>
      </c>
      <c r="I2918" s="1" t="s">
        <v>4252</v>
      </c>
      <c r="J2918" s="1">
        <f>IF(K2918="URBAN",1,IF(K2918="SUBURBAN",2,IF(K2918="RURAL",3,"")))</f>
        <v>1</v>
      </c>
      <c r="K2918" s="1" t="s">
        <v>42</v>
      </c>
      <c r="L2918" s="18">
        <v>46082</v>
      </c>
      <c r="M2918" s="49">
        <v>0.58333333333333337</v>
      </c>
      <c r="N2918" s="18">
        <v>46083</v>
      </c>
      <c r="O2918" s="56">
        <v>0.5</v>
      </c>
      <c r="P2918" s="31" t="str">
        <f>TEXT($L2918, "dddd")</f>
        <v>Sunday</v>
      </c>
      <c r="Q2918" s="39" t="s">
        <v>111</v>
      </c>
      <c r="R2918" s="39">
        <v>873</v>
      </c>
      <c r="S2918" s="1" t="str">
        <f>IF(OR(MONTH(L2918)=12, MONTH(L2918)&lt;=5), "Dry Season", "Wet Season")</f>
        <v>Dry Season</v>
      </c>
      <c r="T2918" s="1">
        <v>1</v>
      </c>
      <c r="U2918" s="1">
        <v>0</v>
      </c>
      <c r="V2918" s="1">
        <v>0</v>
      </c>
      <c r="W2918" s="2">
        <f>IF(ISNUMBER(SEARCH("N/A", X2918)), 0, 1)</f>
        <v>0</v>
      </c>
      <c r="X2918" s="1" t="s">
        <v>44</v>
      </c>
      <c r="Y2918" s="1"/>
      <c r="Z2918" s="1"/>
      <c r="AA2918" s="11" cm="1">
        <f t="array" ref="AA2918">IF(ISBLANK(Y2918), 0, VINCentyInvDistance(F2918,G2918,Y2918,Z2918))</f>
        <v>0</v>
      </c>
      <c r="AB2918" s="1">
        <v>0</v>
      </c>
      <c r="AC2918" s="1">
        <v>8</v>
      </c>
      <c r="AD2918" s="1">
        <v>3.8</v>
      </c>
      <c r="AE2918" s="1">
        <v>58</v>
      </c>
      <c r="AF2918" s="1">
        <v>1</v>
      </c>
      <c r="AG2918" s="1" t="s">
        <v>1703</v>
      </c>
      <c r="AH2918" s="1" t="s">
        <v>1704</v>
      </c>
      <c r="AI2918" s="1"/>
      <c r="AJ2918" s="1" t="s">
        <v>55</v>
      </c>
      <c r="AK2918" t="s">
        <v>4305</v>
      </c>
      <c r="AL2918" s="7">
        <v>0</v>
      </c>
      <c r="AM2918" s="1" t="s">
        <v>4313</v>
      </c>
    </row>
    <row r="2919" spans="1:39" ht="12.75" customHeight="1">
      <c r="A2919" s="1"/>
      <c r="B2919" s="1" t="s">
        <v>5122</v>
      </c>
      <c r="C2919" s="1" t="s">
        <v>5123</v>
      </c>
      <c r="D2919" s="3" t="str">
        <f ca="1">IFERROR(__xludf.DUMMYFUNCTION("PROPER(REGEXEXTRACT(B1167, ""(?:https?:\/\/)?(?:www\.)?([a-zA-Z0-9-]+)\.""))"),"Skyscanner")</f>
        <v>Skyscanner</v>
      </c>
      <c r="E2919" s="1" t="s">
        <v>4316</v>
      </c>
      <c r="F2919" s="1">
        <v>7.0816879999999998</v>
      </c>
      <c r="G2919" s="1">
        <v>125.61506300000001</v>
      </c>
      <c r="H2919" s="1" t="s">
        <v>5124</v>
      </c>
      <c r="I2919" s="1" t="s">
        <v>4252</v>
      </c>
      <c r="J2919" s="1">
        <f>IF(K2919="URBAN",1,IF(K2919="SUBURBAN",2,IF(K2919="RURAL",3,"")))</f>
        <v>1</v>
      </c>
      <c r="K2919" s="1" t="s">
        <v>42</v>
      </c>
      <c r="L2919" s="18">
        <v>46082</v>
      </c>
      <c r="M2919" s="49">
        <v>0.58333333333333337</v>
      </c>
      <c r="N2919" s="18">
        <v>46083</v>
      </c>
      <c r="O2919" s="56">
        <v>0.5</v>
      </c>
      <c r="P2919" s="31" t="str">
        <f>TEXT($L2919, "dddd")</f>
        <v>Sunday</v>
      </c>
      <c r="Q2919" s="39" t="s">
        <v>111</v>
      </c>
      <c r="R2919" s="39">
        <v>2039</v>
      </c>
      <c r="S2919" s="1" t="str">
        <f>IF(OR(MONTH(L2919)=12, MONTH(L2919)&lt;=5), "Dry Season", "Wet Season")</f>
        <v>Dry Season</v>
      </c>
      <c r="T2919" s="1">
        <v>1</v>
      </c>
      <c r="U2919" s="1">
        <v>0</v>
      </c>
      <c r="V2919" s="1">
        <v>0</v>
      </c>
      <c r="W2919" s="2">
        <f>IF(ISNUMBER(SEARCH("N/A", X2919)), 0, 1)</f>
        <v>0</v>
      </c>
      <c r="X2919" s="1" t="s">
        <v>44</v>
      </c>
      <c r="Y2919" s="1"/>
      <c r="Z2919" s="1"/>
      <c r="AA2919" s="11" cm="1">
        <f t="array" ref="AA2919">IF(ISBLANK(Y2919), 0, VINCentyInvDistance(F2919,G2919,Y2919,Z2919))</f>
        <v>0</v>
      </c>
      <c r="AB2919" s="1">
        <v>0</v>
      </c>
      <c r="AC2919" s="1">
        <v>7.8</v>
      </c>
      <c r="AD2919" s="1">
        <v>4.5</v>
      </c>
      <c r="AE2919" s="1">
        <v>34</v>
      </c>
      <c r="AF2919" s="1">
        <v>1</v>
      </c>
      <c r="AG2919" s="1" t="s">
        <v>4311</v>
      </c>
      <c r="AH2919" s="1" t="s">
        <v>1704</v>
      </c>
      <c r="AI2919" s="1"/>
      <c r="AJ2919" s="1" t="s">
        <v>55</v>
      </c>
      <c r="AK2919" t="s">
        <v>4312</v>
      </c>
      <c r="AL2919" s="7">
        <v>0</v>
      </c>
      <c r="AM2919" s="1" t="s">
        <v>5125</v>
      </c>
    </row>
    <row r="2920" spans="1:39" ht="12.75" customHeight="1">
      <c r="A2920" s="1"/>
      <c r="B2920" s="1" t="s">
        <v>4321</v>
      </c>
      <c r="C2920" s="1" t="s">
        <v>5126</v>
      </c>
      <c r="D2920" s="3" t="str">
        <f ca="1">IFERROR(__xludf.DUMMYFUNCTION("PROPER(REGEXEXTRACT(B1168, ""(?:https?:\/\/)?(?:www\.)?([a-zA-Z0-9-]+)\.""))"),"Skyscanner")</f>
        <v>Skyscanner</v>
      </c>
      <c r="E2920" s="1" t="s">
        <v>5127</v>
      </c>
      <c r="F2920" s="1">
        <v>7.0956805000000003</v>
      </c>
      <c r="G2920" s="1">
        <v>125.63447720000001</v>
      </c>
      <c r="H2920" s="1" t="s">
        <v>4317</v>
      </c>
      <c r="I2920" s="1" t="s">
        <v>4252</v>
      </c>
      <c r="J2920" s="1">
        <f>IF(K2920="URBAN",1,IF(K2920="SUBURBAN",2,IF(K2920="RURAL",3,"")))</f>
        <v>1</v>
      </c>
      <c r="K2920" s="1" t="s">
        <v>42</v>
      </c>
      <c r="L2920" s="18">
        <v>46082</v>
      </c>
      <c r="M2920" s="49">
        <v>0.58333333333333337</v>
      </c>
      <c r="N2920" s="18">
        <v>46083</v>
      </c>
      <c r="O2920" s="56">
        <v>0.5</v>
      </c>
      <c r="P2920" s="31" t="str">
        <f>TEXT($L2920, "dddd")</f>
        <v>Sunday</v>
      </c>
      <c r="Q2920" s="39" t="s">
        <v>1341</v>
      </c>
      <c r="R2920" s="39">
        <v>1590</v>
      </c>
      <c r="S2920" s="1" t="str">
        <f>IF(OR(MONTH(L2920)=12, MONTH(L2920)&lt;=5), "Dry Season", "Wet Season")</f>
        <v>Dry Season</v>
      </c>
      <c r="T2920" s="1">
        <v>2</v>
      </c>
      <c r="U2920" s="1">
        <v>0</v>
      </c>
      <c r="V2920" s="1">
        <v>0</v>
      </c>
      <c r="W2920" s="2">
        <f>IF(ISNUMBER(SEARCH("N/A", X2920)), 0, 1)</f>
        <v>1</v>
      </c>
      <c r="X2920" s="1" t="s">
        <v>4318</v>
      </c>
      <c r="Y2920" s="1">
        <v>7.0989420000000001</v>
      </c>
      <c r="Z2920" s="1">
        <v>125.63104389999999</v>
      </c>
      <c r="AA2920" s="11" cm="1">
        <f t="array" ref="AA2920">IF(ISBLANK(Y2920), 0, VINCentyInvDistance(F2920,G2920,Y2920,Z2920))</f>
        <v>523.40815491470903</v>
      </c>
      <c r="AB2920" s="1">
        <v>0</v>
      </c>
      <c r="AC2920" s="1">
        <v>7.2</v>
      </c>
      <c r="AD2920" s="1">
        <v>4</v>
      </c>
      <c r="AE2920" s="1">
        <v>37</v>
      </c>
      <c r="AF2920" s="1">
        <v>1</v>
      </c>
      <c r="AG2920" s="1" t="s">
        <v>4319</v>
      </c>
      <c r="AH2920" s="1" t="s">
        <v>1704</v>
      </c>
      <c r="AI2920" s="1" t="str">
        <f>TRIM(MID(SUBSTITUTE($H2920,",",REPT(" ",200)),(LEN($H2920)-LEN(SUBSTITUTE($H2920,",",""))-2)*200+1,200))</f>
        <v>Davao Region</v>
      </c>
      <c r="AJ2920" s="1" t="s">
        <v>55</v>
      </c>
      <c r="AK2920" t="s">
        <v>4320</v>
      </c>
      <c r="AL2920" s="7">
        <v>0</v>
      </c>
      <c r="AM2920" s="1"/>
    </row>
    <row r="2921" spans="1:39" ht="12.75" customHeight="1">
      <c r="A2921" s="1"/>
      <c r="B2921" s="1" t="s">
        <v>4325</v>
      </c>
      <c r="C2921" s="1" t="s">
        <v>5128</v>
      </c>
      <c r="D2921" s="3" t="str">
        <f ca="1">IFERROR(__xludf.DUMMYFUNCTION("PROPER(REGEXEXTRACT(B1169, ""(?:https?:\/\/)?(?:www\.)?([a-zA-Z0-9-]+)\.""))"),"Skyscanner")</f>
        <v>Skyscanner</v>
      </c>
      <c r="E2921" s="1" t="s">
        <v>4327</v>
      </c>
      <c r="F2921" s="1">
        <v>7.0835140000000001</v>
      </c>
      <c r="G2921" s="1">
        <v>125.608654</v>
      </c>
      <c r="H2921" s="1" t="s">
        <v>4324</v>
      </c>
      <c r="I2921" s="1" t="s">
        <v>4252</v>
      </c>
      <c r="J2921" s="1">
        <f>IF(K2921="URBAN",1,IF(K2921="SUBURBAN",2,IF(K2921="RURAL",3,"")))</f>
        <v>1</v>
      </c>
      <c r="K2921" s="1" t="s">
        <v>42</v>
      </c>
      <c r="L2921" s="18">
        <v>46082</v>
      </c>
      <c r="M2921" s="49">
        <v>0.58333333333333337</v>
      </c>
      <c r="N2921" s="18">
        <v>46083</v>
      </c>
      <c r="O2921" s="56">
        <v>0.52083333333333337</v>
      </c>
      <c r="P2921" s="31" t="str">
        <f>TEXT($L2921, "dddd")</f>
        <v>Sunday</v>
      </c>
      <c r="Q2921" s="39" t="s">
        <v>207</v>
      </c>
      <c r="R2921" s="39">
        <v>4220</v>
      </c>
      <c r="S2921" s="1" t="str">
        <f>IF(OR(MONTH(L2921)=12, MONTH(L2921)&lt;=5), "Dry Season", "Wet Season")</f>
        <v>Dry Season</v>
      </c>
      <c r="T2921" s="1">
        <v>1</v>
      </c>
      <c r="U2921" s="1">
        <v>0</v>
      </c>
      <c r="V2921" s="1">
        <v>0</v>
      </c>
      <c r="W2921" s="2">
        <f>IF(ISNUMBER(SEARCH("N/A", X2921)), 0, 1)</f>
        <v>0</v>
      </c>
      <c r="X2921" s="1" t="s">
        <v>44</v>
      </c>
      <c r="Y2921" s="1"/>
      <c r="Z2921" s="1"/>
      <c r="AA2921" s="11" cm="1">
        <f t="array" ref="AA2921">IF(ISBLANK(Y2921), 0, VINCentyInvDistance(F2921,G2921,Y2921,Z2921))</f>
        <v>0</v>
      </c>
      <c r="AB2921" s="1">
        <v>0</v>
      </c>
      <c r="AC2921" s="1">
        <v>9</v>
      </c>
      <c r="AD2921" s="1">
        <v>3.6</v>
      </c>
      <c r="AE2921" s="1">
        <v>107</v>
      </c>
      <c r="AF2921" s="1">
        <v>1</v>
      </c>
      <c r="AG2921" s="1" t="s">
        <v>4311</v>
      </c>
      <c r="AH2921" s="1" t="s">
        <v>1704</v>
      </c>
      <c r="AI2921" s="1"/>
      <c r="AJ2921" s="1" t="s">
        <v>55</v>
      </c>
      <c r="AK2921" t="s">
        <v>4328</v>
      </c>
      <c r="AL2921" s="7">
        <v>0</v>
      </c>
      <c r="AM2921" s="1" t="s">
        <v>4329</v>
      </c>
    </row>
    <row r="2922" spans="1:39" ht="12.75" customHeight="1">
      <c r="A2922" s="1"/>
      <c r="B2922" s="1" t="s">
        <v>4330</v>
      </c>
      <c r="C2922" s="1" t="s">
        <v>4331</v>
      </c>
      <c r="D2922" s="3" t="str">
        <f ca="1">IFERROR(__xludf.DUMMYFUNCTION("PROPER(REGEXEXTRACT(B1170, ""(?:https?:\/\/)?(?:www\.)?([a-zA-Z0-9-]+)\.""))"),"Google")</f>
        <v>Google</v>
      </c>
      <c r="E2922" s="1" t="s">
        <v>4332</v>
      </c>
      <c r="F2922" s="1">
        <v>7.0685149999999997</v>
      </c>
      <c r="G2922" s="1">
        <v>125.612595</v>
      </c>
      <c r="H2922" s="1" t="s">
        <v>4333</v>
      </c>
      <c r="I2922" s="1" t="s">
        <v>4252</v>
      </c>
      <c r="J2922" s="1">
        <f>IF(K2922="URBAN",1,IF(K2922="SUBURBAN",2,IF(K2922="RURAL",3,"")))</f>
        <v>1</v>
      </c>
      <c r="K2922" s="1" t="s">
        <v>42</v>
      </c>
      <c r="L2922" s="18">
        <v>46082</v>
      </c>
      <c r="M2922" s="49">
        <v>0.625</v>
      </c>
      <c r="N2922" s="18">
        <v>46083</v>
      </c>
      <c r="O2922" s="56">
        <v>0.5</v>
      </c>
      <c r="P2922" s="31" t="str">
        <f>TEXT($L2922, "dddd")</f>
        <v>Sunday</v>
      </c>
      <c r="Q2922" s="39" t="s">
        <v>207</v>
      </c>
      <c r="R2922" s="39">
        <v>3055</v>
      </c>
      <c r="S2922" s="1" t="str">
        <f>IF(OR(MONTH(L2922)=12, MONTH(L2922)&lt;=5), "Dry Season", "Wet Season")</f>
        <v>Dry Season</v>
      </c>
      <c r="T2922" s="1">
        <v>1</v>
      </c>
      <c r="U2922" s="1">
        <v>0</v>
      </c>
      <c r="V2922" s="1">
        <v>0</v>
      </c>
      <c r="W2922" s="2">
        <f>IF(ISNUMBER(SEARCH("N/A", X2922)), 0, 1)</f>
        <v>0</v>
      </c>
      <c r="X2922" s="1" t="s">
        <v>44</v>
      </c>
      <c r="Y2922" s="1"/>
      <c r="Z2922" s="1"/>
      <c r="AA2922" s="11" cm="1">
        <f t="array" ref="AA2922">IF(ISBLANK(Y2922), 0, VINCentyInvDistance(F2922,G2922,Y2922,Z2922))</f>
        <v>0</v>
      </c>
      <c r="AB2922" s="1">
        <v>0</v>
      </c>
      <c r="AC2922" s="1">
        <v>0</v>
      </c>
      <c r="AD2922" s="1">
        <v>0</v>
      </c>
      <c r="AE2922" s="1">
        <v>267</v>
      </c>
      <c r="AF2922" s="1">
        <v>1</v>
      </c>
      <c r="AG2922" s="1" t="s">
        <v>1703</v>
      </c>
      <c r="AH2922" s="1" t="s">
        <v>1704</v>
      </c>
      <c r="AI2922" s="1" t="str">
        <f>TRIM(MID(SUBSTITUTE($H2922,",",REPT(" ",200)),(LEN($H2922)-LEN(SUBSTITUTE($H2922,",",""))-2)*200+1,200))</f>
        <v>Davao Region</v>
      </c>
      <c r="AJ2922" s="1" t="s">
        <v>55</v>
      </c>
      <c r="AL2922" s="7">
        <v>0</v>
      </c>
      <c r="AM2922" s="1" t="s">
        <v>4334</v>
      </c>
    </row>
    <row r="2923" spans="1:39" ht="12.75" customHeight="1">
      <c r="A2923" s="1"/>
      <c r="B2923" s="1" t="s">
        <v>4254</v>
      </c>
      <c r="C2923" s="1" t="s">
        <v>5129</v>
      </c>
      <c r="D2923" s="3" t="str">
        <f ca="1">IFERROR(__xludf.DUMMYFUNCTION("PROPER(REGEXEXTRACT(B1171, ""(?:https?:\/\/)?(?:www\.)?([a-zA-Z0-9-]+)\.""))"),"Skyscanner")</f>
        <v>Skyscanner</v>
      </c>
      <c r="E2923" s="1" t="s">
        <v>4336</v>
      </c>
      <c r="F2923" s="1">
        <v>7.0693419999999998</v>
      </c>
      <c r="G2923" s="1">
        <v>125.610186</v>
      </c>
      <c r="H2923" s="1" t="s">
        <v>4257</v>
      </c>
      <c r="I2923" s="1" t="s">
        <v>4252</v>
      </c>
      <c r="J2923" s="1">
        <f>IF(K2923="URBAN",1,IF(K2923="SUBURBAN",2,IF(K2923="RURAL",3,"")))</f>
        <v>1</v>
      </c>
      <c r="K2923" s="1" t="s">
        <v>42</v>
      </c>
      <c r="L2923" s="18">
        <v>46082</v>
      </c>
      <c r="M2923" s="49">
        <v>0.58333333333333337</v>
      </c>
      <c r="N2923" s="18">
        <v>46083</v>
      </c>
      <c r="O2923" s="56">
        <v>0.5</v>
      </c>
      <c r="P2923" s="31" t="str">
        <f>TEXT($L2923, "dddd")</f>
        <v>Sunday</v>
      </c>
      <c r="Q2923" s="39" t="s">
        <v>207</v>
      </c>
      <c r="R2923" s="39">
        <v>733</v>
      </c>
      <c r="S2923" s="1" t="str">
        <f>IF(OR(MONTH(L2923)=12, MONTH(L2923)&lt;=5), "Dry Season", "Wet Season")</f>
        <v>Dry Season</v>
      </c>
      <c r="T2923" s="1">
        <v>1</v>
      </c>
      <c r="U2923" s="1">
        <v>0</v>
      </c>
      <c r="V2923" s="1">
        <v>0</v>
      </c>
      <c r="W2923" s="2">
        <f>IF(ISNUMBER(SEARCH("N/A", X2923)), 0, 1)</f>
        <v>0</v>
      </c>
      <c r="X2923" s="1" t="s">
        <v>44</v>
      </c>
      <c r="Y2923" s="1"/>
      <c r="Z2923" s="1"/>
      <c r="AA2923" s="11" cm="1">
        <f t="array" ref="AA2923">IF(ISBLANK(Y2923), 0, VINCentyInvDistance(F2923,G2923,Y2923,Z2923))</f>
        <v>0</v>
      </c>
      <c r="AB2923" s="1">
        <v>1</v>
      </c>
      <c r="AC2923" s="1">
        <v>7.2</v>
      </c>
      <c r="AD2923" s="1">
        <v>5</v>
      </c>
      <c r="AE2923" s="1">
        <v>283</v>
      </c>
      <c r="AF2923" s="1">
        <v>1</v>
      </c>
      <c r="AG2923" s="1" t="s">
        <v>1703</v>
      </c>
      <c r="AH2923" s="1" t="s">
        <v>1704</v>
      </c>
      <c r="AI2923" s="1"/>
      <c r="AJ2923" s="1" t="s">
        <v>55</v>
      </c>
      <c r="AK2923" t="s">
        <v>16887</v>
      </c>
      <c r="AL2923" s="7">
        <v>0</v>
      </c>
      <c r="AM2923" s="1" t="s">
        <v>4258</v>
      </c>
    </row>
    <row r="2924" spans="1:39" ht="12.75" customHeight="1">
      <c r="A2924" s="1"/>
      <c r="B2924" s="1" t="s">
        <v>4337</v>
      </c>
      <c r="C2924" s="1" t="s">
        <v>5130</v>
      </c>
      <c r="D2924" s="3" t="str">
        <f ca="1">IFERROR(__xludf.DUMMYFUNCTION("PROPER(REGEXEXTRACT(B1172, ""(?:https?:\/\/)?(?:www\.)?([a-zA-Z0-9-]+)\.""))"),"Skyscanner")</f>
        <v>Skyscanner</v>
      </c>
      <c r="E2924" s="1" t="s">
        <v>4339</v>
      </c>
      <c r="F2924" s="1">
        <v>7.0669760000000004</v>
      </c>
      <c r="G2924" s="1">
        <v>125.606241</v>
      </c>
      <c r="H2924" s="1" t="s">
        <v>4340</v>
      </c>
      <c r="I2924" s="1" t="s">
        <v>4252</v>
      </c>
      <c r="J2924" s="1">
        <f>IF(K2924="URBAN",1,IF(K2924="SUBURBAN",2,IF(K2924="RURAL",3,"")))</f>
        <v>1</v>
      </c>
      <c r="K2924" s="1" t="s">
        <v>42</v>
      </c>
      <c r="L2924" s="18">
        <v>46082</v>
      </c>
      <c r="M2924" s="49">
        <v>0.58333333333333337</v>
      </c>
      <c r="N2924" s="18">
        <v>46083</v>
      </c>
      <c r="O2924" s="56">
        <v>0.5</v>
      </c>
      <c r="P2924" s="31" t="str">
        <f>TEXT($L2924, "dddd")</f>
        <v>Sunday</v>
      </c>
      <c r="Q2924" s="39" t="s">
        <v>207</v>
      </c>
      <c r="R2924" s="39">
        <v>730</v>
      </c>
      <c r="S2924" s="1" t="str">
        <f>IF(OR(MONTH(L2924)=12, MONTH(L2924)&lt;=5), "Dry Season", "Wet Season")</f>
        <v>Dry Season</v>
      </c>
      <c r="T2924" s="1">
        <v>2</v>
      </c>
      <c r="U2924" s="1">
        <v>0</v>
      </c>
      <c r="V2924" s="1">
        <v>0</v>
      </c>
      <c r="W2924" s="2">
        <f>IF(ISNUMBER(SEARCH("N/A", X2924)), 0, 1)</f>
        <v>0</v>
      </c>
      <c r="X2924" s="1" t="s">
        <v>44</v>
      </c>
      <c r="Y2924" s="1"/>
      <c r="Z2924" s="1"/>
      <c r="AA2924" s="11" cm="1">
        <f t="array" ref="AA2924">IF(ISBLANK(Y2924), 0, VINCentyInvDistance(F2924,G2924,Y2924,Z2924))</f>
        <v>0</v>
      </c>
      <c r="AB2924" s="1">
        <v>0</v>
      </c>
      <c r="AC2924" s="1">
        <v>5.8</v>
      </c>
      <c r="AD2924" s="1">
        <v>3.5</v>
      </c>
      <c r="AE2924" s="1">
        <v>38</v>
      </c>
      <c r="AF2924" s="1">
        <v>1</v>
      </c>
      <c r="AG2924" s="1" t="s">
        <v>1703</v>
      </c>
      <c r="AH2924" s="1" t="s">
        <v>1704</v>
      </c>
      <c r="AI2924" s="1"/>
      <c r="AJ2924" s="1" t="s">
        <v>55</v>
      </c>
      <c r="AK2924" t="s">
        <v>4341</v>
      </c>
      <c r="AL2924" s="7">
        <v>0</v>
      </c>
      <c r="AM2924" s="1" t="s">
        <v>4342</v>
      </c>
    </row>
    <row r="2925" spans="1:39" ht="12.75" customHeight="1">
      <c r="A2925" s="1"/>
      <c r="B2925" s="1" t="s">
        <v>5131</v>
      </c>
      <c r="C2925" s="1" t="s">
        <v>5132</v>
      </c>
      <c r="D2925" s="3" t="str">
        <f ca="1">IFERROR(__xludf.DUMMYFUNCTION("PROPER(REGEXEXTRACT(B1173, ""(?:https?:\/\/)?(?:www\.)?([a-zA-Z0-9-]+)\.""))"),"Google")</f>
        <v>Google</v>
      </c>
      <c r="E2925" s="1" t="s">
        <v>5133</v>
      </c>
      <c r="F2925" s="1">
        <v>7.0497012000000003</v>
      </c>
      <c r="G2925" s="1">
        <v>125.5907263</v>
      </c>
      <c r="H2925" s="1" t="s">
        <v>5134</v>
      </c>
      <c r="I2925" s="1" t="s">
        <v>4252</v>
      </c>
      <c r="J2925" s="1">
        <f>IF(K2925="URBAN",1,IF(K2925="SUBURBAN",2,IF(K2925="RURAL",3,"")))</f>
        <v>1</v>
      </c>
      <c r="K2925" s="1" t="s">
        <v>42</v>
      </c>
      <c r="L2925" s="18">
        <v>46082</v>
      </c>
      <c r="M2925" s="49">
        <v>0.625</v>
      </c>
      <c r="N2925" s="18">
        <v>46083</v>
      </c>
      <c r="O2925" s="56">
        <v>0.5</v>
      </c>
      <c r="P2925" s="31" t="str">
        <f>TEXT($L2925, "dddd")</f>
        <v>Sunday</v>
      </c>
      <c r="Q2925" s="39" t="s">
        <v>207</v>
      </c>
      <c r="R2925" s="39">
        <v>12369</v>
      </c>
      <c r="S2925" s="1" t="str">
        <f>IF(OR(MONTH(L2925)=12, MONTH(L2925)&lt;=5), "Dry Season", "Wet Season")</f>
        <v>Dry Season</v>
      </c>
      <c r="T2925" s="1">
        <v>1</v>
      </c>
      <c r="U2925" s="1">
        <v>1</v>
      </c>
      <c r="V2925" s="1">
        <v>1</v>
      </c>
      <c r="W2925" s="2">
        <f>IF(ISNUMBER(SEARCH("N/A", X2925)), 0, 1)</f>
        <v>1</v>
      </c>
      <c r="X2925" s="1" t="s">
        <v>4263</v>
      </c>
      <c r="Y2925" s="1">
        <v>7.0920304999999999</v>
      </c>
      <c r="Z2925" s="1">
        <v>125.61240720000001</v>
      </c>
      <c r="AA2925" s="11" cm="1">
        <f t="array" ref="AA2925">IF(ISBLANK(Y2925), 0, VINCentyInvDistance(F2925,G2925,Y2925,Z2925))</f>
        <v>5258.4575783382825</v>
      </c>
      <c r="AB2925" s="1">
        <v>0</v>
      </c>
      <c r="AC2925" s="1">
        <v>0</v>
      </c>
      <c r="AD2925" s="1">
        <v>0</v>
      </c>
      <c r="AE2925" s="1">
        <v>1087</v>
      </c>
      <c r="AF2925" s="1">
        <v>1</v>
      </c>
      <c r="AG2925" s="1" t="s">
        <v>4264</v>
      </c>
      <c r="AH2925" s="1" t="s">
        <v>1704</v>
      </c>
      <c r="AI2925" s="1" t="str">
        <f>TRIM(MID(SUBSTITUTE($H2925,",",REPT(" ",200)),(LEN($H2925)-LEN(SUBSTITUTE($H2925,",",""))-2)*200+1,200))</f>
        <v>Davao Region</v>
      </c>
      <c r="AJ2925" s="1" t="s">
        <v>55</v>
      </c>
      <c r="AL2925" s="7">
        <v>0</v>
      </c>
      <c r="AM2925" s="1"/>
    </row>
    <row r="2926" spans="1:39" ht="12.75" customHeight="1">
      <c r="A2926" s="1"/>
      <c r="B2926" s="1" t="s">
        <v>4349</v>
      </c>
      <c r="C2926" s="1" t="s">
        <v>5135</v>
      </c>
      <c r="D2926" s="3" t="str">
        <f ca="1">IFERROR(__xludf.DUMMYFUNCTION("PROPER(REGEXEXTRACT(B1175, ""(?:https?:\/\/)?(?:www\.)?([a-zA-Z0-9-]+)\.""))"),"Skyscanner")</f>
        <v>Skyscanner</v>
      </c>
      <c r="E2926" s="1" t="s">
        <v>5136</v>
      </c>
      <c r="F2926" s="1">
        <v>7.0993409999999999</v>
      </c>
      <c r="G2926" s="1">
        <v>125.6281678</v>
      </c>
      <c r="H2926" s="1" t="s">
        <v>4346</v>
      </c>
      <c r="I2926" s="1" t="s">
        <v>4252</v>
      </c>
      <c r="J2926" s="1">
        <f>IF(K2926="URBAN",1,IF(K2926="SUBURBAN",2,IF(K2926="RURAL",3,"")))</f>
        <v>1</v>
      </c>
      <c r="K2926" s="1" t="s">
        <v>42</v>
      </c>
      <c r="L2926" s="18">
        <v>46082</v>
      </c>
      <c r="M2926" s="49">
        <v>0.625</v>
      </c>
      <c r="N2926" s="18">
        <v>46083</v>
      </c>
      <c r="O2926" s="56">
        <v>0.45833333333333331</v>
      </c>
      <c r="P2926" s="31" t="str">
        <f>TEXT($L2926, "dddd")</f>
        <v>Sunday</v>
      </c>
      <c r="Q2926" s="39" t="s">
        <v>1341</v>
      </c>
      <c r="R2926" s="39">
        <v>6213</v>
      </c>
      <c r="S2926" s="1" t="str">
        <f>IF(OR(MONTH(L2926)=12, MONTH(L2926)&lt;=5), "Dry Season", "Wet Season")</f>
        <v>Dry Season</v>
      </c>
      <c r="T2926" s="1">
        <v>2</v>
      </c>
      <c r="U2926" s="1">
        <v>1</v>
      </c>
      <c r="V2926" s="1">
        <v>0</v>
      </c>
      <c r="W2926" s="2">
        <f>IF(ISNUMBER(SEARCH("N/A", X2926)), 0, 1)</f>
        <v>1</v>
      </c>
      <c r="X2926" s="1" t="s">
        <v>4263</v>
      </c>
      <c r="Y2926" s="1">
        <v>7.0920304999999999</v>
      </c>
      <c r="Z2926" s="1">
        <v>125.61240720000001</v>
      </c>
      <c r="AA2926" s="11" cm="1">
        <f t="array" ref="AA2926">IF(ISBLANK(Y2926), 0, VINCentyInvDistance(F2926,G2926,Y2926,Z2926))</f>
        <v>1919.6647730617569</v>
      </c>
      <c r="AB2926" s="1">
        <v>0</v>
      </c>
      <c r="AC2926" s="1">
        <v>9.4</v>
      </c>
      <c r="AD2926" s="1">
        <v>4.2</v>
      </c>
      <c r="AE2926" s="1">
        <v>826</v>
      </c>
      <c r="AF2926" s="1">
        <v>1</v>
      </c>
      <c r="AG2926" s="1" t="s">
        <v>4264</v>
      </c>
      <c r="AH2926" s="1" t="s">
        <v>1704</v>
      </c>
      <c r="AI2926" s="1" t="str">
        <f>TRIM(MID(SUBSTITUTE($H2926,",",REPT(" ",200)),(LEN($H2926)-LEN(SUBSTITUTE($H2926,",",""))-2)*200+1,200))</f>
        <v>Davao Region</v>
      </c>
      <c r="AJ2926" s="1" t="s">
        <v>55</v>
      </c>
      <c r="AK2926" t="s">
        <v>16894</v>
      </c>
      <c r="AL2926" s="7">
        <v>0</v>
      </c>
      <c r="AM2926" s="1"/>
    </row>
    <row r="2927" spans="1:39" ht="12.75" customHeight="1">
      <c r="A2927" s="1"/>
      <c r="B2927" s="1" t="s">
        <v>4353</v>
      </c>
      <c r="C2927" s="1" t="s">
        <v>5137</v>
      </c>
      <c r="D2927" s="3" t="str">
        <f ca="1">IFERROR(__xludf.DUMMYFUNCTION("PROPER(REGEXEXTRACT(B1176, ""(?:https?:\/\/)?(?:www\.)?([a-zA-Z0-9-]+)\.""))"),"Skyscanner")</f>
        <v>Skyscanner</v>
      </c>
      <c r="E2927" s="1" t="s">
        <v>4355</v>
      </c>
      <c r="F2927" s="1">
        <v>7.0541852</v>
      </c>
      <c r="G2927" s="1">
        <v>125.5995392</v>
      </c>
      <c r="H2927" s="1" t="s">
        <v>4352</v>
      </c>
      <c r="I2927" s="1" t="s">
        <v>4252</v>
      </c>
      <c r="J2927" s="1">
        <f>IF(K2927="URBAN",1,IF(K2927="SUBURBAN",2,IF(K2927="RURAL",3,"")))</f>
        <v>1</v>
      </c>
      <c r="K2927" s="1" t="s">
        <v>42</v>
      </c>
      <c r="L2927" s="18">
        <v>46082</v>
      </c>
      <c r="M2927" s="49">
        <v>0.58333333333333337</v>
      </c>
      <c r="N2927" s="18">
        <v>46083</v>
      </c>
      <c r="O2927" s="56">
        <v>0.5</v>
      </c>
      <c r="P2927" s="31" t="str">
        <f>TEXT($L2927, "dddd")</f>
        <v>Sunday</v>
      </c>
      <c r="Q2927" s="39" t="s">
        <v>1341</v>
      </c>
      <c r="R2927" s="39">
        <v>1535</v>
      </c>
      <c r="S2927" s="1" t="str">
        <f>IF(OR(MONTH(L2927)=12, MONTH(L2927)&lt;=5), "Dry Season", "Wet Season")</f>
        <v>Dry Season</v>
      </c>
      <c r="T2927" s="1">
        <v>2</v>
      </c>
      <c r="U2927" s="1">
        <v>1</v>
      </c>
      <c r="V2927" s="1">
        <v>0</v>
      </c>
      <c r="W2927" s="2">
        <f>IF(ISNUMBER(SEARCH("N/A", X2927)), 0, 1)</f>
        <v>1</v>
      </c>
      <c r="X2927" s="1" t="s">
        <v>4347</v>
      </c>
      <c r="Y2927" s="1">
        <v>7.0496768999999997</v>
      </c>
      <c r="Z2927" s="1">
        <v>125.5883056</v>
      </c>
      <c r="AA2927" s="11" cm="1">
        <f t="array" ref="AA2927">IF(ISBLANK(Y2927), 0, VINCentyInvDistance(F2927,G2927,Y2927,Z2927))</f>
        <v>1337.5208011268048</v>
      </c>
      <c r="AB2927" s="1">
        <v>0</v>
      </c>
      <c r="AC2927" s="1">
        <v>6.2</v>
      </c>
      <c r="AD2927" s="1">
        <v>4</v>
      </c>
      <c r="AE2927" s="1">
        <v>77</v>
      </c>
      <c r="AF2927" s="1">
        <v>1</v>
      </c>
      <c r="AG2927" s="1" t="s">
        <v>4348</v>
      </c>
      <c r="AH2927" s="1" t="s">
        <v>1704</v>
      </c>
      <c r="AI2927" s="1" t="str">
        <f>TRIM(MID(SUBSTITUTE($H2927,",",REPT(" ",200)),(LEN($H2927)-LEN(SUBSTITUTE($H2927,",",""))-2)*200+1,200))</f>
        <v>Davao Region</v>
      </c>
      <c r="AJ2927" s="1" t="s">
        <v>55</v>
      </c>
      <c r="AK2927" t="s">
        <v>16895</v>
      </c>
      <c r="AL2927" s="7">
        <v>0</v>
      </c>
      <c r="AM2927" s="1"/>
    </row>
    <row r="2928" spans="1:39" ht="12.75" customHeight="1">
      <c r="A2928" s="1"/>
      <c r="B2928" s="1" t="s">
        <v>4370</v>
      </c>
      <c r="C2928" s="1" t="s">
        <v>5142</v>
      </c>
      <c r="D2928" s="3" t="str">
        <f ca="1">IFERROR(__xludf.DUMMYFUNCTION("PROPER(REGEXEXTRACT(B1180, ""(?:https?:\/\/)?(?:www\.)?([a-zA-Z0-9-]+)\.""))"),"Skyscanner")</f>
        <v>Skyscanner</v>
      </c>
      <c r="E2928" s="1" t="s">
        <v>4372</v>
      </c>
      <c r="F2928" s="1">
        <v>7.0677700000000003</v>
      </c>
      <c r="G2928" s="1">
        <v>125.61339</v>
      </c>
      <c r="H2928" s="1" t="s">
        <v>4368</v>
      </c>
      <c r="I2928" s="1" t="s">
        <v>4252</v>
      </c>
      <c r="J2928" s="1">
        <f>IF(K2928="URBAN",1,IF(K2928="SUBURBAN",2,IF(K2928="RURAL",3,"")))</f>
        <v>1</v>
      </c>
      <c r="K2928" s="1" t="s">
        <v>42</v>
      </c>
      <c r="L2928" s="18">
        <v>46082</v>
      </c>
      <c r="M2928" s="49">
        <v>0.58333333333333337</v>
      </c>
      <c r="N2928" s="18">
        <v>46083</v>
      </c>
      <c r="O2928" s="56">
        <v>0.5</v>
      </c>
      <c r="P2928" s="31" t="str">
        <f>TEXT($L2928, "dddd")</f>
        <v>Sunday</v>
      </c>
      <c r="Q2928" s="39" t="s">
        <v>531</v>
      </c>
      <c r="R2928" s="39">
        <v>2800</v>
      </c>
      <c r="S2928" s="1" t="str">
        <f>IF(OR(MONTH(L2928)=12, MONTH(L2928)&lt;=5), "Dry Season", "Wet Season")</f>
        <v>Dry Season</v>
      </c>
      <c r="T2928" s="1">
        <v>1</v>
      </c>
      <c r="U2928" s="1">
        <v>0</v>
      </c>
      <c r="V2928" s="1">
        <v>0</v>
      </c>
      <c r="W2928" s="2">
        <f>IF(ISNUMBER(SEARCH("N/A", X2928)), 0, 1)</f>
        <v>0</v>
      </c>
      <c r="X2928" s="1" t="s">
        <v>44</v>
      </c>
      <c r="Y2928" s="1"/>
      <c r="Z2928" s="1"/>
      <c r="AA2928" s="11" cm="1">
        <f t="array" ref="AA2928">IF(ISBLANK(Y2928), 0, VINCentyInvDistance(F2928,G2928,Y2928,Z2928))</f>
        <v>0</v>
      </c>
      <c r="AB2928" s="1">
        <v>0</v>
      </c>
      <c r="AC2928" s="1">
        <v>7.8</v>
      </c>
      <c r="AD2928" s="1">
        <v>3.5</v>
      </c>
      <c r="AE2928" s="1">
        <v>21</v>
      </c>
      <c r="AF2928" s="1">
        <v>1</v>
      </c>
      <c r="AG2928" s="1" t="s">
        <v>1703</v>
      </c>
      <c r="AH2928" s="1" t="s">
        <v>1704</v>
      </c>
      <c r="AI2928" s="1"/>
      <c r="AJ2928" s="1" t="s">
        <v>55</v>
      </c>
      <c r="AK2928" t="s">
        <v>4373</v>
      </c>
      <c r="AL2928" s="7">
        <v>0</v>
      </c>
      <c r="AM2928" s="1" t="s">
        <v>4374</v>
      </c>
    </row>
    <row r="2929" spans="1:39" ht="12.75" customHeight="1">
      <c r="A2929" s="1"/>
      <c r="B2929" s="1" t="s">
        <v>4375</v>
      </c>
      <c r="C2929" s="1" t="s">
        <v>5143</v>
      </c>
      <c r="D2929" s="3" t="str">
        <f ca="1">IFERROR(__xludf.DUMMYFUNCTION("PROPER(REGEXEXTRACT(B1181, ""(?:https?:\/\/)?(?:www\.)?([a-zA-Z0-9-]+)\.""))"),"Skyscanner")</f>
        <v>Skyscanner</v>
      </c>
      <c r="E2929" s="1" t="s">
        <v>4377</v>
      </c>
      <c r="F2929" s="1">
        <v>7.0766819999999999</v>
      </c>
      <c r="G2929" s="1">
        <v>125.615184</v>
      </c>
      <c r="H2929" s="1" t="s">
        <v>4378</v>
      </c>
      <c r="I2929" s="1" t="s">
        <v>4252</v>
      </c>
      <c r="J2929" s="1">
        <f>IF(K2929="URBAN",1,IF(K2929="SUBURBAN",2,IF(K2929="RURAL",3,"")))</f>
        <v>1</v>
      </c>
      <c r="K2929" s="1" t="s">
        <v>42</v>
      </c>
      <c r="L2929" s="18">
        <v>46082</v>
      </c>
      <c r="M2929" s="49">
        <v>0.58333333333333337</v>
      </c>
      <c r="N2929" s="18">
        <v>46083</v>
      </c>
      <c r="O2929" s="56">
        <v>0.5</v>
      </c>
      <c r="P2929" s="31" t="str">
        <f>TEXT($L2929, "dddd")</f>
        <v>Sunday</v>
      </c>
      <c r="Q2929" s="39" t="s">
        <v>1341</v>
      </c>
      <c r="R2929" s="39">
        <v>5400</v>
      </c>
      <c r="S2929" s="1" t="str">
        <f>IF(OR(MONTH(L2929)=12, MONTH(L2929)&lt;=5), "Dry Season", "Wet Season")</f>
        <v>Dry Season</v>
      </c>
      <c r="T2929" s="1">
        <v>2</v>
      </c>
      <c r="U2929" s="1">
        <v>0</v>
      </c>
      <c r="V2929" s="1">
        <v>0</v>
      </c>
      <c r="W2929" s="2">
        <f>IF(ISNUMBER(SEARCH("N/A", X2929)), 0, 1)</f>
        <v>0</v>
      </c>
      <c r="X2929" s="1" t="s">
        <v>44</v>
      </c>
      <c r="Y2929" s="1"/>
      <c r="Z2929" s="1"/>
      <c r="AA2929" s="11" cm="1">
        <f t="array" ref="AA2929">IF(ISBLANK(Y2929), 0, VINCentyInvDistance(F2929,G2929,Y2929,Z2929))</f>
        <v>0</v>
      </c>
      <c r="AB2929" s="1">
        <v>0</v>
      </c>
      <c r="AC2929" s="1">
        <v>7.2</v>
      </c>
      <c r="AD2929" s="1">
        <v>2.6</v>
      </c>
      <c r="AE2929" s="1">
        <v>444</v>
      </c>
      <c r="AF2929" s="1">
        <v>1</v>
      </c>
      <c r="AG2929" s="1" t="s">
        <v>1703</v>
      </c>
      <c r="AH2929" s="1" t="s">
        <v>1704</v>
      </c>
      <c r="AI2929" s="1"/>
      <c r="AJ2929" s="1" t="s">
        <v>55</v>
      </c>
      <c r="AK2929" t="s">
        <v>16959</v>
      </c>
      <c r="AL2929" s="7">
        <v>0</v>
      </c>
      <c r="AM2929" s="1" t="s">
        <v>4379</v>
      </c>
    </row>
    <row r="2930" spans="1:39" ht="12.75" customHeight="1">
      <c r="A2930" s="1"/>
      <c r="B2930" s="1" t="s">
        <v>4380</v>
      </c>
      <c r="C2930" s="1" t="s">
        <v>4381</v>
      </c>
      <c r="D2930" s="3" t="str">
        <f ca="1">IFERROR(__xludf.DUMMYFUNCTION("PROPER(REGEXEXTRACT(B1182, ""(?:https?:\/\/)?(?:www\.)?([a-zA-Z0-9-]+)\.""))"),"Google")</f>
        <v>Google</v>
      </c>
      <c r="E2930" s="1" t="s">
        <v>4382</v>
      </c>
      <c r="F2930" s="1">
        <v>7.129861</v>
      </c>
      <c r="G2930" s="1">
        <v>125.626666</v>
      </c>
      <c r="H2930" s="1" t="s">
        <v>4383</v>
      </c>
      <c r="I2930" s="1" t="s">
        <v>4252</v>
      </c>
      <c r="J2930" s="1">
        <f>IF(K2930="URBAN",1,IF(K2930="SUBURBAN",2,IF(K2930="RURAL",3,"")))</f>
        <v>1</v>
      </c>
      <c r="K2930" s="1" t="s">
        <v>42</v>
      </c>
      <c r="L2930" s="18">
        <v>46082</v>
      </c>
      <c r="M2930" s="49">
        <v>0.625</v>
      </c>
      <c r="N2930" s="18">
        <v>46083</v>
      </c>
      <c r="O2930" s="56">
        <v>0.5</v>
      </c>
      <c r="P2930" s="31" t="str">
        <f>TEXT($L2930, "dddd")</f>
        <v>Sunday</v>
      </c>
      <c r="Q2930" s="39" t="s">
        <v>207</v>
      </c>
      <c r="R2930" s="39">
        <v>2653</v>
      </c>
      <c r="S2930" s="1" t="str">
        <f>IF(OR(MONTH(L2930)=12, MONTH(L2930)&lt;=5), "Dry Season", "Wet Season")</f>
        <v>Dry Season</v>
      </c>
      <c r="T2930" s="1">
        <v>1</v>
      </c>
      <c r="U2930" s="1">
        <v>0</v>
      </c>
      <c r="V2930" s="1">
        <v>0</v>
      </c>
      <c r="W2930" s="2">
        <f>IF(ISNUMBER(SEARCH("N/A", X2930)), 0, 1)</f>
        <v>0</v>
      </c>
      <c r="X2930" s="1" t="s">
        <v>44</v>
      </c>
      <c r="Y2930" s="1"/>
      <c r="Z2930" s="1"/>
      <c r="AA2930" s="11" cm="1">
        <f t="array" ref="AA2930">IF(ISBLANK(Y2930), 0, VINCentyInvDistance(F2930,G2930,Y2930,Z2930))</f>
        <v>0</v>
      </c>
      <c r="AB2930" s="1">
        <v>0</v>
      </c>
      <c r="AC2930" s="1">
        <v>0</v>
      </c>
      <c r="AD2930" s="1">
        <v>0</v>
      </c>
      <c r="AE2930" s="1">
        <v>154</v>
      </c>
      <c r="AF2930" s="1">
        <v>1</v>
      </c>
      <c r="AG2930" s="1" t="str">
        <f>TRIM(MID(SUBSTITUTE($H2930,",",REPT(" ",200)),(LEN($H2930)-LEN(SUBSTITUTE($H2930,",",""))-4)*200+1,200))</f>
        <v>Buhangin District</v>
      </c>
      <c r="AH2930" s="1" t="str">
        <f>TRIM(MID(SUBSTITUTE($H2930,",",REPT(" ",200)),(LEN($H2930)-LEN(SUBSTITUTE($H2930,",",""))-3)*200+1,200))</f>
        <v>Davao City</v>
      </c>
      <c r="AI2930" s="1" t="str">
        <f>TRIM(MID(SUBSTITUTE($H2930,",",REPT(" ",200)),(LEN($H2930)-LEN(SUBSTITUTE($H2930,",",""))-2)*200+1,200))</f>
        <v>Davao Region</v>
      </c>
      <c r="AJ2930" s="1" t="str">
        <f>TRIM(MID(SUBSTITUTE($H2930,",",REPT(" ",200)),(LEN($H2930)-LEN(SUBSTITUTE($H2930,",",""))-0)*200+1,200))</f>
        <v>Philippines</v>
      </c>
      <c r="AL2930" s="7">
        <v>0</v>
      </c>
      <c r="AM2930" s="1" t="s">
        <v>4384</v>
      </c>
    </row>
    <row r="2931" spans="1:39" ht="12.75" customHeight="1">
      <c r="A2931" s="1"/>
      <c r="B2931" s="1" t="s">
        <v>4391</v>
      </c>
      <c r="C2931" s="1" t="s">
        <v>5145</v>
      </c>
      <c r="D2931" s="3" t="str">
        <f ca="1">IFERROR(__xludf.DUMMYFUNCTION("PROPER(REGEXEXTRACT(B1184, ""(?:https?:\/\/)?(?:www\.)?([a-zA-Z0-9-]+)\.""))"),"Skyscanner")</f>
        <v>Skyscanner</v>
      </c>
      <c r="E2931" s="1" t="s">
        <v>4393</v>
      </c>
      <c r="F2931" s="1">
        <v>7.1299489999999999</v>
      </c>
      <c r="G2931" s="1">
        <v>125.638711</v>
      </c>
      <c r="H2931" s="1" t="s">
        <v>4394</v>
      </c>
      <c r="I2931" s="1" t="s">
        <v>4252</v>
      </c>
      <c r="J2931" s="1">
        <f>IF(K2931="URBAN",1,IF(K2931="SUBURBAN",2,IF(K2931="RURAL",3,"")))</f>
        <v>1</v>
      </c>
      <c r="K2931" s="1" t="s">
        <v>42</v>
      </c>
      <c r="L2931" s="18">
        <v>46082</v>
      </c>
      <c r="M2931" s="49">
        <v>0.58333333333333337</v>
      </c>
      <c r="N2931" s="18">
        <v>46083</v>
      </c>
      <c r="O2931" s="56">
        <v>0.5</v>
      </c>
      <c r="P2931" s="31" t="str">
        <f>TEXT($L2931, "dddd")</f>
        <v>Sunday</v>
      </c>
      <c r="Q2931" s="39" t="s">
        <v>207</v>
      </c>
      <c r="R2931" s="39">
        <v>2608</v>
      </c>
      <c r="S2931" s="1" t="str">
        <f>IF(OR(MONTH(L2931)=12, MONTH(L2931)&lt;=5), "Dry Season", "Wet Season")</f>
        <v>Dry Season</v>
      </c>
      <c r="T2931" s="1">
        <v>1</v>
      </c>
      <c r="U2931" s="1">
        <v>1</v>
      </c>
      <c r="V2931" s="1">
        <v>0</v>
      </c>
      <c r="W2931" s="2">
        <f>IF(ISNUMBER(SEARCH("N/A", X2931)), 0, 1)</f>
        <v>0</v>
      </c>
      <c r="X2931" s="1" t="s">
        <v>44</v>
      </c>
      <c r="Y2931" s="1"/>
      <c r="Z2931" s="1"/>
      <c r="AA2931" s="11" cm="1">
        <f t="array" ref="AA2931">IF(ISBLANK(Y2931), 0, VINCentyInvDistance(F2931,G2931,Y2931,Z2931))</f>
        <v>0</v>
      </c>
      <c r="AB2931" s="1">
        <v>1</v>
      </c>
      <c r="AC2931" s="1">
        <v>8.4</v>
      </c>
      <c r="AD2931" s="1">
        <v>5</v>
      </c>
      <c r="AE2931" s="1">
        <v>171</v>
      </c>
      <c r="AF2931" s="1">
        <v>1</v>
      </c>
      <c r="AG2931" s="1" t="s">
        <v>4285</v>
      </c>
      <c r="AH2931" s="1" t="s">
        <v>1704</v>
      </c>
      <c r="AI2931" s="1"/>
      <c r="AJ2931" s="1" t="s">
        <v>55</v>
      </c>
      <c r="AK2931" t="s">
        <v>16898</v>
      </c>
      <c r="AL2931" s="7">
        <v>0</v>
      </c>
      <c r="AM2931" s="1" t="s">
        <v>4395</v>
      </c>
    </row>
    <row r="2932" spans="1:39" ht="12.75" customHeight="1">
      <c r="A2932" s="1"/>
      <c r="B2932" s="1" t="s">
        <v>4396</v>
      </c>
      <c r="C2932" s="1" t="s">
        <v>5146</v>
      </c>
      <c r="D2932" s="3" t="str">
        <f ca="1">IFERROR(__xludf.DUMMYFUNCTION("PROPER(REGEXEXTRACT(B1185, ""(?:https?:\/\/)?(?:www\.)?([a-zA-Z0-9-]+)\.""))"),"Skyscanner")</f>
        <v>Skyscanner</v>
      </c>
      <c r="E2932" s="1" t="s">
        <v>4398</v>
      </c>
      <c r="F2932" s="1">
        <v>7.0694439999999998</v>
      </c>
      <c r="G2932" s="1">
        <v>125.607778</v>
      </c>
      <c r="H2932" s="1" t="s">
        <v>4399</v>
      </c>
      <c r="I2932" s="1" t="s">
        <v>4252</v>
      </c>
      <c r="J2932" s="1">
        <f>IF(K2932="URBAN",1,IF(K2932="SUBURBAN",2,IF(K2932="RURAL",3,"")))</f>
        <v>1</v>
      </c>
      <c r="K2932" s="1" t="s">
        <v>42</v>
      </c>
      <c r="L2932" s="18">
        <v>46082</v>
      </c>
      <c r="M2932" s="49">
        <v>0.58333333333333337</v>
      </c>
      <c r="N2932" s="18">
        <v>46083</v>
      </c>
      <c r="O2932" s="56">
        <v>0.5</v>
      </c>
      <c r="P2932" s="31" t="str">
        <f>TEXT($L2932, "dddd")</f>
        <v>Sunday</v>
      </c>
      <c r="Q2932" s="39" t="s">
        <v>1026</v>
      </c>
      <c r="R2932" s="39">
        <v>2788</v>
      </c>
      <c r="S2932" s="1" t="str">
        <f>IF(OR(MONTH(L2932)=12, MONTH(L2932)&lt;=5), "Dry Season", "Wet Season")</f>
        <v>Dry Season</v>
      </c>
      <c r="T2932" s="1">
        <v>1</v>
      </c>
      <c r="U2932" s="1">
        <v>0</v>
      </c>
      <c r="V2932" s="1">
        <v>0</v>
      </c>
      <c r="W2932" s="2">
        <f>IF(ISNUMBER(SEARCH("N/A", X2932)), 0, 1)</f>
        <v>0</v>
      </c>
      <c r="X2932" s="1" t="s">
        <v>44</v>
      </c>
      <c r="Y2932" s="1"/>
      <c r="Z2932" s="1"/>
      <c r="AA2932" s="11" cm="1">
        <f t="array" ref="AA2932">IF(ISBLANK(Y2932), 0, VINCentyInvDistance(F2932,G2932,Y2932,Z2932))</f>
        <v>0</v>
      </c>
      <c r="AB2932" s="1">
        <v>0</v>
      </c>
      <c r="AC2932" s="1">
        <v>6.6</v>
      </c>
      <c r="AD2932" s="1">
        <v>4</v>
      </c>
      <c r="AE2932" s="1">
        <v>328</v>
      </c>
      <c r="AF2932" s="1">
        <v>1</v>
      </c>
      <c r="AG2932" s="1" t="s">
        <v>1703</v>
      </c>
      <c r="AH2932" s="1" t="s">
        <v>1704</v>
      </c>
      <c r="AI2932" s="1"/>
      <c r="AJ2932" s="1" t="s">
        <v>55</v>
      </c>
      <c r="AK2932" t="s">
        <v>16899</v>
      </c>
      <c r="AL2932" s="7">
        <v>0</v>
      </c>
      <c r="AM2932" s="1" t="s">
        <v>4400</v>
      </c>
    </row>
    <row r="2933" spans="1:39" ht="12.75" customHeight="1">
      <c r="A2933" s="1"/>
      <c r="B2933" s="1" t="s">
        <v>4401</v>
      </c>
      <c r="C2933" s="1" t="s">
        <v>5147</v>
      </c>
      <c r="D2933" s="3" t="str">
        <f ca="1">IFERROR(__xludf.DUMMYFUNCTION("PROPER(REGEXEXTRACT(B1186, ""(?:https?:\/\/)?(?:www\.)?([a-zA-Z0-9-]+)\.""))"),"Skyscanner")</f>
        <v>Skyscanner</v>
      </c>
      <c r="E2933" s="1" t="s">
        <v>4403</v>
      </c>
      <c r="F2933" s="1">
        <v>7.08969</v>
      </c>
      <c r="G2933" s="1">
        <v>125.60713</v>
      </c>
      <c r="H2933" s="1" t="s">
        <v>4404</v>
      </c>
      <c r="I2933" s="1" t="s">
        <v>4252</v>
      </c>
      <c r="J2933" s="1">
        <f>IF(K2933="URBAN",1,IF(K2933="SUBURBAN",2,IF(K2933="RURAL",3,"")))</f>
        <v>1</v>
      </c>
      <c r="K2933" s="1" t="s">
        <v>42</v>
      </c>
      <c r="L2933" s="18">
        <v>46082</v>
      </c>
      <c r="M2933" s="49">
        <v>0.58333333333333337</v>
      </c>
      <c r="N2933" s="18">
        <v>46083</v>
      </c>
      <c r="O2933" s="56">
        <v>0.5</v>
      </c>
      <c r="P2933" s="31" t="str">
        <f>TEXT($L2933, "dddd")</f>
        <v>Sunday</v>
      </c>
      <c r="Q2933" s="39" t="s">
        <v>111</v>
      </c>
      <c r="R2933" s="39">
        <v>2441</v>
      </c>
      <c r="S2933" s="1" t="str">
        <f>IF(OR(MONTH(L2933)=12, MONTH(L2933)&lt;=5), "Dry Season", "Wet Season")</f>
        <v>Dry Season</v>
      </c>
      <c r="T2933" s="1">
        <v>1</v>
      </c>
      <c r="U2933" s="1">
        <v>0</v>
      </c>
      <c r="V2933" s="1">
        <v>0</v>
      </c>
      <c r="W2933" s="2">
        <f>IF(ISNUMBER(SEARCH("N/A", X2933)), 0, 1)</f>
        <v>0</v>
      </c>
      <c r="X2933" s="1" t="s">
        <v>44</v>
      </c>
      <c r="Y2933" s="1"/>
      <c r="Z2933" s="1"/>
      <c r="AA2933" s="11" cm="1">
        <f t="array" ref="AA2933">IF(ISBLANK(Y2933), 0, VINCentyInvDistance(F2933,G2933,Y2933,Z2933))</f>
        <v>0</v>
      </c>
      <c r="AB2933" s="1">
        <v>0</v>
      </c>
      <c r="AC2933" s="1">
        <v>10</v>
      </c>
      <c r="AD2933" s="1">
        <v>4</v>
      </c>
      <c r="AE2933" s="1">
        <v>1</v>
      </c>
      <c r="AF2933" s="1">
        <v>1</v>
      </c>
      <c r="AG2933" s="1" t="s">
        <v>4311</v>
      </c>
      <c r="AH2933" s="1" t="s">
        <v>1704</v>
      </c>
      <c r="AI2933" s="1" t="str">
        <f>TRIM(MID(SUBSTITUTE($H2933,",",REPT(" ",200)),(LEN($H2933)-LEN(SUBSTITUTE($H2933,",",""))-2)*200+1,200))</f>
        <v>Davao Region</v>
      </c>
      <c r="AJ2933" s="1" t="s">
        <v>55</v>
      </c>
      <c r="AK2933" t="s">
        <v>4405</v>
      </c>
      <c r="AL2933" s="7">
        <v>0</v>
      </c>
      <c r="AM2933" s="1" t="s">
        <v>4406</v>
      </c>
    </row>
    <row r="2934" spans="1:39" ht="12.75" customHeight="1">
      <c r="A2934" s="1"/>
      <c r="B2934" s="1" t="s">
        <v>4411</v>
      </c>
      <c r="C2934" s="1" t="s">
        <v>5148</v>
      </c>
      <c r="D2934" s="3" t="str">
        <f ca="1">IFERROR(__xludf.DUMMYFUNCTION("PROPER(REGEXEXTRACT(B1187, ""(?:https?:\/\/)?(?:www\.)?([a-zA-Z0-9-]+)\.""))"),"Skyscanner")</f>
        <v>Skyscanner</v>
      </c>
      <c r="E2934" s="1" t="s">
        <v>4413</v>
      </c>
      <c r="F2934" s="1">
        <v>7.0959487000000001</v>
      </c>
      <c r="G2934" s="1">
        <v>125.6169518</v>
      </c>
      <c r="H2934" s="1" t="s">
        <v>4414</v>
      </c>
      <c r="I2934" s="1" t="s">
        <v>4252</v>
      </c>
      <c r="J2934" s="1">
        <f>IF(K2934="URBAN",1,IF(K2934="SUBURBAN",2,IF(K2934="RURAL",3,"")))</f>
        <v>1</v>
      </c>
      <c r="K2934" s="1" t="s">
        <v>42</v>
      </c>
      <c r="L2934" s="18">
        <v>46082</v>
      </c>
      <c r="M2934" s="49">
        <v>0.625</v>
      </c>
      <c r="N2934" s="18">
        <v>46083</v>
      </c>
      <c r="O2934" s="56">
        <v>0.5</v>
      </c>
      <c r="P2934" s="31" t="str">
        <f>TEXT($L2934, "dddd")</f>
        <v>Sunday</v>
      </c>
      <c r="Q2934" s="39" t="s">
        <v>111</v>
      </c>
      <c r="R2934" s="39">
        <v>2785</v>
      </c>
      <c r="S2934" s="1" t="str">
        <f>IF(OR(MONTH(L2934)=12, MONTH(L2934)&lt;=5), "Dry Season", "Wet Season")</f>
        <v>Dry Season</v>
      </c>
      <c r="T2934" s="1">
        <v>1</v>
      </c>
      <c r="U2934" s="1">
        <v>0</v>
      </c>
      <c r="V2934" s="1">
        <v>0</v>
      </c>
      <c r="W2934" s="2">
        <f>IF(ISNUMBER(SEARCH("N/A", X2934)), 0, 1)</f>
        <v>1</v>
      </c>
      <c r="X2934" s="1" t="s">
        <v>4415</v>
      </c>
      <c r="Y2934" s="1">
        <v>7.0738889</v>
      </c>
      <c r="Z2934" s="1">
        <v>125.6233333</v>
      </c>
      <c r="AA2934" s="11" cm="1">
        <f t="array" ref="AA2934">IF(ISBLANK(Y2934), 0, VINCentyInvDistance(F2934,G2934,Y2934,Z2934))</f>
        <v>2539.4412899016338</v>
      </c>
      <c r="AB2934" s="1">
        <v>0</v>
      </c>
      <c r="AC2934" s="1">
        <v>8</v>
      </c>
      <c r="AD2934" s="1">
        <v>3.6</v>
      </c>
      <c r="AE2934" s="1">
        <v>288</v>
      </c>
      <c r="AF2934" s="1">
        <v>1</v>
      </c>
      <c r="AG2934" s="1" t="s">
        <v>4416</v>
      </c>
      <c r="AH2934" s="1" t="s">
        <v>1704</v>
      </c>
      <c r="AI2934" s="1" t="str">
        <f>TRIM(MID(SUBSTITUTE($H2934,",",REPT(" ",200)),(LEN($H2934)-LEN(SUBSTITUTE($H2934,",",""))-2)*200+1,200))</f>
        <v>Davao Region</v>
      </c>
      <c r="AJ2934" s="1" t="s">
        <v>55</v>
      </c>
      <c r="AK2934" t="s">
        <v>16900</v>
      </c>
      <c r="AL2934" s="7">
        <v>0</v>
      </c>
      <c r="AM2934" s="1"/>
    </row>
    <row r="2935" spans="1:39" ht="12.75" customHeight="1">
      <c r="A2935" s="1"/>
      <c r="B2935" s="1" t="s">
        <v>4417</v>
      </c>
      <c r="C2935" s="1" t="s">
        <v>4418</v>
      </c>
      <c r="D2935" s="3" t="str">
        <f ca="1">IFERROR(__xludf.DUMMYFUNCTION("PROPER(REGEXEXTRACT(B1188, ""(?:https?:\/\/)?(?:www\.)?([a-zA-Z0-9-]+)\.""))"),"Google")</f>
        <v>Google</v>
      </c>
      <c r="E2935" s="1" t="s">
        <v>4419</v>
      </c>
      <c r="F2935" s="1">
        <v>7.1025136</v>
      </c>
      <c r="G2935" s="1">
        <v>125.6393648</v>
      </c>
      <c r="H2935" s="1" t="s">
        <v>4420</v>
      </c>
      <c r="I2935" s="1" t="s">
        <v>4252</v>
      </c>
      <c r="J2935" s="1">
        <f>IF(K2935="URBAN",1,IF(K2935="SUBURBAN",2,IF(K2935="RURAL",3,"")))</f>
        <v>1</v>
      </c>
      <c r="K2935" s="1" t="s">
        <v>42</v>
      </c>
      <c r="L2935" s="18">
        <v>46082</v>
      </c>
      <c r="M2935" s="49">
        <v>0.625</v>
      </c>
      <c r="N2935" s="18">
        <v>46083</v>
      </c>
      <c r="O2935" s="56">
        <v>0.5</v>
      </c>
      <c r="P2935" s="31" t="str">
        <f>TEXT($L2935, "dddd")</f>
        <v>Sunday</v>
      </c>
      <c r="Q2935" s="39" t="s">
        <v>207</v>
      </c>
      <c r="R2935" s="39">
        <v>1744</v>
      </c>
      <c r="S2935" s="1" t="str">
        <f>IF(OR(MONTH(L2935)=12, MONTH(L2935)&lt;=5), "Dry Season", "Wet Season")</f>
        <v>Dry Season</v>
      </c>
      <c r="T2935" s="1">
        <v>1</v>
      </c>
      <c r="U2935" s="1">
        <v>0</v>
      </c>
      <c r="V2935" s="1">
        <v>1</v>
      </c>
      <c r="W2935" s="2">
        <f>IF(ISNUMBER(SEARCH("N/A", X2935)), 0, 1)</f>
        <v>1</v>
      </c>
      <c r="X2935" s="1" t="s">
        <v>4263</v>
      </c>
      <c r="Y2935" s="1">
        <v>7.0920304999999999</v>
      </c>
      <c r="Z2935" s="1">
        <v>125.61240720000001</v>
      </c>
      <c r="AA2935" s="11" cm="1">
        <f t="array" ref="AA2935">IF(ISBLANK(Y2935), 0, VINCentyInvDistance(F2935,G2935,Y2935,Z2935))</f>
        <v>3195.7687343983525</v>
      </c>
      <c r="AB2935" s="1">
        <v>0</v>
      </c>
      <c r="AC2935" s="1">
        <v>0</v>
      </c>
      <c r="AD2935" s="1">
        <v>0</v>
      </c>
      <c r="AE2935" s="1">
        <v>108</v>
      </c>
      <c r="AF2935" s="1">
        <v>1</v>
      </c>
      <c r="AG2935" s="1" t="s">
        <v>4264</v>
      </c>
      <c r="AH2935" s="1" t="s">
        <v>1704</v>
      </c>
      <c r="AI2935" s="1" t="str">
        <f>TRIM(MID(SUBSTITUTE($H2935,",",REPT(" ",200)),(LEN($H2935)-LEN(SUBSTITUTE($H2935,",",""))-2)*200+1,200))</f>
        <v>Davao Region</v>
      </c>
      <c r="AJ2935" s="1" t="s">
        <v>55</v>
      </c>
      <c r="AL2935" s="7">
        <v>0</v>
      </c>
      <c r="AM2935" s="1"/>
    </row>
    <row r="2936" spans="1:39" ht="12.75" customHeight="1">
      <c r="A2936" s="1"/>
      <c r="B2936" s="1" t="s">
        <v>4426</v>
      </c>
      <c r="C2936" s="1" t="s">
        <v>5150</v>
      </c>
      <c r="D2936" s="3" t="str">
        <f ca="1">IFERROR(__xludf.DUMMYFUNCTION("PROPER(REGEXEXTRACT(B1190, ""(?:https?:\/\/)?(?:www\.)?([a-zA-Z0-9-]+)\.""))"),"Skyscanner")</f>
        <v>Skyscanner</v>
      </c>
      <c r="E2936" s="1" t="s">
        <v>4428</v>
      </c>
      <c r="F2936" s="1">
        <v>7.0946544999999999</v>
      </c>
      <c r="G2936" s="1">
        <v>125.6147486</v>
      </c>
      <c r="H2936" s="1" t="s">
        <v>4429</v>
      </c>
      <c r="I2936" s="1" t="s">
        <v>4252</v>
      </c>
      <c r="J2936" s="1">
        <f>IF(K2936="URBAN",1,IF(K2936="SUBURBAN",2,IF(K2936="RURAL",3,"")))</f>
        <v>1</v>
      </c>
      <c r="K2936" s="1" t="s">
        <v>42</v>
      </c>
      <c r="L2936" s="18">
        <v>46082</v>
      </c>
      <c r="M2936" s="49">
        <v>0.58333333333333337</v>
      </c>
      <c r="N2936" s="18">
        <v>46083</v>
      </c>
      <c r="O2936" s="56">
        <v>0.5</v>
      </c>
      <c r="P2936" s="31" t="str">
        <f>TEXT($L2936, "dddd")</f>
        <v>Sunday</v>
      </c>
      <c r="Q2936" s="39" t="s">
        <v>207</v>
      </c>
      <c r="R2936" s="39">
        <v>1254</v>
      </c>
      <c r="S2936" s="1" t="str">
        <f>IF(OR(MONTH(L2936)=12, MONTH(L2936)&lt;=5), "Dry Season", "Wet Season")</f>
        <v>Dry Season</v>
      </c>
      <c r="T2936" s="1">
        <v>1</v>
      </c>
      <c r="U2936" s="1">
        <v>0</v>
      </c>
      <c r="V2936" s="1">
        <v>0</v>
      </c>
      <c r="W2936" s="2">
        <f>IF(ISNUMBER(SEARCH("N/A", X2936)), 0, 1)</f>
        <v>1</v>
      </c>
      <c r="X2936" s="1" t="s">
        <v>4415</v>
      </c>
      <c r="Y2936" s="1">
        <v>7.0738889</v>
      </c>
      <c r="Z2936" s="1">
        <v>125.6233333</v>
      </c>
      <c r="AA2936" s="11" cm="1">
        <f t="array" ref="AA2936">IF(ISBLANK(Y2936), 0, VINCentyInvDistance(F2936,G2936,Y2936,Z2936))</f>
        <v>2484.6191512632495</v>
      </c>
      <c r="AB2936" s="1">
        <v>0</v>
      </c>
      <c r="AC2936" s="1">
        <v>8.4</v>
      </c>
      <c r="AD2936" s="1">
        <v>3.5</v>
      </c>
      <c r="AE2936" s="1">
        <v>60</v>
      </c>
      <c r="AF2936" s="1">
        <v>1</v>
      </c>
      <c r="AG2936" s="1" t="s">
        <v>4416</v>
      </c>
      <c r="AH2936" s="1" t="s">
        <v>1704</v>
      </c>
      <c r="AI2936" s="1" t="str">
        <f>TRIM(MID(SUBSTITUTE($H2936,",",REPT(" ",200)),(LEN($H2936)-LEN(SUBSTITUTE($H2936,",",""))-2)*200+1,200))</f>
        <v>Davao Region</v>
      </c>
      <c r="AJ2936" s="1" t="s">
        <v>55</v>
      </c>
      <c r="AK2936" t="s">
        <v>4430</v>
      </c>
      <c r="AL2936" s="7">
        <v>0</v>
      </c>
      <c r="AM2936" s="1"/>
    </row>
    <row r="2937" spans="1:39" ht="12.75" customHeight="1">
      <c r="A2937" s="1"/>
      <c r="B2937" s="1" t="s">
        <v>4431</v>
      </c>
      <c r="C2937" s="1" t="s">
        <v>5151</v>
      </c>
      <c r="D2937" s="3" t="str">
        <f ca="1">IFERROR(__xludf.DUMMYFUNCTION("PROPER(REGEXEXTRACT(B1191, ""(?:https?:\/\/)?(?:www\.)?([a-zA-Z0-9-]+)\.""))"),"Skyscanner")</f>
        <v>Skyscanner</v>
      </c>
      <c r="E2937" s="1" t="s">
        <v>4433</v>
      </c>
      <c r="F2937" s="1">
        <v>7.0668834</v>
      </c>
      <c r="G2937" s="1">
        <v>125.6059989</v>
      </c>
      <c r="H2937" s="1" t="s">
        <v>4434</v>
      </c>
      <c r="I2937" s="1" t="s">
        <v>4252</v>
      </c>
      <c r="J2937" s="1">
        <f>IF(K2937="URBAN",1,IF(K2937="SUBURBAN",2,IF(K2937="RURAL",3,"")))</f>
        <v>1</v>
      </c>
      <c r="K2937" s="1" t="s">
        <v>42</v>
      </c>
      <c r="L2937" s="18">
        <v>46082</v>
      </c>
      <c r="M2937" s="49">
        <v>0.58333333333333337</v>
      </c>
      <c r="N2937" s="18">
        <v>46083</v>
      </c>
      <c r="O2937" s="56">
        <v>0.5</v>
      </c>
      <c r="P2937" s="31" t="str">
        <f>TEXT($L2937, "dddd")</f>
        <v>Sunday</v>
      </c>
      <c r="Q2937" s="39" t="s">
        <v>207</v>
      </c>
      <c r="R2937" s="39">
        <v>2602</v>
      </c>
      <c r="S2937" s="1" t="str">
        <f>IF(OR(MONTH(L2937)=12, MONTH(L2937)&lt;=5), "Dry Season", "Wet Season")</f>
        <v>Dry Season</v>
      </c>
      <c r="T2937" s="1">
        <v>1</v>
      </c>
      <c r="U2937" s="1">
        <v>0</v>
      </c>
      <c r="V2937" s="1">
        <v>1</v>
      </c>
      <c r="W2937" s="2">
        <f>IF(ISNUMBER(SEARCH("N/A", X2937)), 0, 1)</f>
        <v>1</v>
      </c>
      <c r="X2937" s="1" t="s">
        <v>4263</v>
      </c>
      <c r="Y2937" s="1">
        <v>7.0920304999999999</v>
      </c>
      <c r="Z2937" s="1">
        <v>125.61240720000001</v>
      </c>
      <c r="AA2937" s="11" cm="1">
        <f t="array" ref="AA2937">IF(ISBLANK(Y2937), 0, VINCentyInvDistance(F2937,G2937,Y2937,Z2937))</f>
        <v>2869.7449142429991</v>
      </c>
      <c r="AB2937" s="1">
        <v>0</v>
      </c>
      <c r="AC2937" s="1">
        <v>6.8</v>
      </c>
      <c r="AD2937" s="1">
        <v>3.6</v>
      </c>
      <c r="AE2937" s="1">
        <v>29</v>
      </c>
      <c r="AF2937" s="1">
        <v>1</v>
      </c>
      <c r="AG2937" s="1" t="s">
        <v>4264</v>
      </c>
      <c r="AH2937" s="1" t="s">
        <v>1704</v>
      </c>
      <c r="AI2937" s="1" t="str">
        <f>TRIM(MID(SUBSTITUTE($H2937,",",REPT(" ",200)),(LEN($H2937)-LEN(SUBSTITUTE($H2937,",",""))-2)*200+1,200))</f>
        <v>Davao Region</v>
      </c>
      <c r="AJ2937" s="1" t="s">
        <v>55</v>
      </c>
      <c r="AK2937" t="s">
        <v>4435</v>
      </c>
      <c r="AL2937" s="7">
        <v>0</v>
      </c>
      <c r="AM2937" s="1"/>
    </row>
    <row r="2938" spans="1:39" ht="12.75" customHeight="1">
      <c r="A2938" s="1"/>
      <c r="B2938" s="1" t="s">
        <v>4436</v>
      </c>
      <c r="C2938" s="1" t="s">
        <v>5152</v>
      </c>
      <c r="D2938" s="3" t="str">
        <f ca="1">IFERROR(__xludf.DUMMYFUNCTION("PROPER(REGEXEXTRACT(B1192, ""(?:https?:\/\/)?(?:www\.)?([a-zA-Z0-9-]+)\.""))"),"Skyscanner")</f>
        <v>Skyscanner</v>
      </c>
      <c r="E2938" s="1" t="s">
        <v>4438</v>
      </c>
      <c r="F2938" s="1">
        <v>7.0668839999999999</v>
      </c>
      <c r="G2938" s="1">
        <v>125.605991</v>
      </c>
      <c r="H2938" s="1" t="s">
        <v>4434</v>
      </c>
      <c r="I2938" s="1" t="s">
        <v>4252</v>
      </c>
      <c r="J2938" s="1">
        <f>IF(K2938="URBAN",1,IF(K2938="SUBURBAN",2,IF(K2938="RURAL",3,"")))</f>
        <v>1</v>
      </c>
      <c r="K2938" s="1" t="s">
        <v>42</v>
      </c>
      <c r="L2938" s="18">
        <v>46082</v>
      </c>
      <c r="M2938" s="49">
        <v>0.41666666666666669</v>
      </c>
      <c r="N2938" s="18">
        <v>46083</v>
      </c>
      <c r="O2938" s="56">
        <v>0.5</v>
      </c>
      <c r="P2938" s="31" t="str">
        <f>TEXT($L2938, "dddd")</f>
        <v>Sunday</v>
      </c>
      <c r="Q2938" s="39" t="s">
        <v>207</v>
      </c>
      <c r="R2938" s="39">
        <v>1382</v>
      </c>
      <c r="S2938" s="1" t="str">
        <f>IF(OR(MONTH(L2938)=12, MONTH(L2938)&lt;=5), "Dry Season", "Wet Season")</f>
        <v>Dry Season</v>
      </c>
      <c r="T2938" s="1">
        <v>2</v>
      </c>
      <c r="U2938" s="1">
        <v>1</v>
      </c>
      <c r="V2938" s="1">
        <v>0</v>
      </c>
      <c r="W2938" s="2">
        <f>IF(ISNUMBER(SEARCH("N/A", X2938)), 0, 1)</f>
        <v>0</v>
      </c>
      <c r="X2938" s="1" t="s">
        <v>44</v>
      </c>
      <c r="Y2938" s="1"/>
      <c r="Z2938" s="1"/>
      <c r="AA2938" s="11" cm="1">
        <f t="array" ref="AA2938">IF(ISBLANK(Y2938), 0, VINCentyInvDistance(F2938,G2938,Y2938,Z2938))</f>
        <v>0</v>
      </c>
      <c r="AB2938" s="1">
        <v>0</v>
      </c>
      <c r="AC2938" s="1">
        <v>7</v>
      </c>
      <c r="AD2938" s="1">
        <v>4.0999999999999996</v>
      </c>
      <c r="AE2938" s="1">
        <v>148</v>
      </c>
      <c r="AF2938" s="1">
        <v>1</v>
      </c>
      <c r="AG2938" s="1" t="s">
        <v>1703</v>
      </c>
      <c r="AH2938" s="1" t="s">
        <v>1704</v>
      </c>
      <c r="AI2938" s="1" t="str">
        <f>TRIM(MID(SUBSTITUTE($H2938,",",REPT(" ",200)),(LEN($H2938)-LEN(SUBSTITUTE($H2938,",",""))-2)*200+1,200))</f>
        <v>Davao Region</v>
      </c>
      <c r="AJ2938" s="1" t="s">
        <v>55</v>
      </c>
      <c r="AK2938" t="s">
        <v>16901</v>
      </c>
      <c r="AL2938" s="7">
        <v>0</v>
      </c>
      <c r="AM2938" s="1" t="s">
        <v>4439</v>
      </c>
    </row>
    <row r="2939" spans="1:39" ht="12.75" customHeight="1">
      <c r="A2939" s="1"/>
      <c r="B2939" s="1" t="s">
        <v>4440</v>
      </c>
      <c r="C2939" s="1" t="s">
        <v>4441</v>
      </c>
      <c r="D2939" s="3" t="str">
        <f ca="1">IFERROR(__xludf.DUMMYFUNCTION("PROPER(REGEXEXTRACT(B1193, ""(?:https?:\/\/)?(?:www\.)?([a-zA-Z0-9-]+)\.""))"),"Google")</f>
        <v>Google</v>
      </c>
      <c r="E2939" s="1" t="s">
        <v>4442</v>
      </c>
      <c r="F2939" s="1">
        <v>7.0694476999999996</v>
      </c>
      <c r="G2939" s="1">
        <v>125.6112083</v>
      </c>
      <c r="H2939" s="1" t="s">
        <v>4443</v>
      </c>
      <c r="I2939" s="1" t="s">
        <v>4252</v>
      </c>
      <c r="J2939" s="1">
        <f>IF(K2939="URBAN",1,IF(K2939="SUBURBAN",2,IF(K2939="RURAL",3,"")))</f>
        <v>1</v>
      </c>
      <c r="K2939" s="1" t="s">
        <v>42</v>
      </c>
      <c r="L2939" s="18">
        <v>46082</v>
      </c>
      <c r="M2939" s="49">
        <v>0.625</v>
      </c>
      <c r="N2939" s="18">
        <v>46083</v>
      </c>
      <c r="O2939" s="56">
        <v>0.5</v>
      </c>
      <c r="P2939" s="31" t="str">
        <f>TEXT($L2939, "dddd")</f>
        <v>Sunday</v>
      </c>
      <c r="Q2939" s="39" t="s">
        <v>531</v>
      </c>
      <c r="R2939" s="39">
        <v>1357</v>
      </c>
      <c r="S2939" s="1" t="str">
        <f>IF(OR(MONTH(L2939)=12, MONTH(L2939)&lt;=5), "Dry Season", "Wet Season")</f>
        <v>Dry Season</v>
      </c>
      <c r="T2939" s="1">
        <v>1</v>
      </c>
      <c r="U2939" s="1">
        <v>0</v>
      </c>
      <c r="V2939" s="1">
        <v>0</v>
      </c>
      <c r="W2939" s="2">
        <f>IF(ISNUMBER(SEARCH("N/A", X2939)), 0, 1)</f>
        <v>0</v>
      </c>
      <c r="X2939" s="1" t="s">
        <v>44</v>
      </c>
      <c r="Y2939" s="1"/>
      <c r="Z2939" s="1"/>
      <c r="AA2939" s="11" cm="1">
        <f t="array" ref="AA2939">IF(ISBLANK(Y2939), 0, VINCentyInvDistance(F2939,G2939,Y2939,Z2939))</f>
        <v>0</v>
      </c>
      <c r="AB2939" s="1">
        <v>0</v>
      </c>
      <c r="AC2939" s="1">
        <v>0</v>
      </c>
      <c r="AD2939" s="1">
        <v>0</v>
      </c>
      <c r="AE2939" s="1">
        <v>103</v>
      </c>
      <c r="AF2939" s="1">
        <v>1</v>
      </c>
      <c r="AG2939" s="1" t="str">
        <f>TRIM(MID(SUBSTITUTE($H2939,",",REPT(" ",200)),(LEN($H2939)-LEN(SUBSTITUTE($H2939,",",""))-4)*200+1,200))</f>
        <v>Poblacion District</v>
      </c>
      <c r="AH2939" s="1" t="str">
        <f>TRIM(MID(SUBSTITUTE($H2939,",",REPT(" ",200)),(LEN($H2939)-LEN(SUBSTITUTE($H2939,",",""))-3)*200+1,200))</f>
        <v>Davao City</v>
      </c>
      <c r="AI2939" s="1" t="str">
        <f>TRIM(MID(SUBSTITUTE($H2939,",",REPT(" ",200)),(LEN($H2939)-LEN(SUBSTITUTE($H2939,",",""))-2)*200+1,200))</f>
        <v>Davao Region</v>
      </c>
      <c r="AJ2939" s="1" t="str">
        <f>TRIM(MID(SUBSTITUTE($H2939,",",REPT(" ",200)),(LEN($H2939)-LEN(SUBSTITUTE($H2939,",",""))-0)*200+1,200))</f>
        <v>Philippines</v>
      </c>
      <c r="AL2939" s="7">
        <v>0</v>
      </c>
      <c r="AM2939" s="1"/>
    </row>
    <row r="2940" spans="1:39" ht="12.75" customHeight="1">
      <c r="A2940" s="1"/>
      <c r="B2940" s="1" t="s">
        <v>4444</v>
      </c>
      <c r="C2940" s="1" t="s">
        <v>5153</v>
      </c>
      <c r="D2940" s="3" t="str">
        <f ca="1">IFERROR(__xludf.DUMMYFUNCTION("PROPER(REGEXEXTRACT(B1194, ""(?:https?:\/\/)?(?:www\.)?([a-zA-Z0-9-]+)\.""))"),"Skyscanner")</f>
        <v>Skyscanner</v>
      </c>
      <c r="E2940" s="1" t="s">
        <v>4446</v>
      </c>
      <c r="F2940" s="1">
        <v>7.0694480000000004</v>
      </c>
      <c r="G2940" s="1">
        <v>125.611208</v>
      </c>
      <c r="H2940" s="1" t="s">
        <v>4443</v>
      </c>
      <c r="I2940" s="1" t="s">
        <v>4252</v>
      </c>
      <c r="J2940" s="1">
        <f>IF(K2940="URBAN",1,IF(K2940="SUBURBAN",2,IF(K2940="RURAL",3,"")))</f>
        <v>1</v>
      </c>
      <c r="K2940" s="1" t="s">
        <v>42</v>
      </c>
      <c r="L2940" s="18">
        <v>46082</v>
      </c>
      <c r="M2940" s="49">
        <v>0.58333333333333337</v>
      </c>
      <c r="N2940" s="18">
        <v>46083</v>
      </c>
      <c r="O2940" s="56">
        <v>0.5</v>
      </c>
      <c r="P2940" s="31" t="str">
        <f>TEXT($L2940, "dddd")</f>
        <v>Sunday</v>
      </c>
      <c r="Q2940" s="39" t="s">
        <v>111</v>
      </c>
      <c r="R2940" s="39">
        <v>3623</v>
      </c>
      <c r="S2940" s="1" t="str">
        <f>IF(OR(MONTH(L2940)=12, MONTH(L2940)&lt;=5), "Dry Season", "Wet Season")</f>
        <v>Dry Season</v>
      </c>
      <c r="T2940" s="1">
        <v>1</v>
      </c>
      <c r="U2940" s="1">
        <v>0</v>
      </c>
      <c r="V2940" s="1">
        <v>0</v>
      </c>
      <c r="W2940" s="2">
        <f>IF(ISNUMBER(SEARCH("N/A", X2940)), 0, 1)</f>
        <v>0</v>
      </c>
      <c r="X2940" s="1" t="s">
        <v>44</v>
      </c>
      <c r="Y2940" s="1"/>
      <c r="Z2940" s="1"/>
      <c r="AA2940" s="11" cm="1">
        <f t="array" ref="AA2940">IF(ISBLANK(Y2940), 0, VINCentyInvDistance(F2940,G2940,Y2940,Z2940))</f>
        <v>0</v>
      </c>
      <c r="AB2940" s="1">
        <v>0</v>
      </c>
      <c r="AC2940" s="1">
        <v>6.6</v>
      </c>
      <c r="AD2940" s="1">
        <v>3</v>
      </c>
      <c r="AE2940" s="1">
        <v>208</v>
      </c>
      <c r="AF2940" s="1">
        <v>1</v>
      </c>
      <c r="AG2940" s="1" t="s">
        <v>1703</v>
      </c>
      <c r="AH2940" s="1" t="s">
        <v>1704</v>
      </c>
      <c r="AI2940" s="1"/>
      <c r="AJ2940" s="1" t="s">
        <v>55</v>
      </c>
      <c r="AK2940" t="s">
        <v>16902</v>
      </c>
      <c r="AL2940" s="7">
        <v>0</v>
      </c>
      <c r="AM2940" s="1" t="s">
        <v>4447</v>
      </c>
    </row>
    <row r="2941" spans="1:39" ht="12.75" customHeight="1">
      <c r="A2941" s="1"/>
      <c r="B2941" s="1" t="s">
        <v>4448</v>
      </c>
      <c r="C2941" s="1" t="s">
        <v>5154</v>
      </c>
      <c r="D2941" s="3" t="str">
        <f ca="1">IFERROR(__xludf.DUMMYFUNCTION("PROPER(REGEXEXTRACT(B1195, ""(?:https?:\/\/)?(?:www\.)?([a-zA-Z0-9-]+)\.""))"),"Skyscanner")</f>
        <v>Skyscanner</v>
      </c>
      <c r="E2941" s="1" t="s">
        <v>4450</v>
      </c>
      <c r="F2941" s="1">
        <v>7.0670599999999997</v>
      </c>
      <c r="G2941" s="1">
        <v>125.60423</v>
      </c>
      <c r="H2941" s="1" t="s">
        <v>4451</v>
      </c>
      <c r="I2941" s="1" t="s">
        <v>4252</v>
      </c>
      <c r="J2941" s="1">
        <f>IF(K2941="URBAN",1,IF(K2941="SUBURBAN",2,IF(K2941="RURAL",3,"")))</f>
        <v>1</v>
      </c>
      <c r="K2941" s="1" t="s">
        <v>42</v>
      </c>
      <c r="L2941" s="18">
        <v>46082</v>
      </c>
      <c r="M2941" s="49">
        <v>0.58333333333333337</v>
      </c>
      <c r="N2941" s="18">
        <v>46083</v>
      </c>
      <c r="O2941" s="56">
        <v>0.5</v>
      </c>
      <c r="P2941" s="31" t="str">
        <f>TEXT($L2941, "dddd")</f>
        <v>Sunday</v>
      </c>
      <c r="Q2941" s="39" t="s">
        <v>111</v>
      </c>
      <c r="R2941" s="39">
        <v>3813</v>
      </c>
      <c r="S2941" s="1" t="str">
        <f>IF(OR(MONTH(L2941)=12, MONTH(L2941)&lt;=5), "Dry Season", "Wet Season")</f>
        <v>Dry Season</v>
      </c>
      <c r="T2941" s="1">
        <v>1</v>
      </c>
      <c r="U2941" s="1">
        <v>1</v>
      </c>
      <c r="V2941" s="1">
        <v>0</v>
      </c>
      <c r="W2941" s="2">
        <f>IF(ISNUMBER(SEARCH("N/A", X2941)), 0, 1)</f>
        <v>0</v>
      </c>
      <c r="X2941" s="1" t="s">
        <v>44</v>
      </c>
      <c r="Y2941" s="1"/>
      <c r="Z2941" s="1"/>
      <c r="AA2941" s="11" cm="1">
        <f t="array" ref="AA2941">IF(ISBLANK(Y2941), 0, VINCentyInvDistance(F2941,G2941,Y2941,Z2941))</f>
        <v>0</v>
      </c>
      <c r="AB2941" s="1">
        <v>0</v>
      </c>
      <c r="AC2941" s="1">
        <v>6.8</v>
      </c>
      <c r="AD2941" s="1">
        <v>4.0999999999999996</v>
      </c>
      <c r="AE2941" s="1">
        <v>19</v>
      </c>
      <c r="AF2941" s="1">
        <v>1</v>
      </c>
      <c r="AG2941" s="1" t="s">
        <v>1703</v>
      </c>
      <c r="AH2941" s="1" t="s">
        <v>1704</v>
      </c>
      <c r="AI2941" s="1"/>
      <c r="AJ2941" s="1" t="s">
        <v>55</v>
      </c>
      <c r="AK2941" t="s">
        <v>4452</v>
      </c>
      <c r="AL2941" s="7">
        <v>0</v>
      </c>
      <c r="AM2941" s="1" t="s">
        <v>4453</v>
      </c>
    </row>
    <row r="2942" spans="1:39" ht="12.75" customHeight="1">
      <c r="A2942" s="1"/>
      <c r="B2942" s="1" t="s">
        <v>4454</v>
      </c>
      <c r="C2942" s="1" t="s">
        <v>5155</v>
      </c>
      <c r="D2942" s="3" t="str">
        <f ca="1">IFERROR(__xludf.DUMMYFUNCTION("PROPER(REGEXEXTRACT(B1196, ""(?:https?:\/\/)?(?:www\.)?([a-zA-Z0-9-]+)\.""))"),"Skyscanner")</f>
        <v>Skyscanner</v>
      </c>
      <c r="E2942" s="1" t="s">
        <v>4456</v>
      </c>
      <c r="F2942" s="1">
        <v>7.0986634999999998</v>
      </c>
      <c r="G2942" s="1">
        <v>125.6231203</v>
      </c>
      <c r="H2942" s="1" t="s">
        <v>4457</v>
      </c>
      <c r="I2942" s="1" t="s">
        <v>4252</v>
      </c>
      <c r="J2942" s="1">
        <f>IF(K2942="URBAN",1,IF(K2942="SUBURBAN",2,IF(K2942="RURAL",3,"")))</f>
        <v>1</v>
      </c>
      <c r="K2942" s="1" t="s">
        <v>42</v>
      </c>
      <c r="L2942" s="18">
        <v>46082</v>
      </c>
      <c r="M2942" s="49">
        <v>0.58333333333333337</v>
      </c>
      <c r="N2942" s="18">
        <v>46083</v>
      </c>
      <c r="O2942" s="56">
        <v>0.5</v>
      </c>
      <c r="P2942" s="31" t="str">
        <f>TEXT($L2942, "dddd")</f>
        <v>Sunday</v>
      </c>
      <c r="Q2942" s="39" t="s">
        <v>111</v>
      </c>
      <c r="R2942" s="39">
        <v>1039</v>
      </c>
      <c r="S2942" s="1" t="str">
        <f>IF(OR(MONTH(L2942)=12, MONTH(L2942)&lt;=5), "Dry Season", "Wet Season")</f>
        <v>Dry Season</v>
      </c>
      <c r="T2942" s="1">
        <v>1</v>
      </c>
      <c r="U2942" s="1">
        <v>0</v>
      </c>
      <c r="V2942" s="1">
        <v>0</v>
      </c>
      <c r="W2942" s="2">
        <f>IF(ISNUMBER(SEARCH("N/A", X2942)), 0, 1)</f>
        <v>1</v>
      </c>
      <c r="X2942" s="1" t="s">
        <v>4318</v>
      </c>
      <c r="Y2942" s="1">
        <v>7.0989420000000001</v>
      </c>
      <c r="Z2942" s="1">
        <v>125.63104389999999</v>
      </c>
      <c r="AA2942" s="11" cm="1">
        <f t="array" ref="AA2942">IF(ISBLANK(Y2942), 0, VINCentyInvDistance(F2942,G2942,Y2942,Z2942))</f>
        <v>875.87621287554987</v>
      </c>
      <c r="AB2942" s="1">
        <v>0</v>
      </c>
      <c r="AC2942" s="1">
        <v>6</v>
      </c>
      <c r="AD2942" s="1">
        <v>4.5</v>
      </c>
      <c r="AE2942" s="1">
        <v>317</v>
      </c>
      <c r="AF2942" s="1">
        <v>1</v>
      </c>
      <c r="AG2942" s="1" t="s">
        <v>4319</v>
      </c>
      <c r="AH2942" s="1" t="s">
        <v>1704</v>
      </c>
      <c r="AI2942" s="1" t="str">
        <f>TRIM(MID(SUBSTITUTE($H2942,",",REPT(" ",200)),(LEN($H2942)-LEN(SUBSTITUTE($H2942,",",""))-2)*200+1,200))</f>
        <v>Davao Region</v>
      </c>
      <c r="AJ2942" s="1" t="s">
        <v>55</v>
      </c>
      <c r="AK2942" t="s">
        <v>16903</v>
      </c>
      <c r="AL2942" s="7">
        <v>0</v>
      </c>
      <c r="AM2942" s="1"/>
    </row>
    <row r="2943" spans="1:39" ht="12.75" customHeight="1">
      <c r="A2943" s="1"/>
      <c r="B2943" s="1" t="s">
        <v>4458</v>
      </c>
      <c r="C2943" s="1" t="s">
        <v>5156</v>
      </c>
      <c r="D2943" s="3" t="str">
        <f ca="1">IFERROR(__xludf.DUMMYFUNCTION("PROPER(REGEXEXTRACT(B1197, ""(?:https?:\/\/)?(?:www\.)?([a-zA-Z0-9-]+)\.""))"),"Skyscanner")</f>
        <v>Skyscanner</v>
      </c>
      <c r="E2943" s="1" t="s">
        <v>4460</v>
      </c>
      <c r="F2943" s="1">
        <v>7.0687030000000002</v>
      </c>
      <c r="G2943" s="1">
        <v>125.6115935</v>
      </c>
      <c r="H2943" s="1" t="s">
        <v>4333</v>
      </c>
      <c r="I2943" s="1" t="s">
        <v>4252</v>
      </c>
      <c r="J2943" s="1">
        <f>IF(K2943="URBAN",1,IF(K2943="SUBURBAN",2,IF(K2943="RURAL",3,"")))</f>
        <v>1</v>
      </c>
      <c r="K2943" s="1" t="s">
        <v>42</v>
      </c>
      <c r="L2943" s="18">
        <v>46082</v>
      </c>
      <c r="M2943" s="49">
        <v>0.58333333333333337</v>
      </c>
      <c r="N2943" s="18">
        <v>46083</v>
      </c>
      <c r="O2943" s="56">
        <v>0.5</v>
      </c>
      <c r="P2943" s="31" t="str">
        <f>TEXT($L2943, "dddd")</f>
        <v>Sunday</v>
      </c>
      <c r="Q2943" s="39" t="s">
        <v>61</v>
      </c>
      <c r="R2943" s="39">
        <v>1319.5</v>
      </c>
      <c r="S2943" s="1" t="str">
        <f>IF(OR(MONTH(L2943)=12, MONTH(L2943)&lt;=5), "Dry Season", "Wet Season")</f>
        <v>Dry Season</v>
      </c>
      <c r="T2943" s="1">
        <v>1</v>
      </c>
      <c r="U2943" s="1">
        <v>0</v>
      </c>
      <c r="V2943" s="1">
        <v>0</v>
      </c>
      <c r="W2943" s="2">
        <f>IF(ISNUMBER(SEARCH("N/A", X2943)), 0, 1)</f>
        <v>1</v>
      </c>
      <c r="X2943" s="1" t="s">
        <v>4263</v>
      </c>
      <c r="Y2943" s="1">
        <v>7.0920304999999999</v>
      </c>
      <c r="Z2943" s="1">
        <v>125.61240720000001</v>
      </c>
      <c r="AA2943" s="11" cm="1">
        <f t="array" ref="AA2943">IF(ISBLANK(Y2943), 0, VINCentyInvDistance(F2943,G2943,Y2943,Z2943))</f>
        <v>2581.3807262554178</v>
      </c>
      <c r="AB2943" s="1">
        <v>0</v>
      </c>
      <c r="AC2943" s="1">
        <v>8.1999999999999993</v>
      </c>
      <c r="AD2943" s="1">
        <v>4</v>
      </c>
      <c r="AE2943" s="1">
        <v>1097</v>
      </c>
      <c r="AF2943" s="1">
        <v>1</v>
      </c>
      <c r="AG2943" s="1" t="s">
        <v>4264</v>
      </c>
      <c r="AH2943" s="1" t="s">
        <v>1704</v>
      </c>
      <c r="AI2943" s="1" t="str">
        <f>TRIM(MID(SUBSTITUTE($H2943,",",REPT(" ",200)),(LEN($H2943)-LEN(SUBSTITUTE($H2943,",",""))-2)*200+1,200))</f>
        <v>Davao Region</v>
      </c>
      <c r="AJ2943" s="1" t="s">
        <v>55</v>
      </c>
      <c r="AK2943" t="s">
        <v>16904</v>
      </c>
      <c r="AL2943" s="7">
        <v>0</v>
      </c>
      <c r="AM2943" s="1"/>
    </row>
    <row r="2944" spans="1:39" ht="12.75" customHeight="1">
      <c r="A2944" s="1"/>
      <c r="B2944" s="1" t="s">
        <v>4461</v>
      </c>
      <c r="C2944" s="1" t="s">
        <v>5157</v>
      </c>
      <c r="D2944" s="3" t="str">
        <f ca="1">IFERROR(__xludf.DUMMYFUNCTION("PROPER(REGEXEXTRACT(B1198, ""(?:https?:\/\/)?(?:www\.)?([a-zA-Z0-9-]+)\.""))"),"Skyscanner")</f>
        <v>Skyscanner</v>
      </c>
      <c r="E2944" s="1" t="s">
        <v>5158</v>
      </c>
      <c r="F2944" s="1">
        <v>7.0687300000000004</v>
      </c>
      <c r="G2944" s="1">
        <v>125.61147</v>
      </c>
      <c r="H2944" s="1" t="s">
        <v>4464</v>
      </c>
      <c r="I2944" s="1" t="s">
        <v>4252</v>
      </c>
      <c r="J2944" s="1">
        <f>IF(K2944="URBAN",1,IF(K2944="SUBURBAN",2,IF(K2944="RURAL",3,"")))</f>
        <v>1</v>
      </c>
      <c r="K2944" s="1" t="s">
        <v>42</v>
      </c>
      <c r="L2944" s="18">
        <v>46082</v>
      </c>
      <c r="M2944" s="49">
        <v>0.58333333333333337</v>
      </c>
      <c r="N2944" s="18">
        <v>46083</v>
      </c>
      <c r="O2944" s="56">
        <v>0.5</v>
      </c>
      <c r="P2944" s="31" t="str">
        <f>TEXT($L2944, "dddd")</f>
        <v>Sunday</v>
      </c>
      <c r="Q2944" s="39" t="s">
        <v>186</v>
      </c>
      <c r="R2944" s="39">
        <v>3447</v>
      </c>
      <c r="S2944" s="1" t="str">
        <f>IF(OR(MONTH(L2944)=12, MONTH(L2944)&lt;=5), "Dry Season", "Wet Season")</f>
        <v>Dry Season</v>
      </c>
      <c r="T2944" s="1">
        <v>1</v>
      </c>
      <c r="U2944" s="1">
        <v>1</v>
      </c>
      <c r="V2944" s="1">
        <v>0</v>
      </c>
      <c r="W2944" s="2">
        <f>IF(ISNUMBER(SEARCH("N/A", X2944)), 0, 1)</f>
        <v>0</v>
      </c>
      <c r="X2944" s="1" t="s">
        <v>44</v>
      </c>
      <c r="Y2944" s="1"/>
      <c r="Z2944" s="1"/>
      <c r="AA2944" s="11" cm="1">
        <f t="array" ref="AA2944">IF(ISBLANK(Y2944), 0, VINCentyInvDistance(F2944,G2944,Y2944,Z2944))</f>
        <v>0</v>
      </c>
      <c r="AB2944" s="1">
        <v>0</v>
      </c>
      <c r="AC2944" s="1">
        <v>9</v>
      </c>
      <c r="AD2944" s="1">
        <v>4.5999999999999996</v>
      </c>
      <c r="AE2944" s="1">
        <v>32</v>
      </c>
      <c r="AF2944" s="1">
        <v>1</v>
      </c>
      <c r="AG2944" s="1" t="s">
        <v>1703</v>
      </c>
      <c r="AH2944" s="1" t="s">
        <v>1704</v>
      </c>
      <c r="AI2944" s="1"/>
      <c r="AJ2944" s="1" t="s">
        <v>55</v>
      </c>
      <c r="AK2944" t="s">
        <v>4465</v>
      </c>
      <c r="AL2944" s="7">
        <v>0</v>
      </c>
      <c r="AM2944" s="1" t="s">
        <v>4466</v>
      </c>
    </row>
    <row r="2945" spans="1:39" ht="12.75" customHeight="1">
      <c r="A2945" s="1"/>
      <c r="B2945" s="1" t="s">
        <v>4467</v>
      </c>
      <c r="C2945" s="1" t="s">
        <v>4468</v>
      </c>
      <c r="D2945" s="3" t="str">
        <f ca="1">IFERROR(__xludf.DUMMYFUNCTION("PROPER(REGEXEXTRACT(B1199, ""(?:https?:\/\/)?(?:www\.)?([a-zA-Z0-9-]+)\.""))"),"Google")</f>
        <v>Google</v>
      </c>
      <c r="E2945" s="1" t="s">
        <v>4469</v>
      </c>
      <c r="F2945" s="1">
        <v>7.07233</v>
      </c>
      <c r="G2945" s="1">
        <v>125.605293</v>
      </c>
      <c r="H2945" s="1" t="s">
        <v>4470</v>
      </c>
      <c r="I2945" s="1" t="s">
        <v>4252</v>
      </c>
      <c r="J2945" s="1">
        <f>IF(K2945="URBAN",1,IF(K2945="SUBURBAN",2,IF(K2945="RURAL",3,"")))</f>
        <v>1</v>
      </c>
      <c r="K2945" s="1" t="s">
        <v>42</v>
      </c>
      <c r="L2945" s="18">
        <v>46082</v>
      </c>
      <c r="M2945" s="49">
        <v>0.625</v>
      </c>
      <c r="N2945" s="18">
        <v>46083</v>
      </c>
      <c r="O2945" s="56">
        <v>0.5</v>
      </c>
      <c r="P2945" s="31" t="str">
        <f>TEXT($L2945, "dddd")</f>
        <v>Sunday</v>
      </c>
      <c r="Q2945" s="39" t="s">
        <v>111</v>
      </c>
      <c r="R2945" s="39">
        <v>1159</v>
      </c>
      <c r="S2945" s="1" t="str">
        <f>IF(OR(MONTH(L2945)=12, MONTH(L2945)&lt;=5), "Dry Season", "Wet Season")</f>
        <v>Dry Season</v>
      </c>
      <c r="T2945" s="1">
        <v>1</v>
      </c>
      <c r="U2945" s="1">
        <v>0</v>
      </c>
      <c r="V2945" s="1">
        <v>1</v>
      </c>
      <c r="W2945" s="2">
        <f>IF(ISNUMBER(SEARCH("N/A", X2945)), 0, 1)</f>
        <v>0</v>
      </c>
      <c r="X2945" s="1" t="s">
        <v>44</v>
      </c>
      <c r="Y2945" s="1"/>
      <c r="Z2945" s="1"/>
      <c r="AA2945" s="11" cm="1">
        <f t="array" ref="AA2945">IF(ISBLANK(Y2945), 0, VINCentyInvDistance(F2945,G2945,Y2945,Z2945))</f>
        <v>0</v>
      </c>
      <c r="AB2945" s="1">
        <v>0</v>
      </c>
      <c r="AC2945" s="1">
        <v>0</v>
      </c>
      <c r="AD2945" s="1">
        <v>0</v>
      </c>
      <c r="AE2945" s="1">
        <v>209</v>
      </c>
      <c r="AF2945" s="1">
        <v>1</v>
      </c>
      <c r="AG2945" s="1" t="s">
        <v>1703</v>
      </c>
      <c r="AH2945" s="1" t="s">
        <v>1704</v>
      </c>
      <c r="AI2945" s="1" t="str">
        <f>TRIM(MID(SUBSTITUTE($H2945,",",REPT(" ",200)),(LEN($H2945)-LEN(SUBSTITUTE($H2945,",",""))-2)*200+1,200))</f>
        <v>Davao Region</v>
      </c>
      <c r="AJ2945" s="1" t="s">
        <v>55</v>
      </c>
      <c r="AL2945" s="7">
        <v>0</v>
      </c>
      <c r="AM2945" s="1" t="s">
        <v>4471</v>
      </c>
    </row>
    <row r="2946" spans="1:39" ht="12.75" customHeight="1">
      <c r="A2946" s="1"/>
      <c r="B2946" s="1" t="s">
        <v>4472</v>
      </c>
      <c r="C2946" s="1" t="s">
        <v>5159</v>
      </c>
      <c r="D2946" s="3" t="str">
        <f ca="1">IFERROR(__xludf.DUMMYFUNCTION("PROPER(REGEXEXTRACT(B1200, ""(?:https?:\/\/)?(?:www\.)?([a-zA-Z0-9-]+)\.""))"),"Skyscanner")</f>
        <v>Skyscanner</v>
      </c>
      <c r="E2946" s="1" t="s">
        <v>4474</v>
      </c>
      <c r="F2946" s="1">
        <v>7.0962396999999999</v>
      </c>
      <c r="G2946" s="1">
        <v>125.6164807</v>
      </c>
      <c r="H2946" s="1" t="s">
        <v>4475</v>
      </c>
      <c r="I2946" s="1" t="s">
        <v>4252</v>
      </c>
      <c r="J2946" s="1">
        <f>IF(K2946="URBAN",1,IF(K2946="SUBURBAN",2,IF(K2946="RURAL",3,"")))</f>
        <v>1</v>
      </c>
      <c r="K2946" s="1" t="s">
        <v>42</v>
      </c>
      <c r="L2946" s="18">
        <v>46082</v>
      </c>
      <c r="M2946" s="49">
        <v>0.58333333333333337</v>
      </c>
      <c r="N2946" s="18">
        <v>46083</v>
      </c>
      <c r="O2946" s="56">
        <v>0.5</v>
      </c>
      <c r="P2946" s="31" t="str">
        <f>TEXT($L2946, "dddd")</f>
        <v>Sunday</v>
      </c>
      <c r="Q2946" s="39" t="s">
        <v>1266</v>
      </c>
      <c r="R2946" s="39">
        <v>1078</v>
      </c>
      <c r="S2946" s="1" t="str">
        <f>IF(OR(MONTH(L2946)=12, MONTH(L2946)&lt;=5), "Dry Season", "Wet Season")</f>
        <v>Dry Season</v>
      </c>
      <c r="T2946" s="1">
        <v>1</v>
      </c>
      <c r="U2946" s="1">
        <v>0</v>
      </c>
      <c r="V2946" s="1">
        <v>1</v>
      </c>
      <c r="W2946" s="2">
        <f>IF(ISNUMBER(SEARCH("N/A", X2946)), 0, 1)</f>
        <v>1</v>
      </c>
      <c r="X2946" s="1" t="s">
        <v>4318</v>
      </c>
      <c r="Y2946" s="1">
        <v>7.0989420000000001</v>
      </c>
      <c r="Z2946" s="1">
        <v>125.63104389999999</v>
      </c>
      <c r="AA2946" s="11" cm="1">
        <f t="array" ref="AA2946">IF(ISBLANK(Y2946), 0, VINCentyInvDistance(F2946,G2946,Y2946,Z2946))</f>
        <v>1636.3488107386556</v>
      </c>
      <c r="AB2946" s="1">
        <v>0</v>
      </c>
      <c r="AC2946" s="1">
        <v>0</v>
      </c>
      <c r="AD2946" s="1">
        <v>0</v>
      </c>
      <c r="AE2946" s="1">
        <v>39</v>
      </c>
      <c r="AF2946" s="1">
        <v>1</v>
      </c>
      <c r="AG2946" s="1" t="s">
        <v>4319</v>
      </c>
      <c r="AH2946" s="1" t="s">
        <v>1704</v>
      </c>
      <c r="AI2946" s="1" t="str">
        <f>TRIM(MID(SUBSTITUTE($H2946,",",REPT(" ",200)),(LEN($H2946)-LEN(SUBSTITUTE($H2946,",",""))-2)*200+1,200))</f>
        <v>Davao Region</v>
      </c>
      <c r="AJ2946" s="1" t="s">
        <v>55</v>
      </c>
      <c r="AK2946" t="s">
        <v>4476</v>
      </c>
      <c r="AL2946" s="7">
        <v>0</v>
      </c>
      <c r="AM2946" s="1"/>
    </row>
    <row r="2947" spans="1:39" ht="12.75" customHeight="1">
      <c r="A2947" s="1"/>
      <c r="B2947" s="1" t="s">
        <v>4477</v>
      </c>
      <c r="C2947" s="1" t="s">
        <v>5160</v>
      </c>
      <c r="D2947" s="3" t="str">
        <f ca="1">IFERROR(__xludf.DUMMYFUNCTION("PROPER(REGEXEXTRACT(B1201, ""(?:https?:\/\/)?(?:www\.)?([a-zA-Z0-9-]+)\.""))"),"Skyscanner")</f>
        <v>Skyscanner</v>
      </c>
      <c r="E2947" s="1" t="s">
        <v>4479</v>
      </c>
      <c r="F2947" s="1">
        <v>7.0680737999999996</v>
      </c>
      <c r="G2947" s="1">
        <v>125.6082913</v>
      </c>
      <c r="H2947" s="1" t="s">
        <v>4480</v>
      </c>
      <c r="I2947" s="1" t="s">
        <v>4252</v>
      </c>
      <c r="J2947" s="1">
        <f>IF(K2947="URBAN",1,IF(K2947="SUBURBAN",2,IF(K2947="RURAL",3,"")))</f>
        <v>1</v>
      </c>
      <c r="K2947" s="1" t="s">
        <v>42</v>
      </c>
      <c r="L2947" s="18">
        <v>46082</v>
      </c>
      <c r="M2947" s="49">
        <v>0.58333333333333337</v>
      </c>
      <c r="N2947" s="18">
        <v>46083</v>
      </c>
      <c r="O2947" s="56">
        <v>0.5</v>
      </c>
      <c r="P2947" s="31" t="str">
        <f>TEXT($L2947, "dddd")</f>
        <v>Sunday</v>
      </c>
      <c r="Q2947" s="39" t="s">
        <v>1266</v>
      </c>
      <c r="R2947" s="39">
        <v>1080</v>
      </c>
      <c r="S2947" s="1" t="str">
        <f>IF(OR(MONTH(L2947)=12, MONTH(L2947)&lt;=5), "Dry Season", "Wet Season")</f>
        <v>Dry Season</v>
      </c>
      <c r="T2947" s="1">
        <v>1</v>
      </c>
      <c r="U2947" s="1">
        <v>0</v>
      </c>
      <c r="V2947" s="1">
        <v>0</v>
      </c>
      <c r="W2947" s="2">
        <f>IF(ISNUMBER(SEARCH("N/A", X2947)), 0, 1)</f>
        <v>1</v>
      </c>
      <c r="X2947" s="1" t="s">
        <v>4263</v>
      </c>
      <c r="Y2947" s="1">
        <v>7.0920304999999999</v>
      </c>
      <c r="Z2947" s="1">
        <v>125.61240720000001</v>
      </c>
      <c r="AA2947" s="11" cm="1">
        <f t="array" ref="AA2947">IF(ISBLANK(Y2947), 0, VINCentyInvDistance(F2947,G2947,Y2947,Z2947))</f>
        <v>2688.1360084732737</v>
      </c>
      <c r="AB2947" s="1">
        <v>0</v>
      </c>
      <c r="AC2947" s="1">
        <v>8.8000000000000007</v>
      </c>
      <c r="AD2947" s="1">
        <v>4.5</v>
      </c>
      <c r="AE2947" s="1">
        <v>35</v>
      </c>
      <c r="AF2947" s="1">
        <v>1</v>
      </c>
      <c r="AG2947" s="1" t="s">
        <v>4264</v>
      </c>
      <c r="AH2947" s="1" t="s">
        <v>1704</v>
      </c>
      <c r="AI2947" s="1" t="str">
        <f>TRIM(MID(SUBSTITUTE($H2947,",",REPT(" ",200)),(LEN($H2947)-LEN(SUBSTITUTE($H2947,",",""))-2)*200+1,200))</f>
        <v>Davao Region</v>
      </c>
      <c r="AJ2947" s="1" t="s">
        <v>55</v>
      </c>
      <c r="AK2947" t="s">
        <v>4481</v>
      </c>
      <c r="AL2947" s="7">
        <v>0</v>
      </c>
      <c r="AM2947" s="1"/>
    </row>
    <row r="2948" spans="1:39" ht="12.75" customHeight="1">
      <c r="A2948" s="1"/>
      <c r="B2948" s="1" t="s">
        <v>4482</v>
      </c>
      <c r="C2948" s="1" t="s">
        <v>5161</v>
      </c>
      <c r="D2948" s="3" t="str">
        <f ca="1">IFERROR(__xludf.DUMMYFUNCTION("PROPER(REGEXEXTRACT(B1202, ""(?:https?:\/\/)?(?:www\.)?([a-zA-Z0-9-]+)\.""))"),"Skyscanner")</f>
        <v>Skyscanner</v>
      </c>
      <c r="E2948" s="1" t="s">
        <v>4484</v>
      </c>
      <c r="F2948" s="1">
        <v>7.0680740000000002</v>
      </c>
      <c r="G2948" s="1">
        <v>125.60829099999999</v>
      </c>
      <c r="H2948" s="1" t="s">
        <v>4480</v>
      </c>
      <c r="I2948" s="1" t="s">
        <v>4252</v>
      </c>
      <c r="J2948" s="1">
        <f>IF(K2948="URBAN",1,IF(K2948="SUBURBAN",2,IF(K2948="RURAL",3,"")))</f>
        <v>1</v>
      </c>
      <c r="K2948" s="1" t="s">
        <v>42</v>
      </c>
      <c r="L2948" s="18">
        <v>46082</v>
      </c>
      <c r="M2948" s="49">
        <v>0.58333333333333337</v>
      </c>
      <c r="N2948" s="18">
        <v>46083</v>
      </c>
      <c r="O2948" s="56">
        <v>0.5</v>
      </c>
      <c r="P2948" s="31" t="str">
        <f>TEXT($L2948, "dddd")</f>
        <v>Sunday</v>
      </c>
      <c r="Q2948" s="39" t="s">
        <v>531</v>
      </c>
      <c r="R2948" s="39">
        <v>2823</v>
      </c>
      <c r="S2948" s="1" t="str">
        <f>IF(OR(MONTH(L2948)=12, MONTH(L2948)&lt;=5), "Dry Season", "Wet Season")</f>
        <v>Dry Season</v>
      </c>
      <c r="T2948" s="1">
        <v>1</v>
      </c>
      <c r="U2948" s="1">
        <v>0</v>
      </c>
      <c r="V2948" s="1">
        <v>0</v>
      </c>
      <c r="W2948" s="2">
        <f>IF(ISNUMBER(SEARCH("N/A", X2948)), 0, 1)</f>
        <v>0</v>
      </c>
      <c r="X2948" s="1" t="s">
        <v>44</v>
      </c>
      <c r="Y2948" s="1"/>
      <c r="Z2948" s="1"/>
      <c r="AA2948" s="11" cm="1">
        <f t="array" ref="AA2948">IF(ISBLANK(Y2948), 0, VINCentyInvDistance(F2948,G2948,Y2948,Z2948))</f>
        <v>0</v>
      </c>
      <c r="AB2948" s="1">
        <v>0</v>
      </c>
      <c r="AC2948" s="1">
        <v>9</v>
      </c>
      <c r="AD2948" s="1">
        <v>4.2</v>
      </c>
      <c r="AE2948" s="1">
        <v>33</v>
      </c>
      <c r="AF2948" s="1">
        <v>1</v>
      </c>
      <c r="AG2948" s="1" t="s">
        <v>1703</v>
      </c>
      <c r="AH2948" s="1" t="s">
        <v>1704</v>
      </c>
      <c r="AI2948" s="1"/>
      <c r="AJ2948" s="1" t="s">
        <v>55</v>
      </c>
      <c r="AK2948" t="s">
        <v>4485</v>
      </c>
      <c r="AL2948" s="7">
        <v>0</v>
      </c>
      <c r="AM2948" s="1" t="s">
        <v>4486</v>
      </c>
    </row>
    <row r="2949" spans="1:39" ht="12.75" customHeight="1">
      <c r="A2949" s="1"/>
      <c r="B2949" s="1" t="s">
        <v>4487</v>
      </c>
      <c r="C2949" s="1" t="s">
        <v>5162</v>
      </c>
      <c r="D2949" s="3" t="str">
        <f ca="1">IFERROR(__xludf.DUMMYFUNCTION("PROPER(REGEXEXTRACT(B1203, ""(?:https?:\/\/)?(?:www\.)?([a-zA-Z0-9-]+)\.""))"),"Skyscanner")</f>
        <v>Skyscanner</v>
      </c>
      <c r="E2949" s="1" t="s">
        <v>4489</v>
      </c>
      <c r="F2949" s="1">
        <v>7.0727330000000004</v>
      </c>
      <c r="G2949" s="1">
        <v>125.60480800000001</v>
      </c>
      <c r="H2949" s="1" t="s">
        <v>4490</v>
      </c>
      <c r="I2949" s="1" t="s">
        <v>4252</v>
      </c>
      <c r="J2949" s="1">
        <f>IF(K2949="URBAN",1,IF(K2949="SUBURBAN",2,IF(K2949="RURAL",3,"")))</f>
        <v>1</v>
      </c>
      <c r="K2949" s="1" t="s">
        <v>42</v>
      </c>
      <c r="L2949" s="18">
        <v>46082</v>
      </c>
      <c r="M2949" s="49">
        <v>0.625</v>
      </c>
      <c r="N2949" s="18">
        <v>46083</v>
      </c>
      <c r="O2949" s="56">
        <v>0.5</v>
      </c>
      <c r="P2949" s="31" t="str">
        <f>TEXT($L2949, "dddd")</f>
        <v>Sunday</v>
      </c>
      <c r="Q2949" s="39" t="s">
        <v>531</v>
      </c>
      <c r="R2949" s="39">
        <v>7140</v>
      </c>
      <c r="S2949" s="1" t="str">
        <f>IF(OR(MONTH(L2949)=12, MONTH(L2949)&lt;=5), "Dry Season", "Wet Season")</f>
        <v>Dry Season</v>
      </c>
      <c r="T2949" s="1">
        <v>1</v>
      </c>
      <c r="U2949" s="1">
        <v>0</v>
      </c>
      <c r="V2949" s="1">
        <v>0</v>
      </c>
      <c r="W2949" s="2">
        <f>IF(ISNUMBER(SEARCH("N/A", X2949)), 0, 1)</f>
        <v>0</v>
      </c>
      <c r="X2949" s="1" t="s">
        <v>44</v>
      </c>
      <c r="Y2949" s="1"/>
      <c r="Z2949" s="1"/>
      <c r="AA2949" s="11" cm="1">
        <f t="array" ref="AA2949">IF(ISBLANK(Y2949), 0, VINCentyInvDistance(F2949,G2949,Y2949,Z2949))</f>
        <v>0</v>
      </c>
      <c r="AB2949" s="1">
        <v>0</v>
      </c>
      <c r="AC2949" s="1">
        <v>9</v>
      </c>
      <c r="AD2949" s="1">
        <v>4.4000000000000004</v>
      </c>
      <c r="AE2949" s="1">
        <v>58</v>
      </c>
      <c r="AF2949" s="1">
        <v>1</v>
      </c>
      <c r="AG2949" s="1" t="s">
        <v>1703</v>
      </c>
      <c r="AH2949" s="1" t="s">
        <v>1704</v>
      </c>
      <c r="AI2949" s="1"/>
      <c r="AJ2949" s="1" t="s">
        <v>55</v>
      </c>
      <c r="AK2949" t="s">
        <v>16905</v>
      </c>
      <c r="AL2949" s="7">
        <v>0</v>
      </c>
      <c r="AM2949" s="1" t="s">
        <v>4491</v>
      </c>
    </row>
    <row r="2950" spans="1:39" ht="12.75" customHeight="1">
      <c r="A2950" s="1"/>
      <c r="B2950" s="1" t="s">
        <v>4492</v>
      </c>
      <c r="C2950" s="1" t="s">
        <v>5163</v>
      </c>
      <c r="D2950" s="3" t="str">
        <f ca="1">IFERROR(__xludf.DUMMYFUNCTION("PROPER(REGEXEXTRACT(B1204, ""(?:https?:\/\/)?(?:www\.)?([a-zA-Z0-9-]+)\.""))"),"Skyscanner")</f>
        <v>Skyscanner</v>
      </c>
      <c r="E2950" s="1" t="s">
        <v>5164</v>
      </c>
      <c r="F2950" s="1">
        <v>7.0895299999999999</v>
      </c>
      <c r="G2950" s="1">
        <v>125.61021</v>
      </c>
      <c r="H2950" s="1" t="s">
        <v>4495</v>
      </c>
      <c r="I2950" s="1" t="s">
        <v>4252</v>
      </c>
      <c r="J2950" s="1">
        <f>IF(K2950="URBAN",1,IF(K2950="SUBURBAN",2,IF(K2950="RURAL",3,"")))</f>
        <v>1</v>
      </c>
      <c r="K2950" s="1" t="s">
        <v>42</v>
      </c>
      <c r="L2950" s="18">
        <v>46082</v>
      </c>
      <c r="M2950" s="49">
        <v>0.58333333333333337</v>
      </c>
      <c r="N2950" s="18">
        <v>46083</v>
      </c>
      <c r="O2950" s="56">
        <v>0.5</v>
      </c>
      <c r="P2950" s="31" t="str">
        <f>TEXT($L2950, "dddd")</f>
        <v>Sunday</v>
      </c>
      <c r="Q2950" s="39" t="s">
        <v>323</v>
      </c>
      <c r="R2950" s="39">
        <v>3869</v>
      </c>
      <c r="S2950" s="1" t="str">
        <f>IF(OR(MONTH(L2950)=12, MONTH(L2950)&lt;=5), "Dry Season", "Wet Season")</f>
        <v>Dry Season</v>
      </c>
      <c r="T2950" s="1">
        <v>1</v>
      </c>
      <c r="U2950" s="1">
        <v>0</v>
      </c>
      <c r="V2950" s="1">
        <v>0</v>
      </c>
      <c r="W2950" s="2">
        <f>IF(ISNUMBER(SEARCH("N/A", X2950)), 0, 1)</f>
        <v>0</v>
      </c>
      <c r="X2950" s="1" t="s">
        <v>44</v>
      </c>
      <c r="Y2950" s="1"/>
      <c r="Z2950" s="1"/>
      <c r="AA2950" s="11" cm="1">
        <f t="array" ref="AA2950">IF(ISBLANK(Y2950), 0, VINCentyInvDistance(F2950,G2950,Y2950,Z2950))</f>
        <v>0</v>
      </c>
      <c r="AB2950" s="1">
        <v>0</v>
      </c>
      <c r="AC2950" s="1">
        <v>8.4</v>
      </c>
      <c r="AD2950" s="1">
        <v>4.0999999999999996</v>
      </c>
      <c r="AE2950" s="1">
        <v>1658</v>
      </c>
      <c r="AF2950" s="1">
        <v>1</v>
      </c>
      <c r="AG2950" s="1" t="s">
        <v>4311</v>
      </c>
      <c r="AH2950" s="1" t="s">
        <v>1704</v>
      </c>
      <c r="AI2950" s="1"/>
      <c r="AJ2950" s="1" t="s">
        <v>55</v>
      </c>
      <c r="AK2950" t="s">
        <v>16960</v>
      </c>
      <c r="AL2950" s="7">
        <v>0</v>
      </c>
      <c r="AM2950" s="1" t="s">
        <v>4496</v>
      </c>
    </row>
    <row r="2951" spans="1:39" ht="12.75" customHeight="1">
      <c r="A2951" s="1"/>
      <c r="B2951" s="1" t="s">
        <v>5165</v>
      </c>
      <c r="C2951" s="1" t="s">
        <v>5166</v>
      </c>
      <c r="D2951" s="3" t="str">
        <f ca="1">IFERROR(__xludf.DUMMYFUNCTION("PROPER(REGEXEXTRACT(B1205, ""(?:https?:\/\/)?(?:www\.)?([a-zA-Z0-9-]+)\.""))"),"Google")</f>
        <v>Google</v>
      </c>
      <c r="E2951" s="1" t="s">
        <v>5167</v>
      </c>
      <c r="F2951" s="1">
        <v>7.0680290000000001</v>
      </c>
      <c r="G2951" s="1">
        <v>125.606264</v>
      </c>
      <c r="H2951" s="1" t="s">
        <v>5168</v>
      </c>
      <c r="I2951" s="1" t="s">
        <v>4252</v>
      </c>
      <c r="J2951" s="1">
        <f>IF(K2951="URBAN",1,IF(K2951="SUBURBAN",2,IF(K2951="RURAL",3,"")))</f>
        <v>1</v>
      </c>
      <c r="K2951" s="1" t="s">
        <v>42</v>
      </c>
      <c r="L2951" s="18">
        <v>46082</v>
      </c>
      <c r="M2951" s="49">
        <v>0.625</v>
      </c>
      <c r="N2951" s="18">
        <v>46083</v>
      </c>
      <c r="O2951" s="56">
        <v>0.5</v>
      </c>
      <c r="P2951" s="31" t="str">
        <f>TEXT($L2951, "dddd")</f>
        <v>Sunday</v>
      </c>
      <c r="Q2951" s="39" t="s">
        <v>531</v>
      </c>
      <c r="R2951" s="39">
        <v>1002</v>
      </c>
      <c r="S2951" s="1" t="str">
        <f>IF(OR(MONTH(L2951)=12, MONTH(L2951)&lt;=5), "Dry Season", "Wet Season")</f>
        <v>Dry Season</v>
      </c>
      <c r="T2951" s="1">
        <v>1</v>
      </c>
      <c r="U2951" s="1">
        <v>0</v>
      </c>
      <c r="V2951" s="1">
        <v>0</v>
      </c>
      <c r="W2951" s="2">
        <f>IF(ISNUMBER(SEARCH("N/A", X2951)), 0, 1)</f>
        <v>0</v>
      </c>
      <c r="X2951" s="1" t="s">
        <v>44</v>
      </c>
      <c r="Y2951" s="1"/>
      <c r="Z2951" s="1"/>
      <c r="AA2951" s="11" cm="1">
        <f t="array" ref="AA2951">IF(ISBLANK(Y2951), 0, VINCentyInvDistance(F2951,G2951,Y2951,Z2951))</f>
        <v>0</v>
      </c>
      <c r="AB2951" s="1">
        <v>0</v>
      </c>
      <c r="AC2951" s="1">
        <v>8.8000000000000007</v>
      </c>
      <c r="AD2951" s="1">
        <v>0</v>
      </c>
      <c r="AE2951" s="1">
        <v>18</v>
      </c>
      <c r="AF2951" s="1">
        <v>1</v>
      </c>
      <c r="AG2951" s="1" t="s">
        <v>1703</v>
      </c>
      <c r="AH2951" s="1" t="s">
        <v>1704</v>
      </c>
      <c r="AI2951" s="1"/>
      <c r="AJ2951" s="1" t="s">
        <v>55</v>
      </c>
      <c r="AL2951" s="7">
        <v>0</v>
      </c>
      <c r="AM2951" s="1" t="s">
        <v>5169</v>
      </c>
    </row>
    <row r="2952" spans="1:39" ht="12.75" customHeight="1">
      <c r="A2952" s="1"/>
      <c r="B2952" s="1" t="s">
        <v>4497</v>
      </c>
      <c r="C2952" s="1" t="s">
        <v>5170</v>
      </c>
      <c r="D2952" s="3" t="str">
        <f ca="1">IFERROR(__xludf.DUMMYFUNCTION("PROPER(REGEXEXTRACT(B1206, ""(?:https?:\/\/)?(?:www\.)?([a-zA-Z0-9-]+)\.""))"),"Skyscanner")</f>
        <v>Skyscanner</v>
      </c>
      <c r="E2952" s="1" t="s">
        <v>4499</v>
      </c>
      <c r="F2952" s="1">
        <v>7.0614699999999999</v>
      </c>
      <c r="G2952" s="1">
        <v>125.59572</v>
      </c>
      <c r="H2952" s="1" t="s">
        <v>4500</v>
      </c>
      <c r="I2952" s="1" t="s">
        <v>4252</v>
      </c>
      <c r="J2952" s="1">
        <f>IF(K2952="URBAN",1,IF(K2952="SUBURBAN",2,IF(K2952="RURAL",3,"")))</f>
        <v>1</v>
      </c>
      <c r="K2952" s="1" t="s">
        <v>42</v>
      </c>
      <c r="L2952" s="18">
        <v>46082</v>
      </c>
      <c r="M2952" s="49">
        <v>0.625</v>
      </c>
      <c r="N2952" s="18">
        <v>46083</v>
      </c>
      <c r="O2952" s="56">
        <v>0.5</v>
      </c>
      <c r="P2952" s="31" t="str">
        <f>TEXT($L2952, "dddd")</f>
        <v>Sunday</v>
      </c>
      <c r="Q2952" s="39" t="s">
        <v>111</v>
      </c>
      <c r="R2952" s="39">
        <v>2298</v>
      </c>
      <c r="S2952" s="1" t="str">
        <f>IF(OR(MONTH(L2952)=12, MONTH(L2952)&lt;=5), "Dry Season", "Wet Season")</f>
        <v>Dry Season</v>
      </c>
      <c r="T2952" s="1">
        <v>1</v>
      </c>
      <c r="U2952" s="1">
        <v>0</v>
      </c>
      <c r="V2952" s="1">
        <v>0</v>
      </c>
      <c r="W2952" s="2">
        <f>IF(ISNUMBER(SEARCH("N/A", X2952)), 0, 1)</f>
        <v>0</v>
      </c>
      <c r="X2952" s="1" t="s">
        <v>44</v>
      </c>
      <c r="Y2952" s="1"/>
      <c r="Z2952" s="1"/>
      <c r="AA2952" s="11" cm="1">
        <f t="array" ref="AA2952">IF(ISBLANK(Y2952), 0, VINCentyInvDistance(F2952,G2952,Y2952,Z2952))</f>
        <v>0</v>
      </c>
      <c r="AB2952" s="1">
        <v>0</v>
      </c>
      <c r="AC2952" s="1">
        <v>8.1999999999999993</v>
      </c>
      <c r="AD2952" s="1">
        <v>4.5</v>
      </c>
      <c r="AE2952" s="1">
        <v>164</v>
      </c>
      <c r="AF2952" s="1">
        <v>1</v>
      </c>
      <c r="AG2952" s="1" t="s">
        <v>4501</v>
      </c>
      <c r="AH2952" s="1" t="s">
        <v>1704</v>
      </c>
      <c r="AI2952" s="1"/>
      <c r="AJ2952" s="1" t="s">
        <v>55</v>
      </c>
      <c r="AK2952" t="s">
        <v>16961</v>
      </c>
      <c r="AL2952" s="7">
        <v>0</v>
      </c>
      <c r="AM2952" s="1" t="s">
        <v>4502</v>
      </c>
    </row>
    <row r="2953" spans="1:39" ht="12.75" customHeight="1">
      <c r="A2953" s="1"/>
      <c r="B2953" s="1" t="s">
        <v>4503</v>
      </c>
      <c r="C2953" s="1" t="s">
        <v>5171</v>
      </c>
      <c r="D2953" s="3" t="str">
        <f ca="1">IFERROR(__xludf.DUMMYFUNCTION("PROPER(REGEXEXTRACT(B1207, ""(?:https?:\/\/)?(?:www\.)?([a-zA-Z0-9-]+)\.""))"),"Skyscanner")</f>
        <v>Skyscanner</v>
      </c>
      <c r="E2953" s="1" t="s">
        <v>4505</v>
      </c>
      <c r="F2953" s="1">
        <v>7.0790199999999999</v>
      </c>
      <c r="G2953" s="1">
        <v>125.60836</v>
      </c>
      <c r="H2953" s="1" t="s">
        <v>4506</v>
      </c>
      <c r="I2953" s="1" t="s">
        <v>4252</v>
      </c>
      <c r="J2953" s="1">
        <f>IF(K2953="URBAN",1,IF(K2953="SUBURBAN",2,IF(K2953="RURAL",3,"")))</f>
        <v>1</v>
      </c>
      <c r="K2953" s="1" t="s">
        <v>42</v>
      </c>
      <c r="L2953" s="18">
        <v>46082</v>
      </c>
      <c r="M2953" s="49">
        <v>0.58333333333333337</v>
      </c>
      <c r="N2953" s="18">
        <v>46083</v>
      </c>
      <c r="O2953" s="56">
        <v>0.5</v>
      </c>
      <c r="P2953" s="31" t="str">
        <f>TEXT($L2953, "dddd")</f>
        <v>Sunday</v>
      </c>
      <c r="Q2953" s="39" t="s">
        <v>531</v>
      </c>
      <c r="R2953" s="39">
        <v>1328</v>
      </c>
      <c r="S2953" s="1" t="str">
        <f>IF(OR(MONTH(L2953)=12, MONTH(L2953)&lt;=5), "Dry Season", "Wet Season")</f>
        <v>Dry Season</v>
      </c>
      <c r="T2953" s="1">
        <v>1</v>
      </c>
      <c r="U2953" s="1">
        <v>0</v>
      </c>
      <c r="V2953" s="1">
        <v>1</v>
      </c>
      <c r="W2953" s="2">
        <f>IF(ISNUMBER(SEARCH("N/A", X2953)), 0, 1)</f>
        <v>0</v>
      </c>
      <c r="X2953" s="1" t="s">
        <v>44</v>
      </c>
      <c r="Y2953" s="1"/>
      <c r="Z2953" s="1"/>
      <c r="AA2953" s="11" cm="1">
        <f t="array" ref="AA2953">IF(ISBLANK(Y2953), 0, VINCentyInvDistance(F2953,G2953,Y2953,Z2953))</f>
        <v>0</v>
      </c>
      <c r="AB2953" s="1">
        <v>0</v>
      </c>
      <c r="AC2953" s="1">
        <v>7.6</v>
      </c>
      <c r="AD2953" s="1">
        <v>4.0999999999999996</v>
      </c>
      <c r="AE2953" s="1">
        <v>16</v>
      </c>
      <c r="AF2953" s="1">
        <v>1</v>
      </c>
      <c r="AG2953" s="1" t="s">
        <v>4311</v>
      </c>
      <c r="AH2953" s="1" t="s">
        <v>1704</v>
      </c>
      <c r="AI2953" s="1"/>
      <c r="AJ2953" s="1" t="s">
        <v>55</v>
      </c>
      <c r="AK2953" t="s">
        <v>4507</v>
      </c>
      <c r="AL2953" s="7">
        <v>0</v>
      </c>
      <c r="AM2953" s="1" t="s">
        <v>4508</v>
      </c>
    </row>
    <row r="2954" spans="1:39" ht="12.75" customHeight="1">
      <c r="A2954" s="1"/>
      <c r="B2954" s="1" t="s">
        <v>4515</v>
      </c>
      <c r="C2954" s="1" t="s">
        <v>5173</v>
      </c>
      <c r="D2954" s="3" t="str">
        <f ca="1">IFERROR(__xludf.DUMMYFUNCTION("PROPER(REGEXEXTRACT(B1209, ""(?:https?:\/\/)?(?:www\.)?([a-zA-Z0-9-]+)\.""))"),"Skyscanner")</f>
        <v>Skyscanner</v>
      </c>
      <c r="E2954" s="1" t="s">
        <v>4517</v>
      </c>
      <c r="F2954" s="1">
        <v>7.0674934</v>
      </c>
      <c r="G2954" s="1">
        <v>125.61159499999999</v>
      </c>
      <c r="H2954" s="1" t="s">
        <v>4518</v>
      </c>
      <c r="I2954" s="1" t="s">
        <v>4252</v>
      </c>
      <c r="J2954" s="1">
        <f>IF(K2954="URBAN",1,IF(K2954="SUBURBAN",2,IF(K2954="RURAL",3,"")))</f>
        <v>1</v>
      </c>
      <c r="K2954" s="1" t="s">
        <v>42</v>
      </c>
      <c r="L2954" s="18">
        <v>46082</v>
      </c>
      <c r="M2954" s="49">
        <v>0.58333333333333337</v>
      </c>
      <c r="N2954" s="18">
        <v>46083</v>
      </c>
      <c r="O2954" s="56">
        <v>0.5</v>
      </c>
      <c r="P2954" s="31" t="str">
        <f>TEXT($L2954, "dddd")</f>
        <v>Sunday</v>
      </c>
      <c r="Q2954" s="39" t="s">
        <v>111</v>
      </c>
      <c r="R2954" s="39">
        <v>503</v>
      </c>
      <c r="S2954" s="1" t="str">
        <f>IF(OR(MONTH(L2954)=12, MONTH(L2954)&lt;=5), "Dry Season", "Wet Season")</f>
        <v>Dry Season</v>
      </c>
      <c r="T2954" s="1">
        <v>1</v>
      </c>
      <c r="U2954" s="1">
        <v>1</v>
      </c>
      <c r="V2954" s="1">
        <v>0</v>
      </c>
      <c r="W2954" s="2">
        <f>IF(ISNUMBER(SEARCH("N/A", X2954)), 0, 1)</f>
        <v>1</v>
      </c>
      <c r="X2954" s="1" t="s">
        <v>4513</v>
      </c>
      <c r="Y2954" s="1">
        <v>7.0623269999999998</v>
      </c>
      <c r="Z2954" s="1">
        <v>125.59326799999999</v>
      </c>
      <c r="AA2954" s="11" cm="1">
        <f t="array" ref="AA2954">IF(ISBLANK(Y2954), 0, VINCentyInvDistance(F2954,G2954,Y2954,Z2954))</f>
        <v>2103.8351744970096</v>
      </c>
      <c r="AB2954" s="1">
        <v>0</v>
      </c>
      <c r="AC2954" s="1">
        <v>8.1999999999999993</v>
      </c>
      <c r="AD2954" s="1">
        <v>3.9</v>
      </c>
      <c r="AE2954" s="1">
        <v>72</v>
      </c>
      <c r="AF2954" s="1">
        <v>1</v>
      </c>
      <c r="AG2954" s="1" t="s">
        <v>4514</v>
      </c>
      <c r="AH2954" s="1" t="s">
        <v>1704</v>
      </c>
      <c r="AI2954" s="1" t="str">
        <f>TRIM(MID(SUBSTITUTE($H2954,",",REPT(" ",200)),(LEN($H2954)-LEN(SUBSTITUTE($H2954,",",""))-2)*200+1,200))</f>
        <v>Davao Region</v>
      </c>
      <c r="AJ2954" s="1" t="s">
        <v>55</v>
      </c>
      <c r="AK2954" t="s">
        <v>4519</v>
      </c>
      <c r="AL2954" s="7">
        <v>0</v>
      </c>
      <c r="AM2954" s="1"/>
    </row>
    <row r="2955" spans="1:39" ht="12.75" customHeight="1">
      <c r="A2955" s="1"/>
      <c r="B2955" s="1" t="s">
        <v>4520</v>
      </c>
      <c r="C2955" s="1" t="s">
        <v>5174</v>
      </c>
      <c r="D2955" s="3" t="str">
        <f ca="1">IFERROR(__xludf.DUMMYFUNCTION("PROPER(REGEXEXTRACT(B1210, ""(?:https?:\/\/)?(?:www\.)?([a-zA-Z0-9-]+)\.""))"),"Skyscanner")</f>
        <v>Skyscanner</v>
      </c>
      <c r="E2955" s="1" t="s">
        <v>4522</v>
      </c>
      <c r="F2955" s="1">
        <v>7.0674900000000003</v>
      </c>
      <c r="G2955" s="1">
        <v>125.61159000000001</v>
      </c>
      <c r="H2955" s="1" t="s">
        <v>4518</v>
      </c>
      <c r="I2955" s="1" t="s">
        <v>2622</v>
      </c>
      <c r="J2955" s="1">
        <f>IF(K2955="URBAN",1,IF(K2955="SUBURBAN",2,IF(K2955="RURAL",3,"")))</f>
        <v>1</v>
      </c>
      <c r="K2955" s="1" t="s">
        <v>42</v>
      </c>
      <c r="L2955" s="18">
        <v>46082</v>
      </c>
      <c r="M2955" s="49">
        <v>0.58333333333333337</v>
      </c>
      <c r="N2955" s="18">
        <v>46083</v>
      </c>
      <c r="O2955" s="56">
        <v>0.5</v>
      </c>
      <c r="P2955" s="31" t="str">
        <f>TEXT($L2955, "dddd")</f>
        <v>Sunday</v>
      </c>
      <c r="Q2955" s="39" t="s">
        <v>531</v>
      </c>
      <c r="R2955" s="39">
        <v>2078</v>
      </c>
      <c r="S2955" s="1" t="str">
        <f>IF(OR(MONTH(L2955)=12, MONTH(L2955)&lt;=5), "Dry Season", "Wet Season")</f>
        <v>Dry Season</v>
      </c>
      <c r="T2955" s="1">
        <v>1</v>
      </c>
      <c r="U2955" s="1">
        <v>0</v>
      </c>
      <c r="V2955" s="1">
        <v>0</v>
      </c>
      <c r="W2955" s="2">
        <f>IF(ISNUMBER(SEARCH("N/A", X2955)), 0, 1)</f>
        <v>0</v>
      </c>
      <c r="X2955" s="1" t="s">
        <v>44</v>
      </c>
      <c r="Y2955" s="1"/>
      <c r="Z2955" s="1"/>
      <c r="AA2955" s="11" cm="1">
        <f t="array" ref="AA2955">IF(ISBLANK(Y2955), 0, VINCentyInvDistance(F2955,G2955,Y2955,Z2955))</f>
        <v>0</v>
      </c>
      <c r="AB2955" s="1">
        <v>0</v>
      </c>
      <c r="AC2955" s="1">
        <v>7.6</v>
      </c>
      <c r="AD2955" s="1">
        <v>4</v>
      </c>
      <c r="AE2955" s="1">
        <v>35</v>
      </c>
      <c r="AF2955" s="1">
        <v>1</v>
      </c>
      <c r="AG2955" s="1" t="s">
        <v>1703</v>
      </c>
      <c r="AH2955" s="1" t="s">
        <v>1704</v>
      </c>
      <c r="AI2955" s="1"/>
      <c r="AJ2955" s="1" t="s">
        <v>55</v>
      </c>
      <c r="AK2955" t="s">
        <v>16909</v>
      </c>
      <c r="AL2955" s="7">
        <v>0</v>
      </c>
      <c r="AM2955" s="1" t="s">
        <v>4523</v>
      </c>
    </row>
    <row r="2956" spans="1:39" ht="12.75" customHeight="1">
      <c r="A2956" s="1"/>
      <c r="B2956" s="1" t="s">
        <v>4524</v>
      </c>
      <c r="C2956" s="1" t="s">
        <v>5175</v>
      </c>
      <c r="D2956" s="3" t="str">
        <f ca="1">IFERROR(__xludf.DUMMYFUNCTION("PROPER(REGEXEXTRACT(B1211, ""(?:https?:\/\/)?(?:www\.)?([a-zA-Z0-9-]+)\.""))"),"Skyscanner")</f>
        <v>Skyscanner</v>
      </c>
      <c r="E2956" s="1" t="s">
        <v>4526</v>
      </c>
      <c r="F2956" s="1">
        <v>7.0685690000000001</v>
      </c>
      <c r="G2956" s="1">
        <v>125.60616899999999</v>
      </c>
      <c r="H2956" s="1" t="s">
        <v>4527</v>
      </c>
      <c r="I2956" s="1" t="s">
        <v>4252</v>
      </c>
      <c r="J2956" s="1">
        <f>IF(K2956="URBAN",1,IF(K2956="SUBURBAN",2,IF(K2956="RURAL",3,"")))</f>
        <v>1</v>
      </c>
      <c r="K2956" s="1" t="s">
        <v>42</v>
      </c>
      <c r="L2956" s="18">
        <v>46082</v>
      </c>
      <c r="M2956" s="49">
        <v>0.58333333333333337</v>
      </c>
      <c r="N2956" s="18">
        <v>46083</v>
      </c>
      <c r="O2956" s="56">
        <v>0.5</v>
      </c>
      <c r="P2956" s="31" t="str">
        <f>TEXT($L2956, "dddd")</f>
        <v>Sunday</v>
      </c>
      <c r="Q2956" s="39" t="s">
        <v>531</v>
      </c>
      <c r="R2956" s="39">
        <v>3481</v>
      </c>
      <c r="S2956" s="1" t="str">
        <f>IF(OR(MONTH(L2956)=12, MONTH(L2956)&lt;=5), "Dry Season", "Wet Season")</f>
        <v>Dry Season</v>
      </c>
      <c r="T2956" s="1">
        <v>1</v>
      </c>
      <c r="U2956" s="1">
        <v>0</v>
      </c>
      <c r="V2956" s="1">
        <v>0</v>
      </c>
      <c r="W2956" s="2">
        <f>IF(ISNUMBER(SEARCH("N/A", X2956)), 0, 1)</f>
        <v>0</v>
      </c>
      <c r="X2956" s="1" t="s">
        <v>44</v>
      </c>
      <c r="Y2956" s="1"/>
      <c r="Z2956" s="1"/>
      <c r="AA2956" s="11" cm="1">
        <f t="array" ref="AA2956">IF(ISBLANK(Y2956), 0, VINCentyInvDistance(F2956,G2956,Y2956,Z2956))</f>
        <v>0</v>
      </c>
      <c r="AB2956" s="1">
        <v>0</v>
      </c>
      <c r="AC2956" s="1">
        <v>0</v>
      </c>
      <c r="AD2956" s="1">
        <v>0</v>
      </c>
      <c r="AE2956" s="1">
        <v>514</v>
      </c>
      <c r="AF2956" s="1">
        <v>1</v>
      </c>
      <c r="AG2956" s="1" t="s">
        <v>1703</v>
      </c>
      <c r="AH2956" s="1" t="s">
        <v>1704</v>
      </c>
      <c r="AI2956" s="1" t="str">
        <f>TRIM(MID(SUBSTITUTE($H2956,",",REPT(" ",200)),(LEN($H2956)-LEN(SUBSTITUTE($H2956,",",""))-2)*200+1,200))</f>
        <v>Davao Region</v>
      </c>
      <c r="AJ2956" s="1" t="s">
        <v>55</v>
      </c>
      <c r="AK2956" t="s">
        <v>4528</v>
      </c>
      <c r="AL2956" s="7">
        <v>0</v>
      </c>
      <c r="AM2956" s="1" t="s">
        <v>4529</v>
      </c>
    </row>
    <row r="2957" spans="1:39" ht="12.75" customHeight="1">
      <c r="A2957" s="1"/>
      <c r="B2957" s="1" t="s">
        <v>4530</v>
      </c>
      <c r="C2957" s="1" t="s">
        <v>5176</v>
      </c>
      <c r="D2957" s="3" t="str">
        <f ca="1">IFERROR(__xludf.DUMMYFUNCTION("PROPER(REGEXEXTRACT(B1212, ""(?:https?:\/\/)?(?:www\.)?([a-zA-Z0-9-]+)\.""))"),"Skyscanner")</f>
        <v>Skyscanner</v>
      </c>
      <c r="E2957" s="1" t="s">
        <v>4532</v>
      </c>
      <c r="F2957" s="1">
        <v>7.0569877999999999</v>
      </c>
      <c r="G2957" s="1">
        <v>125.60031290000001</v>
      </c>
      <c r="H2957" s="1" t="s">
        <v>4533</v>
      </c>
      <c r="I2957" s="1" t="s">
        <v>4252</v>
      </c>
      <c r="J2957" s="1">
        <f>IF(K2957="URBAN",1,IF(K2957="SUBURBAN",2,IF(K2957="RURAL",3,"")))</f>
        <v>1</v>
      </c>
      <c r="K2957" s="1" t="s">
        <v>42</v>
      </c>
      <c r="L2957" s="18">
        <v>46082</v>
      </c>
      <c r="M2957" s="49">
        <v>0.58333333333333337</v>
      </c>
      <c r="N2957" s="18">
        <v>46083</v>
      </c>
      <c r="O2957" s="56">
        <v>0.5</v>
      </c>
      <c r="P2957" s="31" t="str">
        <f>TEXT($L2957, "dddd")</f>
        <v>Sunday</v>
      </c>
      <c r="Q2957" s="39" t="s">
        <v>207</v>
      </c>
      <c r="R2957" s="39">
        <v>1436</v>
      </c>
      <c r="S2957" s="1" t="str">
        <f>IF(OR(MONTH(L2957)=12, MONTH(L2957)&lt;=5), "Dry Season", "Wet Season")</f>
        <v>Dry Season</v>
      </c>
      <c r="T2957" s="1">
        <v>1</v>
      </c>
      <c r="U2957" s="1">
        <v>1</v>
      </c>
      <c r="V2957" s="1">
        <v>0</v>
      </c>
      <c r="W2957" s="2">
        <f>IF(ISNUMBER(SEARCH("N/A", X2957)), 0, 1)</f>
        <v>1</v>
      </c>
      <c r="X2957" s="1" t="s">
        <v>4318</v>
      </c>
      <c r="Y2957" s="1">
        <v>7.0989420000000001</v>
      </c>
      <c r="Z2957" s="1">
        <v>125.63104389999999</v>
      </c>
      <c r="AA2957" s="11" cm="1">
        <f t="array" ref="AA2957">IF(ISBLANK(Y2957), 0, VINCentyInvDistance(F2957,G2957,Y2957,Z2957))</f>
        <v>5749.2471946499736</v>
      </c>
      <c r="AB2957" s="1">
        <v>0</v>
      </c>
      <c r="AC2957" s="1">
        <v>8</v>
      </c>
      <c r="AD2957" s="1">
        <v>2.9</v>
      </c>
      <c r="AE2957" s="1">
        <v>30</v>
      </c>
      <c r="AF2957" s="1">
        <v>1</v>
      </c>
      <c r="AG2957" s="1" t="s">
        <v>4319</v>
      </c>
      <c r="AH2957" s="1" t="s">
        <v>1704</v>
      </c>
      <c r="AI2957" s="1" t="str">
        <f>TRIM(MID(SUBSTITUTE($H2957,",",REPT(" ",200)),(LEN($H2957)-LEN(SUBSTITUTE($H2957,",",""))-2)*200+1,200))</f>
        <v>Davao Region</v>
      </c>
      <c r="AJ2957" s="1" t="s">
        <v>55</v>
      </c>
      <c r="AK2957" t="s">
        <v>16910</v>
      </c>
      <c r="AL2957" s="7">
        <v>0</v>
      </c>
      <c r="AM2957" s="1"/>
    </row>
    <row r="2958" spans="1:39" ht="12.75" customHeight="1">
      <c r="A2958" s="1"/>
      <c r="B2958" s="1" t="s">
        <v>4538</v>
      </c>
      <c r="C2958" s="1" t="s">
        <v>5178</v>
      </c>
      <c r="D2958" s="3" t="str">
        <f ca="1">IFERROR(__xludf.DUMMYFUNCTION("PROPER(REGEXEXTRACT(B1214, ""(?:https?:\/\/)?(?:www\.)?([a-zA-Z0-9-]+)\.""))"),"Skyscanner")</f>
        <v>Skyscanner</v>
      </c>
      <c r="E2958" s="1" t="s">
        <v>4540</v>
      </c>
      <c r="F2958" s="1">
        <v>7.0673820000000003</v>
      </c>
      <c r="G2958" s="1">
        <v>125.60668699999999</v>
      </c>
      <c r="H2958" s="1" t="s">
        <v>4541</v>
      </c>
      <c r="I2958" s="1" t="s">
        <v>1300</v>
      </c>
      <c r="J2958" s="1">
        <f>IF(K2958="URBAN",1,IF(K2958="SUBURBAN",2,IF(K2958="RURAL",3,"")))</f>
        <v>1</v>
      </c>
      <c r="K2958" s="1" t="s">
        <v>42</v>
      </c>
      <c r="L2958" s="18">
        <v>46082</v>
      </c>
      <c r="M2958" s="49">
        <v>0.54166666666666663</v>
      </c>
      <c r="N2958" s="18">
        <v>46083</v>
      </c>
      <c r="O2958" s="56">
        <v>0.5</v>
      </c>
      <c r="P2958" s="31" t="str">
        <f>TEXT($L2958, "dddd")</f>
        <v>Sunday</v>
      </c>
      <c r="Q2958" s="39" t="s">
        <v>111</v>
      </c>
      <c r="R2958" s="39">
        <v>800</v>
      </c>
      <c r="S2958" s="1" t="str">
        <f>IF(OR(MONTH(L2958)=12, MONTH(L2958)&lt;=5), "Dry Season", "Wet Season")</f>
        <v>Dry Season</v>
      </c>
      <c r="T2958" s="1">
        <v>1</v>
      </c>
      <c r="U2958" s="1">
        <v>0</v>
      </c>
      <c r="V2958" s="1">
        <v>0</v>
      </c>
      <c r="W2958" s="2">
        <f>IF(ISNUMBER(SEARCH("N/A", X2958)), 0, 1)</f>
        <v>0</v>
      </c>
      <c r="X2958" s="1" t="s">
        <v>44</v>
      </c>
      <c r="Y2958" s="1"/>
      <c r="Z2958" s="1"/>
      <c r="AA2958" s="11" cm="1">
        <f t="array" ref="AA2958">IF(ISBLANK(Y2958), 0, VINCentyInvDistance(F2958,G2958,Y2958,Z2958))</f>
        <v>0</v>
      </c>
      <c r="AB2958" s="1">
        <v>0</v>
      </c>
      <c r="AC2958" s="1">
        <v>5.8</v>
      </c>
      <c r="AD2958" s="1">
        <v>3.4</v>
      </c>
      <c r="AE2958" s="1">
        <v>46</v>
      </c>
      <c r="AF2958" s="1">
        <v>1</v>
      </c>
      <c r="AG2958" s="1" t="s">
        <v>1703</v>
      </c>
      <c r="AH2958" s="1" t="s">
        <v>1704</v>
      </c>
      <c r="AI2958" s="1"/>
      <c r="AJ2958" s="1" t="s">
        <v>55</v>
      </c>
      <c r="AK2958" t="s">
        <v>16912</v>
      </c>
      <c r="AL2958" s="7">
        <v>0</v>
      </c>
      <c r="AM2958" s="1" t="s">
        <v>4542</v>
      </c>
    </row>
    <row r="2959" spans="1:39" ht="12.75" customHeight="1">
      <c r="A2959" s="1"/>
      <c r="B2959" s="1" t="s">
        <v>4548</v>
      </c>
      <c r="C2959" s="1" t="s">
        <v>5180</v>
      </c>
      <c r="D2959" s="3" t="str">
        <f ca="1">IFERROR(__xludf.DUMMYFUNCTION("PROPER(REGEXEXTRACT(B1216, ""(?:https?:\/\/)?(?:www\.)?([a-zA-Z0-9-]+)\.""))"),"Skyscanner")</f>
        <v>Skyscanner</v>
      </c>
      <c r="E2959" s="1" t="s">
        <v>4550</v>
      </c>
      <c r="F2959" s="1">
        <v>7.0743679999999998</v>
      </c>
      <c r="G2959" s="1">
        <v>125.609116</v>
      </c>
      <c r="H2959" s="1" t="s">
        <v>4551</v>
      </c>
      <c r="I2959" s="1" t="s">
        <v>530</v>
      </c>
      <c r="J2959" s="1">
        <f>IF(K2959="URBAN",1,IF(K2959="SUBURBAN",2,IF(K2959="RURAL",3,"")))</f>
        <v>1</v>
      </c>
      <c r="K2959" s="1" t="s">
        <v>42</v>
      </c>
      <c r="L2959" s="18">
        <v>46082</v>
      </c>
      <c r="M2959" s="49">
        <v>0.58333333333333337</v>
      </c>
      <c r="N2959" s="18">
        <v>46083</v>
      </c>
      <c r="O2959" s="56">
        <v>0.5</v>
      </c>
      <c r="P2959" s="31" t="str">
        <f>TEXT($L2959, "dddd")</f>
        <v>Sunday</v>
      </c>
      <c r="Q2959" s="39" t="s">
        <v>207</v>
      </c>
      <c r="R2959" s="39">
        <v>986</v>
      </c>
      <c r="S2959" s="1" t="str">
        <f>IF(OR(MONTH(L2959)=12, MONTH(L2959)&lt;=5), "Dry Season", "Wet Season")</f>
        <v>Dry Season</v>
      </c>
      <c r="T2959" s="1">
        <v>1</v>
      </c>
      <c r="U2959" s="1">
        <v>1</v>
      </c>
      <c r="V2959" s="1">
        <v>0</v>
      </c>
      <c r="W2959" s="2">
        <f>IF(ISNUMBER(SEARCH("N/A", X2959)), 0, 1)</f>
        <v>0</v>
      </c>
      <c r="X2959" s="1" t="s">
        <v>44</v>
      </c>
      <c r="Y2959" s="1"/>
      <c r="Z2959" s="1"/>
      <c r="AA2959" s="11" cm="1">
        <f t="array" ref="AA2959">IF(ISBLANK(Y2959), 0, VINCentyInvDistance(F2959,G2959,Y2959,Z2959))</f>
        <v>0</v>
      </c>
      <c r="AB2959" s="1">
        <v>0</v>
      </c>
      <c r="AC2959" s="1">
        <v>6.8</v>
      </c>
      <c r="AD2959" s="1">
        <v>4.7</v>
      </c>
      <c r="AE2959" s="1">
        <v>17</v>
      </c>
      <c r="AF2959" s="1">
        <v>1</v>
      </c>
      <c r="AG2959" s="1" t="s">
        <v>1703</v>
      </c>
      <c r="AH2959" s="1" t="s">
        <v>1704</v>
      </c>
      <c r="AI2959" s="1"/>
      <c r="AJ2959" s="1" t="s">
        <v>55</v>
      </c>
      <c r="AK2959" t="s">
        <v>4552</v>
      </c>
      <c r="AL2959" s="7">
        <v>0</v>
      </c>
      <c r="AM2959" s="1" t="s">
        <v>4553</v>
      </c>
    </row>
    <row r="2960" spans="1:39" ht="12.75" customHeight="1">
      <c r="A2960" s="1"/>
      <c r="B2960" s="1" t="s">
        <v>4554</v>
      </c>
      <c r="C2960" s="1" t="s">
        <v>5181</v>
      </c>
      <c r="D2960" s="3" t="str">
        <f ca="1">IFERROR(__xludf.DUMMYFUNCTION("PROPER(REGEXEXTRACT(B1217, ""(?:https?:\/\/)?(?:www\.)?([a-zA-Z0-9-]+)\.""))"),"Skyscanner")</f>
        <v>Skyscanner</v>
      </c>
      <c r="E2960" s="1" t="s">
        <v>4556</v>
      </c>
      <c r="F2960" s="1">
        <v>7.0519400000000001</v>
      </c>
      <c r="G2960" s="1">
        <v>125.58889000000001</v>
      </c>
      <c r="H2960" s="1" t="s">
        <v>4557</v>
      </c>
      <c r="I2960" s="1" t="s">
        <v>4252</v>
      </c>
      <c r="J2960" s="1">
        <f>IF(K2960="URBAN",1,IF(K2960="SUBURBAN",2,IF(K2960="RURAL",3,"")))</f>
        <v>1</v>
      </c>
      <c r="K2960" s="1" t="s">
        <v>42</v>
      </c>
      <c r="L2960" s="18">
        <v>46082</v>
      </c>
      <c r="M2960" s="49">
        <v>0.58333333333333337</v>
      </c>
      <c r="N2960" s="18">
        <v>46083</v>
      </c>
      <c r="O2960" s="56">
        <v>0.5</v>
      </c>
      <c r="P2960" s="31" t="str">
        <f>TEXT($L2960, "dddd")</f>
        <v>Sunday</v>
      </c>
      <c r="Q2960" s="39" t="s">
        <v>111</v>
      </c>
      <c r="R2960" s="39">
        <v>4023</v>
      </c>
      <c r="S2960" s="1" t="str">
        <f>IF(OR(MONTH(L2960)=12, MONTH(L2960)&lt;=5), "Dry Season", "Wet Season")</f>
        <v>Dry Season</v>
      </c>
      <c r="T2960" s="1">
        <v>1</v>
      </c>
      <c r="U2960" s="1">
        <v>1</v>
      </c>
      <c r="V2960" s="1">
        <v>0</v>
      </c>
      <c r="W2960" s="2">
        <f>IF(ISNUMBER(SEARCH("N/A", X2960)), 0, 1)</f>
        <v>0</v>
      </c>
      <c r="X2960" s="1" t="s">
        <v>44</v>
      </c>
      <c r="Y2960" s="1"/>
      <c r="Z2960" s="1"/>
      <c r="AA2960" s="11" cm="1">
        <f t="array" ref="AA2960">IF(ISBLANK(Y2960), 0, VINCentyInvDistance(F2960,G2960,Y2960,Z2960))</f>
        <v>0</v>
      </c>
      <c r="AB2960" s="1">
        <v>0</v>
      </c>
      <c r="AC2960" s="1">
        <v>0</v>
      </c>
      <c r="AD2960" s="1">
        <v>0</v>
      </c>
      <c r="AE2960" s="1">
        <v>167</v>
      </c>
      <c r="AF2960" s="1">
        <v>1</v>
      </c>
      <c r="AG2960" s="1" t="s">
        <v>1703</v>
      </c>
      <c r="AH2960" s="1" t="s">
        <v>1704</v>
      </c>
      <c r="AI2960" s="1"/>
      <c r="AJ2960" s="1" t="s">
        <v>55</v>
      </c>
      <c r="AK2960" t="s">
        <v>4558</v>
      </c>
      <c r="AL2960" s="7">
        <v>0</v>
      </c>
      <c r="AM2960" s="1" t="s">
        <v>4559</v>
      </c>
    </row>
    <row r="2961" spans="1:39" ht="12.75" customHeight="1">
      <c r="A2961" s="1"/>
      <c r="B2961" s="1" t="s">
        <v>4571</v>
      </c>
      <c r="C2961" s="1" t="s">
        <v>4572</v>
      </c>
      <c r="D2961" s="3" t="str">
        <f ca="1">IFERROR(__xludf.DUMMYFUNCTION("PROPER(REGEXEXTRACT(B1220, ""(?:https?:\/\/)?(?:www\.)?([a-zA-Z0-9-]+)\.""))"),"Google")</f>
        <v>Google</v>
      </c>
      <c r="E2961" s="1" t="s">
        <v>4573</v>
      </c>
      <c r="F2961" s="1">
        <v>7.0687597000000002</v>
      </c>
      <c r="G2961" s="1">
        <v>125.61453760000001</v>
      </c>
      <c r="H2961" s="1" t="s">
        <v>4574</v>
      </c>
      <c r="I2961" s="1" t="s">
        <v>4252</v>
      </c>
      <c r="J2961" s="1">
        <f>IF(K2961="URBAN",1,IF(K2961="SUBURBAN",2,IF(K2961="RURAL",3,"")))</f>
        <v>1</v>
      </c>
      <c r="K2961" s="1" t="s">
        <v>42</v>
      </c>
      <c r="L2961" s="18">
        <v>46082</v>
      </c>
      <c r="M2961" s="49">
        <v>0.625</v>
      </c>
      <c r="N2961" s="18">
        <v>46083</v>
      </c>
      <c r="O2961" s="56">
        <v>0.5</v>
      </c>
      <c r="P2961" s="31" t="str">
        <f>TEXT($L2961, "dddd")</f>
        <v>Sunday</v>
      </c>
      <c r="Q2961" s="39" t="s">
        <v>111</v>
      </c>
      <c r="R2961" s="39">
        <v>2007</v>
      </c>
      <c r="S2961" s="1" t="str">
        <f>IF(OR(MONTH(L2961)=12, MONTH(L2961)&lt;=5), "Dry Season", "Wet Season")</f>
        <v>Dry Season</v>
      </c>
      <c r="T2961" s="1">
        <v>1</v>
      </c>
      <c r="U2961" s="1">
        <v>0</v>
      </c>
      <c r="V2961" s="1">
        <v>0</v>
      </c>
      <c r="W2961" s="2">
        <f>IF(ISNUMBER(SEARCH("N/A", X2961)), 0, 1)</f>
        <v>1</v>
      </c>
      <c r="X2961" s="1" t="s">
        <v>4263</v>
      </c>
      <c r="Y2961" s="1">
        <v>7.0920304999999999</v>
      </c>
      <c r="Z2961" s="1">
        <v>125.61240720000001</v>
      </c>
      <c r="AA2961" s="11" cm="1">
        <f t="array" ref="AA2961">IF(ISBLANK(Y2961), 0, VINCentyInvDistance(F2961,G2961,Y2961,Z2961))</f>
        <v>2584.2842033852176</v>
      </c>
      <c r="AB2961" s="1">
        <v>0</v>
      </c>
      <c r="AC2961" s="1">
        <v>0</v>
      </c>
      <c r="AD2961" s="1">
        <v>0</v>
      </c>
      <c r="AE2961" s="1">
        <v>319</v>
      </c>
      <c r="AF2961" s="1">
        <v>1</v>
      </c>
      <c r="AG2961" s="1" t="s">
        <v>4264</v>
      </c>
      <c r="AH2961" s="1" t="s">
        <v>1704</v>
      </c>
      <c r="AI2961" s="1" t="str">
        <f>TRIM(MID(SUBSTITUTE($H2961,",",REPT(" ",200)),(LEN($H2961)-LEN(SUBSTITUTE($H2961,",",""))-2)*200+1,200))</f>
        <v>Davao Region</v>
      </c>
      <c r="AJ2961" s="1" t="s">
        <v>55</v>
      </c>
      <c r="AL2961" s="7">
        <v>0</v>
      </c>
      <c r="AM2961" s="1"/>
    </row>
    <row r="2962" spans="1:39" ht="12.75" customHeight="1">
      <c r="A2962" s="1"/>
      <c r="B2962" s="1" t="s">
        <v>4575</v>
      </c>
      <c r="C2962" s="1" t="s">
        <v>5185</v>
      </c>
      <c r="D2962" s="3" t="str">
        <f ca="1">IFERROR(__xludf.DUMMYFUNCTION("PROPER(REGEXEXTRACT(B1221, ""(?:https?:\/\/)?(?:www\.)?([a-zA-Z0-9-]+)\.""))"),"Skyscanner")</f>
        <v>Skyscanner</v>
      </c>
      <c r="E2962" s="1" t="s">
        <v>4577</v>
      </c>
      <c r="F2962" s="1">
        <v>7.0687600000000002</v>
      </c>
      <c r="G2962" s="1">
        <v>125.614538</v>
      </c>
      <c r="H2962" s="1" t="s">
        <v>4574</v>
      </c>
      <c r="I2962" s="1" t="s">
        <v>4252</v>
      </c>
      <c r="J2962" s="1">
        <f>IF(K2962="URBAN",1,IF(K2962="SUBURBAN",2,IF(K2962="RURAL",3,"")))</f>
        <v>1</v>
      </c>
      <c r="K2962" s="1" t="s">
        <v>42</v>
      </c>
      <c r="L2962" s="18">
        <v>46082</v>
      </c>
      <c r="M2962" s="49">
        <v>0.58333333333333337</v>
      </c>
      <c r="N2962" s="18">
        <v>46083</v>
      </c>
      <c r="O2962" s="56">
        <v>0.5</v>
      </c>
      <c r="P2962" s="31" t="str">
        <f>TEXT($L2962, "dddd")</f>
        <v>Sunday</v>
      </c>
      <c r="Q2962" s="39" t="s">
        <v>1266</v>
      </c>
      <c r="R2962" s="39">
        <v>2466</v>
      </c>
      <c r="S2962" s="1" t="str">
        <f>IF(OR(MONTH(L2962)=12, MONTH(L2962)&lt;=5), "Dry Season", "Wet Season")</f>
        <v>Dry Season</v>
      </c>
      <c r="T2962" s="1">
        <v>1</v>
      </c>
      <c r="U2962" s="1">
        <v>0</v>
      </c>
      <c r="V2962" s="1">
        <v>0</v>
      </c>
      <c r="W2962" s="2">
        <f>IF(ISNUMBER(SEARCH("N/A", X2962)), 0, 1)</f>
        <v>0</v>
      </c>
      <c r="X2962" s="1" t="s">
        <v>44</v>
      </c>
      <c r="Y2962" s="1"/>
      <c r="Z2962" s="1"/>
      <c r="AA2962" s="11" cm="1">
        <f t="array" ref="AA2962">IF(ISBLANK(Y2962), 0, VINCentyInvDistance(F2962,G2962,Y2962,Z2962))</f>
        <v>0</v>
      </c>
      <c r="AB2962" s="1">
        <v>0</v>
      </c>
      <c r="AC2962" s="1">
        <v>7.8</v>
      </c>
      <c r="AD2962" s="1">
        <v>4.3</v>
      </c>
      <c r="AE2962" s="1">
        <v>73</v>
      </c>
      <c r="AF2962" s="1">
        <v>1</v>
      </c>
      <c r="AG2962" s="1" t="s">
        <v>1703</v>
      </c>
      <c r="AH2962" s="1" t="s">
        <v>1704</v>
      </c>
      <c r="AI2962" s="1"/>
      <c r="AJ2962" s="1" t="s">
        <v>55</v>
      </c>
      <c r="AK2962" t="s">
        <v>16915</v>
      </c>
      <c r="AL2962" s="7">
        <v>0</v>
      </c>
      <c r="AM2962" s="1" t="s">
        <v>4578</v>
      </c>
    </row>
    <row r="2963" spans="1:39" ht="12.75" customHeight="1">
      <c r="A2963" s="1"/>
      <c r="B2963" s="1" t="s">
        <v>4391</v>
      </c>
      <c r="C2963" s="1" t="s">
        <v>5186</v>
      </c>
      <c r="D2963" s="3" t="str">
        <f ca="1">IFERROR(__xludf.DUMMYFUNCTION("PROPER(REGEXEXTRACT(B1222, ""(?:https?:\/\/)?(?:www\.)?([a-zA-Z0-9-]+)\.""))"),"Skyscanner")</f>
        <v>Skyscanner</v>
      </c>
      <c r="E2963" s="1" t="s">
        <v>4580</v>
      </c>
      <c r="F2963" s="1">
        <v>7.1299489999999999</v>
      </c>
      <c r="G2963" s="1">
        <v>125.638711</v>
      </c>
      <c r="H2963" s="1" t="s">
        <v>4394</v>
      </c>
      <c r="I2963" s="1" t="s">
        <v>4252</v>
      </c>
      <c r="J2963" s="1">
        <f>IF(K2963="URBAN",1,IF(K2963="SUBURBAN",2,IF(K2963="RURAL",3,"")))</f>
        <v>1</v>
      </c>
      <c r="K2963" s="1" t="s">
        <v>42</v>
      </c>
      <c r="L2963" s="18">
        <v>46082</v>
      </c>
      <c r="M2963" s="49">
        <v>0.58333333333333337</v>
      </c>
      <c r="N2963" s="18">
        <v>46083</v>
      </c>
      <c r="O2963" s="56">
        <v>0.5</v>
      </c>
      <c r="P2963" s="31" t="str">
        <f>TEXT($L2963, "dddd")</f>
        <v>Sunday</v>
      </c>
      <c r="Q2963" s="39" t="s">
        <v>531</v>
      </c>
      <c r="R2963" s="39">
        <v>3636</v>
      </c>
      <c r="S2963" s="1" t="str">
        <f>IF(OR(MONTH(L2963)=12, MONTH(L2963)&lt;=5), "Dry Season", "Wet Season")</f>
        <v>Dry Season</v>
      </c>
      <c r="T2963" s="1">
        <v>1</v>
      </c>
      <c r="U2963" s="1">
        <v>0</v>
      </c>
      <c r="V2963" s="1">
        <v>0</v>
      </c>
      <c r="W2963" s="2">
        <f>IF(ISNUMBER(SEARCH("N/A", X2963)), 0, 1)</f>
        <v>0</v>
      </c>
      <c r="X2963" s="1" t="s">
        <v>44</v>
      </c>
      <c r="Y2963" s="1"/>
      <c r="Z2963" s="1"/>
      <c r="AA2963" s="11" cm="1">
        <f t="array" ref="AA2963">IF(ISBLANK(Y2963), 0, VINCentyInvDistance(F2963,G2963,Y2963,Z2963))</f>
        <v>0</v>
      </c>
      <c r="AB2963" s="1">
        <v>1</v>
      </c>
      <c r="AC2963" s="1">
        <v>8.4</v>
      </c>
      <c r="AD2963" s="1">
        <v>3.1</v>
      </c>
      <c r="AE2963" s="1">
        <v>171</v>
      </c>
      <c r="AF2963" s="1">
        <v>1</v>
      </c>
      <c r="AG2963" s="1" t="s">
        <v>4285</v>
      </c>
      <c r="AH2963" s="1" t="s">
        <v>1704</v>
      </c>
      <c r="AI2963" s="1"/>
      <c r="AJ2963" s="1" t="s">
        <v>55</v>
      </c>
      <c r="AK2963" t="s">
        <v>16898</v>
      </c>
      <c r="AL2963" s="7">
        <v>0</v>
      </c>
      <c r="AM2963" s="1" t="s">
        <v>4395</v>
      </c>
    </row>
    <row r="2964" spans="1:39" ht="12.75" customHeight="1">
      <c r="A2964" s="1"/>
      <c r="B2964" s="1" t="s">
        <v>4581</v>
      </c>
      <c r="C2964" s="1" t="s">
        <v>5187</v>
      </c>
      <c r="D2964" s="3" t="str">
        <f ca="1">IFERROR(__xludf.DUMMYFUNCTION("PROPER(REGEXEXTRACT(B1223, ""(?:https?:\/\/)?(?:www\.)?([a-zA-Z0-9-]+)\.""))"),"Skyscanner")</f>
        <v>Skyscanner</v>
      </c>
      <c r="E2964" s="1" t="s">
        <v>4583</v>
      </c>
      <c r="F2964" s="1">
        <v>7.0766299999999998</v>
      </c>
      <c r="G2964" s="1">
        <v>125.60475</v>
      </c>
      <c r="H2964" s="1" t="s">
        <v>4584</v>
      </c>
      <c r="I2964" s="1" t="s">
        <v>4252</v>
      </c>
      <c r="J2964" s="1">
        <f>IF(K2964="URBAN",1,IF(K2964="SUBURBAN",2,IF(K2964="RURAL",3,"")))</f>
        <v>1</v>
      </c>
      <c r="K2964" s="1" t="s">
        <v>42</v>
      </c>
      <c r="L2964" s="18">
        <v>46082</v>
      </c>
      <c r="M2964" s="49">
        <v>0.58333333333333337</v>
      </c>
      <c r="N2964" s="18">
        <v>46083</v>
      </c>
      <c r="O2964" s="56">
        <v>0.5</v>
      </c>
      <c r="P2964" s="31" t="str">
        <f>TEXT($L2964, "dddd")</f>
        <v>Sunday</v>
      </c>
      <c r="Q2964" s="39" t="s">
        <v>207</v>
      </c>
      <c r="R2964" s="39">
        <v>12699</v>
      </c>
      <c r="S2964" s="1" t="str">
        <f>IF(OR(MONTH(L2964)=12, MONTH(L2964)&lt;=5), "Dry Season", "Wet Season")</f>
        <v>Dry Season</v>
      </c>
      <c r="T2964" s="1">
        <v>1</v>
      </c>
      <c r="U2964" s="1">
        <v>0</v>
      </c>
      <c r="V2964" s="1">
        <v>0</v>
      </c>
      <c r="W2964" s="2">
        <f>IF(ISNUMBER(SEARCH("N/A", X2964)), 0, 1)</f>
        <v>0</v>
      </c>
      <c r="X2964" s="1" t="s">
        <v>44</v>
      </c>
      <c r="Y2964" s="1"/>
      <c r="Z2964" s="1"/>
      <c r="AA2964" s="11" cm="1">
        <f t="array" ref="AA2964">IF(ISBLANK(Y2964), 0, VINCentyInvDistance(F2964,G2964,Y2964,Z2964))</f>
        <v>0</v>
      </c>
      <c r="AB2964" s="1">
        <v>0</v>
      </c>
      <c r="AC2964" s="1">
        <v>8.6</v>
      </c>
      <c r="AD2964" s="1">
        <v>4.0999999999999996</v>
      </c>
      <c r="AE2964" s="1">
        <v>3</v>
      </c>
      <c r="AF2964" s="1">
        <v>1</v>
      </c>
      <c r="AG2964" s="1" t="s">
        <v>1703</v>
      </c>
      <c r="AH2964" s="1" t="s">
        <v>1704</v>
      </c>
      <c r="AI2964" s="1"/>
      <c r="AJ2964" s="1" t="s">
        <v>55</v>
      </c>
      <c r="AK2964" t="s">
        <v>16916</v>
      </c>
      <c r="AL2964" s="7">
        <v>0</v>
      </c>
      <c r="AM2964" s="1" t="s">
        <v>4585</v>
      </c>
    </row>
    <row r="2965" spans="1:39" ht="12.75" customHeight="1">
      <c r="A2965" s="1"/>
      <c r="B2965" s="1" t="s">
        <v>4591</v>
      </c>
      <c r="C2965" s="1" t="s">
        <v>5188</v>
      </c>
      <c r="D2965" s="3" t="str">
        <f ca="1">IFERROR(__xludf.DUMMYFUNCTION("PROPER(REGEXEXTRACT(B1225, ""(?:https?:\/\/)?(?:www\.)?([a-zA-Z0-9-]+)\.""))"),"Skyscanner")</f>
        <v>Skyscanner</v>
      </c>
      <c r="E2965" s="1" t="s">
        <v>4593</v>
      </c>
      <c r="F2965" s="1">
        <v>7.0996689999999996</v>
      </c>
      <c r="G2965" s="1">
        <v>125.6154401</v>
      </c>
      <c r="H2965" s="1" t="s">
        <v>4594</v>
      </c>
      <c r="I2965" s="1" t="s">
        <v>4252</v>
      </c>
      <c r="J2965" s="1">
        <f>IF(K2965="URBAN",1,IF(K2965="SUBURBAN",2,IF(K2965="RURAL",3,"")))</f>
        <v>1</v>
      </c>
      <c r="K2965" s="1" t="s">
        <v>42</v>
      </c>
      <c r="L2965" s="18">
        <v>46082</v>
      </c>
      <c r="M2965" s="49">
        <v>0.625</v>
      </c>
      <c r="N2965" s="18">
        <v>46083</v>
      </c>
      <c r="O2965" s="56">
        <v>0.5</v>
      </c>
      <c r="P2965" s="31" t="str">
        <f>TEXT($L2965, "dddd")</f>
        <v>Sunday</v>
      </c>
      <c r="Q2965" s="39" t="s">
        <v>111</v>
      </c>
      <c r="R2965" s="39">
        <v>1370</v>
      </c>
      <c r="S2965" s="1" t="str">
        <f>IF(OR(MONTH(L2965)=12, MONTH(L2965)&lt;=5), "Dry Season", "Wet Season")</f>
        <v>Dry Season</v>
      </c>
      <c r="T2965" s="1">
        <v>1</v>
      </c>
      <c r="U2965" s="1">
        <v>1</v>
      </c>
      <c r="V2965" s="1">
        <v>0</v>
      </c>
      <c r="W2965" s="2">
        <f>IF(ISNUMBER(SEARCH("N/A", X2965)), 0, 1)</f>
        <v>1</v>
      </c>
      <c r="X2965" s="1" t="s">
        <v>4318</v>
      </c>
      <c r="Y2965" s="1">
        <v>7.0989420000000001</v>
      </c>
      <c r="Z2965" s="1">
        <v>125.63104389999999</v>
      </c>
      <c r="AA2965" s="11" cm="1">
        <f t="array" ref="AA2965">IF(ISBLANK(Y2965), 0, VINCentyInvDistance(F2965,G2965,Y2965,Z2965))</f>
        <v>1725.6522976207102</v>
      </c>
      <c r="AB2965" s="1">
        <v>0</v>
      </c>
      <c r="AC2965" s="1">
        <v>8.4</v>
      </c>
      <c r="AD2965" s="1">
        <v>5</v>
      </c>
      <c r="AE2965" s="1">
        <v>2054</v>
      </c>
      <c r="AF2965" s="1">
        <v>1</v>
      </c>
      <c r="AG2965" s="1" t="s">
        <v>4319</v>
      </c>
      <c r="AH2965" s="1" t="s">
        <v>1704</v>
      </c>
      <c r="AI2965" s="1" t="str">
        <f>TRIM(MID(SUBSTITUTE($H2965,",",REPT(" ",200)),(LEN($H2965)-LEN(SUBSTITUTE($H2965,",",""))-2)*200+1,200))</f>
        <v>Davao Region</v>
      </c>
      <c r="AJ2965" s="1" t="s">
        <v>55</v>
      </c>
      <c r="AK2965" t="s">
        <v>16917</v>
      </c>
      <c r="AL2965" s="7">
        <v>0</v>
      </c>
      <c r="AM2965" s="1"/>
    </row>
    <row r="2966" spans="1:39" ht="12.75" customHeight="1">
      <c r="A2966" s="1"/>
      <c r="B2966" s="1" t="s">
        <v>1703</v>
      </c>
      <c r="C2966" s="1" t="s">
        <v>5190</v>
      </c>
      <c r="D2966" s="3" t="str">
        <f ca="1">IFERROR(__xludf.DUMMYFUNCTION("PROPER(REGEXEXTRACT(B1227, ""(?:https?:\/\/)?(?:www\.)?([a-zA-Z0-9-]+)\.""))"),"Skyscanner")</f>
        <v>Skyscanner</v>
      </c>
      <c r="E2966" s="1" t="s">
        <v>4599</v>
      </c>
      <c r="F2966" s="1">
        <v>7.0746700999999996</v>
      </c>
      <c r="G2966" s="1">
        <v>125.61398699999999</v>
      </c>
      <c r="H2966" s="1" t="s">
        <v>4600</v>
      </c>
      <c r="I2966" s="1" t="s">
        <v>4252</v>
      </c>
      <c r="J2966" s="1">
        <f>IF(K2966="URBAN",1,IF(K2966="SUBURBAN",2,IF(K2966="RURAL",3,"")))</f>
        <v>1</v>
      </c>
      <c r="K2966" s="1" t="s">
        <v>42</v>
      </c>
      <c r="L2966" s="18">
        <v>46082</v>
      </c>
      <c r="M2966" s="49">
        <v>0.625</v>
      </c>
      <c r="N2966" s="18">
        <v>46083</v>
      </c>
      <c r="O2966" s="56">
        <v>0.45833333333333331</v>
      </c>
      <c r="P2966" s="31" t="str">
        <f>TEXT($L2966, "dddd")</f>
        <v>Sunday</v>
      </c>
      <c r="Q2966" s="39" t="s">
        <v>1266</v>
      </c>
      <c r="R2966" s="39">
        <v>1438</v>
      </c>
      <c r="S2966" s="1" t="str">
        <f>IF(OR(MONTH(L2966)=12, MONTH(L2966)&lt;=5), "Dry Season", "Wet Season")</f>
        <v>Dry Season</v>
      </c>
      <c r="T2966" s="1">
        <v>1</v>
      </c>
      <c r="U2966" s="1">
        <v>0</v>
      </c>
      <c r="V2966" s="1">
        <v>0</v>
      </c>
      <c r="W2966" s="2">
        <f>IF(ISNUMBER(SEARCH("N/A", X2966)), 0, 1)</f>
        <v>1</v>
      </c>
      <c r="X2966" s="1" t="s">
        <v>4263</v>
      </c>
      <c r="Y2966" s="1">
        <v>7.0920304999999999</v>
      </c>
      <c r="Z2966" s="1">
        <v>125.61240720000001</v>
      </c>
      <c r="AA2966" s="11" cm="1">
        <f t="array" ref="AA2966">IF(ISBLANK(Y2966), 0, VINCentyInvDistance(F2966,G2966,Y2966,Z2966))</f>
        <v>1927.8232774230785</v>
      </c>
      <c r="AB2966" s="1">
        <v>0</v>
      </c>
      <c r="AC2966" s="1">
        <v>9.4</v>
      </c>
      <c r="AD2966" s="1">
        <v>2.9</v>
      </c>
      <c r="AE2966" s="1">
        <v>826</v>
      </c>
      <c r="AF2966" s="1">
        <v>1</v>
      </c>
      <c r="AG2966" s="1" t="s">
        <v>4264</v>
      </c>
      <c r="AH2966" s="1" t="s">
        <v>1704</v>
      </c>
      <c r="AI2966" s="1" t="str">
        <f>TRIM(MID(SUBSTITUTE($H2966,",",REPT(" ",200)),(LEN($H2966)-LEN(SUBSTITUTE($H2966,",",""))-2)*200+1,200))</f>
        <v>Davao Region</v>
      </c>
      <c r="AJ2966" s="1" t="s">
        <v>55</v>
      </c>
      <c r="AK2966" t="s">
        <v>16894</v>
      </c>
      <c r="AL2966" s="7">
        <v>0</v>
      </c>
      <c r="AM2966" s="1"/>
    </row>
    <row r="2967" spans="1:39" ht="12.75" customHeight="1">
      <c r="A2967" s="1"/>
      <c r="B2967" s="1" t="s">
        <v>4601</v>
      </c>
      <c r="C2967" s="1" t="s">
        <v>4602</v>
      </c>
      <c r="D2967" s="3" t="str">
        <f ca="1">IFERROR(__xludf.DUMMYFUNCTION("PROPER(REGEXEXTRACT(B1228, ""(?:https?:\/\/)?(?:www\.)?([a-zA-Z0-9-]+)\.""))"),"Google")</f>
        <v>Google</v>
      </c>
      <c r="E2967" s="1" t="s">
        <v>4603</v>
      </c>
      <c r="F2967" s="1">
        <v>7.0135877000000004</v>
      </c>
      <c r="G2967" s="1">
        <v>125.4956614</v>
      </c>
      <c r="H2967" s="1" t="s">
        <v>4604</v>
      </c>
      <c r="I2967" s="1" t="s">
        <v>4252</v>
      </c>
      <c r="J2967" s="1">
        <f>IF(K2967="URBAN",1,IF(K2967="SUBURBAN",2,IF(K2967="RURAL",3,"")))</f>
        <v>1</v>
      </c>
      <c r="K2967" s="1" t="s">
        <v>42</v>
      </c>
      <c r="L2967" s="18">
        <v>46082</v>
      </c>
      <c r="M2967" s="49">
        <v>0.625</v>
      </c>
      <c r="N2967" s="18">
        <v>46083</v>
      </c>
      <c r="O2967" s="56">
        <v>0.5</v>
      </c>
      <c r="P2967" s="31" t="str">
        <f>TEXT($L2967, "dddd")</f>
        <v>Sunday</v>
      </c>
      <c r="Q2967" s="39" t="s">
        <v>207</v>
      </c>
      <c r="R2967" s="39">
        <v>720</v>
      </c>
      <c r="S2967" s="1" t="str">
        <f>IF(OR(MONTH(L2967)=12, MONTH(L2967)&lt;=5), "Dry Season", "Wet Season")</f>
        <v>Dry Season</v>
      </c>
      <c r="T2967" s="1">
        <v>1</v>
      </c>
      <c r="U2967" s="1">
        <v>0</v>
      </c>
      <c r="V2967" s="1">
        <v>0</v>
      </c>
      <c r="W2967" s="2">
        <f>IF(ISNUMBER(SEARCH("N/A", X2967)), 0, 1)</f>
        <v>0</v>
      </c>
      <c r="X2967" s="1" t="s">
        <v>44</v>
      </c>
      <c r="Y2967" s="1"/>
      <c r="Z2967" s="1"/>
      <c r="AA2967" s="11" cm="1">
        <f t="array" ref="AA2967">IF(ISBLANK(Y2967), 0, VINCentyInvDistance(F2967,G2967,Y2967,Z2967))</f>
        <v>0</v>
      </c>
      <c r="AB2967" s="1">
        <v>0</v>
      </c>
      <c r="AC2967" s="1">
        <v>0</v>
      </c>
      <c r="AD2967" s="1">
        <v>0</v>
      </c>
      <c r="AE2967" s="1">
        <v>62</v>
      </c>
      <c r="AF2967" s="1">
        <v>1</v>
      </c>
      <c r="AG2967" s="1" t="str">
        <f>TRIM(MID(SUBSTITUTE($H2967,",",REPT(" ",200)),(LEN($H2967)-LEN(SUBSTITUTE($H2967,",",""))-4)*200+1,200))</f>
        <v>Toril District</v>
      </c>
      <c r="AH2967" s="1" t="str">
        <f>TRIM(MID(SUBSTITUTE($H2967,",",REPT(" ",200)),(LEN($H2967)-LEN(SUBSTITUTE($H2967,",",""))-3)*200+1,200))</f>
        <v>Davao City</v>
      </c>
      <c r="AI2967" s="1" t="str">
        <f>TRIM(MID(SUBSTITUTE($H2967,",",REPT(" ",200)),(LEN($H2967)-LEN(SUBSTITUTE($H2967,",",""))-2)*200+1,200))</f>
        <v>Davao Region</v>
      </c>
      <c r="AJ2967" s="1" t="str">
        <f>TRIM(MID(SUBSTITUTE($H2967,",",REPT(" ",200)),(LEN($H2967)-LEN(SUBSTITUTE($H2967,",",""))-0)*200+1,200))</f>
        <v>Philippines</v>
      </c>
      <c r="AL2967" s="7">
        <v>0</v>
      </c>
      <c r="AM2967" s="1"/>
    </row>
    <row r="2968" spans="1:39" ht="12.75" customHeight="1">
      <c r="A2968" s="1"/>
      <c r="B2968" s="1" t="s">
        <v>4605</v>
      </c>
      <c r="C2968" s="1" t="s">
        <v>5191</v>
      </c>
      <c r="D2968" s="3" t="str">
        <f ca="1">IFERROR(__xludf.DUMMYFUNCTION("PROPER(REGEXEXTRACT(B1229, ""(?:https?:\/\/)?(?:www\.)?([a-zA-Z0-9-]+)\.""))"),"Skyscanner")</f>
        <v>Skyscanner</v>
      </c>
      <c r="E2968" s="1" t="s">
        <v>4607</v>
      </c>
      <c r="F2968" s="1">
        <v>7.0245600000000001</v>
      </c>
      <c r="G2968" s="1">
        <v>125.4893192</v>
      </c>
      <c r="H2968" s="1" t="s">
        <v>4608</v>
      </c>
      <c r="I2968" s="1" t="s">
        <v>4252</v>
      </c>
      <c r="J2968" s="1">
        <f>IF(K2968="URBAN",1,IF(K2968="SUBURBAN",2,IF(K2968="RURAL",3,"")))</f>
        <v>1</v>
      </c>
      <c r="K2968" s="1" t="s">
        <v>42</v>
      </c>
      <c r="L2968" s="18">
        <v>46082</v>
      </c>
      <c r="M2968" s="49">
        <v>0.58333333333333337</v>
      </c>
      <c r="N2968" s="18">
        <v>46083</v>
      </c>
      <c r="O2968" s="56">
        <v>0.52083333333333337</v>
      </c>
      <c r="P2968" s="31" t="str">
        <f>TEXT($L2968, "dddd")</f>
        <v>Sunday</v>
      </c>
      <c r="Q2968" s="39" t="s">
        <v>531</v>
      </c>
      <c r="R2968" s="39">
        <v>1357</v>
      </c>
      <c r="S2968" s="1" t="str">
        <f>IF(OR(MONTH(L2968)=12, MONTH(L2968)&lt;=5), "Dry Season", "Wet Season")</f>
        <v>Dry Season</v>
      </c>
      <c r="T2968" s="1">
        <v>1</v>
      </c>
      <c r="U2968" s="1">
        <v>0</v>
      </c>
      <c r="V2968" s="1">
        <v>0</v>
      </c>
      <c r="W2968" s="2">
        <f>IF(ISNUMBER(SEARCH("N/A", X2968)), 0, 1)</f>
        <v>1</v>
      </c>
      <c r="X2968" s="1" t="s">
        <v>4609</v>
      </c>
      <c r="Y2968" s="1">
        <v>7.0131303999999997</v>
      </c>
      <c r="Z2968" s="1">
        <v>125.4969372</v>
      </c>
      <c r="AA2968" s="11" cm="1">
        <f t="array" ref="AA2968">IF(ISBLANK(Y2968), 0, VINCentyInvDistance(F2968,G2968,Y2968,Z2968))</f>
        <v>1518.6210752500115</v>
      </c>
      <c r="AB2968" s="1">
        <v>0</v>
      </c>
      <c r="AC2968" s="1">
        <v>5.8</v>
      </c>
      <c r="AD2968" s="1">
        <v>3.4</v>
      </c>
      <c r="AE2968" s="1">
        <v>17</v>
      </c>
      <c r="AF2968" s="1">
        <v>1</v>
      </c>
      <c r="AG2968" s="1" t="s">
        <v>4610</v>
      </c>
      <c r="AH2968" s="1" t="s">
        <v>1704</v>
      </c>
      <c r="AI2968" s="1" t="str">
        <f>TRIM(MID(SUBSTITUTE($H2968,",",REPT(" ",200)),(LEN($H2968)-LEN(SUBSTITUTE($H2968,",",""))-2)*200+1,200))</f>
        <v>Davao Region</v>
      </c>
      <c r="AJ2968" s="1" t="s">
        <v>55</v>
      </c>
      <c r="AK2968" t="s">
        <v>16918</v>
      </c>
      <c r="AL2968" s="7">
        <v>0</v>
      </c>
      <c r="AM2968" s="1"/>
    </row>
    <row r="2969" spans="1:39" ht="12.75" customHeight="1">
      <c r="A2969" s="1"/>
      <c r="B2969" s="1" t="s">
        <v>4448</v>
      </c>
      <c r="C2969" s="1" t="s">
        <v>5193</v>
      </c>
      <c r="D2969" s="3" t="str">
        <f ca="1">IFERROR(__xludf.DUMMYFUNCTION("PROPER(REGEXEXTRACT(B1231, ""(?:https?:\/\/)?(?:www\.)?([a-zA-Z0-9-]+)\.""))"),"Skyscanner")</f>
        <v>Skyscanner</v>
      </c>
      <c r="E2969" s="1" t="s">
        <v>4619</v>
      </c>
      <c r="F2969" s="1">
        <v>7.0670599999999997</v>
      </c>
      <c r="G2969" s="1">
        <v>125.60423</v>
      </c>
      <c r="H2969" s="1" t="s">
        <v>4451</v>
      </c>
      <c r="I2969" s="1" t="s">
        <v>4252</v>
      </c>
      <c r="J2969" s="1">
        <f>IF(K2969="URBAN",1,IF(K2969="SUBURBAN",2,IF(K2969="RURAL",3,"")))</f>
        <v>1</v>
      </c>
      <c r="K2969" s="1" t="s">
        <v>42</v>
      </c>
      <c r="L2969" s="18">
        <v>46082</v>
      </c>
      <c r="M2969" s="49">
        <v>0.58333333333333337</v>
      </c>
      <c r="N2969" s="18">
        <v>46083</v>
      </c>
      <c r="O2969" s="56">
        <v>0.5</v>
      </c>
      <c r="P2969" s="31" t="str">
        <f>TEXT($L2969, "dddd")</f>
        <v>Sunday</v>
      </c>
      <c r="Q2969" s="39" t="s">
        <v>207</v>
      </c>
      <c r="R2969" s="39">
        <v>2856</v>
      </c>
      <c r="S2969" s="1" t="str">
        <f>IF(OR(MONTH(L2969)=12, MONTH(L2969)&lt;=5), "Dry Season", "Wet Season")</f>
        <v>Dry Season</v>
      </c>
      <c r="T2969" s="1">
        <v>1</v>
      </c>
      <c r="U2969" s="1">
        <v>1</v>
      </c>
      <c r="V2969" s="1">
        <v>0</v>
      </c>
      <c r="W2969" s="2">
        <f>IF(ISNUMBER(SEARCH("N/A", X2969)), 0, 1)</f>
        <v>0</v>
      </c>
      <c r="X2969" s="1" t="s">
        <v>44</v>
      </c>
      <c r="Y2969" s="1"/>
      <c r="Z2969" s="1"/>
      <c r="AA2969" s="11" cm="1">
        <f t="array" ref="AA2969">IF(ISBLANK(Y2969), 0, VINCentyInvDistance(F2969,G2969,Y2969,Z2969))</f>
        <v>0</v>
      </c>
      <c r="AB2969" s="1">
        <v>0</v>
      </c>
      <c r="AC2969" s="1">
        <v>6.8</v>
      </c>
      <c r="AD2969" s="1">
        <v>3.8</v>
      </c>
      <c r="AE2969" s="1">
        <v>19</v>
      </c>
      <c r="AF2969" s="1">
        <v>1</v>
      </c>
      <c r="AG2969" s="1" t="s">
        <v>1703</v>
      </c>
      <c r="AH2969" s="1" t="s">
        <v>1704</v>
      </c>
      <c r="AI2969" s="1"/>
      <c r="AJ2969" s="1" t="s">
        <v>55</v>
      </c>
      <c r="AK2969" t="s">
        <v>4452</v>
      </c>
      <c r="AL2969" s="7">
        <v>0</v>
      </c>
      <c r="AM2969" s="1" t="s">
        <v>4453</v>
      </c>
    </row>
    <row r="2970" spans="1:39" ht="12.75" customHeight="1">
      <c r="A2970" s="1"/>
      <c r="B2970" s="1" t="s">
        <v>4624</v>
      </c>
      <c r="C2970" s="1" t="s">
        <v>5194</v>
      </c>
      <c r="D2970" s="3" t="str">
        <f ca="1">IFERROR(__xludf.DUMMYFUNCTION("PROPER(REGEXEXTRACT(B1233, ""(?:https?:\/\/)?(?:www\.)?([a-zA-Z0-9-]+)\.""))"),"Skyscanner")</f>
        <v>Skyscanner</v>
      </c>
      <c r="E2970" s="1" t="s">
        <v>4626</v>
      </c>
      <c r="F2970" s="1">
        <v>7.0790850000000001</v>
      </c>
      <c r="G2970" s="1">
        <v>125.602358</v>
      </c>
      <c r="H2970" s="1" t="s">
        <v>4623</v>
      </c>
      <c r="I2970" s="1" t="s">
        <v>4252</v>
      </c>
      <c r="J2970" s="1">
        <f>IF(K2970="URBAN",1,IF(K2970="SUBURBAN",2,IF(K2970="RURAL",3,"")))</f>
        <v>1</v>
      </c>
      <c r="K2970" s="1" t="s">
        <v>42</v>
      </c>
      <c r="L2970" s="18">
        <v>46082</v>
      </c>
      <c r="M2970" s="49">
        <v>0.58333333333333337</v>
      </c>
      <c r="N2970" s="18">
        <v>46083</v>
      </c>
      <c r="O2970" s="56">
        <v>0.5</v>
      </c>
      <c r="P2970" s="31" t="str">
        <f>TEXT($L2970, "dddd")</f>
        <v>Sunday</v>
      </c>
      <c r="Q2970" s="39" t="s">
        <v>111</v>
      </c>
      <c r="R2970" s="39">
        <v>5328</v>
      </c>
      <c r="S2970" s="1" t="str">
        <f>IF(OR(MONTH(L2970)=12, MONTH(L2970)&lt;=5), "Dry Season", "Wet Season")</f>
        <v>Dry Season</v>
      </c>
      <c r="T2970" s="1">
        <v>1</v>
      </c>
      <c r="U2970" s="1">
        <v>0</v>
      </c>
      <c r="V2970" s="1">
        <v>0</v>
      </c>
      <c r="W2970" s="2">
        <f>IF(ISNUMBER(SEARCH("N/A", X2970)), 0, 1)</f>
        <v>0</v>
      </c>
      <c r="X2970" s="1" t="s">
        <v>44</v>
      </c>
      <c r="Y2970" s="1"/>
      <c r="Z2970" s="1"/>
      <c r="AA2970" s="11" cm="1">
        <f t="array" ref="AA2970">IF(ISBLANK(Y2970), 0, VINCentyInvDistance(F2970,G2970,Y2970,Z2970))</f>
        <v>0</v>
      </c>
      <c r="AB2970" s="1">
        <v>0</v>
      </c>
      <c r="AC2970" s="1">
        <v>7.6</v>
      </c>
      <c r="AD2970" s="1">
        <v>4.3</v>
      </c>
      <c r="AE2970" s="1">
        <v>51</v>
      </c>
      <c r="AF2970" s="1">
        <v>1</v>
      </c>
      <c r="AG2970" s="1" t="s">
        <v>1703</v>
      </c>
      <c r="AH2970" s="1" t="s">
        <v>1704</v>
      </c>
      <c r="AI2970" s="1" t="str">
        <f>TRIM(MID(SUBSTITUTE($H2970,",",REPT(" ",200)),(LEN($H2970)-LEN(SUBSTITUTE($H2970,",",""))-2)*200+1,200))</f>
        <v>Davao Region</v>
      </c>
      <c r="AJ2970" s="1" t="s">
        <v>55</v>
      </c>
      <c r="AK2970" t="s">
        <v>16597</v>
      </c>
      <c r="AL2970" s="7">
        <v>0</v>
      </c>
      <c r="AM2970" s="1" t="s">
        <v>4627</v>
      </c>
    </row>
    <row r="2971" spans="1:39" ht="12.75" customHeight="1">
      <c r="A2971" s="1"/>
      <c r="B2971" s="1" t="s">
        <v>4628</v>
      </c>
      <c r="C2971" s="1" t="s">
        <v>5195</v>
      </c>
      <c r="D2971" s="3" t="str">
        <f ca="1">IFERROR(__xludf.DUMMYFUNCTION("PROPER(REGEXEXTRACT(B1234, ""(?:https?:\/\/)?(?:www\.)?([a-zA-Z0-9-]+)\.""))"),"Skyscanner")</f>
        <v>Skyscanner</v>
      </c>
      <c r="E2971" s="1" t="s">
        <v>4630</v>
      </c>
      <c r="F2971" s="1">
        <v>7.0766368999999996</v>
      </c>
      <c r="G2971" s="1">
        <v>125.60489939999999</v>
      </c>
      <c r="H2971" s="1" t="s">
        <v>4631</v>
      </c>
      <c r="I2971" s="1" t="s">
        <v>4252</v>
      </c>
      <c r="J2971" s="1">
        <f>IF(K2971="URBAN",1,IF(K2971="SUBURBAN",2,IF(K2971="RURAL",3,"")))</f>
        <v>1</v>
      </c>
      <c r="K2971" s="1" t="s">
        <v>42</v>
      </c>
      <c r="L2971" s="18">
        <v>46082</v>
      </c>
      <c r="M2971" s="49">
        <v>0.58333333333333337</v>
      </c>
      <c r="N2971" s="18">
        <v>46083</v>
      </c>
      <c r="O2971" s="56">
        <v>0.5</v>
      </c>
      <c r="P2971" s="31" t="str">
        <f>TEXT($L2971, "dddd")</f>
        <v>Sunday</v>
      </c>
      <c r="Q2971" s="39" t="s">
        <v>207</v>
      </c>
      <c r="R2971" s="39">
        <v>1200</v>
      </c>
      <c r="S2971" s="1" t="str">
        <f>IF(OR(MONTH(L2971)=12, MONTH(L2971)&lt;=5), "Dry Season", "Wet Season")</f>
        <v>Dry Season</v>
      </c>
      <c r="T2971" s="1">
        <v>1</v>
      </c>
      <c r="U2971" s="1">
        <v>0</v>
      </c>
      <c r="V2971" s="1">
        <v>0</v>
      </c>
      <c r="W2971" s="2">
        <f>IF(ISNUMBER(SEARCH("N/A", X2971)), 0, 1)</f>
        <v>1</v>
      </c>
      <c r="X2971" s="1" t="s">
        <v>4318</v>
      </c>
      <c r="Y2971" s="1">
        <v>7.0989420000000001</v>
      </c>
      <c r="Z2971" s="1">
        <v>125.63104389999999</v>
      </c>
      <c r="AA2971" s="11" cm="1">
        <f t="array" ref="AA2971">IF(ISBLANK(Y2971), 0, VINCentyInvDistance(F2971,G2971,Y2971,Z2971))</f>
        <v>3798.304171893501</v>
      </c>
      <c r="AB2971" s="1">
        <v>1</v>
      </c>
      <c r="AC2971" s="1">
        <v>7.6</v>
      </c>
      <c r="AD2971" s="1">
        <v>4</v>
      </c>
      <c r="AE2971" s="1">
        <v>133</v>
      </c>
      <c r="AF2971" s="1">
        <v>1</v>
      </c>
      <c r="AG2971" s="1" t="s">
        <v>4319</v>
      </c>
      <c r="AH2971" s="1" t="s">
        <v>1704</v>
      </c>
      <c r="AI2971" s="1" t="str">
        <f>TRIM(MID(SUBSTITUTE($H2971,",",REPT(" ",200)),(LEN($H2971)-LEN(SUBSTITUTE($H2971,",",""))-2)*200+1,200))</f>
        <v>Davao Region</v>
      </c>
      <c r="AJ2971" s="1" t="s">
        <v>55</v>
      </c>
      <c r="AK2971" t="s">
        <v>16919</v>
      </c>
      <c r="AL2971" s="7">
        <v>0</v>
      </c>
      <c r="AM2971" s="1"/>
    </row>
    <row r="2972" spans="1:39" ht="12.75" customHeight="1">
      <c r="A2972" s="1"/>
      <c r="B2972" s="1" t="s">
        <v>4632</v>
      </c>
      <c r="C2972" s="1" t="s">
        <v>4633</v>
      </c>
      <c r="D2972" s="3" t="str">
        <f ca="1">IFERROR(__xludf.DUMMYFUNCTION("PROPER(REGEXEXTRACT(B1235, ""(?:https?:\/\/)?(?:www\.)?([a-zA-Z0-9-]+)\.""))"),"Google")</f>
        <v>Google</v>
      </c>
      <c r="E2972" s="1" t="s">
        <v>4634</v>
      </c>
      <c r="F2972" s="1">
        <v>7.0465597999999998</v>
      </c>
      <c r="G2972" s="1">
        <v>125.5934451</v>
      </c>
      <c r="H2972" s="1" t="s">
        <v>4635</v>
      </c>
      <c r="I2972" s="1" t="s">
        <v>4252</v>
      </c>
      <c r="J2972" s="1">
        <f>IF(K2972="URBAN",1,IF(K2972="SUBURBAN",2,IF(K2972="RURAL",3,"")))</f>
        <v>1</v>
      </c>
      <c r="K2972" s="1" t="s">
        <v>42</v>
      </c>
      <c r="L2972" s="18">
        <v>46082</v>
      </c>
      <c r="M2972" s="49">
        <v>0.625</v>
      </c>
      <c r="N2972" s="18">
        <v>46083</v>
      </c>
      <c r="O2972" s="56">
        <v>0.5</v>
      </c>
      <c r="P2972" s="31" t="str">
        <f>TEXT($L2972, "dddd")</f>
        <v>Sunday</v>
      </c>
      <c r="Q2972" s="39" t="s">
        <v>531</v>
      </c>
      <c r="R2972" s="39">
        <v>1200</v>
      </c>
      <c r="S2972" s="1" t="str">
        <f>IF(OR(MONTH(L2972)=12, MONTH(L2972)&lt;=5), "Dry Season", "Wet Season")</f>
        <v>Dry Season</v>
      </c>
      <c r="T2972" s="1">
        <v>1</v>
      </c>
      <c r="U2972" s="1">
        <v>0</v>
      </c>
      <c r="V2972" s="1">
        <v>0</v>
      </c>
      <c r="W2972" s="2">
        <f>IF(ISNUMBER(SEARCH("N/A", X2972)), 0, 1)</f>
        <v>0</v>
      </c>
      <c r="X2972" s="1" t="s">
        <v>44</v>
      </c>
      <c r="Y2972" s="1"/>
      <c r="Z2972" s="1"/>
      <c r="AA2972" s="11" cm="1">
        <f t="array" ref="AA2972">IF(ISBLANK(Y2972), 0, VINCentyInvDistance(F2972,G2972,Y2972,Z2972))</f>
        <v>0</v>
      </c>
      <c r="AB2972" s="1">
        <v>0</v>
      </c>
      <c r="AC2972" s="1">
        <v>0</v>
      </c>
      <c r="AD2972" s="1">
        <v>0</v>
      </c>
      <c r="AE2972" s="1">
        <v>112</v>
      </c>
      <c r="AF2972" s="1">
        <v>1</v>
      </c>
      <c r="AG2972" s="1" t="str">
        <f>TRIM(MID(SUBSTITUTE($H2972,",",REPT(" ",200)),(LEN($H2972)-LEN(SUBSTITUTE($H2972,",",""))-4)*200+1,200))</f>
        <v>Talomo District</v>
      </c>
      <c r="AH2972" s="1" t="str">
        <f>TRIM(MID(SUBSTITUTE($H2972,",",REPT(" ",200)),(LEN($H2972)-LEN(SUBSTITUTE($H2972,",",""))-3)*200+1,200))</f>
        <v>Davao City</v>
      </c>
      <c r="AI2972" s="1" t="str">
        <f>TRIM(MID(SUBSTITUTE($H2972,",",REPT(" ",200)),(LEN($H2972)-LEN(SUBSTITUTE($H2972,",",""))-2)*200+1,200))</f>
        <v>Davao Region</v>
      </c>
      <c r="AJ2972" s="1" t="str">
        <f>TRIM(MID(SUBSTITUTE($H2972,",",REPT(" ",200)),(LEN($H2972)-LEN(SUBSTITUTE($H2972,",",""))-0)*200+1,200))</f>
        <v>Philippines</v>
      </c>
      <c r="AL2972" s="7">
        <v>0</v>
      </c>
      <c r="AM2972" s="1"/>
    </row>
    <row r="2973" spans="1:39" ht="12.75" customHeight="1">
      <c r="A2973" s="1"/>
      <c r="B2973" s="1" t="s">
        <v>4636</v>
      </c>
      <c r="C2973" s="1" t="s">
        <v>5196</v>
      </c>
      <c r="D2973" s="3" t="str">
        <f ca="1">IFERROR(__xludf.DUMMYFUNCTION("PROPER(REGEXEXTRACT(B1236, ""(?:https?:\/\/)?(?:www\.)?([a-zA-Z0-9-]+)\.""))"),"Skyscanner")</f>
        <v>Skyscanner</v>
      </c>
      <c r="E2973" s="1" t="s">
        <v>4638</v>
      </c>
      <c r="F2973" s="1">
        <v>7.0465900000000001</v>
      </c>
      <c r="G2973" s="1">
        <v>125.59341999999999</v>
      </c>
      <c r="H2973" s="1" t="s">
        <v>4635</v>
      </c>
      <c r="I2973" s="1" t="s">
        <v>4252</v>
      </c>
      <c r="J2973" s="1">
        <f>IF(K2973="URBAN",1,IF(K2973="SUBURBAN",2,IF(K2973="RURAL",3,"")))</f>
        <v>1</v>
      </c>
      <c r="K2973" s="1" t="s">
        <v>42</v>
      </c>
      <c r="L2973" s="18">
        <v>46082</v>
      </c>
      <c r="M2973" s="49">
        <v>0.54166666666666663</v>
      </c>
      <c r="N2973" s="18">
        <v>46083</v>
      </c>
      <c r="O2973" s="56">
        <v>0.5</v>
      </c>
      <c r="P2973" s="31" t="str">
        <f>TEXT($L2973, "dddd")</f>
        <v>Sunday</v>
      </c>
      <c r="Q2973" s="39" t="s">
        <v>1266</v>
      </c>
      <c r="R2973" s="39">
        <v>800</v>
      </c>
      <c r="S2973" s="1" t="str">
        <f>IF(OR(MONTH(L2973)=12, MONTH(L2973)&lt;=5), "Dry Season", "Wet Season")</f>
        <v>Dry Season</v>
      </c>
      <c r="T2973" s="1">
        <v>2</v>
      </c>
      <c r="U2973" s="1">
        <v>1</v>
      </c>
      <c r="V2973" s="1">
        <v>0</v>
      </c>
      <c r="W2973" s="2">
        <f>IF(ISNUMBER(SEARCH("N/A", X2973)), 0, 1)</f>
        <v>0</v>
      </c>
      <c r="X2973" s="1" t="s">
        <v>44</v>
      </c>
      <c r="Y2973" s="1"/>
      <c r="Z2973" s="1"/>
      <c r="AA2973" s="11" cm="1">
        <f t="array" ref="AA2973">IF(ISBLANK(Y2973), 0, VINCentyInvDistance(F2973,G2973,Y2973,Z2973))</f>
        <v>0</v>
      </c>
      <c r="AB2973" s="1">
        <v>0</v>
      </c>
      <c r="AC2973" s="1">
        <v>8</v>
      </c>
      <c r="AD2973" s="1">
        <v>4.7</v>
      </c>
      <c r="AE2973" s="1">
        <v>1</v>
      </c>
      <c r="AF2973" s="1">
        <v>1</v>
      </c>
      <c r="AG2973" s="1" t="s">
        <v>4501</v>
      </c>
      <c r="AH2973" s="1" t="s">
        <v>1704</v>
      </c>
      <c r="AI2973" s="1"/>
      <c r="AJ2973" s="1" t="s">
        <v>55</v>
      </c>
      <c r="AK2973" t="s">
        <v>4639</v>
      </c>
      <c r="AL2973" s="7">
        <v>0</v>
      </c>
      <c r="AM2973" s="1" t="s">
        <v>4640</v>
      </c>
    </row>
    <row r="2974" spans="1:39" ht="12.75" customHeight="1">
      <c r="A2974" s="1"/>
      <c r="B2974" s="1" t="s">
        <v>4648</v>
      </c>
      <c r="C2974" s="1" t="s">
        <v>5198</v>
      </c>
      <c r="D2974" s="3" t="str">
        <f ca="1">IFERROR(__xludf.DUMMYFUNCTION("PROPER(REGEXEXTRACT(B1238, ""(?:https?:\/\/)?(?:www\.)?([a-zA-Z0-9-]+)\.""))"),"Skyscanner")</f>
        <v>Skyscanner</v>
      </c>
      <c r="E2974" s="1" t="s">
        <v>4650</v>
      </c>
      <c r="F2974" s="1">
        <v>7.1152800000000003</v>
      </c>
      <c r="G2974" s="1">
        <v>125.6516</v>
      </c>
      <c r="H2974" s="1" t="s">
        <v>4651</v>
      </c>
      <c r="I2974" s="1" t="s">
        <v>4252</v>
      </c>
      <c r="J2974" s="1">
        <f>IF(K2974="URBAN",1,IF(K2974="SUBURBAN",2,IF(K2974="RURAL",3,"")))</f>
        <v>1</v>
      </c>
      <c r="K2974" s="1" t="s">
        <v>42</v>
      </c>
      <c r="L2974" s="18">
        <v>46082</v>
      </c>
      <c r="M2974" s="49">
        <v>0.625</v>
      </c>
      <c r="N2974" s="18">
        <v>46083</v>
      </c>
      <c r="O2974" s="56">
        <v>0.5</v>
      </c>
      <c r="P2974" s="31" t="str">
        <f>TEXT($L2974, "dddd")</f>
        <v>Sunday</v>
      </c>
      <c r="Q2974" s="39" t="s">
        <v>371</v>
      </c>
      <c r="R2974" s="39">
        <v>539</v>
      </c>
      <c r="S2974" s="1" t="str">
        <f>IF(OR(MONTH(L2974)=12, MONTH(L2974)&lt;=5), "Dry Season", "Wet Season")</f>
        <v>Dry Season</v>
      </c>
      <c r="T2974" s="1">
        <v>1</v>
      </c>
      <c r="U2974" s="1">
        <v>1</v>
      </c>
      <c r="V2974" s="1">
        <v>0</v>
      </c>
      <c r="W2974" s="2">
        <f>IF(ISNUMBER(SEARCH("N/A", X2974)), 0, 1)</f>
        <v>0</v>
      </c>
      <c r="X2974" s="1" t="s">
        <v>44</v>
      </c>
      <c r="Y2974" s="1"/>
      <c r="Z2974" s="1"/>
      <c r="AA2974" s="11" cm="1">
        <f t="array" ref="AA2974">IF(ISBLANK(Y2974), 0, VINCentyInvDistance(F2974,G2974,Y2974,Z2974))</f>
        <v>0</v>
      </c>
      <c r="AB2974" s="1">
        <v>0</v>
      </c>
      <c r="AC2974" s="1">
        <v>9.4</v>
      </c>
      <c r="AD2974" s="1">
        <v>4.5999999999999996</v>
      </c>
      <c r="AE2974" s="1">
        <v>412</v>
      </c>
      <c r="AF2974" s="1">
        <v>1</v>
      </c>
      <c r="AG2974" s="1" t="s">
        <v>4652</v>
      </c>
      <c r="AH2974" s="1" t="s">
        <v>1704</v>
      </c>
      <c r="AI2974" s="1"/>
      <c r="AJ2974" s="1" t="s">
        <v>55</v>
      </c>
      <c r="AK2974" t="s">
        <v>16920</v>
      </c>
      <c r="AL2974" s="7">
        <v>0</v>
      </c>
      <c r="AM2974" s="1" t="s">
        <v>4653</v>
      </c>
    </row>
    <row r="2975" spans="1:39" ht="12.75" customHeight="1">
      <c r="A2975" s="1"/>
      <c r="B2975" s="1" t="s">
        <v>4659</v>
      </c>
      <c r="C2975" s="1" t="s">
        <v>5200</v>
      </c>
      <c r="D2975" s="3" t="str">
        <f ca="1">IFERROR(__xludf.DUMMYFUNCTION("PROPER(REGEXEXTRACT(B1240, ""(?:https?:\/\/)?(?:www\.)?([a-zA-Z0-9-]+)\.""))"),"Skyscanner")</f>
        <v>Skyscanner</v>
      </c>
      <c r="E2975" s="1" t="s">
        <v>4661</v>
      </c>
      <c r="F2975" s="1">
        <v>7.072419</v>
      </c>
      <c r="G2975" s="1">
        <v>125.58408799999999</v>
      </c>
      <c r="H2975" s="1" t="s">
        <v>4662</v>
      </c>
      <c r="I2975" s="1" t="s">
        <v>4252</v>
      </c>
      <c r="J2975" s="1">
        <f>IF(K2975="URBAN",1,IF(K2975="SUBURBAN",2,IF(K2975="RURAL",3,"")))</f>
        <v>1</v>
      </c>
      <c r="K2975" s="1" t="s">
        <v>42</v>
      </c>
      <c r="L2975" s="18">
        <v>46082</v>
      </c>
      <c r="M2975" s="49">
        <v>0.625</v>
      </c>
      <c r="N2975" s="18">
        <v>46083</v>
      </c>
      <c r="O2975" s="56">
        <v>0.5</v>
      </c>
      <c r="P2975" s="31" t="str">
        <f>TEXT($L2975, "dddd")</f>
        <v>Sunday</v>
      </c>
      <c r="Q2975" s="39" t="s">
        <v>43</v>
      </c>
      <c r="R2975" s="39">
        <v>0</v>
      </c>
      <c r="S2975" s="1" t="str">
        <f>IF(OR(MONTH(L2975)=12, MONTH(L2975)&lt;=5), "Dry Season", "Wet Season")</f>
        <v>Dry Season</v>
      </c>
      <c r="T2975" s="1">
        <v>1</v>
      </c>
      <c r="U2975" s="1">
        <v>0</v>
      </c>
      <c r="V2975" s="1">
        <v>0</v>
      </c>
      <c r="W2975" s="2">
        <f>IF(ISNUMBER(SEARCH("N/A", X2975)), 0, 1)</f>
        <v>0</v>
      </c>
      <c r="X2975" s="1" t="s">
        <v>44</v>
      </c>
      <c r="Y2975" s="1"/>
      <c r="Z2975" s="1"/>
      <c r="AA2975" s="11" cm="1">
        <f t="array" ref="AA2975">IF(ISBLANK(Y2975), 0, VINCentyInvDistance(F2975,G2975,Y2975,Z2975))</f>
        <v>0</v>
      </c>
      <c r="AB2975" s="1">
        <v>0</v>
      </c>
      <c r="AC2975" s="1">
        <v>9.1999999999999993</v>
      </c>
      <c r="AD2975" s="1">
        <v>0</v>
      </c>
      <c r="AE2975" s="1">
        <v>15</v>
      </c>
      <c r="AF2975" s="1">
        <v>1</v>
      </c>
      <c r="AG2975" s="1" t="s">
        <v>4501</v>
      </c>
      <c r="AH2975" s="1" t="s">
        <v>1704</v>
      </c>
      <c r="AI2975" s="1" t="str">
        <f>TRIM(MID(SUBSTITUTE($H2975,",",REPT(" ",200)),(LEN($H2975)-LEN(SUBSTITUTE($H2975,",",""))-2)*200+1,200))</f>
        <v>Davao Region</v>
      </c>
      <c r="AJ2975" s="1" t="s">
        <v>55</v>
      </c>
      <c r="AL2975" s="7">
        <v>0</v>
      </c>
      <c r="AM2975" s="1" t="s">
        <v>4663</v>
      </c>
    </row>
    <row r="2976" spans="1:39" ht="12.75" customHeight="1">
      <c r="A2976" s="1"/>
      <c r="B2976" s="1" t="s">
        <v>4664</v>
      </c>
      <c r="C2976" s="1" t="s">
        <v>5201</v>
      </c>
      <c r="D2976" s="3" t="str">
        <f ca="1">IFERROR(__xludf.DUMMYFUNCTION("PROPER(REGEXEXTRACT(B1241, ""(?:https?:\/\/)?(?:www\.)?([a-zA-Z0-9-]+)\.""))"),"Skyscanner")</f>
        <v>Skyscanner</v>
      </c>
      <c r="E2976" s="1" t="s">
        <v>4666</v>
      </c>
      <c r="F2976" s="1">
        <v>7.0703899999999997</v>
      </c>
      <c r="G2976" s="1">
        <v>125.60758</v>
      </c>
      <c r="H2976" s="1" t="s">
        <v>4667</v>
      </c>
      <c r="I2976" s="1" t="s">
        <v>4252</v>
      </c>
      <c r="J2976" s="1">
        <f>IF(K2976="URBAN",1,IF(K2976="SUBURBAN",2,IF(K2976="RURAL",3,"")))</f>
        <v>1</v>
      </c>
      <c r="K2976" s="1" t="s">
        <v>42</v>
      </c>
      <c r="L2976" s="18">
        <v>46082</v>
      </c>
      <c r="M2976" s="49">
        <v>0.625</v>
      </c>
      <c r="N2976" s="18">
        <v>46083</v>
      </c>
      <c r="O2976" s="56">
        <v>0.5</v>
      </c>
      <c r="P2976" s="31" t="str">
        <f>TEXT($L2976, "dddd")</f>
        <v>Sunday</v>
      </c>
      <c r="Q2976" s="39" t="s">
        <v>43</v>
      </c>
      <c r="R2976" s="39">
        <v>0</v>
      </c>
      <c r="S2976" s="1" t="str">
        <f>IF(OR(MONTH(L2976)=12, MONTH(L2976)&lt;=5), "Dry Season", "Wet Season")</f>
        <v>Dry Season</v>
      </c>
      <c r="T2976" s="1">
        <v>1</v>
      </c>
      <c r="U2976" s="1">
        <v>0</v>
      </c>
      <c r="V2976" s="1">
        <v>0</v>
      </c>
      <c r="W2976" s="2">
        <f>IF(ISNUMBER(SEARCH("N/A", X2976)), 0, 1)</f>
        <v>0</v>
      </c>
      <c r="X2976" s="1" t="s">
        <v>44</v>
      </c>
      <c r="Y2976" s="1"/>
      <c r="Z2976" s="1"/>
      <c r="AA2976" s="11" cm="1">
        <f t="array" ref="AA2976">IF(ISBLANK(Y2976), 0, VINCentyInvDistance(F2976,G2976,Y2976,Z2976))</f>
        <v>0</v>
      </c>
      <c r="AB2976" s="1">
        <v>0</v>
      </c>
      <c r="AC2976" s="1">
        <v>7</v>
      </c>
      <c r="AD2976" s="1">
        <v>0</v>
      </c>
      <c r="AE2976" s="1">
        <v>52</v>
      </c>
      <c r="AF2976" s="1">
        <v>1</v>
      </c>
      <c r="AG2976" s="1" t="s">
        <v>1703</v>
      </c>
      <c r="AH2976" s="1" t="s">
        <v>1704</v>
      </c>
      <c r="AI2976" s="1"/>
      <c r="AJ2976" s="1" t="s">
        <v>55</v>
      </c>
      <c r="AL2976" s="7">
        <v>0</v>
      </c>
      <c r="AM2976" s="1" t="s">
        <v>4668</v>
      </c>
    </row>
    <row r="2977" spans="1:39" ht="12.75" customHeight="1">
      <c r="A2977" s="1"/>
      <c r="B2977" s="1" t="s">
        <v>4669</v>
      </c>
      <c r="C2977" s="1" t="s">
        <v>5202</v>
      </c>
      <c r="D2977" s="3" t="str">
        <f ca="1">IFERROR(__xludf.DUMMYFUNCTION("PROPER(REGEXEXTRACT(B1242, ""(?:https?:\/\/)?(?:www\.)?([a-zA-Z0-9-]+)\.""))"),"Skyscanner")</f>
        <v>Skyscanner</v>
      </c>
      <c r="E2977" s="1" t="s">
        <v>5203</v>
      </c>
      <c r="F2977" s="1">
        <v>7.07681</v>
      </c>
      <c r="G2977" s="1">
        <v>125.60500999999999</v>
      </c>
      <c r="H2977" s="1" t="s">
        <v>4672</v>
      </c>
      <c r="I2977" s="1" t="s">
        <v>4252</v>
      </c>
      <c r="J2977" s="1">
        <f>IF(K2977="URBAN",1,IF(K2977="SUBURBAN",2,IF(K2977="RURAL",3,"")))</f>
        <v>1</v>
      </c>
      <c r="K2977" s="1" t="s">
        <v>42</v>
      </c>
      <c r="L2977" s="18">
        <v>46082</v>
      </c>
      <c r="M2977" s="49">
        <v>0.58333333333333337</v>
      </c>
      <c r="N2977" s="18">
        <v>46083</v>
      </c>
      <c r="O2977" s="56">
        <v>0.5</v>
      </c>
      <c r="P2977" s="31" t="str">
        <f>TEXT($L2977, "dddd")</f>
        <v>Sunday</v>
      </c>
      <c r="Q2977" s="39" t="s">
        <v>111</v>
      </c>
      <c r="R2977" s="39">
        <v>5509</v>
      </c>
      <c r="S2977" s="1" t="str">
        <f>IF(OR(MONTH(L2977)=12, MONTH(L2977)&lt;=5), "Dry Season", "Wet Season")</f>
        <v>Dry Season</v>
      </c>
      <c r="T2977" s="1">
        <v>1</v>
      </c>
      <c r="U2977" s="1">
        <v>0</v>
      </c>
      <c r="V2977" s="1">
        <v>0</v>
      </c>
      <c r="W2977" s="2">
        <f>IF(ISNUMBER(SEARCH("N/A", X2977)), 0, 1)</f>
        <v>0</v>
      </c>
      <c r="X2977" s="1" t="s">
        <v>44</v>
      </c>
      <c r="Y2977" s="1"/>
      <c r="Z2977" s="1"/>
      <c r="AA2977" s="11" cm="1">
        <f t="array" ref="AA2977">IF(ISBLANK(Y2977), 0, VINCentyInvDistance(F2977,G2977,Y2977,Z2977))</f>
        <v>0</v>
      </c>
      <c r="AB2977" s="1">
        <v>1</v>
      </c>
      <c r="AC2977" s="1">
        <v>7.6</v>
      </c>
      <c r="AD2977" s="1">
        <v>2</v>
      </c>
      <c r="AE2977" s="1">
        <v>15</v>
      </c>
      <c r="AF2977" s="1">
        <v>1</v>
      </c>
      <c r="AG2977" s="1" t="s">
        <v>1703</v>
      </c>
      <c r="AH2977" s="1" t="s">
        <v>1704</v>
      </c>
      <c r="AI2977" s="1" t="str">
        <f>TRIM(MID(SUBSTITUTE($H2977,",",REPT(" ",200)),(LEN($H2977)-LEN(SUBSTITUTE($H2977,",",""))-2)*200+1,200))</f>
        <v>Davao Region</v>
      </c>
      <c r="AJ2977" s="1" t="s">
        <v>55</v>
      </c>
      <c r="AK2977" t="s">
        <v>4673</v>
      </c>
      <c r="AL2977" s="7">
        <v>0</v>
      </c>
      <c r="AM2977" s="1" t="s">
        <v>4674</v>
      </c>
    </row>
    <row r="2978" spans="1:39" ht="12.75" customHeight="1">
      <c r="A2978" s="1"/>
      <c r="B2978" s="1" t="s">
        <v>4675</v>
      </c>
      <c r="C2978" s="1" t="s">
        <v>4676</v>
      </c>
      <c r="D2978" s="3" t="str">
        <f ca="1">IFERROR(__xludf.DUMMYFUNCTION("PROPER(REGEXEXTRACT(B1243, ""(?:https?:\/\/)?(?:www\.)?([a-zA-Z0-9-]+)\.""))"),"Google")</f>
        <v>Google</v>
      </c>
      <c r="E2978" s="1" t="s">
        <v>4677</v>
      </c>
      <c r="F2978" s="1">
        <v>7.0657209999999999</v>
      </c>
      <c r="G2978" s="1">
        <v>125.610467</v>
      </c>
      <c r="H2978" s="1" t="s">
        <v>4678</v>
      </c>
      <c r="I2978" s="1" t="s">
        <v>1300</v>
      </c>
      <c r="J2978" s="1">
        <f>IF(K2978="URBAN",1,IF(K2978="SUBURBAN",2,IF(K2978="RURAL",3,"")))</f>
        <v>1</v>
      </c>
      <c r="K2978" s="1" t="s">
        <v>42</v>
      </c>
      <c r="L2978" s="18">
        <v>46082</v>
      </c>
      <c r="M2978" s="49">
        <v>0.625</v>
      </c>
      <c r="N2978" s="18">
        <v>46083</v>
      </c>
      <c r="O2978" s="56">
        <v>0.5</v>
      </c>
      <c r="P2978" s="31" t="str">
        <f>TEXT($L2978, "dddd")</f>
        <v>Sunday</v>
      </c>
      <c r="Q2978" s="39" t="s">
        <v>531</v>
      </c>
      <c r="R2978" s="39">
        <v>3319</v>
      </c>
      <c r="S2978" s="1" t="str">
        <f>IF(OR(MONTH(L2978)=12, MONTH(L2978)&lt;=5), "Dry Season", "Wet Season")</f>
        <v>Dry Season</v>
      </c>
      <c r="T2978" s="1">
        <v>1</v>
      </c>
      <c r="U2978" s="1">
        <v>0</v>
      </c>
      <c r="V2978" s="1">
        <v>0</v>
      </c>
      <c r="W2978" s="2">
        <f>IF(ISNUMBER(SEARCH("N/A", X2978)), 0, 1)</f>
        <v>0</v>
      </c>
      <c r="X2978" s="1" t="s">
        <v>44</v>
      </c>
      <c r="Y2978" s="1"/>
      <c r="Z2978" s="1"/>
      <c r="AA2978" s="11" cm="1">
        <f t="array" ref="AA2978">IF(ISBLANK(Y2978), 0, VINCentyInvDistance(F2978,G2978,Y2978,Z2978))</f>
        <v>0</v>
      </c>
      <c r="AB2978" s="1">
        <v>0</v>
      </c>
      <c r="AC2978" s="1">
        <v>6</v>
      </c>
      <c r="AD2978" s="1">
        <v>0</v>
      </c>
      <c r="AE2978" s="1">
        <v>165</v>
      </c>
      <c r="AF2978" s="1">
        <v>1</v>
      </c>
      <c r="AG2978" s="1" t="s">
        <v>1703</v>
      </c>
      <c r="AH2978" s="1" t="s">
        <v>1704</v>
      </c>
      <c r="AI2978" s="1" t="str">
        <f>TRIM(MID(SUBSTITUTE($H2978,",",REPT(" ",200)),(LEN($H2978)-LEN(SUBSTITUTE($H2978,",",""))-2)*200+1,200))</f>
        <v>Davao Region</v>
      </c>
      <c r="AJ2978" s="1" t="s">
        <v>55</v>
      </c>
      <c r="AL2978" s="7">
        <v>0</v>
      </c>
      <c r="AM2978" s="1" t="s">
        <v>4679</v>
      </c>
    </row>
    <row r="2979" spans="1:39" ht="12.75" customHeight="1">
      <c r="A2979" s="1"/>
      <c r="B2979" s="1" t="s">
        <v>4680</v>
      </c>
      <c r="C2979" s="1" t="s">
        <v>5204</v>
      </c>
      <c r="D2979" s="3" t="str">
        <f ca="1">IFERROR(__xludf.DUMMYFUNCTION("PROPER(REGEXEXTRACT(B1244, ""(?:https?:\/\/)?(?:www\.)?([a-zA-Z0-9-]+)\.""))"),"Skyscanner")</f>
        <v>Skyscanner</v>
      </c>
      <c r="E2979" s="1" t="s">
        <v>4682</v>
      </c>
      <c r="F2979" s="1">
        <v>7.0833969999999997</v>
      </c>
      <c r="G2979" s="1">
        <v>125.6158183</v>
      </c>
      <c r="H2979" s="1" t="s">
        <v>4683</v>
      </c>
      <c r="I2979" s="1" t="s">
        <v>4252</v>
      </c>
      <c r="J2979" s="1">
        <f>IF(K2979="URBAN",1,IF(K2979="SUBURBAN",2,IF(K2979="RURAL",3,"")))</f>
        <v>1</v>
      </c>
      <c r="K2979" s="1" t="s">
        <v>42</v>
      </c>
      <c r="L2979" s="18">
        <v>46082</v>
      </c>
      <c r="M2979" s="49">
        <v>0.58333333333333337</v>
      </c>
      <c r="N2979" s="18">
        <v>46083</v>
      </c>
      <c r="O2979" s="56">
        <v>0.54166666666666663</v>
      </c>
      <c r="P2979" s="31" t="str">
        <f>TEXT($L2979, "dddd")</f>
        <v>Sunday</v>
      </c>
      <c r="Q2979" s="39" t="s">
        <v>207</v>
      </c>
      <c r="R2979" s="39">
        <v>3070</v>
      </c>
      <c r="S2979" s="1" t="str">
        <f>IF(OR(MONTH(L2979)=12, MONTH(L2979)&lt;=5), "Dry Season", "Wet Season")</f>
        <v>Dry Season</v>
      </c>
      <c r="T2979" s="1">
        <v>1</v>
      </c>
      <c r="U2979" s="1">
        <v>0</v>
      </c>
      <c r="V2979" s="1">
        <v>0</v>
      </c>
      <c r="W2979" s="2">
        <f>IF(ISNUMBER(SEARCH("N/A", X2979)), 0, 1)</f>
        <v>1</v>
      </c>
      <c r="X2979" s="1" t="s">
        <v>4347</v>
      </c>
      <c r="Y2979" s="1">
        <v>7.0496768999999997</v>
      </c>
      <c r="Z2979" s="1">
        <v>125.5883056</v>
      </c>
      <c r="AA2979" s="11" cm="1">
        <f t="array" ref="AA2979">IF(ISBLANK(Y2979), 0, VINCentyInvDistance(F2979,G2979,Y2979,Z2979))</f>
        <v>4810.9880224583012</v>
      </c>
      <c r="AB2979" s="1">
        <v>0</v>
      </c>
      <c r="AC2979" s="1">
        <v>4</v>
      </c>
      <c r="AD2979" s="1">
        <v>4.3</v>
      </c>
      <c r="AE2979" s="1">
        <v>1</v>
      </c>
      <c r="AF2979" s="1">
        <v>1</v>
      </c>
      <c r="AG2979" s="1" t="s">
        <v>4348</v>
      </c>
      <c r="AH2979" s="1" t="s">
        <v>1704</v>
      </c>
      <c r="AI2979" s="1" t="str">
        <f>TRIM(MID(SUBSTITUTE($H2979,",",REPT(" ",200)),(LEN($H2979)-LEN(SUBSTITUTE($H2979,",",""))-2)*200+1,200))</f>
        <v>Davao Region</v>
      </c>
      <c r="AJ2979" s="1" t="s">
        <v>55</v>
      </c>
      <c r="AK2979" t="s">
        <v>16921</v>
      </c>
      <c r="AL2979" s="7">
        <v>0</v>
      </c>
      <c r="AM2979" s="1"/>
    </row>
    <row r="2980" spans="1:39" ht="12.75" customHeight="1">
      <c r="A2980" s="1"/>
      <c r="B2980" s="1" t="s">
        <v>4684</v>
      </c>
      <c r="C2980" s="1" t="s">
        <v>5205</v>
      </c>
      <c r="D2980" s="3" t="str">
        <f ca="1">IFERROR(__xludf.DUMMYFUNCTION("PROPER(REGEXEXTRACT(B1245, ""(?:https?:\/\/)?(?:www\.)?([a-zA-Z0-9-]+)\.""))"),"Skyscanner")</f>
        <v>Skyscanner</v>
      </c>
      <c r="E2980" s="1" t="s">
        <v>5206</v>
      </c>
      <c r="F2980" s="1">
        <v>7.0834339999999996</v>
      </c>
      <c r="G2980" s="1">
        <v>125.615846</v>
      </c>
      <c r="H2980" s="1" t="s">
        <v>4683</v>
      </c>
      <c r="I2980" s="1" t="s">
        <v>4252</v>
      </c>
      <c r="J2980" s="1">
        <f>IF(K2980="URBAN",1,IF(K2980="SUBURBAN",2,IF(K2980="RURAL",3,"")))</f>
        <v>1</v>
      </c>
      <c r="K2980" s="1" t="s">
        <v>42</v>
      </c>
      <c r="L2980" s="18">
        <v>46082</v>
      </c>
      <c r="M2980" s="49">
        <v>0.58333333333333337</v>
      </c>
      <c r="N2980" s="18">
        <v>46083</v>
      </c>
      <c r="O2980" s="56">
        <v>0.5</v>
      </c>
      <c r="P2980" s="31" t="str">
        <f>TEXT($L2980, "dddd")</f>
        <v>Sunday</v>
      </c>
      <c r="Q2980" s="39" t="s">
        <v>43</v>
      </c>
      <c r="R2980" s="39">
        <v>2128</v>
      </c>
      <c r="S2980" s="1" t="str">
        <f>IF(OR(MONTH(L2980)=12, MONTH(L2980)&lt;=5), "Dry Season", "Wet Season")</f>
        <v>Dry Season</v>
      </c>
      <c r="T2980" s="1">
        <v>2</v>
      </c>
      <c r="U2980" s="1">
        <v>1</v>
      </c>
      <c r="V2980" s="1">
        <v>0</v>
      </c>
      <c r="W2980" s="2">
        <f>IF(ISNUMBER(SEARCH("N/A", X2980)), 0, 1)</f>
        <v>0</v>
      </c>
      <c r="X2980" s="1" t="s">
        <v>44</v>
      </c>
      <c r="Y2980" s="1"/>
      <c r="Z2980" s="1"/>
      <c r="AA2980" s="11" cm="1">
        <f t="array" ref="AA2980">IF(ISBLANK(Y2980), 0, VINCentyInvDistance(F2980,G2980,Y2980,Z2980))</f>
        <v>0</v>
      </c>
      <c r="AB2980" s="1">
        <v>1</v>
      </c>
      <c r="AC2980" s="1">
        <v>7.4</v>
      </c>
      <c r="AD2980" s="1">
        <v>4.4000000000000004</v>
      </c>
      <c r="AE2980" s="1">
        <v>46</v>
      </c>
      <c r="AF2980" s="1">
        <v>1</v>
      </c>
      <c r="AG2980" s="1" t="s">
        <v>4311</v>
      </c>
      <c r="AH2980" s="1" t="s">
        <v>1704</v>
      </c>
      <c r="AI2980" s="1"/>
      <c r="AJ2980" s="1" t="s">
        <v>55</v>
      </c>
      <c r="AK2980" t="s">
        <v>4687</v>
      </c>
      <c r="AL2980" s="7">
        <v>0</v>
      </c>
      <c r="AM2980" s="1" t="s">
        <v>4688</v>
      </c>
    </row>
    <row r="2981" spans="1:39" ht="12.75" customHeight="1">
      <c r="A2981" s="1"/>
      <c r="B2981" s="1" t="s">
        <v>4707</v>
      </c>
      <c r="C2981" s="1" t="s">
        <v>5210</v>
      </c>
      <c r="D2981" s="3" t="str">
        <f ca="1">IFERROR(__xludf.DUMMYFUNCTION("PROPER(REGEXEXTRACT(B1250, ""(?:https?:\/\/)?(?:www\.)?([a-zA-Z0-9-]+)\.""))"),"Skyscanner")</f>
        <v>Skyscanner</v>
      </c>
      <c r="E2981" s="1" t="s">
        <v>4709</v>
      </c>
      <c r="F2981" s="1">
        <v>7.0941099999999997</v>
      </c>
      <c r="G2981" s="1">
        <v>125.58018</v>
      </c>
      <c r="H2981" s="1" t="s">
        <v>4710</v>
      </c>
      <c r="I2981" s="1" t="s">
        <v>4252</v>
      </c>
      <c r="J2981" s="1">
        <f>IF(K2981="URBAN",1,IF(K2981="SUBURBAN",2,IF(K2981="RURAL",3,"")))</f>
        <v>1</v>
      </c>
      <c r="K2981" s="1" t="s">
        <v>42</v>
      </c>
      <c r="L2981" s="18">
        <v>46082</v>
      </c>
      <c r="M2981" s="49">
        <v>0.58333333333333337</v>
      </c>
      <c r="N2981" s="18">
        <v>46083</v>
      </c>
      <c r="O2981" s="56">
        <v>0.5</v>
      </c>
      <c r="P2981" s="31" t="str">
        <f>TEXT($L2981, "dddd")</f>
        <v>Sunday</v>
      </c>
      <c r="Q2981" s="39" t="s">
        <v>1266</v>
      </c>
      <c r="R2981" s="39">
        <v>2282</v>
      </c>
      <c r="S2981" s="1" t="str">
        <f>IF(OR(MONTH(L2981)=12, MONTH(L2981)&lt;=5), "Dry Season", "Wet Season")</f>
        <v>Dry Season</v>
      </c>
      <c r="T2981" s="1">
        <v>1</v>
      </c>
      <c r="U2981" s="1">
        <v>1</v>
      </c>
      <c r="V2981" s="1">
        <v>0</v>
      </c>
      <c r="W2981" s="2">
        <f>IF(ISNUMBER(SEARCH("N/A", X2981)), 0, 1)</f>
        <v>0</v>
      </c>
      <c r="X2981" s="1" t="s">
        <v>44</v>
      </c>
      <c r="Y2981" s="1"/>
      <c r="Z2981" s="1"/>
      <c r="AA2981" s="11" cm="1">
        <f t="array" ref="AA2981">IF(ISBLANK(Y2981), 0, VINCentyInvDistance(F2981,G2981,Y2981,Z2981))</f>
        <v>0</v>
      </c>
      <c r="AB2981" s="1">
        <v>1</v>
      </c>
      <c r="AC2981" s="1">
        <v>6.4</v>
      </c>
      <c r="AD2981" s="1">
        <v>3.8</v>
      </c>
      <c r="AE2981" s="1">
        <v>11</v>
      </c>
      <c r="AF2981" s="1">
        <v>1</v>
      </c>
      <c r="AG2981" s="1" t="s">
        <v>4645</v>
      </c>
      <c r="AH2981" s="1" t="s">
        <v>1704</v>
      </c>
      <c r="AI2981" s="1"/>
      <c r="AJ2981" s="1" t="s">
        <v>55</v>
      </c>
      <c r="AK2981" t="s">
        <v>16922</v>
      </c>
      <c r="AL2981" s="7">
        <v>0</v>
      </c>
      <c r="AM2981" s="1" t="s">
        <v>4711</v>
      </c>
    </row>
    <row r="2982" spans="1:39" ht="12.75" customHeight="1">
      <c r="A2982" s="1"/>
      <c r="B2982" s="1" t="s">
        <v>4712</v>
      </c>
      <c r="C2982" s="1" t="s">
        <v>5211</v>
      </c>
      <c r="D2982" s="3" t="str">
        <f ca="1">IFERROR(__xludf.DUMMYFUNCTION("PROPER(REGEXEXTRACT(B1251, ""(?:https?:\/\/)?(?:www\.)?([a-zA-Z0-9-]+)\.""))"),"Skyscanner")</f>
        <v>Skyscanner</v>
      </c>
      <c r="E2982" s="1" t="s">
        <v>5212</v>
      </c>
      <c r="F2982" s="1">
        <v>7.0649699999999998</v>
      </c>
      <c r="G2982" s="1">
        <v>125.61399</v>
      </c>
      <c r="H2982" s="1" t="s">
        <v>4715</v>
      </c>
      <c r="I2982" s="1" t="s">
        <v>4252</v>
      </c>
      <c r="J2982" s="1">
        <f>IF(K2982="URBAN",1,IF(K2982="SUBURBAN",2,IF(K2982="RURAL",3,"")))</f>
        <v>1</v>
      </c>
      <c r="K2982" s="1" t="s">
        <v>42</v>
      </c>
      <c r="L2982" s="18">
        <v>46082</v>
      </c>
      <c r="M2982" s="49">
        <v>0.58333333333333337</v>
      </c>
      <c r="N2982" s="18">
        <v>46083</v>
      </c>
      <c r="O2982" s="56">
        <v>0.5</v>
      </c>
      <c r="P2982" s="31" t="str">
        <f>TEXT($L2982, "dddd")</f>
        <v>Sunday</v>
      </c>
      <c r="Q2982" s="39" t="s">
        <v>207</v>
      </c>
      <c r="R2982" s="39">
        <v>2060</v>
      </c>
      <c r="S2982" s="1" t="str">
        <f>IF(OR(MONTH(L2982)=12, MONTH(L2982)&lt;=5), "Dry Season", "Wet Season")</f>
        <v>Dry Season</v>
      </c>
      <c r="T2982" s="1">
        <v>1</v>
      </c>
      <c r="U2982" s="1">
        <v>0</v>
      </c>
      <c r="V2982" s="1">
        <v>1</v>
      </c>
      <c r="W2982" s="2">
        <f>IF(ISNUMBER(SEARCH("N/A", X2982)), 0, 1)</f>
        <v>0</v>
      </c>
      <c r="X2982" s="1" t="s">
        <v>44</v>
      </c>
      <c r="Y2982" s="1"/>
      <c r="Z2982" s="1"/>
      <c r="AA2982" s="11" cm="1">
        <f t="array" ref="AA2982">IF(ISBLANK(Y2982), 0, VINCentyInvDistance(F2982,G2982,Y2982,Z2982))</f>
        <v>0</v>
      </c>
      <c r="AB2982" s="1">
        <v>1</v>
      </c>
      <c r="AC2982" s="1">
        <v>0</v>
      </c>
      <c r="AD2982" s="1">
        <v>0</v>
      </c>
      <c r="AE2982" s="1">
        <v>72</v>
      </c>
      <c r="AF2982" s="1">
        <v>1</v>
      </c>
      <c r="AG2982" s="1" t="s">
        <v>1703</v>
      </c>
      <c r="AH2982" s="1" t="s">
        <v>1704</v>
      </c>
      <c r="AI2982" s="1" t="str">
        <f>TRIM(MID(SUBSTITUTE($H2982,",",REPT(" ",200)),(LEN($H2982)-LEN(SUBSTITUTE($H2982,",",""))-2)*200+1,200))</f>
        <v>Davao Region</v>
      </c>
      <c r="AJ2982" s="1" t="s">
        <v>55</v>
      </c>
      <c r="AK2982" t="s">
        <v>4716</v>
      </c>
      <c r="AL2982" s="7">
        <v>0</v>
      </c>
      <c r="AM2982" s="1" t="s">
        <v>4717</v>
      </c>
    </row>
    <row r="2983" spans="1:39" ht="12.75" customHeight="1">
      <c r="A2983" s="1"/>
      <c r="B2983" s="1" t="s">
        <v>4718</v>
      </c>
      <c r="C2983" s="1" t="s">
        <v>5213</v>
      </c>
      <c r="D2983" s="3" t="str">
        <f ca="1">IFERROR(__xludf.DUMMYFUNCTION("PROPER(REGEXEXTRACT(B1252, ""(?:https?:\/\/)?(?:www\.)?([a-zA-Z0-9-]+)\.""))"),"Skyscanner")</f>
        <v>Skyscanner</v>
      </c>
      <c r="E2983" s="1" t="s">
        <v>4720</v>
      </c>
      <c r="F2983" s="1">
        <v>7.0793270000000001</v>
      </c>
      <c r="G2983" s="1">
        <v>125.60847</v>
      </c>
      <c r="H2983" s="1" t="s">
        <v>4721</v>
      </c>
      <c r="I2983" s="1" t="s">
        <v>4252</v>
      </c>
      <c r="J2983" s="1">
        <f>IF(K2983="URBAN",1,IF(K2983="SUBURBAN",2,IF(K2983="RURAL",3,"")))</f>
        <v>1</v>
      </c>
      <c r="K2983" s="1" t="s">
        <v>42</v>
      </c>
      <c r="L2983" s="18">
        <v>46082</v>
      </c>
      <c r="M2983" s="49">
        <v>0.58333333333333337</v>
      </c>
      <c r="N2983" s="18">
        <v>46083</v>
      </c>
      <c r="O2983" s="56">
        <v>0.52083333333333337</v>
      </c>
      <c r="P2983" s="31" t="str">
        <f>TEXT($L2983, "dddd")</f>
        <v>Sunday</v>
      </c>
      <c r="Q2983" s="39" t="s">
        <v>1266</v>
      </c>
      <c r="R2983" s="39">
        <v>1965</v>
      </c>
      <c r="S2983" s="1" t="str">
        <f>IF(OR(MONTH(L2983)=12, MONTH(L2983)&lt;=5), "Dry Season", "Wet Season")</f>
        <v>Dry Season</v>
      </c>
      <c r="T2983" s="1">
        <v>1</v>
      </c>
      <c r="U2983" s="1">
        <v>0</v>
      </c>
      <c r="V2983" s="1">
        <v>0</v>
      </c>
      <c r="W2983" s="2">
        <f>IF(ISNUMBER(SEARCH("N/A", X2983)), 0, 1)</f>
        <v>0</v>
      </c>
      <c r="X2983" s="1" t="s">
        <v>44</v>
      </c>
      <c r="Y2983" s="1"/>
      <c r="Z2983" s="1"/>
      <c r="AA2983" s="11" cm="1">
        <f t="array" ref="AA2983">IF(ISBLANK(Y2983), 0, VINCentyInvDistance(F2983,G2983,Y2983,Z2983))</f>
        <v>0</v>
      </c>
      <c r="AB2983" s="1">
        <v>0</v>
      </c>
      <c r="AC2983" s="1">
        <v>7.6</v>
      </c>
      <c r="AD2983" s="1">
        <v>4</v>
      </c>
      <c r="AE2983" s="1">
        <v>39</v>
      </c>
      <c r="AF2983" s="1">
        <v>1</v>
      </c>
      <c r="AG2983" s="1" t="s">
        <v>4311</v>
      </c>
      <c r="AH2983" s="1" t="s">
        <v>1704</v>
      </c>
      <c r="AI2983" s="1"/>
      <c r="AJ2983" s="1" t="s">
        <v>55</v>
      </c>
      <c r="AK2983" t="s">
        <v>16923</v>
      </c>
      <c r="AL2983" s="7">
        <v>0</v>
      </c>
      <c r="AM2983" s="1" t="s">
        <v>4722</v>
      </c>
    </row>
    <row r="2984" spans="1:39" ht="12.75" customHeight="1">
      <c r="A2984" s="1"/>
      <c r="B2984" s="1" t="s">
        <v>4723</v>
      </c>
      <c r="C2984" s="1" t="s">
        <v>5214</v>
      </c>
      <c r="D2984" s="3" t="str">
        <f ca="1">IFERROR(__xludf.DUMMYFUNCTION("PROPER(REGEXEXTRACT(B1253, ""(?:https?:\/\/)?(?:www\.)?([a-zA-Z0-9-]+)\.""))"),"Skyscanner")</f>
        <v>Skyscanner</v>
      </c>
      <c r="E2984" s="1" t="s">
        <v>4725</v>
      </c>
      <c r="F2984" s="1">
        <v>7.0767100000000003</v>
      </c>
      <c r="G2984" s="1">
        <v>125.61694199999999</v>
      </c>
      <c r="H2984" s="1" t="s">
        <v>4726</v>
      </c>
      <c r="I2984" s="1" t="s">
        <v>4252</v>
      </c>
      <c r="J2984" s="1">
        <f>IF(K2984="URBAN",1,IF(K2984="SUBURBAN",2,IF(K2984="RURAL",3,"")))</f>
        <v>1</v>
      </c>
      <c r="K2984" s="1" t="s">
        <v>42</v>
      </c>
      <c r="L2984" s="18">
        <v>46082</v>
      </c>
      <c r="M2984" s="49">
        <v>0.58333333333333337</v>
      </c>
      <c r="N2984" s="18">
        <v>46083</v>
      </c>
      <c r="O2984" s="56">
        <v>0.5</v>
      </c>
      <c r="P2984" s="31" t="str">
        <f>TEXT($L2984, "dddd")</f>
        <v>Sunday</v>
      </c>
      <c r="Q2984" s="39" t="s">
        <v>207</v>
      </c>
      <c r="R2984" s="39">
        <v>3000</v>
      </c>
      <c r="S2984" s="1" t="str">
        <f>IF(OR(MONTH(L2984)=12, MONTH(L2984)&lt;=5), "Dry Season", "Wet Season")</f>
        <v>Dry Season</v>
      </c>
      <c r="T2984" s="1">
        <v>1</v>
      </c>
      <c r="U2984" s="1">
        <v>0</v>
      </c>
      <c r="V2984" s="1">
        <v>0</v>
      </c>
      <c r="W2984" s="2">
        <f>IF(ISNUMBER(SEARCH("N/A", X2984)), 0, 1)</f>
        <v>0</v>
      </c>
      <c r="X2984" s="1" t="s">
        <v>44</v>
      </c>
      <c r="Y2984" s="1"/>
      <c r="Z2984" s="1"/>
      <c r="AA2984" s="11" cm="1">
        <f t="array" ref="AA2984">IF(ISBLANK(Y2984), 0, VINCentyInvDistance(F2984,G2984,Y2984,Z2984))</f>
        <v>0</v>
      </c>
      <c r="AB2984" s="1">
        <v>0</v>
      </c>
      <c r="AC2984" s="1">
        <v>8.8000000000000007</v>
      </c>
      <c r="AD2984" s="1">
        <v>3.5</v>
      </c>
      <c r="AE2984" s="1">
        <v>8</v>
      </c>
      <c r="AF2984" s="1">
        <v>1</v>
      </c>
      <c r="AG2984" s="1" t="s">
        <v>1703</v>
      </c>
      <c r="AH2984" s="1" t="s">
        <v>1704</v>
      </c>
      <c r="AI2984" s="1"/>
      <c r="AJ2984" s="1" t="s">
        <v>55</v>
      </c>
      <c r="AK2984" t="s">
        <v>16924</v>
      </c>
      <c r="AL2984" s="7">
        <v>0</v>
      </c>
      <c r="AM2984" s="1" t="s">
        <v>4727</v>
      </c>
    </row>
    <row r="2985" spans="1:39" ht="12.75" customHeight="1">
      <c r="A2985" s="1"/>
      <c r="B2985" s="1" t="s">
        <v>4743</v>
      </c>
      <c r="C2985" s="1" t="s">
        <v>5217</v>
      </c>
      <c r="D2985" s="3" t="str">
        <f ca="1">IFERROR(__xludf.DUMMYFUNCTION("PROPER(REGEXEXTRACT(B1257, ""(?:https?:\/\/)?(?:www\.)?([a-zA-Z0-9-]+)\.""))"),"Skyscanner")</f>
        <v>Skyscanner</v>
      </c>
      <c r="E2985" s="1" t="s">
        <v>4745</v>
      </c>
      <c r="F2985" s="1">
        <v>7.1388499999999997</v>
      </c>
      <c r="G2985" s="1">
        <v>125.63834300000001</v>
      </c>
      <c r="H2985" s="1" t="s">
        <v>4746</v>
      </c>
      <c r="I2985" s="1" t="s">
        <v>4252</v>
      </c>
      <c r="J2985" s="1">
        <f>IF(K2985="URBAN",1,IF(K2985="SUBURBAN",2,IF(K2985="RURAL",3,"")))</f>
        <v>1</v>
      </c>
      <c r="K2985" s="1" t="s">
        <v>42</v>
      </c>
      <c r="L2985" s="18">
        <v>46082</v>
      </c>
      <c r="M2985" s="49">
        <v>0.58333333333333337</v>
      </c>
      <c r="N2985" s="18">
        <v>46083</v>
      </c>
      <c r="O2985" s="56">
        <v>0.41666666666666669</v>
      </c>
      <c r="P2985" s="31" t="str">
        <f>TEXT($L2985, "dddd")</f>
        <v>Sunday</v>
      </c>
      <c r="Q2985" s="39" t="s">
        <v>111</v>
      </c>
      <c r="R2985" s="39">
        <v>4140</v>
      </c>
      <c r="S2985" s="1" t="str">
        <f>IF(OR(MONTH(L2985)=12, MONTH(L2985)&lt;=5), "Dry Season", "Wet Season")</f>
        <v>Dry Season</v>
      </c>
      <c r="T2985" s="1">
        <v>1</v>
      </c>
      <c r="U2985" s="1">
        <v>1</v>
      </c>
      <c r="V2985" s="1">
        <v>0</v>
      </c>
      <c r="W2985" s="2">
        <f>IF(ISNUMBER(SEARCH("N/A", X2985)), 0, 1)</f>
        <v>0</v>
      </c>
      <c r="X2985" s="1" t="s">
        <v>44</v>
      </c>
      <c r="Y2985" s="1"/>
      <c r="Z2985" s="1"/>
      <c r="AA2985" s="11" cm="1">
        <f t="array" ref="AA2985">IF(ISBLANK(Y2985), 0, VINCentyInvDistance(F2985,G2985,Y2985,Z2985))</f>
        <v>0</v>
      </c>
      <c r="AB2985" s="1">
        <v>1</v>
      </c>
      <c r="AC2985" s="1">
        <v>6.2</v>
      </c>
      <c r="AD2985" s="1">
        <v>4.0999999999999996</v>
      </c>
      <c r="AE2985" s="1">
        <v>6</v>
      </c>
      <c r="AF2985" s="1">
        <v>1</v>
      </c>
      <c r="AG2985" s="1" t="s">
        <v>4285</v>
      </c>
      <c r="AH2985" s="1" t="s">
        <v>1704</v>
      </c>
      <c r="AI2985" s="1" t="str">
        <f>TRIM(MID(SUBSTITUTE($H2985,",",REPT(" ",200)),(LEN($H2985)-LEN(SUBSTITUTE($H2985,",",""))-2)*200+1,200))</f>
        <v>Davao Region</v>
      </c>
      <c r="AJ2985" s="1" t="s">
        <v>55</v>
      </c>
      <c r="AK2985" t="s">
        <v>16926</v>
      </c>
      <c r="AL2985" s="7">
        <v>0</v>
      </c>
      <c r="AM2985" s="1" t="s">
        <v>4747</v>
      </c>
    </row>
    <row r="2986" spans="1:39" ht="12.75" customHeight="1">
      <c r="A2986" s="1"/>
      <c r="B2986" s="1" t="s">
        <v>4748</v>
      </c>
      <c r="C2986" s="1" t="s">
        <v>5218</v>
      </c>
      <c r="D2986" s="3" t="str">
        <f ca="1">IFERROR(__xludf.DUMMYFUNCTION("PROPER(REGEXEXTRACT(B1258, ""(?:https?:\/\/)?(?:www\.)?([a-zA-Z0-9-]+)\.""))"),"Skyscanner")</f>
        <v>Skyscanner</v>
      </c>
      <c r="E2986" s="1" t="s">
        <v>4750</v>
      </c>
      <c r="F2986" s="1">
        <v>7.1023880000000004</v>
      </c>
      <c r="G2986" s="1">
        <v>125.66376940000001</v>
      </c>
      <c r="H2986" s="1" t="s">
        <v>4751</v>
      </c>
      <c r="I2986" s="1" t="s">
        <v>4252</v>
      </c>
      <c r="J2986" s="1">
        <f>IF(K2986="URBAN",1,IF(K2986="SUBURBAN",2,IF(K2986="RURAL",3,"")))</f>
        <v>1</v>
      </c>
      <c r="K2986" s="1" t="s">
        <v>42</v>
      </c>
      <c r="L2986" s="18">
        <v>46082</v>
      </c>
      <c r="M2986" s="49">
        <v>0.58333333333333337</v>
      </c>
      <c r="N2986" s="18">
        <v>46083</v>
      </c>
      <c r="O2986" s="56">
        <v>0.45833333333333331</v>
      </c>
      <c r="P2986" s="31" t="str">
        <f>TEXT($L2986, "dddd")</f>
        <v>Sunday</v>
      </c>
      <c r="Q2986" s="39" t="s">
        <v>207</v>
      </c>
      <c r="R2986" s="39">
        <v>4154</v>
      </c>
      <c r="S2986" s="1" t="str">
        <f>IF(OR(MONTH(L2986)=12, MONTH(L2986)&lt;=5), "Dry Season", "Wet Season")</f>
        <v>Dry Season</v>
      </c>
      <c r="T2986" s="1">
        <v>1</v>
      </c>
      <c r="U2986" s="1">
        <v>1</v>
      </c>
      <c r="V2986" s="1">
        <v>1</v>
      </c>
      <c r="W2986" s="2">
        <f>IF(ISNUMBER(SEARCH("N/A", X2986)), 0, 1)</f>
        <v>1</v>
      </c>
      <c r="X2986" s="1" t="s">
        <v>124</v>
      </c>
      <c r="Y2986" s="1">
        <v>14.5352172</v>
      </c>
      <c r="Z2986" s="1">
        <v>120.9819432</v>
      </c>
      <c r="AA2986" s="11" cm="1">
        <f t="array" ref="AA2986">IF(ISBLANK(Y2986), 0, VINCentyInvDistance(F2986,G2986,Y2986,Z2986))</f>
        <v>968343.814757535</v>
      </c>
      <c r="AB2986" s="1">
        <v>0</v>
      </c>
      <c r="AC2986" s="1">
        <v>0</v>
      </c>
      <c r="AD2986" s="1">
        <v>0</v>
      </c>
      <c r="AE2986" s="1">
        <v>49</v>
      </c>
      <c r="AF2986" s="1">
        <v>1</v>
      </c>
      <c r="AG2986" s="1" t="s">
        <v>159</v>
      </c>
      <c r="AH2986" s="1" t="s">
        <v>160</v>
      </c>
      <c r="AI2986" s="1" t="str">
        <f>TRIM(MID(SUBSTITUTE($H2986,",",REPT(" ",200)),(LEN($H2986)-LEN(SUBSTITUTE($H2986,",",""))-2)*200+1,200))</f>
        <v>Davao Region</v>
      </c>
      <c r="AJ2986" s="1" t="s">
        <v>55</v>
      </c>
      <c r="AK2986" t="s">
        <v>240</v>
      </c>
      <c r="AL2986" s="7">
        <v>0</v>
      </c>
      <c r="AM2986" s="1"/>
    </row>
    <row r="2987" spans="1:39" ht="12.75" customHeight="1">
      <c r="A2987" s="1"/>
      <c r="B2987" s="1" t="s">
        <v>4752</v>
      </c>
      <c r="C2987" s="1" t="s">
        <v>5219</v>
      </c>
      <c r="D2987" s="3" t="str">
        <f ca="1">IFERROR(__xludf.DUMMYFUNCTION("PROPER(REGEXEXTRACT(B1259, ""(?:https?:\/\/)?(?:www\.)?([a-zA-Z0-9-]+)\.""))"),"Skyscanner")</f>
        <v>Skyscanner</v>
      </c>
      <c r="E2987" s="1" t="s">
        <v>4656</v>
      </c>
      <c r="F2987" s="1">
        <v>7.1023880000000004</v>
      </c>
      <c r="G2987" s="1">
        <v>125.663769</v>
      </c>
      <c r="H2987" s="1" t="s">
        <v>4751</v>
      </c>
      <c r="I2987" s="1" t="s">
        <v>4252</v>
      </c>
      <c r="J2987" s="1">
        <f>IF(K2987="URBAN",1,IF(K2987="SUBURBAN",2,IF(K2987="RURAL",3,"")))</f>
        <v>1</v>
      </c>
      <c r="K2987" s="1" t="s">
        <v>42</v>
      </c>
      <c r="L2987" s="18">
        <v>46082</v>
      </c>
      <c r="M2987" s="49">
        <v>0.66666666666666663</v>
      </c>
      <c r="N2987" s="18">
        <v>46083</v>
      </c>
      <c r="O2987" s="56">
        <v>0.5</v>
      </c>
      <c r="P2987" s="31" t="str">
        <f>TEXT($L2987, "dddd")</f>
        <v>Sunday</v>
      </c>
      <c r="Q2987" s="39" t="s">
        <v>207</v>
      </c>
      <c r="R2987" s="39">
        <v>3290</v>
      </c>
      <c r="S2987" s="1" t="str">
        <f>IF(OR(MONTH(L2987)=12, MONTH(L2987)&lt;=5), "Dry Season", "Wet Season")</f>
        <v>Dry Season</v>
      </c>
      <c r="T2987" s="1">
        <v>2</v>
      </c>
      <c r="U2987" s="1">
        <v>0</v>
      </c>
      <c r="V2987" s="1">
        <v>0</v>
      </c>
      <c r="W2987" s="2">
        <f>IF(ISNUMBER(SEARCH("N/A", X2987)), 0, 1)</f>
        <v>0</v>
      </c>
      <c r="X2987" s="1" t="s">
        <v>44</v>
      </c>
      <c r="Y2987" s="1"/>
      <c r="Z2987" s="1"/>
      <c r="AA2987" s="11" cm="1">
        <f t="array" ref="AA2987">IF(ISBLANK(Y2987), 0, VINCentyInvDistance(F2987,G2987,Y2987,Z2987))</f>
        <v>0</v>
      </c>
      <c r="AB2987" s="1">
        <v>1</v>
      </c>
      <c r="AC2987" s="1">
        <v>8.1999999999999993</v>
      </c>
      <c r="AD2987" s="1">
        <v>3</v>
      </c>
      <c r="AE2987" s="1">
        <v>537</v>
      </c>
      <c r="AF2987" s="1">
        <v>1</v>
      </c>
      <c r="AG2987" s="1" t="s">
        <v>4564</v>
      </c>
      <c r="AH2987" s="1" t="s">
        <v>4109</v>
      </c>
      <c r="AI2987" s="1"/>
      <c r="AJ2987" s="1" t="s">
        <v>55</v>
      </c>
      <c r="AK2987" t="s">
        <v>16927</v>
      </c>
      <c r="AL2987" s="7">
        <v>0</v>
      </c>
      <c r="AM2987" s="1" t="s">
        <v>4754</v>
      </c>
    </row>
    <row r="2988" spans="1:39" ht="12.75" customHeight="1">
      <c r="A2988" s="1"/>
      <c r="B2988" s="1" t="s">
        <v>4759</v>
      </c>
      <c r="C2988" s="1" t="s">
        <v>4760</v>
      </c>
      <c r="D2988" s="3" t="str">
        <f ca="1">IFERROR(__xludf.DUMMYFUNCTION("PROPER(REGEXEXTRACT(B1261, ""(?:https?:\/\/)?(?:www\.)?([a-zA-Z0-9-]+)\.""))"),"Google")</f>
        <v>Google</v>
      </c>
      <c r="E2988" s="1" t="s">
        <v>4761</v>
      </c>
      <c r="F2988" s="1">
        <v>7.1038760999999999</v>
      </c>
      <c r="G2988" s="1">
        <v>125.6146844</v>
      </c>
      <c r="H2988" s="1" t="s">
        <v>4762</v>
      </c>
      <c r="I2988" s="1" t="s">
        <v>4252</v>
      </c>
      <c r="J2988" s="1">
        <f>IF(K2988="URBAN",1,IF(K2988="SUBURBAN",2,IF(K2988="RURAL",3,"")))</f>
        <v>1</v>
      </c>
      <c r="K2988" s="1" t="s">
        <v>42</v>
      </c>
      <c r="L2988" s="18">
        <v>46082</v>
      </c>
      <c r="M2988" s="49">
        <v>0.625</v>
      </c>
      <c r="N2988" s="18">
        <v>46083</v>
      </c>
      <c r="O2988" s="56">
        <v>0.5</v>
      </c>
      <c r="P2988" s="31" t="str">
        <f>TEXT($L2988, "dddd")</f>
        <v>Sunday</v>
      </c>
      <c r="Q2988" s="39" t="s">
        <v>1266</v>
      </c>
      <c r="R2988" s="39">
        <v>1814</v>
      </c>
      <c r="S2988" s="1" t="str">
        <f>IF(OR(MONTH(L2988)=12, MONTH(L2988)&lt;=5), "Dry Season", "Wet Season")</f>
        <v>Dry Season</v>
      </c>
      <c r="T2988" s="1">
        <v>1</v>
      </c>
      <c r="U2988" s="1">
        <v>0</v>
      </c>
      <c r="V2988" s="1">
        <v>0</v>
      </c>
      <c r="W2988" s="2">
        <f>IF(ISNUMBER(SEARCH("N/A", X2988)), 0, 1)</f>
        <v>0</v>
      </c>
      <c r="X2988" s="1" t="s">
        <v>44</v>
      </c>
      <c r="Y2988" s="1"/>
      <c r="Z2988" s="1"/>
      <c r="AA2988" s="11" cm="1">
        <f t="array" ref="AA2988">IF(ISBLANK(Y2988), 0, VINCentyInvDistance(F2988,G2988,Y2988,Z2988))</f>
        <v>0</v>
      </c>
      <c r="AB2988" s="1">
        <v>0</v>
      </c>
      <c r="AC2988" s="1">
        <v>0</v>
      </c>
      <c r="AD2988" s="1">
        <v>0</v>
      </c>
      <c r="AE2988" s="1">
        <v>122</v>
      </c>
      <c r="AF2988" s="1">
        <v>1</v>
      </c>
      <c r="AG2988" s="1" t="str">
        <f>TRIM(MID(SUBSTITUTE($H2988,",",REPT(" ",200)),(LEN($H2988)-LEN(SUBSTITUTE($H2988,",",""))-4)*200+1,200))</f>
        <v>Buhangin District</v>
      </c>
      <c r="AH2988" s="1" t="str">
        <f>TRIM(MID(SUBSTITUTE($H2988,",",REPT(" ",200)),(LEN($H2988)-LEN(SUBSTITUTE($H2988,",",""))-3)*200+1,200))</f>
        <v>Davao City</v>
      </c>
      <c r="AI2988" s="1" t="str">
        <f>TRIM(MID(SUBSTITUTE($H2988,",",REPT(" ",200)),(LEN($H2988)-LEN(SUBSTITUTE($H2988,",",""))-2)*200+1,200))</f>
        <v>Davao Region</v>
      </c>
      <c r="AJ2988" s="1" t="str">
        <f>TRIM(MID(SUBSTITUTE($H2988,",",REPT(" ",200)),(LEN($H2988)-LEN(SUBSTITUTE($H2988,",",""))-0)*200+1,200))</f>
        <v>Philippines</v>
      </c>
      <c r="AL2988" s="7">
        <v>0</v>
      </c>
      <c r="AM2988" s="1"/>
    </row>
    <row r="2989" spans="1:39" ht="12.75" customHeight="1">
      <c r="A2989" s="1"/>
      <c r="B2989" s="1" t="s">
        <v>4763</v>
      </c>
      <c r="C2989" s="1" t="s">
        <v>4764</v>
      </c>
      <c r="D2989" s="3" t="str">
        <f ca="1">IFERROR(__xludf.DUMMYFUNCTION("PROPER(REGEXEXTRACT(B1262, ""(?:https?:\/\/)?(?:www\.)?([a-zA-Z0-9-]+)\.""))"),"Google")</f>
        <v>Google</v>
      </c>
      <c r="E2989" s="1" t="s">
        <v>4765</v>
      </c>
      <c r="F2989" s="1">
        <v>7.0604079999999998</v>
      </c>
      <c r="G2989" s="1">
        <v>125.59343459999999</v>
      </c>
      <c r="H2989" s="1" t="s">
        <v>4512</v>
      </c>
      <c r="I2989" s="1" t="s">
        <v>4252</v>
      </c>
      <c r="J2989" s="1">
        <f>IF(K2989="URBAN",1,IF(K2989="SUBURBAN",2,IF(K2989="RURAL",3,"")))</f>
        <v>1</v>
      </c>
      <c r="K2989" s="1" t="s">
        <v>42</v>
      </c>
      <c r="L2989" s="18">
        <v>46082</v>
      </c>
      <c r="M2989" s="49">
        <v>0.625</v>
      </c>
      <c r="N2989" s="18">
        <v>46083</v>
      </c>
      <c r="O2989" s="56">
        <v>0.5</v>
      </c>
      <c r="P2989" s="31" t="str">
        <f>TEXT($L2989, "dddd")</f>
        <v>Sunday</v>
      </c>
      <c r="Q2989" s="39" t="s">
        <v>111</v>
      </c>
      <c r="R2989" s="39">
        <v>2724</v>
      </c>
      <c r="S2989" s="1" t="str">
        <f>IF(OR(MONTH(L2989)=12, MONTH(L2989)&lt;=5), "Dry Season", "Wet Season")</f>
        <v>Dry Season</v>
      </c>
      <c r="T2989" s="1">
        <v>1</v>
      </c>
      <c r="U2989" s="1">
        <v>0</v>
      </c>
      <c r="V2989" s="1">
        <v>0</v>
      </c>
      <c r="W2989" s="2">
        <f>IF(ISNUMBER(SEARCH("N/A", X2989)), 0, 1)</f>
        <v>0</v>
      </c>
      <c r="X2989" s="1" t="s">
        <v>44</v>
      </c>
      <c r="Y2989" s="1"/>
      <c r="Z2989" s="1"/>
      <c r="AA2989" s="11" cm="1">
        <f t="array" ref="AA2989">IF(ISBLANK(Y2989), 0, VINCentyInvDistance(F2989,G2989,Y2989,Z2989))</f>
        <v>0</v>
      </c>
      <c r="AB2989" s="1">
        <v>0</v>
      </c>
      <c r="AC2989" s="1">
        <v>0</v>
      </c>
      <c r="AD2989" s="1">
        <v>0</v>
      </c>
      <c r="AE2989" s="1">
        <v>96</v>
      </c>
      <c r="AF2989" s="1">
        <v>1</v>
      </c>
      <c r="AG2989" s="1" t="str">
        <f>TRIM(MID(SUBSTITUTE($H2989,",",REPT(" ",200)),(LEN($H2989)-LEN(SUBSTITUTE($H2989,",",""))-4)*200+1,200))</f>
        <v>Talomo District</v>
      </c>
      <c r="AH2989" s="1" t="str">
        <f>TRIM(MID(SUBSTITUTE($H2989,",",REPT(" ",200)),(LEN($H2989)-LEN(SUBSTITUTE($H2989,",",""))-3)*200+1,200))</f>
        <v>Davao City</v>
      </c>
      <c r="AI2989" s="1" t="str">
        <f>TRIM(MID(SUBSTITUTE($H2989,",",REPT(" ",200)),(LEN($H2989)-LEN(SUBSTITUTE($H2989,",",""))-2)*200+1,200))</f>
        <v>Davao Region</v>
      </c>
      <c r="AJ2989" s="1" t="str">
        <f>TRIM(MID(SUBSTITUTE($H2989,",",REPT(" ",200)),(LEN($H2989)-LEN(SUBSTITUTE($H2989,",",""))-0)*200+1,200))</f>
        <v>Philippines</v>
      </c>
      <c r="AL2989" s="7">
        <v>0</v>
      </c>
      <c r="AM2989" s="1"/>
    </row>
    <row r="2990" spans="1:39" ht="12.75" customHeight="1">
      <c r="A2990" s="1"/>
      <c r="B2990" s="1" t="s">
        <v>4766</v>
      </c>
      <c r="C2990" s="1" t="s">
        <v>5221</v>
      </c>
      <c r="D2990" s="3" t="str">
        <f ca="1">IFERROR(__xludf.DUMMYFUNCTION("PROPER(REGEXEXTRACT(B1263, ""(?:https?:\/\/)?(?:www\.)?([a-zA-Z0-9-]+)\.""))"),"Skyscanner")</f>
        <v>Skyscanner</v>
      </c>
      <c r="E2990" s="1" t="s">
        <v>4768</v>
      </c>
      <c r="F2990" s="1">
        <v>7.1122323999999999</v>
      </c>
      <c r="G2990" s="1">
        <v>125.6679075</v>
      </c>
      <c r="H2990" s="1" t="s">
        <v>4769</v>
      </c>
      <c r="I2990" s="1" t="s">
        <v>4252</v>
      </c>
      <c r="J2990" s="1">
        <f>IF(K2990="URBAN",1,IF(K2990="SUBURBAN",2,IF(K2990="RURAL",3,"")))</f>
        <v>1</v>
      </c>
      <c r="K2990" s="1" t="s">
        <v>42</v>
      </c>
      <c r="L2990" s="18">
        <v>46082</v>
      </c>
      <c r="M2990" s="49">
        <v>0.58333333333333337</v>
      </c>
      <c r="N2990" s="18">
        <v>46083</v>
      </c>
      <c r="O2990" s="56">
        <v>0.5</v>
      </c>
      <c r="P2990" s="31" t="str">
        <f>TEXT($L2990, "dddd")</f>
        <v>Sunday</v>
      </c>
      <c r="Q2990" s="39" t="s">
        <v>111</v>
      </c>
      <c r="R2990" s="39">
        <v>2484</v>
      </c>
      <c r="S2990" s="1" t="str">
        <f>IF(OR(MONTH(L2990)=12, MONTH(L2990)&lt;=5), "Dry Season", "Wet Season")</f>
        <v>Dry Season</v>
      </c>
      <c r="T2990" s="1">
        <v>1</v>
      </c>
      <c r="U2990" s="1">
        <v>0</v>
      </c>
      <c r="V2990" s="1">
        <v>1</v>
      </c>
      <c r="W2990" s="2">
        <f>IF(ISNUMBER(SEARCH("N/A", X2990)), 0, 1)</f>
        <v>1</v>
      </c>
      <c r="X2990" s="1" t="s">
        <v>4513</v>
      </c>
      <c r="Y2990" s="1">
        <v>7.0623269999999998</v>
      </c>
      <c r="Z2990" s="1">
        <v>125.59326799999999</v>
      </c>
      <c r="AA2990" s="11" cm="1">
        <f t="array" ref="AA2990">IF(ISBLANK(Y2990), 0, VINCentyInvDistance(F2990,G2990,Y2990,Z2990))</f>
        <v>9922.3531891183629</v>
      </c>
      <c r="AB2990" s="1">
        <v>1</v>
      </c>
      <c r="AC2990" s="1">
        <v>9</v>
      </c>
      <c r="AD2990" s="1">
        <v>4</v>
      </c>
      <c r="AE2990" s="1">
        <v>67</v>
      </c>
      <c r="AF2990" s="1">
        <v>1</v>
      </c>
      <c r="AG2990" s="1" t="s">
        <v>4514</v>
      </c>
      <c r="AH2990" s="1" t="s">
        <v>1704</v>
      </c>
      <c r="AI2990" s="1" t="str">
        <f>TRIM(MID(SUBSTITUTE($H2990,",",REPT(" ",200)),(LEN($H2990)-LEN(SUBSTITUTE($H2990,",",""))-2)*200+1,200))</f>
        <v>Davao Region</v>
      </c>
      <c r="AJ2990" s="1" t="s">
        <v>55</v>
      </c>
      <c r="AK2990" t="s">
        <v>16963</v>
      </c>
      <c r="AL2990" s="7">
        <v>0</v>
      </c>
      <c r="AM2990" s="1"/>
    </row>
    <row r="2991" spans="1:39" ht="12.75" customHeight="1">
      <c r="A2991" s="1"/>
      <c r="B2991" s="1" t="s">
        <v>4781</v>
      </c>
      <c r="C2991" s="1" t="s">
        <v>5225</v>
      </c>
      <c r="D2991" s="3" t="str">
        <f ca="1">IFERROR(__xludf.DUMMYFUNCTION("PROPER(REGEXEXTRACT(B1266, ""(?:https?:\/\/)?(?:www\.)?([a-zA-Z0-9-]+)\.""))"),"Skyscanner")</f>
        <v>Skyscanner</v>
      </c>
      <c r="E2991" s="1" t="s">
        <v>4783</v>
      </c>
      <c r="F2991" s="1">
        <v>7.0976802000000001</v>
      </c>
      <c r="G2991" s="1">
        <v>125.6206198</v>
      </c>
      <c r="H2991" s="1" t="s">
        <v>4784</v>
      </c>
      <c r="I2991" s="1" t="s">
        <v>4252</v>
      </c>
      <c r="J2991" s="1">
        <f>IF(K2991="URBAN",1,IF(K2991="SUBURBAN",2,IF(K2991="RURAL",3,"")))</f>
        <v>1</v>
      </c>
      <c r="K2991" s="1" t="s">
        <v>42</v>
      </c>
      <c r="L2991" s="18">
        <v>46082</v>
      </c>
      <c r="M2991" s="49">
        <v>0.58333333333333337</v>
      </c>
      <c r="N2991" s="18">
        <v>46083</v>
      </c>
      <c r="O2991" s="56">
        <v>0.5</v>
      </c>
      <c r="P2991" s="31" t="str">
        <f>TEXT($L2991, "dddd")</f>
        <v>Sunday</v>
      </c>
      <c r="Q2991" s="39" t="s">
        <v>1266</v>
      </c>
      <c r="R2991" s="39">
        <v>991</v>
      </c>
      <c r="S2991" s="1" t="str">
        <f>IF(OR(MONTH(L2991)=12, MONTH(L2991)&lt;=5), "Dry Season", "Wet Season")</f>
        <v>Dry Season</v>
      </c>
      <c r="T2991" s="1">
        <v>2</v>
      </c>
      <c r="U2991" s="1">
        <v>1</v>
      </c>
      <c r="V2991" s="1">
        <v>0</v>
      </c>
      <c r="W2991" s="2">
        <f>IF(ISNUMBER(SEARCH("N/A", X2991)), 0, 1)</f>
        <v>1</v>
      </c>
      <c r="X2991" s="1" t="s">
        <v>4263</v>
      </c>
      <c r="Y2991" s="1">
        <v>7.0920304999999999</v>
      </c>
      <c r="Z2991" s="1">
        <v>125.61240720000001</v>
      </c>
      <c r="AA2991" s="11" cm="1">
        <f t="array" ref="AA2991">IF(ISBLANK(Y2991), 0, VINCentyInvDistance(F2991,G2991,Y2991,Z2991))</f>
        <v>1101.5989997208724</v>
      </c>
      <c r="AB2991" s="1">
        <v>0</v>
      </c>
      <c r="AC2991" s="1">
        <v>7.4</v>
      </c>
      <c r="AD2991" s="1">
        <v>5</v>
      </c>
      <c r="AE2991" s="1">
        <v>6</v>
      </c>
      <c r="AF2991" s="1">
        <v>1</v>
      </c>
      <c r="AG2991" s="1" t="s">
        <v>4264</v>
      </c>
      <c r="AH2991" s="1" t="s">
        <v>1704</v>
      </c>
      <c r="AI2991" s="1" t="str">
        <f>TRIM(MID(SUBSTITUTE($H2991,",",REPT(" ",200)),(LEN($H2991)-LEN(SUBSTITUTE($H2991,",",""))-2)*200+1,200))</f>
        <v>Davao Region</v>
      </c>
      <c r="AJ2991" s="1" t="s">
        <v>55</v>
      </c>
      <c r="AK2991" t="s">
        <v>1181</v>
      </c>
      <c r="AL2991" s="7">
        <v>0</v>
      </c>
      <c r="AM2991" s="1"/>
    </row>
    <row r="2992" spans="1:39" ht="12.75" customHeight="1">
      <c r="A2992" s="1"/>
      <c r="B2992" s="1" t="s">
        <v>5247</v>
      </c>
      <c r="C2992" s="1" t="s">
        <v>5248</v>
      </c>
      <c r="D2992" s="3" t="str">
        <f ca="1">IFERROR(__xludf.DUMMYFUNCTION("PROPER(REGEXEXTRACT(B1275, ""(?:https?:\/\/)?(?:www\.)?([a-zA-Z0-9-]+)\.""))"),"Skyscanner")</f>
        <v>Skyscanner</v>
      </c>
      <c r="E2992" s="1" t="s">
        <v>5249</v>
      </c>
      <c r="F2992" s="1">
        <v>10.31132</v>
      </c>
      <c r="G2992" s="1">
        <v>123.89516</v>
      </c>
      <c r="H2992" s="1" t="s">
        <v>5250</v>
      </c>
      <c r="I2992" s="1" t="s">
        <v>2622</v>
      </c>
      <c r="J2992" s="1">
        <f>IF(K2992="URBAN",1,IF(K2992="SUBURBAN",2,IF(K2992="RURAL",3,"")))</f>
        <v>1</v>
      </c>
      <c r="K2992" s="1" t="s">
        <v>42</v>
      </c>
      <c r="L2992" s="18">
        <v>46082</v>
      </c>
      <c r="M2992" s="49">
        <v>0.58333333333333337</v>
      </c>
      <c r="N2992" s="18">
        <v>46083</v>
      </c>
      <c r="O2992" s="56">
        <v>0.5</v>
      </c>
      <c r="P2992" s="31" t="str">
        <f>TEXT($L2992, "dddd")</f>
        <v>Sunday</v>
      </c>
      <c r="Q2992" s="39" t="s">
        <v>207</v>
      </c>
      <c r="R2992" s="39">
        <v>2268</v>
      </c>
      <c r="S2992" s="1" t="str">
        <f>IF(OR(MONTH(L2992)=12, MONTH(L2992)&lt;=5), "Dry Season", "Wet Season")</f>
        <v>Dry Season</v>
      </c>
      <c r="T2992" s="1">
        <v>1</v>
      </c>
      <c r="U2992" s="1">
        <v>0</v>
      </c>
      <c r="V2992" s="1">
        <v>0</v>
      </c>
      <c r="W2992" s="2">
        <f>IF(ISNUMBER(SEARCH("N/A", X2992)), 0, 1)</f>
        <v>0</v>
      </c>
      <c r="X2992" s="1" t="s">
        <v>44</v>
      </c>
      <c r="Y2992" s="1"/>
      <c r="Z2992" s="1"/>
      <c r="AA2992" s="11" cm="1">
        <f t="array" ref="AA2992">IF(ISBLANK(Y2992), 0, VINCentyInvDistance(F2992,G2992,Y2992,Z2992))</f>
        <v>0</v>
      </c>
      <c r="AB2992" s="1">
        <v>0</v>
      </c>
      <c r="AC2992" s="1">
        <v>0</v>
      </c>
      <c r="AD2992" s="1">
        <v>0</v>
      </c>
      <c r="AE2992" s="1">
        <v>28</v>
      </c>
      <c r="AF2992" s="1">
        <v>1</v>
      </c>
      <c r="AG2992" s="1" t="s">
        <v>731</v>
      </c>
      <c r="AH2992" s="1" t="s">
        <v>731</v>
      </c>
      <c r="AI2992" s="1"/>
      <c r="AJ2992" s="1" t="s">
        <v>55</v>
      </c>
      <c r="AK2992" t="s">
        <v>5251</v>
      </c>
      <c r="AL2992" s="7">
        <v>0</v>
      </c>
      <c r="AM2992" s="1" t="s">
        <v>5252</v>
      </c>
    </row>
    <row r="2993" spans="1:39" ht="12.75" customHeight="1">
      <c r="A2993" s="1"/>
      <c r="B2993" s="1" t="s">
        <v>5308</v>
      </c>
      <c r="C2993" s="1" t="s">
        <v>5309</v>
      </c>
      <c r="D2993" s="3" t="str">
        <f ca="1">IFERROR(__xludf.DUMMYFUNCTION("PROPER(REGEXEXTRACT(B1289, ""(?:https?:\/\/)?(?:www\.)?([a-zA-Z0-9-]+)\.""))"),"Skyscanner")</f>
        <v>Skyscanner</v>
      </c>
      <c r="E2993" s="1" t="s">
        <v>5310</v>
      </c>
      <c r="F2993" s="1">
        <v>7.4415547000000002</v>
      </c>
      <c r="G2993" s="1">
        <v>125.80581189999999</v>
      </c>
      <c r="H2993" s="1" t="s">
        <v>5311</v>
      </c>
      <c r="I2993" s="1" t="s">
        <v>4252</v>
      </c>
      <c r="J2993" s="1">
        <f>IF(K2993="URBAN",1,IF(K2993="SUBURBAN",2,IF(K2993="RURAL",3,"")))</f>
        <v>1</v>
      </c>
      <c r="K2993" s="1" t="s">
        <v>42</v>
      </c>
      <c r="L2993" s="18">
        <v>46082</v>
      </c>
      <c r="M2993" s="49">
        <v>0.58333333333333337</v>
      </c>
      <c r="N2993" s="18">
        <v>46083</v>
      </c>
      <c r="O2993" s="56">
        <v>0.5</v>
      </c>
      <c r="P2993" s="31" t="str">
        <f>TEXT($L2993, "dddd")</f>
        <v>Sunday</v>
      </c>
      <c r="Q2993" s="39" t="s">
        <v>111</v>
      </c>
      <c r="R2993" s="39">
        <v>3878</v>
      </c>
      <c r="S2993" s="1" t="str">
        <f>IF(OR(MONTH(L2993)=12, MONTH(L2993)&lt;=5), "Dry Season", "Wet Season")</f>
        <v>Dry Season</v>
      </c>
      <c r="T2993" s="1">
        <v>1</v>
      </c>
      <c r="U2993" s="1">
        <v>0</v>
      </c>
      <c r="V2993" s="1">
        <v>1</v>
      </c>
      <c r="W2993" s="2">
        <f>IF(ISNUMBER(SEARCH("N/A", X2993)), 0, 1)</f>
        <v>1</v>
      </c>
      <c r="X2993" s="1" t="s">
        <v>4107</v>
      </c>
      <c r="Y2993" s="1">
        <v>7.4457550000000001</v>
      </c>
      <c r="Z2993" s="1">
        <v>125.80897</v>
      </c>
      <c r="AA2993" s="11" cm="1">
        <f t="array" ref="AA2993">IF(ISBLANK(Y2993), 0, VINCentyInvDistance(F2993,G2993,Y2993,Z2993))</f>
        <v>580.78775886011408</v>
      </c>
      <c r="AB2993" s="1">
        <v>0</v>
      </c>
      <c r="AC2993" s="1">
        <v>8</v>
      </c>
      <c r="AD2993" s="1">
        <v>5</v>
      </c>
      <c r="AE2993" s="1">
        <v>106</v>
      </c>
      <c r="AF2993" s="1">
        <v>1</v>
      </c>
      <c r="AG2993" s="1" t="s">
        <v>4108</v>
      </c>
      <c r="AH2993" s="1" t="s">
        <v>4109</v>
      </c>
      <c r="AI2993" s="1" t="str">
        <f>TRIM(MID(SUBSTITUTE($H2993,",",REPT(" ",200)),(LEN($H2993)-LEN(SUBSTITUTE($H2993,",",""))-2)*200+1,200))</f>
        <v>Davao Region</v>
      </c>
      <c r="AJ2993" s="1" t="s">
        <v>55</v>
      </c>
      <c r="AK2993" t="s">
        <v>16964</v>
      </c>
      <c r="AL2993" s="7">
        <v>0</v>
      </c>
      <c r="AM2993" s="1"/>
    </row>
    <row r="2994" spans="1:39" ht="12.75" customHeight="1">
      <c r="A2994" s="1"/>
      <c r="B2994" s="1" t="s">
        <v>4581</v>
      </c>
      <c r="C2994" s="1" t="s">
        <v>5390</v>
      </c>
      <c r="D2994" s="3" t="str">
        <f ca="1">IFERROR(__xludf.DUMMYFUNCTION("PROPER(REGEXEXTRACT(B1308, ""(?:https?:\/\/)?(?:www\.)?([a-zA-Z0-9-]+)\.""))"),"Skyscanner")</f>
        <v>Skyscanner</v>
      </c>
      <c r="E2994" s="1" t="s">
        <v>5391</v>
      </c>
      <c r="F2994" s="1">
        <v>7.0766299999999998</v>
      </c>
      <c r="G2994" s="1">
        <v>125.60475</v>
      </c>
      <c r="H2994" s="1" t="s">
        <v>4584</v>
      </c>
      <c r="I2994" s="1" t="s">
        <v>4252</v>
      </c>
      <c r="J2994" s="1">
        <f>IF(K2994="URBAN",1,IF(K2994="SUBURBAN",2,IF(K2994="RURAL",3,"")))</f>
        <v>1</v>
      </c>
      <c r="K2994" s="1" t="s">
        <v>42</v>
      </c>
      <c r="L2994" s="18">
        <v>46082</v>
      </c>
      <c r="M2994" s="49">
        <v>0.58333333333333337</v>
      </c>
      <c r="N2994" s="18">
        <v>46083</v>
      </c>
      <c r="O2994" s="56">
        <v>0.5</v>
      </c>
      <c r="P2994" s="31" t="str">
        <f>TEXT($L2994, "dddd")</f>
        <v>Sunday</v>
      </c>
      <c r="Q2994" s="39" t="s">
        <v>111</v>
      </c>
      <c r="R2994" s="39">
        <v>11735</v>
      </c>
      <c r="S2994" s="1" t="str">
        <f>IF(OR(MONTH(L2994)=12, MONTH(L2994)&lt;=5), "Dry Season", "Wet Season")</f>
        <v>Dry Season</v>
      </c>
      <c r="T2994" s="1">
        <v>1</v>
      </c>
      <c r="U2994" s="1">
        <v>1</v>
      </c>
      <c r="V2994" s="1">
        <v>1</v>
      </c>
      <c r="W2994" s="2">
        <f>IF(ISNUMBER(SEARCH("N/A", X2994)), 0, 1)</f>
        <v>0</v>
      </c>
      <c r="X2994" s="1" t="s">
        <v>44</v>
      </c>
      <c r="Y2994" s="1"/>
      <c r="Z2994" s="1"/>
      <c r="AA2994" s="11" cm="1">
        <f t="array" ref="AA2994">IF(ISBLANK(Y2994), 0, VINCentyInvDistance(F2994,G2994,Y2994,Z2994))</f>
        <v>0</v>
      </c>
      <c r="AB2994" s="1">
        <v>0</v>
      </c>
      <c r="AC2994" s="1">
        <v>8.6</v>
      </c>
      <c r="AD2994" s="1">
        <v>3.4</v>
      </c>
      <c r="AE2994" s="1">
        <v>3</v>
      </c>
      <c r="AF2994" s="1">
        <v>1</v>
      </c>
      <c r="AG2994" s="1" t="s">
        <v>1703</v>
      </c>
      <c r="AH2994" s="1" t="s">
        <v>1704</v>
      </c>
      <c r="AI2994" s="1"/>
      <c r="AJ2994" s="1" t="s">
        <v>55</v>
      </c>
      <c r="AK2994" t="s">
        <v>16916</v>
      </c>
      <c r="AL2994" s="7">
        <v>0</v>
      </c>
      <c r="AM2994" s="1" t="s">
        <v>4585</v>
      </c>
    </row>
    <row r="2995" spans="1:39" ht="12.75" customHeight="1">
      <c r="A2995" s="1"/>
      <c r="B2995" s="1" t="s">
        <v>5531</v>
      </c>
      <c r="C2995" s="1" t="s">
        <v>5532</v>
      </c>
      <c r="D2995" s="3" t="str">
        <f ca="1">IFERROR(__xludf.DUMMYFUNCTION("PROPER(REGEXEXTRACT(B1343, ""(?:https?:\/\/)?(?:www\.)?([a-zA-Z0-9-]+)\.""))"),"Google")</f>
        <v>Google</v>
      </c>
      <c r="E2995" s="1" t="s">
        <v>5533</v>
      </c>
      <c r="F2995" s="1">
        <v>7.4415550000000001</v>
      </c>
      <c r="G2995" s="1">
        <v>125.805812</v>
      </c>
      <c r="H2995" s="1" t="s">
        <v>5311</v>
      </c>
      <c r="I2995" s="1" t="s">
        <v>4252</v>
      </c>
      <c r="J2995" s="1">
        <f>IF(K2995="URBAN",1,IF(K2995="SUBURBAN",2,IF(K2995="RURAL",3,"")))</f>
        <v>1</v>
      </c>
      <c r="K2995" s="1" t="s">
        <v>42</v>
      </c>
      <c r="L2995" s="18">
        <v>46082</v>
      </c>
      <c r="M2995" s="49">
        <v>0.625</v>
      </c>
      <c r="N2995" s="18">
        <v>46083</v>
      </c>
      <c r="O2995" s="56">
        <v>0.5</v>
      </c>
      <c r="P2995" s="31" t="str">
        <f>TEXT($L2995, "dddd")</f>
        <v>Sunday</v>
      </c>
      <c r="Q2995" s="39" t="s">
        <v>1266</v>
      </c>
      <c r="R2995" s="39">
        <v>2400</v>
      </c>
      <c r="S2995" s="1" t="str">
        <f>IF(OR(MONTH(L2995)=12, MONTH(L2995)&lt;=5), "Dry Season", "Wet Season")</f>
        <v>Dry Season</v>
      </c>
      <c r="T2995" s="1">
        <v>1</v>
      </c>
      <c r="U2995" s="1">
        <v>0</v>
      </c>
      <c r="V2995" s="1">
        <v>1</v>
      </c>
      <c r="W2995" s="2">
        <f>IF(ISNUMBER(SEARCH("N/A", X2995)), 0, 1)</f>
        <v>0</v>
      </c>
      <c r="X2995" s="1" t="s">
        <v>44</v>
      </c>
      <c r="Y2995" s="1"/>
      <c r="Z2995" s="1"/>
      <c r="AA2995" s="11" cm="1">
        <f t="array" ref="AA2995">IF(ISBLANK(Y2995), 0, VINCentyInvDistance(F2995,G2995,Y2995,Z2995))</f>
        <v>0</v>
      </c>
      <c r="AB2995" s="1">
        <v>0</v>
      </c>
      <c r="AC2995" s="1">
        <v>0</v>
      </c>
      <c r="AD2995" s="1">
        <v>0</v>
      </c>
      <c r="AE2995" s="1">
        <v>151</v>
      </c>
      <c r="AF2995" s="1">
        <v>1</v>
      </c>
      <c r="AG2995" s="1" t="str">
        <f>TRIM(MID(SUBSTITUTE($H2995,",",REPT(" ",200)),(LEN($H2995)-LEN(SUBSTITUTE($H2995,",",""))-4)*200+1,200))</f>
        <v>Tagum</v>
      </c>
      <c r="AH2995" s="1" t="str">
        <f>TRIM(MID(SUBSTITUTE($H2995,",",REPT(" ",200)),(LEN($H2995)-LEN(SUBSTITUTE($H2995,",",""))-3)*200+1,200))</f>
        <v>Davao del Norte</v>
      </c>
      <c r="AI2995" s="1" t="str">
        <f>TRIM(MID(SUBSTITUTE($H2995,",",REPT(" ",200)),(LEN($H2995)-LEN(SUBSTITUTE($H2995,",",""))-2)*200+1,200))</f>
        <v>Davao Region</v>
      </c>
      <c r="AJ2995" s="1" t="str">
        <f>TRIM(MID(SUBSTITUTE($H2995,",",REPT(" ",200)),(LEN($H2995)-LEN(SUBSTITUTE($H2995,",",""))-0)*200+1,200))</f>
        <v>Philippines</v>
      </c>
      <c r="AL2995" s="7">
        <v>0</v>
      </c>
      <c r="AM2995" s="1"/>
    </row>
    <row r="2996" spans="1:39" ht="12.75" customHeight="1">
      <c r="A2996" s="1"/>
      <c r="B2996" s="1" t="s">
        <v>5981</v>
      </c>
      <c r="C2996" s="1" t="s">
        <v>5982</v>
      </c>
      <c r="D2996" s="3" t="str">
        <f ca="1">IFERROR(__xludf.DUMMYFUNCTION("PROPER(REGEXEXTRACT(B1466, ""(?:https?:\/\/)?(?:www\.)?([a-zA-Z0-9-]+)\.""))"),"Google")</f>
        <v>Google</v>
      </c>
      <c r="E2996" s="1" t="s">
        <v>5983</v>
      </c>
      <c r="F2996" s="1">
        <v>10.983796099999999</v>
      </c>
      <c r="G2996" s="1">
        <v>125.79856100000001</v>
      </c>
      <c r="H2996" s="1" t="s">
        <v>5984</v>
      </c>
      <c r="I2996" s="1" t="s">
        <v>5875</v>
      </c>
      <c r="J2996" s="1">
        <f>IF(K2996="URBAN",1,IF(K2996="SUBURBAN",2,IF(K2996="RURAL",3,"")))</f>
        <v>1</v>
      </c>
      <c r="K2996" s="1" t="s">
        <v>42</v>
      </c>
      <c r="L2996" s="18">
        <v>46082</v>
      </c>
      <c r="M2996" s="49">
        <v>0.625</v>
      </c>
      <c r="N2996" s="18">
        <v>46083</v>
      </c>
      <c r="O2996" s="56">
        <v>0.5</v>
      </c>
      <c r="P2996" s="31" t="str">
        <f>TEXT($L2996, "dddd")</f>
        <v>Sunday</v>
      </c>
      <c r="Q2996" s="39" t="s">
        <v>207</v>
      </c>
      <c r="R2996" s="39">
        <v>1710</v>
      </c>
      <c r="S2996" s="1" t="str">
        <f>IF(OR(MONTH(L2996)=12, MONTH(L2996)&lt;=5), "Dry Season", "Wet Season")</f>
        <v>Dry Season</v>
      </c>
      <c r="T2996" s="1">
        <v>1</v>
      </c>
      <c r="U2996" s="1">
        <v>0</v>
      </c>
      <c r="V2996" s="1">
        <v>0</v>
      </c>
      <c r="W2996" s="2">
        <f>IF(ISNUMBER(SEARCH("N/A", X2996)), 0, 1)</f>
        <v>1</v>
      </c>
      <c r="X2996" s="1" t="s">
        <v>4609</v>
      </c>
      <c r="Y2996" s="1">
        <v>11.245350200000001</v>
      </c>
      <c r="Z2996" s="1">
        <v>125.0017186</v>
      </c>
      <c r="AA2996" s="11" cm="1">
        <f t="array" ref="AA2996">IF(ISBLANK(Y2996), 0, VINCentyInvDistance(F2996,G2996,Y2996,Z2996))</f>
        <v>91732.99424507987</v>
      </c>
      <c r="AB2996" s="1">
        <v>0</v>
      </c>
      <c r="AC2996" s="1">
        <v>0</v>
      </c>
      <c r="AD2996" s="1">
        <v>0</v>
      </c>
      <c r="AE2996" s="1">
        <v>26</v>
      </c>
      <c r="AF2996" s="1">
        <v>1</v>
      </c>
      <c r="AG2996" s="1" t="s">
        <v>5879</v>
      </c>
      <c r="AH2996" s="1" t="s">
        <v>5880</v>
      </c>
      <c r="AI2996" s="1" t="str">
        <f>TRIM(MID(SUBSTITUTE($H2996,",",REPT(" ",200)),(LEN($H2996)-LEN(SUBSTITUTE($H2996,",",""))-2)*200+1,200))</f>
        <v>Eastern Samar</v>
      </c>
      <c r="AJ2996" s="1" t="s">
        <v>55</v>
      </c>
      <c r="AL2996" s="7">
        <v>0</v>
      </c>
      <c r="AM2996" s="1"/>
    </row>
    <row r="2997" spans="1:39" ht="12.75" customHeight="1">
      <c r="A2997" s="1"/>
      <c r="B2997" s="1" t="s">
        <v>5985</v>
      </c>
      <c r="C2997" s="1" t="s">
        <v>5986</v>
      </c>
      <c r="D2997" s="3" t="str">
        <f ca="1">IFERROR(__xludf.DUMMYFUNCTION("PROPER(REGEXEXTRACT(B1467, ""(?:https?:\/\/)?(?:www\.)?([a-zA-Z0-9-]+)\.""))"),"Google")</f>
        <v>Google</v>
      </c>
      <c r="E2997" s="1" t="s">
        <v>5987</v>
      </c>
      <c r="F2997" s="1">
        <v>12.0653375</v>
      </c>
      <c r="G2997" s="1">
        <v>124.5972613</v>
      </c>
      <c r="H2997" s="1" t="s">
        <v>5988</v>
      </c>
      <c r="I2997" s="1" t="s">
        <v>5875</v>
      </c>
      <c r="J2997" s="1">
        <f>IF(K2997="URBAN",1,IF(K2997="SUBURBAN",2,IF(K2997="RURAL",3,"")))</f>
        <v>1</v>
      </c>
      <c r="K2997" s="1" t="s">
        <v>42</v>
      </c>
      <c r="L2997" s="18">
        <v>46082</v>
      </c>
      <c r="M2997" s="49">
        <v>0.625</v>
      </c>
      <c r="N2997" s="18">
        <v>46083</v>
      </c>
      <c r="O2997" s="56">
        <v>0.5</v>
      </c>
      <c r="P2997" s="31" t="str">
        <f>TEXT($L2997, "dddd")</f>
        <v>Sunday</v>
      </c>
      <c r="Q2997" s="39" t="s">
        <v>111</v>
      </c>
      <c r="R2997" s="39">
        <v>1526</v>
      </c>
      <c r="S2997" s="1" t="str">
        <f>IF(OR(MONTH(L2997)=12, MONTH(L2997)&lt;=5), "Dry Season", "Wet Season")</f>
        <v>Dry Season</v>
      </c>
      <c r="T2997" s="1">
        <v>1</v>
      </c>
      <c r="U2997" s="1">
        <v>1</v>
      </c>
      <c r="V2997" s="1">
        <v>1</v>
      </c>
      <c r="W2997" s="2">
        <f>IF(ISNUMBER(SEARCH("N/A", X2997)), 0, 1)</f>
        <v>0</v>
      </c>
      <c r="X2997" s="1" t="s">
        <v>44</v>
      </c>
      <c r="Y2997" s="1"/>
      <c r="Z2997" s="1"/>
      <c r="AA2997" s="11" cm="1">
        <f t="array" ref="AA2997">IF(ISBLANK(Y2997), 0, VINCentyInvDistance(F2997,G2997,Y2997,Z2997))</f>
        <v>0</v>
      </c>
      <c r="AB2997" s="1">
        <v>0</v>
      </c>
      <c r="AC2997" s="1">
        <v>0</v>
      </c>
      <c r="AD2997" s="1">
        <v>0</v>
      </c>
      <c r="AE2997" s="1">
        <v>23</v>
      </c>
      <c r="AF2997" s="1">
        <v>1</v>
      </c>
      <c r="AG2997" s="1" t="str">
        <f>TRIM(MID(SUBSTITUTE($H2997,",",REPT(" ",200)),(LEN($H2997)-LEN(SUBSTITUTE($H2997,",",""))-4)*200+1,200))</f>
        <v>Calbayog</v>
      </c>
      <c r="AH2997" s="1" t="str">
        <f>TRIM(MID(SUBSTITUTE($H2997,",",REPT(" ",200)),(LEN($H2997)-LEN(SUBSTITUTE($H2997,",",""))-3)*200+1,200))</f>
        <v>Samar</v>
      </c>
      <c r="AI2997" s="1" t="str">
        <f>TRIM(MID(SUBSTITUTE($H2997,",",REPT(" ",200)),(LEN($H2997)-LEN(SUBSTITUTE($H2997,",",""))-2)*200+1,200))</f>
        <v>Eastern Visayas</v>
      </c>
      <c r="AJ2997" s="1" t="str">
        <f>TRIM(MID(SUBSTITUTE($H2997,",",REPT(" ",200)),(LEN($H2997)-LEN(SUBSTITUTE($H2997,",",""))-0)*200+1,200))</f>
        <v>Philippines</v>
      </c>
      <c r="AL2997" s="7">
        <v>0</v>
      </c>
      <c r="AM2997" s="1"/>
    </row>
    <row r="2998" spans="1:39" ht="12.75" customHeight="1">
      <c r="A2998" s="1"/>
      <c r="B2998" s="1" t="s">
        <v>5993</v>
      </c>
      <c r="C2998" s="1" t="s">
        <v>5994</v>
      </c>
      <c r="D2998" s="3" t="str">
        <f ca="1">IFERROR(__xludf.DUMMYFUNCTION("PROPER(REGEXEXTRACT(B1469, ""(?:https?:\/\/)?(?:www\.)?([a-zA-Z0-9-]+)\.""))"),"Skyscanner")</f>
        <v>Skyscanner</v>
      </c>
      <c r="E2998" s="1" t="s">
        <v>5995</v>
      </c>
      <c r="F2998" s="1">
        <v>10.468018000000001</v>
      </c>
      <c r="G2998" s="1">
        <v>124.728431</v>
      </c>
      <c r="H2998" s="1" t="s">
        <v>5996</v>
      </c>
      <c r="I2998" s="1" t="s">
        <v>5875</v>
      </c>
      <c r="J2998" s="1">
        <f>IF(K2998="URBAN",1,IF(K2998="SUBURBAN",2,IF(K2998="RURAL",3,"")))</f>
        <v>1</v>
      </c>
      <c r="K2998" s="1" t="s">
        <v>42</v>
      </c>
      <c r="L2998" s="18">
        <v>46082</v>
      </c>
      <c r="M2998" s="49">
        <v>0.58333333333333337</v>
      </c>
      <c r="N2998" s="18">
        <v>46083</v>
      </c>
      <c r="O2998" s="56">
        <v>0.5</v>
      </c>
      <c r="P2998" s="31" t="str">
        <f>TEXT($L2998, "dddd")</f>
        <v>Sunday</v>
      </c>
      <c r="Q2998" s="39" t="s">
        <v>111</v>
      </c>
      <c r="R2998" s="39">
        <v>2834</v>
      </c>
      <c r="S2998" s="1" t="str">
        <f>IF(OR(MONTH(L2998)=12, MONTH(L2998)&lt;=5), "Dry Season", "Wet Season")</f>
        <v>Dry Season</v>
      </c>
      <c r="T2998" s="1">
        <v>1</v>
      </c>
      <c r="U2998" s="1">
        <v>0</v>
      </c>
      <c r="V2998" s="1">
        <v>0</v>
      </c>
      <c r="W2998" s="2">
        <f>IF(ISNUMBER(SEARCH("N/A", X2998)), 0, 1)</f>
        <v>1</v>
      </c>
      <c r="X2998" s="1" t="s">
        <v>4609</v>
      </c>
      <c r="Y2998" s="1">
        <v>11.245350200000001</v>
      </c>
      <c r="Z2998" s="1">
        <v>125.0017186</v>
      </c>
      <c r="AA2998" s="11" cm="1">
        <f t="array" ref="AA2998">IF(ISBLANK(Y2998), 0, VINCentyInvDistance(F2998,G2998,Y2998,Z2998))</f>
        <v>91027.755327396648</v>
      </c>
      <c r="AB2998" s="1">
        <v>0</v>
      </c>
      <c r="AC2998" s="1">
        <v>7.8</v>
      </c>
      <c r="AD2998" s="1">
        <v>5</v>
      </c>
      <c r="AE2998" s="1">
        <v>169</v>
      </c>
      <c r="AF2998" s="1">
        <v>1</v>
      </c>
      <c r="AG2998" s="1" t="s">
        <v>5879</v>
      </c>
      <c r="AH2998" s="1" t="s">
        <v>5880</v>
      </c>
      <c r="AI2998" s="1" t="str">
        <f>TRIM(MID(SUBSTITUTE($H2998,",",REPT(" ",200)),(LEN($H2998)-LEN(SUBSTITUTE($H2998,",",""))-2)*200+1,200))</f>
        <v>Eastern Visayas</v>
      </c>
      <c r="AJ2998" s="1" t="s">
        <v>55</v>
      </c>
      <c r="AK2998" t="s">
        <v>17025</v>
      </c>
      <c r="AL2998" s="7">
        <v>0</v>
      </c>
      <c r="AM2998" s="1"/>
    </row>
    <row r="2999" spans="1:39" ht="12.75" customHeight="1">
      <c r="A2999" s="1"/>
      <c r="B2999" s="1" t="s">
        <v>6086</v>
      </c>
      <c r="C2999" s="1" t="s">
        <v>5483</v>
      </c>
      <c r="D2999" s="3" t="str">
        <f ca="1">IFERROR(__xludf.DUMMYFUNCTION("PROPER(REGEXEXTRACT(B1525, ""(?:https?:\/\/)?(?:www\.)?([a-zA-Z0-9-]+)\.""))"),"Google")</f>
        <v>Google</v>
      </c>
      <c r="E2999" s="1" t="s">
        <v>5484</v>
      </c>
      <c r="F2999" s="1">
        <v>7.4666693999999998</v>
      </c>
      <c r="G2999" s="1">
        <v>125.8007695</v>
      </c>
      <c r="H2999" s="1" t="s">
        <v>5341</v>
      </c>
      <c r="I2999" s="1" t="s">
        <v>4252</v>
      </c>
      <c r="J2999" s="1">
        <f>IF(K2999="URBAN",1,IF(K2999="SUBURBAN",2,IF(K2999="RURAL",3,"")))</f>
        <v>1</v>
      </c>
      <c r="K2999" s="1" t="s">
        <v>42</v>
      </c>
      <c r="L2999" s="18">
        <v>46082</v>
      </c>
      <c r="M2999" s="49">
        <v>0.625</v>
      </c>
      <c r="N2999" s="18">
        <v>46083</v>
      </c>
      <c r="O2999" s="56">
        <v>0.5</v>
      </c>
      <c r="P2999" s="31" t="str">
        <f>TEXT($L2999, "dddd")</f>
        <v>Sunday</v>
      </c>
      <c r="Q2999" s="39" t="s">
        <v>207</v>
      </c>
      <c r="R2999" s="39">
        <v>660</v>
      </c>
      <c r="S2999" s="1" t="str">
        <f>IF(OR(MONTH(L2999)=12, MONTH(L2999)&lt;=5), "Dry Season", "Wet Season")</f>
        <v>Dry Season</v>
      </c>
      <c r="T2999" s="1">
        <v>1</v>
      </c>
      <c r="U2999" s="1">
        <v>0</v>
      </c>
      <c r="V2999" s="1">
        <v>0</v>
      </c>
      <c r="W2999" s="2">
        <f>IF(ISNUMBER(SEARCH("N/A", X2999)), 0, 1)</f>
        <v>0</v>
      </c>
      <c r="X2999" s="1" t="s">
        <v>44</v>
      </c>
      <c r="Y2999" s="1"/>
      <c r="Z2999" s="1"/>
      <c r="AA2999" s="11" cm="1">
        <f t="array" ref="AA2999">IF(ISBLANK(Y2999), 0, VINCentyInvDistance(F2999,G2999,Y2999,Z2999))</f>
        <v>0</v>
      </c>
      <c r="AB2999" s="1">
        <v>0</v>
      </c>
      <c r="AC2999" s="1">
        <v>0</v>
      </c>
      <c r="AD2999" s="1">
        <v>0</v>
      </c>
      <c r="AE2999" s="1">
        <v>1</v>
      </c>
      <c r="AF2999" s="1">
        <v>1</v>
      </c>
      <c r="AG2999" s="1" t="str">
        <f>TRIM(MID(SUBSTITUTE($H2999,",",REPT(" ",200)),(LEN($H2999)-LEN(SUBSTITUTE($H2999,",",""))-4)*200+1,200))</f>
        <v>Tagum</v>
      </c>
      <c r="AH2999" s="1" t="str">
        <f>TRIM(MID(SUBSTITUTE($H2999,",",REPT(" ",200)),(LEN($H2999)-LEN(SUBSTITUTE($H2999,",",""))-3)*200+1,200))</f>
        <v>Davao del Norte</v>
      </c>
      <c r="AI2999" s="1" t="str">
        <f>TRIM(MID(SUBSTITUTE($H2999,",",REPT(" ",200)),(LEN($H2999)-LEN(SUBSTITUTE($H2999,",",""))-2)*200+1,200))</f>
        <v>Davao Region</v>
      </c>
      <c r="AJ2999" s="1" t="str">
        <f>TRIM(MID(SUBSTITUTE($H2999,",",REPT(" ",200)),(LEN($H2999)-LEN(SUBSTITUTE($H2999,",",""))-0)*200+1,200))</f>
        <v>Philippines</v>
      </c>
      <c r="AL2999" s="2">
        <v>0</v>
      </c>
      <c r="AM2999" s="1"/>
    </row>
    <row r="3000" spans="1:39" ht="12.75" customHeight="1">
      <c r="A3000" s="1"/>
      <c r="B3000" s="1" t="s">
        <v>4254</v>
      </c>
      <c r="C3000" s="1" t="s">
        <v>6109</v>
      </c>
      <c r="D3000" s="3" t="str">
        <f ca="1">IFERROR(__xludf.DUMMYFUNCTION("PROPER(REGEXEXTRACT(B1540, ""(?:https?:\/\/)?(?:www\.)?([a-zA-Z0-9-]+)\.""))"),"Skyscanner")</f>
        <v>Skyscanner</v>
      </c>
      <c r="E3000" s="1" t="s">
        <v>6110</v>
      </c>
      <c r="F3000" s="1">
        <v>7.0693419999999998</v>
      </c>
      <c r="G3000" s="1">
        <v>125.610186</v>
      </c>
      <c r="H3000" s="1" t="s">
        <v>4257</v>
      </c>
      <c r="I3000" s="1" t="s">
        <v>4252</v>
      </c>
      <c r="J3000" s="1">
        <f>IF(K3000="URBAN",1,IF(K3000="SUBURBAN",2,IF(K3000="RURAL",3,"")))</f>
        <v>1</v>
      </c>
      <c r="K3000" s="1" t="s">
        <v>42</v>
      </c>
      <c r="L3000" s="18">
        <v>46082</v>
      </c>
      <c r="M3000" s="49">
        <v>0.58333333333333337</v>
      </c>
      <c r="N3000" s="18">
        <v>46083</v>
      </c>
      <c r="O3000" s="56">
        <v>0.5</v>
      </c>
      <c r="P3000" s="31" t="str">
        <f>TEXT($L3000, "dddd")</f>
        <v>Sunday</v>
      </c>
      <c r="Q3000" s="39" t="s">
        <v>111</v>
      </c>
      <c r="R3000" s="39">
        <v>956</v>
      </c>
      <c r="S3000" s="1" t="str">
        <f>IF(OR(MONTH(L3000)=12, MONTH(L3000)&lt;=5), "Dry Season", "Wet Season")</f>
        <v>Dry Season</v>
      </c>
      <c r="T3000" s="1">
        <v>1</v>
      </c>
      <c r="U3000" s="1">
        <v>0</v>
      </c>
      <c r="V3000" s="1">
        <v>1</v>
      </c>
      <c r="W3000" s="2">
        <f>IF(ISNUMBER(SEARCH("N/A", X3000)), 0, 1)</f>
        <v>0</v>
      </c>
      <c r="X3000" s="1" t="s">
        <v>44</v>
      </c>
      <c r="Y3000" s="1"/>
      <c r="Z3000" s="1"/>
      <c r="AA3000" s="11" cm="1">
        <f t="array" ref="AA3000">IF(ISBLANK(Y3000), 0, VINCentyInvDistance(F3000,G3000,Y3000,Z3000))</f>
        <v>0</v>
      </c>
      <c r="AB3000" s="1">
        <v>1</v>
      </c>
      <c r="AC3000" s="1">
        <v>7.2</v>
      </c>
      <c r="AD3000" s="1">
        <v>3.7</v>
      </c>
      <c r="AE3000" s="1">
        <v>283</v>
      </c>
      <c r="AF3000" s="1">
        <v>1</v>
      </c>
      <c r="AG3000" s="1" t="s">
        <v>1703</v>
      </c>
      <c r="AH3000" s="1" t="s">
        <v>1704</v>
      </c>
      <c r="AI3000" s="1"/>
      <c r="AJ3000" s="1" t="s">
        <v>55</v>
      </c>
      <c r="AK3000" t="s">
        <v>16887</v>
      </c>
      <c r="AL3000" s="1">
        <v>3</v>
      </c>
      <c r="AM3000" s="1" t="s">
        <v>4258</v>
      </c>
    </row>
    <row r="3001" spans="1:39" ht="12.75" customHeight="1">
      <c r="A3001" s="1"/>
      <c r="B3001" s="1" t="s">
        <v>4297</v>
      </c>
      <c r="C3001" s="1" t="s">
        <v>6111</v>
      </c>
      <c r="D3001" s="3" t="str">
        <f ca="1">IFERROR(__xludf.DUMMYFUNCTION("PROPER(REGEXEXTRACT(B1541, ""(?:https?:\/\/)?(?:www\.)?([a-zA-Z0-9-]+)\.""))"),"Google")</f>
        <v>Google</v>
      </c>
      <c r="E3001" s="1" t="s">
        <v>4562</v>
      </c>
      <c r="F3001" s="1">
        <v>7.1968097000000002</v>
      </c>
      <c r="G3001" s="1">
        <v>125.71029660000001</v>
      </c>
      <c r="H3001" s="1" t="s">
        <v>4569</v>
      </c>
      <c r="I3001" s="1" t="s">
        <v>4252</v>
      </c>
      <c r="J3001" s="1">
        <f>IF(K3001="URBAN",1,IF(K3001="SUBURBAN",2,IF(K3001="RURAL",3,"")))</f>
        <v>1</v>
      </c>
      <c r="K3001" s="1" t="s">
        <v>42</v>
      </c>
      <c r="L3001" s="18">
        <v>46082</v>
      </c>
      <c r="M3001" s="49">
        <v>0.625</v>
      </c>
      <c r="N3001" s="18">
        <v>46083</v>
      </c>
      <c r="O3001" s="56">
        <v>0.5</v>
      </c>
      <c r="P3001" s="31" t="str">
        <f>TEXT($L3001, "dddd")</f>
        <v>Sunday</v>
      </c>
      <c r="Q3001" s="39" t="s">
        <v>111</v>
      </c>
      <c r="R3001" s="39">
        <v>2708</v>
      </c>
      <c r="S3001" s="1" t="str">
        <f>IF(OR(MONTH(L3001)=12, MONTH(L3001)&lt;=5), "Dry Season", "Wet Season")</f>
        <v>Dry Season</v>
      </c>
      <c r="T3001" s="1">
        <v>1</v>
      </c>
      <c r="U3001" s="1">
        <v>1</v>
      </c>
      <c r="V3001" s="1">
        <v>0</v>
      </c>
      <c r="W3001" s="2">
        <f>IF(ISNUMBER(SEARCH("N/A", X3001)), 0, 1)</f>
        <v>0</v>
      </c>
      <c r="X3001" s="1" t="s">
        <v>44</v>
      </c>
      <c r="Y3001" s="1"/>
      <c r="Z3001" s="1"/>
      <c r="AA3001" s="11" cm="1">
        <f t="array" ref="AA3001">IF(ISBLANK(Y3001), 0, VINCentyInvDistance(F3001,G3001,Y3001,Z3001))</f>
        <v>0</v>
      </c>
      <c r="AB3001" s="1">
        <v>0</v>
      </c>
      <c r="AC3001" s="1">
        <v>0</v>
      </c>
      <c r="AD3001" s="1">
        <v>0</v>
      </c>
      <c r="AE3001" s="1">
        <v>167</v>
      </c>
      <c r="AF3001" s="1">
        <v>1</v>
      </c>
      <c r="AG3001" s="1" t="str">
        <f>TRIM(MID(SUBSTITUTE($H3001,",",REPT(" ",200)),(LEN($H3001)-LEN(SUBSTITUTE($H3001,",",""))-4)*200+1,200))</f>
        <v>Samal</v>
      </c>
      <c r="AH3001" s="1" t="str">
        <f>TRIM(MID(SUBSTITUTE($H3001,",",REPT(" ",200)),(LEN($H3001)-LEN(SUBSTITUTE($H3001,",",""))-3)*200+1,200))</f>
        <v>Davao del Norte</v>
      </c>
      <c r="AI3001" s="1" t="str">
        <f>TRIM(MID(SUBSTITUTE($H3001,",",REPT(" ",200)),(LEN($H3001)-LEN(SUBSTITUTE($H3001,",",""))-2)*200+1,200))</f>
        <v>Davao Region</v>
      </c>
      <c r="AJ3001" s="1" t="str">
        <f>TRIM(MID(SUBSTITUTE($H3001,",",REPT(" ",200)),(LEN($H3001)-LEN(SUBSTITUTE($H3001,",",""))-0)*200+1,200))</f>
        <v>Philippines</v>
      </c>
      <c r="AL3001" s="1">
        <v>2</v>
      </c>
      <c r="AM3001" s="1"/>
    </row>
    <row r="3002" spans="1:39" ht="12.75" customHeight="1">
      <c r="A3002" s="1"/>
      <c r="B3002" s="1" t="s">
        <v>4293</v>
      </c>
      <c r="C3002" s="1" t="s">
        <v>6139</v>
      </c>
      <c r="D3002" s="3" t="str">
        <f ca="1">IFERROR(__xludf.DUMMYFUNCTION("PROPER(REGEXEXTRACT(B1549, ""(?:https?:\/\/)?(?:www\.)?([a-zA-Z0-9-]+)\.""))"),"Skyscanner")</f>
        <v>Skyscanner</v>
      </c>
      <c r="E3002" s="1" t="s">
        <v>6140</v>
      </c>
      <c r="F3002" s="1">
        <v>6.9363546999999999</v>
      </c>
      <c r="G3002" s="1">
        <v>125.7900154</v>
      </c>
      <c r="H3002" s="1" t="s">
        <v>6141</v>
      </c>
      <c r="I3002" s="1" t="s">
        <v>4252</v>
      </c>
      <c r="J3002" s="1">
        <f>IF(K3002="URBAN",1,IF(K3002="SUBURBAN",2,IF(K3002="RURAL",3,"")))</f>
        <v>1</v>
      </c>
      <c r="K3002" s="1" t="s">
        <v>42</v>
      </c>
      <c r="L3002" s="18">
        <v>46082</v>
      </c>
      <c r="M3002" s="49">
        <v>0.625</v>
      </c>
      <c r="N3002" s="18">
        <v>46083</v>
      </c>
      <c r="O3002" s="56">
        <v>0.5</v>
      </c>
      <c r="P3002" s="31" t="str">
        <f>TEXT($L3002, "dddd")</f>
        <v>Sunday</v>
      </c>
      <c r="Q3002" s="39" t="s">
        <v>111</v>
      </c>
      <c r="R3002" s="39">
        <v>5435</v>
      </c>
      <c r="S3002" s="1" t="str">
        <f>IF(OR(MONTH(L3002)=12, MONTH(L3002)&lt;=5), "Dry Season", "Wet Season")</f>
        <v>Dry Season</v>
      </c>
      <c r="T3002" s="1">
        <v>1</v>
      </c>
      <c r="U3002" s="1">
        <v>1</v>
      </c>
      <c r="V3002" s="1">
        <v>1</v>
      </c>
      <c r="W3002" s="2">
        <f>IF(ISNUMBER(SEARCH("N/A", X3002)), 0, 1)</f>
        <v>1</v>
      </c>
      <c r="X3002" s="1" t="s">
        <v>4292</v>
      </c>
      <c r="Y3002" s="1">
        <v>7.1100493</v>
      </c>
      <c r="Z3002" s="1">
        <v>125.64866859999999</v>
      </c>
      <c r="AA3002" s="11" cm="1">
        <f t="array" ref="AA3002">IF(ISBLANK(Y3002), 0, VINCentyInvDistance(F3002,G3002,Y3002,Z3002))</f>
        <v>24756.601658134732</v>
      </c>
      <c r="AB3002" s="1">
        <v>1</v>
      </c>
      <c r="AC3002" s="1">
        <v>7.4</v>
      </c>
      <c r="AD3002" s="1">
        <v>4.7</v>
      </c>
      <c r="AE3002" s="1">
        <v>1963</v>
      </c>
      <c r="AF3002" s="1">
        <v>1</v>
      </c>
      <c r="AG3002" s="1" t="s">
        <v>274</v>
      </c>
      <c r="AH3002" s="1" t="s">
        <v>1704</v>
      </c>
      <c r="AI3002" s="1" t="str">
        <f>TRIM(MID(SUBSTITUTE($H3002,",",REPT(" ",200)),(LEN($H3002)-LEN(SUBSTITUTE($H3002,",",""))-2)*200+1,200))</f>
        <v>Davao Region</v>
      </c>
      <c r="AJ3002" s="1" t="s">
        <v>55</v>
      </c>
      <c r="AK3002" t="s">
        <v>16891</v>
      </c>
      <c r="AL3002" s="1">
        <v>3</v>
      </c>
      <c r="AM3002" s="1"/>
    </row>
    <row r="3003" spans="1:39" ht="12.75" customHeight="1">
      <c r="A3003" s="1"/>
      <c r="B3003" s="1" t="s">
        <v>4472</v>
      </c>
      <c r="C3003" s="1" t="s">
        <v>6145</v>
      </c>
      <c r="D3003" s="3" t="str">
        <f ca="1">IFERROR(__xludf.DUMMYFUNCTION("PROPER(REGEXEXTRACT(B1551, ""(?:https?:\/\/)?(?:www\.)?([a-zA-Z0-9-]+)\.""))"),"Skyscanner")</f>
        <v>Skyscanner</v>
      </c>
      <c r="E3003" s="1" t="s">
        <v>6146</v>
      </c>
      <c r="F3003" s="1">
        <v>7.1261834999999998</v>
      </c>
      <c r="G3003" s="1">
        <v>125.7071687</v>
      </c>
      <c r="H3003" s="1" t="s">
        <v>6147</v>
      </c>
      <c r="I3003" s="1" t="s">
        <v>4252</v>
      </c>
      <c r="J3003" s="1">
        <f>IF(K3003="URBAN",1,IF(K3003="SUBURBAN",2,IF(K3003="RURAL",3,"")))</f>
        <v>1</v>
      </c>
      <c r="K3003" s="1" t="s">
        <v>42</v>
      </c>
      <c r="L3003" s="18">
        <v>46082</v>
      </c>
      <c r="M3003" s="49">
        <v>0.58333333333333337</v>
      </c>
      <c r="N3003" s="18">
        <v>46083</v>
      </c>
      <c r="O3003" s="56">
        <v>0.5</v>
      </c>
      <c r="P3003" s="31" t="str">
        <f>TEXT($L3003, "dddd")</f>
        <v>Sunday</v>
      </c>
      <c r="Q3003" s="39" t="s">
        <v>111</v>
      </c>
      <c r="R3003" s="39">
        <v>2525</v>
      </c>
      <c r="S3003" s="1" t="str">
        <f>IF(OR(MONTH(L3003)=12, MONTH(L3003)&lt;=5), "Dry Season", "Wet Season")</f>
        <v>Dry Season</v>
      </c>
      <c r="T3003" s="1">
        <v>1</v>
      </c>
      <c r="U3003" s="1">
        <v>0</v>
      </c>
      <c r="V3003" s="1">
        <v>0</v>
      </c>
      <c r="W3003" s="2">
        <f>IF(ISNUMBER(SEARCH("N/A", X3003)), 0, 1)</f>
        <v>1</v>
      </c>
      <c r="X3003" s="1" t="s">
        <v>4318</v>
      </c>
      <c r="Y3003" s="1">
        <v>7.0989420000000001</v>
      </c>
      <c r="Z3003" s="1">
        <v>125.63104389999999</v>
      </c>
      <c r="AA3003" s="11" cm="1">
        <f t="array" ref="AA3003">IF(ISBLANK(Y3003), 0, VINCentyInvDistance(F3003,G3003,Y3003,Z3003))</f>
        <v>8932.7556601092492</v>
      </c>
      <c r="AB3003" s="1">
        <v>0</v>
      </c>
      <c r="AC3003" s="1">
        <v>0</v>
      </c>
      <c r="AD3003" s="1">
        <v>0</v>
      </c>
      <c r="AE3003" s="1">
        <v>20</v>
      </c>
      <c r="AF3003" s="1">
        <v>1</v>
      </c>
      <c r="AG3003" s="1" t="s">
        <v>4319</v>
      </c>
      <c r="AH3003" s="1" t="s">
        <v>1704</v>
      </c>
      <c r="AI3003" s="1" t="str">
        <f>TRIM(MID(SUBSTITUTE($H3003,",",REPT(" ",200)),(LEN($H3003)-LEN(SUBSTITUTE($H3003,",",""))-2)*200+1,200))</f>
        <v>Davao Region</v>
      </c>
      <c r="AJ3003" s="1" t="s">
        <v>55</v>
      </c>
      <c r="AK3003" t="s">
        <v>4476</v>
      </c>
      <c r="AL3003" s="1">
        <v>3</v>
      </c>
      <c r="AM3003" s="1"/>
    </row>
    <row r="3004" spans="1:39" ht="12.75" customHeight="1">
      <c r="A3004" s="1"/>
      <c r="B3004" s="1" t="s">
        <v>4265</v>
      </c>
      <c r="C3004" s="1" t="s">
        <v>6174</v>
      </c>
      <c r="D3004" s="3" t="str">
        <f ca="1">IFERROR(__xludf.DUMMYFUNCTION("PROPER(REGEXEXTRACT(B1558, ""(?:https?:\/\/)?(?:www\.)?([a-zA-Z0-9-]+)\.""))"),"Skyscanner")</f>
        <v>Skyscanner</v>
      </c>
      <c r="E3004" s="1" t="s">
        <v>6175</v>
      </c>
      <c r="F3004" s="1">
        <v>7.0920328000000001</v>
      </c>
      <c r="G3004" s="1">
        <v>125.61093169999999</v>
      </c>
      <c r="H3004" s="1" t="s">
        <v>6176</v>
      </c>
      <c r="I3004" s="1" t="s">
        <v>4252</v>
      </c>
      <c r="J3004" s="1">
        <f>IF(K3004="URBAN",1,IF(K3004="SUBURBAN",2,IF(K3004="RURAL",3,"")))</f>
        <v>1</v>
      </c>
      <c r="K3004" s="1" t="s">
        <v>42</v>
      </c>
      <c r="L3004" s="18">
        <v>46082</v>
      </c>
      <c r="M3004" s="49">
        <v>0.58333333333333337</v>
      </c>
      <c r="N3004" s="18">
        <v>46083</v>
      </c>
      <c r="O3004" s="56">
        <v>0.5</v>
      </c>
      <c r="P3004" s="31" t="str">
        <f>TEXT($L3004, "dddd")</f>
        <v>Sunday</v>
      </c>
      <c r="Q3004" s="39" t="s">
        <v>111</v>
      </c>
      <c r="R3004" s="39">
        <v>1678</v>
      </c>
      <c r="S3004" s="1" t="str">
        <f>IF(OR(MONTH(L3004)=12, MONTH(L3004)&lt;=5), "Dry Season", "Wet Season")</f>
        <v>Dry Season</v>
      </c>
      <c r="T3004" s="1">
        <v>1</v>
      </c>
      <c r="U3004" s="1">
        <v>0</v>
      </c>
      <c r="V3004" s="1">
        <v>0</v>
      </c>
      <c r="W3004" s="2">
        <f>IF(ISNUMBER(SEARCH("N/A", X3004)), 0, 1)</f>
        <v>1</v>
      </c>
      <c r="X3004" s="1" t="s">
        <v>4263</v>
      </c>
      <c r="Y3004" s="1">
        <v>7.0920304999999999</v>
      </c>
      <c r="Z3004" s="1">
        <v>125.61240720000001</v>
      </c>
      <c r="AA3004" s="11" cm="1">
        <f t="array" ref="AA3004">IF(ISBLANK(Y3004), 0, VINCentyInvDistance(F3004,G3004,Y3004,Z3004))</f>
        <v>163.0037462661831</v>
      </c>
      <c r="AB3004" s="1">
        <v>0</v>
      </c>
      <c r="AC3004" s="1">
        <v>5.8</v>
      </c>
      <c r="AD3004" s="1">
        <v>5</v>
      </c>
      <c r="AE3004" s="1">
        <v>222</v>
      </c>
      <c r="AF3004" s="1">
        <v>1</v>
      </c>
      <c r="AG3004" s="1" t="s">
        <v>4264</v>
      </c>
      <c r="AH3004" s="1" t="s">
        <v>1704</v>
      </c>
      <c r="AI3004" s="1" t="str">
        <f>TRIM(MID(SUBSTITUTE($H3004,",",REPT(" ",200)),(LEN($H3004)-LEN(SUBSTITUTE($H3004,",",""))-2)*200+1,200))</f>
        <v>Davao Region</v>
      </c>
      <c r="AJ3004" s="1" t="s">
        <v>55</v>
      </c>
      <c r="AK3004" t="s">
        <v>16888</v>
      </c>
      <c r="AL3004" s="2">
        <v>0</v>
      </c>
      <c r="AM3004" s="1"/>
    </row>
    <row r="3005" spans="1:39" ht="12.75" customHeight="1">
      <c r="A3005" s="1"/>
      <c r="B3005" s="1" t="s">
        <v>5131</v>
      </c>
      <c r="C3005" s="1" t="s">
        <v>6177</v>
      </c>
      <c r="D3005" s="3" t="str">
        <f ca="1">IFERROR(__xludf.DUMMYFUNCTION("PROPER(REGEXEXTRACT(B1559, ""(?:https?:\/\/)?(?:www\.)?([a-zA-Z0-9-]+)\.""))"),"Google")</f>
        <v>Google</v>
      </c>
      <c r="E3005" s="1" t="s">
        <v>6178</v>
      </c>
      <c r="F3005" s="1">
        <v>7.0927880999999999</v>
      </c>
      <c r="G3005" s="1">
        <v>125.7612814</v>
      </c>
      <c r="H3005" s="1" t="s">
        <v>6179</v>
      </c>
      <c r="I3005" s="1" t="s">
        <v>4252</v>
      </c>
      <c r="J3005" s="1">
        <f>IF(K3005="URBAN",1,IF(K3005="SUBURBAN",2,IF(K3005="RURAL",3,"")))</f>
        <v>1</v>
      </c>
      <c r="K3005" s="1" t="s">
        <v>42</v>
      </c>
      <c r="L3005" s="18">
        <v>46082</v>
      </c>
      <c r="M3005" s="49">
        <v>0.625</v>
      </c>
      <c r="N3005" s="18">
        <v>46083</v>
      </c>
      <c r="O3005" s="56">
        <v>0.5</v>
      </c>
      <c r="P3005" s="31" t="str">
        <f>TEXT($L3005, "dddd")</f>
        <v>Sunday</v>
      </c>
      <c r="Q3005" s="39" t="s">
        <v>111</v>
      </c>
      <c r="R3005" s="39">
        <v>2703</v>
      </c>
      <c r="S3005" s="1" t="str">
        <f>IF(OR(MONTH(L3005)=12, MONTH(L3005)&lt;=5), "Dry Season", "Wet Season")</f>
        <v>Dry Season</v>
      </c>
      <c r="T3005" s="1">
        <v>1</v>
      </c>
      <c r="U3005" s="1">
        <v>1</v>
      </c>
      <c r="V3005" s="1">
        <v>0</v>
      </c>
      <c r="W3005" s="2">
        <f>IF(ISNUMBER(SEARCH("N/A", X3005)), 0, 1)</f>
        <v>1</v>
      </c>
      <c r="X3005" s="1" t="s">
        <v>4263</v>
      </c>
      <c r="Y3005" s="1">
        <v>7.0920304999999999</v>
      </c>
      <c r="Z3005" s="1">
        <v>125.61240720000001</v>
      </c>
      <c r="AA3005" s="11" cm="1">
        <f t="array" ref="AA3005">IF(ISBLANK(Y3005), 0, VINCentyInvDistance(F3005,G3005,Y3005,Z3005))</f>
        <v>16446.844227593443</v>
      </c>
      <c r="AB3005" s="1">
        <v>0</v>
      </c>
      <c r="AC3005" s="1">
        <v>0</v>
      </c>
      <c r="AD3005" s="1">
        <v>0</v>
      </c>
      <c r="AE3005" s="1">
        <v>47</v>
      </c>
      <c r="AF3005" s="1">
        <v>1</v>
      </c>
      <c r="AG3005" s="1" t="s">
        <v>4264</v>
      </c>
      <c r="AH3005" s="1" t="s">
        <v>1704</v>
      </c>
      <c r="AI3005" s="1" t="str">
        <f>TRIM(MID(SUBSTITUTE($H3005,",",REPT(" ",200)),(LEN($H3005)-LEN(SUBSTITUTE($H3005,",",""))-2)*200+1,200))</f>
        <v>Davao Region</v>
      </c>
      <c r="AJ3005" s="1" t="s">
        <v>55</v>
      </c>
      <c r="AL3005" s="2">
        <v>0</v>
      </c>
      <c r="AM3005" s="1"/>
    </row>
    <row r="3006" spans="1:39" ht="12.75" customHeight="1">
      <c r="A3006" s="1"/>
      <c r="B3006" s="1" t="s">
        <v>6186</v>
      </c>
      <c r="C3006" s="1" t="s">
        <v>6187</v>
      </c>
      <c r="D3006" s="3" t="str">
        <f ca="1">IFERROR(__xludf.DUMMYFUNCTION("PROPER(REGEXEXTRACT(B1561, ""(?:https?:\/\/)?(?:www\.)?([a-zA-Z0-9-]+)\.""))"),"Skyscanner")</f>
        <v>Skyscanner</v>
      </c>
      <c r="E3006" s="1" t="s">
        <v>6188</v>
      </c>
      <c r="F3006" s="1">
        <v>7.11571</v>
      </c>
      <c r="G3006" s="1">
        <v>125.67</v>
      </c>
      <c r="H3006" s="1" t="s">
        <v>6189</v>
      </c>
      <c r="I3006" s="1" t="s">
        <v>4252</v>
      </c>
      <c r="J3006" s="1">
        <f>IF(K3006="URBAN",1,IF(K3006="SUBURBAN",2,IF(K3006="RURAL",3,"")))</f>
        <v>1</v>
      </c>
      <c r="K3006" s="1" t="s">
        <v>42</v>
      </c>
      <c r="L3006" s="18">
        <v>46082</v>
      </c>
      <c r="M3006" s="49">
        <v>0.58333333333333337</v>
      </c>
      <c r="N3006" s="18">
        <v>46083</v>
      </c>
      <c r="O3006" s="56">
        <v>0.5</v>
      </c>
      <c r="P3006" s="31" t="str">
        <f>TEXT($L3006, "dddd")</f>
        <v>Sunday</v>
      </c>
      <c r="Q3006" s="39" t="s">
        <v>111</v>
      </c>
      <c r="R3006" s="39">
        <v>2961</v>
      </c>
      <c r="S3006" s="1" t="str">
        <f>IF(OR(MONTH(L3006)=12, MONTH(L3006)&lt;=5), "Dry Season", "Wet Season")</f>
        <v>Dry Season</v>
      </c>
      <c r="T3006" s="1">
        <v>1</v>
      </c>
      <c r="U3006" s="1">
        <v>1</v>
      </c>
      <c r="V3006" s="1">
        <v>1</v>
      </c>
      <c r="W3006" s="2">
        <f>IF(ISNUMBER(SEARCH("N/A", X3006)), 0, 1)</f>
        <v>0</v>
      </c>
      <c r="X3006" s="1" t="s">
        <v>44</v>
      </c>
      <c r="Y3006" s="1"/>
      <c r="Z3006" s="1"/>
      <c r="AA3006" s="11" cm="1">
        <f t="array" ref="AA3006">IF(ISBLANK(Y3006), 0, VINCentyInvDistance(F3006,G3006,Y3006,Z3006))</f>
        <v>0</v>
      </c>
      <c r="AB3006" s="1">
        <v>1</v>
      </c>
      <c r="AC3006" s="1">
        <v>7.6</v>
      </c>
      <c r="AD3006" s="1">
        <v>4.0999999999999996</v>
      </c>
      <c r="AE3006" s="1">
        <v>50</v>
      </c>
      <c r="AF3006" s="1">
        <v>1</v>
      </c>
      <c r="AG3006" s="1" t="s">
        <v>4773</v>
      </c>
      <c r="AH3006" s="1" t="s">
        <v>4109</v>
      </c>
      <c r="AI3006" s="1"/>
      <c r="AJ3006" s="1" t="s">
        <v>55</v>
      </c>
      <c r="AK3006" t="s">
        <v>17034</v>
      </c>
      <c r="AL3006" s="2">
        <v>0</v>
      </c>
      <c r="AM3006" s="1" t="s">
        <v>6190</v>
      </c>
    </row>
    <row r="3007" spans="1:39" ht="12.75" customHeight="1">
      <c r="A3007" s="1"/>
      <c r="B3007" s="1" t="s">
        <v>4375</v>
      </c>
      <c r="C3007" s="1" t="s">
        <v>6196</v>
      </c>
      <c r="D3007" s="3" t="str">
        <f ca="1">IFERROR(__xludf.DUMMYFUNCTION("PROPER(REGEXEXTRACT(B1563, ""(?:https?:\/\/)?(?:www\.)?([a-zA-Z0-9-]+)\.""))"),"Skyscanner")</f>
        <v>Skyscanner</v>
      </c>
      <c r="E3007" s="1" t="s">
        <v>6197</v>
      </c>
      <c r="F3007" s="1">
        <v>7.0766819999999999</v>
      </c>
      <c r="G3007" s="1">
        <v>125.615184</v>
      </c>
      <c r="H3007" s="1" t="s">
        <v>4378</v>
      </c>
      <c r="I3007" s="1" t="s">
        <v>4252</v>
      </c>
      <c r="J3007" s="1">
        <f>IF(K3007="URBAN",1,IF(K3007="SUBURBAN",2,IF(K3007="RURAL",3,"")))</f>
        <v>1</v>
      </c>
      <c r="K3007" s="1" t="s">
        <v>42</v>
      </c>
      <c r="L3007" s="18">
        <v>46082</v>
      </c>
      <c r="M3007" s="49">
        <v>0.58333333333333337</v>
      </c>
      <c r="N3007" s="18">
        <v>46083</v>
      </c>
      <c r="O3007" s="56">
        <v>0.5</v>
      </c>
      <c r="P3007" s="31" t="str">
        <f>TEXT($L3007, "dddd")</f>
        <v>Sunday</v>
      </c>
      <c r="Q3007" s="39" t="s">
        <v>111</v>
      </c>
      <c r="R3007" s="39">
        <v>5536</v>
      </c>
      <c r="S3007" s="1" t="str">
        <f>IF(OR(MONTH(L3007)=12, MONTH(L3007)&lt;=5), "Dry Season", "Wet Season")</f>
        <v>Dry Season</v>
      </c>
      <c r="T3007" s="1">
        <v>1</v>
      </c>
      <c r="U3007" s="1">
        <v>1</v>
      </c>
      <c r="V3007" s="1">
        <v>0</v>
      </c>
      <c r="W3007" s="2">
        <f>IF(ISNUMBER(SEARCH("N/A", X3007)), 0, 1)</f>
        <v>0</v>
      </c>
      <c r="X3007" s="1" t="s">
        <v>44</v>
      </c>
      <c r="Y3007" s="1"/>
      <c r="Z3007" s="1"/>
      <c r="AA3007" s="11" cm="1">
        <f t="array" ref="AA3007">IF(ISBLANK(Y3007), 0, VINCentyInvDistance(F3007,G3007,Y3007,Z3007))</f>
        <v>0</v>
      </c>
      <c r="AB3007" s="1">
        <v>0</v>
      </c>
      <c r="AC3007" s="1">
        <v>7.2</v>
      </c>
      <c r="AD3007" s="1">
        <v>4.5999999999999996</v>
      </c>
      <c r="AE3007" s="1">
        <v>444</v>
      </c>
      <c r="AF3007" s="1">
        <v>1</v>
      </c>
      <c r="AG3007" s="1" t="s">
        <v>1703</v>
      </c>
      <c r="AH3007" s="1" t="s">
        <v>1704</v>
      </c>
      <c r="AI3007" s="1"/>
      <c r="AJ3007" s="1" t="s">
        <v>55</v>
      </c>
      <c r="AK3007" t="s">
        <v>16896</v>
      </c>
      <c r="AL3007" s="2">
        <v>0</v>
      </c>
      <c r="AM3007" s="1" t="s">
        <v>4379</v>
      </c>
    </row>
    <row r="3008" spans="1:39" ht="12.75" customHeight="1">
      <c r="A3008" s="1"/>
      <c r="B3008" s="1" t="s">
        <v>4411</v>
      </c>
      <c r="C3008" s="1" t="s">
        <v>6207</v>
      </c>
      <c r="D3008" s="3" t="str">
        <f ca="1">IFERROR(__xludf.DUMMYFUNCTION("PROPER(REGEXEXTRACT(B1566, ""(?:https?:\/\/)?(?:www\.)?([a-zA-Z0-9-]+)\.""))"),"Skyscanner")</f>
        <v>Skyscanner</v>
      </c>
      <c r="E3008" s="1" t="s">
        <v>4358</v>
      </c>
      <c r="F3008" s="1">
        <v>7.1059139</v>
      </c>
      <c r="G3008" s="1">
        <v>125.6320357</v>
      </c>
      <c r="H3008" s="1" t="s">
        <v>4359</v>
      </c>
      <c r="I3008" s="1" t="s">
        <v>4252</v>
      </c>
      <c r="J3008" s="1">
        <f>IF(K3008="URBAN",1,IF(K3008="SUBURBAN",2,IF(K3008="RURAL",3,"")))</f>
        <v>1</v>
      </c>
      <c r="K3008" s="1" t="s">
        <v>42</v>
      </c>
      <c r="L3008" s="18">
        <v>46082</v>
      </c>
      <c r="M3008" s="49">
        <v>0.625</v>
      </c>
      <c r="N3008" s="18">
        <v>46083</v>
      </c>
      <c r="O3008" s="56">
        <v>0.5</v>
      </c>
      <c r="P3008" s="31" t="str">
        <f>TEXT($L3008, "dddd")</f>
        <v>Sunday</v>
      </c>
      <c r="Q3008" s="39" t="s">
        <v>111</v>
      </c>
      <c r="R3008" s="39">
        <v>801</v>
      </c>
      <c r="S3008" s="1" t="str">
        <f>IF(OR(MONTH(L3008)=12, MONTH(L3008)&lt;=5), "Dry Season", "Wet Season")</f>
        <v>Dry Season</v>
      </c>
      <c r="T3008" s="1">
        <v>1</v>
      </c>
      <c r="U3008" s="1">
        <v>0</v>
      </c>
      <c r="V3008" s="1">
        <v>0</v>
      </c>
      <c r="W3008" s="2">
        <f>IF(ISNUMBER(SEARCH("N/A", X3008)), 0, 1)</f>
        <v>1</v>
      </c>
      <c r="X3008" s="1" t="s">
        <v>4415</v>
      </c>
      <c r="Y3008" s="1">
        <v>7.0738889</v>
      </c>
      <c r="Z3008" s="1">
        <v>125.6233333</v>
      </c>
      <c r="AA3008" s="11" cm="1">
        <f t="array" ref="AA3008">IF(ISBLANK(Y3008), 0, VINCentyInvDistance(F3008,G3008,Y3008,Z3008))</f>
        <v>3669.8482090108341</v>
      </c>
      <c r="AB3008" s="1">
        <v>0</v>
      </c>
      <c r="AC3008" s="1">
        <v>8</v>
      </c>
      <c r="AD3008" s="1">
        <v>4.3</v>
      </c>
      <c r="AE3008" s="1">
        <v>288</v>
      </c>
      <c r="AF3008" s="1">
        <v>1</v>
      </c>
      <c r="AG3008" s="1" t="s">
        <v>4416</v>
      </c>
      <c r="AH3008" s="1" t="s">
        <v>1704</v>
      </c>
      <c r="AI3008" s="1" t="str">
        <f>TRIM(MID(SUBSTITUTE($H3008,",",REPT(" ",200)),(LEN($H3008)-LEN(SUBSTITUTE($H3008,",",""))-2)*200+1,200))</f>
        <v>Davao Region</v>
      </c>
      <c r="AJ3008" s="1" t="s">
        <v>55</v>
      </c>
      <c r="AK3008" t="s">
        <v>16900</v>
      </c>
      <c r="AL3008" s="2">
        <v>0</v>
      </c>
      <c r="AM3008" s="1"/>
    </row>
    <row r="3009" spans="1:39" ht="12.75" customHeight="1">
      <c r="A3009" s="1"/>
      <c r="B3009" s="1" t="s">
        <v>4361</v>
      </c>
      <c r="C3009" s="1" t="s">
        <v>6208</v>
      </c>
      <c r="D3009" s="3" t="str">
        <f ca="1">IFERROR(__xludf.DUMMYFUNCTION("PROPER(REGEXEXTRACT(B1567, ""(?:https?:\/\/)?(?:www\.)?([a-zA-Z0-9-]+)\.""))"),"Skyscanner")</f>
        <v>Skyscanner</v>
      </c>
      <c r="E3009" s="1" t="s">
        <v>4450</v>
      </c>
      <c r="F3009" s="1">
        <v>7.1035589999999997</v>
      </c>
      <c r="G3009" s="1">
        <v>125.6410217</v>
      </c>
      <c r="H3009" s="1" t="s">
        <v>6209</v>
      </c>
      <c r="I3009" s="1" t="s">
        <v>4252</v>
      </c>
      <c r="J3009" s="1">
        <f>IF(K3009="URBAN",1,IF(K3009="SUBURBAN",2,IF(K3009="RURAL",3,"")))</f>
        <v>1</v>
      </c>
      <c r="K3009" s="1" t="s">
        <v>42</v>
      </c>
      <c r="L3009" s="18">
        <v>46082</v>
      </c>
      <c r="M3009" s="49">
        <v>0.58333333333333337</v>
      </c>
      <c r="N3009" s="18">
        <v>46083</v>
      </c>
      <c r="O3009" s="56">
        <v>0.5</v>
      </c>
      <c r="P3009" s="31" t="str">
        <f>TEXT($L3009, "dddd")</f>
        <v>Sunday</v>
      </c>
      <c r="Q3009" s="39" t="s">
        <v>111</v>
      </c>
      <c r="R3009" s="39">
        <v>1835</v>
      </c>
      <c r="S3009" s="1" t="str">
        <f>IF(OR(MONTH(L3009)=12, MONTH(L3009)&lt;=5), "Dry Season", "Wet Season")</f>
        <v>Dry Season</v>
      </c>
      <c r="T3009" s="1">
        <v>1</v>
      </c>
      <c r="U3009" s="1">
        <v>1</v>
      </c>
      <c r="V3009" s="1">
        <v>0</v>
      </c>
      <c r="W3009" s="2">
        <f>IF(ISNUMBER(SEARCH("N/A", X3009)), 0, 1)</f>
        <v>1</v>
      </c>
      <c r="X3009" s="1" t="s">
        <v>4318</v>
      </c>
      <c r="Y3009" s="1">
        <v>7.0989420000000001</v>
      </c>
      <c r="Z3009" s="1">
        <v>125.63104389999999</v>
      </c>
      <c r="AA3009" s="11" cm="1">
        <f t="array" ref="AA3009">IF(ISBLANK(Y3009), 0, VINCentyInvDistance(F3009,G3009,Y3009,Z3009))</f>
        <v>1214.7794224418276</v>
      </c>
      <c r="AB3009" s="1">
        <v>0</v>
      </c>
      <c r="AC3009" s="1">
        <v>8</v>
      </c>
      <c r="AD3009" s="1">
        <v>4</v>
      </c>
      <c r="AE3009" s="1">
        <v>15</v>
      </c>
      <c r="AF3009" s="1">
        <v>1</v>
      </c>
      <c r="AG3009" s="1" t="s">
        <v>4319</v>
      </c>
      <c r="AH3009" s="1" t="s">
        <v>1704</v>
      </c>
      <c r="AI3009" s="1" t="str">
        <f>TRIM(MID(SUBSTITUTE($H3009,",",REPT(" ",200)),(LEN($H3009)-LEN(SUBSTITUTE($H3009,",",""))-2)*200+1,200))</f>
        <v>Davao Region</v>
      </c>
      <c r="AJ3009" s="1" t="s">
        <v>55</v>
      </c>
      <c r="AK3009" t="s">
        <v>4364</v>
      </c>
      <c r="AL3009" s="2">
        <v>0</v>
      </c>
      <c r="AM3009" s="1"/>
    </row>
    <row r="3010" spans="1:39" ht="12.75" customHeight="1">
      <c r="A3010" s="1"/>
      <c r="B3010" s="1" t="s">
        <v>4454</v>
      </c>
      <c r="C3010" s="1" t="s">
        <v>6210</v>
      </c>
      <c r="D3010" s="3" t="str">
        <f ca="1">IFERROR(__xludf.DUMMYFUNCTION("PROPER(REGEXEXTRACT(B1568, ""(?:https?:\/\/)?(?:www\.)?([a-zA-Z0-9-]+)\.""))"),"Skyscanner")</f>
        <v>Skyscanner</v>
      </c>
      <c r="E3010" s="1" t="s">
        <v>4768</v>
      </c>
      <c r="F3010" s="1">
        <v>7.1122323999999999</v>
      </c>
      <c r="G3010" s="1">
        <v>125.6679075</v>
      </c>
      <c r="H3010" s="1" t="s">
        <v>4769</v>
      </c>
      <c r="I3010" s="1" t="s">
        <v>4252</v>
      </c>
      <c r="J3010" s="1">
        <f>IF(K3010="URBAN",1,IF(K3010="SUBURBAN",2,IF(K3010="RURAL",3,"")))</f>
        <v>1</v>
      </c>
      <c r="K3010" s="1" t="s">
        <v>42</v>
      </c>
      <c r="L3010" s="18">
        <v>46082</v>
      </c>
      <c r="M3010" s="49">
        <v>0.58333333333333337</v>
      </c>
      <c r="N3010" s="18">
        <v>46083</v>
      </c>
      <c r="O3010" s="56">
        <v>0.5</v>
      </c>
      <c r="P3010" s="31" t="str">
        <f>TEXT($L3010, "dddd")</f>
        <v>Sunday</v>
      </c>
      <c r="Q3010" s="39" t="s">
        <v>111</v>
      </c>
      <c r="R3010" s="39">
        <v>2247</v>
      </c>
      <c r="S3010" s="1" t="str">
        <f>IF(OR(MONTH(L3010)=12, MONTH(L3010)&lt;=5), "Dry Season", "Wet Season")</f>
        <v>Dry Season</v>
      </c>
      <c r="T3010" s="1">
        <v>1</v>
      </c>
      <c r="U3010" s="1">
        <v>0</v>
      </c>
      <c r="V3010" s="1">
        <v>1</v>
      </c>
      <c r="W3010" s="2">
        <f>IF(ISNUMBER(SEARCH("N/A", X3010)), 0, 1)</f>
        <v>1</v>
      </c>
      <c r="X3010" s="1" t="s">
        <v>4318</v>
      </c>
      <c r="Y3010" s="1">
        <v>7.0989420000000001</v>
      </c>
      <c r="Z3010" s="1">
        <v>125.63104389999999</v>
      </c>
      <c r="AA3010" s="11" cm="1">
        <f t="array" ref="AA3010">IF(ISBLANK(Y3010), 0, VINCentyInvDistance(F3010,G3010,Y3010,Z3010))</f>
        <v>4329.4554552508725</v>
      </c>
      <c r="AB3010" s="1">
        <v>0</v>
      </c>
      <c r="AC3010" s="1">
        <v>6</v>
      </c>
      <c r="AD3010" s="1">
        <v>3.2</v>
      </c>
      <c r="AE3010" s="1">
        <v>317</v>
      </c>
      <c r="AF3010" s="1">
        <v>1</v>
      </c>
      <c r="AG3010" s="1" t="s">
        <v>4319</v>
      </c>
      <c r="AH3010" s="1" t="s">
        <v>1704</v>
      </c>
      <c r="AI3010" s="1" t="str">
        <f>TRIM(MID(SUBSTITUTE($H3010,",",REPT(" ",200)),(LEN($H3010)-LEN(SUBSTITUTE($H3010,",",""))-2)*200+1,200))</f>
        <v>Davao Region</v>
      </c>
      <c r="AJ3010" s="1" t="s">
        <v>55</v>
      </c>
      <c r="AK3010" t="s">
        <v>16903</v>
      </c>
      <c r="AL3010" s="1">
        <v>4</v>
      </c>
      <c r="AM3010" s="1"/>
    </row>
    <row r="3011" spans="1:39" ht="12.75" customHeight="1">
      <c r="A3011" s="1"/>
      <c r="B3011" s="1" t="s">
        <v>4431</v>
      </c>
      <c r="C3011" s="1" t="s">
        <v>6213</v>
      </c>
      <c r="D3011" s="3" t="str">
        <f ca="1">IFERROR(__xludf.DUMMYFUNCTION("PROPER(REGEXEXTRACT(B1571, ""(?:https?:\/\/)?(?:www\.)?([a-zA-Z0-9-]+)\.""))"),"Skyscanner")</f>
        <v>Skyscanner</v>
      </c>
      <c r="E3011" s="1" t="s">
        <v>4323</v>
      </c>
      <c r="F3011" s="1">
        <v>7.0835140000000001</v>
      </c>
      <c r="G3011" s="1">
        <v>125.608654</v>
      </c>
      <c r="H3011" s="1" t="s">
        <v>4324</v>
      </c>
      <c r="I3011" s="1" t="s">
        <v>4252</v>
      </c>
      <c r="J3011" s="1">
        <f>IF(K3011="URBAN",1,IF(K3011="SUBURBAN",2,IF(K3011="RURAL",3,"")))</f>
        <v>1</v>
      </c>
      <c r="K3011" s="1" t="s">
        <v>42</v>
      </c>
      <c r="L3011" s="18">
        <v>46082</v>
      </c>
      <c r="M3011" s="49">
        <v>0.58333333333333337</v>
      </c>
      <c r="N3011" s="18">
        <v>46083</v>
      </c>
      <c r="O3011" s="56">
        <v>0.5</v>
      </c>
      <c r="P3011" s="31" t="str">
        <f>TEXT($L3011, "dddd")</f>
        <v>Sunday</v>
      </c>
      <c r="Q3011" s="39" t="s">
        <v>111</v>
      </c>
      <c r="R3011" s="39">
        <v>869</v>
      </c>
      <c r="S3011" s="1" t="str">
        <f>IF(OR(MONTH(L3011)=12, MONTH(L3011)&lt;=5), "Dry Season", "Wet Season")</f>
        <v>Dry Season</v>
      </c>
      <c r="T3011" s="1">
        <v>1</v>
      </c>
      <c r="U3011" s="1">
        <v>0</v>
      </c>
      <c r="V3011" s="1">
        <v>0</v>
      </c>
      <c r="W3011" s="2">
        <f>IF(ISNUMBER(SEARCH("N/A", X3011)), 0, 1)</f>
        <v>1</v>
      </c>
      <c r="X3011" s="1" t="s">
        <v>4263</v>
      </c>
      <c r="Y3011" s="1">
        <v>7.0920304999999999</v>
      </c>
      <c r="Z3011" s="1">
        <v>125.61240720000001</v>
      </c>
      <c r="AA3011" s="11" cm="1">
        <f t="array" ref="AA3011">IF(ISBLANK(Y3011), 0, VINCentyInvDistance(F3011,G3011,Y3011,Z3011))</f>
        <v>1029.0779093028311</v>
      </c>
      <c r="AB3011" s="1">
        <v>0</v>
      </c>
      <c r="AC3011" s="1">
        <v>6.8</v>
      </c>
      <c r="AD3011" s="1">
        <v>4.3</v>
      </c>
      <c r="AE3011" s="1">
        <v>29</v>
      </c>
      <c r="AF3011" s="1">
        <v>1</v>
      </c>
      <c r="AG3011" s="1" t="s">
        <v>4264</v>
      </c>
      <c r="AH3011" s="1" t="s">
        <v>1704</v>
      </c>
      <c r="AI3011" s="1" t="str">
        <f>TRIM(MID(SUBSTITUTE($H3011,",",REPT(" ",200)),(LEN($H3011)-LEN(SUBSTITUTE($H3011,",",""))-2)*200+1,200))</f>
        <v>Davao Region</v>
      </c>
      <c r="AJ3011" s="1" t="s">
        <v>55</v>
      </c>
      <c r="AK3011" t="s">
        <v>4435</v>
      </c>
      <c r="AL3011" s="1">
        <v>2</v>
      </c>
      <c r="AM3011" s="1"/>
    </row>
    <row r="3012" spans="1:39" ht="12.75" customHeight="1">
      <c r="A3012" s="1"/>
      <c r="B3012" s="1" t="s">
        <v>4325</v>
      </c>
      <c r="C3012" s="1" t="s">
        <v>6214</v>
      </c>
      <c r="D3012" s="3" t="str">
        <f ca="1">IFERROR(__xludf.DUMMYFUNCTION("PROPER(REGEXEXTRACT(B1572, ""(?:https?:\/\/)?(?:www\.)?([a-zA-Z0-9-]+)\.""))"),"Skyscanner")</f>
        <v>Skyscanner</v>
      </c>
      <c r="E3012" s="1" t="s">
        <v>4650</v>
      </c>
      <c r="F3012" s="1">
        <v>7.0835140000000001</v>
      </c>
      <c r="G3012" s="1">
        <v>125.608654</v>
      </c>
      <c r="H3012" s="1" t="s">
        <v>4324</v>
      </c>
      <c r="I3012" s="1" t="s">
        <v>4252</v>
      </c>
      <c r="J3012" s="1">
        <f>IF(K3012="URBAN",1,IF(K3012="SUBURBAN",2,IF(K3012="RURAL",3,"")))</f>
        <v>1</v>
      </c>
      <c r="K3012" s="1" t="s">
        <v>42</v>
      </c>
      <c r="L3012" s="18">
        <v>46082</v>
      </c>
      <c r="M3012" s="49">
        <v>0.58333333333333337</v>
      </c>
      <c r="N3012" s="18">
        <v>46083</v>
      </c>
      <c r="O3012" s="56">
        <v>0.52083333333333337</v>
      </c>
      <c r="P3012" s="31" t="str">
        <f>TEXT($L3012, "dddd")</f>
        <v>Sunday</v>
      </c>
      <c r="Q3012" s="39" t="s">
        <v>111</v>
      </c>
      <c r="R3012" s="39">
        <v>1566</v>
      </c>
      <c r="S3012" s="1" t="str">
        <f>IF(OR(MONTH(L3012)=12, MONTH(L3012)&lt;=5), "Dry Season", "Wet Season")</f>
        <v>Dry Season</v>
      </c>
      <c r="T3012" s="1">
        <v>1</v>
      </c>
      <c r="U3012" s="1">
        <v>0</v>
      </c>
      <c r="V3012" s="1">
        <v>0</v>
      </c>
      <c r="W3012" s="2">
        <f>IF(ISNUMBER(SEARCH("N/A", X3012)), 0, 1)</f>
        <v>0</v>
      </c>
      <c r="X3012" s="1" t="s">
        <v>44</v>
      </c>
      <c r="Y3012" s="1"/>
      <c r="Z3012" s="1"/>
      <c r="AA3012" s="11" cm="1">
        <f t="array" ref="AA3012">IF(ISBLANK(Y3012), 0, VINCentyInvDistance(F3012,G3012,Y3012,Z3012))</f>
        <v>0</v>
      </c>
      <c r="AB3012" s="1">
        <v>0</v>
      </c>
      <c r="AC3012" s="1">
        <v>9</v>
      </c>
      <c r="AD3012" s="1">
        <v>4.2</v>
      </c>
      <c r="AE3012" s="1">
        <v>107</v>
      </c>
      <c r="AF3012" s="1">
        <v>1</v>
      </c>
      <c r="AG3012" s="1" t="s">
        <v>4311</v>
      </c>
      <c r="AH3012" s="1" t="s">
        <v>1704</v>
      </c>
      <c r="AI3012" s="1"/>
      <c r="AJ3012" s="1" t="s">
        <v>55</v>
      </c>
      <c r="AK3012" t="s">
        <v>4328</v>
      </c>
      <c r="AL3012" s="2">
        <v>0</v>
      </c>
      <c r="AM3012" s="1" t="s">
        <v>4329</v>
      </c>
    </row>
    <row r="3013" spans="1:39" ht="12.75" customHeight="1">
      <c r="A3013" s="1"/>
      <c r="B3013" s="1" t="s">
        <v>4297</v>
      </c>
      <c r="C3013" s="1" t="s">
        <v>6222</v>
      </c>
      <c r="D3013" s="3" t="str">
        <f ca="1">IFERROR(__xludf.DUMMYFUNCTION("PROPER(REGEXEXTRACT(B1577, ""(?:https?:\/\/)?(?:www\.)?([a-zA-Z0-9-]+)\.""))"),"Google")</f>
        <v>Google</v>
      </c>
      <c r="E3013" s="1" t="s">
        <v>4316</v>
      </c>
      <c r="F3013" s="1">
        <v>7.0963362999999999</v>
      </c>
      <c r="G3013" s="1">
        <v>125.6334852</v>
      </c>
      <c r="H3013" s="1" t="s">
        <v>4317</v>
      </c>
      <c r="I3013" s="1" t="s">
        <v>4252</v>
      </c>
      <c r="J3013" s="1">
        <f>IF(K3013="URBAN",1,IF(K3013="SUBURBAN",2,IF(K3013="RURAL",3,"")))</f>
        <v>1</v>
      </c>
      <c r="K3013" s="1" t="s">
        <v>42</v>
      </c>
      <c r="L3013" s="18">
        <v>46082</v>
      </c>
      <c r="M3013" s="49">
        <v>0.625</v>
      </c>
      <c r="N3013" s="18">
        <v>46083</v>
      </c>
      <c r="O3013" s="56">
        <v>0.5</v>
      </c>
      <c r="P3013" s="31" t="str">
        <f>TEXT($L3013, "dddd")</f>
        <v>Sunday</v>
      </c>
      <c r="Q3013" s="39" t="s">
        <v>111</v>
      </c>
      <c r="R3013" s="39">
        <v>1059</v>
      </c>
      <c r="S3013" s="1" t="str">
        <f>IF(OR(MONTH(L3013)=12, MONTH(L3013)&lt;=5), "Dry Season", "Wet Season")</f>
        <v>Dry Season</v>
      </c>
      <c r="T3013" s="1">
        <v>1</v>
      </c>
      <c r="U3013" s="1">
        <v>0</v>
      </c>
      <c r="V3013" s="1">
        <v>0</v>
      </c>
      <c r="W3013" s="2">
        <f>IF(ISNUMBER(SEARCH("N/A", X3013)), 0, 1)</f>
        <v>0</v>
      </c>
      <c r="X3013" s="1" t="s">
        <v>44</v>
      </c>
      <c r="Y3013" s="1"/>
      <c r="Z3013" s="1"/>
      <c r="AA3013" s="11" cm="1">
        <f t="array" ref="AA3013">IF(ISBLANK(Y3013), 0, VINCentyInvDistance(F3013,G3013,Y3013,Z3013))</f>
        <v>0</v>
      </c>
      <c r="AB3013" s="1">
        <v>0</v>
      </c>
      <c r="AC3013" s="1">
        <v>0</v>
      </c>
      <c r="AD3013" s="1">
        <v>0</v>
      </c>
      <c r="AE3013" s="1">
        <v>84</v>
      </c>
      <c r="AF3013" s="1">
        <v>1</v>
      </c>
      <c r="AG3013" s="1" t="str">
        <f>TRIM(MID(SUBSTITUTE($H3013,",",REPT(" ",200)),(LEN($H3013)-LEN(SUBSTITUTE($H3013,",",""))-4)*200+1,200))</f>
        <v>Agdao District</v>
      </c>
      <c r="AH3013" s="1" t="str">
        <f>TRIM(MID(SUBSTITUTE($H3013,",",REPT(" ",200)),(LEN($H3013)-LEN(SUBSTITUTE($H3013,",",""))-3)*200+1,200))</f>
        <v>Davao City</v>
      </c>
      <c r="AI3013" s="1" t="str">
        <f>TRIM(MID(SUBSTITUTE($H3013,",",REPT(" ",200)),(LEN($H3013)-LEN(SUBSTITUTE($H3013,",",""))-2)*200+1,200))</f>
        <v>Davao Region</v>
      </c>
      <c r="AJ3013" s="1" t="str">
        <f>TRIM(MID(SUBSTITUTE($H3013,",",REPT(" ",200)),(LEN($H3013)-LEN(SUBSTITUTE($H3013,",",""))-0)*200+1,200))</f>
        <v>Philippines</v>
      </c>
      <c r="AL3013" s="2">
        <v>0</v>
      </c>
      <c r="AM3013" s="1"/>
    </row>
    <row r="3014" spans="1:39" ht="12.75" customHeight="1">
      <c r="A3014" s="1"/>
      <c r="B3014" s="1" t="s">
        <v>4321</v>
      </c>
      <c r="C3014" s="1" t="s">
        <v>6223</v>
      </c>
      <c r="D3014" s="3" t="str">
        <f ca="1">IFERROR(__xludf.DUMMYFUNCTION("PROPER(REGEXEXTRACT(B1578, ""(?:https?:\/\/)?(?:www\.)?([a-zA-Z0-9-]+)\.""))"),"Skyscanner")</f>
        <v>Skyscanner</v>
      </c>
      <c r="E3014" s="1" t="s">
        <v>5396</v>
      </c>
      <c r="F3014" s="1">
        <v>7.1830452999999999</v>
      </c>
      <c r="G3014" s="1">
        <v>125.69814580000001</v>
      </c>
      <c r="H3014" s="1" t="s">
        <v>4569</v>
      </c>
      <c r="I3014" s="1" t="s">
        <v>4252</v>
      </c>
      <c r="J3014" s="1">
        <f>IF(K3014="URBAN",1,IF(K3014="SUBURBAN",2,IF(K3014="RURAL",3,"")))</f>
        <v>1</v>
      </c>
      <c r="K3014" s="1" t="s">
        <v>42</v>
      </c>
      <c r="L3014" s="18">
        <v>46082</v>
      </c>
      <c r="M3014" s="49">
        <v>0.58333333333333337</v>
      </c>
      <c r="N3014" s="18">
        <v>46083</v>
      </c>
      <c r="O3014" s="56">
        <v>0.5</v>
      </c>
      <c r="P3014" s="31" t="str">
        <f>TEXT($L3014, "dddd")</f>
        <v>Sunday</v>
      </c>
      <c r="Q3014" s="39" t="s">
        <v>111</v>
      </c>
      <c r="R3014" s="39">
        <v>1756</v>
      </c>
      <c r="S3014" s="1" t="str">
        <f>IF(OR(MONTH(L3014)=12, MONTH(L3014)&lt;=5), "Dry Season", "Wet Season")</f>
        <v>Dry Season</v>
      </c>
      <c r="T3014" s="1">
        <v>1</v>
      </c>
      <c r="U3014" s="1">
        <v>1</v>
      </c>
      <c r="V3014" s="1">
        <v>0</v>
      </c>
      <c r="W3014" s="2">
        <f>IF(ISNUMBER(SEARCH("N/A", X3014)), 0, 1)</f>
        <v>1</v>
      </c>
      <c r="X3014" s="1" t="s">
        <v>4318</v>
      </c>
      <c r="Y3014" s="1">
        <v>7.0989420000000001</v>
      </c>
      <c r="Z3014" s="1">
        <v>125.63104389999999</v>
      </c>
      <c r="AA3014" s="11" cm="1">
        <f t="array" ref="AA3014">IF(ISBLANK(Y3014), 0, VINCentyInvDistance(F3014,G3014,Y3014,Z3014))</f>
        <v>11893.322770250099</v>
      </c>
      <c r="AB3014" s="1">
        <v>0</v>
      </c>
      <c r="AC3014" s="1">
        <v>7.2</v>
      </c>
      <c r="AD3014" s="1">
        <v>4.7</v>
      </c>
      <c r="AE3014" s="1">
        <v>37</v>
      </c>
      <c r="AF3014" s="1">
        <v>1</v>
      </c>
      <c r="AG3014" s="1" t="s">
        <v>4319</v>
      </c>
      <c r="AH3014" s="1" t="s">
        <v>1704</v>
      </c>
      <c r="AI3014" s="1" t="str">
        <f>TRIM(MID(SUBSTITUTE($H3014,",",REPT(" ",200)),(LEN($H3014)-LEN(SUBSTITUTE($H3014,",",""))-2)*200+1,200))</f>
        <v>Davao Region</v>
      </c>
      <c r="AJ3014" s="1" t="s">
        <v>55</v>
      </c>
      <c r="AK3014" t="s">
        <v>4320</v>
      </c>
      <c r="AL3014" s="1">
        <v>4.5999999999999996</v>
      </c>
      <c r="AM3014" s="1"/>
    </row>
    <row r="3015" spans="1:39" ht="12.75" customHeight="1">
      <c r="A3015" s="1"/>
      <c r="B3015" s="1" t="s">
        <v>4417</v>
      </c>
      <c r="C3015" s="1" t="s">
        <v>4344</v>
      </c>
      <c r="D3015" s="3" t="str">
        <f ca="1">IFERROR(__xludf.DUMMYFUNCTION("PROPER(REGEXEXTRACT(B1581, ""(?:https?:\/\/)?(?:www\.)?([a-zA-Z0-9-]+)\.""))"),"Google")</f>
        <v>Google</v>
      </c>
      <c r="E3015" s="1" t="s">
        <v>4345</v>
      </c>
      <c r="F3015" s="1">
        <v>7.0996072999999997</v>
      </c>
      <c r="G3015" s="1">
        <v>125.6281729</v>
      </c>
      <c r="H3015" s="1" t="s">
        <v>4346</v>
      </c>
      <c r="I3015" s="1" t="s">
        <v>4252</v>
      </c>
      <c r="J3015" s="1">
        <f>IF(K3015="URBAN",1,IF(K3015="SUBURBAN",2,IF(K3015="RURAL",3,"")))</f>
        <v>1</v>
      </c>
      <c r="K3015" s="1" t="s">
        <v>42</v>
      </c>
      <c r="L3015" s="18">
        <v>46082</v>
      </c>
      <c r="M3015" s="49">
        <v>0.625</v>
      </c>
      <c r="N3015" s="18">
        <v>46083</v>
      </c>
      <c r="O3015" s="56">
        <v>0.5</v>
      </c>
      <c r="P3015" s="31" t="str">
        <f>TEXT($L3015, "dddd")</f>
        <v>Sunday</v>
      </c>
      <c r="Q3015" s="39" t="s">
        <v>111</v>
      </c>
      <c r="R3015" s="39">
        <v>4048</v>
      </c>
      <c r="S3015" s="1" t="str">
        <f>IF(OR(MONTH(L3015)=12, MONTH(L3015)&lt;=5), "Dry Season", "Wet Season")</f>
        <v>Dry Season</v>
      </c>
      <c r="T3015" s="1">
        <v>1</v>
      </c>
      <c r="U3015" s="1">
        <v>0</v>
      </c>
      <c r="V3015" s="1">
        <v>1</v>
      </c>
      <c r="W3015" s="2">
        <f>IF(ISNUMBER(SEARCH("N/A", X3015)), 0, 1)</f>
        <v>1</v>
      </c>
      <c r="X3015" s="1" t="s">
        <v>4263</v>
      </c>
      <c r="Y3015" s="1">
        <v>7.0920304999999999</v>
      </c>
      <c r="Z3015" s="1">
        <v>125.61240720000001</v>
      </c>
      <c r="AA3015" s="11" cm="1">
        <f t="array" ref="AA3015">IF(ISBLANK(Y3015), 0, VINCentyInvDistance(F3015,G3015,Y3015,Z3015))</f>
        <v>1932.7598635917261</v>
      </c>
      <c r="AB3015" s="1">
        <v>0</v>
      </c>
      <c r="AC3015" s="1">
        <v>0</v>
      </c>
      <c r="AD3015" s="1">
        <v>0</v>
      </c>
      <c r="AE3015" s="1">
        <v>1087</v>
      </c>
      <c r="AF3015" s="1">
        <v>1</v>
      </c>
      <c r="AG3015" s="1" t="s">
        <v>4264</v>
      </c>
      <c r="AH3015" s="1" t="s">
        <v>1704</v>
      </c>
      <c r="AI3015" s="1" t="str">
        <f>TRIM(MID(SUBSTITUTE($H3015,",",REPT(" ",200)),(LEN($H3015)-LEN(SUBSTITUTE($H3015,",",""))-2)*200+1,200))</f>
        <v>Davao Region</v>
      </c>
      <c r="AJ3015" s="1" t="s">
        <v>55</v>
      </c>
      <c r="AL3015" s="1">
        <v>4</v>
      </c>
      <c r="AM3015" s="1"/>
    </row>
    <row r="3016" spans="1:39" ht="12.75" customHeight="1">
      <c r="A3016" s="1"/>
      <c r="B3016" s="1" t="s">
        <v>4349</v>
      </c>
      <c r="C3016" s="1" t="s">
        <v>6227</v>
      </c>
      <c r="D3016" s="3" t="str">
        <f ca="1">IFERROR(__xludf.DUMMYFUNCTION("PROPER(REGEXEXTRACT(B1582, ""(?:https?:\/\/)?(?:www\.)?([a-zA-Z0-9-]+)\.""))"),"Skyscanner")</f>
        <v>Skyscanner</v>
      </c>
      <c r="E3016" s="1" t="s">
        <v>4761</v>
      </c>
      <c r="F3016" s="1">
        <v>7.1038760999999999</v>
      </c>
      <c r="G3016" s="1">
        <v>125.6146844</v>
      </c>
      <c r="H3016" s="1" t="s">
        <v>4762</v>
      </c>
      <c r="I3016" s="1" t="s">
        <v>4252</v>
      </c>
      <c r="J3016" s="1">
        <f>IF(K3016="URBAN",1,IF(K3016="SUBURBAN",2,IF(K3016="RURAL",3,"")))</f>
        <v>1</v>
      </c>
      <c r="K3016" s="1" t="s">
        <v>42</v>
      </c>
      <c r="L3016" s="18">
        <v>46082</v>
      </c>
      <c r="M3016" s="49">
        <v>0.625</v>
      </c>
      <c r="N3016" s="18">
        <v>46083</v>
      </c>
      <c r="O3016" s="56">
        <v>0.45833333333333331</v>
      </c>
      <c r="P3016" s="31" t="str">
        <f>TEXT($L3016, "dddd")</f>
        <v>Sunday</v>
      </c>
      <c r="Q3016" s="39" t="s">
        <v>111</v>
      </c>
      <c r="R3016" s="39">
        <v>1109</v>
      </c>
      <c r="S3016" s="1" t="str">
        <f>IF(OR(MONTH(L3016)=12, MONTH(L3016)&lt;=5), "Dry Season", "Wet Season")</f>
        <v>Dry Season</v>
      </c>
      <c r="T3016" s="1">
        <v>1</v>
      </c>
      <c r="U3016" s="1">
        <v>0</v>
      </c>
      <c r="V3016" s="1">
        <v>0</v>
      </c>
      <c r="W3016" s="2">
        <f>IF(ISNUMBER(SEARCH("N/A", X3016)), 0, 1)</f>
        <v>1</v>
      </c>
      <c r="X3016" s="1" t="s">
        <v>4263</v>
      </c>
      <c r="Y3016" s="1">
        <v>7.0920304999999999</v>
      </c>
      <c r="Z3016" s="1">
        <v>125.61240720000001</v>
      </c>
      <c r="AA3016" s="11" cm="1">
        <f t="array" ref="AA3016">IF(ISBLANK(Y3016), 0, VINCentyInvDistance(F3016,G3016,Y3016,Z3016))</f>
        <v>1333.9553826741346</v>
      </c>
      <c r="AB3016" s="1">
        <v>0</v>
      </c>
      <c r="AC3016" s="1">
        <v>9.4</v>
      </c>
      <c r="AD3016" s="1">
        <v>4.8</v>
      </c>
      <c r="AE3016" s="1">
        <v>826</v>
      </c>
      <c r="AF3016" s="1">
        <v>1</v>
      </c>
      <c r="AG3016" s="1" t="s">
        <v>4264</v>
      </c>
      <c r="AH3016" s="1" t="s">
        <v>1704</v>
      </c>
      <c r="AI3016" s="1" t="str">
        <f>TRIM(MID(SUBSTITUTE($H3016,",",REPT(" ",200)),(LEN($H3016)-LEN(SUBSTITUTE($H3016,",",""))-2)*200+1,200))</f>
        <v>Davao Region</v>
      </c>
      <c r="AJ3016" s="1" t="s">
        <v>55</v>
      </c>
      <c r="AK3016" t="s">
        <v>16894</v>
      </c>
      <c r="AL3016" s="2">
        <v>0</v>
      </c>
      <c r="AM3016" s="1"/>
    </row>
    <row r="3017" spans="1:39" ht="12.75" customHeight="1">
      <c r="A3017" s="1"/>
      <c r="B3017" s="1" t="s">
        <v>4330</v>
      </c>
      <c r="C3017" s="1" t="s">
        <v>6230</v>
      </c>
      <c r="D3017" s="3" t="str">
        <f ca="1">IFERROR(__xludf.DUMMYFUNCTION("PROPER(REGEXEXTRACT(B1584, ""(?:https?:\/\/)?(?:www\.)?([a-zA-Z0-9-]+)\.""))"),"Google")</f>
        <v>Google</v>
      </c>
      <c r="E3017" s="1" t="s">
        <v>6231</v>
      </c>
      <c r="F3017" s="1">
        <v>7.0685149999999997</v>
      </c>
      <c r="G3017" s="1">
        <v>125.612595</v>
      </c>
      <c r="H3017" s="1" t="s">
        <v>4333</v>
      </c>
      <c r="I3017" s="1" t="s">
        <v>4252</v>
      </c>
      <c r="J3017" s="1">
        <f>IF(K3017="URBAN",1,IF(K3017="SUBURBAN",2,IF(K3017="RURAL",3,"")))</f>
        <v>1</v>
      </c>
      <c r="K3017" s="1" t="s">
        <v>42</v>
      </c>
      <c r="L3017" s="18">
        <v>46082</v>
      </c>
      <c r="M3017" s="49">
        <v>0.625</v>
      </c>
      <c r="N3017" s="18">
        <v>46083</v>
      </c>
      <c r="O3017" s="56">
        <v>0.5</v>
      </c>
      <c r="P3017" s="31" t="str">
        <f>TEXT($L3017, "dddd")</f>
        <v>Sunday</v>
      </c>
      <c r="Q3017" s="39" t="s">
        <v>111</v>
      </c>
      <c r="R3017" s="39">
        <v>3062</v>
      </c>
      <c r="S3017" s="1" t="str">
        <f>IF(OR(MONTH(L3017)=12, MONTH(L3017)&lt;=5), "Dry Season", "Wet Season")</f>
        <v>Dry Season</v>
      </c>
      <c r="T3017" s="1">
        <v>1</v>
      </c>
      <c r="U3017" s="1">
        <v>1</v>
      </c>
      <c r="V3017" s="1">
        <v>1</v>
      </c>
      <c r="W3017" s="2">
        <f>IF(ISNUMBER(SEARCH("N/A", X3017)), 0, 1)</f>
        <v>0</v>
      </c>
      <c r="X3017" s="1" t="s">
        <v>44</v>
      </c>
      <c r="Y3017" s="1"/>
      <c r="Z3017" s="1"/>
      <c r="AA3017" s="11" cm="1">
        <f t="array" ref="AA3017">IF(ISBLANK(Y3017), 0, VINCentyInvDistance(F3017,G3017,Y3017,Z3017))</f>
        <v>0</v>
      </c>
      <c r="AB3017" s="1">
        <v>0</v>
      </c>
      <c r="AC3017" s="1">
        <v>0</v>
      </c>
      <c r="AD3017" s="1">
        <v>0</v>
      </c>
      <c r="AE3017" s="1">
        <v>400</v>
      </c>
      <c r="AF3017" s="1">
        <v>1</v>
      </c>
      <c r="AG3017" s="1" t="s">
        <v>1703</v>
      </c>
      <c r="AH3017" s="1" t="s">
        <v>1704</v>
      </c>
      <c r="AI3017" s="1" t="str">
        <f>TRIM(MID(SUBSTITUTE($H3017,",",REPT(" ",200)),(LEN($H3017)-LEN(SUBSTITUTE($H3017,",",""))-2)*200+1,200))</f>
        <v>Davao Region</v>
      </c>
      <c r="AJ3017" s="1" t="s">
        <v>55</v>
      </c>
      <c r="AL3017" s="2">
        <v>0</v>
      </c>
      <c r="AM3017" s="1" t="s">
        <v>4334</v>
      </c>
    </row>
    <row r="3018" spans="1:39" ht="12.75" customHeight="1">
      <c r="A3018" s="1"/>
      <c r="B3018" s="1" t="s">
        <v>6232</v>
      </c>
      <c r="C3018" s="1" t="s">
        <v>6233</v>
      </c>
      <c r="D3018" s="3" t="str">
        <f ca="1">IFERROR(__xludf.DUMMYFUNCTION("PROPER(REGEXEXTRACT(B1585, ""(?:https?:\/\/)?(?:www\.)?([a-zA-Z0-9-]+)\.""))"),"Skyscanner")</f>
        <v>Skyscanner</v>
      </c>
      <c r="E3018" s="1" t="s">
        <v>4332</v>
      </c>
      <c r="F3018" s="1">
        <v>7.0693419000000004</v>
      </c>
      <c r="G3018" s="1">
        <v>125.6101857</v>
      </c>
      <c r="H3018" s="1" t="s">
        <v>4257</v>
      </c>
      <c r="I3018" s="1" t="s">
        <v>4252</v>
      </c>
      <c r="J3018" s="1">
        <f>IF(K3018="URBAN",1,IF(K3018="SUBURBAN",2,IF(K3018="RURAL",3,"")))</f>
        <v>1</v>
      </c>
      <c r="K3018" s="1" t="s">
        <v>42</v>
      </c>
      <c r="L3018" s="18">
        <v>46082</v>
      </c>
      <c r="M3018" s="49">
        <v>0.58333333333333337</v>
      </c>
      <c r="N3018" s="18">
        <v>46083</v>
      </c>
      <c r="O3018" s="56">
        <v>0.5</v>
      </c>
      <c r="P3018" s="31" t="str">
        <f>TEXT($L3018, "dddd")</f>
        <v>Sunday</v>
      </c>
      <c r="Q3018" s="39" t="s">
        <v>111</v>
      </c>
      <c r="R3018" s="39">
        <v>3022</v>
      </c>
      <c r="S3018" s="1" t="str">
        <f>IF(OR(MONTH(L3018)=12, MONTH(L3018)&lt;=5), "Dry Season", "Wet Season")</f>
        <v>Dry Season</v>
      </c>
      <c r="T3018" s="1">
        <v>1</v>
      </c>
      <c r="U3018" s="1">
        <v>0</v>
      </c>
      <c r="V3018" s="1">
        <v>0</v>
      </c>
      <c r="W3018" s="2">
        <f>IF(ISNUMBER(SEARCH("N/A", X3018)), 0, 1)</f>
        <v>1</v>
      </c>
      <c r="X3018" s="1" t="s">
        <v>4292</v>
      </c>
      <c r="Y3018" s="1">
        <v>7.1100493</v>
      </c>
      <c r="Z3018" s="1">
        <v>125.64866859999999</v>
      </c>
      <c r="AA3018" s="11" cm="1">
        <f t="array" ref="AA3018">IF(ISBLANK(Y3018), 0, VINCentyInvDistance(F3018,G3018,Y3018,Z3018))</f>
        <v>6192.0093704380261</v>
      </c>
      <c r="AB3018" s="1">
        <v>0</v>
      </c>
      <c r="AC3018" s="1">
        <v>8.8000000000000007</v>
      </c>
      <c r="AD3018" s="1">
        <v>4.3</v>
      </c>
      <c r="AE3018" s="1">
        <v>555</v>
      </c>
      <c r="AF3018" s="1">
        <v>1</v>
      </c>
      <c r="AG3018" s="1" t="s">
        <v>274</v>
      </c>
      <c r="AH3018" s="1" t="s">
        <v>1704</v>
      </c>
      <c r="AI3018" s="1" t="str">
        <f>TRIM(MID(SUBSTITUTE($H3018,",",REPT(" ",200)),(LEN($H3018)-LEN(SUBSTITUTE($H3018,",",""))-2)*200+1,200))</f>
        <v>Davao Region</v>
      </c>
      <c r="AJ3018" s="1" t="s">
        <v>55</v>
      </c>
      <c r="AK3018" t="s">
        <v>17039</v>
      </c>
      <c r="AL3018" s="1">
        <v>3</v>
      </c>
      <c r="AM3018" s="1"/>
    </row>
    <row r="3019" spans="1:39" ht="12.75" customHeight="1">
      <c r="A3019" s="1"/>
      <c r="B3019" s="1" t="s">
        <v>4254</v>
      </c>
      <c r="C3019" s="1" t="s">
        <v>6234</v>
      </c>
      <c r="D3019" s="3" t="str">
        <f ca="1">IFERROR(__xludf.DUMMYFUNCTION("PROPER(REGEXEXTRACT(B1586, ""(?:https?:\/\/)?(?:www\.)?([a-zA-Z0-9-]+)\.""))"),"Skyscanner")</f>
        <v>Skyscanner</v>
      </c>
      <c r="E3019" s="1" t="s">
        <v>4351</v>
      </c>
      <c r="F3019" s="1">
        <v>7.0693419999999998</v>
      </c>
      <c r="G3019" s="1">
        <v>125.610186</v>
      </c>
      <c r="H3019" s="1" t="s">
        <v>4257</v>
      </c>
      <c r="I3019" s="1" t="s">
        <v>4252</v>
      </c>
      <c r="J3019" s="1">
        <f>IF(K3019="URBAN",1,IF(K3019="SUBURBAN",2,IF(K3019="RURAL",3,"")))</f>
        <v>1</v>
      </c>
      <c r="K3019" s="1" t="s">
        <v>42</v>
      </c>
      <c r="L3019" s="18">
        <v>46082</v>
      </c>
      <c r="M3019" s="49">
        <v>0.58333333333333337</v>
      </c>
      <c r="N3019" s="18">
        <v>46083</v>
      </c>
      <c r="O3019" s="56">
        <v>0.5</v>
      </c>
      <c r="P3019" s="31" t="str">
        <f>TEXT($L3019, "dddd")</f>
        <v>Sunday</v>
      </c>
      <c r="Q3019" s="39" t="s">
        <v>111</v>
      </c>
      <c r="R3019" s="39">
        <v>1571</v>
      </c>
      <c r="S3019" s="1" t="str">
        <f>IF(OR(MONTH(L3019)=12, MONTH(L3019)&lt;=5), "Dry Season", "Wet Season")</f>
        <v>Dry Season</v>
      </c>
      <c r="T3019" s="1">
        <v>1</v>
      </c>
      <c r="U3019" s="1">
        <v>1</v>
      </c>
      <c r="V3019" s="1">
        <v>0</v>
      </c>
      <c r="W3019" s="2">
        <f>IF(ISNUMBER(SEARCH("N/A", X3019)), 0, 1)</f>
        <v>0</v>
      </c>
      <c r="X3019" s="1" t="s">
        <v>44</v>
      </c>
      <c r="Y3019" s="1"/>
      <c r="Z3019" s="1"/>
      <c r="AA3019" s="11" cm="1">
        <f t="array" ref="AA3019">IF(ISBLANK(Y3019), 0, VINCentyInvDistance(F3019,G3019,Y3019,Z3019))</f>
        <v>0</v>
      </c>
      <c r="AB3019" s="1">
        <v>1</v>
      </c>
      <c r="AC3019" s="1">
        <v>7.2</v>
      </c>
      <c r="AD3019" s="1">
        <v>4.2</v>
      </c>
      <c r="AE3019" s="1">
        <v>283</v>
      </c>
      <c r="AF3019" s="1">
        <v>1</v>
      </c>
      <c r="AG3019" s="1" t="s">
        <v>1703</v>
      </c>
      <c r="AH3019" s="1" t="s">
        <v>1704</v>
      </c>
      <c r="AI3019" s="1"/>
      <c r="AJ3019" s="1" t="s">
        <v>55</v>
      </c>
      <c r="AK3019" t="s">
        <v>16887</v>
      </c>
      <c r="AL3019" s="1">
        <v>4</v>
      </c>
      <c r="AM3019" s="1" t="s">
        <v>4258</v>
      </c>
    </row>
    <row r="3020" spans="1:39" ht="12.75" customHeight="1">
      <c r="A3020" s="1"/>
      <c r="B3020" s="1" t="s">
        <v>4353</v>
      </c>
      <c r="C3020" s="1" t="s">
        <v>6235</v>
      </c>
      <c r="D3020" s="3" t="str">
        <f ca="1">IFERROR(__xludf.DUMMYFUNCTION("PROPER(REGEXEXTRACT(B1587, ""(?:https?:\/\/)?(?:www\.)?([a-zA-Z0-9-]+)\.""))"),"Skyscanner")</f>
        <v>Skyscanner</v>
      </c>
      <c r="E3020" s="1" t="s">
        <v>4532</v>
      </c>
      <c r="F3020" s="1">
        <v>7.0569877999999999</v>
      </c>
      <c r="G3020" s="1">
        <v>125.60031290000001</v>
      </c>
      <c r="H3020" s="1" t="s">
        <v>4533</v>
      </c>
      <c r="I3020" s="1" t="s">
        <v>4252</v>
      </c>
      <c r="J3020" s="1">
        <f>IF(K3020="URBAN",1,IF(K3020="SUBURBAN",2,IF(K3020="RURAL",3,"")))</f>
        <v>1</v>
      </c>
      <c r="K3020" s="1" t="s">
        <v>42</v>
      </c>
      <c r="L3020" s="18">
        <v>46082</v>
      </c>
      <c r="M3020" s="49">
        <v>0.58333333333333337</v>
      </c>
      <c r="N3020" s="18">
        <v>46083</v>
      </c>
      <c r="O3020" s="56">
        <v>0.5</v>
      </c>
      <c r="P3020" s="31" t="str">
        <f>TEXT($L3020, "dddd")</f>
        <v>Sunday</v>
      </c>
      <c r="Q3020" s="39" t="s">
        <v>111</v>
      </c>
      <c r="R3020" s="39">
        <v>2218</v>
      </c>
      <c r="S3020" s="1" t="str">
        <f>IF(OR(MONTH(L3020)=12, MONTH(L3020)&lt;=5), "Dry Season", "Wet Season")</f>
        <v>Dry Season</v>
      </c>
      <c r="T3020" s="1">
        <v>1</v>
      </c>
      <c r="U3020" s="1">
        <v>0</v>
      </c>
      <c r="V3020" s="1">
        <v>0</v>
      </c>
      <c r="W3020" s="2">
        <f>IF(ISNUMBER(SEARCH("N/A", X3020)), 0, 1)</f>
        <v>1</v>
      </c>
      <c r="X3020" s="1" t="s">
        <v>4347</v>
      </c>
      <c r="Y3020" s="1">
        <v>7.0496768999999997</v>
      </c>
      <c r="Z3020" s="1">
        <v>125.5883056</v>
      </c>
      <c r="AA3020" s="11" cm="1">
        <f t="array" ref="AA3020">IF(ISBLANK(Y3020), 0, VINCentyInvDistance(F3020,G3020,Y3020,Z3020))</f>
        <v>1553.5658846505569</v>
      </c>
      <c r="AB3020" s="1">
        <v>0</v>
      </c>
      <c r="AC3020" s="1">
        <v>6.2</v>
      </c>
      <c r="AD3020" s="1">
        <v>4.4000000000000004</v>
      </c>
      <c r="AE3020" s="1">
        <v>77</v>
      </c>
      <c r="AF3020" s="1">
        <v>1</v>
      </c>
      <c r="AG3020" s="1" t="s">
        <v>4348</v>
      </c>
      <c r="AH3020" s="1" t="s">
        <v>1704</v>
      </c>
      <c r="AI3020" s="1" t="str">
        <f>TRIM(MID(SUBSTITUTE($H3020,",",REPT(" ",200)),(LEN($H3020)-LEN(SUBSTITUTE($H3020,",",""))-2)*200+1,200))</f>
        <v>Davao Region</v>
      </c>
      <c r="AJ3020" s="1" t="s">
        <v>55</v>
      </c>
      <c r="AK3020" t="s">
        <v>16895</v>
      </c>
      <c r="AL3020" s="1">
        <v>4</v>
      </c>
      <c r="AM3020" s="1"/>
    </row>
    <row r="3021" spans="1:39" ht="12.75" customHeight="1">
      <c r="A3021" s="1"/>
      <c r="B3021" s="1" t="s">
        <v>4534</v>
      </c>
      <c r="C3021" s="1" t="s">
        <v>6236</v>
      </c>
      <c r="D3021" s="3" t="str">
        <f ca="1">IFERROR(__xludf.DUMMYFUNCTION("PROPER(REGEXEXTRACT(B1588, ""(?:https?:\/\/)?(?:www\.)?([a-zA-Z0-9-]+)\.""))"),"Skyscanner")</f>
        <v>Skyscanner</v>
      </c>
      <c r="E3021" s="1" t="s">
        <v>6237</v>
      </c>
      <c r="F3021" s="1">
        <v>7.0569879999999996</v>
      </c>
      <c r="G3021" s="1">
        <v>125.600313</v>
      </c>
      <c r="H3021" s="1" t="s">
        <v>4533</v>
      </c>
      <c r="I3021" s="1" t="s">
        <v>4252</v>
      </c>
      <c r="J3021" s="1">
        <f>IF(K3021="URBAN",1,IF(K3021="SUBURBAN",2,IF(K3021="RURAL",3,"")))</f>
        <v>1</v>
      </c>
      <c r="K3021" s="1" t="s">
        <v>42</v>
      </c>
      <c r="L3021" s="18">
        <v>46082</v>
      </c>
      <c r="M3021" s="49">
        <v>0.58333333333333337</v>
      </c>
      <c r="N3021" s="18">
        <v>46083</v>
      </c>
      <c r="O3021" s="56">
        <v>0.5</v>
      </c>
      <c r="P3021" s="31" t="str">
        <f>TEXT($L3021, "dddd")</f>
        <v>Sunday</v>
      </c>
      <c r="Q3021" s="39" t="s">
        <v>111</v>
      </c>
      <c r="R3021" s="39">
        <v>1830</v>
      </c>
      <c r="S3021" s="1" t="str">
        <f>IF(OR(MONTH(L3021)=12, MONTH(L3021)&lt;=5), "Dry Season", "Wet Season")</f>
        <v>Dry Season</v>
      </c>
      <c r="T3021" s="1">
        <v>1</v>
      </c>
      <c r="U3021" s="1">
        <v>0</v>
      </c>
      <c r="V3021" s="1">
        <v>0</v>
      </c>
      <c r="W3021" s="2">
        <f>IF(ISNUMBER(SEARCH("N/A", X3021)), 0, 1)</f>
        <v>0</v>
      </c>
      <c r="X3021" s="1" t="s">
        <v>44</v>
      </c>
      <c r="Y3021" s="1"/>
      <c r="Z3021" s="1"/>
      <c r="AA3021" s="11" cm="1">
        <f t="array" ref="AA3021">IF(ISBLANK(Y3021), 0, VINCentyInvDistance(F3021,G3021,Y3021,Z3021))</f>
        <v>0</v>
      </c>
      <c r="AB3021" s="1">
        <v>0</v>
      </c>
      <c r="AC3021" s="1">
        <v>8.6</v>
      </c>
      <c r="AD3021" s="1">
        <v>5</v>
      </c>
      <c r="AE3021" s="1">
        <v>111</v>
      </c>
      <c r="AF3021" s="1">
        <v>1</v>
      </c>
      <c r="AG3021" s="1" t="s">
        <v>4501</v>
      </c>
      <c r="AH3021" s="1" t="s">
        <v>1704</v>
      </c>
      <c r="AI3021" s="1"/>
      <c r="AJ3021" s="1" t="s">
        <v>55</v>
      </c>
      <c r="AK3021" t="s">
        <v>16911</v>
      </c>
      <c r="AL3021" s="2">
        <v>0</v>
      </c>
      <c r="AM3021" s="1" t="s">
        <v>4537</v>
      </c>
    </row>
    <row r="3022" spans="1:39" ht="12.75" customHeight="1">
      <c r="A3022" s="1"/>
      <c r="B3022" s="1" t="s">
        <v>1703</v>
      </c>
      <c r="C3022" s="1" t="s">
        <v>6238</v>
      </c>
      <c r="D3022" s="3" t="str">
        <f ca="1">IFERROR(__xludf.DUMMYFUNCTION("PROPER(REGEXEXTRACT(B1589, ""(?:https?:\/\/)?(?:www\.)?([a-zA-Z0-9-]+)\.""))"),"Skyscanner")</f>
        <v>Skyscanner</v>
      </c>
      <c r="E3022" s="1" t="s">
        <v>4387</v>
      </c>
      <c r="F3022" s="1">
        <v>7.1300086</v>
      </c>
      <c r="G3022" s="1">
        <v>125.6386371</v>
      </c>
      <c r="H3022" s="1" t="s">
        <v>6239</v>
      </c>
      <c r="I3022" s="1" t="s">
        <v>4252</v>
      </c>
      <c r="J3022" s="1">
        <f>IF(K3022="URBAN",1,IF(K3022="SUBURBAN",2,IF(K3022="RURAL",3,"")))</f>
        <v>1</v>
      </c>
      <c r="K3022" s="1" t="s">
        <v>42</v>
      </c>
      <c r="L3022" s="18">
        <v>46082</v>
      </c>
      <c r="M3022" s="49">
        <v>0.625</v>
      </c>
      <c r="N3022" s="18">
        <v>46083</v>
      </c>
      <c r="O3022" s="56">
        <v>0.45833333333333331</v>
      </c>
      <c r="P3022" s="31" t="str">
        <f>TEXT($L3022, "dddd")</f>
        <v>Sunday</v>
      </c>
      <c r="Q3022" s="39" t="s">
        <v>111</v>
      </c>
      <c r="R3022" s="39">
        <v>1750</v>
      </c>
      <c r="S3022" s="1" t="str">
        <f>IF(OR(MONTH(L3022)=12, MONTH(L3022)&lt;=5), "Dry Season", "Wet Season")</f>
        <v>Dry Season</v>
      </c>
      <c r="T3022" s="1">
        <v>1</v>
      </c>
      <c r="U3022" s="1">
        <v>0</v>
      </c>
      <c r="V3022" s="1">
        <v>0</v>
      </c>
      <c r="W3022" s="2">
        <f>IF(ISNUMBER(SEARCH("N/A", X3022)), 0, 1)</f>
        <v>1</v>
      </c>
      <c r="X3022" s="1" t="s">
        <v>4263</v>
      </c>
      <c r="Y3022" s="1">
        <v>7.0920304999999999</v>
      </c>
      <c r="Z3022" s="1">
        <v>125.61240720000001</v>
      </c>
      <c r="AA3022" s="11" cm="1">
        <f t="array" ref="AA3022">IF(ISBLANK(Y3022), 0, VINCentyInvDistance(F3022,G3022,Y3022,Z3022))</f>
        <v>5102.5889710015927</v>
      </c>
      <c r="AB3022" s="1">
        <v>0</v>
      </c>
      <c r="AC3022" s="1">
        <v>9.4</v>
      </c>
      <c r="AD3022" s="1">
        <v>3.2</v>
      </c>
      <c r="AE3022" s="1">
        <v>826</v>
      </c>
      <c r="AF3022" s="1">
        <v>1</v>
      </c>
      <c r="AG3022" s="1" t="s">
        <v>4264</v>
      </c>
      <c r="AH3022" s="1" t="s">
        <v>1704</v>
      </c>
      <c r="AI3022" s="1" t="str">
        <f>TRIM(MID(SUBSTITUTE($H3022,",",REPT(" ",200)),(LEN($H3022)-LEN(SUBSTITUTE($H3022,",",""))-2)*200+1,200))</f>
        <v>Davao Region</v>
      </c>
      <c r="AJ3022" s="1" t="s">
        <v>55</v>
      </c>
      <c r="AK3022" t="s">
        <v>16894</v>
      </c>
      <c r="AL3022" s="1">
        <v>3</v>
      </c>
      <c r="AM3022" s="1"/>
    </row>
    <row r="3023" spans="1:39" ht="12.75" customHeight="1">
      <c r="A3023" s="1"/>
      <c r="B3023" s="1" t="s">
        <v>4391</v>
      </c>
      <c r="C3023" s="1" t="s">
        <v>6240</v>
      </c>
      <c r="D3023" s="3" t="str">
        <f ca="1">IFERROR(__xludf.DUMMYFUNCTION("PROPER(REGEXEXTRACT(B1590, ""(?:https?:\/\/)?(?:www\.)?([a-zA-Z0-9-]+)\.""))"),"Skyscanner")</f>
        <v>Skyscanner</v>
      </c>
      <c r="E3023" s="1" t="s">
        <v>4367</v>
      </c>
      <c r="F3023" s="1">
        <v>7.1299489999999999</v>
      </c>
      <c r="G3023" s="1">
        <v>125.638711</v>
      </c>
      <c r="H3023" s="1" t="s">
        <v>4394</v>
      </c>
      <c r="I3023" s="1" t="s">
        <v>4252</v>
      </c>
      <c r="J3023" s="1">
        <f>IF(K3023="URBAN",1,IF(K3023="SUBURBAN",2,IF(K3023="RURAL",3,"")))</f>
        <v>1</v>
      </c>
      <c r="K3023" s="1" t="s">
        <v>42</v>
      </c>
      <c r="L3023" s="18">
        <v>46082</v>
      </c>
      <c r="M3023" s="49">
        <v>0.58333333333333337</v>
      </c>
      <c r="N3023" s="18">
        <v>46083</v>
      </c>
      <c r="O3023" s="56">
        <v>0.5</v>
      </c>
      <c r="P3023" s="31" t="str">
        <f>TEXT($L3023, "dddd")</f>
        <v>Sunday</v>
      </c>
      <c r="Q3023" s="39" t="s">
        <v>111</v>
      </c>
      <c r="R3023" s="39">
        <v>1324</v>
      </c>
      <c r="S3023" s="1" t="str">
        <f>IF(OR(MONTH(L3023)=12, MONTH(L3023)&lt;=5), "Dry Season", "Wet Season")</f>
        <v>Dry Season</v>
      </c>
      <c r="T3023" s="1">
        <v>1</v>
      </c>
      <c r="U3023" s="1">
        <v>0</v>
      </c>
      <c r="V3023" s="1">
        <v>1</v>
      </c>
      <c r="W3023" s="2">
        <f>IF(ISNUMBER(SEARCH("N/A", X3023)), 0, 1)</f>
        <v>0</v>
      </c>
      <c r="X3023" s="1" t="s">
        <v>44</v>
      </c>
      <c r="Y3023" s="1"/>
      <c r="Z3023" s="1"/>
      <c r="AA3023" s="11" cm="1">
        <f t="array" ref="AA3023">IF(ISBLANK(Y3023), 0, VINCentyInvDistance(F3023,G3023,Y3023,Z3023))</f>
        <v>0</v>
      </c>
      <c r="AB3023" s="1">
        <v>1</v>
      </c>
      <c r="AC3023" s="1">
        <v>8.4</v>
      </c>
      <c r="AD3023" s="1">
        <v>4.2</v>
      </c>
      <c r="AE3023" s="1">
        <v>171</v>
      </c>
      <c r="AF3023" s="1">
        <v>1</v>
      </c>
      <c r="AG3023" s="1" t="s">
        <v>4285</v>
      </c>
      <c r="AH3023" s="1" t="s">
        <v>1704</v>
      </c>
      <c r="AI3023" s="1"/>
      <c r="AJ3023" s="1" t="s">
        <v>55</v>
      </c>
      <c r="AK3023" t="s">
        <v>16898</v>
      </c>
      <c r="AL3023" s="2">
        <v>0</v>
      </c>
      <c r="AM3023" s="1" t="s">
        <v>4395</v>
      </c>
    </row>
    <row r="3024" spans="1:39" ht="12.75" customHeight="1">
      <c r="A3024" s="1"/>
      <c r="B3024" s="1" t="s">
        <v>4370</v>
      </c>
      <c r="C3024" s="1" t="s">
        <v>6241</v>
      </c>
      <c r="D3024" s="3" t="str">
        <f ca="1">IFERROR(__xludf.DUMMYFUNCTION("PROPER(REGEXEXTRACT(B1591, ""(?:https?:\/\/)?(?:www\.)?([a-zA-Z0-9-]+)\.""))"),"Skyscanner")</f>
        <v>Skyscanner</v>
      </c>
      <c r="E3024" s="1" t="s">
        <v>4398</v>
      </c>
      <c r="F3024" s="1">
        <v>7.0677700000000003</v>
      </c>
      <c r="G3024" s="1">
        <v>125.61339</v>
      </c>
      <c r="H3024" s="1" t="s">
        <v>4368</v>
      </c>
      <c r="I3024" s="1" t="s">
        <v>4252</v>
      </c>
      <c r="J3024" s="1">
        <f>IF(K3024="URBAN",1,IF(K3024="SUBURBAN",2,IF(K3024="RURAL",3,"")))</f>
        <v>1</v>
      </c>
      <c r="K3024" s="1" t="s">
        <v>42</v>
      </c>
      <c r="L3024" s="18">
        <v>46082</v>
      </c>
      <c r="M3024" s="49">
        <v>0.58333333333333337</v>
      </c>
      <c r="N3024" s="18">
        <v>46083</v>
      </c>
      <c r="O3024" s="56">
        <v>0.5</v>
      </c>
      <c r="P3024" s="31" t="str">
        <f>TEXT($L3024, "dddd")</f>
        <v>Sunday</v>
      </c>
      <c r="Q3024" s="39" t="s">
        <v>111</v>
      </c>
      <c r="R3024" s="39">
        <v>1429</v>
      </c>
      <c r="S3024" s="1" t="str">
        <f>IF(OR(MONTH(L3024)=12, MONTH(L3024)&lt;=5), "Dry Season", "Wet Season")</f>
        <v>Dry Season</v>
      </c>
      <c r="T3024" s="1">
        <v>1</v>
      </c>
      <c r="U3024" s="1">
        <v>0</v>
      </c>
      <c r="V3024" s="1">
        <v>0</v>
      </c>
      <c r="W3024" s="2">
        <f>IF(ISNUMBER(SEARCH("N/A", X3024)), 0, 1)</f>
        <v>0</v>
      </c>
      <c r="X3024" s="1" t="s">
        <v>44</v>
      </c>
      <c r="Y3024" s="1"/>
      <c r="Z3024" s="1"/>
      <c r="AA3024" s="11" cm="1">
        <f t="array" ref="AA3024">IF(ISBLANK(Y3024), 0, VINCentyInvDistance(F3024,G3024,Y3024,Z3024))</f>
        <v>0</v>
      </c>
      <c r="AB3024" s="1">
        <v>0</v>
      </c>
      <c r="AC3024" s="1">
        <v>7.8</v>
      </c>
      <c r="AD3024" s="1">
        <v>4.3</v>
      </c>
      <c r="AE3024" s="1">
        <v>21</v>
      </c>
      <c r="AF3024" s="1">
        <v>1</v>
      </c>
      <c r="AG3024" s="1" t="s">
        <v>1703</v>
      </c>
      <c r="AH3024" s="1" t="s">
        <v>1704</v>
      </c>
      <c r="AI3024" s="1"/>
      <c r="AJ3024" s="1" t="s">
        <v>55</v>
      </c>
      <c r="AK3024" t="s">
        <v>4373</v>
      </c>
      <c r="AL3024" s="1">
        <v>3</v>
      </c>
      <c r="AM3024" s="1" t="s">
        <v>4374</v>
      </c>
    </row>
    <row r="3025" spans="1:39" ht="12.75" customHeight="1">
      <c r="A3025" s="1"/>
      <c r="B3025" s="1" t="s">
        <v>4401</v>
      </c>
      <c r="C3025" s="1" t="s">
        <v>6242</v>
      </c>
      <c r="D3025" s="3" t="str">
        <f ca="1">IFERROR(__xludf.DUMMYFUNCTION("PROPER(REGEXEXTRACT(B1592, ""(?:https?:\/\/)?(?:www\.)?([a-zA-Z0-9-]+)\.""))"),"Skyscanner")</f>
        <v>Skyscanner</v>
      </c>
      <c r="E3025" s="1" t="s">
        <v>4526</v>
      </c>
      <c r="F3025" s="1">
        <v>7.08969</v>
      </c>
      <c r="G3025" s="1">
        <v>125.60713</v>
      </c>
      <c r="H3025" s="1" t="s">
        <v>4404</v>
      </c>
      <c r="I3025" s="1" t="s">
        <v>4252</v>
      </c>
      <c r="J3025" s="1">
        <f>IF(K3025="URBAN",1,IF(K3025="SUBURBAN",2,IF(K3025="RURAL",3,"")))</f>
        <v>1</v>
      </c>
      <c r="K3025" s="1" t="s">
        <v>42</v>
      </c>
      <c r="L3025" s="18">
        <v>46082</v>
      </c>
      <c r="M3025" s="49">
        <v>0.58333333333333337</v>
      </c>
      <c r="N3025" s="18">
        <v>46083</v>
      </c>
      <c r="O3025" s="56">
        <v>0.5</v>
      </c>
      <c r="P3025" s="31" t="str">
        <f>TEXT($L3025, "dddd")</f>
        <v>Sunday</v>
      </c>
      <c r="Q3025" s="39" t="s">
        <v>111</v>
      </c>
      <c r="R3025" s="39">
        <v>1351</v>
      </c>
      <c r="S3025" s="1" t="str">
        <f>IF(OR(MONTH(L3025)=12, MONTH(L3025)&lt;=5), "Dry Season", "Wet Season")</f>
        <v>Dry Season</v>
      </c>
      <c r="T3025" s="1">
        <v>1</v>
      </c>
      <c r="U3025" s="1">
        <v>1</v>
      </c>
      <c r="V3025" s="1">
        <v>0</v>
      </c>
      <c r="W3025" s="2">
        <f>IF(ISNUMBER(SEARCH("N/A", X3025)), 0, 1)</f>
        <v>0</v>
      </c>
      <c r="X3025" s="1" t="s">
        <v>44</v>
      </c>
      <c r="Y3025" s="1"/>
      <c r="Z3025" s="1"/>
      <c r="AA3025" s="11" cm="1">
        <f t="array" ref="AA3025">IF(ISBLANK(Y3025), 0, VINCentyInvDistance(F3025,G3025,Y3025,Z3025))</f>
        <v>0</v>
      </c>
      <c r="AB3025" s="1">
        <v>0</v>
      </c>
      <c r="AC3025" s="1">
        <v>10</v>
      </c>
      <c r="AD3025" s="1">
        <v>4</v>
      </c>
      <c r="AE3025" s="1">
        <v>1</v>
      </c>
      <c r="AF3025" s="1">
        <v>1</v>
      </c>
      <c r="AG3025" s="1" t="s">
        <v>4311</v>
      </c>
      <c r="AH3025" s="1" t="s">
        <v>1704</v>
      </c>
      <c r="AI3025" s="1" t="str">
        <f>TRIM(MID(SUBSTITUTE($H3025,",",REPT(" ",200)),(LEN($H3025)-LEN(SUBSTITUTE($H3025,",",""))-2)*200+1,200))</f>
        <v>Davao Region</v>
      </c>
      <c r="AJ3025" s="1" t="s">
        <v>55</v>
      </c>
      <c r="AK3025" t="s">
        <v>4405</v>
      </c>
      <c r="AL3025" s="2">
        <v>0</v>
      </c>
      <c r="AM3025" s="1" t="s">
        <v>4406</v>
      </c>
    </row>
    <row r="3026" spans="1:39" ht="12.75" customHeight="1">
      <c r="A3026" s="1"/>
      <c r="B3026" s="1" t="s">
        <v>4530</v>
      </c>
      <c r="C3026" s="1" t="s">
        <v>6243</v>
      </c>
      <c r="D3026" s="3" t="str">
        <f ca="1">IFERROR(__xludf.DUMMYFUNCTION("PROPER(REGEXEXTRACT(B1593, ""(?:https?:\/\/)?(?:www\.)?([a-zA-Z0-9-]+)\.""))"),"Skyscanner")</f>
        <v>Skyscanner</v>
      </c>
      <c r="E3026" s="1" t="s">
        <v>6244</v>
      </c>
      <c r="F3026" s="1">
        <v>7.0880948000000004</v>
      </c>
      <c r="G3026" s="1">
        <v>125.61565880000001</v>
      </c>
      <c r="H3026" s="1" t="s">
        <v>6245</v>
      </c>
      <c r="I3026" s="1" t="s">
        <v>4252</v>
      </c>
      <c r="J3026" s="1">
        <f>IF(K3026="URBAN",1,IF(K3026="SUBURBAN",2,IF(K3026="RURAL",3,"")))</f>
        <v>1</v>
      </c>
      <c r="K3026" s="1" t="s">
        <v>42</v>
      </c>
      <c r="L3026" s="18">
        <v>46082</v>
      </c>
      <c r="M3026" s="49">
        <v>0.58333333333333337</v>
      </c>
      <c r="N3026" s="18">
        <v>46083</v>
      </c>
      <c r="O3026" s="56">
        <v>0.5</v>
      </c>
      <c r="P3026" s="31" t="str">
        <f>TEXT($L3026, "dddd")</f>
        <v>Sunday</v>
      </c>
      <c r="Q3026" s="39" t="s">
        <v>111</v>
      </c>
      <c r="R3026" s="39">
        <v>810</v>
      </c>
      <c r="S3026" s="1" t="str">
        <f>IF(OR(MONTH(L3026)=12, MONTH(L3026)&lt;=5), "Dry Season", "Wet Season")</f>
        <v>Dry Season</v>
      </c>
      <c r="T3026" s="1">
        <v>1</v>
      </c>
      <c r="U3026" s="1">
        <v>1</v>
      </c>
      <c r="V3026" s="1">
        <v>0</v>
      </c>
      <c r="W3026" s="2">
        <f>IF(ISNUMBER(SEARCH("N/A", X3026)), 0, 1)</f>
        <v>1</v>
      </c>
      <c r="X3026" s="1" t="s">
        <v>4318</v>
      </c>
      <c r="Y3026" s="1">
        <v>7.0989420000000001</v>
      </c>
      <c r="Z3026" s="1">
        <v>125.63104389999999</v>
      </c>
      <c r="AA3026" s="11" cm="1">
        <f t="array" ref="AA3026">IF(ISBLANK(Y3026), 0, VINCentyInvDistance(F3026,G3026,Y3026,Z3026))</f>
        <v>2080.342800056224</v>
      </c>
      <c r="AB3026" s="1">
        <v>0</v>
      </c>
      <c r="AC3026" s="1">
        <v>8</v>
      </c>
      <c r="AD3026" s="1">
        <v>3.7</v>
      </c>
      <c r="AE3026" s="1">
        <v>30</v>
      </c>
      <c r="AF3026" s="1">
        <v>1</v>
      </c>
      <c r="AG3026" s="1" t="s">
        <v>4319</v>
      </c>
      <c r="AH3026" s="1" t="s">
        <v>1704</v>
      </c>
      <c r="AI3026" s="1" t="str">
        <f>TRIM(MID(SUBSTITUTE($H3026,",",REPT(" ",200)),(LEN($H3026)-LEN(SUBSTITUTE($H3026,",",""))-2)*200+1,200))</f>
        <v>Davao Region</v>
      </c>
      <c r="AJ3026" s="1" t="s">
        <v>55</v>
      </c>
      <c r="AK3026" t="s">
        <v>16910</v>
      </c>
      <c r="AL3026" s="1">
        <v>3</v>
      </c>
      <c r="AM3026" s="1"/>
    </row>
    <row r="3027" spans="1:39" ht="12.75" customHeight="1">
      <c r="A3027" s="1"/>
      <c r="B3027" s="1" t="s">
        <v>4440</v>
      </c>
      <c r="C3027" s="1" t="s">
        <v>6246</v>
      </c>
      <c r="D3027" s="3" t="str">
        <f ca="1">IFERROR(__xludf.DUMMYFUNCTION("PROPER(REGEXEXTRACT(B1594, ""(?:https?:\/\/)?(?:www\.)?([a-zA-Z0-9-]+)\.""))"),"Google")</f>
        <v>Google</v>
      </c>
      <c r="E3027" s="1" t="s">
        <v>5140</v>
      </c>
      <c r="F3027" s="1">
        <v>7.0997032000000004</v>
      </c>
      <c r="G3027" s="1">
        <v>125.6154342</v>
      </c>
      <c r="H3027" s="1" t="s">
        <v>4594</v>
      </c>
      <c r="I3027" s="1" t="s">
        <v>4252</v>
      </c>
      <c r="J3027" s="1">
        <f>IF(K3027="URBAN",1,IF(K3027="SUBURBAN",2,IF(K3027="RURAL",3,"")))</f>
        <v>1</v>
      </c>
      <c r="K3027" s="1" t="s">
        <v>42</v>
      </c>
      <c r="L3027" s="18">
        <v>46082</v>
      </c>
      <c r="M3027" s="49">
        <v>0.625</v>
      </c>
      <c r="N3027" s="18">
        <v>46083</v>
      </c>
      <c r="O3027" s="56">
        <v>0.5</v>
      </c>
      <c r="P3027" s="31" t="str">
        <f>TEXT($L3027, "dddd")</f>
        <v>Sunday</v>
      </c>
      <c r="Q3027" s="39" t="s">
        <v>111</v>
      </c>
      <c r="R3027" s="39">
        <v>1233</v>
      </c>
      <c r="S3027" s="1" t="str">
        <f>IF(OR(MONTH(L3027)=12, MONTH(L3027)&lt;=5), "Dry Season", "Wet Season")</f>
        <v>Dry Season</v>
      </c>
      <c r="T3027" s="1">
        <v>1</v>
      </c>
      <c r="U3027" s="1">
        <v>0</v>
      </c>
      <c r="V3027" s="1">
        <v>0</v>
      </c>
      <c r="W3027" s="2">
        <f>IF(ISNUMBER(SEARCH("N/A", X3027)), 0, 1)</f>
        <v>0</v>
      </c>
      <c r="X3027" s="1" t="s">
        <v>44</v>
      </c>
      <c r="Y3027" s="1"/>
      <c r="Z3027" s="1"/>
      <c r="AA3027" s="11" cm="1">
        <f t="array" ref="AA3027">IF(ISBLANK(Y3027), 0, VINCentyInvDistance(F3027,G3027,Y3027,Z3027))</f>
        <v>0</v>
      </c>
      <c r="AB3027" s="1">
        <v>0</v>
      </c>
      <c r="AC3027" s="1">
        <v>0</v>
      </c>
      <c r="AD3027" s="1">
        <v>0</v>
      </c>
      <c r="AE3027" s="1">
        <v>38</v>
      </c>
      <c r="AF3027" s="1">
        <v>1</v>
      </c>
      <c r="AG3027" s="1" t="str">
        <f>TRIM(MID(SUBSTITUTE($H3027,",",REPT(" ",200)),(LEN($H3027)-LEN(SUBSTITUTE($H3027,",",""))-4)*200+1,200))</f>
        <v>Buhangin District</v>
      </c>
      <c r="AH3027" s="1" t="str">
        <f>TRIM(MID(SUBSTITUTE($H3027,",",REPT(" ",200)),(LEN($H3027)-LEN(SUBSTITUTE($H3027,",",""))-3)*200+1,200))</f>
        <v>Davao City</v>
      </c>
      <c r="AI3027" s="1" t="str">
        <f>TRIM(MID(SUBSTITUTE($H3027,",",REPT(" ",200)),(LEN($H3027)-LEN(SUBSTITUTE($H3027,",",""))-2)*200+1,200))</f>
        <v>Davao Region</v>
      </c>
      <c r="AJ3027" s="1" t="str">
        <f>TRIM(MID(SUBSTITUTE($H3027,",",REPT(" ",200)),(LEN($H3027)-LEN(SUBSTITUTE($H3027,",",""))-0)*200+1,200))</f>
        <v>Philippines</v>
      </c>
      <c r="AL3027" s="2">
        <v>0</v>
      </c>
      <c r="AM3027" s="1"/>
    </row>
    <row r="3028" spans="1:39" ht="12.75" customHeight="1">
      <c r="A3028" s="1"/>
      <c r="B3028" s="1" t="s">
        <v>4365</v>
      </c>
      <c r="C3028" s="1" t="s">
        <v>6247</v>
      </c>
      <c r="D3028" s="3" t="str">
        <f ca="1">IFERROR(__xludf.DUMMYFUNCTION("PROPER(REGEXEXTRACT(B1595, ""(?:https?:\/\/)?(?:www\.)?([a-zA-Z0-9-]+)\.""))"),"Skyscanner")</f>
        <v>Skyscanner</v>
      </c>
      <c r="E3028" s="1" t="s">
        <v>6248</v>
      </c>
      <c r="F3028" s="1">
        <v>7.0287423000000002</v>
      </c>
      <c r="G3028" s="1">
        <v>125.76448480000001</v>
      </c>
      <c r="H3028" s="1" t="s">
        <v>6249</v>
      </c>
      <c r="I3028" s="1" t="s">
        <v>4252</v>
      </c>
      <c r="J3028" s="1">
        <f>IF(K3028="URBAN",1,IF(K3028="SUBURBAN",2,IF(K3028="RURAL",3,"")))</f>
        <v>1</v>
      </c>
      <c r="K3028" s="1" t="s">
        <v>42</v>
      </c>
      <c r="L3028" s="18">
        <v>46082</v>
      </c>
      <c r="M3028" s="49">
        <v>0.58333333333333337</v>
      </c>
      <c r="N3028" s="18">
        <v>46083</v>
      </c>
      <c r="O3028" s="56">
        <v>0.5</v>
      </c>
      <c r="P3028" s="31" t="str">
        <f>TEXT($L3028, "dddd")</f>
        <v>Sunday</v>
      </c>
      <c r="Q3028" s="39" t="s">
        <v>111</v>
      </c>
      <c r="R3028" s="39">
        <v>3780</v>
      </c>
      <c r="S3028" s="1" t="str">
        <f>IF(OR(MONTH(L3028)=12, MONTH(L3028)&lt;=5), "Dry Season", "Wet Season")</f>
        <v>Dry Season</v>
      </c>
      <c r="T3028" s="1">
        <v>1</v>
      </c>
      <c r="U3028" s="1">
        <v>0</v>
      </c>
      <c r="V3028" s="1">
        <v>0</v>
      </c>
      <c r="W3028" s="2">
        <f>IF(ISNUMBER(SEARCH("N/A", X3028)), 0, 1)</f>
        <v>1</v>
      </c>
      <c r="X3028" s="1" t="s">
        <v>4263</v>
      </c>
      <c r="Y3028" s="1">
        <v>7.0920304999999999</v>
      </c>
      <c r="Z3028" s="1">
        <v>125.61240720000001</v>
      </c>
      <c r="AA3028" s="11" cm="1">
        <f t="array" ref="AA3028">IF(ISBLANK(Y3028), 0, VINCentyInvDistance(F3028,G3028,Y3028,Z3028))</f>
        <v>18201.206396187215</v>
      </c>
      <c r="AB3028" s="1">
        <v>0</v>
      </c>
      <c r="AC3028" s="1">
        <v>8</v>
      </c>
      <c r="AD3028" s="1">
        <v>4.5</v>
      </c>
      <c r="AE3028" s="1">
        <v>18</v>
      </c>
      <c r="AF3028" s="1">
        <v>1</v>
      </c>
      <c r="AG3028" s="1" t="s">
        <v>4264</v>
      </c>
      <c r="AH3028" s="1" t="s">
        <v>1704</v>
      </c>
      <c r="AI3028" s="1" t="str">
        <f>TRIM(MID(SUBSTITUTE($H3028,",",REPT(" ",200)),(LEN($H3028)-LEN(SUBSTITUTE($H3028,",",""))-2)*200+1,200))</f>
        <v>Davao Region</v>
      </c>
      <c r="AJ3028" s="1" t="s">
        <v>55</v>
      </c>
      <c r="AK3028" t="s">
        <v>4369</v>
      </c>
      <c r="AL3028" s="1">
        <v>0</v>
      </c>
      <c r="AM3028" s="1"/>
    </row>
    <row r="3029" spans="1:39" ht="12.75" customHeight="1">
      <c r="A3029" s="1"/>
      <c r="B3029" s="1" t="s">
        <v>6254</v>
      </c>
      <c r="C3029" s="1" t="s">
        <v>6255</v>
      </c>
      <c r="D3029" s="3" t="str">
        <f ca="1">IFERROR(__xludf.DUMMYFUNCTION("PROPER(REGEXEXTRACT(B1597, ""(?:https?:\/\/)?(?:www\.)?([a-zA-Z0-9-]+)\.""))"),"Google")</f>
        <v>Google</v>
      </c>
      <c r="E3029" s="1" t="s">
        <v>6256</v>
      </c>
      <c r="F3029" s="1">
        <v>7.0959211</v>
      </c>
      <c r="G3029" s="1">
        <v>125.6169585</v>
      </c>
      <c r="H3029" s="1" t="s">
        <v>4414</v>
      </c>
      <c r="I3029" s="1" t="s">
        <v>4252</v>
      </c>
      <c r="J3029" s="1">
        <f>IF(K3029="URBAN",1,IF(K3029="SUBURBAN",2,IF(K3029="RURAL",3,"")))</f>
        <v>1</v>
      </c>
      <c r="K3029" s="1" t="s">
        <v>42</v>
      </c>
      <c r="L3029" s="18">
        <v>46082</v>
      </c>
      <c r="M3029" s="49">
        <v>0.625</v>
      </c>
      <c r="N3029" s="18">
        <v>46083</v>
      </c>
      <c r="O3029" s="56">
        <v>0.5</v>
      </c>
      <c r="P3029" s="31" t="str">
        <f>TEXT($L3029, "dddd")</f>
        <v>Sunday</v>
      </c>
      <c r="Q3029" s="39" t="s">
        <v>111</v>
      </c>
      <c r="R3029" s="39">
        <v>930</v>
      </c>
      <c r="S3029" s="1" t="str">
        <f>IF(OR(MONTH(L3029)=12, MONTH(L3029)&lt;=5), "Dry Season", "Wet Season")</f>
        <v>Dry Season</v>
      </c>
      <c r="T3029" s="1">
        <v>1</v>
      </c>
      <c r="U3029" s="1">
        <v>0</v>
      </c>
      <c r="V3029" s="1">
        <v>0</v>
      </c>
      <c r="W3029" s="2">
        <f>IF(ISNUMBER(SEARCH("N/A", X3029)), 0, 1)</f>
        <v>0</v>
      </c>
      <c r="X3029" s="1" t="s">
        <v>44</v>
      </c>
      <c r="Y3029" s="1"/>
      <c r="Z3029" s="1"/>
      <c r="AA3029" s="11" cm="1">
        <f t="array" ref="AA3029">IF(ISBLANK(Y3029), 0, VINCentyInvDistance(F3029,G3029,Y3029,Z3029))</f>
        <v>0</v>
      </c>
      <c r="AB3029" s="1">
        <v>0</v>
      </c>
      <c r="AC3029" s="1">
        <v>0</v>
      </c>
      <c r="AD3029" s="1">
        <v>0</v>
      </c>
      <c r="AE3029" s="1">
        <v>212</v>
      </c>
      <c r="AF3029" s="1">
        <v>1</v>
      </c>
      <c r="AG3029" s="1" t="str">
        <f>TRIM(MID(SUBSTITUTE($H3029,",",REPT(" ",200)),(LEN($H3029)-LEN(SUBSTITUTE($H3029,",",""))-4)*200+1,200))</f>
        <v>Buhangin District</v>
      </c>
      <c r="AH3029" s="1" t="str">
        <f>TRIM(MID(SUBSTITUTE($H3029,",",REPT(" ",200)),(LEN($H3029)-LEN(SUBSTITUTE($H3029,",",""))-3)*200+1,200))</f>
        <v>Davao City</v>
      </c>
      <c r="AI3029" s="1" t="str">
        <f>TRIM(MID(SUBSTITUTE($H3029,",",REPT(" ",200)),(LEN($H3029)-LEN(SUBSTITUTE($H3029,",",""))-2)*200+1,200))</f>
        <v>Davao Region</v>
      </c>
      <c r="AJ3029" s="1" t="str">
        <f>TRIM(MID(SUBSTITUTE($H3029,",",REPT(" ",200)),(LEN($H3029)-LEN(SUBSTITUTE($H3029,",",""))-0)*200+1,200))</f>
        <v>Philippines</v>
      </c>
      <c r="AL3029" s="2">
        <v>0</v>
      </c>
      <c r="AM3029" s="1"/>
    </row>
    <row r="3030" spans="1:39" ht="12.75" customHeight="1">
      <c r="A3030" s="1"/>
      <c r="B3030" s="1" t="s">
        <v>4380</v>
      </c>
      <c r="C3030" s="1" t="s">
        <v>6257</v>
      </c>
      <c r="D3030" s="3" t="str">
        <f ca="1">IFERROR(__xludf.DUMMYFUNCTION("PROPER(REGEXEXTRACT(B1598, ""(?:https?:\/\/)?(?:www\.)?([a-zA-Z0-9-]+)\.""))"),"Google")</f>
        <v>Google</v>
      </c>
      <c r="E3030" s="1" t="s">
        <v>4278</v>
      </c>
      <c r="F3030" s="1">
        <v>7.129861</v>
      </c>
      <c r="G3030" s="1">
        <v>125.626666</v>
      </c>
      <c r="H3030" s="1" t="s">
        <v>4383</v>
      </c>
      <c r="I3030" s="1" t="s">
        <v>4252</v>
      </c>
      <c r="J3030" s="1">
        <f>IF(K3030="URBAN",1,IF(K3030="SUBURBAN",2,IF(K3030="RURAL",3,"")))</f>
        <v>1</v>
      </c>
      <c r="K3030" s="1" t="s">
        <v>42</v>
      </c>
      <c r="L3030" s="18">
        <v>46082</v>
      </c>
      <c r="M3030" s="49">
        <v>0.625</v>
      </c>
      <c r="N3030" s="18">
        <v>46083</v>
      </c>
      <c r="O3030" s="56">
        <v>0.5</v>
      </c>
      <c r="P3030" s="31" t="str">
        <f>TEXT($L3030, "dddd")</f>
        <v>Sunday</v>
      </c>
      <c r="Q3030" s="39" t="s">
        <v>111</v>
      </c>
      <c r="R3030" s="39">
        <v>1107</v>
      </c>
      <c r="S3030" s="1" t="str">
        <f>IF(OR(MONTH(L3030)=12, MONTH(L3030)&lt;=5), "Dry Season", "Wet Season")</f>
        <v>Dry Season</v>
      </c>
      <c r="T3030" s="1">
        <v>1</v>
      </c>
      <c r="U3030" s="1">
        <v>1</v>
      </c>
      <c r="V3030" s="1">
        <v>0</v>
      </c>
      <c r="W3030" s="2">
        <f>IF(ISNUMBER(SEARCH("N/A", X3030)), 0, 1)</f>
        <v>0</v>
      </c>
      <c r="X3030" s="1" t="s">
        <v>44</v>
      </c>
      <c r="Y3030" s="1"/>
      <c r="Z3030" s="1"/>
      <c r="AA3030" s="11" cm="1">
        <f t="array" ref="AA3030">IF(ISBLANK(Y3030), 0, VINCentyInvDistance(F3030,G3030,Y3030,Z3030))</f>
        <v>0</v>
      </c>
      <c r="AB3030" s="1">
        <v>0</v>
      </c>
      <c r="AC3030" s="1">
        <v>0</v>
      </c>
      <c r="AD3030" s="1">
        <v>0</v>
      </c>
      <c r="AE3030" s="1">
        <v>476</v>
      </c>
      <c r="AF3030" s="1">
        <v>1</v>
      </c>
      <c r="AG3030" s="1" t="str">
        <f>TRIM(MID(SUBSTITUTE($H3030,",",REPT(" ",200)),(LEN($H3030)-LEN(SUBSTITUTE($H3030,",",""))-4)*200+1,200))</f>
        <v>Buhangin District</v>
      </c>
      <c r="AH3030" s="1" t="str">
        <f>TRIM(MID(SUBSTITUTE($H3030,",",REPT(" ",200)),(LEN($H3030)-LEN(SUBSTITUTE($H3030,",",""))-3)*200+1,200))</f>
        <v>Davao City</v>
      </c>
      <c r="AI3030" s="1" t="str">
        <f>TRIM(MID(SUBSTITUTE($H3030,",",REPT(" ",200)),(LEN($H3030)-LEN(SUBSTITUTE($H3030,",",""))-2)*200+1,200))</f>
        <v>Davao Region</v>
      </c>
      <c r="AJ3030" s="1" t="str">
        <f>TRIM(MID(SUBSTITUTE($H3030,",",REPT(" ",200)),(LEN($H3030)-LEN(SUBSTITUTE($H3030,",",""))-0)*200+1,200))</f>
        <v>Philippines</v>
      </c>
      <c r="AL3030" s="2">
        <v>0</v>
      </c>
      <c r="AM3030" s="1" t="s">
        <v>4384</v>
      </c>
    </row>
    <row r="3031" spans="1:39" ht="12.75" customHeight="1">
      <c r="A3031" s="1"/>
      <c r="B3031" s="1" t="s">
        <v>4281</v>
      </c>
      <c r="C3031" s="1" t="s">
        <v>6258</v>
      </c>
      <c r="D3031" s="3" t="str">
        <f ca="1">IFERROR(__xludf.DUMMYFUNCTION("PROPER(REGEXEXTRACT(B1599, ""(?:https?:\/\/)?(?:www\.)?([a-zA-Z0-9-]+)\.""))"),"Skyscanner")</f>
        <v>Skyscanner</v>
      </c>
      <c r="E3031" s="1" t="s">
        <v>6259</v>
      </c>
      <c r="F3031" s="1">
        <v>7.0652429999999997</v>
      </c>
      <c r="G3031" s="1">
        <v>125.610283</v>
      </c>
      <c r="H3031" s="1" t="s">
        <v>4284</v>
      </c>
      <c r="I3031" s="1" t="s">
        <v>4252</v>
      </c>
      <c r="J3031" s="1">
        <f>IF(K3031="URBAN",1,IF(K3031="SUBURBAN",2,IF(K3031="RURAL",3,"")))</f>
        <v>1</v>
      </c>
      <c r="K3031" s="1" t="s">
        <v>42</v>
      </c>
      <c r="L3031" s="18">
        <v>46082</v>
      </c>
      <c r="M3031" s="49">
        <v>0.58333333333333337</v>
      </c>
      <c r="N3031" s="18">
        <v>46083</v>
      </c>
      <c r="O3031" s="56">
        <v>0.5</v>
      </c>
      <c r="P3031" s="31" t="str">
        <f>TEXT($L3031, "dddd")</f>
        <v>Sunday</v>
      </c>
      <c r="Q3031" s="39" t="s">
        <v>111</v>
      </c>
      <c r="R3031" s="39">
        <v>1970</v>
      </c>
      <c r="S3031" s="1" t="str">
        <f>IF(OR(MONTH(L3031)=12, MONTH(L3031)&lt;=5), "Dry Season", "Wet Season")</f>
        <v>Dry Season</v>
      </c>
      <c r="T3031" s="1">
        <v>1</v>
      </c>
      <c r="U3031" s="1">
        <v>1</v>
      </c>
      <c r="V3031" s="1">
        <v>0</v>
      </c>
      <c r="W3031" s="2">
        <f>IF(ISNUMBER(SEARCH("N/A", X3031)), 0, 1)</f>
        <v>0</v>
      </c>
      <c r="X3031" s="1" t="s">
        <v>44</v>
      </c>
      <c r="Y3031" s="1"/>
      <c r="Z3031" s="1"/>
      <c r="AA3031" s="11" cm="1">
        <f t="array" ref="AA3031">IF(ISBLANK(Y3031), 0, VINCentyInvDistance(F3031,G3031,Y3031,Z3031))</f>
        <v>0</v>
      </c>
      <c r="AB3031" s="1">
        <v>0</v>
      </c>
      <c r="AC3031" s="1">
        <v>6.6</v>
      </c>
      <c r="AD3031" s="1">
        <v>3.7</v>
      </c>
      <c r="AE3031" s="1">
        <v>140</v>
      </c>
      <c r="AF3031" s="1">
        <v>1</v>
      </c>
      <c r="AG3031" s="1" t="s">
        <v>1703</v>
      </c>
      <c r="AH3031" s="1" t="s">
        <v>1704</v>
      </c>
      <c r="AI3031" s="1"/>
      <c r="AJ3031" s="1" t="s">
        <v>55</v>
      </c>
      <c r="AK3031" t="s">
        <v>16889</v>
      </c>
      <c r="AL3031" s="2">
        <v>0</v>
      </c>
      <c r="AM3031" s="1" t="s">
        <v>4287</v>
      </c>
    </row>
    <row r="3032" spans="1:39" ht="12.75" customHeight="1">
      <c r="A3032" s="1"/>
      <c r="B3032" s="1" t="s">
        <v>4624</v>
      </c>
      <c r="C3032" s="1" t="s">
        <v>6263</v>
      </c>
      <c r="D3032" s="3" t="str">
        <f ca="1">IFERROR(__xludf.DUMMYFUNCTION("PROPER(REGEXEXTRACT(B1601, ""(?:https?:\/\/)?(?:www\.)?([a-zA-Z0-9-]+)\.""))"),"Skyscanner")</f>
        <v>Skyscanner</v>
      </c>
      <c r="E3032" s="1" t="s">
        <v>4626</v>
      </c>
      <c r="F3032" s="1">
        <v>7.0790850000000001</v>
      </c>
      <c r="G3032" s="1">
        <v>125.602358</v>
      </c>
      <c r="H3032" s="1" t="s">
        <v>4623</v>
      </c>
      <c r="I3032" s="1" t="s">
        <v>4252</v>
      </c>
      <c r="J3032" s="1">
        <f>IF(K3032="URBAN",1,IF(K3032="SUBURBAN",2,IF(K3032="RURAL",3,"")))</f>
        <v>1</v>
      </c>
      <c r="K3032" s="1" t="s">
        <v>42</v>
      </c>
      <c r="L3032" s="18">
        <v>46082</v>
      </c>
      <c r="M3032" s="49">
        <v>0.58333333333333337</v>
      </c>
      <c r="N3032" s="18">
        <v>46083</v>
      </c>
      <c r="O3032" s="56">
        <v>0.5</v>
      </c>
      <c r="P3032" s="31" t="str">
        <f>TEXT($L3032, "dddd")</f>
        <v>Sunday</v>
      </c>
      <c r="Q3032" s="39" t="s">
        <v>111</v>
      </c>
      <c r="R3032" s="39">
        <v>1685</v>
      </c>
      <c r="S3032" s="1" t="str">
        <f>IF(OR(MONTH(L3032)=12, MONTH(L3032)&lt;=5), "Dry Season", "Wet Season")</f>
        <v>Dry Season</v>
      </c>
      <c r="T3032" s="1">
        <v>1</v>
      </c>
      <c r="U3032" s="1">
        <v>0</v>
      </c>
      <c r="V3032" s="1">
        <v>0</v>
      </c>
      <c r="W3032" s="2">
        <f>IF(ISNUMBER(SEARCH("N/A", X3032)), 0, 1)</f>
        <v>0</v>
      </c>
      <c r="X3032" s="1" t="s">
        <v>44</v>
      </c>
      <c r="Y3032" s="1"/>
      <c r="Z3032" s="1"/>
      <c r="AA3032" s="11" cm="1">
        <f t="array" ref="AA3032">IF(ISBLANK(Y3032), 0, VINCentyInvDistance(F3032,G3032,Y3032,Z3032))</f>
        <v>0</v>
      </c>
      <c r="AB3032" s="1">
        <v>0</v>
      </c>
      <c r="AC3032" s="1">
        <v>7.6</v>
      </c>
      <c r="AD3032" s="1">
        <v>4.2</v>
      </c>
      <c r="AE3032" s="1">
        <v>51</v>
      </c>
      <c r="AF3032" s="1">
        <v>1</v>
      </c>
      <c r="AG3032" s="1" t="s">
        <v>1703</v>
      </c>
      <c r="AH3032" s="1" t="s">
        <v>1704</v>
      </c>
      <c r="AI3032" s="1" t="str">
        <f>TRIM(MID(SUBSTITUTE($H3032,",",REPT(" ",200)),(LEN($H3032)-LEN(SUBSTITUTE($H3032,",",""))-2)*200+1,200))</f>
        <v>Davao Region</v>
      </c>
      <c r="AJ3032" s="1" t="s">
        <v>55</v>
      </c>
      <c r="AK3032" t="s">
        <v>16597</v>
      </c>
      <c r="AL3032" s="2">
        <v>0</v>
      </c>
      <c r="AM3032" s="1" t="s">
        <v>4627</v>
      </c>
    </row>
    <row r="3033" spans="1:39" ht="12.75" customHeight="1">
      <c r="A3033" s="1"/>
      <c r="B3033" s="1" t="s">
        <v>4458</v>
      </c>
      <c r="C3033" s="1" t="s">
        <v>6265</v>
      </c>
      <c r="D3033" s="3" t="str">
        <f ca="1">IFERROR(__xludf.DUMMYFUNCTION("PROPER(REGEXEXTRACT(B1603, ""(?:https?:\/\/)?(?:www\.)?([a-zA-Z0-9-]+)\.""))"),"Skyscanner")</f>
        <v>Skyscanner</v>
      </c>
      <c r="E3033" s="1" t="s">
        <v>6266</v>
      </c>
      <c r="F3033" s="1">
        <v>7.0785665</v>
      </c>
      <c r="G3033" s="1">
        <v>125.60691199999999</v>
      </c>
      <c r="H3033" s="1" t="s">
        <v>6267</v>
      </c>
      <c r="I3033" s="1" t="s">
        <v>4252</v>
      </c>
      <c r="J3033" s="1">
        <f>IF(K3033="URBAN",1,IF(K3033="SUBURBAN",2,IF(K3033="RURAL",3,"")))</f>
        <v>1</v>
      </c>
      <c r="K3033" s="1" t="s">
        <v>42</v>
      </c>
      <c r="L3033" s="18">
        <v>46082</v>
      </c>
      <c r="M3033" s="49">
        <v>0.58333333333333337</v>
      </c>
      <c r="N3033" s="18">
        <v>46083</v>
      </c>
      <c r="O3033" s="56">
        <v>0.5</v>
      </c>
      <c r="P3033" s="31" t="str">
        <f>TEXT($L3033, "dddd")</f>
        <v>Sunday</v>
      </c>
      <c r="Q3033" s="39" t="s">
        <v>111</v>
      </c>
      <c r="R3033" s="39">
        <v>1872</v>
      </c>
      <c r="S3033" s="1" t="str">
        <f>IF(OR(MONTH(L3033)=12, MONTH(L3033)&lt;=5), "Dry Season", "Wet Season")</f>
        <v>Dry Season</v>
      </c>
      <c r="T3033" s="1">
        <v>1</v>
      </c>
      <c r="U3033" s="1">
        <v>0</v>
      </c>
      <c r="V3033" s="1">
        <v>0</v>
      </c>
      <c r="W3033" s="2">
        <f>IF(ISNUMBER(SEARCH("N/A", X3033)), 0, 1)</f>
        <v>1</v>
      </c>
      <c r="X3033" s="1" t="s">
        <v>4263</v>
      </c>
      <c r="Y3033" s="1">
        <v>7.0920304999999999</v>
      </c>
      <c r="Z3033" s="1">
        <v>125.61240720000001</v>
      </c>
      <c r="AA3033" s="11" cm="1">
        <f t="array" ref="AA3033">IF(ISBLANK(Y3033), 0, VINCentyInvDistance(F3033,G3033,Y3033,Z3033))</f>
        <v>1608.0014542222996</v>
      </c>
      <c r="AB3033" s="1">
        <v>0</v>
      </c>
      <c r="AC3033" s="1">
        <v>8.1999999999999993</v>
      </c>
      <c r="AD3033" s="1">
        <v>5</v>
      </c>
      <c r="AE3033" s="1">
        <v>1097</v>
      </c>
      <c r="AF3033" s="1">
        <v>1</v>
      </c>
      <c r="AG3033" s="1" t="s">
        <v>4264</v>
      </c>
      <c r="AH3033" s="1" t="s">
        <v>1704</v>
      </c>
      <c r="AI3033" s="1" t="str">
        <f>TRIM(MID(SUBSTITUTE($H3033,",",REPT(" ",200)),(LEN($H3033)-LEN(SUBSTITUTE($H3033,",",""))-2)*200+1,200))</f>
        <v>Davao Region</v>
      </c>
      <c r="AJ3033" s="1" t="s">
        <v>55</v>
      </c>
      <c r="AK3033" t="s">
        <v>16904</v>
      </c>
      <c r="AL3033" s="2">
        <v>0</v>
      </c>
      <c r="AM3033" s="1"/>
    </row>
    <row r="3034" spans="1:39" ht="12.75" customHeight="1">
      <c r="A3034" s="1"/>
      <c r="B3034" s="1" t="s">
        <v>4669</v>
      </c>
      <c r="C3034" s="1" t="s">
        <v>6268</v>
      </c>
      <c r="D3034" s="3" t="str">
        <f ca="1">IFERROR(__xludf.DUMMYFUNCTION("PROPER(REGEXEXTRACT(B1604, ""(?:https?:\/\/)?(?:www\.)?([a-zA-Z0-9-]+)\.""))"),"Skyscanner")</f>
        <v>Skyscanner</v>
      </c>
      <c r="E3034" s="1" t="s">
        <v>4682</v>
      </c>
      <c r="F3034" s="1">
        <v>7.07681</v>
      </c>
      <c r="G3034" s="1">
        <v>125.60500999999999</v>
      </c>
      <c r="H3034" s="1" t="s">
        <v>4672</v>
      </c>
      <c r="I3034" s="1" t="s">
        <v>4252</v>
      </c>
      <c r="J3034" s="1">
        <f>IF(K3034="URBAN",1,IF(K3034="SUBURBAN",2,IF(K3034="RURAL",3,"")))</f>
        <v>1</v>
      </c>
      <c r="K3034" s="1" t="s">
        <v>42</v>
      </c>
      <c r="L3034" s="18">
        <v>46082</v>
      </c>
      <c r="M3034" s="49">
        <v>0.58333333333333337</v>
      </c>
      <c r="N3034" s="18">
        <v>46083</v>
      </c>
      <c r="O3034" s="56">
        <v>0.5</v>
      </c>
      <c r="P3034" s="31" t="str">
        <f>TEXT($L3034, "dddd")</f>
        <v>Sunday</v>
      </c>
      <c r="Q3034" s="39" t="s">
        <v>207</v>
      </c>
      <c r="R3034" s="39">
        <v>2475</v>
      </c>
      <c r="S3034" s="1" t="str">
        <f>IF(OR(MONTH(L3034)=12, MONTH(L3034)&lt;=5), "Dry Season", "Wet Season")</f>
        <v>Dry Season</v>
      </c>
      <c r="T3034" s="1">
        <v>1</v>
      </c>
      <c r="U3034" s="1">
        <v>0</v>
      </c>
      <c r="V3034" s="1">
        <v>0</v>
      </c>
      <c r="W3034" s="2">
        <f>IF(ISNUMBER(SEARCH("N/A", X3034)), 0, 1)</f>
        <v>0</v>
      </c>
      <c r="X3034" s="1" t="s">
        <v>44</v>
      </c>
      <c r="Y3034" s="1"/>
      <c r="Z3034" s="1"/>
      <c r="AA3034" s="11" cm="1">
        <f t="array" ref="AA3034">IF(ISBLANK(Y3034), 0, VINCentyInvDistance(F3034,G3034,Y3034,Z3034))</f>
        <v>0</v>
      </c>
      <c r="AB3034" s="1">
        <v>1</v>
      </c>
      <c r="AC3034" s="1">
        <v>7.6</v>
      </c>
      <c r="AD3034" s="1">
        <v>4.0999999999999996</v>
      </c>
      <c r="AE3034" s="1">
        <v>15</v>
      </c>
      <c r="AF3034" s="1">
        <v>1</v>
      </c>
      <c r="AG3034" s="1" t="s">
        <v>1703</v>
      </c>
      <c r="AH3034" s="1" t="s">
        <v>1704</v>
      </c>
      <c r="AI3034" s="1" t="str">
        <f>TRIM(MID(SUBSTITUTE($H3034,",",REPT(" ",200)),(LEN($H3034)-LEN(SUBSTITUTE($H3034,",",""))-2)*200+1,200))</f>
        <v>Davao Region</v>
      </c>
      <c r="AJ3034" s="1" t="s">
        <v>55</v>
      </c>
      <c r="AK3034" t="s">
        <v>4673</v>
      </c>
      <c r="AL3034" s="2">
        <v>0</v>
      </c>
      <c r="AM3034" s="1" t="s">
        <v>4674</v>
      </c>
    </row>
    <row r="3035" spans="1:39" ht="12.75" customHeight="1">
      <c r="A3035" s="1"/>
      <c r="B3035" s="1" t="s">
        <v>4684</v>
      </c>
      <c r="C3035" s="1" t="s">
        <v>6269</v>
      </c>
      <c r="D3035" s="3" t="str">
        <f ca="1">IFERROR(__xludf.DUMMYFUNCTION("PROPER(REGEXEXTRACT(B1605, ""(?:https?:\/\/)?(?:www\.)?([a-zA-Z0-9-]+)\.""))"),"Skyscanner")</f>
        <v>Skyscanner</v>
      </c>
      <c r="E3035" s="1" t="s">
        <v>4303</v>
      </c>
      <c r="F3035" s="1">
        <v>7.0834339999999996</v>
      </c>
      <c r="G3035" s="1">
        <v>125.615846</v>
      </c>
      <c r="H3035" s="1" t="s">
        <v>4683</v>
      </c>
      <c r="I3035" s="1" t="s">
        <v>4252</v>
      </c>
      <c r="J3035" s="1">
        <f>IF(K3035="URBAN",1,IF(K3035="SUBURBAN",2,IF(K3035="RURAL",3,"")))</f>
        <v>1</v>
      </c>
      <c r="K3035" s="1" t="s">
        <v>42</v>
      </c>
      <c r="L3035" s="18">
        <v>46082</v>
      </c>
      <c r="M3035" s="49">
        <v>0.58333333333333337</v>
      </c>
      <c r="N3035" s="18">
        <v>46083</v>
      </c>
      <c r="O3035" s="56">
        <v>0.5</v>
      </c>
      <c r="P3035" s="31" t="str">
        <f>TEXT($L3035, "dddd")</f>
        <v>Sunday</v>
      </c>
      <c r="Q3035" s="39" t="s">
        <v>111</v>
      </c>
      <c r="R3035" s="39">
        <v>768</v>
      </c>
      <c r="S3035" s="1" t="str">
        <f>IF(OR(MONTH(L3035)=12, MONTH(L3035)&lt;=5), "Dry Season", "Wet Season")</f>
        <v>Dry Season</v>
      </c>
      <c r="T3035" s="1">
        <v>1</v>
      </c>
      <c r="U3035" s="1">
        <v>0</v>
      </c>
      <c r="V3035" s="1">
        <v>0</v>
      </c>
      <c r="W3035" s="2">
        <f>IF(ISNUMBER(SEARCH("N/A", X3035)), 0, 1)</f>
        <v>0</v>
      </c>
      <c r="X3035" s="1" t="s">
        <v>44</v>
      </c>
      <c r="Y3035" s="1"/>
      <c r="Z3035" s="1"/>
      <c r="AA3035" s="11" cm="1">
        <f t="array" ref="AA3035">IF(ISBLANK(Y3035), 0, VINCentyInvDistance(F3035,G3035,Y3035,Z3035))</f>
        <v>0</v>
      </c>
      <c r="AB3035" s="1">
        <v>1</v>
      </c>
      <c r="AC3035" s="1">
        <v>7.4</v>
      </c>
      <c r="AD3035" s="1">
        <v>3.9</v>
      </c>
      <c r="AE3035" s="1">
        <v>46</v>
      </c>
      <c r="AF3035" s="1">
        <v>1</v>
      </c>
      <c r="AG3035" s="1" t="s">
        <v>4311</v>
      </c>
      <c r="AH3035" s="1" t="s">
        <v>1704</v>
      </c>
      <c r="AI3035" s="1"/>
      <c r="AJ3035" s="1" t="s">
        <v>55</v>
      </c>
      <c r="AK3035" t="s">
        <v>4687</v>
      </c>
      <c r="AL3035" s="2">
        <v>0</v>
      </c>
      <c r="AM3035" s="1" t="s">
        <v>4688</v>
      </c>
    </row>
    <row r="3036" spans="1:39" ht="12.75" customHeight="1">
      <c r="A3036" s="1"/>
      <c r="B3036" s="1" t="s">
        <v>4307</v>
      </c>
      <c r="C3036" s="1" t="s">
        <v>6270</v>
      </c>
      <c r="D3036" s="3" t="str">
        <f ca="1">IFERROR(__xludf.DUMMYFUNCTION("PROPER(REGEXEXTRACT(B1606, ""(?:https?:\/\/)?(?:www\.)?([a-zA-Z0-9-]+)\.""))"),"Skyscanner")</f>
        <v>Skyscanner</v>
      </c>
      <c r="E3036" s="1" t="s">
        <v>4299</v>
      </c>
      <c r="F3036" s="1">
        <v>7.0690160000000004</v>
      </c>
      <c r="G3036" s="1">
        <v>125.61502</v>
      </c>
      <c r="H3036" s="1" t="s">
        <v>4310</v>
      </c>
      <c r="I3036" s="1" t="s">
        <v>4252</v>
      </c>
      <c r="J3036" s="1">
        <f>IF(K3036="URBAN",1,IF(K3036="SUBURBAN",2,IF(K3036="RURAL",3,"")))</f>
        <v>1</v>
      </c>
      <c r="K3036" s="1" t="s">
        <v>42</v>
      </c>
      <c r="L3036" s="18">
        <v>46082</v>
      </c>
      <c r="M3036" s="49">
        <v>0.58333333333333337</v>
      </c>
      <c r="N3036" s="18">
        <v>46083</v>
      </c>
      <c r="O3036" s="56">
        <v>0.5</v>
      </c>
      <c r="P3036" s="31" t="str">
        <f>TEXT($L3036, "dddd")</f>
        <v>Sunday</v>
      </c>
      <c r="Q3036" s="39" t="s">
        <v>111</v>
      </c>
      <c r="R3036" s="39">
        <v>1645</v>
      </c>
      <c r="S3036" s="1" t="str">
        <f>IF(OR(MONTH(L3036)=12, MONTH(L3036)&lt;=5), "Dry Season", "Wet Season")</f>
        <v>Dry Season</v>
      </c>
      <c r="T3036" s="1">
        <v>1</v>
      </c>
      <c r="U3036" s="1">
        <v>0</v>
      </c>
      <c r="V3036" s="1">
        <v>0</v>
      </c>
      <c r="W3036" s="2">
        <f>IF(ISNUMBER(SEARCH("N/A", X3036)), 0, 1)</f>
        <v>0</v>
      </c>
      <c r="X3036" s="1" t="s">
        <v>44</v>
      </c>
      <c r="Y3036" s="1"/>
      <c r="Z3036" s="1"/>
      <c r="AA3036" s="11" cm="1">
        <f t="array" ref="AA3036">IF(ISBLANK(Y3036), 0, VINCentyInvDistance(F3036,G3036,Y3036,Z3036))</f>
        <v>0</v>
      </c>
      <c r="AB3036" s="1">
        <v>0</v>
      </c>
      <c r="AC3036" s="1">
        <v>8</v>
      </c>
      <c r="AD3036" s="1">
        <v>4.2</v>
      </c>
      <c r="AE3036" s="1">
        <v>58</v>
      </c>
      <c r="AF3036" s="1">
        <v>1</v>
      </c>
      <c r="AG3036" s="1" t="s">
        <v>1703</v>
      </c>
      <c r="AH3036" s="1" t="s">
        <v>1704</v>
      </c>
      <c r="AI3036" s="1"/>
      <c r="AJ3036" s="1" t="s">
        <v>55</v>
      </c>
      <c r="AK3036" t="s">
        <v>4305</v>
      </c>
      <c r="AL3036" s="2">
        <v>0</v>
      </c>
      <c r="AM3036" s="1" t="s">
        <v>4313</v>
      </c>
    </row>
    <row r="3037" spans="1:39" ht="12.75" customHeight="1">
      <c r="A3037" s="1"/>
      <c r="B3037" s="1" t="s">
        <v>4301</v>
      </c>
      <c r="C3037" s="1" t="s">
        <v>6271</v>
      </c>
      <c r="D3037" s="3" t="str">
        <f ca="1">IFERROR(__xludf.DUMMYFUNCTION("PROPER(REGEXEXTRACT(B1607, ""(?:https?:\/\/)?(?:www\.)?([a-zA-Z0-9-]+)\.""))"),"Skyscanner")</f>
        <v>Skyscanner</v>
      </c>
      <c r="E3037" s="1" t="s">
        <v>6272</v>
      </c>
      <c r="F3037" s="1">
        <v>7.0655799999999997</v>
      </c>
      <c r="G3037" s="1">
        <v>125.61096999999999</v>
      </c>
      <c r="H3037" s="1" t="s">
        <v>4304</v>
      </c>
      <c r="I3037" s="1" t="s">
        <v>1300</v>
      </c>
      <c r="J3037" s="1">
        <f>IF(K3037="URBAN",1,IF(K3037="SUBURBAN",2,IF(K3037="RURAL",3,"")))</f>
        <v>1</v>
      </c>
      <c r="K3037" s="1" t="s">
        <v>42</v>
      </c>
      <c r="L3037" s="18">
        <v>46082</v>
      </c>
      <c r="M3037" s="49">
        <v>0.58333333333333337</v>
      </c>
      <c r="N3037" s="18">
        <v>46083</v>
      </c>
      <c r="O3037" s="56">
        <v>0.5</v>
      </c>
      <c r="P3037" s="31" t="str">
        <f>TEXT($L3037, "dddd")</f>
        <v>Sunday</v>
      </c>
      <c r="Q3037" s="39" t="s">
        <v>111</v>
      </c>
      <c r="R3037" s="39">
        <v>1072</v>
      </c>
      <c r="S3037" s="1" t="str">
        <f>IF(OR(MONTH(L3037)=12, MONTH(L3037)&lt;=5), "Dry Season", "Wet Season")</f>
        <v>Dry Season</v>
      </c>
      <c r="T3037" s="1">
        <v>1</v>
      </c>
      <c r="U3037" s="1">
        <v>1</v>
      </c>
      <c r="V3037" s="1">
        <v>0</v>
      </c>
      <c r="W3037" s="2">
        <f>IF(ISNUMBER(SEARCH("N/A", X3037)), 0, 1)</f>
        <v>0</v>
      </c>
      <c r="X3037" s="1" t="s">
        <v>44</v>
      </c>
      <c r="Y3037" s="1"/>
      <c r="Z3037" s="1"/>
      <c r="AA3037" s="11" cm="1">
        <f t="array" ref="AA3037">IF(ISBLANK(Y3037), 0, VINCentyInvDistance(F3037,G3037,Y3037,Z3037))</f>
        <v>0</v>
      </c>
      <c r="AB3037" s="1">
        <v>0</v>
      </c>
      <c r="AC3037" s="1">
        <v>8.8000000000000007</v>
      </c>
      <c r="AD3037" s="1">
        <v>4.7</v>
      </c>
      <c r="AE3037" s="1">
        <v>21</v>
      </c>
      <c r="AF3037" s="1">
        <v>1</v>
      </c>
      <c r="AG3037" s="1" t="s">
        <v>1703</v>
      </c>
      <c r="AH3037" s="1" t="s">
        <v>1704</v>
      </c>
      <c r="AI3037" s="1"/>
      <c r="AJ3037" s="1" t="s">
        <v>55</v>
      </c>
      <c r="AK3037" t="s">
        <v>16892</v>
      </c>
      <c r="AL3037" s="2">
        <v>0</v>
      </c>
      <c r="AM3037" s="1" t="s">
        <v>4306</v>
      </c>
    </row>
    <row r="3038" spans="1:39" ht="12.75" customHeight="1">
      <c r="A3038" s="1"/>
      <c r="B3038" s="1" t="s">
        <v>6283</v>
      </c>
      <c r="C3038" s="1" t="s">
        <v>6284</v>
      </c>
      <c r="D3038" s="3" t="str">
        <f ca="1">IFERROR(__xludf.DUMMYFUNCTION("PROPER(REGEXEXTRACT(B1611, ""(?:https?:\/\/)?(?:www\.)?([a-zA-Z0-9-]+)\.""))"),"Skyscanner")</f>
        <v>Skyscanner</v>
      </c>
      <c r="E3038" s="1" t="s">
        <v>4419</v>
      </c>
      <c r="F3038" s="1">
        <v>7.1025136</v>
      </c>
      <c r="G3038" s="1">
        <v>125.6393648</v>
      </c>
      <c r="H3038" s="1" t="s">
        <v>4420</v>
      </c>
      <c r="I3038" s="1" t="s">
        <v>4252</v>
      </c>
      <c r="J3038" s="1">
        <f>IF(K3038="URBAN",1,IF(K3038="SUBURBAN",2,IF(K3038="RURAL",3,"")))</f>
        <v>1</v>
      </c>
      <c r="K3038" s="1" t="s">
        <v>42</v>
      </c>
      <c r="L3038" s="18">
        <v>46082</v>
      </c>
      <c r="M3038" s="49">
        <v>8.3333333333333329E-2</v>
      </c>
      <c r="N3038" s="18">
        <v>46083</v>
      </c>
      <c r="O3038" s="56">
        <v>0.5</v>
      </c>
      <c r="P3038" s="31" t="str">
        <f>TEXT($L3038, "dddd")</f>
        <v>Sunday</v>
      </c>
      <c r="Q3038" s="39" t="s">
        <v>111</v>
      </c>
      <c r="R3038" s="39">
        <v>1793</v>
      </c>
      <c r="S3038" s="1" t="str">
        <f>IF(OR(MONTH(L3038)=12, MONTH(L3038)&lt;=5), "Dry Season", "Wet Season")</f>
        <v>Dry Season</v>
      </c>
      <c r="T3038" s="1">
        <v>1</v>
      </c>
      <c r="U3038" s="1">
        <v>1</v>
      </c>
      <c r="V3038" s="1">
        <v>1</v>
      </c>
      <c r="W3038" s="2">
        <f>IF(ISNUMBER(SEARCH("N/A", X3038)), 0, 1)</f>
        <v>1</v>
      </c>
      <c r="X3038" s="1" t="s">
        <v>4263</v>
      </c>
      <c r="Y3038" s="1">
        <v>7.0920304999999999</v>
      </c>
      <c r="Z3038" s="1">
        <v>125.61240720000001</v>
      </c>
      <c r="AA3038" s="11" cm="1">
        <f t="array" ref="AA3038">IF(ISBLANK(Y3038), 0, VINCentyInvDistance(F3038,G3038,Y3038,Z3038))</f>
        <v>3195.7687343983525</v>
      </c>
      <c r="AB3038" s="1">
        <v>0</v>
      </c>
      <c r="AC3038" s="1">
        <v>0</v>
      </c>
      <c r="AD3038" s="1">
        <v>0</v>
      </c>
      <c r="AE3038" s="1">
        <v>846</v>
      </c>
      <c r="AF3038" s="1">
        <v>1</v>
      </c>
      <c r="AG3038" s="1" t="s">
        <v>4264</v>
      </c>
      <c r="AH3038" s="1" t="s">
        <v>1704</v>
      </c>
      <c r="AI3038" s="1" t="str">
        <f>TRIM(MID(SUBSTITUTE($H3038,",",REPT(" ",200)),(LEN($H3038)-LEN(SUBSTITUTE($H3038,",",""))-2)*200+1,200))</f>
        <v>Davao Region</v>
      </c>
      <c r="AJ3038" s="1" t="s">
        <v>55</v>
      </c>
      <c r="AK3038" t="s">
        <v>240</v>
      </c>
      <c r="AL3038" s="2">
        <v>0</v>
      </c>
      <c r="AM3038" s="1"/>
    </row>
    <row r="3039" spans="1:39" ht="12.75" customHeight="1">
      <c r="A3039" s="1"/>
      <c r="B3039" s="1" t="s">
        <v>4421</v>
      </c>
      <c r="C3039" s="1" t="s">
        <v>6285</v>
      </c>
      <c r="D3039" s="3" t="str">
        <f ca="1">IFERROR(__xludf.DUMMYFUNCTION("PROPER(REGEXEXTRACT(B1612, ""(?:https?:\/\/)?(?:www\.)?([a-zA-Z0-9-]+)\.""))"),"Skyscanner")</f>
        <v>Skyscanner</v>
      </c>
      <c r="E3039" s="1" t="s">
        <v>4423</v>
      </c>
      <c r="F3039" s="1">
        <v>7.0865781999999999</v>
      </c>
      <c r="G3039" s="1">
        <v>125.6213389</v>
      </c>
      <c r="H3039" s="1" t="s">
        <v>4424</v>
      </c>
      <c r="I3039" s="1" t="s">
        <v>4252</v>
      </c>
      <c r="J3039" s="1">
        <f>IF(K3039="URBAN",1,IF(K3039="SUBURBAN",2,IF(K3039="RURAL",3,"")))</f>
        <v>1</v>
      </c>
      <c r="K3039" s="1" t="s">
        <v>42</v>
      </c>
      <c r="L3039" s="18">
        <v>46082</v>
      </c>
      <c r="M3039" s="49">
        <v>0.58333333333333337</v>
      </c>
      <c r="N3039" s="18">
        <v>46083</v>
      </c>
      <c r="O3039" s="56">
        <v>0.5</v>
      </c>
      <c r="P3039" s="31" t="str">
        <f>TEXT($L3039, "dddd")</f>
        <v>Sunday</v>
      </c>
      <c r="Q3039" s="39" t="s">
        <v>111</v>
      </c>
      <c r="R3039" s="39">
        <v>924</v>
      </c>
      <c r="S3039" s="1" t="str">
        <f>IF(OR(MONTH(L3039)=12, MONTH(L3039)&lt;=5), "Dry Season", "Wet Season")</f>
        <v>Dry Season</v>
      </c>
      <c r="T3039" s="1">
        <v>1</v>
      </c>
      <c r="U3039" s="1">
        <v>0</v>
      </c>
      <c r="V3039" s="1">
        <v>1</v>
      </c>
      <c r="W3039" s="2">
        <f>IF(ISNUMBER(SEARCH("N/A", X3039)), 0, 1)</f>
        <v>1</v>
      </c>
      <c r="X3039" s="1" t="s">
        <v>4318</v>
      </c>
      <c r="Y3039" s="1">
        <v>7.0989420000000001</v>
      </c>
      <c r="Z3039" s="1">
        <v>125.63104389999999</v>
      </c>
      <c r="AA3039" s="11" cm="1">
        <f t="array" ref="AA3039">IF(ISBLANK(Y3039), 0, VINCentyInvDistance(F3039,G3039,Y3039,Z3039))</f>
        <v>1737.5486390091537</v>
      </c>
      <c r="AB3039" s="1">
        <v>0</v>
      </c>
      <c r="AC3039" s="1">
        <v>7.2</v>
      </c>
      <c r="AD3039" s="1">
        <v>4.2</v>
      </c>
      <c r="AE3039" s="1">
        <v>316</v>
      </c>
      <c r="AF3039" s="1">
        <v>1</v>
      </c>
      <c r="AG3039" s="1" t="s">
        <v>4319</v>
      </c>
      <c r="AH3039" s="1" t="s">
        <v>1704</v>
      </c>
      <c r="AI3039" s="1" t="str">
        <f>TRIM(MID(SUBSTITUTE($H3039,",",REPT(" ",200)),(LEN($H3039)-LEN(SUBSTITUTE($H3039,",",""))-2)*200+1,200))</f>
        <v>Davao Region</v>
      </c>
      <c r="AJ3039" s="1" t="s">
        <v>55</v>
      </c>
      <c r="AK3039" t="s">
        <v>4425</v>
      </c>
      <c r="AL3039" s="2">
        <v>0</v>
      </c>
      <c r="AM3039" s="1"/>
    </row>
    <row r="3040" spans="1:39" ht="12.75" customHeight="1">
      <c r="A3040" s="1"/>
      <c r="B3040" s="1" t="s">
        <v>4426</v>
      </c>
      <c r="C3040" s="1" t="s">
        <v>6286</v>
      </c>
      <c r="D3040" s="3" t="str">
        <f ca="1">IFERROR(__xludf.DUMMYFUNCTION("PROPER(REGEXEXTRACT(B1613, ""(?:https?:\/\/)?(?:www\.)?([a-zA-Z0-9-]+)\.""))"),"Skyscanner")</f>
        <v>Skyscanner</v>
      </c>
      <c r="E3040" s="1" t="s">
        <v>4745</v>
      </c>
      <c r="F3040" s="1">
        <v>7.1175489000000001</v>
      </c>
      <c r="G3040" s="1">
        <v>125.6496216</v>
      </c>
      <c r="H3040" s="1" t="s">
        <v>6287</v>
      </c>
      <c r="I3040" s="1" t="s">
        <v>4252</v>
      </c>
      <c r="J3040" s="1">
        <f>IF(K3040="URBAN",1,IF(K3040="SUBURBAN",2,IF(K3040="RURAL",3,"")))</f>
        <v>1</v>
      </c>
      <c r="K3040" s="1" t="s">
        <v>42</v>
      </c>
      <c r="L3040" s="18">
        <v>46082</v>
      </c>
      <c r="M3040" s="49">
        <v>0.58333333333333337</v>
      </c>
      <c r="N3040" s="18">
        <v>46083</v>
      </c>
      <c r="O3040" s="56">
        <v>0.5</v>
      </c>
      <c r="P3040" s="31" t="str">
        <f>TEXT($L3040, "dddd")</f>
        <v>Sunday</v>
      </c>
      <c r="Q3040" s="39" t="s">
        <v>111</v>
      </c>
      <c r="R3040" s="39">
        <v>1633</v>
      </c>
      <c r="S3040" s="1" t="str">
        <f>IF(OR(MONTH(L3040)=12, MONTH(L3040)&lt;=5), "Dry Season", "Wet Season")</f>
        <v>Dry Season</v>
      </c>
      <c r="T3040" s="1">
        <v>1</v>
      </c>
      <c r="U3040" s="1">
        <v>1</v>
      </c>
      <c r="V3040" s="1">
        <v>0</v>
      </c>
      <c r="W3040" s="2">
        <f>IF(ISNUMBER(SEARCH("N/A", X3040)), 0, 1)</f>
        <v>1</v>
      </c>
      <c r="X3040" s="1" t="s">
        <v>4415</v>
      </c>
      <c r="Y3040" s="1">
        <v>7.0738889</v>
      </c>
      <c r="Z3040" s="1">
        <v>125.6233333</v>
      </c>
      <c r="AA3040" s="11" cm="1">
        <f t="array" ref="AA3040">IF(ISBLANK(Y3040), 0, VINCentyInvDistance(F3040,G3040,Y3040,Z3040))</f>
        <v>5634.4984611589089</v>
      </c>
      <c r="AB3040" s="1">
        <v>0</v>
      </c>
      <c r="AC3040" s="1">
        <v>8.4</v>
      </c>
      <c r="AD3040" s="1">
        <v>0</v>
      </c>
      <c r="AE3040" s="1">
        <v>60</v>
      </c>
      <c r="AF3040" s="1">
        <v>1</v>
      </c>
      <c r="AG3040" s="1" t="s">
        <v>4416</v>
      </c>
      <c r="AH3040" s="1" t="s">
        <v>1704</v>
      </c>
      <c r="AI3040" s="1" t="str">
        <f>TRIM(MID(SUBSTITUTE($H3040,",",REPT(" ",200)),(LEN($H3040)-LEN(SUBSTITUTE($H3040,",",""))-2)*200+1,200))</f>
        <v>Davao Region</v>
      </c>
      <c r="AJ3040" s="1" t="s">
        <v>55</v>
      </c>
      <c r="AK3040" t="s">
        <v>4430</v>
      </c>
      <c r="AL3040" s="1">
        <v>3</v>
      </c>
      <c r="AM3040" s="1"/>
    </row>
    <row r="3041" spans="1:39" ht="12.75" customHeight="1">
      <c r="A3041" s="1"/>
      <c r="B3041" s="1" t="s">
        <v>4748</v>
      </c>
      <c r="C3041" s="1" t="s">
        <v>6288</v>
      </c>
      <c r="D3041" s="3" t="str">
        <f ca="1">IFERROR(__xludf.DUMMYFUNCTION("PROPER(REGEXEXTRACT(B1614, ""(?:https?:\/\/)?(?:www\.)?([a-zA-Z0-9-]+)\.""))"),"Skyscanner")</f>
        <v>Skyscanner</v>
      </c>
      <c r="E3041" s="1" t="s">
        <v>6289</v>
      </c>
      <c r="F3041" s="1">
        <v>7.1325085000000001</v>
      </c>
      <c r="G3041" s="1">
        <v>125.6913634</v>
      </c>
      <c r="H3041" s="1" t="s">
        <v>6290</v>
      </c>
      <c r="I3041" s="1" t="s">
        <v>4252</v>
      </c>
      <c r="J3041" s="1">
        <f>IF(K3041="URBAN",1,IF(K3041="SUBURBAN",2,IF(K3041="RURAL",3,"")))</f>
        <v>1</v>
      </c>
      <c r="K3041" s="1" t="s">
        <v>42</v>
      </c>
      <c r="L3041" s="18">
        <v>46082</v>
      </c>
      <c r="M3041" s="49">
        <v>0.58333333333333337</v>
      </c>
      <c r="N3041" s="18">
        <v>46083</v>
      </c>
      <c r="O3041" s="56">
        <v>0.45833333333333331</v>
      </c>
      <c r="P3041" s="31" t="str">
        <f>TEXT($L3041, "dddd")</f>
        <v>Sunday</v>
      </c>
      <c r="Q3041" s="39" t="s">
        <v>111</v>
      </c>
      <c r="R3041" s="39">
        <v>2095</v>
      </c>
      <c r="S3041" s="1" t="str">
        <f>IF(OR(MONTH(L3041)=12, MONTH(L3041)&lt;=5), "Dry Season", "Wet Season")</f>
        <v>Dry Season</v>
      </c>
      <c r="T3041" s="1">
        <v>1</v>
      </c>
      <c r="U3041" s="1">
        <v>1</v>
      </c>
      <c r="V3041" s="1">
        <v>0</v>
      </c>
      <c r="W3041" s="2">
        <f>IF(ISNUMBER(SEARCH("N/A", X3041)), 0, 1)</f>
        <v>1</v>
      </c>
      <c r="X3041" s="1" t="s">
        <v>124</v>
      </c>
      <c r="Y3041" s="1">
        <v>14.5352172</v>
      </c>
      <c r="Z3041" s="1">
        <v>120.9819432</v>
      </c>
      <c r="AA3041" s="11" cm="1">
        <f t="array" ref="AA3041">IF(ISBLANK(Y3041), 0, VINCentyInvDistance(F3041,G3041,Y3041,Z3041))</f>
        <v>967106.02577137807</v>
      </c>
      <c r="AB3041" s="1">
        <v>0</v>
      </c>
      <c r="AC3041" s="1">
        <v>0</v>
      </c>
      <c r="AD3041" s="1">
        <v>0</v>
      </c>
      <c r="AE3041" s="1">
        <v>3</v>
      </c>
      <c r="AF3041" s="1">
        <v>1</v>
      </c>
      <c r="AG3041" s="1" t="s">
        <v>159</v>
      </c>
      <c r="AH3041" s="1" t="s">
        <v>160</v>
      </c>
      <c r="AI3041" s="1" t="str">
        <f>TRIM(MID(SUBSTITUTE($H3041,",",REPT(" ",200)),(LEN($H3041)-LEN(SUBSTITUTE($H3041,",",""))-2)*200+1,200))</f>
        <v>Davao Region</v>
      </c>
      <c r="AJ3041" s="1" t="s">
        <v>55</v>
      </c>
      <c r="AK3041" t="s">
        <v>240</v>
      </c>
      <c r="AL3041" s="1">
        <v>4</v>
      </c>
      <c r="AM3041" s="1"/>
    </row>
    <row r="3042" spans="1:39" ht="12.75" customHeight="1">
      <c r="A3042" s="1"/>
      <c r="B3042" s="1" t="s">
        <v>4648</v>
      </c>
      <c r="C3042" s="1" t="s">
        <v>6294</v>
      </c>
      <c r="D3042" s="3" t="str">
        <f ca="1">IFERROR(__xludf.DUMMYFUNCTION("PROPER(REGEXEXTRACT(B1616, ""(?:https?:\/\/)?(?:www\.)?([a-zA-Z0-9-]+)\.""))"),"Skyscanner")</f>
        <v>Skyscanner</v>
      </c>
      <c r="E3042" s="1" t="s">
        <v>6295</v>
      </c>
      <c r="F3042" s="1">
        <v>7.1152800000000003</v>
      </c>
      <c r="G3042" s="1">
        <v>125.6516</v>
      </c>
      <c r="H3042" s="1" t="s">
        <v>4651</v>
      </c>
      <c r="I3042" s="1" t="s">
        <v>4252</v>
      </c>
      <c r="J3042" s="1">
        <f>IF(K3042="URBAN",1,IF(K3042="SUBURBAN",2,IF(K3042="RURAL",3,"")))</f>
        <v>1</v>
      </c>
      <c r="K3042" s="1" t="s">
        <v>42</v>
      </c>
      <c r="L3042" s="18">
        <v>46082</v>
      </c>
      <c r="M3042" s="49">
        <v>0.625</v>
      </c>
      <c r="N3042" s="18">
        <v>46083</v>
      </c>
      <c r="O3042" s="56">
        <v>0.5</v>
      </c>
      <c r="P3042" s="31" t="str">
        <f>TEXT($L3042, "dddd")</f>
        <v>Sunday</v>
      </c>
      <c r="Q3042" s="39" t="s">
        <v>111</v>
      </c>
      <c r="R3042" s="39">
        <v>4941</v>
      </c>
      <c r="S3042" s="1" t="str">
        <f>IF(OR(MONTH(L3042)=12, MONTH(L3042)&lt;=5), "Dry Season", "Wet Season")</f>
        <v>Dry Season</v>
      </c>
      <c r="T3042" s="1">
        <v>1</v>
      </c>
      <c r="U3042" s="1">
        <v>1</v>
      </c>
      <c r="V3042" s="1">
        <v>0</v>
      </c>
      <c r="W3042" s="2">
        <f>IF(ISNUMBER(SEARCH("N/A", X3042)), 0, 1)</f>
        <v>0</v>
      </c>
      <c r="X3042" s="1" t="s">
        <v>44</v>
      </c>
      <c r="Y3042" s="1"/>
      <c r="Z3042" s="1"/>
      <c r="AA3042" s="11" cm="1">
        <f t="array" ref="AA3042">IF(ISBLANK(Y3042), 0, VINCentyInvDistance(F3042,G3042,Y3042,Z3042))</f>
        <v>0</v>
      </c>
      <c r="AB3042" s="1">
        <v>0</v>
      </c>
      <c r="AC3042" s="1">
        <v>9.4</v>
      </c>
      <c r="AD3042" s="1">
        <v>5</v>
      </c>
      <c r="AE3042" s="1">
        <v>412</v>
      </c>
      <c r="AF3042" s="1">
        <v>1</v>
      </c>
      <c r="AG3042" s="1" t="s">
        <v>4652</v>
      </c>
      <c r="AH3042" s="1" t="s">
        <v>1704</v>
      </c>
      <c r="AI3042" s="1"/>
      <c r="AJ3042" s="1" t="s">
        <v>55</v>
      </c>
      <c r="AK3042" t="s">
        <v>16920</v>
      </c>
      <c r="AL3042" s="2">
        <v>0</v>
      </c>
      <c r="AM3042" s="1" t="s">
        <v>4653</v>
      </c>
    </row>
    <row r="3043" spans="1:39" ht="12.75" customHeight="1">
      <c r="A3043" s="1"/>
      <c r="B3043" s="1" t="s">
        <v>6301</v>
      </c>
      <c r="C3043" s="1" t="s">
        <v>6302</v>
      </c>
      <c r="D3043" s="3" t="str">
        <f ca="1">IFERROR(__xludf.DUMMYFUNCTION("PROPER(REGEXEXTRACT(B1618, ""(?:https?:\/\/)?(?:www\.)?([a-zA-Z0-9-]+)\.""))"),"Skyscanner")</f>
        <v>Skyscanner</v>
      </c>
      <c r="E3043" s="1" t="s">
        <v>4309</v>
      </c>
      <c r="F3043" s="1">
        <v>7.0816875000000001</v>
      </c>
      <c r="G3043" s="1">
        <v>125.61506249999999</v>
      </c>
      <c r="H3043" s="1" t="s">
        <v>6303</v>
      </c>
      <c r="I3043" s="1" t="s">
        <v>4252</v>
      </c>
      <c r="J3043" s="1">
        <f>IF(K3043="URBAN",1,IF(K3043="SUBURBAN",2,IF(K3043="RURAL",3,"")))</f>
        <v>1</v>
      </c>
      <c r="K3043" s="1" t="s">
        <v>42</v>
      </c>
      <c r="L3043" s="18">
        <v>46082</v>
      </c>
      <c r="M3043" s="49">
        <v>0.58333333333333337</v>
      </c>
      <c r="N3043" s="18">
        <v>46083</v>
      </c>
      <c r="O3043" s="56">
        <v>0.5</v>
      </c>
      <c r="P3043" s="31" t="str">
        <f>TEXT($L3043, "dddd")</f>
        <v>Sunday</v>
      </c>
      <c r="Q3043" s="39" t="s">
        <v>111</v>
      </c>
      <c r="R3043" s="39">
        <v>873</v>
      </c>
      <c r="S3043" s="1" t="str">
        <f>IF(OR(MONTH(L3043)=12, MONTH(L3043)&lt;=5), "Dry Season", "Wet Season")</f>
        <v>Dry Season</v>
      </c>
      <c r="T3043" s="1">
        <v>1</v>
      </c>
      <c r="U3043" s="1">
        <v>0</v>
      </c>
      <c r="V3043" s="1">
        <v>0</v>
      </c>
      <c r="W3043" s="2">
        <f>IF(ISNUMBER(SEARCH("N/A", X3043)), 0, 1)</f>
        <v>1</v>
      </c>
      <c r="X3043" s="1" t="s">
        <v>4263</v>
      </c>
      <c r="Y3043" s="1">
        <v>7.0920304999999999</v>
      </c>
      <c r="Z3043" s="1">
        <v>125.61240720000001</v>
      </c>
      <c r="AA3043" s="11" cm="1">
        <f t="array" ref="AA3043">IF(ISBLANK(Y3043), 0, VINCentyInvDistance(F3043,G3043,Y3043,Z3043))</f>
        <v>1180.8601604252738</v>
      </c>
      <c r="AB3043" s="1">
        <v>0</v>
      </c>
      <c r="AC3043" s="1">
        <v>7.4</v>
      </c>
      <c r="AD3043" s="1">
        <v>3.8</v>
      </c>
      <c r="AE3043" s="1">
        <v>8</v>
      </c>
      <c r="AF3043" s="1">
        <v>1</v>
      </c>
      <c r="AG3043" s="1" t="s">
        <v>4264</v>
      </c>
      <c r="AH3043" s="1" t="s">
        <v>1704</v>
      </c>
      <c r="AI3043" s="1" t="str">
        <f>TRIM(MID(SUBSTITUTE($H3043,",",REPT(" ",200)),(LEN($H3043)-LEN(SUBSTITUTE($H3043,",",""))-2)*200+1,200))</f>
        <v>Davao Region</v>
      </c>
      <c r="AJ3043" s="1" t="s">
        <v>55</v>
      </c>
      <c r="AK3043" t="s">
        <v>17043</v>
      </c>
      <c r="AL3043" s="2">
        <v>0</v>
      </c>
      <c r="AM3043" s="1"/>
    </row>
    <row r="3044" spans="1:39" ht="12.75" customHeight="1">
      <c r="A3044" s="1"/>
      <c r="B3044" s="1" t="s">
        <v>5122</v>
      </c>
      <c r="C3044" s="1" t="s">
        <v>6304</v>
      </c>
      <c r="D3044" s="3" t="str">
        <f ca="1">IFERROR(__xludf.DUMMYFUNCTION("PROPER(REGEXEXTRACT(B1619, ""(?:https?:\/\/)?(?:www\.)?([a-zA-Z0-9-]+)\.""))"),"Skyscanner")</f>
        <v>Skyscanner</v>
      </c>
      <c r="E3044" s="1" t="s">
        <v>4517</v>
      </c>
      <c r="F3044" s="1">
        <v>7.0816879999999998</v>
      </c>
      <c r="G3044" s="1">
        <v>125.61506300000001</v>
      </c>
      <c r="H3044" s="1" t="s">
        <v>5124</v>
      </c>
      <c r="I3044" s="1" t="s">
        <v>4252</v>
      </c>
      <c r="J3044" s="1">
        <f>IF(K3044="URBAN",1,IF(K3044="SUBURBAN",2,IF(K3044="RURAL",3,"")))</f>
        <v>1</v>
      </c>
      <c r="K3044" s="1" t="s">
        <v>42</v>
      </c>
      <c r="L3044" s="18">
        <v>46082</v>
      </c>
      <c r="M3044" s="49">
        <v>0.58333333333333337</v>
      </c>
      <c r="N3044" s="18">
        <v>46083</v>
      </c>
      <c r="O3044" s="56">
        <v>0.5</v>
      </c>
      <c r="P3044" s="31" t="str">
        <f>TEXT($L3044, "dddd")</f>
        <v>Sunday</v>
      </c>
      <c r="Q3044" s="39" t="s">
        <v>111</v>
      </c>
      <c r="R3044" s="39">
        <v>1579</v>
      </c>
      <c r="S3044" s="1" t="str">
        <f>IF(OR(MONTH(L3044)=12, MONTH(L3044)&lt;=5), "Dry Season", "Wet Season")</f>
        <v>Dry Season</v>
      </c>
      <c r="T3044" s="1">
        <v>1</v>
      </c>
      <c r="U3044" s="1">
        <v>0</v>
      </c>
      <c r="V3044" s="1">
        <v>0</v>
      </c>
      <c r="W3044" s="2">
        <f>IF(ISNUMBER(SEARCH("N/A", X3044)), 0, 1)</f>
        <v>0</v>
      </c>
      <c r="X3044" s="1" t="s">
        <v>44</v>
      </c>
      <c r="Y3044" s="1"/>
      <c r="Z3044" s="1"/>
      <c r="AA3044" s="11" cm="1">
        <f t="array" ref="AA3044">IF(ISBLANK(Y3044), 0, VINCentyInvDistance(F3044,G3044,Y3044,Z3044))</f>
        <v>0</v>
      </c>
      <c r="AB3044" s="1">
        <v>0</v>
      </c>
      <c r="AC3044" s="1">
        <v>7.8</v>
      </c>
      <c r="AD3044" s="1">
        <v>3.8</v>
      </c>
      <c r="AE3044" s="1">
        <v>34</v>
      </c>
      <c r="AF3044" s="1">
        <v>1</v>
      </c>
      <c r="AG3044" s="1" t="s">
        <v>4311</v>
      </c>
      <c r="AH3044" s="1" t="s">
        <v>1704</v>
      </c>
      <c r="AI3044" s="1"/>
      <c r="AJ3044" s="1" t="s">
        <v>55</v>
      </c>
      <c r="AK3044" t="s">
        <v>4312</v>
      </c>
      <c r="AL3044" s="2">
        <v>0</v>
      </c>
      <c r="AM3044" s="1" t="s">
        <v>5125</v>
      </c>
    </row>
    <row r="3045" spans="1:39" ht="12.75" customHeight="1">
      <c r="A3045" s="1"/>
      <c r="B3045" s="1" t="s">
        <v>4723</v>
      </c>
      <c r="C3045" s="1" t="s">
        <v>6306</v>
      </c>
      <c r="D3045" s="3" t="str">
        <f ca="1">IFERROR(__xludf.DUMMYFUNCTION("PROPER(REGEXEXTRACT(B1621, ""(?:https?:\/\/)?(?:www\.)?([a-zA-Z0-9-]+)\.""))"),"Skyscanner")</f>
        <v>Skyscanner</v>
      </c>
      <c r="E3045" s="1" t="s">
        <v>5212</v>
      </c>
      <c r="F3045" s="1">
        <v>7.0767100000000003</v>
      </c>
      <c r="G3045" s="1">
        <v>125.61694199999999</v>
      </c>
      <c r="H3045" s="1" t="s">
        <v>4726</v>
      </c>
      <c r="I3045" s="1" t="s">
        <v>4252</v>
      </c>
      <c r="J3045" s="1">
        <f>IF(K3045="URBAN",1,IF(K3045="SUBURBAN",2,IF(K3045="RURAL",3,"")))</f>
        <v>1</v>
      </c>
      <c r="K3045" s="1" t="s">
        <v>42</v>
      </c>
      <c r="L3045" s="18">
        <v>46082</v>
      </c>
      <c r="M3045" s="49">
        <v>0.58333333333333337</v>
      </c>
      <c r="N3045" s="18">
        <v>46083</v>
      </c>
      <c r="O3045" s="56">
        <v>0.5</v>
      </c>
      <c r="P3045" s="31" t="str">
        <f>TEXT($L3045, "dddd")</f>
        <v>Sunday</v>
      </c>
      <c r="Q3045" s="39" t="s">
        <v>111</v>
      </c>
      <c r="R3045" s="39">
        <v>2687</v>
      </c>
      <c r="S3045" s="1" t="str">
        <f>IF(OR(MONTH(L3045)=12, MONTH(L3045)&lt;=5), "Dry Season", "Wet Season")</f>
        <v>Dry Season</v>
      </c>
      <c r="T3045" s="1">
        <v>1</v>
      </c>
      <c r="U3045" s="1">
        <v>0</v>
      </c>
      <c r="V3045" s="1">
        <v>1</v>
      </c>
      <c r="W3045" s="2">
        <f>IF(ISNUMBER(SEARCH("N/A", X3045)), 0, 1)</f>
        <v>0</v>
      </c>
      <c r="X3045" s="1" t="s">
        <v>44</v>
      </c>
      <c r="Y3045" s="1"/>
      <c r="Z3045" s="1"/>
      <c r="AA3045" s="11" cm="1">
        <f t="array" ref="AA3045">IF(ISBLANK(Y3045), 0, VINCentyInvDistance(F3045,G3045,Y3045,Z3045))</f>
        <v>0</v>
      </c>
      <c r="AB3045" s="1">
        <v>0</v>
      </c>
      <c r="AC3045" s="1">
        <v>8.8000000000000007</v>
      </c>
      <c r="AD3045" s="1">
        <v>4.0999999999999996</v>
      </c>
      <c r="AE3045" s="1">
        <v>8</v>
      </c>
      <c r="AF3045" s="1">
        <v>1</v>
      </c>
      <c r="AG3045" s="1" t="s">
        <v>1703</v>
      </c>
      <c r="AH3045" s="1" t="s">
        <v>1704</v>
      </c>
      <c r="AI3045" s="1"/>
      <c r="AJ3045" s="1" t="s">
        <v>55</v>
      </c>
      <c r="AK3045" t="s">
        <v>16924</v>
      </c>
      <c r="AL3045" s="2">
        <v>0</v>
      </c>
      <c r="AM3045" s="1" t="s">
        <v>4727</v>
      </c>
    </row>
    <row r="3046" spans="1:39" ht="12.75" customHeight="1">
      <c r="A3046" s="1"/>
      <c r="B3046" s="1" t="s">
        <v>4718</v>
      </c>
      <c r="C3046" s="1" t="s">
        <v>6307</v>
      </c>
      <c r="D3046" s="3" t="str">
        <f ca="1">IFERROR(__xludf.DUMMYFUNCTION("PROPER(REGEXEXTRACT(B1622, ""(?:https?:\/\/)?(?:www\.)?([a-zA-Z0-9-]+)\.""))"),"Skyscanner")</f>
        <v>Skyscanner</v>
      </c>
      <c r="E3046" s="1" t="s">
        <v>4403</v>
      </c>
      <c r="F3046" s="1">
        <v>7.0793270000000001</v>
      </c>
      <c r="G3046" s="1">
        <v>125.60847</v>
      </c>
      <c r="H3046" s="1" t="s">
        <v>4721</v>
      </c>
      <c r="I3046" s="1" t="s">
        <v>4252</v>
      </c>
      <c r="J3046" s="1">
        <f>IF(K3046="URBAN",1,IF(K3046="SUBURBAN",2,IF(K3046="RURAL",3,"")))</f>
        <v>1</v>
      </c>
      <c r="K3046" s="1" t="s">
        <v>42</v>
      </c>
      <c r="L3046" s="18">
        <v>46082</v>
      </c>
      <c r="M3046" s="49">
        <v>0.58333333333333337</v>
      </c>
      <c r="N3046" s="18">
        <v>46083</v>
      </c>
      <c r="O3046" s="56">
        <v>0.52083333333333337</v>
      </c>
      <c r="P3046" s="31" t="str">
        <f>TEXT($L3046, "dddd")</f>
        <v>Sunday</v>
      </c>
      <c r="Q3046" s="39" t="s">
        <v>111</v>
      </c>
      <c r="R3046" s="39">
        <v>1072</v>
      </c>
      <c r="S3046" s="1" t="str">
        <f>IF(OR(MONTH(L3046)=12, MONTH(L3046)&lt;=5), "Dry Season", "Wet Season")</f>
        <v>Dry Season</v>
      </c>
      <c r="T3046" s="1">
        <v>1</v>
      </c>
      <c r="U3046" s="1">
        <v>0</v>
      </c>
      <c r="V3046" s="1">
        <v>0</v>
      </c>
      <c r="W3046" s="2">
        <f>IF(ISNUMBER(SEARCH("N/A", X3046)), 0, 1)</f>
        <v>0</v>
      </c>
      <c r="X3046" s="1" t="s">
        <v>44</v>
      </c>
      <c r="Y3046" s="1"/>
      <c r="Z3046" s="1"/>
      <c r="AA3046" s="11" cm="1">
        <f t="array" ref="AA3046">IF(ISBLANK(Y3046), 0, VINCentyInvDistance(F3046,G3046,Y3046,Z3046))</f>
        <v>0</v>
      </c>
      <c r="AB3046" s="1">
        <v>0</v>
      </c>
      <c r="AC3046" s="1">
        <v>7.6</v>
      </c>
      <c r="AD3046" s="1">
        <v>4</v>
      </c>
      <c r="AE3046" s="1">
        <v>39</v>
      </c>
      <c r="AF3046" s="1">
        <v>1</v>
      </c>
      <c r="AG3046" s="1" t="s">
        <v>4311</v>
      </c>
      <c r="AH3046" s="1" t="s">
        <v>1704</v>
      </c>
      <c r="AI3046" s="1"/>
      <c r="AJ3046" s="1" t="s">
        <v>55</v>
      </c>
      <c r="AK3046" t="s">
        <v>16923</v>
      </c>
      <c r="AL3046" s="1">
        <v>3</v>
      </c>
      <c r="AM3046" s="1" t="s">
        <v>4722</v>
      </c>
    </row>
    <row r="3047" spans="1:39" ht="12.75" customHeight="1">
      <c r="A3047" s="1"/>
      <c r="B3047" s="1" t="s">
        <v>4407</v>
      </c>
      <c r="C3047" s="1" t="s">
        <v>4572</v>
      </c>
      <c r="D3047" s="3" t="str">
        <f ca="1">IFERROR(__xludf.DUMMYFUNCTION("PROPER(REGEXEXTRACT(B1623, ""(?:https?:\/\/)?(?:www\.)?([a-zA-Z0-9-]+)\.""))"),"Google")</f>
        <v>Google</v>
      </c>
      <c r="E3047" s="1" t="s">
        <v>4573</v>
      </c>
      <c r="F3047" s="1">
        <v>7.0687597000000002</v>
      </c>
      <c r="G3047" s="1">
        <v>125.61453760000001</v>
      </c>
      <c r="H3047" s="1" t="s">
        <v>4574</v>
      </c>
      <c r="I3047" s="1" t="s">
        <v>4252</v>
      </c>
      <c r="J3047" s="1">
        <f>IF(K3047="URBAN",1,IF(K3047="SUBURBAN",2,IF(K3047="RURAL",3,"")))</f>
        <v>1</v>
      </c>
      <c r="K3047" s="1" t="s">
        <v>42</v>
      </c>
      <c r="L3047" s="18">
        <v>46082</v>
      </c>
      <c r="M3047" s="49">
        <v>0.625</v>
      </c>
      <c r="N3047" s="18">
        <v>46083</v>
      </c>
      <c r="O3047" s="56">
        <v>0.5</v>
      </c>
      <c r="P3047" s="31" t="str">
        <f>TEXT($L3047, "dddd")</f>
        <v>Sunday</v>
      </c>
      <c r="Q3047" s="39" t="s">
        <v>111</v>
      </c>
      <c r="R3047" s="39">
        <v>1729</v>
      </c>
      <c r="S3047" s="1" t="str">
        <f>IF(OR(MONTH(L3047)=12, MONTH(L3047)&lt;=5), "Dry Season", "Wet Season")</f>
        <v>Dry Season</v>
      </c>
      <c r="T3047" s="1">
        <v>1</v>
      </c>
      <c r="U3047" s="1">
        <v>1</v>
      </c>
      <c r="V3047" s="1">
        <v>0</v>
      </c>
      <c r="W3047" s="2">
        <f>IF(ISNUMBER(SEARCH("N/A", X3047)), 0, 1)</f>
        <v>0</v>
      </c>
      <c r="X3047" s="1" t="s">
        <v>44</v>
      </c>
      <c r="Y3047" s="1"/>
      <c r="Z3047" s="1"/>
      <c r="AA3047" s="11" cm="1">
        <f t="array" ref="AA3047">IF(ISBLANK(Y3047), 0, VINCentyInvDistance(F3047,G3047,Y3047,Z3047))</f>
        <v>0</v>
      </c>
      <c r="AB3047" s="1">
        <v>0</v>
      </c>
      <c r="AC3047" s="1">
        <v>0</v>
      </c>
      <c r="AD3047" s="1">
        <v>0</v>
      </c>
      <c r="AE3047" s="1">
        <v>208</v>
      </c>
      <c r="AF3047" s="1">
        <v>1</v>
      </c>
      <c r="AG3047" s="1" t="str">
        <f>TRIM(MID(SUBSTITUTE($H3047,",",REPT(" ",200)),(LEN($H3047)-LEN(SUBSTITUTE($H3047,",",""))-4)*200+1,200))</f>
        <v>Poblacion District</v>
      </c>
      <c r="AH3047" s="1" t="str">
        <f>TRIM(MID(SUBSTITUTE($H3047,",",REPT(" ",200)),(LEN($H3047)-LEN(SUBSTITUTE($H3047,",",""))-3)*200+1,200))</f>
        <v>Davao City</v>
      </c>
      <c r="AI3047" s="1" t="str">
        <f>TRIM(MID(SUBSTITUTE($H3047,",",REPT(" ",200)),(LEN($H3047)-LEN(SUBSTITUTE($H3047,",",""))-2)*200+1,200))</f>
        <v>Davao Region</v>
      </c>
      <c r="AJ3047" s="1" t="str">
        <f>TRIM(MID(SUBSTITUTE($H3047,",",REPT(" ",200)),(LEN($H3047)-LEN(SUBSTITUTE($H3047,",",""))-0)*200+1,200))</f>
        <v>Philippines</v>
      </c>
      <c r="AL3047" s="1">
        <v>3</v>
      </c>
      <c r="AM3047" s="1"/>
    </row>
    <row r="3048" spans="1:39" ht="12.75" customHeight="1">
      <c r="A3048" s="1"/>
      <c r="B3048" s="1" t="s">
        <v>4575</v>
      </c>
      <c r="C3048" s="1" t="s">
        <v>6308</v>
      </c>
      <c r="D3048" s="3" t="str">
        <f ca="1">IFERROR(__xludf.DUMMYFUNCTION("PROPER(REGEXEXTRACT(B1624, ""(?:https?:\/\/)?(?:www\.)?([a-zA-Z0-9-]+)\.""))"),"Skyscanner")</f>
        <v>Skyscanner</v>
      </c>
      <c r="E3048" s="1" t="s">
        <v>4739</v>
      </c>
      <c r="F3048" s="1">
        <v>7.0687600000000002</v>
      </c>
      <c r="G3048" s="1">
        <v>125.614538</v>
      </c>
      <c r="H3048" s="1" t="s">
        <v>4574</v>
      </c>
      <c r="I3048" s="1" t="s">
        <v>4252</v>
      </c>
      <c r="J3048" s="1">
        <f>IF(K3048="URBAN",1,IF(K3048="SUBURBAN",2,IF(K3048="RURAL",3,"")))</f>
        <v>1</v>
      </c>
      <c r="K3048" s="1" t="s">
        <v>42</v>
      </c>
      <c r="L3048" s="18">
        <v>46082</v>
      </c>
      <c r="M3048" s="49">
        <v>0.58333333333333337</v>
      </c>
      <c r="N3048" s="18">
        <v>46083</v>
      </c>
      <c r="O3048" s="56">
        <v>0.5</v>
      </c>
      <c r="P3048" s="31" t="str">
        <f>TEXT($L3048, "dddd")</f>
        <v>Sunday</v>
      </c>
      <c r="Q3048" s="39" t="s">
        <v>111</v>
      </c>
      <c r="R3048" s="39">
        <v>895</v>
      </c>
      <c r="S3048" s="1" t="str">
        <f>IF(OR(MONTH(L3048)=12, MONTH(L3048)&lt;=5), "Dry Season", "Wet Season")</f>
        <v>Dry Season</v>
      </c>
      <c r="T3048" s="1">
        <v>1</v>
      </c>
      <c r="U3048" s="1">
        <v>0</v>
      </c>
      <c r="V3048" s="1">
        <v>0</v>
      </c>
      <c r="W3048" s="2">
        <f>IF(ISNUMBER(SEARCH("N/A", X3048)), 0, 1)</f>
        <v>0</v>
      </c>
      <c r="X3048" s="1" t="s">
        <v>44</v>
      </c>
      <c r="Y3048" s="1"/>
      <c r="Z3048" s="1"/>
      <c r="AA3048" s="11" cm="1">
        <f t="array" ref="AA3048">IF(ISBLANK(Y3048), 0, VINCentyInvDistance(F3048,G3048,Y3048,Z3048))</f>
        <v>0</v>
      </c>
      <c r="AB3048" s="1">
        <v>0</v>
      </c>
      <c r="AC3048" s="1">
        <v>7.8</v>
      </c>
      <c r="AD3048" s="1">
        <v>4.5</v>
      </c>
      <c r="AE3048" s="1">
        <v>73</v>
      </c>
      <c r="AF3048" s="1">
        <v>1</v>
      </c>
      <c r="AG3048" s="1" t="s">
        <v>1703</v>
      </c>
      <c r="AH3048" s="1" t="s">
        <v>1704</v>
      </c>
      <c r="AI3048" s="1"/>
      <c r="AJ3048" s="1" t="s">
        <v>55</v>
      </c>
      <c r="AK3048" t="s">
        <v>16915</v>
      </c>
      <c r="AL3048" s="2">
        <v>0</v>
      </c>
      <c r="AM3048" s="1" t="s">
        <v>4578</v>
      </c>
    </row>
    <row r="3049" spans="1:39" ht="12.75" customHeight="1">
      <c r="A3049" s="1"/>
      <c r="B3049" s="1" t="s">
        <v>4461</v>
      </c>
      <c r="C3049" s="1" t="s">
        <v>6317</v>
      </c>
      <c r="D3049" s="3" t="str">
        <f ca="1">IFERROR(__xludf.DUMMYFUNCTION("PROPER(REGEXEXTRACT(B1628, ""(?:https?:\/\/)?(?:www\.)?([a-zA-Z0-9-]+)\.""))"),"Skyscanner")</f>
        <v>Skyscanner</v>
      </c>
      <c r="E3049" s="1" t="s">
        <v>6318</v>
      </c>
      <c r="F3049" s="1">
        <v>7.0687300000000004</v>
      </c>
      <c r="G3049" s="1">
        <v>125.61147</v>
      </c>
      <c r="H3049" s="1" t="s">
        <v>4464</v>
      </c>
      <c r="I3049" s="1" t="s">
        <v>4252</v>
      </c>
      <c r="J3049" s="1">
        <f>IF(K3049="URBAN",1,IF(K3049="SUBURBAN",2,IF(K3049="RURAL",3,"")))</f>
        <v>1</v>
      </c>
      <c r="K3049" s="1" t="s">
        <v>42</v>
      </c>
      <c r="L3049" s="18">
        <v>46082</v>
      </c>
      <c r="M3049" s="49">
        <v>0.58333333333333337</v>
      </c>
      <c r="N3049" s="18">
        <v>46083</v>
      </c>
      <c r="O3049" s="56">
        <v>0.5</v>
      </c>
      <c r="P3049" s="31" t="str">
        <f>TEXT($L3049, "dddd")</f>
        <v>Sunday</v>
      </c>
      <c r="Q3049" s="39" t="s">
        <v>111</v>
      </c>
      <c r="R3049" s="39">
        <v>4051</v>
      </c>
      <c r="S3049" s="1" t="str">
        <f>IF(OR(MONTH(L3049)=12, MONTH(L3049)&lt;=5), "Dry Season", "Wet Season")</f>
        <v>Dry Season</v>
      </c>
      <c r="T3049" s="1">
        <v>1</v>
      </c>
      <c r="U3049" s="1">
        <v>0</v>
      </c>
      <c r="V3049" s="1">
        <v>0</v>
      </c>
      <c r="W3049" s="2">
        <f>IF(ISNUMBER(SEARCH("N/A", X3049)), 0, 1)</f>
        <v>0</v>
      </c>
      <c r="X3049" s="1" t="s">
        <v>44</v>
      </c>
      <c r="Y3049" s="1"/>
      <c r="Z3049" s="1"/>
      <c r="AA3049" s="11" cm="1">
        <f t="array" ref="AA3049">IF(ISBLANK(Y3049), 0, VINCentyInvDistance(F3049,G3049,Y3049,Z3049))</f>
        <v>0</v>
      </c>
      <c r="AB3049" s="1">
        <v>0</v>
      </c>
      <c r="AC3049" s="1">
        <v>9</v>
      </c>
      <c r="AD3049" s="1">
        <v>5</v>
      </c>
      <c r="AE3049" s="1">
        <v>32</v>
      </c>
      <c r="AF3049" s="1">
        <v>1</v>
      </c>
      <c r="AG3049" s="1" t="s">
        <v>1703</v>
      </c>
      <c r="AH3049" s="1" t="s">
        <v>1704</v>
      </c>
      <c r="AI3049" s="1"/>
      <c r="AJ3049" s="1" t="s">
        <v>55</v>
      </c>
      <c r="AK3049" t="s">
        <v>4465</v>
      </c>
      <c r="AL3049" s="2">
        <v>0</v>
      </c>
      <c r="AM3049" s="1" t="s">
        <v>4466</v>
      </c>
    </row>
    <row r="3050" spans="1:39" ht="12.75" customHeight="1">
      <c r="A3050" s="1"/>
      <c r="B3050" s="1" t="s">
        <v>6319</v>
      </c>
      <c r="C3050" s="1" t="s">
        <v>4587</v>
      </c>
      <c r="D3050" s="3" t="str">
        <f ca="1">IFERROR(__xludf.DUMMYFUNCTION("PROPER(REGEXEXTRACT(B1629, ""(?:https?:\/\/)?(?:www\.)?([a-zA-Z0-9-]+)\.""))"),"Google")</f>
        <v>Google</v>
      </c>
      <c r="E3050" s="1" t="s">
        <v>4588</v>
      </c>
      <c r="F3050" s="1">
        <v>7.0973420000000003</v>
      </c>
      <c r="G3050" s="1">
        <v>125.630403</v>
      </c>
      <c r="H3050" s="1" t="s">
        <v>6320</v>
      </c>
      <c r="I3050" s="1" t="s">
        <v>4252</v>
      </c>
      <c r="J3050" s="1">
        <f>IF(K3050="URBAN",1,IF(K3050="SUBURBAN",2,IF(K3050="RURAL",3,"")))</f>
        <v>1</v>
      </c>
      <c r="K3050" s="1" t="s">
        <v>42</v>
      </c>
      <c r="L3050" s="18">
        <v>46082</v>
      </c>
      <c r="M3050" s="49">
        <v>0.625</v>
      </c>
      <c r="N3050" s="18">
        <v>46083</v>
      </c>
      <c r="O3050" s="56">
        <v>0.5</v>
      </c>
      <c r="P3050" s="31" t="str">
        <f>TEXT($L3050, "dddd")</f>
        <v>Sunday</v>
      </c>
      <c r="Q3050" s="39" t="s">
        <v>111</v>
      </c>
      <c r="R3050" s="39">
        <v>5873</v>
      </c>
      <c r="S3050" s="1" t="str">
        <f>IF(OR(MONTH(L3050)=12, MONTH(L3050)&lt;=5), "Dry Season", "Wet Season")</f>
        <v>Dry Season</v>
      </c>
      <c r="T3050" s="1">
        <v>1</v>
      </c>
      <c r="U3050" s="1">
        <v>1</v>
      </c>
      <c r="V3050" s="1">
        <v>0</v>
      </c>
      <c r="W3050" s="2">
        <f>IF(ISNUMBER(SEARCH("N/A", X3050)), 0, 1)</f>
        <v>1</v>
      </c>
      <c r="X3050" s="1" t="s">
        <v>4263</v>
      </c>
      <c r="Y3050" s="1">
        <v>7.0920304999999999</v>
      </c>
      <c r="Z3050" s="1">
        <v>125.61240720000001</v>
      </c>
      <c r="AA3050" s="11" cm="1">
        <f t="array" ref="AA3050">IF(ISBLANK(Y3050), 0, VINCentyInvDistance(F3050,G3050,Y3050,Z3050))</f>
        <v>2073.0107665877467</v>
      </c>
      <c r="AB3050" s="1">
        <v>0</v>
      </c>
      <c r="AC3050" s="1">
        <v>0</v>
      </c>
      <c r="AD3050" s="1">
        <v>0</v>
      </c>
      <c r="AE3050" s="1">
        <v>1393</v>
      </c>
      <c r="AF3050" s="1">
        <v>1</v>
      </c>
      <c r="AG3050" s="1" t="s">
        <v>4264</v>
      </c>
      <c r="AH3050" s="1" t="s">
        <v>1704</v>
      </c>
      <c r="AI3050" s="1" t="str">
        <f>TRIM(MID(SUBSTITUTE($H3050,",",REPT(" ",200)),(LEN($H3050)-LEN(SUBSTITUTE($H3050,",",""))-2)*200+1,200))</f>
        <v>Davao Region</v>
      </c>
      <c r="AJ3050" s="1" t="s">
        <v>55</v>
      </c>
      <c r="AL3050" s="2">
        <v>0</v>
      </c>
      <c r="AM3050" s="1"/>
    </row>
    <row r="3051" spans="1:39" ht="12.75" customHeight="1">
      <c r="A3051" s="1"/>
      <c r="B3051" s="1" t="s">
        <v>4591</v>
      </c>
      <c r="C3051" s="1" t="s">
        <v>6321</v>
      </c>
      <c r="D3051" s="3" t="str">
        <f ca="1">IFERROR(__xludf.DUMMYFUNCTION("PROPER(REGEXEXTRACT(B1630, ""(?:https?:\/\/)?(?:www\.)?([a-zA-Z0-9-]+)\.""))"),"Skyscanner")</f>
        <v>Skyscanner</v>
      </c>
      <c r="E3051" s="1" t="s">
        <v>6322</v>
      </c>
      <c r="F3051" s="1">
        <v>7.0772613</v>
      </c>
      <c r="G3051" s="1">
        <v>125.61140690000001</v>
      </c>
      <c r="H3051" s="1" t="s">
        <v>6323</v>
      </c>
      <c r="I3051" s="1" t="s">
        <v>4252</v>
      </c>
      <c r="J3051" s="1">
        <f>IF(K3051="URBAN",1,IF(K3051="SUBURBAN",2,IF(K3051="RURAL",3,"")))</f>
        <v>1</v>
      </c>
      <c r="K3051" s="1" t="s">
        <v>42</v>
      </c>
      <c r="L3051" s="18">
        <v>46082</v>
      </c>
      <c r="M3051" s="49">
        <v>0.625</v>
      </c>
      <c r="N3051" s="18">
        <v>46083</v>
      </c>
      <c r="O3051" s="56">
        <v>0.5</v>
      </c>
      <c r="P3051" s="31" t="str">
        <f>TEXT($L3051, "dddd")</f>
        <v>Sunday</v>
      </c>
      <c r="Q3051" s="39" t="s">
        <v>531</v>
      </c>
      <c r="R3051" s="39">
        <v>3146</v>
      </c>
      <c r="S3051" s="1" t="str">
        <f>IF(OR(MONTH(L3051)=12, MONTH(L3051)&lt;=5), "Dry Season", "Wet Season")</f>
        <v>Dry Season</v>
      </c>
      <c r="T3051" s="1">
        <v>1</v>
      </c>
      <c r="U3051" s="1">
        <v>1</v>
      </c>
      <c r="V3051" s="1">
        <v>0</v>
      </c>
      <c r="W3051" s="2">
        <f>IF(ISNUMBER(SEARCH("N/A", X3051)), 0, 1)</f>
        <v>1</v>
      </c>
      <c r="X3051" s="1" t="s">
        <v>4318</v>
      </c>
      <c r="Y3051" s="1">
        <v>7.0989420000000001</v>
      </c>
      <c r="Z3051" s="1">
        <v>125.63104389999999</v>
      </c>
      <c r="AA3051" s="11" cm="1">
        <f t="array" ref="AA3051">IF(ISBLANK(Y3051), 0, VINCentyInvDistance(F3051,G3051,Y3051,Z3051))</f>
        <v>3233.4455547765406</v>
      </c>
      <c r="AB3051" s="1">
        <v>0</v>
      </c>
      <c r="AC3051" s="1">
        <v>8.4</v>
      </c>
      <c r="AD3051" s="1">
        <v>0</v>
      </c>
      <c r="AE3051" s="1">
        <v>2054</v>
      </c>
      <c r="AF3051" s="1">
        <v>1</v>
      </c>
      <c r="AG3051" s="1" t="s">
        <v>4319</v>
      </c>
      <c r="AH3051" s="1" t="s">
        <v>1704</v>
      </c>
      <c r="AI3051" s="1" t="str">
        <f>TRIM(MID(SUBSTITUTE($H3051,",",REPT(" ",200)),(LEN($H3051)-LEN(SUBSTITUTE($H3051,",",""))-2)*200+1,200))</f>
        <v>Davao Region</v>
      </c>
      <c r="AJ3051" s="1" t="s">
        <v>55</v>
      </c>
      <c r="AK3051" t="s">
        <v>16917</v>
      </c>
      <c r="AL3051" s="2">
        <v>0</v>
      </c>
      <c r="AM3051" s="1"/>
    </row>
    <row r="3052" spans="1:39" ht="12.75" customHeight="1">
      <c r="A3052" s="1"/>
      <c r="B3052" s="1" t="s">
        <v>6324</v>
      </c>
      <c r="C3052" s="1" t="s">
        <v>6325</v>
      </c>
      <c r="D3052" s="3" t="str">
        <f ca="1">IFERROR(__xludf.DUMMYFUNCTION("PROPER(REGEXEXTRACT(B1631, ""(?:https?:\/\/)?(?:www\.)?([a-zA-Z0-9-]+)\.""))"),"Google")</f>
        <v>Google</v>
      </c>
      <c r="E3052" s="1" t="s">
        <v>4499</v>
      </c>
      <c r="F3052" s="1">
        <v>7.0837500000000002</v>
      </c>
      <c r="G3052" s="1">
        <v>125.61978999999999</v>
      </c>
      <c r="H3052" s="1" t="s">
        <v>6326</v>
      </c>
      <c r="I3052" s="1" t="s">
        <v>4252</v>
      </c>
      <c r="J3052" s="1">
        <f>IF(K3052="URBAN",1,IF(K3052="SUBURBAN",2,IF(K3052="RURAL",3,"")))</f>
        <v>1</v>
      </c>
      <c r="K3052" s="1" t="s">
        <v>42</v>
      </c>
      <c r="L3052" s="18">
        <v>46082</v>
      </c>
      <c r="M3052" s="49">
        <v>0.625</v>
      </c>
      <c r="N3052" s="18">
        <v>46083</v>
      </c>
      <c r="O3052" s="56">
        <v>0.5</v>
      </c>
      <c r="P3052" s="31" t="str">
        <f>TEXT($L3052, "dddd")</f>
        <v>Sunday</v>
      </c>
      <c r="Q3052" s="39" t="s">
        <v>111</v>
      </c>
      <c r="R3052" s="39">
        <v>876</v>
      </c>
      <c r="S3052" s="1" t="str">
        <f>IF(OR(MONTH(L3052)=12, MONTH(L3052)&lt;=5), "Dry Season", "Wet Season")</f>
        <v>Dry Season</v>
      </c>
      <c r="T3052" s="1">
        <v>1</v>
      </c>
      <c r="U3052" s="1">
        <v>0</v>
      </c>
      <c r="V3052" s="1">
        <v>0</v>
      </c>
      <c r="W3052" s="2">
        <f>IF(ISNUMBER(SEARCH("N/A", X3052)), 0, 1)</f>
        <v>1</v>
      </c>
      <c r="X3052" s="1" t="s">
        <v>4415</v>
      </c>
      <c r="Y3052" s="1">
        <v>7.0738889</v>
      </c>
      <c r="Z3052" s="1">
        <v>125.6233333</v>
      </c>
      <c r="AA3052" s="11" cm="1">
        <f t="array" ref="AA3052">IF(ISBLANK(Y3052), 0, VINCentyInvDistance(F3052,G3052,Y3052,Z3052))</f>
        <v>1158.6778476434033</v>
      </c>
      <c r="AB3052" s="1">
        <v>0</v>
      </c>
      <c r="AC3052" s="1">
        <v>0</v>
      </c>
      <c r="AD3052" s="1">
        <v>0</v>
      </c>
      <c r="AE3052" s="1">
        <v>18</v>
      </c>
      <c r="AF3052" s="1">
        <v>1</v>
      </c>
      <c r="AG3052" s="1" t="str">
        <f>TRIM(MID(SUBSTITUTE($H3052,",",REPT(" ",200)),(LEN($H3052)-LEN(SUBSTITUTE($H3052,",",""))-4)*200+1,200))</f>
        <v>Agdao District</v>
      </c>
      <c r="AH3052" s="1" t="str">
        <f>TRIM(MID(SUBSTITUTE($H3052,",",REPT(" ",200)),(LEN($H3052)-LEN(SUBSTITUTE($H3052,",",""))-3)*200+1,200))</f>
        <v>Davao City</v>
      </c>
      <c r="AI3052" s="1" t="str">
        <f>TRIM(MID(SUBSTITUTE($H3052,",",REPT(" ",200)),(LEN($H3052)-LEN(SUBSTITUTE($H3052,",",""))-2)*200+1,200))</f>
        <v>Davao Region</v>
      </c>
      <c r="AJ3052" s="1" t="str">
        <f>TRIM(MID(SUBSTITUTE($H3052,",",REPT(" ",200)),(LEN($H3052)-LEN(SUBSTITUTE($H3052,",",""))-0)*200+1,200))</f>
        <v>Philippines</v>
      </c>
      <c r="AL3052" s="2">
        <v>0</v>
      </c>
      <c r="AM3052" s="1" t="s">
        <v>6327</v>
      </c>
    </row>
    <row r="3053" spans="1:39" ht="12.75" customHeight="1">
      <c r="A3053" s="1"/>
      <c r="B3053" s="1" t="s">
        <v>4503</v>
      </c>
      <c r="C3053" s="1" t="s">
        <v>6328</v>
      </c>
      <c r="D3053" s="3" t="str">
        <f ca="1">IFERROR(__xludf.DUMMYFUNCTION("PROPER(REGEXEXTRACT(B1632, ""(?:https?:\/\/)?(?:www\.)?([a-zA-Z0-9-]+)\.""))"),"Skyscanner")</f>
        <v>Skyscanner</v>
      </c>
      <c r="E3053" s="1" t="s">
        <v>6329</v>
      </c>
      <c r="F3053" s="1">
        <v>7.0790199999999999</v>
      </c>
      <c r="G3053" s="1">
        <v>125.60836</v>
      </c>
      <c r="H3053" s="1" t="s">
        <v>4506</v>
      </c>
      <c r="I3053" s="1" t="s">
        <v>4252</v>
      </c>
      <c r="J3053" s="1">
        <f>IF(K3053="URBAN",1,IF(K3053="SUBURBAN",2,IF(K3053="RURAL",3,"")))</f>
        <v>1</v>
      </c>
      <c r="K3053" s="1" t="s">
        <v>42</v>
      </c>
      <c r="L3053" s="18">
        <v>46082</v>
      </c>
      <c r="M3053" s="49">
        <v>0.58333333333333337</v>
      </c>
      <c r="N3053" s="18">
        <v>46083</v>
      </c>
      <c r="O3053" s="56">
        <v>0.5</v>
      </c>
      <c r="P3053" s="31" t="str">
        <f>TEXT($L3053, "dddd")</f>
        <v>Sunday</v>
      </c>
      <c r="Q3053" s="39" t="s">
        <v>111</v>
      </c>
      <c r="R3053" s="39">
        <v>9349</v>
      </c>
      <c r="S3053" s="1" t="str">
        <f>IF(OR(MONTH(L3053)=12, MONTH(L3053)&lt;=5), "Dry Season", "Wet Season")</f>
        <v>Dry Season</v>
      </c>
      <c r="T3053" s="1">
        <v>1</v>
      </c>
      <c r="U3053" s="1">
        <v>1</v>
      </c>
      <c r="V3053" s="1">
        <v>0</v>
      </c>
      <c r="W3053" s="2">
        <f>IF(ISNUMBER(SEARCH("N/A", X3053)), 0, 1)</f>
        <v>0</v>
      </c>
      <c r="X3053" s="1" t="s">
        <v>44</v>
      </c>
      <c r="Y3053" s="1"/>
      <c r="Z3053" s="1"/>
      <c r="AA3053" s="11" cm="1">
        <f t="array" ref="AA3053">IF(ISBLANK(Y3053), 0, VINCentyInvDistance(F3053,G3053,Y3053,Z3053))</f>
        <v>0</v>
      </c>
      <c r="AB3053" s="1">
        <v>0</v>
      </c>
      <c r="AC3053" s="1">
        <v>7.6</v>
      </c>
      <c r="AD3053" s="1">
        <v>4.5</v>
      </c>
      <c r="AE3053" s="1">
        <v>16</v>
      </c>
      <c r="AF3053" s="1">
        <v>1</v>
      </c>
      <c r="AG3053" s="1" t="s">
        <v>4311</v>
      </c>
      <c r="AH3053" s="1" t="s">
        <v>1704</v>
      </c>
      <c r="AI3053" s="1"/>
      <c r="AJ3053" s="1" t="s">
        <v>55</v>
      </c>
      <c r="AK3053" t="s">
        <v>4507</v>
      </c>
      <c r="AL3053" s="2">
        <v>0</v>
      </c>
      <c r="AM3053" s="1" t="s">
        <v>4508</v>
      </c>
    </row>
    <row r="3054" spans="1:39" ht="12.75" customHeight="1">
      <c r="A3054" s="1"/>
      <c r="B3054" s="1" t="s">
        <v>6330</v>
      </c>
      <c r="C3054" s="1" t="s">
        <v>6331</v>
      </c>
      <c r="D3054" s="3" t="str">
        <f ca="1">IFERROR(__xludf.DUMMYFUNCTION("PROPER(REGEXEXTRACT(B1633, ""(?:https?:\/\/)?(?:www\.)?([a-zA-Z0-9-]+)\.""))"),"Skyscanner")</f>
        <v>Skyscanner</v>
      </c>
      <c r="E3054" s="1" t="s">
        <v>4791</v>
      </c>
      <c r="F3054" s="1">
        <v>7.1152800000000003</v>
      </c>
      <c r="G3054" s="1">
        <v>125.6516</v>
      </c>
      <c r="H3054" s="1" t="s">
        <v>4651</v>
      </c>
      <c r="I3054" s="1" t="s">
        <v>4252</v>
      </c>
      <c r="J3054" s="1">
        <f>IF(K3054="URBAN",1,IF(K3054="SUBURBAN",2,IF(K3054="RURAL",3,"")))</f>
        <v>1</v>
      </c>
      <c r="K3054" s="1" t="s">
        <v>42</v>
      </c>
      <c r="L3054" s="18">
        <v>46082</v>
      </c>
      <c r="M3054" s="49">
        <v>0.625</v>
      </c>
      <c r="N3054" s="18">
        <v>46083</v>
      </c>
      <c r="O3054" s="56">
        <v>0.5</v>
      </c>
      <c r="P3054" s="31" t="str">
        <f>TEXT($L3054, "dddd")</f>
        <v>Sunday</v>
      </c>
      <c r="Q3054" s="39" t="s">
        <v>111</v>
      </c>
      <c r="R3054" s="39">
        <v>2142</v>
      </c>
      <c r="S3054" s="1" t="str">
        <f>IF(OR(MONTH(L3054)=12, MONTH(L3054)&lt;=5), "Dry Season", "Wet Season")</f>
        <v>Dry Season</v>
      </c>
      <c r="T3054" s="1">
        <v>1</v>
      </c>
      <c r="U3054" s="1">
        <v>1</v>
      </c>
      <c r="V3054" s="1">
        <v>1</v>
      </c>
      <c r="W3054" s="2">
        <f>IF(ISNUMBER(SEARCH("N/A", X3054)), 0, 1)</f>
        <v>0</v>
      </c>
      <c r="X3054" s="1" t="s">
        <v>44</v>
      </c>
      <c r="Y3054" s="1"/>
      <c r="Z3054" s="1"/>
      <c r="AA3054" s="11" cm="1">
        <f t="array" ref="AA3054">IF(ISBLANK(Y3054), 0, VINCentyInvDistance(F3054,G3054,Y3054,Z3054))</f>
        <v>0</v>
      </c>
      <c r="AB3054" s="1">
        <v>0</v>
      </c>
      <c r="AC3054" s="1">
        <v>0</v>
      </c>
      <c r="AD3054" s="1">
        <v>0</v>
      </c>
      <c r="AE3054" s="1">
        <v>114</v>
      </c>
      <c r="AF3054" s="1">
        <v>1</v>
      </c>
      <c r="AG3054" s="1" t="s">
        <v>4652</v>
      </c>
      <c r="AH3054" s="1" t="s">
        <v>1704</v>
      </c>
      <c r="AI3054" s="1"/>
      <c r="AJ3054" s="1" t="s">
        <v>55</v>
      </c>
      <c r="AK3054" t="s">
        <v>17045</v>
      </c>
      <c r="AL3054" s="2">
        <v>0</v>
      </c>
      <c r="AM3054" s="1" t="s">
        <v>6332</v>
      </c>
    </row>
    <row r="3055" spans="1:39" ht="12.75" customHeight="1">
      <c r="A3055" s="1"/>
      <c r="B3055" s="1" t="s">
        <v>4793</v>
      </c>
      <c r="C3055" s="1" t="s">
        <v>6333</v>
      </c>
      <c r="D3055" s="3" t="str">
        <f ca="1">IFERROR(__xludf.DUMMYFUNCTION("PROPER(REGEXEXTRACT(B1634, ""(?:https?:\/\/)?(?:www\.)?([a-zA-Z0-9-]+)\.""))"),"Skyscanner")</f>
        <v>Skyscanner</v>
      </c>
      <c r="E3055" s="1" t="s">
        <v>4489</v>
      </c>
      <c r="F3055" s="1">
        <v>7.1368999999999998</v>
      </c>
      <c r="G3055" s="1">
        <v>125.66043999999999</v>
      </c>
      <c r="H3055" s="1" t="s">
        <v>4796</v>
      </c>
      <c r="I3055" s="1" t="s">
        <v>4252</v>
      </c>
      <c r="J3055" s="1">
        <f>IF(K3055="URBAN",1,IF(K3055="SUBURBAN",2,IF(K3055="RURAL",3,"")))</f>
        <v>1</v>
      </c>
      <c r="K3055" s="1" t="s">
        <v>42</v>
      </c>
      <c r="L3055" s="18">
        <v>46082</v>
      </c>
      <c r="M3055" s="49">
        <v>0.58333333333333337</v>
      </c>
      <c r="N3055" s="18">
        <v>46083</v>
      </c>
      <c r="O3055" s="56">
        <v>0.5</v>
      </c>
      <c r="P3055" s="31" t="str">
        <f>TEXT($L3055, "dddd")</f>
        <v>Sunday</v>
      </c>
      <c r="Q3055" s="39" t="s">
        <v>111</v>
      </c>
      <c r="R3055" s="39">
        <v>5378</v>
      </c>
      <c r="S3055" s="1" t="str">
        <f>IF(OR(MONTH(L3055)=12, MONTH(L3055)&lt;=5), "Dry Season", "Wet Season")</f>
        <v>Dry Season</v>
      </c>
      <c r="T3055" s="1">
        <v>1</v>
      </c>
      <c r="U3055" s="1">
        <v>0</v>
      </c>
      <c r="V3055" s="1">
        <v>0</v>
      </c>
      <c r="W3055" s="2">
        <f>IF(ISNUMBER(SEARCH("N/A", X3055)), 0, 1)</f>
        <v>0</v>
      </c>
      <c r="X3055" s="1" t="s">
        <v>44</v>
      </c>
      <c r="Y3055" s="1"/>
      <c r="Z3055" s="1"/>
      <c r="AA3055" s="11" cm="1">
        <f t="array" ref="AA3055">IF(ISBLANK(Y3055), 0, VINCentyInvDistance(F3055,G3055,Y3055,Z3055))</f>
        <v>0</v>
      </c>
      <c r="AB3055" s="1">
        <v>1</v>
      </c>
      <c r="AC3055" s="1">
        <v>0</v>
      </c>
      <c r="AD3055" s="1">
        <v>0</v>
      </c>
      <c r="AE3055" s="1">
        <v>1394</v>
      </c>
      <c r="AF3055" s="1">
        <v>1</v>
      </c>
      <c r="AG3055" s="1" t="s">
        <v>4797</v>
      </c>
      <c r="AH3055" s="1" t="s">
        <v>1704</v>
      </c>
      <c r="AI3055" s="1" t="str">
        <f>TRIM(MID(SUBSTITUTE($H3055,",",REPT(" ",200)),(LEN($H3055)-LEN(SUBSTITUTE($H3055,",",""))-2)*200+1,200))</f>
        <v>Davao Region</v>
      </c>
      <c r="AJ3055" s="1" t="s">
        <v>55</v>
      </c>
      <c r="AK3055" t="s">
        <v>16929</v>
      </c>
      <c r="AL3055" s="1">
        <v>4</v>
      </c>
      <c r="AM3055" s="1" t="s">
        <v>4798</v>
      </c>
    </row>
    <row r="3056" spans="1:39" ht="12.75" customHeight="1">
      <c r="A3056" s="1"/>
      <c r="B3056" s="1" t="s">
        <v>4492</v>
      </c>
      <c r="C3056" s="1" t="s">
        <v>6334</v>
      </c>
      <c r="D3056" s="3" t="str">
        <f ca="1">IFERROR(__xludf.DUMMYFUNCTION("PROPER(REGEXEXTRACT(B1635, ""(?:https?:\/\/)?(?:www\.)?([a-zA-Z0-9-]+)\.""))"),"Skyscanner")</f>
        <v>Skyscanner</v>
      </c>
      <c r="E3056" s="1" t="s">
        <v>6335</v>
      </c>
      <c r="F3056" s="1">
        <v>7.0895299999999999</v>
      </c>
      <c r="G3056" s="1">
        <v>125.61021</v>
      </c>
      <c r="H3056" s="1" t="s">
        <v>4495</v>
      </c>
      <c r="I3056" s="1" t="s">
        <v>4252</v>
      </c>
      <c r="J3056" s="1">
        <f>IF(K3056="URBAN",1,IF(K3056="SUBURBAN",2,IF(K3056="RURAL",3,"")))</f>
        <v>1</v>
      </c>
      <c r="K3056" s="1" t="s">
        <v>42</v>
      </c>
      <c r="L3056" s="18">
        <v>46082</v>
      </c>
      <c r="M3056" s="49">
        <v>0.58333333333333337</v>
      </c>
      <c r="N3056" s="18">
        <v>46083</v>
      </c>
      <c r="O3056" s="56">
        <v>0.5</v>
      </c>
      <c r="P3056" s="31" t="str">
        <f>TEXT($L3056, "dddd")</f>
        <v>Sunday</v>
      </c>
      <c r="Q3056" s="39" t="s">
        <v>111</v>
      </c>
      <c r="R3056" s="39">
        <v>944</v>
      </c>
      <c r="S3056" s="1" t="str">
        <f>IF(OR(MONTH(L3056)=12, MONTH(L3056)&lt;=5), "Dry Season", "Wet Season")</f>
        <v>Dry Season</v>
      </c>
      <c r="T3056" s="1">
        <v>1</v>
      </c>
      <c r="U3056" s="1">
        <v>0</v>
      </c>
      <c r="V3056" s="1">
        <v>0</v>
      </c>
      <c r="W3056" s="2">
        <f>IF(ISNUMBER(SEARCH("N/A", X3056)), 0, 1)</f>
        <v>0</v>
      </c>
      <c r="X3056" s="1" t="s">
        <v>44</v>
      </c>
      <c r="Y3056" s="1"/>
      <c r="Z3056" s="1"/>
      <c r="AA3056" s="11" cm="1">
        <f t="array" ref="AA3056">IF(ISBLANK(Y3056), 0, VINCentyInvDistance(F3056,G3056,Y3056,Z3056))</f>
        <v>0</v>
      </c>
      <c r="AB3056" s="1">
        <v>0</v>
      </c>
      <c r="AC3056" s="1">
        <v>8.4</v>
      </c>
      <c r="AD3056" s="1">
        <v>3.6</v>
      </c>
      <c r="AE3056" s="1">
        <v>1658</v>
      </c>
      <c r="AF3056" s="1">
        <v>1</v>
      </c>
      <c r="AG3056" s="1" t="s">
        <v>4311</v>
      </c>
      <c r="AH3056" s="1" t="s">
        <v>1704</v>
      </c>
      <c r="AI3056" s="1"/>
      <c r="AJ3056" s="1" t="s">
        <v>55</v>
      </c>
      <c r="AK3056" t="s">
        <v>16960</v>
      </c>
      <c r="AL3056" s="2">
        <v>0</v>
      </c>
      <c r="AM3056" s="1" t="s">
        <v>4496</v>
      </c>
    </row>
    <row r="3057" spans="1:39" ht="12.75" customHeight="1">
      <c r="A3057" s="1"/>
      <c r="B3057" s="1" t="s">
        <v>6336</v>
      </c>
      <c r="C3057" s="1" t="s">
        <v>6337</v>
      </c>
      <c r="D3057" s="3" t="str">
        <f ca="1">IFERROR(__xludf.DUMMYFUNCTION("PROPER(REGEXEXTRACT(B1636, ""(?:https?:\/\/)?(?:www\.)?([a-zA-Z0-9-]+)\.""))"),"Google")</f>
        <v>Google</v>
      </c>
      <c r="E3057" s="1" t="s">
        <v>4599</v>
      </c>
      <c r="F3057" s="1">
        <v>7.0746700999999996</v>
      </c>
      <c r="G3057" s="1">
        <v>125.61398699999999</v>
      </c>
      <c r="H3057" s="1" t="s">
        <v>4600</v>
      </c>
      <c r="I3057" s="1" t="s">
        <v>530</v>
      </c>
      <c r="J3057" s="1">
        <f>IF(K3057="URBAN",1,IF(K3057="SUBURBAN",2,IF(K3057="RURAL",3,"")))</f>
        <v>1</v>
      </c>
      <c r="K3057" s="1" t="s">
        <v>42</v>
      </c>
      <c r="L3057" s="18">
        <v>46082</v>
      </c>
      <c r="M3057" s="49">
        <v>0.625</v>
      </c>
      <c r="N3057" s="18">
        <v>46083</v>
      </c>
      <c r="O3057" s="56">
        <v>0.5</v>
      </c>
      <c r="P3057" s="31" t="str">
        <f>TEXT($L3057, "dddd")</f>
        <v>Sunday</v>
      </c>
      <c r="Q3057" s="39" t="s">
        <v>111</v>
      </c>
      <c r="R3057" s="39">
        <v>1594</v>
      </c>
      <c r="S3057" s="1" t="str">
        <f>IF(OR(MONTH(L3057)=12, MONTH(L3057)&lt;=5), "Dry Season", "Wet Season")</f>
        <v>Dry Season</v>
      </c>
      <c r="T3057" s="1">
        <v>1</v>
      </c>
      <c r="U3057" s="1">
        <v>0</v>
      </c>
      <c r="V3057" s="1">
        <v>0</v>
      </c>
      <c r="W3057" s="2">
        <f>IF(ISNUMBER(SEARCH("N/A", X3057)), 0, 1)</f>
        <v>0</v>
      </c>
      <c r="X3057" s="1" t="s">
        <v>44</v>
      </c>
      <c r="Y3057" s="1"/>
      <c r="Z3057" s="1"/>
      <c r="AA3057" s="11" cm="1">
        <f t="array" ref="AA3057">IF(ISBLANK(Y3057), 0, VINCentyInvDistance(F3057,G3057,Y3057,Z3057))</f>
        <v>0</v>
      </c>
      <c r="AB3057" s="1">
        <v>0</v>
      </c>
      <c r="AC3057" s="1">
        <v>0</v>
      </c>
      <c r="AD3057" s="1">
        <v>0</v>
      </c>
      <c r="AE3057" s="1">
        <v>200</v>
      </c>
      <c r="AF3057" s="1">
        <v>1</v>
      </c>
      <c r="AG3057" s="1" t="str">
        <f>TRIM(MID(SUBSTITUTE($H3057,",",REPT(" ",200)),(LEN($H3057)-LEN(SUBSTITUTE($H3057,",",""))-4)*200+1,200))</f>
        <v>Poblacion District</v>
      </c>
      <c r="AH3057" s="1" t="str">
        <f>TRIM(MID(SUBSTITUTE($H3057,",",REPT(" ",200)),(LEN($H3057)-LEN(SUBSTITUTE($H3057,",",""))-3)*200+1,200))</f>
        <v>Davao City</v>
      </c>
      <c r="AI3057" s="1" t="str">
        <f>TRIM(MID(SUBSTITUTE($H3057,",",REPT(" ",200)),(LEN($H3057)-LEN(SUBSTITUTE($H3057,",",""))-2)*200+1,200))</f>
        <v>Davao Region</v>
      </c>
      <c r="AJ3057" s="1" t="str">
        <f>TRIM(MID(SUBSTITUTE($H3057,",",REPT(" ",200)),(LEN($H3057)-LEN(SUBSTITUTE($H3057,",",""))-0)*200+1,200))</f>
        <v>Philippines</v>
      </c>
      <c r="AL3057" s="2">
        <v>0</v>
      </c>
      <c r="AM3057" s="1"/>
    </row>
    <row r="3058" spans="1:39" ht="12.75" customHeight="1">
      <c r="A3058" s="1"/>
      <c r="B3058" s="1" t="s">
        <v>4601</v>
      </c>
      <c r="C3058" s="1" t="s">
        <v>6338</v>
      </c>
      <c r="D3058" s="3" t="str">
        <f ca="1">IFERROR(__xludf.DUMMYFUNCTION("PROPER(REGEXEXTRACT(B1637, ""(?:https?:\/\/)?(?:www\.)?([a-zA-Z0-9-]+)\.""))"),"Google")</f>
        <v>Google</v>
      </c>
      <c r="E3058" s="1" t="s">
        <v>4699</v>
      </c>
      <c r="F3058" s="1">
        <v>7.1437660000000003</v>
      </c>
      <c r="G3058" s="1">
        <v>125.63532290000001</v>
      </c>
      <c r="H3058" s="1" t="s">
        <v>4705</v>
      </c>
      <c r="I3058" s="1" t="s">
        <v>4252</v>
      </c>
      <c r="J3058" s="1">
        <f>IF(K3058="URBAN",1,IF(K3058="SUBURBAN",2,IF(K3058="RURAL",3,"")))</f>
        <v>1</v>
      </c>
      <c r="K3058" s="1" t="s">
        <v>42</v>
      </c>
      <c r="L3058" s="18">
        <v>46082</v>
      </c>
      <c r="M3058" s="49">
        <v>0.625</v>
      </c>
      <c r="N3058" s="18">
        <v>46083</v>
      </c>
      <c r="O3058" s="56">
        <v>0.5</v>
      </c>
      <c r="P3058" s="31" t="str">
        <f>TEXT($L3058, "dddd")</f>
        <v>Sunday</v>
      </c>
      <c r="Q3058" s="39" t="s">
        <v>111</v>
      </c>
      <c r="R3058" s="39">
        <v>928</v>
      </c>
      <c r="S3058" s="1" t="str">
        <f>IF(OR(MONTH(L3058)=12, MONTH(L3058)&lt;=5), "Dry Season", "Wet Season")</f>
        <v>Dry Season</v>
      </c>
      <c r="T3058" s="1">
        <v>1</v>
      </c>
      <c r="U3058" s="1">
        <v>0</v>
      </c>
      <c r="V3058" s="1">
        <v>0</v>
      </c>
      <c r="W3058" s="2">
        <f>IF(ISNUMBER(SEARCH("N/A", X3058)), 0, 1)</f>
        <v>0</v>
      </c>
      <c r="X3058" s="1" t="s">
        <v>44</v>
      </c>
      <c r="Y3058" s="1"/>
      <c r="Z3058" s="1"/>
      <c r="AA3058" s="11" cm="1">
        <f t="array" ref="AA3058">IF(ISBLANK(Y3058), 0, VINCentyInvDistance(F3058,G3058,Y3058,Z3058))</f>
        <v>0</v>
      </c>
      <c r="AB3058" s="1">
        <v>0</v>
      </c>
      <c r="AC3058" s="1">
        <v>0</v>
      </c>
      <c r="AD3058" s="1">
        <v>0</v>
      </c>
      <c r="AE3058" s="1">
        <v>4</v>
      </c>
      <c r="AF3058" s="1">
        <v>1</v>
      </c>
      <c r="AG3058" s="1" t="str">
        <f>TRIM(MID(SUBSTITUTE($H3058,",",REPT(" ",200)),(LEN($H3058)-LEN(SUBSTITUTE($H3058,",",""))-4)*200+1,200))</f>
        <v>Buhangin District</v>
      </c>
      <c r="AH3058" s="1" t="str">
        <f>TRIM(MID(SUBSTITUTE($H3058,",",REPT(" ",200)),(LEN($H3058)-LEN(SUBSTITUTE($H3058,",",""))-3)*200+1,200))</f>
        <v>Davao City</v>
      </c>
      <c r="AI3058" s="1" t="str">
        <f>TRIM(MID(SUBSTITUTE($H3058,",",REPT(" ",200)),(LEN($H3058)-LEN(SUBSTITUTE($H3058,",",""))-2)*200+1,200))</f>
        <v>Davao Region</v>
      </c>
      <c r="AJ3058" s="1" t="str">
        <f>TRIM(MID(SUBSTITUTE($H3058,",",REPT(" ",200)),(LEN($H3058)-LEN(SUBSTITUTE($H3058,",",""))-0)*200+1,200))</f>
        <v>Philippines</v>
      </c>
      <c r="AL3058" s="1">
        <v>0</v>
      </c>
      <c r="AM3058" s="1"/>
    </row>
    <row r="3059" spans="1:39" ht="12.75" customHeight="1">
      <c r="A3059" s="1"/>
      <c r="B3059" s="1" t="s">
        <v>6341</v>
      </c>
      <c r="C3059" s="1" t="s">
        <v>6342</v>
      </c>
      <c r="D3059" s="3" t="str">
        <f ca="1">IFERROR(__xludf.DUMMYFUNCTION("PROPER(REGEXEXTRACT(B1639, ""(?:https?:\/\/)?(?:www\.)?([a-zA-Z0-9-]+)\.""))"),"Skyscanner")</f>
        <v>Skyscanner</v>
      </c>
      <c r="E3059" s="1" t="s">
        <v>5223</v>
      </c>
      <c r="F3059" s="1">
        <v>7.1177700000000002</v>
      </c>
      <c r="G3059" s="1">
        <v>125.64909</v>
      </c>
      <c r="H3059" s="1" t="s">
        <v>6287</v>
      </c>
      <c r="I3059" s="1" t="s">
        <v>4252</v>
      </c>
      <c r="J3059" s="1">
        <f>IF(K3059="URBAN",1,IF(K3059="SUBURBAN",2,IF(K3059="RURAL",3,"")))</f>
        <v>1</v>
      </c>
      <c r="K3059" s="1" t="s">
        <v>42</v>
      </c>
      <c r="L3059" s="18">
        <v>46082</v>
      </c>
      <c r="M3059" s="49">
        <v>0.625</v>
      </c>
      <c r="N3059" s="18">
        <v>46083</v>
      </c>
      <c r="O3059" s="56">
        <v>0.45833333333333331</v>
      </c>
      <c r="P3059" s="31" t="str">
        <f>TEXT($L3059, "dddd")</f>
        <v>Sunday</v>
      </c>
      <c r="Q3059" s="39" t="s">
        <v>111</v>
      </c>
      <c r="R3059" s="39">
        <v>6922</v>
      </c>
      <c r="S3059" s="1" t="str">
        <f>IF(OR(MONTH(L3059)=12, MONTH(L3059)&lt;=5), "Dry Season", "Wet Season")</f>
        <v>Dry Season</v>
      </c>
      <c r="T3059" s="1">
        <v>1</v>
      </c>
      <c r="U3059" s="1">
        <v>0</v>
      </c>
      <c r="V3059" s="1">
        <v>0</v>
      </c>
      <c r="W3059" s="2">
        <f>IF(ISNUMBER(SEARCH("N/A", X3059)), 0, 1)</f>
        <v>0</v>
      </c>
      <c r="X3059" s="1" t="s">
        <v>44</v>
      </c>
      <c r="Y3059" s="1"/>
      <c r="Z3059" s="1"/>
      <c r="AA3059" s="11" cm="1">
        <f t="array" ref="AA3059">IF(ISBLANK(Y3059), 0, VINCentyInvDistance(F3059,G3059,Y3059,Z3059))</f>
        <v>0</v>
      </c>
      <c r="AB3059" s="1">
        <v>0</v>
      </c>
      <c r="AC3059" s="1">
        <v>0</v>
      </c>
      <c r="AD3059" s="1">
        <v>0</v>
      </c>
      <c r="AE3059" s="1">
        <v>90</v>
      </c>
      <c r="AF3059" s="1">
        <v>1</v>
      </c>
      <c r="AG3059" s="1" t="s">
        <v>4652</v>
      </c>
      <c r="AH3059" s="1" t="s">
        <v>1704</v>
      </c>
      <c r="AI3059" s="1" t="str">
        <f>TRIM(MID(SUBSTITUTE($H3059,",",REPT(" ",200)),(LEN($H3059)-LEN(SUBSTITUTE($H3059,",",""))-2)*200+1,200))</f>
        <v>Davao Region</v>
      </c>
      <c r="AJ3059" s="1" t="s">
        <v>55</v>
      </c>
      <c r="AK3059" t="s">
        <v>17046</v>
      </c>
      <c r="AL3059" s="1">
        <v>4</v>
      </c>
      <c r="AM3059" s="1" t="s">
        <v>6343</v>
      </c>
    </row>
    <row r="3060" spans="1:39" ht="12.75" customHeight="1">
      <c r="A3060" s="1"/>
      <c r="B3060" s="1" t="s">
        <v>4776</v>
      </c>
      <c r="C3060" s="1" t="s">
        <v>6344</v>
      </c>
      <c r="D3060" s="3" t="str">
        <f ca="1">IFERROR(__xludf.DUMMYFUNCTION("PROPER(REGEXEXTRACT(B1640, ""(?:https?:\/\/)?(?:www\.)?([a-zA-Z0-9-]+)\.""))"),"Skyscanner")</f>
        <v>Skyscanner</v>
      </c>
      <c r="E3060" s="1" t="s">
        <v>4593</v>
      </c>
      <c r="F3060" s="1">
        <v>7.0996689999999996</v>
      </c>
      <c r="G3060" s="1">
        <v>125.6154401</v>
      </c>
      <c r="H3060" s="1" t="s">
        <v>4594</v>
      </c>
      <c r="I3060" s="1" t="s">
        <v>4252</v>
      </c>
      <c r="J3060" s="1">
        <f>IF(K3060="URBAN",1,IF(K3060="SUBURBAN",2,IF(K3060="RURAL",3,"")))</f>
        <v>1</v>
      </c>
      <c r="K3060" s="1" t="s">
        <v>42</v>
      </c>
      <c r="L3060" s="18">
        <v>46082</v>
      </c>
      <c r="M3060" s="49">
        <v>0.5625</v>
      </c>
      <c r="N3060" s="18">
        <v>46083</v>
      </c>
      <c r="O3060" s="56">
        <v>0.54166666666666663</v>
      </c>
      <c r="P3060" s="31" t="str">
        <f>TEXT($L3060, "dddd")</f>
        <v>Sunday</v>
      </c>
      <c r="Q3060" s="39" t="s">
        <v>111</v>
      </c>
      <c r="R3060" s="39">
        <v>1231</v>
      </c>
      <c r="S3060" s="1" t="str">
        <f>IF(OR(MONTH(L3060)=12, MONTH(L3060)&lt;=5), "Dry Season", "Wet Season")</f>
        <v>Dry Season</v>
      </c>
      <c r="T3060" s="1">
        <v>1</v>
      </c>
      <c r="U3060" s="1">
        <v>1</v>
      </c>
      <c r="V3060" s="1">
        <v>0</v>
      </c>
      <c r="W3060" s="2">
        <f>IF(ISNUMBER(SEARCH("N/A", X3060)), 0, 1)</f>
        <v>1</v>
      </c>
      <c r="X3060" s="1" t="s">
        <v>4318</v>
      </c>
      <c r="Y3060" s="1">
        <v>7.0989420000000001</v>
      </c>
      <c r="Z3060" s="1">
        <v>125.63104389999999</v>
      </c>
      <c r="AA3060" s="11" cm="1">
        <f t="array" ref="AA3060">IF(ISBLANK(Y3060), 0, VINCentyInvDistance(F3060,G3060,Y3060,Z3060))</f>
        <v>1725.6522976207102</v>
      </c>
      <c r="AB3060" s="1">
        <v>0</v>
      </c>
      <c r="AC3060" s="1">
        <v>8</v>
      </c>
      <c r="AD3060" s="1">
        <v>2.2000000000000002</v>
      </c>
      <c r="AE3060" s="1">
        <v>2</v>
      </c>
      <c r="AF3060" s="1">
        <v>1</v>
      </c>
      <c r="AG3060" s="1" t="s">
        <v>4319</v>
      </c>
      <c r="AH3060" s="1" t="s">
        <v>1704</v>
      </c>
      <c r="AI3060" s="1" t="str">
        <f>TRIM(MID(SUBSTITUTE($H3060,",",REPT(" ",200)),(LEN($H3060)-LEN(SUBSTITUTE($H3060,",",""))-2)*200+1,200))</f>
        <v>Davao Region</v>
      </c>
      <c r="AJ3060" s="1" t="s">
        <v>55</v>
      </c>
      <c r="AK3060" t="s">
        <v>4780</v>
      </c>
      <c r="AL3060" s="2">
        <v>0</v>
      </c>
      <c r="AM3060" s="1"/>
    </row>
    <row r="3061" spans="1:39" ht="12.75" customHeight="1">
      <c r="A3061" s="1"/>
      <c r="B3061" s="1" t="s">
        <v>4595</v>
      </c>
      <c r="C3061" s="1" t="s">
        <v>6345</v>
      </c>
      <c r="D3061" s="3" t="str">
        <f ca="1">IFERROR(__xludf.DUMMYFUNCTION("PROPER(REGEXEXTRACT(B1641, ""(?:https?:\/\/)?(?:www\.)?([a-zA-Z0-9-]+)\.""))"),"Skyscanner")</f>
        <v>Skyscanner</v>
      </c>
      <c r="E3061" s="1" t="s">
        <v>4725</v>
      </c>
      <c r="F3061" s="1">
        <v>7.1432783000000004</v>
      </c>
      <c r="G3061" s="1">
        <v>125.65445149999999</v>
      </c>
      <c r="H3061" s="1" t="s">
        <v>6346</v>
      </c>
      <c r="I3061" s="1" t="s">
        <v>4252</v>
      </c>
      <c r="J3061" s="1">
        <f>IF(K3061="URBAN",1,IF(K3061="SUBURBAN",2,IF(K3061="RURAL",3,"")))</f>
        <v>1</v>
      </c>
      <c r="K3061" s="1" t="s">
        <v>42</v>
      </c>
      <c r="L3061" s="18">
        <v>46082</v>
      </c>
      <c r="M3061" s="49">
        <v>0.58333333333333337</v>
      </c>
      <c r="N3061" s="18">
        <v>46083</v>
      </c>
      <c r="O3061" s="56">
        <v>0.5</v>
      </c>
      <c r="P3061" s="31" t="str">
        <f>TEXT($L3061, "dddd")</f>
        <v>Sunday</v>
      </c>
      <c r="Q3061" s="39" t="s">
        <v>111</v>
      </c>
      <c r="R3061" s="39">
        <v>2211</v>
      </c>
      <c r="S3061" s="1" t="str">
        <f>IF(OR(MONTH(L3061)=12, MONTH(L3061)&lt;=5), "Dry Season", "Wet Season")</f>
        <v>Dry Season</v>
      </c>
      <c r="T3061" s="1">
        <v>1</v>
      </c>
      <c r="U3061" s="1">
        <v>0</v>
      </c>
      <c r="V3061" s="1">
        <v>0</v>
      </c>
      <c r="W3061" s="2">
        <f>IF(ISNUMBER(SEARCH("N/A", X3061)), 0, 1)</f>
        <v>1</v>
      </c>
      <c r="X3061" s="1" t="s">
        <v>4263</v>
      </c>
      <c r="Y3061" s="1">
        <v>7.0920304999999999</v>
      </c>
      <c r="Z3061" s="1">
        <v>125.61240720000001</v>
      </c>
      <c r="AA3061" s="11" cm="1">
        <f t="array" ref="AA3061">IF(ISBLANK(Y3061), 0, VINCentyInvDistance(F3061,G3061,Y3061,Z3061))</f>
        <v>7327.5394712041161</v>
      </c>
      <c r="AB3061" s="1">
        <v>0</v>
      </c>
      <c r="AC3061" s="1">
        <v>8</v>
      </c>
      <c r="AD3061" s="1">
        <v>4</v>
      </c>
      <c r="AE3061" s="1">
        <v>18</v>
      </c>
      <c r="AF3061" s="1">
        <v>1</v>
      </c>
      <c r="AG3061" s="1" t="s">
        <v>4264</v>
      </c>
      <c r="AH3061" s="1" t="s">
        <v>1704</v>
      </c>
      <c r="AI3061" s="1" t="str">
        <f>TRIM(MID(SUBSTITUTE($H3061,",",REPT(" ",200)),(LEN($H3061)-LEN(SUBSTITUTE($H3061,",",""))-2)*200+1,200))</f>
        <v>Davao Region</v>
      </c>
      <c r="AJ3061" s="1" t="s">
        <v>55</v>
      </c>
      <c r="AK3061" t="s">
        <v>4369</v>
      </c>
      <c r="AL3061" s="2">
        <v>0</v>
      </c>
      <c r="AM3061" s="1"/>
    </row>
    <row r="3062" spans="1:39" ht="12.75" customHeight="1">
      <c r="A3062" s="1"/>
      <c r="B3062" s="1" t="s">
        <v>4728</v>
      </c>
      <c r="C3062" s="1" t="s">
        <v>4441</v>
      </c>
      <c r="D3062" s="3" t="str">
        <f ca="1">IFERROR(__xludf.DUMMYFUNCTION("PROPER(REGEXEXTRACT(B1642, ""(?:https?:\/\/)?(?:www\.)?([a-zA-Z0-9-]+)\.""))"),"Google")</f>
        <v>Google</v>
      </c>
      <c r="E3062" s="1" t="s">
        <v>4442</v>
      </c>
      <c r="F3062" s="1">
        <v>7.0694476999999996</v>
      </c>
      <c r="G3062" s="1">
        <v>125.6112083</v>
      </c>
      <c r="H3062" s="1" t="s">
        <v>4443</v>
      </c>
      <c r="I3062" s="1" t="s">
        <v>4252</v>
      </c>
      <c r="J3062" s="1">
        <f>IF(K3062="URBAN",1,IF(K3062="SUBURBAN",2,IF(K3062="RURAL",3,"")))</f>
        <v>1</v>
      </c>
      <c r="K3062" s="1" t="s">
        <v>42</v>
      </c>
      <c r="L3062" s="18">
        <v>46082</v>
      </c>
      <c r="M3062" s="49">
        <v>0.625</v>
      </c>
      <c r="N3062" s="18">
        <v>46083</v>
      </c>
      <c r="O3062" s="56">
        <v>0.5</v>
      </c>
      <c r="P3062" s="31" t="str">
        <f>TEXT($L3062, "dddd")</f>
        <v>Sunday</v>
      </c>
      <c r="Q3062" s="39" t="s">
        <v>111</v>
      </c>
      <c r="R3062" s="39">
        <v>1657</v>
      </c>
      <c r="S3062" s="1" t="str">
        <f>IF(OR(MONTH(L3062)=12, MONTH(L3062)&lt;=5), "Dry Season", "Wet Season")</f>
        <v>Dry Season</v>
      </c>
      <c r="T3062" s="1">
        <v>1</v>
      </c>
      <c r="U3062" s="1">
        <v>0</v>
      </c>
      <c r="V3062" s="1">
        <v>0</v>
      </c>
      <c r="W3062" s="2">
        <f>IF(ISNUMBER(SEARCH("N/A", X3062)), 0, 1)</f>
        <v>0</v>
      </c>
      <c r="X3062" s="1" t="s">
        <v>44</v>
      </c>
      <c r="Y3062" s="1"/>
      <c r="Z3062" s="1"/>
      <c r="AA3062" s="11" cm="1">
        <f t="array" ref="AA3062">IF(ISBLANK(Y3062), 0, VINCentyInvDistance(F3062,G3062,Y3062,Z3062))</f>
        <v>0</v>
      </c>
      <c r="AB3062" s="1">
        <v>0</v>
      </c>
      <c r="AC3062" s="1">
        <v>0</v>
      </c>
      <c r="AD3062" s="1">
        <v>0</v>
      </c>
      <c r="AE3062" s="1">
        <v>508</v>
      </c>
      <c r="AF3062" s="1">
        <v>1</v>
      </c>
      <c r="AG3062" s="1" t="str">
        <f>TRIM(MID(SUBSTITUTE($H3062,",",REPT(" ",200)),(LEN($H3062)-LEN(SUBSTITUTE($H3062,",",""))-4)*200+1,200))</f>
        <v>Poblacion District</v>
      </c>
      <c r="AH3062" s="1" t="str">
        <f>TRIM(MID(SUBSTITUTE($H3062,",",REPT(" ",200)),(LEN($H3062)-LEN(SUBSTITUTE($H3062,",",""))-3)*200+1,200))</f>
        <v>Davao City</v>
      </c>
      <c r="AI3062" s="1" t="str">
        <f>TRIM(MID(SUBSTITUTE($H3062,",",REPT(" ",200)),(LEN($H3062)-LEN(SUBSTITUTE($H3062,",",""))-2)*200+1,200))</f>
        <v>Davao Region</v>
      </c>
      <c r="AJ3062" s="1" t="str">
        <f>TRIM(MID(SUBSTITUTE($H3062,",",REPT(" ",200)),(LEN($H3062)-LEN(SUBSTITUTE($H3062,",",""))-0)*200+1,200))</f>
        <v>Philippines</v>
      </c>
      <c r="AL3062" s="1">
        <v>3</v>
      </c>
      <c r="AM3062" s="1"/>
    </row>
    <row r="3063" spans="1:39" ht="12.75" customHeight="1">
      <c r="A3063" s="1"/>
      <c r="B3063" s="1" t="s">
        <v>4444</v>
      </c>
      <c r="C3063" s="1" t="s">
        <v>6347</v>
      </c>
      <c r="D3063" s="3" t="str">
        <f ca="1">IFERROR(__xludf.DUMMYFUNCTION("PROPER(REGEXEXTRACT(B1643, ""(?:https?:\/\/)?(?:www\.)?([a-zA-Z0-9-]+)\.""))"),"Skyscanner")</f>
        <v>Skyscanner</v>
      </c>
      <c r="E3063" s="1" t="s">
        <v>5228</v>
      </c>
      <c r="F3063" s="1">
        <v>7.0694480000000004</v>
      </c>
      <c r="G3063" s="1">
        <v>125.611208</v>
      </c>
      <c r="H3063" s="1" t="s">
        <v>4443</v>
      </c>
      <c r="I3063" s="1" t="s">
        <v>4252</v>
      </c>
      <c r="J3063" s="1">
        <f>IF(K3063="URBAN",1,IF(K3063="SUBURBAN",2,IF(K3063="RURAL",3,"")))</f>
        <v>1</v>
      </c>
      <c r="K3063" s="1" t="s">
        <v>42</v>
      </c>
      <c r="L3063" s="18">
        <v>46082</v>
      </c>
      <c r="M3063" s="49">
        <v>0.58333333333333337</v>
      </c>
      <c r="N3063" s="18">
        <v>46083</v>
      </c>
      <c r="O3063" s="56">
        <v>0.5</v>
      </c>
      <c r="P3063" s="31" t="str">
        <f>TEXT($L3063, "dddd")</f>
        <v>Sunday</v>
      </c>
      <c r="Q3063" s="39" t="s">
        <v>111</v>
      </c>
      <c r="R3063" s="39">
        <v>1061</v>
      </c>
      <c r="S3063" s="1" t="str">
        <f>IF(OR(MONTH(L3063)=12, MONTH(L3063)&lt;=5), "Dry Season", "Wet Season")</f>
        <v>Dry Season</v>
      </c>
      <c r="T3063" s="1">
        <v>1</v>
      </c>
      <c r="U3063" s="1">
        <v>1</v>
      </c>
      <c r="V3063" s="1">
        <v>0</v>
      </c>
      <c r="W3063" s="2">
        <f>IF(ISNUMBER(SEARCH("N/A", X3063)), 0, 1)</f>
        <v>0</v>
      </c>
      <c r="X3063" s="1" t="s">
        <v>44</v>
      </c>
      <c r="Y3063" s="1"/>
      <c r="Z3063" s="1"/>
      <c r="AA3063" s="11" cm="1">
        <f t="array" ref="AA3063">IF(ISBLANK(Y3063), 0, VINCentyInvDistance(F3063,G3063,Y3063,Z3063))</f>
        <v>0</v>
      </c>
      <c r="AB3063" s="1">
        <v>0</v>
      </c>
      <c r="AC3063" s="1">
        <v>6.6</v>
      </c>
      <c r="AD3063" s="1">
        <v>3.6</v>
      </c>
      <c r="AE3063" s="1">
        <v>208</v>
      </c>
      <c r="AF3063" s="1">
        <v>1</v>
      </c>
      <c r="AG3063" s="1" t="s">
        <v>1703</v>
      </c>
      <c r="AH3063" s="1" t="s">
        <v>1704</v>
      </c>
      <c r="AI3063" s="1"/>
      <c r="AJ3063" s="1" t="s">
        <v>55</v>
      </c>
      <c r="AK3063" t="s">
        <v>16902</v>
      </c>
      <c r="AL3063" s="2">
        <v>0</v>
      </c>
      <c r="AM3063" s="1" t="s">
        <v>4447</v>
      </c>
    </row>
    <row r="3064" spans="1:39" ht="12.75" customHeight="1">
      <c r="A3064" s="1"/>
      <c r="B3064" s="1" t="s">
        <v>4759</v>
      </c>
      <c r="C3064" s="1" t="s">
        <v>6349</v>
      </c>
      <c r="D3064" s="3" t="str">
        <f ca="1">IFERROR(__xludf.DUMMYFUNCTION("PROPER(REGEXEXTRACT(B1645, ""(?:https?:\/\/)?(?:www\.)?([a-zA-Z0-9-]+)\.""))"),"Google")</f>
        <v>Google</v>
      </c>
      <c r="E3064" s="1" t="s">
        <v>6350</v>
      </c>
      <c r="F3064" s="1">
        <v>7.1043403999999999</v>
      </c>
      <c r="G3064" s="1">
        <v>125.6325995</v>
      </c>
      <c r="H3064" s="1" t="s">
        <v>6351</v>
      </c>
      <c r="I3064" s="1" t="s">
        <v>4252</v>
      </c>
      <c r="J3064" s="1">
        <f>IF(K3064="URBAN",1,IF(K3064="SUBURBAN",2,IF(K3064="RURAL",3,"")))</f>
        <v>1</v>
      </c>
      <c r="K3064" s="1" t="s">
        <v>42</v>
      </c>
      <c r="L3064" s="18">
        <v>46082</v>
      </c>
      <c r="M3064" s="49">
        <v>0.625</v>
      </c>
      <c r="N3064" s="18">
        <v>46083</v>
      </c>
      <c r="O3064" s="56">
        <v>0.5</v>
      </c>
      <c r="P3064" s="31" t="str">
        <f>TEXT($L3064, "dddd")</f>
        <v>Sunday</v>
      </c>
      <c r="Q3064" s="39" t="s">
        <v>111</v>
      </c>
      <c r="R3064" s="39">
        <v>2846</v>
      </c>
      <c r="S3064" s="1" t="str">
        <f>IF(OR(MONTH(L3064)=12, MONTH(L3064)&lt;=5), "Dry Season", "Wet Season")</f>
        <v>Dry Season</v>
      </c>
      <c r="T3064" s="1">
        <v>1</v>
      </c>
      <c r="U3064" s="1">
        <v>0</v>
      </c>
      <c r="V3064" s="1">
        <v>0</v>
      </c>
      <c r="W3064" s="2">
        <f>IF(ISNUMBER(SEARCH("N/A", X3064)), 0, 1)</f>
        <v>0</v>
      </c>
      <c r="X3064" s="1" t="s">
        <v>44</v>
      </c>
      <c r="Y3064" s="1"/>
      <c r="Z3064" s="1"/>
      <c r="AA3064" s="11" cm="1">
        <f t="array" ref="AA3064">IF(ISBLANK(Y3064), 0, VINCentyInvDistance(F3064,G3064,Y3064,Z3064))</f>
        <v>0</v>
      </c>
      <c r="AB3064" s="1">
        <v>0</v>
      </c>
      <c r="AC3064" s="1">
        <v>0</v>
      </c>
      <c r="AD3064" s="1">
        <v>0</v>
      </c>
      <c r="AE3064" s="1">
        <v>208</v>
      </c>
      <c r="AF3064" s="1">
        <v>1</v>
      </c>
      <c r="AG3064" s="1" t="str">
        <f>TRIM(MID(SUBSTITUTE($H3064,",",REPT(" ",200)),(LEN($H3064)-LEN(SUBSTITUTE($H3064,",",""))-4)*200+1,200))</f>
        <v>Buhangin District</v>
      </c>
      <c r="AH3064" s="1" t="str">
        <f>TRIM(MID(SUBSTITUTE($H3064,",",REPT(" ",200)),(LEN($H3064)-LEN(SUBSTITUTE($H3064,",",""))-3)*200+1,200))</f>
        <v>Davao City</v>
      </c>
      <c r="AI3064" s="1" t="str">
        <f>TRIM(MID(SUBSTITUTE($H3064,",",REPT(" ",200)),(LEN($H3064)-LEN(SUBSTITUTE($H3064,",",""))-2)*200+1,200))</f>
        <v>Davao Region</v>
      </c>
      <c r="AJ3064" s="1" t="str">
        <f>TRIM(MID(SUBSTITUTE($H3064,",",REPT(" ",200)),(LEN($H3064)-LEN(SUBSTITUTE($H3064,",",""))-0)*200+1,200))</f>
        <v>Philippines</v>
      </c>
      <c r="AL3064" s="1">
        <v>2</v>
      </c>
      <c r="AM3064" s="1"/>
    </row>
    <row r="3065" spans="1:39" ht="12.75" customHeight="1">
      <c r="A3065" s="1"/>
      <c r="B3065" s="1" t="s">
        <v>6356</v>
      </c>
      <c r="C3065" s="1" t="s">
        <v>6357</v>
      </c>
      <c r="D3065" s="3" t="str">
        <f ca="1">IFERROR(__xludf.DUMMYFUNCTION("PROPER(REGEXEXTRACT(B1647, ""(?:https?:\/\/)?(?:www\.)?([a-zA-Z0-9-]+)\.""))"),"Google")</f>
        <v>Google</v>
      </c>
      <c r="E3065" s="1" t="s">
        <v>4577</v>
      </c>
      <c r="F3065" s="1">
        <v>7.1298348999999996</v>
      </c>
      <c r="G3065" s="1">
        <v>125.638779</v>
      </c>
      <c r="H3065" s="1" t="s">
        <v>4394</v>
      </c>
      <c r="I3065" s="1" t="s">
        <v>4252</v>
      </c>
      <c r="J3065" s="1">
        <f>IF(K3065="URBAN",1,IF(K3065="SUBURBAN",2,IF(K3065="RURAL",3,"")))</f>
        <v>1</v>
      </c>
      <c r="K3065" s="1" t="s">
        <v>42</v>
      </c>
      <c r="L3065" s="18">
        <v>46082</v>
      </c>
      <c r="M3065" s="49">
        <v>0.625</v>
      </c>
      <c r="N3065" s="18">
        <v>46083</v>
      </c>
      <c r="O3065" s="56">
        <v>0.5</v>
      </c>
      <c r="P3065" s="31" t="str">
        <f>TEXT($L3065, "dddd")</f>
        <v>Sunday</v>
      </c>
      <c r="Q3065" s="39" t="s">
        <v>111</v>
      </c>
      <c r="R3065" s="39">
        <v>1764</v>
      </c>
      <c r="S3065" s="1" t="str">
        <f>IF(OR(MONTH(L3065)=12, MONTH(L3065)&lt;=5), "Dry Season", "Wet Season")</f>
        <v>Dry Season</v>
      </c>
      <c r="T3065" s="1">
        <v>1</v>
      </c>
      <c r="U3065" s="1">
        <v>0</v>
      </c>
      <c r="V3065" s="1">
        <v>0</v>
      </c>
      <c r="W3065" s="2">
        <f>IF(ISNUMBER(SEARCH("N/A", X3065)), 0, 1)</f>
        <v>0</v>
      </c>
      <c r="X3065" s="1" t="s">
        <v>44</v>
      </c>
      <c r="Y3065" s="1"/>
      <c r="Z3065" s="1"/>
      <c r="AA3065" s="11" cm="1">
        <f t="array" ref="AA3065">IF(ISBLANK(Y3065), 0, VINCentyInvDistance(F3065,G3065,Y3065,Z3065))</f>
        <v>0</v>
      </c>
      <c r="AB3065" s="1">
        <v>0</v>
      </c>
      <c r="AC3065" s="1">
        <v>0</v>
      </c>
      <c r="AD3065" s="1">
        <v>0</v>
      </c>
      <c r="AE3065" s="1">
        <v>319</v>
      </c>
      <c r="AF3065" s="1">
        <v>1</v>
      </c>
      <c r="AG3065" s="1" t="str">
        <f>TRIM(MID(SUBSTITUTE($H3065,",",REPT(" ",200)),(LEN($H3065)-LEN(SUBSTITUTE($H3065,",",""))-4)*200+1,200))</f>
        <v>Buhangin District</v>
      </c>
      <c r="AH3065" s="1" t="str">
        <f>TRIM(MID(SUBSTITUTE($H3065,",",REPT(" ",200)),(LEN($H3065)-LEN(SUBSTITUTE($H3065,",",""))-3)*200+1,200))</f>
        <v>Davao City</v>
      </c>
      <c r="AI3065" s="1" t="str">
        <f>TRIM(MID(SUBSTITUTE($H3065,",",REPT(" ",200)),(LEN($H3065)-LEN(SUBSTITUTE($H3065,",",""))-2)*200+1,200))</f>
        <v>Davao Region</v>
      </c>
      <c r="AJ3065" s="1" t="str">
        <f>TRIM(MID(SUBSTITUTE($H3065,",",REPT(" ",200)),(LEN($H3065)-LEN(SUBSTITUTE($H3065,",",""))-0)*200+1,200))</f>
        <v>Philippines</v>
      </c>
      <c r="AL3065" s="1">
        <v>2</v>
      </c>
      <c r="AM3065" s="1"/>
    </row>
    <row r="3066" spans="1:39" ht="12.75" customHeight="1">
      <c r="A3066" s="1"/>
      <c r="B3066" s="1" t="s">
        <v>4391</v>
      </c>
      <c r="C3066" s="1" t="s">
        <v>6358</v>
      </c>
      <c r="D3066" s="3" t="str">
        <f ca="1">IFERROR(__xludf.DUMMYFUNCTION("PROPER(REGEXEXTRACT(B1648, ""(?:https?:\/\/)?(?:www\.)?([a-zA-Z0-9-]+)\.""))"),"Skyscanner")</f>
        <v>Skyscanner</v>
      </c>
      <c r="E3066" s="1" t="s">
        <v>6359</v>
      </c>
      <c r="F3066" s="1">
        <v>7.1299489999999999</v>
      </c>
      <c r="G3066" s="1">
        <v>125.638711</v>
      </c>
      <c r="H3066" s="1" t="s">
        <v>4394</v>
      </c>
      <c r="I3066" s="1" t="s">
        <v>4252</v>
      </c>
      <c r="J3066" s="1">
        <f>IF(K3066="URBAN",1,IF(K3066="SUBURBAN",2,IF(K3066="RURAL",3,"")))</f>
        <v>1</v>
      </c>
      <c r="K3066" s="1" t="s">
        <v>42</v>
      </c>
      <c r="L3066" s="18">
        <v>46082</v>
      </c>
      <c r="M3066" s="49">
        <v>0.58333333333333337</v>
      </c>
      <c r="N3066" s="18">
        <v>46083</v>
      </c>
      <c r="O3066" s="56">
        <v>0.5</v>
      </c>
      <c r="P3066" s="31" t="str">
        <f>TEXT($L3066, "dddd")</f>
        <v>Sunday</v>
      </c>
      <c r="Q3066" s="39" t="s">
        <v>111</v>
      </c>
      <c r="R3066" s="39">
        <v>1759</v>
      </c>
      <c r="S3066" s="1" t="str">
        <f>IF(OR(MONTH(L3066)=12, MONTH(L3066)&lt;=5), "Dry Season", "Wet Season")</f>
        <v>Dry Season</v>
      </c>
      <c r="T3066" s="1">
        <v>1</v>
      </c>
      <c r="U3066" s="1">
        <v>0</v>
      </c>
      <c r="V3066" s="1">
        <v>0</v>
      </c>
      <c r="W3066" s="2">
        <f>IF(ISNUMBER(SEARCH("N/A", X3066)), 0, 1)</f>
        <v>0</v>
      </c>
      <c r="X3066" s="1" t="s">
        <v>44</v>
      </c>
      <c r="Y3066" s="1"/>
      <c r="Z3066" s="1"/>
      <c r="AA3066" s="11" cm="1">
        <f t="array" ref="AA3066">IF(ISBLANK(Y3066), 0, VINCentyInvDistance(F3066,G3066,Y3066,Z3066))</f>
        <v>0</v>
      </c>
      <c r="AB3066" s="1">
        <v>1</v>
      </c>
      <c r="AC3066" s="1">
        <v>8.4</v>
      </c>
      <c r="AD3066" s="1">
        <v>0</v>
      </c>
      <c r="AE3066" s="1">
        <v>171</v>
      </c>
      <c r="AF3066" s="1">
        <v>1</v>
      </c>
      <c r="AG3066" s="1" t="s">
        <v>4285</v>
      </c>
      <c r="AH3066" s="1" t="s">
        <v>1704</v>
      </c>
      <c r="AI3066" s="1"/>
      <c r="AJ3066" s="1" t="s">
        <v>55</v>
      </c>
      <c r="AK3066" t="s">
        <v>16898</v>
      </c>
      <c r="AL3066" s="2">
        <v>0</v>
      </c>
      <c r="AM3066" s="1" t="s">
        <v>4395</v>
      </c>
    </row>
    <row r="3067" spans="1:39" ht="12.75" customHeight="1">
      <c r="A3067" s="1"/>
      <c r="B3067" s="1" t="s">
        <v>6360</v>
      </c>
      <c r="C3067" s="1" t="s">
        <v>6361</v>
      </c>
      <c r="D3067" s="3" t="str">
        <f ca="1">IFERROR(__xludf.DUMMYFUNCTION("PROPER(REGEXEXTRACT(B1649, ""(?:https?:\/\/)?(?:www\.)?([a-zA-Z0-9-]+)\.""))"),"Google")</f>
        <v>Google</v>
      </c>
      <c r="E3067" s="1" t="s">
        <v>6362</v>
      </c>
      <c r="F3067" s="1">
        <v>7.1074877000000001</v>
      </c>
      <c r="G3067" s="1">
        <v>125.6324997</v>
      </c>
      <c r="H3067" s="1" t="s">
        <v>6363</v>
      </c>
      <c r="I3067" s="1" t="s">
        <v>4252</v>
      </c>
      <c r="J3067" s="1">
        <f>IF(K3067="URBAN",1,IF(K3067="SUBURBAN",2,IF(K3067="RURAL",3,"")))</f>
        <v>1</v>
      </c>
      <c r="K3067" s="1" t="s">
        <v>42</v>
      </c>
      <c r="L3067" s="18">
        <v>46082</v>
      </c>
      <c r="M3067" s="49">
        <v>0.625</v>
      </c>
      <c r="N3067" s="18">
        <v>46083</v>
      </c>
      <c r="O3067" s="56">
        <v>0.5</v>
      </c>
      <c r="P3067" s="31" t="str">
        <f>TEXT($L3067, "dddd")</f>
        <v>Sunday</v>
      </c>
      <c r="Q3067" s="39" t="s">
        <v>111</v>
      </c>
      <c r="R3067" s="39">
        <v>1787</v>
      </c>
      <c r="S3067" s="1" t="str">
        <f>IF(OR(MONTH(L3067)=12, MONTH(L3067)&lt;=5), "Dry Season", "Wet Season")</f>
        <v>Dry Season</v>
      </c>
      <c r="T3067" s="1">
        <v>1</v>
      </c>
      <c r="U3067" s="1">
        <v>0</v>
      </c>
      <c r="V3067" s="1">
        <v>0</v>
      </c>
      <c r="W3067" s="2">
        <f>IF(ISNUMBER(SEARCH("N/A", X3067)), 0, 1)</f>
        <v>0</v>
      </c>
      <c r="X3067" s="1" t="s">
        <v>44</v>
      </c>
      <c r="Y3067" s="1"/>
      <c r="Z3067" s="1"/>
      <c r="AA3067" s="11" cm="1">
        <f t="array" ref="AA3067">IF(ISBLANK(Y3067), 0, VINCentyInvDistance(F3067,G3067,Y3067,Z3067))</f>
        <v>0</v>
      </c>
      <c r="AB3067" s="1">
        <v>0</v>
      </c>
      <c r="AC3067" s="1">
        <v>0</v>
      </c>
      <c r="AD3067" s="1">
        <v>0</v>
      </c>
      <c r="AE3067" s="1">
        <v>61</v>
      </c>
      <c r="AF3067" s="1">
        <v>1</v>
      </c>
      <c r="AG3067" s="1" t="str">
        <f>TRIM(MID(SUBSTITUTE($H3067,",",REPT(" ",200)),(LEN($H3067)-LEN(SUBSTITUTE($H3067,",",""))-4)*200+1,200))</f>
        <v>Buhangin District</v>
      </c>
      <c r="AH3067" s="1" t="str">
        <f>TRIM(MID(SUBSTITUTE($H3067,",",REPT(" ",200)),(LEN($H3067)-LEN(SUBSTITUTE($H3067,",",""))-3)*200+1,200))</f>
        <v>Davao City</v>
      </c>
      <c r="AI3067" s="1" t="str">
        <f>TRIM(MID(SUBSTITUTE($H3067,",",REPT(" ",200)),(LEN($H3067)-LEN(SUBSTITUTE($H3067,",",""))-2)*200+1,200))</f>
        <v>Davao Region</v>
      </c>
      <c r="AJ3067" s="1" t="str">
        <f>TRIM(MID(SUBSTITUTE($H3067,",",REPT(" ",200)),(LEN($H3067)-LEN(SUBSTITUTE($H3067,",",""))-0)*200+1,200))</f>
        <v>Philippines</v>
      </c>
      <c r="AL3067" s="1">
        <v>3</v>
      </c>
      <c r="AM3067" s="1"/>
    </row>
    <row r="3068" spans="1:39" ht="12.75" customHeight="1">
      <c r="A3068" s="1"/>
      <c r="B3068" s="1" t="s">
        <v>6364</v>
      </c>
      <c r="C3068" s="1" t="s">
        <v>6365</v>
      </c>
      <c r="D3068" s="3" t="str">
        <f ca="1">IFERROR(__xludf.DUMMYFUNCTION("PROPER(REGEXEXTRACT(B1650, ""(?:https?:\/\/)?(?:www\.)?([a-zA-Z0-9-]+)\.""))"),"Skyscanner")</f>
        <v>Skyscanner</v>
      </c>
      <c r="E3068" s="1" t="s">
        <v>6366</v>
      </c>
      <c r="F3068" s="1">
        <v>7.0738794</v>
      </c>
      <c r="G3068" s="1">
        <v>125.7098629</v>
      </c>
      <c r="H3068" s="1" t="s">
        <v>6367</v>
      </c>
      <c r="I3068" s="1" t="s">
        <v>4252</v>
      </c>
      <c r="J3068" s="1">
        <f>IF(K3068="URBAN",1,IF(K3068="SUBURBAN",2,IF(K3068="RURAL",3,"")))</f>
        <v>1</v>
      </c>
      <c r="K3068" s="1" t="s">
        <v>42</v>
      </c>
      <c r="L3068" s="18">
        <v>46082</v>
      </c>
      <c r="M3068" s="49">
        <v>0.58333333333333337</v>
      </c>
      <c r="N3068" s="18">
        <v>46083</v>
      </c>
      <c r="O3068" s="56">
        <v>0.5</v>
      </c>
      <c r="P3068" s="31" t="str">
        <f>TEXT($L3068, "dddd")</f>
        <v>Sunday</v>
      </c>
      <c r="Q3068" s="39" t="s">
        <v>111</v>
      </c>
      <c r="R3068" s="39">
        <v>3904</v>
      </c>
      <c r="S3068" s="1" t="str">
        <f>IF(OR(MONTH(L3068)=12, MONTH(L3068)&lt;=5), "Dry Season", "Wet Season")</f>
        <v>Dry Season</v>
      </c>
      <c r="T3068" s="1">
        <v>1</v>
      </c>
      <c r="U3068" s="1">
        <v>1</v>
      </c>
      <c r="V3068" s="1">
        <v>0</v>
      </c>
      <c r="W3068" s="2">
        <f>IF(ISNUMBER(SEARCH("N/A", X3068)), 0, 1)</f>
        <v>1</v>
      </c>
      <c r="X3068" s="1" t="s">
        <v>4318</v>
      </c>
      <c r="Y3068" s="1">
        <v>7.0989420000000001</v>
      </c>
      <c r="Z3068" s="1">
        <v>125.63104389999999</v>
      </c>
      <c r="AA3068" s="11" cm="1">
        <f t="array" ref="AA3068">IF(ISBLANK(Y3068), 0, VINCentyInvDistance(F3068,G3068,Y3068,Z3068))</f>
        <v>9138.0022233407071</v>
      </c>
      <c r="AB3068" s="1">
        <v>0</v>
      </c>
      <c r="AC3068" s="1">
        <v>7.4</v>
      </c>
      <c r="AD3068" s="1">
        <v>4.5</v>
      </c>
      <c r="AE3068" s="1">
        <v>13</v>
      </c>
      <c r="AF3068" s="1">
        <v>1</v>
      </c>
      <c r="AG3068" s="1" t="s">
        <v>4319</v>
      </c>
      <c r="AH3068" s="1" t="s">
        <v>1704</v>
      </c>
      <c r="AI3068" s="1" t="str">
        <f>TRIM(MID(SUBSTITUTE($H3068,",",REPT(" ",200)),(LEN($H3068)-LEN(SUBSTITUTE($H3068,",",""))-2)*200+1,200))</f>
        <v>Davao Region</v>
      </c>
      <c r="AJ3068" s="1" t="s">
        <v>55</v>
      </c>
      <c r="AK3068" t="s">
        <v>6368</v>
      </c>
      <c r="AL3068" s="2">
        <v>0</v>
      </c>
      <c r="AM3068" s="1"/>
    </row>
    <row r="3069" spans="1:39" ht="12.75" customHeight="1">
      <c r="A3069" s="1"/>
      <c r="B3069" s="1" t="s">
        <v>4675</v>
      </c>
      <c r="C3069" s="1" t="s">
        <v>6371</v>
      </c>
      <c r="D3069" s="3" t="str">
        <f ca="1">IFERROR(__xludf.DUMMYFUNCTION("PROPER(REGEXEXTRACT(B1652, ""(?:https?:\/\/)?(?:www\.)?([a-zA-Z0-9-]+)\.""))"),"Google")</f>
        <v>Google</v>
      </c>
      <c r="E3069" s="1" t="s">
        <v>6372</v>
      </c>
      <c r="F3069" s="1">
        <v>7.0657209999999999</v>
      </c>
      <c r="G3069" s="1">
        <v>125.610467</v>
      </c>
      <c r="H3069" s="1" t="s">
        <v>4678</v>
      </c>
      <c r="I3069" s="1" t="s">
        <v>1300</v>
      </c>
      <c r="J3069" s="1">
        <f>IF(K3069="URBAN",1,IF(K3069="SUBURBAN",2,IF(K3069="RURAL",3,"")))</f>
        <v>1</v>
      </c>
      <c r="K3069" s="1" t="s">
        <v>42</v>
      </c>
      <c r="L3069" s="18">
        <v>46082</v>
      </c>
      <c r="M3069" s="49">
        <v>0.625</v>
      </c>
      <c r="N3069" s="18">
        <v>46083</v>
      </c>
      <c r="O3069" s="56">
        <v>0.5</v>
      </c>
      <c r="P3069" s="31" t="str">
        <f>TEXT($L3069, "dddd")</f>
        <v>Sunday</v>
      </c>
      <c r="Q3069" s="39" t="s">
        <v>111</v>
      </c>
      <c r="R3069" s="39">
        <v>1206</v>
      </c>
      <c r="S3069" s="1" t="str">
        <f>IF(OR(MONTH(L3069)=12, MONTH(L3069)&lt;=5), "Dry Season", "Wet Season")</f>
        <v>Dry Season</v>
      </c>
      <c r="T3069" s="1">
        <v>1</v>
      </c>
      <c r="U3069" s="1">
        <v>1</v>
      </c>
      <c r="V3069" s="1">
        <v>0</v>
      </c>
      <c r="W3069" s="2">
        <f>IF(ISNUMBER(SEARCH("N/A", X3069)), 0, 1)</f>
        <v>0</v>
      </c>
      <c r="X3069" s="1" t="s">
        <v>44</v>
      </c>
      <c r="Y3069" s="1"/>
      <c r="Z3069" s="1"/>
      <c r="AA3069" s="11" cm="1">
        <f t="array" ref="AA3069">IF(ISBLANK(Y3069), 0, VINCentyInvDistance(F3069,G3069,Y3069,Z3069))</f>
        <v>0</v>
      </c>
      <c r="AB3069" s="1">
        <v>0</v>
      </c>
      <c r="AC3069" s="1">
        <v>6</v>
      </c>
      <c r="AD3069" s="1">
        <v>0</v>
      </c>
      <c r="AE3069" s="1">
        <v>7</v>
      </c>
      <c r="AF3069" s="1">
        <v>1</v>
      </c>
      <c r="AG3069" s="1" t="s">
        <v>1703</v>
      </c>
      <c r="AH3069" s="1" t="s">
        <v>1704</v>
      </c>
      <c r="AI3069" s="1" t="str">
        <f>TRIM(MID(SUBSTITUTE($H3069,",",REPT(" ",200)),(LEN($H3069)-LEN(SUBSTITUTE($H3069,",",""))-2)*200+1,200))</f>
        <v>Davao Region</v>
      </c>
      <c r="AJ3069" s="1" t="s">
        <v>55</v>
      </c>
      <c r="AL3069" s="2">
        <v>0</v>
      </c>
      <c r="AM3069" s="1" t="s">
        <v>4679</v>
      </c>
    </row>
    <row r="3070" spans="1:39" ht="12.75" customHeight="1">
      <c r="A3070" s="1"/>
      <c r="B3070" s="1" t="s">
        <v>6373</v>
      </c>
      <c r="C3070" s="1" t="s">
        <v>6374</v>
      </c>
      <c r="D3070" s="3" t="str">
        <f ca="1">IFERROR(__xludf.DUMMYFUNCTION("PROPER(REGEXEXTRACT(B1653, ""(?:https?:\/\/)?(?:www\.)?([a-zA-Z0-9-]+)\.""))"),"Google")</f>
        <v>Google</v>
      </c>
      <c r="E3070" s="1" t="s">
        <v>4709</v>
      </c>
      <c r="F3070" s="1">
        <v>7.0648958999999998</v>
      </c>
      <c r="G3070" s="1">
        <v>125.6139237</v>
      </c>
      <c r="H3070" s="1" t="s">
        <v>4715</v>
      </c>
      <c r="I3070" s="1" t="s">
        <v>4252</v>
      </c>
      <c r="J3070" s="1">
        <f>IF(K3070="URBAN",1,IF(K3070="SUBURBAN",2,IF(K3070="RURAL",3,"")))</f>
        <v>1</v>
      </c>
      <c r="K3070" s="1" t="s">
        <v>42</v>
      </c>
      <c r="L3070" s="18">
        <v>46082</v>
      </c>
      <c r="M3070" s="49">
        <v>0.625</v>
      </c>
      <c r="N3070" s="18">
        <v>46083</v>
      </c>
      <c r="O3070" s="56">
        <v>0.5</v>
      </c>
      <c r="P3070" s="31" t="str">
        <f>TEXT($L3070, "dddd")</f>
        <v>Sunday</v>
      </c>
      <c r="Q3070" s="39" t="s">
        <v>186</v>
      </c>
      <c r="R3070" s="39">
        <v>499</v>
      </c>
      <c r="S3070" s="1" t="str">
        <f>IF(OR(MONTH(L3070)=12, MONTH(L3070)&lt;=5), "Dry Season", "Wet Season")</f>
        <v>Dry Season</v>
      </c>
      <c r="T3070" s="1">
        <v>1</v>
      </c>
      <c r="U3070" s="1">
        <v>0</v>
      </c>
      <c r="V3070" s="1">
        <v>0</v>
      </c>
      <c r="W3070" s="2">
        <f>IF(ISNUMBER(SEARCH("N/A", X3070)), 0, 1)</f>
        <v>0</v>
      </c>
      <c r="X3070" s="1" t="s">
        <v>44</v>
      </c>
      <c r="Y3070" s="1"/>
      <c r="Z3070" s="1"/>
      <c r="AA3070" s="11" cm="1">
        <f t="array" ref="AA3070">IF(ISBLANK(Y3070), 0, VINCentyInvDistance(F3070,G3070,Y3070,Z3070))</f>
        <v>0</v>
      </c>
      <c r="AB3070" s="1">
        <v>0</v>
      </c>
      <c r="AC3070" s="1">
        <v>0</v>
      </c>
      <c r="AD3070" s="1">
        <v>0</v>
      </c>
      <c r="AE3070" s="1">
        <v>193</v>
      </c>
      <c r="AF3070" s="1">
        <v>1</v>
      </c>
      <c r="AG3070" s="1" t="str">
        <f>TRIM(MID(SUBSTITUTE($H3070,",",REPT(" ",200)),(LEN($H3070)-LEN(SUBSTITUTE($H3070,",",""))-4)*200+1,200))</f>
        <v>Poblacion District</v>
      </c>
      <c r="AH3070" s="1" t="str">
        <f>TRIM(MID(SUBSTITUTE($H3070,",",REPT(" ",200)),(LEN($H3070)-LEN(SUBSTITUTE($H3070,",",""))-3)*200+1,200))</f>
        <v>Davao City</v>
      </c>
      <c r="AI3070" s="1" t="str">
        <f>TRIM(MID(SUBSTITUTE($H3070,",",REPT(" ",200)),(LEN($H3070)-LEN(SUBSTITUTE($H3070,",",""))-2)*200+1,200))</f>
        <v>Davao Region</v>
      </c>
      <c r="AJ3070" s="1" t="str">
        <f>TRIM(MID(SUBSTITUTE($H3070,",",REPT(" ",200)),(LEN($H3070)-LEN(SUBSTITUTE($H3070,",",""))-0)*200+1,200))</f>
        <v>Philippines</v>
      </c>
      <c r="AL3070" s="1">
        <v>3</v>
      </c>
      <c r="AM3070" s="1"/>
    </row>
    <row r="3071" spans="1:39" ht="12.75" customHeight="1">
      <c r="A3071" s="1"/>
      <c r="B3071" s="1" t="s">
        <v>6375</v>
      </c>
      <c r="C3071" s="1" t="s">
        <v>6376</v>
      </c>
      <c r="D3071" s="3" t="str">
        <f ca="1">IFERROR(__xludf.DUMMYFUNCTION("PROPER(REGEXEXTRACT(B1654, ""(?:https?:\/\/)?(?:www\.)?([a-zA-Z0-9-]+)\.""))"),"Skyscanner")</f>
        <v>Skyscanner</v>
      </c>
      <c r="E3071" s="1" t="s">
        <v>6377</v>
      </c>
      <c r="F3071" s="1">
        <v>7.0649699999999998</v>
      </c>
      <c r="G3071" s="1">
        <v>125.61399</v>
      </c>
      <c r="H3071" s="1" t="s">
        <v>4715</v>
      </c>
      <c r="I3071" s="1" t="s">
        <v>4252</v>
      </c>
      <c r="J3071" s="1">
        <f>IF(K3071="URBAN",1,IF(K3071="SUBURBAN",2,IF(K3071="RURAL",3,"")))</f>
        <v>1</v>
      </c>
      <c r="K3071" s="1" t="s">
        <v>42</v>
      </c>
      <c r="L3071" s="18">
        <v>46082</v>
      </c>
      <c r="M3071" s="49">
        <v>0.58333333333333337</v>
      </c>
      <c r="N3071" s="18">
        <v>46083</v>
      </c>
      <c r="O3071" s="56">
        <v>0.5</v>
      </c>
      <c r="P3071" s="31" t="str">
        <f>TEXT($L3071, "dddd")</f>
        <v>Sunday</v>
      </c>
      <c r="Q3071" s="39" t="s">
        <v>111</v>
      </c>
      <c r="R3071" s="39">
        <v>3175</v>
      </c>
      <c r="S3071" s="1" t="str">
        <f>IF(OR(MONTH(L3071)=12, MONTH(L3071)&lt;=5), "Dry Season", "Wet Season")</f>
        <v>Dry Season</v>
      </c>
      <c r="T3071" s="1">
        <v>1</v>
      </c>
      <c r="U3071" s="1">
        <v>0</v>
      </c>
      <c r="V3071" s="1">
        <v>0</v>
      </c>
      <c r="W3071" s="2">
        <f>IF(ISNUMBER(SEARCH("N/A", X3071)), 0, 1)</f>
        <v>0</v>
      </c>
      <c r="X3071" s="1" t="s">
        <v>44</v>
      </c>
      <c r="Y3071" s="1"/>
      <c r="Z3071" s="1"/>
      <c r="AA3071" s="11" cm="1">
        <f t="array" ref="AA3071">IF(ISBLANK(Y3071), 0, VINCentyInvDistance(F3071,G3071,Y3071,Z3071))</f>
        <v>0</v>
      </c>
      <c r="AB3071" s="1">
        <v>1</v>
      </c>
      <c r="AC3071" s="1">
        <v>0</v>
      </c>
      <c r="AD3071" s="1">
        <v>0</v>
      </c>
      <c r="AE3071" s="1">
        <v>0</v>
      </c>
      <c r="AF3071" s="1">
        <v>1</v>
      </c>
      <c r="AG3071" s="1" t="s">
        <v>1703</v>
      </c>
      <c r="AH3071" s="1" t="s">
        <v>1704</v>
      </c>
      <c r="AI3071" s="1" t="str">
        <f>TRIM(MID(SUBSTITUTE($H3071,",",REPT(" ",200)),(LEN($H3071)-LEN(SUBSTITUTE($H3071,",",""))-2)*200+1,200))</f>
        <v>Davao Region</v>
      </c>
      <c r="AJ3071" s="1" t="s">
        <v>55</v>
      </c>
      <c r="AK3071" t="s">
        <v>4716</v>
      </c>
      <c r="AL3071" s="2">
        <v>0</v>
      </c>
      <c r="AM3071" s="1" t="s">
        <v>6378</v>
      </c>
    </row>
    <row r="3072" spans="1:39" ht="12.75" customHeight="1">
      <c r="A3072" s="1"/>
      <c r="B3072" s="1" t="s">
        <v>6379</v>
      </c>
      <c r="C3072" s="1" t="s">
        <v>6380</v>
      </c>
      <c r="D3072" s="3" t="str">
        <f ca="1">IFERROR(__xludf.DUMMYFUNCTION("PROPER(REGEXEXTRACT(B1655, ""(?:https?:\/\/)?(?:www\.)?([a-zA-Z0-9-]+)\.""))"),"Skyscanner")</f>
        <v>Skyscanner</v>
      </c>
      <c r="E3072" s="1" t="s">
        <v>6381</v>
      </c>
      <c r="F3072" s="1">
        <v>7.0729199999999999</v>
      </c>
      <c r="G3072" s="1">
        <v>125.6165</v>
      </c>
      <c r="H3072" s="1" t="s">
        <v>6382</v>
      </c>
      <c r="I3072" s="1" t="s">
        <v>4252</v>
      </c>
      <c r="J3072" s="1">
        <f>IF(K3072="URBAN",1,IF(K3072="SUBURBAN",2,IF(K3072="RURAL",3,"")))</f>
        <v>1</v>
      </c>
      <c r="K3072" s="1" t="s">
        <v>42</v>
      </c>
      <c r="L3072" s="18">
        <v>46082</v>
      </c>
      <c r="M3072" s="49">
        <v>0.625</v>
      </c>
      <c r="N3072" s="18">
        <v>46083</v>
      </c>
      <c r="O3072" s="56">
        <v>0.45833333333333331</v>
      </c>
      <c r="P3072" s="31" t="str">
        <f>TEXT($L3072, "dddd")</f>
        <v>Sunday</v>
      </c>
      <c r="Q3072" s="39" t="s">
        <v>111</v>
      </c>
      <c r="R3072" s="39">
        <v>17000</v>
      </c>
      <c r="S3072" s="1" t="str">
        <f>IF(OR(MONTH(L3072)=12, MONTH(L3072)&lt;=5), "Dry Season", "Wet Season")</f>
        <v>Dry Season</v>
      </c>
      <c r="T3072" s="1">
        <v>1</v>
      </c>
      <c r="U3072" s="1">
        <v>0</v>
      </c>
      <c r="V3072" s="1">
        <v>0</v>
      </c>
      <c r="W3072" s="2">
        <f>IF(ISNUMBER(SEARCH("N/A", X3072)), 0, 1)</f>
        <v>0</v>
      </c>
      <c r="X3072" s="1" t="s">
        <v>44</v>
      </c>
      <c r="Y3072" s="1"/>
      <c r="Z3072" s="1"/>
      <c r="AA3072" s="11" cm="1">
        <f t="array" ref="AA3072">IF(ISBLANK(Y3072), 0, VINCentyInvDistance(F3072,G3072,Y3072,Z3072))</f>
        <v>0</v>
      </c>
      <c r="AB3072" s="1">
        <v>0</v>
      </c>
      <c r="AC3072" s="1">
        <v>0</v>
      </c>
      <c r="AD3072" s="1">
        <v>0</v>
      </c>
      <c r="AE3072" s="1">
        <v>7</v>
      </c>
      <c r="AF3072" s="1">
        <v>1</v>
      </c>
      <c r="AG3072" s="1" t="s">
        <v>1703</v>
      </c>
      <c r="AH3072" s="1" t="s">
        <v>1704</v>
      </c>
      <c r="AI3072" s="1" t="str">
        <f>TRIM(MID(SUBSTITUTE($H3072,",",REPT(" ",200)),(LEN($H3072)-LEN(SUBSTITUTE($H3072,",",""))-2)*200+1,200))</f>
        <v>Davao Region</v>
      </c>
      <c r="AJ3072" s="1" t="s">
        <v>55</v>
      </c>
      <c r="AK3072" t="s">
        <v>17047</v>
      </c>
      <c r="AL3072" s="2">
        <v>0</v>
      </c>
      <c r="AM3072" s="1" t="s">
        <v>6383</v>
      </c>
    </row>
    <row r="3073" spans="1:39" ht="12.75" customHeight="1">
      <c r="A3073" s="1"/>
      <c r="B3073" s="1" t="s">
        <v>6393</v>
      </c>
      <c r="C3073" s="1" t="s">
        <v>6108</v>
      </c>
      <c r="D3073" s="3" t="str">
        <f ca="1">IFERROR(__xludf.DUMMYFUNCTION("PROPER(REGEXEXTRACT(B1658, ""(?:https?:\/\/)?(?:www\.)?([a-zA-Z0-9-]+)\.""))"),"Google")</f>
        <v>Google</v>
      </c>
      <c r="E3073" s="1" t="s">
        <v>4250</v>
      </c>
      <c r="F3073" s="1">
        <v>7.0693419999999998</v>
      </c>
      <c r="G3073" s="1">
        <v>125.610186</v>
      </c>
      <c r="H3073" s="1" t="s">
        <v>4257</v>
      </c>
      <c r="I3073" s="1" t="s">
        <v>4252</v>
      </c>
      <c r="J3073" s="1">
        <f>IF(K3073="URBAN",1,IF(K3073="SUBURBAN",2,IF(K3073="RURAL",3,"")))</f>
        <v>1</v>
      </c>
      <c r="K3073" s="1" t="s">
        <v>42</v>
      </c>
      <c r="L3073" s="18">
        <v>46082</v>
      </c>
      <c r="M3073" s="49">
        <v>0.625</v>
      </c>
      <c r="N3073" s="18">
        <v>46083</v>
      </c>
      <c r="O3073" s="56">
        <v>0.5</v>
      </c>
      <c r="P3073" s="31" t="str">
        <f>TEXT($L3073, "dddd")</f>
        <v>Sunday</v>
      </c>
      <c r="Q3073" s="39" t="s">
        <v>111</v>
      </c>
      <c r="R3073" s="39">
        <v>3422</v>
      </c>
      <c r="S3073" s="1" t="str">
        <f>IF(OR(MONTH(L3073)=12, MONTH(L3073)&lt;=5), "Dry Season", "Wet Season")</f>
        <v>Dry Season</v>
      </c>
      <c r="T3073" s="1">
        <v>1</v>
      </c>
      <c r="U3073" s="1">
        <v>0</v>
      </c>
      <c r="V3073" s="1">
        <v>0</v>
      </c>
      <c r="W3073" s="2">
        <f>IF(ISNUMBER(SEARCH("N/A", X3073)), 0, 1)</f>
        <v>0</v>
      </c>
      <c r="X3073" s="1" t="s">
        <v>44</v>
      </c>
      <c r="Y3073" s="1"/>
      <c r="Z3073" s="1"/>
      <c r="AA3073" s="11" cm="1">
        <f t="array" ref="AA3073">IF(ISBLANK(Y3073), 0, VINCentyInvDistance(F3073,G3073,Y3073,Z3073))</f>
        <v>0</v>
      </c>
      <c r="AB3073" s="1">
        <v>0</v>
      </c>
      <c r="AC3073" s="1">
        <v>0</v>
      </c>
      <c r="AD3073" s="1">
        <v>0</v>
      </c>
      <c r="AE3073" s="1">
        <v>1146</v>
      </c>
      <c r="AF3073" s="1">
        <v>1</v>
      </c>
      <c r="AG3073" s="1" t="str">
        <f>TRIM(MID(SUBSTITUTE($H3073,",",REPT(" ",200)),(LEN($H3073)-LEN(SUBSTITUTE($H3073,",",""))-4)*200+1,200))</f>
        <v>Poblacion District</v>
      </c>
      <c r="AH3073" s="1" t="str">
        <f>TRIM(MID(SUBSTITUTE($H3073,",",REPT(" ",200)),(LEN($H3073)-LEN(SUBSTITUTE($H3073,",",""))-3)*200+1,200))</f>
        <v>Davao City</v>
      </c>
      <c r="AI3073" s="1" t="str">
        <f>TRIM(MID(SUBSTITUTE($H3073,",",REPT(" ",200)),(LEN($H3073)-LEN(SUBSTITUTE($H3073,",",""))-2)*200+1,200))</f>
        <v>Davao Region</v>
      </c>
      <c r="AJ3073" s="1" t="str">
        <f>TRIM(MID(SUBSTITUTE($H3073,",",REPT(" ",200)),(LEN($H3073)-LEN(SUBSTITUTE($H3073,",",""))-0)*200+1,200))</f>
        <v>Philippines</v>
      </c>
      <c r="AL3073" s="1">
        <v>3</v>
      </c>
      <c r="AM3073" s="1"/>
    </row>
    <row r="3074" spans="1:39" ht="12.75" customHeight="1">
      <c r="A3074" s="1"/>
      <c r="B3074" s="1" t="s">
        <v>4254</v>
      </c>
      <c r="C3074" s="1" t="s">
        <v>6394</v>
      </c>
      <c r="D3074" s="3" t="str">
        <f ca="1">IFERROR(__xludf.DUMMYFUNCTION("PROPER(REGEXEXTRACT(B1659, ""(?:https?:\/\/)?(?:www\.)?([a-zA-Z0-9-]+)\.""))"),"Skyscanner")</f>
        <v>Skyscanner</v>
      </c>
      <c r="E3074" s="1" t="s">
        <v>6395</v>
      </c>
      <c r="F3074" s="1">
        <v>7.0693419999999998</v>
      </c>
      <c r="G3074" s="1">
        <v>125.610186</v>
      </c>
      <c r="H3074" s="1" t="s">
        <v>4257</v>
      </c>
      <c r="I3074" s="1" t="s">
        <v>4252</v>
      </c>
      <c r="J3074" s="1">
        <f>IF(K3074="URBAN",1,IF(K3074="SUBURBAN",2,IF(K3074="RURAL",3,"")))</f>
        <v>1</v>
      </c>
      <c r="K3074" s="1" t="s">
        <v>42</v>
      </c>
      <c r="L3074" s="18">
        <v>46082</v>
      </c>
      <c r="M3074" s="49">
        <v>0.58333333333333337</v>
      </c>
      <c r="N3074" s="18">
        <v>46083</v>
      </c>
      <c r="O3074" s="56">
        <v>0.5</v>
      </c>
      <c r="P3074" s="31" t="str">
        <f>TEXT($L3074, "dddd")</f>
        <v>Sunday</v>
      </c>
      <c r="Q3074" s="39" t="s">
        <v>111</v>
      </c>
      <c r="R3074" s="39">
        <v>10176</v>
      </c>
      <c r="S3074" s="1" t="str">
        <f>IF(OR(MONTH(L3074)=12, MONTH(L3074)&lt;=5), "Dry Season", "Wet Season")</f>
        <v>Dry Season</v>
      </c>
      <c r="T3074" s="1">
        <v>1</v>
      </c>
      <c r="U3074" s="1">
        <v>0</v>
      </c>
      <c r="V3074" s="1">
        <v>0</v>
      </c>
      <c r="W3074" s="2">
        <f>IF(ISNUMBER(SEARCH("N/A", X3074)), 0, 1)</f>
        <v>0</v>
      </c>
      <c r="X3074" s="1" t="s">
        <v>44</v>
      </c>
      <c r="Y3074" s="1"/>
      <c r="Z3074" s="1"/>
      <c r="AA3074" s="11" cm="1">
        <f t="array" ref="AA3074">IF(ISBLANK(Y3074), 0, VINCentyInvDistance(F3074,G3074,Y3074,Z3074))</f>
        <v>0</v>
      </c>
      <c r="AB3074" s="1">
        <v>1</v>
      </c>
      <c r="AC3074" s="1">
        <v>7.2</v>
      </c>
      <c r="AD3074" s="1">
        <v>4.5</v>
      </c>
      <c r="AE3074" s="1">
        <v>283</v>
      </c>
      <c r="AF3074" s="1">
        <v>1</v>
      </c>
      <c r="AG3074" s="1" t="s">
        <v>1703</v>
      </c>
      <c r="AH3074" s="1" t="s">
        <v>1704</v>
      </c>
      <c r="AI3074" s="1"/>
      <c r="AJ3074" s="1" t="s">
        <v>55</v>
      </c>
      <c r="AK3074" t="s">
        <v>16887</v>
      </c>
      <c r="AL3074" s="1">
        <v>3</v>
      </c>
      <c r="AM3074" s="1" t="s">
        <v>4258</v>
      </c>
    </row>
    <row r="3075" spans="1:39" ht="12.75" customHeight="1">
      <c r="A3075" s="1"/>
      <c r="B3075" s="1" t="s">
        <v>6330</v>
      </c>
      <c r="C3075" s="1" t="s">
        <v>6396</v>
      </c>
      <c r="D3075" s="3" t="str">
        <f ca="1">IFERROR(__xludf.DUMMYFUNCTION("PROPER(REGEXEXTRACT(B1660, ""(?:https?:\/\/)?(?:www\.)?([a-zA-Z0-9-]+)\.""))"),"Skyscanner")</f>
        <v>Skyscanner</v>
      </c>
      <c r="E3075" s="1" t="s">
        <v>6397</v>
      </c>
      <c r="F3075" s="1">
        <v>7.1152800000000003</v>
      </c>
      <c r="G3075" s="1">
        <v>125.6516</v>
      </c>
      <c r="H3075" s="1" t="s">
        <v>4651</v>
      </c>
      <c r="I3075" s="1" t="s">
        <v>4252</v>
      </c>
      <c r="J3075" s="1">
        <f>IF(K3075="URBAN",1,IF(K3075="SUBURBAN",2,IF(K3075="RURAL",3,"")))</f>
        <v>1</v>
      </c>
      <c r="K3075" s="1" t="s">
        <v>42</v>
      </c>
      <c r="L3075" s="18">
        <v>46082</v>
      </c>
      <c r="M3075" s="49">
        <v>0.625</v>
      </c>
      <c r="N3075" s="18">
        <v>46083</v>
      </c>
      <c r="O3075" s="56">
        <v>0.5</v>
      </c>
      <c r="P3075" s="31" t="str">
        <f>TEXT($L3075, "dddd")</f>
        <v>Sunday</v>
      </c>
      <c r="Q3075" s="39" t="s">
        <v>111</v>
      </c>
      <c r="R3075" s="39">
        <v>794</v>
      </c>
      <c r="S3075" s="1" t="str">
        <f>IF(OR(MONTH(L3075)=12, MONTH(L3075)&lt;=5), "Dry Season", "Wet Season")</f>
        <v>Dry Season</v>
      </c>
      <c r="T3075" s="1">
        <v>1</v>
      </c>
      <c r="U3075" s="1">
        <v>1</v>
      </c>
      <c r="V3075" s="1">
        <v>1</v>
      </c>
      <c r="W3075" s="2">
        <f>IF(ISNUMBER(SEARCH("N/A", X3075)), 0, 1)</f>
        <v>0</v>
      </c>
      <c r="X3075" s="1" t="s">
        <v>44</v>
      </c>
      <c r="Y3075" s="1"/>
      <c r="Z3075" s="1"/>
      <c r="AA3075" s="11" cm="1">
        <f t="array" ref="AA3075">IF(ISBLANK(Y3075), 0, VINCentyInvDistance(F3075,G3075,Y3075,Z3075))</f>
        <v>0</v>
      </c>
      <c r="AB3075" s="1">
        <v>0</v>
      </c>
      <c r="AC3075" s="1">
        <v>0</v>
      </c>
      <c r="AD3075" s="1">
        <v>0</v>
      </c>
      <c r="AE3075" s="1">
        <v>329</v>
      </c>
      <c r="AF3075" s="1">
        <v>1</v>
      </c>
      <c r="AG3075" s="1" t="s">
        <v>4652</v>
      </c>
      <c r="AH3075" s="1" t="s">
        <v>1704</v>
      </c>
      <c r="AI3075" s="1"/>
      <c r="AJ3075" s="1" t="s">
        <v>55</v>
      </c>
      <c r="AK3075" t="s">
        <v>17045</v>
      </c>
      <c r="AL3075" s="2">
        <v>0</v>
      </c>
      <c r="AM3075" s="1" t="s">
        <v>6332</v>
      </c>
    </row>
    <row r="3076" spans="1:39" ht="12.75" customHeight="1">
      <c r="A3076" s="1"/>
      <c r="B3076" s="1" t="s">
        <v>4276</v>
      </c>
      <c r="C3076" s="1" t="s">
        <v>6398</v>
      </c>
      <c r="D3076" s="3" t="str">
        <f ca="1">IFERROR(__xludf.DUMMYFUNCTION("PROPER(REGEXEXTRACT(B1661, ""(?:https?:\/\/)?(?:www\.)?([a-zA-Z0-9-]+)\.""))"),"Skyscanner")</f>
        <v>Skyscanner</v>
      </c>
      <c r="E3076" s="1" t="s">
        <v>6399</v>
      </c>
      <c r="F3076" s="1">
        <v>7.0694920000000003</v>
      </c>
      <c r="G3076" s="1">
        <v>125.605141</v>
      </c>
      <c r="H3076" s="1" t="s">
        <v>4279</v>
      </c>
      <c r="I3076" s="1" t="s">
        <v>4252</v>
      </c>
      <c r="J3076" s="1">
        <f>IF(K3076="URBAN",1,IF(K3076="SUBURBAN",2,IF(K3076="RURAL",3,"")))</f>
        <v>1</v>
      </c>
      <c r="K3076" s="1" t="s">
        <v>42</v>
      </c>
      <c r="L3076" s="18">
        <v>46082</v>
      </c>
      <c r="M3076" s="49">
        <v>0.58333333333333337</v>
      </c>
      <c r="N3076" s="18">
        <v>46083</v>
      </c>
      <c r="O3076" s="56">
        <v>0.5</v>
      </c>
      <c r="P3076" s="31" t="str">
        <f>TEXT($L3076, "dddd")</f>
        <v>Sunday</v>
      </c>
      <c r="Q3076" s="39" t="s">
        <v>111</v>
      </c>
      <c r="R3076" s="39">
        <v>766</v>
      </c>
      <c r="S3076" s="1" t="str">
        <f>IF(OR(MONTH(L3076)=12, MONTH(L3076)&lt;=5), "Dry Season", "Wet Season")</f>
        <v>Dry Season</v>
      </c>
      <c r="T3076" s="1">
        <v>1</v>
      </c>
      <c r="U3076" s="1">
        <v>0</v>
      </c>
      <c r="V3076" s="1">
        <v>0</v>
      </c>
      <c r="W3076" s="2">
        <f>IF(ISNUMBER(SEARCH("N/A", X3076)), 0, 1)</f>
        <v>0</v>
      </c>
      <c r="X3076" s="1" t="s">
        <v>44</v>
      </c>
      <c r="Y3076" s="1"/>
      <c r="Z3076" s="1"/>
      <c r="AA3076" s="11" cm="1">
        <f t="array" ref="AA3076">IF(ISBLANK(Y3076), 0, VINCentyInvDistance(F3076,G3076,Y3076,Z3076))</f>
        <v>0</v>
      </c>
      <c r="AB3076" s="1">
        <v>0</v>
      </c>
      <c r="AC3076" s="1">
        <v>6.6</v>
      </c>
      <c r="AD3076" s="1">
        <v>4.3</v>
      </c>
      <c r="AE3076" s="1">
        <v>170</v>
      </c>
      <c r="AF3076" s="1">
        <v>1</v>
      </c>
      <c r="AG3076" s="1" t="s">
        <v>1703</v>
      </c>
      <c r="AH3076" s="1" t="s">
        <v>1704</v>
      </c>
      <c r="AI3076" s="1"/>
      <c r="AJ3076" s="1" t="s">
        <v>55</v>
      </c>
      <c r="AK3076" t="s">
        <v>4274</v>
      </c>
      <c r="AL3076" s="2">
        <v>0</v>
      </c>
      <c r="AM3076" s="1" t="s">
        <v>4280</v>
      </c>
    </row>
    <row r="3077" spans="1:39" ht="12.75" customHeight="1">
      <c r="A3077" s="1"/>
      <c r="B3077" s="1" t="s">
        <v>5106</v>
      </c>
      <c r="C3077" s="1" t="s">
        <v>6400</v>
      </c>
      <c r="D3077" s="3" t="str">
        <f ca="1">IFERROR(__xludf.DUMMYFUNCTION("PROPER(REGEXEXTRACT(B1662, ""(?:https?:\/\/)?(?:www\.)?([a-zA-Z0-9-]+)\.""))"),"Google")</f>
        <v>Google</v>
      </c>
      <c r="E3077" s="1" t="s">
        <v>4393</v>
      </c>
      <c r="F3077" s="1">
        <v>7.0668379999999997</v>
      </c>
      <c r="G3077" s="1">
        <v>125.60440800000001</v>
      </c>
      <c r="H3077" s="1" t="s">
        <v>5108</v>
      </c>
      <c r="I3077" s="1" t="s">
        <v>4252</v>
      </c>
      <c r="J3077" s="1">
        <f>IF(K3077="URBAN",1,IF(K3077="SUBURBAN",2,IF(K3077="RURAL",3,"")))</f>
        <v>1</v>
      </c>
      <c r="K3077" s="1" t="s">
        <v>42</v>
      </c>
      <c r="L3077" s="18">
        <v>46082</v>
      </c>
      <c r="M3077" s="49">
        <v>0.625</v>
      </c>
      <c r="N3077" s="18">
        <v>46083</v>
      </c>
      <c r="O3077" s="56">
        <v>0.5</v>
      </c>
      <c r="P3077" s="31" t="str">
        <f>TEXT($L3077, "dddd")</f>
        <v>Sunday</v>
      </c>
      <c r="Q3077" s="39" t="s">
        <v>186</v>
      </c>
      <c r="R3077" s="39">
        <v>499</v>
      </c>
      <c r="S3077" s="1" t="str">
        <f>IF(OR(MONTH(L3077)=12, MONTH(L3077)&lt;=5), "Dry Season", "Wet Season")</f>
        <v>Dry Season</v>
      </c>
      <c r="T3077" s="1">
        <v>1</v>
      </c>
      <c r="U3077" s="1">
        <v>1</v>
      </c>
      <c r="V3077" s="1">
        <v>0</v>
      </c>
      <c r="W3077" s="2">
        <f>IF(ISNUMBER(SEARCH("N/A", X3077)), 0, 1)</f>
        <v>0</v>
      </c>
      <c r="X3077" s="1" t="s">
        <v>44</v>
      </c>
      <c r="Y3077" s="1"/>
      <c r="Z3077" s="1"/>
      <c r="AA3077" s="11" cm="1">
        <f t="array" ref="AA3077">IF(ISBLANK(Y3077), 0, VINCentyInvDistance(F3077,G3077,Y3077,Z3077))</f>
        <v>0</v>
      </c>
      <c r="AB3077" s="1">
        <v>0</v>
      </c>
      <c r="AC3077" s="1">
        <v>8.1999999999999993</v>
      </c>
      <c r="AD3077" s="1">
        <v>0</v>
      </c>
      <c r="AE3077" s="1">
        <v>1675</v>
      </c>
      <c r="AF3077" s="1">
        <v>1</v>
      </c>
      <c r="AG3077" s="1" t="s">
        <v>1703</v>
      </c>
      <c r="AH3077" s="1" t="s">
        <v>1704</v>
      </c>
      <c r="AI3077" s="1" t="str">
        <f>TRIM(MID(SUBSTITUTE($H3077,",",REPT(" ",200)),(LEN($H3077)-LEN(SUBSTITUTE($H3077,",",""))-2)*200+1,200))</f>
        <v>Davao Region</v>
      </c>
      <c r="AJ3077" s="1" t="s">
        <v>55</v>
      </c>
      <c r="AL3077" s="1">
        <v>3</v>
      </c>
      <c r="AM3077" s="1" t="s">
        <v>5109</v>
      </c>
    </row>
    <row r="3078" spans="1:39" ht="12.75" customHeight="1">
      <c r="A3078" s="1"/>
      <c r="B3078" s="1" t="s">
        <v>4396</v>
      </c>
      <c r="C3078" s="1" t="s">
        <v>6401</v>
      </c>
      <c r="D3078" s="3" t="str">
        <f ca="1">IFERROR(__xludf.DUMMYFUNCTION("PROPER(REGEXEXTRACT(B1663, ""(?:https?:\/\/)?(?:www\.)?([a-zA-Z0-9-]+)\.""))"),"Skyscanner")</f>
        <v>Skyscanner</v>
      </c>
      <c r="E3078" s="1" t="s">
        <v>4336</v>
      </c>
      <c r="F3078" s="1">
        <v>7.0694439999999998</v>
      </c>
      <c r="G3078" s="1">
        <v>125.607778</v>
      </c>
      <c r="H3078" s="1" t="s">
        <v>4399</v>
      </c>
      <c r="I3078" s="1" t="s">
        <v>4252</v>
      </c>
      <c r="J3078" s="1">
        <f>IF(K3078="URBAN",1,IF(K3078="SUBURBAN",2,IF(K3078="RURAL",3,"")))</f>
        <v>1</v>
      </c>
      <c r="K3078" s="1" t="s">
        <v>42</v>
      </c>
      <c r="L3078" s="18">
        <v>46082</v>
      </c>
      <c r="M3078" s="49">
        <v>0.58333333333333337</v>
      </c>
      <c r="N3078" s="18">
        <v>46083</v>
      </c>
      <c r="O3078" s="56">
        <v>0.5</v>
      </c>
      <c r="P3078" s="31" t="str">
        <f>TEXT($L3078, "dddd")</f>
        <v>Sunday</v>
      </c>
      <c r="Q3078" s="39" t="s">
        <v>111</v>
      </c>
      <c r="R3078" s="39">
        <v>415</v>
      </c>
      <c r="S3078" s="1" t="str">
        <f>IF(OR(MONTH(L3078)=12, MONTH(L3078)&lt;=5), "Dry Season", "Wet Season")</f>
        <v>Dry Season</v>
      </c>
      <c r="T3078" s="1">
        <v>1</v>
      </c>
      <c r="U3078" s="1">
        <v>0</v>
      </c>
      <c r="V3078" s="1">
        <v>0</v>
      </c>
      <c r="W3078" s="2">
        <f>IF(ISNUMBER(SEARCH("N/A", X3078)), 0, 1)</f>
        <v>0</v>
      </c>
      <c r="X3078" s="1" t="s">
        <v>44</v>
      </c>
      <c r="Y3078" s="1"/>
      <c r="Z3078" s="1"/>
      <c r="AA3078" s="11" cm="1">
        <f t="array" ref="AA3078">IF(ISBLANK(Y3078), 0, VINCentyInvDistance(F3078,G3078,Y3078,Z3078))</f>
        <v>0</v>
      </c>
      <c r="AB3078" s="1">
        <v>0</v>
      </c>
      <c r="AC3078" s="1">
        <v>6.6</v>
      </c>
      <c r="AD3078" s="1">
        <v>3.4</v>
      </c>
      <c r="AE3078" s="1">
        <v>328</v>
      </c>
      <c r="AF3078" s="1">
        <v>1</v>
      </c>
      <c r="AG3078" s="1" t="s">
        <v>1703</v>
      </c>
      <c r="AH3078" s="1" t="s">
        <v>1704</v>
      </c>
      <c r="AI3078" s="1"/>
      <c r="AJ3078" s="1" t="s">
        <v>55</v>
      </c>
      <c r="AK3078" t="s">
        <v>16899</v>
      </c>
      <c r="AL3078" s="2">
        <v>0</v>
      </c>
      <c r="AM3078" s="1" t="s">
        <v>4400</v>
      </c>
    </row>
    <row r="3079" spans="1:39" ht="12.75" customHeight="1">
      <c r="A3079" s="1"/>
      <c r="B3079" s="1" t="s">
        <v>4337</v>
      </c>
      <c r="C3079" s="1" t="s">
        <v>6402</v>
      </c>
      <c r="D3079" s="3" t="str">
        <f ca="1">IFERROR(__xludf.DUMMYFUNCTION("PROPER(REGEXEXTRACT(B1664, ""(?:https?:\/\/)?(?:www\.)?([a-zA-Z0-9-]+)\.""))"),"Skyscanner")</f>
        <v>Skyscanner</v>
      </c>
      <c r="E3079" s="1" t="s">
        <v>5164</v>
      </c>
      <c r="F3079" s="1">
        <v>7.0669760000000004</v>
      </c>
      <c r="G3079" s="1">
        <v>125.606241</v>
      </c>
      <c r="H3079" s="1" t="s">
        <v>4340</v>
      </c>
      <c r="I3079" s="1" t="s">
        <v>4252</v>
      </c>
      <c r="J3079" s="1">
        <f>IF(K3079="URBAN",1,IF(K3079="SUBURBAN",2,IF(K3079="RURAL",3,"")))</f>
        <v>1</v>
      </c>
      <c r="K3079" s="1" t="s">
        <v>42</v>
      </c>
      <c r="L3079" s="18">
        <v>46082</v>
      </c>
      <c r="M3079" s="49">
        <v>0.58333333333333337</v>
      </c>
      <c r="N3079" s="18">
        <v>46083</v>
      </c>
      <c r="O3079" s="56">
        <v>0.5</v>
      </c>
      <c r="P3079" s="31" t="str">
        <f>TEXT($L3079, "dddd")</f>
        <v>Sunday</v>
      </c>
      <c r="Q3079" s="39" t="s">
        <v>111</v>
      </c>
      <c r="R3079" s="39">
        <v>3190</v>
      </c>
      <c r="S3079" s="1" t="str">
        <f>IF(OR(MONTH(L3079)=12, MONTH(L3079)&lt;=5), "Dry Season", "Wet Season")</f>
        <v>Dry Season</v>
      </c>
      <c r="T3079" s="1">
        <v>1</v>
      </c>
      <c r="U3079" s="1">
        <v>1</v>
      </c>
      <c r="V3079" s="1">
        <v>0</v>
      </c>
      <c r="W3079" s="2">
        <f>IF(ISNUMBER(SEARCH("N/A", X3079)), 0, 1)</f>
        <v>0</v>
      </c>
      <c r="X3079" s="1" t="s">
        <v>44</v>
      </c>
      <c r="Y3079" s="1"/>
      <c r="Z3079" s="1"/>
      <c r="AA3079" s="11" cm="1">
        <f t="array" ref="AA3079">IF(ISBLANK(Y3079), 0, VINCentyInvDistance(F3079,G3079,Y3079,Z3079))</f>
        <v>0</v>
      </c>
      <c r="AB3079" s="1">
        <v>0</v>
      </c>
      <c r="AC3079" s="1">
        <v>5.8</v>
      </c>
      <c r="AD3079" s="1">
        <v>4.5999999999999996</v>
      </c>
      <c r="AE3079" s="1">
        <v>38</v>
      </c>
      <c r="AF3079" s="1">
        <v>1</v>
      </c>
      <c r="AG3079" s="1" t="s">
        <v>1703</v>
      </c>
      <c r="AH3079" s="1" t="s">
        <v>1704</v>
      </c>
      <c r="AI3079" s="1"/>
      <c r="AJ3079" s="1" t="s">
        <v>55</v>
      </c>
      <c r="AK3079" t="s">
        <v>4341</v>
      </c>
      <c r="AL3079" s="2">
        <v>0</v>
      </c>
      <c r="AM3079" s="1" t="s">
        <v>4342</v>
      </c>
    </row>
    <row r="3080" spans="1:39" ht="12.75" customHeight="1">
      <c r="A3080" s="1"/>
      <c r="B3080" s="1" t="s">
        <v>5165</v>
      </c>
      <c r="C3080" s="1" t="s">
        <v>6403</v>
      </c>
      <c r="D3080" s="3" t="str">
        <f ca="1">IFERROR(__xludf.DUMMYFUNCTION("PROPER(REGEXEXTRACT(B1665, ""(?:https?:\/\/)?(?:www\.)?([a-zA-Z0-9-]+)\.""))"),"Google")</f>
        <v>Google</v>
      </c>
      <c r="E3080" s="1" t="s">
        <v>4484</v>
      </c>
      <c r="F3080" s="1">
        <v>7.0680290000000001</v>
      </c>
      <c r="G3080" s="1">
        <v>125.606264</v>
      </c>
      <c r="H3080" s="1" t="s">
        <v>5168</v>
      </c>
      <c r="I3080" s="1" t="s">
        <v>4252</v>
      </c>
      <c r="J3080" s="1">
        <f>IF(K3080="URBAN",1,IF(K3080="SUBURBAN",2,IF(K3080="RURAL",3,"")))</f>
        <v>1</v>
      </c>
      <c r="K3080" s="1" t="s">
        <v>42</v>
      </c>
      <c r="L3080" s="18">
        <v>46082</v>
      </c>
      <c r="M3080" s="49">
        <v>0.625</v>
      </c>
      <c r="N3080" s="18">
        <v>46083</v>
      </c>
      <c r="O3080" s="56">
        <v>0.5</v>
      </c>
      <c r="P3080" s="31" t="str">
        <f>TEXT($L3080, "dddd")</f>
        <v>Sunday</v>
      </c>
      <c r="Q3080" s="39" t="s">
        <v>111</v>
      </c>
      <c r="R3080" s="39">
        <v>1955</v>
      </c>
      <c r="S3080" s="1" t="str">
        <f>IF(OR(MONTH(L3080)=12, MONTH(L3080)&lt;=5), "Dry Season", "Wet Season")</f>
        <v>Dry Season</v>
      </c>
      <c r="T3080" s="1">
        <v>1</v>
      </c>
      <c r="U3080" s="1">
        <v>1</v>
      </c>
      <c r="V3080" s="1">
        <v>0</v>
      </c>
      <c r="W3080" s="2">
        <f>IF(ISNUMBER(SEARCH("N/A", X3080)), 0, 1)</f>
        <v>0</v>
      </c>
      <c r="X3080" s="1" t="s">
        <v>44</v>
      </c>
      <c r="Y3080" s="1"/>
      <c r="Z3080" s="1"/>
      <c r="AA3080" s="11" cm="1">
        <f t="array" ref="AA3080">IF(ISBLANK(Y3080), 0, VINCentyInvDistance(F3080,G3080,Y3080,Z3080))</f>
        <v>0</v>
      </c>
      <c r="AB3080" s="1">
        <v>0</v>
      </c>
      <c r="AC3080" s="1">
        <v>8.8000000000000007</v>
      </c>
      <c r="AD3080" s="1">
        <v>0</v>
      </c>
      <c r="AE3080" s="1">
        <v>321</v>
      </c>
      <c r="AF3080" s="1">
        <v>1</v>
      </c>
      <c r="AG3080" s="1" t="s">
        <v>1703</v>
      </c>
      <c r="AH3080" s="1" t="s">
        <v>1704</v>
      </c>
      <c r="AI3080" s="1"/>
      <c r="AJ3080" s="1" t="s">
        <v>55</v>
      </c>
      <c r="AL3080" s="2">
        <v>0</v>
      </c>
      <c r="AM3080" s="1" t="s">
        <v>5169</v>
      </c>
    </row>
    <row r="3081" spans="1:39" ht="12.75" customHeight="1">
      <c r="A3081" s="1"/>
      <c r="B3081" s="1" t="s">
        <v>4487</v>
      </c>
      <c r="C3081" s="1" t="s">
        <v>6404</v>
      </c>
      <c r="D3081" s="3" t="str">
        <f ca="1">IFERROR(__xludf.DUMMYFUNCTION("PROPER(REGEXEXTRACT(B1666, ""(?:https?:\/\/)?(?:www\.)?([a-zA-Z0-9-]+)\.""))"),"Skyscanner")</f>
        <v>Skyscanner</v>
      </c>
      <c r="E3081" s="1" t="s">
        <v>4446</v>
      </c>
      <c r="F3081" s="1">
        <v>7.0727330000000004</v>
      </c>
      <c r="G3081" s="1">
        <v>125.60480800000001</v>
      </c>
      <c r="H3081" s="1" t="s">
        <v>4490</v>
      </c>
      <c r="I3081" s="1" t="s">
        <v>4252</v>
      </c>
      <c r="J3081" s="1">
        <f>IF(K3081="URBAN",1,IF(K3081="SUBURBAN",2,IF(K3081="RURAL",3,"")))</f>
        <v>1</v>
      </c>
      <c r="K3081" s="1" t="s">
        <v>42</v>
      </c>
      <c r="L3081" s="18">
        <v>46082</v>
      </c>
      <c r="M3081" s="49">
        <v>0.625</v>
      </c>
      <c r="N3081" s="18">
        <v>46083</v>
      </c>
      <c r="O3081" s="56">
        <v>0.5</v>
      </c>
      <c r="P3081" s="31" t="str">
        <f>TEXT($L3081, "dddd")</f>
        <v>Sunday</v>
      </c>
      <c r="Q3081" s="39" t="s">
        <v>111</v>
      </c>
      <c r="R3081" s="39">
        <v>1381</v>
      </c>
      <c r="S3081" s="1" t="str">
        <f>IF(OR(MONTH(L3081)=12, MONTH(L3081)&lt;=5), "Dry Season", "Wet Season")</f>
        <v>Dry Season</v>
      </c>
      <c r="T3081" s="1">
        <v>1</v>
      </c>
      <c r="U3081" s="1">
        <v>0</v>
      </c>
      <c r="V3081" s="1">
        <v>0</v>
      </c>
      <c r="W3081" s="2">
        <f>IF(ISNUMBER(SEARCH("N/A", X3081)), 0, 1)</f>
        <v>0</v>
      </c>
      <c r="X3081" s="1" t="s">
        <v>44</v>
      </c>
      <c r="Y3081" s="1"/>
      <c r="Z3081" s="1"/>
      <c r="AA3081" s="11" cm="1">
        <f t="array" ref="AA3081">IF(ISBLANK(Y3081), 0, VINCentyInvDistance(F3081,G3081,Y3081,Z3081))</f>
        <v>0</v>
      </c>
      <c r="AB3081" s="1">
        <v>0</v>
      </c>
      <c r="AC3081" s="1">
        <v>9</v>
      </c>
      <c r="AD3081" s="1">
        <v>3.9</v>
      </c>
      <c r="AE3081" s="1">
        <v>58</v>
      </c>
      <c r="AF3081" s="1">
        <v>1</v>
      </c>
      <c r="AG3081" s="1" t="s">
        <v>1703</v>
      </c>
      <c r="AH3081" s="1" t="s">
        <v>1704</v>
      </c>
      <c r="AI3081" s="1"/>
      <c r="AJ3081" s="1" t="s">
        <v>55</v>
      </c>
      <c r="AK3081" t="s">
        <v>16905</v>
      </c>
      <c r="AL3081" s="2">
        <v>0</v>
      </c>
      <c r="AM3081" s="1" t="s">
        <v>4491</v>
      </c>
    </row>
    <row r="3082" spans="1:39" ht="12.75" customHeight="1">
      <c r="A3082" s="1"/>
      <c r="B3082" s="1" t="s">
        <v>4448</v>
      </c>
      <c r="C3082" s="1" t="s">
        <v>6405</v>
      </c>
      <c r="D3082" s="3" t="str">
        <f ca="1">IFERROR(__xludf.DUMMYFUNCTION("PROPER(REGEXEXTRACT(B1667, ""(?:https?:\/\/)?(?:www\.)?([a-zA-Z0-9-]+)\.""))"),"Skyscanner")</f>
        <v>Skyscanner</v>
      </c>
      <c r="E3082" s="1" t="s">
        <v>4536</v>
      </c>
      <c r="F3082" s="1">
        <v>7.0670599999999997</v>
      </c>
      <c r="G3082" s="1">
        <v>125.60423</v>
      </c>
      <c r="H3082" s="1" t="s">
        <v>4451</v>
      </c>
      <c r="I3082" s="1" t="s">
        <v>4252</v>
      </c>
      <c r="J3082" s="1">
        <f>IF(K3082="URBAN",1,IF(K3082="SUBURBAN",2,IF(K3082="RURAL",3,"")))</f>
        <v>1</v>
      </c>
      <c r="K3082" s="1" t="s">
        <v>42</v>
      </c>
      <c r="L3082" s="18">
        <v>46082</v>
      </c>
      <c r="M3082" s="49">
        <v>0.58333333333333337</v>
      </c>
      <c r="N3082" s="18">
        <v>46083</v>
      </c>
      <c r="O3082" s="56">
        <v>0.5</v>
      </c>
      <c r="P3082" s="31" t="str">
        <f>TEXT($L3082, "dddd")</f>
        <v>Sunday</v>
      </c>
      <c r="Q3082" s="39" t="s">
        <v>111</v>
      </c>
      <c r="R3082" s="39">
        <v>1369</v>
      </c>
      <c r="S3082" s="1" t="str">
        <f>IF(OR(MONTH(L3082)=12, MONTH(L3082)&lt;=5), "Dry Season", "Wet Season")</f>
        <v>Dry Season</v>
      </c>
      <c r="T3082" s="1">
        <v>1</v>
      </c>
      <c r="U3082" s="1">
        <v>0</v>
      </c>
      <c r="V3082" s="1">
        <v>0</v>
      </c>
      <c r="W3082" s="2">
        <f>IF(ISNUMBER(SEARCH("N/A", X3082)), 0, 1)</f>
        <v>0</v>
      </c>
      <c r="X3082" s="1" t="s">
        <v>44</v>
      </c>
      <c r="Y3082" s="1"/>
      <c r="Z3082" s="1"/>
      <c r="AA3082" s="11" cm="1">
        <f t="array" ref="AA3082">IF(ISBLANK(Y3082), 0, VINCentyInvDistance(F3082,G3082,Y3082,Z3082))</f>
        <v>0</v>
      </c>
      <c r="AB3082" s="1">
        <v>0</v>
      </c>
      <c r="AC3082" s="1">
        <v>6.8</v>
      </c>
      <c r="AD3082" s="1">
        <v>3.5</v>
      </c>
      <c r="AE3082" s="1">
        <v>19</v>
      </c>
      <c r="AF3082" s="1">
        <v>1</v>
      </c>
      <c r="AG3082" s="1" t="s">
        <v>1703</v>
      </c>
      <c r="AH3082" s="1" t="s">
        <v>1704</v>
      </c>
      <c r="AI3082" s="1"/>
      <c r="AJ3082" s="1" t="s">
        <v>55</v>
      </c>
      <c r="AK3082" t="s">
        <v>4452</v>
      </c>
      <c r="AL3082" s="2">
        <v>0</v>
      </c>
      <c r="AM3082" s="1" t="s">
        <v>4453</v>
      </c>
    </row>
    <row r="3083" spans="1:39" ht="12.75" customHeight="1">
      <c r="A3083" s="1"/>
      <c r="B3083" s="1" t="s">
        <v>4538</v>
      </c>
      <c r="C3083" s="1" t="s">
        <v>6406</v>
      </c>
      <c r="D3083" s="3" t="str">
        <f ca="1">IFERROR(__xludf.DUMMYFUNCTION("PROPER(REGEXEXTRACT(B1668, ""(?:https?:\/\/)?(?:www\.)?([a-zA-Z0-9-]+)\.""))"),"Skyscanner")</f>
        <v>Skyscanner</v>
      </c>
      <c r="E3083" s="1" t="s">
        <v>6407</v>
      </c>
      <c r="F3083" s="1">
        <v>7.0673820000000003</v>
      </c>
      <c r="G3083" s="1">
        <v>125.60668699999999</v>
      </c>
      <c r="H3083" s="1" t="s">
        <v>4541</v>
      </c>
      <c r="I3083" s="1" t="s">
        <v>1300</v>
      </c>
      <c r="J3083" s="1">
        <f>IF(K3083="URBAN",1,IF(K3083="SUBURBAN",2,IF(K3083="RURAL",3,"")))</f>
        <v>1</v>
      </c>
      <c r="K3083" s="1" t="s">
        <v>42</v>
      </c>
      <c r="L3083" s="18">
        <v>46082</v>
      </c>
      <c r="M3083" s="49">
        <v>0.54166666666666663</v>
      </c>
      <c r="N3083" s="18">
        <v>46083</v>
      </c>
      <c r="O3083" s="56">
        <v>0.5</v>
      </c>
      <c r="P3083" s="31" t="str">
        <f>TEXT($L3083, "dddd")</f>
        <v>Sunday</v>
      </c>
      <c r="Q3083" s="39" t="s">
        <v>111</v>
      </c>
      <c r="R3083" s="39">
        <v>606</v>
      </c>
      <c r="S3083" s="1" t="str">
        <f>IF(OR(MONTH(L3083)=12, MONTH(L3083)&lt;=5), "Dry Season", "Wet Season")</f>
        <v>Dry Season</v>
      </c>
      <c r="T3083" s="1">
        <v>1</v>
      </c>
      <c r="U3083" s="1">
        <v>1</v>
      </c>
      <c r="V3083" s="1">
        <v>0</v>
      </c>
      <c r="W3083" s="2">
        <f>IF(ISNUMBER(SEARCH("N/A", X3083)), 0, 1)</f>
        <v>0</v>
      </c>
      <c r="X3083" s="1" t="s">
        <v>44</v>
      </c>
      <c r="Y3083" s="1"/>
      <c r="Z3083" s="1"/>
      <c r="AA3083" s="11" cm="1">
        <f t="array" ref="AA3083">IF(ISBLANK(Y3083), 0, VINCentyInvDistance(F3083,G3083,Y3083,Z3083))</f>
        <v>0</v>
      </c>
      <c r="AB3083" s="1">
        <v>0</v>
      </c>
      <c r="AC3083" s="1">
        <v>5.8</v>
      </c>
      <c r="AD3083" s="1">
        <v>3.6</v>
      </c>
      <c r="AE3083" s="1">
        <v>46</v>
      </c>
      <c r="AF3083" s="1">
        <v>1</v>
      </c>
      <c r="AG3083" s="1" t="s">
        <v>1703</v>
      </c>
      <c r="AH3083" s="1" t="s">
        <v>1704</v>
      </c>
      <c r="AI3083" s="1"/>
      <c r="AJ3083" s="1" t="s">
        <v>55</v>
      </c>
      <c r="AK3083" t="s">
        <v>16912</v>
      </c>
      <c r="AL3083" s="2">
        <v>0</v>
      </c>
      <c r="AM3083" s="1" t="s">
        <v>4542</v>
      </c>
    </row>
    <row r="3084" spans="1:39" ht="12.75" customHeight="1">
      <c r="A3084" s="1"/>
      <c r="B3084" s="1" t="s">
        <v>4270</v>
      </c>
      <c r="C3084" s="1" t="s">
        <v>6408</v>
      </c>
      <c r="D3084" s="3" t="str">
        <f ca="1">IFERROR(__xludf.DUMMYFUNCTION("PROPER(REGEXEXTRACT(B1669, ""(?:https?:\/\/)?(?:www\.)?([a-zA-Z0-9-]+)\.""))"),"Google")</f>
        <v>Google</v>
      </c>
      <c r="E3084" s="1" t="s">
        <v>4778</v>
      </c>
      <c r="F3084" s="1">
        <v>7.0661009999999997</v>
      </c>
      <c r="G3084" s="1">
        <v>125.604569</v>
      </c>
      <c r="H3084" s="1" t="s">
        <v>4273</v>
      </c>
      <c r="I3084" s="1" t="s">
        <v>4252</v>
      </c>
      <c r="J3084" s="1">
        <f>IF(K3084="URBAN",1,IF(K3084="SUBURBAN",2,IF(K3084="RURAL",3,"")))</f>
        <v>1</v>
      </c>
      <c r="K3084" s="1" t="s">
        <v>42</v>
      </c>
      <c r="L3084" s="18">
        <v>46082</v>
      </c>
      <c r="M3084" s="49">
        <v>0.625</v>
      </c>
      <c r="N3084" s="18">
        <v>46083</v>
      </c>
      <c r="O3084" s="56">
        <v>0.5</v>
      </c>
      <c r="P3084" s="31" t="str">
        <f>TEXT($L3084, "dddd")</f>
        <v>Sunday</v>
      </c>
      <c r="Q3084" s="39" t="s">
        <v>111</v>
      </c>
      <c r="R3084" s="39">
        <v>1107</v>
      </c>
      <c r="S3084" s="1" t="str">
        <f>IF(OR(MONTH(L3084)=12, MONTH(L3084)&lt;=5), "Dry Season", "Wet Season")</f>
        <v>Dry Season</v>
      </c>
      <c r="T3084" s="1">
        <v>1</v>
      </c>
      <c r="U3084" s="1">
        <v>1</v>
      </c>
      <c r="V3084" s="1">
        <v>0</v>
      </c>
      <c r="W3084" s="2">
        <f>IF(ISNUMBER(SEARCH("N/A", X3084)), 0, 1)</f>
        <v>0</v>
      </c>
      <c r="X3084" s="1" t="s">
        <v>44</v>
      </c>
      <c r="Y3084" s="1"/>
      <c r="Z3084" s="1"/>
      <c r="AA3084" s="11" cm="1">
        <f t="array" ref="AA3084">IF(ISBLANK(Y3084), 0, VINCentyInvDistance(F3084,G3084,Y3084,Z3084))</f>
        <v>0</v>
      </c>
      <c r="AB3084" s="1">
        <v>0</v>
      </c>
      <c r="AC3084" s="1">
        <v>5.8</v>
      </c>
      <c r="AD3084" s="1">
        <v>0</v>
      </c>
      <c r="AE3084" s="1">
        <v>3</v>
      </c>
      <c r="AF3084" s="1">
        <v>1</v>
      </c>
      <c r="AG3084" s="1" t="s">
        <v>1703</v>
      </c>
      <c r="AH3084" s="1" t="s">
        <v>1704</v>
      </c>
      <c r="AI3084" s="1"/>
      <c r="AJ3084" s="1" t="s">
        <v>55</v>
      </c>
      <c r="AL3084" s="2">
        <v>0</v>
      </c>
      <c r="AM3084" s="1" t="s">
        <v>4275</v>
      </c>
    </row>
    <row r="3085" spans="1:39" ht="12.75" customHeight="1">
      <c r="A3085" s="1"/>
      <c r="B3085" s="1" t="s">
        <v>4781</v>
      </c>
      <c r="C3085" s="1" t="s">
        <v>6409</v>
      </c>
      <c r="D3085" s="3" t="str">
        <f ca="1">IFERROR(__xludf.DUMMYFUNCTION("PROPER(REGEXEXTRACT(B1670, ""(?:https?:\/\/)?(?:www\.)?([a-zA-Z0-9-]+)\.""))"),"Skyscanner")</f>
        <v>Skyscanner</v>
      </c>
      <c r="E3085" s="1" t="s">
        <v>4783</v>
      </c>
      <c r="F3085" s="1">
        <v>7.0976802000000001</v>
      </c>
      <c r="G3085" s="1">
        <v>125.6206198</v>
      </c>
      <c r="H3085" s="1" t="s">
        <v>4784</v>
      </c>
      <c r="I3085" s="1" t="s">
        <v>4252</v>
      </c>
      <c r="J3085" s="1">
        <f>IF(K3085="URBAN",1,IF(K3085="SUBURBAN",2,IF(K3085="RURAL",3,"")))</f>
        <v>1</v>
      </c>
      <c r="K3085" s="1" t="s">
        <v>42</v>
      </c>
      <c r="L3085" s="18">
        <v>46082</v>
      </c>
      <c r="M3085" s="49">
        <v>0.58333333333333337</v>
      </c>
      <c r="N3085" s="18">
        <v>46083</v>
      </c>
      <c r="O3085" s="56">
        <v>0.5</v>
      </c>
      <c r="P3085" s="31" t="str">
        <f>TEXT($L3085, "dddd")</f>
        <v>Sunday</v>
      </c>
      <c r="Q3085" s="39" t="s">
        <v>1266</v>
      </c>
      <c r="R3085" s="39">
        <v>944</v>
      </c>
      <c r="S3085" s="1" t="str">
        <f>IF(OR(MONTH(L3085)=12, MONTH(L3085)&lt;=5), "Dry Season", "Wet Season")</f>
        <v>Dry Season</v>
      </c>
      <c r="T3085" s="1">
        <v>2</v>
      </c>
      <c r="U3085" s="1">
        <v>1</v>
      </c>
      <c r="V3085" s="1">
        <v>1</v>
      </c>
      <c r="W3085" s="2">
        <f>IF(ISNUMBER(SEARCH("N/A", X3085)), 0, 1)</f>
        <v>1</v>
      </c>
      <c r="X3085" s="1" t="s">
        <v>4263</v>
      </c>
      <c r="Y3085" s="1">
        <v>7.0920304999999999</v>
      </c>
      <c r="Z3085" s="1">
        <v>125.61240720000001</v>
      </c>
      <c r="AA3085" s="11" cm="1">
        <f t="array" ref="AA3085">IF(ISBLANK(Y3085), 0, VINCentyInvDistance(F3085,G3085,Y3085,Z3085))</f>
        <v>1101.5989997208724</v>
      </c>
      <c r="AB3085" s="1">
        <v>0</v>
      </c>
      <c r="AC3085" s="1">
        <v>7.4</v>
      </c>
      <c r="AD3085" s="1">
        <v>4</v>
      </c>
      <c r="AE3085" s="1">
        <v>6</v>
      </c>
      <c r="AF3085" s="1">
        <v>1</v>
      </c>
      <c r="AG3085" s="1" t="s">
        <v>4264</v>
      </c>
      <c r="AH3085" s="1" t="s">
        <v>1704</v>
      </c>
      <c r="AI3085" s="1" t="str">
        <f>TRIM(MID(SUBSTITUTE($H3085,",",REPT(" ",200)),(LEN($H3085)-LEN(SUBSTITUTE($H3085,",",""))-2)*200+1,200))</f>
        <v>Davao Region</v>
      </c>
      <c r="AJ3085" s="1" t="s">
        <v>55</v>
      </c>
      <c r="AK3085" t="s">
        <v>1181</v>
      </c>
      <c r="AL3085" s="2">
        <v>0</v>
      </c>
      <c r="AM3085" s="1"/>
    </row>
    <row r="3086" spans="1:39" ht="12.75" customHeight="1">
      <c r="A3086" s="1"/>
      <c r="B3086" s="1" t="s">
        <v>4923</v>
      </c>
      <c r="C3086" s="1" t="s">
        <v>6434</v>
      </c>
      <c r="D3086" s="3" t="str">
        <f ca="1">IFERROR(__xludf.DUMMYFUNCTION("PROPER(REGEXEXTRACT(B1678, ""(?:https?:\/\/)?(?:www\.)?([a-zA-Z0-9-]+)\.""))"),"Skyscanner")</f>
        <v>Skyscanner</v>
      </c>
      <c r="E3086" s="1" t="s">
        <v>6435</v>
      </c>
      <c r="F3086" s="1">
        <v>10.34173</v>
      </c>
      <c r="G3086" s="1">
        <v>123.89745600000001</v>
      </c>
      <c r="H3086" s="1" t="s">
        <v>4926</v>
      </c>
      <c r="I3086" s="1" t="s">
        <v>4252</v>
      </c>
      <c r="J3086" s="1">
        <f>IF(K3086="URBAN",1,IF(K3086="SUBURBAN",2,IF(K3086="RURAL",3,"")))</f>
        <v>1</v>
      </c>
      <c r="K3086" s="1" t="s">
        <v>42</v>
      </c>
      <c r="L3086" s="18">
        <v>46082</v>
      </c>
      <c r="M3086" s="49">
        <v>0.625</v>
      </c>
      <c r="N3086" s="18">
        <v>46083</v>
      </c>
      <c r="O3086" s="56">
        <v>0.5</v>
      </c>
      <c r="P3086" s="31" t="str">
        <f>TEXT($L3086, "dddd")</f>
        <v>Sunday</v>
      </c>
      <c r="Q3086" s="39" t="s">
        <v>207</v>
      </c>
      <c r="R3086" s="39">
        <v>4871</v>
      </c>
      <c r="S3086" s="1" t="str">
        <f>IF(OR(MONTH(L3086)=12, MONTH(L3086)&lt;=5), "Dry Season", "Wet Season")</f>
        <v>Dry Season</v>
      </c>
      <c r="T3086" s="1">
        <v>2</v>
      </c>
      <c r="U3086" s="1">
        <v>0</v>
      </c>
      <c r="V3086" s="1">
        <v>1</v>
      </c>
      <c r="W3086" s="2">
        <f>IF(ISNUMBER(SEARCH("N/A", X3086)), 0, 1)</f>
        <v>0</v>
      </c>
      <c r="X3086" s="1" t="s">
        <v>44</v>
      </c>
      <c r="Y3086" s="1"/>
      <c r="Z3086" s="1"/>
      <c r="AA3086" s="11" cm="1">
        <f t="array" ref="AA3086">IF(ISBLANK(Y3086), 0, VINCentyInvDistance(F3086,G3086,Y3086,Z3086))</f>
        <v>0</v>
      </c>
      <c r="AB3086" s="1">
        <v>1</v>
      </c>
      <c r="AC3086" s="1">
        <v>8.8000000000000007</v>
      </c>
      <c r="AD3086" s="1">
        <v>3.7</v>
      </c>
      <c r="AE3086" s="1">
        <v>2747</v>
      </c>
      <c r="AF3086" s="1">
        <v>1</v>
      </c>
      <c r="AG3086" s="1" t="s">
        <v>731</v>
      </c>
      <c r="AH3086" s="1" t="s">
        <v>731</v>
      </c>
      <c r="AI3086" s="1"/>
      <c r="AJ3086" s="1" t="s">
        <v>55</v>
      </c>
      <c r="AK3086" t="s">
        <v>17051</v>
      </c>
      <c r="AL3086" s="2">
        <v>0</v>
      </c>
      <c r="AM3086" s="1" t="s">
        <v>4927</v>
      </c>
    </row>
    <row r="3087" spans="1:39" ht="12.75" customHeight="1">
      <c r="A3087" s="1"/>
      <c r="B3087" s="1" t="s">
        <v>4254</v>
      </c>
      <c r="C3087" s="1" t="s">
        <v>6447</v>
      </c>
      <c r="D3087" s="3" t="str">
        <f ca="1">IFERROR(__xludf.DUMMYFUNCTION("PROPER(REGEXEXTRACT(B1682, ""(?:https?:\/\/)?(?:www\.)?([a-zA-Z0-9-]+)\.""))"),"Skyscanner")</f>
        <v>Skyscanner</v>
      </c>
      <c r="E3087" s="1" t="s">
        <v>6395</v>
      </c>
      <c r="F3087" s="1">
        <v>7.0693419999999998</v>
      </c>
      <c r="G3087" s="1">
        <v>125.610186</v>
      </c>
      <c r="H3087" s="1" t="s">
        <v>4257</v>
      </c>
      <c r="I3087" s="1" t="s">
        <v>4252</v>
      </c>
      <c r="J3087" s="1">
        <f>IF(K3087="URBAN",1,IF(K3087="SUBURBAN",2,IF(K3087="RURAL",3,"")))</f>
        <v>1</v>
      </c>
      <c r="K3087" s="1" t="s">
        <v>42</v>
      </c>
      <c r="L3087" s="18">
        <v>46082</v>
      </c>
      <c r="M3087" s="49">
        <v>0.58333333333333337</v>
      </c>
      <c r="N3087" s="18">
        <v>46083</v>
      </c>
      <c r="O3087" s="56">
        <v>0.5</v>
      </c>
      <c r="P3087" s="31" t="str">
        <f>TEXT($L3087, "dddd")</f>
        <v>Sunday</v>
      </c>
      <c r="Q3087" s="39" t="s">
        <v>111</v>
      </c>
      <c r="R3087" s="39">
        <v>10176</v>
      </c>
      <c r="S3087" s="1" t="str">
        <f>IF(OR(MONTH(L3087)=12, MONTH(L3087)&lt;=5), "Dry Season", "Wet Season")</f>
        <v>Dry Season</v>
      </c>
      <c r="T3087" s="1">
        <v>1</v>
      </c>
      <c r="U3087" s="1">
        <v>1</v>
      </c>
      <c r="V3087" s="1">
        <v>0</v>
      </c>
      <c r="W3087" s="2">
        <f>IF(ISNUMBER(SEARCH("N/A", X3087)), 0, 1)</f>
        <v>0</v>
      </c>
      <c r="X3087" s="1" t="s">
        <v>44</v>
      </c>
      <c r="Y3087" s="1"/>
      <c r="Z3087" s="1"/>
      <c r="AA3087" s="11" cm="1">
        <f t="array" ref="AA3087">IF(ISBLANK(Y3087), 0, VINCentyInvDistance(F3087,G3087,Y3087,Z3087))</f>
        <v>0</v>
      </c>
      <c r="AB3087" s="1">
        <v>1</v>
      </c>
      <c r="AC3087" s="1">
        <v>7.2</v>
      </c>
      <c r="AD3087" s="1">
        <v>4.5</v>
      </c>
      <c r="AE3087" s="1">
        <v>283</v>
      </c>
      <c r="AF3087" s="1">
        <v>1</v>
      </c>
      <c r="AG3087" s="1" t="s">
        <v>1703</v>
      </c>
      <c r="AH3087" s="1" t="s">
        <v>1704</v>
      </c>
      <c r="AI3087" s="1"/>
      <c r="AJ3087" s="1" t="s">
        <v>55</v>
      </c>
      <c r="AK3087" t="s">
        <v>16887</v>
      </c>
      <c r="AL3087" s="1">
        <v>4</v>
      </c>
      <c r="AM3087" s="1" t="s">
        <v>4258</v>
      </c>
    </row>
    <row r="3088" spans="1:39" ht="12.75" customHeight="1">
      <c r="A3088" s="1"/>
      <c r="B3088" s="1" t="s">
        <v>4497</v>
      </c>
      <c r="C3088" s="1" t="s">
        <v>6449</v>
      </c>
      <c r="D3088" s="3" t="str">
        <f ca="1">IFERROR(__xludf.DUMMYFUNCTION("PROPER(REGEXEXTRACT(B1684, ""(?:https?:\/\/)?(?:www\.)?([a-zA-Z0-9-]+)\.""))"),"Skyscanner")</f>
        <v>Skyscanner</v>
      </c>
      <c r="E3088" s="1" t="s">
        <v>6450</v>
      </c>
      <c r="F3088" s="1">
        <v>7.0614699999999999</v>
      </c>
      <c r="G3088" s="1">
        <v>125.59572</v>
      </c>
      <c r="H3088" s="1" t="s">
        <v>4500</v>
      </c>
      <c r="I3088" s="1" t="s">
        <v>4252</v>
      </c>
      <c r="J3088" s="1">
        <f>IF(K3088="URBAN",1,IF(K3088="SUBURBAN",2,IF(K3088="RURAL",3,"")))</f>
        <v>1</v>
      </c>
      <c r="K3088" s="1" t="s">
        <v>42</v>
      </c>
      <c r="L3088" s="18">
        <v>46082</v>
      </c>
      <c r="M3088" s="49">
        <v>0.625</v>
      </c>
      <c r="N3088" s="18">
        <v>46083</v>
      </c>
      <c r="O3088" s="56">
        <v>0.5</v>
      </c>
      <c r="P3088" s="31" t="str">
        <f>TEXT($L3088, "dddd")</f>
        <v>Sunday</v>
      </c>
      <c r="Q3088" s="39" t="s">
        <v>111</v>
      </c>
      <c r="R3088" s="39">
        <v>198</v>
      </c>
      <c r="S3088" s="1" t="str">
        <f>IF(OR(MONTH(L3088)=12, MONTH(L3088)&lt;=5), "Dry Season", "Wet Season")</f>
        <v>Dry Season</v>
      </c>
      <c r="T3088" s="1">
        <v>1</v>
      </c>
      <c r="U3088" s="1">
        <v>1</v>
      </c>
      <c r="V3088" s="1">
        <v>0</v>
      </c>
      <c r="W3088" s="2">
        <f>IF(ISNUMBER(SEARCH("N/A", X3088)), 0, 1)</f>
        <v>0</v>
      </c>
      <c r="X3088" s="1" t="s">
        <v>44</v>
      </c>
      <c r="Y3088" s="1"/>
      <c r="Z3088" s="1"/>
      <c r="AA3088" s="11" cm="1">
        <f t="array" ref="AA3088">IF(ISBLANK(Y3088), 0, VINCentyInvDistance(F3088,G3088,Y3088,Z3088))</f>
        <v>0</v>
      </c>
      <c r="AB3088" s="1">
        <v>0</v>
      </c>
      <c r="AC3088" s="1">
        <v>8.1999999999999993</v>
      </c>
      <c r="AD3088" s="1">
        <v>5</v>
      </c>
      <c r="AE3088" s="1">
        <v>164</v>
      </c>
      <c r="AF3088" s="1">
        <v>1</v>
      </c>
      <c r="AG3088" s="1" t="s">
        <v>4501</v>
      </c>
      <c r="AH3088" s="1" t="s">
        <v>1704</v>
      </c>
      <c r="AI3088" s="1"/>
      <c r="AJ3088" s="1" t="s">
        <v>55</v>
      </c>
      <c r="AK3088" t="s">
        <v>16961</v>
      </c>
      <c r="AL3088" s="1">
        <v>3</v>
      </c>
      <c r="AM3088" s="1" t="s">
        <v>4502</v>
      </c>
    </row>
    <row r="3089" spans="1:39" ht="12.75" customHeight="1">
      <c r="A3089" s="1"/>
      <c r="B3089" s="1" t="s">
        <v>6451</v>
      </c>
      <c r="C3089" s="1" t="s">
        <v>5132</v>
      </c>
      <c r="D3089" s="3" t="str">
        <f ca="1">IFERROR(__xludf.DUMMYFUNCTION("PROPER(REGEXEXTRACT(B1685, ""(?:https?:\/\/)?(?:www\.)?([a-zA-Z0-9-]+)\.""))"),"Google")</f>
        <v>Google</v>
      </c>
      <c r="E3089" s="1" t="s">
        <v>5133</v>
      </c>
      <c r="F3089" s="1">
        <v>7.0497012000000003</v>
      </c>
      <c r="G3089" s="1">
        <v>125.5907263</v>
      </c>
      <c r="H3089" s="1" t="s">
        <v>5134</v>
      </c>
      <c r="I3089" s="1" t="s">
        <v>4252</v>
      </c>
      <c r="J3089" s="1">
        <f>IF(K3089="URBAN",1,IF(K3089="SUBURBAN",2,IF(K3089="RURAL",3,"")))</f>
        <v>1</v>
      </c>
      <c r="K3089" s="1" t="s">
        <v>42</v>
      </c>
      <c r="L3089" s="18">
        <v>46082</v>
      </c>
      <c r="M3089" s="49">
        <v>0.625</v>
      </c>
      <c r="N3089" s="18">
        <v>46083</v>
      </c>
      <c r="O3089" s="56">
        <v>0.5</v>
      </c>
      <c r="P3089" s="31" t="str">
        <f>TEXT($L3089, "dddd")</f>
        <v>Sunday</v>
      </c>
      <c r="Q3089" s="39" t="s">
        <v>111</v>
      </c>
      <c r="R3089" s="39">
        <v>1786</v>
      </c>
      <c r="S3089" s="1" t="str">
        <f>IF(OR(MONTH(L3089)=12, MONTH(L3089)&lt;=5), "Dry Season", "Wet Season")</f>
        <v>Dry Season</v>
      </c>
      <c r="T3089" s="1">
        <v>1</v>
      </c>
      <c r="U3089" s="1">
        <v>1</v>
      </c>
      <c r="V3089" s="1">
        <v>1</v>
      </c>
      <c r="W3089" s="2">
        <f>IF(ISNUMBER(SEARCH("N/A", X3089)), 0, 1)</f>
        <v>0</v>
      </c>
      <c r="X3089" s="1" t="s">
        <v>44</v>
      </c>
      <c r="Y3089" s="1"/>
      <c r="Z3089" s="1"/>
      <c r="AA3089" s="11" cm="1">
        <f t="array" ref="AA3089">IF(ISBLANK(Y3089), 0, VINCentyInvDistance(F3089,G3089,Y3089,Z3089))</f>
        <v>0</v>
      </c>
      <c r="AB3089" s="1">
        <v>0</v>
      </c>
      <c r="AC3089" s="1">
        <v>0</v>
      </c>
      <c r="AD3089" s="1">
        <v>0</v>
      </c>
      <c r="AE3089" s="1">
        <v>414</v>
      </c>
      <c r="AF3089" s="1">
        <v>1</v>
      </c>
      <c r="AG3089" s="1" t="str">
        <f>TRIM(MID(SUBSTITUTE($H3089,",",REPT(" ",200)),(LEN($H3089)-LEN(SUBSTITUTE($H3089,",",""))-4)*200+1,200))</f>
        <v>Talomo District</v>
      </c>
      <c r="AH3089" s="1" t="str">
        <f>TRIM(MID(SUBSTITUTE($H3089,",",REPT(" ",200)),(LEN($H3089)-LEN(SUBSTITUTE($H3089,",",""))-3)*200+1,200))</f>
        <v>Davao City</v>
      </c>
      <c r="AI3089" s="1" t="str">
        <f>TRIM(MID(SUBSTITUTE($H3089,",",REPT(" ",200)),(LEN($H3089)-LEN(SUBSTITUTE($H3089,",",""))-2)*200+1,200))</f>
        <v>Davao Region</v>
      </c>
      <c r="AJ3089" s="1" t="str">
        <f>TRIM(MID(SUBSTITUTE($H3089,",",REPT(" ",200)),(LEN($H3089)-LEN(SUBSTITUTE($H3089,",",""))-0)*200+1,200))</f>
        <v>Philippines</v>
      </c>
      <c r="AL3089" s="2">
        <v>0</v>
      </c>
      <c r="AM3089" s="1"/>
    </row>
    <row r="3090" spans="1:39" ht="12.75" customHeight="1">
      <c r="A3090" s="1"/>
      <c r="B3090" s="1" t="s">
        <v>4343</v>
      </c>
      <c r="C3090" s="1" t="s">
        <v>4764</v>
      </c>
      <c r="D3090" s="3" t="str">
        <f ca="1">IFERROR(__xludf.DUMMYFUNCTION("PROPER(REGEXEXTRACT(B1686, ""(?:https?:\/\/)?(?:www\.)?([a-zA-Z0-9-]+)\.""))"),"Google")</f>
        <v>Google</v>
      </c>
      <c r="E3090" s="1" t="s">
        <v>4765</v>
      </c>
      <c r="F3090" s="1">
        <v>7.0604079999999998</v>
      </c>
      <c r="G3090" s="1">
        <v>125.59343459999999</v>
      </c>
      <c r="H3090" s="1" t="s">
        <v>4512</v>
      </c>
      <c r="I3090" s="1" t="s">
        <v>4252</v>
      </c>
      <c r="J3090" s="1">
        <f>IF(K3090="URBAN",1,IF(K3090="SUBURBAN",2,IF(K3090="RURAL",3,"")))</f>
        <v>1</v>
      </c>
      <c r="K3090" s="1" t="s">
        <v>42</v>
      </c>
      <c r="L3090" s="18">
        <v>46082</v>
      </c>
      <c r="M3090" s="49">
        <v>0.625</v>
      </c>
      <c r="N3090" s="18">
        <v>46083</v>
      </c>
      <c r="O3090" s="56">
        <v>0.5</v>
      </c>
      <c r="P3090" s="31" t="str">
        <f>TEXT($L3090, "dddd")</f>
        <v>Sunday</v>
      </c>
      <c r="Q3090" s="39" t="s">
        <v>111</v>
      </c>
      <c r="R3090" s="39">
        <v>1722</v>
      </c>
      <c r="S3090" s="1" t="str">
        <f>IF(OR(MONTH(L3090)=12, MONTH(L3090)&lt;=5), "Dry Season", "Wet Season")</f>
        <v>Dry Season</v>
      </c>
      <c r="T3090" s="1">
        <v>1</v>
      </c>
      <c r="U3090" s="1">
        <v>0</v>
      </c>
      <c r="V3090" s="1">
        <v>0</v>
      </c>
      <c r="W3090" s="2">
        <f>IF(ISNUMBER(SEARCH("N/A", X3090)), 0, 1)</f>
        <v>1</v>
      </c>
      <c r="X3090" s="1" t="s">
        <v>4347</v>
      </c>
      <c r="Y3090" s="1">
        <v>7.0496768999999997</v>
      </c>
      <c r="Z3090" s="1">
        <v>125.5883056</v>
      </c>
      <c r="AA3090" s="11" cm="1">
        <f t="array" ref="AA3090">IF(ISBLANK(Y3090), 0, VINCentyInvDistance(F3090,G3090,Y3090,Z3090))</f>
        <v>1315.1101330192926</v>
      </c>
      <c r="AB3090" s="1">
        <v>0</v>
      </c>
      <c r="AC3090" s="1">
        <v>0</v>
      </c>
      <c r="AD3090" s="1">
        <v>0</v>
      </c>
      <c r="AE3090" s="1">
        <v>122</v>
      </c>
      <c r="AF3090" s="1">
        <v>1</v>
      </c>
      <c r="AG3090" s="1" t="s">
        <v>4348</v>
      </c>
      <c r="AH3090" s="1" t="s">
        <v>1704</v>
      </c>
      <c r="AI3090" s="1" t="str">
        <f>TRIM(MID(SUBSTITUTE($H3090,",",REPT(" ",200)),(LEN($H3090)-LEN(SUBSTITUTE($H3090,",",""))-2)*200+1,200))</f>
        <v>Davao Region</v>
      </c>
      <c r="AJ3090" s="1" t="s">
        <v>55</v>
      </c>
      <c r="AL3090" s="2">
        <v>0</v>
      </c>
      <c r="AM3090" s="1"/>
    </row>
    <row r="3091" spans="1:39" ht="12.75" customHeight="1">
      <c r="A3091" s="1"/>
      <c r="B3091" s="1" t="s">
        <v>4766</v>
      </c>
      <c r="C3091" s="1" t="s">
        <v>6452</v>
      </c>
      <c r="D3091" s="3" t="str">
        <f ca="1">IFERROR(__xludf.DUMMYFUNCTION("PROPER(REGEXEXTRACT(B1687, ""(?:https?:\/\/)?(?:www\.)?([a-zA-Z0-9-]+)\.""))"),"Skyscanner")</f>
        <v>Skyscanner</v>
      </c>
      <c r="E3091" s="1" t="s">
        <v>4505</v>
      </c>
      <c r="F3091" s="1">
        <v>7.0607774000000001</v>
      </c>
      <c r="G3091" s="1">
        <v>125.5897262</v>
      </c>
      <c r="H3091" s="1" t="s">
        <v>6453</v>
      </c>
      <c r="I3091" s="1" t="s">
        <v>4252</v>
      </c>
      <c r="J3091" s="1">
        <f>IF(K3091="URBAN",1,IF(K3091="SUBURBAN",2,IF(K3091="RURAL",3,"")))</f>
        <v>1</v>
      </c>
      <c r="K3091" s="1" t="s">
        <v>42</v>
      </c>
      <c r="L3091" s="18">
        <v>46082</v>
      </c>
      <c r="M3091" s="49">
        <v>0.58333333333333337</v>
      </c>
      <c r="N3091" s="18">
        <v>46083</v>
      </c>
      <c r="O3091" s="56">
        <v>0.5</v>
      </c>
      <c r="P3091" s="31" t="str">
        <f>TEXT($L3091, "dddd")</f>
        <v>Sunday</v>
      </c>
      <c r="Q3091" s="39" t="s">
        <v>111</v>
      </c>
      <c r="R3091" s="39">
        <v>1989</v>
      </c>
      <c r="S3091" s="1" t="str">
        <f>IF(OR(MONTH(L3091)=12, MONTH(L3091)&lt;=5), "Dry Season", "Wet Season")</f>
        <v>Dry Season</v>
      </c>
      <c r="T3091" s="1">
        <v>1</v>
      </c>
      <c r="U3091" s="1">
        <v>0</v>
      </c>
      <c r="V3091" s="1">
        <v>1</v>
      </c>
      <c r="W3091" s="2">
        <f>IF(ISNUMBER(SEARCH("N/A", X3091)), 0, 1)</f>
        <v>1</v>
      </c>
      <c r="X3091" s="1" t="s">
        <v>4513</v>
      </c>
      <c r="Y3091" s="1">
        <v>7.0623269999999998</v>
      </c>
      <c r="Z3091" s="1">
        <v>125.59326799999999</v>
      </c>
      <c r="AA3091" s="11" cm="1">
        <f t="array" ref="AA3091">IF(ISBLANK(Y3091), 0, VINCentyInvDistance(F3091,G3091,Y3091,Z3091))</f>
        <v>427.1819261911026</v>
      </c>
      <c r="AB3091" s="1">
        <v>1</v>
      </c>
      <c r="AC3091" s="1">
        <v>9</v>
      </c>
      <c r="AD3091" s="1">
        <v>4</v>
      </c>
      <c r="AE3091" s="1">
        <v>67</v>
      </c>
      <c r="AF3091" s="1">
        <v>1</v>
      </c>
      <c r="AG3091" s="1" t="s">
        <v>4514</v>
      </c>
      <c r="AH3091" s="1" t="s">
        <v>1704</v>
      </c>
      <c r="AI3091" s="1" t="str">
        <f>TRIM(MID(SUBSTITUTE($H3091,",",REPT(" ",200)),(LEN($H3091)-LEN(SUBSTITUTE($H3091,",",""))-2)*200+1,200))</f>
        <v>Davao Region</v>
      </c>
      <c r="AJ3091" s="1" t="s">
        <v>55</v>
      </c>
      <c r="AK3091" t="s">
        <v>16963</v>
      </c>
      <c r="AL3091" s="2">
        <v>0</v>
      </c>
      <c r="AM3091" s="1"/>
    </row>
    <row r="3092" spans="1:39" ht="12.75" customHeight="1">
      <c r="A3092" s="1"/>
      <c r="B3092" s="1" t="s">
        <v>4509</v>
      </c>
      <c r="C3092" s="1" t="s">
        <v>6454</v>
      </c>
      <c r="D3092" s="3" t="str">
        <f ca="1">IFERROR(__xludf.DUMMYFUNCTION("PROPER(REGEXEXTRACT(B1688, ""(?:https?:\/\/)?(?:www\.)?([a-zA-Z0-9-]+)\.""))"),"Skyscanner")</f>
        <v>Skyscanner</v>
      </c>
      <c r="E3092" s="1" t="s">
        <v>4511</v>
      </c>
      <c r="F3092" s="1">
        <v>7.060244</v>
      </c>
      <c r="G3092" s="1">
        <v>125.593766</v>
      </c>
      <c r="H3092" s="1" t="s">
        <v>4512</v>
      </c>
      <c r="I3092" s="1" t="s">
        <v>4252</v>
      </c>
      <c r="J3092" s="1">
        <f>IF(K3092="URBAN",1,IF(K3092="SUBURBAN",2,IF(K3092="RURAL",3,"")))</f>
        <v>1</v>
      </c>
      <c r="K3092" s="1" t="s">
        <v>42</v>
      </c>
      <c r="L3092" s="18">
        <v>46082</v>
      </c>
      <c r="M3092" s="49">
        <v>0.58333333333333337</v>
      </c>
      <c r="N3092" s="18">
        <v>46083</v>
      </c>
      <c r="O3092" s="56">
        <v>0.5</v>
      </c>
      <c r="P3092" s="31" t="str">
        <f>TEXT($L3092, "dddd")</f>
        <v>Sunday</v>
      </c>
      <c r="Q3092" s="39" t="s">
        <v>111</v>
      </c>
      <c r="R3092" s="39">
        <v>1351</v>
      </c>
      <c r="S3092" s="1" t="str">
        <f>IF(OR(MONTH(L3092)=12, MONTH(L3092)&lt;=5), "Dry Season", "Wet Season")</f>
        <v>Dry Season</v>
      </c>
      <c r="T3092" s="1">
        <v>1</v>
      </c>
      <c r="U3092" s="1">
        <v>1</v>
      </c>
      <c r="V3092" s="1">
        <v>0</v>
      </c>
      <c r="W3092" s="2">
        <f>IF(ISNUMBER(SEARCH("N/A", X3092)), 0, 1)</f>
        <v>1</v>
      </c>
      <c r="X3092" s="1" t="s">
        <v>4513</v>
      </c>
      <c r="Y3092" s="1">
        <v>7.0623269999999998</v>
      </c>
      <c r="Z3092" s="1">
        <v>125.59326799999999</v>
      </c>
      <c r="AA3092" s="11" cm="1">
        <f t="array" ref="AA3092">IF(ISBLANK(Y3092), 0, VINCentyInvDistance(F3092,G3092,Y3092,Z3092))</f>
        <v>236.84046377355301</v>
      </c>
      <c r="AB3092" s="1">
        <v>0</v>
      </c>
      <c r="AC3092" s="1">
        <v>9</v>
      </c>
      <c r="AD3092" s="1">
        <v>3.9</v>
      </c>
      <c r="AE3092" s="1">
        <v>8</v>
      </c>
      <c r="AF3092" s="1">
        <v>1</v>
      </c>
      <c r="AG3092" s="1" t="s">
        <v>4514</v>
      </c>
      <c r="AH3092" s="1" t="s">
        <v>1704</v>
      </c>
      <c r="AI3092" s="1" t="str">
        <f>TRIM(MID(SUBSTITUTE($H3092,",",REPT(" ",200)),(LEN($H3092)-LEN(SUBSTITUTE($H3092,",",""))-2)*200+1,200))</f>
        <v>Davao Region</v>
      </c>
      <c r="AJ3092" s="1" t="s">
        <v>55</v>
      </c>
      <c r="AK3092" t="s">
        <v>16908</v>
      </c>
      <c r="AL3092" s="2">
        <v>0</v>
      </c>
      <c r="AM3092" s="1"/>
    </row>
    <row r="3093" spans="1:39" ht="12.75" customHeight="1">
      <c r="A3093" s="1"/>
      <c r="B3093" s="1" t="s">
        <v>4515</v>
      </c>
      <c r="C3093" s="1" t="s">
        <v>6455</v>
      </c>
      <c r="D3093" s="3" t="str">
        <f ca="1">IFERROR(__xludf.DUMMYFUNCTION("PROPER(REGEXEXTRACT(B1689, ""(?:https?:\/\/)?(?:www\.)?([a-zA-Z0-9-]+)\.""))"),"Skyscanner")</f>
        <v>Skyscanner</v>
      </c>
      <c r="E3093" s="1" t="s">
        <v>6456</v>
      </c>
      <c r="F3093" s="1">
        <v>7.0591865</v>
      </c>
      <c r="G3093" s="1">
        <v>125.5956102</v>
      </c>
      <c r="H3093" s="1" t="s">
        <v>6457</v>
      </c>
      <c r="I3093" s="1" t="s">
        <v>4252</v>
      </c>
      <c r="J3093" s="1">
        <f>IF(K3093="URBAN",1,IF(K3093="SUBURBAN",2,IF(K3093="RURAL",3,"")))</f>
        <v>1</v>
      </c>
      <c r="K3093" s="1" t="s">
        <v>42</v>
      </c>
      <c r="L3093" s="18">
        <v>46082</v>
      </c>
      <c r="M3093" s="49">
        <v>0.58333333333333337</v>
      </c>
      <c r="N3093" s="18">
        <v>46083</v>
      </c>
      <c r="O3093" s="56">
        <v>0.5</v>
      </c>
      <c r="P3093" s="31" t="str">
        <f>TEXT($L3093, "dddd")</f>
        <v>Sunday</v>
      </c>
      <c r="Q3093" s="39" t="s">
        <v>186</v>
      </c>
      <c r="R3093" s="39">
        <v>126</v>
      </c>
      <c r="S3093" s="1" t="str">
        <f>IF(OR(MONTH(L3093)=12, MONTH(L3093)&lt;=5), "Dry Season", "Wet Season")</f>
        <v>Dry Season</v>
      </c>
      <c r="T3093" s="1">
        <v>1</v>
      </c>
      <c r="U3093" s="1">
        <v>0</v>
      </c>
      <c r="V3093" s="1">
        <v>0</v>
      </c>
      <c r="W3093" s="2">
        <f>IF(ISNUMBER(SEARCH("N/A", X3093)), 0, 1)</f>
        <v>1</v>
      </c>
      <c r="X3093" s="1" t="s">
        <v>4513</v>
      </c>
      <c r="Y3093" s="1">
        <v>7.0623269999999998</v>
      </c>
      <c r="Z3093" s="1">
        <v>125.59326799999999</v>
      </c>
      <c r="AA3093" s="11" cm="1">
        <f t="array" ref="AA3093">IF(ISBLANK(Y3093), 0, VINCentyInvDistance(F3093,G3093,Y3093,Z3093))</f>
        <v>433.11211856514825</v>
      </c>
      <c r="AB3093" s="1">
        <v>0</v>
      </c>
      <c r="AC3093" s="1">
        <v>8.1999999999999993</v>
      </c>
      <c r="AD3093" s="1">
        <v>4.3</v>
      </c>
      <c r="AE3093" s="1">
        <v>72</v>
      </c>
      <c r="AF3093" s="1">
        <v>1</v>
      </c>
      <c r="AG3093" s="1" t="s">
        <v>4514</v>
      </c>
      <c r="AH3093" s="1" t="s">
        <v>1704</v>
      </c>
      <c r="AI3093" s="1" t="str">
        <f>TRIM(MID(SUBSTITUTE($H3093,",",REPT(" ",200)),(LEN($H3093)-LEN(SUBSTITUTE($H3093,",",""))-2)*200+1,200))</f>
        <v>Davao Region</v>
      </c>
      <c r="AJ3093" s="1" t="s">
        <v>55</v>
      </c>
      <c r="AK3093" t="s">
        <v>4519</v>
      </c>
      <c r="AL3093" s="1">
        <v>2</v>
      </c>
      <c r="AM3093" s="1"/>
    </row>
    <row r="3094" spans="1:39" ht="12.75" customHeight="1">
      <c r="A3094" s="1"/>
      <c r="B3094" s="1" t="s">
        <v>6458</v>
      </c>
      <c r="C3094" s="1" t="s">
        <v>6459</v>
      </c>
      <c r="D3094" s="3" t="str">
        <f ca="1">IFERROR(__xludf.DUMMYFUNCTION("PROPER(REGEXEXTRACT(B1690, ""(?:https?:\/\/)?(?:www\.)?([a-zA-Z0-9-]+)\.""))"),"Skyscanner")</f>
        <v>Skyscanner</v>
      </c>
      <c r="E3094" s="1" t="s">
        <v>6460</v>
      </c>
      <c r="F3094" s="1">
        <v>7.0591600000000003</v>
      </c>
      <c r="G3094" s="1">
        <v>125.59563</v>
      </c>
      <c r="H3094" s="1" t="s">
        <v>6457</v>
      </c>
      <c r="I3094" s="1" t="s">
        <v>4252</v>
      </c>
      <c r="J3094" s="1">
        <f>IF(K3094="URBAN",1,IF(K3094="SUBURBAN",2,IF(K3094="RURAL",3,"")))</f>
        <v>1</v>
      </c>
      <c r="K3094" s="1" t="s">
        <v>42</v>
      </c>
      <c r="L3094" s="18">
        <v>46082</v>
      </c>
      <c r="M3094" s="49">
        <v>0.54166666666666663</v>
      </c>
      <c r="N3094" s="18">
        <v>46083</v>
      </c>
      <c r="O3094" s="56">
        <v>0.5</v>
      </c>
      <c r="P3094" s="31" t="str">
        <f>TEXT($L3094, "dddd")</f>
        <v>Sunday</v>
      </c>
      <c r="Q3094" s="39" t="s">
        <v>111</v>
      </c>
      <c r="R3094" s="39">
        <v>2009</v>
      </c>
      <c r="S3094" s="1" t="str">
        <f>IF(OR(MONTH(L3094)=12, MONTH(L3094)&lt;=5), "Dry Season", "Wet Season")</f>
        <v>Dry Season</v>
      </c>
      <c r="T3094" s="1">
        <v>1</v>
      </c>
      <c r="U3094" s="1">
        <v>1</v>
      </c>
      <c r="V3094" s="1">
        <v>0</v>
      </c>
      <c r="W3094" s="2">
        <f>IF(ISNUMBER(SEARCH("N/A", X3094)), 0, 1)</f>
        <v>0</v>
      </c>
      <c r="X3094" s="1" t="s">
        <v>44</v>
      </c>
      <c r="Y3094" s="1"/>
      <c r="Z3094" s="1"/>
      <c r="AA3094" s="11" cm="1">
        <f t="array" ref="AA3094">IF(ISBLANK(Y3094), 0, VINCentyInvDistance(F3094,G3094,Y3094,Z3094))</f>
        <v>0</v>
      </c>
      <c r="AB3094" s="1">
        <v>0</v>
      </c>
      <c r="AC3094" s="1">
        <v>0</v>
      </c>
      <c r="AD3094" s="1">
        <v>0</v>
      </c>
      <c r="AE3094" s="1">
        <v>602</v>
      </c>
      <c r="AF3094" s="1">
        <v>1</v>
      </c>
      <c r="AG3094" s="1" t="s">
        <v>4501</v>
      </c>
      <c r="AH3094" s="1" t="s">
        <v>1704</v>
      </c>
      <c r="AI3094" s="1" t="str">
        <f>TRIM(MID(SUBSTITUTE($H3094,",",REPT(" ",200)),(LEN($H3094)-LEN(SUBSTITUTE($H3094,",",""))-2)*200+1,200))</f>
        <v>Davao Region</v>
      </c>
      <c r="AJ3094" s="1" t="s">
        <v>55</v>
      </c>
      <c r="AK3094" t="s">
        <v>6461</v>
      </c>
      <c r="AL3094" s="2">
        <v>0</v>
      </c>
      <c r="AM3094" s="1" t="s">
        <v>6462</v>
      </c>
    </row>
    <row r="3095" spans="1:39" ht="12.75" customHeight="1">
      <c r="A3095" s="1"/>
      <c r="B3095" s="1" t="s">
        <v>4586</v>
      </c>
      <c r="C3095" s="1" t="s">
        <v>5207</v>
      </c>
      <c r="D3095" s="3" t="str">
        <f ca="1">IFERROR(__xludf.DUMMYFUNCTION("PROPER(REGEXEXTRACT(B1691, ""(?:https?:\/\/)?(?:www\.)?([a-zA-Z0-9-]+)\.""))"),"Google")</f>
        <v>Google</v>
      </c>
      <c r="E3095" s="1" t="s">
        <v>4691</v>
      </c>
      <c r="F3095" s="1">
        <v>7.0469099999999996</v>
      </c>
      <c r="G3095" s="1">
        <v>125.58938999999999</v>
      </c>
      <c r="H3095" s="1" t="s">
        <v>4589</v>
      </c>
      <c r="I3095" s="1" t="s">
        <v>4252</v>
      </c>
      <c r="J3095" s="1">
        <f>IF(K3095="URBAN",1,IF(K3095="SUBURBAN",2,IF(K3095="RURAL",3,"")))</f>
        <v>1</v>
      </c>
      <c r="K3095" s="1" t="s">
        <v>42</v>
      </c>
      <c r="L3095" s="18">
        <v>46082</v>
      </c>
      <c r="M3095" s="49">
        <v>0.625</v>
      </c>
      <c r="N3095" s="18">
        <v>46083</v>
      </c>
      <c r="O3095" s="56">
        <v>0.5</v>
      </c>
      <c r="P3095" s="31" t="str">
        <f>TEXT($L3095, "dddd")</f>
        <v>Sunday</v>
      </c>
      <c r="Q3095" s="39" t="s">
        <v>111</v>
      </c>
      <c r="R3095" s="39">
        <v>2519</v>
      </c>
      <c r="S3095" s="1" t="str">
        <f>IF(OR(MONTH(L3095)=12, MONTH(L3095)&lt;=5), "Dry Season", "Wet Season")</f>
        <v>Dry Season</v>
      </c>
      <c r="T3095" s="1">
        <v>1</v>
      </c>
      <c r="U3095" s="1">
        <v>1</v>
      </c>
      <c r="V3095" s="1">
        <v>0</v>
      </c>
      <c r="W3095" s="2">
        <f>IF(ISNUMBER(SEARCH("N/A", X3095)), 0, 1)</f>
        <v>0</v>
      </c>
      <c r="X3095" s="1" t="s">
        <v>44</v>
      </c>
      <c r="Y3095" s="1"/>
      <c r="Z3095" s="1"/>
      <c r="AA3095" s="11" cm="1">
        <f t="array" ref="AA3095">IF(ISBLANK(Y3095), 0, VINCentyInvDistance(F3095,G3095,Y3095,Z3095))</f>
        <v>0</v>
      </c>
      <c r="AB3095" s="1">
        <v>0</v>
      </c>
      <c r="AC3095" s="1">
        <v>0</v>
      </c>
      <c r="AD3095" s="1">
        <v>0</v>
      </c>
      <c r="AE3095" s="1">
        <v>83</v>
      </c>
      <c r="AF3095" s="1">
        <v>1</v>
      </c>
      <c r="AG3095" s="1" t="s">
        <v>4501</v>
      </c>
      <c r="AH3095" s="1" t="s">
        <v>1704</v>
      </c>
      <c r="AI3095" s="1" t="str">
        <f>TRIM(MID(SUBSTITUTE($H3095,",",REPT(" ",200)),(LEN($H3095)-LEN(SUBSTITUTE($H3095,",",""))-2)*200+1,200))</f>
        <v>Davao Region</v>
      </c>
      <c r="AJ3095" s="1" t="s">
        <v>55</v>
      </c>
      <c r="AL3095" s="2">
        <v>0</v>
      </c>
      <c r="AM3095" s="1" t="s">
        <v>4590</v>
      </c>
    </row>
    <row r="3096" spans="1:39" ht="12.75" customHeight="1">
      <c r="A3096" s="1"/>
      <c r="B3096" s="1" t="s">
        <v>4693</v>
      </c>
      <c r="C3096" s="1" t="s">
        <v>6463</v>
      </c>
      <c r="D3096" s="3" t="str">
        <f ca="1">IFERROR(__xludf.DUMMYFUNCTION("PROPER(REGEXEXTRACT(B1692, ""(?:https?:\/\/)?(?:www\.)?([a-zA-Z0-9-]+)\.""))"),"Google")</f>
        <v>Google</v>
      </c>
      <c r="E3096" s="1" t="s">
        <v>6464</v>
      </c>
      <c r="F3096" s="1">
        <v>7.0575346999999997</v>
      </c>
      <c r="G3096" s="1">
        <v>125.5885724</v>
      </c>
      <c r="H3096" s="1" t="s">
        <v>6465</v>
      </c>
      <c r="I3096" s="1" t="s">
        <v>4252</v>
      </c>
      <c r="J3096" s="1">
        <f>IF(K3096="URBAN",1,IF(K3096="SUBURBAN",2,IF(K3096="RURAL",3,"")))</f>
        <v>1</v>
      </c>
      <c r="K3096" s="1" t="s">
        <v>42</v>
      </c>
      <c r="L3096" s="18">
        <v>46082</v>
      </c>
      <c r="M3096" s="49">
        <v>0.625</v>
      </c>
      <c r="N3096" s="18">
        <v>46083</v>
      </c>
      <c r="O3096" s="56">
        <v>0.5</v>
      </c>
      <c r="P3096" s="31" t="str">
        <f>TEXT($L3096, "dddd")</f>
        <v>Sunday</v>
      </c>
      <c r="Q3096" s="39" t="s">
        <v>111</v>
      </c>
      <c r="R3096" s="39">
        <v>3125</v>
      </c>
      <c r="S3096" s="1" t="str">
        <f>IF(OR(MONTH(L3096)=12, MONTH(L3096)&lt;=5), "Dry Season", "Wet Season")</f>
        <v>Dry Season</v>
      </c>
      <c r="T3096" s="1">
        <v>1</v>
      </c>
      <c r="U3096" s="1">
        <v>0</v>
      </c>
      <c r="V3096" s="1">
        <v>0</v>
      </c>
      <c r="W3096" s="2">
        <f>IF(ISNUMBER(SEARCH("N/A", X3096)), 0, 1)</f>
        <v>0</v>
      </c>
      <c r="X3096" s="1" t="s">
        <v>44</v>
      </c>
      <c r="Y3096" s="1"/>
      <c r="Z3096" s="1"/>
      <c r="AA3096" s="11" cm="1">
        <f t="array" ref="AA3096">IF(ISBLANK(Y3096), 0, VINCentyInvDistance(F3096,G3096,Y3096,Z3096))</f>
        <v>0</v>
      </c>
      <c r="AB3096" s="1">
        <v>0</v>
      </c>
      <c r="AC3096" s="1">
        <v>0</v>
      </c>
      <c r="AD3096" s="1">
        <v>0</v>
      </c>
      <c r="AE3096" s="1">
        <v>1</v>
      </c>
      <c r="AF3096" s="1">
        <v>1</v>
      </c>
      <c r="AG3096" s="1" t="str">
        <f>TRIM(MID(SUBSTITUTE($H3096,",",REPT(" ",200)),(LEN($H3096)-LEN(SUBSTITUTE($H3096,",",""))-4)*200+1,200))</f>
        <v>Talomo District</v>
      </c>
      <c r="AH3096" s="1" t="str">
        <f>TRIM(MID(SUBSTITUTE($H3096,",",REPT(" ",200)),(LEN($H3096)-LEN(SUBSTITUTE($H3096,",",""))-3)*200+1,200))</f>
        <v>Davao City</v>
      </c>
      <c r="AI3096" s="1" t="str">
        <f>TRIM(MID(SUBSTITUTE($H3096,",",REPT(" ",200)),(LEN($H3096)-LEN(SUBSTITUTE($H3096,",",""))-2)*200+1,200))</f>
        <v>Davao Region</v>
      </c>
      <c r="AJ3096" s="1" t="str">
        <f>TRIM(MID(SUBSTITUTE($H3096,",",REPT(" ",200)),(LEN($H3096)-LEN(SUBSTITUTE($H3096,",",""))-0)*200+1,200))</f>
        <v>Philippines</v>
      </c>
      <c r="AL3096" s="2">
        <v>0</v>
      </c>
      <c r="AM3096" s="1"/>
    </row>
    <row r="3097" spans="1:39" ht="12.75" customHeight="1">
      <c r="A3097" s="1"/>
      <c r="B3097" s="1" t="s">
        <v>6466</v>
      </c>
      <c r="C3097" s="1" t="s">
        <v>6467</v>
      </c>
      <c r="D3097" s="3" t="str">
        <f ca="1">IFERROR(__xludf.DUMMYFUNCTION("PROPER(REGEXEXTRACT(B1693, ""(?:https?:\/\/)?(?:www\.)?([a-zA-Z0-9-]+)\.""))"),"Skyscanner")</f>
        <v>Skyscanner</v>
      </c>
      <c r="E3097" s="1" t="s">
        <v>4634</v>
      </c>
      <c r="F3097" s="1">
        <v>7.0465597999999998</v>
      </c>
      <c r="G3097" s="1">
        <v>125.5934451</v>
      </c>
      <c r="H3097" s="1" t="s">
        <v>4635</v>
      </c>
      <c r="I3097" s="1" t="s">
        <v>4252</v>
      </c>
      <c r="J3097" s="1">
        <f>IF(K3097="URBAN",1,IF(K3097="SUBURBAN",2,IF(K3097="RURAL",3,"")))</f>
        <v>1</v>
      </c>
      <c r="K3097" s="1" t="s">
        <v>42</v>
      </c>
      <c r="L3097" s="18">
        <v>46082</v>
      </c>
      <c r="M3097" s="49">
        <v>0.58333333333333337</v>
      </c>
      <c r="N3097" s="18">
        <v>46083</v>
      </c>
      <c r="O3097" s="56">
        <v>0.52083333333333337</v>
      </c>
      <c r="P3097" s="31" t="str">
        <f>TEXT($L3097, "dddd")</f>
        <v>Sunday</v>
      </c>
      <c r="Q3097" s="39" t="s">
        <v>111</v>
      </c>
      <c r="R3097" s="39">
        <v>1196</v>
      </c>
      <c r="S3097" s="1" t="str">
        <f>IF(OR(MONTH(L3097)=12, MONTH(L3097)&lt;=5), "Dry Season", "Wet Season")</f>
        <v>Dry Season</v>
      </c>
      <c r="T3097" s="1">
        <v>1</v>
      </c>
      <c r="U3097" s="1">
        <v>0</v>
      </c>
      <c r="V3097" s="1">
        <v>0</v>
      </c>
      <c r="W3097" s="2">
        <f>IF(ISNUMBER(SEARCH("N/A", X3097)), 0, 1)</f>
        <v>1</v>
      </c>
      <c r="X3097" s="1" t="s">
        <v>4347</v>
      </c>
      <c r="Y3097" s="1">
        <v>7.0496768999999997</v>
      </c>
      <c r="Z3097" s="1">
        <v>125.5883056</v>
      </c>
      <c r="AA3097" s="11" cm="1">
        <f t="array" ref="AA3097">IF(ISBLANK(Y3097), 0, VINCentyInvDistance(F3097,G3097,Y3097,Z3097))</f>
        <v>664.27936541152633</v>
      </c>
      <c r="AB3097" s="1">
        <v>0</v>
      </c>
      <c r="AC3097" s="1">
        <v>0</v>
      </c>
      <c r="AD3097" s="1">
        <v>0</v>
      </c>
      <c r="AE3097" s="1">
        <v>69</v>
      </c>
      <c r="AF3097" s="1">
        <v>1</v>
      </c>
      <c r="AG3097" s="1" t="s">
        <v>4348</v>
      </c>
      <c r="AH3097" s="1" t="s">
        <v>1704</v>
      </c>
      <c r="AI3097" s="1" t="str">
        <f>TRIM(MID(SUBSTITUTE($H3097,",",REPT(" ",200)),(LEN($H3097)-LEN(SUBSTITUTE($H3097,",",""))-2)*200+1,200))</f>
        <v>Davao Region</v>
      </c>
      <c r="AJ3097" s="1" t="s">
        <v>55</v>
      </c>
      <c r="AK3097" t="s">
        <v>1280</v>
      </c>
      <c r="AL3097" s="1">
        <v>3</v>
      </c>
      <c r="AM3097" s="1"/>
    </row>
    <row r="3098" spans="1:39" ht="12.75" customHeight="1">
      <c r="A3098" s="1"/>
      <c r="B3098" s="1" t="s">
        <v>6470</v>
      </c>
      <c r="C3098" s="1" t="s">
        <v>6471</v>
      </c>
      <c r="D3098" s="3" t="str">
        <f ca="1">IFERROR(__xludf.DUMMYFUNCTION("PROPER(REGEXEXTRACT(B1695, ""(?:https?:\/\/)?(?:www\.)?([a-zA-Z0-9-]+)\.""))"),"Google")</f>
        <v>Google</v>
      </c>
      <c r="E3098" s="1" t="s">
        <v>4550</v>
      </c>
      <c r="F3098" s="1">
        <v>7.0521972000000002</v>
      </c>
      <c r="G3098" s="1">
        <v>125.5887894</v>
      </c>
      <c r="H3098" s="1" t="s">
        <v>4557</v>
      </c>
      <c r="I3098" s="1" t="s">
        <v>4252</v>
      </c>
      <c r="J3098" s="1">
        <f>IF(K3098="URBAN",1,IF(K3098="SUBURBAN",2,IF(K3098="RURAL",3,"")))</f>
        <v>1</v>
      </c>
      <c r="K3098" s="1" t="s">
        <v>42</v>
      </c>
      <c r="L3098" s="18">
        <v>46082</v>
      </c>
      <c r="M3098" s="49">
        <v>0.625</v>
      </c>
      <c r="N3098" s="18">
        <v>46083</v>
      </c>
      <c r="O3098" s="56">
        <v>0.5</v>
      </c>
      <c r="P3098" s="31" t="str">
        <f>TEXT($L3098, "dddd")</f>
        <v>Sunday</v>
      </c>
      <c r="Q3098" s="39" t="s">
        <v>111</v>
      </c>
      <c r="R3098" s="39">
        <v>998</v>
      </c>
      <c r="S3098" s="1" t="str">
        <f>IF(OR(MONTH(L3098)=12, MONTH(L3098)&lt;=5), "Dry Season", "Wet Season")</f>
        <v>Dry Season</v>
      </c>
      <c r="T3098" s="1">
        <v>1</v>
      </c>
      <c r="U3098" s="1">
        <v>0</v>
      </c>
      <c r="V3098" s="1">
        <v>0</v>
      </c>
      <c r="W3098" s="2">
        <f>IF(ISNUMBER(SEARCH("N/A", X3098)), 0, 1)</f>
        <v>1</v>
      </c>
      <c r="X3098" s="1" t="s">
        <v>4347</v>
      </c>
      <c r="Y3098" s="1">
        <v>7.0496768999999997</v>
      </c>
      <c r="Z3098" s="1">
        <v>125.5883056</v>
      </c>
      <c r="AA3098" s="11" cm="1">
        <f t="array" ref="AA3098">IF(ISBLANK(Y3098), 0, VINCentyInvDistance(F3098,G3098,Y3098,Z3098))</f>
        <v>283.80157537784032</v>
      </c>
      <c r="AB3098" s="1">
        <v>0</v>
      </c>
      <c r="AC3098" s="1">
        <v>0</v>
      </c>
      <c r="AD3098" s="1">
        <v>0</v>
      </c>
      <c r="AE3098" s="1">
        <v>6</v>
      </c>
      <c r="AF3098" s="1">
        <v>1</v>
      </c>
      <c r="AG3098" s="1" t="s">
        <v>4348</v>
      </c>
      <c r="AH3098" s="1" t="s">
        <v>1704</v>
      </c>
      <c r="AI3098" s="1" t="str">
        <f>TRIM(MID(SUBSTITUTE($H3098,",",REPT(" ",200)),(LEN($H3098)-LEN(SUBSTITUTE($H3098,",",""))-2)*200+1,200))</f>
        <v>Davao Region</v>
      </c>
      <c r="AJ3098" s="1" t="s">
        <v>55</v>
      </c>
      <c r="AL3098" s="1">
        <v>2</v>
      </c>
      <c r="AM3098" s="1"/>
    </row>
    <row r="3099" spans="1:39" ht="12.75" customHeight="1">
      <c r="A3099" s="1"/>
      <c r="B3099" s="1" t="s">
        <v>4689</v>
      </c>
      <c r="C3099" s="1" t="s">
        <v>6479</v>
      </c>
      <c r="D3099" s="3" t="str">
        <f ca="1">IFERROR(__xludf.DUMMYFUNCTION("PROPER(REGEXEXTRACT(B1698, ""(?:https?:\/\/)?(?:www\.)?([a-zA-Z0-9-]+)\.""))"),"Google")</f>
        <v>Google</v>
      </c>
      <c r="E3099" s="1" t="s">
        <v>6480</v>
      </c>
      <c r="F3099" s="1">
        <v>7.048222</v>
      </c>
      <c r="G3099" s="1">
        <v>125.587326</v>
      </c>
      <c r="H3099" s="1" t="s">
        <v>4589</v>
      </c>
      <c r="I3099" s="1" t="s">
        <v>4252</v>
      </c>
      <c r="J3099" s="1">
        <f>IF(K3099="URBAN",1,IF(K3099="SUBURBAN",2,IF(K3099="RURAL",3,"")))</f>
        <v>1</v>
      </c>
      <c r="K3099" s="1" t="s">
        <v>42</v>
      </c>
      <c r="L3099" s="18">
        <v>46082</v>
      </c>
      <c r="M3099" s="49">
        <v>0.625</v>
      </c>
      <c r="N3099" s="18">
        <v>46083</v>
      </c>
      <c r="O3099" s="56">
        <v>0.5</v>
      </c>
      <c r="P3099" s="31" t="str">
        <f>TEXT($L3099, "dddd")</f>
        <v>Sunday</v>
      </c>
      <c r="Q3099" s="39" t="s">
        <v>111</v>
      </c>
      <c r="R3099" s="39">
        <v>2404</v>
      </c>
      <c r="S3099" s="1" t="str">
        <f>IF(OR(MONTH(L3099)=12, MONTH(L3099)&lt;=5), "Dry Season", "Wet Season")</f>
        <v>Dry Season</v>
      </c>
      <c r="T3099" s="1">
        <v>1</v>
      </c>
      <c r="U3099" s="1">
        <v>0</v>
      </c>
      <c r="V3099" s="1">
        <v>0</v>
      </c>
      <c r="W3099" s="2">
        <f>IF(ISNUMBER(SEARCH("N/A", X3099)), 0, 1)</f>
        <v>0</v>
      </c>
      <c r="X3099" s="1" t="s">
        <v>44</v>
      </c>
      <c r="Y3099" s="1"/>
      <c r="Z3099" s="1"/>
      <c r="AA3099" s="11" cm="1">
        <f t="array" ref="AA3099">IF(ISBLANK(Y3099), 0, VINCentyInvDistance(F3099,G3099,Y3099,Z3099))</f>
        <v>0</v>
      </c>
      <c r="AB3099" s="1">
        <v>0</v>
      </c>
      <c r="AC3099" s="1">
        <v>0</v>
      </c>
      <c r="AD3099" s="1">
        <v>0</v>
      </c>
      <c r="AE3099" s="1">
        <v>0</v>
      </c>
      <c r="AF3099" s="1">
        <v>1</v>
      </c>
      <c r="AG3099" s="1" t="str">
        <f>TRIM(MID(SUBSTITUTE($H3099,",",REPT(" ",200)),(LEN($H3099)-LEN(SUBSTITUTE($H3099,",",""))-4)*200+1,200))</f>
        <v>Talomo District</v>
      </c>
      <c r="AH3099" s="1" t="str">
        <f>TRIM(MID(SUBSTITUTE($H3099,",",REPT(" ",200)),(LEN($H3099)-LEN(SUBSTITUTE($H3099,",",""))-3)*200+1,200))</f>
        <v>Davao City</v>
      </c>
      <c r="AI3099" s="1" t="str">
        <f>TRIM(MID(SUBSTITUTE($H3099,",",REPT(" ",200)),(LEN($H3099)-LEN(SUBSTITUTE($H3099,",",""))-2)*200+1,200))</f>
        <v>Davao Region</v>
      </c>
      <c r="AJ3099" s="1" t="str">
        <f>TRIM(MID(SUBSTITUTE($H3099,",",REPT(" ",200)),(LEN($H3099)-LEN(SUBSTITUTE($H3099,",",""))-0)*200+1,200))</f>
        <v>Philippines</v>
      </c>
      <c r="AL3099" s="1">
        <v>2</v>
      </c>
      <c r="AM3099" s="1"/>
    </row>
    <row r="3100" spans="1:39" ht="12.75" customHeight="1">
      <c r="A3100" s="1"/>
      <c r="B3100" s="1" t="s">
        <v>4325</v>
      </c>
      <c r="C3100" s="1" t="s">
        <v>6486</v>
      </c>
      <c r="D3100" s="3" t="str">
        <f ca="1">IFERROR(__xludf.DUMMYFUNCTION("PROPER(REGEXEXTRACT(B1701, ""(?:https?:\/\/)?(?:www\.)?([a-zA-Z0-9-]+)\.""))"),"Skyscanner")</f>
        <v>Skyscanner</v>
      </c>
      <c r="E3100" s="1" t="s">
        <v>6487</v>
      </c>
      <c r="F3100" s="1">
        <v>7.0835140000000001</v>
      </c>
      <c r="G3100" s="1">
        <v>125.608654</v>
      </c>
      <c r="H3100" s="1" t="s">
        <v>4324</v>
      </c>
      <c r="I3100" s="1" t="s">
        <v>4252</v>
      </c>
      <c r="J3100" s="1">
        <f>IF(K3100="URBAN",1,IF(K3100="SUBURBAN",2,IF(K3100="RURAL",3,"")))</f>
        <v>1</v>
      </c>
      <c r="K3100" s="1" t="s">
        <v>42</v>
      </c>
      <c r="L3100" s="18">
        <v>46082</v>
      </c>
      <c r="M3100" s="49">
        <v>0.58333333333333337</v>
      </c>
      <c r="N3100" s="18">
        <v>46083</v>
      </c>
      <c r="O3100" s="56">
        <v>0.52083333333333337</v>
      </c>
      <c r="P3100" s="31" t="str">
        <f>TEXT($L3100, "dddd")</f>
        <v>Sunday</v>
      </c>
      <c r="Q3100" s="39" t="s">
        <v>111</v>
      </c>
      <c r="R3100" s="39">
        <v>1310</v>
      </c>
      <c r="S3100" s="1" t="str">
        <f>IF(OR(MONTH(L3100)=12, MONTH(L3100)&lt;=5), "Dry Season", "Wet Season")</f>
        <v>Dry Season</v>
      </c>
      <c r="T3100" s="1">
        <v>1</v>
      </c>
      <c r="U3100" s="1">
        <v>0</v>
      </c>
      <c r="V3100" s="1">
        <v>1</v>
      </c>
      <c r="W3100" s="2">
        <f>IF(ISNUMBER(SEARCH("N/A", X3100)), 0, 1)</f>
        <v>0</v>
      </c>
      <c r="X3100" s="1" t="s">
        <v>44</v>
      </c>
      <c r="Y3100" s="1"/>
      <c r="Z3100" s="1"/>
      <c r="AA3100" s="11" cm="1">
        <f t="array" ref="AA3100">IF(ISBLANK(Y3100), 0, VINCentyInvDistance(F3100,G3100,Y3100,Z3100))</f>
        <v>0</v>
      </c>
      <c r="AB3100" s="1">
        <v>0</v>
      </c>
      <c r="AC3100" s="1">
        <v>9</v>
      </c>
      <c r="AD3100" s="1">
        <v>3.9</v>
      </c>
      <c r="AE3100" s="1">
        <v>107</v>
      </c>
      <c r="AF3100" s="1">
        <v>1</v>
      </c>
      <c r="AG3100" s="1" t="s">
        <v>4311</v>
      </c>
      <c r="AH3100" s="1" t="s">
        <v>1704</v>
      </c>
      <c r="AI3100" s="1"/>
      <c r="AJ3100" s="1" t="s">
        <v>55</v>
      </c>
      <c r="AK3100" t="s">
        <v>4328</v>
      </c>
      <c r="AL3100" s="2">
        <v>0</v>
      </c>
      <c r="AM3100" s="1" t="s">
        <v>4329</v>
      </c>
    </row>
    <row r="3101" spans="1:39" ht="12.75" customHeight="1">
      <c r="A3101" s="1"/>
      <c r="B3101" s="1" t="s">
        <v>6546</v>
      </c>
      <c r="C3101" s="1" t="s">
        <v>6547</v>
      </c>
      <c r="D3101" s="3" t="str">
        <f ca="1">IFERROR(__xludf.DUMMYFUNCTION("PROPER(REGEXEXTRACT(B1714, ""(?:https?:\/\/)?(?:www\.)?([a-zA-Z0-9-]+)\.""))"),"Skyscanner")</f>
        <v>Skyscanner</v>
      </c>
      <c r="E3101" s="1" t="s">
        <v>6548</v>
      </c>
      <c r="F3101" s="1">
        <v>8.4848140000000001</v>
      </c>
      <c r="G3101" s="1">
        <v>124.654848</v>
      </c>
      <c r="H3101" s="1" t="s">
        <v>6549</v>
      </c>
      <c r="I3101" s="1" t="s">
        <v>530</v>
      </c>
      <c r="J3101" s="1">
        <f>IF(K3101="URBAN",1,IF(K3101="SUBURBAN",2,IF(K3101="RURAL",3,"")))</f>
        <v>1</v>
      </c>
      <c r="K3101" s="1" t="s">
        <v>42</v>
      </c>
      <c r="L3101" s="18">
        <v>46082</v>
      </c>
      <c r="M3101" s="49">
        <v>0.58333333333333337</v>
      </c>
      <c r="N3101" s="18">
        <v>46083</v>
      </c>
      <c r="O3101" s="56">
        <v>0.5</v>
      </c>
      <c r="P3101" s="31" t="str">
        <f>TEXT($L3101, "dddd")</f>
        <v>Sunday</v>
      </c>
      <c r="Q3101" s="39" t="s">
        <v>111</v>
      </c>
      <c r="R3101" s="39">
        <v>2196</v>
      </c>
      <c r="S3101" s="1" t="str">
        <f>IF(OR(MONTH(L3101)=12, MONTH(L3101)&lt;=5), "Dry Season", "Wet Season")</f>
        <v>Dry Season</v>
      </c>
      <c r="T3101" s="1">
        <v>1</v>
      </c>
      <c r="U3101" s="1">
        <v>0</v>
      </c>
      <c r="V3101" s="1">
        <v>0</v>
      </c>
      <c r="W3101" s="2">
        <f>IF(ISNUMBER(SEARCH("N/A", X3101)), 0, 1)</f>
        <v>0</v>
      </c>
      <c r="X3101" s="1" t="s">
        <v>44</v>
      </c>
      <c r="Y3101" s="1"/>
      <c r="Z3101" s="1"/>
      <c r="AA3101" s="11" cm="1">
        <f t="array" ref="AA3101">IF(ISBLANK(Y3101), 0, VINCentyInvDistance(F3101,G3101,Y3101,Z3101))</f>
        <v>0</v>
      </c>
      <c r="AB3101" s="1">
        <v>0</v>
      </c>
      <c r="AC3101" s="1">
        <v>8</v>
      </c>
      <c r="AD3101" s="1">
        <v>4</v>
      </c>
      <c r="AE3101" s="1">
        <v>1069</v>
      </c>
      <c r="AF3101" s="1">
        <v>1</v>
      </c>
      <c r="AG3101" s="1" t="s">
        <v>2545</v>
      </c>
      <c r="AH3101" s="1" t="s">
        <v>2546</v>
      </c>
      <c r="AI3101" s="1"/>
      <c r="AJ3101" s="1" t="s">
        <v>55</v>
      </c>
      <c r="AK3101" t="s">
        <v>6550</v>
      </c>
      <c r="AL3101" s="2">
        <v>0</v>
      </c>
      <c r="AM3101" s="1" t="s">
        <v>6551</v>
      </c>
    </row>
    <row r="3102" spans="1:39" ht="12.75" customHeight="1">
      <c r="A3102" s="1"/>
      <c r="B3102" s="1" t="s">
        <v>6586</v>
      </c>
      <c r="C3102" s="1" t="s">
        <v>6587</v>
      </c>
      <c r="D3102" s="3" t="str">
        <f ca="1">IFERROR(__xludf.DUMMYFUNCTION("PROPER(REGEXEXTRACT(B1721, ""(?:https?:\/\/)?(?:www\.)?([a-zA-Z0-9-]+)\.""))"),"Google")</f>
        <v>Google</v>
      </c>
      <c r="E3102" s="1" t="s">
        <v>6588</v>
      </c>
      <c r="F3102" s="1">
        <v>8.4790799999999997</v>
      </c>
      <c r="G3102" s="1">
        <v>124.65606</v>
      </c>
      <c r="H3102" s="1" t="s">
        <v>6589</v>
      </c>
      <c r="I3102" s="1" t="s">
        <v>530</v>
      </c>
      <c r="J3102" s="1">
        <f>IF(K3102="URBAN",1,IF(K3102="SUBURBAN",2,IF(K3102="RURAL",3,"")))</f>
        <v>1</v>
      </c>
      <c r="K3102" s="1" t="s">
        <v>42</v>
      </c>
      <c r="L3102" s="18">
        <v>46082</v>
      </c>
      <c r="M3102" s="49">
        <v>0.625</v>
      </c>
      <c r="N3102" s="18">
        <v>46083</v>
      </c>
      <c r="O3102" s="56">
        <v>0.5</v>
      </c>
      <c r="P3102" s="31" t="str">
        <f>TEXT($L3102, "dddd")</f>
        <v>Sunday</v>
      </c>
      <c r="Q3102" s="39" t="s">
        <v>111</v>
      </c>
      <c r="R3102" s="39">
        <v>1994</v>
      </c>
      <c r="S3102" s="1" t="str">
        <f>IF(OR(MONTH(L3102)=12, MONTH(L3102)&lt;=5), "Dry Season", "Wet Season")</f>
        <v>Dry Season</v>
      </c>
      <c r="T3102" s="1">
        <v>1</v>
      </c>
      <c r="U3102" s="1">
        <v>0</v>
      </c>
      <c r="V3102" s="1">
        <v>0</v>
      </c>
      <c r="W3102" s="2">
        <f>IF(ISNUMBER(SEARCH("N/A", X3102)), 0, 1)</f>
        <v>0</v>
      </c>
      <c r="X3102" s="1" t="s">
        <v>44</v>
      </c>
      <c r="Y3102" s="1"/>
      <c r="Z3102" s="1"/>
      <c r="AA3102" s="11" cm="1">
        <f t="array" ref="AA3102">IF(ISBLANK(Y3102), 0, VINCentyInvDistance(F3102,G3102,Y3102,Z3102))</f>
        <v>0</v>
      </c>
      <c r="AB3102" s="1">
        <v>0</v>
      </c>
      <c r="AC3102" s="1">
        <v>0</v>
      </c>
      <c r="AD3102" s="1">
        <v>0</v>
      </c>
      <c r="AE3102" s="1">
        <v>176</v>
      </c>
      <c r="AF3102" s="1">
        <v>1</v>
      </c>
      <c r="AG3102" s="1" t="s">
        <v>2545</v>
      </c>
      <c r="AH3102" s="1" t="s">
        <v>2546</v>
      </c>
      <c r="AI3102" s="1" t="str">
        <f>TRIM(MID(SUBSTITUTE($H3102,",",REPT(" ",200)),(LEN($H3102)-LEN(SUBSTITUTE($H3102,",",""))-2)*200+1,200))</f>
        <v>Northern Mindanao</v>
      </c>
      <c r="AJ3102" s="1" t="s">
        <v>55</v>
      </c>
      <c r="AL3102" s="2">
        <v>0</v>
      </c>
      <c r="AM3102" s="1" t="s">
        <v>6590</v>
      </c>
    </row>
    <row r="3103" spans="1:39" ht="12.75" customHeight="1">
      <c r="A3103" s="1"/>
      <c r="B3103" s="1" t="s">
        <v>4923</v>
      </c>
      <c r="C3103" s="1" t="s">
        <v>6600</v>
      </c>
      <c r="D3103" s="3" t="str">
        <f ca="1">IFERROR(__xludf.DUMMYFUNCTION("PROPER(REGEXEXTRACT(B1724, ""(?:https?:\/\/)?(?:www\.)?([a-zA-Z0-9-]+)\.""))"),"Skyscanner")</f>
        <v>Skyscanner</v>
      </c>
      <c r="E3103" s="1" t="s">
        <v>4442</v>
      </c>
      <c r="F3103" s="1">
        <v>10.34173</v>
      </c>
      <c r="G3103" s="1">
        <v>123.89745600000001</v>
      </c>
      <c r="H3103" s="1" t="s">
        <v>4926</v>
      </c>
      <c r="I3103" s="1" t="s">
        <v>4252</v>
      </c>
      <c r="J3103" s="1">
        <f>IF(K3103="URBAN",1,IF(K3103="SUBURBAN",2,IF(K3103="RURAL",3,"")))</f>
        <v>1</v>
      </c>
      <c r="K3103" s="1" t="s">
        <v>42</v>
      </c>
      <c r="L3103" s="18">
        <v>46082</v>
      </c>
      <c r="M3103" s="49">
        <v>0.625</v>
      </c>
      <c r="N3103" s="18">
        <v>46083</v>
      </c>
      <c r="O3103" s="56">
        <v>0.5</v>
      </c>
      <c r="P3103" s="31" t="str">
        <f>TEXT($L3103, "dddd")</f>
        <v>Sunday</v>
      </c>
      <c r="Q3103" s="39" t="s">
        <v>111</v>
      </c>
      <c r="R3103" s="39">
        <v>1584</v>
      </c>
      <c r="S3103" s="1" t="str">
        <f>IF(OR(MONTH(L3103)=12, MONTH(L3103)&lt;=5), "Dry Season", "Wet Season")</f>
        <v>Dry Season</v>
      </c>
      <c r="T3103" s="1">
        <v>1</v>
      </c>
      <c r="U3103" s="1">
        <v>0</v>
      </c>
      <c r="V3103" s="1">
        <v>0</v>
      </c>
      <c r="W3103" s="2">
        <f>IF(ISNUMBER(SEARCH("N/A", X3103)), 0, 1)</f>
        <v>0</v>
      </c>
      <c r="X3103" s="1" t="s">
        <v>44</v>
      </c>
      <c r="Y3103" s="1"/>
      <c r="Z3103" s="1"/>
      <c r="AA3103" s="11" cm="1">
        <f t="array" ref="AA3103">IF(ISBLANK(Y3103), 0, VINCentyInvDistance(F3103,G3103,Y3103,Z3103))</f>
        <v>0</v>
      </c>
      <c r="AB3103" s="1">
        <v>1</v>
      </c>
      <c r="AC3103" s="1">
        <v>8.8000000000000007</v>
      </c>
      <c r="AD3103" s="1">
        <v>3.4</v>
      </c>
      <c r="AE3103" s="1">
        <v>2747</v>
      </c>
      <c r="AF3103" s="1">
        <v>1</v>
      </c>
      <c r="AG3103" s="1" t="s">
        <v>731</v>
      </c>
      <c r="AH3103" s="1" t="s">
        <v>731</v>
      </c>
      <c r="AI3103" s="1"/>
      <c r="AJ3103" s="1" t="s">
        <v>55</v>
      </c>
      <c r="AK3103" t="s">
        <v>17051</v>
      </c>
      <c r="AL3103" s="2">
        <v>0</v>
      </c>
      <c r="AM3103" s="1" t="s">
        <v>4927</v>
      </c>
    </row>
    <row r="3104" spans="1:39" ht="12.75" customHeight="1">
      <c r="A3104" s="1"/>
      <c r="B3104" s="1" t="s">
        <v>4444</v>
      </c>
      <c r="C3104" s="1" t="s">
        <v>6601</v>
      </c>
      <c r="D3104" s="3" t="str">
        <f ca="1">IFERROR(__xludf.DUMMYFUNCTION("PROPER(REGEXEXTRACT(B1725, ""(?:https?:\/\/)?(?:www\.)?([a-zA-Z0-9-]+)\.""))"),"Skyscanner")</f>
        <v>Skyscanner</v>
      </c>
      <c r="E3104" s="1" t="s">
        <v>6602</v>
      </c>
      <c r="F3104" s="1">
        <v>7.0694480000000004</v>
      </c>
      <c r="G3104" s="1">
        <v>125.611208</v>
      </c>
      <c r="H3104" s="1" t="s">
        <v>4443</v>
      </c>
      <c r="I3104" s="1" t="s">
        <v>4252</v>
      </c>
      <c r="J3104" s="1">
        <f>IF(K3104="URBAN",1,IF(K3104="SUBURBAN",2,IF(K3104="RURAL",3,"")))</f>
        <v>1</v>
      </c>
      <c r="K3104" s="1" t="s">
        <v>42</v>
      </c>
      <c r="L3104" s="18">
        <v>46082</v>
      </c>
      <c r="M3104" s="49">
        <v>0.58333333333333337</v>
      </c>
      <c r="N3104" s="18">
        <v>46083</v>
      </c>
      <c r="O3104" s="56">
        <v>0.5</v>
      </c>
      <c r="P3104" s="31" t="str">
        <f>TEXT($L3104, "dddd")</f>
        <v>Sunday</v>
      </c>
      <c r="Q3104" s="39" t="s">
        <v>111</v>
      </c>
      <c r="R3104" s="39">
        <v>2440</v>
      </c>
      <c r="S3104" s="1" t="str">
        <f>IF(OR(MONTH(L3104)=12, MONTH(L3104)&lt;=5), "Dry Season", "Wet Season")</f>
        <v>Dry Season</v>
      </c>
      <c r="T3104" s="1">
        <v>1</v>
      </c>
      <c r="U3104" s="1">
        <v>0</v>
      </c>
      <c r="V3104" s="1">
        <v>1</v>
      </c>
      <c r="W3104" s="2">
        <f>IF(ISNUMBER(SEARCH("N/A", X3104)), 0, 1)</f>
        <v>0</v>
      </c>
      <c r="X3104" s="1" t="s">
        <v>44</v>
      </c>
      <c r="Y3104" s="1"/>
      <c r="Z3104" s="1"/>
      <c r="AA3104" s="11" cm="1">
        <f t="array" ref="AA3104">IF(ISBLANK(Y3104), 0, VINCentyInvDistance(F3104,G3104,Y3104,Z3104))</f>
        <v>0</v>
      </c>
      <c r="AB3104" s="1">
        <v>0</v>
      </c>
      <c r="AC3104" s="1">
        <v>6.6</v>
      </c>
      <c r="AD3104" s="1">
        <v>4.0999999999999996</v>
      </c>
      <c r="AE3104" s="1">
        <v>208</v>
      </c>
      <c r="AF3104" s="1">
        <v>1</v>
      </c>
      <c r="AG3104" s="1" t="s">
        <v>1703</v>
      </c>
      <c r="AH3104" s="1" t="s">
        <v>1704</v>
      </c>
      <c r="AI3104" s="1"/>
      <c r="AJ3104" s="1" t="s">
        <v>55</v>
      </c>
      <c r="AK3104" t="s">
        <v>16902</v>
      </c>
      <c r="AL3104" s="2">
        <v>0</v>
      </c>
      <c r="AM3104" s="1" t="s">
        <v>4447</v>
      </c>
    </row>
    <row r="3105" spans="1:39" ht="12.75" customHeight="1">
      <c r="A3105" s="1"/>
      <c r="B3105" s="1" t="s">
        <v>6685</v>
      </c>
      <c r="C3105" s="1" t="s">
        <v>6686</v>
      </c>
      <c r="D3105" s="3" t="str">
        <f ca="1">IFERROR(__xludf.DUMMYFUNCTION("PROPER(REGEXEXTRACT(B1746, ""(?:https?:\/\/)?(?:www\.)?([a-zA-Z0-9-]+)\.""))"),"Skyscanner")</f>
        <v>Skyscanner</v>
      </c>
      <c r="E3105" s="1" t="s">
        <v>6687</v>
      </c>
      <c r="F3105" s="1">
        <v>14.57564</v>
      </c>
      <c r="G3105" s="1">
        <v>120.99053000000001</v>
      </c>
      <c r="H3105" s="1" t="s">
        <v>6684</v>
      </c>
      <c r="I3105" s="1" t="s">
        <v>50</v>
      </c>
      <c r="J3105" s="1">
        <f>IF(K3105="URBAN",1,IF(K3105="SUBURBAN",2,IF(K3105="RURAL",3,"")))</f>
        <v>1</v>
      </c>
      <c r="K3105" s="1" t="s">
        <v>42</v>
      </c>
      <c r="L3105" s="18">
        <v>46082</v>
      </c>
      <c r="M3105" s="49">
        <v>0.5</v>
      </c>
      <c r="N3105" s="18">
        <v>46083</v>
      </c>
      <c r="O3105" s="56">
        <v>0.5</v>
      </c>
      <c r="P3105" s="31" t="str">
        <f>TEXT($L3105, "dddd")</f>
        <v>Sunday</v>
      </c>
      <c r="Q3105" s="39" t="s">
        <v>111</v>
      </c>
      <c r="R3105" s="39">
        <v>1054</v>
      </c>
      <c r="S3105" s="1" t="str">
        <f>IF(OR(MONTH(L3105)=12, MONTH(L3105)&lt;=5), "Dry Season", "Wet Season")</f>
        <v>Dry Season</v>
      </c>
      <c r="T3105" s="1">
        <v>1</v>
      </c>
      <c r="U3105" s="1">
        <v>1</v>
      </c>
      <c r="V3105" s="1">
        <v>0</v>
      </c>
      <c r="W3105" s="2">
        <f>IF(ISNUMBER(SEARCH("N/A", X3105)), 0, 1)</f>
        <v>0</v>
      </c>
      <c r="X3105" s="1" t="s">
        <v>44</v>
      </c>
      <c r="Y3105" s="1"/>
      <c r="Z3105" s="1"/>
      <c r="AA3105" s="11" cm="1">
        <f t="array" ref="AA3105">IF(ISBLANK(Y3105), 0, VINCentyInvDistance(F3105,G3105,Y3105,Z3105))</f>
        <v>0</v>
      </c>
      <c r="AB3105" s="1">
        <v>0</v>
      </c>
      <c r="AC3105" s="1">
        <v>8</v>
      </c>
      <c r="AD3105" s="1">
        <v>3.7</v>
      </c>
      <c r="AE3105" s="1">
        <v>1</v>
      </c>
      <c r="AF3105" s="1">
        <v>1</v>
      </c>
      <c r="AG3105" s="1" t="s">
        <v>68</v>
      </c>
      <c r="AH3105" s="1" t="str">
        <f>TRIM(MID(SUBSTITUTE($H3105,",",REPT(" ",200)),(LEN($H3105)-LEN(SUBSTITUTE($H3105,",",""))-3)*200+1,200))</f>
        <v>Capital District</v>
      </c>
      <c r="AI3105" s="1" t="str">
        <f>TRIM(MID(SUBSTITUTE($H3105,",",REPT(" ",200)),(LEN($H3105)-LEN(SUBSTITUTE($H3105,",",""))-2)*200+1,200))</f>
        <v>Metro Manila</v>
      </c>
      <c r="AJ3105" s="1" t="s">
        <v>55</v>
      </c>
      <c r="AK3105" t="s">
        <v>6688</v>
      </c>
      <c r="AL3105" s="2">
        <v>0</v>
      </c>
      <c r="AM3105" s="1" t="s">
        <v>6689</v>
      </c>
    </row>
    <row r="3106" spans="1:39" ht="12.75" customHeight="1">
      <c r="A3106" s="1"/>
      <c r="B3106" s="1" t="s">
        <v>6702</v>
      </c>
      <c r="C3106" s="1" t="s">
        <v>6703</v>
      </c>
      <c r="D3106" s="3" t="str">
        <f ca="1">IFERROR(__xludf.DUMMYFUNCTION("PROPER(REGEXEXTRACT(B1750, ""(?:https?:\/\/)?(?:www\.)?([a-zA-Z0-9-]+)\.""))"),"Skyscanner")</f>
        <v>Skyscanner</v>
      </c>
      <c r="E3106" s="1" t="s">
        <v>6704</v>
      </c>
      <c r="F3106" s="1">
        <v>14.570037599999999</v>
      </c>
      <c r="G3106" s="1">
        <v>121.0284497</v>
      </c>
      <c r="H3106" s="1" t="s">
        <v>6701</v>
      </c>
      <c r="I3106" s="1" t="s">
        <v>50</v>
      </c>
      <c r="J3106" s="1">
        <f>IF(K3106="URBAN",1,IF(K3106="SUBURBAN",2,IF(K3106="RURAL",3,"")))</f>
        <v>1</v>
      </c>
      <c r="K3106" s="1" t="s">
        <v>42</v>
      </c>
      <c r="L3106" s="18">
        <v>46082</v>
      </c>
      <c r="M3106" s="49">
        <v>0.58333333333333337</v>
      </c>
      <c r="N3106" s="18">
        <v>46083</v>
      </c>
      <c r="O3106" s="56">
        <v>0.5</v>
      </c>
      <c r="P3106" s="31" t="str">
        <f>TEXT($L3106, "dddd")</f>
        <v>Sunday</v>
      </c>
      <c r="Q3106" s="39" t="s">
        <v>207</v>
      </c>
      <c r="R3106" s="39">
        <v>1110</v>
      </c>
      <c r="S3106" s="1" t="str">
        <f>IF(OR(MONTH(L3106)=12, MONTH(L3106)&lt;=5), "Dry Season", "Wet Season")</f>
        <v>Dry Season</v>
      </c>
      <c r="T3106" s="1">
        <v>2</v>
      </c>
      <c r="U3106" s="1">
        <v>1</v>
      </c>
      <c r="V3106" s="1">
        <v>0</v>
      </c>
      <c r="W3106" s="2">
        <f>IF(ISNUMBER(SEARCH("N/A", X3106)), 0, 1)</f>
        <v>1</v>
      </c>
      <c r="X3106" s="1" t="s">
        <v>2500</v>
      </c>
      <c r="Y3106" s="1">
        <v>14.5530822</v>
      </c>
      <c r="Z3106" s="1">
        <v>121.021794</v>
      </c>
      <c r="AA3106" s="11" cm="1">
        <f t="array" ref="AA3106">IF(ISBLANK(Y3106), 0, VINCentyInvDistance(F3106,G3106,Y3106,Z3106))</f>
        <v>2008.4625055697099</v>
      </c>
      <c r="AB3106" s="1">
        <v>0</v>
      </c>
      <c r="AC3106" s="1">
        <v>8.4</v>
      </c>
      <c r="AD3106" s="1">
        <v>3.1</v>
      </c>
      <c r="AE3106" s="1">
        <v>50</v>
      </c>
      <c r="AF3106" s="1">
        <v>1</v>
      </c>
      <c r="AG3106" s="1" t="s">
        <v>2501</v>
      </c>
      <c r="AH3106" s="1" t="s">
        <v>2501</v>
      </c>
      <c r="AI3106" s="1" t="str">
        <f>TRIM(MID(SUBSTITUTE($H3106,",",REPT(" ",200)),(LEN($H3106)-LEN(SUBSTITUTE($H3106,",",""))-2)*200+1,200))</f>
        <v>Metro Manila</v>
      </c>
      <c r="AJ3106" s="1" t="s">
        <v>55</v>
      </c>
      <c r="AK3106" t="s">
        <v>6705</v>
      </c>
      <c r="AL3106" s="1">
        <v>2</v>
      </c>
      <c r="AM3106" s="1"/>
    </row>
    <row r="3107" spans="1:39" ht="12.75" customHeight="1">
      <c r="A3107" s="1"/>
      <c r="B3107" s="1" t="s">
        <v>6710</v>
      </c>
      <c r="C3107" s="1" t="s">
        <v>6711</v>
      </c>
      <c r="D3107" s="3" t="str">
        <f ca="1">IFERROR(__xludf.DUMMYFUNCTION("PROPER(REGEXEXTRACT(B1752, ""(?:https?:\/\/)?(?:www\.)?([a-zA-Z0-9-]+)\.""))"),"Skyscanner")</f>
        <v>Skyscanner</v>
      </c>
      <c r="E3107" s="1" t="s">
        <v>6712</v>
      </c>
      <c r="F3107" s="1">
        <v>14.611615</v>
      </c>
      <c r="G3107" s="1">
        <v>120.98602200000001</v>
      </c>
      <c r="H3107" s="1" t="s">
        <v>6709</v>
      </c>
      <c r="I3107" s="1" t="s">
        <v>50</v>
      </c>
      <c r="J3107" s="1">
        <f>IF(K3107="URBAN",1,IF(K3107="SUBURBAN",2,IF(K3107="RURAL",3,"")))</f>
        <v>1</v>
      </c>
      <c r="K3107" s="1" t="s">
        <v>42</v>
      </c>
      <c r="L3107" s="18">
        <v>46082</v>
      </c>
      <c r="M3107" s="49">
        <v>0.58333333333333337</v>
      </c>
      <c r="N3107" s="18">
        <v>46083</v>
      </c>
      <c r="O3107" s="56">
        <v>0.52083333333333337</v>
      </c>
      <c r="P3107" s="31" t="str">
        <f>TEXT($L3107, "dddd")</f>
        <v>Sunday</v>
      </c>
      <c r="Q3107" s="39" t="s">
        <v>207</v>
      </c>
      <c r="R3107" s="39">
        <v>1215</v>
      </c>
      <c r="S3107" s="1" t="str">
        <f>IF(OR(MONTH(L3107)=12, MONTH(L3107)&lt;=5), "Dry Season", "Wet Season")</f>
        <v>Dry Season</v>
      </c>
      <c r="T3107" s="1">
        <v>1</v>
      </c>
      <c r="U3107" s="1">
        <v>0</v>
      </c>
      <c r="V3107" s="1">
        <v>0</v>
      </c>
      <c r="W3107" s="2">
        <f>IF(ISNUMBER(SEARCH("N/A", X3107)), 0, 1)</f>
        <v>0</v>
      </c>
      <c r="X3107" s="1" t="s">
        <v>44</v>
      </c>
      <c r="Y3107" s="1"/>
      <c r="Z3107" s="1"/>
      <c r="AA3107" s="11" cm="1">
        <f t="array" ref="AA3107">IF(ISBLANK(Y3107), 0, VINCentyInvDistance(F3107,G3107,Y3107,Z3107))</f>
        <v>0</v>
      </c>
      <c r="AB3107" s="1">
        <v>0</v>
      </c>
      <c r="AC3107" s="1">
        <v>6.2</v>
      </c>
      <c r="AD3107" s="1">
        <v>3.6</v>
      </c>
      <c r="AE3107" s="1">
        <v>129</v>
      </c>
      <c r="AF3107" s="1">
        <v>1</v>
      </c>
      <c r="AG3107" s="1" t="s">
        <v>68</v>
      </c>
      <c r="AH3107" s="1" t="str">
        <f>TRIM(MID(SUBSTITUTE($H3107,",",REPT(" ",200)),(LEN($H3107)-LEN(SUBSTITUTE($H3107,",",""))-3)*200+1,200))</f>
        <v>Capital District</v>
      </c>
      <c r="AI3107" s="1" t="s">
        <v>54</v>
      </c>
      <c r="AJ3107" s="1" t="s">
        <v>55</v>
      </c>
      <c r="AK3107" t="s">
        <v>17062</v>
      </c>
      <c r="AL3107" s="2">
        <v>0</v>
      </c>
      <c r="AM3107" s="1" t="s">
        <v>6713</v>
      </c>
    </row>
    <row r="3108" spans="1:39" ht="12.75" customHeight="1">
      <c r="A3108" s="1"/>
      <c r="B3108" s="1" t="s">
        <v>2341</v>
      </c>
      <c r="C3108" s="1" t="s">
        <v>6718</v>
      </c>
      <c r="D3108" s="3" t="str">
        <f ca="1">IFERROR(__xludf.DUMMYFUNCTION("PROPER(REGEXEXTRACT(B1755, ""(?:https?:\/\/)?(?:www\.)?([a-zA-Z0-9-]+)\.""))"),"Skyscanner")</f>
        <v>Skyscanner</v>
      </c>
      <c r="E3108" s="1" t="s">
        <v>6719</v>
      </c>
      <c r="F3108" s="1">
        <v>14.5729924</v>
      </c>
      <c r="G3108" s="1">
        <v>121.06304919999999</v>
      </c>
      <c r="H3108" s="1" t="s">
        <v>6720</v>
      </c>
      <c r="I3108" s="1" t="s">
        <v>50</v>
      </c>
      <c r="J3108" s="1">
        <f>IF(K3108="URBAN",1,IF(K3108="SUBURBAN",2,IF(K3108="RURAL",3,"")))</f>
        <v>1</v>
      </c>
      <c r="K3108" s="1" t="s">
        <v>42</v>
      </c>
      <c r="L3108" s="18">
        <v>46082</v>
      </c>
      <c r="M3108" s="49">
        <v>0.58333333333333337</v>
      </c>
      <c r="N3108" s="18">
        <v>46083</v>
      </c>
      <c r="O3108" s="56">
        <v>0.54166666666666663</v>
      </c>
      <c r="P3108" s="31" t="str">
        <f>TEXT($L3108, "dddd")</f>
        <v>Sunday</v>
      </c>
      <c r="Q3108" s="39" t="s">
        <v>111</v>
      </c>
      <c r="R3108" s="39">
        <v>1263</v>
      </c>
      <c r="S3108" s="1" t="str">
        <f>IF(OR(MONTH(L3108)=12, MONTH(L3108)&lt;=5), "Dry Season", "Wet Season")</f>
        <v>Dry Season</v>
      </c>
      <c r="T3108" s="1">
        <v>1</v>
      </c>
      <c r="U3108" s="1">
        <v>0</v>
      </c>
      <c r="V3108" s="1">
        <v>1</v>
      </c>
      <c r="W3108" s="2">
        <f>IF(ISNUMBER(SEARCH("N/A", X3108)), 0, 1)</f>
        <v>1</v>
      </c>
      <c r="X3108" s="1" t="s">
        <v>124</v>
      </c>
      <c r="Y3108" s="1">
        <v>14.5352172</v>
      </c>
      <c r="Z3108" s="1">
        <v>120.9819432</v>
      </c>
      <c r="AA3108" s="11" cm="1">
        <f t="array" ref="AA3108">IF(ISBLANK(Y3108), 0, VINCentyInvDistance(F3108,G3108,Y3108,Z3108))</f>
        <v>9688.6954307284705</v>
      </c>
      <c r="AB3108" s="1">
        <v>0</v>
      </c>
      <c r="AC3108" s="1">
        <v>5.6</v>
      </c>
      <c r="AD3108" s="1">
        <v>4</v>
      </c>
      <c r="AE3108" s="1">
        <v>17</v>
      </c>
      <c r="AF3108" s="1">
        <v>1</v>
      </c>
      <c r="AG3108" s="1" t="s">
        <v>159</v>
      </c>
      <c r="AH3108" s="1" t="s">
        <v>160</v>
      </c>
      <c r="AI3108" s="1" t="str">
        <f>TRIM(MID(SUBSTITUTE($H3108,",",REPT(" ",200)),(LEN($H3108)-LEN(SUBSTITUTE($H3108,",",""))-2)*200+1,200))</f>
        <v>Metro Manila</v>
      </c>
      <c r="AJ3108" s="1" t="s">
        <v>55</v>
      </c>
      <c r="AK3108" t="s">
        <v>16674</v>
      </c>
      <c r="AL3108" s="2">
        <v>0</v>
      </c>
      <c r="AM3108" s="1"/>
    </row>
    <row r="3109" spans="1:39" ht="12.75" customHeight="1">
      <c r="A3109" s="1"/>
      <c r="B3109" s="1" t="s">
        <v>6721</v>
      </c>
      <c r="C3109" s="1" t="s">
        <v>6722</v>
      </c>
      <c r="D3109" s="3" t="str">
        <f ca="1">IFERROR(__xludf.DUMMYFUNCTION("PROPER(REGEXEXTRACT(B1756, ""(?:https?:\/\/)?(?:www\.)?([a-zA-Z0-9-]+)\.""))"),"Skyscanner")</f>
        <v>Skyscanner</v>
      </c>
      <c r="E3109" s="1" t="s">
        <v>6723</v>
      </c>
      <c r="F3109" s="1">
        <v>14.573656</v>
      </c>
      <c r="G3109" s="1">
        <v>120.983375</v>
      </c>
      <c r="H3109" s="1" t="s">
        <v>6724</v>
      </c>
      <c r="I3109" s="1" t="s">
        <v>50</v>
      </c>
      <c r="J3109" s="1">
        <f>IF(K3109="URBAN",1,IF(K3109="SUBURBAN",2,IF(K3109="RURAL",3,"")))</f>
        <v>1</v>
      </c>
      <c r="K3109" s="1" t="s">
        <v>42</v>
      </c>
      <c r="L3109" s="18">
        <v>46082</v>
      </c>
      <c r="M3109" s="49">
        <v>0.58333333333333337</v>
      </c>
      <c r="N3109" s="18">
        <v>46083</v>
      </c>
      <c r="O3109" s="56">
        <v>0.5</v>
      </c>
      <c r="P3109" s="31" t="str">
        <f>TEXT($L3109, "dddd")</f>
        <v>Sunday</v>
      </c>
      <c r="Q3109" s="39" t="s">
        <v>111</v>
      </c>
      <c r="R3109" s="39">
        <v>1768</v>
      </c>
      <c r="S3109" s="1" t="str">
        <f>IF(OR(MONTH(L3109)=12, MONTH(L3109)&lt;=5), "Dry Season", "Wet Season")</f>
        <v>Dry Season</v>
      </c>
      <c r="T3109" s="1">
        <v>1</v>
      </c>
      <c r="U3109" s="1">
        <v>0</v>
      </c>
      <c r="V3109" s="1">
        <v>1</v>
      </c>
      <c r="W3109" s="2">
        <f>IF(ISNUMBER(SEARCH("N/A", X3109)), 0, 1)</f>
        <v>1</v>
      </c>
      <c r="X3109" s="1" t="s">
        <v>4921</v>
      </c>
      <c r="Y3109" s="1">
        <v>14.587324199999999</v>
      </c>
      <c r="Z3109" s="1">
        <v>121.1046393</v>
      </c>
      <c r="AA3109" s="11" cm="1">
        <f t="array" ref="AA3109">IF(ISBLANK(Y3109), 0, VINCentyInvDistance(F3109,G3109,Y3109,Z3109))</f>
        <v>13154.335648078482</v>
      </c>
      <c r="AB3109" s="1">
        <v>0</v>
      </c>
      <c r="AC3109" s="1">
        <v>8.4</v>
      </c>
      <c r="AD3109" s="1">
        <v>4</v>
      </c>
      <c r="AE3109" s="1">
        <v>1577</v>
      </c>
      <c r="AF3109" s="1">
        <v>1</v>
      </c>
      <c r="AG3109" s="1" t="s">
        <v>6725</v>
      </c>
      <c r="AH3109" s="1" t="s">
        <v>6726</v>
      </c>
      <c r="AI3109" s="1" t="str">
        <f>TRIM(MID(SUBSTITUTE($H3109,",",REPT(" ",200)),(LEN($H3109)-LEN(SUBSTITUTE($H3109,",",""))-2)*200+1,200))</f>
        <v>Metro Manila</v>
      </c>
      <c r="AJ3109" s="1" t="s">
        <v>55</v>
      </c>
      <c r="AK3109" t="s">
        <v>17063</v>
      </c>
      <c r="AL3109" s="1">
        <v>3</v>
      </c>
      <c r="AM3109" s="1"/>
    </row>
    <row r="3110" spans="1:39" ht="12.75" customHeight="1">
      <c r="A3110" s="1"/>
      <c r="B3110" s="1" t="s">
        <v>6727</v>
      </c>
      <c r="C3110" s="1" t="s">
        <v>6728</v>
      </c>
      <c r="D3110" s="3" t="str">
        <f ca="1">IFERROR(__xludf.DUMMYFUNCTION("PROPER(REGEXEXTRACT(B1757, ""(?:https?:\/\/)?(?:www\.)?([a-zA-Z0-9-]+)\.""))"),"Skyscanner")</f>
        <v>Skyscanner</v>
      </c>
      <c r="E3110" s="1" t="s">
        <v>6729</v>
      </c>
      <c r="F3110" s="1">
        <v>14.573656</v>
      </c>
      <c r="G3110" s="1">
        <v>120.983375</v>
      </c>
      <c r="H3110" s="1" t="s">
        <v>6724</v>
      </c>
      <c r="I3110" s="1" t="s">
        <v>50</v>
      </c>
      <c r="J3110" s="1">
        <f>IF(K3110="URBAN",1,IF(K3110="SUBURBAN",2,IF(K3110="RURAL",3,"")))</f>
        <v>1</v>
      </c>
      <c r="K3110" s="1" t="s">
        <v>42</v>
      </c>
      <c r="L3110" s="18">
        <v>46082</v>
      </c>
      <c r="M3110" s="49">
        <v>0.58333333333333337</v>
      </c>
      <c r="N3110" s="18">
        <v>46083</v>
      </c>
      <c r="O3110" s="56">
        <v>0.5</v>
      </c>
      <c r="P3110" s="31" t="str">
        <f>TEXT($L3110, "dddd")</f>
        <v>Sunday</v>
      </c>
      <c r="Q3110" s="39" t="s">
        <v>1341</v>
      </c>
      <c r="R3110" s="39">
        <v>2085</v>
      </c>
      <c r="S3110" s="1" t="str">
        <f>IF(OR(MONTH(L3110)=12, MONTH(L3110)&lt;=5), "Dry Season", "Wet Season")</f>
        <v>Dry Season</v>
      </c>
      <c r="T3110" s="1">
        <v>2</v>
      </c>
      <c r="U3110" s="1">
        <v>0</v>
      </c>
      <c r="V3110" s="1">
        <v>0</v>
      </c>
      <c r="W3110" s="2">
        <f>IF(ISNUMBER(SEARCH("N/A", X3110)), 0, 1)</f>
        <v>0</v>
      </c>
      <c r="X3110" s="1" t="s">
        <v>44</v>
      </c>
      <c r="Y3110" s="1"/>
      <c r="Z3110" s="1"/>
      <c r="AA3110" s="11" cm="1">
        <f t="array" ref="AA3110">IF(ISBLANK(Y3110), 0, VINCentyInvDistance(F3110,G3110,Y3110,Z3110))</f>
        <v>0</v>
      </c>
      <c r="AB3110" s="1">
        <v>0</v>
      </c>
      <c r="AC3110" s="1">
        <v>6.6</v>
      </c>
      <c r="AD3110" s="1">
        <v>3.3</v>
      </c>
      <c r="AE3110" s="1">
        <v>310</v>
      </c>
      <c r="AF3110" s="1">
        <v>1</v>
      </c>
      <c r="AG3110" s="1" t="s">
        <v>68</v>
      </c>
      <c r="AH3110" s="1" t="str">
        <f>TRIM(MID(SUBSTITUTE($H3110,",",REPT(" ",200)),(LEN($H3110)-LEN(SUBSTITUTE($H3110,",",""))-3)*200+1,200))</f>
        <v>Capital District</v>
      </c>
      <c r="AI3110" s="1" t="s">
        <v>54</v>
      </c>
      <c r="AJ3110" s="1" t="s">
        <v>55</v>
      </c>
      <c r="AK3110" t="s">
        <v>17064</v>
      </c>
      <c r="AL3110" s="2">
        <v>0</v>
      </c>
      <c r="AM3110" s="1" t="s">
        <v>6730</v>
      </c>
    </row>
    <row r="3111" spans="1:39" ht="12.75" customHeight="1">
      <c r="A3111" s="1"/>
      <c r="B3111" s="1" t="s">
        <v>6735</v>
      </c>
      <c r="C3111" s="1" t="s">
        <v>6736</v>
      </c>
      <c r="D3111" s="3" t="str">
        <f ca="1">IFERROR(__xludf.DUMMYFUNCTION("PROPER(REGEXEXTRACT(B1759, ""(?:https?:\/\/)?(?:www\.)?([a-zA-Z0-9-]+)\.""))"),"Skyscanner")</f>
        <v>Skyscanner</v>
      </c>
      <c r="E3111" s="1" t="s">
        <v>6737</v>
      </c>
      <c r="F3111" s="1">
        <v>14.580145399999999</v>
      </c>
      <c r="G3111" s="1">
        <v>120.9812089</v>
      </c>
      <c r="H3111" s="1" t="s">
        <v>6738</v>
      </c>
      <c r="I3111" s="1" t="s">
        <v>50</v>
      </c>
      <c r="J3111" s="1">
        <f>IF(K3111="URBAN",1,IF(K3111="SUBURBAN",2,IF(K3111="RURAL",3,"")))</f>
        <v>1</v>
      </c>
      <c r="K3111" s="1" t="s">
        <v>42</v>
      </c>
      <c r="L3111" s="18">
        <v>46082</v>
      </c>
      <c r="M3111" s="49">
        <v>0.58333333333333337</v>
      </c>
      <c r="N3111" s="18">
        <v>46083</v>
      </c>
      <c r="O3111" s="56">
        <v>0.5</v>
      </c>
      <c r="P3111" s="31" t="str">
        <f>TEXT($L3111, "dddd")</f>
        <v>Sunday</v>
      </c>
      <c r="Q3111" s="39" t="s">
        <v>111</v>
      </c>
      <c r="R3111" s="39">
        <v>1676</v>
      </c>
      <c r="S3111" s="1" t="str">
        <f>IF(OR(MONTH(L3111)=12, MONTH(L3111)&lt;=5), "Dry Season", "Wet Season")</f>
        <v>Dry Season</v>
      </c>
      <c r="T3111" s="1">
        <v>1</v>
      </c>
      <c r="U3111" s="1">
        <v>0</v>
      </c>
      <c r="V3111" s="1">
        <v>0</v>
      </c>
      <c r="W3111" s="2">
        <f>IF(ISNUMBER(SEARCH("N/A", X3111)), 0, 1)</f>
        <v>1</v>
      </c>
      <c r="X3111" s="1" t="s">
        <v>2500</v>
      </c>
      <c r="Y3111" s="1">
        <v>14.5530822</v>
      </c>
      <c r="Z3111" s="1">
        <v>121.021794</v>
      </c>
      <c r="AA3111" s="11" cm="1">
        <f t="array" ref="AA3111">IF(ISBLANK(Y3111), 0, VINCentyInvDistance(F3111,G3111,Y3111,Z3111))</f>
        <v>5300.4629645946015</v>
      </c>
      <c r="AB3111" s="1">
        <v>0</v>
      </c>
      <c r="AC3111" s="1">
        <v>9.4</v>
      </c>
      <c r="AD3111" s="1">
        <v>3.6</v>
      </c>
      <c r="AE3111" s="1">
        <v>868</v>
      </c>
      <c r="AF3111" s="1">
        <v>1</v>
      </c>
      <c r="AG3111" s="1" t="s">
        <v>2501</v>
      </c>
      <c r="AH3111" s="1" t="s">
        <v>2501</v>
      </c>
      <c r="AI3111" s="1" t="str">
        <f>TRIM(MID(SUBSTITUTE($H3111,",",REPT(" ",200)),(LEN($H3111)-LEN(SUBSTITUTE($H3111,",",""))-2)*200+1,200))</f>
        <v>Metro Manila</v>
      </c>
      <c r="AJ3111" s="1" t="s">
        <v>55</v>
      </c>
      <c r="AK3111" t="s">
        <v>17065</v>
      </c>
      <c r="AL3111" s="1">
        <v>2.5</v>
      </c>
      <c r="AM3111" s="1"/>
    </row>
    <row r="3112" spans="1:39" ht="12.75" customHeight="1">
      <c r="A3112" s="1"/>
      <c r="B3112" s="1" t="s">
        <v>6739</v>
      </c>
      <c r="C3112" s="1" t="s">
        <v>6740</v>
      </c>
      <c r="D3112" s="3" t="str">
        <f ca="1">IFERROR(__xludf.DUMMYFUNCTION("PROPER(REGEXEXTRACT(B1760, ""(?:https?:\/\/)?(?:www\.)?([a-zA-Z0-9-]+)\.""))"),"Skyscanner")</f>
        <v>Skyscanner</v>
      </c>
      <c r="E3112" s="1" t="s">
        <v>2292</v>
      </c>
      <c r="F3112" s="1">
        <v>14.580145</v>
      </c>
      <c r="G3112" s="1">
        <v>120.98120900000001</v>
      </c>
      <c r="H3112" s="1" t="s">
        <v>6738</v>
      </c>
      <c r="I3112" s="1" t="s">
        <v>50</v>
      </c>
      <c r="J3112" s="1">
        <f>IF(K3112="URBAN",1,IF(K3112="SUBURBAN",2,IF(K3112="RURAL",3,"")))</f>
        <v>1</v>
      </c>
      <c r="K3112" s="1" t="s">
        <v>42</v>
      </c>
      <c r="L3112" s="18">
        <v>46082</v>
      </c>
      <c r="M3112" s="49">
        <v>0.5</v>
      </c>
      <c r="N3112" s="18">
        <v>46083</v>
      </c>
      <c r="O3112" s="56">
        <v>0.5</v>
      </c>
      <c r="P3112" s="31" t="str">
        <f>TEXT($L3112, "dddd")</f>
        <v>Sunday</v>
      </c>
      <c r="Q3112" s="39" t="s">
        <v>111</v>
      </c>
      <c r="R3112" s="39">
        <v>2377</v>
      </c>
      <c r="S3112" s="1" t="str">
        <f>IF(OR(MONTH(L3112)=12, MONTH(L3112)&lt;=5), "Dry Season", "Wet Season")</f>
        <v>Dry Season</v>
      </c>
      <c r="T3112" s="1">
        <v>1</v>
      </c>
      <c r="U3112" s="1">
        <v>1</v>
      </c>
      <c r="V3112" s="1">
        <v>1</v>
      </c>
      <c r="W3112" s="2">
        <f>IF(ISNUMBER(SEARCH("N/A", X3112)), 0, 1)</f>
        <v>0</v>
      </c>
      <c r="X3112" s="1" t="s">
        <v>44</v>
      </c>
      <c r="Y3112" s="1"/>
      <c r="Z3112" s="1"/>
      <c r="AA3112" s="11" cm="1">
        <f t="array" ref="AA3112">IF(ISBLANK(Y3112), 0, VINCentyInvDistance(F3112,G3112,Y3112,Z3112))</f>
        <v>0</v>
      </c>
      <c r="AB3112" s="1">
        <v>0</v>
      </c>
      <c r="AC3112" s="1">
        <v>7.2</v>
      </c>
      <c r="AD3112" s="1">
        <v>4.0999999999999996</v>
      </c>
      <c r="AE3112" s="1">
        <v>37</v>
      </c>
      <c r="AF3112" s="1">
        <v>1</v>
      </c>
      <c r="AG3112" s="1" t="s">
        <v>68</v>
      </c>
      <c r="AH3112" s="1" t="str">
        <f>TRIM(MID(SUBSTITUTE($H3112,",",REPT(" ",200)),(LEN($H3112)-LEN(SUBSTITUTE($H3112,",",""))-3)*200+1,200))</f>
        <v>Capital District</v>
      </c>
      <c r="AI3112" s="1" t="s">
        <v>54</v>
      </c>
      <c r="AJ3112" s="1" t="s">
        <v>55</v>
      </c>
      <c r="AK3112" t="s">
        <v>6741</v>
      </c>
      <c r="AL3112" s="2">
        <v>0</v>
      </c>
      <c r="AM3112" s="1" t="s">
        <v>6742</v>
      </c>
    </row>
    <row r="3113" spans="1:39" ht="12.75" customHeight="1">
      <c r="A3113" s="1"/>
      <c r="B3113" s="1" t="s">
        <v>2295</v>
      </c>
      <c r="C3113" s="1" t="s">
        <v>6743</v>
      </c>
      <c r="D3113" s="3" t="str">
        <f ca="1">IFERROR(__xludf.DUMMYFUNCTION("PROPER(REGEXEXTRACT(B1761, ""(?:https?:\/\/)?(?:www\.)?([a-zA-Z0-9-]+)\.""))"),"Skyscanner")</f>
        <v>Skyscanner</v>
      </c>
      <c r="E3113" s="1" t="s">
        <v>6744</v>
      </c>
      <c r="F3113" s="1">
        <v>14.5646725</v>
      </c>
      <c r="G3113" s="1">
        <v>121.0295904</v>
      </c>
      <c r="H3113" s="1" t="s">
        <v>6745</v>
      </c>
      <c r="I3113" s="1" t="s">
        <v>50</v>
      </c>
      <c r="J3113" s="1">
        <f>IF(K3113="URBAN",1,IF(K3113="SUBURBAN",2,IF(K3113="RURAL",3,"")))</f>
        <v>1</v>
      </c>
      <c r="K3113" s="1" t="s">
        <v>42</v>
      </c>
      <c r="L3113" s="18">
        <v>46082</v>
      </c>
      <c r="M3113" s="49">
        <v>0.58333333333333337</v>
      </c>
      <c r="N3113" s="18">
        <v>46083</v>
      </c>
      <c r="O3113" s="56">
        <v>0.5</v>
      </c>
      <c r="P3113" s="31" t="str">
        <f>TEXT($L3113, "dddd")</f>
        <v>Sunday</v>
      </c>
      <c r="Q3113" s="39" t="s">
        <v>111</v>
      </c>
      <c r="R3113" s="39">
        <v>4432</v>
      </c>
      <c r="S3113" s="1" t="str">
        <f>IF(OR(MONTH(L3113)=12, MONTH(L3113)&lt;=5), "Dry Season", "Wet Season")</f>
        <v>Dry Season</v>
      </c>
      <c r="T3113" s="1">
        <v>1</v>
      </c>
      <c r="U3113" s="1">
        <v>0</v>
      </c>
      <c r="V3113" s="1">
        <v>1</v>
      </c>
      <c r="W3113" s="2">
        <f>IF(ISNUMBER(SEARCH("N/A", X3113)), 0, 1)</f>
        <v>1</v>
      </c>
      <c r="X3113" s="1" t="s">
        <v>1174</v>
      </c>
      <c r="Y3113" s="1">
        <v>14.589843999999999</v>
      </c>
      <c r="Z3113" s="1">
        <v>121.060554</v>
      </c>
      <c r="AA3113" s="11" cm="1">
        <f t="array" ref="AA3113">IF(ISBLANK(Y3113), 0, VINCentyInvDistance(F3113,G3113,Y3113,Z3113))</f>
        <v>4346.2228177253655</v>
      </c>
      <c r="AB3113" s="1">
        <v>0</v>
      </c>
      <c r="AC3113" s="1">
        <v>9.4</v>
      </c>
      <c r="AD3113" s="1">
        <v>4.5999999999999996</v>
      </c>
      <c r="AE3113" s="1">
        <v>937</v>
      </c>
      <c r="AF3113" s="1">
        <v>1</v>
      </c>
      <c r="AG3113" s="1" t="s">
        <v>1180</v>
      </c>
      <c r="AH3113" s="1" t="s">
        <v>562</v>
      </c>
      <c r="AI3113" s="1" t="str">
        <f>TRIM(MID(SUBSTITUTE($H3113,",",REPT(" ",200)),(LEN($H3113)-LEN(SUBSTITUTE($H3113,",",""))-2)*200+1,200))</f>
        <v>Metro Manila</v>
      </c>
      <c r="AJ3113" s="1" t="s">
        <v>55</v>
      </c>
      <c r="AK3113" t="s">
        <v>16666</v>
      </c>
      <c r="AL3113" s="2">
        <v>0</v>
      </c>
      <c r="AM3113" s="1"/>
    </row>
    <row r="3114" spans="1:39" ht="12.75" customHeight="1">
      <c r="A3114" s="1"/>
      <c r="B3114" s="1" t="s">
        <v>6746</v>
      </c>
      <c r="C3114" s="1" t="s">
        <v>6747</v>
      </c>
      <c r="D3114" s="3" t="str">
        <f ca="1">IFERROR(__xludf.DUMMYFUNCTION("PROPER(REGEXEXTRACT(B1762, ""(?:https?:\/\/)?(?:www\.)?([a-zA-Z0-9-]+)\.""))"),"Skyscanner")</f>
        <v>Skyscanner</v>
      </c>
      <c r="E3114" s="1" t="s">
        <v>6748</v>
      </c>
      <c r="F3114" s="1">
        <v>14.498915</v>
      </c>
      <c r="G3114" s="1">
        <v>121.00878350000001</v>
      </c>
      <c r="H3114" s="1" t="s">
        <v>6749</v>
      </c>
      <c r="I3114" s="1" t="s">
        <v>50</v>
      </c>
      <c r="J3114" s="1">
        <f>IF(K3114="URBAN",1,IF(K3114="SUBURBAN",2,IF(K3114="RURAL",3,"")))</f>
        <v>1</v>
      </c>
      <c r="K3114" s="1" t="s">
        <v>42</v>
      </c>
      <c r="L3114" s="18">
        <v>46082</v>
      </c>
      <c r="M3114" s="49">
        <v>0.58333333333333337</v>
      </c>
      <c r="N3114" s="18">
        <v>46083</v>
      </c>
      <c r="O3114" s="56">
        <v>0.5</v>
      </c>
      <c r="P3114" s="31" t="str">
        <f>TEXT($L3114, "dddd")</f>
        <v>Sunday</v>
      </c>
      <c r="Q3114" s="39" t="s">
        <v>111</v>
      </c>
      <c r="R3114" s="39">
        <v>1863</v>
      </c>
      <c r="S3114" s="1" t="str">
        <f>IF(OR(MONTH(L3114)=12, MONTH(L3114)&lt;=5), "Dry Season", "Wet Season")</f>
        <v>Dry Season</v>
      </c>
      <c r="T3114" s="1">
        <v>1</v>
      </c>
      <c r="U3114" s="1">
        <v>0</v>
      </c>
      <c r="V3114" s="1">
        <v>0</v>
      </c>
      <c r="W3114" s="2">
        <f>IF(ISNUMBER(SEARCH("N/A", X3114)), 0, 1)</f>
        <v>1</v>
      </c>
      <c r="X3114" s="1" t="s">
        <v>2500</v>
      </c>
      <c r="Y3114" s="1">
        <v>14.5530822</v>
      </c>
      <c r="Z3114" s="1">
        <v>121.021794</v>
      </c>
      <c r="AA3114" s="11" cm="1">
        <f t="array" ref="AA3114">IF(ISBLANK(Y3114), 0, VINCentyInvDistance(F3114,G3114,Y3114,Z3114))</f>
        <v>6155.1573833413777</v>
      </c>
      <c r="AB3114" s="1">
        <v>0</v>
      </c>
      <c r="AC3114" s="1">
        <v>8.8000000000000007</v>
      </c>
      <c r="AD3114" s="1">
        <v>4.5</v>
      </c>
      <c r="AE3114" s="1">
        <v>3657</v>
      </c>
      <c r="AF3114" s="1">
        <v>1</v>
      </c>
      <c r="AG3114" s="1" t="s">
        <v>2501</v>
      </c>
      <c r="AH3114" s="1" t="s">
        <v>2501</v>
      </c>
      <c r="AI3114" s="1" t="str">
        <f>TRIM(MID(SUBSTITUTE($H3114,",",REPT(" ",200)),(LEN($H3114)-LEN(SUBSTITUTE($H3114,",",""))-2)*200+1,200))</f>
        <v>Metro Manila</v>
      </c>
      <c r="AJ3114" s="1" t="s">
        <v>55</v>
      </c>
      <c r="AK3114" t="s">
        <v>17066</v>
      </c>
      <c r="AL3114" s="1">
        <v>2</v>
      </c>
      <c r="AM3114" s="1"/>
    </row>
    <row r="3115" spans="1:39" ht="12.75" customHeight="1">
      <c r="A3115" s="1"/>
      <c r="B3115" s="1" t="s">
        <v>6750</v>
      </c>
      <c r="C3115" s="1" t="s">
        <v>6751</v>
      </c>
      <c r="D3115" s="3" t="str">
        <f ca="1">IFERROR(__xludf.DUMMYFUNCTION("PROPER(REGEXEXTRACT(B1763, ""(?:https?:\/\/)?(?:www\.)?([a-zA-Z0-9-]+)\.""))"),"Skyscanner")</f>
        <v>Skyscanner</v>
      </c>
      <c r="E3115" s="1" t="s">
        <v>6752</v>
      </c>
      <c r="F3115" s="1">
        <v>14.499040000000001</v>
      </c>
      <c r="G3115" s="1">
        <v>121.00875000000001</v>
      </c>
      <c r="H3115" s="1" t="s">
        <v>6749</v>
      </c>
      <c r="I3115" s="1" t="s">
        <v>50</v>
      </c>
      <c r="J3115" s="1">
        <f>IF(K3115="URBAN",1,IF(K3115="SUBURBAN",2,IF(K3115="RURAL",3,"")))</f>
        <v>1</v>
      </c>
      <c r="K3115" s="1" t="s">
        <v>42</v>
      </c>
      <c r="L3115" s="18">
        <v>46082</v>
      </c>
      <c r="M3115" s="49">
        <v>0.5</v>
      </c>
      <c r="N3115" s="18">
        <v>46083</v>
      </c>
      <c r="O3115" s="56">
        <v>0.5</v>
      </c>
      <c r="P3115" s="31" t="str">
        <f>TEXT($L3115, "dddd")</f>
        <v>Sunday</v>
      </c>
      <c r="Q3115" s="39" t="s">
        <v>111</v>
      </c>
      <c r="R3115" s="39">
        <v>2547</v>
      </c>
      <c r="S3115" s="1" t="str">
        <f>IF(OR(MONTH(L3115)=12, MONTH(L3115)&lt;=5), "Dry Season", "Wet Season")</f>
        <v>Dry Season</v>
      </c>
      <c r="T3115" s="1">
        <v>1</v>
      </c>
      <c r="U3115" s="1">
        <v>0</v>
      </c>
      <c r="V3115" s="1">
        <v>0</v>
      </c>
      <c r="W3115" s="2">
        <f>IF(ISNUMBER(SEARCH("N/A", X3115)), 0, 1)</f>
        <v>0</v>
      </c>
      <c r="X3115" s="1" t="s">
        <v>44</v>
      </c>
      <c r="Y3115" s="1"/>
      <c r="Z3115" s="1"/>
      <c r="AA3115" s="11" cm="1">
        <f t="array" ref="AA3115">IF(ISBLANK(Y3115), 0, VINCentyInvDistance(F3115,G3115,Y3115,Z3115))</f>
        <v>0</v>
      </c>
      <c r="AB3115" s="1">
        <v>0</v>
      </c>
      <c r="AC3115" s="1">
        <v>8.8000000000000007</v>
      </c>
      <c r="AD3115" s="1">
        <v>4.4000000000000004</v>
      </c>
      <c r="AE3115" s="1">
        <v>21</v>
      </c>
      <c r="AF3115" s="1">
        <v>1</v>
      </c>
      <c r="AG3115" s="1" t="s">
        <v>5820</v>
      </c>
      <c r="AH3115" s="1" t="s">
        <v>160</v>
      </c>
      <c r="AI3115" s="1" t="str">
        <f>TRIM(MID(SUBSTITUTE($H3115,",",REPT(" ",200)),(LEN($H3115)-LEN(SUBSTITUTE($H3115,",",""))-2)*200+1,200))</f>
        <v>Metro Manila</v>
      </c>
      <c r="AJ3115" s="1" t="s">
        <v>55</v>
      </c>
      <c r="AK3115" t="s">
        <v>17067</v>
      </c>
      <c r="AL3115" s="2">
        <v>0</v>
      </c>
      <c r="AM3115" s="1" t="s">
        <v>6754</v>
      </c>
    </row>
    <row r="3116" spans="1:39" ht="12.75" customHeight="1">
      <c r="A3116" s="1"/>
      <c r="B3116" s="1" t="s">
        <v>6755</v>
      </c>
      <c r="C3116" s="1" t="s">
        <v>6756</v>
      </c>
      <c r="D3116" s="3" t="str">
        <f ca="1">IFERROR(__xludf.DUMMYFUNCTION("PROPER(REGEXEXTRACT(B1764, ""(?:https?:\/\/)?(?:www\.)?([a-zA-Z0-9-]+)\.""))"),"Skyscanner")</f>
        <v>Skyscanner</v>
      </c>
      <c r="E3116" s="1" t="s">
        <v>6757</v>
      </c>
      <c r="F3116" s="1">
        <v>14.583272900000001</v>
      </c>
      <c r="G3116" s="1">
        <v>120.9739395</v>
      </c>
      <c r="H3116" s="1" t="s">
        <v>6758</v>
      </c>
      <c r="I3116" s="1" t="s">
        <v>50</v>
      </c>
      <c r="J3116" s="1">
        <f>IF(K3116="URBAN",1,IF(K3116="SUBURBAN",2,IF(K3116="RURAL",3,"")))</f>
        <v>1</v>
      </c>
      <c r="K3116" s="1" t="s">
        <v>42</v>
      </c>
      <c r="L3116" s="18">
        <v>46082</v>
      </c>
      <c r="M3116" s="49">
        <v>0.58333333333333337</v>
      </c>
      <c r="N3116" s="18">
        <v>46083</v>
      </c>
      <c r="O3116" s="56">
        <v>0.5</v>
      </c>
      <c r="P3116" s="31" t="str">
        <f>TEXT($L3116, "dddd")</f>
        <v>Sunday</v>
      </c>
      <c r="Q3116" s="39" t="s">
        <v>111</v>
      </c>
      <c r="R3116" s="39">
        <v>6287</v>
      </c>
      <c r="S3116" s="1" t="str">
        <f>IF(OR(MONTH(L3116)=12, MONTH(L3116)&lt;=5), "Dry Season", "Wet Season")</f>
        <v>Dry Season</v>
      </c>
      <c r="T3116" s="1">
        <v>1</v>
      </c>
      <c r="U3116" s="1">
        <v>0</v>
      </c>
      <c r="V3116" s="1">
        <v>0</v>
      </c>
      <c r="W3116" s="2">
        <f>IF(ISNUMBER(SEARCH("N/A", X3116)), 0, 1)</f>
        <v>1</v>
      </c>
      <c r="X3116" s="1" t="s">
        <v>124</v>
      </c>
      <c r="Y3116" s="1">
        <v>14.5352172</v>
      </c>
      <c r="Z3116" s="1">
        <v>120.9819432</v>
      </c>
      <c r="AA3116" s="11" cm="1">
        <f t="array" ref="AA3116">IF(ISBLANK(Y3116), 0, VINCentyInvDistance(F3116,G3116,Y3116,Z3116))</f>
        <v>5386.6041390536602</v>
      </c>
      <c r="AB3116" s="1">
        <v>0</v>
      </c>
      <c r="AC3116" s="1">
        <v>0</v>
      </c>
      <c r="AD3116" s="1">
        <v>0</v>
      </c>
      <c r="AE3116" s="1">
        <v>9718</v>
      </c>
      <c r="AF3116" s="1">
        <v>1</v>
      </c>
      <c r="AG3116" s="1" t="s">
        <v>159</v>
      </c>
      <c r="AH3116" s="1" t="s">
        <v>160</v>
      </c>
      <c r="AI3116" s="1" t="str">
        <f>TRIM(MID(SUBSTITUTE($H3116,",",REPT(" ",200)),(LEN($H3116)-LEN(SUBSTITUTE($H3116,",",""))-2)*200+1,200))</f>
        <v>Metro Manila</v>
      </c>
      <c r="AJ3116" s="1" t="s">
        <v>55</v>
      </c>
      <c r="AK3116" t="s">
        <v>98</v>
      </c>
      <c r="AL3116" s="2">
        <v>0</v>
      </c>
      <c r="AM3116" s="1"/>
    </row>
    <row r="3117" spans="1:39" ht="12.75" customHeight="1">
      <c r="A3117" s="1"/>
      <c r="B3117" s="1" t="s">
        <v>2070</v>
      </c>
      <c r="C3117" s="1" t="s">
        <v>6772</v>
      </c>
      <c r="D3117" s="3" t="str">
        <f ca="1">IFERROR(__xludf.DUMMYFUNCTION("PROPER(REGEXEXTRACT(B1768, ""(?:https?:\/\/)?(?:www\.)?([a-zA-Z0-9-]+)\.""))"),"Skyscanner")</f>
        <v>Skyscanner</v>
      </c>
      <c r="E3117" s="1" t="s">
        <v>6773</v>
      </c>
      <c r="F3117" s="1">
        <v>14.123200000000001</v>
      </c>
      <c r="G3117" s="1">
        <v>120.96011</v>
      </c>
      <c r="H3117" s="1" t="s">
        <v>2073</v>
      </c>
      <c r="I3117" s="1" t="s">
        <v>6607</v>
      </c>
      <c r="J3117" s="1">
        <f>IF(K3117="URBAN",1,IF(K3117="SUBURBAN",2,IF(K3117="RURAL",3,"")))</f>
        <v>1</v>
      </c>
      <c r="K3117" s="1" t="s">
        <v>42</v>
      </c>
      <c r="L3117" s="18">
        <v>46082</v>
      </c>
      <c r="M3117" s="49">
        <v>0.58333333333333337</v>
      </c>
      <c r="N3117" s="18">
        <v>46083</v>
      </c>
      <c r="O3117" s="56">
        <v>0.5</v>
      </c>
      <c r="P3117" s="31" t="str">
        <f>TEXT($L3117, "dddd")</f>
        <v>Sunday</v>
      </c>
      <c r="Q3117" s="39" t="s">
        <v>43</v>
      </c>
      <c r="R3117" s="39">
        <v>1814</v>
      </c>
      <c r="S3117" s="1" t="str">
        <f>IF(OR(MONTH(L3117)=12, MONTH(L3117)&lt;=5), "Dry Season", "Wet Season")</f>
        <v>Dry Season</v>
      </c>
      <c r="T3117" s="1">
        <v>2</v>
      </c>
      <c r="U3117" s="1">
        <v>1</v>
      </c>
      <c r="V3117" s="1">
        <v>0</v>
      </c>
      <c r="W3117" s="2">
        <f>IF(ISNUMBER(SEARCH("N/A", X3117)), 0, 1)</f>
        <v>0</v>
      </c>
      <c r="X3117" s="1" t="s">
        <v>44</v>
      </c>
      <c r="Y3117" s="1"/>
      <c r="Z3117" s="1"/>
      <c r="AA3117" s="11" cm="1">
        <f t="array" ref="AA3117">IF(ISBLANK(Y3117), 0, VINCentyInvDistance(F3117,G3117,Y3117,Z3117))</f>
        <v>0</v>
      </c>
      <c r="AB3117" s="1">
        <v>0</v>
      </c>
      <c r="AC3117" s="1">
        <v>2</v>
      </c>
      <c r="AD3117" s="1">
        <v>4.5999999999999996</v>
      </c>
      <c r="AE3117" s="1">
        <v>1</v>
      </c>
      <c r="AF3117" s="1">
        <v>1</v>
      </c>
      <c r="AG3117" s="1" t="s">
        <v>1729</v>
      </c>
      <c r="AH3117" s="1" t="s">
        <v>1730</v>
      </c>
      <c r="AI3117" s="1" t="str">
        <f>TRIM(MID(SUBSTITUTE($H3117,",",REPT(" ",200)),(LEN($H3117)-LEN(SUBSTITUTE($H3117,",",""))-2)*200+1,200))</f>
        <v>Calabarzon</v>
      </c>
      <c r="AJ3117" s="1" t="s">
        <v>55</v>
      </c>
      <c r="AK3117" t="s">
        <v>16646</v>
      </c>
      <c r="AL3117" s="2">
        <v>0</v>
      </c>
      <c r="AM3117" s="1" t="s">
        <v>2074</v>
      </c>
    </row>
    <row r="3118" spans="1:39" ht="12.75" customHeight="1">
      <c r="A3118" s="1"/>
      <c r="B3118" s="1" t="s">
        <v>6778</v>
      </c>
      <c r="C3118" s="1" t="s">
        <v>6779</v>
      </c>
      <c r="D3118" s="3" t="str">
        <f ca="1">IFERROR(__xludf.DUMMYFUNCTION("PROPER(REGEXEXTRACT(B1770, ""(?:https?:\/\/)?(?:www\.)?([a-zA-Z0-9-]+)\.""))"),"Google")</f>
        <v>Google</v>
      </c>
      <c r="E3118" s="1" t="s">
        <v>6780</v>
      </c>
      <c r="F3118" s="1">
        <v>14.534227100000001</v>
      </c>
      <c r="G3118" s="1">
        <v>120.98842639999999</v>
      </c>
      <c r="H3118" s="1" t="s">
        <v>6781</v>
      </c>
      <c r="I3118" s="1" t="s">
        <v>50</v>
      </c>
      <c r="J3118" s="1">
        <f>IF(K3118="URBAN",1,IF(K3118="SUBURBAN",2,IF(K3118="RURAL",3,"")))</f>
        <v>1</v>
      </c>
      <c r="K3118" s="1" t="s">
        <v>42</v>
      </c>
      <c r="L3118" s="18">
        <v>46082</v>
      </c>
      <c r="M3118" s="49">
        <v>0.625</v>
      </c>
      <c r="N3118" s="18">
        <v>46083</v>
      </c>
      <c r="O3118" s="56">
        <v>0.5</v>
      </c>
      <c r="P3118" s="31" t="str">
        <f>TEXT($L3118, "dddd")</f>
        <v>Sunday</v>
      </c>
      <c r="Q3118" s="39" t="s">
        <v>111</v>
      </c>
      <c r="R3118" s="39">
        <v>3465</v>
      </c>
      <c r="S3118" s="1" t="str">
        <f>IF(OR(MONTH(L3118)=12, MONTH(L3118)&lt;=5), "Dry Season", "Wet Season")</f>
        <v>Dry Season</v>
      </c>
      <c r="T3118" s="1">
        <v>1</v>
      </c>
      <c r="U3118" s="1">
        <v>1</v>
      </c>
      <c r="V3118" s="1">
        <v>0</v>
      </c>
      <c r="W3118" s="2">
        <f>IF(ISNUMBER(SEARCH("N/A", X3118)), 0, 1)</f>
        <v>1</v>
      </c>
      <c r="X3118" s="1" t="s">
        <v>1174</v>
      </c>
      <c r="Y3118" s="1">
        <v>14.589843999999999</v>
      </c>
      <c r="Z3118" s="1">
        <v>121.060554</v>
      </c>
      <c r="AA3118" s="11" cm="1">
        <f t="array" ref="AA3118">IF(ISBLANK(Y3118), 0, VINCentyInvDistance(F3118,G3118,Y3118,Z3118))</f>
        <v>9913.9492609870431</v>
      </c>
      <c r="AB3118" s="1">
        <v>0</v>
      </c>
      <c r="AC3118" s="1">
        <v>0</v>
      </c>
      <c r="AD3118" s="1">
        <v>0</v>
      </c>
      <c r="AE3118" s="1">
        <v>383</v>
      </c>
      <c r="AF3118" s="1">
        <v>1</v>
      </c>
      <c r="AG3118" s="1" t="s">
        <v>1180</v>
      </c>
      <c r="AH3118" s="1" t="s">
        <v>562</v>
      </c>
      <c r="AI3118" s="1" t="str">
        <f>TRIM(MID(SUBSTITUTE($H3118,",",REPT(" ",200)),(LEN($H3118)-LEN(SUBSTITUTE($H3118,",",""))-2)*200+1,200))</f>
        <v>Metro Manila</v>
      </c>
      <c r="AJ3118" s="1" t="s">
        <v>55</v>
      </c>
      <c r="AL3118" s="1">
        <v>3</v>
      </c>
      <c r="AM3118" s="1"/>
    </row>
    <row r="3119" spans="1:39" ht="12.75" customHeight="1">
      <c r="A3119" s="1"/>
      <c r="B3119" s="1" t="s">
        <v>6786</v>
      </c>
      <c r="C3119" s="1" t="s">
        <v>6787</v>
      </c>
      <c r="D3119" s="3" t="str">
        <f ca="1">IFERROR(__xludf.DUMMYFUNCTION("PROPER(REGEXEXTRACT(B1772, ""(?:https?:\/\/)?(?:www\.)?([a-zA-Z0-9-]+)\.""))"),"Skyscanner")</f>
        <v>Skyscanner</v>
      </c>
      <c r="E3119" s="1" t="s">
        <v>6788</v>
      </c>
      <c r="F3119" s="1">
        <v>14.578687</v>
      </c>
      <c r="G3119" s="1">
        <v>120.979156</v>
      </c>
      <c r="H3119" s="1" t="s">
        <v>6789</v>
      </c>
      <c r="I3119" s="1" t="s">
        <v>50</v>
      </c>
      <c r="J3119" s="1">
        <f>IF(K3119="URBAN",1,IF(K3119="SUBURBAN",2,IF(K3119="RURAL",3,"")))</f>
        <v>1</v>
      </c>
      <c r="K3119" s="1" t="s">
        <v>42</v>
      </c>
      <c r="L3119" s="18">
        <v>46082</v>
      </c>
      <c r="M3119" s="49">
        <v>0.625</v>
      </c>
      <c r="N3119" s="18">
        <v>46083</v>
      </c>
      <c r="O3119" s="56">
        <v>0.5</v>
      </c>
      <c r="P3119" s="31" t="str">
        <f>TEXT($L3119, "dddd")</f>
        <v>Sunday</v>
      </c>
      <c r="Q3119" s="39" t="s">
        <v>111</v>
      </c>
      <c r="R3119" s="39">
        <v>1835</v>
      </c>
      <c r="S3119" s="1" t="str">
        <f>IF(OR(MONTH(L3119)=12, MONTH(L3119)&lt;=5), "Dry Season", "Wet Season")</f>
        <v>Dry Season</v>
      </c>
      <c r="T3119" s="1">
        <v>1</v>
      </c>
      <c r="U3119" s="1">
        <v>1</v>
      </c>
      <c r="V3119" s="1">
        <v>0</v>
      </c>
      <c r="W3119" s="2">
        <f>IF(ISNUMBER(SEARCH("N/A", X3119)), 0, 1)</f>
        <v>0</v>
      </c>
      <c r="X3119" s="1" t="s">
        <v>44</v>
      </c>
      <c r="Y3119" s="1"/>
      <c r="Z3119" s="1"/>
      <c r="AA3119" s="11" cm="1">
        <f t="array" ref="AA3119">IF(ISBLANK(Y3119), 0, VINCentyInvDistance(F3119,G3119,Y3119,Z3119))</f>
        <v>0</v>
      </c>
      <c r="AB3119" s="1">
        <v>0</v>
      </c>
      <c r="AC3119" s="1">
        <v>8.1999999999999993</v>
      </c>
      <c r="AD3119" s="1">
        <v>3.1</v>
      </c>
      <c r="AE3119" s="1">
        <v>87</v>
      </c>
      <c r="AF3119" s="1">
        <v>1</v>
      </c>
      <c r="AG3119" s="1" t="s">
        <v>68</v>
      </c>
      <c r="AH3119" s="1" t="str">
        <f>TRIM(MID(SUBSTITUTE($H3119,",",REPT(" ",200)),(LEN($H3119)-LEN(SUBSTITUTE($H3119,",",""))-3)*200+1,200))</f>
        <v>Capital District</v>
      </c>
      <c r="AI3119" s="1" t="s">
        <v>54</v>
      </c>
      <c r="AJ3119" s="1" t="s">
        <v>55</v>
      </c>
      <c r="AK3119" t="s">
        <v>17070</v>
      </c>
      <c r="AL3119" s="2">
        <v>0</v>
      </c>
      <c r="AM3119" s="1" t="s">
        <v>6790</v>
      </c>
    </row>
    <row r="3120" spans="1:39" ht="12.75" customHeight="1">
      <c r="A3120" s="1"/>
      <c r="B3120" s="1" t="s">
        <v>6791</v>
      </c>
      <c r="C3120" s="1" t="s">
        <v>6792</v>
      </c>
      <c r="D3120" s="3" t="str">
        <f ca="1">IFERROR(__xludf.DUMMYFUNCTION("PROPER(REGEXEXTRACT(B1773, ""(?:https?:\/\/)?(?:www\.)?([a-zA-Z0-9-]+)\.""))"),"Skyscanner")</f>
        <v>Skyscanner</v>
      </c>
      <c r="E3120" s="1" t="s">
        <v>6793</v>
      </c>
      <c r="F3120" s="1">
        <v>8.5882939999999994</v>
      </c>
      <c r="G3120" s="1">
        <v>123.339578</v>
      </c>
      <c r="H3120" s="1" t="s">
        <v>6794</v>
      </c>
      <c r="I3120" s="1" t="s">
        <v>50</v>
      </c>
      <c r="J3120" s="1">
        <f>IF(K3120="URBAN",1,IF(K3120="SUBURBAN",2,IF(K3120="RURAL",3,"")))</f>
        <v>1</v>
      </c>
      <c r="K3120" s="1" t="s">
        <v>42</v>
      </c>
      <c r="L3120" s="18">
        <v>46082</v>
      </c>
      <c r="M3120" s="49">
        <v>0.58333333333333337</v>
      </c>
      <c r="N3120" s="18">
        <v>46083</v>
      </c>
      <c r="O3120" s="56">
        <v>0.5</v>
      </c>
      <c r="P3120" s="31" t="str">
        <f>TEXT($L3120, "dddd")</f>
        <v>Sunday</v>
      </c>
      <c r="Q3120" s="39" t="s">
        <v>111</v>
      </c>
      <c r="R3120" s="39">
        <v>1188</v>
      </c>
      <c r="S3120" s="1" t="str">
        <f>IF(OR(MONTH(L3120)=12, MONTH(L3120)&lt;=5), "Dry Season", "Wet Season")</f>
        <v>Dry Season</v>
      </c>
      <c r="T3120" s="1">
        <v>1</v>
      </c>
      <c r="U3120" s="1">
        <v>0</v>
      </c>
      <c r="V3120" s="1">
        <v>0</v>
      </c>
      <c r="W3120" s="2">
        <f>IF(ISNUMBER(SEARCH("N/A", X3120)), 0, 1)</f>
        <v>1</v>
      </c>
      <c r="X3120" s="1" t="s">
        <v>51</v>
      </c>
      <c r="Y3120" s="1">
        <v>14.417577</v>
      </c>
      <c r="Z3120" s="1">
        <v>121.0402756</v>
      </c>
      <c r="AA3120" s="11" cm="1">
        <f t="array" ref="AA3120">IF(ISBLANK(Y3120), 0, VINCentyInvDistance(F3120,G3120,Y3120,Z3120))</f>
        <v>691861.19979476312</v>
      </c>
      <c r="AB3120" s="1">
        <v>0</v>
      </c>
      <c r="AC3120" s="1">
        <v>0</v>
      </c>
      <c r="AD3120" s="1">
        <v>0</v>
      </c>
      <c r="AE3120" s="1">
        <v>143</v>
      </c>
      <c r="AF3120" s="1">
        <v>1</v>
      </c>
      <c r="AG3120" s="1" t="s">
        <v>52</v>
      </c>
      <c r="AH3120" s="1" t="s">
        <v>53</v>
      </c>
      <c r="AI3120" s="1" t="str">
        <f>TRIM(MID(SUBSTITUTE($H3120,",",REPT(" ",200)),(LEN($H3120)-LEN(SUBSTITUTE($H3120,",",""))-2)*200+1,200))</f>
        <v>Zamboanga Peninsula</v>
      </c>
      <c r="AJ3120" s="1" t="s">
        <v>55</v>
      </c>
      <c r="AK3120" t="s">
        <v>17071</v>
      </c>
      <c r="AL3120" s="1">
        <v>2.5</v>
      </c>
      <c r="AM3120" s="1"/>
    </row>
    <row r="3121" spans="1:39" ht="12.75" customHeight="1">
      <c r="A3121" s="1"/>
      <c r="B3121" s="1" t="s">
        <v>6855</v>
      </c>
      <c r="C3121" s="1" t="s">
        <v>6856</v>
      </c>
      <c r="D3121" s="3" t="str">
        <f ca="1">IFERROR(__xludf.DUMMYFUNCTION("PROPER(REGEXEXTRACT(B1787, ""(?:https?:\/\/)?(?:www\.)?([a-zA-Z0-9-]+)\.""))"),"Skyscanner")</f>
        <v>Skyscanner</v>
      </c>
      <c r="E3121" s="1" t="s">
        <v>6857</v>
      </c>
      <c r="F3121" s="1">
        <v>8.5819761000000003</v>
      </c>
      <c r="G3121" s="1">
        <v>123.3523014</v>
      </c>
      <c r="H3121" s="1" t="s">
        <v>6798</v>
      </c>
      <c r="I3121" s="1" t="s">
        <v>6799</v>
      </c>
      <c r="J3121" s="1">
        <f>IF(K3121="URBAN",1,IF(K3121="SUBURBAN",2,IF(K3121="RURAL",3,"")))</f>
        <v>1</v>
      </c>
      <c r="K3121" s="1" t="s">
        <v>42</v>
      </c>
      <c r="L3121" s="18">
        <v>46082</v>
      </c>
      <c r="M3121" s="49">
        <v>0.58333333333333337</v>
      </c>
      <c r="N3121" s="18">
        <v>46083</v>
      </c>
      <c r="O3121" s="56">
        <v>0.52083333333333337</v>
      </c>
      <c r="P3121" s="31" t="str">
        <f>TEXT($L3121, "dddd")</f>
        <v>Sunday</v>
      </c>
      <c r="Q3121" s="39" t="s">
        <v>111</v>
      </c>
      <c r="R3121" s="39">
        <v>2714</v>
      </c>
      <c r="S3121" s="1" t="str">
        <f>IF(OR(MONTH(L3121)=12, MONTH(L3121)&lt;=5), "Dry Season", "Wet Season")</f>
        <v>Dry Season</v>
      </c>
      <c r="T3121" s="1">
        <v>1</v>
      </c>
      <c r="U3121" s="1">
        <v>0</v>
      </c>
      <c r="V3121" s="1">
        <v>0</v>
      </c>
      <c r="W3121" s="2">
        <f>IF(ISNUMBER(SEARCH("N/A", X3121)), 0, 1)</f>
        <v>1</v>
      </c>
      <c r="X3121" s="1" t="s">
        <v>6800</v>
      </c>
      <c r="Y3121" s="1">
        <v>8.5865626000000006</v>
      </c>
      <c r="Z3121" s="1">
        <v>123.34401680000001</v>
      </c>
      <c r="AA3121" s="11" cm="1">
        <f t="array" ref="AA3121">IF(ISBLANK(Y3121), 0, VINCentyInvDistance(F3121,G3121,Y3121,Z3121))</f>
        <v>1043.5572483019446</v>
      </c>
      <c r="AB3121" s="1">
        <v>0</v>
      </c>
      <c r="AC3121" s="1">
        <v>0</v>
      </c>
      <c r="AD3121" s="1">
        <v>0</v>
      </c>
      <c r="AE3121" s="1">
        <v>138</v>
      </c>
      <c r="AF3121" s="1">
        <v>1</v>
      </c>
      <c r="AG3121" s="1" t="s">
        <v>6801</v>
      </c>
      <c r="AH3121" s="1" t="s">
        <v>6802</v>
      </c>
      <c r="AI3121" s="1" t="str">
        <f>TRIM(MID(SUBSTITUTE($H3121,",",REPT(" ",200)),(LEN($H3121)-LEN(SUBSTITUTE($H3121,",",""))-2)*200+1,200))</f>
        <v>Zamboanga Peninsula</v>
      </c>
      <c r="AJ3121" s="1" t="s">
        <v>55</v>
      </c>
      <c r="AK3121" t="s">
        <v>6858</v>
      </c>
      <c r="AL3121" s="2">
        <v>0</v>
      </c>
      <c r="AM3121" s="1"/>
    </row>
    <row r="3122" spans="1:39" ht="12.75" customHeight="1">
      <c r="A3122" s="1"/>
      <c r="B3122" s="1" t="s">
        <v>6868</v>
      </c>
      <c r="C3122" s="1" t="s">
        <v>6869</v>
      </c>
      <c r="D3122" s="3" t="str">
        <f ca="1">IFERROR(__xludf.DUMMYFUNCTION("PROPER(REGEXEXTRACT(B1791, ""(?:https?:\/\/)?(?:www\.)?([a-zA-Z0-9-]+)\.""))"),"Google")</f>
        <v>Google</v>
      </c>
      <c r="E3122" s="1" t="s">
        <v>6870</v>
      </c>
      <c r="F3122" s="1">
        <v>8.5991792</v>
      </c>
      <c r="G3122" s="1">
        <v>123.34539580000001</v>
      </c>
      <c r="H3122" s="1" t="s">
        <v>6871</v>
      </c>
      <c r="I3122" s="1" t="s">
        <v>1300</v>
      </c>
      <c r="J3122" s="1">
        <f>IF(K3122="URBAN",1,IF(K3122="SUBURBAN",2,IF(K3122="RURAL",3,"")))</f>
        <v>1</v>
      </c>
      <c r="K3122" s="1" t="s">
        <v>42</v>
      </c>
      <c r="L3122" s="18">
        <v>46082</v>
      </c>
      <c r="M3122" s="49">
        <v>0.625</v>
      </c>
      <c r="N3122" s="18">
        <v>46083</v>
      </c>
      <c r="O3122" s="56">
        <v>0.5</v>
      </c>
      <c r="P3122" s="31" t="str">
        <f>TEXT($L3122, "dddd")</f>
        <v>Sunday</v>
      </c>
      <c r="Q3122" s="39" t="s">
        <v>111</v>
      </c>
      <c r="R3122" s="39">
        <v>2664</v>
      </c>
      <c r="S3122" s="1" t="str">
        <f>IF(OR(MONTH(L3122)=12, MONTH(L3122)&lt;=5), "Dry Season", "Wet Season")</f>
        <v>Dry Season</v>
      </c>
      <c r="T3122" s="1">
        <v>1</v>
      </c>
      <c r="U3122" s="1">
        <v>0</v>
      </c>
      <c r="V3122" s="1">
        <v>0</v>
      </c>
      <c r="W3122" s="2">
        <f>IF(ISNUMBER(SEARCH("N/A", X3122)), 0, 1)</f>
        <v>0</v>
      </c>
      <c r="X3122" s="1" t="s">
        <v>44</v>
      </c>
      <c r="Y3122" s="1"/>
      <c r="Z3122" s="1"/>
      <c r="AA3122" s="11" cm="1">
        <f t="array" ref="AA3122">IF(ISBLANK(Y3122), 0, VINCentyInvDistance(F3122,G3122,Y3122,Z3122))</f>
        <v>0</v>
      </c>
      <c r="AB3122" s="1">
        <v>0</v>
      </c>
      <c r="AC3122" s="1">
        <v>0</v>
      </c>
      <c r="AD3122" s="1">
        <v>0</v>
      </c>
      <c r="AE3122" s="1">
        <v>437</v>
      </c>
      <c r="AF3122" s="1">
        <v>1</v>
      </c>
      <c r="AG3122" s="1" t="str">
        <f>TRIM(MID(SUBSTITUTE($H3122,",",REPT(" ",200)),(LEN($H3122)-LEN(SUBSTITUTE($H3122,",",""))-4)*200+1,200))</f>
        <v>Minaog</v>
      </c>
      <c r="AH3122" s="1" t="str">
        <f>TRIM(MID(SUBSTITUTE($H3122,",",REPT(" ",200)),(LEN($H3122)-LEN(SUBSTITUTE($H3122,",",""))-3)*200+1,200))</f>
        <v>Zamboanga del Norte</v>
      </c>
      <c r="AI3122" s="1" t="str">
        <f>TRIM(MID(SUBSTITUTE($H3122,",",REPT(" ",200)),(LEN($H3122)-LEN(SUBSTITUTE($H3122,",",""))-2)*200+1,200))</f>
        <v>Zamboanga Peninsula</v>
      </c>
      <c r="AJ3122" s="1" t="str">
        <f>TRIM(MID(SUBSTITUTE($H3122,",",REPT(" ",200)),(LEN($H3122)-LEN(SUBSTITUTE($H3122,",",""))-0)*200+1,200))</f>
        <v>Philippines</v>
      </c>
      <c r="AL3122" s="2">
        <v>0</v>
      </c>
      <c r="AM3122" s="1"/>
    </row>
    <row r="3123" spans="1:39" ht="12.75" customHeight="1">
      <c r="A3123" s="1"/>
      <c r="B3123" s="1" t="s">
        <v>6885</v>
      </c>
      <c r="C3123" s="1" t="s">
        <v>6886</v>
      </c>
      <c r="D3123" s="3" t="str">
        <f ca="1">IFERROR(__xludf.DUMMYFUNCTION("PROPER(REGEXEXTRACT(B1795, ""(?:https?:\/\/)?(?:www\.)?([a-zA-Z0-9-]+)\.""))"),"Skyscanner")</f>
        <v>Skyscanner</v>
      </c>
      <c r="E3123" s="1" t="s">
        <v>6887</v>
      </c>
      <c r="F3123" s="1">
        <v>8.5878540000000001</v>
      </c>
      <c r="G3123" s="1">
        <v>123.337902</v>
      </c>
      <c r="H3123" s="1" t="s">
        <v>6888</v>
      </c>
      <c r="I3123" s="1" t="s">
        <v>6799</v>
      </c>
      <c r="J3123" s="1">
        <f>IF(K3123="URBAN",1,IF(K3123="SUBURBAN",2,IF(K3123="RURAL",3,"")))</f>
        <v>1</v>
      </c>
      <c r="K3123" s="1" t="s">
        <v>42</v>
      </c>
      <c r="L3123" s="18">
        <v>46082</v>
      </c>
      <c r="M3123" s="49">
        <v>4.1666666666666664E-2</v>
      </c>
      <c r="N3123" s="18">
        <v>46083</v>
      </c>
      <c r="O3123" s="56">
        <v>0.41666666666666669</v>
      </c>
      <c r="P3123" s="31" t="str">
        <f>TEXT($L3123, "dddd")</f>
        <v>Sunday</v>
      </c>
      <c r="Q3123" s="39" t="s">
        <v>111</v>
      </c>
      <c r="R3123" s="39">
        <v>1263</v>
      </c>
      <c r="S3123" s="1" t="str">
        <f>IF(OR(MONTH(L3123)=12, MONTH(L3123)&lt;=5), "Dry Season", "Wet Season")</f>
        <v>Dry Season</v>
      </c>
      <c r="T3123" s="1">
        <v>1</v>
      </c>
      <c r="U3123" s="1">
        <v>0</v>
      </c>
      <c r="V3123" s="1">
        <v>1</v>
      </c>
      <c r="W3123" s="2">
        <f>IF(ISNUMBER(SEARCH("N/A", X3123)), 0, 1)</f>
        <v>1</v>
      </c>
      <c r="X3123" s="1" t="s">
        <v>6800</v>
      </c>
      <c r="Y3123" s="1">
        <v>8.5865626000000006</v>
      </c>
      <c r="Z3123" s="1">
        <v>123.34401680000001</v>
      </c>
      <c r="AA3123" s="11" cm="1">
        <f t="array" ref="AA3123">IF(ISBLANK(Y3123), 0, VINCentyInvDistance(F3123,G3123,Y3123,Z3123))</f>
        <v>688.10224481403918</v>
      </c>
      <c r="AB3123" s="1">
        <v>0</v>
      </c>
      <c r="AC3123" s="1">
        <v>0</v>
      </c>
      <c r="AD3123" s="1">
        <v>0</v>
      </c>
      <c r="AE3123" s="1">
        <v>187</v>
      </c>
      <c r="AF3123" s="1">
        <v>1</v>
      </c>
      <c r="AG3123" s="1" t="s">
        <v>6801</v>
      </c>
      <c r="AH3123" s="1" t="s">
        <v>6802</v>
      </c>
      <c r="AI3123" s="1" t="str">
        <f>TRIM(MID(SUBSTITUTE($H3123,",",REPT(" ",200)),(LEN($H3123)-LEN(SUBSTITUTE($H3123,",",""))-2)*200+1,200))</f>
        <v>Zamboanga Peninsula</v>
      </c>
      <c r="AJ3123" s="1" t="s">
        <v>55</v>
      </c>
      <c r="AK3123" t="s">
        <v>17076</v>
      </c>
      <c r="AL3123" s="2">
        <v>0</v>
      </c>
      <c r="AM3123" s="1"/>
    </row>
    <row r="3124" spans="1:39" ht="12.75" customHeight="1">
      <c r="A3124" s="1"/>
      <c r="B3124" s="1" t="s">
        <v>6901</v>
      </c>
      <c r="C3124" s="1" t="s">
        <v>6902</v>
      </c>
      <c r="D3124" s="3" t="str">
        <f ca="1">IFERROR(__xludf.DUMMYFUNCTION("PROPER(REGEXEXTRACT(B1799, ""(?:https?:\/\/)?(?:www\.)?([a-zA-Z0-9-]+)\.""))"),"Skyscanner")</f>
        <v>Skyscanner</v>
      </c>
      <c r="E3124" s="1" t="s">
        <v>6903</v>
      </c>
      <c r="F3124" s="1">
        <v>8.5834118000000004</v>
      </c>
      <c r="G3124" s="1">
        <v>123.3376397</v>
      </c>
      <c r="H3124" s="1" t="s">
        <v>6904</v>
      </c>
      <c r="I3124" s="1" t="s">
        <v>6799</v>
      </c>
      <c r="J3124" s="1">
        <f>IF(K3124="URBAN",1,IF(K3124="SUBURBAN",2,IF(K3124="RURAL",3,"")))</f>
        <v>1</v>
      </c>
      <c r="K3124" s="1" t="s">
        <v>42</v>
      </c>
      <c r="L3124" s="18">
        <v>46082</v>
      </c>
      <c r="M3124" s="49">
        <v>0.58333333333333337</v>
      </c>
      <c r="N3124" s="18">
        <v>46083</v>
      </c>
      <c r="O3124" s="56">
        <v>0.5</v>
      </c>
      <c r="P3124" s="31" t="str">
        <f>TEXT($L3124, "dddd")</f>
        <v>Sunday</v>
      </c>
      <c r="Q3124" s="39" t="s">
        <v>111</v>
      </c>
      <c r="R3124" s="39">
        <v>1820</v>
      </c>
      <c r="S3124" s="1" t="str">
        <f>IF(OR(MONTH(L3124)=12, MONTH(L3124)&lt;=5), "Dry Season", "Wet Season")</f>
        <v>Dry Season</v>
      </c>
      <c r="T3124" s="1">
        <v>1</v>
      </c>
      <c r="U3124" s="1">
        <v>0</v>
      </c>
      <c r="V3124" s="1">
        <v>0</v>
      </c>
      <c r="W3124" s="2">
        <f>IF(ISNUMBER(SEARCH("N/A", X3124)), 0, 1)</f>
        <v>1</v>
      </c>
      <c r="X3124" s="1" t="s">
        <v>6800</v>
      </c>
      <c r="Y3124" s="1">
        <v>8.5865626000000006</v>
      </c>
      <c r="Z3124" s="1">
        <v>123.34401680000001</v>
      </c>
      <c r="AA3124" s="11" cm="1">
        <f t="array" ref="AA3124">IF(ISBLANK(Y3124), 0, VINCentyInvDistance(F3124,G3124,Y3124,Z3124))</f>
        <v>783.72859777996473</v>
      </c>
      <c r="AB3124" s="1">
        <v>1</v>
      </c>
      <c r="AC3124" s="1">
        <v>6.6</v>
      </c>
      <c r="AD3124" s="1">
        <v>4</v>
      </c>
      <c r="AE3124" s="1">
        <v>33</v>
      </c>
      <c r="AF3124" s="1">
        <v>1</v>
      </c>
      <c r="AG3124" s="1" t="s">
        <v>6801</v>
      </c>
      <c r="AH3124" s="1" t="s">
        <v>6802</v>
      </c>
      <c r="AI3124" s="1" t="str">
        <f>TRIM(MID(SUBSTITUTE($H3124,",",REPT(" ",200)),(LEN($H3124)-LEN(SUBSTITUTE($H3124,",",""))-2)*200+1,200))</f>
        <v>Zamboanga Peninsula</v>
      </c>
      <c r="AJ3124" s="1" t="s">
        <v>55</v>
      </c>
      <c r="AK3124" t="s">
        <v>17078</v>
      </c>
      <c r="AL3124" s="2">
        <v>0</v>
      </c>
      <c r="AM3124" s="1"/>
    </row>
    <row r="3125" spans="1:39" ht="12.75" customHeight="1">
      <c r="A3125" s="1"/>
      <c r="B3125" s="1" t="s">
        <v>6944</v>
      </c>
      <c r="C3125" s="1" t="s">
        <v>6945</v>
      </c>
      <c r="D3125" s="3" t="str">
        <f ca="1">IFERROR(__xludf.DUMMYFUNCTION("PROPER(REGEXEXTRACT(B1809, ""(?:https?:\/\/)?(?:www\.)?([a-zA-Z0-9-]+)\.""))"),"Skyscanner")</f>
        <v>Skyscanner</v>
      </c>
      <c r="E3125" s="1" t="s">
        <v>6946</v>
      </c>
      <c r="F3125" s="1">
        <v>6.9064969999999999</v>
      </c>
      <c r="G3125" s="1">
        <v>122.077636</v>
      </c>
      <c r="H3125" s="1" t="s">
        <v>6943</v>
      </c>
      <c r="I3125" s="1" t="s">
        <v>6799</v>
      </c>
      <c r="J3125" s="1">
        <f>IF(K3125="URBAN",1,IF(K3125="SUBURBAN",2,IF(K3125="RURAL",3,"")))</f>
        <v>1</v>
      </c>
      <c r="K3125" s="1" t="s">
        <v>42</v>
      </c>
      <c r="L3125" s="18">
        <v>46082</v>
      </c>
      <c r="M3125" s="49">
        <v>0.58333333333333337</v>
      </c>
      <c r="N3125" s="18">
        <v>46083</v>
      </c>
      <c r="O3125" s="56">
        <v>0.5</v>
      </c>
      <c r="P3125" s="31" t="str">
        <f>TEXT($L3125, "dddd")</f>
        <v>Sunday</v>
      </c>
      <c r="Q3125" s="39" t="s">
        <v>111</v>
      </c>
      <c r="R3125" s="39">
        <v>2026</v>
      </c>
      <c r="S3125" s="1" t="str">
        <f>IF(OR(MONTH(L3125)=12, MONTH(L3125)&lt;=5), "Dry Season", "Wet Season")</f>
        <v>Dry Season</v>
      </c>
      <c r="T3125" s="1">
        <v>1</v>
      </c>
      <c r="U3125" s="1">
        <v>1</v>
      </c>
      <c r="V3125" s="1">
        <v>0</v>
      </c>
      <c r="W3125" s="2">
        <f>IF(ISNUMBER(SEARCH("N/A", X3125)), 0, 1)</f>
        <v>0</v>
      </c>
      <c r="X3125" s="1" t="s">
        <v>44</v>
      </c>
      <c r="Y3125" s="1"/>
      <c r="Z3125" s="1"/>
      <c r="AA3125" s="11" cm="1">
        <f t="array" ref="AA3125">IF(ISBLANK(Y3125), 0, VINCentyInvDistance(F3125,G3125,Y3125,Z3125))</f>
        <v>0</v>
      </c>
      <c r="AB3125" s="1">
        <v>0</v>
      </c>
      <c r="AC3125" s="1">
        <v>7.6</v>
      </c>
      <c r="AD3125" s="1">
        <v>3.9</v>
      </c>
      <c r="AE3125" s="1">
        <v>66</v>
      </c>
      <c r="AF3125" s="1">
        <v>1</v>
      </c>
      <c r="AG3125" s="1" t="s">
        <v>6947</v>
      </c>
      <c r="AH3125" s="1" t="s">
        <v>6948</v>
      </c>
      <c r="AI3125" s="1"/>
      <c r="AJ3125" s="1" t="s">
        <v>55</v>
      </c>
      <c r="AK3125" t="s">
        <v>6949</v>
      </c>
      <c r="AL3125" s="2">
        <v>0</v>
      </c>
      <c r="AM3125" s="1" t="s">
        <v>6950</v>
      </c>
    </row>
    <row r="3126" spans="1:39" ht="12.75" customHeight="1">
      <c r="A3126" s="1"/>
      <c r="B3126" s="1" t="s">
        <v>6951</v>
      </c>
      <c r="C3126" s="1" t="s">
        <v>6952</v>
      </c>
      <c r="D3126" s="3" t="str">
        <f ca="1">IFERROR(__xludf.DUMMYFUNCTION("PROPER(REGEXEXTRACT(B1810, ""(?:https?:\/\/)?(?:www\.)?([a-zA-Z0-9-]+)\.""))"),"Skyscanner")</f>
        <v>Skyscanner</v>
      </c>
      <c r="E3126" s="1" t="s">
        <v>6953</v>
      </c>
      <c r="F3126" s="1">
        <v>6.9069370000000001</v>
      </c>
      <c r="G3126" s="1">
        <v>122.076556</v>
      </c>
      <c r="H3126" s="1" t="s">
        <v>6954</v>
      </c>
      <c r="I3126" s="1" t="s">
        <v>6799</v>
      </c>
      <c r="J3126" s="1">
        <f>IF(K3126="URBAN",1,IF(K3126="SUBURBAN",2,IF(K3126="RURAL",3,"")))</f>
        <v>1</v>
      </c>
      <c r="K3126" s="1" t="s">
        <v>42</v>
      </c>
      <c r="L3126" s="18">
        <v>46082</v>
      </c>
      <c r="M3126" s="49">
        <v>0.58333333333333337</v>
      </c>
      <c r="N3126" s="18">
        <v>46083</v>
      </c>
      <c r="O3126" s="56">
        <v>0.5</v>
      </c>
      <c r="P3126" s="31" t="str">
        <f>TEXT($L3126, "dddd")</f>
        <v>Sunday</v>
      </c>
      <c r="Q3126" s="39" t="s">
        <v>531</v>
      </c>
      <c r="R3126" s="39">
        <v>481</v>
      </c>
      <c r="S3126" s="1" t="str">
        <f>IF(OR(MONTH(L3126)=12, MONTH(L3126)&lt;=5), "Dry Season", "Wet Season")</f>
        <v>Dry Season</v>
      </c>
      <c r="T3126" s="1">
        <v>1</v>
      </c>
      <c r="U3126" s="1">
        <v>0</v>
      </c>
      <c r="V3126" s="1">
        <v>0</v>
      </c>
      <c r="W3126" s="2">
        <f>IF(ISNUMBER(SEARCH("N/A", X3126)), 0, 1)</f>
        <v>0</v>
      </c>
      <c r="X3126" s="1" t="s">
        <v>44</v>
      </c>
      <c r="Y3126" s="1"/>
      <c r="Z3126" s="1"/>
      <c r="AA3126" s="11" cm="1">
        <f t="array" ref="AA3126">IF(ISBLANK(Y3126), 0, VINCentyInvDistance(F3126,G3126,Y3126,Z3126))</f>
        <v>0</v>
      </c>
      <c r="AB3126" s="1">
        <v>1</v>
      </c>
      <c r="AC3126" s="1">
        <v>6.8</v>
      </c>
      <c r="AD3126" s="1">
        <v>4</v>
      </c>
      <c r="AE3126" s="1">
        <v>119</v>
      </c>
      <c r="AF3126" s="1">
        <v>1</v>
      </c>
      <c r="AG3126" s="1" t="s">
        <v>6947</v>
      </c>
      <c r="AH3126" s="1" t="s">
        <v>6948</v>
      </c>
      <c r="AI3126" s="1"/>
      <c r="AJ3126" s="1" t="s">
        <v>55</v>
      </c>
      <c r="AK3126" t="s">
        <v>17083</v>
      </c>
      <c r="AL3126" s="2">
        <v>0</v>
      </c>
      <c r="AM3126" s="1" t="s">
        <v>6955</v>
      </c>
    </row>
    <row r="3127" spans="1:39" ht="12.75" customHeight="1">
      <c r="A3127" s="1"/>
      <c r="B3127" s="1" t="s">
        <v>6969</v>
      </c>
      <c r="C3127" s="1" t="s">
        <v>6970</v>
      </c>
      <c r="D3127" s="3" t="str">
        <f ca="1">IFERROR(__xludf.DUMMYFUNCTION("PROPER(REGEXEXTRACT(B1814, ""(?:https?:\/\/)?(?:www\.)?([a-zA-Z0-9-]+)\.""))"),"Skyscanner")</f>
        <v>Skyscanner</v>
      </c>
      <c r="E3127" s="1" t="s">
        <v>6971</v>
      </c>
      <c r="F3127" s="1">
        <v>6.9477399999999996</v>
      </c>
      <c r="G3127" s="1">
        <v>122.07017</v>
      </c>
      <c r="H3127" s="1" t="s">
        <v>6968</v>
      </c>
      <c r="I3127" s="1" t="s">
        <v>6799</v>
      </c>
      <c r="J3127" s="1">
        <f>IF(K3127="URBAN",1,IF(K3127="SUBURBAN",2,IF(K3127="RURAL",3,"")))</f>
        <v>1</v>
      </c>
      <c r="K3127" s="1" t="s">
        <v>42</v>
      </c>
      <c r="L3127" s="18">
        <v>46082</v>
      </c>
      <c r="M3127" s="49">
        <v>0.58333333333333337</v>
      </c>
      <c r="N3127" s="18">
        <v>46083</v>
      </c>
      <c r="O3127" s="56">
        <v>0.5</v>
      </c>
      <c r="P3127" s="31" t="str">
        <f>TEXT($L3127, "dddd")</f>
        <v>Sunday</v>
      </c>
      <c r="Q3127" s="39" t="s">
        <v>111</v>
      </c>
      <c r="R3127" s="39">
        <v>1994</v>
      </c>
      <c r="S3127" s="1" t="str">
        <f>IF(OR(MONTH(L3127)=12, MONTH(L3127)&lt;=5), "Dry Season", "Wet Season")</f>
        <v>Dry Season</v>
      </c>
      <c r="T3127" s="1">
        <v>1</v>
      </c>
      <c r="U3127" s="1">
        <v>1</v>
      </c>
      <c r="V3127" s="1">
        <v>0</v>
      </c>
      <c r="W3127" s="2">
        <f>IF(ISNUMBER(SEARCH("N/A", X3127)), 0, 1)</f>
        <v>0</v>
      </c>
      <c r="X3127" s="1" t="s">
        <v>44</v>
      </c>
      <c r="Y3127" s="1"/>
      <c r="Z3127" s="1"/>
      <c r="AA3127" s="11" cm="1">
        <f t="array" ref="AA3127">IF(ISBLANK(Y3127), 0, VINCentyInvDistance(F3127,G3127,Y3127,Z3127))</f>
        <v>0</v>
      </c>
      <c r="AB3127" s="1">
        <v>0</v>
      </c>
      <c r="AC3127" s="1">
        <v>0</v>
      </c>
      <c r="AD3127" s="1">
        <v>0</v>
      </c>
      <c r="AE3127" s="1">
        <v>3</v>
      </c>
      <c r="AF3127" s="1">
        <v>1</v>
      </c>
      <c r="AG3127" s="1" t="s">
        <v>6947</v>
      </c>
      <c r="AH3127" s="1" t="s">
        <v>6948</v>
      </c>
      <c r="AI3127" s="1" t="str">
        <f>TRIM(MID(SUBSTITUTE($H3127,",",REPT(" ",200)),(LEN($H3127)-LEN(SUBSTITUTE($H3127,",",""))-2)*200+1,200))</f>
        <v>Zamboanga Peninsula</v>
      </c>
      <c r="AJ3127" s="1" t="s">
        <v>55</v>
      </c>
      <c r="AK3127" t="s">
        <v>17085</v>
      </c>
      <c r="AL3127" s="2">
        <v>0</v>
      </c>
      <c r="AM3127" s="1" t="s">
        <v>6972</v>
      </c>
    </row>
    <row r="3128" spans="1:39" ht="12.75" customHeight="1">
      <c r="A3128" s="1"/>
      <c r="B3128" s="1" t="s">
        <v>6973</v>
      </c>
      <c r="C3128" s="1" t="s">
        <v>6974</v>
      </c>
      <c r="D3128" s="3" t="str">
        <f ca="1">IFERROR(__xludf.DUMMYFUNCTION("PROPER(REGEXEXTRACT(B1815, ""(?:https?:\/\/)?(?:www\.)?([a-zA-Z0-9-]+)\.""))"),"Google")</f>
        <v>Google</v>
      </c>
      <c r="E3128" s="1" t="s">
        <v>6975</v>
      </c>
      <c r="F3128" s="1">
        <v>6.9089789000000001</v>
      </c>
      <c r="G3128" s="1">
        <v>122.0737457</v>
      </c>
      <c r="H3128" s="1" t="s">
        <v>6976</v>
      </c>
      <c r="I3128" s="1" t="s">
        <v>6799</v>
      </c>
      <c r="J3128" s="1">
        <f>IF(K3128="URBAN",1,IF(K3128="SUBURBAN",2,IF(K3128="RURAL",3,"")))</f>
        <v>1</v>
      </c>
      <c r="K3128" s="1" t="s">
        <v>42</v>
      </c>
      <c r="L3128" s="18">
        <v>46082</v>
      </c>
      <c r="M3128" s="49">
        <v>0.625</v>
      </c>
      <c r="N3128" s="18">
        <v>46083</v>
      </c>
      <c r="O3128" s="56">
        <v>0.5</v>
      </c>
      <c r="P3128" s="31" t="str">
        <f>TEXT($L3128, "dddd")</f>
        <v>Sunday</v>
      </c>
      <c r="Q3128" s="39" t="s">
        <v>111</v>
      </c>
      <c r="R3128" s="39">
        <v>2475</v>
      </c>
      <c r="S3128" s="1" t="str">
        <f>IF(OR(MONTH(L3128)=12, MONTH(L3128)&lt;=5), "Dry Season", "Wet Season")</f>
        <v>Dry Season</v>
      </c>
      <c r="T3128" s="1">
        <v>1</v>
      </c>
      <c r="U3128" s="1">
        <v>1</v>
      </c>
      <c r="V3128" s="1">
        <v>0</v>
      </c>
      <c r="W3128" s="2">
        <f>IF(ISNUMBER(SEARCH("N/A", X3128)), 0, 1)</f>
        <v>0</v>
      </c>
      <c r="X3128" s="1" t="s">
        <v>44</v>
      </c>
      <c r="Y3128" s="1"/>
      <c r="Z3128" s="1"/>
      <c r="AA3128" s="11" cm="1">
        <f t="array" ref="AA3128">IF(ISBLANK(Y3128), 0, VINCentyInvDistance(F3128,G3128,Y3128,Z3128))</f>
        <v>0</v>
      </c>
      <c r="AB3128" s="1">
        <v>0</v>
      </c>
      <c r="AC3128" s="1">
        <v>0</v>
      </c>
      <c r="AD3128" s="1">
        <v>0</v>
      </c>
      <c r="AE3128" s="1">
        <v>976</v>
      </c>
      <c r="AF3128" s="1">
        <v>1</v>
      </c>
      <c r="AG3128" s="1" t="str">
        <f>TRIM(MID(SUBSTITUTE($H3128,",",REPT(" ",200)),(LEN($H3128)-LEN(SUBSTITUTE($H3128,",",""))-4)*200+1,200))</f>
        <v>Santa Catalina</v>
      </c>
      <c r="AH3128" s="1" t="str">
        <f>TRIM(MID(SUBSTITUTE($H3128,",",REPT(" ",200)),(LEN($H3128)-LEN(SUBSTITUTE($H3128,",",""))-3)*200+1,200))</f>
        <v>Zamboanga City</v>
      </c>
      <c r="AI3128" s="1" t="str">
        <f>TRIM(MID(SUBSTITUTE($H3128,",",REPT(" ",200)),(LEN($H3128)-LEN(SUBSTITUTE($H3128,",",""))-2)*200+1,200))</f>
        <v>Zamboanga Peninsula</v>
      </c>
      <c r="AJ3128" s="1" t="str">
        <f>TRIM(MID(SUBSTITUTE($H3128,",",REPT(" ",200)),(LEN($H3128)-LEN(SUBSTITUTE($H3128,",",""))-0)*200+1,200))</f>
        <v>Philippines</v>
      </c>
      <c r="AL3128" s="1">
        <v>3</v>
      </c>
      <c r="AM3128" s="1"/>
    </row>
    <row r="3129" spans="1:39" ht="12.75" customHeight="1">
      <c r="A3129" s="1"/>
      <c r="B3129" s="1" t="s">
        <v>5838</v>
      </c>
      <c r="C3129" s="1" t="s">
        <v>6985</v>
      </c>
      <c r="D3129" s="3" t="str">
        <f ca="1">IFERROR(__xludf.DUMMYFUNCTION("PROPER(REGEXEXTRACT(B1818, ""(?:https?:\/\/)?(?:www\.)?([a-zA-Z0-9-]+)\.""))"),"Skyscanner")</f>
        <v>Skyscanner</v>
      </c>
      <c r="E3129" s="1" t="s">
        <v>6986</v>
      </c>
      <c r="F3129" s="1">
        <v>10.2864</v>
      </c>
      <c r="G3129" s="1">
        <v>123.9662</v>
      </c>
      <c r="H3129" s="1" t="s">
        <v>5841</v>
      </c>
      <c r="I3129" s="1" t="s">
        <v>6799</v>
      </c>
      <c r="J3129" s="1">
        <f>IF(K3129="URBAN",1,IF(K3129="SUBURBAN",2,IF(K3129="RURAL",3,"")))</f>
        <v>1</v>
      </c>
      <c r="K3129" s="1" t="s">
        <v>42</v>
      </c>
      <c r="L3129" s="18">
        <v>46082</v>
      </c>
      <c r="M3129" s="49">
        <v>0.58333333333333337</v>
      </c>
      <c r="N3129" s="18">
        <v>46083</v>
      </c>
      <c r="O3129" s="56">
        <v>0.54166666666666663</v>
      </c>
      <c r="P3129" s="31" t="str">
        <f>TEXT($L3129, "dddd")</f>
        <v>Sunday</v>
      </c>
      <c r="Q3129" s="39" t="s">
        <v>111</v>
      </c>
      <c r="R3129" s="39">
        <v>2464</v>
      </c>
      <c r="S3129" s="1" t="str">
        <f>IF(OR(MONTH(L3129)=12, MONTH(L3129)&lt;=5), "Dry Season", "Wet Season")</f>
        <v>Dry Season</v>
      </c>
      <c r="T3129" s="1">
        <v>1</v>
      </c>
      <c r="U3129" s="1">
        <v>0</v>
      </c>
      <c r="V3129" s="1">
        <v>1</v>
      </c>
      <c r="W3129" s="2">
        <f>IF(ISNUMBER(SEARCH("N/A", X3129)), 0, 1)</f>
        <v>0</v>
      </c>
      <c r="X3129" s="1" t="s">
        <v>44</v>
      </c>
      <c r="Y3129" s="1"/>
      <c r="Z3129" s="1"/>
      <c r="AA3129" s="11" cm="1">
        <f t="array" ref="AA3129">IF(ISBLANK(Y3129), 0, VINCentyInvDistance(F3129,G3129,Y3129,Z3129))</f>
        <v>0</v>
      </c>
      <c r="AB3129" s="1">
        <v>0</v>
      </c>
      <c r="AC3129" s="1">
        <v>0</v>
      </c>
      <c r="AD3129" s="1">
        <v>0</v>
      </c>
      <c r="AE3129" s="1">
        <v>137</v>
      </c>
      <c r="AF3129" s="1">
        <v>1</v>
      </c>
      <c r="AG3129" s="1" t="s">
        <v>4948</v>
      </c>
      <c r="AH3129" s="1" t="s">
        <v>731</v>
      </c>
      <c r="AI3129" s="1"/>
      <c r="AJ3129" s="1" t="s">
        <v>55</v>
      </c>
      <c r="AK3129" t="s">
        <v>5842</v>
      </c>
      <c r="AL3129" s="2">
        <v>0</v>
      </c>
      <c r="AM3129" s="1" t="s">
        <v>5843</v>
      </c>
    </row>
    <row r="3130" spans="1:39" ht="12.75" customHeight="1">
      <c r="A3130" s="1"/>
      <c r="B3130" s="1" t="s">
        <v>6987</v>
      </c>
      <c r="C3130" s="1" t="s">
        <v>6988</v>
      </c>
      <c r="D3130" s="3" t="str">
        <f ca="1">IFERROR(__xludf.DUMMYFUNCTION("PROPER(REGEXEXTRACT(B1819, ""(?:https?:\/\/)?(?:www\.)?([a-zA-Z0-9-]+)\.""))"),"Skyscanner")</f>
        <v>Skyscanner</v>
      </c>
      <c r="E3130" s="1" t="s">
        <v>6989</v>
      </c>
      <c r="F3130" s="1">
        <v>6.9076700000000004</v>
      </c>
      <c r="G3130" s="1">
        <v>122.0784</v>
      </c>
      <c r="H3130" s="1" t="s">
        <v>6990</v>
      </c>
      <c r="I3130" s="1" t="s">
        <v>6799</v>
      </c>
      <c r="J3130" s="1">
        <f>IF(K3130="URBAN",1,IF(K3130="SUBURBAN",2,IF(K3130="RURAL",3,"")))</f>
        <v>1</v>
      </c>
      <c r="K3130" s="1" t="s">
        <v>42</v>
      </c>
      <c r="L3130" s="18">
        <v>46082</v>
      </c>
      <c r="M3130" s="49">
        <v>0.58333333333333337</v>
      </c>
      <c r="N3130" s="18">
        <v>46083</v>
      </c>
      <c r="O3130" s="56">
        <v>0.5</v>
      </c>
      <c r="P3130" s="31" t="str">
        <f>TEXT($L3130, "dddd")</f>
        <v>Sunday</v>
      </c>
      <c r="Q3130" s="39" t="s">
        <v>111</v>
      </c>
      <c r="R3130" s="39">
        <v>2640</v>
      </c>
      <c r="S3130" s="1" t="str">
        <f>IF(OR(MONTH(L3130)=12, MONTH(L3130)&lt;=5), "Dry Season", "Wet Season")</f>
        <v>Dry Season</v>
      </c>
      <c r="T3130" s="1">
        <v>1</v>
      </c>
      <c r="U3130" s="1">
        <v>1</v>
      </c>
      <c r="V3130" s="1">
        <v>0</v>
      </c>
      <c r="W3130" s="2">
        <f>IF(ISNUMBER(SEARCH("N/A", X3130)), 0, 1)</f>
        <v>0</v>
      </c>
      <c r="X3130" s="1" t="s">
        <v>44</v>
      </c>
      <c r="Y3130" s="1"/>
      <c r="Z3130" s="1"/>
      <c r="AA3130" s="11" cm="1">
        <f t="array" ref="AA3130">IF(ISBLANK(Y3130), 0, VINCentyInvDistance(F3130,G3130,Y3130,Z3130))</f>
        <v>0</v>
      </c>
      <c r="AB3130" s="1">
        <v>0</v>
      </c>
      <c r="AC3130" s="1">
        <v>5.4</v>
      </c>
      <c r="AD3130" s="1">
        <v>4.2</v>
      </c>
      <c r="AE3130" s="1">
        <v>4</v>
      </c>
      <c r="AF3130" s="1">
        <v>1</v>
      </c>
      <c r="AG3130" s="1" t="s">
        <v>6947</v>
      </c>
      <c r="AH3130" s="1" t="s">
        <v>6948</v>
      </c>
      <c r="AI3130" s="1"/>
      <c r="AJ3130" s="1" t="s">
        <v>55</v>
      </c>
      <c r="AK3130" t="s">
        <v>6991</v>
      </c>
      <c r="AL3130" s="2">
        <v>0</v>
      </c>
      <c r="AM3130" s="1" t="s">
        <v>6992</v>
      </c>
    </row>
    <row r="3131" spans="1:39" ht="12.75" customHeight="1">
      <c r="A3131" s="1"/>
      <c r="B3131" s="1" t="s">
        <v>7018</v>
      </c>
      <c r="C3131" s="1" t="s">
        <v>7019</v>
      </c>
      <c r="D3131" s="3" t="str">
        <f ca="1">IFERROR(__xludf.DUMMYFUNCTION("PROPER(REGEXEXTRACT(B1826, ""(?:https?:\/\/)?(?:www\.)?([a-zA-Z0-9-]+)\.""))"),"Skyscanner")</f>
        <v>Skyscanner</v>
      </c>
      <c r="E3131" s="1" t="s">
        <v>7020</v>
      </c>
      <c r="F3131" s="1">
        <v>8.5873559000000004</v>
      </c>
      <c r="G3131" s="1">
        <v>123.3437557</v>
      </c>
      <c r="H3131" s="1" t="s">
        <v>7021</v>
      </c>
      <c r="I3131" s="1" t="s">
        <v>6799</v>
      </c>
      <c r="J3131" s="1">
        <f>IF(K3131="URBAN",1,IF(K3131="SUBURBAN",2,IF(K3131="RURAL",3,"")))</f>
        <v>1</v>
      </c>
      <c r="K3131" s="1" t="s">
        <v>42</v>
      </c>
      <c r="L3131" s="18">
        <v>46082</v>
      </c>
      <c r="M3131" s="49">
        <v>0.58333333333333337</v>
      </c>
      <c r="N3131" s="18">
        <v>46083</v>
      </c>
      <c r="O3131" s="56">
        <v>0.5</v>
      </c>
      <c r="P3131" s="31" t="str">
        <f>TEXT($L3131, "dddd")</f>
        <v>Sunday</v>
      </c>
      <c r="Q3131" s="39" t="s">
        <v>207</v>
      </c>
      <c r="R3131" s="39">
        <v>1980</v>
      </c>
      <c r="S3131" s="1" t="str">
        <f>IF(OR(MONTH(L3131)=12, MONTH(L3131)&lt;=5), "Dry Season", "Wet Season")</f>
        <v>Dry Season</v>
      </c>
      <c r="T3131" s="1">
        <v>2</v>
      </c>
      <c r="U3131" s="1">
        <v>0</v>
      </c>
      <c r="V3131" s="1">
        <v>0</v>
      </c>
      <c r="W3131" s="2">
        <f>IF(ISNUMBER(SEARCH("N/A", X3131)), 0, 1)</f>
        <v>1</v>
      </c>
      <c r="X3131" s="1" t="s">
        <v>1595</v>
      </c>
      <c r="Y3131" s="1">
        <v>9.7439737999999991</v>
      </c>
      <c r="Z3131" s="1">
        <v>118.7402726</v>
      </c>
      <c r="AA3131" s="11" cm="1">
        <f t="array" ref="AA3131">IF(ISBLANK(Y3131), 0, VINCentyInvDistance(F3131,G3131,Y3131,Z3131))</f>
        <v>521866.54406871228</v>
      </c>
      <c r="AB3131" s="1">
        <v>0</v>
      </c>
      <c r="AC3131" s="1">
        <v>10</v>
      </c>
      <c r="AD3131" s="1">
        <v>3.5</v>
      </c>
      <c r="AE3131" s="1">
        <v>51</v>
      </c>
      <c r="AF3131" s="1">
        <v>1</v>
      </c>
      <c r="AG3131" s="1" t="s">
        <v>1596</v>
      </c>
      <c r="AH3131" s="1" t="s">
        <v>1597</v>
      </c>
      <c r="AI3131" s="1" t="str">
        <f>TRIM(MID(SUBSTITUTE($H3131,",",REPT(" ",200)),(LEN($H3131)-LEN(SUBSTITUTE($H3131,",",""))-2)*200+1,200))</f>
        <v>Zamboanga Peninsula</v>
      </c>
      <c r="AJ3131" s="1" t="s">
        <v>55</v>
      </c>
      <c r="AK3131" t="s">
        <v>7022</v>
      </c>
      <c r="AL3131" s="1">
        <v>1</v>
      </c>
      <c r="AM3131" s="1"/>
    </row>
    <row r="3132" spans="1:39" ht="12.75" customHeight="1">
      <c r="A3132" s="1"/>
      <c r="B3132" s="1" t="s">
        <v>7064</v>
      </c>
      <c r="C3132" s="1" t="s">
        <v>7065</v>
      </c>
      <c r="D3132" s="3" t="str">
        <f ca="1">IFERROR(__xludf.DUMMYFUNCTION("PROPER(REGEXEXTRACT(B1836, ""(?:https?:\/\/)?(?:www\.)?([a-zA-Z0-9-]+)\.""))"),"Google")</f>
        <v>Google</v>
      </c>
      <c r="E3132" s="1" t="s">
        <v>7066</v>
      </c>
      <c r="F3132" s="1">
        <v>8.2376115999999993</v>
      </c>
      <c r="G3132" s="1">
        <v>122.9972076</v>
      </c>
      <c r="H3132" s="1" t="s">
        <v>7067</v>
      </c>
      <c r="I3132" s="1" t="s">
        <v>6799</v>
      </c>
      <c r="J3132" s="1">
        <f>IF(K3132="URBAN",1,IF(K3132="SUBURBAN",2,IF(K3132="RURAL",3,"")))</f>
        <v>1</v>
      </c>
      <c r="K3132" s="1" t="s">
        <v>42</v>
      </c>
      <c r="L3132" s="18">
        <v>46082</v>
      </c>
      <c r="M3132" s="49">
        <v>0.625</v>
      </c>
      <c r="N3132" s="18">
        <v>46083</v>
      </c>
      <c r="O3132" s="56">
        <v>0.5</v>
      </c>
      <c r="P3132" s="31" t="str">
        <f>TEXT($L3132, "dddd")</f>
        <v>Sunday</v>
      </c>
      <c r="Q3132" s="39" t="s">
        <v>207</v>
      </c>
      <c r="R3132" s="39">
        <v>8948</v>
      </c>
      <c r="S3132" s="1" t="str">
        <f>IF(OR(MONTH(L3132)=12, MONTH(L3132)&lt;=5), "Dry Season", "Wet Season")</f>
        <v>Dry Season</v>
      </c>
      <c r="T3132" s="1">
        <v>1</v>
      </c>
      <c r="U3132" s="1">
        <v>1</v>
      </c>
      <c r="V3132" s="1">
        <v>0</v>
      </c>
      <c r="W3132" s="2">
        <f>IF(ISNUMBER(SEARCH("N/A", X3132)), 0, 1)</f>
        <v>0</v>
      </c>
      <c r="X3132" s="1" t="s">
        <v>44</v>
      </c>
      <c r="Y3132" s="1"/>
      <c r="Z3132" s="1"/>
      <c r="AA3132" s="11" cm="1">
        <f t="array" ref="AA3132">IF(ISBLANK(Y3132), 0, VINCentyInvDistance(F3132,G3132,Y3132,Z3132))</f>
        <v>0</v>
      </c>
      <c r="AB3132" s="1">
        <v>0</v>
      </c>
      <c r="AC3132" s="1">
        <v>0</v>
      </c>
      <c r="AD3132" s="1">
        <v>0</v>
      </c>
      <c r="AE3132" s="1">
        <v>15</v>
      </c>
      <c r="AF3132" s="1">
        <v>1</v>
      </c>
      <c r="AG3132" s="1" t="str">
        <f>TRIM(MID(SUBSTITUTE($H3132,",",REPT(" ",200)),(LEN($H3132)-LEN(SUBSTITUTE($H3132,",",""))-4)*200+1,200))</f>
        <v>Sindangan</v>
      </c>
      <c r="AH3132" s="1" t="str">
        <f>TRIM(MID(SUBSTITUTE($H3132,",",REPT(" ",200)),(LEN($H3132)-LEN(SUBSTITUTE($H3132,",",""))-3)*200+1,200))</f>
        <v>Zamboanga del Norte</v>
      </c>
      <c r="AI3132" s="1" t="str">
        <f>TRIM(MID(SUBSTITUTE($H3132,",",REPT(" ",200)),(LEN($H3132)-LEN(SUBSTITUTE($H3132,",",""))-2)*200+1,200))</f>
        <v>Zamboanga Peninsula</v>
      </c>
      <c r="AJ3132" s="1" t="str">
        <f>TRIM(MID(SUBSTITUTE($H3132,",",REPT(" ",200)),(LEN($H3132)-LEN(SUBSTITUTE($H3132,",",""))-0)*200+1,200))</f>
        <v>Philippines</v>
      </c>
      <c r="AL3132" s="1">
        <v>1.5</v>
      </c>
      <c r="AM3132" s="1"/>
    </row>
    <row r="3133" spans="1:39" ht="12.75" customHeight="1">
      <c r="A3133" s="1"/>
      <c r="B3133" s="1" t="s">
        <v>7071</v>
      </c>
      <c r="C3133" s="1" t="s">
        <v>7072</v>
      </c>
      <c r="D3133" s="3" t="str">
        <f ca="1">IFERROR(__xludf.DUMMYFUNCTION("PROPER(REGEXEXTRACT(B1838, ""(?:https?:\/\/)?(?:www\.)?([a-zA-Z0-9-]+)\.""))"),"Google")</f>
        <v>Google</v>
      </c>
      <c r="E3133" s="1" t="s">
        <v>7073</v>
      </c>
      <c r="F3133" s="1">
        <v>6.9064642999999997</v>
      </c>
      <c r="G3133" s="1">
        <v>122.0757158</v>
      </c>
      <c r="H3133" s="1" t="s">
        <v>7074</v>
      </c>
      <c r="I3133" s="1" t="s">
        <v>6799</v>
      </c>
      <c r="J3133" s="1">
        <f>IF(K3133="URBAN",1,IF(K3133="SUBURBAN",2,IF(K3133="RURAL",3,"")))</f>
        <v>1</v>
      </c>
      <c r="K3133" s="1" t="s">
        <v>42</v>
      </c>
      <c r="L3133" s="18">
        <v>46082</v>
      </c>
      <c r="M3133" s="49">
        <v>0.625</v>
      </c>
      <c r="N3133" s="18">
        <v>46083</v>
      </c>
      <c r="O3133" s="56">
        <v>0.5</v>
      </c>
      <c r="P3133" s="31" t="str">
        <f>TEXT($L3133, "dddd")</f>
        <v>Sunday</v>
      </c>
      <c r="Q3133" s="39" t="s">
        <v>1266</v>
      </c>
      <c r="R3133" s="39">
        <v>3116</v>
      </c>
      <c r="S3133" s="1" t="str">
        <f>IF(OR(MONTH(L3133)=12, MONTH(L3133)&lt;=5), "Dry Season", "Wet Season")</f>
        <v>Dry Season</v>
      </c>
      <c r="T3133" s="1">
        <v>1</v>
      </c>
      <c r="U3133" s="1">
        <v>0</v>
      </c>
      <c r="V3133" s="1">
        <v>0</v>
      </c>
      <c r="W3133" s="2">
        <f>IF(ISNUMBER(SEARCH("N/A", X3133)), 0, 1)</f>
        <v>0</v>
      </c>
      <c r="X3133" s="1" t="s">
        <v>44</v>
      </c>
      <c r="Y3133" s="1"/>
      <c r="Z3133" s="1"/>
      <c r="AA3133" s="11" cm="1">
        <f t="array" ref="AA3133">IF(ISBLANK(Y3133), 0, VINCentyInvDistance(F3133,G3133,Y3133,Z3133))</f>
        <v>0</v>
      </c>
      <c r="AB3133" s="1">
        <v>0</v>
      </c>
      <c r="AC3133" s="1">
        <v>0</v>
      </c>
      <c r="AD3133" s="1">
        <v>0</v>
      </c>
      <c r="AE3133" s="1">
        <v>79</v>
      </c>
      <c r="AF3133" s="1">
        <v>1</v>
      </c>
      <c r="AG3133" s="1" t="s">
        <v>6947</v>
      </c>
      <c r="AH3133" s="1" t="s">
        <v>6948</v>
      </c>
      <c r="AI3133" s="1" t="str">
        <f>TRIM(MID(SUBSTITUTE($H3133,",",REPT(" ",200)),(LEN($H3133)-LEN(SUBSTITUTE($H3133,",",""))-2)*200+1,200))</f>
        <v>Zamboanga Peninsula</v>
      </c>
      <c r="AJ3133" s="1" t="s">
        <v>55</v>
      </c>
      <c r="AL3133" s="2">
        <v>0</v>
      </c>
      <c r="AM3133" s="1"/>
    </row>
    <row r="3134" spans="1:39" ht="12.75" customHeight="1">
      <c r="A3134" s="1"/>
      <c r="B3134" s="1" t="s">
        <v>7083</v>
      </c>
      <c r="C3134" s="1" t="s">
        <v>7084</v>
      </c>
      <c r="D3134" s="3" t="str">
        <f ca="1">IFERROR(__xludf.DUMMYFUNCTION("PROPER(REGEXEXTRACT(B1841, ""(?:https?:\/\/)?(?:www\.)?([a-zA-Z0-9-]+)\.""))"),"Skyscanner")</f>
        <v>Skyscanner</v>
      </c>
      <c r="E3134" s="1" t="s">
        <v>7085</v>
      </c>
      <c r="F3134" s="1">
        <v>6.9190149999999999</v>
      </c>
      <c r="G3134" s="1">
        <v>122.06577799999999</v>
      </c>
      <c r="H3134" s="1" t="s">
        <v>7082</v>
      </c>
      <c r="I3134" s="1" t="s">
        <v>6799</v>
      </c>
      <c r="J3134" s="1">
        <f>IF(K3134="URBAN",1,IF(K3134="SUBURBAN",2,IF(K3134="RURAL",3,"")))</f>
        <v>1</v>
      </c>
      <c r="K3134" s="1" t="s">
        <v>42</v>
      </c>
      <c r="L3134" s="18">
        <v>46082</v>
      </c>
      <c r="M3134" s="49">
        <v>0.625</v>
      </c>
      <c r="N3134" s="18">
        <v>46083</v>
      </c>
      <c r="O3134" s="56">
        <v>0.5</v>
      </c>
      <c r="P3134" s="31" t="str">
        <f>TEXT($L3134, "dddd")</f>
        <v>Sunday</v>
      </c>
      <c r="Q3134" s="39" t="s">
        <v>111</v>
      </c>
      <c r="R3134" s="39">
        <v>1650</v>
      </c>
      <c r="S3134" s="1" t="str">
        <f>IF(OR(MONTH(L3134)=12, MONTH(L3134)&lt;=5), "Dry Season", "Wet Season")</f>
        <v>Dry Season</v>
      </c>
      <c r="T3134" s="1">
        <v>1</v>
      </c>
      <c r="U3134" s="1">
        <v>0</v>
      </c>
      <c r="V3134" s="1">
        <v>0</v>
      </c>
      <c r="W3134" s="2">
        <f>IF(ISNUMBER(SEARCH("N/A", X3134)), 0, 1)</f>
        <v>0</v>
      </c>
      <c r="X3134" s="1" t="s">
        <v>44</v>
      </c>
      <c r="Y3134" s="1"/>
      <c r="Z3134" s="1"/>
      <c r="AA3134" s="11" cm="1">
        <f t="array" ref="AA3134">IF(ISBLANK(Y3134), 0, VINCentyInvDistance(F3134,G3134,Y3134,Z3134))</f>
        <v>0</v>
      </c>
      <c r="AB3134" s="1">
        <v>0</v>
      </c>
      <c r="AC3134" s="1">
        <v>6.8</v>
      </c>
      <c r="AD3134" s="1">
        <v>0</v>
      </c>
      <c r="AE3134" s="1">
        <v>242</v>
      </c>
      <c r="AF3134" s="1">
        <v>1</v>
      </c>
      <c r="AG3134" s="1" t="s">
        <v>6947</v>
      </c>
      <c r="AH3134" s="1" t="s">
        <v>6948</v>
      </c>
      <c r="AI3134" s="1"/>
      <c r="AJ3134" s="1" t="s">
        <v>55</v>
      </c>
      <c r="AL3134" s="2">
        <v>0</v>
      </c>
      <c r="AM3134" s="1" t="s">
        <v>7086</v>
      </c>
    </row>
    <row r="3135" spans="1:39" ht="12.75" customHeight="1">
      <c r="A3135" s="1"/>
      <c r="B3135" s="1" t="s">
        <v>6944</v>
      </c>
      <c r="C3135" s="1" t="s">
        <v>7087</v>
      </c>
      <c r="D3135" s="3" t="str">
        <f ca="1">IFERROR(__xludf.DUMMYFUNCTION("PROPER(REGEXEXTRACT(B1842, ""(?:https?:\/\/)?(?:www\.)?([a-zA-Z0-9-]+)\.""))"),"Skyscanner")</f>
        <v>Skyscanner</v>
      </c>
      <c r="E3135" s="1" t="s">
        <v>7088</v>
      </c>
      <c r="F3135" s="1">
        <v>6.9064969999999999</v>
      </c>
      <c r="G3135" s="1">
        <v>122.077636</v>
      </c>
      <c r="H3135" s="1" t="s">
        <v>6943</v>
      </c>
      <c r="I3135" s="1" t="s">
        <v>6799</v>
      </c>
      <c r="J3135" s="1">
        <f>IF(K3135="URBAN",1,IF(K3135="SUBURBAN",2,IF(K3135="RURAL",3,"")))</f>
        <v>1</v>
      </c>
      <c r="K3135" s="1" t="s">
        <v>42</v>
      </c>
      <c r="L3135" s="18">
        <v>46082</v>
      </c>
      <c r="M3135" s="49">
        <v>0.58333333333333337</v>
      </c>
      <c r="N3135" s="18">
        <v>46083</v>
      </c>
      <c r="O3135" s="56">
        <v>0.5</v>
      </c>
      <c r="P3135" s="31" t="str">
        <f>TEXT($L3135, "dddd")</f>
        <v>Sunday</v>
      </c>
      <c r="Q3135" s="39" t="s">
        <v>111</v>
      </c>
      <c r="R3135" s="39">
        <v>1908</v>
      </c>
      <c r="S3135" s="1" t="str">
        <f>IF(OR(MONTH(L3135)=12, MONTH(L3135)&lt;=5), "Dry Season", "Wet Season")</f>
        <v>Dry Season</v>
      </c>
      <c r="T3135" s="1">
        <v>1</v>
      </c>
      <c r="U3135" s="1">
        <v>1</v>
      </c>
      <c r="V3135" s="1">
        <v>1</v>
      </c>
      <c r="W3135" s="2">
        <f>IF(ISNUMBER(SEARCH("N/A", X3135)), 0, 1)</f>
        <v>0</v>
      </c>
      <c r="X3135" s="1" t="s">
        <v>44</v>
      </c>
      <c r="Y3135" s="1"/>
      <c r="Z3135" s="1"/>
      <c r="AA3135" s="11" cm="1">
        <f t="array" ref="AA3135">IF(ISBLANK(Y3135), 0, VINCentyInvDistance(F3135,G3135,Y3135,Z3135))</f>
        <v>0</v>
      </c>
      <c r="AB3135" s="1">
        <v>0</v>
      </c>
      <c r="AC3135" s="1">
        <v>7.6</v>
      </c>
      <c r="AD3135" s="1">
        <v>4.0999999999999996</v>
      </c>
      <c r="AE3135" s="1">
        <v>66</v>
      </c>
      <c r="AF3135" s="1">
        <v>1</v>
      </c>
      <c r="AG3135" s="1" t="s">
        <v>6947</v>
      </c>
      <c r="AH3135" s="1" t="s">
        <v>6948</v>
      </c>
      <c r="AI3135" s="1"/>
      <c r="AJ3135" s="1" t="s">
        <v>55</v>
      </c>
      <c r="AK3135" t="s">
        <v>6949</v>
      </c>
      <c r="AL3135" s="2">
        <v>0</v>
      </c>
      <c r="AM3135" s="1" t="s">
        <v>6950</v>
      </c>
    </row>
    <row r="3136" spans="1:39" ht="12.75" customHeight="1">
      <c r="A3136" s="1"/>
      <c r="B3136" s="1" t="s">
        <v>7089</v>
      </c>
      <c r="C3136" s="1" t="s">
        <v>7090</v>
      </c>
      <c r="D3136" s="3" t="str">
        <f ca="1">IFERROR(__xludf.DUMMYFUNCTION("PROPER(REGEXEXTRACT(B1843, ""(?:https?:\/\/)?(?:www\.)?([a-zA-Z0-9-]+)\.""))"),"Skyscanner")</f>
        <v>Skyscanner</v>
      </c>
      <c r="E3136" s="1" t="s">
        <v>7091</v>
      </c>
      <c r="F3136" s="1">
        <v>6.9199299999999999</v>
      </c>
      <c r="G3136" s="1">
        <v>122.09233</v>
      </c>
      <c r="H3136" s="1" t="s">
        <v>7092</v>
      </c>
      <c r="I3136" s="1" t="s">
        <v>6799</v>
      </c>
      <c r="J3136" s="1">
        <f>IF(K3136="URBAN",1,IF(K3136="SUBURBAN",2,IF(K3136="RURAL",3,"")))</f>
        <v>1</v>
      </c>
      <c r="K3136" s="1" t="s">
        <v>42</v>
      </c>
      <c r="L3136" s="18">
        <v>46082</v>
      </c>
      <c r="M3136" s="49">
        <v>0.58333333333333337</v>
      </c>
      <c r="N3136" s="18">
        <v>46083</v>
      </c>
      <c r="O3136" s="56">
        <v>0.5</v>
      </c>
      <c r="P3136" s="31" t="str">
        <f>TEXT($L3136, "dddd")</f>
        <v>Sunday</v>
      </c>
      <c r="Q3136" s="39" t="s">
        <v>111</v>
      </c>
      <c r="R3136" s="39">
        <v>1731</v>
      </c>
      <c r="S3136" s="1" t="str">
        <f>IF(OR(MONTH(L3136)=12, MONTH(L3136)&lt;=5), "Dry Season", "Wet Season")</f>
        <v>Dry Season</v>
      </c>
      <c r="T3136" s="1">
        <v>1</v>
      </c>
      <c r="U3136" s="1">
        <v>0</v>
      </c>
      <c r="V3136" s="1">
        <v>0</v>
      </c>
      <c r="W3136" s="2">
        <f>IF(ISNUMBER(SEARCH("N/A", X3136)), 0, 1)</f>
        <v>0</v>
      </c>
      <c r="X3136" s="1" t="s">
        <v>44</v>
      </c>
      <c r="Y3136" s="1"/>
      <c r="Z3136" s="1"/>
      <c r="AA3136" s="11" cm="1">
        <f t="array" ref="AA3136">IF(ISBLANK(Y3136), 0, VINCentyInvDistance(F3136,G3136,Y3136,Z3136))</f>
        <v>0</v>
      </c>
      <c r="AB3136" s="1">
        <v>0</v>
      </c>
      <c r="AC3136" s="1">
        <v>5.2</v>
      </c>
      <c r="AD3136" s="1">
        <v>4.5</v>
      </c>
      <c r="AE3136" s="1">
        <v>23</v>
      </c>
      <c r="AF3136" s="1">
        <v>1</v>
      </c>
      <c r="AG3136" s="1" t="s">
        <v>6947</v>
      </c>
      <c r="AH3136" s="1" t="s">
        <v>6948</v>
      </c>
      <c r="AI3136" s="1"/>
      <c r="AJ3136" s="1" t="s">
        <v>55</v>
      </c>
      <c r="AK3136" t="s">
        <v>17089</v>
      </c>
      <c r="AL3136" s="1">
        <v>3</v>
      </c>
      <c r="AM3136" s="1" t="s">
        <v>7093</v>
      </c>
    </row>
    <row r="3137" spans="1:39" ht="12.75" customHeight="1">
      <c r="A3137" s="1"/>
      <c r="B3137" s="1" t="s">
        <v>7104</v>
      </c>
      <c r="C3137" s="1" t="s">
        <v>7105</v>
      </c>
      <c r="D3137" s="3" t="str">
        <f ca="1">IFERROR(__xludf.DUMMYFUNCTION("PROPER(REGEXEXTRACT(B1846, ""(?:https?:\/\/)?(?:www\.)?([a-zA-Z0-9-]+)\.""))"),"Skyscanner")</f>
        <v>Skyscanner</v>
      </c>
      <c r="E3137" s="1" t="s">
        <v>7106</v>
      </c>
      <c r="F3137" s="1">
        <v>6.9202700000000004</v>
      </c>
      <c r="G3137" s="1">
        <v>122.07219000000001</v>
      </c>
      <c r="H3137" s="1" t="s">
        <v>7107</v>
      </c>
      <c r="I3137" s="1" t="s">
        <v>6799</v>
      </c>
      <c r="J3137" s="1">
        <f>IF(K3137="URBAN",1,IF(K3137="SUBURBAN",2,IF(K3137="RURAL",3,"")))</f>
        <v>1</v>
      </c>
      <c r="K3137" s="1" t="s">
        <v>42</v>
      </c>
      <c r="L3137" s="18">
        <v>46082</v>
      </c>
      <c r="M3137" s="49">
        <v>0.58333333333333337</v>
      </c>
      <c r="N3137" s="18">
        <v>46083</v>
      </c>
      <c r="O3137" s="56">
        <v>0.5</v>
      </c>
      <c r="P3137" s="31" t="str">
        <f>TEXT($L3137, "dddd")</f>
        <v>Sunday</v>
      </c>
      <c r="Q3137" s="39" t="s">
        <v>111</v>
      </c>
      <c r="R3137" s="39">
        <v>3529</v>
      </c>
      <c r="S3137" s="1" t="str">
        <f>IF(OR(MONTH(L3137)=12, MONTH(L3137)&lt;=5), "Dry Season", "Wet Season")</f>
        <v>Dry Season</v>
      </c>
      <c r="T3137" s="1">
        <v>1</v>
      </c>
      <c r="U3137" s="1">
        <v>1</v>
      </c>
      <c r="V3137" s="1">
        <v>0</v>
      </c>
      <c r="W3137" s="2">
        <f>IF(ISNUMBER(SEARCH("N/A", X3137)), 0, 1)</f>
        <v>0</v>
      </c>
      <c r="X3137" s="1" t="s">
        <v>44</v>
      </c>
      <c r="Y3137" s="1"/>
      <c r="Z3137" s="1"/>
      <c r="AA3137" s="11" cm="1">
        <f t="array" ref="AA3137">IF(ISBLANK(Y3137), 0, VINCentyInvDistance(F3137,G3137,Y3137,Z3137))</f>
        <v>0</v>
      </c>
      <c r="AB3137" s="1">
        <v>0</v>
      </c>
      <c r="AC3137" s="1">
        <v>0</v>
      </c>
      <c r="AD3137" s="1">
        <v>0</v>
      </c>
      <c r="AE3137" s="1">
        <v>0</v>
      </c>
      <c r="AF3137" s="1">
        <v>1</v>
      </c>
      <c r="AG3137" s="1" t="s">
        <v>6947</v>
      </c>
      <c r="AH3137" s="1" t="s">
        <v>6948</v>
      </c>
      <c r="AI3137" s="1" t="str">
        <f>TRIM(MID(SUBSTITUTE($H3137,",",REPT(" ",200)),(LEN($H3137)-LEN(SUBSTITUTE($H3137,",",""))-2)*200+1,200))</f>
        <v>Zamboanga Peninsula</v>
      </c>
      <c r="AJ3137" s="1" t="s">
        <v>55</v>
      </c>
      <c r="AK3137" t="s">
        <v>1280</v>
      </c>
      <c r="AL3137" s="1">
        <v>2</v>
      </c>
      <c r="AM3137" s="1" t="s">
        <v>7108</v>
      </c>
    </row>
    <row r="3138" spans="1:39" ht="12.75" customHeight="1">
      <c r="A3138" s="1"/>
      <c r="B3138" s="1" t="s">
        <v>7111</v>
      </c>
      <c r="C3138" s="1" t="s">
        <v>7112</v>
      </c>
      <c r="D3138" s="3" t="str">
        <f ca="1">IFERROR(__xludf.DUMMYFUNCTION("PROPER(REGEXEXTRACT(B1848, ""(?:https?:\/\/)?(?:www\.)?([a-zA-Z0-9-]+)\.""))"),"Google")</f>
        <v>Google</v>
      </c>
      <c r="E3138" s="1" t="s">
        <v>7113</v>
      </c>
      <c r="F3138" s="1">
        <v>7.0876200000000003</v>
      </c>
      <c r="G3138" s="1">
        <v>122.12918000000001</v>
      </c>
      <c r="H3138" s="1" t="s">
        <v>7114</v>
      </c>
      <c r="I3138" s="1" t="s">
        <v>6799</v>
      </c>
      <c r="J3138" s="1">
        <f>IF(K3138="URBAN",1,IF(K3138="SUBURBAN",2,IF(K3138="RURAL",3,"")))</f>
        <v>1</v>
      </c>
      <c r="K3138" s="1" t="s">
        <v>42</v>
      </c>
      <c r="L3138" s="18">
        <v>46082</v>
      </c>
      <c r="M3138" s="49">
        <v>0.625</v>
      </c>
      <c r="N3138" s="18">
        <v>46083</v>
      </c>
      <c r="O3138" s="56">
        <v>0.5</v>
      </c>
      <c r="P3138" s="31" t="str">
        <f>TEXT($L3138, "dddd")</f>
        <v>Sunday</v>
      </c>
      <c r="Q3138" s="39" t="s">
        <v>111</v>
      </c>
      <c r="R3138" s="39">
        <v>2457</v>
      </c>
      <c r="S3138" s="1" t="str">
        <f>IF(OR(MONTH(L3138)=12, MONTH(L3138)&lt;=5), "Dry Season", "Wet Season")</f>
        <v>Dry Season</v>
      </c>
      <c r="T3138" s="1">
        <v>1</v>
      </c>
      <c r="U3138" s="1">
        <v>0</v>
      </c>
      <c r="V3138" s="1">
        <v>1</v>
      </c>
      <c r="W3138" s="2">
        <f>IF(ISNUMBER(SEARCH("N/A", X3138)), 0, 1)</f>
        <v>0</v>
      </c>
      <c r="X3138" s="1" t="s">
        <v>44</v>
      </c>
      <c r="Y3138" s="1"/>
      <c r="Z3138" s="1"/>
      <c r="AA3138" s="11" cm="1">
        <f t="array" ref="AA3138">IF(ISBLANK(Y3138), 0, VINCentyInvDistance(F3138,G3138,Y3138,Z3138))</f>
        <v>0</v>
      </c>
      <c r="AB3138" s="1">
        <v>0</v>
      </c>
      <c r="AC3138" s="1">
        <v>0</v>
      </c>
      <c r="AD3138" s="1">
        <v>0</v>
      </c>
      <c r="AE3138" s="1">
        <v>176</v>
      </c>
      <c r="AF3138" s="1">
        <v>1</v>
      </c>
      <c r="AG3138" s="1" t="s">
        <v>6947</v>
      </c>
      <c r="AH3138" s="1" t="s">
        <v>6948</v>
      </c>
      <c r="AI3138" s="1"/>
      <c r="AJ3138" s="1" t="s">
        <v>55</v>
      </c>
      <c r="AL3138" s="1">
        <v>3</v>
      </c>
      <c r="AM3138" s="1" t="s">
        <v>7115</v>
      </c>
    </row>
    <row r="3139" spans="1:39" ht="12.75" customHeight="1">
      <c r="A3139" s="1"/>
      <c r="B3139" s="1" t="s">
        <v>7116</v>
      </c>
      <c r="C3139" s="1" t="s">
        <v>7117</v>
      </c>
      <c r="D3139" s="3" t="str">
        <f ca="1">IFERROR(__xludf.DUMMYFUNCTION("PROPER(REGEXEXTRACT(B1849, ""(?:https?:\/\/)?(?:www\.)?([a-zA-Z0-9-]+)\.""))"),"Skyscanner")</f>
        <v>Skyscanner</v>
      </c>
      <c r="E3139" s="1" t="s">
        <v>7118</v>
      </c>
      <c r="F3139" s="1">
        <v>6.9069599999999998</v>
      </c>
      <c r="G3139" s="1">
        <v>122.07487999999999</v>
      </c>
      <c r="H3139" s="1" t="s">
        <v>7119</v>
      </c>
      <c r="I3139" s="1" t="s">
        <v>6799</v>
      </c>
      <c r="J3139" s="1">
        <f>IF(K3139="URBAN",1,IF(K3139="SUBURBAN",2,IF(K3139="RURAL",3,"")))</f>
        <v>1</v>
      </c>
      <c r="K3139" s="1" t="s">
        <v>42</v>
      </c>
      <c r="L3139" s="18">
        <v>46082</v>
      </c>
      <c r="M3139" s="49">
        <v>0.54166666666666663</v>
      </c>
      <c r="N3139" s="18">
        <v>46083</v>
      </c>
      <c r="O3139" s="56">
        <v>0.5</v>
      </c>
      <c r="P3139" s="31" t="str">
        <f>TEXT($L3139, "dddd")</f>
        <v>Sunday</v>
      </c>
      <c r="Q3139" s="39" t="s">
        <v>111</v>
      </c>
      <c r="R3139" s="39">
        <v>3281</v>
      </c>
      <c r="S3139" s="1" t="str">
        <f>IF(OR(MONTH(L3139)=12, MONTH(L3139)&lt;=5), "Dry Season", "Wet Season")</f>
        <v>Dry Season</v>
      </c>
      <c r="T3139" s="1">
        <v>1</v>
      </c>
      <c r="U3139" s="1">
        <v>1</v>
      </c>
      <c r="V3139" s="1">
        <v>1</v>
      </c>
      <c r="W3139" s="2">
        <f>IF(ISNUMBER(SEARCH("N/A", X3139)), 0, 1)</f>
        <v>0</v>
      </c>
      <c r="X3139" s="1" t="s">
        <v>44</v>
      </c>
      <c r="Y3139" s="1"/>
      <c r="Z3139" s="1"/>
      <c r="AA3139" s="11" cm="1">
        <f t="array" ref="AA3139">IF(ISBLANK(Y3139), 0, VINCentyInvDistance(F3139,G3139,Y3139,Z3139))</f>
        <v>0</v>
      </c>
      <c r="AB3139" s="1">
        <v>0</v>
      </c>
      <c r="AC3139" s="1">
        <v>5.2</v>
      </c>
      <c r="AD3139" s="1">
        <v>4.2</v>
      </c>
      <c r="AE3139" s="1">
        <v>26</v>
      </c>
      <c r="AF3139" s="1">
        <v>1</v>
      </c>
      <c r="AG3139" s="1" t="s">
        <v>6947</v>
      </c>
      <c r="AH3139" s="1" t="s">
        <v>6948</v>
      </c>
      <c r="AI3139" s="1"/>
      <c r="AJ3139" s="1" t="s">
        <v>55</v>
      </c>
      <c r="AK3139" t="s">
        <v>7120</v>
      </c>
      <c r="AL3139" s="1">
        <v>3</v>
      </c>
      <c r="AM3139" s="1" t="s">
        <v>7121</v>
      </c>
    </row>
    <row r="3140" spans="1:39" ht="12.75" customHeight="1">
      <c r="A3140" s="1"/>
      <c r="B3140" s="1" t="s">
        <v>7083</v>
      </c>
      <c r="C3140" s="1" t="s">
        <v>7122</v>
      </c>
      <c r="D3140" s="3" t="str">
        <f ca="1">IFERROR(__xludf.DUMMYFUNCTION("PROPER(REGEXEXTRACT(B1850, ""(?:https?:\/\/)?(?:www\.)?([a-zA-Z0-9-]+)\.""))"),"Skyscanner")</f>
        <v>Skyscanner</v>
      </c>
      <c r="E3140" s="1" t="s">
        <v>7123</v>
      </c>
      <c r="F3140" s="1">
        <v>6.9190149999999999</v>
      </c>
      <c r="G3140" s="1">
        <v>122.06577799999999</v>
      </c>
      <c r="H3140" s="1" t="s">
        <v>7082</v>
      </c>
      <c r="I3140" s="1" t="s">
        <v>6799</v>
      </c>
      <c r="J3140" s="1">
        <f>IF(K3140="URBAN",1,IF(K3140="SUBURBAN",2,IF(K3140="RURAL",3,"")))</f>
        <v>1</v>
      </c>
      <c r="K3140" s="1" t="s">
        <v>42</v>
      </c>
      <c r="L3140" s="18">
        <v>46082</v>
      </c>
      <c r="M3140" s="49">
        <v>0.625</v>
      </c>
      <c r="N3140" s="18">
        <v>46083</v>
      </c>
      <c r="O3140" s="56">
        <v>0.5</v>
      </c>
      <c r="P3140" s="31" t="str">
        <f>TEXT($L3140, "dddd")</f>
        <v>Sunday</v>
      </c>
      <c r="Q3140" s="39" t="s">
        <v>111</v>
      </c>
      <c r="R3140" s="39">
        <v>1449</v>
      </c>
      <c r="S3140" s="1" t="str">
        <f>IF(OR(MONTH(L3140)=12, MONTH(L3140)&lt;=5), "Dry Season", "Wet Season")</f>
        <v>Dry Season</v>
      </c>
      <c r="T3140" s="1">
        <v>1</v>
      </c>
      <c r="U3140" s="1">
        <v>0</v>
      </c>
      <c r="V3140" s="1">
        <v>0</v>
      </c>
      <c r="W3140" s="2">
        <f>IF(ISNUMBER(SEARCH("N/A", X3140)), 0, 1)</f>
        <v>0</v>
      </c>
      <c r="X3140" s="1" t="s">
        <v>44</v>
      </c>
      <c r="Y3140" s="1"/>
      <c r="Z3140" s="1"/>
      <c r="AA3140" s="11" cm="1">
        <f t="array" ref="AA3140">IF(ISBLANK(Y3140), 0, VINCentyInvDistance(F3140,G3140,Y3140,Z3140))</f>
        <v>0</v>
      </c>
      <c r="AB3140" s="1">
        <v>0</v>
      </c>
      <c r="AC3140" s="1">
        <v>6.8</v>
      </c>
      <c r="AD3140" s="1">
        <v>0</v>
      </c>
      <c r="AE3140" s="1">
        <v>2</v>
      </c>
      <c r="AF3140" s="1">
        <v>1</v>
      </c>
      <c r="AG3140" s="1" t="s">
        <v>6947</v>
      </c>
      <c r="AH3140" s="1" t="s">
        <v>6948</v>
      </c>
      <c r="AI3140" s="1"/>
      <c r="AJ3140" s="1" t="s">
        <v>55</v>
      </c>
      <c r="AL3140" s="1">
        <v>4</v>
      </c>
      <c r="AM3140" s="1" t="s">
        <v>7086</v>
      </c>
    </row>
    <row r="3141" spans="1:39" ht="12.75" customHeight="1">
      <c r="A3141" s="1"/>
      <c r="B3141" s="1" t="s">
        <v>7143</v>
      </c>
      <c r="C3141" s="1" t="s">
        <v>7144</v>
      </c>
      <c r="D3141" s="3" t="str">
        <f ca="1">IFERROR(__xludf.DUMMYFUNCTION("PROPER(REGEXEXTRACT(B1855, ""(?:https?:\/\/)?(?:www\.)?([a-zA-Z0-9-]+)\.""))"),"Google")</f>
        <v>Google</v>
      </c>
      <c r="E3141" s="1" t="s">
        <v>7145</v>
      </c>
      <c r="F3141" s="1">
        <v>6.9498151000000004</v>
      </c>
      <c r="G3141" s="1">
        <v>122.07357260000001</v>
      </c>
      <c r="H3141" s="1" t="s">
        <v>7146</v>
      </c>
      <c r="I3141" s="1" t="s">
        <v>6799</v>
      </c>
      <c r="J3141" s="1">
        <f>IF(K3141="URBAN",1,IF(K3141="SUBURBAN",2,IF(K3141="RURAL",3,"")))</f>
        <v>1</v>
      </c>
      <c r="K3141" s="1" t="s">
        <v>42</v>
      </c>
      <c r="L3141" s="18">
        <v>46082</v>
      </c>
      <c r="M3141" s="49">
        <v>0.625</v>
      </c>
      <c r="N3141" s="18">
        <v>46083</v>
      </c>
      <c r="O3141" s="56">
        <v>0.5</v>
      </c>
      <c r="P3141" s="31" t="str">
        <f>TEXT($L3141, "dddd")</f>
        <v>Sunday</v>
      </c>
      <c r="Q3141" s="39" t="s">
        <v>111</v>
      </c>
      <c r="R3141" s="39">
        <v>7650</v>
      </c>
      <c r="S3141" s="1" t="str">
        <f>IF(OR(MONTH(L3141)=12, MONTH(L3141)&lt;=5), "Dry Season", "Wet Season")</f>
        <v>Dry Season</v>
      </c>
      <c r="T3141" s="1">
        <v>1</v>
      </c>
      <c r="U3141" s="1">
        <v>0</v>
      </c>
      <c r="V3141" s="1">
        <v>0</v>
      </c>
      <c r="W3141" s="2">
        <f>IF(ISNUMBER(SEARCH("N/A", X3141)), 0, 1)</f>
        <v>0</v>
      </c>
      <c r="X3141" s="1" t="s">
        <v>44</v>
      </c>
      <c r="Y3141" s="1"/>
      <c r="Z3141" s="1"/>
      <c r="AA3141" s="11" cm="1">
        <f t="array" ref="AA3141">IF(ISBLANK(Y3141), 0, VINCentyInvDistance(F3141,G3141,Y3141,Z3141))</f>
        <v>0</v>
      </c>
      <c r="AB3141" s="1">
        <v>0</v>
      </c>
      <c r="AC3141" s="1">
        <v>0</v>
      </c>
      <c r="AD3141" s="1">
        <v>0</v>
      </c>
      <c r="AE3141" s="1">
        <v>589</v>
      </c>
      <c r="AF3141" s="1">
        <v>1</v>
      </c>
      <c r="AG3141" s="1" t="str">
        <f>TRIM(MID(SUBSTITUTE($H3141,",",REPT(" ",200)),(LEN($H3141)-LEN(SUBSTITUTE($H3141,",",""))-4)*200+1,200))</f>
        <v>Pasonanca</v>
      </c>
      <c r="AH3141" s="1" t="str">
        <f>TRIM(MID(SUBSTITUTE($H3141,",",REPT(" ",200)),(LEN($H3141)-LEN(SUBSTITUTE($H3141,",",""))-3)*200+1,200))</f>
        <v>Zamboanga City</v>
      </c>
      <c r="AI3141" s="1" t="str">
        <f>TRIM(MID(SUBSTITUTE($H3141,",",REPT(" ",200)),(LEN($H3141)-LEN(SUBSTITUTE($H3141,",",""))-2)*200+1,200))</f>
        <v>Zamboanga Peninsula</v>
      </c>
      <c r="AJ3141" s="1" t="str">
        <f>TRIM(MID(SUBSTITUTE($H3141,",",REPT(" ",200)),(LEN($H3141)-LEN(SUBSTITUTE($H3141,",",""))-0)*200+1,200))</f>
        <v>Philippines</v>
      </c>
      <c r="AL3141" s="1">
        <v>2</v>
      </c>
      <c r="AM3141" s="1"/>
    </row>
    <row r="3142" spans="1:39" ht="12.75" customHeight="1">
      <c r="A3142" s="1"/>
      <c r="B3142" s="1" t="s">
        <v>7147</v>
      </c>
      <c r="C3142" s="1" t="s">
        <v>7148</v>
      </c>
      <c r="D3142" s="3" t="str">
        <f ca="1">IFERROR(__xludf.DUMMYFUNCTION("PROPER(REGEXEXTRACT(B1856, ""(?:https?:\/\/)?(?:www\.)?([a-zA-Z0-9-]+)\.""))"),"Skyscanner")</f>
        <v>Skyscanner</v>
      </c>
      <c r="E3142" s="1" t="s">
        <v>7149</v>
      </c>
      <c r="F3142" s="1">
        <v>6.9512749999999999</v>
      </c>
      <c r="G3142" s="1">
        <v>122.073042</v>
      </c>
      <c r="H3142" s="1" t="s">
        <v>7150</v>
      </c>
      <c r="I3142" s="1" t="s">
        <v>6799</v>
      </c>
      <c r="J3142" s="1">
        <f>IF(K3142="URBAN",1,IF(K3142="SUBURBAN",2,IF(K3142="RURAL",3,"")))</f>
        <v>1</v>
      </c>
      <c r="K3142" s="1" t="s">
        <v>42</v>
      </c>
      <c r="L3142" s="18">
        <v>46082</v>
      </c>
      <c r="M3142" s="49">
        <v>0.58333333333333337</v>
      </c>
      <c r="N3142" s="18">
        <v>46083</v>
      </c>
      <c r="O3142" s="56">
        <v>0.5</v>
      </c>
      <c r="P3142" s="31" t="str">
        <f>TEXT($L3142, "dddd")</f>
        <v>Sunday</v>
      </c>
      <c r="Q3142" s="39" t="s">
        <v>43</v>
      </c>
      <c r="R3142" s="39">
        <v>7700</v>
      </c>
      <c r="S3142" s="1" t="str">
        <f>IF(OR(MONTH(L3142)=12, MONTH(L3142)&lt;=5), "Dry Season", "Wet Season")</f>
        <v>Dry Season</v>
      </c>
      <c r="T3142" s="1">
        <v>2</v>
      </c>
      <c r="U3142" s="1">
        <v>1</v>
      </c>
      <c r="V3142" s="1">
        <v>1</v>
      </c>
      <c r="W3142" s="2">
        <f>IF(ISNUMBER(SEARCH("N/A", X3142)), 0, 1)</f>
        <v>1</v>
      </c>
      <c r="X3142" s="1" t="s">
        <v>6428</v>
      </c>
      <c r="Y3142" s="1">
        <v>11.9630086</v>
      </c>
      <c r="Z3142" s="1">
        <v>121.92496010000001</v>
      </c>
      <c r="AA3142" s="11" cm="1">
        <f t="array" ref="AA3142">IF(ISBLANK(Y3142), 0, VINCentyInvDistance(F3142,G3142,Y3142,Z3142))</f>
        <v>554560.7587855194</v>
      </c>
      <c r="AB3142" s="1">
        <v>0</v>
      </c>
      <c r="AC3142" s="1">
        <v>9.4</v>
      </c>
      <c r="AD3142" s="1">
        <v>3.4</v>
      </c>
      <c r="AE3142" s="1">
        <v>2283</v>
      </c>
      <c r="AF3142" s="1">
        <v>1</v>
      </c>
      <c r="AG3142" s="1" t="s">
        <v>6429</v>
      </c>
      <c r="AH3142" s="1" t="s">
        <v>4815</v>
      </c>
      <c r="AI3142" s="1" t="str">
        <f>TRIM(MID(SUBSTITUTE($H3142,",",REPT(" ",200)),(LEN($H3142)-LEN(SUBSTITUTE($H3142,",",""))-2)*200+1,200))</f>
        <v>Zamboanga Peninsula</v>
      </c>
      <c r="AJ3142" s="1" t="s">
        <v>55</v>
      </c>
      <c r="AK3142" t="s">
        <v>17092</v>
      </c>
      <c r="AL3142" s="1">
        <v>4</v>
      </c>
      <c r="AM3142" s="1"/>
    </row>
    <row r="3143" spans="1:39" ht="12.75" customHeight="1">
      <c r="A3143" s="1"/>
      <c r="B3143" s="1" t="s">
        <v>7151</v>
      </c>
      <c r="C3143" s="1" t="s">
        <v>7152</v>
      </c>
      <c r="D3143" s="3" t="str">
        <f ca="1">IFERROR(__xludf.DUMMYFUNCTION("PROPER(REGEXEXTRACT(B1857, ""(?:https?:\/\/)?(?:www\.)?([a-zA-Z0-9-]+)\.""))"),"Skyscanner")</f>
        <v>Skyscanner</v>
      </c>
      <c r="E3143" s="1" t="s">
        <v>7153</v>
      </c>
      <c r="F3143" s="1">
        <v>10.309844</v>
      </c>
      <c r="G3143" s="1">
        <v>123.899451</v>
      </c>
      <c r="H3143" s="1" t="s">
        <v>7154</v>
      </c>
      <c r="I3143" s="1" t="s">
        <v>6799</v>
      </c>
      <c r="J3143" s="1">
        <f>IF(K3143="URBAN",1,IF(K3143="SUBURBAN",2,IF(K3143="RURAL",3,"")))</f>
        <v>1</v>
      </c>
      <c r="K3143" s="1" t="s">
        <v>42</v>
      </c>
      <c r="L3143" s="18">
        <v>46082</v>
      </c>
      <c r="M3143" s="49">
        <v>0.58333333333333337</v>
      </c>
      <c r="N3143" s="18">
        <v>46083</v>
      </c>
      <c r="O3143" s="56">
        <v>0.5</v>
      </c>
      <c r="P3143" s="31" t="str">
        <f>TEXT($L3143, "dddd")</f>
        <v>Sunday</v>
      </c>
      <c r="Q3143" s="39" t="s">
        <v>111</v>
      </c>
      <c r="R3143" s="39">
        <v>1845</v>
      </c>
      <c r="S3143" s="1" t="str">
        <f>IF(OR(MONTH(L3143)=12, MONTH(L3143)&lt;=5), "Dry Season", "Wet Season")</f>
        <v>Dry Season</v>
      </c>
      <c r="T3143" s="1">
        <v>1</v>
      </c>
      <c r="U3143" s="1">
        <v>1</v>
      </c>
      <c r="V3143" s="1">
        <v>0</v>
      </c>
      <c r="W3143" s="2">
        <f>IF(ISNUMBER(SEARCH("N/A", X3143)), 0, 1)</f>
        <v>0</v>
      </c>
      <c r="X3143" s="1" t="s">
        <v>44</v>
      </c>
      <c r="Y3143" s="1"/>
      <c r="Z3143" s="1"/>
      <c r="AA3143" s="11" cm="1">
        <f t="array" ref="AA3143">IF(ISBLANK(Y3143), 0, VINCentyInvDistance(F3143,G3143,Y3143,Z3143))</f>
        <v>0</v>
      </c>
      <c r="AB3143" s="1">
        <v>0</v>
      </c>
      <c r="AC3143" s="1">
        <v>7.4</v>
      </c>
      <c r="AD3143" s="1">
        <v>4.4000000000000004</v>
      </c>
      <c r="AE3143" s="1">
        <v>161</v>
      </c>
      <c r="AF3143" s="1">
        <v>1</v>
      </c>
      <c r="AG3143" s="1" t="s">
        <v>731</v>
      </c>
      <c r="AH3143" s="1" t="s">
        <v>731</v>
      </c>
      <c r="AI3143" s="1"/>
      <c r="AJ3143" s="1" t="s">
        <v>55</v>
      </c>
      <c r="AK3143" t="s">
        <v>17093</v>
      </c>
      <c r="AL3143" s="1">
        <v>2</v>
      </c>
      <c r="AM3143" s="1" t="s">
        <v>7155</v>
      </c>
    </row>
    <row r="3144" spans="1:39" ht="12.75" customHeight="1">
      <c r="A3144" s="1"/>
      <c r="B3144" s="1" t="s">
        <v>7166</v>
      </c>
      <c r="C3144" s="1" t="s">
        <v>7167</v>
      </c>
      <c r="D3144" s="3" t="str">
        <f ca="1">IFERROR(__xludf.DUMMYFUNCTION("PROPER(REGEXEXTRACT(B1860, ""(?:https?:\/\/)?(?:www\.)?([a-zA-Z0-9-]+)\.""))"),"Skyscanner")</f>
        <v>Skyscanner</v>
      </c>
      <c r="E3144" s="1" t="s">
        <v>7168</v>
      </c>
      <c r="F3144" s="1">
        <v>6.9072703999999998</v>
      </c>
      <c r="G3144" s="1">
        <v>122.0778442</v>
      </c>
      <c r="H3144" s="1" t="s">
        <v>7169</v>
      </c>
      <c r="I3144" s="1" t="s">
        <v>6799</v>
      </c>
      <c r="J3144" s="1">
        <f>IF(K3144="URBAN",1,IF(K3144="SUBURBAN",2,IF(K3144="RURAL",3,"")))</f>
        <v>1</v>
      </c>
      <c r="K3144" s="1" t="s">
        <v>42</v>
      </c>
      <c r="L3144" s="18">
        <v>46082</v>
      </c>
      <c r="M3144" s="49">
        <v>0.58333333333333337</v>
      </c>
      <c r="N3144" s="18">
        <v>46083</v>
      </c>
      <c r="O3144" s="56">
        <v>0.5</v>
      </c>
      <c r="P3144" s="31" t="str">
        <f>TEXT($L3144, "dddd")</f>
        <v>Sunday</v>
      </c>
      <c r="Q3144" s="39" t="s">
        <v>207</v>
      </c>
      <c r="R3144" s="39">
        <v>2795</v>
      </c>
      <c r="S3144" s="1" t="str">
        <f>IF(OR(MONTH(L3144)=12, MONTH(L3144)&lt;=5), "Dry Season", "Wet Season")</f>
        <v>Dry Season</v>
      </c>
      <c r="T3144" s="1">
        <v>1</v>
      </c>
      <c r="U3144" s="1">
        <v>0</v>
      </c>
      <c r="V3144" s="1">
        <v>0</v>
      </c>
      <c r="W3144" s="2">
        <f>IF(ISNUMBER(SEARCH("N/A", X3144)), 0, 1)</f>
        <v>1</v>
      </c>
      <c r="X3144" s="1" t="s">
        <v>4941</v>
      </c>
      <c r="Y3144" s="1">
        <v>10.672293099999999</v>
      </c>
      <c r="Z3144" s="1">
        <v>122.944245</v>
      </c>
      <c r="AA3144" s="11" cm="1">
        <f t="array" ref="AA3144">IF(ISBLANK(Y3144), 0, VINCentyInvDistance(F3144,G3144,Y3144,Z3144))</f>
        <v>427180.51946636772</v>
      </c>
      <c r="AB3144" s="1">
        <v>1</v>
      </c>
      <c r="AC3144" s="1">
        <v>5</v>
      </c>
      <c r="AD3144" s="1">
        <v>4</v>
      </c>
      <c r="AE3144" s="1">
        <v>6</v>
      </c>
      <c r="AF3144" s="1">
        <v>1</v>
      </c>
      <c r="AG3144" s="1" t="s">
        <v>4942</v>
      </c>
      <c r="AH3144" s="1" t="s">
        <v>4943</v>
      </c>
      <c r="AI3144" s="1" t="str">
        <f>TRIM(MID(SUBSTITUTE($H3144,",",REPT(" ",200)),(LEN($H3144)-LEN(SUBSTITUTE($H3144,",",""))-2)*200+1,200))</f>
        <v>Zamboanga Peninsula</v>
      </c>
      <c r="AJ3144" s="1" t="s">
        <v>55</v>
      </c>
      <c r="AK3144" t="s">
        <v>7170</v>
      </c>
      <c r="AL3144" s="1">
        <v>2</v>
      </c>
      <c r="AM3144" s="1"/>
    </row>
    <row r="3145" spans="1:39" ht="12.75" customHeight="1">
      <c r="A3145" s="1"/>
      <c r="B3145" s="1" t="s">
        <v>7190</v>
      </c>
      <c r="C3145" s="1" t="s">
        <v>7191</v>
      </c>
      <c r="D3145" s="3" t="str">
        <f ca="1">IFERROR(__xludf.DUMMYFUNCTION("PROPER(REGEXEXTRACT(B1865, ""(?:https?:\/\/)?(?:www\.)?([a-zA-Z0-9-]+)\.""))"),"Skyscanner")</f>
        <v>Skyscanner</v>
      </c>
      <c r="E3145" s="1" t="s">
        <v>7192</v>
      </c>
      <c r="F3145" s="1">
        <v>10.325381</v>
      </c>
      <c r="G3145" s="1">
        <v>123.97708299999999</v>
      </c>
      <c r="H3145" s="1" t="s">
        <v>7193</v>
      </c>
      <c r="I3145" s="1" t="s">
        <v>2622</v>
      </c>
      <c r="J3145" s="1">
        <f>IF(K3145="URBAN",1,IF(K3145="SUBURBAN",2,IF(K3145="RURAL",3,"")))</f>
        <v>1</v>
      </c>
      <c r="K3145" s="1" t="s">
        <v>42</v>
      </c>
      <c r="L3145" s="18">
        <v>46082</v>
      </c>
      <c r="M3145" s="49">
        <v>0.58333333333333337</v>
      </c>
      <c r="N3145" s="18">
        <v>46083</v>
      </c>
      <c r="O3145" s="56">
        <v>0.5</v>
      </c>
      <c r="P3145" s="31" t="str">
        <f>TEXT($L3145, "dddd")</f>
        <v>Sunday</v>
      </c>
      <c r="Q3145" s="39" t="s">
        <v>111</v>
      </c>
      <c r="R3145" s="39">
        <v>2260</v>
      </c>
      <c r="S3145" s="1" t="str">
        <f>IF(OR(MONTH(L3145)=12, MONTH(L3145)&lt;=5), "Dry Season", "Wet Season")</f>
        <v>Dry Season</v>
      </c>
      <c r="T3145" s="1">
        <v>1</v>
      </c>
      <c r="U3145" s="1">
        <v>0</v>
      </c>
      <c r="V3145" s="1">
        <v>1</v>
      </c>
      <c r="W3145" s="2">
        <f>IF(ISNUMBER(SEARCH("N/A", X3145)), 0, 1)</f>
        <v>0</v>
      </c>
      <c r="X3145" s="1" t="s">
        <v>44</v>
      </c>
      <c r="Y3145" s="1"/>
      <c r="Z3145" s="1"/>
      <c r="AA3145" s="11" cm="1">
        <f t="array" ref="AA3145">IF(ISBLANK(Y3145), 0, VINCentyInvDistance(F3145,G3145,Y3145,Z3145))</f>
        <v>0</v>
      </c>
      <c r="AB3145" s="1">
        <v>1</v>
      </c>
      <c r="AC3145" s="1">
        <v>8.8000000000000007</v>
      </c>
      <c r="AD3145" s="1">
        <v>3.9</v>
      </c>
      <c r="AE3145" s="1">
        <v>42</v>
      </c>
      <c r="AF3145" s="1">
        <v>1</v>
      </c>
      <c r="AG3145" s="1" t="s">
        <v>4948</v>
      </c>
      <c r="AH3145" s="1" t="s">
        <v>731</v>
      </c>
      <c r="AI3145" s="1" t="str">
        <f>TRIM(MID(SUBSTITUTE($H3145,",",REPT(" ",200)),(LEN($H3145)-LEN(SUBSTITUTE($H3145,",",""))-2)*200+1,200))</f>
        <v>Central Visayas</v>
      </c>
      <c r="AJ3145" s="1" t="s">
        <v>55</v>
      </c>
      <c r="AK3145" t="s">
        <v>17097</v>
      </c>
      <c r="AL3145" s="1">
        <v>3</v>
      </c>
      <c r="AM3145" s="1" t="s">
        <v>7194</v>
      </c>
    </row>
    <row r="3146" spans="1:39" ht="12.75" customHeight="1">
      <c r="A3146" s="1"/>
      <c r="B3146" s="1" t="s">
        <v>7221</v>
      </c>
      <c r="C3146" s="1" t="s">
        <v>7222</v>
      </c>
      <c r="D3146" s="3" t="str">
        <f ca="1">IFERROR(__xludf.DUMMYFUNCTION("PROPER(REGEXEXTRACT(B1871, ""(?:https?:\/\/)?(?:www\.)?([a-zA-Z0-9-]+)\.""))"),"Skyscanner")</f>
        <v>Skyscanner</v>
      </c>
      <c r="E3146" s="1" t="s">
        <v>7223</v>
      </c>
      <c r="F3146" s="1">
        <v>10.319834</v>
      </c>
      <c r="G3146" s="1">
        <v>123.965485</v>
      </c>
      <c r="H3146" s="1" t="s">
        <v>7224</v>
      </c>
      <c r="I3146" s="1" t="s">
        <v>2622</v>
      </c>
      <c r="J3146" s="1">
        <f>IF(K3146="URBAN",1,IF(K3146="SUBURBAN",2,IF(K3146="RURAL",3,"")))</f>
        <v>1</v>
      </c>
      <c r="K3146" s="1" t="s">
        <v>42</v>
      </c>
      <c r="L3146" s="18">
        <v>46082</v>
      </c>
      <c r="M3146" s="49">
        <v>0.58333333333333337</v>
      </c>
      <c r="N3146" s="18">
        <v>46083</v>
      </c>
      <c r="O3146" s="56">
        <v>0.5</v>
      </c>
      <c r="P3146" s="31" t="str">
        <f>TEXT($L3146, "dddd")</f>
        <v>Sunday</v>
      </c>
      <c r="Q3146" s="39" t="s">
        <v>111</v>
      </c>
      <c r="R3146" s="39">
        <v>1580</v>
      </c>
      <c r="S3146" s="1" t="str">
        <f>IF(OR(MONTH(L3146)=12, MONTH(L3146)&lt;=5), "Dry Season", "Wet Season")</f>
        <v>Dry Season</v>
      </c>
      <c r="T3146" s="1">
        <v>1</v>
      </c>
      <c r="U3146" s="1">
        <v>1</v>
      </c>
      <c r="V3146" s="1">
        <v>0</v>
      </c>
      <c r="W3146" s="2">
        <f>IF(ISNUMBER(SEARCH("N/A", X3146)), 0, 1)</f>
        <v>0</v>
      </c>
      <c r="X3146" s="1" t="s">
        <v>44</v>
      </c>
      <c r="Y3146" s="1"/>
      <c r="Z3146" s="1"/>
      <c r="AA3146" s="11" cm="1">
        <f t="array" ref="AA3146">IF(ISBLANK(Y3146), 0, VINCentyInvDistance(F3146,G3146,Y3146,Z3146))</f>
        <v>0</v>
      </c>
      <c r="AB3146" s="1">
        <v>0</v>
      </c>
      <c r="AC3146" s="1">
        <v>8.8000000000000007</v>
      </c>
      <c r="AD3146" s="1">
        <v>4.3</v>
      </c>
      <c r="AE3146" s="1">
        <v>366</v>
      </c>
      <c r="AF3146" s="1">
        <v>1</v>
      </c>
      <c r="AG3146" s="1" t="s">
        <v>731</v>
      </c>
      <c r="AH3146" s="1" t="s">
        <v>731</v>
      </c>
      <c r="AI3146" s="1"/>
      <c r="AJ3146" s="1" t="s">
        <v>55</v>
      </c>
      <c r="AK3146" t="s">
        <v>7225</v>
      </c>
      <c r="AL3146" s="1">
        <v>3</v>
      </c>
      <c r="AM3146" s="1" t="s">
        <v>7226</v>
      </c>
    </row>
    <row r="3147" spans="1:39" ht="12.75" customHeight="1">
      <c r="A3147" s="1"/>
      <c r="B3147" s="1" t="s">
        <v>7232</v>
      </c>
      <c r="C3147" s="1" t="s">
        <v>7233</v>
      </c>
      <c r="D3147" s="3" t="str">
        <f ca="1">IFERROR(__xludf.DUMMYFUNCTION("PROPER(REGEXEXTRACT(B1873, ""(?:https?:\/\/)?(?:www\.)?([a-zA-Z0-9-]+)\.""))"),"Google")</f>
        <v>Google</v>
      </c>
      <c r="E3147" s="1" t="s">
        <v>7234</v>
      </c>
      <c r="F3147" s="1">
        <v>10.322054862976</v>
      </c>
      <c r="G3147" s="1">
        <v>123.97662353515599</v>
      </c>
      <c r="H3147" s="1" t="s">
        <v>7235</v>
      </c>
      <c r="I3147" s="1" t="s">
        <v>2622</v>
      </c>
      <c r="J3147" s="1">
        <f>IF(K3147="URBAN",1,IF(K3147="SUBURBAN",2,IF(K3147="RURAL",3,"")))</f>
        <v>1</v>
      </c>
      <c r="K3147" s="1" t="s">
        <v>42</v>
      </c>
      <c r="L3147" s="18">
        <v>46082</v>
      </c>
      <c r="M3147" s="49">
        <v>0.625</v>
      </c>
      <c r="N3147" s="18">
        <v>46083</v>
      </c>
      <c r="O3147" s="56">
        <v>0.5</v>
      </c>
      <c r="P3147" s="31" t="str">
        <f>TEXT($L3147, "dddd")</f>
        <v>Sunday</v>
      </c>
      <c r="Q3147" s="39" t="s">
        <v>111</v>
      </c>
      <c r="R3147" s="39">
        <v>1116</v>
      </c>
      <c r="S3147" s="1" t="str">
        <f>IF(OR(MONTH(L3147)=12, MONTH(L3147)&lt;=5), "Dry Season", "Wet Season")</f>
        <v>Dry Season</v>
      </c>
      <c r="T3147" s="1">
        <v>1</v>
      </c>
      <c r="U3147" s="1">
        <v>1</v>
      </c>
      <c r="V3147" s="1">
        <v>0</v>
      </c>
      <c r="W3147" s="2">
        <f>IF(ISNUMBER(SEARCH("N/A", X3147)), 0, 1)</f>
        <v>0</v>
      </c>
      <c r="X3147" s="1" t="s">
        <v>44</v>
      </c>
      <c r="Y3147" s="1"/>
      <c r="Z3147" s="1"/>
      <c r="AA3147" s="11" cm="1">
        <f t="array" ref="AA3147">IF(ISBLANK(Y3147), 0, VINCentyInvDistance(F3147,G3147,Y3147,Z3147))</f>
        <v>0</v>
      </c>
      <c r="AB3147" s="1">
        <v>0</v>
      </c>
      <c r="AC3147" s="1">
        <v>6</v>
      </c>
      <c r="AD3147" s="1">
        <v>0</v>
      </c>
      <c r="AE3147" s="1">
        <v>205</v>
      </c>
      <c r="AF3147" s="1">
        <v>1</v>
      </c>
      <c r="AG3147" s="1" t="s">
        <v>731</v>
      </c>
      <c r="AH3147" s="1" t="s">
        <v>731</v>
      </c>
      <c r="AI3147" s="1" t="str">
        <f>TRIM(MID(SUBSTITUTE($H3147,",",REPT(" ",200)),(LEN($H3147)-LEN(SUBSTITUTE($H3147,",",""))-2)*200+1,200))</f>
        <v>Central Visayas</v>
      </c>
      <c r="AJ3147" s="1" t="s">
        <v>55</v>
      </c>
      <c r="AL3147" s="1">
        <v>2</v>
      </c>
      <c r="AM3147" s="1" t="s">
        <v>7236</v>
      </c>
    </row>
    <row r="3148" spans="1:39" ht="12.75" customHeight="1">
      <c r="A3148" s="1"/>
      <c r="B3148" s="1" t="s">
        <v>7256</v>
      </c>
      <c r="C3148" s="1" t="s">
        <v>7257</v>
      </c>
      <c r="D3148" s="3" t="str">
        <f ca="1">IFERROR(__xludf.DUMMYFUNCTION("PROPER(REGEXEXTRACT(B1878, ""(?:https?:\/\/)?(?:www\.)?([a-zA-Z0-9-]+)\.""))"),"Skyscanner")</f>
        <v>Skyscanner</v>
      </c>
      <c r="E3148" s="1" t="s">
        <v>7258</v>
      </c>
      <c r="F3148" s="1">
        <v>10.312912000000001</v>
      </c>
      <c r="G3148" s="1">
        <v>123.957976</v>
      </c>
      <c r="H3148" s="1" t="s">
        <v>7259</v>
      </c>
      <c r="I3148" s="1" t="s">
        <v>2622</v>
      </c>
      <c r="J3148" s="1">
        <f>IF(K3148="URBAN",1,IF(K3148="SUBURBAN",2,IF(K3148="RURAL",3,"")))</f>
        <v>1</v>
      </c>
      <c r="K3148" s="1" t="s">
        <v>42</v>
      </c>
      <c r="L3148" s="18">
        <v>46082</v>
      </c>
      <c r="M3148" s="49">
        <v>0.58333333333333337</v>
      </c>
      <c r="N3148" s="18">
        <v>46083</v>
      </c>
      <c r="O3148" s="56">
        <v>0.5</v>
      </c>
      <c r="P3148" s="31" t="str">
        <f>TEXT($L3148, "dddd")</f>
        <v>Sunday</v>
      </c>
      <c r="Q3148" s="39" t="s">
        <v>111</v>
      </c>
      <c r="R3148" s="39">
        <v>564</v>
      </c>
      <c r="S3148" s="1" t="str">
        <f>IF(OR(MONTH(L3148)=12, MONTH(L3148)&lt;=5), "Dry Season", "Wet Season")</f>
        <v>Dry Season</v>
      </c>
      <c r="T3148" s="1">
        <v>1</v>
      </c>
      <c r="U3148" s="1">
        <v>0</v>
      </c>
      <c r="V3148" s="1">
        <v>0</v>
      </c>
      <c r="W3148" s="2">
        <f>IF(ISNUMBER(SEARCH("N/A", X3148)), 0, 1)</f>
        <v>0</v>
      </c>
      <c r="X3148" s="1" t="s">
        <v>44</v>
      </c>
      <c r="Y3148" s="1"/>
      <c r="Z3148" s="1"/>
      <c r="AA3148" s="11" cm="1">
        <f t="array" ref="AA3148">IF(ISBLANK(Y3148), 0, VINCentyInvDistance(F3148,G3148,Y3148,Z3148))</f>
        <v>0</v>
      </c>
      <c r="AB3148" s="1">
        <v>0</v>
      </c>
      <c r="AC3148" s="1">
        <v>7.8</v>
      </c>
      <c r="AD3148" s="1">
        <v>3.6</v>
      </c>
      <c r="AE3148" s="1">
        <v>154</v>
      </c>
      <c r="AF3148" s="1">
        <v>1</v>
      </c>
      <c r="AG3148" s="1" t="s">
        <v>4948</v>
      </c>
      <c r="AH3148" s="1" t="s">
        <v>731</v>
      </c>
      <c r="AI3148" s="1"/>
      <c r="AJ3148" s="1" t="s">
        <v>55</v>
      </c>
      <c r="AK3148" t="s">
        <v>17104</v>
      </c>
      <c r="AL3148" s="1">
        <v>2</v>
      </c>
      <c r="AM3148" s="1" t="s">
        <v>7260</v>
      </c>
    </row>
    <row r="3149" spans="1:39" ht="12.75" customHeight="1">
      <c r="A3149" s="1"/>
      <c r="B3149" s="1" t="s">
        <v>7271</v>
      </c>
      <c r="C3149" s="1" t="s">
        <v>7272</v>
      </c>
      <c r="D3149" s="3" t="str">
        <f ca="1">IFERROR(__xludf.DUMMYFUNCTION("PROPER(REGEXEXTRACT(B1881, ""(?:https?:\/\/)?(?:www\.)?([a-zA-Z0-9-]+)\.""))"),"Google")</f>
        <v>Google</v>
      </c>
      <c r="E3149" s="1" t="s">
        <v>7273</v>
      </c>
      <c r="F3149" s="1">
        <v>10.297603000000001</v>
      </c>
      <c r="G3149" s="1">
        <v>123.897417</v>
      </c>
      <c r="H3149" s="1" t="s">
        <v>7274</v>
      </c>
      <c r="I3149" s="1" t="s">
        <v>2622</v>
      </c>
      <c r="J3149" s="1">
        <f>IF(K3149="URBAN",1,IF(K3149="SUBURBAN",2,IF(K3149="RURAL",3,"")))</f>
        <v>1</v>
      </c>
      <c r="K3149" s="1" t="s">
        <v>42</v>
      </c>
      <c r="L3149" s="18">
        <v>46082</v>
      </c>
      <c r="M3149" s="49">
        <v>0.625</v>
      </c>
      <c r="N3149" s="18">
        <v>46083</v>
      </c>
      <c r="O3149" s="56">
        <v>0.5</v>
      </c>
      <c r="P3149" s="31" t="str">
        <f>TEXT($L3149, "dddd")</f>
        <v>Sunday</v>
      </c>
      <c r="Q3149" s="39" t="s">
        <v>111</v>
      </c>
      <c r="R3149" s="39">
        <v>943</v>
      </c>
      <c r="S3149" s="1" t="str">
        <f>IF(OR(MONTH(L3149)=12, MONTH(L3149)&lt;=5), "Dry Season", "Wet Season")</f>
        <v>Dry Season</v>
      </c>
      <c r="T3149" s="1">
        <v>1</v>
      </c>
      <c r="U3149" s="1">
        <v>0</v>
      </c>
      <c r="V3149" s="1">
        <v>0</v>
      </c>
      <c r="W3149" s="2">
        <f>IF(ISNUMBER(SEARCH("N/A", X3149)), 0, 1)</f>
        <v>0</v>
      </c>
      <c r="X3149" s="1" t="s">
        <v>44</v>
      </c>
      <c r="Y3149" s="1"/>
      <c r="Z3149" s="1"/>
      <c r="AA3149" s="11" cm="1">
        <f t="array" ref="AA3149">IF(ISBLANK(Y3149), 0, VINCentyInvDistance(F3149,G3149,Y3149,Z3149))</f>
        <v>0</v>
      </c>
      <c r="AB3149" s="1">
        <v>0</v>
      </c>
      <c r="AC3149" s="1">
        <v>6.2</v>
      </c>
      <c r="AD3149" s="1">
        <v>0</v>
      </c>
      <c r="AE3149" s="1">
        <v>248</v>
      </c>
      <c r="AF3149" s="1">
        <v>1</v>
      </c>
      <c r="AG3149" s="1" t="s">
        <v>731</v>
      </c>
      <c r="AH3149" s="1" t="s">
        <v>731</v>
      </c>
      <c r="AI3149" s="1"/>
      <c r="AJ3149" s="1" t="s">
        <v>55</v>
      </c>
      <c r="AL3149" s="1">
        <v>1</v>
      </c>
      <c r="AM3149" s="1" t="s">
        <v>7275</v>
      </c>
    </row>
    <row r="3150" spans="1:39" ht="12.75" customHeight="1">
      <c r="A3150" s="1"/>
      <c r="B3150" s="1" t="s">
        <v>7350</v>
      </c>
      <c r="C3150" s="1" t="s">
        <v>7351</v>
      </c>
      <c r="D3150" s="3" t="str">
        <f ca="1">IFERROR(__xludf.DUMMYFUNCTION("PROPER(REGEXEXTRACT(B1898, ""(?:https?:\/\/)?(?:www\.)?([a-zA-Z0-9-]+)\.""))"),"Skyscanner")</f>
        <v>Skyscanner</v>
      </c>
      <c r="E3150" s="1" t="s">
        <v>7352</v>
      </c>
      <c r="F3150" s="1">
        <v>10.291639999999999</v>
      </c>
      <c r="G3150" s="1">
        <v>123.96961</v>
      </c>
      <c r="H3150" s="1" t="s">
        <v>7298</v>
      </c>
      <c r="I3150" s="1" t="s">
        <v>2622</v>
      </c>
      <c r="J3150" s="1">
        <f>IF(K3150="URBAN",1,IF(K3150="SUBURBAN",2,IF(K3150="RURAL",3,"")))</f>
        <v>1</v>
      </c>
      <c r="K3150" s="1" t="s">
        <v>42</v>
      </c>
      <c r="L3150" s="18">
        <v>46082</v>
      </c>
      <c r="M3150" s="49">
        <v>0.58333333333333337</v>
      </c>
      <c r="N3150" s="18">
        <v>46083</v>
      </c>
      <c r="O3150" s="56">
        <v>0.5</v>
      </c>
      <c r="P3150" s="31" t="str">
        <f>TEXT($L3150, "dddd")</f>
        <v>Sunday</v>
      </c>
      <c r="Q3150" s="39" t="s">
        <v>111</v>
      </c>
      <c r="R3150" s="39">
        <v>1053</v>
      </c>
      <c r="S3150" s="1" t="str">
        <f>IF(OR(MONTH(L3150)=12, MONTH(L3150)&lt;=5), "Dry Season", "Wet Season")</f>
        <v>Dry Season</v>
      </c>
      <c r="T3150" s="1">
        <v>1</v>
      </c>
      <c r="U3150" s="1">
        <v>0</v>
      </c>
      <c r="V3150" s="1">
        <v>0</v>
      </c>
      <c r="W3150" s="2">
        <f>IF(ISNUMBER(SEARCH("N/A", X3150)), 0, 1)</f>
        <v>0</v>
      </c>
      <c r="X3150" s="1" t="s">
        <v>44</v>
      </c>
      <c r="Y3150" s="1"/>
      <c r="Z3150" s="1"/>
      <c r="AA3150" s="11" cm="1">
        <f t="array" ref="AA3150">IF(ISBLANK(Y3150), 0, VINCentyInvDistance(F3150,G3150,Y3150,Z3150))</f>
        <v>0</v>
      </c>
      <c r="AB3150" s="1">
        <v>0</v>
      </c>
      <c r="AC3150" s="1">
        <v>10</v>
      </c>
      <c r="AD3150" s="1">
        <v>4</v>
      </c>
      <c r="AE3150" s="1">
        <v>6</v>
      </c>
      <c r="AF3150" s="1">
        <v>1</v>
      </c>
      <c r="AG3150" s="1" t="s">
        <v>731</v>
      </c>
      <c r="AH3150" s="1" t="s">
        <v>731</v>
      </c>
      <c r="AI3150" s="1" t="str">
        <f>TRIM(MID(SUBSTITUTE($H3150,",",REPT(" ",200)),(LEN($H3150)-LEN(SUBSTITUTE($H3150,",",""))-2)*200+1,200))</f>
        <v>Central Visayas</v>
      </c>
      <c r="AJ3150" s="1" t="s">
        <v>55</v>
      </c>
      <c r="AK3150" t="s">
        <v>7353</v>
      </c>
      <c r="AL3150" s="2">
        <v>0</v>
      </c>
      <c r="AM3150" s="1" t="s">
        <v>7354</v>
      </c>
    </row>
    <row r="3151" spans="1:39" ht="12.75" customHeight="1">
      <c r="A3151" s="1"/>
      <c r="B3151" s="1" t="s">
        <v>7438</v>
      </c>
      <c r="C3151" s="1" t="s">
        <v>7439</v>
      </c>
      <c r="D3151" s="3" t="str">
        <f ca="1">IFERROR(__xludf.DUMMYFUNCTION("PROPER(REGEXEXTRACT(B1918, ""(?:https?:\/\/)?(?:www\.)?([a-zA-Z0-9-]+)\.""))"),"Google")</f>
        <v>Google</v>
      </c>
      <c r="E3151" s="1" t="s">
        <v>7440</v>
      </c>
      <c r="F3151" s="1">
        <v>10.282304</v>
      </c>
      <c r="G3151" s="1">
        <v>123.963318</v>
      </c>
      <c r="H3151" s="1" t="s">
        <v>7441</v>
      </c>
      <c r="I3151" s="1" t="s">
        <v>2622</v>
      </c>
      <c r="J3151" s="1">
        <f>IF(K3151="URBAN",1,IF(K3151="SUBURBAN",2,IF(K3151="RURAL",3,"")))</f>
        <v>1</v>
      </c>
      <c r="K3151" s="1" t="s">
        <v>42</v>
      </c>
      <c r="L3151" s="18">
        <v>46082</v>
      </c>
      <c r="M3151" s="49">
        <v>0.625</v>
      </c>
      <c r="N3151" s="18">
        <v>46083</v>
      </c>
      <c r="O3151" s="56">
        <v>0.5</v>
      </c>
      <c r="P3151" s="31" t="str">
        <f>TEXT($L3151, "dddd")</f>
        <v>Sunday</v>
      </c>
      <c r="Q3151" s="39" t="s">
        <v>111</v>
      </c>
      <c r="R3151" s="39">
        <v>1606</v>
      </c>
      <c r="S3151" s="1" t="str">
        <f>IF(OR(MONTH(L3151)=12, MONTH(L3151)&lt;=5), "Dry Season", "Wet Season")</f>
        <v>Dry Season</v>
      </c>
      <c r="T3151" s="1">
        <v>1</v>
      </c>
      <c r="U3151" s="1">
        <v>1</v>
      </c>
      <c r="V3151" s="1">
        <v>0</v>
      </c>
      <c r="W3151" s="2">
        <f>IF(ISNUMBER(SEARCH("N/A", X3151)), 0, 1)</f>
        <v>0</v>
      </c>
      <c r="X3151" s="1" t="s">
        <v>44</v>
      </c>
      <c r="Y3151" s="1"/>
      <c r="Z3151" s="1"/>
      <c r="AA3151" s="11" cm="1">
        <f t="array" ref="AA3151">IF(ISBLANK(Y3151), 0, VINCentyInvDistance(F3151,G3151,Y3151,Z3151))</f>
        <v>0</v>
      </c>
      <c r="AB3151" s="1">
        <v>0</v>
      </c>
      <c r="AC3151" s="1">
        <v>0</v>
      </c>
      <c r="AD3151" s="1">
        <v>0</v>
      </c>
      <c r="AE3151" s="1">
        <v>232</v>
      </c>
      <c r="AF3151" s="1">
        <v>1</v>
      </c>
      <c r="AG3151" s="1" t="s">
        <v>4948</v>
      </c>
      <c r="AH3151" s="1" t="s">
        <v>731</v>
      </c>
      <c r="AI3151" s="1" t="str">
        <f>TRIM(MID(SUBSTITUTE($H3151,",",REPT(" ",200)),(LEN($H3151)-LEN(SUBSTITUTE($H3151,",",""))-2)*200+1,200))</f>
        <v>Central Visayas</v>
      </c>
      <c r="AJ3151" s="1" t="s">
        <v>55</v>
      </c>
      <c r="AL3151" s="2">
        <v>0</v>
      </c>
      <c r="AM3151" s="1"/>
    </row>
    <row r="3152" spans="1:39" ht="12.75" customHeight="1">
      <c r="A3152" s="1"/>
      <c r="B3152" s="1" t="s">
        <v>7574</v>
      </c>
      <c r="C3152" s="1" t="s">
        <v>7575</v>
      </c>
      <c r="D3152" s="3" t="str">
        <f ca="1">IFERROR(__xludf.DUMMYFUNCTION("PROPER(REGEXEXTRACT(B1946, ""(?:https?:\/\/)?(?:www\.)?([a-zA-Z0-9-]+)\.""))"),"Google")</f>
        <v>Google</v>
      </c>
      <c r="E3152" s="1" t="s">
        <v>7576</v>
      </c>
      <c r="F3152" s="1">
        <v>10.310150699999999</v>
      </c>
      <c r="G3152" s="1">
        <v>123.95445789999999</v>
      </c>
      <c r="H3152" s="1" t="s">
        <v>7577</v>
      </c>
      <c r="I3152" s="1" t="s">
        <v>2622</v>
      </c>
      <c r="J3152" s="1">
        <f>IF(K3152="URBAN",1,IF(K3152="SUBURBAN",2,IF(K3152="RURAL",3,"")))</f>
        <v>1</v>
      </c>
      <c r="K3152" s="1" t="s">
        <v>42</v>
      </c>
      <c r="L3152" s="18">
        <v>46082</v>
      </c>
      <c r="M3152" s="49">
        <v>0.625</v>
      </c>
      <c r="N3152" s="18">
        <v>46083</v>
      </c>
      <c r="O3152" s="56">
        <v>0.5</v>
      </c>
      <c r="P3152" s="31" t="str">
        <f>TEXT($L3152, "dddd")</f>
        <v>Sunday</v>
      </c>
      <c r="Q3152" s="39" t="s">
        <v>111</v>
      </c>
      <c r="R3152" s="39">
        <v>1231</v>
      </c>
      <c r="S3152" s="1" t="str">
        <f>IF(OR(MONTH(L3152)=12, MONTH(L3152)&lt;=5), "Dry Season", "Wet Season")</f>
        <v>Dry Season</v>
      </c>
      <c r="T3152" s="1">
        <v>1</v>
      </c>
      <c r="U3152" s="1">
        <v>0</v>
      </c>
      <c r="V3152" s="1">
        <v>0</v>
      </c>
      <c r="W3152" s="2">
        <f>IF(ISNUMBER(SEARCH("N/A", X3152)), 0, 1)</f>
        <v>0</v>
      </c>
      <c r="X3152" s="1" t="s">
        <v>44</v>
      </c>
      <c r="Y3152" s="1"/>
      <c r="Z3152" s="1"/>
      <c r="AA3152" s="11" cm="1">
        <f t="array" ref="AA3152">IF(ISBLANK(Y3152), 0, VINCentyInvDistance(F3152,G3152,Y3152,Z3152))</f>
        <v>0</v>
      </c>
      <c r="AB3152" s="1">
        <v>0</v>
      </c>
      <c r="AC3152" s="1">
        <v>0</v>
      </c>
      <c r="AD3152" s="1">
        <v>0</v>
      </c>
      <c r="AE3152" s="1">
        <v>48</v>
      </c>
      <c r="AF3152" s="1">
        <v>1</v>
      </c>
      <c r="AG3152" s="1" t="str">
        <f>TRIM(MID(SUBSTITUTE($H3152,",",REPT(" ",200)),(LEN($H3152)-LEN(SUBSTITUTE($H3152,",",""))-4)*200+1,200))</f>
        <v>Pajo</v>
      </c>
      <c r="AH3152" s="1" t="str">
        <f>TRIM(MID(SUBSTITUTE($H3152,",",REPT(" ",200)),(LEN($H3152)-LEN(SUBSTITUTE($H3152,",",""))-3)*200+1,200))</f>
        <v>Lapu-Lapu</v>
      </c>
      <c r="AI3152" s="1" t="str">
        <f>TRIM(MID(SUBSTITUTE($H3152,",",REPT(" ",200)),(LEN($H3152)-LEN(SUBSTITUTE($H3152,",",""))-2)*200+1,200))</f>
        <v>Central Visayas</v>
      </c>
      <c r="AJ3152" s="1" t="str">
        <f>TRIM(MID(SUBSTITUTE($H3152,",",REPT(" ",200)),(LEN($H3152)-LEN(SUBSTITUTE($H3152,",",""))-0)*200+1,200))</f>
        <v>Philippines</v>
      </c>
      <c r="AL3152" s="2">
        <v>0</v>
      </c>
      <c r="AM3152" s="1"/>
    </row>
    <row r="3153" spans="1:39" ht="12.75" customHeight="1">
      <c r="A3153" s="1"/>
      <c r="B3153" s="1" t="s">
        <v>7632</v>
      </c>
      <c r="C3153" s="1" t="s">
        <v>7633</v>
      </c>
      <c r="D3153" s="3" t="str">
        <f ca="1">IFERROR(__xludf.DUMMYFUNCTION("PROPER(REGEXEXTRACT(B1959, ""(?:https?:\/\/)?(?:www\.)?([a-zA-Z0-9-]+)\.""))"),"Skyscanner")</f>
        <v>Skyscanner</v>
      </c>
      <c r="E3153" s="1" t="s">
        <v>7634</v>
      </c>
      <c r="F3153" s="1">
        <v>10.30617</v>
      </c>
      <c r="G3153" s="1">
        <v>123.98281</v>
      </c>
      <c r="H3153" s="1" t="s">
        <v>7635</v>
      </c>
      <c r="I3153" s="1" t="s">
        <v>2622</v>
      </c>
      <c r="J3153" s="1">
        <f>IF(K3153="URBAN",1,IF(K3153="SUBURBAN",2,IF(K3153="RURAL",3,"")))</f>
        <v>1</v>
      </c>
      <c r="K3153" s="1" t="s">
        <v>42</v>
      </c>
      <c r="L3153" s="18">
        <v>46082</v>
      </c>
      <c r="M3153" s="49">
        <v>0.45833333333333331</v>
      </c>
      <c r="N3153" s="18">
        <v>46083</v>
      </c>
      <c r="O3153" s="56">
        <v>0.5</v>
      </c>
      <c r="P3153" s="31" t="str">
        <f>TEXT($L3153, "dddd")</f>
        <v>Sunday</v>
      </c>
      <c r="Q3153" s="39" t="s">
        <v>111</v>
      </c>
      <c r="R3153" s="39">
        <v>2492</v>
      </c>
      <c r="S3153" s="1" t="str">
        <f>IF(OR(MONTH(L3153)=12, MONTH(L3153)&lt;=5), "Dry Season", "Wet Season")</f>
        <v>Dry Season</v>
      </c>
      <c r="T3153" s="1">
        <v>1</v>
      </c>
      <c r="U3153" s="1">
        <v>1</v>
      </c>
      <c r="V3153" s="1">
        <v>0</v>
      </c>
      <c r="W3153" s="2">
        <f>IF(ISNUMBER(SEARCH("N/A", X3153)), 0, 1)</f>
        <v>0</v>
      </c>
      <c r="X3153" s="1" t="s">
        <v>44</v>
      </c>
      <c r="Y3153" s="1"/>
      <c r="Z3153" s="1"/>
      <c r="AA3153" s="11" cm="1">
        <f t="array" ref="AA3153">IF(ISBLANK(Y3153), 0, VINCentyInvDistance(F3153,G3153,Y3153,Z3153))</f>
        <v>0</v>
      </c>
      <c r="AB3153" s="1">
        <v>0</v>
      </c>
      <c r="AC3153" s="1">
        <v>0</v>
      </c>
      <c r="AD3153" s="1">
        <v>0</v>
      </c>
      <c r="AE3153" s="1">
        <v>136</v>
      </c>
      <c r="AF3153" s="1">
        <v>1</v>
      </c>
      <c r="AG3153" s="1" t="s">
        <v>731</v>
      </c>
      <c r="AH3153" s="1" t="s">
        <v>731</v>
      </c>
      <c r="AI3153" s="1" t="str">
        <f>TRIM(MID(SUBSTITUTE($H3153,",",REPT(" ",200)),(LEN($H3153)-LEN(SUBSTITUTE($H3153,",",""))-2)*200+1,200))</f>
        <v>Central Visayas</v>
      </c>
      <c r="AJ3153" s="1" t="s">
        <v>55</v>
      </c>
      <c r="AK3153" t="s">
        <v>7636</v>
      </c>
      <c r="AL3153" s="2">
        <v>0</v>
      </c>
      <c r="AM3153" s="1" t="s">
        <v>7637</v>
      </c>
    </row>
    <row r="3154" spans="1:39" ht="12.75" customHeight="1">
      <c r="A3154" s="1"/>
      <c r="B3154" s="1" t="s">
        <v>7659</v>
      </c>
      <c r="C3154" s="1" t="s">
        <v>7660</v>
      </c>
      <c r="D3154" s="3" t="str">
        <f ca="1">IFERROR(__xludf.DUMMYFUNCTION("PROPER(REGEXEXTRACT(B1965, ""(?:https?:\/\/)?(?:www\.)?([a-zA-Z0-9-]+)\.""))"),"Skyscanner")</f>
        <v>Skyscanner</v>
      </c>
      <c r="E3154" s="1" t="s">
        <v>7661</v>
      </c>
      <c r="F3154" s="1">
        <v>10.297466999999999</v>
      </c>
      <c r="G3154" s="1">
        <v>123.907315</v>
      </c>
      <c r="H3154" s="1" t="s">
        <v>7662</v>
      </c>
      <c r="I3154" s="1" t="s">
        <v>2622</v>
      </c>
      <c r="J3154" s="1">
        <f>IF(K3154="URBAN",1,IF(K3154="SUBURBAN",2,IF(K3154="RURAL",3,"")))</f>
        <v>1</v>
      </c>
      <c r="K3154" s="1" t="s">
        <v>42</v>
      </c>
      <c r="L3154" s="18">
        <v>46082</v>
      </c>
      <c r="M3154" s="49">
        <v>0.58333333333333337</v>
      </c>
      <c r="N3154" s="18">
        <v>46083</v>
      </c>
      <c r="O3154" s="56">
        <v>0.5</v>
      </c>
      <c r="P3154" s="31" t="str">
        <f>TEXT($L3154, "dddd")</f>
        <v>Sunday</v>
      </c>
      <c r="Q3154" s="39" t="s">
        <v>111</v>
      </c>
      <c r="R3154" s="39">
        <v>2394</v>
      </c>
      <c r="S3154" s="1" t="str">
        <f>IF(OR(MONTH(L3154)=12, MONTH(L3154)&lt;=5), "Dry Season", "Wet Season")</f>
        <v>Dry Season</v>
      </c>
      <c r="T3154" s="1">
        <v>1</v>
      </c>
      <c r="U3154" s="1">
        <v>0</v>
      </c>
      <c r="V3154" s="1">
        <v>0</v>
      </c>
      <c r="W3154" s="2">
        <f>IF(ISNUMBER(SEARCH("N/A", X3154)), 0, 1)</f>
        <v>0</v>
      </c>
      <c r="X3154" s="1" t="s">
        <v>44</v>
      </c>
      <c r="Y3154" s="1"/>
      <c r="Z3154" s="1"/>
      <c r="AA3154" s="11" cm="1">
        <f t="array" ref="AA3154">IF(ISBLANK(Y3154), 0, VINCentyInvDistance(F3154,G3154,Y3154,Z3154))</f>
        <v>0</v>
      </c>
      <c r="AB3154" s="1">
        <v>0</v>
      </c>
      <c r="AC3154" s="1">
        <v>8</v>
      </c>
      <c r="AD3154" s="1">
        <v>4.4000000000000004</v>
      </c>
      <c r="AE3154" s="1">
        <v>2</v>
      </c>
      <c r="AF3154" s="1">
        <v>1</v>
      </c>
      <c r="AG3154" s="1" t="s">
        <v>731</v>
      </c>
      <c r="AH3154" s="1" t="s">
        <v>731</v>
      </c>
      <c r="AI3154" s="1" t="str">
        <f>TRIM(MID(SUBSTITUTE($H3154,",",REPT(" ",200)),(LEN($H3154)-LEN(SUBSTITUTE($H3154,",",""))-2)*200+1,200))</f>
        <v>Central Visayas</v>
      </c>
      <c r="AJ3154" s="1" t="s">
        <v>55</v>
      </c>
      <c r="AK3154" t="s">
        <v>7663</v>
      </c>
      <c r="AL3154" s="2">
        <v>0</v>
      </c>
      <c r="AM3154" s="1" t="s">
        <v>7664</v>
      </c>
    </row>
    <row r="3155" spans="1:39" ht="12.75" customHeight="1">
      <c r="A3155" s="1"/>
      <c r="B3155" s="1" t="s">
        <v>7669</v>
      </c>
      <c r="C3155" s="1" t="s">
        <v>7670</v>
      </c>
      <c r="D3155" s="3" t="str">
        <f ca="1">IFERROR(__xludf.DUMMYFUNCTION("PROPER(REGEXEXTRACT(B1967, ""(?:https?:\/\/)?(?:www\.)?([a-zA-Z0-9-]+)\.""))"),"Google")</f>
        <v>Google</v>
      </c>
      <c r="E3155" s="1" t="s">
        <v>7671</v>
      </c>
      <c r="F3155" s="1">
        <v>10.3285622</v>
      </c>
      <c r="G3155" s="1">
        <v>124.04126460000001</v>
      </c>
      <c r="H3155" s="1" t="s">
        <v>7672</v>
      </c>
      <c r="I3155" s="1" t="s">
        <v>2622</v>
      </c>
      <c r="J3155" s="1">
        <f>IF(K3155="URBAN",1,IF(K3155="SUBURBAN",2,IF(K3155="RURAL",3,"")))</f>
        <v>1</v>
      </c>
      <c r="K3155" s="1" t="s">
        <v>42</v>
      </c>
      <c r="L3155" s="18">
        <v>46082</v>
      </c>
      <c r="M3155" s="49">
        <v>0.625</v>
      </c>
      <c r="N3155" s="18">
        <v>46083</v>
      </c>
      <c r="O3155" s="56">
        <v>0.5</v>
      </c>
      <c r="P3155" s="31" t="str">
        <f>TEXT($L3155, "dddd")</f>
        <v>Sunday</v>
      </c>
      <c r="Q3155" s="39" t="s">
        <v>111</v>
      </c>
      <c r="R3155" s="39">
        <v>2940</v>
      </c>
      <c r="S3155" s="1" t="str">
        <f>IF(OR(MONTH(L3155)=12, MONTH(L3155)&lt;=5), "Dry Season", "Wet Season")</f>
        <v>Dry Season</v>
      </c>
      <c r="T3155" s="1">
        <v>1</v>
      </c>
      <c r="U3155" s="1">
        <v>1</v>
      </c>
      <c r="V3155" s="1">
        <v>0</v>
      </c>
      <c r="W3155" s="2">
        <f>IF(ISNUMBER(SEARCH("N/A", X3155)), 0, 1)</f>
        <v>0</v>
      </c>
      <c r="X3155" s="1" t="s">
        <v>44</v>
      </c>
      <c r="Y3155" s="1"/>
      <c r="Z3155" s="1"/>
      <c r="AA3155" s="11" cm="1">
        <f t="array" ref="AA3155">IF(ISBLANK(Y3155), 0, VINCentyInvDistance(F3155,G3155,Y3155,Z3155))</f>
        <v>0</v>
      </c>
      <c r="AB3155" s="1">
        <v>0</v>
      </c>
      <c r="AC3155" s="1">
        <v>0</v>
      </c>
      <c r="AD3155" s="1">
        <v>0</v>
      </c>
      <c r="AE3155" s="1">
        <v>91</v>
      </c>
      <c r="AF3155" s="1">
        <v>1</v>
      </c>
      <c r="AG3155" s="1" t="str">
        <f>TRIM(MID(SUBSTITUTE($H3155,",",REPT(" ",200)),(LEN($H3155)-LEN(SUBSTITUTE($H3155,",",""))-4)*200+1,200))</f>
        <v>Punta Engaño Road</v>
      </c>
      <c r="AH3155" s="1" t="str">
        <f>TRIM(MID(SUBSTITUTE($H3155,",",REPT(" ",200)),(LEN($H3155)-LEN(SUBSTITUTE($H3155,",",""))-3)*200+1,200))</f>
        <v>Punta Engaño</v>
      </c>
      <c r="AI3155" s="1" t="str">
        <f>TRIM(MID(SUBSTITUTE($H3155,",",REPT(" ",200)),(LEN($H3155)-LEN(SUBSTITUTE($H3155,",",""))-2)*200+1,200))</f>
        <v>Lapu-Lapu</v>
      </c>
      <c r="AJ3155" s="1" t="str">
        <f>TRIM(MID(SUBSTITUTE($H3155,",",REPT(" ",200)),(LEN($H3155)-LEN(SUBSTITUTE($H3155,",",""))-0)*200+1,200))</f>
        <v>Philippines</v>
      </c>
      <c r="AL3155" s="2">
        <v>0</v>
      </c>
      <c r="AM3155" s="1"/>
    </row>
    <row r="3156" spans="1:39" ht="12.75" customHeight="1">
      <c r="A3156" s="1"/>
      <c r="B3156" s="1" t="s">
        <v>7738</v>
      </c>
      <c r="C3156" s="1" t="s">
        <v>7739</v>
      </c>
      <c r="D3156" s="3" t="str">
        <f ca="1">IFERROR(__xludf.DUMMYFUNCTION("PROPER(REGEXEXTRACT(B1982, ""(?:https?:\/\/)?(?:www\.)?([a-zA-Z0-9-]+)\.""))"),"Skyscanner")</f>
        <v>Skyscanner</v>
      </c>
      <c r="E3156" s="1" t="s">
        <v>7740</v>
      </c>
      <c r="F3156" s="1">
        <v>10.315987</v>
      </c>
      <c r="G3156" s="1">
        <v>123.96016899999999</v>
      </c>
      <c r="H3156" s="1" t="s">
        <v>7254</v>
      </c>
      <c r="I3156" s="1" t="s">
        <v>2622</v>
      </c>
      <c r="J3156" s="1">
        <f>IF(K3156="URBAN",1,IF(K3156="SUBURBAN",2,IF(K3156="RURAL",3,"")))</f>
        <v>1</v>
      </c>
      <c r="K3156" s="1" t="s">
        <v>42</v>
      </c>
      <c r="L3156" s="18">
        <v>46082</v>
      </c>
      <c r="M3156" s="49">
        <v>0.58333333333333337</v>
      </c>
      <c r="N3156" s="18">
        <v>46083</v>
      </c>
      <c r="O3156" s="56">
        <v>0.5</v>
      </c>
      <c r="P3156" s="31" t="str">
        <f>TEXT($L3156, "dddd")</f>
        <v>Sunday</v>
      </c>
      <c r="Q3156" s="39" t="s">
        <v>111</v>
      </c>
      <c r="R3156" s="39">
        <v>1511</v>
      </c>
      <c r="S3156" s="1" t="str">
        <f>IF(OR(MONTH(L3156)=12, MONTH(L3156)&lt;=5), "Dry Season", "Wet Season")</f>
        <v>Dry Season</v>
      </c>
      <c r="T3156" s="1">
        <v>1</v>
      </c>
      <c r="U3156" s="1">
        <v>0</v>
      </c>
      <c r="V3156" s="1">
        <v>0</v>
      </c>
      <c r="W3156" s="2">
        <f>IF(ISNUMBER(SEARCH("N/A", X3156)), 0, 1)</f>
        <v>0</v>
      </c>
      <c r="X3156" s="1" t="s">
        <v>44</v>
      </c>
      <c r="Y3156" s="1"/>
      <c r="Z3156" s="1"/>
      <c r="AA3156" s="11" cm="1">
        <f t="array" ref="AA3156">IF(ISBLANK(Y3156), 0, VINCentyInvDistance(F3156,G3156,Y3156,Z3156))</f>
        <v>0</v>
      </c>
      <c r="AB3156" s="1">
        <v>0</v>
      </c>
      <c r="AC3156" s="1">
        <v>8.4</v>
      </c>
      <c r="AD3156" s="1">
        <v>5</v>
      </c>
      <c r="AE3156" s="1">
        <v>44</v>
      </c>
      <c r="AF3156" s="1">
        <v>1</v>
      </c>
      <c r="AG3156" s="1" t="s">
        <v>731</v>
      </c>
      <c r="AH3156" s="1" t="s">
        <v>731</v>
      </c>
      <c r="AI3156" s="1" t="str">
        <f>TRIM(MID(SUBSTITUTE($H3156,",",REPT(" ",200)),(LEN($H3156)-LEN(SUBSTITUTE($H3156,",",""))-2)*200+1,200))</f>
        <v>Central Visayas</v>
      </c>
      <c r="AJ3156" s="1" t="s">
        <v>55</v>
      </c>
      <c r="AK3156" t="s">
        <v>7741</v>
      </c>
      <c r="AL3156" s="2">
        <v>0</v>
      </c>
      <c r="AM3156" s="1" t="s">
        <v>7742</v>
      </c>
    </row>
    <row r="3157" spans="1:39" ht="12.75" customHeight="1">
      <c r="A3157" s="1"/>
      <c r="B3157" s="1" t="s">
        <v>7803</v>
      </c>
      <c r="C3157" s="1" t="s">
        <v>7804</v>
      </c>
      <c r="D3157" s="3" t="str">
        <f ca="1">IFERROR(__xludf.DUMMYFUNCTION("PROPER(REGEXEXTRACT(B1997, ""(?:https?:\/\/)?(?:www\.)?([a-zA-Z0-9-]+)\.""))"),"Skyscanner")</f>
        <v>Skyscanner</v>
      </c>
      <c r="E3157" s="1" t="s">
        <v>7805</v>
      </c>
      <c r="F3157" s="1">
        <v>9.1875099999999996</v>
      </c>
      <c r="G3157" s="1">
        <v>123.26094000000001</v>
      </c>
      <c r="H3157" s="1" t="s">
        <v>7806</v>
      </c>
      <c r="I3157" s="1" t="s">
        <v>2622</v>
      </c>
      <c r="J3157" s="1">
        <f>IF(K3157="URBAN",1,IF(K3157="SUBURBAN",2,IF(K3157="RURAL",3,"")))</f>
        <v>1</v>
      </c>
      <c r="K3157" s="1" t="s">
        <v>42</v>
      </c>
      <c r="L3157" s="18">
        <v>46082</v>
      </c>
      <c r="M3157" s="49">
        <v>0.5</v>
      </c>
      <c r="N3157" s="18">
        <v>46083</v>
      </c>
      <c r="O3157" s="56">
        <v>0.5</v>
      </c>
      <c r="P3157" s="31" t="str">
        <f>TEXT($L3157, "dddd")</f>
        <v>Sunday</v>
      </c>
      <c r="Q3157" s="39" t="s">
        <v>111</v>
      </c>
      <c r="R3157" s="39">
        <v>4104</v>
      </c>
      <c r="S3157" s="1" t="str">
        <f>IF(OR(MONTH(L3157)=12, MONTH(L3157)&lt;=5), "Dry Season", "Wet Season")</f>
        <v>Dry Season</v>
      </c>
      <c r="T3157" s="1">
        <v>1</v>
      </c>
      <c r="U3157" s="1">
        <v>0</v>
      </c>
      <c r="V3157" s="1">
        <v>1</v>
      </c>
      <c r="W3157" s="2">
        <f>IF(ISNUMBER(SEARCH("N/A", X3157)), 0, 1)</f>
        <v>0</v>
      </c>
      <c r="X3157" s="1" t="s">
        <v>44</v>
      </c>
      <c r="Y3157" s="1"/>
      <c r="Z3157" s="1"/>
      <c r="AA3157" s="11" cm="1">
        <f t="array" ref="AA3157">IF(ISBLANK(Y3157), 0, VINCentyInvDistance(F3157,G3157,Y3157,Z3157))</f>
        <v>0</v>
      </c>
      <c r="AB3157" s="1">
        <v>0</v>
      </c>
      <c r="AC3157" s="1">
        <v>0</v>
      </c>
      <c r="AD3157" s="1">
        <v>0</v>
      </c>
      <c r="AE3157" s="1">
        <v>24</v>
      </c>
      <c r="AF3157" s="1">
        <v>1</v>
      </c>
      <c r="AG3157" s="1" t="s">
        <v>3330</v>
      </c>
      <c r="AH3157" s="1" t="s">
        <v>2466</v>
      </c>
      <c r="AI3157" s="1" t="str">
        <f>TRIM(MID(SUBSTITUTE($H3157,",",REPT(" ",200)),(LEN($H3157)-LEN(SUBSTITUTE($H3157,",",""))-2)*200+1,200))</f>
        <v>Negros Island Region</v>
      </c>
      <c r="AJ3157" s="1" t="s">
        <v>55</v>
      </c>
      <c r="AK3157" t="s">
        <v>7807</v>
      </c>
      <c r="AL3157" s="2">
        <v>0</v>
      </c>
      <c r="AM3157" s="1" t="s">
        <v>7808</v>
      </c>
    </row>
    <row r="3158" spans="1:39" ht="12.75" customHeight="1">
      <c r="A3158" s="1"/>
      <c r="B3158" s="1" t="s">
        <v>7968</v>
      </c>
      <c r="C3158" s="1" t="s">
        <v>7969</v>
      </c>
      <c r="D3158" s="3" t="str">
        <f ca="1">IFERROR(__xludf.DUMMYFUNCTION("PROPER(REGEXEXTRACT(B2034, ""(?:https?:\/\/)?(?:www\.)?([a-zA-Z0-9-]+)\.""))"),"Skyscanner")</f>
        <v>Skyscanner</v>
      </c>
      <c r="E3158" s="1" t="s">
        <v>7970</v>
      </c>
      <c r="F3158" s="1">
        <v>9.3065700000000007</v>
      </c>
      <c r="G3158" s="1">
        <v>123.30840499999999</v>
      </c>
      <c r="H3158" s="1" t="s">
        <v>7971</v>
      </c>
      <c r="I3158" s="1" t="s">
        <v>2622</v>
      </c>
      <c r="J3158" s="1">
        <f>IF(K3158="URBAN",1,IF(K3158="SUBURBAN",2,IF(K3158="RURAL",3,"")))</f>
        <v>1</v>
      </c>
      <c r="K3158" s="1" t="s">
        <v>42</v>
      </c>
      <c r="L3158" s="18">
        <v>46082</v>
      </c>
      <c r="M3158" s="49">
        <v>0.58333333333333337</v>
      </c>
      <c r="N3158" s="18">
        <v>46083</v>
      </c>
      <c r="O3158" s="56">
        <v>0.52083333333333337</v>
      </c>
      <c r="P3158" s="31" t="str">
        <f>TEXT($L3158, "dddd")</f>
        <v>Sunday</v>
      </c>
      <c r="Q3158" s="39" t="s">
        <v>111</v>
      </c>
      <c r="R3158" s="39">
        <v>777</v>
      </c>
      <c r="S3158" s="1" t="str">
        <f>IF(OR(MONTH(L3158)=12, MONTH(L3158)&lt;=5), "Dry Season", "Wet Season")</f>
        <v>Dry Season</v>
      </c>
      <c r="T3158" s="1">
        <v>1</v>
      </c>
      <c r="U3158" s="1">
        <v>0</v>
      </c>
      <c r="V3158" s="1">
        <v>0</v>
      </c>
      <c r="W3158" s="2">
        <f>IF(ISNUMBER(SEARCH("N/A", X3158)), 0, 1)</f>
        <v>0</v>
      </c>
      <c r="X3158" s="1" t="s">
        <v>44</v>
      </c>
      <c r="Y3158" s="1"/>
      <c r="Z3158" s="1"/>
      <c r="AA3158" s="11" cm="1">
        <f t="array" ref="AA3158">IF(ISBLANK(Y3158), 0, VINCentyInvDistance(F3158,G3158,Y3158,Z3158))</f>
        <v>0</v>
      </c>
      <c r="AB3158" s="1">
        <v>0</v>
      </c>
      <c r="AC3158" s="1">
        <v>6</v>
      </c>
      <c r="AD3158" s="1">
        <v>3.9</v>
      </c>
      <c r="AE3158" s="1">
        <v>82</v>
      </c>
      <c r="AF3158" s="1">
        <v>1</v>
      </c>
      <c r="AG3158" s="1" t="s">
        <v>2465</v>
      </c>
      <c r="AH3158" s="1" t="s">
        <v>2466</v>
      </c>
      <c r="AI3158" s="1" t="str">
        <f>TRIM(MID(SUBSTITUTE($H3158,",",REPT(" ",200)),(LEN($H3158)-LEN(SUBSTITUTE($H3158,",",""))-2)*200+1,200))</f>
        <v>Negros Island Region</v>
      </c>
      <c r="AJ3158" s="1" t="s">
        <v>55</v>
      </c>
      <c r="AK3158" t="s">
        <v>7972</v>
      </c>
      <c r="AL3158" s="2">
        <v>0</v>
      </c>
      <c r="AM3158" s="1" t="s">
        <v>7973</v>
      </c>
    </row>
    <row r="3159" spans="1:39" ht="12.75" customHeight="1">
      <c r="A3159" s="1"/>
      <c r="B3159" s="1" t="s">
        <v>8053</v>
      </c>
      <c r="C3159" s="1" t="s">
        <v>8054</v>
      </c>
      <c r="D3159" s="3" t="str">
        <f ca="1">IFERROR(__xludf.DUMMYFUNCTION("PROPER(REGEXEXTRACT(B2051, ""(?:https?:\/\/)?(?:www\.)?([a-zA-Z0-9-]+)\.""))"),"Skyscanner")</f>
        <v>Skyscanner</v>
      </c>
      <c r="E3159" s="1" t="s">
        <v>8055</v>
      </c>
      <c r="F3159" s="1">
        <v>9.3070310000000003</v>
      </c>
      <c r="G3159" s="1">
        <v>123.305077</v>
      </c>
      <c r="H3159" s="1" t="s">
        <v>8052</v>
      </c>
      <c r="I3159" s="1" t="s">
        <v>2622</v>
      </c>
      <c r="J3159" s="1">
        <f>IF(K3159="URBAN",1,IF(K3159="SUBURBAN",2,IF(K3159="RURAL",3,"")))</f>
        <v>1</v>
      </c>
      <c r="K3159" s="1" t="s">
        <v>42</v>
      </c>
      <c r="L3159" s="18">
        <v>46082</v>
      </c>
      <c r="M3159" s="49">
        <v>0.58333333333333337</v>
      </c>
      <c r="N3159" s="18">
        <v>46083</v>
      </c>
      <c r="O3159" s="56">
        <v>0.5</v>
      </c>
      <c r="P3159" s="31" t="str">
        <f>TEXT($L3159, "dddd")</f>
        <v>Sunday</v>
      </c>
      <c r="Q3159" s="39" t="s">
        <v>111</v>
      </c>
      <c r="R3159" s="39">
        <v>1010</v>
      </c>
      <c r="S3159" s="1" t="str">
        <f>IF(OR(MONTH(L3159)=12, MONTH(L3159)&lt;=5), "Dry Season", "Wet Season")</f>
        <v>Dry Season</v>
      </c>
      <c r="T3159" s="1">
        <v>1</v>
      </c>
      <c r="U3159" s="1">
        <v>0</v>
      </c>
      <c r="V3159" s="1">
        <v>0</v>
      </c>
      <c r="W3159" s="2">
        <f>IF(ISNUMBER(SEARCH("N/A", X3159)), 0, 1)</f>
        <v>0</v>
      </c>
      <c r="X3159" s="1" t="s">
        <v>44</v>
      </c>
      <c r="Y3159" s="1"/>
      <c r="Z3159" s="1"/>
      <c r="AA3159" s="11" cm="1">
        <f t="array" ref="AA3159">IF(ISBLANK(Y3159), 0, VINCentyInvDistance(F3159,G3159,Y3159,Z3159))</f>
        <v>0</v>
      </c>
      <c r="AB3159" s="1">
        <v>1</v>
      </c>
      <c r="AC3159" s="1">
        <v>7.6</v>
      </c>
      <c r="AD3159" s="1">
        <v>4.4000000000000004</v>
      </c>
      <c r="AE3159" s="1">
        <v>135</v>
      </c>
      <c r="AF3159" s="1">
        <v>1</v>
      </c>
      <c r="AG3159" s="1" t="s">
        <v>2465</v>
      </c>
      <c r="AH3159" s="1" t="s">
        <v>2466</v>
      </c>
      <c r="AI3159" s="1" t="str">
        <f>TRIM(MID(SUBSTITUTE($H3159,",",REPT(" ",200)),(LEN($H3159)-LEN(SUBSTITUTE($H3159,",",""))-2)*200+1,200))</f>
        <v>Negros Island Region</v>
      </c>
      <c r="AJ3159" s="1" t="s">
        <v>55</v>
      </c>
      <c r="AK3159" t="s">
        <v>8056</v>
      </c>
      <c r="AL3159" s="2">
        <v>0</v>
      </c>
      <c r="AM3159" s="1" t="s">
        <v>8057</v>
      </c>
    </row>
    <row r="3160" spans="1:39" ht="12.75" customHeight="1">
      <c r="A3160" s="1"/>
      <c r="B3160" s="1" t="s">
        <v>8083</v>
      </c>
      <c r="C3160" s="1" t="s">
        <v>8084</v>
      </c>
      <c r="D3160" s="3" t="str">
        <f ca="1">IFERROR(__xludf.DUMMYFUNCTION("PROPER(REGEXEXTRACT(B2057, ""(?:https?:\/\/)?(?:www\.)?([a-zA-Z0-9-]+)\.""))"),"Skyscanner")</f>
        <v>Skyscanner</v>
      </c>
      <c r="E3160" s="1" t="s">
        <v>8085</v>
      </c>
      <c r="F3160" s="1">
        <v>9.3129661000000006</v>
      </c>
      <c r="G3160" s="1">
        <v>123.2782309</v>
      </c>
      <c r="H3160" s="1" t="s">
        <v>8086</v>
      </c>
      <c r="I3160" s="1" t="s">
        <v>2622</v>
      </c>
      <c r="J3160" s="1">
        <f>IF(K3160="URBAN",1,IF(K3160="SUBURBAN",2,IF(K3160="RURAL",3,"")))</f>
        <v>1</v>
      </c>
      <c r="K3160" s="1" t="s">
        <v>42</v>
      </c>
      <c r="L3160" s="18">
        <v>46082</v>
      </c>
      <c r="M3160" s="49">
        <v>0.58333333333333337</v>
      </c>
      <c r="N3160" s="18">
        <v>46083</v>
      </c>
      <c r="O3160" s="56">
        <v>0.5</v>
      </c>
      <c r="P3160" s="31" t="str">
        <f>TEXT($L3160, "dddd")</f>
        <v>Sunday</v>
      </c>
      <c r="Q3160" s="39" t="s">
        <v>111</v>
      </c>
      <c r="R3160" s="39">
        <v>1338</v>
      </c>
      <c r="S3160" s="1" t="str">
        <f>IF(OR(MONTH(L3160)=12, MONTH(L3160)&lt;=5), "Dry Season", "Wet Season")</f>
        <v>Dry Season</v>
      </c>
      <c r="T3160" s="1">
        <v>1</v>
      </c>
      <c r="U3160" s="1">
        <v>0</v>
      </c>
      <c r="V3160" s="1">
        <v>0</v>
      </c>
      <c r="W3160" s="2">
        <f>IF(ISNUMBER(SEARCH("N/A", X3160)), 0, 1)</f>
        <v>0</v>
      </c>
      <c r="X3160" s="1" t="s">
        <v>44</v>
      </c>
      <c r="Y3160" s="1"/>
      <c r="Z3160" s="1"/>
      <c r="AA3160" s="11" cm="1">
        <f t="array" ref="AA3160">IF(ISBLANK(Y3160), 0, VINCentyInvDistance(F3160,G3160,Y3160,Z3160))</f>
        <v>0</v>
      </c>
      <c r="AB3160" s="1">
        <v>0</v>
      </c>
      <c r="AC3160" s="1">
        <v>9.1999999999999993</v>
      </c>
      <c r="AD3160" s="1">
        <v>3.8</v>
      </c>
      <c r="AE3160" s="1">
        <v>20</v>
      </c>
      <c r="AF3160" s="1">
        <v>1</v>
      </c>
      <c r="AG3160" s="1" t="s">
        <v>2465</v>
      </c>
      <c r="AH3160" s="1" t="s">
        <v>2466</v>
      </c>
      <c r="AI3160" s="1" t="str">
        <f>TRIM(MID(SUBSTITUTE($H3160,",",REPT(" ",200)),(LEN($H3160)-LEN(SUBSTITUTE($H3160,",",""))-2)*200+1,200))</f>
        <v>Negros Island Region</v>
      </c>
      <c r="AJ3160" s="1" t="s">
        <v>55</v>
      </c>
      <c r="AK3160" t="s">
        <v>17193</v>
      </c>
      <c r="AL3160" s="2">
        <v>0</v>
      </c>
      <c r="AM3160" s="1"/>
    </row>
    <row r="3161" spans="1:39" ht="12.75" customHeight="1">
      <c r="A3161" s="1"/>
      <c r="B3161" s="1" t="s">
        <v>8107</v>
      </c>
      <c r="C3161" s="1" t="s">
        <v>8108</v>
      </c>
      <c r="D3161" s="3" t="str">
        <f ca="1">IFERROR(__xludf.DUMMYFUNCTION("PROPER(REGEXEXTRACT(B2062, ""(?:https?:\/\/)?(?:www\.)?([a-zA-Z0-9-]+)\.""))"),"Skyscanner")</f>
        <v>Skyscanner</v>
      </c>
      <c r="E3161" s="1" t="s">
        <v>8109</v>
      </c>
      <c r="F3161" s="1">
        <v>9.3101599999999998</v>
      </c>
      <c r="G3161" s="1">
        <v>123.30907999999999</v>
      </c>
      <c r="H3161" s="1" t="s">
        <v>8110</v>
      </c>
      <c r="I3161" s="1" t="s">
        <v>1300</v>
      </c>
      <c r="J3161" s="1">
        <f>IF(K3161="URBAN",1,IF(K3161="SUBURBAN",2,IF(K3161="RURAL",3,"")))</f>
        <v>1</v>
      </c>
      <c r="K3161" s="1" t="s">
        <v>42</v>
      </c>
      <c r="L3161" s="18">
        <v>46082</v>
      </c>
      <c r="M3161" s="49">
        <v>0.58333333333333337</v>
      </c>
      <c r="N3161" s="18">
        <v>46083</v>
      </c>
      <c r="O3161" s="56">
        <v>0.5</v>
      </c>
      <c r="P3161" s="31" t="str">
        <f>TEXT($L3161, "dddd")</f>
        <v>Sunday</v>
      </c>
      <c r="Q3161" s="39" t="s">
        <v>111</v>
      </c>
      <c r="R3161" s="39">
        <v>770</v>
      </c>
      <c r="S3161" s="1" t="str">
        <f>IF(OR(MONTH(L3161)=12, MONTH(L3161)&lt;=5), "Dry Season", "Wet Season")</f>
        <v>Dry Season</v>
      </c>
      <c r="T3161" s="1">
        <v>1</v>
      </c>
      <c r="U3161" s="1">
        <v>1</v>
      </c>
      <c r="V3161" s="1">
        <v>0</v>
      </c>
      <c r="W3161" s="2">
        <f>IF(ISNUMBER(SEARCH("N/A", X3161)), 0, 1)</f>
        <v>0</v>
      </c>
      <c r="X3161" s="1" t="s">
        <v>44</v>
      </c>
      <c r="Y3161" s="1"/>
      <c r="Z3161" s="1"/>
      <c r="AA3161" s="11" cm="1">
        <f t="array" ref="AA3161">IF(ISBLANK(Y3161), 0, VINCentyInvDistance(F3161,G3161,Y3161,Z3161))</f>
        <v>0</v>
      </c>
      <c r="AB3161" s="1">
        <v>1</v>
      </c>
      <c r="AC3161" s="1">
        <v>6</v>
      </c>
      <c r="AD3161" s="1">
        <v>4.3</v>
      </c>
      <c r="AE3161" s="1">
        <v>2</v>
      </c>
      <c r="AF3161" s="1">
        <v>1</v>
      </c>
      <c r="AG3161" s="1" t="s">
        <v>2465</v>
      </c>
      <c r="AH3161" s="1" t="s">
        <v>2466</v>
      </c>
      <c r="AI3161" s="1" t="str">
        <f>TRIM(MID(SUBSTITUTE($H3161,",",REPT(" ",200)),(LEN($H3161)-LEN(SUBSTITUTE($H3161,",",""))-2)*200+1,200))</f>
        <v>Negros Island Region</v>
      </c>
      <c r="AJ3161" s="1" t="s">
        <v>55</v>
      </c>
      <c r="AK3161" t="s">
        <v>17196</v>
      </c>
      <c r="AL3161" s="2">
        <v>0</v>
      </c>
      <c r="AM3161" s="1" t="s">
        <v>8111</v>
      </c>
    </row>
    <row r="3162" spans="1:39" ht="12.75" customHeight="1">
      <c r="A3162" s="1"/>
      <c r="B3162" s="1" t="s">
        <v>8151</v>
      </c>
      <c r="C3162" s="1" t="s">
        <v>8152</v>
      </c>
      <c r="D3162" s="3" t="str">
        <f ca="1">IFERROR(__xludf.DUMMYFUNCTION("PROPER(REGEXEXTRACT(B2071, ""(?:https?:\/\/)?(?:www\.)?([a-zA-Z0-9-]+)\.""))"),"Google")</f>
        <v>Google</v>
      </c>
      <c r="E3162" s="1" t="s">
        <v>8153</v>
      </c>
      <c r="F3162" s="1">
        <v>9.3102771000000004</v>
      </c>
      <c r="G3162" s="1">
        <v>123.3078227</v>
      </c>
      <c r="H3162" s="1" t="s">
        <v>8154</v>
      </c>
      <c r="I3162" s="1" t="s">
        <v>1300</v>
      </c>
      <c r="J3162" s="1">
        <f>IF(K3162="URBAN",1,IF(K3162="SUBURBAN",2,IF(K3162="RURAL",3,"")))</f>
        <v>1</v>
      </c>
      <c r="K3162" s="1" t="s">
        <v>42</v>
      </c>
      <c r="L3162" s="18">
        <v>46082</v>
      </c>
      <c r="M3162" s="49">
        <v>0.625</v>
      </c>
      <c r="N3162" s="18">
        <v>46083</v>
      </c>
      <c r="O3162" s="56">
        <v>0.5</v>
      </c>
      <c r="P3162" s="31" t="str">
        <f>TEXT($L3162, "dddd")</f>
        <v>Sunday</v>
      </c>
      <c r="Q3162" s="39" t="s">
        <v>111</v>
      </c>
      <c r="R3162" s="39">
        <v>1181</v>
      </c>
      <c r="S3162" s="1" t="str">
        <f>IF(OR(MONTH(L3162)=12, MONTH(L3162)&lt;=5), "Dry Season", "Wet Season")</f>
        <v>Dry Season</v>
      </c>
      <c r="T3162" s="1">
        <v>1</v>
      </c>
      <c r="U3162" s="1">
        <v>0</v>
      </c>
      <c r="V3162" s="1">
        <v>0</v>
      </c>
      <c r="W3162" s="2">
        <f>IF(ISNUMBER(SEARCH("N/A", X3162)), 0, 1)</f>
        <v>0</v>
      </c>
      <c r="X3162" s="1" t="s">
        <v>44</v>
      </c>
      <c r="Y3162" s="1"/>
      <c r="Z3162" s="1"/>
      <c r="AA3162" s="11" cm="1">
        <f t="array" ref="AA3162">IF(ISBLANK(Y3162), 0, VINCentyInvDistance(F3162,G3162,Y3162,Z3162))</f>
        <v>0</v>
      </c>
      <c r="AB3162" s="1">
        <v>0</v>
      </c>
      <c r="AC3162" s="1">
        <v>0</v>
      </c>
      <c r="AD3162" s="1">
        <v>0</v>
      </c>
      <c r="AE3162" s="1">
        <v>132</v>
      </c>
      <c r="AF3162" s="1">
        <v>1</v>
      </c>
      <c r="AG3162" s="1" t="str">
        <f>TRIM(MID(SUBSTITUTE($H3162,",",REPT(" ",200)),(LEN($H3162)-LEN(SUBSTITUTE($H3162,",",""))-4)*200+1,200))</f>
        <v>Dumaguete</v>
      </c>
      <c r="AH3162" s="1" t="str">
        <f>TRIM(MID(SUBSTITUTE($H3162,",",REPT(" ",200)),(LEN($H3162)-LEN(SUBSTITUTE($H3162,",",""))-3)*200+1,200))</f>
        <v>Negros Oriental</v>
      </c>
      <c r="AI3162" s="1" t="str">
        <f>TRIM(MID(SUBSTITUTE($H3162,",",REPT(" ",200)),(LEN($H3162)-LEN(SUBSTITUTE($H3162,",",""))-2)*200+1,200))</f>
        <v>Negros Island Region</v>
      </c>
      <c r="AJ3162" s="1" t="str">
        <f>TRIM(MID(SUBSTITUTE($H3162,",",REPT(" ",200)),(LEN($H3162)-LEN(SUBSTITUTE($H3162,",",""))-0)*200+1,200))</f>
        <v>Philippines</v>
      </c>
      <c r="AL3162" s="2">
        <v>0</v>
      </c>
      <c r="AM3162" s="1"/>
    </row>
    <row r="3163" spans="1:39" ht="12.75" customHeight="1">
      <c r="A3163" s="1"/>
      <c r="B3163" s="1" t="s">
        <v>8186</v>
      </c>
      <c r="C3163" s="1" t="s">
        <v>8187</v>
      </c>
      <c r="D3163" s="3" t="str">
        <f ca="1">IFERROR(__xludf.DUMMYFUNCTION("PROPER(REGEXEXTRACT(B2080, ""(?:https?:\/\/)?(?:www\.)?([a-zA-Z0-9-]+)\.""))"),"Skyscanner")</f>
        <v>Skyscanner</v>
      </c>
      <c r="E3163" s="1" t="s">
        <v>8188</v>
      </c>
      <c r="F3163" s="1">
        <v>10.31963</v>
      </c>
      <c r="G3163" s="1">
        <v>123.89919</v>
      </c>
      <c r="H3163" s="1" t="s">
        <v>8189</v>
      </c>
      <c r="I3163" s="1" t="s">
        <v>2622</v>
      </c>
      <c r="J3163" s="1">
        <f>IF(K3163="URBAN",1,IF(K3163="SUBURBAN",2,IF(K3163="RURAL",3,"")))</f>
        <v>1</v>
      </c>
      <c r="K3163" s="1" t="s">
        <v>42</v>
      </c>
      <c r="L3163" s="18">
        <v>46082</v>
      </c>
      <c r="M3163" s="49">
        <v>0.58333333333333337</v>
      </c>
      <c r="N3163" s="18">
        <v>46083</v>
      </c>
      <c r="O3163" s="56">
        <v>0.5</v>
      </c>
      <c r="P3163" s="31" t="str">
        <f>TEXT($L3163, "dddd")</f>
        <v>Sunday</v>
      </c>
      <c r="Q3163" s="39" t="s">
        <v>111</v>
      </c>
      <c r="R3163" s="39">
        <v>1051</v>
      </c>
      <c r="S3163" s="1" t="str">
        <f>IF(OR(MONTH(L3163)=12, MONTH(L3163)&lt;=5), "Dry Season", "Wet Season")</f>
        <v>Dry Season</v>
      </c>
      <c r="T3163" s="1">
        <v>1</v>
      </c>
      <c r="U3163" s="1">
        <v>0</v>
      </c>
      <c r="V3163" s="1">
        <v>0</v>
      </c>
      <c r="W3163" s="2">
        <f>IF(ISNUMBER(SEARCH("N/A", X3163)), 0, 1)</f>
        <v>0</v>
      </c>
      <c r="X3163" s="1" t="s">
        <v>44</v>
      </c>
      <c r="Y3163" s="1"/>
      <c r="Z3163" s="1"/>
      <c r="AA3163" s="11" cm="1">
        <f t="array" ref="AA3163">IF(ISBLANK(Y3163), 0, VINCentyInvDistance(F3163,G3163,Y3163,Z3163))</f>
        <v>0</v>
      </c>
      <c r="AB3163" s="1">
        <v>0</v>
      </c>
      <c r="AC3163" s="1">
        <v>9.4</v>
      </c>
      <c r="AD3163" s="1">
        <v>3.7</v>
      </c>
      <c r="AE3163" s="1">
        <v>2229</v>
      </c>
      <c r="AF3163" s="1">
        <v>1</v>
      </c>
      <c r="AG3163" s="1" t="s">
        <v>731</v>
      </c>
      <c r="AH3163" s="1" t="s">
        <v>731</v>
      </c>
      <c r="AI3163" s="1"/>
      <c r="AJ3163" s="1" t="s">
        <v>55</v>
      </c>
      <c r="AK3163" t="s">
        <v>17205</v>
      </c>
      <c r="AL3163" s="1">
        <v>3</v>
      </c>
      <c r="AM3163" s="1" t="s">
        <v>8190</v>
      </c>
    </row>
    <row r="3164" spans="1:39" ht="12.75" customHeight="1">
      <c r="A3164" s="1"/>
      <c r="B3164" s="1" t="s">
        <v>7151</v>
      </c>
      <c r="C3164" s="1" t="s">
        <v>8191</v>
      </c>
      <c r="D3164" s="3" t="str">
        <f ca="1">IFERROR(__xludf.DUMMYFUNCTION("PROPER(REGEXEXTRACT(B2081, ""(?:https?:\/\/)?(?:www\.)?([a-zA-Z0-9-]+)\.""))"),"Skyscanner")</f>
        <v>Skyscanner</v>
      </c>
      <c r="E3164" s="1" t="s">
        <v>8192</v>
      </c>
      <c r="F3164" s="1">
        <v>10.309844</v>
      </c>
      <c r="G3164" s="1">
        <v>123.899451</v>
      </c>
      <c r="H3164" s="1" t="s">
        <v>7154</v>
      </c>
      <c r="I3164" s="1" t="s">
        <v>2622</v>
      </c>
      <c r="J3164" s="1">
        <f>IF(K3164="URBAN",1,IF(K3164="SUBURBAN",2,IF(K3164="RURAL",3,"")))</f>
        <v>1</v>
      </c>
      <c r="K3164" s="1" t="s">
        <v>42</v>
      </c>
      <c r="L3164" s="18">
        <v>46082</v>
      </c>
      <c r="M3164" s="49">
        <v>0.58333333333333337</v>
      </c>
      <c r="N3164" s="18">
        <v>46083</v>
      </c>
      <c r="O3164" s="56">
        <v>0.5</v>
      </c>
      <c r="P3164" s="31" t="str">
        <f>TEXT($L3164, "dddd")</f>
        <v>Sunday</v>
      </c>
      <c r="Q3164" s="39" t="s">
        <v>111</v>
      </c>
      <c r="R3164" s="39">
        <v>1966</v>
      </c>
      <c r="S3164" s="1" t="str">
        <f>IF(OR(MONTH(L3164)=12, MONTH(L3164)&lt;=5), "Dry Season", "Wet Season")</f>
        <v>Dry Season</v>
      </c>
      <c r="T3164" s="1">
        <v>1</v>
      </c>
      <c r="U3164" s="1">
        <v>0</v>
      </c>
      <c r="V3164" s="1">
        <v>0</v>
      </c>
      <c r="W3164" s="2">
        <f>IF(ISNUMBER(SEARCH("N/A", X3164)), 0, 1)</f>
        <v>0</v>
      </c>
      <c r="X3164" s="1" t="s">
        <v>44</v>
      </c>
      <c r="Y3164" s="1"/>
      <c r="Z3164" s="1"/>
      <c r="AA3164" s="11" cm="1">
        <f t="array" ref="AA3164">IF(ISBLANK(Y3164), 0, VINCentyInvDistance(F3164,G3164,Y3164,Z3164))</f>
        <v>0</v>
      </c>
      <c r="AB3164" s="1">
        <v>0</v>
      </c>
      <c r="AC3164" s="1">
        <v>7.4</v>
      </c>
      <c r="AD3164" s="1">
        <v>4.5</v>
      </c>
      <c r="AE3164" s="1">
        <v>161</v>
      </c>
      <c r="AF3164" s="1">
        <v>1</v>
      </c>
      <c r="AG3164" s="1" t="s">
        <v>731</v>
      </c>
      <c r="AH3164" s="1" t="s">
        <v>731</v>
      </c>
      <c r="AI3164" s="1"/>
      <c r="AJ3164" s="1" t="s">
        <v>55</v>
      </c>
      <c r="AK3164" t="s">
        <v>17093</v>
      </c>
      <c r="AL3164" s="1">
        <v>2</v>
      </c>
      <c r="AM3164" s="1" t="s">
        <v>7155</v>
      </c>
    </row>
    <row r="3165" spans="1:39" ht="12.75" customHeight="1">
      <c r="A3165" s="1"/>
      <c r="B3165" s="1" t="s">
        <v>8208</v>
      </c>
      <c r="C3165" s="1" t="s">
        <v>8209</v>
      </c>
      <c r="D3165" s="3" t="str">
        <f ca="1">IFERROR(__xludf.DUMMYFUNCTION("PROPER(REGEXEXTRACT(B2085, ""(?:https?:\/\/)?(?:www\.)?([a-zA-Z0-9-]+)\.""))"),"Skyscanner")</f>
        <v>Skyscanner</v>
      </c>
      <c r="E3165" s="1" t="s">
        <v>8210</v>
      </c>
      <c r="F3165" s="1">
        <v>9.3063599999999997</v>
      </c>
      <c r="G3165" s="1">
        <v>123.30562999999999</v>
      </c>
      <c r="H3165" s="1" t="s">
        <v>8211</v>
      </c>
      <c r="I3165" s="1" t="s">
        <v>2622</v>
      </c>
      <c r="J3165" s="1">
        <f>IF(K3165="URBAN",1,IF(K3165="SUBURBAN",2,IF(K3165="RURAL",3,"")))</f>
        <v>1</v>
      </c>
      <c r="K3165" s="1" t="s">
        <v>42</v>
      </c>
      <c r="L3165" s="18">
        <v>46082</v>
      </c>
      <c r="M3165" s="49">
        <v>0.58333333333333337</v>
      </c>
      <c r="N3165" s="18">
        <v>46083</v>
      </c>
      <c r="O3165" s="56">
        <v>0.5</v>
      </c>
      <c r="P3165" s="31" t="str">
        <f>TEXT($L3165, "dddd")</f>
        <v>Sunday</v>
      </c>
      <c r="Q3165" s="39" t="s">
        <v>111</v>
      </c>
      <c r="R3165" s="39">
        <v>872</v>
      </c>
      <c r="S3165" s="1" t="str">
        <f>IF(OR(MONTH(L3165)=12, MONTH(L3165)&lt;=5), "Dry Season", "Wet Season")</f>
        <v>Dry Season</v>
      </c>
      <c r="T3165" s="1">
        <v>1</v>
      </c>
      <c r="U3165" s="1">
        <v>0</v>
      </c>
      <c r="V3165" s="1">
        <v>0</v>
      </c>
      <c r="W3165" s="2">
        <f>IF(ISNUMBER(SEARCH("N/A", X3165)), 0, 1)</f>
        <v>0</v>
      </c>
      <c r="X3165" s="1" t="s">
        <v>44</v>
      </c>
      <c r="Y3165" s="1"/>
      <c r="Z3165" s="1"/>
      <c r="AA3165" s="11" cm="1">
        <f t="array" ref="AA3165">IF(ISBLANK(Y3165), 0, VINCentyInvDistance(F3165,G3165,Y3165,Z3165))</f>
        <v>0</v>
      </c>
      <c r="AB3165" s="1">
        <v>0</v>
      </c>
      <c r="AC3165" s="1">
        <v>8.8000000000000007</v>
      </c>
      <c r="AD3165" s="1">
        <v>3.9</v>
      </c>
      <c r="AE3165" s="1">
        <v>152</v>
      </c>
      <c r="AF3165" s="1">
        <v>1</v>
      </c>
      <c r="AG3165" s="1" t="s">
        <v>2465</v>
      </c>
      <c r="AH3165" s="1" t="s">
        <v>2466</v>
      </c>
      <c r="AI3165" s="1"/>
      <c r="AJ3165" s="1" t="s">
        <v>55</v>
      </c>
      <c r="AK3165" t="s">
        <v>17207</v>
      </c>
      <c r="AL3165" s="1">
        <v>2</v>
      </c>
      <c r="AM3165" s="1" t="s">
        <v>8212</v>
      </c>
    </row>
    <row r="3166" spans="1:39" ht="12.75" customHeight="1">
      <c r="A3166" s="1"/>
      <c r="B3166" s="1" t="s">
        <v>8234</v>
      </c>
      <c r="C3166" s="1" t="s">
        <v>8235</v>
      </c>
      <c r="D3166" s="3" t="str">
        <f ca="1">IFERROR(__xludf.DUMMYFUNCTION("PROPER(REGEXEXTRACT(B2090, ""(?:https?:\/\/)?(?:www\.)?([a-zA-Z0-9-]+)\.""))"),"Skyscanner")</f>
        <v>Skyscanner</v>
      </c>
      <c r="E3166" s="1" t="s">
        <v>8236</v>
      </c>
      <c r="F3166" s="1">
        <v>9.3080479999999994</v>
      </c>
      <c r="G3166" s="1">
        <v>123.308228</v>
      </c>
      <c r="H3166" s="1" t="s">
        <v>8237</v>
      </c>
      <c r="I3166" s="1" t="s">
        <v>1300</v>
      </c>
      <c r="J3166" s="1">
        <f>IF(K3166="URBAN",1,IF(K3166="SUBURBAN",2,IF(K3166="RURAL",3,"")))</f>
        <v>1</v>
      </c>
      <c r="K3166" s="1" t="s">
        <v>42</v>
      </c>
      <c r="L3166" s="18">
        <v>46082</v>
      </c>
      <c r="M3166" s="49">
        <v>0.625</v>
      </c>
      <c r="N3166" s="18">
        <v>46083</v>
      </c>
      <c r="O3166" s="56">
        <v>0.5</v>
      </c>
      <c r="P3166" s="31" t="str">
        <f>TEXT($L3166, "dddd")</f>
        <v>Sunday</v>
      </c>
      <c r="Q3166" s="39" t="s">
        <v>111</v>
      </c>
      <c r="R3166" s="39">
        <v>1545</v>
      </c>
      <c r="S3166" s="1" t="str">
        <f>IF(OR(MONTH(L3166)=12, MONTH(L3166)&lt;=5), "Dry Season", "Wet Season")</f>
        <v>Dry Season</v>
      </c>
      <c r="T3166" s="1">
        <v>1</v>
      </c>
      <c r="U3166" s="1">
        <v>0</v>
      </c>
      <c r="V3166" s="1">
        <v>0</v>
      </c>
      <c r="W3166" s="2">
        <f>IF(ISNUMBER(SEARCH("N/A", X3166)), 0, 1)</f>
        <v>0</v>
      </c>
      <c r="X3166" s="1" t="s">
        <v>44</v>
      </c>
      <c r="Y3166" s="1"/>
      <c r="Z3166" s="1"/>
      <c r="AA3166" s="11" cm="1">
        <f t="array" ref="AA3166">IF(ISBLANK(Y3166), 0, VINCentyInvDistance(F3166,G3166,Y3166,Z3166))</f>
        <v>0</v>
      </c>
      <c r="AB3166" s="1">
        <v>1</v>
      </c>
      <c r="AC3166" s="1">
        <v>6.8</v>
      </c>
      <c r="AD3166" s="1">
        <v>3.5</v>
      </c>
      <c r="AE3166" s="1">
        <v>257</v>
      </c>
      <c r="AF3166" s="1">
        <v>1</v>
      </c>
      <c r="AG3166" s="1" t="s">
        <v>2465</v>
      </c>
      <c r="AH3166" s="1" t="s">
        <v>2466</v>
      </c>
      <c r="AI3166" s="1"/>
      <c r="AJ3166" s="1" t="s">
        <v>55</v>
      </c>
      <c r="AK3166" t="s">
        <v>8238</v>
      </c>
      <c r="AL3166" s="1">
        <v>3</v>
      </c>
      <c r="AM3166" s="1" t="s">
        <v>8239</v>
      </c>
    </row>
    <row r="3167" spans="1:39" ht="12.75" customHeight="1">
      <c r="A3167" s="1"/>
      <c r="B3167" s="1" t="s">
        <v>8255</v>
      </c>
      <c r="C3167" s="1" t="s">
        <v>8256</v>
      </c>
      <c r="D3167" s="3" t="str">
        <f ca="1">IFERROR(__xludf.DUMMYFUNCTION("PROPER(REGEXEXTRACT(B2094, ""(?:https?:\/\/)?(?:www\.)?([a-zA-Z0-9-]+)\.""))"),"Google")</f>
        <v>Google</v>
      </c>
      <c r="E3167" s="1" t="s">
        <v>8257</v>
      </c>
      <c r="F3167" s="1">
        <v>9.41629</v>
      </c>
      <c r="G3167" s="1">
        <v>123.33977</v>
      </c>
      <c r="H3167" s="1" t="s">
        <v>8258</v>
      </c>
      <c r="I3167" s="1" t="s">
        <v>2622</v>
      </c>
      <c r="J3167" s="1">
        <f>IF(K3167="URBAN",1,IF(K3167="SUBURBAN",2,IF(K3167="RURAL",3,"")))</f>
        <v>1</v>
      </c>
      <c r="K3167" s="1" t="s">
        <v>42</v>
      </c>
      <c r="L3167" s="18">
        <v>46082</v>
      </c>
      <c r="M3167" s="49">
        <v>0.625</v>
      </c>
      <c r="N3167" s="18">
        <v>46083</v>
      </c>
      <c r="O3167" s="56">
        <v>0.5</v>
      </c>
      <c r="P3167" s="31" t="str">
        <f>TEXT($L3167, "dddd")</f>
        <v>Sunday</v>
      </c>
      <c r="Q3167" s="39" t="s">
        <v>111</v>
      </c>
      <c r="R3167" s="39">
        <v>827</v>
      </c>
      <c r="S3167" s="1" t="str">
        <f>IF(OR(MONTH(L3167)=12, MONTH(L3167)&lt;=5), "Dry Season", "Wet Season")</f>
        <v>Dry Season</v>
      </c>
      <c r="T3167" s="1">
        <v>1</v>
      </c>
      <c r="U3167" s="1">
        <v>0</v>
      </c>
      <c r="V3167" s="1">
        <v>0</v>
      </c>
      <c r="W3167" s="2">
        <f>IF(ISNUMBER(SEARCH("N/A", X3167)), 0, 1)</f>
        <v>0</v>
      </c>
      <c r="X3167" s="1" t="s">
        <v>44</v>
      </c>
      <c r="Y3167" s="1"/>
      <c r="Z3167" s="1"/>
      <c r="AA3167" s="11" cm="1">
        <f t="array" ref="AA3167">IF(ISBLANK(Y3167), 0, VINCentyInvDistance(F3167,G3167,Y3167,Z3167))</f>
        <v>0</v>
      </c>
      <c r="AB3167" s="1">
        <v>0</v>
      </c>
      <c r="AC3167" s="1">
        <v>8.8000000000000007</v>
      </c>
      <c r="AD3167" s="1">
        <v>0</v>
      </c>
      <c r="AE3167" s="1">
        <v>14</v>
      </c>
      <c r="AF3167" s="1">
        <v>1</v>
      </c>
      <c r="AG3167" s="1" t="s">
        <v>8259</v>
      </c>
      <c r="AH3167" s="1" t="s">
        <v>731</v>
      </c>
      <c r="AI3167" s="1" t="str">
        <f>TRIM(MID(SUBSTITUTE($H3167,",",REPT(" ",200)),(LEN($H3167)-LEN(SUBSTITUTE($H3167,",",""))-2)*200+1,200))</f>
        <v>Central Visayas</v>
      </c>
      <c r="AJ3167" s="1" t="s">
        <v>55</v>
      </c>
      <c r="AL3167" s="2">
        <v>0</v>
      </c>
      <c r="AM3167" s="1" t="s">
        <v>8260</v>
      </c>
    </row>
    <row r="3168" spans="1:39" ht="12.75" customHeight="1">
      <c r="A3168" s="1"/>
      <c r="B3168" s="1" t="s">
        <v>3127</v>
      </c>
      <c r="C3168" s="1" t="s">
        <v>8322</v>
      </c>
      <c r="D3168" s="3" t="str">
        <f ca="1">IFERROR(__xludf.DUMMYFUNCTION("PROPER(REGEXEXTRACT(B2109, ""(?:https?:\/\/)?(?:www\.)?([a-zA-Z0-9-]+)\.""))"),"Skyscanner")</f>
        <v>Skyscanner</v>
      </c>
      <c r="E3168" s="1" t="s">
        <v>3140</v>
      </c>
      <c r="F3168" s="1">
        <v>9.7607119999999998</v>
      </c>
      <c r="G3168" s="1">
        <v>118.77195</v>
      </c>
      <c r="H3168" s="1" t="s">
        <v>8323</v>
      </c>
      <c r="I3168" s="1" t="s">
        <v>3119</v>
      </c>
      <c r="J3168" s="1">
        <f>IF(K3168="URBAN",1,IF(K3168="SUBURBAN",2,IF(K3168="RURAL",3,"")))</f>
        <v>1</v>
      </c>
      <c r="K3168" s="1" t="s">
        <v>42</v>
      </c>
      <c r="L3168" s="18">
        <v>46082</v>
      </c>
      <c r="M3168" s="49">
        <v>0.58333333333333337</v>
      </c>
      <c r="N3168" s="18">
        <v>46083</v>
      </c>
      <c r="O3168" s="56">
        <v>0.5</v>
      </c>
      <c r="P3168" s="31" t="str">
        <f>TEXT($L3168, "dddd")</f>
        <v>Sunday</v>
      </c>
      <c r="Q3168" s="39" t="s">
        <v>111</v>
      </c>
      <c r="R3168" s="39">
        <v>8073</v>
      </c>
      <c r="S3168" s="1" t="str">
        <f>IF(OR(MONTH(L3168)=12, MONTH(L3168)&lt;=5), "Dry Season", "Wet Season")</f>
        <v>Dry Season</v>
      </c>
      <c r="T3168" s="1">
        <v>1</v>
      </c>
      <c r="U3168" s="1">
        <v>1</v>
      </c>
      <c r="V3168" s="1">
        <v>0</v>
      </c>
      <c r="W3168" s="2">
        <f>IF(ISNUMBER(SEARCH("N/A", X3168)), 0, 1)</f>
        <v>0</v>
      </c>
      <c r="X3168" s="1" t="s">
        <v>44</v>
      </c>
      <c r="Y3168" s="1"/>
      <c r="Z3168" s="1"/>
      <c r="AA3168" s="11" cm="1">
        <f t="array" ref="AA3168">IF(ISBLANK(Y3168), 0, VINCentyInvDistance(F3168,G3168,Y3168,Z3168))</f>
        <v>0</v>
      </c>
      <c r="AB3168" s="1">
        <v>0</v>
      </c>
      <c r="AC3168" s="1">
        <v>8</v>
      </c>
      <c r="AD3168" s="1">
        <v>4.3</v>
      </c>
      <c r="AE3168" s="1">
        <v>351</v>
      </c>
      <c r="AF3168" s="1">
        <v>1</v>
      </c>
      <c r="AG3168" s="1" t="s">
        <v>3125</v>
      </c>
      <c r="AH3168" s="1" t="s">
        <v>1597</v>
      </c>
      <c r="AI3168" s="1"/>
      <c r="AJ3168" s="1" t="s">
        <v>55</v>
      </c>
      <c r="AK3168" t="s">
        <v>17216</v>
      </c>
      <c r="AL3168" s="1">
        <v>3</v>
      </c>
      <c r="AM3168" s="1" t="s">
        <v>8324</v>
      </c>
    </row>
    <row r="3169" spans="1:39" ht="12.75" customHeight="1">
      <c r="A3169" s="1"/>
      <c r="B3169" s="1" t="s">
        <v>3143</v>
      </c>
      <c r="C3169" s="1" t="s">
        <v>8325</v>
      </c>
      <c r="D3169" s="3" t="str">
        <f ca="1">IFERROR(__xludf.DUMMYFUNCTION("PROPER(REGEXEXTRACT(B2110, ""(?:https?:\/\/)?(?:www\.)?([a-zA-Z0-9-]+)\.""))"),"Skyscanner")</f>
        <v>Skyscanner</v>
      </c>
      <c r="E3169" s="1" t="s">
        <v>3129</v>
      </c>
      <c r="F3169" s="1">
        <v>9.7313849999999995</v>
      </c>
      <c r="G3169" s="1">
        <v>118.771652</v>
      </c>
      <c r="H3169" s="1" t="s">
        <v>3356</v>
      </c>
      <c r="I3169" s="1" t="s">
        <v>3119</v>
      </c>
      <c r="J3169" s="1">
        <f>IF(K3169="URBAN",1,IF(K3169="SUBURBAN",2,IF(K3169="RURAL",3,"")))</f>
        <v>1</v>
      </c>
      <c r="K3169" s="1" t="s">
        <v>42</v>
      </c>
      <c r="L3169" s="18">
        <v>46082</v>
      </c>
      <c r="M3169" s="49">
        <v>0.625</v>
      </c>
      <c r="N3169" s="18">
        <v>46083</v>
      </c>
      <c r="O3169" s="56">
        <v>0.5</v>
      </c>
      <c r="P3169" s="31" t="str">
        <f>TEXT($L3169, "dddd")</f>
        <v>Sunday</v>
      </c>
      <c r="Q3169" s="39" t="s">
        <v>111</v>
      </c>
      <c r="R3169" s="39">
        <v>2799</v>
      </c>
      <c r="S3169" s="1" t="str">
        <f>IF(OR(MONTH(L3169)=12, MONTH(L3169)&lt;=5), "Dry Season", "Wet Season")</f>
        <v>Dry Season</v>
      </c>
      <c r="T3169" s="1">
        <v>1</v>
      </c>
      <c r="U3169" s="1">
        <v>1</v>
      </c>
      <c r="V3169" s="1">
        <v>1</v>
      </c>
      <c r="W3169" s="2">
        <f>IF(ISNUMBER(SEARCH("N/A", X3169)), 0, 1)</f>
        <v>0</v>
      </c>
      <c r="X3169" s="1" t="s">
        <v>44</v>
      </c>
      <c r="Y3169" s="1"/>
      <c r="Z3169" s="1"/>
      <c r="AA3169" s="11" cm="1">
        <f t="array" ref="AA3169">IF(ISBLANK(Y3169), 0, VINCentyInvDistance(F3169,G3169,Y3169,Z3169))</f>
        <v>0</v>
      </c>
      <c r="AB3169" s="1">
        <v>1</v>
      </c>
      <c r="AC3169" s="1">
        <v>8.8000000000000007</v>
      </c>
      <c r="AD3169" s="1">
        <v>4.4000000000000004</v>
      </c>
      <c r="AE3169" s="1">
        <v>2272</v>
      </c>
      <c r="AF3169" s="1">
        <v>1</v>
      </c>
      <c r="AG3169" s="1" t="s">
        <v>2262</v>
      </c>
      <c r="AH3169" s="1" t="s">
        <v>1597</v>
      </c>
      <c r="AI3169" s="1"/>
      <c r="AJ3169" s="1" t="s">
        <v>55</v>
      </c>
      <c r="AK3169" t="s">
        <v>16764</v>
      </c>
      <c r="AL3169" s="1">
        <v>5</v>
      </c>
      <c r="AM3169" s="1" t="s">
        <v>8326</v>
      </c>
    </row>
    <row r="3170" spans="1:39" ht="12.75" customHeight="1">
      <c r="A3170" s="1"/>
      <c r="B3170" s="1" t="s">
        <v>3152</v>
      </c>
      <c r="C3170" s="1" t="s">
        <v>8342</v>
      </c>
      <c r="D3170" s="3" t="str">
        <f ca="1">IFERROR(__xludf.DUMMYFUNCTION("PROPER(REGEXEXTRACT(B2119, ""(?:https?:\/\/)?(?:www\.)?([a-zA-Z0-9-]+)\.""))"),"Skyscanner")</f>
        <v>Skyscanner</v>
      </c>
      <c r="E3170" s="1" t="s">
        <v>8343</v>
      </c>
      <c r="F3170" s="1">
        <v>10.19585</v>
      </c>
      <c r="G3170" s="1">
        <v>118.8947</v>
      </c>
      <c r="H3170" s="1" t="s">
        <v>3155</v>
      </c>
      <c r="I3170" s="1" t="s">
        <v>3119</v>
      </c>
      <c r="J3170" s="1">
        <f>IF(K3170="URBAN",1,IF(K3170="SUBURBAN",2,IF(K3170="RURAL",3,"")))</f>
        <v>1</v>
      </c>
      <c r="K3170" s="1" t="s">
        <v>42</v>
      </c>
      <c r="L3170" s="18">
        <v>46082</v>
      </c>
      <c r="M3170" s="49">
        <v>0.625</v>
      </c>
      <c r="N3170" s="18">
        <v>46083</v>
      </c>
      <c r="O3170" s="56">
        <v>0.5</v>
      </c>
      <c r="P3170" s="31" t="str">
        <f>TEXT($L3170, "dddd")</f>
        <v>Sunday</v>
      </c>
      <c r="Q3170" s="39" t="s">
        <v>111</v>
      </c>
      <c r="R3170" s="39">
        <v>11.3</v>
      </c>
      <c r="S3170" s="1" t="str">
        <f>IF(OR(MONTH(L3170)=12, MONTH(L3170)&lt;=5), "Dry Season", "Wet Season")</f>
        <v>Dry Season</v>
      </c>
      <c r="T3170" s="1">
        <v>1</v>
      </c>
      <c r="U3170" s="1">
        <v>1</v>
      </c>
      <c r="V3170" s="1">
        <v>0</v>
      </c>
      <c r="W3170" s="2">
        <f>IF(ISNUMBER(SEARCH("N/A", X3170)), 0, 1)</f>
        <v>0</v>
      </c>
      <c r="X3170" s="1" t="s">
        <v>44</v>
      </c>
      <c r="Y3170" s="1"/>
      <c r="Z3170" s="1"/>
      <c r="AA3170" s="11" cm="1">
        <f t="array" ref="AA3170">IF(ISBLANK(Y3170), 0, VINCentyInvDistance(F3170,G3170,Y3170,Z3170))</f>
        <v>0</v>
      </c>
      <c r="AB3170" s="1">
        <v>0</v>
      </c>
      <c r="AC3170" s="1">
        <v>8.6</v>
      </c>
      <c r="AD3170" s="1">
        <v>4.7</v>
      </c>
      <c r="AE3170" s="1">
        <v>139</v>
      </c>
      <c r="AF3170" s="1">
        <v>1</v>
      </c>
      <c r="AG3170" s="1" t="str">
        <f>TRIM(MID(SUBSTITUTE($H3170,",",REPT(" ",200)),(LEN($H3170)-LEN(SUBSTITUTE($H3170,",",""))-4)*200+1,200))</f>
        <v>Sabang</v>
      </c>
      <c r="AH3170" s="1" t="str">
        <f>TRIM(MID(SUBSTITUTE($H3170,",",REPT(" ",200)),(LEN($H3170)-LEN(SUBSTITUTE($H3170,",",""))-3)*200+1,200))</f>
        <v>Puerto Princesa</v>
      </c>
      <c r="AI3170" s="1" t="str">
        <f>TRIM(MID(SUBSTITUTE($H3170,",",REPT(" ",200)),(LEN($H3170)-LEN(SUBSTITUTE($H3170,",",""))-2)*200+1,200))</f>
        <v>Mimaropa</v>
      </c>
      <c r="AJ3170" s="1" t="str">
        <f>TRIM(MID(SUBSTITUTE($H3170,",",REPT(" ",200)),(LEN($H3170)-LEN(SUBSTITUTE($H3170,",",""))-0)*200+1,200))</f>
        <v>Philippines</v>
      </c>
      <c r="AK3170" t="s">
        <v>16765</v>
      </c>
      <c r="AL3170" s="1">
        <v>4</v>
      </c>
      <c r="AM3170" s="1" t="s">
        <v>3157</v>
      </c>
    </row>
    <row r="3171" spans="1:39" ht="12.75" customHeight="1">
      <c r="A3171" s="1"/>
      <c r="B3171" s="1" t="s">
        <v>3286</v>
      </c>
      <c r="C3171" s="1" t="s">
        <v>8382</v>
      </c>
      <c r="D3171" s="3" t="str">
        <f ca="1">IFERROR(__xludf.DUMMYFUNCTION("PROPER(REGEXEXTRACT(B2144, ""(?:https?:\/\/)?(?:www\.)?([a-zA-Z0-9-]+)\.""))"),"Skyscanner")</f>
        <v>Skyscanner</v>
      </c>
      <c r="E3171" s="1" t="s">
        <v>3314</v>
      </c>
      <c r="F3171" s="1">
        <v>12.003871</v>
      </c>
      <c r="G3171" s="1">
        <v>120.198358</v>
      </c>
      <c r="H3171" s="1" t="s">
        <v>3289</v>
      </c>
      <c r="I3171" s="1" t="s">
        <v>3119</v>
      </c>
      <c r="J3171" s="1">
        <f>IF(K3171="URBAN",1,IF(K3171="SUBURBAN",2,IF(K3171="RURAL",3,"")))</f>
        <v>1</v>
      </c>
      <c r="K3171" s="1" t="s">
        <v>42</v>
      </c>
      <c r="L3171" s="18">
        <v>46082</v>
      </c>
      <c r="M3171" s="49">
        <v>0.58333333333333337</v>
      </c>
      <c r="N3171" s="18">
        <v>46083</v>
      </c>
      <c r="O3171" s="56">
        <v>0.5</v>
      </c>
      <c r="P3171" s="31" t="str">
        <f>TEXT($L3171, "dddd")</f>
        <v>Sunday</v>
      </c>
      <c r="Q3171" s="39" t="s">
        <v>111</v>
      </c>
      <c r="R3171" s="39">
        <v>3773</v>
      </c>
      <c r="S3171" s="1" t="str">
        <f>IF(OR(MONTH(L3171)=12, MONTH(L3171)&lt;=5), "Dry Season", "Wet Season")</f>
        <v>Dry Season</v>
      </c>
      <c r="T3171" s="1">
        <v>1</v>
      </c>
      <c r="U3171" s="1">
        <v>0</v>
      </c>
      <c r="V3171" s="1">
        <v>0</v>
      </c>
      <c r="W3171" s="2">
        <f>IF(ISNUMBER(SEARCH("N/A", X3171)), 0, 1)</f>
        <v>0</v>
      </c>
      <c r="X3171" s="1" t="s">
        <v>44</v>
      </c>
      <c r="Y3171" s="1"/>
      <c r="Z3171" s="1"/>
      <c r="AA3171" s="11" cm="1">
        <f t="array" ref="AA3171">IF(ISBLANK(Y3171), 0, VINCentyInvDistance(F3171,G3171,Y3171,Z3171))</f>
        <v>0</v>
      </c>
      <c r="AB3171" s="1">
        <v>1</v>
      </c>
      <c r="AC3171" s="1">
        <v>7.8</v>
      </c>
      <c r="AD3171" s="1">
        <v>4.4000000000000004</v>
      </c>
      <c r="AE3171" s="1">
        <v>100</v>
      </c>
      <c r="AF3171" s="1">
        <v>1</v>
      </c>
      <c r="AG3171" s="1" t="s">
        <v>3284</v>
      </c>
      <c r="AH3171" s="1" t="s">
        <v>1597</v>
      </c>
      <c r="AI3171" s="1"/>
      <c r="AJ3171" s="1" t="s">
        <v>55</v>
      </c>
      <c r="AK3171" t="s">
        <v>16790</v>
      </c>
      <c r="AL3171" s="1">
        <v>2</v>
      </c>
      <c r="AM3171" s="1" t="s">
        <v>3290</v>
      </c>
    </row>
    <row r="3172" spans="1:39" ht="12.75" customHeight="1">
      <c r="A3172" s="1"/>
      <c r="B3172" s="1" t="s">
        <v>3472</v>
      </c>
      <c r="C3172" s="1" t="s">
        <v>8403</v>
      </c>
      <c r="D3172" s="3" t="str">
        <f ca="1">IFERROR(__xludf.DUMMYFUNCTION("PROPER(REGEXEXTRACT(B2157, ""(?:https?:\/\/)?(?:www\.)?([a-zA-Z0-9-]+)\.""))"),"Skyscanner")</f>
        <v>Skyscanner</v>
      </c>
      <c r="E3172" s="1" t="s">
        <v>3340</v>
      </c>
      <c r="F3172" s="1">
        <v>11.3128738</v>
      </c>
      <c r="G3172" s="1">
        <v>119.42224880000001</v>
      </c>
      <c r="H3172" s="1" t="s">
        <v>3197</v>
      </c>
      <c r="I3172" s="1" t="s">
        <v>3119</v>
      </c>
      <c r="J3172" s="1">
        <f>IF(K3172="URBAN",1,IF(K3172="SUBURBAN",2,IF(K3172="RURAL",3,"")))</f>
        <v>1</v>
      </c>
      <c r="K3172" s="1" t="s">
        <v>42</v>
      </c>
      <c r="L3172" s="18">
        <v>46082</v>
      </c>
      <c r="M3172" s="49">
        <v>0.58333333333333337</v>
      </c>
      <c r="N3172" s="18">
        <v>46083</v>
      </c>
      <c r="O3172" s="56">
        <v>0.5</v>
      </c>
      <c r="P3172" s="31" t="str">
        <f>TEXT($L3172, "dddd")</f>
        <v>Sunday</v>
      </c>
      <c r="Q3172" s="39" t="s">
        <v>111</v>
      </c>
      <c r="R3172" s="39">
        <v>10.1</v>
      </c>
      <c r="S3172" s="1" t="str">
        <f>IF(OR(MONTH(L3172)=12, MONTH(L3172)&lt;=5), "Dry Season", "Wet Season")</f>
        <v>Dry Season</v>
      </c>
      <c r="T3172" s="1">
        <v>1</v>
      </c>
      <c r="U3172" s="1">
        <v>1</v>
      </c>
      <c r="V3172" s="1">
        <v>1</v>
      </c>
      <c r="W3172" s="2">
        <f>IF(ISNUMBER(SEARCH("N/A", X3172)), 0, 1)</f>
        <v>1</v>
      </c>
      <c r="X3172" s="1" t="s">
        <v>3120</v>
      </c>
      <c r="Y3172" s="1">
        <v>11.176256499999999</v>
      </c>
      <c r="Z3172" s="1">
        <v>119.44114759999999</v>
      </c>
      <c r="AA3172" s="11" cm="1">
        <f t="array" ref="AA3172">IF(ISBLANK(Y3172), 0, VINCentyInvDistance(F3172,G3172,Y3172,Z3172))</f>
        <v>15252.384085627313</v>
      </c>
      <c r="AB3172" s="1">
        <v>1</v>
      </c>
      <c r="AC3172" s="1">
        <v>7.6</v>
      </c>
      <c r="AD3172" s="1">
        <v>4.5999999999999996</v>
      </c>
      <c r="AE3172" s="1">
        <v>6</v>
      </c>
      <c r="AF3172" s="1">
        <v>1</v>
      </c>
      <c r="AG3172" s="1" t="s">
        <v>3121</v>
      </c>
      <c r="AH3172" s="1" t="s">
        <v>1597</v>
      </c>
      <c r="AI3172" s="1" t="str">
        <f>TRIM(MID(SUBSTITUTE($H3172,",",REPT(" ",200)),(LEN($H3172)-LEN(SUBSTITUTE($H3172,",",""))-2)*200+1,200))</f>
        <v>Palawan</v>
      </c>
      <c r="AJ3172" s="1" t="s">
        <v>55</v>
      </c>
      <c r="AK3172" t="s">
        <v>3471</v>
      </c>
      <c r="AL3172" s="2">
        <v>0</v>
      </c>
      <c r="AM3172" s="1"/>
    </row>
    <row r="3173" spans="1:39" ht="12.75" customHeight="1">
      <c r="A3173" s="1"/>
      <c r="B3173" s="1" t="s">
        <v>3550</v>
      </c>
      <c r="C3173" s="1" t="s">
        <v>8443</v>
      </c>
      <c r="D3173" s="3" t="str">
        <f ca="1">IFERROR(__xludf.DUMMYFUNCTION("PROPER(REGEXEXTRACT(B2175, ""(?:https?:\/\/)?(?:www\.)?([a-zA-Z0-9-]+)\.""))"),"Skyscanner")</f>
        <v>Skyscanner</v>
      </c>
      <c r="E3173" s="1" t="s">
        <v>8444</v>
      </c>
      <c r="F3173" s="1">
        <v>12.0002</v>
      </c>
      <c r="G3173" s="1">
        <v>120.20646000000001</v>
      </c>
      <c r="H3173" s="1" t="s">
        <v>3553</v>
      </c>
      <c r="I3173" s="1" t="s">
        <v>3119</v>
      </c>
      <c r="J3173" s="1">
        <f>IF(K3173="URBAN",1,IF(K3173="SUBURBAN",2,IF(K3173="RURAL",3,"")))</f>
        <v>1</v>
      </c>
      <c r="K3173" s="1" t="s">
        <v>42</v>
      </c>
      <c r="L3173" s="18">
        <v>46082</v>
      </c>
      <c r="M3173" s="49">
        <v>0.58333333333333337</v>
      </c>
      <c r="N3173" s="18">
        <v>46083</v>
      </c>
      <c r="O3173" s="56">
        <v>0.5</v>
      </c>
      <c r="P3173" s="31" t="str">
        <f>TEXT($L3173, "dddd")</f>
        <v>Sunday</v>
      </c>
      <c r="Q3173" s="39" t="s">
        <v>111</v>
      </c>
      <c r="R3173" s="39">
        <v>6024</v>
      </c>
      <c r="S3173" s="1" t="str">
        <f>IF(OR(MONTH(L3173)=12, MONTH(L3173)&lt;=5), "Dry Season", "Wet Season")</f>
        <v>Dry Season</v>
      </c>
      <c r="T3173" s="1">
        <v>1</v>
      </c>
      <c r="U3173" s="1">
        <v>0</v>
      </c>
      <c r="V3173" s="1">
        <v>0</v>
      </c>
      <c r="W3173" s="2">
        <f>IF(ISNUMBER(SEARCH("N/A", X3173)), 0, 1)</f>
        <v>0</v>
      </c>
      <c r="X3173" s="1" t="s">
        <v>44</v>
      </c>
      <c r="Y3173" s="1"/>
      <c r="Z3173" s="1"/>
      <c r="AA3173" s="11" cm="1">
        <f t="array" ref="AA3173">IF(ISBLANK(Y3173), 0, VINCentyInvDistance(F3173,G3173,Y3173,Z3173))</f>
        <v>0</v>
      </c>
      <c r="AB3173" s="1">
        <v>1</v>
      </c>
      <c r="AC3173" s="1">
        <v>8.1999999999999993</v>
      </c>
      <c r="AD3173" s="1">
        <v>3.9</v>
      </c>
      <c r="AE3173" s="1">
        <v>227</v>
      </c>
      <c r="AF3173" s="1">
        <v>1</v>
      </c>
      <c r="AG3173" s="1" t="s">
        <v>3284</v>
      </c>
      <c r="AH3173" s="1" t="s">
        <v>1597</v>
      </c>
      <c r="AI3173" s="1"/>
      <c r="AJ3173" s="1" t="s">
        <v>55</v>
      </c>
      <c r="AK3173" t="s">
        <v>16814</v>
      </c>
      <c r="AL3173" s="1">
        <v>3</v>
      </c>
      <c r="AM3173" s="1" t="s">
        <v>3555</v>
      </c>
    </row>
    <row r="3174" spans="1:39" ht="12.75" customHeight="1">
      <c r="A3174" s="1"/>
      <c r="B3174" s="1" t="s">
        <v>3504</v>
      </c>
      <c r="C3174" s="1" t="s">
        <v>8449</v>
      </c>
      <c r="D3174" s="3" t="str">
        <f ca="1">IFERROR(__xludf.DUMMYFUNCTION("PROPER(REGEXEXTRACT(B2179, ""(?:https?:\/\/)?(?:www\.)?([a-zA-Z0-9-]+)\.""))"),"Google")</f>
        <v>Google</v>
      </c>
      <c r="E3174" s="1" t="s">
        <v>3604</v>
      </c>
      <c r="F3174" s="1">
        <v>10.4133868</v>
      </c>
      <c r="G3174" s="1">
        <v>119.17975490000001</v>
      </c>
      <c r="H3174" s="1" t="s">
        <v>8450</v>
      </c>
      <c r="I3174" s="1" t="s">
        <v>3119</v>
      </c>
      <c r="J3174" s="1">
        <f>IF(K3174="URBAN",1,IF(K3174="SUBURBAN",2,IF(K3174="RURAL",3,"")))</f>
        <v>1</v>
      </c>
      <c r="K3174" s="1" t="s">
        <v>42</v>
      </c>
      <c r="L3174" s="18">
        <v>46082</v>
      </c>
      <c r="M3174" s="49">
        <v>0.625</v>
      </c>
      <c r="N3174" s="18">
        <v>46083</v>
      </c>
      <c r="O3174" s="56">
        <v>0.5</v>
      </c>
      <c r="P3174" s="31" t="str">
        <f>TEXT($L3174, "dddd")</f>
        <v>Sunday</v>
      </c>
      <c r="Q3174" s="39" t="s">
        <v>111</v>
      </c>
      <c r="R3174" s="39">
        <v>5435</v>
      </c>
      <c r="S3174" s="1" t="str">
        <f>IF(OR(MONTH(L3174)=12, MONTH(L3174)&lt;=5), "Dry Season", "Wet Season")</f>
        <v>Dry Season</v>
      </c>
      <c r="T3174" s="1">
        <v>1</v>
      </c>
      <c r="U3174" s="1">
        <v>0</v>
      </c>
      <c r="V3174" s="1">
        <v>0</v>
      </c>
      <c r="W3174" s="2">
        <f>IF(ISNUMBER(SEARCH("N/A", X3174)), 0, 1)</f>
        <v>1</v>
      </c>
      <c r="X3174" s="1" t="s">
        <v>3120</v>
      </c>
      <c r="Y3174" s="1">
        <v>11.176256499999999</v>
      </c>
      <c r="Z3174" s="1">
        <v>119.44114759999999</v>
      </c>
      <c r="AA3174" s="11" cm="1">
        <f t="array" ref="AA3174">IF(ISBLANK(Y3174), 0, VINCentyInvDistance(F3174,G3174,Y3174,Z3174))</f>
        <v>89094.061989738751</v>
      </c>
      <c r="AB3174" s="1">
        <v>0</v>
      </c>
      <c r="AC3174" s="1">
        <v>0</v>
      </c>
      <c r="AD3174" s="1">
        <v>0</v>
      </c>
      <c r="AE3174" s="1">
        <v>280</v>
      </c>
      <c r="AF3174" s="1">
        <v>1</v>
      </c>
      <c r="AG3174" s="1" t="s">
        <v>3121</v>
      </c>
      <c r="AH3174" s="1" t="s">
        <v>1597</v>
      </c>
      <c r="AI3174" s="1" t="str">
        <f>TRIM(MID(SUBSTITUTE($H3174,",",REPT(" ",200)),(LEN($H3174)-LEN(SUBSTITUTE($H3174,",",""))-2)*200+1,200))</f>
        <v>Mimaropa</v>
      </c>
      <c r="AJ3174" s="1" t="s">
        <v>55</v>
      </c>
      <c r="AL3174" s="2">
        <v>0</v>
      </c>
      <c r="AM3174" s="1"/>
    </row>
    <row r="3175" spans="1:39" ht="12.75" customHeight="1">
      <c r="A3175" s="1"/>
      <c r="B3175" s="1" t="s">
        <v>3402</v>
      </c>
      <c r="C3175" s="1" t="s">
        <v>8454</v>
      </c>
      <c r="D3175" s="3" t="str">
        <f ca="1">IFERROR(__xludf.DUMMYFUNCTION("PROPER(REGEXEXTRACT(B2181, ""(?:https?:\/\/)?(?:www\.)?([a-zA-Z0-9-]+)\.""))"),"Skyscanner")</f>
        <v>Skyscanner</v>
      </c>
      <c r="E3175" s="1" t="s">
        <v>3383</v>
      </c>
      <c r="F3175" s="1">
        <v>11.3314904</v>
      </c>
      <c r="G3175" s="1">
        <v>119.4475113</v>
      </c>
      <c r="H3175" s="1" t="s">
        <v>3384</v>
      </c>
      <c r="I3175" s="1" t="s">
        <v>3119</v>
      </c>
      <c r="J3175" s="1">
        <f>IF(K3175="URBAN",1,IF(K3175="SUBURBAN",2,IF(K3175="RURAL",3,"")))</f>
        <v>1</v>
      </c>
      <c r="K3175" s="1" t="s">
        <v>42</v>
      </c>
      <c r="L3175" s="18">
        <v>46082</v>
      </c>
      <c r="M3175" s="49">
        <v>0.58333333333333337</v>
      </c>
      <c r="N3175" s="18">
        <v>46083</v>
      </c>
      <c r="O3175" s="56">
        <v>0.5</v>
      </c>
      <c r="P3175" s="31" t="str">
        <f>TEXT($L3175, "dddd")</f>
        <v>Sunday</v>
      </c>
      <c r="Q3175" s="39" t="s">
        <v>111</v>
      </c>
      <c r="R3175" s="39">
        <v>1210</v>
      </c>
      <c r="S3175" s="1" t="str">
        <f>IF(OR(MONTH(L3175)=12, MONTH(L3175)&lt;=5), "Dry Season", "Wet Season")</f>
        <v>Dry Season</v>
      </c>
      <c r="T3175" s="1">
        <v>1</v>
      </c>
      <c r="U3175" s="1">
        <v>0</v>
      </c>
      <c r="V3175" s="1">
        <v>1</v>
      </c>
      <c r="W3175" s="2">
        <f>IF(ISNUMBER(SEARCH("N/A", X3175)), 0, 1)</f>
        <v>1</v>
      </c>
      <c r="X3175" s="1" t="s">
        <v>3131</v>
      </c>
      <c r="Y3175" s="1">
        <v>9.7670356999999992</v>
      </c>
      <c r="Z3175" s="1">
        <v>118.74822469999999</v>
      </c>
      <c r="AA3175" s="11" cm="1">
        <f t="array" ref="AA3175">IF(ISBLANK(Y3175), 0, VINCentyInvDistance(F3175,G3175,Y3175,Z3175))</f>
        <v>189216.04897238041</v>
      </c>
      <c r="AB3175" s="1">
        <v>0</v>
      </c>
      <c r="AC3175" s="1">
        <v>8</v>
      </c>
      <c r="AD3175" s="1">
        <v>4.2</v>
      </c>
      <c r="AE3175" s="1">
        <v>521</v>
      </c>
      <c r="AF3175" s="1">
        <v>1</v>
      </c>
      <c r="AG3175" s="1" t="s">
        <v>3132</v>
      </c>
      <c r="AH3175" s="1" t="s">
        <v>1597</v>
      </c>
      <c r="AI3175" s="1" t="str">
        <f>TRIM(MID(SUBSTITUTE($H3175,",",REPT(" ",200)),(LEN($H3175)-LEN(SUBSTITUTE($H3175,",",""))-2)*200+1,200))</f>
        <v>Palawan</v>
      </c>
      <c r="AJ3175" s="1" t="s">
        <v>55</v>
      </c>
      <c r="AK3175" t="s">
        <v>8455</v>
      </c>
      <c r="AL3175" s="2">
        <v>0</v>
      </c>
      <c r="AM3175" s="1"/>
    </row>
    <row r="3176" spans="1:39" ht="12.75" customHeight="1">
      <c r="A3176" s="1"/>
      <c r="B3176" s="1" t="s">
        <v>8458</v>
      </c>
      <c r="C3176" s="1" t="s">
        <v>8459</v>
      </c>
      <c r="D3176" s="3" t="str">
        <f ca="1">IFERROR(__xludf.DUMMYFUNCTION("PROPER(REGEXEXTRACT(B2183, ""(?:https?:\/\/)?(?:www\.)?([a-zA-Z0-9-]+)\.""))"),"Google")</f>
        <v>Google</v>
      </c>
      <c r="E3176" s="1" t="s">
        <v>3408</v>
      </c>
      <c r="F3176" s="1">
        <v>9.7378380999999994</v>
      </c>
      <c r="G3176" s="1">
        <v>118.7526184</v>
      </c>
      <c r="H3176" s="1" t="s">
        <v>3414</v>
      </c>
      <c r="I3176" s="1" t="s">
        <v>3119</v>
      </c>
      <c r="J3176" s="1">
        <f>IF(K3176="URBAN",1,IF(K3176="SUBURBAN",2,IF(K3176="RURAL",3,"")))</f>
        <v>1</v>
      </c>
      <c r="K3176" s="1" t="s">
        <v>42</v>
      </c>
      <c r="L3176" s="18">
        <v>46082</v>
      </c>
      <c r="M3176" s="49">
        <v>0.625</v>
      </c>
      <c r="N3176" s="18">
        <v>46083</v>
      </c>
      <c r="O3176" s="56">
        <v>0.5</v>
      </c>
      <c r="P3176" s="31" t="str">
        <f>TEXT($L3176, "dddd")</f>
        <v>Sunday</v>
      </c>
      <c r="Q3176" s="39" t="s">
        <v>111</v>
      </c>
      <c r="R3176" s="39">
        <v>931</v>
      </c>
      <c r="S3176" s="1" t="str">
        <f>IF(OR(MONTH(L3176)=12, MONTH(L3176)&lt;=5), "Dry Season", "Wet Season")</f>
        <v>Dry Season</v>
      </c>
      <c r="T3176" s="1">
        <v>1</v>
      </c>
      <c r="U3176" s="1">
        <v>0</v>
      </c>
      <c r="V3176" s="1">
        <v>0</v>
      </c>
      <c r="W3176" s="2">
        <f>IF(ISNUMBER(SEARCH("N/A", X3176)), 0, 1)</f>
        <v>1</v>
      </c>
      <c r="X3176" s="1" t="s">
        <v>3120</v>
      </c>
      <c r="Y3176" s="1">
        <v>11.176256499999999</v>
      </c>
      <c r="Z3176" s="1">
        <v>119.44114759999999</v>
      </c>
      <c r="AA3176" s="11" cm="1">
        <f t="array" ref="AA3176">IF(ISBLANK(Y3176), 0, VINCentyInvDistance(F3176,G3176,Y3176,Z3176))</f>
        <v>176058.08910473206</v>
      </c>
      <c r="AB3176" s="1">
        <v>0</v>
      </c>
      <c r="AC3176" s="1">
        <v>0</v>
      </c>
      <c r="AD3176" s="1">
        <v>0</v>
      </c>
      <c r="AE3176" s="1">
        <v>73</v>
      </c>
      <c r="AF3176" s="1">
        <v>1</v>
      </c>
      <c r="AG3176" s="1" t="s">
        <v>3121</v>
      </c>
      <c r="AH3176" s="1" t="s">
        <v>1597</v>
      </c>
      <c r="AI3176" s="1" t="str">
        <f>TRIM(MID(SUBSTITUTE($H3176,",",REPT(" ",200)),(LEN($H3176)-LEN(SUBSTITUTE($H3176,",",""))-2)*200+1,200))</f>
        <v>Mimaropa</v>
      </c>
      <c r="AJ3176" s="1" t="s">
        <v>55</v>
      </c>
      <c r="AL3176" s="2">
        <v>0</v>
      </c>
      <c r="AM3176" s="1"/>
    </row>
    <row r="3177" spans="1:39" ht="12.75" customHeight="1">
      <c r="A3177" s="1"/>
      <c r="B3177" s="1" t="s">
        <v>8473</v>
      </c>
      <c r="C3177" s="1" t="s">
        <v>8474</v>
      </c>
      <c r="D3177" s="3" t="str">
        <f ca="1">IFERROR(__xludf.DUMMYFUNCTION("PROPER(REGEXEXTRACT(B2192, ""(?:https?:\/\/)?(?:www\.)?([a-zA-Z0-9-]+)\.""))"),"Google")</f>
        <v>Google</v>
      </c>
      <c r="E3177" s="1" t="s">
        <v>3527</v>
      </c>
      <c r="F3177" s="1">
        <v>11.1900104</v>
      </c>
      <c r="G3177" s="1">
        <v>119.39609780000001</v>
      </c>
      <c r="H3177" s="1" t="s">
        <v>3528</v>
      </c>
      <c r="I3177" s="1" t="s">
        <v>3119</v>
      </c>
      <c r="J3177" s="1">
        <f>IF(K3177="URBAN",1,IF(K3177="SUBURBAN",2,IF(K3177="RURAL",3,"")))</f>
        <v>1</v>
      </c>
      <c r="K3177" s="1" t="s">
        <v>42</v>
      </c>
      <c r="L3177" s="18">
        <v>46082</v>
      </c>
      <c r="M3177" s="49">
        <v>0.625</v>
      </c>
      <c r="N3177" s="18">
        <v>46083</v>
      </c>
      <c r="O3177" s="56">
        <v>0.5</v>
      </c>
      <c r="P3177" s="31" t="str">
        <f>TEXT($L3177, "dddd")</f>
        <v>Sunday</v>
      </c>
      <c r="Q3177" s="39" t="s">
        <v>111</v>
      </c>
      <c r="R3177" s="39">
        <v>5638</v>
      </c>
      <c r="S3177" s="1" t="str">
        <f>IF(OR(MONTH(L3177)=12, MONTH(L3177)&lt;=5), "Dry Season", "Wet Season")</f>
        <v>Dry Season</v>
      </c>
      <c r="T3177" s="1">
        <v>1</v>
      </c>
      <c r="U3177" s="1">
        <v>1</v>
      </c>
      <c r="V3177" s="1">
        <v>1</v>
      </c>
      <c r="W3177" s="2">
        <f>IF(ISNUMBER(SEARCH("N/A", X3177)), 0, 1)</f>
        <v>1</v>
      </c>
      <c r="X3177" s="1" t="s">
        <v>3120</v>
      </c>
      <c r="Y3177" s="1">
        <v>11.176256499999999</v>
      </c>
      <c r="Z3177" s="1">
        <v>119.44114759999999</v>
      </c>
      <c r="AA3177" s="11" cm="1">
        <f t="array" ref="AA3177">IF(ISBLANK(Y3177), 0, VINCentyInvDistance(F3177,G3177,Y3177,Z3177))</f>
        <v>5150.1648645502055</v>
      </c>
      <c r="AB3177" s="1">
        <v>0</v>
      </c>
      <c r="AC3177" s="1">
        <v>0</v>
      </c>
      <c r="AD3177" s="1">
        <v>0</v>
      </c>
      <c r="AE3177" s="1">
        <v>175</v>
      </c>
      <c r="AF3177" s="1">
        <v>1</v>
      </c>
      <c r="AG3177" s="1" t="s">
        <v>3121</v>
      </c>
      <c r="AH3177" s="1" t="s">
        <v>1597</v>
      </c>
      <c r="AI3177" s="1" t="str">
        <f>TRIM(MID(SUBSTITUTE($H3177,",",REPT(" ",200)),(LEN($H3177)-LEN(SUBSTITUTE($H3177,",",""))-2)*200+1,200))</f>
        <v>Mimaropa</v>
      </c>
      <c r="AJ3177" s="1" t="s">
        <v>55</v>
      </c>
      <c r="AL3177" s="2">
        <v>0</v>
      </c>
      <c r="AM3177" s="1"/>
    </row>
    <row r="3178" spans="1:39" ht="12.75" customHeight="1">
      <c r="A3178" s="1"/>
      <c r="B3178" s="1" t="s">
        <v>3429</v>
      </c>
      <c r="C3178" s="1" t="s">
        <v>8516</v>
      </c>
      <c r="D3178" s="3" t="str">
        <f ca="1">IFERROR(__xludf.DUMMYFUNCTION("PROPER(REGEXEXTRACT(B2214, ""(?:https?:\/\/)?(?:www\.)?([a-zA-Z0-9-]+)\.""))"),"Google")</f>
        <v>Google</v>
      </c>
      <c r="E3178" s="1" t="s">
        <v>8517</v>
      </c>
      <c r="F3178" s="1">
        <v>11.3067885</v>
      </c>
      <c r="G3178" s="1">
        <v>119.4188391</v>
      </c>
      <c r="H3178" s="1" t="s">
        <v>8518</v>
      </c>
      <c r="I3178" s="1" t="s">
        <v>3119</v>
      </c>
      <c r="J3178" s="1">
        <f>IF(K3178="URBAN",1,IF(K3178="SUBURBAN",2,IF(K3178="RURAL",3,"")))</f>
        <v>1</v>
      </c>
      <c r="K3178" s="1" t="s">
        <v>42</v>
      </c>
      <c r="L3178" s="18">
        <v>46082</v>
      </c>
      <c r="M3178" s="49">
        <v>0.625</v>
      </c>
      <c r="N3178" s="18">
        <v>46083</v>
      </c>
      <c r="O3178" s="56">
        <v>0.5</v>
      </c>
      <c r="P3178" s="31" t="str">
        <f>TEXT($L3178, "dddd")</f>
        <v>Sunday</v>
      </c>
      <c r="Q3178" s="39" t="s">
        <v>111</v>
      </c>
      <c r="R3178" s="39">
        <v>5385</v>
      </c>
      <c r="S3178" s="1" t="str">
        <f>IF(OR(MONTH(L3178)=12, MONTH(L3178)&lt;=5), "Dry Season", "Wet Season")</f>
        <v>Dry Season</v>
      </c>
      <c r="T3178" s="1">
        <v>1</v>
      </c>
      <c r="U3178" s="1">
        <v>0</v>
      </c>
      <c r="V3178" s="1">
        <v>1</v>
      </c>
      <c r="W3178" s="2">
        <f>IF(ISNUMBER(SEARCH("N/A", X3178)), 0, 1)</f>
        <v>1</v>
      </c>
      <c r="X3178" s="1" t="s">
        <v>3120</v>
      </c>
      <c r="Y3178" s="1">
        <v>11.176256499999999</v>
      </c>
      <c r="Z3178" s="1">
        <v>119.44114759999999</v>
      </c>
      <c r="AA3178" s="11" cm="1">
        <f t="array" ref="AA3178">IF(ISBLANK(Y3178), 0, VINCentyInvDistance(F3178,G3178,Y3178,Z3178))</f>
        <v>14643.043812948601</v>
      </c>
      <c r="AB3178" s="1">
        <v>0</v>
      </c>
      <c r="AC3178" s="1">
        <v>0</v>
      </c>
      <c r="AD3178" s="1">
        <v>0</v>
      </c>
      <c r="AE3178" s="1">
        <v>54</v>
      </c>
      <c r="AF3178" s="1">
        <v>1</v>
      </c>
      <c r="AG3178" s="1" t="s">
        <v>3121</v>
      </c>
      <c r="AH3178" s="1" t="s">
        <v>1597</v>
      </c>
      <c r="AI3178" s="1" t="str">
        <f>TRIM(MID(SUBSTITUTE($H3178,",",REPT(" ",200)),(LEN($H3178)-LEN(SUBSTITUTE($H3178,",",""))-2)*200+1,200))</f>
        <v>Palawan</v>
      </c>
      <c r="AJ3178" s="1" t="s">
        <v>55</v>
      </c>
      <c r="AL3178" s="2">
        <v>0</v>
      </c>
      <c r="AM3178" s="1"/>
    </row>
    <row r="3179" spans="1:39" ht="12.75" customHeight="1">
      <c r="A3179" s="1"/>
      <c r="B3179" s="1" t="s">
        <v>8741</v>
      </c>
      <c r="C3179" s="1" t="s">
        <v>8742</v>
      </c>
      <c r="D3179" s="3" t="str">
        <f ca="1">IFERROR(__xludf.DUMMYFUNCTION("PROPER(REGEXEXTRACT(B2272, ""(?:https?:\/\/)?(?:www\.)?([a-zA-Z0-9-]+)\.""))"),"Skyscanner")</f>
        <v>Skyscanner</v>
      </c>
      <c r="E3179" s="1" t="s">
        <v>8743</v>
      </c>
      <c r="F3179" s="1">
        <v>15.189909</v>
      </c>
      <c r="G3179" s="1">
        <v>120.539312</v>
      </c>
      <c r="H3179" s="1" t="s">
        <v>8740</v>
      </c>
      <c r="I3179" s="1" t="s">
        <v>41</v>
      </c>
      <c r="J3179" s="1">
        <f>IF(K3179="URBAN",1,IF(K3179="SUBURBAN",2,IF(K3179="RURAL",3,"")))</f>
        <v>1</v>
      </c>
      <c r="K3179" s="1" t="s">
        <v>42</v>
      </c>
      <c r="L3179" s="18">
        <v>46082</v>
      </c>
      <c r="M3179" s="49">
        <v>0.625</v>
      </c>
      <c r="N3179" s="18">
        <v>46083</v>
      </c>
      <c r="O3179" s="56">
        <v>0.5</v>
      </c>
      <c r="P3179" s="31" t="str">
        <f>TEXT($L3179, "dddd")</f>
        <v>Sunday</v>
      </c>
      <c r="Q3179" s="39" t="s">
        <v>111</v>
      </c>
      <c r="R3179" s="39">
        <v>1288</v>
      </c>
      <c r="S3179" s="1" t="str">
        <f>IF(OR(MONTH(L3179)=12, MONTH(L3179)&lt;=5), "Dry Season", "Wet Season")</f>
        <v>Dry Season</v>
      </c>
      <c r="T3179" s="1">
        <v>1</v>
      </c>
      <c r="U3179" s="1">
        <v>0</v>
      </c>
      <c r="V3179" s="1">
        <v>0</v>
      </c>
      <c r="W3179" s="2">
        <f>IF(ISNUMBER(SEARCH("N/A", X3179)), 0, 1)</f>
        <v>0</v>
      </c>
      <c r="X3179" s="1" t="s">
        <v>44</v>
      </c>
      <c r="Y3179" s="1"/>
      <c r="Z3179" s="1"/>
      <c r="AA3179" s="11" cm="1">
        <f t="array" ref="AA3179">IF(ISBLANK(Y3179), 0, VINCentyInvDistance(F3179,G3179,Y3179,Z3179))</f>
        <v>0</v>
      </c>
      <c r="AB3179" s="1">
        <v>0</v>
      </c>
      <c r="AC3179" s="1">
        <v>0</v>
      </c>
      <c r="AD3179" s="1">
        <v>0</v>
      </c>
      <c r="AE3179" s="1">
        <v>42</v>
      </c>
      <c r="AF3179" s="1">
        <v>1</v>
      </c>
      <c r="AG3179" s="1" t="s">
        <v>273</v>
      </c>
      <c r="AH3179" s="1" t="s">
        <v>274</v>
      </c>
      <c r="AI3179" s="1"/>
      <c r="AJ3179" s="1" t="s">
        <v>55</v>
      </c>
      <c r="AK3179" t="s">
        <v>17250</v>
      </c>
      <c r="AL3179" s="1">
        <v>4</v>
      </c>
      <c r="AM3179" s="1" t="s">
        <v>8744</v>
      </c>
    </row>
    <row r="3180" spans="1:39" ht="12.75" customHeight="1">
      <c r="A3180" s="1"/>
      <c r="B3180" s="1" t="s">
        <v>9012</v>
      </c>
      <c r="C3180" s="1" t="s">
        <v>9013</v>
      </c>
      <c r="D3180" s="3" t="str">
        <f ca="1">IFERROR(__xludf.DUMMYFUNCTION("PROPER(REGEXEXTRACT(B2340, ""(?:https?:\/\/)?(?:www\.)?([a-zA-Z0-9-]+)\.""))"),"Skyscanner")</f>
        <v>Skyscanner</v>
      </c>
      <c r="E3180" s="1" t="s">
        <v>5054</v>
      </c>
      <c r="F3180" s="1">
        <v>15.170348000000001</v>
      </c>
      <c r="G3180" s="1">
        <v>120.57784100000001</v>
      </c>
      <c r="H3180" s="1" t="s">
        <v>9011</v>
      </c>
      <c r="I3180" s="1" t="s">
        <v>41</v>
      </c>
      <c r="J3180" s="1">
        <f>IF(K3180="URBAN",1,IF(K3180="SUBURBAN",2,IF(K3180="RURAL",3,"")))</f>
        <v>1</v>
      </c>
      <c r="K3180" s="1" t="s">
        <v>42</v>
      </c>
      <c r="L3180" s="18">
        <v>46082</v>
      </c>
      <c r="M3180" s="49">
        <v>0.625</v>
      </c>
      <c r="N3180" s="18">
        <v>46083</v>
      </c>
      <c r="O3180" s="56">
        <v>0.5</v>
      </c>
      <c r="P3180" s="31" t="str">
        <f>TEXT($L3180, "dddd")</f>
        <v>Sunday</v>
      </c>
      <c r="Q3180" s="39" t="s">
        <v>111</v>
      </c>
      <c r="R3180" s="39">
        <v>11000</v>
      </c>
      <c r="S3180" s="1" t="str">
        <f>IF(OR(MONTH(L3180)=12, MONTH(L3180)&lt;=5), "Dry Season", "Wet Season")</f>
        <v>Dry Season</v>
      </c>
      <c r="T3180" s="1">
        <v>1</v>
      </c>
      <c r="U3180" s="1">
        <v>1</v>
      </c>
      <c r="V3180" s="1">
        <v>0</v>
      </c>
      <c r="W3180" s="2">
        <f>IF(ISNUMBER(SEARCH("N/A", X3180)), 0, 1)</f>
        <v>0</v>
      </c>
      <c r="X3180" s="1" t="s">
        <v>44</v>
      </c>
      <c r="Y3180" s="1"/>
      <c r="Z3180" s="1"/>
      <c r="AA3180" s="11" cm="1">
        <f t="array" ref="AA3180">IF(ISBLANK(Y3180), 0, VINCentyInvDistance(F3180,G3180,Y3180,Z3180))</f>
        <v>0</v>
      </c>
      <c r="AB3180" s="1">
        <v>0</v>
      </c>
      <c r="AC3180" s="1">
        <v>9</v>
      </c>
      <c r="AD3180" s="1">
        <v>4.5999999999999996</v>
      </c>
      <c r="AE3180" s="1">
        <v>2119</v>
      </c>
      <c r="AF3180" s="1">
        <v>1</v>
      </c>
      <c r="AG3180" s="1" t="s">
        <v>273</v>
      </c>
      <c r="AH3180" s="1" t="s">
        <v>274</v>
      </c>
      <c r="AI3180" s="1"/>
      <c r="AJ3180" s="1" t="s">
        <v>55</v>
      </c>
      <c r="AK3180" t="s">
        <v>17276</v>
      </c>
      <c r="AL3180" s="1">
        <v>4</v>
      </c>
      <c r="AM3180" s="1" t="s">
        <v>9014</v>
      </c>
    </row>
    <row r="3181" spans="1:39" ht="12.75" customHeight="1">
      <c r="A3181" s="1"/>
      <c r="B3181" s="1" t="s">
        <v>9106</v>
      </c>
      <c r="C3181" s="1" t="s">
        <v>9107</v>
      </c>
      <c r="D3181" s="3" t="str">
        <f ca="1">IFERROR(__xludf.DUMMYFUNCTION("PROPER(REGEXEXTRACT(B2363, ""(?:https?:\/\/)?(?:www\.)?([a-zA-Z0-9-]+)\.""))"),"Skyscanner")</f>
        <v>Skyscanner</v>
      </c>
      <c r="E3181" s="1" t="s">
        <v>9108</v>
      </c>
      <c r="F3181" s="1">
        <v>15.1145</v>
      </c>
      <c r="G3181" s="1">
        <v>120.0492</v>
      </c>
      <c r="H3181" s="1" t="s">
        <v>9033</v>
      </c>
      <c r="I3181" s="1" t="s">
        <v>41</v>
      </c>
      <c r="J3181" s="1">
        <f>IF(K3181="URBAN",1,IF(K3181="SUBURBAN",2,IF(K3181="RURAL",3,"")))</f>
        <v>1</v>
      </c>
      <c r="K3181" s="1" t="s">
        <v>42</v>
      </c>
      <c r="L3181" s="18">
        <v>46082</v>
      </c>
      <c r="M3181" s="49">
        <v>0.58333333333333337</v>
      </c>
      <c r="N3181" s="18">
        <v>46083</v>
      </c>
      <c r="O3181" s="56">
        <v>0.5</v>
      </c>
      <c r="P3181" s="31" t="str">
        <f>TEXT($L3181, "dddd")</f>
        <v>Sunday</v>
      </c>
      <c r="Q3181" s="39" t="s">
        <v>111</v>
      </c>
      <c r="R3181" s="39">
        <v>3120</v>
      </c>
      <c r="S3181" s="1" t="str">
        <f>IF(OR(MONTH(L3181)=12, MONTH(L3181)&lt;=5), "Dry Season", "Wet Season")</f>
        <v>Dry Season</v>
      </c>
      <c r="T3181" s="1">
        <v>1</v>
      </c>
      <c r="U3181" s="1">
        <v>1</v>
      </c>
      <c r="V3181" s="1">
        <v>0</v>
      </c>
      <c r="W3181" s="2">
        <f>IF(ISNUMBER(SEARCH("N/A", X3181)), 0, 1)</f>
        <v>0</v>
      </c>
      <c r="X3181" s="1" t="s">
        <v>44</v>
      </c>
      <c r="Y3181" s="1"/>
      <c r="Z3181" s="1"/>
      <c r="AA3181" s="11" cm="1">
        <f t="array" ref="AA3181">IF(ISBLANK(Y3181), 0, VINCentyInvDistance(F3181,G3181,Y3181,Z3181))</f>
        <v>0</v>
      </c>
      <c r="AB3181" s="1">
        <v>0</v>
      </c>
      <c r="AC3181" s="1">
        <v>9.8000000000000007</v>
      </c>
      <c r="AD3181" s="1">
        <v>4</v>
      </c>
      <c r="AE3181" s="1">
        <v>105</v>
      </c>
      <c r="AF3181" s="1">
        <v>1</v>
      </c>
      <c r="AG3181" s="1" t="s">
        <v>9037</v>
      </c>
      <c r="AH3181" s="1" t="s">
        <v>8540</v>
      </c>
      <c r="AI3181" s="1" t="str">
        <f>TRIM(MID(SUBSTITUTE($H3181,",",REPT(" ",200)),(LEN($H3181)-LEN(SUBSTITUTE($H3181,",",""))-2)*200+1,200))</f>
        <v>Zambales</v>
      </c>
      <c r="AJ3181" s="1" t="s">
        <v>55</v>
      </c>
      <c r="AK3181" t="s">
        <v>17283</v>
      </c>
      <c r="AL3181" s="2">
        <v>0</v>
      </c>
      <c r="AM3181" s="1" t="s">
        <v>9109</v>
      </c>
    </row>
    <row r="3182" spans="1:39" ht="12.75" customHeight="1">
      <c r="A3182" s="1"/>
      <c r="B3182" s="1" t="s">
        <v>5707</v>
      </c>
      <c r="C3182" s="1" t="s">
        <v>9468</v>
      </c>
      <c r="D3182" s="3" t="str">
        <f ca="1">IFERROR(__xludf.DUMMYFUNCTION("PROPER(REGEXEXTRACT(B2500, ""(?:https?:\/\/)?(?:www\.)?([a-zA-Z0-9-]+)\.""))"),"Skyscanner")</f>
        <v>Skyscanner</v>
      </c>
      <c r="E3182" s="1" t="s">
        <v>5709</v>
      </c>
      <c r="F3182" s="1">
        <v>17.290330000000001</v>
      </c>
      <c r="G3182" s="1">
        <v>120.58320000000001</v>
      </c>
      <c r="H3182" s="1" t="s">
        <v>5710</v>
      </c>
      <c r="I3182" s="1" t="s">
        <v>540</v>
      </c>
      <c r="J3182" s="1">
        <f>IF(K3182="URBAN",1,IF(K3182="SUBURBAN",2,IF(K3182="RURAL",3,"")))</f>
        <v>1</v>
      </c>
      <c r="K3182" s="1" t="s">
        <v>42</v>
      </c>
      <c r="L3182" s="18">
        <v>46082</v>
      </c>
      <c r="M3182" s="49">
        <v>0.58333333333333337</v>
      </c>
      <c r="N3182" s="18">
        <v>46083</v>
      </c>
      <c r="O3182" s="56">
        <v>0.5</v>
      </c>
      <c r="P3182" s="31" t="str">
        <f>TEXT($L3182, "dddd")</f>
        <v>Sunday</v>
      </c>
      <c r="Q3182" s="39" t="s">
        <v>111</v>
      </c>
      <c r="R3182" s="39">
        <v>2649</v>
      </c>
      <c r="S3182" s="1" t="str">
        <f>IF(OR(MONTH(L3182)=12, MONTH(L3182)&lt;=5), "Dry Season", "Wet Season")</f>
        <v>Dry Season</v>
      </c>
      <c r="T3182" s="1">
        <v>1</v>
      </c>
      <c r="U3182" s="1">
        <v>0</v>
      </c>
      <c r="V3182" s="1">
        <v>0</v>
      </c>
      <c r="W3182" s="2">
        <f>IF(ISNUMBER(SEARCH("N/A", X3182)), 0, 1)</f>
        <v>0</v>
      </c>
      <c r="X3182" s="1" t="s">
        <v>44</v>
      </c>
      <c r="Y3182" s="1"/>
      <c r="Z3182" s="1"/>
      <c r="AA3182" s="11" cm="1">
        <f t="array" ref="AA3182">IF(ISBLANK(Y3182), 0, VINCentyInvDistance(F3182,G3182,Y3182,Z3182))</f>
        <v>0</v>
      </c>
      <c r="AB3182" s="1">
        <v>1</v>
      </c>
      <c r="AC3182" s="1">
        <v>0</v>
      </c>
      <c r="AD3182" s="1">
        <v>0</v>
      </c>
      <c r="AE3182" s="1">
        <v>4</v>
      </c>
      <c r="AF3182" s="1">
        <v>1</v>
      </c>
      <c r="AG3182" s="1" t="s">
        <v>5711</v>
      </c>
      <c r="AH3182" s="1" t="s">
        <v>495</v>
      </c>
      <c r="AI3182" s="1" t="str">
        <f>TRIM(MID(SUBSTITUTE($H3182,",",REPT(" ",200)),(LEN($H3182)-LEN(SUBSTITUTE($H3182,",",""))-2)*200+1,200))</f>
        <v>Ilocos Region</v>
      </c>
      <c r="AJ3182" s="1" t="s">
        <v>55</v>
      </c>
      <c r="AK3182" t="s">
        <v>5712</v>
      </c>
      <c r="AL3182" s="2">
        <v>0</v>
      </c>
      <c r="AM3182" s="1"/>
    </row>
    <row r="3183" spans="1:39" ht="12.75" customHeight="1">
      <c r="A3183" s="1"/>
      <c r="B3183" s="1" t="s">
        <v>9521</v>
      </c>
      <c r="C3183" s="1" t="s">
        <v>9522</v>
      </c>
      <c r="D3183" s="3" t="str">
        <f ca="1">IFERROR(__xludf.DUMMYFUNCTION("PROPER(REGEXEXTRACT(B2544, ""(?:https?:\/\/)?(?:www\.)?([a-zA-Z0-9-]+)\.""))"),"Google")</f>
        <v>Google</v>
      </c>
      <c r="E3183" s="1" t="s">
        <v>9523</v>
      </c>
      <c r="F3183" s="1">
        <v>14.755387000000001</v>
      </c>
      <c r="G3183" s="1">
        <v>120.4264</v>
      </c>
      <c r="H3183" s="1" t="s">
        <v>9524</v>
      </c>
      <c r="I3183" s="1" t="s">
        <v>50</v>
      </c>
      <c r="J3183" s="1">
        <f>IF(K3183="URBAN",1,IF(K3183="SUBURBAN",2,IF(K3183="RURAL",3,"")))</f>
        <v>1</v>
      </c>
      <c r="K3183" s="1" t="s">
        <v>42</v>
      </c>
      <c r="L3183" s="18">
        <v>46082</v>
      </c>
      <c r="M3183" s="49">
        <v>0.625</v>
      </c>
      <c r="N3183" s="18">
        <v>46083</v>
      </c>
      <c r="O3183" s="56">
        <v>0.5</v>
      </c>
      <c r="P3183" s="31" t="str">
        <f>TEXT($L3183, "dddd")</f>
        <v>Sunday</v>
      </c>
      <c r="Q3183" s="39" t="s">
        <v>928</v>
      </c>
      <c r="R3183" s="39">
        <v>3200</v>
      </c>
      <c r="S3183" s="1" t="str">
        <f>IF(OR(MONTH(L3183)=12, MONTH(L3183)&lt;=5), "Dry Season", "Wet Season")</f>
        <v>Dry Season</v>
      </c>
      <c r="T3183" s="1">
        <v>1</v>
      </c>
      <c r="U3183" s="1">
        <v>0</v>
      </c>
      <c r="V3183" s="1">
        <v>0</v>
      </c>
      <c r="W3183" s="2">
        <f>IF(ISNUMBER(SEARCH("N/A", X3183)), 0, 1)</f>
        <v>1</v>
      </c>
      <c r="X3183" s="1" t="s">
        <v>1174</v>
      </c>
      <c r="Y3183" s="1">
        <v>14.589843999999999</v>
      </c>
      <c r="Z3183" s="1">
        <v>121.060554</v>
      </c>
      <c r="AA3183" s="11" cm="1">
        <f t="array" ref="AA3183">IF(ISBLANK(Y3183), 0, VINCentyInvDistance(F3183,G3183,Y3183,Z3183))</f>
        <v>70719.392099562931</v>
      </c>
      <c r="AB3183" s="1">
        <v>0</v>
      </c>
      <c r="AC3183" s="1">
        <v>0</v>
      </c>
      <c r="AD3183" s="1">
        <v>0</v>
      </c>
      <c r="AE3183" s="1">
        <v>39</v>
      </c>
      <c r="AF3183" s="1">
        <v>1</v>
      </c>
      <c r="AG3183" s="1" t="s">
        <v>1180</v>
      </c>
      <c r="AH3183" s="1" t="s">
        <v>562</v>
      </c>
      <c r="AI3183" s="1" t="str">
        <f>TRIM(MID(SUBSTITUTE($H3183,",",REPT(" ",200)),(LEN($H3183)-LEN(SUBSTITUTE($H3183,",",""))-2)*200+1,200))</f>
        <v>Central Luzon</v>
      </c>
      <c r="AJ3183" s="1" t="s">
        <v>55</v>
      </c>
      <c r="AL3183" s="2">
        <v>0</v>
      </c>
      <c r="AM3183" s="1"/>
    </row>
    <row r="3184" spans="1:39" ht="12.75" customHeight="1">
      <c r="A3184" s="1"/>
      <c r="B3184" s="1" t="s">
        <v>9531</v>
      </c>
      <c r="C3184" s="1" t="s">
        <v>9532</v>
      </c>
      <c r="D3184" s="3" t="str">
        <f ca="1">IFERROR(__xludf.DUMMYFUNCTION("PROPER(REGEXEXTRACT(B2546, ""(?:https?:\/\/)?(?:www\.)?([a-zA-Z0-9-]+)\.""))"),"Skyscanner")</f>
        <v>Skyscanner</v>
      </c>
      <c r="E3184" s="1" t="s">
        <v>9533</v>
      </c>
      <c r="F3184" s="1">
        <v>12.624420000000001</v>
      </c>
      <c r="G3184" s="1">
        <v>122.26430999999999</v>
      </c>
      <c r="H3184" s="1" t="s">
        <v>9534</v>
      </c>
      <c r="I3184" s="1" t="s">
        <v>50</v>
      </c>
      <c r="J3184" s="1">
        <f>IF(K3184="URBAN",1,IF(K3184="SUBURBAN",2,IF(K3184="RURAL",3,"")))</f>
        <v>1</v>
      </c>
      <c r="K3184" s="1" t="s">
        <v>42</v>
      </c>
      <c r="L3184" s="18">
        <v>46082</v>
      </c>
      <c r="M3184" s="49">
        <v>0.58333333333333337</v>
      </c>
      <c r="N3184" s="18">
        <v>46083</v>
      </c>
      <c r="O3184" s="56">
        <v>0.5</v>
      </c>
      <c r="P3184" s="31" t="str">
        <f>TEXT($L3184, "dddd")</f>
        <v>Sunday</v>
      </c>
      <c r="Q3184" s="39" t="s">
        <v>207</v>
      </c>
      <c r="R3184" s="39">
        <v>3384</v>
      </c>
      <c r="S3184" s="1" t="str">
        <f>IF(OR(MONTH(L3184)=12, MONTH(L3184)&lt;=5), "Dry Season", "Wet Season")</f>
        <v>Dry Season</v>
      </c>
      <c r="T3184" s="1">
        <v>1</v>
      </c>
      <c r="U3184" s="1">
        <v>0</v>
      </c>
      <c r="V3184" s="1">
        <v>0</v>
      </c>
      <c r="W3184" s="2">
        <f>IF(ISNUMBER(SEARCH("N/A", X3184)), 0, 1)</f>
        <v>1</v>
      </c>
      <c r="X3184" s="1" t="s">
        <v>2500</v>
      </c>
      <c r="Y3184" s="1">
        <v>14.5530822</v>
      </c>
      <c r="Z3184" s="1">
        <v>121.021794</v>
      </c>
      <c r="AA3184" s="11" cm="1">
        <f t="array" ref="AA3184">IF(ISBLANK(Y3184), 0, VINCentyInvDistance(F3184,G3184,Y3184,Z3184))</f>
        <v>252211.18372764639</v>
      </c>
      <c r="AB3184" s="1">
        <v>0</v>
      </c>
      <c r="AC3184" s="1">
        <v>8.6</v>
      </c>
      <c r="AD3184" s="1">
        <v>5</v>
      </c>
      <c r="AE3184" s="1">
        <v>534</v>
      </c>
      <c r="AF3184" s="1">
        <v>1</v>
      </c>
      <c r="AG3184" s="1" t="s">
        <v>2501</v>
      </c>
      <c r="AH3184" s="1" t="s">
        <v>2501</v>
      </c>
      <c r="AI3184" s="1" t="str">
        <f>TRIM(MID(SUBSTITUTE($H3184,",",REPT(" ",200)),(LEN($H3184)-LEN(SUBSTITUTE($H3184,",",""))-2)*200+1,200))</f>
        <v>Romblon</v>
      </c>
      <c r="AJ3184" s="1" t="s">
        <v>55</v>
      </c>
      <c r="AK3184" t="s">
        <v>17313</v>
      </c>
      <c r="AL3184" s="2">
        <v>0</v>
      </c>
      <c r="AM3184" s="1"/>
    </row>
    <row r="3185" spans="1:39" ht="12.75" customHeight="1">
      <c r="A3185" s="1"/>
      <c r="B3185" s="1" t="s">
        <v>9543</v>
      </c>
      <c r="C3185" s="1" t="s">
        <v>9544</v>
      </c>
      <c r="D3185" s="3" t="str">
        <f ca="1">IFERROR(__xludf.DUMMYFUNCTION("PROPER(REGEXEXTRACT(B2549, ""(?:https?:\/\/)?(?:www\.)?([a-zA-Z0-9-]+)\.""))"),"Skyscanner")</f>
        <v>Skyscanner</v>
      </c>
      <c r="E3185" s="1" t="s">
        <v>9545</v>
      </c>
      <c r="F3185" s="1">
        <v>14.561199999999999</v>
      </c>
      <c r="G3185" s="1">
        <v>121.21040000000001</v>
      </c>
      <c r="H3185" s="1" t="s">
        <v>9546</v>
      </c>
      <c r="I3185" s="1" t="s">
        <v>4967</v>
      </c>
      <c r="J3185" s="1">
        <f>IF(K3185="URBAN",1,IF(K3185="SUBURBAN",2,IF(K3185="RURAL",3,"")))</f>
        <v>1</v>
      </c>
      <c r="K3185" s="1" t="s">
        <v>42</v>
      </c>
      <c r="L3185" s="18">
        <v>46082</v>
      </c>
      <c r="M3185" s="49">
        <v>0.58333333333333337</v>
      </c>
      <c r="N3185" s="18">
        <v>46083</v>
      </c>
      <c r="O3185" s="56">
        <v>0.5</v>
      </c>
      <c r="P3185" s="31" t="str">
        <f>TEXT($L3185, "dddd")</f>
        <v>Sunday</v>
      </c>
      <c r="Q3185" s="39" t="s">
        <v>9547</v>
      </c>
      <c r="R3185" s="39">
        <v>6500</v>
      </c>
      <c r="S3185" s="1" t="str">
        <f>IF(OR(MONTH(L3185)=12, MONTH(L3185)&lt;=5), "Dry Season", "Wet Season")</f>
        <v>Dry Season</v>
      </c>
      <c r="T3185" s="1">
        <v>1</v>
      </c>
      <c r="U3185" s="1">
        <v>0</v>
      </c>
      <c r="V3185" s="1">
        <v>0</v>
      </c>
      <c r="W3185" s="2">
        <f>IF(ISNUMBER(SEARCH("N/A", X3185)), 0, 1)</f>
        <v>1</v>
      </c>
      <c r="X3185" s="1" t="s">
        <v>4968</v>
      </c>
      <c r="Y3185" s="1">
        <v>13.61327</v>
      </c>
      <c r="Z3185" s="1">
        <v>123.22176</v>
      </c>
      <c r="AA3185" s="11" cm="1">
        <f t="array" ref="AA3185">IF(ISBLANK(Y3185), 0, VINCentyInvDistance(F3185,G3185,Y3185,Z3185))</f>
        <v>241204.39774458058</v>
      </c>
      <c r="AB3185" s="1">
        <v>1</v>
      </c>
      <c r="AC3185" s="1">
        <v>8.1999999999999993</v>
      </c>
      <c r="AD3185" s="1">
        <v>4.9000000000000004</v>
      </c>
      <c r="AE3185" s="1">
        <v>506</v>
      </c>
      <c r="AF3185" s="1">
        <v>1</v>
      </c>
      <c r="AG3185" s="1" t="s">
        <v>4969</v>
      </c>
      <c r="AH3185" s="1" t="s">
        <v>4970</v>
      </c>
      <c r="AI3185" s="1" t="str">
        <f>TRIM(MID(SUBSTITUTE($H3185,",",REPT(" ",200)),(LEN($H3185)-LEN(SUBSTITUTE($H3185,",",""))-2)*200+1,200))</f>
        <v>Calabarzon</v>
      </c>
      <c r="AJ3185" s="1" t="s">
        <v>55</v>
      </c>
      <c r="AK3185" t="s">
        <v>16942</v>
      </c>
      <c r="AL3185" s="2">
        <v>0</v>
      </c>
      <c r="AM3185" s="1"/>
    </row>
    <row r="3186" spans="1:39" ht="12.75" customHeight="1">
      <c r="A3186" s="1"/>
      <c r="B3186" s="1" t="s">
        <v>9553</v>
      </c>
      <c r="C3186" s="1" t="s">
        <v>9554</v>
      </c>
      <c r="D3186" s="3" t="str">
        <f ca="1">IFERROR(__xludf.DUMMYFUNCTION("PROPER(REGEXEXTRACT(B2551, ""(?:https?:\/\/)?(?:www\.)?([a-zA-Z0-9-]+)\.""))"),"Skyscanner")</f>
        <v>Skyscanner</v>
      </c>
      <c r="E3186" s="1" t="s">
        <v>9555</v>
      </c>
      <c r="F3186" s="1">
        <v>14.1153</v>
      </c>
      <c r="G3186" s="1">
        <v>120.9618</v>
      </c>
      <c r="H3186" s="1" t="s">
        <v>9556</v>
      </c>
      <c r="I3186" s="1" t="s">
        <v>50</v>
      </c>
      <c r="J3186" s="1">
        <f>IF(K3186="URBAN",1,IF(K3186="SUBURBAN",2,IF(K3186="RURAL",3,"")))</f>
        <v>1</v>
      </c>
      <c r="K3186" s="1" t="s">
        <v>42</v>
      </c>
      <c r="L3186" s="18">
        <v>46082</v>
      </c>
      <c r="M3186" s="49">
        <v>0.625</v>
      </c>
      <c r="N3186" s="18">
        <v>46083</v>
      </c>
      <c r="O3186" s="56">
        <v>0.5</v>
      </c>
      <c r="P3186" s="31" t="str">
        <f>TEXT($L3186, "dddd")</f>
        <v>Sunday</v>
      </c>
      <c r="Q3186" s="39" t="s">
        <v>117</v>
      </c>
      <c r="R3186" s="39">
        <v>3800</v>
      </c>
      <c r="S3186" s="1" t="str">
        <f>IF(OR(MONTH(L3186)=12, MONTH(L3186)&lt;=5), "Dry Season", "Wet Season")</f>
        <v>Dry Season</v>
      </c>
      <c r="T3186" s="1">
        <v>1</v>
      </c>
      <c r="U3186" s="1">
        <v>0</v>
      </c>
      <c r="V3186" s="1">
        <v>0</v>
      </c>
      <c r="W3186" s="2">
        <f>IF(ISNUMBER(SEARCH("N/A", X3186)), 0, 1)</f>
        <v>1</v>
      </c>
      <c r="X3186" s="1" t="s">
        <v>2555</v>
      </c>
      <c r="Y3186" s="1">
        <v>14.5565479</v>
      </c>
      <c r="Z3186" s="1">
        <v>121.054103</v>
      </c>
      <c r="AA3186" s="11" cm="1">
        <f t="array" ref="AA3186">IF(ISBLANK(Y3186), 0, VINCentyInvDistance(F3186,G3186,Y3186,Z3186))</f>
        <v>49825.779089806609</v>
      </c>
      <c r="AB3186" s="1">
        <v>0</v>
      </c>
      <c r="AC3186" s="1">
        <v>8.8000000000000007</v>
      </c>
      <c r="AD3186" s="1">
        <v>3.9</v>
      </c>
      <c r="AE3186" s="1">
        <v>157</v>
      </c>
      <c r="AF3186" s="1">
        <v>1</v>
      </c>
      <c r="AG3186" s="1" t="s">
        <v>2556</v>
      </c>
      <c r="AH3186" s="1" t="s">
        <v>2556</v>
      </c>
      <c r="AI3186" s="1" t="str">
        <f>TRIM(MID(SUBSTITUTE($H3186,",",REPT(" ",200)),(LEN($H3186)-LEN(SUBSTITUTE($H3186,",",""))-2)*200+1,200))</f>
        <v>Calabarzon</v>
      </c>
      <c r="AJ3186" s="1" t="s">
        <v>55</v>
      </c>
      <c r="AK3186" t="s">
        <v>9557</v>
      </c>
      <c r="AL3186" s="2">
        <v>0</v>
      </c>
      <c r="AM3186" s="1"/>
    </row>
    <row r="3187" spans="1:39" ht="12.75" customHeight="1">
      <c r="A3187" s="1"/>
      <c r="B3187" s="1" t="s">
        <v>9576</v>
      </c>
      <c r="C3187" s="1" t="s">
        <v>9577</v>
      </c>
      <c r="D3187" s="3" t="str">
        <f ca="1">IFERROR(__xludf.DUMMYFUNCTION("PROPER(REGEXEXTRACT(B2556, ""(?:https?:\/\/)?(?:www\.)?([a-zA-Z0-9-]+)\.""))"),"Google")</f>
        <v>Google</v>
      </c>
      <c r="E3187" s="1" t="s">
        <v>9578</v>
      </c>
      <c r="F3187" s="1">
        <v>14.63547</v>
      </c>
      <c r="G3187" s="1">
        <v>120.97517000000001</v>
      </c>
      <c r="H3187" s="1" t="s">
        <v>9579</v>
      </c>
      <c r="I3187" s="1" t="s">
        <v>50</v>
      </c>
      <c r="J3187" s="1">
        <f>IF(K3187="URBAN",1,IF(K3187="SUBURBAN",2,IF(K3187="RURAL",3,"")))</f>
        <v>1</v>
      </c>
      <c r="K3187" s="1" t="s">
        <v>42</v>
      </c>
      <c r="L3187" s="18">
        <v>46082</v>
      </c>
      <c r="M3187" s="49">
        <v>0.625</v>
      </c>
      <c r="N3187" s="18">
        <v>46083</v>
      </c>
      <c r="O3187" s="56">
        <v>0.5</v>
      </c>
      <c r="P3187" s="31" t="str">
        <f>TEXT($L3187, "dddd")</f>
        <v>Sunday</v>
      </c>
      <c r="Q3187" s="39" t="s">
        <v>111</v>
      </c>
      <c r="R3187" s="39">
        <v>698</v>
      </c>
      <c r="S3187" s="1" t="str">
        <f>IF(OR(MONTH(L3187)=12, MONTH(L3187)&lt;=5), "Dry Season", "Wet Season")</f>
        <v>Dry Season</v>
      </c>
      <c r="T3187" s="1">
        <v>1</v>
      </c>
      <c r="U3187" s="1">
        <v>0</v>
      </c>
      <c r="V3187" s="1">
        <v>0</v>
      </c>
      <c r="W3187" s="2">
        <f>IF(ISNUMBER(SEARCH("N/A", X3187)), 0, 1)</f>
        <v>0</v>
      </c>
      <c r="X3187" s="1" t="s">
        <v>44</v>
      </c>
      <c r="Y3187" s="1"/>
      <c r="Z3187" s="1"/>
      <c r="AA3187" s="11" cm="1">
        <f t="array" ref="AA3187">IF(ISBLANK(Y3187), 0, VINCentyInvDistance(F3187,G3187,Y3187,Z3187))</f>
        <v>0</v>
      </c>
      <c r="AB3187" s="1">
        <v>0</v>
      </c>
      <c r="AC3187" s="1">
        <v>0</v>
      </c>
      <c r="AD3187" s="1">
        <v>0</v>
      </c>
      <c r="AE3187" s="1">
        <v>114</v>
      </c>
      <c r="AF3187" s="1">
        <v>1</v>
      </c>
      <c r="AG3187" s="1" t="str">
        <f>TRIM(MID(SUBSTITUTE($H3187,",",REPT(" ",200)),(LEN($H3187)-LEN(SUBSTITUTE($H3187,",",""))-4)*200+1,200))</f>
        <v>Caloocan</v>
      </c>
      <c r="AH3187" s="1" t="str">
        <f>TRIM(MID(SUBSTITUTE($H3187,",",REPT(" ",200)),(LEN($H3187)-LEN(SUBSTITUTE($H3187,",",""))-3)*200+1,200))</f>
        <v>Capital District</v>
      </c>
      <c r="AI3187" s="1" t="str">
        <f>TRIM(MID(SUBSTITUTE($H3187,",",REPT(" ",200)),(LEN($H3187)-LEN(SUBSTITUTE($H3187,",",""))-2)*200+1,200))</f>
        <v>Metro Manila</v>
      </c>
      <c r="AJ3187" s="1" t="str">
        <f>TRIM(MID(SUBSTITUTE($H3187,",",REPT(" ",200)),(LEN($H3187)-LEN(SUBSTITUTE($H3187,",",""))-0)*200+1,200))</f>
        <v>Philippines</v>
      </c>
      <c r="AL3187" s="2">
        <v>0</v>
      </c>
      <c r="AM3187" s="1"/>
    </row>
    <row r="3188" spans="1:39" ht="12.75" customHeight="1">
      <c r="A3188" s="1"/>
      <c r="B3188" s="1" t="s">
        <v>9580</v>
      </c>
      <c r="C3188" s="1" t="s">
        <v>9581</v>
      </c>
      <c r="D3188" s="3" t="str">
        <f ca="1">IFERROR(__xludf.DUMMYFUNCTION("PROPER(REGEXEXTRACT(B2557, ""(?:https?:\/\/)?(?:www\.)?([a-zA-Z0-9-]+)\.""))"),"Skyscanner")</f>
        <v>Skyscanner</v>
      </c>
      <c r="E3188" s="1" t="s">
        <v>9582</v>
      </c>
      <c r="F3188" s="1">
        <v>14.63547</v>
      </c>
      <c r="G3188" s="1">
        <v>120.97517000000001</v>
      </c>
      <c r="H3188" s="1" t="s">
        <v>9579</v>
      </c>
      <c r="I3188" s="1" t="s">
        <v>50</v>
      </c>
      <c r="J3188" s="1">
        <f>IF(K3188="URBAN",1,IF(K3188="SUBURBAN",2,IF(K3188="RURAL",3,"")))</f>
        <v>1</v>
      </c>
      <c r="K3188" s="1" t="s">
        <v>42</v>
      </c>
      <c r="L3188" s="18">
        <v>46082</v>
      </c>
      <c r="M3188" s="49">
        <v>0.58333333333333337</v>
      </c>
      <c r="N3188" s="18">
        <v>46083</v>
      </c>
      <c r="O3188" s="56">
        <v>0.5</v>
      </c>
      <c r="P3188" s="31" t="str">
        <f>TEXT($L3188, "dddd")</f>
        <v>Sunday</v>
      </c>
      <c r="Q3188" s="39" t="s">
        <v>207</v>
      </c>
      <c r="R3188" s="39">
        <v>1464</v>
      </c>
      <c r="S3188" s="1" t="str">
        <f>IF(OR(MONTH(L3188)=12, MONTH(L3188)&lt;=5), "Dry Season", "Wet Season")</f>
        <v>Dry Season</v>
      </c>
      <c r="T3188" s="1">
        <v>1</v>
      </c>
      <c r="U3188" s="1">
        <v>0</v>
      </c>
      <c r="V3188" s="1">
        <v>0</v>
      </c>
      <c r="W3188" s="2">
        <f>IF(ISNUMBER(SEARCH("N/A", X3188)), 0, 1)</f>
        <v>0</v>
      </c>
      <c r="X3188" s="1" t="s">
        <v>44</v>
      </c>
      <c r="Y3188" s="1"/>
      <c r="Z3188" s="1"/>
      <c r="AA3188" s="11" cm="1">
        <f t="array" ref="AA3188">IF(ISBLANK(Y3188), 0, VINCentyInvDistance(F3188,G3188,Y3188,Z3188))</f>
        <v>0</v>
      </c>
      <c r="AB3188" s="1">
        <v>0</v>
      </c>
      <c r="AC3188" s="1">
        <v>6.2</v>
      </c>
      <c r="AD3188" s="1">
        <v>3.6</v>
      </c>
      <c r="AE3188" s="1">
        <v>58</v>
      </c>
      <c r="AF3188" s="1">
        <v>1</v>
      </c>
      <c r="AG3188" s="1" t="s">
        <v>68</v>
      </c>
      <c r="AH3188" s="1" t="str">
        <f>TRIM(MID(SUBSTITUTE($H3188,",",REPT(" ",200)),(LEN($H3188)-LEN(SUBSTITUTE($H3188,",",""))-3)*200+1,200))</f>
        <v>Capital District</v>
      </c>
      <c r="AI3188" s="1" t="s">
        <v>54</v>
      </c>
      <c r="AJ3188" s="1" t="s">
        <v>55</v>
      </c>
      <c r="AK3188" t="s">
        <v>9583</v>
      </c>
      <c r="AL3188" s="1">
        <v>1</v>
      </c>
      <c r="AM3188" s="1" t="s">
        <v>9584</v>
      </c>
    </row>
    <row r="3189" spans="1:39" ht="12.75" customHeight="1">
      <c r="A3189" s="1"/>
      <c r="B3189" s="1" t="s">
        <v>9585</v>
      </c>
      <c r="C3189" s="1" t="s">
        <v>9586</v>
      </c>
      <c r="D3189" s="3" t="str">
        <f ca="1">IFERROR(__xludf.DUMMYFUNCTION("PROPER(REGEXEXTRACT(B2558, ""(?:https?:\/\/)?(?:www\.)?([a-zA-Z0-9-]+)\.""))"),"Skyscanner")</f>
        <v>Skyscanner</v>
      </c>
      <c r="E3189" s="1" t="s">
        <v>9587</v>
      </c>
      <c r="F3189" s="1">
        <v>13.522147</v>
      </c>
      <c r="G3189" s="1">
        <v>120.961679</v>
      </c>
      <c r="H3189" s="1" t="s">
        <v>9588</v>
      </c>
      <c r="I3189" s="1" t="s">
        <v>50</v>
      </c>
      <c r="J3189" s="1">
        <f>IF(K3189="URBAN",1,IF(K3189="SUBURBAN",2,IF(K3189="RURAL",3,"")))</f>
        <v>1</v>
      </c>
      <c r="K3189" s="1" t="s">
        <v>42</v>
      </c>
      <c r="L3189" s="18">
        <v>46082</v>
      </c>
      <c r="M3189" s="49">
        <v>0.58333333333333337</v>
      </c>
      <c r="N3189" s="18">
        <v>46083</v>
      </c>
      <c r="O3189" s="56">
        <v>0.5</v>
      </c>
      <c r="P3189" s="31" t="str">
        <f>TEXT($L3189, "dddd")</f>
        <v>Sunday</v>
      </c>
      <c r="Q3189" s="39" t="s">
        <v>111</v>
      </c>
      <c r="R3189" s="39">
        <v>3814</v>
      </c>
      <c r="S3189" s="1" t="str">
        <f>IF(OR(MONTH(L3189)=12, MONTH(L3189)&lt;=5), "Dry Season", "Wet Season")</f>
        <v>Dry Season</v>
      </c>
      <c r="T3189" s="1">
        <v>1</v>
      </c>
      <c r="U3189" s="1">
        <v>0</v>
      </c>
      <c r="V3189" s="1">
        <v>0</v>
      </c>
      <c r="W3189" s="2">
        <f>IF(ISNUMBER(SEARCH("N/A", X3189)), 0, 1)</f>
        <v>1</v>
      </c>
      <c r="X3189" s="1" t="s">
        <v>2500</v>
      </c>
      <c r="Y3189" s="1">
        <v>14.5530822</v>
      </c>
      <c r="Z3189" s="1">
        <v>121.021794</v>
      </c>
      <c r="AA3189" s="11" cm="1">
        <f t="array" ref="AA3189">IF(ISBLANK(Y3189), 0, VINCentyInvDistance(F3189,G3189,Y3189,Z3189))</f>
        <v>114246.99591442502</v>
      </c>
      <c r="AB3189" s="1">
        <v>0</v>
      </c>
      <c r="AC3189" s="1">
        <v>9.6</v>
      </c>
      <c r="AD3189" s="1">
        <v>4.5999999999999996</v>
      </c>
      <c r="AE3189" s="1">
        <v>65</v>
      </c>
      <c r="AF3189" s="1">
        <v>1</v>
      </c>
      <c r="AG3189" s="1" t="s">
        <v>2501</v>
      </c>
      <c r="AH3189" s="1" t="s">
        <v>2501</v>
      </c>
      <c r="AI3189" s="1" t="str">
        <f>TRIM(MID(SUBSTITUTE($H3189,",",REPT(" ",200)),(LEN($H3189)-LEN(SUBSTITUTE($H3189,",",""))-2)*200+1,200))</f>
        <v>Mimaropa</v>
      </c>
      <c r="AJ3189" s="1" t="s">
        <v>55</v>
      </c>
      <c r="AK3189" t="s">
        <v>17316</v>
      </c>
      <c r="AL3189" s="2">
        <v>0</v>
      </c>
      <c r="AM3189" s="1"/>
    </row>
    <row r="3190" spans="1:39" ht="12.75" customHeight="1">
      <c r="A3190" s="1"/>
      <c r="B3190" s="1" t="s">
        <v>9595</v>
      </c>
      <c r="C3190" s="1" t="s">
        <v>9596</v>
      </c>
      <c r="D3190" s="3" t="str">
        <f ca="1">IFERROR(__xludf.DUMMYFUNCTION("PROPER(REGEXEXTRACT(B2560, ""(?:https?:\/\/)?(?:www\.)?([a-zA-Z0-9-]+)\.""))"),"Google")</f>
        <v>Google</v>
      </c>
      <c r="E3190" s="1" t="s">
        <v>9597</v>
      </c>
      <c r="F3190" s="1">
        <v>14.382078999999999</v>
      </c>
      <c r="G3190" s="1">
        <v>120.937106</v>
      </c>
      <c r="H3190" s="1" t="s">
        <v>9598</v>
      </c>
      <c r="I3190" s="1" t="s">
        <v>50</v>
      </c>
      <c r="J3190" s="1">
        <f>IF(K3190="URBAN",1,IF(K3190="SUBURBAN",2,IF(K3190="RURAL",3,"")))</f>
        <v>1</v>
      </c>
      <c r="K3190" s="1" t="s">
        <v>42</v>
      </c>
      <c r="L3190" s="18">
        <v>46082</v>
      </c>
      <c r="M3190" s="49">
        <v>0.625</v>
      </c>
      <c r="N3190" s="18">
        <v>46083</v>
      </c>
      <c r="O3190" s="56">
        <v>0.5</v>
      </c>
      <c r="P3190" s="31" t="str">
        <f>TEXT($L3190, "dddd")</f>
        <v>Sunday</v>
      </c>
      <c r="Q3190" s="39" t="s">
        <v>111</v>
      </c>
      <c r="R3190" s="39">
        <v>6132</v>
      </c>
      <c r="S3190" s="1" t="str">
        <f>IF(OR(MONTH(L3190)=12, MONTH(L3190)&lt;=5), "Dry Season", "Wet Season")</f>
        <v>Dry Season</v>
      </c>
      <c r="T3190" s="1">
        <v>1</v>
      </c>
      <c r="U3190" s="1">
        <v>0</v>
      </c>
      <c r="V3190" s="1">
        <v>1</v>
      </c>
      <c r="W3190" s="2">
        <f>IF(ISNUMBER(SEARCH("N/A", X3190)), 0, 1)</f>
        <v>1</v>
      </c>
      <c r="X3190" s="1" t="s">
        <v>9599</v>
      </c>
      <c r="Y3190" s="1">
        <v>14.6187173</v>
      </c>
      <c r="Z3190" s="1">
        <v>121.1013937</v>
      </c>
      <c r="AA3190" s="11" cm="1">
        <f t="array" ref="AA3190">IF(ISBLANK(Y3190), 0, VINCentyInvDistance(F3190,G3190,Y3190,Z3190))</f>
        <v>31609.439403005457</v>
      </c>
      <c r="AB3190" s="1">
        <v>0</v>
      </c>
      <c r="AC3190" s="1">
        <v>0</v>
      </c>
      <c r="AD3190" s="1">
        <v>0</v>
      </c>
      <c r="AE3190" s="1">
        <v>103</v>
      </c>
      <c r="AF3190" s="1">
        <v>1</v>
      </c>
      <c r="AG3190" s="1" t="s">
        <v>9600</v>
      </c>
      <c r="AH3190" s="1" t="s">
        <v>2387</v>
      </c>
      <c r="AI3190" s="1" t="str">
        <f>TRIM(MID(SUBSTITUTE($H3190,",",REPT(" ",200)),(LEN($H3190)-LEN(SUBSTITUTE($H3190,",",""))-2)*200+1,200))</f>
        <v>Calabarzon</v>
      </c>
      <c r="AJ3190" s="1" t="s">
        <v>55</v>
      </c>
      <c r="AL3190" s="2">
        <v>0</v>
      </c>
      <c r="AM3190" s="1"/>
    </row>
    <row r="3191" spans="1:39" ht="12.75" customHeight="1">
      <c r="A3191" s="1"/>
      <c r="B3191" s="1" t="s">
        <v>9601</v>
      </c>
      <c r="C3191" s="1" t="s">
        <v>9602</v>
      </c>
      <c r="D3191" s="3" t="str">
        <f ca="1">IFERROR(__xludf.DUMMYFUNCTION("PROPER(REGEXEXTRACT(B2561, ""(?:https?:\/\/)?(?:www\.)?([a-zA-Z0-9-]+)\.""))"),"Skyscanner")</f>
        <v>Skyscanner</v>
      </c>
      <c r="E3191" s="1" t="s">
        <v>9603</v>
      </c>
      <c r="F3191" s="1">
        <v>9.5533800000000006</v>
      </c>
      <c r="G3191" s="1">
        <v>123.79988</v>
      </c>
      <c r="H3191" s="1" t="s">
        <v>9604</v>
      </c>
      <c r="I3191" s="1" t="s">
        <v>1300</v>
      </c>
      <c r="J3191" s="1">
        <f>IF(K3191="URBAN",1,IF(K3191="SUBURBAN",2,IF(K3191="RURAL",3,"")))</f>
        <v>1</v>
      </c>
      <c r="K3191" s="1" t="s">
        <v>42</v>
      </c>
      <c r="L3191" s="18">
        <v>46082</v>
      </c>
      <c r="M3191" s="49">
        <v>0.58333333333333337</v>
      </c>
      <c r="N3191" s="18">
        <v>46083</v>
      </c>
      <c r="O3191" s="56">
        <v>0.5</v>
      </c>
      <c r="P3191" s="31" t="str">
        <f>TEXT($L3191, "dddd")</f>
        <v>Sunday</v>
      </c>
      <c r="Q3191" s="39" t="s">
        <v>61</v>
      </c>
      <c r="R3191" s="39">
        <v>11393</v>
      </c>
      <c r="S3191" s="1" t="str">
        <f>IF(OR(MONTH(L3191)=12, MONTH(L3191)&lt;=5), "Dry Season", "Wet Season")</f>
        <v>Dry Season</v>
      </c>
      <c r="T3191" s="1">
        <v>1</v>
      </c>
      <c r="U3191" s="1">
        <v>0</v>
      </c>
      <c r="V3191" s="1">
        <v>1</v>
      </c>
      <c r="W3191" s="2">
        <f>IF(ISNUMBER(SEARCH("N/A", X3191)), 0, 1)</f>
        <v>1</v>
      </c>
      <c r="X3191" s="1" t="s">
        <v>9605</v>
      </c>
      <c r="Y3191" s="1">
        <v>14.423698999999999</v>
      </c>
      <c r="Z3191" s="1">
        <v>120.94002999999999</v>
      </c>
      <c r="AA3191" s="11" cm="1">
        <f t="array" ref="AA3191">IF(ISBLANK(Y3191), 0, VINCentyInvDistance(F3191,G3191,Y3191,Z3191))</f>
        <v>622262.67019767733</v>
      </c>
      <c r="AB3191" s="1">
        <v>0</v>
      </c>
      <c r="AC3191" s="1">
        <v>9</v>
      </c>
      <c r="AD3191" s="1">
        <v>4.5</v>
      </c>
      <c r="AE3191" s="1">
        <v>1</v>
      </c>
      <c r="AF3191" s="1">
        <v>1</v>
      </c>
      <c r="AG3191" s="1" t="s">
        <v>9606</v>
      </c>
      <c r="AH3191" s="1" t="s">
        <v>1730</v>
      </c>
      <c r="AI3191" s="1" t="str">
        <f>TRIM(MID(SUBSTITUTE($H3191,",",REPT(" ",200)),(LEN($H3191)-LEN(SUBSTITUTE($H3191,",",""))-2)*200+1,200))</f>
        <v>Central Visayas</v>
      </c>
      <c r="AJ3191" s="1" t="s">
        <v>55</v>
      </c>
      <c r="AK3191" t="s">
        <v>17318</v>
      </c>
      <c r="AL3191" s="2">
        <v>0</v>
      </c>
      <c r="AM3191" s="1"/>
    </row>
    <row r="3192" spans="1:39" ht="12.75" customHeight="1">
      <c r="A3192" s="1"/>
      <c r="B3192" s="1" t="s">
        <v>9625</v>
      </c>
      <c r="C3192" s="1" t="s">
        <v>9626</v>
      </c>
      <c r="D3192" s="3" t="str">
        <f ca="1">IFERROR(__xludf.DUMMYFUNCTION("PROPER(REGEXEXTRACT(B2567, ""(?:https?:\/\/)?(?:www\.)?([a-zA-Z0-9-]+)\.""))"),"Skyscanner")</f>
        <v>Skyscanner</v>
      </c>
      <c r="E3192" s="1" t="s">
        <v>9627</v>
      </c>
      <c r="F3192" s="1">
        <v>14.57146</v>
      </c>
      <c r="G3192" s="1">
        <v>120.98559</v>
      </c>
      <c r="H3192" s="1" t="s">
        <v>9624</v>
      </c>
      <c r="I3192" s="1" t="s">
        <v>50</v>
      </c>
      <c r="J3192" s="1">
        <f>IF(K3192="URBAN",1,IF(K3192="SUBURBAN",2,IF(K3192="RURAL",3,"")))</f>
        <v>1</v>
      </c>
      <c r="K3192" s="1" t="s">
        <v>42</v>
      </c>
      <c r="L3192" s="18">
        <v>46082</v>
      </c>
      <c r="M3192" s="49">
        <v>0.58333333333333337</v>
      </c>
      <c r="N3192" s="18">
        <v>46083</v>
      </c>
      <c r="O3192" s="56">
        <v>0.5</v>
      </c>
      <c r="P3192" s="31" t="str">
        <f>TEXT($L3192, "dddd")</f>
        <v>Sunday</v>
      </c>
      <c r="Q3192" s="39" t="s">
        <v>111</v>
      </c>
      <c r="R3192" s="39">
        <v>3500</v>
      </c>
      <c r="S3192" s="1" t="str">
        <f>IF(OR(MONTH(L3192)=12, MONTH(L3192)&lt;=5), "Dry Season", "Wet Season")</f>
        <v>Dry Season</v>
      </c>
      <c r="T3192" s="1">
        <v>1</v>
      </c>
      <c r="U3192" s="1">
        <v>1</v>
      </c>
      <c r="V3192" s="1">
        <v>1</v>
      </c>
      <c r="W3192" s="2">
        <f>IF(ISNUMBER(SEARCH("N/A", X3192)), 0, 1)</f>
        <v>0</v>
      </c>
      <c r="X3192" s="1" t="s">
        <v>44</v>
      </c>
      <c r="Y3192" s="1"/>
      <c r="Z3192" s="1"/>
      <c r="AA3192" s="11" cm="1">
        <f t="array" ref="AA3192">IF(ISBLANK(Y3192), 0, VINCentyInvDistance(F3192,G3192,Y3192,Z3192))</f>
        <v>0</v>
      </c>
      <c r="AB3192" s="1">
        <v>0</v>
      </c>
      <c r="AC3192" s="1">
        <v>9.4</v>
      </c>
      <c r="AD3192" s="1">
        <v>4.5</v>
      </c>
      <c r="AE3192" s="1">
        <v>44</v>
      </c>
      <c r="AF3192" s="1">
        <v>1</v>
      </c>
      <c r="AG3192" s="1" t="s">
        <v>68</v>
      </c>
      <c r="AH3192" s="1" t="str">
        <f>TRIM(MID(SUBSTITUTE($H3192,",",REPT(" ",200)),(LEN($H3192)-LEN(SUBSTITUTE($H3192,",",""))-3)*200+1,200))</f>
        <v>Capital District</v>
      </c>
      <c r="AI3192" s="1" t="s">
        <v>54</v>
      </c>
      <c r="AJ3192" s="1" t="s">
        <v>55</v>
      </c>
      <c r="AK3192" t="s">
        <v>9628</v>
      </c>
      <c r="AL3192" s="1">
        <v>1</v>
      </c>
      <c r="AM3192" s="1" t="s">
        <v>9629</v>
      </c>
    </row>
    <row r="3193" spans="1:39" ht="12.75" customHeight="1">
      <c r="A3193" s="1"/>
      <c r="B3193" s="1" t="s">
        <v>9634</v>
      </c>
      <c r="C3193" s="1" t="s">
        <v>9635</v>
      </c>
      <c r="D3193" s="3" t="str">
        <f ca="1">IFERROR(__xludf.DUMMYFUNCTION("PROPER(REGEXEXTRACT(B2569, ""(?:https?:\/\/)?(?:www\.)?([a-zA-Z0-9-]+)\.""))"),"Google")</f>
        <v>Google</v>
      </c>
      <c r="E3193" s="1" t="s">
        <v>9636</v>
      </c>
      <c r="F3193" s="1">
        <v>14.459949</v>
      </c>
      <c r="G3193" s="1">
        <v>121.015777</v>
      </c>
      <c r="H3193" s="1" t="s">
        <v>9633</v>
      </c>
      <c r="I3193" s="1" t="s">
        <v>50</v>
      </c>
      <c r="J3193" s="1">
        <f>IF(K3193="URBAN",1,IF(K3193="SUBURBAN",2,IF(K3193="RURAL",3,"")))</f>
        <v>1</v>
      </c>
      <c r="K3193" s="1" t="s">
        <v>42</v>
      </c>
      <c r="L3193" s="18">
        <v>46082</v>
      </c>
      <c r="M3193" s="49">
        <v>0.625</v>
      </c>
      <c r="N3193" s="18">
        <v>46083</v>
      </c>
      <c r="O3193" s="56">
        <v>0.5</v>
      </c>
      <c r="P3193" s="31" t="str">
        <f>TEXT($L3193, "dddd")</f>
        <v>Sunday</v>
      </c>
      <c r="Q3193" s="39" t="s">
        <v>111</v>
      </c>
      <c r="R3193" s="39">
        <v>2190</v>
      </c>
      <c r="S3193" s="1" t="str">
        <f>IF(OR(MONTH(L3193)=12, MONTH(L3193)&lt;=5), "Dry Season", "Wet Season")</f>
        <v>Dry Season</v>
      </c>
      <c r="T3193" s="1">
        <v>1</v>
      </c>
      <c r="U3193" s="1">
        <v>1</v>
      </c>
      <c r="V3193" s="1">
        <v>1</v>
      </c>
      <c r="W3193" s="2">
        <f>IF(ISNUMBER(SEARCH("N/A", X3193)), 0, 1)</f>
        <v>0</v>
      </c>
      <c r="X3193" s="1" t="s">
        <v>44</v>
      </c>
      <c r="Y3193" s="1"/>
      <c r="Z3193" s="1"/>
      <c r="AA3193" s="11" cm="1">
        <f t="array" ref="AA3193">IF(ISBLANK(Y3193), 0, VINCentyInvDistance(F3193,G3193,Y3193,Z3193))</f>
        <v>0</v>
      </c>
      <c r="AB3193" s="1">
        <v>0</v>
      </c>
      <c r="AC3193" s="1">
        <v>0</v>
      </c>
      <c r="AD3193" s="1">
        <v>0</v>
      </c>
      <c r="AE3193" s="1">
        <v>33</v>
      </c>
      <c r="AF3193" s="1">
        <v>1</v>
      </c>
      <c r="AG3193" s="1" t="str">
        <f>TRIM(MID(SUBSTITUTE($H3193,",",REPT(" ",200)),(LEN($H3193)-LEN(SUBSTITUTE($H3193,",",""))-4)*200+1,200))</f>
        <v>Parañaque</v>
      </c>
      <c r="AH3193" s="1" t="str">
        <f>TRIM(MID(SUBSTITUTE($H3193,",",REPT(" ",200)),(LEN($H3193)-LEN(SUBSTITUTE($H3193,",",""))-3)*200+1,200))</f>
        <v>Southern Manila District</v>
      </c>
      <c r="AI3193" s="1" t="str">
        <f>TRIM(MID(SUBSTITUTE($H3193,",",REPT(" ",200)),(LEN($H3193)-LEN(SUBSTITUTE($H3193,",",""))-2)*200+1,200))</f>
        <v>Metro Manila</v>
      </c>
      <c r="AJ3193" s="1" t="str">
        <f>TRIM(MID(SUBSTITUTE($H3193,",",REPT(" ",200)),(LEN($H3193)-LEN(SUBSTITUTE($H3193,",",""))-0)*200+1,200))</f>
        <v>Philippines</v>
      </c>
      <c r="AL3193" s="2">
        <v>0</v>
      </c>
      <c r="AM3193" s="1" t="s">
        <v>9637</v>
      </c>
    </row>
    <row r="3194" spans="1:39" ht="12.75" customHeight="1">
      <c r="A3194" s="1"/>
      <c r="B3194" s="1" t="s">
        <v>9650</v>
      </c>
      <c r="C3194" s="1" t="s">
        <v>9651</v>
      </c>
      <c r="D3194" s="3" t="str">
        <f ca="1">IFERROR(__xludf.DUMMYFUNCTION("PROPER(REGEXEXTRACT(B2572, ""(?:https?:\/\/)?(?:www\.)?([a-zA-Z0-9-]+)\.""))"),"Skyscanner")</f>
        <v>Skyscanner</v>
      </c>
      <c r="E3194" s="1" t="s">
        <v>9652</v>
      </c>
      <c r="F3194" s="1">
        <v>10.317723000000001</v>
      </c>
      <c r="G3194" s="1">
        <v>123.906982</v>
      </c>
      <c r="H3194" s="1" t="s">
        <v>9646</v>
      </c>
      <c r="I3194" s="1" t="s">
        <v>2622</v>
      </c>
      <c r="J3194" s="1">
        <f>IF(K3194="URBAN",1,IF(K3194="SUBURBAN",2,IF(K3194="RURAL",3,"")))</f>
        <v>1</v>
      </c>
      <c r="K3194" s="1" t="s">
        <v>42</v>
      </c>
      <c r="L3194" s="18">
        <v>46082</v>
      </c>
      <c r="M3194" s="49">
        <v>0.58333333333333337</v>
      </c>
      <c r="N3194" s="18">
        <v>46083</v>
      </c>
      <c r="O3194" s="56">
        <v>0.5</v>
      </c>
      <c r="P3194" s="31" t="str">
        <f>TEXT($L3194, "dddd")</f>
        <v>Sunday</v>
      </c>
      <c r="Q3194" s="39" t="s">
        <v>111</v>
      </c>
      <c r="R3194" s="39">
        <v>2500</v>
      </c>
      <c r="S3194" s="1" t="str">
        <f>IF(OR(MONTH(L3194)=12, MONTH(L3194)&lt;=5), "Dry Season", "Wet Season")</f>
        <v>Dry Season</v>
      </c>
      <c r="T3194" s="1">
        <v>1</v>
      </c>
      <c r="U3194" s="1">
        <v>0</v>
      </c>
      <c r="V3194" s="1">
        <v>1</v>
      </c>
      <c r="W3194" s="2">
        <f>IF(ISNUMBER(SEARCH("N/A", X3194)), 0, 1)</f>
        <v>0</v>
      </c>
      <c r="X3194" s="1" t="s">
        <v>44</v>
      </c>
      <c r="Y3194" s="1"/>
      <c r="Z3194" s="1"/>
      <c r="AA3194" s="11" cm="1">
        <f t="array" ref="AA3194">IF(ISBLANK(Y3194), 0, VINCentyInvDistance(F3194,G3194,Y3194,Z3194))</f>
        <v>0</v>
      </c>
      <c r="AB3194" s="1">
        <v>1</v>
      </c>
      <c r="AC3194" s="1">
        <v>9</v>
      </c>
      <c r="AD3194" s="1">
        <v>4.0999999999999996</v>
      </c>
      <c r="AE3194" s="1">
        <v>553</v>
      </c>
      <c r="AF3194" s="1">
        <v>1</v>
      </c>
      <c r="AG3194" s="1" t="s">
        <v>731</v>
      </c>
      <c r="AH3194" s="1" t="s">
        <v>731</v>
      </c>
      <c r="AI3194" s="1"/>
      <c r="AJ3194" s="1" t="s">
        <v>55</v>
      </c>
      <c r="AK3194" t="s">
        <v>17320</v>
      </c>
      <c r="AL3194" s="1">
        <v>4</v>
      </c>
      <c r="AM3194" s="1" t="s">
        <v>9653</v>
      </c>
    </row>
    <row r="3195" spans="1:39" ht="12.75" customHeight="1">
      <c r="A3195" s="1"/>
      <c r="B3195" s="1" t="s">
        <v>9667</v>
      </c>
      <c r="C3195" s="1" t="s">
        <v>9668</v>
      </c>
      <c r="D3195" s="3" t="str">
        <f ca="1">IFERROR(__xludf.DUMMYFUNCTION("PROPER(REGEXEXTRACT(B2576, ""(?:https?:\/\/)?(?:www\.)?([a-zA-Z0-9-]+)\.""))"),"Skyscanner")</f>
        <v>Skyscanner</v>
      </c>
      <c r="E3195" s="1" t="s">
        <v>9669</v>
      </c>
      <c r="F3195" s="1">
        <v>9.9471500000000006</v>
      </c>
      <c r="G3195" s="1">
        <v>123.36655</v>
      </c>
      <c r="H3195" s="1" t="s">
        <v>9670</v>
      </c>
      <c r="I3195" s="1" t="s">
        <v>50</v>
      </c>
      <c r="J3195" s="1">
        <f>IF(K3195="URBAN",1,IF(K3195="SUBURBAN",2,IF(K3195="RURAL",3,"")))</f>
        <v>1</v>
      </c>
      <c r="K3195" s="1" t="s">
        <v>42</v>
      </c>
      <c r="L3195" s="18">
        <v>46082</v>
      </c>
      <c r="M3195" s="49">
        <v>0.58333333333333337</v>
      </c>
      <c r="N3195" s="18">
        <v>46083</v>
      </c>
      <c r="O3195" s="56">
        <v>0.5</v>
      </c>
      <c r="P3195" s="31" t="str">
        <f>TEXT($L3195, "dddd")</f>
        <v>Sunday</v>
      </c>
      <c r="Q3195" s="39" t="s">
        <v>117</v>
      </c>
      <c r="R3195" s="39">
        <v>2059</v>
      </c>
      <c r="S3195" s="1" t="str">
        <f>IF(OR(MONTH(L3195)=12, MONTH(L3195)&lt;=5), "Dry Season", "Wet Season")</f>
        <v>Dry Season</v>
      </c>
      <c r="T3195" s="1">
        <v>1</v>
      </c>
      <c r="U3195" s="1">
        <v>1</v>
      </c>
      <c r="V3195" s="1">
        <v>1</v>
      </c>
      <c r="W3195" s="2">
        <f>IF(ISNUMBER(SEARCH("N/A", X3195)), 0, 1)</f>
        <v>1</v>
      </c>
      <c r="X3195" s="1" t="s">
        <v>124</v>
      </c>
      <c r="Y3195" s="1">
        <v>14.5352172</v>
      </c>
      <c r="Z3195" s="1">
        <v>120.9819432</v>
      </c>
      <c r="AA3195" s="11" cm="1">
        <f t="array" ref="AA3195">IF(ISBLANK(Y3195), 0, VINCentyInvDistance(F3195,G3195,Y3195,Z3195))</f>
        <v>569988.956775203</v>
      </c>
      <c r="AB3195" s="1">
        <v>0</v>
      </c>
      <c r="AC3195" s="1">
        <v>9</v>
      </c>
      <c r="AD3195" s="1">
        <v>4.0999999999999996</v>
      </c>
      <c r="AE3195" s="1">
        <v>94</v>
      </c>
      <c r="AF3195" s="1">
        <v>1</v>
      </c>
      <c r="AG3195" s="1" t="s">
        <v>159</v>
      </c>
      <c r="AH3195" s="1" t="s">
        <v>160</v>
      </c>
      <c r="AI3195" s="1" t="str">
        <f>TRIM(MID(SUBSTITUTE($H3195,",",REPT(" ",200)),(LEN($H3195)-LEN(SUBSTITUTE($H3195,",",""))-2)*200+1,200))</f>
        <v>Central Visayas</v>
      </c>
      <c r="AJ3195" s="1" t="s">
        <v>55</v>
      </c>
      <c r="AK3195" t="s">
        <v>17322</v>
      </c>
      <c r="AL3195" s="2">
        <v>0</v>
      </c>
      <c r="AM3195" s="1"/>
    </row>
    <row r="3196" spans="1:39" ht="12.75" customHeight="1">
      <c r="A3196" s="1"/>
      <c r="B3196" s="1" t="s">
        <v>9681</v>
      </c>
      <c r="C3196" s="1" t="s">
        <v>9682</v>
      </c>
      <c r="D3196" s="3" t="str">
        <f ca="1">IFERROR(__xludf.DUMMYFUNCTION("PROPER(REGEXEXTRACT(B2579, ""(?:https?:\/\/)?(?:www\.)?([a-zA-Z0-9-]+)\.""))"),"Google")</f>
        <v>Google</v>
      </c>
      <c r="E3196" s="1" t="s">
        <v>9683</v>
      </c>
      <c r="F3196" s="1">
        <v>14.55696</v>
      </c>
      <c r="G3196" s="1">
        <v>121.00391999999999</v>
      </c>
      <c r="H3196" s="1" t="s">
        <v>9684</v>
      </c>
      <c r="I3196" s="1" t="s">
        <v>41</v>
      </c>
      <c r="J3196" s="1">
        <f>IF(K3196="URBAN",1,IF(K3196="SUBURBAN",2,IF(K3196="RURAL",3,"")))</f>
        <v>1</v>
      </c>
      <c r="K3196" s="1" t="s">
        <v>42</v>
      </c>
      <c r="L3196" s="18">
        <v>46082</v>
      </c>
      <c r="M3196" s="49">
        <v>0.625</v>
      </c>
      <c r="N3196" s="18">
        <v>46083</v>
      </c>
      <c r="O3196" s="56">
        <v>0.5</v>
      </c>
      <c r="P3196" s="31" t="str">
        <f>TEXT($L3196, "dddd")</f>
        <v>Sunday</v>
      </c>
      <c r="Q3196" s="39" t="s">
        <v>67</v>
      </c>
      <c r="R3196" s="39">
        <v>1372</v>
      </c>
      <c r="S3196" s="1" t="str">
        <f>IF(OR(MONTH(L3196)=12, MONTH(L3196)&lt;=5), "Dry Season", "Wet Season")</f>
        <v>Dry Season</v>
      </c>
      <c r="T3196" s="1">
        <v>1</v>
      </c>
      <c r="U3196" s="1">
        <v>1</v>
      </c>
      <c r="V3196" s="1">
        <v>0</v>
      </c>
      <c r="W3196" s="2">
        <f>IF(ISNUMBER(SEARCH("N/A", X3196)), 0, 1)</f>
        <v>0</v>
      </c>
      <c r="X3196" s="1" t="s">
        <v>44</v>
      </c>
      <c r="Y3196" s="1"/>
      <c r="Z3196" s="1"/>
      <c r="AA3196" s="11" cm="1">
        <f t="array" ref="AA3196">IF(ISBLANK(Y3196), 0, VINCentyInvDistance(F3196,G3196,Y3196,Z3196))</f>
        <v>0</v>
      </c>
      <c r="AB3196" s="1">
        <v>0</v>
      </c>
      <c r="AC3196" s="1">
        <v>0</v>
      </c>
      <c r="AD3196" s="1">
        <v>0</v>
      </c>
      <c r="AE3196" s="1">
        <v>163</v>
      </c>
      <c r="AF3196" s="1">
        <v>1</v>
      </c>
      <c r="AG3196" s="1" t="str">
        <f>TRIM(MID(SUBSTITUTE($H3196,",",REPT(" ",200)),(LEN($H3196)-LEN(SUBSTITUTE($H3196,",",""))-4)*200+1,200))</f>
        <v>Makati</v>
      </c>
      <c r="AH3196" s="1" t="str">
        <f>TRIM(MID(SUBSTITUTE($H3196,",",REPT(" ",200)),(LEN($H3196)-LEN(SUBSTITUTE($H3196,",",""))-3)*200+1,200))</f>
        <v>Southern Manila District</v>
      </c>
      <c r="AI3196" s="1" t="str">
        <f>TRIM(MID(SUBSTITUTE($H3196,",",REPT(" ",200)),(LEN($H3196)-LEN(SUBSTITUTE($H3196,",",""))-2)*200+1,200))</f>
        <v>Metro Manila</v>
      </c>
      <c r="AJ3196" s="1" t="str">
        <f>TRIM(MID(SUBSTITUTE($H3196,",",REPT(" ",200)),(LEN($H3196)-LEN(SUBSTITUTE($H3196,",",""))-0)*200+1,200))</f>
        <v>Philippines</v>
      </c>
      <c r="AL3196" s="2">
        <v>0</v>
      </c>
      <c r="AM3196" s="1"/>
    </row>
    <row r="3197" spans="1:39" ht="12.75" customHeight="1">
      <c r="A3197" s="1"/>
      <c r="B3197" s="1" t="s">
        <v>9685</v>
      </c>
      <c r="C3197" s="1" t="s">
        <v>9686</v>
      </c>
      <c r="D3197" s="3" t="str">
        <f ca="1">IFERROR(__xludf.DUMMYFUNCTION("PROPER(REGEXEXTRACT(B2580, ""(?:https?:\/\/)?(?:www\.)?([a-zA-Z0-9-]+)\.""))"),"Skyscanner")</f>
        <v>Skyscanner</v>
      </c>
      <c r="E3197" s="1" t="s">
        <v>9687</v>
      </c>
      <c r="F3197" s="1">
        <v>11.584194999999999</v>
      </c>
      <c r="G3197" s="1">
        <v>122.76969800000001</v>
      </c>
      <c r="H3197" s="1" t="s">
        <v>9688</v>
      </c>
      <c r="I3197" s="1" t="s">
        <v>50</v>
      </c>
      <c r="J3197" s="1">
        <f>IF(K3197="URBAN",1,IF(K3197="SUBURBAN",2,IF(K3197="RURAL",3,"")))</f>
        <v>1</v>
      </c>
      <c r="K3197" s="1" t="s">
        <v>42</v>
      </c>
      <c r="L3197" s="18">
        <v>46082</v>
      </c>
      <c r="M3197" s="49">
        <v>0.58333333333333337</v>
      </c>
      <c r="N3197" s="18">
        <v>46083</v>
      </c>
      <c r="O3197" s="56">
        <v>0.5</v>
      </c>
      <c r="P3197" s="31" t="str">
        <f>TEXT($L3197, "dddd")</f>
        <v>Sunday</v>
      </c>
      <c r="Q3197" s="39" t="s">
        <v>111</v>
      </c>
      <c r="R3197" s="39">
        <v>3349</v>
      </c>
      <c r="S3197" s="1" t="str">
        <f>IF(OR(MONTH(L3197)=12, MONTH(L3197)&lt;=5), "Dry Season", "Wet Season")</f>
        <v>Dry Season</v>
      </c>
      <c r="T3197" s="1">
        <v>1</v>
      </c>
      <c r="U3197" s="1">
        <v>0</v>
      </c>
      <c r="V3197" s="1">
        <v>0</v>
      </c>
      <c r="W3197" s="2">
        <f>IF(ISNUMBER(SEARCH("N/A", X3197)), 0, 1)</f>
        <v>1</v>
      </c>
      <c r="X3197" s="1" t="s">
        <v>2500</v>
      </c>
      <c r="Y3197" s="1">
        <v>14.5530822</v>
      </c>
      <c r="Z3197" s="1">
        <v>121.021794</v>
      </c>
      <c r="AA3197" s="11" cm="1">
        <f t="array" ref="AA3197">IF(ISBLANK(Y3197), 0, VINCentyInvDistance(F3197,G3197,Y3197,Z3197))</f>
        <v>379219.53559931397</v>
      </c>
      <c r="AB3197" s="1">
        <v>0</v>
      </c>
      <c r="AC3197" s="1">
        <v>6</v>
      </c>
      <c r="AD3197" s="1">
        <v>4.0999999999999996</v>
      </c>
      <c r="AE3197" s="1">
        <v>74</v>
      </c>
      <c r="AF3197" s="1">
        <v>1</v>
      </c>
      <c r="AG3197" s="1" t="s">
        <v>2501</v>
      </c>
      <c r="AH3197" s="1" t="s">
        <v>2501</v>
      </c>
      <c r="AI3197" s="1" t="str">
        <f>TRIM(MID(SUBSTITUTE($H3197,",",REPT(" ",200)),(LEN($H3197)-LEN(SUBSTITUTE($H3197,",",""))-2)*200+1,200))</f>
        <v>Western Visayas</v>
      </c>
      <c r="AJ3197" s="1" t="s">
        <v>55</v>
      </c>
      <c r="AK3197" t="s">
        <v>17324</v>
      </c>
      <c r="AL3197" s="2">
        <v>0</v>
      </c>
      <c r="AM3197" s="1"/>
    </row>
    <row r="3198" spans="1:39" ht="12.75" customHeight="1">
      <c r="A3198" s="1"/>
      <c r="B3198" s="1" t="s">
        <v>9689</v>
      </c>
      <c r="C3198" s="1" t="s">
        <v>9690</v>
      </c>
      <c r="D3198" s="3" t="str">
        <f ca="1">IFERROR(__xludf.DUMMYFUNCTION("PROPER(REGEXEXTRACT(B2581, ""(?:https?:\/\/)?(?:www\.)?([a-zA-Z0-9-]+)\.""))"),"Skyscanner")</f>
        <v>Skyscanner</v>
      </c>
      <c r="E3198" s="1" t="s">
        <v>9691</v>
      </c>
      <c r="F3198" s="1">
        <v>14.737019999999999</v>
      </c>
      <c r="G3198" s="1">
        <v>121.06625</v>
      </c>
      <c r="H3198" s="1" t="s">
        <v>2370</v>
      </c>
      <c r="I3198" s="1" t="s">
        <v>1211</v>
      </c>
      <c r="J3198" s="1">
        <f>IF(K3198="URBAN",1,IF(K3198="SUBURBAN",2,IF(K3198="RURAL",3,"")))</f>
        <v>1</v>
      </c>
      <c r="K3198" s="1" t="s">
        <v>42</v>
      </c>
      <c r="L3198" s="18">
        <v>46082</v>
      </c>
      <c r="M3198" s="49">
        <v>0.58333333333333337</v>
      </c>
      <c r="N3198" s="18">
        <v>46083</v>
      </c>
      <c r="O3198" s="56">
        <v>0.5</v>
      </c>
      <c r="P3198" s="31" t="str">
        <f>TEXT($L3198, "dddd")</f>
        <v>Sunday</v>
      </c>
      <c r="Q3198" s="39" t="s">
        <v>9692</v>
      </c>
      <c r="R3198" s="39">
        <v>2313</v>
      </c>
      <c r="S3198" s="1" t="str">
        <f>IF(OR(MONTH(L3198)=12, MONTH(L3198)&lt;=5), "Dry Season", "Wet Season")</f>
        <v>Dry Season</v>
      </c>
      <c r="T3198" s="1">
        <v>1</v>
      </c>
      <c r="U3198" s="1">
        <v>1</v>
      </c>
      <c r="V3198" s="1">
        <v>0</v>
      </c>
      <c r="W3198" s="2">
        <f>IF(ISNUMBER(SEARCH("N/A", X3198)), 0, 1)</f>
        <v>1</v>
      </c>
      <c r="X3198" s="1" t="s">
        <v>9693</v>
      </c>
      <c r="Y3198" s="1">
        <v>11.5962078</v>
      </c>
      <c r="Z3198" s="1">
        <v>122.7484836</v>
      </c>
      <c r="AA3198" s="11" cm="1">
        <f t="array" ref="AA3198">IF(ISBLANK(Y3198), 0, VINCentyInvDistance(F3198,G3198,Y3198,Z3198))</f>
        <v>392414.74809273711</v>
      </c>
      <c r="AB3198" s="1">
        <v>1</v>
      </c>
      <c r="AC3198" s="1">
        <v>7.8</v>
      </c>
      <c r="AD3198" s="1">
        <v>5</v>
      </c>
      <c r="AE3198" s="1">
        <v>45</v>
      </c>
      <c r="AF3198" s="1">
        <v>1</v>
      </c>
      <c r="AG3198" s="1" t="s">
        <v>9694</v>
      </c>
      <c r="AH3198" s="1" t="s">
        <v>9695</v>
      </c>
      <c r="AI3198" s="1" t="str">
        <f>TRIM(MID(SUBSTITUTE($H3198,",",REPT(" ",200)),(LEN($H3198)-LEN(SUBSTITUTE($H3198,",",""))-2)*200+1,200))</f>
        <v>Metro Manila</v>
      </c>
      <c r="AJ3198" s="1" t="s">
        <v>55</v>
      </c>
      <c r="AK3198" t="s">
        <v>17325</v>
      </c>
      <c r="AL3198" s="2">
        <v>0</v>
      </c>
      <c r="AM3198" s="1"/>
    </row>
    <row r="3199" spans="1:39" ht="12.75" customHeight="1">
      <c r="A3199" s="1"/>
      <c r="B3199" s="1" t="s">
        <v>2250</v>
      </c>
      <c r="C3199" s="1" t="s">
        <v>9696</v>
      </c>
      <c r="D3199" s="3" t="str">
        <f ca="1">IFERROR(__xludf.DUMMYFUNCTION("PROPER(REGEXEXTRACT(B2582, ""(?:https?:\/\/)?(?:www\.)?([a-zA-Z0-9-]+)\.""))"),"Skyscanner")</f>
        <v>Skyscanner</v>
      </c>
      <c r="E3199" s="1" t="s">
        <v>9697</v>
      </c>
      <c r="F3199" s="1">
        <v>14.17102</v>
      </c>
      <c r="G3199" s="1">
        <v>121.20668000000001</v>
      </c>
      <c r="H3199" s="1" t="s">
        <v>9698</v>
      </c>
      <c r="I3199" s="1" t="s">
        <v>50</v>
      </c>
      <c r="J3199" s="1">
        <f>IF(K3199="URBAN",1,IF(K3199="SUBURBAN",2,IF(K3199="RURAL",3,"")))</f>
        <v>1</v>
      </c>
      <c r="K3199" s="1" t="s">
        <v>42</v>
      </c>
      <c r="L3199" s="18">
        <v>46082</v>
      </c>
      <c r="M3199" s="49">
        <v>0.58333333333333337</v>
      </c>
      <c r="N3199" s="18">
        <v>46083</v>
      </c>
      <c r="O3199" s="56">
        <v>0.5</v>
      </c>
      <c r="P3199" s="31" t="str">
        <f>TEXT($L3199, "dddd")</f>
        <v>Sunday</v>
      </c>
      <c r="Q3199" s="39" t="s">
        <v>111</v>
      </c>
      <c r="R3199" s="39">
        <v>2000</v>
      </c>
      <c r="S3199" s="1" t="str">
        <f>IF(OR(MONTH(L3199)=12, MONTH(L3199)&lt;=5), "Dry Season", "Wet Season")</f>
        <v>Dry Season</v>
      </c>
      <c r="T3199" s="1">
        <v>1</v>
      </c>
      <c r="U3199" s="1">
        <v>1</v>
      </c>
      <c r="V3199" s="1">
        <v>0</v>
      </c>
      <c r="W3199" s="2">
        <f>IF(ISNUMBER(SEARCH("N/A", X3199)), 0, 1)</f>
        <v>1</v>
      </c>
      <c r="X3199" s="1" t="s">
        <v>1174</v>
      </c>
      <c r="Y3199" s="1">
        <v>14.589843999999999</v>
      </c>
      <c r="Z3199" s="1">
        <v>121.060554</v>
      </c>
      <c r="AA3199" s="11" cm="1">
        <f t="array" ref="AA3199">IF(ISBLANK(Y3199), 0, VINCentyInvDistance(F3199,G3199,Y3199,Z3199))</f>
        <v>48946.575223641586</v>
      </c>
      <c r="AB3199" s="1">
        <v>0</v>
      </c>
      <c r="AC3199" s="1">
        <v>0</v>
      </c>
      <c r="AD3199" s="1">
        <v>0</v>
      </c>
      <c r="AE3199" s="1">
        <v>23</v>
      </c>
      <c r="AF3199" s="1">
        <v>1</v>
      </c>
      <c r="AG3199" s="1" t="s">
        <v>1180</v>
      </c>
      <c r="AH3199" s="1" t="s">
        <v>562</v>
      </c>
      <c r="AI3199" s="1" t="str">
        <f>TRIM(MID(SUBSTITUTE($H3199,",",REPT(" ",200)),(LEN($H3199)-LEN(SUBSTITUTE($H3199,",",""))-2)*200+1,200))</f>
        <v>Calabarzon</v>
      </c>
      <c r="AJ3199" s="1" t="s">
        <v>55</v>
      </c>
      <c r="AK3199" t="s">
        <v>16663</v>
      </c>
      <c r="AL3199" s="2">
        <v>0</v>
      </c>
      <c r="AM3199" s="1"/>
    </row>
    <row r="3200" spans="1:39" ht="12.75" customHeight="1">
      <c r="A3200" s="1"/>
      <c r="B3200" s="1" t="s">
        <v>9712</v>
      </c>
      <c r="C3200" s="1" t="s">
        <v>9713</v>
      </c>
      <c r="D3200" s="3" t="str">
        <f ca="1">IFERROR(__xludf.DUMMYFUNCTION("PROPER(REGEXEXTRACT(B2586, ""(?:https?:\/\/)?(?:www\.)?([a-zA-Z0-9-]+)\.""))"),"Google")</f>
        <v>Google</v>
      </c>
      <c r="E3200" s="1" t="s">
        <v>9714</v>
      </c>
      <c r="F3200" s="1">
        <v>14.568512999999999</v>
      </c>
      <c r="G3200" s="1">
        <v>120.98983800000001</v>
      </c>
      <c r="H3200" s="1" t="s">
        <v>9715</v>
      </c>
      <c r="I3200" s="1" t="s">
        <v>50</v>
      </c>
      <c r="J3200" s="1">
        <f>IF(K3200="URBAN",1,IF(K3200="SUBURBAN",2,IF(K3200="RURAL",3,"")))</f>
        <v>1</v>
      </c>
      <c r="K3200" s="1" t="s">
        <v>42</v>
      </c>
      <c r="L3200" s="18">
        <v>46082</v>
      </c>
      <c r="M3200" s="49">
        <v>0.625</v>
      </c>
      <c r="N3200" s="18">
        <v>46083</v>
      </c>
      <c r="O3200" s="56">
        <v>0.5</v>
      </c>
      <c r="P3200" s="31" t="str">
        <f>TEXT($L3200, "dddd")</f>
        <v>Sunday</v>
      </c>
      <c r="Q3200" s="39" t="s">
        <v>9716</v>
      </c>
      <c r="R3200" s="39">
        <v>3419</v>
      </c>
      <c r="S3200" s="1" t="str">
        <f>IF(OR(MONTH(L3200)=12, MONTH(L3200)&lt;=5), "Dry Season", "Wet Season")</f>
        <v>Dry Season</v>
      </c>
      <c r="T3200" s="1">
        <v>1</v>
      </c>
      <c r="U3200" s="1">
        <v>0</v>
      </c>
      <c r="V3200" s="1">
        <v>0</v>
      </c>
      <c r="W3200" s="2">
        <f>IF(ISNUMBER(SEARCH("N/A", X3200)), 0, 1)</f>
        <v>0</v>
      </c>
      <c r="X3200" s="1" t="s">
        <v>44</v>
      </c>
      <c r="Y3200" s="1"/>
      <c r="Z3200" s="1"/>
      <c r="AA3200" s="11" cm="1">
        <f t="array" ref="AA3200">IF(ISBLANK(Y3200), 0, VINCentyInvDistance(F3200,G3200,Y3200,Z3200))</f>
        <v>0</v>
      </c>
      <c r="AB3200" s="1">
        <v>0</v>
      </c>
      <c r="AC3200" s="1">
        <v>8.1999999999999993</v>
      </c>
      <c r="AD3200" s="1">
        <v>0</v>
      </c>
      <c r="AE3200" s="1">
        <v>4</v>
      </c>
      <c r="AF3200" s="1">
        <v>1</v>
      </c>
      <c r="AG3200" s="1" t="s">
        <v>68</v>
      </c>
      <c r="AH3200" s="1" t="str">
        <f>TRIM(MID(SUBSTITUTE($H3200,",",REPT(" ",200)),(LEN($H3200)-LEN(SUBSTITUTE($H3200,",",""))-3)*200+1,200))</f>
        <v>Capital District</v>
      </c>
      <c r="AI3200" s="1" t="s">
        <v>54</v>
      </c>
      <c r="AJ3200" s="1" t="s">
        <v>55</v>
      </c>
      <c r="AL3200" s="1">
        <v>2</v>
      </c>
      <c r="AM3200" s="1" t="s">
        <v>9717</v>
      </c>
    </row>
    <row r="3201" spans="1:39" ht="12.75" customHeight="1">
      <c r="A3201" s="1"/>
      <c r="B3201" s="1" t="s">
        <v>9737</v>
      </c>
      <c r="C3201" s="1" t="s">
        <v>9738</v>
      </c>
      <c r="D3201" s="3" t="str">
        <f ca="1">IFERROR(__xludf.DUMMYFUNCTION("PROPER(REGEXEXTRACT(B2591, ""(?:https?:\/\/)?(?:www\.)?([a-zA-Z0-9-]+)\.""))"),"Skyscanner")</f>
        <v>Skyscanner</v>
      </c>
      <c r="E3201" s="1" t="s">
        <v>9739</v>
      </c>
      <c r="F3201" s="1">
        <v>13.358389000000001</v>
      </c>
      <c r="G3201" s="1">
        <v>123.72384099999999</v>
      </c>
      <c r="H3201" s="1" t="s">
        <v>9740</v>
      </c>
      <c r="I3201" s="1" t="s">
        <v>4967</v>
      </c>
      <c r="J3201" s="1">
        <f>IF(K3201="URBAN",1,IF(K3201="SUBURBAN",2,IF(K3201="RURAL",3,"")))</f>
        <v>1</v>
      </c>
      <c r="K3201" s="1" t="s">
        <v>42</v>
      </c>
      <c r="L3201" s="18">
        <v>46082</v>
      </c>
      <c r="M3201" s="49">
        <v>0.5625</v>
      </c>
      <c r="N3201" s="18">
        <v>46083</v>
      </c>
      <c r="O3201" s="56">
        <v>0.5</v>
      </c>
      <c r="P3201" s="31" t="str">
        <f>TEXT($L3201, "dddd")</f>
        <v>Sunday</v>
      </c>
      <c r="Q3201" s="39" t="s">
        <v>61</v>
      </c>
      <c r="R3201" s="39">
        <v>2500</v>
      </c>
      <c r="S3201" s="1" t="str">
        <f>IF(OR(MONTH(L3201)=12, MONTH(L3201)&lt;=5), "Dry Season", "Wet Season")</f>
        <v>Dry Season</v>
      </c>
      <c r="T3201" s="1">
        <v>1</v>
      </c>
      <c r="U3201" s="1">
        <v>0</v>
      </c>
      <c r="V3201" s="1">
        <v>0</v>
      </c>
      <c r="W3201" s="2">
        <f>IF(ISNUMBER(SEARCH("N/A", X3201)), 0, 1)</f>
        <v>0</v>
      </c>
      <c r="X3201" s="1" t="s">
        <v>44</v>
      </c>
      <c r="Y3201" s="1"/>
      <c r="Z3201" s="1"/>
      <c r="AA3201" s="11" cm="1">
        <f t="array" ref="AA3201">IF(ISBLANK(Y3201), 0, VINCentyInvDistance(F3201,G3201,Y3201,Z3201))</f>
        <v>0</v>
      </c>
      <c r="AB3201" s="1">
        <v>0</v>
      </c>
      <c r="AC3201" s="1">
        <v>9.8000000000000007</v>
      </c>
      <c r="AD3201" s="1">
        <v>4.4000000000000004</v>
      </c>
      <c r="AE3201" s="1">
        <v>22</v>
      </c>
      <c r="AF3201" s="1">
        <v>1</v>
      </c>
      <c r="AG3201" s="1" t="s">
        <v>9741</v>
      </c>
      <c r="AH3201" s="1" t="s">
        <v>9742</v>
      </c>
      <c r="AI3201" s="1"/>
      <c r="AJ3201" s="1" t="s">
        <v>55</v>
      </c>
      <c r="AK3201" t="s">
        <v>17328</v>
      </c>
      <c r="AL3201" s="1">
        <v>4</v>
      </c>
      <c r="AM3201" s="1" t="s">
        <v>9743</v>
      </c>
    </row>
    <row r="3202" spans="1:39" ht="12.75" customHeight="1">
      <c r="A3202" s="1"/>
      <c r="B3202" s="1" t="s">
        <v>9744</v>
      </c>
      <c r="C3202" s="1" t="s">
        <v>9745</v>
      </c>
      <c r="D3202" s="3" t="str">
        <f ca="1">IFERROR(__xludf.DUMMYFUNCTION("PROPER(REGEXEXTRACT(B2592, ""(?:https?:\/\/)?(?:www\.)?([a-zA-Z0-9-]+)\.""))"),"Reddoorz")</f>
        <v>Reddoorz</v>
      </c>
      <c r="E3202" s="1" t="s">
        <v>9746</v>
      </c>
      <c r="F3202" s="1">
        <v>14.18013</v>
      </c>
      <c r="G3202" s="1">
        <v>121.23519</v>
      </c>
      <c r="H3202" s="1" t="s">
        <v>9747</v>
      </c>
      <c r="I3202" s="1" t="s">
        <v>41</v>
      </c>
      <c r="J3202" s="1">
        <f>IF(K3202="URBAN",1,IF(K3202="SUBURBAN",2,IF(K3202="RURAL",3,"")))</f>
        <v>1</v>
      </c>
      <c r="K3202" s="1" t="s">
        <v>42</v>
      </c>
      <c r="L3202" s="18">
        <v>46082</v>
      </c>
      <c r="M3202" s="49">
        <v>0.625</v>
      </c>
      <c r="N3202" s="18">
        <v>46083</v>
      </c>
      <c r="O3202" s="56">
        <v>0.5</v>
      </c>
      <c r="P3202" s="31" t="str">
        <f>TEXT($L3202, "dddd")</f>
        <v>Sunday</v>
      </c>
      <c r="Q3202" s="39" t="s">
        <v>207</v>
      </c>
      <c r="R3202" s="39">
        <v>1182</v>
      </c>
      <c r="S3202" s="1" t="str">
        <f>IF(OR(MONTH(L3202)=12, MONTH(L3202)&lt;=5), "Dry Season", "Wet Season")</f>
        <v>Dry Season</v>
      </c>
      <c r="T3202" s="1">
        <v>1</v>
      </c>
      <c r="U3202" s="1">
        <v>1</v>
      </c>
      <c r="V3202" s="1">
        <v>0</v>
      </c>
      <c r="W3202" s="2">
        <f>IF(ISNUMBER(SEARCH("N/A", X3202)), 0, 1)</f>
        <v>0</v>
      </c>
      <c r="X3202" s="1" t="s">
        <v>44</v>
      </c>
      <c r="Y3202" s="1"/>
      <c r="Z3202" s="1"/>
      <c r="AA3202" s="11" cm="1">
        <f t="array" ref="AA3202">IF(ISBLANK(Y3202), 0, VINCentyInvDistance(F3202,G3202,Y3202,Z3202))</f>
        <v>0</v>
      </c>
      <c r="AB3202" s="1">
        <v>0</v>
      </c>
      <c r="AC3202" s="1">
        <v>0</v>
      </c>
      <c r="AD3202" s="1">
        <v>0</v>
      </c>
      <c r="AE3202" s="1">
        <v>12</v>
      </c>
      <c r="AF3202" s="1">
        <v>1</v>
      </c>
      <c r="AG3202" s="1" t="str">
        <f>TRIM(MID(SUBSTITUTE($H3202,",",REPT(" ",200)),(LEN($H3202)-LEN(SUBSTITUTE($H3202,",",""))-4)*200+1,200))</f>
        <v>Los Baños</v>
      </c>
      <c r="AH3202" s="1" t="str">
        <f>TRIM(MID(SUBSTITUTE($H3202,",",REPT(" ",200)),(LEN($H3202)-LEN(SUBSTITUTE($H3202,",",""))-3)*200+1,200))</f>
        <v>Laguna</v>
      </c>
      <c r="AI3202" s="1" t="str">
        <f>TRIM(MID(SUBSTITUTE($H3202,",",REPT(" ",200)),(LEN($H3202)-LEN(SUBSTITUTE($H3202,",",""))-2)*200+1,200))</f>
        <v>Calabarzon</v>
      </c>
      <c r="AJ3202" s="1" t="str">
        <f>TRIM(MID(SUBSTITUTE($H3202,",",REPT(" ",200)),(LEN($H3202)-LEN(SUBSTITUTE($H3202,",",""))-0)*200+1,200))</f>
        <v>Philippines</v>
      </c>
      <c r="AL3202" s="2">
        <v>0</v>
      </c>
      <c r="AM3202" s="1"/>
    </row>
    <row r="3203" spans="1:39" ht="12.75" customHeight="1">
      <c r="A3203" s="1"/>
      <c r="B3203" s="1" t="s">
        <v>3673</v>
      </c>
      <c r="C3203" s="1" t="s">
        <v>9752</v>
      </c>
      <c r="D3203" s="3" t="str">
        <f ca="1">IFERROR(__xludf.DUMMYFUNCTION("PROPER(REGEXEXTRACT(B2594, ""(?:https?:\/\/)?(?:www\.)?([a-zA-Z0-9-]+)\.""))"),"Skyscanner")</f>
        <v>Skyscanner</v>
      </c>
      <c r="E3203" s="1" t="s">
        <v>9753</v>
      </c>
      <c r="F3203" s="1">
        <v>14.83521</v>
      </c>
      <c r="G3203" s="1">
        <v>120.28416</v>
      </c>
      <c r="H3203" s="1" t="s">
        <v>9754</v>
      </c>
      <c r="I3203" s="1" t="s">
        <v>1300</v>
      </c>
      <c r="J3203" s="1">
        <f>IF(K3203="URBAN",1,IF(K3203="SUBURBAN",2,IF(K3203="RURAL",3,"")))</f>
        <v>1</v>
      </c>
      <c r="K3203" s="1" t="s">
        <v>42</v>
      </c>
      <c r="L3203" s="18">
        <v>46082</v>
      </c>
      <c r="M3203" s="49">
        <v>0.58333333333333337</v>
      </c>
      <c r="N3203" s="18">
        <v>46083</v>
      </c>
      <c r="O3203" s="56">
        <v>0.54166666666666663</v>
      </c>
      <c r="P3203" s="31" t="str">
        <f>TEXT($L3203, "dddd")</f>
        <v>Sunday</v>
      </c>
      <c r="Q3203" s="39" t="s">
        <v>79</v>
      </c>
      <c r="R3203" s="39">
        <v>1543</v>
      </c>
      <c r="S3203" s="1" t="str">
        <f>IF(OR(MONTH(L3203)=12, MONTH(L3203)&lt;=5), "Dry Season", "Wet Season")</f>
        <v>Dry Season</v>
      </c>
      <c r="T3203" s="1">
        <v>1</v>
      </c>
      <c r="U3203" s="1">
        <v>1</v>
      </c>
      <c r="V3203" s="1">
        <v>0</v>
      </c>
      <c r="W3203" s="2">
        <f>IF(ISNUMBER(SEARCH("N/A", X3203)), 0, 1)</f>
        <v>1</v>
      </c>
      <c r="X3203" s="1" t="s">
        <v>1595</v>
      </c>
      <c r="Y3203" s="1">
        <v>9.7439737999999991</v>
      </c>
      <c r="Z3203" s="1">
        <v>118.7402726</v>
      </c>
      <c r="AA3203" s="11" cm="1">
        <f t="array" ref="AA3203">IF(ISBLANK(Y3203), 0, VINCentyInvDistance(F3203,G3203,Y3203,Z3203))</f>
        <v>587709.68853355839</v>
      </c>
      <c r="AB3203" s="1">
        <v>0</v>
      </c>
      <c r="AC3203" s="1">
        <v>6.8</v>
      </c>
      <c r="AD3203" s="1">
        <v>4.9000000000000004</v>
      </c>
      <c r="AE3203" s="1">
        <v>19</v>
      </c>
      <c r="AF3203" s="1">
        <v>1</v>
      </c>
      <c r="AG3203" s="1" t="s">
        <v>1596</v>
      </c>
      <c r="AH3203" s="1" t="s">
        <v>1597</v>
      </c>
      <c r="AI3203" s="1" t="str">
        <f>TRIM(MID(SUBSTITUTE($H3203,",",REPT(" ",200)),(LEN($H3203)-LEN(SUBSTITUTE($H3203,",",""))-2)*200+1,200))</f>
        <v>Central Luzon</v>
      </c>
      <c r="AJ3203" s="1" t="s">
        <v>55</v>
      </c>
      <c r="AK3203" t="s">
        <v>3672</v>
      </c>
      <c r="AL3203" s="2">
        <v>0</v>
      </c>
      <c r="AM3203" s="1"/>
    </row>
    <row r="3204" spans="1:39" ht="12.75" customHeight="1">
      <c r="A3204" s="1"/>
      <c r="B3204" s="1" t="s">
        <v>9755</v>
      </c>
      <c r="C3204" s="1" t="s">
        <v>9756</v>
      </c>
      <c r="D3204" s="3" t="str">
        <f ca="1">IFERROR(__xludf.DUMMYFUNCTION("PROPER(REGEXEXTRACT(B2595, ""(?:https?:\/\/)?(?:www\.)?([a-zA-Z0-9-]+)\.""))"),"Google")</f>
        <v>Google</v>
      </c>
      <c r="E3204" s="1" t="s">
        <v>9757</v>
      </c>
      <c r="F3204" s="1">
        <v>11.95471</v>
      </c>
      <c r="G3204" s="1">
        <v>121.94063</v>
      </c>
      <c r="H3204" s="1" t="s">
        <v>9758</v>
      </c>
      <c r="I3204" s="1" t="s">
        <v>41</v>
      </c>
      <c r="J3204" s="1">
        <f>IF(K3204="URBAN",1,IF(K3204="SUBURBAN",2,IF(K3204="RURAL",3,"")))</f>
        <v>1</v>
      </c>
      <c r="K3204" s="1" t="s">
        <v>42</v>
      </c>
      <c r="L3204" s="18">
        <v>46082</v>
      </c>
      <c r="M3204" s="49">
        <v>0.625</v>
      </c>
      <c r="N3204" s="18">
        <v>46083</v>
      </c>
      <c r="O3204" s="56">
        <v>0.5</v>
      </c>
      <c r="P3204" s="31" t="str">
        <f>TEXT($L3204, "dddd")</f>
        <v>Sunday</v>
      </c>
      <c r="Q3204" s="39" t="s">
        <v>111</v>
      </c>
      <c r="R3204" s="39">
        <v>3146</v>
      </c>
      <c r="S3204" s="1" t="str">
        <f>IF(OR(MONTH(L3204)=12, MONTH(L3204)&lt;=5), "Dry Season", "Wet Season")</f>
        <v>Dry Season</v>
      </c>
      <c r="T3204" s="1">
        <v>1</v>
      </c>
      <c r="U3204" s="1">
        <v>1</v>
      </c>
      <c r="V3204" s="1">
        <v>0</v>
      </c>
      <c r="W3204" s="2">
        <f>IF(ISNUMBER(SEARCH("N/A", X3204)), 0, 1)</f>
        <v>1</v>
      </c>
      <c r="X3204" s="1" t="s">
        <v>9326</v>
      </c>
      <c r="Y3204" s="1">
        <v>14.8283188</v>
      </c>
      <c r="Z3204" s="1">
        <v>120.2819532</v>
      </c>
      <c r="AA3204" s="11" cm="1">
        <f t="array" ref="AA3204">IF(ISBLANK(Y3204), 0, VINCentyInvDistance(F3204,G3204,Y3204,Z3204))</f>
        <v>365158.04417884338</v>
      </c>
      <c r="AB3204" s="1">
        <v>0</v>
      </c>
      <c r="AC3204" s="1">
        <v>0</v>
      </c>
      <c r="AD3204" s="1">
        <v>0</v>
      </c>
      <c r="AE3204" s="1">
        <v>85</v>
      </c>
      <c r="AF3204" s="1">
        <v>1</v>
      </c>
      <c r="AG3204" s="1" t="s">
        <v>9327</v>
      </c>
      <c r="AH3204" s="1" t="s">
        <v>8540</v>
      </c>
      <c r="AI3204" s="1" t="str">
        <f>TRIM(MID(SUBSTITUTE($H3204,",",REPT(" ",200)),(LEN($H3204)-LEN(SUBSTITUTE($H3204,",",""))-2)*200+1,200))</f>
        <v>Western Visayas</v>
      </c>
      <c r="AJ3204" s="1" t="s">
        <v>55</v>
      </c>
      <c r="AL3204" s="2">
        <v>0</v>
      </c>
      <c r="AM3204" s="1"/>
    </row>
    <row r="3205" spans="1:39" ht="12.75" customHeight="1">
      <c r="A3205" s="1"/>
      <c r="B3205" s="1" t="s">
        <v>9773</v>
      </c>
      <c r="C3205" s="1" t="s">
        <v>9774</v>
      </c>
      <c r="D3205" s="3" t="str">
        <f ca="1">IFERROR(__xludf.DUMMYFUNCTION("PROPER(REGEXEXTRACT(B2599, ""(?:https?:\/\/)?(?:www\.)?([a-zA-Z0-9-]+)\.""))"),"Google")</f>
        <v>Google</v>
      </c>
      <c r="E3205" s="1" t="s">
        <v>9775</v>
      </c>
      <c r="F3205" s="1">
        <v>10.278568</v>
      </c>
      <c r="G3205" s="1">
        <v>123.9919</v>
      </c>
      <c r="H3205" s="1" t="s">
        <v>9776</v>
      </c>
      <c r="I3205" s="1" t="s">
        <v>50</v>
      </c>
      <c r="J3205" s="1">
        <f>IF(K3205="URBAN",1,IF(K3205="SUBURBAN",2,IF(K3205="RURAL",3,"")))</f>
        <v>1</v>
      </c>
      <c r="K3205" s="1" t="s">
        <v>42</v>
      </c>
      <c r="L3205" s="18">
        <v>46082</v>
      </c>
      <c r="M3205" s="49">
        <v>0.625</v>
      </c>
      <c r="N3205" s="18">
        <v>46083</v>
      </c>
      <c r="O3205" s="56">
        <v>0.5</v>
      </c>
      <c r="P3205" s="31" t="str">
        <f>TEXT($L3205, "dddd")</f>
        <v>Sunday</v>
      </c>
      <c r="Q3205" s="39" t="s">
        <v>111</v>
      </c>
      <c r="R3205" s="39">
        <v>8670</v>
      </c>
      <c r="S3205" s="1" t="str">
        <f>IF(OR(MONTH(L3205)=12, MONTH(L3205)&lt;=5), "Dry Season", "Wet Season")</f>
        <v>Dry Season</v>
      </c>
      <c r="T3205" s="1">
        <v>1</v>
      </c>
      <c r="U3205" s="1">
        <v>0</v>
      </c>
      <c r="V3205" s="1">
        <v>1</v>
      </c>
      <c r="W3205" s="2">
        <f>IF(ISNUMBER(SEARCH("N/A", X3205)), 0, 1)</f>
        <v>1</v>
      </c>
      <c r="X3205" s="1" t="s">
        <v>1174</v>
      </c>
      <c r="Y3205" s="1">
        <v>14.589843999999999</v>
      </c>
      <c r="Z3205" s="1">
        <v>121.060554</v>
      </c>
      <c r="AA3205" s="11" cm="1">
        <f t="array" ref="AA3205">IF(ISBLANK(Y3205), 0, VINCentyInvDistance(F3205,G3205,Y3205,Z3205))</f>
        <v>573579.33189749555</v>
      </c>
      <c r="AB3205" s="1">
        <v>0</v>
      </c>
      <c r="AC3205" s="1">
        <v>0</v>
      </c>
      <c r="AD3205" s="1">
        <v>0</v>
      </c>
      <c r="AE3205" s="1">
        <v>109</v>
      </c>
      <c r="AF3205" s="1">
        <v>1</v>
      </c>
      <c r="AG3205" s="1" t="s">
        <v>1180</v>
      </c>
      <c r="AH3205" s="1" t="s">
        <v>562</v>
      </c>
      <c r="AI3205" s="1" t="str">
        <f>TRIM(MID(SUBSTITUTE($H3205,",",REPT(" ",200)),(LEN($H3205)-LEN(SUBSTITUTE($H3205,",",""))-2)*200+1,200))</f>
        <v>Central Visayas</v>
      </c>
      <c r="AJ3205" s="1" t="s">
        <v>55</v>
      </c>
      <c r="AL3205" s="2">
        <v>0</v>
      </c>
      <c r="AM3205" s="1"/>
    </row>
    <row r="3206" spans="1:39" ht="12.75" customHeight="1">
      <c r="A3206" s="1"/>
      <c r="B3206" s="1" t="s">
        <v>9793</v>
      </c>
      <c r="C3206" s="1" t="s">
        <v>9794</v>
      </c>
      <c r="D3206" s="3" t="str">
        <f ca="1">IFERROR(__xludf.DUMMYFUNCTION("PROPER(REGEXEXTRACT(B2603, ""(?:https?:\/\/)?(?:www\.)?([a-zA-Z0-9-]+)\.""))"),"Skyscanner")</f>
        <v>Skyscanner</v>
      </c>
      <c r="E3206" s="1" t="s">
        <v>9795</v>
      </c>
      <c r="F3206" s="1">
        <v>11.956950000000001</v>
      </c>
      <c r="G3206" s="1">
        <v>121.92728099999999</v>
      </c>
      <c r="H3206" s="1" t="s">
        <v>9796</v>
      </c>
      <c r="I3206" s="1" t="s">
        <v>50</v>
      </c>
      <c r="J3206" s="1">
        <f>IF(K3206="URBAN",1,IF(K3206="SUBURBAN",2,IF(K3206="RURAL",3,"")))</f>
        <v>1</v>
      </c>
      <c r="K3206" s="1" t="s">
        <v>42</v>
      </c>
      <c r="L3206" s="18">
        <v>46082</v>
      </c>
      <c r="M3206" s="49">
        <v>0.625</v>
      </c>
      <c r="N3206" s="18">
        <v>46083</v>
      </c>
      <c r="O3206" s="56">
        <v>0.5</v>
      </c>
      <c r="P3206" s="31" t="str">
        <f>TEXT($L3206, "dddd")</f>
        <v>Sunday</v>
      </c>
      <c r="Q3206" s="39" t="s">
        <v>9797</v>
      </c>
      <c r="R3206" s="39">
        <v>3500</v>
      </c>
      <c r="S3206" s="1" t="str">
        <f>IF(OR(MONTH(L3206)=12, MONTH(L3206)&lt;=5), "Dry Season", "Wet Season")</f>
        <v>Dry Season</v>
      </c>
      <c r="T3206" s="1">
        <v>1</v>
      </c>
      <c r="U3206" s="1">
        <v>1</v>
      </c>
      <c r="V3206" s="1">
        <v>1</v>
      </c>
      <c r="W3206" s="2">
        <f>IF(ISNUMBER(SEARCH("N/A", X3206)), 0, 1)</f>
        <v>1</v>
      </c>
      <c r="X3206" s="1" t="s">
        <v>2500</v>
      </c>
      <c r="Y3206" s="1">
        <v>14.5530822</v>
      </c>
      <c r="Z3206" s="1">
        <v>121.021794</v>
      </c>
      <c r="AA3206" s="11" cm="1">
        <f t="array" ref="AA3206">IF(ISBLANK(Y3206), 0, VINCentyInvDistance(F3206,G3206,Y3206,Z3206))</f>
        <v>303515.26009787095</v>
      </c>
      <c r="AB3206" s="1">
        <v>1</v>
      </c>
      <c r="AC3206" s="1">
        <v>9.1999999999999993</v>
      </c>
      <c r="AD3206" s="1">
        <v>4.4000000000000004</v>
      </c>
      <c r="AE3206" s="1">
        <v>1124</v>
      </c>
      <c r="AF3206" s="1">
        <v>1</v>
      </c>
      <c r="AG3206" s="1" t="s">
        <v>2501</v>
      </c>
      <c r="AH3206" s="1" t="s">
        <v>2501</v>
      </c>
      <c r="AI3206" s="1" t="str">
        <f>TRIM(MID(SUBSTITUTE($H3206,",",REPT(" ",200)),(LEN($H3206)-LEN(SUBSTITUTE($H3206,",",""))-2)*200+1,200))</f>
        <v>Western Visayas</v>
      </c>
      <c r="AJ3206" s="1" t="s">
        <v>55</v>
      </c>
      <c r="AK3206" t="s">
        <v>17333</v>
      </c>
      <c r="AL3206" s="2">
        <v>0</v>
      </c>
      <c r="AM3206" s="1"/>
    </row>
    <row r="3207" spans="1:39" ht="12.75" customHeight="1">
      <c r="A3207" s="1"/>
      <c r="B3207" s="1" t="s">
        <v>9572</v>
      </c>
      <c r="C3207" s="1" t="s">
        <v>9798</v>
      </c>
      <c r="D3207" s="3" t="str">
        <f ca="1">IFERROR(__xludf.DUMMYFUNCTION("PROPER(REGEXEXTRACT(B2604, ""(?:https?:\/\/)?(?:www\.)?([a-zA-Z0-9-]+)\.""))"),"Google")</f>
        <v>Google</v>
      </c>
      <c r="E3207" s="1" t="s">
        <v>9799</v>
      </c>
      <c r="F3207" s="1">
        <v>6.9028</v>
      </c>
      <c r="G3207" s="1">
        <v>125.69835</v>
      </c>
      <c r="H3207" s="1" t="s">
        <v>9800</v>
      </c>
      <c r="I3207" s="1" t="s">
        <v>1211</v>
      </c>
      <c r="J3207" s="1">
        <f>IF(K3207="URBAN",1,IF(K3207="SUBURBAN",2,IF(K3207="RURAL",3,"")))</f>
        <v>1</v>
      </c>
      <c r="K3207" s="1" t="s">
        <v>42</v>
      </c>
      <c r="L3207" s="18">
        <v>46082</v>
      </c>
      <c r="M3207" s="49">
        <v>0.625</v>
      </c>
      <c r="N3207" s="18">
        <v>46083</v>
      </c>
      <c r="O3207" s="56">
        <v>0.5</v>
      </c>
      <c r="P3207" s="31" t="str">
        <f>TEXT($L3207, "dddd")</f>
        <v>Sunday</v>
      </c>
      <c r="Q3207" s="39" t="s">
        <v>111</v>
      </c>
      <c r="R3207" s="39">
        <v>18480</v>
      </c>
      <c r="S3207" s="1" t="str">
        <f>IF(OR(MONTH(L3207)=12, MONTH(L3207)&lt;=5), "Dry Season", "Wet Season")</f>
        <v>Dry Season</v>
      </c>
      <c r="T3207" s="1">
        <v>1</v>
      </c>
      <c r="U3207" s="1">
        <v>0</v>
      </c>
      <c r="V3207" s="1">
        <v>1</v>
      </c>
      <c r="W3207" s="2">
        <f>IF(ISNUMBER(SEARCH("N/A", X3207)), 0, 1)</f>
        <v>1</v>
      </c>
      <c r="X3207" s="1" t="s">
        <v>4906</v>
      </c>
      <c r="Y3207" s="1">
        <v>11.9574372097</v>
      </c>
      <c r="Z3207" s="1">
        <v>121.9266585559</v>
      </c>
      <c r="AA3207" s="11" cm="1">
        <f t="array" ref="AA3207">IF(ISBLANK(Y3207), 0, VINCentyInvDistance(F3207,G3207,Y3207,Z3207))</f>
        <v>695713.73023698456</v>
      </c>
      <c r="AB3207" s="1">
        <v>0</v>
      </c>
      <c r="AC3207" s="1">
        <v>0</v>
      </c>
      <c r="AD3207" s="1">
        <v>0</v>
      </c>
      <c r="AE3207" s="1">
        <v>13</v>
      </c>
      <c r="AF3207" s="1">
        <v>1</v>
      </c>
      <c r="AG3207" s="1" t="s">
        <v>4907</v>
      </c>
      <c r="AH3207" s="1" t="str">
        <f>TRIM(MID(SUBSTITUTE($H3207,",",REPT(" ",200)),(LEN($H3207)-LEN(SUBSTITUTE($H3207,",",""))-3)*200+1,200))</f>
        <v>Davao del Norte</v>
      </c>
      <c r="AI3207" s="1" t="str">
        <f>TRIM(MID(SUBSTITUTE($H3207,",",REPT(" ",200)),(LEN($H3207)-LEN(SUBSTITUTE($H3207,",",""))-2)*200+1,200))</f>
        <v>Davao Region</v>
      </c>
      <c r="AJ3207" s="1" t="s">
        <v>55</v>
      </c>
      <c r="AL3207" s="2">
        <v>0</v>
      </c>
      <c r="AM3207" s="1"/>
    </row>
    <row r="3208" spans="1:39" ht="12.75" customHeight="1">
      <c r="A3208" s="1"/>
      <c r="B3208" s="1" t="s">
        <v>9835</v>
      </c>
      <c r="C3208" s="1" t="s">
        <v>9836</v>
      </c>
      <c r="D3208" s="3" t="str">
        <f ca="1">IFERROR(__xludf.DUMMYFUNCTION("PROPER(REGEXEXTRACT(B2614, ""(?:https?:\/\/)?(?:www\.)?([a-zA-Z0-9-]+)\.""))"),"Skyscanner")</f>
        <v>Skyscanner</v>
      </c>
      <c r="E3208" s="1" t="s">
        <v>9837</v>
      </c>
      <c r="F3208" s="1">
        <v>13.18309</v>
      </c>
      <c r="G3208" s="1">
        <v>123.75335</v>
      </c>
      <c r="H3208" s="1" t="s">
        <v>9838</v>
      </c>
      <c r="I3208" s="1" t="s">
        <v>50</v>
      </c>
      <c r="J3208" s="1">
        <f>IF(K3208="URBAN",1,IF(K3208="SUBURBAN",2,IF(K3208="RURAL",3,"")))</f>
        <v>1</v>
      </c>
      <c r="K3208" s="1" t="s">
        <v>42</v>
      </c>
      <c r="L3208" s="18">
        <v>46082</v>
      </c>
      <c r="M3208" s="49">
        <v>0.625</v>
      </c>
      <c r="N3208" s="18">
        <v>46083</v>
      </c>
      <c r="O3208" s="56">
        <v>0.45833333333333331</v>
      </c>
      <c r="P3208" s="31" t="str">
        <f>TEXT($L3208, "dddd")</f>
        <v>Sunday</v>
      </c>
      <c r="Q3208" s="39" t="s">
        <v>111</v>
      </c>
      <c r="R3208" s="39">
        <v>1234</v>
      </c>
      <c r="S3208" s="1" t="str">
        <f>IF(OR(MONTH(L3208)=12, MONTH(L3208)&lt;=5), "Dry Season", "Wet Season")</f>
        <v>Dry Season</v>
      </c>
      <c r="T3208" s="1">
        <v>1</v>
      </c>
      <c r="U3208" s="1">
        <v>0</v>
      </c>
      <c r="V3208" s="1">
        <v>0</v>
      </c>
      <c r="W3208" s="2">
        <f>IF(ISNUMBER(SEARCH("N/A", X3208)), 0, 1)</f>
        <v>1</v>
      </c>
      <c r="X3208" s="1" t="s">
        <v>2500</v>
      </c>
      <c r="Y3208" s="1">
        <v>14.5530822</v>
      </c>
      <c r="Z3208" s="1">
        <v>121.021794</v>
      </c>
      <c r="AA3208" s="11" cm="1">
        <f t="array" ref="AA3208">IF(ISBLANK(Y3208), 0, VINCentyInvDistance(F3208,G3208,Y3208,Z3208))</f>
        <v>331891.71480342449</v>
      </c>
      <c r="AB3208" s="1">
        <v>0</v>
      </c>
      <c r="AC3208" s="1">
        <v>0</v>
      </c>
      <c r="AD3208" s="1">
        <v>0</v>
      </c>
      <c r="AE3208" s="1">
        <v>100</v>
      </c>
      <c r="AF3208" s="1">
        <v>1</v>
      </c>
      <c r="AG3208" s="1" t="s">
        <v>2501</v>
      </c>
      <c r="AH3208" s="1" t="s">
        <v>2501</v>
      </c>
      <c r="AI3208" s="1" t="str">
        <f>TRIM(MID(SUBSTITUTE($H3208,",",REPT(" ",200)),(LEN($H3208)-LEN(SUBSTITUTE($H3208,",",""))-2)*200+1,200))</f>
        <v>Bicol Region</v>
      </c>
      <c r="AJ3208" s="1" t="s">
        <v>55</v>
      </c>
      <c r="AK3208" t="s">
        <v>9839</v>
      </c>
      <c r="AL3208" s="2">
        <v>0</v>
      </c>
      <c r="AM3208" s="1"/>
    </row>
    <row r="3209" spans="1:39" ht="12.75" customHeight="1">
      <c r="A3209" s="1"/>
      <c r="B3209" s="1" t="s">
        <v>9855</v>
      </c>
      <c r="C3209" s="1" t="s">
        <v>9856</v>
      </c>
      <c r="D3209" s="3" t="str">
        <f ca="1">IFERROR(__xludf.DUMMYFUNCTION("PROPER(REGEXEXTRACT(B2618, ""(?:https?:\/\/)?(?:www\.)?([a-zA-Z0-9-]+)\.""))"),"Google")</f>
        <v>Google</v>
      </c>
      <c r="E3209" s="1" t="s">
        <v>9857</v>
      </c>
      <c r="F3209" s="1">
        <v>10.306799</v>
      </c>
      <c r="G3209" s="1">
        <v>124.012748</v>
      </c>
      <c r="H3209" s="1" t="s">
        <v>9858</v>
      </c>
      <c r="I3209" s="1" t="s">
        <v>2622</v>
      </c>
      <c r="J3209" s="1">
        <f>IF(K3209="URBAN",1,IF(K3209="SUBURBAN",2,IF(K3209="RURAL",3,"")))</f>
        <v>1</v>
      </c>
      <c r="K3209" s="1" t="s">
        <v>42</v>
      </c>
      <c r="L3209" s="18">
        <v>46082</v>
      </c>
      <c r="M3209" s="49">
        <v>0.625</v>
      </c>
      <c r="N3209" s="18">
        <v>46083</v>
      </c>
      <c r="O3209" s="56">
        <v>0.5</v>
      </c>
      <c r="P3209" s="31" t="str">
        <f>TEXT($L3209, "dddd")</f>
        <v>Sunday</v>
      </c>
      <c r="Q3209" s="39" t="s">
        <v>111</v>
      </c>
      <c r="R3209" s="39">
        <v>3500</v>
      </c>
      <c r="S3209" s="1" t="str">
        <f>IF(OR(MONTH(L3209)=12, MONTH(L3209)&lt;=5), "Dry Season", "Wet Season")</f>
        <v>Dry Season</v>
      </c>
      <c r="T3209" s="1">
        <v>1</v>
      </c>
      <c r="U3209" s="1">
        <v>1</v>
      </c>
      <c r="V3209" s="1">
        <v>0</v>
      </c>
      <c r="W3209" s="2">
        <f>IF(ISNUMBER(SEARCH("N/A", X3209)), 0, 1)</f>
        <v>0</v>
      </c>
      <c r="X3209" s="1" t="s">
        <v>44</v>
      </c>
      <c r="Y3209" s="1"/>
      <c r="Z3209" s="1"/>
      <c r="AA3209" s="11" cm="1">
        <f t="array" ref="AA3209">IF(ISBLANK(Y3209), 0, VINCentyInvDistance(F3209,G3209,Y3209,Z3209))</f>
        <v>0</v>
      </c>
      <c r="AB3209" s="1">
        <v>0</v>
      </c>
      <c r="AC3209" s="1">
        <v>6</v>
      </c>
      <c r="AD3209" s="1">
        <v>0</v>
      </c>
      <c r="AE3209" s="1">
        <v>83</v>
      </c>
      <c r="AF3209" s="1">
        <v>1</v>
      </c>
      <c r="AG3209" s="1" t="s">
        <v>4948</v>
      </c>
      <c r="AH3209" s="1" t="s">
        <v>731</v>
      </c>
      <c r="AI3209" s="1" t="str">
        <f>TRIM(MID(SUBSTITUTE($H3209,",",REPT(" ",200)),(LEN($H3209)-LEN(SUBSTITUTE($H3209,",",""))-2)*200+1,200))</f>
        <v>Central Visayas</v>
      </c>
      <c r="AJ3209" s="1" t="s">
        <v>55</v>
      </c>
      <c r="AL3209" s="2">
        <v>0</v>
      </c>
      <c r="AM3209" s="1" t="s">
        <v>9859</v>
      </c>
    </row>
    <row r="3210" spans="1:39" ht="12.75" customHeight="1">
      <c r="A3210" s="1"/>
      <c r="B3210" s="1" t="s">
        <v>9871</v>
      </c>
      <c r="C3210" s="1" t="s">
        <v>9872</v>
      </c>
      <c r="D3210" s="3" t="str">
        <f ca="1">IFERROR(__xludf.DUMMYFUNCTION("PROPER(REGEXEXTRACT(B2621, ""(?:https?:\/\/)?(?:www\.)?([a-zA-Z0-9-]+)\.""))"),"Skyscanner")</f>
        <v>Skyscanner</v>
      </c>
      <c r="E3210" s="1" t="s">
        <v>9873</v>
      </c>
      <c r="F3210" s="1">
        <v>9.1821400000000004</v>
      </c>
      <c r="G3210" s="1">
        <v>123.46361</v>
      </c>
      <c r="H3210" s="1" t="s">
        <v>9874</v>
      </c>
      <c r="I3210" s="1" t="s">
        <v>50</v>
      </c>
      <c r="J3210" s="1">
        <f>IF(K3210="URBAN",1,IF(K3210="SUBURBAN",2,IF(K3210="RURAL",3,"")))</f>
        <v>1</v>
      </c>
      <c r="K3210" s="1" t="s">
        <v>42</v>
      </c>
      <c r="L3210" s="18">
        <v>46082</v>
      </c>
      <c r="M3210" s="49">
        <v>0.5</v>
      </c>
      <c r="N3210" s="18">
        <v>46083</v>
      </c>
      <c r="O3210" s="56">
        <v>0.5</v>
      </c>
      <c r="P3210" s="31" t="str">
        <f>TEXT($L3210, "dddd")</f>
        <v>Sunday</v>
      </c>
      <c r="Q3210" s="39" t="s">
        <v>207</v>
      </c>
      <c r="R3210" s="39">
        <v>2500</v>
      </c>
      <c r="S3210" s="1" t="str">
        <f>IF(OR(MONTH(L3210)=12, MONTH(L3210)&lt;=5), "Dry Season", "Wet Season")</f>
        <v>Dry Season</v>
      </c>
      <c r="T3210" s="1">
        <v>1</v>
      </c>
      <c r="U3210" s="1">
        <v>1</v>
      </c>
      <c r="V3210" s="1">
        <v>0</v>
      </c>
      <c r="W3210" s="2">
        <f>IF(ISNUMBER(SEARCH("N/A", X3210)), 0, 1)</f>
        <v>1</v>
      </c>
      <c r="X3210" s="1" t="s">
        <v>2500</v>
      </c>
      <c r="Y3210" s="1">
        <v>14.5530822</v>
      </c>
      <c r="Z3210" s="1">
        <v>121.021794</v>
      </c>
      <c r="AA3210" s="11" cm="1">
        <f t="array" ref="AA3210">IF(ISBLANK(Y3210), 0, VINCentyInvDistance(F3210,G3210,Y3210,Z3210))</f>
        <v>650946.12697872624</v>
      </c>
      <c r="AB3210" s="1">
        <v>0</v>
      </c>
      <c r="AC3210" s="1">
        <v>4</v>
      </c>
      <c r="AD3210" s="1">
        <v>4.4000000000000004</v>
      </c>
      <c r="AE3210" s="1">
        <v>1</v>
      </c>
      <c r="AF3210" s="1">
        <v>1</v>
      </c>
      <c r="AG3210" s="1" t="s">
        <v>2501</v>
      </c>
      <c r="AH3210" s="1" t="s">
        <v>2501</v>
      </c>
      <c r="AI3210" s="1" t="str">
        <f>TRIM(MID(SUBSTITUTE($H3210,",",REPT(" ",200)),(LEN($H3210)-LEN(SUBSTITUTE($H3210,",",""))-2)*200+1,200))</f>
        <v>Siquijor</v>
      </c>
      <c r="AJ3210" s="1" t="s">
        <v>55</v>
      </c>
      <c r="AK3210" t="s">
        <v>9875</v>
      </c>
      <c r="AL3210" s="2">
        <v>0</v>
      </c>
      <c r="AM3210" s="1"/>
    </row>
    <row r="3211" spans="1:39" ht="12.75" customHeight="1">
      <c r="A3211" s="1"/>
      <c r="B3211" s="1" t="s">
        <v>9880</v>
      </c>
      <c r="C3211" s="1" t="s">
        <v>9881</v>
      </c>
      <c r="D3211" s="3" t="str">
        <f ca="1">IFERROR(__xludf.DUMMYFUNCTION("PROPER(REGEXEXTRACT(B2623, ""(?:https?:\/\/)?(?:www\.)?([a-zA-Z0-9-]+)\.""))"),"Skyscanner")</f>
        <v>Skyscanner</v>
      </c>
      <c r="E3211" s="1" t="s">
        <v>9882</v>
      </c>
      <c r="F3211" s="1">
        <v>14.603368</v>
      </c>
      <c r="G3211" s="1">
        <v>120.97266</v>
      </c>
      <c r="H3211" s="1" t="s">
        <v>9883</v>
      </c>
      <c r="I3211" s="1" t="s">
        <v>50</v>
      </c>
      <c r="J3211" s="1">
        <f>IF(K3211="URBAN",1,IF(K3211="SUBURBAN",2,IF(K3211="RURAL",3,"")))</f>
        <v>1</v>
      </c>
      <c r="K3211" s="1" t="s">
        <v>42</v>
      </c>
      <c r="L3211" s="18">
        <v>46082</v>
      </c>
      <c r="M3211" s="49">
        <v>0.58333333333333337</v>
      </c>
      <c r="N3211" s="18">
        <v>46083</v>
      </c>
      <c r="O3211" s="56">
        <v>0.5</v>
      </c>
      <c r="P3211" s="31" t="str">
        <f>TEXT($L3211, "dddd")</f>
        <v>Sunday</v>
      </c>
      <c r="Q3211" s="39" t="s">
        <v>1266</v>
      </c>
      <c r="R3211" s="39">
        <v>1727</v>
      </c>
      <c r="S3211" s="1" t="str">
        <f>IF(OR(MONTH(L3211)=12, MONTH(L3211)&lt;=5), "Dry Season", "Wet Season")</f>
        <v>Dry Season</v>
      </c>
      <c r="T3211" s="1">
        <v>1</v>
      </c>
      <c r="U3211" s="1">
        <v>0</v>
      </c>
      <c r="V3211" s="1">
        <v>1</v>
      </c>
      <c r="W3211" s="2">
        <f>IF(ISNUMBER(SEARCH("N/A", X3211)), 0, 1)</f>
        <v>1</v>
      </c>
      <c r="X3211" s="1" t="s">
        <v>2500</v>
      </c>
      <c r="Y3211" s="1">
        <v>14.5530822</v>
      </c>
      <c r="Z3211" s="1">
        <v>121.021794</v>
      </c>
      <c r="AA3211" s="11" cm="1">
        <f t="array" ref="AA3211">IF(ISBLANK(Y3211), 0, VINCentyInvDistance(F3211,G3211,Y3211,Z3211))</f>
        <v>7680.4481920536646</v>
      </c>
      <c r="AB3211" s="1">
        <v>0</v>
      </c>
      <c r="AC3211" s="1">
        <v>0</v>
      </c>
      <c r="AD3211" s="1">
        <v>0</v>
      </c>
      <c r="AE3211" s="1">
        <v>192</v>
      </c>
      <c r="AF3211" s="1">
        <v>1</v>
      </c>
      <c r="AG3211" s="1" t="s">
        <v>2501</v>
      </c>
      <c r="AH3211" s="1" t="s">
        <v>2501</v>
      </c>
      <c r="AI3211" s="1" t="str">
        <f>TRIM(MID(SUBSTITUTE($H3211,",",REPT(" ",200)),(LEN($H3211)-LEN(SUBSTITUTE($H3211,",",""))-2)*200+1,200))</f>
        <v>Metro Manila</v>
      </c>
      <c r="AJ3211" s="1" t="s">
        <v>55</v>
      </c>
      <c r="AK3211" t="s">
        <v>9884</v>
      </c>
      <c r="AL3211" s="2">
        <v>0</v>
      </c>
      <c r="AM3211" s="1"/>
    </row>
    <row r="3212" spans="1:39" ht="12.75" customHeight="1">
      <c r="A3212" s="1"/>
      <c r="B3212" s="1" t="s">
        <v>9885</v>
      </c>
      <c r="C3212" s="1" t="s">
        <v>9886</v>
      </c>
      <c r="D3212" s="3" t="str">
        <f ca="1">IFERROR(__xludf.DUMMYFUNCTION("PROPER(REGEXEXTRACT(B2624, ""(?:https?:\/\/)?(?:www\.)?([a-zA-Z0-9-]+)\.""))"),"Skyscanner")</f>
        <v>Skyscanner</v>
      </c>
      <c r="E3212" s="1" t="s">
        <v>9887</v>
      </c>
      <c r="F3212" s="1">
        <v>14.603368</v>
      </c>
      <c r="G3212" s="1">
        <v>120.97266</v>
      </c>
      <c r="H3212" s="1" t="s">
        <v>9883</v>
      </c>
      <c r="I3212" s="1" t="s">
        <v>50</v>
      </c>
      <c r="J3212" s="1">
        <f>IF(K3212="URBAN",1,IF(K3212="SUBURBAN",2,IF(K3212="RURAL",3,"")))</f>
        <v>1</v>
      </c>
      <c r="K3212" s="1" t="s">
        <v>42</v>
      </c>
      <c r="L3212" s="18">
        <v>46082</v>
      </c>
      <c r="M3212" s="49">
        <v>0.58333333333333337</v>
      </c>
      <c r="N3212" s="18">
        <v>46083</v>
      </c>
      <c r="O3212" s="56">
        <v>0.5</v>
      </c>
      <c r="P3212" s="31" t="str">
        <f>TEXT($L3212, "dddd")</f>
        <v>Sunday</v>
      </c>
      <c r="Q3212" s="39" t="s">
        <v>3341</v>
      </c>
      <c r="R3212" s="39">
        <v>400</v>
      </c>
      <c r="S3212" s="1" t="str">
        <f>IF(OR(MONTH(L3212)=12, MONTH(L3212)&lt;=5), "Dry Season", "Wet Season")</f>
        <v>Dry Season</v>
      </c>
      <c r="T3212" s="1">
        <v>1</v>
      </c>
      <c r="U3212" s="1">
        <v>0</v>
      </c>
      <c r="V3212" s="1">
        <v>1</v>
      </c>
      <c r="W3212" s="2">
        <f>IF(ISNUMBER(SEARCH("N/A", X3212)), 0, 1)</f>
        <v>0</v>
      </c>
      <c r="X3212" s="1" t="s">
        <v>44</v>
      </c>
      <c r="Y3212" s="1"/>
      <c r="Z3212" s="1"/>
      <c r="AA3212" s="11" cm="1">
        <f t="array" ref="AA3212">IF(ISBLANK(Y3212), 0, VINCentyInvDistance(F3212,G3212,Y3212,Z3212))</f>
        <v>0</v>
      </c>
      <c r="AB3212" s="1">
        <v>0</v>
      </c>
      <c r="AC3212" s="1">
        <v>8</v>
      </c>
      <c r="AD3212" s="1">
        <v>4.5999999999999996</v>
      </c>
      <c r="AE3212" s="1">
        <v>58</v>
      </c>
      <c r="AF3212" s="1">
        <v>1</v>
      </c>
      <c r="AG3212" s="1" t="s">
        <v>68</v>
      </c>
      <c r="AH3212" s="1" t="str">
        <f>TRIM(MID(SUBSTITUTE($H3212,",",REPT(" ",200)),(LEN($H3212)-LEN(SUBSTITUTE($H3212,",",""))-3)*200+1,200))</f>
        <v>Capital District</v>
      </c>
      <c r="AI3212" s="1" t="s">
        <v>54</v>
      </c>
      <c r="AJ3212" s="1" t="s">
        <v>55</v>
      </c>
      <c r="AK3212" t="s">
        <v>9888</v>
      </c>
      <c r="AL3212" s="1">
        <v>3</v>
      </c>
      <c r="AM3212" s="1" t="s">
        <v>9889</v>
      </c>
    </row>
    <row r="3213" spans="1:39" ht="12.75" customHeight="1">
      <c r="A3213" s="1"/>
      <c r="B3213" s="1" t="s">
        <v>9894</v>
      </c>
      <c r="C3213" s="1" t="s">
        <v>9895</v>
      </c>
      <c r="D3213" s="3" t="str">
        <f ca="1">IFERROR(__xludf.DUMMYFUNCTION("PROPER(REGEXEXTRACT(B2626, ""(?:https?:\/\/)?(?:www\.)?([a-zA-Z0-9-]+)\.""))"),"Skyscanner")</f>
        <v>Skyscanner</v>
      </c>
      <c r="E3213" s="1" t="s">
        <v>9896</v>
      </c>
      <c r="F3213" s="1">
        <v>14.183313</v>
      </c>
      <c r="G3213" s="1">
        <v>121.510188</v>
      </c>
      <c r="H3213" s="1" t="s">
        <v>9893</v>
      </c>
      <c r="I3213" s="1" t="s">
        <v>1300</v>
      </c>
      <c r="J3213" s="1">
        <f>IF(K3213="URBAN",1,IF(K3213="SUBURBAN",2,IF(K3213="RURAL",3,"")))</f>
        <v>1</v>
      </c>
      <c r="K3213" s="1" t="s">
        <v>42</v>
      </c>
      <c r="L3213" s="18">
        <v>46082</v>
      </c>
      <c r="M3213" s="49">
        <v>0.58333333333333337</v>
      </c>
      <c r="N3213" s="18">
        <v>46083</v>
      </c>
      <c r="O3213" s="56">
        <v>0.5</v>
      </c>
      <c r="P3213" s="31" t="str">
        <f>TEXT($L3213, "dddd")</f>
        <v>Sunday</v>
      </c>
      <c r="Q3213" s="39" t="s">
        <v>207</v>
      </c>
      <c r="R3213" s="39">
        <v>1260</v>
      </c>
      <c r="S3213" s="1" t="str">
        <f>IF(OR(MONTH(L3213)=12, MONTH(L3213)&lt;=5), "Dry Season", "Wet Season")</f>
        <v>Dry Season</v>
      </c>
      <c r="T3213" s="1">
        <v>1</v>
      </c>
      <c r="U3213" s="1">
        <v>0</v>
      </c>
      <c r="V3213" s="1">
        <v>0</v>
      </c>
      <c r="W3213" s="2">
        <f>IF(ISNUMBER(SEARCH("N/A", X3213)), 0, 1)</f>
        <v>0</v>
      </c>
      <c r="X3213" s="1" t="s">
        <v>44</v>
      </c>
      <c r="Y3213" s="1"/>
      <c r="Z3213" s="1"/>
      <c r="AA3213" s="11" cm="1">
        <f t="array" ref="AA3213">IF(ISBLANK(Y3213), 0, VINCentyInvDistance(F3213,G3213,Y3213,Z3213))</f>
        <v>0</v>
      </c>
      <c r="AB3213" s="1">
        <v>0</v>
      </c>
      <c r="AC3213" s="1">
        <v>6</v>
      </c>
      <c r="AD3213" s="1">
        <v>3.7</v>
      </c>
      <c r="AE3213" s="1">
        <v>2</v>
      </c>
      <c r="AF3213" s="1">
        <v>1</v>
      </c>
      <c r="AG3213" s="1" t="s">
        <v>9897</v>
      </c>
      <c r="AH3213" s="1" t="s">
        <v>143</v>
      </c>
      <c r="AI3213" s="1"/>
      <c r="AJ3213" s="1" t="s">
        <v>55</v>
      </c>
      <c r="AK3213" t="s">
        <v>9898</v>
      </c>
      <c r="AL3213" s="1">
        <v>1</v>
      </c>
      <c r="AM3213" s="1" t="s">
        <v>9899</v>
      </c>
    </row>
    <row r="3214" spans="1:39" ht="12.75" customHeight="1">
      <c r="A3214" s="1"/>
      <c r="B3214" s="1" t="s">
        <v>9902</v>
      </c>
      <c r="C3214" s="1" t="s">
        <v>9903</v>
      </c>
      <c r="D3214" s="3" t="str">
        <f ca="1">IFERROR(__xludf.DUMMYFUNCTION("PROPER(REGEXEXTRACT(B2628, ""(?:https?:\/\/)?(?:www\.)?([a-zA-Z0-9-]+)\.""))"),"Google")</f>
        <v>Google</v>
      </c>
      <c r="E3214" s="1" t="s">
        <v>9904</v>
      </c>
      <c r="F3214" s="1">
        <v>11.18009</v>
      </c>
      <c r="G3214" s="1">
        <v>119.38925</v>
      </c>
      <c r="H3214" s="1" t="s">
        <v>3184</v>
      </c>
      <c r="I3214" s="1" t="s">
        <v>50</v>
      </c>
      <c r="J3214" s="1">
        <f>IF(K3214="URBAN",1,IF(K3214="SUBURBAN",2,IF(K3214="RURAL",3,"")))</f>
        <v>1</v>
      </c>
      <c r="K3214" s="1" t="s">
        <v>42</v>
      </c>
      <c r="L3214" s="18">
        <v>46082</v>
      </c>
      <c r="M3214" s="49">
        <v>0.625</v>
      </c>
      <c r="N3214" s="18">
        <v>46083</v>
      </c>
      <c r="O3214" s="56">
        <v>0.5</v>
      </c>
      <c r="P3214" s="31" t="str">
        <f>TEXT($L3214, "dddd")</f>
        <v>Sunday</v>
      </c>
      <c r="Q3214" s="39" t="s">
        <v>531</v>
      </c>
      <c r="R3214" s="39">
        <v>13096</v>
      </c>
      <c r="S3214" s="1" t="str">
        <f>IF(OR(MONTH(L3214)=12, MONTH(L3214)&lt;=5), "Dry Season", "Wet Season")</f>
        <v>Dry Season</v>
      </c>
      <c r="T3214" s="1">
        <v>1</v>
      </c>
      <c r="U3214" s="1">
        <v>0</v>
      </c>
      <c r="V3214" s="1">
        <v>0</v>
      </c>
      <c r="W3214" s="2">
        <f>IF(ISNUMBER(SEARCH("N/A", X3214)), 0, 1)</f>
        <v>0</v>
      </c>
      <c r="X3214" s="1" t="s">
        <v>44</v>
      </c>
      <c r="Y3214" s="1"/>
      <c r="Z3214" s="1"/>
      <c r="AA3214" s="11" cm="1">
        <f t="array" ref="AA3214">IF(ISBLANK(Y3214), 0, VINCentyInvDistance(F3214,G3214,Y3214,Z3214))</f>
        <v>0</v>
      </c>
      <c r="AB3214" s="1">
        <v>0</v>
      </c>
      <c r="AC3214" s="1">
        <v>0</v>
      </c>
      <c r="AD3214" s="1">
        <v>0</v>
      </c>
      <c r="AE3214" s="1">
        <v>410</v>
      </c>
      <c r="AF3214" s="1">
        <v>1</v>
      </c>
      <c r="AG3214" s="1" t="str">
        <f>TRIM(MID(SUBSTITUTE($H3214,",",REPT(" ",200)),(LEN($H3214)-LEN(SUBSTITUTE($H3214,",",""))-4)*200+1,200))</f>
        <v>El Nido</v>
      </c>
      <c r="AH3214" s="1" t="str">
        <f>TRIM(MID(SUBSTITUTE($H3214,",",REPT(" ",200)),(LEN($H3214)-LEN(SUBSTITUTE($H3214,",",""))-3)*200+1,200))</f>
        <v>Palawan</v>
      </c>
      <c r="AI3214" s="1" t="str">
        <f>TRIM(MID(SUBSTITUTE($H3214,",",REPT(" ",200)),(LEN($H3214)-LEN(SUBSTITUTE($H3214,",",""))-2)*200+1,200))</f>
        <v>Mimaropa</v>
      </c>
      <c r="AJ3214" s="1" t="str">
        <f>TRIM(MID(SUBSTITUTE($H3214,",",REPT(" ",200)),(LEN($H3214)-LEN(SUBSTITUTE($H3214,",",""))-0)*200+1,200))</f>
        <v>Philippines</v>
      </c>
      <c r="AL3214" s="2">
        <v>0</v>
      </c>
      <c r="AM3214" s="1"/>
    </row>
    <row r="3215" spans="1:39" ht="12.75" customHeight="1">
      <c r="A3215" s="1"/>
      <c r="B3215" s="1" t="s">
        <v>9909</v>
      </c>
      <c r="C3215" s="1" t="s">
        <v>9910</v>
      </c>
      <c r="D3215" s="3" t="str">
        <f ca="1">IFERROR(__xludf.DUMMYFUNCTION("PROPER(REGEXEXTRACT(B2630, ""(?:https?:\/\/)?(?:www\.)?([a-zA-Z0-9-]+)\.""))"),"Google")</f>
        <v>Google</v>
      </c>
      <c r="E3215" s="1" t="s">
        <v>9911</v>
      </c>
      <c r="F3215" s="1">
        <v>14.7042</v>
      </c>
      <c r="G3215" s="1">
        <v>121.06010000000001</v>
      </c>
      <c r="H3215" s="1" t="s">
        <v>9912</v>
      </c>
      <c r="I3215" s="1" t="s">
        <v>50</v>
      </c>
      <c r="J3215" s="1">
        <f>IF(K3215="URBAN",1,IF(K3215="SUBURBAN",2,IF(K3215="RURAL",3,"")))</f>
        <v>1</v>
      </c>
      <c r="K3215" s="1" t="s">
        <v>42</v>
      </c>
      <c r="L3215" s="18">
        <v>46082</v>
      </c>
      <c r="M3215" s="49">
        <v>0.625</v>
      </c>
      <c r="N3215" s="18">
        <v>46083</v>
      </c>
      <c r="O3215" s="56">
        <v>0.5</v>
      </c>
      <c r="P3215" s="31" t="str">
        <f>TEXT($L3215, "dddd")</f>
        <v>Sunday</v>
      </c>
      <c r="Q3215" s="39" t="s">
        <v>111</v>
      </c>
      <c r="R3215" s="39">
        <v>662</v>
      </c>
      <c r="S3215" s="1" t="str">
        <f>IF(OR(MONTH(L3215)=12, MONTH(L3215)&lt;=5), "Dry Season", "Wet Season")</f>
        <v>Dry Season</v>
      </c>
      <c r="T3215" s="1">
        <v>1</v>
      </c>
      <c r="U3215" s="1">
        <v>0</v>
      </c>
      <c r="V3215" s="1">
        <v>0</v>
      </c>
      <c r="W3215" s="2">
        <f>IF(ISNUMBER(SEARCH("N/A", X3215)), 0, 1)</f>
        <v>0</v>
      </c>
      <c r="X3215" s="1" t="s">
        <v>44</v>
      </c>
      <c r="Y3215" s="1"/>
      <c r="Z3215" s="1"/>
      <c r="AA3215" s="11" cm="1">
        <f t="array" ref="AA3215">IF(ISBLANK(Y3215), 0, VINCentyInvDistance(F3215,G3215,Y3215,Z3215))</f>
        <v>0</v>
      </c>
      <c r="AB3215" s="1">
        <v>0</v>
      </c>
      <c r="AC3215" s="1">
        <v>0</v>
      </c>
      <c r="AD3215" s="1">
        <v>0</v>
      </c>
      <c r="AE3215" s="1">
        <v>75</v>
      </c>
      <c r="AF3215" s="1">
        <v>1</v>
      </c>
      <c r="AG3215" s="1" t="str">
        <f>TRIM(MID(SUBSTITUTE($H3215,",",REPT(" ",200)),(LEN($H3215)-LEN(SUBSTITUTE($H3215,",",""))-4)*200+1,200))</f>
        <v>Quezon City</v>
      </c>
      <c r="AH3215" s="1" t="str">
        <f>TRIM(MID(SUBSTITUTE($H3215,",",REPT(" ",200)),(LEN($H3215)-LEN(SUBSTITUTE($H3215,",",""))-3)*200+1,200))</f>
        <v>Eastern Manila District</v>
      </c>
      <c r="AI3215" s="1" t="str">
        <f>TRIM(MID(SUBSTITUTE($H3215,",",REPT(" ",200)),(LEN($H3215)-LEN(SUBSTITUTE($H3215,",",""))-2)*200+1,200))</f>
        <v>Metro Manila</v>
      </c>
      <c r="AJ3215" s="1" t="str">
        <f>TRIM(MID(SUBSTITUTE($H3215,",",REPT(" ",200)),(LEN($H3215)-LEN(SUBSTITUTE($H3215,",",""))-0)*200+1,200))</f>
        <v>Philippines</v>
      </c>
      <c r="AL3215" s="2">
        <v>0</v>
      </c>
      <c r="AM3215" s="1"/>
    </row>
    <row r="3216" spans="1:39" ht="12.75" customHeight="1">
      <c r="A3216" s="1"/>
      <c r="B3216" s="1" t="s">
        <v>2204</v>
      </c>
      <c r="C3216" s="1" t="s">
        <v>9913</v>
      </c>
      <c r="D3216" s="3" t="str">
        <f ca="1">IFERROR(__xludf.DUMMYFUNCTION("PROPER(REGEXEXTRACT(B2631, ""(?:https?:\/\/)?(?:www\.)?([a-zA-Z0-9-]+)\.""))"),"Google")</f>
        <v>Google</v>
      </c>
      <c r="E3216" s="1" t="s">
        <v>9914</v>
      </c>
      <c r="F3216" s="1">
        <v>16.91215</v>
      </c>
      <c r="G3216" s="1">
        <v>121.07098000000001</v>
      </c>
      <c r="H3216" s="1" t="s">
        <v>9915</v>
      </c>
      <c r="I3216" s="1" t="s">
        <v>50</v>
      </c>
      <c r="J3216" s="1">
        <f>IF(K3216="URBAN",1,IF(K3216="SUBURBAN",2,IF(K3216="RURAL",3,"")))</f>
        <v>1</v>
      </c>
      <c r="K3216" s="1" t="s">
        <v>42</v>
      </c>
      <c r="L3216" s="18">
        <v>46082</v>
      </c>
      <c r="M3216" s="49">
        <v>0.625</v>
      </c>
      <c r="N3216" s="18">
        <v>46083</v>
      </c>
      <c r="O3216" s="56">
        <v>0.5</v>
      </c>
      <c r="P3216" s="31" t="str">
        <f>TEXT($L3216, "dddd")</f>
        <v>Sunday</v>
      </c>
      <c r="Q3216" s="39" t="s">
        <v>61</v>
      </c>
      <c r="R3216" s="39">
        <v>950</v>
      </c>
      <c r="S3216" s="1" t="str">
        <f>IF(OR(MONTH(L3216)=12, MONTH(L3216)&lt;=5), "Dry Season", "Wet Season")</f>
        <v>Dry Season</v>
      </c>
      <c r="T3216" s="1">
        <v>1</v>
      </c>
      <c r="U3216" s="1">
        <v>1</v>
      </c>
      <c r="V3216" s="1">
        <v>0</v>
      </c>
      <c r="W3216" s="2">
        <f>IF(ISNUMBER(SEARCH("N/A", X3216)), 0, 1)</f>
        <v>0</v>
      </c>
      <c r="X3216" s="1" t="s">
        <v>44</v>
      </c>
      <c r="Y3216" s="1"/>
      <c r="Z3216" s="1"/>
      <c r="AA3216" s="11" cm="1">
        <f t="array" ref="AA3216">IF(ISBLANK(Y3216), 0, VINCentyInvDistance(F3216,G3216,Y3216,Z3216))</f>
        <v>0</v>
      </c>
      <c r="AB3216" s="1">
        <v>0</v>
      </c>
      <c r="AC3216" s="1">
        <v>0</v>
      </c>
      <c r="AD3216" s="1">
        <v>0</v>
      </c>
      <c r="AE3216" s="1">
        <v>72</v>
      </c>
      <c r="AF3216" s="1">
        <v>1</v>
      </c>
      <c r="AG3216" s="1" t="str">
        <f>TRIM(MID(SUBSTITUTE($H3216,",",REPT(" ",200)),(LEN($H3216)-LEN(SUBSTITUTE($H3216,",",""))-4)*200+1,200))</f>
        <v>Banaue</v>
      </c>
      <c r="AH3216" s="1" t="str">
        <f>TRIM(MID(SUBSTITUTE($H3216,",",REPT(" ",200)),(LEN($H3216)-LEN(SUBSTITUTE($H3216,",",""))-3)*200+1,200))</f>
        <v>Ifugao</v>
      </c>
      <c r="AI3216" s="1" t="str">
        <f>TRIM(MID(SUBSTITUTE($H3216,",",REPT(" ",200)),(LEN($H3216)-LEN(SUBSTITUTE($H3216,",",""))-2)*200+1,200))</f>
        <v>Cordillera Administrative Region</v>
      </c>
      <c r="AJ3216" s="1" t="str">
        <f>TRIM(MID(SUBSTITUTE($H3216,",",REPT(" ",200)),(LEN($H3216)-LEN(SUBSTITUTE($H3216,",",""))-0)*200+1,200))</f>
        <v>Philippines</v>
      </c>
      <c r="AL3216" s="2">
        <v>0</v>
      </c>
      <c r="AM3216" s="1"/>
    </row>
    <row r="3217" spans="1:39" ht="12.75" customHeight="1">
      <c r="A3217" s="1"/>
      <c r="B3217" s="1" t="s">
        <v>9920</v>
      </c>
      <c r="C3217" s="1" t="s">
        <v>9921</v>
      </c>
      <c r="D3217" s="3" t="str">
        <f ca="1">IFERROR(__xludf.DUMMYFUNCTION("PROPER(REGEXEXTRACT(B2633, ""(?:https?:\/\/)?(?:www\.)?([a-zA-Z0-9-]+)\.""))"),"Google")</f>
        <v>Google</v>
      </c>
      <c r="E3217" s="1" t="s">
        <v>9922</v>
      </c>
      <c r="F3217" s="1">
        <v>9.5656429999999997</v>
      </c>
      <c r="G3217" s="1">
        <v>123.80404</v>
      </c>
      <c r="H3217" s="1" t="s">
        <v>9923</v>
      </c>
      <c r="I3217" s="1" t="s">
        <v>50</v>
      </c>
      <c r="J3217" s="1">
        <f>IF(K3217="URBAN",1,IF(K3217="SUBURBAN",2,IF(K3217="RURAL",3,"")))</f>
        <v>1</v>
      </c>
      <c r="K3217" s="1" t="s">
        <v>42</v>
      </c>
      <c r="L3217" s="18">
        <v>46082</v>
      </c>
      <c r="M3217" s="49">
        <v>0.625</v>
      </c>
      <c r="N3217" s="18">
        <v>46083</v>
      </c>
      <c r="O3217" s="56">
        <v>0.5</v>
      </c>
      <c r="P3217" s="31" t="str">
        <f>TEXT($L3217, "dddd")</f>
        <v>Sunday</v>
      </c>
      <c r="Q3217" s="39" t="s">
        <v>111</v>
      </c>
      <c r="R3217" s="39">
        <v>434</v>
      </c>
      <c r="S3217" s="1" t="str">
        <f>IF(OR(MONTH(L3217)=12, MONTH(L3217)&lt;=5), "Dry Season", "Wet Season")</f>
        <v>Dry Season</v>
      </c>
      <c r="T3217" s="1">
        <v>1</v>
      </c>
      <c r="U3217" s="1">
        <v>1</v>
      </c>
      <c r="V3217" s="1">
        <v>0</v>
      </c>
      <c r="W3217" s="2">
        <f>IF(ISNUMBER(SEARCH("N/A", X3217)), 0, 1)</f>
        <v>0</v>
      </c>
      <c r="X3217" s="1" t="s">
        <v>44</v>
      </c>
      <c r="Y3217" s="1"/>
      <c r="Z3217" s="1"/>
      <c r="AA3217" s="11" cm="1">
        <f t="array" ref="AA3217">IF(ISBLANK(Y3217), 0, VINCentyInvDistance(F3217,G3217,Y3217,Z3217))</f>
        <v>0</v>
      </c>
      <c r="AB3217" s="1">
        <v>0</v>
      </c>
      <c r="AC3217" s="1">
        <v>0</v>
      </c>
      <c r="AD3217" s="1">
        <v>0</v>
      </c>
      <c r="AE3217" s="1">
        <v>213</v>
      </c>
      <c r="AF3217" s="1">
        <v>1</v>
      </c>
      <c r="AG3217" s="1" t="str">
        <f>TRIM(MID(SUBSTITUTE($H3217,",",REPT(" ",200)),(LEN($H3217)-LEN(SUBSTITUTE($H3217,",",""))-4)*200+1,200))</f>
        <v>Panglao</v>
      </c>
      <c r="AH3217" s="1" t="str">
        <f>TRIM(MID(SUBSTITUTE($H3217,",",REPT(" ",200)),(LEN($H3217)-LEN(SUBSTITUTE($H3217,",",""))-3)*200+1,200))</f>
        <v>Bohol</v>
      </c>
      <c r="AI3217" s="1" t="str">
        <f>TRIM(MID(SUBSTITUTE($H3217,",",REPT(" ",200)),(LEN($H3217)-LEN(SUBSTITUTE($H3217,",",""))-2)*200+1,200))</f>
        <v>Central Visayas</v>
      </c>
      <c r="AJ3217" s="1" t="str">
        <f>TRIM(MID(SUBSTITUTE($H3217,",",REPT(" ",200)),(LEN($H3217)-LEN(SUBSTITUTE($H3217,",",""))-0)*200+1,200))</f>
        <v>Philippines</v>
      </c>
      <c r="AL3217" s="2">
        <v>0</v>
      </c>
      <c r="AM3217" s="1"/>
    </row>
    <row r="3218" spans="1:39" ht="12.75" customHeight="1">
      <c r="A3218" s="1"/>
      <c r="B3218" s="1" t="s">
        <v>9940</v>
      </c>
      <c r="C3218" s="1" t="s">
        <v>9941</v>
      </c>
      <c r="D3218" s="3" t="str">
        <f ca="1">IFERROR(__xludf.DUMMYFUNCTION("PROPER(REGEXEXTRACT(B2637, ""(?:https?:\/\/)?(?:www\.)?([a-zA-Z0-9-]+)\.""))"),"Google")</f>
        <v>Google</v>
      </c>
      <c r="E3218" s="1" t="s">
        <v>9942</v>
      </c>
      <c r="F3218" s="1">
        <v>14.890930000000001</v>
      </c>
      <c r="G3218" s="1">
        <v>120.53219</v>
      </c>
      <c r="H3218" s="1" t="s">
        <v>9937</v>
      </c>
      <c r="I3218" s="1" t="s">
        <v>41</v>
      </c>
      <c r="J3218" s="1">
        <f>IF(K3218="URBAN",1,IF(K3218="SUBURBAN",2,IF(K3218="RURAL",3,"")))</f>
        <v>1</v>
      </c>
      <c r="K3218" s="1" t="s">
        <v>42</v>
      </c>
      <c r="L3218" s="18">
        <v>46082</v>
      </c>
      <c r="M3218" s="49">
        <v>0.625</v>
      </c>
      <c r="N3218" s="18">
        <v>46083</v>
      </c>
      <c r="O3218" s="56">
        <v>0.5</v>
      </c>
      <c r="P3218" s="31" t="str">
        <f>TEXT($L3218, "dddd")</f>
        <v>Sunday</v>
      </c>
      <c r="Q3218" s="39" t="s">
        <v>207</v>
      </c>
      <c r="R3218" s="39">
        <v>1289</v>
      </c>
      <c r="S3218" s="1" t="str">
        <f>IF(OR(MONTH(L3218)=12, MONTH(L3218)&lt;=5), "Dry Season", "Wet Season")</f>
        <v>Dry Season</v>
      </c>
      <c r="T3218" s="1">
        <v>1</v>
      </c>
      <c r="U3218" s="1">
        <v>0</v>
      </c>
      <c r="V3218" s="1">
        <v>1</v>
      </c>
      <c r="W3218" s="2">
        <f>IF(ISNUMBER(SEARCH("N/A", X3218)), 0, 1)</f>
        <v>0</v>
      </c>
      <c r="X3218" s="1" t="s">
        <v>44</v>
      </c>
      <c r="Y3218" s="1"/>
      <c r="Z3218" s="1"/>
      <c r="AA3218" s="11" cm="1">
        <f t="array" ref="AA3218">IF(ISBLANK(Y3218), 0, VINCentyInvDistance(F3218,G3218,Y3218,Z3218))</f>
        <v>0</v>
      </c>
      <c r="AB3218" s="1">
        <v>0</v>
      </c>
      <c r="AC3218" s="1">
        <v>0</v>
      </c>
      <c r="AD3218" s="1">
        <v>0</v>
      </c>
      <c r="AE3218" s="1">
        <v>93</v>
      </c>
      <c r="AF3218" s="1">
        <v>1</v>
      </c>
      <c r="AG3218" s="1" t="s">
        <v>9943</v>
      </c>
      <c r="AH3218" s="1" t="s">
        <v>274</v>
      </c>
      <c r="AI3218" s="1" t="str">
        <f>TRIM(MID(SUBSTITUTE($H3218,",",REPT(" ",200)),(LEN($H3218)-LEN(SUBSTITUTE($H3218,",",""))-2)*200+1,200))</f>
        <v>Central Luzon</v>
      </c>
      <c r="AJ3218" s="1" t="s">
        <v>55</v>
      </c>
      <c r="AL3218" s="2">
        <v>0</v>
      </c>
      <c r="AM3218" s="1" t="s">
        <v>9944</v>
      </c>
    </row>
    <row r="3219" spans="1:39" ht="12.75" customHeight="1">
      <c r="A3219" s="1"/>
      <c r="B3219" s="1" t="s">
        <v>9945</v>
      </c>
      <c r="C3219" s="1" t="s">
        <v>9946</v>
      </c>
      <c r="D3219" s="3" t="str">
        <f ca="1">IFERROR(__xludf.DUMMYFUNCTION("PROPER(REGEXEXTRACT(B2638, ""(?:https?:\/\/)?(?:www\.)?([a-zA-Z0-9-]+)\.""))"),"Skyscanner")</f>
        <v>Skyscanner</v>
      </c>
      <c r="E3219" s="1" t="s">
        <v>9947</v>
      </c>
      <c r="F3219" s="1">
        <v>14.599841</v>
      </c>
      <c r="G3219" s="1">
        <v>120.984568</v>
      </c>
      <c r="H3219" s="1" t="s">
        <v>9948</v>
      </c>
      <c r="I3219" s="1" t="s">
        <v>41</v>
      </c>
      <c r="J3219" s="1">
        <f>IF(K3219="URBAN",1,IF(K3219="SUBURBAN",2,IF(K3219="RURAL",3,"")))</f>
        <v>1</v>
      </c>
      <c r="K3219" s="1" t="s">
        <v>42</v>
      </c>
      <c r="L3219" s="18">
        <v>46082</v>
      </c>
      <c r="M3219" s="49">
        <v>0.58333333333333337</v>
      </c>
      <c r="N3219" s="18">
        <v>46083</v>
      </c>
      <c r="O3219" s="56">
        <v>0.5</v>
      </c>
      <c r="P3219" s="31" t="str">
        <f>TEXT($L3219, "dddd")</f>
        <v>Sunday</v>
      </c>
      <c r="Q3219" s="39" t="s">
        <v>207</v>
      </c>
      <c r="R3219" s="39">
        <v>728</v>
      </c>
      <c r="S3219" s="1" t="str">
        <f>IF(OR(MONTH(L3219)=12, MONTH(L3219)&lt;=5), "Dry Season", "Wet Season")</f>
        <v>Dry Season</v>
      </c>
      <c r="T3219" s="1">
        <v>1</v>
      </c>
      <c r="U3219" s="1">
        <v>0</v>
      </c>
      <c r="V3219" s="1">
        <v>0</v>
      </c>
      <c r="W3219" s="2">
        <f>IF(ISNUMBER(SEARCH("N/A", X3219)), 0, 1)</f>
        <v>1</v>
      </c>
      <c r="X3219" s="1" t="s">
        <v>9326</v>
      </c>
      <c r="Y3219" s="1">
        <v>14.8283188</v>
      </c>
      <c r="Z3219" s="1">
        <v>120.2819532</v>
      </c>
      <c r="AA3219" s="11" cm="1">
        <f t="array" ref="AA3219">IF(ISBLANK(Y3219), 0, VINCentyInvDistance(F3219,G3219,Y3219,Z3219))</f>
        <v>79777.323954941894</v>
      </c>
      <c r="AB3219" s="1">
        <v>0</v>
      </c>
      <c r="AC3219" s="1">
        <v>6.8</v>
      </c>
      <c r="AD3219" s="1">
        <v>2.8</v>
      </c>
      <c r="AE3219" s="1">
        <v>11</v>
      </c>
      <c r="AF3219" s="1">
        <v>1</v>
      </c>
      <c r="AG3219" s="1" t="s">
        <v>9327</v>
      </c>
      <c r="AH3219" s="1" t="s">
        <v>8540</v>
      </c>
      <c r="AI3219" s="1" t="str">
        <f>TRIM(MID(SUBSTITUTE($H3219,",",REPT(" ",200)),(LEN($H3219)-LEN(SUBSTITUTE($H3219,",",""))-2)*200+1,200))</f>
        <v>Metro Manila</v>
      </c>
      <c r="AJ3219" s="1" t="s">
        <v>55</v>
      </c>
      <c r="AK3219" t="s">
        <v>9949</v>
      </c>
      <c r="AL3219" s="2">
        <v>0</v>
      </c>
      <c r="AM3219" s="1"/>
    </row>
    <row r="3220" spans="1:39" ht="12.75" customHeight="1">
      <c r="A3220" s="1"/>
      <c r="B3220" s="1" t="s">
        <v>9950</v>
      </c>
      <c r="C3220" s="1" t="s">
        <v>9951</v>
      </c>
      <c r="D3220" s="3" t="str">
        <f ca="1">IFERROR(__xludf.DUMMYFUNCTION("PROPER(REGEXEXTRACT(B2639, ""(?:https?:\/\/)?(?:www\.)?([a-zA-Z0-9-]+)\.""))"),"Skyscanner")</f>
        <v>Skyscanner</v>
      </c>
      <c r="E3220" s="1" t="s">
        <v>9952</v>
      </c>
      <c r="F3220" s="1">
        <v>14.599841</v>
      </c>
      <c r="G3220" s="1">
        <v>120.984568</v>
      </c>
      <c r="H3220" s="1" t="s">
        <v>9948</v>
      </c>
      <c r="I3220" s="1" t="s">
        <v>50</v>
      </c>
      <c r="J3220" s="1">
        <f>IF(K3220="URBAN",1,IF(K3220="SUBURBAN",2,IF(K3220="RURAL",3,"")))</f>
        <v>1</v>
      </c>
      <c r="K3220" s="1" t="s">
        <v>42</v>
      </c>
      <c r="L3220" s="18">
        <v>46082</v>
      </c>
      <c r="M3220" s="49">
        <v>0.58333333333333337</v>
      </c>
      <c r="N3220" s="18">
        <v>46083</v>
      </c>
      <c r="O3220" s="56">
        <v>0.5</v>
      </c>
      <c r="P3220" s="31" t="str">
        <f>TEXT($L3220, "dddd")</f>
        <v>Sunday</v>
      </c>
      <c r="Q3220" s="39" t="s">
        <v>207</v>
      </c>
      <c r="R3220" s="39">
        <v>650</v>
      </c>
      <c r="S3220" s="1" t="str">
        <f>IF(OR(MONTH(L3220)=12, MONTH(L3220)&lt;=5), "Dry Season", "Wet Season")</f>
        <v>Dry Season</v>
      </c>
      <c r="T3220" s="1">
        <v>1</v>
      </c>
      <c r="U3220" s="1">
        <v>0</v>
      </c>
      <c r="V3220" s="1">
        <v>1</v>
      </c>
      <c r="W3220" s="2">
        <f>IF(ISNUMBER(SEARCH("N/A", X3220)), 0, 1)</f>
        <v>0</v>
      </c>
      <c r="X3220" s="1" t="s">
        <v>44</v>
      </c>
      <c r="Y3220" s="1"/>
      <c r="Z3220" s="1"/>
      <c r="AA3220" s="11" cm="1">
        <f t="array" ref="AA3220">IF(ISBLANK(Y3220), 0, VINCentyInvDistance(F3220,G3220,Y3220,Z3220))</f>
        <v>0</v>
      </c>
      <c r="AB3220" s="1">
        <v>0</v>
      </c>
      <c r="AC3220" s="1">
        <v>6.8</v>
      </c>
      <c r="AD3220" s="1">
        <v>4.7</v>
      </c>
      <c r="AE3220" s="1">
        <v>58</v>
      </c>
      <c r="AF3220" s="1">
        <v>1</v>
      </c>
      <c r="AG3220" s="1" t="s">
        <v>68</v>
      </c>
      <c r="AH3220" s="1" t="str">
        <f>TRIM(MID(SUBSTITUTE($H3220,",",REPT(" ",200)),(LEN($H3220)-LEN(SUBSTITUTE($H3220,",",""))-3)*200+1,200))</f>
        <v>Capital District</v>
      </c>
      <c r="AI3220" s="1" t="s">
        <v>54</v>
      </c>
      <c r="AJ3220" s="1" t="s">
        <v>55</v>
      </c>
      <c r="AK3220" t="s">
        <v>9953</v>
      </c>
      <c r="AL3220" s="1">
        <v>2</v>
      </c>
      <c r="AM3220" s="1" t="s">
        <v>9954</v>
      </c>
    </row>
    <row r="3221" spans="1:39" ht="12.75" customHeight="1">
      <c r="A3221" s="1"/>
      <c r="B3221" s="1" t="s">
        <v>9957</v>
      </c>
      <c r="C3221" s="1" t="s">
        <v>9958</v>
      </c>
      <c r="D3221" s="3" t="str">
        <f ca="1">IFERROR(__xludf.DUMMYFUNCTION("PROPER(REGEXEXTRACT(B2641, ""(?:https?:\/\/)?(?:www\.)?([a-zA-Z0-9-]+)\.""))"),"Google")</f>
        <v>Google</v>
      </c>
      <c r="E3221" s="1" t="s">
        <v>9959</v>
      </c>
      <c r="F3221" s="1">
        <v>7.0552630000000001</v>
      </c>
      <c r="G3221" s="1">
        <v>125.598371</v>
      </c>
      <c r="H3221" s="1" t="s">
        <v>9960</v>
      </c>
      <c r="I3221" s="1" t="s">
        <v>50</v>
      </c>
      <c r="J3221" s="1">
        <f>IF(K3221="URBAN",1,IF(K3221="SUBURBAN",2,IF(K3221="RURAL",3,"")))</f>
        <v>1</v>
      </c>
      <c r="K3221" s="1" t="s">
        <v>42</v>
      </c>
      <c r="L3221" s="18">
        <v>46082</v>
      </c>
      <c r="M3221" s="49">
        <v>0.625</v>
      </c>
      <c r="N3221" s="18">
        <v>46083</v>
      </c>
      <c r="O3221" s="56">
        <v>0.5</v>
      </c>
      <c r="P3221" s="31" t="str">
        <f>TEXT($L3221, "dddd")</f>
        <v>Sunday</v>
      </c>
      <c r="Q3221" s="39" t="s">
        <v>111</v>
      </c>
      <c r="R3221" s="39">
        <v>1500</v>
      </c>
      <c r="S3221" s="1" t="str">
        <f>IF(OR(MONTH(L3221)=12, MONTH(L3221)&lt;=5), "Dry Season", "Wet Season")</f>
        <v>Dry Season</v>
      </c>
      <c r="T3221" s="1">
        <v>1</v>
      </c>
      <c r="U3221" s="1">
        <v>0</v>
      </c>
      <c r="V3221" s="1">
        <v>1</v>
      </c>
      <c r="W3221" s="2">
        <f>IF(ISNUMBER(SEARCH("N/A", X3221)), 0, 1)</f>
        <v>0</v>
      </c>
      <c r="X3221" s="1" t="s">
        <v>44</v>
      </c>
      <c r="Y3221" s="1"/>
      <c r="Z3221" s="1"/>
      <c r="AA3221" s="11" cm="1">
        <f t="array" ref="AA3221">IF(ISBLANK(Y3221), 0, VINCentyInvDistance(F3221,G3221,Y3221,Z3221))</f>
        <v>0</v>
      </c>
      <c r="AB3221" s="1">
        <v>0</v>
      </c>
      <c r="AC3221" s="1">
        <v>9</v>
      </c>
      <c r="AD3221" s="1">
        <v>0</v>
      </c>
      <c r="AE3221" s="1">
        <v>117</v>
      </c>
      <c r="AF3221" s="1">
        <v>1</v>
      </c>
      <c r="AG3221" s="1" t="str">
        <f>TRIM(MID(SUBSTITUTE($H3221,",",REPT(" ",200)),(LEN($H3221)-LEN(SUBSTITUTE($H3221,",",""))-4)*200+1,200))</f>
        <v>Talomo District</v>
      </c>
      <c r="AH3221" s="1" t="str">
        <f>TRIM(MID(SUBSTITUTE($H3221,",",REPT(" ",200)),(LEN($H3221)-LEN(SUBSTITUTE($H3221,",",""))-3)*200+1,200))</f>
        <v>Davao City</v>
      </c>
      <c r="AI3221" s="1" t="str">
        <f>TRIM(MID(SUBSTITUTE($H3221,",",REPT(" ",200)),(LEN($H3221)-LEN(SUBSTITUTE($H3221,",",""))-2)*200+1,200))</f>
        <v>Davao Region</v>
      </c>
      <c r="AJ3221" s="1" t="str">
        <f>TRIM(MID(SUBSTITUTE($H3221,",",REPT(" ",200)),(LEN($H3221)-LEN(SUBSTITUTE($H3221,",",""))-0)*200+1,200))</f>
        <v>Philippines</v>
      </c>
      <c r="AL3221" s="1">
        <v>3</v>
      </c>
      <c r="AM3221" s="1" t="s">
        <v>9961</v>
      </c>
    </row>
    <row r="3222" spans="1:39" ht="12.75" customHeight="1">
      <c r="A3222" s="1"/>
      <c r="B3222" s="1" t="s">
        <v>1690</v>
      </c>
      <c r="C3222" s="1" t="s">
        <v>9965</v>
      </c>
      <c r="D3222" s="3" t="str">
        <f ca="1">IFERROR(__xludf.DUMMYFUNCTION("PROPER(REGEXEXTRACT(B2643, ""(?:https?:\/\/)?(?:www\.)?([a-zA-Z0-9-]+)\.""))"),"Google")</f>
        <v>Google</v>
      </c>
      <c r="E3222" s="1" t="s">
        <v>9966</v>
      </c>
      <c r="F3222" s="1">
        <v>13.84409</v>
      </c>
      <c r="G3222" s="1">
        <v>120.623114</v>
      </c>
      <c r="H3222" s="1" t="s">
        <v>9967</v>
      </c>
      <c r="I3222" s="1" t="s">
        <v>1211</v>
      </c>
      <c r="J3222" s="1">
        <f>IF(K3222="URBAN",1,IF(K3222="SUBURBAN",2,IF(K3222="RURAL",3,"")))</f>
        <v>1</v>
      </c>
      <c r="K3222" s="1" t="s">
        <v>42</v>
      </c>
      <c r="L3222" s="18">
        <v>46082</v>
      </c>
      <c r="M3222" s="49">
        <v>0.625</v>
      </c>
      <c r="N3222" s="18">
        <v>46083</v>
      </c>
      <c r="O3222" s="56">
        <v>0.5</v>
      </c>
      <c r="P3222" s="31" t="str">
        <f>TEXT($L3222, "dddd")</f>
        <v>Sunday</v>
      </c>
      <c r="Q3222" s="39" t="s">
        <v>111</v>
      </c>
      <c r="R3222" s="39">
        <v>2765</v>
      </c>
      <c r="S3222" s="1" t="str">
        <f>IF(OR(MONTH(L3222)=12, MONTH(L3222)&lt;=5), "Dry Season", "Wet Season")</f>
        <v>Dry Season</v>
      </c>
      <c r="T3222" s="1">
        <v>1</v>
      </c>
      <c r="U3222" s="1">
        <v>0</v>
      </c>
      <c r="V3222" s="1">
        <v>0</v>
      </c>
      <c r="W3222" s="2">
        <f>IF(ISNUMBER(SEARCH("N/A", X3222)), 0, 1)</f>
        <v>0</v>
      </c>
      <c r="X3222" s="1" t="s">
        <v>44</v>
      </c>
      <c r="Y3222" s="1"/>
      <c r="Z3222" s="1"/>
      <c r="AA3222" s="11" cm="1">
        <f t="array" ref="AA3222">IF(ISBLANK(Y3222), 0, VINCentyInvDistance(F3222,G3222,Y3222,Z3222))</f>
        <v>0</v>
      </c>
      <c r="AB3222" s="1">
        <v>0</v>
      </c>
      <c r="AC3222" s="1">
        <v>0</v>
      </c>
      <c r="AD3222" s="1">
        <v>0</v>
      </c>
      <c r="AE3222" s="1">
        <v>7</v>
      </c>
      <c r="AF3222" s="1">
        <v>1</v>
      </c>
      <c r="AG3222" s="1" t="str">
        <f>TRIM(MID(SUBSTITUTE($H3222,",",REPT(" ",200)),(LEN($H3222)-LEN(SUBSTITUTE($H3222,",",""))-4)*200+1,200))</f>
        <v>Calatagan</v>
      </c>
      <c r="AH3222" s="1" t="str">
        <f>TRIM(MID(SUBSTITUTE($H3222,",",REPT(" ",200)),(LEN($H3222)-LEN(SUBSTITUTE($H3222,",",""))-3)*200+1,200))</f>
        <v>Batangas</v>
      </c>
      <c r="AI3222" s="1" t="str">
        <f>TRIM(MID(SUBSTITUTE($H3222,",",REPT(" ",200)),(LEN($H3222)-LEN(SUBSTITUTE($H3222,",",""))-2)*200+1,200))</f>
        <v>Calabarzon</v>
      </c>
      <c r="AJ3222" s="1" t="str">
        <f>TRIM(MID(SUBSTITUTE($H3222,",",REPT(" ",200)),(LEN($H3222)-LEN(SUBSTITUTE($H3222,",",""))-0)*200+1,200))</f>
        <v>Philippines</v>
      </c>
      <c r="AL3222" s="2">
        <v>0</v>
      </c>
      <c r="AM3222" s="1"/>
    </row>
    <row r="3223" spans="1:39" ht="12.75" customHeight="1">
      <c r="A3223" s="1"/>
      <c r="B3223" s="1" t="s">
        <v>9973</v>
      </c>
      <c r="C3223" s="1" t="s">
        <v>9974</v>
      </c>
      <c r="D3223" s="3" t="str">
        <f ca="1">IFERROR(__xludf.DUMMYFUNCTION("PROPER(REGEXEXTRACT(B2645, ""(?:https?:\/\/)?(?:www\.)?([a-zA-Z0-9-]+)\.""))"),"Skyscanner")</f>
        <v>Skyscanner</v>
      </c>
      <c r="E3223" s="1" t="s">
        <v>9975</v>
      </c>
      <c r="F3223" s="1">
        <v>14.600020000000001</v>
      </c>
      <c r="G3223" s="1">
        <v>121.00224</v>
      </c>
      <c r="H3223" s="1" t="s">
        <v>9971</v>
      </c>
      <c r="I3223" s="1" t="s">
        <v>50</v>
      </c>
      <c r="J3223" s="1">
        <f>IF(K3223="URBAN",1,IF(K3223="SUBURBAN",2,IF(K3223="RURAL",3,"")))</f>
        <v>1</v>
      </c>
      <c r="K3223" s="1" t="s">
        <v>42</v>
      </c>
      <c r="L3223" s="18">
        <v>46082</v>
      </c>
      <c r="M3223" s="49">
        <v>0.625</v>
      </c>
      <c r="N3223" s="18">
        <v>46083</v>
      </c>
      <c r="O3223" s="56">
        <v>0.5</v>
      </c>
      <c r="P3223" s="31" t="str">
        <f>TEXT($L3223, "dddd")</f>
        <v>Sunday</v>
      </c>
      <c r="Q3223" s="39" t="s">
        <v>207</v>
      </c>
      <c r="R3223" s="39">
        <v>688</v>
      </c>
      <c r="S3223" s="1" t="str">
        <f>IF(OR(MONTH(L3223)=12, MONTH(L3223)&lt;=5), "Dry Season", "Wet Season")</f>
        <v>Dry Season</v>
      </c>
      <c r="T3223" s="1">
        <v>1</v>
      </c>
      <c r="U3223" s="1">
        <v>0</v>
      </c>
      <c r="V3223" s="1">
        <v>0</v>
      </c>
      <c r="W3223" s="2">
        <f>IF(ISNUMBER(SEARCH("N/A", X3223)), 0, 1)</f>
        <v>0</v>
      </c>
      <c r="X3223" s="1" t="s">
        <v>44</v>
      </c>
      <c r="Y3223" s="1"/>
      <c r="Z3223" s="1"/>
      <c r="AA3223" s="11" cm="1">
        <f t="array" ref="AA3223">IF(ISBLANK(Y3223), 0, VINCentyInvDistance(F3223,G3223,Y3223,Z3223))</f>
        <v>0</v>
      </c>
      <c r="AB3223" s="1">
        <v>1</v>
      </c>
      <c r="AC3223" s="1">
        <v>0</v>
      </c>
      <c r="AD3223" s="1">
        <v>0</v>
      </c>
      <c r="AE3223" s="1">
        <v>7</v>
      </c>
      <c r="AF3223" s="1">
        <v>1</v>
      </c>
      <c r="AG3223" s="1" t="s">
        <v>68</v>
      </c>
      <c r="AH3223" s="1" t="str">
        <f>TRIM(MID(SUBSTITUTE($H3223,",",REPT(" ",200)),(LEN($H3223)-LEN(SUBSTITUTE($H3223,",",""))-3)*200+1,200))</f>
        <v>Capital District</v>
      </c>
      <c r="AI3223" s="1" t="s">
        <v>54</v>
      </c>
      <c r="AJ3223" s="1" t="s">
        <v>55</v>
      </c>
      <c r="AK3223" t="s">
        <v>9976</v>
      </c>
      <c r="AL3223" s="1">
        <v>1</v>
      </c>
      <c r="AM3223" s="1" t="s">
        <v>9977</v>
      </c>
    </row>
    <row r="3224" spans="1:39" ht="12.75" customHeight="1">
      <c r="A3224" s="1"/>
      <c r="B3224" s="1" t="s">
        <v>9990</v>
      </c>
      <c r="C3224" s="1" t="s">
        <v>9991</v>
      </c>
      <c r="D3224" s="3" t="str">
        <f ca="1">IFERROR(__xludf.DUMMYFUNCTION("PROPER(REGEXEXTRACT(B2649, ""(?:https?:\/\/)?(?:www\.)?([a-zA-Z0-9-]+)\.""))"),"Google")</f>
        <v>Google</v>
      </c>
      <c r="E3224" s="1" t="s">
        <v>9992</v>
      </c>
      <c r="F3224" s="1">
        <v>9.8553800000000003</v>
      </c>
      <c r="G3224" s="1">
        <v>123.36814</v>
      </c>
      <c r="H3224" s="1" t="s">
        <v>9993</v>
      </c>
      <c r="I3224" s="1" t="s">
        <v>2622</v>
      </c>
      <c r="J3224" s="1">
        <f>IF(K3224="URBAN",1,IF(K3224="SUBURBAN",2,IF(K3224="RURAL",3,"")))</f>
        <v>1</v>
      </c>
      <c r="K3224" s="1" t="s">
        <v>42</v>
      </c>
      <c r="L3224" s="18">
        <v>46082</v>
      </c>
      <c r="M3224" s="49">
        <v>0.625</v>
      </c>
      <c r="N3224" s="18">
        <v>46083</v>
      </c>
      <c r="O3224" s="56">
        <v>0.5</v>
      </c>
      <c r="P3224" s="31" t="str">
        <f>TEXT($L3224, "dddd")</f>
        <v>Sunday</v>
      </c>
      <c r="Q3224" s="39" t="s">
        <v>186</v>
      </c>
      <c r="R3224" s="39">
        <v>2016</v>
      </c>
      <c r="S3224" s="1" t="str">
        <f>IF(OR(MONTH(L3224)=12, MONTH(L3224)&lt;=5), "Dry Season", "Wet Season")</f>
        <v>Dry Season</v>
      </c>
      <c r="T3224" s="1">
        <v>1</v>
      </c>
      <c r="U3224" s="1">
        <v>1</v>
      </c>
      <c r="V3224" s="1">
        <v>0</v>
      </c>
      <c r="W3224" s="2">
        <f>IF(ISNUMBER(SEARCH("N/A", X3224)), 0, 1)</f>
        <v>0</v>
      </c>
      <c r="X3224" s="1" t="s">
        <v>44</v>
      </c>
      <c r="Y3224" s="1"/>
      <c r="Z3224" s="1"/>
      <c r="AA3224" s="11" cm="1">
        <f t="array" ref="AA3224">IF(ISBLANK(Y3224), 0, VINCentyInvDistance(F3224,G3224,Y3224,Z3224))</f>
        <v>0</v>
      </c>
      <c r="AB3224" s="1">
        <v>0</v>
      </c>
      <c r="AC3224" s="1">
        <v>0</v>
      </c>
      <c r="AD3224" s="1">
        <v>0</v>
      </c>
      <c r="AE3224" s="1">
        <v>1</v>
      </c>
      <c r="AF3224" s="1">
        <v>1</v>
      </c>
      <c r="AG3224" s="1" t="s">
        <v>731</v>
      </c>
      <c r="AH3224" s="1" t="s">
        <v>731</v>
      </c>
      <c r="AI3224" s="1" t="str">
        <f>TRIM(MID(SUBSTITUTE($H3224,",",REPT(" ",200)),(LEN($H3224)-LEN(SUBSTITUTE($H3224,",",""))-2)*200+1,200))</f>
        <v>Central Visayas</v>
      </c>
      <c r="AJ3224" s="1" t="s">
        <v>55</v>
      </c>
      <c r="AL3224" s="2">
        <v>0</v>
      </c>
      <c r="AM3224" s="1" t="s">
        <v>9994</v>
      </c>
    </row>
    <row r="3225" spans="1:39" ht="12.75" customHeight="1">
      <c r="A3225" s="1"/>
      <c r="B3225" s="1" t="s">
        <v>9995</v>
      </c>
      <c r="C3225" s="1" t="s">
        <v>9996</v>
      </c>
      <c r="D3225" s="3" t="str">
        <f ca="1">IFERROR(__xludf.DUMMYFUNCTION("PROPER(REGEXEXTRACT(B2650, ""(?:https?:\/\/)?(?:www\.)?([a-zA-Z0-9-]+)\.""))"),"Skyscanner")</f>
        <v>Skyscanner</v>
      </c>
      <c r="E3225" s="1" t="s">
        <v>9997</v>
      </c>
      <c r="F3225" s="1">
        <v>14.641970000000001</v>
      </c>
      <c r="G3225" s="1">
        <v>121.03278</v>
      </c>
      <c r="H3225" s="1" t="s">
        <v>9998</v>
      </c>
      <c r="I3225" s="1" t="s">
        <v>50</v>
      </c>
      <c r="J3225" s="1">
        <f>IF(K3225="URBAN",1,IF(K3225="SUBURBAN",2,IF(K3225="RURAL",3,"")))</f>
        <v>1</v>
      </c>
      <c r="K3225" s="1" t="s">
        <v>42</v>
      </c>
      <c r="L3225" s="18">
        <v>46082</v>
      </c>
      <c r="M3225" s="49">
        <v>0.625</v>
      </c>
      <c r="N3225" s="18">
        <v>46083</v>
      </c>
      <c r="O3225" s="56">
        <v>0.58333333333333337</v>
      </c>
      <c r="P3225" s="31" t="str">
        <f>TEXT($L3225, "dddd")</f>
        <v>Sunday</v>
      </c>
      <c r="Q3225" s="39" t="s">
        <v>111</v>
      </c>
      <c r="R3225" s="39">
        <v>1500</v>
      </c>
      <c r="S3225" s="1" t="str">
        <f>IF(OR(MONTH(L3225)=12, MONTH(L3225)&lt;=5), "Dry Season", "Wet Season")</f>
        <v>Dry Season</v>
      </c>
      <c r="T3225" s="1">
        <v>1</v>
      </c>
      <c r="U3225" s="1">
        <v>0</v>
      </c>
      <c r="V3225" s="1">
        <v>0</v>
      </c>
      <c r="W3225" s="2">
        <f>IF(ISNUMBER(SEARCH("N/A", X3225)), 0, 1)</f>
        <v>1</v>
      </c>
      <c r="X3225" s="1" t="s">
        <v>1174</v>
      </c>
      <c r="Y3225" s="1">
        <v>14.589843999999999</v>
      </c>
      <c r="Z3225" s="1">
        <v>121.060554</v>
      </c>
      <c r="AA3225" s="11" cm="1">
        <f t="array" ref="AA3225">IF(ISBLANK(Y3225), 0, VINCentyInvDistance(F3225,G3225,Y3225,Z3225))</f>
        <v>6497.5488430229407</v>
      </c>
      <c r="AB3225" s="1">
        <v>0</v>
      </c>
      <c r="AC3225" s="1">
        <v>0</v>
      </c>
      <c r="AD3225" s="1">
        <v>0</v>
      </c>
      <c r="AE3225" s="1">
        <v>273</v>
      </c>
      <c r="AF3225" s="1">
        <v>1</v>
      </c>
      <c r="AG3225" s="1" t="s">
        <v>1180</v>
      </c>
      <c r="AH3225" s="1" t="s">
        <v>562</v>
      </c>
      <c r="AI3225" s="1" t="str">
        <f>TRIM(MID(SUBSTITUTE($H3225,",",REPT(" ",200)),(LEN($H3225)-LEN(SUBSTITUTE($H3225,",",""))-2)*200+1,200))</f>
        <v>Metro Manila</v>
      </c>
      <c r="AJ3225" s="1" t="s">
        <v>55</v>
      </c>
      <c r="AK3225" t="s">
        <v>17341</v>
      </c>
      <c r="AL3225" s="2">
        <v>0</v>
      </c>
      <c r="AM3225" s="1"/>
    </row>
    <row r="3226" spans="1:39" ht="12.75" customHeight="1">
      <c r="A3226" s="1"/>
      <c r="B3226" s="1" t="s">
        <v>9999</v>
      </c>
      <c r="C3226" s="1" t="s">
        <v>10000</v>
      </c>
      <c r="D3226" s="3" t="str">
        <f ca="1">IFERROR(__xludf.DUMMYFUNCTION("PROPER(REGEXEXTRACT(B2651, ""(?:https?:\/\/)?(?:www\.)?([a-zA-Z0-9-]+)\.""))"),"Skyscanner")</f>
        <v>Skyscanner</v>
      </c>
      <c r="E3226" s="1" t="s">
        <v>10001</v>
      </c>
      <c r="F3226" s="1">
        <v>10.699275999999999</v>
      </c>
      <c r="G3226" s="1">
        <v>122.552035</v>
      </c>
      <c r="H3226" s="1" t="s">
        <v>1234</v>
      </c>
      <c r="I3226" s="1" t="s">
        <v>50</v>
      </c>
      <c r="J3226" s="1">
        <f>IF(K3226="URBAN",1,IF(K3226="SUBURBAN",2,IF(K3226="RURAL",3,"")))</f>
        <v>1</v>
      </c>
      <c r="K3226" s="1" t="s">
        <v>42</v>
      </c>
      <c r="L3226" s="18">
        <v>46082</v>
      </c>
      <c r="M3226" s="49">
        <v>0.5</v>
      </c>
      <c r="N3226" s="18">
        <v>46083</v>
      </c>
      <c r="O3226" s="56">
        <v>0.5</v>
      </c>
      <c r="P3226" s="31" t="str">
        <f>TEXT($L3226, "dddd")</f>
        <v>Sunday</v>
      </c>
      <c r="Q3226" s="39" t="s">
        <v>928</v>
      </c>
      <c r="R3226" s="39">
        <v>1599</v>
      </c>
      <c r="S3226" s="1" t="str">
        <f>IF(OR(MONTH(L3226)=12, MONTH(L3226)&lt;=5), "Dry Season", "Wet Season")</f>
        <v>Dry Season</v>
      </c>
      <c r="T3226" s="1">
        <v>1</v>
      </c>
      <c r="U3226" s="1">
        <v>1</v>
      </c>
      <c r="V3226" s="1">
        <v>1</v>
      </c>
      <c r="W3226" s="2">
        <f>IF(ISNUMBER(SEARCH("N/A", X3226)), 0, 1)</f>
        <v>1</v>
      </c>
      <c r="X3226" s="1" t="s">
        <v>1174</v>
      </c>
      <c r="Y3226" s="1">
        <v>14.589843999999999</v>
      </c>
      <c r="Z3226" s="1">
        <v>121.060554</v>
      </c>
      <c r="AA3226" s="11" cm="1">
        <f t="array" ref="AA3226">IF(ISBLANK(Y3226), 0, VINCentyInvDistance(F3226,G3226,Y3226,Z3226))</f>
        <v>459881.37000467029</v>
      </c>
      <c r="AB3226" s="1">
        <v>0</v>
      </c>
      <c r="AC3226" s="1">
        <v>7.2</v>
      </c>
      <c r="AD3226" s="1">
        <v>3.7</v>
      </c>
      <c r="AE3226" s="1">
        <v>12</v>
      </c>
      <c r="AF3226" s="1">
        <v>1</v>
      </c>
      <c r="AG3226" s="1" t="s">
        <v>1180</v>
      </c>
      <c r="AH3226" s="1" t="s">
        <v>562</v>
      </c>
      <c r="AI3226" s="1" t="str">
        <f>TRIM(MID(SUBSTITUTE($H3226,",",REPT(" ",200)),(LEN($H3226)-LEN(SUBSTITUTE($H3226,",",""))-2)*200+1,200))</f>
        <v>Western Visayas</v>
      </c>
      <c r="AJ3226" s="1" t="s">
        <v>55</v>
      </c>
      <c r="AK3226" t="s">
        <v>10002</v>
      </c>
      <c r="AL3226" s="2">
        <v>0</v>
      </c>
      <c r="AM3226" s="1"/>
    </row>
    <row r="3227" spans="1:39" ht="12.75" customHeight="1">
      <c r="A3227" s="1"/>
      <c r="B3227" s="1" t="s">
        <v>1235</v>
      </c>
      <c r="C3227" s="1" t="s">
        <v>10003</v>
      </c>
      <c r="D3227" s="3" t="str">
        <f ca="1">IFERROR(__xludf.DUMMYFUNCTION("PROPER(REGEXEXTRACT(B2652, ""(?:https?:\/\/)?(?:www\.)?([a-zA-Z0-9-]+)\.""))"),"Google")</f>
        <v>Google</v>
      </c>
      <c r="E3227" s="1" t="s">
        <v>10004</v>
      </c>
      <c r="F3227" s="1">
        <v>9.6524000000000001</v>
      </c>
      <c r="G3227" s="1">
        <v>123.85127</v>
      </c>
      <c r="H3227" s="1" t="s">
        <v>10005</v>
      </c>
      <c r="I3227" s="1" t="s">
        <v>1211</v>
      </c>
      <c r="J3227" s="1">
        <f>IF(K3227="URBAN",1,IF(K3227="SUBURBAN",2,IF(K3227="RURAL",3,"")))</f>
        <v>1</v>
      </c>
      <c r="K3227" s="1" t="s">
        <v>42</v>
      </c>
      <c r="L3227" s="18">
        <v>46082</v>
      </c>
      <c r="M3227" s="49">
        <v>0.625</v>
      </c>
      <c r="N3227" s="18">
        <v>46083</v>
      </c>
      <c r="O3227" s="56">
        <v>0.5</v>
      </c>
      <c r="P3227" s="31" t="str">
        <f>TEXT($L3227, "dddd")</f>
        <v>Sunday</v>
      </c>
      <c r="Q3227" s="39" t="s">
        <v>1266</v>
      </c>
      <c r="R3227" s="39">
        <v>550</v>
      </c>
      <c r="S3227" s="1" t="str">
        <f>IF(OR(MONTH(L3227)=12, MONTH(L3227)&lt;=5), "Dry Season", "Wet Season")</f>
        <v>Dry Season</v>
      </c>
      <c r="T3227" s="1">
        <v>1</v>
      </c>
      <c r="U3227" s="1">
        <v>1</v>
      </c>
      <c r="V3227" s="1">
        <v>0</v>
      </c>
      <c r="W3227" s="2">
        <f>IF(ISNUMBER(SEARCH("N/A", X3227)), 0, 1)</f>
        <v>1</v>
      </c>
      <c r="X3227" s="1" t="s">
        <v>1212</v>
      </c>
      <c r="Y3227" s="1">
        <v>10.7143716</v>
      </c>
      <c r="Z3227" s="1">
        <v>122.55100229999999</v>
      </c>
      <c r="AA3227" s="11" cm="1">
        <f t="array" ref="AA3227">IF(ISBLANK(Y3227), 0, VINCentyInvDistance(F3227,G3227,Y3227,Z3227))</f>
        <v>184655.23829608067</v>
      </c>
      <c r="AB3227" s="1">
        <v>0</v>
      </c>
      <c r="AC3227" s="1">
        <v>0</v>
      </c>
      <c r="AD3227" s="1">
        <v>0</v>
      </c>
      <c r="AE3227" s="1">
        <v>29</v>
      </c>
      <c r="AF3227" s="1">
        <v>1</v>
      </c>
      <c r="AG3227" s="1" t="s">
        <v>1213</v>
      </c>
      <c r="AH3227" s="1" t="s">
        <v>1213</v>
      </c>
      <c r="AI3227" s="1" t="str">
        <f>TRIM(MID(SUBSTITUTE($H3227,",",REPT(" ",200)),(LEN($H3227)-LEN(SUBSTITUTE($H3227,",",""))-2)*200+1,200))</f>
        <v>Central Visayas</v>
      </c>
      <c r="AJ3227" s="1" t="s">
        <v>55</v>
      </c>
      <c r="AL3227" s="2">
        <v>0</v>
      </c>
      <c r="AM3227" s="1"/>
    </row>
    <row r="3228" spans="1:39" ht="12.75" customHeight="1">
      <c r="A3228" s="1"/>
      <c r="B3228" s="1" t="s">
        <v>10018</v>
      </c>
      <c r="C3228" s="1" t="s">
        <v>10019</v>
      </c>
      <c r="D3228" s="3" t="str">
        <f ca="1">IFERROR(__xludf.DUMMYFUNCTION("PROPER(REGEXEXTRACT(B2656, ""(?:https?:\/\/)?(?:www\.)?([a-zA-Z0-9-]+)\.""))"),"Skyscanner")</f>
        <v>Skyscanner</v>
      </c>
      <c r="E3228" s="1" t="s">
        <v>10020</v>
      </c>
      <c r="F3228" s="1">
        <v>14.53758</v>
      </c>
      <c r="G3228" s="1">
        <v>121.05873</v>
      </c>
      <c r="H3228" s="1" t="s">
        <v>10021</v>
      </c>
      <c r="I3228" s="1" t="s">
        <v>50</v>
      </c>
      <c r="J3228" s="1">
        <f>IF(K3228="URBAN",1,IF(K3228="SUBURBAN",2,IF(K3228="RURAL",3,"")))</f>
        <v>1</v>
      </c>
      <c r="K3228" s="1" t="s">
        <v>42</v>
      </c>
      <c r="L3228" s="18">
        <v>46082</v>
      </c>
      <c r="M3228" s="49">
        <v>0.625</v>
      </c>
      <c r="N3228" s="18">
        <v>46083</v>
      </c>
      <c r="O3228" s="56">
        <v>0.5</v>
      </c>
      <c r="P3228" s="31" t="str">
        <f>TEXT($L3228, "dddd")</f>
        <v>Sunday</v>
      </c>
      <c r="Q3228" s="39" t="s">
        <v>117</v>
      </c>
      <c r="R3228" s="39">
        <v>1050</v>
      </c>
      <c r="S3228" s="1" t="str">
        <f>IF(OR(MONTH(L3228)=12, MONTH(L3228)&lt;=5), "Dry Season", "Wet Season")</f>
        <v>Dry Season</v>
      </c>
      <c r="T3228" s="1">
        <v>1</v>
      </c>
      <c r="U3228" s="1">
        <v>0</v>
      </c>
      <c r="V3228" s="1">
        <v>0</v>
      </c>
      <c r="W3228" s="2">
        <f>IF(ISNUMBER(SEARCH("N/A", X3228)), 0, 1)</f>
        <v>1</v>
      </c>
      <c r="X3228" s="1" t="s">
        <v>2500</v>
      </c>
      <c r="Y3228" s="1">
        <v>14.5530822</v>
      </c>
      <c r="Z3228" s="1">
        <v>121.021794</v>
      </c>
      <c r="AA3228" s="11" cm="1">
        <f t="array" ref="AA3228">IF(ISBLANK(Y3228), 0, VINCentyInvDistance(F3228,G3228,Y3228,Z3228))</f>
        <v>4334.5611942244595</v>
      </c>
      <c r="AB3228" s="1">
        <v>0</v>
      </c>
      <c r="AC3228" s="1">
        <v>0</v>
      </c>
      <c r="AD3228" s="1">
        <v>0</v>
      </c>
      <c r="AE3228" s="1">
        <v>5</v>
      </c>
      <c r="AF3228" s="1">
        <v>1</v>
      </c>
      <c r="AG3228" s="1" t="s">
        <v>2501</v>
      </c>
      <c r="AH3228" s="1" t="s">
        <v>2501</v>
      </c>
      <c r="AI3228" s="1" t="str">
        <f>TRIM(MID(SUBSTITUTE($H3228,",",REPT(" ",200)),(LEN($H3228)-LEN(SUBSTITUTE($H3228,",",""))-2)*200+1,200))</f>
        <v>Metro Manila</v>
      </c>
      <c r="AJ3228" s="1" t="s">
        <v>55</v>
      </c>
      <c r="AK3228" t="s">
        <v>17343</v>
      </c>
      <c r="AL3228" s="2">
        <v>0</v>
      </c>
      <c r="AM3228" s="1"/>
    </row>
    <row r="3229" spans="1:39" ht="12.75" customHeight="1">
      <c r="A3229" s="1"/>
      <c r="B3229" s="1" t="s">
        <v>10022</v>
      </c>
      <c r="C3229" s="1" t="s">
        <v>10023</v>
      </c>
      <c r="D3229" s="3" t="str">
        <f ca="1">IFERROR(__xludf.DUMMYFUNCTION("PROPER(REGEXEXTRACT(B2657, ""(?:https?:\/\/)?(?:www\.)?([a-zA-Z0-9-]+)\.""))"),"Google")</f>
        <v>Google</v>
      </c>
      <c r="E3229" s="1" t="s">
        <v>10024</v>
      </c>
      <c r="F3229" s="1">
        <v>13.598566</v>
      </c>
      <c r="G3229" s="1">
        <v>124.060312</v>
      </c>
      <c r="H3229" s="1" t="s">
        <v>10025</v>
      </c>
      <c r="I3229" s="1" t="s">
        <v>50</v>
      </c>
      <c r="J3229" s="1">
        <f>IF(K3229="URBAN",1,IF(K3229="SUBURBAN",2,IF(K3229="RURAL",3,"")))</f>
        <v>1</v>
      </c>
      <c r="K3229" s="1" t="s">
        <v>42</v>
      </c>
      <c r="L3229" s="18">
        <v>46082</v>
      </c>
      <c r="M3229" s="49">
        <v>0.625</v>
      </c>
      <c r="N3229" s="18">
        <v>46083</v>
      </c>
      <c r="O3229" s="56">
        <v>0.5</v>
      </c>
      <c r="P3229" s="31" t="str">
        <f>TEXT($L3229, "dddd")</f>
        <v>Sunday</v>
      </c>
      <c r="Q3229" s="39" t="s">
        <v>1266</v>
      </c>
      <c r="R3229" s="39">
        <v>1486</v>
      </c>
      <c r="S3229" s="1" t="str">
        <f>IF(OR(MONTH(L3229)=12, MONTH(L3229)&lt;=5), "Dry Season", "Wet Season")</f>
        <v>Dry Season</v>
      </c>
      <c r="T3229" s="1">
        <v>1</v>
      </c>
      <c r="U3229" s="1">
        <v>1</v>
      </c>
      <c r="V3229" s="1">
        <v>0</v>
      </c>
      <c r="W3229" s="2">
        <f>IF(ISNUMBER(SEARCH("N/A", X3229)), 0, 1)</f>
        <v>1</v>
      </c>
      <c r="X3229" s="1" t="s">
        <v>2555</v>
      </c>
      <c r="Y3229" s="1">
        <v>14.5565479</v>
      </c>
      <c r="Z3229" s="1">
        <v>121.054103</v>
      </c>
      <c r="AA3229" s="11" cm="1">
        <f t="array" ref="AA3229">IF(ISBLANK(Y3229), 0, VINCentyInvDistance(F3229,G3229,Y3229,Z3229))</f>
        <v>341520.4256020899</v>
      </c>
      <c r="AB3229" s="1">
        <v>0</v>
      </c>
      <c r="AC3229" s="1">
        <v>0</v>
      </c>
      <c r="AD3229" s="1">
        <v>0</v>
      </c>
      <c r="AE3229" s="1">
        <v>48</v>
      </c>
      <c r="AF3229" s="1">
        <v>1</v>
      </c>
      <c r="AG3229" s="1" t="s">
        <v>2556</v>
      </c>
      <c r="AH3229" s="1" t="s">
        <v>2556</v>
      </c>
      <c r="AI3229" s="1" t="str">
        <f>TRIM(MID(SUBSTITUTE($H3229,",",REPT(" ",200)),(LEN($H3229)-LEN(SUBSTITUTE($H3229,",",""))-2)*200+1,200))</f>
        <v>Catanduanes</v>
      </c>
      <c r="AJ3229" s="1" t="s">
        <v>55</v>
      </c>
      <c r="AL3229" s="2">
        <v>0</v>
      </c>
      <c r="AM3229" s="1"/>
    </row>
    <row r="3230" spans="1:39" ht="12.75" customHeight="1">
      <c r="A3230" s="1"/>
      <c r="B3230" s="1" t="s">
        <v>10032</v>
      </c>
      <c r="C3230" s="1" t="s">
        <v>10033</v>
      </c>
      <c r="D3230" s="3" t="str">
        <f ca="1">IFERROR(__xludf.DUMMYFUNCTION("PROPER(REGEXEXTRACT(B2659, ""(?:https?:\/\/)?(?:www\.)?([a-zA-Z0-9-]+)\.""))"),"Google")</f>
        <v>Google</v>
      </c>
      <c r="E3230" s="1" t="s">
        <v>10034</v>
      </c>
      <c r="F3230" s="1">
        <v>16.93422</v>
      </c>
      <c r="G3230" s="1">
        <v>121.13656</v>
      </c>
      <c r="H3230" s="1" t="s">
        <v>10035</v>
      </c>
      <c r="I3230" s="1" t="s">
        <v>50</v>
      </c>
      <c r="J3230" s="1">
        <f>IF(K3230="URBAN",1,IF(K3230="SUBURBAN",2,IF(K3230="RURAL",3,"")))</f>
        <v>1</v>
      </c>
      <c r="K3230" s="1" t="s">
        <v>42</v>
      </c>
      <c r="L3230" s="18">
        <v>46082</v>
      </c>
      <c r="M3230" s="49">
        <v>0.625</v>
      </c>
      <c r="N3230" s="18">
        <v>46083</v>
      </c>
      <c r="O3230" s="56">
        <v>0.5</v>
      </c>
      <c r="P3230" s="31" t="str">
        <f>TEXT($L3230, "dddd")</f>
        <v>Sunday</v>
      </c>
      <c r="Q3230" s="39" t="s">
        <v>1266</v>
      </c>
      <c r="R3230" s="39">
        <v>315</v>
      </c>
      <c r="S3230" s="1" t="str">
        <f>IF(OR(MONTH(L3230)=12, MONTH(L3230)&lt;=5), "Dry Season", "Wet Season")</f>
        <v>Dry Season</v>
      </c>
      <c r="T3230" s="1">
        <v>1</v>
      </c>
      <c r="U3230" s="1">
        <v>1</v>
      </c>
      <c r="V3230" s="1">
        <v>0</v>
      </c>
      <c r="W3230" s="2">
        <f>IF(ISNUMBER(SEARCH("N/A", X3230)), 0, 1)</f>
        <v>1</v>
      </c>
      <c r="X3230" s="1" t="s">
        <v>1174</v>
      </c>
      <c r="Y3230" s="1">
        <v>14.589843999999999</v>
      </c>
      <c r="Z3230" s="1">
        <v>121.060554</v>
      </c>
      <c r="AA3230" s="11" cm="1">
        <f t="array" ref="AA3230">IF(ISBLANK(Y3230), 0, VINCentyInvDistance(F3230,G3230,Y3230,Z3230))</f>
        <v>259547.99102943958</v>
      </c>
      <c r="AB3230" s="1">
        <v>0</v>
      </c>
      <c r="AC3230" s="1">
        <v>0</v>
      </c>
      <c r="AD3230" s="1">
        <v>0</v>
      </c>
      <c r="AE3230" s="1">
        <v>25</v>
      </c>
      <c r="AF3230" s="1">
        <v>1</v>
      </c>
      <c r="AG3230" s="1" t="s">
        <v>1180</v>
      </c>
      <c r="AH3230" s="1" t="s">
        <v>562</v>
      </c>
      <c r="AI3230" s="1" t="str">
        <f>TRIM(MID(SUBSTITUTE($H3230,",",REPT(" ",200)),(LEN($H3230)-LEN(SUBSTITUTE($H3230,",",""))-2)*200+1,200))</f>
        <v>Cordillera Administrative Region</v>
      </c>
      <c r="AJ3230" s="1" t="s">
        <v>55</v>
      </c>
      <c r="AL3230" s="2">
        <v>0</v>
      </c>
      <c r="AM3230" s="1"/>
    </row>
    <row r="3231" spans="1:39" ht="12.75" customHeight="1">
      <c r="A3231" s="1"/>
      <c r="B3231" s="1" t="s">
        <v>7862</v>
      </c>
      <c r="C3231" s="1" t="s">
        <v>10040</v>
      </c>
      <c r="D3231" s="3" t="str">
        <f ca="1">IFERROR(__xludf.DUMMYFUNCTION("PROPER(REGEXEXTRACT(B2661, ""(?:https?:\/\/)?(?:www\.)?([a-zA-Z0-9-]+)\.""))"),"Skyscanner")</f>
        <v>Skyscanner</v>
      </c>
      <c r="E3231" s="1" t="s">
        <v>10041</v>
      </c>
      <c r="F3231" s="1">
        <v>11.955368</v>
      </c>
      <c r="G3231" s="1">
        <v>121.928316</v>
      </c>
      <c r="H3231" s="1" t="s">
        <v>7865</v>
      </c>
      <c r="I3231" s="1" t="s">
        <v>1211</v>
      </c>
      <c r="J3231" s="1">
        <f>IF(K3231="URBAN",1,IF(K3231="SUBURBAN",2,IF(K3231="RURAL",3,"")))</f>
        <v>1</v>
      </c>
      <c r="K3231" s="1" t="s">
        <v>42</v>
      </c>
      <c r="L3231" s="18">
        <v>46082</v>
      </c>
      <c r="M3231" s="49">
        <v>0.625</v>
      </c>
      <c r="N3231" s="18">
        <v>46083</v>
      </c>
      <c r="O3231" s="56">
        <v>0.5</v>
      </c>
      <c r="P3231" s="31" t="str">
        <f>TEXT($L3231, "dddd")</f>
        <v>Sunday</v>
      </c>
      <c r="Q3231" s="39" t="s">
        <v>117</v>
      </c>
      <c r="R3231" s="39">
        <v>2500</v>
      </c>
      <c r="S3231" s="1" t="str">
        <f>IF(OR(MONTH(L3231)=12, MONTH(L3231)&lt;=5), "Dry Season", "Wet Season")</f>
        <v>Dry Season</v>
      </c>
      <c r="T3231" s="1">
        <v>1</v>
      </c>
      <c r="U3231" s="1">
        <v>0</v>
      </c>
      <c r="V3231" s="1">
        <v>0</v>
      </c>
      <c r="W3231" s="2">
        <f>IF(ISNUMBER(SEARCH("N/A", X3231)), 0, 1)</f>
        <v>0</v>
      </c>
      <c r="X3231" s="1" t="s">
        <v>44</v>
      </c>
      <c r="Y3231" s="1"/>
      <c r="Z3231" s="1"/>
      <c r="AA3231" s="11" cm="1">
        <f t="array" ref="AA3231">IF(ISBLANK(Y3231), 0, VINCentyInvDistance(F3231,G3231,Y3231,Z3231))</f>
        <v>0</v>
      </c>
      <c r="AB3231" s="1">
        <v>0</v>
      </c>
      <c r="AC3231" s="1">
        <v>9</v>
      </c>
      <c r="AD3231" s="1">
        <v>4.5999999999999996</v>
      </c>
      <c r="AE3231" s="1">
        <v>384</v>
      </c>
      <c r="AF3231" s="1">
        <v>1</v>
      </c>
      <c r="AG3231" s="1" t="s">
        <v>4814</v>
      </c>
      <c r="AH3231" s="1" t="s">
        <v>4815</v>
      </c>
      <c r="AI3231" s="1"/>
      <c r="AJ3231" s="1" t="s">
        <v>55</v>
      </c>
      <c r="AK3231" t="s">
        <v>17346</v>
      </c>
      <c r="AL3231" s="1">
        <v>3</v>
      </c>
      <c r="AM3231" s="1" t="s">
        <v>7866</v>
      </c>
    </row>
    <row r="3232" spans="1:39" ht="12.75" customHeight="1">
      <c r="A3232" s="1"/>
      <c r="B3232" s="1" t="s">
        <v>10052</v>
      </c>
      <c r="C3232" s="1" t="s">
        <v>10053</v>
      </c>
      <c r="D3232" s="3" t="str">
        <f ca="1">IFERROR(__xludf.DUMMYFUNCTION("PROPER(REGEXEXTRACT(B2664, ""(?:https?:\/\/)?(?:www\.)?([a-zA-Z0-9-]+)\.""))"),"Skyscanner")</f>
        <v>Skyscanner</v>
      </c>
      <c r="E3232" s="1" t="s">
        <v>10054</v>
      </c>
      <c r="F3232" s="1">
        <v>14.613235</v>
      </c>
      <c r="G3232" s="1">
        <v>120.983193</v>
      </c>
      <c r="H3232" s="1" t="s">
        <v>10051</v>
      </c>
      <c r="I3232" s="1" t="s">
        <v>50</v>
      </c>
      <c r="J3232" s="1">
        <f>IF(K3232="URBAN",1,IF(K3232="SUBURBAN",2,IF(K3232="RURAL",3,"")))</f>
        <v>1</v>
      </c>
      <c r="K3232" s="1" t="s">
        <v>42</v>
      </c>
      <c r="L3232" s="18">
        <v>46082</v>
      </c>
      <c r="M3232" s="49">
        <v>0.58333333333333337</v>
      </c>
      <c r="N3232" s="18">
        <v>46083</v>
      </c>
      <c r="O3232" s="56">
        <v>0.5</v>
      </c>
      <c r="P3232" s="31" t="str">
        <f>TEXT($L3232, "dddd")</f>
        <v>Sunday</v>
      </c>
      <c r="Q3232" s="39" t="s">
        <v>111</v>
      </c>
      <c r="R3232" s="39">
        <v>1500</v>
      </c>
      <c r="S3232" s="1" t="str">
        <f>IF(OR(MONTH(L3232)=12, MONTH(L3232)&lt;=5), "Dry Season", "Wet Season")</f>
        <v>Dry Season</v>
      </c>
      <c r="T3232" s="1">
        <v>1</v>
      </c>
      <c r="U3232" s="1">
        <v>0</v>
      </c>
      <c r="V3232" s="1">
        <v>0</v>
      </c>
      <c r="W3232" s="2">
        <f>IF(ISNUMBER(SEARCH("N/A", X3232)), 0, 1)</f>
        <v>0</v>
      </c>
      <c r="X3232" s="1" t="s">
        <v>44</v>
      </c>
      <c r="Y3232" s="1"/>
      <c r="Z3232" s="1"/>
      <c r="AA3232" s="11" cm="1">
        <f t="array" ref="AA3232">IF(ISBLANK(Y3232), 0, VINCentyInvDistance(F3232,G3232,Y3232,Z3232))</f>
        <v>0</v>
      </c>
      <c r="AB3232" s="1">
        <v>0</v>
      </c>
      <c r="AC3232" s="1">
        <v>6.2</v>
      </c>
      <c r="AD3232" s="1">
        <v>4.0999999999999996</v>
      </c>
      <c r="AE3232" s="1">
        <v>30</v>
      </c>
      <c r="AF3232" s="1">
        <v>1</v>
      </c>
      <c r="AG3232" s="1" t="s">
        <v>68</v>
      </c>
      <c r="AH3232" s="1" t="str">
        <f>TRIM(MID(SUBSTITUTE($H3232,",",REPT(" ",200)),(LEN($H3232)-LEN(SUBSTITUTE($H3232,",",""))-3)*200+1,200))</f>
        <v>Capital District</v>
      </c>
      <c r="AI3232" s="1" t="s">
        <v>54</v>
      </c>
      <c r="AJ3232" s="1" t="s">
        <v>55</v>
      </c>
      <c r="AK3232" t="s">
        <v>10055</v>
      </c>
      <c r="AL3232" s="1">
        <v>2</v>
      </c>
      <c r="AM3232" s="1" t="s">
        <v>10056</v>
      </c>
    </row>
    <row r="3233" spans="1:39" ht="12.75" customHeight="1">
      <c r="A3233" s="1"/>
      <c r="B3233" s="1" t="s">
        <v>10068</v>
      </c>
      <c r="C3233" s="1" t="s">
        <v>10069</v>
      </c>
      <c r="D3233" s="3" t="str">
        <f ca="1">IFERROR(__xludf.DUMMYFUNCTION("PROPER(REGEXEXTRACT(B2668, ""(?:https?:\/\/)?(?:www\.)?([a-zA-Z0-9-]+)\.""))"),"Skyscanner")</f>
        <v>Skyscanner</v>
      </c>
      <c r="E3233" s="1" t="s">
        <v>10070</v>
      </c>
      <c r="F3233" s="1">
        <v>14.604813</v>
      </c>
      <c r="G3233" s="1">
        <v>120.990438</v>
      </c>
      <c r="H3233" s="1" t="s">
        <v>10071</v>
      </c>
      <c r="I3233" s="1" t="s">
        <v>50</v>
      </c>
      <c r="J3233" s="1">
        <f>IF(K3233="URBAN",1,IF(K3233="SUBURBAN",2,IF(K3233="RURAL",3,"")))</f>
        <v>1</v>
      </c>
      <c r="K3233" s="1" t="s">
        <v>42</v>
      </c>
      <c r="L3233" s="18">
        <v>46082</v>
      </c>
      <c r="M3233" s="49">
        <v>0.58333333333333337</v>
      </c>
      <c r="N3233" s="18">
        <v>46083</v>
      </c>
      <c r="O3233" s="56">
        <v>0.5</v>
      </c>
      <c r="P3233" s="31" t="str">
        <f>TEXT($L3233, "dddd")</f>
        <v>Sunday</v>
      </c>
      <c r="Q3233" s="39" t="s">
        <v>207</v>
      </c>
      <c r="R3233" s="39">
        <v>626</v>
      </c>
      <c r="S3233" s="1" t="str">
        <f>IF(OR(MONTH(L3233)=12, MONTH(L3233)&lt;=5), "Dry Season", "Wet Season")</f>
        <v>Dry Season</v>
      </c>
      <c r="T3233" s="1">
        <v>1</v>
      </c>
      <c r="U3233" s="1">
        <v>0</v>
      </c>
      <c r="V3233" s="1">
        <v>0</v>
      </c>
      <c r="W3233" s="2">
        <f>IF(ISNUMBER(SEARCH("N/A", X3233)), 0, 1)</f>
        <v>0</v>
      </c>
      <c r="X3233" s="1" t="s">
        <v>44</v>
      </c>
      <c r="Y3233" s="1"/>
      <c r="Z3233" s="1"/>
      <c r="AA3233" s="11" cm="1">
        <f t="array" ref="AA3233">IF(ISBLANK(Y3233), 0, VINCentyInvDistance(F3233,G3233,Y3233,Z3233))</f>
        <v>0</v>
      </c>
      <c r="AB3233" s="1">
        <v>0</v>
      </c>
      <c r="AC3233" s="1">
        <v>6</v>
      </c>
      <c r="AD3233" s="1">
        <v>3.3</v>
      </c>
      <c r="AE3233" s="1">
        <v>40</v>
      </c>
      <c r="AF3233" s="1">
        <v>1</v>
      </c>
      <c r="AG3233" s="1" t="s">
        <v>68</v>
      </c>
      <c r="AH3233" s="1" t="str">
        <f>TRIM(MID(SUBSTITUTE($H3233,",",REPT(" ",200)),(LEN($H3233)-LEN(SUBSTITUTE($H3233,",",""))-3)*200+1,200))</f>
        <v>Capital District</v>
      </c>
      <c r="AI3233" s="1" t="s">
        <v>54</v>
      </c>
      <c r="AJ3233" s="1" t="s">
        <v>55</v>
      </c>
      <c r="AK3233" t="s">
        <v>6938</v>
      </c>
      <c r="AL3233" s="1">
        <v>1</v>
      </c>
      <c r="AM3233" s="1" t="s">
        <v>10072</v>
      </c>
    </row>
    <row r="3234" spans="1:39" ht="12.75" customHeight="1">
      <c r="A3234" s="1"/>
      <c r="B3234" s="1" t="s">
        <v>10086</v>
      </c>
      <c r="C3234" s="1" t="s">
        <v>10087</v>
      </c>
      <c r="D3234" s="3" t="str">
        <f ca="1">IFERROR(__xludf.DUMMYFUNCTION("PROPER(REGEXEXTRACT(B2671, ""(?:https?:\/\/)?(?:www\.)?([a-zA-Z0-9-]+)\.""))"),"Google")</f>
        <v>Google</v>
      </c>
      <c r="E3234" s="1" t="s">
        <v>10088</v>
      </c>
      <c r="F3234" s="1">
        <v>14.598258</v>
      </c>
      <c r="G3234" s="1">
        <v>120.98640899999999</v>
      </c>
      <c r="H3234" s="1" t="s">
        <v>10083</v>
      </c>
      <c r="I3234" s="1" t="s">
        <v>50</v>
      </c>
      <c r="J3234" s="1">
        <f>IF(K3234="URBAN",1,IF(K3234="SUBURBAN",2,IF(K3234="RURAL",3,"")))</f>
        <v>1</v>
      </c>
      <c r="K3234" s="1" t="s">
        <v>42</v>
      </c>
      <c r="L3234" s="18">
        <v>46082</v>
      </c>
      <c r="M3234" s="49">
        <v>0.625</v>
      </c>
      <c r="N3234" s="18">
        <v>46083</v>
      </c>
      <c r="O3234" s="56">
        <v>0.5</v>
      </c>
      <c r="P3234" s="31" t="str">
        <f>TEXT($L3234, "dddd")</f>
        <v>Sunday</v>
      </c>
      <c r="Q3234" s="39" t="s">
        <v>111</v>
      </c>
      <c r="R3234" s="39">
        <v>1319</v>
      </c>
      <c r="S3234" s="1" t="str">
        <f>IF(OR(MONTH(L3234)=12, MONTH(L3234)&lt;=5), "Dry Season", "Wet Season")</f>
        <v>Dry Season</v>
      </c>
      <c r="T3234" s="1">
        <v>1</v>
      </c>
      <c r="U3234" s="1">
        <v>0</v>
      </c>
      <c r="V3234" s="1">
        <v>0</v>
      </c>
      <c r="W3234" s="2">
        <f>IF(ISNUMBER(SEARCH("N/A", X3234)), 0, 1)</f>
        <v>0</v>
      </c>
      <c r="X3234" s="1" t="s">
        <v>44</v>
      </c>
      <c r="Y3234" s="1"/>
      <c r="Z3234" s="1"/>
      <c r="AA3234" s="11" cm="1">
        <f t="array" ref="AA3234">IF(ISBLANK(Y3234), 0, VINCentyInvDistance(F3234,G3234,Y3234,Z3234))</f>
        <v>0</v>
      </c>
      <c r="AB3234" s="1">
        <v>0</v>
      </c>
      <c r="AC3234" s="1">
        <v>0</v>
      </c>
      <c r="AD3234" s="1">
        <v>0</v>
      </c>
      <c r="AE3234" s="1">
        <v>101</v>
      </c>
      <c r="AF3234" s="1">
        <v>1</v>
      </c>
      <c r="AG3234" s="1" t="s">
        <v>68</v>
      </c>
      <c r="AH3234" s="1" t="str">
        <f>TRIM(MID(SUBSTITUTE($H3234,",",REPT(" ",200)),(LEN($H3234)-LEN(SUBSTITUTE($H3234,",",""))-3)*200+1,200))</f>
        <v>Capital District</v>
      </c>
      <c r="AI3234" s="1" t="str">
        <f>TRIM(MID(SUBSTITUTE($H3234,",",REPT(" ",200)),(LEN($H3234)-LEN(SUBSTITUTE($H3234,",",""))-2)*200+1,200))</f>
        <v>Metro Manila</v>
      </c>
      <c r="AJ3234" s="1" t="s">
        <v>55</v>
      </c>
      <c r="AL3234" s="2">
        <v>0</v>
      </c>
      <c r="AM3234" s="1" t="s">
        <v>10089</v>
      </c>
    </row>
    <row r="3235" spans="1:39" ht="12.75" customHeight="1">
      <c r="A3235" s="1"/>
      <c r="B3235" s="1" t="s">
        <v>10096</v>
      </c>
      <c r="C3235" s="1" t="s">
        <v>10097</v>
      </c>
      <c r="D3235" s="3" t="str">
        <f ca="1">IFERROR(__xludf.DUMMYFUNCTION("PROPER(REGEXEXTRACT(B2673, ""(?:https?:\/\/)?(?:www\.)?([a-zA-Z0-9-]+)\.""))"),"Skyscanner")</f>
        <v>Skyscanner</v>
      </c>
      <c r="E3235" s="1" t="s">
        <v>10098</v>
      </c>
      <c r="F3235" s="1">
        <v>14.590801000000001</v>
      </c>
      <c r="G3235" s="1">
        <v>120.98354399999999</v>
      </c>
      <c r="H3235" s="1" t="s">
        <v>10099</v>
      </c>
      <c r="I3235" s="1" t="s">
        <v>50</v>
      </c>
      <c r="J3235" s="1">
        <f>IF(K3235="URBAN",1,IF(K3235="SUBURBAN",2,IF(K3235="RURAL",3,"")))</f>
        <v>1</v>
      </c>
      <c r="K3235" s="1" t="s">
        <v>42</v>
      </c>
      <c r="L3235" s="18">
        <v>46082</v>
      </c>
      <c r="M3235" s="49">
        <v>0.58333333333333337</v>
      </c>
      <c r="N3235" s="18">
        <v>46083</v>
      </c>
      <c r="O3235" s="56">
        <v>0.5</v>
      </c>
      <c r="P3235" s="31" t="str">
        <f>TEXT($L3235, "dddd")</f>
        <v>Sunday</v>
      </c>
      <c r="Q3235" s="39" t="s">
        <v>207</v>
      </c>
      <c r="R3235" s="39">
        <v>3080</v>
      </c>
      <c r="S3235" s="1" t="str">
        <f>IF(OR(MONTH(L3235)=12, MONTH(L3235)&lt;=5), "Dry Season", "Wet Season")</f>
        <v>Dry Season</v>
      </c>
      <c r="T3235" s="1">
        <v>1</v>
      </c>
      <c r="U3235" s="1">
        <v>0</v>
      </c>
      <c r="V3235" s="1">
        <v>0</v>
      </c>
      <c r="W3235" s="2">
        <f>IF(ISNUMBER(SEARCH("N/A", X3235)), 0, 1)</f>
        <v>0</v>
      </c>
      <c r="X3235" s="1" t="s">
        <v>44</v>
      </c>
      <c r="Y3235" s="1"/>
      <c r="Z3235" s="1"/>
      <c r="AA3235" s="11" cm="1">
        <f t="array" ref="AA3235">IF(ISBLANK(Y3235), 0, VINCentyInvDistance(F3235,G3235,Y3235,Z3235))</f>
        <v>0</v>
      </c>
      <c r="AB3235" s="1">
        <v>1</v>
      </c>
      <c r="AC3235" s="1">
        <v>0</v>
      </c>
      <c r="AD3235" s="1">
        <v>0</v>
      </c>
      <c r="AE3235" s="1">
        <v>28</v>
      </c>
      <c r="AF3235" s="1">
        <v>1</v>
      </c>
      <c r="AG3235" s="1" t="s">
        <v>68</v>
      </c>
      <c r="AH3235" s="1" t="str">
        <f>TRIM(MID(SUBSTITUTE($H3235,",",REPT(" ",200)),(LEN($H3235)-LEN(SUBSTITUTE($H3235,",",""))-3)*200+1,200))</f>
        <v>Capital District</v>
      </c>
      <c r="AI3235" s="1" t="s">
        <v>54</v>
      </c>
      <c r="AJ3235" s="1" t="s">
        <v>55</v>
      </c>
      <c r="AK3235" t="s">
        <v>10100</v>
      </c>
      <c r="AL3235" s="1">
        <v>1</v>
      </c>
      <c r="AM3235" s="1" t="s">
        <v>10101</v>
      </c>
    </row>
    <row r="3236" spans="1:39" ht="12.75" customHeight="1">
      <c r="A3236" s="1"/>
      <c r="B3236" s="1" t="s">
        <v>10122</v>
      </c>
      <c r="C3236" s="1" t="s">
        <v>10123</v>
      </c>
      <c r="D3236" s="3" t="str">
        <f ca="1">IFERROR(__xludf.DUMMYFUNCTION("PROPER(REGEXEXTRACT(B2680, ""(?:https?:\/\/)?(?:www\.)?([a-zA-Z0-9-]+)\.""))"),"Skyscanner")</f>
        <v>Skyscanner</v>
      </c>
      <c r="E3236" s="1" t="s">
        <v>10124</v>
      </c>
      <c r="F3236" s="1">
        <v>14.52225</v>
      </c>
      <c r="G3236" s="1">
        <v>121.01743</v>
      </c>
      <c r="H3236" s="1" t="s">
        <v>10125</v>
      </c>
      <c r="I3236" s="1" t="s">
        <v>50</v>
      </c>
      <c r="J3236" s="1">
        <f>IF(K3236="URBAN",1,IF(K3236="SUBURBAN",2,IF(K3236="RURAL",3,"")))</f>
        <v>1</v>
      </c>
      <c r="K3236" s="1" t="s">
        <v>42</v>
      </c>
      <c r="L3236" s="18">
        <v>46082</v>
      </c>
      <c r="M3236" s="49">
        <v>0.625</v>
      </c>
      <c r="N3236" s="18">
        <v>46083</v>
      </c>
      <c r="O3236" s="56">
        <v>0.5</v>
      </c>
      <c r="P3236" s="31" t="str">
        <f>TEXT($L3236, "dddd")</f>
        <v>Sunday</v>
      </c>
      <c r="Q3236" s="39" t="s">
        <v>111</v>
      </c>
      <c r="R3236" s="39">
        <v>1068</v>
      </c>
      <c r="S3236" s="1" t="str">
        <f>IF(OR(MONTH(L3236)=12, MONTH(L3236)&lt;=5), "Dry Season", "Wet Season")</f>
        <v>Dry Season</v>
      </c>
      <c r="T3236" s="1">
        <v>1</v>
      </c>
      <c r="U3236" s="1">
        <v>0</v>
      </c>
      <c r="V3236" s="1">
        <v>0</v>
      </c>
      <c r="W3236" s="2">
        <f>IF(ISNUMBER(SEARCH("N/A", X3236)), 0, 1)</f>
        <v>1</v>
      </c>
      <c r="X3236" s="1" t="s">
        <v>124</v>
      </c>
      <c r="Y3236" s="1">
        <v>14.5352172</v>
      </c>
      <c r="Z3236" s="1">
        <v>120.9819432</v>
      </c>
      <c r="AA3236" s="11" cm="1">
        <f t="array" ref="AA3236">IF(ISBLANK(Y3236), 0, VINCentyInvDistance(F3236,G3236,Y3236,Z3236))</f>
        <v>4085.0942902085985</v>
      </c>
      <c r="AB3236" s="1">
        <v>0</v>
      </c>
      <c r="AC3236" s="1">
        <v>0</v>
      </c>
      <c r="AD3236" s="1">
        <v>0</v>
      </c>
      <c r="AE3236" s="1">
        <v>59</v>
      </c>
      <c r="AF3236" s="1">
        <v>1</v>
      </c>
      <c r="AG3236" s="1" t="str">
        <f>TRIM(MID(SUBSTITUTE($H3236,",",REPT(" ",200)),(LEN($H3236)-LEN(SUBSTITUTE($H3236,",",""))-4)*200+1,200))</f>
        <v>Pasay</v>
      </c>
      <c r="AH3236" s="1" t="str">
        <f>TRIM(MID(SUBSTITUTE($H3236,",",REPT(" ",200)),(LEN($H3236)-LEN(SUBSTITUTE($H3236,",",""))-3)*200+1,200))</f>
        <v>Southern Manila District</v>
      </c>
      <c r="AI3236" s="1" t="str">
        <f>TRIM(MID(SUBSTITUTE($H3236,",",REPT(" ",200)),(LEN($H3236)-LEN(SUBSTITUTE($H3236,",",""))-2)*200+1,200))</f>
        <v>Metro Manila</v>
      </c>
      <c r="AJ3236" s="1" t="str">
        <f>TRIM(MID(SUBSTITUTE($H3236,",",REPT(" ",200)),(LEN($H3236)-LEN(SUBSTITUTE($H3236,",",""))-0)*200+1,200))</f>
        <v>Philippines</v>
      </c>
      <c r="AL3236" s="2">
        <v>0</v>
      </c>
      <c r="AM3236" s="1" t="s">
        <v>10126</v>
      </c>
    </row>
    <row r="3237" spans="1:39" ht="12.75" customHeight="1">
      <c r="A3237" s="1"/>
      <c r="B3237" s="1" t="s">
        <v>10127</v>
      </c>
      <c r="C3237" s="1" t="s">
        <v>10128</v>
      </c>
      <c r="D3237" s="3" t="str">
        <f ca="1">IFERROR(__xludf.DUMMYFUNCTION("PROPER(REGEXEXTRACT(B2681, ""(?:https?:\/\/)?(?:www\.)?([a-zA-Z0-9-]+)\.""))"),"Skyscanner")</f>
        <v>Skyscanner</v>
      </c>
      <c r="E3237" s="1" t="s">
        <v>10129</v>
      </c>
      <c r="F3237" s="1">
        <v>14.611796999999999</v>
      </c>
      <c r="G3237" s="1">
        <v>120.996464</v>
      </c>
      <c r="H3237" s="1" t="s">
        <v>10130</v>
      </c>
      <c r="I3237" s="1" t="s">
        <v>50</v>
      </c>
      <c r="J3237" s="1">
        <f>IF(K3237="URBAN",1,IF(K3237="SUBURBAN",2,IF(K3237="RURAL",3,"")))</f>
        <v>1</v>
      </c>
      <c r="K3237" s="1" t="s">
        <v>42</v>
      </c>
      <c r="L3237" s="18">
        <v>46082</v>
      </c>
      <c r="M3237" s="49">
        <v>0.58333333333333337</v>
      </c>
      <c r="N3237" s="18">
        <v>46083</v>
      </c>
      <c r="O3237" s="56">
        <v>0.5</v>
      </c>
      <c r="P3237" s="31" t="str">
        <f>TEXT($L3237, "dddd")</f>
        <v>Sunday</v>
      </c>
      <c r="Q3237" s="39" t="s">
        <v>111</v>
      </c>
      <c r="R3237" s="39">
        <v>843</v>
      </c>
      <c r="S3237" s="1" t="str">
        <f>IF(OR(MONTH(L3237)=12, MONTH(L3237)&lt;=5), "Dry Season", "Wet Season")</f>
        <v>Dry Season</v>
      </c>
      <c r="T3237" s="1">
        <v>1</v>
      </c>
      <c r="U3237" s="1">
        <v>0</v>
      </c>
      <c r="V3237" s="1">
        <v>0</v>
      </c>
      <c r="W3237" s="2">
        <f>IF(ISNUMBER(SEARCH("N/A", X3237)), 0, 1)</f>
        <v>0</v>
      </c>
      <c r="X3237" s="1" t="s">
        <v>44</v>
      </c>
      <c r="Y3237" s="1"/>
      <c r="Z3237" s="1"/>
      <c r="AA3237" s="11" cm="1">
        <f t="array" ref="AA3237">IF(ISBLANK(Y3237), 0, VINCentyInvDistance(F3237,G3237,Y3237,Z3237))</f>
        <v>0</v>
      </c>
      <c r="AB3237" s="1">
        <v>0</v>
      </c>
      <c r="AC3237" s="1">
        <v>7.8</v>
      </c>
      <c r="AD3237" s="1">
        <v>3.5</v>
      </c>
      <c r="AE3237" s="1">
        <v>38</v>
      </c>
      <c r="AF3237" s="1">
        <v>1</v>
      </c>
      <c r="AG3237" s="1" t="s">
        <v>68</v>
      </c>
      <c r="AH3237" s="1" t="str">
        <f>TRIM(MID(SUBSTITUTE($H3237,",",REPT(" ",200)),(LEN($H3237)-LEN(SUBSTITUTE($H3237,",",""))-3)*200+1,200))</f>
        <v>Capital District</v>
      </c>
      <c r="AI3237" s="1" t="s">
        <v>54</v>
      </c>
      <c r="AJ3237" s="1" t="s">
        <v>55</v>
      </c>
      <c r="AK3237" t="s">
        <v>10131</v>
      </c>
      <c r="AL3237" s="1">
        <v>2</v>
      </c>
      <c r="AM3237" s="1" t="s">
        <v>10132</v>
      </c>
    </row>
    <row r="3238" spans="1:39" ht="12.75" customHeight="1">
      <c r="A3238" s="1"/>
      <c r="B3238" s="1" t="s">
        <v>10139</v>
      </c>
      <c r="C3238" s="1" t="s">
        <v>10140</v>
      </c>
      <c r="D3238" s="3" t="str">
        <f ca="1">IFERROR(__xludf.DUMMYFUNCTION("PROPER(REGEXEXTRACT(B2683, ""(?:https?:\/\/)?(?:www\.)?([a-zA-Z0-9-]+)\.""))"),"Skyscanner")</f>
        <v>Skyscanner</v>
      </c>
      <c r="E3238" s="1" t="s">
        <v>10141</v>
      </c>
      <c r="F3238" s="1">
        <v>13.620327</v>
      </c>
      <c r="G3238" s="1">
        <v>123.18423199999999</v>
      </c>
      <c r="H3238" s="1" t="s">
        <v>10142</v>
      </c>
      <c r="I3238" s="1" t="s">
        <v>50</v>
      </c>
      <c r="J3238" s="1">
        <f>IF(K3238="URBAN",1,IF(K3238="SUBURBAN",2,IF(K3238="RURAL",3,"")))</f>
        <v>1</v>
      </c>
      <c r="K3238" s="1" t="s">
        <v>42</v>
      </c>
      <c r="L3238" s="18">
        <v>46082</v>
      </c>
      <c r="M3238" s="49">
        <v>0.58333333333333337</v>
      </c>
      <c r="N3238" s="18">
        <v>46083</v>
      </c>
      <c r="O3238" s="56">
        <v>0.5</v>
      </c>
      <c r="P3238" s="31" t="str">
        <f>TEXT($L3238, "dddd")</f>
        <v>Sunday</v>
      </c>
      <c r="Q3238" s="39" t="s">
        <v>1266</v>
      </c>
      <c r="R3238" s="39">
        <v>719</v>
      </c>
      <c r="S3238" s="1" t="str">
        <f>IF(OR(MONTH(L3238)=12, MONTH(L3238)&lt;=5), "Dry Season", "Wet Season")</f>
        <v>Dry Season</v>
      </c>
      <c r="T3238" s="1">
        <v>1</v>
      </c>
      <c r="U3238" s="1">
        <v>0</v>
      </c>
      <c r="V3238" s="1">
        <v>1</v>
      </c>
      <c r="W3238" s="2">
        <f>IF(ISNUMBER(SEARCH("N/A", X3238)), 0, 1)</f>
        <v>1</v>
      </c>
      <c r="X3238" s="1" t="s">
        <v>1174</v>
      </c>
      <c r="Y3238" s="1">
        <v>14.589843999999999</v>
      </c>
      <c r="Z3238" s="1">
        <v>121.060554</v>
      </c>
      <c r="AA3238" s="11" cm="1">
        <f t="array" ref="AA3238">IF(ISBLANK(Y3238), 0, VINCentyInvDistance(F3238,G3238,Y3238,Z3238))</f>
        <v>253168.6238812817</v>
      </c>
      <c r="AB3238" s="1">
        <v>0</v>
      </c>
      <c r="AC3238" s="1">
        <v>2</v>
      </c>
      <c r="AD3238" s="1">
        <v>3.4</v>
      </c>
      <c r="AE3238" s="1">
        <v>7</v>
      </c>
      <c r="AF3238" s="1">
        <v>1</v>
      </c>
      <c r="AG3238" s="1" t="s">
        <v>1180</v>
      </c>
      <c r="AH3238" s="1" t="s">
        <v>562</v>
      </c>
      <c r="AI3238" s="1" t="str">
        <f>TRIM(MID(SUBSTITUTE($H3238,",",REPT(" ",200)),(LEN($H3238)-LEN(SUBSTITUTE($H3238,",",""))-2)*200+1,200))</f>
        <v>Bicol Region</v>
      </c>
      <c r="AJ3238" s="1" t="s">
        <v>55</v>
      </c>
      <c r="AK3238" t="s">
        <v>10143</v>
      </c>
      <c r="AL3238" s="2">
        <v>0</v>
      </c>
      <c r="AM3238" s="1"/>
    </row>
    <row r="3239" spans="1:39" ht="12.75" customHeight="1">
      <c r="A3239" s="1"/>
      <c r="B3239" s="1" t="s">
        <v>10161</v>
      </c>
      <c r="C3239" s="1" t="s">
        <v>10162</v>
      </c>
      <c r="D3239" s="3" t="str">
        <f ca="1">IFERROR(__xludf.DUMMYFUNCTION("PROPER(REGEXEXTRACT(B2688, ""(?:https?:\/\/)?(?:www\.)?([a-zA-Z0-9-]+)\.""))"),"Skyscanner")</f>
        <v>Skyscanner</v>
      </c>
      <c r="E3239" s="1" t="s">
        <v>10163</v>
      </c>
      <c r="F3239" s="1">
        <v>9.7384599999999999</v>
      </c>
      <c r="G3239" s="1">
        <v>118.7448</v>
      </c>
      <c r="H3239" s="1" t="s">
        <v>10164</v>
      </c>
      <c r="I3239" s="1" t="s">
        <v>1211</v>
      </c>
      <c r="J3239" s="1">
        <f>IF(K3239="URBAN",1,IF(K3239="SUBURBAN",2,IF(K3239="RURAL",3,"")))</f>
        <v>1</v>
      </c>
      <c r="K3239" s="1" t="s">
        <v>42</v>
      </c>
      <c r="L3239" s="18">
        <v>46082</v>
      </c>
      <c r="M3239" s="49">
        <v>0.58333333333333337</v>
      </c>
      <c r="N3239" s="18">
        <v>46083</v>
      </c>
      <c r="O3239" s="56">
        <v>0.5</v>
      </c>
      <c r="P3239" s="31" t="str">
        <f>TEXT($L3239, "dddd")</f>
        <v>Sunday</v>
      </c>
      <c r="Q3239" s="39" t="s">
        <v>371</v>
      </c>
      <c r="R3239" s="39">
        <v>585</v>
      </c>
      <c r="S3239" s="1" t="str">
        <f>IF(OR(MONTH(L3239)=12, MONTH(L3239)&lt;=5), "Dry Season", "Wet Season")</f>
        <v>Dry Season</v>
      </c>
      <c r="T3239" s="1">
        <v>1</v>
      </c>
      <c r="U3239" s="1">
        <v>1</v>
      </c>
      <c r="V3239" s="1">
        <v>0</v>
      </c>
      <c r="W3239" s="2">
        <f>IF(ISNUMBER(SEARCH("N/A", X3239)), 0, 1)</f>
        <v>1</v>
      </c>
      <c r="X3239" s="1" t="s">
        <v>9693</v>
      </c>
      <c r="Y3239" s="1">
        <v>11.5962078</v>
      </c>
      <c r="Z3239" s="1">
        <v>122.7484836</v>
      </c>
      <c r="AA3239" s="11" cm="1">
        <f t="array" ref="AA3239">IF(ISBLANK(Y3239), 0, VINCentyInvDistance(F3239,G3239,Y3239,Z3239))</f>
        <v>483818.74428374041</v>
      </c>
      <c r="AB3239" s="1">
        <v>1</v>
      </c>
      <c r="AC3239" s="1">
        <v>6.8</v>
      </c>
      <c r="AD3239" s="1">
        <v>4.9000000000000004</v>
      </c>
      <c r="AE3239" s="1">
        <v>50</v>
      </c>
      <c r="AF3239" s="1">
        <v>1</v>
      </c>
      <c r="AG3239" s="1" t="s">
        <v>9694</v>
      </c>
      <c r="AH3239" s="1" t="s">
        <v>9695</v>
      </c>
      <c r="AI3239" s="1" t="str">
        <f>TRIM(MID(SUBSTITUTE($H3239,",",REPT(" ",200)),(LEN($H3239)-LEN(SUBSTITUTE($H3239,",",""))-2)*200+1,200))</f>
        <v>Mimaropa</v>
      </c>
      <c r="AJ3239" s="1" t="s">
        <v>55</v>
      </c>
      <c r="AK3239" t="s">
        <v>10165</v>
      </c>
      <c r="AL3239" s="2">
        <v>0</v>
      </c>
      <c r="AM3239" s="1"/>
    </row>
    <row r="3240" spans="1:39" ht="12.75" customHeight="1">
      <c r="A3240" s="1"/>
      <c r="B3240" s="1" t="s">
        <v>10166</v>
      </c>
      <c r="C3240" s="1" t="s">
        <v>10167</v>
      </c>
      <c r="D3240" s="3" t="str">
        <f ca="1">IFERROR(__xludf.DUMMYFUNCTION("PROPER(REGEXEXTRACT(B2689, ""(?:https?:\/\/)?(?:www\.)?([a-zA-Z0-9-]+)\.""))"),"Skyscanner")</f>
        <v>Skyscanner</v>
      </c>
      <c r="E3240" s="1" t="s">
        <v>10168</v>
      </c>
      <c r="F3240" s="1">
        <v>10.309749999999999</v>
      </c>
      <c r="G3240" s="1">
        <v>123.99223000000001</v>
      </c>
      <c r="H3240" s="1" t="s">
        <v>7406</v>
      </c>
      <c r="I3240" s="1" t="s">
        <v>3119</v>
      </c>
      <c r="J3240" s="1">
        <f>IF(K3240="URBAN",1,IF(K3240="SUBURBAN",2,IF(K3240="RURAL",3,"")))</f>
        <v>1</v>
      </c>
      <c r="K3240" s="1" t="s">
        <v>42</v>
      </c>
      <c r="L3240" s="18">
        <v>46082</v>
      </c>
      <c r="M3240" s="49">
        <v>0.58333333333333337</v>
      </c>
      <c r="N3240" s="18">
        <v>46083</v>
      </c>
      <c r="O3240" s="56">
        <v>0.5</v>
      </c>
      <c r="P3240" s="31" t="str">
        <f>TEXT($L3240, "dddd")</f>
        <v>Sunday</v>
      </c>
      <c r="Q3240" s="39" t="s">
        <v>207</v>
      </c>
      <c r="R3240" s="39">
        <v>839</v>
      </c>
      <c r="S3240" s="1" t="str">
        <f>IF(OR(MONTH(L3240)=12, MONTH(L3240)&lt;=5), "Dry Season", "Wet Season")</f>
        <v>Dry Season</v>
      </c>
      <c r="T3240" s="1">
        <v>1</v>
      </c>
      <c r="U3240" s="1">
        <v>0</v>
      </c>
      <c r="V3240" s="1">
        <v>0</v>
      </c>
      <c r="W3240" s="2">
        <f>IF(ISNUMBER(SEARCH("N/A", X3240)), 0, 1)</f>
        <v>1</v>
      </c>
      <c r="X3240" s="1" t="s">
        <v>1595</v>
      </c>
      <c r="Y3240" s="1">
        <v>9.7439737999999991</v>
      </c>
      <c r="Z3240" s="1">
        <v>118.7402726</v>
      </c>
      <c r="AA3240" s="11" cm="1">
        <f t="array" ref="AA3240">IF(ISBLANK(Y3240), 0, VINCentyInvDistance(F3240,G3240,Y3240,Z3240))</f>
        <v>579156.11144916434</v>
      </c>
      <c r="AB3240" s="1">
        <v>0</v>
      </c>
      <c r="AC3240" s="1">
        <v>0</v>
      </c>
      <c r="AD3240" s="1">
        <v>0</v>
      </c>
      <c r="AE3240" s="1">
        <v>38</v>
      </c>
      <c r="AF3240" s="1">
        <v>1</v>
      </c>
      <c r="AG3240" s="1" t="s">
        <v>1596</v>
      </c>
      <c r="AH3240" s="1" t="s">
        <v>1597</v>
      </c>
      <c r="AI3240" s="1" t="str">
        <f>TRIM(MID(SUBSTITUTE($H3240,",",REPT(" ",200)),(LEN($H3240)-LEN(SUBSTITUTE($H3240,",",""))-2)*200+1,200))</f>
        <v>Central Visayas</v>
      </c>
      <c r="AJ3240" s="1" t="s">
        <v>55</v>
      </c>
      <c r="AK3240" t="s">
        <v>17350</v>
      </c>
      <c r="AL3240" s="2">
        <v>0</v>
      </c>
      <c r="AM3240" s="1"/>
    </row>
    <row r="3241" spans="1:39" ht="12.75" customHeight="1">
      <c r="A3241" s="1"/>
      <c r="B3241" s="1" t="s">
        <v>10174</v>
      </c>
      <c r="C3241" s="1" t="s">
        <v>10175</v>
      </c>
      <c r="D3241" s="3" t="str">
        <f ca="1">IFERROR(__xludf.DUMMYFUNCTION("PROPER(REGEXEXTRACT(B2692, ""(?:https?:\/\/)?(?:www\.)?([a-zA-Z0-9-]+)\.""))"),"Google")</f>
        <v>Google</v>
      </c>
      <c r="E3241" s="1" t="s">
        <v>10176</v>
      </c>
      <c r="F3241" s="1">
        <v>14.5878</v>
      </c>
      <c r="G3241" s="1">
        <v>121.0906806</v>
      </c>
      <c r="H3241" s="1" t="s">
        <v>10177</v>
      </c>
      <c r="I3241" s="1" t="s">
        <v>50</v>
      </c>
      <c r="J3241" s="1">
        <f>IF(K3241="URBAN",1,IF(K3241="SUBURBAN",2,IF(K3241="RURAL",3,"")))</f>
        <v>1</v>
      </c>
      <c r="K3241" s="1" t="s">
        <v>42</v>
      </c>
      <c r="L3241" s="18">
        <v>46082</v>
      </c>
      <c r="M3241" s="49">
        <v>0.625</v>
      </c>
      <c r="N3241" s="18">
        <v>46083</v>
      </c>
      <c r="O3241" s="56">
        <v>0.5</v>
      </c>
      <c r="P3241" s="31" t="str">
        <f>TEXT($L3241, "dddd")</f>
        <v>Sunday</v>
      </c>
      <c r="Q3241" s="39" t="s">
        <v>2358</v>
      </c>
      <c r="R3241" s="39">
        <v>2500</v>
      </c>
      <c r="S3241" s="1" t="str">
        <f>IF(OR(MONTH(L3241)=12, MONTH(L3241)&lt;=5), "Dry Season", "Wet Season")</f>
        <v>Dry Season</v>
      </c>
      <c r="T3241" s="1">
        <v>1</v>
      </c>
      <c r="U3241" s="1">
        <v>0</v>
      </c>
      <c r="V3241" s="1">
        <v>0</v>
      </c>
      <c r="W3241" s="2">
        <f>IF(ISNUMBER(SEARCH("N/A", X3241)), 0, 1)</f>
        <v>1</v>
      </c>
      <c r="X3241" s="1" t="s">
        <v>1174</v>
      </c>
      <c r="Y3241" s="1">
        <v>14.589843999999999</v>
      </c>
      <c r="Z3241" s="1">
        <v>121.060554</v>
      </c>
      <c r="AA3241" s="11" cm="1">
        <f t="array" ref="AA3241">IF(ISBLANK(Y3241), 0, VINCentyInvDistance(F3241,G3241,Y3241,Z3241))</f>
        <v>3254.1074423956725</v>
      </c>
      <c r="AB3241" s="1">
        <v>0</v>
      </c>
      <c r="AC3241" s="1">
        <v>0</v>
      </c>
      <c r="AD3241" s="1">
        <v>0</v>
      </c>
      <c r="AE3241" s="1">
        <v>16</v>
      </c>
      <c r="AF3241" s="1">
        <v>1</v>
      </c>
      <c r="AG3241" s="1" t="s">
        <v>1180</v>
      </c>
      <c r="AH3241" s="1" t="s">
        <v>562</v>
      </c>
      <c r="AI3241" s="1" t="str">
        <f>TRIM(MID(SUBSTITUTE($H3241,",",REPT(" ",200)),(LEN($H3241)-LEN(SUBSTITUTE($H3241,",",""))-2)*200+1,200))</f>
        <v>Metro Manila</v>
      </c>
      <c r="AJ3241" s="1" t="s">
        <v>55</v>
      </c>
      <c r="AL3241" s="2">
        <v>0</v>
      </c>
      <c r="AM3241" s="1"/>
    </row>
    <row r="3242" spans="1:39" ht="12.75" customHeight="1">
      <c r="A3242" s="1"/>
      <c r="B3242" s="1" t="s">
        <v>10178</v>
      </c>
      <c r="C3242" s="1" t="s">
        <v>10179</v>
      </c>
      <c r="D3242" s="3" t="str">
        <f ca="1">IFERROR(__xludf.DUMMYFUNCTION("PROPER(REGEXEXTRACT(B2693, ""(?:https?:\/\/)?(?:www\.)?([a-zA-Z0-9-]+)\.""))"),"Google")</f>
        <v>Google</v>
      </c>
      <c r="E3242" s="1" t="s">
        <v>10180</v>
      </c>
      <c r="F3242" s="1">
        <v>15.753299999999999</v>
      </c>
      <c r="G3242" s="1">
        <v>121.5639601</v>
      </c>
      <c r="H3242" s="1" t="s">
        <v>10181</v>
      </c>
      <c r="I3242" s="1" t="s">
        <v>50</v>
      </c>
      <c r="J3242" s="1">
        <f>IF(K3242="URBAN",1,IF(K3242="SUBURBAN",2,IF(K3242="RURAL",3,"")))</f>
        <v>1</v>
      </c>
      <c r="K3242" s="1" t="s">
        <v>42</v>
      </c>
      <c r="L3242" s="18">
        <v>46082</v>
      </c>
      <c r="M3242" s="49">
        <v>0.625</v>
      </c>
      <c r="N3242" s="18">
        <v>46083</v>
      </c>
      <c r="O3242" s="56">
        <v>0.5</v>
      </c>
      <c r="P3242" s="31" t="str">
        <f>TEXT($L3242, "dddd")</f>
        <v>Sunday</v>
      </c>
      <c r="Q3242" s="39" t="s">
        <v>10182</v>
      </c>
      <c r="R3242" s="39">
        <v>4000</v>
      </c>
      <c r="S3242" s="1" t="str">
        <f>IF(OR(MONTH(L3242)=12, MONTH(L3242)&lt;=5), "Dry Season", "Wet Season")</f>
        <v>Dry Season</v>
      </c>
      <c r="T3242" s="1">
        <v>1</v>
      </c>
      <c r="U3242" s="1">
        <v>0</v>
      </c>
      <c r="V3242" s="1">
        <v>0</v>
      </c>
      <c r="W3242" s="2">
        <f>IF(ISNUMBER(SEARCH("N/A", X3242)), 0, 1)</f>
        <v>0</v>
      </c>
      <c r="X3242" s="1" t="s">
        <v>44</v>
      </c>
      <c r="Y3242" s="1"/>
      <c r="Z3242" s="1"/>
      <c r="AA3242" s="11" cm="1">
        <f t="array" ref="AA3242">IF(ISBLANK(Y3242), 0, VINCentyInvDistance(F3242,G3242,Y3242,Z3242))</f>
        <v>0</v>
      </c>
      <c r="AB3242" s="1">
        <v>0</v>
      </c>
      <c r="AC3242" s="1">
        <v>0</v>
      </c>
      <c r="AD3242" s="1">
        <v>0</v>
      </c>
      <c r="AE3242" s="1">
        <v>19</v>
      </c>
      <c r="AF3242" s="1">
        <v>1</v>
      </c>
      <c r="AG3242" s="1" t="str">
        <f>TRIM(MID(SUBSTITUTE($H3242,",",REPT(" ",200)),(LEN($H3242)-LEN(SUBSTITUTE($H3242,",",""))-4)*200+1,200))</f>
        <v>Baler</v>
      </c>
      <c r="AH3242" s="1" t="str">
        <f>TRIM(MID(SUBSTITUTE($H3242,",",REPT(" ",200)),(LEN($H3242)-LEN(SUBSTITUTE($H3242,",",""))-3)*200+1,200))</f>
        <v>Aurora</v>
      </c>
      <c r="AI3242" s="1" t="str">
        <f>TRIM(MID(SUBSTITUTE($H3242,",",REPT(" ",200)),(LEN($H3242)-LEN(SUBSTITUTE($H3242,",",""))-2)*200+1,200))</f>
        <v>Central Luzon</v>
      </c>
      <c r="AJ3242" s="1" t="str">
        <f>TRIM(MID(SUBSTITUTE($H3242,",",REPT(" ",200)),(LEN($H3242)-LEN(SUBSTITUTE($H3242,",",""))-0)*200+1,200))</f>
        <v>Philippines</v>
      </c>
      <c r="AL3242" s="2">
        <v>0</v>
      </c>
      <c r="AM3242" s="1"/>
    </row>
    <row r="3243" spans="1:39" ht="12.75" customHeight="1">
      <c r="A3243" s="1"/>
      <c r="B3243" s="1" t="s">
        <v>10193</v>
      </c>
      <c r="C3243" s="1" t="s">
        <v>10194</v>
      </c>
      <c r="D3243" s="3" t="str">
        <f ca="1">IFERROR(__xludf.DUMMYFUNCTION("PROPER(REGEXEXTRACT(B2697, ""(?:https?:\/\/)?(?:www\.)?([a-zA-Z0-9-]+)\.""))"),"Skyscanner")</f>
        <v>Skyscanner</v>
      </c>
      <c r="E3243" s="1" t="s">
        <v>10195</v>
      </c>
      <c r="F3243" s="1">
        <v>14.57564</v>
      </c>
      <c r="G3243" s="1">
        <v>120.99053000000001</v>
      </c>
      <c r="H3243" s="1" t="s">
        <v>6684</v>
      </c>
      <c r="I3243" s="1" t="s">
        <v>50</v>
      </c>
      <c r="J3243" s="1">
        <f>IF(K3243="URBAN",1,IF(K3243="SUBURBAN",2,IF(K3243="RURAL",3,"")))</f>
        <v>1</v>
      </c>
      <c r="K3243" s="1" t="s">
        <v>42</v>
      </c>
      <c r="L3243" s="18">
        <v>46082</v>
      </c>
      <c r="M3243" s="49">
        <v>0.29166666666666669</v>
      </c>
      <c r="N3243" s="18">
        <v>46083</v>
      </c>
      <c r="O3243" s="56">
        <v>0.58333333333333337</v>
      </c>
      <c r="P3243" s="31" t="str">
        <f>TEXT($L3243, "dddd")</f>
        <v>Sunday</v>
      </c>
      <c r="Q3243" s="39" t="s">
        <v>1266</v>
      </c>
      <c r="R3243" s="39">
        <v>706</v>
      </c>
      <c r="S3243" s="1" t="str">
        <f>IF(OR(MONTH(L3243)=12, MONTH(L3243)&lt;=5), "Dry Season", "Wet Season")</f>
        <v>Dry Season</v>
      </c>
      <c r="T3243" s="1">
        <v>1</v>
      </c>
      <c r="U3243" s="1">
        <v>0</v>
      </c>
      <c r="V3243" s="1">
        <v>0</v>
      </c>
      <c r="W3243" s="2">
        <f>IF(ISNUMBER(SEARCH("N/A", X3243)), 0, 1)</f>
        <v>1</v>
      </c>
      <c r="X3243" s="1" t="s">
        <v>1174</v>
      </c>
      <c r="Y3243" s="1">
        <v>14.589843999999999</v>
      </c>
      <c r="Z3243" s="1">
        <v>121.060554</v>
      </c>
      <c r="AA3243" s="11" cm="1">
        <f t="array" ref="AA3243">IF(ISBLANK(Y3243), 0, VINCentyInvDistance(F3243,G3243,Y3243,Z3243))</f>
        <v>7707.4508034427272</v>
      </c>
      <c r="AB3243" s="1">
        <v>0</v>
      </c>
      <c r="AC3243" s="1">
        <v>8.4</v>
      </c>
      <c r="AD3243" s="1">
        <v>3.8</v>
      </c>
      <c r="AE3243" s="1">
        <v>4</v>
      </c>
      <c r="AF3243" s="1">
        <v>1</v>
      </c>
      <c r="AG3243" s="1" t="s">
        <v>1180</v>
      </c>
      <c r="AH3243" s="1" t="s">
        <v>562</v>
      </c>
      <c r="AI3243" s="1" t="str">
        <f>TRIM(MID(SUBSTITUTE($H3243,",",REPT(" ",200)),(LEN($H3243)-LEN(SUBSTITUTE($H3243,",",""))-2)*200+1,200))</f>
        <v>Metro Manila</v>
      </c>
      <c r="AJ3243" s="1" t="s">
        <v>55</v>
      </c>
      <c r="AK3243" t="s">
        <v>10196</v>
      </c>
      <c r="AL3243" s="2">
        <v>0</v>
      </c>
      <c r="AM3243" s="1"/>
    </row>
    <row r="3244" spans="1:39" ht="12.75" customHeight="1">
      <c r="A3244" s="1"/>
      <c r="B3244" s="1" t="s">
        <v>6685</v>
      </c>
      <c r="C3244" s="1" t="s">
        <v>10197</v>
      </c>
      <c r="D3244" s="3" t="str">
        <f ca="1">IFERROR(__xludf.DUMMYFUNCTION("PROPER(REGEXEXTRACT(B2698, ""(?:https?:\/\/)?(?:www\.)?([a-zA-Z0-9-]+)\.""))"),"Skyscanner")</f>
        <v>Skyscanner</v>
      </c>
      <c r="E3244" s="1" t="s">
        <v>10198</v>
      </c>
      <c r="F3244" s="1">
        <v>14.57564</v>
      </c>
      <c r="G3244" s="1">
        <v>120.99053000000001</v>
      </c>
      <c r="H3244" s="1" t="s">
        <v>6684</v>
      </c>
      <c r="I3244" s="1" t="s">
        <v>50</v>
      </c>
      <c r="J3244" s="1">
        <f>IF(K3244="URBAN",1,IF(K3244="SUBURBAN",2,IF(K3244="RURAL",3,"")))</f>
        <v>1</v>
      </c>
      <c r="K3244" s="1" t="s">
        <v>42</v>
      </c>
      <c r="L3244" s="18">
        <v>46082</v>
      </c>
      <c r="M3244" s="49">
        <v>0.5</v>
      </c>
      <c r="N3244" s="18">
        <v>46083</v>
      </c>
      <c r="O3244" s="56">
        <v>0.5</v>
      </c>
      <c r="P3244" s="31" t="str">
        <f>TEXT($L3244, "dddd")</f>
        <v>Sunday</v>
      </c>
      <c r="Q3244" s="39" t="s">
        <v>371</v>
      </c>
      <c r="R3244" s="39">
        <v>357</v>
      </c>
      <c r="S3244" s="1" t="str">
        <f>IF(OR(MONTH(L3244)=12, MONTH(L3244)&lt;=5), "Dry Season", "Wet Season")</f>
        <v>Dry Season</v>
      </c>
      <c r="T3244" s="1">
        <v>1</v>
      </c>
      <c r="U3244" s="1">
        <v>0</v>
      </c>
      <c r="V3244" s="1">
        <v>0</v>
      </c>
      <c r="W3244" s="2">
        <f>IF(ISNUMBER(SEARCH("N/A", X3244)), 0, 1)</f>
        <v>0</v>
      </c>
      <c r="X3244" s="1" t="s">
        <v>44</v>
      </c>
      <c r="Y3244" s="1"/>
      <c r="Z3244" s="1"/>
      <c r="AA3244" s="11" cm="1">
        <f t="array" ref="AA3244">IF(ISBLANK(Y3244), 0, VINCentyInvDistance(F3244,G3244,Y3244,Z3244))</f>
        <v>0</v>
      </c>
      <c r="AB3244" s="1">
        <v>0</v>
      </c>
      <c r="AC3244" s="1">
        <v>8</v>
      </c>
      <c r="AD3244" s="1">
        <v>3.4</v>
      </c>
      <c r="AE3244" s="1">
        <v>1</v>
      </c>
      <c r="AF3244" s="1">
        <v>1</v>
      </c>
      <c r="AG3244" s="1" t="s">
        <v>68</v>
      </c>
      <c r="AH3244" s="1" t="str">
        <f>TRIM(MID(SUBSTITUTE($H3244,",",REPT(" ",200)),(LEN($H3244)-LEN(SUBSTITUTE($H3244,",",""))-3)*200+1,200))</f>
        <v>Capital District</v>
      </c>
      <c r="AI3244" s="1" t="str">
        <f>TRIM(MID(SUBSTITUTE($H3244,",",REPT(" ",200)),(LEN($H3244)-LEN(SUBSTITUTE($H3244,",",""))-2)*200+1,200))</f>
        <v>Metro Manila</v>
      </c>
      <c r="AJ3244" s="1" t="s">
        <v>55</v>
      </c>
      <c r="AK3244" t="s">
        <v>6688</v>
      </c>
      <c r="AL3244" s="2">
        <v>0</v>
      </c>
      <c r="AM3244" s="1" t="s">
        <v>6689</v>
      </c>
    </row>
    <row r="3245" spans="1:39" ht="12.75" customHeight="1">
      <c r="A3245" s="1"/>
      <c r="B3245" s="1" t="s">
        <v>10199</v>
      </c>
      <c r="C3245" s="1" t="s">
        <v>10200</v>
      </c>
      <c r="D3245" s="3" t="str">
        <f ca="1">IFERROR(__xludf.DUMMYFUNCTION("PROPER(REGEXEXTRACT(B2699, ""(?:https?:\/\/)?(?:www\.)?([a-zA-Z0-9-]+)\.""))"),"Skyscanner")</f>
        <v>Skyscanner</v>
      </c>
      <c r="E3245" s="1" t="s">
        <v>10201</v>
      </c>
      <c r="F3245" s="1">
        <v>14.597227</v>
      </c>
      <c r="G3245" s="1">
        <v>121.01949</v>
      </c>
      <c r="H3245" s="1" t="s">
        <v>10202</v>
      </c>
      <c r="I3245" s="1" t="s">
        <v>50</v>
      </c>
      <c r="J3245" s="1">
        <f>IF(K3245="URBAN",1,IF(K3245="SUBURBAN",2,IF(K3245="RURAL",3,"")))</f>
        <v>1</v>
      </c>
      <c r="K3245" s="1" t="s">
        <v>42</v>
      </c>
      <c r="L3245" s="18">
        <v>46082</v>
      </c>
      <c r="M3245" s="49">
        <v>0.58333333333333337</v>
      </c>
      <c r="N3245" s="18">
        <v>46083</v>
      </c>
      <c r="O3245" s="56">
        <v>0.5</v>
      </c>
      <c r="P3245" s="31" t="str">
        <f>TEXT($L3245, "dddd")</f>
        <v>Sunday</v>
      </c>
      <c r="Q3245" s="39" t="s">
        <v>207</v>
      </c>
      <c r="R3245" s="39">
        <v>954</v>
      </c>
      <c r="S3245" s="1" t="str">
        <f>IF(OR(MONTH(L3245)=12, MONTH(L3245)&lt;=5), "Dry Season", "Wet Season")</f>
        <v>Dry Season</v>
      </c>
      <c r="T3245" s="1">
        <v>1</v>
      </c>
      <c r="U3245" s="1">
        <v>0</v>
      </c>
      <c r="V3245" s="1">
        <v>0</v>
      </c>
      <c r="W3245" s="2">
        <f>IF(ISNUMBER(SEARCH("N/A", X3245)), 0, 1)</f>
        <v>0</v>
      </c>
      <c r="X3245" s="1" t="s">
        <v>44</v>
      </c>
      <c r="Y3245" s="1"/>
      <c r="Z3245" s="1"/>
      <c r="AA3245" s="11" cm="1">
        <f t="array" ref="AA3245">IF(ISBLANK(Y3245), 0, VINCentyInvDistance(F3245,G3245,Y3245,Z3245))</f>
        <v>0</v>
      </c>
      <c r="AB3245" s="1">
        <v>0</v>
      </c>
      <c r="AC3245" s="1">
        <v>0</v>
      </c>
      <c r="AD3245" s="1">
        <v>0</v>
      </c>
      <c r="AE3245" s="1">
        <v>91</v>
      </c>
      <c r="AF3245" s="1">
        <v>1</v>
      </c>
      <c r="AG3245" s="1" t="s">
        <v>68</v>
      </c>
      <c r="AH3245" s="1" t="str">
        <f>TRIM(MID(SUBSTITUTE($H3245,",",REPT(" ",200)),(LEN($H3245)-LEN(SUBSTITUTE($H3245,",",""))-3)*200+1,200))</f>
        <v>Capital District</v>
      </c>
      <c r="AI3245" s="1" t="s">
        <v>54</v>
      </c>
      <c r="AJ3245" s="1" t="s">
        <v>55</v>
      </c>
      <c r="AK3245" t="s">
        <v>10203</v>
      </c>
      <c r="AL3245" s="1">
        <v>1</v>
      </c>
      <c r="AM3245" s="1" t="s">
        <v>10204</v>
      </c>
    </row>
    <row r="3246" spans="1:39" ht="12.75" customHeight="1">
      <c r="A3246" s="1"/>
      <c r="B3246" s="1" t="s">
        <v>10246</v>
      </c>
      <c r="C3246" s="1" t="s">
        <v>10247</v>
      </c>
      <c r="D3246" s="3" t="str">
        <f ca="1">IFERROR(__xludf.DUMMYFUNCTION("PROPER(REGEXEXTRACT(B2707, ""(?:https?:\/\/)?(?:www\.)?([a-zA-Z0-9-]+)\.""))"),"Google")</f>
        <v>Google</v>
      </c>
      <c r="E3246" s="1" t="s">
        <v>10248</v>
      </c>
      <c r="F3246" s="1">
        <v>14.558726</v>
      </c>
      <c r="G3246" s="1">
        <v>121.003879</v>
      </c>
      <c r="H3246" s="1" t="s">
        <v>10249</v>
      </c>
      <c r="I3246" s="1" t="s">
        <v>50</v>
      </c>
      <c r="J3246" s="1">
        <f>IF(K3246="URBAN",1,IF(K3246="SUBURBAN",2,IF(K3246="RURAL",3,"")))</f>
        <v>1</v>
      </c>
      <c r="K3246" s="1" t="s">
        <v>42</v>
      </c>
      <c r="L3246" s="18">
        <v>46082</v>
      </c>
      <c r="M3246" s="49">
        <v>0.625</v>
      </c>
      <c r="N3246" s="18">
        <v>46083</v>
      </c>
      <c r="O3246" s="56">
        <v>0.5</v>
      </c>
      <c r="P3246" s="31" t="str">
        <f>TEXT($L3246, "dddd")</f>
        <v>Sunday</v>
      </c>
      <c r="Q3246" s="39" t="s">
        <v>111</v>
      </c>
      <c r="R3246" s="39">
        <v>2500</v>
      </c>
      <c r="S3246" s="1" t="str">
        <f>IF(OR(MONTH(L3246)=12, MONTH(L3246)&lt;=5), "Dry Season", "Wet Season")</f>
        <v>Dry Season</v>
      </c>
      <c r="T3246" s="1">
        <v>1</v>
      </c>
      <c r="U3246" s="1">
        <v>0</v>
      </c>
      <c r="V3246" s="1">
        <v>0</v>
      </c>
      <c r="W3246" s="2">
        <f>IF(ISNUMBER(SEARCH("N/A", X3246)), 0, 1)</f>
        <v>1</v>
      </c>
      <c r="X3246" s="1" t="s">
        <v>2500</v>
      </c>
      <c r="Y3246" s="1">
        <v>14.5530822</v>
      </c>
      <c r="Z3246" s="1">
        <v>121.021794</v>
      </c>
      <c r="AA3246" s="11" cm="1">
        <f t="array" ref="AA3246">IF(ISBLANK(Y3246), 0, VINCentyInvDistance(F3246,G3246,Y3246,Z3246))</f>
        <v>2029.1605625284628</v>
      </c>
      <c r="AB3246" s="1">
        <v>0</v>
      </c>
      <c r="AC3246" s="1">
        <v>0</v>
      </c>
      <c r="AD3246" s="1">
        <v>0</v>
      </c>
      <c r="AE3246" s="1">
        <v>72</v>
      </c>
      <c r="AF3246" s="1">
        <v>1</v>
      </c>
      <c r="AG3246" s="1" t="s">
        <v>2501</v>
      </c>
      <c r="AH3246" s="1" t="s">
        <v>2501</v>
      </c>
      <c r="AI3246" s="1" t="str">
        <f>TRIM(MID(SUBSTITUTE($H3246,",",REPT(" ",200)),(LEN($H3246)-LEN(SUBSTITUTE($H3246,",",""))-2)*200+1,200))</f>
        <v>Metro Manila</v>
      </c>
      <c r="AJ3246" s="1" t="s">
        <v>55</v>
      </c>
      <c r="AL3246" s="2">
        <v>0</v>
      </c>
      <c r="AM3246" s="1"/>
    </row>
    <row r="3247" spans="1:39" ht="12.75" customHeight="1">
      <c r="A3247" s="1"/>
      <c r="B3247" s="1" t="s">
        <v>10250</v>
      </c>
      <c r="C3247" s="1" t="s">
        <v>10251</v>
      </c>
      <c r="D3247" s="3" t="str">
        <f ca="1">IFERROR(__xludf.DUMMYFUNCTION("PROPER(REGEXEXTRACT(B2708, ""(?:https?:\/\/)?(?:www\.)?([a-zA-Z0-9-]+)\.""))"),"Skyscanner")</f>
        <v>Skyscanner</v>
      </c>
      <c r="E3247" s="1" t="s">
        <v>9788</v>
      </c>
      <c r="F3247" s="1">
        <v>14.5569443963</v>
      </c>
      <c r="G3247" s="1">
        <v>121.0294444276</v>
      </c>
      <c r="H3247" s="1" t="s">
        <v>9789</v>
      </c>
      <c r="I3247" s="1" t="s">
        <v>50</v>
      </c>
      <c r="J3247" s="1">
        <f>IF(K3247="URBAN",1,IF(K3247="SUBURBAN",2,IF(K3247="RURAL",3,"")))</f>
        <v>1</v>
      </c>
      <c r="K3247" s="1" t="s">
        <v>42</v>
      </c>
      <c r="L3247" s="18">
        <v>46082</v>
      </c>
      <c r="M3247" s="49">
        <v>0.60416666666666663</v>
      </c>
      <c r="N3247" s="18">
        <v>46083</v>
      </c>
      <c r="O3247" s="56">
        <v>0.5</v>
      </c>
      <c r="P3247" s="31" t="str">
        <f>TEXT($L3247, "dddd")</f>
        <v>Sunday</v>
      </c>
      <c r="Q3247" s="39" t="s">
        <v>67</v>
      </c>
      <c r="R3247" s="39">
        <v>1500</v>
      </c>
      <c r="S3247" s="1" t="str">
        <f>IF(OR(MONTH(L3247)=12, MONTH(L3247)&lt;=5), "Dry Season", "Wet Season")</f>
        <v>Dry Season</v>
      </c>
      <c r="T3247" s="1">
        <v>1</v>
      </c>
      <c r="U3247" s="1">
        <v>0</v>
      </c>
      <c r="V3247" s="1">
        <v>0</v>
      </c>
      <c r="W3247" s="2">
        <f>IF(ISNUMBER(SEARCH("N/A", X3247)), 0, 1)</f>
        <v>1</v>
      </c>
      <c r="X3247" s="1" t="s">
        <v>2500</v>
      </c>
      <c r="Y3247" s="1">
        <v>14.5530822</v>
      </c>
      <c r="Z3247" s="1">
        <v>121.021794</v>
      </c>
      <c r="AA3247" s="11" cm="1">
        <f t="array" ref="AA3247">IF(ISBLANK(Y3247), 0, VINCentyInvDistance(F3247,G3247,Y3247,Z3247))</f>
        <v>928.64709043315065</v>
      </c>
      <c r="AB3247" s="1">
        <v>0</v>
      </c>
      <c r="AC3247" s="1">
        <v>9.6</v>
      </c>
      <c r="AD3247" s="1">
        <v>3.6</v>
      </c>
      <c r="AE3247" s="1">
        <v>7</v>
      </c>
      <c r="AF3247" s="1">
        <v>1</v>
      </c>
      <c r="AG3247" s="1" t="s">
        <v>2501</v>
      </c>
      <c r="AH3247" s="1" t="s">
        <v>2501</v>
      </c>
      <c r="AI3247" s="1" t="str">
        <f>TRIM(MID(SUBSTITUTE($H3247,",",REPT(" ",200)),(LEN($H3247)-LEN(SUBSTITUTE($H3247,",",""))-2)*200+1,200))</f>
        <v>Metro Manila</v>
      </c>
      <c r="AJ3247" s="1" t="s">
        <v>55</v>
      </c>
      <c r="AK3247" t="s">
        <v>17353</v>
      </c>
      <c r="AL3247" s="2">
        <v>0</v>
      </c>
      <c r="AM3247" s="1"/>
    </row>
    <row r="3248" spans="1:39" ht="12.75" customHeight="1">
      <c r="A3248" s="1"/>
      <c r="B3248" s="1" t="s">
        <v>10252</v>
      </c>
      <c r="C3248" s="1" t="s">
        <v>10253</v>
      </c>
      <c r="D3248" s="3" t="str">
        <f ca="1">IFERROR(__xludf.DUMMYFUNCTION("PROPER(REGEXEXTRACT(B2709, ""(?:https?:\/\/)?(?:www\.)?([a-zA-Z0-9-]+)\.""))"),"Skyscanner")</f>
        <v>Skyscanner</v>
      </c>
      <c r="E3248" s="1" t="s">
        <v>10254</v>
      </c>
      <c r="F3248" s="1">
        <v>12.0183</v>
      </c>
      <c r="G3248" s="1">
        <v>120.2569</v>
      </c>
      <c r="H3248" s="1" t="s">
        <v>10255</v>
      </c>
      <c r="I3248" s="1" t="s">
        <v>50</v>
      </c>
      <c r="J3248" s="1">
        <f>IF(K3248="URBAN",1,IF(K3248="SUBURBAN",2,IF(K3248="RURAL",3,"")))</f>
        <v>1</v>
      </c>
      <c r="K3248" s="1" t="s">
        <v>42</v>
      </c>
      <c r="L3248" s="18">
        <v>46082</v>
      </c>
      <c r="M3248" s="49">
        <v>0.625</v>
      </c>
      <c r="N3248" s="18">
        <v>46083</v>
      </c>
      <c r="O3248" s="56">
        <v>0.5</v>
      </c>
      <c r="P3248" s="31" t="str">
        <f>TEXT($L3248, "dddd")</f>
        <v>Sunday</v>
      </c>
      <c r="Q3248" s="39" t="s">
        <v>61</v>
      </c>
      <c r="R3248" s="39">
        <v>1714</v>
      </c>
      <c r="S3248" s="1" t="str">
        <f>IF(OR(MONTH(L3248)=12, MONTH(L3248)&lt;=5), "Dry Season", "Wet Season")</f>
        <v>Dry Season</v>
      </c>
      <c r="T3248" s="1">
        <v>1</v>
      </c>
      <c r="U3248" s="1">
        <v>0</v>
      </c>
      <c r="V3248" s="1">
        <v>0</v>
      </c>
      <c r="W3248" s="2">
        <f>IF(ISNUMBER(SEARCH("N/A", X3248)), 0, 1)</f>
        <v>1</v>
      </c>
      <c r="X3248" s="1" t="s">
        <v>2500</v>
      </c>
      <c r="Y3248" s="1">
        <v>14.5530822</v>
      </c>
      <c r="Z3248" s="1">
        <v>121.021794</v>
      </c>
      <c r="AA3248" s="11" cm="1">
        <f t="array" ref="AA3248">IF(ISBLANK(Y3248), 0, VINCentyInvDistance(F3248,G3248,Y3248,Z3248))</f>
        <v>292420.57772262278</v>
      </c>
      <c r="AB3248" s="1">
        <v>0</v>
      </c>
      <c r="AC3248" s="1">
        <v>8.8000000000000007</v>
      </c>
      <c r="AD3248" s="1">
        <v>4.5</v>
      </c>
      <c r="AE3248" s="1">
        <v>2296</v>
      </c>
      <c r="AF3248" s="1">
        <v>1</v>
      </c>
      <c r="AG3248" s="1" t="s">
        <v>2501</v>
      </c>
      <c r="AH3248" s="1" t="s">
        <v>2501</v>
      </c>
      <c r="AI3248" s="1" t="str">
        <f>TRIM(MID(SUBSTITUTE($H3248,",",REPT(" ",200)),(LEN($H3248)-LEN(SUBSTITUTE($H3248,",",""))-2)*200+1,200))</f>
        <v>Palawan</v>
      </c>
      <c r="AJ3248" s="1" t="s">
        <v>55</v>
      </c>
      <c r="AK3248" t="s">
        <v>17354</v>
      </c>
      <c r="AL3248" s="2">
        <v>0</v>
      </c>
      <c r="AM3248" s="1"/>
    </row>
    <row r="3249" spans="1:39" ht="12.75" customHeight="1">
      <c r="A3249" s="1"/>
      <c r="B3249" s="1" t="s">
        <v>10264</v>
      </c>
      <c r="C3249" s="1" t="s">
        <v>10265</v>
      </c>
      <c r="D3249" s="3" t="str">
        <f ca="1">IFERROR(__xludf.DUMMYFUNCTION("PROPER(REGEXEXTRACT(B2712, ""(?:https?:\/\/)?(?:www\.)?([a-zA-Z0-9-]+)\.""))"),"Skyscanner")</f>
        <v>Skyscanner</v>
      </c>
      <c r="E3249" s="1" t="s">
        <v>10266</v>
      </c>
      <c r="F3249" s="1">
        <v>14.5785</v>
      </c>
      <c r="G3249" s="1">
        <v>120.98303</v>
      </c>
      <c r="H3249" s="1" t="s">
        <v>10263</v>
      </c>
      <c r="I3249" s="1" t="s">
        <v>50</v>
      </c>
      <c r="J3249" s="1">
        <f>IF(K3249="URBAN",1,IF(K3249="SUBURBAN",2,IF(K3249="RURAL",3,"")))</f>
        <v>1</v>
      </c>
      <c r="K3249" s="1" t="s">
        <v>42</v>
      </c>
      <c r="L3249" s="18">
        <v>46082</v>
      </c>
      <c r="M3249" s="49">
        <v>0.625</v>
      </c>
      <c r="N3249" s="18">
        <v>46083</v>
      </c>
      <c r="O3249" s="56">
        <v>0.5</v>
      </c>
      <c r="P3249" s="31" t="str">
        <f>TEXT($L3249, "dddd")</f>
        <v>Sunday</v>
      </c>
      <c r="Q3249" s="39" t="s">
        <v>323</v>
      </c>
      <c r="R3249" s="39">
        <v>14550</v>
      </c>
      <c r="S3249" s="1" t="str">
        <f>IF(OR(MONTH(L3249)=12, MONTH(L3249)&lt;=5), "Dry Season", "Wet Season")</f>
        <v>Dry Season</v>
      </c>
      <c r="T3249" s="1">
        <v>1</v>
      </c>
      <c r="U3249" s="1">
        <v>1</v>
      </c>
      <c r="V3249" s="1">
        <v>0</v>
      </c>
      <c r="W3249" s="2">
        <f>IF(ISNUMBER(SEARCH("N/A", X3249)), 0, 1)</f>
        <v>0</v>
      </c>
      <c r="X3249" s="1" t="s">
        <v>44</v>
      </c>
      <c r="Y3249" s="1"/>
      <c r="Z3249" s="1"/>
      <c r="AA3249" s="11" cm="1">
        <f t="array" ref="AA3249">IF(ISBLANK(Y3249), 0, VINCentyInvDistance(F3249,G3249,Y3249,Z3249))</f>
        <v>0</v>
      </c>
      <c r="AB3249" s="1">
        <v>0</v>
      </c>
      <c r="AC3249" s="1">
        <v>0</v>
      </c>
      <c r="AD3249" s="1">
        <v>0</v>
      </c>
      <c r="AE3249" s="1">
        <v>1300</v>
      </c>
      <c r="AF3249" s="1">
        <v>1</v>
      </c>
      <c r="AG3249" s="1" t="s">
        <v>68</v>
      </c>
      <c r="AH3249" s="1" t="str">
        <f>TRIM(MID(SUBSTITUTE($H3249,",",REPT(" ",200)),(LEN($H3249)-LEN(SUBSTITUTE($H3249,",",""))-3)*200+1,200))</f>
        <v>Capital District</v>
      </c>
      <c r="AI3249" s="1" t="str">
        <f>TRIM(MID(SUBSTITUTE($H3249,",",REPT(" ",200)),(LEN($H3249)-LEN(SUBSTITUTE($H3249,",",""))-2)*200+1,200))</f>
        <v>Metro Manila</v>
      </c>
      <c r="AJ3249" s="1" t="s">
        <v>55</v>
      </c>
      <c r="AL3249" s="2">
        <v>0</v>
      </c>
      <c r="AM3249" s="1" t="s">
        <v>10267</v>
      </c>
    </row>
    <row r="3250" spans="1:39" ht="12.75" customHeight="1">
      <c r="A3250" s="1"/>
      <c r="B3250" s="1" t="s">
        <v>10268</v>
      </c>
      <c r="C3250" s="1" t="s">
        <v>10269</v>
      </c>
      <c r="D3250" s="3" t="str">
        <f ca="1">IFERROR(__xludf.DUMMYFUNCTION("PROPER(REGEXEXTRACT(B2713, ""(?:https?:\/\/)?(?:www\.)?([a-zA-Z0-9-]+)\.""))"),"Skyscanner")</f>
        <v>Skyscanner</v>
      </c>
      <c r="E3250" s="1" t="s">
        <v>10270</v>
      </c>
      <c r="F3250" s="1">
        <v>13.50672</v>
      </c>
      <c r="G3250" s="1">
        <v>120.905727</v>
      </c>
      <c r="H3250" s="1" t="s">
        <v>10271</v>
      </c>
      <c r="I3250" s="1" t="s">
        <v>50</v>
      </c>
      <c r="J3250" s="1">
        <f>IF(K3250="URBAN",1,IF(K3250="SUBURBAN",2,IF(K3250="RURAL",3,"")))</f>
        <v>1</v>
      </c>
      <c r="K3250" s="1" t="s">
        <v>42</v>
      </c>
      <c r="L3250" s="18">
        <v>46082</v>
      </c>
      <c r="M3250" s="49">
        <v>0.625</v>
      </c>
      <c r="N3250" s="18">
        <v>46083</v>
      </c>
      <c r="O3250" s="56">
        <v>0.5</v>
      </c>
      <c r="P3250" s="31" t="str">
        <f>TEXT($L3250, "dddd")</f>
        <v>Sunday</v>
      </c>
      <c r="Q3250" s="39" t="s">
        <v>1266</v>
      </c>
      <c r="R3250" s="39">
        <v>1610</v>
      </c>
      <c r="S3250" s="1" t="str">
        <f>IF(OR(MONTH(L3250)=12, MONTH(L3250)&lt;=5), "Dry Season", "Wet Season")</f>
        <v>Dry Season</v>
      </c>
      <c r="T3250" s="1">
        <v>1</v>
      </c>
      <c r="U3250" s="1">
        <v>0</v>
      </c>
      <c r="V3250" s="1">
        <v>1</v>
      </c>
      <c r="W3250" s="2">
        <f>IF(ISNUMBER(SEARCH("N/A", X3250)), 0, 1)</f>
        <v>1</v>
      </c>
      <c r="X3250" s="1" t="s">
        <v>2500</v>
      </c>
      <c r="Y3250" s="1">
        <v>14.5530822</v>
      </c>
      <c r="Z3250" s="1">
        <v>121.021794</v>
      </c>
      <c r="AA3250" s="11" cm="1">
        <f t="array" ref="AA3250">IF(ISBLANK(Y3250), 0, VINCentyInvDistance(F3250,G3250,Y3250,Z3250))</f>
        <v>116445.98129273141</v>
      </c>
      <c r="AB3250" s="1">
        <v>1</v>
      </c>
      <c r="AC3250" s="1">
        <v>9.1999999999999993</v>
      </c>
      <c r="AD3250" s="1">
        <v>4.2</v>
      </c>
      <c r="AE3250" s="1">
        <v>1124</v>
      </c>
      <c r="AF3250" s="1">
        <v>1</v>
      </c>
      <c r="AG3250" s="1" t="s">
        <v>2501</v>
      </c>
      <c r="AH3250" s="1" t="s">
        <v>2501</v>
      </c>
      <c r="AI3250" s="1" t="str">
        <f>TRIM(MID(SUBSTITUTE($H3250,",",REPT(" ",200)),(LEN($H3250)-LEN(SUBSTITUTE($H3250,",",""))-2)*200+1,200))</f>
        <v>Mimaropa</v>
      </c>
      <c r="AJ3250" s="1" t="s">
        <v>55</v>
      </c>
      <c r="AK3250" t="s">
        <v>17333</v>
      </c>
      <c r="AL3250" s="2">
        <v>0</v>
      </c>
      <c r="AM3250" s="1"/>
    </row>
    <row r="3251" spans="1:39" ht="12.75" customHeight="1">
      <c r="A3251" s="1"/>
      <c r="B3251" s="1" t="s">
        <v>10305</v>
      </c>
      <c r="C3251" s="1" t="s">
        <v>10306</v>
      </c>
      <c r="D3251" s="3" t="str">
        <f ca="1">IFERROR(__xludf.DUMMYFUNCTION("PROPER(REGEXEXTRACT(B2722, ""(?:https?:\/\/)?(?:www\.)?([a-zA-Z0-9-]+)\.""))"),"Google")</f>
        <v>Google</v>
      </c>
      <c r="E3251" s="1" t="s">
        <v>10307</v>
      </c>
      <c r="F3251" s="1">
        <v>10.529960000000001</v>
      </c>
      <c r="G3251" s="1">
        <v>124.03126</v>
      </c>
      <c r="H3251" s="1" t="s">
        <v>10308</v>
      </c>
      <c r="I3251" s="1" t="s">
        <v>50</v>
      </c>
      <c r="J3251" s="1">
        <f>IF(K3251="URBAN",1,IF(K3251="SUBURBAN",2,IF(K3251="RURAL",3,"")))</f>
        <v>1</v>
      </c>
      <c r="K3251" s="1" t="s">
        <v>42</v>
      </c>
      <c r="L3251" s="18">
        <v>46082</v>
      </c>
      <c r="M3251" s="49">
        <v>0.625</v>
      </c>
      <c r="N3251" s="18">
        <v>46083</v>
      </c>
      <c r="O3251" s="56">
        <v>0.5</v>
      </c>
      <c r="P3251" s="31" t="str">
        <f>TEXT($L3251, "dddd")</f>
        <v>Sunday</v>
      </c>
      <c r="Q3251" s="39" t="s">
        <v>207</v>
      </c>
      <c r="R3251" s="39">
        <v>826</v>
      </c>
      <c r="S3251" s="1" t="str">
        <f>IF(OR(MONTH(L3251)=12, MONTH(L3251)&lt;=5), "Dry Season", "Wet Season")</f>
        <v>Dry Season</v>
      </c>
      <c r="T3251" s="1">
        <v>1</v>
      </c>
      <c r="U3251" s="1">
        <v>1</v>
      </c>
      <c r="V3251" s="1">
        <v>1</v>
      </c>
      <c r="W3251" s="2">
        <f>IF(ISNUMBER(SEARCH("N/A", X3251)), 0, 1)</f>
        <v>1</v>
      </c>
      <c r="X3251" s="1" t="s">
        <v>1174</v>
      </c>
      <c r="Y3251" s="1">
        <v>14.589843999999999</v>
      </c>
      <c r="Z3251" s="1">
        <v>121.060554</v>
      </c>
      <c r="AA3251" s="11" cm="1">
        <f t="array" ref="AA3251">IF(ISBLANK(Y3251), 0, VINCentyInvDistance(F3251,G3251,Y3251,Z3251))</f>
        <v>553075.36796477844</v>
      </c>
      <c r="AB3251" s="1">
        <v>0</v>
      </c>
      <c r="AC3251" s="1">
        <v>0</v>
      </c>
      <c r="AD3251" s="1">
        <v>0</v>
      </c>
      <c r="AE3251" s="1">
        <v>41</v>
      </c>
      <c r="AF3251" s="1">
        <v>1</v>
      </c>
      <c r="AG3251" s="1" t="s">
        <v>1180</v>
      </c>
      <c r="AH3251" s="1" t="s">
        <v>562</v>
      </c>
      <c r="AI3251" s="1" t="str">
        <f>TRIM(MID(SUBSTITUTE($H3251,",",REPT(" ",200)),(LEN($H3251)-LEN(SUBSTITUTE($H3251,",",""))-2)*200+1,200))</f>
        <v>Central Visayas</v>
      </c>
      <c r="AJ3251" s="1" t="s">
        <v>55</v>
      </c>
      <c r="AL3251" s="2">
        <v>0</v>
      </c>
      <c r="AM3251" s="1"/>
    </row>
    <row r="3252" spans="1:39" ht="12.75" customHeight="1">
      <c r="A3252" s="1"/>
      <c r="B3252" s="1" t="s">
        <v>10313</v>
      </c>
      <c r="C3252" s="1" t="s">
        <v>10314</v>
      </c>
      <c r="D3252" s="3" t="str">
        <f ca="1">IFERROR(__xludf.DUMMYFUNCTION("PROPER(REGEXEXTRACT(B2724, ""(?:https?:\/\/)?(?:www\.)?([a-zA-Z0-9-]+)\.""))"),"Google")</f>
        <v>Google</v>
      </c>
      <c r="E3252" s="1" t="s">
        <v>10315</v>
      </c>
      <c r="F3252" s="1">
        <v>14.567349999999999</v>
      </c>
      <c r="G3252" s="1">
        <v>120.985168</v>
      </c>
      <c r="H3252" s="1" t="s">
        <v>10316</v>
      </c>
      <c r="I3252" s="1" t="s">
        <v>50</v>
      </c>
      <c r="J3252" s="1">
        <f>IF(K3252="URBAN",1,IF(K3252="SUBURBAN",2,IF(K3252="RURAL",3,"")))</f>
        <v>1</v>
      </c>
      <c r="K3252" s="1" t="s">
        <v>42</v>
      </c>
      <c r="L3252" s="18">
        <v>46082</v>
      </c>
      <c r="M3252" s="49">
        <v>0.625</v>
      </c>
      <c r="N3252" s="18">
        <v>46083</v>
      </c>
      <c r="O3252" s="56">
        <v>0.5</v>
      </c>
      <c r="P3252" s="31" t="str">
        <f>TEXT($L3252, "dddd")</f>
        <v>Sunday</v>
      </c>
      <c r="Q3252" s="39" t="s">
        <v>61</v>
      </c>
      <c r="R3252" s="39">
        <v>2055.8200000000002</v>
      </c>
      <c r="S3252" s="1" t="str">
        <f>IF(OR(MONTH(L3252)=12, MONTH(L3252)&lt;=5), "Dry Season", "Wet Season")</f>
        <v>Dry Season</v>
      </c>
      <c r="T3252" s="1">
        <v>1</v>
      </c>
      <c r="U3252" s="1">
        <v>1</v>
      </c>
      <c r="V3252" s="1">
        <v>0</v>
      </c>
      <c r="W3252" s="2">
        <f>IF(ISNUMBER(SEARCH("N/A", X3252)), 0, 1)</f>
        <v>0</v>
      </c>
      <c r="X3252" s="1" t="s">
        <v>44</v>
      </c>
      <c r="Y3252" s="1"/>
      <c r="Z3252" s="1"/>
      <c r="AA3252" s="11" cm="1">
        <f t="array" ref="AA3252">IF(ISBLANK(Y3252), 0, VINCentyInvDistance(F3252,G3252,Y3252,Z3252))</f>
        <v>0</v>
      </c>
      <c r="AB3252" s="1">
        <v>0</v>
      </c>
      <c r="AC3252" s="1">
        <v>7.4</v>
      </c>
      <c r="AD3252" s="1">
        <v>0</v>
      </c>
      <c r="AE3252" s="1">
        <v>25</v>
      </c>
      <c r="AF3252" s="1">
        <v>1</v>
      </c>
      <c r="AG3252" s="1" t="s">
        <v>68</v>
      </c>
      <c r="AH3252" s="1" t="str">
        <f>TRIM(MID(SUBSTITUTE($H3252,",",REPT(" ",200)),(LEN($H3252)-LEN(SUBSTITUTE($H3252,",",""))-3)*200+1,200))</f>
        <v>Capital District</v>
      </c>
      <c r="AI3252" s="1" t="str">
        <f>TRIM(MID(SUBSTITUTE($H3252,",",REPT(" ",200)),(LEN($H3252)-LEN(SUBSTITUTE($H3252,",",""))-2)*200+1,200))</f>
        <v>Metro Manila</v>
      </c>
      <c r="AJ3252" s="1" t="s">
        <v>55</v>
      </c>
      <c r="AL3252" s="2">
        <v>0</v>
      </c>
      <c r="AM3252" s="1" t="s">
        <v>10317</v>
      </c>
    </row>
    <row r="3253" spans="1:39" ht="12.75" customHeight="1">
      <c r="A3253" s="1"/>
      <c r="B3253" s="1" t="s">
        <v>10329</v>
      </c>
      <c r="C3253" s="1" t="s">
        <v>10330</v>
      </c>
      <c r="D3253" s="3" t="str">
        <f ca="1">IFERROR(__xludf.DUMMYFUNCTION("PROPER(REGEXEXTRACT(B2729, ""(?:https?:\/\/)?(?:www\.)?([a-zA-Z0-9-]+)\.""))"),"Google")</f>
        <v>Google</v>
      </c>
      <c r="E3253" s="1" t="s">
        <v>10331</v>
      </c>
      <c r="F3253" s="1">
        <v>14.47362</v>
      </c>
      <c r="G3253" s="1">
        <v>121.00521999999999</v>
      </c>
      <c r="H3253" s="1" t="s">
        <v>165</v>
      </c>
      <c r="I3253" s="1" t="s">
        <v>1211</v>
      </c>
      <c r="J3253" s="1">
        <f>IF(K3253="URBAN",1,IF(K3253="SUBURBAN",2,IF(K3253="RURAL",3,"")))</f>
        <v>1</v>
      </c>
      <c r="K3253" s="1" t="s">
        <v>42</v>
      </c>
      <c r="L3253" s="18">
        <v>46082</v>
      </c>
      <c r="M3253" s="49">
        <v>0.625</v>
      </c>
      <c r="N3253" s="18">
        <v>46083</v>
      </c>
      <c r="O3253" s="56">
        <v>0.5</v>
      </c>
      <c r="P3253" s="31" t="str">
        <f>TEXT($L3253, "dddd")</f>
        <v>Sunday</v>
      </c>
      <c r="Q3253" s="39" t="s">
        <v>1266</v>
      </c>
      <c r="R3253" s="39">
        <v>663</v>
      </c>
      <c r="S3253" s="1" t="str">
        <f>IF(OR(MONTH(L3253)=12, MONTH(L3253)&lt;=5), "Dry Season", "Wet Season")</f>
        <v>Dry Season</v>
      </c>
      <c r="T3253" s="1">
        <v>1</v>
      </c>
      <c r="U3253" s="1">
        <v>1</v>
      </c>
      <c r="V3253" s="1">
        <v>0</v>
      </c>
      <c r="W3253" s="2">
        <f>IF(ISNUMBER(SEARCH("N/A", X3253)), 0, 1)</f>
        <v>1</v>
      </c>
      <c r="X3253" s="1" t="s">
        <v>4941</v>
      </c>
      <c r="Y3253" s="1">
        <v>10.672293099999999</v>
      </c>
      <c r="Z3253" s="1">
        <v>122.944245</v>
      </c>
      <c r="AA3253" s="11" cm="1">
        <f t="array" ref="AA3253">IF(ISBLANK(Y3253), 0, VINCentyInvDistance(F3253,G3253,Y3253,Z3253))</f>
        <v>470345.73155896785</v>
      </c>
      <c r="AB3253" s="1">
        <v>0</v>
      </c>
      <c r="AC3253" s="1">
        <v>0</v>
      </c>
      <c r="AD3253" s="1">
        <v>0</v>
      </c>
      <c r="AE3253" s="1">
        <v>50</v>
      </c>
      <c r="AF3253" s="1">
        <v>1</v>
      </c>
      <c r="AG3253" s="1" t="s">
        <v>4942</v>
      </c>
      <c r="AH3253" s="1" t="s">
        <v>4943</v>
      </c>
      <c r="AI3253" s="1" t="str">
        <f>TRIM(MID(SUBSTITUTE($H3253,",",REPT(" ",200)),(LEN($H3253)-LEN(SUBSTITUTE($H3253,",",""))-2)*200+1,200))</f>
        <v>Metro Manila</v>
      </c>
      <c r="AJ3253" s="1" t="s">
        <v>55</v>
      </c>
      <c r="AL3253" s="2">
        <v>0</v>
      </c>
      <c r="AM3253" s="1"/>
    </row>
    <row r="3254" spans="1:39" ht="12.75" customHeight="1">
      <c r="A3254" s="1"/>
      <c r="B3254" s="1" t="s">
        <v>162</v>
      </c>
      <c r="C3254" s="1" t="s">
        <v>10332</v>
      </c>
      <c r="D3254" s="3" t="str">
        <f ca="1">IFERROR(__xludf.DUMMYFUNCTION("PROPER(REGEXEXTRACT(B2730, ""(?:https?:\/\/)?(?:www\.)?([a-zA-Z0-9-]+)\.""))"),"Skyscanner")</f>
        <v>Skyscanner</v>
      </c>
      <c r="E3254" s="1" t="s">
        <v>10333</v>
      </c>
      <c r="F3254" s="1">
        <v>14.47362</v>
      </c>
      <c r="G3254" s="1">
        <v>121.00521999999999</v>
      </c>
      <c r="H3254" s="1" t="s">
        <v>165</v>
      </c>
      <c r="I3254" s="1" t="s">
        <v>50</v>
      </c>
      <c r="J3254" s="1">
        <f>IF(K3254="URBAN",1,IF(K3254="SUBURBAN",2,IF(K3254="RURAL",3,"")))</f>
        <v>1</v>
      </c>
      <c r="K3254" s="1" t="s">
        <v>42</v>
      </c>
      <c r="L3254" s="18">
        <v>46082</v>
      </c>
      <c r="M3254" s="49">
        <v>0.5</v>
      </c>
      <c r="N3254" s="18">
        <v>46083</v>
      </c>
      <c r="O3254" s="56">
        <v>0.47916666666666669</v>
      </c>
      <c r="P3254" s="31" t="str">
        <f>TEXT($L3254, "dddd")</f>
        <v>Sunday</v>
      </c>
      <c r="Q3254" s="39" t="s">
        <v>1090</v>
      </c>
      <c r="R3254" s="39">
        <v>1514.88</v>
      </c>
      <c r="S3254" s="1" t="str">
        <f>IF(OR(MONTH(L3254)=12, MONTH(L3254)&lt;=5), "Dry Season", "Wet Season")</f>
        <v>Dry Season</v>
      </c>
      <c r="T3254" s="1">
        <v>1</v>
      </c>
      <c r="U3254" s="1">
        <v>0</v>
      </c>
      <c r="V3254" s="1">
        <v>0</v>
      </c>
      <c r="W3254" s="2">
        <f>IF(ISNUMBER(SEARCH("N/A", X3254)), 0, 1)</f>
        <v>0</v>
      </c>
      <c r="X3254" s="1" t="s">
        <v>44</v>
      </c>
      <c r="Y3254" s="1"/>
      <c r="Z3254" s="1"/>
      <c r="AA3254" s="11" cm="1">
        <f t="array" ref="AA3254">IF(ISBLANK(Y3254), 0, VINCentyInvDistance(F3254,G3254,Y3254,Z3254))</f>
        <v>0</v>
      </c>
      <c r="AB3254" s="1">
        <v>0</v>
      </c>
      <c r="AC3254" s="1">
        <v>5.2</v>
      </c>
      <c r="AD3254" s="1">
        <v>4.9000000000000004</v>
      </c>
      <c r="AE3254" s="1">
        <v>3</v>
      </c>
      <c r="AF3254" s="1">
        <v>1</v>
      </c>
      <c r="AG3254" s="1" t="str">
        <f>TRIM(MID(SUBSTITUTE($H3254,",",REPT(" ",200)),(LEN($H3254)-LEN(SUBSTITUTE($H3254,",",""))-4)*200+1,200))</f>
        <v>Parañaque</v>
      </c>
      <c r="AH3254" s="1" t="str">
        <f>TRIM(MID(SUBSTITUTE($H3254,",",REPT(" ",200)),(LEN($H3254)-LEN(SUBSTITUTE($H3254,",",""))-3)*200+1,200))</f>
        <v>Southern Manila District</v>
      </c>
      <c r="AI3254" s="1" t="str">
        <f>TRIM(MID(SUBSTITUTE($H3254,",",REPT(" ",200)),(LEN($H3254)-LEN(SUBSTITUTE($H3254,",",""))-2)*200+1,200))</f>
        <v>Metro Manila</v>
      </c>
      <c r="AJ3254" s="1" t="str">
        <f>TRIM(MID(SUBSTITUTE($H3254,",",REPT(" ",200)),(LEN($H3254)-LEN(SUBSTITUTE($H3254,",",""))-0)*200+1,200))</f>
        <v>Philippines</v>
      </c>
      <c r="AK3254" t="s">
        <v>166</v>
      </c>
      <c r="AL3254" s="2">
        <v>0</v>
      </c>
      <c r="AM3254" s="1" t="s">
        <v>167</v>
      </c>
    </row>
    <row r="3255" spans="1:39" ht="12.75" customHeight="1">
      <c r="A3255" s="1"/>
      <c r="B3255" s="1" t="s">
        <v>10334</v>
      </c>
      <c r="C3255" s="1" t="s">
        <v>10335</v>
      </c>
      <c r="D3255" s="3" t="str">
        <f ca="1">IFERROR(__xludf.DUMMYFUNCTION("PROPER(REGEXEXTRACT(B2731, ""(?:https?:\/\/)?(?:www\.)?([a-zA-Z0-9-]+)\.""))"),"Google")</f>
        <v>Google</v>
      </c>
      <c r="E3255" s="1" t="s">
        <v>10336</v>
      </c>
      <c r="F3255" s="1">
        <v>11.31254</v>
      </c>
      <c r="G3255" s="1">
        <v>119.42261000000001</v>
      </c>
      <c r="H3255" s="1" t="s">
        <v>10337</v>
      </c>
      <c r="I3255" s="1" t="s">
        <v>2622</v>
      </c>
      <c r="J3255" s="1">
        <f>IF(K3255="URBAN",1,IF(K3255="SUBURBAN",2,IF(K3255="RURAL",3,"")))</f>
        <v>1</v>
      </c>
      <c r="K3255" s="1" t="s">
        <v>42</v>
      </c>
      <c r="L3255" s="18">
        <v>46082</v>
      </c>
      <c r="M3255" s="49">
        <v>0.625</v>
      </c>
      <c r="N3255" s="18">
        <v>46083</v>
      </c>
      <c r="O3255" s="56">
        <v>0.5</v>
      </c>
      <c r="P3255" s="31" t="str">
        <f>TEXT($L3255, "dddd")</f>
        <v>Sunday</v>
      </c>
      <c r="Q3255" s="39" t="s">
        <v>61</v>
      </c>
      <c r="R3255" s="39">
        <v>6386</v>
      </c>
      <c r="S3255" s="1" t="str">
        <f>IF(OR(MONTH(L3255)=12, MONTH(L3255)&lt;=5), "Dry Season", "Wet Season")</f>
        <v>Dry Season</v>
      </c>
      <c r="T3255" s="1">
        <v>1</v>
      </c>
      <c r="U3255" s="1">
        <v>1</v>
      </c>
      <c r="V3255" s="1">
        <v>1</v>
      </c>
      <c r="W3255" s="2">
        <f>IF(ISNUMBER(SEARCH("N/A", X3255)), 0, 1)</f>
        <v>0</v>
      </c>
      <c r="X3255" s="1" t="s">
        <v>44</v>
      </c>
      <c r="Y3255" s="1"/>
      <c r="Z3255" s="1"/>
      <c r="AA3255" s="11" cm="1">
        <f t="array" ref="AA3255">IF(ISBLANK(Y3255), 0, VINCentyInvDistance(F3255,G3255,Y3255,Z3255))</f>
        <v>0</v>
      </c>
      <c r="AB3255" s="1">
        <v>0</v>
      </c>
      <c r="AC3255" s="1">
        <v>0</v>
      </c>
      <c r="AD3255" s="1">
        <v>0</v>
      </c>
      <c r="AE3255" s="1">
        <v>667</v>
      </c>
      <c r="AF3255" s="1">
        <v>1</v>
      </c>
      <c r="AG3255" s="1" t="str">
        <f>TRIM(MID(SUBSTITUTE($H3255,",",REPT(" ",200)),(LEN($H3255)-LEN(SUBSTITUTE($H3255,",",""))-4)*200+1,200))</f>
        <v>Barotuan</v>
      </c>
      <c r="AH3255" s="1" t="str">
        <f>TRIM(MID(SUBSTITUTE($H3255,",",REPT(" ",200)),(LEN($H3255)-LEN(SUBSTITUTE($H3255,",",""))-3)*200+1,200))</f>
        <v>El Nido</v>
      </c>
      <c r="AI3255" s="1" t="str">
        <f>TRIM(MID(SUBSTITUTE($H3255,",",REPT(" ",200)),(LEN($H3255)-LEN(SUBSTITUTE($H3255,",",""))-2)*200+1,200))</f>
        <v>Palawan</v>
      </c>
      <c r="AJ3255" s="1" t="str">
        <f>TRIM(MID(SUBSTITUTE($H3255,",",REPT(" ",200)),(LEN($H3255)-LEN(SUBSTITUTE($H3255,",",""))-0)*200+1,200))</f>
        <v>Philippines</v>
      </c>
      <c r="AL3255" s="2">
        <v>0</v>
      </c>
      <c r="AM3255" s="1"/>
    </row>
    <row r="3256" spans="1:39" ht="12.75" customHeight="1">
      <c r="A3256" s="1"/>
      <c r="B3256" s="1" t="s">
        <v>10359</v>
      </c>
      <c r="C3256" s="1" t="s">
        <v>10360</v>
      </c>
      <c r="D3256" s="3" t="str">
        <f ca="1">IFERROR(__xludf.DUMMYFUNCTION("PROPER(REGEXEXTRACT(B2737, ""(?:https?:\/\/)?(?:www\.)?([a-zA-Z0-9-]+)\.""))"),"Skyscanner")</f>
        <v>Skyscanner</v>
      </c>
      <c r="E3256" s="1" t="s">
        <v>10361</v>
      </c>
      <c r="F3256" s="1">
        <v>11.218813000000001</v>
      </c>
      <c r="G3256" s="1">
        <v>124.99656299999999</v>
      </c>
      <c r="H3256" s="1" t="s">
        <v>10362</v>
      </c>
      <c r="I3256" s="1" t="s">
        <v>50</v>
      </c>
      <c r="J3256" s="1">
        <f>IF(K3256="URBAN",1,IF(K3256="SUBURBAN",2,IF(K3256="RURAL",3,"")))</f>
        <v>1</v>
      </c>
      <c r="K3256" s="1" t="s">
        <v>42</v>
      </c>
      <c r="L3256" s="18">
        <v>46082</v>
      </c>
      <c r="M3256" s="49">
        <v>0.60416666666666663</v>
      </c>
      <c r="N3256" s="18">
        <v>46083</v>
      </c>
      <c r="O3256" s="56">
        <v>0.45833333333333331</v>
      </c>
      <c r="P3256" s="31" t="str">
        <f>TEXT($L3256, "dddd")</f>
        <v>Sunday</v>
      </c>
      <c r="Q3256" s="39" t="s">
        <v>531</v>
      </c>
      <c r="R3256" s="39">
        <v>1099</v>
      </c>
      <c r="S3256" s="1" t="str">
        <f>IF(OR(MONTH(L3256)=12, MONTH(L3256)&lt;=5), "Dry Season", "Wet Season")</f>
        <v>Dry Season</v>
      </c>
      <c r="T3256" s="1">
        <v>1</v>
      </c>
      <c r="U3256" s="1">
        <v>0</v>
      </c>
      <c r="V3256" s="1">
        <v>0</v>
      </c>
      <c r="W3256" s="2">
        <f>IF(ISNUMBER(SEARCH("N/A", X3256)), 0, 1)</f>
        <v>1</v>
      </c>
      <c r="X3256" s="1" t="s">
        <v>2500</v>
      </c>
      <c r="Y3256" s="1">
        <v>14.5530822</v>
      </c>
      <c r="Z3256" s="1">
        <v>121.021794</v>
      </c>
      <c r="AA3256" s="11" cm="1">
        <f t="array" ref="AA3256">IF(ISBLANK(Y3256), 0, VINCentyInvDistance(F3256,G3256,Y3256,Z3256))</f>
        <v>567542.66781979532</v>
      </c>
      <c r="AB3256" s="1">
        <v>0</v>
      </c>
      <c r="AC3256" s="1">
        <v>10</v>
      </c>
      <c r="AD3256" s="1">
        <v>3.6</v>
      </c>
      <c r="AE3256" s="1">
        <v>1</v>
      </c>
      <c r="AF3256" s="1">
        <v>1</v>
      </c>
      <c r="AG3256" s="1" t="s">
        <v>2501</v>
      </c>
      <c r="AH3256" s="1" t="s">
        <v>2501</v>
      </c>
      <c r="AI3256" s="1" t="str">
        <f>TRIM(MID(SUBSTITUTE($H3256,",",REPT(" ",200)),(LEN($H3256)-LEN(SUBSTITUTE($H3256,",",""))-2)*200+1,200))</f>
        <v>Eastern Visayas</v>
      </c>
      <c r="AJ3256" s="1" t="s">
        <v>55</v>
      </c>
      <c r="AK3256" t="s">
        <v>10363</v>
      </c>
      <c r="AL3256" s="2">
        <v>0</v>
      </c>
      <c r="AM3256" s="1"/>
    </row>
    <row r="3257" spans="1:39" ht="12.75" customHeight="1">
      <c r="A3257" s="1"/>
      <c r="B3257" s="1" t="s">
        <v>10364</v>
      </c>
      <c r="C3257" s="1" t="s">
        <v>10365</v>
      </c>
      <c r="D3257" s="3" t="str">
        <f ca="1">IFERROR(__xludf.DUMMYFUNCTION("PROPER(REGEXEXTRACT(B2738, ""(?:https?:\/\/)?(?:www\.)?([a-zA-Z0-9-]+)\.""))"),"Skyscanner")</f>
        <v>Skyscanner</v>
      </c>
      <c r="E3257" s="1" t="s">
        <v>10366</v>
      </c>
      <c r="F3257" s="1">
        <v>15.16399</v>
      </c>
      <c r="G3257" s="1">
        <v>120.57526</v>
      </c>
      <c r="H3257" s="1" t="s">
        <v>10367</v>
      </c>
      <c r="I3257" s="1" t="s">
        <v>5875</v>
      </c>
      <c r="J3257" s="1">
        <f>IF(K3257="URBAN",1,IF(K3257="SUBURBAN",2,IF(K3257="RURAL",3,"")))</f>
        <v>1</v>
      </c>
      <c r="K3257" s="1" t="s">
        <v>42</v>
      </c>
      <c r="L3257" s="18">
        <v>46082</v>
      </c>
      <c r="M3257" s="49">
        <v>0.58333333333333337</v>
      </c>
      <c r="N3257" s="18">
        <v>46083</v>
      </c>
      <c r="O3257" s="56">
        <v>0.5</v>
      </c>
      <c r="P3257" s="31" t="str">
        <f>TEXT($L3257, "dddd")</f>
        <v>Sunday</v>
      </c>
      <c r="Q3257" s="39" t="s">
        <v>67</v>
      </c>
      <c r="R3257" s="39">
        <v>1853</v>
      </c>
      <c r="S3257" s="1" t="str">
        <f>IF(OR(MONTH(L3257)=12, MONTH(L3257)&lt;=5), "Dry Season", "Wet Season")</f>
        <v>Dry Season</v>
      </c>
      <c r="T3257" s="1">
        <v>1</v>
      </c>
      <c r="U3257" s="1">
        <v>0</v>
      </c>
      <c r="V3257" s="1">
        <v>0</v>
      </c>
      <c r="W3257" s="2">
        <f>IF(ISNUMBER(SEARCH("N/A", X3257)), 0, 1)</f>
        <v>1</v>
      </c>
      <c r="X3257" s="1" t="s">
        <v>4609</v>
      </c>
      <c r="Y3257" s="1">
        <v>11.245350200000001</v>
      </c>
      <c r="Z3257" s="1">
        <v>125.0017186</v>
      </c>
      <c r="AA3257" s="11" cm="1">
        <f t="array" ref="AA3257">IF(ISBLANK(Y3257), 0, VINCentyInvDistance(F3257,G3257,Y3257,Z3257))</f>
        <v>646569.5370514784</v>
      </c>
      <c r="AB3257" s="1">
        <v>0</v>
      </c>
      <c r="AC3257" s="1">
        <v>7.8</v>
      </c>
      <c r="AD3257" s="1">
        <v>4.0999999999999996</v>
      </c>
      <c r="AE3257" s="1">
        <v>43</v>
      </c>
      <c r="AF3257" s="1">
        <v>1</v>
      </c>
      <c r="AG3257" s="1" t="s">
        <v>5879</v>
      </c>
      <c r="AH3257" s="1" t="s">
        <v>5880</v>
      </c>
      <c r="AI3257" s="1" t="str">
        <f>TRIM(MID(SUBSTITUTE($H3257,",",REPT(" ",200)),(LEN($H3257)-LEN(SUBSTITUTE($H3257,",",""))-2)*200+1,200))</f>
        <v>Central Luzon</v>
      </c>
      <c r="AJ3257" s="1" t="s">
        <v>55</v>
      </c>
      <c r="AK3257" t="s">
        <v>17363</v>
      </c>
      <c r="AL3257" s="2">
        <v>0</v>
      </c>
      <c r="AM3257" s="1"/>
    </row>
    <row r="3258" spans="1:39" ht="12.75" customHeight="1">
      <c r="A3258" s="1"/>
      <c r="B3258" s="1" t="s">
        <v>10377</v>
      </c>
      <c r="C3258" s="1" t="s">
        <v>10378</v>
      </c>
      <c r="D3258" s="3" t="str">
        <f ca="1">IFERROR(__xludf.DUMMYFUNCTION("PROPER(REGEXEXTRACT(B2741, ""(?:https?:\/\/)?(?:www\.)?([a-zA-Z0-9-]+)\.""))"),"Skyscanner")</f>
        <v>Skyscanner</v>
      </c>
      <c r="E3258" s="1" t="s">
        <v>10379</v>
      </c>
      <c r="F3258" s="1">
        <v>14.574009999999999</v>
      </c>
      <c r="G3258" s="1">
        <v>120.99101</v>
      </c>
      <c r="H3258" s="1" t="s">
        <v>10380</v>
      </c>
      <c r="I3258" s="1" t="s">
        <v>50</v>
      </c>
      <c r="J3258" s="1">
        <f>IF(K3258="URBAN",1,IF(K3258="SUBURBAN",2,IF(K3258="RURAL",3,"")))</f>
        <v>1</v>
      </c>
      <c r="K3258" s="1" t="s">
        <v>42</v>
      </c>
      <c r="L3258" s="18">
        <v>46082</v>
      </c>
      <c r="M3258" s="49">
        <v>0.58333333333333337</v>
      </c>
      <c r="N3258" s="18">
        <v>46083</v>
      </c>
      <c r="O3258" s="56">
        <v>0.5</v>
      </c>
      <c r="P3258" s="31" t="str">
        <f>TEXT($L3258, "dddd")</f>
        <v>Sunday</v>
      </c>
      <c r="Q3258" s="39" t="s">
        <v>111</v>
      </c>
      <c r="R3258" s="39">
        <v>2660</v>
      </c>
      <c r="S3258" s="1" t="str">
        <f>IF(OR(MONTH(L3258)=12, MONTH(L3258)&lt;=5), "Dry Season", "Wet Season")</f>
        <v>Dry Season</v>
      </c>
      <c r="T3258" s="1">
        <v>1</v>
      </c>
      <c r="U3258" s="1">
        <v>0</v>
      </c>
      <c r="V3258" s="1">
        <v>0</v>
      </c>
      <c r="W3258" s="2">
        <f>IF(ISNUMBER(SEARCH("N/A", X3258)), 0, 1)</f>
        <v>0</v>
      </c>
      <c r="X3258" s="1" t="s">
        <v>44</v>
      </c>
      <c r="Y3258" s="1"/>
      <c r="Z3258" s="1"/>
      <c r="AA3258" s="11" cm="1">
        <f t="array" ref="AA3258">IF(ISBLANK(Y3258), 0, VINCentyInvDistance(F3258,G3258,Y3258,Z3258))</f>
        <v>0</v>
      </c>
      <c r="AB3258" s="1">
        <v>0</v>
      </c>
      <c r="AC3258" s="1">
        <v>7.8</v>
      </c>
      <c r="AD3258" s="1">
        <v>1</v>
      </c>
      <c r="AE3258" s="1">
        <v>52</v>
      </c>
      <c r="AF3258" s="1">
        <v>1</v>
      </c>
      <c r="AG3258" s="1" t="s">
        <v>68</v>
      </c>
      <c r="AH3258" s="1" t="str">
        <f>TRIM(MID(SUBSTITUTE($H3258,",",REPT(" ",200)),(LEN($H3258)-LEN(SUBSTITUTE($H3258,",",""))-3)*200+1,200))</f>
        <v>Capital District</v>
      </c>
      <c r="AI3258" s="1" t="s">
        <v>54</v>
      </c>
      <c r="AJ3258" s="1" t="s">
        <v>55</v>
      </c>
      <c r="AK3258" t="s">
        <v>10381</v>
      </c>
      <c r="AL3258" s="1">
        <v>2</v>
      </c>
      <c r="AM3258" s="1" t="s">
        <v>10382</v>
      </c>
    </row>
    <row r="3259" spans="1:39" ht="12.75" customHeight="1">
      <c r="A3259" s="1"/>
      <c r="B3259" s="1" t="s">
        <v>2337</v>
      </c>
      <c r="C3259" s="1" t="s">
        <v>10383</v>
      </c>
      <c r="D3259" s="3" t="str">
        <f ca="1">IFERROR(__xludf.DUMMYFUNCTION("PROPER(REGEXEXTRACT(B2742, ""(?:https?:\/\/)?(?:www\.)?([a-zA-Z0-9-]+)\.""))"),"Skyscanner")</f>
        <v>Skyscanner</v>
      </c>
      <c r="E3259" s="1" t="s">
        <v>10384</v>
      </c>
      <c r="F3259" s="1">
        <v>14.58094</v>
      </c>
      <c r="G3259" s="1">
        <v>121.05146999999999</v>
      </c>
      <c r="H3259" s="1" t="s">
        <v>10385</v>
      </c>
      <c r="I3259" s="1" t="s">
        <v>50</v>
      </c>
      <c r="J3259" s="1">
        <f>IF(K3259="URBAN",1,IF(K3259="SUBURBAN",2,IF(K3259="RURAL",3,"")))</f>
        <v>1</v>
      </c>
      <c r="K3259" s="1" t="s">
        <v>42</v>
      </c>
      <c r="L3259" s="18">
        <v>46082</v>
      </c>
      <c r="M3259" s="49">
        <v>0.58333333333333337</v>
      </c>
      <c r="N3259" s="18">
        <v>46083</v>
      </c>
      <c r="O3259" s="56">
        <v>0.5</v>
      </c>
      <c r="P3259" s="31" t="str">
        <f>TEXT($L3259, "dddd")</f>
        <v>Sunday</v>
      </c>
      <c r="Q3259" s="39" t="s">
        <v>371</v>
      </c>
      <c r="R3259" s="39">
        <v>430</v>
      </c>
      <c r="S3259" s="1" t="str">
        <f>IF(OR(MONTH(L3259)=12, MONTH(L3259)&lt;=5), "Dry Season", "Wet Season")</f>
        <v>Dry Season</v>
      </c>
      <c r="T3259" s="1">
        <v>1</v>
      </c>
      <c r="U3259" s="1">
        <v>1</v>
      </c>
      <c r="V3259" s="1">
        <v>0</v>
      </c>
      <c r="W3259" s="2">
        <f>IF(ISNUMBER(SEARCH("N/A", X3259)), 0, 1)</f>
        <v>1</v>
      </c>
      <c r="X3259" s="1" t="s">
        <v>1174</v>
      </c>
      <c r="Y3259" s="1">
        <v>14.589843999999999</v>
      </c>
      <c r="Z3259" s="1">
        <v>121.060554</v>
      </c>
      <c r="AA3259" s="11" cm="1">
        <f t="array" ref="AA3259">IF(ISBLANK(Y3259), 0, VINCentyInvDistance(F3259,G3259,Y3259,Z3259))</f>
        <v>1388.7835386640147</v>
      </c>
      <c r="AB3259" s="1">
        <v>0</v>
      </c>
      <c r="AC3259" s="1">
        <v>0</v>
      </c>
      <c r="AD3259" s="1">
        <v>0</v>
      </c>
      <c r="AE3259" s="1">
        <v>18</v>
      </c>
      <c r="AF3259" s="1">
        <v>1</v>
      </c>
      <c r="AG3259" s="1" t="s">
        <v>1180</v>
      </c>
      <c r="AH3259" s="1" t="s">
        <v>562</v>
      </c>
      <c r="AI3259" s="1" t="str">
        <f>TRIM(MID(SUBSTITUTE($H3259,",",REPT(" ",200)),(LEN($H3259)-LEN(SUBSTITUTE($H3259,",",""))-2)*200+1,200))</f>
        <v>Metro Manila</v>
      </c>
      <c r="AJ3259" s="1" t="s">
        <v>55</v>
      </c>
      <c r="AK3259" t="s">
        <v>16673</v>
      </c>
      <c r="AL3259" s="2">
        <v>0</v>
      </c>
      <c r="AM3259" s="1"/>
    </row>
    <row r="3260" spans="1:39" ht="12.75" customHeight="1">
      <c r="A3260" s="1"/>
      <c r="B3260" s="1" t="s">
        <v>10386</v>
      </c>
      <c r="C3260" s="1" t="s">
        <v>10387</v>
      </c>
      <c r="D3260" s="3" t="str">
        <f ca="1">IFERROR(__xludf.DUMMYFUNCTION("PROPER(REGEXEXTRACT(B2743, ""(?:https?:\/\/)?(?:www\.)?([a-zA-Z0-9-]+)\.""))"),"Skyscanner")</f>
        <v>Skyscanner</v>
      </c>
      <c r="E3260" s="1" t="s">
        <v>10388</v>
      </c>
      <c r="F3260" s="1">
        <v>15.162929999999999</v>
      </c>
      <c r="G3260" s="1">
        <v>120.584</v>
      </c>
      <c r="H3260" s="1" t="s">
        <v>8991</v>
      </c>
      <c r="I3260" s="1" t="s">
        <v>50</v>
      </c>
      <c r="J3260" s="1">
        <f>IF(K3260="URBAN",1,IF(K3260="SUBURBAN",2,IF(K3260="RURAL",3,"")))</f>
        <v>1</v>
      </c>
      <c r="K3260" s="1" t="s">
        <v>42</v>
      </c>
      <c r="L3260" s="18">
        <v>46082</v>
      </c>
      <c r="M3260" s="49">
        <v>0.54166666666666663</v>
      </c>
      <c r="N3260" s="18">
        <v>46083</v>
      </c>
      <c r="O3260" s="56">
        <v>0.5</v>
      </c>
      <c r="P3260" s="31" t="str">
        <f>TEXT($L3260, "dddd")</f>
        <v>Sunday</v>
      </c>
      <c r="Q3260" s="39" t="s">
        <v>323</v>
      </c>
      <c r="R3260" s="39">
        <v>2430</v>
      </c>
      <c r="S3260" s="1" t="str">
        <f>IF(OR(MONTH(L3260)=12, MONTH(L3260)&lt;=5), "Dry Season", "Wet Season")</f>
        <v>Dry Season</v>
      </c>
      <c r="T3260" s="1">
        <v>1</v>
      </c>
      <c r="U3260" s="1">
        <v>1</v>
      </c>
      <c r="V3260" s="1">
        <v>0</v>
      </c>
      <c r="W3260" s="2">
        <f>IF(ISNUMBER(SEARCH("N/A", X3260)), 0, 1)</f>
        <v>1</v>
      </c>
      <c r="X3260" s="1" t="s">
        <v>1613</v>
      </c>
      <c r="Y3260" s="1">
        <v>14.585597</v>
      </c>
      <c r="Z3260" s="1">
        <v>121.05717</v>
      </c>
      <c r="AA3260" s="11" cm="1">
        <f t="array" ref="AA3260">IF(ISBLANK(Y3260), 0, VINCentyInvDistance(F3260,G3260,Y3260,Z3260))</f>
        <v>81691.230382944341</v>
      </c>
      <c r="AB3260" s="1">
        <v>0</v>
      </c>
      <c r="AC3260" s="1">
        <v>0</v>
      </c>
      <c r="AD3260" s="1">
        <v>0</v>
      </c>
      <c r="AE3260" s="1">
        <v>3</v>
      </c>
      <c r="AF3260" s="1">
        <v>1</v>
      </c>
      <c r="AG3260" s="1" t="s">
        <v>6849</v>
      </c>
      <c r="AH3260" s="1" t="s">
        <v>6850</v>
      </c>
      <c r="AI3260" s="1" t="str">
        <f>TRIM(MID(SUBSTITUTE($H3260,",",REPT(" ",200)),(LEN($H3260)-LEN(SUBSTITUTE($H3260,",",""))-2)*200+1,200))</f>
        <v>Central Luzon</v>
      </c>
      <c r="AJ3260" s="1" t="s">
        <v>55</v>
      </c>
      <c r="AK3260" t="s">
        <v>3554</v>
      </c>
      <c r="AL3260" s="2">
        <v>0</v>
      </c>
      <c r="AM3260" s="1"/>
    </row>
    <row r="3261" spans="1:39" ht="12.75" customHeight="1">
      <c r="A3261" s="1"/>
      <c r="B3261" s="1" t="s">
        <v>10416</v>
      </c>
      <c r="C3261" s="1" t="s">
        <v>10417</v>
      </c>
      <c r="D3261" s="3" t="str">
        <f ca="1">IFERROR(__xludf.DUMMYFUNCTION("PROPER(REGEXEXTRACT(B2752, ""(?:https?:\/\/)?(?:www\.)?([a-zA-Z0-9-]+)\.""))"),"Google")</f>
        <v>Google</v>
      </c>
      <c r="E3261" s="1" t="s">
        <v>10418</v>
      </c>
      <c r="F3261" s="1">
        <v>11.16798</v>
      </c>
      <c r="G3261" s="1">
        <v>123.80471</v>
      </c>
      <c r="H3261" s="1" t="s">
        <v>10419</v>
      </c>
      <c r="I3261" s="1" t="s">
        <v>2622</v>
      </c>
      <c r="J3261" s="1">
        <f>IF(K3261="URBAN",1,IF(K3261="SUBURBAN",2,IF(K3261="RURAL",3,"")))</f>
        <v>1</v>
      </c>
      <c r="K3261" s="1" t="s">
        <v>42</v>
      </c>
      <c r="L3261" s="18">
        <v>46082</v>
      </c>
      <c r="M3261" s="49">
        <v>0.625</v>
      </c>
      <c r="N3261" s="18">
        <v>46083</v>
      </c>
      <c r="O3261" s="56">
        <v>0.5</v>
      </c>
      <c r="P3261" s="31" t="str">
        <f>TEXT($L3261, "dddd")</f>
        <v>Sunday</v>
      </c>
      <c r="Q3261" s="39" t="s">
        <v>111</v>
      </c>
      <c r="R3261" s="39">
        <v>2487</v>
      </c>
      <c r="S3261" s="1" t="str">
        <f>IF(OR(MONTH(L3261)=12, MONTH(L3261)&lt;=5), "Dry Season", "Wet Season")</f>
        <v>Dry Season</v>
      </c>
      <c r="T3261" s="1">
        <v>1</v>
      </c>
      <c r="U3261" s="1">
        <v>0</v>
      </c>
      <c r="V3261" s="1">
        <v>0</v>
      </c>
      <c r="W3261" s="2">
        <f>IF(ISNUMBER(SEARCH("N/A", X3261)), 0, 1)</f>
        <v>0</v>
      </c>
      <c r="X3261" s="1" t="s">
        <v>44</v>
      </c>
      <c r="Y3261" s="1"/>
      <c r="Z3261" s="1"/>
      <c r="AA3261" s="11" cm="1">
        <f t="array" ref="AA3261">IF(ISBLANK(Y3261), 0, VINCentyInvDistance(F3261,G3261,Y3261,Z3261))</f>
        <v>0</v>
      </c>
      <c r="AB3261" s="1">
        <v>0</v>
      </c>
      <c r="AC3261" s="1">
        <v>10</v>
      </c>
      <c r="AD3261" s="1">
        <v>0</v>
      </c>
      <c r="AE3261" s="1">
        <v>34</v>
      </c>
      <c r="AF3261" s="1">
        <v>1</v>
      </c>
      <c r="AG3261" s="1" t="s">
        <v>68</v>
      </c>
      <c r="AH3261" s="1" t="str">
        <f>TRIM(MID(SUBSTITUTE($H3261,",",REPT(" ",200)),(LEN($H3261)-LEN(SUBSTITUTE($H3261,",",""))-3)*200+1,200))</f>
        <v>Talisay</v>
      </c>
      <c r="AI3261" s="1" t="str">
        <f>TRIM(MID(SUBSTITUTE($H3261,",",REPT(" ",200)),(LEN($H3261)-LEN(SUBSTITUTE($H3261,",",""))-2)*200+1,200))</f>
        <v>Cebu</v>
      </c>
      <c r="AJ3261" s="1" t="s">
        <v>55</v>
      </c>
      <c r="AL3261" s="2">
        <v>0</v>
      </c>
      <c r="AM3261" s="1" t="s">
        <v>10420</v>
      </c>
    </row>
    <row r="3262" spans="1:39" ht="12.75" customHeight="1">
      <c r="A3262" s="1"/>
      <c r="B3262" s="1" t="s">
        <v>10430</v>
      </c>
      <c r="C3262" s="1" t="s">
        <v>10431</v>
      </c>
      <c r="D3262" s="3" t="str">
        <f ca="1">IFERROR(__xludf.DUMMYFUNCTION("PROPER(REGEXEXTRACT(B2755, ""(?:https?:\/\/)?(?:www\.)?([a-zA-Z0-9-]+)\.""))"),"Google")</f>
        <v>Google</v>
      </c>
      <c r="E3262" s="1" t="s">
        <v>10432</v>
      </c>
      <c r="F3262" s="1">
        <v>10.3058</v>
      </c>
      <c r="G3262" s="1">
        <v>123.95238999999999</v>
      </c>
      <c r="H3262" s="1" t="s">
        <v>7696</v>
      </c>
      <c r="I3262" s="1" t="s">
        <v>50</v>
      </c>
      <c r="J3262" s="1">
        <f>IF(K3262="URBAN",1,IF(K3262="SUBURBAN",2,IF(K3262="RURAL",3,"")))</f>
        <v>1</v>
      </c>
      <c r="K3262" s="1" t="s">
        <v>42</v>
      </c>
      <c r="L3262" s="18">
        <v>46082</v>
      </c>
      <c r="M3262" s="49">
        <v>0.625</v>
      </c>
      <c r="N3262" s="18">
        <v>46083</v>
      </c>
      <c r="O3262" s="56">
        <v>0.5</v>
      </c>
      <c r="P3262" s="31" t="str">
        <f>TEXT($L3262, "dddd")</f>
        <v>Sunday</v>
      </c>
      <c r="Q3262" s="39" t="s">
        <v>10433</v>
      </c>
      <c r="R3262" s="39">
        <v>839</v>
      </c>
      <c r="S3262" s="1" t="str">
        <f>IF(OR(MONTH(L3262)=12, MONTH(L3262)&lt;=5), "Dry Season", "Wet Season")</f>
        <v>Dry Season</v>
      </c>
      <c r="T3262" s="1">
        <v>1</v>
      </c>
      <c r="U3262" s="1">
        <v>0</v>
      </c>
      <c r="V3262" s="1">
        <v>0</v>
      </c>
      <c r="W3262" s="2">
        <f>IF(ISNUMBER(SEARCH("N/A", X3262)), 0, 1)</f>
        <v>0</v>
      </c>
      <c r="X3262" s="1" t="s">
        <v>44</v>
      </c>
      <c r="Y3262" s="1"/>
      <c r="Z3262" s="1"/>
      <c r="AA3262" s="11" cm="1">
        <f t="array" ref="AA3262">IF(ISBLANK(Y3262), 0, VINCentyInvDistance(F3262,G3262,Y3262,Z3262))</f>
        <v>0</v>
      </c>
      <c r="AB3262" s="1">
        <v>0</v>
      </c>
      <c r="AC3262" s="1">
        <v>0</v>
      </c>
      <c r="AD3262" s="1">
        <v>0</v>
      </c>
      <c r="AE3262" s="1">
        <v>117</v>
      </c>
      <c r="AF3262" s="1">
        <v>1</v>
      </c>
      <c r="AG3262" s="1" t="str">
        <f>TRIM(MID(SUBSTITUTE($H3262,",",REPT(" ",200)),(LEN($H3262)-LEN(SUBSTITUTE($H3262,",",""))-4)*200+1,200))</f>
        <v>Gun-ob</v>
      </c>
      <c r="AH3262" s="1" t="str">
        <f>TRIM(MID(SUBSTITUTE($H3262,",",REPT(" ",200)),(LEN($H3262)-LEN(SUBSTITUTE($H3262,",",""))-3)*200+1,200))</f>
        <v>Lapu-Lapu</v>
      </c>
      <c r="AI3262" s="1" t="str">
        <f>TRIM(MID(SUBSTITUTE($H3262,",",REPT(" ",200)),(LEN($H3262)-LEN(SUBSTITUTE($H3262,",",""))-2)*200+1,200))</f>
        <v>Central Visayas</v>
      </c>
      <c r="AJ3262" s="1" t="str">
        <f>TRIM(MID(SUBSTITUTE($H3262,",",REPT(" ",200)),(LEN($H3262)-LEN(SUBSTITUTE($H3262,",",""))-0)*200+1,200))</f>
        <v>Philippines</v>
      </c>
      <c r="AL3262" s="2">
        <v>0</v>
      </c>
      <c r="AM3262" s="1"/>
    </row>
    <row r="3263" spans="1:39" ht="12.75" customHeight="1">
      <c r="A3263" s="1"/>
      <c r="B3263" s="1" t="s">
        <v>10450</v>
      </c>
      <c r="C3263" s="1" t="s">
        <v>10451</v>
      </c>
      <c r="D3263" s="3" t="str">
        <f ca="1">IFERROR(__xludf.DUMMYFUNCTION("PROPER(REGEXEXTRACT(B2760, ""(?:https?:\/\/)?(?:www\.)?([a-zA-Z0-9-]+)\.""))"),"Google")</f>
        <v>Google</v>
      </c>
      <c r="E3263" s="1" t="s">
        <v>10452</v>
      </c>
      <c r="F3263" s="1">
        <v>10.3034</v>
      </c>
      <c r="G3263" s="1">
        <v>123.98193999999999</v>
      </c>
      <c r="H3263" s="1" t="s">
        <v>10453</v>
      </c>
      <c r="I3263" s="1" t="s">
        <v>50</v>
      </c>
      <c r="J3263" s="1">
        <f>IF(K3263="URBAN",1,IF(K3263="SUBURBAN",2,IF(K3263="RURAL",3,"")))</f>
        <v>1</v>
      </c>
      <c r="K3263" s="1" t="s">
        <v>42</v>
      </c>
      <c r="L3263" s="18">
        <v>46082</v>
      </c>
      <c r="M3263" s="49">
        <v>0.625</v>
      </c>
      <c r="N3263" s="18">
        <v>46083</v>
      </c>
      <c r="O3263" s="56">
        <v>0.5</v>
      </c>
      <c r="P3263" s="31" t="str">
        <f>TEXT($L3263, "dddd")</f>
        <v>Sunday</v>
      </c>
      <c r="Q3263" s="39" t="s">
        <v>207</v>
      </c>
      <c r="R3263" s="39">
        <v>837</v>
      </c>
      <c r="S3263" s="1" t="str">
        <f>IF(OR(MONTH(L3263)=12, MONTH(L3263)&lt;=5), "Dry Season", "Wet Season")</f>
        <v>Dry Season</v>
      </c>
      <c r="T3263" s="1">
        <v>1</v>
      </c>
      <c r="U3263" s="1">
        <v>0</v>
      </c>
      <c r="V3263" s="1">
        <v>0</v>
      </c>
      <c r="W3263" s="2">
        <f>IF(ISNUMBER(SEARCH("N/A", X3263)), 0, 1)</f>
        <v>1</v>
      </c>
      <c r="X3263" s="1" t="s">
        <v>1174</v>
      </c>
      <c r="Y3263" s="1">
        <v>14.589843999999999</v>
      </c>
      <c r="Z3263" s="1">
        <v>121.060554</v>
      </c>
      <c r="AA3263" s="11" cm="1">
        <f t="array" ref="AA3263">IF(ISBLANK(Y3263), 0, VINCentyInvDistance(F3263,G3263,Y3263,Z3263))</f>
        <v>570686.5401076877</v>
      </c>
      <c r="AB3263" s="1">
        <v>0</v>
      </c>
      <c r="AC3263" s="1">
        <v>0</v>
      </c>
      <c r="AD3263" s="1">
        <v>0</v>
      </c>
      <c r="AE3263" s="1">
        <v>46</v>
      </c>
      <c r="AF3263" s="1">
        <v>1</v>
      </c>
      <c r="AG3263" s="1" t="s">
        <v>1180</v>
      </c>
      <c r="AH3263" s="1" t="s">
        <v>562</v>
      </c>
      <c r="AI3263" s="1" t="str">
        <f>TRIM(MID(SUBSTITUTE($H3263,",",REPT(" ",200)),(LEN($H3263)-LEN(SUBSTITUTE($H3263,",",""))-2)*200+1,200))</f>
        <v>Central Visayas</v>
      </c>
      <c r="AJ3263" s="1" t="s">
        <v>55</v>
      </c>
      <c r="AL3263" s="2">
        <v>0</v>
      </c>
      <c r="AM3263" s="1"/>
    </row>
    <row r="3264" spans="1:39" ht="12.75" customHeight="1">
      <c r="A3264" s="1"/>
      <c r="B3264" s="1" t="s">
        <v>10498</v>
      </c>
      <c r="C3264" s="1" t="s">
        <v>10499</v>
      </c>
      <c r="D3264" s="3" t="str">
        <f ca="1">IFERROR(__xludf.DUMMYFUNCTION("PROPER(REGEXEXTRACT(B2771, ""(?:https?:\/\/)?(?:www\.)?([a-zA-Z0-9-]+)\.""))"),"Skyscanner")</f>
        <v>Skyscanner</v>
      </c>
      <c r="E3264" s="1" t="s">
        <v>10500</v>
      </c>
      <c r="F3264" s="1">
        <v>14.618635899999999</v>
      </c>
      <c r="G3264" s="1">
        <v>121.05844</v>
      </c>
      <c r="H3264" s="1" t="s">
        <v>10501</v>
      </c>
      <c r="I3264" s="1" t="s">
        <v>50</v>
      </c>
      <c r="J3264" s="1">
        <f>IF(K3264="URBAN",1,IF(K3264="SUBURBAN",2,IF(K3264="RURAL",3,"")))</f>
        <v>1</v>
      </c>
      <c r="K3264" s="1" t="s">
        <v>42</v>
      </c>
      <c r="L3264" s="18">
        <v>46082</v>
      </c>
      <c r="M3264" s="49">
        <v>0.58333333333333337</v>
      </c>
      <c r="N3264" s="18">
        <v>46083</v>
      </c>
      <c r="O3264" s="56">
        <v>0.5</v>
      </c>
      <c r="P3264" s="31" t="str">
        <f>TEXT($L3264, "dddd")</f>
        <v>Sunday</v>
      </c>
      <c r="Q3264" s="39" t="s">
        <v>10243</v>
      </c>
      <c r="R3264" s="39">
        <v>755</v>
      </c>
      <c r="S3264" s="1" t="str">
        <f>IF(OR(MONTH(L3264)=12, MONTH(L3264)&lt;=5), "Dry Season", "Wet Season")</f>
        <v>Dry Season</v>
      </c>
      <c r="T3264" s="1">
        <v>1</v>
      </c>
      <c r="U3264" s="1">
        <v>1</v>
      </c>
      <c r="V3264" s="1">
        <v>0</v>
      </c>
      <c r="W3264" s="2">
        <f>IF(ISNUMBER(SEARCH("N/A", X3264)), 0, 1)</f>
        <v>1</v>
      </c>
      <c r="X3264" s="1" t="s">
        <v>1613</v>
      </c>
      <c r="Y3264" s="1">
        <v>14.585597</v>
      </c>
      <c r="Z3264" s="1">
        <v>121.05717</v>
      </c>
      <c r="AA3264" s="11" cm="1">
        <f t="array" ref="AA3264">IF(ISBLANK(Y3264), 0, VINCentyInvDistance(F3264,G3264,Y3264,Z3264))</f>
        <v>3658.1454506393229</v>
      </c>
      <c r="AB3264" s="1">
        <v>1</v>
      </c>
      <c r="AC3264" s="1">
        <v>4</v>
      </c>
      <c r="AD3264" s="1">
        <v>2.2000000000000002</v>
      </c>
      <c r="AE3264" s="1">
        <v>2</v>
      </c>
      <c r="AF3264" s="1">
        <v>1</v>
      </c>
      <c r="AG3264" s="1" t="s">
        <v>6849</v>
      </c>
      <c r="AH3264" s="1" t="s">
        <v>6850</v>
      </c>
      <c r="AI3264" s="1" t="str">
        <f>TRIM(MID(SUBSTITUTE($H3264,",",REPT(" ",200)),(LEN($H3264)-LEN(SUBSTITUTE($H3264,",",""))-2)*200+1,200))</f>
        <v>Metro Manila</v>
      </c>
      <c r="AJ3264" s="1" t="s">
        <v>55</v>
      </c>
      <c r="AL3264" s="2">
        <v>0</v>
      </c>
      <c r="AM3264" s="1"/>
    </row>
    <row r="3265" spans="1:39" ht="12.75" customHeight="1">
      <c r="A3265" s="1"/>
      <c r="B3265" s="1" t="s">
        <v>10502</v>
      </c>
      <c r="C3265" s="1" t="s">
        <v>10503</v>
      </c>
      <c r="D3265" s="3" t="str">
        <f ca="1">IFERROR(__xludf.DUMMYFUNCTION("PROPER(REGEXEXTRACT(B2772, ""(?:https?:\/\/)?(?:www\.)?([a-zA-Z0-9-]+)\.""))"),"Google")</f>
        <v>Google</v>
      </c>
      <c r="E3265" s="1" t="s">
        <v>10504</v>
      </c>
      <c r="F3265" s="1">
        <v>13.513299999999999</v>
      </c>
      <c r="G3265" s="1">
        <v>120.9739</v>
      </c>
      <c r="H3265" s="1" t="s">
        <v>10208</v>
      </c>
      <c r="I3265" s="1" t="s">
        <v>50</v>
      </c>
      <c r="J3265" s="1">
        <f>IF(K3265="URBAN",1,IF(K3265="SUBURBAN",2,IF(K3265="RURAL",3,"")))</f>
        <v>1</v>
      </c>
      <c r="K3265" s="1" t="s">
        <v>42</v>
      </c>
      <c r="L3265" s="18">
        <v>46082</v>
      </c>
      <c r="M3265" s="49">
        <v>0.625</v>
      </c>
      <c r="N3265" s="18">
        <v>46083</v>
      </c>
      <c r="O3265" s="56">
        <v>0.5</v>
      </c>
      <c r="P3265" s="31" t="str">
        <f>TEXT($L3265, "dddd")</f>
        <v>Sunday</v>
      </c>
      <c r="Q3265" s="39" t="s">
        <v>111</v>
      </c>
      <c r="R3265" s="39">
        <v>1200</v>
      </c>
      <c r="S3265" s="1" t="str">
        <f>IF(OR(MONTH(L3265)=12, MONTH(L3265)&lt;=5), "Dry Season", "Wet Season")</f>
        <v>Dry Season</v>
      </c>
      <c r="T3265" s="1">
        <v>1</v>
      </c>
      <c r="U3265" s="1">
        <v>1</v>
      </c>
      <c r="V3265" s="1">
        <v>1</v>
      </c>
      <c r="W3265" s="2">
        <f>IF(ISNUMBER(SEARCH("N/A", X3265)), 0, 1)</f>
        <v>0</v>
      </c>
      <c r="X3265" s="1" t="s">
        <v>44</v>
      </c>
      <c r="Y3265" s="1"/>
      <c r="Z3265" s="1"/>
      <c r="AA3265" s="11" cm="1">
        <f t="array" ref="AA3265">IF(ISBLANK(Y3265), 0, VINCentyInvDistance(F3265,G3265,Y3265,Z3265))</f>
        <v>0</v>
      </c>
      <c r="AB3265" s="1">
        <v>0</v>
      </c>
      <c r="AC3265" s="1">
        <v>0</v>
      </c>
      <c r="AD3265" s="1">
        <v>0</v>
      </c>
      <c r="AE3265" s="1">
        <v>6</v>
      </c>
      <c r="AF3265" s="1">
        <v>1</v>
      </c>
      <c r="AG3265" s="1" t="str">
        <f>TRIM(MID(SUBSTITUTE($H3265,",",REPT(" ",200)),(LEN($H3265)-LEN(SUBSTITUTE($H3265,",",""))-4)*200+1,200))</f>
        <v>Puerto Galera</v>
      </c>
      <c r="AH3265" s="1" t="str">
        <f>TRIM(MID(SUBSTITUTE($H3265,",",REPT(" ",200)),(LEN($H3265)-LEN(SUBSTITUTE($H3265,",",""))-3)*200+1,200))</f>
        <v>Oriental Mindoro</v>
      </c>
      <c r="AI3265" s="1" t="str">
        <f>TRIM(MID(SUBSTITUTE($H3265,",",REPT(" ",200)),(LEN($H3265)-LEN(SUBSTITUTE($H3265,",",""))-2)*200+1,200))</f>
        <v>Mimaropa</v>
      </c>
      <c r="AJ3265" s="1" t="str">
        <f>TRIM(MID(SUBSTITUTE($H3265,",",REPT(" ",200)),(LEN($H3265)-LEN(SUBSTITUTE($H3265,",",""))-0)*200+1,200))</f>
        <v>Philippines</v>
      </c>
      <c r="AL3265" s="2">
        <v>0</v>
      </c>
      <c r="AM3265" s="1"/>
    </row>
    <row r="3266" spans="1:39" ht="12.75" customHeight="1">
      <c r="A3266" s="1"/>
      <c r="B3266" s="1" t="s">
        <v>10577</v>
      </c>
      <c r="C3266" s="1" t="s">
        <v>10578</v>
      </c>
      <c r="D3266" s="3" t="str">
        <f ca="1">IFERROR(__xludf.DUMMYFUNCTION("PROPER(REGEXEXTRACT(B2788, ""(?:https?:\/\/)?(?:www\.)?([a-zA-Z0-9-]+)\.""))"),"Skyscanner")</f>
        <v>Skyscanner</v>
      </c>
      <c r="E3266" s="1" t="s">
        <v>10579</v>
      </c>
      <c r="F3266" s="1">
        <v>11.973083000000001</v>
      </c>
      <c r="G3266" s="1">
        <v>121.91578699999999</v>
      </c>
      <c r="H3266" s="1" t="s">
        <v>10580</v>
      </c>
      <c r="I3266" s="1" t="s">
        <v>1211</v>
      </c>
      <c r="J3266" s="1">
        <f>IF(K3266="URBAN",1,IF(K3266="SUBURBAN",2,IF(K3266="RURAL",3,"")))</f>
        <v>1</v>
      </c>
      <c r="K3266" s="1" t="s">
        <v>42</v>
      </c>
      <c r="L3266" s="18">
        <v>46082</v>
      </c>
      <c r="M3266" s="49">
        <v>0.625</v>
      </c>
      <c r="N3266" s="18">
        <v>46083</v>
      </c>
      <c r="O3266" s="56">
        <v>0.5</v>
      </c>
      <c r="P3266" s="31" t="str">
        <f>TEXT($L3266, "dddd")</f>
        <v>Sunday</v>
      </c>
      <c r="Q3266" s="39" t="s">
        <v>10581</v>
      </c>
      <c r="R3266" s="39">
        <v>787</v>
      </c>
      <c r="S3266" s="1" t="str">
        <f>IF(OR(MONTH(L3266)=12, MONTH(L3266)&lt;=5), "Dry Season", "Wet Season")</f>
        <v>Dry Season</v>
      </c>
      <c r="T3266" s="1">
        <v>1</v>
      </c>
      <c r="U3266" s="1">
        <v>0</v>
      </c>
      <c r="V3266" s="1">
        <v>0</v>
      </c>
      <c r="W3266" s="2">
        <f>IF(ISNUMBER(SEARCH("N/A", X3266)), 0, 1)</f>
        <v>0</v>
      </c>
      <c r="X3266" s="1" t="s">
        <v>44</v>
      </c>
      <c r="Y3266" s="1"/>
      <c r="Z3266" s="1"/>
      <c r="AA3266" s="11" cm="1">
        <f t="array" ref="AA3266">IF(ISBLANK(Y3266), 0, VINCentyInvDistance(F3266,G3266,Y3266,Z3266))</f>
        <v>0</v>
      </c>
      <c r="AB3266" s="1">
        <v>1</v>
      </c>
      <c r="AC3266" s="1">
        <v>9.4</v>
      </c>
      <c r="AD3266" s="1">
        <v>4.5</v>
      </c>
      <c r="AE3266" s="1">
        <v>2384</v>
      </c>
      <c r="AF3266" s="1">
        <v>1</v>
      </c>
      <c r="AG3266" s="1" t="s">
        <v>4814</v>
      </c>
      <c r="AH3266" s="1" t="s">
        <v>4815</v>
      </c>
      <c r="AI3266" s="1"/>
      <c r="AJ3266" s="1" t="s">
        <v>55</v>
      </c>
      <c r="AK3266" t="s">
        <v>17375</v>
      </c>
      <c r="AL3266" s="1">
        <v>5</v>
      </c>
      <c r="AM3266" s="1" t="s">
        <v>10582</v>
      </c>
    </row>
    <row r="3267" spans="1:39" ht="12.75" customHeight="1">
      <c r="A3267" s="1"/>
      <c r="B3267" s="1" t="s">
        <v>10604</v>
      </c>
      <c r="C3267" s="1" t="s">
        <v>10605</v>
      </c>
      <c r="D3267" s="3" t="str">
        <f ca="1">IFERROR(__xludf.DUMMYFUNCTION("PROPER(REGEXEXTRACT(B2794, ""(?:https?:\/\/)?(?:www\.)?([a-zA-Z0-9-]+)\.""))"),"Skyscanner")</f>
        <v>Skyscanner</v>
      </c>
      <c r="E3267" s="1" t="s">
        <v>10606</v>
      </c>
      <c r="F3267" s="1">
        <v>9.1564999999999994</v>
      </c>
      <c r="G3267" s="1">
        <v>123.49250000000001</v>
      </c>
      <c r="H3267" s="1" t="s">
        <v>10607</v>
      </c>
      <c r="I3267" s="1" t="s">
        <v>50</v>
      </c>
      <c r="J3267" s="1">
        <f>IF(K3267="URBAN",1,IF(K3267="SUBURBAN",2,IF(K3267="RURAL",3,"")))</f>
        <v>1</v>
      </c>
      <c r="K3267" s="1" t="s">
        <v>42</v>
      </c>
      <c r="L3267" s="18">
        <v>46082</v>
      </c>
      <c r="M3267" s="49">
        <v>0.5</v>
      </c>
      <c r="N3267" s="18">
        <v>46083</v>
      </c>
      <c r="O3267" s="56">
        <v>0.5</v>
      </c>
      <c r="P3267" s="31" t="str">
        <f>TEXT($L3267, "dddd")</f>
        <v>Sunday</v>
      </c>
      <c r="Q3267" s="39" t="s">
        <v>1090</v>
      </c>
      <c r="R3267" s="39">
        <v>3265</v>
      </c>
      <c r="S3267" s="1" t="str">
        <f>IF(OR(MONTH(L3267)=12, MONTH(L3267)&lt;=5), "Dry Season", "Wet Season")</f>
        <v>Dry Season</v>
      </c>
      <c r="T3267" s="1">
        <v>1</v>
      </c>
      <c r="U3267" s="1">
        <v>0</v>
      </c>
      <c r="V3267" s="1">
        <v>0</v>
      </c>
      <c r="W3267" s="2">
        <f>IF(ISNUMBER(SEARCH("N/A", X3267)), 0, 1)</f>
        <v>1</v>
      </c>
      <c r="X3267" s="1" t="s">
        <v>124</v>
      </c>
      <c r="Y3267" s="1">
        <v>14.5352172</v>
      </c>
      <c r="Z3267" s="1">
        <v>120.9819432</v>
      </c>
      <c r="AA3267" s="11" cm="1">
        <f t="array" ref="AA3267">IF(ISBLANK(Y3267), 0, VINCentyInvDistance(F3267,G3267,Y3267,Z3267))</f>
        <v>654829.91065293842</v>
      </c>
      <c r="AB3267" s="1">
        <v>0</v>
      </c>
      <c r="AC3267" s="1">
        <v>6</v>
      </c>
      <c r="AD3267" s="1">
        <v>4</v>
      </c>
      <c r="AE3267" s="1">
        <v>3</v>
      </c>
      <c r="AF3267" s="1">
        <v>1</v>
      </c>
      <c r="AG3267" s="1" t="s">
        <v>159</v>
      </c>
      <c r="AH3267" s="1" t="s">
        <v>160</v>
      </c>
      <c r="AI3267" s="1" t="str">
        <f>TRIM(MID(SUBSTITUTE($H3267,",",REPT(" ",200)),(LEN($H3267)-LEN(SUBSTITUTE($H3267,",",""))-2)*200+1,200))</f>
        <v>Negros Island Region</v>
      </c>
      <c r="AJ3267" s="1" t="s">
        <v>55</v>
      </c>
      <c r="AK3267" t="s">
        <v>10608</v>
      </c>
      <c r="AL3267" s="2">
        <v>0</v>
      </c>
      <c r="AM3267" s="1"/>
    </row>
    <row r="3268" spans="1:39" ht="12.75" customHeight="1">
      <c r="A3268" s="1"/>
      <c r="B3268" s="1" t="s">
        <v>10652</v>
      </c>
      <c r="C3268" s="1" t="s">
        <v>10653</v>
      </c>
      <c r="D3268" s="3" t="str">
        <f ca="1">IFERROR(__xludf.DUMMYFUNCTION("PROPER(REGEXEXTRACT(B2806, ""(?:https?:\/\/)?(?:www\.)?([a-zA-Z0-9-]+)\.""))"),"Skyscanner")</f>
        <v>Skyscanner</v>
      </c>
      <c r="E3268" s="1" t="s">
        <v>10654</v>
      </c>
      <c r="F3268" s="1">
        <v>11.711306</v>
      </c>
      <c r="G3268" s="1">
        <v>122.365504</v>
      </c>
      <c r="H3268" s="1" t="s">
        <v>10655</v>
      </c>
      <c r="I3268" s="1" t="s">
        <v>1211</v>
      </c>
      <c r="J3268" s="1">
        <f>IF(K3268="URBAN",1,IF(K3268="SUBURBAN",2,IF(K3268="RURAL",3,"")))</f>
        <v>1</v>
      </c>
      <c r="K3268" s="1" t="s">
        <v>42</v>
      </c>
      <c r="L3268" s="18">
        <v>46082</v>
      </c>
      <c r="M3268" s="49">
        <v>0.54166666666666663</v>
      </c>
      <c r="N3268" s="18">
        <v>46083</v>
      </c>
      <c r="O3268" s="56">
        <v>0.5</v>
      </c>
      <c r="P3268" s="31" t="str">
        <f>TEXT($L3268, "dddd")</f>
        <v>Sunday</v>
      </c>
      <c r="Q3268" s="39" t="s">
        <v>9725</v>
      </c>
      <c r="R3268" s="39">
        <v>11200</v>
      </c>
      <c r="S3268" s="1" t="str">
        <f>IF(OR(MONTH(L3268)=12, MONTH(L3268)&lt;=5), "Dry Season", "Wet Season")</f>
        <v>Dry Season</v>
      </c>
      <c r="T3268" s="1">
        <v>1</v>
      </c>
      <c r="U3268" s="1">
        <v>0</v>
      </c>
      <c r="V3268" s="1">
        <v>0</v>
      </c>
      <c r="W3268" s="2">
        <f>IF(ISNUMBER(SEARCH("N/A", X3268)), 0, 1)</f>
        <v>0</v>
      </c>
      <c r="X3268" s="1" t="s">
        <v>44</v>
      </c>
      <c r="Y3268" s="1"/>
      <c r="Z3268" s="1"/>
      <c r="AA3268" s="11" cm="1">
        <f t="array" ref="AA3268">IF(ISBLANK(Y3268), 0, VINCentyInvDistance(F3268,G3268,Y3268,Z3268))</f>
        <v>0</v>
      </c>
      <c r="AB3268" s="1">
        <v>0</v>
      </c>
      <c r="AC3268" s="1">
        <v>7.2</v>
      </c>
      <c r="AD3268" s="1">
        <v>2.2999999999999998</v>
      </c>
      <c r="AE3268" s="1">
        <v>128</v>
      </c>
      <c r="AF3268" s="1">
        <v>1</v>
      </c>
      <c r="AG3268" s="1" t="s">
        <v>10513</v>
      </c>
      <c r="AH3268" s="1" t="s">
        <v>4815</v>
      </c>
      <c r="AI3268" s="1" t="str">
        <f>TRIM(MID(SUBSTITUTE($H3268,",",REPT(" ",200)),(LEN($H3268)-LEN(SUBSTITUTE($H3268,",",""))-2)*200+1,200))</f>
        <v>Western Visayas</v>
      </c>
      <c r="AJ3268" s="1" t="s">
        <v>55</v>
      </c>
      <c r="AK3268" t="s">
        <v>10656</v>
      </c>
      <c r="AL3268" s="2">
        <v>0</v>
      </c>
      <c r="AM3268" s="1" t="s">
        <v>10657</v>
      </c>
    </row>
    <row r="3269" spans="1:39" ht="12.75" customHeight="1">
      <c r="A3269" s="1"/>
      <c r="B3269" s="1" t="s">
        <v>10666</v>
      </c>
      <c r="C3269" s="1" t="s">
        <v>10667</v>
      </c>
      <c r="D3269" s="3" t="str">
        <f ca="1">IFERROR(__xludf.DUMMYFUNCTION("PROPER(REGEXEXTRACT(B2809, ""(?:https?:\/\/)?(?:www\.)?([a-zA-Z0-9-]+)\.""))"),"Skyscanner")</f>
        <v>Skyscanner</v>
      </c>
      <c r="E3269" s="1" t="s">
        <v>10668</v>
      </c>
      <c r="F3269" s="1">
        <v>14.550230000000001</v>
      </c>
      <c r="G3269" s="1">
        <v>121.01294</v>
      </c>
      <c r="H3269" s="1" t="s">
        <v>10669</v>
      </c>
      <c r="I3269" s="1" t="s">
        <v>50</v>
      </c>
      <c r="J3269" s="1">
        <f>IF(K3269="URBAN",1,IF(K3269="SUBURBAN",2,IF(K3269="RURAL",3,"")))</f>
        <v>1</v>
      </c>
      <c r="K3269" s="1" t="s">
        <v>42</v>
      </c>
      <c r="L3269" s="18">
        <v>46082</v>
      </c>
      <c r="M3269" s="49">
        <v>0.58333333333333337</v>
      </c>
      <c r="N3269" s="18">
        <v>46083</v>
      </c>
      <c r="O3269" s="56">
        <v>0.5</v>
      </c>
      <c r="P3269" s="31" t="str">
        <f>TEXT($L3269, "dddd")</f>
        <v>Sunday</v>
      </c>
      <c r="Q3269" s="39" t="s">
        <v>111</v>
      </c>
      <c r="R3269" s="39">
        <v>1999</v>
      </c>
      <c r="S3269" s="1" t="str">
        <f>IF(OR(MONTH(L3269)=12, MONTH(L3269)&lt;=5), "Dry Season", "Wet Season")</f>
        <v>Dry Season</v>
      </c>
      <c r="T3269" s="1">
        <v>1</v>
      </c>
      <c r="U3269" s="1">
        <v>0</v>
      </c>
      <c r="V3269" s="1">
        <v>0</v>
      </c>
      <c r="W3269" s="2">
        <f>IF(ISNUMBER(SEARCH("N/A", X3269)), 0, 1)</f>
        <v>1</v>
      </c>
      <c r="X3269" s="1" t="s">
        <v>124</v>
      </c>
      <c r="Y3269" s="1">
        <v>14.5352172</v>
      </c>
      <c r="Z3269" s="1">
        <v>120.9819432</v>
      </c>
      <c r="AA3269" s="11" cm="1">
        <f t="array" ref="AA3269">IF(ISBLANK(Y3269), 0, VINCentyInvDistance(F3269,G3269,Y3269,Z3269))</f>
        <v>3730.8800406824271</v>
      </c>
      <c r="AB3269" s="1">
        <v>0</v>
      </c>
      <c r="AC3269" s="1">
        <v>0</v>
      </c>
      <c r="AD3269" s="1">
        <v>0</v>
      </c>
      <c r="AE3269" s="1">
        <v>265</v>
      </c>
      <c r="AF3269" s="1">
        <v>1</v>
      </c>
      <c r="AG3269" s="1" t="s">
        <v>159</v>
      </c>
      <c r="AH3269" s="1" t="s">
        <v>160</v>
      </c>
      <c r="AI3269" s="1" t="str">
        <f>TRIM(MID(SUBSTITUTE($H3269,",",REPT(" ",200)),(LEN($H3269)-LEN(SUBSTITUTE($H3269,",",""))-2)*200+1,200))</f>
        <v>Metro Manila</v>
      </c>
      <c r="AJ3269" s="1" t="s">
        <v>55</v>
      </c>
      <c r="AK3269" t="s">
        <v>17380</v>
      </c>
      <c r="AL3269" s="2">
        <v>0</v>
      </c>
      <c r="AM3269" s="1"/>
    </row>
    <row r="3270" spans="1:39" ht="12.75" customHeight="1">
      <c r="A3270" s="1"/>
      <c r="B3270" s="1" t="s">
        <v>10670</v>
      </c>
      <c r="C3270" s="1" t="s">
        <v>10671</v>
      </c>
      <c r="D3270" s="3" t="str">
        <f ca="1">IFERROR(__xludf.DUMMYFUNCTION("PROPER(REGEXEXTRACT(B2810, ""(?:https?:\/\/)?(?:www\.)?([a-zA-Z0-9-]+)\.""))"),"Google")</f>
        <v>Google</v>
      </c>
      <c r="E3270" s="1" t="s">
        <v>10672</v>
      </c>
      <c r="F3270" s="1">
        <v>9.8952777975000004</v>
      </c>
      <c r="G3270" s="1">
        <v>124.2738888831</v>
      </c>
      <c r="H3270" s="1" t="s">
        <v>10673</v>
      </c>
      <c r="I3270" s="1" t="s">
        <v>50</v>
      </c>
      <c r="J3270" s="1">
        <f>IF(K3270="URBAN",1,IF(K3270="SUBURBAN",2,IF(K3270="RURAL",3,"")))</f>
        <v>1</v>
      </c>
      <c r="K3270" s="1" t="s">
        <v>42</v>
      </c>
      <c r="L3270" s="18">
        <v>46082</v>
      </c>
      <c r="M3270" s="49">
        <v>0.625</v>
      </c>
      <c r="N3270" s="18">
        <v>46083</v>
      </c>
      <c r="O3270" s="56">
        <v>0.5</v>
      </c>
      <c r="P3270" s="31" t="str">
        <f>TEXT($L3270, "dddd")</f>
        <v>Sunday</v>
      </c>
      <c r="Q3270" s="39" t="s">
        <v>111</v>
      </c>
      <c r="R3270" s="39">
        <v>1100</v>
      </c>
      <c r="S3270" s="1" t="str">
        <f>IF(OR(MONTH(L3270)=12, MONTH(L3270)&lt;=5), "Dry Season", "Wet Season")</f>
        <v>Dry Season</v>
      </c>
      <c r="T3270" s="1">
        <v>1</v>
      </c>
      <c r="U3270" s="1">
        <v>0</v>
      </c>
      <c r="V3270" s="1">
        <v>0</v>
      </c>
      <c r="W3270" s="2">
        <f>IF(ISNUMBER(SEARCH("N/A", X3270)), 0, 1)</f>
        <v>0</v>
      </c>
      <c r="X3270" s="1" t="s">
        <v>44</v>
      </c>
      <c r="Y3270" s="1"/>
      <c r="Z3270" s="1"/>
      <c r="AA3270" s="11" cm="1">
        <f t="array" ref="AA3270">IF(ISBLANK(Y3270), 0, VINCentyInvDistance(F3270,G3270,Y3270,Z3270))</f>
        <v>0</v>
      </c>
      <c r="AB3270" s="1">
        <v>0</v>
      </c>
      <c r="AC3270" s="1">
        <v>0</v>
      </c>
      <c r="AD3270" s="1">
        <v>0</v>
      </c>
      <c r="AE3270" s="1">
        <v>48</v>
      </c>
      <c r="AF3270" s="1">
        <v>1</v>
      </c>
      <c r="AG3270" s="1" t="str">
        <f>TRIM(MID(SUBSTITUTE($H3270,",",REPT(" ",200)),(LEN($H3270)-LEN(SUBSTITUTE($H3270,",",""))-4)*200+1,200))</f>
        <v>Poblacion</v>
      </c>
      <c r="AH3270" s="1" t="str">
        <f>TRIM(MID(SUBSTITUTE($H3270,",",REPT(" ",200)),(LEN($H3270)-LEN(SUBSTITUTE($H3270,",",""))-3)*200+1,200))</f>
        <v>Bohol</v>
      </c>
      <c r="AI3270" s="1" t="str">
        <f>TRIM(MID(SUBSTITUTE($H3270,",",REPT(" ",200)),(LEN($H3270)-LEN(SUBSTITUTE($H3270,",",""))-2)*200+1,200))</f>
        <v>Central Visayas</v>
      </c>
      <c r="AJ3270" s="1" t="str">
        <f>TRIM(MID(SUBSTITUTE($H3270,",",REPT(" ",200)),(LEN($H3270)-LEN(SUBSTITUTE($H3270,",",""))-0)*200+1,200))</f>
        <v>Philippines</v>
      </c>
      <c r="AL3270" s="2">
        <v>0</v>
      </c>
      <c r="AM3270" s="1"/>
    </row>
    <row r="3271" spans="1:39" ht="12.75" customHeight="1">
      <c r="A3271" s="1"/>
      <c r="B3271" s="1" t="s">
        <v>10674</v>
      </c>
      <c r="C3271" s="1" t="s">
        <v>10675</v>
      </c>
      <c r="D3271" s="3" t="str">
        <f ca="1">IFERROR(__xludf.DUMMYFUNCTION("PROPER(REGEXEXTRACT(B2811, ""(?:https?:\/\/)?(?:www\.)?([a-zA-Z0-9-]+)\.""))"),"Google")</f>
        <v>Google</v>
      </c>
      <c r="E3271" s="1" t="s">
        <v>10660</v>
      </c>
      <c r="F3271" s="1">
        <v>9.5370120000000007</v>
      </c>
      <c r="G3271" s="1">
        <v>123.443189</v>
      </c>
      <c r="H3271" s="1" t="s">
        <v>10661</v>
      </c>
      <c r="I3271" s="1" t="s">
        <v>2622</v>
      </c>
      <c r="J3271" s="1">
        <f>IF(K3271="URBAN",1,IF(K3271="SUBURBAN",2,IF(K3271="RURAL",3,"")))</f>
        <v>1</v>
      </c>
      <c r="K3271" s="1" t="s">
        <v>42</v>
      </c>
      <c r="L3271" s="18">
        <v>46082</v>
      </c>
      <c r="M3271" s="49">
        <v>0.625</v>
      </c>
      <c r="N3271" s="18">
        <v>46083</v>
      </c>
      <c r="O3271" s="56">
        <v>0.5</v>
      </c>
      <c r="P3271" s="31" t="str">
        <f>TEXT($L3271, "dddd")</f>
        <v>Sunday</v>
      </c>
      <c r="Q3271" s="39" t="s">
        <v>186</v>
      </c>
      <c r="R3271" s="39">
        <v>2118</v>
      </c>
      <c r="S3271" s="1" t="str">
        <f>IF(OR(MONTH(L3271)=12, MONTH(L3271)&lt;=5), "Dry Season", "Wet Season")</f>
        <v>Dry Season</v>
      </c>
      <c r="T3271" s="1">
        <v>1</v>
      </c>
      <c r="U3271" s="1">
        <v>1</v>
      </c>
      <c r="V3271" s="1">
        <v>1</v>
      </c>
      <c r="W3271" s="2">
        <f>IF(ISNUMBER(SEARCH("N/A", X3271)), 0, 1)</f>
        <v>0</v>
      </c>
      <c r="X3271" s="1" t="s">
        <v>44</v>
      </c>
      <c r="Y3271" s="1"/>
      <c r="Z3271" s="1"/>
      <c r="AA3271" s="11" cm="1">
        <f t="array" ref="AA3271">IF(ISBLANK(Y3271), 0, VINCentyInvDistance(F3271,G3271,Y3271,Z3271))</f>
        <v>0</v>
      </c>
      <c r="AB3271" s="1">
        <v>0</v>
      </c>
      <c r="AC3271" s="1">
        <v>0</v>
      </c>
      <c r="AD3271" s="1">
        <v>0</v>
      </c>
      <c r="AE3271" s="1">
        <v>88</v>
      </c>
      <c r="AF3271" s="1">
        <v>1</v>
      </c>
      <c r="AG3271" s="1" t="str">
        <f>TRIM(MID(SUBSTITUTE($H3271,",",REPT(" ",200)),(LEN($H3271)-LEN(SUBSTITUTE($H3271,",",""))-4)*200+1,200))</f>
        <v>Oslob</v>
      </c>
      <c r="AH3271" s="1" t="str">
        <f>TRIM(MID(SUBSTITUTE($H3271,",",REPT(" ",200)),(LEN($H3271)-LEN(SUBSTITUTE($H3271,",",""))-3)*200+1,200))</f>
        <v>Cebu</v>
      </c>
      <c r="AI3271" s="1" t="str">
        <f>TRIM(MID(SUBSTITUTE($H3271,",",REPT(" ",200)),(LEN($H3271)-LEN(SUBSTITUTE($H3271,",",""))-2)*200+1,200))</f>
        <v>Central Visayas</v>
      </c>
      <c r="AJ3271" s="1" t="str">
        <f>TRIM(MID(SUBSTITUTE($H3271,",",REPT(" ",200)),(LEN($H3271)-LEN(SUBSTITUTE($H3271,",",""))-0)*200+1,200))</f>
        <v>Philippines</v>
      </c>
      <c r="AL3271" s="2">
        <v>0</v>
      </c>
      <c r="AM3271" s="1"/>
    </row>
    <row r="3272" spans="1:39" ht="12.75" customHeight="1">
      <c r="A3272" s="1"/>
      <c r="B3272" s="1" t="s">
        <v>10698</v>
      </c>
      <c r="C3272" s="1" t="s">
        <v>10699</v>
      </c>
      <c r="D3272" s="3" t="str">
        <f ca="1">IFERROR(__xludf.DUMMYFUNCTION("PROPER(REGEXEXTRACT(B2817, ""(?:https?:\/\/)?(?:www\.)?([a-zA-Z0-9-]+)\.""))"),"Google")</f>
        <v>Google</v>
      </c>
      <c r="E3272" s="1" t="s">
        <v>10700</v>
      </c>
      <c r="F3272" s="1">
        <v>10.272600000000001</v>
      </c>
      <c r="G3272" s="1">
        <v>123.97707</v>
      </c>
      <c r="H3272" s="1" t="s">
        <v>7421</v>
      </c>
      <c r="I3272" s="1" t="s">
        <v>50</v>
      </c>
      <c r="J3272" s="1">
        <f>IF(K3272="URBAN",1,IF(K3272="SUBURBAN",2,IF(K3272="RURAL",3,"")))</f>
        <v>1</v>
      </c>
      <c r="K3272" s="1" t="s">
        <v>42</v>
      </c>
      <c r="L3272" s="18">
        <v>46082</v>
      </c>
      <c r="M3272" s="49"/>
      <c r="N3272" s="18">
        <v>46083</v>
      </c>
      <c r="O3272" s="57"/>
      <c r="P3272" s="31" t="str">
        <f>TEXT($L3272, "dddd")</f>
        <v>Sunday</v>
      </c>
      <c r="Q3272" s="39" t="s">
        <v>531</v>
      </c>
      <c r="R3272" s="39">
        <v>854</v>
      </c>
      <c r="S3272" s="1" t="str">
        <f>IF(OR(MONTH(L3272)=12, MONTH(L3272)&lt;=5), "Dry Season", "Wet Season")</f>
        <v>Dry Season</v>
      </c>
      <c r="T3272" s="1">
        <v>1</v>
      </c>
      <c r="U3272" s="1">
        <v>0</v>
      </c>
      <c r="V3272" s="1">
        <v>0</v>
      </c>
      <c r="W3272" s="2">
        <f>IF(ISNUMBER(SEARCH("N/A", X3272)), 0, 1)</f>
        <v>0</v>
      </c>
      <c r="X3272" s="1" t="s">
        <v>44</v>
      </c>
      <c r="Y3272" s="1"/>
      <c r="Z3272" s="1"/>
      <c r="AA3272" s="11" cm="1">
        <f t="array" ref="AA3272">IF(ISBLANK(Y3272), 0, VINCentyInvDistance(F3272,G3272,Y3272,Z3272))</f>
        <v>0</v>
      </c>
      <c r="AB3272" s="1">
        <v>0</v>
      </c>
      <c r="AC3272" s="1">
        <v>8.8000000000000007</v>
      </c>
      <c r="AD3272" s="1">
        <v>4.4000000000000004</v>
      </c>
      <c r="AE3272" s="1">
        <v>129</v>
      </c>
      <c r="AF3272" s="1">
        <v>2</v>
      </c>
      <c r="AG3272" s="1" t="str">
        <f>TRIM(MID(SUBSTITUTE($H3272,",",REPT(" ",200)),(LEN($H3272)-LEN(SUBSTITUTE($H3272,",",""))-4)*200+1,200))</f>
        <v>Marigondon</v>
      </c>
      <c r="AH3272" s="1" t="str">
        <f>TRIM(MID(SUBSTITUTE($H3272,",",REPT(" ",200)),(LEN($H3272)-LEN(SUBSTITUTE($H3272,",",""))-3)*200+1,200))</f>
        <v>Lapu-Lapu</v>
      </c>
      <c r="AI3272" s="1" t="str">
        <f>TRIM(MID(SUBSTITUTE($H3272,",",REPT(" ",200)),(LEN($H3272)-LEN(SUBSTITUTE($H3272,",",""))-2)*200+1,200))</f>
        <v>Central Visayas</v>
      </c>
      <c r="AJ3272" s="1" t="str">
        <f>TRIM(MID(SUBSTITUTE($H3272,",",REPT(" ",200)),(LEN($H3272)-LEN(SUBSTITUTE($H3272,",",""))-0)*200+1,200))</f>
        <v>Philippines</v>
      </c>
      <c r="AL3272" s="2">
        <v>0</v>
      </c>
      <c r="AM3272" s="1"/>
    </row>
    <row r="3273" spans="1:39" ht="12.75" customHeight="1">
      <c r="A3273" s="1"/>
      <c r="B3273" s="1" t="s">
        <v>10710</v>
      </c>
      <c r="C3273" s="1" t="s">
        <v>10711</v>
      </c>
      <c r="D3273" s="3" t="str">
        <f ca="1">IFERROR(__xludf.DUMMYFUNCTION("PROPER(REGEXEXTRACT(B2821, ""(?:https?:\/\/)?(?:www\.)?([a-zA-Z0-9-]+)\.""))"),"Google")</f>
        <v>Google</v>
      </c>
      <c r="E3273" s="1" t="s">
        <v>10712</v>
      </c>
      <c r="F3273" s="1">
        <v>9.0762</v>
      </c>
      <c r="G3273" s="1">
        <v>123.2692</v>
      </c>
      <c r="H3273" s="1" t="s">
        <v>10713</v>
      </c>
      <c r="I3273" s="1" t="s">
        <v>50</v>
      </c>
      <c r="J3273" s="1">
        <f>IF(K3273="URBAN",1,IF(K3273="SUBURBAN",2,IF(K3273="RURAL",3,"")))</f>
        <v>1</v>
      </c>
      <c r="K3273" s="1" t="s">
        <v>42</v>
      </c>
      <c r="L3273" s="18">
        <v>46082</v>
      </c>
      <c r="M3273" s="49">
        <v>0.625</v>
      </c>
      <c r="N3273" s="18">
        <v>46083</v>
      </c>
      <c r="O3273" s="56">
        <v>0.5</v>
      </c>
      <c r="P3273" s="31" t="str">
        <f>TEXT($L3273, "dddd")</f>
        <v>Sunday</v>
      </c>
      <c r="Q3273" s="39" t="s">
        <v>111</v>
      </c>
      <c r="R3273" s="39">
        <v>800</v>
      </c>
      <c r="S3273" s="1" t="str">
        <f>IF(OR(MONTH(L3273)=12, MONTH(L3273)&lt;=5), "Dry Season", "Wet Season")</f>
        <v>Dry Season</v>
      </c>
      <c r="T3273" s="1">
        <v>1</v>
      </c>
      <c r="U3273" s="1">
        <v>1</v>
      </c>
      <c r="V3273" s="1">
        <v>0</v>
      </c>
      <c r="W3273" s="2">
        <f>IF(ISNUMBER(SEARCH("N/A", X3273)), 0, 1)</f>
        <v>0</v>
      </c>
      <c r="X3273" s="1" t="s">
        <v>44</v>
      </c>
      <c r="Y3273" s="1"/>
      <c r="Z3273" s="1"/>
      <c r="AA3273" s="11" cm="1">
        <f t="array" ref="AA3273">IF(ISBLANK(Y3273), 0, VINCentyInvDistance(F3273,G3273,Y3273,Z3273))</f>
        <v>0</v>
      </c>
      <c r="AB3273" s="1">
        <v>0</v>
      </c>
      <c r="AC3273" s="1">
        <v>0</v>
      </c>
      <c r="AD3273" s="1">
        <v>0</v>
      </c>
      <c r="AE3273" s="1">
        <v>28</v>
      </c>
      <c r="AF3273" s="1">
        <v>1</v>
      </c>
      <c r="AG3273" s="1" t="str">
        <f>TRIM(MID(SUBSTITUTE($H3273,",",REPT(" ",200)),(LEN($H3273)-LEN(SUBSTITUTE($H3273,",",""))-4)*200+1,200))</f>
        <v>Dauin</v>
      </c>
      <c r="AH3273" s="1" t="str">
        <f>TRIM(MID(SUBSTITUTE($H3273,",",REPT(" ",200)),(LEN($H3273)-LEN(SUBSTITUTE($H3273,",",""))-3)*200+1,200))</f>
        <v>Negros Oriental</v>
      </c>
      <c r="AI3273" s="1" t="str">
        <f>TRIM(MID(SUBSTITUTE($H3273,",",REPT(" ",200)),(LEN($H3273)-LEN(SUBSTITUTE($H3273,",",""))-2)*200+1,200))</f>
        <v>Negros Island Region</v>
      </c>
      <c r="AJ3273" s="1" t="str">
        <f>TRIM(MID(SUBSTITUTE($H3273,",",REPT(" ",200)),(LEN($H3273)-LEN(SUBSTITUTE($H3273,",",""))-0)*200+1,200))</f>
        <v>Philippines</v>
      </c>
      <c r="AL3273" s="2">
        <v>0</v>
      </c>
      <c r="AM3273" s="1"/>
    </row>
    <row r="3274" spans="1:39" ht="12.75" customHeight="1">
      <c r="A3274" s="1"/>
      <c r="B3274" s="1" t="s">
        <v>10670</v>
      </c>
      <c r="C3274" s="1" t="s">
        <v>10740</v>
      </c>
      <c r="D3274" s="3" t="str">
        <f ca="1">IFERROR(__xludf.DUMMYFUNCTION("PROPER(REGEXEXTRACT(B2829, ""(?:https?:\/\/)?(?:www\.)?([a-zA-Z0-9-]+)\.""))"),"Google")</f>
        <v>Google</v>
      </c>
      <c r="E3274" s="1" t="s">
        <v>10741</v>
      </c>
      <c r="F3274" s="1">
        <v>10.328260999999999</v>
      </c>
      <c r="G3274" s="1">
        <v>123.909049</v>
      </c>
      <c r="H3274" s="1" t="s">
        <v>10742</v>
      </c>
      <c r="I3274" s="1" t="s">
        <v>50</v>
      </c>
      <c r="J3274" s="1">
        <f>IF(K3274="URBAN",1,IF(K3274="SUBURBAN",2,IF(K3274="RURAL",3,"")))</f>
        <v>1</v>
      </c>
      <c r="K3274" s="1" t="s">
        <v>42</v>
      </c>
      <c r="L3274" s="18">
        <v>46082</v>
      </c>
      <c r="M3274" s="49">
        <v>0.625</v>
      </c>
      <c r="N3274" s="18">
        <v>46083</v>
      </c>
      <c r="O3274" s="56">
        <v>0.5</v>
      </c>
      <c r="P3274" s="31" t="str">
        <f>TEXT($L3274, "dddd")</f>
        <v>Sunday</v>
      </c>
      <c r="Q3274" s="39" t="s">
        <v>111</v>
      </c>
      <c r="R3274" s="39">
        <v>4640</v>
      </c>
      <c r="S3274" s="1" t="str">
        <f>IF(OR(MONTH(L3274)=12, MONTH(L3274)&lt;=5), "Dry Season", "Wet Season")</f>
        <v>Dry Season</v>
      </c>
      <c r="T3274" s="1">
        <v>1</v>
      </c>
      <c r="U3274" s="1">
        <v>1</v>
      </c>
      <c r="V3274" s="1">
        <v>0</v>
      </c>
      <c r="W3274" s="2">
        <f>IF(ISNUMBER(SEARCH("N/A", X3274)), 0, 1)</f>
        <v>1</v>
      </c>
      <c r="X3274" s="1" t="s">
        <v>2500</v>
      </c>
      <c r="Y3274" s="1">
        <v>14.5530822</v>
      </c>
      <c r="Z3274" s="1">
        <v>121.021794</v>
      </c>
      <c r="AA3274" s="11" cm="1">
        <f t="array" ref="AA3274">IF(ISBLANK(Y3274), 0, VINCentyInvDistance(F3274,G3274,Y3274,Z3274))</f>
        <v>562963.5874664482</v>
      </c>
      <c r="AB3274" s="1">
        <v>0</v>
      </c>
      <c r="AC3274" s="1">
        <v>0</v>
      </c>
      <c r="AD3274" s="1">
        <v>0</v>
      </c>
      <c r="AE3274" s="1">
        <v>531</v>
      </c>
      <c r="AF3274" s="1">
        <v>1</v>
      </c>
      <c r="AG3274" s="1" t="s">
        <v>2501</v>
      </c>
      <c r="AH3274" s="1" t="s">
        <v>2501</v>
      </c>
      <c r="AI3274" s="1" t="str">
        <f>TRIM(MID(SUBSTITUTE($H3274,",",REPT(" ",200)),(LEN($H3274)-LEN(SUBSTITUTE($H3274,",",""))-2)*200+1,200))</f>
        <v>Central Visayas</v>
      </c>
      <c r="AJ3274" s="1" t="s">
        <v>55</v>
      </c>
      <c r="AL3274" s="2">
        <v>0</v>
      </c>
      <c r="AM3274" s="1"/>
    </row>
    <row r="3275" spans="1:39" ht="12.75" customHeight="1">
      <c r="A3275" s="1"/>
      <c r="B3275" s="1" t="s">
        <v>10750</v>
      </c>
      <c r="C3275" s="1" t="s">
        <v>10751</v>
      </c>
      <c r="D3275" s="3" t="str">
        <f ca="1">IFERROR(__xludf.DUMMYFUNCTION("PROPER(REGEXEXTRACT(B2832, ""(?:https?:\/\/)?(?:www\.)?([a-zA-Z0-9-]+)\.""))"),"Google")</f>
        <v>Google</v>
      </c>
      <c r="E3275" s="1" t="s">
        <v>10752</v>
      </c>
      <c r="F3275" s="1">
        <v>14.57447</v>
      </c>
      <c r="G3275" s="1">
        <v>120.98454</v>
      </c>
      <c r="H3275" s="1" t="s">
        <v>10753</v>
      </c>
      <c r="I3275" s="1" t="s">
        <v>50</v>
      </c>
      <c r="J3275" s="1">
        <f>IF(K3275="URBAN",1,IF(K3275="SUBURBAN",2,IF(K3275="RURAL",3,"")))</f>
        <v>1</v>
      </c>
      <c r="K3275" s="1" t="s">
        <v>42</v>
      </c>
      <c r="L3275" s="18">
        <v>46082</v>
      </c>
      <c r="M3275" s="49">
        <v>0.625</v>
      </c>
      <c r="N3275" s="18">
        <v>46083</v>
      </c>
      <c r="O3275" s="56">
        <v>0.5</v>
      </c>
      <c r="P3275" s="31" t="str">
        <f>TEXT($L3275, "dddd")</f>
        <v>Sunday</v>
      </c>
      <c r="Q3275" s="39" t="s">
        <v>207</v>
      </c>
      <c r="R3275" s="39">
        <v>842</v>
      </c>
      <c r="S3275" s="1" t="str">
        <f>IF(OR(MONTH(L3275)=12, MONTH(L3275)&lt;=5), "Dry Season", "Wet Season")</f>
        <v>Dry Season</v>
      </c>
      <c r="T3275" s="1">
        <v>1</v>
      </c>
      <c r="U3275" s="1">
        <v>0</v>
      </c>
      <c r="V3275" s="1">
        <v>0</v>
      </c>
      <c r="W3275" s="2">
        <f>IF(ISNUMBER(SEARCH("N/A", X3275)), 0, 1)</f>
        <v>0</v>
      </c>
      <c r="X3275" s="1" t="s">
        <v>44</v>
      </c>
      <c r="Y3275" s="1"/>
      <c r="Z3275" s="1"/>
      <c r="AA3275" s="11" cm="1">
        <f t="array" ref="AA3275">IF(ISBLANK(Y3275), 0, VINCentyInvDistance(F3275,G3275,Y3275,Z3275))</f>
        <v>0</v>
      </c>
      <c r="AB3275" s="1">
        <v>0</v>
      </c>
      <c r="AC3275" s="1">
        <v>0</v>
      </c>
      <c r="AD3275" s="1">
        <v>0</v>
      </c>
      <c r="AE3275" s="1">
        <v>273</v>
      </c>
      <c r="AF3275" s="1">
        <v>1</v>
      </c>
      <c r="AG3275" s="1" t="s">
        <v>68</v>
      </c>
      <c r="AH3275" s="1" t="str">
        <f>TRIM(MID(SUBSTITUTE($H3275,",",REPT(" ",200)),(LEN($H3275)-LEN(SUBSTITUTE($H3275,",",""))-3)*200+1,200))</f>
        <v>Capital District</v>
      </c>
      <c r="AI3275" s="1" t="str">
        <f>TRIM(MID(SUBSTITUTE($H3275,",",REPT(" ",200)),(LEN($H3275)-LEN(SUBSTITUTE($H3275,",",""))-2)*200+1,200))</f>
        <v>Metro Manila</v>
      </c>
      <c r="AJ3275" s="1" t="s">
        <v>55</v>
      </c>
      <c r="AL3275" s="2">
        <v>0</v>
      </c>
      <c r="AM3275" s="1" t="s">
        <v>10754</v>
      </c>
    </row>
    <row r="3276" spans="1:39" ht="12.75" customHeight="1">
      <c r="A3276" s="1"/>
      <c r="B3276" s="1" t="s">
        <v>10761</v>
      </c>
      <c r="C3276" s="1" t="s">
        <v>10762</v>
      </c>
      <c r="D3276" s="3" t="str">
        <f ca="1">IFERROR(__xludf.DUMMYFUNCTION("PROPER(REGEXEXTRACT(B2834, ""(?:https?:\/\/)?(?:www\.)?([a-zA-Z0-9-]+)\.""))"),"Google")</f>
        <v>Google</v>
      </c>
      <c r="E3276" s="1" t="s">
        <v>10763</v>
      </c>
      <c r="F3276" s="1">
        <v>11.15263</v>
      </c>
      <c r="G3276" s="1">
        <v>123.80328</v>
      </c>
      <c r="H3276" s="1" t="s">
        <v>10764</v>
      </c>
      <c r="I3276" s="1" t="s">
        <v>2622</v>
      </c>
      <c r="J3276" s="1">
        <f>IF(K3276="URBAN",1,IF(K3276="SUBURBAN",2,IF(K3276="RURAL",3,"")))</f>
        <v>1</v>
      </c>
      <c r="K3276" s="1" t="s">
        <v>42</v>
      </c>
      <c r="L3276" s="18">
        <v>46082</v>
      </c>
      <c r="M3276" s="49">
        <v>0.625</v>
      </c>
      <c r="N3276" s="18">
        <v>46083</v>
      </c>
      <c r="O3276" s="56">
        <v>0.5</v>
      </c>
      <c r="P3276" s="31" t="str">
        <f>TEXT($L3276, "dddd")</f>
        <v>Sunday</v>
      </c>
      <c r="Q3276" s="39" t="s">
        <v>79</v>
      </c>
      <c r="R3276" s="39">
        <v>2000</v>
      </c>
      <c r="S3276" s="1" t="str">
        <f>IF(OR(MONTH(L3276)=12, MONTH(L3276)&lt;=5), "Dry Season", "Wet Season")</f>
        <v>Dry Season</v>
      </c>
      <c r="T3276" s="1">
        <v>1</v>
      </c>
      <c r="U3276" s="1">
        <v>0</v>
      </c>
      <c r="V3276" s="1">
        <v>0</v>
      </c>
      <c r="W3276" s="2">
        <f>IF(ISNUMBER(SEARCH("N/A", X3276)), 0, 1)</f>
        <v>0</v>
      </c>
      <c r="X3276" s="1" t="s">
        <v>44</v>
      </c>
      <c r="Y3276" s="1"/>
      <c r="Z3276" s="1"/>
      <c r="AA3276" s="11" cm="1">
        <f t="array" ref="AA3276">IF(ISBLANK(Y3276), 0, VINCentyInvDistance(F3276,G3276,Y3276,Z3276))</f>
        <v>0</v>
      </c>
      <c r="AB3276" s="1">
        <v>0</v>
      </c>
      <c r="AC3276" s="1">
        <v>6</v>
      </c>
      <c r="AD3276" s="1">
        <v>0</v>
      </c>
      <c r="AE3276" s="1">
        <v>4</v>
      </c>
      <c r="AF3276" s="1">
        <v>1</v>
      </c>
      <c r="AG3276" s="1" t="s">
        <v>10765</v>
      </c>
      <c r="AH3276" s="1" t="s">
        <v>731</v>
      </c>
      <c r="AI3276" s="1" t="str">
        <f>TRIM(MID(SUBSTITUTE($H3276,",",REPT(" ",200)),(LEN($H3276)-LEN(SUBSTITUTE($H3276,",",""))-2)*200+1,200))</f>
        <v>Central Visayas</v>
      </c>
      <c r="AJ3276" s="1" t="s">
        <v>55</v>
      </c>
      <c r="AL3276" s="2">
        <v>0</v>
      </c>
      <c r="AM3276" s="1" t="s">
        <v>10766</v>
      </c>
    </row>
    <row r="3277" spans="1:39" ht="12.75" customHeight="1">
      <c r="A3277" s="1"/>
      <c r="B3277" s="1" t="s">
        <v>10767</v>
      </c>
      <c r="C3277" s="1" t="s">
        <v>10768</v>
      </c>
      <c r="D3277" s="3" t="str">
        <f ca="1">IFERROR(__xludf.DUMMYFUNCTION("PROPER(REGEXEXTRACT(B2835, ""(?:https?:\/\/)?(?:www\.)?([a-zA-Z0-9-]+)\.""))"),"Google")</f>
        <v>Google</v>
      </c>
      <c r="E3277" s="1" t="s">
        <v>10769</v>
      </c>
      <c r="F3277" s="1">
        <v>17.616666695700001</v>
      </c>
      <c r="G3277" s="1">
        <v>121.38333332400001</v>
      </c>
      <c r="H3277" s="1" t="s">
        <v>10770</v>
      </c>
      <c r="I3277" s="1" t="s">
        <v>50</v>
      </c>
      <c r="J3277" s="1">
        <f>IF(K3277="URBAN",1,IF(K3277="SUBURBAN",2,IF(K3277="RURAL",3,"")))</f>
        <v>1</v>
      </c>
      <c r="K3277" s="1" t="s">
        <v>42</v>
      </c>
      <c r="L3277" s="18">
        <v>46082</v>
      </c>
      <c r="M3277" s="49">
        <v>0.625</v>
      </c>
      <c r="N3277" s="18">
        <v>46083</v>
      </c>
      <c r="O3277" s="56">
        <v>0.5</v>
      </c>
      <c r="P3277" s="31" t="str">
        <f>TEXT($L3277, "dddd")</f>
        <v>Sunday</v>
      </c>
      <c r="Q3277" s="39" t="s">
        <v>111</v>
      </c>
      <c r="R3277" s="39">
        <v>706</v>
      </c>
      <c r="S3277" s="1" t="str">
        <f>IF(OR(MONTH(L3277)=12, MONTH(L3277)&lt;=5), "Dry Season", "Wet Season")</f>
        <v>Dry Season</v>
      </c>
      <c r="T3277" s="1">
        <v>1</v>
      </c>
      <c r="U3277" s="1">
        <v>0</v>
      </c>
      <c r="V3277" s="1">
        <v>0</v>
      </c>
      <c r="W3277" s="2">
        <f>IF(ISNUMBER(SEARCH("N/A", X3277)), 0, 1)</f>
        <v>1</v>
      </c>
      <c r="X3277" s="1" t="s">
        <v>2555</v>
      </c>
      <c r="Y3277" s="1">
        <v>14.5565479</v>
      </c>
      <c r="Z3277" s="1">
        <v>121.054103</v>
      </c>
      <c r="AA3277" s="11" cm="1">
        <f t="array" ref="AA3277">IF(ISBLANK(Y3277), 0, VINCentyInvDistance(F3277,G3277,Y3277,Z3277))</f>
        <v>340458.62960664474</v>
      </c>
      <c r="AB3277" s="1">
        <v>0</v>
      </c>
      <c r="AC3277" s="1">
        <v>0</v>
      </c>
      <c r="AD3277" s="1">
        <v>0</v>
      </c>
      <c r="AE3277" s="1">
        <v>3</v>
      </c>
      <c r="AF3277" s="1">
        <v>1</v>
      </c>
      <c r="AG3277" s="1" t="s">
        <v>2556</v>
      </c>
      <c r="AH3277" s="1" t="s">
        <v>2556</v>
      </c>
      <c r="AI3277" s="1" t="str">
        <f>TRIM(MID(SUBSTITUTE($H3277,",",REPT(" ",200)),(LEN($H3277)-LEN(SUBSTITUTE($H3277,",",""))-2)*200+1,200))</f>
        <v>Cordillera Administrative Region</v>
      </c>
      <c r="AJ3277" s="1" t="s">
        <v>55</v>
      </c>
      <c r="AL3277" s="2">
        <v>0</v>
      </c>
      <c r="AM3277" s="1"/>
    </row>
    <row r="3278" spans="1:39" ht="12.75" customHeight="1">
      <c r="A3278" s="1"/>
      <c r="B3278" s="1" t="s">
        <v>10779</v>
      </c>
      <c r="C3278" s="1" t="s">
        <v>10780</v>
      </c>
      <c r="D3278" s="3" t="str">
        <f ca="1">IFERROR(__xludf.DUMMYFUNCTION("PROPER(REGEXEXTRACT(B2838, ""(?:https?:\/\/)?(?:www\.)?([a-zA-Z0-9-]+)\.""))"),"Skyscanner")</f>
        <v>Skyscanner</v>
      </c>
      <c r="E3278" s="1" t="s">
        <v>10781</v>
      </c>
      <c r="F3278" s="1">
        <v>14.611151</v>
      </c>
      <c r="G3278" s="1">
        <v>120.984999</v>
      </c>
      <c r="H3278" s="1" t="s">
        <v>10782</v>
      </c>
      <c r="I3278" s="1" t="s">
        <v>50</v>
      </c>
      <c r="J3278" s="1">
        <f>IF(K3278="URBAN",1,IF(K3278="SUBURBAN",2,IF(K3278="RURAL",3,"")))</f>
        <v>1</v>
      </c>
      <c r="K3278" s="1" t="s">
        <v>42</v>
      </c>
      <c r="L3278" s="18">
        <v>46082</v>
      </c>
      <c r="M3278" s="49">
        <v>0.58333333333333337</v>
      </c>
      <c r="N3278" s="18">
        <v>46083</v>
      </c>
      <c r="O3278" s="56">
        <v>0.5</v>
      </c>
      <c r="P3278" s="31" t="str">
        <f>TEXT($L3278, "dddd")</f>
        <v>Sunday</v>
      </c>
      <c r="Q3278" s="39" t="s">
        <v>186</v>
      </c>
      <c r="R3278" s="39">
        <v>5432</v>
      </c>
      <c r="S3278" s="1" t="str">
        <f>IF(OR(MONTH(L3278)=12, MONTH(L3278)&lt;=5), "Dry Season", "Wet Season")</f>
        <v>Dry Season</v>
      </c>
      <c r="T3278" s="1">
        <v>1</v>
      </c>
      <c r="U3278" s="1">
        <v>0</v>
      </c>
      <c r="V3278" s="1">
        <v>0</v>
      </c>
      <c r="W3278" s="2">
        <f>IF(ISNUMBER(SEARCH("N/A", X3278)), 0, 1)</f>
        <v>0</v>
      </c>
      <c r="X3278" s="1" t="s">
        <v>44</v>
      </c>
      <c r="Y3278" s="1"/>
      <c r="Z3278" s="1"/>
      <c r="AA3278" s="11" cm="1">
        <f t="array" ref="AA3278">IF(ISBLANK(Y3278), 0, VINCentyInvDistance(F3278,G3278,Y3278,Z3278))</f>
        <v>0</v>
      </c>
      <c r="AB3278" s="1">
        <v>0</v>
      </c>
      <c r="AC3278" s="1">
        <v>6.8</v>
      </c>
      <c r="AD3278" s="1">
        <v>4.2</v>
      </c>
      <c r="AE3278" s="1">
        <v>17</v>
      </c>
      <c r="AF3278" s="1">
        <v>1</v>
      </c>
      <c r="AG3278" s="1" t="s">
        <v>68</v>
      </c>
      <c r="AH3278" s="1" t="str">
        <f>TRIM(MID(SUBSTITUTE($H3278,",",REPT(" ",200)),(LEN($H3278)-LEN(SUBSTITUTE($H3278,",",""))-3)*200+1,200))</f>
        <v>Capital District</v>
      </c>
      <c r="AI3278" s="1" t="s">
        <v>54</v>
      </c>
      <c r="AJ3278" s="1" t="s">
        <v>55</v>
      </c>
      <c r="AK3278" t="s">
        <v>7520</v>
      </c>
      <c r="AL3278" s="1">
        <v>1</v>
      </c>
      <c r="AM3278" s="1" t="s">
        <v>10783</v>
      </c>
    </row>
    <row r="3279" spans="1:39" ht="12.75" customHeight="1">
      <c r="A3279" s="1"/>
      <c r="B3279" s="1" t="s">
        <v>10805</v>
      </c>
      <c r="C3279" s="1" t="s">
        <v>10806</v>
      </c>
      <c r="D3279" s="3" t="str">
        <f ca="1">IFERROR(__xludf.DUMMYFUNCTION("PROPER(REGEXEXTRACT(B2843, ""(?:https?:\/\/)?(?:www\.)?([a-zA-Z0-9-]+)\.""))"),"Google")</f>
        <v>Google</v>
      </c>
      <c r="E3279" s="1" t="s">
        <v>10807</v>
      </c>
      <c r="F3279" s="1">
        <v>14.619786</v>
      </c>
      <c r="G3279" s="1">
        <v>120.992661</v>
      </c>
      <c r="H3279" s="1" t="s">
        <v>10804</v>
      </c>
      <c r="I3279" s="1" t="s">
        <v>50</v>
      </c>
      <c r="J3279" s="1">
        <f>IF(K3279="URBAN",1,IF(K3279="SUBURBAN",2,IF(K3279="RURAL",3,"")))</f>
        <v>1</v>
      </c>
      <c r="K3279" s="1" t="s">
        <v>42</v>
      </c>
      <c r="L3279" s="18">
        <v>46082</v>
      </c>
      <c r="M3279" s="49">
        <v>0.625</v>
      </c>
      <c r="N3279" s="18">
        <v>46083</v>
      </c>
      <c r="O3279" s="56">
        <v>0.5</v>
      </c>
      <c r="P3279" s="31" t="str">
        <f>TEXT($L3279, "dddd")</f>
        <v>Sunday</v>
      </c>
      <c r="Q3279" s="39" t="s">
        <v>207</v>
      </c>
      <c r="R3279" s="39">
        <v>1106</v>
      </c>
      <c r="S3279" s="1" t="str">
        <f>IF(OR(MONTH(L3279)=12, MONTH(L3279)&lt;=5), "Dry Season", "Wet Season")</f>
        <v>Dry Season</v>
      </c>
      <c r="T3279" s="1">
        <v>1</v>
      </c>
      <c r="U3279" s="1">
        <v>1</v>
      </c>
      <c r="V3279" s="1">
        <v>0</v>
      </c>
      <c r="W3279" s="2">
        <f>IF(ISNUMBER(SEARCH("N/A", X3279)), 0, 1)</f>
        <v>0</v>
      </c>
      <c r="X3279" s="1" t="s">
        <v>44</v>
      </c>
      <c r="Y3279" s="1"/>
      <c r="Z3279" s="1"/>
      <c r="AA3279" s="11" cm="1">
        <f t="array" ref="AA3279">IF(ISBLANK(Y3279), 0, VINCentyInvDistance(F3279,G3279,Y3279,Z3279))</f>
        <v>0</v>
      </c>
      <c r="AB3279" s="1">
        <v>0</v>
      </c>
      <c r="AC3279" s="1">
        <v>0</v>
      </c>
      <c r="AD3279" s="1">
        <v>0</v>
      </c>
      <c r="AE3279" s="1">
        <v>3</v>
      </c>
      <c r="AF3279" s="1">
        <v>1</v>
      </c>
      <c r="AG3279" s="1" t="s">
        <v>68</v>
      </c>
      <c r="AH3279" s="1" t="str">
        <f>TRIM(MID(SUBSTITUTE($H3279,",",REPT(" ",200)),(LEN($H3279)-LEN(SUBSTITUTE($H3279,",",""))-3)*200+1,200))</f>
        <v>Capital District</v>
      </c>
      <c r="AI3279" s="1" t="str">
        <f>TRIM(MID(SUBSTITUTE($H3279,",",REPT(" ",200)),(LEN($H3279)-LEN(SUBSTITUTE($H3279,",",""))-2)*200+1,200))</f>
        <v>Metro Manila</v>
      </c>
      <c r="AJ3279" s="1" t="s">
        <v>55</v>
      </c>
      <c r="AL3279" s="2">
        <v>0</v>
      </c>
      <c r="AM3279" s="1" t="s">
        <v>10808</v>
      </c>
    </row>
    <row r="3280" spans="1:39" ht="12.75" customHeight="1">
      <c r="A3280" s="1"/>
      <c r="B3280" s="1" t="s">
        <v>10815</v>
      </c>
      <c r="C3280" s="1" t="s">
        <v>10816</v>
      </c>
      <c r="D3280" s="3" t="str">
        <f ca="1">IFERROR(__xludf.DUMMYFUNCTION("PROPER(REGEXEXTRACT(B2845, ""(?:https?:\/\/)?(?:www\.)?([a-zA-Z0-9-]+)\.""))"),"Google")</f>
        <v>Google</v>
      </c>
      <c r="E3280" s="1" t="s">
        <v>10817</v>
      </c>
      <c r="F3280" s="1">
        <v>9.6075630000000007</v>
      </c>
      <c r="G3280" s="1">
        <v>123.823187</v>
      </c>
      <c r="H3280" s="1" t="s">
        <v>10818</v>
      </c>
      <c r="I3280" s="1" t="s">
        <v>5875</v>
      </c>
      <c r="J3280" s="1">
        <f>IF(K3280="URBAN",1,IF(K3280="SUBURBAN",2,IF(K3280="RURAL",3,"")))</f>
        <v>1</v>
      </c>
      <c r="K3280" s="1" t="s">
        <v>42</v>
      </c>
      <c r="L3280" s="18">
        <v>46082</v>
      </c>
      <c r="M3280" s="49">
        <v>0.625</v>
      </c>
      <c r="N3280" s="18">
        <v>46083</v>
      </c>
      <c r="O3280" s="56">
        <v>0.5</v>
      </c>
      <c r="P3280" s="31" t="str">
        <f>TEXT($L3280, "dddd")</f>
        <v>Sunday</v>
      </c>
      <c r="Q3280" s="39" t="s">
        <v>111</v>
      </c>
      <c r="R3280" s="39">
        <v>1453</v>
      </c>
      <c r="S3280" s="1" t="str">
        <f>IF(OR(MONTH(L3280)=12, MONTH(L3280)&lt;=5), "Dry Season", "Wet Season")</f>
        <v>Dry Season</v>
      </c>
      <c r="T3280" s="1">
        <v>1</v>
      </c>
      <c r="U3280" s="1">
        <v>1</v>
      </c>
      <c r="V3280" s="1">
        <v>0</v>
      </c>
      <c r="W3280" s="2">
        <f>IF(ISNUMBER(SEARCH("N/A", X3280)), 0, 1)</f>
        <v>1</v>
      </c>
      <c r="X3280" s="1" t="s">
        <v>4609</v>
      </c>
      <c r="Y3280" s="1">
        <v>11.245350200000001</v>
      </c>
      <c r="Z3280" s="1">
        <v>125.0017186</v>
      </c>
      <c r="AA3280" s="11" cm="1">
        <f t="array" ref="AA3280">IF(ISBLANK(Y3280), 0, VINCentyInvDistance(F3280,G3280,Y3280,Z3280))</f>
        <v>222414.52486441919</v>
      </c>
      <c r="AB3280" s="1">
        <v>0</v>
      </c>
      <c r="AC3280" s="1">
        <v>0</v>
      </c>
      <c r="AD3280" s="1">
        <v>0</v>
      </c>
      <c r="AE3280" s="1">
        <v>8</v>
      </c>
      <c r="AF3280" s="1">
        <v>1</v>
      </c>
      <c r="AG3280" s="1" t="s">
        <v>5879</v>
      </c>
      <c r="AH3280" s="1" t="s">
        <v>5880</v>
      </c>
      <c r="AI3280" s="1" t="str">
        <f>TRIM(MID(SUBSTITUTE($H3280,",",REPT(" ",200)),(LEN($H3280)-LEN(SUBSTITUTE($H3280,",",""))-2)*200+1,200))</f>
        <v>Central Visayas</v>
      </c>
      <c r="AJ3280" s="1" t="s">
        <v>55</v>
      </c>
      <c r="AL3280" s="2">
        <v>0</v>
      </c>
      <c r="AM3280" s="1"/>
    </row>
    <row r="3281" spans="1:39" ht="12.75" customHeight="1">
      <c r="A3281" s="1"/>
      <c r="B3281" s="1" t="s">
        <v>10823</v>
      </c>
      <c r="C3281" s="1" t="s">
        <v>10824</v>
      </c>
      <c r="D3281" s="3" t="str">
        <f ca="1">IFERROR(__xludf.DUMMYFUNCTION("PROPER(REGEXEXTRACT(B2847, ""(?:https?:\/\/)?(?:www\.)?([a-zA-Z0-9-]+)\.""))"),"Skyscanner")</f>
        <v>Skyscanner</v>
      </c>
      <c r="E3281" s="1" t="s">
        <v>10825</v>
      </c>
      <c r="F3281" s="1">
        <v>9.4423600000000008</v>
      </c>
      <c r="G3281" s="1">
        <v>123.30318</v>
      </c>
      <c r="H3281" s="1" t="s">
        <v>10826</v>
      </c>
      <c r="I3281" s="1" t="s">
        <v>50</v>
      </c>
      <c r="J3281" s="1">
        <f>IF(K3281="URBAN",1,IF(K3281="SUBURBAN",2,IF(K3281="RURAL",3,"")))</f>
        <v>1</v>
      </c>
      <c r="K3281" s="1" t="s">
        <v>42</v>
      </c>
      <c r="L3281" s="18">
        <v>46082</v>
      </c>
      <c r="M3281" s="49">
        <v>0.58333333333333337</v>
      </c>
      <c r="N3281" s="18">
        <v>46083</v>
      </c>
      <c r="O3281" s="56">
        <v>0.58333333333333337</v>
      </c>
      <c r="P3281" s="31" t="str">
        <f>TEXT($L3281, "dddd")</f>
        <v>Sunday</v>
      </c>
      <c r="Q3281" s="39" t="s">
        <v>61</v>
      </c>
      <c r="R3281" s="39">
        <v>4143.83</v>
      </c>
      <c r="S3281" s="1" t="str">
        <f>IF(OR(MONTH(L3281)=12, MONTH(L3281)&lt;=5), "Dry Season", "Wet Season")</f>
        <v>Dry Season</v>
      </c>
      <c r="T3281" s="1">
        <v>1</v>
      </c>
      <c r="U3281" s="1">
        <v>0</v>
      </c>
      <c r="V3281" s="1">
        <v>0</v>
      </c>
      <c r="W3281" s="2">
        <f>IF(ISNUMBER(SEARCH("N/A", X3281)), 0, 1)</f>
        <v>1</v>
      </c>
      <c r="X3281" s="1" t="s">
        <v>1174</v>
      </c>
      <c r="Y3281" s="1">
        <v>14.589843999999999</v>
      </c>
      <c r="Z3281" s="1">
        <v>121.060554</v>
      </c>
      <c r="AA3281" s="11" cm="1">
        <f t="array" ref="AA3281">IF(ISBLANK(Y3281), 0, VINCentyInvDistance(F3281,G3281,Y3281,Z3281))</f>
        <v>619552.8704123788</v>
      </c>
      <c r="AB3281" s="1">
        <v>0</v>
      </c>
      <c r="AC3281" s="1">
        <v>6.2</v>
      </c>
      <c r="AD3281" s="1">
        <v>4.9000000000000004</v>
      </c>
      <c r="AE3281" s="1">
        <v>19</v>
      </c>
      <c r="AF3281" s="1">
        <v>1</v>
      </c>
      <c r="AG3281" s="1" t="s">
        <v>1180</v>
      </c>
      <c r="AH3281" s="1" t="s">
        <v>562</v>
      </c>
      <c r="AI3281" s="1" t="str">
        <f>TRIM(MID(SUBSTITUTE($H3281,",",REPT(" ",200)),(LEN($H3281)-LEN(SUBSTITUTE($H3281,",",""))-2)*200+1,200))</f>
        <v>Central Visayas</v>
      </c>
      <c r="AJ3281" s="1" t="s">
        <v>55</v>
      </c>
      <c r="AK3281" t="s">
        <v>10827</v>
      </c>
      <c r="AL3281" s="2">
        <v>0</v>
      </c>
      <c r="AM3281" s="1"/>
    </row>
    <row r="3282" spans="1:39" ht="12.75" customHeight="1">
      <c r="A3282" s="1"/>
      <c r="B3282" s="1" t="s">
        <v>10879</v>
      </c>
      <c r="C3282" s="1" t="s">
        <v>10880</v>
      </c>
      <c r="D3282" s="3" t="str">
        <f ca="1">IFERROR(__xludf.DUMMYFUNCTION("PROPER(REGEXEXTRACT(B2859, ""(?:https?:\/\/)?(?:www\.)?([a-zA-Z0-9-]+)\.""))"),"Google")</f>
        <v>Google</v>
      </c>
      <c r="E3282" s="1" t="s">
        <v>10881</v>
      </c>
      <c r="F3282" s="1">
        <v>12.003669</v>
      </c>
      <c r="G3282" s="1">
        <v>120.19323199999999</v>
      </c>
      <c r="H3282" s="1" t="s">
        <v>10882</v>
      </c>
      <c r="I3282" s="1" t="s">
        <v>3119</v>
      </c>
      <c r="J3282" s="1">
        <f>IF(K3282="URBAN",1,IF(K3282="SUBURBAN",2,IF(K3282="RURAL",3,"")))</f>
        <v>1</v>
      </c>
      <c r="K3282" s="1" t="s">
        <v>42</v>
      </c>
      <c r="L3282" s="18">
        <v>46082</v>
      </c>
      <c r="M3282" s="49">
        <v>0.625</v>
      </c>
      <c r="N3282" s="18">
        <v>46083</v>
      </c>
      <c r="O3282" s="56">
        <v>0.5</v>
      </c>
      <c r="P3282" s="31" t="str">
        <f>TEXT($L3282, "dddd")</f>
        <v>Sunday</v>
      </c>
      <c r="Q3282" s="39" t="s">
        <v>111</v>
      </c>
      <c r="R3282" s="39">
        <v>559</v>
      </c>
      <c r="S3282" s="1" t="str">
        <f>IF(OR(MONTH(L3282)=12, MONTH(L3282)&lt;=5), "Dry Season", "Wet Season")</f>
        <v>Dry Season</v>
      </c>
      <c r="T3282" s="1">
        <v>1</v>
      </c>
      <c r="U3282" s="1">
        <v>0</v>
      </c>
      <c r="V3282" s="1">
        <v>0</v>
      </c>
      <c r="W3282" s="2">
        <f>IF(ISNUMBER(SEARCH("N/A", X3282)), 0, 1)</f>
        <v>0</v>
      </c>
      <c r="X3282" s="1" t="s">
        <v>44</v>
      </c>
      <c r="Y3282" s="1"/>
      <c r="Z3282" s="1"/>
      <c r="AA3282" s="11" cm="1">
        <f t="array" ref="AA3282">IF(ISBLANK(Y3282), 0, VINCentyInvDistance(F3282,G3282,Y3282,Z3282))</f>
        <v>0</v>
      </c>
      <c r="AB3282" s="1">
        <v>0</v>
      </c>
      <c r="AC3282" s="1">
        <v>0</v>
      </c>
      <c r="AD3282" s="1">
        <v>0</v>
      </c>
      <c r="AE3282" s="1">
        <v>296</v>
      </c>
      <c r="AF3282" s="1">
        <v>1</v>
      </c>
      <c r="AG3282" s="1" t="s">
        <v>3284</v>
      </c>
      <c r="AH3282" s="1" t="s">
        <v>1597</v>
      </c>
      <c r="AI3282" s="1"/>
      <c r="AJ3282" s="1" t="s">
        <v>55</v>
      </c>
      <c r="AL3282" s="1">
        <v>1</v>
      </c>
      <c r="AM3282" s="1" t="s">
        <v>10883</v>
      </c>
    </row>
    <row r="3283" spans="1:39" ht="12.75" customHeight="1">
      <c r="A3283" s="1"/>
      <c r="B3283" s="1" t="s">
        <v>10901</v>
      </c>
      <c r="C3283" s="1" t="s">
        <v>10902</v>
      </c>
      <c r="D3283" s="3" t="str">
        <f ca="1">IFERROR(__xludf.DUMMYFUNCTION("PROPER(REGEXEXTRACT(B2864, ""(?:https?:\/\/)?(?:www\.)?([a-zA-Z0-9-]+)\.""))"),"Google")</f>
        <v>Google</v>
      </c>
      <c r="E3283" s="1" t="s">
        <v>10903</v>
      </c>
      <c r="F3283" s="1">
        <v>11.205076999999999</v>
      </c>
      <c r="G3283" s="1">
        <v>124.991298</v>
      </c>
      <c r="H3283" s="1" t="s">
        <v>10904</v>
      </c>
      <c r="I3283" s="1" t="s">
        <v>1211</v>
      </c>
      <c r="J3283" s="1">
        <f>IF(K3283="URBAN",1,IF(K3283="SUBURBAN",2,IF(K3283="RURAL",3,"")))</f>
        <v>1</v>
      </c>
      <c r="K3283" s="1" t="s">
        <v>42</v>
      </c>
      <c r="L3283" s="18">
        <v>46082</v>
      </c>
      <c r="M3283" s="49">
        <v>0.625</v>
      </c>
      <c r="N3283" s="18">
        <v>46083</v>
      </c>
      <c r="O3283" s="56">
        <v>0.5</v>
      </c>
      <c r="P3283" s="31" t="str">
        <f>TEXT($L3283, "dddd")</f>
        <v>Sunday</v>
      </c>
      <c r="Q3283" s="39" t="s">
        <v>1090</v>
      </c>
      <c r="R3283" s="39">
        <v>3265</v>
      </c>
      <c r="S3283" s="1" t="str">
        <f>IF(OR(MONTH(L3283)=12, MONTH(L3283)&lt;=5), "Dry Season", "Wet Season")</f>
        <v>Dry Season</v>
      </c>
      <c r="T3283" s="1">
        <v>1</v>
      </c>
      <c r="U3283" s="1">
        <v>1</v>
      </c>
      <c r="V3283" s="1">
        <v>0</v>
      </c>
      <c r="W3283" s="2">
        <f>IF(ISNUMBER(SEARCH("N/A", X3283)), 0, 1)</f>
        <v>0</v>
      </c>
      <c r="X3283" s="1" t="s">
        <v>44</v>
      </c>
      <c r="Y3283" s="1"/>
      <c r="Z3283" s="1"/>
      <c r="AA3283" s="11" cm="1">
        <f t="array" ref="AA3283">IF(ISBLANK(Y3283), 0, VINCentyInvDistance(F3283,G3283,Y3283,Z3283))</f>
        <v>0</v>
      </c>
      <c r="AB3283" s="1">
        <v>0</v>
      </c>
      <c r="AC3283" s="1">
        <v>0</v>
      </c>
      <c r="AD3283" s="1">
        <v>0</v>
      </c>
      <c r="AE3283" s="1">
        <v>1</v>
      </c>
      <c r="AF3283" s="1">
        <v>1</v>
      </c>
      <c r="AG3283" s="1" t="str">
        <f>TRIM(MID(SUBSTITUTE($H3283,",",REPT(" ",200)),(LEN($H3283)-LEN(SUBSTITUTE($H3283,",",""))-4)*200+1,200))</f>
        <v>Caibaan</v>
      </c>
      <c r="AH3283" s="1" t="str">
        <f>TRIM(MID(SUBSTITUTE($H3283,",",REPT(" ",200)),(LEN($H3283)-LEN(SUBSTITUTE($H3283,",",""))-3)*200+1,200))</f>
        <v>Tacloban</v>
      </c>
      <c r="AI3283" s="1" t="str">
        <f>TRIM(MID(SUBSTITUTE($H3283,",",REPT(" ",200)),(LEN($H3283)-LEN(SUBSTITUTE($H3283,",",""))-2)*200+1,200))</f>
        <v>Eastern Visayas</v>
      </c>
      <c r="AJ3283" s="1" t="str">
        <f>TRIM(MID(SUBSTITUTE($H3283,",",REPT(" ",200)),(LEN($H3283)-LEN(SUBSTITUTE($H3283,",",""))-0)*200+1,200))</f>
        <v>Philippines</v>
      </c>
      <c r="AL3283" s="2">
        <v>0</v>
      </c>
      <c r="AM3283" s="1"/>
    </row>
    <row r="3284" spans="1:39" ht="12.75" customHeight="1">
      <c r="A3284" s="1"/>
      <c r="B3284" s="1" t="s">
        <v>5989</v>
      </c>
      <c r="C3284" s="1" t="s">
        <v>10905</v>
      </c>
      <c r="D3284" s="3" t="str">
        <f ca="1">IFERROR(__xludf.DUMMYFUNCTION("PROPER(REGEXEXTRACT(B2865, ""(?:https?:\/\/)?(?:www\.)?([a-zA-Z0-9-]+)\.""))"),"Google")</f>
        <v>Google</v>
      </c>
      <c r="E3284" s="1" t="s">
        <v>10497</v>
      </c>
      <c r="F3284" s="1">
        <v>14.578321000000001</v>
      </c>
      <c r="G3284" s="1">
        <v>121.05083999999999</v>
      </c>
      <c r="H3284" s="1" t="s">
        <v>10906</v>
      </c>
      <c r="I3284" s="1" t="s">
        <v>5875</v>
      </c>
      <c r="J3284" s="1">
        <f>IF(K3284="URBAN",1,IF(K3284="SUBURBAN",2,IF(K3284="RURAL",3,"")))</f>
        <v>1</v>
      </c>
      <c r="K3284" s="1" t="s">
        <v>42</v>
      </c>
      <c r="L3284" s="18">
        <v>46082</v>
      </c>
      <c r="M3284" s="49">
        <v>0.625</v>
      </c>
      <c r="N3284" s="18">
        <v>46083</v>
      </c>
      <c r="O3284" s="56">
        <v>0.5</v>
      </c>
      <c r="P3284" s="31" t="str">
        <f>TEXT($L3284, "dddd")</f>
        <v>Sunday</v>
      </c>
      <c r="Q3284" s="39" t="s">
        <v>67</v>
      </c>
      <c r="R3284" s="39">
        <v>1568</v>
      </c>
      <c r="S3284" s="1" t="str">
        <f>IF(OR(MONTH(L3284)=12, MONTH(L3284)&lt;=5), "Dry Season", "Wet Season")</f>
        <v>Dry Season</v>
      </c>
      <c r="T3284" s="1">
        <v>1</v>
      </c>
      <c r="U3284" s="1">
        <v>1</v>
      </c>
      <c r="V3284" s="1">
        <v>0</v>
      </c>
      <c r="W3284" s="2">
        <f>IF(ISNUMBER(SEARCH("N/A", X3284)), 0, 1)</f>
        <v>1</v>
      </c>
      <c r="X3284" s="1" t="s">
        <v>4609</v>
      </c>
      <c r="Y3284" s="1">
        <v>11.245350200000001</v>
      </c>
      <c r="Z3284" s="1">
        <v>125.0017186</v>
      </c>
      <c r="AA3284" s="11" cm="1">
        <f t="array" ref="AA3284">IF(ISBLANK(Y3284), 0, VINCentyInvDistance(F3284,G3284,Y3284,Z3284))</f>
        <v>565448.35796420625</v>
      </c>
      <c r="AB3284" s="1">
        <v>0</v>
      </c>
      <c r="AC3284" s="1">
        <v>0</v>
      </c>
      <c r="AD3284" s="1">
        <v>0</v>
      </c>
      <c r="AE3284" s="1">
        <v>408</v>
      </c>
      <c r="AF3284" s="1">
        <v>1</v>
      </c>
      <c r="AG3284" s="1" t="s">
        <v>5879</v>
      </c>
      <c r="AH3284" s="1" t="s">
        <v>5880</v>
      </c>
      <c r="AI3284" s="1" t="str">
        <f>TRIM(MID(SUBSTITUTE($H3284,",",REPT(" ",200)),(LEN($H3284)-LEN(SUBSTITUTE($H3284,",",""))-2)*200+1,200))</f>
        <v>Metro Manila</v>
      </c>
      <c r="AJ3284" s="1" t="s">
        <v>55</v>
      </c>
      <c r="AL3284" s="2">
        <v>0</v>
      </c>
      <c r="AM3284" s="1"/>
    </row>
    <row r="3285" spans="1:39" ht="12.75" customHeight="1">
      <c r="A3285" s="1"/>
      <c r="B3285" s="1" t="s">
        <v>10907</v>
      </c>
      <c r="C3285" s="1" t="s">
        <v>10908</v>
      </c>
      <c r="D3285" s="3" t="str">
        <f ca="1">IFERROR(__xludf.DUMMYFUNCTION("PROPER(REGEXEXTRACT(B2866, ""(?:https?:\/\/)?(?:www\.)?([a-zA-Z0-9-]+)\.""))"),"Skyscanner")</f>
        <v>Skyscanner</v>
      </c>
      <c r="E3285" s="1" t="s">
        <v>10909</v>
      </c>
      <c r="F3285" s="1">
        <v>14.57061</v>
      </c>
      <c r="G3285" s="1">
        <v>120.985761</v>
      </c>
      <c r="H3285" s="1" t="s">
        <v>10910</v>
      </c>
      <c r="I3285" s="1" t="s">
        <v>50</v>
      </c>
      <c r="J3285" s="1">
        <f>IF(K3285="URBAN",1,IF(K3285="SUBURBAN",2,IF(K3285="RURAL",3,"")))</f>
        <v>1</v>
      </c>
      <c r="K3285" s="1" t="s">
        <v>42</v>
      </c>
      <c r="L3285" s="18">
        <v>46082</v>
      </c>
      <c r="M3285" s="49">
        <v>0.58333333333333337</v>
      </c>
      <c r="N3285" s="18">
        <v>46083</v>
      </c>
      <c r="O3285" s="56">
        <v>0.5</v>
      </c>
      <c r="P3285" s="31" t="str">
        <f>TEXT($L3285, "dddd")</f>
        <v>Sunday</v>
      </c>
      <c r="Q3285" s="39" t="s">
        <v>323</v>
      </c>
      <c r="R3285" s="39">
        <v>3873</v>
      </c>
      <c r="S3285" s="1" t="str">
        <f>IF(OR(MONTH(L3285)=12, MONTH(L3285)&lt;=5), "Dry Season", "Wet Season")</f>
        <v>Dry Season</v>
      </c>
      <c r="T3285" s="1">
        <v>1</v>
      </c>
      <c r="U3285" s="1">
        <v>0</v>
      </c>
      <c r="V3285" s="1">
        <v>0</v>
      </c>
      <c r="W3285" s="2">
        <f>IF(ISNUMBER(SEARCH("N/A", X3285)), 0, 1)</f>
        <v>1</v>
      </c>
      <c r="X3285" s="1" t="s">
        <v>1613</v>
      </c>
      <c r="Y3285" s="1">
        <v>14.585597</v>
      </c>
      <c r="Z3285" s="1">
        <v>121.05717</v>
      </c>
      <c r="AA3285" s="11" cm="1">
        <f t="array" ref="AA3285">IF(ISBLANK(Y3285), 0, VINCentyInvDistance(F3285,G3285,Y3285,Z3285))</f>
        <v>7871.5681402437667</v>
      </c>
      <c r="AB3285" s="1">
        <v>0</v>
      </c>
      <c r="AC3285" s="1">
        <v>0</v>
      </c>
      <c r="AD3285" s="1">
        <v>0</v>
      </c>
      <c r="AE3285" s="1">
        <v>303</v>
      </c>
      <c r="AF3285" s="1">
        <v>1</v>
      </c>
      <c r="AG3285" s="1" t="s">
        <v>6849</v>
      </c>
      <c r="AH3285" s="1" t="s">
        <v>6850</v>
      </c>
      <c r="AI3285" s="1" t="str">
        <f>TRIM(MID(SUBSTITUTE($H3285,",",REPT(" ",200)),(LEN($H3285)-LEN(SUBSTITUTE($H3285,",",""))-2)*200+1,200))</f>
        <v>Metro Manila</v>
      </c>
      <c r="AJ3285" s="1" t="s">
        <v>55</v>
      </c>
      <c r="AK3285" t="s">
        <v>17392</v>
      </c>
      <c r="AL3285" s="2">
        <v>0</v>
      </c>
      <c r="AM3285" s="1"/>
    </row>
    <row r="3286" spans="1:39" ht="12.75" customHeight="1">
      <c r="A3286" s="1"/>
      <c r="B3286" s="1" t="s">
        <v>10911</v>
      </c>
      <c r="C3286" s="1" t="s">
        <v>10912</v>
      </c>
      <c r="D3286" s="3" t="str">
        <f ca="1">IFERROR(__xludf.DUMMYFUNCTION("PROPER(REGEXEXTRACT(B2867, ""(?:https?:\/\/)?(?:www\.)?([a-zA-Z0-9-]+)\.""))"),"Skyscanner")</f>
        <v>Skyscanner</v>
      </c>
      <c r="E3286" s="1" t="s">
        <v>10913</v>
      </c>
      <c r="F3286" s="1">
        <v>14.57061</v>
      </c>
      <c r="G3286" s="1">
        <v>120.985761</v>
      </c>
      <c r="H3286" s="1" t="s">
        <v>10910</v>
      </c>
      <c r="I3286" s="1" t="s">
        <v>50</v>
      </c>
      <c r="J3286" s="1">
        <f>IF(K3286="URBAN",1,IF(K3286="SUBURBAN",2,IF(K3286="RURAL",3,"")))</f>
        <v>1</v>
      </c>
      <c r="K3286" s="1" t="s">
        <v>42</v>
      </c>
      <c r="L3286" s="18">
        <v>46082</v>
      </c>
      <c r="M3286" s="49">
        <v>0.625</v>
      </c>
      <c r="N3286" s="18">
        <v>46083</v>
      </c>
      <c r="O3286" s="56">
        <v>0.45833333333333331</v>
      </c>
      <c r="P3286" s="31" t="str">
        <f>TEXT($L3286, "dddd")</f>
        <v>Sunday</v>
      </c>
      <c r="Q3286" s="39" t="s">
        <v>61</v>
      </c>
      <c r="R3286" s="39">
        <v>5905</v>
      </c>
      <c r="S3286" s="1" t="str">
        <f>IF(OR(MONTH(L3286)=12, MONTH(L3286)&lt;=5), "Dry Season", "Wet Season")</f>
        <v>Dry Season</v>
      </c>
      <c r="T3286" s="1">
        <v>1</v>
      </c>
      <c r="U3286" s="1">
        <v>1</v>
      </c>
      <c r="V3286" s="1">
        <v>0</v>
      </c>
      <c r="W3286" s="2">
        <f>IF(ISNUMBER(SEARCH("N/A", X3286)), 0, 1)</f>
        <v>0</v>
      </c>
      <c r="X3286" s="1" t="s">
        <v>44</v>
      </c>
      <c r="Y3286" s="1"/>
      <c r="Z3286" s="1"/>
      <c r="AA3286" s="11" cm="1">
        <f t="array" ref="AA3286">IF(ISBLANK(Y3286), 0, VINCentyInvDistance(F3286,G3286,Y3286,Z3286))</f>
        <v>0</v>
      </c>
      <c r="AB3286" s="1">
        <v>1</v>
      </c>
      <c r="AC3286" s="1">
        <v>7.8</v>
      </c>
      <c r="AD3286" s="1">
        <v>4.2</v>
      </c>
      <c r="AE3286" s="1">
        <v>88</v>
      </c>
      <c r="AF3286" s="1">
        <v>1</v>
      </c>
      <c r="AG3286" s="1" t="s">
        <v>68</v>
      </c>
      <c r="AH3286" s="1" t="str">
        <f>TRIM(MID(SUBSTITUTE($H3286,",",REPT(" ",200)),(LEN($H3286)-LEN(SUBSTITUTE($H3286,",",""))-3)*200+1,200))</f>
        <v>Capital District</v>
      </c>
      <c r="AI3286" s="1" t="str">
        <f>TRIM(MID(SUBSTITUTE($H3286,",",REPT(" ",200)),(LEN($H3286)-LEN(SUBSTITUTE($H3286,",",""))-2)*200+1,200))</f>
        <v>Metro Manila</v>
      </c>
      <c r="AJ3286" s="1" t="s">
        <v>55</v>
      </c>
      <c r="AK3286" t="s">
        <v>17393</v>
      </c>
      <c r="AL3286" s="2">
        <v>0</v>
      </c>
      <c r="AM3286" s="1" t="s">
        <v>10914</v>
      </c>
    </row>
    <row r="3287" spans="1:39" ht="12.75" customHeight="1">
      <c r="A3287" s="1"/>
      <c r="B3287" s="1" t="s">
        <v>10915</v>
      </c>
      <c r="C3287" s="1" t="s">
        <v>10916</v>
      </c>
      <c r="D3287" s="3" t="str">
        <f ca="1">IFERROR(__xludf.DUMMYFUNCTION("PROPER(REGEXEXTRACT(B2868, ""(?:https?:\/\/)?(?:www\.)?([a-zA-Z0-9-]+)\.""))"),"Google")</f>
        <v>Google</v>
      </c>
      <c r="E3287" s="1" t="s">
        <v>10917</v>
      </c>
      <c r="F3287" s="1">
        <v>9.7840000000000007</v>
      </c>
      <c r="G3287" s="1">
        <v>124.14360000000001</v>
      </c>
      <c r="H3287" s="1" t="s">
        <v>3080</v>
      </c>
      <c r="I3287" s="1" t="s">
        <v>50</v>
      </c>
      <c r="J3287" s="1">
        <f>IF(K3287="URBAN",1,IF(K3287="SUBURBAN",2,IF(K3287="RURAL",3,"")))</f>
        <v>1</v>
      </c>
      <c r="K3287" s="1" t="s">
        <v>42</v>
      </c>
      <c r="L3287" s="18">
        <v>46082</v>
      </c>
      <c r="M3287" s="49">
        <v>0.625</v>
      </c>
      <c r="N3287" s="18">
        <v>46083</v>
      </c>
      <c r="O3287" s="56">
        <v>0.5</v>
      </c>
      <c r="P3287" s="31" t="str">
        <f>TEXT($L3287, "dddd")</f>
        <v>Sunday</v>
      </c>
      <c r="Q3287" s="39" t="s">
        <v>117</v>
      </c>
      <c r="R3287" s="39">
        <v>851</v>
      </c>
      <c r="S3287" s="1" t="str">
        <f>IF(OR(MONTH(L3287)=12, MONTH(L3287)&lt;=5), "Dry Season", "Wet Season")</f>
        <v>Dry Season</v>
      </c>
      <c r="T3287" s="1">
        <v>1</v>
      </c>
      <c r="U3287" s="1">
        <v>1</v>
      </c>
      <c r="V3287" s="1">
        <v>0</v>
      </c>
      <c r="W3287" s="2">
        <f>IF(ISNUMBER(SEARCH("N/A", X3287)), 0, 1)</f>
        <v>0</v>
      </c>
      <c r="X3287" s="1" t="s">
        <v>44</v>
      </c>
      <c r="Y3287" s="1"/>
      <c r="Z3287" s="1"/>
      <c r="AA3287" s="11" cm="1">
        <f t="array" ref="AA3287">IF(ISBLANK(Y3287), 0, VINCentyInvDistance(F3287,G3287,Y3287,Z3287))</f>
        <v>0</v>
      </c>
      <c r="AB3287" s="1">
        <v>0</v>
      </c>
      <c r="AC3287" s="1">
        <v>0</v>
      </c>
      <c r="AD3287" s="1">
        <v>0</v>
      </c>
      <c r="AE3287" s="1">
        <v>69</v>
      </c>
      <c r="AF3287" s="1">
        <v>1</v>
      </c>
      <c r="AG3287" s="1" t="str">
        <f>TRIM(MID(SUBSTITUTE($H3287,",",REPT(" ",200)),(LEN($H3287)-LEN(SUBSTITUTE($H3287,",",""))-4)*200+1,200))</f>
        <v>Batuan</v>
      </c>
      <c r="AH3287" s="1" t="str">
        <f>TRIM(MID(SUBSTITUTE($H3287,",",REPT(" ",200)),(LEN($H3287)-LEN(SUBSTITUTE($H3287,",",""))-3)*200+1,200))</f>
        <v>Bohol</v>
      </c>
      <c r="AI3287" s="1" t="str">
        <f>TRIM(MID(SUBSTITUTE($H3287,",",REPT(" ",200)),(LEN($H3287)-LEN(SUBSTITUTE($H3287,",",""))-2)*200+1,200))</f>
        <v>Central Visayas</v>
      </c>
      <c r="AJ3287" s="1" t="str">
        <f>TRIM(MID(SUBSTITUTE($H3287,",",REPT(" ",200)),(LEN($H3287)-LEN(SUBSTITUTE($H3287,",",""))-0)*200+1,200))</f>
        <v>Philippines</v>
      </c>
      <c r="AL3287" s="2">
        <v>0</v>
      </c>
      <c r="AM3287" s="1"/>
    </row>
    <row r="3288" spans="1:39" ht="12.75" customHeight="1">
      <c r="A3288" s="1"/>
      <c r="B3288" s="1" t="s">
        <v>10927</v>
      </c>
      <c r="C3288" s="1" t="s">
        <v>10928</v>
      </c>
      <c r="D3288" s="3" t="str">
        <f ca="1">IFERROR(__xludf.DUMMYFUNCTION("PROPER(REGEXEXTRACT(B2871, ""(?:https?:\/\/)?(?:www\.)?([a-zA-Z0-9-]+)\.""))"),"Google")</f>
        <v>Google</v>
      </c>
      <c r="E3288" s="1" t="s">
        <v>10929</v>
      </c>
      <c r="F3288" s="1">
        <v>13.4999999965</v>
      </c>
      <c r="G3288" s="1">
        <v>120.9541667285</v>
      </c>
      <c r="H3288" s="1" t="s">
        <v>10930</v>
      </c>
      <c r="I3288" s="1" t="s">
        <v>50</v>
      </c>
      <c r="J3288" s="1">
        <f>IF(K3288="URBAN",1,IF(K3288="SUBURBAN",2,IF(K3288="RURAL",3,"")))</f>
        <v>1</v>
      </c>
      <c r="K3288" s="1" t="s">
        <v>42</v>
      </c>
      <c r="L3288" s="18">
        <v>46082</v>
      </c>
      <c r="M3288" s="49">
        <v>0.625</v>
      </c>
      <c r="N3288" s="18">
        <v>46083</v>
      </c>
      <c r="O3288" s="56">
        <v>0.5</v>
      </c>
      <c r="P3288" s="31" t="str">
        <f>TEXT($L3288, "dddd")</f>
        <v>Sunday</v>
      </c>
      <c r="Q3288" s="39" t="s">
        <v>111</v>
      </c>
      <c r="R3288" s="39">
        <v>2200</v>
      </c>
      <c r="S3288" s="1" t="str">
        <f>IF(OR(MONTH(L3288)=12, MONTH(L3288)&lt;=5), "Dry Season", "Wet Season")</f>
        <v>Dry Season</v>
      </c>
      <c r="T3288" s="1">
        <v>1</v>
      </c>
      <c r="U3288" s="1">
        <v>1</v>
      </c>
      <c r="V3288" s="1">
        <v>1</v>
      </c>
      <c r="W3288" s="2">
        <f>IF(ISNUMBER(SEARCH("N/A", X3288)), 0, 1)</f>
        <v>0</v>
      </c>
      <c r="X3288" s="1" t="s">
        <v>44</v>
      </c>
      <c r="Y3288" s="1"/>
      <c r="Z3288" s="1"/>
      <c r="AA3288" s="11" cm="1">
        <f t="array" ref="AA3288">IF(ISBLANK(Y3288), 0, VINCentyInvDistance(F3288,G3288,Y3288,Z3288))</f>
        <v>0</v>
      </c>
      <c r="AB3288" s="1">
        <v>0</v>
      </c>
      <c r="AC3288" s="1">
        <v>0</v>
      </c>
      <c r="AD3288" s="1">
        <v>0</v>
      </c>
      <c r="AE3288" s="1">
        <v>2</v>
      </c>
      <c r="AF3288" s="1">
        <v>1</v>
      </c>
      <c r="AG3288" s="1" t="str">
        <f>TRIM(MID(SUBSTITUTE($H3288,",",REPT(" ",200)),(LEN($H3288)-LEN(SUBSTITUTE($H3288,",",""))-4)*200+1,200))</f>
        <v>Puerto Galera</v>
      </c>
      <c r="AH3288" s="1" t="str">
        <f>TRIM(MID(SUBSTITUTE($H3288,",",REPT(" ",200)),(LEN($H3288)-LEN(SUBSTITUTE($H3288,",",""))-3)*200+1,200))</f>
        <v>Oriental Mindoro</v>
      </c>
      <c r="AI3288" s="1" t="str">
        <f>TRIM(MID(SUBSTITUTE($H3288,",",REPT(" ",200)),(LEN($H3288)-LEN(SUBSTITUTE($H3288,",",""))-2)*200+1,200))</f>
        <v>Mimaropa</v>
      </c>
      <c r="AJ3288" s="1" t="str">
        <f>TRIM(MID(SUBSTITUTE($H3288,",",REPT(" ",200)),(LEN($H3288)-LEN(SUBSTITUTE($H3288,",",""))-0)*200+1,200))</f>
        <v>Philippines</v>
      </c>
      <c r="AL3288" s="2">
        <v>0</v>
      </c>
      <c r="AM3288" s="1"/>
    </row>
    <row r="3289" spans="1:39" ht="12.75" customHeight="1">
      <c r="A3289" s="1"/>
      <c r="B3289" s="1" t="s">
        <v>10963</v>
      </c>
      <c r="C3289" s="1" t="s">
        <v>10964</v>
      </c>
      <c r="D3289" s="3" t="str">
        <f ca="1">IFERROR(__xludf.DUMMYFUNCTION("PROPER(REGEXEXTRACT(B2879, ""(?:https?:\/\/)?(?:www\.)?([a-zA-Z0-9-]+)\.""))"),"Google")</f>
        <v>Google</v>
      </c>
      <c r="E3289" s="1" t="s">
        <v>10965</v>
      </c>
      <c r="F3289" s="1">
        <v>14.623548</v>
      </c>
      <c r="G3289" s="1">
        <v>121.053166</v>
      </c>
      <c r="H3289" s="1" t="s">
        <v>10966</v>
      </c>
      <c r="I3289" s="1" t="s">
        <v>1211</v>
      </c>
      <c r="J3289" s="1">
        <f>IF(K3289="URBAN",1,IF(K3289="SUBURBAN",2,IF(K3289="RURAL",3,"")))</f>
        <v>1</v>
      </c>
      <c r="K3289" s="1" t="s">
        <v>42</v>
      </c>
      <c r="L3289" s="18">
        <v>46082</v>
      </c>
      <c r="M3289" s="49">
        <v>0.625</v>
      </c>
      <c r="N3289" s="18">
        <v>46083</v>
      </c>
      <c r="O3289" s="56">
        <v>0.5</v>
      </c>
      <c r="P3289" s="31" t="str">
        <f>TEXT($L3289, "dddd")</f>
        <v>Sunday</v>
      </c>
      <c r="Q3289" s="39" t="s">
        <v>111</v>
      </c>
      <c r="R3289" s="39">
        <v>1185</v>
      </c>
      <c r="S3289" s="1" t="str">
        <f>IF(OR(MONTH(L3289)=12, MONTH(L3289)&lt;=5), "Dry Season", "Wet Season")</f>
        <v>Dry Season</v>
      </c>
      <c r="T3289" s="1">
        <v>1</v>
      </c>
      <c r="U3289" s="1">
        <v>0</v>
      </c>
      <c r="V3289" s="1">
        <v>0</v>
      </c>
      <c r="W3289" s="2">
        <f>IF(ISNUMBER(SEARCH("N/A", X3289)), 0, 1)</f>
        <v>0</v>
      </c>
      <c r="X3289" s="1" t="s">
        <v>44</v>
      </c>
      <c r="Y3289" s="1"/>
      <c r="Z3289" s="1"/>
      <c r="AA3289" s="11" cm="1">
        <f t="array" ref="AA3289">IF(ISBLANK(Y3289), 0, VINCentyInvDistance(F3289,G3289,Y3289,Z3289))</f>
        <v>0</v>
      </c>
      <c r="AB3289" s="1">
        <v>0</v>
      </c>
      <c r="AC3289" s="1">
        <v>0</v>
      </c>
      <c r="AD3289" s="1">
        <v>0</v>
      </c>
      <c r="AE3289" s="1">
        <v>5</v>
      </c>
      <c r="AF3289" s="1">
        <v>1</v>
      </c>
      <c r="AG3289" s="1" t="str">
        <f>TRIM(MID(SUBSTITUTE($H3289,",",REPT(" ",200)),(LEN($H3289)-LEN(SUBSTITUTE($H3289,",",""))-4)*200+1,200))</f>
        <v>Quezon City</v>
      </c>
      <c r="AH3289" s="1" t="str">
        <f>TRIM(MID(SUBSTITUTE($H3289,",",REPT(" ",200)),(LEN($H3289)-LEN(SUBSTITUTE($H3289,",",""))-3)*200+1,200))</f>
        <v>Eastern Manila District</v>
      </c>
      <c r="AI3289" s="1" t="str">
        <f>TRIM(MID(SUBSTITUTE($H3289,",",REPT(" ",200)),(LEN($H3289)-LEN(SUBSTITUTE($H3289,",",""))-2)*200+1,200))</f>
        <v>Metro Manila</v>
      </c>
      <c r="AJ3289" s="1" t="str">
        <f>TRIM(MID(SUBSTITUTE($H3289,",",REPT(" ",200)),(LEN($H3289)-LEN(SUBSTITUTE($H3289,",",""))-0)*200+1,200))</f>
        <v>Philippines</v>
      </c>
      <c r="AL3289" s="2">
        <v>0</v>
      </c>
      <c r="AM3289" s="1"/>
    </row>
    <row r="3290" spans="1:39" ht="12.75" customHeight="1">
      <c r="A3290" s="1"/>
      <c r="B3290" s="1" t="s">
        <v>10967</v>
      </c>
      <c r="C3290" s="1" t="s">
        <v>10968</v>
      </c>
      <c r="D3290" s="3" t="str">
        <f ca="1">IFERROR(__xludf.DUMMYFUNCTION("PROPER(REGEXEXTRACT(B2880, ""(?:https?:\/\/)?(?:www\.)?([a-zA-Z0-9-]+)\.""))"),"Skyscanner")</f>
        <v>Skyscanner</v>
      </c>
      <c r="E3290" s="1" t="s">
        <v>10969</v>
      </c>
      <c r="F3290" s="1">
        <v>9.7877500000000008</v>
      </c>
      <c r="G3290" s="1">
        <v>124.13601</v>
      </c>
      <c r="H3290" s="1" t="s">
        <v>3080</v>
      </c>
      <c r="I3290" s="1" t="s">
        <v>50</v>
      </c>
      <c r="J3290" s="1">
        <f>IF(K3290="URBAN",1,IF(K3290="SUBURBAN",2,IF(K3290="RURAL",3,"")))</f>
        <v>1</v>
      </c>
      <c r="K3290" s="1" t="s">
        <v>42</v>
      </c>
      <c r="L3290" s="18">
        <v>46082</v>
      </c>
      <c r="M3290" s="49">
        <v>0.58333333333333337</v>
      </c>
      <c r="N3290" s="18">
        <v>46083</v>
      </c>
      <c r="O3290" s="56">
        <v>0.5</v>
      </c>
      <c r="P3290" s="31" t="str">
        <f>TEXT($L3290, "dddd")</f>
        <v>Sunday</v>
      </c>
      <c r="Q3290" s="39" t="s">
        <v>10970</v>
      </c>
      <c r="R3290" s="39">
        <v>550</v>
      </c>
      <c r="S3290" s="1" t="str">
        <f>IF(OR(MONTH(L3290)=12, MONTH(L3290)&lt;=5), "Dry Season", "Wet Season")</f>
        <v>Dry Season</v>
      </c>
      <c r="T3290" s="1">
        <v>1</v>
      </c>
      <c r="U3290" s="1">
        <v>1</v>
      </c>
      <c r="V3290" s="1">
        <v>0</v>
      </c>
      <c r="W3290" s="2">
        <f>IF(ISNUMBER(SEARCH("N/A", X3290)), 0, 1)</f>
        <v>1</v>
      </c>
      <c r="X3290" s="1" t="s">
        <v>1174</v>
      </c>
      <c r="Y3290" s="1">
        <v>14.589843999999999</v>
      </c>
      <c r="Z3290" s="1">
        <v>121.060554</v>
      </c>
      <c r="AA3290" s="11" cm="1">
        <f t="array" ref="AA3290">IF(ISBLANK(Y3290), 0, VINCentyInvDistance(F3290,G3290,Y3290,Z3290))</f>
        <v>627810.47579696297</v>
      </c>
      <c r="AB3290" s="1">
        <v>0</v>
      </c>
      <c r="AC3290" s="1">
        <v>7.6</v>
      </c>
      <c r="AD3290" s="1">
        <v>4.9000000000000004</v>
      </c>
      <c r="AE3290" s="1">
        <v>10</v>
      </c>
      <c r="AF3290" s="1">
        <v>1</v>
      </c>
      <c r="AG3290" s="1" t="s">
        <v>1180</v>
      </c>
      <c r="AH3290" s="1" t="s">
        <v>562</v>
      </c>
      <c r="AI3290" s="1" t="str">
        <f>TRIM(MID(SUBSTITUTE($H3290,",",REPT(" ",200)),(LEN($H3290)-LEN(SUBSTITUTE($H3290,",",""))-2)*200+1,200))</f>
        <v>Central Visayas</v>
      </c>
      <c r="AJ3290" s="1" t="s">
        <v>55</v>
      </c>
      <c r="AK3290" t="s">
        <v>5906</v>
      </c>
      <c r="AL3290" s="2">
        <v>0</v>
      </c>
      <c r="AM3290" s="1"/>
    </row>
    <row r="3291" spans="1:39" ht="12.75" customHeight="1">
      <c r="A3291" s="1"/>
      <c r="B3291" s="1" t="s">
        <v>10985</v>
      </c>
      <c r="C3291" s="1" t="s">
        <v>10986</v>
      </c>
      <c r="D3291" s="3" t="str">
        <f ca="1">IFERROR(__xludf.DUMMYFUNCTION("PROPER(REGEXEXTRACT(B2884, ""(?:https?:\/\/)?(?:www\.)?([a-zA-Z0-9-]+)\.""))"),"Google")</f>
        <v>Google</v>
      </c>
      <c r="E3291" s="1" t="s">
        <v>10987</v>
      </c>
      <c r="F3291" s="1">
        <v>14.59942</v>
      </c>
      <c r="G3291" s="1">
        <v>120.99901</v>
      </c>
      <c r="H3291" s="1" t="s">
        <v>10988</v>
      </c>
      <c r="I3291" s="1" t="s">
        <v>50</v>
      </c>
      <c r="J3291" s="1">
        <f>IF(K3291="URBAN",1,IF(K3291="SUBURBAN",2,IF(K3291="RURAL",3,"")))</f>
        <v>1</v>
      </c>
      <c r="K3291" s="1" t="s">
        <v>42</v>
      </c>
      <c r="L3291" s="18">
        <v>46082</v>
      </c>
      <c r="M3291" s="49">
        <v>0.625</v>
      </c>
      <c r="N3291" s="18">
        <v>46083</v>
      </c>
      <c r="O3291" s="56">
        <v>0.5</v>
      </c>
      <c r="P3291" s="31" t="str">
        <f>TEXT($L3291, "dddd")</f>
        <v>Sunday</v>
      </c>
      <c r="Q3291" s="39" t="s">
        <v>2358</v>
      </c>
      <c r="R3291" s="39">
        <v>4499</v>
      </c>
      <c r="S3291" s="1" t="str">
        <f>IF(OR(MONTH(L3291)=12, MONTH(L3291)&lt;=5), "Dry Season", "Wet Season")</f>
        <v>Dry Season</v>
      </c>
      <c r="T3291" s="1">
        <v>1</v>
      </c>
      <c r="U3291" s="1">
        <v>0</v>
      </c>
      <c r="V3291" s="1">
        <v>0</v>
      </c>
      <c r="W3291" s="2">
        <f>IF(ISNUMBER(SEARCH("N/A", X3291)), 0, 1)</f>
        <v>0</v>
      </c>
      <c r="X3291" s="1" t="s">
        <v>44</v>
      </c>
      <c r="Y3291" s="1"/>
      <c r="Z3291" s="1"/>
      <c r="AA3291" s="11" cm="1">
        <f t="array" ref="AA3291">IF(ISBLANK(Y3291), 0, VINCentyInvDistance(F3291,G3291,Y3291,Z3291))</f>
        <v>0</v>
      </c>
      <c r="AB3291" s="1">
        <v>0</v>
      </c>
      <c r="AC3291" s="1">
        <v>0</v>
      </c>
      <c r="AD3291" s="1">
        <v>0</v>
      </c>
      <c r="AE3291" s="1">
        <v>77</v>
      </c>
      <c r="AF3291" s="1">
        <v>1</v>
      </c>
      <c r="AG3291" s="1" t="str">
        <f>TRIM(MID(SUBSTITUTE($H3291,",",REPT(" ",200)),(LEN($H3291)-LEN(SUBSTITUTE($H3291,",",""))-4)*200+1,200))</f>
        <v>Manila</v>
      </c>
      <c r="AH3291" s="1" t="str">
        <f>TRIM(MID(SUBSTITUTE($H3291,",",REPT(" ",200)),(LEN($H3291)-LEN(SUBSTITUTE($H3291,",",""))-3)*200+1,200))</f>
        <v>Capital District</v>
      </c>
      <c r="AI3291" s="1" t="str">
        <f>TRIM(MID(SUBSTITUTE($H3291,",",REPT(" ",200)),(LEN($H3291)-LEN(SUBSTITUTE($H3291,",",""))-2)*200+1,200))</f>
        <v>Metro Manila</v>
      </c>
      <c r="AJ3291" s="1" t="str">
        <f>TRIM(MID(SUBSTITUTE($H3291,",",REPT(" ",200)),(LEN($H3291)-LEN(SUBSTITUTE($H3291,",",""))-0)*200+1,200))</f>
        <v>Philippines</v>
      </c>
      <c r="AL3291" s="2">
        <v>0</v>
      </c>
      <c r="AM3291" s="1"/>
    </row>
    <row r="3292" spans="1:39" ht="12.75" customHeight="1">
      <c r="A3292" s="1"/>
      <c r="B3292" s="1" t="s">
        <v>10989</v>
      </c>
      <c r="C3292" s="1" t="s">
        <v>10990</v>
      </c>
      <c r="D3292" s="3" t="str">
        <f ca="1">IFERROR(__xludf.DUMMYFUNCTION("PROPER(REGEXEXTRACT(B2885, ""(?:https?:\/\/)?(?:www\.)?([a-zA-Z0-9-]+)\.""))"),"Skyscanner")</f>
        <v>Skyscanner</v>
      </c>
      <c r="E3292" s="1" t="s">
        <v>10991</v>
      </c>
      <c r="F3292" s="1">
        <v>14.59942</v>
      </c>
      <c r="G3292" s="1">
        <v>120.99901</v>
      </c>
      <c r="H3292" s="1" t="s">
        <v>10988</v>
      </c>
      <c r="I3292" s="1" t="s">
        <v>50</v>
      </c>
      <c r="J3292" s="1">
        <f>IF(K3292="URBAN",1,IF(K3292="SUBURBAN",2,IF(K3292="RURAL",3,"")))</f>
        <v>1</v>
      </c>
      <c r="K3292" s="1" t="s">
        <v>42</v>
      </c>
      <c r="L3292" s="18">
        <v>46082</v>
      </c>
      <c r="M3292" s="49">
        <v>0.625</v>
      </c>
      <c r="N3292" s="18">
        <v>46083</v>
      </c>
      <c r="O3292" s="56">
        <v>0.5</v>
      </c>
      <c r="P3292" s="31" t="str">
        <f>TEXT($L3292, "dddd")</f>
        <v>Sunday</v>
      </c>
      <c r="Q3292" s="39" t="s">
        <v>111</v>
      </c>
      <c r="R3292" s="39">
        <v>1979</v>
      </c>
      <c r="S3292" s="1" t="str">
        <f>IF(OR(MONTH(L3292)=12, MONTH(L3292)&lt;=5), "Dry Season", "Wet Season")</f>
        <v>Dry Season</v>
      </c>
      <c r="T3292" s="1">
        <v>1</v>
      </c>
      <c r="U3292" s="1">
        <v>1</v>
      </c>
      <c r="V3292" s="1">
        <v>1</v>
      </c>
      <c r="W3292" s="2">
        <f>IF(ISNUMBER(SEARCH("N/A", X3292)), 0, 1)</f>
        <v>0</v>
      </c>
      <c r="X3292" s="1" t="s">
        <v>44</v>
      </c>
      <c r="Y3292" s="1"/>
      <c r="Z3292" s="1"/>
      <c r="AA3292" s="11" cm="1">
        <f t="array" ref="AA3292">IF(ISBLANK(Y3292), 0, VINCentyInvDistance(F3292,G3292,Y3292,Z3292))</f>
        <v>0</v>
      </c>
      <c r="AB3292" s="1">
        <v>0</v>
      </c>
      <c r="AC3292" s="1">
        <v>0</v>
      </c>
      <c r="AD3292" s="1">
        <v>0</v>
      </c>
      <c r="AE3292" s="1">
        <v>42</v>
      </c>
      <c r="AF3292" s="1">
        <v>1</v>
      </c>
      <c r="AG3292" s="1" t="s">
        <v>68</v>
      </c>
      <c r="AH3292" s="1" t="str">
        <f>TRIM(MID(SUBSTITUTE($H3292,",",REPT(" ",200)),(LEN($H3292)-LEN(SUBSTITUTE($H3292,",",""))-3)*200+1,200))</f>
        <v>Capital District</v>
      </c>
      <c r="AI3292" s="1" t="str">
        <f>TRIM(MID(SUBSTITUTE($H3292,",",REPT(" ",200)),(LEN($H3292)-LEN(SUBSTITUTE($H3292,",",""))-2)*200+1,200))</f>
        <v>Metro Manila</v>
      </c>
      <c r="AJ3292" s="1" t="s">
        <v>55</v>
      </c>
      <c r="AK3292" t="s">
        <v>10992</v>
      </c>
      <c r="AL3292" s="2">
        <v>0</v>
      </c>
      <c r="AM3292" s="1" t="s">
        <v>10993</v>
      </c>
    </row>
    <row r="3293" spans="1:39" ht="12.75" customHeight="1">
      <c r="A3293" s="1"/>
      <c r="B3293" s="1" t="s">
        <v>10997</v>
      </c>
      <c r="C3293" s="1" t="s">
        <v>10998</v>
      </c>
      <c r="D3293" s="3" t="str">
        <f ca="1">IFERROR(__xludf.DUMMYFUNCTION("PROPER(REGEXEXTRACT(B2887, ""(?:https?:\/\/)?(?:www\.)?([a-zA-Z0-9-]+)\.""))"),"Skyscanner")</f>
        <v>Skyscanner</v>
      </c>
      <c r="E3293" s="1" t="s">
        <v>10999</v>
      </c>
      <c r="F3293" s="1">
        <v>9.15198</v>
      </c>
      <c r="G3293" s="1">
        <v>123.49970999999999</v>
      </c>
      <c r="H3293" s="1" t="s">
        <v>11000</v>
      </c>
      <c r="I3293" s="1" t="s">
        <v>50</v>
      </c>
      <c r="J3293" s="1">
        <f>IF(K3293="URBAN",1,IF(K3293="SUBURBAN",2,IF(K3293="RURAL",3,"")))</f>
        <v>1</v>
      </c>
      <c r="K3293" s="1" t="s">
        <v>42</v>
      </c>
      <c r="L3293" s="18">
        <v>46082</v>
      </c>
      <c r="M3293" s="49">
        <v>0.58333333333333337</v>
      </c>
      <c r="N3293" s="18">
        <v>46083</v>
      </c>
      <c r="O3293" s="56">
        <v>0.5</v>
      </c>
      <c r="P3293" s="31" t="str">
        <f>TEXT($L3293, "dddd")</f>
        <v>Sunday</v>
      </c>
      <c r="Q3293" s="39" t="s">
        <v>11001</v>
      </c>
      <c r="R3293" s="39">
        <v>5300.55</v>
      </c>
      <c r="S3293" s="1" t="str">
        <f>IF(OR(MONTH(L3293)=12, MONTH(L3293)&lt;=5), "Dry Season", "Wet Season")</f>
        <v>Dry Season</v>
      </c>
      <c r="T3293" s="1">
        <v>1</v>
      </c>
      <c r="U3293" s="1">
        <v>0</v>
      </c>
      <c r="V3293" s="1">
        <v>0</v>
      </c>
      <c r="W3293" s="2">
        <f>IF(ISNUMBER(SEARCH("N/A", X3293)), 0, 1)</f>
        <v>0</v>
      </c>
      <c r="X3293" s="1" t="s">
        <v>44</v>
      </c>
      <c r="Y3293" s="1"/>
      <c r="Z3293" s="1"/>
      <c r="AA3293" s="11" cm="1">
        <f t="array" ref="AA3293">IF(ISBLANK(Y3293), 0, VINCentyInvDistance(F3293,G3293,Y3293,Z3293))</f>
        <v>0</v>
      </c>
      <c r="AB3293" s="1">
        <v>0</v>
      </c>
      <c r="AC3293" s="1">
        <v>6.2</v>
      </c>
      <c r="AD3293" s="1">
        <v>4.5</v>
      </c>
      <c r="AE3293" s="1">
        <v>23</v>
      </c>
      <c r="AF3293" s="1">
        <v>1</v>
      </c>
      <c r="AG3293" s="1" t="s">
        <v>4884</v>
      </c>
      <c r="AH3293" s="1" t="s">
        <v>4884</v>
      </c>
      <c r="AI3293" s="1" t="str">
        <f>TRIM(MID(SUBSTITUTE($H3293,",",REPT(" ",200)),(LEN($H3293)-LEN(SUBSTITUTE($H3293,",",""))-2)*200+1,200))</f>
        <v>Negros Island Region</v>
      </c>
      <c r="AJ3293" s="1" t="s">
        <v>55</v>
      </c>
      <c r="AK3293" t="s">
        <v>17398</v>
      </c>
      <c r="AL3293" s="2">
        <v>0</v>
      </c>
      <c r="AM3293" s="1" t="s">
        <v>11002</v>
      </c>
    </row>
    <row r="3294" spans="1:39" ht="12.75" customHeight="1">
      <c r="A3294" s="1"/>
      <c r="B3294" s="1" t="s">
        <v>11012</v>
      </c>
      <c r="C3294" s="1" t="s">
        <v>11013</v>
      </c>
      <c r="D3294" s="3" t="str">
        <f ca="1">IFERROR(__xludf.DUMMYFUNCTION("PROPER(REGEXEXTRACT(B2890, ""(?:https?:\/\/)?(?:www\.)?([a-zA-Z0-9-]+)\.""))"),"Google")</f>
        <v>Google</v>
      </c>
      <c r="E3294" s="1" t="s">
        <v>11014</v>
      </c>
      <c r="F3294" s="1">
        <v>11.9313</v>
      </c>
      <c r="G3294" s="1">
        <v>121.964</v>
      </c>
      <c r="H3294" s="1" t="s">
        <v>11015</v>
      </c>
      <c r="I3294" s="1" t="s">
        <v>1211</v>
      </c>
      <c r="J3294" s="1">
        <f>IF(K3294="URBAN",1,IF(K3294="SUBURBAN",2,IF(K3294="RURAL",3,"")))</f>
        <v>1</v>
      </c>
      <c r="K3294" s="1" t="s">
        <v>42</v>
      </c>
      <c r="L3294" s="18">
        <v>46082</v>
      </c>
      <c r="M3294" s="49">
        <v>0.625</v>
      </c>
      <c r="N3294" s="18">
        <v>46083</v>
      </c>
      <c r="O3294" s="56">
        <v>0.5</v>
      </c>
      <c r="P3294" s="31" t="str">
        <f>TEXT($L3294, "dddd")</f>
        <v>Sunday</v>
      </c>
      <c r="Q3294" s="39" t="s">
        <v>111</v>
      </c>
      <c r="R3294" s="39">
        <v>800</v>
      </c>
      <c r="S3294" s="1" t="str">
        <f>IF(OR(MONTH(L3294)=12, MONTH(L3294)&lt;=5), "Dry Season", "Wet Season")</f>
        <v>Dry Season</v>
      </c>
      <c r="T3294" s="1">
        <v>1</v>
      </c>
      <c r="U3294" s="1">
        <v>0</v>
      </c>
      <c r="V3294" s="1">
        <v>1</v>
      </c>
      <c r="W3294" s="2">
        <f>IF(ISNUMBER(SEARCH("N/A", X3294)), 0, 1)</f>
        <v>1</v>
      </c>
      <c r="X3294" s="1" t="s">
        <v>6428</v>
      </c>
      <c r="Y3294" s="1">
        <v>11.9630086</v>
      </c>
      <c r="Z3294" s="1">
        <v>121.92496010000001</v>
      </c>
      <c r="AA3294" s="11" cm="1">
        <f t="array" ref="AA3294">IF(ISBLANK(Y3294), 0, VINCentyInvDistance(F3294,G3294,Y3294,Z3294))</f>
        <v>5512.3864561954751</v>
      </c>
      <c r="AB3294" s="1">
        <v>0</v>
      </c>
      <c r="AC3294" s="1">
        <v>0</v>
      </c>
      <c r="AD3294" s="1">
        <v>0</v>
      </c>
      <c r="AE3294" s="1">
        <v>17</v>
      </c>
      <c r="AF3294" s="1">
        <v>1</v>
      </c>
      <c r="AG3294" s="1" t="s">
        <v>6429</v>
      </c>
      <c r="AH3294" s="1" t="s">
        <v>4815</v>
      </c>
      <c r="AI3294" s="1" t="str">
        <f>TRIM(MID(SUBSTITUTE($H3294,",",REPT(" ",200)),(LEN($H3294)-LEN(SUBSTITUTE($H3294,",",""))-2)*200+1,200))</f>
        <v>Western Visayas</v>
      </c>
      <c r="AJ3294" s="1" t="s">
        <v>55</v>
      </c>
      <c r="AL3294" s="2">
        <v>0</v>
      </c>
      <c r="AM3294" s="1"/>
    </row>
    <row r="3295" spans="1:39" ht="12.75" customHeight="1">
      <c r="A3295" s="1"/>
      <c r="B3295" s="1" t="s">
        <v>11021</v>
      </c>
      <c r="C3295" s="1" t="s">
        <v>11022</v>
      </c>
      <c r="D3295" s="3" t="str">
        <f ca="1">IFERROR(__xludf.DUMMYFUNCTION("PROPER(REGEXEXTRACT(B2892, ""(?:https?:\/\/)?(?:www\.)?([a-zA-Z0-9-]+)\.""))"),"Skyscanner")</f>
        <v>Skyscanner</v>
      </c>
      <c r="E3295" s="1" t="s">
        <v>11023</v>
      </c>
      <c r="F3295" s="1">
        <v>14.573530999999999</v>
      </c>
      <c r="G3295" s="1">
        <v>120.98443899999999</v>
      </c>
      <c r="H3295" s="1" t="s">
        <v>11024</v>
      </c>
      <c r="I3295" s="1" t="s">
        <v>50</v>
      </c>
      <c r="J3295" s="1">
        <f>IF(K3295="URBAN",1,IF(K3295="SUBURBAN",2,IF(K3295="RURAL",3,"")))</f>
        <v>1</v>
      </c>
      <c r="K3295" s="1" t="s">
        <v>42</v>
      </c>
      <c r="L3295" s="18">
        <v>46082</v>
      </c>
      <c r="M3295" s="49">
        <v>0.58333333333333337</v>
      </c>
      <c r="N3295" s="18">
        <v>46083</v>
      </c>
      <c r="O3295" s="56">
        <v>0.5</v>
      </c>
      <c r="P3295" s="31" t="str">
        <f>TEXT($L3295, "dddd")</f>
        <v>Sunday</v>
      </c>
      <c r="Q3295" s="39" t="s">
        <v>111</v>
      </c>
      <c r="R3295" s="39">
        <v>833</v>
      </c>
      <c r="S3295" s="1" t="str">
        <f>IF(OR(MONTH(L3295)=12, MONTH(L3295)&lt;=5), "Dry Season", "Wet Season")</f>
        <v>Dry Season</v>
      </c>
      <c r="T3295" s="1">
        <v>1</v>
      </c>
      <c r="U3295" s="1">
        <v>0</v>
      </c>
      <c r="V3295" s="1">
        <v>0</v>
      </c>
      <c r="W3295" s="2">
        <f>IF(ISNUMBER(SEARCH("N/A", X3295)), 0, 1)</f>
        <v>0</v>
      </c>
      <c r="X3295" s="1" t="s">
        <v>44</v>
      </c>
      <c r="Y3295" s="1"/>
      <c r="Z3295" s="1"/>
      <c r="AA3295" s="11" cm="1">
        <f t="array" ref="AA3295">IF(ISBLANK(Y3295), 0, VINCentyInvDistance(F3295,G3295,Y3295,Z3295))</f>
        <v>0</v>
      </c>
      <c r="AB3295" s="1">
        <v>0</v>
      </c>
      <c r="AC3295" s="1">
        <v>6.4</v>
      </c>
      <c r="AD3295" s="1">
        <v>3.1</v>
      </c>
      <c r="AE3295" s="1">
        <v>360</v>
      </c>
      <c r="AF3295" s="1">
        <v>1</v>
      </c>
      <c r="AG3295" s="1" t="s">
        <v>68</v>
      </c>
      <c r="AH3295" s="1" t="str">
        <f>TRIM(MID(SUBSTITUTE($H3295,",",REPT(" ",200)),(LEN($H3295)-LEN(SUBSTITUTE($H3295,",",""))-3)*200+1,200))</f>
        <v>Capital District</v>
      </c>
      <c r="AI3295" s="1" t="str">
        <f>TRIM(MID(SUBSTITUTE($H3295,",",REPT(" ",200)),(LEN($H3295)-LEN(SUBSTITUTE($H3295,",",""))-2)*200+1,200))</f>
        <v>Metro Manila</v>
      </c>
      <c r="AJ3295" s="1" t="s">
        <v>55</v>
      </c>
      <c r="AK3295" t="s">
        <v>17399</v>
      </c>
      <c r="AL3295" s="2">
        <v>0</v>
      </c>
      <c r="AM3295" s="1" t="s">
        <v>11025</v>
      </c>
    </row>
    <row r="3296" spans="1:39" ht="12.75" customHeight="1">
      <c r="A3296" s="1"/>
      <c r="B3296" s="1" t="s">
        <v>11034</v>
      </c>
      <c r="C3296" s="1" t="s">
        <v>11035</v>
      </c>
      <c r="D3296" s="3" t="str">
        <f ca="1">IFERROR(__xludf.DUMMYFUNCTION("PROPER(REGEXEXTRACT(B2895, ""(?:https?:\/\/)?(?:www\.)?([a-zA-Z0-9-]+)\.""))"),"Skyscanner")</f>
        <v>Skyscanner</v>
      </c>
      <c r="E3296" s="1" t="s">
        <v>11036</v>
      </c>
      <c r="F3296" s="1">
        <v>10.305429999999999</v>
      </c>
      <c r="G3296" s="1">
        <v>123.89789</v>
      </c>
      <c r="H3296" s="1" t="s">
        <v>11037</v>
      </c>
      <c r="I3296" s="1" t="s">
        <v>50</v>
      </c>
      <c r="J3296" s="1">
        <f>IF(K3296="URBAN",1,IF(K3296="SUBURBAN",2,IF(K3296="RURAL",3,"")))</f>
        <v>1</v>
      </c>
      <c r="K3296" s="1" t="s">
        <v>42</v>
      </c>
      <c r="L3296" s="18">
        <v>46082</v>
      </c>
      <c r="M3296" s="49">
        <v>0.25</v>
      </c>
      <c r="N3296" s="18">
        <v>46083</v>
      </c>
      <c r="O3296" s="56">
        <v>0.5</v>
      </c>
      <c r="P3296" s="31" t="str">
        <f>TEXT($L3296, "dddd")</f>
        <v>Sunday</v>
      </c>
      <c r="Q3296" s="39" t="s">
        <v>207</v>
      </c>
      <c r="R3296" s="39">
        <v>1244</v>
      </c>
      <c r="S3296" s="1" t="str">
        <f>IF(OR(MONTH(L3296)=12, MONTH(L3296)&lt;=5), "Dry Season", "Wet Season")</f>
        <v>Dry Season</v>
      </c>
      <c r="T3296" s="1">
        <v>1</v>
      </c>
      <c r="U3296" s="1">
        <v>1</v>
      </c>
      <c r="V3296" s="1">
        <v>0</v>
      </c>
      <c r="W3296" s="2">
        <f>IF(ISNUMBER(SEARCH("N/A", X3296)), 0, 1)</f>
        <v>1</v>
      </c>
      <c r="X3296" s="1" t="s">
        <v>124</v>
      </c>
      <c r="Y3296" s="1">
        <v>14.5352172</v>
      </c>
      <c r="Z3296" s="1">
        <v>120.9819432</v>
      </c>
      <c r="AA3296" s="11" cm="1">
        <f t="array" ref="AA3296">IF(ISBLANK(Y3296), 0, VINCentyInvDistance(F3296,G3296,Y3296,Z3296))</f>
        <v>565175.92922764842</v>
      </c>
      <c r="AB3296" s="1">
        <v>0</v>
      </c>
      <c r="AC3296" s="1">
        <v>7.8</v>
      </c>
      <c r="AD3296" s="1">
        <v>2</v>
      </c>
      <c r="AE3296" s="1">
        <v>14</v>
      </c>
      <c r="AF3296" s="1">
        <v>1</v>
      </c>
      <c r="AG3296" s="1" t="s">
        <v>159</v>
      </c>
      <c r="AH3296" s="1" t="s">
        <v>160</v>
      </c>
      <c r="AI3296" s="1" t="str">
        <f>TRIM(MID(SUBSTITUTE($H3296,",",REPT(" ",200)),(LEN($H3296)-LEN(SUBSTITUTE($H3296,",",""))-2)*200+1,200))</f>
        <v>Central Visayas</v>
      </c>
      <c r="AJ3296" s="1" t="s">
        <v>55</v>
      </c>
      <c r="AK3296" t="s">
        <v>11038</v>
      </c>
      <c r="AL3296" s="2">
        <v>0</v>
      </c>
      <c r="AM3296" s="1"/>
    </row>
    <row r="3297" spans="1:39" ht="12.75" customHeight="1">
      <c r="A3297" s="1"/>
      <c r="B3297" s="1" t="s">
        <v>11055</v>
      </c>
      <c r="C3297" s="1" t="s">
        <v>11056</v>
      </c>
      <c r="D3297" s="3" t="str">
        <f ca="1">IFERROR(__xludf.DUMMYFUNCTION("PROPER(REGEXEXTRACT(B2900, ""(?:https?:\/\/)?(?:www\.)?([a-zA-Z0-9-]+)\.""))"),"Google")</f>
        <v>Google</v>
      </c>
      <c r="E3297" s="1" t="s">
        <v>11057</v>
      </c>
      <c r="F3297" s="1">
        <v>17.638680000000001</v>
      </c>
      <c r="G3297" s="1">
        <v>121.74518999999999</v>
      </c>
      <c r="H3297" s="1" t="s">
        <v>11058</v>
      </c>
      <c r="I3297" s="1" t="s">
        <v>50</v>
      </c>
      <c r="J3297" s="1">
        <f>IF(K3297="URBAN",1,IF(K3297="SUBURBAN",2,IF(K3297="RURAL",3,"")))</f>
        <v>1</v>
      </c>
      <c r="K3297" s="1" t="s">
        <v>42</v>
      </c>
      <c r="L3297" s="18">
        <v>46082</v>
      </c>
      <c r="M3297" s="49">
        <v>0.625</v>
      </c>
      <c r="N3297" s="18">
        <v>46083</v>
      </c>
      <c r="O3297" s="56">
        <v>0.5</v>
      </c>
      <c r="P3297" s="31" t="str">
        <f>TEXT($L3297, "dddd")</f>
        <v>Sunday</v>
      </c>
      <c r="Q3297" s="39" t="s">
        <v>61</v>
      </c>
      <c r="R3297" s="39">
        <v>728</v>
      </c>
      <c r="S3297" s="1" t="str">
        <f>IF(OR(MONTH(L3297)=12, MONTH(L3297)&lt;=5), "Dry Season", "Wet Season")</f>
        <v>Dry Season</v>
      </c>
      <c r="T3297" s="1">
        <v>1</v>
      </c>
      <c r="U3297" s="1">
        <v>1</v>
      </c>
      <c r="V3297" s="1">
        <v>0</v>
      </c>
      <c r="W3297" s="2">
        <f>IF(ISNUMBER(SEARCH("N/A", X3297)), 0, 1)</f>
        <v>1</v>
      </c>
      <c r="X3297" s="1" t="s">
        <v>124</v>
      </c>
      <c r="Y3297" s="1">
        <v>14.5352172</v>
      </c>
      <c r="Z3297" s="1">
        <v>120.9819432</v>
      </c>
      <c r="AA3297" s="11" cm="1">
        <f t="array" ref="AA3297">IF(ISBLANK(Y3297), 0, VINCentyInvDistance(F3297,G3297,Y3297,Z3297))</f>
        <v>353000.34964452218</v>
      </c>
      <c r="AB3297" s="1">
        <v>0</v>
      </c>
      <c r="AC3297" s="1">
        <v>0</v>
      </c>
      <c r="AD3297" s="1">
        <v>0</v>
      </c>
      <c r="AE3297" s="1">
        <v>1</v>
      </c>
      <c r="AF3297" s="1">
        <v>1</v>
      </c>
      <c r="AG3297" s="1" t="s">
        <v>159</v>
      </c>
      <c r="AH3297" s="1" t="s">
        <v>160</v>
      </c>
      <c r="AI3297" s="1" t="str">
        <f>TRIM(MID(SUBSTITUTE($H3297,",",REPT(" ",200)),(LEN($H3297)-LEN(SUBSTITUTE($H3297,",",""))-2)*200+1,200))</f>
        <v>Cagayan Valley</v>
      </c>
      <c r="AJ3297" s="1" t="s">
        <v>55</v>
      </c>
      <c r="AL3297" s="2">
        <v>0</v>
      </c>
      <c r="AM3297" s="1"/>
    </row>
    <row r="3298" spans="1:39" ht="12.75" customHeight="1">
      <c r="A3298" s="1"/>
      <c r="B3298" s="1" t="s">
        <v>7485</v>
      </c>
      <c r="C3298" s="1" t="s">
        <v>11073</v>
      </c>
      <c r="D3298" s="3" t="str">
        <f ca="1">IFERROR(__xludf.DUMMYFUNCTION("PROPER(REGEXEXTRACT(B2904, ""(?:https?:\/\/)?(?:www\.)?([a-zA-Z0-9-]+)\.""))"),"Skyscanner")</f>
        <v>Skyscanner</v>
      </c>
      <c r="E3298" s="1" t="s">
        <v>11074</v>
      </c>
      <c r="F3298" s="1">
        <v>9.7647770000000005</v>
      </c>
      <c r="G3298" s="1">
        <v>118.76046599999999</v>
      </c>
      <c r="H3298" s="1" t="s">
        <v>11075</v>
      </c>
      <c r="I3298" s="1" t="s">
        <v>2622</v>
      </c>
      <c r="J3298" s="1">
        <f>IF(K3298="URBAN",1,IF(K3298="SUBURBAN",2,IF(K3298="RURAL",3,"")))</f>
        <v>1</v>
      </c>
      <c r="K3298" s="1" t="s">
        <v>42</v>
      </c>
      <c r="L3298" s="18">
        <v>46082</v>
      </c>
      <c r="M3298" s="49">
        <v>0.58333333333333337</v>
      </c>
      <c r="N3298" s="18">
        <v>46083</v>
      </c>
      <c r="O3298" s="56">
        <v>0.5</v>
      </c>
      <c r="P3298" s="31" t="str">
        <f>TEXT($L3298, "dddd")</f>
        <v>Sunday</v>
      </c>
      <c r="Q3298" s="39" t="s">
        <v>111</v>
      </c>
      <c r="R3298" s="39">
        <v>1500</v>
      </c>
      <c r="S3298" s="1" t="str">
        <f>IF(OR(MONTH(L3298)=12, MONTH(L3298)&lt;=5), "Dry Season", "Wet Season")</f>
        <v>Dry Season</v>
      </c>
      <c r="T3298" s="1">
        <v>1</v>
      </c>
      <c r="U3298" s="1">
        <v>0</v>
      </c>
      <c r="V3298" s="1">
        <v>0</v>
      </c>
      <c r="W3298" s="2">
        <f>IF(ISNUMBER(SEARCH("N/A", X3298)), 0, 1)</f>
        <v>1</v>
      </c>
      <c r="X3298" s="1" t="s">
        <v>7489</v>
      </c>
      <c r="Y3298" s="1">
        <v>10.3262929</v>
      </c>
      <c r="Z3298" s="1">
        <v>123.9329223</v>
      </c>
      <c r="AA3298" s="11" cm="1">
        <f t="array" ref="AA3298">IF(ISBLANK(Y3298), 0, VINCentyInvDistance(F3298,G3298,Y3298,Z3298))</f>
        <v>570408.71983237227</v>
      </c>
      <c r="AB3298" s="1">
        <v>0</v>
      </c>
      <c r="AC3298" s="1">
        <v>8</v>
      </c>
      <c r="AD3298" s="1">
        <v>4.0999999999999996</v>
      </c>
      <c r="AE3298" s="1">
        <v>37</v>
      </c>
      <c r="AF3298" s="1">
        <v>1</v>
      </c>
      <c r="AG3298" s="1" t="s">
        <v>7490</v>
      </c>
      <c r="AH3298" s="1" t="s">
        <v>731</v>
      </c>
      <c r="AI3298" s="1" t="str">
        <f>TRIM(MID(SUBSTITUTE($H3298,",",REPT(" ",200)),(LEN($H3298)-LEN(SUBSTITUTE($H3298,",",""))-2)*200+1,200))</f>
        <v>Mimaropa</v>
      </c>
      <c r="AJ3298" s="1" t="s">
        <v>55</v>
      </c>
      <c r="AK3298" t="s">
        <v>7491</v>
      </c>
      <c r="AL3298" s="2">
        <v>0</v>
      </c>
      <c r="AM3298" s="1"/>
    </row>
    <row r="3299" spans="1:39" ht="12.75" customHeight="1">
      <c r="A3299" s="1"/>
      <c r="B3299" s="1" t="s">
        <v>344</v>
      </c>
      <c r="C3299" s="1" t="s">
        <v>11079</v>
      </c>
      <c r="D3299" s="3" t="str">
        <f ca="1">IFERROR(__xludf.DUMMYFUNCTION("PROPER(REGEXEXTRACT(B2906, ""(?:https?:\/\/)?(?:www\.)?([a-zA-Z0-9-]+)\.""))"),"Skyscanner")</f>
        <v>Skyscanner</v>
      </c>
      <c r="E3299" s="1" t="s">
        <v>11080</v>
      </c>
      <c r="F3299" s="1">
        <v>14.484400000000001</v>
      </c>
      <c r="G3299" s="1">
        <v>121.04469</v>
      </c>
      <c r="H3299" s="1" t="s">
        <v>110</v>
      </c>
      <c r="I3299" s="1" t="s">
        <v>50</v>
      </c>
      <c r="J3299" s="1">
        <f>IF(K3299="URBAN",1,IF(K3299="SUBURBAN",2,IF(K3299="RURAL",3,"")))</f>
        <v>1</v>
      </c>
      <c r="K3299" s="1" t="s">
        <v>42</v>
      </c>
      <c r="L3299" s="18">
        <v>46082</v>
      </c>
      <c r="M3299" s="49">
        <v>0.58333333333333337</v>
      </c>
      <c r="N3299" s="18">
        <v>46083</v>
      </c>
      <c r="O3299" s="56">
        <v>0.5</v>
      </c>
      <c r="P3299" s="31" t="str">
        <f>TEXT($L3299, "dddd")</f>
        <v>Sunday</v>
      </c>
      <c r="Q3299" s="39" t="s">
        <v>117</v>
      </c>
      <c r="R3299" s="39">
        <v>1170</v>
      </c>
      <c r="S3299" s="1" t="str">
        <f>IF(OR(MONTH(L3299)=12, MONTH(L3299)&lt;=5), "Dry Season", "Wet Season")</f>
        <v>Dry Season</v>
      </c>
      <c r="T3299" s="1">
        <v>1</v>
      </c>
      <c r="U3299" s="1">
        <v>1</v>
      </c>
      <c r="V3299" s="1">
        <v>0</v>
      </c>
      <c r="W3299" s="2">
        <f>IF(ISNUMBER(SEARCH("N/A", X3299)), 0, 1)</f>
        <v>0</v>
      </c>
      <c r="X3299" s="1" t="s">
        <v>44</v>
      </c>
      <c r="Y3299" s="1"/>
      <c r="Z3299" s="1"/>
      <c r="AA3299" s="11" cm="1">
        <f t="array" ref="AA3299">IF(ISBLANK(Y3299), 0, VINCentyInvDistance(F3299,G3299,Y3299,Z3299))</f>
        <v>0</v>
      </c>
      <c r="AB3299" s="1">
        <v>0</v>
      </c>
      <c r="AC3299" s="1">
        <v>0</v>
      </c>
      <c r="AD3299" s="1">
        <v>0</v>
      </c>
      <c r="AE3299" s="1">
        <v>45</v>
      </c>
      <c r="AF3299" s="1">
        <v>1</v>
      </c>
      <c r="AG3299" s="1" t="s">
        <v>68</v>
      </c>
      <c r="AH3299" s="1" t="str">
        <f>TRIM(MID(SUBSTITUTE($H3299,",",REPT(" ",200)),(LEN($H3299)-LEN(SUBSTITUTE($H3299,",",""))-3)*200+1,200))</f>
        <v>Southern Manila District</v>
      </c>
      <c r="AI3299" s="1" t="str">
        <f>TRIM(MID(SUBSTITUTE($H3299,",",REPT(" ",200)),(LEN($H3299)-LEN(SUBSTITUTE($H3299,",",""))-2)*200+1,200))</f>
        <v>Metro Manila</v>
      </c>
      <c r="AJ3299" s="1" t="s">
        <v>55</v>
      </c>
      <c r="AK3299" t="s">
        <v>16478</v>
      </c>
      <c r="AL3299" s="2">
        <v>0</v>
      </c>
      <c r="AM3299" s="1" t="s">
        <v>348</v>
      </c>
    </row>
    <row r="3300" spans="1:39" ht="12.75" customHeight="1">
      <c r="A3300" s="1"/>
      <c r="B3300" s="1" t="s">
        <v>11139</v>
      </c>
      <c r="C3300" s="1" t="s">
        <v>11140</v>
      </c>
      <c r="D3300" s="3" t="str">
        <f ca="1">IFERROR(__xludf.DUMMYFUNCTION("PROPER(REGEXEXTRACT(B2922, ""(?:https?:\/\/)?(?:www\.)?([a-zA-Z0-9-]+)\.""))"),"Google")</f>
        <v>Google</v>
      </c>
      <c r="E3300" s="1" t="s">
        <v>11141</v>
      </c>
      <c r="F3300" s="1">
        <v>14.583273</v>
      </c>
      <c r="G3300" s="1">
        <v>120.97394</v>
      </c>
      <c r="H3300" s="1" t="s">
        <v>6758</v>
      </c>
      <c r="I3300" s="1" t="s">
        <v>50</v>
      </c>
      <c r="J3300" s="1">
        <f>IF(K3300="URBAN",1,IF(K3300="SUBURBAN",2,IF(K3300="RURAL",3,"")))</f>
        <v>1</v>
      </c>
      <c r="K3300" s="1" t="s">
        <v>42</v>
      </c>
      <c r="L3300" s="18">
        <v>46082</v>
      </c>
      <c r="M3300" s="49">
        <v>0.625</v>
      </c>
      <c r="N3300" s="18">
        <v>46083</v>
      </c>
      <c r="O3300" s="56">
        <v>0.5</v>
      </c>
      <c r="P3300" s="31" t="str">
        <f>TEXT($L3300, "dddd")</f>
        <v>Sunday</v>
      </c>
      <c r="Q3300" s="39" t="s">
        <v>117</v>
      </c>
      <c r="R3300" s="39">
        <v>720</v>
      </c>
      <c r="S3300" s="1" t="str">
        <f>IF(OR(MONTH(L3300)=12, MONTH(L3300)&lt;=5), "Dry Season", "Wet Season")</f>
        <v>Dry Season</v>
      </c>
      <c r="T3300" s="1">
        <v>1</v>
      </c>
      <c r="U3300" s="1">
        <v>0</v>
      </c>
      <c r="V3300" s="1">
        <v>0</v>
      </c>
      <c r="W3300" s="2">
        <f>IF(ISNUMBER(SEARCH("N/A", X3300)), 0, 1)</f>
        <v>0</v>
      </c>
      <c r="X3300" s="1" t="s">
        <v>44</v>
      </c>
      <c r="Y3300" s="1"/>
      <c r="Z3300" s="1"/>
      <c r="AA3300" s="11" cm="1">
        <f t="array" ref="AA3300">IF(ISBLANK(Y3300), 0, VINCentyInvDistance(F3300,G3300,Y3300,Z3300))</f>
        <v>0</v>
      </c>
      <c r="AB3300" s="1">
        <v>0</v>
      </c>
      <c r="AC3300" s="1">
        <v>8.4</v>
      </c>
      <c r="AD3300" s="1">
        <v>0</v>
      </c>
      <c r="AE3300" s="1">
        <v>24</v>
      </c>
      <c r="AF3300" s="1">
        <v>1</v>
      </c>
      <c r="AG3300" s="1" t="s">
        <v>68</v>
      </c>
      <c r="AH3300" s="1" t="str">
        <f>TRIM(MID(SUBSTITUTE($H3300,",",REPT(" ",200)),(LEN($H3300)-LEN(SUBSTITUTE($H3300,",",""))-3)*200+1,200))</f>
        <v>Capital District</v>
      </c>
      <c r="AI3300" s="1" t="s">
        <v>54</v>
      </c>
      <c r="AJ3300" s="1" t="s">
        <v>55</v>
      </c>
      <c r="AL3300" s="1">
        <v>5</v>
      </c>
      <c r="AM3300" s="1" t="s">
        <v>11142</v>
      </c>
    </row>
    <row r="3301" spans="1:39" ht="12.75" customHeight="1">
      <c r="A3301" s="1"/>
      <c r="B3301" s="1" t="s">
        <v>11055</v>
      </c>
      <c r="C3301" s="1" t="s">
        <v>11170</v>
      </c>
      <c r="D3301" s="3" t="str">
        <f ca="1">IFERROR(__xludf.DUMMYFUNCTION("PROPER(REGEXEXTRACT(B2930, ""(?:https?:\/\/)?(?:www\.)?([a-zA-Z0-9-]+)\.""))"),"Google")</f>
        <v>Google</v>
      </c>
      <c r="E3301" s="1" t="s">
        <v>11171</v>
      </c>
      <c r="F3301" s="1">
        <v>14.431839999999999</v>
      </c>
      <c r="G3301" s="1">
        <v>121.00893000000001</v>
      </c>
      <c r="H3301" s="1" t="s">
        <v>11172</v>
      </c>
      <c r="I3301" s="1" t="s">
        <v>50</v>
      </c>
      <c r="J3301" s="1">
        <f>IF(K3301="URBAN",1,IF(K3301="SUBURBAN",2,IF(K3301="RURAL",3,"")))</f>
        <v>1</v>
      </c>
      <c r="K3301" s="1" t="s">
        <v>42</v>
      </c>
      <c r="L3301" s="18">
        <v>46082</v>
      </c>
      <c r="M3301" s="49">
        <v>0.625</v>
      </c>
      <c r="N3301" s="18">
        <v>46083</v>
      </c>
      <c r="O3301" s="56">
        <v>0.5</v>
      </c>
      <c r="P3301" s="31" t="str">
        <f>TEXT($L3301, "dddd")</f>
        <v>Sunday</v>
      </c>
      <c r="Q3301" s="39" t="s">
        <v>67</v>
      </c>
      <c r="R3301" s="39">
        <v>2500</v>
      </c>
      <c r="S3301" s="1" t="str">
        <f>IF(OR(MONTH(L3301)=12, MONTH(L3301)&lt;=5), "Dry Season", "Wet Season")</f>
        <v>Dry Season</v>
      </c>
      <c r="T3301" s="1">
        <v>1</v>
      </c>
      <c r="U3301" s="1">
        <v>0</v>
      </c>
      <c r="V3301" s="1">
        <v>0</v>
      </c>
      <c r="W3301" s="2">
        <f>IF(ISNUMBER(SEARCH("N/A", X3301)), 0, 1)</f>
        <v>1</v>
      </c>
      <c r="X3301" s="1" t="s">
        <v>124</v>
      </c>
      <c r="Y3301" s="1">
        <v>14.5352172</v>
      </c>
      <c r="Z3301" s="1">
        <v>120.9819432</v>
      </c>
      <c r="AA3301" s="11" cm="1">
        <f t="array" ref="AA3301">IF(ISBLANK(Y3301), 0, VINCentyInvDistance(F3301,G3301,Y3301,Z3301))</f>
        <v>11802.23708840504</v>
      </c>
      <c r="AB3301" s="1">
        <v>0</v>
      </c>
      <c r="AC3301" s="1">
        <v>0</v>
      </c>
      <c r="AD3301" s="1">
        <v>0</v>
      </c>
      <c r="AE3301" s="1">
        <v>0</v>
      </c>
      <c r="AF3301" s="1">
        <v>1</v>
      </c>
      <c r="AG3301" s="1" t="s">
        <v>159</v>
      </c>
      <c r="AH3301" s="1" t="s">
        <v>160</v>
      </c>
      <c r="AI3301" s="1" t="str">
        <f>TRIM(MID(SUBSTITUTE($H3301,",",REPT(" ",200)),(LEN($H3301)-LEN(SUBSTITUTE($H3301,",",""))-2)*200+1,200))</f>
        <v>Metro Manila</v>
      </c>
      <c r="AJ3301" s="1" t="s">
        <v>55</v>
      </c>
      <c r="AL3301" s="2">
        <v>0</v>
      </c>
      <c r="AM3301" s="1"/>
    </row>
    <row r="3302" spans="1:39" ht="12.75" customHeight="1">
      <c r="A3302" s="1"/>
      <c r="B3302" s="1" t="s">
        <v>11179</v>
      </c>
      <c r="C3302" s="1" t="s">
        <v>11180</v>
      </c>
      <c r="D3302" s="3" t="str">
        <f ca="1">IFERROR(__xludf.DUMMYFUNCTION("PROPER(REGEXEXTRACT(B2933, ""(?:https?:\/\/)?(?:www\.)?([a-zA-Z0-9-]+)\.""))"),"Google")</f>
        <v>Google</v>
      </c>
      <c r="E3302" s="1" t="s">
        <v>11181</v>
      </c>
      <c r="F3302" s="1">
        <v>9.6540040000000005</v>
      </c>
      <c r="G3302" s="1">
        <v>123.858329</v>
      </c>
      <c r="H3302" s="1" t="s">
        <v>11182</v>
      </c>
      <c r="I3302" s="1" t="s">
        <v>41</v>
      </c>
      <c r="J3302" s="1">
        <f>IF(K3302="URBAN",1,IF(K3302="SUBURBAN",2,IF(K3302="RURAL",3,"")))</f>
        <v>1</v>
      </c>
      <c r="K3302" s="1" t="s">
        <v>42</v>
      </c>
      <c r="L3302" s="18">
        <v>46082</v>
      </c>
      <c r="M3302" s="49">
        <v>0.625</v>
      </c>
      <c r="N3302" s="18">
        <v>46083</v>
      </c>
      <c r="O3302" s="56">
        <v>0.5</v>
      </c>
      <c r="P3302" s="31" t="str">
        <f>TEXT($L3302, "dddd")</f>
        <v>Sunday</v>
      </c>
      <c r="Q3302" s="39" t="s">
        <v>1266</v>
      </c>
      <c r="R3302" s="39">
        <v>445</v>
      </c>
      <c r="S3302" s="1" t="str">
        <f>IF(OR(MONTH(L3302)=12, MONTH(L3302)&lt;=5), "Dry Season", "Wet Season")</f>
        <v>Dry Season</v>
      </c>
      <c r="T3302" s="1">
        <v>1</v>
      </c>
      <c r="U3302" s="1">
        <v>0</v>
      </c>
      <c r="V3302" s="1">
        <v>0</v>
      </c>
      <c r="W3302" s="2">
        <f>IF(ISNUMBER(SEARCH("N/A", X3302)), 0, 1)</f>
        <v>1</v>
      </c>
      <c r="X3302" s="1" t="s">
        <v>9326</v>
      </c>
      <c r="Y3302" s="1">
        <v>14.8283188</v>
      </c>
      <c r="Z3302" s="1">
        <v>120.2819532</v>
      </c>
      <c r="AA3302" s="11" cm="1">
        <f t="array" ref="AA3302">IF(ISBLANK(Y3302), 0, VINCentyInvDistance(F3302,G3302,Y3302,Z3302))</f>
        <v>692063.43479084829</v>
      </c>
      <c r="AB3302" s="1">
        <v>0</v>
      </c>
      <c r="AC3302" s="1">
        <v>0</v>
      </c>
      <c r="AD3302" s="1">
        <v>0</v>
      </c>
      <c r="AE3302" s="1">
        <v>43</v>
      </c>
      <c r="AF3302" s="1">
        <v>1</v>
      </c>
      <c r="AG3302" s="1" t="s">
        <v>9327</v>
      </c>
      <c r="AH3302" s="1" t="s">
        <v>8540</v>
      </c>
      <c r="AI3302" s="1" t="str">
        <f>TRIM(MID(SUBSTITUTE($H3302,",",REPT(" ",200)),(LEN($H3302)-LEN(SUBSTITUTE($H3302,",",""))-2)*200+1,200))</f>
        <v>Central Visayas</v>
      </c>
      <c r="AJ3302" s="1" t="s">
        <v>55</v>
      </c>
      <c r="AL3302" s="2">
        <v>0</v>
      </c>
      <c r="AM3302" s="1"/>
    </row>
    <row r="3303" spans="1:39" ht="12.75" customHeight="1">
      <c r="A3303" s="1"/>
      <c r="B3303" s="1" t="s">
        <v>11188</v>
      </c>
      <c r="C3303" s="1" t="s">
        <v>11189</v>
      </c>
      <c r="D3303" s="3" t="str">
        <f ca="1">IFERROR(__xludf.DUMMYFUNCTION("PROPER(REGEXEXTRACT(B2935, ""(?:https?:\/\/)?(?:www\.)?([a-zA-Z0-9-]+)\.""))"),"Skyscanner")</f>
        <v>Skyscanner</v>
      </c>
      <c r="E3303" s="1" t="s">
        <v>11130</v>
      </c>
      <c r="F3303" s="1">
        <v>14.93558</v>
      </c>
      <c r="G3303" s="1">
        <v>120.14832</v>
      </c>
      <c r="H3303" s="1" t="s">
        <v>11186</v>
      </c>
      <c r="I3303" s="1" t="s">
        <v>41</v>
      </c>
      <c r="J3303" s="1">
        <f>IF(K3303="URBAN",1,IF(K3303="SUBURBAN",2,IF(K3303="RURAL",3,"")))</f>
        <v>1</v>
      </c>
      <c r="K3303" s="1" t="s">
        <v>42</v>
      </c>
      <c r="L3303" s="18">
        <v>46082</v>
      </c>
      <c r="M3303" s="49">
        <v>0.5</v>
      </c>
      <c r="N3303" s="18">
        <v>46083</v>
      </c>
      <c r="O3303" s="56">
        <v>0.58333333333333337</v>
      </c>
      <c r="P3303" s="31" t="str">
        <f>TEXT($L3303, "dddd")</f>
        <v>Sunday</v>
      </c>
      <c r="Q3303" s="39" t="s">
        <v>1090</v>
      </c>
      <c r="R3303" s="39">
        <v>3920</v>
      </c>
      <c r="S3303" s="1" t="str">
        <f>IF(OR(MONTH(L3303)=12, MONTH(L3303)&lt;=5), "Dry Season", "Wet Season")</f>
        <v>Dry Season</v>
      </c>
      <c r="T3303" s="1">
        <v>1</v>
      </c>
      <c r="U3303" s="1">
        <v>0</v>
      </c>
      <c r="V3303" s="1">
        <v>1</v>
      </c>
      <c r="W3303" s="2">
        <f>IF(ISNUMBER(SEARCH("N/A", X3303)), 0, 1)</f>
        <v>0</v>
      </c>
      <c r="X3303" s="1" t="s">
        <v>44</v>
      </c>
      <c r="Y3303" s="1"/>
      <c r="Z3303" s="1"/>
      <c r="AA3303" s="11" cm="1">
        <f t="array" ref="AA3303">IF(ISBLANK(Y3303), 0, VINCentyInvDistance(F3303,G3303,Y3303,Z3303))</f>
        <v>0</v>
      </c>
      <c r="AB3303" s="1">
        <v>1</v>
      </c>
      <c r="AC3303" s="1">
        <v>0</v>
      </c>
      <c r="AD3303" s="1">
        <v>0</v>
      </c>
      <c r="AE3303" s="1">
        <v>0</v>
      </c>
      <c r="AF3303" s="1">
        <v>1</v>
      </c>
      <c r="AG3303" s="1" t="s">
        <v>9025</v>
      </c>
      <c r="AH3303" s="1" t="s">
        <v>8540</v>
      </c>
      <c r="AI3303" s="1" t="str">
        <f>TRIM(MID(SUBSTITUTE($H3303,",",REPT(" ",200)),(LEN($H3303)-LEN(SUBSTITUTE($H3303,",",""))-2)*200+1,200))</f>
        <v>Central Luzon</v>
      </c>
      <c r="AJ3303" s="1" t="s">
        <v>55</v>
      </c>
      <c r="AK3303" t="s">
        <v>16647</v>
      </c>
      <c r="AL3303" s="2">
        <v>0</v>
      </c>
      <c r="AM3303" s="1" t="s">
        <v>11190</v>
      </c>
    </row>
    <row r="3304" spans="1:39" ht="12.75" customHeight="1">
      <c r="A3304" s="1"/>
      <c r="B3304" s="1" t="s">
        <v>11195</v>
      </c>
      <c r="C3304" s="1" t="s">
        <v>11196</v>
      </c>
      <c r="D3304" s="3" t="str">
        <f ca="1">IFERROR(__xludf.DUMMYFUNCTION("PROPER(REGEXEXTRACT(B2938, ""(?:https?:\/\/)?(?:www\.)?([a-zA-Z0-9-]+)\.""))"),"Skyscanner")</f>
        <v>Skyscanner</v>
      </c>
      <c r="E3304" s="1" t="s">
        <v>11197</v>
      </c>
      <c r="F3304" s="1">
        <v>11.9876</v>
      </c>
      <c r="G3304" s="1">
        <v>121.90582000000001</v>
      </c>
      <c r="H3304" s="1" t="s">
        <v>11198</v>
      </c>
      <c r="I3304" s="1" t="s">
        <v>1211</v>
      </c>
      <c r="J3304" s="1">
        <f>IF(K3304="URBAN",1,IF(K3304="SUBURBAN",2,IF(K3304="RURAL",3,"")))</f>
        <v>1</v>
      </c>
      <c r="K3304" s="1" t="s">
        <v>42</v>
      </c>
      <c r="L3304" s="18">
        <v>46082</v>
      </c>
      <c r="M3304" s="49">
        <v>0.58333333333333337</v>
      </c>
      <c r="N3304" s="18">
        <v>46083</v>
      </c>
      <c r="O3304" s="56">
        <v>0.5</v>
      </c>
      <c r="P3304" s="31" t="str">
        <f>TEXT($L3304, "dddd")</f>
        <v>Sunday</v>
      </c>
      <c r="Q3304" s="39" t="s">
        <v>111</v>
      </c>
      <c r="R3304" s="39">
        <v>889</v>
      </c>
      <c r="S3304" s="1" t="str">
        <f>IF(OR(MONTH(L3304)=12, MONTH(L3304)&lt;=5), "Dry Season", "Wet Season")</f>
        <v>Dry Season</v>
      </c>
      <c r="T3304" s="1">
        <v>1</v>
      </c>
      <c r="U3304" s="1">
        <v>0</v>
      </c>
      <c r="V3304" s="1">
        <v>0</v>
      </c>
      <c r="W3304" s="2">
        <f>IF(ISNUMBER(SEARCH("N/A", X3304)), 0, 1)</f>
        <v>0</v>
      </c>
      <c r="X3304" s="1" t="s">
        <v>44</v>
      </c>
      <c r="Y3304" s="1"/>
      <c r="Z3304" s="1"/>
      <c r="AA3304" s="11" cm="1">
        <f t="array" ref="AA3304">IF(ISBLANK(Y3304), 0, VINCentyInvDistance(F3304,G3304,Y3304,Z3304))</f>
        <v>0</v>
      </c>
      <c r="AB3304" s="1">
        <v>1</v>
      </c>
      <c r="AC3304" s="1">
        <v>9.1999999999999993</v>
      </c>
      <c r="AD3304" s="1">
        <v>2.8</v>
      </c>
      <c r="AE3304" s="1">
        <v>4037</v>
      </c>
      <c r="AF3304" s="1">
        <v>1</v>
      </c>
      <c r="AG3304" s="1" t="s">
        <v>4814</v>
      </c>
      <c r="AH3304" s="1" t="s">
        <v>4815</v>
      </c>
      <c r="AI3304" s="1"/>
      <c r="AJ3304" s="1" t="s">
        <v>55</v>
      </c>
      <c r="AK3304" t="s">
        <v>17404</v>
      </c>
      <c r="AL3304" s="1">
        <v>5</v>
      </c>
      <c r="AM3304" s="1" t="s">
        <v>11199</v>
      </c>
    </row>
    <row r="3305" spans="1:39" ht="12.75" customHeight="1">
      <c r="A3305" s="1"/>
      <c r="B3305" s="1" t="s">
        <v>11210</v>
      </c>
      <c r="C3305" s="1" t="s">
        <v>11211</v>
      </c>
      <c r="D3305" s="3" t="str">
        <f ca="1">IFERROR(__xludf.DUMMYFUNCTION("PROPER(REGEXEXTRACT(B2941, ""(?:https?:\/\/)?(?:www\.)?([a-zA-Z0-9-]+)\.""))"),"Google")</f>
        <v>Google</v>
      </c>
      <c r="E3305" s="1" t="s">
        <v>11212</v>
      </c>
      <c r="F3305" s="1">
        <v>14.398899999999999</v>
      </c>
      <c r="G3305" s="1">
        <v>120.94119999999999</v>
      </c>
      <c r="H3305" s="1" t="s">
        <v>11213</v>
      </c>
      <c r="I3305" s="1" t="s">
        <v>2395</v>
      </c>
      <c r="J3305" s="1">
        <f>IF(K3305="URBAN",1,IF(K3305="SUBURBAN",2,IF(K3305="RURAL",3,"")))</f>
        <v>1</v>
      </c>
      <c r="K3305" s="1" t="s">
        <v>42</v>
      </c>
      <c r="L3305" s="18">
        <v>46082</v>
      </c>
      <c r="M3305" s="49">
        <v>0.625</v>
      </c>
      <c r="N3305" s="18">
        <v>46083</v>
      </c>
      <c r="O3305" s="56">
        <v>0.5</v>
      </c>
      <c r="P3305" s="31" t="str">
        <f>TEXT($L3305, "dddd")</f>
        <v>Sunday</v>
      </c>
      <c r="Q3305" s="39" t="s">
        <v>111</v>
      </c>
      <c r="R3305" s="39">
        <v>950</v>
      </c>
      <c r="S3305" s="1" t="str">
        <f>IF(OR(MONTH(L3305)=12, MONTH(L3305)&lt;=5), "Dry Season", "Wet Season")</f>
        <v>Dry Season</v>
      </c>
      <c r="T3305" s="1">
        <v>1</v>
      </c>
      <c r="U3305" s="1">
        <v>1</v>
      </c>
      <c r="V3305" s="1">
        <v>0</v>
      </c>
      <c r="W3305" s="2">
        <f>IF(ISNUMBER(SEARCH("N/A", X3305)), 0, 1)</f>
        <v>0</v>
      </c>
      <c r="X3305" s="1" t="s">
        <v>44</v>
      </c>
      <c r="Y3305" s="1"/>
      <c r="Z3305" s="1"/>
      <c r="AA3305" s="11" cm="1">
        <f t="array" ref="AA3305">IF(ISBLANK(Y3305), 0, VINCentyInvDistance(F3305,G3305,Y3305,Z3305))</f>
        <v>0</v>
      </c>
      <c r="AB3305" s="1">
        <v>0</v>
      </c>
      <c r="AC3305" s="1">
        <v>0</v>
      </c>
      <c r="AD3305" s="1">
        <v>0</v>
      </c>
      <c r="AE3305" s="1">
        <v>2</v>
      </c>
      <c r="AF3305" s="1">
        <v>1</v>
      </c>
      <c r="AG3305" s="1" t="str">
        <f>TRIM(MID(SUBSTITUTE($H3305,",",REPT(" ",200)),(LEN($H3305)-LEN(SUBSTITUTE($H3305,",",""))-4)*200+1,200))</f>
        <v>Imus</v>
      </c>
      <c r="AH3305" s="1" t="str">
        <f>TRIM(MID(SUBSTITUTE($H3305,",",REPT(" ",200)),(LEN($H3305)-LEN(SUBSTITUTE($H3305,",",""))-3)*200+1,200))</f>
        <v>Cavite</v>
      </c>
      <c r="AI3305" s="1" t="str">
        <f>TRIM(MID(SUBSTITUTE($H3305,",",REPT(" ",200)),(LEN($H3305)-LEN(SUBSTITUTE($H3305,",",""))-2)*200+1,200))</f>
        <v>Calabarzon</v>
      </c>
      <c r="AJ3305" s="1" t="str">
        <f>TRIM(MID(SUBSTITUTE($H3305,",",REPT(" ",200)),(LEN($H3305)-LEN(SUBSTITUTE($H3305,",",""))-0)*200+1,200))</f>
        <v>Philippines</v>
      </c>
      <c r="AL3305" s="2">
        <v>0</v>
      </c>
      <c r="AM3305" s="1"/>
    </row>
    <row r="3306" spans="1:39" ht="12.75" customHeight="1">
      <c r="A3306" s="1"/>
      <c r="B3306" s="1" t="s">
        <v>11218</v>
      </c>
      <c r="C3306" s="1" t="s">
        <v>11219</v>
      </c>
      <c r="D3306" s="3" t="str">
        <f ca="1">IFERROR(__xludf.DUMMYFUNCTION("PROPER(REGEXEXTRACT(B2943, ""(?:https?:\/\/)?(?:www\.)?([a-zA-Z0-9-]+)\.""))"),"Skyscanner")</f>
        <v>Skyscanner</v>
      </c>
      <c r="E3306" s="1" t="s">
        <v>11220</v>
      </c>
      <c r="F3306" s="1">
        <v>13.921950000000001</v>
      </c>
      <c r="G3306" s="1">
        <v>121.69947000000001</v>
      </c>
      <c r="H3306" s="1" t="s">
        <v>11221</v>
      </c>
      <c r="I3306" s="1" t="s">
        <v>50</v>
      </c>
      <c r="J3306" s="1">
        <f>IF(K3306="URBAN",1,IF(K3306="SUBURBAN",2,IF(K3306="RURAL",3,"")))</f>
        <v>1</v>
      </c>
      <c r="K3306" s="1" t="s">
        <v>42</v>
      </c>
      <c r="L3306" s="18">
        <v>46082</v>
      </c>
      <c r="M3306" s="49">
        <v>0.58333333333333337</v>
      </c>
      <c r="N3306" s="18">
        <v>46083</v>
      </c>
      <c r="O3306" s="56">
        <v>0.5</v>
      </c>
      <c r="P3306" s="31" t="str">
        <f>TEXT($L3306, "dddd")</f>
        <v>Sunday</v>
      </c>
      <c r="Q3306" s="39" t="s">
        <v>111</v>
      </c>
      <c r="R3306" s="39">
        <v>958</v>
      </c>
      <c r="S3306" s="1" t="str">
        <f>IF(OR(MONTH(L3306)=12, MONTH(L3306)&lt;=5), "Dry Season", "Wet Season")</f>
        <v>Dry Season</v>
      </c>
      <c r="T3306" s="1">
        <v>1</v>
      </c>
      <c r="U3306" s="1">
        <v>0</v>
      </c>
      <c r="V3306" s="1">
        <v>0</v>
      </c>
      <c r="W3306" s="2">
        <f>IF(ISNUMBER(SEARCH("N/A", X3306)), 0, 1)</f>
        <v>1</v>
      </c>
      <c r="X3306" s="1" t="s">
        <v>1613</v>
      </c>
      <c r="Y3306" s="1">
        <v>14.585597</v>
      </c>
      <c r="Z3306" s="1">
        <v>121.05717</v>
      </c>
      <c r="AA3306" s="11" cm="1">
        <f t="array" ref="AA3306">IF(ISBLANK(Y3306), 0, VINCentyInvDistance(F3306,G3306,Y3306,Z3306))</f>
        <v>100974.27634208536</v>
      </c>
      <c r="AB3306" s="1">
        <v>1</v>
      </c>
      <c r="AC3306" s="1">
        <v>4</v>
      </c>
      <c r="AD3306" s="1">
        <v>5</v>
      </c>
      <c r="AE3306" s="1">
        <v>2</v>
      </c>
      <c r="AF3306" s="1">
        <v>1</v>
      </c>
      <c r="AG3306" s="1" t="s">
        <v>6849</v>
      </c>
      <c r="AH3306" s="1" t="s">
        <v>6850</v>
      </c>
      <c r="AI3306" s="1" t="str">
        <f>TRIM(MID(SUBSTITUTE($H3306,",",REPT(" ",200)),(LEN($H3306)-LEN(SUBSTITUTE($H3306,",",""))-2)*200+1,200))</f>
        <v>Calabarzon</v>
      </c>
      <c r="AJ3306" s="1" t="s">
        <v>55</v>
      </c>
      <c r="AL3306" s="2">
        <v>0</v>
      </c>
      <c r="AM3306" s="1"/>
    </row>
    <row r="3307" spans="1:39" ht="12.75" customHeight="1">
      <c r="A3307" s="1"/>
      <c r="B3307" s="1" t="s">
        <v>11222</v>
      </c>
      <c r="C3307" s="1" t="s">
        <v>11223</v>
      </c>
      <c r="D3307" s="3" t="str">
        <f ca="1">IFERROR(__xludf.DUMMYFUNCTION("PROPER(REGEXEXTRACT(B2944, ""(?:https?:\/\/)?(?:www\.)?([a-zA-Z0-9-]+)\.""))"),"Skyscanner")</f>
        <v>Skyscanner</v>
      </c>
      <c r="E3307" s="1" t="s">
        <v>11224</v>
      </c>
      <c r="F3307" s="1">
        <v>17.252203999999999</v>
      </c>
      <c r="G3307" s="1">
        <v>120.520465</v>
      </c>
      <c r="H3307" s="1" t="s">
        <v>11225</v>
      </c>
      <c r="I3307" s="1" t="s">
        <v>1300</v>
      </c>
      <c r="J3307" s="1">
        <f>IF(K3307="URBAN",1,IF(K3307="SUBURBAN",2,IF(K3307="RURAL",3,"")))</f>
        <v>1</v>
      </c>
      <c r="K3307" s="1" t="s">
        <v>42</v>
      </c>
      <c r="L3307" s="18">
        <v>46082</v>
      </c>
      <c r="M3307" s="49">
        <v>0.58333333333333337</v>
      </c>
      <c r="N3307" s="18">
        <v>46083</v>
      </c>
      <c r="O3307" s="56">
        <v>0.5</v>
      </c>
      <c r="P3307" s="31" t="str">
        <f>TEXT($L3307, "dddd")</f>
        <v>Sunday</v>
      </c>
      <c r="Q3307" s="39" t="s">
        <v>186</v>
      </c>
      <c r="R3307" s="39">
        <v>1474</v>
      </c>
      <c r="S3307" s="1" t="str">
        <f>IF(OR(MONTH(L3307)=12, MONTH(L3307)&lt;=5), "Dry Season", "Wet Season")</f>
        <v>Dry Season</v>
      </c>
      <c r="T3307" s="1">
        <v>1</v>
      </c>
      <c r="U3307" s="1">
        <v>0</v>
      </c>
      <c r="V3307" s="1">
        <v>0</v>
      </c>
      <c r="W3307" s="2">
        <f>IF(ISNUMBER(SEARCH("N/A", X3307)), 0, 1)</f>
        <v>1</v>
      </c>
      <c r="X3307" s="1" t="s">
        <v>11226</v>
      </c>
      <c r="Y3307" s="1">
        <v>13.9403553</v>
      </c>
      <c r="Z3307" s="1">
        <v>121.6246226</v>
      </c>
      <c r="AA3307" s="11" cm="1">
        <f t="array" ref="AA3307">IF(ISBLANK(Y3307), 0, VINCentyInvDistance(F3307,G3307,Y3307,Z3307))</f>
        <v>385122.86630950536</v>
      </c>
      <c r="AB3307" s="1">
        <v>0</v>
      </c>
      <c r="AC3307" s="1">
        <v>8.6</v>
      </c>
      <c r="AD3307" s="1">
        <v>4.7</v>
      </c>
      <c r="AE3307" s="1">
        <v>3</v>
      </c>
      <c r="AF3307" s="1">
        <v>1</v>
      </c>
      <c r="AG3307" s="1" t="s">
        <v>11227</v>
      </c>
      <c r="AH3307" s="1" t="s">
        <v>9792</v>
      </c>
      <c r="AI3307" s="1" t="str">
        <f>TRIM(MID(SUBSTITUTE($H3307,",",REPT(" ",200)),(LEN($H3307)-LEN(SUBSTITUTE($H3307,",",""))-2)*200+1,200))</f>
        <v>Ilocos Sur</v>
      </c>
      <c r="AJ3307" s="1" t="s">
        <v>55</v>
      </c>
      <c r="AK3307" t="s">
        <v>17406</v>
      </c>
      <c r="AL3307" s="2">
        <v>0</v>
      </c>
      <c r="AM3307" s="1"/>
    </row>
    <row r="3308" spans="1:39" ht="12.75" customHeight="1">
      <c r="A3308" s="1"/>
      <c r="B3308" s="1" t="s">
        <v>11233</v>
      </c>
      <c r="C3308" s="1" t="s">
        <v>11234</v>
      </c>
      <c r="D3308" s="3" t="str">
        <f ca="1">IFERROR(__xludf.DUMMYFUNCTION("PROPER(REGEXEXTRACT(B2946, ""(?:https?:\/\/)?(?:www\.)?([a-zA-Z0-9-]+)\.""))"),"Google")</f>
        <v>Google</v>
      </c>
      <c r="E3308" s="1" t="s">
        <v>11181</v>
      </c>
      <c r="F3308" s="1">
        <v>9.6540040000000005</v>
      </c>
      <c r="G3308" s="1">
        <v>123.858329</v>
      </c>
      <c r="H3308" s="1" t="s">
        <v>11182</v>
      </c>
      <c r="I3308" s="1" t="s">
        <v>1300</v>
      </c>
      <c r="J3308" s="1">
        <f>IF(K3308="URBAN",1,IF(K3308="SUBURBAN",2,IF(K3308="RURAL",3,"")))</f>
        <v>1</v>
      </c>
      <c r="K3308" s="1" t="s">
        <v>42</v>
      </c>
      <c r="L3308" s="18">
        <v>46082</v>
      </c>
      <c r="M3308" s="49">
        <v>0.625</v>
      </c>
      <c r="N3308" s="18">
        <v>46083</v>
      </c>
      <c r="O3308" s="56">
        <v>0.5</v>
      </c>
      <c r="P3308" s="31" t="str">
        <f>TEXT($L3308, "dddd")</f>
        <v>Sunday</v>
      </c>
      <c r="Q3308" s="39" t="s">
        <v>1266</v>
      </c>
      <c r="R3308" s="39">
        <v>445</v>
      </c>
      <c r="S3308" s="1" t="str">
        <f>IF(OR(MONTH(L3308)=12, MONTH(L3308)&lt;=5), "Dry Season", "Wet Season")</f>
        <v>Dry Season</v>
      </c>
      <c r="T3308" s="1">
        <v>1</v>
      </c>
      <c r="U3308" s="1">
        <v>0</v>
      </c>
      <c r="V3308" s="1">
        <v>0</v>
      </c>
      <c r="W3308" s="2">
        <f>IF(ISNUMBER(SEARCH("N/A", X3308)), 0, 1)</f>
        <v>1</v>
      </c>
      <c r="X3308" s="1" t="s">
        <v>4941</v>
      </c>
      <c r="Y3308" s="1">
        <v>10.672293099999999</v>
      </c>
      <c r="Z3308" s="1">
        <v>122.944245</v>
      </c>
      <c r="AA3308" s="11" cm="1">
        <f t="array" ref="AA3308">IF(ISBLANK(Y3308), 0, VINCentyInvDistance(F3308,G3308,Y3308,Z3308))</f>
        <v>150729.88851808698</v>
      </c>
      <c r="AB3308" s="1">
        <v>0</v>
      </c>
      <c r="AC3308" s="1">
        <v>0</v>
      </c>
      <c r="AD3308" s="1">
        <v>0</v>
      </c>
      <c r="AE3308" s="1">
        <v>43</v>
      </c>
      <c r="AF3308" s="1">
        <v>1</v>
      </c>
      <c r="AG3308" s="1" t="s">
        <v>4942</v>
      </c>
      <c r="AH3308" s="1" t="s">
        <v>4943</v>
      </c>
      <c r="AI3308" s="1" t="str">
        <f>TRIM(MID(SUBSTITUTE($H3308,",",REPT(" ",200)),(LEN($H3308)-LEN(SUBSTITUTE($H3308,",",""))-2)*200+1,200))</f>
        <v>Central Visayas</v>
      </c>
      <c r="AJ3308" s="1" t="s">
        <v>55</v>
      </c>
      <c r="AL3308" s="2">
        <v>0</v>
      </c>
      <c r="AM3308" s="1"/>
    </row>
    <row r="3309" spans="1:39" ht="12.75" customHeight="1">
      <c r="A3309" s="1"/>
      <c r="B3309" s="1" t="s">
        <v>11239</v>
      </c>
      <c r="C3309" s="1" t="s">
        <v>11240</v>
      </c>
      <c r="D3309" s="3" t="str">
        <f ca="1">IFERROR(__xludf.DUMMYFUNCTION("PROPER(REGEXEXTRACT(B2948, ""(?:https?:\/\/)?(?:www\.)?([a-zA-Z0-9-]+)\.""))"),"Skyscanner")</f>
        <v>Skyscanner</v>
      </c>
      <c r="E3309" s="1" t="s">
        <v>11241</v>
      </c>
      <c r="F3309" s="1">
        <v>11.978079795837401</v>
      </c>
      <c r="G3309" s="1">
        <v>121.910911560058</v>
      </c>
      <c r="H3309" s="1" t="s">
        <v>11242</v>
      </c>
      <c r="I3309" s="1" t="s">
        <v>50</v>
      </c>
      <c r="J3309" s="1">
        <f>IF(K3309="URBAN",1,IF(K3309="SUBURBAN",2,IF(K3309="RURAL",3,"")))</f>
        <v>1</v>
      </c>
      <c r="K3309" s="1" t="s">
        <v>42</v>
      </c>
      <c r="L3309" s="18">
        <v>46082</v>
      </c>
      <c r="M3309" s="49">
        <v>0.625</v>
      </c>
      <c r="N3309" s="18">
        <v>46083</v>
      </c>
      <c r="O3309" s="56">
        <v>0.5</v>
      </c>
      <c r="P3309" s="31" t="str">
        <f>TEXT($L3309, "dddd")</f>
        <v>Sunday</v>
      </c>
      <c r="Q3309" s="39" t="s">
        <v>111</v>
      </c>
      <c r="R3309" s="39">
        <v>1500</v>
      </c>
      <c r="S3309" s="1" t="str">
        <f>IF(OR(MONTH(L3309)=12, MONTH(L3309)&lt;=5), "Dry Season", "Wet Season")</f>
        <v>Dry Season</v>
      </c>
      <c r="T3309" s="1">
        <v>1</v>
      </c>
      <c r="U3309" s="1">
        <v>0</v>
      </c>
      <c r="V3309" s="1">
        <v>1</v>
      </c>
      <c r="W3309" s="2">
        <f>IF(ISNUMBER(SEARCH("N/A", X3309)), 0, 1)</f>
        <v>1</v>
      </c>
      <c r="X3309" s="1" t="s">
        <v>11243</v>
      </c>
      <c r="Y3309" s="1">
        <v>14.523306399999999</v>
      </c>
      <c r="Z3309" s="1">
        <v>120.981234</v>
      </c>
      <c r="AA3309" s="11" cm="1">
        <f t="array" ref="AA3309">IF(ISBLANK(Y3309), 0, VINCentyInvDistance(F3309,G3309,Y3309,Z3309))</f>
        <v>299064.82373698009</v>
      </c>
      <c r="AB3309" s="1">
        <v>1</v>
      </c>
      <c r="AC3309" s="1">
        <v>9.1999999999999993</v>
      </c>
      <c r="AD3309" s="1">
        <v>0</v>
      </c>
      <c r="AE3309" s="1">
        <v>3123</v>
      </c>
      <c r="AF3309" s="1">
        <v>1</v>
      </c>
      <c r="AG3309" s="1" t="s">
        <v>2477</v>
      </c>
      <c r="AH3309" s="1" t="s">
        <v>160</v>
      </c>
      <c r="AI3309" s="1" t="str">
        <f>TRIM(MID(SUBSTITUTE($H3309,",",REPT(" ",200)),(LEN($H3309)-LEN(SUBSTITUTE($H3309,",",""))-2)*200+1,200))</f>
        <v>Western Visayas</v>
      </c>
      <c r="AJ3309" s="1" t="s">
        <v>55</v>
      </c>
      <c r="AK3309" t="s">
        <v>16680</v>
      </c>
      <c r="AL3309" s="2">
        <v>0</v>
      </c>
      <c r="AM3309" s="1"/>
    </row>
    <row r="3310" spans="1:39" ht="12.75" customHeight="1">
      <c r="A3310" s="1"/>
      <c r="B3310" s="1" t="s">
        <v>11253</v>
      </c>
      <c r="C3310" s="1" t="s">
        <v>11254</v>
      </c>
      <c r="D3310" s="3" t="str">
        <f ca="1">IFERROR(__xludf.DUMMYFUNCTION("PROPER(REGEXEXTRACT(B2951, ""(?:https?:\/\/)?(?:www\.)?([a-zA-Z0-9-]+)\.""))"),"Google")</f>
        <v>Google</v>
      </c>
      <c r="E3310" s="1" t="s">
        <v>11255</v>
      </c>
      <c r="F3310" s="1">
        <v>9.9853769999999997</v>
      </c>
      <c r="G3310" s="1">
        <v>123.38525</v>
      </c>
      <c r="H3310" s="1" t="s">
        <v>11256</v>
      </c>
      <c r="I3310" s="1" t="s">
        <v>50</v>
      </c>
      <c r="J3310" s="1">
        <f>IF(K3310="URBAN",1,IF(K3310="SUBURBAN",2,IF(K3310="RURAL",3,"")))</f>
        <v>1</v>
      </c>
      <c r="K3310" s="1" t="s">
        <v>42</v>
      </c>
      <c r="L3310" s="18">
        <v>46082</v>
      </c>
      <c r="M3310" s="49">
        <v>0.625</v>
      </c>
      <c r="N3310" s="18">
        <v>46083</v>
      </c>
      <c r="O3310" s="56">
        <v>0.5</v>
      </c>
      <c r="P3310" s="31" t="str">
        <f>TEXT($L3310, "dddd")</f>
        <v>Sunday</v>
      </c>
      <c r="Q3310" s="39" t="s">
        <v>11257</v>
      </c>
      <c r="R3310" s="39">
        <v>1974</v>
      </c>
      <c r="S3310" s="1" t="str">
        <f>IF(OR(MONTH(L3310)=12, MONTH(L3310)&lt;=5), "Dry Season", "Wet Season")</f>
        <v>Dry Season</v>
      </c>
      <c r="T3310" s="1">
        <v>1</v>
      </c>
      <c r="U3310" s="1">
        <v>1</v>
      </c>
      <c r="V3310" s="1">
        <v>1</v>
      </c>
      <c r="W3310" s="2">
        <f>IF(ISNUMBER(SEARCH("N/A", X3310)), 0, 1)</f>
        <v>1</v>
      </c>
      <c r="X3310" s="1" t="s">
        <v>2500</v>
      </c>
      <c r="Y3310" s="1">
        <v>14.5530822</v>
      </c>
      <c r="Z3310" s="1">
        <v>121.021794</v>
      </c>
      <c r="AA3310" s="11" cm="1">
        <f t="array" ref="AA3310">IF(ISBLANK(Y3310), 0, VINCentyInvDistance(F3310,G3310,Y3310,Z3310))</f>
        <v>566926.05395075493</v>
      </c>
      <c r="AB3310" s="1">
        <v>0</v>
      </c>
      <c r="AC3310" s="1">
        <v>0</v>
      </c>
      <c r="AD3310" s="1">
        <v>0</v>
      </c>
      <c r="AE3310" s="1">
        <v>269</v>
      </c>
      <c r="AF3310" s="1">
        <v>1</v>
      </c>
      <c r="AG3310" s="1" t="s">
        <v>2501</v>
      </c>
      <c r="AH3310" s="1" t="s">
        <v>2501</v>
      </c>
      <c r="AI3310" s="1" t="str">
        <f>TRIM(MID(SUBSTITUTE($H3310,",",REPT(" ",200)),(LEN($H3310)-LEN(SUBSTITUTE($H3310,",",""))-2)*200+1,200))</f>
        <v>Central Visayas</v>
      </c>
      <c r="AJ3310" s="1" t="s">
        <v>55</v>
      </c>
      <c r="AL3310" s="2">
        <v>0</v>
      </c>
      <c r="AM3310" s="1"/>
    </row>
    <row r="3311" spans="1:39" ht="12.75" customHeight="1">
      <c r="A3311" s="1"/>
      <c r="B3311" s="1" t="s">
        <v>11268</v>
      </c>
      <c r="C3311" s="1" t="s">
        <v>11269</v>
      </c>
      <c r="D3311" s="3" t="str">
        <f ca="1">IFERROR(__xludf.DUMMYFUNCTION("PROPER(REGEXEXTRACT(B2955, ""(?:https?:\/\/)?(?:www\.)?([a-zA-Z0-9-]+)\.""))"),"Google")</f>
        <v>Google</v>
      </c>
      <c r="E3311" s="1" t="s">
        <v>11270</v>
      </c>
      <c r="F3311" s="1">
        <v>11.962270999999999</v>
      </c>
      <c r="G3311" s="1">
        <v>121.92458499999999</v>
      </c>
      <c r="H3311" s="1" t="s">
        <v>11267</v>
      </c>
      <c r="I3311" s="1" t="s">
        <v>1211</v>
      </c>
      <c r="J3311" s="1">
        <f>IF(K3311="URBAN",1,IF(K3311="SUBURBAN",2,IF(K3311="RURAL",3,"")))</f>
        <v>1</v>
      </c>
      <c r="K3311" s="1" t="s">
        <v>42</v>
      </c>
      <c r="L3311" s="18">
        <v>46082</v>
      </c>
      <c r="M3311" s="49">
        <v>0.625</v>
      </c>
      <c r="N3311" s="18">
        <v>46083</v>
      </c>
      <c r="O3311" s="56">
        <v>0.5</v>
      </c>
      <c r="P3311" s="31" t="str">
        <f>TEXT($L3311, "dddd")</f>
        <v>Sunday</v>
      </c>
      <c r="Q3311" s="39" t="s">
        <v>1090</v>
      </c>
      <c r="R3311" s="39">
        <v>601</v>
      </c>
      <c r="S3311" s="1" t="str">
        <f>IF(OR(MONTH(L3311)=12, MONTH(L3311)&lt;=5), "Dry Season", "Wet Season")</f>
        <v>Dry Season</v>
      </c>
      <c r="T3311" s="1">
        <v>1</v>
      </c>
      <c r="U3311" s="1">
        <v>0</v>
      </c>
      <c r="V3311" s="1">
        <v>1</v>
      </c>
      <c r="W3311" s="2">
        <f>IF(ISNUMBER(SEARCH("N/A", X3311)), 0, 1)</f>
        <v>0</v>
      </c>
      <c r="X3311" s="1" t="s">
        <v>44</v>
      </c>
      <c r="Y3311" s="1"/>
      <c r="Z3311" s="1"/>
      <c r="AA3311" s="11" cm="1">
        <f t="array" ref="AA3311">IF(ISBLANK(Y3311), 0, VINCentyInvDistance(F3311,G3311,Y3311,Z3311))</f>
        <v>0</v>
      </c>
      <c r="AB3311" s="1">
        <v>0</v>
      </c>
      <c r="AC3311" s="1">
        <v>0</v>
      </c>
      <c r="AD3311" s="1">
        <v>0</v>
      </c>
      <c r="AE3311" s="1">
        <v>89</v>
      </c>
      <c r="AF3311" s="1">
        <v>1</v>
      </c>
      <c r="AG3311" s="1" t="s">
        <v>4814</v>
      </c>
      <c r="AH3311" s="1" t="s">
        <v>4815</v>
      </c>
      <c r="AI3311" s="1"/>
      <c r="AJ3311" s="1" t="s">
        <v>55</v>
      </c>
      <c r="AL3311" s="1">
        <v>3</v>
      </c>
      <c r="AM3311" s="1" t="s">
        <v>11271</v>
      </c>
    </row>
    <row r="3312" spans="1:39" ht="12.75" customHeight="1">
      <c r="A3312" s="1"/>
      <c r="B3312" s="1" t="s">
        <v>11295</v>
      </c>
      <c r="C3312" s="1" t="s">
        <v>11296</v>
      </c>
      <c r="D3312" s="3" t="str">
        <f ca="1">IFERROR(__xludf.DUMMYFUNCTION("PROPER(REGEXEXTRACT(B2962, ""(?:https?:\/\/)?(?:www\.)?([a-zA-Z0-9-]+)\.""))"),"Google")</f>
        <v>Google</v>
      </c>
      <c r="E3312" s="1" t="s">
        <v>11297</v>
      </c>
      <c r="F3312" s="1">
        <v>14.115930000000001</v>
      </c>
      <c r="G3312" s="1">
        <v>120.96258</v>
      </c>
      <c r="H3312" s="1" t="s">
        <v>1900</v>
      </c>
      <c r="I3312" s="1" t="s">
        <v>1300</v>
      </c>
      <c r="J3312" s="1">
        <f>IF(K3312="URBAN",1,IF(K3312="SUBURBAN",2,IF(K3312="RURAL",3,"")))</f>
        <v>1</v>
      </c>
      <c r="K3312" s="1" t="s">
        <v>42</v>
      </c>
      <c r="L3312" s="18">
        <v>46082</v>
      </c>
      <c r="M3312" s="49">
        <v>0.625</v>
      </c>
      <c r="N3312" s="18">
        <v>46083</v>
      </c>
      <c r="O3312" s="56">
        <v>0.5</v>
      </c>
      <c r="P3312" s="31" t="str">
        <f>TEXT($L3312, "dddd")</f>
        <v>Sunday</v>
      </c>
      <c r="Q3312" s="39" t="s">
        <v>11298</v>
      </c>
      <c r="R3312" s="39">
        <v>2850</v>
      </c>
      <c r="S3312" s="1" t="str">
        <f>IF(OR(MONTH(L3312)=12, MONTH(L3312)&lt;=5), "Dry Season", "Wet Season")</f>
        <v>Dry Season</v>
      </c>
      <c r="T3312" s="1">
        <v>1</v>
      </c>
      <c r="U3312" s="1">
        <v>1</v>
      </c>
      <c r="V3312" s="1">
        <v>0</v>
      </c>
      <c r="W3312" s="2">
        <f>IF(ISNUMBER(SEARCH("N/A", X3312)), 0, 1)</f>
        <v>0</v>
      </c>
      <c r="X3312" s="1" t="s">
        <v>44</v>
      </c>
      <c r="Y3312" s="1"/>
      <c r="Z3312" s="1"/>
      <c r="AA3312" s="11" cm="1">
        <f t="array" ref="AA3312">IF(ISBLANK(Y3312), 0, VINCentyInvDistance(F3312,G3312,Y3312,Z3312))</f>
        <v>0</v>
      </c>
      <c r="AB3312" s="1">
        <v>0</v>
      </c>
      <c r="AC3312" s="1">
        <v>0</v>
      </c>
      <c r="AD3312" s="1">
        <v>0</v>
      </c>
      <c r="AE3312" s="1">
        <v>205</v>
      </c>
      <c r="AF3312" s="1">
        <v>1</v>
      </c>
      <c r="AG3312" s="1" t="s">
        <v>1729</v>
      </c>
      <c r="AH3312" s="1" t="s">
        <v>1730</v>
      </c>
      <c r="AI3312" s="1" t="str">
        <f>TRIM(MID(SUBSTITUTE($H3312,",",REPT(" ",200)),(LEN($H3312)-LEN(SUBSTITUTE($H3312,",",""))-2)*200+1,200))</f>
        <v>Calabarzon</v>
      </c>
      <c r="AJ3312" s="1" t="s">
        <v>55</v>
      </c>
      <c r="AL3312" s="2">
        <v>0</v>
      </c>
      <c r="AM3312" s="1" t="s">
        <v>11299</v>
      </c>
    </row>
    <row r="3313" spans="1:39" ht="12.75" customHeight="1">
      <c r="A3313" s="1"/>
      <c r="B3313" s="1" t="s">
        <v>11305</v>
      </c>
      <c r="C3313" s="1" t="s">
        <v>11306</v>
      </c>
      <c r="D3313" s="3" t="str">
        <f ca="1">IFERROR(__xludf.DUMMYFUNCTION("PROPER(REGEXEXTRACT(B2964, ""(?:https?:\/\/)?(?:www\.)?([a-zA-Z0-9-]+)\.""))"),"Google")</f>
        <v>Google</v>
      </c>
      <c r="E3313" s="1" t="s">
        <v>11307</v>
      </c>
      <c r="F3313" s="1">
        <v>14.111969999999999</v>
      </c>
      <c r="G3313" s="1">
        <v>120.95807000000001</v>
      </c>
      <c r="H3313" s="1" t="s">
        <v>11308</v>
      </c>
      <c r="I3313" s="1" t="s">
        <v>1211</v>
      </c>
      <c r="J3313" s="1">
        <f>IF(K3313="URBAN",1,IF(K3313="SUBURBAN",2,IF(K3313="RURAL",3,"")))</f>
        <v>1</v>
      </c>
      <c r="K3313" s="1" t="s">
        <v>42</v>
      </c>
      <c r="L3313" s="18">
        <v>46082</v>
      </c>
      <c r="M3313" s="49">
        <v>0.625</v>
      </c>
      <c r="N3313" s="18">
        <v>46083</v>
      </c>
      <c r="O3313" s="56">
        <v>0.5</v>
      </c>
      <c r="P3313" s="31" t="str">
        <f>TEXT($L3313, "dddd")</f>
        <v>Sunday</v>
      </c>
      <c r="Q3313" s="39" t="s">
        <v>111</v>
      </c>
      <c r="R3313" s="39">
        <v>3556.12</v>
      </c>
      <c r="S3313" s="1" t="str">
        <f>IF(OR(MONTH(L3313)=12, MONTH(L3313)&lt;=5), "Dry Season", "Wet Season")</f>
        <v>Dry Season</v>
      </c>
      <c r="T3313" s="1">
        <v>1</v>
      </c>
      <c r="U3313" s="1">
        <v>1</v>
      </c>
      <c r="V3313" s="1">
        <v>0</v>
      </c>
      <c r="W3313" s="2">
        <f>IF(ISNUMBER(SEARCH("N/A", X3313)), 0, 1)</f>
        <v>1</v>
      </c>
      <c r="X3313" s="1" t="s">
        <v>1212</v>
      </c>
      <c r="Y3313" s="1">
        <v>10.7143716</v>
      </c>
      <c r="Z3313" s="1">
        <v>122.55100229999999</v>
      </c>
      <c r="AA3313" s="11" cm="1">
        <f t="array" ref="AA3313">IF(ISBLANK(Y3313), 0, VINCentyInvDistance(F3313,G3313,Y3313,Z3313))</f>
        <v>413838.96234463621</v>
      </c>
      <c r="AB3313" s="1">
        <v>0</v>
      </c>
      <c r="AC3313" s="1">
        <v>0</v>
      </c>
      <c r="AD3313" s="1">
        <v>0</v>
      </c>
      <c r="AE3313" s="1">
        <v>2</v>
      </c>
      <c r="AF3313" s="1">
        <v>1</v>
      </c>
      <c r="AG3313" s="1" t="s">
        <v>1213</v>
      </c>
      <c r="AH3313" s="1" t="s">
        <v>1213</v>
      </c>
      <c r="AI3313" s="1" t="str">
        <f>TRIM(MID(SUBSTITUTE($H3313,",",REPT(" ",200)),(LEN($H3313)-LEN(SUBSTITUTE($H3313,",",""))-2)*200+1,200))</f>
        <v>Calabarzon</v>
      </c>
      <c r="AJ3313" s="1" t="s">
        <v>55</v>
      </c>
      <c r="AL3313" s="2">
        <v>0</v>
      </c>
      <c r="AM3313" s="1"/>
    </row>
    <row r="3314" spans="1:39" ht="12.75" customHeight="1">
      <c r="A3314" s="1"/>
      <c r="B3314" s="1" t="s">
        <v>11317</v>
      </c>
      <c r="C3314" s="1" t="s">
        <v>11318</v>
      </c>
      <c r="D3314" s="3" t="str">
        <f ca="1">IFERROR(__xludf.DUMMYFUNCTION("PROPER(REGEXEXTRACT(B2967, ""(?:https?:\/\/)?(?:www\.)?([a-zA-Z0-9-]+)\.""))"),"Google")</f>
        <v>Google</v>
      </c>
      <c r="E3314" s="1" t="s">
        <v>11319</v>
      </c>
      <c r="F3314" s="1">
        <v>14.846399999999999</v>
      </c>
      <c r="G3314" s="1">
        <v>120.29088900000001</v>
      </c>
      <c r="H3314" s="1" t="s">
        <v>11320</v>
      </c>
      <c r="I3314" s="1" t="s">
        <v>50</v>
      </c>
      <c r="J3314" s="1">
        <f>IF(K3314="URBAN",1,IF(K3314="SUBURBAN",2,IF(K3314="RURAL",3,"")))</f>
        <v>1</v>
      </c>
      <c r="K3314" s="1" t="s">
        <v>42</v>
      </c>
      <c r="L3314" s="18">
        <v>46082</v>
      </c>
      <c r="M3314" s="49">
        <v>0.625</v>
      </c>
      <c r="N3314" s="18">
        <v>46083</v>
      </c>
      <c r="O3314" s="56">
        <v>0.5</v>
      </c>
      <c r="P3314" s="31" t="str">
        <f>TEXT($L3314, "dddd")</f>
        <v>Sunday</v>
      </c>
      <c r="Q3314" s="39" t="s">
        <v>323</v>
      </c>
      <c r="R3314" s="39">
        <v>1350</v>
      </c>
      <c r="S3314" s="1" t="str">
        <f>IF(OR(MONTH(L3314)=12, MONTH(L3314)&lt;=5), "Dry Season", "Wet Season")</f>
        <v>Dry Season</v>
      </c>
      <c r="T3314" s="1">
        <v>1</v>
      </c>
      <c r="U3314" s="1">
        <v>0</v>
      </c>
      <c r="V3314" s="1">
        <v>0</v>
      </c>
      <c r="W3314" s="2">
        <f>IF(ISNUMBER(SEARCH("N/A", X3314)), 0, 1)</f>
        <v>0</v>
      </c>
      <c r="X3314" s="1" t="s">
        <v>44</v>
      </c>
      <c r="Y3314" s="1"/>
      <c r="Z3314" s="1"/>
      <c r="AA3314" s="11" cm="1">
        <f t="array" ref="AA3314">IF(ISBLANK(Y3314), 0, VINCentyInvDistance(F3314,G3314,Y3314,Z3314))</f>
        <v>0</v>
      </c>
      <c r="AB3314" s="1">
        <v>0</v>
      </c>
      <c r="AC3314" s="1">
        <v>0</v>
      </c>
      <c r="AD3314" s="1">
        <v>0</v>
      </c>
      <c r="AE3314" s="1">
        <v>11</v>
      </c>
      <c r="AF3314" s="1">
        <v>1</v>
      </c>
      <c r="AG3314" s="1" t="str">
        <f>TRIM(MID(SUBSTITUTE($H3314,",",REPT(" ",200)),(LEN($H3314)-LEN(SUBSTITUTE($H3314,",",""))-4)*200+1,200))</f>
        <v>Santa Rita</v>
      </c>
      <c r="AH3314" s="1" t="str">
        <f>TRIM(MID(SUBSTITUTE($H3314,",",REPT(" ",200)),(LEN($H3314)-LEN(SUBSTITUTE($H3314,",",""))-3)*200+1,200))</f>
        <v>Olongapo</v>
      </c>
      <c r="AI3314" s="1" t="str">
        <f>TRIM(MID(SUBSTITUTE($H3314,",",REPT(" ",200)),(LEN($H3314)-LEN(SUBSTITUTE($H3314,",",""))-2)*200+1,200))</f>
        <v>Central Luzon</v>
      </c>
      <c r="AJ3314" s="1" t="str">
        <f>TRIM(MID(SUBSTITUTE($H3314,",",REPT(" ",200)),(LEN($H3314)-LEN(SUBSTITUTE($H3314,",",""))-0)*200+1,200))</f>
        <v>Philippines</v>
      </c>
      <c r="AL3314" s="2">
        <v>0</v>
      </c>
      <c r="AM3314" s="1"/>
    </row>
    <row r="3315" spans="1:39" ht="12.75" customHeight="1">
      <c r="A3315" s="1"/>
      <c r="B3315" s="1" t="s">
        <v>11344</v>
      </c>
      <c r="C3315" s="1" t="s">
        <v>11345</v>
      </c>
      <c r="D3315" s="3" t="str">
        <f ca="1">IFERROR(__xludf.DUMMYFUNCTION("PROPER(REGEXEXTRACT(B2975, ""(?:https?:\/\/)?(?:www\.)?([a-zA-Z0-9-]+)\.""))"),"Google")</f>
        <v>Google</v>
      </c>
      <c r="E3315" s="1" t="s">
        <v>11346</v>
      </c>
      <c r="F3315" s="1">
        <v>15.1672294</v>
      </c>
      <c r="G3315" s="1">
        <v>120.586376</v>
      </c>
      <c r="H3315" s="1" t="s">
        <v>11347</v>
      </c>
      <c r="I3315" s="1" t="s">
        <v>1211</v>
      </c>
      <c r="J3315" s="1">
        <f>IF(K3315="URBAN",1,IF(K3315="SUBURBAN",2,IF(K3315="RURAL",3,"")))</f>
        <v>1</v>
      </c>
      <c r="K3315" s="1" t="s">
        <v>42</v>
      </c>
      <c r="L3315" s="18">
        <v>46082</v>
      </c>
      <c r="M3315" s="49">
        <v>0.625</v>
      </c>
      <c r="N3315" s="18">
        <v>46083</v>
      </c>
      <c r="O3315" s="56">
        <v>0.5</v>
      </c>
      <c r="P3315" s="31" t="str">
        <f>TEXT($L3315, "dddd")</f>
        <v>Sunday</v>
      </c>
      <c r="Q3315" s="39" t="s">
        <v>1090</v>
      </c>
      <c r="R3315" s="39">
        <v>1600</v>
      </c>
      <c r="S3315" s="1" t="str">
        <f>IF(OR(MONTH(L3315)=12, MONTH(L3315)&lt;=5), "Dry Season", "Wet Season")</f>
        <v>Dry Season</v>
      </c>
      <c r="T3315" s="1">
        <v>1</v>
      </c>
      <c r="U3315" s="1">
        <v>0</v>
      </c>
      <c r="V3315" s="1">
        <v>0</v>
      </c>
      <c r="W3315" s="2">
        <f>IF(ISNUMBER(SEARCH("N/A", X3315)), 0, 1)</f>
        <v>1</v>
      </c>
      <c r="X3315" s="1" t="s">
        <v>1212</v>
      </c>
      <c r="Y3315" s="1">
        <v>10.7143716</v>
      </c>
      <c r="Z3315" s="1">
        <v>122.55100229999999</v>
      </c>
      <c r="AA3315" s="11" cm="1">
        <f t="array" ref="AA3315">IF(ISBLANK(Y3315), 0, VINCentyInvDistance(F3315,G3315,Y3315,Z3315))</f>
        <v>536746.12605174945</v>
      </c>
      <c r="AB3315" s="1">
        <v>0</v>
      </c>
      <c r="AC3315" s="1">
        <v>0</v>
      </c>
      <c r="AD3315" s="1">
        <v>0</v>
      </c>
      <c r="AE3315" s="1">
        <v>17</v>
      </c>
      <c r="AF3315" s="1">
        <v>1</v>
      </c>
      <c r="AG3315" s="1" t="s">
        <v>1213</v>
      </c>
      <c r="AH3315" s="1" t="s">
        <v>1213</v>
      </c>
      <c r="AI3315" s="1" t="str">
        <f>TRIM(MID(SUBSTITUTE($H3315,",",REPT(" ",200)),(LEN($H3315)-LEN(SUBSTITUTE($H3315,",",""))-2)*200+1,200))</f>
        <v>Central Luzon</v>
      </c>
      <c r="AJ3315" s="1" t="s">
        <v>55</v>
      </c>
      <c r="AL3315" s="2">
        <v>0</v>
      </c>
      <c r="AM3315" s="1"/>
    </row>
    <row r="3316" spans="1:39" ht="12.75" customHeight="1">
      <c r="A3316" s="1"/>
      <c r="B3316" s="1" t="s">
        <v>11366</v>
      </c>
      <c r="C3316" s="1" t="s">
        <v>11367</v>
      </c>
      <c r="D3316" s="3" t="str">
        <f ca="1">IFERROR(__xludf.DUMMYFUNCTION("PROPER(REGEXEXTRACT(B2981, ""(?:https?:\/\/)?(?:www\.)?([a-zA-Z0-9-]+)\.""))"),"Google")</f>
        <v>Google</v>
      </c>
      <c r="E3316" s="1" t="s">
        <v>11368</v>
      </c>
      <c r="F3316" s="1">
        <v>14.56194</v>
      </c>
      <c r="G3316" s="1">
        <v>121.01429</v>
      </c>
      <c r="H3316" s="1" t="s">
        <v>11369</v>
      </c>
      <c r="I3316" s="1" t="s">
        <v>2622</v>
      </c>
      <c r="J3316" s="1">
        <f>IF(K3316="URBAN",1,IF(K3316="SUBURBAN",2,IF(K3316="RURAL",3,"")))</f>
        <v>1</v>
      </c>
      <c r="K3316" s="1" t="s">
        <v>42</v>
      </c>
      <c r="L3316" s="18">
        <v>46082</v>
      </c>
      <c r="M3316" s="49">
        <v>0.625</v>
      </c>
      <c r="N3316" s="18">
        <v>46083</v>
      </c>
      <c r="O3316" s="56">
        <v>0.5</v>
      </c>
      <c r="P3316" s="31" t="str">
        <f>TEXT($L3316, "dddd")</f>
        <v>Sunday</v>
      </c>
      <c r="Q3316" s="39" t="s">
        <v>67</v>
      </c>
      <c r="R3316" s="39">
        <v>5800</v>
      </c>
      <c r="S3316" s="1" t="str">
        <f>IF(OR(MONTH(L3316)=12, MONTH(L3316)&lt;=5), "Dry Season", "Wet Season")</f>
        <v>Dry Season</v>
      </c>
      <c r="T3316" s="1">
        <v>1</v>
      </c>
      <c r="U3316" s="1">
        <v>0</v>
      </c>
      <c r="V3316" s="1">
        <v>0</v>
      </c>
      <c r="W3316" s="2">
        <f>IF(ISNUMBER(SEARCH("N/A", X3316)), 0, 1)</f>
        <v>0</v>
      </c>
      <c r="X3316" s="1" t="s">
        <v>44</v>
      </c>
      <c r="Y3316" s="1"/>
      <c r="Z3316" s="1"/>
      <c r="AA3316" s="11" cm="1">
        <f t="array" ref="AA3316">IF(ISBLANK(Y3316), 0, VINCentyInvDistance(F3316,G3316,Y3316,Z3316))</f>
        <v>0</v>
      </c>
      <c r="AB3316" s="1">
        <v>0</v>
      </c>
      <c r="AC3316" s="1">
        <v>0</v>
      </c>
      <c r="AD3316" s="1">
        <v>0</v>
      </c>
      <c r="AE3316" s="1">
        <v>42</v>
      </c>
      <c r="AF3316" s="1">
        <v>1</v>
      </c>
      <c r="AG3316" s="1" t="str">
        <f>TRIM(MID(SUBSTITUTE($H3316,",",REPT(" ",200)),(LEN($H3316)-LEN(SUBSTITUTE($H3316,",",""))-4)*200+1,200))</f>
        <v>Makati</v>
      </c>
      <c r="AH3316" s="1" t="str">
        <f>TRIM(MID(SUBSTITUTE($H3316,",",REPT(" ",200)),(LEN($H3316)-LEN(SUBSTITUTE($H3316,",",""))-3)*200+1,200))</f>
        <v>Southern Manila District</v>
      </c>
      <c r="AI3316" s="1" t="str">
        <f>TRIM(MID(SUBSTITUTE($H3316,",",REPT(" ",200)),(LEN($H3316)-LEN(SUBSTITUTE($H3316,",",""))-2)*200+1,200))</f>
        <v>Metro Manila</v>
      </c>
      <c r="AJ3316" s="1" t="str">
        <f>TRIM(MID(SUBSTITUTE($H3316,",",REPT(" ",200)),(LEN($H3316)-LEN(SUBSTITUTE($H3316,",",""))-0)*200+1,200))</f>
        <v>Philippines</v>
      </c>
      <c r="AL3316" s="2">
        <v>0</v>
      </c>
      <c r="AM3316" s="1"/>
    </row>
    <row r="3317" spans="1:39" ht="12.75" customHeight="1">
      <c r="A3317" s="1"/>
      <c r="B3317" s="1" t="s">
        <v>11370</v>
      </c>
      <c r="C3317" s="1" t="s">
        <v>11371</v>
      </c>
      <c r="D3317" s="3" t="str">
        <f ca="1">IFERROR(__xludf.DUMMYFUNCTION("PROPER(REGEXEXTRACT(B2982, ""(?:https?:\/\/)?(?:www\.)?([a-zA-Z0-9-]+)\.""))"),"Google")</f>
        <v>Google</v>
      </c>
      <c r="E3317" s="1" t="s">
        <v>11372</v>
      </c>
      <c r="F3317" s="1">
        <v>14.098329</v>
      </c>
      <c r="G3317" s="1">
        <v>120.96211649999999</v>
      </c>
      <c r="H3317" s="1" t="s">
        <v>11373</v>
      </c>
      <c r="I3317" s="1" t="s">
        <v>50</v>
      </c>
      <c r="J3317" s="1">
        <f>IF(K3317="URBAN",1,IF(K3317="SUBURBAN",2,IF(K3317="RURAL",3,"")))</f>
        <v>1</v>
      </c>
      <c r="K3317" s="1" t="s">
        <v>42</v>
      </c>
      <c r="L3317" s="18">
        <v>46082</v>
      </c>
      <c r="M3317" s="49">
        <v>0.625</v>
      </c>
      <c r="N3317" s="18">
        <v>46083</v>
      </c>
      <c r="O3317" s="56">
        <v>0.5</v>
      </c>
      <c r="P3317" s="31" t="str">
        <f>TEXT($L3317, "dddd")</f>
        <v>Sunday</v>
      </c>
      <c r="Q3317" s="39" t="s">
        <v>111</v>
      </c>
      <c r="R3317" s="39">
        <v>1300</v>
      </c>
      <c r="S3317" s="1" t="str">
        <f>IF(OR(MONTH(L3317)=12, MONTH(L3317)&lt;=5), "Dry Season", "Wet Season")</f>
        <v>Dry Season</v>
      </c>
      <c r="T3317" s="1">
        <v>1</v>
      </c>
      <c r="U3317" s="1">
        <v>0</v>
      </c>
      <c r="V3317" s="1">
        <v>0</v>
      </c>
      <c r="W3317" s="2">
        <f>IF(ISNUMBER(SEARCH("N/A", X3317)), 0, 1)</f>
        <v>1</v>
      </c>
      <c r="X3317" s="1" t="s">
        <v>2500</v>
      </c>
      <c r="Y3317" s="1">
        <v>14.5530822</v>
      </c>
      <c r="Z3317" s="1">
        <v>121.021794</v>
      </c>
      <c r="AA3317" s="11" cm="1">
        <f t="array" ref="AA3317">IF(ISBLANK(Y3317), 0, VINCentyInvDistance(F3317,G3317,Y3317,Z3317))</f>
        <v>50725.148717695862</v>
      </c>
      <c r="AB3317" s="1">
        <v>0</v>
      </c>
      <c r="AC3317" s="1">
        <v>0</v>
      </c>
      <c r="AD3317" s="1">
        <v>0</v>
      </c>
      <c r="AE3317" s="1">
        <v>0</v>
      </c>
      <c r="AF3317" s="1">
        <v>1</v>
      </c>
      <c r="AG3317" s="1" t="s">
        <v>2501</v>
      </c>
      <c r="AH3317" s="1" t="s">
        <v>2501</v>
      </c>
      <c r="AI3317" s="1" t="str">
        <f>TRIM(MID(SUBSTITUTE($H3317,",",REPT(" ",200)),(LEN($H3317)-LEN(SUBSTITUTE($H3317,",",""))-2)*200+1,200))</f>
        <v>Calabarzon</v>
      </c>
      <c r="AJ3317" s="1" t="s">
        <v>55</v>
      </c>
      <c r="AL3317" s="2">
        <v>0</v>
      </c>
      <c r="AM3317" s="1"/>
    </row>
    <row r="3318" spans="1:39" ht="12.75" customHeight="1">
      <c r="A3318" s="1"/>
      <c r="B3318" s="1" t="s">
        <v>11195</v>
      </c>
      <c r="C3318" s="1" t="s">
        <v>11376</v>
      </c>
      <c r="D3318" s="3" t="str">
        <f ca="1">IFERROR(__xludf.DUMMYFUNCTION("PROPER(REGEXEXTRACT(B2984, ""(?:https?:\/\/)?(?:www\.)?([a-zA-Z0-9-]+)\.""))"),"Skyscanner")</f>
        <v>Skyscanner</v>
      </c>
      <c r="E3318" s="1" t="s">
        <v>11368</v>
      </c>
      <c r="F3318" s="1">
        <v>11.9876</v>
      </c>
      <c r="G3318" s="1">
        <v>121.90582000000001</v>
      </c>
      <c r="H3318" s="1" t="s">
        <v>11198</v>
      </c>
      <c r="I3318" s="1" t="s">
        <v>1211</v>
      </c>
      <c r="J3318" s="1">
        <f>IF(K3318="URBAN",1,IF(K3318="SUBURBAN",2,IF(K3318="RURAL",3,"")))</f>
        <v>1</v>
      </c>
      <c r="K3318" s="1" t="s">
        <v>42</v>
      </c>
      <c r="L3318" s="18">
        <v>46082</v>
      </c>
      <c r="M3318" s="49">
        <v>0.58333333333333337</v>
      </c>
      <c r="N3318" s="18">
        <v>46083</v>
      </c>
      <c r="O3318" s="56">
        <v>0.5</v>
      </c>
      <c r="P3318" s="31" t="str">
        <f>TEXT($L3318, "dddd")</f>
        <v>Sunday</v>
      </c>
      <c r="Q3318" s="39" t="s">
        <v>67</v>
      </c>
      <c r="R3318" s="39">
        <v>8000</v>
      </c>
      <c r="S3318" s="1" t="str">
        <f>IF(OR(MONTH(L3318)=12, MONTH(L3318)&lt;=5), "Dry Season", "Wet Season")</f>
        <v>Dry Season</v>
      </c>
      <c r="T3318" s="1">
        <v>1</v>
      </c>
      <c r="U3318" s="1">
        <v>1</v>
      </c>
      <c r="V3318" s="1">
        <v>0</v>
      </c>
      <c r="W3318" s="2">
        <f>IF(ISNUMBER(SEARCH("N/A", X3318)), 0, 1)</f>
        <v>0</v>
      </c>
      <c r="X3318" s="1" t="s">
        <v>44</v>
      </c>
      <c r="Y3318" s="1"/>
      <c r="Z3318" s="1"/>
      <c r="AA3318" s="11" cm="1">
        <f t="array" ref="AA3318">IF(ISBLANK(Y3318), 0, VINCentyInvDistance(F3318,G3318,Y3318,Z3318))</f>
        <v>0</v>
      </c>
      <c r="AB3318" s="1">
        <v>1</v>
      </c>
      <c r="AC3318" s="1">
        <v>9.1999999999999993</v>
      </c>
      <c r="AD3318" s="1">
        <v>4.5999999999999996</v>
      </c>
      <c r="AE3318" s="1">
        <v>4037</v>
      </c>
      <c r="AF3318" s="1">
        <v>1</v>
      </c>
      <c r="AG3318" s="1" t="s">
        <v>4814</v>
      </c>
      <c r="AH3318" s="1" t="s">
        <v>4815</v>
      </c>
      <c r="AI3318" s="1"/>
      <c r="AJ3318" s="1" t="s">
        <v>55</v>
      </c>
      <c r="AK3318" t="s">
        <v>17404</v>
      </c>
      <c r="AL3318" s="1">
        <v>5</v>
      </c>
      <c r="AM3318" s="1" t="s">
        <v>11199</v>
      </c>
    </row>
    <row r="3319" spans="1:39" ht="12.75" customHeight="1">
      <c r="A3319" s="1"/>
      <c r="B3319" s="1" t="s">
        <v>11370</v>
      </c>
      <c r="C3319" s="1" t="s">
        <v>11377</v>
      </c>
      <c r="D3319" s="3" t="str">
        <f ca="1">IFERROR(__xludf.DUMMYFUNCTION("PROPER(REGEXEXTRACT(B2985, ""(?:https?:\/\/)?(?:www\.)?([a-zA-Z0-9-]+)\.""))"),"Google")</f>
        <v>Google</v>
      </c>
      <c r="E3319" s="1" t="s">
        <v>11378</v>
      </c>
      <c r="F3319" s="1">
        <v>14.56776</v>
      </c>
      <c r="G3319" s="1">
        <v>121.03001999999999</v>
      </c>
      <c r="H3319" s="1" t="s">
        <v>11379</v>
      </c>
      <c r="I3319" s="1" t="s">
        <v>50</v>
      </c>
      <c r="J3319" s="1">
        <f>IF(K3319="URBAN",1,IF(K3319="SUBURBAN",2,IF(K3319="RURAL",3,"")))</f>
        <v>1</v>
      </c>
      <c r="K3319" s="1" t="s">
        <v>42</v>
      </c>
      <c r="L3319" s="18">
        <v>46082</v>
      </c>
      <c r="M3319" s="49">
        <v>0.625</v>
      </c>
      <c r="N3319" s="18">
        <v>46083</v>
      </c>
      <c r="O3319" s="56">
        <v>0.5</v>
      </c>
      <c r="P3319" s="31" t="str">
        <f>TEXT($L3319, "dddd")</f>
        <v>Sunday</v>
      </c>
      <c r="Q3319" s="39" t="s">
        <v>67</v>
      </c>
      <c r="R3319" s="39">
        <v>968</v>
      </c>
      <c r="S3319" s="1" t="str">
        <f>IF(OR(MONTH(L3319)=12, MONTH(L3319)&lt;=5), "Dry Season", "Wet Season")</f>
        <v>Dry Season</v>
      </c>
      <c r="T3319" s="1">
        <v>1</v>
      </c>
      <c r="U3319" s="1">
        <v>0</v>
      </c>
      <c r="V3319" s="1">
        <v>0</v>
      </c>
      <c r="W3319" s="2">
        <f>IF(ISNUMBER(SEARCH("N/A", X3319)), 0, 1)</f>
        <v>1</v>
      </c>
      <c r="X3319" s="1" t="s">
        <v>2500</v>
      </c>
      <c r="Y3319" s="1">
        <v>14.5530822</v>
      </c>
      <c r="Z3319" s="1">
        <v>121.021794</v>
      </c>
      <c r="AA3319" s="11" cm="1">
        <f t="array" ref="AA3319">IF(ISBLANK(Y3319), 0, VINCentyInvDistance(F3319,G3319,Y3319,Z3319))</f>
        <v>1850.2164897704338</v>
      </c>
      <c r="AB3319" s="1">
        <v>0</v>
      </c>
      <c r="AC3319" s="1">
        <v>0</v>
      </c>
      <c r="AD3319" s="1">
        <v>0</v>
      </c>
      <c r="AE3319" s="1">
        <v>0</v>
      </c>
      <c r="AF3319" s="1">
        <v>1</v>
      </c>
      <c r="AG3319" s="1" t="s">
        <v>2501</v>
      </c>
      <c r="AH3319" s="1" t="s">
        <v>2501</v>
      </c>
      <c r="AI3319" s="1" t="str">
        <f>TRIM(MID(SUBSTITUTE($H3319,",",REPT(" ",200)),(LEN($H3319)-LEN(SUBSTITUTE($H3319,",",""))-2)*200+1,200))</f>
        <v>Metro Manila</v>
      </c>
      <c r="AJ3319" s="1" t="s">
        <v>55</v>
      </c>
      <c r="AL3319" s="2">
        <v>0</v>
      </c>
      <c r="AM3319" s="1"/>
    </row>
    <row r="3320" spans="1:39" ht="12.75" customHeight="1">
      <c r="A3320" s="1"/>
      <c r="B3320" s="1" t="s">
        <v>11380</v>
      </c>
      <c r="C3320" s="1" t="s">
        <v>11381</v>
      </c>
      <c r="D3320" s="3" t="str">
        <f ca="1">IFERROR(__xludf.DUMMYFUNCTION("PROPER(REGEXEXTRACT(B2986, ""(?:https?:\/\/)?(?:www\.)?([a-zA-Z0-9-]+)\.""))"),"Skyscanner")</f>
        <v>Skyscanner</v>
      </c>
      <c r="E3320" s="1" t="s">
        <v>10012</v>
      </c>
      <c r="F3320" s="1">
        <v>10.589359</v>
      </c>
      <c r="G3320" s="1">
        <v>124.307518</v>
      </c>
      <c r="H3320" s="1" t="s">
        <v>11382</v>
      </c>
      <c r="I3320" s="1" t="s">
        <v>50</v>
      </c>
      <c r="J3320" s="1">
        <f>IF(K3320="URBAN",1,IF(K3320="SUBURBAN",2,IF(K3320="RURAL",3,"")))</f>
        <v>1</v>
      </c>
      <c r="K3320" s="1" t="s">
        <v>42</v>
      </c>
      <c r="L3320" s="18">
        <v>46082</v>
      </c>
      <c r="M3320" s="49">
        <v>0.58333333333333337</v>
      </c>
      <c r="N3320" s="18">
        <v>46083</v>
      </c>
      <c r="O3320" s="56">
        <v>0.45833333333333331</v>
      </c>
      <c r="P3320" s="31" t="str">
        <f>TEXT($L3320, "dddd")</f>
        <v>Sunday</v>
      </c>
      <c r="Q3320" s="39" t="s">
        <v>117</v>
      </c>
      <c r="R3320" s="39">
        <v>4000</v>
      </c>
      <c r="S3320" s="1" t="str">
        <f>IF(OR(MONTH(L3320)=12, MONTH(L3320)&lt;=5), "Dry Season", "Wet Season")</f>
        <v>Dry Season</v>
      </c>
      <c r="T3320" s="1">
        <v>1</v>
      </c>
      <c r="U3320" s="1">
        <v>1</v>
      </c>
      <c r="V3320" s="1">
        <v>0</v>
      </c>
      <c r="W3320" s="2">
        <f>IF(ISNUMBER(SEARCH("N/A", X3320)), 0, 1)</f>
        <v>1</v>
      </c>
      <c r="X3320" s="1" t="s">
        <v>2500</v>
      </c>
      <c r="Y3320" s="1">
        <v>14.5530822</v>
      </c>
      <c r="Z3320" s="1">
        <v>121.021794</v>
      </c>
      <c r="AA3320" s="11" cm="1">
        <f t="array" ref="AA3320">IF(ISBLANK(Y3320), 0, VINCentyInvDistance(F3320,G3320,Y3320,Z3320))</f>
        <v>565425.26817771269</v>
      </c>
      <c r="AB3320" s="1">
        <v>0</v>
      </c>
      <c r="AC3320" s="1">
        <v>0</v>
      </c>
      <c r="AD3320" s="1">
        <v>0</v>
      </c>
      <c r="AE3320" s="1">
        <v>0</v>
      </c>
      <c r="AF3320" s="1">
        <v>1</v>
      </c>
      <c r="AG3320" s="1" t="s">
        <v>2501</v>
      </c>
      <c r="AH3320" s="1" t="s">
        <v>2501</v>
      </c>
      <c r="AI3320" s="1" t="str">
        <f>TRIM(MID(SUBSTITUTE($H3320,",",REPT(" ",200)),(LEN($H3320)-LEN(SUBSTITUTE($H3320,",",""))-2)*200+1,200))</f>
        <v>Central Visayas</v>
      </c>
      <c r="AJ3320" s="1" t="s">
        <v>55</v>
      </c>
      <c r="AK3320" t="s">
        <v>1280</v>
      </c>
      <c r="AL3320" s="2">
        <v>0</v>
      </c>
      <c r="AM3320" s="1"/>
    </row>
    <row r="3321" spans="1:39" ht="12.75" customHeight="1">
      <c r="A3321" s="1"/>
      <c r="B3321" s="1" t="s">
        <v>11388</v>
      </c>
      <c r="C3321" s="1" t="s">
        <v>11389</v>
      </c>
      <c r="D3321" s="3" t="str">
        <f ca="1">IFERROR(__xludf.DUMMYFUNCTION("PROPER(REGEXEXTRACT(B2988, ""(?:https?:\/\/)?(?:www\.)?([a-zA-Z0-9-]+)\.""))"),"Google")</f>
        <v>Google</v>
      </c>
      <c r="E3321" s="1" t="s">
        <v>11390</v>
      </c>
      <c r="F3321" s="1">
        <v>13.809293</v>
      </c>
      <c r="G3321" s="1">
        <v>120.63072099999999</v>
      </c>
      <c r="H3321" s="1" t="s">
        <v>11391</v>
      </c>
      <c r="I3321" s="1" t="s">
        <v>50</v>
      </c>
      <c r="J3321" s="1">
        <f>IF(K3321="URBAN",1,IF(K3321="SUBURBAN",2,IF(K3321="RURAL",3,"")))</f>
        <v>1</v>
      </c>
      <c r="K3321" s="1" t="s">
        <v>42</v>
      </c>
      <c r="L3321" s="18">
        <v>46082</v>
      </c>
      <c r="M3321" s="49">
        <v>0.625</v>
      </c>
      <c r="N3321" s="18">
        <v>46083</v>
      </c>
      <c r="O3321" s="56">
        <v>0.5</v>
      </c>
      <c r="P3321" s="31" t="str">
        <f>TEXT($L3321, "dddd")</f>
        <v>Sunday</v>
      </c>
      <c r="Q3321" s="39" t="s">
        <v>111</v>
      </c>
      <c r="R3321" s="39">
        <v>2001</v>
      </c>
      <c r="S3321" s="1" t="str">
        <f>IF(OR(MONTH(L3321)=12, MONTH(L3321)&lt;=5), "Dry Season", "Wet Season")</f>
        <v>Dry Season</v>
      </c>
      <c r="T3321" s="1">
        <v>1</v>
      </c>
      <c r="U3321" s="1">
        <v>0</v>
      </c>
      <c r="V3321" s="1">
        <v>1</v>
      </c>
      <c r="W3321" s="2">
        <f>IF(ISNUMBER(SEARCH("N/A", X3321)), 0, 1)</f>
        <v>1</v>
      </c>
      <c r="X3321" s="1" t="s">
        <v>1613</v>
      </c>
      <c r="Y3321" s="1">
        <v>14.585597</v>
      </c>
      <c r="Z3321" s="1">
        <v>121.05717</v>
      </c>
      <c r="AA3321" s="11" cm="1">
        <f t="array" ref="AA3321">IF(ISBLANK(Y3321), 0, VINCentyInvDistance(F3321,G3321,Y3321,Z3321))</f>
        <v>97448.12527414113</v>
      </c>
      <c r="AB3321" s="1">
        <v>0</v>
      </c>
      <c r="AC3321" s="1">
        <v>0</v>
      </c>
      <c r="AD3321" s="1">
        <v>0</v>
      </c>
      <c r="AE3321" s="1">
        <v>439</v>
      </c>
      <c r="AF3321" s="1">
        <v>1</v>
      </c>
      <c r="AG3321" s="1" t="s">
        <v>6849</v>
      </c>
      <c r="AH3321" s="1" t="s">
        <v>6850</v>
      </c>
      <c r="AI3321" s="1" t="str">
        <f>TRIM(MID(SUBSTITUTE($H3321,",",REPT(" ",200)),(LEN($H3321)-LEN(SUBSTITUTE($H3321,",",""))-2)*200+1,200))</f>
        <v>Calabarzon</v>
      </c>
      <c r="AJ3321" s="1" t="s">
        <v>55</v>
      </c>
      <c r="AL3321" s="2">
        <v>0</v>
      </c>
      <c r="AM3321" s="1"/>
    </row>
    <row r="3322" spans="1:39" ht="12.75" customHeight="1">
      <c r="A3322" s="1"/>
      <c r="B3322" s="1" t="s">
        <v>11401</v>
      </c>
      <c r="C3322" s="1" t="s">
        <v>11402</v>
      </c>
      <c r="D3322" s="3" t="str">
        <f ca="1">IFERROR(__xludf.DUMMYFUNCTION("PROPER(REGEXEXTRACT(B2991, ""(?:https?:\/\/)?(?:www\.)?([a-zA-Z0-9-]+)\.""))"),"Google")</f>
        <v>Google</v>
      </c>
      <c r="E3322" s="1" t="s">
        <v>11403</v>
      </c>
      <c r="F3322" s="1">
        <v>10.0489</v>
      </c>
      <c r="G3322" s="1">
        <v>125.00109999999999</v>
      </c>
      <c r="H3322" s="1" t="s">
        <v>11404</v>
      </c>
      <c r="I3322" s="1" t="s">
        <v>50</v>
      </c>
      <c r="J3322" s="1">
        <f>IF(K3322="URBAN",1,IF(K3322="SUBURBAN",2,IF(K3322="RURAL",3,"")))</f>
        <v>1</v>
      </c>
      <c r="K3322" s="1" t="s">
        <v>42</v>
      </c>
      <c r="L3322" s="18">
        <v>46082</v>
      </c>
      <c r="M3322" s="49">
        <v>0.625</v>
      </c>
      <c r="N3322" s="18">
        <v>46083</v>
      </c>
      <c r="O3322" s="56">
        <v>0.5</v>
      </c>
      <c r="P3322" s="31" t="str">
        <f>TEXT($L3322, "dddd")</f>
        <v>Sunday</v>
      </c>
      <c r="Q3322" s="39" t="s">
        <v>11405</v>
      </c>
      <c r="R3322" s="39">
        <v>4800</v>
      </c>
      <c r="S3322" s="1" t="str">
        <f>IF(OR(MONTH(L3322)=12, MONTH(L3322)&lt;=5), "Dry Season", "Wet Season")</f>
        <v>Dry Season</v>
      </c>
      <c r="T3322" s="1">
        <v>1</v>
      </c>
      <c r="U3322" s="1">
        <v>1</v>
      </c>
      <c r="V3322" s="1">
        <v>0</v>
      </c>
      <c r="W3322" s="2">
        <f>IF(ISNUMBER(SEARCH("N/A", X3322)), 0, 1)</f>
        <v>0</v>
      </c>
      <c r="X3322" s="1" t="s">
        <v>44</v>
      </c>
      <c r="Y3322" s="1"/>
      <c r="Z3322" s="1"/>
      <c r="AA3322" s="11" cm="1">
        <f t="array" ref="AA3322">IF(ISBLANK(Y3322), 0, VINCentyInvDistance(F3322,G3322,Y3322,Z3322))</f>
        <v>0</v>
      </c>
      <c r="AB3322" s="1">
        <v>0</v>
      </c>
      <c r="AC3322" s="1">
        <v>0</v>
      </c>
      <c r="AD3322" s="1">
        <v>0</v>
      </c>
      <c r="AE3322" s="1">
        <v>8</v>
      </c>
      <c r="AF3322" s="1">
        <v>1</v>
      </c>
      <c r="AG3322" s="1" t="str">
        <f>TRIM(MID(SUBSTITUTE($H3322,",",REPT(" ",200)),(LEN($H3322)-LEN(SUBSTITUTE($H3322,",",""))-4)*200+1,200))</f>
        <v>Macrohon</v>
      </c>
      <c r="AH3322" s="1" t="str">
        <f>TRIM(MID(SUBSTITUTE($H3322,",",REPT(" ",200)),(LEN($H3322)-LEN(SUBSTITUTE($H3322,",",""))-3)*200+1,200))</f>
        <v>Southern Leyte</v>
      </c>
      <c r="AI3322" s="1" t="str">
        <f>TRIM(MID(SUBSTITUTE($H3322,",",REPT(" ",200)),(LEN($H3322)-LEN(SUBSTITUTE($H3322,",",""))-2)*200+1,200))</f>
        <v>Eastern Visayas</v>
      </c>
      <c r="AJ3322" s="1" t="str">
        <f>TRIM(MID(SUBSTITUTE($H3322,",",REPT(" ",200)),(LEN($H3322)-LEN(SUBSTITUTE($H3322,",",""))-0)*200+1,200))</f>
        <v>Philippines</v>
      </c>
      <c r="AL3322" s="2">
        <v>0</v>
      </c>
      <c r="AM3322" s="1"/>
    </row>
    <row r="3323" spans="1:39" ht="12.75" customHeight="1">
      <c r="A3323" s="1"/>
      <c r="B3323" s="1" t="s">
        <v>11416</v>
      </c>
      <c r="C3323" s="1" t="s">
        <v>11417</v>
      </c>
      <c r="D3323" s="3" t="str">
        <f ca="1">IFERROR(__xludf.DUMMYFUNCTION("PROPER(REGEXEXTRACT(B2994, ""(?:https?:\/\/)?(?:www\.)?([a-zA-Z0-9-]+)\.""))"),"Skyscanner")</f>
        <v>Skyscanner</v>
      </c>
      <c r="E3323" s="1" t="s">
        <v>11418</v>
      </c>
      <c r="F3323" s="1">
        <v>16.425501700000002</v>
      </c>
      <c r="G3323" s="1">
        <v>120.5988</v>
      </c>
      <c r="H3323" s="1" t="s">
        <v>11419</v>
      </c>
      <c r="I3323" s="1" t="s">
        <v>50</v>
      </c>
      <c r="J3323" s="1">
        <f>IF(K3323="URBAN",1,IF(K3323="SUBURBAN",2,IF(K3323="RURAL",3,"")))</f>
        <v>1</v>
      </c>
      <c r="K3323" s="1" t="s">
        <v>42</v>
      </c>
      <c r="L3323" s="18">
        <v>46082</v>
      </c>
      <c r="M3323" s="49">
        <v>0.66666666666666663</v>
      </c>
      <c r="N3323" s="18">
        <v>46083</v>
      </c>
      <c r="O3323" s="56">
        <v>0.58333333333333337</v>
      </c>
      <c r="P3323" s="31" t="str">
        <f>TEXT($L3323, "dddd")</f>
        <v>Sunday</v>
      </c>
      <c r="Q3323" s="39" t="s">
        <v>117</v>
      </c>
      <c r="R3323" s="39">
        <v>1080</v>
      </c>
      <c r="S3323" s="1" t="str">
        <f>IF(OR(MONTH(L3323)=12, MONTH(L3323)&lt;=5), "Dry Season", "Wet Season")</f>
        <v>Dry Season</v>
      </c>
      <c r="T3323" s="1">
        <v>1</v>
      </c>
      <c r="U3323" s="1">
        <v>0</v>
      </c>
      <c r="V3323" s="1">
        <v>0</v>
      </c>
      <c r="W3323" s="2">
        <f>IF(ISNUMBER(SEARCH("N/A", X3323)), 0, 1)</f>
        <v>1</v>
      </c>
      <c r="X3323" s="1" t="s">
        <v>1174</v>
      </c>
      <c r="Y3323" s="1">
        <v>14.589843999999999</v>
      </c>
      <c r="Z3323" s="1">
        <v>121.060554</v>
      </c>
      <c r="AA3323" s="11" cm="1">
        <f t="array" ref="AA3323">IF(ISBLANK(Y3323), 0, VINCentyInvDistance(F3323,G3323,Y3323,Z3323))</f>
        <v>209076.44613939931</v>
      </c>
      <c r="AB3323" s="1">
        <v>0</v>
      </c>
      <c r="AC3323" s="1">
        <v>0</v>
      </c>
      <c r="AD3323" s="1">
        <v>0</v>
      </c>
      <c r="AE3323" s="1">
        <v>37</v>
      </c>
      <c r="AF3323" s="1">
        <v>1</v>
      </c>
      <c r="AG3323" s="1" t="s">
        <v>1180</v>
      </c>
      <c r="AH3323" s="1" t="s">
        <v>562</v>
      </c>
      <c r="AI3323" s="1" t="str">
        <f>TRIM(MID(SUBSTITUTE($H3323,",",REPT(" ",200)),(LEN($H3323)-LEN(SUBSTITUTE($H3323,",",""))-2)*200+1,200))</f>
        <v>Cordillera Administrative Region</v>
      </c>
      <c r="AJ3323" s="1" t="s">
        <v>55</v>
      </c>
      <c r="AK3323" t="s">
        <v>17411</v>
      </c>
      <c r="AL3323" s="2">
        <v>0</v>
      </c>
      <c r="AM3323" s="1"/>
    </row>
    <row r="3324" spans="1:39" ht="12.75" customHeight="1">
      <c r="A3324" s="1"/>
      <c r="B3324" s="1" t="s">
        <v>11434</v>
      </c>
      <c r="C3324" s="1" t="s">
        <v>11435</v>
      </c>
      <c r="D3324" s="3" t="str">
        <f ca="1">IFERROR(__xludf.DUMMYFUNCTION("PROPER(REGEXEXTRACT(B2998, ""(?:https?:\/\/)?(?:www\.)?([a-zA-Z0-9-]+)\.""))"),"Skyscanner")</f>
        <v>Skyscanner</v>
      </c>
      <c r="E3324" s="1" t="s">
        <v>11436</v>
      </c>
      <c r="F3324" s="1">
        <v>14.442399999999999</v>
      </c>
      <c r="G3324" s="1">
        <v>121.04599</v>
      </c>
      <c r="H3324" s="1" t="s">
        <v>11437</v>
      </c>
      <c r="I3324" s="1" t="s">
        <v>50</v>
      </c>
      <c r="J3324" s="1">
        <f>IF(K3324="URBAN",1,IF(K3324="SUBURBAN",2,IF(K3324="RURAL",3,"")))</f>
        <v>1</v>
      </c>
      <c r="K3324" s="1" t="s">
        <v>42</v>
      </c>
      <c r="L3324" s="18">
        <v>46082</v>
      </c>
      <c r="M3324" s="49">
        <v>0.58333333333333337</v>
      </c>
      <c r="N3324" s="18">
        <v>46083</v>
      </c>
      <c r="O3324" s="56">
        <v>0.5</v>
      </c>
      <c r="P3324" s="31" t="str">
        <f>TEXT($L3324, "dddd")</f>
        <v>Sunday</v>
      </c>
      <c r="Q3324" s="39" t="s">
        <v>111</v>
      </c>
      <c r="R3324" s="39">
        <v>1577</v>
      </c>
      <c r="S3324" s="1" t="str">
        <f>IF(OR(MONTH(L3324)=12, MONTH(L3324)&lt;=5), "Dry Season", "Wet Season")</f>
        <v>Dry Season</v>
      </c>
      <c r="T3324" s="1">
        <v>1</v>
      </c>
      <c r="U3324" s="1">
        <v>0</v>
      </c>
      <c r="V3324" s="1">
        <v>0</v>
      </c>
      <c r="W3324" s="2">
        <f>IF(ISNUMBER(SEARCH("N/A", X3324)), 0, 1)</f>
        <v>1</v>
      </c>
      <c r="X3324" s="1" t="s">
        <v>2500</v>
      </c>
      <c r="Y3324" s="1">
        <v>14.5530822</v>
      </c>
      <c r="Z3324" s="1">
        <v>121.021794</v>
      </c>
      <c r="AA3324" s="11" cm="1">
        <f t="array" ref="AA3324">IF(ISBLANK(Y3324), 0, VINCentyInvDistance(F3324,G3324,Y3324,Z3324))</f>
        <v>12520.988870095607</v>
      </c>
      <c r="AB3324" s="1">
        <v>0</v>
      </c>
      <c r="AC3324" s="1">
        <v>0</v>
      </c>
      <c r="AD3324" s="1">
        <v>0</v>
      </c>
      <c r="AE3324" s="1">
        <v>141</v>
      </c>
      <c r="AF3324" s="1">
        <v>1</v>
      </c>
      <c r="AG3324" s="1" t="s">
        <v>2501</v>
      </c>
      <c r="AH3324" s="1" t="s">
        <v>2501</v>
      </c>
      <c r="AI3324" s="1" t="str">
        <f>TRIM(MID(SUBSTITUTE($H3324,",",REPT(" ",200)),(LEN($H3324)-LEN(SUBSTITUTE($H3324,",",""))-2)*200+1,200))</f>
        <v>Metro Manila</v>
      </c>
      <c r="AJ3324" s="1" t="s">
        <v>55</v>
      </c>
      <c r="AK3324" t="s">
        <v>11438</v>
      </c>
      <c r="AL3324" s="2">
        <v>0</v>
      </c>
      <c r="AM3324" s="1"/>
    </row>
    <row r="3325" spans="1:39" ht="12.75" customHeight="1">
      <c r="A3325" s="1"/>
      <c r="B3325" s="1" t="s">
        <v>11439</v>
      </c>
      <c r="C3325" s="1" t="s">
        <v>11440</v>
      </c>
      <c r="D3325" s="3" t="str">
        <f ca="1">IFERROR(__xludf.DUMMYFUNCTION("PROPER(REGEXEXTRACT(B2999, ""(?:https?:\/\/)?(?:www\.)?([a-zA-Z0-9-]+)\.""))"),"Skyscanner")</f>
        <v>Skyscanner</v>
      </c>
      <c r="E3325" s="1" t="s">
        <v>11441</v>
      </c>
      <c r="F3325" s="1">
        <v>14.567270000000001</v>
      </c>
      <c r="G3325" s="1">
        <v>121.02911</v>
      </c>
      <c r="H3325" s="1" t="s">
        <v>11442</v>
      </c>
      <c r="I3325" s="1" t="s">
        <v>50</v>
      </c>
      <c r="J3325" s="1">
        <f>IF(K3325="URBAN",1,IF(K3325="SUBURBAN",2,IF(K3325="RURAL",3,"")))</f>
        <v>1</v>
      </c>
      <c r="K3325" s="1" t="s">
        <v>42</v>
      </c>
      <c r="L3325" s="18">
        <v>46082</v>
      </c>
      <c r="M3325" s="49">
        <v>0.58333333333333337</v>
      </c>
      <c r="N3325" s="18">
        <v>46083</v>
      </c>
      <c r="O3325" s="56">
        <v>0.5</v>
      </c>
      <c r="P3325" s="31" t="str">
        <f>TEXT($L3325, "dddd")</f>
        <v>Sunday</v>
      </c>
      <c r="Q3325" s="39" t="s">
        <v>11443</v>
      </c>
      <c r="R3325" s="39">
        <v>840</v>
      </c>
      <c r="S3325" s="1" t="str">
        <f>IF(OR(MONTH(L3325)=12, MONTH(L3325)&lt;=5), "Dry Season", "Wet Season")</f>
        <v>Dry Season</v>
      </c>
      <c r="T3325" s="1">
        <v>1</v>
      </c>
      <c r="U3325" s="1">
        <v>1</v>
      </c>
      <c r="V3325" s="1">
        <v>0</v>
      </c>
      <c r="W3325" s="2">
        <f>IF(ISNUMBER(SEARCH("N/A", X3325)), 0, 1)</f>
        <v>1</v>
      </c>
      <c r="X3325" s="1" t="s">
        <v>51</v>
      </c>
      <c r="Y3325" s="1">
        <v>14.417577</v>
      </c>
      <c r="Z3325" s="1">
        <v>121.0402756</v>
      </c>
      <c r="AA3325" s="11" cm="1">
        <f t="array" ref="AA3325">IF(ISBLANK(Y3325), 0, VINCentyInvDistance(F3325,G3325,Y3325,Z3325))</f>
        <v>16606.288439222113</v>
      </c>
      <c r="AB3325" s="1">
        <v>0</v>
      </c>
      <c r="AC3325" s="1">
        <v>0</v>
      </c>
      <c r="AD3325" s="1">
        <v>0</v>
      </c>
      <c r="AE3325" s="1">
        <v>0</v>
      </c>
      <c r="AF3325" s="1">
        <v>1</v>
      </c>
      <c r="AG3325" s="1" t="s">
        <v>52</v>
      </c>
      <c r="AH3325" s="1" t="s">
        <v>53</v>
      </c>
      <c r="AI3325" s="1" t="str">
        <f>TRIM(MID(SUBSTITUTE($H3325,",",REPT(" ",200)),(LEN($H3325)-LEN(SUBSTITUTE($H3325,",",""))-2)*200+1,200))</f>
        <v>Metro Manila</v>
      </c>
      <c r="AJ3325" s="1" t="s">
        <v>55</v>
      </c>
      <c r="AK3325" t="s">
        <v>16469</v>
      </c>
      <c r="AL3325" s="2">
        <v>0</v>
      </c>
      <c r="AM3325" s="1"/>
    </row>
    <row r="3326" spans="1:39" ht="12.75" customHeight="1">
      <c r="A3326" s="1"/>
      <c r="B3326" s="1" t="s">
        <v>11444</v>
      </c>
      <c r="C3326" s="1" t="s">
        <v>11445</v>
      </c>
      <c r="D3326" s="3" t="str">
        <f ca="1">IFERROR(__xludf.DUMMYFUNCTION("PROPER(REGEXEXTRACT(B3000, ""(?:https?:\/\/)?(?:www\.)?([a-zA-Z0-9-]+)\.""))"),"Agoda")</f>
        <v>Agoda</v>
      </c>
      <c r="E3326" s="1" t="s">
        <v>11446</v>
      </c>
      <c r="F3326" s="1">
        <v>14.136139999999999</v>
      </c>
      <c r="G3326" s="1">
        <v>121.00851</v>
      </c>
      <c r="H3326" s="1" t="s">
        <v>11447</v>
      </c>
      <c r="I3326" s="1" t="s">
        <v>50</v>
      </c>
      <c r="J3326" s="1">
        <f>IF(K3326="URBAN",1,IF(K3326="SUBURBAN",2,IF(K3326="RURAL",3,"")))</f>
        <v>1</v>
      </c>
      <c r="K3326" s="1" t="s">
        <v>42</v>
      </c>
      <c r="L3326" s="18">
        <v>46082</v>
      </c>
      <c r="M3326" s="49">
        <v>0.625</v>
      </c>
      <c r="N3326" s="18">
        <v>46083</v>
      </c>
      <c r="O3326" s="56">
        <v>0.5</v>
      </c>
      <c r="P3326" s="31" t="str">
        <f>TEXT($L3326, "dddd")</f>
        <v>Sunday</v>
      </c>
      <c r="Q3326" s="39" t="s">
        <v>433</v>
      </c>
      <c r="R3326" s="39">
        <v>1738</v>
      </c>
      <c r="S3326" s="1" t="str">
        <f>IF(OR(MONTH(L3326)=12, MONTH(L3326)&lt;=5), "Dry Season", "Wet Season")</f>
        <v>Dry Season</v>
      </c>
      <c r="T3326" s="1">
        <v>1</v>
      </c>
      <c r="U3326" s="1">
        <v>0</v>
      </c>
      <c r="V3326" s="1">
        <v>0</v>
      </c>
      <c r="W3326" s="2">
        <f>IF(ISNUMBER(SEARCH("N/A", X3326)), 0, 1)</f>
        <v>0</v>
      </c>
      <c r="X3326" s="1" t="s">
        <v>44</v>
      </c>
      <c r="Y3326" s="1"/>
      <c r="Z3326" s="1"/>
      <c r="AA3326" s="11" cm="1">
        <f t="array" ref="AA3326">IF(ISBLANK(Y3326), 0, VINCentyInvDistance(F3326,G3326,Y3326,Z3326))</f>
        <v>0</v>
      </c>
      <c r="AB3326" s="1">
        <v>0</v>
      </c>
      <c r="AC3326" s="1">
        <v>0</v>
      </c>
      <c r="AD3326" s="1">
        <v>0</v>
      </c>
      <c r="AE3326" s="1">
        <v>62</v>
      </c>
      <c r="AF3326" s="1">
        <v>1</v>
      </c>
      <c r="AG3326" s="1" t="str">
        <f>TRIM(MID(SUBSTITUTE($H3326,",",REPT(" ",200)),(LEN($H3326)-LEN(SUBSTITUTE($H3326,",",""))-4)*200+1,200))</f>
        <v>Tagaytay</v>
      </c>
      <c r="AH3326" s="1" t="str">
        <f>TRIM(MID(SUBSTITUTE($H3326,",",REPT(" ",200)),(LEN($H3326)-LEN(SUBSTITUTE($H3326,",",""))-3)*200+1,200))</f>
        <v>Cavite</v>
      </c>
      <c r="AI3326" s="1" t="str">
        <f>TRIM(MID(SUBSTITUTE($H3326,",",REPT(" ",200)),(LEN($H3326)-LEN(SUBSTITUTE($H3326,",",""))-2)*200+1,200))</f>
        <v>Calabarzon</v>
      </c>
      <c r="AJ3326" s="1" t="str">
        <f>TRIM(MID(SUBSTITUTE($H3326,",",REPT(" ",200)),(LEN($H3326)-LEN(SUBSTITUTE($H3326,",",""))-0)*200+1,200))</f>
        <v>Philippines</v>
      </c>
      <c r="AL3326" s="2">
        <v>0</v>
      </c>
      <c r="AM3326" s="1"/>
    </row>
    <row r="3327" spans="1:39" ht="12.75" customHeight="1">
      <c r="A3327" s="1"/>
      <c r="B3327" s="1" t="s">
        <v>11470</v>
      </c>
      <c r="C3327" s="1" t="s">
        <v>11471</v>
      </c>
      <c r="D3327" s="3" t="str">
        <f ca="1">IFERROR(__xludf.DUMMYFUNCTION("PROPER(REGEXEXTRACT(B3006, ""(?:https?:\/\/)?(?:www\.)?([a-zA-Z0-9-]+)\.""))"),"Skyscanner")</f>
        <v>Skyscanner</v>
      </c>
      <c r="E3327" s="1" t="s">
        <v>11472</v>
      </c>
      <c r="F3327" s="1">
        <v>14.57437</v>
      </c>
      <c r="G3327" s="1">
        <v>120.99216</v>
      </c>
      <c r="H3327" s="1" t="s">
        <v>11473</v>
      </c>
      <c r="I3327" s="1" t="s">
        <v>50</v>
      </c>
      <c r="J3327" s="1">
        <f>IF(K3327="URBAN",1,IF(K3327="SUBURBAN",2,IF(K3327="RURAL",3,"")))</f>
        <v>1</v>
      </c>
      <c r="K3327" s="1" t="s">
        <v>42</v>
      </c>
      <c r="L3327" s="18">
        <v>46082</v>
      </c>
      <c r="M3327" s="49">
        <v>0.5</v>
      </c>
      <c r="N3327" s="18">
        <v>46083</v>
      </c>
      <c r="O3327" s="56">
        <v>0</v>
      </c>
      <c r="P3327" s="31" t="str">
        <f>TEXT($L3327, "dddd")</f>
        <v>Sunday</v>
      </c>
      <c r="Q3327" s="39" t="s">
        <v>342</v>
      </c>
      <c r="R3327" s="39">
        <v>1900</v>
      </c>
      <c r="S3327" s="1" t="str">
        <f>IF(OR(MONTH(L3327)=12, MONTH(L3327)&lt;=5), "Dry Season", "Wet Season")</f>
        <v>Dry Season</v>
      </c>
      <c r="T3327" s="1">
        <v>1</v>
      </c>
      <c r="U3327" s="1">
        <v>0</v>
      </c>
      <c r="V3327" s="1">
        <v>0</v>
      </c>
      <c r="W3327" s="2">
        <f>IF(ISNUMBER(SEARCH("N/A", X3327)), 0, 1)</f>
        <v>0</v>
      </c>
      <c r="X3327" s="1" t="s">
        <v>44</v>
      </c>
      <c r="Y3327" s="1"/>
      <c r="Z3327" s="1"/>
      <c r="AA3327" s="11" cm="1">
        <f t="array" ref="AA3327">IF(ISBLANK(Y3327), 0, VINCentyInvDistance(F3327,G3327,Y3327,Z3327))</f>
        <v>0</v>
      </c>
      <c r="AB3327" s="1">
        <v>0</v>
      </c>
      <c r="AC3327" s="1">
        <v>0</v>
      </c>
      <c r="AD3327" s="1">
        <v>0</v>
      </c>
      <c r="AE3327" s="1">
        <v>114</v>
      </c>
      <c r="AF3327" s="1">
        <v>1</v>
      </c>
      <c r="AG3327" s="1" t="s">
        <v>68</v>
      </c>
      <c r="AH3327" s="1" t="str">
        <f>TRIM(MID(SUBSTITUTE($H3327,",",REPT(" ",200)),(LEN($H3327)-LEN(SUBSTITUTE($H3327,",",""))-3)*200+1,200))</f>
        <v>Capital District</v>
      </c>
      <c r="AI3327" s="1" t="str">
        <f>TRIM(MID(SUBSTITUTE($H3327,",",REPT(" ",200)),(LEN($H3327)-LEN(SUBSTITUTE($H3327,",",""))-2)*200+1,200))</f>
        <v>Metro Manila</v>
      </c>
      <c r="AJ3327" s="1" t="s">
        <v>55</v>
      </c>
      <c r="AK3327" t="s">
        <v>11474</v>
      </c>
      <c r="AL3327" s="2">
        <v>0</v>
      </c>
      <c r="AM3327" s="1" t="s">
        <v>11475</v>
      </c>
    </row>
    <row r="3328" spans="1:39" ht="12.75" customHeight="1">
      <c r="A3328" s="1"/>
      <c r="B3328" s="1" t="s">
        <v>63</v>
      </c>
      <c r="C3328" s="1" t="s">
        <v>11515</v>
      </c>
      <c r="D3328" s="3" t="str">
        <f ca="1">IFERROR(__xludf.DUMMYFUNCTION("PROPER(REGEXEXTRACT(B3016, ""(?:https?:\/\/)?(?:www\.)?([a-zA-Z0-9-]+)\.""))"),"Google")</f>
        <v>Google</v>
      </c>
      <c r="E3328" s="1" t="s">
        <v>11516</v>
      </c>
      <c r="F3328" s="1">
        <v>14.48929</v>
      </c>
      <c r="G3328" s="1">
        <v>121.01532</v>
      </c>
      <c r="H3328" s="1" t="s">
        <v>66</v>
      </c>
      <c r="I3328" s="1" t="s">
        <v>50</v>
      </c>
      <c r="J3328" s="1">
        <f>IF(K3328="URBAN",1,IF(K3328="SUBURBAN",2,IF(K3328="RURAL",3,"")))</f>
        <v>1</v>
      </c>
      <c r="K3328" s="1" t="s">
        <v>42</v>
      </c>
      <c r="L3328" s="18">
        <v>46082</v>
      </c>
      <c r="M3328" s="49">
        <v>0.625</v>
      </c>
      <c r="N3328" s="18">
        <v>46083</v>
      </c>
      <c r="O3328" s="56">
        <v>0.5</v>
      </c>
      <c r="P3328" s="31" t="str">
        <f>TEXT($L3328, "dddd")</f>
        <v>Sunday</v>
      </c>
      <c r="Q3328" s="39" t="s">
        <v>79</v>
      </c>
      <c r="R3328" s="39">
        <v>1600</v>
      </c>
      <c r="S3328" s="1" t="str">
        <f>IF(OR(MONTH(L3328)=12, MONTH(L3328)&lt;=5), "Dry Season", "Wet Season")</f>
        <v>Dry Season</v>
      </c>
      <c r="T3328" s="1">
        <v>1</v>
      </c>
      <c r="U3328" s="1">
        <v>0</v>
      </c>
      <c r="V3328" s="1">
        <v>0</v>
      </c>
      <c r="W3328" s="2">
        <f>IF(ISNUMBER(SEARCH("N/A", X3328)), 0, 1)</f>
        <v>0</v>
      </c>
      <c r="X3328" s="1" t="s">
        <v>44</v>
      </c>
      <c r="Y3328" s="1"/>
      <c r="Z3328" s="1"/>
      <c r="AA3328" s="11" cm="1">
        <f t="array" ref="AA3328">IF(ISBLANK(Y3328), 0, VINCentyInvDistance(F3328,G3328,Y3328,Z3328))</f>
        <v>0</v>
      </c>
      <c r="AB3328" s="1">
        <v>0</v>
      </c>
      <c r="AC3328" s="1">
        <v>10</v>
      </c>
      <c r="AD3328" s="1">
        <v>0</v>
      </c>
      <c r="AE3328" s="1">
        <v>8</v>
      </c>
      <c r="AF3328" s="1">
        <v>1</v>
      </c>
      <c r="AG3328" s="1" t="s">
        <v>68</v>
      </c>
      <c r="AH3328" s="1" t="str">
        <f>TRIM(MID(SUBSTITUTE($H3328,",",REPT(" ",200)),(LEN($H3328)-LEN(SUBSTITUTE($H3328,",",""))-3)*200+1,200))</f>
        <v>Southern Manila District</v>
      </c>
      <c r="AI3328" s="1" t="str">
        <f>TRIM(MID(SUBSTITUTE($H3328,",",REPT(" ",200)),(LEN($H3328)-LEN(SUBSTITUTE($H3328,",",""))-2)*200+1,200))</f>
        <v>Metro Manila</v>
      </c>
      <c r="AJ3328" s="1" t="s">
        <v>55</v>
      </c>
      <c r="AL3328" s="2">
        <v>0</v>
      </c>
      <c r="AM3328" s="1" t="s">
        <v>69</v>
      </c>
    </row>
    <row r="3329" spans="1:39" ht="12.75" customHeight="1">
      <c r="A3329" s="1"/>
      <c r="B3329" s="1" t="s">
        <v>11517</v>
      </c>
      <c r="C3329" s="1" t="s">
        <v>11518</v>
      </c>
      <c r="D3329" s="3" t="str">
        <f ca="1">IFERROR(__xludf.DUMMYFUNCTION("PROPER(REGEXEXTRACT(B3017, ""(?:https?:\/\/)?(?:www\.)?([a-zA-Z0-9-]+)\.""))"),"Skyscanner")</f>
        <v>Skyscanner</v>
      </c>
      <c r="E3329" s="1" t="s">
        <v>11519</v>
      </c>
      <c r="F3329" s="1">
        <v>14.52406</v>
      </c>
      <c r="G3329" s="1">
        <v>121.01272</v>
      </c>
      <c r="H3329" s="1" t="s">
        <v>441</v>
      </c>
      <c r="I3329" s="1" t="s">
        <v>50</v>
      </c>
      <c r="J3329" s="1">
        <f>IF(K3329="URBAN",1,IF(K3329="SUBURBAN",2,IF(K3329="RURAL",3,"")))</f>
        <v>1</v>
      </c>
      <c r="K3329" s="1" t="s">
        <v>42</v>
      </c>
      <c r="L3329" s="18">
        <v>46082</v>
      </c>
      <c r="M3329" s="49">
        <v>0.58333333333333337</v>
      </c>
      <c r="N3329" s="18">
        <v>46083</v>
      </c>
      <c r="O3329" s="56">
        <v>0.4375</v>
      </c>
      <c r="P3329" s="31" t="str">
        <f>TEXT($L3329, "dddd")</f>
        <v>Sunday</v>
      </c>
      <c r="Q3329" s="39" t="s">
        <v>111</v>
      </c>
      <c r="R3329" s="39">
        <v>2341</v>
      </c>
      <c r="S3329" s="1" t="str">
        <f>IF(OR(MONTH(L3329)=12, MONTH(L3329)&lt;=5), "Dry Season", "Wet Season")</f>
        <v>Dry Season</v>
      </c>
      <c r="T3329" s="1">
        <v>1</v>
      </c>
      <c r="U3329" s="1">
        <v>1</v>
      </c>
      <c r="V3329" s="1">
        <v>0</v>
      </c>
      <c r="W3329" s="2">
        <f>IF(ISNUMBER(SEARCH("N/A", X3329)), 0, 1)</f>
        <v>1</v>
      </c>
      <c r="X3329" s="1" t="s">
        <v>1613</v>
      </c>
      <c r="Y3329" s="1">
        <v>14.585597</v>
      </c>
      <c r="Z3329" s="1">
        <v>121.05717</v>
      </c>
      <c r="AA3329" s="11" cm="1">
        <f t="array" ref="AA3329">IF(ISBLANK(Y3329), 0, VINCentyInvDistance(F3329,G3329,Y3329,Z3329))</f>
        <v>8325.0443381693785</v>
      </c>
      <c r="AB3329" s="1">
        <v>0</v>
      </c>
      <c r="AC3329" s="1">
        <v>0</v>
      </c>
      <c r="AD3329" s="1">
        <v>0</v>
      </c>
      <c r="AE3329" s="1">
        <v>580</v>
      </c>
      <c r="AF3329" s="1">
        <v>1</v>
      </c>
      <c r="AG3329" s="1" t="s">
        <v>6849</v>
      </c>
      <c r="AH3329" s="1" t="s">
        <v>6850</v>
      </c>
      <c r="AI3329" s="1" t="str">
        <f>TRIM(MID(SUBSTITUTE($H3329,",",REPT(" ",200)),(LEN($H3329)-LEN(SUBSTITUTE($H3329,",",""))-2)*200+1,200))</f>
        <v>Metro Manila</v>
      </c>
      <c r="AJ3329" s="1" t="s">
        <v>55</v>
      </c>
      <c r="AK3329" t="s">
        <v>131</v>
      </c>
      <c r="AL3329" s="2">
        <v>0</v>
      </c>
      <c r="AM3329" s="1"/>
    </row>
    <row r="3330" spans="1:39" ht="12.75" customHeight="1">
      <c r="A3330" s="1"/>
      <c r="B3330" s="1" t="s">
        <v>11520</v>
      </c>
      <c r="C3330" s="1" t="s">
        <v>11521</v>
      </c>
      <c r="D3330" s="3" t="str">
        <f ca="1">IFERROR(__xludf.DUMMYFUNCTION("PROPER(REGEXEXTRACT(B3018, ""(?:https?:\/\/)?(?:www\.)?([a-zA-Z0-9-]+)\.""))"),"Skyscanner")</f>
        <v>Skyscanner</v>
      </c>
      <c r="E3330" s="1" t="s">
        <v>11522</v>
      </c>
      <c r="F3330" s="1">
        <v>14.3491</v>
      </c>
      <c r="G3330" s="1">
        <v>120.9234</v>
      </c>
      <c r="H3330" s="1" t="s">
        <v>11523</v>
      </c>
      <c r="I3330" s="1" t="s">
        <v>50</v>
      </c>
      <c r="J3330" s="1">
        <f>IF(K3330="URBAN",1,IF(K3330="SUBURBAN",2,IF(K3330="RURAL",3,"")))</f>
        <v>1</v>
      </c>
      <c r="K3330" s="1" t="s">
        <v>42</v>
      </c>
      <c r="L3330" s="18">
        <v>46082</v>
      </c>
      <c r="M3330" s="49">
        <v>0.58333333333333337</v>
      </c>
      <c r="N3330" s="18">
        <v>46083</v>
      </c>
      <c r="O3330" s="56">
        <v>0.5</v>
      </c>
      <c r="P3330" s="31" t="str">
        <f>TEXT($L3330, "dddd")</f>
        <v>Sunday</v>
      </c>
      <c r="Q3330" s="39" t="s">
        <v>111</v>
      </c>
      <c r="R3330" s="39">
        <v>925</v>
      </c>
      <c r="S3330" s="1" t="str">
        <f>IF(OR(MONTH(L3330)=12, MONTH(L3330)&lt;=5), "Dry Season", "Wet Season")</f>
        <v>Dry Season</v>
      </c>
      <c r="T3330" s="1">
        <v>1</v>
      </c>
      <c r="U3330" s="1">
        <v>1</v>
      </c>
      <c r="V3330" s="1">
        <v>0</v>
      </c>
      <c r="W3330" s="2">
        <f>IF(ISNUMBER(SEARCH("N/A", X3330)), 0, 1)</f>
        <v>1</v>
      </c>
      <c r="X3330" s="1" t="s">
        <v>124</v>
      </c>
      <c r="Y3330" s="1">
        <v>14.5352172</v>
      </c>
      <c r="Z3330" s="1">
        <v>120.9819432</v>
      </c>
      <c r="AA3330" s="11" cm="1">
        <f t="array" ref="AA3330">IF(ISBLANK(Y3330), 0, VINCentyInvDistance(F3330,G3330,Y3330,Z3330))</f>
        <v>21538.400328261945</v>
      </c>
      <c r="AB3330" s="1">
        <v>1</v>
      </c>
      <c r="AC3330" s="1">
        <v>0</v>
      </c>
      <c r="AD3330" s="1">
        <v>0</v>
      </c>
      <c r="AE3330" s="1">
        <v>5</v>
      </c>
      <c r="AF3330" s="1">
        <v>1</v>
      </c>
      <c r="AG3330" s="1" t="s">
        <v>159</v>
      </c>
      <c r="AH3330" s="1" t="s">
        <v>160</v>
      </c>
      <c r="AI3330" s="1" t="str">
        <f>TRIM(MID(SUBSTITUTE($H3330,",",REPT(" ",200)),(LEN($H3330)-LEN(SUBSTITUTE($H3330,",",""))-2)*200+1,200))</f>
        <v>Calabarzon</v>
      </c>
      <c r="AJ3330" s="1" t="s">
        <v>55</v>
      </c>
      <c r="AK3330" t="s">
        <v>17418</v>
      </c>
      <c r="AL3330" s="2">
        <v>0</v>
      </c>
      <c r="AM3330" s="1"/>
    </row>
    <row r="3331" spans="1:39" ht="12.75" customHeight="1">
      <c r="A3331" s="1"/>
      <c r="B3331" s="1" t="s">
        <v>11528</v>
      </c>
      <c r="C3331" s="1" t="s">
        <v>11529</v>
      </c>
      <c r="D3331" s="3" t="str">
        <f ca="1">IFERROR(__xludf.DUMMYFUNCTION("PROPER(REGEXEXTRACT(B3020, ""(?:https?:\/\/)?(?:www\.)?([a-zA-Z0-9-]+)\.""))"),"Google")</f>
        <v>Google</v>
      </c>
      <c r="E3331" s="1" t="s">
        <v>11530</v>
      </c>
      <c r="F3331" s="1">
        <v>11.606482</v>
      </c>
      <c r="G3331" s="1">
        <v>122.74169500000001</v>
      </c>
      <c r="H3331" s="1" t="s">
        <v>11531</v>
      </c>
      <c r="I3331" s="1" t="s">
        <v>50</v>
      </c>
      <c r="J3331" s="1">
        <f>IF(K3331="URBAN",1,IF(K3331="SUBURBAN",2,IF(K3331="RURAL",3,"")))</f>
        <v>1</v>
      </c>
      <c r="K3331" s="1" t="s">
        <v>42</v>
      </c>
      <c r="L3331" s="18">
        <v>46082</v>
      </c>
      <c r="M3331" s="49">
        <v>0.625</v>
      </c>
      <c r="N3331" s="18">
        <v>46083</v>
      </c>
      <c r="O3331" s="56">
        <v>0.5</v>
      </c>
      <c r="P3331" s="31" t="str">
        <f>TEXT($L3331, "dddd")</f>
        <v>Sunday</v>
      </c>
      <c r="Q3331" s="39" t="s">
        <v>11532</v>
      </c>
      <c r="R3331" s="39">
        <v>1840.64</v>
      </c>
      <c r="S3331" s="1" t="str">
        <f>IF(OR(MONTH(L3331)=12, MONTH(L3331)&lt;=5), "Dry Season", "Wet Season")</f>
        <v>Dry Season</v>
      </c>
      <c r="T3331" s="1">
        <v>1</v>
      </c>
      <c r="U3331" s="1">
        <v>1</v>
      </c>
      <c r="V3331" s="1">
        <v>1</v>
      </c>
      <c r="W3331" s="2">
        <f>IF(ISNUMBER(SEARCH("N/A", X3331)), 0, 1)</f>
        <v>0</v>
      </c>
      <c r="X3331" s="1" t="s">
        <v>44</v>
      </c>
      <c r="Y3331" s="1"/>
      <c r="Z3331" s="1"/>
      <c r="AA3331" s="11" cm="1">
        <f t="array" ref="AA3331">IF(ISBLANK(Y3331), 0, VINCentyInvDistance(F3331,G3331,Y3331,Z3331))</f>
        <v>0</v>
      </c>
      <c r="AB3331" s="1">
        <v>0</v>
      </c>
      <c r="AC3331" s="1">
        <v>0</v>
      </c>
      <c r="AD3331" s="1">
        <v>0</v>
      </c>
      <c r="AE3331" s="1">
        <v>3</v>
      </c>
      <c r="AF3331" s="1">
        <v>1</v>
      </c>
      <c r="AG3331" s="1" t="str">
        <f>TRIM(MID(SUBSTITUTE($H3331,",",REPT(" ",200)),(LEN($H3331)-LEN(SUBSTITUTE($H3331,",",""))-4)*200+1,200))</f>
        <v>Roxas</v>
      </c>
      <c r="AH3331" s="1" t="str">
        <f>TRIM(MID(SUBSTITUTE($H3331,",",REPT(" ",200)),(LEN($H3331)-LEN(SUBSTITUTE($H3331,",",""))-3)*200+1,200))</f>
        <v>Capiz</v>
      </c>
      <c r="AI3331" s="1" t="str">
        <f>TRIM(MID(SUBSTITUTE($H3331,",",REPT(" ",200)),(LEN($H3331)-LEN(SUBSTITUTE($H3331,",",""))-2)*200+1,200))</f>
        <v>Western Visayas</v>
      </c>
      <c r="AJ3331" s="1" t="str">
        <f>TRIM(MID(SUBSTITUTE($H3331,",",REPT(" ",200)),(LEN($H3331)-LEN(SUBSTITUTE($H3331,",",""))-0)*200+1,200))</f>
        <v>Philippines</v>
      </c>
      <c r="AL3331" s="2">
        <v>0</v>
      </c>
      <c r="AM3331" s="1"/>
    </row>
    <row r="3332" spans="1:39" ht="12.75" customHeight="1">
      <c r="A3332" s="1"/>
      <c r="B3332" s="1" t="s">
        <v>11537</v>
      </c>
      <c r="C3332" s="1" t="s">
        <v>11538</v>
      </c>
      <c r="D3332" s="3" t="str">
        <f ca="1">IFERROR(__xludf.DUMMYFUNCTION("PROPER(REGEXEXTRACT(B3022, ""(?:https?:\/\/)?(?:www\.)?([a-zA-Z0-9-]+)\.""))"),"Skyscanner")</f>
        <v>Skyscanner</v>
      </c>
      <c r="E3332" s="1" t="s">
        <v>11539</v>
      </c>
      <c r="F3332" s="1">
        <v>16.412040000000001</v>
      </c>
      <c r="G3332" s="1">
        <v>120.5823</v>
      </c>
      <c r="H3332" s="1" t="s">
        <v>11540</v>
      </c>
      <c r="I3332" s="1" t="s">
        <v>50</v>
      </c>
      <c r="J3332" s="1">
        <f>IF(K3332="URBAN",1,IF(K3332="SUBURBAN",2,IF(K3332="RURAL",3,"")))</f>
        <v>1</v>
      </c>
      <c r="K3332" s="1" t="s">
        <v>42</v>
      </c>
      <c r="L3332" s="18">
        <v>46082</v>
      </c>
      <c r="M3332" s="49">
        <v>0.58333333333333337</v>
      </c>
      <c r="N3332" s="18">
        <v>46083</v>
      </c>
      <c r="O3332" s="56">
        <v>0.5</v>
      </c>
      <c r="P3332" s="31" t="str">
        <f>TEXT($L3332, "dddd")</f>
        <v>Sunday</v>
      </c>
      <c r="Q3332" s="39" t="s">
        <v>67</v>
      </c>
      <c r="R3332" s="39">
        <v>3248.86</v>
      </c>
      <c r="S3332" s="1" t="str">
        <f>IF(OR(MONTH(L3332)=12, MONTH(L3332)&lt;=5), "Dry Season", "Wet Season")</f>
        <v>Dry Season</v>
      </c>
      <c r="T3332" s="1">
        <v>1</v>
      </c>
      <c r="U3332" s="1">
        <v>0</v>
      </c>
      <c r="V3332" s="1">
        <v>0</v>
      </c>
      <c r="W3332" s="2">
        <f>IF(ISNUMBER(SEARCH("N/A", X3332)), 0, 1)</f>
        <v>1</v>
      </c>
      <c r="X3332" s="1" t="s">
        <v>2500</v>
      </c>
      <c r="Y3332" s="1">
        <v>14.5530822</v>
      </c>
      <c r="Z3332" s="1">
        <v>121.021794</v>
      </c>
      <c r="AA3332" s="11" cm="1">
        <f t="array" ref="AA3332">IF(ISBLANK(Y3332), 0, VINCentyInvDistance(F3332,G3332,Y3332,Z3332))</f>
        <v>211036.55276930431</v>
      </c>
      <c r="AB3332" s="1">
        <v>0</v>
      </c>
      <c r="AC3332" s="1">
        <v>0</v>
      </c>
      <c r="AD3332" s="1">
        <v>0</v>
      </c>
      <c r="AE3332" s="1">
        <v>143</v>
      </c>
      <c r="AF3332" s="1">
        <v>1</v>
      </c>
      <c r="AG3332" s="1" t="s">
        <v>2501</v>
      </c>
      <c r="AH3332" s="1" t="s">
        <v>2501</v>
      </c>
      <c r="AI3332" s="1" t="str">
        <f>TRIM(MID(SUBSTITUTE($H3332,",",REPT(" ",200)),(LEN($H3332)-LEN(SUBSTITUTE($H3332,",",""))-2)*200+1,200))</f>
        <v>Cordillera Administrative Region</v>
      </c>
      <c r="AJ3332" s="1" t="s">
        <v>55</v>
      </c>
      <c r="AK3332" t="s">
        <v>17420</v>
      </c>
      <c r="AL3332" s="2">
        <v>0</v>
      </c>
      <c r="AM3332" s="1"/>
    </row>
    <row r="3333" spans="1:39" ht="12.75" customHeight="1">
      <c r="A3333" s="1"/>
      <c r="B3333" s="1" t="s">
        <v>11552</v>
      </c>
      <c r="C3333" s="1" t="s">
        <v>11553</v>
      </c>
      <c r="D3333" s="3" t="str">
        <f ca="1">IFERROR(__xludf.DUMMYFUNCTION("PROPER(REGEXEXTRACT(B3027, ""(?:https?:\/\/)?(?:www\.)?([a-zA-Z0-9-]+)\.""))"),"Google")</f>
        <v>Google</v>
      </c>
      <c r="E3333" s="1" t="s">
        <v>11554</v>
      </c>
      <c r="F3333" s="1">
        <v>10.32249</v>
      </c>
      <c r="G3333" s="1">
        <v>123.97608</v>
      </c>
      <c r="H3333" s="1" t="s">
        <v>7235</v>
      </c>
      <c r="I3333" s="1" t="s">
        <v>2622</v>
      </c>
      <c r="J3333" s="1">
        <f>IF(K3333="URBAN",1,IF(K3333="SUBURBAN",2,IF(K3333="RURAL",3,"")))</f>
        <v>1</v>
      </c>
      <c r="K3333" s="1" t="s">
        <v>42</v>
      </c>
      <c r="L3333" s="18">
        <v>46082</v>
      </c>
      <c r="M3333" s="49">
        <v>0.625</v>
      </c>
      <c r="N3333" s="18">
        <v>46083</v>
      </c>
      <c r="O3333" s="56">
        <v>0.5</v>
      </c>
      <c r="P3333" s="31" t="str">
        <f>TEXT($L3333, "dddd")</f>
        <v>Sunday</v>
      </c>
      <c r="Q3333" s="39" t="s">
        <v>117</v>
      </c>
      <c r="R3333" s="39">
        <v>1300</v>
      </c>
      <c r="S3333" s="1" t="str">
        <f>IF(OR(MONTH(L3333)=12, MONTH(L3333)&lt;=5), "Dry Season", "Wet Season")</f>
        <v>Dry Season</v>
      </c>
      <c r="T3333" s="1">
        <v>1</v>
      </c>
      <c r="U3333" s="1">
        <v>1</v>
      </c>
      <c r="V3333" s="1">
        <v>1</v>
      </c>
      <c r="W3333" s="2">
        <f>IF(ISNUMBER(SEARCH("N/A", X3333)), 0, 1)</f>
        <v>0</v>
      </c>
      <c r="X3333" s="1" t="s">
        <v>44</v>
      </c>
      <c r="Y3333" s="1"/>
      <c r="Z3333" s="1"/>
      <c r="AA3333" s="11" cm="1">
        <f t="array" ref="AA3333">IF(ISBLANK(Y3333), 0, VINCentyInvDistance(F3333,G3333,Y3333,Z3333))</f>
        <v>0</v>
      </c>
      <c r="AB3333" s="1">
        <v>0</v>
      </c>
      <c r="AC3333" s="1">
        <v>0</v>
      </c>
      <c r="AD3333" s="1">
        <v>0</v>
      </c>
      <c r="AE3333" s="1">
        <v>24</v>
      </c>
      <c r="AF3333" s="1">
        <v>1</v>
      </c>
      <c r="AG3333" s="1" t="s">
        <v>4948</v>
      </c>
      <c r="AH3333" s="1" t="s">
        <v>731</v>
      </c>
      <c r="AI3333" s="1" t="str">
        <f>TRIM(MID(SUBSTITUTE($H3333,",",REPT(" ",200)),(LEN($H3333)-LEN(SUBSTITUTE($H3333,",",""))-2)*200+1,200))</f>
        <v>Central Visayas</v>
      </c>
      <c r="AJ3333" s="1" t="s">
        <v>55</v>
      </c>
      <c r="AL3333" s="2">
        <v>0</v>
      </c>
      <c r="AM3333" s="1" t="s">
        <v>11555</v>
      </c>
    </row>
    <row r="3334" spans="1:39" ht="12.75" customHeight="1">
      <c r="A3334" s="1"/>
      <c r="B3334" s="1" t="s">
        <v>11570</v>
      </c>
      <c r="C3334" s="1" t="s">
        <v>11571</v>
      </c>
      <c r="D3334" s="3" t="str">
        <f ca="1">IFERROR(__xludf.DUMMYFUNCTION("PROPER(REGEXEXTRACT(B3031, ""(?:https?:\/\/)?(?:www\.)?([a-zA-Z0-9-]+)\.""))"),"Skyscanner")</f>
        <v>Skyscanner</v>
      </c>
      <c r="E3334" s="1" t="s">
        <v>11572</v>
      </c>
      <c r="F3334" s="1">
        <v>9.1493000000000002</v>
      </c>
      <c r="G3334" s="1">
        <v>123.50176999999999</v>
      </c>
      <c r="H3334" s="1" t="s">
        <v>11569</v>
      </c>
      <c r="I3334" s="1" t="s">
        <v>50</v>
      </c>
      <c r="J3334" s="1">
        <f>IF(K3334="URBAN",1,IF(K3334="SUBURBAN",2,IF(K3334="RURAL",3,"")))</f>
        <v>1</v>
      </c>
      <c r="K3334" s="1" t="s">
        <v>42</v>
      </c>
      <c r="L3334" s="18">
        <v>46082</v>
      </c>
      <c r="M3334" s="49">
        <v>0.54166666666666663</v>
      </c>
      <c r="N3334" s="18">
        <v>46083</v>
      </c>
      <c r="O3334" s="56">
        <v>0.5</v>
      </c>
      <c r="P3334" s="31" t="str">
        <f>TEXT($L3334, "dddd")</f>
        <v>Sunday</v>
      </c>
      <c r="Q3334" s="39" t="s">
        <v>1550</v>
      </c>
      <c r="R3334" s="39">
        <v>1710</v>
      </c>
      <c r="S3334" s="1" t="str">
        <f>IF(OR(MONTH(L3334)=12, MONTH(L3334)&lt;=5), "Dry Season", "Wet Season")</f>
        <v>Dry Season</v>
      </c>
      <c r="T3334" s="1">
        <v>1</v>
      </c>
      <c r="U3334" s="1">
        <v>0</v>
      </c>
      <c r="V3334" s="1">
        <v>0</v>
      </c>
      <c r="W3334" s="2">
        <f>IF(ISNUMBER(SEARCH("N/A", X3334)), 0, 1)</f>
        <v>0</v>
      </c>
      <c r="X3334" s="1" t="s">
        <v>44</v>
      </c>
      <c r="Y3334" s="1"/>
      <c r="Z3334" s="1"/>
      <c r="AA3334" s="11" cm="1">
        <f t="array" ref="AA3334">IF(ISBLANK(Y3334), 0, VINCentyInvDistance(F3334,G3334,Y3334,Z3334))</f>
        <v>0</v>
      </c>
      <c r="AB3334" s="1">
        <v>0</v>
      </c>
      <c r="AC3334" s="1">
        <v>4</v>
      </c>
      <c r="AD3334" s="1">
        <v>4.5</v>
      </c>
      <c r="AE3334" s="1">
        <v>3</v>
      </c>
      <c r="AF3334" s="1">
        <v>1</v>
      </c>
      <c r="AG3334" s="1" t="s">
        <v>562</v>
      </c>
      <c r="AH3334" s="1" t="s">
        <v>4884</v>
      </c>
      <c r="AI3334" s="1" t="str">
        <f>TRIM(MID(SUBSTITUTE($H3334,",",REPT(" ",200)),(LEN($H3334)-LEN(SUBSTITUTE($H3334,",",""))-2)*200+1,200))</f>
        <v>Negros Island Region</v>
      </c>
      <c r="AJ3334" s="1" t="s">
        <v>55</v>
      </c>
      <c r="AK3334" t="s">
        <v>11573</v>
      </c>
      <c r="AL3334" s="2">
        <v>0</v>
      </c>
      <c r="AM3334" s="1" t="s">
        <v>11574</v>
      </c>
    </row>
    <row r="3335" spans="1:39" ht="12.75" customHeight="1">
      <c r="A3335" s="1"/>
      <c r="B3335" s="1" t="s">
        <v>11575</v>
      </c>
      <c r="C3335" s="1" t="s">
        <v>11576</v>
      </c>
      <c r="D3335" s="3" t="str">
        <f ca="1">IFERROR(__xludf.DUMMYFUNCTION("PROPER(REGEXEXTRACT(B3032, ""(?:https?:\/\/)?(?:www\.)?([a-zA-Z0-9-]+)\.""))"),"Google")</f>
        <v>Google</v>
      </c>
      <c r="E3335" s="1" t="s">
        <v>11577</v>
      </c>
      <c r="F3335" s="1">
        <v>9.8070000000000004</v>
      </c>
      <c r="G3335" s="1">
        <v>126.16571</v>
      </c>
      <c r="H3335" s="1" t="s">
        <v>4096</v>
      </c>
      <c r="I3335" s="1" t="s">
        <v>50</v>
      </c>
      <c r="J3335" s="1">
        <f>IF(K3335="URBAN",1,IF(K3335="SUBURBAN",2,IF(K3335="RURAL",3,"")))</f>
        <v>1</v>
      </c>
      <c r="K3335" s="1" t="s">
        <v>42</v>
      </c>
      <c r="L3335" s="18">
        <v>46082</v>
      </c>
      <c r="M3335" s="49">
        <v>0.625</v>
      </c>
      <c r="N3335" s="18">
        <v>46083</v>
      </c>
      <c r="O3335" s="56">
        <v>0.5</v>
      </c>
      <c r="P3335" s="31" t="str">
        <f>TEXT($L3335, "dddd")</f>
        <v>Sunday</v>
      </c>
      <c r="Q3335" s="39" t="s">
        <v>11578</v>
      </c>
      <c r="R3335" s="39">
        <v>2500</v>
      </c>
      <c r="S3335" s="1" t="str">
        <f>IF(OR(MONTH(L3335)=12, MONTH(L3335)&lt;=5), "Dry Season", "Wet Season")</f>
        <v>Dry Season</v>
      </c>
      <c r="T3335" s="1">
        <v>1</v>
      </c>
      <c r="U3335" s="1">
        <v>0</v>
      </c>
      <c r="V3335" s="1">
        <v>0</v>
      </c>
      <c r="W3335" s="2">
        <f>IF(ISNUMBER(SEARCH("N/A", X3335)), 0, 1)</f>
        <v>1</v>
      </c>
      <c r="X3335" s="1" t="s">
        <v>1174</v>
      </c>
      <c r="Y3335" s="1">
        <v>14.589843999999999</v>
      </c>
      <c r="Z3335" s="1">
        <v>121.060554</v>
      </c>
      <c r="AA3335" s="11" cm="1">
        <f t="array" ref="AA3335">IF(ISBLANK(Y3335), 0, VINCentyInvDistance(F3335,G3335,Y3335,Z3335))</f>
        <v>767056.1808904676</v>
      </c>
      <c r="AB3335" s="1">
        <v>0</v>
      </c>
      <c r="AC3335" s="1">
        <v>0</v>
      </c>
      <c r="AD3335" s="1">
        <v>0</v>
      </c>
      <c r="AE3335" s="1">
        <v>44</v>
      </c>
      <c r="AF3335" s="1">
        <v>1</v>
      </c>
      <c r="AG3335" s="1" t="s">
        <v>1180</v>
      </c>
      <c r="AH3335" s="1" t="s">
        <v>562</v>
      </c>
      <c r="AI3335" s="1" t="str">
        <f>TRIM(MID(SUBSTITUTE($H3335,",",REPT(" ",200)),(LEN($H3335)-LEN(SUBSTITUTE($H3335,",",""))-2)*200+1,200))</f>
        <v>Caraga</v>
      </c>
      <c r="AJ3335" s="1" t="s">
        <v>55</v>
      </c>
      <c r="AL3335" s="2">
        <v>0</v>
      </c>
      <c r="AM3335" s="1"/>
    </row>
    <row r="3336" spans="1:39" ht="12.75" customHeight="1">
      <c r="A3336" s="1"/>
      <c r="B3336" s="1" t="s">
        <v>11600</v>
      </c>
      <c r="C3336" s="1" t="s">
        <v>11601</v>
      </c>
      <c r="D3336" s="3" t="str">
        <f ca="1">IFERROR(__xludf.DUMMYFUNCTION("PROPER(REGEXEXTRACT(B3039, ""(?:https?:\/\/)?(?:www\.)?([a-zA-Z0-9-]+)\.""))"),"Skyscanner")</f>
        <v>Skyscanner</v>
      </c>
      <c r="E3336" s="1" t="s">
        <v>11602</v>
      </c>
      <c r="F3336" s="1">
        <v>11.32992</v>
      </c>
      <c r="G3336" s="1">
        <v>124.1152</v>
      </c>
      <c r="H3336" s="1" t="s">
        <v>11603</v>
      </c>
      <c r="I3336" s="1" t="s">
        <v>50</v>
      </c>
      <c r="J3336" s="1">
        <f>IF(K3336="URBAN",1,IF(K3336="SUBURBAN",2,IF(K3336="RURAL",3,"")))</f>
        <v>1</v>
      </c>
      <c r="K3336" s="1" t="s">
        <v>42</v>
      </c>
      <c r="L3336" s="18">
        <v>46082</v>
      </c>
      <c r="M3336" s="49">
        <v>0.58333333333333337</v>
      </c>
      <c r="N3336" s="18">
        <v>46083</v>
      </c>
      <c r="O3336" s="56">
        <v>0.47916666666666669</v>
      </c>
      <c r="P3336" s="31" t="str">
        <f>TEXT($L3336, "dddd")</f>
        <v>Sunday</v>
      </c>
      <c r="Q3336" s="39" t="s">
        <v>111</v>
      </c>
      <c r="R3336" s="39">
        <v>538</v>
      </c>
      <c r="S3336" s="1" t="str">
        <f>IF(OR(MONTH(L3336)=12, MONTH(L3336)&lt;=5), "Dry Season", "Wet Season")</f>
        <v>Dry Season</v>
      </c>
      <c r="T3336" s="1">
        <v>1</v>
      </c>
      <c r="U3336" s="1">
        <v>0</v>
      </c>
      <c r="V3336" s="1">
        <v>0</v>
      </c>
      <c r="W3336" s="2">
        <f>IF(ISNUMBER(SEARCH("N/A", X3336)), 0, 1)</f>
        <v>1</v>
      </c>
      <c r="X3336" s="1" t="s">
        <v>1613</v>
      </c>
      <c r="Y3336" s="1">
        <v>14.585597</v>
      </c>
      <c r="Z3336" s="1">
        <v>121.05717</v>
      </c>
      <c r="AA3336" s="11" cm="1">
        <f t="array" ref="AA3336">IF(ISBLANK(Y3336), 0, VINCentyInvDistance(F3336,G3336,Y3336,Z3336))</f>
        <v>489680.36549617315</v>
      </c>
      <c r="AB3336" s="1">
        <v>0</v>
      </c>
      <c r="AC3336" s="1">
        <v>0</v>
      </c>
      <c r="AD3336" s="1">
        <v>0</v>
      </c>
      <c r="AE3336" s="1">
        <v>0</v>
      </c>
      <c r="AF3336" s="1">
        <v>1</v>
      </c>
      <c r="AG3336" s="1" t="s">
        <v>6849</v>
      </c>
      <c r="AH3336" s="1" t="s">
        <v>6850</v>
      </c>
      <c r="AI3336" s="1" t="str">
        <f>TRIM(MID(SUBSTITUTE($H3336,",",REPT(" ",200)),(LEN($H3336)-LEN(SUBSTITUTE($H3336,",",""))-2)*200+1,200))</f>
        <v>Cebu</v>
      </c>
      <c r="AJ3336" s="1" t="s">
        <v>55</v>
      </c>
      <c r="AK3336" t="s">
        <v>17425</v>
      </c>
      <c r="AL3336" s="2">
        <v>0</v>
      </c>
      <c r="AM3336" s="1"/>
    </row>
    <row r="3337" spans="1:39" ht="12.75" customHeight="1">
      <c r="A3337" s="1"/>
      <c r="B3337" s="1" t="s">
        <v>11608</v>
      </c>
      <c r="C3337" s="1" t="s">
        <v>11609</v>
      </c>
      <c r="D3337" s="3" t="str">
        <f ca="1">IFERROR(__xludf.DUMMYFUNCTION("PROPER(REGEXEXTRACT(B3041, ""(?:https?:\/\/)?(?:www\.)?([a-zA-Z0-9-]+)\.""))"),"Skyscanner")</f>
        <v>Skyscanner</v>
      </c>
      <c r="E3337" s="1" t="s">
        <v>11610</v>
      </c>
      <c r="F3337" s="1">
        <v>10.611269999999999</v>
      </c>
      <c r="G3337" s="1">
        <v>119.32452000000001</v>
      </c>
      <c r="H3337" s="1" t="s">
        <v>3375</v>
      </c>
      <c r="I3337" s="1" t="s">
        <v>50</v>
      </c>
      <c r="J3337" s="1">
        <f>IF(K3337="URBAN",1,IF(K3337="SUBURBAN",2,IF(K3337="RURAL",3,"")))</f>
        <v>1</v>
      </c>
      <c r="K3337" s="1" t="s">
        <v>42</v>
      </c>
      <c r="L3337" s="18">
        <v>46082</v>
      </c>
      <c r="M3337" s="49">
        <v>0.58333333333333337</v>
      </c>
      <c r="N3337" s="18">
        <v>46083</v>
      </c>
      <c r="O3337" s="56">
        <v>0.5</v>
      </c>
      <c r="P3337" s="31" t="str">
        <f>TEXT($L3337, "dddd")</f>
        <v>Sunday</v>
      </c>
      <c r="Q3337" s="39" t="s">
        <v>207</v>
      </c>
      <c r="R3337" s="39">
        <v>2400</v>
      </c>
      <c r="S3337" s="1" t="str">
        <f>IF(OR(MONTH(L3337)=12, MONTH(L3337)&lt;=5), "Dry Season", "Wet Season")</f>
        <v>Dry Season</v>
      </c>
      <c r="T3337" s="1">
        <v>1</v>
      </c>
      <c r="U3337" s="1">
        <v>1</v>
      </c>
      <c r="V3337" s="1">
        <v>1</v>
      </c>
      <c r="W3337" s="2">
        <f>IF(ISNUMBER(SEARCH("N/A", X3337)), 0, 1)</f>
        <v>1</v>
      </c>
      <c r="X3337" s="1" t="s">
        <v>1174</v>
      </c>
      <c r="Y3337" s="1">
        <v>14.589843999999999</v>
      </c>
      <c r="Z3337" s="1">
        <v>121.060554</v>
      </c>
      <c r="AA3337" s="11" cm="1">
        <f t="array" ref="AA3337">IF(ISBLANK(Y3337), 0, VINCentyInvDistance(F3337,G3337,Y3337,Z3337))</f>
        <v>478840.09375489771</v>
      </c>
      <c r="AB3337" s="1">
        <v>0</v>
      </c>
      <c r="AC3337" s="1">
        <v>0</v>
      </c>
      <c r="AD3337" s="1">
        <v>0</v>
      </c>
      <c r="AE3337" s="1">
        <v>222</v>
      </c>
      <c r="AF3337" s="1">
        <v>1</v>
      </c>
      <c r="AG3337" s="1" t="s">
        <v>1180</v>
      </c>
      <c r="AH3337" s="1" t="s">
        <v>562</v>
      </c>
      <c r="AI3337" s="1" t="str">
        <f>TRIM(MID(SUBSTITUTE($H3337,",",REPT(" ",200)),(LEN($H3337)-LEN(SUBSTITUTE($H3337,",",""))-2)*200+1,200))</f>
        <v>Palawan</v>
      </c>
      <c r="AJ3337" s="1" t="s">
        <v>55</v>
      </c>
      <c r="AK3337" t="s">
        <v>17427</v>
      </c>
      <c r="AL3337" s="2">
        <v>0</v>
      </c>
      <c r="AM3337" s="1"/>
    </row>
    <row r="3338" spans="1:39" ht="12.75" customHeight="1">
      <c r="A3338" s="1"/>
      <c r="B3338" s="1" t="s">
        <v>11618</v>
      </c>
      <c r="C3338" s="1" t="s">
        <v>11619</v>
      </c>
      <c r="D3338" s="3" t="str">
        <f ca="1">IFERROR(__xludf.DUMMYFUNCTION("PROPER(REGEXEXTRACT(B3044, ""(?:https?:\/\/)?(?:www\.)?([a-zA-Z0-9-]+)\.""))"),"Google")</f>
        <v>Google</v>
      </c>
      <c r="E3338" s="1" t="s">
        <v>11620</v>
      </c>
      <c r="F3338" s="1">
        <v>10.666437</v>
      </c>
      <c r="G3338" s="1">
        <v>124.336688</v>
      </c>
      <c r="H3338" s="1" t="s">
        <v>11621</v>
      </c>
      <c r="I3338" s="1" t="s">
        <v>50</v>
      </c>
      <c r="J3338" s="1">
        <f>IF(K3338="URBAN",1,IF(K3338="SUBURBAN",2,IF(K3338="RURAL",3,"")))</f>
        <v>1</v>
      </c>
      <c r="K3338" s="1" t="s">
        <v>42</v>
      </c>
      <c r="L3338" s="18">
        <v>46082</v>
      </c>
      <c r="M3338" s="49">
        <v>0.625</v>
      </c>
      <c r="N3338" s="18">
        <v>46083</v>
      </c>
      <c r="O3338" s="56">
        <v>0.5</v>
      </c>
      <c r="P3338" s="31" t="str">
        <f>TEXT($L3338, "dddd")</f>
        <v>Sunday</v>
      </c>
      <c r="Q3338" s="39" t="s">
        <v>111</v>
      </c>
      <c r="R3338" s="39">
        <v>588</v>
      </c>
      <c r="S3338" s="1" t="str">
        <f>IF(OR(MONTH(L3338)=12, MONTH(L3338)&lt;=5), "Dry Season", "Wet Season")</f>
        <v>Dry Season</v>
      </c>
      <c r="T3338" s="1">
        <v>1</v>
      </c>
      <c r="U3338" s="1">
        <v>1</v>
      </c>
      <c r="V3338" s="1">
        <v>0</v>
      </c>
      <c r="W3338" s="2">
        <f>IF(ISNUMBER(SEARCH("N/A", X3338)), 0, 1)</f>
        <v>1</v>
      </c>
      <c r="X3338" s="1" t="s">
        <v>2500</v>
      </c>
      <c r="Y3338" s="1">
        <v>14.5530822</v>
      </c>
      <c r="Z3338" s="1">
        <v>121.021794</v>
      </c>
      <c r="AA3338" s="11" cm="1">
        <f t="array" ref="AA3338">IF(ISBLANK(Y3338), 0, VINCentyInvDistance(F3338,G3338,Y3338,Z3338))</f>
        <v>560836.39716660348</v>
      </c>
      <c r="AB3338" s="1">
        <v>0</v>
      </c>
      <c r="AC3338" s="1">
        <v>0</v>
      </c>
      <c r="AD3338" s="1">
        <v>0</v>
      </c>
      <c r="AE3338" s="1">
        <v>196</v>
      </c>
      <c r="AF3338" s="1">
        <v>1</v>
      </c>
      <c r="AG3338" s="1" t="s">
        <v>2501</v>
      </c>
      <c r="AH3338" s="1" t="s">
        <v>2501</v>
      </c>
      <c r="AI3338" s="1" t="str">
        <f>TRIM(MID(SUBSTITUTE($H3338,",",REPT(" ",200)),(LEN($H3338)-LEN(SUBSTITUTE($H3338,",",""))-2)*200+1,200))</f>
        <v>Cebu</v>
      </c>
      <c r="AJ3338" s="1" t="s">
        <v>55</v>
      </c>
      <c r="AL3338" s="2">
        <v>0</v>
      </c>
      <c r="AM3338" s="1"/>
    </row>
    <row r="3339" spans="1:39" ht="12.75" customHeight="1">
      <c r="A3339" s="1"/>
      <c r="B3339" s="1" t="s">
        <v>11622</v>
      </c>
      <c r="C3339" s="1" t="s">
        <v>11623</v>
      </c>
      <c r="D3339" s="3" t="str">
        <f ca="1">IFERROR(__xludf.DUMMYFUNCTION("PROPER(REGEXEXTRACT(B3045, ""(?:https?:\/\/)?(?:www\.)?([a-zA-Z0-9-]+)\.""))"),"Skyscanner")</f>
        <v>Skyscanner</v>
      </c>
      <c r="E3339" s="1" t="s">
        <v>11624</v>
      </c>
      <c r="F3339" s="1">
        <v>16.416388843899998</v>
      </c>
      <c r="G3339" s="1">
        <v>120.5930560611</v>
      </c>
      <c r="H3339" s="1" t="s">
        <v>11625</v>
      </c>
      <c r="I3339" s="1" t="s">
        <v>2622</v>
      </c>
      <c r="J3339" s="1">
        <f>IF(K3339="URBAN",1,IF(K3339="SUBURBAN",2,IF(K3339="RURAL",3,"")))</f>
        <v>1</v>
      </c>
      <c r="K3339" s="1" t="s">
        <v>42</v>
      </c>
      <c r="L3339" s="18">
        <v>46082</v>
      </c>
      <c r="M3339" s="49">
        <v>0.58333333333333337</v>
      </c>
      <c r="N3339" s="18">
        <v>46083</v>
      </c>
      <c r="O3339" s="56">
        <v>0.5</v>
      </c>
      <c r="P3339" s="31" t="str">
        <f>TEXT($L3339, "dddd")</f>
        <v>Sunday</v>
      </c>
      <c r="Q3339" s="39" t="s">
        <v>79</v>
      </c>
      <c r="R3339" s="39">
        <v>1719</v>
      </c>
      <c r="S3339" s="1" t="str">
        <f>IF(OR(MONTH(L3339)=12, MONTH(L3339)&lt;=5), "Dry Season", "Wet Season")</f>
        <v>Dry Season</v>
      </c>
      <c r="T3339" s="1">
        <v>1</v>
      </c>
      <c r="U3339" s="1">
        <v>0</v>
      </c>
      <c r="V3339" s="1">
        <v>0</v>
      </c>
      <c r="W3339" s="2">
        <f>IF(ISNUMBER(SEARCH("N/A", X3339)), 0, 1)</f>
        <v>1</v>
      </c>
      <c r="X3339" s="1" t="s">
        <v>11626</v>
      </c>
      <c r="Y3339" s="1">
        <v>10.646788000000001</v>
      </c>
      <c r="Z3339" s="1">
        <v>124.37260000000001</v>
      </c>
      <c r="AA3339" s="11" cm="1">
        <f t="array" ref="AA3339">IF(ISBLANK(Y3339), 0, VINCentyInvDistance(F3339,G3339,Y3339,Z3339))</f>
        <v>758076.43449999939</v>
      </c>
      <c r="AB3339" s="1">
        <v>0</v>
      </c>
      <c r="AC3339" s="1">
        <v>8.8000000000000007</v>
      </c>
      <c r="AD3339" s="1">
        <v>4.7</v>
      </c>
      <c r="AE3339" s="1">
        <v>6</v>
      </c>
      <c r="AF3339" s="1">
        <v>1</v>
      </c>
      <c r="AG3339" s="1" t="s">
        <v>11627</v>
      </c>
      <c r="AH3339" s="1" t="s">
        <v>731</v>
      </c>
      <c r="AI3339" s="1" t="str">
        <f>TRIM(MID(SUBSTITUTE($H3339,",",REPT(" ",200)),(LEN($H3339)-LEN(SUBSTITUTE($H3339,",",""))-2)*200+1,200))</f>
        <v>Cordillera Administrative Region</v>
      </c>
      <c r="AJ3339" s="1" t="s">
        <v>55</v>
      </c>
      <c r="AK3339" t="s">
        <v>11628</v>
      </c>
      <c r="AL3339" s="2">
        <v>0</v>
      </c>
      <c r="AM3339" s="1"/>
    </row>
    <row r="3340" spans="1:39" ht="12.75" customHeight="1">
      <c r="A3340" s="1"/>
      <c r="B3340" s="1" t="s">
        <v>11639</v>
      </c>
      <c r="C3340" s="1" t="s">
        <v>11640</v>
      </c>
      <c r="D3340" s="3" t="str">
        <f ca="1">IFERROR(__xludf.DUMMYFUNCTION("PROPER(REGEXEXTRACT(B3048, ""(?:https?:\/\/)?(?:www\.)?([a-zA-Z0-9-]+)\.""))"),"Google")</f>
        <v>Google</v>
      </c>
      <c r="E3340" s="1" t="s">
        <v>11641</v>
      </c>
      <c r="F3340" s="1">
        <v>16.414290000000001</v>
      </c>
      <c r="G3340" s="1">
        <v>120.59690000000001</v>
      </c>
      <c r="H3340" s="1" t="s">
        <v>11642</v>
      </c>
      <c r="I3340" s="1" t="s">
        <v>50</v>
      </c>
      <c r="J3340" s="1">
        <f>IF(K3340="URBAN",1,IF(K3340="SUBURBAN",2,IF(K3340="RURAL",3,"")))</f>
        <v>1</v>
      </c>
      <c r="K3340" s="1" t="s">
        <v>42</v>
      </c>
      <c r="L3340" s="18">
        <v>46082</v>
      </c>
      <c r="M3340" s="49">
        <v>0.625</v>
      </c>
      <c r="N3340" s="18">
        <v>46083</v>
      </c>
      <c r="O3340" s="56">
        <v>0.5</v>
      </c>
      <c r="P3340" s="31" t="str">
        <f>TEXT($L3340, "dddd")</f>
        <v>Sunday</v>
      </c>
      <c r="Q3340" s="39" t="s">
        <v>186</v>
      </c>
      <c r="R3340" s="39">
        <v>4874</v>
      </c>
      <c r="S3340" s="1" t="str">
        <f>IF(OR(MONTH(L3340)=12, MONTH(L3340)&lt;=5), "Dry Season", "Wet Season")</f>
        <v>Dry Season</v>
      </c>
      <c r="T3340" s="1">
        <v>1</v>
      </c>
      <c r="U3340" s="1">
        <v>1</v>
      </c>
      <c r="V3340" s="1">
        <v>0</v>
      </c>
      <c r="W3340" s="2">
        <f>IF(ISNUMBER(SEARCH("N/A", X3340)), 0, 1)</f>
        <v>0</v>
      </c>
      <c r="X3340" s="1" t="s">
        <v>44</v>
      </c>
      <c r="Y3340" s="1"/>
      <c r="Z3340" s="1"/>
      <c r="AA3340" s="11" cm="1">
        <f t="array" ref="AA3340">IF(ISBLANK(Y3340), 0, VINCentyInvDistance(F3340,G3340,Y3340,Z3340))</f>
        <v>0</v>
      </c>
      <c r="AB3340" s="1">
        <v>0</v>
      </c>
      <c r="AC3340" s="1">
        <v>0</v>
      </c>
      <c r="AD3340" s="1">
        <v>0</v>
      </c>
      <c r="AE3340" s="1">
        <v>356</v>
      </c>
      <c r="AF3340" s="1">
        <v>1</v>
      </c>
      <c r="AG3340" s="1" t="str">
        <f>TRIM(MID(SUBSTITUTE($H3340,",",REPT(" ",200)),(LEN($H3340)-LEN(SUBSTITUTE($H3340,",",""))-4)*200+1,200))</f>
        <v>Central Business District</v>
      </c>
      <c r="AH3340" s="1" t="str">
        <f>TRIM(MID(SUBSTITUTE($H3340,",",REPT(" ",200)),(LEN($H3340)-LEN(SUBSTITUTE($H3340,",",""))-3)*200+1,200))</f>
        <v>Baguio</v>
      </c>
      <c r="AI3340" s="1" t="str">
        <f>TRIM(MID(SUBSTITUTE($H3340,",",REPT(" ",200)),(LEN($H3340)-LEN(SUBSTITUTE($H3340,",",""))-2)*200+1,200))</f>
        <v>Cordillera Administrative Region</v>
      </c>
      <c r="AJ3340" s="1" t="str">
        <f>TRIM(MID(SUBSTITUTE($H3340,",",REPT(" ",200)),(LEN($H3340)-LEN(SUBSTITUTE($H3340,",",""))-0)*200+1,200))</f>
        <v>Philippines</v>
      </c>
      <c r="AL3340" s="2">
        <v>0</v>
      </c>
      <c r="AM3340" s="1"/>
    </row>
    <row r="3341" spans="1:39" ht="12.75" customHeight="1">
      <c r="A3341" s="1"/>
      <c r="B3341" s="1" t="s">
        <v>11651</v>
      </c>
      <c r="C3341" s="1" t="s">
        <v>11652</v>
      </c>
      <c r="D3341" s="3" t="str">
        <f ca="1">IFERROR(__xludf.DUMMYFUNCTION("PROPER(REGEXEXTRACT(B3051, ""(?:https?:\/\/)?(?:www\.)?([a-zA-Z0-9-]+)\.""))"),"Skyscanner")</f>
        <v>Skyscanner</v>
      </c>
      <c r="E3341" s="1" t="s">
        <v>10497</v>
      </c>
      <c r="F3341" s="1">
        <v>14.57981</v>
      </c>
      <c r="G3341" s="1">
        <v>120.97781999999999</v>
      </c>
      <c r="H3341" s="1" t="s">
        <v>11653</v>
      </c>
      <c r="I3341" s="1" t="s">
        <v>50</v>
      </c>
      <c r="J3341" s="1">
        <f>IF(K3341="URBAN",1,IF(K3341="SUBURBAN",2,IF(K3341="RURAL",3,"")))</f>
        <v>1</v>
      </c>
      <c r="K3341" s="1" t="s">
        <v>42</v>
      </c>
      <c r="L3341" s="18">
        <v>46082</v>
      </c>
      <c r="M3341" s="49">
        <v>0.625</v>
      </c>
      <c r="N3341" s="18">
        <v>46083</v>
      </c>
      <c r="O3341" s="56">
        <v>0.5</v>
      </c>
      <c r="P3341" s="31" t="str">
        <f>TEXT($L3341, "dddd")</f>
        <v>Sunday</v>
      </c>
      <c r="Q3341" s="39" t="s">
        <v>67</v>
      </c>
      <c r="R3341" s="39">
        <v>5800</v>
      </c>
      <c r="S3341" s="1" t="str">
        <f>IF(OR(MONTH(L3341)=12, MONTH(L3341)&lt;=5), "Dry Season", "Wet Season")</f>
        <v>Dry Season</v>
      </c>
      <c r="T3341" s="1">
        <v>1</v>
      </c>
      <c r="U3341" s="1">
        <v>0</v>
      </c>
      <c r="V3341" s="1">
        <v>0</v>
      </c>
      <c r="W3341" s="2">
        <f>IF(ISNUMBER(SEARCH("N/A", X3341)), 0, 1)</f>
        <v>0</v>
      </c>
      <c r="X3341" s="1" t="s">
        <v>44</v>
      </c>
      <c r="Y3341" s="1"/>
      <c r="Z3341" s="1"/>
      <c r="AA3341" s="11" cm="1">
        <f t="array" ref="AA3341">IF(ISBLANK(Y3341), 0, VINCentyInvDistance(F3341,G3341,Y3341,Z3341))</f>
        <v>0</v>
      </c>
      <c r="AB3341" s="1">
        <v>0</v>
      </c>
      <c r="AC3341" s="1">
        <v>0</v>
      </c>
      <c r="AD3341" s="1">
        <v>0</v>
      </c>
      <c r="AE3341" s="1">
        <v>0</v>
      </c>
      <c r="AF3341" s="1">
        <v>1</v>
      </c>
      <c r="AG3341" s="1" t="s">
        <v>68</v>
      </c>
      <c r="AH3341" s="1" t="str">
        <f>TRIM(MID(SUBSTITUTE($H3341,",",REPT(" ",200)),(LEN($H3341)-LEN(SUBSTITUTE($H3341,",",""))-3)*200+1,200))</f>
        <v>Capital District</v>
      </c>
      <c r="AI3341" s="1" t="str">
        <f>TRIM(MID(SUBSTITUTE($H3341,",",REPT(" ",200)),(LEN($H3341)-LEN(SUBSTITUTE($H3341,",",""))-2)*200+1,200))</f>
        <v>Metro Manila</v>
      </c>
      <c r="AJ3341" s="1" t="s">
        <v>55</v>
      </c>
      <c r="AK3341" t="s">
        <v>16493</v>
      </c>
      <c r="AL3341" s="2">
        <v>0</v>
      </c>
      <c r="AM3341" s="1" t="s">
        <v>11654</v>
      </c>
    </row>
    <row r="3342" spans="1:39" ht="12.75" customHeight="1">
      <c r="A3342" s="1"/>
      <c r="B3342" s="1" t="s">
        <v>11655</v>
      </c>
      <c r="C3342" s="1" t="s">
        <v>11656</v>
      </c>
      <c r="D3342" s="3" t="str">
        <f ca="1">IFERROR(__xludf.DUMMYFUNCTION("PROPER(REGEXEXTRACT(B3052, ""(?:https?:\/\/)?(?:www\.)?([a-zA-Z0-9-]+)\.""))"),"Skyscanner")</f>
        <v>Skyscanner</v>
      </c>
      <c r="E3342" s="1" t="s">
        <v>11657</v>
      </c>
      <c r="F3342" s="1">
        <v>16.419160000000002</v>
      </c>
      <c r="G3342" s="1">
        <v>120.61723000000001</v>
      </c>
      <c r="H3342" s="1" t="s">
        <v>11632</v>
      </c>
      <c r="I3342" s="1" t="s">
        <v>50</v>
      </c>
      <c r="J3342" s="1">
        <f>IF(K3342="URBAN",1,IF(K3342="SUBURBAN",2,IF(K3342="RURAL",3,"")))</f>
        <v>1</v>
      </c>
      <c r="K3342" s="1" t="s">
        <v>42</v>
      </c>
      <c r="L3342" s="18">
        <v>46082</v>
      </c>
      <c r="M3342" s="49">
        <v>0.58333333333333337</v>
      </c>
      <c r="N3342" s="18">
        <v>46083</v>
      </c>
      <c r="O3342" s="56">
        <v>0.5</v>
      </c>
      <c r="P3342" s="31" t="str">
        <f>TEXT($L3342, "dddd")</f>
        <v>Sunday</v>
      </c>
      <c r="Q3342" s="39" t="s">
        <v>111</v>
      </c>
      <c r="R3342" s="39">
        <v>4742</v>
      </c>
      <c r="S3342" s="1" t="str">
        <f>IF(OR(MONTH(L3342)=12, MONTH(L3342)&lt;=5), "Dry Season", "Wet Season")</f>
        <v>Dry Season</v>
      </c>
      <c r="T3342" s="1">
        <v>1</v>
      </c>
      <c r="U3342" s="1">
        <v>0</v>
      </c>
      <c r="V3342" s="1">
        <v>0</v>
      </c>
      <c r="W3342" s="2">
        <f>IF(ISNUMBER(SEARCH("N/A", X3342)), 0, 1)</f>
        <v>1</v>
      </c>
      <c r="X3342" s="1" t="s">
        <v>1613</v>
      </c>
      <c r="Y3342" s="1">
        <v>14.585597</v>
      </c>
      <c r="Z3342" s="1">
        <v>121.05717</v>
      </c>
      <c r="AA3342" s="11" cm="1">
        <f t="array" ref="AA3342">IF(ISBLANK(Y3342), 0, VINCentyInvDistance(F3342,G3342,Y3342,Z3342))</f>
        <v>208308.71484125644</v>
      </c>
      <c r="AB3342" s="1">
        <v>0</v>
      </c>
      <c r="AC3342" s="1">
        <v>0</v>
      </c>
      <c r="AD3342" s="1">
        <v>0</v>
      </c>
      <c r="AE3342" s="1">
        <v>118</v>
      </c>
      <c r="AF3342" s="1">
        <v>1</v>
      </c>
      <c r="AG3342" s="1" t="s">
        <v>6849</v>
      </c>
      <c r="AH3342" s="1" t="s">
        <v>6850</v>
      </c>
      <c r="AI3342" s="1" t="str">
        <f>TRIM(MID(SUBSTITUTE($H3342,",",REPT(" ",200)),(LEN($H3342)-LEN(SUBSTITUTE($H3342,",",""))-2)*200+1,200))</f>
        <v>Cordillera Administrative Region</v>
      </c>
      <c r="AJ3342" s="1" t="s">
        <v>55</v>
      </c>
      <c r="AK3342" t="s">
        <v>17392</v>
      </c>
      <c r="AL3342" s="2">
        <v>0</v>
      </c>
      <c r="AM3342" s="1"/>
    </row>
    <row r="3343" spans="1:39" ht="12.75" customHeight="1">
      <c r="A3343" s="1"/>
      <c r="B3343" s="1" t="s">
        <v>11670</v>
      </c>
      <c r="C3343" s="1" t="s">
        <v>11671</v>
      </c>
      <c r="D3343" s="3" t="str">
        <f ca="1">IFERROR(__xludf.DUMMYFUNCTION("PROPER(REGEXEXTRACT(B3056, ""(?:https?:\/\/)?(?:www\.)?([a-zA-Z0-9-]+)\.""))"),"Google")</f>
        <v>Google</v>
      </c>
      <c r="E3343" s="1" t="s">
        <v>11672</v>
      </c>
      <c r="F3343" s="1">
        <v>9.7809699999999999</v>
      </c>
      <c r="G3343" s="1">
        <v>118.75879</v>
      </c>
      <c r="H3343" s="1" t="s">
        <v>10547</v>
      </c>
      <c r="I3343" s="1" t="s">
        <v>1211</v>
      </c>
      <c r="J3343" s="1">
        <f>IF(K3343="URBAN",1,IF(K3343="SUBURBAN",2,IF(K3343="RURAL",3,"")))</f>
        <v>1</v>
      </c>
      <c r="K3343" s="1" t="s">
        <v>42</v>
      </c>
      <c r="L3343" s="18">
        <v>46082</v>
      </c>
      <c r="M3343" s="49">
        <v>0.625</v>
      </c>
      <c r="N3343" s="18">
        <v>46083</v>
      </c>
      <c r="O3343" s="56">
        <v>0.5</v>
      </c>
      <c r="P3343" s="31" t="str">
        <f>TEXT($L3343, "dddd")</f>
        <v>Sunday</v>
      </c>
      <c r="Q3343" s="39" t="s">
        <v>207</v>
      </c>
      <c r="R3343" s="39">
        <v>733</v>
      </c>
      <c r="S3343" s="1" t="str">
        <f>IF(OR(MONTH(L3343)=12, MONTH(L3343)&lt;=5), "Dry Season", "Wet Season")</f>
        <v>Dry Season</v>
      </c>
      <c r="T3343" s="1">
        <v>1</v>
      </c>
      <c r="U3343" s="1">
        <v>0</v>
      </c>
      <c r="V3343" s="1">
        <v>0</v>
      </c>
      <c r="W3343" s="2">
        <f>IF(ISNUMBER(SEARCH("N/A", X3343)), 0, 1)</f>
        <v>1</v>
      </c>
      <c r="X3343" s="1" t="s">
        <v>1212</v>
      </c>
      <c r="Y3343" s="1">
        <v>10.7143716</v>
      </c>
      <c r="Z3343" s="1">
        <v>122.55100229999999</v>
      </c>
      <c r="AA3343" s="11" cm="1">
        <f t="array" ref="AA3343">IF(ISBLANK(Y3343), 0, VINCentyInvDistance(F3343,G3343,Y3343,Z3343))</f>
        <v>428085.8666557268</v>
      </c>
      <c r="AB3343" s="1">
        <v>0</v>
      </c>
      <c r="AC3343" s="1">
        <v>0</v>
      </c>
      <c r="AD3343" s="1">
        <v>0</v>
      </c>
      <c r="AE3343" s="1">
        <v>0</v>
      </c>
      <c r="AF3343" s="1">
        <v>1</v>
      </c>
      <c r="AG3343" s="1" t="s">
        <v>1213</v>
      </c>
      <c r="AH3343" s="1" t="s">
        <v>1213</v>
      </c>
      <c r="AI3343" s="1" t="str">
        <f>TRIM(MID(SUBSTITUTE($H3343,",",REPT(" ",200)),(LEN($H3343)-LEN(SUBSTITUTE($H3343,",",""))-2)*200+1,200))</f>
        <v>Mimaropa</v>
      </c>
      <c r="AJ3343" s="1" t="s">
        <v>55</v>
      </c>
      <c r="AL3343" s="2">
        <v>0</v>
      </c>
      <c r="AM3343" s="1"/>
    </row>
    <row r="3344" spans="1:39" ht="12.75" customHeight="1">
      <c r="A3344" s="1"/>
      <c r="B3344" s="1" t="s">
        <v>11681</v>
      </c>
      <c r="C3344" s="1" t="s">
        <v>11682</v>
      </c>
      <c r="D3344" s="3" t="str">
        <f ca="1">IFERROR(__xludf.DUMMYFUNCTION("PROPER(REGEXEXTRACT(B3059, ""(?:https?:\/\/)?(?:www\.)?([a-zA-Z0-9-]+)\.""))"),"Skyscanner")</f>
        <v>Skyscanner</v>
      </c>
      <c r="E3344" s="1" t="s">
        <v>11683</v>
      </c>
      <c r="F3344" s="1">
        <v>14.7333332964</v>
      </c>
      <c r="G3344" s="1">
        <v>121.6666667188</v>
      </c>
      <c r="H3344" s="1" t="s">
        <v>11684</v>
      </c>
      <c r="I3344" s="1" t="s">
        <v>50</v>
      </c>
      <c r="J3344" s="1">
        <f>IF(K3344="URBAN",1,IF(K3344="SUBURBAN",2,IF(K3344="RURAL",3,"")))</f>
        <v>1</v>
      </c>
      <c r="K3344" s="1" t="s">
        <v>42</v>
      </c>
      <c r="L3344" s="18">
        <v>46082</v>
      </c>
      <c r="M3344" s="49">
        <v>0.58333333333333337</v>
      </c>
      <c r="N3344" s="18">
        <v>46083</v>
      </c>
      <c r="O3344" s="56">
        <v>0.5</v>
      </c>
      <c r="P3344" s="31" t="str">
        <f>TEXT($L3344, "dddd")</f>
        <v>Sunday</v>
      </c>
      <c r="Q3344" s="39" t="s">
        <v>111</v>
      </c>
      <c r="R3344" s="39">
        <v>1564</v>
      </c>
      <c r="S3344" s="1" t="str">
        <f>IF(OR(MONTH(L3344)=12, MONTH(L3344)&lt;=5), "Dry Season", "Wet Season")</f>
        <v>Dry Season</v>
      </c>
      <c r="T3344" s="1">
        <v>1</v>
      </c>
      <c r="U3344" s="1">
        <v>1</v>
      </c>
      <c r="V3344" s="1">
        <v>0</v>
      </c>
      <c r="W3344" s="2">
        <f>IF(ISNUMBER(SEARCH("N/A", X3344)), 0, 1)</f>
        <v>1</v>
      </c>
      <c r="X3344" s="1" t="s">
        <v>2500</v>
      </c>
      <c r="Y3344" s="1">
        <v>14.5530822</v>
      </c>
      <c r="Z3344" s="1">
        <v>121.021794</v>
      </c>
      <c r="AA3344" s="11" cm="1">
        <f t="array" ref="AA3344">IF(ISBLANK(Y3344), 0, VINCentyInvDistance(F3344,G3344,Y3344,Z3344))</f>
        <v>72276.129391800292</v>
      </c>
      <c r="AB3344" s="1">
        <v>0</v>
      </c>
      <c r="AC3344" s="1">
        <v>9.6</v>
      </c>
      <c r="AD3344" s="1">
        <v>4.5</v>
      </c>
      <c r="AE3344" s="1">
        <v>10</v>
      </c>
      <c r="AF3344" s="1">
        <v>1</v>
      </c>
      <c r="AG3344" s="1" t="s">
        <v>2501</v>
      </c>
      <c r="AH3344" s="1" t="s">
        <v>2501</v>
      </c>
      <c r="AI3344" s="1" t="str">
        <f>TRIM(MID(SUBSTITUTE($H3344,",",REPT(" ",200)),(LEN($H3344)-LEN(SUBSTITUTE($H3344,",",""))-2)*200+1,200))</f>
        <v>Calabarzon</v>
      </c>
      <c r="AJ3344" s="1" t="s">
        <v>55</v>
      </c>
      <c r="AK3344" t="s">
        <v>10410</v>
      </c>
      <c r="AL3344" s="2">
        <v>0</v>
      </c>
      <c r="AM3344" s="1"/>
    </row>
    <row r="3345" spans="1:39" ht="12.75" customHeight="1">
      <c r="A3345" s="1"/>
      <c r="B3345" s="1" t="s">
        <v>11709</v>
      </c>
      <c r="C3345" s="1" t="s">
        <v>11710</v>
      </c>
      <c r="D3345" s="3" t="str">
        <f ca="1">IFERROR(__xludf.DUMMYFUNCTION("PROPER(REGEXEXTRACT(B3067, ""(?:https?:\/\/)?(?:www\.)?([a-zA-Z0-9-]+)\.""))"),"Skyscanner")</f>
        <v>Skyscanner</v>
      </c>
      <c r="E3345" s="1" t="s">
        <v>11711</v>
      </c>
      <c r="F3345" s="1">
        <v>14.542109999999999</v>
      </c>
      <c r="G3345" s="1">
        <v>120.98502000000001</v>
      </c>
      <c r="H3345" s="1" t="s">
        <v>11712</v>
      </c>
      <c r="I3345" s="1" t="s">
        <v>50</v>
      </c>
      <c r="J3345" s="1">
        <f>IF(K3345="URBAN",1,IF(K3345="SUBURBAN",2,IF(K3345="RURAL",3,"")))</f>
        <v>1</v>
      </c>
      <c r="K3345" s="1" t="s">
        <v>42</v>
      </c>
      <c r="L3345" s="18">
        <v>46082</v>
      </c>
      <c r="M3345" s="49">
        <v>0.58333333333333337</v>
      </c>
      <c r="N3345" s="18">
        <v>46083</v>
      </c>
      <c r="O3345" s="56">
        <v>0.52083333333333337</v>
      </c>
      <c r="P3345" s="31" t="str">
        <f>TEXT($L3345, "dddd")</f>
        <v>Sunday</v>
      </c>
      <c r="Q3345" s="39" t="s">
        <v>11713</v>
      </c>
      <c r="R3345" s="39">
        <v>3500</v>
      </c>
      <c r="S3345" s="1" t="str">
        <f>IF(OR(MONTH(L3345)=12, MONTH(L3345)&lt;=5), "Dry Season", "Wet Season")</f>
        <v>Dry Season</v>
      </c>
      <c r="T3345" s="1">
        <v>1</v>
      </c>
      <c r="U3345" s="1">
        <v>0</v>
      </c>
      <c r="V3345" s="1">
        <v>1</v>
      </c>
      <c r="W3345" s="2">
        <f>IF(ISNUMBER(SEARCH("N/A", X3345)), 0, 1)</f>
        <v>1</v>
      </c>
      <c r="X3345" s="1" t="s">
        <v>1613</v>
      </c>
      <c r="Y3345" s="1">
        <v>14.585597</v>
      </c>
      <c r="Z3345" s="1">
        <v>121.05717</v>
      </c>
      <c r="AA3345" s="11" cm="1">
        <f t="array" ref="AA3345">IF(ISBLANK(Y3345), 0, VINCentyInvDistance(F3345,G3345,Y3345,Z3345))</f>
        <v>9143.6500324454955</v>
      </c>
      <c r="AB3345" s="1">
        <v>0</v>
      </c>
      <c r="AC3345" s="1">
        <v>0</v>
      </c>
      <c r="AD3345" s="1">
        <v>0</v>
      </c>
      <c r="AE3345" s="1">
        <v>0</v>
      </c>
      <c r="AF3345" s="1">
        <v>1</v>
      </c>
      <c r="AG3345" s="1" t="s">
        <v>6849</v>
      </c>
      <c r="AH3345" s="1" t="s">
        <v>6850</v>
      </c>
      <c r="AI3345" s="1" t="str">
        <f>TRIM(MID(SUBSTITUTE($H3345,",",REPT(" ",200)),(LEN($H3345)-LEN(SUBSTITUTE($H3345,",",""))-2)*200+1,200))</f>
        <v>Metro Manila</v>
      </c>
      <c r="AJ3345" s="1" t="s">
        <v>55</v>
      </c>
      <c r="AK3345" t="s">
        <v>11714</v>
      </c>
      <c r="AL3345" s="2">
        <v>0</v>
      </c>
      <c r="AM3345" s="1"/>
    </row>
    <row r="3346" spans="1:39" ht="12.75" customHeight="1">
      <c r="A3346" s="1"/>
      <c r="B3346" s="1" t="s">
        <v>11715</v>
      </c>
      <c r="C3346" s="1" t="s">
        <v>11716</v>
      </c>
      <c r="D3346" s="3" t="str">
        <f ca="1">IFERROR(__xludf.DUMMYFUNCTION("PROPER(REGEXEXTRACT(B3068, ""(?:https?:\/\/)?(?:www\.)?([a-zA-Z0-9-]+)\.""))"),"Google")</f>
        <v>Google</v>
      </c>
      <c r="E3346" s="1" t="s">
        <v>11717</v>
      </c>
      <c r="F3346" s="1">
        <v>14.117380000000001</v>
      </c>
      <c r="G3346" s="1">
        <v>120.96393</v>
      </c>
      <c r="H3346" s="1" t="s">
        <v>11718</v>
      </c>
      <c r="I3346" s="1" t="s">
        <v>50</v>
      </c>
      <c r="J3346" s="1">
        <f>IF(K3346="URBAN",1,IF(K3346="SUBURBAN",2,IF(K3346="RURAL",3,"")))</f>
        <v>1</v>
      </c>
      <c r="K3346" s="1" t="s">
        <v>42</v>
      </c>
      <c r="L3346" s="18">
        <v>46082</v>
      </c>
      <c r="M3346" s="49">
        <v>0.625</v>
      </c>
      <c r="N3346" s="18">
        <v>46083</v>
      </c>
      <c r="O3346" s="56">
        <v>0.5</v>
      </c>
      <c r="P3346" s="31" t="str">
        <f>TEXT($L3346, "dddd")</f>
        <v>Sunday</v>
      </c>
      <c r="Q3346" s="39" t="s">
        <v>111</v>
      </c>
      <c r="R3346" s="39">
        <v>1563</v>
      </c>
      <c r="S3346" s="1" t="str">
        <f>IF(OR(MONTH(L3346)=12, MONTH(L3346)&lt;=5), "Dry Season", "Wet Season")</f>
        <v>Dry Season</v>
      </c>
      <c r="T3346" s="1">
        <v>1</v>
      </c>
      <c r="U3346" s="1">
        <v>0</v>
      </c>
      <c r="V3346" s="1">
        <v>0</v>
      </c>
      <c r="W3346" s="2">
        <f>IF(ISNUMBER(SEARCH("N/A", X3346)), 0, 1)</f>
        <v>1</v>
      </c>
      <c r="X3346" s="1" t="s">
        <v>124</v>
      </c>
      <c r="Y3346" s="1">
        <v>14.5352172</v>
      </c>
      <c r="Z3346" s="1">
        <v>120.9819432</v>
      </c>
      <c r="AA3346" s="11" cm="1">
        <f t="array" ref="AA3346">IF(ISBLANK(Y3346), 0, VINCentyInvDistance(F3346,G3346,Y3346,Z3346))</f>
        <v>46271.292013691447</v>
      </c>
      <c r="AB3346" s="1">
        <v>0</v>
      </c>
      <c r="AC3346" s="1">
        <v>0</v>
      </c>
      <c r="AD3346" s="1">
        <v>0</v>
      </c>
      <c r="AE3346" s="1">
        <v>215</v>
      </c>
      <c r="AF3346" s="1">
        <v>1</v>
      </c>
      <c r="AG3346" s="1" t="s">
        <v>159</v>
      </c>
      <c r="AH3346" s="1" t="s">
        <v>160</v>
      </c>
      <c r="AI3346" s="1" t="str">
        <f>TRIM(MID(SUBSTITUTE($H3346,",",REPT(" ",200)),(LEN($H3346)-LEN(SUBSTITUTE($H3346,",",""))-2)*200+1,200))</f>
        <v>Calabarzon</v>
      </c>
      <c r="AJ3346" s="1" t="s">
        <v>55</v>
      </c>
      <c r="AL3346" s="2">
        <v>0</v>
      </c>
      <c r="AM3346" s="1"/>
    </row>
    <row r="3347" spans="1:39" ht="12.75" customHeight="1">
      <c r="A3347" s="1"/>
      <c r="B3347" s="1" t="s">
        <v>11727</v>
      </c>
      <c r="C3347" s="1" t="s">
        <v>11728</v>
      </c>
      <c r="D3347" s="3" t="str">
        <f ca="1">IFERROR(__xludf.DUMMYFUNCTION("PROPER(REGEXEXTRACT(B3071, ""(?:https?:\/\/)?(?:www\.)?([a-zA-Z0-9-]+)\.""))"),"Skyscanner")</f>
        <v>Skyscanner</v>
      </c>
      <c r="E3347" s="1" t="s">
        <v>11729</v>
      </c>
      <c r="F3347" s="1">
        <v>14.57812</v>
      </c>
      <c r="G3347" s="1">
        <v>121.05114</v>
      </c>
      <c r="H3347" s="1" t="s">
        <v>1612</v>
      </c>
      <c r="I3347" s="1" t="s">
        <v>50</v>
      </c>
      <c r="J3347" s="1">
        <f>IF(K3347="URBAN",1,IF(K3347="SUBURBAN",2,IF(K3347="RURAL",3,"")))</f>
        <v>1</v>
      </c>
      <c r="K3347" s="1" t="s">
        <v>42</v>
      </c>
      <c r="L3347" s="18">
        <v>46082</v>
      </c>
      <c r="M3347" s="49">
        <v>0.625</v>
      </c>
      <c r="N3347" s="18">
        <v>46083</v>
      </c>
      <c r="O3347" s="56">
        <v>0.5</v>
      </c>
      <c r="P3347" s="31" t="str">
        <f>TEXT($L3347, "dddd")</f>
        <v>Sunday</v>
      </c>
      <c r="Q3347" s="39" t="s">
        <v>111</v>
      </c>
      <c r="R3347" s="39">
        <v>614.4</v>
      </c>
      <c r="S3347" s="1" t="str">
        <f>IF(OR(MONTH(L3347)=12, MONTH(L3347)&lt;=5), "Dry Season", "Wet Season")</f>
        <v>Dry Season</v>
      </c>
      <c r="T3347" s="1">
        <v>1</v>
      </c>
      <c r="U3347" s="1">
        <v>1</v>
      </c>
      <c r="V3347" s="1">
        <v>0</v>
      </c>
      <c r="W3347" s="2">
        <f>IF(ISNUMBER(SEARCH("N/A", X3347)), 0, 1)</f>
        <v>1</v>
      </c>
      <c r="X3347" s="1" t="s">
        <v>1613</v>
      </c>
      <c r="Y3347" s="1">
        <v>14.585597</v>
      </c>
      <c r="Z3347" s="1">
        <v>121.05717</v>
      </c>
      <c r="AA3347" s="11" cm="1">
        <f t="array" ref="AA3347">IF(ISBLANK(Y3347), 0, VINCentyInvDistance(F3347,G3347,Y3347,Z3347))</f>
        <v>1051.9570590767996</v>
      </c>
      <c r="AB3347" s="1">
        <v>0</v>
      </c>
      <c r="AC3347" s="1">
        <v>0</v>
      </c>
      <c r="AD3347" s="1">
        <v>0</v>
      </c>
      <c r="AE3347" s="1">
        <v>0</v>
      </c>
      <c r="AF3347" s="1">
        <v>1</v>
      </c>
      <c r="AG3347" s="1" t="s">
        <v>68</v>
      </c>
      <c r="AH3347" s="1" t="str">
        <f>TRIM(MID(SUBSTITUTE($H3347,",",REPT(" ",200)),(LEN($H3347)-LEN(SUBSTITUTE($H3347,",",""))-3)*200+1,200))</f>
        <v>Eastern Manila District</v>
      </c>
      <c r="AI3347" s="1" t="str">
        <f>TRIM(MID(SUBSTITUTE($H3347,",",REPT(" ",200)),(LEN($H3347)-LEN(SUBSTITUTE($H3347,",",""))-2)*200+1,200))</f>
        <v>Metro Manila</v>
      </c>
      <c r="AJ3347" s="1" t="s">
        <v>55</v>
      </c>
      <c r="AL3347" s="2">
        <v>0</v>
      </c>
      <c r="AM3347" s="1" t="s">
        <v>11730</v>
      </c>
    </row>
    <row r="3348" spans="1:39" ht="12.75" customHeight="1">
      <c r="A3348" s="1"/>
      <c r="B3348" s="1" t="s">
        <v>11733</v>
      </c>
      <c r="C3348" s="1" t="s">
        <v>11734</v>
      </c>
      <c r="D3348" s="3" t="str">
        <f ca="1">IFERROR(__xludf.DUMMYFUNCTION("PROPER(REGEXEXTRACT(B3073, ""(?:https?:\/\/)?(?:www\.)?([a-zA-Z0-9-]+)\.""))"),"Google")</f>
        <v>Google</v>
      </c>
      <c r="E3348" s="1" t="s">
        <v>11735</v>
      </c>
      <c r="F3348" s="1">
        <v>10.83253</v>
      </c>
      <c r="G3348" s="1">
        <v>122.52827000000001</v>
      </c>
      <c r="H3348" s="1" t="s">
        <v>11736</v>
      </c>
      <c r="I3348" s="1" t="s">
        <v>50</v>
      </c>
      <c r="J3348" s="1">
        <f>IF(K3348="URBAN",1,IF(K3348="SUBURBAN",2,IF(K3348="RURAL",3,"")))</f>
        <v>1</v>
      </c>
      <c r="K3348" s="1" t="s">
        <v>42</v>
      </c>
      <c r="L3348" s="18">
        <v>46082</v>
      </c>
      <c r="M3348" s="49">
        <v>0.625</v>
      </c>
      <c r="N3348" s="18">
        <v>46083</v>
      </c>
      <c r="O3348" s="56">
        <v>0.5</v>
      </c>
      <c r="P3348" s="31" t="str">
        <f>TEXT($L3348, "dddd")</f>
        <v>Sunday</v>
      </c>
      <c r="Q3348" s="39" t="s">
        <v>79</v>
      </c>
      <c r="R3348" s="39">
        <v>1300</v>
      </c>
      <c r="S3348" s="1" t="str">
        <f>IF(OR(MONTH(L3348)=12, MONTH(L3348)&lt;=5), "Dry Season", "Wet Season")</f>
        <v>Dry Season</v>
      </c>
      <c r="T3348" s="1">
        <v>1</v>
      </c>
      <c r="U3348" s="1">
        <v>1</v>
      </c>
      <c r="V3348" s="1">
        <v>0</v>
      </c>
      <c r="W3348" s="2">
        <f>IF(ISNUMBER(SEARCH("N/A", X3348)), 0, 1)</f>
        <v>1</v>
      </c>
      <c r="X3348" s="1" t="s">
        <v>2555</v>
      </c>
      <c r="Y3348" s="1">
        <v>14.5565479</v>
      </c>
      <c r="Z3348" s="1">
        <v>121.054103</v>
      </c>
      <c r="AA3348" s="11" cm="1">
        <f t="array" ref="AA3348">IF(ISBLANK(Y3348), 0, VINCentyInvDistance(F3348,G3348,Y3348,Z3348))</f>
        <v>441991.21690636815</v>
      </c>
      <c r="AB3348" s="1">
        <v>0</v>
      </c>
      <c r="AC3348" s="1">
        <v>0</v>
      </c>
      <c r="AD3348" s="1">
        <v>0</v>
      </c>
      <c r="AE3348" s="1">
        <v>63</v>
      </c>
      <c r="AF3348" s="1">
        <v>1</v>
      </c>
      <c r="AG3348" s="1" t="s">
        <v>2556</v>
      </c>
      <c r="AH3348" s="1" t="s">
        <v>2556</v>
      </c>
      <c r="AI3348" s="1" t="str">
        <f>TRIM(MID(SUBSTITUTE($H3348,",",REPT(" ",200)),(LEN($H3348)-LEN(SUBSTITUTE($H3348,",",""))-2)*200+1,200))</f>
        <v>Western Visayas</v>
      </c>
      <c r="AJ3348" s="1" t="s">
        <v>55</v>
      </c>
      <c r="AL3348" s="2">
        <v>0</v>
      </c>
      <c r="AM3348" s="1"/>
    </row>
    <row r="3349" spans="1:39" ht="12.75" customHeight="1">
      <c r="A3349" s="1"/>
      <c r="B3349" s="1" t="s">
        <v>11737</v>
      </c>
      <c r="C3349" s="1" t="s">
        <v>11738</v>
      </c>
      <c r="D3349" s="3" t="str">
        <f ca="1">IFERROR(__xludf.DUMMYFUNCTION("PROPER(REGEXEXTRACT(B3074, ""(?:https?:\/\/)?(?:www\.)?([a-zA-Z0-9-]+)\.""))"),"Google")</f>
        <v>Google</v>
      </c>
      <c r="E3349" s="1" t="s">
        <v>11739</v>
      </c>
      <c r="F3349" s="1">
        <v>10.83253</v>
      </c>
      <c r="G3349" s="1">
        <v>122.52827000000001</v>
      </c>
      <c r="H3349" s="1" t="s">
        <v>11736</v>
      </c>
      <c r="I3349" s="1" t="s">
        <v>1211</v>
      </c>
      <c r="J3349" s="1">
        <f>IF(K3349="URBAN",1,IF(K3349="SUBURBAN",2,IF(K3349="RURAL",3,"")))</f>
        <v>1</v>
      </c>
      <c r="K3349" s="1" t="s">
        <v>42</v>
      </c>
      <c r="L3349" s="18">
        <v>46082</v>
      </c>
      <c r="M3349" s="49">
        <v>0.625</v>
      </c>
      <c r="N3349" s="18">
        <v>46083</v>
      </c>
      <c r="O3349" s="56">
        <v>0.5</v>
      </c>
      <c r="P3349" s="31" t="str">
        <f>TEXT($L3349, "dddd")</f>
        <v>Sunday</v>
      </c>
      <c r="Q3349" s="39" t="s">
        <v>1090</v>
      </c>
      <c r="R3349" s="39">
        <v>1438.38</v>
      </c>
      <c r="S3349" s="1" t="str">
        <f>IF(OR(MONTH(L3349)=12, MONTH(L3349)&lt;=5), "Dry Season", "Wet Season")</f>
        <v>Dry Season</v>
      </c>
      <c r="T3349" s="1">
        <v>1</v>
      </c>
      <c r="U3349" s="1">
        <v>1</v>
      </c>
      <c r="V3349" s="1">
        <v>0</v>
      </c>
      <c r="W3349" s="2">
        <f>IF(ISNUMBER(SEARCH("N/A", X3349)), 0, 1)</f>
        <v>0</v>
      </c>
      <c r="X3349" s="1" t="s">
        <v>44</v>
      </c>
      <c r="Y3349" s="1"/>
      <c r="Z3349" s="1"/>
      <c r="AA3349" s="11" cm="1">
        <f t="array" ref="AA3349">IF(ISBLANK(Y3349), 0, VINCentyInvDistance(F3349,G3349,Y3349,Z3349))</f>
        <v>0</v>
      </c>
      <c r="AB3349" s="1">
        <v>0</v>
      </c>
      <c r="AC3349" s="1">
        <v>0</v>
      </c>
      <c r="AD3349" s="1">
        <v>0</v>
      </c>
      <c r="AE3349" s="1">
        <v>151</v>
      </c>
      <c r="AF3349" s="1">
        <v>1</v>
      </c>
      <c r="AG3349" s="1" t="s">
        <v>6766</v>
      </c>
      <c r="AH3349" s="1" t="s">
        <v>1213</v>
      </c>
      <c r="AI3349" s="1" t="str">
        <f>TRIM(MID(SUBSTITUTE($H3349,",",REPT(" ",200)),(LEN($H3349)-LEN(SUBSTITUTE($H3349,",",""))-2)*200+1,200))</f>
        <v>Western Visayas</v>
      </c>
      <c r="AJ3349" s="1" t="s">
        <v>55</v>
      </c>
      <c r="AL3349" s="2">
        <v>0</v>
      </c>
      <c r="AM3349" s="1" t="s">
        <v>11740</v>
      </c>
    </row>
    <row r="3350" spans="1:39" ht="12.75" customHeight="1">
      <c r="A3350" s="1"/>
      <c r="B3350" s="1" t="s">
        <v>11753</v>
      </c>
      <c r="C3350" s="1" t="s">
        <v>11754</v>
      </c>
      <c r="D3350" s="3" t="str">
        <f ca="1">IFERROR(__xludf.DUMMYFUNCTION("PROPER(REGEXEXTRACT(B3077, ""(?:https?:\/\/)?(?:www\.)?([a-zA-Z0-9-]+)\.""))"),"Skyscanner")</f>
        <v>Skyscanner</v>
      </c>
      <c r="E3350" s="1" t="s">
        <v>11755</v>
      </c>
      <c r="F3350" s="1">
        <v>10.67511</v>
      </c>
      <c r="G3350" s="1">
        <v>122.95376</v>
      </c>
      <c r="H3350" s="1" t="s">
        <v>11756</v>
      </c>
      <c r="I3350" s="1" t="s">
        <v>50</v>
      </c>
      <c r="J3350" s="1">
        <f>IF(K3350="URBAN",1,IF(K3350="SUBURBAN",2,IF(K3350="RURAL",3,"")))</f>
        <v>1</v>
      </c>
      <c r="K3350" s="1" t="s">
        <v>42</v>
      </c>
      <c r="L3350" s="18">
        <v>46082</v>
      </c>
      <c r="M3350" s="49">
        <v>0.5</v>
      </c>
      <c r="N3350" s="18">
        <v>46083</v>
      </c>
      <c r="O3350" s="56">
        <v>0.5</v>
      </c>
      <c r="P3350" s="31" t="str">
        <f>TEXT($L3350, "dddd")</f>
        <v>Sunday</v>
      </c>
      <c r="Q3350" s="39" t="s">
        <v>79</v>
      </c>
      <c r="R3350" s="39">
        <v>1620</v>
      </c>
      <c r="S3350" s="1" t="str">
        <f>IF(OR(MONTH(L3350)=12, MONTH(L3350)&lt;=5), "Dry Season", "Wet Season")</f>
        <v>Dry Season</v>
      </c>
      <c r="T3350" s="1">
        <v>1</v>
      </c>
      <c r="U3350" s="1">
        <v>1</v>
      </c>
      <c r="V3350" s="1">
        <v>0</v>
      </c>
      <c r="W3350" s="2">
        <f>IF(ISNUMBER(SEARCH("N/A", X3350)), 0, 1)</f>
        <v>1</v>
      </c>
      <c r="X3350" s="1" t="s">
        <v>2500</v>
      </c>
      <c r="Y3350" s="1">
        <v>14.5530822</v>
      </c>
      <c r="Z3350" s="1">
        <v>121.021794</v>
      </c>
      <c r="AA3350" s="11" cm="1">
        <f t="array" ref="AA3350">IF(ISBLANK(Y3350), 0, VINCentyInvDistance(F3350,G3350,Y3350,Z3350))</f>
        <v>477590.0326678608</v>
      </c>
      <c r="AB3350" s="1">
        <v>0</v>
      </c>
      <c r="AC3350" s="1">
        <v>4</v>
      </c>
      <c r="AD3350" s="1">
        <v>4.2</v>
      </c>
      <c r="AE3350" s="1">
        <v>1</v>
      </c>
      <c r="AF3350" s="1">
        <v>1</v>
      </c>
      <c r="AG3350" s="1" t="s">
        <v>2501</v>
      </c>
      <c r="AH3350" s="1" t="s">
        <v>2501</v>
      </c>
      <c r="AI3350" s="1" t="str">
        <f>TRIM(MID(SUBSTITUTE($H3350,",",REPT(" ",200)),(LEN($H3350)-LEN(SUBSTITUTE($H3350,",",""))-2)*200+1,200))</f>
        <v>Negros Island Region</v>
      </c>
      <c r="AJ3350" s="1" t="s">
        <v>55</v>
      </c>
      <c r="AK3350" t="s">
        <v>9875</v>
      </c>
      <c r="AL3350" s="2">
        <v>0</v>
      </c>
      <c r="AM3350" s="1"/>
    </row>
    <row r="3351" spans="1:39" ht="12.75" customHeight="1">
      <c r="A3351" s="1"/>
      <c r="B3351" s="1" t="s">
        <v>11757</v>
      </c>
      <c r="C3351" s="1" t="s">
        <v>11758</v>
      </c>
      <c r="D3351" s="3" t="str">
        <f ca="1">IFERROR(__xludf.DUMMYFUNCTION("PROPER(REGEXEXTRACT(B3078, ""(?:https?:\/\/)?(?:www\.)?([a-zA-Z0-9-]+)\.""))"),"Skyscanner")</f>
        <v>Skyscanner</v>
      </c>
      <c r="E3351" s="1" t="s">
        <v>11759</v>
      </c>
      <c r="F3351" s="1">
        <v>14.323874</v>
      </c>
      <c r="G3351" s="1">
        <v>120.949547</v>
      </c>
      <c r="H3351" s="1" t="s">
        <v>11760</v>
      </c>
      <c r="I3351" s="1" t="s">
        <v>1211</v>
      </c>
      <c r="J3351" s="1">
        <f>IF(K3351="URBAN",1,IF(K3351="SUBURBAN",2,IF(K3351="RURAL",3,"")))</f>
        <v>1</v>
      </c>
      <c r="K3351" s="1" t="s">
        <v>42</v>
      </c>
      <c r="L3351" s="18">
        <v>46082</v>
      </c>
      <c r="M3351" s="49">
        <v>0.58333333333333337</v>
      </c>
      <c r="N3351" s="18">
        <v>46083</v>
      </c>
      <c r="O3351" s="56">
        <v>0.5</v>
      </c>
      <c r="P3351" s="31" t="str">
        <f>TEXT($L3351, "dddd")</f>
        <v>Sunday</v>
      </c>
      <c r="Q3351" s="39" t="s">
        <v>11443</v>
      </c>
      <c r="R3351" s="39">
        <v>2410.31</v>
      </c>
      <c r="S3351" s="1" t="str">
        <f>IF(OR(MONTH(L3351)=12, MONTH(L3351)&lt;=5), "Dry Season", "Wet Season")</f>
        <v>Dry Season</v>
      </c>
      <c r="T3351" s="1">
        <v>1</v>
      </c>
      <c r="U3351" s="1">
        <v>1</v>
      </c>
      <c r="V3351" s="1">
        <v>0</v>
      </c>
      <c r="W3351" s="2">
        <f>IF(ISNUMBER(SEARCH("N/A", X3351)), 0, 1)</f>
        <v>1</v>
      </c>
      <c r="X3351" s="1" t="s">
        <v>4941</v>
      </c>
      <c r="Y3351" s="1">
        <v>10.672293099999999</v>
      </c>
      <c r="Z3351" s="1">
        <v>122.944245</v>
      </c>
      <c r="AA3351" s="11" cm="1">
        <f t="array" ref="AA3351">IF(ISBLANK(Y3351), 0, VINCentyInvDistance(F3351,G3351,Y3351,Z3351))</f>
        <v>458452.07598602795</v>
      </c>
      <c r="AB3351" s="1">
        <v>0</v>
      </c>
      <c r="AC3351" s="1">
        <v>0</v>
      </c>
      <c r="AD3351" s="1">
        <v>0</v>
      </c>
      <c r="AE3351" s="1">
        <v>0</v>
      </c>
      <c r="AF3351" s="1">
        <v>1</v>
      </c>
      <c r="AG3351" s="1" t="s">
        <v>4942</v>
      </c>
      <c r="AH3351" s="1" t="s">
        <v>4943</v>
      </c>
      <c r="AI3351" s="1" t="str">
        <f>TRIM(MID(SUBSTITUTE($H3351,",",REPT(" ",200)),(LEN($H3351)-LEN(SUBSTITUTE($H3351,",",""))-2)*200+1,200))</f>
        <v>Calabarzon</v>
      </c>
      <c r="AJ3351" s="1" t="s">
        <v>55</v>
      </c>
      <c r="AK3351" t="s">
        <v>17435</v>
      </c>
      <c r="AL3351" s="2">
        <v>0</v>
      </c>
      <c r="AM3351" s="1"/>
    </row>
    <row r="3352" spans="1:39" ht="12.75" customHeight="1">
      <c r="A3352" s="1"/>
      <c r="B3352" s="1" t="s">
        <v>11774</v>
      </c>
      <c r="C3352" s="1" t="s">
        <v>11775</v>
      </c>
      <c r="D3352" s="3" t="str">
        <f ca="1">IFERROR(__xludf.DUMMYFUNCTION("PROPER(REGEXEXTRACT(B3083, ""(?:https?:\/\/)?(?:www\.)?([a-zA-Z0-9-]+)\.""))"),"Google")</f>
        <v>Google</v>
      </c>
      <c r="E3352" s="1" t="s">
        <v>11776</v>
      </c>
      <c r="F3352" s="1">
        <v>12.879720000000001</v>
      </c>
      <c r="G3352" s="1">
        <v>121.77401999999999</v>
      </c>
      <c r="H3352" s="1" t="s">
        <v>272</v>
      </c>
      <c r="I3352" s="1" t="s">
        <v>3119</v>
      </c>
      <c r="J3352" s="1">
        <f>IF(K3352="URBAN",1,IF(K3352="SUBURBAN",2,IF(K3352="RURAL",3,"")))</f>
        <v>1</v>
      </c>
      <c r="K3352" s="1" t="s">
        <v>42</v>
      </c>
      <c r="L3352" s="18">
        <v>46082</v>
      </c>
      <c r="M3352" s="49">
        <v>0.625</v>
      </c>
      <c r="N3352" s="18">
        <v>46083</v>
      </c>
      <c r="O3352" s="56">
        <v>0.5</v>
      </c>
      <c r="P3352" s="31" t="str">
        <f>TEXT($L3352, "dddd")</f>
        <v>Sunday</v>
      </c>
      <c r="Q3352" s="39" t="s">
        <v>67</v>
      </c>
      <c r="R3352" s="39">
        <v>1045</v>
      </c>
      <c r="S3352" s="1" t="str">
        <f>IF(OR(MONTH(L3352)=12, MONTH(L3352)&lt;=5), "Dry Season", "Wet Season")</f>
        <v>Dry Season</v>
      </c>
      <c r="T3352" s="1">
        <v>1</v>
      </c>
      <c r="U3352" s="1">
        <v>1</v>
      </c>
      <c r="V3352" s="1">
        <v>0</v>
      </c>
      <c r="W3352" s="2">
        <f>IF(ISNUMBER(SEARCH("N/A", X3352)), 0, 1)</f>
        <v>0</v>
      </c>
      <c r="X3352" s="1" t="s">
        <v>44</v>
      </c>
      <c r="Y3352" s="1"/>
      <c r="Z3352" s="1"/>
      <c r="AA3352" s="11" cm="1">
        <f t="array" ref="AA3352">IF(ISBLANK(Y3352), 0, VINCentyInvDistance(F3352,G3352,Y3352,Z3352))</f>
        <v>0</v>
      </c>
      <c r="AB3352" s="1">
        <v>0</v>
      </c>
      <c r="AC3352" s="1">
        <v>0</v>
      </c>
      <c r="AD3352" s="1">
        <v>0</v>
      </c>
      <c r="AE3352" s="1">
        <v>63</v>
      </c>
      <c r="AF3352" s="1">
        <v>1</v>
      </c>
      <c r="AG3352" s="1" t="str">
        <f>TRIM(MID(SUBSTITUTE($H3352,",",REPT(" ",200)),(LEN($H3352)-LEN(SUBSTITUTE($H3352,",",""))-3)*200+1,200))</f>
        <v>Concepcion</v>
      </c>
      <c r="AH3352" s="1" t="str">
        <f>TRIM(MID(SUBSTITUTE($H3352,",",REPT(" ",200)),(LEN($H3352)-LEN(SUBSTITUTE($H3352,",",""))-3)*200+1,200))</f>
        <v>Concepcion</v>
      </c>
      <c r="AI3352" s="1" t="str">
        <f>TRIM(MID(SUBSTITUTE($H3352,",",REPT(" ",200)),(LEN($H3352)-LEN(SUBSTITUTE($H3352,",",""))-2)*200+1,200))</f>
        <v>Romblon</v>
      </c>
      <c r="AJ3352" s="1" t="str">
        <f>TRIM(MID(SUBSTITUTE($H3352,",",REPT(" ",200)),(LEN($H3352)-LEN(SUBSTITUTE($H3352,",",""))-0)*200+1,200))</f>
        <v>Philippines</v>
      </c>
      <c r="AL3352" s="2">
        <v>0</v>
      </c>
      <c r="AM3352" s="1" t="s">
        <v>11777</v>
      </c>
    </row>
    <row r="3353" spans="1:39" ht="12.75" customHeight="1">
      <c r="A3353" s="1"/>
      <c r="B3353" s="1" t="s">
        <v>11778</v>
      </c>
      <c r="C3353" s="1" t="s">
        <v>11779</v>
      </c>
      <c r="D3353" s="3" t="str">
        <f ca="1">IFERROR(__xludf.DUMMYFUNCTION("PROPER(REGEXEXTRACT(B3084, ""(?:https?:\/\/)?(?:www\.)?([a-zA-Z0-9-]+)\.""))"),"Google")</f>
        <v>Google</v>
      </c>
      <c r="E3353" s="1" t="s">
        <v>11780</v>
      </c>
      <c r="F3353" s="1">
        <v>14.111969999999999</v>
      </c>
      <c r="G3353" s="1">
        <v>120.91580999999999</v>
      </c>
      <c r="H3353" s="1" t="s">
        <v>1853</v>
      </c>
      <c r="I3353" s="1" t="s">
        <v>2622</v>
      </c>
      <c r="J3353" s="1">
        <f>IF(K3353="URBAN",1,IF(K3353="SUBURBAN",2,IF(K3353="RURAL",3,"")))</f>
        <v>1</v>
      </c>
      <c r="K3353" s="1" t="s">
        <v>42</v>
      </c>
      <c r="L3353" s="18">
        <v>46082</v>
      </c>
      <c r="M3353" s="49">
        <v>0.625</v>
      </c>
      <c r="N3353" s="18">
        <v>46083</v>
      </c>
      <c r="O3353" s="56">
        <v>0.5</v>
      </c>
      <c r="P3353" s="31" t="str">
        <f>TEXT($L3353, "dddd")</f>
        <v>Sunday</v>
      </c>
      <c r="Q3353" s="39" t="s">
        <v>111</v>
      </c>
      <c r="R3353" s="39">
        <v>1626</v>
      </c>
      <c r="S3353" s="1" t="str">
        <f>IF(OR(MONTH(L3353)=12, MONTH(L3353)&lt;=5), "Dry Season", "Wet Season")</f>
        <v>Dry Season</v>
      </c>
      <c r="T3353" s="1">
        <v>1</v>
      </c>
      <c r="U3353" s="1">
        <v>1</v>
      </c>
      <c r="V3353" s="1">
        <v>0</v>
      </c>
      <c r="W3353" s="2">
        <f>IF(ISNUMBER(SEARCH("N/A", X3353)), 0, 1)</f>
        <v>0</v>
      </c>
      <c r="X3353" s="1" t="s">
        <v>44</v>
      </c>
      <c r="Y3353" s="1"/>
      <c r="Z3353" s="1"/>
      <c r="AA3353" s="11" cm="1">
        <f t="array" ref="AA3353">IF(ISBLANK(Y3353), 0, VINCentyInvDistance(F3353,G3353,Y3353,Z3353))</f>
        <v>0</v>
      </c>
      <c r="AB3353" s="1">
        <v>0</v>
      </c>
      <c r="AC3353" s="1">
        <v>0</v>
      </c>
      <c r="AD3353" s="1">
        <v>0</v>
      </c>
      <c r="AE3353" s="1">
        <v>167</v>
      </c>
      <c r="AF3353" s="1">
        <v>1</v>
      </c>
      <c r="AG3353" s="1" t="str">
        <f>TRIM(MID(SUBSTITUTE($H3353,",",REPT(" ",200)),(LEN($H3353)-LEN(SUBSTITUTE($H3353,",",""))-4)*200+1,200))</f>
        <v>Tagaytay</v>
      </c>
      <c r="AH3353" s="1" t="str">
        <f>TRIM(MID(SUBSTITUTE($H3353,",",REPT(" ",200)),(LEN($H3353)-LEN(SUBSTITUTE($H3353,",",""))-3)*200+1,200))</f>
        <v>Cavite</v>
      </c>
      <c r="AI3353" s="1" t="str">
        <f>TRIM(MID(SUBSTITUTE($H3353,",",REPT(" ",200)),(LEN($H3353)-LEN(SUBSTITUTE($H3353,",",""))-2)*200+1,200))</f>
        <v>Calabarzon</v>
      </c>
      <c r="AJ3353" s="1" t="str">
        <f>TRIM(MID(SUBSTITUTE($H3353,",",REPT(" ",200)),(LEN($H3353)-LEN(SUBSTITUTE($H3353,",",""))-0)*200+1,200))</f>
        <v>Philippines</v>
      </c>
      <c r="AL3353" s="2">
        <v>0</v>
      </c>
      <c r="AM3353" s="1"/>
    </row>
    <row r="3354" spans="1:39" ht="12.75" customHeight="1">
      <c r="A3354" s="1"/>
      <c r="B3354" s="1" t="s">
        <v>11783</v>
      </c>
      <c r="C3354" s="1" t="s">
        <v>11784</v>
      </c>
      <c r="D3354" s="3" t="str">
        <f ca="1">IFERROR(__xludf.DUMMYFUNCTION("PROPER(REGEXEXTRACT(B3086, ""(?:https?:\/\/)?(?:www\.)?([a-zA-Z0-9-]+)\.""))"),"Skyscanner")</f>
        <v>Skyscanner</v>
      </c>
      <c r="E3354" s="1" t="s">
        <v>11785</v>
      </c>
      <c r="F3354" s="1">
        <v>11.1592</v>
      </c>
      <c r="G3354" s="1">
        <v>123.80552</v>
      </c>
      <c r="H3354" s="1" t="s">
        <v>11786</v>
      </c>
      <c r="I3354" s="1" t="s">
        <v>2622</v>
      </c>
      <c r="J3354" s="1">
        <f>IF(K3354="URBAN",1,IF(K3354="SUBURBAN",2,IF(K3354="RURAL",3,"")))</f>
        <v>1</v>
      </c>
      <c r="K3354" s="1" t="s">
        <v>42</v>
      </c>
      <c r="L3354" s="18">
        <v>46082</v>
      </c>
      <c r="M3354" s="49">
        <v>0.54166666666666663</v>
      </c>
      <c r="N3354" s="18">
        <v>46083</v>
      </c>
      <c r="O3354" s="56">
        <v>0.45833333333333331</v>
      </c>
      <c r="P3354" s="31" t="str">
        <f>TEXT($L3354, "dddd")</f>
        <v>Sunday</v>
      </c>
      <c r="Q3354" s="39" t="s">
        <v>11787</v>
      </c>
      <c r="R3354" s="39">
        <v>450</v>
      </c>
      <c r="S3354" s="1" t="str">
        <f>IF(OR(MONTH(L3354)=12, MONTH(L3354)&lt;=5), "Dry Season", "Wet Season")</f>
        <v>Dry Season</v>
      </c>
      <c r="T3354" s="1">
        <v>1</v>
      </c>
      <c r="U3354" s="1">
        <v>1</v>
      </c>
      <c r="V3354" s="1">
        <v>1</v>
      </c>
      <c r="W3354" s="2">
        <f>IF(ISNUMBER(SEARCH("N/A", X3354)), 0, 1)</f>
        <v>0</v>
      </c>
      <c r="X3354" s="1" t="s">
        <v>44</v>
      </c>
      <c r="Y3354" s="1"/>
      <c r="Z3354" s="1"/>
      <c r="AA3354" s="11" cm="1">
        <f t="array" ref="AA3354">IF(ISBLANK(Y3354), 0, VINCentyInvDistance(F3354,G3354,Y3354,Z3354))</f>
        <v>0</v>
      </c>
      <c r="AB3354" s="1">
        <v>0</v>
      </c>
      <c r="AC3354" s="1">
        <v>0</v>
      </c>
      <c r="AD3354" s="1">
        <v>0</v>
      </c>
      <c r="AE3354" s="1">
        <v>8</v>
      </c>
      <c r="AF3354" s="1">
        <v>1</v>
      </c>
      <c r="AG3354" s="1" t="s">
        <v>10765</v>
      </c>
      <c r="AH3354" s="1" t="s">
        <v>731</v>
      </c>
      <c r="AI3354" s="1" t="str">
        <f>TRIM(MID(SUBSTITUTE($H3354,",",REPT(" ",200)),(LEN($H3354)-LEN(SUBSTITUTE($H3354,",",""))-2)*200+1,200))</f>
        <v>Central Visayas</v>
      </c>
      <c r="AJ3354" s="1" t="s">
        <v>55</v>
      </c>
      <c r="AK3354" t="s">
        <v>11788</v>
      </c>
      <c r="AL3354" s="2">
        <v>0</v>
      </c>
      <c r="AM3354" s="1" t="s">
        <v>11789</v>
      </c>
    </row>
    <row r="3355" spans="1:39" ht="12.75" customHeight="1">
      <c r="A3355" s="1"/>
      <c r="B3355" s="1" t="s">
        <v>11810</v>
      </c>
      <c r="C3355" s="1" t="s">
        <v>11811</v>
      </c>
      <c r="D3355" s="3" t="str">
        <f ca="1">IFERROR(__xludf.DUMMYFUNCTION("PROPER(REGEXEXTRACT(B3093, ""(?:https?:\/\/)?(?:www\.)?([a-zA-Z0-9-]+)\.""))"),"Skyscanner")</f>
        <v>Skyscanner</v>
      </c>
      <c r="E3355" s="1" t="s">
        <v>11812</v>
      </c>
      <c r="F3355" s="1">
        <v>14.49244</v>
      </c>
      <c r="G3355" s="1">
        <v>121.01528</v>
      </c>
      <c r="H3355" s="1" t="s">
        <v>158</v>
      </c>
      <c r="I3355" s="1" t="s">
        <v>50</v>
      </c>
      <c r="J3355" s="1">
        <f>IF(K3355="URBAN",1,IF(K3355="SUBURBAN",2,IF(K3355="RURAL",3,"")))</f>
        <v>1</v>
      </c>
      <c r="K3355" s="1" t="s">
        <v>42</v>
      </c>
      <c r="L3355" s="18">
        <v>46082</v>
      </c>
      <c r="M3355" s="49">
        <v>0.58333333333333337</v>
      </c>
      <c r="N3355" s="18">
        <v>46083</v>
      </c>
      <c r="O3355" s="56">
        <v>0.5</v>
      </c>
      <c r="P3355" s="31" t="str">
        <f>TEXT($L3355, "dddd")</f>
        <v>Sunday</v>
      </c>
      <c r="Q3355" s="39" t="s">
        <v>111</v>
      </c>
      <c r="R3355" s="39">
        <v>1206</v>
      </c>
      <c r="S3355" s="1" t="str">
        <f>IF(OR(MONTH(L3355)=12, MONTH(L3355)&lt;=5), "Dry Season", "Wet Season")</f>
        <v>Dry Season</v>
      </c>
      <c r="T3355" s="1">
        <v>1</v>
      </c>
      <c r="U3355" s="1">
        <v>1</v>
      </c>
      <c r="V3355" s="1">
        <v>0</v>
      </c>
      <c r="W3355" s="2">
        <f>IF(ISNUMBER(SEARCH("N/A", X3355)), 0, 1)</f>
        <v>1</v>
      </c>
      <c r="X3355" s="1" t="s">
        <v>1613</v>
      </c>
      <c r="Y3355" s="1">
        <v>14.585597</v>
      </c>
      <c r="Z3355" s="1">
        <v>121.05717</v>
      </c>
      <c r="AA3355" s="11" cm="1">
        <f t="array" ref="AA3355">IF(ISBLANK(Y3355), 0, VINCentyInvDistance(F3355,G3355,Y3355,Z3355))</f>
        <v>11252.715596475889</v>
      </c>
      <c r="AB3355" s="1">
        <v>0</v>
      </c>
      <c r="AC3355" s="1">
        <v>0</v>
      </c>
      <c r="AD3355" s="1">
        <v>0</v>
      </c>
      <c r="AE3355" s="1">
        <v>36</v>
      </c>
      <c r="AF3355" s="1">
        <v>1</v>
      </c>
      <c r="AG3355" s="1" t="s">
        <v>6849</v>
      </c>
      <c r="AH3355" s="1" t="s">
        <v>6850</v>
      </c>
      <c r="AI3355" s="1" t="str">
        <f>TRIM(MID(SUBSTITUTE($H3355,",",REPT(" ",200)),(LEN($H3355)-LEN(SUBSTITUTE($H3355,",",""))-2)*200+1,200))</f>
        <v>Metro Manila</v>
      </c>
      <c r="AJ3355" s="1" t="s">
        <v>55</v>
      </c>
      <c r="AK3355" t="s">
        <v>17438</v>
      </c>
      <c r="AL3355" s="2">
        <v>0</v>
      </c>
      <c r="AM3355" s="1"/>
    </row>
    <row r="3356" spans="1:39" ht="12.75" customHeight="1">
      <c r="A3356" s="1"/>
      <c r="B3356" s="1" t="s">
        <v>325</v>
      </c>
      <c r="C3356" s="1" t="s">
        <v>11813</v>
      </c>
      <c r="D3356" s="3" t="str">
        <f ca="1">IFERROR(__xludf.DUMMYFUNCTION("PROPER(REGEXEXTRACT(B3094, ""(?:https?:\/\/)?(?:www\.)?([a-zA-Z0-9-]+)\.""))"),"Skyscanner")</f>
        <v>Skyscanner</v>
      </c>
      <c r="E3356" s="1" t="s">
        <v>11814</v>
      </c>
      <c r="F3356" s="1">
        <v>13.521800000000001</v>
      </c>
      <c r="G3356" s="1">
        <v>120.58333330000001</v>
      </c>
      <c r="H3356" s="1" t="s">
        <v>11815</v>
      </c>
      <c r="I3356" s="1" t="s">
        <v>50</v>
      </c>
      <c r="J3356" s="1">
        <f>IF(K3356="URBAN",1,IF(K3356="SUBURBAN",2,IF(K3356="RURAL",3,"")))</f>
        <v>1</v>
      </c>
      <c r="K3356" s="1" t="s">
        <v>42</v>
      </c>
      <c r="L3356" s="18">
        <v>46082</v>
      </c>
      <c r="M3356" s="49">
        <v>0.58333333333333337</v>
      </c>
      <c r="N3356" s="18">
        <v>46083</v>
      </c>
      <c r="O3356" s="56">
        <v>0.5</v>
      </c>
      <c r="P3356" s="31" t="str">
        <f>TEXT($L3356, "dddd")</f>
        <v>Sunday</v>
      </c>
      <c r="Q3356" s="39" t="s">
        <v>117</v>
      </c>
      <c r="R3356" s="39">
        <v>1620</v>
      </c>
      <c r="S3356" s="1" t="str">
        <f>IF(OR(MONTH(L3356)=12, MONTH(L3356)&lt;=5), "Dry Season", "Wet Season")</f>
        <v>Dry Season</v>
      </c>
      <c r="T3356" s="1">
        <v>1</v>
      </c>
      <c r="U3356" s="1">
        <v>1</v>
      </c>
      <c r="V3356" s="1">
        <v>0</v>
      </c>
      <c r="W3356" s="2">
        <f>IF(ISNUMBER(SEARCH("N/A", X3356)), 0, 1)</f>
        <v>1</v>
      </c>
      <c r="X3356" s="1" t="s">
        <v>124</v>
      </c>
      <c r="Y3356" s="1">
        <v>14.5352172</v>
      </c>
      <c r="Z3356" s="1">
        <v>120.9819432</v>
      </c>
      <c r="AA3356" s="11" cm="1">
        <f t="array" ref="AA3356">IF(ISBLANK(Y3356), 0, VINCentyInvDistance(F3356,G3356,Y3356,Z3356))</f>
        <v>120107.22496866307</v>
      </c>
      <c r="AB3356" s="1">
        <v>0</v>
      </c>
      <c r="AC3356" s="1">
        <v>0</v>
      </c>
      <c r="AD3356" s="1">
        <v>0</v>
      </c>
      <c r="AE3356" s="1">
        <v>51</v>
      </c>
      <c r="AF3356" s="1">
        <v>1</v>
      </c>
      <c r="AG3356" s="1" t="s">
        <v>159</v>
      </c>
      <c r="AH3356" s="1" t="s">
        <v>160</v>
      </c>
      <c r="AI3356" s="1" t="str">
        <f>TRIM(MID(SUBSTITUTE($H3356,",",REPT(" ",200)),(LEN($H3356)-LEN(SUBSTITUTE($H3356,",",""))-2)*200+1,200))</f>
        <v>Occidental Mindoro</v>
      </c>
      <c r="AJ3356" s="1" t="s">
        <v>55</v>
      </c>
      <c r="AK3356" t="s">
        <v>211</v>
      </c>
      <c r="AL3356" s="2">
        <v>0</v>
      </c>
      <c r="AM3356" s="1"/>
    </row>
    <row r="3357" spans="1:39" ht="12.75" customHeight="1">
      <c r="A3357" s="1"/>
      <c r="B3357" s="1" t="s">
        <v>367</v>
      </c>
      <c r="C3357" s="1" t="s">
        <v>11825</v>
      </c>
      <c r="D3357" s="3" t="str">
        <f ca="1">IFERROR(__xludf.DUMMYFUNCTION("PROPER(REGEXEXTRACT(B3098, ""(?:https?:\/\/)?(?:www\.)?([a-zA-Z0-9-]+)\.""))"),"Skyscanner")</f>
        <v>Skyscanner</v>
      </c>
      <c r="E3357" s="1" t="s">
        <v>11826</v>
      </c>
      <c r="F3357" s="1">
        <v>14.532629999999999</v>
      </c>
      <c r="G3357" s="1">
        <v>120.99460999999999</v>
      </c>
      <c r="H3357" s="1" t="s">
        <v>370</v>
      </c>
      <c r="I3357" s="1" t="s">
        <v>50</v>
      </c>
      <c r="J3357" s="1">
        <f>IF(K3357="URBAN",1,IF(K3357="SUBURBAN",2,IF(K3357="RURAL",3,"")))</f>
        <v>1</v>
      </c>
      <c r="K3357" s="1" t="s">
        <v>42</v>
      </c>
      <c r="L3357" s="18">
        <v>46082</v>
      </c>
      <c r="M3357" s="49">
        <v>0.625</v>
      </c>
      <c r="N3357" s="18">
        <v>46083</v>
      </c>
      <c r="O3357" s="56">
        <v>0.5</v>
      </c>
      <c r="P3357" s="31" t="str">
        <f>TEXT($L3357, "dddd")</f>
        <v>Sunday</v>
      </c>
      <c r="Q3357" s="39" t="s">
        <v>111</v>
      </c>
      <c r="R3357" s="39">
        <v>2094</v>
      </c>
      <c r="S3357" s="1" t="str">
        <f>IF(OR(MONTH(L3357)=12, MONTH(L3357)&lt;=5), "Dry Season", "Wet Season")</f>
        <v>Dry Season</v>
      </c>
      <c r="T3357" s="1">
        <v>1</v>
      </c>
      <c r="U3357" s="1">
        <v>1</v>
      </c>
      <c r="V3357" s="1">
        <v>0</v>
      </c>
      <c r="W3357" s="2">
        <f>IF(ISNUMBER(SEARCH("N/A", X3357)), 0, 1)</f>
        <v>0</v>
      </c>
      <c r="X3357" s="1" t="s">
        <v>44</v>
      </c>
      <c r="Y3357" s="1"/>
      <c r="Z3357" s="1"/>
      <c r="AA3357" s="11" cm="1">
        <f t="array" ref="AA3357">IF(ISBLANK(Y3357), 0, VINCentyInvDistance(F3357,G3357,Y3357,Z3357))</f>
        <v>0</v>
      </c>
      <c r="AB3357" s="1">
        <v>0</v>
      </c>
      <c r="AC3357" s="1">
        <v>2</v>
      </c>
      <c r="AD3357" s="1">
        <v>4.8</v>
      </c>
      <c r="AE3357" s="1">
        <v>1</v>
      </c>
      <c r="AF3357" s="1">
        <v>1</v>
      </c>
      <c r="AG3357" s="1" t="s">
        <v>372</v>
      </c>
      <c r="AH3357" s="1" t="s">
        <v>160</v>
      </c>
      <c r="AI3357" s="1" t="str">
        <f>TRIM(MID(SUBSTITUTE($H3357,",",REPT(" ",200)),(LEN($H3357)-LEN(SUBSTITUTE($H3357,",",""))-2)*200+1,200))</f>
        <v>Metro Manila</v>
      </c>
      <c r="AJ3357" s="1" t="s">
        <v>55</v>
      </c>
      <c r="AK3357" t="s">
        <v>373</v>
      </c>
      <c r="AL3357" s="2">
        <v>0</v>
      </c>
      <c r="AM3357" s="1" t="s">
        <v>374</v>
      </c>
    </row>
    <row r="3358" spans="1:39" ht="12.75" customHeight="1">
      <c r="A3358" s="1"/>
      <c r="B3358" s="1" t="s">
        <v>11827</v>
      </c>
      <c r="C3358" s="1" t="s">
        <v>11828</v>
      </c>
      <c r="D3358" s="3" t="str">
        <f ca="1">IFERROR(__xludf.DUMMYFUNCTION("PROPER(REGEXEXTRACT(B3099, ""(?:https?:\/\/)?(?:www\.)?([a-zA-Z0-9-]+)\.""))"),"Google")</f>
        <v>Google</v>
      </c>
      <c r="E3358" s="1" t="s">
        <v>11829</v>
      </c>
      <c r="F3358" s="1">
        <v>10.32696</v>
      </c>
      <c r="G3358" s="1">
        <v>123.94495000000001</v>
      </c>
      <c r="H3358" s="1" t="s">
        <v>11830</v>
      </c>
      <c r="I3358" s="1" t="s">
        <v>50</v>
      </c>
      <c r="J3358" s="1">
        <f>IF(K3358="URBAN",1,IF(K3358="SUBURBAN",2,IF(K3358="RURAL",3,"")))</f>
        <v>1</v>
      </c>
      <c r="K3358" s="1" t="s">
        <v>42</v>
      </c>
      <c r="L3358" s="18">
        <v>46082</v>
      </c>
      <c r="M3358" s="49">
        <v>0.625</v>
      </c>
      <c r="N3358" s="18">
        <v>46083</v>
      </c>
      <c r="O3358" s="56">
        <v>0.5</v>
      </c>
      <c r="P3358" s="31" t="str">
        <f>TEXT($L3358, "dddd")</f>
        <v>Sunday</v>
      </c>
      <c r="Q3358" s="39" t="s">
        <v>67</v>
      </c>
      <c r="R3358" s="39">
        <v>1980</v>
      </c>
      <c r="S3358" s="1" t="str">
        <f>IF(OR(MONTH(L3358)=12, MONTH(L3358)&lt;=5), "Dry Season", "Wet Season")</f>
        <v>Dry Season</v>
      </c>
      <c r="T3358" s="1">
        <v>1</v>
      </c>
      <c r="U3358" s="1">
        <v>0</v>
      </c>
      <c r="V3358" s="1">
        <v>0</v>
      </c>
      <c r="W3358" s="2">
        <f>IF(ISNUMBER(SEARCH("N/A", X3358)), 0, 1)</f>
        <v>1</v>
      </c>
      <c r="X3358" s="1" t="s">
        <v>1613</v>
      </c>
      <c r="Y3358" s="1">
        <v>14.585597</v>
      </c>
      <c r="Z3358" s="1">
        <v>121.05717</v>
      </c>
      <c r="AA3358" s="11" cm="1">
        <f t="array" ref="AA3358">IF(ISBLANK(Y3358), 0, VINCentyInvDistance(F3358,G3358,Y3358,Z3358))</f>
        <v>566094.1399575423</v>
      </c>
      <c r="AB3358" s="1">
        <v>0</v>
      </c>
      <c r="AC3358" s="1">
        <v>0</v>
      </c>
      <c r="AD3358" s="1">
        <v>0</v>
      </c>
      <c r="AE3358" s="1">
        <v>31</v>
      </c>
      <c r="AF3358" s="1">
        <v>1</v>
      </c>
      <c r="AG3358" s="1" t="s">
        <v>6849</v>
      </c>
      <c r="AH3358" s="1" t="s">
        <v>6850</v>
      </c>
      <c r="AI3358" s="1" t="str">
        <f>TRIM(MID(SUBSTITUTE($H3358,",",REPT(" ",200)),(LEN($H3358)-LEN(SUBSTITUTE($H3358,",",""))-2)*200+1,200))</f>
        <v>Central Visayas</v>
      </c>
      <c r="AJ3358" s="1" t="s">
        <v>55</v>
      </c>
      <c r="AL3358" s="2">
        <v>0</v>
      </c>
      <c r="AM3358" s="1"/>
    </row>
    <row r="3359" spans="1:39" ht="12.75" customHeight="1">
      <c r="A3359" s="1"/>
      <c r="B3359" s="1" t="s">
        <v>11831</v>
      </c>
      <c r="C3359" s="1" t="s">
        <v>11832</v>
      </c>
      <c r="D3359" s="3" t="str">
        <f ca="1">IFERROR(__xludf.DUMMYFUNCTION("PROPER(REGEXEXTRACT(B3100, ""(?:https?:\/\/)?(?:www\.)?([a-zA-Z0-9-]+)\.""))"),"Google")</f>
        <v>Google</v>
      </c>
      <c r="E3359" s="1" t="s">
        <v>11833</v>
      </c>
      <c r="F3359" s="1">
        <v>10.706340000000001</v>
      </c>
      <c r="G3359" s="1">
        <v>122.54554</v>
      </c>
      <c r="H3359" s="1" t="s">
        <v>1594</v>
      </c>
      <c r="I3359" s="1" t="s">
        <v>2622</v>
      </c>
      <c r="J3359" s="1">
        <f>IF(K3359="URBAN",1,IF(K3359="SUBURBAN",2,IF(K3359="RURAL",3,"")))</f>
        <v>1</v>
      </c>
      <c r="K3359" s="1" t="s">
        <v>42</v>
      </c>
      <c r="L3359" s="18">
        <v>46082</v>
      </c>
      <c r="M3359" s="49">
        <v>0.625</v>
      </c>
      <c r="N3359" s="18">
        <v>46083</v>
      </c>
      <c r="O3359" s="56">
        <v>0.5</v>
      </c>
      <c r="P3359" s="31" t="str">
        <f>TEXT($L3359, "dddd")</f>
        <v>Sunday</v>
      </c>
      <c r="Q3359" s="39" t="s">
        <v>2358</v>
      </c>
      <c r="R3359" s="39">
        <v>3020</v>
      </c>
      <c r="S3359" s="1" t="str">
        <f>IF(OR(MONTH(L3359)=12, MONTH(L3359)&lt;=5), "Dry Season", "Wet Season")</f>
        <v>Dry Season</v>
      </c>
      <c r="T3359" s="1">
        <v>1</v>
      </c>
      <c r="U3359" s="1">
        <v>0</v>
      </c>
      <c r="V3359" s="1">
        <v>0</v>
      </c>
      <c r="W3359" s="2">
        <f>IF(ISNUMBER(SEARCH("N/A", X3359)), 0, 1)</f>
        <v>1</v>
      </c>
      <c r="X3359" s="1" t="s">
        <v>7489</v>
      </c>
      <c r="Y3359" s="1">
        <v>10.3262929</v>
      </c>
      <c r="Z3359" s="1">
        <v>123.9329223</v>
      </c>
      <c r="AA3359" s="11" cm="1">
        <f t="array" ref="AA3359">IF(ISBLANK(Y3359), 0, VINCentyInvDistance(F3359,G3359,Y3359,Z3359))</f>
        <v>157575.80604204783</v>
      </c>
      <c r="AB3359" s="1">
        <v>0</v>
      </c>
      <c r="AC3359" s="1">
        <v>0</v>
      </c>
      <c r="AD3359" s="1">
        <v>0</v>
      </c>
      <c r="AE3359" s="1">
        <v>95</v>
      </c>
      <c r="AF3359" s="1">
        <v>1</v>
      </c>
      <c r="AG3359" s="1" t="s">
        <v>7490</v>
      </c>
      <c r="AH3359" s="1" t="s">
        <v>731</v>
      </c>
      <c r="AI3359" s="1" t="str">
        <f>TRIM(MID(SUBSTITUTE($H3359,",",REPT(" ",200)),(LEN($H3359)-LEN(SUBSTITUTE($H3359,",",""))-2)*200+1,200))</f>
        <v>Western Visayas</v>
      </c>
      <c r="AJ3359" s="1" t="s">
        <v>55</v>
      </c>
      <c r="AL3359" s="2">
        <v>0</v>
      </c>
      <c r="AM3359" s="1"/>
    </row>
    <row r="3360" spans="1:39" ht="12.75" customHeight="1">
      <c r="A3360" s="1"/>
      <c r="B3360" s="1" t="s">
        <v>11834</v>
      </c>
      <c r="C3360" s="1" t="s">
        <v>11835</v>
      </c>
      <c r="D3360" s="3" t="str">
        <f ca="1">IFERROR(__xludf.DUMMYFUNCTION("PROPER(REGEXEXTRACT(B3101, ""(?:https?:\/\/)?(?:www\.)?([a-zA-Z0-9-]+)\.""))"),"Skyscanner")</f>
        <v>Skyscanner</v>
      </c>
      <c r="E3360" s="1" t="s">
        <v>11836</v>
      </c>
      <c r="F3360" s="1">
        <v>10.271570000000001</v>
      </c>
      <c r="G3360" s="1">
        <v>123.98087</v>
      </c>
      <c r="H3360" s="1" t="s">
        <v>7421</v>
      </c>
      <c r="I3360" s="1" t="s">
        <v>1211</v>
      </c>
      <c r="J3360" s="1">
        <f>IF(K3360="URBAN",1,IF(K3360="SUBURBAN",2,IF(K3360="RURAL",3,"")))</f>
        <v>1</v>
      </c>
      <c r="K3360" s="1" t="s">
        <v>42</v>
      </c>
      <c r="L3360" s="18">
        <v>46082</v>
      </c>
      <c r="M3360" s="49">
        <v>0.58333333333333337</v>
      </c>
      <c r="N3360" s="18">
        <v>46083</v>
      </c>
      <c r="O3360" s="56">
        <v>0.4375</v>
      </c>
      <c r="P3360" s="31" t="str">
        <f>TEXT($L3360, "dddd")</f>
        <v>Sunday</v>
      </c>
      <c r="Q3360" s="39" t="s">
        <v>79</v>
      </c>
      <c r="R3360" s="39">
        <v>3242.4</v>
      </c>
      <c r="S3360" s="1" t="str">
        <f>IF(OR(MONTH(L3360)=12, MONTH(L3360)&lt;=5), "Dry Season", "Wet Season")</f>
        <v>Dry Season</v>
      </c>
      <c r="T3360" s="1">
        <v>1</v>
      </c>
      <c r="U3360" s="1">
        <v>0</v>
      </c>
      <c r="V3360" s="1">
        <v>0</v>
      </c>
      <c r="W3360" s="2">
        <f>IF(ISNUMBER(SEARCH("N/A", X3360)), 0, 1)</f>
        <v>1</v>
      </c>
      <c r="X3360" s="1" t="s">
        <v>1212</v>
      </c>
      <c r="Y3360" s="1">
        <v>10.7143716</v>
      </c>
      <c r="Z3360" s="1">
        <v>122.55100229999999</v>
      </c>
      <c r="AA3360" s="11" cm="1">
        <f t="array" ref="AA3360">IF(ISBLANK(Y3360), 0, VINCentyInvDistance(F3360,G3360,Y3360,Z3360))</f>
        <v>164011.20132804138</v>
      </c>
      <c r="AB3360" s="1">
        <v>0</v>
      </c>
      <c r="AC3360" s="1">
        <v>0</v>
      </c>
      <c r="AD3360" s="1">
        <v>0</v>
      </c>
      <c r="AE3360" s="1">
        <v>22</v>
      </c>
      <c r="AF3360" s="1">
        <v>1</v>
      </c>
      <c r="AG3360" s="1" t="s">
        <v>1213</v>
      </c>
      <c r="AH3360" s="1" t="s">
        <v>1213</v>
      </c>
      <c r="AI3360" s="1" t="str">
        <f>TRIM(MID(SUBSTITUTE($H3360,",",REPT(" ",200)),(LEN($H3360)-LEN(SUBSTITUTE($H3360,",",""))-2)*200+1,200))</f>
        <v>Central Visayas</v>
      </c>
      <c r="AJ3360" s="1" t="s">
        <v>55</v>
      </c>
      <c r="AK3360" t="s">
        <v>17439</v>
      </c>
      <c r="AL3360" s="2">
        <v>0</v>
      </c>
      <c r="AM3360" s="1"/>
    </row>
    <row r="3361" spans="1:39" ht="12.75" customHeight="1">
      <c r="A3361" s="1"/>
      <c r="B3361" s="1" t="s">
        <v>11841</v>
      </c>
      <c r="C3361" s="1" t="s">
        <v>11842</v>
      </c>
      <c r="D3361" s="3" t="str">
        <f ca="1">IFERROR(__xludf.DUMMYFUNCTION("PROPER(REGEXEXTRACT(B3103, ""(?:https?:\/\/)?(?:www\.)?([a-zA-Z0-9-]+)\.""))"),"Skyscanner")</f>
        <v>Skyscanner</v>
      </c>
      <c r="E3361" s="1" t="s">
        <v>10853</v>
      </c>
      <c r="F3361" s="1">
        <v>11.99643</v>
      </c>
      <c r="G3361" s="1">
        <v>120.20371</v>
      </c>
      <c r="H3361" s="1" t="s">
        <v>10857</v>
      </c>
      <c r="I3361" s="1" t="s">
        <v>50</v>
      </c>
      <c r="J3361" s="1">
        <f>IF(K3361="URBAN",1,IF(K3361="SUBURBAN",2,IF(K3361="RURAL",3,"")))</f>
        <v>1</v>
      </c>
      <c r="K3361" s="1" t="s">
        <v>42</v>
      </c>
      <c r="L3361" s="18">
        <v>46082</v>
      </c>
      <c r="M3361" s="49">
        <v>0.58333333333333337</v>
      </c>
      <c r="N3361" s="18">
        <v>46083</v>
      </c>
      <c r="O3361" s="56">
        <v>0.5</v>
      </c>
      <c r="P3361" s="31" t="str">
        <f>TEXT($L3361, "dddd")</f>
        <v>Sunday</v>
      </c>
      <c r="Q3361" s="39" t="s">
        <v>111</v>
      </c>
      <c r="R3361" s="39">
        <v>1628</v>
      </c>
      <c r="S3361" s="1" t="str">
        <f>IF(OR(MONTH(L3361)=12, MONTH(L3361)&lt;=5), "Dry Season", "Wet Season")</f>
        <v>Dry Season</v>
      </c>
      <c r="T3361" s="1">
        <v>1</v>
      </c>
      <c r="U3361" s="1">
        <v>0</v>
      </c>
      <c r="V3361" s="1">
        <v>0</v>
      </c>
      <c r="W3361" s="2">
        <f>IF(ISNUMBER(SEARCH("N/A", X3361)), 0, 1)</f>
        <v>1</v>
      </c>
      <c r="X3361" s="1" t="s">
        <v>1613</v>
      </c>
      <c r="Y3361" s="1">
        <v>14.585597</v>
      </c>
      <c r="Z3361" s="1">
        <v>121.05717</v>
      </c>
      <c r="AA3361" s="11" cm="1">
        <f t="array" ref="AA3361">IF(ISBLANK(Y3361), 0, VINCentyInvDistance(F3361,G3361,Y3361,Z3361))</f>
        <v>301003.05012178596</v>
      </c>
      <c r="AB3361" s="1">
        <v>0</v>
      </c>
      <c r="AC3361" s="1">
        <v>0</v>
      </c>
      <c r="AD3361" s="1">
        <v>0</v>
      </c>
      <c r="AE3361" s="1">
        <v>8</v>
      </c>
      <c r="AF3361" s="1">
        <v>1</v>
      </c>
      <c r="AG3361" s="1" t="s">
        <v>6849</v>
      </c>
      <c r="AH3361" s="1" t="s">
        <v>6850</v>
      </c>
      <c r="AI3361" s="1" t="str">
        <f>TRIM(MID(SUBSTITUTE($H3361,",",REPT(" ",200)),(LEN($H3361)-LEN(SUBSTITUTE($H3361,",",""))-2)*200+1,200))</f>
        <v>Mimaropa</v>
      </c>
      <c r="AJ3361" s="1" t="s">
        <v>55</v>
      </c>
      <c r="AK3361" t="s">
        <v>17440</v>
      </c>
      <c r="AL3361" s="2">
        <v>0</v>
      </c>
      <c r="AM3361" s="1"/>
    </row>
    <row r="3362" spans="1:39" ht="12.75" customHeight="1">
      <c r="A3362" s="1"/>
      <c r="B3362" s="1" t="s">
        <v>11845</v>
      </c>
      <c r="C3362" s="1" t="s">
        <v>11846</v>
      </c>
      <c r="D3362" s="3" t="str">
        <f ca="1">IFERROR(__xludf.DUMMYFUNCTION("PROPER(REGEXEXTRACT(B3105, ""(?:https?:\/\/)?(?:www\.)?([a-zA-Z0-9-]+)\.""))"),"Google")</f>
        <v>Google</v>
      </c>
      <c r="E3362" s="1" t="s">
        <v>11847</v>
      </c>
      <c r="F3362" s="1">
        <v>11.177811999999999</v>
      </c>
      <c r="G3362" s="1">
        <v>119.390215</v>
      </c>
      <c r="H3362" s="1" t="s">
        <v>11848</v>
      </c>
      <c r="I3362" s="1" t="s">
        <v>50</v>
      </c>
      <c r="J3362" s="1">
        <f>IF(K3362="URBAN",1,IF(K3362="SUBURBAN",2,IF(K3362="RURAL",3,"")))</f>
        <v>1</v>
      </c>
      <c r="K3362" s="1" t="s">
        <v>42</v>
      </c>
      <c r="L3362" s="18">
        <v>46082</v>
      </c>
      <c r="M3362" s="49">
        <v>0.625</v>
      </c>
      <c r="N3362" s="18">
        <v>46083</v>
      </c>
      <c r="O3362" s="56">
        <v>0.5</v>
      </c>
      <c r="P3362" s="31" t="str">
        <f>TEXT($L3362, "dddd")</f>
        <v>Sunday</v>
      </c>
      <c r="Q3362" s="39" t="s">
        <v>117</v>
      </c>
      <c r="R3362" s="39">
        <v>1432</v>
      </c>
      <c r="S3362" s="1" t="str">
        <f>IF(OR(MONTH(L3362)=12, MONTH(L3362)&lt;=5), "Dry Season", "Wet Season")</f>
        <v>Dry Season</v>
      </c>
      <c r="T3362" s="1">
        <v>1</v>
      </c>
      <c r="U3362" s="1">
        <v>0</v>
      </c>
      <c r="V3362" s="1">
        <v>0</v>
      </c>
      <c r="W3362" s="2">
        <f>IF(ISNUMBER(SEARCH("N/A", X3362)), 0, 1)</f>
        <v>1</v>
      </c>
      <c r="X3362" s="1" t="s">
        <v>2500</v>
      </c>
      <c r="Y3362" s="1">
        <v>14.5530822</v>
      </c>
      <c r="Z3362" s="1">
        <v>121.021794</v>
      </c>
      <c r="AA3362" s="11" cm="1">
        <f t="array" ref="AA3362">IF(ISBLANK(Y3362), 0, VINCentyInvDistance(F3362,G3362,Y3362,Z3362))</f>
        <v>413259.95767664205</v>
      </c>
      <c r="AB3362" s="1">
        <v>0</v>
      </c>
      <c r="AC3362" s="1">
        <v>0</v>
      </c>
      <c r="AD3362" s="1">
        <v>0</v>
      </c>
      <c r="AE3362" s="1">
        <v>119</v>
      </c>
      <c r="AF3362" s="1">
        <v>1</v>
      </c>
      <c r="AG3362" s="1" t="s">
        <v>2501</v>
      </c>
      <c r="AH3362" s="1" t="s">
        <v>2501</v>
      </c>
      <c r="AI3362" s="1" t="str">
        <f>TRIM(MID(SUBSTITUTE($H3362,",",REPT(" ",200)),(LEN($H3362)-LEN(SUBSTITUTE($H3362,",",""))-2)*200+1,200))</f>
        <v>Mimaropa</v>
      </c>
      <c r="AJ3362" s="1" t="s">
        <v>55</v>
      </c>
      <c r="AL3362" s="2">
        <v>0</v>
      </c>
      <c r="AM3362" s="1"/>
    </row>
    <row r="3363" spans="1:39" ht="12.75" customHeight="1">
      <c r="A3363" s="1"/>
      <c r="B3363" s="1" t="s">
        <v>11869</v>
      </c>
      <c r="C3363" s="1" t="s">
        <v>11870</v>
      </c>
      <c r="D3363" s="3" t="str">
        <f ca="1">IFERROR(__xludf.DUMMYFUNCTION("PROPER(REGEXEXTRACT(B3110, ""(?:https?:\/\/)?(?:www\.)?([a-zA-Z0-9-]+)\.""))"),"Google")</f>
        <v>Google</v>
      </c>
      <c r="E3363" s="1" t="s">
        <v>11871</v>
      </c>
      <c r="F3363" s="1">
        <v>10.3042</v>
      </c>
      <c r="G3363" s="1">
        <v>123.87711</v>
      </c>
      <c r="H3363" s="1" t="s">
        <v>11872</v>
      </c>
      <c r="I3363" s="1" t="s">
        <v>50</v>
      </c>
      <c r="J3363" s="1">
        <f>IF(K3363="URBAN",1,IF(K3363="SUBURBAN",2,IF(K3363="RURAL",3,"")))</f>
        <v>1</v>
      </c>
      <c r="K3363" s="1" t="s">
        <v>42</v>
      </c>
      <c r="L3363" s="18">
        <v>46082</v>
      </c>
      <c r="M3363" s="49">
        <v>0.625</v>
      </c>
      <c r="N3363" s="18">
        <v>46083</v>
      </c>
      <c r="O3363" s="56">
        <v>0.5</v>
      </c>
      <c r="P3363" s="31" t="str">
        <f>TEXT($L3363, "dddd")</f>
        <v>Sunday</v>
      </c>
      <c r="Q3363" s="39" t="s">
        <v>67</v>
      </c>
      <c r="R3363" s="39">
        <v>750</v>
      </c>
      <c r="S3363" s="1" t="str">
        <f>IF(OR(MONTH(L3363)=12, MONTH(L3363)&lt;=5), "Dry Season", "Wet Season")</f>
        <v>Dry Season</v>
      </c>
      <c r="T3363" s="1">
        <v>1</v>
      </c>
      <c r="U3363" s="1">
        <v>0</v>
      </c>
      <c r="V3363" s="1">
        <v>0</v>
      </c>
      <c r="W3363" s="2">
        <f>IF(ISNUMBER(SEARCH("N/A", X3363)), 0, 1)</f>
        <v>0</v>
      </c>
      <c r="X3363" s="1" t="s">
        <v>44</v>
      </c>
      <c r="Y3363" s="1"/>
      <c r="Z3363" s="1"/>
      <c r="AA3363" s="11" cm="1">
        <f t="array" ref="AA3363">IF(ISBLANK(Y3363), 0, VINCentyInvDistance(F3363,G3363,Y3363,Z3363))</f>
        <v>0</v>
      </c>
      <c r="AB3363" s="1">
        <v>0</v>
      </c>
      <c r="AC3363" s="1">
        <v>0</v>
      </c>
      <c r="AD3363" s="1">
        <v>0</v>
      </c>
      <c r="AE3363" s="1">
        <v>0</v>
      </c>
      <c r="AF3363" s="1">
        <v>1</v>
      </c>
      <c r="AG3363" s="1" t="str">
        <f>TRIM(MID(SUBSTITUTE($H3363,",",REPT(" ",200)),(LEN($H3363)-LEN(SUBSTITUTE($H3363,",",""))-4)*200+1,200))</f>
        <v>Labangon</v>
      </c>
      <c r="AH3363" s="1" t="str">
        <f>TRIM(MID(SUBSTITUTE($H3363,",",REPT(" ",200)),(LEN($H3363)-LEN(SUBSTITUTE($H3363,",",""))-3)*200+1,200))</f>
        <v>Cebu City</v>
      </c>
      <c r="AI3363" s="1" t="str">
        <f>TRIM(MID(SUBSTITUTE($H3363,",",REPT(" ",200)),(LEN($H3363)-LEN(SUBSTITUTE($H3363,",",""))-2)*200+1,200))</f>
        <v>Central Visayas</v>
      </c>
      <c r="AJ3363" s="1" t="str">
        <f>TRIM(MID(SUBSTITUTE($H3363,",",REPT(" ",200)),(LEN($H3363)-LEN(SUBSTITUTE($H3363,",",""))-0)*200+1,200))</f>
        <v>Philippines</v>
      </c>
      <c r="AL3363" s="2">
        <v>0</v>
      </c>
      <c r="AM3363" s="1"/>
    </row>
    <row r="3364" spans="1:39" ht="12.75" customHeight="1">
      <c r="A3364" s="1"/>
      <c r="B3364" s="1" t="s">
        <v>11873</v>
      </c>
      <c r="C3364" s="1" t="s">
        <v>11874</v>
      </c>
      <c r="D3364" s="3" t="str">
        <f ca="1">IFERROR(__xludf.DUMMYFUNCTION("PROPER(REGEXEXTRACT(B3111, ""(?:https?:\/\/)?(?:www\.)?([a-zA-Z0-9-]+)\.""))"),"Google")</f>
        <v>Google</v>
      </c>
      <c r="E3364" s="1" t="s">
        <v>11875</v>
      </c>
      <c r="F3364" s="1">
        <v>10.3042</v>
      </c>
      <c r="G3364" s="1">
        <v>123.87711</v>
      </c>
      <c r="H3364" s="1" t="s">
        <v>11872</v>
      </c>
      <c r="I3364" s="1" t="s">
        <v>2622</v>
      </c>
      <c r="J3364" s="1">
        <f>IF(K3364="URBAN",1,IF(K3364="SUBURBAN",2,IF(K3364="RURAL",3,"")))</f>
        <v>1</v>
      </c>
      <c r="K3364" s="1" t="s">
        <v>42</v>
      </c>
      <c r="L3364" s="18">
        <v>46082</v>
      </c>
      <c r="M3364" s="49">
        <v>0.625</v>
      </c>
      <c r="N3364" s="18">
        <v>46083</v>
      </c>
      <c r="O3364" s="56">
        <v>0.5</v>
      </c>
      <c r="P3364" s="31" t="str">
        <f>TEXT($L3364, "dddd")</f>
        <v>Sunday</v>
      </c>
      <c r="Q3364" s="39" t="s">
        <v>11876</v>
      </c>
      <c r="R3364" s="39">
        <v>1400</v>
      </c>
      <c r="S3364" s="1" t="str">
        <f>IF(OR(MONTH(L3364)=12, MONTH(L3364)&lt;=5), "Dry Season", "Wet Season")</f>
        <v>Dry Season</v>
      </c>
      <c r="T3364" s="1">
        <v>1</v>
      </c>
      <c r="U3364" s="1">
        <v>1</v>
      </c>
      <c r="V3364" s="1">
        <v>0</v>
      </c>
      <c r="W3364" s="2">
        <f>IF(ISNUMBER(SEARCH("N/A", X3364)), 0, 1)</f>
        <v>0</v>
      </c>
      <c r="X3364" s="1" t="s">
        <v>44</v>
      </c>
      <c r="Y3364" s="1"/>
      <c r="Z3364" s="1"/>
      <c r="AA3364" s="11" cm="1">
        <f t="array" ref="AA3364">IF(ISBLANK(Y3364), 0, VINCentyInvDistance(F3364,G3364,Y3364,Z3364))</f>
        <v>0</v>
      </c>
      <c r="AB3364" s="1">
        <v>0</v>
      </c>
      <c r="AC3364" s="1">
        <v>0</v>
      </c>
      <c r="AD3364" s="1">
        <v>0</v>
      </c>
      <c r="AE3364" s="1">
        <v>0</v>
      </c>
      <c r="AF3364" s="1">
        <v>1</v>
      </c>
      <c r="AG3364" s="1" t="s">
        <v>731</v>
      </c>
      <c r="AH3364" s="1" t="s">
        <v>731</v>
      </c>
      <c r="AI3364" s="1" t="str">
        <f>TRIM(MID(SUBSTITUTE($H3364,",",REPT(" ",200)),(LEN($H3364)-LEN(SUBSTITUTE($H3364,",",""))-2)*200+1,200))</f>
        <v>Central Visayas</v>
      </c>
      <c r="AJ3364" s="1" t="s">
        <v>55</v>
      </c>
      <c r="AL3364" s="2">
        <v>0</v>
      </c>
      <c r="AM3364" s="1" t="s">
        <v>11877</v>
      </c>
    </row>
    <row r="3365" spans="1:39" ht="12.75" customHeight="1">
      <c r="A3365" s="1"/>
      <c r="B3365" s="1" t="s">
        <v>11882</v>
      </c>
      <c r="C3365" s="1" t="s">
        <v>11883</v>
      </c>
      <c r="D3365" s="3" t="str">
        <f ca="1">IFERROR(__xludf.DUMMYFUNCTION("PROPER(REGEXEXTRACT(B3113, ""(?:https?:\/\/)?(?:www\.)?([a-zA-Z0-9-]+)\.""))"),"Google")</f>
        <v>Google</v>
      </c>
      <c r="E3365" s="1" t="s">
        <v>11884</v>
      </c>
      <c r="F3365" s="1">
        <v>9.7436600000000002</v>
      </c>
      <c r="G3365" s="1">
        <v>118.74572000000001</v>
      </c>
      <c r="H3365" s="1" t="s">
        <v>11885</v>
      </c>
      <c r="I3365" s="1" t="s">
        <v>50</v>
      </c>
      <c r="J3365" s="1">
        <f>IF(K3365="URBAN",1,IF(K3365="SUBURBAN",2,IF(K3365="RURAL",3,"")))</f>
        <v>1</v>
      </c>
      <c r="K3365" s="1" t="s">
        <v>42</v>
      </c>
      <c r="L3365" s="18">
        <v>46082</v>
      </c>
      <c r="M3365" s="49">
        <v>0.625</v>
      </c>
      <c r="N3365" s="18">
        <v>46083</v>
      </c>
      <c r="O3365" s="56">
        <v>0.5</v>
      </c>
      <c r="P3365" s="31" t="str">
        <f>TEXT($L3365, "dddd")</f>
        <v>Sunday</v>
      </c>
      <c r="Q3365" s="39" t="s">
        <v>10243</v>
      </c>
      <c r="R3365" s="39">
        <v>2000</v>
      </c>
      <c r="S3365" s="1" t="str">
        <f>IF(OR(MONTH(L3365)=12, MONTH(L3365)&lt;=5), "Dry Season", "Wet Season")</f>
        <v>Dry Season</v>
      </c>
      <c r="T3365" s="1">
        <v>1</v>
      </c>
      <c r="U3365" s="1">
        <v>0</v>
      </c>
      <c r="V3365" s="1">
        <v>0</v>
      </c>
      <c r="W3365" s="2">
        <f>IF(ISNUMBER(SEARCH("N/A", X3365)), 0, 1)</f>
        <v>1</v>
      </c>
      <c r="X3365" s="1" t="s">
        <v>124</v>
      </c>
      <c r="Y3365" s="1">
        <v>14.5352172</v>
      </c>
      <c r="Z3365" s="1">
        <v>120.9819432</v>
      </c>
      <c r="AA3365" s="11" cm="1">
        <f t="array" ref="AA3365">IF(ISBLANK(Y3365), 0, VINCentyInvDistance(F3365,G3365,Y3365,Z3365))</f>
        <v>583242.00353470806</v>
      </c>
      <c r="AB3365" s="1">
        <v>0</v>
      </c>
      <c r="AC3365" s="1">
        <v>0</v>
      </c>
      <c r="AD3365" s="1">
        <v>0</v>
      </c>
      <c r="AE3365" s="1">
        <v>8</v>
      </c>
      <c r="AF3365" s="1">
        <v>1</v>
      </c>
      <c r="AG3365" s="1" t="s">
        <v>159</v>
      </c>
      <c r="AH3365" s="1" t="s">
        <v>160</v>
      </c>
      <c r="AI3365" s="1" t="str">
        <f>TRIM(MID(SUBSTITUTE($H3365,",",REPT(" ",200)),(LEN($H3365)-LEN(SUBSTITUTE($H3365,",",""))-2)*200+1,200))</f>
        <v>Mimaropa</v>
      </c>
      <c r="AJ3365" s="1" t="s">
        <v>55</v>
      </c>
      <c r="AL3365" s="2">
        <v>0</v>
      </c>
      <c r="AM3365" s="1"/>
    </row>
    <row r="3366" spans="1:39" ht="12.75" customHeight="1">
      <c r="A3366" s="1"/>
      <c r="B3366" s="1" t="s">
        <v>11906</v>
      </c>
      <c r="C3366" s="1" t="s">
        <v>11907</v>
      </c>
      <c r="D3366" s="3" t="str">
        <f ca="1">IFERROR(__xludf.DUMMYFUNCTION("PROPER(REGEXEXTRACT(B3119, ""(?:https?:\/\/)?(?:www\.)?([a-zA-Z0-9-]+)\.""))"),"Skyscanner")</f>
        <v>Skyscanner</v>
      </c>
      <c r="E3366" s="1" t="s">
        <v>11908</v>
      </c>
      <c r="F3366" s="1">
        <v>15.1279</v>
      </c>
      <c r="G3366" s="1">
        <v>120.6271</v>
      </c>
      <c r="H3366" s="1" t="s">
        <v>11909</v>
      </c>
      <c r="I3366" s="1" t="s">
        <v>50</v>
      </c>
      <c r="J3366" s="1">
        <f>IF(K3366="URBAN",1,IF(K3366="SUBURBAN",2,IF(K3366="RURAL",3,"")))</f>
        <v>1</v>
      </c>
      <c r="K3366" s="1" t="s">
        <v>42</v>
      </c>
      <c r="L3366" s="18">
        <v>46082</v>
      </c>
      <c r="M3366" s="49">
        <v>0.58333333333333337</v>
      </c>
      <c r="N3366" s="18">
        <v>46083</v>
      </c>
      <c r="O3366" s="56">
        <v>0.54166666666666663</v>
      </c>
      <c r="P3366" s="31" t="str">
        <f>TEXT($L3366, "dddd")</f>
        <v>Sunday</v>
      </c>
      <c r="Q3366" s="39" t="s">
        <v>79</v>
      </c>
      <c r="R3366" s="39">
        <v>792</v>
      </c>
      <c r="S3366" s="1" t="str">
        <f>IF(OR(MONTH(L3366)=12, MONTH(L3366)&lt;=5), "Dry Season", "Wet Season")</f>
        <v>Dry Season</v>
      </c>
      <c r="T3366" s="1">
        <v>1</v>
      </c>
      <c r="U3366" s="1">
        <v>0</v>
      </c>
      <c r="V3366" s="1">
        <v>0</v>
      </c>
      <c r="W3366" s="2">
        <f>IF(ISNUMBER(SEARCH("N/A", X3366)), 0, 1)</f>
        <v>1</v>
      </c>
      <c r="X3366" s="1" t="s">
        <v>1613</v>
      </c>
      <c r="Y3366" s="1">
        <v>14.585597</v>
      </c>
      <c r="Z3366" s="1">
        <v>121.05717</v>
      </c>
      <c r="AA3366" s="11" cm="1">
        <f t="array" ref="AA3366">IF(ISBLANK(Y3366), 0, VINCentyInvDistance(F3366,G3366,Y3366,Z3366))</f>
        <v>75781.23622844326</v>
      </c>
      <c r="AB3366" s="1">
        <v>0</v>
      </c>
      <c r="AC3366" s="1">
        <v>0</v>
      </c>
      <c r="AD3366" s="1">
        <v>0</v>
      </c>
      <c r="AE3366" s="1">
        <v>0</v>
      </c>
      <c r="AF3366" s="1">
        <v>1</v>
      </c>
      <c r="AG3366" s="1" t="s">
        <v>6849</v>
      </c>
      <c r="AH3366" s="1" t="s">
        <v>6850</v>
      </c>
      <c r="AI3366" s="1" t="str">
        <f>TRIM(MID(SUBSTITUTE($H3366,",",REPT(" ",200)),(LEN($H3366)-LEN(SUBSTITUTE($H3366,",",""))-2)*200+1,200))</f>
        <v>Central Luzon</v>
      </c>
      <c r="AJ3366" s="1" t="s">
        <v>55</v>
      </c>
      <c r="AK3366" t="s">
        <v>17443</v>
      </c>
      <c r="AL3366" s="2">
        <v>0</v>
      </c>
      <c r="AM3366" s="1"/>
    </row>
    <row r="3367" spans="1:39" ht="12.75" customHeight="1">
      <c r="A3367" s="1"/>
      <c r="B3367" s="1" t="s">
        <v>11914</v>
      </c>
      <c r="C3367" s="1" t="s">
        <v>11915</v>
      </c>
      <c r="D3367" s="3" t="str">
        <f ca="1">IFERROR(__xludf.DUMMYFUNCTION("PROPER(REGEXEXTRACT(B3121, ""(?:https?:\/\/)?(?:www\.)?([a-zA-Z0-9-]+)\.""))"),"Skyscanner")</f>
        <v>Skyscanner</v>
      </c>
      <c r="E3367" s="1" t="s">
        <v>11916</v>
      </c>
      <c r="F3367" s="1">
        <v>9.1780299000000003</v>
      </c>
      <c r="G3367" s="1">
        <v>123.2559961</v>
      </c>
      <c r="H3367" s="1" t="s">
        <v>11917</v>
      </c>
      <c r="I3367" s="1" t="s">
        <v>3715</v>
      </c>
      <c r="J3367" s="1">
        <f>IF(K3367="URBAN",1,IF(K3367="SUBURBAN",2,IF(K3367="RURAL",3,"")))</f>
        <v>1</v>
      </c>
      <c r="K3367" s="1" t="s">
        <v>42</v>
      </c>
      <c r="L3367" s="18">
        <v>46082</v>
      </c>
      <c r="M3367" s="49">
        <v>0.58333333333333337</v>
      </c>
      <c r="N3367" s="18">
        <v>46083</v>
      </c>
      <c r="O3367" s="56">
        <v>0.5</v>
      </c>
      <c r="P3367" s="31" t="str">
        <f>TEXT($L3367, "dddd")</f>
        <v>Sunday</v>
      </c>
      <c r="Q3367" s="39" t="s">
        <v>11918</v>
      </c>
      <c r="R3367" s="39">
        <v>777</v>
      </c>
      <c r="S3367" s="1" t="str">
        <f>IF(OR(MONTH(L3367)=12, MONTH(L3367)&lt;=5), "Dry Season", "Wet Season")</f>
        <v>Dry Season</v>
      </c>
      <c r="T3367" s="1">
        <v>1</v>
      </c>
      <c r="U3367" s="1">
        <v>1</v>
      </c>
      <c r="V3367" s="1">
        <v>0</v>
      </c>
      <c r="W3367" s="2">
        <f>IF(ISNUMBER(SEARCH("N/A", X3367)), 0, 1)</f>
        <v>1</v>
      </c>
      <c r="X3367" s="1" t="s">
        <v>11857</v>
      </c>
      <c r="Y3367" s="1">
        <v>8.9474990000000005</v>
      </c>
      <c r="Z3367" s="1">
        <v>125.48081999999999</v>
      </c>
      <c r="AA3367" s="11" cm="1">
        <f t="array" ref="AA3367">IF(ISBLANK(Y3367), 0, VINCentyInvDistance(F3367,G3367,Y3367,Z3367))</f>
        <v>245919.60216677835</v>
      </c>
      <c r="AB3367" s="1">
        <v>1</v>
      </c>
      <c r="AC3367" s="1">
        <v>10</v>
      </c>
      <c r="AD3367" s="1">
        <v>0</v>
      </c>
      <c r="AE3367" s="1">
        <v>1</v>
      </c>
      <c r="AF3367" s="1">
        <v>1</v>
      </c>
      <c r="AG3367" s="1" t="s">
        <v>11858</v>
      </c>
      <c r="AH3367" s="1" t="s">
        <v>11859</v>
      </c>
      <c r="AI3367" s="1" t="str">
        <f>TRIM(MID(SUBSTITUTE($H3367,",",REPT(" ",200)),(LEN($H3367)-LEN(SUBSTITUTE($H3367,",",""))-2)*200+1,200))</f>
        <v>Negros Island Region</v>
      </c>
      <c r="AJ3367" s="1" t="s">
        <v>55</v>
      </c>
      <c r="AK3367" t="s">
        <v>11919</v>
      </c>
      <c r="AL3367" s="2">
        <v>0</v>
      </c>
      <c r="AM3367" s="1"/>
    </row>
    <row r="3368" spans="1:39" ht="12.75" customHeight="1">
      <c r="A3368" s="1"/>
      <c r="B3368" s="1" t="s">
        <v>11920</v>
      </c>
      <c r="C3368" s="1" t="s">
        <v>11921</v>
      </c>
      <c r="D3368" s="3" t="str">
        <f ca="1">IFERROR(__xludf.DUMMYFUNCTION("PROPER(REGEXEXTRACT(B3122, ""(?:https?:\/\/)?(?:www\.)?([a-zA-Z0-9-]+)\.""))"),"Google")</f>
        <v>Google</v>
      </c>
      <c r="E3368" s="1" t="s">
        <v>11922</v>
      </c>
      <c r="F3368" s="1">
        <v>11.1539137</v>
      </c>
      <c r="G3368" s="1">
        <v>123.79973819999999</v>
      </c>
      <c r="H3368" s="1" t="s">
        <v>11923</v>
      </c>
      <c r="I3368" s="1" t="s">
        <v>2622</v>
      </c>
      <c r="J3368" s="1">
        <f>IF(K3368="URBAN",1,IF(K3368="SUBURBAN",2,IF(K3368="RURAL",3,"")))</f>
        <v>1</v>
      </c>
      <c r="K3368" s="1" t="s">
        <v>42</v>
      </c>
      <c r="L3368" s="18">
        <v>46082</v>
      </c>
      <c r="M3368" s="49">
        <v>0.625</v>
      </c>
      <c r="N3368" s="18">
        <v>46083</v>
      </c>
      <c r="O3368" s="56">
        <v>0.5</v>
      </c>
      <c r="P3368" s="31" t="str">
        <f>TEXT($L3368, "dddd")</f>
        <v>Sunday</v>
      </c>
      <c r="Q3368" s="39" t="s">
        <v>11924</v>
      </c>
      <c r="R3368" s="39">
        <v>2900</v>
      </c>
      <c r="S3368" s="1" t="str">
        <f>IF(OR(MONTH(L3368)=12, MONTH(L3368)&lt;=5), "Dry Season", "Wet Season")</f>
        <v>Dry Season</v>
      </c>
      <c r="T3368" s="1">
        <v>1</v>
      </c>
      <c r="U3368" s="1">
        <v>0</v>
      </c>
      <c r="V3368" s="1">
        <v>0</v>
      </c>
      <c r="W3368" s="2">
        <f>IF(ISNUMBER(SEARCH("N/A", X3368)), 0, 1)</f>
        <v>0</v>
      </c>
      <c r="X3368" s="1" t="s">
        <v>44</v>
      </c>
      <c r="Y3368" s="1"/>
      <c r="Z3368" s="1"/>
      <c r="AA3368" s="11" cm="1">
        <f t="array" ref="AA3368">IF(ISBLANK(Y3368), 0, VINCentyInvDistance(F3368,G3368,Y3368,Z3368))</f>
        <v>0</v>
      </c>
      <c r="AB3368" s="1">
        <v>0</v>
      </c>
      <c r="AC3368" s="1">
        <v>0</v>
      </c>
      <c r="AD3368" s="1">
        <v>0</v>
      </c>
      <c r="AE3368" s="1">
        <v>286</v>
      </c>
      <c r="AF3368" s="1">
        <v>1</v>
      </c>
      <c r="AG3368" s="1" t="str">
        <f>TRIM(MID(SUBSTITUTE($H3368,",",REPT(" ",200)),(LEN($H3368)-LEN(SUBSTITUTE($H3368,",",""))-4)*200+1,200))</f>
        <v>Mojon</v>
      </c>
      <c r="AH3368" s="1" t="str">
        <f>TRIM(MID(SUBSTITUTE($H3368,",",REPT(" ",200)),(LEN($H3368)-LEN(SUBSTITUTE($H3368,",",""))-3)*200+1,200))</f>
        <v>Cebu</v>
      </c>
      <c r="AI3368" s="1" t="str">
        <f>TRIM(MID(SUBSTITUTE($H3368,",",REPT(" ",200)),(LEN($H3368)-LEN(SUBSTITUTE($H3368,",",""))-2)*200+1,200))</f>
        <v>Central Visayas</v>
      </c>
      <c r="AJ3368" s="1" t="str">
        <f>TRIM(MID(SUBSTITUTE($H3368,",",REPT(" ",200)),(LEN($H3368)-LEN(SUBSTITUTE($H3368,",",""))-0)*200+1,200))</f>
        <v>Philippines</v>
      </c>
      <c r="AL3368" s="2">
        <v>0</v>
      </c>
      <c r="AM3368" s="1"/>
    </row>
    <row r="3369" spans="1:39" ht="12.75" customHeight="1">
      <c r="A3369" s="1"/>
      <c r="B3369" s="1" t="s">
        <v>11938</v>
      </c>
      <c r="C3369" s="1" t="s">
        <v>11939</v>
      </c>
      <c r="D3369" s="3" t="str">
        <f ca="1">IFERROR(__xludf.DUMMYFUNCTION("PROPER(REGEXEXTRACT(B3127, ""(?:https?:\/\/)?(?:www\.)?([a-zA-Z0-9-]+)\.""))"),"Skyscanner")</f>
        <v>Skyscanner</v>
      </c>
      <c r="E3369" s="1" t="s">
        <v>11940</v>
      </c>
      <c r="F3369" s="1">
        <v>14.57405</v>
      </c>
      <c r="G3369" s="1">
        <v>120.984874</v>
      </c>
      <c r="H3369" s="1" t="s">
        <v>4953</v>
      </c>
      <c r="I3369" s="1" t="s">
        <v>50</v>
      </c>
      <c r="J3369" s="1">
        <f>IF(K3369="URBAN",1,IF(K3369="SUBURBAN",2,IF(K3369="RURAL",3,"")))</f>
        <v>1</v>
      </c>
      <c r="K3369" s="1" t="s">
        <v>42</v>
      </c>
      <c r="L3369" s="18">
        <v>46082</v>
      </c>
      <c r="M3369" s="49">
        <v>0.58333333333333337</v>
      </c>
      <c r="N3369" s="18">
        <v>46083</v>
      </c>
      <c r="O3369" s="56">
        <v>0.5</v>
      </c>
      <c r="P3369" s="31" t="str">
        <f>TEXT($L3369, "dddd")</f>
        <v>Sunday</v>
      </c>
      <c r="Q3369" s="39" t="s">
        <v>229</v>
      </c>
      <c r="R3369" s="39">
        <v>784</v>
      </c>
      <c r="S3369" s="1" t="str">
        <f>IF(OR(MONTH(L3369)=12, MONTH(L3369)&lt;=5), "Dry Season", "Wet Season")</f>
        <v>Dry Season</v>
      </c>
      <c r="T3369" s="1">
        <v>1</v>
      </c>
      <c r="U3369" s="1">
        <v>1</v>
      </c>
      <c r="V3369" s="1">
        <v>1</v>
      </c>
      <c r="W3369" s="2">
        <f>IF(ISNUMBER(SEARCH("N/A", X3369)), 0, 1)</f>
        <v>0</v>
      </c>
      <c r="X3369" s="1" t="s">
        <v>44</v>
      </c>
      <c r="Y3369" s="1"/>
      <c r="Z3369" s="1"/>
      <c r="AA3369" s="11" cm="1">
        <f t="array" ref="AA3369">IF(ISBLANK(Y3369), 0, VINCentyInvDistance(F3369,G3369,Y3369,Z3369))</f>
        <v>0</v>
      </c>
      <c r="AB3369" s="1">
        <v>1</v>
      </c>
      <c r="AC3369" s="1">
        <v>6</v>
      </c>
      <c r="AD3369" s="1">
        <v>5</v>
      </c>
      <c r="AE3369" s="1">
        <v>348</v>
      </c>
      <c r="AF3369" s="1">
        <v>1</v>
      </c>
      <c r="AG3369" s="1" t="s">
        <v>68</v>
      </c>
      <c r="AH3369" s="1" t="str">
        <f>TRIM(MID(SUBSTITUTE($H3369,",",REPT(" ",200)),(LEN($H3369)-LEN(SUBSTITUTE($H3369,",",""))-3)*200+1,200))</f>
        <v>Capital District</v>
      </c>
      <c r="AI3369" s="1" t="str">
        <f>TRIM(MID(SUBSTITUTE($H3369,",",REPT(" ",200)),(LEN($H3369)-LEN(SUBSTITUTE($H3369,",",""))-2)*200+1,200))</f>
        <v>Metro Manila</v>
      </c>
      <c r="AJ3369" s="1" t="s">
        <v>55</v>
      </c>
      <c r="AK3369" t="s">
        <v>17445</v>
      </c>
      <c r="AL3369" s="2">
        <v>0</v>
      </c>
      <c r="AM3369" s="1" t="s">
        <v>11941</v>
      </c>
    </row>
    <row r="3370" spans="1:39" ht="12.75" customHeight="1">
      <c r="A3370" s="1"/>
      <c r="B3370" s="1" t="s">
        <v>11959</v>
      </c>
      <c r="C3370" s="1" t="s">
        <v>11960</v>
      </c>
      <c r="D3370" s="3" t="str">
        <f ca="1">IFERROR(__xludf.DUMMYFUNCTION("PROPER(REGEXEXTRACT(B3132, ""(?:https?:\/\/)?(?:www\.)?([a-zA-Z0-9-]+)\.""))"),"Google")</f>
        <v>Google</v>
      </c>
      <c r="E3370" s="1" t="s">
        <v>11961</v>
      </c>
      <c r="F3370" s="1">
        <v>10.30775</v>
      </c>
      <c r="G3370" s="1">
        <v>124.01336000000001</v>
      </c>
      <c r="H3370" s="1" t="s">
        <v>11962</v>
      </c>
      <c r="I3370" s="1" t="s">
        <v>50</v>
      </c>
      <c r="J3370" s="1">
        <f>IF(K3370="URBAN",1,IF(K3370="SUBURBAN",2,IF(K3370="RURAL",3,"")))</f>
        <v>1</v>
      </c>
      <c r="K3370" s="1" t="s">
        <v>42</v>
      </c>
      <c r="L3370" s="18">
        <v>46082</v>
      </c>
      <c r="M3370" s="49">
        <v>0.625</v>
      </c>
      <c r="N3370" s="18">
        <v>46083</v>
      </c>
      <c r="O3370" s="56">
        <v>0.5</v>
      </c>
      <c r="P3370" s="31" t="str">
        <f>TEXT($L3370, "dddd")</f>
        <v>Sunday</v>
      </c>
      <c r="Q3370" s="39" t="s">
        <v>186</v>
      </c>
      <c r="R3370" s="39">
        <v>7196</v>
      </c>
      <c r="S3370" s="1" t="str">
        <f>IF(OR(MONTH(L3370)=12, MONTH(L3370)&lt;=5), "Dry Season", "Wet Season")</f>
        <v>Dry Season</v>
      </c>
      <c r="T3370" s="1">
        <v>1</v>
      </c>
      <c r="U3370" s="1">
        <v>1</v>
      </c>
      <c r="V3370" s="1">
        <v>0</v>
      </c>
      <c r="W3370" s="2">
        <f>IF(ISNUMBER(SEARCH("N/A", X3370)), 0, 1)</f>
        <v>1</v>
      </c>
      <c r="X3370" s="1" t="s">
        <v>4921</v>
      </c>
      <c r="Y3370" s="1">
        <v>14.587324199999999</v>
      </c>
      <c r="Z3370" s="1">
        <v>121.1046393</v>
      </c>
      <c r="AA3370" s="11" cm="1">
        <f t="array" ref="AA3370">IF(ISBLANK(Y3370), 0, VINCentyInvDistance(F3370,G3370,Y3370,Z3370))</f>
        <v>569289.14455172769</v>
      </c>
      <c r="AB3370" s="1">
        <v>0</v>
      </c>
      <c r="AC3370" s="1">
        <v>0</v>
      </c>
      <c r="AD3370" s="1">
        <v>0</v>
      </c>
      <c r="AE3370" s="1">
        <v>0</v>
      </c>
      <c r="AF3370" s="1">
        <v>1</v>
      </c>
      <c r="AG3370" s="1" t="s">
        <v>6725</v>
      </c>
      <c r="AH3370" s="1" t="s">
        <v>6726</v>
      </c>
      <c r="AI3370" s="1" t="str">
        <f>TRIM(MID(SUBSTITUTE($H3370,",",REPT(" ",200)),(LEN($H3370)-LEN(SUBSTITUTE($H3370,",",""))-2)*200+1,200))</f>
        <v>Central Visayas</v>
      </c>
      <c r="AJ3370" s="1" t="s">
        <v>55</v>
      </c>
      <c r="AL3370" s="2">
        <v>0</v>
      </c>
      <c r="AM3370" s="1"/>
    </row>
    <row r="3371" spans="1:39" ht="12.75" customHeight="1">
      <c r="A3371" s="1"/>
      <c r="B3371" s="1" t="s">
        <v>11974</v>
      </c>
      <c r="C3371" s="1" t="s">
        <v>11975</v>
      </c>
      <c r="D3371" s="3" t="str">
        <f ca="1">IFERROR(__xludf.DUMMYFUNCTION("PROPER(REGEXEXTRACT(B3135, ""(?:https?:\/\/)?(?:www\.)?([a-zA-Z0-9-]+)\.""))"),"Skyscanner")</f>
        <v>Skyscanner</v>
      </c>
      <c r="E3371" s="1" t="s">
        <v>11976</v>
      </c>
      <c r="F3371" s="1">
        <v>12.003439999999999</v>
      </c>
      <c r="G3371" s="1">
        <v>120.20119</v>
      </c>
      <c r="H3371" s="1" t="s">
        <v>11086</v>
      </c>
      <c r="I3371" s="1" t="s">
        <v>3119</v>
      </c>
      <c r="J3371" s="1">
        <f>IF(K3371="URBAN",1,IF(K3371="SUBURBAN",2,IF(K3371="RURAL",3,"")))</f>
        <v>1</v>
      </c>
      <c r="K3371" s="1" t="s">
        <v>42</v>
      </c>
      <c r="L3371" s="18">
        <v>46082</v>
      </c>
      <c r="M3371" s="49">
        <v>0.58333333333333337</v>
      </c>
      <c r="N3371" s="18">
        <v>46083</v>
      </c>
      <c r="O3371" s="56">
        <v>0.5</v>
      </c>
      <c r="P3371" s="31" t="str">
        <f>TEXT($L3371, "dddd")</f>
        <v>Sunday</v>
      </c>
      <c r="Q3371" s="39" t="s">
        <v>207</v>
      </c>
      <c r="R3371" s="39">
        <v>1334</v>
      </c>
      <c r="S3371" s="1" t="str">
        <f>IF(OR(MONTH(L3371)=12, MONTH(L3371)&lt;=5), "Dry Season", "Wet Season")</f>
        <v>Dry Season</v>
      </c>
      <c r="T3371" s="1">
        <v>1</v>
      </c>
      <c r="U3371" s="1">
        <v>1</v>
      </c>
      <c r="V3371" s="1">
        <v>0</v>
      </c>
      <c r="W3371" s="2">
        <f>IF(ISNUMBER(SEARCH("N/A", X3371)), 0, 1)</f>
        <v>0</v>
      </c>
      <c r="X3371" s="1" t="s">
        <v>44</v>
      </c>
      <c r="Y3371" s="1"/>
      <c r="Z3371" s="1"/>
      <c r="AA3371" s="11" cm="1">
        <f t="array" ref="AA3371">IF(ISBLANK(Y3371), 0, VINCentyInvDistance(F3371,G3371,Y3371,Z3371))</f>
        <v>0</v>
      </c>
      <c r="AB3371" s="1">
        <v>0</v>
      </c>
      <c r="AC3371" s="1">
        <v>0</v>
      </c>
      <c r="AD3371" s="1">
        <v>0</v>
      </c>
      <c r="AE3371" s="1">
        <v>42</v>
      </c>
      <c r="AF3371" s="1">
        <v>1</v>
      </c>
      <c r="AG3371" s="1" t="s">
        <v>3284</v>
      </c>
      <c r="AH3371" s="1" t="s">
        <v>1597</v>
      </c>
      <c r="AI3371" s="1" t="str">
        <f>TRIM(MID(SUBSTITUTE($H3371,",",REPT(" ",200)),(LEN($H3371)-LEN(SUBSTITUTE($H3371,",",""))-2)*200+1,200))</f>
        <v>Mimaropa</v>
      </c>
      <c r="AJ3371" s="1" t="s">
        <v>55</v>
      </c>
      <c r="AK3371" t="s">
        <v>4166</v>
      </c>
      <c r="AL3371" s="2">
        <v>0</v>
      </c>
      <c r="AM3371" s="1" t="s">
        <v>11977</v>
      </c>
    </row>
    <row r="3372" spans="1:39" ht="12.75" customHeight="1">
      <c r="A3372" s="1"/>
      <c r="B3372" s="1" t="s">
        <v>12024</v>
      </c>
      <c r="C3372" s="1" t="s">
        <v>12025</v>
      </c>
      <c r="D3372" s="3" t="str">
        <f ca="1">IFERROR(__xludf.DUMMYFUNCTION("PROPER(REGEXEXTRACT(B3147, ""(?:https?:\/\/)?(?:www\.)?([a-zA-Z0-9-]+)\.""))"),"Skyscanner")</f>
        <v>Skyscanner</v>
      </c>
      <c r="E3372" s="1" t="s">
        <v>12026</v>
      </c>
      <c r="F3372" s="1">
        <v>13.943099999999999</v>
      </c>
      <c r="G3372" s="1">
        <v>121.6048</v>
      </c>
      <c r="H3372" s="1" t="s">
        <v>12027</v>
      </c>
      <c r="I3372" s="1" t="s">
        <v>3119</v>
      </c>
      <c r="J3372" s="1">
        <f>IF(K3372="URBAN",1,IF(K3372="SUBURBAN",2,IF(K3372="RURAL",3,"")))</f>
        <v>1</v>
      </c>
      <c r="K3372" s="1" t="s">
        <v>42</v>
      </c>
      <c r="L3372" s="18">
        <v>46082</v>
      </c>
      <c r="M3372" s="49">
        <v>0.58333333333333337</v>
      </c>
      <c r="N3372" s="18">
        <v>46083</v>
      </c>
      <c r="O3372" s="56">
        <v>0.54166666666666663</v>
      </c>
      <c r="P3372" s="31" t="str">
        <f>TEXT($L3372, "dddd")</f>
        <v>Sunday</v>
      </c>
      <c r="Q3372" s="39" t="s">
        <v>111</v>
      </c>
      <c r="R3372" s="39">
        <v>938</v>
      </c>
      <c r="S3372" s="1" t="str">
        <f>IF(OR(MONTH(L3372)=12, MONTH(L3372)&lt;=5), "Dry Season", "Wet Season")</f>
        <v>Dry Season</v>
      </c>
      <c r="T3372" s="1">
        <v>1</v>
      </c>
      <c r="U3372" s="1">
        <v>0</v>
      </c>
      <c r="V3372" s="1">
        <v>0</v>
      </c>
      <c r="W3372" s="2">
        <f>IF(ISNUMBER(SEARCH("N/A", X3372)), 0, 1)</f>
        <v>1</v>
      </c>
      <c r="X3372" s="1" t="s">
        <v>1595</v>
      </c>
      <c r="Y3372" s="1">
        <v>9.7439737999999991</v>
      </c>
      <c r="Z3372" s="1">
        <v>118.7402726</v>
      </c>
      <c r="AA3372" s="11" cm="1">
        <f t="array" ref="AA3372">IF(ISBLANK(Y3372), 0, VINCentyInvDistance(F3372,G3372,Y3372,Z3372))</f>
        <v>559598.30601056584</v>
      </c>
      <c r="AB3372" s="1">
        <v>0</v>
      </c>
      <c r="AC3372" s="1">
        <v>7.4</v>
      </c>
      <c r="AD3372" s="1">
        <v>4.8</v>
      </c>
      <c r="AE3372" s="1">
        <v>3</v>
      </c>
      <c r="AF3372" s="1">
        <v>1</v>
      </c>
      <c r="AG3372" s="1" t="s">
        <v>1596</v>
      </c>
      <c r="AH3372" s="1" t="s">
        <v>1597</v>
      </c>
      <c r="AI3372" s="1" t="str">
        <f>TRIM(MID(SUBSTITUTE($H3372,",",REPT(" ",200)),(LEN($H3372)-LEN(SUBSTITUTE($H3372,",",""))-2)*200+1,200))</f>
        <v>Calabarzon</v>
      </c>
      <c r="AJ3372" s="1" t="s">
        <v>55</v>
      </c>
      <c r="AK3372" t="s">
        <v>12028</v>
      </c>
      <c r="AL3372" s="2">
        <v>0</v>
      </c>
      <c r="AM3372" s="1"/>
    </row>
    <row r="3373" spans="1:39" ht="12.75" customHeight="1">
      <c r="A3373" s="1"/>
      <c r="B3373" s="1" t="s">
        <v>12041</v>
      </c>
      <c r="C3373" s="1" t="s">
        <v>12042</v>
      </c>
      <c r="D3373" s="3" t="str">
        <f ca="1">IFERROR(__xludf.DUMMYFUNCTION("PROPER(REGEXEXTRACT(B3151, ""(?:https?:\/\/)?(?:www\.)?([a-zA-Z0-9-]+)\.""))"),"Google")</f>
        <v>Google</v>
      </c>
      <c r="E3373" s="1" t="s">
        <v>11851</v>
      </c>
      <c r="F3373" s="1">
        <v>8.9320599999999999</v>
      </c>
      <c r="G3373" s="1">
        <v>125.52670000000001</v>
      </c>
      <c r="H3373" s="1" t="s">
        <v>11852</v>
      </c>
      <c r="I3373" s="1" t="s">
        <v>5875</v>
      </c>
      <c r="J3373" s="1">
        <f>IF(K3373="URBAN",1,IF(K3373="SUBURBAN",2,IF(K3373="RURAL",3,"")))</f>
        <v>1</v>
      </c>
      <c r="K3373" s="1" t="s">
        <v>42</v>
      </c>
      <c r="L3373" s="18">
        <v>46082</v>
      </c>
      <c r="M3373" s="49">
        <v>0.625</v>
      </c>
      <c r="N3373" s="18">
        <v>46083</v>
      </c>
      <c r="O3373" s="56">
        <v>0.5</v>
      </c>
      <c r="P3373" s="31" t="str">
        <f>TEXT($L3373, "dddd")</f>
        <v>Sunday</v>
      </c>
      <c r="Q3373" s="39" t="s">
        <v>111</v>
      </c>
      <c r="R3373" s="39">
        <v>2029</v>
      </c>
      <c r="S3373" s="1" t="str">
        <f>IF(OR(MONTH(L3373)=12, MONTH(L3373)&lt;=5), "Dry Season", "Wet Season")</f>
        <v>Dry Season</v>
      </c>
      <c r="T3373" s="1">
        <v>1</v>
      </c>
      <c r="U3373" s="1">
        <v>0</v>
      </c>
      <c r="V3373" s="1">
        <v>0</v>
      </c>
      <c r="W3373" s="2">
        <f>IF(ISNUMBER(SEARCH("N/A", X3373)), 0, 1)</f>
        <v>1</v>
      </c>
      <c r="X3373" s="1" t="s">
        <v>4609</v>
      </c>
      <c r="Y3373" s="1">
        <v>11.245350200000001</v>
      </c>
      <c r="Z3373" s="1">
        <v>125.0017186</v>
      </c>
      <c r="AA3373" s="11" cm="1">
        <f t="array" ref="AA3373">IF(ISBLANK(Y3373), 0, VINCentyInvDistance(F3373,G3373,Y3373,Z3373))</f>
        <v>262259.2775419323</v>
      </c>
      <c r="AB3373" s="1">
        <v>0</v>
      </c>
      <c r="AC3373" s="1">
        <v>0</v>
      </c>
      <c r="AD3373" s="1">
        <v>0</v>
      </c>
      <c r="AE3373" s="1">
        <v>39</v>
      </c>
      <c r="AF3373" s="1">
        <v>1</v>
      </c>
      <c r="AG3373" s="1" t="s">
        <v>5879</v>
      </c>
      <c r="AH3373" s="1" t="s">
        <v>5880</v>
      </c>
      <c r="AI3373" s="1" t="str">
        <f>TRIM(MID(SUBSTITUTE($H3373,",",REPT(" ",200)),(LEN($H3373)-LEN(SUBSTITUTE($H3373,",",""))-2)*200+1,200))</f>
        <v>Caraga</v>
      </c>
      <c r="AJ3373" s="1" t="s">
        <v>55</v>
      </c>
      <c r="AL3373" s="2">
        <v>0</v>
      </c>
      <c r="AM3373" s="1"/>
    </row>
    <row r="3374" spans="1:39" ht="12.75" customHeight="1">
      <c r="A3374" s="1"/>
      <c r="B3374" s="1" t="s">
        <v>11873</v>
      </c>
      <c r="C3374" s="1" t="s">
        <v>12054</v>
      </c>
      <c r="D3374" s="3" t="str">
        <f ca="1">IFERROR(__xludf.DUMMYFUNCTION("PROPER(REGEXEXTRACT(B3157, ""(?:https?:\/\/)?(?:www\.)?([a-zA-Z0-9-]+)\.""))"),"Google")</f>
        <v>Google</v>
      </c>
      <c r="E3374" s="1" t="s">
        <v>11875</v>
      </c>
      <c r="F3374" s="1">
        <v>10.3042</v>
      </c>
      <c r="G3374" s="1">
        <v>123.87711</v>
      </c>
      <c r="H3374" s="1" t="s">
        <v>11872</v>
      </c>
      <c r="I3374" s="1" t="s">
        <v>2622</v>
      </c>
      <c r="J3374" s="1">
        <f>IF(K3374="URBAN",1,IF(K3374="SUBURBAN",2,IF(K3374="RURAL",3,"")))</f>
        <v>1</v>
      </c>
      <c r="K3374" s="1" t="s">
        <v>42</v>
      </c>
      <c r="L3374" s="18">
        <v>46082</v>
      </c>
      <c r="M3374" s="49">
        <v>0.625</v>
      </c>
      <c r="N3374" s="18">
        <v>46083</v>
      </c>
      <c r="O3374" s="56">
        <v>0.5</v>
      </c>
      <c r="P3374" s="31" t="str">
        <f>TEXT($L3374, "dddd")</f>
        <v>Sunday</v>
      </c>
      <c r="Q3374" s="39" t="s">
        <v>117</v>
      </c>
      <c r="R3374" s="39">
        <v>1200</v>
      </c>
      <c r="S3374" s="1" t="str">
        <f>IF(OR(MONTH(L3374)=12, MONTH(L3374)&lt;=5), "Dry Season", "Wet Season")</f>
        <v>Dry Season</v>
      </c>
      <c r="T3374" s="1">
        <v>1</v>
      </c>
      <c r="U3374" s="1">
        <v>0</v>
      </c>
      <c r="V3374" s="1">
        <v>0</v>
      </c>
      <c r="W3374" s="2">
        <f>IF(ISNUMBER(SEARCH("N/A", X3374)), 0, 1)</f>
        <v>0</v>
      </c>
      <c r="X3374" s="1" t="s">
        <v>44</v>
      </c>
      <c r="Y3374" s="1"/>
      <c r="Z3374" s="1"/>
      <c r="AA3374" s="11" cm="1">
        <f t="array" ref="AA3374">IF(ISBLANK(Y3374), 0, VINCentyInvDistance(F3374,G3374,Y3374,Z3374))</f>
        <v>0</v>
      </c>
      <c r="AB3374" s="1">
        <v>0</v>
      </c>
      <c r="AC3374" s="1">
        <v>0</v>
      </c>
      <c r="AD3374" s="1">
        <v>0</v>
      </c>
      <c r="AE3374" s="1">
        <v>0</v>
      </c>
      <c r="AF3374" s="1">
        <v>1</v>
      </c>
      <c r="AG3374" s="1" t="s">
        <v>731</v>
      </c>
      <c r="AH3374" s="1" t="s">
        <v>731</v>
      </c>
      <c r="AI3374" s="1" t="str">
        <f>TRIM(MID(SUBSTITUTE($H3374,",",REPT(" ",200)),(LEN($H3374)-LEN(SUBSTITUTE($H3374,",",""))-2)*200+1,200))</f>
        <v>Central Visayas</v>
      </c>
      <c r="AJ3374" s="1" t="s">
        <v>55</v>
      </c>
      <c r="AL3374" s="2">
        <v>0</v>
      </c>
      <c r="AM3374" s="1" t="s">
        <v>11877</v>
      </c>
    </row>
    <row r="3375" spans="1:39" ht="12.75" customHeight="1">
      <c r="A3375" s="1"/>
      <c r="B3375" s="1" t="s">
        <v>11882</v>
      </c>
      <c r="C3375" s="1" t="s">
        <v>12056</v>
      </c>
      <c r="D3375" s="3" t="str">
        <f ca="1">IFERROR(__xludf.DUMMYFUNCTION("PROPER(REGEXEXTRACT(B3159, ""(?:https?:\/\/)?(?:www\.)?([a-zA-Z0-9-]+)\.""))"),"Google")</f>
        <v>Google</v>
      </c>
      <c r="E3375" s="1" t="s">
        <v>11884</v>
      </c>
      <c r="F3375" s="1">
        <v>9.7436600000000002</v>
      </c>
      <c r="G3375" s="1">
        <v>118.74572000000001</v>
      </c>
      <c r="H3375" s="1" t="s">
        <v>11885</v>
      </c>
      <c r="I3375" s="1" t="s">
        <v>50</v>
      </c>
      <c r="J3375" s="1">
        <f>IF(K3375="URBAN",1,IF(K3375="SUBURBAN",2,IF(K3375="RURAL",3,"")))</f>
        <v>1</v>
      </c>
      <c r="K3375" s="1" t="s">
        <v>42</v>
      </c>
      <c r="L3375" s="18">
        <v>46082</v>
      </c>
      <c r="M3375" s="49">
        <v>0.625</v>
      </c>
      <c r="N3375" s="18">
        <v>46083</v>
      </c>
      <c r="O3375" s="56">
        <v>0.5</v>
      </c>
      <c r="P3375" s="31" t="str">
        <f>TEXT($L3375, "dddd")</f>
        <v>Sunday</v>
      </c>
      <c r="Q3375" s="39" t="s">
        <v>12057</v>
      </c>
      <c r="R3375" s="39">
        <v>1144</v>
      </c>
      <c r="S3375" s="1" t="str">
        <f>IF(OR(MONTH(L3375)=12, MONTH(L3375)&lt;=5), "Dry Season", "Wet Season")</f>
        <v>Dry Season</v>
      </c>
      <c r="T3375" s="1">
        <v>1</v>
      </c>
      <c r="U3375" s="1">
        <v>0</v>
      </c>
      <c r="V3375" s="1">
        <v>0</v>
      </c>
      <c r="W3375" s="2">
        <f>IF(ISNUMBER(SEARCH("N/A", X3375)), 0, 1)</f>
        <v>1</v>
      </c>
      <c r="X3375" s="1" t="s">
        <v>124</v>
      </c>
      <c r="Y3375" s="1">
        <v>14.5352172</v>
      </c>
      <c r="Z3375" s="1">
        <v>120.9819432</v>
      </c>
      <c r="AA3375" s="11" cm="1">
        <f t="array" ref="AA3375">IF(ISBLANK(Y3375), 0, VINCentyInvDistance(F3375,G3375,Y3375,Z3375))</f>
        <v>583242.00353470806</v>
      </c>
      <c r="AB3375" s="1">
        <v>0</v>
      </c>
      <c r="AC3375" s="1">
        <v>0</v>
      </c>
      <c r="AD3375" s="1">
        <v>0</v>
      </c>
      <c r="AE3375" s="1">
        <v>8</v>
      </c>
      <c r="AF3375" s="1">
        <v>1</v>
      </c>
      <c r="AG3375" s="1" t="s">
        <v>159</v>
      </c>
      <c r="AH3375" s="1" t="s">
        <v>160</v>
      </c>
      <c r="AI3375" s="1" t="str">
        <f>TRIM(MID(SUBSTITUTE($H3375,",",REPT(" ",200)),(LEN($H3375)-LEN(SUBSTITUTE($H3375,",",""))-2)*200+1,200))</f>
        <v>Mimaropa</v>
      </c>
      <c r="AJ3375" s="1" t="s">
        <v>55</v>
      </c>
      <c r="AL3375" s="2">
        <v>0</v>
      </c>
      <c r="AM3375" s="1"/>
    </row>
    <row r="3376" spans="1:39" ht="12.75" customHeight="1">
      <c r="A3376" s="1"/>
      <c r="B3376" s="1" t="s">
        <v>11886</v>
      </c>
      <c r="C3376" s="1" t="s">
        <v>12058</v>
      </c>
      <c r="D3376" s="3" t="str">
        <f ca="1">IFERROR(__xludf.DUMMYFUNCTION("PROPER(REGEXEXTRACT(B3160, ""(?:https?:\/\/)?(?:www\.)?([a-zA-Z0-9-]+)\.""))"),"Google")</f>
        <v>Google</v>
      </c>
      <c r="E3376" s="1" t="s">
        <v>11888</v>
      </c>
      <c r="F3376" s="1">
        <v>9.9498499999999996</v>
      </c>
      <c r="G3376" s="1">
        <v>123.36866999999999</v>
      </c>
      <c r="H3376" s="1" t="s">
        <v>11889</v>
      </c>
      <c r="I3376" s="1" t="s">
        <v>3119</v>
      </c>
      <c r="J3376" s="1">
        <f>IF(K3376="URBAN",1,IF(K3376="SUBURBAN",2,IF(K3376="RURAL",3,"")))</f>
        <v>1</v>
      </c>
      <c r="K3376" s="1" t="s">
        <v>42</v>
      </c>
      <c r="L3376" s="18">
        <v>46082</v>
      </c>
      <c r="M3376" s="49">
        <v>0.625</v>
      </c>
      <c r="N3376" s="18">
        <v>46083</v>
      </c>
      <c r="O3376" s="56">
        <v>0.5</v>
      </c>
      <c r="P3376" s="31" t="str">
        <f>TEXT($L3376, "dddd")</f>
        <v>Sunday</v>
      </c>
      <c r="Q3376" s="39" t="s">
        <v>117</v>
      </c>
      <c r="R3376" s="39">
        <v>900</v>
      </c>
      <c r="S3376" s="1" t="str">
        <f>IF(OR(MONTH(L3376)=12, MONTH(L3376)&lt;=5), "Dry Season", "Wet Season")</f>
        <v>Dry Season</v>
      </c>
      <c r="T3376" s="1">
        <v>1</v>
      </c>
      <c r="U3376" s="1">
        <v>1</v>
      </c>
      <c r="V3376" s="1">
        <v>0</v>
      </c>
      <c r="W3376" s="2">
        <f>IF(ISNUMBER(SEARCH("N/A", X3376)), 0, 1)</f>
        <v>1</v>
      </c>
      <c r="X3376" s="1" t="s">
        <v>3131</v>
      </c>
      <c r="Y3376" s="1">
        <v>9.7670356999999992</v>
      </c>
      <c r="Z3376" s="1">
        <v>118.74822469999999</v>
      </c>
      <c r="AA3376" s="11" cm="1">
        <f t="array" ref="AA3376">IF(ISBLANK(Y3376), 0, VINCentyInvDistance(F3376,G3376,Y3376,Z3376))</f>
        <v>507199.36622568971</v>
      </c>
      <c r="AB3376" s="1">
        <v>0</v>
      </c>
      <c r="AC3376" s="1">
        <v>0</v>
      </c>
      <c r="AD3376" s="1">
        <v>0</v>
      </c>
      <c r="AE3376" s="1">
        <v>87</v>
      </c>
      <c r="AF3376" s="1">
        <v>1</v>
      </c>
      <c r="AG3376" s="1" t="s">
        <v>3132</v>
      </c>
      <c r="AH3376" s="1" t="s">
        <v>1597</v>
      </c>
      <c r="AI3376" s="1" t="str">
        <f>TRIM(MID(SUBSTITUTE($H3376,",",REPT(" ",200)),(LEN($H3376)-LEN(SUBSTITUTE($H3376,",",""))-2)*200+1,200))</f>
        <v>Central Visayas</v>
      </c>
      <c r="AJ3376" s="1" t="s">
        <v>55</v>
      </c>
      <c r="AL3376" s="2">
        <v>0</v>
      </c>
      <c r="AM3376" s="1"/>
    </row>
    <row r="3377" spans="1:39" ht="12.75" customHeight="1">
      <c r="A3377" s="1"/>
      <c r="B3377" s="1" t="s">
        <v>11902</v>
      </c>
      <c r="C3377" s="1" t="s">
        <v>12063</v>
      </c>
      <c r="D3377" s="3" t="str">
        <f ca="1">IFERROR(__xludf.DUMMYFUNCTION("PROPER(REGEXEXTRACT(B3164, ""(?:https?:\/\/)?(?:www\.)?([a-zA-Z0-9-]+)\.""))"),"Google")</f>
        <v>Google</v>
      </c>
      <c r="E3377" s="1" t="s">
        <v>11904</v>
      </c>
      <c r="F3377" s="1">
        <v>14.577349999999999</v>
      </c>
      <c r="G3377" s="1">
        <v>121.05042</v>
      </c>
      <c r="H3377" s="1" t="s">
        <v>11905</v>
      </c>
      <c r="I3377" s="1" t="s">
        <v>2622</v>
      </c>
      <c r="J3377" s="1">
        <f>IF(K3377="URBAN",1,IF(K3377="SUBURBAN",2,IF(K3377="RURAL",3,"")))</f>
        <v>1</v>
      </c>
      <c r="K3377" s="1" t="s">
        <v>42</v>
      </c>
      <c r="L3377" s="18">
        <v>46082</v>
      </c>
      <c r="M3377" s="49">
        <v>0.625</v>
      </c>
      <c r="N3377" s="18">
        <v>46083</v>
      </c>
      <c r="O3377" s="56">
        <v>0.54166666666666663</v>
      </c>
      <c r="P3377" s="31" t="str">
        <f>TEXT($L3377, "dddd")</f>
        <v>Sunday</v>
      </c>
      <c r="Q3377" s="39" t="s">
        <v>111</v>
      </c>
      <c r="R3377" s="39">
        <v>1718</v>
      </c>
      <c r="S3377" s="1" t="str">
        <f>IF(OR(MONTH(L3377)=12, MONTH(L3377)&lt;=5), "Dry Season", "Wet Season")</f>
        <v>Dry Season</v>
      </c>
      <c r="T3377" s="1">
        <v>1</v>
      </c>
      <c r="U3377" s="1">
        <v>1</v>
      </c>
      <c r="V3377" s="1">
        <v>0</v>
      </c>
      <c r="W3377" s="2">
        <f>IF(ISNUMBER(SEARCH("N/A", X3377)), 0, 1)</f>
        <v>0</v>
      </c>
      <c r="X3377" s="1" t="s">
        <v>44</v>
      </c>
      <c r="Y3377" s="1"/>
      <c r="Z3377" s="1"/>
      <c r="AA3377" s="11" cm="1">
        <f t="array" ref="AA3377">IF(ISBLANK(Y3377), 0, VINCentyInvDistance(F3377,G3377,Y3377,Z3377))</f>
        <v>0</v>
      </c>
      <c r="AB3377" s="1">
        <v>0</v>
      </c>
      <c r="AC3377" s="1">
        <v>0</v>
      </c>
      <c r="AD3377" s="1">
        <v>0</v>
      </c>
      <c r="AE3377" s="1">
        <v>0</v>
      </c>
      <c r="AF3377" s="1">
        <v>1</v>
      </c>
      <c r="AG3377" s="1" t="s">
        <v>731</v>
      </c>
      <c r="AH3377" s="1" t="s">
        <v>731</v>
      </c>
      <c r="AI3377" s="1" t="str">
        <f>TRIM(MID(SUBSTITUTE($H3377,",",REPT(" ",200)),(LEN($H3377)-LEN(SUBSTITUTE($H3377,",",""))-2)*200+1,200))</f>
        <v>Metro Manila</v>
      </c>
      <c r="AJ3377" s="1" t="s">
        <v>55</v>
      </c>
      <c r="AL3377" s="2">
        <v>0</v>
      </c>
      <c r="AM3377" s="1"/>
    </row>
    <row r="3378" spans="1:39" ht="12.75" customHeight="1">
      <c r="A3378" s="1"/>
      <c r="B3378" s="1" t="s">
        <v>11906</v>
      </c>
      <c r="C3378" s="1" t="s">
        <v>12064</v>
      </c>
      <c r="D3378" s="3" t="str">
        <f ca="1">IFERROR(__xludf.DUMMYFUNCTION("PROPER(REGEXEXTRACT(B3165, ""(?:https?:\/\/)?(?:www\.)?([a-zA-Z0-9-]+)\.""))"),"Skyscanner")</f>
        <v>Skyscanner</v>
      </c>
      <c r="E3378" s="1" t="s">
        <v>12065</v>
      </c>
      <c r="F3378" s="1">
        <v>10.392917799999999</v>
      </c>
      <c r="G3378" s="1">
        <v>123.98000570000001</v>
      </c>
      <c r="H3378" s="1" t="s">
        <v>12066</v>
      </c>
      <c r="I3378" s="1" t="s">
        <v>50</v>
      </c>
      <c r="J3378" s="1">
        <f>IF(K3378="URBAN",1,IF(K3378="SUBURBAN",2,IF(K3378="RURAL",3,"")))</f>
        <v>1</v>
      </c>
      <c r="K3378" s="1" t="s">
        <v>42</v>
      </c>
      <c r="L3378" s="18">
        <v>46082</v>
      </c>
      <c r="M3378" s="49">
        <v>0.58333333333333337</v>
      </c>
      <c r="N3378" s="18">
        <v>46083</v>
      </c>
      <c r="O3378" s="56">
        <v>0.5</v>
      </c>
      <c r="P3378" s="31" t="str">
        <f>TEXT($L3378, "dddd")</f>
        <v>Sunday</v>
      </c>
      <c r="Q3378" s="39" t="s">
        <v>1090</v>
      </c>
      <c r="R3378" s="39">
        <v>1000</v>
      </c>
      <c r="S3378" s="1" t="str">
        <f>IF(OR(MONTH(L3378)=12, MONTH(L3378)&lt;=5), "Dry Season", "Wet Season")</f>
        <v>Dry Season</v>
      </c>
      <c r="T3378" s="1">
        <v>1</v>
      </c>
      <c r="U3378" s="1">
        <v>0</v>
      </c>
      <c r="V3378" s="1">
        <v>0</v>
      </c>
      <c r="W3378" s="2">
        <f>IF(ISNUMBER(SEARCH("N/A", X3378)), 0, 1)</f>
        <v>1</v>
      </c>
      <c r="X3378" s="1" t="s">
        <v>1613</v>
      </c>
      <c r="Y3378" s="1">
        <v>14.585597</v>
      </c>
      <c r="Z3378" s="1">
        <v>121.05717</v>
      </c>
      <c r="AA3378" s="11" cm="1">
        <f t="array" ref="AA3378">IF(ISBLANK(Y3378), 0, VINCentyInvDistance(F3378,G3378,Y3378,Z3378))</f>
        <v>562160.0122482588</v>
      </c>
      <c r="AB3378" s="1">
        <v>0</v>
      </c>
      <c r="AC3378" s="1">
        <v>0</v>
      </c>
      <c r="AD3378" s="1">
        <v>0</v>
      </c>
      <c r="AE3378" s="1">
        <v>0</v>
      </c>
      <c r="AF3378" s="1">
        <v>1</v>
      </c>
      <c r="AG3378" s="1" t="s">
        <v>6849</v>
      </c>
      <c r="AH3378" s="1" t="s">
        <v>6850</v>
      </c>
      <c r="AI3378" s="1" t="str">
        <f>TRIM(MID(SUBSTITUTE($H3378,",",REPT(" ",200)),(LEN($H3378)-LEN(SUBSTITUTE($H3378,",",""))-2)*200+1,200))</f>
        <v>Central Visayas</v>
      </c>
      <c r="AJ3378" s="1" t="s">
        <v>55</v>
      </c>
      <c r="AK3378" t="s">
        <v>17443</v>
      </c>
      <c r="AL3378" s="2">
        <v>0</v>
      </c>
      <c r="AM3378" s="1"/>
    </row>
    <row r="3379" spans="1:39" ht="12.75" customHeight="1">
      <c r="A3379" s="1"/>
      <c r="B3379" s="1" t="s">
        <v>11920</v>
      </c>
      <c r="C3379" s="1" t="s">
        <v>12069</v>
      </c>
      <c r="D3379" s="3" t="str">
        <f ca="1">IFERROR(__xludf.DUMMYFUNCTION("PROPER(REGEXEXTRACT(B3168, ""(?:https?:\/\/)?(?:www\.)?([a-zA-Z0-9-]+)\.""))"),"Google")</f>
        <v>Google</v>
      </c>
      <c r="E3379" s="1" t="s">
        <v>12070</v>
      </c>
      <c r="F3379" s="1">
        <v>16.41311</v>
      </c>
      <c r="G3379" s="1">
        <v>120.60661</v>
      </c>
      <c r="H3379" s="1" t="s">
        <v>12071</v>
      </c>
      <c r="I3379" s="1" t="s">
        <v>2622</v>
      </c>
      <c r="J3379" s="1">
        <f>IF(K3379="URBAN",1,IF(K3379="SUBURBAN",2,IF(K3379="RURAL",3,"")))</f>
        <v>1</v>
      </c>
      <c r="K3379" s="1" t="s">
        <v>42</v>
      </c>
      <c r="L3379" s="18">
        <v>46082</v>
      </c>
      <c r="M3379" s="49">
        <v>0.625</v>
      </c>
      <c r="N3379" s="18">
        <v>46083</v>
      </c>
      <c r="O3379" s="56">
        <v>0.45833333333333331</v>
      </c>
      <c r="P3379" s="31" t="str">
        <f>TEXT($L3379, "dddd")</f>
        <v>Sunday</v>
      </c>
      <c r="Q3379" s="39" t="s">
        <v>111</v>
      </c>
      <c r="R3379" s="39">
        <v>2434</v>
      </c>
      <c r="S3379" s="1" t="str">
        <f>IF(OR(MONTH(L3379)=12, MONTH(L3379)&lt;=5), "Dry Season", "Wet Season")</f>
        <v>Dry Season</v>
      </c>
      <c r="T3379" s="1">
        <v>1</v>
      </c>
      <c r="U3379" s="1">
        <v>1</v>
      </c>
      <c r="V3379" s="1">
        <v>0</v>
      </c>
      <c r="W3379" s="2">
        <f>IF(ISNUMBER(SEARCH("N/A", X3379)), 0, 1)</f>
        <v>0</v>
      </c>
      <c r="X3379" s="1" t="s">
        <v>44</v>
      </c>
      <c r="Y3379" s="1"/>
      <c r="Z3379" s="1"/>
      <c r="AA3379" s="11" cm="1">
        <f t="array" ref="AA3379">IF(ISBLANK(Y3379), 0, VINCentyInvDistance(F3379,G3379,Y3379,Z3379))</f>
        <v>0</v>
      </c>
      <c r="AB3379" s="1">
        <v>0</v>
      </c>
      <c r="AC3379" s="1">
        <v>0</v>
      </c>
      <c r="AD3379" s="1">
        <v>0</v>
      </c>
      <c r="AE3379" s="1">
        <v>8</v>
      </c>
      <c r="AF3379" s="1">
        <v>1</v>
      </c>
      <c r="AG3379" s="1" t="str">
        <f>TRIM(MID(SUBSTITUTE($H3379,",",REPT(" ",200)),(LEN($H3379)-LEN(SUBSTITUTE($H3379,",",""))-4)*200+1,200))</f>
        <v>Central Business District</v>
      </c>
      <c r="AH3379" s="1" t="str">
        <f>TRIM(MID(SUBSTITUTE($H3379,",",REPT(" ",200)),(LEN($H3379)-LEN(SUBSTITUTE($H3379,",",""))-3)*200+1,200))</f>
        <v>Baguio</v>
      </c>
      <c r="AI3379" s="1" t="str">
        <f>TRIM(MID(SUBSTITUTE($H3379,",",REPT(" ",200)),(LEN($H3379)-LEN(SUBSTITUTE($H3379,",",""))-2)*200+1,200))</f>
        <v>Cordillera Administrative Region</v>
      </c>
      <c r="AJ3379" s="1" t="str">
        <f>TRIM(MID(SUBSTITUTE($H3379,",",REPT(" ",200)),(LEN($H3379)-LEN(SUBSTITUTE($H3379,",",""))-0)*200+1,200))</f>
        <v>Philippines</v>
      </c>
      <c r="AL3379" s="2">
        <v>0</v>
      </c>
      <c r="AM3379" s="1"/>
    </row>
    <row r="3380" spans="1:39" ht="12.75" customHeight="1">
      <c r="A3380" s="1"/>
      <c r="B3380" s="1" t="s">
        <v>12072</v>
      </c>
      <c r="C3380" s="1" t="s">
        <v>12073</v>
      </c>
      <c r="D3380" s="3" t="str">
        <f ca="1">IFERROR(__xludf.DUMMYFUNCTION("PROPER(REGEXEXTRACT(B3169, ""(?:https?:\/\/)?(?:www\.)?([a-zA-Z0-9-]+)\.""))"),"Skyscanner")</f>
        <v>Skyscanner</v>
      </c>
      <c r="E3380" s="1" t="s">
        <v>12074</v>
      </c>
      <c r="F3380" s="1">
        <v>13.142519999999999</v>
      </c>
      <c r="G3380" s="1">
        <v>123.73411</v>
      </c>
      <c r="H3380" s="1" t="s">
        <v>12075</v>
      </c>
      <c r="I3380" s="1" t="s">
        <v>2395</v>
      </c>
      <c r="J3380" s="1">
        <f>IF(K3380="URBAN",1,IF(K3380="SUBURBAN",2,IF(K3380="RURAL",3,"")))</f>
        <v>1</v>
      </c>
      <c r="K3380" s="1" t="s">
        <v>42</v>
      </c>
      <c r="L3380" s="18">
        <v>46082</v>
      </c>
      <c r="M3380" s="49">
        <v>0.58333333333333337</v>
      </c>
      <c r="N3380" s="18">
        <v>46083</v>
      </c>
      <c r="O3380" s="56">
        <v>0.54166666666666663</v>
      </c>
      <c r="P3380" s="31" t="str">
        <f>TEXT($L3380, "dddd")</f>
        <v>Sunday</v>
      </c>
      <c r="Q3380" s="39" t="s">
        <v>207</v>
      </c>
      <c r="R3380" s="39">
        <v>1008</v>
      </c>
      <c r="S3380" s="1" t="str">
        <f>IF(OR(MONTH(L3380)=12, MONTH(L3380)&lt;=5), "Dry Season", "Wet Season")</f>
        <v>Dry Season</v>
      </c>
      <c r="T3380" s="1">
        <v>1</v>
      </c>
      <c r="U3380" s="1">
        <v>1</v>
      </c>
      <c r="V3380" s="1">
        <v>0</v>
      </c>
      <c r="W3380" s="2">
        <f>IF(ISNUMBER(SEARCH("N/A", X3380)), 0, 1)</f>
        <v>1</v>
      </c>
      <c r="X3380" s="1" t="s">
        <v>9830</v>
      </c>
      <c r="Y3380" s="1">
        <v>12.620379</v>
      </c>
      <c r="Z3380" s="1">
        <v>122.07019</v>
      </c>
      <c r="AA3380" s="11" cm="1">
        <f t="array" ref="AA3380">IF(ISBLANK(Y3380), 0, VINCentyInvDistance(F3380,G3380,Y3380,Z3380))</f>
        <v>189607.41645625894</v>
      </c>
      <c r="AB3380" s="1">
        <v>0</v>
      </c>
      <c r="AC3380" s="1">
        <v>0</v>
      </c>
      <c r="AD3380" s="1">
        <v>0</v>
      </c>
      <c r="AE3380" s="1">
        <v>0</v>
      </c>
      <c r="AF3380" s="1">
        <v>1</v>
      </c>
      <c r="AG3380" s="1" t="s">
        <v>9539</v>
      </c>
      <c r="AH3380" s="1" t="s">
        <v>9539</v>
      </c>
      <c r="AI3380" s="1" t="str">
        <f>TRIM(MID(SUBSTITUTE($H3380,",",REPT(" ",200)),(LEN($H3380)-LEN(SUBSTITUTE($H3380,",",""))-2)*200+1,200))</f>
        <v>Bicol Region</v>
      </c>
      <c r="AJ3380" s="1" t="s">
        <v>55</v>
      </c>
      <c r="AK3380" t="s">
        <v>12076</v>
      </c>
      <c r="AL3380" s="2">
        <v>0</v>
      </c>
      <c r="AM3380" s="1"/>
    </row>
    <row r="3381" spans="1:39" ht="12.75" customHeight="1">
      <c r="A3381" s="1"/>
      <c r="B3381" s="1" t="s">
        <v>12077</v>
      </c>
      <c r="C3381" s="1" t="s">
        <v>12078</v>
      </c>
      <c r="D3381" s="3" t="str">
        <f ca="1">IFERROR(__xludf.DUMMYFUNCTION("PROPER(REGEXEXTRACT(B3170, ""(?:https?:\/\/)?(?:www\.)?([a-zA-Z0-9-]+)\.""))"),"Skyscanner")</f>
        <v>Skyscanner</v>
      </c>
      <c r="E3381" s="1" t="s">
        <v>12079</v>
      </c>
      <c r="F3381" s="1">
        <v>18.5395</v>
      </c>
      <c r="G3381" s="1">
        <v>122.1473</v>
      </c>
      <c r="H3381" s="1" t="s">
        <v>12080</v>
      </c>
      <c r="I3381" s="1" t="s">
        <v>4967</v>
      </c>
      <c r="J3381" s="1">
        <f>IF(K3381="URBAN",1,IF(K3381="SUBURBAN",2,IF(K3381="RURAL",3,"")))</f>
        <v>1</v>
      </c>
      <c r="K3381" s="1" t="s">
        <v>42</v>
      </c>
      <c r="L3381" s="18">
        <v>46082</v>
      </c>
      <c r="M3381" s="49">
        <v>0.58333333333333337</v>
      </c>
      <c r="N3381" s="18">
        <v>46083</v>
      </c>
      <c r="O3381" s="56">
        <v>0.5</v>
      </c>
      <c r="P3381" s="31" t="str">
        <f>TEXT($L3381, "dddd")</f>
        <v>Sunday</v>
      </c>
      <c r="Q3381" s="39" t="s">
        <v>117</v>
      </c>
      <c r="R3381" s="39">
        <v>639</v>
      </c>
      <c r="S3381" s="1" t="str">
        <f>IF(OR(MONTH(L3381)=12, MONTH(L3381)&lt;=5), "Dry Season", "Wet Season")</f>
        <v>Dry Season</v>
      </c>
      <c r="T3381" s="1">
        <v>1</v>
      </c>
      <c r="U3381" s="1">
        <v>1</v>
      </c>
      <c r="V3381" s="1">
        <v>0</v>
      </c>
      <c r="W3381" s="2">
        <f>IF(ISNUMBER(SEARCH("N/A", X3381)), 0, 1)</f>
        <v>1</v>
      </c>
      <c r="X3381" s="1" t="s">
        <v>9844</v>
      </c>
      <c r="Y3381" s="1">
        <v>13.143761700000001</v>
      </c>
      <c r="Z3381" s="1">
        <v>123.7438313</v>
      </c>
      <c r="AA3381" s="11" cm="1">
        <f t="array" ref="AA3381">IF(ISBLANK(Y3381), 0, VINCentyInvDistance(F3381,G3381,Y3381,Z3381))</f>
        <v>621067.72871297912</v>
      </c>
      <c r="AB3381" s="1">
        <v>0</v>
      </c>
      <c r="AC3381" s="1">
        <v>0</v>
      </c>
      <c r="AD3381" s="1">
        <v>0</v>
      </c>
      <c r="AE3381" s="1">
        <v>0</v>
      </c>
      <c r="AF3381" s="1">
        <v>1</v>
      </c>
      <c r="AG3381" s="1" t="s">
        <v>9845</v>
      </c>
      <c r="AH3381" s="1" t="s">
        <v>9742</v>
      </c>
      <c r="AI3381" s="1" t="str">
        <f>TRIM(MID(SUBSTITUTE($H3381,",",REPT(" ",200)),(LEN($H3381)-LEN(SUBSTITUTE($H3381,",",""))-2)*200+1,200))</f>
        <v>Cagayan Valley</v>
      </c>
      <c r="AJ3381" s="1" t="s">
        <v>55</v>
      </c>
      <c r="AK3381" t="s">
        <v>17455</v>
      </c>
      <c r="AL3381" s="2">
        <v>0</v>
      </c>
      <c r="AM3381" s="1"/>
    </row>
    <row r="3382" spans="1:39" ht="12.75" customHeight="1">
      <c r="A3382" s="1"/>
      <c r="B3382" s="1" t="s">
        <v>12089</v>
      </c>
      <c r="C3382" s="1" t="s">
        <v>12090</v>
      </c>
      <c r="D3382" s="3" t="str">
        <f ca="1">IFERROR(__xludf.DUMMYFUNCTION("PROPER(REGEXEXTRACT(B3173, ""(?:https?:\/\/)?(?:www\.)?([a-zA-Z0-9-]+)\.""))"),"Google")</f>
        <v>Google</v>
      </c>
      <c r="E3382" s="1" t="s">
        <v>12091</v>
      </c>
      <c r="F3382" s="1">
        <v>14.5783</v>
      </c>
      <c r="G3382" s="1">
        <v>121.05091</v>
      </c>
      <c r="H3382" s="1" t="s">
        <v>10906</v>
      </c>
      <c r="I3382" s="1" t="s">
        <v>2622</v>
      </c>
      <c r="J3382" s="1">
        <f>IF(K3382="URBAN",1,IF(K3382="SUBURBAN",2,IF(K3382="RURAL",3,"")))</f>
        <v>1</v>
      </c>
      <c r="K3382" s="1" t="s">
        <v>42</v>
      </c>
      <c r="L3382" s="18">
        <v>46082</v>
      </c>
      <c r="M3382" s="49">
        <v>0.625</v>
      </c>
      <c r="N3382" s="18">
        <v>46083</v>
      </c>
      <c r="O3382" s="56">
        <v>0.5</v>
      </c>
      <c r="P3382" s="31" t="str">
        <f>TEXT($L3382, "dddd")</f>
        <v>Sunday</v>
      </c>
      <c r="Q3382" s="39" t="s">
        <v>111</v>
      </c>
      <c r="R3382" s="39">
        <v>1086</v>
      </c>
      <c r="S3382" s="1" t="str">
        <f>IF(OR(MONTH(L3382)=12, MONTH(L3382)&lt;=5), "Dry Season", "Wet Season")</f>
        <v>Dry Season</v>
      </c>
      <c r="T3382" s="1">
        <v>1</v>
      </c>
      <c r="U3382" s="1">
        <v>0</v>
      </c>
      <c r="V3382" s="1">
        <v>0</v>
      </c>
      <c r="W3382" s="2">
        <f>IF(ISNUMBER(SEARCH("N/A", X3382)), 0, 1)</f>
        <v>1</v>
      </c>
      <c r="X3382" s="1" t="s">
        <v>2629</v>
      </c>
      <c r="Y3382" s="1">
        <v>9.5486699999999995</v>
      </c>
      <c r="Z3382" s="1">
        <v>123.77356</v>
      </c>
      <c r="AA3382" s="11" cm="1">
        <f t="array" ref="AA3382">IF(ISBLANK(Y3382), 0, VINCentyInvDistance(F3382,G3382,Y3382,Z3382))</f>
        <v>630384.05679881014</v>
      </c>
      <c r="AB3382" s="1">
        <v>0</v>
      </c>
      <c r="AC3382" s="1">
        <v>0</v>
      </c>
      <c r="AD3382" s="1">
        <v>0</v>
      </c>
      <c r="AE3382" s="1">
        <v>0</v>
      </c>
      <c r="AF3382" s="1">
        <v>1</v>
      </c>
      <c r="AG3382" s="1" t="s">
        <v>2630</v>
      </c>
      <c r="AH3382" s="1" t="s">
        <v>2113</v>
      </c>
      <c r="AI3382" s="1" t="str">
        <f>TRIM(MID(SUBSTITUTE($H3382,",",REPT(" ",200)),(LEN($H3382)-LEN(SUBSTITUTE($H3382,",",""))-2)*200+1,200))</f>
        <v>Metro Manila</v>
      </c>
      <c r="AJ3382" s="1" t="s">
        <v>55</v>
      </c>
      <c r="AL3382" s="2">
        <v>0</v>
      </c>
      <c r="AM3382" s="1"/>
    </row>
    <row r="3383" spans="1:39" ht="12.75" customHeight="1">
      <c r="A3383" s="1"/>
      <c r="B3383" s="1" t="s">
        <v>12092</v>
      </c>
      <c r="C3383" s="1" t="s">
        <v>12093</v>
      </c>
      <c r="D3383" s="3" t="str">
        <f ca="1">IFERROR(__xludf.DUMMYFUNCTION("PROPER(REGEXEXTRACT(B3174, ""(?:https?:\/\/)?(?:www\.)?([a-zA-Z0-9-]+)\.""))"),"Skyscanner")</f>
        <v>Skyscanner</v>
      </c>
      <c r="E3383" s="1" t="s">
        <v>12094</v>
      </c>
      <c r="F3383" s="1">
        <v>9.7889900000000001</v>
      </c>
      <c r="G3383" s="1">
        <v>126.1614</v>
      </c>
      <c r="H3383" s="1" t="s">
        <v>3739</v>
      </c>
      <c r="I3383" s="1" t="s">
        <v>50</v>
      </c>
      <c r="J3383" s="1">
        <f>IF(K3383="URBAN",1,IF(K3383="SUBURBAN",2,IF(K3383="RURAL",3,"")))</f>
        <v>1</v>
      </c>
      <c r="K3383" s="1" t="s">
        <v>42</v>
      </c>
      <c r="L3383" s="18">
        <v>46082</v>
      </c>
      <c r="M3383" s="49">
        <v>0.58333333333333337</v>
      </c>
      <c r="N3383" s="18">
        <v>46083</v>
      </c>
      <c r="O3383" s="56">
        <v>0.5</v>
      </c>
      <c r="P3383" s="31" t="str">
        <f>TEXT($L3383, "dddd")</f>
        <v>Sunday</v>
      </c>
      <c r="Q3383" s="39" t="s">
        <v>2681</v>
      </c>
      <c r="R3383" s="39">
        <v>546</v>
      </c>
      <c r="S3383" s="1" t="str">
        <f>IF(OR(MONTH(L3383)=12, MONTH(L3383)&lt;=5), "Dry Season", "Wet Season")</f>
        <v>Dry Season</v>
      </c>
      <c r="T3383" s="1">
        <v>1</v>
      </c>
      <c r="U3383" s="1">
        <v>1</v>
      </c>
      <c r="V3383" s="1">
        <v>0</v>
      </c>
      <c r="W3383" s="2">
        <f>IF(ISNUMBER(SEARCH("N/A", X3383)), 0, 1)</f>
        <v>1</v>
      </c>
      <c r="X3383" s="1" t="s">
        <v>1613</v>
      </c>
      <c r="Y3383" s="1">
        <v>14.585597</v>
      </c>
      <c r="Z3383" s="1">
        <v>121.05717</v>
      </c>
      <c r="AA3383" s="11" cm="1">
        <f t="array" ref="AA3383">IF(ISBLANK(Y3383), 0, VINCentyInvDistance(F3383,G3383,Y3383,Z3383))</f>
        <v>768050.08424409269</v>
      </c>
      <c r="AB3383" s="1">
        <v>0</v>
      </c>
      <c r="AC3383" s="1">
        <v>0</v>
      </c>
      <c r="AD3383" s="1">
        <v>0</v>
      </c>
      <c r="AE3383" s="1">
        <v>8</v>
      </c>
      <c r="AF3383" s="1">
        <v>1</v>
      </c>
      <c r="AG3383" s="1" t="s">
        <v>6849</v>
      </c>
      <c r="AH3383" s="1" t="s">
        <v>6850</v>
      </c>
      <c r="AI3383" s="1" t="str">
        <f>TRIM(MID(SUBSTITUTE($H3383,",",REPT(" ",200)),(LEN($H3383)-LEN(SUBSTITUTE($H3383,",",""))-2)*200+1,200))</f>
        <v>Caraga</v>
      </c>
      <c r="AJ3383" s="1" t="s">
        <v>55</v>
      </c>
      <c r="AK3383" t="s">
        <v>12095</v>
      </c>
      <c r="AL3383" s="2">
        <v>0</v>
      </c>
      <c r="AM3383" s="1"/>
    </row>
    <row r="3384" spans="1:39" ht="12.75" customHeight="1">
      <c r="A3384" s="1"/>
      <c r="B3384" s="1" t="s">
        <v>12104</v>
      </c>
      <c r="C3384" s="1" t="s">
        <v>12105</v>
      </c>
      <c r="D3384" s="3" t="str">
        <f ca="1">IFERROR(__xludf.DUMMYFUNCTION("PROPER(REGEXEXTRACT(B3177, ""(?:https?:\/\/)?(?:www\.)?([a-zA-Z0-9-]+)\.""))"),"Skyscanner")</f>
        <v>Skyscanner</v>
      </c>
      <c r="E3384" s="1" t="s">
        <v>12106</v>
      </c>
      <c r="F3384" s="1">
        <v>14.117546000000001</v>
      </c>
      <c r="G3384" s="1">
        <v>120.961679</v>
      </c>
      <c r="H3384" s="1" t="s">
        <v>1882</v>
      </c>
      <c r="I3384" s="1" t="s">
        <v>41</v>
      </c>
      <c r="J3384" s="1">
        <f>IF(K3384="URBAN",1,IF(K3384="SUBURBAN",2,IF(K3384="RURAL",3,"")))</f>
        <v>1</v>
      </c>
      <c r="K3384" s="1" t="s">
        <v>42</v>
      </c>
      <c r="L3384" s="18">
        <v>46082</v>
      </c>
      <c r="M3384" s="49">
        <v>0.58333333333333337</v>
      </c>
      <c r="N3384" s="18">
        <v>46083</v>
      </c>
      <c r="O3384" s="56">
        <v>0.5</v>
      </c>
      <c r="P3384" s="31" t="str">
        <f>TEXT($L3384, "dddd")</f>
        <v>Sunday</v>
      </c>
      <c r="Q3384" s="39" t="s">
        <v>79</v>
      </c>
      <c r="R3384" s="39">
        <v>1156</v>
      </c>
      <c r="S3384" s="1" t="str">
        <f>IF(OR(MONTH(L3384)=12, MONTH(L3384)&lt;=5), "Dry Season", "Wet Season")</f>
        <v>Dry Season</v>
      </c>
      <c r="T3384" s="1">
        <v>1</v>
      </c>
      <c r="U3384" s="1">
        <v>1</v>
      </c>
      <c r="V3384" s="1">
        <v>0</v>
      </c>
      <c r="W3384" s="2">
        <f>IF(ISNUMBER(SEARCH("N/A", X3384)), 0, 1)</f>
        <v>1</v>
      </c>
      <c r="X3384" s="1" t="s">
        <v>12107</v>
      </c>
      <c r="Y3384" s="1">
        <v>15.4878374</v>
      </c>
      <c r="Z3384" s="1">
        <v>120.9679142</v>
      </c>
      <c r="AA3384" s="11" cm="1">
        <f t="array" ref="AA3384">IF(ISBLANK(Y3384), 0, VINCentyInvDistance(F3384,G3384,Y3384,Z3384))</f>
        <v>151619.89867061446</v>
      </c>
      <c r="AB3384" s="1">
        <v>0</v>
      </c>
      <c r="AC3384" s="1">
        <v>0</v>
      </c>
      <c r="AD3384" s="1">
        <v>0</v>
      </c>
      <c r="AE3384" s="1">
        <v>0</v>
      </c>
      <c r="AF3384" s="1">
        <v>1</v>
      </c>
      <c r="AG3384" s="1" t="s">
        <v>12108</v>
      </c>
      <c r="AH3384" s="1" t="s">
        <v>9570</v>
      </c>
      <c r="AI3384" s="1" t="str">
        <f>TRIM(MID(SUBSTITUTE($H3384,",",REPT(" ",200)),(LEN($H3384)-LEN(SUBSTITUTE($H3384,",",""))-2)*200+1,200))</f>
        <v>Calabarzon</v>
      </c>
      <c r="AJ3384" s="1" t="s">
        <v>55</v>
      </c>
      <c r="AK3384" t="s">
        <v>17457</v>
      </c>
      <c r="AL3384" s="2">
        <v>0</v>
      </c>
      <c r="AM3384" s="1"/>
    </row>
    <row r="3385" spans="1:39" ht="12.75" customHeight="1">
      <c r="A3385" s="1"/>
      <c r="B3385" s="1" t="s">
        <v>12116</v>
      </c>
      <c r="C3385" s="1" t="s">
        <v>12117</v>
      </c>
      <c r="D3385" s="3" t="str">
        <f ca="1">IFERROR(__xludf.DUMMYFUNCTION("PROPER(REGEXEXTRACT(B3180, ""(?:https?:\/\/)?(?:www\.)?([a-zA-Z0-9-]+)\.""))"),"Skyscanner")</f>
        <v>Skyscanner</v>
      </c>
      <c r="E3385" s="1" t="s">
        <v>12118</v>
      </c>
      <c r="F3385" s="1">
        <v>11.091699999999999</v>
      </c>
      <c r="G3385" s="1">
        <v>123.9444</v>
      </c>
      <c r="H3385" s="1" t="s">
        <v>12119</v>
      </c>
      <c r="I3385" s="1" t="s">
        <v>50</v>
      </c>
      <c r="J3385" s="1">
        <f>IF(K3385="URBAN",1,IF(K3385="SUBURBAN",2,IF(K3385="RURAL",3,"")))</f>
        <v>1</v>
      </c>
      <c r="K3385" s="1" t="s">
        <v>42</v>
      </c>
      <c r="L3385" s="18">
        <v>46082</v>
      </c>
      <c r="M3385" s="49">
        <v>0.58333333333333337</v>
      </c>
      <c r="N3385" s="18">
        <v>46083</v>
      </c>
      <c r="O3385" s="56">
        <v>0.5</v>
      </c>
      <c r="P3385" s="31" t="str">
        <f>TEXT($L3385, "dddd")</f>
        <v>Sunday</v>
      </c>
      <c r="Q3385" s="39" t="s">
        <v>12120</v>
      </c>
      <c r="R3385" s="39">
        <v>886</v>
      </c>
      <c r="S3385" s="1" t="str">
        <f>IF(OR(MONTH(L3385)=12, MONTH(L3385)&lt;=5), "Dry Season", "Wet Season")</f>
        <v>Dry Season</v>
      </c>
      <c r="T3385" s="1">
        <v>1</v>
      </c>
      <c r="U3385" s="1">
        <v>0</v>
      </c>
      <c r="V3385" s="1">
        <v>1</v>
      </c>
      <c r="W3385" s="2">
        <f>IF(ISNUMBER(SEARCH("N/A", X3385)), 0, 1)</f>
        <v>1</v>
      </c>
      <c r="X3385" s="1" t="s">
        <v>1613</v>
      </c>
      <c r="Y3385" s="1">
        <v>14.585597</v>
      </c>
      <c r="Z3385" s="1">
        <v>121.05717</v>
      </c>
      <c r="AA3385" s="11" cm="1">
        <f t="array" ref="AA3385">IF(ISBLANK(Y3385), 0, VINCentyInvDistance(F3385,G3385,Y3385,Z3385))</f>
        <v>497595.0079660464</v>
      </c>
      <c r="AB3385" s="1">
        <v>0</v>
      </c>
      <c r="AC3385" s="1">
        <v>0</v>
      </c>
      <c r="AD3385" s="1">
        <v>0</v>
      </c>
      <c r="AE3385" s="1">
        <v>0</v>
      </c>
      <c r="AF3385" s="1">
        <v>1</v>
      </c>
      <c r="AG3385" s="1" t="s">
        <v>6849</v>
      </c>
      <c r="AH3385" s="1" t="s">
        <v>6850</v>
      </c>
      <c r="AI3385" s="1" t="str">
        <f>TRIM(MID(SUBSTITUTE($H3385,",",REPT(" ",200)),(LEN($H3385)-LEN(SUBSTITUTE($H3385,",",""))-2)*200+1,200))</f>
        <v>Central Visayas</v>
      </c>
      <c r="AJ3385" s="1" t="s">
        <v>55</v>
      </c>
      <c r="AK3385" t="s">
        <v>17443</v>
      </c>
      <c r="AL3385" s="2">
        <v>0</v>
      </c>
      <c r="AM3385" s="1"/>
    </row>
    <row r="3386" spans="1:39" ht="12.75" customHeight="1">
      <c r="A3386" s="1"/>
      <c r="B3386" s="1" t="s">
        <v>12134</v>
      </c>
      <c r="C3386" s="1" t="s">
        <v>12135</v>
      </c>
      <c r="D3386" s="3" t="str">
        <f ca="1">IFERROR(__xludf.DUMMYFUNCTION("PROPER(REGEXEXTRACT(B3184, ""(?:https?:\/\/)?(?:www\.)?([a-zA-Z0-9-]+)\.""))"),"Google")</f>
        <v>Google</v>
      </c>
      <c r="E3386" s="1" t="s">
        <v>12136</v>
      </c>
      <c r="F3386" s="1">
        <v>10.27168</v>
      </c>
      <c r="G3386" s="1">
        <v>123.97897</v>
      </c>
      <c r="H3386" s="1" t="s">
        <v>7421</v>
      </c>
      <c r="I3386" s="1" t="s">
        <v>1211</v>
      </c>
      <c r="J3386" s="1">
        <f>IF(K3386="URBAN",1,IF(K3386="SUBURBAN",2,IF(K3386="RURAL",3,"")))</f>
        <v>1</v>
      </c>
      <c r="K3386" s="1" t="s">
        <v>42</v>
      </c>
      <c r="L3386" s="18">
        <v>46082</v>
      </c>
      <c r="M3386" s="49">
        <v>0.625</v>
      </c>
      <c r="N3386" s="18">
        <v>46083</v>
      </c>
      <c r="O3386" s="56">
        <v>0.5</v>
      </c>
      <c r="P3386" s="31" t="str">
        <f>TEXT($L3386, "dddd")</f>
        <v>Sunday</v>
      </c>
      <c r="Q3386" s="39" t="s">
        <v>67</v>
      </c>
      <c r="R3386" s="39">
        <v>1054</v>
      </c>
      <c r="S3386" s="1" t="str">
        <f>IF(OR(MONTH(L3386)=12, MONTH(L3386)&lt;=5), "Dry Season", "Wet Season")</f>
        <v>Dry Season</v>
      </c>
      <c r="T3386" s="1">
        <v>1</v>
      </c>
      <c r="U3386" s="1">
        <v>1</v>
      </c>
      <c r="V3386" s="1">
        <v>0</v>
      </c>
      <c r="W3386" s="2">
        <f>IF(ISNUMBER(SEARCH("N/A", X3386)), 0, 1)</f>
        <v>0</v>
      </c>
      <c r="X3386" s="1" t="s">
        <v>44</v>
      </c>
      <c r="Y3386" s="1"/>
      <c r="Z3386" s="1"/>
      <c r="AA3386" s="11" cm="1">
        <f t="array" ref="AA3386">IF(ISBLANK(Y3386), 0, VINCentyInvDistance(F3386,G3386,Y3386,Z3386))</f>
        <v>0</v>
      </c>
      <c r="AB3386" s="1">
        <v>0</v>
      </c>
      <c r="AC3386" s="1">
        <v>0</v>
      </c>
      <c r="AD3386" s="1">
        <v>0</v>
      </c>
      <c r="AE3386" s="1">
        <v>122</v>
      </c>
      <c r="AF3386" s="1">
        <v>1</v>
      </c>
      <c r="AG3386" s="1" t="str">
        <f>TRIM(MID(SUBSTITUTE($H3386,",",REPT(" ",200)),(LEN($H3386)-LEN(SUBSTITUTE($H3386,",",""))-4)*200+1,200))</f>
        <v>Marigondon</v>
      </c>
      <c r="AH3386" s="1" t="str">
        <f>TRIM(MID(SUBSTITUTE($H3386,",",REPT(" ",200)),(LEN($H3386)-LEN(SUBSTITUTE($H3386,",",""))-3)*200+1,200))</f>
        <v>Lapu-Lapu</v>
      </c>
      <c r="AI3386" s="1" t="str">
        <f>TRIM(MID(SUBSTITUTE($H3386,",",REPT(" ",200)),(LEN($H3386)-LEN(SUBSTITUTE($H3386,",",""))-2)*200+1,200))</f>
        <v>Central Visayas</v>
      </c>
      <c r="AJ3386" s="1" t="str">
        <f>TRIM(MID(SUBSTITUTE($H3386,",",REPT(" ",200)),(LEN($H3386)-LEN(SUBSTITUTE($H3386,",",""))-0)*200+1,200))</f>
        <v>Philippines</v>
      </c>
      <c r="AL3386" s="2">
        <v>0</v>
      </c>
      <c r="AM3386" s="1"/>
    </row>
    <row r="3387" spans="1:39" ht="12.75" customHeight="1">
      <c r="A3387" s="1"/>
      <c r="B3387" s="1" t="s">
        <v>12170</v>
      </c>
      <c r="C3387" s="1" t="s">
        <v>12171</v>
      </c>
      <c r="D3387" s="3" t="str">
        <f ca="1">IFERROR(__xludf.DUMMYFUNCTION("PROPER(REGEXEXTRACT(B3192, ""(?:https?:\/\/)?(?:www\.)?([a-zA-Z0-9-]+)\.""))"),"Skyscanner")</f>
        <v>Skyscanner</v>
      </c>
      <c r="E3387" s="1" t="s">
        <v>12172</v>
      </c>
      <c r="F3387" s="1">
        <v>9.7391666889999993</v>
      </c>
      <c r="G3387" s="1">
        <v>118.7352777002</v>
      </c>
      <c r="H3387" s="1" t="s">
        <v>11156</v>
      </c>
      <c r="I3387" s="1" t="s">
        <v>41</v>
      </c>
      <c r="J3387" s="1">
        <f>IF(K3387="URBAN",1,IF(K3387="SUBURBAN",2,IF(K3387="RURAL",3,"")))</f>
        <v>1</v>
      </c>
      <c r="K3387" s="1" t="s">
        <v>42</v>
      </c>
      <c r="L3387" s="18">
        <v>46082</v>
      </c>
      <c r="M3387" s="49">
        <v>0.58333333333333337</v>
      </c>
      <c r="N3387" s="18">
        <v>46083</v>
      </c>
      <c r="O3387" s="56">
        <v>0.5</v>
      </c>
      <c r="P3387" s="31" t="str">
        <f>TEXT($L3387, "dddd")</f>
        <v>Sunday</v>
      </c>
      <c r="Q3387" s="39" t="s">
        <v>12173</v>
      </c>
      <c r="R3387" s="39">
        <v>1082</v>
      </c>
      <c r="S3387" s="1" t="str">
        <f>IF(OR(MONTH(L3387)=12, MONTH(L3387)&lt;=5), "Dry Season", "Wet Season")</f>
        <v>Dry Season</v>
      </c>
      <c r="T3387" s="1">
        <v>1</v>
      </c>
      <c r="U3387" s="1">
        <v>1</v>
      </c>
      <c r="V3387" s="1">
        <v>0</v>
      </c>
      <c r="W3387" s="2">
        <f>IF(ISNUMBER(SEARCH("N/A", X3387)), 0, 1)</f>
        <v>1</v>
      </c>
      <c r="X3387" s="1" t="s">
        <v>12107</v>
      </c>
      <c r="Y3387" s="1">
        <v>15.4878374</v>
      </c>
      <c r="Z3387" s="1">
        <v>120.9679142</v>
      </c>
      <c r="AA3387" s="11" cm="1">
        <f t="array" ref="AA3387">IF(ISBLANK(Y3387), 0, VINCentyInvDistance(F3387,G3387,Y3387,Z3387))</f>
        <v>680615.30660586047</v>
      </c>
      <c r="AB3387" s="1">
        <v>0</v>
      </c>
      <c r="AC3387" s="1">
        <v>0</v>
      </c>
      <c r="AD3387" s="1">
        <v>0</v>
      </c>
      <c r="AE3387" s="1">
        <v>0</v>
      </c>
      <c r="AF3387" s="1">
        <v>1</v>
      </c>
      <c r="AG3387" s="1" t="s">
        <v>12108</v>
      </c>
      <c r="AH3387" s="1" t="s">
        <v>9570</v>
      </c>
      <c r="AI3387" s="1" t="str">
        <f>TRIM(MID(SUBSTITUTE($H3387,",",REPT(" ",200)),(LEN($H3387)-LEN(SUBSTITUTE($H3387,",",""))-2)*200+1,200))</f>
        <v>Mimaropa</v>
      </c>
      <c r="AJ3387" s="1" t="s">
        <v>55</v>
      </c>
      <c r="AK3387" t="s">
        <v>17459</v>
      </c>
      <c r="AL3387" s="2">
        <v>0</v>
      </c>
      <c r="AM3387" s="1"/>
    </row>
    <row r="3388" spans="1:39" ht="12.75" customHeight="1">
      <c r="A3388" s="1"/>
      <c r="B3388" s="1" t="s">
        <v>12181</v>
      </c>
      <c r="C3388" s="1" t="s">
        <v>12182</v>
      </c>
      <c r="D3388" s="3" t="str">
        <f ca="1">IFERROR(__xludf.DUMMYFUNCTION("PROPER(REGEXEXTRACT(B3195, ""(?:https?:\/\/)?(?:www\.)?([a-zA-Z0-9-]+)\.""))"),"Google")</f>
        <v>Google</v>
      </c>
      <c r="E3388" s="1" t="s">
        <v>12183</v>
      </c>
      <c r="F3388" s="1">
        <v>15.1645</v>
      </c>
      <c r="G3388" s="1">
        <v>120.53524</v>
      </c>
      <c r="H3388" s="1" t="s">
        <v>12184</v>
      </c>
      <c r="I3388" s="1" t="s">
        <v>4252</v>
      </c>
      <c r="J3388" s="1">
        <f>IF(K3388="URBAN",1,IF(K3388="SUBURBAN",2,IF(K3388="RURAL",3,"")))</f>
        <v>1</v>
      </c>
      <c r="K3388" s="1" t="s">
        <v>42</v>
      </c>
      <c r="L3388" s="18">
        <v>46082</v>
      </c>
      <c r="M3388" s="49">
        <v>0.625</v>
      </c>
      <c r="N3388" s="18">
        <v>46083</v>
      </c>
      <c r="O3388" s="56">
        <v>0.5</v>
      </c>
      <c r="P3388" s="31" t="str">
        <f>TEXT($L3388, "dddd")</f>
        <v>Sunday</v>
      </c>
      <c r="Q3388" s="39" t="s">
        <v>67</v>
      </c>
      <c r="R3388" s="39">
        <v>1050</v>
      </c>
      <c r="S3388" s="1" t="str">
        <f>IF(OR(MONTH(L3388)=12, MONTH(L3388)&lt;=5), "Dry Season", "Wet Season")</f>
        <v>Dry Season</v>
      </c>
      <c r="T3388" s="1">
        <v>1</v>
      </c>
      <c r="U3388" s="1">
        <v>0</v>
      </c>
      <c r="V3388" s="1">
        <v>0</v>
      </c>
      <c r="W3388" s="2">
        <f>IF(ISNUMBER(SEARCH("N/A", X3388)), 0, 1)</f>
        <v>0</v>
      </c>
      <c r="X3388" s="1" t="s">
        <v>44</v>
      </c>
      <c r="Y3388" s="1"/>
      <c r="Z3388" s="1"/>
      <c r="AA3388" s="11" cm="1">
        <f t="array" ref="AA3388">IF(ISBLANK(Y3388), 0, VINCentyInvDistance(F3388,G3388,Y3388,Z3388))</f>
        <v>0</v>
      </c>
      <c r="AB3388" s="1">
        <v>0</v>
      </c>
      <c r="AC3388" s="1">
        <v>0</v>
      </c>
      <c r="AD3388" s="1">
        <v>0</v>
      </c>
      <c r="AE3388" s="1">
        <v>0</v>
      </c>
      <c r="AF3388" s="1">
        <v>1</v>
      </c>
      <c r="AG3388" s="1" t="s">
        <v>5365</v>
      </c>
      <c r="AH3388" s="1" t="s">
        <v>1704</v>
      </c>
      <c r="AI3388" s="1" t="str">
        <f>TRIM(MID(SUBSTITUTE($H3388,",",REPT(" ",200)),(LEN($H3388)-LEN(SUBSTITUTE($H3388,",",""))-2)*200+1,200))</f>
        <v>Central Luzon</v>
      </c>
      <c r="AJ3388" s="1" t="s">
        <v>55</v>
      </c>
      <c r="AL3388" s="2">
        <v>0</v>
      </c>
      <c r="AM3388" s="1"/>
    </row>
    <row r="3389" spans="1:39" ht="12.75" customHeight="1">
      <c r="A3389" s="1"/>
      <c r="B3389" s="1" t="s">
        <v>12202</v>
      </c>
      <c r="C3389" s="1" t="s">
        <v>12203</v>
      </c>
      <c r="D3389" s="3" t="str">
        <f ca="1">IFERROR(__xludf.DUMMYFUNCTION("PROPER(REGEXEXTRACT(B3201, ""(?:https?:\/\/)?(?:www\.)?([a-zA-Z0-9-]+)\.""))"),"Google")</f>
        <v>Google</v>
      </c>
      <c r="E3389" s="1" t="s">
        <v>12204</v>
      </c>
      <c r="F3389" s="1">
        <v>10.3167759</v>
      </c>
      <c r="G3389" s="1">
        <v>123.9650614</v>
      </c>
      <c r="H3389" s="1" t="s">
        <v>7224</v>
      </c>
      <c r="I3389" s="1" t="s">
        <v>50</v>
      </c>
      <c r="J3389" s="1">
        <f>IF(K3389="URBAN",1,IF(K3389="SUBURBAN",2,IF(K3389="RURAL",3,"")))</f>
        <v>1</v>
      </c>
      <c r="K3389" s="1" t="s">
        <v>42</v>
      </c>
      <c r="L3389" s="18">
        <v>46082</v>
      </c>
      <c r="M3389" s="49">
        <v>0.625</v>
      </c>
      <c r="N3389" s="18">
        <v>46083</v>
      </c>
      <c r="O3389" s="56">
        <v>0.5</v>
      </c>
      <c r="P3389" s="31" t="str">
        <f>TEXT($L3389, "dddd")</f>
        <v>Sunday</v>
      </c>
      <c r="Q3389" s="39" t="s">
        <v>67</v>
      </c>
      <c r="R3389" s="39">
        <v>1090</v>
      </c>
      <c r="S3389" s="1" t="str">
        <f>IF(OR(MONTH(L3389)=12, MONTH(L3389)&lt;=5), "Dry Season", "Wet Season")</f>
        <v>Dry Season</v>
      </c>
      <c r="T3389" s="1">
        <v>1</v>
      </c>
      <c r="U3389" s="1">
        <v>0</v>
      </c>
      <c r="V3389" s="1">
        <v>0</v>
      </c>
      <c r="W3389" s="2">
        <f>IF(ISNUMBER(SEARCH("N/A", X3389)), 0, 1)</f>
        <v>1</v>
      </c>
      <c r="X3389" s="1" t="s">
        <v>1613</v>
      </c>
      <c r="Y3389" s="1">
        <v>14.585597</v>
      </c>
      <c r="Z3389" s="1">
        <v>121.05717</v>
      </c>
      <c r="AA3389" s="11" cm="1">
        <f t="array" ref="AA3389">IF(ISBLANK(Y3389), 0, VINCentyInvDistance(F3389,G3389,Y3389,Z3389))</f>
        <v>568247.98295722296</v>
      </c>
      <c r="AB3389" s="1">
        <v>0</v>
      </c>
      <c r="AC3389" s="1">
        <v>0</v>
      </c>
      <c r="AD3389" s="1">
        <v>0</v>
      </c>
      <c r="AE3389" s="1">
        <v>0</v>
      </c>
      <c r="AF3389" s="1">
        <v>1</v>
      </c>
      <c r="AG3389" s="1" t="s">
        <v>6849</v>
      </c>
      <c r="AH3389" s="1" t="s">
        <v>6850</v>
      </c>
      <c r="AI3389" s="1" t="str">
        <f>TRIM(MID(SUBSTITUTE($H3389,",",REPT(" ",200)),(LEN($H3389)-LEN(SUBSTITUTE($H3389,",",""))-2)*200+1,200))</f>
        <v>Central Visayas</v>
      </c>
      <c r="AJ3389" s="1" t="s">
        <v>55</v>
      </c>
      <c r="AL3389" s="2">
        <v>0</v>
      </c>
      <c r="AM3389" s="1"/>
    </row>
    <row r="3390" spans="1:39" ht="12.75" customHeight="1">
      <c r="A3390" s="1"/>
      <c r="B3390" s="1" t="s">
        <v>12227</v>
      </c>
      <c r="C3390" s="1" t="s">
        <v>12228</v>
      </c>
      <c r="D3390" s="3" t="str">
        <f ca="1">IFERROR(__xludf.DUMMYFUNCTION("PROPER(REGEXEXTRACT(B3208, ""(?:https?:\/\/)?(?:www\.)?([a-zA-Z0-9-]+)\.""))"),"Skyscanner")</f>
        <v>Skyscanner</v>
      </c>
      <c r="E3390" s="1" t="s">
        <v>12229</v>
      </c>
      <c r="F3390" s="1">
        <v>9.1501099999999997</v>
      </c>
      <c r="G3390" s="1">
        <v>123.50212000000001</v>
      </c>
      <c r="H3390" s="1" t="s">
        <v>12226</v>
      </c>
      <c r="I3390" s="1" t="s">
        <v>50</v>
      </c>
      <c r="J3390" s="1">
        <f>IF(K3390="URBAN",1,IF(K3390="SUBURBAN",2,IF(K3390="RURAL",3,"")))</f>
        <v>1</v>
      </c>
      <c r="K3390" s="1" t="s">
        <v>42</v>
      </c>
      <c r="L3390" s="18">
        <v>46082</v>
      </c>
      <c r="M3390" s="49">
        <v>0.625</v>
      </c>
      <c r="N3390" s="18">
        <v>46083</v>
      </c>
      <c r="O3390" s="56">
        <v>0.5</v>
      </c>
      <c r="P3390" s="31" t="str">
        <f>TEXT($L3390, "dddd")</f>
        <v>Sunday</v>
      </c>
      <c r="Q3390" s="39" t="s">
        <v>79</v>
      </c>
      <c r="R3390" s="39">
        <v>1262</v>
      </c>
      <c r="S3390" s="1" t="str">
        <f>IF(OR(MONTH(L3390)=12, MONTH(L3390)&lt;=5), "Dry Season", "Wet Season")</f>
        <v>Dry Season</v>
      </c>
      <c r="T3390" s="1">
        <v>1</v>
      </c>
      <c r="U3390" s="1">
        <v>1</v>
      </c>
      <c r="V3390" s="1">
        <v>0</v>
      </c>
      <c r="W3390" s="2">
        <f>IF(ISNUMBER(SEARCH("N/A", X3390)), 0, 1)</f>
        <v>0</v>
      </c>
      <c r="X3390" s="1" t="s">
        <v>44</v>
      </c>
      <c r="Y3390" s="1"/>
      <c r="Z3390" s="1"/>
      <c r="AA3390" s="11" cm="1">
        <f t="array" ref="AA3390">IF(ISBLANK(Y3390), 0, VINCentyInvDistance(F3390,G3390,Y3390,Z3390))</f>
        <v>0</v>
      </c>
      <c r="AB3390" s="1">
        <v>0</v>
      </c>
      <c r="AC3390" s="1">
        <v>2</v>
      </c>
      <c r="AD3390" s="1">
        <v>4.5999999999999996</v>
      </c>
      <c r="AE3390" s="1">
        <v>1</v>
      </c>
      <c r="AF3390" s="1">
        <v>1</v>
      </c>
      <c r="AG3390" s="1" t="s">
        <v>562</v>
      </c>
      <c r="AH3390" s="1" t="s">
        <v>4884</v>
      </c>
      <c r="AI3390" s="1" t="str">
        <f>TRIM(MID(SUBSTITUTE($H3390,",",REPT(" ",200)),(LEN($H3390)-LEN(SUBSTITUTE($H3390,",",""))-2)*200+1,200))</f>
        <v>Negros Island Region</v>
      </c>
      <c r="AJ3390" s="1" t="s">
        <v>55</v>
      </c>
      <c r="AK3390" t="s">
        <v>17461</v>
      </c>
      <c r="AL3390" s="2">
        <v>0</v>
      </c>
      <c r="AM3390" s="1" t="s">
        <v>12230</v>
      </c>
    </row>
    <row r="3391" spans="1:39" ht="12.75" customHeight="1">
      <c r="A3391" s="1"/>
      <c r="B3391" s="1" t="s">
        <v>12231</v>
      </c>
      <c r="C3391" s="1" t="s">
        <v>12232</v>
      </c>
      <c r="D3391" s="3" t="str">
        <f ca="1">IFERROR(__xludf.DUMMYFUNCTION("PROPER(REGEXEXTRACT(B3209, ""(?:https?:\/\/)?(?:www\.)?([a-zA-Z0-9-]+)\.""))"),"Skyscanner")</f>
        <v>Skyscanner</v>
      </c>
      <c r="E3391" s="1" t="s">
        <v>12233</v>
      </c>
      <c r="F3391" s="1">
        <v>15.173472</v>
      </c>
      <c r="G3391" s="1">
        <v>120.59568</v>
      </c>
      <c r="H3391" s="1" t="s">
        <v>12112</v>
      </c>
      <c r="I3391" s="1" t="s">
        <v>2395</v>
      </c>
      <c r="J3391" s="1">
        <f>IF(K3391="URBAN",1,IF(K3391="SUBURBAN",2,IF(K3391="RURAL",3,"")))</f>
        <v>1</v>
      </c>
      <c r="K3391" s="1" t="s">
        <v>42</v>
      </c>
      <c r="L3391" s="18">
        <v>46082</v>
      </c>
      <c r="M3391" s="49">
        <v>0.58333333333333337</v>
      </c>
      <c r="N3391" s="18">
        <v>46083</v>
      </c>
      <c r="O3391" s="56">
        <v>0.5</v>
      </c>
      <c r="P3391" s="31" t="str">
        <f>TEXT($L3391, "dddd")</f>
        <v>Sunday</v>
      </c>
      <c r="Q3391" s="39" t="s">
        <v>111</v>
      </c>
      <c r="R3391" s="39">
        <v>1270</v>
      </c>
      <c r="S3391" s="1" t="str">
        <f>IF(OR(MONTH(L3391)=12, MONTH(L3391)&lt;=5), "Dry Season", "Wet Season")</f>
        <v>Dry Season</v>
      </c>
      <c r="T3391" s="1">
        <v>1</v>
      </c>
      <c r="U3391" s="1">
        <v>1</v>
      </c>
      <c r="V3391" s="1">
        <v>0</v>
      </c>
      <c r="W3391" s="2">
        <f>IF(ISNUMBER(SEARCH("N/A", X3391)), 0, 1)</f>
        <v>1</v>
      </c>
      <c r="X3391" s="1" t="s">
        <v>832</v>
      </c>
      <c r="Y3391" s="1">
        <v>16.408881399999999</v>
      </c>
      <c r="Z3391" s="1">
        <v>120.5991997</v>
      </c>
      <c r="AA3391" s="11" cm="1">
        <f t="array" ref="AA3391">IF(ISBLANK(Y3391), 0, VINCentyInvDistance(F3391,G3391,Y3391,Z3391))</f>
        <v>136706.71249501623</v>
      </c>
      <c r="AB3391" s="1">
        <v>0</v>
      </c>
      <c r="AC3391" s="1">
        <v>0</v>
      </c>
      <c r="AD3391" s="1">
        <v>0</v>
      </c>
      <c r="AE3391" s="1">
        <v>0</v>
      </c>
      <c r="AF3391" s="1">
        <v>1</v>
      </c>
      <c r="AG3391" s="1" t="s">
        <v>833</v>
      </c>
      <c r="AH3391" s="1" t="s">
        <v>834</v>
      </c>
      <c r="AI3391" s="1" t="str">
        <f>TRIM(MID(SUBSTITUTE($H3391,",",REPT(" ",200)),(LEN($H3391)-LEN(SUBSTITUTE($H3391,",",""))-2)*200+1,200))</f>
        <v>Central Luzon</v>
      </c>
      <c r="AJ3391" s="1" t="s">
        <v>55</v>
      </c>
      <c r="AK3391" t="s">
        <v>12234</v>
      </c>
      <c r="AL3391" s="2">
        <v>0</v>
      </c>
      <c r="AM3391" s="1"/>
    </row>
    <row r="3392" spans="1:39" ht="12.75" customHeight="1">
      <c r="A3392" s="1"/>
      <c r="B3392" s="1" t="s">
        <v>12273</v>
      </c>
      <c r="C3392" s="1" t="s">
        <v>12274</v>
      </c>
      <c r="D3392" s="3" t="str">
        <f ca="1">IFERROR(__xludf.DUMMYFUNCTION("PROPER(REGEXEXTRACT(B3221, ""(?:https?:\/\/)?(?:www\.)?([a-zA-Z0-9-]+)\.""))"),"Google")</f>
        <v>Google</v>
      </c>
      <c r="E3392" s="1" t="s">
        <v>12275</v>
      </c>
      <c r="F3392" s="1">
        <v>14.48334</v>
      </c>
      <c r="G3392" s="1">
        <v>121.0448</v>
      </c>
      <c r="H3392" s="1" t="s">
        <v>253</v>
      </c>
      <c r="I3392" s="1" t="s">
        <v>50</v>
      </c>
      <c r="J3392" s="1">
        <f>IF(K3392="URBAN",1,IF(K3392="SUBURBAN",2,IF(K3392="RURAL",3,"")))</f>
        <v>1</v>
      </c>
      <c r="K3392" s="1" t="s">
        <v>42</v>
      </c>
      <c r="L3392" s="18">
        <v>46082</v>
      </c>
      <c r="M3392" s="49">
        <v>0.625</v>
      </c>
      <c r="N3392" s="18">
        <v>46083</v>
      </c>
      <c r="O3392" s="56">
        <v>0.5</v>
      </c>
      <c r="P3392" s="31" t="str">
        <f>TEXT($L3392, "dddd")</f>
        <v>Sunday</v>
      </c>
      <c r="Q3392" s="39" t="s">
        <v>111</v>
      </c>
      <c r="R3392" s="39">
        <v>2722</v>
      </c>
      <c r="S3392" s="1" t="str">
        <f>IF(OR(MONTH(L3392)=12, MONTH(L3392)&lt;=5), "Dry Season", "Wet Season")</f>
        <v>Dry Season</v>
      </c>
      <c r="T3392" s="1">
        <v>1</v>
      </c>
      <c r="U3392" s="1">
        <v>0</v>
      </c>
      <c r="V3392" s="1">
        <v>0</v>
      </c>
      <c r="W3392" s="2">
        <f>IF(ISNUMBER(SEARCH("N/A", X3392)), 0, 1)</f>
        <v>1</v>
      </c>
      <c r="X3392" s="1" t="s">
        <v>2555</v>
      </c>
      <c r="Y3392" s="1">
        <v>14.5565479</v>
      </c>
      <c r="Z3392" s="1">
        <v>121.054103</v>
      </c>
      <c r="AA3392" s="11" cm="1">
        <f t="array" ref="AA3392">IF(ISBLANK(Y3392), 0, VINCentyInvDistance(F3392,G3392,Y3392,Z3392))</f>
        <v>8161.8536433925847</v>
      </c>
      <c r="AB3392" s="1">
        <v>0</v>
      </c>
      <c r="AC3392" s="1">
        <v>0</v>
      </c>
      <c r="AD3392" s="1">
        <v>0</v>
      </c>
      <c r="AE3392" s="1">
        <v>74</v>
      </c>
      <c r="AF3392" s="1">
        <v>1</v>
      </c>
      <c r="AG3392" s="1" t="s">
        <v>2556</v>
      </c>
      <c r="AH3392" s="1" t="s">
        <v>2556</v>
      </c>
      <c r="AI3392" s="1" t="str">
        <f>TRIM(MID(SUBSTITUTE($H3392,",",REPT(" ",200)),(LEN($H3392)-LEN(SUBSTITUTE($H3392,",",""))-2)*200+1,200))</f>
        <v>Metro Manila</v>
      </c>
      <c r="AJ3392" s="1" t="s">
        <v>55</v>
      </c>
      <c r="AL3392" s="2">
        <v>0</v>
      </c>
      <c r="AM3392" s="1"/>
    </row>
    <row r="3393" spans="1:39" ht="12.75" customHeight="1">
      <c r="A3393" s="1"/>
      <c r="B3393" s="1" t="s">
        <v>12285</v>
      </c>
      <c r="C3393" s="1" t="s">
        <v>12286</v>
      </c>
      <c r="D3393" s="3" t="str">
        <f ca="1">IFERROR(__xludf.DUMMYFUNCTION("PROPER(REGEXEXTRACT(B3224, ""(?:https?:\/\/)?(?:www\.)?([a-zA-Z0-9-]+)\.""))"),"Skyscanner")</f>
        <v>Skyscanner</v>
      </c>
      <c r="E3393" s="1" t="s">
        <v>12287</v>
      </c>
      <c r="F3393" s="1">
        <v>14.19162</v>
      </c>
      <c r="G3393" s="1">
        <v>120.60142</v>
      </c>
      <c r="H3393" s="1" t="s">
        <v>12288</v>
      </c>
      <c r="I3393" s="1" t="s">
        <v>50</v>
      </c>
      <c r="J3393" s="1">
        <f>IF(K3393="URBAN",1,IF(K3393="SUBURBAN",2,IF(K3393="RURAL",3,"")))</f>
        <v>1</v>
      </c>
      <c r="K3393" s="1" t="s">
        <v>42</v>
      </c>
      <c r="L3393" s="18">
        <v>46082</v>
      </c>
      <c r="M3393" s="49">
        <v>0.625</v>
      </c>
      <c r="N3393" s="18">
        <v>46083</v>
      </c>
      <c r="O3393" s="56">
        <v>0.45833333333333331</v>
      </c>
      <c r="P3393" s="31" t="str">
        <f>TEXT($L3393, "dddd")</f>
        <v>Sunday</v>
      </c>
      <c r="Q3393" s="39" t="s">
        <v>79</v>
      </c>
      <c r="R3393" s="39">
        <v>5300</v>
      </c>
      <c r="S3393" s="1" t="str">
        <f>IF(OR(MONTH(L3393)=12, MONTH(L3393)&lt;=5), "Dry Season", "Wet Season")</f>
        <v>Dry Season</v>
      </c>
      <c r="T3393" s="1">
        <v>1</v>
      </c>
      <c r="U3393" s="1">
        <v>0</v>
      </c>
      <c r="V3393" s="1">
        <v>0</v>
      </c>
      <c r="W3393" s="2">
        <f>IF(ISNUMBER(SEARCH("N/A", X3393)), 0, 1)</f>
        <v>1</v>
      </c>
      <c r="X3393" s="1" t="s">
        <v>124</v>
      </c>
      <c r="Y3393" s="1">
        <v>14.5352172</v>
      </c>
      <c r="Z3393" s="1">
        <v>120.9819432</v>
      </c>
      <c r="AA3393" s="11" cm="1">
        <f t="array" ref="AA3393">IF(ISBLANK(Y3393), 0, VINCentyInvDistance(F3393,G3393,Y3393,Z3393))</f>
        <v>55945.145161201443</v>
      </c>
      <c r="AB3393" s="1">
        <v>0</v>
      </c>
      <c r="AC3393" s="1">
        <v>0</v>
      </c>
      <c r="AD3393" s="1">
        <v>0</v>
      </c>
      <c r="AE3393" s="1">
        <v>100</v>
      </c>
      <c r="AF3393" s="1">
        <v>1</v>
      </c>
      <c r="AG3393" s="1" t="s">
        <v>159</v>
      </c>
      <c r="AH3393" s="1" t="s">
        <v>160</v>
      </c>
      <c r="AI3393" s="1" t="str">
        <f>TRIM(MID(SUBSTITUTE($H3393,",",REPT(" ",200)),(LEN($H3393)-LEN(SUBSTITUTE($H3393,",",""))-2)*200+1,200))</f>
        <v>Calabarzon</v>
      </c>
      <c r="AJ3393" s="1" t="s">
        <v>55</v>
      </c>
      <c r="AK3393" t="s">
        <v>2551</v>
      </c>
      <c r="AL3393" s="2">
        <v>0</v>
      </c>
      <c r="AM3393" s="1"/>
    </row>
    <row r="3394" spans="1:39" ht="12.75" customHeight="1">
      <c r="A3394" s="1"/>
      <c r="B3394" s="1" t="s">
        <v>12301</v>
      </c>
      <c r="C3394" s="1" t="s">
        <v>12302</v>
      </c>
      <c r="D3394" s="3" t="str">
        <f ca="1">IFERROR(__xludf.DUMMYFUNCTION("PROPER(REGEXEXTRACT(B3227, ""(?:https?:\/\/)?(?:www\.)?([a-zA-Z0-9-]+)\.""))"),"Google")</f>
        <v>Google</v>
      </c>
      <c r="E3394" s="1" t="s">
        <v>12303</v>
      </c>
      <c r="F3394" s="1">
        <v>9.5527300000000004</v>
      </c>
      <c r="G3394" s="1">
        <v>123.77744</v>
      </c>
      <c r="H3394" s="1" t="s">
        <v>2979</v>
      </c>
      <c r="I3394" s="1" t="s">
        <v>50</v>
      </c>
      <c r="J3394" s="1">
        <f>IF(K3394="URBAN",1,IF(K3394="SUBURBAN",2,IF(K3394="RURAL",3,"")))</f>
        <v>1</v>
      </c>
      <c r="K3394" s="1" t="s">
        <v>42</v>
      </c>
      <c r="L3394" s="18">
        <v>46082</v>
      </c>
      <c r="M3394" s="49">
        <v>0.625</v>
      </c>
      <c r="N3394" s="18">
        <v>46083</v>
      </c>
      <c r="O3394" s="56">
        <v>0.5</v>
      </c>
      <c r="P3394" s="31" t="str">
        <f>TEXT($L3394, "dddd")</f>
        <v>Sunday</v>
      </c>
      <c r="Q3394" s="39" t="s">
        <v>61</v>
      </c>
      <c r="R3394" s="39">
        <v>3025</v>
      </c>
      <c r="S3394" s="1" t="str">
        <f>IF(OR(MONTH(L3394)=12, MONTH(L3394)&lt;=5), "Dry Season", "Wet Season")</f>
        <v>Dry Season</v>
      </c>
      <c r="T3394" s="1">
        <v>1</v>
      </c>
      <c r="U3394" s="1">
        <v>0</v>
      </c>
      <c r="V3394" s="1">
        <v>1</v>
      </c>
      <c r="W3394" s="2">
        <f>IF(ISNUMBER(SEARCH("N/A", X3394)), 0, 1)</f>
        <v>1</v>
      </c>
      <c r="X3394" s="1" t="s">
        <v>124</v>
      </c>
      <c r="Y3394" s="1">
        <v>14.5352172</v>
      </c>
      <c r="Z3394" s="1">
        <v>120.9819432</v>
      </c>
      <c r="AA3394" s="11" cm="1">
        <f t="array" ref="AA3394">IF(ISBLANK(Y3394), 0, VINCentyInvDistance(F3394,G3394,Y3394,Z3394))</f>
        <v>629589.79064020643</v>
      </c>
      <c r="AB3394" s="1">
        <v>0</v>
      </c>
      <c r="AC3394" s="1">
        <v>0</v>
      </c>
      <c r="AD3394" s="1">
        <v>0</v>
      </c>
      <c r="AE3394" s="1">
        <v>935</v>
      </c>
      <c r="AF3394" s="1">
        <v>1</v>
      </c>
      <c r="AG3394" s="1" t="s">
        <v>159</v>
      </c>
      <c r="AH3394" s="1" t="s">
        <v>160</v>
      </c>
      <c r="AI3394" s="1" t="str">
        <f>TRIM(MID(SUBSTITUTE($H3394,",",REPT(" ",200)),(LEN($H3394)-LEN(SUBSTITUTE($H3394,",",""))-2)*200+1,200))</f>
        <v>Central Visayas</v>
      </c>
      <c r="AJ3394" s="1" t="s">
        <v>55</v>
      </c>
      <c r="AL3394" s="2">
        <v>0</v>
      </c>
      <c r="AM3394" s="1"/>
    </row>
    <row r="3395" spans="1:39" ht="12.75" customHeight="1">
      <c r="A3395" s="1"/>
      <c r="B3395" s="1" t="s">
        <v>12310</v>
      </c>
      <c r="C3395" s="1" t="s">
        <v>12311</v>
      </c>
      <c r="D3395" s="3" t="str">
        <f ca="1">IFERROR(__xludf.DUMMYFUNCTION("PROPER(REGEXEXTRACT(B3230, ""(?:https?:\/\/)?(?:www\.)?([a-zA-Z0-9-]+)\.""))"),"Skyscanner")</f>
        <v>Skyscanner</v>
      </c>
      <c r="E3395" s="1" t="s">
        <v>10106</v>
      </c>
      <c r="F3395" s="1">
        <v>9.5490770000000005</v>
      </c>
      <c r="G3395" s="1">
        <v>123.771871</v>
      </c>
      <c r="H3395" s="1" t="s">
        <v>2838</v>
      </c>
      <c r="I3395" s="1" t="s">
        <v>50</v>
      </c>
      <c r="J3395" s="1">
        <f>IF(K3395="URBAN",1,IF(K3395="SUBURBAN",2,IF(K3395="RURAL",3,"")))</f>
        <v>1</v>
      </c>
      <c r="K3395" s="1" t="s">
        <v>42</v>
      </c>
      <c r="L3395" s="18">
        <v>46082</v>
      </c>
      <c r="M3395" s="49">
        <v>0.625</v>
      </c>
      <c r="N3395" s="18">
        <v>46083</v>
      </c>
      <c r="O3395" s="56">
        <v>0.5</v>
      </c>
      <c r="P3395" s="31" t="str">
        <f>TEXT($L3395, "dddd")</f>
        <v>Sunday</v>
      </c>
      <c r="Q3395" s="39" t="s">
        <v>117</v>
      </c>
      <c r="R3395" s="39">
        <v>1986</v>
      </c>
      <c r="S3395" s="1" t="str">
        <f>IF(OR(MONTH(L3395)=12, MONTH(L3395)&lt;=5), "Dry Season", "Wet Season")</f>
        <v>Dry Season</v>
      </c>
      <c r="T3395" s="1">
        <v>1</v>
      </c>
      <c r="U3395" s="1">
        <v>0</v>
      </c>
      <c r="V3395" s="1">
        <v>1</v>
      </c>
      <c r="W3395" s="2">
        <f>IF(ISNUMBER(SEARCH("N/A", X3395)), 0, 1)</f>
        <v>1</v>
      </c>
      <c r="X3395" s="1" t="s">
        <v>124</v>
      </c>
      <c r="Y3395" s="1">
        <v>14.5352172</v>
      </c>
      <c r="Z3395" s="1">
        <v>120.9819432</v>
      </c>
      <c r="AA3395" s="11" cm="1">
        <f t="array" ref="AA3395">IF(ISBLANK(Y3395), 0, VINCentyInvDistance(F3395,G3395,Y3395,Z3395))</f>
        <v>629651.89126323652</v>
      </c>
      <c r="AB3395" s="1">
        <v>0</v>
      </c>
      <c r="AC3395" s="1">
        <v>0</v>
      </c>
      <c r="AD3395" s="1">
        <v>0</v>
      </c>
      <c r="AE3395" s="1">
        <v>479</v>
      </c>
      <c r="AF3395" s="1">
        <v>1</v>
      </c>
      <c r="AG3395" s="1" t="s">
        <v>159</v>
      </c>
      <c r="AH3395" s="1" t="s">
        <v>160</v>
      </c>
      <c r="AI3395" s="1" t="str">
        <f>TRIM(MID(SUBSTITUTE($H3395,",",REPT(" ",200)),(LEN($H3395)-LEN(SUBSTITUTE($H3395,",",""))-2)*200+1,200))</f>
        <v>Central Visayas</v>
      </c>
      <c r="AJ3395" s="1" t="s">
        <v>55</v>
      </c>
      <c r="AK3395" t="s">
        <v>17466</v>
      </c>
      <c r="AL3395" s="2">
        <v>0</v>
      </c>
      <c r="AM3395" s="1"/>
    </row>
    <row r="3396" spans="1:39" ht="12.75" customHeight="1">
      <c r="A3396" s="1"/>
      <c r="B3396" s="1" t="s">
        <v>12314</v>
      </c>
      <c r="C3396" s="1" t="s">
        <v>12315</v>
      </c>
      <c r="D3396" s="3" t="str">
        <f ca="1">IFERROR(__xludf.DUMMYFUNCTION("PROPER(REGEXEXTRACT(B3232, ""(?:https?:\/\/)?(?:www\.)?([a-zA-Z0-9-]+)\.""))"),"Skyscanner")</f>
        <v>Skyscanner</v>
      </c>
      <c r="E3396" s="1" t="s">
        <v>12316</v>
      </c>
      <c r="F3396" s="1">
        <v>11.952159999999999</v>
      </c>
      <c r="G3396" s="1">
        <v>121.93034</v>
      </c>
      <c r="H3396" s="1" t="s">
        <v>12317</v>
      </c>
      <c r="I3396" s="1" t="s">
        <v>50</v>
      </c>
      <c r="J3396" s="1">
        <f>IF(K3396="URBAN",1,IF(K3396="SUBURBAN",2,IF(K3396="RURAL",3,"")))</f>
        <v>1</v>
      </c>
      <c r="K3396" s="1" t="s">
        <v>42</v>
      </c>
      <c r="L3396" s="18">
        <v>46082</v>
      </c>
      <c r="M3396" s="49">
        <v>0.58333333333333337</v>
      </c>
      <c r="N3396" s="18">
        <v>46083</v>
      </c>
      <c r="O3396" s="56">
        <v>0.5</v>
      </c>
      <c r="P3396" s="31" t="str">
        <f>TEXT($L3396, "dddd")</f>
        <v>Sunday</v>
      </c>
      <c r="Q3396" s="39" t="s">
        <v>1026</v>
      </c>
      <c r="R3396" s="39">
        <v>4208</v>
      </c>
      <c r="S3396" s="1" t="str">
        <f>IF(OR(MONTH(L3396)=12, MONTH(L3396)&lt;=5), "Dry Season", "Wet Season")</f>
        <v>Dry Season</v>
      </c>
      <c r="T3396" s="1">
        <v>1</v>
      </c>
      <c r="U3396" s="1">
        <v>0</v>
      </c>
      <c r="V3396" s="1">
        <v>1</v>
      </c>
      <c r="W3396" s="2">
        <f>IF(ISNUMBER(SEARCH("N/A", X3396)), 0, 1)</f>
        <v>1</v>
      </c>
      <c r="X3396" s="1" t="s">
        <v>124</v>
      </c>
      <c r="Y3396" s="1">
        <v>14.5352172</v>
      </c>
      <c r="Z3396" s="1">
        <v>120.9819432</v>
      </c>
      <c r="AA3396" s="11" cm="1">
        <f t="array" ref="AA3396">IF(ISBLANK(Y3396), 0, VINCentyInvDistance(F3396,G3396,Y3396,Z3396))</f>
        <v>303690.01075552811</v>
      </c>
      <c r="AB3396" s="1">
        <v>1</v>
      </c>
      <c r="AC3396" s="1">
        <v>0</v>
      </c>
      <c r="AD3396" s="1">
        <v>0</v>
      </c>
      <c r="AE3396" s="1">
        <v>530</v>
      </c>
      <c r="AF3396" s="1">
        <v>1</v>
      </c>
      <c r="AG3396" s="1" t="s">
        <v>159</v>
      </c>
      <c r="AH3396" s="1" t="s">
        <v>160</v>
      </c>
      <c r="AI3396" s="1" t="str">
        <f>TRIM(MID(SUBSTITUTE($H3396,",",REPT(" ",200)),(LEN($H3396)-LEN(SUBSTITUTE($H3396,",",""))-2)*200+1,200))</f>
        <v>Western Visayas</v>
      </c>
      <c r="AJ3396" s="1" t="s">
        <v>55</v>
      </c>
      <c r="AK3396" t="s">
        <v>17467</v>
      </c>
      <c r="AL3396" s="2">
        <v>0</v>
      </c>
      <c r="AM3396" s="1"/>
    </row>
    <row r="3397" spans="1:39" ht="12.75" customHeight="1">
      <c r="A3397" s="1"/>
      <c r="B3397" s="1" t="s">
        <v>12336</v>
      </c>
      <c r="C3397" s="1" t="s">
        <v>12337</v>
      </c>
      <c r="D3397" s="3" t="str">
        <f ca="1">IFERROR(__xludf.DUMMYFUNCTION("PROPER(REGEXEXTRACT(B3236, ""(?:https?:\/\/)?(?:www\.)?([a-zA-Z0-9-]+)\.""))"),"Google")</f>
        <v>Google</v>
      </c>
      <c r="E3397" s="1" t="s">
        <v>10388</v>
      </c>
      <c r="F3397" s="1">
        <v>15.162929999999999</v>
      </c>
      <c r="G3397" s="1">
        <v>120.584</v>
      </c>
      <c r="H3397" s="1" t="s">
        <v>8991</v>
      </c>
      <c r="I3397" s="1" t="s">
        <v>50</v>
      </c>
      <c r="J3397" s="1">
        <f>IF(K3397="URBAN",1,IF(K3397="SUBURBAN",2,IF(K3397="RURAL",3,"")))</f>
        <v>1</v>
      </c>
      <c r="K3397" s="1" t="s">
        <v>42</v>
      </c>
      <c r="L3397" s="18">
        <v>46082</v>
      </c>
      <c r="M3397" s="49">
        <v>0.625</v>
      </c>
      <c r="N3397" s="18">
        <v>46083</v>
      </c>
      <c r="O3397" s="56">
        <v>0.5</v>
      </c>
      <c r="P3397" s="31" t="str">
        <f>TEXT($L3397, "dddd")</f>
        <v>Sunday</v>
      </c>
      <c r="Q3397" s="39" t="s">
        <v>323</v>
      </c>
      <c r="R3397" s="39">
        <v>2430</v>
      </c>
      <c r="S3397" s="1" t="str">
        <f>IF(OR(MONTH(L3397)=12, MONTH(L3397)&lt;=5), "Dry Season", "Wet Season")</f>
        <v>Dry Season</v>
      </c>
      <c r="T3397" s="1">
        <v>1</v>
      </c>
      <c r="U3397" s="1">
        <v>0</v>
      </c>
      <c r="V3397" s="1">
        <v>0</v>
      </c>
      <c r="W3397" s="2">
        <f>IF(ISNUMBER(SEARCH("N/A", X3397)), 0, 1)</f>
        <v>1</v>
      </c>
      <c r="X3397" s="1" t="s">
        <v>124</v>
      </c>
      <c r="Y3397" s="1">
        <v>14.5352172</v>
      </c>
      <c r="Z3397" s="1">
        <v>120.9819432</v>
      </c>
      <c r="AA3397" s="11" cm="1">
        <f t="array" ref="AA3397">IF(ISBLANK(Y3397), 0, VINCentyInvDistance(F3397,G3397,Y3397,Z3397))</f>
        <v>81598.057393634081</v>
      </c>
      <c r="AB3397" s="1">
        <v>0</v>
      </c>
      <c r="AC3397" s="1">
        <v>0</v>
      </c>
      <c r="AD3397" s="1">
        <v>0</v>
      </c>
      <c r="AE3397" s="1">
        <v>124</v>
      </c>
      <c r="AF3397" s="1">
        <v>1</v>
      </c>
      <c r="AG3397" s="1" t="s">
        <v>159</v>
      </c>
      <c r="AH3397" s="1" t="s">
        <v>160</v>
      </c>
      <c r="AI3397" s="1" t="str">
        <f>TRIM(MID(SUBSTITUTE($H3397,",",REPT(" ",200)),(LEN($H3397)-LEN(SUBSTITUTE($H3397,",",""))-2)*200+1,200))</f>
        <v>Central Luzon</v>
      </c>
      <c r="AJ3397" s="1" t="s">
        <v>55</v>
      </c>
      <c r="AL3397" s="2">
        <v>0</v>
      </c>
      <c r="AM3397" s="1"/>
    </row>
    <row r="3398" spans="1:39" ht="12.75" customHeight="1">
      <c r="A3398" s="1"/>
      <c r="B3398" s="1" t="s">
        <v>12346</v>
      </c>
      <c r="C3398" s="1" t="s">
        <v>12347</v>
      </c>
      <c r="D3398" s="3" t="str">
        <f ca="1">IFERROR(__xludf.DUMMYFUNCTION("PROPER(REGEXEXTRACT(B3239, ""(?:https?:\/\/)?(?:www\.)?([a-zA-Z0-9-]+)\.""))"),"Google")</f>
        <v>Google</v>
      </c>
      <c r="E3398" s="1" t="s">
        <v>12348</v>
      </c>
      <c r="F3398" s="1">
        <v>14.930899999999999</v>
      </c>
      <c r="G3398" s="1">
        <v>120.4833</v>
      </c>
      <c r="H3398" s="1" t="s">
        <v>12349</v>
      </c>
      <c r="I3398" s="1" t="s">
        <v>50</v>
      </c>
      <c r="J3398" s="1">
        <f>IF(K3398="URBAN",1,IF(K3398="SUBURBAN",2,IF(K3398="RURAL",3,"")))</f>
        <v>1</v>
      </c>
      <c r="K3398" s="1" t="s">
        <v>42</v>
      </c>
      <c r="L3398" s="18">
        <v>46082</v>
      </c>
      <c r="M3398" s="49">
        <v>0.625</v>
      </c>
      <c r="N3398" s="18">
        <v>46083</v>
      </c>
      <c r="O3398" s="56">
        <v>0.5</v>
      </c>
      <c r="P3398" s="31" t="str">
        <f>TEXT($L3398, "dddd")</f>
        <v>Sunday</v>
      </c>
      <c r="Q3398" s="39" t="s">
        <v>111</v>
      </c>
      <c r="R3398" s="39">
        <v>960</v>
      </c>
      <c r="S3398" s="1" t="str">
        <f>IF(OR(MONTH(L3398)=12, MONTH(L3398)&lt;=5), "Dry Season", "Wet Season")</f>
        <v>Dry Season</v>
      </c>
      <c r="T3398" s="1">
        <v>1</v>
      </c>
      <c r="U3398" s="1">
        <v>0</v>
      </c>
      <c r="V3398" s="1">
        <v>0</v>
      </c>
      <c r="W3398" s="2">
        <f>IF(ISNUMBER(SEARCH("N/A", X3398)), 0, 1)</f>
        <v>1</v>
      </c>
      <c r="X3398" s="1" t="s">
        <v>2500</v>
      </c>
      <c r="Y3398" s="1">
        <v>14.5530822</v>
      </c>
      <c r="Z3398" s="1">
        <v>121.021794</v>
      </c>
      <c r="AA3398" s="11" cm="1">
        <f t="array" ref="AA3398">IF(ISBLANK(Y3398), 0, VINCentyInvDistance(F3398,G3398,Y3398,Z3398))</f>
        <v>71482.370550584019</v>
      </c>
      <c r="AB3398" s="1">
        <v>0</v>
      </c>
      <c r="AC3398" s="1">
        <v>0</v>
      </c>
      <c r="AD3398" s="1">
        <v>0</v>
      </c>
      <c r="AE3398" s="1">
        <v>238</v>
      </c>
      <c r="AF3398" s="1">
        <v>1</v>
      </c>
      <c r="AG3398" s="1" t="s">
        <v>2501</v>
      </c>
      <c r="AH3398" s="1" t="s">
        <v>2501</v>
      </c>
      <c r="AI3398" s="1" t="str">
        <f>TRIM(MID(SUBSTITUTE($H3398,",",REPT(" ",200)),(LEN($H3398)-LEN(SUBSTITUTE($H3398,",",""))-2)*200+1,200))</f>
        <v>Central Luzon</v>
      </c>
      <c r="AJ3398" s="1" t="s">
        <v>55</v>
      </c>
      <c r="AL3398" s="2">
        <v>0</v>
      </c>
      <c r="AM3398" s="1"/>
    </row>
    <row r="3399" spans="1:39" ht="12.75" customHeight="1">
      <c r="A3399" s="1"/>
      <c r="B3399" s="1" t="s">
        <v>12361</v>
      </c>
      <c r="C3399" s="1" t="s">
        <v>12362</v>
      </c>
      <c r="D3399" s="3" t="str">
        <f ca="1">IFERROR(__xludf.DUMMYFUNCTION("PROPER(REGEXEXTRACT(B3242, ""(?:https?:\/\/)?(?:www\.)?([a-zA-Z0-9-]+)\.""))"),"Google")</f>
        <v>Google</v>
      </c>
      <c r="E3399" s="1" t="s">
        <v>12363</v>
      </c>
      <c r="F3399" s="1">
        <v>14.57658</v>
      </c>
      <c r="G3399" s="1">
        <v>120.97967</v>
      </c>
      <c r="H3399" s="1" t="s">
        <v>12364</v>
      </c>
      <c r="I3399" s="1" t="s">
        <v>50</v>
      </c>
      <c r="J3399" s="1">
        <f>IF(K3399="URBAN",1,IF(K3399="SUBURBAN",2,IF(K3399="RURAL",3,"")))</f>
        <v>1</v>
      </c>
      <c r="K3399" s="1" t="s">
        <v>42</v>
      </c>
      <c r="L3399" s="18">
        <v>46082</v>
      </c>
      <c r="M3399" s="49">
        <v>0.625</v>
      </c>
      <c r="N3399" s="18">
        <v>46083</v>
      </c>
      <c r="O3399" s="56">
        <v>0.5</v>
      </c>
      <c r="P3399" s="31" t="str">
        <f>TEXT($L3399, "dddd")</f>
        <v>Sunday</v>
      </c>
      <c r="Q3399" s="39" t="s">
        <v>531</v>
      </c>
      <c r="R3399" s="39">
        <v>4422</v>
      </c>
      <c r="S3399" s="1" t="str">
        <f>IF(OR(MONTH(L3399)=12, MONTH(L3399)&lt;=5), "Dry Season", "Wet Season")</f>
        <v>Dry Season</v>
      </c>
      <c r="T3399" s="1">
        <v>1</v>
      </c>
      <c r="U3399" s="1">
        <v>1</v>
      </c>
      <c r="V3399" s="1">
        <v>1</v>
      </c>
      <c r="W3399" s="2">
        <f>IF(ISNUMBER(SEARCH("N/A", X3399)), 0, 1)</f>
        <v>0</v>
      </c>
      <c r="X3399" s="1" t="s">
        <v>44</v>
      </c>
      <c r="Y3399" s="1"/>
      <c r="Z3399" s="1"/>
      <c r="AA3399" s="11" cm="1">
        <f t="array" ref="AA3399">IF(ISBLANK(Y3399), 0, VINCentyInvDistance(F3399,G3399,Y3399,Z3399))</f>
        <v>0</v>
      </c>
      <c r="AB3399" s="1">
        <v>0</v>
      </c>
      <c r="AC3399" s="1">
        <v>0</v>
      </c>
      <c r="AD3399" s="1">
        <v>0</v>
      </c>
      <c r="AE3399" s="1">
        <v>204</v>
      </c>
      <c r="AF3399" s="1">
        <v>1</v>
      </c>
      <c r="AG3399" s="1" t="s">
        <v>68</v>
      </c>
      <c r="AH3399" s="1" t="str">
        <f>TRIM(MID(SUBSTITUTE($H3399,",",REPT(" ",200)),(LEN($H3399)-LEN(SUBSTITUTE($H3399,",",""))-3)*200+1,200))</f>
        <v>Capital District</v>
      </c>
      <c r="AI3399" s="1" t="str">
        <f>TRIM(MID(SUBSTITUTE($H3399,",",REPT(" ",200)),(LEN($H3399)-LEN(SUBSTITUTE($H3399,",",""))-2)*200+1,200))</f>
        <v>Metro Manila</v>
      </c>
      <c r="AJ3399" s="1" t="s">
        <v>55</v>
      </c>
      <c r="AL3399" s="2">
        <v>0</v>
      </c>
      <c r="AM3399" s="1" t="s">
        <v>12365</v>
      </c>
    </row>
    <row r="3400" spans="1:39" ht="12.75" customHeight="1">
      <c r="A3400" s="1"/>
      <c r="B3400" s="1" t="s">
        <v>12366</v>
      </c>
      <c r="C3400" s="1" t="s">
        <v>12367</v>
      </c>
      <c r="D3400" s="3" t="str">
        <f ca="1">IFERROR(__xludf.DUMMYFUNCTION("PROPER(REGEXEXTRACT(B3243, ""(?:https?:\/\/)?(?:www\.)?([a-zA-Z0-9-]+)\.""))"),"Skyscanner")</f>
        <v>Skyscanner</v>
      </c>
      <c r="E3400" s="1" t="s">
        <v>12368</v>
      </c>
      <c r="F3400" s="1">
        <v>10.739839999999999</v>
      </c>
      <c r="G3400" s="1">
        <v>122.57643</v>
      </c>
      <c r="H3400" s="1" t="s">
        <v>1359</v>
      </c>
      <c r="I3400" s="1" t="s">
        <v>50</v>
      </c>
      <c r="J3400" s="1">
        <f>IF(K3400="URBAN",1,IF(K3400="SUBURBAN",2,IF(K3400="RURAL",3,"")))</f>
        <v>1</v>
      </c>
      <c r="K3400" s="1" t="s">
        <v>42</v>
      </c>
      <c r="L3400" s="18">
        <v>46082</v>
      </c>
      <c r="M3400" s="49">
        <v>0.58333333333333337</v>
      </c>
      <c r="N3400" s="18">
        <v>46083</v>
      </c>
      <c r="O3400" s="56">
        <v>0.5</v>
      </c>
      <c r="P3400" s="31" t="str">
        <f>TEXT($L3400, "dddd")</f>
        <v>Sunday</v>
      </c>
      <c r="Q3400" s="39" t="s">
        <v>207</v>
      </c>
      <c r="R3400" s="39">
        <v>694</v>
      </c>
      <c r="S3400" s="1" t="str">
        <f>IF(OR(MONTH(L3400)=12, MONTH(L3400)&lt;=5), "Dry Season", "Wet Season")</f>
        <v>Dry Season</v>
      </c>
      <c r="T3400" s="1">
        <v>1</v>
      </c>
      <c r="U3400" s="1">
        <v>0</v>
      </c>
      <c r="V3400" s="1">
        <v>0</v>
      </c>
      <c r="W3400" s="2">
        <f>IF(ISNUMBER(SEARCH("N/A", X3400)), 0, 1)</f>
        <v>1</v>
      </c>
      <c r="X3400" s="1" t="s">
        <v>2500</v>
      </c>
      <c r="Y3400" s="1">
        <v>14.5530822</v>
      </c>
      <c r="Z3400" s="1">
        <v>121.021794</v>
      </c>
      <c r="AA3400" s="11" cm="1">
        <f t="array" ref="AA3400">IF(ISBLANK(Y3400), 0, VINCentyInvDistance(F3400,G3400,Y3400,Z3400))</f>
        <v>454389.53005375987</v>
      </c>
      <c r="AB3400" s="1">
        <v>1</v>
      </c>
      <c r="AC3400" s="1">
        <v>8.6</v>
      </c>
      <c r="AD3400" s="1">
        <v>4.3</v>
      </c>
      <c r="AE3400" s="1">
        <v>1458</v>
      </c>
      <c r="AF3400" s="1">
        <v>1</v>
      </c>
      <c r="AG3400" s="1" t="s">
        <v>2501</v>
      </c>
      <c r="AH3400" s="1" t="s">
        <v>2501</v>
      </c>
      <c r="AI3400" s="1" t="str">
        <f>TRIM(MID(SUBSTITUTE($H3400,",",REPT(" ",200)),(LEN($H3400)-LEN(SUBSTITUTE($H3400,",",""))-2)*200+1,200))</f>
        <v>Western Visayas</v>
      </c>
      <c r="AJ3400" s="1" t="s">
        <v>55</v>
      </c>
      <c r="AK3400" t="s">
        <v>17468</v>
      </c>
      <c r="AL3400" s="2">
        <v>0</v>
      </c>
      <c r="AM3400" s="1"/>
    </row>
    <row r="3401" spans="1:39" ht="12.75" customHeight="1">
      <c r="A3401" s="1"/>
      <c r="B3401" s="1" t="s">
        <v>12375</v>
      </c>
      <c r="C3401" s="1" t="s">
        <v>12376</v>
      </c>
      <c r="D3401" s="3" t="str">
        <f ca="1">IFERROR(__xludf.DUMMYFUNCTION("PROPER(REGEXEXTRACT(B3245, ""(?:https?:\/\/)?(?:www\.)?([a-zA-Z0-9-]+)\.""))"),"Google")</f>
        <v>Google</v>
      </c>
      <c r="E3401" s="1" t="s">
        <v>12377</v>
      </c>
      <c r="F3401" s="1">
        <v>10.33384</v>
      </c>
      <c r="G3401" s="1">
        <v>123.89527</v>
      </c>
      <c r="H3401" s="1" t="s">
        <v>12372</v>
      </c>
      <c r="I3401" s="1" t="s">
        <v>2622</v>
      </c>
      <c r="J3401" s="1">
        <f>IF(K3401="URBAN",1,IF(K3401="SUBURBAN",2,IF(K3401="RURAL",3,"")))</f>
        <v>1</v>
      </c>
      <c r="K3401" s="1" t="s">
        <v>42</v>
      </c>
      <c r="L3401" s="18">
        <v>46082</v>
      </c>
      <c r="M3401" s="49">
        <v>0.625</v>
      </c>
      <c r="N3401" s="18">
        <v>46083</v>
      </c>
      <c r="O3401" s="56">
        <v>0.5</v>
      </c>
      <c r="P3401" s="31" t="str">
        <f>TEXT($L3401, "dddd")</f>
        <v>Sunday</v>
      </c>
      <c r="Q3401" s="39" t="s">
        <v>207</v>
      </c>
      <c r="R3401" s="39">
        <v>1319</v>
      </c>
      <c r="S3401" s="1" t="str">
        <f>IF(OR(MONTH(L3401)=12, MONTH(L3401)&lt;=5), "Dry Season", "Wet Season")</f>
        <v>Dry Season</v>
      </c>
      <c r="T3401" s="1">
        <v>1</v>
      </c>
      <c r="U3401" s="1">
        <v>0</v>
      </c>
      <c r="V3401" s="1">
        <v>0</v>
      </c>
      <c r="W3401" s="2">
        <f>IF(ISNUMBER(SEARCH("N/A", X3401)), 0, 1)</f>
        <v>0</v>
      </c>
      <c r="X3401" s="1" t="s">
        <v>44</v>
      </c>
      <c r="Y3401" s="1"/>
      <c r="Z3401" s="1"/>
      <c r="AA3401" s="11" cm="1">
        <f t="array" ref="AA3401">IF(ISBLANK(Y3401), 0, VINCentyInvDistance(F3401,G3401,Y3401,Z3401))</f>
        <v>0</v>
      </c>
      <c r="AB3401" s="1">
        <v>0</v>
      </c>
      <c r="AC3401" s="1">
        <v>8</v>
      </c>
      <c r="AD3401" s="1">
        <v>0</v>
      </c>
      <c r="AE3401" s="1">
        <v>0</v>
      </c>
      <c r="AF3401" s="1">
        <v>1</v>
      </c>
      <c r="AG3401" s="1" t="s">
        <v>731</v>
      </c>
      <c r="AH3401" s="1" t="s">
        <v>731</v>
      </c>
      <c r="AI3401" s="1" t="str">
        <f>TRIM(MID(SUBSTITUTE($H3401,",",REPT(" ",200)),(LEN($H3401)-LEN(SUBSTITUTE($H3401,",",""))-2)*200+1,200))</f>
        <v>Central Visayas</v>
      </c>
      <c r="AJ3401" s="1" t="s">
        <v>55</v>
      </c>
      <c r="AL3401" s="2">
        <v>0</v>
      </c>
      <c r="AM3401" s="1" t="s">
        <v>12378</v>
      </c>
    </row>
    <row r="3402" spans="1:39" ht="12.75" customHeight="1">
      <c r="A3402" s="1"/>
      <c r="B3402" s="1" t="s">
        <v>12387</v>
      </c>
      <c r="C3402" s="1" t="s">
        <v>12388</v>
      </c>
      <c r="D3402" s="3" t="str">
        <f ca="1">IFERROR(__xludf.DUMMYFUNCTION("PROPER(REGEXEXTRACT(B3248, ""(?:https?:\/\/)?(?:www\.)?([a-zA-Z0-9-]+)\.""))"),"Google")</f>
        <v>Google</v>
      </c>
      <c r="E3402" s="1" t="s">
        <v>12389</v>
      </c>
      <c r="F3402" s="1">
        <v>10.30795</v>
      </c>
      <c r="G3402" s="1">
        <v>123.86754999999999</v>
      </c>
      <c r="H3402" s="1" t="s">
        <v>12386</v>
      </c>
      <c r="I3402" s="1" t="s">
        <v>2622</v>
      </c>
      <c r="J3402" s="1">
        <f>IF(K3402="URBAN",1,IF(K3402="SUBURBAN",2,IF(K3402="RURAL",3,"")))</f>
        <v>1</v>
      </c>
      <c r="K3402" s="1" t="s">
        <v>42</v>
      </c>
      <c r="L3402" s="18">
        <v>46082</v>
      </c>
      <c r="M3402" s="49">
        <v>0.625</v>
      </c>
      <c r="N3402" s="18">
        <v>46083</v>
      </c>
      <c r="O3402" s="56">
        <v>0.5</v>
      </c>
      <c r="P3402" s="31" t="str">
        <f>TEXT($L3402, "dddd")</f>
        <v>Sunday</v>
      </c>
      <c r="Q3402" s="39" t="s">
        <v>10243</v>
      </c>
      <c r="R3402" s="39">
        <v>2184</v>
      </c>
      <c r="S3402" s="1" t="str">
        <f>IF(OR(MONTH(L3402)=12, MONTH(L3402)&lt;=5), "Dry Season", "Wet Season")</f>
        <v>Dry Season</v>
      </c>
      <c r="T3402" s="1">
        <v>1</v>
      </c>
      <c r="U3402" s="1">
        <v>1</v>
      </c>
      <c r="V3402" s="1">
        <v>0</v>
      </c>
      <c r="W3402" s="2">
        <f>IF(ISNUMBER(SEARCH("N/A", X3402)), 0, 1)</f>
        <v>0</v>
      </c>
      <c r="X3402" s="1" t="s">
        <v>44</v>
      </c>
      <c r="Y3402" s="1"/>
      <c r="Z3402" s="1"/>
      <c r="AA3402" s="11" cm="1">
        <f t="array" ref="AA3402">IF(ISBLANK(Y3402), 0, VINCentyInvDistance(F3402,G3402,Y3402,Z3402))</f>
        <v>0</v>
      </c>
      <c r="AB3402" s="1">
        <v>0</v>
      </c>
      <c r="AC3402" s="1">
        <v>0</v>
      </c>
      <c r="AD3402" s="1">
        <v>0</v>
      </c>
      <c r="AE3402" s="1">
        <v>52</v>
      </c>
      <c r="AF3402" s="1">
        <v>1</v>
      </c>
      <c r="AG3402" s="1" t="s">
        <v>731</v>
      </c>
      <c r="AH3402" s="1" t="s">
        <v>731</v>
      </c>
      <c r="AI3402" s="1" t="str">
        <f>TRIM(MID(SUBSTITUTE($H3402,",",REPT(" ",200)),(LEN($H3402)-LEN(SUBSTITUTE($H3402,",",""))-2)*200+1,200))</f>
        <v>Central Visayas</v>
      </c>
      <c r="AJ3402" s="1" t="s">
        <v>55</v>
      </c>
      <c r="AL3402" s="2">
        <v>0</v>
      </c>
      <c r="AM3402" s="1" t="s">
        <v>12390</v>
      </c>
    </row>
    <row r="3403" spans="1:39" ht="12.75" customHeight="1">
      <c r="A3403" s="1"/>
      <c r="B3403" s="1" t="s">
        <v>12394</v>
      </c>
      <c r="C3403" s="1" t="s">
        <v>12395</v>
      </c>
      <c r="D3403" s="3" t="str">
        <f ca="1">IFERROR(__xludf.DUMMYFUNCTION("PROPER(REGEXEXTRACT(B3250, ""(?:https?:\/\/)?(?:www\.)?([a-zA-Z0-9-]+)\.""))"),"Skyscanner")</f>
        <v>Skyscanner</v>
      </c>
      <c r="E3403" s="1" t="s">
        <v>12396</v>
      </c>
      <c r="F3403" s="1">
        <v>14.620240000000001</v>
      </c>
      <c r="G3403" s="1">
        <v>121.04689</v>
      </c>
      <c r="H3403" s="1" t="s">
        <v>12397</v>
      </c>
      <c r="I3403" s="1" t="s">
        <v>50</v>
      </c>
      <c r="J3403" s="1">
        <f>IF(K3403="URBAN",1,IF(K3403="SUBURBAN",2,IF(K3403="RURAL",3,"")))</f>
        <v>1</v>
      </c>
      <c r="K3403" s="1" t="s">
        <v>42</v>
      </c>
      <c r="L3403" s="18">
        <v>46082</v>
      </c>
      <c r="M3403" s="49">
        <v>0.58333333333333337</v>
      </c>
      <c r="N3403" s="18">
        <v>46083</v>
      </c>
      <c r="O3403" s="56">
        <v>0.5</v>
      </c>
      <c r="P3403" s="31" t="str">
        <f>TEXT($L3403, "dddd")</f>
        <v>Sunday</v>
      </c>
      <c r="Q3403" s="39" t="s">
        <v>111</v>
      </c>
      <c r="R3403" s="39">
        <v>1458</v>
      </c>
      <c r="S3403" s="1" t="str">
        <f>IF(OR(MONTH(L3403)=12, MONTH(L3403)&lt;=5), "Dry Season", "Wet Season")</f>
        <v>Dry Season</v>
      </c>
      <c r="T3403" s="1">
        <v>1</v>
      </c>
      <c r="U3403" s="1">
        <v>0</v>
      </c>
      <c r="V3403" s="1">
        <v>0</v>
      </c>
      <c r="W3403" s="2">
        <f>IF(ISNUMBER(SEARCH("N/A", X3403)), 0, 1)</f>
        <v>1</v>
      </c>
      <c r="X3403" s="1" t="s">
        <v>2500</v>
      </c>
      <c r="Y3403" s="1">
        <v>14.5530822</v>
      </c>
      <c r="Z3403" s="1">
        <v>121.021794</v>
      </c>
      <c r="AA3403" s="11" cm="1">
        <f t="array" ref="AA3403">IF(ISBLANK(Y3403), 0, VINCentyInvDistance(F3403,G3403,Y3403,Z3403))</f>
        <v>7907.4251362174427</v>
      </c>
      <c r="AB3403" s="1">
        <v>0</v>
      </c>
      <c r="AC3403" s="1">
        <v>8.4</v>
      </c>
      <c r="AD3403" s="1">
        <v>4.5999999999999996</v>
      </c>
      <c r="AE3403" s="1">
        <v>50</v>
      </c>
      <c r="AF3403" s="1">
        <v>1</v>
      </c>
      <c r="AG3403" s="1" t="s">
        <v>2501</v>
      </c>
      <c r="AH3403" s="1" t="s">
        <v>2501</v>
      </c>
      <c r="AI3403" s="1" t="str">
        <f>TRIM(MID(SUBSTITUTE($H3403,",",REPT(" ",200)),(LEN($H3403)-LEN(SUBSTITUTE($H3403,",",""))-2)*200+1,200))</f>
        <v>Metro Manila</v>
      </c>
      <c r="AJ3403" s="1" t="s">
        <v>55</v>
      </c>
      <c r="AK3403" t="s">
        <v>6705</v>
      </c>
      <c r="AL3403" s="2">
        <v>0</v>
      </c>
      <c r="AM3403" s="1"/>
    </row>
    <row r="3404" spans="1:39" ht="12.75" customHeight="1">
      <c r="A3404" s="1"/>
      <c r="B3404" s="1" t="s">
        <v>12398</v>
      </c>
      <c r="C3404" s="1" t="s">
        <v>12399</v>
      </c>
      <c r="D3404" s="3" t="str">
        <f ca="1">IFERROR(__xludf.DUMMYFUNCTION("PROPER(REGEXEXTRACT(B3251, ""(?:https?:\/\/)?(?:www\.)?([a-zA-Z0-9-]+)\.""))"),"Skyscanner")</f>
        <v>Skyscanner</v>
      </c>
      <c r="E3404" s="1" t="s">
        <v>12393</v>
      </c>
      <c r="F3404" s="1">
        <v>14.57016</v>
      </c>
      <c r="G3404" s="1">
        <v>121.02816</v>
      </c>
      <c r="H3404" s="1" t="s">
        <v>6701</v>
      </c>
      <c r="I3404" s="1" t="s">
        <v>50</v>
      </c>
      <c r="J3404" s="1">
        <f>IF(K3404="URBAN",1,IF(K3404="SUBURBAN",2,IF(K3404="RURAL",3,"")))</f>
        <v>1</v>
      </c>
      <c r="K3404" s="1" t="s">
        <v>42</v>
      </c>
      <c r="L3404" s="18">
        <v>46082</v>
      </c>
      <c r="M3404" s="49">
        <v>0.58333333333333337</v>
      </c>
      <c r="N3404" s="18">
        <v>46083</v>
      </c>
      <c r="O3404" s="56">
        <v>0.5</v>
      </c>
      <c r="P3404" s="31" t="str">
        <f>TEXT($L3404, "dddd")</f>
        <v>Sunday</v>
      </c>
      <c r="Q3404" s="39" t="s">
        <v>111</v>
      </c>
      <c r="R3404" s="39">
        <v>1086</v>
      </c>
      <c r="S3404" s="1" t="str">
        <f>IF(OR(MONTH(L3404)=12, MONTH(L3404)&lt;=5), "Dry Season", "Wet Season")</f>
        <v>Dry Season</v>
      </c>
      <c r="T3404" s="1">
        <v>1</v>
      </c>
      <c r="U3404" s="1">
        <v>0</v>
      </c>
      <c r="V3404" s="1">
        <v>0</v>
      </c>
      <c r="W3404" s="2">
        <f>IF(ISNUMBER(SEARCH("N/A", X3404)), 0, 1)</f>
        <v>1</v>
      </c>
      <c r="X3404" s="1" t="s">
        <v>1174</v>
      </c>
      <c r="Y3404" s="1">
        <v>14.589843999999999</v>
      </c>
      <c r="Z3404" s="1">
        <v>121.060554</v>
      </c>
      <c r="AA3404" s="11" cm="1">
        <f t="array" ref="AA3404">IF(ISBLANK(Y3404), 0, VINCentyInvDistance(F3404,G3404,Y3404,Z3404))</f>
        <v>4114.4073966779288</v>
      </c>
      <c r="AB3404" s="1">
        <v>0</v>
      </c>
      <c r="AC3404" s="1">
        <v>0</v>
      </c>
      <c r="AD3404" s="1">
        <v>0</v>
      </c>
      <c r="AE3404" s="1">
        <v>50</v>
      </c>
      <c r="AF3404" s="1">
        <v>1</v>
      </c>
      <c r="AG3404" s="1" t="s">
        <v>1180</v>
      </c>
      <c r="AH3404" s="1" t="s">
        <v>562</v>
      </c>
      <c r="AI3404" s="1" t="str">
        <f>TRIM(MID(SUBSTITUTE($H3404,",",REPT(" ",200)),(LEN($H3404)-LEN(SUBSTITUTE($H3404,",",""))-2)*200+1,200))</f>
        <v>Metro Manila</v>
      </c>
      <c r="AJ3404" s="1" t="s">
        <v>55</v>
      </c>
      <c r="AK3404" t="s">
        <v>17471</v>
      </c>
      <c r="AL3404" s="2">
        <v>0</v>
      </c>
      <c r="AM3404" s="1"/>
    </row>
    <row r="3405" spans="1:39" ht="12.75" customHeight="1">
      <c r="A3405" s="1"/>
      <c r="B3405" s="1" t="s">
        <v>12400</v>
      </c>
      <c r="C3405" s="1" t="s">
        <v>12401</v>
      </c>
      <c r="D3405" s="3" t="str">
        <f ca="1">IFERROR(__xludf.DUMMYFUNCTION("PROPER(REGEXEXTRACT(B3252, ""(?:https?:\/\/)?(?:www\.)?([a-zA-Z0-9-]+)\.""))"),"Skyscanner")</f>
        <v>Skyscanner</v>
      </c>
      <c r="E3405" s="1" t="s">
        <v>11378</v>
      </c>
      <c r="F3405" s="1">
        <v>14.56776</v>
      </c>
      <c r="G3405" s="1">
        <v>121.03001999999999</v>
      </c>
      <c r="H3405" s="1" t="s">
        <v>11379</v>
      </c>
      <c r="I3405" s="1" t="s">
        <v>50</v>
      </c>
      <c r="J3405" s="1">
        <f>IF(K3405="URBAN",1,IF(K3405="SUBURBAN",2,IF(K3405="RURAL",3,"")))</f>
        <v>1</v>
      </c>
      <c r="K3405" s="1" t="s">
        <v>42</v>
      </c>
      <c r="L3405" s="18">
        <v>46082</v>
      </c>
      <c r="M3405" s="49">
        <v>0.58333333333333337</v>
      </c>
      <c r="N3405" s="18">
        <v>46083</v>
      </c>
      <c r="O3405" s="56">
        <v>0.5</v>
      </c>
      <c r="P3405" s="31" t="str">
        <f>TEXT($L3405, "dddd")</f>
        <v>Sunday</v>
      </c>
      <c r="Q3405" s="39" t="s">
        <v>111</v>
      </c>
      <c r="R3405" s="39">
        <v>1097</v>
      </c>
      <c r="S3405" s="1" t="str">
        <f>IF(OR(MONTH(L3405)=12, MONTH(L3405)&lt;=5), "Dry Season", "Wet Season")</f>
        <v>Dry Season</v>
      </c>
      <c r="T3405" s="1">
        <v>1</v>
      </c>
      <c r="U3405" s="1">
        <v>0</v>
      </c>
      <c r="V3405" s="1">
        <v>0</v>
      </c>
      <c r="W3405" s="2">
        <f>IF(ISNUMBER(SEARCH("N/A", X3405)), 0, 1)</f>
        <v>1</v>
      </c>
      <c r="X3405" s="1" t="s">
        <v>2500</v>
      </c>
      <c r="Y3405" s="1">
        <v>14.5530822</v>
      </c>
      <c r="Z3405" s="1">
        <v>121.021794</v>
      </c>
      <c r="AA3405" s="11" cm="1">
        <f t="array" ref="AA3405">IF(ISBLANK(Y3405), 0, VINCentyInvDistance(F3405,G3405,Y3405,Z3405))</f>
        <v>1850.2164897704338</v>
      </c>
      <c r="AB3405" s="1">
        <v>0</v>
      </c>
      <c r="AC3405" s="1">
        <v>8.4</v>
      </c>
      <c r="AD3405" s="1">
        <v>0</v>
      </c>
      <c r="AE3405" s="1">
        <v>50</v>
      </c>
      <c r="AF3405" s="1">
        <v>1</v>
      </c>
      <c r="AG3405" s="1" t="s">
        <v>2501</v>
      </c>
      <c r="AH3405" s="1" t="s">
        <v>2501</v>
      </c>
      <c r="AI3405" s="1" t="str">
        <f>TRIM(MID(SUBSTITUTE($H3405,",",REPT(" ",200)),(LEN($H3405)-LEN(SUBSTITUTE($H3405,",",""))-2)*200+1,200))</f>
        <v>Metro Manila</v>
      </c>
      <c r="AJ3405" s="1" t="s">
        <v>55</v>
      </c>
      <c r="AK3405" t="s">
        <v>6705</v>
      </c>
      <c r="AL3405" s="2">
        <v>0</v>
      </c>
      <c r="AM3405" s="1"/>
    </row>
    <row r="3406" spans="1:39" ht="12.75" customHeight="1">
      <c r="A3406" s="1"/>
      <c r="B3406" s="1" t="s">
        <v>12402</v>
      </c>
      <c r="C3406" s="1" t="s">
        <v>12403</v>
      </c>
      <c r="D3406" s="3" t="str">
        <f ca="1">IFERROR(__xludf.DUMMYFUNCTION("PROPER(REGEXEXTRACT(B3253, ""(?:https?:\/\/)?(?:www\.)?([a-zA-Z0-9-]+)\.""))"),"Google")</f>
        <v>Google</v>
      </c>
      <c r="E3406" s="1" t="s">
        <v>11615</v>
      </c>
      <c r="F3406" s="1">
        <v>14.565009999999999</v>
      </c>
      <c r="G3406" s="1">
        <v>121.03122999999999</v>
      </c>
      <c r="H3406" s="1" t="s">
        <v>12404</v>
      </c>
      <c r="I3406" s="1" t="s">
        <v>50</v>
      </c>
      <c r="J3406" s="1">
        <f>IF(K3406="URBAN",1,IF(K3406="SUBURBAN",2,IF(K3406="RURAL",3,"")))</f>
        <v>1</v>
      </c>
      <c r="K3406" s="1" t="s">
        <v>42</v>
      </c>
      <c r="L3406" s="18">
        <v>46082</v>
      </c>
      <c r="M3406" s="49">
        <v>0.625</v>
      </c>
      <c r="N3406" s="18">
        <v>46083</v>
      </c>
      <c r="O3406" s="56">
        <v>0.5</v>
      </c>
      <c r="P3406" s="31" t="str">
        <f>TEXT($L3406, "dddd")</f>
        <v>Sunday</v>
      </c>
      <c r="Q3406" s="39" t="s">
        <v>1550</v>
      </c>
      <c r="R3406" s="39">
        <v>3136</v>
      </c>
      <c r="S3406" s="1" t="str">
        <f>IF(OR(MONTH(L3406)=12, MONTH(L3406)&lt;=5), "Dry Season", "Wet Season")</f>
        <v>Dry Season</v>
      </c>
      <c r="T3406" s="1">
        <v>1</v>
      </c>
      <c r="U3406" s="1">
        <v>0</v>
      </c>
      <c r="V3406" s="1">
        <v>0</v>
      </c>
      <c r="W3406" s="2">
        <f>IF(ISNUMBER(SEARCH("N/A", X3406)), 0, 1)</f>
        <v>1</v>
      </c>
      <c r="X3406" s="1" t="s">
        <v>2500</v>
      </c>
      <c r="Y3406" s="1">
        <v>14.5530822</v>
      </c>
      <c r="Z3406" s="1">
        <v>121.021794</v>
      </c>
      <c r="AA3406" s="11" cm="1">
        <f t="array" ref="AA3406">IF(ISBLANK(Y3406), 0, VINCentyInvDistance(F3406,G3406,Y3406,Z3406))</f>
        <v>1666.0747864509708</v>
      </c>
      <c r="AB3406" s="1">
        <v>0</v>
      </c>
      <c r="AC3406" s="1">
        <v>0</v>
      </c>
      <c r="AD3406" s="1">
        <v>0</v>
      </c>
      <c r="AE3406" s="1">
        <v>0</v>
      </c>
      <c r="AF3406" s="1">
        <v>1</v>
      </c>
      <c r="AG3406" s="1" t="s">
        <v>2501</v>
      </c>
      <c r="AH3406" s="1" t="s">
        <v>2501</v>
      </c>
      <c r="AI3406" s="1" t="str">
        <f>TRIM(MID(SUBSTITUTE($H3406,",",REPT(" ",200)),(LEN($H3406)-LEN(SUBSTITUTE($H3406,",",""))-2)*200+1,200))</f>
        <v>Metro Manila</v>
      </c>
      <c r="AJ3406" s="1" t="s">
        <v>55</v>
      </c>
      <c r="AL3406" s="2">
        <v>0</v>
      </c>
      <c r="AM3406" s="1"/>
    </row>
    <row r="3407" spans="1:39" ht="12.75" customHeight="1">
      <c r="A3407" s="1"/>
      <c r="B3407" s="1" t="s">
        <v>12405</v>
      </c>
      <c r="C3407" s="1" t="s">
        <v>12406</v>
      </c>
      <c r="D3407" s="3" t="str">
        <f ca="1">IFERROR(__xludf.DUMMYFUNCTION("PROPER(REGEXEXTRACT(B3254, ""(?:https?:\/\/)?(?:www\.)?([a-zA-Z0-9-]+)\.""))"),"Google")</f>
        <v>Google</v>
      </c>
      <c r="E3407" s="1" t="s">
        <v>12393</v>
      </c>
      <c r="F3407" s="1">
        <v>14.565009999999999</v>
      </c>
      <c r="G3407" s="1">
        <v>121.03122999999999</v>
      </c>
      <c r="H3407" s="1" t="s">
        <v>12404</v>
      </c>
      <c r="I3407" s="1" t="s">
        <v>50</v>
      </c>
      <c r="J3407" s="1">
        <f>IF(K3407="URBAN",1,IF(K3407="SUBURBAN",2,IF(K3407="RURAL",3,"")))</f>
        <v>1</v>
      </c>
      <c r="K3407" s="1" t="s">
        <v>42</v>
      </c>
      <c r="L3407" s="18">
        <v>46082</v>
      </c>
      <c r="M3407" s="49">
        <v>0.625</v>
      </c>
      <c r="N3407" s="18">
        <v>46083</v>
      </c>
      <c r="O3407" s="56">
        <v>0.5</v>
      </c>
      <c r="P3407" s="31" t="str">
        <f>TEXT($L3407, "dddd")</f>
        <v>Sunday</v>
      </c>
      <c r="Q3407" s="39" t="s">
        <v>207</v>
      </c>
      <c r="R3407" s="39">
        <v>1389</v>
      </c>
      <c r="S3407" s="1" t="str">
        <f>IF(OR(MONTH(L3407)=12, MONTH(L3407)&lt;=5), "Dry Season", "Wet Season")</f>
        <v>Dry Season</v>
      </c>
      <c r="T3407" s="1">
        <v>1</v>
      </c>
      <c r="U3407" s="1">
        <v>1</v>
      </c>
      <c r="V3407" s="1">
        <v>0</v>
      </c>
      <c r="W3407" s="2">
        <f>IF(ISNUMBER(SEARCH("N/A", X3407)), 0, 1)</f>
        <v>1</v>
      </c>
      <c r="X3407" s="1" t="s">
        <v>2500</v>
      </c>
      <c r="Y3407" s="1">
        <v>14.5530822</v>
      </c>
      <c r="Z3407" s="1">
        <v>121.021794</v>
      </c>
      <c r="AA3407" s="11" cm="1">
        <f t="array" ref="AA3407">IF(ISBLANK(Y3407), 0, VINCentyInvDistance(F3407,G3407,Y3407,Z3407))</f>
        <v>1666.0747864509708</v>
      </c>
      <c r="AB3407" s="1">
        <v>0</v>
      </c>
      <c r="AC3407" s="1">
        <v>0</v>
      </c>
      <c r="AD3407" s="1">
        <v>0</v>
      </c>
      <c r="AE3407" s="1">
        <v>50</v>
      </c>
      <c r="AF3407" s="1">
        <v>1</v>
      </c>
      <c r="AG3407" s="1" t="str">
        <f>TRIM(MID(SUBSTITUTE($H3407,",",REPT(" ",200)),(LEN($H3407)-LEN(SUBSTITUTE($H3407,",",""))-4)*200+1,200))</f>
        <v>Makati</v>
      </c>
      <c r="AH3407" s="1" t="str">
        <f>TRIM(MID(SUBSTITUTE($H3407,",",REPT(" ",200)),(LEN($H3407)-LEN(SUBSTITUTE($H3407,",",""))-3)*200+1,200))</f>
        <v>Southern Manila District</v>
      </c>
      <c r="AI3407" s="1" t="str">
        <f>TRIM(MID(SUBSTITUTE($H3407,",",REPT(" ",200)),(LEN($H3407)-LEN(SUBSTITUTE($H3407,",",""))-2)*200+1,200))</f>
        <v>Metro Manila</v>
      </c>
      <c r="AJ3407" s="1" t="str">
        <f>TRIM(MID(SUBSTITUTE($H3407,",",REPT(" ",200)),(LEN($H3407)-LEN(SUBSTITUTE($H3407,",",""))-0)*200+1,200))</f>
        <v>Philippines</v>
      </c>
      <c r="AL3407" s="2">
        <v>0</v>
      </c>
      <c r="AM3407" s="1" t="s">
        <v>12407</v>
      </c>
    </row>
    <row r="3408" spans="1:39" ht="12.75" customHeight="1">
      <c r="A3408" s="1"/>
      <c r="B3408" s="1" t="s">
        <v>12408</v>
      </c>
      <c r="C3408" s="1" t="s">
        <v>12409</v>
      </c>
      <c r="D3408" s="3" t="str">
        <f ca="1">IFERROR(__xludf.DUMMYFUNCTION("PROPER(REGEXEXTRACT(B3255, ""(?:https?:\/\/)?(?:www\.)?([a-zA-Z0-9-]+)\.""))"),"Skyscanner")</f>
        <v>Skyscanner</v>
      </c>
      <c r="E3408" s="1" t="s">
        <v>11378</v>
      </c>
      <c r="F3408" s="1">
        <v>14.56776</v>
      </c>
      <c r="G3408" s="1">
        <v>121.03001999999999</v>
      </c>
      <c r="H3408" s="1" t="s">
        <v>11379</v>
      </c>
      <c r="I3408" s="1" t="s">
        <v>50</v>
      </c>
      <c r="J3408" s="1">
        <f>IF(K3408="URBAN",1,IF(K3408="SUBURBAN",2,IF(K3408="RURAL",3,"")))</f>
        <v>1</v>
      </c>
      <c r="K3408" s="1" t="s">
        <v>42</v>
      </c>
      <c r="L3408" s="18">
        <v>46082</v>
      </c>
      <c r="M3408" s="49">
        <v>0.58333333333333337</v>
      </c>
      <c r="N3408" s="18">
        <v>46083</v>
      </c>
      <c r="O3408" s="56">
        <v>0.5</v>
      </c>
      <c r="P3408" s="31" t="str">
        <f>TEXT($L3408, "dddd")</f>
        <v>Sunday</v>
      </c>
      <c r="Q3408" s="39" t="s">
        <v>79</v>
      </c>
      <c r="R3408" s="39">
        <v>726</v>
      </c>
      <c r="S3408" s="1" t="str">
        <f>IF(OR(MONTH(L3408)=12, MONTH(L3408)&lt;=5), "Dry Season", "Wet Season")</f>
        <v>Dry Season</v>
      </c>
      <c r="T3408" s="1">
        <v>1</v>
      </c>
      <c r="U3408" s="1">
        <v>0</v>
      </c>
      <c r="V3408" s="1">
        <v>0</v>
      </c>
      <c r="W3408" s="2">
        <f>IF(ISNUMBER(SEARCH("N/A", X3408)), 0, 1)</f>
        <v>1</v>
      </c>
      <c r="X3408" s="1" t="s">
        <v>2500</v>
      </c>
      <c r="Y3408" s="1">
        <v>14.5530822</v>
      </c>
      <c r="Z3408" s="1">
        <v>121.021794</v>
      </c>
      <c r="AA3408" s="11" cm="1">
        <f t="array" ref="AA3408">IF(ISBLANK(Y3408), 0, VINCentyInvDistance(F3408,G3408,Y3408,Z3408))</f>
        <v>1850.2164897704338</v>
      </c>
      <c r="AB3408" s="1">
        <v>0</v>
      </c>
      <c r="AC3408" s="1">
        <v>8.4</v>
      </c>
      <c r="AD3408" s="1">
        <v>0</v>
      </c>
      <c r="AE3408" s="1">
        <v>50</v>
      </c>
      <c r="AF3408" s="1">
        <v>1</v>
      </c>
      <c r="AG3408" s="1" t="s">
        <v>2501</v>
      </c>
      <c r="AH3408" s="1" t="s">
        <v>2501</v>
      </c>
      <c r="AI3408" s="1" t="str">
        <f>TRIM(MID(SUBSTITUTE($H3408,",",REPT(" ",200)),(LEN($H3408)-LEN(SUBSTITUTE($H3408,",",""))-2)*200+1,200))</f>
        <v>Metro Manila</v>
      </c>
      <c r="AJ3408" s="1" t="s">
        <v>55</v>
      </c>
      <c r="AK3408" t="s">
        <v>6705</v>
      </c>
      <c r="AL3408" s="2">
        <v>0</v>
      </c>
      <c r="AM3408" s="1"/>
    </row>
    <row r="3409" spans="1:39" ht="12.75" customHeight="1">
      <c r="A3409" s="1"/>
      <c r="B3409" s="1" t="s">
        <v>12410</v>
      </c>
      <c r="C3409" s="1" t="s">
        <v>12411</v>
      </c>
      <c r="D3409" s="3" t="str">
        <f ca="1">IFERROR(__xludf.DUMMYFUNCTION("PROPER(REGEXEXTRACT(B3256, ""(?:https?:\/\/)?(?:www\.)?([a-zA-Z0-9-]+)\.""))"),"Google")</f>
        <v>Google</v>
      </c>
      <c r="E3409" s="1" t="s">
        <v>11378</v>
      </c>
      <c r="F3409" s="1">
        <v>14.56776</v>
      </c>
      <c r="G3409" s="1">
        <v>121.03001999999999</v>
      </c>
      <c r="H3409" s="1" t="s">
        <v>11379</v>
      </c>
      <c r="I3409" s="1" t="s">
        <v>50</v>
      </c>
      <c r="J3409" s="1">
        <f>IF(K3409="URBAN",1,IF(K3409="SUBURBAN",2,IF(K3409="RURAL",3,"")))</f>
        <v>1</v>
      </c>
      <c r="K3409" s="1" t="s">
        <v>42</v>
      </c>
      <c r="L3409" s="18">
        <v>46082</v>
      </c>
      <c r="M3409" s="49">
        <v>0.625</v>
      </c>
      <c r="N3409" s="18">
        <v>46083</v>
      </c>
      <c r="O3409" s="56">
        <v>0.5</v>
      </c>
      <c r="P3409" s="31" t="str">
        <f>TEXT($L3409, "dddd")</f>
        <v>Sunday</v>
      </c>
      <c r="Q3409" s="39" t="s">
        <v>79</v>
      </c>
      <c r="R3409" s="39">
        <v>709</v>
      </c>
      <c r="S3409" s="1" t="str">
        <f>IF(OR(MONTH(L3409)=12, MONTH(L3409)&lt;=5), "Dry Season", "Wet Season")</f>
        <v>Dry Season</v>
      </c>
      <c r="T3409" s="1">
        <v>1</v>
      </c>
      <c r="U3409" s="1">
        <v>0</v>
      </c>
      <c r="V3409" s="1">
        <v>0</v>
      </c>
      <c r="W3409" s="2">
        <f>IF(ISNUMBER(SEARCH("N/A", X3409)), 0, 1)</f>
        <v>1</v>
      </c>
      <c r="X3409" s="1" t="s">
        <v>2500</v>
      </c>
      <c r="Y3409" s="1">
        <v>14.5530822</v>
      </c>
      <c r="Z3409" s="1">
        <v>121.021794</v>
      </c>
      <c r="AA3409" s="11" cm="1">
        <f t="array" ref="AA3409">IF(ISBLANK(Y3409), 0, VINCentyInvDistance(F3409,G3409,Y3409,Z3409))</f>
        <v>1850.2164897704338</v>
      </c>
      <c r="AB3409" s="1">
        <v>0</v>
      </c>
      <c r="AC3409" s="1">
        <v>0</v>
      </c>
      <c r="AD3409" s="1">
        <v>0</v>
      </c>
      <c r="AE3409" s="1">
        <v>0</v>
      </c>
      <c r="AF3409" s="1">
        <v>1</v>
      </c>
      <c r="AG3409" s="1" t="s">
        <v>2501</v>
      </c>
      <c r="AH3409" s="1" t="s">
        <v>2501</v>
      </c>
      <c r="AI3409" s="1" t="str">
        <f>TRIM(MID(SUBSTITUTE($H3409,",",REPT(" ",200)),(LEN($H3409)-LEN(SUBSTITUTE($H3409,",",""))-2)*200+1,200))</f>
        <v>Metro Manila</v>
      </c>
      <c r="AJ3409" s="1" t="s">
        <v>55</v>
      </c>
      <c r="AL3409" s="2">
        <v>0</v>
      </c>
      <c r="AM3409" s="1"/>
    </row>
    <row r="3410" spans="1:39" ht="12.75" customHeight="1">
      <c r="A3410" s="1"/>
      <c r="B3410" s="1" t="s">
        <v>12412</v>
      </c>
      <c r="C3410" s="1" t="s">
        <v>12413</v>
      </c>
      <c r="D3410" s="3" t="str">
        <f ca="1">IFERROR(__xludf.DUMMYFUNCTION("PROPER(REGEXEXTRACT(B3257, ""(?:https?:\/\/)?(?:www\.)?([a-zA-Z0-9-]+)\.""))"),"Google")</f>
        <v>Google</v>
      </c>
      <c r="E3410" s="1" t="s">
        <v>11378</v>
      </c>
      <c r="F3410" s="1">
        <v>14.56776</v>
      </c>
      <c r="G3410" s="1">
        <v>121.03001999999999</v>
      </c>
      <c r="H3410" s="1" t="s">
        <v>11379</v>
      </c>
      <c r="I3410" s="1" t="s">
        <v>50</v>
      </c>
      <c r="J3410" s="1">
        <f>IF(K3410="URBAN",1,IF(K3410="SUBURBAN",2,IF(K3410="RURAL",3,"")))</f>
        <v>1</v>
      </c>
      <c r="K3410" s="1" t="s">
        <v>42</v>
      </c>
      <c r="L3410" s="18">
        <v>46082</v>
      </c>
      <c r="M3410" s="49">
        <v>0.625</v>
      </c>
      <c r="N3410" s="18">
        <v>46083</v>
      </c>
      <c r="O3410" s="56">
        <v>0.45833333333333331</v>
      </c>
      <c r="P3410" s="31" t="str">
        <f>TEXT($L3410, "dddd")</f>
        <v>Sunday</v>
      </c>
      <c r="Q3410" s="39" t="s">
        <v>67</v>
      </c>
      <c r="R3410" s="39">
        <v>1847</v>
      </c>
      <c r="S3410" s="1" t="str">
        <f>IF(OR(MONTH(L3410)=12, MONTH(L3410)&lt;=5), "Dry Season", "Wet Season")</f>
        <v>Dry Season</v>
      </c>
      <c r="T3410" s="1">
        <v>1</v>
      </c>
      <c r="U3410" s="1">
        <v>1</v>
      </c>
      <c r="V3410" s="1">
        <v>0</v>
      </c>
      <c r="W3410" s="2">
        <f>IF(ISNUMBER(SEARCH("N/A", X3410)), 0, 1)</f>
        <v>1</v>
      </c>
      <c r="X3410" s="1" t="s">
        <v>2500</v>
      </c>
      <c r="Y3410" s="1">
        <v>14.5530822</v>
      </c>
      <c r="Z3410" s="1">
        <v>121.021794</v>
      </c>
      <c r="AA3410" s="11" cm="1">
        <f t="array" ref="AA3410">IF(ISBLANK(Y3410), 0, VINCentyInvDistance(F3410,G3410,Y3410,Z3410))</f>
        <v>1850.2164897704338</v>
      </c>
      <c r="AB3410" s="1">
        <v>0</v>
      </c>
      <c r="AC3410" s="1">
        <v>0</v>
      </c>
      <c r="AD3410" s="1">
        <v>0</v>
      </c>
      <c r="AE3410" s="1">
        <v>0</v>
      </c>
      <c r="AF3410" s="1">
        <v>1</v>
      </c>
      <c r="AG3410" s="1" t="s">
        <v>2501</v>
      </c>
      <c r="AH3410" s="1" t="s">
        <v>2501</v>
      </c>
      <c r="AI3410" s="1" t="str">
        <f>TRIM(MID(SUBSTITUTE($H3410,",",REPT(" ",200)),(LEN($H3410)-LEN(SUBSTITUTE($H3410,",",""))-2)*200+1,200))</f>
        <v>Metro Manila</v>
      </c>
      <c r="AJ3410" s="1" t="s">
        <v>55</v>
      </c>
      <c r="AL3410" s="2">
        <v>0</v>
      </c>
      <c r="AM3410" s="1"/>
    </row>
    <row r="3411" spans="1:39" ht="12.75" customHeight="1">
      <c r="A3411" s="1"/>
      <c r="B3411" s="1" t="s">
        <v>12414</v>
      </c>
      <c r="C3411" s="1" t="s">
        <v>12415</v>
      </c>
      <c r="D3411" s="3" t="str">
        <f ca="1">IFERROR(__xludf.DUMMYFUNCTION("PROPER(REGEXEXTRACT(B3258, ""(?:https?:\/\/)?(?:www\.)?([a-zA-Z0-9-]+)\.""))"),"Skyscanner")</f>
        <v>Skyscanner</v>
      </c>
      <c r="E3411" s="1" t="s">
        <v>12393</v>
      </c>
      <c r="F3411" s="1">
        <v>14.57016</v>
      </c>
      <c r="G3411" s="1">
        <v>121.02816</v>
      </c>
      <c r="H3411" s="1" t="s">
        <v>6701</v>
      </c>
      <c r="I3411" s="1" t="s">
        <v>50</v>
      </c>
      <c r="J3411" s="1">
        <f>IF(K3411="URBAN",1,IF(K3411="SUBURBAN",2,IF(K3411="RURAL",3,"")))</f>
        <v>1</v>
      </c>
      <c r="K3411" s="1" t="s">
        <v>42</v>
      </c>
      <c r="L3411" s="18">
        <v>46082</v>
      </c>
      <c r="M3411" s="49">
        <v>0.58333333333333337</v>
      </c>
      <c r="N3411" s="18">
        <v>46083</v>
      </c>
      <c r="O3411" s="56">
        <v>0.5</v>
      </c>
      <c r="P3411" s="31" t="str">
        <f>TEXT($L3411, "dddd")</f>
        <v>Sunday</v>
      </c>
      <c r="Q3411" s="39" t="s">
        <v>207</v>
      </c>
      <c r="R3411" s="39">
        <v>1388</v>
      </c>
      <c r="S3411" s="1" t="str">
        <f>IF(OR(MONTH(L3411)=12, MONTH(L3411)&lt;=5), "Dry Season", "Wet Season")</f>
        <v>Dry Season</v>
      </c>
      <c r="T3411" s="1">
        <v>1</v>
      </c>
      <c r="U3411" s="1">
        <v>1</v>
      </c>
      <c r="V3411" s="1">
        <v>0</v>
      </c>
      <c r="W3411" s="2">
        <f>IF(ISNUMBER(SEARCH("N/A", X3411)), 0, 1)</f>
        <v>1</v>
      </c>
      <c r="X3411" s="1" t="s">
        <v>2500</v>
      </c>
      <c r="Y3411" s="1">
        <v>14.5530822</v>
      </c>
      <c r="Z3411" s="1">
        <v>121.021794</v>
      </c>
      <c r="AA3411" s="11" cm="1">
        <f t="array" ref="AA3411">IF(ISBLANK(Y3411), 0, VINCentyInvDistance(F3411,G3411,Y3411,Z3411))</f>
        <v>2010.2505487764311</v>
      </c>
      <c r="AB3411" s="1">
        <v>0</v>
      </c>
      <c r="AC3411" s="1">
        <v>0</v>
      </c>
      <c r="AD3411" s="1">
        <v>0</v>
      </c>
      <c r="AE3411" s="1">
        <v>50</v>
      </c>
      <c r="AF3411" s="1">
        <v>1</v>
      </c>
      <c r="AG3411" s="1" t="s">
        <v>2501</v>
      </c>
      <c r="AH3411" s="1" t="s">
        <v>2501</v>
      </c>
      <c r="AI3411" s="1" t="str">
        <f>TRIM(MID(SUBSTITUTE($H3411,",",REPT(" ",200)),(LEN($H3411)-LEN(SUBSTITUTE($H3411,",",""))-2)*200+1,200))</f>
        <v>Metro Manila</v>
      </c>
      <c r="AJ3411" s="1" t="s">
        <v>55</v>
      </c>
      <c r="AK3411" t="s">
        <v>5724</v>
      </c>
      <c r="AL3411" s="2">
        <v>0</v>
      </c>
      <c r="AM3411" s="1"/>
    </row>
    <row r="3412" spans="1:39" ht="12.75" customHeight="1">
      <c r="A3412" s="1"/>
      <c r="B3412" s="1" t="s">
        <v>12416</v>
      </c>
      <c r="C3412" s="1" t="s">
        <v>12417</v>
      </c>
      <c r="D3412" s="3" t="str">
        <f ca="1">IFERROR(__xludf.DUMMYFUNCTION("PROPER(REGEXEXTRACT(B3259, ""(?:https?:\/\/)?(?:www\.)?([a-zA-Z0-9-]+)\.""))"),"Skyscanner")</f>
        <v>Skyscanner</v>
      </c>
      <c r="E3412" s="1" t="s">
        <v>12393</v>
      </c>
      <c r="F3412" s="1">
        <v>14.57016</v>
      </c>
      <c r="G3412" s="1">
        <v>121.02816</v>
      </c>
      <c r="H3412" s="1" t="s">
        <v>6701</v>
      </c>
      <c r="I3412" s="1" t="s">
        <v>50</v>
      </c>
      <c r="J3412" s="1">
        <f>IF(K3412="URBAN",1,IF(K3412="SUBURBAN",2,IF(K3412="RURAL",3,"")))</f>
        <v>1</v>
      </c>
      <c r="K3412" s="1" t="s">
        <v>42</v>
      </c>
      <c r="L3412" s="18">
        <v>46082</v>
      </c>
      <c r="M3412" s="49">
        <v>0.58333333333333337</v>
      </c>
      <c r="N3412" s="18">
        <v>46083</v>
      </c>
      <c r="O3412" s="56">
        <v>0.5</v>
      </c>
      <c r="P3412" s="31" t="str">
        <f>TEXT($L3412, "dddd")</f>
        <v>Sunday</v>
      </c>
      <c r="Q3412" s="39" t="s">
        <v>207</v>
      </c>
      <c r="R3412" s="39">
        <v>1388</v>
      </c>
      <c r="S3412" s="1" t="str">
        <f>IF(OR(MONTH(L3412)=12, MONTH(L3412)&lt;=5), "Dry Season", "Wet Season")</f>
        <v>Dry Season</v>
      </c>
      <c r="T3412" s="1">
        <v>1</v>
      </c>
      <c r="U3412" s="1">
        <v>1</v>
      </c>
      <c r="V3412" s="1">
        <v>0</v>
      </c>
      <c r="W3412" s="2">
        <f>IF(ISNUMBER(SEARCH("N/A", X3412)), 0, 1)</f>
        <v>1</v>
      </c>
      <c r="X3412" s="1" t="s">
        <v>2500</v>
      </c>
      <c r="Y3412" s="1">
        <v>14.5530822</v>
      </c>
      <c r="Z3412" s="1">
        <v>121.021794</v>
      </c>
      <c r="AA3412" s="11" cm="1">
        <f t="array" ref="AA3412">IF(ISBLANK(Y3412), 0, VINCentyInvDistance(F3412,G3412,Y3412,Z3412))</f>
        <v>2010.2505487764311</v>
      </c>
      <c r="AB3412" s="1">
        <v>0</v>
      </c>
      <c r="AC3412" s="1">
        <v>8.4</v>
      </c>
      <c r="AD3412" s="1">
        <v>4.2</v>
      </c>
      <c r="AE3412" s="1">
        <v>50</v>
      </c>
      <c r="AF3412" s="1">
        <v>1</v>
      </c>
      <c r="AG3412" s="1" t="s">
        <v>2501</v>
      </c>
      <c r="AH3412" s="1" t="s">
        <v>2501</v>
      </c>
      <c r="AI3412" s="1" t="str">
        <f>TRIM(MID(SUBSTITUTE($H3412,",",REPT(" ",200)),(LEN($H3412)-LEN(SUBSTITUTE($H3412,",",""))-2)*200+1,200))</f>
        <v>Metro Manila</v>
      </c>
      <c r="AJ3412" s="1" t="s">
        <v>55</v>
      </c>
      <c r="AK3412" t="s">
        <v>6705</v>
      </c>
      <c r="AL3412" s="2">
        <v>0</v>
      </c>
      <c r="AM3412" s="1"/>
    </row>
    <row r="3413" spans="1:39" ht="12.75" customHeight="1">
      <c r="A3413" s="1"/>
      <c r="B3413" s="1" t="s">
        <v>12418</v>
      </c>
      <c r="C3413" s="1" t="s">
        <v>12419</v>
      </c>
      <c r="D3413" s="3" t="str">
        <f ca="1">IFERROR(__xludf.DUMMYFUNCTION("PROPER(REGEXEXTRACT(B3260, ""(?:https?:\/\/)?(?:www\.)?([a-zA-Z0-9-]+)\.""))"),"Skyscanner")</f>
        <v>Skyscanner</v>
      </c>
      <c r="E3413" s="1" t="s">
        <v>11378</v>
      </c>
      <c r="F3413" s="1">
        <v>14.56776</v>
      </c>
      <c r="G3413" s="1">
        <v>121.03001999999999</v>
      </c>
      <c r="H3413" s="1" t="s">
        <v>11379</v>
      </c>
      <c r="I3413" s="1" t="s">
        <v>50</v>
      </c>
      <c r="J3413" s="1">
        <f>IF(K3413="URBAN",1,IF(K3413="SUBURBAN",2,IF(K3413="RURAL",3,"")))</f>
        <v>1</v>
      </c>
      <c r="K3413" s="1" t="s">
        <v>42</v>
      </c>
      <c r="L3413" s="18">
        <v>46082</v>
      </c>
      <c r="M3413" s="49">
        <v>0.58333333333333337</v>
      </c>
      <c r="N3413" s="18">
        <v>46083</v>
      </c>
      <c r="O3413" s="56">
        <v>0.5</v>
      </c>
      <c r="P3413" s="31" t="str">
        <f>TEXT($L3413, "dddd")</f>
        <v>Sunday</v>
      </c>
      <c r="Q3413" s="39" t="s">
        <v>67</v>
      </c>
      <c r="R3413" s="39">
        <v>1600</v>
      </c>
      <c r="S3413" s="1" t="str">
        <f>IF(OR(MONTH(L3413)=12, MONTH(L3413)&lt;=5), "Dry Season", "Wet Season")</f>
        <v>Dry Season</v>
      </c>
      <c r="T3413" s="1">
        <v>1</v>
      </c>
      <c r="U3413" s="1">
        <v>0</v>
      </c>
      <c r="V3413" s="1">
        <v>0</v>
      </c>
      <c r="W3413" s="2">
        <f>IF(ISNUMBER(SEARCH("N/A", X3413)), 0, 1)</f>
        <v>1</v>
      </c>
      <c r="X3413" s="1" t="s">
        <v>2500</v>
      </c>
      <c r="Y3413" s="1">
        <v>14.5530822</v>
      </c>
      <c r="Z3413" s="1">
        <v>121.021794</v>
      </c>
      <c r="AA3413" s="11" cm="1">
        <f t="array" ref="AA3413">IF(ISBLANK(Y3413), 0, VINCentyInvDistance(F3413,G3413,Y3413,Z3413))</f>
        <v>1850.2164897704338</v>
      </c>
      <c r="AB3413" s="1">
        <v>0</v>
      </c>
      <c r="AC3413" s="1">
        <v>8.4</v>
      </c>
      <c r="AD3413" s="1">
        <v>0</v>
      </c>
      <c r="AE3413" s="1">
        <v>50</v>
      </c>
      <c r="AF3413" s="1">
        <v>1</v>
      </c>
      <c r="AG3413" s="1" t="s">
        <v>2501</v>
      </c>
      <c r="AH3413" s="1" t="s">
        <v>2501</v>
      </c>
      <c r="AI3413" s="1" t="str">
        <f>TRIM(MID(SUBSTITUTE($H3413,",",REPT(" ",200)),(LEN($H3413)-LEN(SUBSTITUTE($H3413,",",""))-2)*200+1,200))</f>
        <v>Metro Manila</v>
      </c>
      <c r="AJ3413" s="1" t="s">
        <v>55</v>
      </c>
      <c r="AK3413" t="s">
        <v>6705</v>
      </c>
      <c r="AL3413" s="2">
        <v>0</v>
      </c>
      <c r="AM3413" s="1"/>
    </row>
    <row r="3414" spans="1:39" ht="12.75" customHeight="1">
      <c r="A3414" s="1"/>
      <c r="B3414" s="1" t="s">
        <v>12420</v>
      </c>
      <c r="C3414" s="1" t="s">
        <v>12421</v>
      </c>
      <c r="D3414" s="3" t="str">
        <f ca="1">IFERROR(__xludf.DUMMYFUNCTION("PROPER(REGEXEXTRACT(B3261, ""(?:https?:\/\/)?(?:www\.)?([a-zA-Z0-9-]+)\.""))"),"Google")</f>
        <v>Google</v>
      </c>
      <c r="E3414" s="1" t="s">
        <v>11378</v>
      </c>
      <c r="F3414" s="1">
        <v>14.56776</v>
      </c>
      <c r="G3414" s="1">
        <v>121.03001999999999</v>
      </c>
      <c r="H3414" s="1" t="s">
        <v>11379</v>
      </c>
      <c r="I3414" s="1" t="s">
        <v>50</v>
      </c>
      <c r="J3414" s="1">
        <f>IF(K3414="URBAN",1,IF(K3414="SUBURBAN",2,IF(K3414="RURAL",3,"")))</f>
        <v>1</v>
      </c>
      <c r="K3414" s="1" t="s">
        <v>42</v>
      </c>
      <c r="L3414" s="18">
        <v>46082</v>
      </c>
      <c r="M3414" s="49">
        <v>0.625</v>
      </c>
      <c r="N3414" s="18">
        <v>46083</v>
      </c>
      <c r="O3414" s="56">
        <v>0.5</v>
      </c>
      <c r="P3414" s="31" t="str">
        <f>TEXT($L3414, "dddd")</f>
        <v>Sunday</v>
      </c>
      <c r="Q3414" s="39" t="s">
        <v>67</v>
      </c>
      <c r="R3414" s="39">
        <v>1650</v>
      </c>
      <c r="S3414" s="1" t="str">
        <f>IF(OR(MONTH(L3414)=12, MONTH(L3414)&lt;=5), "Dry Season", "Wet Season")</f>
        <v>Dry Season</v>
      </c>
      <c r="T3414" s="1">
        <v>1</v>
      </c>
      <c r="U3414" s="1">
        <v>0</v>
      </c>
      <c r="V3414" s="1">
        <v>0</v>
      </c>
      <c r="W3414" s="2">
        <f>IF(ISNUMBER(SEARCH("N/A", X3414)), 0, 1)</f>
        <v>1</v>
      </c>
      <c r="X3414" s="1" t="s">
        <v>2500</v>
      </c>
      <c r="Y3414" s="1">
        <v>14.5530822</v>
      </c>
      <c r="Z3414" s="1">
        <v>121.021794</v>
      </c>
      <c r="AA3414" s="11" cm="1">
        <f t="array" ref="AA3414">IF(ISBLANK(Y3414), 0, VINCentyInvDistance(F3414,G3414,Y3414,Z3414))</f>
        <v>1850.2164897704338</v>
      </c>
      <c r="AB3414" s="1">
        <v>0</v>
      </c>
      <c r="AC3414" s="1">
        <v>0</v>
      </c>
      <c r="AD3414" s="1">
        <v>0</v>
      </c>
      <c r="AE3414" s="1">
        <v>0</v>
      </c>
      <c r="AF3414" s="1">
        <v>1</v>
      </c>
      <c r="AG3414" s="1" t="s">
        <v>2501</v>
      </c>
      <c r="AH3414" s="1" t="s">
        <v>2501</v>
      </c>
      <c r="AI3414" s="1" t="str">
        <f>TRIM(MID(SUBSTITUTE($H3414,",",REPT(" ",200)),(LEN($H3414)-LEN(SUBSTITUTE($H3414,",",""))-2)*200+1,200))</f>
        <v>Metro Manila</v>
      </c>
      <c r="AJ3414" s="1" t="s">
        <v>55</v>
      </c>
      <c r="AL3414" s="2">
        <v>0</v>
      </c>
      <c r="AM3414" s="1"/>
    </row>
    <row r="3415" spans="1:39" ht="12.75" customHeight="1">
      <c r="A3415" s="1"/>
      <c r="B3415" s="1" t="s">
        <v>12422</v>
      </c>
      <c r="C3415" s="1" t="s">
        <v>12423</v>
      </c>
      <c r="D3415" s="3" t="str">
        <f ca="1">IFERROR(__xludf.DUMMYFUNCTION("PROPER(REGEXEXTRACT(B3262, ""(?:https?:\/\/)?(?:www\.)?([a-zA-Z0-9-]+)\.""))"),"Google")</f>
        <v>Google</v>
      </c>
      <c r="E3415" s="1" t="s">
        <v>11615</v>
      </c>
      <c r="F3415" s="1">
        <v>14.565009999999999</v>
      </c>
      <c r="G3415" s="1">
        <v>121.03122999999999</v>
      </c>
      <c r="H3415" s="1" t="s">
        <v>12404</v>
      </c>
      <c r="I3415" s="1" t="s">
        <v>50</v>
      </c>
      <c r="J3415" s="1">
        <f>IF(K3415="URBAN",1,IF(K3415="SUBURBAN",2,IF(K3415="RURAL",3,"")))</f>
        <v>1</v>
      </c>
      <c r="K3415" s="1" t="s">
        <v>42</v>
      </c>
      <c r="L3415" s="18">
        <v>46082</v>
      </c>
      <c r="M3415" s="49">
        <v>0.625</v>
      </c>
      <c r="N3415" s="18">
        <v>46083</v>
      </c>
      <c r="O3415" s="56">
        <v>0.5</v>
      </c>
      <c r="P3415" s="31" t="str">
        <f>TEXT($L3415, "dddd")</f>
        <v>Sunday</v>
      </c>
      <c r="Q3415" s="39" t="s">
        <v>1550</v>
      </c>
      <c r="R3415" s="39">
        <v>1220</v>
      </c>
      <c r="S3415" s="1" t="str">
        <f>IF(OR(MONTH(L3415)=12, MONTH(L3415)&lt;=5), "Dry Season", "Wet Season")</f>
        <v>Dry Season</v>
      </c>
      <c r="T3415" s="1">
        <v>1</v>
      </c>
      <c r="U3415" s="1">
        <v>1</v>
      </c>
      <c r="V3415" s="1">
        <v>0</v>
      </c>
      <c r="W3415" s="2">
        <f>IF(ISNUMBER(SEARCH("N/A", X3415)), 0, 1)</f>
        <v>1</v>
      </c>
      <c r="X3415" s="1" t="s">
        <v>2500</v>
      </c>
      <c r="Y3415" s="1">
        <v>14.5530822</v>
      </c>
      <c r="Z3415" s="1">
        <v>121.021794</v>
      </c>
      <c r="AA3415" s="11" cm="1">
        <f t="array" ref="AA3415">IF(ISBLANK(Y3415), 0, VINCentyInvDistance(F3415,G3415,Y3415,Z3415))</f>
        <v>1666.0747864509708</v>
      </c>
      <c r="AB3415" s="1">
        <v>0</v>
      </c>
      <c r="AC3415" s="1">
        <v>0</v>
      </c>
      <c r="AD3415" s="1">
        <v>0</v>
      </c>
      <c r="AE3415" s="1">
        <v>0</v>
      </c>
      <c r="AF3415" s="1">
        <v>1</v>
      </c>
      <c r="AG3415" s="1" t="s">
        <v>2501</v>
      </c>
      <c r="AH3415" s="1" t="s">
        <v>2501</v>
      </c>
      <c r="AI3415" s="1" t="str">
        <f>TRIM(MID(SUBSTITUTE($H3415,",",REPT(" ",200)),(LEN($H3415)-LEN(SUBSTITUTE($H3415,",",""))-2)*200+1,200))</f>
        <v>Metro Manila</v>
      </c>
      <c r="AJ3415" s="1" t="s">
        <v>55</v>
      </c>
      <c r="AL3415" s="2">
        <v>0</v>
      </c>
      <c r="AM3415" s="1"/>
    </row>
    <row r="3416" spans="1:39" ht="12.75" customHeight="1">
      <c r="A3416" s="1"/>
      <c r="B3416" s="1" t="s">
        <v>12424</v>
      </c>
      <c r="C3416" s="1" t="s">
        <v>12425</v>
      </c>
      <c r="D3416" s="3" t="str">
        <f ca="1">IFERROR(__xludf.DUMMYFUNCTION("PROPER(REGEXEXTRACT(B3263, ""(?:https?:\/\/)?(?:www\.)?([a-zA-Z0-9-]+)\.""))"),"Google")</f>
        <v>Google</v>
      </c>
      <c r="E3416" s="1" t="s">
        <v>11378</v>
      </c>
      <c r="F3416" s="1">
        <v>14.56776</v>
      </c>
      <c r="G3416" s="1">
        <v>121.03001999999999</v>
      </c>
      <c r="H3416" s="1" t="s">
        <v>11379</v>
      </c>
      <c r="I3416" s="1" t="s">
        <v>50</v>
      </c>
      <c r="J3416" s="1">
        <f>IF(K3416="URBAN",1,IF(K3416="SUBURBAN",2,IF(K3416="RURAL",3,"")))</f>
        <v>1</v>
      </c>
      <c r="K3416" s="1" t="s">
        <v>42</v>
      </c>
      <c r="L3416" s="18">
        <v>46082</v>
      </c>
      <c r="M3416" s="49">
        <v>0.625</v>
      </c>
      <c r="N3416" s="18">
        <v>46083</v>
      </c>
      <c r="O3416" s="56">
        <v>0.5</v>
      </c>
      <c r="P3416" s="31" t="str">
        <f>TEXT($L3416, "dddd")</f>
        <v>Sunday</v>
      </c>
      <c r="Q3416" s="39" t="s">
        <v>67</v>
      </c>
      <c r="R3416" s="39">
        <v>1640</v>
      </c>
      <c r="S3416" s="1" t="str">
        <f>IF(OR(MONTH(L3416)=12, MONTH(L3416)&lt;=5), "Dry Season", "Wet Season")</f>
        <v>Dry Season</v>
      </c>
      <c r="T3416" s="1">
        <v>1</v>
      </c>
      <c r="U3416" s="1">
        <v>1</v>
      </c>
      <c r="V3416" s="1">
        <v>0</v>
      </c>
      <c r="W3416" s="2">
        <f>IF(ISNUMBER(SEARCH("N/A", X3416)), 0, 1)</f>
        <v>1</v>
      </c>
      <c r="X3416" s="1" t="s">
        <v>2500</v>
      </c>
      <c r="Y3416" s="1">
        <v>14.5530822</v>
      </c>
      <c r="Z3416" s="1">
        <v>121.021794</v>
      </c>
      <c r="AA3416" s="11" cm="1">
        <f t="array" ref="AA3416">IF(ISBLANK(Y3416), 0, VINCentyInvDistance(F3416,G3416,Y3416,Z3416))</f>
        <v>1850.2164897704338</v>
      </c>
      <c r="AB3416" s="1">
        <v>0</v>
      </c>
      <c r="AC3416" s="1">
        <v>0</v>
      </c>
      <c r="AD3416" s="1">
        <v>0</v>
      </c>
      <c r="AE3416" s="1">
        <v>0</v>
      </c>
      <c r="AF3416" s="1">
        <v>1</v>
      </c>
      <c r="AG3416" s="1" t="s">
        <v>2501</v>
      </c>
      <c r="AH3416" s="1" t="s">
        <v>2501</v>
      </c>
      <c r="AI3416" s="1" t="str">
        <f>TRIM(MID(SUBSTITUTE($H3416,",",REPT(" ",200)),(LEN($H3416)-LEN(SUBSTITUTE($H3416,",",""))-2)*200+1,200))</f>
        <v>Metro Manila</v>
      </c>
      <c r="AJ3416" s="1" t="s">
        <v>55</v>
      </c>
      <c r="AL3416" s="2">
        <v>0</v>
      </c>
      <c r="AM3416" s="1"/>
    </row>
    <row r="3417" spans="1:39" ht="12.75" customHeight="1">
      <c r="A3417" s="1"/>
      <c r="B3417" s="1" t="s">
        <v>12422</v>
      </c>
      <c r="C3417" s="1" t="s">
        <v>12426</v>
      </c>
      <c r="D3417" s="3" t="str">
        <f ca="1">IFERROR(__xludf.DUMMYFUNCTION("PROPER(REGEXEXTRACT(B3264, ""(?:https?:\/\/)?(?:www\.)?([a-zA-Z0-9-]+)\.""))"),"Google")</f>
        <v>Google</v>
      </c>
      <c r="E3417" s="1" t="s">
        <v>11378</v>
      </c>
      <c r="F3417" s="1">
        <v>14.56776</v>
      </c>
      <c r="G3417" s="1">
        <v>121.03001999999999</v>
      </c>
      <c r="H3417" s="1" t="s">
        <v>11379</v>
      </c>
      <c r="I3417" s="1" t="s">
        <v>50</v>
      </c>
      <c r="J3417" s="1">
        <f>IF(K3417="URBAN",1,IF(K3417="SUBURBAN",2,IF(K3417="RURAL",3,"")))</f>
        <v>1</v>
      </c>
      <c r="K3417" s="1" t="s">
        <v>42</v>
      </c>
      <c r="L3417" s="18">
        <v>46082</v>
      </c>
      <c r="M3417" s="49">
        <v>0.625</v>
      </c>
      <c r="N3417" s="18">
        <v>46083</v>
      </c>
      <c r="O3417" s="56">
        <v>0.45833333333333331</v>
      </c>
      <c r="P3417" s="31" t="str">
        <f>TEXT($L3417, "dddd")</f>
        <v>Sunday</v>
      </c>
      <c r="Q3417" s="39" t="s">
        <v>67</v>
      </c>
      <c r="R3417" s="39">
        <v>1600</v>
      </c>
      <c r="S3417" s="1" t="str">
        <f>IF(OR(MONTH(L3417)=12, MONTH(L3417)&lt;=5), "Dry Season", "Wet Season")</f>
        <v>Dry Season</v>
      </c>
      <c r="T3417" s="1">
        <v>1</v>
      </c>
      <c r="U3417" s="1">
        <v>0</v>
      </c>
      <c r="V3417" s="1">
        <v>0</v>
      </c>
      <c r="W3417" s="2">
        <f>IF(ISNUMBER(SEARCH("N/A", X3417)), 0, 1)</f>
        <v>1</v>
      </c>
      <c r="X3417" s="1" t="s">
        <v>2500</v>
      </c>
      <c r="Y3417" s="1">
        <v>14.5530822</v>
      </c>
      <c r="Z3417" s="1">
        <v>121.021794</v>
      </c>
      <c r="AA3417" s="11" cm="1">
        <f t="array" ref="AA3417">IF(ISBLANK(Y3417), 0, VINCentyInvDistance(F3417,G3417,Y3417,Z3417))</f>
        <v>1850.2164897704338</v>
      </c>
      <c r="AB3417" s="1">
        <v>0</v>
      </c>
      <c r="AC3417" s="1">
        <v>0</v>
      </c>
      <c r="AD3417" s="1">
        <v>0</v>
      </c>
      <c r="AE3417" s="1">
        <v>1</v>
      </c>
      <c r="AF3417" s="1">
        <v>1</v>
      </c>
      <c r="AG3417" s="1" t="s">
        <v>2501</v>
      </c>
      <c r="AH3417" s="1" t="s">
        <v>2501</v>
      </c>
      <c r="AI3417" s="1" t="str">
        <f>TRIM(MID(SUBSTITUTE($H3417,",",REPT(" ",200)),(LEN($H3417)-LEN(SUBSTITUTE($H3417,",",""))-2)*200+1,200))</f>
        <v>Metro Manila</v>
      </c>
      <c r="AJ3417" s="1" t="s">
        <v>55</v>
      </c>
      <c r="AL3417" s="2">
        <v>0</v>
      </c>
      <c r="AM3417" s="1"/>
    </row>
    <row r="3418" spans="1:39" ht="12.75" customHeight="1">
      <c r="A3418" s="1"/>
      <c r="B3418" s="1" t="s">
        <v>12427</v>
      </c>
      <c r="C3418" s="1" t="s">
        <v>12428</v>
      </c>
      <c r="D3418" s="3" t="str">
        <f ca="1">IFERROR(__xludf.DUMMYFUNCTION("PROPER(REGEXEXTRACT(B3265, ""(?:https?:\/\/)?(?:www\.)?([a-zA-Z0-9-]+)\.""))"),"Skyscanner")</f>
        <v>Skyscanner</v>
      </c>
      <c r="E3418" s="1" t="s">
        <v>11615</v>
      </c>
      <c r="F3418" s="1">
        <v>14.565009999999999</v>
      </c>
      <c r="G3418" s="1">
        <v>121.03122999999999</v>
      </c>
      <c r="H3418" s="1" t="s">
        <v>12404</v>
      </c>
      <c r="I3418" s="1" t="s">
        <v>50</v>
      </c>
      <c r="J3418" s="1">
        <f>IF(K3418="URBAN",1,IF(K3418="SUBURBAN",2,IF(K3418="RURAL",3,"")))</f>
        <v>1</v>
      </c>
      <c r="K3418" s="1" t="s">
        <v>42</v>
      </c>
      <c r="L3418" s="18">
        <v>46082</v>
      </c>
      <c r="M3418" s="49">
        <v>0.58333333333333337</v>
      </c>
      <c r="N3418" s="18">
        <v>46083</v>
      </c>
      <c r="O3418" s="56">
        <v>0.5</v>
      </c>
      <c r="P3418" s="31" t="str">
        <f>TEXT($L3418, "dddd")</f>
        <v>Sunday</v>
      </c>
      <c r="Q3418" s="39" t="s">
        <v>1550</v>
      </c>
      <c r="R3418" s="39">
        <v>3265</v>
      </c>
      <c r="S3418" s="1" t="str">
        <f>IF(OR(MONTH(L3418)=12, MONTH(L3418)&lt;=5), "Dry Season", "Wet Season")</f>
        <v>Dry Season</v>
      </c>
      <c r="T3418" s="1">
        <v>1</v>
      </c>
      <c r="U3418" s="1">
        <v>0</v>
      </c>
      <c r="V3418" s="1">
        <v>0</v>
      </c>
      <c r="W3418" s="2">
        <f>IF(ISNUMBER(SEARCH("N/A", X3418)), 0, 1)</f>
        <v>1</v>
      </c>
      <c r="X3418" s="1" t="s">
        <v>2500</v>
      </c>
      <c r="Y3418" s="1">
        <v>14.5530822</v>
      </c>
      <c r="Z3418" s="1">
        <v>121.021794</v>
      </c>
      <c r="AA3418" s="11" cm="1">
        <f t="array" ref="AA3418">IF(ISBLANK(Y3418), 0, VINCentyInvDistance(F3418,G3418,Y3418,Z3418))</f>
        <v>1666.0747864509708</v>
      </c>
      <c r="AB3418" s="1">
        <v>0</v>
      </c>
      <c r="AC3418" s="1">
        <v>0</v>
      </c>
      <c r="AD3418" s="1">
        <v>0</v>
      </c>
      <c r="AE3418" s="1">
        <v>0</v>
      </c>
      <c r="AF3418" s="1">
        <v>1</v>
      </c>
      <c r="AG3418" s="1" t="s">
        <v>2501</v>
      </c>
      <c r="AH3418" s="1" t="s">
        <v>2501</v>
      </c>
      <c r="AI3418" s="1" t="str">
        <f>TRIM(MID(SUBSTITUTE($H3418,",",REPT(" ",200)),(LEN($H3418)-LEN(SUBSTITUTE($H3418,",",""))-2)*200+1,200))</f>
        <v>Metro Manila</v>
      </c>
      <c r="AJ3418" s="1" t="s">
        <v>55</v>
      </c>
      <c r="AK3418" t="s">
        <v>98</v>
      </c>
      <c r="AL3418" s="2">
        <v>0</v>
      </c>
      <c r="AM3418" s="1"/>
    </row>
    <row r="3419" spans="1:39" ht="12.75" customHeight="1">
      <c r="A3419" s="1"/>
      <c r="B3419" s="1" t="s">
        <v>12429</v>
      </c>
      <c r="C3419" s="1" t="s">
        <v>12430</v>
      </c>
      <c r="D3419" s="3" t="str">
        <f ca="1">IFERROR(__xludf.DUMMYFUNCTION("PROPER(REGEXEXTRACT(B3266, ""(?:https?:\/\/)?(?:www\.)?([a-zA-Z0-9-]+)\.""))"),"Google")</f>
        <v>Google</v>
      </c>
      <c r="E3419" s="1" t="s">
        <v>11558</v>
      </c>
      <c r="F3419" s="1">
        <v>14.117900000000001</v>
      </c>
      <c r="G3419" s="1">
        <v>120.96402</v>
      </c>
      <c r="H3419" s="1" t="s">
        <v>11564</v>
      </c>
      <c r="I3419" s="1" t="s">
        <v>50</v>
      </c>
      <c r="J3419" s="1">
        <f>IF(K3419="URBAN",1,IF(K3419="SUBURBAN",2,IF(K3419="RURAL",3,"")))</f>
        <v>1</v>
      </c>
      <c r="K3419" s="1" t="s">
        <v>42</v>
      </c>
      <c r="L3419" s="18">
        <v>46082</v>
      </c>
      <c r="M3419" s="49">
        <v>0.625</v>
      </c>
      <c r="N3419" s="18">
        <v>46083</v>
      </c>
      <c r="O3419" s="56">
        <v>0.52083333333333337</v>
      </c>
      <c r="P3419" s="31" t="str">
        <f>TEXT($L3419, "dddd")</f>
        <v>Sunday</v>
      </c>
      <c r="Q3419" s="39" t="s">
        <v>111</v>
      </c>
      <c r="R3419" s="39">
        <v>1656</v>
      </c>
      <c r="S3419" s="1" t="str">
        <f>IF(OR(MONTH(L3419)=12, MONTH(L3419)&lt;=5), "Dry Season", "Wet Season")</f>
        <v>Dry Season</v>
      </c>
      <c r="T3419" s="1">
        <v>1</v>
      </c>
      <c r="U3419" s="1">
        <v>0</v>
      </c>
      <c r="V3419" s="1">
        <v>0</v>
      </c>
      <c r="W3419" s="2">
        <f>IF(ISNUMBER(SEARCH("N/A", X3419)), 0, 1)</f>
        <v>1</v>
      </c>
      <c r="X3419" s="1" t="s">
        <v>2500</v>
      </c>
      <c r="Y3419" s="1">
        <v>14.5530822</v>
      </c>
      <c r="Z3419" s="1">
        <v>121.021794</v>
      </c>
      <c r="AA3419" s="11" cm="1">
        <f t="array" ref="AA3419">IF(ISBLANK(Y3419), 0, VINCentyInvDistance(F3419,G3419,Y3419,Z3419))</f>
        <v>48551.273673339485</v>
      </c>
      <c r="AB3419" s="1">
        <v>0</v>
      </c>
      <c r="AC3419" s="1">
        <v>0</v>
      </c>
      <c r="AD3419" s="1">
        <v>0</v>
      </c>
      <c r="AE3419" s="1">
        <v>121</v>
      </c>
      <c r="AF3419" s="1">
        <v>1</v>
      </c>
      <c r="AG3419" s="1" t="s">
        <v>2501</v>
      </c>
      <c r="AH3419" s="1" t="s">
        <v>2501</v>
      </c>
      <c r="AI3419" s="1" t="str">
        <f>TRIM(MID(SUBSTITUTE($H3419,",",REPT(" ",200)),(LEN($H3419)-LEN(SUBSTITUTE($H3419,",",""))-2)*200+1,200))</f>
        <v>Calabarzon</v>
      </c>
      <c r="AJ3419" s="1" t="s">
        <v>55</v>
      </c>
      <c r="AL3419" s="2">
        <v>0</v>
      </c>
      <c r="AM3419" s="1"/>
    </row>
    <row r="3420" spans="1:39" ht="12.75" customHeight="1">
      <c r="A3420" s="1"/>
      <c r="B3420" s="1" t="s">
        <v>12432</v>
      </c>
      <c r="C3420" s="1" t="s">
        <v>12433</v>
      </c>
      <c r="D3420" s="3" t="str">
        <f ca="1">IFERROR(__xludf.DUMMYFUNCTION("PROPER(REGEXEXTRACT(B3268, ""(?:https?:\/\/)?(?:www\.)?([a-zA-Z0-9-]+)\.""))"),"Google")</f>
        <v>Google</v>
      </c>
      <c r="E3420" s="1" t="s">
        <v>11378</v>
      </c>
      <c r="F3420" s="1">
        <v>14.56776</v>
      </c>
      <c r="G3420" s="1">
        <v>121.03001999999999</v>
      </c>
      <c r="H3420" s="1" t="s">
        <v>11379</v>
      </c>
      <c r="I3420" s="1" t="s">
        <v>50</v>
      </c>
      <c r="J3420" s="1">
        <f>IF(K3420="URBAN",1,IF(K3420="SUBURBAN",2,IF(K3420="RURAL",3,"")))</f>
        <v>1</v>
      </c>
      <c r="K3420" s="1" t="s">
        <v>42</v>
      </c>
      <c r="L3420" s="18">
        <v>46082</v>
      </c>
      <c r="M3420" s="49">
        <v>0.625</v>
      </c>
      <c r="N3420" s="18">
        <v>46083</v>
      </c>
      <c r="O3420" s="56">
        <v>0.45833333333333331</v>
      </c>
      <c r="P3420" s="31" t="str">
        <f>TEXT($L3420, "dddd")</f>
        <v>Sunday</v>
      </c>
      <c r="Q3420" s="39" t="s">
        <v>67</v>
      </c>
      <c r="R3420" s="39">
        <v>1372</v>
      </c>
      <c r="S3420" s="1" t="str">
        <f>IF(OR(MONTH(L3420)=12, MONTH(L3420)&lt;=5), "Dry Season", "Wet Season")</f>
        <v>Dry Season</v>
      </c>
      <c r="T3420" s="1">
        <v>1</v>
      </c>
      <c r="U3420" s="1">
        <v>1</v>
      </c>
      <c r="V3420" s="1">
        <v>0</v>
      </c>
      <c r="W3420" s="2">
        <f>IF(ISNUMBER(SEARCH("N/A", X3420)), 0, 1)</f>
        <v>1</v>
      </c>
      <c r="X3420" s="1" t="s">
        <v>2500</v>
      </c>
      <c r="Y3420" s="1">
        <v>14.5530822</v>
      </c>
      <c r="Z3420" s="1">
        <v>121.021794</v>
      </c>
      <c r="AA3420" s="11" cm="1">
        <f t="array" ref="AA3420">IF(ISBLANK(Y3420), 0, VINCentyInvDistance(F3420,G3420,Y3420,Z3420))</f>
        <v>1850.2164897704338</v>
      </c>
      <c r="AB3420" s="1">
        <v>0</v>
      </c>
      <c r="AC3420" s="1">
        <v>0</v>
      </c>
      <c r="AD3420" s="1">
        <v>0</v>
      </c>
      <c r="AE3420" s="1">
        <v>1</v>
      </c>
      <c r="AF3420" s="1">
        <v>1</v>
      </c>
      <c r="AG3420" s="1" t="s">
        <v>2501</v>
      </c>
      <c r="AH3420" s="1" t="s">
        <v>2501</v>
      </c>
      <c r="AI3420" s="1" t="str">
        <f>TRIM(MID(SUBSTITUTE($H3420,",",REPT(" ",200)),(LEN($H3420)-LEN(SUBSTITUTE($H3420,",",""))-2)*200+1,200))</f>
        <v>Metro Manila</v>
      </c>
      <c r="AJ3420" s="1" t="s">
        <v>55</v>
      </c>
      <c r="AL3420" s="2">
        <v>0</v>
      </c>
      <c r="AM3420" s="1"/>
    </row>
    <row r="3421" spans="1:39" ht="12.75" customHeight="1">
      <c r="A3421" s="1"/>
      <c r="B3421" s="1" t="s">
        <v>12434</v>
      </c>
      <c r="C3421" s="1" t="s">
        <v>12435</v>
      </c>
      <c r="D3421" s="3" t="str">
        <f ca="1">IFERROR(__xludf.DUMMYFUNCTION("PROPER(REGEXEXTRACT(B3269, ""(?:https?:\/\/)?(?:www\.)?([a-zA-Z0-9-]+)\.""))"),"Skyscanner")</f>
        <v>Skyscanner</v>
      </c>
      <c r="E3421" s="1" t="s">
        <v>11615</v>
      </c>
      <c r="F3421" s="1">
        <v>14.565009999999999</v>
      </c>
      <c r="G3421" s="1">
        <v>121.03122999999999</v>
      </c>
      <c r="H3421" s="1" t="s">
        <v>12404</v>
      </c>
      <c r="I3421" s="1" t="s">
        <v>50</v>
      </c>
      <c r="J3421" s="1">
        <f>IF(K3421="URBAN",1,IF(K3421="SUBURBAN",2,IF(K3421="RURAL",3,"")))</f>
        <v>1</v>
      </c>
      <c r="K3421" s="1" t="s">
        <v>42</v>
      </c>
      <c r="L3421" s="18">
        <v>46082</v>
      </c>
      <c r="M3421" s="49">
        <v>0.58333333333333337</v>
      </c>
      <c r="N3421" s="18">
        <v>46083</v>
      </c>
      <c r="O3421" s="56">
        <v>0.5</v>
      </c>
      <c r="P3421" s="31" t="str">
        <f>TEXT($L3421, "dddd")</f>
        <v>Sunday</v>
      </c>
      <c r="Q3421" s="39" t="s">
        <v>1550</v>
      </c>
      <c r="R3421" s="39">
        <v>15000</v>
      </c>
      <c r="S3421" s="1" t="str">
        <f>IF(OR(MONTH(L3421)=12, MONTH(L3421)&lt;=5), "Dry Season", "Wet Season")</f>
        <v>Dry Season</v>
      </c>
      <c r="T3421" s="1">
        <v>1</v>
      </c>
      <c r="U3421" s="1">
        <v>1</v>
      </c>
      <c r="V3421" s="1">
        <v>0</v>
      </c>
      <c r="W3421" s="2">
        <f>IF(ISNUMBER(SEARCH("N/A", X3421)), 0, 1)</f>
        <v>1</v>
      </c>
      <c r="X3421" s="1" t="s">
        <v>2500</v>
      </c>
      <c r="Y3421" s="1">
        <v>14.5530822</v>
      </c>
      <c r="Z3421" s="1">
        <v>121.021794</v>
      </c>
      <c r="AA3421" s="11" cm="1">
        <f t="array" ref="AA3421">IF(ISBLANK(Y3421), 0, VINCentyInvDistance(F3421,G3421,Y3421,Z3421))</f>
        <v>1666.0747864509708</v>
      </c>
      <c r="AB3421" s="1">
        <v>0</v>
      </c>
      <c r="AC3421" s="1">
        <v>0</v>
      </c>
      <c r="AD3421" s="1">
        <v>0</v>
      </c>
      <c r="AE3421" s="1">
        <v>0</v>
      </c>
      <c r="AF3421" s="1">
        <v>1</v>
      </c>
      <c r="AG3421" s="1" t="s">
        <v>2501</v>
      </c>
      <c r="AH3421" s="1" t="s">
        <v>2501</v>
      </c>
      <c r="AI3421" s="1" t="str">
        <f>TRIM(MID(SUBSTITUTE($H3421,",",REPT(" ",200)),(LEN($H3421)-LEN(SUBSTITUTE($H3421,",",""))-2)*200+1,200))</f>
        <v>Metro Manila</v>
      </c>
      <c r="AJ3421" s="1" t="s">
        <v>55</v>
      </c>
      <c r="AK3421" t="s">
        <v>1280</v>
      </c>
      <c r="AL3421" s="2">
        <v>0</v>
      </c>
      <c r="AM3421" s="1"/>
    </row>
    <row r="3422" spans="1:39" ht="12.75" customHeight="1">
      <c r="A3422" s="1"/>
      <c r="B3422" s="1" t="s">
        <v>11810</v>
      </c>
      <c r="C3422" s="1" t="s">
        <v>12438</v>
      </c>
      <c r="D3422" s="3" t="str">
        <f ca="1">IFERROR(__xludf.DUMMYFUNCTION("PROPER(REGEXEXTRACT(B3271, ""(?:https?:\/\/)?(?:www\.)?([a-zA-Z0-9-]+)\.""))"),"Skyscanner")</f>
        <v>Skyscanner</v>
      </c>
      <c r="E3422" s="1" t="s">
        <v>10340</v>
      </c>
      <c r="F3422" s="1">
        <v>9.7876539999999999</v>
      </c>
      <c r="G3422" s="1">
        <v>124.145563</v>
      </c>
      <c r="H3422" s="1" t="s">
        <v>10341</v>
      </c>
      <c r="I3422" s="1" t="s">
        <v>50</v>
      </c>
      <c r="J3422" s="1">
        <f>IF(K3422="URBAN",1,IF(K3422="SUBURBAN",2,IF(K3422="RURAL",3,"")))</f>
        <v>1</v>
      </c>
      <c r="K3422" s="1" t="s">
        <v>42</v>
      </c>
      <c r="L3422" s="18">
        <v>46082</v>
      </c>
      <c r="M3422" s="49">
        <v>0.58333333333333337</v>
      </c>
      <c r="N3422" s="18">
        <v>46083</v>
      </c>
      <c r="O3422" s="56">
        <v>0.5</v>
      </c>
      <c r="P3422" s="31" t="str">
        <f>TEXT($L3422, "dddd")</f>
        <v>Sunday</v>
      </c>
      <c r="Q3422" s="39" t="s">
        <v>207</v>
      </c>
      <c r="R3422" s="39">
        <v>881</v>
      </c>
      <c r="S3422" s="1" t="str">
        <f>IF(OR(MONTH(L3422)=12, MONTH(L3422)&lt;=5), "Dry Season", "Wet Season")</f>
        <v>Dry Season</v>
      </c>
      <c r="T3422" s="1">
        <v>1</v>
      </c>
      <c r="U3422" s="1">
        <v>1</v>
      </c>
      <c r="V3422" s="1">
        <v>0</v>
      </c>
      <c r="W3422" s="2">
        <f>IF(ISNUMBER(SEARCH("N/A", X3422)), 0, 1)</f>
        <v>1</v>
      </c>
      <c r="X3422" s="1" t="s">
        <v>1613</v>
      </c>
      <c r="Y3422" s="1">
        <v>14.585597</v>
      </c>
      <c r="Z3422" s="1">
        <v>121.05717</v>
      </c>
      <c r="AA3422" s="11" cm="1">
        <f t="array" ref="AA3422">IF(ISBLANK(Y3422), 0, VINCentyInvDistance(F3422,G3422,Y3422,Z3422))</f>
        <v>628175.09050477506</v>
      </c>
      <c r="AB3422" s="1">
        <v>0</v>
      </c>
      <c r="AC3422" s="1">
        <v>0</v>
      </c>
      <c r="AD3422" s="1">
        <v>0</v>
      </c>
      <c r="AE3422" s="1">
        <v>3</v>
      </c>
      <c r="AF3422" s="1">
        <v>1</v>
      </c>
      <c r="AG3422" s="1" t="s">
        <v>6849</v>
      </c>
      <c r="AH3422" s="1" t="s">
        <v>6850</v>
      </c>
      <c r="AI3422" s="1" t="str">
        <f>TRIM(MID(SUBSTITUTE($H3422,",",REPT(" ",200)),(LEN($H3422)-LEN(SUBSTITUTE($H3422,",",""))-2)*200+1,200))</f>
        <v>Central Visayas</v>
      </c>
      <c r="AJ3422" s="1" t="s">
        <v>55</v>
      </c>
      <c r="AK3422" t="s">
        <v>17438</v>
      </c>
      <c r="AL3422" s="2">
        <v>0</v>
      </c>
      <c r="AM3422" s="1"/>
    </row>
    <row r="3423" spans="1:39" ht="12.75" customHeight="1">
      <c r="A3423" s="1"/>
      <c r="B3423" s="1" t="s">
        <v>12440</v>
      </c>
      <c r="C3423" s="1" t="s">
        <v>12441</v>
      </c>
      <c r="D3423" s="3" t="str">
        <f ca="1">IFERROR(__xludf.DUMMYFUNCTION("PROPER(REGEXEXTRACT(B3273, ""(?:https?:\/\/)?(?:www\.)?([a-zA-Z0-9-]+)\.""))"),"Google")</f>
        <v>Google</v>
      </c>
      <c r="E3423" s="1" t="s">
        <v>12442</v>
      </c>
      <c r="F3423" s="1">
        <v>14.5694775</v>
      </c>
      <c r="G3423" s="1">
        <v>121.0264086</v>
      </c>
      <c r="H3423" s="1" t="s">
        <v>12443</v>
      </c>
      <c r="I3423" s="1" t="s">
        <v>1211</v>
      </c>
      <c r="J3423" s="1">
        <f>IF(K3423="URBAN",1,IF(K3423="SUBURBAN",2,IF(K3423="RURAL",3,"")))</f>
        <v>1</v>
      </c>
      <c r="K3423" s="1" t="s">
        <v>42</v>
      </c>
      <c r="L3423" s="18">
        <v>46082</v>
      </c>
      <c r="M3423" s="49">
        <v>0.625</v>
      </c>
      <c r="N3423" s="18">
        <v>46083</v>
      </c>
      <c r="O3423" s="56">
        <v>0.5</v>
      </c>
      <c r="P3423" s="31" t="str">
        <f>TEXT($L3423, "dddd")</f>
        <v>Sunday</v>
      </c>
      <c r="Q3423" s="39" t="s">
        <v>11443</v>
      </c>
      <c r="R3423" s="39">
        <v>1018.53</v>
      </c>
      <c r="S3423" s="1" t="str">
        <f>IF(OR(MONTH(L3423)=12, MONTH(L3423)&lt;=5), "Dry Season", "Wet Season")</f>
        <v>Dry Season</v>
      </c>
      <c r="T3423" s="1">
        <v>1</v>
      </c>
      <c r="U3423" s="1">
        <v>0</v>
      </c>
      <c r="V3423" s="1">
        <v>0</v>
      </c>
      <c r="W3423" s="2">
        <f>IF(ISNUMBER(SEARCH("N/A", X3423)), 0, 1)</f>
        <v>1</v>
      </c>
      <c r="X3423" s="1" t="s">
        <v>1212</v>
      </c>
      <c r="Y3423" s="1">
        <v>10.7143716</v>
      </c>
      <c r="Z3423" s="1">
        <v>122.55100229999999</v>
      </c>
      <c r="AA3423" s="11" cm="1">
        <f t="array" ref="AA3423">IF(ISBLANK(Y3423), 0, VINCentyInvDistance(F3423,G3423,Y3423,Z3423))</f>
        <v>457501.9721569969</v>
      </c>
      <c r="AB3423" s="1">
        <v>0</v>
      </c>
      <c r="AC3423" s="1">
        <v>0</v>
      </c>
      <c r="AD3423" s="1">
        <v>0</v>
      </c>
      <c r="AE3423" s="1">
        <v>0</v>
      </c>
      <c r="AF3423" s="1">
        <v>1</v>
      </c>
      <c r="AG3423" s="1" t="s">
        <v>1213</v>
      </c>
      <c r="AH3423" s="1" t="s">
        <v>1213</v>
      </c>
      <c r="AI3423" s="1" t="str">
        <f>TRIM(MID(SUBSTITUTE($H3423,",",REPT(" ",200)),(LEN($H3423)-LEN(SUBSTITUTE($H3423,",",""))-2)*200+1,200))</f>
        <v>Metro Manila</v>
      </c>
      <c r="AJ3423" s="1" t="s">
        <v>55</v>
      </c>
      <c r="AL3423" s="2">
        <v>0</v>
      </c>
      <c r="AM3423" s="1"/>
    </row>
    <row r="3424" spans="1:39" ht="12.75" customHeight="1">
      <c r="A3424" s="1"/>
      <c r="B3424" s="1" t="s">
        <v>12444</v>
      </c>
      <c r="C3424" s="1" t="s">
        <v>12445</v>
      </c>
      <c r="D3424" s="3" t="str">
        <f ca="1">IFERROR(__xludf.DUMMYFUNCTION("PROPER(REGEXEXTRACT(B3274, ""(?:https?:\/\/)?(?:www\.)?([a-zA-Z0-9-]+)\.""))"),"Google")</f>
        <v>Google</v>
      </c>
      <c r="E3424" s="1" t="s">
        <v>12101</v>
      </c>
      <c r="F3424" s="1">
        <v>15.476749999999999</v>
      </c>
      <c r="G3424" s="1">
        <v>120.96775</v>
      </c>
      <c r="H3424" s="1" t="s">
        <v>12446</v>
      </c>
      <c r="I3424" s="1" t="s">
        <v>50</v>
      </c>
      <c r="J3424" s="1">
        <f>IF(K3424="URBAN",1,IF(K3424="SUBURBAN",2,IF(K3424="RURAL",3,"")))</f>
        <v>1</v>
      </c>
      <c r="K3424" s="1" t="s">
        <v>42</v>
      </c>
      <c r="L3424" s="18">
        <v>46082</v>
      </c>
      <c r="M3424" s="49">
        <v>0.625</v>
      </c>
      <c r="N3424" s="18">
        <v>46083</v>
      </c>
      <c r="O3424" s="56">
        <v>0.52083333333333337</v>
      </c>
      <c r="P3424" s="31" t="str">
        <f>TEXT($L3424, "dddd")</f>
        <v>Sunday</v>
      </c>
      <c r="Q3424" s="39" t="s">
        <v>186</v>
      </c>
      <c r="R3424" s="39">
        <v>1071</v>
      </c>
      <c r="S3424" s="1" t="str">
        <f>IF(OR(MONTH(L3424)=12, MONTH(L3424)&lt;=5), "Dry Season", "Wet Season")</f>
        <v>Dry Season</v>
      </c>
      <c r="T3424" s="1">
        <v>1</v>
      </c>
      <c r="U3424" s="1">
        <v>0</v>
      </c>
      <c r="V3424" s="1">
        <v>0</v>
      </c>
      <c r="W3424" s="2">
        <f>IF(ISNUMBER(SEARCH("N/A", X3424)), 0, 1)</f>
        <v>0</v>
      </c>
      <c r="X3424" s="1" t="s">
        <v>44</v>
      </c>
      <c r="Y3424" s="1"/>
      <c r="Z3424" s="1"/>
      <c r="AA3424" s="11" cm="1">
        <f t="array" ref="AA3424">IF(ISBLANK(Y3424), 0, VINCentyInvDistance(F3424,G3424,Y3424,Z3424))</f>
        <v>0</v>
      </c>
      <c r="AB3424" s="1">
        <v>0</v>
      </c>
      <c r="AC3424" s="1">
        <v>0</v>
      </c>
      <c r="AD3424" s="1">
        <v>0</v>
      </c>
      <c r="AE3424" s="1">
        <v>0</v>
      </c>
      <c r="AF3424" s="1">
        <v>1</v>
      </c>
      <c r="AG3424" s="1" t="str">
        <f>TRIM(MID(SUBSTITUTE($H3424,",",REPT(" ",200)),(LEN($H3424)-LEN(SUBSTITUTE($H3424,",",""))-4)*200+1,200))</f>
        <v>Cabanatuan</v>
      </c>
      <c r="AH3424" s="1" t="str">
        <f>TRIM(MID(SUBSTITUTE($H3424,",",REPT(" ",200)),(LEN($H3424)-LEN(SUBSTITUTE($H3424,",",""))-3)*200+1,200))</f>
        <v>Nueva Ecija</v>
      </c>
      <c r="AI3424" s="1" t="str">
        <f>TRIM(MID(SUBSTITUTE($H3424,",",REPT(" ",200)),(LEN($H3424)-LEN(SUBSTITUTE($H3424,",",""))-2)*200+1,200))</f>
        <v>Central Luzon</v>
      </c>
      <c r="AJ3424" s="1" t="str">
        <f>TRIM(MID(SUBSTITUTE($H3424,",",REPT(" ",200)),(LEN($H3424)-LEN(SUBSTITUTE($H3424,",",""))-0)*200+1,200))</f>
        <v>Philippines</v>
      </c>
      <c r="AL3424" s="2">
        <v>0</v>
      </c>
      <c r="AM3424" s="1"/>
    </row>
    <row r="3425" spans="1:39" ht="12.75" customHeight="1">
      <c r="A3425" s="1"/>
      <c r="B3425" s="1" t="s">
        <v>12456</v>
      </c>
      <c r="C3425" s="1" t="s">
        <v>12457</v>
      </c>
      <c r="D3425" s="3" t="str">
        <f ca="1">IFERROR(__xludf.DUMMYFUNCTION("PROPER(REGEXEXTRACT(B3279, ""(?:https?:\/\/)?(?:www\.)?([a-zA-Z0-9-]+)\.""))"),"Skyscanner")</f>
        <v>Skyscanner</v>
      </c>
      <c r="E3425" s="1" t="s">
        <v>12458</v>
      </c>
      <c r="F3425" s="1">
        <v>11.160450000000001</v>
      </c>
      <c r="G3425" s="1">
        <v>123.80397000000001</v>
      </c>
      <c r="H3425" s="1" t="s">
        <v>12459</v>
      </c>
      <c r="I3425" s="1" t="s">
        <v>2622</v>
      </c>
      <c r="J3425" s="1">
        <f>IF(K3425="URBAN",1,IF(K3425="SUBURBAN",2,IF(K3425="RURAL",3,"")))</f>
        <v>1</v>
      </c>
      <c r="K3425" s="1" t="s">
        <v>42</v>
      </c>
      <c r="L3425" s="18">
        <v>46082</v>
      </c>
      <c r="M3425" s="49">
        <v>0.54166666666666663</v>
      </c>
      <c r="N3425" s="18">
        <v>46083</v>
      </c>
      <c r="O3425" s="56">
        <v>0.5</v>
      </c>
      <c r="P3425" s="31" t="str">
        <f>TEXT($L3425, "dddd")</f>
        <v>Sunday</v>
      </c>
      <c r="Q3425" s="39" t="s">
        <v>111</v>
      </c>
      <c r="R3425" s="39">
        <v>2580</v>
      </c>
      <c r="S3425" s="1" t="str">
        <f>IF(OR(MONTH(L3425)=12, MONTH(L3425)&lt;=5), "Dry Season", "Wet Season")</f>
        <v>Dry Season</v>
      </c>
      <c r="T3425" s="1">
        <v>1</v>
      </c>
      <c r="U3425" s="1">
        <v>1</v>
      </c>
      <c r="V3425" s="1">
        <v>1</v>
      </c>
      <c r="W3425" s="2">
        <f>IF(ISNUMBER(SEARCH("N/A", X3425)), 0, 1)</f>
        <v>0</v>
      </c>
      <c r="X3425" s="1" t="s">
        <v>44</v>
      </c>
      <c r="Y3425" s="1"/>
      <c r="Z3425" s="1"/>
      <c r="AA3425" s="11" cm="1">
        <f t="array" ref="AA3425">IF(ISBLANK(Y3425), 0, VINCentyInvDistance(F3425,G3425,Y3425,Z3425))</f>
        <v>0</v>
      </c>
      <c r="AB3425" s="1">
        <v>0</v>
      </c>
      <c r="AC3425" s="1">
        <v>8</v>
      </c>
      <c r="AD3425" s="1">
        <v>4</v>
      </c>
      <c r="AE3425" s="1">
        <v>5</v>
      </c>
      <c r="AF3425" s="1">
        <v>1</v>
      </c>
      <c r="AG3425" s="1" t="s">
        <v>10765</v>
      </c>
      <c r="AH3425" s="1" t="s">
        <v>731</v>
      </c>
      <c r="AI3425" s="1" t="str">
        <f>TRIM(MID(SUBSTITUTE($H3425,",",REPT(" ",200)),(LEN($H3425)-LEN(SUBSTITUTE($H3425,",",""))-2)*200+1,200))</f>
        <v>Central Visayas</v>
      </c>
      <c r="AJ3425" s="1" t="s">
        <v>55</v>
      </c>
      <c r="AK3425" t="s">
        <v>17473</v>
      </c>
      <c r="AL3425" s="2">
        <v>0</v>
      </c>
      <c r="AM3425" s="1" t="s">
        <v>12460</v>
      </c>
    </row>
    <row r="3426" spans="1:39" ht="12.75" customHeight="1">
      <c r="A3426" s="1"/>
      <c r="B3426" s="1" t="s">
        <v>12461</v>
      </c>
      <c r="C3426" s="1" t="s">
        <v>12462</v>
      </c>
      <c r="D3426" s="3" t="str">
        <f ca="1">IFERROR(__xludf.DUMMYFUNCTION("PROPER(REGEXEXTRACT(B3280, ""(?:https?:\/\/)?(?:www\.)?([a-zA-Z0-9-]+)\.""))"),"Skyscanner")</f>
        <v>Skyscanner</v>
      </c>
      <c r="E3426" s="1" t="s">
        <v>12463</v>
      </c>
      <c r="F3426" s="1">
        <v>14.57217</v>
      </c>
      <c r="G3426" s="1">
        <v>120.98227</v>
      </c>
      <c r="H3426" s="1" t="s">
        <v>12464</v>
      </c>
      <c r="I3426" s="1" t="s">
        <v>50</v>
      </c>
      <c r="J3426" s="1">
        <f>IF(K3426="URBAN",1,IF(K3426="SUBURBAN",2,IF(K3426="RURAL",3,"")))</f>
        <v>1</v>
      </c>
      <c r="K3426" s="1" t="s">
        <v>42</v>
      </c>
      <c r="L3426" s="18">
        <v>46082</v>
      </c>
      <c r="M3426" s="49">
        <v>0.625</v>
      </c>
      <c r="N3426" s="18">
        <v>46083</v>
      </c>
      <c r="O3426" s="56">
        <v>0.5</v>
      </c>
      <c r="P3426" s="31" t="str">
        <f>TEXT($L3426, "dddd")</f>
        <v>Sunday</v>
      </c>
      <c r="Q3426" s="39" t="s">
        <v>111</v>
      </c>
      <c r="R3426" s="39">
        <v>7992</v>
      </c>
      <c r="S3426" s="1" t="str">
        <f>IF(OR(MONTH(L3426)=12, MONTH(L3426)&lt;=5), "Dry Season", "Wet Season")</f>
        <v>Dry Season</v>
      </c>
      <c r="T3426" s="1">
        <v>1</v>
      </c>
      <c r="U3426" s="1">
        <v>1</v>
      </c>
      <c r="V3426" s="1">
        <v>1</v>
      </c>
      <c r="W3426" s="2">
        <f>IF(ISNUMBER(SEARCH("N/A", X3426)), 0, 1)</f>
        <v>1</v>
      </c>
      <c r="X3426" s="1" t="s">
        <v>2500</v>
      </c>
      <c r="Y3426" s="1">
        <v>14.5530822</v>
      </c>
      <c r="Z3426" s="1">
        <v>121.021794</v>
      </c>
      <c r="AA3426" s="11" cm="1">
        <f t="array" ref="AA3426">IF(ISBLANK(Y3426), 0, VINCentyInvDistance(F3426,G3426,Y3426,Z3426))</f>
        <v>4754.1955417393465</v>
      </c>
      <c r="AB3426" s="1">
        <v>1</v>
      </c>
      <c r="AC3426" s="1">
        <v>8.4</v>
      </c>
      <c r="AD3426" s="1">
        <v>4.5</v>
      </c>
      <c r="AE3426" s="1">
        <v>861</v>
      </c>
      <c r="AF3426" s="1">
        <v>1</v>
      </c>
      <c r="AG3426" s="1" t="s">
        <v>2501</v>
      </c>
      <c r="AH3426" s="1" t="s">
        <v>2501</v>
      </c>
      <c r="AI3426" s="1" t="str">
        <f>TRIM(MID(SUBSTITUTE($H3426,",",REPT(" ",200)),(LEN($H3426)-LEN(SUBSTITUTE($H3426,",",""))-2)*200+1,200))</f>
        <v>Metro Manila</v>
      </c>
      <c r="AJ3426" s="1" t="s">
        <v>55</v>
      </c>
      <c r="AL3426" s="2">
        <v>0</v>
      </c>
      <c r="AM3426" s="1"/>
    </row>
    <row r="3427" spans="1:39" ht="12.75" customHeight="1">
      <c r="A3427" s="1"/>
      <c r="B3427" s="1" t="s">
        <v>12465</v>
      </c>
      <c r="C3427" s="1" t="s">
        <v>12466</v>
      </c>
      <c r="D3427" s="3" t="str">
        <f ca="1">IFERROR(__xludf.DUMMYFUNCTION("PROPER(REGEXEXTRACT(B3281, ""(?:https?:\/\/)?(?:www\.)?([a-zA-Z0-9-]+)\.""))"),"Skyscanner")</f>
        <v>Skyscanner</v>
      </c>
      <c r="E3427" s="1" t="s">
        <v>11138</v>
      </c>
      <c r="F3427" s="1">
        <v>14.57217</v>
      </c>
      <c r="G3427" s="1">
        <v>120.98227</v>
      </c>
      <c r="H3427" s="1" t="s">
        <v>12464</v>
      </c>
      <c r="I3427" s="1" t="s">
        <v>50</v>
      </c>
      <c r="J3427" s="1">
        <f>IF(K3427="URBAN",1,IF(K3427="SUBURBAN",2,IF(K3427="RURAL",3,"")))</f>
        <v>1</v>
      </c>
      <c r="K3427" s="1" t="s">
        <v>42</v>
      </c>
      <c r="L3427" s="18">
        <v>46082</v>
      </c>
      <c r="M3427" s="49">
        <v>0.58333333333333337</v>
      </c>
      <c r="N3427" s="18">
        <v>46083</v>
      </c>
      <c r="O3427" s="56">
        <v>0.5</v>
      </c>
      <c r="P3427" s="31" t="str">
        <f>TEXT($L3427, "dddd")</f>
        <v>Sunday</v>
      </c>
      <c r="Q3427" s="39" t="s">
        <v>531</v>
      </c>
      <c r="R3427" s="39">
        <v>9500</v>
      </c>
      <c r="S3427" s="1" t="str">
        <f>IF(OR(MONTH(L3427)=12, MONTH(L3427)&lt;=5), "Dry Season", "Wet Season")</f>
        <v>Dry Season</v>
      </c>
      <c r="T3427" s="1">
        <v>1</v>
      </c>
      <c r="U3427" s="1">
        <v>0</v>
      </c>
      <c r="V3427" s="1">
        <v>0</v>
      </c>
      <c r="W3427" s="2">
        <f>IF(ISNUMBER(SEARCH("N/A", X3427)), 0, 1)</f>
        <v>0</v>
      </c>
      <c r="X3427" s="1" t="s">
        <v>44</v>
      </c>
      <c r="Y3427" s="1"/>
      <c r="Z3427" s="1"/>
      <c r="AA3427" s="11" cm="1">
        <f t="array" ref="AA3427">IF(ISBLANK(Y3427), 0, VINCentyInvDistance(F3427,G3427,Y3427,Z3427))</f>
        <v>0</v>
      </c>
      <c r="AB3427" s="1">
        <v>0</v>
      </c>
      <c r="AC3427" s="1">
        <v>8.8000000000000007</v>
      </c>
      <c r="AD3427" s="1">
        <v>4.5999999999999996</v>
      </c>
      <c r="AE3427" s="1">
        <v>4330</v>
      </c>
      <c r="AF3427" s="1">
        <v>1</v>
      </c>
      <c r="AG3427" s="1" t="s">
        <v>68</v>
      </c>
      <c r="AH3427" s="1" t="str">
        <f>TRIM(MID(SUBSTITUTE($H3427,",",REPT(" ",200)),(LEN($H3427)-LEN(SUBSTITUTE($H3427,",",""))-3)*200+1,200))</f>
        <v>Capital District</v>
      </c>
      <c r="AI3427" s="1" t="s">
        <v>54</v>
      </c>
      <c r="AJ3427" s="1" t="s">
        <v>55</v>
      </c>
      <c r="AK3427" t="s">
        <v>17474</v>
      </c>
      <c r="AL3427" s="1">
        <v>5</v>
      </c>
      <c r="AM3427" s="1" t="s">
        <v>12467</v>
      </c>
    </row>
    <row r="3428" spans="1:39" ht="12.75" customHeight="1">
      <c r="A3428" s="1"/>
      <c r="B3428" s="1" t="s">
        <v>11139</v>
      </c>
      <c r="C3428" s="1" t="s">
        <v>12468</v>
      </c>
      <c r="D3428" s="3" t="str">
        <f ca="1">IFERROR(__xludf.DUMMYFUNCTION("PROPER(REGEXEXTRACT(B3282, ""(?:https?:\/\/)?(?:www\.)?([a-zA-Z0-9-]+)\.""))"),"Google")</f>
        <v>Google</v>
      </c>
      <c r="E3428" s="1" t="s">
        <v>12469</v>
      </c>
      <c r="F3428" s="1">
        <v>14.583273</v>
      </c>
      <c r="G3428" s="1">
        <v>120.97394</v>
      </c>
      <c r="H3428" s="1" t="s">
        <v>6758</v>
      </c>
      <c r="I3428" s="1" t="s">
        <v>50</v>
      </c>
      <c r="J3428" s="1">
        <f>IF(K3428="URBAN",1,IF(K3428="SUBURBAN",2,IF(K3428="RURAL",3,"")))</f>
        <v>1</v>
      </c>
      <c r="K3428" s="1" t="s">
        <v>42</v>
      </c>
      <c r="L3428" s="18">
        <v>46082</v>
      </c>
      <c r="M3428" s="49">
        <v>0.625</v>
      </c>
      <c r="N3428" s="18">
        <v>46083</v>
      </c>
      <c r="O3428" s="56">
        <v>0.5</v>
      </c>
      <c r="P3428" s="31" t="str">
        <f>TEXT($L3428, "dddd")</f>
        <v>Sunday</v>
      </c>
      <c r="Q3428" s="39" t="s">
        <v>111</v>
      </c>
      <c r="R3428" s="39">
        <v>4674</v>
      </c>
      <c r="S3428" s="1" t="str">
        <f>IF(OR(MONTH(L3428)=12, MONTH(L3428)&lt;=5), "Dry Season", "Wet Season")</f>
        <v>Dry Season</v>
      </c>
      <c r="T3428" s="1">
        <v>1</v>
      </c>
      <c r="U3428" s="1">
        <v>0</v>
      </c>
      <c r="V3428" s="1">
        <v>1</v>
      </c>
      <c r="W3428" s="2">
        <f>IF(ISNUMBER(SEARCH("N/A", X3428)), 0, 1)</f>
        <v>0</v>
      </c>
      <c r="X3428" s="1" t="s">
        <v>44</v>
      </c>
      <c r="Y3428" s="1"/>
      <c r="Z3428" s="1"/>
      <c r="AA3428" s="11" cm="1">
        <f t="array" ref="AA3428">IF(ISBLANK(Y3428), 0, VINCentyInvDistance(F3428,G3428,Y3428,Z3428))</f>
        <v>0</v>
      </c>
      <c r="AB3428" s="1">
        <v>0</v>
      </c>
      <c r="AC3428" s="1">
        <v>8.4</v>
      </c>
      <c r="AD3428" s="1">
        <v>0</v>
      </c>
      <c r="AE3428" s="1">
        <v>3800</v>
      </c>
      <c r="AF3428" s="1">
        <v>1</v>
      </c>
      <c r="AG3428" s="1" t="s">
        <v>68</v>
      </c>
      <c r="AH3428" s="1" t="str">
        <f>TRIM(MID(SUBSTITUTE($H3428,",",REPT(" ",200)),(LEN($H3428)-LEN(SUBSTITUTE($H3428,",",""))-3)*200+1,200))</f>
        <v>Capital District</v>
      </c>
      <c r="AI3428" s="1" t="s">
        <v>54</v>
      </c>
      <c r="AJ3428" s="1" t="s">
        <v>55</v>
      </c>
      <c r="AL3428" s="1">
        <v>5</v>
      </c>
      <c r="AM3428" s="1" t="s">
        <v>11142</v>
      </c>
    </row>
    <row r="3429" spans="1:39" ht="12.75" customHeight="1">
      <c r="A3429" s="1"/>
      <c r="B3429" s="1" t="s">
        <v>12470</v>
      </c>
      <c r="C3429" s="1" t="s">
        <v>12471</v>
      </c>
      <c r="D3429" s="3" t="str">
        <f ca="1">IFERROR(__xludf.DUMMYFUNCTION("PROPER(REGEXEXTRACT(B3283, ""(?:https?:\/\/)?(?:www\.)?([a-zA-Z0-9-]+)\.""))"),"Skyscanner")</f>
        <v>Skyscanner</v>
      </c>
      <c r="E3429" s="1" t="s">
        <v>12472</v>
      </c>
      <c r="F3429" s="1">
        <v>11.870050000000001</v>
      </c>
      <c r="G3429" s="1">
        <v>121.88181</v>
      </c>
      <c r="H3429" s="1" t="s">
        <v>12473</v>
      </c>
      <c r="I3429" s="1" t="s">
        <v>50</v>
      </c>
      <c r="J3429" s="1">
        <f>IF(K3429="URBAN",1,IF(K3429="SUBURBAN",2,IF(K3429="RURAL",3,"")))</f>
        <v>1</v>
      </c>
      <c r="K3429" s="1" t="s">
        <v>42</v>
      </c>
      <c r="L3429" s="18">
        <v>46082</v>
      </c>
      <c r="M3429" s="49">
        <v>0.625</v>
      </c>
      <c r="N3429" s="18">
        <v>46083</v>
      </c>
      <c r="O3429" s="56">
        <v>0.5</v>
      </c>
      <c r="P3429" s="31" t="str">
        <f>TEXT($L3429, "dddd")</f>
        <v>Sunday</v>
      </c>
      <c r="Q3429" s="39" t="s">
        <v>9568</v>
      </c>
      <c r="R3429" s="39">
        <v>1700</v>
      </c>
      <c r="S3429" s="1" t="str">
        <f>IF(OR(MONTH(L3429)=12, MONTH(L3429)&lt;=5), "Dry Season", "Wet Season")</f>
        <v>Dry Season</v>
      </c>
      <c r="T3429" s="1">
        <v>1</v>
      </c>
      <c r="U3429" s="1">
        <v>0</v>
      </c>
      <c r="V3429" s="1">
        <v>1</v>
      </c>
      <c r="W3429" s="2">
        <f>IF(ISNUMBER(SEARCH("N/A", X3429)), 0, 1)</f>
        <v>1</v>
      </c>
      <c r="X3429" s="1" t="s">
        <v>11243</v>
      </c>
      <c r="Y3429" s="1">
        <v>14.523306399999999</v>
      </c>
      <c r="Z3429" s="1">
        <v>120.981234</v>
      </c>
      <c r="AA3429" s="11" cm="1">
        <f t="array" ref="AA3429">IF(ISBLANK(Y3429), 0, VINCentyInvDistance(F3429,G3429,Y3429,Z3429))</f>
        <v>309340.10514375928</v>
      </c>
      <c r="AB3429" s="1">
        <v>1</v>
      </c>
      <c r="AC3429" s="1">
        <v>8.6</v>
      </c>
      <c r="AD3429" s="1">
        <v>4.5</v>
      </c>
      <c r="AE3429" s="1">
        <v>1364</v>
      </c>
      <c r="AF3429" s="1">
        <v>1</v>
      </c>
      <c r="AG3429" s="1" t="s">
        <v>2477</v>
      </c>
      <c r="AH3429" s="1" t="s">
        <v>160</v>
      </c>
      <c r="AI3429" s="1" t="str">
        <f>TRIM(MID(SUBSTITUTE($H3429,",",REPT(" ",200)),(LEN($H3429)-LEN(SUBSTITUTE($H3429,",",""))-2)*200+1,200))</f>
        <v>Western Visayas</v>
      </c>
      <c r="AJ3429" s="1" t="s">
        <v>55</v>
      </c>
      <c r="AK3429" t="s">
        <v>17475</v>
      </c>
      <c r="AL3429" s="2">
        <v>0</v>
      </c>
      <c r="AM3429" s="1"/>
    </row>
    <row r="3430" spans="1:39" ht="12.75" customHeight="1">
      <c r="A3430" s="1"/>
      <c r="B3430" s="1" t="s">
        <v>12479</v>
      </c>
      <c r="C3430" s="1" t="s">
        <v>12480</v>
      </c>
      <c r="D3430" s="3" t="str">
        <f ca="1">IFERROR(__xludf.DUMMYFUNCTION("PROPER(REGEXEXTRACT(B3285, ""(?:https?:\/\/)?(?:www\.)?([a-zA-Z0-9-]+)\.""))"),"Skyscanner")</f>
        <v>Skyscanner</v>
      </c>
      <c r="E3430" s="1" t="s">
        <v>11236</v>
      </c>
      <c r="F3430" s="1">
        <v>14.598158105511599</v>
      </c>
      <c r="G3430" s="1">
        <v>120.91280870574199</v>
      </c>
      <c r="H3430" s="1" t="s">
        <v>11237</v>
      </c>
      <c r="I3430" s="1" t="s">
        <v>50</v>
      </c>
      <c r="J3430" s="1">
        <f>IF(K3430="URBAN",1,IF(K3430="SUBURBAN",2,IF(K3430="RURAL",3,"")))</f>
        <v>1</v>
      </c>
      <c r="K3430" s="1" t="s">
        <v>42</v>
      </c>
      <c r="L3430" s="18">
        <v>46082</v>
      </c>
      <c r="M3430" s="49">
        <v>0.58333333333333337</v>
      </c>
      <c r="N3430" s="18">
        <v>46083</v>
      </c>
      <c r="O3430" s="56">
        <v>0.5</v>
      </c>
      <c r="P3430" s="31" t="str">
        <f>TEXT($L3430, "dddd")</f>
        <v>Sunday</v>
      </c>
      <c r="Q3430" s="39" t="s">
        <v>117</v>
      </c>
      <c r="R3430" s="39">
        <v>20900</v>
      </c>
      <c r="S3430" s="1" t="str">
        <f>IF(OR(MONTH(L3430)=12, MONTH(L3430)&lt;=5), "Dry Season", "Wet Season")</f>
        <v>Dry Season</v>
      </c>
      <c r="T3430" s="1">
        <v>1</v>
      </c>
      <c r="U3430" s="1">
        <v>0</v>
      </c>
      <c r="V3430" s="1">
        <v>0</v>
      </c>
      <c r="W3430" s="2">
        <f>IF(ISNUMBER(SEARCH("N/A", X3430)), 0, 1)</f>
        <v>1</v>
      </c>
      <c r="X3430" s="1" t="s">
        <v>1174</v>
      </c>
      <c r="Y3430" s="1">
        <v>14.589843999999999</v>
      </c>
      <c r="Z3430" s="1">
        <v>121.060554</v>
      </c>
      <c r="AA3430" s="11" cm="1">
        <f t="array" ref="AA3430">IF(ISBLANK(Y3430), 0, VINCentyInvDistance(F3430,G3430,Y3430,Z3430))</f>
        <v>15946.219223974691</v>
      </c>
      <c r="AB3430" s="1">
        <v>0</v>
      </c>
      <c r="AC3430" s="1">
        <v>8.6</v>
      </c>
      <c r="AD3430" s="1">
        <v>4.5</v>
      </c>
      <c r="AE3430" s="1">
        <v>51</v>
      </c>
      <c r="AF3430" s="1">
        <v>1</v>
      </c>
      <c r="AG3430" s="1" t="s">
        <v>1180</v>
      </c>
      <c r="AH3430" s="1" t="s">
        <v>562</v>
      </c>
      <c r="AI3430" s="1" t="str">
        <f>TRIM(MID(SUBSTITUTE($H3430,",",REPT(" ",200)),(LEN($H3430)-LEN(SUBSTITUTE($H3430,",",""))-2)*200+1,200))</f>
        <v>Capital District</v>
      </c>
      <c r="AJ3430" s="1" t="s">
        <v>55</v>
      </c>
      <c r="AK3430" t="s">
        <v>17477</v>
      </c>
      <c r="AL3430" s="2">
        <v>0</v>
      </c>
      <c r="AM3430" s="1"/>
    </row>
    <row r="3431" spans="1:39" ht="12.75" customHeight="1">
      <c r="A3431" s="1"/>
      <c r="B3431" s="1" t="s">
        <v>12489</v>
      </c>
      <c r="C3431" s="1" t="s">
        <v>12490</v>
      </c>
      <c r="D3431" s="3" t="str">
        <f ca="1">IFERROR(__xludf.DUMMYFUNCTION("PROPER(REGEXEXTRACT(B3288, ""(?:https?:\/\/)?(?:www\.)?([a-zA-Z0-9-]+)\.""))"),"Google")</f>
        <v>Google</v>
      </c>
      <c r="E3431" s="1" t="s">
        <v>12491</v>
      </c>
      <c r="F3431" s="1">
        <v>14.578766999999999</v>
      </c>
      <c r="G3431" s="1">
        <v>120.976202</v>
      </c>
      <c r="H3431" s="1" t="s">
        <v>12488</v>
      </c>
      <c r="I3431" s="1" t="s">
        <v>50</v>
      </c>
      <c r="J3431" s="1">
        <f>IF(K3431="URBAN",1,IF(K3431="SUBURBAN",2,IF(K3431="RURAL",3,"")))</f>
        <v>1</v>
      </c>
      <c r="K3431" s="1" t="s">
        <v>42</v>
      </c>
      <c r="L3431" s="18">
        <v>46082</v>
      </c>
      <c r="M3431" s="49">
        <v>0.625</v>
      </c>
      <c r="N3431" s="18">
        <v>46083</v>
      </c>
      <c r="O3431" s="56">
        <v>0.5</v>
      </c>
      <c r="P3431" s="31" t="str">
        <f>TEXT($L3431, "dddd")</f>
        <v>Sunday</v>
      </c>
      <c r="Q3431" s="39" t="s">
        <v>531</v>
      </c>
      <c r="R3431" s="39">
        <v>3108</v>
      </c>
      <c r="S3431" s="1" t="str">
        <f>IF(OR(MONTH(L3431)=12, MONTH(L3431)&lt;=5), "Dry Season", "Wet Season")</f>
        <v>Dry Season</v>
      </c>
      <c r="T3431" s="1">
        <v>1</v>
      </c>
      <c r="U3431" s="1">
        <v>0</v>
      </c>
      <c r="V3431" s="1">
        <v>0</v>
      </c>
      <c r="W3431" s="2">
        <f>IF(ISNUMBER(SEARCH("N/A", X3431)), 0, 1)</f>
        <v>0</v>
      </c>
      <c r="X3431" s="1" t="s">
        <v>44</v>
      </c>
      <c r="Y3431" s="1"/>
      <c r="Z3431" s="1"/>
      <c r="AA3431" s="11" cm="1">
        <f t="array" ref="AA3431">IF(ISBLANK(Y3431), 0, VINCentyInvDistance(F3431,G3431,Y3431,Z3431))</f>
        <v>0</v>
      </c>
      <c r="AB3431" s="1">
        <v>0</v>
      </c>
      <c r="AC3431" s="1">
        <v>7.6</v>
      </c>
      <c r="AD3431" s="1">
        <v>0</v>
      </c>
      <c r="AE3431" s="1">
        <v>1700</v>
      </c>
      <c r="AF3431" s="1">
        <v>1</v>
      </c>
      <c r="AG3431" s="1" t="s">
        <v>68</v>
      </c>
      <c r="AH3431" s="1" t="str">
        <f>TRIM(MID(SUBSTITUTE($H3431,",",REPT(" ",200)),(LEN($H3431)-LEN(SUBSTITUTE($H3431,",",""))-3)*200+1,200))</f>
        <v>Capital District</v>
      </c>
      <c r="AI3431" s="1" t="s">
        <v>54</v>
      </c>
      <c r="AJ3431" s="1" t="s">
        <v>55</v>
      </c>
      <c r="AL3431" s="1">
        <v>4</v>
      </c>
      <c r="AM3431" s="1" t="s">
        <v>12492</v>
      </c>
    </row>
    <row r="3432" spans="1:39" ht="12.75" customHeight="1">
      <c r="A3432" s="1"/>
      <c r="B3432" s="1" t="s">
        <v>12493</v>
      </c>
      <c r="C3432" s="1" t="s">
        <v>12494</v>
      </c>
      <c r="D3432" s="3" t="str">
        <f ca="1">IFERROR(__xludf.DUMMYFUNCTION("PROPER(REGEXEXTRACT(B3289, ""(?:https?:\/\/)?(?:www\.)?([a-zA-Z0-9-]+)\.""))"),"Skyscanner")</f>
        <v>Skyscanner</v>
      </c>
      <c r="E3432" s="1" t="s">
        <v>12495</v>
      </c>
      <c r="F3432" s="1">
        <v>14.577655</v>
      </c>
      <c r="G3432" s="1">
        <v>120.979527</v>
      </c>
      <c r="H3432" s="1" t="s">
        <v>12496</v>
      </c>
      <c r="I3432" s="1" t="s">
        <v>50</v>
      </c>
      <c r="J3432" s="1">
        <f>IF(K3432="URBAN",1,IF(K3432="SUBURBAN",2,IF(K3432="RURAL",3,"")))</f>
        <v>1</v>
      </c>
      <c r="K3432" s="1" t="s">
        <v>42</v>
      </c>
      <c r="L3432" s="18">
        <v>46082</v>
      </c>
      <c r="M3432" s="49">
        <v>0.58333333333333337</v>
      </c>
      <c r="N3432" s="18">
        <v>46083</v>
      </c>
      <c r="O3432" s="56">
        <v>0.45833333333333331</v>
      </c>
      <c r="P3432" s="31" t="str">
        <f>TEXT($L3432, "dddd")</f>
        <v>Sunday</v>
      </c>
      <c r="Q3432" s="39" t="s">
        <v>207</v>
      </c>
      <c r="R3432" s="39">
        <v>3547</v>
      </c>
      <c r="S3432" s="1" t="str">
        <f>IF(OR(MONTH(L3432)=12, MONTH(L3432)&lt;=5), "Dry Season", "Wet Season")</f>
        <v>Dry Season</v>
      </c>
      <c r="T3432" s="1">
        <v>1</v>
      </c>
      <c r="U3432" s="1">
        <v>1</v>
      </c>
      <c r="V3432" s="1">
        <v>0</v>
      </c>
      <c r="W3432" s="2">
        <f>IF(ISNUMBER(SEARCH("N/A", X3432)), 0, 1)</f>
        <v>0</v>
      </c>
      <c r="X3432" s="1" t="s">
        <v>44</v>
      </c>
      <c r="Y3432" s="1"/>
      <c r="Z3432" s="1"/>
      <c r="AA3432" s="11" cm="1">
        <f t="array" ref="AA3432">IF(ISBLANK(Y3432), 0, VINCentyInvDistance(F3432,G3432,Y3432,Z3432))</f>
        <v>0</v>
      </c>
      <c r="AB3432" s="1">
        <v>0</v>
      </c>
      <c r="AC3432" s="1">
        <v>8.8000000000000007</v>
      </c>
      <c r="AD3432" s="1">
        <v>4.5</v>
      </c>
      <c r="AE3432" s="1">
        <v>988</v>
      </c>
      <c r="AF3432" s="1">
        <v>1</v>
      </c>
      <c r="AG3432" s="1" t="s">
        <v>68</v>
      </c>
      <c r="AH3432" s="1" t="str">
        <f>TRIM(MID(SUBSTITUTE($H3432,",",REPT(" ",200)),(LEN($H3432)-LEN(SUBSTITUTE($H3432,",",""))-3)*200+1,200))</f>
        <v>Capital District</v>
      </c>
      <c r="AI3432" s="1" t="s">
        <v>54</v>
      </c>
      <c r="AJ3432" s="1" t="s">
        <v>55</v>
      </c>
      <c r="AK3432" t="s">
        <v>12497</v>
      </c>
      <c r="AL3432" s="1">
        <v>3</v>
      </c>
      <c r="AM3432" s="1" t="s">
        <v>12498</v>
      </c>
    </row>
    <row r="3433" spans="1:39" ht="12.75" customHeight="1">
      <c r="A3433" s="1"/>
      <c r="B3433" s="1" t="s">
        <v>6721</v>
      </c>
      <c r="C3433" s="1" t="s">
        <v>12502</v>
      </c>
      <c r="D3433" s="3" t="str">
        <f ca="1">IFERROR(__xludf.DUMMYFUNCTION("PROPER(REGEXEXTRACT(B3291, ""(?:https?:\/\/)?(?:www\.)?([a-zA-Z0-9-]+)\.""))"),"Skyscanner")</f>
        <v>Skyscanner</v>
      </c>
      <c r="E3433" s="1" t="s">
        <v>12503</v>
      </c>
      <c r="F3433" s="1">
        <v>14.564830000000001</v>
      </c>
      <c r="G3433" s="1">
        <v>121.02916500000001</v>
      </c>
      <c r="H3433" s="1" t="s">
        <v>12504</v>
      </c>
      <c r="I3433" s="1" t="s">
        <v>50</v>
      </c>
      <c r="J3433" s="1">
        <f>IF(K3433="URBAN",1,IF(K3433="SUBURBAN",2,IF(K3433="RURAL",3,"")))</f>
        <v>1</v>
      </c>
      <c r="K3433" s="1" t="s">
        <v>42</v>
      </c>
      <c r="L3433" s="18">
        <v>46082</v>
      </c>
      <c r="M3433" s="49">
        <v>0.58333333333333337</v>
      </c>
      <c r="N3433" s="18">
        <v>46083</v>
      </c>
      <c r="O3433" s="56">
        <v>0.5</v>
      </c>
      <c r="P3433" s="31" t="str">
        <f>TEXT($L3433, "dddd")</f>
        <v>Sunday</v>
      </c>
      <c r="Q3433" s="39" t="s">
        <v>1266</v>
      </c>
      <c r="R3433" s="39">
        <v>5874</v>
      </c>
      <c r="S3433" s="1" t="str">
        <f>IF(OR(MONTH(L3433)=12, MONTH(L3433)&lt;=5), "Dry Season", "Wet Season")</f>
        <v>Dry Season</v>
      </c>
      <c r="T3433" s="1">
        <v>1</v>
      </c>
      <c r="U3433" s="1">
        <v>1</v>
      </c>
      <c r="V3433" s="1">
        <v>0</v>
      </c>
      <c r="W3433" s="2">
        <f>IF(ISNUMBER(SEARCH("N/A", X3433)), 0, 1)</f>
        <v>1</v>
      </c>
      <c r="X3433" s="1" t="s">
        <v>4921</v>
      </c>
      <c r="Y3433" s="1">
        <v>14.587324199999999</v>
      </c>
      <c r="Z3433" s="1">
        <v>121.1046393</v>
      </c>
      <c r="AA3433" s="11" cm="1">
        <f t="array" ref="AA3433">IF(ISBLANK(Y3433), 0, VINCentyInvDistance(F3433,G3433,Y3433,Z3433))</f>
        <v>8505.3655082620062</v>
      </c>
      <c r="AB3433" s="1">
        <v>0</v>
      </c>
      <c r="AC3433" s="1">
        <v>8.4</v>
      </c>
      <c r="AD3433" s="1">
        <v>4.4000000000000004</v>
      </c>
      <c r="AE3433" s="1">
        <v>1577</v>
      </c>
      <c r="AF3433" s="1">
        <v>1</v>
      </c>
      <c r="AG3433" s="1" t="s">
        <v>6725</v>
      </c>
      <c r="AH3433" s="1" t="s">
        <v>6726</v>
      </c>
      <c r="AI3433" s="1" t="str">
        <f>TRIM(MID(SUBSTITUTE($H3433,",",REPT(" ",200)),(LEN($H3433)-LEN(SUBSTITUTE($H3433,",",""))-2)*200+1,200))</f>
        <v>Metro Manila</v>
      </c>
      <c r="AJ3433" s="1" t="s">
        <v>55</v>
      </c>
      <c r="AK3433" t="s">
        <v>17063</v>
      </c>
      <c r="AL3433" s="2">
        <v>0</v>
      </c>
      <c r="AM3433" s="1"/>
    </row>
    <row r="3434" spans="1:39" ht="12.75" customHeight="1">
      <c r="A3434" s="1"/>
      <c r="B3434" s="1" t="s">
        <v>12505</v>
      </c>
      <c r="C3434" s="1" t="s">
        <v>12506</v>
      </c>
      <c r="D3434" s="3" t="str">
        <f ca="1">IFERROR(__xludf.DUMMYFUNCTION("PROPER(REGEXEXTRACT(B3292, ""(?:https?:\/\/)?(?:www\.)?([a-zA-Z0-9-]+)\.""))"),"Skyscanner")</f>
        <v>Skyscanner</v>
      </c>
      <c r="E3434" s="1" t="s">
        <v>12507</v>
      </c>
      <c r="F3434" s="1">
        <v>14.635222000000001</v>
      </c>
      <c r="G3434" s="1">
        <v>121.034352</v>
      </c>
      <c r="H3434" s="1" t="s">
        <v>12508</v>
      </c>
      <c r="I3434" s="1" t="s">
        <v>50</v>
      </c>
      <c r="J3434" s="1">
        <f>IF(K3434="URBAN",1,IF(K3434="SUBURBAN",2,IF(K3434="RURAL",3,"")))</f>
        <v>1</v>
      </c>
      <c r="K3434" s="1" t="s">
        <v>42</v>
      </c>
      <c r="L3434" s="18">
        <v>46082</v>
      </c>
      <c r="M3434" s="49">
        <v>0.58333333333333337</v>
      </c>
      <c r="N3434" s="18">
        <v>46083</v>
      </c>
      <c r="O3434" s="56">
        <v>0.5</v>
      </c>
      <c r="P3434" s="31" t="str">
        <f>TEXT($L3434, "dddd")</f>
        <v>Sunday</v>
      </c>
      <c r="Q3434" s="39" t="s">
        <v>111</v>
      </c>
      <c r="R3434" s="39">
        <v>9009</v>
      </c>
      <c r="S3434" s="1" t="str">
        <f>IF(OR(MONTH(L3434)=12, MONTH(L3434)&lt;=5), "Dry Season", "Wet Season")</f>
        <v>Dry Season</v>
      </c>
      <c r="T3434" s="1">
        <v>1</v>
      </c>
      <c r="U3434" s="1">
        <v>1</v>
      </c>
      <c r="V3434" s="1">
        <v>1</v>
      </c>
      <c r="W3434" s="2">
        <f>IF(ISNUMBER(SEARCH("N/A", X3434)), 0, 1)</f>
        <v>1</v>
      </c>
      <c r="X3434" s="1" t="s">
        <v>2500</v>
      </c>
      <c r="Y3434" s="1">
        <v>14.5530822</v>
      </c>
      <c r="Z3434" s="1">
        <v>121.021794</v>
      </c>
      <c r="AA3434" s="11" cm="1">
        <f t="array" ref="AA3434">IF(ISBLANK(Y3434), 0, VINCentyInvDistance(F3434,G3434,Y3434,Z3434))</f>
        <v>9188.5219375809884</v>
      </c>
      <c r="AB3434" s="1">
        <v>0</v>
      </c>
      <c r="AC3434" s="1">
        <v>9.1999999999999993</v>
      </c>
      <c r="AD3434" s="1">
        <v>4.3</v>
      </c>
      <c r="AE3434" s="1">
        <v>3555</v>
      </c>
      <c r="AF3434" s="1">
        <v>1</v>
      </c>
      <c r="AG3434" s="1" t="s">
        <v>2501</v>
      </c>
      <c r="AH3434" s="1" t="s">
        <v>2501</v>
      </c>
      <c r="AI3434" s="1" t="str">
        <f>TRIM(MID(SUBSTITUTE($H3434,",",REPT(" ",200)),(LEN($H3434)-LEN(SUBSTITUTE($H3434,",",""))-2)*200+1,200))</f>
        <v>Metro Manila</v>
      </c>
      <c r="AJ3434" s="1" t="s">
        <v>55</v>
      </c>
      <c r="AK3434" t="s">
        <v>16934</v>
      </c>
      <c r="AL3434" s="2">
        <v>0</v>
      </c>
      <c r="AM3434" s="1"/>
    </row>
    <row r="3435" spans="1:39" ht="12.75" customHeight="1">
      <c r="A3435" s="1"/>
      <c r="B3435" s="1" t="s">
        <v>12509</v>
      </c>
      <c r="C3435" s="1" t="s">
        <v>12510</v>
      </c>
      <c r="D3435" s="3" t="str">
        <f ca="1">IFERROR(__xludf.DUMMYFUNCTION("PROPER(REGEXEXTRACT(B3293, ""(?:https?:\/\/)?(?:www\.)?([a-zA-Z0-9-]+)\.""))"),"Skyscanner")</f>
        <v>Skyscanner</v>
      </c>
      <c r="E3435" s="1" t="s">
        <v>12511</v>
      </c>
      <c r="F3435" s="1">
        <v>14.564819999999999</v>
      </c>
      <c r="G3435" s="1">
        <v>121.02943999999999</v>
      </c>
      <c r="H3435" s="1" t="s">
        <v>12512</v>
      </c>
      <c r="I3435" s="1" t="s">
        <v>50</v>
      </c>
      <c r="J3435" s="1">
        <f>IF(K3435="URBAN",1,IF(K3435="SUBURBAN",2,IF(K3435="RURAL",3,"")))</f>
        <v>1</v>
      </c>
      <c r="K3435" s="1" t="s">
        <v>42</v>
      </c>
      <c r="L3435" s="18">
        <v>46082</v>
      </c>
      <c r="M3435" s="49">
        <v>0.625</v>
      </c>
      <c r="N3435" s="18">
        <v>46083</v>
      </c>
      <c r="O3435" s="56">
        <v>0.5</v>
      </c>
      <c r="P3435" s="31" t="str">
        <f>TEXT($L3435, "dddd")</f>
        <v>Sunday</v>
      </c>
      <c r="Q3435" s="39" t="s">
        <v>111</v>
      </c>
      <c r="R3435" s="39">
        <v>2025</v>
      </c>
      <c r="S3435" s="1" t="str">
        <f>IF(OR(MONTH(L3435)=12, MONTH(L3435)&lt;=5), "Dry Season", "Wet Season")</f>
        <v>Dry Season</v>
      </c>
      <c r="T3435" s="1">
        <v>1</v>
      </c>
      <c r="U3435" s="1">
        <v>1</v>
      </c>
      <c r="V3435" s="1">
        <v>0</v>
      </c>
      <c r="W3435" s="2">
        <f>IF(ISNUMBER(SEARCH("N/A", X3435)), 0, 1)</f>
        <v>1</v>
      </c>
      <c r="X3435" s="1" t="s">
        <v>1174</v>
      </c>
      <c r="Y3435" s="1">
        <v>14.589843999999999</v>
      </c>
      <c r="Z3435" s="1">
        <v>121.060554</v>
      </c>
      <c r="AA3435" s="11" cm="1">
        <f t="array" ref="AA3435">IF(ISBLANK(Y3435), 0, VINCentyInvDistance(F3435,G3435,Y3435,Z3435))</f>
        <v>4348.2664057845886</v>
      </c>
      <c r="AB3435" s="1">
        <v>1</v>
      </c>
      <c r="AC3435" s="1">
        <v>8.8000000000000007</v>
      </c>
      <c r="AD3435" s="1">
        <v>4.2</v>
      </c>
      <c r="AE3435" s="1">
        <v>1104</v>
      </c>
      <c r="AF3435" s="1">
        <v>1</v>
      </c>
      <c r="AG3435" s="1" t="s">
        <v>1180</v>
      </c>
      <c r="AH3435" s="1" t="s">
        <v>562</v>
      </c>
      <c r="AI3435" s="1" t="str">
        <f>TRIM(MID(SUBSTITUTE($H3435,",",REPT(" ",200)),(LEN($H3435)-LEN(SUBSTITUTE($H3435,",",""))-2)*200+1,200))</f>
        <v>Metro Manila</v>
      </c>
      <c r="AJ3435" s="1" t="s">
        <v>55</v>
      </c>
      <c r="AK3435" t="s">
        <v>17479</v>
      </c>
      <c r="AL3435" s="2">
        <v>0</v>
      </c>
      <c r="AM3435" s="1"/>
    </row>
    <row r="3436" spans="1:39" ht="12.75" customHeight="1">
      <c r="A3436" s="1"/>
      <c r="B3436" s="1" t="s">
        <v>12513</v>
      </c>
      <c r="C3436" s="1" t="s">
        <v>12514</v>
      </c>
      <c r="D3436" s="3" t="str">
        <f ca="1">IFERROR(__xludf.DUMMYFUNCTION("PROPER(REGEXEXTRACT(B3294, ""(?:https?:\/\/)?(?:www\.)?([a-zA-Z0-9-]+)\.""))"),"Skyscanner")</f>
        <v>Skyscanner</v>
      </c>
      <c r="E3436" s="1" t="s">
        <v>12515</v>
      </c>
      <c r="F3436" s="1">
        <v>14.564819999999999</v>
      </c>
      <c r="G3436" s="1">
        <v>121.02943999999999</v>
      </c>
      <c r="H3436" s="1" t="s">
        <v>12512</v>
      </c>
      <c r="I3436" s="1" t="s">
        <v>50</v>
      </c>
      <c r="J3436" s="1">
        <f>IF(K3436="URBAN",1,IF(K3436="SUBURBAN",2,IF(K3436="RURAL",3,"")))</f>
        <v>1</v>
      </c>
      <c r="K3436" s="1" t="s">
        <v>42</v>
      </c>
      <c r="L3436" s="18">
        <v>46082</v>
      </c>
      <c r="M3436" s="49">
        <v>0.625</v>
      </c>
      <c r="N3436" s="18">
        <v>46083</v>
      </c>
      <c r="O3436" s="56">
        <v>0.5</v>
      </c>
      <c r="P3436" s="31" t="str">
        <f>TEXT($L3436, "dddd")</f>
        <v>Sunday</v>
      </c>
      <c r="Q3436" s="39" t="s">
        <v>111</v>
      </c>
      <c r="R3436" s="39">
        <v>14246</v>
      </c>
      <c r="S3436" s="1" t="str">
        <f>IF(OR(MONTH(L3436)=12, MONTH(L3436)&lt;=5), "Dry Season", "Wet Season")</f>
        <v>Dry Season</v>
      </c>
      <c r="T3436" s="1">
        <v>1</v>
      </c>
      <c r="U3436" s="1">
        <v>1</v>
      </c>
      <c r="V3436" s="1">
        <v>1</v>
      </c>
      <c r="W3436" s="2">
        <f>IF(ISNUMBER(SEARCH("N/A", X3436)), 0, 1)</f>
        <v>1</v>
      </c>
      <c r="X3436" s="1" t="s">
        <v>2500</v>
      </c>
      <c r="Y3436" s="1">
        <v>14.5530822</v>
      </c>
      <c r="Z3436" s="1">
        <v>121.021794</v>
      </c>
      <c r="AA3436" s="11" cm="1">
        <f t="array" ref="AA3436">IF(ISBLANK(Y3436), 0, VINCentyInvDistance(F3436,G3436,Y3436,Z3436))</f>
        <v>1538.0650351007696</v>
      </c>
      <c r="AB3436" s="1">
        <v>0</v>
      </c>
      <c r="AC3436" s="1">
        <v>7.2</v>
      </c>
      <c r="AD3436" s="1">
        <v>0</v>
      </c>
      <c r="AE3436" s="1">
        <v>9400</v>
      </c>
      <c r="AF3436" s="1">
        <v>1</v>
      </c>
      <c r="AG3436" s="1" t="str">
        <f>TRIM(MID(SUBSTITUTE($H3436,",",REPT(" ",200)),(LEN($H3436)-LEN(SUBSTITUTE($H3436,",",""))-4)*200+1,200))</f>
        <v>Makati</v>
      </c>
      <c r="AH3436" s="1" t="str">
        <f>TRIM(MID(SUBSTITUTE($H3436,",",REPT(" ",200)),(LEN($H3436)-LEN(SUBSTITUTE($H3436,",",""))-3)*200+1,200))</f>
        <v>Southern Manila District</v>
      </c>
      <c r="AI3436" s="1" t="str">
        <f>TRIM(MID(SUBSTITUTE($H3436,",",REPT(" ",200)),(LEN($H3436)-LEN(SUBSTITUTE($H3436,",",""))-2)*200+1,200))</f>
        <v>Metro Manila</v>
      </c>
      <c r="AJ3436" s="1" t="str">
        <f>TRIM(MID(SUBSTITUTE($H3436,",",REPT(" ",200)),(LEN($H3436)-LEN(SUBSTITUTE($H3436,",",""))-0)*200+1,200))</f>
        <v>Philippines</v>
      </c>
      <c r="AL3436" s="1">
        <v>3</v>
      </c>
      <c r="AM3436" s="1" t="s">
        <v>12516</v>
      </c>
    </row>
    <row r="3437" spans="1:39" ht="12.75" customHeight="1">
      <c r="A3437" s="1"/>
      <c r="B3437" s="1" t="s">
        <v>12517</v>
      </c>
      <c r="C3437" s="1" t="s">
        <v>12518</v>
      </c>
      <c r="D3437" s="3" t="str">
        <f ca="1">IFERROR(__xludf.DUMMYFUNCTION("PROPER(REGEXEXTRACT(B3295, ""(?:https?:\/\/)?(?:www\.)?([a-zA-Z0-9-]+)\.""))"),"Skyscanner")</f>
        <v>Skyscanner</v>
      </c>
      <c r="E3437" s="1" t="s">
        <v>12519</v>
      </c>
      <c r="F3437" s="1">
        <v>10.308009</v>
      </c>
      <c r="G3437" s="1">
        <v>123.89406200000001</v>
      </c>
      <c r="H3437" s="1" t="s">
        <v>12520</v>
      </c>
      <c r="I3437" s="1" t="s">
        <v>50</v>
      </c>
      <c r="J3437" s="1">
        <f>IF(K3437="URBAN",1,IF(K3437="SUBURBAN",2,IF(K3437="RURAL",3,"")))</f>
        <v>1</v>
      </c>
      <c r="K3437" s="1" t="s">
        <v>42</v>
      </c>
      <c r="L3437" s="18">
        <v>46082</v>
      </c>
      <c r="M3437" s="49">
        <v>0.625</v>
      </c>
      <c r="N3437" s="18">
        <v>46083</v>
      </c>
      <c r="O3437" s="56">
        <v>0.5</v>
      </c>
      <c r="P3437" s="31" t="str">
        <f>TEXT($L3437, "dddd")</f>
        <v>Sunday</v>
      </c>
      <c r="Q3437" s="39" t="s">
        <v>111</v>
      </c>
      <c r="R3437" s="39">
        <v>2700</v>
      </c>
      <c r="S3437" s="1" t="str">
        <f>IF(OR(MONTH(L3437)=12, MONTH(L3437)&lt;=5), "Dry Season", "Wet Season")</f>
        <v>Dry Season</v>
      </c>
      <c r="T3437" s="1">
        <v>1</v>
      </c>
      <c r="U3437" s="1">
        <v>1</v>
      </c>
      <c r="V3437" s="1">
        <v>0</v>
      </c>
      <c r="W3437" s="2">
        <f>IF(ISNUMBER(SEARCH("N/A", X3437)), 0, 1)</f>
        <v>1</v>
      </c>
      <c r="X3437" s="1" t="s">
        <v>124</v>
      </c>
      <c r="Y3437" s="1">
        <v>14.5352172</v>
      </c>
      <c r="Z3437" s="1">
        <v>120.9819432</v>
      </c>
      <c r="AA3437" s="11" cm="1">
        <f t="array" ref="AA3437">IF(ISBLANK(Y3437), 0, VINCentyInvDistance(F3437,G3437,Y3437,Z3437))</f>
        <v>564705.59512279835</v>
      </c>
      <c r="AB3437" s="1">
        <v>1</v>
      </c>
      <c r="AC3437" s="1">
        <v>9.4</v>
      </c>
      <c r="AD3437" s="1">
        <v>3.7</v>
      </c>
      <c r="AE3437" s="1">
        <v>5606</v>
      </c>
      <c r="AF3437" s="1">
        <v>1</v>
      </c>
      <c r="AG3437" s="1" t="s">
        <v>159</v>
      </c>
      <c r="AH3437" s="1" t="s">
        <v>160</v>
      </c>
      <c r="AI3437" s="1" t="str">
        <f>TRIM(MID(SUBSTITUTE($H3437,",",REPT(" ",200)),(LEN($H3437)-LEN(SUBSTITUTE($H3437,",",""))-2)*200+1,200))</f>
        <v>Central Visayas</v>
      </c>
      <c r="AJ3437" s="1" t="s">
        <v>55</v>
      </c>
      <c r="AK3437" t="s">
        <v>17480</v>
      </c>
      <c r="AL3437" s="2">
        <v>0</v>
      </c>
      <c r="AM3437" s="1"/>
    </row>
    <row r="3438" spans="1:39" ht="12.75" customHeight="1">
      <c r="A3438" s="1"/>
      <c r="B3438" s="1" t="s">
        <v>12525</v>
      </c>
      <c r="C3438" s="1" t="s">
        <v>12526</v>
      </c>
      <c r="D3438" s="3" t="str">
        <f ca="1">IFERROR(__xludf.DUMMYFUNCTION("PROPER(REGEXEXTRACT(B3297, ""(?:https?:\/\/)?(?:www\.)?([a-zA-Z0-9-]+)\.""))"),"Skyscanner")</f>
        <v>Skyscanner</v>
      </c>
      <c r="E3438" s="1" t="s">
        <v>12463</v>
      </c>
      <c r="F3438" s="1">
        <v>14.57217</v>
      </c>
      <c r="G3438" s="1">
        <v>120.98227</v>
      </c>
      <c r="H3438" s="1" t="s">
        <v>12464</v>
      </c>
      <c r="I3438" s="1" t="s">
        <v>50</v>
      </c>
      <c r="J3438" s="1">
        <f>IF(K3438="URBAN",1,IF(K3438="SUBURBAN",2,IF(K3438="RURAL",3,"")))</f>
        <v>1</v>
      </c>
      <c r="K3438" s="1" t="s">
        <v>42</v>
      </c>
      <c r="L3438" s="18">
        <v>46082</v>
      </c>
      <c r="M3438" s="49">
        <v>0.58333333333333337</v>
      </c>
      <c r="N3438" s="18">
        <v>46083</v>
      </c>
      <c r="O3438" s="56">
        <v>0.5</v>
      </c>
      <c r="P3438" s="31" t="str">
        <f>TEXT($L3438, "dddd")</f>
        <v>Sunday</v>
      </c>
      <c r="Q3438" s="39" t="s">
        <v>111</v>
      </c>
      <c r="R3438" s="39">
        <v>8333</v>
      </c>
      <c r="S3438" s="1" t="str">
        <f>IF(OR(MONTH(L3438)=12, MONTH(L3438)&lt;=5), "Dry Season", "Wet Season")</f>
        <v>Dry Season</v>
      </c>
      <c r="T3438" s="1">
        <v>1</v>
      </c>
      <c r="U3438" s="1">
        <v>0</v>
      </c>
      <c r="V3438" s="1">
        <v>1</v>
      </c>
      <c r="W3438" s="2">
        <f>IF(ISNUMBER(SEARCH("N/A", X3438)), 0, 1)</f>
        <v>1</v>
      </c>
      <c r="X3438" s="1" t="s">
        <v>124</v>
      </c>
      <c r="Y3438" s="1">
        <v>14.5352172</v>
      </c>
      <c r="Z3438" s="1">
        <v>120.9819432</v>
      </c>
      <c r="AA3438" s="11" cm="1">
        <f t="array" ref="AA3438">IF(ISBLANK(Y3438), 0, VINCentyInvDistance(F3438,G3438,Y3438,Z3438))</f>
        <v>4088.7730158047161</v>
      </c>
      <c r="AB3438" s="1">
        <v>0</v>
      </c>
      <c r="AC3438" s="1">
        <v>9.4</v>
      </c>
      <c r="AD3438" s="1">
        <v>4.5</v>
      </c>
      <c r="AE3438" s="1">
        <v>4886</v>
      </c>
      <c r="AF3438" s="1">
        <v>1</v>
      </c>
      <c r="AG3438" s="1" t="s">
        <v>159</v>
      </c>
      <c r="AH3438" s="1" t="s">
        <v>160</v>
      </c>
      <c r="AI3438" s="1" t="str">
        <f>TRIM(MID(SUBSTITUTE($H3438,",",REPT(" ",200)),(LEN($H3438)-LEN(SUBSTITUTE($H3438,",",""))-2)*200+1,200))</f>
        <v>Metro Manila</v>
      </c>
      <c r="AJ3438" s="1" t="s">
        <v>55</v>
      </c>
      <c r="AK3438" t="s">
        <v>17482</v>
      </c>
      <c r="AL3438" s="2">
        <v>0</v>
      </c>
      <c r="AM3438" s="1"/>
    </row>
    <row r="3439" spans="1:39" ht="12.75" customHeight="1">
      <c r="A3439" s="1"/>
      <c r="B3439" s="1" t="s">
        <v>12465</v>
      </c>
      <c r="C3439" s="1" t="s">
        <v>12527</v>
      </c>
      <c r="D3439" s="3" t="str">
        <f ca="1">IFERROR(__xludf.DUMMYFUNCTION("PROPER(REGEXEXTRACT(B3298, ""(?:https?:\/\/)?(?:www\.)?([a-zA-Z0-9-]+)\.""))"),"Skyscanner")</f>
        <v>Skyscanner</v>
      </c>
      <c r="E3439" s="1" t="s">
        <v>11138</v>
      </c>
      <c r="F3439" s="1">
        <v>14.57217</v>
      </c>
      <c r="G3439" s="1">
        <v>120.98227</v>
      </c>
      <c r="H3439" s="1" t="s">
        <v>12464</v>
      </c>
      <c r="I3439" s="1" t="s">
        <v>50</v>
      </c>
      <c r="J3439" s="1">
        <f>IF(K3439="URBAN",1,IF(K3439="SUBURBAN",2,IF(K3439="RURAL",3,"")))</f>
        <v>1</v>
      </c>
      <c r="K3439" s="1" t="s">
        <v>42</v>
      </c>
      <c r="L3439" s="18">
        <v>46082</v>
      </c>
      <c r="M3439" s="49">
        <v>0.58333333333333337</v>
      </c>
      <c r="N3439" s="18">
        <v>46083</v>
      </c>
      <c r="O3439" s="56">
        <v>0.5</v>
      </c>
      <c r="P3439" s="31" t="str">
        <f>TEXT($L3439, "dddd")</f>
        <v>Sunday</v>
      </c>
      <c r="Q3439" s="39" t="s">
        <v>111</v>
      </c>
      <c r="R3439" s="39">
        <v>9500</v>
      </c>
      <c r="S3439" s="1" t="str">
        <f>IF(OR(MONTH(L3439)=12, MONTH(L3439)&lt;=5), "Dry Season", "Wet Season")</f>
        <v>Dry Season</v>
      </c>
      <c r="T3439" s="1">
        <v>1</v>
      </c>
      <c r="U3439" s="1">
        <v>0</v>
      </c>
      <c r="V3439" s="1">
        <v>0</v>
      </c>
      <c r="W3439" s="2">
        <f>IF(ISNUMBER(SEARCH("N/A", X3439)), 0, 1)</f>
        <v>0</v>
      </c>
      <c r="X3439" s="1" t="s">
        <v>44</v>
      </c>
      <c r="Y3439" s="1"/>
      <c r="Z3439" s="1"/>
      <c r="AA3439" s="11" cm="1">
        <f t="array" ref="AA3439">IF(ISBLANK(Y3439), 0, VINCentyInvDistance(F3439,G3439,Y3439,Z3439))</f>
        <v>0</v>
      </c>
      <c r="AB3439" s="1">
        <v>0</v>
      </c>
      <c r="AC3439" s="1">
        <v>8.8000000000000007</v>
      </c>
      <c r="AD3439" s="1">
        <v>4.5999999999999996</v>
      </c>
      <c r="AE3439" s="1">
        <v>4330</v>
      </c>
      <c r="AF3439" s="1">
        <v>1</v>
      </c>
      <c r="AG3439" s="1" t="s">
        <v>68</v>
      </c>
      <c r="AH3439" s="1" t="str">
        <f>TRIM(MID(SUBSTITUTE($H3439,",",REPT(" ",200)),(LEN($H3439)-LEN(SUBSTITUTE($H3439,",",""))-3)*200+1,200))</f>
        <v>Capital District</v>
      </c>
      <c r="AI3439" s="1" t="s">
        <v>54</v>
      </c>
      <c r="AJ3439" s="1" t="s">
        <v>55</v>
      </c>
      <c r="AK3439" t="s">
        <v>17474</v>
      </c>
      <c r="AL3439" s="1">
        <v>5</v>
      </c>
      <c r="AM3439" s="1" t="s">
        <v>12467</v>
      </c>
    </row>
    <row r="3440" spans="1:39" ht="12.75" customHeight="1">
      <c r="A3440" s="1"/>
      <c r="B3440" s="1" t="s">
        <v>11139</v>
      </c>
      <c r="C3440" s="1" t="s">
        <v>12528</v>
      </c>
      <c r="D3440" s="3" t="str">
        <f ca="1">IFERROR(__xludf.DUMMYFUNCTION("PROPER(REGEXEXTRACT(B3299, ""(?:https?:\/\/)?(?:www\.)?([a-zA-Z0-9-]+)\.""))"),"Google")</f>
        <v>Google</v>
      </c>
      <c r="E3440" s="1" t="s">
        <v>12469</v>
      </c>
      <c r="F3440" s="1">
        <v>14.583273</v>
      </c>
      <c r="G3440" s="1">
        <v>120.97394</v>
      </c>
      <c r="H3440" s="1" t="s">
        <v>6758</v>
      </c>
      <c r="I3440" s="1" t="s">
        <v>50</v>
      </c>
      <c r="J3440" s="1">
        <f>IF(K3440="URBAN",1,IF(K3440="SUBURBAN",2,IF(K3440="RURAL",3,"")))</f>
        <v>1</v>
      </c>
      <c r="K3440" s="1" t="s">
        <v>42</v>
      </c>
      <c r="L3440" s="18">
        <v>46082</v>
      </c>
      <c r="M3440" s="49">
        <v>0.625</v>
      </c>
      <c r="N3440" s="18">
        <v>46083</v>
      </c>
      <c r="O3440" s="56">
        <v>0.5</v>
      </c>
      <c r="P3440" s="31" t="str">
        <f>TEXT($L3440, "dddd")</f>
        <v>Sunday</v>
      </c>
      <c r="Q3440" s="39" t="s">
        <v>531</v>
      </c>
      <c r="R3440" s="39">
        <v>3173</v>
      </c>
      <c r="S3440" s="1" t="str">
        <f>IF(OR(MONTH(L3440)=12, MONTH(L3440)&lt;=5), "Dry Season", "Wet Season")</f>
        <v>Dry Season</v>
      </c>
      <c r="T3440" s="1">
        <v>1</v>
      </c>
      <c r="U3440" s="1">
        <v>0</v>
      </c>
      <c r="V3440" s="1">
        <v>1</v>
      </c>
      <c r="W3440" s="2">
        <f>IF(ISNUMBER(SEARCH("N/A", X3440)), 0, 1)</f>
        <v>0</v>
      </c>
      <c r="X3440" s="1" t="s">
        <v>44</v>
      </c>
      <c r="Y3440" s="1"/>
      <c r="Z3440" s="1"/>
      <c r="AA3440" s="11" cm="1">
        <f t="array" ref="AA3440">IF(ISBLANK(Y3440), 0, VINCentyInvDistance(F3440,G3440,Y3440,Z3440))</f>
        <v>0</v>
      </c>
      <c r="AB3440" s="1">
        <v>0</v>
      </c>
      <c r="AC3440" s="1">
        <v>8.4</v>
      </c>
      <c r="AD3440" s="1">
        <v>0</v>
      </c>
      <c r="AE3440" s="1">
        <v>3800</v>
      </c>
      <c r="AF3440" s="1">
        <v>1</v>
      </c>
      <c r="AG3440" s="1" t="s">
        <v>68</v>
      </c>
      <c r="AH3440" s="1" t="str">
        <f>TRIM(MID(SUBSTITUTE($H3440,",",REPT(" ",200)),(LEN($H3440)-LEN(SUBSTITUTE($H3440,",",""))-3)*200+1,200))</f>
        <v>Capital District</v>
      </c>
      <c r="AI3440" s="1" t="s">
        <v>54</v>
      </c>
      <c r="AJ3440" s="1" t="s">
        <v>55</v>
      </c>
      <c r="AL3440" s="1">
        <v>5</v>
      </c>
      <c r="AM3440" s="1" t="s">
        <v>11142</v>
      </c>
    </row>
    <row r="3441" spans="1:39" ht="12.75" customHeight="1">
      <c r="A3441" s="1"/>
      <c r="B3441" s="1" t="s">
        <v>12479</v>
      </c>
      <c r="C3441" s="1" t="s">
        <v>12531</v>
      </c>
      <c r="D3441" s="3" t="str">
        <f ca="1">IFERROR(__xludf.DUMMYFUNCTION("PROPER(REGEXEXTRACT(B3302, ""(?:https?:\/\/)?(?:www\.)?([a-zA-Z0-9-]+)\.""))"),"Skyscanner")</f>
        <v>Skyscanner</v>
      </c>
      <c r="E3441" s="1" t="s">
        <v>11236</v>
      </c>
      <c r="F3441" s="1">
        <v>14.598158105511599</v>
      </c>
      <c r="G3441" s="1">
        <v>120.91280870574199</v>
      </c>
      <c r="H3441" s="1" t="s">
        <v>11237</v>
      </c>
      <c r="I3441" s="1" t="s">
        <v>50</v>
      </c>
      <c r="J3441" s="1">
        <f>IF(K3441="URBAN",1,IF(K3441="SUBURBAN",2,IF(K3441="RURAL",3,"")))</f>
        <v>1</v>
      </c>
      <c r="K3441" s="1" t="s">
        <v>42</v>
      </c>
      <c r="L3441" s="18">
        <v>46082</v>
      </c>
      <c r="M3441" s="49">
        <v>0.58333333333333337</v>
      </c>
      <c r="N3441" s="18">
        <v>46083</v>
      </c>
      <c r="O3441" s="56">
        <v>0.5</v>
      </c>
      <c r="P3441" s="31" t="str">
        <f>TEXT($L3441, "dddd")</f>
        <v>Sunday</v>
      </c>
      <c r="Q3441" s="39" t="s">
        <v>111</v>
      </c>
      <c r="R3441" s="39">
        <v>8202.4</v>
      </c>
      <c r="S3441" s="1" t="str">
        <f>IF(OR(MONTH(L3441)=12, MONTH(L3441)&lt;=5), "Dry Season", "Wet Season")</f>
        <v>Dry Season</v>
      </c>
      <c r="T3441" s="1">
        <v>1</v>
      </c>
      <c r="U3441" s="1">
        <v>0</v>
      </c>
      <c r="V3441" s="1">
        <v>0</v>
      </c>
      <c r="W3441" s="2">
        <f>IF(ISNUMBER(SEARCH("N/A", X3441)), 0, 1)</f>
        <v>1</v>
      </c>
      <c r="X3441" s="1" t="s">
        <v>1174</v>
      </c>
      <c r="Y3441" s="1">
        <v>14.589843999999999</v>
      </c>
      <c r="Z3441" s="1">
        <v>121.060554</v>
      </c>
      <c r="AA3441" s="11" cm="1">
        <f t="array" ref="AA3441">IF(ISBLANK(Y3441), 0, VINCentyInvDistance(F3441,G3441,Y3441,Z3441))</f>
        <v>15946.219223974691</v>
      </c>
      <c r="AB3441" s="1">
        <v>0</v>
      </c>
      <c r="AC3441" s="1">
        <v>8.6</v>
      </c>
      <c r="AD3441" s="1">
        <v>4.5</v>
      </c>
      <c r="AE3441" s="1">
        <v>51</v>
      </c>
      <c r="AF3441" s="1">
        <v>1</v>
      </c>
      <c r="AG3441" s="1" t="s">
        <v>1180</v>
      </c>
      <c r="AH3441" s="1" t="s">
        <v>562</v>
      </c>
      <c r="AI3441" s="1" t="str">
        <f>TRIM(MID(SUBSTITUTE($H3441,",",REPT(" ",200)),(LEN($H3441)-LEN(SUBSTITUTE($H3441,",",""))-2)*200+1,200))</f>
        <v>Capital District</v>
      </c>
      <c r="AJ3441" s="1" t="s">
        <v>55</v>
      </c>
      <c r="AK3441" t="s">
        <v>17477</v>
      </c>
      <c r="AL3441" s="2">
        <v>0</v>
      </c>
      <c r="AM3441" s="1"/>
    </row>
    <row r="3442" spans="1:39" ht="12.75" customHeight="1">
      <c r="A3442" s="1"/>
      <c r="B3442" s="1" t="s">
        <v>12489</v>
      </c>
      <c r="C3442" s="1" t="s">
        <v>12534</v>
      </c>
      <c r="D3442" s="3" t="str">
        <f ca="1">IFERROR(__xludf.DUMMYFUNCTION("PROPER(REGEXEXTRACT(B3305, ""(?:https?:\/\/)?(?:www\.)?([a-zA-Z0-9-]+)\.""))"),"Google")</f>
        <v>Google</v>
      </c>
      <c r="E3442" s="1" t="s">
        <v>12491</v>
      </c>
      <c r="F3442" s="1">
        <v>14.578766999999999</v>
      </c>
      <c r="G3442" s="1">
        <v>120.976202</v>
      </c>
      <c r="H3442" s="1" t="s">
        <v>12488</v>
      </c>
      <c r="I3442" s="1" t="s">
        <v>50</v>
      </c>
      <c r="J3442" s="1">
        <f>IF(K3442="URBAN",1,IF(K3442="SUBURBAN",2,IF(K3442="RURAL",3,"")))</f>
        <v>1</v>
      </c>
      <c r="K3442" s="1" t="s">
        <v>42</v>
      </c>
      <c r="L3442" s="18">
        <v>46082</v>
      </c>
      <c r="M3442" s="49">
        <v>0.625</v>
      </c>
      <c r="N3442" s="18">
        <v>46083</v>
      </c>
      <c r="O3442" s="56">
        <v>0.5</v>
      </c>
      <c r="P3442" s="31" t="str">
        <f>TEXT($L3442, "dddd")</f>
        <v>Sunday</v>
      </c>
      <c r="Q3442" s="39" t="s">
        <v>531</v>
      </c>
      <c r="R3442" s="39">
        <v>2595</v>
      </c>
      <c r="S3442" s="1" t="str">
        <f>IF(OR(MONTH(L3442)=12, MONTH(L3442)&lt;=5), "Dry Season", "Wet Season")</f>
        <v>Dry Season</v>
      </c>
      <c r="T3442" s="1">
        <v>1</v>
      </c>
      <c r="U3442" s="1">
        <v>1</v>
      </c>
      <c r="V3442" s="1">
        <v>0</v>
      </c>
      <c r="W3442" s="2">
        <f>IF(ISNUMBER(SEARCH("N/A", X3442)), 0, 1)</f>
        <v>0</v>
      </c>
      <c r="X3442" s="1" t="s">
        <v>44</v>
      </c>
      <c r="Y3442" s="1"/>
      <c r="Z3442" s="1"/>
      <c r="AA3442" s="11" cm="1">
        <f t="array" ref="AA3442">IF(ISBLANK(Y3442), 0, VINCentyInvDistance(F3442,G3442,Y3442,Z3442))</f>
        <v>0</v>
      </c>
      <c r="AB3442" s="1">
        <v>0</v>
      </c>
      <c r="AC3442" s="1">
        <v>7.6</v>
      </c>
      <c r="AD3442" s="1">
        <v>0</v>
      </c>
      <c r="AE3442" s="1">
        <v>1700</v>
      </c>
      <c r="AF3442" s="1">
        <v>1</v>
      </c>
      <c r="AG3442" s="1" t="s">
        <v>68</v>
      </c>
      <c r="AH3442" s="1" t="str">
        <f>TRIM(MID(SUBSTITUTE($H3442,",",REPT(" ",200)),(LEN($H3442)-LEN(SUBSTITUTE($H3442,",",""))-3)*200+1,200))</f>
        <v>Capital District</v>
      </c>
      <c r="AI3442" s="1" t="s">
        <v>54</v>
      </c>
      <c r="AJ3442" s="1" t="s">
        <v>55</v>
      </c>
      <c r="AL3442" s="1">
        <v>4</v>
      </c>
      <c r="AM3442" s="1" t="s">
        <v>12492</v>
      </c>
    </row>
    <row r="3443" spans="1:39" ht="12.75" customHeight="1">
      <c r="A3443" s="1"/>
      <c r="B3443" s="1" t="s">
        <v>12493</v>
      </c>
      <c r="C3443" s="1" t="s">
        <v>12535</v>
      </c>
      <c r="D3443" s="3" t="str">
        <f ca="1">IFERROR(__xludf.DUMMYFUNCTION("PROPER(REGEXEXTRACT(B3306, ""(?:https?:\/\/)?(?:www\.)?([a-zA-Z0-9-]+)\.""))"),"Skyscanner")</f>
        <v>Skyscanner</v>
      </c>
      <c r="E3443" s="1" t="s">
        <v>12495</v>
      </c>
      <c r="F3443" s="1">
        <v>14.577655</v>
      </c>
      <c r="G3443" s="1">
        <v>120.979527</v>
      </c>
      <c r="H3443" s="1" t="s">
        <v>12496</v>
      </c>
      <c r="I3443" s="1" t="s">
        <v>50</v>
      </c>
      <c r="J3443" s="1">
        <f>IF(K3443="URBAN",1,IF(K3443="SUBURBAN",2,IF(K3443="RURAL",3,"")))</f>
        <v>1</v>
      </c>
      <c r="K3443" s="1" t="s">
        <v>42</v>
      </c>
      <c r="L3443" s="18">
        <v>46082</v>
      </c>
      <c r="M3443" s="49">
        <v>0.58333333333333337</v>
      </c>
      <c r="N3443" s="18">
        <v>46083</v>
      </c>
      <c r="O3443" s="56">
        <v>0.45833333333333331</v>
      </c>
      <c r="P3443" s="31" t="str">
        <f>TEXT($L3443, "dddd")</f>
        <v>Sunday</v>
      </c>
      <c r="Q3443" s="39" t="s">
        <v>111</v>
      </c>
      <c r="R3443" s="39">
        <v>4150</v>
      </c>
      <c r="S3443" s="1" t="str">
        <f>IF(OR(MONTH(L3443)=12, MONTH(L3443)&lt;=5), "Dry Season", "Wet Season")</f>
        <v>Dry Season</v>
      </c>
      <c r="T3443" s="1">
        <v>1</v>
      </c>
      <c r="U3443" s="1">
        <v>1</v>
      </c>
      <c r="V3443" s="1">
        <v>0</v>
      </c>
      <c r="W3443" s="2">
        <f>IF(ISNUMBER(SEARCH("N/A", X3443)), 0, 1)</f>
        <v>0</v>
      </c>
      <c r="X3443" s="1" t="s">
        <v>44</v>
      </c>
      <c r="Y3443" s="1"/>
      <c r="Z3443" s="1"/>
      <c r="AA3443" s="11" cm="1">
        <f t="array" ref="AA3443">IF(ISBLANK(Y3443), 0, VINCentyInvDistance(F3443,G3443,Y3443,Z3443))</f>
        <v>0</v>
      </c>
      <c r="AB3443" s="1">
        <v>0</v>
      </c>
      <c r="AC3443" s="1">
        <v>8.8000000000000007</v>
      </c>
      <c r="AD3443" s="1">
        <v>4.5</v>
      </c>
      <c r="AE3443" s="1">
        <v>988</v>
      </c>
      <c r="AF3443" s="1">
        <v>1</v>
      </c>
      <c r="AG3443" s="1" t="s">
        <v>68</v>
      </c>
      <c r="AH3443" s="1" t="str">
        <f>TRIM(MID(SUBSTITUTE($H3443,",",REPT(" ",200)),(LEN($H3443)-LEN(SUBSTITUTE($H3443,",",""))-3)*200+1,200))</f>
        <v>Capital District</v>
      </c>
      <c r="AI3443" s="1" t="s">
        <v>54</v>
      </c>
      <c r="AJ3443" s="1" t="s">
        <v>55</v>
      </c>
      <c r="AK3443" t="s">
        <v>12497</v>
      </c>
      <c r="AL3443" s="1">
        <v>3</v>
      </c>
      <c r="AM3443" s="1" t="s">
        <v>12498</v>
      </c>
    </row>
    <row r="3444" spans="1:39" ht="12.75" customHeight="1">
      <c r="A3444" s="1"/>
      <c r="B3444" s="1" t="s">
        <v>12499</v>
      </c>
      <c r="C3444" s="1" t="s">
        <v>12536</v>
      </c>
      <c r="D3444" s="3" t="str">
        <f ca="1">IFERROR(__xludf.DUMMYFUNCTION("PROPER(REGEXEXTRACT(B3307, ""(?:https?:\/\/)?(?:www\.)?([a-zA-Z0-9-]+)\.""))"),"Skyscanner")</f>
        <v>Skyscanner</v>
      </c>
      <c r="E3444" s="1" t="s">
        <v>12501</v>
      </c>
      <c r="F3444" s="1">
        <v>14.572991999999999</v>
      </c>
      <c r="G3444" s="1">
        <v>121.06304900000001</v>
      </c>
      <c r="H3444" s="1" t="s">
        <v>6720</v>
      </c>
      <c r="I3444" s="1" t="s">
        <v>50</v>
      </c>
      <c r="J3444" s="1">
        <f>IF(K3444="URBAN",1,IF(K3444="SUBURBAN",2,IF(K3444="RURAL",3,"")))</f>
        <v>1</v>
      </c>
      <c r="K3444" s="1" t="s">
        <v>42</v>
      </c>
      <c r="L3444" s="18">
        <v>46082</v>
      </c>
      <c r="M3444" s="49">
        <v>0.625</v>
      </c>
      <c r="N3444" s="18">
        <v>46083</v>
      </c>
      <c r="O3444" s="56">
        <v>0.5</v>
      </c>
      <c r="P3444" s="31" t="str">
        <f>TEXT($L3444, "dddd")</f>
        <v>Sunday</v>
      </c>
      <c r="Q3444" s="39" t="s">
        <v>111</v>
      </c>
      <c r="R3444" s="39">
        <v>1795</v>
      </c>
      <c r="S3444" s="1" t="str">
        <f>IF(OR(MONTH(L3444)=12, MONTH(L3444)&lt;=5), "Dry Season", "Wet Season")</f>
        <v>Dry Season</v>
      </c>
      <c r="T3444" s="1">
        <v>1</v>
      </c>
      <c r="U3444" s="1">
        <v>0</v>
      </c>
      <c r="V3444" s="1">
        <v>1</v>
      </c>
      <c r="W3444" s="2">
        <f>IF(ISNUMBER(SEARCH("N/A", X3444)), 0, 1)</f>
        <v>1</v>
      </c>
      <c r="X3444" s="1" t="s">
        <v>51</v>
      </c>
      <c r="Y3444" s="1">
        <v>14.417577</v>
      </c>
      <c r="Z3444" s="1">
        <v>121.0402756</v>
      </c>
      <c r="AA3444" s="11" cm="1">
        <f t="array" ref="AA3444">IF(ISBLANK(Y3444), 0, VINCentyInvDistance(F3444,G3444,Y3444,Z3444))</f>
        <v>17370.073298126616</v>
      </c>
      <c r="AB3444" s="1">
        <v>0</v>
      </c>
      <c r="AC3444" s="1">
        <v>8.8000000000000007</v>
      </c>
      <c r="AD3444" s="1">
        <v>4</v>
      </c>
      <c r="AE3444" s="1">
        <v>4412</v>
      </c>
      <c r="AF3444" s="1">
        <v>1</v>
      </c>
      <c r="AG3444" s="1" t="s">
        <v>52</v>
      </c>
      <c r="AH3444" s="1" t="s">
        <v>53</v>
      </c>
      <c r="AI3444" s="1" t="str">
        <f>TRIM(MID(SUBSTITUTE($H3444,",",REPT(" ",200)),(LEN($H3444)-LEN(SUBSTITUTE($H3444,",",""))-2)*200+1,200))</f>
        <v>Metro Manila</v>
      </c>
      <c r="AJ3444" s="1" t="s">
        <v>55</v>
      </c>
      <c r="AK3444" t="s">
        <v>17478</v>
      </c>
      <c r="AL3444" s="2">
        <v>0</v>
      </c>
      <c r="AM3444" s="1"/>
    </row>
    <row r="3445" spans="1:39" ht="12.75" customHeight="1">
      <c r="A3445" s="1"/>
      <c r="B3445" s="1" t="s">
        <v>6721</v>
      </c>
      <c r="C3445" s="1" t="s">
        <v>12537</v>
      </c>
      <c r="D3445" s="3" t="str">
        <f ca="1">IFERROR(__xludf.DUMMYFUNCTION("PROPER(REGEXEXTRACT(B3308, ""(?:https?:\/\/)?(?:www\.)?([a-zA-Z0-9-]+)\.""))"),"Skyscanner")</f>
        <v>Skyscanner</v>
      </c>
      <c r="E3445" s="1" t="s">
        <v>12507</v>
      </c>
      <c r="F3445" s="1">
        <v>14.635222000000001</v>
      </c>
      <c r="G3445" s="1">
        <v>121.034352</v>
      </c>
      <c r="H3445" s="1" t="s">
        <v>12508</v>
      </c>
      <c r="I3445" s="1" t="s">
        <v>50</v>
      </c>
      <c r="J3445" s="1">
        <f>IF(K3445="URBAN",1,IF(K3445="SUBURBAN",2,IF(K3445="RURAL",3,"")))</f>
        <v>1</v>
      </c>
      <c r="K3445" s="1" t="s">
        <v>42</v>
      </c>
      <c r="L3445" s="18">
        <v>46082</v>
      </c>
      <c r="M3445" s="49">
        <v>0.58333333333333337</v>
      </c>
      <c r="N3445" s="18">
        <v>46083</v>
      </c>
      <c r="O3445" s="56">
        <v>0.5</v>
      </c>
      <c r="P3445" s="31" t="str">
        <f>TEXT($L3445, "dddd")</f>
        <v>Sunday</v>
      </c>
      <c r="Q3445" s="39" t="s">
        <v>111</v>
      </c>
      <c r="R3445" s="39">
        <v>6889</v>
      </c>
      <c r="S3445" s="1" t="str">
        <f>IF(OR(MONTH(L3445)=12, MONTH(L3445)&lt;=5), "Dry Season", "Wet Season")</f>
        <v>Dry Season</v>
      </c>
      <c r="T3445" s="1">
        <v>1</v>
      </c>
      <c r="U3445" s="1">
        <v>1</v>
      </c>
      <c r="V3445" s="1">
        <v>1</v>
      </c>
      <c r="W3445" s="2">
        <f>IF(ISNUMBER(SEARCH("N/A", X3445)), 0, 1)</f>
        <v>1</v>
      </c>
      <c r="X3445" s="1" t="s">
        <v>4921</v>
      </c>
      <c r="Y3445" s="1">
        <v>14.587324199999999</v>
      </c>
      <c r="Z3445" s="1">
        <v>121.1046393</v>
      </c>
      <c r="AA3445" s="11" cm="1">
        <f t="array" ref="AA3445">IF(ISBLANK(Y3445), 0, VINCentyInvDistance(F3445,G3445,Y3445,Z3445))</f>
        <v>9243.1250844644273</v>
      </c>
      <c r="AB3445" s="1">
        <v>0</v>
      </c>
      <c r="AC3445" s="1">
        <v>8.4</v>
      </c>
      <c r="AD3445" s="1">
        <v>4.3</v>
      </c>
      <c r="AE3445" s="1">
        <v>1577</v>
      </c>
      <c r="AF3445" s="1">
        <v>1</v>
      </c>
      <c r="AG3445" s="1" t="s">
        <v>6725</v>
      </c>
      <c r="AH3445" s="1" t="s">
        <v>6726</v>
      </c>
      <c r="AI3445" s="1" t="str">
        <f>TRIM(MID(SUBSTITUTE($H3445,",",REPT(" ",200)),(LEN($H3445)-LEN(SUBSTITUTE($H3445,",",""))-2)*200+1,200))</f>
        <v>Metro Manila</v>
      </c>
      <c r="AJ3445" s="1" t="s">
        <v>55</v>
      </c>
      <c r="AK3445" t="s">
        <v>17063</v>
      </c>
      <c r="AL3445" s="2">
        <v>0</v>
      </c>
      <c r="AM3445" s="1"/>
    </row>
    <row r="3446" spans="1:39" ht="12.75" customHeight="1">
      <c r="A3446" s="1"/>
      <c r="B3446" s="1" t="s">
        <v>12509</v>
      </c>
      <c r="C3446" s="1" t="s">
        <v>12538</v>
      </c>
      <c r="D3446" s="3" t="str">
        <f ca="1">IFERROR(__xludf.DUMMYFUNCTION("PROPER(REGEXEXTRACT(B3309, ""(?:https?:\/\/)?(?:www\.)?([a-zA-Z0-9-]+)\.""))"),"Skyscanner")</f>
        <v>Skyscanner</v>
      </c>
      <c r="E3446" s="1" t="s">
        <v>12503</v>
      </c>
      <c r="F3446" s="1">
        <v>14.564830000000001</v>
      </c>
      <c r="G3446" s="1">
        <v>121.02916500000001</v>
      </c>
      <c r="H3446" s="1" t="s">
        <v>12504</v>
      </c>
      <c r="I3446" s="1" t="s">
        <v>50</v>
      </c>
      <c r="J3446" s="1">
        <f>IF(K3446="URBAN",1,IF(K3446="SUBURBAN",2,IF(K3446="RURAL",3,"")))</f>
        <v>1</v>
      </c>
      <c r="K3446" s="1" t="s">
        <v>42</v>
      </c>
      <c r="L3446" s="18">
        <v>46082</v>
      </c>
      <c r="M3446" s="49">
        <v>0.625</v>
      </c>
      <c r="N3446" s="18">
        <v>46083</v>
      </c>
      <c r="O3446" s="56">
        <v>0.5</v>
      </c>
      <c r="P3446" s="31" t="str">
        <f>TEXT($L3446, "dddd")</f>
        <v>Sunday</v>
      </c>
      <c r="Q3446" s="39" t="s">
        <v>323</v>
      </c>
      <c r="R3446" s="39">
        <v>11287</v>
      </c>
      <c r="S3446" s="1" t="str">
        <f>IF(OR(MONTH(L3446)=12, MONTH(L3446)&lt;=5), "Dry Season", "Wet Season")</f>
        <v>Dry Season</v>
      </c>
      <c r="T3446" s="1">
        <v>1</v>
      </c>
      <c r="U3446" s="1">
        <v>1</v>
      </c>
      <c r="V3446" s="1">
        <v>0</v>
      </c>
      <c r="W3446" s="2">
        <f>IF(ISNUMBER(SEARCH("N/A", X3446)), 0, 1)</f>
        <v>1</v>
      </c>
      <c r="X3446" s="1" t="s">
        <v>1174</v>
      </c>
      <c r="Y3446" s="1">
        <v>14.589843999999999</v>
      </c>
      <c r="Z3446" s="1">
        <v>121.060554</v>
      </c>
      <c r="AA3446" s="11" cm="1">
        <f t="array" ref="AA3446">IF(ISBLANK(Y3446), 0, VINCentyInvDistance(F3446,G3446,Y3446,Z3446))</f>
        <v>4370.455892496203</v>
      </c>
      <c r="AB3446" s="1">
        <v>1</v>
      </c>
      <c r="AC3446" s="1">
        <v>8.8000000000000007</v>
      </c>
      <c r="AD3446" s="1">
        <v>4.4000000000000004</v>
      </c>
      <c r="AE3446" s="1">
        <v>1104</v>
      </c>
      <c r="AF3446" s="1">
        <v>1</v>
      </c>
      <c r="AG3446" s="1" t="s">
        <v>1180</v>
      </c>
      <c r="AH3446" s="1" t="s">
        <v>562</v>
      </c>
      <c r="AI3446" s="1" t="str">
        <f>TRIM(MID(SUBSTITUTE($H3446,",",REPT(" ",200)),(LEN($H3446)-LEN(SUBSTITUTE($H3446,",",""))-2)*200+1,200))</f>
        <v>Metro Manila</v>
      </c>
      <c r="AJ3446" s="1" t="s">
        <v>55</v>
      </c>
      <c r="AK3446" t="s">
        <v>17483</v>
      </c>
      <c r="AL3446" s="2">
        <v>0</v>
      </c>
      <c r="AM3446" s="1"/>
    </row>
    <row r="3447" spans="1:39" ht="12.75" customHeight="1">
      <c r="A3447" s="1"/>
      <c r="B3447" s="1" t="s">
        <v>12505</v>
      </c>
      <c r="C3447" s="1" t="s">
        <v>12539</v>
      </c>
      <c r="D3447" s="3" t="str">
        <f ca="1">IFERROR(__xludf.DUMMYFUNCTION("PROPER(REGEXEXTRACT(B3310, ""(?:https?:\/\/)?(?:www\.)?([a-zA-Z0-9-]+)\.""))"),"Skyscanner")</f>
        <v>Skyscanner</v>
      </c>
      <c r="E3447" s="1" t="s">
        <v>12511</v>
      </c>
      <c r="F3447" s="1">
        <v>14.564819999999999</v>
      </c>
      <c r="G3447" s="1">
        <v>121.02943999999999</v>
      </c>
      <c r="H3447" s="1" t="s">
        <v>12512</v>
      </c>
      <c r="I3447" s="1" t="s">
        <v>50</v>
      </c>
      <c r="J3447" s="1">
        <f>IF(K3447="URBAN",1,IF(K3447="SUBURBAN",2,IF(K3447="RURAL",3,"")))</f>
        <v>1</v>
      </c>
      <c r="K3447" s="1" t="s">
        <v>42</v>
      </c>
      <c r="L3447" s="18">
        <v>46082</v>
      </c>
      <c r="M3447" s="49">
        <v>0.58333333333333337</v>
      </c>
      <c r="N3447" s="18">
        <v>46083</v>
      </c>
      <c r="O3447" s="56">
        <v>0.5</v>
      </c>
      <c r="P3447" s="31" t="str">
        <f>TEXT($L3447, "dddd")</f>
        <v>Sunday</v>
      </c>
      <c r="Q3447" s="39" t="s">
        <v>111</v>
      </c>
      <c r="R3447" s="39">
        <v>2865</v>
      </c>
      <c r="S3447" s="1" t="str">
        <f>IF(OR(MONTH(L3447)=12, MONTH(L3447)&lt;=5), "Dry Season", "Wet Season")</f>
        <v>Dry Season</v>
      </c>
      <c r="T3447" s="1">
        <v>1</v>
      </c>
      <c r="U3447" s="1">
        <v>0</v>
      </c>
      <c r="V3447" s="1">
        <v>0</v>
      </c>
      <c r="W3447" s="2">
        <f>IF(ISNUMBER(SEARCH("N/A", X3447)), 0, 1)</f>
        <v>1</v>
      </c>
      <c r="X3447" s="1" t="s">
        <v>2500</v>
      </c>
      <c r="Y3447" s="1">
        <v>14.5530822</v>
      </c>
      <c r="Z3447" s="1">
        <v>121.021794</v>
      </c>
      <c r="AA3447" s="11" cm="1">
        <f t="array" ref="AA3447">IF(ISBLANK(Y3447), 0, VINCentyInvDistance(F3447,G3447,Y3447,Z3447))</f>
        <v>1538.0650351007696</v>
      </c>
      <c r="AB3447" s="1">
        <v>0</v>
      </c>
      <c r="AC3447" s="1">
        <v>9.1999999999999993</v>
      </c>
      <c r="AD3447" s="1">
        <v>4.2</v>
      </c>
      <c r="AE3447" s="1">
        <v>3555</v>
      </c>
      <c r="AF3447" s="1">
        <v>1</v>
      </c>
      <c r="AG3447" s="1" t="s">
        <v>2501</v>
      </c>
      <c r="AH3447" s="1" t="s">
        <v>2501</v>
      </c>
      <c r="AI3447" s="1" t="str">
        <f>TRIM(MID(SUBSTITUTE($H3447,",",REPT(" ",200)),(LEN($H3447)-LEN(SUBSTITUTE($H3447,",",""))-2)*200+1,200))</f>
        <v>Metro Manila</v>
      </c>
      <c r="AJ3447" s="1" t="s">
        <v>55</v>
      </c>
      <c r="AK3447" t="s">
        <v>16934</v>
      </c>
      <c r="AL3447" s="2">
        <v>0</v>
      </c>
      <c r="AM3447" s="1"/>
    </row>
    <row r="3448" spans="1:39" ht="12.75" customHeight="1">
      <c r="A3448" s="1"/>
      <c r="B3448" s="1" t="s">
        <v>12540</v>
      </c>
      <c r="C3448" s="1" t="s">
        <v>12541</v>
      </c>
      <c r="D3448" s="3" t="str">
        <f ca="1">IFERROR(__xludf.DUMMYFUNCTION("PROPER(REGEXEXTRACT(B3311, ""(?:https?:\/\/)?(?:www\.)?([a-zA-Z0-9-]+)\.""))"),"Skyscanner")</f>
        <v>Skyscanner</v>
      </c>
      <c r="E3448" s="1" t="s">
        <v>12515</v>
      </c>
      <c r="F3448" s="1">
        <v>14.53205</v>
      </c>
      <c r="G3448" s="1">
        <v>120.98052</v>
      </c>
      <c r="H3448" s="1" t="s">
        <v>12542</v>
      </c>
      <c r="I3448" s="1" t="s">
        <v>50</v>
      </c>
      <c r="J3448" s="1">
        <f>IF(K3448="URBAN",1,IF(K3448="SUBURBAN",2,IF(K3448="RURAL",3,"")))</f>
        <v>1</v>
      </c>
      <c r="K3448" s="1" t="s">
        <v>42</v>
      </c>
      <c r="L3448" s="18">
        <v>46082</v>
      </c>
      <c r="M3448" s="49">
        <v>0.58333333333333337</v>
      </c>
      <c r="N3448" s="18">
        <v>46083</v>
      </c>
      <c r="O3448" s="56">
        <v>0.5</v>
      </c>
      <c r="P3448" s="31" t="str">
        <f>TEXT($L3448, "dddd")</f>
        <v>Sunday</v>
      </c>
      <c r="Q3448" s="39" t="s">
        <v>207</v>
      </c>
      <c r="R3448" s="39">
        <v>13847</v>
      </c>
      <c r="S3448" s="1" t="str">
        <f>IF(OR(MONTH(L3448)=12, MONTH(L3448)&lt;=5), "Dry Season", "Wet Season")</f>
        <v>Dry Season</v>
      </c>
      <c r="T3448" s="1">
        <v>1</v>
      </c>
      <c r="U3448" s="1">
        <v>1</v>
      </c>
      <c r="V3448" s="1">
        <v>1</v>
      </c>
      <c r="W3448" s="2">
        <f>IF(ISNUMBER(SEARCH("N/A", X3448)), 0, 1)</f>
        <v>1</v>
      </c>
      <c r="X3448" s="1" t="s">
        <v>2500</v>
      </c>
      <c r="Y3448" s="1">
        <v>14.5530822</v>
      </c>
      <c r="Z3448" s="1">
        <v>121.021794</v>
      </c>
      <c r="AA3448" s="11" cm="1">
        <f t="array" ref="AA3448">IF(ISBLANK(Y3448), 0, VINCentyInvDistance(F3448,G3448,Y3448,Z3448))</f>
        <v>5020.263562920175</v>
      </c>
      <c r="AB3448" s="1">
        <v>0</v>
      </c>
      <c r="AC3448" s="1">
        <v>7.2</v>
      </c>
      <c r="AD3448" s="1">
        <v>4.5999999999999996</v>
      </c>
      <c r="AE3448" s="1">
        <v>1537</v>
      </c>
      <c r="AF3448" s="1">
        <v>1</v>
      </c>
      <c r="AG3448" s="1" t="s">
        <v>2501</v>
      </c>
      <c r="AH3448" s="1" t="s">
        <v>2501</v>
      </c>
      <c r="AI3448" s="1" t="str">
        <f>TRIM(MID(SUBSTITUTE($H3448,",",REPT(" ",200)),(LEN($H3448)-LEN(SUBSTITUTE($H3448,",",""))-2)*200+1,200))</f>
        <v>Metro Manila</v>
      </c>
      <c r="AJ3448" s="1" t="s">
        <v>55</v>
      </c>
      <c r="AK3448" t="s">
        <v>17484</v>
      </c>
      <c r="AL3448" s="2">
        <v>0</v>
      </c>
      <c r="AM3448" s="1"/>
    </row>
    <row r="3449" spans="1:39" ht="12.75" customHeight="1">
      <c r="A3449" s="1"/>
      <c r="B3449" s="1" t="s">
        <v>12517</v>
      </c>
      <c r="C3449" s="1" t="s">
        <v>12543</v>
      </c>
      <c r="D3449" s="3" t="str">
        <f ca="1">IFERROR(__xludf.DUMMYFUNCTION("PROPER(REGEXEXTRACT(B3312, ""(?:https?:\/\/)?(?:www\.)?([a-zA-Z0-9-]+)\.""))"),"Skyscanner")</f>
        <v>Skyscanner</v>
      </c>
      <c r="E3449" s="1" t="s">
        <v>12523</v>
      </c>
      <c r="F3449" s="1">
        <v>14.535781</v>
      </c>
      <c r="G3449" s="1">
        <v>120.987995</v>
      </c>
      <c r="H3449" s="1" t="s">
        <v>12544</v>
      </c>
      <c r="I3449" s="1" t="s">
        <v>50</v>
      </c>
      <c r="J3449" s="1">
        <f>IF(K3449="URBAN",1,IF(K3449="SUBURBAN",2,IF(K3449="RURAL",3,"")))</f>
        <v>1</v>
      </c>
      <c r="K3449" s="1" t="s">
        <v>42</v>
      </c>
      <c r="L3449" s="18">
        <v>46082</v>
      </c>
      <c r="M3449" s="49">
        <v>0.625</v>
      </c>
      <c r="N3449" s="18">
        <v>46083</v>
      </c>
      <c r="O3449" s="56">
        <v>0.5</v>
      </c>
      <c r="P3449" s="31" t="str">
        <f>TEXT($L3449, "dddd")</f>
        <v>Sunday</v>
      </c>
      <c r="Q3449" s="39" t="s">
        <v>207</v>
      </c>
      <c r="R3449" s="39">
        <v>5124</v>
      </c>
      <c r="S3449" s="1" t="str">
        <f>IF(OR(MONTH(L3449)=12, MONTH(L3449)&lt;=5), "Dry Season", "Wet Season")</f>
        <v>Dry Season</v>
      </c>
      <c r="T3449" s="1">
        <v>1</v>
      </c>
      <c r="U3449" s="1">
        <v>1</v>
      </c>
      <c r="V3449" s="1">
        <v>1</v>
      </c>
      <c r="W3449" s="2">
        <f>IF(ISNUMBER(SEARCH("N/A", X3449)), 0, 1)</f>
        <v>1</v>
      </c>
      <c r="X3449" s="1" t="s">
        <v>124</v>
      </c>
      <c r="Y3449" s="1">
        <v>14.5352172</v>
      </c>
      <c r="Z3449" s="1">
        <v>120.9819432</v>
      </c>
      <c r="AA3449" s="11" cm="1">
        <f t="array" ref="AA3449">IF(ISBLANK(Y3449), 0, VINCentyInvDistance(F3449,G3449,Y3449,Z3449))</f>
        <v>655.23404290629924</v>
      </c>
      <c r="AB3449" s="1">
        <v>1</v>
      </c>
      <c r="AC3449" s="1">
        <v>9.4</v>
      </c>
      <c r="AD3449" s="1">
        <v>4.4000000000000004</v>
      </c>
      <c r="AE3449" s="1">
        <v>5606</v>
      </c>
      <c r="AF3449" s="1">
        <v>1</v>
      </c>
      <c r="AG3449" s="1" t="s">
        <v>159</v>
      </c>
      <c r="AH3449" s="1" t="s">
        <v>160</v>
      </c>
      <c r="AI3449" s="1" t="str">
        <f>TRIM(MID(SUBSTITUTE($H3449,",",REPT(" ",200)),(LEN($H3449)-LEN(SUBSTITUTE($H3449,",",""))-2)*200+1,200))</f>
        <v>Metro Manila</v>
      </c>
      <c r="AJ3449" s="1" t="s">
        <v>55</v>
      </c>
      <c r="AK3449" t="s">
        <v>17480</v>
      </c>
      <c r="AL3449" s="2">
        <v>0</v>
      </c>
      <c r="AM3449" s="1"/>
    </row>
    <row r="3450" spans="1:39" ht="12.75" customHeight="1">
      <c r="A3450" s="1"/>
      <c r="B3450" s="1" t="s">
        <v>12525</v>
      </c>
      <c r="C3450" s="1" t="s">
        <v>12545</v>
      </c>
      <c r="D3450" s="3" t="str">
        <f ca="1">IFERROR(__xludf.DUMMYFUNCTION("PROPER(REGEXEXTRACT(B3313, ""(?:https?:\/\/)?(?:www\.)?([a-zA-Z0-9-]+)\.""))"),"Skyscanner")</f>
        <v>Skyscanner</v>
      </c>
      <c r="E3450" s="1" t="s">
        <v>12519</v>
      </c>
      <c r="F3450" s="1">
        <v>10.308009</v>
      </c>
      <c r="G3450" s="1">
        <v>123.89406200000001</v>
      </c>
      <c r="H3450" s="1" t="s">
        <v>12520</v>
      </c>
      <c r="I3450" s="1" t="s">
        <v>50</v>
      </c>
      <c r="J3450" s="1">
        <f>IF(K3450="URBAN",1,IF(K3450="SUBURBAN",2,IF(K3450="RURAL",3,"")))</f>
        <v>1</v>
      </c>
      <c r="K3450" s="1" t="s">
        <v>42</v>
      </c>
      <c r="L3450" s="18">
        <v>46082</v>
      </c>
      <c r="M3450" s="49">
        <v>0.58333333333333337</v>
      </c>
      <c r="N3450" s="18">
        <v>46083</v>
      </c>
      <c r="O3450" s="56">
        <v>0.5</v>
      </c>
      <c r="P3450" s="31" t="str">
        <f>TEXT($L3450, "dddd")</f>
        <v>Sunday</v>
      </c>
      <c r="Q3450" s="39" t="s">
        <v>531</v>
      </c>
      <c r="R3450" s="39">
        <v>2715</v>
      </c>
      <c r="S3450" s="1" t="str">
        <f>IF(OR(MONTH(L3450)=12, MONTH(L3450)&lt;=5), "Dry Season", "Wet Season")</f>
        <v>Dry Season</v>
      </c>
      <c r="T3450" s="1">
        <v>1</v>
      </c>
      <c r="U3450" s="1">
        <v>1</v>
      </c>
      <c r="V3450" s="1">
        <v>0</v>
      </c>
      <c r="W3450" s="2">
        <f>IF(ISNUMBER(SEARCH("N/A", X3450)), 0, 1)</f>
        <v>1</v>
      </c>
      <c r="X3450" s="1" t="s">
        <v>124</v>
      </c>
      <c r="Y3450" s="1">
        <v>14.5352172</v>
      </c>
      <c r="Z3450" s="1">
        <v>120.9819432</v>
      </c>
      <c r="AA3450" s="11" cm="1">
        <f t="array" ref="AA3450">IF(ISBLANK(Y3450), 0, VINCentyInvDistance(F3450,G3450,Y3450,Z3450))</f>
        <v>564705.59512279835</v>
      </c>
      <c r="AB3450" s="1">
        <v>0</v>
      </c>
      <c r="AC3450" s="1">
        <v>9.4</v>
      </c>
      <c r="AD3450" s="1">
        <v>3.7</v>
      </c>
      <c r="AE3450" s="1">
        <v>4886</v>
      </c>
      <c r="AF3450" s="1">
        <v>1</v>
      </c>
      <c r="AG3450" s="1" t="s">
        <v>159</v>
      </c>
      <c r="AH3450" s="1" t="s">
        <v>160</v>
      </c>
      <c r="AI3450" s="1" t="str">
        <f>TRIM(MID(SUBSTITUTE($H3450,",",REPT(" ",200)),(LEN($H3450)-LEN(SUBSTITUTE($H3450,",",""))-2)*200+1,200))</f>
        <v>Central Visayas</v>
      </c>
      <c r="AJ3450" s="1" t="s">
        <v>55</v>
      </c>
      <c r="AK3450" t="s">
        <v>17482</v>
      </c>
      <c r="AL3450" s="2">
        <v>0</v>
      </c>
      <c r="AM3450" s="1"/>
    </row>
    <row r="3451" spans="1:39" ht="12.75" customHeight="1">
      <c r="A3451" s="1"/>
      <c r="B3451" s="1" t="s">
        <v>12465</v>
      </c>
      <c r="C3451" s="1" t="s">
        <v>12547</v>
      </c>
      <c r="D3451" s="3" t="str">
        <f ca="1">IFERROR(__xludf.DUMMYFUNCTION("PROPER(REGEXEXTRACT(B3315, ""(?:https?:\/\/)?(?:www\.)?([a-zA-Z0-9-]+)\.""))"),"Skyscanner")</f>
        <v>Skyscanner</v>
      </c>
      <c r="E3451" s="1" t="s">
        <v>11138</v>
      </c>
      <c r="F3451" s="1">
        <v>14.57217</v>
      </c>
      <c r="G3451" s="1">
        <v>120.98227</v>
      </c>
      <c r="H3451" s="1" t="s">
        <v>12464</v>
      </c>
      <c r="I3451" s="1" t="s">
        <v>50</v>
      </c>
      <c r="J3451" s="1">
        <f>IF(K3451="URBAN",1,IF(K3451="SUBURBAN",2,IF(K3451="RURAL",3,"")))</f>
        <v>1</v>
      </c>
      <c r="K3451" s="1" t="s">
        <v>42</v>
      </c>
      <c r="L3451" s="18">
        <v>46082</v>
      </c>
      <c r="M3451" s="49">
        <v>0.58333333333333337</v>
      </c>
      <c r="N3451" s="18">
        <v>46083</v>
      </c>
      <c r="O3451" s="56">
        <v>0.5</v>
      </c>
      <c r="P3451" s="31" t="str">
        <f>TEXT($L3451, "dddd")</f>
        <v>Sunday</v>
      </c>
      <c r="Q3451" s="39" t="s">
        <v>111</v>
      </c>
      <c r="R3451" s="39">
        <v>9489</v>
      </c>
      <c r="S3451" s="1" t="str">
        <f>IF(OR(MONTH(L3451)=12, MONTH(L3451)&lt;=5), "Dry Season", "Wet Season")</f>
        <v>Dry Season</v>
      </c>
      <c r="T3451" s="1">
        <v>1</v>
      </c>
      <c r="U3451" s="1">
        <v>0</v>
      </c>
      <c r="V3451" s="1">
        <v>0</v>
      </c>
      <c r="W3451" s="2">
        <f>IF(ISNUMBER(SEARCH("N/A", X3451)), 0, 1)</f>
        <v>0</v>
      </c>
      <c r="X3451" s="1" t="s">
        <v>44</v>
      </c>
      <c r="Y3451" s="1"/>
      <c r="Z3451" s="1"/>
      <c r="AA3451" s="11" cm="1">
        <f t="array" ref="AA3451">IF(ISBLANK(Y3451), 0, VINCentyInvDistance(F3451,G3451,Y3451,Z3451))</f>
        <v>0</v>
      </c>
      <c r="AB3451" s="1">
        <v>0</v>
      </c>
      <c r="AC3451" s="1">
        <v>8.8000000000000007</v>
      </c>
      <c r="AD3451" s="1">
        <v>4.5999999999999996</v>
      </c>
      <c r="AE3451" s="1">
        <v>4330</v>
      </c>
      <c r="AF3451" s="1">
        <v>1</v>
      </c>
      <c r="AG3451" s="1" t="s">
        <v>68</v>
      </c>
      <c r="AH3451" s="1" t="str">
        <f>TRIM(MID(SUBSTITUTE($H3451,",",REPT(" ",200)),(LEN($H3451)-LEN(SUBSTITUTE($H3451,",",""))-3)*200+1,200))</f>
        <v>Capital District</v>
      </c>
      <c r="AI3451" s="1" t="s">
        <v>54</v>
      </c>
      <c r="AJ3451" s="1" t="s">
        <v>55</v>
      </c>
      <c r="AK3451" t="s">
        <v>17474</v>
      </c>
      <c r="AL3451" s="1">
        <v>5</v>
      </c>
      <c r="AM3451" s="1" t="s">
        <v>12467</v>
      </c>
    </row>
    <row r="3452" spans="1:39" ht="12.75" customHeight="1">
      <c r="A3452" s="1"/>
      <c r="B3452" s="1" t="s">
        <v>11139</v>
      </c>
      <c r="C3452" s="1" t="s">
        <v>12548</v>
      </c>
      <c r="D3452" s="3" t="str">
        <f ca="1">IFERROR(__xludf.DUMMYFUNCTION("PROPER(REGEXEXTRACT(B3316, ""(?:https?:\/\/)?(?:www\.)?([a-zA-Z0-9-]+)\.""))"),"Google")</f>
        <v>Google</v>
      </c>
      <c r="E3452" s="1" t="s">
        <v>12469</v>
      </c>
      <c r="F3452" s="1">
        <v>14.583273</v>
      </c>
      <c r="G3452" s="1">
        <v>120.97394</v>
      </c>
      <c r="H3452" s="1" t="s">
        <v>6758</v>
      </c>
      <c r="I3452" s="1" t="s">
        <v>50</v>
      </c>
      <c r="J3452" s="1">
        <f>IF(K3452="URBAN",1,IF(K3452="SUBURBAN",2,IF(K3452="RURAL",3,"")))</f>
        <v>1</v>
      </c>
      <c r="K3452" s="1" t="s">
        <v>42</v>
      </c>
      <c r="L3452" s="18">
        <v>46082</v>
      </c>
      <c r="M3452" s="49">
        <v>0.625</v>
      </c>
      <c r="N3452" s="18">
        <v>46083</v>
      </c>
      <c r="O3452" s="56">
        <v>0.5</v>
      </c>
      <c r="P3452" s="31" t="str">
        <f>TEXT($L3452, "dddd")</f>
        <v>Sunday</v>
      </c>
      <c r="Q3452" s="39" t="s">
        <v>111</v>
      </c>
      <c r="R3452" s="39">
        <v>3647</v>
      </c>
      <c r="S3452" s="1" t="str">
        <f>IF(OR(MONTH(L3452)=12, MONTH(L3452)&lt;=5), "Dry Season", "Wet Season")</f>
        <v>Dry Season</v>
      </c>
      <c r="T3452" s="1">
        <v>1</v>
      </c>
      <c r="U3452" s="1">
        <v>0</v>
      </c>
      <c r="V3452" s="1">
        <v>1</v>
      </c>
      <c r="W3452" s="2">
        <f>IF(ISNUMBER(SEARCH("N/A", X3452)), 0, 1)</f>
        <v>0</v>
      </c>
      <c r="X3452" s="1" t="s">
        <v>44</v>
      </c>
      <c r="Y3452" s="1"/>
      <c r="Z3452" s="1"/>
      <c r="AA3452" s="11" cm="1">
        <f t="array" ref="AA3452">IF(ISBLANK(Y3452), 0, VINCentyInvDistance(F3452,G3452,Y3452,Z3452))</f>
        <v>0</v>
      </c>
      <c r="AB3452" s="1">
        <v>0</v>
      </c>
      <c r="AC3452" s="1">
        <v>8.4</v>
      </c>
      <c r="AD3452" s="1">
        <v>0</v>
      </c>
      <c r="AE3452" s="1">
        <v>3800</v>
      </c>
      <c r="AF3452" s="1">
        <v>1</v>
      </c>
      <c r="AG3452" s="1" t="s">
        <v>68</v>
      </c>
      <c r="AH3452" s="1" t="str">
        <f>TRIM(MID(SUBSTITUTE($H3452,",",REPT(" ",200)),(LEN($H3452)-LEN(SUBSTITUTE($H3452,",",""))-3)*200+1,200))</f>
        <v>Capital District</v>
      </c>
      <c r="AI3452" s="1" t="s">
        <v>54</v>
      </c>
      <c r="AJ3452" s="1" t="s">
        <v>55</v>
      </c>
      <c r="AL3452" s="1">
        <v>5</v>
      </c>
      <c r="AM3452" s="1" t="s">
        <v>11142</v>
      </c>
    </row>
    <row r="3453" spans="1:39" ht="12.75" customHeight="1">
      <c r="A3453" s="1"/>
      <c r="B3453" s="1" t="s">
        <v>12479</v>
      </c>
      <c r="C3453" s="1" t="s">
        <v>12551</v>
      </c>
      <c r="D3453" s="3" t="str">
        <f ca="1">IFERROR(__xludf.DUMMYFUNCTION("PROPER(REGEXEXTRACT(B3319, ""(?:https?:\/\/)?(?:www\.)?([a-zA-Z0-9-]+)\.""))"),"Skyscanner")</f>
        <v>Skyscanner</v>
      </c>
      <c r="E3453" s="1" t="s">
        <v>12483</v>
      </c>
      <c r="F3453" s="1">
        <v>15.166002000000001</v>
      </c>
      <c r="G3453" s="1">
        <v>120.581636</v>
      </c>
      <c r="H3453" s="1" t="s">
        <v>12484</v>
      </c>
      <c r="I3453" s="1" t="s">
        <v>50</v>
      </c>
      <c r="J3453" s="1">
        <f>IF(K3453="URBAN",1,IF(K3453="SUBURBAN",2,IF(K3453="RURAL",3,"")))</f>
        <v>1</v>
      </c>
      <c r="K3453" s="1" t="s">
        <v>42</v>
      </c>
      <c r="L3453" s="18">
        <v>46082</v>
      </c>
      <c r="M3453" s="49">
        <v>0.58333333333333337</v>
      </c>
      <c r="N3453" s="18">
        <v>46083</v>
      </c>
      <c r="O3453" s="56">
        <v>0.5</v>
      </c>
      <c r="P3453" s="31" t="str">
        <f>TEXT($L3453, "dddd")</f>
        <v>Sunday</v>
      </c>
      <c r="Q3453" s="39" t="s">
        <v>9547</v>
      </c>
      <c r="R3453" s="39">
        <v>8150</v>
      </c>
      <c r="S3453" s="1" t="str">
        <f>IF(OR(MONTH(L3453)=12, MONTH(L3453)&lt;=5), "Dry Season", "Wet Season")</f>
        <v>Dry Season</v>
      </c>
      <c r="T3453" s="1">
        <v>1</v>
      </c>
      <c r="U3453" s="1">
        <v>1</v>
      </c>
      <c r="V3453" s="1">
        <v>0</v>
      </c>
      <c r="W3453" s="2">
        <f>IF(ISNUMBER(SEARCH("N/A", X3453)), 0, 1)</f>
        <v>1</v>
      </c>
      <c r="X3453" s="1" t="s">
        <v>1174</v>
      </c>
      <c r="Y3453" s="1">
        <v>14.589843999999999</v>
      </c>
      <c r="Z3453" s="1">
        <v>121.060554</v>
      </c>
      <c r="AA3453" s="11" cm="1">
        <f t="array" ref="AA3453">IF(ISBLANK(Y3453), 0, VINCentyInvDistance(F3453,G3453,Y3453,Z3453))</f>
        <v>81976.533450619856</v>
      </c>
      <c r="AB3453" s="1">
        <v>0</v>
      </c>
      <c r="AC3453" s="1">
        <v>8.6</v>
      </c>
      <c r="AD3453" s="1">
        <v>4.5999999999999996</v>
      </c>
      <c r="AE3453" s="1">
        <v>51</v>
      </c>
      <c r="AF3453" s="1">
        <v>1</v>
      </c>
      <c r="AG3453" s="1" t="s">
        <v>1180</v>
      </c>
      <c r="AH3453" s="1" t="s">
        <v>562</v>
      </c>
      <c r="AI3453" s="1" t="str">
        <f>TRIM(MID(SUBSTITUTE($H3453,",",REPT(" ",200)),(LEN($H3453)-LEN(SUBSTITUTE($H3453,",",""))-2)*200+1,200))</f>
        <v>Central Luzon</v>
      </c>
      <c r="AJ3453" s="1" t="s">
        <v>55</v>
      </c>
      <c r="AK3453" t="s">
        <v>17477</v>
      </c>
      <c r="AL3453" s="2">
        <v>0</v>
      </c>
      <c r="AM3453" s="1"/>
    </row>
    <row r="3454" spans="1:39" ht="12.75" customHeight="1">
      <c r="A3454" s="1"/>
      <c r="B3454" s="1" t="s">
        <v>12489</v>
      </c>
      <c r="C3454" s="1" t="s">
        <v>12553</v>
      </c>
      <c r="D3454" s="3" t="str">
        <f ca="1">IFERROR(__xludf.DUMMYFUNCTION("PROPER(REGEXEXTRACT(B3321, ""(?:https?:\/\/)?(?:www\.)?([a-zA-Z0-9-]+)\.""))"),"Google")</f>
        <v>Google</v>
      </c>
      <c r="E3454" s="1" t="s">
        <v>12491</v>
      </c>
      <c r="F3454" s="1">
        <v>14.578766999999999</v>
      </c>
      <c r="G3454" s="1">
        <v>120.976202</v>
      </c>
      <c r="H3454" s="1" t="s">
        <v>12488</v>
      </c>
      <c r="I3454" s="1" t="s">
        <v>50</v>
      </c>
      <c r="J3454" s="1">
        <f>IF(K3454="URBAN",1,IF(K3454="SUBURBAN",2,IF(K3454="RURAL",3,"")))</f>
        <v>1</v>
      </c>
      <c r="K3454" s="1" t="s">
        <v>42</v>
      </c>
      <c r="L3454" s="18">
        <v>46082</v>
      </c>
      <c r="M3454" s="49">
        <v>0.625</v>
      </c>
      <c r="N3454" s="18">
        <v>46083</v>
      </c>
      <c r="O3454" s="56">
        <v>0.5</v>
      </c>
      <c r="P3454" s="31" t="str">
        <f>TEXT($L3454, "dddd")</f>
        <v>Sunday</v>
      </c>
      <c r="Q3454" s="39" t="s">
        <v>207</v>
      </c>
      <c r="R3454" s="39">
        <v>2201</v>
      </c>
      <c r="S3454" s="1" t="str">
        <f>IF(OR(MONTH(L3454)=12, MONTH(L3454)&lt;=5), "Dry Season", "Wet Season")</f>
        <v>Dry Season</v>
      </c>
      <c r="T3454" s="1">
        <v>1</v>
      </c>
      <c r="U3454" s="1">
        <v>0</v>
      </c>
      <c r="V3454" s="1">
        <v>0</v>
      </c>
      <c r="W3454" s="2">
        <f>IF(ISNUMBER(SEARCH("N/A", X3454)), 0, 1)</f>
        <v>0</v>
      </c>
      <c r="X3454" s="1" t="s">
        <v>44</v>
      </c>
      <c r="Y3454" s="1"/>
      <c r="Z3454" s="1"/>
      <c r="AA3454" s="11" cm="1">
        <f t="array" ref="AA3454">IF(ISBLANK(Y3454), 0, VINCentyInvDistance(F3454,G3454,Y3454,Z3454))</f>
        <v>0</v>
      </c>
      <c r="AB3454" s="1">
        <v>0</v>
      </c>
      <c r="AC3454" s="1">
        <v>7.6</v>
      </c>
      <c r="AD3454" s="1">
        <v>0</v>
      </c>
      <c r="AE3454" s="1">
        <v>1700</v>
      </c>
      <c r="AF3454" s="1">
        <v>1</v>
      </c>
      <c r="AG3454" s="1" t="s">
        <v>68</v>
      </c>
      <c r="AH3454" s="1" t="str">
        <f>TRIM(MID(SUBSTITUTE($H3454,",",REPT(" ",200)),(LEN($H3454)-LEN(SUBSTITUTE($H3454,",",""))-3)*200+1,200))</f>
        <v>Capital District</v>
      </c>
      <c r="AI3454" s="1" t="s">
        <v>54</v>
      </c>
      <c r="AJ3454" s="1" t="s">
        <v>55</v>
      </c>
      <c r="AL3454" s="1">
        <v>4</v>
      </c>
      <c r="AM3454" s="1" t="s">
        <v>12492</v>
      </c>
    </row>
    <row r="3455" spans="1:39" ht="12.75" customHeight="1">
      <c r="A3455" s="1"/>
      <c r="B3455" s="1" t="s">
        <v>12493</v>
      </c>
      <c r="C3455" s="1" t="s">
        <v>12554</v>
      </c>
      <c r="D3455" s="3" t="str">
        <f ca="1">IFERROR(__xludf.DUMMYFUNCTION("PROPER(REGEXEXTRACT(B3322, ""(?:https?:\/\/)?(?:www\.)?([a-zA-Z0-9-]+)\.""))"),"Skyscanner")</f>
        <v>Skyscanner</v>
      </c>
      <c r="E3455" s="1" t="s">
        <v>12511</v>
      </c>
      <c r="F3455" s="1">
        <v>14.577655</v>
      </c>
      <c r="G3455" s="1">
        <v>120.979527</v>
      </c>
      <c r="H3455" s="1" t="s">
        <v>12496</v>
      </c>
      <c r="I3455" s="1" t="s">
        <v>50</v>
      </c>
      <c r="J3455" s="1">
        <f>IF(K3455="URBAN",1,IF(K3455="SUBURBAN",2,IF(K3455="RURAL",3,"")))</f>
        <v>1</v>
      </c>
      <c r="K3455" s="1" t="s">
        <v>42</v>
      </c>
      <c r="L3455" s="18">
        <v>46082</v>
      </c>
      <c r="M3455" s="49">
        <v>0.58333333333333337</v>
      </c>
      <c r="N3455" s="18">
        <v>46083</v>
      </c>
      <c r="O3455" s="56">
        <v>0.5</v>
      </c>
      <c r="P3455" s="31" t="str">
        <f>TEXT($L3455, "dddd")</f>
        <v>Sunday</v>
      </c>
      <c r="Q3455" s="39" t="s">
        <v>111</v>
      </c>
      <c r="R3455" s="39">
        <v>2072</v>
      </c>
      <c r="S3455" s="1" t="str">
        <f>IF(OR(MONTH(L3455)=12, MONTH(L3455)&lt;=5), "Dry Season", "Wet Season")</f>
        <v>Dry Season</v>
      </c>
      <c r="T3455" s="1">
        <v>1</v>
      </c>
      <c r="U3455" s="1">
        <v>1</v>
      </c>
      <c r="V3455" s="1">
        <v>0</v>
      </c>
      <c r="W3455" s="2">
        <f>IF(ISNUMBER(SEARCH("N/A", X3455)), 0, 1)</f>
        <v>0</v>
      </c>
      <c r="X3455" s="1" t="s">
        <v>44</v>
      </c>
      <c r="Y3455" s="1"/>
      <c r="Z3455" s="1"/>
      <c r="AA3455" s="11" cm="1">
        <f t="array" ref="AA3455">IF(ISBLANK(Y3455), 0, VINCentyInvDistance(F3455,G3455,Y3455,Z3455))</f>
        <v>0</v>
      </c>
      <c r="AB3455" s="1">
        <v>0</v>
      </c>
      <c r="AC3455" s="1">
        <v>8.8000000000000007</v>
      </c>
      <c r="AD3455" s="1">
        <v>4.2</v>
      </c>
      <c r="AE3455" s="1">
        <v>988</v>
      </c>
      <c r="AF3455" s="1">
        <v>1</v>
      </c>
      <c r="AG3455" s="1" t="s">
        <v>68</v>
      </c>
      <c r="AH3455" s="1" t="str">
        <f>TRIM(MID(SUBSTITUTE($H3455,",",REPT(" ",200)),(LEN($H3455)-LEN(SUBSTITUTE($H3455,",",""))-3)*200+1,200))</f>
        <v>Capital District</v>
      </c>
      <c r="AI3455" s="1" t="s">
        <v>54</v>
      </c>
      <c r="AJ3455" s="1" t="s">
        <v>55</v>
      </c>
      <c r="AK3455" t="s">
        <v>12497</v>
      </c>
      <c r="AL3455" s="1">
        <v>3</v>
      </c>
      <c r="AM3455" s="1" t="s">
        <v>12498</v>
      </c>
    </row>
    <row r="3456" spans="1:39" ht="12.75" customHeight="1">
      <c r="A3456" s="1"/>
      <c r="B3456" s="1" t="s">
        <v>12540</v>
      </c>
      <c r="C3456" s="1" t="s">
        <v>12555</v>
      </c>
      <c r="D3456" s="3" t="str">
        <f ca="1">IFERROR(__xludf.DUMMYFUNCTION("PROPER(REGEXEXTRACT(B3323, ""(?:https?:\/\/)?(?:www\.)?([a-zA-Z0-9-]+)\.""))"),"Skyscanner")</f>
        <v>Skyscanner</v>
      </c>
      <c r="E3456" s="1" t="s">
        <v>12495</v>
      </c>
      <c r="F3456" s="1">
        <v>14.419305</v>
      </c>
      <c r="G3456" s="1">
        <v>121.042565</v>
      </c>
      <c r="H3456" s="1" t="s">
        <v>12556</v>
      </c>
      <c r="I3456" s="1" t="s">
        <v>50</v>
      </c>
      <c r="J3456" s="1">
        <f>IF(K3456="URBAN",1,IF(K3456="SUBURBAN",2,IF(K3456="RURAL",3,"")))</f>
        <v>1</v>
      </c>
      <c r="K3456" s="1" t="s">
        <v>42</v>
      </c>
      <c r="L3456" s="18">
        <v>46082</v>
      </c>
      <c r="M3456" s="49">
        <v>0.58333333333333337</v>
      </c>
      <c r="N3456" s="18">
        <v>46083</v>
      </c>
      <c r="O3456" s="56">
        <v>0.45833333333333331</v>
      </c>
      <c r="P3456" s="31" t="str">
        <f>TEXT($L3456, "dddd")</f>
        <v>Sunday</v>
      </c>
      <c r="Q3456" s="39" t="s">
        <v>207</v>
      </c>
      <c r="R3456" s="39">
        <v>3909</v>
      </c>
      <c r="S3456" s="1" t="str">
        <f>IF(OR(MONTH(L3456)=12, MONTH(L3456)&lt;=5), "Dry Season", "Wet Season")</f>
        <v>Dry Season</v>
      </c>
      <c r="T3456" s="1">
        <v>1</v>
      </c>
      <c r="U3456" s="1">
        <v>0</v>
      </c>
      <c r="V3456" s="1">
        <v>0</v>
      </c>
      <c r="W3456" s="2">
        <f>IF(ISNUMBER(SEARCH("N/A", X3456)), 0, 1)</f>
        <v>1</v>
      </c>
      <c r="X3456" s="1" t="s">
        <v>2500</v>
      </c>
      <c r="Y3456" s="1">
        <v>14.5530822</v>
      </c>
      <c r="Z3456" s="1">
        <v>121.021794</v>
      </c>
      <c r="AA3456" s="11" cm="1">
        <f t="array" ref="AA3456">IF(ISBLANK(Y3456), 0, VINCentyInvDistance(F3456,G3456,Y3456,Z3456))</f>
        <v>14970.02861452748</v>
      </c>
      <c r="AB3456" s="1">
        <v>0</v>
      </c>
      <c r="AC3456" s="1">
        <v>7.2</v>
      </c>
      <c r="AD3456" s="1">
        <v>4.5</v>
      </c>
      <c r="AE3456" s="1">
        <v>1537</v>
      </c>
      <c r="AF3456" s="1">
        <v>1</v>
      </c>
      <c r="AG3456" s="1" t="s">
        <v>2501</v>
      </c>
      <c r="AH3456" s="1" t="s">
        <v>2501</v>
      </c>
      <c r="AI3456" s="1" t="str">
        <f>TRIM(MID(SUBSTITUTE($H3456,",",REPT(" ",200)),(LEN($H3456)-LEN(SUBSTITUTE($H3456,",",""))-2)*200+1,200))</f>
        <v>Metro Manila</v>
      </c>
      <c r="AJ3456" s="1" t="s">
        <v>55</v>
      </c>
      <c r="AK3456" t="s">
        <v>17484</v>
      </c>
      <c r="AL3456" s="2">
        <v>0</v>
      </c>
      <c r="AM3456" s="1"/>
    </row>
    <row r="3457" spans="1:39" ht="12.75" customHeight="1">
      <c r="A3457" s="1"/>
      <c r="B3457" s="1" t="s">
        <v>6721</v>
      </c>
      <c r="C3457" s="1" t="s">
        <v>12558</v>
      </c>
      <c r="D3457" s="3" t="str">
        <f ca="1">IFERROR(__xludf.DUMMYFUNCTION("PROPER(REGEXEXTRACT(B3325, ""(?:https?:\/\/)?(?:www\.)?([a-zA-Z0-9-]+)\.""))"),"Skyscanner")</f>
        <v>Skyscanner</v>
      </c>
      <c r="E3457" s="1" t="s">
        <v>12503</v>
      </c>
      <c r="F3457" s="1">
        <v>14.564830000000001</v>
      </c>
      <c r="G3457" s="1">
        <v>121.02916500000001</v>
      </c>
      <c r="H3457" s="1" t="s">
        <v>12504</v>
      </c>
      <c r="I3457" s="1" t="s">
        <v>50</v>
      </c>
      <c r="J3457" s="1">
        <f>IF(K3457="URBAN",1,IF(K3457="SUBURBAN",2,IF(K3457="RURAL",3,"")))</f>
        <v>1</v>
      </c>
      <c r="K3457" s="1" t="s">
        <v>42</v>
      </c>
      <c r="L3457" s="18">
        <v>46082</v>
      </c>
      <c r="M3457" s="49">
        <v>0.58333333333333337</v>
      </c>
      <c r="N3457" s="18">
        <v>46083</v>
      </c>
      <c r="O3457" s="56">
        <v>0.5</v>
      </c>
      <c r="P3457" s="31" t="str">
        <f>TEXT($L3457, "dddd")</f>
        <v>Sunday</v>
      </c>
      <c r="Q3457" s="39" t="s">
        <v>111</v>
      </c>
      <c r="R3457" s="39">
        <v>7430</v>
      </c>
      <c r="S3457" s="1" t="str">
        <f>IF(OR(MONTH(L3457)=12, MONTH(L3457)&lt;=5), "Dry Season", "Wet Season")</f>
        <v>Dry Season</v>
      </c>
      <c r="T3457" s="1">
        <v>1</v>
      </c>
      <c r="U3457" s="1">
        <v>1</v>
      </c>
      <c r="V3457" s="1">
        <v>0</v>
      </c>
      <c r="W3457" s="2">
        <f>IF(ISNUMBER(SEARCH("N/A", X3457)), 0, 1)</f>
        <v>1</v>
      </c>
      <c r="X3457" s="1" t="s">
        <v>4921</v>
      </c>
      <c r="Y3457" s="1">
        <v>14.587324199999999</v>
      </c>
      <c r="Z3457" s="1">
        <v>121.1046393</v>
      </c>
      <c r="AA3457" s="11" cm="1">
        <f t="array" ref="AA3457">IF(ISBLANK(Y3457), 0, VINCentyInvDistance(F3457,G3457,Y3457,Z3457))</f>
        <v>8505.3655082620062</v>
      </c>
      <c r="AB3457" s="1">
        <v>0</v>
      </c>
      <c r="AC3457" s="1">
        <v>8.4</v>
      </c>
      <c r="AD3457" s="1">
        <v>4.4000000000000004</v>
      </c>
      <c r="AE3457" s="1">
        <v>1577</v>
      </c>
      <c r="AF3457" s="1">
        <v>1</v>
      </c>
      <c r="AG3457" s="1" t="s">
        <v>6725</v>
      </c>
      <c r="AH3457" s="1" t="s">
        <v>6726</v>
      </c>
      <c r="AI3457" s="1" t="str">
        <f>TRIM(MID(SUBSTITUTE($H3457,",",REPT(" ",200)),(LEN($H3457)-LEN(SUBSTITUTE($H3457,",",""))-2)*200+1,200))</f>
        <v>Metro Manila</v>
      </c>
      <c r="AJ3457" s="1" t="s">
        <v>55</v>
      </c>
      <c r="AK3457" t="s">
        <v>17063</v>
      </c>
      <c r="AL3457" s="2">
        <v>0</v>
      </c>
      <c r="AM3457" s="1"/>
    </row>
    <row r="3458" spans="1:39" ht="12.75" customHeight="1">
      <c r="A3458" s="1"/>
      <c r="B3458" s="1" t="s">
        <v>12505</v>
      </c>
      <c r="C3458" s="1" t="s">
        <v>12559</v>
      </c>
      <c r="D3458" s="3" t="str">
        <f ca="1">IFERROR(__xludf.DUMMYFUNCTION("PROPER(REGEXEXTRACT(B3326, ""(?:https?:\/\/)?(?:www\.)?([a-zA-Z0-9-]+)\.""))"),"Skyscanner")</f>
        <v>Skyscanner</v>
      </c>
      <c r="E3458" s="1" t="s">
        <v>12507</v>
      </c>
      <c r="F3458" s="1">
        <v>14.635222000000001</v>
      </c>
      <c r="G3458" s="1">
        <v>121.034352</v>
      </c>
      <c r="H3458" s="1" t="s">
        <v>12508</v>
      </c>
      <c r="I3458" s="1" t="s">
        <v>50</v>
      </c>
      <c r="J3458" s="1">
        <f>IF(K3458="URBAN",1,IF(K3458="SUBURBAN",2,IF(K3458="RURAL",3,"")))</f>
        <v>1</v>
      </c>
      <c r="K3458" s="1" t="s">
        <v>42</v>
      </c>
      <c r="L3458" s="18">
        <v>46082</v>
      </c>
      <c r="M3458" s="49">
        <v>0.58333333333333337</v>
      </c>
      <c r="N3458" s="18">
        <v>46083</v>
      </c>
      <c r="O3458" s="56">
        <v>0.5</v>
      </c>
      <c r="P3458" s="31" t="str">
        <f>TEXT($L3458, "dddd")</f>
        <v>Sunday</v>
      </c>
      <c r="Q3458" s="39" t="s">
        <v>207</v>
      </c>
      <c r="R3458" s="39">
        <v>6180</v>
      </c>
      <c r="S3458" s="1" t="str">
        <f>IF(OR(MONTH(L3458)=12, MONTH(L3458)&lt;=5), "Dry Season", "Wet Season")</f>
        <v>Dry Season</v>
      </c>
      <c r="T3458" s="1">
        <v>1</v>
      </c>
      <c r="U3458" s="1">
        <v>0</v>
      </c>
      <c r="V3458" s="1">
        <v>1</v>
      </c>
      <c r="W3458" s="2">
        <f>IF(ISNUMBER(SEARCH("N/A", X3458)), 0, 1)</f>
        <v>1</v>
      </c>
      <c r="X3458" s="1" t="s">
        <v>2500</v>
      </c>
      <c r="Y3458" s="1">
        <v>14.5530822</v>
      </c>
      <c r="Z3458" s="1">
        <v>121.021794</v>
      </c>
      <c r="AA3458" s="11" cm="1">
        <f t="array" ref="AA3458">IF(ISBLANK(Y3458), 0, VINCentyInvDistance(F3458,G3458,Y3458,Z3458))</f>
        <v>9188.5219375809884</v>
      </c>
      <c r="AB3458" s="1">
        <v>0</v>
      </c>
      <c r="AC3458" s="1">
        <v>9.1999999999999993</v>
      </c>
      <c r="AD3458" s="1">
        <v>4.3</v>
      </c>
      <c r="AE3458" s="1">
        <v>3555</v>
      </c>
      <c r="AF3458" s="1">
        <v>1</v>
      </c>
      <c r="AG3458" s="1" t="s">
        <v>2501</v>
      </c>
      <c r="AH3458" s="1" t="s">
        <v>2501</v>
      </c>
      <c r="AI3458" s="1" t="str">
        <f>TRIM(MID(SUBSTITUTE($H3458,",",REPT(" ",200)),(LEN($H3458)-LEN(SUBSTITUTE($H3458,",",""))-2)*200+1,200))</f>
        <v>Metro Manila</v>
      </c>
      <c r="AJ3458" s="1" t="s">
        <v>55</v>
      </c>
      <c r="AK3458" t="s">
        <v>16934</v>
      </c>
      <c r="AL3458" s="2">
        <v>0</v>
      </c>
      <c r="AM3458" s="1"/>
    </row>
    <row r="3459" spans="1:39" ht="12.75" customHeight="1">
      <c r="A3459" s="1"/>
      <c r="B3459" s="1" t="s">
        <v>12509</v>
      </c>
      <c r="C3459" s="1" t="s">
        <v>12560</v>
      </c>
      <c r="D3459" s="3" t="str">
        <f ca="1">IFERROR(__xludf.DUMMYFUNCTION("PROPER(REGEXEXTRACT(B3327, ""(?:https?:\/\/)?(?:www\.)?([a-zA-Z0-9-]+)\.""))"),"Skyscanner")</f>
        <v>Skyscanner</v>
      </c>
      <c r="E3459" s="1" t="s">
        <v>12515</v>
      </c>
      <c r="F3459" s="1">
        <v>14.53205</v>
      </c>
      <c r="G3459" s="1">
        <v>120.98052</v>
      </c>
      <c r="H3459" s="1" t="s">
        <v>12542</v>
      </c>
      <c r="I3459" s="1" t="s">
        <v>50</v>
      </c>
      <c r="J3459" s="1">
        <f>IF(K3459="URBAN",1,IF(K3459="SUBURBAN",2,IF(K3459="RURAL",3,"")))</f>
        <v>1</v>
      </c>
      <c r="K3459" s="1" t="s">
        <v>42</v>
      </c>
      <c r="L3459" s="18">
        <v>46082</v>
      </c>
      <c r="M3459" s="49">
        <v>0.625</v>
      </c>
      <c r="N3459" s="18">
        <v>46083</v>
      </c>
      <c r="O3459" s="56">
        <v>0.5</v>
      </c>
      <c r="P3459" s="31" t="str">
        <f>TEXT($L3459, "dddd")</f>
        <v>Sunday</v>
      </c>
      <c r="Q3459" s="39" t="s">
        <v>111</v>
      </c>
      <c r="R3459" s="39">
        <v>12177</v>
      </c>
      <c r="S3459" s="1" t="str">
        <f>IF(OR(MONTH(L3459)=12, MONTH(L3459)&lt;=5), "Dry Season", "Wet Season")</f>
        <v>Dry Season</v>
      </c>
      <c r="T3459" s="1">
        <v>1</v>
      </c>
      <c r="U3459" s="1">
        <v>1</v>
      </c>
      <c r="V3459" s="1">
        <v>1</v>
      </c>
      <c r="W3459" s="2">
        <f>IF(ISNUMBER(SEARCH("N/A", X3459)), 0, 1)</f>
        <v>1</v>
      </c>
      <c r="X3459" s="1" t="s">
        <v>1174</v>
      </c>
      <c r="Y3459" s="1">
        <v>14.589843999999999</v>
      </c>
      <c r="Z3459" s="1">
        <v>121.060554</v>
      </c>
      <c r="AA3459" s="11" cm="1">
        <f t="array" ref="AA3459">IF(ISBLANK(Y3459), 0, VINCentyInvDistance(F3459,G3459,Y3459,Z3459))</f>
        <v>10736.922440395942</v>
      </c>
      <c r="AB3459" s="1">
        <v>1</v>
      </c>
      <c r="AC3459" s="1">
        <v>8.8000000000000007</v>
      </c>
      <c r="AD3459" s="1">
        <v>4.5999999999999996</v>
      </c>
      <c r="AE3459" s="1">
        <v>1104</v>
      </c>
      <c r="AF3459" s="1">
        <v>1</v>
      </c>
      <c r="AG3459" s="1" t="s">
        <v>1180</v>
      </c>
      <c r="AH3459" s="1" t="s">
        <v>562</v>
      </c>
      <c r="AI3459" s="1" t="str">
        <f>TRIM(MID(SUBSTITUTE($H3459,",",REPT(" ",200)),(LEN($H3459)-LEN(SUBSTITUTE($H3459,",",""))-2)*200+1,200))</f>
        <v>Metro Manila</v>
      </c>
      <c r="AJ3459" s="1" t="s">
        <v>55</v>
      </c>
      <c r="AK3459" t="s">
        <v>17479</v>
      </c>
      <c r="AL3459" s="2">
        <v>0</v>
      </c>
      <c r="AM3459" s="1"/>
    </row>
    <row r="3460" spans="1:39" ht="12.75" customHeight="1">
      <c r="A3460" s="1"/>
      <c r="B3460" s="1" t="s">
        <v>12517</v>
      </c>
      <c r="C3460" s="1" t="s">
        <v>12561</v>
      </c>
      <c r="D3460" s="3" t="str">
        <f ca="1">IFERROR(__xludf.DUMMYFUNCTION("PROPER(REGEXEXTRACT(B3328, ""(?:https?:\/\/)?(?:www\.)?([a-zA-Z0-9-]+)\.""))"),"Skyscanner")</f>
        <v>Skyscanner</v>
      </c>
      <c r="E3460" s="1" t="s">
        <v>12519</v>
      </c>
      <c r="F3460" s="1">
        <v>10.308009</v>
      </c>
      <c r="G3460" s="1">
        <v>123.89406200000001</v>
      </c>
      <c r="H3460" s="1" t="s">
        <v>12520</v>
      </c>
      <c r="I3460" s="1" t="s">
        <v>50</v>
      </c>
      <c r="J3460" s="1">
        <f>IF(K3460="URBAN",1,IF(K3460="SUBURBAN",2,IF(K3460="RURAL",3,"")))</f>
        <v>1</v>
      </c>
      <c r="K3460" s="1" t="s">
        <v>42</v>
      </c>
      <c r="L3460" s="18">
        <v>46082</v>
      </c>
      <c r="M3460" s="49">
        <v>0.625</v>
      </c>
      <c r="N3460" s="18">
        <v>46083</v>
      </c>
      <c r="O3460" s="56">
        <v>0.5</v>
      </c>
      <c r="P3460" s="31" t="str">
        <f>TEXT($L3460, "dddd")</f>
        <v>Sunday</v>
      </c>
      <c r="Q3460" s="39" t="s">
        <v>531</v>
      </c>
      <c r="R3460" s="39">
        <v>2715</v>
      </c>
      <c r="S3460" s="1" t="str">
        <f>IF(OR(MONTH(L3460)=12, MONTH(L3460)&lt;=5), "Dry Season", "Wet Season")</f>
        <v>Dry Season</v>
      </c>
      <c r="T3460" s="1">
        <v>1</v>
      </c>
      <c r="U3460" s="1">
        <v>1</v>
      </c>
      <c r="V3460" s="1">
        <v>0</v>
      </c>
      <c r="W3460" s="2">
        <f>IF(ISNUMBER(SEARCH("N/A", X3460)), 0, 1)</f>
        <v>1</v>
      </c>
      <c r="X3460" s="1" t="s">
        <v>124</v>
      </c>
      <c r="Y3460" s="1">
        <v>14.5352172</v>
      </c>
      <c r="Z3460" s="1">
        <v>120.9819432</v>
      </c>
      <c r="AA3460" s="11" cm="1">
        <f t="array" ref="AA3460">IF(ISBLANK(Y3460), 0, VINCentyInvDistance(F3460,G3460,Y3460,Z3460))</f>
        <v>564705.59512279835</v>
      </c>
      <c r="AB3460" s="1">
        <v>1</v>
      </c>
      <c r="AC3460" s="1">
        <v>9.4</v>
      </c>
      <c r="AD3460" s="1">
        <v>3.7</v>
      </c>
      <c r="AE3460" s="1">
        <v>5606</v>
      </c>
      <c r="AF3460" s="1">
        <v>1</v>
      </c>
      <c r="AG3460" s="1" t="s">
        <v>159</v>
      </c>
      <c r="AH3460" s="1" t="s">
        <v>160</v>
      </c>
      <c r="AI3460" s="1" t="str">
        <f>TRIM(MID(SUBSTITUTE($H3460,",",REPT(" ",200)),(LEN($H3460)-LEN(SUBSTITUTE($H3460,",",""))-2)*200+1,200))</f>
        <v>Central Visayas</v>
      </c>
      <c r="AJ3460" s="1" t="s">
        <v>55</v>
      </c>
      <c r="AK3460" t="s">
        <v>17480</v>
      </c>
      <c r="AL3460" s="2">
        <v>0</v>
      </c>
      <c r="AM3460" s="1"/>
    </row>
    <row r="3461" spans="1:39" ht="12.75" customHeight="1">
      <c r="A3461" s="1"/>
      <c r="B3461" s="1" t="s">
        <v>12564</v>
      </c>
      <c r="C3461" s="1" t="s">
        <v>12565</v>
      </c>
      <c r="D3461" s="3" t="str">
        <f ca="1">IFERROR(__xludf.DUMMYFUNCTION("PROPER(REGEXEXTRACT(B3330, ""(?:https?:\/\/)?(?:www\.)?([a-zA-Z0-9-]+)\.""))"),"Skyscanner")</f>
        <v>Skyscanner</v>
      </c>
      <c r="E3461" s="1" t="s">
        <v>12463</v>
      </c>
      <c r="F3461" s="1">
        <v>14.565340000000001</v>
      </c>
      <c r="G3461" s="1">
        <v>120.98502999999999</v>
      </c>
      <c r="H3461" s="1" t="s">
        <v>12566</v>
      </c>
      <c r="I3461" s="1" t="s">
        <v>50</v>
      </c>
      <c r="J3461" s="1">
        <f>IF(K3461="URBAN",1,IF(K3461="SUBURBAN",2,IF(K3461="RURAL",3,"")))</f>
        <v>1</v>
      </c>
      <c r="K3461" s="1" t="s">
        <v>42</v>
      </c>
      <c r="L3461" s="18">
        <v>46082</v>
      </c>
      <c r="M3461" s="49">
        <v>0.58333333333333337</v>
      </c>
      <c r="N3461" s="18">
        <v>46083</v>
      </c>
      <c r="O3461" s="56">
        <v>0.5</v>
      </c>
      <c r="P3461" s="31" t="str">
        <f>TEXT($L3461, "dddd")</f>
        <v>Sunday</v>
      </c>
      <c r="Q3461" s="39" t="s">
        <v>111</v>
      </c>
      <c r="R3461" s="39">
        <v>7992</v>
      </c>
      <c r="S3461" s="1" t="str">
        <f>IF(OR(MONTH(L3461)=12, MONTH(L3461)&lt;=5), "Dry Season", "Wet Season")</f>
        <v>Dry Season</v>
      </c>
      <c r="T3461" s="1">
        <v>1</v>
      </c>
      <c r="U3461" s="1">
        <v>0</v>
      </c>
      <c r="V3461" s="1">
        <v>1</v>
      </c>
      <c r="W3461" s="2">
        <f>IF(ISNUMBER(SEARCH("N/A", X3461)), 0, 1)</f>
        <v>0</v>
      </c>
      <c r="X3461" s="1" t="s">
        <v>44</v>
      </c>
      <c r="Y3461" s="1"/>
      <c r="Z3461" s="1"/>
      <c r="AA3461" s="11" cm="1">
        <f t="array" ref="AA3461">IF(ISBLANK(Y3461), 0, VINCentyInvDistance(F3461,G3461,Y3461,Z3461))</f>
        <v>0</v>
      </c>
      <c r="AB3461" s="1">
        <v>0</v>
      </c>
      <c r="AC3461" s="1">
        <v>9.6</v>
      </c>
      <c r="AD3461" s="1">
        <v>4.5</v>
      </c>
      <c r="AE3461" s="1">
        <v>1653</v>
      </c>
      <c r="AF3461" s="1">
        <v>1</v>
      </c>
      <c r="AG3461" s="1" t="s">
        <v>68</v>
      </c>
      <c r="AH3461" s="1" t="str">
        <f>TRIM(MID(SUBSTITUTE($H3461,",",REPT(" ",200)),(LEN($H3461)-LEN(SUBSTITUTE($H3461,",",""))-3)*200+1,200))</f>
        <v>Capital District</v>
      </c>
      <c r="AI3461" s="1" t="s">
        <v>54</v>
      </c>
      <c r="AJ3461" s="1" t="s">
        <v>55</v>
      </c>
      <c r="AK3461" t="s">
        <v>17485</v>
      </c>
      <c r="AL3461" s="1">
        <v>5</v>
      </c>
      <c r="AM3461" s="1" t="s">
        <v>12567</v>
      </c>
    </row>
    <row r="3462" spans="1:39" ht="12.75" customHeight="1">
      <c r="A3462" s="1"/>
      <c r="B3462" s="1" t="s">
        <v>12465</v>
      </c>
      <c r="C3462" s="1" t="s">
        <v>12568</v>
      </c>
      <c r="D3462" s="3" t="str">
        <f ca="1">IFERROR(__xludf.DUMMYFUNCTION("PROPER(REGEXEXTRACT(B3331, ""(?:https?:\/\/)?(?:www\.)?([a-zA-Z0-9-]+)\.""))"),"Skyscanner")</f>
        <v>Skyscanner</v>
      </c>
      <c r="E3462" s="1" t="s">
        <v>11138</v>
      </c>
      <c r="F3462" s="1">
        <v>14.57217</v>
      </c>
      <c r="G3462" s="1">
        <v>120.98227</v>
      </c>
      <c r="H3462" s="1" t="s">
        <v>12464</v>
      </c>
      <c r="I3462" s="1" t="s">
        <v>50</v>
      </c>
      <c r="J3462" s="1">
        <f>IF(K3462="URBAN",1,IF(K3462="SUBURBAN",2,IF(K3462="RURAL",3,"")))</f>
        <v>1</v>
      </c>
      <c r="K3462" s="1" t="s">
        <v>42</v>
      </c>
      <c r="L3462" s="18">
        <v>46082</v>
      </c>
      <c r="M3462" s="49">
        <v>0.58333333333333337</v>
      </c>
      <c r="N3462" s="18">
        <v>46083</v>
      </c>
      <c r="O3462" s="56">
        <v>0.5</v>
      </c>
      <c r="P3462" s="31" t="str">
        <f>TEXT($L3462, "dddd")</f>
        <v>Sunday</v>
      </c>
      <c r="Q3462" s="39" t="s">
        <v>531</v>
      </c>
      <c r="R3462" s="39">
        <v>9500</v>
      </c>
      <c r="S3462" s="1" t="str">
        <f>IF(OR(MONTH(L3462)=12, MONTH(L3462)&lt;=5), "Dry Season", "Wet Season")</f>
        <v>Dry Season</v>
      </c>
      <c r="T3462" s="1">
        <v>1</v>
      </c>
      <c r="U3462" s="1">
        <v>0</v>
      </c>
      <c r="V3462" s="1">
        <v>0</v>
      </c>
      <c r="W3462" s="2">
        <f>IF(ISNUMBER(SEARCH("N/A", X3462)), 0, 1)</f>
        <v>0</v>
      </c>
      <c r="X3462" s="1" t="s">
        <v>44</v>
      </c>
      <c r="Y3462" s="1"/>
      <c r="Z3462" s="1"/>
      <c r="AA3462" s="11" cm="1">
        <f t="array" ref="AA3462">IF(ISBLANK(Y3462), 0, VINCentyInvDistance(F3462,G3462,Y3462,Z3462))</f>
        <v>0</v>
      </c>
      <c r="AB3462" s="1">
        <v>0</v>
      </c>
      <c r="AC3462" s="1">
        <v>8.8000000000000007</v>
      </c>
      <c r="AD3462" s="1">
        <v>4.5999999999999996</v>
      </c>
      <c r="AE3462" s="1">
        <v>4330</v>
      </c>
      <c r="AF3462" s="1">
        <v>1</v>
      </c>
      <c r="AG3462" s="1" t="s">
        <v>68</v>
      </c>
      <c r="AH3462" s="1" t="str">
        <f>TRIM(MID(SUBSTITUTE($H3462,",",REPT(" ",200)),(LEN($H3462)-LEN(SUBSTITUTE($H3462,",",""))-3)*200+1,200))</f>
        <v>Capital District</v>
      </c>
      <c r="AI3462" s="1" t="s">
        <v>54</v>
      </c>
      <c r="AJ3462" s="1" t="s">
        <v>55</v>
      </c>
      <c r="AK3462" t="s">
        <v>17474</v>
      </c>
      <c r="AL3462" s="1">
        <v>5</v>
      </c>
      <c r="AM3462" s="1" t="s">
        <v>12467</v>
      </c>
    </row>
    <row r="3463" spans="1:39" ht="12.75" customHeight="1">
      <c r="A3463" s="1"/>
      <c r="B3463" s="1" t="s">
        <v>11139</v>
      </c>
      <c r="C3463" s="1" t="s">
        <v>12569</v>
      </c>
      <c r="D3463" s="3" t="str">
        <f ca="1">IFERROR(__xludf.DUMMYFUNCTION("PROPER(REGEXEXTRACT(B3332, ""(?:https?:\/\/)?(?:www\.)?([a-zA-Z0-9-]+)\.""))"),"Google")</f>
        <v>Google</v>
      </c>
      <c r="E3463" s="1" t="s">
        <v>12469</v>
      </c>
      <c r="F3463" s="1">
        <v>14.583273</v>
      </c>
      <c r="G3463" s="1">
        <v>120.97394</v>
      </c>
      <c r="H3463" s="1" t="s">
        <v>6758</v>
      </c>
      <c r="I3463" s="1" t="s">
        <v>50</v>
      </c>
      <c r="J3463" s="1">
        <f>IF(K3463="URBAN",1,IF(K3463="SUBURBAN",2,IF(K3463="RURAL",3,"")))</f>
        <v>1</v>
      </c>
      <c r="K3463" s="1" t="s">
        <v>42</v>
      </c>
      <c r="L3463" s="18">
        <v>46082</v>
      </c>
      <c r="M3463" s="49">
        <v>0.625</v>
      </c>
      <c r="N3463" s="18">
        <v>46083</v>
      </c>
      <c r="O3463" s="56">
        <v>0.5</v>
      </c>
      <c r="P3463" s="31" t="str">
        <f>TEXT($L3463, "dddd")</f>
        <v>Sunday</v>
      </c>
      <c r="Q3463" s="39" t="s">
        <v>111</v>
      </c>
      <c r="R3463" s="39">
        <v>4674</v>
      </c>
      <c r="S3463" s="1" t="str">
        <f>IF(OR(MONTH(L3463)=12, MONTH(L3463)&lt;=5), "Dry Season", "Wet Season")</f>
        <v>Dry Season</v>
      </c>
      <c r="T3463" s="1">
        <v>1</v>
      </c>
      <c r="U3463" s="1">
        <v>0</v>
      </c>
      <c r="V3463" s="1">
        <v>1</v>
      </c>
      <c r="W3463" s="2">
        <f>IF(ISNUMBER(SEARCH("N/A", X3463)), 0, 1)</f>
        <v>0</v>
      </c>
      <c r="X3463" s="1" t="s">
        <v>44</v>
      </c>
      <c r="Y3463" s="1"/>
      <c r="Z3463" s="1"/>
      <c r="AA3463" s="11" cm="1">
        <f t="array" ref="AA3463">IF(ISBLANK(Y3463), 0, VINCentyInvDistance(F3463,G3463,Y3463,Z3463))</f>
        <v>0</v>
      </c>
      <c r="AB3463" s="1">
        <v>0</v>
      </c>
      <c r="AC3463" s="1">
        <v>8.4</v>
      </c>
      <c r="AD3463" s="1">
        <v>0</v>
      </c>
      <c r="AE3463" s="1">
        <v>3800</v>
      </c>
      <c r="AF3463" s="1">
        <v>1</v>
      </c>
      <c r="AG3463" s="1" t="s">
        <v>68</v>
      </c>
      <c r="AH3463" s="1" t="str">
        <f>TRIM(MID(SUBSTITUTE($H3463,",",REPT(" ",200)),(LEN($H3463)-LEN(SUBSTITUTE($H3463,",",""))-3)*200+1,200))</f>
        <v>Capital District</v>
      </c>
      <c r="AI3463" s="1" t="s">
        <v>54</v>
      </c>
      <c r="AJ3463" s="1" t="s">
        <v>55</v>
      </c>
      <c r="AL3463" s="1">
        <v>5</v>
      </c>
      <c r="AM3463" s="1" t="s">
        <v>11142</v>
      </c>
    </row>
    <row r="3464" spans="1:39" ht="12.75" customHeight="1">
      <c r="A3464" s="1"/>
      <c r="B3464" s="1" t="s">
        <v>12479</v>
      </c>
      <c r="C3464" s="1" t="s">
        <v>12572</v>
      </c>
      <c r="D3464" s="3" t="str">
        <f ca="1">IFERROR(__xludf.DUMMYFUNCTION("PROPER(REGEXEXTRACT(B3335, ""(?:https?:\/\/)?(?:www\.)?([a-zA-Z0-9-]+)\.""))"),"Skyscanner")</f>
        <v>Skyscanner</v>
      </c>
      <c r="E3464" s="1" t="s">
        <v>11236</v>
      </c>
      <c r="F3464" s="1">
        <v>14.598158105511599</v>
      </c>
      <c r="G3464" s="1">
        <v>120.91280870574199</v>
      </c>
      <c r="H3464" s="1" t="s">
        <v>11237</v>
      </c>
      <c r="I3464" s="1" t="s">
        <v>50</v>
      </c>
      <c r="J3464" s="1">
        <f>IF(K3464="URBAN",1,IF(K3464="SUBURBAN",2,IF(K3464="RURAL",3,"")))</f>
        <v>1</v>
      </c>
      <c r="K3464" s="1" t="s">
        <v>42</v>
      </c>
      <c r="L3464" s="18">
        <v>46082</v>
      </c>
      <c r="M3464" s="49">
        <v>0.58333333333333337</v>
      </c>
      <c r="N3464" s="18">
        <v>46083</v>
      </c>
      <c r="O3464" s="56">
        <v>0.5</v>
      </c>
      <c r="P3464" s="31" t="str">
        <f>TEXT($L3464, "dddd")</f>
        <v>Sunday</v>
      </c>
      <c r="Q3464" s="39" t="s">
        <v>12573</v>
      </c>
      <c r="R3464" s="39">
        <v>9112</v>
      </c>
      <c r="S3464" s="1" t="str">
        <f>IF(OR(MONTH(L3464)=12, MONTH(L3464)&lt;=5), "Dry Season", "Wet Season")</f>
        <v>Dry Season</v>
      </c>
      <c r="T3464" s="1">
        <v>1</v>
      </c>
      <c r="U3464" s="1">
        <v>0</v>
      </c>
      <c r="V3464" s="1">
        <v>0</v>
      </c>
      <c r="W3464" s="2">
        <f>IF(ISNUMBER(SEARCH("N/A", X3464)), 0, 1)</f>
        <v>1</v>
      </c>
      <c r="X3464" s="1" t="s">
        <v>1174</v>
      </c>
      <c r="Y3464" s="1">
        <v>14.589843999999999</v>
      </c>
      <c r="Z3464" s="1">
        <v>121.060554</v>
      </c>
      <c r="AA3464" s="11" cm="1">
        <f t="array" ref="AA3464">IF(ISBLANK(Y3464), 0, VINCentyInvDistance(F3464,G3464,Y3464,Z3464))</f>
        <v>15946.219223974691</v>
      </c>
      <c r="AB3464" s="1">
        <v>0</v>
      </c>
      <c r="AC3464" s="1">
        <v>8.6</v>
      </c>
      <c r="AD3464" s="1">
        <v>4.5</v>
      </c>
      <c r="AE3464" s="1">
        <v>51</v>
      </c>
      <c r="AF3464" s="1">
        <v>1</v>
      </c>
      <c r="AG3464" s="1" t="s">
        <v>1180</v>
      </c>
      <c r="AH3464" s="1" t="s">
        <v>562</v>
      </c>
      <c r="AI3464" s="1" t="str">
        <f>TRIM(MID(SUBSTITUTE($H3464,",",REPT(" ",200)),(LEN($H3464)-LEN(SUBSTITUTE($H3464,",",""))-2)*200+1,200))</f>
        <v>Capital District</v>
      </c>
      <c r="AJ3464" s="1" t="s">
        <v>55</v>
      </c>
      <c r="AK3464" t="s">
        <v>17477</v>
      </c>
      <c r="AL3464" s="2">
        <v>0</v>
      </c>
      <c r="AM3464" s="1"/>
    </row>
    <row r="3465" spans="1:39" ht="12.75" customHeight="1">
      <c r="A3465" s="1"/>
      <c r="B3465" s="1" t="s">
        <v>12489</v>
      </c>
      <c r="C3465" s="1" t="s">
        <v>12576</v>
      </c>
      <c r="D3465" s="3" t="str">
        <f ca="1">IFERROR(__xludf.DUMMYFUNCTION("PROPER(REGEXEXTRACT(B3338, ""(?:https?:\/\/)?(?:www\.)?([a-zA-Z0-9-]+)\.""))"),"Google")</f>
        <v>Google</v>
      </c>
      <c r="E3465" s="1" t="s">
        <v>12491</v>
      </c>
      <c r="F3465" s="1">
        <v>14.578766999999999</v>
      </c>
      <c r="G3465" s="1">
        <v>120.976202</v>
      </c>
      <c r="H3465" s="1" t="s">
        <v>12488</v>
      </c>
      <c r="I3465" s="1" t="s">
        <v>50</v>
      </c>
      <c r="J3465" s="1">
        <f>IF(K3465="URBAN",1,IF(K3465="SUBURBAN",2,IF(K3465="RURAL",3,"")))</f>
        <v>1</v>
      </c>
      <c r="K3465" s="1" t="s">
        <v>42</v>
      </c>
      <c r="L3465" s="18">
        <v>46082</v>
      </c>
      <c r="M3465" s="49">
        <v>0.625</v>
      </c>
      <c r="N3465" s="18">
        <v>46083</v>
      </c>
      <c r="O3465" s="56">
        <v>0.5</v>
      </c>
      <c r="P3465" s="31" t="str">
        <f>TEXT($L3465, "dddd")</f>
        <v>Sunday</v>
      </c>
      <c r="Q3465" s="39" t="s">
        <v>531</v>
      </c>
      <c r="R3465" s="39">
        <v>2595</v>
      </c>
      <c r="S3465" s="1" t="str">
        <f>IF(OR(MONTH(L3465)=12, MONTH(L3465)&lt;=5), "Dry Season", "Wet Season")</f>
        <v>Dry Season</v>
      </c>
      <c r="T3465" s="1">
        <v>1</v>
      </c>
      <c r="U3465" s="1">
        <v>0</v>
      </c>
      <c r="V3465" s="1">
        <v>0</v>
      </c>
      <c r="W3465" s="2">
        <f>IF(ISNUMBER(SEARCH("N/A", X3465)), 0, 1)</f>
        <v>0</v>
      </c>
      <c r="X3465" s="1" t="s">
        <v>44</v>
      </c>
      <c r="Y3465" s="1"/>
      <c r="Z3465" s="1"/>
      <c r="AA3465" s="11" cm="1">
        <f t="array" ref="AA3465">IF(ISBLANK(Y3465), 0, VINCentyInvDistance(F3465,G3465,Y3465,Z3465))</f>
        <v>0</v>
      </c>
      <c r="AB3465" s="1">
        <v>0</v>
      </c>
      <c r="AC3465" s="1">
        <v>7.6</v>
      </c>
      <c r="AD3465" s="1">
        <v>0</v>
      </c>
      <c r="AE3465" s="1">
        <v>1700</v>
      </c>
      <c r="AF3465" s="1">
        <v>1</v>
      </c>
      <c r="AG3465" s="1" t="s">
        <v>68</v>
      </c>
      <c r="AH3465" s="1" t="str">
        <f>TRIM(MID(SUBSTITUTE($H3465,",",REPT(" ",200)),(LEN($H3465)-LEN(SUBSTITUTE($H3465,",",""))-3)*200+1,200))</f>
        <v>Capital District</v>
      </c>
      <c r="AI3465" s="1" t="s">
        <v>54</v>
      </c>
      <c r="AJ3465" s="1" t="s">
        <v>55</v>
      </c>
      <c r="AL3465" s="1">
        <v>4</v>
      </c>
      <c r="AM3465" s="1" t="s">
        <v>12492</v>
      </c>
    </row>
    <row r="3466" spans="1:39" ht="12.75" customHeight="1">
      <c r="A3466" s="1"/>
      <c r="B3466" s="1" t="s">
        <v>12493</v>
      </c>
      <c r="C3466" s="1" t="s">
        <v>12577</v>
      </c>
      <c r="D3466" s="3" t="str">
        <f ca="1">IFERROR(__xludf.DUMMYFUNCTION("PROPER(REGEXEXTRACT(B3339, ""(?:https?:\/\/)?(?:www\.)?([a-zA-Z0-9-]+)\.""))"),"Skyscanner")</f>
        <v>Skyscanner</v>
      </c>
      <c r="E3466" s="1" t="s">
        <v>12495</v>
      </c>
      <c r="F3466" s="1">
        <v>14.577655</v>
      </c>
      <c r="G3466" s="1">
        <v>120.979527</v>
      </c>
      <c r="H3466" s="1" t="s">
        <v>12496</v>
      </c>
      <c r="I3466" s="1" t="s">
        <v>50</v>
      </c>
      <c r="J3466" s="1">
        <f>IF(K3466="URBAN",1,IF(K3466="SUBURBAN",2,IF(K3466="RURAL",3,"")))</f>
        <v>1</v>
      </c>
      <c r="K3466" s="1" t="s">
        <v>42</v>
      </c>
      <c r="L3466" s="18">
        <v>46082</v>
      </c>
      <c r="M3466" s="49">
        <v>0.58333333333333337</v>
      </c>
      <c r="N3466" s="18">
        <v>46083</v>
      </c>
      <c r="O3466" s="56">
        <v>0.45833333333333331</v>
      </c>
      <c r="P3466" s="31" t="str">
        <f>TEXT($L3466, "dddd")</f>
        <v>Sunday</v>
      </c>
      <c r="Q3466" s="39" t="s">
        <v>111</v>
      </c>
      <c r="R3466" s="39">
        <v>4150</v>
      </c>
      <c r="S3466" s="1" t="str">
        <f>IF(OR(MONTH(L3466)=12, MONTH(L3466)&lt;=5), "Dry Season", "Wet Season")</f>
        <v>Dry Season</v>
      </c>
      <c r="T3466" s="1">
        <v>1</v>
      </c>
      <c r="U3466" s="1">
        <v>0</v>
      </c>
      <c r="V3466" s="1">
        <v>0</v>
      </c>
      <c r="W3466" s="2">
        <f>IF(ISNUMBER(SEARCH("N/A", X3466)), 0, 1)</f>
        <v>0</v>
      </c>
      <c r="X3466" s="1" t="s">
        <v>44</v>
      </c>
      <c r="Y3466" s="1"/>
      <c r="Z3466" s="1"/>
      <c r="AA3466" s="11" cm="1">
        <f t="array" ref="AA3466">IF(ISBLANK(Y3466), 0, VINCentyInvDistance(F3466,G3466,Y3466,Z3466))</f>
        <v>0</v>
      </c>
      <c r="AB3466" s="1">
        <v>0</v>
      </c>
      <c r="AC3466" s="1">
        <v>8.8000000000000007</v>
      </c>
      <c r="AD3466" s="1">
        <v>4.5</v>
      </c>
      <c r="AE3466" s="1">
        <v>988</v>
      </c>
      <c r="AF3466" s="1">
        <v>1</v>
      </c>
      <c r="AG3466" s="1" t="s">
        <v>68</v>
      </c>
      <c r="AH3466" s="1" t="str">
        <f>TRIM(MID(SUBSTITUTE($H3466,",",REPT(" ",200)),(LEN($H3466)-LEN(SUBSTITUTE($H3466,",",""))-3)*200+1,200))</f>
        <v>Capital District</v>
      </c>
      <c r="AI3466" s="1" t="s">
        <v>54</v>
      </c>
      <c r="AJ3466" s="1" t="s">
        <v>55</v>
      </c>
      <c r="AK3466" t="s">
        <v>12497</v>
      </c>
      <c r="AL3466" s="1">
        <v>3</v>
      </c>
      <c r="AM3466" s="1" t="s">
        <v>12498</v>
      </c>
    </row>
    <row r="3467" spans="1:39" ht="12.75" customHeight="1">
      <c r="A3467" s="1"/>
      <c r="B3467" s="1" t="s">
        <v>12499</v>
      </c>
      <c r="C3467" s="1" t="s">
        <v>12578</v>
      </c>
      <c r="D3467" s="3" t="str">
        <f ca="1">IFERROR(__xludf.DUMMYFUNCTION("PROPER(REGEXEXTRACT(B3340, ""(?:https?:\/\/)?(?:www\.)?([a-zA-Z0-9-]+)\.""))"),"Skyscanner")</f>
        <v>Skyscanner</v>
      </c>
      <c r="E3467" s="1" t="s">
        <v>12501</v>
      </c>
      <c r="F3467" s="1">
        <v>14.572991999999999</v>
      </c>
      <c r="G3467" s="1">
        <v>121.06304900000001</v>
      </c>
      <c r="H3467" s="1" t="s">
        <v>6720</v>
      </c>
      <c r="I3467" s="1" t="s">
        <v>50</v>
      </c>
      <c r="J3467" s="1">
        <f>IF(K3467="URBAN",1,IF(K3467="SUBURBAN",2,IF(K3467="RURAL",3,"")))</f>
        <v>1</v>
      </c>
      <c r="K3467" s="1" t="s">
        <v>42</v>
      </c>
      <c r="L3467" s="18">
        <v>46082</v>
      </c>
      <c r="M3467" s="49">
        <v>0.625</v>
      </c>
      <c r="N3467" s="18">
        <v>46083</v>
      </c>
      <c r="O3467" s="56">
        <v>0.5</v>
      </c>
      <c r="P3467" s="31" t="str">
        <f>TEXT($L3467, "dddd")</f>
        <v>Sunday</v>
      </c>
      <c r="Q3467" s="39" t="s">
        <v>531</v>
      </c>
      <c r="R3467" s="39">
        <v>1566</v>
      </c>
      <c r="S3467" s="1" t="str">
        <f>IF(OR(MONTH(L3467)=12, MONTH(L3467)&lt;=5), "Dry Season", "Wet Season")</f>
        <v>Dry Season</v>
      </c>
      <c r="T3467" s="1">
        <v>1</v>
      </c>
      <c r="U3467" s="1">
        <v>1</v>
      </c>
      <c r="V3467" s="1">
        <v>1</v>
      </c>
      <c r="W3467" s="2">
        <f>IF(ISNUMBER(SEARCH("N/A", X3467)), 0, 1)</f>
        <v>1</v>
      </c>
      <c r="X3467" s="1" t="s">
        <v>51</v>
      </c>
      <c r="Y3467" s="1">
        <v>14.417577</v>
      </c>
      <c r="Z3467" s="1">
        <v>121.0402756</v>
      </c>
      <c r="AA3467" s="11" cm="1">
        <f t="array" ref="AA3467">IF(ISBLANK(Y3467), 0, VINCentyInvDistance(F3467,G3467,Y3467,Z3467))</f>
        <v>17370.073298126616</v>
      </c>
      <c r="AB3467" s="1">
        <v>0</v>
      </c>
      <c r="AC3467" s="1">
        <v>8.8000000000000007</v>
      </c>
      <c r="AD3467" s="1">
        <v>4</v>
      </c>
      <c r="AE3467" s="1">
        <v>4412</v>
      </c>
      <c r="AF3467" s="1">
        <v>1</v>
      </c>
      <c r="AG3467" s="1" t="s">
        <v>52</v>
      </c>
      <c r="AH3467" s="1" t="s">
        <v>53</v>
      </c>
      <c r="AI3467" s="1" t="str">
        <f>TRIM(MID(SUBSTITUTE($H3467,",",REPT(" ",200)),(LEN($H3467)-LEN(SUBSTITUTE($H3467,",",""))-2)*200+1,200))</f>
        <v>Metro Manila</v>
      </c>
      <c r="AJ3467" s="1" t="s">
        <v>55</v>
      </c>
      <c r="AK3467" t="s">
        <v>17478</v>
      </c>
      <c r="AL3467" s="2">
        <v>0</v>
      </c>
      <c r="AM3467" s="1"/>
    </row>
    <row r="3468" spans="1:39" ht="12.75" customHeight="1">
      <c r="A3468" s="1"/>
      <c r="B3468" s="1" t="s">
        <v>6721</v>
      </c>
      <c r="C3468" s="1" t="s">
        <v>12579</v>
      </c>
      <c r="D3468" s="3" t="str">
        <f ca="1">IFERROR(__xludf.DUMMYFUNCTION("PROPER(REGEXEXTRACT(B3341, ""(?:https?:\/\/)?(?:www\.)?([a-zA-Z0-9-]+)\.""))"),"Skyscanner")</f>
        <v>Skyscanner</v>
      </c>
      <c r="E3468" s="1" t="s">
        <v>12503</v>
      </c>
      <c r="F3468" s="1">
        <v>14.564830000000001</v>
      </c>
      <c r="G3468" s="1">
        <v>121.02916500000001</v>
      </c>
      <c r="H3468" s="1" t="s">
        <v>12504</v>
      </c>
      <c r="I3468" s="1" t="s">
        <v>50</v>
      </c>
      <c r="J3468" s="1">
        <f>IF(K3468="URBAN",1,IF(K3468="SUBURBAN",2,IF(K3468="RURAL",3,"")))</f>
        <v>1</v>
      </c>
      <c r="K3468" s="1" t="s">
        <v>42</v>
      </c>
      <c r="L3468" s="18">
        <v>46082</v>
      </c>
      <c r="M3468" s="49">
        <v>0.58333333333333337</v>
      </c>
      <c r="N3468" s="18">
        <v>46083</v>
      </c>
      <c r="O3468" s="56">
        <v>0.5</v>
      </c>
      <c r="P3468" s="31" t="str">
        <f>TEXT($L3468, "dddd")</f>
        <v>Sunday</v>
      </c>
      <c r="Q3468" s="39" t="s">
        <v>1266</v>
      </c>
      <c r="R3468" s="39">
        <v>5874</v>
      </c>
      <c r="S3468" s="1" t="str">
        <f>IF(OR(MONTH(L3468)=12, MONTH(L3468)&lt;=5), "Dry Season", "Wet Season")</f>
        <v>Dry Season</v>
      </c>
      <c r="T3468" s="1">
        <v>1</v>
      </c>
      <c r="U3468" s="1">
        <v>1</v>
      </c>
      <c r="V3468" s="1">
        <v>0</v>
      </c>
      <c r="W3468" s="2">
        <f>IF(ISNUMBER(SEARCH("N/A", X3468)), 0, 1)</f>
        <v>1</v>
      </c>
      <c r="X3468" s="1" t="s">
        <v>4921</v>
      </c>
      <c r="Y3468" s="1">
        <v>14.587324199999999</v>
      </c>
      <c r="Z3468" s="1">
        <v>121.1046393</v>
      </c>
      <c r="AA3468" s="11" cm="1">
        <f t="array" ref="AA3468">IF(ISBLANK(Y3468), 0, VINCentyInvDistance(F3468,G3468,Y3468,Z3468))</f>
        <v>8505.3655082620062</v>
      </c>
      <c r="AB3468" s="1">
        <v>0</v>
      </c>
      <c r="AC3468" s="1">
        <v>8.4</v>
      </c>
      <c r="AD3468" s="1">
        <v>4.4000000000000004</v>
      </c>
      <c r="AE3468" s="1">
        <v>1577</v>
      </c>
      <c r="AF3468" s="1">
        <v>1</v>
      </c>
      <c r="AG3468" s="1" t="s">
        <v>6725</v>
      </c>
      <c r="AH3468" s="1" t="s">
        <v>6726</v>
      </c>
      <c r="AI3468" s="1" t="str">
        <f>TRIM(MID(SUBSTITUTE($H3468,",",REPT(" ",200)),(LEN($H3468)-LEN(SUBSTITUTE($H3468,",",""))-2)*200+1,200))</f>
        <v>Metro Manila</v>
      </c>
      <c r="AJ3468" s="1" t="s">
        <v>55</v>
      </c>
      <c r="AK3468" t="s">
        <v>17063</v>
      </c>
      <c r="AL3468" s="2">
        <v>0</v>
      </c>
      <c r="AM3468" s="1"/>
    </row>
    <row r="3469" spans="1:39" ht="12.75" customHeight="1">
      <c r="A3469" s="1"/>
      <c r="B3469" s="1" t="s">
        <v>12505</v>
      </c>
      <c r="C3469" s="1" t="s">
        <v>12580</v>
      </c>
      <c r="D3469" s="3" t="str">
        <f ca="1">IFERROR(__xludf.DUMMYFUNCTION("PROPER(REGEXEXTRACT(B3342, ""(?:https?:\/\/)?(?:www\.)?([a-zA-Z0-9-]+)\.""))"),"Skyscanner")</f>
        <v>Skyscanner</v>
      </c>
      <c r="E3469" s="1" t="s">
        <v>12507</v>
      </c>
      <c r="F3469" s="1">
        <v>14.635222000000001</v>
      </c>
      <c r="G3469" s="1">
        <v>121.034352</v>
      </c>
      <c r="H3469" s="1" t="s">
        <v>12508</v>
      </c>
      <c r="I3469" s="1" t="s">
        <v>50</v>
      </c>
      <c r="J3469" s="1">
        <f>IF(K3469="URBAN",1,IF(K3469="SUBURBAN",2,IF(K3469="RURAL",3,"")))</f>
        <v>1</v>
      </c>
      <c r="K3469" s="1" t="s">
        <v>42</v>
      </c>
      <c r="L3469" s="18">
        <v>46082</v>
      </c>
      <c r="M3469" s="49">
        <v>0.58333333333333337</v>
      </c>
      <c r="N3469" s="18">
        <v>46083</v>
      </c>
      <c r="O3469" s="56">
        <v>0.5</v>
      </c>
      <c r="P3469" s="31" t="str">
        <f>TEXT($L3469, "dddd")</f>
        <v>Sunday</v>
      </c>
      <c r="Q3469" s="39" t="s">
        <v>111</v>
      </c>
      <c r="R3469" s="39">
        <v>8998</v>
      </c>
      <c r="S3469" s="1" t="str">
        <f>IF(OR(MONTH(L3469)=12, MONTH(L3469)&lt;=5), "Dry Season", "Wet Season")</f>
        <v>Dry Season</v>
      </c>
      <c r="T3469" s="1">
        <v>1</v>
      </c>
      <c r="U3469" s="1">
        <v>1</v>
      </c>
      <c r="V3469" s="1">
        <v>1</v>
      </c>
      <c r="W3469" s="2">
        <f>IF(ISNUMBER(SEARCH("N/A", X3469)), 0, 1)</f>
        <v>1</v>
      </c>
      <c r="X3469" s="1" t="s">
        <v>2500</v>
      </c>
      <c r="Y3469" s="1">
        <v>14.5530822</v>
      </c>
      <c r="Z3469" s="1">
        <v>121.021794</v>
      </c>
      <c r="AA3469" s="11" cm="1">
        <f t="array" ref="AA3469">IF(ISBLANK(Y3469), 0, VINCentyInvDistance(F3469,G3469,Y3469,Z3469))</f>
        <v>9188.5219375809884</v>
      </c>
      <c r="AB3469" s="1">
        <v>0</v>
      </c>
      <c r="AC3469" s="1">
        <v>9.1999999999999993</v>
      </c>
      <c r="AD3469" s="1">
        <v>4.3</v>
      </c>
      <c r="AE3469" s="1">
        <v>3555</v>
      </c>
      <c r="AF3469" s="1">
        <v>1</v>
      </c>
      <c r="AG3469" s="1" t="s">
        <v>2501</v>
      </c>
      <c r="AH3469" s="1" t="s">
        <v>2501</v>
      </c>
      <c r="AI3469" s="1" t="str">
        <f>TRIM(MID(SUBSTITUTE($H3469,",",REPT(" ",200)),(LEN($H3469)-LEN(SUBSTITUTE($H3469,",",""))-2)*200+1,200))</f>
        <v>Metro Manila</v>
      </c>
      <c r="AJ3469" s="1" t="s">
        <v>55</v>
      </c>
      <c r="AK3469" t="s">
        <v>16934</v>
      </c>
      <c r="AL3469" s="2">
        <v>0</v>
      </c>
      <c r="AM3469" s="1"/>
    </row>
    <row r="3470" spans="1:39" ht="12.75" customHeight="1">
      <c r="A3470" s="1"/>
      <c r="B3470" s="1" t="s">
        <v>12509</v>
      </c>
      <c r="C3470" s="1" t="s">
        <v>12581</v>
      </c>
      <c r="D3470" s="3" t="str">
        <f ca="1">IFERROR(__xludf.DUMMYFUNCTION("PROPER(REGEXEXTRACT(B3343, ""(?:https?:\/\/)?(?:www\.)?([a-zA-Z0-9-]+)\.""))"),"Skyscanner")</f>
        <v>Skyscanner</v>
      </c>
      <c r="E3470" s="1" t="s">
        <v>12511</v>
      </c>
      <c r="F3470" s="1">
        <v>14.564819999999999</v>
      </c>
      <c r="G3470" s="1">
        <v>121.02943999999999</v>
      </c>
      <c r="H3470" s="1" t="s">
        <v>12512</v>
      </c>
      <c r="I3470" s="1" t="s">
        <v>50</v>
      </c>
      <c r="J3470" s="1">
        <f>IF(K3470="URBAN",1,IF(K3470="SUBURBAN",2,IF(K3470="RURAL",3,"")))</f>
        <v>1</v>
      </c>
      <c r="K3470" s="1" t="s">
        <v>42</v>
      </c>
      <c r="L3470" s="18">
        <v>46082</v>
      </c>
      <c r="M3470" s="49">
        <v>0.625</v>
      </c>
      <c r="N3470" s="18">
        <v>46083</v>
      </c>
      <c r="O3470" s="56">
        <v>0.5</v>
      </c>
      <c r="P3470" s="31" t="str">
        <f>TEXT($L3470, "dddd")</f>
        <v>Sunday</v>
      </c>
      <c r="Q3470" s="39" t="s">
        <v>111</v>
      </c>
      <c r="R3470" s="39">
        <v>2072</v>
      </c>
      <c r="S3470" s="1" t="str">
        <f>IF(OR(MONTH(L3470)=12, MONTH(L3470)&lt;=5), "Dry Season", "Wet Season")</f>
        <v>Dry Season</v>
      </c>
      <c r="T3470" s="1">
        <v>1</v>
      </c>
      <c r="U3470" s="1">
        <v>0</v>
      </c>
      <c r="V3470" s="1">
        <v>0</v>
      </c>
      <c r="W3470" s="2">
        <f>IF(ISNUMBER(SEARCH("N/A", X3470)), 0, 1)</f>
        <v>1</v>
      </c>
      <c r="X3470" s="1" t="s">
        <v>1174</v>
      </c>
      <c r="Y3470" s="1">
        <v>14.589843999999999</v>
      </c>
      <c r="Z3470" s="1">
        <v>121.060554</v>
      </c>
      <c r="AA3470" s="11" cm="1">
        <f t="array" ref="AA3470">IF(ISBLANK(Y3470), 0, VINCentyInvDistance(F3470,G3470,Y3470,Z3470))</f>
        <v>4348.2664057845886</v>
      </c>
      <c r="AB3470" s="1">
        <v>1</v>
      </c>
      <c r="AC3470" s="1">
        <v>8.8000000000000007</v>
      </c>
      <c r="AD3470" s="1">
        <v>4.2</v>
      </c>
      <c r="AE3470" s="1">
        <v>1104</v>
      </c>
      <c r="AF3470" s="1">
        <v>1</v>
      </c>
      <c r="AG3470" s="1" t="s">
        <v>1180</v>
      </c>
      <c r="AH3470" s="1" t="s">
        <v>562</v>
      </c>
      <c r="AI3470" s="1" t="str">
        <f>TRIM(MID(SUBSTITUTE($H3470,",",REPT(" ",200)),(LEN($H3470)-LEN(SUBSTITUTE($H3470,",",""))-2)*200+1,200))</f>
        <v>Metro Manila</v>
      </c>
      <c r="AJ3470" s="1" t="s">
        <v>55</v>
      </c>
      <c r="AK3470" t="s">
        <v>17479</v>
      </c>
      <c r="AL3470" s="2">
        <v>0</v>
      </c>
      <c r="AM3470" s="1"/>
    </row>
    <row r="3471" spans="1:39" ht="12.75" customHeight="1">
      <c r="A3471" s="1"/>
      <c r="B3471" s="1" t="s">
        <v>12540</v>
      </c>
      <c r="C3471" s="1" t="s">
        <v>12582</v>
      </c>
      <c r="D3471" s="3" t="str">
        <f ca="1">IFERROR(__xludf.DUMMYFUNCTION("PROPER(REGEXEXTRACT(B3344, ""(?:https?:\/\/)?(?:www\.)?([a-zA-Z0-9-]+)\.""))"),"Skyscanner")</f>
        <v>Skyscanner</v>
      </c>
      <c r="E3471" s="1" t="s">
        <v>12515</v>
      </c>
      <c r="F3471" s="1">
        <v>14.53205</v>
      </c>
      <c r="G3471" s="1">
        <v>120.98052</v>
      </c>
      <c r="H3471" s="1" t="s">
        <v>12542</v>
      </c>
      <c r="I3471" s="1" t="s">
        <v>50</v>
      </c>
      <c r="J3471" s="1">
        <f>IF(K3471="URBAN",1,IF(K3471="SUBURBAN",2,IF(K3471="RURAL",3,"")))</f>
        <v>1</v>
      </c>
      <c r="K3471" s="1" t="s">
        <v>42</v>
      </c>
      <c r="L3471" s="18">
        <v>46082</v>
      </c>
      <c r="M3471" s="49">
        <v>0.58333333333333337</v>
      </c>
      <c r="N3471" s="18">
        <v>46083</v>
      </c>
      <c r="O3471" s="56">
        <v>0.5</v>
      </c>
      <c r="P3471" s="31" t="str">
        <f>TEXT($L3471, "dddd")</f>
        <v>Sunday</v>
      </c>
      <c r="Q3471" s="39" t="s">
        <v>111</v>
      </c>
      <c r="R3471" s="39">
        <v>12177</v>
      </c>
      <c r="S3471" s="1" t="str">
        <f>IF(OR(MONTH(L3471)=12, MONTH(L3471)&lt;=5), "Dry Season", "Wet Season")</f>
        <v>Dry Season</v>
      </c>
      <c r="T3471" s="1">
        <v>1</v>
      </c>
      <c r="U3471" s="1">
        <v>1</v>
      </c>
      <c r="V3471" s="1">
        <v>1</v>
      </c>
      <c r="W3471" s="2">
        <f>IF(ISNUMBER(SEARCH("N/A", X3471)), 0, 1)</f>
        <v>1</v>
      </c>
      <c r="X3471" s="1" t="s">
        <v>2500</v>
      </c>
      <c r="Y3471" s="1">
        <v>14.5530822</v>
      </c>
      <c r="Z3471" s="1">
        <v>121.021794</v>
      </c>
      <c r="AA3471" s="11" cm="1">
        <f t="array" ref="AA3471">IF(ISBLANK(Y3471), 0, VINCentyInvDistance(F3471,G3471,Y3471,Z3471))</f>
        <v>5020.263562920175</v>
      </c>
      <c r="AB3471" s="1">
        <v>0</v>
      </c>
      <c r="AC3471" s="1">
        <v>7.2</v>
      </c>
      <c r="AD3471" s="1">
        <v>4.5999999999999996</v>
      </c>
      <c r="AE3471" s="1">
        <v>1537</v>
      </c>
      <c r="AF3471" s="1">
        <v>1</v>
      </c>
      <c r="AG3471" s="1" t="s">
        <v>2501</v>
      </c>
      <c r="AH3471" s="1" t="s">
        <v>2501</v>
      </c>
      <c r="AI3471" s="1" t="str">
        <f>TRIM(MID(SUBSTITUTE($H3471,",",REPT(" ",200)),(LEN($H3471)-LEN(SUBSTITUTE($H3471,",",""))-2)*200+1,200))</f>
        <v>Metro Manila</v>
      </c>
      <c r="AJ3471" s="1" t="s">
        <v>55</v>
      </c>
      <c r="AK3471" t="s">
        <v>17484</v>
      </c>
      <c r="AL3471" s="2">
        <v>0</v>
      </c>
      <c r="AM3471" s="1"/>
    </row>
    <row r="3472" spans="1:39" ht="12.75" customHeight="1">
      <c r="A3472" s="1"/>
      <c r="B3472" s="1" t="s">
        <v>12517</v>
      </c>
      <c r="C3472" s="1" t="s">
        <v>12583</v>
      </c>
      <c r="D3472" s="3" t="str">
        <f ca="1">IFERROR(__xludf.DUMMYFUNCTION("PROPER(REGEXEXTRACT(B3345, ""(?:https?:\/\/)?(?:www\.)?([a-zA-Z0-9-]+)\.""))"),"Skyscanner")</f>
        <v>Skyscanner</v>
      </c>
      <c r="E3472" s="1" t="s">
        <v>12519</v>
      </c>
      <c r="F3472" s="1">
        <v>10.308009</v>
      </c>
      <c r="G3472" s="1">
        <v>123.89406200000001</v>
      </c>
      <c r="H3472" s="1" t="s">
        <v>12520</v>
      </c>
      <c r="I3472" s="1" t="s">
        <v>50</v>
      </c>
      <c r="J3472" s="1">
        <f>IF(K3472="URBAN",1,IF(K3472="SUBURBAN",2,IF(K3472="RURAL",3,"")))</f>
        <v>1</v>
      </c>
      <c r="K3472" s="1" t="s">
        <v>42</v>
      </c>
      <c r="L3472" s="18">
        <v>46082</v>
      </c>
      <c r="M3472" s="49">
        <v>0.625</v>
      </c>
      <c r="N3472" s="18">
        <v>46083</v>
      </c>
      <c r="O3472" s="56">
        <v>0.5</v>
      </c>
      <c r="P3472" s="31" t="str">
        <f>TEXT($L3472, "dddd")</f>
        <v>Sunday</v>
      </c>
      <c r="Q3472" s="39" t="s">
        <v>111</v>
      </c>
      <c r="R3472" s="39">
        <v>2077</v>
      </c>
      <c r="S3472" s="1" t="str">
        <f>IF(OR(MONTH(L3472)=12, MONTH(L3472)&lt;=5), "Dry Season", "Wet Season")</f>
        <v>Dry Season</v>
      </c>
      <c r="T3472" s="1">
        <v>1</v>
      </c>
      <c r="U3472" s="1">
        <v>1</v>
      </c>
      <c r="V3472" s="1">
        <v>0</v>
      </c>
      <c r="W3472" s="2">
        <f>IF(ISNUMBER(SEARCH("N/A", X3472)), 0, 1)</f>
        <v>1</v>
      </c>
      <c r="X3472" s="1" t="s">
        <v>124</v>
      </c>
      <c r="Y3472" s="1">
        <v>14.5352172</v>
      </c>
      <c r="Z3472" s="1">
        <v>120.9819432</v>
      </c>
      <c r="AA3472" s="11" cm="1">
        <f t="array" ref="AA3472">IF(ISBLANK(Y3472), 0, VINCentyInvDistance(F3472,G3472,Y3472,Z3472))</f>
        <v>564705.59512279835</v>
      </c>
      <c r="AB3472" s="1">
        <v>1</v>
      </c>
      <c r="AC3472" s="1">
        <v>9.4</v>
      </c>
      <c r="AD3472" s="1">
        <v>3.7</v>
      </c>
      <c r="AE3472" s="1">
        <v>5606</v>
      </c>
      <c r="AF3472" s="1">
        <v>1</v>
      </c>
      <c r="AG3472" s="1" t="s">
        <v>159</v>
      </c>
      <c r="AH3472" s="1" t="s">
        <v>160</v>
      </c>
      <c r="AI3472" s="1" t="str">
        <f>TRIM(MID(SUBSTITUTE($H3472,",",REPT(" ",200)),(LEN($H3472)-LEN(SUBSTITUTE($H3472,",",""))-2)*200+1,200))</f>
        <v>Central Visayas</v>
      </c>
      <c r="AJ3472" s="1" t="s">
        <v>55</v>
      </c>
      <c r="AK3472" t="s">
        <v>17480</v>
      </c>
      <c r="AL3472" s="2">
        <v>0</v>
      </c>
      <c r="AM3472" s="1"/>
    </row>
    <row r="3473" spans="1:39" ht="12.75" customHeight="1">
      <c r="A3473" s="1"/>
      <c r="B3473" s="1" t="s">
        <v>12525</v>
      </c>
      <c r="C3473" s="1" t="s">
        <v>12585</v>
      </c>
      <c r="D3473" s="3" t="str">
        <f ca="1">IFERROR(__xludf.DUMMYFUNCTION("PROPER(REGEXEXTRACT(B3347, ""(?:https?:\/\/)?(?:www\.)?([a-zA-Z0-9-]+)\.""))"),"Skyscanner")</f>
        <v>Skyscanner</v>
      </c>
      <c r="E3473" s="1" t="s">
        <v>12463</v>
      </c>
      <c r="F3473" s="1">
        <v>14.57217</v>
      </c>
      <c r="G3473" s="1">
        <v>120.98227</v>
      </c>
      <c r="H3473" s="1" t="s">
        <v>12464</v>
      </c>
      <c r="I3473" s="1" t="s">
        <v>50</v>
      </c>
      <c r="J3473" s="1">
        <f>IF(K3473="URBAN",1,IF(K3473="SUBURBAN",2,IF(K3473="RURAL",3,"")))</f>
        <v>1</v>
      </c>
      <c r="K3473" s="1" t="s">
        <v>42</v>
      </c>
      <c r="L3473" s="18">
        <v>46082</v>
      </c>
      <c r="M3473" s="49">
        <v>0.58333333333333337</v>
      </c>
      <c r="N3473" s="18">
        <v>46083</v>
      </c>
      <c r="O3473" s="56">
        <v>0.5</v>
      </c>
      <c r="P3473" s="31" t="str">
        <f>TEXT($L3473, "dddd")</f>
        <v>Sunday</v>
      </c>
      <c r="Q3473" s="39" t="s">
        <v>207</v>
      </c>
      <c r="R3473" s="39">
        <v>10711</v>
      </c>
      <c r="S3473" s="1" t="str">
        <f>IF(OR(MONTH(L3473)=12, MONTH(L3473)&lt;=5), "Dry Season", "Wet Season")</f>
        <v>Dry Season</v>
      </c>
      <c r="T3473" s="1">
        <v>1</v>
      </c>
      <c r="U3473" s="1">
        <v>1</v>
      </c>
      <c r="V3473" s="1">
        <v>1</v>
      </c>
      <c r="W3473" s="2">
        <f>IF(ISNUMBER(SEARCH("N/A", X3473)), 0, 1)</f>
        <v>1</v>
      </c>
      <c r="X3473" s="1" t="s">
        <v>124</v>
      </c>
      <c r="Y3473" s="1">
        <v>14.5352172</v>
      </c>
      <c r="Z3473" s="1">
        <v>120.9819432</v>
      </c>
      <c r="AA3473" s="11" cm="1">
        <f t="array" ref="AA3473">IF(ISBLANK(Y3473), 0, VINCentyInvDistance(F3473,G3473,Y3473,Z3473))</f>
        <v>4088.7730158047161</v>
      </c>
      <c r="AB3473" s="1">
        <v>0</v>
      </c>
      <c r="AC3473" s="1">
        <v>9.4</v>
      </c>
      <c r="AD3473" s="1">
        <v>4.5</v>
      </c>
      <c r="AE3473" s="1">
        <v>4886</v>
      </c>
      <c r="AF3473" s="1">
        <v>1</v>
      </c>
      <c r="AG3473" s="1" t="s">
        <v>159</v>
      </c>
      <c r="AH3473" s="1" t="s">
        <v>160</v>
      </c>
      <c r="AI3473" s="1" t="str">
        <f>TRIM(MID(SUBSTITUTE($H3473,",",REPT(" ",200)),(LEN($H3473)-LEN(SUBSTITUTE($H3473,",",""))-2)*200+1,200))</f>
        <v>Metro Manila</v>
      </c>
      <c r="AJ3473" s="1" t="s">
        <v>55</v>
      </c>
      <c r="AK3473" t="s">
        <v>17482</v>
      </c>
      <c r="AL3473" s="2">
        <v>0</v>
      </c>
      <c r="AM3473" s="1"/>
    </row>
    <row r="3474" spans="1:39" ht="12.75" customHeight="1">
      <c r="A3474" s="1"/>
      <c r="B3474" s="1" t="s">
        <v>12465</v>
      </c>
      <c r="C3474" s="1" t="s">
        <v>12586</v>
      </c>
      <c r="D3474" s="3" t="str">
        <f ca="1">IFERROR(__xludf.DUMMYFUNCTION("PROPER(REGEXEXTRACT(B3348, ""(?:https?:\/\/)?(?:www\.)?([a-zA-Z0-9-]+)\.""))"),"Skyscanner")</f>
        <v>Skyscanner</v>
      </c>
      <c r="E3474" s="1" t="s">
        <v>11138</v>
      </c>
      <c r="F3474" s="1">
        <v>14.57217</v>
      </c>
      <c r="G3474" s="1">
        <v>120.98227</v>
      </c>
      <c r="H3474" s="1" t="s">
        <v>12464</v>
      </c>
      <c r="I3474" s="1" t="s">
        <v>50</v>
      </c>
      <c r="J3474" s="1">
        <f>IF(K3474="URBAN",1,IF(K3474="SUBURBAN",2,IF(K3474="RURAL",3,"")))</f>
        <v>1</v>
      </c>
      <c r="K3474" s="1" t="s">
        <v>42</v>
      </c>
      <c r="L3474" s="18">
        <v>46082</v>
      </c>
      <c r="M3474" s="49">
        <v>0.58333333333333337</v>
      </c>
      <c r="N3474" s="18">
        <v>46083</v>
      </c>
      <c r="O3474" s="56">
        <v>0.5</v>
      </c>
      <c r="P3474" s="31" t="str">
        <f>TEXT($L3474, "dddd")</f>
        <v>Sunday</v>
      </c>
      <c r="Q3474" s="39" t="s">
        <v>531</v>
      </c>
      <c r="R3474" s="39">
        <v>9489</v>
      </c>
      <c r="S3474" s="1" t="str">
        <f>IF(OR(MONTH(L3474)=12, MONTH(L3474)&lt;=5), "Dry Season", "Wet Season")</f>
        <v>Dry Season</v>
      </c>
      <c r="T3474" s="1">
        <v>1</v>
      </c>
      <c r="U3474" s="1">
        <v>0</v>
      </c>
      <c r="V3474" s="1">
        <v>0</v>
      </c>
      <c r="W3474" s="2">
        <f>IF(ISNUMBER(SEARCH("N/A", X3474)), 0, 1)</f>
        <v>0</v>
      </c>
      <c r="X3474" s="1" t="s">
        <v>44</v>
      </c>
      <c r="Y3474" s="1"/>
      <c r="Z3474" s="1"/>
      <c r="AA3474" s="11" cm="1">
        <f t="array" ref="AA3474">IF(ISBLANK(Y3474), 0, VINCentyInvDistance(F3474,G3474,Y3474,Z3474))</f>
        <v>0</v>
      </c>
      <c r="AB3474" s="1">
        <v>0</v>
      </c>
      <c r="AC3474" s="1">
        <v>8.8000000000000007</v>
      </c>
      <c r="AD3474" s="1">
        <v>4.5999999999999996</v>
      </c>
      <c r="AE3474" s="1">
        <v>4330</v>
      </c>
      <c r="AF3474" s="1">
        <v>1</v>
      </c>
      <c r="AG3474" s="1" t="s">
        <v>68</v>
      </c>
      <c r="AH3474" s="1" t="str">
        <f>TRIM(MID(SUBSTITUTE($H3474,",",REPT(" ",200)),(LEN($H3474)-LEN(SUBSTITUTE($H3474,",",""))-3)*200+1,200))</f>
        <v>Capital District</v>
      </c>
      <c r="AI3474" s="1" t="s">
        <v>54</v>
      </c>
      <c r="AJ3474" s="1" t="s">
        <v>55</v>
      </c>
      <c r="AK3474" t="s">
        <v>17474</v>
      </c>
      <c r="AL3474" s="1">
        <v>5</v>
      </c>
      <c r="AM3474" s="1" t="s">
        <v>12467</v>
      </c>
    </row>
    <row r="3475" spans="1:39" ht="12.75" customHeight="1">
      <c r="A3475" s="1"/>
      <c r="B3475" s="1" t="s">
        <v>11139</v>
      </c>
      <c r="C3475" s="1" t="s">
        <v>12587</v>
      </c>
      <c r="D3475" s="3" t="str">
        <f ca="1">IFERROR(__xludf.DUMMYFUNCTION("PROPER(REGEXEXTRACT(B3349, ""(?:https?:\/\/)?(?:www\.)?([a-zA-Z0-9-]+)\.""))"),"Google")</f>
        <v>Google</v>
      </c>
      <c r="E3475" s="1" t="s">
        <v>12469</v>
      </c>
      <c r="F3475" s="1">
        <v>14.583273</v>
      </c>
      <c r="G3475" s="1">
        <v>120.97394</v>
      </c>
      <c r="H3475" s="1" t="s">
        <v>6758</v>
      </c>
      <c r="I3475" s="1" t="s">
        <v>50</v>
      </c>
      <c r="J3475" s="1">
        <f>IF(K3475="URBAN",1,IF(K3475="SUBURBAN",2,IF(K3475="RURAL",3,"")))</f>
        <v>1</v>
      </c>
      <c r="K3475" s="1" t="s">
        <v>42</v>
      </c>
      <c r="L3475" s="18">
        <v>46082</v>
      </c>
      <c r="M3475" s="49">
        <v>0.625</v>
      </c>
      <c r="N3475" s="18">
        <v>46083</v>
      </c>
      <c r="O3475" s="56">
        <v>0.5</v>
      </c>
      <c r="P3475" s="31" t="str">
        <f>TEXT($L3475, "dddd")</f>
        <v>Sunday</v>
      </c>
      <c r="Q3475" s="39" t="s">
        <v>111</v>
      </c>
      <c r="R3475" s="39">
        <v>4680</v>
      </c>
      <c r="S3475" s="1" t="str">
        <f>IF(OR(MONTH(L3475)=12, MONTH(L3475)&lt;=5), "Dry Season", "Wet Season")</f>
        <v>Dry Season</v>
      </c>
      <c r="T3475" s="1">
        <v>1</v>
      </c>
      <c r="U3475" s="1">
        <v>0</v>
      </c>
      <c r="V3475" s="1">
        <v>1</v>
      </c>
      <c r="W3475" s="2">
        <f>IF(ISNUMBER(SEARCH("N/A", X3475)), 0, 1)</f>
        <v>0</v>
      </c>
      <c r="X3475" s="1" t="s">
        <v>44</v>
      </c>
      <c r="Y3475" s="1"/>
      <c r="Z3475" s="1"/>
      <c r="AA3475" s="11" cm="1">
        <f t="array" ref="AA3475">IF(ISBLANK(Y3475), 0, VINCentyInvDistance(F3475,G3475,Y3475,Z3475))</f>
        <v>0</v>
      </c>
      <c r="AB3475" s="1">
        <v>0</v>
      </c>
      <c r="AC3475" s="1">
        <v>8.4</v>
      </c>
      <c r="AD3475" s="1">
        <v>0</v>
      </c>
      <c r="AE3475" s="1">
        <v>3800</v>
      </c>
      <c r="AF3475" s="1">
        <v>1</v>
      </c>
      <c r="AG3475" s="1" t="s">
        <v>68</v>
      </c>
      <c r="AH3475" s="1" t="str">
        <f>TRIM(MID(SUBSTITUTE($H3475,",",REPT(" ",200)),(LEN($H3475)-LEN(SUBSTITUTE($H3475,",",""))-3)*200+1,200))</f>
        <v>Capital District</v>
      </c>
      <c r="AI3475" s="1" t="s">
        <v>54</v>
      </c>
      <c r="AJ3475" s="1" t="s">
        <v>55</v>
      </c>
      <c r="AL3475" s="1">
        <v>5</v>
      </c>
      <c r="AM3475" s="1" t="s">
        <v>11142</v>
      </c>
    </row>
    <row r="3476" spans="1:39" ht="12.75" customHeight="1">
      <c r="A3476" s="1"/>
      <c r="B3476" s="1" t="s">
        <v>12479</v>
      </c>
      <c r="C3476" s="1" t="s">
        <v>12590</v>
      </c>
      <c r="D3476" s="3" t="str">
        <f ca="1">IFERROR(__xludf.DUMMYFUNCTION("PROPER(REGEXEXTRACT(B3352, ""(?:https?:\/\/)?(?:www\.)?([a-zA-Z0-9-]+)\.""))"),"Skyscanner")</f>
        <v>Skyscanner</v>
      </c>
      <c r="E3476" s="1" t="s">
        <v>12483</v>
      </c>
      <c r="F3476" s="1">
        <v>15.166002000000001</v>
      </c>
      <c r="G3476" s="1">
        <v>120.581636</v>
      </c>
      <c r="H3476" s="1" t="s">
        <v>12484</v>
      </c>
      <c r="I3476" s="1" t="s">
        <v>50</v>
      </c>
      <c r="J3476" s="1">
        <f>IF(K3476="URBAN",1,IF(K3476="SUBURBAN",2,IF(K3476="RURAL",3,"")))</f>
        <v>1</v>
      </c>
      <c r="K3476" s="1" t="s">
        <v>42</v>
      </c>
      <c r="L3476" s="18">
        <v>46082</v>
      </c>
      <c r="M3476" s="49">
        <v>0.58333333333333337</v>
      </c>
      <c r="N3476" s="18">
        <v>46083</v>
      </c>
      <c r="O3476" s="56">
        <v>0.5</v>
      </c>
      <c r="P3476" s="31" t="str">
        <f>TEXT($L3476, "dddd")</f>
        <v>Sunday</v>
      </c>
      <c r="Q3476" s="39" t="s">
        <v>61</v>
      </c>
      <c r="R3476" s="39">
        <v>6561</v>
      </c>
      <c r="S3476" s="1" t="str">
        <f>IF(OR(MONTH(L3476)=12, MONTH(L3476)&lt;=5), "Dry Season", "Wet Season")</f>
        <v>Dry Season</v>
      </c>
      <c r="T3476" s="1">
        <v>1</v>
      </c>
      <c r="U3476" s="1">
        <v>0</v>
      </c>
      <c r="V3476" s="1">
        <v>0</v>
      </c>
      <c r="W3476" s="2">
        <f>IF(ISNUMBER(SEARCH("N/A", X3476)), 0, 1)</f>
        <v>1</v>
      </c>
      <c r="X3476" s="1" t="s">
        <v>1174</v>
      </c>
      <c r="Y3476" s="1">
        <v>14.589843999999999</v>
      </c>
      <c r="Z3476" s="1">
        <v>121.060554</v>
      </c>
      <c r="AA3476" s="11" cm="1">
        <f t="array" ref="AA3476">IF(ISBLANK(Y3476), 0, VINCentyInvDistance(F3476,G3476,Y3476,Z3476))</f>
        <v>81976.533450619856</v>
      </c>
      <c r="AB3476" s="1">
        <v>0</v>
      </c>
      <c r="AC3476" s="1">
        <v>8.6</v>
      </c>
      <c r="AD3476" s="1">
        <v>4.5999999999999996</v>
      </c>
      <c r="AE3476" s="1">
        <v>51</v>
      </c>
      <c r="AF3476" s="1">
        <v>1</v>
      </c>
      <c r="AG3476" s="1" t="s">
        <v>1180</v>
      </c>
      <c r="AH3476" s="1" t="s">
        <v>562</v>
      </c>
      <c r="AI3476" s="1" t="str">
        <f>TRIM(MID(SUBSTITUTE($H3476,",",REPT(" ",200)),(LEN($H3476)-LEN(SUBSTITUTE($H3476,",",""))-2)*200+1,200))</f>
        <v>Central Luzon</v>
      </c>
      <c r="AJ3476" s="1" t="s">
        <v>55</v>
      </c>
      <c r="AK3476" t="s">
        <v>17477</v>
      </c>
      <c r="AL3476" s="2">
        <v>0</v>
      </c>
      <c r="AM3476" s="1"/>
    </row>
    <row r="3477" spans="1:39" ht="12.75" customHeight="1">
      <c r="A3477" s="1"/>
      <c r="B3477" s="1" t="s">
        <v>12489</v>
      </c>
      <c r="C3477" s="1" t="s">
        <v>12592</v>
      </c>
      <c r="D3477" s="3" t="str">
        <f ca="1">IFERROR(__xludf.DUMMYFUNCTION("PROPER(REGEXEXTRACT(B3354, ""(?:https?:\/\/)?(?:www\.)?([a-zA-Z0-9-]+)\.""))"),"Google")</f>
        <v>Google</v>
      </c>
      <c r="E3477" s="1" t="s">
        <v>12491</v>
      </c>
      <c r="F3477" s="1">
        <v>14.578766999999999</v>
      </c>
      <c r="G3477" s="1">
        <v>120.976202</v>
      </c>
      <c r="H3477" s="1" t="s">
        <v>12488</v>
      </c>
      <c r="I3477" s="1" t="s">
        <v>50</v>
      </c>
      <c r="J3477" s="1">
        <f>IF(K3477="URBAN",1,IF(K3477="SUBURBAN",2,IF(K3477="RURAL",3,"")))</f>
        <v>1</v>
      </c>
      <c r="K3477" s="1" t="s">
        <v>42</v>
      </c>
      <c r="L3477" s="18">
        <v>46082</v>
      </c>
      <c r="M3477" s="49">
        <v>0.625</v>
      </c>
      <c r="N3477" s="18">
        <v>46083</v>
      </c>
      <c r="O3477" s="56">
        <v>0.5</v>
      </c>
      <c r="P3477" s="31" t="str">
        <f>TEXT($L3477, "dddd")</f>
        <v>Sunday</v>
      </c>
      <c r="Q3477" s="39" t="s">
        <v>111</v>
      </c>
      <c r="R3477" s="39">
        <v>2573</v>
      </c>
      <c r="S3477" s="1" t="str">
        <f>IF(OR(MONTH(L3477)=12, MONTH(L3477)&lt;=5), "Dry Season", "Wet Season")</f>
        <v>Dry Season</v>
      </c>
      <c r="T3477" s="1">
        <v>1</v>
      </c>
      <c r="U3477" s="1">
        <v>0</v>
      </c>
      <c r="V3477" s="1">
        <v>0</v>
      </c>
      <c r="W3477" s="2">
        <f>IF(ISNUMBER(SEARCH("N/A", X3477)), 0, 1)</f>
        <v>0</v>
      </c>
      <c r="X3477" s="1" t="s">
        <v>44</v>
      </c>
      <c r="Y3477" s="1"/>
      <c r="Z3477" s="1"/>
      <c r="AA3477" s="11" cm="1">
        <f t="array" ref="AA3477">IF(ISBLANK(Y3477), 0, VINCentyInvDistance(F3477,G3477,Y3477,Z3477))</f>
        <v>0</v>
      </c>
      <c r="AB3477" s="1">
        <v>0</v>
      </c>
      <c r="AC3477" s="1">
        <v>7.6</v>
      </c>
      <c r="AD3477" s="1">
        <v>0</v>
      </c>
      <c r="AE3477" s="1">
        <v>1700</v>
      </c>
      <c r="AF3477" s="1">
        <v>1</v>
      </c>
      <c r="AG3477" s="1" t="s">
        <v>68</v>
      </c>
      <c r="AH3477" s="1" t="str">
        <f>TRIM(MID(SUBSTITUTE($H3477,",",REPT(" ",200)),(LEN($H3477)-LEN(SUBSTITUTE($H3477,",",""))-3)*200+1,200))</f>
        <v>Capital District</v>
      </c>
      <c r="AI3477" s="1" t="s">
        <v>54</v>
      </c>
      <c r="AJ3477" s="1" t="s">
        <v>55</v>
      </c>
      <c r="AL3477" s="1">
        <v>4</v>
      </c>
      <c r="AM3477" s="1" t="s">
        <v>12492</v>
      </c>
    </row>
    <row r="3478" spans="1:39" ht="12.75" customHeight="1">
      <c r="A3478" s="1"/>
      <c r="B3478" s="1" t="s">
        <v>12493</v>
      </c>
      <c r="C3478" s="1" t="s">
        <v>12593</v>
      </c>
      <c r="D3478" s="3" t="str">
        <f ca="1">IFERROR(__xludf.DUMMYFUNCTION("PROPER(REGEXEXTRACT(B3355, ""(?:https?:\/\/)?(?:www\.)?([a-zA-Z0-9-]+)\.""))"),"Skyscanner")</f>
        <v>Skyscanner</v>
      </c>
      <c r="E3478" s="1" t="s">
        <v>12495</v>
      </c>
      <c r="F3478" s="1">
        <v>14.577655</v>
      </c>
      <c r="G3478" s="1">
        <v>120.979527</v>
      </c>
      <c r="H3478" s="1" t="s">
        <v>12496</v>
      </c>
      <c r="I3478" s="1" t="s">
        <v>50</v>
      </c>
      <c r="J3478" s="1">
        <f>IF(K3478="URBAN",1,IF(K3478="SUBURBAN",2,IF(K3478="RURAL",3,"")))</f>
        <v>1</v>
      </c>
      <c r="K3478" s="1" t="s">
        <v>42</v>
      </c>
      <c r="L3478" s="18">
        <v>46082</v>
      </c>
      <c r="M3478" s="49">
        <v>0.58333333333333337</v>
      </c>
      <c r="N3478" s="18">
        <v>46083</v>
      </c>
      <c r="O3478" s="56">
        <v>0.45833333333333331</v>
      </c>
      <c r="P3478" s="31" t="str">
        <f>TEXT($L3478, "dddd")</f>
        <v>Sunday</v>
      </c>
      <c r="Q3478" s="39" t="s">
        <v>207</v>
      </c>
      <c r="R3478" s="39">
        <v>3547</v>
      </c>
      <c r="S3478" s="1" t="str">
        <f>IF(OR(MONTH(L3478)=12, MONTH(L3478)&lt;=5), "Dry Season", "Wet Season")</f>
        <v>Dry Season</v>
      </c>
      <c r="T3478" s="1">
        <v>1</v>
      </c>
      <c r="U3478" s="1">
        <v>0</v>
      </c>
      <c r="V3478" s="1">
        <v>0</v>
      </c>
      <c r="W3478" s="2">
        <f>IF(ISNUMBER(SEARCH("N/A", X3478)), 0, 1)</f>
        <v>0</v>
      </c>
      <c r="X3478" s="1" t="s">
        <v>44</v>
      </c>
      <c r="Y3478" s="1"/>
      <c r="Z3478" s="1"/>
      <c r="AA3478" s="11" cm="1">
        <f t="array" ref="AA3478">IF(ISBLANK(Y3478), 0, VINCentyInvDistance(F3478,G3478,Y3478,Z3478))</f>
        <v>0</v>
      </c>
      <c r="AB3478" s="1">
        <v>0</v>
      </c>
      <c r="AC3478" s="1">
        <v>8.8000000000000007</v>
      </c>
      <c r="AD3478" s="1">
        <v>4.5</v>
      </c>
      <c r="AE3478" s="1">
        <v>988</v>
      </c>
      <c r="AF3478" s="1">
        <v>1</v>
      </c>
      <c r="AG3478" s="1" t="s">
        <v>68</v>
      </c>
      <c r="AH3478" s="1" t="str">
        <f>TRIM(MID(SUBSTITUTE($H3478,",",REPT(" ",200)),(LEN($H3478)-LEN(SUBSTITUTE($H3478,",",""))-3)*200+1,200))</f>
        <v>Capital District</v>
      </c>
      <c r="AI3478" s="1" t="s">
        <v>54</v>
      </c>
      <c r="AJ3478" s="1" t="s">
        <v>55</v>
      </c>
      <c r="AK3478" t="s">
        <v>12497</v>
      </c>
      <c r="AL3478" s="1">
        <v>3</v>
      </c>
      <c r="AM3478" s="1" t="s">
        <v>12498</v>
      </c>
    </row>
    <row r="3479" spans="1:39" ht="12.75" customHeight="1">
      <c r="A3479" s="1"/>
      <c r="B3479" s="1" t="s">
        <v>6721</v>
      </c>
      <c r="C3479" s="1" t="s">
        <v>12595</v>
      </c>
      <c r="D3479" s="3" t="str">
        <f ca="1">IFERROR(__xludf.DUMMYFUNCTION("PROPER(REGEXEXTRACT(B3357, ""(?:https?:\/\/)?(?:www\.)?([a-zA-Z0-9-]+)\.""))"),"Skyscanner")</f>
        <v>Skyscanner</v>
      </c>
      <c r="E3479" s="1" t="s">
        <v>12507</v>
      </c>
      <c r="F3479" s="1">
        <v>14.635222000000001</v>
      </c>
      <c r="G3479" s="1">
        <v>121.034352</v>
      </c>
      <c r="H3479" s="1" t="s">
        <v>12508</v>
      </c>
      <c r="I3479" s="1" t="s">
        <v>50</v>
      </c>
      <c r="J3479" s="1">
        <f>IF(K3479="URBAN",1,IF(K3479="SUBURBAN",2,IF(K3479="RURAL",3,"")))</f>
        <v>1</v>
      </c>
      <c r="K3479" s="1" t="s">
        <v>42</v>
      </c>
      <c r="L3479" s="18">
        <v>46082</v>
      </c>
      <c r="M3479" s="49">
        <v>0.58333333333333337</v>
      </c>
      <c r="N3479" s="18">
        <v>46083</v>
      </c>
      <c r="O3479" s="56">
        <v>0.5</v>
      </c>
      <c r="P3479" s="31" t="str">
        <f>TEXT($L3479, "dddd")</f>
        <v>Sunday</v>
      </c>
      <c r="Q3479" s="39" t="s">
        <v>207</v>
      </c>
      <c r="R3479" s="39">
        <v>7697</v>
      </c>
      <c r="S3479" s="1" t="str">
        <f>IF(OR(MONTH(L3479)=12, MONTH(L3479)&lt;=5), "Dry Season", "Wet Season")</f>
        <v>Dry Season</v>
      </c>
      <c r="T3479" s="1">
        <v>1</v>
      </c>
      <c r="U3479" s="1">
        <v>0</v>
      </c>
      <c r="V3479" s="1">
        <v>1</v>
      </c>
      <c r="W3479" s="2">
        <f>IF(ISNUMBER(SEARCH("N/A", X3479)), 0, 1)</f>
        <v>1</v>
      </c>
      <c r="X3479" s="1" t="s">
        <v>4921</v>
      </c>
      <c r="Y3479" s="1">
        <v>14.587324199999999</v>
      </c>
      <c r="Z3479" s="1">
        <v>121.1046393</v>
      </c>
      <c r="AA3479" s="11" cm="1">
        <f t="array" ref="AA3479">IF(ISBLANK(Y3479), 0, VINCentyInvDistance(F3479,G3479,Y3479,Z3479))</f>
        <v>9243.1250844644273</v>
      </c>
      <c r="AB3479" s="1">
        <v>0</v>
      </c>
      <c r="AC3479" s="1">
        <v>8.4</v>
      </c>
      <c r="AD3479" s="1">
        <v>4.3</v>
      </c>
      <c r="AE3479" s="1">
        <v>1577</v>
      </c>
      <c r="AF3479" s="1">
        <v>1</v>
      </c>
      <c r="AG3479" s="1" t="s">
        <v>6725</v>
      </c>
      <c r="AH3479" s="1" t="s">
        <v>6726</v>
      </c>
      <c r="AI3479" s="1" t="str">
        <f>TRIM(MID(SUBSTITUTE($H3479,",",REPT(" ",200)),(LEN($H3479)-LEN(SUBSTITUTE($H3479,",",""))-2)*200+1,200))</f>
        <v>Metro Manila</v>
      </c>
      <c r="AJ3479" s="1" t="s">
        <v>55</v>
      </c>
      <c r="AK3479" t="s">
        <v>17063</v>
      </c>
      <c r="AL3479" s="2">
        <v>0</v>
      </c>
      <c r="AM3479" s="1"/>
    </row>
    <row r="3480" spans="1:39" ht="12.75" customHeight="1">
      <c r="A3480" s="1"/>
      <c r="B3480" s="1" t="s">
        <v>12509</v>
      </c>
      <c r="C3480" s="1" t="s">
        <v>12596</v>
      </c>
      <c r="D3480" s="3" t="str">
        <f ca="1">IFERROR(__xludf.DUMMYFUNCTION("PROPER(REGEXEXTRACT(B3358, ""(?:https?:\/\/)?(?:www\.)?([a-zA-Z0-9-]+)\.""))"),"Skyscanner")</f>
        <v>Skyscanner</v>
      </c>
      <c r="E3480" s="1" t="s">
        <v>12503</v>
      </c>
      <c r="F3480" s="1">
        <v>14.564830000000001</v>
      </c>
      <c r="G3480" s="1">
        <v>121.02916500000001</v>
      </c>
      <c r="H3480" s="1" t="s">
        <v>12504</v>
      </c>
      <c r="I3480" s="1" t="s">
        <v>50</v>
      </c>
      <c r="J3480" s="1">
        <f>IF(K3480="URBAN",1,IF(K3480="SUBURBAN",2,IF(K3480="RURAL",3,"")))</f>
        <v>1</v>
      </c>
      <c r="K3480" s="1" t="s">
        <v>42</v>
      </c>
      <c r="L3480" s="18">
        <v>46082</v>
      </c>
      <c r="M3480" s="49">
        <v>0.625</v>
      </c>
      <c r="N3480" s="18">
        <v>46083</v>
      </c>
      <c r="O3480" s="56">
        <v>0.5</v>
      </c>
      <c r="P3480" s="31" t="str">
        <f>TEXT($L3480, "dddd")</f>
        <v>Sunday</v>
      </c>
      <c r="Q3480" s="39" t="s">
        <v>111</v>
      </c>
      <c r="R3480" s="39">
        <v>7430</v>
      </c>
      <c r="S3480" s="1" t="str">
        <f>IF(OR(MONTH(L3480)=12, MONTH(L3480)&lt;=5), "Dry Season", "Wet Season")</f>
        <v>Dry Season</v>
      </c>
      <c r="T3480" s="1">
        <v>1</v>
      </c>
      <c r="U3480" s="1">
        <v>0</v>
      </c>
      <c r="V3480" s="1">
        <v>0</v>
      </c>
      <c r="W3480" s="2">
        <f>IF(ISNUMBER(SEARCH("N/A", X3480)), 0, 1)</f>
        <v>1</v>
      </c>
      <c r="X3480" s="1" t="s">
        <v>1174</v>
      </c>
      <c r="Y3480" s="1">
        <v>14.589843999999999</v>
      </c>
      <c r="Z3480" s="1">
        <v>121.060554</v>
      </c>
      <c r="AA3480" s="11" cm="1">
        <f t="array" ref="AA3480">IF(ISBLANK(Y3480), 0, VINCentyInvDistance(F3480,G3480,Y3480,Z3480))</f>
        <v>4370.455892496203</v>
      </c>
      <c r="AB3480" s="1">
        <v>1</v>
      </c>
      <c r="AC3480" s="1">
        <v>8.8000000000000007</v>
      </c>
      <c r="AD3480" s="1">
        <v>4.4000000000000004</v>
      </c>
      <c r="AE3480" s="1">
        <v>1104</v>
      </c>
      <c r="AF3480" s="1">
        <v>1</v>
      </c>
      <c r="AG3480" s="1" t="s">
        <v>1180</v>
      </c>
      <c r="AH3480" s="1" t="s">
        <v>562</v>
      </c>
      <c r="AI3480" s="1" t="str">
        <f>TRIM(MID(SUBSTITUTE($H3480,",",REPT(" ",200)),(LEN($H3480)-LEN(SUBSTITUTE($H3480,",",""))-2)*200+1,200))</f>
        <v>Metro Manila</v>
      </c>
      <c r="AJ3480" s="1" t="s">
        <v>55</v>
      </c>
      <c r="AK3480" t="s">
        <v>17479</v>
      </c>
      <c r="AL3480" s="2">
        <v>0</v>
      </c>
      <c r="AM3480" s="1"/>
    </row>
    <row r="3481" spans="1:39" ht="12.75" customHeight="1">
      <c r="A3481" s="1"/>
      <c r="B3481" s="1" t="s">
        <v>12505</v>
      </c>
      <c r="C3481" s="1" t="s">
        <v>12597</v>
      </c>
      <c r="D3481" s="3" t="str">
        <f ca="1">IFERROR(__xludf.DUMMYFUNCTION("PROPER(REGEXEXTRACT(B3359, ""(?:https?:\/\/)?(?:www\.)?([a-zA-Z0-9-]+)\.""))"),"Skyscanner")</f>
        <v>Skyscanner</v>
      </c>
      <c r="E3481" s="1" t="s">
        <v>12511</v>
      </c>
      <c r="F3481" s="1">
        <v>14.564819999999999</v>
      </c>
      <c r="G3481" s="1">
        <v>121.02943999999999</v>
      </c>
      <c r="H3481" s="1" t="s">
        <v>12512</v>
      </c>
      <c r="I3481" s="1" t="s">
        <v>50</v>
      </c>
      <c r="J3481" s="1">
        <f>IF(K3481="URBAN",1,IF(K3481="SUBURBAN",2,IF(K3481="RURAL",3,"")))</f>
        <v>1</v>
      </c>
      <c r="K3481" s="1" t="s">
        <v>42</v>
      </c>
      <c r="L3481" s="18">
        <v>46082</v>
      </c>
      <c r="M3481" s="49">
        <v>0.58333333333333337</v>
      </c>
      <c r="N3481" s="18">
        <v>46083</v>
      </c>
      <c r="O3481" s="56">
        <v>0.5</v>
      </c>
      <c r="P3481" s="31" t="str">
        <f>TEXT($L3481, "dddd")</f>
        <v>Sunday</v>
      </c>
      <c r="Q3481" s="39" t="s">
        <v>111</v>
      </c>
      <c r="R3481" s="39">
        <v>2869</v>
      </c>
      <c r="S3481" s="1" t="str">
        <f>IF(OR(MONTH(L3481)=12, MONTH(L3481)&lt;=5), "Dry Season", "Wet Season")</f>
        <v>Dry Season</v>
      </c>
      <c r="T3481" s="1">
        <v>1</v>
      </c>
      <c r="U3481" s="1">
        <v>1</v>
      </c>
      <c r="V3481" s="1">
        <v>0</v>
      </c>
      <c r="W3481" s="2">
        <f>IF(ISNUMBER(SEARCH("N/A", X3481)), 0, 1)</f>
        <v>1</v>
      </c>
      <c r="X3481" s="1" t="s">
        <v>2500</v>
      </c>
      <c r="Y3481" s="1">
        <v>14.5530822</v>
      </c>
      <c r="Z3481" s="1">
        <v>121.021794</v>
      </c>
      <c r="AA3481" s="11" cm="1">
        <f t="array" ref="AA3481">IF(ISBLANK(Y3481), 0, VINCentyInvDistance(F3481,G3481,Y3481,Z3481))</f>
        <v>1538.0650351007696</v>
      </c>
      <c r="AB3481" s="1">
        <v>0</v>
      </c>
      <c r="AC3481" s="1">
        <v>9.1999999999999993</v>
      </c>
      <c r="AD3481" s="1">
        <v>4.2</v>
      </c>
      <c r="AE3481" s="1">
        <v>3555</v>
      </c>
      <c r="AF3481" s="1">
        <v>1</v>
      </c>
      <c r="AG3481" s="1" t="s">
        <v>2501</v>
      </c>
      <c r="AH3481" s="1" t="s">
        <v>2501</v>
      </c>
      <c r="AI3481" s="1" t="str">
        <f>TRIM(MID(SUBSTITUTE($H3481,",",REPT(" ",200)),(LEN($H3481)-LEN(SUBSTITUTE($H3481,",",""))-2)*200+1,200))</f>
        <v>Metro Manila</v>
      </c>
      <c r="AJ3481" s="1" t="s">
        <v>55</v>
      </c>
      <c r="AK3481" t="s">
        <v>16934</v>
      </c>
      <c r="AL3481" s="2">
        <v>0</v>
      </c>
      <c r="AM3481" s="1"/>
    </row>
    <row r="3482" spans="1:39" ht="12.75" customHeight="1">
      <c r="A3482" s="1"/>
      <c r="B3482" s="1" t="s">
        <v>12540</v>
      </c>
      <c r="C3482" s="1" t="s">
        <v>12598</v>
      </c>
      <c r="D3482" s="3" t="str">
        <f ca="1">IFERROR(__xludf.DUMMYFUNCTION("PROPER(REGEXEXTRACT(B3360, ""(?:https?:\/\/)?(?:www\.)?([a-zA-Z0-9-]+)\.""))"),"Skyscanner")</f>
        <v>Skyscanner</v>
      </c>
      <c r="E3482" s="1" t="s">
        <v>12515</v>
      </c>
      <c r="F3482" s="1">
        <v>14.53205</v>
      </c>
      <c r="G3482" s="1">
        <v>120.98052</v>
      </c>
      <c r="H3482" s="1" t="s">
        <v>12542</v>
      </c>
      <c r="I3482" s="1" t="s">
        <v>50</v>
      </c>
      <c r="J3482" s="1">
        <f>IF(K3482="URBAN",1,IF(K3482="SUBURBAN",2,IF(K3482="RURAL",3,"")))</f>
        <v>1</v>
      </c>
      <c r="K3482" s="1" t="s">
        <v>42</v>
      </c>
      <c r="L3482" s="18">
        <v>46082</v>
      </c>
      <c r="M3482" s="49">
        <v>0.58333333333333337</v>
      </c>
      <c r="N3482" s="18">
        <v>46083</v>
      </c>
      <c r="O3482" s="56">
        <v>0.5</v>
      </c>
      <c r="P3482" s="31" t="str">
        <f>TEXT($L3482, "dddd")</f>
        <v>Sunday</v>
      </c>
      <c r="Q3482" s="39" t="s">
        <v>111</v>
      </c>
      <c r="R3482" s="39">
        <v>14230</v>
      </c>
      <c r="S3482" s="1" t="str">
        <f>IF(OR(MONTH(L3482)=12, MONTH(L3482)&lt;=5), "Dry Season", "Wet Season")</f>
        <v>Dry Season</v>
      </c>
      <c r="T3482" s="1">
        <v>1</v>
      </c>
      <c r="U3482" s="1">
        <v>1</v>
      </c>
      <c r="V3482" s="1">
        <v>1</v>
      </c>
      <c r="W3482" s="2">
        <f>IF(ISNUMBER(SEARCH("N/A", X3482)), 0, 1)</f>
        <v>1</v>
      </c>
      <c r="X3482" s="1" t="s">
        <v>2500</v>
      </c>
      <c r="Y3482" s="1">
        <v>14.5530822</v>
      </c>
      <c r="Z3482" s="1">
        <v>121.021794</v>
      </c>
      <c r="AA3482" s="11" cm="1">
        <f t="array" ref="AA3482">IF(ISBLANK(Y3482), 0, VINCentyInvDistance(F3482,G3482,Y3482,Z3482))</f>
        <v>5020.263562920175</v>
      </c>
      <c r="AB3482" s="1">
        <v>0</v>
      </c>
      <c r="AC3482" s="1">
        <v>7.2</v>
      </c>
      <c r="AD3482" s="1">
        <v>4.5999999999999996</v>
      </c>
      <c r="AE3482" s="1">
        <v>1537</v>
      </c>
      <c r="AF3482" s="1">
        <v>1</v>
      </c>
      <c r="AG3482" s="1" t="s">
        <v>2501</v>
      </c>
      <c r="AH3482" s="1" t="s">
        <v>2501</v>
      </c>
      <c r="AI3482" s="1" t="str">
        <f>TRIM(MID(SUBSTITUTE($H3482,",",REPT(" ",200)),(LEN($H3482)-LEN(SUBSTITUTE($H3482,",",""))-2)*200+1,200))</f>
        <v>Metro Manila</v>
      </c>
      <c r="AJ3482" s="1" t="s">
        <v>55</v>
      </c>
      <c r="AK3482" t="s">
        <v>17484</v>
      </c>
      <c r="AL3482" s="2">
        <v>0</v>
      </c>
      <c r="AM3482" s="1"/>
    </row>
    <row r="3483" spans="1:39" ht="12.75" customHeight="1">
      <c r="A3483" s="1"/>
      <c r="B3483" s="1" t="s">
        <v>12517</v>
      </c>
      <c r="C3483" s="1" t="s">
        <v>12599</v>
      </c>
      <c r="D3483" s="3" t="str">
        <f ca="1">IFERROR(__xludf.DUMMYFUNCTION("PROPER(REGEXEXTRACT(B3361, ""(?:https?:\/\/)?(?:www\.)?([a-zA-Z0-9-]+)\.""))"),"Skyscanner")</f>
        <v>Skyscanner</v>
      </c>
      <c r="E3483" s="1" t="s">
        <v>12523</v>
      </c>
      <c r="F3483" s="1">
        <v>14.535781</v>
      </c>
      <c r="G3483" s="1">
        <v>120.987995</v>
      </c>
      <c r="H3483" s="1" t="s">
        <v>12544</v>
      </c>
      <c r="I3483" s="1" t="s">
        <v>50</v>
      </c>
      <c r="J3483" s="1">
        <f>IF(K3483="URBAN",1,IF(K3483="SUBURBAN",2,IF(K3483="RURAL",3,"")))</f>
        <v>1</v>
      </c>
      <c r="K3483" s="1" t="s">
        <v>42</v>
      </c>
      <c r="L3483" s="18">
        <v>46082</v>
      </c>
      <c r="M3483" s="49">
        <v>0.625</v>
      </c>
      <c r="N3483" s="18">
        <v>46083</v>
      </c>
      <c r="O3483" s="56">
        <v>0.5</v>
      </c>
      <c r="P3483" s="31" t="str">
        <f>TEXT($L3483, "dddd")</f>
        <v>Sunday</v>
      </c>
      <c r="Q3483" s="39" t="s">
        <v>111</v>
      </c>
      <c r="R3483" s="39">
        <v>4583</v>
      </c>
      <c r="S3483" s="1" t="str">
        <f>IF(OR(MONTH(L3483)=12, MONTH(L3483)&lt;=5), "Dry Season", "Wet Season")</f>
        <v>Dry Season</v>
      </c>
      <c r="T3483" s="1">
        <v>1</v>
      </c>
      <c r="U3483" s="1">
        <v>1</v>
      </c>
      <c r="V3483" s="1">
        <v>1</v>
      </c>
      <c r="W3483" s="2">
        <f>IF(ISNUMBER(SEARCH("N/A", X3483)), 0, 1)</f>
        <v>1</v>
      </c>
      <c r="X3483" s="1" t="s">
        <v>124</v>
      </c>
      <c r="Y3483" s="1">
        <v>14.5352172</v>
      </c>
      <c r="Z3483" s="1">
        <v>120.9819432</v>
      </c>
      <c r="AA3483" s="11" cm="1">
        <f t="array" ref="AA3483">IF(ISBLANK(Y3483), 0, VINCentyInvDistance(F3483,G3483,Y3483,Z3483))</f>
        <v>655.23404290629924</v>
      </c>
      <c r="AB3483" s="1">
        <v>1</v>
      </c>
      <c r="AC3483" s="1">
        <v>9.4</v>
      </c>
      <c r="AD3483" s="1">
        <v>4.4000000000000004</v>
      </c>
      <c r="AE3483" s="1">
        <v>5606</v>
      </c>
      <c r="AF3483" s="1">
        <v>1</v>
      </c>
      <c r="AG3483" s="1" t="s">
        <v>159</v>
      </c>
      <c r="AH3483" s="1" t="s">
        <v>160</v>
      </c>
      <c r="AI3483" s="1" t="str">
        <f>TRIM(MID(SUBSTITUTE($H3483,",",REPT(" ",200)),(LEN($H3483)-LEN(SUBSTITUTE($H3483,",",""))-2)*200+1,200))</f>
        <v>Metro Manila</v>
      </c>
      <c r="AJ3483" s="1" t="s">
        <v>55</v>
      </c>
      <c r="AK3483" t="s">
        <v>17480</v>
      </c>
      <c r="AL3483" s="2">
        <v>0</v>
      </c>
      <c r="AM3483" s="1"/>
    </row>
    <row r="3484" spans="1:39" ht="12.75" customHeight="1">
      <c r="A3484" s="1"/>
      <c r="B3484" s="1" t="s">
        <v>12525</v>
      </c>
      <c r="C3484" s="1" t="s">
        <v>12600</v>
      </c>
      <c r="D3484" s="3" t="str">
        <f ca="1">IFERROR(__xludf.DUMMYFUNCTION("PROPER(REGEXEXTRACT(B3362, ""(?:https?:\/\/)?(?:www\.)?([a-zA-Z0-9-]+)\.""))"),"Skyscanner")</f>
        <v>Skyscanner</v>
      </c>
      <c r="E3484" s="1" t="s">
        <v>12519</v>
      </c>
      <c r="F3484" s="1">
        <v>10.308009</v>
      </c>
      <c r="G3484" s="1">
        <v>123.89406200000001</v>
      </c>
      <c r="H3484" s="1" t="s">
        <v>12520</v>
      </c>
      <c r="I3484" s="1" t="s">
        <v>50</v>
      </c>
      <c r="J3484" s="1">
        <f>IF(K3484="URBAN",1,IF(K3484="SUBURBAN",2,IF(K3484="RURAL",3,"")))</f>
        <v>1</v>
      </c>
      <c r="K3484" s="1" t="s">
        <v>42</v>
      </c>
      <c r="L3484" s="18">
        <v>46082</v>
      </c>
      <c r="M3484" s="49">
        <v>0.58333333333333337</v>
      </c>
      <c r="N3484" s="18">
        <v>46083</v>
      </c>
      <c r="O3484" s="56">
        <v>0.5</v>
      </c>
      <c r="P3484" s="31" t="str">
        <f>TEXT($L3484, "dddd")</f>
        <v>Sunday</v>
      </c>
      <c r="Q3484" s="39" t="s">
        <v>111</v>
      </c>
      <c r="R3484" s="39">
        <v>2700</v>
      </c>
      <c r="S3484" s="1" t="str">
        <f>IF(OR(MONTH(L3484)=12, MONTH(L3484)&lt;=5), "Dry Season", "Wet Season")</f>
        <v>Dry Season</v>
      </c>
      <c r="T3484" s="1">
        <v>1</v>
      </c>
      <c r="U3484" s="1">
        <v>1</v>
      </c>
      <c r="V3484" s="1">
        <v>0</v>
      </c>
      <c r="W3484" s="2">
        <f>IF(ISNUMBER(SEARCH("N/A", X3484)), 0, 1)</f>
        <v>1</v>
      </c>
      <c r="X3484" s="1" t="s">
        <v>124</v>
      </c>
      <c r="Y3484" s="1">
        <v>14.5352172</v>
      </c>
      <c r="Z3484" s="1">
        <v>120.9819432</v>
      </c>
      <c r="AA3484" s="11" cm="1">
        <f t="array" ref="AA3484">IF(ISBLANK(Y3484), 0, VINCentyInvDistance(F3484,G3484,Y3484,Z3484))</f>
        <v>564705.59512279835</v>
      </c>
      <c r="AB3484" s="1">
        <v>0</v>
      </c>
      <c r="AC3484" s="1">
        <v>9.4</v>
      </c>
      <c r="AD3484" s="1">
        <v>3.7</v>
      </c>
      <c r="AE3484" s="1">
        <v>4886</v>
      </c>
      <c r="AF3484" s="1">
        <v>1</v>
      </c>
      <c r="AG3484" s="1" t="s">
        <v>159</v>
      </c>
      <c r="AH3484" s="1" t="s">
        <v>160</v>
      </c>
      <c r="AI3484" s="1" t="str">
        <f>TRIM(MID(SUBSTITUTE($H3484,",",REPT(" ",200)),(LEN($H3484)-LEN(SUBSTITUTE($H3484,",",""))-2)*200+1,200))</f>
        <v>Central Visayas</v>
      </c>
      <c r="AJ3484" s="1" t="s">
        <v>55</v>
      </c>
      <c r="AK3484" t="s">
        <v>17482</v>
      </c>
      <c r="AL3484" s="2">
        <v>0</v>
      </c>
      <c r="AM3484" s="1"/>
    </row>
    <row r="3485" spans="1:39" ht="12.75" customHeight="1">
      <c r="A3485" s="1"/>
      <c r="B3485" s="1" t="s">
        <v>12465</v>
      </c>
      <c r="C3485" s="1" t="s">
        <v>12602</v>
      </c>
      <c r="D3485" s="3" t="str">
        <f ca="1">IFERROR(__xludf.DUMMYFUNCTION("PROPER(REGEXEXTRACT(B3364, ""(?:https?:\/\/)?(?:www\.)?([a-zA-Z0-9-]+)\.""))"),"Skyscanner")</f>
        <v>Skyscanner</v>
      </c>
      <c r="E3485" s="1" t="s">
        <v>11138</v>
      </c>
      <c r="F3485" s="1">
        <v>14.57217</v>
      </c>
      <c r="G3485" s="1">
        <v>120.98227</v>
      </c>
      <c r="H3485" s="1" t="s">
        <v>12464</v>
      </c>
      <c r="I3485" s="1" t="s">
        <v>50</v>
      </c>
      <c r="J3485" s="1">
        <f>IF(K3485="URBAN",1,IF(K3485="SUBURBAN",2,IF(K3485="RURAL",3,"")))</f>
        <v>1</v>
      </c>
      <c r="K3485" s="1" t="s">
        <v>42</v>
      </c>
      <c r="L3485" s="18">
        <v>46082</v>
      </c>
      <c r="M3485" s="49">
        <v>0.58333333333333337</v>
      </c>
      <c r="N3485" s="18">
        <v>46083</v>
      </c>
      <c r="O3485" s="56">
        <v>0.5</v>
      </c>
      <c r="P3485" s="31" t="str">
        <f>TEXT($L3485, "dddd")</f>
        <v>Sunday</v>
      </c>
      <c r="Q3485" s="39" t="s">
        <v>111</v>
      </c>
      <c r="R3485" s="39">
        <v>7501</v>
      </c>
      <c r="S3485" s="1" t="str">
        <f>IF(OR(MONTH(L3485)=12, MONTH(L3485)&lt;=5), "Dry Season", "Wet Season")</f>
        <v>Dry Season</v>
      </c>
      <c r="T3485" s="1">
        <v>1</v>
      </c>
      <c r="U3485" s="1">
        <v>0</v>
      </c>
      <c r="V3485" s="1">
        <v>0</v>
      </c>
      <c r="W3485" s="2">
        <f>IF(ISNUMBER(SEARCH("N/A", X3485)), 0, 1)</f>
        <v>0</v>
      </c>
      <c r="X3485" s="1" t="s">
        <v>44</v>
      </c>
      <c r="Y3485" s="1"/>
      <c r="Z3485" s="1"/>
      <c r="AA3485" s="11" cm="1">
        <f t="array" ref="AA3485">IF(ISBLANK(Y3485), 0, VINCentyInvDistance(F3485,G3485,Y3485,Z3485))</f>
        <v>0</v>
      </c>
      <c r="AB3485" s="1">
        <v>0</v>
      </c>
      <c r="AC3485" s="1">
        <v>8.8000000000000007</v>
      </c>
      <c r="AD3485" s="1">
        <v>4.5999999999999996</v>
      </c>
      <c r="AE3485" s="1">
        <v>4330</v>
      </c>
      <c r="AF3485" s="1">
        <v>1</v>
      </c>
      <c r="AG3485" s="1" t="s">
        <v>68</v>
      </c>
      <c r="AH3485" s="1" t="str">
        <f>TRIM(MID(SUBSTITUTE($H3485,",",REPT(" ",200)),(LEN($H3485)-LEN(SUBSTITUTE($H3485,",",""))-3)*200+1,200))</f>
        <v>Capital District</v>
      </c>
      <c r="AI3485" s="1" t="s">
        <v>54</v>
      </c>
      <c r="AJ3485" s="1" t="s">
        <v>55</v>
      </c>
      <c r="AK3485" t="s">
        <v>17474</v>
      </c>
      <c r="AL3485" s="1">
        <v>5</v>
      </c>
      <c r="AM3485" s="1" t="s">
        <v>12467</v>
      </c>
    </row>
    <row r="3486" spans="1:39" ht="12.75" customHeight="1">
      <c r="A3486" s="1"/>
      <c r="B3486" s="1" t="s">
        <v>11139</v>
      </c>
      <c r="C3486" s="1" t="s">
        <v>12603</v>
      </c>
      <c r="D3486" s="3" t="str">
        <f ca="1">IFERROR(__xludf.DUMMYFUNCTION("PROPER(REGEXEXTRACT(B3365, ""(?:https?:\/\/)?(?:www\.)?([a-zA-Z0-9-]+)\.""))"),"Google")</f>
        <v>Google</v>
      </c>
      <c r="E3486" s="1" t="s">
        <v>12469</v>
      </c>
      <c r="F3486" s="1">
        <v>14.583273</v>
      </c>
      <c r="G3486" s="1">
        <v>120.97394</v>
      </c>
      <c r="H3486" s="1" t="s">
        <v>6758</v>
      </c>
      <c r="I3486" s="1" t="s">
        <v>50</v>
      </c>
      <c r="J3486" s="1">
        <f>IF(K3486="URBAN",1,IF(K3486="SUBURBAN",2,IF(K3486="RURAL",3,"")))</f>
        <v>1</v>
      </c>
      <c r="K3486" s="1" t="s">
        <v>42</v>
      </c>
      <c r="L3486" s="18">
        <v>46082</v>
      </c>
      <c r="M3486" s="49">
        <v>0.625</v>
      </c>
      <c r="N3486" s="18">
        <v>46083</v>
      </c>
      <c r="O3486" s="56">
        <v>0.5</v>
      </c>
      <c r="P3486" s="31" t="str">
        <f>TEXT($L3486, "dddd")</f>
        <v>Sunday</v>
      </c>
      <c r="Q3486" s="39" t="s">
        <v>111</v>
      </c>
      <c r="R3486" s="39">
        <v>4674</v>
      </c>
      <c r="S3486" s="1" t="str">
        <f>IF(OR(MONTH(L3486)=12, MONTH(L3486)&lt;=5), "Dry Season", "Wet Season")</f>
        <v>Dry Season</v>
      </c>
      <c r="T3486" s="1">
        <v>1</v>
      </c>
      <c r="U3486" s="1">
        <v>0</v>
      </c>
      <c r="V3486" s="1">
        <v>1</v>
      </c>
      <c r="W3486" s="2">
        <f>IF(ISNUMBER(SEARCH("N/A", X3486)), 0, 1)</f>
        <v>0</v>
      </c>
      <c r="X3486" s="1" t="s">
        <v>44</v>
      </c>
      <c r="Y3486" s="1"/>
      <c r="Z3486" s="1"/>
      <c r="AA3486" s="11" cm="1">
        <f t="array" ref="AA3486">IF(ISBLANK(Y3486), 0, VINCentyInvDistance(F3486,G3486,Y3486,Z3486))</f>
        <v>0</v>
      </c>
      <c r="AB3486" s="1">
        <v>0</v>
      </c>
      <c r="AC3486" s="1">
        <v>8.4</v>
      </c>
      <c r="AD3486" s="1">
        <v>0</v>
      </c>
      <c r="AE3486" s="1">
        <v>3800</v>
      </c>
      <c r="AF3486" s="1">
        <v>1</v>
      </c>
      <c r="AG3486" s="1" t="s">
        <v>68</v>
      </c>
      <c r="AH3486" s="1" t="str">
        <f>TRIM(MID(SUBSTITUTE($H3486,",",REPT(" ",200)),(LEN($H3486)-LEN(SUBSTITUTE($H3486,",",""))-3)*200+1,200))</f>
        <v>Capital District</v>
      </c>
      <c r="AI3486" s="1" t="s">
        <v>54</v>
      </c>
      <c r="AJ3486" s="1" t="s">
        <v>55</v>
      </c>
      <c r="AL3486" s="1">
        <v>5</v>
      </c>
      <c r="AM3486" s="1" t="s">
        <v>11142</v>
      </c>
    </row>
    <row r="3487" spans="1:39" ht="12.75" customHeight="1">
      <c r="A3487" s="1"/>
      <c r="B3487" s="1" t="s">
        <v>12479</v>
      </c>
      <c r="C3487" s="1" t="s">
        <v>12607</v>
      </c>
      <c r="D3487" s="3" t="str">
        <f ca="1">IFERROR(__xludf.DUMMYFUNCTION("PROPER(REGEXEXTRACT(B3368, ""(?:https?:\/\/)?(?:www\.)?([a-zA-Z0-9-]+)\.""))"),"Skyscanner")</f>
        <v>Skyscanner</v>
      </c>
      <c r="E3487" s="1" t="s">
        <v>12483</v>
      </c>
      <c r="F3487" s="1">
        <v>15.166002000000001</v>
      </c>
      <c r="G3487" s="1">
        <v>120.581636</v>
      </c>
      <c r="H3487" s="1" t="s">
        <v>12484</v>
      </c>
      <c r="I3487" s="1" t="s">
        <v>50</v>
      </c>
      <c r="J3487" s="1">
        <f>IF(K3487="URBAN",1,IF(K3487="SUBURBAN",2,IF(K3487="RURAL",3,"")))</f>
        <v>1</v>
      </c>
      <c r="K3487" s="1" t="s">
        <v>42</v>
      </c>
      <c r="L3487" s="18">
        <v>46082</v>
      </c>
      <c r="M3487" s="49">
        <v>0.58333333333333337</v>
      </c>
      <c r="N3487" s="18">
        <v>46083</v>
      </c>
      <c r="O3487" s="56">
        <v>0.5</v>
      </c>
      <c r="P3487" s="31" t="str">
        <f>TEXT($L3487, "dddd")</f>
        <v>Sunday</v>
      </c>
      <c r="Q3487" s="39" t="s">
        <v>12485</v>
      </c>
      <c r="R3487" s="39">
        <v>6000</v>
      </c>
      <c r="S3487" s="1" t="str">
        <f>IF(OR(MONTH(L3487)=12, MONTH(L3487)&lt;=5), "Dry Season", "Wet Season")</f>
        <v>Dry Season</v>
      </c>
      <c r="T3487" s="1">
        <v>1</v>
      </c>
      <c r="U3487" s="1">
        <v>0</v>
      </c>
      <c r="V3487" s="1">
        <v>0</v>
      </c>
      <c r="W3487" s="2">
        <f>IF(ISNUMBER(SEARCH("N/A", X3487)), 0, 1)</f>
        <v>1</v>
      </c>
      <c r="X3487" s="1" t="s">
        <v>1174</v>
      </c>
      <c r="Y3487" s="1">
        <v>14.589843999999999</v>
      </c>
      <c r="Z3487" s="1">
        <v>121.060554</v>
      </c>
      <c r="AA3487" s="11" cm="1">
        <f t="array" ref="AA3487">IF(ISBLANK(Y3487), 0, VINCentyInvDistance(F3487,G3487,Y3487,Z3487))</f>
        <v>81976.533450619856</v>
      </c>
      <c r="AB3487" s="1">
        <v>0</v>
      </c>
      <c r="AC3487" s="1">
        <v>8.6</v>
      </c>
      <c r="AD3487" s="1">
        <v>4.5999999999999996</v>
      </c>
      <c r="AE3487" s="1">
        <v>51</v>
      </c>
      <c r="AF3487" s="1">
        <v>1</v>
      </c>
      <c r="AG3487" s="1" t="s">
        <v>1180</v>
      </c>
      <c r="AH3487" s="1" t="s">
        <v>562</v>
      </c>
      <c r="AI3487" s="1" t="str">
        <f>TRIM(MID(SUBSTITUTE($H3487,",",REPT(" ",200)),(LEN($H3487)-LEN(SUBSTITUTE($H3487,",",""))-2)*200+1,200))</f>
        <v>Central Luzon</v>
      </c>
      <c r="AJ3487" s="1" t="s">
        <v>55</v>
      </c>
      <c r="AK3487" t="s">
        <v>17477</v>
      </c>
      <c r="AL3487" s="2">
        <v>0</v>
      </c>
      <c r="AM3487" s="1"/>
    </row>
    <row r="3488" spans="1:39" ht="12.75" customHeight="1">
      <c r="A3488" s="1"/>
      <c r="B3488" s="1" t="s">
        <v>12489</v>
      </c>
      <c r="C3488" s="1" t="s">
        <v>12609</v>
      </c>
      <c r="D3488" s="3" t="str">
        <f ca="1">IFERROR(__xludf.DUMMYFUNCTION("PROPER(REGEXEXTRACT(B3370, ""(?:https?:\/\/)?(?:www\.)?([a-zA-Z0-9-]+)\.""))"),"Google")</f>
        <v>Google</v>
      </c>
      <c r="E3488" s="1" t="s">
        <v>12491</v>
      </c>
      <c r="F3488" s="1">
        <v>14.578766999999999</v>
      </c>
      <c r="G3488" s="1">
        <v>120.976202</v>
      </c>
      <c r="H3488" s="1" t="s">
        <v>12488</v>
      </c>
      <c r="I3488" s="1" t="s">
        <v>50</v>
      </c>
      <c r="J3488" s="1">
        <f>IF(K3488="URBAN",1,IF(K3488="SUBURBAN",2,IF(K3488="RURAL",3,"")))</f>
        <v>1</v>
      </c>
      <c r="K3488" s="1" t="s">
        <v>42</v>
      </c>
      <c r="L3488" s="18">
        <v>46082</v>
      </c>
      <c r="M3488" s="49">
        <v>0.625</v>
      </c>
      <c r="N3488" s="18">
        <v>46083</v>
      </c>
      <c r="O3488" s="56">
        <v>0.5</v>
      </c>
      <c r="P3488" s="31" t="str">
        <f>TEXT($L3488, "dddd")</f>
        <v>Sunday</v>
      </c>
      <c r="Q3488" s="39" t="s">
        <v>531</v>
      </c>
      <c r="R3488" s="39">
        <v>2595</v>
      </c>
      <c r="S3488" s="1" t="str">
        <f>IF(OR(MONTH(L3488)=12, MONTH(L3488)&lt;=5), "Dry Season", "Wet Season")</f>
        <v>Dry Season</v>
      </c>
      <c r="T3488" s="1">
        <v>1</v>
      </c>
      <c r="U3488" s="1">
        <v>1</v>
      </c>
      <c r="V3488" s="1">
        <v>0</v>
      </c>
      <c r="W3488" s="2">
        <f>IF(ISNUMBER(SEARCH("N/A", X3488)), 0, 1)</f>
        <v>0</v>
      </c>
      <c r="X3488" s="1" t="s">
        <v>44</v>
      </c>
      <c r="Y3488" s="1"/>
      <c r="Z3488" s="1"/>
      <c r="AA3488" s="11" cm="1">
        <f t="array" ref="AA3488">IF(ISBLANK(Y3488), 0, VINCentyInvDistance(F3488,G3488,Y3488,Z3488))</f>
        <v>0</v>
      </c>
      <c r="AB3488" s="1">
        <v>0</v>
      </c>
      <c r="AC3488" s="1">
        <v>7.6</v>
      </c>
      <c r="AD3488" s="1">
        <v>0</v>
      </c>
      <c r="AE3488" s="1">
        <v>1700</v>
      </c>
      <c r="AF3488" s="1">
        <v>1</v>
      </c>
      <c r="AG3488" s="1" t="s">
        <v>68</v>
      </c>
      <c r="AH3488" s="1" t="str">
        <f>TRIM(MID(SUBSTITUTE($H3488,",",REPT(" ",200)),(LEN($H3488)-LEN(SUBSTITUTE($H3488,",",""))-3)*200+1,200))</f>
        <v>Capital District</v>
      </c>
      <c r="AI3488" s="1" t="s">
        <v>54</v>
      </c>
      <c r="AJ3488" s="1" t="s">
        <v>55</v>
      </c>
      <c r="AL3488" s="1">
        <v>4</v>
      </c>
      <c r="AM3488" s="1" t="s">
        <v>12492</v>
      </c>
    </row>
    <row r="3489" spans="1:39" ht="12.75" customHeight="1">
      <c r="A3489" s="1"/>
      <c r="B3489" s="1" t="s">
        <v>12493</v>
      </c>
      <c r="C3489" s="1" t="s">
        <v>12610</v>
      </c>
      <c r="D3489" s="3" t="str">
        <f ca="1">IFERROR(__xludf.DUMMYFUNCTION("PROPER(REGEXEXTRACT(B3371, ""(?:https?:\/\/)?(?:www\.)?([a-zA-Z0-9-]+)\.""))"),"Skyscanner")</f>
        <v>Skyscanner</v>
      </c>
      <c r="E3489" s="1" t="s">
        <v>12511</v>
      </c>
      <c r="F3489" s="1">
        <v>14.577655</v>
      </c>
      <c r="G3489" s="1">
        <v>120.979527</v>
      </c>
      <c r="H3489" s="1" t="s">
        <v>12496</v>
      </c>
      <c r="I3489" s="1" t="s">
        <v>50</v>
      </c>
      <c r="J3489" s="1">
        <f>IF(K3489="URBAN",1,IF(K3489="SUBURBAN",2,IF(K3489="RURAL",3,"")))</f>
        <v>1</v>
      </c>
      <c r="K3489" s="1" t="s">
        <v>42</v>
      </c>
      <c r="L3489" s="18">
        <v>46082</v>
      </c>
      <c r="M3489" s="49">
        <v>0.58333333333333337</v>
      </c>
      <c r="N3489" s="18">
        <v>46083</v>
      </c>
      <c r="O3489" s="56">
        <v>0.5</v>
      </c>
      <c r="P3489" s="31" t="str">
        <f>TEXT($L3489, "dddd")</f>
        <v>Sunday</v>
      </c>
      <c r="Q3489" s="39" t="s">
        <v>111</v>
      </c>
      <c r="R3489" s="39">
        <v>2072</v>
      </c>
      <c r="S3489" s="1" t="str">
        <f>IF(OR(MONTH(L3489)=12, MONTH(L3489)&lt;=5), "Dry Season", "Wet Season")</f>
        <v>Dry Season</v>
      </c>
      <c r="T3489" s="1">
        <v>1</v>
      </c>
      <c r="U3489" s="1">
        <v>1</v>
      </c>
      <c r="V3489" s="1">
        <v>0</v>
      </c>
      <c r="W3489" s="2">
        <f>IF(ISNUMBER(SEARCH("N/A", X3489)), 0, 1)</f>
        <v>0</v>
      </c>
      <c r="X3489" s="1" t="s">
        <v>44</v>
      </c>
      <c r="Y3489" s="1"/>
      <c r="Z3489" s="1"/>
      <c r="AA3489" s="11" cm="1">
        <f t="array" ref="AA3489">IF(ISBLANK(Y3489), 0, VINCentyInvDistance(F3489,G3489,Y3489,Z3489))</f>
        <v>0</v>
      </c>
      <c r="AB3489" s="1">
        <v>0</v>
      </c>
      <c r="AC3489" s="1">
        <v>8.8000000000000007</v>
      </c>
      <c r="AD3489" s="1">
        <v>4.2</v>
      </c>
      <c r="AE3489" s="1">
        <v>988</v>
      </c>
      <c r="AF3489" s="1">
        <v>1</v>
      </c>
      <c r="AG3489" s="1" t="s">
        <v>68</v>
      </c>
      <c r="AH3489" s="1" t="str">
        <f>TRIM(MID(SUBSTITUTE($H3489,",",REPT(" ",200)),(LEN($H3489)-LEN(SUBSTITUTE($H3489,",",""))-3)*200+1,200))</f>
        <v>Capital District</v>
      </c>
      <c r="AI3489" s="1" t="s">
        <v>54</v>
      </c>
      <c r="AJ3489" s="1" t="s">
        <v>55</v>
      </c>
      <c r="AK3489" t="s">
        <v>12497</v>
      </c>
      <c r="AL3489" s="1">
        <v>3</v>
      </c>
      <c r="AM3489" s="1" t="s">
        <v>12498</v>
      </c>
    </row>
    <row r="3490" spans="1:39" ht="12.75" customHeight="1">
      <c r="A3490" s="1"/>
      <c r="B3490" s="1" t="s">
        <v>12540</v>
      </c>
      <c r="C3490" s="1" t="s">
        <v>12611</v>
      </c>
      <c r="D3490" s="3" t="str">
        <f ca="1">IFERROR(__xludf.DUMMYFUNCTION("PROPER(REGEXEXTRACT(B3372, ""(?:https?:\/\/)?(?:www\.)?([a-zA-Z0-9-]+)\.""))"),"Skyscanner")</f>
        <v>Skyscanner</v>
      </c>
      <c r="E3490" s="1" t="s">
        <v>12495</v>
      </c>
      <c r="F3490" s="1">
        <v>14.419305</v>
      </c>
      <c r="G3490" s="1">
        <v>121.042565</v>
      </c>
      <c r="H3490" s="1" t="s">
        <v>12556</v>
      </c>
      <c r="I3490" s="1" t="s">
        <v>50</v>
      </c>
      <c r="J3490" s="1">
        <f>IF(K3490="URBAN",1,IF(K3490="SUBURBAN",2,IF(K3490="RURAL",3,"")))</f>
        <v>1</v>
      </c>
      <c r="K3490" s="1" t="s">
        <v>42</v>
      </c>
      <c r="L3490" s="18">
        <v>46082</v>
      </c>
      <c r="M3490" s="49">
        <v>0.58333333333333337</v>
      </c>
      <c r="N3490" s="18">
        <v>46083</v>
      </c>
      <c r="O3490" s="56">
        <v>0.45833333333333331</v>
      </c>
      <c r="P3490" s="31" t="str">
        <f>TEXT($L3490, "dddd")</f>
        <v>Sunday</v>
      </c>
      <c r="Q3490" s="39" t="s">
        <v>207</v>
      </c>
      <c r="R3490" s="39">
        <v>5868</v>
      </c>
      <c r="S3490" s="1" t="str">
        <f>IF(OR(MONTH(L3490)=12, MONTH(L3490)&lt;=5), "Dry Season", "Wet Season")</f>
        <v>Dry Season</v>
      </c>
      <c r="T3490" s="1">
        <v>1</v>
      </c>
      <c r="U3490" s="1">
        <v>0</v>
      </c>
      <c r="V3490" s="1">
        <v>0</v>
      </c>
      <c r="W3490" s="2">
        <f>IF(ISNUMBER(SEARCH("N/A", X3490)), 0, 1)</f>
        <v>1</v>
      </c>
      <c r="X3490" s="1" t="s">
        <v>2500</v>
      </c>
      <c r="Y3490" s="1">
        <v>14.5530822</v>
      </c>
      <c r="Z3490" s="1">
        <v>121.021794</v>
      </c>
      <c r="AA3490" s="11" cm="1">
        <f t="array" ref="AA3490">IF(ISBLANK(Y3490), 0, VINCentyInvDistance(F3490,G3490,Y3490,Z3490))</f>
        <v>14970.02861452748</v>
      </c>
      <c r="AB3490" s="1">
        <v>0</v>
      </c>
      <c r="AC3490" s="1">
        <v>7.2</v>
      </c>
      <c r="AD3490" s="1">
        <v>4.5</v>
      </c>
      <c r="AE3490" s="1">
        <v>1537</v>
      </c>
      <c r="AF3490" s="1">
        <v>1</v>
      </c>
      <c r="AG3490" s="1" t="s">
        <v>2501</v>
      </c>
      <c r="AH3490" s="1" t="s">
        <v>2501</v>
      </c>
      <c r="AI3490" s="1" t="str">
        <f>TRIM(MID(SUBSTITUTE($H3490,",",REPT(" ",200)),(LEN($H3490)-LEN(SUBSTITUTE($H3490,",",""))-2)*200+1,200))</f>
        <v>Metro Manila</v>
      </c>
      <c r="AJ3490" s="1" t="s">
        <v>55</v>
      </c>
      <c r="AK3490" t="s">
        <v>17484</v>
      </c>
      <c r="AL3490" s="2">
        <v>0</v>
      </c>
      <c r="AM3490" s="1"/>
    </row>
    <row r="3491" spans="1:39" ht="12.75" customHeight="1">
      <c r="A3491" s="1"/>
      <c r="B3491" s="1" t="s">
        <v>12499</v>
      </c>
      <c r="C3491" s="1" t="s">
        <v>12612</v>
      </c>
      <c r="D3491" s="3" t="str">
        <f ca="1">IFERROR(__xludf.DUMMYFUNCTION("PROPER(REGEXEXTRACT(B3373, ""(?:https?:\/\/)?(?:www\.)?([a-zA-Z0-9-]+)\.""))"),"Skyscanner")</f>
        <v>Skyscanner</v>
      </c>
      <c r="E3491" s="1" t="s">
        <v>12501</v>
      </c>
      <c r="F3491" s="1">
        <v>14.572991999999999</v>
      </c>
      <c r="G3491" s="1">
        <v>121.06304900000001</v>
      </c>
      <c r="H3491" s="1" t="s">
        <v>6720</v>
      </c>
      <c r="I3491" s="1" t="s">
        <v>50</v>
      </c>
      <c r="J3491" s="1">
        <f>IF(K3491="URBAN",1,IF(K3491="SUBURBAN",2,IF(K3491="RURAL",3,"")))</f>
        <v>1</v>
      </c>
      <c r="K3491" s="1" t="s">
        <v>42</v>
      </c>
      <c r="L3491" s="18">
        <v>46082</v>
      </c>
      <c r="M3491" s="49">
        <v>0.625</v>
      </c>
      <c r="N3491" s="18">
        <v>46083</v>
      </c>
      <c r="O3491" s="56">
        <v>0.5</v>
      </c>
      <c r="P3491" s="31" t="str">
        <f>TEXT($L3491, "dddd")</f>
        <v>Sunday</v>
      </c>
      <c r="Q3491" s="39" t="s">
        <v>531</v>
      </c>
      <c r="R3491" s="39">
        <v>1945</v>
      </c>
      <c r="S3491" s="1" t="str">
        <f>IF(OR(MONTH(L3491)=12, MONTH(L3491)&lt;=5), "Dry Season", "Wet Season")</f>
        <v>Dry Season</v>
      </c>
      <c r="T3491" s="1">
        <v>1</v>
      </c>
      <c r="U3491" s="1">
        <v>0</v>
      </c>
      <c r="V3491" s="1">
        <v>1</v>
      </c>
      <c r="W3491" s="2">
        <f>IF(ISNUMBER(SEARCH("N/A", X3491)), 0, 1)</f>
        <v>1</v>
      </c>
      <c r="X3491" s="1" t="s">
        <v>51</v>
      </c>
      <c r="Y3491" s="1">
        <v>14.417577</v>
      </c>
      <c r="Z3491" s="1">
        <v>121.0402756</v>
      </c>
      <c r="AA3491" s="11" cm="1">
        <f t="array" ref="AA3491">IF(ISBLANK(Y3491), 0, VINCentyInvDistance(F3491,G3491,Y3491,Z3491))</f>
        <v>17370.073298126616</v>
      </c>
      <c r="AB3491" s="1">
        <v>0</v>
      </c>
      <c r="AC3491" s="1">
        <v>8.8000000000000007</v>
      </c>
      <c r="AD3491" s="1">
        <v>4</v>
      </c>
      <c r="AE3491" s="1">
        <v>4412</v>
      </c>
      <c r="AF3491" s="1">
        <v>1</v>
      </c>
      <c r="AG3491" s="1" t="s">
        <v>52</v>
      </c>
      <c r="AH3491" s="1" t="s">
        <v>53</v>
      </c>
      <c r="AI3491" s="1" t="str">
        <f>TRIM(MID(SUBSTITUTE($H3491,",",REPT(" ",200)),(LEN($H3491)-LEN(SUBSTITUTE($H3491,",",""))-2)*200+1,200))</f>
        <v>Metro Manila</v>
      </c>
      <c r="AJ3491" s="1" t="s">
        <v>55</v>
      </c>
      <c r="AK3491" t="s">
        <v>17478</v>
      </c>
      <c r="AL3491" s="2">
        <v>0</v>
      </c>
      <c r="AM3491" s="1"/>
    </row>
    <row r="3492" spans="1:39" ht="12.75" customHeight="1">
      <c r="A3492" s="1"/>
      <c r="B3492" s="1" t="s">
        <v>6721</v>
      </c>
      <c r="C3492" s="1" t="s">
        <v>12613</v>
      </c>
      <c r="D3492" s="3" t="str">
        <f ca="1">IFERROR(__xludf.DUMMYFUNCTION("PROPER(REGEXEXTRACT(B3374, ""(?:https?:\/\/)?(?:www\.)?([a-zA-Z0-9-]+)\.""))"),"Skyscanner")</f>
        <v>Skyscanner</v>
      </c>
      <c r="E3492" s="1" t="s">
        <v>12503</v>
      </c>
      <c r="F3492" s="1">
        <v>14.564830000000001</v>
      </c>
      <c r="G3492" s="1">
        <v>121.02916500000001</v>
      </c>
      <c r="H3492" s="1" t="s">
        <v>12504</v>
      </c>
      <c r="I3492" s="1" t="s">
        <v>50</v>
      </c>
      <c r="J3492" s="1">
        <f>IF(K3492="URBAN",1,IF(K3492="SUBURBAN",2,IF(K3492="RURAL",3,"")))</f>
        <v>1</v>
      </c>
      <c r="K3492" s="1" t="s">
        <v>42</v>
      </c>
      <c r="L3492" s="18">
        <v>46082</v>
      </c>
      <c r="M3492" s="49">
        <v>0.58333333333333337</v>
      </c>
      <c r="N3492" s="18">
        <v>46083</v>
      </c>
      <c r="O3492" s="56">
        <v>0.5</v>
      </c>
      <c r="P3492" s="31" t="str">
        <f>TEXT($L3492, "dddd")</f>
        <v>Sunday</v>
      </c>
      <c r="Q3492" s="39" t="s">
        <v>323</v>
      </c>
      <c r="R3492" s="39">
        <v>11274</v>
      </c>
      <c r="S3492" s="1" t="str">
        <f>IF(OR(MONTH(L3492)=12, MONTH(L3492)&lt;=5), "Dry Season", "Wet Season")</f>
        <v>Dry Season</v>
      </c>
      <c r="T3492" s="1">
        <v>1</v>
      </c>
      <c r="U3492" s="1">
        <v>0</v>
      </c>
      <c r="V3492" s="1">
        <v>0</v>
      </c>
      <c r="W3492" s="2">
        <f>IF(ISNUMBER(SEARCH("N/A", X3492)), 0, 1)</f>
        <v>1</v>
      </c>
      <c r="X3492" s="1" t="s">
        <v>4921</v>
      </c>
      <c r="Y3492" s="1">
        <v>14.587324199999999</v>
      </c>
      <c r="Z3492" s="1">
        <v>121.1046393</v>
      </c>
      <c r="AA3492" s="11" cm="1">
        <f t="array" ref="AA3492">IF(ISBLANK(Y3492), 0, VINCentyInvDistance(F3492,G3492,Y3492,Z3492))</f>
        <v>8505.3655082620062</v>
      </c>
      <c r="AB3492" s="1">
        <v>0</v>
      </c>
      <c r="AC3492" s="1">
        <v>8.4</v>
      </c>
      <c r="AD3492" s="1">
        <v>4.4000000000000004</v>
      </c>
      <c r="AE3492" s="1">
        <v>1577</v>
      </c>
      <c r="AF3492" s="1">
        <v>1</v>
      </c>
      <c r="AG3492" s="1" t="s">
        <v>6725</v>
      </c>
      <c r="AH3492" s="1" t="s">
        <v>6726</v>
      </c>
      <c r="AI3492" s="1" t="str">
        <f>TRIM(MID(SUBSTITUTE($H3492,",",REPT(" ",200)),(LEN($H3492)-LEN(SUBSTITUTE($H3492,",",""))-2)*200+1,200))</f>
        <v>Metro Manila</v>
      </c>
      <c r="AJ3492" s="1" t="s">
        <v>55</v>
      </c>
      <c r="AK3492" t="s">
        <v>17063</v>
      </c>
      <c r="AL3492" s="2">
        <v>0</v>
      </c>
      <c r="AM3492" s="1"/>
    </row>
    <row r="3493" spans="1:39" ht="12.75" customHeight="1">
      <c r="A3493" s="1"/>
      <c r="B3493" s="1" t="s">
        <v>12505</v>
      </c>
      <c r="C3493" s="1" t="s">
        <v>12614</v>
      </c>
      <c r="D3493" s="3" t="str">
        <f ca="1">IFERROR(__xludf.DUMMYFUNCTION("PROPER(REGEXEXTRACT(B3375, ""(?:https?:\/\/)?(?:www\.)?([a-zA-Z0-9-]+)\.""))"),"Skyscanner")</f>
        <v>Skyscanner</v>
      </c>
      <c r="E3493" s="1" t="s">
        <v>12507</v>
      </c>
      <c r="F3493" s="1">
        <v>14.635222000000001</v>
      </c>
      <c r="G3493" s="1">
        <v>121.034352</v>
      </c>
      <c r="H3493" s="1" t="s">
        <v>12508</v>
      </c>
      <c r="I3493" s="1" t="s">
        <v>50</v>
      </c>
      <c r="J3493" s="1">
        <f>IF(K3493="URBAN",1,IF(K3493="SUBURBAN",2,IF(K3493="RURAL",3,"")))</f>
        <v>1</v>
      </c>
      <c r="K3493" s="1" t="s">
        <v>42</v>
      </c>
      <c r="L3493" s="18">
        <v>46082</v>
      </c>
      <c r="M3493" s="49">
        <v>0.58333333333333337</v>
      </c>
      <c r="N3493" s="18">
        <v>46083</v>
      </c>
      <c r="O3493" s="56">
        <v>0.5</v>
      </c>
      <c r="P3493" s="31" t="str">
        <f>TEXT($L3493, "dddd")</f>
        <v>Sunday</v>
      </c>
      <c r="Q3493" s="39" t="s">
        <v>207</v>
      </c>
      <c r="R3493" s="39">
        <v>6180</v>
      </c>
      <c r="S3493" s="1" t="str">
        <f>IF(OR(MONTH(L3493)=12, MONTH(L3493)&lt;=5), "Dry Season", "Wet Season")</f>
        <v>Dry Season</v>
      </c>
      <c r="T3493" s="1">
        <v>1</v>
      </c>
      <c r="U3493" s="1">
        <v>0</v>
      </c>
      <c r="V3493" s="1">
        <v>1</v>
      </c>
      <c r="W3493" s="2">
        <f>IF(ISNUMBER(SEARCH("N/A", X3493)), 0, 1)</f>
        <v>1</v>
      </c>
      <c r="X3493" s="1" t="s">
        <v>2500</v>
      </c>
      <c r="Y3493" s="1">
        <v>14.5530822</v>
      </c>
      <c r="Z3493" s="1">
        <v>121.021794</v>
      </c>
      <c r="AA3493" s="11" cm="1">
        <f t="array" ref="AA3493">IF(ISBLANK(Y3493), 0, VINCentyInvDistance(F3493,G3493,Y3493,Z3493))</f>
        <v>9188.5219375809884</v>
      </c>
      <c r="AB3493" s="1">
        <v>0</v>
      </c>
      <c r="AC3493" s="1">
        <v>9.1999999999999993</v>
      </c>
      <c r="AD3493" s="1">
        <v>4.3</v>
      </c>
      <c r="AE3493" s="1">
        <v>3555</v>
      </c>
      <c r="AF3493" s="1">
        <v>1</v>
      </c>
      <c r="AG3493" s="1" t="s">
        <v>2501</v>
      </c>
      <c r="AH3493" s="1" t="s">
        <v>2501</v>
      </c>
      <c r="AI3493" s="1" t="str">
        <f>TRIM(MID(SUBSTITUTE($H3493,",",REPT(" ",200)),(LEN($H3493)-LEN(SUBSTITUTE($H3493,",",""))-2)*200+1,200))</f>
        <v>Metro Manila</v>
      </c>
      <c r="AJ3493" s="1" t="s">
        <v>55</v>
      </c>
      <c r="AK3493" t="s">
        <v>16934</v>
      </c>
      <c r="AL3493" s="2">
        <v>0</v>
      </c>
      <c r="AM3493" s="1"/>
    </row>
    <row r="3494" spans="1:39" ht="12.75" customHeight="1">
      <c r="A3494" s="1"/>
      <c r="B3494" s="1" t="s">
        <v>12509</v>
      </c>
      <c r="C3494" s="1" t="s">
        <v>12615</v>
      </c>
      <c r="D3494" s="3" t="str">
        <f ca="1">IFERROR(__xludf.DUMMYFUNCTION("PROPER(REGEXEXTRACT(B3376, ""(?:https?:\/\/)?(?:www\.)?([a-zA-Z0-9-]+)\.""))"),"Skyscanner")</f>
        <v>Skyscanner</v>
      </c>
      <c r="E3494" s="1" t="s">
        <v>12515</v>
      </c>
      <c r="F3494" s="1">
        <v>14.53205</v>
      </c>
      <c r="G3494" s="1">
        <v>120.98052</v>
      </c>
      <c r="H3494" s="1" t="s">
        <v>12542</v>
      </c>
      <c r="I3494" s="1" t="s">
        <v>50</v>
      </c>
      <c r="J3494" s="1">
        <f>IF(K3494="URBAN",1,IF(K3494="SUBURBAN",2,IF(K3494="RURAL",3,"")))</f>
        <v>1</v>
      </c>
      <c r="K3494" s="1" t="s">
        <v>42</v>
      </c>
      <c r="L3494" s="18">
        <v>46082</v>
      </c>
      <c r="M3494" s="49">
        <v>0.625</v>
      </c>
      <c r="N3494" s="18">
        <v>46083</v>
      </c>
      <c r="O3494" s="56">
        <v>0.5</v>
      </c>
      <c r="P3494" s="31" t="str">
        <f>TEXT($L3494, "dddd")</f>
        <v>Sunday</v>
      </c>
      <c r="Q3494" s="39" t="s">
        <v>111</v>
      </c>
      <c r="R3494" s="39">
        <v>14247</v>
      </c>
      <c r="S3494" s="1" t="str">
        <f>IF(OR(MONTH(L3494)=12, MONTH(L3494)&lt;=5), "Dry Season", "Wet Season")</f>
        <v>Dry Season</v>
      </c>
      <c r="T3494" s="1">
        <v>1</v>
      </c>
      <c r="U3494" s="1">
        <v>1</v>
      </c>
      <c r="V3494" s="1">
        <v>1</v>
      </c>
      <c r="W3494" s="2">
        <f>IF(ISNUMBER(SEARCH("N/A", X3494)), 0, 1)</f>
        <v>1</v>
      </c>
      <c r="X3494" s="1" t="s">
        <v>1174</v>
      </c>
      <c r="Y3494" s="1">
        <v>14.589843999999999</v>
      </c>
      <c r="Z3494" s="1">
        <v>121.060554</v>
      </c>
      <c r="AA3494" s="11" cm="1">
        <f t="array" ref="AA3494">IF(ISBLANK(Y3494), 0, VINCentyInvDistance(F3494,G3494,Y3494,Z3494))</f>
        <v>10736.922440395942</v>
      </c>
      <c r="AB3494" s="1">
        <v>1</v>
      </c>
      <c r="AC3494" s="1">
        <v>8.8000000000000007</v>
      </c>
      <c r="AD3494" s="1">
        <v>4.5999999999999996</v>
      </c>
      <c r="AE3494" s="1">
        <v>1104</v>
      </c>
      <c r="AF3494" s="1">
        <v>1</v>
      </c>
      <c r="AG3494" s="1" t="s">
        <v>1180</v>
      </c>
      <c r="AH3494" s="1" t="s">
        <v>562</v>
      </c>
      <c r="AI3494" s="1" t="str">
        <f>TRIM(MID(SUBSTITUTE($H3494,",",REPT(" ",200)),(LEN($H3494)-LEN(SUBSTITUTE($H3494,",",""))-2)*200+1,200))</f>
        <v>Metro Manila</v>
      </c>
      <c r="AJ3494" s="1" t="s">
        <v>55</v>
      </c>
      <c r="AK3494" t="s">
        <v>17479</v>
      </c>
      <c r="AL3494" s="2">
        <v>0</v>
      </c>
      <c r="AM3494" s="1"/>
    </row>
    <row r="3495" spans="1:39" ht="12.75" customHeight="1">
      <c r="A3495" s="1"/>
      <c r="B3495" s="1" t="s">
        <v>12517</v>
      </c>
      <c r="C3495" s="1" t="s">
        <v>12616</v>
      </c>
      <c r="D3495" s="3" t="str">
        <f ca="1">IFERROR(__xludf.DUMMYFUNCTION("PROPER(REGEXEXTRACT(B3377, ""(?:https?:\/\/)?(?:www\.)?([a-zA-Z0-9-]+)\.""))"),"Skyscanner")</f>
        <v>Skyscanner</v>
      </c>
      <c r="E3495" s="1" t="s">
        <v>12519</v>
      </c>
      <c r="F3495" s="1">
        <v>10.308009</v>
      </c>
      <c r="G3495" s="1">
        <v>123.89406200000001</v>
      </c>
      <c r="H3495" s="1" t="s">
        <v>12520</v>
      </c>
      <c r="I3495" s="1" t="s">
        <v>50</v>
      </c>
      <c r="J3495" s="1">
        <f>IF(K3495="URBAN",1,IF(K3495="SUBURBAN",2,IF(K3495="RURAL",3,"")))</f>
        <v>1</v>
      </c>
      <c r="K3495" s="1" t="s">
        <v>42</v>
      </c>
      <c r="L3495" s="18">
        <v>46082</v>
      </c>
      <c r="M3495" s="49">
        <v>0.625</v>
      </c>
      <c r="N3495" s="18">
        <v>46083</v>
      </c>
      <c r="O3495" s="56">
        <v>0.5</v>
      </c>
      <c r="P3495" s="31" t="str">
        <f>TEXT($L3495, "dddd")</f>
        <v>Sunday</v>
      </c>
      <c r="Q3495" s="39" t="s">
        <v>531</v>
      </c>
      <c r="R3495" s="39">
        <v>2715</v>
      </c>
      <c r="S3495" s="1" t="str">
        <f>IF(OR(MONTH(L3495)=12, MONTH(L3495)&lt;=5), "Dry Season", "Wet Season")</f>
        <v>Dry Season</v>
      </c>
      <c r="T3495" s="1">
        <v>1</v>
      </c>
      <c r="U3495" s="1">
        <v>1</v>
      </c>
      <c r="V3495" s="1">
        <v>0</v>
      </c>
      <c r="W3495" s="2">
        <f>IF(ISNUMBER(SEARCH("N/A", X3495)), 0, 1)</f>
        <v>1</v>
      </c>
      <c r="X3495" s="1" t="s">
        <v>124</v>
      </c>
      <c r="Y3495" s="1">
        <v>14.5352172</v>
      </c>
      <c r="Z3495" s="1">
        <v>120.9819432</v>
      </c>
      <c r="AA3495" s="11" cm="1">
        <f t="array" ref="AA3495">IF(ISBLANK(Y3495), 0, VINCentyInvDistance(F3495,G3495,Y3495,Z3495))</f>
        <v>564705.59512279835</v>
      </c>
      <c r="AB3495" s="1">
        <v>1</v>
      </c>
      <c r="AC3495" s="1">
        <v>9.4</v>
      </c>
      <c r="AD3495" s="1">
        <v>3.7</v>
      </c>
      <c r="AE3495" s="1">
        <v>5606</v>
      </c>
      <c r="AF3495" s="1">
        <v>1</v>
      </c>
      <c r="AG3495" s="1" t="s">
        <v>159</v>
      </c>
      <c r="AH3495" s="1" t="s">
        <v>160</v>
      </c>
      <c r="AI3495" s="1" t="str">
        <f>TRIM(MID(SUBSTITUTE($H3495,",",REPT(" ",200)),(LEN($H3495)-LEN(SUBSTITUTE($H3495,",",""))-2)*200+1,200))</f>
        <v>Central Visayas</v>
      </c>
      <c r="AJ3495" s="1" t="s">
        <v>55</v>
      </c>
      <c r="AK3495" t="s">
        <v>17480</v>
      </c>
      <c r="AL3495" s="2">
        <v>0</v>
      </c>
      <c r="AM3495" s="1"/>
    </row>
    <row r="3496" spans="1:39" ht="12.75" customHeight="1">
      <c r="A3496" s="1"/>
      <c r="B3496" s="1" t="s">
        <v>12564</v>
      </c>
      <c r="C3496" s="1" t="s">
        <v>12618</v>
      </c>
      <c r="D3496" s="3" t="str">
        <f ca="1">IFERROR(__xludf.DUMMYFUNCTION("PROPER(REGEXEXTRACT(B3379, ""(?:https?:\/\/)?(?:www\.)?([a-zA-Z0-9-]+)\.""))"),"Skyscanner")</f>
        <v>Skyscanner</v>
      </c>
      <c r="E3496" s="1" t="s">
        <v>12463</v>
      </c>
      <c r="F3496" s="1">
        <v>14.565340000000001</v>
      </c>
      <c r="G3496" s="1">
        <v>120.98502999999999</v>
      </c>
      <c r="H3496" s="1" t="s">
        <v>12566</v>
      </c>
      <c r="I3496" s="1" t="s">
        <v>50</v>
      </c>
      <c r="J3496" s="1">
        <f>IF(K3496="URBAN",1,IF(K3496="SUBURBAN",2,IF(K3496="RURAL",3,"")))</f>
        <v>1</v>
      </c>
      <c r="K3496" s="1" t="s">
        <v>42</v>
      </c>
      <c r="L3496" s="18">
        <v>46082</v>
      </c>
      <c r="M3496" s="49">
        <v>0.58333333333333337</v>
      </c>
      <c r="N3496" s="18">
        <v>46083</v>
      </c>
      <c r="O3496" s="56">
        <v>0.5</v>
      </c>
      <c r="P3496" s="31" t="str">
        <f>TEXT($L3496, "dddd")</f>
        <v>Sunday</v>
      </c>
      <c r="Q3496" s="39" t="s">
        <v>111</v>
      </c>
      <c r="R3496" s="39">
        <v>7992</v>
      </c>
      <c r="S3496" s="1" t="str">
        <f>IF(OR(MONTH(L3496)=12, MONTH(L3496)&lt;=5), "Dry Season", "Wet Season")</f>
        <v>Dry Season</v>
      </c>
      <c r="T3496" s="1">
        <v>1</v>
      </c>
      <c r="U3496" s="1">
        <v>0</v>
      </c>
      <c r="V3496" s="1">
        <v>1</v>
      </c>
      <c r="W3496" s="2">
        <f>IF(ISNUMBER(SEARCH("N/A", X3496)), 0, 1)</f>
        <v>0</v>
      </c>
      <c r="X3496" s="1" t="s">
        <v>44</v>
      </c>
      <c r="Y3496" s="1"/>
      <c r="Z3496" s="1"/>
      <c r="AA3496" s="11" cm="1">
        <f t="array" ref="AA3496">IF(ISBLANK(Y3496), 0, VINCentyInvDistance(F3496,G3496,Y3496,Z3496))</f>
        <v>0</v>
      </c>
      <c r="AB3496" s="1">
        <v>0</v>
      </c>
      <c r="AC3496" s="1">
        <v>9.6</v>
      </c>
      <c r="AD3496" s="1">
        <v>4.5</v>
      </c>
      <c r="AE3496" s="1">
        <v>1653</v>
      </c>
      <c r="AF3496" s="1">
        <v>1</v>
      </c>
      <c r="AG3496" s="1" t="s">
        <v>68</v>
      </c>
      <c r="AH3496" s="1" t="str">
        <f>TRIM(MID(SUBSTITUTE($H3496,",",REPT(" ",200)),(LEN($H3496)-LEN(SUBSTITUTE($H3496,",",""))-3)*200+1,200))</f>
        <v>Capital District</v>
      </c>
      <c r="AI3496" s="1" t="s">
        <v>54</v>
      </c>
      <c r="AJ3496" s="1" t="s">
        <v>55</v>
      </c>
      <c r="AK3496" t="s">
        <v>17485</v>
      </c>
      <c r="AL3496" s="1">
        <v>5</v>
      </c>
      <c r="AM3496" s="1" t="s">
        <v>12567</v>
      </c>
    </row>
    <row r="3497" spans="1:39" ht="12.75" customHeight="1">
      <c r="A3497" s="1"/>
      <c r="B3497" s="1" t="s">
        <v>12465</v>
      </c>
      <c r="C3497" s="1" t="s">
        <v>12619</v>
      </c>
      <c r="D3497" s="3" t="str">
        <f ca="1">IFERROR(__xludf.DUMMYFUNCTION("PROPER(REGEXEXTRACT(B3380, ""(?:https?:\/\/)?(?:www\.)?([a-zA-Z0-9-]+)\.""))"),"Skyscanner")</f>
        <v>Skyscanner</v>
      </c>
      <c r="E3497" s="1" t="s">
        <v>11138</v>
      </c>
      <c r="F3497" s="1">
        <v>14.57217</v>
      </c>
      <c r="G3497" s="1">
        <v>120.98227</v>
      </c>
      <c r="H3497" s="1" t="s">
        <v>12464</v>
      </c>
      <c r="I3497" s="1" t="s">
        <v>50</v>
      </c>
      <c r="J3497" s="1">
        <f>IF(K3497="URBAN",1,IF(K3497="SUBURBAN",2,IF(K3497="RURAL",3,"")))</f>
        <v>1</v>
      </c>
      <c r="K3497" s="1" t="s">
        <v>42</v>
      </c>
      <c r="L3497" s="18">
        <v>46082</v>
      </c>
      <c r="M3497" s="49">
        <v>0.58333333333333337</v>
      </c>
      <c r="N3497" s="18">
        <v>46083</v>
      </c>
      <c r="O3497" s="56">
        <v>0.5</v>
      </c>
      <c r="P3497" s="31" t="str">
        <f>TEXT($L3497, "dddd")</f>
        <v>Sunday</v>
      </c>
      <c r="Q3497" s="39" t="s">
        <v>207</v>
      </c>
      <c r="R3497" s="39">
        <v>7017</v>
      </c>
      <c r="S3497" s="1" t="str">
        <f>IF(OR(MONTH(L3497)=12, MONTH(L3497)&lt;=5), "Dry Season", "Wet Season")</f>
        <v>Dry Season</v>
      </c>
      <c r="T3497" s="1">
        <v>1</v>
      </c>
      <c r="U3497" s="1">
        <v>0</v>
      </c>
      <c r="V3497" s="1">
        <v>0</v>
      </c>
      <c r="W3497" s="2">
        <f>IF(ISNUMBER(SEARCH("N/A", X3497)), 0, 1)</f>
        <v>0</v>
      </c>
      <c r="X3497" s="1" t="s">
        <v>44</v>
      </c>
      <c r="Y3497" s="1"/>
      <c r="Z3497" s="1"/>
      <c r="AA3497" s="11" cm="1">
        <f t="array" ref="AA3497">IF(ISBLANK(Y3497), 0, VINCentyInvDistance(F3497,G3497,Y3497,Z3497))</f>
        <v>0</v>
      </c>
      <c r="AB3497" s="1">
        <v>0</v>
      </c>
      <c r="AC3497" s="1">
        <v>8.8000000000000007</v>
      </c>
      <c r="AD3497" s="1">
        <v>4.5999999999999996</v>
      </c>
      <c r="AE3497" s="1">
        <v>4330</v>
      </c>
      <c r="AF3497" s="1">
        <v>1</v>
      </c>
      <c r="AG3497" s="1" t="s">
        <v>68</v>
      </c>
      <c r="AH3497" s="1" t="str">
        <f>TRIM(MID(SUBSTITUTE($H3497,",",REPT(" ",200)),(LEN($H3497)-LEN(SUBSTITUTE($H3497,",",""))-3)*200+1,200))</f>
        <v>Capital District</v>
      </c>
      <c r="AI3497" s="1" t="s">
        <v>54</v>
      </c>
      <c r="AJ3497" s="1" t="s">
        <v>55</v>
      </c>
      <c r="AK3497" t="s">
        <v>17474</v>
      </c>
      <c r="AL3497" s="1">
        <v>5</v>
      </c>
      <c r="AM3497" s="1" t="s">
        <v>12467</v>
      </c>
    </row>
    <row r="3498" spans="1:39" ht="12.75" customHeight="1">
      <c r="A3498" s="1"/>
      <c r="B3498" s="1" t="s">
        <v>11139</v>
      </c>
      <c r="C3498" s="1" t="s">
        <v>12620</v>
      </c>
      <c r="D3498" s="3" t="str">
        <f ca="1">IFERROR(__xludf.DUMMYFUNCTION("PROPER(REGEXEXTRACT(B3381, ""(?:https?:\/\/)?(?:www\.)?([a-zA-Z0-9-]+)\.""))"),"Google")</f>
        <v>Google</v>
      </c>
      <c r="E3498" s="1" t="s">
        <v>12469</v>
      </c>
      <c r="F3498" s="1">
        <v>14.583273</v>
      </c>
      <c r="G3498" s="1">
        <v>120.97394</v>
      </c>
      <c r="H3498" s="1" t="s">
        <v>6758</v>
      </c>
      <c r="I3498" s="1" t="s">
        <v>50</v>
      </c>
      <c r="J3498" s="1">
        <f>IF(K3498="URBAN",1,IF(K3498="SUBURBAN",2,IF(K3498="RURAL",3,"")))</f>
        <v>1</v>
      </c>
      <c r="K3498" s="1" t="s">
        <v>42</v>
      </c>
      <c r="L3498" s="18">
        <v>46082</v>
      </c>
      <c r="M3498" s="49">
        <v>0.625</v>
      </c>
      <c r="N3498" s="18">
        <v>46083</v>
      </c>
      <c r="O3498" s="56">
        <v>0.5</v>
      </c>
      <c r="P3498" s="31" t="str">
        <f>TEXT($L3498, "dddd")</f>
        <v>Sunday</v>
      </c>
      <c r="Q3498" s="39" t="s">
        <v>111</v>
      </c>
      <c r="R3498" s="39">
        <v>3647</v>
      </c>
      <c r="S3498" s="1" t="str">
        <f>IF(OR(MONTH(L3498)=12, MONTH(L3498)&lt;=5), "Dry Season", "Wet Season")</f>
        <v>Dry Season</v>
      </c>
      <c r="T3498" s="1">
        <v>1</v>
      </c>
      <c r="U3498" s="1">
        <v>0</v>
      </c>
      <c r="V3498" s="1">
        <v>1</v>
      </c>
      <c r="W3498" s="2">
        <f>IF(ISNUMBER(SEARCH("N/A", X3498)), 0, 1)</f>
        <v>0</v>
      </c>
      <c r="X3498" s="1" t="s">
        <v>44</v>
      </c>
      <c r="Y3498" s="1"/>
      <c r="Z3498" s="1"/>
      <c r="AA3498" s="11" cm="1">
        <f t="array" ref="AA3498">IF(ISBLANK(Y3498), 0, VINCentyInvDistance(F3498,G3498,Y3498,Z3498))</f>
        <v>0</v>
      </c>
      <c r="AB3498" s="1">
        <v>0</v>
      </c>
      <c r="AC3498" s="1">
        <v>8.4</v>
      </c>
      <c r="AD3498" s="1">
        <v>0</v>
      </c>
      <c r="AE3498" s="1">
        <v>3800</v>
      </c>
      <c r="AF3498" s="1">
        <v>1</v>
      </c>
      <c r="AG3498" s="1" t="s">
        <v>68</v>
      </c>
      <c r="AH3498" s="1" t="str">
        <f>TRIM(MID(SUBSTITUTE($H3498,",",REPT(" ",200)),(LEN($H3498)-LEN(SUBSTITUTE($H3498,",",""))-3)*200+1,200))</f>
        <v>Capital District</v>
      </c>
      <c r="AI3498" s="1" t="s">
        <v>54</v>
      </c>
      <c r="AJ3498" s="1" t="s">
        <v>55</v>
      </c>
      <c r="AL3498" s="1">
        <v>5</v>
      </c>
      <c r="AM3498" s="1" t="s">
        <v>11142</v>
      </c>
    </row>
    <row r="3499" spans="1:39" ht="12.75" customHeight="1">
      <c r="A3499" s="1"/>
      <c r="B3499" s="1" t="s">
        <v>12479</v>
      </c>
      <c r="C3499" s="1" t="s">
        <v>12623</v>
      </c>
      <c r="D3499" s="3" t="str">
        <f ca="1">IFERROR(__xludf.DUMMYFUNCTION("PROPER(REGEXEXTRACT(B3384, ""(?:https?:\/\/)?(?:www\.)?([a-zA-Z0-9-]+)\.""))"),"Skyscanner")</f>
        <v>Skyscanner</v>
      </c>
      <c r="E3499" s="1" t="s">
        <v>12483</v>
      </c>
      <c r="F3499" s="1">
        <v>15.166002000000001</v>
      </c>
      <c r="G3499" s="1">
        <v>120.581636</v>
      </c>
      <c r="H3499" s="1" t="s">
        <v>12484</v>
      </c>
      <c r="I3499" s="1" t="s">
        <v>50</v>
      </c>
      <c r="J3499" s="1">
        <f>IF(K3499="URBAN",1,IF(K3499="SUBURBAN",2,IF(K3499="RURAL",3,"")))</f>
        <v>1</v>
      </c>
      <c r="K3499" s="1" t="s">
        <v>42</v>
      </c>
      <c r="L3499" s="18">
        <v>46082</v>
      </c>
      <c r="M3499" s="49">
        <v>0.58333333333333337</v>
      </c>
      <c r="N3499" s="18">
        <v>46083</v>
      </c>
      <c r="O3499" s="56">
        <v>0.5</v>
      </c>
      <c r="P3499" s="31" t="str">
        <f>TEXT($L3499, "dddd")</f>
        <v>Sunday</v>
      </c>
      <c r="Q3499" s="39" t="s">
        <v>111</v>
      </c>
      <c r="R3499" s="39">
        <v>5768</v>
      </c>
      <c r="S3499" s="1" t="str">
        <f>IF(OR(MONTH(L3499)=12, MONTH(L3499)&lt;=5), "Dry Season", "Wet Season")</f>
        <v>Dry Season</v>
      </c>
      <c r="T3499" s="1">
        <v>1</v>
      </c>
      <c r="U3499" s="1">
        <v>0</v>
      </c>
      <c r="V3499" s="1">
        <v>0</v>
      </c>
      <c r="W3499" s="2">
        <f>IF(ISNUMBER(SEARCH("N/A", X3499)), 0, 1)</f>
        <v>1</v>
      </c>
      <c r="X3499" s="1" t="s">
        <v>1174</v>
      </c>
      <c r="Y3499" s="1">
        <v>14.589843999999999</v>
      </c>
      <c r="Z3499" s="1">
        <v>121.060554</v>
      </c>
      <c r="AA3499" s="11" cm="1">
        <f t="array" ref="AA3499">IF(ISBLANK(Y3499), 0, VINCentyInvDistance(F3499,G3499,Y3499,Z3499))</f>
        <v>81976.533450619856</v>
      </c>
      <c r="AB3499" s="1">
        <v>0</v>
      </c>
      <c r="AC3499" s="1">
        <v>8.6</v>
      </c>
      <c r="AD3499" s="1">
        <v>4.5999999999999996</v>
      </c>
      <c r="AE3499" s="1">
        <v>51</v>
      </c>
      <c r="AF3499" s="1">
        <v>1</v>
      </c>
      <c r="AG3499" s="1" t="s">
        <v>1180</v>
      </c>
      <c r="AH3499" s="1" t="s">
        <v>562</v>
      </c>
      <c r="AI3499" s="1" t="str">
        <f>TRIM(MID(SUBSTITUTE($H3499,",",REPT(" ",200)),(LEN($H3499)-LEN(SUBSTITUTE($H3499,",",""))-2)*200+1,200))</f>
        <v>Central Luzon</v>
      </c>
      <c r="AJ3499" s="1" t="s">
        <v>55</v>
      </c>
      <c r="AK3499" t="s">
        <v>17477</v>
      </c>
      <c r="AL3499" s="2">
        <v>0</v>
      </c>
      <c r="AM3499" s="1"/>
    </row>
    <row r="3500" spans="1:39" ht="12.75" customHeight="1">
      <c r="A3500" s="1"/>
      <c r="B3500" s="1" t="s">
        <v>12489</v>
      </c>
      <c r="C3500" s="1" t="s">
        <v>12625</v>
      </c>
      <c r="D3500" s="3" t="str">
        <f ca="1">IFERROR(__xludf.DUMMYFUNCTION("PROPER(REGEXEXTRACT(B3386, ""(?:https?:\/\/)?(?:www\.)?([a-zA-Z0-9-]+)\.""))"),"Google")</f>
        <v>Google</v>
      </c>
      <c r="E3500" s="1" t="s">
        <v>12491</v>
      </c>
      <c r="F3500" s="1">
        <v>14.578766999999999</v>
      </c>
      <c r="G3500" s="1">
        <v>120.976202</v>
      </c>
      <c r="H3500" s="1" t="s">
        <v>12488</v>
      </c>
      <c r="I3500" s="1" t="s">
        <v>50</v>
      </c>
      <c r="J3500" s="1">
        <f>IF(K3500="URBAN",1,IF(K3500="SUBURBAN",2,IF(K3500="RURAL",3,"")))</f>
        <v>1</v>
      </c>
      <c r="K3500" s="1" t="s">
        <v>42</v>
      </c>
      <c r="L3500" s="18">
        <v>46082</v>
      </c>
      <c r="M3500" s="49">
        <v>0.625</v>
      </c>
      <c r="N3500" s="18">
        <v>46083</v>
      </c>
      <c r="O3500" s="56">
        <v>0.5</v>
      </c>
      <c r="P3500" s="31" t="str">
        <f>TEXT($L3500, "dddd")</f>
        <v>Sunday</v>
      </c>
      <c r="Q3500" s="39" t="s">
        <v>531</v>
      </c>
      <c r="R3500" s="39">
        <v>3112</v>
      </c>
      <c r="S3500" s="1" t="str">
        <f>IF(OR(MONTH(L3500)=12, MONTH(L3500)&lt;=5), "Dry Season", "Wet Season")</f>
        <v>Dry Season</v>
      </c>
      <c r="T3500" s="1">
        <v>1</v>
      </c>
      <c r="U3500" s="1">
        <v>0</v>
      </c>
      <c r="V3500" s="1">
        <v>0</v>
      </c>
      <c r="W3500" s="2">
        <f>IF(ISNUMBER(SEARCH("N/A", X3500)), 0, 1)</f>
        <v>0</v>
      </c>
      <c r="X3500" s="1" t="s">
        <v>44</v>
      </c>
      <c r="Y3500" s="1"/>
      <c r="Z3500" s="1"/>
      <c r="AA3500" s="11" cm="1">
        <f t="array" ref="AA3500">IF(ISBLANK(Y3500), 0, VINCentyInvDistance(F3500,G3500,Y3500,Z3500))</f>
        <v>0</v>
      </c>
      <c r="AB3500" s="1">
        <v>0</v>
      </c>
      <c r="AC3500" s="1">
        <v>7.6</v>
      </c>
      <c r="AD3500" s="1">
        <v>0</v>
      </c>
      <c r="AE3500" s="1">
        <v>1700</v>
      </c>
      <c r="AF3500" s="1">
        <v>1</v>
      </c>
      <c r="AG3500" s="1" t="s">
        <v>68</v>
      </c>
      <c r="AH3500" s="1" t="str">
        <f>TRIM(MID(SUBSTITUTE($H3500,",",REPT(" ",200)),(LEN($H3500)-LEN(SUBSTITUTE($H3500,",",""))-3)*200+1,200))</f>
        <v>Capital District</v>
      </c>
      <c r="AI3500" s="1" t="s">
        <v>54</v>
      </c>
      <c r="AJ3500" s="1" t="s">
        <v>55</v>
      </c>
      <c r="AL3500" s="1">
        <v>4</v>
      </c>
      <c r="AM3500" s="1" t="s">
        <v>12492</v>
      </c>
    </row>
    <row r="3501" spans="1:39" ht="12.75" customHeight="1">
      <c r="A3501" s="1"/>
      <c r="B3501" s="1" t="s">
        <v>12493</v>
      </c>
      <c r="C3501" s="1" t="s">
        <v>12626</v>
      </c>
      <c r="D3501" s="3" t="str">
        <f ca="1">IFERROR(__xludf.DUMMYFUNCTION("PROPER(REGEXEXTRACT(B3387, ""(?:https?:\/\/)?(?:www\.)?([a-zA-Z0-9-]+)\.""))"),"Skyscanner")</f>
        <v>Skyscanner</v>
      </c>
      <c r="E3501" s="1" t="s">
        <v>12511</v>
      </c>
      <c r="F3501" s="1">
        <v>14.577655</v>
      </c>
      <c r="G3501" s="1">
        <v>120.979527</v>
      </c>
      <c r="H3501" s="1" t="s">
        <v>12496</v>
      </c>
      <c r="I3501" s="1" t="s">
        <v>50</v>
      </c>
      <c r="J3501" s="1">
        <f>IF(K3501="URBAN",1,IF(K3501="SUBURBAN",2,IF(K3501="RURAL",3,"")))</f>
        <v>1</v>
      </c>
      <c r="K3501" s="1" t="s">
        <v>42</v>
      </c>
      <c r="L3501" s="18">
        <v>46082</v>
      </c>
      <c r="M3501" s="49">
        <v>0.58333333333333337</v>
      </c>
      <c r="N3501" s="18">
        <v>46083</v>
      </c>
      <c r="O3501" s="56">
        <v>0.5</v>
      </c>
      <c r="P3501" s="31" t="str">
        <f>TEXT($L3501, "dddd")</f>
        <v>Sunday</v>
      </c>
      <c r="Q3501" s="39" t="s">
        <v>111</v>
      </c>
      <c r="R3501" s="39">
        <v>2072</v>
      </c>
      <c r="S3501" s="1" t="str">
        <f>IF(OR(MONTH(L3501)=12, MONTH(L3501)&lt;=5), "Dry Season", "Wet Season")</f>
        <v>Dry Season</v>
      </c>
      <c r="T3501" s="1">
        <v>1</v>
      </c>
      <c r="U3501" s="1">
        <v>1</v>
      </c>
      <c r="V3501" s="1">
        <v>0</v>
      </c>
      <c r="W3501" s="2">
        <f>IF(ISNUMBER(SEARCH("N/A", X3501)), 0, 1)</f>
        <v>0</v>
      </c>
      <c r="X3501" s="1" t="s">
        <v>44</v>
      </c>
      <c r="Y3501" s="1"/>
      <c r="Z3501" s="1"/>
      <c r="AA3501" s="11" cm="1">
        <f t="array" ref="AA3501">IF(ISBLANK(Y3501), 0, VINCentyInvDistance(F3501,G3501,Y3501,Z3501))</f>
        <v>0</v>
      </c>
      <c r="AB3501" s="1">
        <v>0</v>
      </c>
      <c r="AC3501" s="1">
        <v>8.8000000000000007</v>
      </c>
      <c r="AD3501" s="1">
        <v>4.2</v>
      </c>
      <c r="AE3501" s="1">
        <v>988</v>
      </c>
      <c r="AF3501" s="1">
        <v>1</v>
      </c>
      <c r="AG3501" s="1" t="s">
        <v>68</v>
      </c>
      <c r="AH3501" s="1" t="str">
        <f>TRIM(MID(SUBSTITUTE($H3501,",",REPT(" ",200)),(LEN($H3501)-LEN(SUBSTITUTE($H3501,",",""))-3)*200+1,200))</f>
        <v>Capital District</v>
      </c>
      <c r="AI3501" s="1" t="s">
        <v>54</v>
      </c>
      <c r="AJ3501" s="1" t="s">
        <v>55</v>
      </c>
      <c r="AK3501" t="s">
        <v>12497</v>
      </c>
      <c r="AL3501" s="1">
        <v>3</v>
      </c>
      <c r="AM3501" s="1" t="s">
        <v>12498</v>
      </c>
    </row>
    <row r="3502" spans="1:39" ht="12.75" customHeight="1">
      <c r="A3502" s="1"/>
      <c r="B3502" s="1" t="s">
        <v>12540</v>
      </c>
      <c r="C3502" s="1" t="s">
        <v>12627</v>
      </c>
      <c r="D3502" s="3" t="str">
        <f ca="1">IFERROR(__xludf.DUMMYFUNCTION("PROPER(REGEXEXTRACT(B3388, ""(?:https?:\/\/)?(?:www\.)?([a-zA-Z0-9-]+)\.""))"),"Skyscanner")</f>
        <v>Skyscanner</v>
      </c>
      <c r="E3502" s="1" t="s">
        <v>12495</v>
      </c>
      <c r="F3502" s="1">
        <v>14.419305</v>
      </c>
      <c r="G3502" s="1">
        <v>121.042565</v>
      </c>
      <c r="H3502" s="1" t="s">
        <v>12556</v>
      </c>
      <c r="I3502" s="1" t="s">
        <v>50</v>
      </c>
      <c r="J3502" s="1">
        <f>IF(K3502="URBAN",1,IF(K3502="SUBURBAN",2,IF(K3502="RURAL",3,"")))</f>
        <v>1</v>
      </c>
      <c r="K3502" s="1" t="s">
        <v>42</v>
      </c>
      <c r="L3502" s="18">
        <v>46082</v>
      </c>
      <c r="M3502" s="49">
        <v>0.58333333333333337</v>
      </c>
      <c r="N3502" s="18">
        <v>46083</v>
      </c>
      <c r="O3502" s="56">
        <v>0.45833333333333331</v>
      </c>
      <c r="P3502" s="31" t="str">
        <f>TEXT($L3502, "dddd")</f>
        <v>Sunday</v>
      </c>
      <c r="Q3502" s="39" t="s">
        <v>207</v>
      </c>
      <c r="R3502" s="39">
        <v>3547</v>
      </c>
      <c r="S3502" s="1" t="str">
        <f>IF(OR(MONTH(L3502)=12, MONTH(L3502)&lt;=5), "Dry Season", "Wet Season")</f>
        <v>Dry Season</v>
      </c>
      <c r="T3502" s="1">
        <v>1</v>
      </c>
      <c r="U3502" s="1">
        <v>1</v>
      </c>
      <c r="V3502" s="1">
        <v>0</v>
      </c>
      <c r="W3502" s="2">
        <f>IF(ISNUMBER(SEARCH("N/A", X3502)), 0, 1)</f>
        <v>1</v>
      </c>
      <c r="X3502" s="1" t="s">
        <v>2500</v>
      </c>
      <c r="Y3502" s="1">
        <v>14.5530822</v>
      </c>
      <c r="Z3502" s="1">
        <v>121.021794</v>
      </c>
      <c r="AA3502" s="11" cm="1">
        <f t="array" ref="AA3502">IF(ISBLANK(Y3502), 0, VINCentyInvDistance(F3502,G3502,Y3502,Z3502))</f>
        <v>14970.02861452748</v>
      </c>
      <c r="AB3502" s="1">
        <v>0</v>
      </c>
      <c r="AC3502" s="1">
        <v>7.2</v>
      </c>
      <c r="AD3502" s="1">
        <v>4.5</v>
      </c>
      <c r="AE3502" s="1">
        <v>1537</v>
      </c>
      <c r="AF3502" s="1">
        <v>1</v>
      </c>
      <c r="AG3502" s="1" t="s">
        <v>2501</v>
      </c>
      <c r="AH3502" s="1" t="s">
        <v>2501</v>
      </c>
      <c r="AI3502" s="1" t="str">
        <f>TRIM(MID(SUBSTITUTE($H3502,",",REPT(" ",200)),(LEN($H3502)-LEN(SUBSTITUTE($H3502,",",""))-2)*200+1,200))</f>
        <v>Metro Manila</v>
      </c>
      <c r="AJ3502" s="1" t="s">
        <v>55</v>
      </c>
      <c r="AK3502" t="s">
        <v>17484</v>
      </c>
      <c r="AL3502" s="2">
        <v>0</v>
      </c>
      <c r="AM3502" s="1"/>
    </row>
    <row r="3503" spans="1:39" ht="12.75" customHeight="1">
      <c r="A3503" s="1"/>
      <c r="B3503" s="1" t="s">
        <v>12499</v>
      </c>
      <c r="C3503" s="1" t="s">
        <v>12628</v>
      </c>
      <c r="D3503" s="3" t="str">
        <f ca="1">IFERROR(__xludf.DUMMYFUNCTION("PROPER(REGEXEXTRACT(B3389, ""(?:https?:\/\/)?(?:www\.)?([a-zA-Z0-9-]+)\.""))"),"Skyscanner")</f>
        <v>Skyscanner</v>
      </c>
      <c r="E3503" s="1" t="s">
        <v>12501</v>
      </c>
      <c r="F3503" s="1">
        <v>14.572991999999999</v>
      </c>
      <c r="G3503" s="1">
        <v>121.06304900000001</v>
      </c>
      <c r="H3503" s="1" t="s">
        <v>6720</v>
      </c>
      <c r="I3503" s="1" t="s">
        <v>50</v>
      </c>
      <c r="J3503" s="1">
        <f>IF(K3503="URBAN",1,IF(K3503="SUBURBAN",2,IF(K3503="RURAL",3,"")))</f>
        <v>1</v>
      </c>
      <c r="K3503" s="1" t="s">
        <v>42</v>
      </c>
      <c r="L3503" s="18">
        <v>46082</v>
      </c>
      <c r="M3503" s="49">
        <v>0.625</v>
      </c>
      <c r="N3503" s="18">
        <v>46083</v>
      </c>
      <c r="O3503" s="56">
        <v>0.5</v>
      </c>
      <c r="P3503" s="31" t="str">
        <f>TEXT($L3503, "dddd")</f>
        <v>Sunday</v>
      </c>
      <c r="Q3503" s="39" t="s">
        <v>531</v>
      </c>
      <c r="R3503" s="39">
        <v>1566</v>
      </c>
      <c r="S3503" s="1" t="str">
        <f>IF(OR(MONTH(L3503)=12, MONTH(L3503)&lt;=5), "Dry Season", "Wet Season")</f>
        <v>Dry Season</v>
      </c>
      <c r="T3503" s="1">
        <v>1</v>
      </c>
      <c r="U3503" s="1">
        <v>1</v>
      </c>
      <c r="V3503" s="1">
        <v>1</v>
      </c>
      <c r="W3503" s="2">
        <f>IF(ISNUMBER(SEARCH("N/A", X3503)), 0, 1)</f>
        <v>1</v>
      </c>
      <c r="X3503" s="1" t="s">
        <v>51</v>
      </c>
      <c r="Y3503" s="1">
        <v>14.417577</v>
      </c>
      <c r="Z3503" s="1">
        <v>121.0402756</v>
      </c>
      <c r="AA3503" s="11" cm="1">
        <f t="array" ref="AA3503">IF(ISBLANK(Y3503), 0, VINCentyInvDistance(F3503,G3503,Y3503,Z3503))</f>
        <v>17370.073298126616</v>
      </c>
      <c r="AB3503" s="1">
        <v>0</v>
      </c>
      <c r="AC3503" s="1">
        <v>8.8000000000000007</v>
      </c>
      <c r="AD3503" s="1">
        <v>4</v>
      </c>
      <c r="AE3503" s="1">
        <v>4412</v>
      </c>
      <c r="AF3503" s="1">
        <v>1</v>
      </c>
      <c r="AG3503" s="1" t="s">
        <v>52</v>
      </c>
      <c r="AH3503" s="1" t="s">
        <v>53</v>
      </c>
      <c r="AI3503" s="1" t="str">
        <f>TRIM(MID(SUBSTITUTE($H3503,",",REPT(" ",200)),(LEN($H3503)-LEN(SUBSTITUTE($H3503,",",""))-2)*200+1,200))</f>
        <v>Metro Manila</v>
      </c>
      <c r="AJ3503" s="1" t="s">
        <v>55</v>
      </c>
      <c r="AK3503" t="s">
        <v>17478</v>
      </c>
      <c r="AL3503" s="2">
        <v>0</v>
      </c>
      <c r="AM3503" s="1"/>
    </row>
    <row r="3504" spans="1:39" ht="12.75" customHeight="1">
      <c r="A3504" s="1"/>
      <c r="B3504" s="1" t="s">
        <v>6721</v>
      </c>
      <c r="C3504" s="1" t="s">
        <v>12629</v>
      </c>
      <c r="D3504" s="3" t="str">
        <f ca="1">IFERROR(__xludf.DUMMYFUNCTION("PROPER(REGEXEXTRACT(B3390, ""(?:https?:\/\/)?(?:www\.)?([a-zA-Z0-9-]+)\.""))"),"Skyscanner")</f>
        <v>Skyscanner</v>
      </c>
      <c r="E3504" s="1" t="s">
        <v>12503</v>
      </c>
      <c r="F3504" s="1">
        <v>14.564830000000001</v>
      </c>
      <c r="G3504" s="1">
        <v>121.02916500000001</v>
      </c>
      <c r="H3504" s="1" t="s">
        <v>12504</v>
      </c>
      <c r="I3504" s="1" t="s">
        <v>50</v>
      </c>
      <c r="J3504" s="1">
        <f>IF(K3504="URBAN",1,IF(K3504="SUBURBAN",2,IF(K3504="RURAL",3,"")))</f>
        <v>1</v>
      </c>
      <c r="K3504" s="1" t="s">
        <v>42</v>
      </c>
      <c r="L3504" s="18">
        <v>46082</v>
      </c>
      <c r="M3504" s="49">
        <v>0.58333333333333337</v>
      </c>
      <c r="N3504" s="18">
        <v>46083</v>
      </c>
      <c r="O3504" s="56">
        <v>0.5</v>
      </c>
      <c r="P3504" s="31" t="str">
        <f>TEXT($L3504, "dddd")</f>
        <v>Sunday</v>
      </c>
      <c r="Q3504" s="39" t="s">
        <v>323</v>
      </c>
      <c r="R3504" s="39">
        <v>15373</v>
      </c>
      <c r="S3504" s="1" t="str">
        <f>IF(OR(MONTH(L3504)=12, MONTH(L3504)&lt;=5), "Dry Season", "Wet Season")</f>
        <v>Dry Season</v>
      </c>
      <c r="T3504" s="1">
        <v>1</v>
      </c>
      <c r="U3504" s="1">
        <v>0</v>
      </c>
      <c r="V3504" s="1">
        <v>0</v>
      </c>
      <c r="W3504" s="2">
        <f>IF(ISNUMBER(SEARCH("N/A", X3504)), 0, 1)</f>
        <v>1</v>
      </c>
      <c r="X3504" s="1" t="s">
        <v>4921</v>
      </c>
      <c r="Y3504" s="1">
        <v>14.587324199999999</v>
      </c>
      <c r="Z3504" s="1">
        <v>121.1046393</v>
      </c>
      <c r="AA3504" s="11" cm="1">
        <f t="array" ref="AA3504">IF(ISBLANK(Y3504), 0, VINCentyInvDistance(F3504,G3504,Y3504,Z3504))</f>
        <v>8505.3655082620062</v>
      </c>
      <c r="AB3504" s="1">
        <v>0</v>
      </c>
      <c r="AC3504" s="1">
        <v>8.4</v>
      </c>
      <c r="AD3504" s="1">
        <v>4.4000000000000004</v>
      </c>
      <c r="AE3504" s="1">
        <v>1577</v>
      </c>
      <c r="AF3504" s="1">
        <v>1</v>
      </c>
      <c r="AG3504" s="1" t="s">
        <v>6725</v>
      </c>
      <c r="AH3504" s="1" t="s">
        <v>6726</v>
      </c>
      <c r="AI3504" s="1" t="str">
        <f>TRIM(MID(SUBSTITUTE($H3504,",",REPT(" ",200)),(LEN($H3504)-LEN(SUBSTITUTE($H3504,",",""))-2)*200+1,200))</f>
        <v>Metro Manila</v>
      </c>
      <c r="AJ3504" s="1" t="s">
        <v>55</v>
      </c>
      <c r="AK3504" t="s">
        <v>17063</v>
      </c>
      <c r="AL3504" s="2">
        <v>0</v>
      </c>
      <c r="AM3504" s="1"/>
    </row>
    <row r="3505" spans="1:39" ht="12.75" customHeight="1">
      <c r="A3505" s="1"/>
      <c r="B3505" s="1" t="s">
        <v>12505</v>
      </c>
      <c r="C3505" s="1" t="s">
        <v>12630</v>
      </c>
      <c r="D3505" s="3" t="str">
        <f ca="1">IFERROR(__xludf.DUMMYFUNCTION("PROPER(REGEXEXTRACT(B3391, ""(?:https?:\/\/)?(?:www\.)?([a-zA-Z0-9-]+)\.""))"),"Skyscanner")</f>
        <v>Skyscanner</v>
      </c>
      <c r="E3505" s="1" t="s">
        <v>12507</v>
      </c>
      <c r="F3505" s="1">
        <v>14.635222000000001</v>
      </c>
      <c r="G3505" s="1">
        <v>121.034352</v>
      </c>
      <c r="H3505" s="1" t="s">
        <v>12508</v>
      </c>
      <c r="I3505" s="1" t="s">
        <v>50</v>
      </c>
      <c r="J3505" s="1">
        <f>IF(K3505="URBAN",1,IF(K3505="SUBURBAN",2,IF(K3505="RURAL",3,"")))</f>
        <v>1</v>
      </c>
      <c r="K3505" s="1" t="s">
        <v>42</v>
      </c>
      <c r="L3505" s="18">
        <v>46082</v>
      </c>
      <c r="M3505" s="49">
        <v>0.58333333333333337</v>
      </c>
      <c r="N3505" s="18">
        <v>46083</v>
      </c>
      <c r="O3505" s="56">
        <v>0.5</v>
      </c>
      <c r="P3505" s="31" t="str">
        <f>TEXT($L3505, "dddd")</f>
        <v>Sunday</v>
      </c>
      <c r="Q3505" s="39" t="s">
        <v>111</v>
      </c>
      <c r="R3505" s="39">
        <v>6889</v>
      </c>
      <c r="S3505" s="1" t="str">
        <f>IF(OR(MONTH(L3505)=12, MONTH(L3505)&lt;=5), "Dry Season", "Wet Season")</f>
        <v>Dry Season</v>
      </c>
      <c r="T3505" s="1">
        <v>1</v>
      </c>
      <c r="U3505" s="1">
        <v>1</v>
      </c>
      <c r="V3505" s="1">
        <v>1</v>
      </c>
      <c r="W3505" s="2">
        <f>IF(ISNUMBER(SEARCH("N/A", X3505)), 0, 1)</f>
        <v>1</v>
      </c>
      <c r="X3505" s="1" t="s">
        <v>2500</v>
      </c>
      <c r="Y3505" s="1">
        <v>14.5530822</v>
      </c>
      <c r="Z3505" s="1">
        <v>121.021794</v>
      </c>
      <c r="AA3505" s="11" cm="1">
        <f t="array" ref="AA3505">IF(ISBLANK(Y3505), 0, VINCentyInvDistance(F3505,G3505,Y3505,Z3505))</f>
        <v>9188.5219375809884</v>
      </c>
      <c r="AB3505" s="1">
        <v>0</v>
      </c>
      <c r="AC3505" s="1">
        <v>9.1999999999999993</v>
      </c>
      <c r="AD3505" s="1">
        <v>4.3</v>
      </c>
      <c r="AE3505" s="1">
        <v>3555</v>
      </c>
      <c r="AF3505" s="1">
        <v>1</v>
      </c>
      <c r="AG3505" s="1" t="s">
        <v>2501</v>
      </c>
      <c r="AH3505" s="1" t="s">
        <v>2501</v>
      </c>
      <c r="AI3505" s="1" t="str">
        <f>TRIM(MID(SUBSTITUTE($H3505,",",REPT(" ",200)),(LEN($H3505)-LEN(SUBSTITUTE($H3505,",",""))-2)*200+1,200))</f>
        <v>Metro Manila</v>
      </c>
      <c r="AJ3505" s="1" t="s">
        <v>55</v>
      </c>
      <c r="AK3505" t="s">
        <v>16934</v>
      </c>
      <c r="AL3505" s="2">
        <v>0</v>
      </c>
      <c r="AM3505" s="1"/>
    </row>
    <row r="3506" spans="1:39" ht="12.75" customHeight="1">
      <c r="A3506" s="1"/>
      <c r="B3506" s="1" t="s">
        <v>12509</v>
      </c>
      <c r="C3506" s="1" t="s">
        <v>12631</v>
      </c>
      <c r="D3506" s="3" t="str">
        <f ca="1">IFERROR(__xludf.DUMMYFUNCTION("PROPER(REGEXEXTRACT(B3392, ""(?:https?:\/\/)?(?:www\.)?([a-zA-Z0-9-]+)\.""))"),"Skyscanner")</f>
        <v>Skyscanner</v>
      </c>
      <c r="E3506" s="1" t="s">
        <v>12515</v>
      </c>
      <c r="F3506" s="1">
        <v>14.53205</v>
      </c>
      <c r="G3506" s="1">
        <v>120.98052</v>
      </c>
      <c r="H3506" s="1" t="s">
        <v>12542</v>
      </c>
      <c r="I3506" s="1" t="s">
        <v>50</v>
      </c>
      <c r="J3506" s="1">
        <f>IF(K3506="URBAN",1,IF(K3506="SUBURBAN",2,IF(K3506="RURAL",3,"")))</f>
        <v>1</v>
      </c>
      <c r="K3506" s="1" t="s">
        <v>42</v>
      </c>
      <c r="L3506" s="18">
        <v>46082</v>
      </c>
      <c r="M3506" s="49">
        <v>0.625</v>
      </c>
      <c r="N3506" s="18">
        <v>46083</v>
      </c>
      <c r="O3506" s="56">
        <v>0.5</v>
      </c>
      <c r="P3506" s="31" t="str">
        <f>TEXT($L3506, "dddd")</f>
        <v>Sunday</v>
      </c>
      <c r="Q3506" s="39" t="s">
        <v>1026</v>
      </c>
      <c r="R3506" s="39">
        <v>14247</v>
      </c>
      <c r="S3506" s="1" t="str">
        <f>IF(OR(MONTH(L3506)=12, MONTH(L3506)&lt;=5), "Dry Season", "Wet Season")</f>
        <v>Dry Season</v>
      </c>
      <c r="T3506" s="1">
        <v>1</v>
      </c>
      <c r="U3506" s="1">
        <v>0</v>
      </c>
      <c r="V3506" s="1">
        <v>1</v>
      </c>
      <c r="W3506" s="2">
        <f>IF(ISNUMBER(SEARCH("N/A", X3506)), 0, 1)</f>
        <v>1</v>
      </c>
      <c r="X3506" s="1" t="s">
        <v>1174</v>
      </c>
      <c r="Y3506" s="1">
        <v>14.589843999999999</v>
      </c>
      <c r="Z3506" s="1">
        <v>121.060554</v>
      </c>
      <c r="AA3506" s="11" cm="1">
        <f t="array" ref="AA3506">IF(ISBLANK(Y3506), 0, VINCentyInvDistance(F3506,G3506,Y3506,Z3506))</f>
        <v>10736.922440395942</v>
      </c>
      <c r="AB3506" s="1">
        <v>1</v>
      </c>
      <c r="AC3506" s="1">
        <v>8.8000000000000007</v>
      </c>
      <c r="AD3506" s="1">
        <v>4.5999999999999996</v>
      </c>
      <c r="AE3506" s="1">
        <v>1104</v>
      </c>
      <c r="AF3506" s="1">
        <v>1</v>
      </c>
      <c r="AG3506" s="1" t="s">
        <v>1180</v>
      </c>
      <c r="AH3506" s="1" t="s">
        <v>562</v>
      </c>
      <c r="AI3506" s="1" t="str">
        <f>TRIM(MID(SUBSTITUTE($H3506,",",REPT(" ",200)),(LEN($H3506)-LEN(SUBSTITUTE($H3506,",",""))-2)*200+1,200))</f>
        <v>Metro Manila</v>
      </c>
      <c r="AJ3506" s="1" t="s">
        <v>55</v>
      </c>
      <c r="AK3506" t="s">
        <v>17483</v>
      </c>
      <c r="AL3506" s="2">
        <v>0</v>
      </c>
      <c r="AM3506" s="1"/>
    </row>
    <row r="3507" spans="1:39" ht="12.75" customHeight="1">
      <c r="A3507" s="1"/>
      <c r="B3507" s="1" t="s">
        <v>12517</v>
      </c>
      <c r="C3507" s="1" t="s">
        <v>12632</v>
      </c>
      <c r="D3507" s="3" t="str">
        <f ca="1">IFERROR(__xludf.DUMMYFUNCTION("PROPER(REGEXEXTRACT(B3393, ""(?:https?:\/\/)?(?:www\.)?([a-zA-Z0-9-]+)\.""))"),"Skyscanner")</f>
        <v>Skyscanner</v>
      </c>
      <c r="E3507" s="1" t="s">
        <v>12519</v>
      </c>
      <c r="F3507" s="1">
        <v>10.308009</v>
      </c>
      <c r="G3507" s="1">
        <v>123.89406200000001</v>
      </c>
      <c r="H3507" s="1" t="s">
        <v>12520</v>
      </c>
      <c r="I3507" s="1" t="s">
        <v>50</v>
      </c>
      <c r="J3507" s="1">
        <f>IF(K3507="URBAN",1,IF(K3507="SUBURBAN",2,IF(K3507="RURAL",3,"")))</f>
        <v>1</v>
      </c>
      <c r="K3507" s="1" t="s">
        <v>42</v>
      </c>
      <c r="L3507" s="18">
        <v>46082</v>
      </c>
      <c r="M3507" s="49">
        <v>0.625</v>
      </c>
      <c r="N3507" s="18">
        <v>46083</v>
      </c>
      <c r="O3507" s="56">
        <v>0.5</v>
      </c>
      <c r="P3507" s="31" t="str">
        <f>TEXT($L3507, "dddd")</f>
        <v>Sunday</v>
      </c>
      <c r="Q3507" s="39" t="s">
        <v>111</v>
      </c>
      <c r="R3507" s="39">
        <v>2077</v>
      </c>
      <c r="S3507" s="1" t="str">
        <f>IF(OR(MONTH(L3507)=12, MONTH(L3507)&lt;=5), "Dry Season", "Wet Season")</f>
        <v>Dry Season</v>
      </c>
      <c r="T3507" s="1">
        <v>1</v>
      </c>
      <c r="U3507" s="1">
        <v>0</v>
      </c>
      <c r="V3507" s="1">
        <v>0</v>
      </c>
      <c r="W3507" s="2">
        <f>IF(ISNUMBER(SEARCH("N/A", X3507)), 0, 1)</f>
        <v>1</v>
      </c>
      <c r="X3507" s="1" t="s">
        <v>124</v>
      </c>
      <c r="Y3507" s="1">
        <v>14.5352172</v>
      </c>
      <c r="Z3507" s="1">
        <v>120.9819432</v>
      </c>
      <c r="AA3507" s="11" cm="1">
        <f t="array" ref="AA3507">IF(ISBLANK(Y3507), 0, VINCentyInvDistance(F3507,G3507,Y3507,Z3507))</f>
        <v>564705.59512279835</v>
      </c>
      <c r="AB3507" s="1">
        <v>1</v>
      </c>
      <c r="AC3507" s="1">
        <v>9.4</v>
      </c>
      <c r="AD3507" s="1">
        <v>3.7</v>
      </c>
      <c r="AE3507" s="1">
        <v>5606</v>
      </c>
      <c r="AF3507" s="1">
        <v>1</v>
      </c>
      <c r="AG3507" s="1" t="s">
        <v>159</v>
      </c>
      <c r="AH3507" s="1" t="s">
        <v>160</v>
      </c>
      <c r="AI3507" s="1" t="str">
        <f>TRIM(MID(SUBSTITUTE($H3507,",",REPT(" ",200)),(LEN($H3507)-LEN(SUBSTITUTE($H3507,",",""))-2)*200+1,200))</f>
        <v>Central Visayas</v>
      </c>
      <c r="AJ3507" s="1" t="s">
        <v>55</v>
      </c>
      <c r="AK3507" t="s">
        <v>17480</v>
      </c>
      <c r="AL3507" s="2">
        <v>0</v>
      </c>
      <c r="AM3507" s="1"/>
    </row>
    <row r="3508" spans="1:39" ht="12.75" customHeight="1">
      <c r="A3508" s="1"/>
      <c r="B3508" s="1" t="s">
        <v>12635</v>
      </c>
      <c r="C3508" s="1" t="s">
        <v>12636</v>
      </c>
      <c r="D3508" s="3" t="str">
        <f ca="1">IFERROR(__xludf.DUMMYFUNCTION("PROPER(REGEXEXTRACT(B3395, ""(?:https?:\/\/)?(?:www\.)?([a-zA-Z0-9-]+)\.""))"),"Google")</f>
        <v>Google</v>
      </c>
      <c r="E3508" s="1" t="s">
        <v>12563</v>
      </c>
      <c r="F3508" s="1">
        <v>14.565340000000001</v>
      </c>
      <c r="G3508" s="1">
        <v>120.98502999999999</v>
      </c>
      <c r="H3508" s="1" t="s">
        <v>12566</v>
      </c>
      <c r="I3508" s="1" t="s">
        <v>50</v>
      </c>
      <c r="J3508" s="1">
        <f>IF(K3508="URBAN",1,IF(K3508="SUBURBAN",2,IF(K3508="RURAL",3,"")))</f>
        <v>1</v>
      </c>
      <c r="K3508" s="1" t="s">
        <v>42</v>
      </c>
      <c r="L3508" s="18">
        <v>46082</v>
      </c>
      <c r="M3508" s="49">
        <v>0.625</v>
      </c>
      <c r="N3508" s="18">
        <v>46083</v>
      </c>
      <c r="O3508" s="56">
        <v>0.5</v>
      </c>
      <c r="P3508" s="31" t="str">
        <f>TEXT($L3508, "dddd")</f>
        <v>Sunday</v>
      </c>
      <c r="Q3508" s="39" t="s">
        <v>1266</v>
      </c>
      <c r="R3508" s="39">
        <v>5549</v>
      </c>
      <c r="S3508" s="1" t="str">
        <f>IF(OR(MONTH(L3508)=12, MONTH(L3508)&lt;=5), "Dry Season", "Wet Season")</f>
        <v>Dry Season</v>
      </c>
      <c r="T3508" s="1">
        <v>1</v>
      </c>
      <c r="U3508" s="1">
        <v>1</v>
      </c>
      <c r="V3508" s="1">
        <v>0</v>
      </c>
      <c r="W3508" s="2">
        <f>IF(ISNUMBER(SEARCH("N/A", X3508)), 0, 1)</f>
        <v>0</v>
      </c>
      <c r="X3508" s="1" t="s">
        <v>44</v>
      </c>
      <c r="Y3508" s="1"/>
      <c r="Z3508" s="1"/>
      <c r="AA3508" s="11" cm="1">
        <f t="array" ref="AA3508">IF(ISBLANK(Y3508), 0, VINCentyInvDistance(F3508,G3508,Y3508,Z3508))</f>
        <v>0</v>
      </c>
      <c r="AB3508" s="1">
        <v>0</v>
      </c>
      <c r="AC3508" s="1">
        <v>0</v>
      </c>
      <c r="AD3508" s="1">
        <v>0</v>
      </c>
      <c r="AE3508" s="1">
        <v>5400</v>
      </c>
      <c r="AF3508" s="1">
        <v>1</v>
      </c>
      <c r="AG3508" s="1" t="str">
        <f>TRIM(MID(SUBSTITUTE($H3508,",",REPT(" ",200)),(LEN($H3508)-LEN(SUBSTITUTE($H3508,",",""))-4)*200+1,200))</f>
        <v>Manila</v>
      </c>
      <c r="AH3508" s="1" t="str">
        <f>TRIM(MID(SUBSTITUTE($H3508,",",REPT(" ",200)),(LEN($H3508)-LEN(SUBSTITUTE($H3508,",",""))-3)*200+1,200))</f>
        <v>Capital District</v>
      </c>
      <c r="AI3508" s="1" t="str">
        <f>TRIM(MID(SUBSTITUTE($H3508,",",REPT(" ",200)),(LEN($H3508)-LEN(SUBSTITUTE($H3508,",",""))-2)*200+1,200))</f>
        <v>Metro Manila</v>
      </c>
      <c r="AJ3508" s="1" t="str">
        <f>TRIM(MID(SUBSTITUTE($H3508,",",REPT(" ",200)),(LEN($H3508)-LEN(SUBSTITUTE($H3508,",",""))-0)*200+1,200))</f>
        <v>Philippines</v>
      </c>
      <c r="AL3508" s="2">
        <v>0</v>
      </c>
      <c r="AM3508" s="1"/>
    </row>
    <row r="3509" spans="1:39" ht="12.75" customHeight="1">
      <c r="A3509" s="1"/>
      <c r="B3509" s="1" t="s">
        <v>12564</v>
      </c>
      <c r="C3509" s="1" t="s">
        <v>12637</v>
      </c>
      <c r="D3509" s="3" t="str">
        <f ca="1">IFERROR(__xludf.DUMMYFUNCTION("PROPER(REGEXEXTRACT(B3396, ""(?:https?:\/\/)?(?:www\.)?([a-zA-Z0-9-]+)\.""))"),"Skyscanner")</f>
        <v>Skyscanner</v>
      </c>
      <c r="E3509" s="1" t="s">
        <v>12463</v>
      </c>
      <c r="F3509" s="1">
        <v>14.565340000000001</v>
      </c>
      <c r="G3509" s="1">
        <v>120.98502999999999</v>
      </c>
      <c r="H3509" s="1" t="s">
        <v>12566</v>
      </c>
      <c r="I3509" s="1" t="s">
        <v>50</v>
      </c>
      <c r="J3509" s="1">
        <f>IF(K3509="URBAN",1,IF(K3509="SUBURBAN",2,IF(K3509="RURAL",3,"")))</f>
        <v>1</v>
      </c>
      <c r="K3509" s="1" t="s">
        <v>42</v>
      </c>
      <c r="L3509" s="18">
        <v>46082</v>
      </c>
      <c r="M3509" s="49">
        <v>0.58333333333333337</v>
      </c>
      <c r="N3509" s="18">
        <v>46083</v>
      </c>
      <c r="O3509" s="56">
        <v>0.5</v>
      </c>
      <c r="P3509" s="31" t="str">
        <f>TEXT($L3509, "dddd")</f>
        <v>Sunday</v>
      </c>
      <c r="Q3509" s="39" t="s">
        <v>111</v>
      </c>
      <c r="R3509" s="39">
        <v>7384</v>
      </c>
      <c r="S3509" s="1" t="str">
        <f>IF(OR(MONTH(L3509)=12, MONTH(L3509)&lt;=5), "Dry Season", "Wet Season")</f>
        <v>Dry Season</v>
      </c>
      <c r="T3509" s="1">
        <v>1</v>
      </c>
      <c r="U3509" s="1">
        <v>0</v>
      </c>
      <c r="V3509" s="1">
        <v>1</v>
      </c>
      <c r="W3509" s="2">
        <f>IF(ISNUMBER(SEARCH("N/A", X3509)), 0, 1)</f>
        <v>0</v>
      </c>
      <c r="X3509" s="1" t="s">
        <v>44</v>
      </c>
      <c r="Y3509" s="1"/>
      <c r="Z3509" s="1"/>
      <c r="AA3509" s="11" cm="1">
        <f t="array" ref="AA3509">IF(ISBLANK(Y3509), 0, VINCentyInvDistance(F3509,G3509,Y3509,Z3509))</f>
        <v>0</v>
      </c>
      <c r="AB3509" s="1">
        <v>0</v>
      </c>
      <c r="AC3509" s="1">
        <v>9.6</v>
      </c>
      <c r="AD3509" s="1">
        <v>4.5</v>
      </c>
      <c r="AE3509" s="1">
        <v>1653</v>
      </c>
      <c r="AF3509" s="1">
        <v>1</v>
      </c>
      <c r="AG3509" s="1" t="s">
        <v>68</v>
      </c>
      <c r="AH3509" s="1" t="str">
        <f>TRIM(MID(SUBSTITUTE($H3509,",",REPT(" ",200)),(LEN($H3509)-LEN(SUBSTITUTE($H3509,",",""))-3)*200+1,200))</f>
        <v>Capital District</v>
      </c>
      <c r="AI3509" s="1" t="s">
        <v>54</v>
      </c>
      <c r="AJ3509" s="1" t="s">
        <v>55</v>
      </c>
      <c r="AK3509" t="s">
        <v>17485</v>
      </c>
      <c r="AL3509" s="1">
        <v>5</v>
      </c>
      <c r="AM3509" s="1" t="s">
        <v>12567</v>
      </c>
    </row>
    <row r="3510" spans="1:39" ht="12.75" customHeight="1">
      <c r="A3510" s="1"/>
      <c r="B3510" s="1" t="s">
        <v>12465</v>
      </c>
      <c r="C3510" s="1" t="s">
        <v>12638</v>
      </c>
      <c r="D3510" s="3" t="str">
        <f ca="1">IFERROR(__xludf.DUMMYFUNCTION("PROPER(REGEXEXTRACT(B3397, ""(?:https?:\/\/)?(?:www\.)?([a-zA-Z0-9-]+)\.""))"),"Skyscanner")</f>
        <v>Skyscanner</v>
      </c>
      <c r="E3510" s="1" t="s">
        <v>11138</v>
      </c>
      <c r="F3510" s="1">
        <v>14.57217</v>
      </c>
      <c r="G3510" s="1">
        <v>120.98227</v>
      </c>
      <c r="H3510" s="1" t="s">
        <v>12464</v>
      </c>
      <c r="I3510" s="1" t="s">
        <v>50</v>
      </c>
      <c r="J3510" s="1">
        <f>IF(K3510="URBAN",1,IF(K3510="SUBURBAN",2,IF(K3510="RURAL",3,"")))</f>
        <v>1</v>
      </c>
      <c r="K3510" s="1" t="s">
        <v>42</v>
      </c>
      <c r="L3510" s="18">
        <v>46082</v>
      </c>
      <c r="M3510" s="49">
        <v>0.58333333333333337</v>
      </c>
      <c r="N3510" s="18">
        <v>46083</v>
      </c>
      <c r="O3510" s="56">
        <v>0.5</v>
      </c>
      <c r="P3510" s="31" t="str">
        <f>TEXT($L3510, "dddd")</f>
        <v>Sunday</v>
      </c>
      <c r="Q3510" s="39" t="s">
        <v>207</v>
      </c>
      <c r="R3510" s="39">
        <v>6534</v>
      </c>
      <c r="S3510" s="1" t="str">
        <f>IF(OR(MONTH(L3510)=12, MONTH(L3510)&lt;=5), "Dry Season", "Wet Season")</f>
        <v>Dry Season</v>
      </c>
      <c r="T3510" s="1">
        <v>1</v>
      </c>
      <c r="U3510" s="1">
        <v>0</v>
      </c>
      <c r="V3510" s="1">
        <v>0</v>
      </c>
      <c r="W3510" s="2">
        <f>IF(ISNUMBER(SEARCH("N/A", X3510)), 0, 1)</f>
        <v>0</v>
      </c>
      <c r="X3510" s="1" t="s">
        <v>44</v>
      </c>
      <c r="Y3510" s="1"/>
      <c r="Z3510" s="1"/>
      <c r="AA3510" s="11" cm="1">
        <f t="array" ref="AA3510">IF(ISBLANK(Y3510), 0, VINCentyInvDistance(F3510,G3510,Y3510,Z3510))</f>
        <v>0</v>
      </c>
      <c r="AB3510" s="1">
        <v>0</v>
      </c>
      <c r="AC3510" s="1">
        <v>8.8000000000000007</v>
      </c>
      <c r="AD3510" s="1">
        <v>4.5999999999999996</v>
      </c>
      <c r="AE3510" s="1">
        <v>4330</v>
      </c>
      <c r="AF3510" s="1">
        <v>1</v>
      </c>
      <c r="AG3510" s="1" t="s">
        <v>68</v>
      </c>
      <c r="AH3510" s="1" t="str">
        <f>TRIM(MID(SUBSTITUTE($H3510,",",REPT(" ",200)),(LEN($H3510)-LEN(SUBSTITUTE($H3510,",",""))-3)*200+1,200))</f>
        <v>Capital District</v>
      </c>
      <c r="AI3510" s="1" t="s">
        <v>54</v>
      </c>
      <c r="AJ3510" s="1" t="s">
        <v>55</v>
      </c>
      <c r="AK3510" t="s">
        <v>17474</v>
      </c>
      <c r="AL3510" s="1">
        <v>5</v>
      </c>
      <c r="AM3510" s="1" t="s">
        <v>12467</v>
      </c>
    </row>
    <row r="3511" spans="1:39" ht="12.75" customHeight="1">
      <c r="A3511" s="1"/>
      <c r="B3511" s="1" t="s">
        <v>11139</v>
      </c>
      <c r="C3511" s="1" t="s">
        <v>12639</v>
      </c>
      <c r="D3511" s="3" t="str">
        <f ca="1">IFERROR(__xludf.DUMMYFUNCTION("PROPER(REGEXEXTRACT(B3398, ""(?:https?:\/\/)?(?:www\.)?([a-zA-Z0-9-]+)\.""))"),"Skyscanner")</f>
        <v>Skyscanner</v>
      </c>
      <c r="E3511" s="1" t="s">
        <v>12469</v>
      </c>
      <c r="F3511" s="1">
        <v>14.583273</v>
      </c>
      <c r="G3511" s="1">
        <v>120.97394</v>
      </c>
      <c r="H3511" s="1" t="s">
        <v>6758</v>
      </c>
      <c r="I3511" s="1" t="s">
        <v>50</v>
      </c>
      <c r="J3511" s="1">
        <f>IF(K3511="URBAN",1,IF(K3511="SUBURBAN",2,IF(K3511="RURAL",3,"")))</f>
        <v>1</v>
      </c>
      <c r="K3511" s="1" t="s">
        <v>42</v>
      </c>
      <c r="L3511" s="18">
        <v>46082</v>
      </c>
      <c r="M3511" s="49">
        <v>0.625</v>
      </c>
      <c r="N3511" s="18">
        <v>46083</v>
      </c>
      <c r="O3511" s="56">
        <v>0.5</v>
      </c>
      <c r="P3511" s="31" t="str">
        <f>TEXT($L3511, "dddd")</f>
        <v>Sunday</v>
      </c>
      <c r="Q3511" s="39" t="s">
        <v>531</v>
      </c>
      <c r="R3511" s="39">
        <v>3854</v>
      </c>
      <c r="S3511" s="1" t="str">
        <f>IF(OR(MONTH(L3511)=12, MONTH(L3511)&lt;=5), "Dry Season", "Wet Season")</f>
        <v>Dry Season</v>
      </c>
      <c r="T3511" s="1">
        <v>1</v>
      </c>
      <c r="U3511" s="1">
        <v>0</v>
      </c>
      <c r="V3511" s="1">
        <v>1</v>
      </c>
      <c r="W3511" s="2">
        <f>IF(ISNUMBER(SEARCH("N/A", X3511)), 0, 1)</f>
        <v>0</v>
      </c>
      <c r="X3511" s="1" t="s">
        <v>44</v>
      </c>
      <c r="Y3511" s="1"/>
      <c r="Z3511" s="1"/>
      <c r="AA3511" s="11" cm="1">
        <f t="array" ref="AA3511">IF(ISBLANK(Y3511), 0, VINCentyInvDistance(F3511,G3511,Y3511,Z3511))</f>
        <v>0</v>
      </c>
      <c r="AB3511" s="1">
        <v>0</v>
      </c>
      <c r="AC3511" s="1">
        <v>8.4</v>
      </c>
      <c r="AD3511" s="1">
        <v>0</v>
      </c>
      <c r="AE3511" s="1">
        <v>3800</v>
      </c>
      <c r="AF3511" s="1">
        <v>1</v>
      </c>
      <c r="AG3511" s="1" t="s">
        <v>68</v>
      </c>
      <c r="AH3511" s="1" t="str">
        <f>TRIM(MID(SUBSTITUTE($H3511,",",REPT(" ",200)),(LEN($H3511)-LEN(SUBSTITUTE($H3511,",",""))-3)*200+1,200))</f>
        <v>Capital District</v>
      </c>
      <c r="AI3511" s="1" t="s">
        <v>54</v>
      </c>
      <c r="AJ3511" s="1" t="s">
        <v>55</v>
      </c>
      <c r="AL3511" s="1">
        <v>5</v>
      </c>
      <c r="AM3511" s="1" t="s">
        <v>11142</v>
      </c>
    </row>
    <row r="3512" spans="1:39" ht="12.75" customHeight="1">
      <c r="A3512" s="1"/>
      <c r="B3512" s="1" t="s">
        <v>12470</v>
      </c>
      <c r="C3512" s="1" t="s">
        <v>12640</v>
      </c>
      <c r="D3512" s="3" t="str">
        <f ca="1">IFERROR(__xludf.DUMMYFUNCTION("PROPER(REGEXEXTRACT(B3399, ""(?:https?:\/\/)?(?:www\.)?([a-zA-Z0-9-]+)\.""))"),"Skyscanner")</f>
        <v>Skyscanner</v>
      </c>
      <c r="E3512" s="1" t="s">
        <v>12511</v>
      </c>
      <c r="F3512" s="1">
        <v>14.564819999999999</v>
      </c>
      <c r="G3512" s="1">
        <v>121.02943999999999</v>
      </c>
      <c r="H3512" s="1" t="s">
        <v>12512</v>
      </c>
      <c r="I3512" s="1" t="s">
        <v>50</v>
      </c>
      <c r="J3512" s="1">
        <f>IF(K3512="URBAN",1,IF(K3512="SUBURBAN",2,IF(K3512="RURAL",3,"")))</f>
        <v>1</v>
      </c>
      <c r="K3512" s="1" t="s">
        <v>42</v>
      </c>
      <c r="L3512" s="18">
        <v>46082</v>
      </c>
      <c r="M3512" s="49">
        <v>0.625</v>
      </c>
      <c r="N3512" s="18">
        <v>46083</v>
      </c>
      <c r="O3512" s="56">
        <v>0.5</v>
      </c>
      <c r="P3512" s="31" t="str">
        <f>TEXT($L3512, "dddd")</f>
        <v>Sunday</v>
      </c>
      <c r="Q3512" s="39" t="s">
        <v>111</v>
      </c>
      <c r="R3512" s="39">
        <v>2072</v>
      </c>
      <c r="S3512" s="1" t="str">
        <f>IF(OR(MONTH(L3512)=12, MONTH(L3512)&lt;=5), "Dry Season", "Wet Season")</f>
        <v>Dry Season</v>
      </c>
      <c r="T3512" s="1">
        <v>1</v>
      </c>
      <c r="U3512" s="1">
        <v>0</v>
      </c>
      <c r="V3512" s="1">
        <v>0</v>
      </c>
      <c r="W3512" s="2">
        <f>IF(ISNUMBER(SEARCH("N/A", X3512)), 0, 1)</f>
        <v>1</v>
      </c>
      <c r="X3512" s="1" t="s">
        <v>11243</v>
      </c>
      <c r="Y3512" s="1">
        <v>14.523306399999999</v>
      </c>
      <c r="Z3512" s="1">
        <v>120.981234</v>
      </c>
      <c r="AA3512" s="11" cm="1">
        <f t="array" ref="AA3512">IF(ISBLANK(Y3512), 0, VINCentyInvDistance(F3512,G3512,Y3512,Z3512))</f>
        <v>6934.701652810546</v>
      </c>
      <c r="AB3512" s="1">
        <v>1</v>
      </c>
      <c r="AC3512" s="1">
        <v>8.6</v>
      </c>
      <c r="AD3512" s="1">
        <v>4.2</v>
      </c>
      <c r="AE3512" s="1">
        <v>1364</v>
      </c>
      <c r="AF3512" s="1">
        <v>1</v>
      </c>
      <c r="AG3512" s="1" t="s">
        <v>2477</v>
      </c>
      <c r="AH3512" s="1" t="s">
        <v>160</v>
      </c>
      <c r="AI3512" s="1" t="str">
        <f>TRIM(MID(SUBSTITUTE($H3512,",",REPT(" ",200)),(LEN($H3512)-LEN(SUBSTITUTE($H3512,",",""))-2)*200+1,200))</f>
        <v>Metro Manila</v>
      </c>
      <c r="AJ3512" s="1" t="s">
        <v>55</v>
      </c>
      <c r="AK3512" t="s">
        <v>17475</v>
      </c>
      <c r="AL3512" s="2">
        <v>0</v>
      </c>
      <c r="AM3512" s="1"/>
    </row>
    <row r="3513" spans="1:39" ht="12.75" customHeight="1">
      <c r="A3513" s="1"/>
      <c r="B3513" s="1" t="s">
        <v>12540</v>
      </c>
      <c r="C3513" s="1" t="s">
        <v>12641</v>
      </c>
      <c r="D3513" s="3" t="str">
        <f ca="1">IFERROR(__xludf.DUMMYFUNCTION("PROPER(REGEXEXTRACT(B3400, ""(?:https?:\/\/)?(?:www\.)?([a-zA-Z0-9-]+)\.""))"),"Skyscanner")</f>
        <v>Skyscanner</v>
      </c>
      <c r="E3513" s="1" t="s">
        <v>12503</v>
      </c>
      <c r="F3513" s="1">
        <v>14.564830000000001</v>
      </c>
      <c r="G3513" s="1">
        <v>121.02916500000001</v>
      </c>
      <c r="H3513" s="1" t="s">
        <v>12504</v>
      </c>
      <c r="I3513" s="1" t="s">
        <v>50</v>
      </c>
      <c r="J3513" s="1">
        <f>IF(K3513="URBAN",1,IF(K3513="SUBURBAN",2,IF(K3513="RURAL",3,"")))</f>
        <v>1</v>
      </c>
      <c r="K3513" s="1" t="s">
        <v>42</v>
      </c>
      <c r="L3513" s="18">
        <v>46082</v>
      </c>
      <c r="M3513" s="49">
        <v>0.58333333333333337</v>
      </c>
      <c r="N3513" s="18">
        <v>46083</v>
      </c>
      <c r="O3513" s="56">
        <v>0.5</v>
      </c>
      <c r="P3513" s="31" t="str">
        <f>TEXT($L3513, "dddd")</f>
        <v>Sunday</v>
      </c>
      <c r="Q3513" s="39" t="s">
        <v>531</v>
      </c>
      <c r="R3513" s="39">
        <v>3985</v>
      </c>
      <c r="S3513" s="1" t="str">
        <f>IF(OR(MONTH(L3513)=12, MONTH(L3513)&lt;=5), "Dry Season", "Wet Season")</f>
        <v>Dry Season</v>
      </c>
      <c r="T3513" s="1">
        <v>1</v>
      </c>
      <c r="U3513" s="1">
        <v>1</v>
      </c>
      <c r="V3513" s="1">
        <v>0</v>
      </c>
      <c r="W3513" s="2">
        <f>IF(ISNUMBER(SEARCH("N/A", X3513)), 0, 1)</f>
        <v>1</v>
      </c>
      <c r="X3513" s="1" t="s">
        <v>2500</v>
      </c>
      <c r="Y3513" s="1">
        <v>14.5530822</v>
      </c>
      <c r="Z3513" s="1">
        <v>121.021794</v>
      </c>
      <c r="AA3513" s="11" cm="1">
        <f t="array" ref="AA3513">IF(ISBLANK(Y3513), 0, VINCentyInvDistance(F3513,G3513,Y3513,Z3513))</f>
        <v>1523.337646193306</v>
      </c>
      <c r="AB3513" s="1">
        <v>0</v>
      </c>
      <c r="AC3513" s="1">
        <v>7.2</v>
      </c>
      <c r="AD3513" s="1">
        <v>4.4000000000000004</v>
      </c>
      <c r="AE3513" s="1">
        <v>1537</v>
      </c>
      <c r="AF3513" s="1">
        <v>1</v>
      </c>
      <c r="AG3513" s="1" t="s">
        <v>2501</v>
      </c>
      <c r="AH3513" s="1" t="s">
        <v>2501</v>
      </c>
      <c r="AI3513" s="1" t="str">
        <f>TRIM(MID(SUBSTITUTE($H3513,",",REPT(" ",200)),(LEN($H3513)-LEN(SUBSTITUTE($H3513,",",""))-2)*200+1,200))</f>
        <v>Metro Manila</v>
      </c>
      <c r="AJ3513" s="1" t="s">
        <v>55</v>
      </c>
      <c r="AK3513" t="s">
        <v>17484</v>
      </c>
      <c r="AL3513" s="2">
        <v>0</v>
      </c>
      <c r="AM3513" s="1"/>
    </row>
    <row r="3514" spans="1:39" ht="12.75" customHeight="1">
      <c r="A3514" s="1"/>
      <c r="B3514" s="1" t="s">
        <v>12505</v>
      </c>
      <c r="C3514" s="1" t="s">
        <v>12642</v>
      </c>
      <c r="D3514" s="3" t="str">
        <f ca="1">IFERROR(__xludf.DUMMYFUNCTION("PROPER(REGEXEXTRACT(B3401, ""(?:https?:\/\/)?(?:www\.)?([a-zA-Z0-9-]+)\.""))"),"Skyscanner")</f>
        <v>Skyscanner</v>
      </c>
      <c r="E3514" s="1" t="s">
        <v>12643</v>
      </c>
      <c r="F3514" s="1">
        <v>15.162644</v>
      </c>
      <c r="G3514" s="1">
        <v>120.58411599999999</v>
      </c>
      <c r="H3514" s="1" t="s">
        <v>12644</v>
      </c>
      <c r="I3514" s="1" t="s">
        <v>50</v>
      </c>
      <c r="J3514" s="1">
        <f>IF(K3514="URBAN",1,IF(K3514="SUBURBAN",2,IF(K3514="RURAL",3,"")))</f>
        <v>1</v>
      </c>
      <c r="K3514" s="1" t="s">
        <v>42</v>
      </c>
      <c r="L3514" s="18">
        <v>46082</v>
      </c>
      <c r="M3514" s="49">
        <v>0.58333333333333337</v>
      </c>
      <c r="N3514" s="18">
        <v>46083</v>
      </c>
      <c r="O3514" s="56">
        <v>0.5</v>
      </c>
      <c r="P3514" s="31" t="str">
        <f>TEXT($L3514, "dddd")</f>
        <v>Sunday</v>
      </c>
      <c r="Q3514" s="39" t="s">
        <v>111</v>
      </c>
      <c r="R3514" s="39">
        <v>4296</v>
      </c>
      <c r="S3514" s="1" t="str">
        <f>IF(OR(MONTH(L3514)=12, MONTH(L3514)&lt;=5), "Dry Season", "Wet Season")</f>
        <v>Dry Season</v>
      </c>
      <c r="T3514" s="1">
        <v>1</v>
      </c>
      <c r="U3514" s="1">
        <v>1</v>
      </c>
      <c r="V3514" s="1">
        <v>0</v>
      </c>
      <c r="W3514" s="2">
        <f>IF(ISNUMBER(SEARCH("N/A", X3514)), 0, 1)</f>
        <v>1</v>
      </c>
      <c r="X3514" s="1" t="s">
        <v>2500</v>
      </c>
      <c r="Y3514" s="1">
        <v>14.5530822</v>
      </c>
      <c r="Z3514" s="1">
        <v>121.021794</v>
      </c>
      <c r="AA3514" s="11" cm="1">
        <f t="array" ref="AA3514">IF(ISBLANK(Y3514), 0, VINCentyInvDistance(F3514,G3514,Y3514,Z3514))</f>
        <v>82266.169135084114</v>
      </c>
      <c r="AB3514" s="1">
        <v>0</v>
      </c>
      <c r="AC3514" s="1">
        <v>9.1999999999999993</v>
      </c>
      <c r="AD3514" s="1">
        <v>4</v>
      </c>
      <c r="AE3514" s="1">
        <v>3555</v>
      </c>
      <c r="AF3514" s="1">
        <v>1</v>
      </c>
      <c r="AG3514" s="1" t="s">
        <v>2501</v>
      </c>
      <c r="AH3514" s="1" t="s">
        <v>2501</v>
      </c>
      <c r="AI3514" s="1" t="str">
        <f>TRIM(MID(SUBSTITUTE($H3514,",",REPT(" ",200)),(LEN($H3514)-LEN(SUBSTITUTE($H3514,",",""))-2)*200+1,200))</f>
        <v>Central Luzon</v>
      </c>
      <c r="AJ3514" s="1" t="s">
        <v>55</v>
      </c>
      <c r="AK3514" t="s">
        <v>16934</v>
      </c>
      <c r="AL3514" s="2">
        <v>0</v>
      </c>
      <c r="AM3514" s="1"/>
    </row>
    <row r="3515" spans="1:39" ht="12.75" customHeight="1">
      <c r="A3515" s="1"/>
      <c r="B3515" s="1" t="s">
        <v>12517</v>
      </c>
      <c r="C3515" s="1" t="s">
        <v>12646</v>
      </c>
      <c r="D3515" s="3" t="str">
        <f ca="1">IFERROR(__xludf.DUMMYFUNCTION("PROPER(REGEXEXTRACT(B3403, ""(?:https?:\/\/)?(?:www\.)?([a-zA-Z0-9-]+)\.""))"),"Skyscanner")</f>
        <v>Skyscanner</v>
      </c>
      <c r="E3515" s="1" t="s">
        <v>12501</v>
      </c>
      <c r="F3515" s="1">
        <v>14.572991999999999</v>
      </c>
      <c r="G3515" s="1">
        <v>121.06304900000001</v>
      </c>
      <c r="H3515" s="1" t="s">
        <v>6720</v>
      </c>
      <c r="I3515" s="1" t="s">
        <v>50</v>
      </c>
      <c r="J3515" s="1">
        <f>IF(K3515="URBAN",1,IF(K3515="SUBURBAN",2,IF(K3515="RURAL",3,"")))</f>
        <v>1</v>
      </c>
      <c r="K3515" s="1" t="s">
        <v>42</v>
      </c>
      <c r="L3515" s="18">
        <v>46082</v>
      </c>
      <c r="M3515" s="49">
        <v>0.625</v>
      </c>
      <c r="N3515" s="18">
        <v>46083</v>
      </c>
      <c r="O3515" s="56">
        <v>0.5</v>
      </c>
      <c r="P3515" s="31" t="str">
        <f>TEXT($L3515, "dddd")</f>
        <v>Sunday</v>
      </c>
      <c r="Q3515" s="39" t="s">
        <v>531</v>
      </c>
      <c r="R3515" s="39">
        <v>1891</v>
      </c>
      <c r="S3515" s="1" t="str">
        <f>IF(OR(MONTH(L3515)=12, MONTH(L3515)&lt;=5), "Dry Season", "Wet Season")</f>
        <v>Dry Season</v>
      </c>
      <c r="T3515" s="1">
        <v>1</v>
      </c>
      <c r="U3515" s="1">
        <v>0</v>
      </c>
      <c r="V3515" s="1">
        <v>1</v>
      </c>
      <c r="W3515" s="2">
        <f>IF(ISNUMBER(SEARCH("N/A", X3515)), 0, 1)</f>
        <v>1</v>
      </c>
      <c r="X3515" s="1" t="s">
        <v>124</v>
      </c>
      <c r="Y3515" s="1">
        <v>14.5352172</v>
      </c>
      <c r="Z3515" s="1">
        <v>120.9819432</v>
      </c>
      <c r="AA3515" s="11" cm="1">
        <f t="array" ref="AA3515">IF(ISBLANK(Y3515), 0, VINCentyInvDistance(F3515,G3515,Y3515,Z3515))</f>
        <v>9688.6569001638691</v>
      </c>
      <c r="AB3515" s="1">
        <v>1</v>
      </c>
      <c r="AC3515" s="1">
        <v>9.4</v>
      </c>
      <c r="AD3515" s="1">
        <v>4</v>
      </c>
      <c r="AE3515" s="1">
        <v>5606</v>
      </c>
      <c r="AF3515" s="1">
        <v>1</v>
      </c>
      <c r="AG3515" s="1" t="s">
        <v>159</v>
      </c>
      <c r="AH3515" s="1" t="s">
        <v>160</v>
      </c>
      <c r="AI3515" s="1" t="str">
        <f>TRIM(MID(SUBSTITUTE($H3515,",",REPT(" ",200)),(LEN($H3515)-LEN(SUBSTITUTE($H3515,",",""))-2)*200+1,200))</f>
        <v>Metro Manila</v>
      </c>
      <c r="AJ3515" s="1" t="s">
        <v>55</v>
      </c>
      <c r="AK3515" t="s">
        <v>17480</v>
      </c>
      <c r="AL3515" s="2">
        <v>0</v>
      </c>
      <c r="AM3515" s="1"/>
    </row>
    <row r="3516" spans="1:39" ht="12.75" customHeight="1">
      <c r="A3516" s="1"/>
      <c r="B3516" s="1" t="s">
        <v>6721</v>
      </c>
      <c r="C3516" s="1" t="s">
        <v>12647</v>
      </c>
      <c r="D3516" s="3" t="str">
        <f ca="1">IFERROR(__xludf.DUMMYFUNCTION("PROPER(REGEXEXTRACT(B3404, ""(?:https?:\/\/)?(?:www\.)?([a-zA-Z0-9-]+)\.""))"),"Skyscanner")</f>
        <v>Skyscanner</v>
      </c>
      <c r="E3516" s="1" t="s">
        <v>12648</v>
      </c>
      <c r="F3516" s="1">
        <v>14.523720000000001</v>
      </c>
      <c r="G3516" s="1">
        <v>121.01260000000001</v>
      </c>
      <c r="H3516" s="1" t="s">
        <v>12649</v>
      </c>
      <c r="I3516" s="1" t="s">
        <v>50</v>
      </c>
      <c r="J3516" s="1">
        <f>IF(K3516="URBAN",1,IF(K3516="SUBURBAN",2,IF(K3516="RURAL",3,"")))</f>
        <v>1</v>
      </c>
      <c r="K3516" s="1" t="s">
        <v>42</v>
      </c>
      <c r="L3516" s="18">
        <v>46082</v>
      </c>
      <c r="M3516" s="49">
        <v>0.58333333333333337</v>
      </c>
      <c r="N3516" s="18">
        <v>46083</v>
      </c>
      <c r="O3516" s="56">
        <v>0.5</v>
      </c>
      <c r="P3516" s="31" t="str">
        <f>TEXT($L3516, "dddd")</f>
        <v>Sunday</v>
      </c>
      <c r="Q3516" s="39" t="s">
        <v>531</v>
      </c>
      <c r="R3516" s="39">
        <v>5610</v>
      </c>
      <c r="S3516" s="1" t="str">
        <f>IF(OR(MONTH(L3516)=12, MONTH(L3516)&lt;=5), "Dry Season", "Wet Season")</f>
        <v>Dry Season</v>
      </c>
      <c r="T3516" s="1">
        <v>1</v>
      </c>
      <c r="U3516" s="1">
        <v>1</v>
      </c>
      <c r="V3516" s="1">
        <v>0</v>
      </c>
      <c r="W3516" s="2">
        <f>IF(ISNUMBER(SEARCH("N/A", X3516)), 0, 1)</f>
        <v>1</v>
      </c>
      <c r="X3516" s="1" t="s">
        <v>4921</v>
      </c>
      <c r="Y3516" s="1">
        <v>14.587324199999999</v>
      </c>
      <c r="Z3516" s="1">
        <v>121.1046393</v>
      </c>
      <c r="AA3516" s="11" cm="1">
        <f t="array" ref="AA3516">IF(ISBLANK(Y3516), 0, VINCentyInvDistance(F3516,G3516,Y3516,Z3516))</f>
        <v>12161.937322237773</v>
      </c>
      <c r="AB3516" s="1">
        <v>0</v>
      </c>
      <c r="AC3516" s="1">
        <v>8.4</v>
      </c>
      <c r="AD3516" s="1">
        <v>4.2</v>
      </c>
      <c r="AE3516" s="1">
        <v>1577</v>
      </c>
      <c r="AF3516" s="1">
        <v>1</v>
      </c>
      <c r="AG3516" s="1" t="s">
        <v>6725</v>
      </c>
      <c r="AH3516" s="1" t="s">
        <v>6726</v>
      </c>
      <c r="AI3516" s="1" t="str">
        <f>TRIM(MID(SUBSTITUTE($H3516,",",REPT(" ",200)),(LEN($H3516)-LEN(SUBSTITUTE($H3516,",",""))-2)*200+1,200))</f>
        <v>Metro Manila</v>
      </c>
      <c r="AJ3516" s="1" t="s">
        <v>55</v>
      </c>
      <c r="AK3516" t="s">
        <v>17063</v>
      </c>
      <c r="AL3516" s="2">
        <v>0</v>
      </c>
      <c r="AM3516" s="1"/>
    </row>
    <row r="3517" spans="1:39" ht="12.75" customHeight="1">
      <c r="A3517" s="1"/>
      <c r="B3517" s="1" t="s">
        <v>12650</v>
      </c>
      <c r="C3517" s="1" t="s">
        <v>12651</v>
      </c>
      <c r="D3517" s="3" t="str">
        <f ca="1">IFERROR(__xludf.DUMMYFUNCTION("PROPER(REGEXEXTRACT(B3405, ""(?:https?:\/\/)?(?:www\.)?([a-zA-Z0-9-]+)\.""))"),"Skyscanner")</f>
        <v>Skyscanner</v>
      </c>
      <c r="E3517" s="1" t="s">
        <v>12495</v>
      </c>
      <c r="F3517" s="1">
        <v>14.419305</v>
      </c>
      <c r="G3517" s="1">
        <v>121.042565</v>
      </c>
      <c r="H3517" s="1" t="s">
        <v>12556</v>
      </c>
      <c r="I3517" s="1" t="s">
        <v>50</v>
      </c>
      <c r="J3517" s="1">
        <f>IF(K3517="URBAN",1,IF(K3517="SUBURBAN",2,IF(K3517="RURAL",3,"")))</f>
        <v>1</v>
      </c>
      <c r="K3517" s="1" t="s">
        <v>42</v>
      </c>
      <c r="L3517" s="18">
        <v>46082</v>
      </c>
      <c r="M3517" s="49">
        <v>0.625</v>
      </c>
      <c r="N3517" s="18">
        <v>46083</v>
      </c>
      <c r="O3517" s="56">
        <v>0.45833333333333331</v>
      </c>
      <c r="P3517" s="31" t="str">
        <f>TEXT($L3517, "dddd")</f>
        <v>Sunday</v>
      </c>
      <c r="Q3517" s="39" t="s">
        <v>207</v>
      </c>
      <c r="R3517" s="39">
        <v>5640</v>
      </c>
      <c r="S3517" s="1" t="str">
        <f>IF(OR(MONTH(L3517)=12, MONTH(L3517)&lt;=5), "Dry Season", "Wet Season")</f>
        <v>Dry Season</v>
      </c>
      <c r="T3517" s="1">
        <v>1</v>
      </c>
      <c r="U3517" s="1">
        <v>1</v>
      </c>
      <c r="V3517" s="1">
        <v>0</v>
      </c>
      <c r="W3517" s="2">
        <f>IF(ISNUMBER(SEARCH("N/A", X3517)), 0, 1)</f>
        <v>1</v>
      </c>
      <c r="X3517" s="1" t="s">
        <v>124</v>
      </c>
      <c r="Y3517" s="1">
        <v>14.5352172</v>
      </c>
      <c r="Z3517" s="1">
        <v>120.9819432</v>
      </c>
      <c r="AA3517" s="11" cm="1">
        <f t="array" ref="AA3517">IF(ISBLANK(Y3517), 0, VINCentyInvDistance(F3517,G3517,Y3517,Z3517))</f>
        <v>14394.161097399556</v>
      </c>
      <c r="AB3517" s="1">
        <v>1</v>
      </c>
      <c r="AC3517" s="1">
        <v>9</v>
      </c>
      <c r="AD3517" s="1">
        <v>4.5</v>
      </c>
      <c r="AE3517" s="1">
        <v>8071</v>
      </c>
      <c r="AF3517" s="1">
        <v>1</v>
      </c>
      <c r="AG3517" s="1" t="s">
        <v>159</v>
      </c>
      <c r="AH3517" s="1" t="s">
        <v>160</v>
      </c>
      <c r="AI3517" s="1" t="str">
        <f>TRIM(MID(SUBSTITUTE($H3517,",",REPT(" ",200)),(LEN($H3517)-LEN(SUBSTITUTE($H3517,",",""))-2)*200+1,200))</f>
        <v>Metro Manila</v>
      </c>
      <c r="AJ3517" s="1" t="s">
        <v>55</v>
      </c>
      <c r="AK3517" t="s">
        <v>17486</v>
      </c>
      <c r="AL3517" s="2">
        <v>0</v>
      </c>
      <c r="AM3517" s="1"/>
    </row>
    <row r="3518" spans="1:39" ht="12.75" customHeight="1">
      <c r="A3518" s="1"/>
      <c r="B3518" s="1" t="s">
        <v>12499</v>
      </c>
      <c r="C3518" s="1" t="s">
        <v>12652</v>
      </c>
      <c r="D3518" s="3" t="str">
        <f ca="1">IFERROR(__xludf.DUMMYFUNCTION("PROPER(REGEXEXTRACT(B3406, ""(?:https?:\/\/)?(?:www\.)?([a-zA-Z0-9-]+)\.""))"),"Skyscanner")</f>
        <v>Skyscanner</v>
      </c>
      <c r="E3518" s="1" t="s">
        <v>12653</v>
      </c>
      <c r="F3518" s="1">
        <v>14.519869</v>
      </c>
      <c r="G3518" s="1">
        <v>120.982488</v>
      </c>
      <c r="H3518" s="1" t="s">
        <v>12654</v>
      </c>
      <c r="I3518" s="1" t="s">
        <v>50</v>
      </c>
      <c r="J3518" s="1">
        <f>IF(K3518="URBAN",1,IF(K3518="SUBURBAN",2,IF(K3518="RURAL",3,"")))</f>
        <v>1</v>
      </c>
      <c r="K3518" s="1" t="s">
        <v>42</v>
      </c>
      <c r="L3518" s="18">
        <v>46082</v>
      </c>
      <c r="M3518" s="49">
        <v>0.625</v>
      </c>
      <c r="N3518" s="18">
        <v>46083</v>
      </c>
      <c r="O3518" s="56">
        <v>0.5</v>
      </c>
      <c r="P3518" s="31" t="str">
        <f>TEXT($L3518, "dddd")</f>
        <v>Sunday</v>
      </c>
      <c r="Q3518" s="39" t="s">
        <v>531</v>
      </c>
      <c r="R3518" s="39">
        <v>4415</v>
      </c>
      <c r="S3518" s="1" t="str">
        <f>IF(OR(MONTH(L3518)=12, MONTH(L3518)&lt;=5), "Dry Season", "Wet Season")</f>
        <v>Dry Season</v>
      </c>
      <c r="T3518" s="1">
        <v>1</v>
      </c>
      <c r="U3518" s="1">
        <v>0</v>
      </c>
      <c r="V3518" s="1">
        <v>0</v>
      </c>
      <c r="W3518" s="2">
        <f>IF(ISNUMBER(SEARCH("N/A", X3518)), 0, 1)</f>
        <v>1</v>
      </c>
      <c r="X3518" s="1" t="s">
        <v>51</v>
      </c>
      <c r="Y3518" s="1">
        <v>14.417577</v>
      </c>
      <c r="Z3518" s="1">
        <v>121.0402756</v>
      </c>
      <c r="AA3518" s="11" cm="1">
        <f t="array" ref="AA3518">IF(ISBLANK(Y3518), 0, VINCentyInvDistance(F3518,G3518,Y3518,Z3518))</f>
        <v>12919.407795361076</v>
      </c>
      <c r="AB3518" s="1">
        <v>0</v>
      </c>
      <c r="AC3518" s="1">
        <v>8.8000000000000007</v>
      </c>
      <c r="AD3518" s="1">
        <v>4</v>
      </c>
      <c r="AE3518" s="1">
        <v>4412</v>
      </c>
      <c r="AF3518" s="1">
        <v>1</v>
      </c>
      <c r="AG3518" s="1" t="s">
        <v>52</v>
      </c>
      <c r="AH3518" s="1" t="s">
        <v>53</v>
      </c>
      <c r="AI3518" s="1" t="str">
        <f>TRIM(MID(SUBSTITUTE($H3518,",",REPT(" ",200)),(LEN($H3518)-LEN(SUBSTITUTE($H3518,",",""))-2)*200+1,200))</f>
        <v>Metro Manila</v>
      </c>
      <c r="AJ3518" s="1" t="s">
        <v>55</v>
      </c>
      <c r="AK3518" t="s">
        <v>17478</v>
      </c>
      <c r="AL3518" s="2">
        <v>0</v>
      </c>
      <c r="AM3518" s="1"/>
    </row>
    <row r="3519" spans="1:39" ht="12.75" customHeight="1">
      <c r="A3519" s="1"/>
      <c r="B3519" s="1" t="s">
        <v>12655</v>
      </c>
      <c r="C3519" s="1" t="s">
        <v>12656</v>
      </c>
      <c r="D3519" s="3" t="str">
        <f ca="1">IFERROR(__xludf.DUMMYFUNCTION("PROPER(REGEXEXTRACT(B3407, ""(?:https?:\/\/)?(?:www\.)?([a-zA-Z0-9-]+)\.""))"),"Skyscanner")</f>
        <v>Skyscanner</v>
      </c>
      <c r="E3519" s="1" t="s">
        <v>12487</v>
      </c>
      <c r="F3519" s="1">
        <v>14.578766999999999</v>
      </c>
      <c r="G3519" s="1">
        <v>120.976202</v>
      </c>
      <c r="H3519" s="1" t="s">
        <v>12488</v>
      </c>
      <c r="I3519" s="1" t="s">
        <v>50</v>
      </c>
      <c r="J3519" s="1">
        <f>IF(K3519="URBAN",1,IF(K3519="SUBURBAN",2,IF(K3519="RURAL",3,"")))</f>
        <v>1</v>
      </c>
      <c r="K3519" s="1" t="s">
        <v>42</v>
      </c>
      <c r="L3519" s="18">
        <v>46082</v>
      </c>
      <c r="M3519" s="49">
        <v>0.625</v>
      </c>
      <c r="N3519" s="18">
        <v>46083</v>
      </c>
      <c r="O3519" s="56">
        <v>0.5</v>
      </c>
      <c r="P3519" s="31" t="str">
        <f>TEXT($L3519, "dddd")</f>
        <v>Sunday</v>
      </c>
      <c r="Q3519" s="39" t="s">
        <v>531</v>
      </c>
      <c r="R3519" s="39">
        <v>3126</v>
      </c>
      <c r="S3519" s="1" t="str">
        <f>IF(OR(MONTH(L3519)=12, MONTH(L3519)&lt;=5), "Dry Season", "Wet Season")</f>
        <v>Dry Season</v>
      </c>
      <c r="T3519" s="1">
        <v>1</v>
      </c>
      <c r="U3519" s="1">
        <v>1</v>
      </c>
      <c r="V3519" s="1">
        <v>0</v>
      </c>
      <c r="W3519" s="2">
        <f>IF(ISNUMBER(SEARCH("N/A", X3519)), 0, 1)</f>
        <v>1</v>
      </c>
      <c r="X3519" s="1" t="s">
        <v>11243</v>
      </c>
      <c r="Y3519" s="1">
        <v>14.523306399999999</v>
      </c>
      <c r="Z3519" s="1">
        <v>120.981234</v>
      </c>
      <c r="AA3519" s="11" cm="1">
        <f t="array" ref="AA3519">IF(ISBLANK(Y3519), 0, VINCentyInvDistance(F3519,G3519,Y3519,Z3519))</f>
        <v>6160.3214943973744</v>
      </c>
      <c r="AB3519" s="1">
        <v>1</v>
      </c>
      <c r="AC3519" s="1">
        <v>9.6</v>
      </c>
      <c r="AD3519" s="1">
        <v>4</v>
      </c>
      <c r="AE3519" s="1">
        <v>1289</v>
      </c>
      <c r="AF3519" s="1">
        <v>1</v>
      </c>
      <c r="AG3519" s="1" t="s">
        <v>2477</v>
      </c>
      <c r="AH3519" s="1" t="s">
        <v>160</v>
      </c>
      <c r="AI3519" s="1" t="str">
        <f>TRIM(MID(SUBSTITUTE($H3519,",",REPT(" ",200)),(LEN($H3519)-LEN(SUBSTITUTE($H3519,",",""))-2)*200+1,200))</f>
        <v>Metro Manila</v>
      </c>
      <c r="AJ3519" s="1" t="s">
        <v>55</v>
      </c>
      <c r="AK3519" t="s">
        <v>17487</v>
      </c>
      <c r="AL3519" s="2">
        <v>0</v>
      </c>
      <c r="AM3519" s="1"/>
    </row>
    <row r="3520" spans="1:39" ht="12.75" customHeight="1">
      <c r="A3520" s="1"/>
      <c r="B3520" s="1" t="s">
        <v>12489</v>
      </c>
      <c r="C3520" s="1" t="s">
        <v>12657</v>
      </c>
      <c r="D3520" s="3" t="str">
        <f ca="1">IFERROR(__xludf.DUMMYFUNCTION("PROPER(REGEXEXTRACT(B3408, ""(?:https?:\/\/)?(?:www\.)?([a-zA-Z0-9-]+)\.""))"),"Skyscanner")</f>
        <v>Skyscanner</v>
      </c>
      <c r="E3520" s="1" t="s">
        <v>12563</v>
      </c>
      <c r="F3520" s="1">
        <v>14.578766999999999</v>
      </c>
      <c r="G3520" s="1">
        <v>120.976202</v>
      </c>
      <c r="H3520" s="1" t="s">
        <v>12488</v>
      </c>
      <c r="I3520" s="1" t="s">
        <v>50</v>
      </c>
      <c r="J3520" s="1">
        <f>IF(K3520="URBAN",1,IF(K3520="SUBURBAN",2,IF(K3520="RURAL",3,"")))</f>
        <v>1</v>
      </c>
      <c r="K3520" s="1" t="s">
        <v>42</v>
      </c>
      <c r="L3520" s="18">
        <v>46082</v>
      </c>
      <c r="M3520" s="49">
        <v>0.625</v>
      </c>
      <c r="N3520" s="18">
        <v>46083</v>
      </c>
      <c r="O3520" s="56">
        <v>0.5</v>
      </c>
      <c r="P3520" s="31" t="str">
        <f>TEXT($L3520, "dddd")</f>
        <v>Sunday</v>
      </c>
      <c r="Q3520" s="39" t="s">
        <v>111</v>
      </c>
      <c r="R3520" s="39">
        <v>10332</v>
      </c>
      <c r="S3520" s="1" t="str">
        <f>IF(OR(MONTH(L3520)=12, MONTH(L3520)&lt;=5), "Dry Season", "Wet Season")</f>
        <v>Dry Season</v>
      </c>
      <c r="T3520" s="1">
        <v>1</v>
      </c>
      <c r="U3520" s="1">
        <v>1</v>
      </c>
      <c r="V3520" s="1">
        <v>0</v>
      </c>
      <c r="W3520" s="2">
        <f>IF(ISNUMBER(SEARCH("N/A", X3520)), 0, 1)</f>
        <v>0</v>
      </c>
      <c r="X3520" s="1" t="s">
        <v>44</v>
      </c>
      <c r="Y3520" s="1"/>
      <c r="Z3520" s="1"/>
      <c r="AA3520" s="11" cm="1">
        <f t="array" ref="AA3520">IF(ISBLANK(Y3520), 0, VINCentyInvDistance(F3520,G3520,Y3520,Z3520))</f>
        <v>0</v>
      </c>
      <c r="AB3520" s="1">
        <v>0</v>
      </c>
      <c r="AC3520" s="1">
        <v>7.6</v>
      </c>
      <c r="AD3520" s="1">
        <v>0</v>
      </c>
      <c r="AE3520" s="1">
        <v>5400</v>
      </c>
      <c r="AF3520" s="1">
        <v>1</v>
      </c>
      <c r="AG3520" s="1" t="s">
        <v>68</v>
      </c>
      <c r="AH3520" s="1" t="str">
        <f>TRIM(MID(SUBSTITUTE($H3520,",",REPT(" ",200)),(LEN($H3520)-LEN(SUBSTITUTE($H3520,",",""))-3)*200+1,200))</f>
        <v>Capital District</v>
      </c>
      <c r="AI3520" s="1" t="s">
        <v>54</v>
      </c>
      <c r="AJ3520" s="1" t="s">
        <v>55</v>
      </c>
      <c r="AL3520" s="1">
        <v>4</v>
      </c>
      <c r="AM3520" s="1" t="s">
        <v>12492</v>
      </c>
    </row>
    <row r="3521" spans="1:39" ht="12.75" customHeight="1">
      <c r="A3521" s="1"/>
      <c r="B3521" s="1" t="s">
        <v>12564</v>
      </c>
      <c r="C3521" s="1" t="s">
        <v>12658</v>
      </c>
      <c r="D3521" s="3" t="str">
        <f ca="1">IFERROR(__xludf.DUMMYFUNCTION("PROPER(REGEXEXTRACT(B3409, ""(?:https?:\/\/)?(?:www\.)?([a-zA-Z0-9-]+)\.""))"),"Skyscanner")</f>
        <v>Skyscanner</v>
      </c>
      <c r="E3521" s="1" t="s">
        <v>12659</v>
      </c>
      <c r="F3521" s="1">
        <v>14.565340000000001</v>
      </c>
      <c r="G3521" s="1">
        <v>120.98502999999999</v>
      </c>
      <c r="H3521" s="1" t="s">
        <v>12566</v>
      </c>
      <c r="I3521" s="1" t="s">
        <v>50</v>
      </c>
      <c r="J3521" s="1">
        <f>IF(K3521="URBAN",1,IF(K3521="SUBURBAN",2,IF(K3521="RURAL",3,"")))</f>
        <v>1</v>
      </c>
      <c r="K3521" s="1" t="s">
        <v>42</v>
      </c>
      <c r="L3521" s="18">
        <v>46082</v>
      </c>
      <c r="M3521" s="49">
        <v>0.58333333333333337</v>
      </c>
      <c r="N3521" s="18">
        <v>46083</v>
      </c>
      <c r="O3521" s="56">
        <v>0.5</v>
      </c>
      <c r="P3521" s="31" t="str">
        <f>TEXT($L3521, "dddd")</f>
        <v>Sunday</v>
      </c>
      <c r="Q3521" s="39" t="s">
        <v>207</v>
      </c>
      <c r="R3521" s="39">
        <v>14304</v>
      </c>
      <c r="S3521" s="1" t="str">
        <f>IF(OR(MONTH(L3521)=12, MONTH(L3521)&lt;=5), "Dry Season", "Wet Season")</f>
        <v>Dry Season</v>
      </c>
      <c r="T3521" s="1">
        <v>1</v>
      </c>
      <c r="U3521" s="1">
        <v>0</v>
      </c>
      <c r="V3521" s="1">
        <v>1</v>
      </c>
      <c r="W3521" s="2">
        <f>IF(ISNUMBER(SEARCH("N/A", X3521)), 0, 1)</f>
        <v>0</v>
      </c>
      <c r="X3521" s="1" t="s">
        <v>44</v>
      </c>
      <c r="Y3521" s="1"/>
      <c r="Z3521" s="1"/>
      <c r="AA3521" s="11" cm="1">
        <f t="array" ref="AA3521">IF(ISBLANK(Y3521), 0, VINCentyInvDistance(F3521,G3521,Y3521,Z3521))</f>
        <v>0</v>
      </c>
      <c r="AB3521" s="1">
        <v>0</v>
      </c>
      <c r="AC3521" s="1">
        <v>9.6</v>
      </c>
      <c r="AD3521" s="1">
        <v>4.5</v>
      </c>
      <c r="AE3521" s="1">
        <v>1653</v>
      </c>
      <c r="AF3521" s="1">
        <v>1</v>
      </c>
      <c r="AG3521" s="1" t="s">
        <v>68</v>
      </c>
      <c r="AH3521" s="1" t="str">
        <f>TRIM(MID(SUBSTITUTE($H3521,",",REPT(" ",200)),(LEN($H3521)-LEN(SUBSTITUTE($H3521,",",""))-3)*200+1,200))</f>
        <v>Capital District</v>
      </c>
      <c r="AI3521" s="1" t="s">
        <v>54</v>
      </c>
      <c r="AJ3521" s="1" t="s">
        <v>55</v>
      </c>
      <c r="AK3521" t="s">
        <v>17485</v>
      </c>
      <c r="AL3521" s="1">
        <v>5</v>
      </c>
      <c r="AM3521" s="1" t="s">
        <v>12567</v>
      </c>
    </row>
    <row r="3522" spans="1:39" ht="12.75" customHeight="1">
      <c r="A3522" s="1"/>
      <c r="B3522" s="1" t="s">
        <v>12664</v>
      </c>
      <c r="C3522" s="1" t="s">
        <v>12665</v>
      </c>
      <c r="D3522" s="3" t="str">
        <f ca="1">IFERROR(__xludf.DUMMYFUNCTION("PROPER(REGEXEXTRACT(B3411, ""(?:https?:\/\/)?(?:www\.)?([a-zA-Z0-9-]+)\.""))"),"Skyscanner")</f>
        <v>Skyscanner</v>
      </c>
      <c r="E3522" s="1" t="s">
        <v>12666</v>
      </c>
      <c r="F3522" s="1">
        <v>14.532636999999999</v>
      </c>
      <c r="G3522" s="1">
        <v>120.98620099999999</v>
      </c>
      <c r="H3522" s="1" t="s">
        <v>12667</v>
      </c>
      <c r="I3522" s="1" t="s">
        <v>50</v>
      </c>
      <c r="J3522" s="1">
        <f>IF(K3522="URBAN",1,IF(K3522="SUBURBAN",2,IF(K3522="RURAL",3,"")))</f>
        <v>1</v>
      </c>
      <c r="K3522" s="1" t="s">
        <v>42</v>
      </c>
      <c r="L3522" s="18">
        <v>46082</v>
      </c>
      <c r="M3522" s="49">
        <v>0.58333333333333337</v>
      </c>
      <c r="N3522" s="18">
        <v>46083</v>
      </c>
      <c r="O3522" s="56">
        <v>0.5</v>
      </c>
      <c r="P3522" s="31" t="str">
        <f>TEXT($L3522, "dddd")</f>
        <v>Sunday</v>
      </c>
      <c r="Q3522" s="39" t="s">
        <v>531</v>
      </c>
      <c r="R3522" s="39">
        <v>6054</v>
      </c>
      <c r="S3522" s="1" t="str">
        <f>IF(OR(MONTH(L3522)=12, MONTH(L3522)&lt;=5), "Dry Season", "Wet Season")</f>
        <v>Dry Season</v>
      </c>
      <c r="T3522" s="1">
        <v>1</v>
      </c>
      <c r="U3522" s="1">
        <v>0</v>
      </c>
      <c r="V3522" s="1">
        <v>0</v>
      </c>
      <c r="W3522" s="2">
        <f>IF(ISNUMBER(SEARCH("N/A", X3522)), 0, 1)</f>
        <v>1</v>
      </c>
      <c r="X3522" s="1" t="s">
        <v>124</v>
      </c>
      <c r="Y3522" s="1">
        <v>14.5352172</v>
      </c>
      <c r="Z3522" s="1">
        <v>120.9819432</v>
      </c>
      <c r="AA3522" s="11" cm="1">
        <f t="array" ref="AA3522">IF(ISBLANK(Y3522), 0, VINCentyInvDistance(F3522,G3522,Y3522,Z3522))</f>
        <v>540.45842332089546</v>
      </c>
      <c r="AB3522" s="1">
        <v>1</v>
      </c>
      <c r="AC3522" s="1">
        <v>8.1999999999999993</v>
      </c>
      <c r="AD3522" s="1">
        <v>4</v>
      </c>
      <c r="AE3522" s="1">
        <v>986</v>
      </c>
      <c r="AF3522" s="1">
        <v>1</v>
      </c>
      <c r="AG3522" s="1" t="s">
        <v>159</v>
      </c>
      <c r="AH3522" s="1" t="s">
        <v>160</v>
      </c>
      <c r="AI3522" s="1" t="str">
        <f>TRIM(MID(SUBSTITUTE($H3522,",",REPT(" ",200)),(LEN($H3522)-LEN(SUBSTITUTE($H3522,",",""))-2)*200+1,200))</f>
        <v>Metro Manila</v>
      </c>
      <c r="AJ3522" s="1" t="s">
        <v>55</v>
      </c>
      <c r="AK3522" t="s">
        <v>17489</v>
      </c>
      <c r="AL3522" s="2">
        <v>0</v>
      </c>
      <c r="AM3522" s="1"/>
    </row>
    <row r="3523" spans="1:39" ht="12.75" customHeight="1">
      <c r="A3523" s="1"/>
      <c r="B3523" s="1" t="s">
        <v>12668</v>
      </c>
      <c r="C3523" s="1" t="s">
        <v>12669</v>
      </c>
      <c r="D3523" s="3" t="str">
        <f ca="1">IFERROR(__xludf.DUMMYFUNCTION("PROPER(REGEXEXTRACT(B3412, ""(?:https?:\/\/)?(?:www\.)?([a-zA-Z0-9-]+)\.""))"),"Skyscanner")</f>
        <v>Skyscanner</v>
      </c>
      <c r="E3523" s="1" t="s">
        <v>12670</v>
      </c>
      <c r="F3523" s="1">
        <v>14.613026</v>
      </c>
      <c r="G3523" s="1">
        <v>121.05436400000001</v>
      </c>
      <c r="H3523" s="1" t="s">
        <v>12671</v>
      </c>
      <c r="I3523" s="1" t="s">
        <v>50</v>
      </c>
      <c r="J3523" s="1">
        <f>IF(K3523="URBAN",1,IF(K3523="SUBURBAN",2,IF(K3523="RURAL",3,"")))</f>
        <v>1</v>
      </c>
      <c r="K3523" s="1" t="s">
        <v>42</v>
      </c>
      <c r="L3523" s="18">
        <v>46082</v>
      </c>
      <c r="M3523" s="49">
        <v>0.58333333333333337</v>
      </c>
      <c r="N3523" s="18">
        <v>46083</v>
      </c>
      <c r="O3523" s="56">
        <v>0.4375</v>
      </c>
      <c r="P3523" s="31" t="str">
        <f>TEXT($L3523, "dddd")</f>
        <v>Sunday</v>
      </c>
      <c r="Q3523" s="39" t="s">
        <v>111</v>
      </c>
      <c r="R3523" s="39">
        <v>1602</v>
      </c>
      <c r="S3523" s="1" t="str">
        <f>IF(OR(MONTH(L3523)=12, MONTH(L3523)&lt;=5), "Dry Season", "Wet Season")</f>
        <v>Dry Season</v>
      </c>
      <c r="T3523" s="1">
        <v>1</v>
      </c>
      <c r="U3523" s="1">
        <v>1</v>
      </c>
      <c r="V3523" s="1">
        <v>0</v>
      </c>
      <c r="W3523" s="2">
        <f>IF(ISNUMBER(SEARCH("N/A", X3523)), 0, 1)</f>
        <v>1</v>
      </c>
      <c r="X3523" s="1" t="s">
        <v>124</v>
      </c>
      <c r="Y3523" s="1">
        <v>14.5352172</v>
      </c>
      <c r="Z3523" s="1">
        <v>120.9819432</v>
      </c>
      <c r="AA3523" s="11" cm="1">
        <f t="array" ref="AA3523">IF(ISBLANK(Y3523), 0, VINCentyInvDistance(F3523,G3523,Y3523,Z3523))</f>
        <v>11619.849657618899</v>
      </c>
      <c r="AB3523" s="1">
        <v>0</v>
      </c>
      <c r="AC3523" s="1">
        <v>7.4</v>
      </c>
      <c r="AD3523" s="1">
        <v>3.9</v>
      </c>
      <c r="AE3523" s="1">
        <v>2039</v>
      </c>
      <c r="AF3523" s="1">
        <v>1</v>
      </c>
      <c r="AG3523" s="1" t="s">
        <v>159</v>
      </c>
      <c r="AH3523" s="1" t="s">
        <v>160</v>
      </c>
      <c r="AI3523" s="1" t="str">
        <f>TRIM(MID(SUBSTITUTE($H3523,",",REPT(" ",200)),(LEN($H3523)-LEN(SUBSTITUTE($H3523,",",""))-2)*200+1,200))</f>
        <v>Metro Manila</v>
      </c>
      <c r="AJ3523" s="1" t="s">
        <v>55</v>
      </c>
      <c r="AK3523" t="s">
        <v>17490</v>
      </c>
      <c r="AL3523" s="2">
        <v>0</v>
      </c>
      <c r="AM3523" s="1"/>
    </row>
    <row r="3524" spans="1:39" ht="12.75" customHeight="1">
      <c r="A3524" s="1"/>
      <c r="B3524" s="1" t="s">
        <v>12672</v>
      </c>
      <c r="C3524" s="1" t="s">
        <v>12673</v>
      </c>
      <c r="D3524" s="3" t="str">
        <f ca="1">IFERROR(__xludf.DUMMYFUNCTION("PROPER(REGEXEXTRACT(B3413, ""(?:https?:\/\/)?(?:www\.)?([a-zA-Z0-9-]+)\.""))"),"Skyscanner")</f>
        <v>Skyscanner</v>
      </c>
      <c r="E3524" s="1" t="s">
        <v>12666</v>
      </c>
      <c r="F3524" s="1">
        <v>14.532636999999999</v>
      </c>
      <c r="G3524" s="1">
        <v>120.98620099999999</v>
      </c>
      <c r="H3524" s="1" t="s">
        <v>12667</v>
      </c>
      <c r="I3524" s="1" t="s">
        <v>50</v>
      </c>
      <c r="J3524" s="1">
        <f>IF(K3524="URBAN",1,IF(K3524="SUBURBAN",2,IF(K3524="RURAL",3,"")))</f>
        <v>1</v>
      </c>
      <c r="K3524" s="1" t="s">
        <v>42</v>
      </c>
      <c r="L3524" s="18">
        <v>46082</v>
      </c>
      <c r="M3524" s="49">
        <v>0.58333333333333337</v>
      </c>
      <c r="N3524" s="18">
        <v>46083</v>
      </c>
      <c r="O3524" s="56">
        <v>0.5</v>
      </c>
      <c r="P3524" s="31" t="str">
        <f>TEXT($L3524, "dddd")</f>
        <v>Sunday</v>
      </c>
      <c r="Q3524" s="39" t="s">
        <v>531</v>
      </c>
      <c r="R3524" s="39">
        <v>6054</v>
      </c>
      <c r="S3524" s="1" t="str">
        <f>IF(OR(MONTH(L3524)=12, MONTH(L3524)&lt;=5), "Dry Season", "Wet Season")</f>
        <v>Dry Season</v>
      </c>
      <c r="T3524" s="1">
        <v>1</v>
      </c>
      <c r="U3524" s="1">
        <v>0</v>
      </c>
      <c r="V3524" s="1">
        <v>0</v>
      </c>
      <c r="W3524" s="2">
        <f>IF(ISNUMBER(SEARCH("N/A", X3524)), 0, 1)</f>
        <v>1</v>
      </c>
      <c r="X3524" s="1" t="s">
        <v>1174</v>
      </c>
      <c r="Y3524" s="1">
        <v>14.589843999999999</v>
      </c>
      <c r="Z3524" s="1">
        <v>121.060554</v>
      </c>
      <c r="AA3524" s="11" cm="1">
        <f t="array" ref="AA3524">IF(ISBLANK(Y3524), 0, VINCentyInvDistance(F3524,G3524,Y3524,Z3524))</f>
        <v>10211.213352286277</v>
      </c>
      <c r="AB3524" s="1">
        <v>0</v>
      </c>
      <c r="AC3524" s="1">
        <v>8.6</v>
      </c>
      <c r="AD3524" s="1">
        <v>4</v>
      </c>
      <c r="AE3524" s="1">
        <v>76</v>
      </c>
      <c r="AF3524" s="1">
        <v>1</v>
      </c>
      <c r="AG3524" s="1" t="s">
        <v>1180</v>
      </c>
      <c r="AH3524" s="1" t="s">
        <v>562</v>
      </c>
      <c r="AI3524" s="1" t="str">
        <f>TRIM(MID(SUBSTITUTE($H3524,",",REPT(" ",200)),(LEN($H3524)-LEN(SUBSTITUTE($H3524,",",""))-2)*200+1,200))</f>
        <v>Metro Manila</v>
      </c>
      <c r="AJ3524" s="1" t="s">
        <v>55</v>
      </c>
      <c r="AK3524" t="s">
        <v>17491</v>
      </c>
      <c r="AL3524" s="2">
        <v>0</v>
      </c>
      <c r="AM3524" s="1"/>
    </row>
    <row r="3525" spans="1:39" ht="12.75" customHeight="1">
      <c r="A3525" s="1"/>
      <c r="B3525" s="1" t="s">
        <v>12668</v>
      </c>
      <c r="C3525" s="1" t="s">
        <v>12674</v>
      </c>
      <c r="D3525" s="3" t="str">
        <f ca="1">IFERROR(__xludf.DUMMYFUNCTION("PROPER(REGEXEXTRACT(B3414, ""(?:https?:\/\/)?(?:www\.)?([a-zA-Z0-9-]+)\.""))"),"Skyscanner")</f>
        <v>Skyscanner</v>
      </c>
      <c r="E3525" s="1" t="s">
        <v>12519</v>
      </c>
      <c r="F3525" s="1">
        <v>10.308009</v>
      </c>
      <c r="G3525" s="1">
        <v>123.89406200000001</v>
      </c>
      <c r="H3525" s="1" t="s">
        <v>12520</v>
      </c>
      <c r="I3525" s="1" t="s">
        <v>50</v>
      </c>
      <c r="J3525" s="1">
        <f>IF(K3525="URBAN",1,IF(K3525="SUBURBAN",2,IF(K3525="RURAL",3,"")))</f>
        <v>1</v>
      </c>
      <c r="K3525" s="1" t="s">
        <v>42</v>
      </c>
      <c r="L3525" s="18">
        <v>46082</v>
      </c>
      <c r="M3525" s="49">
        <v>0.58333333333333337</v>
      </c>
      <c r="N3525" s="18">
        <v>46083</v>
      </c>
      <c r="O3525" s="56">
        <v>0.5</v>
      </c>
      <c r="P3525" s="31" t="str">
        <f>TEXT($L3525, "dddd")</f>
        <v>Sunday</v>
      </c>
      <c r="Q3525" s="39" t="s">
        <v>531</v>
      </c>
      <c r="R3525" s="39">
        <v>2336</v>
      </c>
      <c r="S3525" s="1" t="str">
        <f>IF(OR(MONTH(L3525)=12, MONTH(L3525)&lt;=5), "Dry Season", "Wet Season")</f>
        <v>Dry Season</v>
      </c>
      <c r="T3525" s="1">
        <v>1</v>
      </c>
      <c r="U3525" s="1">
        <v>1</v>
      </c>
      <c r="V3525" s="1">
        <v>0</v>
      </c>
      <c r="W3525" s="2">
        <f>IF(ISNUMBER(SEARCH("N/A", X3525)), 0, 1)</f>
        <v>1</v>
      </c>
      <c r="X3525" s="1" t="s">
        <v>124</v>
      </c>
      <c r="Y3525" s="1">
        <v>14.5352172</v>
      </c>
      <c r="Z3525" s="1">
        <v>120.9819432</v>
      </c>
      <c r="AA3525" s="11" cm="1">
        <f t="array" ref="AA3525">IF(ISBLANK(Y3525), 0, VINCentyInvDistance(F3525,G3525,Y3525,Z3525))</f>
        <v>564705.59512279835</v>
      </c>
      <c r="AB3525" s="1">
        <v>0</v>
      </c>
      <c r="AC3525" s="1">
        <v>7.4</v>
      </c>
      <c r="AD3525" s="1">
        <v>3.7</v>
      </c>
      <c r="AE3525" s="1">
        <v>2039</v>
      </c>
      <c r="AF3525" s="1">
        <v>1</v>
      </c>
      <c r="AG3525" s="1" t="s">
        <v>159</v>
      </c>
      <c r="AH3525" s="1" t="s">
        <v>160</v>
      </c>
      <c r="AI3525" s="1" t="str">
        <f>TRIM(MID(SUBSTITUTE($H3525,",",REPT(" ",200)),(LEN($H3525)-LEN(SUBSTITUTE($H3525,",",""))-2)*200+1,200))</f>
        <v>Central Visayas</v>
      </c>
      <c r="AJ3525" s="1" t="s">
        <v>55</v>
      </c>
      <c r="AK3525" t="s">
        <v>17490</v>
      </c>
      <c r="AL3525" s="2">
        <v>0</v>
      </c>
      <c r="AM3525" s="1"/>
    </row>
    <row r="3526" spans="1:39" ht="12.75" customHeight="1">
      <c r="A3526" s="1"/>
      <c r="B3526" s="1" t="s">
        <v>12521</v>
      </c>
      <c r="C3526" s="1" t="s">
        <v>12675</v>
      </c>
      <c r="D3526" s="3" t="str">
        <f ca="1">IFERROR(__xludf.DUMMYFUNCTION("PROPER(REGEXEXTRACT(B3415, ""(?:https?:\/\/)?(?:www\.)?([a-zA-Z0-9-]+)\.""))"),"Skyscanner")</f>
        <v>Skyscanner</v>
      </c>
      <c r="E3526" s="1" t="s">
        <v>12676</v>
      </c>
      <c r="F3526" s="1">
        <v>10.308009</v>
      </c>
      <c r="G3526" s="1">
        <v>123.89406200000001</v>
      </c>
      <c r="H3526" s="1" t="s">
        <v>12520</v>
      </c>
      <c r="I3526" s="1" t="s">
        <v>2622</v>
      </c>
      <c r="J3526" s="1">
        <f>IF(K3526="URBAN",1,IF(K3526="SUBURBAN",2,IF(K3526="RURAL",3,"")))</f>
        <v>1</v>
      </c>
      <c r="K3526" s="1" t="s">
        <v>42</v>
      </c>
      <c r="L3526" s="18">
        <v>46082</v>
      </c>
      <c r="M3526" s="49">
        <v>0.58333333333333337</v>
      </c>
      <c r="N3526" s="18">
        <v>46083</v>
      </c>
      <c r="O3526" s="56">
        <v>0.5</v>
      </c>
      <c r="P3526" s="31" t="str">
        <f>TEXT($L3526, "dddd")</f>
        <v>Sunday</v>
      </c>
      <c r="Q3526" s="39" t="s">
        <v>207</v>
      </c>
      <c r="R3526" s="39">
        <v>18056</v>
      </c>
      <c r="S3526" s="1" t="str">
        <f>IF(OR(MONTH(L3526)=12, MONTH(L3526)&lt;=5), "Dry Season", "Wet Season")</f>
        <v>Dry Season</v>
      </c>
      <c r="T3526" s="1">
        <v>1</v>
      </c>
      <c r="U3526" s="1">
        <v>0</v>
      </c>
      <c r="V3526" s="1">
        <v>1</v>
      </c>
      <c r="W3526" s="2">
        <f>IF(ISNUMBER(SEARCH("N/A", X3526)), 0, 1)</f>
        <v>0</v>
      </c>
      <c r="X3526" s="1" t="s">
        <v>44</v>
      </c>
      <c r="Y3526" s="1"/>
      <c r="Z3526" s="1"/>
      <c r="AA3526" s="11" cm="1">
        <f t="array" ref="AA3526">IF(ISBLANK(Y3526), 0, VINCentyInvDistance(F3526,G3526,Y3526,Z3526))</f>
        <v>0</v>
      </c>
      <c r="AB3526" s="1">
        <v>1</v>
      </c>
      <c r="AC3526" s="1">
        <v>6</v>
      </c>
      <c r="AD3526" s="1">
        <v>4.5999999999999996</v>
      </c>
      <c r="AE3526" s="1">
        <v>1344</v>
      </c>
      <c r="AF3526" s="1">
        <v>1</v>
      </c>
      <c r="AG3526" s="1" t="s">
        <v>731</v>
      </c>
      <c r="AH3526" s="1" t="s">
        <v>731</v>
      </c>
      <c r="AI3526" s="1"/>
      <c r="AJ3526" s="1" t="s">
        <v>55</v>
      </c>
      <c r="AK3526" t="s">
        <v>17481</v>
      </c>
      <c r="AL3526" s="1">
        <v>4</v>
      </c>
      <c r="AM3526" s="1" t="s">
        <v>12524</v>
      </c>
    </row>
    <row r="3527" spans="1:39" ht="12.75" customHeight="1">
      <c r="A3527" s="1"/>
      <c r="B3527" s="1" t="s">
        <v>12677</v>
      </c>
      <c r="C3527" s="1" t="s">
        <v>12678</v>
      </c>
      <c r="D3527" s="3" t="str">
        <f ca="1">IFERROR(__xludf.DUMMYFUNCTION("PROPER(REGEXEXTRACT(B3416, ""(?:https?:\/\/)?(?:www\.)?([a-zA-Z0-9-]+)\.""))"),"Skyscanner")</f>
        <v>Skyscanner</v>
      </c>
      <c r="E3527" s="1" t="s">
        <v>12679</v>
      </c>
      <c r="F3527" s="1">
        <v>13.926546999999999</v>
      </c>
      <c r="G3527" s="1">
        <v>121.42446099999999</v>
      </c>
      <c r="H3527" s="1" t="s">
        <v>12680</v>
      </c>
      <c r="I3527" s="1" t="s">
        <v>50</v>
      </c>
      <c r="J3527" s="1">
        <f>IF(K3527="URBAN",1,IF(K3527="SUBURBAN",2,IF(K3527="RURAL",3,"")))</f>
        <v>1</v>
      </c>
      <c r="K3527" s="1" t="s">
        <v>42</v>
      </c>
      <c r="L3527" s="18">
        <v>46082</v>
      </c>
      <c r="M3527" s="49">
        <v>0.625</v>
      </c>
      <c r="N3527" s="18">
        <v>46083</v>
      </c>
      <c r="O3527" s="56">
        <v>0.5</v>
      </c>
      <c r="P3527" s="31" t="str">
        <f>TEXT($L3527, "dddd")</f>
        <v>Sunday</v>
      </c>
      <c r="Q3527" s="39" t="s">
        <v>1266</v>
      </c>
      <c r="R3527" s="39">
        <v>1485</v>
      </c>
      <c r="S3527" s="1" t="str">
        <f>IF(OR(MONTH(L3527)=12, MONTH(L3527)&lt;=5), "Dry Season", "Wet Season")</f>
        <v>Dry Season</v>
      </c>
      <c r="T3527" s="1">
        <v>1</v>
      </c>
      <c r="U3527" s="1">
        <v>0</v>
      </c>
      <c r="V3527" s="1">
        <v>0</v>
      </c>
      <c r="W3527" s="2">
        <f>IF(ISNUMBER(SEARCH("N/A", X3527)), 0, 1)</f>
        <v>1</v>
      </c>
      <c r="X3527" s="1" t="s">
        <v>124</v>
      </c>
      <c r="Y3527" s="1">
        <v>14.5352172</v>
      </c>
      <c r="Z3527" s="1">
        <v>120.9819432</v>
      </c>
      <c r="AA3527" s="11" cm="1">
        <f t="array" ref="AA3527">IF(ISBLANK(Y3527), 0, VINCentyInvDistance(F3527,G3527,Y3527,Z3527))</f>
        <v>82559.760309875157</v>
      </c>
      <c r="AB3527" s="1">
        <v>0</v>
      </c>
      <c r="AC3527" s="1">
        <v>9.4</v>
      </c>
      <c r="AD3527" s="1">
        <v>4.0999999999999996</v>
      </c>
      <c r="AE3527" s="1">
        <v>1735</v>
      </c>
      <c r="AF3527" s="1">
        <v>1</v>
      </c>
      <c r="AG3527" s="1" t="s">
        <v>159</v>
      </c>
      <c r="AH3527" s="1" t="s">
        <v>160</v>
      </c>
      <c r="AI3527" s="1" t="str">
        <f>TRIM(MID(SUBSTITUTE($H3527,",",REPT(" ",200)),(LEN($H3527)-LEN(SUBSTITUTE($H3527,",",""))-2)*200+1,200))</f>
        <v>Calabarzon</v>
      </c>
      <c r="AJ3527" s="1" t="s">
        <v>55</v>
      </c>
      <c r="AK3527" t="s">
        <v>17492</v>
      </c>
      <c r="AL3527" s="2">
        <v>0</v>
      </c>
      <c r="AM3527" s="1"/>
    </row>
    <row r="3528" spans="1:39" ht="12.75" customHeight="1">
      <c r="A3528" s="1"/>
      <c r="B3528" s="1" t="s">
        <v>12687</v>
      </c>
      <c r="C3528" s="1" t="s">
        <v>12688</v>
      </c>
      <c r="D3528" s="3" t="str">
        <f ca="1">IFERROR(__xludf.DUMMYFUNCTION("PROPER(REGEXEXTRACT(B3418, ""(?:https?:\/\/)?(?:www\.)?([a-zA-Z0-9-]+)\.""))"),"Skyscanner")</f>
        <v>Skyscanner</v>
      </c>
      <c r="E3528" s="1" t="s">
        <v>12689</v>
      </c>
      <c r="F3528" s="1">
        <v>18.155470000000001</v>
      </c>
      <c r="G3528" s="1">
        <v>120.521985</v>
      </c>
      <c r="H3528" s="1" t="s">
        <v>587</v>
      </c>
      <c r="I3528" s="1" t="s">
        <v>50</v>
      </c>
      <c r="J3528" s="1">
        <f>IF(K3528="URBAN",1,IF(K3528="SUBURBAN",2,IF(K3528="RURAL",3,"")))</f>
        <v>1</v>
      </c>
      <c r="K3528" s="1" t="s">
        <v>42</v>
      </c>
      <c r="L3528" s="18">
        <v>46082</v>
      </c>
      <c r="M3528" s="49">
        <v>0.625</v>
      </c>
      <c r="N3528" s="18">
        <v>46083</v>
      </c>
      <c r="O3528" s="56">
        <v>0.5</v>
      </c>
      <c r="P3528" s="31" t="str">
        <f>TEXT($L3528, "dddd")</f>
        <v>Sunday</v>
      </c>
      <c r="Q3528" s="39" t="s">
        <v>207</v>
      </c>
      <c r="R3528" s="39">
        <v>3950</v>
      </c>
      <c r="S3528" s="1" t="str">
        <f>IF(OR(MONTH(L3528)=12, MONTH(L3528)&lt;=5), "Dry Season", "Wet Season")</f>
        <v>Dry Season</v>
      </c>
      <c r="T3528" s="1">
        <v>1</v>
      </c>
      <c r="U3528" s="1">
        <v>0</v>
      </c>
      <c r="V3528" s="1">
        <v>0</v>
      </c>
      <c r="W3528" s="2">
        <f>IF(ISNUMBER(SEARCH("N/A", X3528)), 0, 1)</f>
        <v>0</v>
      </c>
      <c r="X3528" s="1" t="s">
        <v>44</v>
      </c>
      <c r="Y3528" s="1"/>
      <c r="Z3528" s="1"/>
      <c r="AA3528" s="11" cm="1">
        <f t="array" ref="AA3528">IF(ISBLANK(Y3528), 0, VINCentyInvDistance(F3528,G3528,Y3528,Z3528))</f>
        <v>0</v>
      </c>
      <c r="AB3528" s="1">
        <v>0</v>
      </c>
      <c r="AC3528" s="1">
        <v>0</v>
      </c>
      <c r="AD3528" s="1">
        <v>0</v>
      </c>
      <c r="AE3528" s="1">
        <v>1400</v>
      </c>
      <c r="AF3528" s="1">
        <v>1</v>
      </c>
      <c r="AG3528" s="1" t="str">
        <f>TRIM(MID(SUBSTITUTE($H3528,",",REPT(" ",200)),(LEN($H3528)-LEN(SUBSTITUTE($H3528,",",""))-4)*200+1,200))</f>
        <v>Bgy. 37 Calayab</v>
      </c>
      <c r="AH3528" s="1" t="str">
        <f>TRIM(MID(SUBSTITUTE($H3528,",",REPT(" ",200)),(LEN($H3528)-LEN(SUBSTITUTE($H3528,",",""))-3)*200+1,200))</f>
        <v>Ilocos Norte</v>
      </c>
      <c r="AI3528" s="1" t="str">
        <f>TRIM(MID(SUBSTITUTE($H3528,",",REPT(" ",200)),(LEN($H3528)-LEN(SUBSTITUTE($H3528,",",""))-2)*200+1,200))</f>
        <v>Ilocos Region</v>
      </c>
      <c r="AJ3528" s="1" t="str">
        <f>TRIM(MID(SUBSTITUTE($H3528,",",REPT(" ",200)),(LEN($H3528)-LEN(SUBSTITUTE($H3528,",",""))-0)*200+1,200))</f>
        <v>Philippines</v>
      </c>
      <c r="AL3528" s="2">
        <v>0</v>
      </c>
      <c r="AM3528" s="1"/>
    </row>
    <row r="3529" spans="1:39" ht="12.75" customHeight="1">
      <c r="A3529" s="1"/>
      <c r="B3529" s="1" t="s">
        <v>12692</v>
      </c>
      <c r="C3529" s="1" t="s">
        <v>12693</v>
      </c>
      <c r="D3529" s="3" t="str">
        <f ca="1">IFERROR(__xludf.DUMMYFUNCTION("PROPER(REGEXEXTRACT(B3420, ""(?:https?:\/\/)?(?:www\.)?([a-zA-Z0-9-]+)\.""))"),"Skyscanner")</f>
        <v>Skyscanner</v>
      </c>
      <c r="E3529" s="1" t="s">
        <v>12472</v>
      </c>
      <c r="F3529" s="1">
        <v>14.57405</v>
      </c>
      <c r="G3529" s="1">
        <v>120.985</v>
      </c>
      <c r="H3529" s="1" t="s">
        <v>12694</v>
      </c>
      <c r="I3529" s="1" t="s">
        <v>50</v>
      </c>
      <c r="J3529" s="1">
        <f>IF(K3529="URBAN",1,IF(K3529="SUBURBAN",2,IF(K3529="RURAL",3,"")))</f>
        <v>1</v>
      </c>
      <c r="K3529" s="1" t="s">
        <v>42</v>
      </c>
      <c r="L3529" s="18">
        <v>46082</v>
      </c>
      <c r="M3529" s="49">
        <v>0.625</v>
      </c>
      <c r="N3529" s="18">
        <v>46083</v>
      </c>
      <c r="O3529" s="56">
        <v>0.5</v>
      </c>
      <c r="P3529" s="31" t="str">
        <f>TEXT($L3529, "dddd")</f>
        <v>Sunday</v>
      </c>
      <c r="Q3529" s="39" t="s">
        <v>61</v>
      </c>
      <c r="R3529" s="39">
        <v>2856</v>
      </c>
      <c r="S3529" s="1" t="str">
        <f>IF(OR(MONTH(L3529)=12, MONTH(L3529)&lt;=5), "Dry Season", "Wet Season")</f>
        <v>Dry Season</v>
      </c>
      <c r="T3529" s="1">
        <v>1</v>
      </c>
      <c r="U3529" s="1">
        <v>1</v>
      </c>
      <c r="V3529" s="1">
        <v>1</v>
      </c>
      <c r="W3529" s="2">
        <f>IF(ISNUMBER(SEARCH("N/A", X3529)), 0, 1)</f>
        <v>0</v>
      </c>
      <c r="X3529" s="1" t="s">
        <v>44</v>
      </c>
      <c r="Y3529" s="1"/>
      <c r="Z3529" s="1"/>
      <c r="AA3529" s="11" cm="1">
        <f t="array" ref="AA3529">IF(ISBLANK(Y3529), 0, VINCentyInvDistance(F3529,G3529,Y3529,Z3529))</f>
        <v>0</v>
      </c>
      <c r="AB3529" s="1">
        <v>0</v>
      </c>
      <c r="AC3529" s="1">
        <v>0</v>
      </c>
      <c r="AD3529" s="1">
        <v>0</v>
      </c>
      <c r="AE3529" s="1">
        <v>97</v>
      </c>
      <c r="AF3529" s="1">
        <v>1</v>
      </c>
      <c r="AG3529" s="1" t="s">
        <v>68</v>
      </c>
      <c r="AH3529" s="1" t="str">
        <f>TRIM(MID(SUBSTITUTE($H3529,",",REPT(" ",200)),(LEN($H3529)-LEN(SUBSTITUTE($H3529,",",""))-3)*200+1,200))</f>
        <v>Capital District</v>
      </c>
      <c r="AI3529" s="1" t="str">
        <f>TRIM(MID(SUBSTITUTE($H3529,",",REPT(" ",200)),(LEN($H3529)-LEN(SUBSTITUTE($H3529,",",""))-2)*200+1,200))</f>
        <v>Metro Manila</v>
      </c>
      <c r="AJ3529" s="1" t="s">
        <v>55</v>
      </c>
      <c r="AK3529" t="s">
        <v>12695</v>
      </c>
      <c r="AL3529" s="2">
        <v>0</v>
      </c>
      <c r="AM3529" s="1" t="s">
        <v>12696</v>
      </c>
    </row>
    <row r="3530" spans="1:39" ht="12.75" customHeight="1">
      <c r="A3530" s="1"/>
      <c r="B3530" s="1" t="s">
        <v>4831</v>
      </c>
      <c r="C3530" s="1" t="s">
        <v>12699</v>
      </c>
      <c r="D3530" s="3" t="str">
        <f ca="1">IFERROR(__xludf.DUMMYFUNCTION("PROPER(REGEXEXTRACT(B3422, ""(?:https?:\/\/)?(?:www\.)?([a-zA-Z0-9-]+)\.""))"),"Skyscanner")</f>
        <v>Skyscanner</v>
      </c>
      <c r="E3530" s="1" t="s">
        <v>12700</v>
      </c>
      <c r="F3530" s="1">
        <v>14.55748</v>
      </c>
      <c r="G3530" s="1">
        <v>121.01778</v>
      </c>
      <c r="H3530" s="1" t="s">
        <v>12701</v>
      </c>
      <c r="I3530" s="1" t="s">
        <v>50</v>
      </c>
      <c r="J3530" s="1">
        <f>IF(K3530="URBAN",1,IF(K3530="SUBURBAN",2,IF(K3530="RURAL",3,"")))</f>
        <v>1</v>
      </c>
      <c r="K3530" s="1" t="s">
        <v>42</v>
      </c>
      <c r="L3530" s="18">
        <v>46082</v>
      </c>
      <c r="M3530" s="49">
        <v>0.58333333333333337</v>
      </c>
      <c r="N3530" s="18">
        <v>46083</v>
      </c>
      <c r="O3530" s="56">
        <v>0.5</v>
      </c>
      <c r="P3530" s="31" t="str">
        <f>TEXT($L3530, "dddd")</f>
        <v>Sunday</v>
      </c>
      <c r="Q3530" s="39" t="s">
        <v>1266</v>
      </c>
      <c r="R3530" s="39">
        <v>1766</v>
      </c>
      <c r="S3530" s="1" t="str">
        <f>IF(OR(MONTH(L3530)=12, MONTH(L3530)&lt;=5), "Dry Season", "Wet Season")</f>
        <v>Dry Season</v>
      </c>
      <c r="T3530" s="1">
        <v>1</v>
      </c>
      <c r="U3530" s="1">
        <v>0</v>
      </c>
      <c r="V3530" s="1">
        <v>0</v>
      </c>
      <c r="W3530" s="2">
        <f>IF(ISNUMBER(SEARCH("N/A", X3530)), 0, 1)</f>
        <v>1</v>
      </c>
      <c r="X3530" s="1" t="s">
        <v>124</v>
      </c>
      <c r="Y3530" s="1">
        <v>14.5352172</v>
      </c>
      <c r="Z3530" s="1">
        <v>120.9819432</v>
      </c>
      <c r="AA3530" s="11" cm="1">
        <f t="array" ref="AA3530">IF(ISBLANK(Y3530), 0, VINCentyInvDistance(F3530,G3530,Y3530,Z3530))</f>
        <v>4580.9117937694909</v>
      </c>
      <c r="AB3530" s="1">
        <v>0</v>
      </c>
      <c r="AC3530" s="1">
        <v>8.8000000000000007</v>
      </c>
      <c r="AD3530" s="1">
        <v>3.7</v>
      </c>
      <c r="AE3530" s="1">
        <v>10594</v>
      </c>
      <c r="AF3530" s="1">
        <v>1</v>
      </c>
      <c r="AG3530" s="1" t="s">
        <v>159</v>
      </c>
      <c r="AH3530" s="1" t="s">
        <v>160</v>
      </c>
      <c r="AI3530" s="1" t="str">
        <f>TRIM(MID(SUBSTITUTE($H3530,",",REPT(" ",200)),(LEN($H3530)-LEN(SUBSTITUTE($H3530,",",""))-2)*200+1,200))</f>
        <v>Metro Manila</v>
      </c>
      <c r="AJ3530" s="1" t="s">
        <v>55</v>
      </c>
      <c r="AK3530" t="s">
        <v>16931</v>
      </c>
      <c r="AL3530" s="2">
        <v>0</v>
      </c>
      <c r="AM3530" s="1"/>
    </row>
    <row r="3531" spans="1:39" ht="12.75" customHeight="1">
      <c r="A3531" s="1"/>
      <c r="B3531" s="1" t="s">
        <v>12702</v>
      </c>
      <c r="C3531" s="1" t="s">
        <v>12703</v>
      </c>
      <c r="D3531" s="3" t="str">
        <f ca="1">IFERROR(__xludf.DUMMYFUNCTION("PROPER(REGEXEXTRACT(B3423, ""(?:https?:\/\/)?(?:www\.)?([a-zA-Z0-9-]+)\.""))"),"Skyscanner")</f>
        <v>Skyscanner</v>
      </c>
      <c r="E3531" s="1" t="s">
        <v>12704</v>
      </c>
      <c r="F3531" s="1">
        <v>14.55166</v>
      </c>
      <c r="G3531" s="1">
        <v>121.01353</v>
      </c>
      <c r="H3531" s="1" t="s">
        <v>12705</v>
      </c>
      <c r="I3531" s="1" t="s">
        <v>50</v>
      </c>
      <c r="J3531" s="1">
        <f>IF(K3531="URBAN",1,IF(K3531="SUBURBAN",2,IF(K3531="RURAL",3,"")))</f>
        <v>1</v>
      </c>
      <c r="K3531" s="1" t="s">
        <v>42</v>
      </c>
      <c r="L3531" s="18">
        <v>46082</v>
      </c>
      <c r="M3531" s="49">
        <v>0.58333333333333337</v>
      </c>
      <c r="N3531" s="18">
        <v>46083</v>
      </c>
      <c r="O3531" s="56">
        <v>0.5</v>
      </c>
      <c r="P3531" s="31" t="str">
        <f>TEXT($L3531, "dddd")</f>
        <v>Sunday</v>
      </c>
      <c r="Q3531" s="39" t="s">
        <v>111</v>
      </c>
      <c r="R3531" s="39">
        <v>1530</v>
      </c>
      <c r="S3531" s="1" t="str">
        <f>IF(OR(MONTH(L3531)=12, MONTH(L3531)&lt;=5), "Dry Season", "Wet Season")</f>
        <v>Dry Season</v>
      </c>
      <c r="T3531" s="1">
        <v>1</v>
      </c>
      <c r="U3531" s="1">
        <v>0</v>
      </c>
      <c r="V3531" s="1">
        <v>0</v>
      </c>
      <c r="W3531" s="2">
        <f>IF(ISNUMBER(SEARCH("N/A", X3531)), 0, 1)</f>
        <v>1</v>
      </c>
      <c r="X3531" s="1" t="s">
        <v>2500</v>
      </c>
      <c r="Y3531" s="1">
        <v>14.5530822</v>
      </c>
      <c r="Z3531" s="1">
        <v>121.021794</v>
      </c>
      <c r="AA3531" s="11" cm="1">
        <f t="array" ref="AA3531">IF(ISBLANK(Y3531), 0, VINCentyInvDistance(F3531,G3531,Y3531,Z3531))</f>
        <v>904.41375458256994</v>
      </c>
      <c r="AB3531" s="1">
        <v>0</v>
      </c>
      <c r="AC3531" s="1">
        <v>7</v>
      </c>
      <c r="AD3531" s="1">
        <v>3.5</v>
      </c>
      <c r="AE3531" s="1">
        <v>1060</v>
      </c>
      <c r="AF3531" s="1">
        <v>1</v>
      </c>
      <c r="AG3531" s="1" t="s">
        <v>2501</v>
      </c>
      <c r="AH3531" s="1" t="s">
        <v>2501</v>
      </c>
      <c r="AI3531" s="1" t="str">
        <f>TRIM(MID(SUBSTITUTE($H3531,",",REPT(" ",200)),(LEN($H3531)-LEN(SUBSTITUTE($H3531,",",""))-2)*200+1,200))</f>
        <v>Metro Manila</v>
      </c>
      <c r="AJ3531" s="1" t="s">
        <v>55</v>
      </c>
      <c r="AK3531" t="s">
        <v>17493</v>
      </c>
      <c r="AL3531" s="2">
        <v>0</v>
      </c>
      <c r="AM3531" s="1"/>
    </row>
    <row r="3532" spans="1:39" ht="12.75" customHeight="1">
      <c r="A3532" s="1"/>
      <c r="B3532" s="1" t="s">
        <v>12706</v>
      </c>
      <c r="C3532" s="1" t="s">
        <v>12707</v>
      </c>
      <c r="D3532" s="3" t="str">
        <f ca="1">IFERROR(__xludf.DUMMYFUNCTION("PROPER(REGEXEXTRACT(B3424, ""(?:https?:\/\/)?(?:www\.)?([a-zA-Z0-9-]+)\.""))"),"Skyscanner")</f>
        <v>Skyscanner</v>
      </c>
      <c r="E3532" s="1" t="s">
        <v>12708</v>
      </c>
      <c r="F3532" s="1">
        <v>14.613519999999999</v>
      </c>
      <c r="G3532" s="1">
        <v>121.03801</v>
      </c>
      <c r="H3532" s="1" t="s">
        <v>10136</v>
      </c>
      <c r="I3532" s="1" t="s">
        <v>50</v>
      </c>
      <c r="J3532" s="1">
        <f>IF(K3532="URBAN",1,IF(K3532="SUBURBAN",2,IF(K3532="RURAL",3,"")))</f>
        <v>1</v>
      </c>
      <c r="K3532" s="1" t="s">
        <v>42</v>
      </c>
      <c r="L3532" s="18">
        <v>46082</v>
      </c>
      <c r="M3532" s="49">
        <v>0.58333333333333337</v>
      </c>
      <c r="N3532" s="18">
        <v>46083</v>
      </c>
      <c r="O3532" s="56">
        <v>0.5</v>
      </c>
      <c r="P3532" s="31" t="str">
        <f>TEXT($L3532, "dddd")</f>
        <v>Sunday</v>
      </c>
      <c r="Q3532" s="39" t="s">
        <v>207</v>
      </c>
      <c r="R3532" s="39">
        <v>4127</v>
      </c>
      <c r="S3532" s="1" t="str">
        <f>IF(OR(MONTH(L3532)=12, MONTH(L3532)&lt;=5), "Dry Season", "Wet Season")</f>
        <v>Dry Season</v>
      </c>
      <c r="T3532" s="1">
        <v>1</v>
      </c>
      <c r="U3532" s="1">
        <v>0</v>
      </c>
      <c r="V3532" s="1">
        <v>0</v>
      </c>
      <c r="W3532" s="2">
        <f>IF(ISNUMBER(SEARCH("N/A", X3532)), 0, 1)</f>
        <v>1</v>
      </c>
      <c r="X3532" s="1" t="s">
        <v>2500</v>
      </c>
      <c r="Y3532" s="1">
        <v>14.5530822</v>
      </c>
      <c r="Z3532" s="1">
        <v>121.021794</v>
      </c>
      <c r="AA3532" s="11" cm="1">
        <f t="array" ref="AA3532">IF(ISBLANK(Y3532), 0, VINCentyInvDistance(F3532,G3532,Y3532,Z3532))</f>
        <v>6911.6503545911737</v>
      </c>
      <c r="AB3532" s="1">
        <v>0</v>
      </c>
      <c r="AC3532" s="1">
        <v>5.4</v>
      </c>
      <c r="AD3532" s="1">
        <v>4.4000000000000004</v>
      </c>
      <c r="AE3532" s="1">
        <v>521</v>
      </c>
      <c r="AF3532" s="1">
        <v>1</v>
      </c>
      <c r="AG3532" s="1" t="s">
        <v>2501</v>
      </c>
      <c r="AH3532" s="1" t="s">
        <v>2501</v>
      </c>
      <c r="AI3532" s="1" t="str">
        <f>TRIM(MID(SUBSTITUTE($H3532,",",REPT(" ",200)),(LEN($H3532)-LEN(SUBSTITUTE($H3532,",",""))-2)*200+1,200))</f>
        <v>Metro Manila</v>
      </c>
      <c r="AJ3532" s="1" t="s">
        <v>55</v>
      </c>
      <c r="AK3532" t="s">
        <v>17494</v>
      </c>
      <c r="AL3532" s="2">
        <v>0</v>
      </c>
      <c r="AM3532" s="1"/>
    </row>
    <row r="3533" spans="1:39" ht="12.75" customHeight="1">
      <c r="A3533" s="1"/>
      <c r="B3533" s="1" t="s">
        <v>12709</v>
      </c>
      <c r="C3533" s="1" t="s">
        <v>12710</v>
      </c>
      <c r="D3533" s="3" t="str">
        <f ca="1">IFERROR(__xludf.DUMMYFUNCTION("PROPER(REGEXEXTRACT(B3425, ""(?:https?:\/\/)?(?:www\.)?([a-zA-Z0-9-]+)\.""))"),"Skyscanner")</f>
        <v>Skyscanner</v>
      </c>
      <c r="E3533" s="1" t="s">
        <v>12711</v>
      </c>
      <c r="F3533" s="1">
        <v>14.53801</v>
      </c>
      <c r="G3533" s="1">
        <v>121.00163999999999</v>
      </c>
      <c r="H3533" s="1" t="s">
        <v>12712</v>
      </c>
      <c r="I3533" s="1" t="s">
        <v>50</v>
      </c>
      <c r="J3533" s="1">
        <f>IF(K3533="URBAN",1,IF(K3533="SUBURBAN",2,IF(K3533="RURAL",3,"")))</f>
        <v>1</v>
      </c>
      <c r="K3533" s="1" t="s">
        <v>42</v>
      </c>
      <c r="L3533" s="18">
        <v>46082</v>
      </c>
      <c r="M3533" s="49">
        <v>0.58333333333333337</v>
      </c>
      <c r="N3533" s="18">
        <v>46083</v>
      </c>
      <c r="O3533" s="56">
        <v>0.5</v>
      </c>
      <c r="P3533" s="31" t="str">
        <f>TEXT($L3533, "dddd")</f>
        <v>Sunday</v>
      </c>
      <c r="Q3533" s="39" t="s">
        <v>1266</v>
      </c>
      <c r="R3533" s="39">
        <v>1505</v>
      </c>
      <c r="S3533" s="1" t="str">
        <f>IF(OR(MONTH(L3533)=12, MONTH(L3533)&lt;=5), "Dry Season", "Wet Season")</f>
        <v>Dry Season</v>
      </c>
      <c r="T3533" s="1">
        <v>1</v>
      </c>
      <c r="U3533" s="1">
        <v>0</v>
      </c>
      <c r="V3533" s="1">
        <v>1</v>
      </c>
      <c r="W3533" s="2">
        <f>IF(ISNUMBER(SEARCH("N/A", X3533)), 0, 1)</f>
        <v>1</v>
      </c>
      <c r="X3533" s="1" t="s">
        <v>1174</v>
      </c>
      <c r="Y3533" s="1">
        <v>14.589843999999999</v>
      </c>
      <c r="Z3533" s="1">
        <v>121.060554</v>
      </c>
      <c r="AA3533" s="11" cm="1">
        <f t="array" ref="AA3533">IF(ISBLANK(Y3533), 0, VINCentyInvDistance(F3533,G3533,Y3533,Z3533))</f>
        <v>8555.7171689906718</v>
      </c>
      <c r="AB3533" s="1">
        <v>0</v>
      </c>
      <c r="AC3533" s="1">
        <v>7.6</v>
      </c>
      <c r="AD3533" s="1">
        <v>3.8</v>
      </c>
      <c r="AE3533" s="1">
        <v>380</v>
      </c>
      <c r="AF3533" s="1">
        <v>1</v>
      </c>
      <c r="AG3533" s="1" t="s">
        <v>1180</v>
      </c>
      <c r="AH3533" s="1" t="s">
        <v>562</v>
      </c>
      <c r="AI3533" s="1" t="str">
        <f>TRIM(MID(SUBSTITUTE($H3533,",",REPT(" ",200)),(LEN($H3533)-LEN(SUBSTITUTE($H3533,",",""))-2)*200+1,200))</f>
        <v>Metro Manila</v>
      </c>
      <c r="AJ3533" s="1" t="s">
        <v>55</v>
      </c>
      <c r="AK3533" t="s">
        <v>12713</v>
      </c>
      <c r="AL3533" s="2">
        <v>0</v>
      </c>
      <c r="AM3533" s="1"/>
    </row>
    <row r="3534" spans="1:39" ht="12.75" customHeight="1">
      <c r="A3534" s="1"/>
      <c r="B3534" s="1" t="s">
        <v>12714</v>
      </c>
      <c r="C3534" s="1" t="s">
        <v>12715</v>
      </c>
      <c r="D3534" s="3" t="str">
        <f ca="1">IFERROR(__xludf.DUMMYFUNCTION("PROPER(REGEXEXTRACT(B3426, ""(?:https?:\/\/)?(?:www\.)?([a-zA-Z0-9-]+)\.""))"),"Skyscanner")</f>
        <v>Skyscanner</v>
      </c>
      <c r="E3534" s="1" t="s">
        <v>12716</v>
      </c>
      <c r="F3534" s="1">
        <v>13.951688000000001</v>
      </c>
      <c r="G3534" s="1">
        <v>121.165892</v>
      </c>
      <c r="H3534" s="1" t="s">
        <v>12717</v>
      </c>
      <c r="I3534" s="1" t="s">
        <v>50</v>
      </c>
      <c r="J3534" s="1">
        <f>IF(K3534="URBAN",1,IF(K3534="SUBURBAN",2,IF(K3534="RURAL",3,"")))</f>
        <v>1</v>
      </c>
      <c r="K3534" s="1" t="s">
        <v>42</v>
      </c>
      <c r="L3534" s="18">
        <v>46082</v>
      </c>
      <c r="M3534" s="49">
        <v>0.58333333333333337</v>
      </c>
      <c r="N3534" s="18">
        <v>46083</v>
      </c>
      <c r="O3534" s="56">
        <v>0.5</v>
      </c>
      <c r="P3534" s="31" t="str">
        <f>TEXT($L3534, "dddd")</f>
        <v>Sunday</v>
      </c>
      <c r="Q3534" s="39" t="s">
        <v>111</v>
      </c>
      <c r="R3534" s="39">
        <v>5200</v>
      </c>
      <c r="S3534" s="1" t="str">
        <f>IF(OR(MONTH(L3534)=12, MONTH(L3534)&lt;=5), "Dry Season", "Wet Season")</f>
        <v>Dry Season</v>
      </c>
      <c r="T3534" s="1">
        <v>1</v>
      </c>
      <c r="U3534" s="1">
        <v>0</v>
      </c>
      <c r="V3534" s="1">
        <v>1</v>
      </c>
      <c r="W3534" s="2">
        <f>IF(ISNUMBER(SEARCH("N/A", X3534)), 0, 1)</f>
        <v>1</v>
      </c>
      <c r="X3534" s="1" t="s">
        <v>124</v>
      </c>
      <c r="Y3534" s="1">
        <v>14.5352172</v>
      </c>
      <c r="Z3534" s="1">
        <v>120.9819432</v>
      </c>
      <c r="AA3534" s="11" cm="1">
        <f t="array" ref="AA3534">IF(ISBLANK(Y3534), 0, VINCentyInvDistance(F3534,G3534,Y3534,Z3534))</f>
        <v>67545.598577176017</v>
      </c>
      <c r="AB3534" s="1">
        <v>1</v>
      </c>
      <c r="AC3534" s="1">
        <v>8.1999999999999993</v>
      </c>
      <c r="AD3534" s="1">
        <v>4.4000000000000004</v>
      </c>
      <c r="AE3534" s="1">
        <v>921</v>
      </c>
      <c r="AF3534" s="1">
        <v>1</v>
      </c>
      <c r="AG3534" s="1" t="s">
        <v>159</v>
      </c>
      <c r="AH3534" s="1" t="s">
        <v>160</v>
      </c>
      <c r="AI3534" s="1" t="str">
        <f>TRIM(MID(SUBSTITUTE($H3534,",",REPT(" ",200)),(LEN($H3534)-LEN(SUBSTITUTE($H3534,",",""))-2)*200+1,200))</f>
        <v>Calabarzon</v>
      </c>
      <c r="AJ3534" s="1" t="s">
        <v>55</v>
      </c>
      <c r="AK3534" t="s">
        <v>12718</v>
      </c>
      <c r="AL3534" s="2">
        <v>0</v>
      </c>
      <c r="AM3534" s="1"/>
    </row>
    <row r="3535" spans="1:39" ht="12.75" customHeight="1">
      <c r="A3535" s="1"/>
      <c r="B3535" s="1" t="s">
        <v>12723</v>
      </c>
      <c r="C3535" s="1" t="s">
        <v>12724</v>
      </c>
      <c r="D3535" s="3" t="str">
        <f ca="1">IFERROR(__xludf.DUMMYFUNCTION("PROPER(REGEXEXTRACT(B3428, ""(?:https?:\/\/)?(?:www\.)?([a-zA-Z0-9-]+)\.""))"),"Skyscanner")</f>
        <v>Skyscanner</v>
      </c>
      <c r="E3535" s="1" t="s">
        <v>12523</v>
      </c>
      <c r="F3535" s="1">
        <v>14.535781</v>
      </c>
      <c r="G3535" s="1">
        <v>120.987995</v>
      </c>
      <c r="H3535" s="1" t="s">
        <v>12544</v>
      </c>
      <c r="I3535" s="1" t="s">
        <v>50</v>
      </c>
      <c r="J3535" s="1">
        <f>IF(K3535="URBAN",1,IF(K3535="SUBURBAN",2,IF(K3535="RURAL",3,"")))</f>
        <v>1</v>
      </c>
      <c r="K3535" s="1" t="s">
        <v>42</v>
      </c>
      <c r="L3535" s="18">
        <v>46082</v>
      </c>
      <c r="M3535" s="49">
        <v>0.58333333333333337</v>
      </c>
      <c r="N3535" s="18">
        <v>46083</v>
      </c>
      <c r="O3535" s="56">
        <v>0.5</v>
      </c>
      <c r="P3535" s="31" t="str">
        <f>TEXT($L3535, "dddd")</f>
        <v>Sunday</v>
      </c>
      <c r="Q3535" s="39" t="s">
        <v>1266</v>
      </c>
      <c r="R3535" s="39">
        <v>3185</v>
      </c>
      <c r="S3535" s="1" t="str">
        <f>IF(OR(MONTH(L3535)=12, MONTH(L3535)&lt;=5), "Dry Season", "Wet Season")</f>
        <v>Dry Season</v>
      </c>
      <c r="T3535" s="1">
        <v>1</v>
      </c>
      <c r="U3535" s="1">
        <v>0</v>
      </c>
      <c r="V3535" s="1">
        <v>1</v>
      </c>
      <c r="W3535" s="2">
        <f>IF(ISNUMBER(SEARCH("N/A", X3535)), 0, 1)</f>
        <v>1</v>
      </c>
      <c r="X3535" s="1" t="s">
        <v>2500</v>
      </c>
      <c r="Y3535" s="1">
        <v>14.5530822</v>
      </c>
      <c r="Z3535" s="1">
        <v>121.021794</v>
      </c>
      <c r="AA3535" s="11" cm="1">
        <f t="array" ref="AA3535">IF(ISBLANK(Y3535), 0, VINCentyInvDistance(F3535,G3535,Y3535,Z3535))</f>
        <v>4115.0443815756034</v>
      </c>
      <c r="AB3535" s="1">
        <v>0</v>
      </c>
      <c r="AC3535" s="1">
        <v>8.8000000000000007</v>
      </c>
      <c r="AD3535" s="1">
        <v>4.4000000000000004</v>
      </c>
      <c r="AE3535" s="1">
        <v>6809</v>
      </c>
      <c r="AF3535" s="1">
        <v>1</v>
      </c>
      <c r="AG3535" s="1" t="s">
        <v>2501</v>
      </c>
      <c r="AH3535" s="1" t="s">
        <v>2501</v>
      </c>
      <c r="AI3535" s="1" t="str">
        <f>TRIM(MID(SUBSTITUTE($H3535,",",REPT(" ",200)),(LEN($H3535)-LEN(SUBSTITUTE($H3535,",",""))-2)*200+1,200))</f>
        <v>Metro Manila</v>
      </c>
      <c r="AJ3535" s="1" t="s">
        <v>55</v>
      </c>
      <c r="AK3535" t="s">
        <v>17496</v>
      </c>
      <c r="AL3535" s="2">
        <v>0</v>
      </c>
      <c r="AM3535" s="1"/>
    </row>
    <row r="3536" spans="1:39" ht="12.75" customHeight="1">
      <c r="A3536" s="1"/>
      <c r="B3536" s="1" t="s">
        <v>12525</v>
      </c>
      <c r="C3536" s="1" t="s">
        <v>12725</v>
      </c>
      <c r="D3536" s="3" t="str">
        <f ca="1">IFERROR(__xludf.DUMMYFUNCTION("PROPER(REGEXEXTRACT(B3429, ""(?:https?:\/\/)?(?:www\.)?([a-zA-Z0-9-]+)\.""))"),"Skyscanner")</f>
        <v>Skyscanner</v>
      </c>
      <c r="E3536" s="1" t="s">
        <v>12726</v>
      </c>
      <c r="F3536" s="1">
        <v>14.573537</v>
      </c>
      <c r="G3536" s="1">
        <v>120.982747</v>
      </c>
      <c r="H3536" s="1" t="s">
        <v>12727</v>
      </c>
      <c r="I3536" s="1" t="s">
        <v>50</v>
      </c>
      <c r="J3536" s="1">
        <f>IF(K3536="URBAN",1,IF(K3536="SUBURBAN",2,IF(K3536="RURAL",3,"")))</f>
        <v>1</v>
      </c>
      <c r="K3536" s="1" t="s">
        <v>42</v>
      </c>
      <c r="L3536" s="18">
        <v>46082</v>
      </c>
      <c r="M3536" s="49">
        <v>0.58333333333333337</v>
      </c>
      <c r="N3536" s="18">
        <v>46083</v>
      </c>
      <c r="O3536" s="56">
        <v>0.5</v>
      </c>
      <c r="P3536" s="31" t="str">
        <f>TEXT($L3536, "dddd")</f>
        <v>Sunday</v>
      </c>
      <c r="Q3536" s="39" t="s">
        <v>531</v>
      </c>
      <c r="R3536" s="39">
        <v>6903</v>
      </c>
      <c r="S3536" s="1" t="str">
        <f>IF(OR(MONTH(L3536)=12, MONTH(L3536)&lt;=5), "Dry Season", "Wet Season")</f>
        <v>Dry Season</v>
      </c>
      <c r="T3536" s="1">
        <v>1</v>
      </c>
      <c r="U3536" s="1">
        <v>0</v>
      </c>
      <c r="V3536" s="1">
        <v>0</v>
      </c>
      <c r="W3536" s="2">
        <f>IF(ISNUMBER(SEARCH("N/A", X3536)), 0, 1)</f>
        <v>1</v>
      </c>
      <c r="X3536" s="1" t="s">
        <v>124</v>
      </c>
      <c r="Y3536" s="1">
        <v>14.5352172</v>
      </c>
      <c r="Z3536" s="1">
        <v>120.9819432</v>
      </c>
      <c r="AA3536" s="11" cm="1">
        <f t="array" ref="AA3536">IF(ISBLANK(Y3536), 0, VINCentyInvDistance(F3536,G3536,Y3536,Z3536))</f>
        <v>4240.7573435874046</v>
      </c>
      <c r="AB3536" s="1">
        <v>0</v>
      </c>
      <c r="AC3536" s="1">
        <v>9.4</v>
      </c>
      <c r="AD3536" s="1">
        <v>4.3</v>
      </c>
      <c r="AE3536" s="1">
        <v>4886</v>
      </c>
      <c r="AF3536" s="1">
        <v>1</v>
      </c>
      <c r="AG3536" s="1" t="s">
        <v>159</v>
      </c>
      <c r="AH3536" s="1" t="s">
        <v>160</v>
      </c>
      <c r="AI3536" s="1" t="str">
        <f>TRIM(MID(SUBSTITUTE($H3536,",",REPT(" ",200)),(LEN($H3536)-LEN(SUBSTITUTE($H3536,",",""))-2)*200+1,200))</f>
        <v>Metro Manila</v>
      </c>
      <c r="AJ3536" s="1" t="s">
        <v>55</v>
      </c>
      <c r="AK3536" t="s">
        <v>17482</v>
      </c>
      <c r="AL3536" s="2">
        <v>0</v>
      </c>
      <c r="AM3536" s="1"/>
    </row>
    <row r="3537" spans="1:39" ht="12.75" customHeight="1">
      <c r="A3537" s="1"/>
      <c r="B3537" s="1" t="s">
        <v>12728</v>
      </c>
      <c r="C3537" s="1" t="s">
        <v>12729</v>
      </c>
      <c r="D3537" s="3" t="str">
        <f ca="1">IFERROR(__xludf.DUMMYFUNCTION("PROPER(REGEXEXTRACT(B3430, ""(?:https?:\/\/)?(?:www\.)?([a-zA-Z0-9-]+)\.""))"),"Skyscanner")</f>
        <v>Skyscanner</v>
      </c>
      <c r="E3537" s="1" t="s">
        <v>12730</v>
      </c>
      <c r="F3537" s="1">
        <v>14.573537</v>
      </c>
      <c r="G3537" s="1">
        <v>120.982747</v>
      </c>
      <c r="H3537" s="1" t="s">
        <v>12727</v>
      </c>
      <c r="I3537" s="1" t="s">
        <v>50</v>
      </c>
      <c r="J3537" s="1">
        <f>IF(K3537="URBAN",1,IF(K3537="SUBURBAN",2,IF(K3537="RURAL",3,"")))</f>
        <v>1</v>
      </c>
      <c r="K3537" s="1" t="s">
        <v>42</v>
      </c>
      <c r="L3537" s="18">
        <v>46082</v>
      </c>
      <c r="M3537" s="49">
        <v>0.58333333333333337</v>
      </c>
      <c r="N3537" s="18">
        <v>46083</v>
      </c>
      <c r="O3537" s="56">
        <v>0.5</v>
      </c>
      <c r="P3537" s="31" t="str">
        <f>TEXT($L3537, "dddd")</f>
        <v>Sunday</v>
      </c>
      <c r="Q3537" s="39" t="s">
        <v>323</v>
      </c>
      <c r="R3537" s="39">
        <v>15420</v>
      </c>
      <c r="S3537" s="1" t="str">
        <f>IF(OR(MONTH(L3537)=12, MONTH(L3537)&lt;=5), "Dry Season", "Wet Season")</f>
        <v>Dry Season</v>
      </c>
      <c r="T3537" s="1">
        <v>1</v>
      </c>
      <c r="U3537" s="1">
        <v>1</v>
      </c>
      <c r="V3537" s="1">
        <v>0</v>
      </c>
      <c r="W3537" s="2">
        <f>IF(ISNUMBER(SEARCH("N/A", X3537)), 0, 1)</f>
        <v>0</v>
      </c>
      <c r="X3537" s="1" t="s">
        <v>44</v>
      </c>
      <c r="Y3537" s="1"/>
      <c r="Z3537" s="1"/>
      <c r="AA3537" s="11" cm="1">
        <f t="array" ref="AA3537">IF(ISBLANK(Y3537), 0, VINCentyInvDistance(F3537,G3537,Y3537,Z3537))</f>
        <v>0</v>
      </c>
      <c r="AB3537" s="1">
        <v>1</v>
      </c>
      <c r="AC3537" s="1">
        <v>9</v>
      </c>
      <c r="AD3537" s="1">
        <v>4.7</v>
      </c>
      <c r="AE3537" s="1">
        <v>4560</v>
      </c>
      <c r="AF3537" s="1">
        <v>1</v>
      </c>
      <c r="AG3537" s="1" t="s">
        <v>68</v>
      </c>
      <c r="AH3537" s="1" t="str">
        <f>TRIM(MID(SUBSTITUTE($H3537,",",REPT(" ",200)),(LEN($H3537)-LEN(SUBSTITUTE($H3537,",",""))-3)*200+1,200))</f>
        <v>Capital District</v>
      </c>
      <c r="AI3537" s="1" t="s">
        <v>54</v>
      </c>
      <c r="AJ3537" s="1" t="s">
        <v>55</v>
      </c>
      <c r="AK3537" t="s">
        <v>17497</v>
      </c>
      <c r="AL3537" s="1">
        <v>5</v>
      </c>
      <c r="AM3537" s="1" t="s">
        <v>12731</v>
      </c>
    </row>
    <row r="3538" spans="1:39" ht="12.75" customHeight="1">
      <c r="A3538" s="1"/>
      <c r="B3538" s="1" t="s">
        <v>12521</v>
      </c>
      <c r="C3538" s="1" t="s">
        <v>12747</v>
      </c>
      <c r="D3538" s="3" t="str">
        <f ca="1">IFERROR(__xludf.DUMMYFUNCTION("PROPER(REGEXEXTRACT(B3434, ""(?:https?:\/\/)?(?:www\.)?([a-zA-Z0-9-]+)\.""))"),"Skyscanner")</f>
        <v>Skyscanner</v>
      </c>
      <c r="E3538" s="1" t="s">
        <v>12676</v>
      </c>
      <c r="F3538" s="1">
        <v>10.308009</v>
      </c>
      <c r="G3538" s="1">
        <v>123.89406200000001</v>
      </c>
      <c r="H3538" s="1" t="s">
        <v>12520</v>
      </c>
      <c r="I3538" s="1" t="s">
        <v>2622</v>
      </c>
      <c r="J3538" s="1">
        <f>IF(K3538="URBAN",1,IF(K3538="SUBURBAN",2,IF(K3538="RURAL",3,"")))</f>
        <v>1</v>
      </c>
      <c r="K3538" s="1" t="s">
        <v>42</v>
      </c>
      <c r="L3538" s="18">
        <v>46082</v>
      </c>
      <c r="M3538" s="49">
        <v>0.58333333333333337</v>
      </c>
      <c r="N3538" s="18">
        <v>46083</v>
      </c>
      <c r="O3538" s="56">
        <v>0.5</v>
      </c>
      <c r="P3538" s="31" t="str">
        <f>TEXT($L3538, "dddd")</f>
        <v>Sunday</v>
      </c>
      <c r="Q3538" s="39" t="s">
        <v>1090</v>
      </c>
      <c r="R3538" s="39">
        <v>10516</v>
      </c>
      <c r="S3538" s="1" t="str">
        <f>IF(OR(MONTH(L3538)=12, MONTH(L3538)&lt;=5), "Dry Season", "Wet Season")</f>
        <v>Dry Season</v>
      </c>
      <c r="T3538" s="1">
        <v>1</v>
      </c>
      <c r="U3538" s="1">
        <v>0</v>
      </c>
      <c r="V3538" s="1">
        <v>1</v>
      </c>
      <c r="W3538" s="2">
        <f>IF(ISNUMBER(SEARCH("N/A", X3538)), 0, 1)</f>
        <v>0</v>
      </c>
      <c r="X3538" s="1" t="s">
        <v>44</v>
      </c>
      <c r="Y3538" s="1"/>
      <c r="Z3538" s="1"/>
      <c r="AA3538" s="11" cm="1">
        <f t="array" ref="AA3538">IF(ISBLANK(Y3538), 0, VINCentyInvDistance(F3538,G3538,Y3538,Z3538))</f>
        <v>0</v>
      </c>
      <c r="AB3538" s="1">
        <v>1</v>
      </c>
      <c r="AC3538" s="1">
        <v>6</v>
      </c>
      <c r="AD3538" s="1">
        <v>4.5999999999999996</v>
      </c>
      <c r="AE3538" s="1">
        <v>1344</v>
      </c>
      <c r="AF3538" s="1">
        <v>1</v>
      </c>
      <c r="AG3538" s="1" t="s">
        <v>731</v>
      </c>
      <c r="AH3538" s="1" t="s">
        <v>731</v>
      </c>
      <c r="AI3538" s="1"/>
      <c r="AJ3538" s="1" t="s">
        <v>55</v>
      </c>
      <c r="AK3538" t="s">
        <v>17481</v>
      </c>
      <c r="AL3538" s="1">
        <v>4</v>
      </c>
      <c r="AM3538" s="1" t="s">
        <v>12524</v>
      </c>
    </row>
    <row r="3539" spans="1:39" ht="12.75" customHeight="1">
      <c r="A3539" s="1"/>
      <c r="B3539" s="1" t="s">
        <v>12677</v>
      </c>
      <c r="C3539" s="1" t="s">
        <v>12748</v>
      </c>
      <c r="D3539" s="3" t="str">
        <f ca="1">IFERROR(__xludf.DUMMYFUNCTION("PROPER(REGEXEXTRACT(B3435, ""(?:https?:\/\/)?(?:www\.)?([a-zA-Z0-9-]+)\.""))"),"Skyscanner")</f>
        <v>Skyscanner</v>
      </c>
      <c r="E3539" s="1" t="s">
        <v>12749</v>
      </c>
      <c r="F3539" s="1">
        <v>14.564382</v>
      </c>
      <c r="G3539" s="1">
        <v>121.02997999999999</v>
      </c>
      <c r="H3539" s="1" t="s">
        <v>12750</v>
      </c>
      <c r="I3539" s="1" t="s">
        <v>50</v>
      </c>
      <c r="J3539" s="1">
        <f>IF(K3539="URBAN",1,IF(K3539="SUBURBAN",2,IF(K3539="RURAL",3,"")))</f>
        <v>1</v>
      </c>
      <c r="K3539" s="1" t="s">
        <v>42</v>
      </c>
      <c r="L3539" s="18">
        <v>46082</v>
      </c>
      <c r="M3539" s="49">
        <v>0.625</v>
      </c>
      <c r="N3539" s="18">
        <v>46083</v>
      </c>
      <c r="O3539" s="56">
        <v>0.5</v>
      </c>
      <c r="P3539" s="31" t="str">
        <f>TEXT($L3539, "dddd")</f>
        <v>Sunday</v>
      </c>
      <c r="Q3539" s="39" t="s">
        <v>207</v>
      </c>
      <c r="R3539" s="39">
        <v>3791</v>
      </c>
      <c r="S3539" s="1" t="str">
        <f>IF(OR(MONTH(L3539)=12, MONTH(L3539)&lt;=5), "Dry Season", "Wet Season")</f>
        <v>Dry Season</v>
      </c>
      <c r="T3539" s="1">
        <v>1</v>
      </c>
      <c r="U3539" s="1">
        <v>0</v>
      </c>
      <c r="V3539" s="1">
        <v>0</v>
      </c>
      <c r="W3539" s="2">
        <f>IF(ISNUMBER(SEARCH("N/A", X3539)), 0, 1)</f>
        <v>1</v>
      </c>
      <c r="X3539" s="1" t="s">
        <v>124</v>
      </c>
      <c r="Y3539" s="1">
        <v>14.5352172</v>
      </c>
      <c r="Z3539" s="1">
        <v>120.9819432</v>
      </c>
      <c r="AA3539" s="11" cm="1">
        <f t="array" ref="AA3539">IF(ISBLANK(Y3539), 0, VINCentyInvDistance(F3539,G3539,Y3539,Z3539))</f>
        <v>6100.3836208072116</v>
      </c>
      <c r="AB3539" s="1">
        <v>0</v>
      </c>
      <c r="AC3539" s="1">
        <v>9.4</v>
      </c>
      <c r="AD3539" s="1">
        <v>4.0999999999999996</v>
      </c>
      <c r="AE3539" s="1">
        <v>1735</v>
      </c>
      <c r="AF3539" s="1">
        <v>1</v>
      </c>
      <c r="AG3539" s="1" t="s">
        <v>159</v>
      </c>
      <c r="AH3539" s="1" t="s">
        <v>160</v>
      </c>
      <c r="AI3539" s="1" t="str">
        <f>TRIM(MID(SUBSTITUTE($H3539,",",REPT(" ",200)),(LEN($H3539)-LEN(SUBSTITUTE($H3539,",",""))-2)*200+1,200))</f>
        <v>Metro Manila</v>
      </c>
      <c r="AJ3539" s="1" t="s">
        <v>55</v>
      </c>
      <c r="AK3539" t="s">
        <v>17492</v>
      </c>
      <c r="AL3539" s="2">
        <v>0</v>
      </c>
      <c r="AM3539" s="1"/>
    </row>
    <row r="3540" spans="1:39" ht="12.75" customHeight="1">
      <c r="A3540" s="1"/>
      <c r="B3540" s="1" t="s">
        <v>12751</v>
      </c>
      <c r="C3540" s="1" t="s">
        <v>12752</v>
      </c>
      <c r="D3540" s="3" t="str">
        <f ca="1">IFERROR(__xludf.DUMMYFUNCTION("PROPER(REGEXEXTRACT(B3436, ""(?:https?:\/\/)?(?:www\.)?([a-zA-Z0-9-]+)\.""))"),"Skyscanner")</f>
        <v>Skyscanner</v>
      </c>
      <c r="E3540" s="1" t="s">
        <v>12753</v>
      </c>
      <c r="F3540" s="1">
        <v>14.551299999999999</v>
      </c>
      <c r="G3540" s="1">
        <v>121.02163</v>
      </c>
      <c r="H3540" s="1" t="s">
        <v>4854</v>
      </c>
      <c r="I3540" s="1" t="s">
        <v>50</v>
      </c>
      <c r="J3540" s="1">
        <f>IF(K3540="URBAN",1,IF(K3540="SUBURBAN",2,IF(K3540="RURAL",3,"")))</f>
        <v>1</v>
      </c>
      <c r="K3540" s="1" t="s">
        <v>42</v>
      </c>
      <c r="L3540" s="18">
        <v>46082</v>
      </c>
      <c r="M3540" s="49">
        <v>0.625</v>
      </c>
      <c r="N3540" s="18">
        <v>46083</v>
      </c>
      <c r="O3540" s="56">
        <v>0.5</v>
      </c>
      <c r="P3540" s="31" t="str">
        <f>TEXT($L3540, "dddd")</f>
        <v>Sunday</v>
      </c>
      <c r="Q3540" s="39" t="s">
        <v>111</v>
      </c>
      <c r="R3540" s="39">
        <v>8269</v>
      </c>
      <c r="S3540" s="1" t="str">
        <f>IF(OR(MONTH(L3540)=12, MONTH(L3540)&lt;=5), "Dry Season", "Wet Season")</f>
        <v>Dry Season</v>
      </c>
      <c r="T3540" s="1">
        <v>1</v>
      </c>
      <c r="U3540" s="1">
        <v>0</v>
      </c>
      <c r="V3540" s="1">
        <v>0</v>
      </c>
      <c r="W3540" s="2">
        <f>IF(ISNUMBER(SEARCH("N/A", X3540)), 0, 1)</f>
        <v>1</v>
      </c>
      <c r="X3540" s="1" t="s">
        <v>2500</v>
      </c>
      <c r="Y3540" s="1">
        <v>14.5530822</v>
      </c>
      <c r="Z3540" s="1">
        <v>121.021794</v>
      </c>
      <c r="AA3540" s="11" cm="1">
        <f t="array" ref="AA3540">IF(ISBLANK(Y3540), 0, VINCentyInvDistance(F3540,G3540,Y3540,Z3540))</f>
        <v>197.98097797128537</v>
      </c>
      <c r="AB3540" s="1">
        <v>0</v>
      </c>
      <c r="AC3540" s="1">
        <v>7.4</v>
      </c>
      <c r="AD3540" s="1">
        <v>4.5999999999999996</v>
      </c>
      <c r="AE3540" s="1">
        <v>565</v>
      </c>
      <c r="AF3540" s="1">
        <v>1</v>
      </c>
      <c r="AG3540" s="1" t="s">
        <v>2501</v>
      </c>
      <c r="AH3540" s="1" t="s">
        <v>2501</v>
      </c>
      <c r="AI3540" s="1" t="str">
        <f>TRIM(MID(SUBSTITUTE($H3540,",",REPT(" ",200)),(LEN($H3540)-LEN(SUBSTITUTE($H3540,",",""))-2)*200+1,200))</f>
        <v>Metro Manila</v>
      </c>
      <c r="AJ3540" s="1" t="s">
        <v>55</v>
      </c>
      <c r="AK3540" t="s">
        <v>17500</v>
      </c>
      <c r="AL3540" s="2">
        <v>0</v>
      </c>
      <c r="AM3540" s="1"/>
    </row>
    <row r="3541" spans="1:39" ht="12.75" customHeight="1">
      <c r="A3541" s="1"/>
      <c r="B3541" s="1" t="s">
        <v>12754</v>
      </c>
      <c r="C3541" s="1" t="s">
        <v>12755</v>
      </c>
      <c r="D3541" s="3" t="str">
        <f ca="1">IFERROR(__xludf.DUMMYFUNCTION("PROPER(REGEXEXTRACT(B3437, ""(?:https?:\/\/)?(?:www\.)?([a-zA-Z0-9-]+)\.""))"),"Skyscanner")</f>
        <v>Skyscanner</v>
      </c>
      <c r="E3541" s="1" t="s">
        <v>12679</v>
      </c>
      <c r="F3541" s="1">
        <v>13.926546999999999</v>
      </c>
      <c r="G3541" s="1">
        <v>121.42446099999999</v>
      </c>
      <c r="H3541" s="1" t="s">
        <v>12680</v>
      </c>
      <c r="I3541" s="1" t="s">
        <v>50</v>
      </c>
      <c r="J3541" s="1">
        <f>IF(K3541="URBAN",1,IF(K3541="SUBURBAN",2,IF(K3541="RURAL",3,"")))</f>
        <v>1</v>
      </c>
      <c r="K3541" s="1" t="s">
        <v>42</v>
      </c>
      <c r="L3541" s="18">
        <v>46082</v>
      </c>
      <c r="M3541" s="49">
        <v>0.58333333333333337</v>
      </c>
      <c r="N3541" s="18">
        <v>46083</v>
      </c>
      <c r="O3541" s="56">
        <v>0.5</v>
      </c>
      <c r="P3541" s="31" t="str">
        <f>TEXT($L3541, "dddd")</f>
        <v>Sunday</v>
      </c>
      <c r="Q3541" s="39" t="s">
        <v>249</v>
      </c>
      <c r="R3541" s="39">
        <v>1194</v>
      </c>
      <c r="S3541" s="1" t="str">
        <f>IF(OR(MONTH(L3541)=12, MONTH(L3541)&lt;=5), "Dry Season", "Wet Season")</f>
        <v>Dry Season</v>
      </c>
      <c r="T3541" s="1">
        <v>1</v>
      </c>
      <c r="U3541" s="1">
        <v>0</v>
      </c>
      <c r="V3541" s="1">
        <v>0</v>
      </c>
      <c r="W3541" s="2">
        <f>IF(ISNUMBER(SEARCH("N/A", X3541)), 0, 1)</f>
        <v>1</v>
      </c>
      <c r="X3541" s="1" t="s">
        <v>2500</v>
      </c>
      <c r="Y3541" s="1">
        <v>14.5530822</v>
      </c>
      <c r="Z3541" s="1">
        <v>121.021794</v>
      </c>
      <c r="AA3541" s="11" cm="1">
        <f t="array" ref="AA3541">IF(ISBLANK(Y3541), 0, VINCentyInvDistance(F3541,G3541,Y3541,Z3541))</f>
        <v>81815.610569542594</v>
      </c>
      <c r="AB3541" s="1">
        <v>0</v>
      </c>
      <c r="AC3541" s="1">
        <v>9.1999999999999993</v>
      </c>
      <c r="AD3541" s="1">
        <v>4.0999999999999996</v>
      </c>
      <c r="AE3541" s="1">
        <v>8360</v>
      </c>
      <c r="AF3541" s="1">
        <v>1</v>
      </c>
      <c r="AG3541" s="1" t="s">
        <v>2501</v>
      </c>
      <c r="AH3541" s="1" t="s">
        <v>2501</v>
      </c>
      <c r="AI3541" s="1" t="str">
        <f>TRIM(MID(SUBSTITUTE($H3541,",",REPT(" ",200)),(LEN($H3541)-LEN(SUBSTITUTE($H3541,",",""))-2)*200+1,200))</f>
        <v>Calabarzon</v>
      </c>
      <c r="AJ3541" s="1" t="s">
        <v>55</v>
      </c>
      <c r="AK3541" t="s">
        <v>16933</v>
      </c>
      <c r="AL3541" s="2">
        <v>0</v>
      </c>
      <c r="AM3541" s="1"/>
    </row>
    <row r="3542" spans="1:39" ht="12.75" customHeight="1">
      <c r="A3542" s="1"/>
      <c r="B3542" s="1" t="s">
        <v>12681</v>
      </c>
      <c r="C3542" s="1" t="s">
        <v>12756</v>
      </c>
      <c r="D3542" s="3" t="str">
        <f ca="1">IFERROR(__xludf.DUMMYFUNCTION("PROPER(REGEXEXTRACT(B3438, ""(?:https?:\/\/)?(?:www\.)?([a-zA-Z0-9-]+)\.""))"),"Skyscanner")</f>
        <v>Skyscanner</v>
      </c>
      <c r="E3542" s="1" t="s">
        <v>12683</v>
      </c>
      <c r="F3542" s="1">
        <v>14.605566</v>
      </c>
      <c r="G3542" s="1">
        <v>121.055408</v>
      </c>
      <c r="H3542" s="1" t="s">
        <v>12684</v>
      </c>
      <c r="I3542" s="1" t="s">
        <v>1300</v>
      </c>
      <c r="J3542" s="1">
        <f>IF(K3542="URBAN",1,IF(K3542="SUBURBAN",2,IF(K3542="RURAL",3,"")))</f>
        <v>1</v>
      </c>
      <c r="K3542" s="1" t="s">
        <v>42</v>
      </c>
      <c r="L3542" s="18">
        <v>46082</v>
      </c>
      <c r="M3542" s="49">
        <v>0.625</v>
      </c>
      <c r="N3542" s="18">
        <v>46083</v>
      </c>
      <c r="O3542" s="56">
        <v>0.5</v>
      </c>
      <c r="P3542" s="31" t="str">
        <f>TEXT($L3542, "dddd")</f>
        <v>Sunday</v>
      </c>
      <c r="Q3542" s="39" t="s">
        <v>111</v>
      </c>
      <c r="R3542" s="39">
        <v>3005</v>
      </c>
      <c r="S3542" s="1" t="str">
        <f>IF(OR(MONTH(L3542)=12, MONTH(L3542)&lt;=5), "Dry Season", "Wet Season")</f>
        <v>Dry Season</v>
      </c>
      <c r="T3542" s="1">
        <v>1</v>
      </c>
      <c r="U3542" s="1">
        <v>0</v>
      </c>
      <c r="V3542" s="1">
        <v>0</v>
      </c>
      <c r="W3542" s="2">
        <f>IF(ISNUMBER(SEARCH("N/A", X3542)), 0, 1)</f>
        <v>1</v>
      </c>
      <c r="X3542" s="1" t="s">
        <v>12685</v>
      </c>
      <c r="Y3542" s="1">
        <v>13.929546200000001</v>
      </c>
      <c r="Z3542" s="1">
        <v>121.43253249999999</v>
      </c>
      <c r="AA3542" s="11" cm="1">
        <f t="array" ref="AA3542">IF(ISBLANK(Y3542), 0, VINCentyInvDistance(F3542,G3542,Y3542,Z3542))</f>
        <v>85149.745011135485</v>
      </c>
      <c r="AB3542" s="1">
        <v>0</v>
      </c>
      <c r="AC3542" s="1">
        <v>0</v>
      </c>
      <c r="AD3542" s="1">
        <v>0</v>
      </c>
      <c r="AE3542" s="1">
        <v>262</v>
      </c>
      <c r="AF3542" s="1">
        <v>1</v>
      </c>
      <c r="AG3542" s="1" t="s">
        <v>12686</v>
      </c>
      <c r="AH3542" s="1" t="s">
        <v>9792</v>
      </c>
      <c r="AI3542" s="1" t="str">
        <f>TRIM(MID(SUBSTITUTE($H3542,",",REPT(" ",200)),(LEN($H3542)-LEN(SUBSTITUTE($H3542,",",""))-2)*200+1,200))</f>
        <v>Metro Manila</v>
      </c>
      <c r="AJ3542" s="1" t="s">
        <v>55</v>
      </c>
      <c r="AL3542" s="2">
        <v>0</v>
      </c>
      <c r="AM3542" s="1"/>
    </row>
    <row r="3543" spans="1:39" ht="12.75" customHeight="1">
      <c r="A3543" s="1"/>
      <c r="B3543" s="1" t="s">
        <v>12757</v>
      </c>
      <c r="C3543" s="1" t="s">
        <v>12758</v>
      </c>
      <c r="D3543" s="3" t="str">
        <f ca="1">IFERROR(__xludf.DUMMYFUNCTION("PROPER(REGEXEXTRACT(B3439, ""(?:https?:\/\/)?(?:www\.)?([a-zA-Z0-9-]+)\.""))"),"Skyscanner")</f>
        <v>Skyscanner</v>
      </c>
      <c r="E3543" s="1" t="s">
        <v>12689</v>
      </c>
      <c r="F3543" s="1">
        <v>18.155470000000001</v>
      </c>
      <c r="G3543" s="1">
        <v>120.521985</v>
      </c>
      <c r="H3543" s="1" t="s">
        <v>587</v>
      </c>
      <c r="I3543" s="1" t="s">
        <v>50</v>
      </c>
      <c r="J3543" s="1">
        <f>IF(K3543="URBAN",1,IF(K3543="SUBURBAN",2,IF(K3543="RURAL",3,"")))</f>
        <v>1</v>
      </c>
      <c r="K3543" s="1" t="s">
        <v>42</v>
      </c>
      <c r="L3543" s="18">
        <v>46082</v>
      </c>
      <c r="M3543" s="49">
        <v>0.58333333333333337</v>
      </c>
      <c r="N3543" s="18">
        <v>46083</v>
      </c>
      <c r="O3543" s="56">
        <v>0.5</v>
      </c>
      <c r="P3543" s="31" t="str">
        <f>TEXT($L3543, "dddd")</f>
        <v>Sunday</v>
      </c>
      <c r="Q3543" s="39" t="s">
        <v>531</v>
      </c>
      <c r="R3543" s="39">
        <v>3555</v>
      </c>
      <c r="S3543" s="1" t="str">
        <f>IF(OR(MONTH(L3543)=12, MONTH(L3543)&lt;=5), "Dry Season", "Wet Season")</f>
        <v>Dry Season</v>
      </c>
      <c r="T3543" s="1">
        <v>1</v>
      </c>
      <c r="U3543" s="1">
        <v>1</v>
      </c>
      <c r="V3543" s="1">
        <v>0</v>
      </c>
      <c r="W3543" s="2">
        <f>IF(ISNUMBER(SEARCH("N/A", X3543)), 0, 1)</f>
        <v>1</v>
      </c>
      <c r="X3543" s="1" t="s">
        <v>12759</v>
      </c>
      <c r="Y3543" s="1">
        <v>14.6013406</v>
      </c>
      <c r="Z3543" s="1">
        <v>121.048813</v>
      </c>
      <c r="AA3543" s="11" cm="1">
        <f t="array" ref="AA3543">IF(ISBLANK(Y3543), 0, VINCentyInvDistance(F3543,G3543,Y3543,Z3543))</f>
        <v>397315.16510377533</v>
      </c>
      <c r="AB3543" s="1">
        <v>0</v>
      </c>
      <c r="AC3543" s="1">
        <v>8.8000000000000007</v>
      </c>
      <c r="AD3543" s="1">
        <v>4.4000000000000004</v>
      </c>
      <c r="AE3543" s="1">
        <v>267</v>
      </c>
      <c r="AF3543" s="1">
        <v>1</v>
      </c>
      <c r="AG3543" s="1" t="s">
        <v>562</v>
      </c>
      <c r="AH3543" s="1" t="s">
        <v>562</v>
      </c>
      <c r="AI3543" s="1" t="str">
        <f>TRIM(MID(SUBSTITUTE($H3543,",",REPT(" ",200)),(LEN($H3543)-LEN(SUBSTITUTE($H3543,",",""))-2)*200+1,200))</f>
        <v>Ilocos Region</v>
      </c>
      <c r="AJ3543" s="1" t="s">
        <v>55</v>
      </c>
      <c r="AK3543" t="s">
        <v>17501</v>
      </c>
      <c r="AL3543" s="2">
        <v>0</v>
      </c>
      <c r="AM3543" s="1"/>
    </row>
    <row r="3544" spans="1:39" ht="12.75" customHeight="1">
      <c r="A3544" s="1"/>
      <c r="B3544" s="1" t="s">
        <v>584</v>
      </c>
      <c r="C3544" s="1" t="s">
        <v>12760</v>
      </c>
      <c r="D3544" s="3" t="str">
        <f ca="1">IFERROR(__xludf.DUMMYFUNCTION("PROPER(REGEXEXTRACT(B3440, ""(?:https?:\/\/)?(?:www\.)?([a-zA-Z0-9-]+)\.""))"),"Skyscanner")</f>
        <v>Skyscanner</v>
      </c>
      <c r="E3544" s="1" t="s">
        <v>12691</v>
      </c>
      <c r="F3544" s="1">
        <v>18.155470000000001</v>
      </c>
      <c r="G3544" s="1">
        <v>120.521985</v>
      </c>
      <c r="H3544" s="1" t="s">
        <v>587</v>
      </c>
      <c r="I3544" s="1" t="s">
        <v>540</v>
      </c>
      <c r="J3544" s="1">
        <f>IF(K3544="URBAN",1,IF(K3544="SUBURBAN",2,IF(K3544="RURAL",3,"")))</f>
        <v>1</v>
      </c>
      <c r="K3544" s="1" t="s">
        <v>42</v>
      </c>
      <c r="L3544" s="18">
        <v>46082</v>
      </c>
      <c r="M3544" s="49">
        <v>0.58333333333333337</v>
      </c>
      <c r="N3544" s="18">
        <v>46083</v>
      </c>
      <c r="O3544" s="56">
        <v>0.45833333333333331</v>
      </c>
      <c r="P3544" s="31" t="str">
        <f>TEXT($L3544, "dddd")</f>
        <v>Sunday</v>
      </c>
      <c r="Q3544" s="39" t="s">
        <v>111</v>
      </c>
      <c r="R3544" s="39">
        <v>8813</v>
      </c>
      <c r="S3544" s="1" t="str">
        <f>IF(OR(MONTH(L3544)=12, MONTH(L3544)&lt;=5), "Dry Season", "Wet Season")</f>
        <v>Dry Season</v>
      </c>
      <c r="T3544" s="1">
        <v>1</v>
      </c>
      <c r="U3544" s="1">
        <v>0</v>
      </c>
      <c r="V3544" s="1">
        <v>0</v>
      </c>
      <c r="W3544" s="2">
        <f>IF(ISNUMBER(SEARCH("N/A", X3544)), 0, 1)</f>
        <v>0</v>
      </c>
      <c r="X3544" s="1" t="s">
        <v>44</v>
      </c>
      <c r="Y3544" s="1"/>
      <c r="Z3544" s="1"/>
      <c r="AA3544" s="11" cm="1">
        <f t="array" ref="AA3544">IF(ISBLANK(Y3544), 0, VINCentyInvDistance(F3544,G3544,Y3544,Z3544))</f>
        <v>0</v>
      </c>
      <c r="AB3544" s="1">
        <v>1</v>
      </c>
      <c r="AC3544" s="1">
        <v>7</v>
      </c>
      <c r="AD3544" s="1">
        <v>4.4000000000000004</v>
      </c>
      <c r="AE3544" s="1">
        <v>382</v>
      </c>
      <c r="AF3544" s="1">
        <v>1</v>
      </c>
      <c r="AG3544" s="1" t="s">
        <v>588</v>
      </c>
      <c r="AH3544" s="1" t="s">
        <v>549</v>
      </c>
      <c r="AI3544" s="1"/>
      <c r="AJ3544" s="1" t="s">
        <v>55</v>
      </c>
      <c r="AK3544" t="s">
        <v>16505</v>
      </c>
      <c r="AL3544" s="1">
        <v>5</v>
      </c>
      <c r="AM3544" s="1" t="s">
        <v>589</v>
      </c>
    </row>
    <row r="3545" spans="1:39" ht="12.75" customHeight="1">
      <c r="A3545" s="1"/>
      <c r="B3545" s="1" t="s">
        <v>12692</v>
      </c>
      <c r="C3545" s="1" t="s">
        <v>12761</v>
      </c>
      <c r="D3545" s="3" t="str">
        <f ca="1">IFERROR(__xludf.DUMMYFUNCTION("PROPER(REGEXEXTRACT(B3441, ""(?:https?:\/\/)?(?:www\.)?([a-zA-Z0-9-]+)\.""))"),"Skyscanner")</f>
        <v>Skyscanner</v>
      </c>
      <c r="E3545" s="1" t="s">
        <v>12472</v>
      </c>
      <c r="F3545" s="1">
        <v>14.57405</v>
      </c>
      <c r="G3545" s="1">
        <v>120.985</v>
      </c>
      <c r="H3545" s="1" t="s">
        <v>12694</v>
      </c>
      <c r="I3545" s="1" t="s">
        <v>50</v>
      </c>
      <c r="J3545" s="1">
        <f>IF(K3545="URBAN",1,IF(K3545="SUBURBAN",2,IF(K3545="RURAL",3,"")))</f>
        <v>1</v>
      </c>
      <c r="K3545" s="1" t="s">
        <v>42</v>
      </c>
      <c r="L3545" s="18">
        <v>46082</v>
      </c>
      <c r="M3545" s="49">
        <v>0.625</v>
      </c>
      <c r="N3545" s="18">
        <v>46083</v>
      </c>
      <c r="O3545" s="56">
        <v>0.5</v>
      </c>
      <c r="P3545" s="31" t="str">
        <f>TEXT($L3545, "dddd")</f>
        <v>Sunday</v>
      </c>
      <c r="Q3545" s="39" t="s">
        <v>61</v>
      </c>
      <c r="R3545" s="39">
        <v>2842</v>
      </c>
      <c r="S3545" s="1" t="str">
        <f>IF(OR(MONTH(L3545)=12, MONTH(L3545)&lt;=5), "Dry Season", "Wet Season")</f>
        <v>Dry Season</v>
      </c>
      <c r="T3545" s="1">
        <v>1</v>
      </c>
      <c r="U3545" s="1">
        <v>0</v>
      </c>
      <c r="V3545" s="1">
        <v>1</v>
      </c>
      <c r="W3545" s="2">
        <f>IF(ISNUMBER(SEARCH("N/A", X3545)), 0, 1)</f>
        <v>0</v>
      </c>
      <c r="X3545" s="1" t="s">
        <v>44</v>
      </c>
      <c r="Y3545" s="1"/>
      <c r="Z3545" s="1"/>
      <c r="AA3545" s="11" cm="1">
        <f t="array" ref="AA3545">IF(ISBLANK(Y3545), 0, VINCentyInvDistance(F3545,G3545,Y3545,Z3545))</f>
        <v>0</v>
      </c>
      <c r="AB3545" s="1">
        <v>0</v>
      </c>
      <c r="AC3545" s="1">
        <v>0</v>
      </c>
      <c r="AD3545" s="1">
        <v>0</v>
      </c>
      <c r="AE3545" s="1">
        <v>97</v>
      </c>
      <c r="AF3545" s="1">
        <v>1</v>
      </c>
      <c r="AG3545" s="1" t="s">
        <v>68</v>
      </c>
      <c r="AH3545" s="1" t="str">
        <f>TRIM(MID(SUBSTITUTE($H3545,",",REPT(" ",200)),(LEN($H3545)-LEN(SUBSTITUTE($H3545,",",""))-3)*200+1,200))</f>
        <v>Capital District</v>
      </c>
      <c r="AI3545" s="1" t="str">
        <f>TRIM(MID(SUBSTITUTE($H3545,",",REPT(" ",200)),(LEN($H3545)-LEN(SUBSTITUTE($H3545,",",""))-2)*200+1,200))</f>
        <v>Metro Manila</v>
      </c>
      <c r="AJ3545" s="1" t="s">
        <v>55</v>
      </c>
      <c r="AK3545" t="s">
        <v>12695</v>
      </c>
      <c r="AL3545" s="2">
        <v>0</v>
      </c>
      <c r="AM3545" s="1" t="s">
        <v>12696</v>
      </c>
    </row>
    <row r="3546" spans="1:39" ht="12.75" customHeight="1">
      <c r="A3546" s="1"/>
      <c r="B3546" s="1" t="s">
        <v>4831</v>
      </c>
      <c r="C3546" s="1" t="s">
        <v>12766</v>
      </c>
      <c r="D3546" s="3" t="str">
        <f ca="1">IFERROR(__xludf.DUMMYFUNCTION("PROPER(REGEXEXTRACT(B3445, ""(?:https?:\/\/)?(?:www\.)?([a-zA-Z0-9-]+)\.""))"),"Skyscanner")</f>
        <v>Skyscanner</v>
      </c>
      <c r="E3546" s="1" t="s">
        <v>12767</v>
      </c>
      <c r="F3546" s="1">
        <v>14.524134</v>
      </c>
      <c r="G3546" s="1">
        <v>120.993084</v>
      </c>
      <c r="H3546" s="1" t="s">
        <v>12768</v>
      </c>
      <c r="I3546" s="1" t="s">
        <v>50</v>
      </c>
      <c r="J3546" s="1">
        <f>IF(K3546="URBAN",1,IF(K3546="SUBURBAN",2,IF(K3546="RURAL",3,"")))</f>
        <v>1</v>
      </c>
      <c r="K3546" s="1" t="s">
        <v>42</v>
      </c>
      <c r="L3546" s="18">
        <v>46082</v>
      </c>
      <c r="M3546" s="49">
        <v>0.58333333333333337</v>
      </c>
      <c r="N3546" s="18">
        <v>46083</v>
      </c>
      <c r="O3546" s="56">
        <v>0.5</v>
      </c>
      <c r="P3546" s="31" t="str">
        <f>TEXT($L3546, "dddd")</f>
        <v>Sunday</v>
      </c>
      <c r="Q3546" s="39" t="s">
        <v>207</v>
      </c>
      <c r="R3546" s="39">
        <v>11784</v>
      </c>
      <c r="S3546" s="1" t="str">
        <f>IF(OR(MONTH(L3546)=12, MONTH(L3546)&lt;=5), "Dry Season", "Wet Season")</f>
        <v>Dry Season</v>
      </c>
      <c r="T3546" s="1">
        <v>1</v>
      </c>
      <c r="U3546" s="1">
        <v>1</v>
      </c>
      <c r="V3546" s="1">
        <v>1</v>
      </c>
      <c r="W3546" s="2">
        <f>IF(ISNUMBER(SEARCH("N/A", X3546)), 0, 1)</f>
        <v>1</v>
      </c>
      <c r="X3546" s="1" t="s">
        <v>124</v>
      </c>
      <c r="Y3546" s="1">
        <v>14.5352172</v>
      </c>
      <c r="Z3546" s="1">
        <v>120.9819432</v>
      </c>
      <c r="AA3546" s="11" cm="1">
        <f t="array" ref="AA3546">IF(ISBLANK(Y3546), 0, VINCentyInvDistance(F3546,G3546,Y3546,Z3546))</f>
        <v>1716.2918188184478</v>
      </c>
      <c r="AB3546" s="1">
        <v>0</v>
      </c>
      <c r="AC3546" s="1">
        <v>8.8000000000000007</v>
      </c>
      <c r="AD3546" s="1">
        <v>4.5</v>
      </c>
      <c r="AE3546" s="1">
        <v>10594</v>
      </c>
      <c r="AF3546" s="1">
        <v>1</v>
      </c>
      <c r="AG3546" s="1" t="s">
        <v>159</v>
      </c>
      <c r="AH3546" s="1" t="s">
        <v>160</v>
      </c>
      <c r="AI3546" s="1" t="str">
        <f>TRIM(MID(SUBSTITUTE($H3546,",",REPT(" ",200)),(LEN($H3546)-LEN(SUBSTITUTE($H3546,",",""))-2)*200+1,200))</f>
        <v>Metro Manila</v>
      </c>
      <c r="AJ3546" s="1" t="s">
        <v>55</v>
      </c>
      <c r="AK3546" t="s">
        <v>16931</v>
      </c>
      <c r="AL3546" s="2">
        <v>0</v>
      </c>
      <c r="AM3546" s="1"/>
    </row>
    <row r="3547" spans="1:39" ht="12.75" customHeight="1">
      <c r="A3547" s="1"/>
      <c r="B3547" s="1" t="s">
        <v>12769</v>
      </c>
      <c r="C3547" s="1" t="s">
        <v>12770</v>
      </c>
      <c r="D3547" s="3" t="str">
        <f ca="1">IFERROR(__xludf.DUMMYFUNCTION("PROPER(REGEXEXTRACT(B3446, ""(?:https?:\/\/)?(?:www\.)?([a-zA-Z0-9-]+)\.""))"),"Skyscanner")</f>
        <v>Skyscanner</v>
      </c>
      <c r="E3547" s="1" t="s">
        <v>12771</v>
      </c>
      <c r="F3547" s="1">
        <v>14.522527</v>
      </c>
      <c r="G3547" s="1">
        <v>120.992672</v>
      </c>
      <c r="H3547" s="1" t="s">
        <v>12772</v>
      </c>
      <c r="I3547" s="1" t="s">
        <v>50</v>
      </c>
      <c r="J3547" s="1">
        <f>IF(K3547="URBAN",1,IF(K3547="SUBURBAN",2,IF(K3547="RURAL",3,"")))</f>
        <v>1</v>
      </c>
      <c r="K3547" s="1" t="s">
        <v>42</v>
      </c>
      <c r="L3547" s="18">
        <v>46082</v>
      </c>
      <c r="M3547" s="49">
        <v>0.625</v>
      </c>
      <c r="N3547" s="18">
        <v>46083</v>
      </c>
      <c r="O3547" s="56">
        <v>0.5</v>
      </c>
      <c r="P3547" s="31" t="str">
        <f>TEXT($L3547, "dddd")</f>
        <v>Sunday</v>
      </c>
      <c r="Q3547" s="39" t="s">
        <v>1090</v>
      </c>
      <c r="R3547" s="39">
        <v>10129</v>
      </c>
      <c r="S3547" s="1" t="str">
        <f>IF(OR(MONTH(L3547)=12, MONTH(L3547)&lt;=5), "Dry Season", "Wet Season")</f>
        <v>Dry Season</v>
      </c>
      <c r="T3547" s="1">
        <v>1</v>
      </c>
      <c r="U3547" s="1">
        <v>0</v>
      </c>
      <c r="V3547" s="1">
        <v>1</v>
      </c>
      <c r="W3547" s="2">
        <f>IF(ISNUMBER(SEARCH("N/A", X3547)), 0, 1)</f>
        <v>1</v>
      </c>
      <c r="X3547" s="1" t="s">
        <v>11243</v>
      </c>
      <c r="Y3547" s="1">
        <v>14.523306399999999</v>
      </c>
      <c r="Z3547" s="1">
        <v>120.981234</v>
      </c>
      <c r="AA3547" s="11" cm="1">
        <f t="array" ref="AA3547">IF(ISBLANK(Y3547), 0, VINCentyInvDistance(F3547,G3547,Y3547,Z3547))</f>
        <v>1235.8598880465217</v>
      </c>
      <c r="AB3547" s="1">
        <v>1</v>
      </c>
      <c r="AC3547" s="1">
        <v>9</v>
      </c>
      <c r="AD3547" s="1">
        <v>4.5</v>
      </c>
      <c r="AE3547" s="1">
        <v>1859</v>
      </c>
      <c r="AF3547" s="1">
        <v>1</v>
      </c>
      <c r="AG3547" s="1" t="s">
        <v>2477</v>
      </c>
      <c r="AH3547" s="1" t="s">
        <v>160</v>
      </c>
      <c r="AI3547" s="1" t="str">
        <f>TRIM(MID(SUBSTITUTE($H3547,",",REPT(" ",200)),(LEN($H3547)-LEN(SUBSTITUTE($H3547,",",""))-2)*200+1,200))</f>
        <v>Metro Manila</v>
      </c>
      <c r="AJ3547" s="1" t="s">
        <v>55</v>
      </c>
      <c r="AK3547" t="s">
        <v>17503</v>
      </c>
      <c r="AL3547" s="2">
        <v>0</v>
      </c>
      <c r="AM3547" s="1"/>
    </row>
    <row r="3548" spans="1:39" ht="12.75" customHeight="1">
      <c r="A3548" s="1"/>
      <c r="B3548" s="1" t="s">
        <v>12773</v>
      </c>
      <c r="C3548" s="1" t="s">
        <v>12774</v>
      </c>
      <c r="D3548" s="3" t="str">
        <f ca="1">IFERROR(__xludf.DUMMYFUNCTION("PROPER(REGEXEXTRACT(B3447, ""(?:https?:\/\/)?(?:www\.)?([a-zA-Z0-9-]+)\.""))"),"Skyscanner")</f>
        <v>Skyscanner</v>
      </c>
      <c r="E3548" s="1" t="s">
        <v>12700</v>
      </c>
      <c r="F3548" s="1">
        <v>14.55748</v>
      </c>
      <c r="G3548" s="1">
        <v>121.01778</v>
      </c>
      <c r="H3548" s="1" t="s">
        <v>12701</v>
      </c>
      <c r="I3548" s="1" t="s">
        <v>50</v>
      </c>
      <c r="J3548" s="1">
        <f>IF(K3548="URBAN",1,IF(K3548="SUBURBAN",2,IF(K3548="RURAL",3,"")))</f>
        <v>1</v>
      </c>
      <c r="K3548" s="1" t="s">
        <v>42</v>
      </c>
      <c r="L3548" s="18">
        <v>46082</v>
      </c>
      <c r="M3548" s="49">
        <v>0.625</v>
      </c>
      <c r="N3548" s="18">
        <v>46083</v>
      </c>
      <c r="O3548" s="56">
        <v>0.5</v>
      </c>
      <c r="P3548" s="31" t="str">
        <f>TEXT($L3548, "dddd")</f>
        <v>Sunday</v>
      </c>
      <c r="Q3548" s="39" t="s">
        <v>207</v>
      </c>
      <c r="R3548" s="39">
        <v>2292</v>
      </c>
      <c r="S3548" s="1" t="str">
        <f>IF(OR(MONTH(L3548)=12, MONTH(L3548)&lt;=5), "Dry Season", "Wet Season")</f>
        <v>Dry Season</v>
      </c>
      <c r="T3548" s="1">
        <v>1</v>
      </c>
      <c r="U3548" s="1">
        <v>0</v>
      </c>
      <c r="V3548" s="1">
        <v>0</v>
      </c>
      <c r="W3548" s="2">
        <f>IF(ISNUMBER(SEARCH("N/A", X3548)), 0, 1)</f>
        <v>1</v>
      </c>
      <c r="X3548" s="1" t="s">
        <v>11243</v>
      </c>
      <c r="Y3548" s="1">
        <v>14.523306399999999</v>
      </c>
      <c r="Z3548" s="1">
        <v>120.981234</v>
      </c>
      <c r="AA3548" s="11" cm="1">
        <f t="array" ref="AA3548">IF(ISBLANK(Y3548), 0, VINCentyInvDistance(F3548,G3548,Y3548,Z3548))</f>
        <v>5459.9491755450954</v>
      </c>
      <c r="AB3548" s="1">
        <v>0</v>
      </c>
      <c r="AC3548" s="1">
        <v>8.8000000000000007</v>
      </c>
      <c r="AD3548" s="1">
        <v>3.7</v>
      </c>
      <c r="AE3548" s="1">
        <v>3675</v>
      </c>
      <c r="AF3548" s="1">
        <v>1</v>
      </c>
      <c r="AG3548" s="1" t="s">
        <v>2477</v>
      </c>
      <c r="AH3548" s="1" t="s">
        <v>160</v>
      </c>
      <c r="AI3548" s="1" t="str">
        <f>TRIM(MID(SUBSTITUTE($H3548,",",REPT(" ",200)),(LEN($H3548)-LEN(SUBSTITUTE($H3548,",",""))-2)*200+1,200))</f>
        <v>Metro Manila</v>
      </c>
      <c r="AJ3548" s="1" t="s">
        <v>55</v>
      </c>
      <c r="AK3548" t="s">
        <v>17504</v>
      </c>
      <c r="AL3548" s="2">
        <v>0</v>
      </c>
      <c r="AM3548" s="1"/>
    </row>
    <row r="3549" spans="1:39" ht="12.75" customHeight="1">
      <c r="A3549" s="1"/>
      <c r="B3549" s="1" t="s">
        <v>12702</v>
      </c>
      <c r="C3549" s="1" t="s">
        <v>12775</v>
      </c>
      <c r="D3549" s="3" t="str">
        <f ca="1">IFERROR(__xludf.DUMMYFUNCTION("PROPER(REGEXEXTRACT(B3448, ""(?:https?:\/\/)?(?:www\.)?([a-zA-Z0-9-]+)\.""))"),"Skyscanner")</f>
        <v>Skyscanner</v>
      </c>
      <c r="E3549" s="1" t="s">
        <v>12704</v>
      </c>
      <c r="F3549" s="1">
        <v>14.55166</v>
      </c>
      <c r="G3549" s="1">
        <v>121.01353</v>
      </c>
      <c r="H3549" s="1" t="s">
        <v>12705</v>
      </c>
      <c r="I3549" s="1" t="s">
        <v>50</v>
      </c>
      <c r="J3549" s="1">
        <f>IF(K3549="URBAN",1,IF(K3549="SUBURBAN",2,IF(K3549="RURAL",3,"")))</f>
        <v>1</v>
      </c>
      <c r="K3549" s="1" t="s">
        <v>42</v>
      </c>
      <c r="L3549" s="18">
        <v>46082</v>
      </c>
      <c r="M3549" s="49">
        <v>0.58333333333333337</v>
      </c>
      <c r="N3549" s="18">
        <v>46083</v>
      </c>
      <c r="O3549" s="56">
        <v>0.5</v>
      </c>
      <c r="P3549" s="31" t="str">
        <f>TEXT($L3549, "dddd")</f>
        <v>Sunday</v>
      </c>
      <c r="Q3549" s="39" t="s">
        <v>323</v>
      </c>
      <c r="R3549" s="39">
        <v>1422</v>
      </c>
      <c r="S3549" s="1" t="str">
        <f>IF(OR(MONTH(L3549)=12, MONTH(L3549)&lt;=5), "Dry Season", "Wet Season")</f>
        <v>Dry Season</v>
      </c>
      <c r="T3549" s="1">
        <v>1</v>
      </c>
      <c r="U3549" s="1">
        <v>0</v>
      </c>
      <c r="V3549" s="1">
        <v>0</v>
      </c>
      <c r="W3549" s="2">
        <f>IF(ISNUMBER(SEARCH("N/A", X3549)), 0, 1)</f>
        <v>1</v>
      </c>
      <c r="X3549" s="1" t="s">
        <v>2500</v>
      </c>
      <c r="Y3549" s="1">
        <v>14.5530822</v>
      </c>
      <c r="Z3549" s="1">
        <v>121.021794</v>
      </c>
      <c r="AA3549" s="11" cm="1">
        <f t="array" ref="AA3549">IF(ISBLANK(Y3549), 0, VINCentyInvDistance(F3549,G3549,Y3549,Z3549))</f>
        <v>904.41375458256994</v>
      </c>
      <c r="AB3549" s="1">
        <v>0</v>
      </c>
      <c r="AC3549" s="1">
        <v>7</v>
      </c>
      <c r="AD3549" s="1">
        <v>3.5</v>
      </c>
      <c r="AE3549" s="1">
        <v>1060</v>
      </c>
      <c r="AF3549" s="1">
        <v>1</v>
      </c>
      <c r="AG3549" s="1" t="s">
        <v>2501</v>
      </c>
      <c r="AH3549" s="1" t="s">
        <v>2501</v>
      </c>
      <c r="AI3549" s="1" t="str">
        <f>TRIM(MID(SUBSTITUTE($H3549,",",REPT(" ",200)),(LEN($H3549)-LEN(SUBSTITUTE($H3549,",",""))-2)*200+1,200))</f>
        <v>Metro Manila</v>
      </c>
      <c r="AJ3549" s="1" t="s">
        <v>55</v>
      </c>
      <c r="AK3549" t="s">
        <v>17493</v>
      </c>
      <c r="AL3549" s="2">
        <v>0</v>
      </c>
      <c r="AM3549" s="1"/>
    </row>
    <row r="3550" spans="1:39" ht="12.75" customHeight="1">
      <c r="A3550" s="1"/>
      <c r="B3550" s="1" t="s">
        <v>12706</v>
      </c>
      <c r="C3550" s="1" t="s">
        <v>12776</v>
      </c>
      <c r="D3550" s="3" t="str">
        <f ca="1">IFERROR(__xludf.DUMMYFUNCTION("PROPER(REGEXEXTRACT(B3449, ""(?:https?:\/\/)?(?:www\.)?([a-zA-Z0-9-]+)\.""))"),"Skyscanner")</f>
        <v>Skyscanner</v>
      </c>
      <c r="E3550" s="1" t="s">
        <v>12458</v>
      </c>
      <c r="F3550" s="1">
        <v>14.567012999999999</v>
      </c>
      <c r="G3550" s="1">
        <v>121.029679</v>
      </c>
      <c r="H3550" s="1" t="s">
        <v>12777</v>
      </c>
      <c r="I3550" s="1" t="s">
        <v>50</v>
      </c>
      <c r="J3550" s="1">
        <f>IF(K3550="URBAN",1,IF(K3550="SUBURBAN",2,IF(K3550="RURAL",3,"")))</f>
        <v>1</v>
      </c>
      <c r="K3550" s="1" t="s">
        <v>42</v>
      </c>
      <c r="L3550" s="18">
        <v>46082</v>
      </c>
      <c r="M3550" s="49">
        <v>0.58333333333333337</v>
      </c>
      <c r="N3550" s="18">
        <v>46083</v>
      </c>
      <c r="O3550" s="56">
        <v>0.5</v>
      </c>
      <c r="P3550" s="31" t="str">
        <f>TEXT($L3550, "dddd")</f>
        <v>Sunday</v>
      </c>
      <c r="Q3550" s="39" t="s">
        <v>111</v>
      </c>
      <c r="R3550" s="39">
        <v>2584</v>
      </c>
      <c r="S3550" s="1" t="str">
        <f>IF(OR(MONTH(L3550)=12, MONTH(L3550)&lt;=5), "Dry Season", "Wet Season")</f>
        <v>Dry Season</v>
      </c>
      <c r="T3550" s="1">
        <v>1</v>
      </c>
      <c r="U3550" s="1">
        <v>1</v>
      </c>
      <c r="V3550" s="1">
        <v>1</v>
      </c>
      <c r="W3550" s="2">
        <f>IF(ISNUMBER(SEARCH("N/A", X3550)), 0, 1)</f>
        <v>1</v>
      </c>
      <c r="X3550" s="1" t="s">
        <v>2500</v>
      </c>
      <c r="Y3550" s="1">
        <v>14.5530822</v>
      </c>
      <c r="Z3550" s="1">
        <v>121.021794</v>
      </c>
      <c r="AA3550" s="11" cm="1">
        <f t="array" ref="AA3550">IF(ISBLANK(Y3550), 0, VINCentyInvDistance(F3550,G3550,Y3550,Z3550))</f>
        <v>1760.0783158869001</v>
      </c>
      <c r="AB3550" s="1">
        <v>0</v>
      </c>
      <c r="AC3550" s="1">
        <v>5.4</v>
      </c>
      <c r="AD3550" s="1">
        <v>4</v>
      </c>
      <c r="AE3550" s="1">
        <v>521</v>
      </c>
      <c r="AF3550" s="1">
        <v>1</v>
      </c>
      <c r="AG3550" s="1" t="s">
        <v>2501</v>
      </c>
      <c r="AH3550" s="1" t="s">
        <v>2501</v>
      </c>
      <c r="AI3550" s="1" t="str">
        <f>TRIM(MID(SUBSTITUTE($H3550,",",REPT(" ",200)),(LEN($H3550)-LEN(SUBSTITUTE($H3550,",",""))-2)*200+1,200))</f>
        <v>Metro Manila</v>
      </c>
      <c r="AJ3550" s="1" t="s">
        <v>55</v>
      </c>
      <c r="AK3550" t="s">
        <v>17494</v>
      </c>
      <c r="AL3550" s="2">
        <v>0</v>
      </c>
      <c r="AM3550" s="1"/>
    </row>
    <row r="3551" spans="1:39" ht="12.75" customHeight="1">
      <c r="A3551" s="1"/>
      <c r="B3551" s="1" t="s">
        <v>12461</v>
      </c>
      <c r="C3551" s="1" t="s">
        <v>12778</v>
      </c>
      <c r="D3551" s="3" t="str">
        <f ca="1">IFERROR(__xludf.DUMMYFUNCTION("PROPER(REGEXEXTRACT(B3450, ""(?:https?:\/\/)?(?:www\.)?([a-zA-Z0-9-]+)\.""))"),"Skyscanner")</f>
        <v>Skyscanner</v>
      </c>
      <c r="E3551" s="1" t="s">
        <v>12779</v>
      </c>
      <c r="F3551" s="1">
        <v>14.572343999999999</v>
      </c>
      <c r="G3551" s="1">
        <v>121.17735399999999</v>
      </c>
      <c r="H3551" s="1" t="s">
        <v>12780</v>
      </c>
      <c r="I3551" s="1" t="s">
        <v>50</v>
      </c>
      <c r="J3551" s="1">
        <f>IF(K3551="URBAN",1,IF(K3551="SUBURBAN",2,IF(K3551="RURAL",3,"")))</f>
        <v>1</v>
      </c>
      <c r="K3551" s="1" t="s">
        <v>42</v>
      </c>
      <c r="L3551" s="18">
        <v>46082</v>
      </c>
      <c r="M3551" s="49">
        <v>0.625</v>
      </c>
      <c r="N3551" s="18">
        <v>46083</v>
      </c>
      <c r="O3551" s="56">
        <v>0.5</v>
      </c>
      <c r="P3551" s="31" t="str">
        <f>TEXT($L3551, "dddd")</f>
        <v>Sunday</v>
      </c>
      <c r="Q3551" s="39" t="s">
        <v>207</v>
      </c>
      <c r="R3551" s="39">
        <v>3797</v>
      </c>
      <c r="S3551" s="1" t="str">
        <f>IF(OR(MONTH(L3551)=12, MONTH(L3551)&lt;=5), "Dry Season", "Wet Season")</f>
        <v>Dry Season</v>
      </c>
      <c r="T3551" s="1">
        <v>1</v>
      </c>
      <c r="U3551" s="1">
        <v>1</v>
      </c>
      <c r="V3551" s="1">
        <v>0</v>
      </c>
      <c r="W3551" s="2">
        <f>IF(ISNUMBER(SEARCH("N/A", X3551)), 0, 1)</f>
        <v>1</v>
      </c>
      <c r="X3551" s="1" t="s">
        <v>2500</v>
      </c>
      <c r="Y3551" s="1">
        <v>14.5530822</v>
      </c>
      <c r="Z3551" s="1">
        <v>121.021794</v>
      </c>
      <c r="AA3551" s="11" cm="1">
        <f t="array" ref="AA3551">IF(ISBLANK(Y3551), 0, VINCentyInvDistance(F3551,G3551,Y3551,Z3551))</f>
        <v>16898.996139160561</v>
      </c>
      <c r="AB3551" s="1">
        <v>1</v>
      </c>
      <c r="AC3551" s="1">
        <v>8.4</v>
      </c>
      <c r="AD3551" s="1">
        <v>4.4000000000000004</v>
      </c>
      <c r="AE3551" s="1">
        <v>861</v>
      </c>
      <c r="AF3551" s="1">
        <v>1</v>
      </c>
      <c r="AG3551" s="1" t="s">
        <v>2501</v>
      </c>
      <c r="AH3551" s="1" t="s">
        <v>2501</v>
      </c>
      <c r="AI3551" s="1" t="str">
        <f>TRIM(MID(SUBSTITUTE($H3551,",",REPT(" ",200)),(LEN($H3551)-LEN(SUBSTITUTE($H3551,",",""))-2)*200+1,200))</f>
        <v>Calabarzon</v>
      </c>
      <c r="AJ3551" s="1" t="s">
        <v>55</v>
      </c>
      <c r="AL3551" s="2">
        <v>0</v>
      </c>
      <c r="AM3551" s="1"/>
    </row>
    <row r="3552" spans="1:39" ht="12.75" customHeight="1">
      <c r="A3552" s="1"/>
      <c r="B3552" s="1" t="s">
        <v>12709</v>
      </c>
      <c r="C3552" s="1" t="s">
        <v>12796</v>
      </c>
      <c r="D3552" s="3" t="str">
        <f ca="1">IFERROR(__xludf.DUMMYFUNCTION("PROPER(REGEXEXTRACT(B3454, ""(?:https?:\/\/)?(?:www\.)?([a-zA-Z0-9-]+)\.""))"),"Skyscanner")</f>
        <v>Skyscanner</v>
      </c>
      <c r="E3552" s="1" t="s">
        <v>12797</v>
      </c>
      <c r="F3552" s="1">
        <v>14.572666999999999</v>
      </c>
      <c r="G3552" s="1">
        <v>120.984312</v>
      </c>
      <c r="H3552" s="1" t="s">
        <v>12798</v>
      </c>
      <c r="I3552" s="1" t="s">
        <v>50</v>
      </c>
      <c r="J3552" s="1">
        <f>IF(K3552="URBAN",1,IF(K3552="SUBURBAN",2,IF(K3552="RURAL",3,"")))</f>
        <v>1</v>
      </c>
      <c r="K3552" s="1" t="s">
        <v>42</v>
      </c>
      <c r="L3552" s="18">
        <v>46082</v>
      </c>
      <c r="M3552" s="49">
        <v>0.58333333333333337</v>
      </c>
      <c r="N3552" s="18">
        <v>46083</v>
      </c>
      <c r="O3552" s="56">
        <v>0.5</v>
      </c>
      <c r="P3552" s="31" t="str">
        <f>TEXT($L3552, "dddd")</f>
        <v>Sunday</v>
      </c>
      <c r="Q3552" s="39" t="s">
        <v>207</v>
      </c>
      <c r="R3552" s="39">
        <v>9840</v>
      </c>
      <c r="S3552" s="1" t="str">
        <f>IF(OR(MONTH(L3552)=12, MONTH(L3552)&lt;=5), "Dry Season", "Wet Season")</f>
        <v>Dry Season</v>
      </c>
      <c r="T3552" s="1">
        <v>1</v>
      </c>
      <c r="U3552" s="1">
        <v>0</v>
      </c>
      <c r="V3552" s="1">
        <v>0</v>
      </c>
      <c r="W3552" s="2">
        <f>IF(ISNUMBER(SEARCH("N/A", X3552)), 0, 1)</f>
        <v>1</v>
      </c>
      <c r="X3552" s="1" t="s">
        <v>1174</v>
      </c>
      <c r="Y3552" s="1">
        <v>14.589843999999999</v>
      </c>
      <c r="Z3552" s="1">
        <v>121.060554</v>
      </c>
      <c r="AA3552" s="11" cm="1">
        <f t="array" ref="AA3552">IF(ISBLANK(Y3552), 0, VINCentyInvDistance(F3552,G3552,Y3552,Z3552))</f>
        <v>8432.5684339926629</v>
      </c>
      <c r="AB3552" s="1">
        <v>0</v>
      </c>
      <c r="AC3552" s="1">
        <v>7.6</v>
      </c>
      <c r="AD3552" s="1">
        <v>4.4000000000000004</v>
      </c>
      <c r="AE3552" s="1">
        <v>380</v>
      </c>
      <c r="AF3552" s="1">
        <v>1</v>
      </c>
      <c r="AG3552" s="1" t="s">
        <v>1180</v>
      </c>
      <c r="AH3552" s="1" t="s">
        <v>562</v>
      </c>
      <c r="AI3552" s="1" t="str">
        <f>TRIM(MID(SUBSTITUTE($H3552,",",REPT(" ",200)),(LEN($H3552)-LEN(SUBSTITUTE($H3552,",",""))-2)*200+1,200))</f>
        <v>Metro Manila</v>
      </c>
      <c r="AJ3552" s="1" t="s">
        <v>55</v>
      </c>
      <c r="AK3552" t="s">
        <v>12713</v>
      </c>
      <c r="AL3552" s="2">
        <v>0</v>
      </c>
      <c r="AM3552" s="1"/>
    </row>
    <row r="3553" spans="1:39" ht="12.75" customHeight="1">
      <c r="A3553" s="1"/>
      <c r="B3553" s="1" t="s">
        <v>12799</v>
      </c>
      <c r="C3553" s="1" t="s">
        <v>12800</v>
      </c>
      <c r="D3553" s="3" t="str">
        <f ca="1">IFERROR(__xludf.DUMMYFUNCTION("PROPER(REGEXEXTRACT(B3455, ""(?:https?:\/\/)?(?:www\.)?([a-zA-Z0-9-]+)\.""))"),"Skyscanner")</f>
        <v>Skyscanner</v>
      </c>
      <c r="E3553" s="1" t="s">
        <v>12711</v>
      </c>
      <c r="F3553" s="1">
        <v>14.572666999999999</v>
      </c>
      <c r="G3553" s="1">
        <v>120.984312</v>
      </c>
      <c r="H3553" s="1" t="s">
        <v>12798</v>
      </c>
      <c r="I3553" s="1" t="s">
        <v>50</v>
      </c>
      <c r="J3553" s="1">
        <f>IF(K3553="URBAN",1,IF(K3553="SUBURBAN",2,IF(K3553="RURAL",3,"")))</f>
        <v>1</v>
      </c>
      <c r="K3553" s="1" t="s">
        <v>42</v>
      </c>
      <c r="L3553" s="18">
        <v>46082</v>
      </c>
      <c r="M3553" s="49">
        <v>0.625</v>
      </c>
      <c r="N3553" s="18">
        <v>46083</v>
      </c>
      <c r="O3553" s="56">
        <v>0.5</v>
      </c>
      <c r="P3553" s="31" t="str">
        <f>TEXT($L3553, "dddd")</f>
        <v>Sunday</v>
      </c>
      <c r="Q3553" s="39" t="s">
        <v>1266</v>
      </c>
      <c r="R3553" s="39">
        <v>2470</v>
      </c>
      <c r="S3553" s="1" t="str">
        <f>IF(OR(MONTH(L3553)=12, MONTH(L3553)&lt;=5), "Dry Season", "Wet Season")</f>
        <v>Dry Season</v>
      </c>
      <c r="T3553" s="1">
        <v>1</v>
      </c>
      <c r="U3553" s="1">
        <v>1</v>
      </c>
      <c r="V3553" s="1">
        <v>1</v>
      </c>
      <c r="W3553" s="2">
        <f>IF(ISNUMBER(SEARCH("N/A", X3553)), 0, 1)</f>
        <v>0</v>
      </c>
      <c r="X3553" s="1" t="s">
        <v>44</v>
      </c>
      <c r="Y3553" s="1"/>
      <c r="Z3553" s="1"/>
      <c r="AA3553" s="11" cm="1">
        <f t="array" ref="AA3553">IF(ISBLANK(Y3553), 0, VINCentyInvDistance(F3553,G3553,Y3553,Z3553))</f>
        <v>0</v>
      </c>
      <c r="AB3553" s="1">
        <v>1</v>
      </c>
      <c r="AC3553" s="1">
        <v>9</v>
      </c>
      <c r="AD3553" s="1">
        <v>3.8</v>
      </c>
      <c r="AE3553" s="1">
        <v>2271</v>
      </c>
      <c r="AF3553" s="1">
        <v>1</v>
      </c>
      <c r="AG3553" s="1" t="s">
        <v>68</v>
      </c>
      <c r="AH3553" s="1" t="str">
        <f>TRIM(MID(SUBSTITUTE($H3553,",",REPT(" ",200)),(LEN($H3553)-LEN(SUBSTITUTE($H3553,",",""))-3)*200+1,200))</f>
        <v>Capital District</v>
      </c>
      <c r="AI3553" s="1" t="s">
        <v>54</v>
      </c>
      <c r="AJ3553" s="1" t="s">
        <v>55</v>
      </c>
      <c r="AK3553" t="s">
        <v>17507</v>
      </c>
      <c r="AL3553" s="1">
        <v>5</v>
      </c>
      <c r="AM3553" s="1" t="s">
        <v>12801</v>
      </c>
    </row>
    <row r="3554" spans="1:39" ht="12.75" customHeight="1">
      <c r="A3554" s="1"/>
      <c r="B3554" s="1" t="s">
        <v>12714</v>
      </c>
      <c r="C3554" s="1" t="s">
        <v>12802</v>
      </c>
      <c r="D3554" s="3" t="str">
        <f ca="1">IFERROR(__xludf.DUMMYFUNCTION("PROPER(REGEXEXTRACT(B3456, ""(?:https?:\/\/)?(?:www\.)?([a-zA-Z0-9-]+)\.""))"),"Skyscanner")</f>
        <v>Skyscanner</v>
      </c>
      <c r="E3554" s="1" t="s">
        <v>12803</v>
      </c>
      <c r="F3554" s="1">
        <v>14.6167</v>
      </c>
      <c r="G3554" s="1">
        <v>121.09953</v>
      </c>
      <c r="H3554" s="1" t="s">
        <v>12804</v>
      </c>
      <c r="I3554" s="1" t="s">
        <v>50</v>
      </c>
      <c r="J3554" s="1">
        <f>IF(K3554="URBAN",1,IF(K3554="SUBURBAN",2,IF(K3554="RURAL",3,"")))</f>
        <v>1</v>
      </c>
      <c r="K3554" s="1" t="s">
        <v>42</v>
      </c>
      <c r="L3554" s="18">
        <v>46082</v>
      </c>
      <c r="M3554" s="49">
        <v>0.58333333333333337</v>
      </c>
      <c r="N3554" s="18">
        <v>46083</v>
      </c>
      <c r="O3554" s="56">
        <v>0.5</v>
      </c>
      <c r="P3554" s="31" t="str">
        <f>TEXT($L3554, "dddd")</f>
        <v>Sunday</v>
      </c>
      <c r="Q3554" s="39" t="s">
        <v>111</v>
      </c>
      <c r="R3554" s="39">
        <v>3360</v>
      </c>
      <c r="S3554" s="1" t="str">
        <f>IF(OR(MONTH(L3554)=12, MONTH(L3554)&lt;=5), "Dry Season", "Wet Season")</f>
        <v>Dry Season</v>
      </c>
      <c r="T3554" s="1">
        <v>1</v>
      </c>
      <c r="U3554" s="1">
        <v>0</v>
      </c>
      <c r="V3554" s="1">
        <v>0</v>
      </c>
      <c r="W3554" s="2">
        <f>IF(ISNUMBER(SEARCH("N/A", X3554)), 0, 1)</f>
        <v>1</v>
      </c>
      <c r="X3554" s="1" t="s">
        <v>124</v>
      </c>
      <c r="Y3554" s="1">
        <v>14.5352172</v>
      </c>
      <c r="Z3554" s="1">
        <v>120.9819432</v>
      </c>
      <c r="AA3554" s="11" cm="1">
        <f t="array" ref="AA3554">IF(ISBLANK(Y3554), 0, VINCentyInvDistance(F3554,G3554,Y3554,Z3554))</f>
        <v>15551.15064955653</v>
      </c>
      <c r="AB3554" s="1">
        <v>1</v>
      </c>
      <c r="AC3554" s="1">
        <v>8.1999999999999993</v>
      </c>
      <c r="AD3554" s="1">
        <v>4.4000000000000004</v>
      </c>
      <c r="AE3554" s="1">
        <v>921</v>
      </c>
      <c r="AF3554" s="1">
        <v>1</v>
      </c>
      <c r="AG3554" s="1" t="s">
        <v>159</v>
      </c>
      <c r="AH3554" s="1" t="s">
        <v>160</v>
      </c>
      <c r="AI3554" s="1" t="str">
        <f>TRIM(MID(SUBSTITUTE($H3554,",",REPT(" ",200)),(LEN($H3554)-LEN(SUBSTITUTE($H3554,",",""))-2)*200+1,200))</f>
        <v>Calabarzon</v>
      </c>
      <c r="AJ3554" s="1" t="s">
        <v>55</v>
      </c>
      <c r="AK3554" t="s">
        <v>12718</v>
      </c>
      <c r="AL3554" s="2">
        <v>0</v>
      </c>
      <c r="AM3554" s="1"/>
    </row>
    <row r="3555" spans="1:39" ht="12.75" customHeight="1">
      <c r="A3555" s="1"/>
      <c r="B3555" s="1" t="s">
        <v>12809</v>
      </c>
      <c r="C3555" s="1" t="s">
        <v>12810</v>
      </c>
      <c r="D3555" s="3" t="str">
        <f ca="1">IFERROR(__xludf.DUMMYFUNCTION("PROPER(REGEXEXTRACT(B3458, ""(?:https?:\/\/)?(?:www\.)?([a-zA-Z0-9-]+)\.""))"),"Skyscanner")</f>
        <v>Skyscanner</v>
      </c>
      <c r="E3555" s="1" t="s">
        <v>12811</v>
      </c>
      <c r="F3555" s="1">
        <v>14.519500000000001</v>
      </c>
      <c r="G3555" s="1">
        <v>121.01809</v>
      </c>
      <c r="H3555" s="1" t="s">
        <v>12812</v>
      </c>
      <c r="I3555" s="1" t="s">
        <v>50</v>
      </c>
      <c r="J3555" s="1">
        <f>IF(K3555="URBAN",1,IF(K3555="SUBURBAN",2,IF(K3555="RURAL",3,"")))</f>
        <v>1</v>
      </c>
      <c r="K3555" s="1" t="s">
        <v>42</v>
      </c>
      <c r="L3555" s="18">
        <v>46082</v>
      </c>
      <c r="M3555" s="49">
        <v>0.625</v>
      </c>
      <c r="N3555" s="18">
        <v>46083</v>
      </c>
      <c r="O3555" s="56">
        <v>0.5</v>
      </c>
      <c r="P3555" s="31" t="str">
        <f>TEXT($L3555, "dddd")</f>
        <v>Sunday</v>
      </c>
      <c r="Q3555" s="39" t="s">
        <v>207</v>
      </c>
      <c r="R3555" s="39">
        <v>14801</v>
      </c>
      <c r="S3555" s="1" t="str">
        <f>IF(OR(MONTH(L3555)=12, MONTH(L3555)&lt;=5), "Dry Season", "Wet Season")</f>
        <v>Dry Season</v>
      </c>
      <c r="T3555" s="1">
        <v>1</v>
      </c>
      <c r="U3555" s="1">
        <v>0</v>
      </c>
      <c r="V3555" s="1">
        <v>1</v>
      </c>
      <c r="W3555" s="2">
        <f>IF(ISNUMBER(SEARCH("N/A", X3555)), 0, 1)</f>
        <v>1</v>
      </c>
      <c r="X3555" s="1" t="s">
        <v>124</v>
      </c>
      <c r="Y3555" s="1">
        <v>14.5352172</v>
      </c>
      <c r="Z3555" s="1">
        <v>120.9819432</v>
      </c>
      <c r="AA3555" s="11" cm="1">
        <f t="array" ref="AA3555">IF(ISBLANK(Y3555), 0, VINCentyInvDistance(F3555,G3555,Y3555,Z3555))</f>
        <v>4266.5091811589564</v>
      </c>
      <c r="AB3555" s="1">
        <v>1</v>
      </c>
      <c r="AC3555" s="1">
        <v>9</v>
      </c>
      <c r="AD3555" s="1">
        <v>4.5999999999999996</v>
      </c>
      <c r="AE3555" s="1">
        <v>3126</v>
      </c>
      <c r="AF3555" s="1">
        <v>1</v>
      </c>
      <c r="AG3555" s="1" t="s">
        <v>159</v>
      </c>
      <c r="AH3555" s="1" t="s">
        <v>160</v>
      </c>
      <c r="AI3555" s="1" t="str">
        <f>TRIM(MID(SUBSTITUTE($H3555,",",REPT(" ",200)),(LEN($H3555)-LEN(SUBSTITUTE($H3555,",",""))-2)*200+1,200))</f>
        <v>Metro Manila</v>
      </c>
      <c r="AJ3555" s="1" t="s">
        <v>55</v>
      </c>
      <c r="AK3555" t="s">
        <v>17509</v>
      </c>
      <c r="AL3555" s="2">
        <v>0</v>
      </c>
      <c r="AM3555" s="1"/>
    </row>
    <row r="3556" spans="1:39" ht="12.75" customHeight="1">
      <c r="A3556" s="1"/>
      <c r="B3556" s="1" t="s">
        <v>12813</v>
      </c>
      <c r="C3556" s="1" t="s">
        <v>12814</v>
      </c>
      <c r="D3556" s="3" t="str">
        <f ca="1">IFERROR(__xludf.DUMMYFUNCTION("PROPER(REGEXEXTRACT(B3459, ""(?:https?:\/\/)?(?:www\.)?([a-zA-Z0-9-]+)\.""))"),"Skyscanner")</f>
        <v>Skyscanner</v>
      </c>
      <c r="E3556" s="1" t="s">
        <v>12815</v>
      </c>
      <c r="F3556" s="1">
        <v>14.550922999999999</v>
      </c>
      <c r="G3556" s="1">
        <v>121.04687</v>
      </c>
      <c r="H3556" s="1" t="s">
        <v>12816</v>
      </c>
      <c r="I3556" s="1" t="s">
        <v>50</v>
      </c>
      <c r="J3556" s="1">
        <f>IF(K3556="URBAN",1,IF(K3556="SUBURBAN",2,IF(K3556="RURAL",3,"")))</f>
        <v>1</v>
      </c>
      <c r="K3556" s="1" t="s">
        <v>42</v>
      </c>
      <c r="L3556" s="18">
        <v>46082</v>
      </c>
      <c r="M3556" s="49">
        <v>0.625</v>
      </c>
      <c r="N3556" s="18">
        <v>46083</v>
      </c>
      <c r="O3556" s="56">
        <v>0.5</v>
      </c>
      <c r="P3556" s="31" t="str">
        <f>TEXT($L3556, "dddd")</f>
        <v>Sunday</v>
      </c>
      <c r="Q3556" s="39" t="s">
        <v>111</v>
      </c>
      <c r="R3556" s="39">
        <v>15274</v>
      </c>
      <c r="S3556" s="1" t="str">
        <f>IF(OR(MONTH(L3556)=12, MONTH(L3556)&lt;=5), "Dry Season", "Wet Season")</f>
        <v>Dry Season</v>
      </c>
      <c r="T3556" s="1">
        <v>1</v>
      </c>
      <c r="U3556" s="1">
        <v>1</v>
      </c>
      <c r="V3556" s="1">
        <v>0</v>
      </c>
      <c r="W3556" s="2">
        <f>IF(ISNUMBER(SEARCH("N/A", X3556)), 0, 1)</f>
        <v>1</v>
      </c>
      <c r="X3556" s="1" t="s">
        <v>124</v>
      </c>
      <c r="Y3556" s="1">
        <v>14.5352172</v>
      </c>
      <c r="Z3556" s="1">
        <v>120.9819432</v>
      </c>
      <c r="AA3556" s="11" cm="1">
        <f t="array" ref="AA3556">IF(ISBLANK(Y3556), 0, VINCentyInvDistance(F3556,G3556,Y3556,Z3556))</f>
        <v>7210.0648907898421</v>
      </c>
      <c r="AB3556" s="1">
        <v>1</v>
      </c>
      <c r="AC3556" s="1">
        <v>9.4</v>
      </c>
      <c r="AD3556" s="1">
        <v>4.5999999999999996</v>
      </c>
      <c r="AE3556" s="1">
        <v>438</v>
      </c>
      <c r="AF3556" s="1">
        <v>1</v>
      </c>
      <c r="AG3556" s="1" t="s">
        <v>159</v>
      </c>
      <c r="AH3556" s="1" t="s">
        <v>160</v>
      </c>
      <c r="AI3556" s="1" t="str">
        <f>TRIM(MID(SUBSTITUTE($H3556,",",REPT(" ",200)),(LEN($H3556)-LEN(SUBSTITUTE($H3556,",",""))-2)*200+1,200))</f>
        <v>Metro Manila</v>
      </c>
      <c r="AJ3556" s="1" t="s">
        <v>55</v>
      </c>
      <c r="AK3556" t="s">
        <v>17510</v>
      </c>
      <c r="AL3556" s="2">
        <v>0</v>
      </c>
      <c r="AM3556" s="1"/>
    </row>
    <row r="3557" spans="1:39" ht="12.75" customHeight="1">
      <c r="A3557" s="1"/>
      <c r="B3557" s="1" t="s">
        <v>12817</v>
      </c>
      <c r="C3557" s="1" t="s">
        <v>12818</v>
      </c>
      <c r="D3557" s="3" t="str">
        <f ca="1">IFERROR(__xludf.DUMMYFUNCTION("PROPER(REGEXEXTRACT(B3460, ""(?:https?:\/\/)?(?:www\.)?([a-zA-Z0-9-]+)\.""))"),"Skyscanner")</f>
        <v>Skyscanner</v>
      </c>
      <c r="E3557" s="1" t="s">
        <v>12716</v>
      </c>
      <c r="F3557" s="1">
        <v>13.951688000000001</v>
      </c>
      <c r="G3557" s="1">
        <v>121.165892</v>
      </c>
      <c r="H3557" s="1" t="s">
        <v>12717</v>
      </c>
      <c r="I3557" s="1" t="s">
        <v>50</v>
      </c>
      <c r="J3557" s="1">
        <f>IF(K3557="URBAN",1,IF(K3557="SUBURBAN",2,IF(K3557="RURAL",3,"")))</f>
        <v>1</v>
      </c>
      <c r="K3557" s="1" t="s">
        <v>42</v>
      </c>
      <c r="L3557" s="18">
        <v>46082</v>
      </c>
      <c r="M3557" s="49">
        <v>0.58333333333333337</v>
      </c>
      <c r="N3557" s="18">
        <v>46083</v>
      </c>
      <c r="O3557" s="56">
        <v>0.5</v>
      </c>
      <c r="P3557" s="31" t="str">
        <f>TEXT($L3557, "dddd")</f>
        <v>Sunday</v>
      </c>
      <c r="Q3557" s="39" t="s">
        <v>207</v>
      </c>
      <c r="R3557" s="39">
        <v>3668</v>
      </c>
      <c r="S3557" s="1" t="str">
        <f>IF(OR(MONTH(L3557)=12, MONTH(L3557)&lt;=5), "Dry Season", "Wet Season")</f>
        <v>Dry Season</v>
      </c>
      <c r="T3557" s="1">
        <v>1</v>
      </c>
      <c r="U3557" s="1">
        <v>0</v>
      </c>
      <c r="V3557" s="1">
        <v>1</v>
      </c>
      <c r="W3557" s="2">
        <f>IF(ISNUMBER(SEARCH("N/A", X3557)), 0, 1)</f>
        <v>1</v>
      </c>
      <c r="X3557" s="1" t="s">
        <v>2555</v>
      </c>
      <c r="Y3557" s="1">
        <v>14.5565479</v>
      </c>
      <c r="Z3557" s="1">
        <v>121.054103</v>
      </c>
      <c r="AA3557" s="11" cm="1">
        <f t="array" ref="AA3557">IF(ISBLANK(Y3557), 0, VINCentyInvDistance(F3557,G3557,Y3557,Z3557))</f>
        <v>68001.290686599299</v>
      </c>
      <c r="AB3557" s="1">
        <v>0</v>
      </c>
      <c r="AC3557" s="1">
        <v>9.6</v>
      </c>
      <c r="AD3557" s="1">
        <v>4.4000000000000004</v>
      </c>
      <c r="AE3557" s="1">
        <v>1369</v>
      </c>
      <c r="AF3557" s="1">
        <v>1</v>
      </c>
      <c r="AG3557" s="1" t="s">
        <v>2556</v>
      </c>
      <c r="AH3557" s="1" t="s">
        <v>2556</v>
      </c>
      <c r="AI3557" s="1" t="str">
        <f>TRIM(MID(SUBSTITUTE($H3557,",",REPT(" ",200)),(LEN($H3557)-LEN(SUBSTITUTE($H3557,",",""))-2)*200+1,200))</f>
        <v>Calabarzon</v>
      </c>
      <c r="AJ3557" s="1" t="s">
        <v>55</v>
      </c>
      <c r="AK3557" t="s">
        <v>17511</v>
      </c>
      <c r="AL3557" s="2">
        <v>0</v>
      </c>
      <c r="AM3557" s="1"/>
    </row>
    <row r="3558" spans="1:39" ht="12.75" customHeight="1">
      <c r="A3558" s="1"/>
      <c r="B3558" s="1" t="s">
        <v>12723</v>
      </c>
      <c r="C3558" s="1" t="s">
        <v>12820</v>
      </c>
      <c r="D3558" s="3" t="str">
        <f ca="1">IFERROR(__xludf.DUMMYFUNCTION("PROPER(REGEXEXTRACT(B3462, ""(?:https?:\/\/)?(?:www\.)?([a-zA-Z0-9-]+)\.""))"),"Skyscanner")</f>
        <v>Skyscanner</v>
      </c>
      <c r="E3558" s="1" t="s">
        <v>12523</v>
      </c>
      <c r="F3558" s="1">
        <v>14.535781</v>
      </c>
      <c r="G3558" s="1">
        <v>120.987995</v>
      </c>
      <c r="H3558" s="1" t="s">
        <v>12544</v>
      </c>
      <c r="I3558" s="1" t="s">
        <v>50</v>
      </c>
      <c r="J3558" s="1">
        <f>IF(K3558="URBAN",1,IF(K3558="SUBURBAN",2,IF(K3558="RURAL",3,"")))</f>
        <v>1</v>
      </c>
      <c r="K3558" s="1" t="s">
        <v>42</v>
      </c>
      <c r="L3558" s="18">
        <v>46082</v>
      </c>
      <c r="M3558" s="49">
        <v>0.58333333333333337</v>
      </c>
      <c r="N3558" s="18">
        <v>46083</v>
      </c>
      <c r="O3558" s="56">
        <v>0.5</v>
      </c>
      <c r="P3558" s="31" t="str">
        <f>TEXT($L3558, "dddd")</f>
        <v>Sunday</v>
      </c>
      <c r="Q3558" s="39" t="s">
        <v>207</v>
      </c>
      <c r="R3558" s="39">
        <v>4050</v>
      </c>
      <c r="S3558" s="1" t="str">
        <f>IF(OR(MONTH(L3558)=12, MONTH(L3558)&lt;=5), "Dry Season", "Wet Season")</f>
        <v>Dry Season</v>
      </c>
      <c r="T3558" s="1">
        <v>1</v>
      </c>
      <c r="U3558" s="1">
        <v>0</v>
      </c>
      <c r="V3558" s="1">
        <v>1</v>
      </c>
      <c r="W3558" s="2">
        <f>IF(ISNUMBER(SEARCH("N/A", X3558)), 0, 1)</f>
        <v>1</v>
      </c>
      <c r="X3558" s="1" t="s">
        <v>2500</v>
      </c>
      <c r="Y3558" s="1">
        <v>14.5530822</v>
      </c>
      <c r="Z3558" s="1">
        <v>121.021794</v>
      </c>
      <c r="AA3558" s="11" cm="1">
        <f t="array" ref="AA3558">IF(ISBLANK(Y3558), 0, VINCentyInvDistance(F3558,G3558,Y3558,Z3558))</f>
        <v>4115.0443815756034</v>
      </c>
      <c r="AB3558" s="1">
        <v>0</v>
      </c>
      <c r="AC3558" s="1">
        <v>8.8000000000000007</v>
      </c>
      <c r="AD3558" s="1">
        <v>4.4000000000000004</v>
      </c>
      <c r="AE3558" s="1">
        <v>6809</v>
      </c>
      <c r="AF3558" s="1">
        <v>1</v>
      </c>
      <c r="AG3558" s="1" t="s">
        <v>2501</v>
      </c>
      <c r="AH3558" s="1" t="s">
        <v>2501</v>
      </c>
      <c r="AI3558" s="1" t="str">
        <f>TRIM(MID(SUBSTITUTE($H3558,",",REPT(" ",200)),(LEN($H3558)-LEN(SUBSTITUTE($H3558,",",""))-2)*200+1,200))</f>
        <v>Metro Manila</v>
      </c>
      <c r="AJ3558" s="1" t="s">
        <v>55</v>
      </c>
      <c r="AK3558" t="s">
        <v>17496</v>
      </c>
      <c r="AL3558" s="2">
        <v>0</v>
      </c>
      <c r="AM3558" s="1"/>
    </row>
    <row r="3559" spans="1:39" ht="12.75" customHeight="1">
      <c r="A3559" s="1"/>
      <c r="B3559" s="1" t="s">
        <v>12525</v>
      </c>
      <c r="C3559" s="1" t="s">
        <v>12821</v>
      </c>
      <c r="D3559" s="3" t="str">
        <f ca="1">IFERROR(__xludf.DUMMYFUNCTION("PROPER(REGEXEXTRACT(B3463, ""(?:https?:\/\/)?(?:www\.)?([a-zA-Z0-9-]+)\.""))"),"Skyscanner")</f>
        <v>Skyscanner</v>
      </c>
      <c r="E3559" s="1" t="s">
        <v>12822</v>
      </c>
      <c r="F3559" s="1">
        <v>14.564672</v>
      </c>
      <c r="G3559" s="1">
        <v>121.02959</v>
      </c>
      <c r="H3559" s="1" t="s">
        <v>6745</v>
      </c>
      <c r="I3559" s="1" t="s">
        <v>50</v>
      </c>
      <c r="J3559" s="1">
        <f>IF(K3559="URBAN",1,IF(K3559="SUBURBAN",2,IF(K3559="RURAL",3,"")))</f>
        <v>1</v>
      </c>
      <c r="K3559" s="1" t="s">
        <v>42</v>
      </c>
      <c r="L3559" s="18">
        <v>46082</v>
      </c>
      <c r="M3559" s="49">
        <v>0.58333333333333337</v>
      </c>
      <c r="N3559" s="18">
        <v>46083</v>
      </c>
      <c r="O3559" s="56">
        <v>0.5</v>
      </c>
      <c r="P3559" s="31" t="str">
        <f>TEXT($L3559, "dddd")</f>
        <v>Sunday</v>
      </c>
      <c r="Q3559" s="39" t="s">
        <v>323</v>
      </c>
      <c r="R3559" s="39">
        <v>6283</v>
      </c>
      <c r="S3559" s="1" t="str">
        <f>IF(OR(MONTH(L3559)=12, MONTH(L3559)&lt;=5), "Dry Season", "Wet Season")</f>
        <v>Dry Season</v>
      </c>
      <c r="T3559" s="1">
        <v>1</v>
      </c>
      <c r="U3559" s="1">
        <v>0</v>
      </c>
      <c r="V3559" s="1">
        <v>1</v>
      </c>
      <c r="W3559" s="2">
        <f>IF(ISNUMBER(SEARCH("N/A", X3559)), 0, 1)</f>
        <v>1</v>
      </c>
      <c r="X3559" s="1" t="s">
        <v>124</v>
      </c>
      <c r="Y3559" s="1">
        <v>14.5352172</v>
      </c>
      <c r="Z3559" s="1">
        <v>120.9819432</v>
      </c>
      <c r="AA3559" s="11" cm="1">
        <f t="array" ref="AA3559">IF(ISBLANK(Y3559), 0, VINCentyInvDistance(F3559,G3559,Y3559,Z3559))</f>
        <v>6081.8856184554606</v>
      </c>
      <c r="AB3559" s="1">
        <v>0</v>
      </c>
      <c r="AC3559" s="1">
        <v>9.4</v>
      </c>
      <c r="AD3559" s="1">
        <v>4.5999999999999996</v>
      </c>
      <c r="AE3559" s="1">
        <v>4886</v>
      </c>
      <c r="AF3559" s="1">
        <v>1</v>
      </c>
      <c r="AG3559" s="1" t="s">
        <v>159</v>
      </c>
      <c r="AH3559" s="1" t="s">
        <v>160</v>
      </c>
      <c r="AI3559" s="1" t="str">
        <f>TRIM(MID(SUBSTITUTE($H3559,",",REPT(" ",200)),(LEN($H3559)-LEN(SUBSTITUTE($H3559,",",""))-2)*200+1,200))</f>
        <v>Metro Manila</v>
      </c>
      <c r="AJ3559" s="1" t="s">
        <v>55</v>
      </c>
      <c r="AK3559" t="s">
        <v>17482</v>
      </c>
      <c r="AL3559" s="2">
        <v>0</v>
      </c>
      <c r="AM3559" s="1"/>
    </row>
    <row r="3560" spans="1:39" ht="12.75" customHeight="1">
      <c r="A3560" s="1"/>
      <c r="B3560" s="1" t="s">
        <v>6746</v>
      </c>
      <c r="C3560" s="1" t="s">
        <v>12823</v>
      </c>
      <c r="D3560" s="3" t="str">
        <f ca="1">IFERROR(__xludf.DUMMYFUNCTION("PROPER(REGEXEXTRACT(B3464, ""(?:https?:\/\/)?(?:www\.)?([a-zA-Z0-9-]+)\.""))"),"Skyscanner")</f>
        <v>Skyscanner</v>
      </c>
      <c r="E3560" s="1" t="s">
        <v>12824</v>
      </c>
      <c r="F3560" s="1">
        <v>14.114185000000001</v>
      </c>
      <c r="G3560" s="1">
        <v>120.885937</v>
      </c>
      <c r="H3560" s="1" t="s">
        <v>12825</v>
      </c>
      <c r="I3560" s="1" t="s">
        <v>50</v>
      </c>
      <c r="J3560" s="1">
        <f>IF(K3560="URBAN",1,IF(K3560="SUBURBAN",2,IF(K3560="RURAL",3,"")))</f>
        <v>1</v>
      </c>
      <c r="K3560" s="1" t="s">
        <v>42</v>
      </c>
      <c r="L3560" s="18">
        <v>46082</v>
      </c>
      <c r="M3560" s="49">
        <v>0.58333333333333337</v>
      </c>
      <c r="N3560" s="18">
        <v>46083</v>
      </c>
      <c r="O3560" s="56">
        <v>0.5</v>
      </c>
      <c r="P3560" s="31" t="str">
        <f>TEXT($L3560, "dddd")</f>
        <v>Sunday</v>
      </c>
      <c r="Q3560" s="39" t="s">
        <v>61</v>
      </c>
      <c r="R3560" s="39">
        <v>9358</v>
      </c>
      <c r="S3560" s="1" t="str">
        <f>IF(OR(MONTH(L3560)=12, MONTH(L3560)&lt;=5), "Dry Season", "Wet Season")</f>
        <v>Dry Season</v>
      </c>
      <c r="T3560" s="1">
        <v>1</v>
      </c>
      <c r="U3560" s="1">
        <v>1</v>
      </c>
      <c r="V3560" s="1">
        <v>0</v>
      </c>
      <c r="W3560" s="2">
        <f>IF(ISNUMBER(SEARCH("N/A", X3560)), 0, 1)</f>
        <v>1</v>
      </c>
      <c r="X3560" s="1" t="s">
        <v>2500</v>
      </c>
      <c r="Y3560" s="1">
        <v>14.5530822</v>
      </c>
      <c r="Z3560" s="1">
        <v>121.021794</v>
      </c>
      <c r="AA3560" s="11" cm="1">
        <f t="array" ref="AA3560">IF(ISBLANK(Y3560), 0, VINCentyInvDistance(F3560,G3560,Y3560,Z3560))</f>
        <v>50723.999870962936</v>
      </c>
      <c r="AB3560" s="1">
        <v>0</v>
      </c>
      <c r="AC3560" s="1">
        <v>8.8000000000000007</v>
      </c>
      <c r="AD3560" s="1">
        <v>4.5999999999999996</v>
      </c>
      <c r="AE3560" s="1">
        <v>3657</v>
      </c>
      <c r="AF3560" s="1">
        <v>1</v>
      </c>
      <c r="AG3560" s="1" t="s">
        <v>2501</v>
      </c>
      <c r="AH3560" s="1" t="s">
        <v>2501</v>
      </c>
      <c r="AI3560" s="1" t="str">
        <f>TRIM(MID(SUBSTITUTE($H3560,",",REPT(" ",200)),(LEN($H3560)-LEN(SUBSTITUTE($H3560,",",""))-2)*200+1,200))</f>
        <v>Calabarzon</v>
      </c>
      <c r="AJ3560" s="1" t="s">
        <v>55</v>
      </c>
      <c r="AK3560" t="s">
        <v>17066</v>
      </c>
      <c r="AL3560" s="2">
        <v>0</v>
      </c>
      <c r="AM3560" s="1"/>
    </row>
    <row r="3561" spans="1:39" ht="12.75" customHeight="1">
      <c r="A3561" s="1"/>
      <c r="B3561" s="1" t="s">
        <v>12728</v>
      </c>
      <c r="C3561" s="1" t="s">
        <v>12830</v>
      </c>
      <c r="D3561" s="3" t="str">
        <f ca="1">IFERROR(__xludf.DUMMYFUNCTION("PROPER(REGEXEXTRACT(B3466, ""(?:https?:\/\/)?(?:www\.)?([a-zA-Z0-9-]+)\.""))"),"Skyscanner")</f>
        <v>Skyscanner</v>
      </c>
      <c r="E3561" s="1" t="s">
        <v>12831</v>
      </c>
      <c r="F3561" s="1">
        <v>14.573537</v>
      </c>
      <c r="G3561" s="1">
        <v>120.982747</v>
      </c>
      <c r="H3561" s="1" t="s">
        <v>12727</v>
      </c>
      <c r="I3561" s="1" t="s">
        <v>50</v>
      </c>
      <c r="J3561" s="1">
        <f>IF(K3561="URBAN",1,IF(K3561="SUBURBAN",2,IF(K3561="RURAL",3,"")))</f>
        <v>1</v>
      </c>
      <c r="K3561" s="1" t="s">
        <v>42</v>
      </c>
      <c r="L3561" s="18">
        <v>46082</v>
      </c>
      <c r="M3561" s="49">
        <v>0.58333333333333337</v>
      </c>
      <c r="N3561" s="18">
        <v>46083</v>
      </c>
      <c r="O3561" s="56">
        <v>0.5</v>
      </c>
      <c r="P3561" s="31" t="str">
        <f>TEXT($L3561, "dddd")</f>
        <v>Sunday</v>
      </c>
      <c r="Q3561" s="39" t="s">
        <v>207</v>
      </c>
      <c r="R3561" s="39">
        <v>4169</v>
      </c>
      <c r="S3561" s="1" t="str">
        <f>IF(OR(MONTH(L3561)=12, MONTH(L3561)&lt;=5), "Dry Season", "Wet Season")</f>
        <v>Dry Season</v>
      </c>
      <c r="T3561" s="1">
        <v>1</v>
      </c>
      <c r="U3561" s="1">
        <v>0</v>
      </c>
      <c r="V3561" s="1">
        <v>1</v>
      </c>
      <c r="W3561" s="2">
        <f>IF(ISNUMBER(SEARCH("N/A", X3561)), 0, 1)</f>
        <v>0</v>
      </c>
      <c r="X3561" s="1" t="s">
        <v>44</v>
      </c>
      <c r="Y3561" s="1"/>
      <c r="Z3561" s="1"/>
      <c r="AA3561" s="11" cm="1">
        <f t="array" ref="AA3561">IF(ISBLANK(Y3561), 0, VINCentyInvDistance(F3561,G3561,Y3561,Z3561))</f>
        <v>0</v>
      </c>
      <c r="AB3561" s="1">
        <v>1</v>
      </c>
      <c r="AC3561" s="1">
        <v>9</v>
      </c>
      <c r="AD3561" s="1">
        <v>4.5</v>
      </c>
      <c r="AE3561" s="1">
        <v>4560</v>
      </c>
      <c r="AF3561" s="1">
        <v>1</v>
      </c>
      <c r="AG3561" s="1" t="s">
        <v>68</v>
      </c>
      <c r="AH3561" s="1" t="str">
        <f>TRIM(MID(SUBSTITUTE($H3561,",",REPT(" ",200)),(LEN($H3561)-LEN(SUBSTITUTE($H3561,",",""))-3)*200+1,200))</f>
        <v>Capital District</v>
      </c>
      <c r="AI3561" s="1" t="s">
        <v>54</v>
      </c>
      <c r="AJ3561" s="1" t="s">
        <v>55</v>
      </c>
      <c r="AK3561" t="s">
        <v>17497</v>
      </c>
      <c r="AL3561" s="1">
        <v>5</v>
      </c>
      <c r="AM3561" s="1" t="s">
        <v>12731</v>
      </c>
    </row>
    <row r="3562" spans="1:39" ht="12.75" customHeight="1">
      <c r="A3562" s="1"/>
      <c r="B3562" s="1" t="s">
        <v>12832</v>
      </c>
      <c r="C3562" s="1" t="s">
        <v>12833</v>
      </c>
      <c r="D3562" s="3" t="str">
        <f ca="1">IFERROR(__xludf.DUMMYFUNCTION("PROPER(REGEXEXTRACT(B3467, ""(?:https?:\/\/)?(?:www\.)?([a-zA-Z0-9-]+)\.""))"),"Skyscanner")</f>
        <v>Skyscanner</v>
      </c>
      <c r="E3562" s="1" t="s">
        <v>12834</v>
      </c>
      <c r="F3562" s="1">
        <v>14.618228</v>
      </c>
      <c r="G3562" s="1">
        <v>120.98732</v>
      </c>
      <c r="H3562" s="1" t="s">
        <v>1168</v>
      </c>
      <c r="I3562" s="1" t="s">
        <v>50</v>
      </c>
      <c r="J3562" s="1">
        <f>IF(K3562="URBAN",1,IF(K3562="SUBURBAN",2,IF(K3562="RURAL",3,"")))</f>
        <v>1</v>
      </c>
      <c r="K3562" s="1" t="s">
        <v>42</v>
      </c>
      <c r="L3562" s="18">
        <v>46082</v>
      </c>
      <c r="M3562" s="49">
        <v>0.58333333333333337</v>
      </c>
      <c r="N3562" s="18">
        <v>46083</v>
      </c>
      <c r="O3562" s="56">
        <v>0.5</v>
      </c>
      <c r="P3562" s="31" t="str">
        <f>TEXT($L3562, "dddd")</f>
        <v>Sunday</v>
      </c>
      <c r="Q3562" s="39" t="s">
        <v>207</v>
      </c>
      <c r="R3562" s="39">
        <v>5071</v>
      </c>
      <c r="S3562" s="1" t="str">
        <f>IF(OR(MONTH(L3562)=12, MONTH(L3562)&lt;=5), "Dry Season", "Wet Season")</f>
        <v>Dry Season</v>
      </c>
      <c r="T3562" s="1">
        <v>1</v>
      </c>
      <c r="U3562" s="1">
        <v>0</v>
      </c>
      <c r="V3562" s="1">
        <v>1</v>
      </c>
      <c r="W3562" s="2">
        <f>IF(ISNUMBER(SEARCH("N/A", X3562)), 0, 1)</f>
        <v>1</v>
      </c>
      <c r="X3562" s="1" t="s">
        <v>124</v>
      </c>
      <c r="Y3562" s="1">
        <v>14.5352172</v>
      </c>
      <c r="Z3562" s="1">
        <v>120.9819432</v>
      </c>
      <c r="AA3562" s="11" cm="1">
        <f t="array" ref="AA3562">IF(ISBLANK(Y3562), 0, VINCentyInvDistance(F3562,G3562,Y3562,Z3562))</f>
        <v>9202.957347114645</v>
      </c>
      <c r="AB3562" s="1">
        <v>0</v>
      </c>
      <c r="AC3562" s="1">
        <v>9</v>
      </c>
      <c r="AD3562" s="1">
        <v>4.3</v>
      </c>
      <c r="AE3562" s="1">
        <v>1119</v>
      </c>
      <c r="AF3562" s="1">
        <v>1</v>
      </c>
      <c r="AG3562" s="1" t="s">
        <v>159</v>
      </c>
      <c r="AH3562" s="1" t="s">
        <v>160</v>
      </c>
      <c r="AI3562" s="1" t="str">
        <f>TRIM(MID(SUBSTITUTE($H3562,",",REPT(" ",200)),(LEN($H3562)-LEN(SUBSTITUTE($H3562,",",""))-2)*200+1,200))</f>
        <v>Metro Manila</v>
      </c>
      <c r="AJ3562" s="1" t="s">
        <v>55</v>
      </c>
      <c r="AK3562" t="s">
        <v>17512</v>
      </c>
      <c r="AL3562" s="2">
        <v>0</v>
      </c>
      <c r="AM3562" s="1"/>
    </row>
    <row r="3563" spans="1:39" ht="12.75" customHeight="1">
      <c r="A3563" s="1"/>
      <c r="B3563" s="1" t="s">
        <v>1165</v>
      </c>
      <c r="C3563" s="1" t="s">
        <v>12835</v>
      </c>
      <c r="D3563" s="3" t="str">
        <f ca="1">IFERROR(__xludf.DUMMYFUNCTION("PROPER(REGEXEXTRACT(B3468, ""(?:https?:\/\/)?(?:www\.)?([a-zA-Z0-9-]+)\.""))"),"Skyscanner")</f>
        <v>Skyscanner</v>
      </c>
      <c r="E3563" s="1" t="s">
        <v>12836</v>
      </c>
      <c r="F3563" s="1">
        <v>14.618228</v>
      </c>
      <c r="G3563" s="1">
        <v>120.98732</v>
      </c>
      <c r="H3563" s="1" t="s">
        <v>1168</v>
      </c>
      <c r="I3563" s="1" t="s">
        <v>50</v>
      </c>
      <c r="J3563" s="1">
        <f>IF(K3563="URBAN",1,IF(K3563="SUBURBAN",2,IF(K3563="RURAL",3,"")))</f>
        <v>1</v>
      </c>
      <c r="K3563" s="1" t="s">
        <v>42</v>
      </c>
      <c r="L3563" s="18">
        <v>46082</v>
      </c>
      <c r="M3563" s="49">
        <v>0.58333333333333337</v>
      </c>
      <c r="N3563" s="18">
        <v>46083</v>
      </c>
      <c r="O3563" s="56">
        <v>0.5</v>
      </c>
      <c r="P3563" s="31" t="str">
        <f>TEXT($L3563, "dddd")</f>
        <v>Sunday</v>
      </c>
      <c r="Q3563" s="39" t="s">
        <v>111</v>
      </c>
      <c r="R3563" s="39">
        <v>7252</v>
      </c>
      <c r="S3563" s="1" t="str">
        <f>IF(OR(MONTH(L3563)=12, MONTH(L3563)&lt;=5), "Dry Season", "Wet Season")</f>
        <v>Dry Season</v>
      </c>
      <c r="T3563" s="1">
        <v>1</v>
      </c>
      <c r="U3563" s="1">
        <v>1</v>
      </c>
      <c r="V3563" s="1">
        <v>0</v>
      </c>
      <c r="W3563" s="2">
        <f>IF(ISNUMBER(SEARCH("N/A", X3563)), 0, 1)</f>
        <v>0</v>
      </c>
      <c r="X3563" s="1" t="s">
        <v>44</v>
      </c>
      <c r="Y3563" s="1"/>
      <c r="Z3563" s="1"/>
      <c r="AA3563" s="11" cm="1">
        <f t="array" ref="AA3563">IF(ISBLANK(Y3563), 0, VINCentyInvDistance(F3563,G3563,Y3563,Z3563))</f>
        <v>0</v>
      </c>
      <c r="AB3563" s="1">
        <v>0</v>
      </c>
      <c r="AC3563" s="1">
        <v>8.1999999999999993</v>
      </c>
      <c r="AD3563" s="1">
        <v>4.5999999999999996</v>
      </c>
      <c r="AE3563" s="1">
        <v>363</v>
      </c>
      <c r="AF3563" s="1">
        <v>1</v>
      </c>
      <c r="AG3563" s="1" t="s">
        <v>68</v>
      </c>
      <c r="AH3563" s="1" t="str">
        <f>TRIM(MID(SUBSTITUTE($H3563,",",REPT(" ",200)),(LEN($H3563)-LEN(SUBSTITUTE($H3563,",",""))-3)*200+1,200))</f>
        <v>Capital District</v>
      </c>
      <c r="AI3563" s="1" t="s">
        <v>54</v>
      </c>
      <c r="AJ3563" s="1" t="s">
        <v>55</v>
      </c>
      <c r="AK3563" t="s">
        <v>16556</v>
      </c>
      <c r="AL3563" s="1">
        <v>4</v>
      </c>
      <c r="AM3563" s="1" t="s">
        <v>1169</v>
      </c>
    </row>
    <row r="3564" spans="1:39" ht="12.75" customHeight="1">
      <c r="A3564" s="1"/>
      <c r="B3564" s="1" t="s">
        <v>12837</v>
      </c>
      <c r="C3564" s="1" t="s">
        <v>12838</v>
      </c>
      <c r="D3564" s="3" t="str">
        <f ca="1">IFERROR(__xludf.DUMMYFUNCTION("PROPER(REGEXEXTRACT(B3469, ""(?:https?:\/\/)?(?:www\.)?([a-zA-Z0-9-]+)\.""))"),"Skyscanner")</f>
        <v>Skyscanner</v>
      </c>
      <c r="E3564" s="1" t="s">
        <v>12839</v>
      </c>
      <c r="F3564" s="1">
        <v>15.189909</v>
      </c>
      <c r="G3564" s="1">
        <v>120.539312</v>
      </c>
      <c r="H3564" s="1" t="s">
        <v>8740</v>
      </c>
      <c r="I3564" s="1" t="s">
        <v>50</v>
      </c>
      <c r="J3564" s="1">
        <f>IF(K3564="URBAN",1,IF(K3564="SUBURBAN",2,IF(K3564="RURAL",3,"")))</f>
        <v>1</v>
      </c>
      <c r="K3564" s="1" t="s">
        <v>42</v>
      </c>
      <c r="L3564" s="18">
        <v>46082</v>
      </c>
      <c r="M3564" s="49">
        <v>0.625</v>
      </c>
      <c r="N3564" s="18">
        <v>46083</v>
      </c>
      <c r="O3564" s="56">
        <v>0.5</v>
      </c>
      <c r="P3564" s="31" t="str">
        <f>TEXT($L3564, "dddd")</f>
        <v>Sunday</v>
      </c>
      <c r="Q3564" s="39" t="s">
        <v>207</v>
      </c>
      <c r="R3564" s="39">
        <v>8579</v>
      </c>
      <c r="S3564" s="1" t="str">
        <f>IF(OR(MONTH(L3564)=12, MONTH(L3564)&lt;=5), "Dry Season", "Wet Season")</f>
        <v>Dry Season</v>
      </c>
      <c r="T3564" s="1">
        <v>1</v>
      </c>
      <c r="U3564" s="1">
        <v>1</v>
      </c>
      <c r="V3564" s="1">
        <v>1</v>
      </c>
      <c r="W3564" s="2">
        <f>IF(ISNUMBER(SEARCH("N/A", X3564)), 0, 1)</f>
        <v>1</v>
      </c>
      <c r="X3564" s="1" t="s">
        <v>4921</v>
      </c>
      <c r="Y3564" s="1">
        <v>14.587324199999999</v>
      </c>
      <c r="Z3564" s="1">
        <v>121.1046393</v>
      </c>
      <c r="AA3564" s="11" cm="1">
        <f t="array" ref="AA3564">IF(ISBLANK(Y3564), 0, VINCentyInvDistance(F3564,G3564,Y3564,Z3564))</f>
        <v>90255.525404522064</v>
      </c>
      <c r="AB3564" s="1">
        <v>1</v>
      </c>
      <c r="AC3564" s="1">
        <v>9</v>
      </c>
      <c r="AD3564" s="1">
        <v>4.7</v>
      </c>
      <c r="AE3564" s="1">
        <v>565</v>
      </c>
      <c r="AF3564" s="1">
        <v>1</v>
      </c>
      <c r="AG3564" s="1" t="s">
        <v>6725</v>
      </c>
      <c r="AH3564" s="1" t="s">
        <v>6726</v>
      </c>
      <c r="AI3564" s="1" t="str">
        <f>TRIM(MID(SUBSTITUTE($H3564,",",REPT(" ",200)),(LEN($H3564)-LEN(SUBSTITUTE($H3564,",",""))-2)*200+1,200))</f>
        <v>Central Luzon</v>
      </c>
      <c r="AJ3564" s="1" t="s">
        <v>55</v>
      </c>
      <c r="AK3564" t="s">
        <v>17513</v>
      </c>
      <c r="AL3564" s="2">
        <v>0</v>
      </c>
      <c r="AM3564" s="1"/>
    </row>
    <row r="3565" spans="1:39" ht="12.75" customHeight="1">
      <c r="A3565" s="1"/>
      <c r="B3565" s="1" t="s">
        <v>12842</v>
      </c>
      <c r="C3565" s="1" t="s">
        <v>12843</v>
      </c>
      <c r="D3565" s="3" t="str">
        <f ca="1">IFERROR(__xludf.DUMMYFUNCTION("PROPER(REGEXEXTRACT(B3471, ""(?:https?:\/\/)?(?:www\.)?([a-zA-Z0-9-]+)\.""))"),"Skyscanner")</f>
        <v>Skyscanner</v>
      </c>
      <c r="E3565" s="1" t="s">
        <v>12844</v>
      </c>
      <c r="F3565" s="1">
        <v>14.53584</v>
      </c>
      <c r="G3565" s="1">
        <v>120.99396</v>
      </c>
      <c r="H3565" s="1" t="s">
        <v>12845</v>
      </c>
      <c r="I3565" s="1" t="s">
        <v>50</v>
      </c>
      <c r="J3565" s="1">
        <f>IF(K3565="URBAN",1,IF(K3565="SUBURBAN",2,IF(K3565="RURAL",3,"")))</f>
        <v>1</v>
      </c>
      <c r="K3565" s="1" t="s">
        <v>42</v>
      </c>
      <c r="L3565" s="18">
        <v>46082</v>
      </c>
      <c r="M3565" s="49">
        <v>0.625</v>
      </c>
      <c r="N3565" s="18">
        <v>46083</v>
      </c>
      <c r="O3565" s="56">
        <v>0.5</v>
      </c>
      <c r="P3565" s="31" t="str">
        <f>TEXT($L3565, "dddd")</f>
        <v>Sunday</v>
      </c>
      <c r="Q3565" s="39" t="s">
        <v>207</v>
      </c>
      <c r="R3565" s="39">
        <v>1939</v>
      </c>
      <c r="S3565" s="1" t="str">
        <f>IF(OR(MONTH(L3565)=12, MONTH(L3565)&lt;=5), "Dry Season", "Wet Season")</f>
        <v>Dry Season</v>
      </c>
      <c r="T3565" s="1">
        <v>1</v>
      </c>
      <c r="U3565" s="1">
        <v>0</v>
      </c>
      <c r="V3565" s="1">
        <v>0</v>
      </c>
      <c r="W3565" s="2">
        <f>IF(ISNUMBER(SEARCH("N/A", X3565)), 0, 1)</f>
        <v>1</v>
      </c>
      <c r="X3565" s="1" t="s">
        <v>1174</v>
      </c>
      <c r="Y3565" s="1">
        <v>14.589843999999999</v>
      </c>
      <c r="Z3565" s="1">
        <v>121.060554</v>
      </c>
      <c r="AA3565" s="11" cm="1">
        <f t="array" ref="AA3565">IF(ISBLANK(Y3565), 0, VINCentyInvDistance(F3565,G3565,Y3565,Z3565))</f>
        <v>9338.4466453719069</v>
      </c>
      <c r="AB3565" s="1">
        <v>0</v>
      </c>
      <c r="AC3565" s="1">
        <v>6.4</v>
      </c>
      <c r="AD3565" s="1">
        <v>4</v>
      </c>
      <c r="AE3565" s="1">
        <v>120</v>
      </c>
      <c r="AF3565" s="1">
        <v>1</v>
      </c>
      <c r="AG3565" s="1" t="s">
        <v>1180</v>
      </c>
      <c r="AH3565" s="1" t="s">
        <v>562</v>
      </c>
      <c r="AI3565" s="1" t="str">
        <f>TRIM(MID(SUBSTITUTE($H3565,",",REPT(" ",200)),(LEN($H3565)-LEN(SUBSTITUTE($H3565,",",""))-2)*200+1,200))</f>
        <v>Metro Manila</v>
      </c>
      <c r="AJ3565" s="1" t="s">
        <v>55</v>
      </c>
      <c r="AK3565" t="s">
        <v>17514</v>
      </c>
      <c r="AL3565" s="2">
        <v>0</v>
      </c>
      <c r="AM3565" s="1"/>
    </row>
    <row r="3566" spans="1:39" ht="12.75" customHeight="1">
      <c r="A3566" s="1"/>
      <c r="B3566" s="1" t="s">
        <v>12846</v>
      </c>
      <c r="C3566" s="1" t="s">
        <v>12847</v>
      </c>
      <c r="D3566" s="3" t="str">
        <f ca="1">IFERROR(__xludf.DUMMYFUNCTION("PROPER(REGEXEXTRACT(B3472, ""(?:https?:\/\/)?(?:www\.)?([a-zA-Z0-9-]+)\.""))"),"Skyscanner")</f>
        <v>Skyscanner</v>
      </c>
      <c r="E3566" s="1" t="s">
        <v>12848</v>
      </c>
      <c r="F3566" s="1">
        <v>14.475092</v>
      </c>
      <c r="G3566" s="1">
        <v>120.982778</v>
      </c>
      <c r="H3566" s="1" t="s">
        <v>12849</v>
      </c>
      <c r="I3566" s="1" t="s">
        <v>50</v>
      </c>
      <c r="J3566" s="1">
        <f>IF(K3566="URBAN",1,IF(K3566="SUBURBAN",2,IF(K3566="RURAL",3,"")))</f>
        <v>1</v>
      </c>
      <c r="K3566" s="1" t="s">
        <v>42</v>
      </c>
      <c r="L3566" s="18">
        <v>46082</v>
      </c>
      <c r="M3566" s="49">
        <v>0.58333333333333337</v>
      </c>
      <c r="N3566" s="18">
        <v>46083</v>
      </c>
      <c r="O3566" s="56">
        <v>0.5</v>
      </c>
      <c r="P3566" s="31" t="str">
        <f>TEXT($L3566, "dddd")</f>
        <v>Sunday</v>
      </c>
      <c r="Q3566" s="39" t="s">
        <v>531</v>
      </c>
      <c r="R3566" s="39">
        <v>2713</v>
      </c>
      <c r="S3566" s="1" t="str">
        <f>IF(OR(MONTH(L3566)=12, MONTH(L3566)&lt;=5), "Dry Season", "Wet Season")</f>
        <v>Dry Season</v>
      </c>
      <c r="T3566" s="1">
        <v>1</v>
      </c>
      <c r="U3566" s="1">
        <v>1</v>
      </c>
      <c r="V3566" s="1">
        <v>1</v>
      </c>
      <c r="W3566" s="2">
        <f>IF(ISNUMBER(SEARCH("N/A", X3566)), 0, 1)</f>
        <v>1</v>
      </c>
      <c r="X3566" s="1" t="s">
        <v>124</v>
      </c>
      <c r="Y3566" s="1">
        <v>14.5352172</v>
      </c>
      <c r="Z3566" s="1">
        <v>120.9819432</v>
      </c>
      <c r="AA3566" s="11" cm="1">
        <f t="array" ref="AA3566">IF(ISBLANK(Y3566), 0, VINCentyInvDistance(F3566,G3566,Y3566,Z3566))</f>
        <v>6653.0993019005928</v>
      </c>
      <c r="AB3566" s="1">
        <v>0</v>
      </c>
      <c r="AC3566" s="1">
        <v>7.4</v>
      </c>
      <c r="AD3566" s="1">
        <v>4.3</v>
      </c>
      <c r="AE3566" s="1">
        <v>205</v>
      </c>
      <c r="AF3566" s="1">
        <v>1</v>
      </c>
      <c r="AG3566" s="1" t="s">
        <v>159</v>
      </c>
      <c r="AH3566" s="1" t="s">
        <v>160</v>
      </c>
      <c r="AI3566" s="1" t="str">
        <f>TRIM(MID(SUBSTITUTE($H3566,",",REPT(" ",200)),(LEN($H3566)-LEN(SUBSTITUTE($H3566,",",""))-2)*200+1,200))</f>
        <v>Metro Manila</v>
      </c>
      <c r="AJ3566" s="1" t="s">
        <v>55</v>
      </c>
      <c r="AK3566" t="s">
        <v>17515</v>
      </c>
      <c r="AL3566" s="2">
        <v>0</v>
      </c>
      <c r="AM3566" s="1"/>
    </row>
    <row r="3567" spans="1:39" ht="12.75" customHeight="1">
      <c r="A3567" s="1"/>
      <c r="B3567" s="1" t="s">
        <v>12850</v>
      </c>
      <c r="C3567" s="1" t="s">
        <v>12851</v>
      </c>
      <c r="D3567" s="3" t="str">
        <f ca="1">IFERROR(__xludf.DUMMYFUNCTION("PROPER(REGEXEXTRACT(B3473, ""(?:https?:\/\/)?(?:www\.)?([a-zA-Z0-9-]+)\.""))"),"Skyscanner")</f>
        <v>Skyscanner</v>
      </c>
      <c r="E3567" s="1" t="s">
        <v>12491</v>
      </c>
      <c r="F3567" s="1">
        <v>14.577655</v>
      </c>
      <c r="G3567" s="1">
        <v>120.979527</v>
      </c>
      <c r="H3567" s="1" t="s">
        <v>12496</v>
      </c>
      <c r="I3567" s="1" t="s">
        <v>50</v>
      </c>
      <c r="J3567" s="1">
        <f>IF(K3567="URBAN",1,IF(K3567="SUBURBAN",2,IF(K3567="RURAL",3,"")))</f>
        <v>1</v>
      </c>
      <c r="K3567" s="1" t="s">
        <v>42</v>
      </c>
      <c r="L3567" s="18">
        <v>46082</v>
      </c>
      <c r="M3567" s="49">
        <v>0.625</v>
      </c>
      <c r="N3567" s="18">
        <v>46083</v>
      </c>
      <c r="O3567" s="56">
        <v>0.5</v>
      </c>
      <c r="P3567" s="31" t="str">
        <f>TEXT($L3567, "dddd")</f>
        <v>Sunday</v>
      </c>
      <c r="Q3567" s="39" t="s">
        <v>531</v>
      </c>
      <c r="R3567" s="39">
        <v>2713</v>
      </c>
      <c r="S3567" s="1" t="str">
        <f>IF(OR(MONTH(L3567)=12, MONTH(L3567)&lt;=5), "Dry Season", "Wet Season")</f>
        <v>Dry Season</v>
      </c>
      <c r="T3567" s="1">
        <v>1</v>
      </c>
      <c r="U3567" s="1">
        <v>1</v>
      </c>
      <c r="V3567" s="1">
        <v>0</v>
      </c>
      <c r="W3567" s="2">
        <f>IF(ISNUMBER(SEARCH("N/A", X3567)), 0, 1)</f>
        <v>1</v>
      </c>
      <c r="X3567" s="1" t="s">
        <v>503</v>
      </c>
      <c r="Y3567" s="1">
        <v>14.441086</v>
      </c>
      <c r="Z3567" s="1">
        <v>121.00094</v>
      </c>
      <c r="AA3567" s="11" cm="1">
        <f t="array" ref="AA3567">IF(ISBLANK(Y3567), 0, VINCentyInvDistance(F3567,G3567,Y3567,Z3567))</f>
        <v>15285.810408437008</v>
      </c>
      <c r="AB3567" s="1">
        <v>1</v>
      </c>
      <c r="AC3567" s="1">
        <v>8.8000000000000007</v>
      </c>
      <c r="AD3567" s="1">
        <v>4.3</v>
      </c>
      <c r="AE3567" s="1">
        <v>104</v>
      </c>
      <c r="AF3567" s="1">
        <v>1</v>
      </c>
      <c r="AG3567" s="1" t="s">
        <v>10137</v>
      </c>
      <c r="AH3567" s="1" t="s">
        <v>1730</v>
      </c>
      <c r="AI3567" s="1" t="str">
        <f>TRIM(MID(SUBSTITUTE($H3567,",",REPT(" ",200)),(LEN($H3567)-LEN(SUBSTITUTE($H3567,",",""))-2)*200+1,200))</f>
        <v>Metro Manila</v>
      </c>
      <c r="AJ3567" s="1" t="s">
        <v>55</v>
      </c>
      <c r="AK3567" t="s">
        <v>17516</v>
      </c>
      <c r="AL3567" s="2">
        <v>0</v>
      </c>
      <c r="AM3567" s="1"/>
    </row>
    <row r="3568" spans="1:39" ht="12.75" customHeight="1">
      <c r="A3568" s="1"/>
      <c r="B3568" s="1" t="s">
        <v>12493</v>
      </c>
      <c r="C3568" s="1" t="s">
        <v>12852</v>
      </c>
      <c r="D3568" s="3" t="str">
        <f ca="1">IFERROR(__xludf.DUMMYFUNCTION("PROPER(REGEXEXTRACT(B3474, ""(?:https?:\/\/)?(?:www\.)?([a-zA-Z0-9-]+)\.""))"),"Skyscanner")</f>
        <v>Skyscanner</v>
      </c>
      <c r="E3568" s="1" t="s">
        <v>12853</v>
      </c>
      <c r="F3568" s="1">
        <v>14.577655</v>
      </c>
      <c r="G3568" s="1">
        <v>120.979527</v>
      </c>
      <c r="H3568" s="1" t="s">
        <v>12496</v>
      </c>
      <c r="I3568" s="1" t="s">
        <v>50</v>
      </c>
      <c r="J3568" s="1">
        <f>IF(K3568="URBAN",1,IF(K3568="SUBURBAN",2,IF(K3568="RURAL",3,"")))</f>
        <v>1</v>
      </c>
      <c r="K3568" s="1" t="s">
        <v>42</v>
      </c>
      <c r="L3568" s="18">
        <v>46082</v>
      </c>
      <c r="M3568" s="49">
        <v>0.58333333333333337</v>
      </c>
      <c r="N3568" s="18">
        <v>46083</v>
      </c>
      <c r="O3568" s="56">
        <v>0.5</v>
      </c>
      <c r="P3568" s="31" t="str">
        <f>TEXT($L3568, "dddd")</f>
        <v>Sunday</v>
      </c>
      <c r="Q3568" s="39" t="s">
        <v>207</v>
      </c>
      <c r="R3568" s="39">
        <v>47298</v>
      </c>
      <c r="S3568" s="1" t="str">
        <f>IF(OR(MONTH(L3568)=12, MONTH(L3568)&lt;=5), "Dry Season", "Wet Season")</f>
        <v>Dry Season</v>
      </c>
      <c r="T3568" s="1">
        <v>1</v>
      </c>
      <c r="U3568" s="1">
        <v>0</v>
      </c>
      <c r="V3568" s="1">
        <v>1</v>
      </c>
      <c r="W3568" s="2">
        <f>IF(ISNUMBER(SEARCH("N/A", X3568)), 0, 1)</f>
        <v>0</v>
      </c>
      <c r="X3568" s="1" t="s">
        <v>44</v>
      </c>
      <c r="Y3568" s="1"/>
      <c r="Z3568" s="1"/>
      <c r="AA3568" s="11" cm="1">
        <f t="array" ref="AA3568">IF(ISBLANK(Y3568), 0, VINCentyInvDistance(F3568,G3568,Y3568,Z3568))</f>
        <v>0</v>
      </c>
      <c r="AB3568" s="1">
        <v>0</v>
      </c>
      <c r="AC3568" s="1">
        <v>8.8000000000000007</v>
      </c>
      <c r="AD3568" s="1">
        <v>4.0999999999999996</v>
      </c>
      <c r="AE3568" s="1">
        <v>988</v>
      </c>
      <c r="AF3568" s="1">
        <v>1</v>
      </c>
      <c r="AG3568" s="1" t="s">
        <v>68</v>
      </c>
      <c r="AH3568" s="1" t="str">
        <f>TRIM(MID(SUBSTITUTE($H3568,",",REPT(" ",200)),(LEN($H3568)-LEN(SUBSTITUTE($H3568,",",""))-3)*200+1,200))</f>
        <v>Capital District</v>
      </c>
      <c r="AI3568" s="1" t="s">
        <v>54</v>
      </c>
      <c r="AJ3568" s="1" t="s">
        <v>55</v>
      </c>
      <c r="AK3568" t="s">
        <v>12497</v>
      </c>
      <c r="AL3568" s="1">
        <v>3</v>
      </c>
      <c r="AM3568" s="1" t="s">
        <v>12498</v>
      </c>
    </row>
    <row r="3569" spans="1:39" ht="12.75" customHeight="1">
      <c r="A3569" s="1"/>
      <c r="B3569" s="1" t="s">
        <v>12854</v>
      </c>
      <c r="C3569" s="1" t="s">
        <v>12855</v>
      </c>
      <c r="D3569" s="3" t="str">
        <f ca="1">IFERROR(__xludf.DUMMYFUNCTION("PROPER(REGEXEXTRACT(B3475, ""(?:https?:\/\/)?(?:www\.)?([a-zA-Z0-9-]+)\.""))"),"Skyscanner")</f>
        <v>Skyscanner</v>
      </c>
      <c r="E3569" s="1" t="s">
        <v>12856</v>
      </c>
      <c r="F3569" s="1">
        <v>14.603754</v>
      </c>
      <c r="G3569" s="1">
        <v>120.97404899999999</v>
      </c>
      <c r="H3569" s="1" t="s">
        <v>12857</v>
      </c>
      <c r="I3569" s="1" t="s">
        <v>50</v>
      </c>
      <c r="J3569" s="1">
        <f>IF(K3569="URBAN",1,IF(K3569="SUBURBAN",2,IF(K3569="RURAL",3,"")))</f>
        <v>1</v>
      </c>
      <c r="K3569" s="1" t="s">
        <v>42</v>
      </c>
      <c r="L3569" s="18">
        <v>46082</v>
      </c>
      <c r="M3569" s="49">
        <v>0.625</v>
      </c>
      <c r="N3569" s="18">
        <v>46083</v>
      </c>
      <c r="O3569" s="56">
        <v>0.5</v>
      </c>
      <c r="P3569" s="31" t="str">
        <f>TEXT($L3569, "dddd")</f>
        <v>Sunday</v>
      </c>
      <c r="Q3569" s="39" t="s">
        <v>111</v>
      </c>
      <c r="R3569" s="39">
        <v>11200</v>
      </c>
      <c r="S3569" s="1" t="str">
        <f>IF(OR(MONTH(L3569)=12, MONTH(L3569)&lt;=5), "Dry Season", "Wet Season")</f>
        <v>Dry Season</v>
      </c>
      <c r="T3569" s="1">
        <v>1</v>
      </c>
      <c r="U3569" s="1">
        <v>0</v>
      </c>
      <c r="V3569" s="1">
        <v>0</v>
      </c>
      <c r="W3569" s="2">
        <f>IF(ISNUMBER(SEARCH("N/A", X3569)), 0, 1)</f>
        <v>0</v>
      </c>
      <c r="X3569" s="1" t="s">
        <v>44</v>
      </c>
      <c r="Y3569" s="1"/>
      <c r="Z3569" s="1"/>
      <c r="AA3569" s="11" cm="1">
        <f t="array" ref="AA3569">IF(ISBLANK(Y3569), 0, VINCentyInvDistance(F3569,G3569,Y3569,Z3569))</f>
        <v>0</v>
      </c>
      <c r="AB3569" s="1">
        <v>0</v>
      </c>
      <c r="AC3569" s="1">
        <v>9</v>
      </c>
      <c r="AD3569" s="1">
        <v>4.3</v>
      </c>
      <c r="AE3569" s="1">
        <v>497</v>
      </c>
      <c r="AF3569" s="1">
        <v>1</v>
      </c>
      <c r="AG3569" s="1" t="s">
        <v>68</v>
      </c>
      <c r="AH3569" s="1" t="str">
        <f>TRIM(MID(SUBSTITUTE($H3569,",",REPT(" ",200)),(LEN($H3569)-LEN(SUBSTITUTE($H3569,",",""))-3)*200+1,200))</f>
        <v>Capital District</v>
      </c>
      <c r="AI3569" s="1" t="s">
        <v>54</v>
      </c>
      <c r="AJ3569" s="1" t="s">
        <v>55</v>
      </c>
      <c r="AK3569" t="s">
        <v>17517</v>
      </c>
      <c r="AL3569" s="1">
        <v>3</v>
      </c>
      <c r="AM3569" s="1" t="s">
        <v>12858</v>
      </c>
    </row>
    <row r="3570" spans="1:39" ht="12.75" customHeight="1">
      <c r="A3570" s="1"/>
      <c r="B3570" s="1" t="s">
        <v>12859</v>
      </c>
      <c r="C3570" s="1" t="s">
        <v>12860</v>
      </c>
      <c r="D3570" s="3" t="str">
        <f ca="1">IFERROR(__xludf.DUMMYFUNCTION("PROPER(REGEXEXTRACT(B3476, ""(?:https?:\/\/)?(?:www\.)?([a-zA-Z0-9-]+)\.""))"),"Skyscanner")</f>
        <v>Skyscanner</v>
      </c>
      <c r="E3570" s="1" t="s">
        <v>10336</v>
      </c>
      <c r="F3570" s="1">
        <v>11.31254</v>
      </c>
      <c r="G3570" s="1">
        <v>119.42261000000001</v>
      </c>
      <c r="H3570" s="1" t="s">
        <v>10337</v>
      </c>
      <c r="I3570" s="1" t="s">
        <v>50</v>
      </c>
      <c r="J3570" s="1">
        <f>IF(K3570="URBAN",1,IF(K3570="SUBURBAN",2,IF(K3570="RURAL",3,"")))</f>
        <v>1</v>
      </c>
      <c r="K3570" s="1" t="s">
        <v>42</v>
      </c>
      <c r="L3570" s="18">
        <v>46082</v>
      </c>
      <c r="M3570" s="49">
        <v>0.58333333333333337</v>
      </c>
      <c r="N3570" s="18">
        <v>46083</v>
      </c>
      <c r="O3570" s="56">
        <v>0.5</v>
      </c>
      <c r="P3570" s="31" t="str">
        <f>TEXT($L3570, "dddd")</f>
        <v>Sunday</v>
      </c>
      <c r="Q3570" s="39" t="s">
        <v>1090</v>
      </c>
      <c r="R3570" s="39">
        <v>26987</v>
      </c>
      <c r="S3570" s="1" t="str">
        <f>IF(OR(MONTH(L3570)=12, MONTH(L3570)&lt;=5), "Dry Season", "Wet Season")</f>
        <v>Dry Season</v>
      </c>
      <c r="T3570" s="1">
        <v>1</v>
      </c>
      <c r="U3570" s="1">
        <v>0</v>
      </c>
      <c r="V3570" s="1">
        <v>1</v>
      </c>
      <c r="W3570" s="2">
        <f>IF(ISNUMBER(SEARCH("N/A", X3570)), 0, 1)</f>
        <v>1</v>
      </c>
      <c r="X3570" s="1" t="s">
        <v>2555</v>
      </c>
      <c r="Y3570" s="1">
        <v>14.5565479</v>
      </c>
      <c r="Z3570" s="1">
        <v>121.054103</v>
      </c>
      <c r="AA3570" s="11" cm="1">
        <f t="array" ref="AA3570">IF(ISBLANK(Y3570), 0, VINCentyInvDistance(F3570,G3570,Y3570,Z3570))</f>
        <v>400164.27294663386</v>
      </c>
      <c r="AB3570" s="1">
        <v>0</v>
      </c>
      <c r="AC3570" s="1">
        <v>9.4</v>
      </c>
      <c r="AD3570" s="1">
        <v>4.5</v>
      </c>
      <c r="AE3570" s="1">
        <v>190</v>
      </c>
      <c r="AF3570" s="1">
        <v>1</v>
      </c>
      <c r="AG3570" s="1" t="s">
        <v>2556</v>
      </c>
      <c r="AH3570" s="1" t="s">
        <v>2556</v>
      </c>
      <c r="AI3570" s="1" t="str">
        <f>TRIM(MID(SUBSTITUTE($H3570,",",REPT(" ",200)),(LEN($H3570)-LEN(SUBSTITUTE($H3570,",",""))-2)*200+1,200))</f>
        <v>Palawan</v>
      </c>
      <c r="AJ3570" s="1" t="s">
        <v>55</v>
      </c>
      <c r="AK3570" t="s">
        <v>17518</v>
      </c>
      <c r="AL3570" s="2">
        <v>0</v>
      </c>
      <c r="AM3570" s="1"/>
    </row>
    <row r="3571" spans="1:39" ht="12.75" customHeight="1">
      <c r="A3571" s="1"/>
      <c r="B3571" s="1" t="s">
        <v>12881</v>
      </c>
      <c r="C3571" s="1" t="s">
        <v>12882</v>
      </c>
      <c r="D3571" s="3" t="str">
        <f ca="1">IFERROR(__xludf.DUMMYFUNCTION("PROPER(REGEXEXTRACT(B3481, ""(?:https?:\/\/)?(?:www\.)?([a-zA-Z0-9-]+)\.""))"),"Skyscanner")</f>
        <v>Skyscanner</v>
      </c>
      <c r="E3571" s="1" t="s">
        <v>12883</v>
      </c>
      <c r="F3571" s="1">
        <v>10.272019999999999</v>
      </c>
      <c r="G3571" s="1">
        <v>123.88096</v>
      </c>
      <c r="H3571" s="1" t="s">
        <v>12884</v>
      </c>
      <c r="I3571" s="1" t="s">
        <v>50</v>
      </c>
      <c r="J3571" s="1">
        <f>IF(K3571="URBAN",1,IF(K3571="SUBURBAN",2,IF(K3571="RURAL",3,"")))</f>
        <v>1</v>
      </c>
      <c r="K3571" s="1" t="s">
        <v>42</v>
      </c>
      <c r="L3571" s="18">
        <v>46082</v>
      </c>
      <c r="M3571" s="49">
        <v>0.58333333333333337</v>
      </c>
      <c r="N3571" s="18">
        <v>46083</v>
      </c>
      <c r="O3571" s="56">
        <v>0.54166666666666663</v>
      </c>
      <c r="P3571" s="31" t="str">
        <f>TEXT($L3571, "dddd")</f>
        <v>Sunday</v>
      </c>
      <c r="Q3571" s="39" t="s">
        <v>531</v>
      </c>
      <c r="R3571" s="39">
        <v>9268</v>
      </c>
      <c r="S3571" s="1" t="str">
        <f>IF(OR(MONTH(L3571)=12, MONTH(L3571)&lt;=5), "Dry Season", "Wet Season")</f>
        <v>Dry Season</v>
      </c>
      <c r="T3571" s="1">
        <v>1</v>
      </c>
      <c r="U3571" s="1">
        <v>0</v>
      </c>
      <c r="V3571" s="1">
        <v>0</v>
      </c>
      <c r="W3571" s="2">
        <f>IF(ISNUMBER(SEARCH("N/A", X3571)), 0, 1)</f>
        <v>1</v>
      </c>
      <c r="X3571" s="1" t="s">
        <v>2500</v>
      </c>
      <c r="Y3571" s="1">
        <v>14.5530822</v>
      </c>
      <c r="Z3571" s="1">
        <v>121.021794</v>
      </c>
      <c r="AA3571" s="11" cm="1">
        <f t="array" ref="AA3571">IF(ISBLANK(Y3571), 0, VINCentyInvDistance(F3571,G3571,Y3571,Z3571))</f>
        <v>566475.16606691561</v>
      </c>
      <c r="AB3571" s="1">
        <v>0</v>
      </c>
      <c r="AC3571" s="1">
        <v>9</v>
      </c>
      <c r="AD3571" s="1">
        <v>4.2</v>
      </c>
      <c r="AE3571" s="1">
        <v>3523</v>
      </c>
      <c r="AF3571" s="1">
        <v>1</v>
      </c>
      <c r="AG3571" s="1" t="s">
        <v>2501</v>
      </c>
      <c r="AH3571" s="1" t="s">
        <v>2501</v>
      </c>
      <c r="AI3571" s="1" t="str">
        <f>TRIM(MID(SUBSTITUTE($H3571,",",REPT(" ",200)),(LEN($H3571)-LEN(SUBSTITUTE($H3571,",",""))-2)*200+1,200))</f>
        <v>Central Visayas</v>
      </c>
      <c r="AJ3571" s="1" t="s">
        <v>55</v>
      </c>
      <c r="AK3571" t="s">
        <v>17522</v>
      </c>
      <c r="AL3571" s="2">
        <v>0</v>
      </c>
      <c r="AM3571" s="1"/>
    </row>
    <row r="3572" spans="1:39" ht="12.75" customHeight="1">
      <c r="A3572" s="1"/>
      <c r="B3572" s="1" t="s">
        <v>12885</v>
      </c>
      <c r="C3572" s="1" t="s">
        <v>12886</v>
      </c>
      <c r="D3572" s="3" t="str">
        <f ca="1">IFERROR(__xludf.DUMMYFUNCTION("PROPER(REGEXEXTRACT(B3482, ""(?:https?:\/\/)?(?:www\.)?([a-zA-Z0-9-]+)\.""))"),"Skyscanner")</f>
        <v>Skyscanner</v>
      </c>
      <c r="E3572" s="1" t="s">
        <v>12887</v>
      </c>
      <c r="F3572" s="1">
        <v>10.272019999999999</v>
      </c>
      <c r="G3572" s="1">
        <v>123.88096</v>
      </c>
      <c r="H3572" s="1" t="s">
        <v>12884</v>
      </c>
      <c r="I3572" s="1" t="s">
        <v>2622</v>
      </c>
      <c r="J3572" s="1">
        <f>IF(K3572="URBAN",1,IF(K3572="SUBURBAN",2,IF(K3572="RURAL",3,"")))</f>
        <v>1</v>
      </c>
      <c r="K3572" s="1" t="s">
        <v>42</v>
      </c>
      <c r="L3572" s="18">
        <v>46082</v>
      </c>
      <c r="M3572" s="49">
        <v>0.625</v>
      </c>
      <c r="N3572" s="18">
        <v>46083</v>
      </c>
      <c r="O3572" s="56">
        <v>0.5</v>
      </c>
      <c r="P3572" s="31" t="str">
        <f>TEXT($L3572, "dddd")</f>
        <v>Sunday</v>
      </c>
      <c r="Q3572" s="39" t="s">
        <v>111</v>
      </c>
      <c r="R3572" s="39">
        <v>5580</v>
      </c>
      <c r="S3572" s="1" t="str">
        <f>IF(OR(MONTH(L3572)=12, MONTH(L3572)&lt;=5), "Dry Season", "Wet Season")</f>
        <v>Dry Season</v>
      </c>
      <c r="T3572" s="1">
        <v>1</v>
      </c>
      <c r="U3572" s="1">
        <v>0</v>
      </c>
      <c r="V3572" s="1">
        <v>1</v>
      </c>
      <c r="W3572" s="2">
        <f>IF(ISNUMBER(SEARCH("N/A", X3572)), 0, 1)</f>
        <v>0</v>
      </c>
      <c r="X3572" s="1" t="s">
        <v>44</v>
      </c>
      <c r="Y3572" s="1"/>
      <c r="Z3572" s="1"/>
      <c r="AA3572" s="11" cm="1">
        <f t="array" ref="AA3572">IF(ISBLANK(Y3572), 0, VINCentyInvDistance(F3572,G3572,Y3572,Z3572))</f>
        <v>0</v>
      </c>
      <c r="AB3572" s="1">
        <v>0</v>
      </c>
      <c r="AC3572" s="1">
        <v>9.6</v>
      </c>
      <c r="AD3572" s="1">
        <v>4.4000000000000004</v>
      </c>
      <c r="AE3572" s="1">
        <v>999</v>
      </c>
      <c r="AF3572" s="1">
        <v>1</v>
      </c>
      <c r="AG3572" s="1" t="s">
        <v>731</v>
      </c>
      <c r="AH3572" s="1" t="s">
        <v>731</v>
      </c>
      <c r="AI3572" s="1"/>
      <c r="AJ3572" s="1" t="s">
        <v>55</v>
      </c>
      <c r="AK3572" t="s">
        <v>17523</v>
      </c>
      <c r="AL3572" s="1">
        <v>5</v>
      </c>
      <c r="AM3572" s="1" t="s">
        <v>12888</v>
      </c>
    </row>
    <row r="3573" spans="1:39" ht="12.75" customHeight="1">
      <c r="A3573" s="1"/>
      <c r="B3573" s="1" t="s">
        <v>12889</v>
      </c>
      <c r="C3573" s="1" t="s">
        <v>12890</v>
      </c>
      <c r="D3573" s="3" t="str">
        <f ca="1">IFERROR(__xludf.DUMMYFUNCTION("PROPER(REGEXEXTRACT(B3483, ""(?:https?:\/\/)?(?:www\.)?([a-zA-Z0-9-]+)\.""))"),"Skyscanner")</f>
        <v>Skyscanner</v>
      </c>
      <c r="E3573" s="1" t="s">
        <v>12891</v>
      </c>
      <c r="F3573" s="1">
        <v>14.56127</v>
      </c>
      <c r="G3573" s="1">
        <v>121.05592</v>
      </c>
      <c r="H3573" s="1" t="s">
        <v>12892</v>
      </c>
      <c r="I3573" s="1" t="s">
        <v>50</v>
      </c>
      <c r="J3573" s="1">
        <f>IF(K3573="URBAN",1,IF(K3573="SUBURBAN",2,IF(K3573="RURAL",3,"")))</f>
        <v>1</v>
      </c>
      <c r="K3573" s="1" t="s">
        <v>42</v>
      </c>
      <c r="L3573" s="18">
        <v>46082</v>
      </c>
      <c r="M3573" s="49">
        <v>0.58333333333333337</v>
      </c>
      <c r="N3573" s="18">
        <v>46083</v>
      </c>
      <c r="O3573" s="56">
        <v>0.5</v>
      </c>
      <c r="P3573" s="31" t="str">
        <f>TEXT($L3573, "dddd")</f>
        <v>Sunday</v>
      </c>
      <c r="Q3573" s="39" t="s">
        <v>111</v>
      </c>
      <c r="R3573" s="39">
        <v>1704</v>
      </c>
      <c r="S3573" s="1" t="str">
        <f>IF(OR(MONTH(L3573)=12, MONTH(L3573)&lt;=5), "Dry Season", "Wet Season")</f>
        <v>Dry Season</v>
      </c>
      <c r="T3573" s="1">
        <v>1</v>
      </c>
      <c r="U3573" s="1">
        <v>1</v>
      </c>
      <c r="V3573" s="1">
        <v>0</v>
      </c>
      <c r="W3573" s="2">
        <f>IF(ISNUMBER(SEARCH("N/A", X3573)), 0, 1)</f>
        <v>1</v>
      </c>
      <c r="X3573" s="1" t="s">
        <v>4921</v>
      </c>
      <c r="Y3573" s="1">
        <v>14.587324199999999</v>
      </c>
      <c r="Z3573" s="1">
        <v>121.1046393</v>
      </c>
      <c r="AA3573" s="11" cm="1">
        <f t="array" ref="AA3573">IF(ISBLANK(Y3573), 0, VINCentyInvDistance(F3573,G3573,Y3573,Z3573))</f>
        <v>5989.3956398184901</v>
      </c>
      <c r="AB3573" s="1">
        <v>0</v>
      </c>
      <c r="AC3573" s="1">
        <v>9.6</v>
      </c>
      <c r="AD3573" s="1">
        <v>3.8</v>
      </c>
      <c r="AE3573" s="1">
        <v>1184</v>
      </c>
      <c r="AF3573" s="1">
        <v>1</v>
      </c>
      <c r="AG3573" s="1" t="s">
        <v>6725</v>
      </c>
      <c r="AH3573" s="1" t="s">
        <v>6726</v>
      </c>
      <c r="AI3573" s="1" t="str">
        <f>TRIM(MID(SUBSTITUTE($H3573,",",REPT(" ",200)),(LEN($H3573)-LEN(SUBSTITUTE($H3573,",",""))-2)*200+1,200))</f>
        <v>Metro Manila</v>
      </c>
      <c r="AJ3573" s="1" t="s">
        <v>55</v>
      </c>
      <c r="AK3573" t="s">
        <v>17524</v>
      </c>
      <c r="AL3573" s="2">
        <v>0</v>
      </c>
      <c r="AM3573" s="1"/>
    </row>
    <row r="3574" spans="1:39" ht="12.75" customHeight="1">
      <c r="A3574" s="1"/>
      <c r="B3574" s="1" t="s">
        <v>12893</v>
      </c>
      <c r="C3574" s="1" t="s">
        <v>12894</v>
      </c>
      <c r="D3574" s="3" t="str">
        <f ca="1">IFERROR(__xludf.DUMMYFUNCTION("PROPER(REGEXEXTRACT(B3484, ""(?:https?:\/\/)?(?:www\.)?([a-zA-Z0-9-]+)\.""))"),"Skyscanner")</f>
        <v>Skyscanner</v>
      </c>
      <c r="E3574" s="1" t="s">
        <v>12895</v>
      </c>
      <c r="F3574" s="1">
        <v>14.42764</v>
      </c>
      <c r="G3574" s="1">
        <v>121.02697999999999</v>
      </c>
      <c r="H3574" s="1" t="s">
        <v>12896</v>
      </c>
      <c r="I3574" s="1" t="s">
        <v>50</v>
      </c>
      <c r="J3574" s="1">
        <f>IF(K3574="URBAN",1,IF(K3574="SUBURBAN",2,IF(K3574="RURAL",3,"")))</f>
        <v>1</v>
      </c>
      <c r="K3574" s="1" t="s">
        <v>42</v>
      </c>
      <c r="L3574" s="18">
        <v>46082</v>
      </c>
      <c r="M3574" s="49">
        <v>0.625</v>
      </c>
      <c r="N3574" s="18">
        <v>46083</v>
      </c>
      <c r="O3574" s="56">
        <v>0.5</v>
      </c>
      <c r="P3574" s="31" t="str">
        <f>TEXT($L3574, "dddd")</f>
        <v>Sunday</v>
      </c>
      <c r="Q3574" s="39" t="s">
        <v>111</v>
      </c>
      <c r="R3574" s="39">
        <v>4690</v>
      </c>
      <c r="S3574" s="1" t="str">
        <f>IF(OR(MONTH(L3574)=12, MONTH(L3574)&lt;=5), "Dry Season", "Wet Season")</f>
        <v>Dry Season</v>
      </c>
      <c r="T3574" s="1">
        <v>1</v>
      </c>
      <c r="U3574" s="1">
        <v>1</v>
      </c>
      <c r="V3574" s="1">
        <v>0</v>
      </c>
      <c r="W3574" s="2">
        <f>IF(ISNUMBER(SEARCH("N/A", X3574)), 0, 1)</f>
        <v>1</v>
      </c>
      <c r="X3574" s="1" t="s">
        <v>2500</v>
      </c>
      <c r="Y3574" s="1">
        <v>14.5530822</v>
      </c>
      <c r="Z3574" s="1">
        <v>121.021794</v>
      </c>
      <c r="AA3574" s="11" cm="1">
        <f t="array" ref="AA3574">IF(ISBLANK(Y3574), 0, VINCentyInvDistance(F3574,G3574,Y3574,Z3574))</f>
        <v>13890.66006822654</v>
      </c>
      <c r="AB3574" s="1">
        <v>0</v>
      </c>
      <c r="AC3574" s="1">
        <v>8.1999999999999993</v>
      </c>
      <c r="AD3574" s="1">
        <v>4.3</v>
      </c>
      <c r="AE3574" s="1">
        <v>54</v>
      </c>
      <c r="AF3574" s="1">
        <v>1</v>
      </c>
      <c r="AG3574" s="1" t="s">
        <v>2501</v>
      </c>
      <c r="AH3574" s="1" t="s">
        <v>2501</v>
      </c>
      <c r="AI3574" s="1" t="str">
        <f>TRIM(MID(SUBSTITUTE($H3574,",",REPT(" ",200)),(LEN($H3574)-LEN(SUBSTITUTE($H3574,",",""))-2)*200+1,200))</f>
        <v>Metro Manila</v>
      </c>
      <c r="AJ3574" s="1" t="s">
        <v>55</v>
      </c>
      <c r="AK3574" t="s">
        <v>12897</v>
      </c>
      <c r="AL3574" s="2">
        <v>0</v>
      </c>
      <c r="AM3574" s="1"/>
    </row>
    <row r="3575" spans="1:39" ht="12.75" customHeight="1">
      <c r="A3575" s="1"/>
      <c r="B3575" s="1" t="s">
        <v>12898</v>
      </c>
      <c r="C3575" s="1" t="s">
        <v>12899</v>
      </c>
      <c r="D3575" s="3" t="str">
        <f ca="1">IFERROR(__xludf.DUMMYFUNCTION("PROPER(REGEXEXTRACT(B3485, ""(?:https?:\/\/)?(?:www\.)?([a-zA-Z0-9-]+)\.""))"),"Skyscanner")</f>
        <v>Skyscanner</v>
      </c>
      <c r="E3575" s="1" t="s">
        <v>12900</v>
      </c>
      <c r="F3575" s="1">
        <v>14.553518</v>
      </c>
      <c r="G3575" s="1">
        <v>121.049314</v>
      </c>
      <c r="H3575" s="1" t="s">
        <v>12901</v>
      </c>
      <c r="I3575" s="1" t="s">
        <v>50</v>
      </c>
      <c r="J3575" s="1">
        <f>IF(K3575="URBAN",1,IF(K3575="SUBURBAN",2,IF(K3575="RURAL",3,"")))</f>
        <v>1</v>
      </c>
      <c r="K3575" s="1" t="s">
        <v>42</v>
      </c>
      <c r="L3575" s="18">
        <v>46082</v>
      </c>
      <c r="M3575" s="49">
        <v>0.625</v>
      </c>
      <c r="N3575" s="18">
        <v>46083</v>
      </c>
      <c r="O3575" s="56">
        <v>0.5</v>
      </c>
      <c r="P3575" s="31" t="str">
        <f>TEXT($L3575, "dddd")</f>
        <v>Sunday</v>
      </c>
      <c r="Q3575" s="39" t="s">
        <v>111</v>
      </c>
      <c r="R3575" s="39">
        <v>7227</v>
      </c>
      <c r="S3575" s="1" t="str">
        <f>IF(OR(MONTH(L3575)=12, MONTH(L3575)&lt;=5), "Dry Season", "Wet Season")</f>
        <v>Dry Season</v>
      </c>
      <c r="T3575" s="1">
        <v>1</v>
      </c>
      <c r="U3575" s="1">
        <v>0</v>
      </c>
      <c r="V3575" s="1">
        <v>1</v>
      </c>
      <c r="W3575" s="2">
        <f>IF(ISNUMBER(SEARCH("N/A", X3575)), 0, 1)</f>
        <v>1</v>
      </c>
      <c r="X3575" s="1" t="s">
        <v>51</v>
      </c>
      <c r="Y3575" s="1">
        <v>14.417577</v>
      </c>
      <c r="Z3575" s="1">
        <v>121.0402756</v>
      </c>
      <c r="AA3575" s="11" cm="1">
        <f t="array" ref="AA3575">IF(ISBLANK(Y3575), 0, VINCentyInvDistance(F3575,G3575,Y3575,Z3575))</f>
        <v>15072.553824980565</v>
      </c>
      <c r="AB3575" s="1">
        <v>0</v>
      </c>
      <c r="AC3575" s="1">
        <v>8.8000000000000007</v>
      </c>
      <c r="AD3575" s="1">
        <v>4</v>
      </c>
      <c r="AE3575" s="1">
        <v>1762</v>
      </c>
      <c r="AF3575" s="1">
        <v>1</v>
      </c>
      <c r="AG3575" s="1" t="s">
        <v>52</v>
      </c>
      <c r="AH3575" s="1" t="s">
        <v>53</v>
      </c>
      <c r="AI3575" s="1" t="str">
        <f>TRIM(MID(SUBSTITUTE($H3575,",",REPT(" ",200)),(LEN($H3575)-LEN(SUBSTITUTE($H3575,",",""))-2)*200+1,200))</f>
        <v>Metro Manila</v>
      </c>
      <c r="AJ3575" s="1" t="s">
        <v>55</v>
      </c>
      <c r="AK3575" t="s">
        <v>17525</v>
      </c>
      <c r="AL3575" s="2">
        <v>0</v>
      </c>
      <c r="AM3575" s="1"/>
    </row>
    <row r="3576" spans="1:39" ht="12.75" customHeight="1">
      <c r="A3576" s="1"/>
      <c r="B3576" s="1" t="s">
        <v>12902</v>
      </c>
      <c r="C3576" s="1" t="s">
        <v>12903</v>
      </c>
      <c r="D3576" s="3" t="str">
        <f ca="1">IFERROR(__xludf.DUMMYFUNCTION("PROPER(REGEXEXTRACT(B3486, ""(?:https?:\/\/)?(?:www\.)?([a-zA-Z0-9-]+)\.""))"),"Skyscanner")</f>
        <v>Skyscanner</v>
      </c>
      <c r="E3576" s="1" t="s">
        <v>12904</v>
      </c>
      <c r="F3576" s="1">
        <v>14.55124</v>
      </c>
      <c r="G3576" s="1">
        <v>121.02288</v>
      </c>
      <c r="H3576" s="1" t="s">
        <v>12905</v>
      </c>
      <c r="I3576" s="1" t="s">
        <v>50</v>
      </c>
      <c r="J3576" s="1">
        <f>IF(K3576="URBAN",1,IF(K3576="SUBURBAN",2,IF(K3576="RURAL",3,"")))</f>
        <v>1</v>
      </c>
      <c r="K3576" s="1" t="s">
        <v>42</v>
      </c>
      <c r="L3576" s="18">
        <v>46082</v>
      </c>
      <c r="M3576" s="49">
        <v>0.58333333333333337</v>
      </c>
      <c r="N3576" s="18">
        <v>46083</v>
      </c>
      <c r="O3576" s="56">
        <v>0.45833333333333331</v>
      </c>
      <c r="P3576" s="31" t="str">
        <f>TEXT($L3576, "dddd")</f>
        <v>Sunday</v>
      </c>
      <c r="Q3576" s="39" t="s">
        <v>323</v>
      </c>
      <c r="R3576" s="39">
        <v>32545</v>
      </c>
      <c r="S3576" s="1" t="str">
        <f>IF(OR(MONTH(L3576)=12, MONTH(L3576)&lt;=5), "Dry Season", "Wet Season")</f>
        <v>Dry Season</v>
      </c>
      <c r="T3576" s="1">
        <v>1</v>
      </c>
      <c r="U3576" s="1">
        <v>1</v>
      </c>
      <c r="V3576" s="1">
        <v>0</v>
      </c>
      <c r="W3576" s="2">
        <f>IF(ISNUMBER(SEARCH("N/A", X3576)), 0, 1)</f>
        <v>1</v>
      </c>
      <c r="X3576" s="1" t="s">
        <v>2555</v>
      </c>
      <c r="Y3576" s="1">
        <v>14.5565479</v>
      </c>
      <c r="Z3576" s="1">
        <v>121.054103</v>
      </c>
      <c r="AA3576" s="11" cm="1">
        <f t="array" ref="AA3576">IF(ISBLANK(Y3576), 0, VINCentyInvDistance(F3576,G3576,Y3576,Z3576))</f>
        <v>3415.7759253616932</v>
      </c>
      <c r="AB3576" s="1">
        <v>0</v>
      </c>
      <c r="AC3576" s="1">
        <v>8.4</v>
      </c>
      <c r="AD3576" s="1">
        <v>4.7</v>
      </c>
      <c r="AE3576" s="1">
        <v>3905</v>
      </c>
      <c r="AF3576" s="1">
        <v>1</v>
      </c>
      <c r="AG3576" s="1" t="s">
        <v>2556</v>
      </c>
      <c r="AH3576" s="1" t="s">
        <v>2556</v>
      </c>
      <c r="AI3576" s="1" t="str">
        <f>TRIM(MID(SUBSTITUTE($H3576,",",REPT(" ",200)),(LEN($H3576)-LEN(SUBSTITUTE($H3576,",",""))-2)*200+1,200))</f>
        <v>Metro Manila</v>
      </c>
      <c r="AJ3576" s="1" t="s">
        <v>55</v>
      </c>
      <c r="AK3576" t="s">
        <v>17526</v>
      </c>
      <c r="AL3576" s="2">
        <v>0</v>
      </c>
      <c r="AM3576" s="1"/>
    </row>
    <row r="3577" spans="1:39" ht="12.75" customHeight="1">
      <c r="A3577" s="1"/>
      <c r="B3577" s="1" t="s">
        <v>12906</v>
      </c>
      <c r="C3577" s="1" t="s">
        <v>12907</v>
      </c>
      <c r="D3577" s="3" t="str">
        <f ca="1">IFERROR(__xludf.DUMMYFUNCTION("PROPER(REGEXEXTRACT(B3487, ""(?:https?:\/\/)?(?:www\.)?([a-zA-Z0-9-]+)\.""))"),"Skyscanner")</f>
        <v>Skyscanner</v>
      </c>
      <c r="E3577" s="1" t="s">
        <v>12908</v>
      </c>
      <c r="F3577" s="1">
        <v>14.57465</v>
      </c>
      <c r="G3577" s="1">
        <v>121.04897</v>
      </c>
      <c r="H3577" s="1" t="s">
        <v>12909</v>
      </c>
      <c r="I3577" s="1" t="s">
        <v>50</v>
      </c>
      <c r="J3577" s="1">
        <f>IF(K3577="URBAN",1,IF(K3577="SUBURBAN",2,IF(K3577="RURAL",3,"")))</f>
        <v>1</v>
      </c>
      <c r="K3577" s="1" t="s">
        <v>42</v>
      </c>
      <c r="L3577" s="18">
        <v>46082</v>
      </c>
      <c r="M3577" s="49">
        <v>0.625</v>
      </c>
      <c r="N3577" s="18">
        <v>46083</v>
      </c>
      <c r="O3577" s="56">
        <v>0.5</v>
      </c>
      <c r="P3577" s="31" t="str">
        <f>TEXT($L3577, "dddd")</f>
        <v>Sunday</v>
      </c>
      <c r="Q3577" s="39" t="s">
        <v>79</v>
      </c>
      <c r="R3577" s="39">
        <v>1458</v>
      </c>
      <c r="S3577" s="1" t="str">
        <f>IF(OR(MONTH(L3577)=12, MONTH(L3577)&lt;=5), "Dry Season", "Wet Season")</f>
        <v>Dry Season</v>
      </c>
      <c r="T3577" s="1">
        <v>1</v>
      </c>
      <c r="U3577" s="1">
        <v>1</v>
      </c>
      <c r="V3577" s="1">
        <v>0</v>
      </c>
      <c r="W3577" s="2">
        <f>IF(ISNUMBER(SEARCH("N/A", X3577)), 0, 1)</f>
        <v>1</v>
      </c>
      <c r="X3577" s="1" t="s">
        <v>2500</v>
      </c>
      <c r="Y3577" s="1">
        <v>14.5530822</v>
      </c>
      <c r="Z3577" s="1">
        <v>121.021794</v>
      </c>
      <c r="AA3577" s="11" cm="1">
        <f t="array" ref="AA3577">IF(ISBLANK(Y3577), 0, VINCentyInvDistance(F3577,G3577,Y3577,Z3577))</f>
        <v>3777.7762731969697</v>
      </c>
      <c r="AB3577" s="1">
        <v>0</v>
      </c>
      <c r="AC3577" s="1">
        <v>9.6</v>
      </c>
      <c r="AD3577" s="1">
        <v>4.8</v>
      </c>
      <c r="AE3577" s="1">
        <v>1218</v>
      </c>
      <c r="AF3577" s="1">
        <v>1</v>
      </c>
      <c r="AG3577" s="1" t="s">
        <v>2501</v>
      </c>
      <c r="AH3577" s="1" t="s">
        <v>2501</v>
      </c>
      <c r="AI3577" s="1" t="str">
        <f>TRIM(MID(SUBSTITUTE($H3577,",",REPT(" ",200)),(LEN($H3577)-LEN(SUBSTITUTE($H3577,",",""))-2)*200+1,200))</f>
        <v>Metro Manila</v>
      </c>
      <c r="AJ3577" s="1" t="s">
        <v>55</v>
      </c>
      <c r="AK3577" t="s">
        <v>17527</v>
      </c>
      <c r="AL3577" s="2">
        <v>0</v>
      </c>
      <c r="AM3577" s="1"/>
    </row>
    <row r="3578" spans="1:39" ht="12.75" customHeight="1">
      <c r="A3578" s="1"/>
      <c r="B3578" s="1" t="s">
        <v>12910</v>
      </c>
      <c r="C3578" s="1" t="s">
        <v>12911</v>
      </c>
      <c r="D3578" s="3" t="str">
        <f ca="1">IFERROR(__xludf.DUMMYFUNCTION("PROPER(REGEXEXTRACT(B3488, ""(?:https?:\/\/)?(?:www\.)?([a-zA-Z0-9-]+)\.""))"),"Booking")</f>
        <v>Booking</v>
      </c>
      <c r="E3578" s="1" t="s">
        <v>12912</v>
      </c>
      <c r="F3578" s="1">
        <v>14.523239999999999</v>
      </c>
      <c r="G3578" s="1">
        <v>121.0133</v>
      </c>
      <c r="H3578" s="1" t="s">
        <v>12913</v>
      </c>
      <c r="I3578" s="1" t="s">
        <v>50</v>
      </c>
      <c r="J3578" s="1">
        <f>IF(K3578="URBAN",1,IF(K3578="SUBURBAN",2,IF(K3578="RURAL",3,"")))</f>
        <v>1</v>
      </c>
      <c r="K3578" s="1" t="s">
        <v>42</v>
      </c>
      <c r="L3578" s="18">
        <v>46082</v>
      </c>
      <c r="M3578" s="49">
        <v>0.625</v>
      </c>
      <c r="N3578" s="18">
        <v>46083</v>
      </c>
      <c r="O3578" s="56">
        <v>0.5</v>
      </c>
      <c r="P3578" s="31" t="str">
        <f>TEXT($L3578, "dddd")</f>
        <v>Sunday</v>
      </c>
      <c r="Q3578" s="39" t="s">
        <v>67</v>
      </c>
      <c r="R3578" s="39">
        <v>3410</v>
      </c>
      <c r="S3578" s="1" t="str">
        <f>IF(OR(MONTH(L3578)=12, MONTH(L3578)&lt;=5), "Dry Season", "Wet Season")</f>
        <v>Dry Season</v>
      </c>
      <c r="T3578" s="1">
        <v>1</v>
      </c>
      <c r="U3578" s="1">
        <v>0</v>
      </c>
      <c r="V3578" s="1">
        <v>1</v>
      </c>
      <c r="W3578" s="2">
        <f>IF(ISNUMBER(SEARCH("N/A", X3578)), 0, 1)</f>
        <v>1</v>
      </c>
      <c r="X3578" s="1" t="s">
        <v>1613</v>
      </c>
      <c r="Y3578" s="1">
        <v>14.585597</v>
      </c>
      <c r="Z3578" s="1">
        <v>121.05717</v>
      </c>
      <c r="AA3578" s="11" cm="1">
        <f t="array" ref="AA3578">IF(ISBLANK(Y3578), 0, VINCentyInvDistance(F3578,G3578,Y3578,Z3578))</f>
        <v>8363.9233460641499</v>
      </c>
      <c r="AB3578" s="1">
        <v>0</v>
      </c>
      <c r="AC3578" s="1">
        <v>0</v>
      </c>
      <c r="AD3578" s="1">
        <v>0</v>
      </c>
      <c r="AE3578" s="1">
        <v>28</v>
      </c>
      <c r="AF3578" s="1">
        <v>1</v>
      </c>
      <c r="AG3578" s="1" t="s">
        <v>6849</v>
      </c>
      <c r="AH3578" s="1" t="s">
        <v>6850</v>
      </c>
      <c r="AI3578" s="1" t="str">
        <f>TRIM(MID(SUBSTITUTE($H3578,",",REPT(" ",200)),(LEN($H3578)-LEN(SUBSTITUTE($H3578,",",""))-2)*200+1,200))</f>
        <v>Metro Manila</v>
      </c>
      <c r="AJ3578" s="1" t="s">
        <v>55</v>
      </c>
      <c r="AL3578" s="2">
        <v>0</v>
      </c>
      <c r="AM3578" s="1"/>
    </row>
    <row r="3579" spans="1:39" ht="12.75" customHeight="1">
      <c r="A3579" s="1"/>
      <c r="B3579" s="1" t="s">
        <v>12914</v>
      </c>
      <c r="C3579" s="1" t="s">
        <v>12915</v>
      </c>
      <c r="D3579" s="3" t="str">
        <f ca="1">IFERROR(__xludf.DUMMYFUNCTION("PROPER(REGEXEXTRACT(B3489, ""(?:https?:\/\/)?(?:www\.)?([a-zA-Z0-9-]+)\.""))"),"Agoda")</f>
        <v>Agoda</v>
      </c>
      <c r="E3579" s="1" t="s">
        <v>12916</v>
      </c>
      <c r="F3579" s="1">
        <v>14.191169</v>
      </c>
      <c r="G3579" s="1">
        <v>120.600611</v>
      </c>
      <c r="H3579" s="1" t="s">
        <v>12917</v>
      </c>
      <c r="I3579" s="1" t="s">
        <v>50</v>
      </c>
      <c r="J3579" s="1">
        <f>IF(K3579="URBAN",1,IF(K3579="SUBURBAN",2,IF(K3579="RURAL",3,"")))</f>
        <v>1</v>
      </c>
      <c r="K3579" s="1" t="s">
        <v>42</v>
      </c>
      <c r="L3579" s="18">
        <v>46082</v>
      </c>
      <c r="M3579" s="49">
        <v>0.625</v>
      </c>
      <c r="N3579" s="18">
        <v>46083</v>
      </c>
      <c r="O3579" s="56">
        <v>0.5</v>
      </c>
      <c r="P3579" s="31" t="str">
        <f>TEXT($L3579, "dddd")</f>
        <v>Sunday</v>
      </c>
      <c r="Q3579" s="39" t="s">
        <v>111</v>
      </c>
      <c r="R3579" s="39">
        <v>6615</v>
      </c>
      <c r="S3579" s="1" t="str">
        <f>IF(OR(MONTH(L3579)=12, MONTH(L3579)&lt;=5), "Dry Season", "Wet Season")</f>
        <v>Dry Season</v>
      </c>
      <c r="T3579" s="1">
        <v>1</v>
      </c>
      <c r="U3579" s="1">
        <v>0</v>
      </c>
      <c r="V3579" s="1">
        <v>1</v>
      </c>
      <c r="W3579" s="2">
        <f>IF(ISNUMBER(SEARCH("N/A", X3579)), 0, 1)</f>
        <v>1</v>
      </c>
      <c r="X3579" s="1" t="s">
        <v>124</v>
      </c>
      <c r="Y3579" s="1">
        <v>14.5352172</v>
      </c>
      <c r="Z3579" s="1">
        <v>120.9819432</v>
      </c>
      <c r="AA3579" s="11" cm="1">
        <f t="array" ref="AA3579">IF(ISBLANK(Y3579), 0, VINCentyInvDistance(F3579,G3579,Y3579,Z3579))</f>
        <v>56043.105994780963</v>
      </c>
      <c r="AB3579" s="1">
        <v>0</v>
      </c>
      <c r="AC3579" s="1">
        <v>0</v>
      </c>
      <c r="AD3579" s="1">
        <v>0</v>
      </c>
      <c r="AE3579" s="1">
        <v>118</v>
      </c>
      <c r="AF3579" s="1">
        <v>1</v>
      </c>
      <c r="AG3579" s="1" t="s">
        <v>159</v>
      </c>
      <c r="AH3579" s="1" t="s">
        <v>160</v>
      </c>
      <c r="AI3579" s="1" t="str">
        <f>TRIM(MID(SUBSTITUTE($H3579,",",REPT(" ",200)),(LEN($H3579)-LEN(SUBSTITUTE($H3579,",",""))-2)*200+1,200))</f>
        <v>Calabarzon</v>
      </c>
      <c r="AJ3579" s="1" t="s">
        <v>55</v>
      </c>
      <c r="AL3579" s="2">
        <v>0</v>
      </c>
      <c r="AM3579" s="1"/>
    </row>
    <row r="3580" spans="1:39" ht="12.75" customHeight="1">
      <c r="A3580" s="1"/>
      <c r="B3580" s="1" t="s">
        <v>12924</v>
      </c>
      <c r="C3580" s="1" t="s">
        <v>12925</v>
      </c>
      <c r="D3580" s="3" t="str">
        <f ca="1">IFERROR(__xludf.DUMMYFUNCTION("PROPER(REGEXEXTRACT(B3492, ""(?:https?:\/\/)?(?:www\.)?([a-zA-Z0-9-]+)\.""))"),"Skyscanner")</f>
        <v>Skyscanner</v>
      </c>
      <c r="E3580" s="1" t="s">
        <v>12926</v>
      </c>
      <c r="F3580" s="1">
        <v>14.600042999999999</v>
      </c>
      <c r="G3580" s="1">
        <v>120.97504600000001</v>
      </c>
      <c r="H3580" s="1" t="s">
        <v>12927</v>
      </c>
      <c r="I3580" s="1" t="s">
        <v>50</v>
      </c>
      <c r="J3580" s="1">
        <f>IF(K3580="URBAN",1,IF(K3580="SUBURBAN",2,IF(K3580="RURAL",3,"")))</f>
        <v>1</v>
      </c>
      <c r="K3580" s="1" t="s">
        <v>42</v>
      </c>
      <c r="L3580" s="18">
        <v>46082</v>
      </c>
      <c r="M3580" s="49">
        <v>0.58333333333333337</v>
      </c>
      <c r="N3580" s="18">
        <v>46083</v>
      </c>
      <c r="O3580" s="56">
        <v>0.5</v>
      </c>
      <c r="P3580" s="31" t="str">
        <f>TEXT($L3580, "dddd")</f>
        <v>Sunday</v>
      </c>
      <c r="Q3580" s="39" t="s">
        <v>207</v>
      </c>
      <c r="R3580" s="39">
        <v>3662</v>
      </c>
      <c r="S3580" s="1" t="str">
        <f>IF(OR(MONTH(L3580)=12, MONTH(L3580)&lt;=5), "Dry Season", "Wet Season")</f>
        <v>Dry Season</v>
      </c>
      <c r="T3580" s="1">
        <v>1</v>
      </c>
      <c r="U3580" s="1">
        <v>0</v>
      </c>
      <c r="V3580" s="1">
        <v>0</v>
      </c>
      <c r="W3580" s="2">
        <f>IF(ISNUMBER(SEARCH("N/A", X3580)), 0, 1)</f>
        <v>0</v>
      </c>
      <c r="X3580" s="1" t="s">
        <v>44</v>
      </c>
      <c r="Y3580" s="1"/>
      <c r="Z3580" s="1"/>
      <c r="AA3580" s="11" cm="1">
        <f t="array" ref="AA3580">IF(ISBLANK(Y3580), 0, VINCentyInvDistance(F3580,G3580,Y3580,Z3580))</f>
        <v>0</v>
      </c>
      <c r="AB3580" s="1">
        <v>1</v>
      </c>
      <c r="AC3580" s="1">
        <v>8.6</v>
      </c>
      <c r="AD3580" s="1">
        <v>4.2</v>
      </c>
      <c r="AE3580" s="1">
        <v>506</v>
      </c>
      <c r="AF3580" s="1">
        <v>1</v>
      </c>
      <c r="AG3580" s="1" t="s">
        <v>68</v>
      </c>
      <c r="AH3580" s="1" t="str">
        <f>TRIM(MID(SUBSTITUTE($H3580,",",REPT(" ",200)),(LEN($H3580)-LEN(SUBSTITUTE($H3580,",",""))-3)*200+1,200))</f>
        <v>Capital District</v>
      </c>
      <c r="AI3580" s="1" t="s">
        <v>54</v>
      </c>
      <c r="AJ3580" s="1" t="s">
        <v>55</v>
      </c>
      <c r="AK3580" t="s">
        <v>17528</v>
      </c>
      <c r="AL3580" s="1">
        <v>4</v>
      </c>
      <c r="AM3580" s="1" t="s">
        <v>12928</v>
      </c>
    </row>
    <row r="3581" spans="1:39" ht="12.75" customHeight="1">
      <c r="A3581" s="1"/>
      <c r="B3581" s="1" t="s">
        <v>12931</v>
      </c>
      <c r="C3581" s="1" t="s">
        <v>12932</v>
      </c>
      <c r="D3581" s="3" t="str">
        <f ca="1">IFERROR(__xludf.DUMMYFUNCTION("PROPER(REGEXEXTRACT(B3494, ""(?:https?:\/\/)?(?:www\.)?([a-zA-Z0-9-]+)\.""))"),"Skyscanner")</f>
        <v>Skyscanner</v>
      </c>
      <c r="E3581" s="1" t="s">
        <v>12933</v>
      </c>
      <c r="F3581" s="1">
        <v>14.597719</v>
      </c>
      <c r="G3581" s="1">
        <v>121.017312</v>
      </c>
      <c r="H3581" s="1" t="s">
        <v>12934</v>
      </c>
      <c r="I3581" s="1" t="s">
        <v>50</v>
      </c>
      <c r="J3581" s="1">
        <f>IF(K3581="URBAN",1,IF(K3581="SUBURBAN",2,IF(K3581="RURAL",3,"")))</f>
        <v>1</v>
      </c>
      <c r="K3581" s="1" t="s">
        <v>42</v>
      </c>
      <c r="L3581" s="18">
        <v>46082</v>
      </c>
      <c r="M3581" s="49">
        <v>0.58333333333333337</v>
      </c>
      <c r="N3581" s="18">
        <v>46083</v>
      </c>
      <c r="O3581" s="56">
        <v>0.5</v>
      </c>
      <c r="P3581" s="31" t="str">
        <f>TEXT($L3581, "dddd")</f>
        <v>Sunday</v>
      </c>
      <c r="Q3581" s="39" t="s">
        <v>207</v>
      </c>
      <c r="R3581" s="39">
        <v>1289</v>
      </c>
      <c r="S3581" s="1" t="str">
        <f>IF(OR(MONTH(L3581)=12, MONTH(L3581)&lt;=5), "Dry Season", "Wet Season")</f>
        <v>Dry Season</v>
      </c>
      <c r="T3581" s="1">
        <v>1</v>
      </c>
      <c r="U3581" s="1">
        <v>0</v>
      </c>
      <c r="V3581" s="1">
        <v>1</v>
      </c>
      <c r="W3581" s="2">
        <f>IF(ISNUMBER(SEARCH("N/A", X3581)), 0, 1)</f>
        <v>1</v>
      </c>
      <c r="X3581" s="1" t="s">
        <v>1174</v>
      </c>
      <c r="Y3581" s="1">
        <v>14.589843999999999</v>
      </c>
      <c r="Z3581" s="1">
        <v>121.060554</v>
      </c>
      <c r="AA3581" s="11" cm="1">
        <f t="array" ref="AA3581">IF(ISBLANK(Y3581), 0, VINCentyInvDistance(F3581,G3581,Y3581,Z3581))</f>
        <v>4740.1332502051291</v>
      </c>
      <c r="AB3581" s="1">
        <v>0</v>
      </c>
      <c r="AC3581" s="1">
        <v>8</v>
      </c>
      <c r="AD3581" s="1">
        <v>4</v>
      </c>
      <c r="AE3581" s="1">
        <v>88</v>
      </c>
      <c r="AF3581" s="1">
        <v>1</v>
      </c>
      <c r="AG3581" s="1" t="s">
        <v>1180</v>
      </c>
      <c r="AH3581" s="1" t="s">
        <v>562</v>
      </c>
      <c r="AI3581" s="1" t="str">
        <f>TRIM(MID(SUBSTITUTE($H3581,",",REPT(" ",200)),(LEN($H3581)-LEN(SUBSTITUTE($H3581,",",""))-2)*200+1,200))</f>
        <v>Metro Manila</v>
      </c>
      <c r="AJ3581" s="1" t="s">
        <v>55</v>
      </c>
      <c r="AK3581" t="s">
        <v>12935</v>
      </c>
      <c r="AL3581" s="2">
        <v>0</v>
      </c>
      <c r="AM3581" s="1"/>
    </row>
    <row r="3582" spans="1:39" ht="12.75" customHeight="1">
      <c r="A3582" s="1"/>
      <c r="B3582" s="1" t="s">
        <v>12936</v>
      </c>
      <c r="C3582" s="1" t="s">
        <v>12937</v>
      </c>
      <c r="D3582" s="3" t="str">
        <f ca="1">IFERROR(__xludf.DUMMYFUNCTION("PROPER(REGEXEXTRACT(B3495, ""(?:https?:\/\/)?(?:www\.)?([a-zA-Z0-9-]+)\.""))"),"Skyscanner")</f>
        <v>Skyscanner</v>
      </c>
      <c r="E3582" s="1" t="s">
        <v>12938</v>
      </c>
      <c r="F3582" s="1">
        <v>14.597719</v>
      </c>
      <c r="G3582" s="1">
        <v>121.017312</v>
      </c>
      <c r="H3582" s="1" t="s">
        <v>12934</v>
      </c>
      <c r="I3582" s="1" t="s">
        <v>50</v>
      </c>
      <c r="J3582" s="1">
        <f>IF(K3582="URBAN",1,IF(K3582="SUBURBAN",2,IF(K3582="RURAL",3,"")))</f>
        <v>1</v>
      </c>
      <c r="K3582" s="1" t="s">
        <v>42</v>
      </c>
      <c r="L3582" s="18">
        <v>46082</v>
      </c>
      <c r="M3582" s="49">
        <v>0.58333333333333337</v>
      </c>
      <c r="N3582" s="18">
        <v>46083</v>
      </c>
      <c r="O3582" s="56">
        <v>0.5</v>
      </c>
      <c r="P3582" s="31" t="str">
        <f>TEXT($L3582, "dddd")</f>
        <v>Sunday</v>
      </c>
      <c r="Q3582" s="39" t="s">
        <v>111</v>
      </c>
      <c r="R3582" s="39">
        <v>1740</v>
      </c>
      <c r="S3582" s="1" t="str">
        <f>IF(OR(MONTH(L3582)=12, MONTH(L3582)&lt;=5), "Dry Season", "Wet Season")</f>
        <v>Dry Season</v>
      </c>
      <c r="T3582" s="1">
        <v>1</v>
      </c>
      <c r="U3582" s="1">
        <v>0</v>
      </c>
      <c r="V3582" s="1">
        <v>0</v>
      </c>
      <c r="W3582" s="2">
        <f>IF(ISNUMBER(SEARCH("N/A", X3582)), 0, 1)</f>
        <v>0</v>
      </c>
      <c r="X3582" s="1" t="s">
        <v>44</v>
      </c>
      <c r="Y3582" s="1"/>
      <c r="Z3582" s="1"/>
      <c r="AA3582" s="11" cm="1">
        <f t="array" ref="AA3582">IF(ISBLANK(Y3582), 0, VINCentyInvDistance(F3582,G3582,Y3582,Z3582))</f>
        <v>0</v>
      </c>
      <c r="AB3582" s="1">
        <v>0</v>
      </c>
      <c r="AC3582" s="1">
        <v>8</v>
      </c>
      <c r="AD3582" s="1">
        <v>4</v>
      </c>
      <c r="AE3582" s="1">
        <v>82</v>
      </c>
      <c r="AF3582" s="1">
        <v>1</v>
      </c>
      <c r="AG3582" s="1" t="s">
        <v>68</v>
      </c>
      <c r="AH3582" s="1" t="str">
        <f>TRIM(MID(SUBSTITUTE($H3582,",",REPT(" ",200)),(LEN($H3582)-LEN(SUBSTITUTE($H3582,",",""))-3)*200+1,200))</f>
        <v>Capital District</v>
      </c>
      <c r="AI3582" s="1" t="s">
        <v>54</v>
      </c>
      <c r="AJ3582" s="1" t="s">
        <v>55</v>
      </c>
      <c r="AK3582" t="s">
        <v>17529</v>
      </c>
      <c r="AL3582" s="1">
        <v>3</v>
      </c>
      <c r="AM3582" s="1" t="s">
        <v>12939</v>
      </c>
    </row>
    <row r="3583" spans="1:39" ht="12.75" customHeight="1">
      <c r="A3583" s="1"/>
      <c r="B3583" s="1" t="s">
        <v>12940</v>
      </c>
      <c r="C3583" s="1" t="s">
        <v>12941</v>
      </c>
      <c r="D3583" s="3" t="str">
        <f ca="1">IFERROR(__xludf.DUMMYFUNCTION("PROPER(REGEXEXTRACT(B3496, ""(?:https?:\/\/)?(?:www\.)?([a-zA-Z0-9-]+)\.""))"),"Skyscanner")</f>
        <v>Skyscanner</v>
      </c>
      <c r="E3583" s="1" t="s">
        <v>12942</v>
      </c>
      <c r="F3583" s="1">
        <v>14.605408000000001</v>
      </c>
      <c r="G3583" s="1">
        <v>120.98156299999999</v>
      </c>
      <c r="H3583" s="1" t="s">
        <v>12943</v>
      </c>
      <c r="I3583" s="1" t="s">
        <v>50</v>
      </c>
      <c r="J3583" s="1">
        <f>IF(K3583="URBAN",1,IF(K3583="SUBURBAN",2,IF(K3583="RURAL",3,"")))</f>
        <v>1</v>
      </c>
      <c r="K3583" s="1" t="s">
        <v>42</v>
      </c>
      <c r="L3583" s="18">
        <v>46082</v>
      </c>
      <c r="M3583" s="49">
        <v>0.58333333333333337</v>
      </c>
      <c r="N3583" s="18">
        <v>46083</v>
      </c>
      <c r="O3583" s="56">
        <v>0.5</v>
      </c>
      <c r="P3583" s="31" t="str">
        <f>TEXT($L3583, "dddd")</f>
        <v>Sunday</v>
      </c>
      <c r="Q3583" s="39" t="s">
        <v>61</v>
      </c>
      <c r="R3583" s="39">
        <v>6168</v>
      </c>
      <c r="S3583" s="1" t="str">
        <f>IF(OR(MONTH(L3583)=12, MONTH(L3583)&lt;=5), "Dry Season", "Wet Season")</f>
        <v>Dry Season</v>
      </c>
      <c r="T3583" s="1">
        <v>1</v>
      </c>
      <c r="U3583" s="1">
        <v>0</v>
      </c>
      <c r="V3583" s="1">
        <v>1</v>
      </c>
      <c r="W3583" s="2">
        <f>IF(ISNUMBER(SEARCH("N/A", X3583)), 0, 1)</f>
        <v>0</v>
      </c>
      <c r="X3583" s="1" t="s">
        <v>44</v>
      </c>
      <c r="Y3583" s="1"/>
      <c r="Z3583" s="1"/>
      <c r="AA3583" s="11" cm="1">
        <f t="array" ref="AA3583">IF(ISBLANK(Y3583), 0, VINCentyInvDistance(F3583,G3583,Y3583,Z3583))</f>
        <v>0</v>
      </c>
      <c r="AB3583" s="1">
        <v>0</v>
      </c>
      <c r="AC3583" s="1">
        <v>7.4</v>
      </c>
      <c r="AD3583" s="1">
        <v>4.7</v>
      </c>
      <c r="AE3583" s="1">
        <v>443</v>
      </c>
      <c r="AF3583" s="1">
        <v>1</v>
      </c>
      <c r="AG3583" s="1" t="s">
        <v>68</v>
      </c>
      <c r="AH3583" s="1" t="str">
        <f>TRIM(MID(SUBSTITUTE($H3583,",",REPT(" ",200)),(LEN($H3583)-LEN(SUBSTITUTE($H3583,",",""))-3)*200+1,200))</f>
        <v>Capital District</v>
      </c>
      <c r="AI3583" s="1" t="s">
        <v>54</v>
      </c>
      <c r="AJ3583" s="1" t="s">
        <v>55</v>
      </c>
      <c r="AK3583" t="s">
        <v>17530</v>
      </c>
      <c r="AL3583" s="1">
        <v>3</v>
      </c>
      <c r="AM3583" s="1" t="s">
        <v>12944</v>
      </c>
    </row>
    <row r="3584" spans="1:39" ht="12.75" customHeight="1">
      <c r="A3584" s="1"/>
      <c r="B3584" s="1" t="s">
        <v>12945</v>
      </c>
      <c r="C3584" s="1" t="s">
        <v>12946</v>
      </c>
      <c r="D3584" s="3" t="str">
        <f ca="1">IFERROR(__xludf.DUMMYFUNCTION("PROPER(REGEXEXTRACT(B3497, ""(?:https?:\/\/)?(?:www\.)?([a-zA-Z0-9-]+)\.""))"),"Skyscanner")</f>
        <v>Skyscanner</v>
      </c>
      <c r="E3584" s="1" t="s">
        <v>12947</v>
      </c>
      <c r="F3584" s="1">
        <v>11.95201</v>
      </c>
      <c r="G3584" s="1">
        <v>121.93039</v>
      </c>
      <c r="H3584" s="1" t="s">
        <v>12948</v>
      </c>
      <c r="I3584" s="1" t="s">
        <v>1211</v>
      </c>
      <c r="J3584" s="1">
        <f>IF(K3584="URBAN",1,IF(K3584="SUBURBAN",2,IF(K3584="RURAL",3,"")))</f>
        <v>1</v>
      </c>
      <c r="K3584" s="1" t="s">
        <v>42</v>
      </c>
      <c r="L3584" s="18">
        <v>46082</v>
      </c>
      <c r="M3584" s="49">
        <v>0.58333333333333337</v>
      </c>
      <c r="N3584" s="18">
        <v>46083</v>
      </c>
      <c r="O3584" s="56">
        <v>0.5</v>
      </c>
      <c r="P3584" s="31" t="str">
        <f>TEXT($L3584, "dddd")</f>
        <v>Sunday</v>
      </c>
      <c r="Q3584" s="39" t="s">
        <v>1090</v>
      </c>
      <c r="R3584" s="39">
        <v>7800</v>
      </c>
      <c r="S3584" s="1" t="str">
        <f>IF(OR(MONTH(L3584)=12, MONTH(L3584)&lt;=5), "Dry Season", "Wet Season")</f>
        <v>Dry Season</v>
      </c>
      <c r="T3584" s="1">
        <v>1</v>
      </c>
      <c r="U3584" s="1">
        <v>0</v>
      </c>
      <c r="V3584" s="1">
        <v>0</v>
      </c>
      <c r="W3584" s="2">
        <f>IF(ISNUMBER(SEARCH("N/A", X3584)), 0, 1)</f>
        <v>0</v>
      </c>
      <c r="X3584" s="1" t="s">
        <v>44</v>
      </c>
      <c r="Y3584" s="1"/>
      <c r="Z3584" s="1"/>
      <c r="AA3584" s="11" cm="1">
        <f t="array" ref="AA3584">IF(ISBLANK(Y3584), 0, VINCentyInvDistance(F3584,G3584,Y3584,Z3584))</f>
        <v>0</v>
      </c>
      <c r="AB3584" s="1">
        <v>0</v>
      </c>
      <c r="AC3584" s="1">
        <v>9.4</v>
      </c>
      <c r="AD3584" s="1">
        <v>4.5999999999999996</v>
      </c>
      <c r="AE3584" s="1">
        <v>1590</v>
      </c>
      <c r="AF3584" s="1">
        <v>1</v>
      </c>
      <c r="AG3584" s="1" t="s">
        <v>4814</v>
      </c>
      <c r="AH3584" s="1" t="s">
        <v>4815</v>
      </c>
      <c r="AI3584" s="1"/>
      <c r="AJ3584" s="1" t="s">
        <v>55</v>
      </c>
      <c r="AK3584" t="s">
        <v>12949</v>
      </c>
      <c r="AL3584" s="1">
        <v>4</v>
      </c>
      <c r="AM3584" s="1" t="s">
        <v>12950</v>
      </c>
    </row>
    <row r="3585" spans="1:39" ht="12.75" customHeight="1">
      <c r="A3585" s="1"/>
      <c r="B3585" s="1" t="s">
        <v>12968</v>
      </c>
      <c r="C3585" s="1" t="s">
        <v>12969</v>
      </c>
      <c r="D3585" s="3" t="str">
        <f ca="1">IFERROR(__xludf.DUMMYFUNCTION("PROPER(REGEXEXTRACT(B3502, ""(?:https?:\/\/)?(?:www\.)?([a-zA-Z0-9-]+)\.""))"),"Skyscanner")</f>
        <v>Skyscanner</v>
      </c>
      <c r="E3585" s="1" t="s">
        <v>12836</v>
      </c>
      <c r="F3585" s="1">
        <v>14.5649</v>
      </c>
      <c r="G3585" s="1">
        <v>120.98519</v>
      </c>
      <c r="H3585" s="1" t="s">
        <v>12967</v>
      </c>
      <c r="I3585" s="1" t="s">
        <v>50</v>
      </c>
      <c r="J3585" s="1">
        <f>IF(K3585="URBAN",1,IF(K3585="SUBURBAN",2,IF(K3585="RURAL",3,"")))</f>
        <v>1</v>
      </c>
      <c r="K3585" s="1" t="s">
        <v>42</v>
      </c>
      <c r="L3585" s="18">
        <v>46082</v>
      </c>
      <c r="M3585" s="49">
        <v>0.58333333333333337</v>
      </c>
      <c r="N3585" s="18">
        <v>46083</v>
      </c>
      <c r="O3585" s="56">
        <v>0.5</v>
      </c>
      <c r="P3585" s="31" t="str">
        <f>TEXT($L3585, "dddd")</f>
        <v>Sunday</v>
      </c>
      <c r="Q3585" s="39" t="s">
        <v>207</v>
      </c>
      <c r="R3585" s="39">
        <v>5294</v>
      </c>
      <c r="S3585" s="1" t="str">
        <f>IF(OR(MONTH(L3585)=12, MONTH(L3585)&lt;=5), "Dry Season", "Wet Season")</f>
        <v>Dry Season</v>
      </c>
      <c r="T3585" s="1">
        <v>1</v>
      </c>
      <c r="U3585" s="1">
        <v>0</v>
      </c>
      <c r="V3585" s="1">
        <v>0</v>
      </c>
      <c r="W3585" s="2">
        <f>IF(ISNUMBER(SEARCH("N/A", X3585)), 0, 1)</f>
        <v>0</v>
      </c>
      <c r="X3585" s="1" t="s">
        <v>44</v>
      </c>
      <c r="Y3585" s="1"/>
      <c r="Z3585" s="1"/>
      <c r="AA3585" s="11" cm="1">
        <f t="array" ref="AA3585">IF(ISBLANK(Y3585), 0, VINCentyInvDistance(F3585,G3585,Y3585,Z3585))</f>
        <v>0</v>
      </c>
      <c r="AB3585" s="1">
        <v>0</v>
      </c>
      <c r="AC3585" s="1">
        <v>6.6</v>
      </c>
      <c r="AD3585" s="1">
        <v>4.3</v>
      </c>
      <c r="AE3585" s="1">
        <v>133</v>
      </c>
      <c r="AF3585" s="1">
        <v>1</v>
      </c>
      <c r="AG3585" s="1" t="s">
        <v>68</v>
      </c>
      <c r="AH3585" s="1" t="str">
        <f>TRIM(MID(SUBSTITUTE($H3585,",",REPT(" ",200)),(LEN($H3585)-LEN(SUBSTITUTE($H3585,",",""))-3)*200+1,200))</f>
        <v>Capital District</v>
      </c>
      <c r="AI3585" s="1" t="s">
        <v>54</v>
      </c>
      <c r="AJ3585" s="1" t="s">
        <v>55</v>
      </c>
      <c r="AK3585" t="s">
        <v>17533</v>
      </c>
      <c r="AL3585" s="1">
        <v>1</v>
      </c>
      <c r="AM3585" s="1" t="s">
        <v>12970</v>
      </c>
    </row>
    <row r="3586" spans="1:39" ht="12.75" customHeight="1">
      <c r="A3586" s="1"/>
      <c r="B3586" s="1" t="s">
        <v>12837</v>
      </c>
      <c r="C3586" s="1" t="s">
        <v>12971</v>
      </c>
      <c r="D3586" s="3" t="str">
        <f ca="1">IFERROR(__xludf.DUMMYFUNCTION("PROPER(REGEXEXTRACT(B3503, ""(?:https?:\/\/)?(?:www\.)?([a-zA-Z0-9-]+)\.""))"),"Skyscanner")</f>
        <v>Skyscanner</v>
      </c>
      <c r="E3586" s="1" t="s">
        <v>12972</v>
      </c>
      <c r="F3586" s="1">
        <v>14.560072</v>
      </c>
      <c r="G3586" s="1">
        <v>121.024247</v>
      </c>
      <c r="H3586" s="1" t="s">
        <v>12973</v>
      </c>
      <c r="I3586" s="1" t="s">
        <v>50</v>
      </c>
      <c r="J3586" s="1">
        <f>IF(K3586="URBAN",1,IF(K3586="SUBURBAN",2,IF(K3586="RURAL",3,"")))</f>
        <v>1</v>
      </c>
      <c r="K3586" s="1" t="s">
        <v>42</v>
      </c>
      <c r="L3586" s="18">
        <v>46082</v>
      </c>
      <c r="M3586" s="49">
        <v>0.625</v>
      </c>
      <c r="N3586" s="18">
        <v>46083</v>
      </c>
      <c r="O3586" s="56">
        <v>0.5</v>
      </c>
      <c r="P3586" s="31" t="str">
        <f>TEXT($L3586, "dddd")</f>
        <v>Sunday</v>
      </c>
      <c r="Q3586" s="39" t="s">
        <v>67</v>
      </c>
      <c r="R3586" s="39">
        <v>4971.6400000000003</v>
      </c>
      <c r="S3586" s="1" t="str">
        <f>IF(OR(MONTH(L3586)=12, MONTH(L3586)&lt;=5), "Dry Season", "Wet Season")</f>
        <v>Dry Season</v>
      </c>
      <c r="T3586" s="1">
        <v>1</v>
      </c>
      <c r="U3586" s="1">
        <v>0</v>
      </c>
      <c r="V3586" s="1">
        <v>0</v>
      </c>
      <c r="W3586" s="2">
        <f>IF(ISNUMBER(SEARCH("N/A", X3586)), 0, 1)</f>
        <v>1</v>
      </c>
      <c r="X3586" s="1" t="s">
        <v>4921</v>
      </c>
      <c r="Y3586" s="1">
        <v>14.587324199999999</v>
      </c>
      <c r="Z3586" s="1">
        <v>121.1046393</v>
      </c>
      <c r="AA3586" s="11" cm="1">
        <f t="array" ref="AA3586">IF(ISBLANK(Y3586), 0, VINCentyInvDistance(F3586,G3586,Y3586,Z3586))</f>
        <v>9172.8828929384599</v>
      </c>
      <c r="AB3586" s="1">
        <v>1</v>
      </c>
      <c r="AC3586" s="1">
        <v>9</v>
      </c>
      <c r="AD3586" s="1">
        <v>4.4000000000000004</v>
      </c>
      <c r="AE3586" s="1">
        <v>565</v>
      </c>
      <c r="AF3586" s="1">
        <v>1</v>
      </c>
      <c r="AG3586" s="1" t="s">
        <v>6725</v>
      </c>
      <c r="AH3586" s="1" t="s">
        <v>6726</v>
      </c>
      <c r="AI3586" s="1" t="str">
        <f>TRIM(MID(SUBSTITUTE($H3586,",",REPT(" ",200)),(LEN($H3586)-LEN(SUBSTITUTE($H3586,",",""))-2)*200+1,200))</f>
        <v>Metro Manila</v>
      </c>
      <c r="AJ3586" s="1" t="s">
        <v>55</v>
      </c>
      <c r="AK3586" t="s">
        <v>17513</v>
      </c>
      <c r="AL3586" s="1">
        <v>4</v>
      </c>
      <c r="AM3586" s="1"/>
    </row>
    <row r="3587" spans="1:39" ht="12.75" customHeight="1">
      <c r="A3587" s="1"/>
      <c r="B3587" s="1" t="s">
        <v>12974</v>
      </c>
      <c r="C3587" s="1" t="s">
        <v>12975</v>
      </c>
      <c r="D3587" s="3" t="str">
        <f ca="1">IFERROR(__xludf.DUMMYFUNCTION("PROPER(REGEXEXTRACT(B3504, ""(?:https?:\/\/)?(?:www\.)?([a-zA-Z0-9-]+)\.""))"),"Skyscanner")</f>
        <v>Skyscanner</v>
      </c>
      <c r="E3587" s="1" t="s">
        <v>12976</v>
      </c>
      <c r="F3587" s="1">
        <v>14.581109</v>
      </c>
      <c r="G3587" s="1">
        <v>121.05989099999999</v>
      </c>
      <c r="H3587" s="1" t="s">
        <v>12977</v>
      </c>
      <c r="I3587" s="1" t="s">
        <v>50</v>
      </c>
      <c r="J3587" s="1">
        <f>IF(K3587="URBAN",1,IF(K3587="SUBURBAN",2,IF(K3587="RURAL",3,"")))</f>
        <v>1</v>
      </c>
      <c r="K3587" s="1" t="s">
        <v>42</v>
      </c>
      <c r="L3587" s="18">
        <v>46082</v>
      </c>
      <c r="M3587" s="49">
        <v>0.625</v>
      </c>
      <c r="N3587" s="18">
        <v>46083</v>
      </c>
      <c r="O3587" s="56">
        <v>0.5</v>
      </c>
      <c r="P3587" s="31" t="str">
        <f>TEXT($L3587, "dddd")</f>
        <v>Sunday</v>
      </c>
      <c r="Q3587" s="39" t="s">
        <v>207</v>
      </c>
      <c r="R3587" s="39">
        <v>2053</v>
      </c>
      <c r="S3587" s="1" t="str">
        <f>IF(OR(MONTH(L3587)=12, MONTH(L3587)&lt;=5), "Dry Season", "Wet Season")</f>
        <v>Dry Season</v>
      </c>
      <c r="T3587" s="1">
        <v>1</v>
      </c>
      <c r="U3587" s="1">
        <v>0</v>
      </c>
      <c r="V3587" s="1">
        <v>0</v>
      </c>
      <c r="W3587" s="2">
        <f>IF(ISNUMBER(SEARCH("N/A", X3587)), 0, 1)</f>
        <v>1</v>
      </c>
      <c r="X3587" s="1" t="s">
        <v>2500</v>
      </c>
      <c r="Y3587" s="1">
        <v>14.5530822</v>
      </c>
      <c r="Z3587" s="1">
        <v>121.021794</v>
      </c>
      <c r="AA3587" s="11" cm="1">
        <f t="array" ref="AA3587">IF(ISBLANK(Y3587), 0, VINCentyInvDistance(F3587,G3587,Y3587,Z3587))</f>
        <v>5145.0197147536446</v>
      </c>
      <c r="AB3587" s="1">
        <v>0</v>
      </c>
      <c r="AC3587" s="1">
        <v>0</v>
      </c>
      <c r="AD3587" s="1">
        <v>0</v>
      </c>
      <c r="AE3587" s="1">
        <v>644</v>
      </c>
      <c r="AF3587" s="1">
        <v>1</v>
      </c>
      <c r="AG3587" s="1" t="s">
        <v>2501</v>
      </c>
      <c r="AH3587" s="1" t="s">
        <v>2501</v>
      </c>
      <c r="AI3587" s="1" t="str">
        <f>TRIM(MID(SUBSTITUTE($H3587,",",REPT(" ",200)),(LEN($H3587)-LEN(SUBSTITUTE($H3587,",",""))-2)*200+1,200))</f>
        <v>Metro Manila</v>
      </c>
      <c r="AJ3587" s="1" t="s">
        <v>55</v>
      </c>
      <c r="AL3587" s="1">
        <v>4</v>
      </c>
      <c r="AM3587" s="1"/>
    </row>
    <row r="3588" spans="1:39" ht="12.75" customHeight="1">
      <c r="A3588" s="1"/>
      <c r="B3588" s="1" t="s">
        <v>12983</v>
      </c>
      <c r="C3588" s="1" t="s">
        <v>12984</v>
      </c>
      <c r="D3588" s="3" t="str">
        <f ca="1">IFERROR(__xludf.DUMMYFUNCTION("PROPER(REGEXEXTRACT(B3506, ""(?:https?:\/\/)?(?:www\.)?([a-zA-Z0-9-]+)\.""))"),"Skyscanner")</f>
        <v>Skyscanner</v>
      </c>
      <c r="E3588" s="1" t="s">
        <v>12985</v>
      </c>
      <c r="F3588" s="1">
        <v>11.961352</v>
      </c>
      <c r="G3588" s="1">
        <v>121.929385</v>
      </c>
      <c r="H3588" s="1" t="s">
        <v>4894</v>
      </c>
      <c r="I3588" s="1" t="s">
        <v>50</v>
      </c>
      <c r="J3588" s="1">
        <f>IF(K3588="URBAN",1,IF(K3588="SUBURBAN",2,IF(K3588="RURAL",3,"")))</f>
        <v>1</v>
      </c>
      <c r="K3588" s="1" t="s">
        <v>42</v>
      </c>
      <c r="L3588" s="18">
        <v>46082</v>
      </c>
      <c r="M3588" s="49">
        <v>0.58333333333333337</v>
      </c>
      <c r="N3588" s="18">
        <v>46083</v>
      </c>
      <c r="O3588" s="56">
        <v>0.45833333333333331</v>
      </c>
      <c r="P3588" s="31" t="str">
        <f>TEXT($L3588, "dddd")</f>
        <v>Sunday</v>
      </c>
      <c r="Q3588" s="39" t="s">
        <v>323</v>
      </c>
      <c r="R3588" s="39">
        <v>7313</v>
      </c>
      <c r="S3588" s="1" t="str">
        <f>IF(OR(MONTH(L3588)=12, MONTH(L3588)&lt;=5), "Dry Season", "Wet Season")</f>
        <v>Dry Season</v>
      </c>
      <c r="T3588" s="1">
        <v>1</v>
      </c>
      <c r="U3588" s="1">
        <v>1</v>
      </c>
      <c r="V3588" s="1">
        <v>0</v>
      </c>
      <c r="W3588" s="2">
        <f>IF(ISNUMBER(SEARCH("N/A", X3588)), 0, 1)</f>
        <v>1</v>
      </c>
      <c r="X3588" s="1" t="s">
        <v>1174</v>
      </c>
      <c r="Y3588" s="1">
        <v>14.589843999999999</v>
      </c>
      <c r="Z3588" s="1">
        <v>121.060554</v>
      </c>
      <c r="AA3588" s="11" cm="1">
        <f t="array" ref="AA3588">IF(ISBLANK(Y3588), 0, VINCentyInvDistance(F3588,G3588,Y3588,Z3588))</f>
        <v>305656.45393311989</v>
      </c>
      <c r="AB3588" s="1">
        <v>0</v>
      </c>
      <c r="AC3588" s="1">
        <v>9</v>
      </c>
      <c r="AD3588" s="1">
        <v>4.5</v>
      </c>
      <c r="AE3588" s="1">
        <v>17</v>
      </c>
      <c r="AF3588" s="1">
        <v>1</v>
      </c>
      <c r="AG3588" s="1" t="s">
        <v>1180</v>
      </c>
      <c r="AH3588" s="1" t="s">
        <v>562</v>
      </c>
      <c r="AI3588" s="1" t="str">
        <f>TRIM(MID(SUBSTITUTE($H3588,",",REPT(" ",200)),(LEN($H3588)-LEN(SUBSTITUTE($H3588,",",""))-2)*200+1,200))</f>
        <v>Western Visayas</v>
      </c>
      <c r="AJ3588" s="1" t="s">
        <v>55</v>
      </c>
      <c r="AK3588" t="s">
        <v>12986</v>
      </c>
      <c r="AL3588" s="1">
        <v>5</v>
      </c>
      <c r="AM3588" s="1"/>
    </row>
    <row r="3589" spans="1:39" ht="12.75" customHeight="1">
      <c r="A3589" s="1"/>
      <c r="B3589" s="1" t="s">
        <v>12998</v>
      </c>
      <c r="C3589" s="1" t="s">
        <v>12999</v>
      </c>
      <c r="D3589" s="3" t="str">
        <f ca="1">IFERROR(__xludf.DUMMYFUNCTION("PROPER(REGEXEXTRACT(B3510, ""(?:https?:\/\/)?(?:www\.)?([a-zA-Z0-9-]+)\.""))"),"Agoda")</f>
        <v>Agoda</v>
      </c>
      <c r="E3589" s="1" t="s">
        <v>13000</v>
      </c>
      <c r="F3589" s="1">
        <v>14.563958</v>
      </c>
      <c r="G3589" s="1">
        <v>121.030586</v>
      </c>
      <c r="H3589" s="1" t="s">
        <v>13001</v>
      </c>
      <c r="I3589" s="1" t="s">
        <v>50</v>
      </c>
      <c r="J3589" s="1">
        <f>IF(K3589="URBAN",1,IF(K3589="SUBURBAN",2,IF(K3589="RURAL",3,"")))</f>
        <v>1</v>
      </c>
      <c r="K3589" s="1" t="s">
        <v>42</v>
      </c>
      <c r="L3589" s="18">
        <v>46082</v>
      </c>
      <c r="M3589" s="49">
        <v>0.625</v>
      </c>
      <c r="N3589" s="18">
        <v>46083</v>
      </c>
      <c r="O3589" s="56">
        <v>0.5</v>
      </c>
      <c r="P3589" s="31" t="str">
        <f>TEXT($L3589, "dddd")</f>
        <v>Sunday</v>
      </c>
      <c r="Q3589" s="39" t="s">
        <v>61</v>
      </c>
      <c r="R3589" s="39">
        <v>2964.74</v>
      </c>
      <c r="S3589" s="1" t="str">
        <f>IF(OR(MONTH(L3589)=12, MONTH(L3589)&lt;=5), "Dry Season", "Wet Season")</f>
        <v>Dry Season</v>
      </c>
      <c r="T3589" s="1">
        <v>1</v>
      </c>
      <c r="U3589" s="1">
        <v>0</v>
      </c>
      <c r="V3589" s="1">
        <v>0</v>
      </c>
      <c r="W3589" s="2">
        <f>IF(ISNUMBER(SEARCH("N/A", X3589)), 0, 1)</f>
        <v>1</v>
      </c>
      <c r="X3589" s="1" t="s">
        <v>124</v>
      </c>
      <c r="Y3589" s="1">
        <v>14.5352172</v>
      </c>
      <c r="Z3589" s="1">
        <v>120.9819432</v>
      </c>
      <c r="AA3589" s="11" cm="1">
        <f t="array" ref="AA3589">IF(ISBLANK(Y3589), 0, VINCentyInvDistance(F3589,G3589,Y3589,Z3589))</f>
        <v>6131.4477521715198</v>
      </c>
      <c r="AB3589" s="1">
        <v>0</v>
      </c>
      <c r="AC3589" s="1">
        <v>0</v>
      </c>
      <c r="AD3589" s="1">
        <v>0</v>
      </c>
      <c r="AE3589" s="1">
        <v>649</v>
      </c>
      <c r="AF3589" s="1">
        <v>1</v>
      </c>
      <c r="AG3589" s="1" t="s">
        <v>159</v>
      </c>
      <c r="AH3589" s="1" t="s">
        <v>160</v>
      </c>
      <c r="AI3589" s="1" t="str">
        <f>TRIM(MID(SUBSTITUTE($H3589,",",REPT(" ",200)),(LEN($H3589)-LEN(SUBSTITUTE($H3589,",",""))-2)*200+1,200))</f>
        <v>Metro Manila</v>
      </c>
      <c r="AJ3589" s="1" t="s">
        <v>55</v>
      </c>
      <c r="AL3589" s="1">
        <v>2</v>
      </c>
      <c r="AM3589" s="1"/>
    </row>
    <row r="3590" spans="1:39" ht="12.75" customHeight="1">
      <c r="A3590" s="1"/>
      <c r="B3590" s="1" t="s">
        <v>13002</v>
      </c>
      <c r="C3590" s="1" t="s">
        <v>13003</v>
      </c>
      <c r="D3590" s="3" t="str">
        <f ca="1">IFERROR(__xludf.DUMMYFUNCTION("PROPER(REGEXEXTRACT(B3511, ""(?:https?:\/\/)?(?:www\.)?([a-zA-Z0-9-]+)\.""))"),"Skyscanner")</f>
        <v>Skyscanner</v>
      </c>
      <c r="E3590" s="1" t="s">
        <v>13004</v>
      </c>
      <c r="F3590" s="1">
        <v>14.57399</v>
      </c>
      <c r="G3590" s="1">
        <v>120.9849</v>
      </c>
      <c r="H3590" s="1" t="s">
        <v>4953</v>
      </c>
      <c r="I3590" s="1" t="s">
        <v>50</v>
      </c>
      <c r="J3590" s="1">
        <f>IF(K3590="URBAN",1,IF(K3590="SUBURBAN",2,IF(K3590="RURAL",3,"")))</f>
        <v>1</v>
      </c>
      <c r="K3590" s="1" t="s">
        <v>42</v>
      </c>
      <c r="L3590" s="18">
        <v>46082</v>
      </c>
      <c r="M3590" s="49">
        <v>0.58333333333333337</v>
      </c>
      <c r="N3590" s="18">
        <v>46083</v>
      </c>
      <c r="O3590" s="56">
        <v>0.5</v>
      </c>
      <c r="P3590" s="31" t="str">
        <f>TEXT($L3590, "dddd")</f>
        <v>Sunday</v>
      </c>
      <c r="Q3590" s="39" t="s">
        <v>111</v>
      </c>
      <c r="R3590" s="39">
        <v>1949</v>
      </c>
      <c r="S3590" s="1" t="str">
        <f>IF(OR(MONTH(L3590)=12, MONTH(L3590)&lt;=5), "Dry Season", "Wet Season")</f>
        <v>Dry Season</v>
      </c>
      <c r="T3590" s="1">
        <v>1</v>
      </c>
      <c r="U3590" s="1">
        <v>0</v>
      </c>
      <c r="V3590" s="1">
        <v>0</v>
      </c>
      <c r="W3590" s="2">
        <f>IF(ISNUMBER(SEARCH("N/A", X3590)), 0, 1)</f>
        <v>1</v>
      </c>
      <c r="X3590" s="1" t="s">
        <v>2500</v>
      </c>
      <c r="Y3590" s="1">
        <v>14.5530822</v>
      </c>
      <c r="Z3590" s="1">
        <v>121.021794</v>
      </c>
      <c r="AA3590" s="11" cm="1">
        <f t="array" ref="AA3590">IF(ISBLANK(Y3590), 0, VINCentyInvDistance(F3590,G3590,Y3590,Z3590))</f>
        <v>4599.924593812626</v>
      </c>
      <c r="AB3590" s="1">
        <v>1</v>
      </c>
      <c r="AC3590" s="1">
        <v>7.8</v>
      </c>
      <c r="AD3590" s="1">
        <v>4.8</v>
      </c>
      <c r="AE3590" s="1">
        <v>259</v>
      </c>
      <c r="AF3590" s="1">
        <v>1</v>
      </c>
      <c r="AG3590" s="1" t="s">
        <v>2501</v>
      </c>
      <c r="AH3590" s="1" t="s">
        <v>2501</v>
      </c>
      <c r="AI3590" s="1" t="str">
        <f>TRIM(MID(SUBSTITUTE($H3590,",",REPT(" ",200)),(LEN($H3590)-LEN(SUBSTITUTE($H3590,",",""))-2)*200+1,200))</f>
        <v>Metro Manila</v>
      </c>
      <c r="AJ3590" s="1" t="s">
        <v>55</v>
      </c>
      <c r="AK3590" t="s">
        <v>17537</v>
      </c>
      <c r="AL3590" s="1">
        <v>4</v>
      </c>
      <c r="AM3590" s="1"/>
    </row>
    <row r="3591" spans="1:39" ht="12.75" customHeight="1">
      <c r="A3591" s="1"/>
      <c r="B3591" s="1" t="s">
        <v>13005</v>
      </c>
      <c r="C3591" s="1" t="s">
        <v>13006</v>
      </c>
      <c r="D3591" s="3" t="str">
        <f ca="1">IFERROR(__xludf.DUMMYFUNCTION("PROPER(REGEXEXTRACT(B3512, ""(?:https?:\/\/)?(?:www\.)?([a-zA-Z0-9-]+)\.""))"),"Skyscanner")</f>
        <v>Skyscanner</v>
      </c>
      <c r="E3591" s="1" t="s">
        <v>13007</v>
      </c>
      <c r="F3591" s="1">
        <v>14.57399</v>
      </c>
      <c r="G3591" s="1">
        <v>120.9849</v>
      </c>
      <c r="H3591" s="1" t="s">
        <v>4953</v>
      </c>
      <c r="I3591" s="1" t="s">
        <v>50</v>
      </c>
      <c r="J3591" s="1">
        <f>IF(K3591="URBAN",1,IF(K3591="SUBURBAN",2,IF(K3591="RURAL",3,"")))</f>
        <v>1</v>
      </c>
      <c r="K3591" s="1" t="s">
        <v>42</v>
      </c>
      <c r="L3591" s="18">
        <v>46082</v>
      </c>
      <c r="M3591" s="49">
        <v>0.58333333333333337</v>
      </c>
      <c r="N3591" s="18">
        <v>46083</v>
      </c>
      <c r="O3591" s="56">
        <v>0.5</v>
      </c>
      <c r="P3591" s="31" t="str">
        <f>TEXT($L3591, "dddd")</f>
        <v>Sunday</v>
      </c>
      <c r="Q3591" s="39" t="s">
        <v>323</v>
      </c>
      <c r="R3591" s="39">
        <v>13000</v>
      </c>
      <c r="S3591" s="1" t="str">
        <f>IF(OR(MONTH(L3591)=12, MONTH(L3591)&lt;=5), "Dry Season", "Wet Season")</f>
        <v>Dry Season</v>
      </c>
      <c r="T3591" s="1">
        <v>1</v>
      </c>
      <c r="U3591" s="1">
        <v>0</v>
      </c>
      <c r="V3591" s="1">
        <v>1</v>
      </c>
      <c r="W3591" s="2">
        <f>IF(ISNUMBER(SEARCH("N/A", X3591)), 0, 1)</f>
        <v>0</v>
      </c>
      <c r="X3591" s="1" t="s">
        <v>44</v>
      </c>
      <c r="Y3591" s="1"/>
      <c r="Z3591" s="1"/>
      <c r="AA3591" s="11" cm="1">
        <f t="array" ref="AA3591">IF(ISBLANK(Y3591), 0, VINCentyInvDistance(F3591,G3591,Y3591,Z3591))</f>
        <v>0</v>
      </c>
      <c r="AB3591" s="1">
        <v>0</v>
      </c>
      <c r="AC3591" s="1">
        <v>8.1999999999999993</v>
      </c>
      <c r="AD3591" s="1">
        <v>4.5999999999999996</v>
      </c>
      <c r="AE3591" s="1">
        <v>281</v>
      </c>
      <c r="AF3591" s="1">
        <v>1</v>
      </c>
      <c r="AG3591" s="1" t="s">
        <v>68</v>
      </c>
      <c r="AH3591" s="1" t="str">
        <f>TRIM(MID(SUBSTITUTE($H3591,",",REPT(" ",200)),(LEN($H3591)-LEN(SUBSTITUTE($H3591,",",""))-3)*200+1,200))</f>
        <v>Capital District</v>
      </c>
      <c r="AI3591" s="1" t="s">
        <v>54</v>
      </c>
      <c r="AJ3591" s="1" t="s">
        <v>55</v>
      </c>
      <c r="AK3591" t="s">
        <v>17538</v>
      </c>
      <c r="AL3591" s="1">
        <v>3</v>
      </c>
      <c r="AM3591" s="1" t="s">
        <v>13008</v>
      </c>
    </row>
    <row r="3592" spans="1:39" ht="12.75" customHeight="1">
      <c r="A3592" s="1"/>
      <c r="B3592" s="1" t="s">
        <v>13013</v>
      </c>
      <c r="C3592" s="1" t="s">
        <v>13014</v>
      </c>
      <c r="D3592" s="3" t="str">
        <f ca="1">IFERROR(__xludf.DUMMYFUNCTION("PROPER(REGEXEXTRACT(B3514, ""(?:https?:\/\/)?(?:www\.)?([a-zA-Z0-9-]+)\.""))"),"Skyscanner")</f>
        <v>Skyscanner</v>
      </c>
      <c r="E3592" s="1" t="s">
        <v>13015</v>
      </c>
      <c r="F3592" s="1">
        <v>5.9824099999999998</v>
      </c>
      <c r="G3592" s="1">
        <v>116.07541500000001</v>
      </c>
      <c r="H3592" s="1" t="s">
        <v>13016</v>
      </c>
      <c r="I3592" s="1" t="s">
        <v>50</v>
      </c>
      <c r="J3592" s="1">
        <f>IF(K3592="URBAN",1,IF(K3592="SUBURBAN",2,IF(K3592="RURAL",3,"")))</f>
        <v>1</v>
      </c>
      <c r="K3592" s="1" t="s">
        <v>42</v>
      </c>
      <c r="L3592" s="18">
        <v>46082</v>
      </c>
      <c r="M3592" s="49">
        <v>0.625</v>
      </c>
      <c r="N3592" s="18">
        <v>46083</v>
      </c>
      <c r="O3592" s="56">
        <v>0.5</v>
      </c>
      <c r="P3592" s="31" t="str">
        <f>TEXT($L3592, "dddd")</f>
        <v>Sunday</v>
      </c>
      <c r="Q3592" s="39" t="s">
        <v>531</v>
      </c>
      <c r="R3592" s="39">
        <v>4750</v>
      </c>
      <c r="S3592" s="1" t="str">
        <f>IF(OR(MONTH(L3592)=12, MONTH(L3592)&lt;=5), "Dry Season", "Wet Season")</f>
        <v>Dry Season</v>
      </c>
      <c r="T3592" s="1">
        <v>1</v>
      </c>
      <c r="U3592" s="1">
        <v>1</v>
      </c>
      <c r="V3592" s="1">
        <v>0</v>
      </c>
      <c r="W3592" s="2">
        <f>IF(ISNUMBER(SEARCH("N/A", X3592)), 0, 1)</f>
        <v>1</v>
      </c>
      <c r="X3592" s="1" t="s">
        <v>1613</v>
      </c>
      <c r="Y3592" s="1">
        <v>14.585597</v>
      </c>
      <c r="Z3592" s="1">
        <v>121.05717</v>
      </c>
      <c r="AA3592" s="11" cm="1">
        <f t="array" ref="AA3592">IF(ISBLANK(Y3592), 0, VINCentyInvDistance(F3592,G3592,Y3592,Z3592))</f>
        <v>1096701.3606901648</v>
      </c>
      <c r="AB3592" s="1">
        <v>1</v>
      </c>
      <c r="AC3592" s="1">
        <v>5.4</v>
      </c>
      <c r="AD3592" s="1">
        <v>4</v>
      </c>
      <c r="AE3592" s="1">
        <v>374</v>
      </c>
      <c r="AF3592" s="1">
        <v>1</v>
      </c>
      <c r="AG3592" s="1" t="s">
        <v>6849</v>
      </c>
      <c r="AH3592" s="1" t="s">
        <v>6850</v>
      </c>
      <c r="AI3592" s="1" t="str">
        <f>TRIM(MID(SUBSTITUTE($H3592,",",REPT(" ",200)),(LEN($H3592)-LEN(SUBSTITUTE($H3592,",",""))-2)*200+1,200))</f>
        <v>Sabah</v>
      </c>
      <c r="AJ3592" s="1" t="s">
        <v>55</v>
      </c>
      <c r="AK3592" t="s">
        <v>17539</v>
      </c>
      <c r="AL3592" s="1">
        <v>3</v>
      </c>
      <c r="AM3592" s="1"/>
    </row>
    <row r="3593" spans="1:39" ht="12.75" customHeight="1">
      <c r="A3593" s="1"/>
      <c r="B3593" s="1" t="s">
        <v>13026</v>
      </c>
      <c r="C3593" s="1" t="s">
        <v>13027</v>
      </c>
      <c r="D3593" s="3" t="str">
        <f ca="1">IFERROR(__xludf.DUMMYFUNCTION("PROPER(REGEXEXTRACT(B3517, ""(?:https?:\/\/)?(?:www\.)?([a-zA-Z0-9-]+)\.""))"),"Skyscanner")</f>
        <v>Skyscanner</v>
      </c>
      <c r="E3593" s="1" t="s">
        <v>13028</v>
      </c>
      <c r="F3593" s="1">
        <v>14.86286</v>
      </c>
      <c r="G3593" s="1">
        <v>120.93988</v>
      </c>
      <c r="H3593" s="1" t="s">
        <v>2596</v>
      </c>
      <c r="I3593" s="1" t="s">
        <v>50</v>
      </c>
      <c r="J3593" s="1">
        <f>IF(K3593="URBAN",1,IF(K3593="SUBURBAN",2,IF(K3593="RURAL",3,"")))</f>
        <v>1</v>
      </c>
      <c r="K3593" s="1" t="s">
        <v>42</v>
      </c>
      <c r="L3593" s="18">
        <v>46082</v>
      </c>
      <c r="M3593" s="49">
        <v>0.58333333333333337</v>
      </c>
      <c r="N3593" s="18">
        <v>46083</v>
      </c>
      <c r="O3593" s="56">
        <v>0.5</v>
      </c>
      <c r="P3593" s="31" t="str">
        <f>TEXT($L3593, "dddd")</f>
        <v>Sunday</v>
      </c>
      <c r="Q3593" s="39" t="s">
        <v>111</v>
      </c>
      <c r="R3593" s="39">
        <v>1517</v>
      </c>
      <c r="S3593" s="1" t="str">
        <f>IF(OR(MONTH(L3593)=12, MONTH(L3593)&lt;=5), "Dry Season", "Wet Season")</f>
        <v>Dry Season</v>
      </c>
      <c r="T3593" s="1">
        <v>1</v>
      </c>
      <c r="U3593" s="1">
        <v>0</v>
      </c>
      <c r="V3593" s="1">
        <v>0</v>
      </c>
      <c r="W3593" s="2">
        <f>IF(ISNUMBER(SEARCH("N/A", X3593)), 0, 1)</f>
        <v>1</v>
      </c>
      <c r="X3593" s="1" t="s">
        <v>1174</v>
      </c>
      <c r="Y3593" s="1">
        <v>14.589843999999999</v>
      </c>
      <c r="Z3593" s="1">
        <v>121.060554</v>
      </c>
      <c r="AA3593" s="11" cm="1">
        <f t="array" ref="AA3593">IF(ISBLANK(Y3593), 0, VINCentyInvDistance(F3593,G3593,Y3593,Z3593))</f>
        <v>32884.636004309679</v>
      </c>
      <c r="AB3593" s="1">
        <v>1</v>
      </c>
      <c r="AC3593" s="1">
        <v>6.2</v>
      </c>
      <c r="AD3593" s="1">
        <v>4.3</v>
      </c>
      <c r="AE3593" s="1">
        <v>250</v>
      </c>
      <c r="AF3593" s="1">
        <v>1</v>
      </c>
      <c r="AG3593" s="1" t="s">
        <v>1180</v>
      </c>
      <c r="AH3593" s="1" t="s">
        <v>562</v>
      </c>
      <c r="AI3593" s="1" t="str">
        <f>TRIM(MID(SUBSTITUTE($H3593,",",REPT(" ",200)),(LEN($H3593)-LEN(SUBSTITUTE($H3593,",",""))-2)*200+1,200))</f>
        <v>Central Luzon</v>
      </c>
      <c r="AJ3593" s="1" t="s">
        <v>55</v>
      </c>
      <c r="AK3593" t="s">
        <v>17540</v>
      </c>
      <c r="AL3593" s="1">
        <v>3</v>
      </c>
      <c r="AM3593" s="1"/>
    </row>
    <row r="3594" spans="1:39" ht="12.75" customHeight="1">
      <c r="A3594" s="1"/>
      <c r="B3594" s="1" t="s">
        <v>13038</v>
      </c>
      <c r="C3594" s="1" t="s">
        <v>13039</v>
      </c>
      <c r="D3594" s="3" t="str">
        <f ca="1">IFERROR(__xludf.DUMMYFUNCTION("PROPER(REGEXEXTRACT(B3521, ""(?:https?:\/\/)?(?:www\.)?([a-zA-Z0-9-]+)\.""))"),"Skyscanner")</f>
        <v>Skyscanner</v>
      </c>
      <c r="E3594" s="1" t="s">
        <v>13040</v>
      </c>
      <c r="F3594" s="1">
        <v>10.321479</v>
      </c>
      <c r="G3594" s="1">
        <v>123.967758</v>
      </c>
      <c r="H3594" s="1" t="s">
        <v>7214</v>
      </c>
      <c r="I3594" s="1" t="s">
        <v>50</v>
      </c>
      <c r="J3594" s="1">
        <f>IF(K3594="URBAN",1,IF(K3594="SUBURBAN",2,IF(K3594="RURAL",3,"")))</f>
        <v>1</v>
      </c>
      <c r="K3594" s="1" t="s">
        <v>42</v>
      </c>
      <c r="L3594" s="18">
        <v>46082</v>
      </c>
      <c r="M3594" s="49">
        <v>0.58333333333333337</v>
      </c>
      <c r="N3594" s="18">
        <v>46083</v>
      </c>
      <c r="O3594" s="56">
        <v>0.5</v>
      </c>
      <c r="P3594" s="31" t="str">
        <f>TEXT($L3594, "dddd")</f>
        <v>Sunday</v>
      </c>
      <c r="Q3594" s="39" t="s">
        <v>531</v>
      </c>
      <c r="R3594" s="39">
        <v>2952</v>
      </c>
      <c r="S3594" s="1" t="str">
        <f>IF(OR(MONTH(L3594)=12, MONTH(L3594)&lt;=5), "Dry Season", "Wet Season")</f>
        <v>Dry Season</v>
      </c>
      <c r="T3594" s="1">
        <v>1</v>
      </c>
      <c r="U3594" s="1">
        <v>0</v>
      </c>
      <c r="V3594" s="1">
        <v>1</v>
      </c>
      <c r="W3594" s="2">
        <f>IF(ISNUMBER(SEARCH("N/A", X3594)), 0, 1)</f>
        <v>1</v>
      </c>
      <c r="X3594" s="1" t="s">
        <v>2500</v>
      </c>
      <c r="Y3594" s="1">
        <v>14.5530822</v>
      </c>
      <c r="Z3594" s="1">
        <v>121.021794</v>
      </c>
      <c r="AA3594" s="11" cm="1">
        <f t="array" ref="AA3594">IF(ISBLANK(Y3594), 0, VINCentyInvDistance(F3594,G3594,Y3594,Z3594))</f>
        <v>567166.82242184144</v>
      </c>
      <c r="AB3594" s="1">
        <v>0</v>
      </c>
      <c r="AC3594" s="1">
        <v>6.4</v>
      </c>
      <c r="AD3594" s="1">
        <v>3.8</v>
      </c>
      <c r="AE3594" s="1">
        <v>621</v>
      </c>
      <c r="AF3594" s="1">
        <v>1</v>
      </c>
      <c r="AG3594" s="1" t="s">
        <v>2501</v>
      </c>
      <c r="AH3594" s="1" t="s">
        <v>2501</v>
      </c>
      <c r="AI3594" s="1" t="str">
        <f>TRIM(MID(SUBSTITUTE($H3594,",",REPT(" ",200)),(LEN($H3594)-LEN(SUBSTITUTE($H3594,",",""))-2)*200+1,200))</f>
        <v>Central Visayas</v>
      </c>
      <c r="AJ3594" s="1" t="s">
        <v>55</v>
      </c>
      <c r="AK3594" t="s">
        <v>13041</v>
      </c>
      <c r="AL3594" s="1">
        <v>3</v>
      </c>
      <c r="AM3594" s="1"/>
    </row>
    <row r="3595" spans="1:39" ht="12.75" customHeight="1">
      <c r="A3595" s="1"/>
      <c r="B3595" s="1" t="s">
        <v>13049</v>
      </c>
      <c r="C3595" s="1" t="s">
        <v>13050</v>
      </c>
      <c r="D3595" s="3" t="str">
        <f ca="1">IFERROR(__xludf.DUMMYFUNCTION("PROPER(REGEXEXTRACT(B3524, ""(?:https?:\/\/)?(?:www\.)?([a-zA-Z0-9-]+)\.""))"),"Booking")</f>
        <v>Booking</v>
      </c>
      <c r="E3595" s="1" t="s">
        <v>13051</v>
      </c>
      <c r="F3595" s="1">
        <v>14.620240000000001</v>
      </c>
      <c r="G3595" s="1">
        <v>121.04688899999999</v>
      </c>
      <c r="H3595" s="1" t="s">
        <v>12397</v>
      </c>
      <c r="I3595" s="1" t="s">
        <v>50</v>
      </c>
      <c r="J3595" s="1">
        <f>IF(K3595="URBAN",1,IF(K3595="SUBURBAN",2,IF(K3595="RURAL",3,"")))</f>
        <v>1</v>
      </c>
      <c r="K3595" s="1" t="s">
        <v>42</v>
      </c>
      <c r="L3595" s="18">
        <v>46082</v>
      </c>
      <c r="M3595" s="49">
        <v>0.625</v>
      </c>
      <c r="N3595" s="18">
        <v>46083</v>
      </c>
      <c r="O3595" s="56">
        <v>0.5</v>
      </c>
      <c r="P3595" s="31" t="str">
        <f>TEXT($L3595, "dddd")</f>
        <v>Sunday</v>
      </c>
      <c r="Q3595" s="39" t="s">
        <v>67</v>
      </c>
      <c r="R3595" s="39">
        <v>1900</v>
      </c>
      <c r="S3595" s="1" t="str">
        <f>IF(OR(MONTH(L3595)=12, MONTH(L3595)&lt;=5), "Dry Season", "Wet Season")</f>
        <v>Dry Season</v>
      </c>
      <c r="T3595" s="1">
        <v>1</v>
      </c>
      <c r="U3595" s="1">
        <v>1</v>
      </c>
      <c r="V3595" s="1">
        <v>0</v>
      </c>
      <c r="W3595" s="2">
        <f>IF(ISNUMBER(SEARCH("N/A", X3595)), 0, 1)</f>
        <v>1</v>
      </c>
      <c r="X3595" s="1" t="s">
        <v>1174</v>
      </c>
      <c r="Y3595" s="1">
        <v>14.589843999999999</v>
      </c>
      <c r="Z3595" s="1">
        <v>121.060554</v>
      </c>
      <c r="AA3595" s="11" cm="1">
        <f t="array" ref="AA3595">IF(ISBLANK(Y3595), 0, VINCentyInvDistance(F3595,G3595,Y3595,Z3595))</f>
        <v>3671.3279974017355</v>
      </c>
      <c r="AB3595" s="1">
        <v>0</v>
      </c>
      <c r="AC3595" s="1">
        <v>0</v>
      </c>
      <c r="AD3595" s="1">
        <v>0</v>
      </c>
      <c r="AE3595" s="1">
        <v>2</v>
      </c>
      <c r="AF3595" s="1">
        <v>1</v>
      </c>
      <c r="AG3595" s="1" t="s">
        <v>1180</v>
      </c>
      <c r="AH3595" s="1" t="s">
        <v>562</v>
      </c>
      <c r="AI3595" s="1" t="str">
        <f>TRIM(MID(SUBSTITUTE($H3595,",",REPT(" ",200)),(LEN($H3595)-LEN(SUBSTITUTE($H3595,",",""))-2)*200+1,200))</f>
        <v>Metro Manila</v>
      </c>
      <c r="AJ3595" s="1" t="s">
        <v>55</v>
      </c>
      <c r="AL3595" s="2">
        <v>0</v>
      </c>
      <c r="AM3595" s="1"/>
    </row>
    <row r="3596" spans="1:39" ht="12.75" customHeight="1">
      <c r="A3596" s="1"/>
      <c r="B3596" s="1" t="s">
        <v>13052</v>
      </c>
      <c r="C3596" s="1" t="s">
        <v>13053</v>
      </c>
      <c r="D3596" s="3" t="str">
        <f ca="1">IFERROR(__xludf.DUMMYFUNCTION("PROPER(REGEXEXTRACT(B3525, ""(?:https?:\/\/)?(?:www\.)?([a-zA-Z0-9-]+)\.""))"),"Skyscanner")</f>
        <v>Skyscanner</v>
      </c>
      <c r="E3596" s="1" t="s">
        <v>13054</v>
      </c>
      <c r="F3596" s="1">
        <v>14.336180000000001</v>
      </c>
      <c r="G3596" s="1">
        <v>121.07691</v>
      </c>
      <c r="H3596" s="1" t="s">
        <v>13055</v>
      </c>
      <c r="I3596" s="1" t="s">
        <v>50</v>
      </c>
      <c r="J3596" s="1">
        <f>IF(K3596="URBAN",1,IF(K3596="SUBURBAN",2,IF(K3596="RURAL",3,"")))</f>
        <v>1</v>
      </c>
      <c r="K3596" s="1" t="s">
        <v>42</v>
      </c>
      <c r="L3596" s="18">
        <v>46082</v>
      </c>
      <c r="M3596" s="49">
        <v>0.58333333333333337</v>
      </c>
      <c r="N3596" s="18">
        <v>46083</v>
      </c>
      <c r="O3596" s="56">
        <v>0.5</v>
      </c>
      <c r="P3596" s="31" t="str">
        <f>TEXT($L3596, "dddd")</f>
        <v>Sunday</v>
      </c>
      <c r="Q3596" s="39" t="s">
        <v>207</v>
      </c>
      <c r="R3596" s="39">
        <v>642</v>
      </c>
      <c r="S3596" s="1" t="str">
        <f>IF(OR(MONTH(L3596)=12, MONTH(L3596)&lt;=5), "Dry Season", "Wet Season")</f>
        <v>Dry Season</v>
      </c>
      <c r="T3596" s="1">
        <v>1</v>
      </c>
      <c r="U3596" s="1">
        <v>0</v>
      </c>
      <c r="V3596" s="1">
        <v>0</v>
      </c>
      <c r="W3596" s="2">
        <f>IF(ISNUMBER(SEARCH("N/A", X3596)), 0, 1)</f>
        <v>1</v>
      </c>
      <c r="X3596" s="1" t="s">
        <v>1174</v>
      </c>
      <c r="Y3596" s="1">
        <v>14.589843999999999</v>
      </c>
      <c r="Z3596" s="1">
        <v>121.060554</v>
      </c>
      <c r="AA3596" s="11" cm="1">
        <f t="array" ref="AA3596">IF(ISBLANK(Y3596), 0, VINCentyInvDistance(F3596,G3596,Y3596,Z3596))</f>
        <v>28121.634441032267</v>
      </c>
      <c r="AB3596" s="1">
        <v>0</v>
      </c>
      <c r="AC3596" s="1">
        <v>0</v>
      </c>
      <c r="AD3596" s="1">
        <v>0</v>
      </c>
      <c r="AE3596" s="1">
        <v>151</v>
      </c>
      <c r="AF3596" s="1">
        <v>1</v>
      </c>
      <c r="AG3596" s="1" t="s">
        <v>1180</v>
      </c>
      <c r="AH3596" s="1" t="s">
        <v>562</v>
      </c>
      <c r="AI3596" s="1" t="str">
        <f>TRIM(MID(SUBSTITUTE($H3596,",",REPT(" ",200)),(LEN($H3596)-LEN(SUBSTITUTE($H3596,",",""))-2)*200+1,200))</f>
        <v>Calabarzon</v>
      </c>
      <c r="AJ3596" s="1" t="s">
        <v>55</v>
      </c>
      <c r="AK3596" t="s">
        <v>17471</v>
      </c>
      <c r="AL3596" s="2">
        <v>0</v>
      </c>
      <c r="AM3596" s="1"/>
    </row>
    <row r="3597" spans="1:39" ht="12.75" customHeight="1">
      <c r="A3597" s="1"/>
      <c r="B3597" s="1" t="s">
        <v>4959</v>
      </c>
      <c r="C3597" s="1" t="s">
        <v>13062</v>
      </c>
      <c r="D3597" s="3" t="str">
        <f ca="1">IFERROR(__xludf.DUMMYFUNCTION("PROPER(REGEXEXTRACT(B3527, ""(?:https?:\/\/)?(?:www\.)?([a-zA-Z0-9-]+)\.""))"),"Skyscanner")</f>
        <v>Skyscanner</v>
      </c>
      <c r="E3597" s="1" t="s">
        <v>13063</v>
      </c>
      <c r="F3597" s="1">
        <v>14.598089999999999</v>
      </c>
      <c r="G3597" s="1">
        <v>120.97477000000001</v>
      </c>
      <c r="H3597" s="1" t="s">
        <v>4958</v>
      </c>
      <c r="I3597" s="1" t="s">
        <v>50</v>
      </c>
      <c r="J3597" s="1">
        <f>IF(K3597="URBAN",1,IF(K3597="SUBURBAN",2,IF(K3597="RURAL",3,"")))</f>
        <v>1</v>
      </c>
      <c r="K3597" s="1" t="s">
        <v>42</v>
      </c>
      <c r="L3597" s="18">
        <v>46082</v>
      </c>
      <c r="M3597" s="49">
        <v>0.58333333333333337</v>
      </c>
      <c r="N3597" s="18">
        <v>46083</v>
      </c>
      <c r="O3597" s="56">
        <v>0.5</v>
      </c>
      <c r="P3597" s="31" t="str">
        <f>TEXT($L3597, "dddd")</f>
        <v>Sunday</v>
      </c>
      <c r="Q3597" s="39" t="s">
        <v>207</v>
      </c>
      <c r="R3597" s="39">
        <v>742</v>
      </c>
      <c r="S3597" s="1" t="str">
        <f>IF(OR(MONTH(L3597)=12, MONTH(L3597)&lt;=5), "Dry Season", "Wet Season")</f>
        <v>Dry Season</v>
      </c>
      <c r="T3597" s="1">
        <v>1</v>
      </c>
      <c r="U3597" s="1">
        <v>0</v>
      </c>
      <c r="V3597" s="1">
        <v>0</v>
      </c>
      <c r="W3597" s="2">
        <f>IF(ISNUMBER(SEARCH("N/A", X3597)), 0, 1)</f>
        <v>0</v>
      </c>
      <c r="X3597" s="1" t="s">
        <v>44</v>
      </c>
      <c r="Y3597" s="1"/>
      <c r="Z3597" s="1"/>
      <c r="AA3597" s="11" cm="1">
        <f t="array" ref="AA3597">IF(ISBLANK(Y3597), 0, VINCentyInvDistance(F3597,G3597,Y3597,Z3597))</f>
        <v>0</v>
      </c>
      <c r="AB3597" s="1">
        <v>0</v>
      </c>
      <c r="AC3597" s="1">
        <v>9</v>
      </c>
      <c r="AD3597" s="1">
        <v>3.2</v>
      </c>
      <c r="AE3597" s="1">
        <v>822</v>
      </c>
      <c r="AF3597" s="1">
        <v>1</v>
      </c>
      <c r="AG3597" s="1" t="s">
        <v>68</v>
      </c>
      <c r="AH3597" s="1" t="str">
        <f>TRIM(MID(SUBSTITUTE($H3597,",",REPT(" ",200)),(LEN($H3597)-LEN(SUBSTITUTE($H3597,",",""))-3)*200+1,200))</f>
        <v>Capital District</v>
      </c>
      <c r="AI3597" s="1" t="s">
        <v>54</v>
      </c>
      <c r="AJ3597" s="1" t="s">
        <v>55</v>
      </c>
      <c r="AK3597" t="s">
        <v>16941</v>
      </c>
      <c r="AL3597" s="1">
        <v>3</v>
      </c>
      <c r="AM3597" s="1" t="s">
        <v>4962</v>
      </c>
    </row>
    <row r="3598" spans="1:39" ht="12.75" customHeight="1">
      <c r="A3598" s="1"/>
      <c r="B3598" s="1" t="s">
        <v>13064</v>
      </c>
      <c r="C3598" s="1" t="s">
        <v>13065</v>
      </c>
      <c r="D3598" s="3" t="str">
        <f ca="1">IFERROR(__xludf.DUMMYFUNCTION("PROPER(REGEXEXTRACT(B3528, ""(?:https?:\/\/)?(?:www\.)?([a-zA-Z0-9-]+)\.""))"),"Skyscanner")</f>
        <v>Skyscanner</v>
      </c>
      <c r="E3598" s="1" t="s">
        <v>13066</v>
      </c>
      <c r="F3598" s="1">
        <v>15.15995</v>
      </c>
      <c r="G3598" s="1">
        <v>120.5549</v>
      </c>
      <c r="H3598" s="1" t="s">
        <v>13067</v>
      </c>
      <c r="I3598" s="1" t="s">
        <v>50</v>
      </c>
      <c r="J3598" s="1">
        <f>IF(K3598="URBAN",1,IF(K3598="SUBURBAN",2,IF(K3598="RURAL",3,"")))</f>
        <v>1</v>
      </c>
      <c r="K3598" s="1" t="s">
        <v>42</v>
      </c>
      <c r="L3598" s="18">
        <v>46082</v>
      </c>
      <c r="M3598" s="49">
        <v>0.58333333333333337</v>
      </c>
      <c r="N3598" s="18">
        <v>46083</v>
      </c>
      <c r="O3598" s="56">
        <v>0.5</v>
      </c>
      <c r="P3598" s="31" t="str">
        <f>TEXT($L3598, "dddd")</f>
        <v>Sunday</v>
      </c>
      <c r="Q3598" s="39" t="s">
        <v>207</v>
      </c>
      <c r="R3598" s="39">
        <v>2970</v>
      </c>
      <c r="S3598" s="1" t="str">
        <f>IF(OR(MONTH(L3598)=12, MONTH(L3598)&lt;=5), "Dry Season", "Wet Season")</f>
        <v>Dry Season</v>
      </c>
      <c r="T3598" s="1">
        <v>1</v>
      </c>
      <c r="U3598" s="1">
        <v>1</v>
      </c>
      <c r="V3598" s="1">
        <v>0</v>
      </c>
      <c r="W3598" s="2">
        <f>IF(ISNUMBER(SEARCH("N/A", X3598)), 0, 1)</f>
        <v>1</v>
      </c>
      <c r="X3598" s="1" t="s">
        <v>1174</v>
      </c>
      <c r="Y3598" s="1">
        <v>14.589843999999999</v>
      </c>
      <c r="Z3598" s="1">
        <v>121.060554</v>
      </c>
      <c r="AA3598" s="11" cm="1">
        <f t="array" ref="AA3598">IF(ISBLANK(Y3598), 0, VINCentyInvDistance(F3598,G3598,Y3598,Z3598))</f>
        <v>83307.441429292652</v>
      </c>
      <c r="AB3598" s="1">
        <v>0</v>
      </c>
      <c r="AC3598" s="1">
        <v>7.8</v>
      </c>
      <c r="AD3598" s="1">
        <v>3.8</v>
      </c>
      <c r="AE3598" s="1">
        <v>101</v>
      </c>
      <c r="AF3598" s="1">
        <v>1</v>
      </c>
      <c r="AG3598" s="1" t="s">
        <v>1180</v>
      </c>
      <c r="AH3598" s="1" t="s">
        <v>562</v>
      </c>
      <c r="AI3598" s="1" t="str">
        <f>TRIM(MID(SUBSTITUTE($H3598,",",REPT(" ",200)),(LEN($H3598)-LEN(SUBSTITUTE($H3598,",",""))-2)*200+1,200))</f>
        <v>Central Luzon</v>
      </c>
      <c r="AJ3598" s="1" t="s">
        <v>55</v>
      </c>
      <c r="AK3598" t="s">
        <v>13068</v>
      </c>
      <c r="AL3598" s="2">
        <v>0</v>
      </c>
      <c r="AM3598" s="1"/>
    </row>
    <row r="3599" spans="1:39" ht="12.75" customHeight="1">
      <c r="A3599" s="1"/>
      <c r="B3599" s="1" t="s">
        <v>13073</v>
      </c>
      <c r="C3599" s="1" t="s">
        <v>13074</v>
      </c>
      <c r="D3599" s="3" t="str">
        <f ca="1">IFERROR(__xludf.DUMMYFUNCTION("PROPER(REGEXEXTRACT(B3530, ""(?:https?:\/\/)?(?:www\.)?([a-zA-Z0-9-]+)\.""))"),"Skyscanner")</f>
        <v>Skyscanner</v>
      </c>
      <c r="E3599" s="1" t="s">
        <v>13075</v>
      </c>
      <c r="F3599" s="1">
        <v>14.30528</v>
      </c>
      <c r="G3599" s="1">
        <v>121.47781999999999</v>
      </c>
      <c r="H3599" s="1" t="s">
        <v>13076</v>
      </c>
      <c r="I3599" s="1" t="s">
        <v>50</v>
      </c>
      <c r="J3599" s="1">
        <f>IF(K3599="URBAN",1,IF(K3599="SUBURBAN",2,IF(K3599="RURAL",3,"")))</f>
        <v>1</v>
      </c>
      <c r="K3599" s="1" t="s">
        <v>42</v>
      </c>
      <c r="L3599" s="18">
        <v>46082</v>
      </c>
      <c r="M3599" s="49">
        <v>0.58333333333333337</v>
      </c>
      <c r="N3599" s="18">
        <v>46083</v>
      </c>
      <c r="O3599" s="56">
        <v>0.58333333333333337</v>
      </c>
      <c r="P3599" s="31" t="str">
        <f>TEXT($L3599, "dddd")</f>
        <v>Sunday</v>
      </c>
      <c r="Q3599" s="39" t="s">
        <v>207</v>
      </c>
      <c r="R3599" s="39">
        <v>4971.6400000000003</v>
      </c>
      <c r="S3599" s="1" t="str">
        <f>IF(OR(MONTH(L3599)=12, MONTH(L3599)&lt;=5), "Dry Season", "Wet Season")</f>
        <v>Dry Season</v>
      </c>
      <c r="T3599" s="1">
        <v>1</v>
      </c>
      <c r="U3599" s="1">
        <v>1</v>
      </c>
      <c r="V3599" s="1">
        <v>0</v>
      </c>
      <c r="W3599" s="2">
        <f>IF(ISNUMBER(SEARCH("N/A", X3599)), 0, 1)</f>
        <v>1</v>
      </c>
      <c r="X3599" s="1" t="s">
        <v>2500</v>
      </c>
      <c r="Y3599" s="1">
        <v>14.5530822</v>
      </c>
      <c r="Z3599" s="1">
        <v>121.021794</v>
      </c>
      <c r="AA3599" s="11" cm="1">
        <f t="array" ref="AA3599">IF(ISBLANK(Y3599), 0, VINCentyInvDistance(F3599,G3599,Y3599,Z3599))</f>
        <v>56300.580309020508</v>
      </c>
      <c r="AB3599" s="1">
        <v>0</v>
      </c>
      <c r="AC3599" s="1">
        <v>9.6</v>
      </c>
      <c r="AD3599" s="1">
        <v>4.5</v>
      </c>
      <c r="AE3599" s="1">
        <v>500</v>
      </c>
      <c r="AF3599" s="1">
        <v>1</v>
      </c>
      <c r="AG3599" s="1" t="s">
        <v>2501</v>
      </c>
      <c r="AH3599" s="1" t="s">
        <v>2501</v>
      </c>
      <c r="AI3599" s="1" t="str">
        <f>TRIM(MID(SUBSTITUTE($H3599,",",REPT(" ",200)),(LEN($H3599)-LEN(SUBSTITUTE($H3599,",",""))-2)*200+1,200))</f>
        <v>Calabarzon</v>
      </c>
      <c r="AJ3599" s="1" t="s">
        <v>55</v>
      </c>
      <c r="AK3599" t="s">
        <v>17544</v>
      </c>
      <c r="AL3599" s="2">
        <v>0</v>
      </c>
      <c r="AM3599" s="1"/>
    </row>
    <row r="3600" spans="1:39" ht="12.75" customHeight="1">
      <c r="A3600" s="1"/>
      <c r="B3600" s="1" t="s">
        <v>13086</v>
      </c>
      <c r="C3600" s="1" t="s">
        <v>13087</v>
      </c>
      <c r="D3600" s="3" t="str">
        <f ca="1">IFERROR(__xludf.DUMMYFUNCTION("PROPER(REGEXEXTRACT(B3533, ""(?:https?:\/\/)?(?:www\.)?([a-zA-Z0-9-]+)\.""))"),"Skyscanner")</f>
        <v>Skyscanner</v>
      </c>
      <c r="E3600" s="1" t="s">
        <v>13088</v>
      </c>
      <c r="F3600" s="1">
        <v>11.958410000000001</v>
      </c>
      <c r="G3600" s="1">
        <v>121.92740000000001</v>
      </c>
      <c r="H3600" s="1" t="s">
        <v>13085</v>
      </c>
      <c r="I3600" s="1" t="s">
        <v>1211</v>
      </c>
      <c r="J3600" s="1">
        <f>IF(K3600="URBAN",1,IF(K3600="SUBURBAN",2,IF(K3600="RURAL",3,"")))</f>
        <v>1</v>
      </c>
      <c r="K3600" s="1" t="s">
        <v>42</v>
      </c>
      <c r="L3600" s="18">
        <v>46082</v>
      </c>
      <c r="M3600" s="49">
        <v>0.625</v>
      </c>
      <c r="N3600" s="18">
        <v>46083</v>
      </c>
      <c r="O3600" s="56">
        <v>0.5</v>
      </c>
      <c r="P3600" s="31" t="str">
        <f>TEXT($L3600, "dddd")</f>
        <v>Sunday</v>
      </c>
      <c r="Q3600" s="39" t="s">
        <v>2856</v>
      </c>
      <c r="R3600" s="39">
        <v>9350.33</v>
      </c>
      <c r="S3600" s="1" t="str">
        <f>IF(OR(MONTH(L3600)=12, MONTH(L3600)&lt;=5), "Dry Season", "Wet Season")</f>
        <v>Dry Season</v>
      </c>
      <c r="T3600" s="1">
        <v>1</v>
      </c>
      <c r="U3600" s="1">
        <v>0</v>
      </c>
      <c r="V3600" s="1">
        <v>1</v>
      </c>
      <c r="W3600" s="2">
        <f>IF(ISNUMBER(SEARCH("N/A", X3600)), 0, 1)</f>
        <v>0</v>
      </c>
      <c r="X3600" s="1" t="s">
        <v>44</v>
      </c>
      <c r="Y3600" s="1"/>
      <c r="Z3600" s="1"/>
      <c r="AA3600" s="11" cm="1">
        <f t="array" ref="AA3600">IF(ISBLANK(Y3600), 0, VINCentyInvDistance(F3600,G3600,Y3600,Z3600))</f>
        <v>0</v>
      </c>
      <c r="AB3600" s="1">
        <v>0</v>
      </c>
      <c r="AC3600" s="1">
        <v>9.6</v>
      </c>
      <c r="AD3600" s="1">
        <v>4.4000000000000004</v>
      </c>
      <c r="AE3600" s="1">
        <v>1034</v>
      </c>
      <c r="AF3600" s="1">
        <v>1</v>
      </c>
      <c r="AG3600" s="1" t="s">
        <v>4814</v>
      </c>
      <c r="AH3600" s="1" t="s">
        <v>4815</v>
      </c>
      <c r="AI3600" s="1"/>
      <c r="AJ3600" s="1" t="s">
        <v>55</v>
      </c>
      <c r="AK3600" t="s">
        <v>17547</v>
      </c>
      <c r="AL3600" s="1">
        <v>5</v>
      </c>
      <c r="AM3600" s="1" t="s">
        <v>13089</v>
      </c>
    </row>
    <row r="3601" spans="1:39" ht="12.75" customHeight="1">
      <c r="A3601" s="1"/>
      <c r="B3601" s="1" t="s">
        <v>13090</v>
      </c>
      <c r="C3601" s="1" t="s">
        <v>13091</v>
      </c>
      <c r="D3601" s="3" t="str">
        <f ca="1">IFERROR(__xludf.DUMMYFUNCTION("PROPER(REGEXEXTRACT(B3534, ""(?:https?:\/\/)?(?:www\.)?([a-zA-Z0-9-]+)\.""))"),"Skyscanner")</f>
        <v>Skyscanner</v>
      </c>
      <c r="E3601" s="1" t="s">
        <v>13092</v>
      </c>
      <c r="F3601" s="1">
        <v>10.309319</v>
      </c>
      <c r="G3601" s="1">
        <v>123.90357</v>
      </c>
      <c r="H3601" s="1" t="s">
        <v>10570</v>
      </c>
      <c r="I3601" s="1" t="s">
        <v>1211</v>
      </c>
      <c r="J3601" s="1">
        <f>IF(K3601="URBAN",1,IF(K3601="SUBURBAN",2,IF(K3601="RURAL",3,"")))</f>
        <v>1</v>
      </c>
      <c r="K3601" s="1" t="s">
        <v>42</v>
      </c>
      <c r="L3601" s="18">
        <v>46082</v>
      </c>
      <c r="M3601" s="49">
        <v>0.625</v>
      </c>
      <c r="N3601" s="18">
        <v>46083</v>
      </c>
      <c r="O3601" s="56">
        <v>0.5</v>
      </c>
      <c r="P3601" s="31" t="str">
        <f>TEXT($L3601, "dddd")</f>
        <v>Sunday</v>
      </c>
      <c r="Q3601" s="39" t="s">
        <v>433</v>
      </c>
      <c r="R3601" s="39">
        <v>1778.84</v>
      </c>
      <c r="S3601" s="1" t="str">
        <f>IF(OR(MONTH(L3601)=12, MONTH(L3601)&lt;=5), "Dry Season", "Wet Season")</f>
        <v>Dry Season</v>
      </c>
      <c r="T3601" s="1">
        <v>1</v>
      </c>
      <c r="U3601" s="1">
        <v>0</v>
      </c>
      <c r="V3601" s="1">
        <v>0</v>
      </c>
      <c r="W3601" s="2">
        <f>IF(ISNUMBER(SEARCH("N/A", X3601)), 0, 1)</f>
        <v>1</v>
      </c>
      <c r="X3601" s="1" t="s">
        <v>4906</v>
      </c>
      <c r="Y3601" s="1">
        <v>11.9574372097</v>
      </c>
      <c r="Z3601" s="1">
        <v>121.9266585559</v>
      </c>
      <c r="AA3601" s="11" cm="1">
        <f t="array" ref="AA3601">IF(ISBLANK(Y3601), 0, VINCentyInvDistance(F3601,G3601,Y3601,Z3601))</f>
        <v>282610.3050212852</v>
      </c>
      <c r="AB3601" s="1">
        <v>0</v>
      </c>
      <c r="AC3601" s="1">
        <v>9.6</v>
      </c>
      <c r="AD3601" s="1">
        <v>4.9000000000000004</v>
      </c>
      <c r="AE3601" s="1">
        <v>3243</v>
      </c>
      <c r="AF3601" s="1">
        <v>1</v>
      </c>
      <c r="AG3601" s="1" t="s">
        <v>4907</v>
      </c>
      <c r="AH3601" s="1" t="str">
        <f>TRIM(MID(SUBSTITUTE($H3601,",",REPT(" ",200)),(LEN($H3601)-LEN(SUBSTITUTE($H3601,",",""))-3)*200+1,200))</f>
        <v>Cebu City</v>
      </c>
      <c r="AI3601" s="1" t="str">
        <f>TRIM(MID(SUBSTITUTE($H3601,",",REPT(" ",200)),(LEN($H3601)-LEN(SUBSTITUTE($H3601,",",""))-2)*200+1,200))</f>
        <v>Central Visayas</v>
      </c>
      <c r="AJ3601" s="1" t="s">
        <v>55</v>
      </c>
      <c r="AK3601" t="s">
        <v>17548</v>
      </c>
      <c r="AL3601" s="2">
        <v>0</v>
      </c>
      <c r="AM3601" s="1"/>
    </row>
    <row r="3602" spans="1:39" ht="12.75" customHeight="1">
      <c r="A3602" s="1"/>
      <c r="B3602" s="1" t="s">
        <v>13093</v>
      </c>
      <c r="C3602" s="1" t="s">
        <v>13094</v>
      </c>
      <c r="D3602" s="3" t="str">
        <f ca="1">IFERROR(__xludf.DUMMYFUNCTION("PROPER(REGEXEXTRACT(B3535, ""(?:https?:\/\/)?(?:www\.)?([a-zA-Z0-9-]+)\.""))"),"Skyscanner")</f>
        <v>Skyscanner</v>
      </c>
      <c r="E3602" s="1" t="s">
        <v>13095</v>
      </c>
      <c r="F3602" s="1">
        <v>10.309296</v>
      </c>
      <c r="G3602" s="1">
        <v>123.903575</v>
      </c>
      <c r="H3602" s="1" t="s">
        <v>10570</v>
      </c>
      <c r="I3602" s="1" t="s">
        <v>2622</v>
      </c>
      <c r="J3602" s="1">
        <f>IF(K3602="URBAN",1,IF(K3602="SUBURBAN",2,IF(K3602="RURAL",3,"")))</f>
        <v>1</v>
      </c>
      <c r="K3602" s="1" t="s">
        <v>42</v>
      </c>
      <c r="L3602" s="18">
        <v>46082</v>
      </c>
      <c r="M3602" s="49">
        <v>0.58333333333333337</v>
      </c>
      <c r="N3602" s="18">
        <v>46083</v>
      </c>
      <c r="O3602" s="56">
        <v>0.5</v>
      </c>
      <c r="P3602" s="31" t="str">
        <f>TEXT($L3602, "dddd")</f>
        <v>Sunday</v>
      </c>
      <c r="Q3602" s="39" t="s">
        <v>111</v>
      </c>
      <c r="R3602" s="39">
        <v>1545</v>
      </c>
      <c r="S3602" s="1" t="str">
        <f>IF(OR(MONTH(L3602)=12, MONTH(L3602)&lt;=5), "Dry Season", "Wet Season")</f>
        <v>Dry Season</v>
      </c>
      <c r="T3602" s="1">
        <v>1</v>
      </c>
      <c r="U3602" s="1">
        <v>1</v>
      </c>
      <c r="V3602" s="1">
        <v>0</v>
      </c>
      <c r="W3602" s="2">
        <f>IF(ISNUMBER(SEARCH("N/A", X3602)), 0, 1)</f>
        <v>0</v>
      </c>
      <c r="X3602" s="1" t="s">
        <v>44</v>
      </c>
      <c r="Y3602" s="1"/>
      <c r="Z3602" s="1"/>
      <c r="AA3602" s="11" cm="1">
        <f t="array" ref="AA3602">IF(ISBLANK(Y3602), 0, VINCentyInvDistance(F3602,G3602,Y3602,Z3602))</f>
        <v>0</v>
      </c>
      <c r="AB3602" s="1">
        <v>0</v>
      </c>
      <c r="AC3602" s="1">
        <v>7</v>
      </c>
      <c r="AD3602" s="1">
        <v>4.5</v>
      </c>
      <c r="AE3602" s="1">
        <v>3</v>
      </c>
      <c r="AF3602" s="1">
        <v>1</v>
      </c>
      <c r="AG3602" s="1" t="s">
        <v>731</v>
      </c>
      <c r="AH3602" s="1" t="s">
        <v>731</v>
      </c>
      <c r="AI3602" s="1"/>
      <c r="AJ3602" s="1" t="s">
        <v>55</v>
      </c>
      <c r="AK3602" t="s">
        <v>13096</v>
      </c>
      <c r="AL3602" s="1">
        <v>3</v>
      </c>
      <c r="AM3602" s="1" t="s">
        <v>13097</v>
      </c>
    </row>
    <row r="3603" spans="1:39" ht="12.75" customHeight="1">
      <c r="A3603" s="1"/>
      <c r="B3603" s="1" t="s">
        <v>13098</v>
      </c>
      <c r="C3603" s="1" t="s">
        <v>13099</v>
      </c>
      <c r="D3603" s="3" t="str">
        <f ca="1">IFERROR(__xludf.DUMMYFUNCTION("PROPER(REGEXEXTRACT(B3536, ""(?:https?:\/\/)?(?:www\.)?([a-zA-Z0-9-]+)\.""))"),"Skyscanner")</f>
        <v>Skyscanner</v>
      </c>
      <c r="E3603" s="1" t="s">
        <v>13100</v>
      </c>
      <c r="F3603" s="1">
        <v>14.537372</v>
      </c>
      <c r="G3603" s="1">
        <v>120.994415</v>
      </c>
      <c r="H3603" s="1" t="s">
        <v>13101</v>
      </c>
      <c r="I3603" s="1" t="s">
        <v>50</v>
      </c>
      <c r="J3603" s="1">
        <f>IF(K3603="URBAN",1,IF(K3603="SUBURBAN",2,IF(K3603="RURAL",3,"")))</f>
        <v>1</v>
      </c>
      <c r="K3603" s="1" t="s">
        <v>42</v>
      </c>
      <c r="L3603" s="18">
        <v>46082</v>
      </c>
      <c r="M3603" s="49">
        <v>0.58333333333333337</v>
      </c>
      <c r="N3603" s="18">
        <v>46083</v>
      </c>
      <c r="O3603" s="56">
        <v>0.5</v>
      </c>
      <c r="P3603" s="31" t="str">
        <f>TEXT($L3603, "dddd")</f>
        <v>Sunday</v>
      </c>
      <c r="Q3603" s="39" t="s">
        <v>323</v>
      </c>
      <c r="R3603" s="39">
        <v>3662</v>
      </c>
      <c r="S3603" s="1" t="str">
        <f>IF(OR(MONTH(L3603)=12, MONTH(L3603)&lt;=5), "Dry Season", "Wet Season")</f>
        <v>Dry Season</v>
      </c>
      <c r="T3603" s="1">
        <v>1</v>
      </c>
      <c r="U3603" s="1">
        <v>1</v>
      </c>
      <c r="V3603" s="1">
        <v>0</v>
      </c>
      <c r="W3603" s="2">
        <f>IF(ISNUMBER(SEARCH("N/A", X3603)), 0, 1)</f>
        <v>1</v>
      </c>
      <c r="X3603" s="1" t="s">
        <v>2500</v>
      </c>
      <c r="Y3603" s="1">
        <v>14.5530822</v>
      </c>
      <c r="Z3603" s="1">
        <v>121.021794</v>
      </c>
      <c r="AA3603" s="11" cm="1">
        <f t="array" ref="AA3603">IF(ISBLANK(Y3603), 0, VINCentyInvDistance(F3603,G3603,Y3603,Z3603))</f>
        <v>3424.6832651998961</v>
      </c>
      <c r="AB3603" s="1">
        <v>0</v>
      </c>
      <c r="AC3603" s="1">
        <v>9.1999999999999993</v>
      </c>
      <c r="AD3603" s="1">
        <v>3.9</v>
      </c>
      <c r="AE3603" s="1">
        <v>1055</v>
      </c>
      <c r="AF3603" s="1">
        <v>1</v>
      </c>
      <c r="AG3603" s="1" t="s">
        <v>2501</v>
      </c>
      <c r="AH3603" s="1" t="s">
        <v>2501</v>
      </c>
      <c r="AI3603" s="1" t="str">
        <f>TRIM(MID(SUBSTITUTE($H3603,",",REPT(" ",200)),(LEN($H3603)-LEN(SUBSTITUTE($H3603,",",""))-2)*200+1,200))</f>
        <v>Metro Manila</v>
      </c>
      <c r="AJ3603" s="1" t="s">
        <v>55</v>
      </c>
      <c r="AK3603" t="s">
        <v>17549</v>
      </c>
      <c r="AL3603" s="2">
        <v>0</v>
      </c>
      <c r="AM3603" s="1"/>
    </row>
    <row r="3604" spans="1:39" ht="12.75" customHeight="1">
      <c r="A3604" s="1"/>
      <c r="B3604" s="1" t="s">
        <v>13102</v>
      </c>
      <c r="C3604" s="1" t="s">
        <v>13103</v>
      </c>
      <c r="D3604" s="3" t="str">
        <f ca="1">IFERROR(__xludf.DUMMYFUNCTION("PROPER(REGEXEXTRACT(B3537, ""(?:https?:\/\/)?(?:www\.)?([a-zA-Z0-9-]+)\.""))"),"Skyscanner")</f>
        <v>Skyscanner</v>
      </c>
      <c r="E3604" s="1" t="s">
        <v>13104</v>
      </c>
      <c r="F3604" s="1">
        <v>13.507429999999999</v>
      </c>
      <c r="G3604" s="1">
        <v>120.905198</v>
      </c>
      <c r="H3604" s="1" t="s">
        <v>13105</v>
      </c>
      <c r="I3604" s="1" t="s">
        <v>50</v>
      </c>
      <c r="J3604" s="1">
        <f>IF(K3604="URBAN",1,IF(K3604="SUBURBAN",2,IF(K3604="RURAL",3,"")))</f>
        <v>1</v>
      </c>
      <c r="K3604" s="1" t="s">
        <v>42</v>
      </c>
      <c r="L3604" s="18">
        <v>46082</v>
      </c>
      <c r="M3604" s="49">
        <v>0.625</v>
      </c>
      <c r="N3604" s="18">
        <v>46083</v>
      </c>
      <c r="O3604" s="56">
        <v>0.5</v>
      </c>
      <c r="P3604" s="31" t="str">
        <f>TEXT($L3604, "dddd")</f>
        <v>Sunday</v>
      </c>
      <c r="Q3604" s="39" t="s">
        <v>111</v>
      </c>
      <c r="R3604" s="39">
        <v>5238</v>
      </c>
      <c r="S3604" s="1" t="str">
        <f>IF(OR(MONTH(L3604)=12, MONTH(L3604)&lt;=5), "Dry Season", "Wet Season")</f>
        <v>Dry Season</v>
      </c>
      <c r="T3604" s="1">
        <v>1</v>
      </c>
      <c r="U3604" s="1">
        <v>0</v>
      </c>
      <c r="V3604" s="1">
        <v>1</v>
      </c>
      <c r="W3604" s="2">
        <f>IF(ISNUMBER(SEARCH("N/A", X3604)), 0, 1)</f>
        <v>1</v>
      </c>
      <c r="X3604" s="1" t="s">
        <v>124</v>
      </c>
      <c r="Y3604" s="1">
        <v>14.5352172</v>
      </c>
      <c r="Z3604" s="1">
        <v>120.9819432</v>
      </c>
      <c r="AA3604" s="11" cm="1">
        <f t="array" ref="AA3604">IF(ISBLANK(Y3604), 0, VINCentyInvDistance(F3604,G3604,Y3604,Z3604))</f>
        <v>114015.66812791202</v>
      </c>
      <c r="AB3604" s="1">
        <v>0</v>
      </c>
      <c r="AC3604" s="1">
        <v>6.8</v>
      </c>
      <c r="AD3604" s="1">
        <v>4.2</v>
      </c>
      <c r="AE3604" s="1">
        <v>556</v>
      </c>
      <c r="AF3604" s="1">
        <v>1</v>
      </c>
      <c r="AG3604" s="1" t="s">
        <v>159</v>
      </c>
      <c r="AH3604" s="1" t="s">
        <v>160</v>
      </c>
      <c r="AI3604" s="1" t="str">
        <f>TRIM(MID(SUBSTITUTE($H3604,",",REPT(" ",200)),(LEN($H3604)-LEN(SUBSTITUTE($H3604,",",""))-2)*200+1,200))</f>
        <v>Mimaropa</v>
      </c>
      <c r="AJ3604" s="1" t="s">
        <v>55</v>
      </c>
      <c r="AK3604" t="s">
        <v>17550</v>
      </c>
      <c r="AL3604" s="2">
        <v>0</v>
      </c>
      <c r="AM3604" s="1"/>
    </row>
    <row r="3605" spans="1:39" ht="12.75" customHeight="1">
      <c r="A3605" s="1"/>
      <c r="B3605" s="1" t="s">
        <v>13114</v>
      </c>
      <c r="C3605" s="1" t="s">
        <v>13115</v>
      </c>
      <c r="D3605" s="3" t="str">
        <f ca="1">IFERROR(__xludf.DUMMYFUNCTION("PROPER(REGEXEXTRACT(B3540, ""(?:https?:\/\/)?(?:www\.)?([a-zA-Z0-9-]+)\.""))"),"Skyscanner")</f>
        <v>Skyscanner</v>
      </c>
      <c r="E3605" s="1" t="s">
        <v>13116</v>
      </c>
      <c r="F3605" s="1">
        <v>13.401350000000001</v>
      </c>
      <c r="G3605" s="1">
        <v>122.4907</v>
      </c>
      <c r="H3605" s="1" t="s">
        <v>13117</v>
      </c>
      <c r="I3605" s="1" t="s">
        <v>50</v>
      </c>
      <c r="J3605" s="1">
        <f>IF(K3605="URBAN",1,IF(K3605="SUBURBAN",2,IF(K3605="RURAL",3,"")))</f>
        <v>1</v>
      </c>
      <c r="K3605" s="1" t="s">
        <v>42</v>
      </c>
      <c r="L3605" s="18">
        <v>46082</v>
      </c>
      <c r="M3605" s="49">
        <v>0.58333333333333337</v>
      </c>
      <c r="N3605" s="18">
        <v>46083</v>
      </c>
      <c r="O3605" s="56">
        <v>0.5</v>
      </c>
      <c r="P3605" s="31" t="str">
        <f>TEXT($L3605, "dddd")</f>
        <v>Sunday</v>
      </c>
      <c r="Q3605" s="39" t="s">
        <v>67</v>
      </c>
      <c r="R3605" s="39">
        <v>19398</v>
      </c>
      <c r="S3605" s="1" t="str">
        <f>IF(OR(MONTH(L3605)=12, MONTH(L3605)&lt;=5), "Dry Season", "Wet Season")</f>
        <v>Dry Season</v>
      </c>
      <c r="T3605" s="1">
        <v>1</v>
      </c>
      <c r="U3605" s="1">
        <v>0</v>
      </c>
      <c r="V3605" s="1">
        <v>1</v>
      </c>
      <c r="W3605" s="2">
        <f>IF(ISNUMBER(SEARCH("N/A", X3605)), 0, 1)</f>
        <v>1</v>
      </c>
      <c r="X3605" s="1" t="s">
        <v>2500</v>
      </c>
      <c r="Y3605" s="1">
        <v>14.5530822</v>
      </c>
      <c r="Z3605" s="1">
        <v>121.021794</v>
      </c>
      <c r="AA3605" s="11" cm="1">
        <f t="array" ref="AA3605">IF(ISBLANK(Y3605), 0, VINCentyInvDistance(F3605,G3605,Y3605,Z3605))</f>
        <v>203530.10651451789</v>
      </c>
      <c r="AB3605" s="1">
        <v>0</v>
      </c>
      <c r="AC3605" s="1">
        <v>9.4</v>
      </c>
      <c r="AD3605" s="1">
        <v>4.4000000000000004</v>
      </c>
      <c r="AE3605" s="1">
        <v>1196</v>
      </c>
      <c r="AF3605" s="1">
        <v>1</v>
      </c>
      <c r="AG3605" s="1" t="s">
        <v>2501</v>
      </c>
      <c r="AH3605" s="1" t="s">
        <v>2501</v>
      </c>
      <c r="AI3605" s="1" t="str">
        <f>TRIM(MID(SUBSTITUTE($H3605,",",REPT(" ",200)),(LEN($H3605)-LEN(SUBSTITUTE($H3605,",",""))-2)*200+1,200))</f>
        <v>Quezon</v>
      </c>
      <c r="AJ3605" s="1" t="s">
        <v>55</v>
      </c>
      <c r="AK3605" t="s">
        <v>17552</v>
      </c>
      <c r="AL3605" s="2">
        <v>0</v>
      </c>
      <c r="AM3605" s="1"/>
    </row>
    <row r="3606" spans="1:39" ht="12.75" customHeight="1">
      <c r="A3606" s="1"/>
      <c r="B3606" s="1" t="s">
        <v>13118</v>
      </c>
      <c r="C3606" s="1" t="s">
        <v>13119</v>
      </c>
      <c r="D3606" s="3" t="str">
        <f ca="1">IFERROR(__xludf.DUMMYFUNCTION("PROPER(REGEXEXTRACT(B3541, ""(?:https?:\/\/)?(?:www\.)?([a-zA-Z0-9-]+)\.""))"),"Skyscanner")</f>
        <v>Skyscanner</v>
      </c>
      <c r="E3606" s="1" t="s">
        <v>13120</v>
      </c>
      <c r="F3606" s="1">
        <v>13.401350000000001</v>
      </c>
      <c r="G3606" s="1">
        <v>122.4907</v>
      </c>
      <c r="H3606" s="1" t="s">
        <v>13117</v>
      </c>
      <c r="I3606" s="1" t="s">
        <v>1300</v>
      </c>
      <c r="J3606" s="1">
        <f>IF(K3606="URBAN",1,IF(K3606="SUBURBAN",2,IF(K3606="RURAL",3,"")))</f>
        <v>1</v>
      </c>
      <c r="K3606" s="1" t="s">
        <v>42</v>
      </c>
      <c r="L3606" s="18">
        <v>46082</v>
      </c>
      <c r="M3606" s="49">
        <v>0.58333333333333337</v>
      </c>
      <c r="N3606" s="18">
        <v>46083</v>
      </c>
      <c r="O3606" s="56">
        <v>0.45833333333333331</v>
      </c>
      <c r="P3606" s="31" t="str">
        <f>TEXT($L3606, "dddd")</f>
        <v>Sunday</v>
      </c>
      <c r="Q3606" s="39" t="s">
        <v>111</v>
      </c>
      <c r="R3606" s="39">
        <v>17103</v>
      </c>
      <c r="S3606" s="1" t="str">
        <f>IF(OR(MONTH(L3606)=12, MONTH(L3606)&lt;=5), "Dry Season", "Wet Season")</f>
        <v>Dry Season</v>
      </c>
      <c r="T3606" s="1">
        <v>1</v>
      </c>
      <c r="U3606" s="1">
        <v>1</v>
      </c>
      <c r="V3606" s="1">
        <v>0</v>
      </c>
      <c r="W3606" s="2">
        <f>IF(ISNUMBER(SEARCH("N/A", X3606)), 0, 1)</f>
        <v>0</v>
      </c>
      <c r="X3606" s="1" t="s">
        <v>44</v>
      </c>
      <c r="Y3606" s="1"/>
      <c r="Z3606" s="1"/>
      <c r="AA3606" s="11" cm="1">
        <f t="array" ref="AA3606">IF(ISBLANK(Y3606), 0, VINCentyInvDistance(F3606,G3606,Y3606,Z3606))</f>
        <v>0</v>
      </c>
      <c r="AB3606" s="1">
        <v>1</v>
      </c>
      <c r="AC3606" s="1">
        <v>8</v>
      </c>
      <c r="AD3606" s="1">
        <v>4.7</v>
      </c>
      <c r="AE3606" s="1">
        <v>2</v>
      </c>
      <c r="AF3606" s="1">
        <v>1</v>
      </c>
      <c r="AG3606" s="1" t="s">
        <v>13121</v>
      </c>
      <c r="AH3606" s="1" t="str">
        <f>TRIM(MID(SUBSTITUTE($H3606,",",REPT(" ",200)),(LEN($H3606)-LEN(SUBSTITUTE($H3606,",",""))-3)*200+1,200))</f>
        <v>Ibabang Tayuman</v>
      </c>
      <c r="AI3606" s="1" t="str">
        <f>TRIM(MID(SUBSTITUTE($H3606,",",REPT(" ",200)),(LEN($H3606)-LEN(SUBSTITUTE($H3606,",",""))-2)*200+1,200))</f>
        <v>Quezon</v>
      </c>
      <c r="AJ3606" s="1" t="str">
        <f>TRIM(MID(SUBSTITUTE($H3606,",",REPT(" ",200)),(LEN($H3606)-LEN(SUBSTITUTE($H3606,",",""))-0)*200+1,200))</f>
        <v>Philippines</v>
      </c>
      <c r="AK3606" t="s">
        <v>17553</v>
      </c>
      <c r="AL3606" s="1">
        <v>5</v>
      </c>
      <c r="AM3606" s="1" t="s">
        <v>13122</v>
      </c>
    </row>
    <row r="3607" spans="1:39" ht="12.75" customHeight="1">
      <c r="A3607" s="1"/>
      <c r="B3607" s="1" t="s">
        <v>13123</v>
      </c>
      <c r="C3607" s="1" t="s">
        <v>13124</v>
      </c>
      <c r="D3607" s="3" t="str">
        <f ca="1">IFERROR(__xludf.DUMMYFUNCTION("PROPER(REGEXEXTRACT(B3542, ""(?:https?:\/\/)?(?:www\.)?([a-zA-Z0-9-]+)\.""))"),"Skyscanner")</f>
        <v>Skyscanner</v>
      </c>
      <c r="E3607" s="1" t="s">
        <v>13125</v>
      </c>
      <c r="F3607" s="1">
        <v>14.634574000000001</v>
      </c>
      <c r="G3607" s="1">
        <v>121.072003</v>
      </c>
      <c r="H3607" s="1" t="s">
        <v>13126</v>
      </c>
      <c r="I3607" s="1" t="s">
        <v>50</v>
      </c>
      <c r="J3607" s="1">
        <f>IF(K3607="URBAN",1,IF(K3607="SUBURBAN",2,IF(K3607="RURAL",3,"")))</f>
        <v>1</v>
      </c>
      <c r="K3607" s="1" t="s">
        <v>42</v>
      </c>
      <c r="L3607" s="18">
        <v>46082</v>
      </c>
      <c r="M3607" s="49">
        <v>0.625</v>
      </c>
      <c r="N3607" s="18">
        <v>46083</v>
      </c>
      <c r="O3607" s="56">
        <v>0.5</v>
      </c>
      <c r="P3607" s="31" t="str">
        <f>TEXT($L3607, "dddd")</f>
        <v>Sunday</v>
      </c>
      <c r="Q3607" s="39" t="s">
        <v>111</v>
      </c>
      <c r="R3607" s="39">
        <v>1561</v>
      </c>
      <c r="S3607" s="1" t="str">
        <f>IF(OR(MONTH(L3607)=12, MONTH(L3607)&lt;=5), "Dry Season", "Wet Season")</f>
        <v>Dry Season</v>
      </c>
      <c r="T3607" s="1">
        <v>1</v>
      </c>
      <c r="U3607" s="1">
        <v>1</v>
      </c>
      <c r="V3607" s="1">
        <v>0</v>
      </c>
      <c r="W3607" s="2">
        <f>IF(ISNUMBER(SEARCH("N/A", X3607)), 0, 1)</f>
        <v>1</v>
      </c>
      <c r="X3607" s="1" t="s">
        <v>2500</v>
      </c>
      <c r="Y3607" s="1">
        <v>14.5530822</v>
      </c>
      <c r="Z3607" s="1">
        <v>121.021794</v>
      </c>
      <c r="AA3607" s="11" cm="1">
        <f t="array" ref="AA3607">IF(ISBLANK(Y3607), 0, VINCentyInvDistance(F3607,G3607,Y3607,Z3607))</f>
        <v>10515.161644036947</v>
      </c>
      <c r="AB3607" s="1">
        <v>0</v>
      </c>
      <c r="AC3607" s="1">
        <v>9.1999999999999993</v>
      </c>
      <c r="AD3607" s="1">
        <v>4</v>
      </c>
      <c r="AE3607" s="1">
        <v>3464</v>
      </c>
      <c r="AF3607" s="1">
        <v>1</v>
      </c>
      <c r="AG3607" s="1" t="s">
        <v>2501</v>
      </c>
      <c r="AH3607" s="1" t="s">
        <v>2501</v>
      </c>
      <c r="AI3607" s="1" t="str">
        <f>TRIM(MID(SUBSTITUTE($H3607,",",REPT(" ",200)),(LEN($H3607)-LEN(SUBSTITUTE($H3607,",",""))-2)*200+1,200))</f>
        <v>Metro Manila</v>
      </c>
      <c r="AJ3607" s="1" t="s">
        <v>55</v>
      </c>
      <c r="AK3607" t="s">
        <v>17554</v>
      </c>
      <c r="AL3607" s="2">
        <v>0</v>
      </c>
      <c r="AM3607" s="1"/>
    </row>
    <row r="3608" spans="1:39" ht="12.75" customHeight="1">
      <c r="A3608" s="1"/>
      <c r="B3608" s="1" t="s">
        <v>13127</v>
      </c>
      <c r="C3608" s="1" t="s">
        <v>13128</v>
      </c>
      <c r="D3608" s="3" t="str">
        <f ca="1">IFERROR(__xludf.DUMMYFUNCTION("PROPER(REGEXEXTRACT(B3543, ""(?:https?:\/\/)?(?:www\.)?([a-zA-Z0-9-]+)\.""))"),"Skyscanner")</f>
        <v>Skyscanner</v>
      </c>
      <c r="E3608" s="1" t="s">
        <v>13129</v>
      </c>
      <c r="F3608" s="1">
        <v>14.072865999999999</v>
      </c>
      <c r="G3608" s="1">
        <v>120.869933</v>
      </c>
      <c r="H3608" s="1" t="s">
        <v>13130</v>
      </c>
      <c r="I3608" s="1" t="s">
        <v>50</v>
      </c>
      <c r="J3608" s="1">
        <f>IF(K3608="URBAN",1,IF(K3608="SUBURBAN",2,IF(K3608="RURAL",3,"")))</f>
        <v>1</v>
      </c>
      <c r="K3608" s="1" t="s">
        <v>42</v>
      </c>
      <c r="L3608" s="18">
        <v>46082</v>
      </c>
      <c r="M3608" s="49">
        <v>0.58333333333333337</v>
      </c>
      <c r="N3608" s="18">
        <v>46083</v>
      </c>
      <c r="O3608" s="56">
        <v>0.5</v>
      </c>
      <c r="P3608" s="31" t="str">
        <f>TEXT($L3608, "dddd")</f>
        <v>Sunday</v>
      </c>
      <c r="Q3608" s="39" t="s">
        <v>67</v>
      </c>
      <c r="R3608" s="39">
        <v>3192.8</v>
      </c>
      <c r="S3608" s="1" t="str">
        <f>IF(OR(MONTH(L3608)=12, MONTH(L3608)&lt;=5), "Dry Season", "Wet Season")</f>
        <v>Dry Season</v>
      </c>
      <c r="T3608" s="1">
        <v>1</v>
      </c>
      <c r="U3608" s="1">
        <v>1</v>
      </c>
      <c r="V3608" s="1">
        <v>0</v>
      </c>
      <c r="W3608" s="2">
        <f>IF(ISNUMBER(SEARCH("N/A", X3608)), 0, 1)</f>
        <v>1</v>
      </c>
      <c r="X3608" s="1" t="s">
        <v>1174</v>
      </c>
      <c r="Y3608" s="1">
        <v>14.589843999999999</v>
      </c>
      <c r="Z3608" s="1">
        <v>121.060554</v>
      </c>
      <c r="AA3608" s="11" cm="1">
        <f t="array" ref="AA3608">IF(ISBLANK(Y3608), 0, VINCentyInvDistance(F3608,G3608,Y3608,Z3608))</f>
        <v>60783.742524470603</v>
      </c>
      <c r="AB3608" s="1">
        <v>0</v>
      </c>
      <c r="AC3608" s="1">
        <v>8.4</v>
      </c>
      <c r="AD3608" s="1">
        <v>4.5999999999999996</v>
      </c>
      <c r="AE3608" s="1">
        <v>41</v>
      </c>
      <c r="AF3608" s="1">
        <v>1</v>
      </c>
      <c r="AG3608" s="1" t="s">
        <v>1180</v>
      </c>
      <c r="AH3608" s="1" t="s">
        <v>562</v>
      </c>
      <c r="AI3608" s="1" t="str">
        <f>TRIM(MID(SUBSTITUTE($H3608,",",REPT(" ",200)),(LEN($H3608)-LEN(SUBSTITUTE($H3608,",",""))-2)*200+1,200))</f>
        <v>Calabarzon</v>
      </c>
      <c r="AJ3608" s="1" t="s">
        <v>55</v>
      </c>
      <c r="AK3608" t="s">
        <v>13131</v>
      </c>
      <c r="AL3608" s="2">
        <v>0</v>
      </c>
      <c r="AM3608" s="1"/>
    </row>
    <row r="3609" spans="1:39" ht="12.75" customHeight="1">
      <c r="A3609" s="1"/>
      <c r="B3609" s="1" t="s">
        <v>13140</v>
      </c>
      <c r="C3609" s="1" t="s">
        <v>13141</v>
      </c>
      <c r="D3609" s="3" t="str">
        <f ca="1">IFERROR(__xludf.DUMMYFUNCTION("PROPER(REGEXEXTRACT(B3546, ""(?:https?:\/\/)?(?:www\.)?([a-zA-Z0-9-]+)\.""))"),"Skyscanner")</f>
        <v>Skyscanner</v>
      </c>
      <c r="E3609" s="1" t="s">
        <v>13142</v>
      </c>
      <c r="F3609" s="1">
        <v>14.570404999999999</v>
      </c>
      <c r="G3609" s="1">
        <v>120.983847</v>
      </c>
      <c r="H3609" s="1" t="s">
        <v>13143</v>
      </c>
      <c r="I3609" s="1" t="s">
        <v>50</v>
      </c>
      <c r="J3609" s="1">
        <f>IF(K3609="URBAN",1,IF(K3609="SUBURBAN",2,IF(K3609="RURAL",3,"")))</f>
        <v>1</v>
      </c>
      <c r="K3609" s="1" t="s">
        <v>42</v>
      </c>
      <c r="L3609" s="18">
        <v>46082</v>
      </c>
      <c r="M3609" s="49">
        <v>0.58333333333333337</v>
      </c>
      <c r="N3609" s="18">
        <v>46083</v>
      </c>
      <c r="O3609" s="56">
        <v>0.5</v>
      </c>
      <c r="P3609" s="31" t="str">
        <f>TEXT($L3609, "dddd")</f>
        <v>Sunday</v>
      </c>
      <c r="Q3609" s="39" t="s">
        <v>531</v>
      </c>
      <c r="R3609" s="39">
        <v>1756</v>
      </c>
      <c r="S3609" s="1" t="str">
        <f>IF(OR(MONTH(L3609)=12, MONTH(L3609)&lt;=5), "Dry Season", "Wet Season")</f>
        <v>Dry Season</v>
      </c>
      <c r="T3609" s="1">
        <v>1</v>
      </c>
      <c r="U3609" s="1">
        <v>1</v>
      </c>
      <c r="V3609" s="1">
        <v>0</v>
      </c>
      <c r="W3609" s="2">
        <f>IF(ISNUMBER(SEARCH("N/A", X3609)), 0, 1)</f>
        <v>0</v>
      </c>
      <c r="X3609" s="1" t="s">
        <v>44</v>
      </c>
      <c r="Y3609" s="1"/>
      <c r="Z3609" s="1"/>
      <c r="AA3609" s="11" cm="1">
        <f t="array" ref="AA3609">IF(ISBLANK(Y3609), 0, VINCentyInvDistance(F3609,G3609,Y3609,Z3609))</f>
        <v>0</v>
      </c>
      <c r="AB3609" s="1">
        <v>0</v>
      </c>
      <c r="AC3609" s="1">
        <v>8</v>
      </c>
      <c r="AD3609" s="1">
        <v>4.0999999999999996</v>
      </c>
      <c r="AE3609" s="1">
        <v>716</v>
      </c>
      <c r="AF3609" s="1">
        <v>1</v>
      </c>
      <c r="AG3609" s="1" t="s">
        <v>68</v>
      </c>
      <c r="AH3609" s="1" t="str">
        <f>TRIM(MID(SUBSTITUTE($H3609,",",REPT(" ",200)),(LEN($H3609)-LEN(SUBSTITUTE($H3609,",",""))-3)*200+1,200))</f>
        <v>Capital District</v>
      </c>
      <c r="AI3609" s="1" t="s">
        <v>54</v>
      </c>
      <c r="AJ3609" s="1" t="s">
        <v>55</v>
      </c>
      <c r="AK3609" t="s">
        <v>17556</v>
      </c>
      <c r="AL3609" s="1">
        <v>3</v>
      </c>
      <c r="AM3609" s="1" t="s">
        <v>13144</v>
      </c>
    </row>
    <row r="3610" spans="1:39" ht="12.75" customHeight="1">
      <c r="A3610" s="1"/>
      <c r="B3610" s="1" t="s">
        <v>13145</v>
      </c>
      <c r="C3610" s="1" t="s">
        <v>13146</v>
      </c>
      <c r="D3610" s="3" t="str">
        <f ca="1">IFERROR(__xludf.DUMMYFUNCTION("PROPER(REGEXEXTRACT(B3547, ""(?:https?:\/\/)?(?:www\.)?([a-zA-Z0-9-]+)\.""))"),"Skyscanner")</f>
        <v>Skyscanner</v>
      </c>
      <c r="E3610" s="1" t="s">
        <v>13147</v>
      </c>
      <c r="F3610" s="1">
        <v>14.558494</v>
      </c>
      <c r="G3610" s="1">
        <v>121.021818</v>
      </c>
      <c r="H3610" s="1" t="s">
        <v>13148</v>
      </c>
      <c r="I3610" s="1" t="s">
        <v>50</v>
      </c>
      <c r="J3610" s="1">
        <f>IF(K3610="URBAN",1,IF(K3610="SUBURBAN",2,IF(K3610="RURAL",3,"")))</f>
        <v>1</v>
      </c>
      <c r="K3610" s="1" t="s">
        <v>42</v>
      </c>
      <c r="L3610" s="18">
        <v>46082</v>
      </c>
      <c r="M3610" s="49">
        <v>0.58333333333333337</v>
      </c>
      <c r="N3610" s="18">
        <v>46083</v>
      </c>
      <c r="O3610" s="56">
        <v>0.5</v>
      </c>
      <c r="P3610" s="31" t="str">
        <f>TEXT($L3610, "dddd")</f>
        <v>Sunday</v>
      </c>
      <c r="Q3610" s="39" t="s">
        <v>323</v>
      </c>
      <c r="R3610" s="39">
        <v>4336</v>
      </c>
      <c r="S3610" s="1" t="str">
        <f>IF(OR(MONTH(L3610)=12, MONTH(L3610)&lt;=5), "Dry Season", "Wet Season")</f>
        <v>Dry Season</v>
      </c>
      <c r="T3610" s="1">
        <v>1</v>
      </c>
      <c r="U3610" s="1">
        <v>1</v>
      </c>
      <c r="V3610" s="1">
        <v>0</v>
      </c>
      <c r="W3610" s="2">
        <f>IF(ISNUMBER(SEARCH("N/A", X3610)), 0, 1)</f>
        <v>1</v>
      </c>
      <c r="X3610" s="1" t="s">
        <v>2500</v>
      </c>
      <c r="Y3610" s="1">
        <v>14.5530822</v>
      </c>
      <c r="Z3610" s="1">
        <v>121.021794</v>
      </c>
      <c r="AA3610" s="11" cm="1">
        <f t="array" ref="AA3610">IF(ISBLANK(Y3610), 0, VINCentyInvDistance(F3610,G3610,Y3610,Z3610))</f>
        <v>598.79119519136123</v>
      </c>
      <c r="AB3610" s="1">
        <v>0</v>
      </c>
      <c r="AC3610" s="1">
        <v>7.6</v>
      </c>
      <c r="AD3610" s="1">
        <v>4.3</v>
      </c>
      <c r="AE3610" s="1">
        <v>433</v>
      </c>
      <c r="AF3610" s="1">
        <v>1</v>
      </c>
      <c r="AG3610" s="1" t="s">
        <v>2501</v>
      </c>
      <c r="AH3610" s="1" t="s">
        <v>2501</v>
      </c>
      <c r="AI3610" s="1" t="str">
        <f>TRIM(MID(SUBSTITUTE($H3610,",",REPT(" ",200)),(LEN($H3610)-LEN(SUBSTITUTE($H3610,",",""))-2)*200+1,200))</f>
        <v>Metro Manila</v>
      </c>
      <c r="AJ3610" s="1" t="s">
        <v>55</v>
      </c>
      <c r="AK3610" t="s">
        <v>17557</v>
      </c>
      <c r="AL3610" s="2">
        <v>0</v>
      </c>
      <c r="AM3610" s="1"/>
    </row>
    <row r="3611" spans="1:39" ht="12.75" customHeight="1">
      <c r="A3611" s="1"/>
      <c r="B3611" s="1" t="s">
        <v>13149</v>
      </c>
      <c r="C3611" s="1" t="s">
        <v>13150</v>
      </c>
      <c r="D3611" s="3" t="str">
        <f ca="1">IFERROR(__xludf.DUMMYFUNCTION("PROPER(REGEXEXTRACT(B3548, ""(?:https?:\/\/)?(?:www\.)?([a-zA-Z0-9-]+)\.""))"),"Skyscanner")</f>
        <v>Skyscanner</v>
      </c>
      <c r="E3611" s="1" t="s">
        <v>13151</v>
      </c>
      <c r="F3611" s="1">
        <v>14.55951</v>
      </c>
      <c r="G3611" s="1">
        <v>121.01639</v>
      </c>
      <c r="H3611" s="1" t="s">
        <v>13152</v>
      </c>
      <c r="I3611" s="1" t="s">
        <v>50</v>
      </c>
      <c r="J3611" s="1">
        <f>IF(K3611="URBAN",1,IF(K3611="SUBURBAN",2,IF(K3611="RURAL",3,"")))</f>
        <v>1</v>
      </c>
      <c r="K3611" s="1" t="s">
        <v>42</v>
      </c>
      <c r="L3611" s="18">
        <v>46082</v>
      </c>
      <c r="M3611" s="49">
        <v>0.625</v>
      </c>
      <c r="N3611" s="18">
        <v>46083</v>
      </c>
      <c r="O3611" s="56">
        <v>0.5</v>
      </c>
      <c r="P3611" s="31" t="str">
        <f>TEXT($L3611, "dddd")</f>
        <v>Sunday</v>
      </c>
      <c r="Q3611" s="39" t="s">
        <v>111</v>
      </c>
      <c r="R3611" s="39">
        <v>8685</v>
      </c>
      <c r="S3611" s="1" t="str">
        <f>IF(OR(MONTH(L3611)=12, MONTH(L3611)&lt;=5), "Dry Season", "Wet Season")</f>
        <v>Dry Season</v>
      </c>
      <c r="T3611" s="1">
        <v>1</v>
      </c>
      <c r="U3611" s="1">
        <v>1</v>
      </c>
      <c r="V3611" s="1">
        <v>0</v>
      </c>
      <c r="W3611" s="2">
        <f>IF(ISNUMBER(SEARCH("N/A", X3611)), 0, 1)</f>
        <v>1</v>
      </c>
      <c r="X3611" s="1" t="s">
        <v>2500</v>
      </c>
      <c r="Y3611" s="1">
        <v>14.5530822</v>
      </c>
      <c r="Z3611" s="1">
        <v>121.021794</v>
      </c>
      <c r="AA3611" s="11" cm="1">
        <f t="array" ref="AA3611">IF(ISBLANK(Y3611), 0, VINCentyInvDistance(F3611,G3611,Y3611,Z3611))</f>
        <v>919.22634953602926</v>
      </c>
      <c r="AB3611" s="1">
        <v>0</v>
      </c>
      <c r="AC3611" s="1">
        <v>0</v>
      </c>
      <c r="AD3611" s="1">
        <v>0</v>
      </c>
      <c r="AE3611" s="1">
        <v>1200</v>
      </c>
      <c r="AF3611" s="1">
        <v>1</v>
      </c>
      <c r="AG3611" s="1" t="s">
        <v>2501</v>
      </c>
      <c r="AH3611" s="1" t="s">
        <v>2501</v>
      </c>
      <c r="AI3611" s="1" t="str">
        <f>TRIM(MID(SUBSTITUTE($H3611,",",REPT(" ",200)),(LEN($H3611)-LEN(SUBSTITUTE($H3611,",",""))-2)*200+1,200))</f>
        <v>Metro Manila</v>
      </c>
      <c r="AJ3611" s="1" t="s">
        <v>55</v>
      </c>
      <c r="AL3611" s="2">
        <v>0</v>
      </c>
      <c r="AM3611" s="1"/>
    </row>
    <row r="3612" spans="1:39" ht="12.75" customHeight="1">
      <c r="A3612" s="1"/>
      <c r="B3612" s="1" t="s">
        <v>13153</v>
      </c>
      <c r="C3612" s="1" t="s">
        <v>13154</v>
      </c>
      <c r="D3612" s="3" t="str">
        <f ca="1">IFERROR(__xludf.DUMMYFUNCTION("PROPER(REGEXEXTRACT(B3549, ""(?:https?:\/\/)?(?:www\.)?([a-zA-Z0-9-]+)\.""))"),"Skyscanner")</f>
        <v>Skyscanner</v>
      </c>
      <c r="E3612" s="1" t="s">
        <v>13155</v>
      </c>
      <c r="F3612" s="1">
        <v>14.178739999999999</v>
      </c>
      <c r="G3612" s="1">
        <v>121.18697</v>
      </c>
      <c r="H3612" s="1" t="s">
        <v>13156</v>
      </c>
      <c r="I3612" s="1" t="s">
        <v>50</v>
      </c>
      <c r="J3612" s="1">
        <f>IF(K3612="URBAN",1,IF(K3612="SUBURBAN",2,IF(K3612="RURAL",3,"")))</f>
        <v>1</v>
      </c>
      <c r="K3612" s="1" t="s">
        <v>42</v>
      </c>
      <c r="L3612" s="18">
        <v>46082</v>
      </c>
      <c r="M3612" s="49">
        <v>0.58333333333333337</v>
      </c>
      <c r="N3612" s="18">
        <v>46083</v>
      </c>
      <c r="O3612" s="56">
        <v>0.5</v>
      </c>
      <c r="P3612" s="31" t="str">
        <f>TEXT($L3612, "dddd")</f>
        <v>Sunday</v>
      </c>
      <c r="Q3612" s="39" t="s">
        <v>111</v>
      </c>
      <c r="R3612" s="39">
        <v>17058.650000000001</v>
      </c>
      <c r="S3612" s="1" t="str">
        <f>IF(OR(MONTH(L3612)=12, MONTH(L3612)&lt;=5), "Dry Season", "Wet Season")</f>
        <v>Dry Season</v>
      </c>
      <c r="T3612" s="1">
        <v>1</v>
      </c>
      <c r="U3612" s="1">
        <v>0</v>
      </c>
      <c r="V3612" s="1">
        <v>0</v>
      </c>
      <c r="W3612" s="2">
        <f>IF(ISNUMBER(SEARCH("N/A", X3612)), 0, 1)</f>
        <v>1</v>
      </c>
      <c r="X3612" s="1" t="s">
        <v>2500</v>
      </c>
      <c r="Y3612" s="1">
        <v>14.5530822</v>
      </c>
      <c r="Z3612" s="1">
        <v>121.021794</v>
      </c>
      <c r="AA3612" s="11" cm="1">
        <f t="array" ref="AA3612">IF(ISBLANK(Y3612), 0, VINCentyInvDistance(F3612,G3612,Y3612,Z3612))</f>
        <v>45087.452052405679</v>
      </c>
      <c r="AB3612" s="1">
        <v>0</v>
      </c>
      <c r="AC3612" s="1">
        <v>9.4</v>
      </c>
      <c r="AD3612" s="1">
        <v>4.5999999999999996</v>
      </c>
      <c r="AE3612" s="1">
        <v>1800</v>
      </c>
      <c r="AF3612" s="1">
        <v>1</v>
      </c>
      <c r="AG3612" s="1" t="s">
        <v>2501</v>
      </c>
      <c r="AH3612" s="1" t="s">
        <v>2501</v>
      </c>
      <c r="AI3612" s="1" t="str">
        <f>TRIM(MID(SUBSTITUTE($H3612,",",REPT(" ",200)),(LEN($H3612)-LEN(SUBSTITUTE($H3612,",",""))-2)*200+1,200))</f>
        <v>Calabarzon</v>
      </c>
      <c r="AJ3612" s="1" t="s">
        <v>55</v>
      </c>
      <c r="AK3612" t="s">
        <v>17558</v>
      </c>
      <c r="AL3612" s="2">
        <v>0</v>
      </c>
      <c r="AM3612" s="1"/>
    </row>
    <row r="3613" spans="1:39" ht="12.75" customHeight="1">
      <c r="A3613" s="1"/>
      <c r="B3613" s="1" t="s">
        <v>6727</v>
      </c>
      <c r="C3613" s="1" t="s">
        <v>13161</v>
      </c>
      <c r="D3613" s="3" t="str">
        <f ca="1">IFERROR(__xludf.DUMMYFUNCTION("PROPER(REGEXEXTRACT(B3552, ""(?:https?:\/\/)?(?:www\.)?([a-zA-Z0-9-]+)\.""))"),"Skyscanner")</f>
        <v>Skyscanner</v>
      </c>
      <c r="E3613" s="1" t="s">
        <v>13162</v>
      </c>
      <c r="F3613" s="1">
        <v>14.573656</v>
      </c>
      <c r="G3613" s="1">
        <v>120.983375</v>
      </c>
      <c r="H3613" s="1" t="s">
        <v>6724</v>
      </c>
      <c r="I3613" s="1" t="s">
        <v>50</v>
      </c>
      <c r="J3613" s="1">
        <f>IF(K3613="URBAN",1,IF(K3613="SUBURBAN",2,IF(K3613="RURAL",3,"")))</f>
        <v>1</v>
      </c>
      <c r="K3613" s="1" t="s">
        <v>42</v>
      </c>
      <c r="L3613" s="18">
        <v>46082</v>
      </c>
      <c r="M3613" s="49">
        <v>0.58333333333333337</v>
      </c>
      <c r="N3613" s="18">
        <v>46083</v>
      </c>
      <c r="O3613" s="56">
        <v>0.5</v>
      </c>
      <c r="P3613" s="31" t="str">
        <f>TEXT($L3613, "dddd")</f>
        <v>Sunday</v>
      </c>
      <c r="Q3613" s="39" t="s">
        <v>111</v>
      </c>
      <c r="R3613" s="39">
        <v>2898</v>
      </c>
      <c r="S3613" s="1" t="str">
        <f>IF(OR(MONTH(L3613)=12, MONTH(L3613)&lt;=5), "Dry Season", "Wet Season")</f>
        <v>Dry Season</v>
      </c>
      <c r="T3613" s="1">
        <v>1</v>
      </c>
      <c r="U3613" s="1">
        <v>0</v>
      </c>
      <c r="V3613" s="1">
        <v>0</v>
      </c>
      <c r="W3613" s="2">
        <f>IF(ISNUMBER(SEARCH("N/A", X3613)), 0, 1)</f>
        <v>0</v>
      </c>
      <c r="X3613" s="1" t="s">
        <v>44</v>
      </c>
      <c r="Y3613" s="1"/>
      <c r="Z3613" s="1"/>
      <c r="AA3613" s="11" cm="1">
        <f t="array" ref="AA3613">IF(ISBLANK(Y3613), 0, VINCentyInvDistance(F3613,G3613,Y3613,Z3613))</f>
        <v>0</v>
      </c>
      <c r="AB3613" s="1">
        <v>0</v>
      </c>
      <c r="AC3613" s="1">
        <v>6.6</v>
      </c>
      <c r="AD3613" s="1">
        <v>4.7</v>
      </c>
      <c r="AE3613" s="1">
        <v>310</v>
      </c>
      <c r="AF3613" s="1">
        <v>1</v>
      </c>
      <c r="AG3613" s="1" t="s">
        <v>68</v>
      </c>
      <c r="AH3613" s="1" t="str">
        <f>TRIM(MID(SUBSTITUTE($H3613,",",REPT(" ",200)),(LEN($H3613)-LEN(SUBSTITUTE($H3613,",",""))-3)*200+1,200))</f>
        <v>Capital District</v>
      </c>
      <c r="AI3613" s="1" t="s">
        <v>54</v>
      </c>
      <c r="AJ3613" s="1" t="s">
        <v>55</v>
      </c>
      <c r="AK3613" t="s">
        <v>17064</v>
      </c>
      <c r="AL3613" s="1">
        <v>3</v>
      </c>
      <c r="AM3613" s="1" t="s">
        <v>6730</v>
      </c>
    </row>
    <row r="3614" spans="1:39" ht="12.75" customHeight="1">
      <c r="A3614" s="1"/>
      <c r="B3614" s="1" t="s">
        <v>13171</v>
      </c>
      <c r="C3614" s="1" t="s">
        <v>13172</v>
      </c>
      <c r="D3614" s="3" t="str">
        <f ca="1">IFERROR(__xludf.DUMMYFUNCTION("PROPER(REGEXEXTRACT(B3555, ""(?:https?:\/\/)?(?:www\.)?([a-zA-Z0-9-]+)\.""))"),"Skyscanner")</f>
        <v>Skyscanner</v>
      </c>
      <c r="E3614" s="1" t="s">
        <v>13173</v>
      </c>
      <c r="F3614" s="1">
        <v>13.97804</v>
      </c>
      <c r="G3614" s="1">
        <v>121.08475</v>
      </c>
      <c r="H3614" s="1" t="s">
        <v>13174</v>
      </c>
      <c r="I3614" s="1" t="s">
        <v>50</v>
      </c>
      <c r="J3614" s="1">
        <f>IF(K3614="URBAN",1,IF(K3614="SUBURBAN",2,IF(K3614="RURAL",3,"")))</f>
        <v>1</v>
      </c>
      <c r="K3614" s="1" t="s">
        <v>42</v>
      </c>
      <c r="L3614" s="18">
        <v>46082</v>
      </c>
      <c r="M3614" s="49">
        <v>0.58333333333333337</v>
      </c>
      <c r="N3614" s="18">
        <v>46083</v>
      </c>
      <c r="O3614" s="56">
        <v>0.5</v>
      </c>
      <c r="P3614" s="31" t="str">
        <f>TEXT($L3614, "dddd")</f>
        <v>Sunday</v>
      </c>
      <c r="Q3614" s="39" t="s">
        <v>111</v>
      </c>
      <c r="R3614" s="39">
        <v>6450</v>
      </c>
      <c r="S3614" s="1" t="str">
        <f>IF(OR(MONTH(L3614)=12, MONTH(L3614)&lt;=5), "Dry Season", "Wet Season")</f>
        <v>Dry Season</v>
      </c>
      <c r="T3614" s="1">
        <v>1</v>
      </c>
      <c r="U3614" s="1">
        <v>1</v>
      </c>
      <c r="V3614" s="1">
        <v>0</v>
      </c>
      <c r="W3614" s="2">
        <f>IF(ISNUMBER(SEARCH("N/A", X3614)), 0, 1)</f>
        <v>1</v>
      </c>
      <c r="X3614" s="1" t="s">
        <v>2500</v>
      </c>
      <c r="Y3614" s="1">
        <v>14.5530822</v>
      </c>
      <c r="Z3614" s="1">
        <v>121.021794</v>
      </c>
      <c r="AA3614" s="11" cm="1">
        <f t="array" ref="AA3614">IF(ISBLANK(Y3614), 0, VINCentyInvDistance(F3614,G3614,Y3614,Z3614))</f>
        <v>63985.330610505858</v>
      </c>
      <c r="AB3614" s="1">
        <v>0</v>
      </c>
      <c r="AC3614" s="1">
        <v>7.6</v>
      </c>
      <c r="AD3614" s="1">
        <v>4.5</v>
      </c>
      <c r="AE3614" s="1">
        <v>2088</v>
      </c>
      <c r="AF3614" s="1">
        <v>1</v>
      </c>
      <c r="AG3614" s="1" t="s">
        <v>2501</v>
      </c>
      <c r="AH3614" s="1" t="s">
        <v>2501</v>
      </c>
      <c r="AI3614" s="1" t="str">
        <f>TRIM(MID(SUBSTITUTE($H3614,",",REPT(" ",200)),(LEN($H3614)-LEN(SUBSTITUTE($H3614,",",""))-2)*200+1,200))</f>
        <v>Calabarzon</v>
      </c>
      <c r="AJ3614" s="1" t="s">
        <v>55</v>
      </c>
      <c r="AK3614" t="s">
        <v>17562</v>
      </c>
      <c r="AL3614" s="1">
        <v>3</v>
      </c>
      <c r="AM3614" s="1"/>
    </row>
    <row r="3615" spans="1:39" ht="12.75" customHeight="1">
      <c r="A3615" s="1"/>
      <c r="B3615" s="1" t="s">
        <v>13180</v>
      </c>
      <c r="C3615" s="1" t="s">
        <v>13181</v>
      </c>
      <c r="D3615" s="3" t="str">
        <f ca="1">IFERROR(__xludf.DUMMYFUNCTION("PROPER(REGEXEXTRACT(B3557, ""(?:https?:\/\/)?(?:www\.)?([a-zA-Z0-9-]+)\.""))"),"Skyscanner")</f>
        <v>Skyscanner</v>
      </c>
      <c r="E3615" s="1" t="s">
        <v>13182</v>
      </c>
      <c r="F3615" s="1">
        <v>14.573902</v>
      </c>
      <c r="G3615" s="1">
        <v>120.983701</v>
      </c>
      <c r="H3615" s="1" t="s">
        <v>13183</v>
      </c>
      <c r="I3615" s="1" t="s">
        <v>50</v>
      </c>
      <c r="J3615" s="1">
        <f>IF(K3615="URBAN",1,IF(K3615="SUBURBAN",2,IF(K3615="RURAL",3,"")))</f>
        <v>1</v>
      </c>
      <c r="K3615" s="1" t="s">
        <v>42</v>
      </c>
      <c r="L3615" s="18">
        <v>46082</v>
      </c>
      <c r="M3615" s="49">
        <v>0.58333333333333337</v>
      </c>
      <c r="N3615" s="18">
        <v>46083</v>
      </c>
      <c r="O3615" s="56">
        <v>0.5</v>
      </c>
      <c r="P3615" s="31" t="str">
        <f>TEXT($L3615, "dddd")</f>
        <v>Sunday</v>
      </c>
      <c r="Q3615" s="39" t="s">
        <v>79</v>
      </c>
      <c r="R3615" s="39">
        <v>3101.57</v>
      </c>
      <c r="S3615" s="1" t="str">
        <f>IF(OR(MONTH(L3615)=12, MONTH(L3615)&lt;=5), "Dry Season", "Wet Season")</f>
        <v>Dry Season</v>
      </c>
      <c r="T3615" s="1">
        <v>1</v>
      </c>
      <c r="U3615" s="1">
        <v>0</v>
      </c>
      <c r="V3615" s="1">
        <v>0</v>
      </c>
      <c r="W3615" s="2">
        <f>IF(ISNUMBER(SEARCH("N/A", X3615)), 0, 1)</f>
        <v>0</v>
      </c>
      <c r="X3615" s="1" t="s">
        <v>44</v>
      </c>
      <c r="Y3615" s="1"/>
      <c r="Z3615" s="1"/>
      <c r="AA3615" s="11" cm="1">
        <f t="array" ref="AA3615">IF(ISBLANK(Y3615), 0, VINCentyInvDistance(F3615,G3615,Y3615,Z3615))</f>
        <v>0</v>
      </c>
      <c r="AB3615" s="1">
        <v>0</v>
      </c>
      <c r="AC3615" s="1">
        <v>7</v>
      </c>
      <c r="AD3615" s="1">
        <v>4.5</v>
      </c>
      <c r="AE3615" s="1">
        <v>555</v>
      </c>
      <c r="AF3615" s="1">
        <v>1</v>
      </c>
      <c r="AG3615" s="1" t="s">
        <v>68</v>
      </c>
      <c r="AH3615" s="1" t="str">
        <f>TRIM(MID(SUBSTITUTE($H3615,",",REPT(" ",200)),(LEN($H3615)-LEN(SUBSTITUTE($H3615,",",""))-3)*200+1,200))</f>
        <v>Capital District</v>
      </c>
      <c r="AI3615" s="1" t="s">
        <v>54</v>
      </c>
      <c r="AJ3615" s="1" t="s">
        <v>55</v>
      </c>
      <c r="AK3615" t="s">
        <v>17564</v>
      </c>
      <c r="AL3615" s="1">
        <v>3</v>
      </c>
      <c r="AM3615" s="1" t="s">
        <v>13184</v>
      </c>
    </row>
    <row r="3616" spans="1:39" ht="12.75" customHeight="1">
      <c r="A3616" s="1"/>
      <c r="B3616" s="1" t="s">
        <v>13185</v>
      </c>
      <c r="C3616" s="1" t="s">
        <v>13186</v>
      </c>
      <c r="D3616" s="3" t="str">
        <f ca="1">IFERROR(__xludf.DUMMYFUNCTION("PROPER(REGEXEXTRACT(B3558, ""(?:https?:\/\/)?(?:www\.)?([a-zA-Z0-9-]+)\.""))"),"Booking")</f>
        <v>Booking</v>
      </c>
      <c r="E3616" s="1" t="s">
        <v>13187</v>
      </c>
      <c r="F3616" s="1">
        <v>12.19403</v>
      </c>
      <c r="G3616" s="1">
        <v>119.86484</v>
      </c>
      <c r="H3616" s="1" t="s">
        <v>3559</v>
      </c>
      <c r="I3616" s="1" t="s">
        <v>50</v>
      </c>
      <c r="J3616" s="1">
        <f>IF(K3616="URBAN",1,IF(K3616="SUBURBAN",2,IF(K3616="RURAL",3,"")))</f>
        <v>1</v>
      </c>
      <c r="K3616" s="1" t="s">
        <v>42</v>
      </c>
      <c r="L3616" s="18">
        <v>46082</v>
      </c>
      <c r="M3616" s="49">
        <v>0.625</v>
      </c>
      <c r="N3616" s="18">
        <v>46083</v>
      </c>
      <c r="O3616" s="56">
        <v>0.5</v>
      </c>
      <c r="P3616" s="31" t="str">
        <f>TEXT($L3616, "dddd")</f>
        <v>Sunday</v>
      </c>
      <c r="Q3616" s="39" t="s">
        <v>111</v>
      </c>
      <c r="R3616" s="39">
        <v>3976</v>
      </c>
      <c r="S3616" s="1" t="str">
        <f>IF(OR(MONTH(L3616)=12, MONTH(L3616)&lt;=5), "Dry Season", "Wet Season")</f>
        <v>Dry Season</v>
      </c>
      <c r="T3616" s="1">
        <v>1</v>
      </c>
      <c r="U3616" s="1">
        <v>0</v>
      </c>
      <c r="V3616" s="1">
        <v>0</v>
      </c>
      <c r="W3616" s="2">
        <f>IF(ISNUMBER(SEARCH("N/A", X3616)), 0, 1)</f>
        <v>1</v>
      </c>
      <c r="X3616" s="1" t="s">
        <v>2555</v>
      </c>
      <c r="Y3616" s="1">
        <v>14.5565479</v>
      </c>
      <c r="Z3616" s="1">
        <v>121.054103</v>
      </c>
      <c r="AA3616" s="11" cm="1">
        <f t="array" ref="AA3616">IF(ISBLANK(Y3616), 0, VINCentyInvDistance(F3616,G3616,Y3616,Z3616))</f>
        <v>291390.65872937458</v>
      </c>
      <c r="AB3616" s="1">
        <v>0</v>
      </c>
      <c r="AC3616" s="1">
        <v>0</v>
      </c>
      <c r="AD3616" s="1">
        <v>0</v>
      </c>
      <c r="AE3616" s="1">
        <v>43</v>
      </c>
      <c r="AF3616" s="1">
        <v>1</v>
      </c>
      <c r="AG3616" s="1" t="s">
        <v>2556</v>
      </c>
      <c r="AH3616" s="1" t="s">
        <v>2556</v>
      </c>
      <c r="AI3616" s="1" t="str">
        <f>TRIM(MID(SUBSTITUTE($H3616,",",REPT(" ",200)),(LEN($H3616)-LEN(SUBSTITUTE($H3616,",",""))-2)*200+1,200))</f>
        <v>Palawan</v>
      </c>
      <c r="AJ3616" s="1" t="s">
        <v>55</v>
      </c>
      <c r="AL3616" s="2">
        <v>0</v>
      </c>
      <c r="AM3616" s="1"/>
    </row>
    <row r="3617" spans="1:39" ht="12.75" customHeight="1">
      <c r="A3617" s="1"/>
      <c r="B3617" s="1" t="s">
        <v>13190</v>
      </c>
      <c r="C3617" s="1" t="s">
        <v>13191</v>
      </c>
      <c r="D3617" s="3" t="str">
        <f ca="1">IFERROR(__xludf.DUMMYFUNCTION("PROPER(REGEXEXTRACT(B3560, ""(?:https?:\/\/)?(?:www\.)?([a-zA-Z0-9-]+)\.""))"),"Skyscanner")</f>
        <v>Skyscanner</v>
      </c>
      <c r="E3617" s="1" t="s">
        <v>13192</v>
      </c>
      <c r="F3617" s="1">
        <v>14.602043</v>
      </c>
      <c r="G3617" s="1">
        <v>120.977553</v>
      </c>
      <c r="H3617" s="1" t="s">
        <v>13193</v>
      </c>
      <c r="I3617" s="1" t="s">
        <v>50</v>
      </c>
      <c r="J3617" s="1">
        <f>IF(K3617="URBAN",1,IF(K3617="SUBURBAN",2,IF(K3617="RURAL",3,"")))</f>
        <v>1</v>
      </c>
      <c r="K3617" s="1" t="s">
        <v>42</v>
      </c>
      <c r="L3617" s="18">
        <v>46082</v>
      </c>
      <c r="M3617" s="49">
        <v>0.58333333333333337</v>
      </c>
      <c r="N3617" s="18">
        <v>46083</v>
      </c>
      <c r="O3617" s="56">
        <v>0.5</v>
      </c>
      <c r="P3617" s="31" t="str">
        <f>TEXT($L3617, "dddd")</f>
        <v>Sunday</v>
      </c>
      <c r="Q3617" s="39" t="s">
        <v>111</v>
      </c>
      <c r="R3617" s="39">
        <v>1830</v>
      </c>
      <c r="S3617" s="1" t="str">
        <f>IF(OR(MONTH(L3617)=12, MONTH(L3617)&lt;=5), "Dry Season", "Wet Season")</f>
        <v>Dry Season</v>
      </c>
      <c r="T3617" s="1">
        <v>1</v>
      </c>
      <c r="U3617" s="1">
        <v>1</v>
      </c>
      <c r="V3617" s="1">
        <v>0</v>
      </c>
      <c r="W3617" s="2">
        <f>IF(ISNUMBER(SEARCH("N/A", X3617)), 0, 1)</f>
        <v>0</v>
      </c>
      <c r="X3617" s="1" t="s">
        <v>44</v>
      </c>
      <c r="Y3617" s="1"/>
      <c r="Z3617" s="1"/>
      <c r="AA3617" s="11" cm="1">
        <f t="array" ref="AA3617">IF(ISBLANK(Y3617), 0, VINCentyInvDistance(F3617,G3617,Y3617,Z3617))</f>
        <v>0</v>
      </c>
      <c r="AB3617" s="1">
        <v>0</v>
      </c>
      <c r="AC3617" s="1">
        <v>8</v>
      </c>
      <c r="AD3617" s="1">
        <v>4</v>
      </c>
      <c r="AE3617" s="1">
        <v>29</v>
      </c>
      <c r="AF3617" s="1">
        <v>1</v>
      </c>
      <c r="AG3617" s="1" t="s">
        <v>68</v>
      </c>
      <c r="AH3617" s="1" t="str">
        <f>TRIM(MID(SUBSTITUTE($H3617,",",REPT(" ",200)),(LEN($H3617)-LEN(SUBSTITUTE($H3617,",",""))-3)*200+1,200))</f>
        <v>Capital District</v>
      </c>
      <c r="AI3617" s="1" t="s">
        <v>54</v>
      </c>
      <c r="AJ3617" s="1" t="s">
        <v>55</v>
      </c>
      <c r="AK3617" t="s">
        <v>13194</v>
      </c>
      <c r="AL3617" s="1">
        <v>3</v>
      </c>
      <c r="AM3617" s="1" t="s">
        <v>13195</v>
      </c>
    </row>
    <row r="3618" spans="1:39" ht="12.75" customHeight="1">
      <c r="A3618" s="1"/>
      <c r="B3618" s="1" t="s">
        <v>13196</v>
      </c>
      <c r="C3618" s="1" t="s">
        <v>13197</v>
      </c>
      <c r="D3618" s="3" t="str">
        <f ca="1">IFERROR(__xludf.DUMMYFUNCTION("PROPER(REGEXEXTRACT(B3561, ""(?:https?:\/\/)?(?:www\.)?([a-zA-Z0-9-]+)\.""))"),"Skyscanner")</f>
        <v>Skyscanner</v>
      </c>
      <c r="E3618" s="1" t="s">
        <v>13198</v>
      </c>
      <c r="F3618" s="1">
        <v>11.207300999999999</v>
      </c>
      <c r="G3618" s="1">
        <v>119.416926</v>
      </c>
      <c r="H3618" s="1" t="s">
        <v>13199</v>
      </c>
      <c r="I3618" s="1" t="s">
        <v>50</v>
      </c>
      <c r="J3618" s="1">
        <f>IF(K3618="URBAN",1,IF(K3618="SUBURBAN",2,IF(K3618="RURAL",3,"")))</f>
        <v>1</v>
      </c>
      <c r="K3618" s="1" t="s">
        <v>42</v>
      </c>
      <c r="L3618" s="18">
        <v>46082</v>
      </c>
      <c r="M3618" s="49">
        <v>0.625</v>
      </c>
      <c r="N3618" s="18">
        <v>46083</v>
      </c>
      <c r="O3618" s="56">
        <v>0.5</v>
      </c>
      <c r="P3618" s="31" t="str">
        <f>TEXT($L3618, "dddd")</f>
        <v>Sunday</v>
      </c>
      <c r="Q3618" s="39" t="s">
        <v>111</v>
      </c>
      <c r="R3618" s="39">
        <v>11592</v>
      </c>
      <c r="S3618" s="1" t="str">
        <f>IF(OR(MONTH(L3618)=12, MONTH(L3618)&lt;=5), "Dry Season", "Wet Season")</f>
        <v>Dry Season</v>
      </c>
      <c r="T3618" s="1">
        <v>1</v>
      </c>
      <c r="U3618" s="1">
        <v>1</v>
      </c>
      <c r="V3618" s="1">
        <v>0</v>
      </c>
      <c r="W3618" s="2">
        <f>IF(ISNUMBER(SEARCH("N/A", X3618)), 0, 1)</f>
        <v>0</v>
      </c>
      <c r="X3618" s="1" t="s">
        <v>44</v>
      </c>
      <c r="Y3618" s="1"/>
      <c r="Z3618" s="1"/>
      <c r="AA3618" s="11" cm="1">
        <f t="array" ref="AA3618">IF(ISBLANK(Y3618), 0, VINCentyInvDistance(F3618,G3618,Y3618,Z3618))</f>
        <v>0</v>
      </c>
      <c r="AB3618" s="1">
        <v>0</v>
      </c>
      <c r="AC3618" s="1">
        <v>0</v>
      </c>
      <c r="AD3618" s="1">
        <v>0</v>
      </c>
      <c r="AE3618" s="1">
        <v>343</v>
      </c>
      <c r="AF3618" s="1">
        <v>1</v>
      </c>
      <c r="AG3618" s="1" t="str">
        <f>TRIM(MID(SUBSTITUTE($H3618,",",REPT(" ",200)),(LEN($H3618)-LEN(SUBSTITUTE($H3618,",",""))-4)*200+1,200))</f>
        <v>El Nido</v>
      </c>
      <c r="AH3618" s="1" t="str">
        <f>TRIM(MID(SUBSTITUTE($H3618,",",REPT(" ",200)),(LEN($H3618)-LEN(SUBSTITUTE($H3618,",",""))-3)*200+1,200))</f>
        <v>Palawan</v>
      </c>
      <c r="AI3618" s="1" t="str">
        <f>TRIM(MID(SUBSTITUTE($H3618,",",REPT(" ",200)),(LEN($H3618)-LEN(SUBSTITUTE($H3618,",",""))-2)*200+1,200))</f>
        <v>Mimaropa</v>
      </c>
      <c r="AJ3618" s="1" t="str">
        <f>TRIM(MID(SUBSTITUTE($H3618,",",REPT(" ",200)),(LEN($H3618)-LEN(SUBSTITUTE($H3618,",",""))-0)*200+1,200))</f>
        <v>Philippines</v>
      </c>
      <c r="AL3618" s="1">
        <v>3</v>
      </c>
      <c r="AM3618" s="1"/>
    </row>
    <row r="3619" spans="1:39" ht="12.75" customHeight="1">
      <c r="A3619" s="1"/>
      <c r="B3619" s="1" t="s">
        <v>13204</v>
      </c>
      <c r="C3619" s="1" t="s">
        <v>13205</v>
      </c>
      <c r="D3619" s="3" t="str">
        <f ca="1">IFERROR(__xludf.DUMMYFUNCTION("PROPER(REGEXEXTRACT(B3563, ""(?:https?:\/\/)?(?:www\.)?([a-zA-Z0-9-]+)\.""))"),"Skyscanner")</f>
        <v>Skyscanner</v>
      </c>
      <c r="E3619" s="1" t="s">
        <v>13206</v>
      </c>
      <c r="F3619" s="1">
        <v>15.199055</v>
      </c>
      <c r="G3619" s="1">
        <v>120.527186</v>
      </c>
      <c r="H3619" s="1" t="s">
        <v>8926</v>
      </c>
      <c r="I3619" s="1" t="s">
        <v>50</v>
      </c>
      <c r="J3619" s="1">
        <f>IF(K3619="URBAN",1,IF(K3619="SUBURBAN",2,IF(K3619="RURAL",3,"")))</f>
        <v>1</v>
      </c>
      <c r="K3619" s="1" t="s">
        <v>42</v>
      </c>
      <c r="L3619" s="18">
        <v>46082</v>
      </c>
      <c r="M3619" s="49">
        <v>0.58333333333333337</v>
      </c>
      <c r="N3619" s="18">
        <v>46083</v>
      </c>
      <c r="O3619" s="56">
        <v>0.54166666666666663</v>
      </c>
      <c r="P3619" s="31" t="str">
        <f>TEXT($L3619, "dddd")</f>
        <v>Sunday</v>
      </c>
      <c r="Q3619" s="39" t="s">
        <v>67</v>
      </c>
      <c r="R3619" s="39">
        <v>3238.41</v>
      </c>
      <c r="S3619" s="1" t="str">
        <f>IF(OR(MONTH(L3619)=12, MONTH(L3619)&lt;=5), "Dry Season", "Wet Season")</f>
        <v>Dry Season</v>
      </c>
      <c r="T3619" s="1">
        <v>1</v>
      </c>
      <c r="U3619" s="1">
        <v>1</v>
      </c>
      <c r="V3619" s="1">
        <v>0</v>
      </c>
      <c r="W3619" s="2">
        <f>IF(ISNUMBER(SEARCH("N/A", X3619)), 0, 1)</f>
        <v>1</v>
      </c>
      <c r="X3619" s="1" t="s">
        <v>4921</v>
      </c>
      <c r="Y3619" s="1">
        <v>14.587324199999999</v>
      </c>
      <c r="Z3619" s="1">
        <v>121.1046393</v>
      </c>
      <c r="AA3619" s="11" cm="1">
        <f t="array" ref="AA3619">IF(ISBLANK(Y3619), 0, VINCentyInvDistance(F3619,G3619,Y3619,Z3619))</f>
        <v>91882.117670808148</v>
      </c>
      <c r="AB3619" s="1">
        <v>0</v>
      </c>
      <c r="AC3619" s="1">
        <v>8.4</v>
      </c>
      <c r="AD3619" s="1">
        <v>4.5</v>
      </c>
      <c r="AE3619" s="1">
        <v>1330</v>
      </c>
      <c r="AF3619" s="1">
        <v>1</v>
      </c>
      <c r="AG3619" s="1" t="s">
        <v>6725</v>
      </c>
      <c r="AH3619" s="1" t="s">
        <v>6726</v>
      </c>
      <c r="AI3619" s="1" t="str">
        <f>TRIM(MID(SUBSTITUTE($H3619,",",REPT(" ",200)),(LEN($H3619)-LEN(SUBSTITUTE($H3619,",",""))-2)*200+1,200))</f>
        <v>Central Luzon</v>
      </c>
      <c r="AJ3619" s="1" t="s">
        <v>55</v>
      </c>
      <c r="AK3619" t="s">
        <v>17566</v>
      </c>
      <c r="AL3619" s="1">
        <v>5</v>
      </c>
      <c r="AM3619" s="1"/>
    </row>
    <row r="3620" spans="1:39" ht="12.75" customHeight="1">
      <c r="A3620" s="1"/>
      <c r="B3620" s="1" t="s">
        <v>13211</v>
      </c>
      <c r="C3620" s="1" t="s">
        <v>13212</v>
      </c>
      <c r="D3620" s="3" t="str">
        <f ca="1">IFERROR(__xludf.DUMMYFUNCTION("PROPER(REGEXEXTRACT(B3566, ""(?:https?:\/\/)?(?:www\.)?([a-zA-Z0-9-]+)\.""))"),"Skyscanner")</f>
        <v>Skyscanner</v>
      </c>
      <c r="E3620" s="1" t="s">
        <v>9533</v>
      </c>
      <c r="F3620" s="1">
        <v>12.624420000000001</v>
      </c>
      <c r="G3620" s="1">
        <v>122.26430999999999</v>
      </c>
      <c r="H3620" s="1" t="s">
        <v>9534</v>
      </c>
      <c r="I3620" s="1" t="s">
        <v>50</v>
      </c>
      <c r="J3620" s="1">
        <f>IF(K3620="URBAN",1,IF(K3620="SUBURBAN",2,IF(K3620="RURAL",3,"")))</f>
        <v>1</v>
      </c>
      <c r="K3620" s="1" t="s">
        <v>42</v>
      </c>
      <c r="L3620" s="18">
        <v>46082</v>
      </c>
      <c r="M3620" s="49">
        <v>0.58333333333333337</v>
      </c>
      <c r="N3620" s="18">
        <v>46083</v>
      </c>
      <c r="O3620" s="56">
        <v>0.625</v>
      </c>
      <c r="P3620" s="31" t="str">
        <f>TEXT($L3620, "dddd")</f>
        <v>Sunday</v>
      </c>
      <c r="Q3620" s="39" t="s">
        <v>207</v>
      </c>
      <c r="R3620" s="39">
        <v>3492</v>
      </c>
      <c r="S3620" s="1" t="str">
        <f>IF(OR(MONTH(L3620)=12, MONTH(L3620)&lt;=5), "Dry Season", "Wet Season")</f>
        <v>Dry Season</v>
      </c>
      <c r="T3620" s="1">
        <v>1</v>
      </c>
      <c r="U3620" s="1">
        <v>0</v>
      </c>
      <c r="V3620" s="1">
        <v>0</v>
      </c>
      <c r="W3620" s="2">
        <f>IF(ISNUMBER(SEARCH("N/A", X3620)), 0, 1)</f>
        <v>1</v>
      </c>
      <c r="X3620" s="1" t="s">
        <v>2500</v>
      </c>
      <c r="Y3620" s="1">
        <v>14.5530822</v>
      </c>
      <c r="Z3620" s="1">
        <v>121.021794</v>
      </c>
      <c r="AA3620" s="11" cm="1">
        <f t="array" ref="AA3620">IF(ISBLANK(Y3620), 0, VINCentyInvDistance(F3620,G3620,Y3620,Z3620))</f>
        <v>252211.18372764639</v>
      </c>
      <c r="AB3620" s="1">
        <v>0</v>
      </c>
      <c r="AC3620" s="1">
        <v>8.6</v>
      </c>
      <c r="AD3620" s="1">
        <v>5</v>
      </c>
      <c r="AE3620" s="1">
        <v>534</v>
      </c>
      <c r="AF3620" s="1">
        <v>1</v>
      </c>
      <c r="AG3620" s="1" t="s">
        <v>2501</v>
      </c>
      <c r="AH3620" s="1" t="s">
        <v>2501</v>
      </c>
      <c r="AI3620" s="1" t="str">
        <f>TRIM(MID(SUBSTITUTE($H3620,",",REPT(" ",200)),(LEN($H3620)-LEN(SUBSTITUTE($H3620,",",""))-2)*200+1,200))</f>
        <v>Romblon</v>
      </c>
      <c r="AJ3620" s="1" t="s">
        <v>55</v>
      </c>
      <c r="AK3620" t="s">
        <v>17313</v>
      </c>
      <c r="AL3620" s="2">
        <v>0</v>
      </c>
      <c r="AM3620" s="1"/>
    </row>
    <row r="3621" spans="1:39" ht="12.75" customHeight="1">
      <c r="A3621" s="1"/>
      <c r="B3621" s="1" t="s">
        <v>9543</v>
      </c>
      <c r="C3621" s="1" t="s">
        <v>13216</v>
      </c>
      <c r="D3621" s="3" t="str">
        <f ca="1">IFERROR(__xludf.DUMMYFUNCTION("PROPER(REGEXEXTRACT(B3569, ""(?:https?:\/\/)?(?:www\.)?([a-zA-Z0-9-]+)\.""))"),"Skyscanner")</f>
        <v>Skyscanner</v>
      </c>
      <c r="E3621" s="1" t="s">
        <v>13217</v>
      </c>
      <c r="F3621" s="1">
        <v>9.6084230000000002</v>
      </c>
      <c r="G3621" s="1">
        <v>123.880528</v>
      </c>
      <c r="H3621" s="1" t="s">
        <v>13218</v>
      </c>
      <c r="I3621" s="1" t="s">
        <v>4967</v>
      </c>
      <c r="J3621" s="1">
        <f>IF(K3621="URBAN",1,IF(K3621="SUBURBAN",2,IF(K3621="RURAL",3,"")))</f>
        <v>1</v>
      </c>
      <c r="K3621" s="1" t="s">
        <v>42</v>
      </c>
      <c r="L3621" s="18">
        <v>46082</v>
      </c>
      <c r="M3621" s="49">
        <v>0.58333333333333337</v>
      </c>
      <c r="N3621" s="18">
        <v>46083</v>
      </c>
      <c r="O3621" s="56">
        <v>0.5</v>
      </c>
      <c r="P3621" s="31" t="str">
        <f>TEXT($L3621, "dddd")</f>
        <v>Sunday</v>
      </c>
      <c r="Q3621" s="39" t="s">
        <v>61</v>
      </c>
      <c r="R3621" s="39">
        <v>7571.49</v>
      </c>
      <c r="S3621" s="1" t="str">
        <f>IF(OR(MONTH(L3621)=12, MONTH(L3621)&lt;=5), "Dry Season", "Wet Season")</f>
        <v>Dry Season</v>
      </c>
      <c r="T3621" s="1">
        <v>1</v>
      </c>
      <c r="U3621" s="1">
        <v>0</v>
      </c>
      <c r="V3621" s="1">
        <v>0</v>
      </c>
      <c r="W3621" s="2">
        <f>IF(ISNUMBER(SEARCH("N/A", X3621)), 0, 1)</f>
        <v>1</v>
      </c>
      <c r="X3621" s="1" t="s">
        <v>4968</v>
      </c>
      <c r="Y3621" s="1">
        <v>13.61327</v>
      </c>
      <c r="Z3621" s="1">
        <v>123.22176</v>
      </c>
      <c r="AA3621" s="11" cm="1">
        <f t="array" ref="AA3621">IF(ISBLANK(Y3621), 0, VINCentyInvDistance(F3621,G3621,Y3621,Z3621))</f>
        <v>448799.7828380501</v>
      </c>
      <c r="AB3621" s="1">
        <v>1</v>
      </c>
      <c r="AC3621" s="1">
        <v>8.1999999999999993</v>
      </c>
      <c r="AD3621" s="1">
        <v>4.9000000000000004</v>
      </c>
      <c r="AE3621" s="1">
        <v>506</v>
      </c>
      <c r="AF3621" s="1">
        <v>1</v>
      </c>
      <c r="AG3621" s="1" t="s">
        <v>4969</v>
      </c>
      <c r="AH3621" s="1" t="s">
        <v>4970</v>
      </c>
      <c r="AI3621" s="1" t="str">
        <f>TRIM(MID(SUBSTITUTE($H3621,",",REPT(" ",200)),(LEN($H3621)-LEN(SUBSTITUTE($H3621,",",""))-2)*200+1,200))</f>
        <v>Central Visayas</v>
      </c>
      <c r="AJ3621" s="1" t="s">
        <v>55</v>
      </c>
      <c r="AK3621" t="s">
        <v>16942</v>
      </c>
      <c r="AL3621" s="2">
        <v>0</v>
      </c>
      <c r="AM3621" s="1"/>
    </row>
    <row r="3622" spans="1:39" ht="12.75" customHeight="1">
      <c r="A3622" s="1"/>
      <c r="B3622" s="1" t="s">
        <v>13221</v>
      </c>
      <c r="C3622" s="1" t="s">
        <v>13222</v>
      </c>
      <c r="D3622" s="3" t="str">
        <f ca="1">IFERROR(__xludf.DUMMYFUNCTION("PROPER(REGEXEXTRACT(B3571, ""(?:https?:\/\/)?(?:www\.)?([a-zA-Z0-9-]+)\.""))"),"Skyscanner")</f>
        <v>Skyscanner</v>
      </c>
      <c r="E3622" s="1" t="s">
        <v>3192</v>
      </c>
      <c r="F3622" s="1">
        <v>11.1829821</v>
      </c>
      <c r="G3622" s="1">
        <v>119.39323659999999</v>
      </c>
      <c r="H3622" s="1" t="s">
        <v>3193</v>
      </c>
      <c r="I3622" s="1" t="s">
        <v>50</v>
      </c>
      <c r="J3622" s="1">
        <f>IF(K3622="URBAN",1,IF(K3622="SUBURBAN",2,IF(K3622="RURAL",3,"")))</f>
        <v>1</v>
      </c>
      <c r="K3622" s="1" t="s">
        <v>42</v>
      </c>
      <c r="L3622" s="18">
        <v>46082</v>
      </c>
      <c r="M3622" s="49">
        <v>0.625</v>
      </c>
      <c r="N3622" s="18">
        <v>46083</v>
      </c>
      <c r="O3622" s="56">
        <v>0.5</v>
      </c>
      <c r="P3622" s="31" t="str">
        <f>TEXT($L3622, "dddd")</f>
        <v>Sunday</v>
      </c>
      <c r="Q3622" s="39" t="s">
        <v>1090</v>
      </c>
      <c r="R3622" s="39">
        <v>8848.61</v>
      </c>
      <c r="S3622" s="1" t="str">
        <f>IF(OR(MONTH(L3622)=12, MONTH(L3622)&lt;=5), "Dry Season", "Wet Season")</f>
        <v>Dry Season</v>
      </c>
      <c r="T3622" s="1">
        <v>1</v>
      </c>
      <c r="U3622" s="1">
        <v>1</v>
      </c>
      <c r="V3622" s="1">
        <v>0</v>
      </c>
      <c r="W3622" s="2">
        <f>IF(ISNUMBER(SEARCH("N/A", X3622)), 0, 1)</f>
        <v>1</v>
      </c>
      <c r="X3622" s="1" t="s">
        <v>2555</v>
      </c>
      <c r="Y3622" s="1">
        <v>14.5565479</v>
      </c>
      <c r="Z3622" s="1">
        <v>121.054103</v>
      </c>
      <c r="AA3622" s="11" cm="1">
        <f t="array" ref="AA3622">IF(ISBLANK(Y3622), 0, VINCentyInvDistance(F3622,G3622,Y3622,Z3622))</f>
        <v>414460.70691129076</v>
      </c>
      <c r="AB3622" s="1">
        <v>0</v>
      </c>
      <c r="AC3622" s="1">
        <v>8.8000000000000007</v>
      </c>
      <c r="AD3622" s="1">
        <v>4.7</v>
      </c>
      <c r="AE3622" s="1">
        <v>157</v>
      </c>
      <c r="AF3622" s="1">
        <v>1</v>
      </c>
      <c r="AG3622" s="1" t="s">
        <v>2556</v>
      </c>
      <c r="AH3622" s="1" t="s">
        <v>2556</v>
      </c>
      <c r="AI3622" s="1" t="str">
        <f>TRIM(MID(SUBSTITUTE($H3622,",",REPT(" ",200)),(LEN($H3622)-LEN(SUBSTITUTE($H3622,",",""))-2)*200+1,200))</f>
        <v>Mimaropa</v>
      </c>
      <c r="AJ3622" s="1" t="s">
        <v>55</v>
      </c>
      <c r="AK3622" t="s">
        <v>9557</v>
      </c>
      <c r="AL3622" s="2">
        <v>0</v>
      </c>
      <c r="AM3622" s="1"/>
    </row>
    <row r="3623" spans="1:39" ht="12.75" customHeight="1">
      <c r="A3623" s="1"/>
      <c r="B3623" s="1" t="s">
        <v>9580</v>
      </c>
      <c r="C3623" s="1" t="s">
        <v>13230</v>
      </c>
      <c r="D3623" s="3" t="str">
        <f ca="1">IFERROR(__xludf.DUMMYFUNCTION("PROPER(REGEXEXTRACT(B3575, ""(?:https?:\/\/)?(?:www\.)?([a-zA-Z0-9-]+)\.""))"),"Skyscanner")</f>
        <v>Skyscanner</v>
      </c>
      <c r="E3623" s="1" t="s">
        <v>13231</v>
      </c>
      <c r="F3623" s="1">
        <v>14.63547</v>
      </c>
      <c r="G3623" s="1">
        <v>120.97517000000001</v>
      </c>
      <c r="H3623" s="1" t="s">
        <v>9579</v>
      </c>
      <c r="I3623" s="1" t="s">
        <v>50</v>
      </c>
      <c r="J3623" s="1">
        <f>IF(K3623="URBAN",1,IF(K3623="SUBURBAN",2,IF(K3623="RURAL",3,"")))</f>
        <v>1</v>
      </c>
      <c r="K3623" s="1" t="s">
        <v>42</v>
      </c>
      <c r="L3623" s="18">
        <v>46082</v>
      </c>
      <c r="M3623" s="49">
        <v>0.58333333333333337</v>
      </c>
      <c r="N3623" s="18">
        <v>46083</v>
      </c>
      <c r="O3623" s="56">
        <v>0.5</v>
      </c>
      <c r="P3623" s="31" t="str">
        <f>TEXT($L3623, "dddd")</f>
        <v>Sunday</v>
      </c>
      <c r="Q3623" s="39" t="s">
        <v>13232</v>
      </c>
      <c r="R3623" s="39">
        <v>23987.39</v>
      </c>
      <c r="S3623" s="1" t="str">
        <f>IF(OR(MONTH(L3623)=12, MONTH(L3623)&lt;=5), "Dry Season", "Wet Season")</f>
        <v>Dry Season</v>
      </c>
      <c r="T3623" s="1">
        <v>1</v>
      </c>
      <c r="U3623" s="1">
        <v>0</v>
      </c>
      <c r="V3623" s="1">
        <v>0</v>
      </c>
      <c r="W3623" s="2">
        <f>IF(ISNUMBER(SEARCH("N/A", X3623)), 0, 1)</f>
        <v>0</v>
      </c>
      <c r="X3623" s="1" t="s">
        <v>44</v>
      </c>
      <c r="Y3623" s="1"/>
      <c r="Z3623" s="1"/>
      <c r="AA3623" s="11" cm="1">
        <f t="array" ref="AA3623">IF(ISBLANK(Y3623), 0, VINCentyInvDistance(F3623,G3623,Y3623,Z3623))</f>
        <v>0</v>
      </c>
      <c r="AB3623" s="1">
        <v>0</v>
      </c>
      <c r="AC3623" s="1">
        <v>6.2</v>
      </c>
      <c r="AD3623" s="1">
        <v>4.4000000000000004</v>
      </c>
      <c r="AE3623" s="1">
        <v>58</v>
      </c>
      <c r="AF3623" s="1">
        <v>1</v>
      </c>
      <c r="AG3623" s="1" t="s">
        <v>68</v>
      </c>
      <c r="AH3623" s="1" t="str">
        <f>TRIM(MID(SUBSTITUTE($H3623,",",REPT(" ",200)),(LEN($H3623)-LEN(SUBSTITUTE($H3623,",",""))-3)*200+1,200))</f>
        <v>Capital District</v>
      </c>
      <c r="AI3623" s="1" t="s">
        <v>54</v>
      </c>
      <c r="AJ3623" s="1" t="s">
        <v>55</v>
      </c>
      <c r="AK3623" t="s">
        <v>9583</v>
      </c>
      <c r="AL3623" s="1">
        <v>1</v>
      </c>
      <c r="AM3623" s="1" t="s">
        <v>9584</v>
      </c>
    </row>
    <row r="3624" spans="1:39" ht="12.75" customHeight="1">
      <c r="A3624" s="1"/>
      <c r="B3624" s="1" t="s">
        <v>9585</v>
      </c>
      <c r="C3624" s="1" t="s">
        <v>13239</v>
      </c>
      <c r="D3624" s="3" t="str">
        <f ca="1">IFERROR(__xludf.DUMMYFUNCTION("PROPER(REGEXEXTRACT(B3577, ""(?:https?:\/\/)?(?:www\.)?([a-zA-Z0-9-]+)\.""))"),"Skyscanner")</f>
        <v>Skyscanner</v>
      </c>
      <c r="E3624" s="1" t="s">
        <v>9587</v>
      </c>
      <c r="F3624" s="1">
        <v>13.522147</v>
      </c>
      <c r="G3624" s="1">
        <v>120.961679</v>
      </c>
      <c r="H3624" s="1" t="s">
        <v>9588</v>
      </c>
      <c r="I3624" s="1" t="s">
        <v>50</v>
      </c>
      <c r="J3624" s="1">
        <f>IF(K3624="URBAN",1,IF(K3624="SUBURBAN",2,IF(K3624="RURAL",3,"")))</f>
        <v>1</v>
      </c>
      <c r="K3624" s="1" t="s">
        <v>42</v>
      </c>
      <c r="L3624" s="18">
        <v>46082</v>
      </c>
      <c r="M3624" s="49">
        <v>0.58333333333333337</v>
      </c>
      <c r="N3624" s="18">
        <v>46083</v>
      </c>
      <c r="O3624" s="56">
        <v>0.45833333333333331</v>
      </c>
      <c r="P3624" s="31" t="str">
        <f>TEXT($L3624, "dddd")</f>
        <v>Sunday</v>
      </c>
      <c r="Q3624" s="39" t="s">
        <v>111</v>
      </c>
      <c r="R3624" s="39">
        <v>5579</v>
      </c>
      <c r="S3624" s="1" t="str">
        <f>IF(OR(MONTH(L3624)=12, MONTH(L3624)&lt;=5), "Dry Season", "Wet Season")</f>
        <v>Dry Season</v>
      </c>
      <c r="T3624" s="1">
        <v>1</v>
      </c>
      <c r="U3624" s="1">
        <v>0</v>
      </c>
      <c r="V3624" s="1">
        <v>0</v>
      </c>
      <c r="W3624" s="2">
        <f>IF(ISNUMBER(SEARCH("N/A", X3624)), 0, 1)</f>
        <v>1</v>
      </c>
      <c r="X3624" s="1" t="s">
        <v>2500</v>
      </c>
      <c r="Y3624" s="1">
        <v>14.5530822</v>
      </c>
      <c r="Z3624" s="1">
        <v>121.021794</v>
      </c>
      <c r="AA3624" s="11" cm="1">
        <f t="array" ref="AA3624">IF(ISBLANK(Y3624), 0, VINCentyInvDistance(F3624,G3624,Y3624,Z3624))</f>
        <v>114246.99591442502</v>
      </c>
      <c r="AB3624" s="1">
        <v>0</v>
      </c>
      <c r="AC3624" s="1">
        <v>9.6</v>
      </c>
      <c r="AD3624" s="1">
        <v>4.5999999999999996</v>
      </c>
      <c r="AE3624" s="1">
        <v>65</v>
      </c>
      <c r="AF3624" s="1">
        <v>1</v>
      </c>
      <c r="AG3624" s="1" t="s">
        <v>2501</v>
      </c>
      <c r="AH3624" s="1" t="s">
        <v>2501</v>
      </c>
      <c r="AI3624" s="1" t="str">
        <f>TRIM(MID(SUBSTITUTE($H3624,",",REPT(" ",200)),(LEN($H3624)-LEN(SUBSTITUTE($H3624,",",""))-2)*200+1,200))</f>
        <v>Mimaropa</v>
      </c>
      <c r="AJ3624" s="1" t="s">
        <v>55</v>
      </c>
      <c r="AK3624" t="s">
        <v>17316</v>
      </c>
      <c r="AL3624" s="2">
        <v>0</v>
      </c>
      <c r="AM3624" s="1"/>
    </row>
    <row r="3625" spans="1:39" ht="12.75" customHeight="1">
      <c r="A3625" s="1"/>
      <c r="B3625" s="1" t="s">
        <v>2179</v>
      </c>
      <c r="C3625" s="1" t="s">
        <v>13246</v>
      </c>
      <c r="D3625" s="3" t="str">
        <f ca="1">IFERROR(__xludf.DUMMYFUNCTION("PROPER(REGEXEXTRACT(B3580, ""(?:https?:\/\/)?(?:www\.)?([a-zA-Z0-9-]+)\.""))"),"Skyscanner")</f>
        <v>Skyscanner</v>
      </c>
      <c r="E3625" s="1" t="s">
        <v>1163</v>
      </c>
      <c r="F3625" s="1">
        <v>14.617533</v>
      </c>
      <c r="G3625" s="1">
        <v>120.987391</v>
      </c>
      <c r="H3625" s="1" t="s">
        <v>1164</v>
      </c>
      <c r="I3625" s="1" t="s">
        <v>50</v>
      </c>
      <c r="J3625" s="1">
        <f>IF(K3625="URBAN",1,IF(K3625="SUBURBAN",2,IF(K3625="RURAL",3,"")))</f>
        <v>1</v>
      </c>
      <c r="K3625" s="1" t="s">
        <v>42</v>
      </c>
      <c r="L3625" s="18">
        <v>46082</v>
      </c>
      <c r="M3625" s="49">
        <v>0.58333333333333337</v>
      </c>
      <c r="N3625" s="18">
        <v>46083</v>
      </c>
      <c r="O3625" s="56">
        <v>0.5</v>
      </c>
      <c r="P3625" s="31" t="str">
        <f>TEXT($L3625, "dddd")</f>
        <v>Sunday</v>
      </c>
      <c r="Q3625" s="39" t="s">
        <v>111</v>
      </c>
      <c r="R3625" s="39">
        <v>9180</v>
      </c>
      <c r="S3625" s="1" t="str">
        <f>IF(OR(MONTH(L3625)=12, MONTH(L3625)&lt;=5), "Dry Season", "Wet Season")</f>
        <v>Dry Season</v>
      </c>
      <c r="T3625" s="1">
        <v>1</v>
      </c>
      <c r="U3625" s="1">
        <v>1</v>
      </c>
      <c r="V3625" s="1">
        <v>0</v>
      </c>
      <c r="W3625" s="2">
        <f>IF(ISNUMBER(SEARCH("N/A", X3625)), 0, 1)</f>
        <v>1</v>
      </c>
      <c r="X3625" s="1" t="s">
        <v>1174</v>
      </c>
      <c r="Y3625" s="1">
        <v>14.589843999999999</v>
      </c>
      <c r="Z3625" s="1">
        <v>121.060554</v>
      </c>
      <c r="AA3625" s="11" cm="1">
        <f t="array" ref="AA3625">IF(ISBLANK(Y3625), 0, VINCentyInvDistance(F3625,G3625,Y3625,Z3625))</f>
        <v>8457.4203306938507</v>
      </c>
      <c r="AB3625" s="1">
        <v>0</v>
      </c>
      <c r="AC3625" s="1">
        <v>10</v>
      </c>
      <c r="AD3625" s="1">
        <v>4.3</v>
      </c>
      <c r="AE3625" s="1">
        <v>7</v>
      </c>
      <c r="AF3625" s="1">
        <v>1</v>
      </c>
      <c r="AG3625" s="1" t="s">
        <v>1180</v>
      </c>
      <c r="AH3625" s="1" t="s">
        <v>562</v>
      </c>
      <c r="AI3625" s="1" t="str">
        <f>TRIM(MID(SUBSTITUTE($H3625,",",REPT(" ",200)),(LEN($H3625)-LEN(SUBSTITUTE($H3625,",",""))-2)*200+1,200))</f>
        <v>Metro Manila</v>
      </c>
      <c r="AJ3625" s="1" t="s">
        <v>55</v>
      </c>
      <c r="AK3625" t="s">
        <v>2178</v>
      </c>
      <c r="AL3625" s="2">
        <v>0</v>
      </c>
      <c r="AM3625" s="1"/>
    </row>
    <row r="3626" spans="1:39" ht="12.75" customHeight="1">
      <c r="A3626" s="1"/>
      <c r="B3626" s="1" t="s">
        <v>1165</v>
      </c>
      <c r="C3626" s="1" t="s">
        <v>13247</v>
      </c>
      <c r="D3626" s="3" t="str">
        <f ca="1">IFERROR(__xludf.DUMMYFUNCTION("PROPER(REGEXEXTRACT(B3581, ""(?:https?:\/\/)?(?:www\.)?([a-zA-Z0-9-]+)\.""))"),"Skyscanner")</f>
        <v>Skyscanner</v>
      </c>
      <c r="E3626" s="1" t="s">
        <v>13248</v>
      </c>
      <c r="F3626" s="1">
        <v>14.618228</v>
      </c>
      <c r="G3626" s="1">
        <v>120.98732</v>
      </c>
      <c r="H3626" s="1" t="s">
        <v>1168</v>
      </c>
      <c r="I3626" s="1" t="s">
        <v>50</v>
      </c>
      <c r="J3626" s="1">
        <f>IF(K3626="URBAN",1,IF(K3626="SUBURBAN",2,IF(K3626="RURAL",3,"")))</f>
        <v>1</v>
      </c>
      <c r="K3626" s="1" t="s">
        <v>42</v>
      </c>
      <c r="L3626" s="18">
        <v>46082</v>
      </c>
      <c r="M3626" s="49">
        <v>0.58333333333333337</v>
      </c>
      <c r="N3626" s="18">
        <v>46083</v>
      </c>
      <c r="O3626" s="56">
        <v>0.5</v>
      </c>
      <c r="P3626" s="31" t="str">
        <f>TEXT($L3626, "dddd")</f>
        <v>Sunday</v>
      </c>
      <c r="Q3626" s="39" t="s">
        <v>111</v>
      </c>
      <c r="R3626" s="39">
        <v>967</v>
      </c>
      <c r="S3626" s="1" t="str">
        <f>IF(OR(MONTH(L3626)=12, MONTH(L3626)&lt;=5), "Dry Season", "Wet Season")</f>
        <v>Dry Season</v>
      </c>
      <c r="T3626" s="1">
        <v>1</v>
      </c>
      <c r="U3626" s="1">
        <v>0</v>
      </c>
      <c r="V3626" s="1">
        <v>0</v>
      </c>
      <c r="W3626" s="2">
        <f>IF(ISNUMBER(SEARCH("N/A", X3626)), 0, 1)</f>
        <v>0</v>
      </c>
      <c r="X3626" s="1" t="s">
        <v>44</v>
      </c>
      <c r="Y3626" s="1"/>
      <c r="Z3626" s="1"/>
      <c r="AA3626" s="11" cm="1">
        <f t="array" ref="AA3626">IF(ISBLANK(Y3626), 0, VINCentyInvDistance(F3626,G3626,Y3626,Z3626))</f>
        <v>0</v>
      </c>
      <c r="AB3626" s="1">
        <v>0</v>
      </c>
      <c r="AC3626" s="1">
        <v>8.1999999999999993</v>
      </c>
      <c r="AD3626" s="1">
        <v>4</v>
      </c>
      <c r="AE3626" s="1">
        <v>363</v>
      </c>
      <c r="AF3626" s="1">
        <v>1</v>
      </c>
      <c r="AG3626" s="1" t="s">
        <v>68</v>
      </c>
      <c r="AH3626" s="1" t="str">
        <f>TRIM(MID(SUBSTITUTE($H3626,",",REPT(" ",200)),(LEN($H3626)-LEN(SUBSTITUTE($H3626,",",""))-3)*200+1,200))</f>
        <v>Capital District</v>
      </c>
      <c r="AI3626" s="1" t="s">
        <v>54</v>
      </c>
      <c r="AJ3626" s="1" t="s">
        <v>55</v>
      </c>
      <c r="AK3626" t="s">
        <v>16556</v>
      </c>
      <c r="AL3626" s="1">
        <v>4</v>
      </c>
      <c r="AM3626" s="1" t="s">
        <v>1169</v>
      </c>
    </row>
    <row r="3627" spans="1:39" ht="12.75" customHeight="1">
      <c r="A3627" s="1"/>
      <c r="B3627" s="1" t="s">
        <v>13249</v>
      </c>
      <c r="C3627" s="1" t="s">
        <v>13250</v>
      </c>
      <c r="D3627" s="3" t="str">
        <f ca="1">IFERROR(__xludf.DUMMYFUNCTION("PROPER(REGEXEXTRACT(B3582, ""(?:https?:\/\/)?(?:www\.)?([a-zA-Z0-9-]+)\.""))"),"Skyscanner")</f>
        <v>Skyscanner</v>
      </c>
      <c r="E3627" s="1" t="s">
        <v>13251</v>
      </c>
      <c r="F3627" s="1">
        <v>14.6331626</v>
      </c>
      <c r="G3627" s="1">
        <v>121.0458893</v>
      </c>
      <c r="H3627" s="1" t="s">
        <v>13252</v>
      </c>
      <c r="I3627" s="1" t="s">
        <v>50</v>
      </c>
      <c r="J3627" s="1">
        <f>IF(K3627="URBAN",1,IF(K3627="SUBURBAN",2,IF(K3627="RURAL",3,"")))</f>
        <v>1</v>
      </c>
      <c r="K3627" s="1" t="s">
        <v>42</v>
      </c>
      <c r="L3627" s="18">
        <v>46082</v>
      </c>
      <c r="M3627" s="49">
        <v>0.58333333333333337</v>
      </c>
      <c r="N3627" s="18">
        <v>46083</v>
      </c>
      <c r="O3627" s="56">
        <v>0.5</v>
      </c>
      <c r="P3627" s="31" t="str">
        <f>TEXT($L3627, "dddd")</f>
        <v>Sunday</v>
      </c>
      <c r="Q3627" s="39" t="s">
        <v>207</v>
      </c>
      <c r="R3627" s="39">
        <v>751</v>
      </c>
      <c r="S3627" s="1" t="str">
        <f>IF(OR(MONTH(L3627)=12, MONTH(L3627)&lt;=5), "Dry Season", "Wet Season")</f>
        <v>Dry Season</v>
      </c>
      <c r="T3627" s="1">
        <v>2</v>
      </c>
      <c r="U3627" s="1">
        <v>0</v>
      </c>
      <c r="V3627" s="1">
        <v>0</v>
      </c>
      <c r="W3627" s="2">
        <f>IF(ISNUMBER(SEARCH("N/A", X3627)), 0, 1)</f>
        <v>1</v>
      </c>
      <c r="X3627" s="1" t="s">
        <v>1174</v>
      </c>
      <c r="Y3627" s="1">
        <v>14.589843999999999</v>
      </c>
      <c r="Z3627" s="1">
        <v>121.060554</v>
      </c>
      <c r="AA3627" s="11" cm="1">
        <f t="array" ref="AA3627">IF(ISBLANK(Y3627), 0, VINCentyInvDistance(F3627,G3627,Y3627,Z3627))</f>
        <v>5046.6950046878565</v>
      </c>
      <c r="AB3627" s="1">
        <v>0</v>
      </c>
      <c r="AC3627" s="1">
        <v>6.4</v>
      </c>
      <c r="AD3627" s="1">
        <v>4.5</v>
      </c>
      <c r="AE3627" s="1">
        <v>48</v>
      </c>
      <c r="AF3627" s="1">
        <v>1</v>
      </c>
      <c r="AG3627" s="1" t="s">
        <v>1180</v>
      </c>
      <c r="AH3627" s="1" t="s">
        <v>562</v>
      </c>
      <c r="AI3627" s="1" t="str">
        <f>TRIM(MID(SUBSTITUTE($H3627,",",REPT(" ",200)),(LEN($H3627)-LEN(SUBSTITUTE($H3627,",",""))-2)*200+1,200))</f>
        <v>Metro Manila</v>
      </c>
      <c r="AJ3627" s="1" t="s">
        <v>55</v>
      </c>
      <c r="AK3627" t="s">
        <v>13253</v>
      </c>
      <c r="AL3627" s="2">
        <v>0</v>
      </c>
      <c r="AM3627" s="1"/>
    </row>
    <row r="3628" spans="1:39" ht="12.75" customHeight="1">
      <c r="A3628" s="1"/>
      <c r="B3628" s="1" t="s">
        <v>13254</v>
      </c>
      <c r="C3628" s="1" t="s">
        <v>13255</v>
      </c>
      <c r="D3628" s="3" t="str">
        <f ca="1">IFERROR(__xludf.DUMMYFUNCTION("PROPER(REGEXEXTRACT(B3583, ""(?:https?:\/\/)?(?:www\.)?([a-zA-Z0-9-]+)\.""))"),"Google")</f>
        <v>Google</v>
      </c>
      <c r="E3628" s="1" t="s">
        <v>13256</v>
      </c>
      <c r="F3628" s="1">
        <v>14.633493899999999</v>
      </c>
      <c r="G3628" s="1">
        <v>121.0407359</v>
      </c>
      <c r="H3628" s="1" t="s">
        <v>13257</v>
      </c>
      <c r="I3628" s="1" t="s">
        <v>50</v>
      </c>
      <c r="J3628" s="1">
        <f>IF(K3628="URBAN",1,IF(K3628="SUBURBAN",2,IF(K3628="RURAL",3,"")))</f>
        <v>1</v>
      </c>
      <c r="K3628" s="1" t="s">
        <v>42</v>
      </c>
      <c r="L3628" s="18">
        <v>46082</v>
      </c>
      <c r="M3628" s="49">
        <v>0.625</v>
      </c>
      <c r="N3628" s="18">
        <v>46083</v>
      </c>
      <c r="O3628" s="56">
        <v>0.5</v>
      </c>
      <c r="P3628" s="31" t="str">
        <f>TEXT($L3628, "dddd")</f>
        <v>Sunday</v>
      </c>
      <c r="Q3628" s="39" t="s">
        <v>531</v>
      </c>
      <c r="R3628" s="39">
        <v>1847</v>
      </c>
      <c r="S3628" s="1" t="str">
        <f>IF(OR(MONTH(L3628)=12, MONTH(L3628)&lt;=5), "Dry Season", "Wet Season")</f>
        <v>Dry Season</v>
      </c>
      <c r="T3628" s="1">
        <v>1</v>
      </c>
      <c r="U3628" s="1">
        <v>0</v>
      </c>
      <c r="V3628" s="1">
        <v>0</v>
      </c>
      <c r="W3628" s="2">
        <f>IF(ISNUMBER(SEARCH("N/A", X3628)), 0, 1)</f>
        <v>1</v>
      </c>
      <c r="X3628" s="1" t="s">
        <v>124</v>
      </c>
      <c r="Y3628" s="1">
        <v>14.5352172</v>
      </c>
      <c r="Z3628" s="1">
        <v>120.9819432</v>
      </c>
      <c r="AA3628" s="11" cm="1">
        <f t="array" ref="AA3628">IF(ISBLANK(Y3628), 0, VINCentyInvDistance(F3628,G3628,Y3628,Z3628))</f>
        <v>12584.698114471385</v>
      </c>
      <c r="AB3628" s="1">
        <v>0</v>
      </c>
      <c r="AC3628" s="1">
        <v>0</v>
      </c>
      <c r="AD3628" s="1">
        <v>0</v>
      </c>
      <c r="AE3628" s="1">
        <v>1156</v>
      </c>
      <c r="AF3628" s="1">
        <v>1</v>
      </c>
      <c r="AG3628" s="1" t="s">
        <v>159</v>
      </c>
      <c r="AH3628" s="1" t="s">
        <v>160</v>
      </c>
      <c r="AI3628" s="1" t="str">
        <f>TRIM(MID(SUBSTITUTE($H3628,",",REPT(" ",200)),(LEN($H3628)-LEN(SUBSTITUTE($H3628,",",""))-2)*200+1,200))</f>
        <v>Metro Manila</v>
      </c>
      <c r="AJ3628" s="1" t="s">
        <v>55</v>
      </c>
      <c r="AL3628" s="2">
        <v>0</v>
      </c>
      <c r="AM3628" s="1"/>
    </row>
    <row r="3629" spans="1:39" ht="12.75" customHeight="1">
      <c r="A3629" s="1"/>
      <c r="B3629" s="1" t="s">
        <v>13258</v>
      </c>
      <c r="C3629" s="1" t="s">
        <v>13259</v>
      </c>
      <c r="D3629" s="3" t="str">
        <f ca="1">IFERROR(__xludf.DUMMYFUNCTION("PROPER(REGEXEXTRACT(B3584, ""(?:https?:\/\/)?(?:www\.)?([a-zA-Z0-9-]+)\.""))"),"Skyscanner")</f>
        <v>Skyscanner</v>
      </c>
      <c r="E3629" s="1" t="s">
        <v>13260</v>
      </c>
      <c r="F3629" s="1">
        <v>14.636625</v>
      </c>
      <c r="G3629" s="1">
        <v>121.0294798</v>
      </c>
      <c r="H3629" s="1" t="s">
        <v>13261</v>
      </c>
      <c r="I3629" s="1" t="s">
        <v>50</v>
      </c>
      <c r="J3629" s="1">
        <f>IF(K3629="URBAN",1,IF(K3629="SUBURBAN",2,IF(K3629="RURAL",3,"")))</f>
        <v>1</v>
      </c>
      <c r="K3629" s="1" t="s">
        <v>42</v>
      </c>
      <c r="L3629" s="18">
        <v>46082</v>
      </c>
      <c r="M3629" s="49">
        <v>0.58333333333333337</v>
      </c>
      <c r="N3629" s="18">
        <v>46083</v>
      </c>
      <c r="O3629" s="56">
        <v>0.5</v>
      </c>
      <c r="P3629" s="31" t="str">
        <f>TEXT($L3629, "dddd")</f>
        <v>Sunday</v>
      </c>
      <c r="Q3629" s="39" t="s">
        <v>207</v>
      </c>
      <c r="R3629" s="39">
        <v>2926</v>
      </c>
      <c r="S3629" s="1" t="str">
        <f>IF(OR(MONTH(L3629)=12, MONTH(L3629)&lt;=5), "Dry Season", "Wet Season")</f>
        <v>Dry Season</v>
      </c>
      <c r="T3629" s="1">
        <v>1</v>
      </c>
      <c r="U3629" s="1">
        <v>1</v>
      </c>
      <c r="V3629" s="1">
        <v>0</v>
      </c>
      <c r="W3629" s="2">
        <f>IF(ISNUMBER(SEARCH("N/A", X3629)), 0, 1)</f>
        <v>1</v>
      </c>
      <c r="X3629" s="1" t="s">
        <v>1174</v>
      </c>
      <c r="Y3629" s="1">
        <v>14.589843999999999</v>
      </c>
      <c r="Z3629" s="1">
        <v>121.060554</v>
      </c>
      <c r="AA3629" s="11" cm="1">
        <f t="array" ref="AA3629">IF(ISBLANK(Y3629), 0, VINCentyInvDistance(F3629,G3629,Y3629,Z3629))</f>
        <v>6164.4776533604791</v>
      </c>
      <c r="AB3629" s="1">
        <v>0</v>
      </c>
      <c r="AC3629" s="1">
        <v>8.4</v>
      </c>
      <c r="AD3629" s="1">
        <v>4.0999999999999996</v>
      </c>
      <c r="AE3629" s="1">
        <v>1147</v>
      </c>
      <c r="AF3629" s="1">
        <v>1</v>
      </c>
      <c r="AG3629" s="1" t="s">
        <v>1180</v>
      </c>
      <c r="AH3629" s="1" t="s">
        <v>562</v>
      </c>
      <c r="AI3629" s="1" t="str">
        <f>TRIM(MID(SUBSTITUTE($H3629,",",REPT(" ",200)),(LEN($H3629)-LEN(SUBSTITUTE($H3629,",",""))-2)*200+1,200))</f>
        <v>Metro Manila</v>
      </c>
      <c r="AJ3629" s="1" t="s">
        <v>55</v>
      </c>
      <c r="AK3629" t="s">
        <v>17569</v>
      </c>
      <c r="AL3629" s="2">
        <v>0</v>
      </c>
      <c r="AM3629" s="1"/>
    </row>
    <row r="3630" spans="1:39" ht="12.75" customHeight="1">
      <c r="A3630" s="1"/>
      <c r="B3630" s="1" t="s">
        <v>13262</v>
      </c>
      <c r="C3630" s="1" t="s">
        <v>13263</v>
      </c>
      <c r="D3630" s="3" t="str">
        <f ca="1">IFERROR(__xludf.DUMMYFUNCTION("PROPER(REGEXEXTRACT(B3585, ""(?:https?:\/\/)?(?:www\.)?([a-zA-Z0-9-]+)\.""))"),"Skyscanner")</f>
        <v>Skyscanner</v>
      </c>
      <c r="E3630" s="1" t="s">
        <v>13264</v>
      </c>
      <c r="F3630" s="1">
        <v>14.523720300000001</v>
      </c>
      <c r="G3630" s="1">
        <v>121.0125956</v>
      </c>
      <c r="H3630" s="1" t="s">
        <v>12649</v>
      </c>
      <c r="I3630" s="1" t="s">
        <v>50</v>
      </c>
      <c r="J3630" s="1">
        <f>IF(K3630="URBAN",1,IF(K3630="SUBURBAN",2,IF(K3630="RURAL",3,"")))</f>
        <v>1</v>
      </c>
      <c r="K3630" s="1" t="s">
        <v>42</v>
      </c>
      <c r="L3630" s="18">
        <v>46082</v>
      </c>
      <c r="M3630" s="49">
        <v>0.625</v>
      </c>
      <c r="N3630" s="18">
        <v>46083</v>
      </c>
      <c r="O3630" s="56">
        <v>0.5</v>
      </c>
      <c r="P3630" s="31" t="str">
        <f>TEXT($L3630, "dddd")</f>
        <v>Sunday</v>
      </c>
      <c r="Q3630" s="39" t="s">
        <v>531</v>
      </c>
      <c r="R3630" s="39">
        <v>4762</v>
      </c>
      <c r="S3630" s="1" t="str">
        <f>IF(OR(MONTH(L3630)=12, MONTH(L3630)&lt;=5), "Dry Season", "Wet Season")</f>
        <v>Dry Season</v>
      </c>
      <c r="T3630" s="1">
        <v>1</v>
      </c>
      <c r="U3630" s="1">
        <v>1</v>
      </c>
      <c r="V3630" s="1">
        <v>0</v>
      </c>
      <c r="W3630" s="2">
        <f>IF(ISNUMBER(SEARCH("N/A", X3630)), 0, 1)</f>
        <v>1</v>
      </c>
      <c r="X3630" s="1" t="s">
        <v>1174</v>
      </c>
      <c r="Y3630" s="1">
        <v>14.589843999999999</v>
      </c>
      <c r="Z3630" s="1">
        <v>121.060554</v>
      </c>
      <c r="AA3630" s="11" cm="1">
        <f t="array" ref="AA3630">IF(ISBLANK(Y3630), 0, VINCentyInvDistance(F3630,G3630,Y3630,Z3630))</f>
        <v>8957.6586105414008</v>
      </c>
      <c r="AB3630" s="1">
        <v>1</v>
      </c>
      <c r="AC3630" s="1">
        <v>6.8</v>
      </c>
      <c r="AD3630" s="1">
        <v>4.2</v>
      </c>
      <c r="AE3630" s="1">
        <v>239</v>
      </c>
      <c r="AF3630" s="1">
        <v>1</v>
      </c>
      <c r="AG3630" s="1" t="s">
        <v>1180</v>
      </c>
      <c r="AH3630" s="1" t="s">
        <v>562</v>
      </c>
      <c r="AI3630" s="1" t="str">
        <f>TRIM(MID(SUBSTITUTE($H3630,",",REPT(" ",200)),(LEN($H3630)-LEN(SUBSTITUTE($H3630,",",""))-2)*200+1,200))</f>
        <v>Metro Manila</v>
      </c>
      <c r="AJ3630" s="1" t="s">
        <v>55</v>
      </c>
      <c r="AK3630" t="s">
        <v>13265</v>
      </c>
      <c r="AL3630" s="2">
        <v>0</v>
      </c>
      <c r="AM3630" s="1"/>
    </row>
    <row r="3631" spans="1:39" ht="12.75" customHeight="1">
      <c r="A3631" s="1"/>
      <c r="B3631" s="1" t="s">
        <v>12650</v>
      </c>
      <c r="C3631" s="1" t="s">
        <v>13266</v>
      </c>
      <c r="D3631" s="3" t="str">
        <f ca="1">IFERROR(__xludf.DUMMYFUNCTION("PROPER(REGEXEXTRACT(B3586, ""(?:https?:\/\/)?(?:www\.)?([a-zA-Z0-9-]+)\.""))"),"Skyscanner")</f>
        <v>Skyscanner</v>
      </c>
      <c r="E3631" s="1" t="s">
        <v>13267</v>
      </c>
      <c r="F3631" s="1">
        <v>14.629118500000001</v>
      </c>
      <c r="G3631" s="1">
        <v>121.0306616</v>
      </c>
      <c r="H3631" s="1" t="s">
        <v>13268</v>
      </c>
      <c r="I3631" s="1" t="s">
        <v>50</v>
      </c>
      <c r="J3631" s="1">
        <f>IF(K3631="URBAN",1,IF(K3631="SUBURBAN",2,IF(K3631="RURAL",3,"")))</f>
        <v>1</v>
      </c>
      <c r="K3631" s="1" t="s">
        <v>42</v>
      </c>
      <c r="L3631" s="18">
        <v>46082</v>
      </c>
      <c r="M3631" s="49">
        <v>0.625</v>
      </c>
      <c r="N3631" s="18">
        <v>46083</v>
      </c>
      <c r="O3631" s="56">
        <v>0.5</v>
      </c>
      <c r="P3631" s="31" t="str">
        <f>TEXT($L3631, "dddd")</f>
        <v>Sunday</v>
      </c>
      <c r="Q3631" s="39" t="s">
        <v>531</v>
      </c>
      <c r="R3631" s="39">
        <v>5109</v>
      </c>
      <c r="S3631" s="1" t="str">
        <f>IF(OR(MONTH(L3631)=12, MONTH(L3631)&lt;=5), "Dry Season", "Wet Season")</f>
        <v>Dry Season</v>
      </c>
      <c r="T3631" s="1">
        <v>1</v>
      </c>
      <c r="U3631" s="1">
        <v>0</v>
      </c>
      <c r="V3631" s="1">
        <v>0</v>
      </c>
      <c r="W3631" s="2">
        <f>IF(ISNUMBER(SEARCH("N/A", X3631)), 0, 1)</f>
        <v>1</v>
      </c>
      <c r="X3631" s="1" t="s">
        <v>124</v>
      </c>
      <c r="Y3631" s="1">
        <v>14.5352172</v>
      </c>
      <c r="Z3631" s="1">
        <v>120.9819432</v>
      </c>
      <c r="AA3631" s="11" cm="1">
        <f t="array" ref="AA3631">IF(ISBLANK(Y3631), 0, VINCentyInvDistance(F3631,G3631,Y3631,Z3631))</f>
        <v>11640.663821440285</v>
      </c>
      <c r="AB3631" s="1">
        <v>1</v>
      </c>
      <c r="AC3631" s="1">
        <v>9</v>
      </c>
      <c r="AD3631" s="1">
        <v>4.3</v>
      </c>
      <c r="AE3631" s="1">
        <v>8071</v>
      </c>
      <c r="AF3631" s="1">
        <v>1</v>
      </c>
      <c r="AG3631" s="1" t="s">
        <v>159</v>
      </c>
      <c r="AH3631" s="1" t="s">
        <v>160</v>
      </c>
      <c r="AI3631" s="1" t="str">
        <f>TRIM(MID(SUBSTITUTE($H3631,",",REPT(" ",200)),(LEN($H3631)-LEN(SUBSTITUTE($H3631,",",""))-2)*200+1,200))</f>
        <v>Metro Manila</v>
      </c>
      <c r="AJ3631" s="1" t="s">
        <v>55</v>
      </c>
      <c r="AK3631" t="s">
        <v>17486</v>
      </c>
      <c r="AL3631" s="2">
        <v>0</v>
      </c>
      <c r="AM3631" s="1"/>
    </row>
    <row r="3632" spans="1:39" ht="12.75" customHeight="1">
      <c r="A3632" s="1"/>
      <c r="B3632" s="1" t="s">
        <v>13269</v>
      </c>
      <c r="C3632" s="1" t="s">
        <v>13270</v>
      </c>
      <c r="D3632" s="3" t="str">
        <f ca="1">IFERROR(__xludf.DUMMYFUNCTION("PROPER(REGEXEXTRACT(B3587, ""(?:https?:\/\/)?(?:www\.)?([a-zA-Z0-9-]+)\.""))"),"Skyscanner")</f>
        <v>Skyscanner</v>
      </c>
      <c r="E3632" s="1" t="s">
        <v>13271</v>
      </c>
      <c r="F3632" s="1">
        <v>14.572442000000001</v>
      </c>
      <c r="G3632" s="1">
        <v>120.982176</v>
      </c>
      <c r="H3632" s="1" t="s">
        <v>12464</v>
      </c>
      <c r="I3632" s="1" t="s">
        <v>50</v>
      </c>
      <c r="J3632" s="1">
        <f>IF(K3632="URBAN",1,IF(K3632="SUBURBAN",2,IF(K3632="RURAL",3,"")))</f>
        <v>1</v>
      </c>
      <c r="K3632" s="1" t="s">
        <v>42</v>
      </c>
      <c r="L3632" s="18">
        <v>46082</v>
      </c>
      <c r="M3632" s="49">
        <v>0.625</v>
      </c>
      <c r="N3632" s="18">
        <v>46083</v>
      </c>
      <c r="O3632" s="56">
        <v>0.5</v>
      </c>
      <c r="P3632" s="31" t="str">
        <f>TEXT($L3632, "dddd")</f>
        <v>Sunday</v>
      </c>
      <c r="Q3632" s="39" t="s">
        <v>111</v>
      </c>
      <c r="R3632" s="39">
        <v>8342</v>
      </c>
      <c r="S3632" s="1" t="str">
        <f>IF(OR(MONTH(L3632)=12, MONTH(L3632)&lt;=5), "Dry Season", "Wet Season")</f>
        <v>Dry Season</v>
      </c>
      <c r="T3632" s="1">
        <v>1</v>
      </c>
      <c r="U3632" s="1">
        <v>0</v>
      </c>
      <c r="V3632" s="1">
        <v>1</v>
      </c>
      <c r="W3632" s="2">
        <f>IF(ISNUMBER(SEARCH("N/A", X3632)), 0, 1)</f>
        <v>1</v>
      </c>
      <c r="X3632" s="1" t="s">
        <v>1174</v>
      </c>
      <c r="Y3632" s="1">
        <v>14.589843999999999</v>
      </c>
      <c r="Z3632" s="1">
        <v>121.060554</v>
      </c>
      <c r="AA3632" s="11" cm="1">
        <f t="array" ref="AA3632">IF(ISBLANK(Y3632), 0, VINCentyInvDistance(F3632,G3632,Y3632,Z3632))</f>
        <v>8662.4742212841356</v>
      </c>
      <c r="AB3632" s="1">
        <v>0</v>
      </c>
      <c r="AC3632" s="1">
        <v>9.8000000000000007</v>
      </c>
      <c r="AD3632" s="1">
        <v>4.5</v>
      </c>
      <c r="AE3632" s="1">
        <v>631</v>
      </c>
      <c r="AF3632" s="1">
        <v>1</v>
      </c>
      <c r="AG3632" s="1" t="s">
        <v>1180</v>
      </c>
      <c r="AH3632" s="1" t="s">
        <v>562</v>
      </c>
      <c r="AI3632" s="1" t="str">
        <f>TRIM(MID(SUBSTITUTE($H3632,",",REPT(" ",200)),(LEN($H3632)-LEN(SUBSTITUTE($H3632,",",""))-2)*200+1,200))</f>
        <v>Metro Manila</v>
      </c>
      <c r="AJ3632" s="1" t="s">
        <v>55</v>
      </c>
      <c r="AK3632" t="s">
        <v>17570</v>
      </c>
      <c r="AL3632" s="2">
        <v>0</v>
      </c>
      <c r="AM3632" s="1"/>
    </row>
    <row r="3633" spans="1:39" ht="12.75" customHeight="1">
      <c r="A3633" s="1"/>
      <c r="B3633" s="1" t="s">
        <v>12465</v>
      </c>
      <c r="C3633" s="1" t="s">
        <v>13272</v>
      </c>
      <c r="D3633" s="3" t="str">
        <f ca="1">IFERROR(__xludf.DUMMYFUNCTION("PROPER(REGEXEXTRACT(B3588, ""(?:https?:\/\/)?(?:www\.)?([a-zA-Z0-9-]+)\.""))"),"Skyscanner")</f>
        <v>Skyscanner</v>
      </c>
      <c r="E3633" s="1" t="s">
        <v>13273</v>
      </c>
      <c r="F3633" s="1">
        <v>14.57217</v>
      </c>
      <c r="G3633" s="1">
        <v>120.98227</v>
      </c>
      <c r="H3633" s="1" t="s">
        <v>12464</v>
      </c>
      <c r="I3633" s="1" t="s">
        <v>50</v>
      </c>
      <c r="J3633" s="1">
        <f>IF(K3633="URBAN",1,IF(K3633="SUBURBAN",2,IF(K3633="RURAL",3,"")))</f>
        <v>1</v>
      </c>
      <c r="K3633" s="1" t="s">
        <v>42</v>
      </c>
      <c r="L3633" s="18">
        <v>46082</v>
      </c>
      <c r="M3633" s="49">
        <v>0.58333333333333337</v>
      </c>
      <c r="N3633" s="18">
        <v>46083</v>
      </c>
      <c r="O3633" s="56">
        <v>0.5</v>
      </c>
      <c r="P3633" s="31" t="str">
        <f>TEXT($L3633, "dddd")</f>
        <v>Sunday</v>
      </c>
      <c r="Q3633" s="39" t="s">
        <v>207</v>
      </c>
      <c r="R3633" s="39">
        <v>5495</v>
      </c>
      <c r="S3633" s="1" t="str">
        <f>IF(OR(MONTH(L3633)=12, MONTH(L3633)&lt;=5), "Dry Season", "Wet Season")</f>
        <v>Dry Season</v>
      </c>
      <c r="T3633" s="1">
        <v>2</v>
      </c>
      <c r="U3633" s="1">
        <v>1</v>
      </c>
      <c r="V3633" s="1">
        <v>0</v>
      </c>
      <c r="W3633" s="2">
        <f>IF(ISNUMBER(SEARCH("N/A", X3633)), 0, 1)</f>
        <v>0</v>
      </c>
      <c r="X3633" s="1" t="s">
        <v>44</v>
      </c>
      <c r="Y3633" s="1"/>
      <c r="Z3633" s="1"/>
      <c r="AA3633" s="11" cm="1">
        <f t="array" ref="AA3633">IF(ISBLANK(Y3633), 0, VINCentyInvDistance(F3633,G3633,Y3633,Z3633))</f>
        <v>0</v>
      </c>
      <c r="AB3633" s="1">
        <v>0</v>
      </c>
      <c r="AC3633" s="1">
        <v>8.8000000000000007</v>
      </c>
      <c r="AD3633" s="1">
        <v>3.9</v>
      </c>
      <c r="AE3633" s="1">
        <v>4330</v>
      </c>
      <c r="AF3633" s="1">
        <v>1</v>
      </c>
      <c r="AG3633" s="1" t="s">
        <v>68</v>
      </c>
      <c r="AH3633" s="1" t="str">
        <f>TRIM(MID(SUBSTITUTE($H3633,",",REPT(" ",200)),(LEN($H3633)-LEN(SUBSTITUTE($H3633,",",""))-3)*200+1,200))</f>
        <v>Capital District</v>
      </c>
      <c r="AI3633" s="1" t="s">
        <v>54</v>
      </c>
      <c r="AJ3633" s="1" t="s">
        <v>55</v>
      </c>
      <c r="AK3633" t="s">
        <v>17474</v>
      </c>
      <c r="AL3633" s="1">
        <v>5</v>
      </c>
      <c r="AM3633" s="1" t="s">
        <v>12467</v>
      </c>
    </row>
    <row r="3634" spans="1:39" ht="12.75" customHeight="1">
      <c r="A3634" s="1"/>
      <c r="B3634" s="1" t="s">
        <v>10032</v>
      </c>
      <c r="C3634" s="1" t="s">
        <v>13274</v>
      </c>
      <c r="D3634" s="3" t="str">
        <f ca="1">IFERROR(__xludf.DUMMYFUNCTION("PROPER(REGEXEXTRACT(B3589, ""(?:https?:\/\/)?(?:www\.)?([a-zA-Z0-9-]+)\.""))"),"Google")</f>
        <v>Google</v>
      </c>
      <c r="E3634" s="1" t="s">
        <v>13275</v>
      </c>
      <c r="F3634" s="1">
        <v>14.636388200000001</v>
      </c>
      <c r="G3634" s="1">
        <v>121.0359766</v>
      </c>
      <c r="H3634" s="1" t="s">
        <v>13276</v>
      </c>
      <c r="I3634" s="1" t="s">
        <v>50</v>
      </c>
      <c r="J3634" s="1">
        <f>IF(K3634="URBAN",1,IF(K3634="SUBURBAN",2,IF(K3634="RURAL",3,"")))</f>
        <v>1</v>
      </c>
      <c r="K3634" s="1" t="s">
        <v>42</v>
      </c>
      <c r="L3634" s="18">
        <v>46082</v>
      </c>
      <c r="M3634" s="49">
        <v>0.625</v>
      </c>
      <c r="N3634" s="18">
        <v>46083</v>
      </c>
      <c r="O3634" s="56">
        <v>0.5</v>
      </c>
      <c r="P3634" s="31" t="str">
        <f>TEXT($L3634, "dddd")</f>
        <v>Sunday</v>
      </c>
      <c r="Q3634" s="39" t="s">
        <v>111</v>
      </c>
      <c r="R3634" s="39">
        <v>2271</v>
      </c>
      <c r="S3634" s="1" t="str">
        <f>IF(OR(MONTH(L3634)=12, MONTH(L3634)&lt;=5), "Dry Season", "Wet Season")</f>
        <v>Dry Season</v>
      </c>
      <c r="T3634" s="1">
        <v>1</v>
      </c>
      <c r="U3634" s="1">
        <v>0</v>
      </c>
      <c r="V3634" s="1">
        <v>0</v>
      </c>
      <c r="W3634" s="2">
        <f>IF(ISNUMBER(SEARCH("N/A", X3634)), 0, 1)</f>
        <v>1</v>
      </c>
      <c r="X3634" s="1" t="s">
        <v>1174</v>
      </c>
      <c r="Y3634" s="1">
        <v>14.589843999999999</v>
      </c>
      <c r="Z3634" s="1">
        <v>121.060554</v>
      </c>
      <c r="AA3634" s="11" cm="1">
        <f t="array" ref="AA3634">IF(ISBLANK(Y3634), 0, VINCentyInvDistance(F3634,G3634,Y3634,Z3634))</f>
        <v>5790.7869836285599</v>
      </c>
      <c r="AB3634" s="1">
        <v>0</v>
      </c>
      <c r="AC3634" s="1">
        <v>0</v>
      </c>
      <c r="AD3634" s="1">
        <v>0</v>
      </c>
      <c r="AE3634" s="1">
        <v>825</v>
      </c>
      <c r="AF3634" s="1">
        <v>1</v>
      </c>
      <c r="AG3634" s="1" t="s">
        <v>1180</v>
      </c>
      <c r="AH3634" s="1" t="s">
        <v>562</v>
      </c>
      <c r="AI3634" s="1" t="str">
        <f>TRIM(MID(SUBSTITUTE($H3634,",",REPT(" ",200)),(LEN($H3634)-LEN(SUBSTITUTE($H3634,",",""))-2)*200+1,200))</f>
        <v>Metro Manila</v>
      </c>
      <c r="AJ3634" s="1" t="s">
        <v>55</v>
      </c>
      <c r="AL3634" s="2">
        <v>0</v>
      </c>
      <c r="AM3634" s="1"/>
    </row>
    <row r="3635" spans="1:39" ht="12.75" customHeight="1">
      <c r="A3635" s="1"/>
      <c r="B3635" s="1" t="s">
        <v>13277</v>
      </c>
      <c r="C3635" s="1" t="s">
        <v>13278</v>
      </c>
      <c r="D3635" s="3" t="str">
        <f ca="1">IFERROR(__xludf.DUMMYFUNCTION("PROPER(REGEXEXTRACT(B3590, ""(?:https?:\/\/)?(?:www\.)?([a-zA-Z0-9-]+)\.""))"),"Skyscanner")</f>
        <v>Skyscanner</v>
      </c>
      <c r="E3635" s="1" t="s">
        <v>13279</v>
      </c>
      <c r="F3635" s="1">
        <v>14.628252399999999</v>
      </c>
      <c r="G3635" s="1">
        <v>121.0581545</v>
      </c>
      <c r="H3635" s="1" t="s">
        <v>13280</v>
      </c>
      <c r="I3635" s="1" t="s">
        <v>50</v>
      </c>
      <c r="J3635" s="1">
        <f>IF(K3635="URBAN",1,IF(K3635="SUBURBAN",2,IF(K3635="RURAL",3,"")))</f>
        <v>1</v>
      </c>
      <c r="K3635" s="1" t="s">
        <v>42</v>
      </c>
      <c r="L3635" s="18">
        <v>46082</v>
      </c>
      <c r="M3635" s="49">
        <v>0.58333333333333337</v>
      </c>
      <c r="N3635" s="18">
        <v>46083</v>
      </c>
      <c r="O3635" s="56">
        <v>0.5</v>
      </c>
      <c r="P3635" s="31" t="str">
        <f>TEXT($L3635, "dddd")</f>
        <v>Sunday</v>
      </c>
      <c r="Q3635" s="39" t="s">
        <v>531</v>
      </c>
      <c r="R3635" s="39">
        <v>1872</v>
      </c>
      <c r="S3635" s="1" t="str">
        <f>IF(OR(MONTH(L3635)=12, MONTH(L3635)&lt;=5), "Dry Season", "Wet Season")</f>
        <v>Dry Season</v>
      </c>
      <c r="T3635" s="1">
        <v>1</v>
      </c>
      <c r="U3635" s="1">
        <v>0</v>
      </c>
      <c r="V3635" s="1">
        <v>1</v>
      </c>
      <c r="W3635" s="2">
        <f>IF(ISNUMBER(SEARCH("N/A", X3635)), 0, 1)</f>
        <v>1</v>
      </c>
      <c r="X3635" s="1" t="s">
        <v>1174</v>
      </c>
      <c r="Y3635" s="1">
        <v>14.589843999999999</v>
      </c>
      <c r="Z3635" s="1">
        <v>121.060554</v>
      </c>
      <c r="AA3635" s="11" cm="1">
        <f t="array" ref="AA3635">IF(ISBLANK(Y3635), 0, VINCentyInvDistance(F3635,G3635,Y3635,Z3635))</f>
        <v>4257.5520384612882</v>
      </c>
      <c r="AB3635" s="1">
        <v>0</v>
      </c>
      <c r="AC3635" s="1">
        <v>9</v>
      </c>
      <c r="AD3635" s="1">
        <v>4.3</v>
      </c>
      <c r="AE3635" s="1">
        <v>208</v>
      </c>
      <c r="AF3635" s="1">
        <v>1</v>
      </c>
      <c r="AG3635" s="1" t="s">
        <v>1180</v>
      </c>
      <c r="AH3635" s="1" t="s">
        <v>562</v>
      </c>
      <c r="AI3635" s="1" t="str">
        <f>TRIM(MID(SUBSTITUTE($H3635,",",REPT(" ",200)),(LEN($H3635)-LEN(SUBSTITUTE($H3635,",",""))-2)*200+1,200))</f>
        <v>Metro Manila</v>
      </c>
      <c r="AJ3635" s="1" t="s">
        <v>55</v>
      </c>
      <c r="AK3635" t="s">
        <v>13025</v>
      </c>
      <c r="AL3635" s="2">
        <v>0</v>
      </c>
      <c r="AM3635" s="1"/>
    </row>
    <row r="3636" spans="1:39" ht="12.75" customHeight="1">
      <c r="A3636" s="1"/>
      <c r="B3636" s="1" t="s">
        <v>12479</v>
      </c>
      <c r="C3636" s="1" t="s">
        <v>13281</v>
      </c>
      <c r="D3636" s="3" t="str">
        <f ca="1">IFERROR(__xludf.DUMMYFUNCTION("PROPER(REGEXEXTRACT(B3591, ""(?:https?:\/\/)?(?:www\.)?([a-zA-Z0-9-]+)\.""))"),"Skyscanner")</f>
        <v>Skyscanner</v>
      </c>
      <c r="E3636" s="1" t="s">
        <v>13282</v>
      </c>
      <c r="F3636" s="1">
        <v>14.5502959</v>
      </c>
      <c r="G3636" s="1">
        <v>120.980622</v>
      </c>
      <c r="H3636" s="1" t="s">
        <v>13283</v>
      </c>
      <c r="I3636" s="1" t="s">
        <v>50</v>
      </c>
      <c r="J3636" s="1">
        <f>IF(K3636="URBAN",1,IF(K3636="SUBURBAN",2,IF(K3636="RURAL",3,"")))</f>
        <v>1</v>
      </c>
      <c r="K3636" s="1" t="s">
        <v>42</v>
      </c>
      <c r="L3636" s="18">
        <v>46082</v>
      </c>
      <c r="M3636" s="49">
        <v>0.58333333333333337</v>
      </c>
      <c r="N3636" s="18">
        <v>46083</v>
      </c>
      <c r="O3636" s="56">
        <v>0.5</v>
      </c>
      <c r="P3636" s="31" t="str">
        <f>TEXT($L3636, "dddd")</f>
        <v>Sunday</v>
      </c>
      <c r="Q3636" s="39" t="s">
        <v>111</v>
      </c>
      <c r="R3636" s="39">
        <v>3422</v>
      </c>
      <c r="S3636" s="1" t="str">
        <f>IF(OR(MONTH(L3636)=12, MONTH(L3636)&lt;=5), "Dry Season", "Wet Season")</f>
        <v>Dry Season</v>
      </c>
      <c r="T3636" s="1">
        <v>1</v>
      </c>
      <c r="U3636" s="1">
        <v>1</v>
      </c>
      <c r="V3636" s="1">
        <v>1</v>
      </c>
      <c r="W3636" s="2">
        <f>IF(ISNUMBER(SEARCH("N/A", X3636)), 0, 1)</f>
        <v>1</v>
      </c>
      <c r="X3636" s="1" t="s">
        <v>1174</v>
      </c>
      <c r="Y3636" s="1">
        <v>14.589843999999999</v>
      </c>
      <c r="Z3636" s="1">
        <v>121.060554</v>
      </c>
      <c r="AA3636" s="11" cm="1">
        <f t="array" ref="AA3636">IF(ISBLANK(Y3636), 0, VINCentyInvDistance(F3636,G3636,Y3636,Z3636))</f>
        <v>9661.3991393254582</v>
      </c>
      <c r="AB3636" s="1">
        <v>0</v>
      </c>
      <c r="AC3636" s="1">
        <v>8.6</v>
      </c>
      <c r="AD3636" s="1">
        <v>3.9</v>
      </c>
      <c r="AE3636" s="1">
        <v>51</v>
      </c>
      <c r="AF3636" s="1">
        <v>1</v>
      </c>
      <c r="AG3636" s="1" t="s">
        <v>1180</v>
      </c>
      <c r="AH3636" s="1" t="s">
        <v>562</v>
      </c>
      <c r="AI3636" s="1" t="str">
        <f>TRIM(MID(SUBSTITUTE($H3636,",",REPT(" ",200)),(LEN($H3636)-LEN(SUBSTITUTE($H3636,",",""))-2)*200+1,200))</f>
        <v>Metro Manila</v>
      </c>
      <c r="AJ3636" s="1" t="s">
        <v>55</v>
      </c>
      <c r="AK3636" t="s">
        <v>17477</v>
      </c>
      <c r="AL3636" s="2">
        <v>0</v>
      </c>
      <c r="AM3636" s="1"/>
    </row>
    <row r="3637" spans="1:39" ht="12.75" customHeight="1">
      <c r="A3637" s="1"/>
      <c r="B3637" s="1" t="s">
        <v>13284</v>
      </c>
      <c r="C3637" s="1" t="s">
        <v>13285</v>
      </c>
      <c r="D3637" s="3" t="str">
        <f ca="1">IFERROR(__xludf.DUMMYFUNCTION("PROPER(REGEXEXTRACT(B3592, ""(?:https?:\/\/)?(?:www\.)?([a-zA-Z0-9-]+)\.""))"),"Skyscanner")</f>
        <v>Skyscanner</v>
      </c>
      <c r="E3637" s="1" t="s">
        <v>13286</v>
      </c>
      <c r="F3637" s="1">
        <v>14.6413496</v>
      </c>
      <c r="G3637" s="1">
        <v>121.0370709</v>
      </c>
      <c r="H3637" s="1" t="s">
        <v>13287</v>
      </c>
      <c r="I3637" s="1" t="s">
        <v>50</v>
      </c>
      <c r="J3637" s="1">
        <f>IF(K3637="URBAN",1,IF(K3637="SUBURBAN",2,IF(K3637="RURAL",3,"")))</f>
        <v>1</v>
      </c>
      <c r="K3637" s="1" t="s">
        <v>42</v>
      </c>
      <c r="L3637" s="18">
        <v>46082</v>
      </c>
      <c r="M3637" s="49">
        <v>0.625</v>
      </c>
      <c r="N3637" s="18">
        <v>46083</v>
      </c>
      <c r="O3637" s="56">
        <v>0.5</v>
      </c>
      <c r="P3637" s="31" t="str">
        <f>TEXT($L3637, "dddd")</f>
        <v>Sunday</v>
      </c>
      <c r="Q3637" s="39" t="s">
        <v>111</v>
      </c>
      <c r="R3637" s="39">
        <v>2329</v>
      </c>
      <c r="S3637" s="1" t="str">
        <f>IF(OR(MONTH(L3637)=12, MONTH(L3637)&lt;=5), "Dry Season", "Wet Season")</f>
        <v>Dry Season</v>
      </c>
      <c r="T3637" s="1">
        <v>1</v>
      </c>
      <c r="U3637" s="1">
        <v>0</v>
      </c>
      <c r="V3637" s="1">
        <v>1</v>
      </c>
      <c r="W3637" s="2">
        <f>IF(ISNUMBER(SEARCH("N/A", X3637)), 0, 1)</f>
        <v>1</v>
      </c>
      <c r="X3637" s="1" t="s">
        <v>124</v>
      </c>
      <c r="Y3637" s="1">
        <v>14.5352172</v>
      </c>
      <c r="Z3637" s="1">
        <v>120.9819432</v>
      </c>
      <c r="AA3637" s="11" cm="1">
        <f t="array" ref="AA3637">IF(ISBLANK(Y3637), 0, VINCentyInvDistance(F3637,G3637,Y3637,Z3637))</f>
        <v>13159.935033204429</v>
      </c>
      <c r="AB3637" s="1">
        <v>0</v>
      </c>
      <c r="AC3637" s="1">
        <v>7.8</v>
      </c>
      <c r="AD3637" s="1">
        <v>3.9</v>
      </c>
      <c r="AE3637" s="1">
        <v>706</v>
      </c>
      <c r="AF3637" s="1">
        <v>1</v>
      </c>
      <c r="AG3637" s="1" t="s">
        <v>159</v>
      </c>
      <c r="AH3637" s="1" t="s">
        <v>160</v>
      </c>
      <c r="AI3637" s="1" t="str">
        <f>TRIM(MID(SUBSTITUTE($H3637,",",REPT(" ",200)),(LEN($H3637)-LEN(SUBSTITUTE($H3637,",",""))-2)*200+1,200))</f>
        <v>Metro Manila</v>
      </c>
      <c r="AJ3637" s="1" t="s">
        <v>55</v>
      </c>
      <c r="AK3637" t="s">
        <v>17571</v>
      </c>
      <c r="AL3637" s="2">
        <v>0</v>
      </c>
      <c r="AM3637" s="1"/>
    </row>
    <row r="3638" spans="1:39" ht="12.75" customHeight="1">
      <c r="A3638" s="1"/>
      <c r="B3638" s="1" t="s">
        <v>13288</v>
      </c>
      <c r="C3638" s="1" t="s">
        <v>13289</v>
      </c>
      <c r="D3638" s="3" t="str">
        <f ca="1">IFERROR(__xludf.DUMMYFUNCTION("PROPER(REGEXEXTRACT(B3593, ""(?:https?:\/\/)?(?:www\.)?([a-zA-Z0-9-]+)\.""))"),"Skyscanner")</f>
        <v>Skyscanner</v>
      </c>
      <c r="E3638" s="1" t="s">
        <v>13290</v>
      </c>
      <c r="F3638" s="1">
        <v>14.6144002</v>
      </c>
      <c r="G3638" s="1">
        <v>121.0377213</v>
      </c>
      <c r="H3638" s="1" t="s">
        <v>13291</v>
      </c>
      <c r="I3638" s="1" t="s">
        <v>50</v>
      </c>
      <c r="J3638" s="1">
        <f>IF(K3638="URBAN",1,IF(K3638="SUBURBAN",2,IF(K3638="RURAL",3,"")))</f>
        <v>1</v>
      </c>
      <c r="K3638" s="1" t="s">
        <v>42</v>
      </c>
      <c r="L3638" s="18">
        <v>46082</v>
      </c>
      <c r="M3638" s="49">
        <v>0.58333333333333337</v>
      </c>
      <c r="N3638" s="18">
        <v>46083</v>
      </c>
      <c r="O3638" s="56">
        <v>0.5</v>
      </c>
      <c r="P3638" s="31" t="str">
        <f>TEXT($L3638, "dddd")</f>
        <v>Sunday</v>
      </c>
      <c r="Q3638" s="39" t="s">
        <v>207</v>
      </c>
      <c r="R3638" s="39">
        <v>4127</v>
      </c>
      <c r="S3638" s="1" t="str">
        <f>IF(OR(MONTH(L3638)=12, MONTH(L3638)&lt;=5), "Dry Season", "Wet Season")</f>
        <v>Dry Season</v>
      </c>
      <c r="T3638" s="1">
        <v>1</v>
      </c>
      <c r="U3638" s="1">
        <v>1</v>
      </c>
      <c r="V3638" s="1">
        <v>1</v>
      </c>
      <c r="W3638" s="2">
        <f>IF(ISNUMBER(SEARCH("N/A", X3638)), 0, 1)</f>
        <v>1</v>
      </c>
      <c r="X3638" s="1" t="s">
        <v>1174</v>
      </c>
      <c r="Y3638" s="1">
        <v>14.589843999999999</v>
      </c>
      <c r="Z3638" s="1">
        <v>121.060554</v>
      </c>
      <c r="AA3638" s="11" cm="1">
        <f t="array" ref="AA3638">IF(ISBLANK(Y3638), 0, VINCentyInvDistance(F3638,G3638,Y3638,Z3638))</f>
        <v>3665.3135283719639</v>
      </c>
      <c r="AB3638" s="1">
        <v>0</v>
      </c>
      <c r="AC3638" s="1">
        <v>6</v>
      </c>
      <c r="AD3638" s="1">
        <v>4.4000000000000004</v>
      </c>
      <c r="AE3638" s="1">
        <v>157</v>
      </c>
      <c r="AF3638" s="1">
        <v>1</v>
      </c>
      <c r="AG3638" s="1" t="s">
        <v>1180</v>
      </c>
      <c r="AH3638" s="1" t="s">
        <v>562</v>
      </c>
      <c r="AI3638" s="1" t="str">
        <f>TRIM(MID(SUBSTITUTE($H3638,",",REPT(" ",200)),(LEN($H3638)-LEN(SUBSTITUTE($H3638,",",""))-2)*200+1,200))</f>
        <v>Metro Manila</v>
      </c>
      <c r="AJ3638" s="1" t="s">
        <v>55</v>
      </c>
      <c r="AK3638" t="s">
        <v>17572</v>
      </c>
      <c r="AL3638" s="2">
        <v>0</v>
      </c>
      <c r="AM3638" s="1"/>
    </row>
    <row r="3639" spans="1:39" ht="12.75" customHeight="1">
      <c r="A3639" s="1"/>
      <c r="B3639" s="1" t="s">
        <v>12709</v>
      </c>
      <c r="C3639" s="1" t="s">
        <v>13292</v>
      </c>
      <c r="D3639" s="3" t="str">
        <f ca="1">IFERROR(__xludf.DUMMYFUNCTION("PROPER(REGEXEXTRACT(B3594, ""(?:https?:\/\/)?(?:www\.)?([a-zA-Z0-9-]+)\.""))"),"Skyscanner")</f>
        <v>Skyscanner</v>
      </c>
      <c r="E3639" s="1" t="s">
        <v>13293</v>
      </c>
      <c r="F3639" s="1">
        <v>14.537889</v>
      </c>
      <c r="G3639" s="1">
        <v>121.001789</v>
      </c>
      <c r="H3639" s="1" t="s">
        <v>12712</v>
      </c>
      <c r="I3639" s="1" t="s">
        <v>50</v>
      </c>
      <c r="J3639" s="1">
        <f>IF(K3639="URBAN",1,IF(K3639="SUBURBAN",2,IF(K3639="RURAL",3,"")))</f>
        <v>1</v>
      </c>
      <c r="K3639" s="1" t="s">
        <v>42</v>
      </c>
      <c r="L3639" s="18">
        <v>46082</v>
      </c>
      <c r="M3639" s="49">
        <v>0.58333333333333337</v>
      </c>
      <c r="N3639" s="18">
        <v>46083</v>
      </c>
      <c r="O3639" s="56">
        <v>0.5</v>
      </c>
      <c r="P3639" s="31" t="str">
        <f>TEXT($L3639, "dddd")</f>
        <v>Sunday</v>
      </c>
      <c r="Q3639" s="39" t="s">
        <v>111</v>
      </c>
      <c r="R3639" s="39">
        <v>1723</v>
      </c>
      <c r="S3639" s="1" t="str">
        <f>IF(OR(MONTH(L3639)=12, MONTH(L3639)&lt;=5), "Dry Season", "Wet Season")</f>
        <v>Dry Season</v>
      </c>
      <c r="T3639" s="1">
        <v>1</v>
      </c>
      <c r="U3639" s="1">
        <v>1</v>
      </c>
      <c r="V3639" s="1">
        <v>1</v>
      </c>
      <c r="W3639" s="2">
        <f>IF(ISNUMBER(SEARCH("N/A", X3639)), 0, 1)</f>
        <v>1</v>
      </c>
      <c r="X3639" s="1" t="s">
        <v>1174</v>
      </c>
      <c r="Y3639" s="1">
        <v>14.589843999999999</v>
      </c>
      <c r="Z3639" s="1">
        <v>121.060554</v>
      </c>
      <c r="AA3639" s="11" cm="1">
        <f t="array" ref="AA3639">IF(ISBLANK(Y3639), 0, VINCentyInvDistance(F3639,G3639,Y3639,Z3639))</f>
        <v>8552.8024882423833</v>
      </c>
      <c r="AB3639" s="1">
        <v>0</v>
      </c>
      <c r="AC3639" s="1">
        <v>7.6</v>
      </c>
      <c r="AD3639" s="1">
        <v>3.8</v>
      </c>
      <c r="AE3639" s="1">
        <v>380</v>
      </c>
      <c r="AF3639" s="1">
        <v>1</v>
      </c>
      <c r="AG3639" s="1" t="s">
        <v>1180</v>
      </c>
      <c r="AH3639" s="1" t="s">
        <v>562</v>
      </c>
      <c r="AI3639" s="1" t="str">
        <f>TRIM(MID(SUBSTITUTE($H3639,",",REPT(" ",200)),(LEN($H3639)-LEN(SUBSTITUTE($H3639,",",""))-2)*200+1,200))</f>
        <v>Metro Manila</v>
      </c>
      <c r="AJ3639" s="1" t="s">
        <v>55</v>
      </c>
      <c r="AK3639" t="s">
        <v>12713</v>
      </c>
      <c r="AL3639" s="2">
        <v>0</v>
      </c>
      <c r="AM3639" s="1"/>
    </row>
    <row r="3640" spans="1:39" ht="12.75" customHeight="1">
      <c r="A3640" s="1"/>
      <c r="B3640" s="1" t="s">
        <v>12714</v>
      </c>
      <c r="C3640" s="1" t="s">
        <v>13294</v>
      </c>
      <c r="D3640" s="3" t="str">
        <f ca="1">IFERROR(__xludf.DUMMYFUNCTION("PROPER(REGEXEXTRACT(B3595, ""(?:https?:\/\/)?(?:www\.)?([a-zA-Z0-9-]+)\.""))"),"Skyscanner")</f>
        <v>Skyscanner</v>
      </c>
      <c r="E3640" s="1" t="s">
        <v>13295</v>
      </c>
      <c r="F3640" s="1">
        <v>14.5381196</v>
      </c>
      <c r="G3640" s="1">
        <v>121.0019252</v>
      </c>
      <c r="H3640" s="1" t="s">
        <v>12712</v>
      </c>
      <c r="I3640" s="1" t="s">
        <v>50</v>
      </c>
      <c r="J3640" s="1">
        <f>IF(K3640="URBAN",1,IF(K3640="SUBURBAN",2,IF(K3640="RURAL",3,"")))</f>
        <v>1</v>
      </c>
      <c r="K3640" s="1" t="s">
        <v>42</v>
      </c>
      <c r="L3640" s="18">
        <v>46082</v>
      </c>
      <c r="M3640" s="49">
        <v>0.58333333333333337</v>
      </c>
      <c r="N3640" s="18">
        <v>46083</v>
      </c>
      <c r="O3640" s="56">
        <v>0.5</v>
      </c>
      <c r="P3640" s="31" t="str">
        <f>TEXT($L3640, "dddd")</f>
        <v>Sunday</v>
      </c>
      <c r="Q3640" s="39" t="s">
        <v>43</v>
      </c>
      <c r="R3640" s="39">
        <v>1574</v>
      </c>
      <c r="S3640" s="1" t="str">
        <f>IF(OR(MONTH(L3640)=12, MONTH(L3640)&lt;=5), "Dry Season", "Wet Season")</f>
        <v>Dry Season</v>
      </c>
      <c r="T3640" s="1">
        <v>2</v>
      </c>
      <c r="U3640" s="1">
        <v>1</v>
      </c>
      <c r="V3640" s="1">
        <v>0</v>
      </c>
      <c r="W3640" s="2">
        <f>IF(ISNUMBER(SEARCH("N/A", X3640)), 0, 1)</f>
        <v>1</v>
      </c>
      <c r="X3640" s="1" t="s">
        <v>124</v>
      </c>
      <c r="Y3640" s="1">
        <v>14.5352172</v>
      </c>
      <c r="Z3640" s="1">
        <v>120.9819432</v>
      </c>
      <c r="AA3640" s="11" cm="1">
        <f t="array" ref="AA3640">IF(ISBLANK(Y3640), 0, VINCentyInvDistance(F3640,G3640,Y3640,Z3640))</f>
        <v>2177.4423920981849</v>
      </c>
      <c r="AB3640" s="1">
        <v>1</v>
      </c>
      <c r="AC3640" s="1">
        <v>8.1999999999999993</v>
      </c>
      <c r="AD3640" s="1">
        <v>2.2999999999999998</v>
      </c>
      <c r="AE3640" s="1">
        <v>921</v>
      </c>
      <c r="AF3640" s="1">
        <v>1</v>
      </c>
      <c r="AG3640" s="1" t="s">
        <v>159</v>
      </c>
      <c r="AH3640" s="1" t="s">
        <v>160</v>
      </c>
      <c r="AI3640" s="1" t="str">
        <f>TRIM(MID(SUBSTITUTE($H3640,",",REPT(" ",200)),(LEN($H3640)-LEN(SUBSTITUTE($H3640,",",""))-2)*200+1,200))</f>
        <v>Metro Manila</v>
      </c>
      <c r="AJ3640" s="1" t="s">
        <v>55</v>
      </c>
      <c r="AK3640" t="s">
        <v>12718</v>
      </c>
      <c r="AL3640" s="2">
        <v>0</v>
      </c>
      <c r="AM3640" s="1"/>
    </row>
    <row r="3641" spans="1:39" ht="12.75" customHeight="1">
      <c r="A3641" s="1"/>
      <c r="B3641" s="1" t="s">
        <v>13296</v>
      </c>
      <c r="C3641" s="1" t="s">
        <v>13297</v>
      </c>
      <c r="D3641" s="3" t="str">
        <f ca="1">IFERROR(__xludf.DUMMYFUNCTION("PROPER(REGEXEXTRACT(B3596, ""(?:https?:\/\/)?(?:www\.)?([a-zA-Z0-9-]+)\.""))"),"Google")</f>
        <v>Google</v>
      </c>
      <c r="E3641" s="1" t="s">
        <v>13298</v>
      </c>
      <c r="F3641" s="1">
        <v>14.638855</v>
      </c>
      <c r="G3641" s="1">
        <v>121.0335922</v>
      </c>
      <c r="H3641" s="1" t="s">
        <v>13299</v>
      </c>
      <c r="I3641" s="1" t="s">
        <v>50</v>
      </c>
      <c r="J3641" s="1">
        <f>IF(K3641="URBAN",1,IF(K3641="SUBURBAN",2,IF(K3641="RURAL",3,"")))</f>
        <v>1</v>
      </c>
      <c r="K3641" s="1" t="s">
        <v>42</v>
      </c>
      <c r="L3641" s="18">
        <v>46082</v>
      </c>
      <c r="M3641" s="49">
        <v>0.625</v>
      </c>
      <c r="N3641" s="18">
        <v>46083</v>
      </c>
      <c r="O3641" s="56">
        <v>0.5</v>
      </c>
      <c r="P3641" s="31" t="str">
        <f>TEXT($L3641, "dddd")</f>
        <v>Sunday</v>
      </c>
      <c r="Q3641" s="39" t="s">
        <v>111</v>
      </c>
      <c r="R3641" s="39">
        <v>1894</v>
      </c>
      <c r="S3641" s="1" t="str">
        <f>IF(OR(MONTH(L3641)=12, MONTH(L3641)&lt;=5), "Dry Season", "Wet Season")</f>
        <v>Dry Season</v>
      </c>
      <c r="T3641" s="1">
        <v>1</v>
      </c>
      <c r="U3641" s="1">
        <v>0</v>
      </c>
      <c r="V3641" s="1">
        <v>1</v>
      </c>
      <c r="W3641" s="2">
        <f>IF(ISNUMBER(SEARCH("N/A", X3641)), 0, 1)</f>
        <v>1</v>
      </c>
      <c r="X3641" s="1" t="s">
        <v>1174</v>
      </c>
      <c r="Y3641" s="1">
        <v>14.589843999999999</v>
      </c>
      <c r="Z3641" s="1">
        <v>121.060554</v>
      </c>
      <c r="AA3641" s="11" cm="1">
        <f t="array" ref="AA3641">IF(ISBLANK(Y3641), 0, VINCentyInvDistance(F3641,G3641,Y3641,Z3641))</f>
        <v>6151.8585690604559</v>
      </c>
      <c r="AB3641" s="1">
        <v>0</v>
      </c>
      <c r="AC3641" s="1">
        <v>0</v>
      </c>
      <c r="AD3641" s="1">
        <v>0</v>
      </c>
      <c r="AE3641" s="1">
        <v>537</v>
      </c>
      <c r="AF3641" s="1">
        <v>1</v>
      </c>
      <c r="AG3641" s="1" t="s">
        <v>1180</v>
      </c>
      <c r="AH3641" s="1" t="s">
        <v>562</v>
      </c>
      <c r="AI3641" s="1" t="str">
        <f>TRIM(MID(SUBSTITUTE($H3641,",",REPT(" ",200)),(LEN($H3641)-LEN(SUBSTITUTE($H3641,",",""))-2)*200+1,200))</f>
        <v>Metro Manila</v>
      </c>
      <c r="AJ3641" s="1" t="s">
        <v>55</v>
      </c>
      <c r="AL3641" s="2">
        <v>0</v>
      </c>
      <c r="AM3641" s="1"/>
    </row>
    <row r="3642" spans="1:39" ht="12.75" customHeight="1">
      <c r="A3642" s="1"/>
      <c r="B3642" s="1" t="s">
        <v>13300</v>
      </c>
      <c r="C3642" s="1" t="s">
        <v>13301</v>
      </c>
      <c r="D3642" s="3" t="str">
        <f ca="1">IFERROR(__xludf.DUMMYFUNCTION("PROPER(REGEXEXTRACT(B3597, ""(?:https?:\/\/)?(?:www\.)?([a-zA-Z0-9-]+)\.""))"),"Skyscanner")</f>
        <v>Skyscanner</v>
      </c>
      <c r="E3642" s="1" t="s">
        <v>13302</v>
      </c>
      <c r="F3642" s="1">
        <v>14.6360239</v>
      </c>
      <c r="G3642" s="1">
        <v>121.0293822</v>
      </c>
      <c r="H3642" s="1" t="s">
        <v>13303</v>
      </c>
      <c r="I3642" s="1" t="s">
        <v>50</v>
      </c>
      <c r="J3642" s="1">
        <f>IF(K3642="URBAN",1,IF(K3642="SUBURBAN",2,IF(K3642="RURAL",3,"")))</f>
        <v>1</v>
      </c>
      <c r="K3642" s="1" t="s">
        <v>42</v>
      </c>
      <c r="L3642" s="18">
        <v>46082</v>
      </c>
      <c r="M3642" s="49">
        <v>0.58333333333333337</v>
      </c>
      <c r="N3642" s="18">
        <v>46083</v>
      </c>
      <c r="O3642" s="56">
        <v>0.5</v>
      </c>
      <c r="P3642" s="31" t="str">
        <f>TEXT($L3642, "dddd")</f>
        <v>Sunday</v>
      </c>
      <c r="Q3642" s="39" t="s">
        <v>207</v>
      </c>
      <c r="R3642" s="39">
        <v>2252</v>
      </c>
      <c r="S3642" s="1" t="str">
        <f>IF(OR(MONTH(L3642)=12, MONTH(L3642)&lt;=5), "Dry Season", "Wet Season")</f>
        <v>Dry Season</v>
      </c>
      <c r="T3642" s="1">
        <v>1</v>
      </c>
      <c r="U3642" s="1">
        <v>0</v>
      </c>
      <c r="V3642" s="1">
        <v>0</v>
      </c>
      <c r="W3642" s="2">
        <f>IF(ISNUMBER(SEARCH("N/A", X3642)), 0, 1)</f>
        <v>1</v>
      </c>
      <c r="X3642" s="1" t="s">
        <v>1174</v>
      </c>
      <c r="Y3642" s="1">
        <v>14.589843999999999</v>
      </c>
      <c r="Z3642" s="1">
        <v>121.060554</v>
      </c>
      <c r="AA3642" s="11" cm="1">
        <f t="array" ref="AA3642">IF(ISBLANK(Y3642), 0, VINCentyInvDistance(F3642,G3642,Y3642,Z3642))</f>
        <v>6114.511474915319</v>
      </c>
      <c r="AB3642" s="1">
        <v>0</v>
      </c>
      <c r="AC3642" s="1">
        <v>6.6</v>
      </c>
      <c r="AD3642" s="1">
        <v>3.9</v>
      </c>
      <c r="AE3642" s="1">
        <v>80</v>
      </c>
      <c r="AF3642" s="1">
        <v>1</v>
      </c>
      <c r="AG3642" s="1" t="s">
        <v>1180</v>
      </c>
      <c r="AH3642" s="1" t="s">
        <v>562</v>
      </c>
      <c r="AI3642" s="1" t="str">
        <f>TRIM(MID(SUBSTITUTE($H3642,",",REPT(" ",200)),(LEN($H3642)-LEN(SUBSTITUTE($H3642,",",""))-2)*200+1,200))</f>
        <v>Metro Manila</v>
      </c>
      <c r="AJ3642" s="1" t="s">
        <v>55</v>
      </c>
      <c r="AL3642" s="2">
        <v>0</v>
      </c>
      <c r="AM3642" s="1"/>
    </row>
    <row r="3643" spans="1:39" ht="12.75" customHeight="1">
      <c r="A3643" s="1"/>
      <c r="B3643" s="1" t="s">
        <v>13304</v>
      </c>
      <c r="C3643" s="1" t="s">
        <v>13305</v>
      </c>
      <c r="D3643" s="3" t="str">
        <f ca="1">IFERROR(__xludf.DUMMYFUNCTION("PROPER(REGEXEXTRACT(B3598, ""(?:https?:\/\/)?(?:www\.)?([a-zA-Z0-9-]+)\.""))"),"Skyscanner")</f>
        <v>Skyscanner</v>
      </c>
      <c r="E3643" s="1" t="s">
        <v>13306</v>
      </c>
      <c r="F3643" s="1">
        <v>14.636048799999999</v>
      </c>
      <c r="G3643" s="1">
        <v>121.0337408</v>
      </c>
      <c r="H3643" s="1" t="s">
        <v>13307</v>
      </c>
      <c r="I3643" s="1" t="s">
        <v>50</v>
      </c>
      <c r="J3643" s="1">
        <f>IF(K3643="URBAN",1,IF(K3643="SUBURBAN",2,IF(K3643="RURAL",3,"")))</f>
        <v>1</v>
      </c>
      <c r="K3643" s="1" t="s">
        <v>42</v>
      </c>
      <c r="L3643" s="18">
        <v>46082</v>
      </c>
      <c r="M3643" s="49">
        <v>0.58333333333333337</v>
      </c>
      <c r="N3643" s="18">
        <v>46083</v>
      </c>
      <c r="O3643" s="56">
        <v>0.5</v>
      </c>
      <c r="P3643" s="31" t="str">
        <f>TEXT($L3643, "dddd")</f>
        <v>Sunday</v>
      </c>
      <c r="Q3643" s="39" t="s">
        <v>111</v>
      </c>
      <c r="R3643" s="39">
        <v>8892</v>
      </c>
      <c r="S3643" s="1" t="str">
        <f>IF(OR(MONTH(L3643)=12, MONTH(L3643)&lt;=5), "Dry Season", "Wet Season")</f>
        <v>Dry Season</v>
      </c>
      <c r="T3643" s="1">
        <v>1</v>
      </c>
      <c r="U3643" s="1">
        <v>0</v>
      </c>
      <c r="V3643" s="1">
        <v>1</v>
      </c>
      <c r="W3643" s="2">
        <f>IF(ISNUMBER(SEARCH("N/A", X3643)), 0, 1)</f>
        <v>1</v>
      </c>
      <c r="X3643" s="1" t="s">
        <v>1174</v>
      </c>
      <c r="Y3643" s="1">
        <v>14.589843999999999</v>
      </c>
      <c r="Z3643" s="1">
        <v>121.060554</v>
      </c>
      <c r="AA3643" s="11" cm="1">
        <f t="array" ref="AA3643">IF(ISBLANK(Y3643), 0, VINCentyInvDistance(F3643,G3643,Y3643,Z3643))</f>
        <v>5872.105529162538</v>
      </c>
      <c r="AB3643" s="1">
        <v>0</v>
      </c>
      <c r="AC3643" s="1">
        <v>6.4</v>
      </c>
      <c r="AD3643" s="1">
        <v>4.0999999999999996</v>
      </c>
      <c r="AE3643" s="1">
        <v>106</v>
      </c>
      <c r="AF3643" s="1">
        <v>1</v>
      </c>
      <c r="AG3643" s="1" t="s">
        <v>1180</v>
      </c>
      <c r="AH3643" s="1" t="s">
        <v>562</v>
      </c>
      <c r="AI3643" s="1" t="str">
        <f>TRIM(MID(SUBSTITUTE($H3643,",",REPT(" ",200)),(LEN($H3643)-LEN(SUBSTITUTE($H3643,",",""))-2)*200+1,200))</f>
        <v>Metro Manila</v>
      </c>
      <c r="AJ3643" s="1" t="s">
        <v>55</v>
      </c>
      <c r="AK3643" t="s">
        <v>17573</v>
      </c>
      <c r="AL3643" s="2">
        <v>0</v>
      </c>
      <c r="AM3643" s="1"/>
    </row>
    <row r="3644" spans="1:39" ht="12.75" customHeight="1">
      <c r="A3644" s="1"/>
      <c r="B3644" s="1" t="s">
        <v>2179</v>
      </c>
      <c r="C3644" s="1" t="s">
        <v>13308</v>
      </c>
      <c r="D3644" s="3" t="str">
        <f ca="1">IFERROR(__xludf.DUMMYFUNCTION("PROPER(REGEXEXTRACT(B3599, ""(?:https?:\/\/)?(?:www\.)?([a-zA-Z0-9-]+)\.""))"),"Skyscanner")</f>
        <v>Skyscanner</v>
      </c>
      <c r="E3644" s="1" t="s">
        <v>2181</v>
      </c>
      <c r="F3644" s="1">
        <v>14.612657</v>
      </c>
      <c r="G3644" s="1">
        <v>120.9903</v>
      </c>
      <c r="H3644" s="1" t="s">
        <v>13309</v>
      </c>
      <c r="I3644" s="1" t="s">
        <v>50</v>
      </c>
      <c r="J3644" s="1">
        <f>IF(K3644="URBAN",1,IF(K3644="SUBURBAN",2,IF(K3644="RURAL",3,"")))</f>
        <v>1</v>
      </c>
      <c r="K3644" s="1" t="s">
        <v>42</v>
      </c>
      <c r="L3644" s="18">
        <v>46082</v>
      </c>
      <c r="M3644" s="49">
        <v>0.58333333333333337</v>
      </c>
      <c r="N3644" s="18">
        <v>46083</v>
      </c>
      <c r="O3644" s="56">
        <v>0.5</v>
      </c>
      <c r="P3644" s="31" t="str">
        <f>TEXT($L3644, "dddd")</f>
        <v>Sunday</v>
      </c>
      <c r="Q3644" s="39" t="s">
        <v>207</v>
      </c>
      <c r="R3644" s="39">
        <v>3495</v>
      </c>
      <c r="S3644" s="1" t="str">
        <f>IF(OR(MONTH(L3644)=12, MONTH(L3644)&lt;=5), "Dry Season", "Wet Season")</f>
        <v>Dry Season</v>
      </c>
      <c r="T3644" s="1">
        <v>1</v>
      </c>
      <c r="U3644" s="1">
        <v>0</v>
      </c>
      <c r="V3644" s="1">
        <v>0</v>
      </c>
      <c r="W3644" s="2">
        <f>IF(ISNUMBER(SEARCH("N/A", X3644)), 0, 1)</f>
        <v>1</v>
      </c>
      <c r="X3644" s="1" t="s">
        <v>1174</v>
      </c>
      <c r="Y3644" s="1">
        <v>14.589843999999999</v>
      </c>
      <c r="Z3644" s="1">
        <v>121.060554</v>
      </c>
      <c r="AA3644" s="11" cm="1">
        <f t="array" ref="AA3644">IF(ISBLANK(Y3644), 0, VINCentyInvDistance(F3644,G3644,Y3644,Z3644))</f>
        <v>7979.4248820710109</v>
      </c>
      <c r="AB3644" s="1">
        <v>0</v>
      </c>
      <c r="AC3644" s="1">
        <v>10</v>
      </c>
      <c r="AD3644" s="1">
        <v>3.9</v>
      </c>
      <c r="AE3644" s="1">
        <v>7</v>
      </c>
      <c r="AF3644" s="1">
        <v>1</v>
      </c>
      <c r="AG3644" s="1" t="s">
        <v>1180</v>
      </c>
      <c r="AH3644" s="1" t="s">
        <v>562</v>
      </c>
      <c r="AI3644" s="1" t="str">
        <f>TRIM(MID(SUBSTITUTE($H3644,",",REPT(" ",200)),(LEN($H3644)-LEN(SUBSTITUTE($H3644,",",""))-2)*200+1,200))</f>
        <v>Metro Manila</v>
      </c>
      <c r="AJ3644" s="1" t="s">
        <v>55</v>
      </c>
      <c r="AK3644" t="s">
        <v>2178</v>
      </c>
      <c r="AL3644" s="2">
        <v>0</v>
      </c>
      <c r="AM3644" s="1"/>
    </row>
    <row r="3645" spans="1:39" ht="12.75" customHeight="1">
      <c r="A3645" s="1"/>
      <c r="B3645" s="1" t="s">
        <v>13310</v>
      </c>
      <c r="C3645" s="1" t="s">
        <v>13311</v>
      </c>
      <c r="D3645" s="3" t="str">
        <f ca="1">IFERROR(__xludf.DUMMYFUNCTION("PROPER(REGEXEXTRACT(B3600, ""(?:https?:\/\/)?(?:www\.)?([a-zA-Z0-9-]+)\.""))"),"Skyscanner")</f>
        <v>Skyscanner</v>
      </c>
      <c r="E3645" s="1" t="s">
        <v>13312</v>
      </c>
      <c r="F3645" s="1">
        <v>14.612657</v>
      </c>
      <c r="G3645" s="1">
        <v>120.9903</v>
      </c>
      <c r="H3645" s="1" t="s">
        <v>13309</v>
      </c>
      <c r="I3645" s="1" t="s">
        <v>50</v>
      </c>
      <c r="J3645" s="1">
        <f>IF(K3645="URBAN",1,IF(K3645="SUBURBAN",2,IF(K3645="RURAL",3,"")))</f>
        <v>1</v>
      </c>
      <c r="K3645" s="1" t="s">
        <v>42</v>
      </c>
      <c r="L3645" s="18">
        <v>46082</v>
      </c>
      <c r="M3645" s="49">
        <v>0.58333333333333337</v>
      </c>
      <c r="N3645" s="18">
        <v>46083</v>
      </c>
      <c r="O3645" s="56">
        <v>0.45833333333333331</v>
      </c>
      <c r="P3645" s="31" t="str">
        <f>TEXT($L3645, "dddd")</f>
        <v>Sunday</v>
      </c>
      <c r="Q3645" s="39" t="s">
        <v>111</v>
      </c>
      <c r="R3645" s="39">
        <v>8813</v>
      </c>
      <c r="S3645" s="1" t="str">
        <f>IF(OR(MONTH(L3645)=12, MONTH(L3645)&lt;=5), "Dry Season", "Wet Season")</f>
        <v>Dry Season</v>
      </c>
      <c r="T3645" s="1">
        <v>1</v>
      </c>
      <c r="U3645" s="1">
        <v>1</v>
      </c>
      <c r="V3645" s="1">
        <v>0</v>
      </c>
      <c r="W3645" s="2">
        <f>IF(ISNUMBER(SEARCH("N/A", X3645)), 0, 1)</f>
        <v>0</v>
      </c>
      <c r="X3645" s="1" t="s">
        <v>44</v>
      </c>
      <c r="Y3645" s="1"/>
      <c r="Z3645" s="1"/>
      <c r="AA3645" s="11" cm="1">
        <f t="array" ref="AA3645">IF(ISBLANK(Y3645), 0, VINCentyInvDistance(F3645,G3645,Y3645,Z3645))</f>
        <v>0</v>
      </c>
      <c r="AB3645" s="1">
        <v>0</v>
      </c>
      <c r="AC3645" s="1">
        <v>7</v>
      </c>
      <c r="AD3645" s="1">
        <v>4.4000000000000004</v>
      </c>
      <c r="AE3645" s="1">
        <v>131</v>
      </c>
      <c r="AF3645" s="1">
        <v>1</v>
      </c>
      <c r="AG3645" s="1" t="s">
        <v>68</v>
      </c>
      <c r="AH3645" s="1" t="str">
        <f>TRIM(MID(SUBSTITUTE($H3645,",",REPT(" ",200)),(LEN($H3645)-LEN(SUBSTITUTE($H3645,",",""))-3)*200+1,200))</f>
        <v>Capital District</v>
      </c>
      <c r="AI3645" s="1" t="s">
        <v>54</v>
      </c>
      <c r="AJ3645" s="1" t="s">
        <v>55</v>
      </c>
      <c r="AK3645" t="s">
        <v>16659</v>
      </c>
      <c r="AL3645" s="1">
        <v>3</v>
      </c>
      <c r="AM3645" s="1" t="s">
        <v>13313</v>
      </c>
    </row>
    <row r="3646" spans="1:39" ht="12.75" customHeight="1">
      <c r="A3646" s="1"/>
      <c r="B3646" s="1" t="s">
        <v>12692</v>
      </c>
      <c r="C3646" s="1" t="s">
        <v>13314</v>
      </c>
      <c r="D3646" s="3" t="str">
        <f ca="1">IFERROR(__xludf.DUMMYFUNCTION("PROPER(REGEXEXTRACT(B3601, ""(?:https?:\/\/)?(?:www\.)?([a-zA-Z0-9-]+)\.""))"),"Skyscanner")</f>
        <v>Skyscanner</v>
      </c>
      <c r="E3646" s="1" t="s">
        <v>13315</v>
      </c>
      <c r="F3646" s="1">
        <v>14.57405</v>
      </c>
      <c r="G3646" s="1">
        <v>120.985</v>
      </c>
      <c r="H3646" s="1" t="s">
        <v>12694</v>
      </c>
      <c r="I3646" s="1" t="s">
        <v>50</v>
      </c>
      <c r="J3646" s="1">
        <f>IF(K3646="URBAN",1,IF(K3646="SUBURBAN",2,IF(K3646="RURAL",3,"")))</f>
        <v>1</v>
      </c>
      <c r="K3646" s="1" t="s">
        <v>42</v>
      </c>
      <c r="L3646" s="18">
        <v>46082</v>
      </c>
      <c r="M3646" s="49">
        <v>0.625</v>
      </c>
      <c r="N3646" s="18">
        <v>46083</v>
      </c>
      <c r="O3646" s="56">
        <v>0.5</v>
      </c>
      <c r="P3646" s="31" t="str">
        <f>TEXT($L3646, "dddd")</f>
        <v>Sunday</v>
      </c>
      <c r="Q3646" s="39" t="s">
        <v>111</v>
      </c>
      <c r="R3646" s="39">
        <v>3306</v>
      </c>
      <c r="S3646" s="1" t="str">
        <f>IF(OR(MONTH(L3646)=12, MONTH(L3646)&lt;=5), "Dry Season", "Wet Season")</f>
        <v>Dry Season</v>
      </c>
      <c r="T3646" s="1">
        <v>1</v>
      </c>
      <c r="U3646" s="1">
        <v>1</v>
      </c>
      <c r="V3646" s="1">
        <v>0</v>
      </c>
      <c r="W3646" s="2">
        <f>IF(ISNUMBER(SEARCH("N/A", X3646)), 0, 1)</f>
        <v>0</v>
      </c>
      <c r="X3646" s="1" t="s">
        <v>44</v>
      </c>
      <c r="Y3646" s="1"/>
      <c r="Z3646" s="1"/>
      <c r="AA3646" s="11" cm="1">
        <f t="array" ref="AA3646">IF(ISBLANK(Y3646), 0, VINCentyInvDistance(F3646,G3646,Y3646,Z3646))</f>
        <v>0</v>
      </c>
      <c r="AB3646" s="1">
        <v>0</v>
      </c>
      <c r="AC3646" s="1">
        <v>0</v>
      </c>
      <c r="AD3646" s="1">
        <v>0</v>
      </c>
      <c r="AE3646" s="1">
        <v>549</v>
      </c>
      <c r="AF3646" s="1">
        <v>1</v>
      </c>
      <c r="AG3646" s="1" t="s">
        <v>68</v>
      </c>
      <c r="AH3646" s="1" t="str">
        <f>TRIM(MID(SUBSTITUTE($H3646,",",REPT(" ",200)),(LEN($H3646)-LEN(SUBSTITUTE($H3646,",",""))-3)*200+1,200))</f>
        <v>Capital District</v>
      </c>
      <c r="AI3646" s="1" t="str">
        <f>TRIM(MID(SUBSTITUTE($H3646,",",REPT(" ",200)),(LEN($H3646)-LEN(SUBSTITUTE($H3646,",",""))-2)*200+1,200))</f>
        <v>Metro Manila</v>
      </c>
      <c r="AJ3646" s="1" t="s">
        <v>55</v>
      </c>
      <c r="AK3646" t="s">
        <v>12695</v>
      </c>
      <c r="AL3646" s="2">
        <v>0</v>
      </c>
      <c r="AM3646" s="1" t="s">
        <v>12696</v>
      </c>
    </row>
    <row r="3647" spans="1:39" ht="12.75" customHeight="1">
      <c r="A3647" s="1"/>
      <c r="B3647" s="1" t="s">
        <v>13316</v>
      </c>
      <c r="C3647" s="1" t="s">
        <v>13317</v>
      </c>
      <c r="D3647" s="3" t="str">
        <f ca="1">IFERROR(__xludf.DUMMYFUNCTION("PROPER(REGEXEXTRACT(B3602, ""(?:https?:\/\/)?(?:www\.)?([a-zA-Z0-9-]+)\.""))"),"Skyscanner")</f>
        <v>Skyscanner</v>
      </c>
      <c r="E3647" s="1" t="s">
        <v>13318</v>
      </c>
      <c r="F3647" s="1">
        <v>14.5836983</v>
      </c>
      <c r="G3647" s="1">
        <v>121.0501246</v>
      </c>
      <c r="H3647" s="1" t="s">
        <v>13319</v>
      </c>
      <c r="I3647" s="1" t="s">
        <v>50</v>
      </c>
      <c r="J3647" s="1">
        <f>IF(K3647="URBAN",1,IF(K3647="SUBURBAN",2,IF(K3647="RURAL",3,"")))</f>
        <v>1</v>
      </c>
      <c r="K3647" s="1" t="s">
        <v>42</v>
      </c>
      <c r="L3647" s="18">
        <v>46082</v>
      </c>
      <c r="M3647" s="49">
        <v>0.58333333333333337</v>
      </c>
      <c r="N3647" s="18">
        <v>46083</v>
      </c>
      <c r="O3647" s="56">
        <v>0.5</v>
      </c>
      <c r="P3647" s="31" t="str">
        <f>TEXT($L3647, "dddd")</f>
        <v>Sunday</v>
      </c>
      <c r="Q3647" s="39" t="s">
        <v>323</v>
      </c>
      <c r="R3647" s="39">
        <v>1896</v>
      </c>
      <c r="S3647" s="1" t="str">
        <f>IF(OR(MONTH(L3647)=12, MONTH(L3647)&lt;=5), "Dry Season", "Wet Season")</f>
        <v>Dry Season</v>
      </c>
      <c r="T3647" s="1">
        <v>1</v>
      </c>
      <c r="U3647" s="1">
        <v>1</v>
      </c>
      <c r="V3647" s="1">
        <v>0</v>
      </c>
      <c r="W3647" s="2">
        <f>IF(ISNUMBER(SEARCH("N/A", X3647)), 0, 1)</f>
        <v>1</v>
      </c>
      <c r="X3647" s="1" t="s">
        <v>12759</v>
      </c>
      <c r="Y3647" s="1">
        <v>14.6013406</v>
      </c>
      <c r="Z3647" s="1">
        <v>121.048813</v>
      </c>
      <c r="AA3647" s="11" cm="1">
        <f t="array" ref="AA3647">IF(ISBLANK(Y3647), 0, VINCentyInvDistance(F3647,G3647,Y3647,Z3647))</f>
        <v>1957.1379613052818</v>
      </c>
      <c r="AB3647" s="1">
        <v>0</v>
      </c>
      <c r="AC3647" s="1">
        <v>7.2</v>
      </c>
      <c r="AD3647" s="1">
        <v>3.6</v>
      </c>
      <c r="AE3647" s="1">
        <v>663</v>
      </c>
      <c r="AF3647" s="1">
        <v>1</v>
      </c>
      <c r="AG3647" s="1" t="s">
        <v>562</v>
      </c>
      <c r="AH3647" s="1" t="s">
        <v>562</v>
      </c>
      <c r="AI3647" s="1" t="str">
        <f>TRIM(MID(SUBSTITUTE($H3647,",",REPT(" ",200)),(LEN($H3647)-LEN(SUBSTITUTE($H3647,",",""))-2)*200+1,200))</f>
        <v>Metro Manila</v>
      </c>
      <c r="AJ3647" s="1" t="s">
        <v>55</v>
      </c>
      <c r="AK3647" t="s">
        <v>17574</v>
      </c>
      <c r="AL3647" s="2">
        <v>0</v>
      </c>
      <c r="AM3647" s="1"/>
    </row>
    <row r="3648" spans="1:39" ht="12.75" customHeight="1">
      <c r="A3648" s="1"/>
      <c r="B3648" s="1" t="s">
        <v>13013</v>
      </c>
      <c r="C3648" s="1" t="s">
        <v>13320</v>
      </c>
      <c r="D3648" s="3" t="str">
        <f ca="1">IFERROR(__xludf.DUMMYFUNCTION("PROPER(REGEXEXTRACT(B3603, ""(?:https?:\/\/)?(?:www\.)?([a-zA-Z0-9-]+)\.""))"),"Skyscanner")</f>
        <v>Skyscanner</v>
      </c>
      <c r="E3648" s="1" t="s">
        <v>13321</v>
      </c>
      <c r="F3648" s="1">
        <v>14.553518199999999</v>
      </c>
      <c r="G3648" s="1">
        <v>121.0493139</v>
      </c>
      <c r="H3648" s="1" t="s">
        <v>12901</v>
      </c>
      <c r="I3648" s="1" t="s">
        <v>50</v>
      </c>
      <c r="J3648" s="1">
        <f>IF(K3648="URBAN",1,IF(K3648="SUBURBAN",2,IF(K3648="RURAL",3,"")))</f>
        <v>1</v>
      </c>
      <c r="K3648" s="1" t="s">
        <v>42</v>
      </c>
      <c r="L3648" s="18">
        <v>46082</v>
      </c>
      <c r="M3648" s="49">
        <v>0.625</v>
      </c>
      <c r="N3648" s="18">
        <v>46083</v>
      </c>
      <c r="O3648" s="56">
        <v>0.5</v>
      </c>
      <c r="P3648" s="31" t="str">
        <f>TEXT($L3648, "dddd")</f>
        <v>Sunday</v>
      </c>
      <c r="Q3648" s="39" t="s">
        <v>111</v>
      </c>
      <c r="R3648" s="39">
        <v>7209</v>
      </c>
      <c r="S3648" s="1" t="str">
        <f>IF(OR(MONTH(L3648)=12, MONTH(L3648)&lt;=5), "Dry Season", "Wet Season")</f>
        <v>Dry Season</v>
      </c>
      <c r="T3648" s="1">
        <v>1</v>
      </c>
      <c r="U3648" s="1">
        <v>0</v>
      </c>
      <c r="V3648" s="1">
        <v>1</v>
      </c>
      <c r="W3648" s="2">
        <f>IF(ISNUMBER(SEARCH("N/A", X3648)), 0, 1)</f>
        <v>1</v>
      </c>
      <c r="X3648" s="1" t="s">
        <v>1613</v>
      </c>
      <c r="Y3648" s="1">
        <v>14.585597</v>
      </c>
      <c r="Z3648" s="1">
        <v>121.05717</v>
      </c>
      <c r="AA3648" s="11" cm="1">
        <f t="array" ref="AA3648">IF(ISBLANK(Y3648), 0, VINCentyInvDistance(F3648,G3648,Y3648,Z3648))</f>
        <v>3648.9138832929402</v>
      </c>
      <c r="AB3648" s="1">
        <v>1</v>
      </c>
      <c r="AC3648" s="1">
        <v>5.4</v>
      </c>
      <c r="AD3648" s="1">
        <v>4</v>
      </c>
      <c r="AE3648" s="1">
        <v>374</v>
      </c>
      <c r="AF3648" s="1">
        <v>1</v>
      </c>
      <c r="AG3648" s="1" t="s">
        <v>6849</v>
      </c>
      <c r="AH3648" s="1" t="s">
        <v>6850</v>
      </c>
      <c r="AI3648" s="1" t="str">
        <f>TRIM(MID(SUBSTITUTE($H3648,",",REPT(" ",200)),(LEN($H3648)-LEN(SUBSTITUTE($H3648,",",""))-2)*200+1,200))</f>
        <v>Metro Manila</v>
      </c>
      <c r="AJ3648" s="1" t="s">
        <v>55</v>
      </c>
      <c r="AK3648" t="s">
        <v>17539</v>
      </c>
      <c r="AL3648" s="2">
        <v>0</v>
      </c>
      <c r="AM3648" s="1"/>
    </row>
    <row r="3649" spans="1:39" ht="12.75" customHeight="1">
      <c r="A3649" s="1"/>
      <c r="B3649" s="1" t="s">
        <v>12902</v>
      </c>
      <c r="C3649" s="1" t="s">
        <v>13322</v>
      </c>
      <c r="D3649" s="3" t="str">
        <f ca="1">IFERROR(__xludf.DUMMYFUNCTION("PROPER(REGEXEXTRACT(B3604, ""(?:https?:\/\/)?(?:www\.)?([a-zA-Z0-9-]+)\.""))"),"Skyscanner")</f>
        <v>Skyscanner</v>
      </c>
      <c r="E3649" s="1" t="s">
        <v>13323</v>
      </c>
      <c r="F3649" s="1">
        <v>14.5511976</v>
      </c>
      <c r="G3649" s="1">
        <v>121.023375</v>
      </c>
      <c r="H3649" s="1" t="s">
        <v>13324</v>
      </c>
      <c r="I3649" s="1" t="s">
        <v>50</v>
      </c>
      <c r="J3649" s="1">
        <f>IF(K3649="URBAN",1,IF(K3649="SUBURBAN",2,IF(K3649="RURAL",3,"")))</f>
        <v>1</v>
      </c>
      <c r="K3649" s="1" t="s">
        <v>42</v>
      </c>
      <c r="L3649" s="18">
        <v>46082</v>
      </c>
      <c r="M3649" s="49">
        <v>0.58333333333333337</v>
      </c>
      <c r="N3649" s="18">
        <v>46083</v>
      </c>
      <c r="O3649" s="56">
        <v>0.45833333333333331</v>
      </c>
      <c r="P3649" s="31" t="str">
        <f>TEXT($L3649, "dddd")</f>
        <v>Sunday</v>
      </c>
      <c r="Q3649" s="39" t="s">
        <v>111</v>
      </c>
      <c r="R3649" s="39">
        <v>17132</v>
      </c>
      <c r="S3649" s="1" t="str">
        <f>IF(OR(MONTH(L3649)=12, MONTH(L3649)&lt;=5), "Dry Season", "Wet Season")</f>
        <v>Dry Season</v>
      </c>
      <c r="T3649" s="1">
        <v>1</v>
      </c>
      <c r="U3649" s="1">
        <v>0</v>
      </c>
      <c r="V3649" s="1">
        <v>0</v>
      </c>
      <c r="W3649" s="2">
        <f>IF(ISNUMBER(SEARCH("N/A", X3649)), 0, 1)</f>
        <v>1</v>
      </c>
      <c r="X3649" s="1" t="s">
        <v>2555</v>
      </c>
      <c r="Y3649" s="1">
        <v>14.5565479</v>
      </c>
      <c r="Z3649" s="1">
        <v>121.054103</v>
      </c>
      <c r="AA3649" s="11" cm="1">
        <f t="array" ref="AA3649">IF(ISBLANK(Y3649), 0, VINCentyInvDistance(F3649,G3649,Y3649,Z3649))</f>
        <v>3364.0592686388586</v>
      </c>
      <c r="AB3649" s="1">
        <v>0</v>
      </c>
      <c r="AC3649" s="1">
        <v>8.4</v>
      </c>
      <c r="AD3649" s="1">
        <v>4.7</v>
      </c>
      <c r="AE3649" s="1">
        <v>3905</v>
      </c>
      <c r="AF3649" s="1">
        <v>1</v>
      </c>
      <c r="AG3649" s="1" t="s">
        <v>2556</v>
      </c>
      <c r="AH3649" s="1" t="s">
        <v>2556</v>
      </c>
      <c r="AI3649" s="1" t="str">
        <f>TRIM(MID(SUBSTITUTE($H3649,",",REPT(" ",200)),(LEN($H3649)-LEN(SUBSTITUTE($H3649,",",""))-2)*200+1,200))</f>
        <v>Metro Manila</v>
      </c>
      <c r="AJ3649" s="1" t="s">
        <v>55</v>
      </c>
      <c r="AK3649" t="s">
        <v>17526</v>
      </c>
      <c r="AL3649" s="2">
        <v>0</v>
      </c>
      <c r="AM3649" s="1"/>
    </row>
    <row r="3650" spans="1:39" ht="12.75" customHeight="1">
      <c r="A3650" s="1"/>
      <c r="B3650" s="1" t="s">
        <v>12889</v>
      </c>
      <c r="C3650" s="1" t="s">
        <v>13328</v>
      </c>
      <c r="D3650" s="3" t="str">
        <f ca="1">IFERROR(__xludf.DUMMYFUNCTION("PROPER(REGEXEXTRACT(B3606, ""(?:https?:\/\/)?(?:www\.)?([a-zA-Z0-9-]+)\.""))"),"Skyscanner")</f>
        <v>Skyscanner</v>
      </c>
      <c r="E3650" s="1" t="s">
        <v>13329</v>
      </c>
      <c r="F3650" s="1">
        <v>14.5556401</v>
      </c>
      <c r="G3650" s="1">
        <v>121.0251313</v>
      </c>
      <c r="H3650" s="1" t="s">
        <v>12878</v>
      </c>
      <c r="I3650" s="1" t="s">
        <v>50</v>
      </c>
      <c r="J3650" s="1">
        <f>IF(K3650="URBAN",1,IF(K3650="SUBURBAN",2,IF(K3650="RURAL",3,"")))</f>
        <v>1</v>
      </c>
      <c r="K3650" s="1" t="s">
        <v>42</v>
      </c>
      <c r="L3650" s="18">
        <v>46082</v>
      </c>
      <c r="M3650" s="49">
        <v>0.58333333333333337</v>
      </c>
      <c r="N3650" s="18">
        <v>46083</v>
      </c>
      <c r="O3650" s="56">
        <v>0.5</v>
      </c>
      <c r="P3650" s="31" t="str">
        <f>TEXT($L3650, "dddd")</f>
        <v>Sunday</v>
      </c>
      <c r="Q3650" s="39" t="s">
        <v>531</v>
      </c>
      <c r="R3650" s="39">
        <v>16183</v>
      </c>
      <c r="S3650" s="1" t="str">
        <f>IF(OR(MONTH(L3650)=12, MONTH(L3650)&lt;=5), "Dry Season", "Wet Season")</f>
        <v>Dry Season</v>
      </c>
      <c r="T3650" s="1">
        <v>1</v>
      </c>
      <c r="U3650" s="1">
        <v>1</v>
      </c>
      <c r="V3650" s="1">
        <v>0</v>
      </c>
      <c r="W3650" s="2">
        <f>IF(ISNUMBER(SEARCH("N/A", X3650)), 0, 1)</f>
        <v>1</v>
      </c>
      <c r="X3650" s="1" t="s">
        <v>4921</v>
      </c>
      <c r="Y3650" s="1">
        <v>14.587324199999999</v>
      </c>
      <c r="Z3650" s="1">
        <v>121.1046393</v>
      </c>
      <c r="AA3650" s="11" cm="1">
        <f t="array" ref="AA3650">IF(ISBLANK(Y3650), 0, VINCentyInvDistance(F3650,G3650,Y3650,Z3650))</f>
        <v>9257.3714618891245</v>
      </c>
      <c r="AB3650" s="1">
        <v>0</v>
      </c>
      <c r="AC3650" s="1">
        <v>9.6</v>
      </c>
      <c r="AD3650" s="1">
        <v>4.7</v>
      </c>
      <c r="AE3650" s="1">
        <v>1184</v>
      </c>
      <c r="AF3650" s="1">
        <v>1</v>
      </c>
      <c r="AG3650" s="1" t="s">
        <v>6725</v>
      </c>
      <c r="AH3650" s="1" t="s">
        <v>6726</v>
      </c>
      <c r="AI3650" s="1" t="str">
        <f>TRIM(MID(SUBSTITUTE($H3650,",",REPT(" ",200)),(LEN($H3650)-LEN(SUBSTITUTE($H3650,",",""))-2)*200+1,200))</f>
        <v>Metro Manila</v>
      </c>
      <c r="AJ3650" s="1" t="s">
        <v>55</v>
      </c>
      <c r="AK3650" t="s">
        <v>17524</v>
      </c>
      <c r="AL3650" s="2">
        <v>0</v>
      </c>
      <c r="AM3650" s="1"/>
    </row>
    <row r="3651" spans="1:39" ht="12.75" customHeight="1">
      <c r="A3651" s="1"/>
      <c r="B3651" s="1" t="s">
        <v>12881</v>
      </c>
      <c r="C3651" s="1" t="s">
        <v>13330</v>
      </c>
      <c r="D3651" s="3" t="str">
        <f ca="1">IFERROR(__xludf.DUMMYFUNCTION("PROPER(REGEXEXTRACT(B3607, ""(?:https?:\/\/)?(?:www\.)?([a-zA-Z0-9-]+)\.""))"),"Skyscanner")</f>
        <v>Skyscanner</v>
      </c>
      <c r="E3651" s="1" t="s">
        <v>13331</v>
      </c>
      <c r="F3651" s="1">
        <v>14.56509</v>
      </c>
      <c r="G3651" s="1">
        <v>121.029494</v>
      </c>
      <c r="H3651" s="1" t="s">
        <v>13332</v>
      </c>
      <c r="I3651" s="1" t="s">
        <v>50</v>
      </c>
      <c r="J3651" s="1">
        <f>IF(K3651="URBAN",1,IF(K3651="SUBURBAN",2,IF(K3651="RURAL",3,"")))</f>
        <v>1</v>
      </c>
      <c r="K3651" s="1" t="s">
        <v>42</v>
      </c>
      <c r="L3651" s="18">
        <v>46082</v>
      </c>
      <c r="M3651" s="49">
        <v>0.58333333333333337</v>
      </c>
      <c r="N3651" s="18">
        <v>46083</v>
      </c>
      <c r="O3651" s="56">
        <v>0.5</v>
      </c>
      <c r="P3651" s="31" t="str">
        <f>TEXT($L3651, "dddd")</f>
        <v>Sunday</v>
      </c>
      <c r="Q3651" s="39" t="s">
        <v>207</v>
      </c>
      <c r="R3651" s="39">
        <v>1966</v>
      </c>
      <c r="S3651" s="1" t="str">
        <f>IF(OR(MONTH(L3651)=12, MONTH(L3651)&lt;=5), "Dry Season", "Wet Season")</f>
        <v>Dry Season</v>
      </c>
      <c r="T3651" s="1">
        <v>1</v>
      </c>
      <c r="U3651" s="1">
        <v>0</v>
      </c>
      <c r="V3651" s="1">
        <v>0</v>
      </c>
      <c r="W3651" s="2">
        <f>IF(ISNUMBER(SEARCH("N/A", X3651)), 0, 1)</f>
        <v>1</v>
      </c>
      <c r="X3651" s="1" t="s">
        <v>2500</v>
      </c>
      <c r="Y3651" s="1">
        <v>14.5530822</v>
      </c>
      <c r="Z3651" s="1">
        <v>121.021794</v>
      </c>
      <c r="AA3651" s="11" cm="1">
        <f t="array" ref="AA3651">IF(ISBLANK(Y3651), 0, VINCentyInvDistance(F3651,G3651,Y3651,Z3651))</f>
        <v>1566.4469553333724</v>
      </c>
      <c r="AB3651" s="1">
        <v>0</v>
      </c>
      <c r="AC3651" s="1">
        <v>9</v>
      </c>
      <c r="AD3651" s="1">
        <v>4.2</v>
      </c>
      <c r="AE3651" s="1">
        <v>3523</v>
      </c>
      <c r="AF3651" s="1">
        <v>1</v>
      </c>
      <c r="AG3651" s="1" t="s">
        <v>2501</v>
      </c>
      <c r="AH3651" s="1" t="s">
        <v>2501</v>
      </c>
      <c r="AI3651" s="1" t="str">
        <f>TRIM(MID(SUBSTITUTE($H3651,",",REPT(" ",200)),(LEN($H3651)-LEN(SUBSTITUTE($H3651,",",""))-2)*200+1,200))</f>
        <v>Metro Manila</v>
      </c>
      <c r="AJ3651" s="1" t="s">
        <v>55</v>
      </c>
      <c r="AK3651" t="s">
        <v>17522</v>
      </c>
      <c r="AL3651" s="2">
        <v>0</v>
      </c>
      <c r="AM3651" s="1"/>
    </row>
    <row r="3652" spans="1:39" ht="12.75" customHeight="1">
      <c r="A3652" s="1"/>
      <c r="B3652" s="1" t="s">
        <v>12540</v>
      </c>
      <c r="C3652" s="1" t="s">
        <v>13333</v>
      </c>
      <c r="D3652" s="3" t="str">
        <f ca="1">IFERROR(__xludf.DUMMYFUNCTION("PROPER(REGEXEXTRACT(B3608, ""(?:https?:\/\/)?(?:www\.)?([a-zA-Z0-9-]+)\.""))"),"Skyscanner")</f>
        <v>Skyscanner</v>
      </c>
      <c r="E3652" s="1" t="s">
        <v>13334</v>
      </c>
      <c r="F3652" s="1">
        <v>14.5641686</v>
      </c>
      <c r="G3652" s="1">
        <v>121.0294169</v>
      </c>
      <c r="H3652" s="1" t="s">
        <v>13335</v>
      </c>
      <c r="I3652" s="1" t="s">
        <v>50</v>
      </c>
      <c r="J3652" s="1">
        <f>IF(K3652="URBAN",1,IF(K3652="SUBURBAN",2,IF(K3652="RURAL",3,"")))</f>
        <v>1</v>
      </c>
      <c r="K3652" s="1" t="s">
        <v>42</v>
      </c>
      <c r="L3652" s="18">
        <v>46082</v>
      </c>
      <c r="M3652" s="49">
        <v>0.58333333333333337</v>
      </c>
      <c r="N3652" s="18">
        <v>46083</v>
      </c>
      <c r="O3652" s="56">
        <v>0.5</v>
      </c>
      <c r="P3652" s="31" t="str">
        <f>TEXT($L3652, "dddd")</f>
        <v>Sunday</v>
      </c>
      <c r="Q3652" s="39" t="s">
        <v>207</v>
      </c>
      <c r="R3652" s="39">
        <v>2457</v>
      </c>
      <c r="S3652" s="1" t="str">
        <f>IF(OR(MONTH(L3652)=12, MONTH(L3652)&lt;=5), "Dry Season", "Wet Season")</f>
        <v>Dry Season</v>
      </c>
      <c r="T3652" s="1">
        <v>1</v>
      </c>
      <c r="U3652" s="1">
        <v>0</v>
      </c>
      <c r="V3652" s="1">
        <v>1</v>
      </c>
      <c r="W3652" s="2">
        <f>IF(ISNUMBER(SEARCH("N/A", X3652)), 0, 1)</f>
        <v>1</v>
      </c>
      <c r="X3652" s="1" t="s">
        <v>2500</v>
      </c>
      <c r="Y3652" s="1">
        <v>14.5530822</v>
      </c>
      <c r="Z3652" s="1">
        <v>121.021794</v>
      </c>
      <c r="AA3652" s="11" cm="1">
        <f t="array" ref="AA3652">IF(ISBLANK(Y3652), 0, VINCentyInvDistance(F3652,G3652,Y3652,Z3652))</f>
        <v>1476.3253155216873</v>
      </c>
      <c r="AB3652" s="1">
        <v>0</v>
      </c>
      <c r="AC3652" s="1">
        <v>7.2</v>
      </c>
      <c r="AD3652" s="1">
        <v>4</v>
      </c>
      <c r="AE3652" s="1">
        <v>1537</v>
      </c>
      <c r="AF3652" s="1">
        <v>1</v>
      </c>
      <c r="AG3652" s="1" t="s">
        <v>2501</v>
      </c>
      <c r="AH3652" s="1" t="s">
        <v>2501</v>
      </c>
      <c r="AI3652" s="1" t="str">
        <f>TRIM(MID(SUBSTITUTE($H3652,",",REPT(" ",200)),(LEN($H3652)-LEN(SUBSTITUTE($H3652,",",""))-2)*200+1,200))</f>
        <v>Metro Manila</v>
      </c>
      <c r="AJ3652" s="1" t="s">
        <v>55</v>
      </c>
      <c r="AK3652" t="s">
        <v>17484</v>
      </c>
      <c r="AL3652" s="2">
        <v>0</v>
      </c>
      <c r="AM3652" s="1"/>
    </row>
    <row r="3653" spans="1:39" ht="12.75" customHeight="1">
      <c r="A3653" s="1"/>
      <c r="B3653" s="1" t="s">
        <v>13336</v>
      </c>
      <c r="C3653" s="1" t="s">
        <v>13337</v>
      </c>
      <c r="D3653" s="3" t="str">
        <f ca="1">IFERROR(__xludf.DUMMYFUNCTION("PROPER(REGEXEXTRACT(B3609, ""(?:https?:\/\/)?(?:www\.)?([a-zA-Z0-9-]+)\.""))"),"Google")</f>
        <v>Google</v>
      </c>
      <c r="E3653" s="1" t="s">
        <v>13338</v>
      </c>
      <c r="F3653" s="1">
        <v>14.550830700000001</v>
      </c>
      <c r="G3653" s="1">
        <v>121.02307999999999</v>
      </c>
      <c r="H3653" s="1" t="s">
        <v>13339</v>
      </c>
      <c r="I3653" s="1" t="s">
        <v>50</v>
      </c>
      <c r="J3653" s="1">
        <f>IF(K3653="URBAN",1,IF(K3653="SUBURBAN",2,IF(K3653="RURAL",3,"")))</f>
        <v>1</v>
      </c>
      <c r="K3653" s="1" t="s">
        <v>42</v>
      </c>
      <c r="L3653" s="18">
        <v>46082</v>
      </c>
      <c r="M3653" s="49">
        <v>0.625</v>
      </c>
      <c r="N3653" s="18">
        <v>46083</v>
      </c>
      <c r="O3653" s="56">
        <v>0.45833333333333331</v>
      </c>
      <c r="P3653" s="31" t="str">
        <f>TEXT($L3653, "dddd")</f>
        <v>Sunday</v>
      </c>
      <c r="Q3653" s="39" t="s">
        <v>323</v>
      </c>
      <c r="R3653" s="39">
        <v>32489</v>
      </c>
      <c r="S3653" s="1" t="str">
        <f>IF(OR(MONTH(L3653)=12, MONTH(L3653)&lt;=5), "Dry Season", "Wet Season")</f>
        <v>Dry Season</v>
      </c>
      <c r="T3653" s="1">
        <v>1</v>
      </c>
      <c r="U3653" s="1">
        <v>0</v>
      </c>
      <c r="V3653" s="1">
        <v>0</v>
      </c>
      <c r="W3653" s="2">
        <f>IF(ISNUMBER(SEARCH("N/A", X3653)), 0, 1)</f>
        <v>1</v>
      </c>
      <c r="X3653" s="1" t="s">
        <v>2500</v>
      </c>
      <c r="Y3653" s="1">
        <v>14.5530822</v>
      </c>
      <c r="Z3653" s="1">
        <v>121.021794</v>
      </c>
      <c r="AA3653" s="11" cm="1">
        <f t="array" ref="AA3653">IF(ISBLANK(Y3653), 0, VINCentyInvDistance(F3653,G3653,Y3653,Z3653))</f>
        <v>285.07357040191545</v>
      </c>
      <c r="AB3653" s="1">
        <v>0</v>
      </c>
      <c r="AC3653" s="1">
        <v>0</v>
      </c>
      <c r="AD3653" s="1">
        <v>0</v>
      </c>
      <c r="AE3653" s="1">
        <v>1710</v>
      </c>
      <c r="AF3653" s="1">
        <v>1</v>
      </c>
      <c r="AG3653" s="1" t="s">
        <v>2501</v>
      </c>
      <c r="AH3653" s="1" t="s">
        <v>2501</v>
      </c>
      <c r="AI3653" s="1" t="str">
        <f>TRIM(MID(SUBSTITUTE($H3653,",",REPT(" ",200)),(LEN($H3653)-LEN(SUBSTITUTE($H3653,",",""))-2)*200+1,200))</f>
        <v>Metro Manila</v>
      </c>
      <c r="AJ3653" s="1" t="s">
        <v>55</v>
      </c>
      <c r="AL3653" s="2">
        <v>0</v>
      </c>
      <c r="AM3653" s="1"/>
    </row>
    <row r="3654" spans="1:39" ht="12.75" customHeight="1">
      <c r="A3654" s="1"/>
      <c r="B3654" s="1" t="s">
        <v>12906</v>
      </c>
      <c r="C3654" s="1" t="s">
        <v>13340</v>
      </c>
      <c r="D3654" s="3" t="str">
        <f ca="1">IFERROR(__xludf.DUMMYFUNCTION("PROPER(REGEXEXTRACT(B3610, ""(?:https?:\/\/)?(?:www\.)?([a-zA-Z0-9-]+)\.""))"),"Skyscanner")</f>
        <v>Skyscanner</v>
      </c>
      <c r="E3654" s="1" t="s">
        <v>13341</v>
      </c>
      <c r="F3654" s="1">
        <v>14.5506998</v>
      </c>
      <c r="G3654" s="1">
        <v>121.0231235</v>
      </c>
      <c r="H3654" s="1" t="s">
        <v>13339</v>
      </c>
      <c r="I3654" s="1" t="s">
        <v>50</v>
      </c>
      <c r="J3654" s="1">
        <f>IF(K3654="URBAN",1,IF(K3654="SUBURBAN",2,IF(K3654="RURAL",3,"")))</f>
        <v>1</v>
      </c>
      <c r="K3654" s="1" t="s">
        <v>42</v>
      </c>
      <c r="L3654" s="18">
        <v>46082</v>
      </c>
      <c r="M3654" s="49">
        <v>0.625</v>
      </c>
      <c r="N3654" s="18">
        <v>46083</v>
      </c>
      <c r="O3654" s="56">
        <v>0.5</v>
      </c>
      <c r="P3654" s="31" t="str">
        <f>TEXT($L3654, "dddd")</f>
        <v>Sunday</v>
      </c>
      <c r="Q3654" s="39" t="s">
        <v>1000</v>
      </c>
      <c r="R3654" s="39">
        <v>35186</v>
      </c>
      <c r="S3654" s="1" t="str">
        <f>IF(OR(MONTH(L3654)=12, MONTH(L3654)&lt;=5), "Dry Season", "Wet Season")</f>
        <v>Dry Season</v>
      </c>
      <c r="T3654" s="1">
        <v>2</v>
      </c>
      <c r="U3654" s="1">
        <v>1</v>
      </c>
      <c r="V3654" s="1">
        <v>0</v>
      </c>
      <c r="W3654" s="2">
        <f>IF(ISNUMBER(SEARCH("N/A", X3654)), 0, 1)</f>
        <v>1</v>
      </c>
      <c r="X3654" s="1" t="s">
        <v>2500</v>
      </c>
      <c r="Y3654" s="1">
        <v>14.5530822</v>
      </c>
      <c r="Z3654" s="1">
        <v>121.021794</v>
      </c>
      <c r="AA3654" s="11" cm="1">
        <f t="array" ref="AA3654">IF(ISBLANK(Y3654), 0, VINCentyInvDistance(F3654,G3654,Y3654,Z3654))</f>
        <v>300.02371743703537</v>
      </c>
      <c r="AB3654" s="1">
        <v>0</v>
      </c>
      <c r="AC3654" s="1">
        <v>9.6</v>
      </c>
      <c r="AD3654" s="1">
        <v>4.4000000000000004</v>
      </c>
      <c r="AE3654" s="1">
        <v>1218</v>
      </c>
      <c r="AF3654" s="1">
        <v>1</v>
      </c>
      <c r="AG3654" s="1" t="s">
        <v>2501</v>
      </c>
      <c r="AH3654" s="1" t="s">
        <v>2501</v>
      </c>
      <c r="AI3654" s="1" t="str">
        <f>TRIM(MID(SUBSTITUTE($H3654,",",REPT(" ",200)),(LEN($H3654)-LEN(SUBSTITUTE($H3654,",",""))-2)*200+1,200))</f>
        <v>Metro Manila</v>
      </c>
      <c r="AJ3654" s="1" t="s">
        <v>55</v>
      </c>
      <c r="AK3654" t="s">
        <v>17527</v>
      </c>
      <c r="AL3654" s="2">
        <v>0</v>
      </c>
      <c r="AM3654" s="1"/>
    </row>
    <row r="3655" spans="1:39" ht="12.75" customHeight="1">
      <c r="A3655" s="1"/>
      <c r="B3655" s="1" t="s">
        <v>13342</v>
      </c>
      <c r="C3655" s="1" t="s">
        <v>13343</v>
      </c>
      <c r="D3655" s="3" t="str">
        <f ca="1">IFERROR(__xludf.DUMMYFUNCTION("PROPER(REGEXEXTRACT(B3611, ""(?:https?:\/\/)?(?:www\.)?([a-zA-Z0-9-]+)\.""))"),"Google")</f>
        <v>Google</v>
      </c>
      <c r="E3655" s="1" t="s">
        <v>13344</v>
      </c>
      <c r="F3655" s="1">
        <v>14.659521</v>
      </c>
      <c r="G3655" s="1">
        <v>120.996273</v>
      </c>
      <c r="H3655" s="1" t="s">
        <v>13345</v>
      </c>
      <c r="I3655" s="1" t="s">
        <v>50</v>
      </c>
      <c r="J3655" s="1">
        <f>IF(K3655="URBAN",1,IF(K3655="SUBURBAN",2,IF(K3655="RURAL",3,"")))</f>
        <v>1</v>
      </c>
      <c r="K3655" s="1" t="s">
        <v>42</v>
      </c>
      <c r="L3655" s="18">
        <v>46082</v>
      </c>
      <c r="M3655" s="49">
        <v>0.625</v>
      </c>
      <c r="N3655" s="18">
        <v>46083</v>
      </c>
      <c r="O3655" s="56">
        <v>0.5</v>
      </c>
      <c r="P3655" s="31" t="str">
        <f>TEXT($L3655, "dddd")</f>
        <v>Sunday</v>
      </c>
      <c r="Q3655" s="39" t="s">
        <v>207</v>
      </c>
      <c r="R3655" s="39">
        <v>1060</v>
      </c>
      <c r="S3655" s="1" t="str">
        <f>IF(OR(MONTH(L3655)=12, MONTH(L3655)&lt;=5), "Dry Season", "Wet Season")</f>
        <v>Dry Season</v>
      </c>
      <c r="T3655" s="1">
        <v>1</v>
      </c>
      <c r="U3655" s="1">
        <v>0</v>
      </c>
      <c r="V3655" s="1">
        <v>0</v>
      </c>
      <c r="W3655" s="2">
        <f>IF(ISNUMBER(SEARCH("N/A", X3655)), 0, 1)</f>
        <v>0</v>
      </c>
      <c r="X3655" s="1" t="s">
        <v>44</v>
      </c>
      <c r="Y3655" s="1"/>
      <c r="Z3655" s="1"/>
      <c r="AA3655" s="11" cm="1">
        <f t="array" ref="AA3655">IF(ISBLANK(Y3655), 0, VINCentyInvDistance(F3655,G3655,Y3655,Z3655))</f>
        <v>0</v>
      </c>
      <c r="AB3655" s="1">
        <v>0</v>
      </c>
      <c r="AC3655" s="1">
        <v>6.2</v>
      </c>
      <c r="AD3655" s="1">
        <v>0</v>
      </c>
      <c r="AE3655" s="1">
        <v>58</v>
      </c>
      <c r="AF3655" s="1">
        <v>1</v>
      </c>
      <c r="AG3655" s="1" t="s">
        <v>13346</v>
      </c>
      <c r="AH3655" s="1" t="str">
        <f>TRIM(MID(SUBSTITUTE($H3655,",",REPT(" ",200)),(LEN($H3655)-LEN(SUBSTITUTE($H3655,",",""))-3)*200+1,200))</f>
        <v>Northern Manila District</v>
      </c>
      <c r="AI3655" s="1" t="str">
        <f>TRIM(MID(SUBSTITUTE($H3655,",",REPT(" ",200)),(LEN($H3655)-LEN(SUBSTITUTE($H3655,",",""))-2)*200+1,200))</f>
        <v>Metro Manila</v>
      </c>
      <c r="AJ3655" s="1" t="s">
        <v>55</v>
      </c>
      <c r="AL3655" s="2">
        <v>0</v>
      </c>
      <c r="AM3655" s="1" t="s">
        <v>13347</v>
      </c>
    </row>
    <row r="3656" spans="1:39" ht="12.75" customHeight="1">
      <c r="A3656" s="1"/>
      <c r="B3656" s="1" t="s">
        <v>1197</v>
      </c>
      <c r="C3656" s="1" t="s">
        <v>13353</v>
      </c>
      <c r="D3656" s="3" t="str">
        <f ca="1">IFERROR(__xludf.DUMMYFUNCTION("PROPER(REGEXEXTRACT(B3613, ""(?:https?:\/\/)?(?:www\.)?([a-zA-Z0-9-]+)\.""))"),"Google")</f>
        <v>Google</v>
      </c>
      <c r="E3656" s="1" t="s">
        <v>13354</v>
      </c>
      <c r="F3656" s="1">
        <v>14.565667899999999</v>
      </c>
      <c r="G3656" s="1">
        <v>121.0308144</v>
      </c>
      <c r="H3656" s="1" t="s">
        <v>13355</v>
      </c>
      <c r="I3656" s="1" t="s">
        <v>50</v>
      </c>
      <c r="J3656" s="1">
        <f>IF(K3656="URBAN",1,IF(K3656="SUBURBAN",2,IF(K3656="RURAL",3,"")))</f>
        <v>1</v>
      </c>
      <c r="K3656" s="1" t="s">
        <v>42</v>
      </c>
      <c r="L3656" s="18">
        <v>46082</v>
      </c>
      <c r="M3656" s="49">
        <v>0.625</v>
      </c>
      <c r="N3656" s="18">
        <v>46083</v>
      </c>
      <c r="O3656" s="56">
        <v>0.5</v>
      </c>
      <c r="P3656" s="31" t="str">
        <f>TEXT($L3656, "dddd")</f>
        <v>Sunday</v>
      </c>
      <c r="Q3656" s="39" t="s">
        <v>111</v>
      </c>
      <c r="R3656" s="39">
        <v>2609</v>
      </c>
      <c r="S3656" s="1" t="str">
        <f>IF(OR(MONTH(L3656)=12, MONTH(L3656)&lt;=5), "Dry Season", "Wet Season")</f>
        <v>Dry Season</v>
      </c>
      <c r="T3656" s="1">
        <v>1</v>
      </c>
      <c r="U3656" s="1">
        <v>0</v>
      </c>
      <c r="V3656" s="1">
        <v>0</v>
      </c>
      <c r="W3656" s="2">
        <f>IF(ISNUMBER(SEARCH("N/A", X3656)), 0, 1)</f>
        <v>0</v>
      </c>
      <c r="X3656" s="1" t="s">
        <v>44</v>
      </c>
      <c r="Y3656" s="1"/>
      <c r="Z3656" s="1"/>
      <c r="AA3656" s="11" cm="1">
        <f t="array" ref="AA3656">IF(ISBLANK(Y3656), 0, VINCentyInvDistance(F3656,G3656,Y3656,Z3656))</f>
        <v>0</v>
      </c>
      <c r="AB3656" s="1">
        <v>0</v>
      </c>
      <c r="AC3656" s="1">
        <v>0</v>
      </c>
      <c r="AD3656" s="1">
        <v>0</v>
      </c>
      <c r="AE3656" s="1">
        <v>294</v>
      </c>
      <c r="AF3656" s="1">
        <v>1</v>
      </c>
      <c r="AG3656" s="1" t="str">
        <f>TRIM(MID(SUBSTITUTE($H3656,",",REPT(" ",200)),(LEN($H3656)-LEN(SUBSTITUTE($H3656,",",""))-4)*200+1,200))</f>
        <v>Makati</v>
      </c>
      <c r="AH3656" s="1" t="str">
        <f>TRIM(MID(SUBSTITUTE($H3656,",",REPT(" ",200)),(LEN($H3656)-LEN(SUBSTITUTE($H3656,",",""))-3)*200+1,200))</f>
        <v>Southern Manila District</v>
      </c>
      <c r="AI3656" s="1" t="str">
        <f>TRIM(MID(SUBSTITUTE($H3656,",",REPT(" ",200)),(LEN($H3656)-LEN(SUBSTITUTE($H3656,",",""))-2)*200+1,200))</f>
        <v>Metro Manila</v>
      </c>
      <c r="AJ3656" s="1" t="str">
        <f>TRIM(MID(SUBSTITUTE($H3656,",",REPT(" ",200)),(LEN($H3656)-LEN(SUBSTITUTE($H3656,",",""))-0)*200+1,200))</f>
        <v>Philippines</v>
      </c>
      <c r="AL3656" s="2">
        <v>0</v>
      </c>
      <c r="AM3656" s="1"/>
    </row>
    <row r="3657" spans="1:39" ht="12.75" customHeight="1">
      <c r="A3657" s="1"/>
      <c r="B3657" s="1" t="s">
        <v>13356</v>
      </c>
      <c r="C3657" s="1" t="s">
        <v>13357</v>
      </c>
      <c r="D3657" s="3" t="str">
        <f ca="1">IFERROR(__xludf.DUMMYFUNCTION("PROPER(REGEXEXTRACT(B3614, ""(?:https?:\/\/)?(?:www\.)?([a-zA-Z0-9-]+)\.""))"),"Skyscanner")</f>
        <v>Skyscanner</v>
      </c>
      <c r="E3657" s="1" t="s">
        <v>13358</v>
      </c>
      <c r="F3657" s="1">
        <v>14.5656029</v>
      </c>
      <c r="G3657" s="1">
        <v>121.03079270000001</v>
      </c>
      <c r="H3657" s="1" t="s">
        <v>13355</v>
      </c>
      <c r="I3657" s="1" t="s">
        <v>50</v>
      </c>
      <c r="J3657" s="1">
        <f>IF(K3657="URBAN",1,IF(K3657="SUBURBAN",2,IF(K3657="RURAL",3,"")))</f>
        <v>1</v>
      </c>
      <c r="K3657" s="1" t="s">
        <v>42</v>
      </c>
      <c r="L3657" s="18">
        <v>46082</v>
      </c>
      <c r="M3657" s="49">
        <v>0.58333333333333337</v>
      </c>
      <c r="N3657" s="18">
        <v>46083</v>
      </c>
      <c r="O3657" s="56">
        <v>0.5</v>
      </c>
      <c r="P3657" s="31" t="str">
        <f>TEXT($L3657, "dddd")</f>
        <v>Sunday</v>
      </c>
      <c r="Q3657" s="39" t="s">
        <v>43</v>
      </c>
      <c r="R3657" s="39">
        <v>2606</v>
      </c>
      <c r="S3657" s="1" t="str">
        <f>IF(OR(MONTH(L3657)=12, MONTH(L3657)&lt;=5), "Dry Season", "Wet Season")</f>
        <v>Dry Season</v>
      </c>
      <c r="T3657" s="1">
        <v>2</v>
      </c>
      <c r="U3657" s="1">
        <v>0</v>
      </c>
      <c r="V3657" s="1">
        <v>0</v>
      </c>
      <c r="W3657" s="2">
        <f>IF(ISNUMBER(SEARCH("N/A", X3657)), 0, 1)</f>
        <v>1</v>
      </c>
      <c r="X3657" s="1" t="s">
        <v>2500</v>
      </c>
      <c r="Y3657" s="1">
        <v>14.5530822</v>
      </c>
      <c r="Z3657" s="1">
        <v>121.021794</v>
      </c>
      <c r="AA3657" s="11" cm="1">
        <f t="array" ref="AA3657">IF(ISBLANK(Y3657), 0, VINCentyInvDistance(F3657,G3657,Y3657,Z3657))</f>
        <v>1691.0454004733019</v>
      </c>
      <c r="AB3657" s="1">
        <v>0</v>
      </c>
      <c r="AC3657" s="1">
        <v>8.4</v>
      </c>
      <c r="AD3657" s="1">
        <v>4.4000000000000004</v>
      </c>
      <c r="AE3657" s="1">
        <v>216</v>
      </c>
      <c r="AF3657" s="1">
        <v>1</v>
      </c>
      <c r="AG3657" s="1" t="s">
        <v>2501</v>
      </c>
      <c r="AH3657" s="1" t="s">
        <v>2501</v>
      </c>
      <c r="AI3657" s="1" t="str">
        <f>TRIM(MID(SUBSTITUTE($H3657,",",REPT(" ",200)),(LEN($H3657)-LEN(SUBSTITUTE($H3657,",",""))-2)*200+1,200))</f>
        <v>Metro Manila</v>
      </c>
      <c r="AJ3657" s="1" t="s">
        <v>55</v>
      </c>
      <c r="AK3657" t="s">
        <v>13359</v>
      </c>
      <c r="AL3657" s="2">
        <v>0</v>
      </c>
      <c r="AM3657" s="1"/>
    </row>
    <row r="3658" spans="1:39" ht="12.75" customHeight="1">
      <c r="A3658" s="1"/>
      <c r="B3658" s="1" t="s">
        <v>13002</v>
      </c>
      <c r="C3658" s="1" t="s">
        <v>13360</v>
      </c>
      <c r="D3658" s="3" t="str">
        <f ca="1">IFERROR(__xludf.DUMMYFUNCTION("PROPER(REGEXEXTRACT(B3615, ""(?:https?:\/\/)?(?:www\.)?([a-zA-Z0-9-]+)\.""))"),"Skyscanner")</f>
        <v>Skyscanner</v>
      </c>
      <c r="E3658" s="1" t="s">
        <v>13361</v>
      </c>
      <c r="F3658" s="1">
        <v>14.5537428</v>
      </c>
      <c r="G3658" s="1">
        <v>121.02471540000001</v>
      </c>
      <c r="H3658" s="1" t="s">
        <v>13362</v>
      </c>
      <c r="I3658" s="1" t="s">
        <v>50</v>
      </c>
      <c r="J3658" s="1">
        <f>IF(K3658="URBAN",1,IF(K3658="SUBURBAN",2,IF(K3658="RURAL",3,"")))</f>
        <v>1</v>
      </c>
      <c r="K3658" s="1" t="s">
        <v>42</v>
      </c>
      <c r="L3658" s="18">
        <v>46082</v>
      </c>
      <c r="M3658" s="49">
        <v>0.58333333333333337</v>
      </c>
      <c r="N3658" s="18">
        <v>46083</v>
      </c>
      <c r="O3658" s="56">
        <v>0.5</v>
      </c>
      <c r="P3658" s="31" t="str">
        <f>TEXT($L3658, "dddd")</f>
        <v>Sunday</v>
      </c>
      <c r="Q3658" s="39" t="s">
        <v>207</v>
      </c>
      <c r="R3658" s="39">
        <v>13486</v>
      </c>
      <c r="S3658" s="1" t="str">
        <f>IF(OR(MONTH(L3658)=12, MONTH(L3658)&lt;=5), "Dry Season", "Wet Season")</f>
        <v>Dry Season</v>
      </c>
      <c r="T3658" s="1">
        <v>1</v>
      </c>
      <c r="U3658" s="1">
        <v>0</v>
      </c>
      <c r="V3658" s="1">
        <v>0</v>
      </c>
      <c r="W3658" s="2">
        <f>IF(ISNUMBER(SEARCH("N/A", X3658)), 0, 1)</f>
        <v>1</v>
      </c>
      <c r="X3658" s="1" t="s">
        <v>2500</v>
      </c>
      <c r="Y3658" s="1">
        <v>14.5530822</v>
      </c>
      <c r="Z3658" s="1">
        <v>121.021794</v>
      </c>
      <c r="AA3658" s="11" cm="1">
        <f t="array" ref="AA3658">IF(ISBLANK(Y3658), 0, VINCentyInvDistance(F3658,G3658,Y3658,Z3658))</f>
        <v>323.21355212607074</v>
      </c>
      <c r="AB3658" s="1">
        <v>1</v>
      </c>
      <c r="AC3658" s="1">
        <v>7.8</v>
      </c>
      <c r="AD3658" s="1">
        <v>4.5999999999999996</v>
      </c>
      <c r="AE3658" s="1">
        <v>259</v>
      </c>
      <c r="AF3658" s="1">
        <v>1</v>
      </c>
      <c r="AG3658" s="1" t="s">
        <v>2501</v>
      </c>
      <c r="AH3658" s="1" t="s">
        <v>2501</v>
      </c>
      <c r="AI3658" s="1" t="str">
        <f>TRIM(MID(SUBSTITUTE($H3658,",",REPT(" ",200)),(LEN($H3658)-LEN(SUBSTITUTE($H3658,",",""))-2)*200+1,200))</f>
        <v>Metro Manila</v>
      </c>
      <c r="AJ3658" s="1" t="s">
        <v>55</v>
      </c>
      <c r="AK3658" t="s">
        <v>17537</v>
      </c>
      <c r="AL3658" s="2">
        <v>0</v>
      </c>
      <c r="AM3658" s="1"/>
    </row>
    <row r="3659" spans="1:39" ht="12.75" customHeight="1">
      <c r="A3659" s="1"/>
      <c r="B3659" s="1" t="s">
        <v>13363</v>
      </c>
      <c r="C3659" s="1" t="s">
        <v>13364</v>
      </c>
      <c r="D3659" s="3" t="str">
        <f ca="1">IFERROR(__xludf.DUMMYFUNCTION("PROPER(REGEXEXTRACT(B3616, ""(?:https?:\/\/)?(?:www\.)?([a-zA-Z0-9-]+)\.""))"),"Skyscanner")</f>
        <v>Skyscanner</v>
      </c>
      <c r="E3659" s="1" t="s">
        <v>13365</v>
      </c>
      <c r="F3659" s="1">
        <v>14.5652396</v>
      </c>
      <c r="G3659" s="1">
        <v>121.0302138</v>
      </c>
      <c r="H3659" s="1" t="s">
        <v>13366</v>
      </c>
      <c r="I3659" s="1" t="s">
        <v>50</v>
      </c>
      <c r="J3659" s="1">
        <f>IF(K3659="URBAN",1,IF(K3659="SUBURBAN",2,IF(K3659="RURAL",3,"")))</f>
        <v>1</v>
      </c>
      <c r="K3659" s="1" t="s">
        <v>42</v>
      </c>
      <c r="L3659" s="18">
        <v>46082</v>
      </c>
      <c r="M3659" s="49">
        <v>0.58333333333333337</v>
      </c>
      <c r="N3659" s="18">
        <v>46083</v>
      </c>
      <c r="O3659" s="56">
        <v>0.5</v>
      </c>
      <c r="P3659" s="31" t="str">
        <f>TEXT($L3659, "dddd")</f>
        <v>Sunday</v>
      </c>
      <c r="Q3659" s="39" t="s">
        <v>207</v>
      </c>
      <c r="R3659" s="39">
        <v>1389</v>
      </c>
      <c r="S3659" s="1" t="str">
        <f>IF(OR(MONTH(L3659)=12, MONTH(L3659)&lt;=5), "Dry Season", "Wet Season")</f>
        <v>Dry Season</v>
      </c>
      <c r="T3659" s="1">
        <v>1</v>
      </c>
      <c r="U3659" s="1">
        <v>0</v>
      </c>
      <c r="V3659" s="1">
        <v>0</v>
      </c>
      <c r="W3659" s="2">
        <f>IF(ISNUMBER(SEARCH("N/A", X3659)), 0, 1)</f>
        <v>1</v>
      </c>
      <c r="X3659" s="1" t="s">
        <v>2500</v>
      </c>
      <c r="Y3659" s="1">
        <v>14.5530822</v>
      </c>
      <c r="Z3659" s="1">
        <v>121.021794</v>
      </c>
      <c r="AA3659" s="11" cm="1">
        <f t="array" ref="AA3659">IF(ISBLANK(Y3659), 0, VINCentyInvDistance(F3659,G3659,Y3659,Z3659))</f>
        <v>1622.5808654307291</v>
      </c>
      <c r="AB3659" s="1">
        <v>1</v>
      </c>
      <c r="AC3659" s="1">
        <v>9</v>
      </c>
      <c r="AD3659" s="1">
        <v>4.4000000000000004</v>
      </c>
      <c r="AE3659" s="1">
        <v>3758</v>
      </c>
      <c r="AF3659" s="1">
        <v>1</v>
      </c>
      <c r="AG3659" s="1" t="s">
        <v>2501</v>
      </c>
      <c r="AH3659" s="1" t="s">
        <v>2501</v>
      </c>
      <c r="AI3659" s="1" t="str">
        <f>TRIM(MID(SUBSTITUTE($H3659,",",REPT(" ",200)),(LEN($H3659)-LEN(SUBSTITUTE($H3659,",",""))-2)*200+1,200))</f>
        <v>Metro Manila</v>
      </c>
      <c r="AJ3659" s="1" t="s">
        <v>55</v>
      </c>
      <c r="AK3659" t="s">
        <v>17575</v>
      </c>
      <c r="AL3659" s="2">
        <v>0</v>
      </c>
      <c r="AM3659" s="1"/>
    </row>
    <row r="3660" spans="1:39" ht="12.75" customHeight="1">
      <c r="A3660" s="1"/>
      <c r="B3660" s="1" t="s">
        <v>13367</v>
      </c>
      <c r="C3660" s="1" t="s">
        <v>13368</v>
      </c>
      <c r="D3660" s="3" t="str">
        <f ca="1">IFERROR(__xludf.DUMMYFUNCTION("PROPER(REGEXEXTRACT(B3617, ""(?:https?:\/\/)?(?:www\.)?([a-zA-Z0-9-]+)\.""))"),"Skyscanner")</f>
        <v>Skyscanner</v>
      </c>
      <c r="E3660" s="1" t="s">
        <v>13369</v>
      </c>
      <c r="F3660" s="1">
        <v>14.5859504</v>
      </c>
      <c r="G3660" s="1">
        <v>121.05824459999999</v>
      </c>
      <c r="H3660" s="1" t="s">
        <v>13370</v>
      </c>
      <c r="I3660" s="1" t="s">
        <v>50</v>
      </c>
      <c r="J3660" s="1">
        <f>IF(K3660="URBAN",1,IF(K3660="SUBURBAN",2,IF(K3660="RURAL",3,"")))</f>
        <v>1</v>
      </c>
      <c r="K3660" s="1" t="s">
        <v>42</v>
      </c>
      <c r="L3660" s="18">
        <v>46082</v>
      </c>
      <c r="M3660" s="49">
        <v>0.58333333333333337</v>
      </c>
      <c r="N3660" s="18">
        <v>46083</v>
      </c>
      <c r="O3660" s="56">
        <v>0.5</v>
      </c>
      <c r="P3660" s="31" t="str">
        <f>TEXT($L3660, "dddd")</f>
        <v>Sunday</v>
      </c>
      <c r="Q3660" s="39" t="s">
        <v>207</v>
      </c>
      <c r="R3660" s="39">
        <v>2683</v>
      </c>
      <c r="S3660" s="1" t="str">
        <f>IF(OR(MONTH(L3660)=12, MONTH(L3660)&lt;=5), "Dry Season", "Wet Season")</f>
        <v>Dry Season</v>
      </c>
      <c r="T3660" s="1">
        <v>1</v>
      </c>
      <c r="U3660" s="1">
        <v>1</v>
      </c>
      <c r="V3660" s="1">
        <v>0</v>
      </c>
      <c r="W3660" s="2">
        <f>IF(ISNUMBER(SEARCH("N/A", X3660)), 0, 1)</f>
        <v>1</v>
      </c>
      <c r="X3660" s="1" t="s">
        <v>2500</v>
      </c>
      <c r="Y3660" s="1">
        <v>14.5530822</v>
      </c>
      <c r="Z3660" s="1">
        <v>121.021794</v>
      </c>
      <c r="AA3660" s="11" cm="1">
        <f t="array" ref="AA3660">IF(ISBLANK(Y3660), 0, VINCentyInvDistance(F3660,G3660,Y3660,Z3660))</f>
        <v>5353.016213659741</v>
      </c>
      <c r="AB3660" s="1">
        <v>0</v>
      </c>
      <c r="AC3660" s="1">
        <v>2</v>
      </c>
      <c r="AD3660" s="1">
        <v>3.9</v>
      </c>
      <c r="AE3660" s="1">
        <v>1</v>
      </c>
      <c r="AF3660" s="1">
        <v>1</v>
      </c>
      <c r="AG3660" s="1" t="s">
        <v>2501</v>
      </c>
      <c r="AH3660" s="1" t="s">
        <v>2501</v>
      </c>
      <c r="AI3660" s="1" t="str">
        <f>TRIM(MID(SUBSTITUTE($H3660,",",REPT(" ",200)),(LEN($H3660)-LEN(SUBSTITUTE($H3660,",",""))-2)*200+1,200))</f>
        <v>Metro Manila</v>
      </c>
      <c r="AJ3660" s="1" t="s">
        <v>55</v>
      </c>
      <c r="AK3660" t="s">
        <v>17576</v>
      </c>
      <c r="AL3660" s="2">
        <v>0</v>
      </c>
      <c r="AM3660" s="1"/>
    </row>
    <row r="3661" spans="1:39" ht="12.75" customHeight="1">
      <c r="A3661" s="1"/>
      <c r="B3661" s="1" t="s">
        <v>13371</v>
      </c>
      <c r="C3661" s="1" t="s">
        <v>13372</v>
      </c>
      <c r="D3661" s="3" t="str">
        <f ca="1">IFERROR(__xludf.DUMMYFUNCTION("PROPER(REGEXEXTRACT(B3618, ""(?:https?:\/\/)?(?:www\.)?([a-zA-Z0-9-]+)\.""))"),"Skyscanner")</f>
        <v>Skyscanner</v>
      </c>
      <c r="E3661" s="1" t="s">
        <v>13373</v>
      </c>
      <c r="F3661" s="1">
        <v>14.5801932</v>
      </c>
      <c r="G3661" s="1">
        <v>121.0590947</v>
      </c>
      <c r="H3661" s="1" t="s">
        <v>13374</v>
      </c>
      <c r="I3661" s="1" t="s">
        <v>50</v>
      </c>
      <c r="J3661" s="1">
        <f>IF(K3661="URBAN",1,IF(K3661="SUBURBAN",2,IF(K3661="RURAL",3,"")))</f>
        <v>1</v>
      </c>
      <c r="K3661" s="1" t="s">
        <v>42</v>
      </c>
      <c r="L3661" s="18">
        <v>46082</v>
      </c>
      <c r="M3661" s="49">
        <v>0.625</v>
      </c>
      <c r="N3661" s="18">
        <v>46083</v>
      </c>
      <c r="O3661" s="56">
        <v>0.5</v>
      </c>
      <c r="P3661" s="31" t="str">
        <f>TEXT($L3661, "dddd")</f>
        <v>Sunday</v>
      </c>
      <c r="Q3661" s="39" t="s">
        <v>111</v>
      </c>
      <c r="R3661" s="39">
        <v>2615</v>
      </c>
      <c r="S3661" s="1" t="str">
        <f>IF(OR(MONTH(L3661)=12, MONTH(L3661)&lt;=5), "Dry Season", "Wet Season")</f>
        <v>Dry Season</v>
      </c>
      <c r="T3661" s="1">
        <v>1</v>
      </c>
      <c r="U3661" s="1">
        <v>1</v>
      </c>
      <c r="V3661" s="1">
        <v>0</v>
      </c>
      <c r="W3661" s="2">
        <f>IF(ISNUMBER(SEARCH("N/A", X3661)), 0, 1)</f>
        <v>1</v>
      </c>
      <c r="X3661" s="1" t="s">
        <v>1613</v>
      </c>
      <c r="Y3661" s="1">
        <v>14.585597</v>
      </c>
      <c r="Z3661" s="1">
        <v>121.05717</v>
      </c>
      <c r="AA3661" s="11" cm="1">
        <f t="array" ref="AA3661">IF(ISBLANK(Y3661), 0, VINCentyInvDistance(F3661,G3661,Y3661,Z3661))</f>
        <v>632.85119193894025</v>
      </c>
      <c r="AB3661" s="1">
        <v>0</v>
      </c>
      <c r="AC3661" s="1">
        <v>8.6</v>
      </c>
      <c r="AD3661" s="1">
        <v>4.3</v>
      </c>
      <c r="AE3661" s="1">
        <v>370</v>
      </c>
      <c r="AF3661" s="1">
        <v>1</v>
      </c>
      <c r="AG3661" s="1" t="s">
        <v>6849</v>
      </c>
      <c r="AH3661" s="1" t="s">
        <v>6850</v>
      </c>
      <c r="AI3661" s="1" t="str">
        <f>TRIM(MID(SUBSTITUTE($H3661,",",REPT(" ",200)),(LEN($H3661)-LEN(SUBSTITUTE($H3661,",",""))-2)*200+1,200))</f>
        <v>Metro Manila</v>
      </c>
      <c r="AJ3661" s="1" t="s">
        <v>55</v>
      </c>
      <c r="AK3661" t="s">
        <v>17577</v>
      </c>
      <c r="AL3661" s="2">
        <v>0</v>
      </c>
      <c r="AM3661" s="1"/>
    </row>
    <row r="3662" spans="1:39" ht="12.75" customHeight="1">
      <c r="A3662" s="1"/>
      <c r="B3662" s="1" t="s">
        <v>13375</v>
      </c>
      <c r="C3662" s="1" t="s">
        <v>13376</v>
      </c>
      <c r="D3662" s="3" t="str">
        <f ca="1">IFERROR(__xludf.DUMMYFUNCTION("PROPER(REGEXEXTRACT(B3619, ""(?:https?:\/\/)?(?:www\.)?([a-zA-Z0-9-]+)\.""))"),"Skyscanner")</f>
        <v>Skyscanner</v>
      </c>
      <c r="E3662" s="1" t="s">
        <v>13377</v>
      </c>
      <c r="F3662" s="1">
        <v>14.5722872</v>
      </c>
      <c r="G3662" s="1">
        <v>121.06454170000001</v>
      </c>
      <c r="H3662" s="1" t="s">
        <v>13378</v>
      </c>
      <c r="I3662" s="1" t="s">
        <v>50</v>
      </c>
      <c r="J3662" s="1">
        <f>IF(K3662="URBAN",1,IF(K3662="SUBURBAN",2,IF(K3662="RURAL",3,"")))</f>
        <v>1</v>
      </c>
      <c r="K3662" s="1" t="s">
        <v>42</v>
      </c>
      <c r="L3662" s="18">
        <v>46082</v>
      </c>
      <c r="M3662" s="49">
        <v>0.58333333333333337</v>
      </c>
      <c r="N3662" s="18">
        <v>46083</v>
      </c>
      <c r="O3662" s="56">
        <v>0.5</v>
      </c>
      <c r="P3662" s="31" t="str">
        <f>TEXT($L3662, "dddd")</f>
        <v>Sunday</v>
      </c>
      <c r="Q3662" s="39" t="s">
        <v>61</v>
      </c>
      <c r="R3662" s="39">
        <v>575</v>
      </c>
      <c r="S3662" s="1" t="str">
        <f>IF(OR(MONTH(L3662)=12, MONTH(L3662)&lt;=5), "Dry Season", "Wet Season")</f>
        <v>Dry Season</v>
      </c>
      <c r="T3662" s="1">
        <v>1</v>
      </c>
      <c r="U3662" s="1">
        <v>1</v>
      </c>
      <c r="V3662" s="1">
        <v>0</v>
      </c>
      <c r="W3662" s="2">
        <f>IF(ISNUMBER(SEARCH("N/A", X3662)), 0, 1)</f>
        <v>1</v>
      </c>
      <c r="X3662" s="1" t="s">
        <v>4921</v>
      </c>
      <c r="Y3662" s="1">
        <v>14.587324199999999</v>
      </c>
      <c r="Z3662" s="1">
        <v>121.1046393</v>
      </c>
      <c r="AA3662" s="11" cm="1">
        <f t="array" ref="AA3662">IF(ISBLANK(Y3662), 0, VINCentyInvDistance(F3662,G3662,Y3662,Z3662))</f>
        <v>4630.0774484058384</v>
      </c>
      <c r="AB3662" s="1">
        <v>0</v>
      </c>
      <c r="AC3662" s="1">
        <v>9</v>
      </c>
      <c r="AD3662" s="1">
        <v>3.3</v>
      </c>
      <c r="AE3662" s="1">
        <v>714</v>
      </c>
      <c r="AF3662" s="1">
        <v>1</v>
      </c>
      <c r="AG3662" s="1" t="s">
        <v>6725</v>
      </c>
      <c r="AH3662" s="1" t="s">
        <v>6726</v>
      </c>
      <c r="AI3662" s="1" t="str">
        <f>TRIM(MID(SUBSTITUTE($H3662,",",REPT(" ",200)),(LEN($H3662)-LEN(SUBSTITUTE($H3662,",",""))-2)*200+1,200))</f>
        <v>Metro Manila</v>
      </c>
      <c r="AJ3662" s="1" t="s">
        <v>55</v>
      </c>
      <c r="AK3662" t="s">
        <v>13379</v>
      </c>
      <c r="AL3662" s="2">
        <v>0</v>
      </c>
      <c r="AM3662" s="1"/>
    </row>
    <row r="3663" spans="1:39" ht="12.75" customHeight="1">
      <c r="A3663" s="1"/>
      <c r="B3663" s="1" t="s">
        <v>13380</v>
      </c>
      <c r="C3663" s="1" t="s">
        <v>13381</v>
      </c>
      <c r="D3663" s="3" t="str">
        <f ca="1">IFERROR(__xludf.DUMMYFUNCTION("PROPER(REGEXEXTRACT(B3620, ""(?:https?:\/\/)?(?:www\.)?([a-zA-Z0-9-]+)\.""))"),"Google")</f>
        <v>Google</v>
      </c>
      <c r="E3663" s="1" t="s">
        <v>13382</v>
      </c>
      <c r="F3663" s="1">
        <v>14.635496</v>
      </c>
      <c r="G3663" s="1">
        <v>120.97515</v>
      </c>
      <c r="H3663" s="1" t="s">
        <v>9579</v>
      </c>
      <c r="I3663" s="1" t="s">
        <v>50</v>
      </c>
      <c r="J3663" s="1">
        <f>IF(K3663="URBAN",1,IF(K3663="SUBURBAN",2,IF(K3663="RURAL",3,"")))</f>
        <v>1</v>
      </c>
      <c r="K3663" s="1" t="s">
        <v>42</v>
      </c>
      <c r="L3663" s="18">
        <v>46082</v>
      </c>
      <c r="M3663" s="49">
        <v>0.625</v>
      </c>
      <c r="N3663" s="18">
        <v>46083</v>
      </c>
      <c r="O3663" s="56">
        <v>0.5</v>
      </c>
      <c r="P3663" s="31" t="str">
        <f>TEXT($L3663, "dddd")</f>
        <v>Sunday</v>
      </c>
      <c r="Q3663" s="39" t="s">
        <v>207</v>
      </c>
      <c r="R3663" s="39">
        <v>907</v>
      </c>
      <c r="S3663" s="1" t="str">
        <f>IF(OR(MONTH(L3663)=12, MONTH(L3663)&lt;=5), "Dry Season", "Wet Season")</f>
        <v>Dry Season</v>
      </c>
      <c r="T3663" s="1">
        <v>1</v>
      </c>
      <c r="U3663" s="1">
        <v>0</v>
      </c>
      <c r="V3663" s="1">
        <v>0</v>
      </c>
      <c r="W3663" s="2">
        <f>IF(ISNUMBER(SEARCH("N/A", X3663)), 0, 1)</f>
        <v>0</v>
      </c>
      <c r="X3663" s="1" t="s">
        <v>44</v>
      </c>
      <c r="Y3663" s="1"/>
      <c r="Z3663" s="1"/>
      <c r="AA3663" s="11" cm="1">
        <f t="array" ref="AA3663">IF(ISBLANK(Y3663), 0, VINCentyInvDistance(F3663,G3663,Y3663,Z3663))</f>
        <v>0</v>
      </c>
      <c r="AB3663" s="1">
        <v>0</v>
      </c>
      <c r="AC3663" s="1">
        <v>0</v>
      </c>
      <c r="AD3663" s="1">
        <v>0</v>
      </c>
      <c r="AE3663" s="1">
        <v>114</v>
      </c>
      <c r="AF3663" s="1">
        <v>1</v>
      </c>
      <c r="AG3663" s="1" t="str">
        <f>TRIM(MID(SUBSTITUTE($H3663,",",REPT(" ",200)),(LEN($H3663)-LEN(SUBSTITUTE($H3663,",",""))-4)*200+1,200))</f>
        <v>Caloocan</v>
      </c>
      <c r="AH3663" s="1" t="str">
        <f>TRIM(MID(SUBSTITUTE($H3663,",",REPT(" ",200)),(LEN($H3663)-LEN(SUBSTITUTE($H3663,",",""))-3)*200+1,200))</f>
        <v>Capital District</v>
      </c>
      <c r="AI3663" s="1" t="str">
        <f>TRIM(MID(SUBSTITUTE($H3663,",",REPT(" ",200)),(LEN($H3663)-LEN(SUBSTITUTE($H3663,",",""))-2)*200+1,200))</f>
        <v>Metro Manila</v>
      </c>
      <c r="AJ3663" s="1" t="str">
        <f>TRIM(MID(SUBSTITUTE($H3663,",",REPT(" ",200)),(LEN($H3663)-LEN(SUBSTITUTE($H3663,",",""))-0)*200+1,200))</f>
        <v>Philippines</v>
      </c>
      <c r="AL3663" s="2">
        <v>0</v>
      </c>
      <c r="AM3663" s="1"/>
    </row>
    <row r="3664" spans="1:39" ht="12.75" customHeight="1">
      <c r="A3664" s="1"/>
      <c r="B3664" s="1" t="s">
        <v>9580</v>
      </c>
      <c r="C3664" s="1" t="s">
        <v>13383</v>
      </c>
      <c r="D3664" s="3" t="str">
        <f ca="1">IFERROR(__xludf.DUMMYFUNCTION("PROPER(REGEXEXTRACT(B3621, ""(?:https?:\/\/)?(?:www\.)?([a-zA-Z0-9-]+)\.""))"),"Skyscanner")</f>
        <v>Skyscanner</v>
      </c>
      <c r="E3664" s="1" t="s">
        <v>2181</v>
      </c>
      <c r="F3664" s="1">
        <v>14.63547</v>
      </c>
      <c r="G3664" s="1">
        <v>120.97517000000001</v>
      </c>
      <c r="H3664" s="1" t="s">
        <v>9579</v>
      </c>
      <c r="I3664" s="1" t="s">
        <v>50</v>
      </c>
      <c r="J3664" s="1">
        <f>IF(K3664="URBAN",1,IF(K3664="SUBURBAN",2,IF(K3664="RURAL",3,"")))</f>
        <v>1</v>
      </c>
      <c r="K3664" s="1" t="s">
        <v>42</v>
      </c>
      <c r="L3664" s="18">
        <v>46082</v>
      </c>
      <c r="M3664" s="49">
        <v>0.58333333333333337</v>
      </c>
      <c r="N3664" s="18">
        <v>46083</v>
      </c>
      <c r="O3664" s="56">
        <v>0.5</v>
      </c>
      <c r="P3664" s="31" t="str">
        <f>TEXT($L3664, "dddd")</f>
        <v>Sunday</v>
      </c>
      <c r="Q3664" s="39" t="s">
        <v>207</v>
      </c>
      <c r="R3664" s="39">
        <v>3495</v>
      </c>
      <c r="S3664" s="1" t="str">
        <f>IF(OR(MONTH(L3664)=12, MONTH(L3664)&lt;=5), "Dry Season", "Wet Season")</f>
        <v>Dry Season</v>
      </c>
      <c r="T3664" s="1">
        <v>1</v>
      </c>
      <c r="U3664" s="1">
        <v>0</v>
      </c>
      <c r="V3664" s="1">
        <v>0</v>
      </c>
      <c r="W3664" s="2">
        <f>IF(ISNUMBER(SEARCH("N/A", X3664)), 0, 1)</f>
        <v>0</v>
      </c>
      <c r="X3664" s="1" t="s">
        <v>44</v>
      </c>
      <c r="Y3664" s="1"/>
      <c r="Z3664" s="1"/>
      <c r="AA3664" s="11" cm="1">
        <f t="array" ref="AA3664">IF(ISBLANK(Y3664), 0, VINCentyInvDistance(F3664,G3664,Y3664,Z3664))</f>
        <v>0</v>
      </c>
      <c r="AB3664" s="1">
        <v>0</v>
      </c>
      <c r="AC3664" s="1">
        <v>6.2</v>
      </c>
      <c r="AD3664" s="1">
        <v>3.9</v>
      </c>
      <c r="AE3664" s="1">
        <v>58</v>
      </c>
      <c r="AF3664" s="1">
        <v>1</v>
      </c>
      <c r="AG3664" s="1" t="s">
        <v>68</v>
      </c>
      <c r="AH3664" s="1" t="str">
        <f>TRIM(MID(SUBSTITUTE($H3664,",",REPT(" ",200)),(LEN($H3664)-LEN(SUBSTITUTE($H3664,",",""))-3)*200+1,200))</f>
        <v>Capital District</v>
      </c>
      <c r="AI3664" s="1" t="s">
        <v>54</v>
      </c>
      <c r="AJ3664" s="1" t="s">
        <v>55</v>
      </c>
      <c r="AK3664" t="s">
        <v>9583</v>
      </c>
      <c r="AL3664" s="1">
        <v>1</v>
      </c>
      <c r="AM3664" s="1" t="s">
        <v>9584</v>
      </c>
    </row>
    <row r="3665" spans="1:39" ht="12.75" customHeight="1">
      <c r="A3665" s="1"/>
      <c r="B3665" s="1" t="s">
        <v>13310</v>
      </c>
      <c r="C3665" s="1" t="s">
        <v>13384</v>
      </c>
      <c r="D3665" s="3" t="str">
        <f ca="1">IFERROR(__xludf.DUMMYFUNCTION("PROPER(REGEXEXTRACT(B3622, ""(?:https?:\/\/)?(?:www\.)?([a-zA-Z0-9-]+)\.""))"),"Skyscanner")</f>
        <v>Skyscanner</v>
      </c>
      <c r="E3665" s="1" t="s">
        <v>13256</v>
      </c>
      <c r="F3665" s="1">
        <v>14.612657</v>
      </c>
      <c r="G3665" s="1">
        <v>120.9903</v>
      </c>
      <c r="H3665" s="1" t="s">
        <v>13309</v>
      </c>
      <c r="I3665" s="1" t="s">
        <v>50</v>
      </c>
      <c r="J3665" s="1">
        <f>IF(K3665="URBAN",1,IF(K3665="SUBURBAN",2,IF(K3665="RURAL",3,"")))</f>
        <v>1</v>
      </c>
      <c r="K3665" s="1" t="s">
        <v>42</v>
      </c>
      <c r="L3665" s="18">
        <v>46082</v>
      </c>
      <c r="M3665" s="49">
        <v>0.58333333333333337</v>
      </c>
      <c r="N3665" s="18">
        <v>46083</v>
      </c>
      <c r="O3665" s="56">
        <v>0.5</v>
      </c>
      <c r="P3665" s="31" t="str">
        <f>TEXT($L3665, "dddd")</f>
        <v>Sunday</v>
      </c>
      <c r="Q3665" s="39" t="s">
        <v>111</v>
      </c>
      <c r="R3665" s="39">
        <v>1998</v>
      </c>
      <c r="S3665" s="1" t="str">
        <f>IF(OR(MONTH(L3665)=12, MONTH(L3665)&lt;=5), "Dry Season", "Wet Season")</f>
        <v>Dry Season</v>
      </c>
      <c r="T3665" s="1">
        <v>1</v>
      </c>
      <c r="U3665" s="1">
        <v>0</v>
      </c>
      <c r="V3665" s="1">
        <v>0</v>
      </c>
      <c r="W3665" s="2">
        <f>IF(ISNUMBER(SEARCH("N/A", X3665)), 0, 1)</f>
        <v>0</v>
      </c>
      <c r="X3665" s="1" t="s">
        <v>44</v>
      </c>
      <c r="Y3665" s="1"/>
      <c r="Z3665" s="1"/>
      <c r="AA3665" s="11" cm="1">
        <f t="array" ref="AA3665">IF(ISBLANK(Y3665), 0, VINCentyInvDistance(F3665,G3665,Y3665,Z3665))</f>
        <v>0</v>
      </c>
      <c r="AB3665" s="1">
        <v>0</v>
      </c>
      <c r="AC3665" s="1">
        <v>7</v>
      </c>
      <c r="AD3665" s="1">
        <v>4.2</v>
      </c>
      <c r="AE3665" s="1">
        <v>131</v>
      </c>
      <c r="AF3665" s="1">
        <v>1</v>
      </c>
      <c r="AG3665" s="1" t="s">
        <v>68</v>
      </c>
      <c r="AH3665" s="1" t="str">
        <f>TRIM(MID(SUBSTITUTE($H3665,",",REPT(" ",200)),(LEN($H3665)-LEN(SUBSTITUTE($H3665,",",""))-3)*200+1,200))</f>
        <v>Capital District</v>
      </c>
      <c r="AI3665" s="1" t="s">
        <v>54</v>
      </c>
      <c r="AJ3665" s="1" t="s">
        <v>55</v>
      </c>
      <c r="AK3665" t="s">
        <v>16659</v>
      </c>
      <c r="AL3665" s="1">
        <v>3</v>
      </c>
      <c r="AM3665" s="1" t="s">
        <v>13313</v>
      </c>
    </row>
    <row r="3666" spans="1:39" ht="12.75" customHeight="1">
      <c r="A3666" s="1"/>
      <c r="B3666" s="1" t="s">
        <v>13258</v>
      </c>
      <c r="C3666" s="1" t="s">
        <v>13385</v>
      </c>
      <c r="D3666" s="3" t="str">
        <f ca="1">IFERROR(__xludf.DUMMYFUNCTION("PROPER(REGEXEXTRACT(B3623, ""(?:https?:\/\/)?(?:www\.)?([a-zA-Z0-9-]+)\.""))"),"Skyscanner")</f>
        <v>Skyscanner</v>
      </c>
      <c r="E3666" s="1" t="s">
        <v>13275</v>
      </c>
      <c r="F3666" s="1">
        <v>14.636388200000001</v>
      </c>
      <c r="G3666" s="1">
        <v>121.0359766</v>
      </c>
      <c r="H3666" s="1" t="s">
        <v>13276</v>
      </c>
      <c r="I3666" s="1" t="s">
        <v>50</v>
      </c>
      <c r="J3666" s="1">
        <f>IF(K3666="URBAN",1,IF(K3666="SUBURBAN",2,IF(K3666="RURAL",3,"")))</f>
        <v>1</v>
      </c>
      <c r="K3666" s="1" t="s">
        <v>42</v>
      </c>
      <c r="L3666" s="18">
        <v>46082</v>
      </c>
      <c r="M3666" s="49">
        <v>0.58333333333333337</v>
      </c>
      <c r="N3666" s="18">
        <v>46083</v>
      </c>
      <c r="O3666" s="56">
        <v>0.5</v>
      </c>
      <c r="P3666" s="31" t="str">
        <f>TEXT($L3666, "dddd")</f>
        <v>Sunday</v>
      </c>
      <c r="Q3666" s="39" t="s">
        <v>207</v>
      </c>
      <c r="R3666" s="39">
        <v>2476</v>
      </c>
      <c r="S3666" s="1" t="str">
        <f>IF(OR(MONTH(L3666)=12, MONTH(L3666)&lt;=5), "Dry Season", "Wet Season")</f>
        <v>Dry Season</v>
      </c>
      <c r="T3666" s="1">
        <v>1</v>
      </c>
      <c r="U3666" s="1">
        <v>0</v>
      </c>
      <c r="V3666" s="1">
        <v>0</v>
      </c>
      <c r="W3666" s="2">
        <f>IF(ISNUMBER(SEARCH("N/A", X3666)), 0, 1)</f>
        <v>1</v>
      </c>
      <c r="X3666" s="1" t="s">
        <v>1174</v>
      </c>
      <c r="Y3666" s="1">
        <v>14.589843999999999</v>
      </c>
      <c r="Z3666" s="1">
        <v>121.060554</v>
      </c>
      <c r="AA3666" s="11" cm="1">
        <f t="array" ref="AA3666">IF(ISBLANK(Y3666), 0, VINCentyInvDistance(F3666,G3666,Y3666,Z3666))</f>
        <v>5790.7869836285599</v>
      </c>
      <c r="AB3666" s="1">
        <v>0</v>
      </c>
      <c r="AC3666" s="1">
        <v>8.4</v>
      </c>
      <c r="AD3666" s="1">
        <v>4.5999999999999996</v>
      </c>
      <c r="AE3666" s="1">
        <v>1147</v>
      </c>
      <c r="AF3666" s="1">
        <v>1</v>
      </c>
      <c r="AG3666" s="1" t="s">
        <v>1180</v>
      </c>
      <c r="AH3666" s="1" t="s">
        <v>562</v>
      </c>
      <c r="AI3666" s="1" t="str">
        <f>TRIM(MID(SUBSTITUTE($H3666,",",REPT(" ",200)),(LEN($H3666)-LEN(SUBSTITUTE($H3666,",",""))-2)*200+1,200))</f>
        <v>Metro Manila</v>
      </c>
      <c r="AJ3666" s="1" t="s">
        <v>55</v>
      </c>
      <c r="AK3666" t="s">
        <v>17569</v>
      </c>
      <c r="AL3666" s="2">
        <v>0</v>
      </c>
      <c r="AM3666" s="1"/>
    </row>
    <row r="3667" spans="1:39" ht="12.75" customHeight="1">
      <c r="A3667" s="1"/>
      <c r="B3667" s="1" t="s">
        <v>13277</v>
      </c>
      <c r="C3667" s="1" t="s">
        <v>13386</v>
      </c>
      <c r="D3667" s="3" t="str">
        <f ca="1">IFERROR(__xludf.DUMMYFUNCTION("PROPER(REGEXEXTRACT(B3624, ""(?:https?:\/\/)?(?:www\.)?([a-zA-Z0-9-]+)\.""))"),"Skyscanner")</f>
        <v>Skyscanner</v>
      </c>
      <c r="E3667" s="1" t="s">
        <v>13387</v>
      </c>
      <c r="F3667" s="1">
        <v>14.6364023</v>
      </c>
      <c r="G3667" s="1">
        <v>121.0359346</v>
      </c>
      <c r="H3667" s="1" t="s">
        <v>13276</v>
      </c>
      <c r="I3667" s="1" t="s">
        <v>50</v>
      </c>
      <c r="J3667" s="1">
        <f>IF(K3667="URBAN",1,IF(K3667="SUBURBAN",2,IF(K3667="RURAL",3,"")))</f>
        <v>1</v>
      </c>
      <c r="K3667" s="1" t="s">
        <v>42</v>
      </c>
      <c r="L3667" s="18">
        <v>46082</v>
      </c>
      <c r="M3667" s="49">
        <v>0.58333333333333337</v>
      </c>
      <c r="N3667" s="18">
        <v>46083</v>
      </c>
      <c r="O3667" s="56">
        <v>0.5</v>
      </c>
      <c r="P3667" s="31" t="str">
        <f>TEXT($L3667, "dddd")</f>
        <v>Sunday</v>
      </c>
      <c r="Q3667" s="39" t="s">
        <v>207</v>
      </c>
      <c r="R3667" s="39">
        <v>2174</v>
      </c>
      <c r="S3667" s="1" t="str">
        <f>IF(OR(MONTH(L3667)=12, MONTH(L3667)&lt;=5), "Dry Season", "Wet Season")</f>
        <v>Dry Season</v>
      </c>
      <c r="T3667" s="1">
        <v>2</v>
      </c>
      <c r="U3667" s="1">
        <v>0</v>
      </c>
      <c r="V3667" s="1">
        <v>0</v>
      </c>
      <c r="W3667" s="2">
        <f>IF(ISNUMBER(SEARCH("N/A", X3667)), 0, 1)</f>
        <v>1</v>
      </c>
      <c r="X3667" s="1" t="s">
        <v>1174</v>
      </c>
      <c r="Y3667" s="1">
        <v>14.589843999999999</v>
      </c>
      <c r="Z3667" s="1">
        <v>121.060554</v>
      </c>
      <c r="AA3667" s="11" cm="1">
        <f t="array" ref="AA3667">IF(ISBLANK(Y3667), 0, VINCentyInvDistance(F3667,G3667,Y3667,Z3667))</f>
        <v>5794.2445722801194</v>
      </c>
      <c r="AB3667" s="1">
        <v>0</v>
      </c>
      <c r="AC3667" s="1">
        <v>9</v>
      </c>
      <c r="AD3667" s="1">
        <v>4.3</v>
      </c>
      <c r="AE3667" s="1">
        <v>208</v>
      </c>
      <c r="AF3667" s="1">
        <v>1</v>
      </c>
      <c r="AG3667" s="1" t="s">
        <v>1180</v>
      </c>
      <c r="AH3667" s="1" t="s">
        <v>562</v>
      </c>
      <c r="AI3667" s="1" t="str">
        <f>TRIM(MID(SUBSTITUTE($H3667,",",REPT(" ",200)),(LEN($H3667)-LEN(SUBSTITUTE($H3667,",",""))-2)*200+1,200))</f>
        <v>Metro Manila</v>
      </c>
      <c r="AJ3667" s="1" t="s">
        <v>55</v>
      </c>
      <c r="AK3667" t="s">
        <v>13025</v>
      </c>
      <c r="AL3667" s="2">
        <v>0</v>
      </c>
      <c r="AM3667" s="1"/>
    </row>
    <row r="3668" spans="1:39" ht="12.75" customHeight="1">
      <c r="A3668" s="1"/>
      <c r="B3668" s="1" t="s">
        <v>13388</v>
      </c>
      <c r="C3668" s="1" t="s">
        <v>13389</v>
      </c>
      <c r="D3668" s="3" t="str">
        <f ca="1">IFERROR(__xludf.DUMMYFUNCTION("PROPER(REGEXEXTRACT(B3625, ""(?:https?:\/\/)?(?:www\.)?([a-zA-Z0-9-]+)\.""))"),"Google")</f>
        <v>Google</v>
      </c>
      <c r="E3668" s="1" t="s">
        <v>13390</v>
      </c>
      <c r="F3668" s="1">
        <v>14.631751</v>
      </c>
      <c r="G3668" s="1">
        <v>121.03534999999999</v>
      </c>
      <c r="H3668" s="1" t="s">
        <v>13391</v>
      </c>
      <c r="I3668" s="1" t="s">
        <v>50</v>
      </c>
      <c r="J3668" s="1">
        <f>IF(K3668="URBAN",1,IF(K3668="SUBURBAN",2,IF(K3668="RURAL",3,"")))</f>
        <v>1</v>
      </c>
      <c r="K3668" s="1" t="s">
        <v>42</v>
      </c>
      <c r="L3668" s="18">
        <v>46082</v>
      </c>
      <c r="M3668" s="49">
        <v>0.625</v>
      </c>
      <c r="N3668" s="18">
        <v>46083</v>
      </c>
      <c r="O3668" s="56">
        <v>0.5</v>
      </c>
      <c r="P3668" s="31" t="str">
        <f>TEXT($L3668, "dddd")</f>
        <v>Sunday</v>
      </c>
      <c r="Q3668" s="39" t="s">
        <v>531</v>
      </c>
      <c r="R3668" s="39">
        <v>3800</v>
      </c>
      <c r="S3668" s="1" t="str">
        <f>IF(OR(MONTH(L3668)=12, MONTH(L3668)&lt;=5), "Dry Season", "Wet Season")</f>
        <v>Dry Season</v>
      </c>
      <c r="T3668" s="1">
        <v>1</v>
      </c>
      <c r="U3668" s="1">
        <v>0</v>
      </c>
      <c r="V3668" s="1">
        <v>0</v>
      </c>
      <c r="W3668" s="2">
        <f>IF(ISNUMBER(SEARCH("N/A", X3668)), 0, 1)</f>
        <v>1</v>
      </c>
      <c r="X3668" s="1" t="s">
        <v>1174</v>
      </c>
      <c r="Y3668" s="1">
        <v>14.589843999999999</v>
      </c>
      <c r="Z3668" s="1">
        <v>121.060554</v>
      </c>
      <c r="AA3668" s="11" cm="1">
        <f t="array" ref="AA3668">IF(ISBLANK(Y3668), 0, VINCentyInvDistance(F3668,G3668,Y3668,Z3668))</f>
        <v>5373.4603254295507</v>
      </c>
      <c r="AB3668" s="1">
        <v>0</v>
      </c>
      <c r="AC3668" s="1">
        <v>0</v>
      </c>
      <c r="AD3668" s="1">
        <v>0</v>
      </c>
      <c r="AE3668" s="1">
        <v>57</v>
      </c>
      <c r="AF3668" s="1">
        <v>1</v>
      </c>
      <c r="AG3668" s="1" t="s">
        <v>1180</v>
      </c>
      <c r="AH3668" s="1" t="s">
        <v>562</v>
      </c>
      <c r="AI3668" s="1" t="str">
        <f>TRIM(MID(SUBSTITUTE($H3668,",",REPT(" ",200)),(LEN($H3668)-LEN(SUBSTITUTE($H3668,",",""))-2)*200+1,200))</f>
        <v>Metro Manila</v>
      </c>
      <c r="AJ3668" s="1" t="s">
        <v>55</v>
      </c>
      <c r="AL3668" s="2">
        <v>0</v>
      </c>
      <c r="AM3668" s="1"/>
    </row>
    <row r="3669" spans="1:39" ht="12.75" customHeight="1">
      <c r="A3669" s="1"/>
      <c r="B3669" s="1" t="s">
        <v>13392</v>
      </c>
      <c r="C3669" s="1" t="s">
        <v>13393</v>
      </c>
      <c r="D3669" s="3" t="str">
        <f ca="1">IFERROR(__xludf.DUMMYFUNCTION("PROPER(REGEXEXTRACT(B3626, ""(?:https?:\/\/)?(?:www\.)?([a-zA-Z0-9-]+)\.""))"),"Skyscanner")</f>
        <v>Skyscanner</v>
      </c>
      <c r="E3669" s="1" t="s">
        <v>13394</v>
      </c>
      <c r="F3669" s="1">
        <v>14.629042699999999</v>
      </c>
      <c r="G3669" s="1">
        <v>121.0480232</v>
      </c>
      <c r="H3669" s="1" t="s">
        <v>13395</v>
      </c>
      <c r="I3669" s="1" t="s">
        <v>50</v>
      </c>
      <c r="J3669" s="1">
        <f>IF(K3669="URBAN",1,IF(K3669="SUBURBAN",2,IF(K3669="RURAL",3,"")))</f>
        <v>1</v>
      </c>
      <c r="K3669" s="1" t="s">
        <v>42</v>
      </c>
      <c r="L3669" s="18">
        <v>46082</v>
      </c>
      <c r="M3669" s="49">
        <v>0.625</v>
      </c>
      <c r="N3669" s="18">
        <v>46083</v>
      </c>
      <c r="O3669" s="56">
        <v>0.5</v>
      </c>
      <c r="P3669" s="31" t="str">
        <f>TEXT($L3669, "dddd")</f>
        <v>Sunday</v>
      </c>
      <c r="Q3669" s="39" t="s">
        <v>111</v>
      </c>
      <c r="R3669" s="39">
        <v>7728</v>
      </c>
      <c r="S3669" s="1" t="str">
        <f>IF(OR(MONTH(L3669)=12, MONTH(L3669)&lt;=5), "Dry Season", "Wet Season")</f>
        <v>Dry Season</v>
      </c>
      <c r="T3669" s="1">
        <v>1</v>
      </c>
      <c r="U3669" s="1">
        <v>0</v>
      </c>
      <c r="V3669" s="1">
        <v>0</v>
      </c>
      <c r="W3669" s="2">
        <f>IF(ISNUMBER(SEARCH("N/A", X3669)), 0, 1)</f>
        <v>1</v>
      </c>
      <c r="X3669" s="1" t="s">
        <v>1174</v>
      </c>
      <c r="Y3669" s="1">
        <v>14.589843999999999</v>
      </c>
      <c r="Z3669" s="1">
        <v>121.060554</v>
      </c>
      <c r="AA3669" s="11" cm="1">
        <f t="array" ref="AA3669">IF(ISBLANK(Y3669), 0, VINCentyInvDistance(F3669,G3669,Y3669,Z3669))</f>
        <v>4542.4180686987129</v>
      </c>
      <c r="AB3669" s="1">
        <v>0</v>
      </c>
      <c r="AC3669" s="1">
        <v>9.1999999999999993</v>
      </c>
      <c r="AD3669" s="1">
        <v>4.2</v>
      </c>
      <c r="AE3669" s="1">
        <v>38</v>
      </c>
      <c r="AF3669" s="1">
        <v>1</v>
      </c>
      <c r="AG3669" s="1" t="s">
        <v>1180</v>
      </c>
      <c r="AH3669" s="1" t="s">
        <v>562</v>
      </c>
      <c r="AI3669" s="1" t="str">
        <f>TRIM(MID(SUBSTITUTE($H3669,",",REPT(" ",200)),(LEN($H3669)-LEN(SUBSTITUTE($H3669,",",""))-2)*200+1,200))</f>
        <v>Metro Manila</v>
      </c>
      <c r="AJ3669" s="1" t="s">
        <v>55</v>
      </c>
      <c r="AK3669" t="s">
        <v>17578</v>
      </c>
      <c r="AL3669" s="2">
        <v>0</v>
      </c>
      <c r="AM3669" s="1"/>
    </row>
    <row r="3670" spans="1:39" ht="12.75" customHeight="1">
      <c r="A3670" s="1"/>
      <c r="B3670" s="1" t="s">
        <v>13396</v>
      </c>
      <c r="C3670" s="1" t="s">
        <v>13397</v>
      </c>
      <c r="D3670" s="3" t="str">
        <f ca="1">IFERROR(__xludf.DUMMYFUNCTION("PROPER(REGEXEXTRACT(B3627, ""(?:https?:\/\/)?(?:www\.)?([a-zA-Z0-9-]+)\.""))"),"Google")</f>
        <v>Google</v>
      </c>
      <c r="E3670" s="1" t="s">
        <v>2221</v>
      </c>
      <c r="F3670" s="1">
        <v>14.722034000000001</v>
      </c>
      <c r="G3670" s="1">
        <v>121.037222</v>
      </c>
      <c r="H3670" s="1" t="s">
        <v>13398</v>
      </c>
      <c r="I3670" s="1" t="s">
        <v>50</v>
      </c>
      <c r="J3670" s="1">
        <f>IF(K3670="URBAN",1,IF(K3670="SUBURBAN",2,IF(K3670="RURAL",3,"")))</f>
        <v>1</v>
      </c>
      <c r="K3670" s="1" t="s">
        <v>42</v>
      </c>
      <c r="L3670" s="18">
        <v>46082</v>
      </c>
      <c r="M3670" s="49">
        <v>0.625</v>
      </c>
      <c r="N3670" s="18">
        <v>46083</v>
      </c>
      <c r="O3670" s="56">
        <v>0.5</v>
      </c>
      <c r="P3670" s="31" t="str">
        <f>TEXT($L3670, "dddd")</f>
        <v>Sunday</v>
      </c>
      <c r="Q3670" s="39" t="s">
        <v>111</v>
      </c>
      <c r="R3670" s="39">
        <v>1084</v>
      </c>
      <c r="S3670" s="1" t="str">
        <f>IF(OR(MONTH(L3670)=12, MONTH(L3670)&lt;=5), "Dry Season", "Wet Season")</f>
        <v>Dry Season</v>
      </c>
      <c r="T3670" s="1">
        <v>1</v>
      </c>
      <c r="U3670" s="1">
        <v>0</v>
      </c>
      <c r="V3670" s="1">
        <v>0</v>
      </c>
      <c r="W3670" s="2">
        <f>IF(ISNUMBER(SEARCH("N/A", X3670)), 0, 1)</f>
        <v>1</v>
      </c>
      <c r="X3670" s="1" t="s">
        <v>1174</v>
      </c>
      <c r="Y3670" s="1">
        <v>14.589843999999999</v>
      </c>
      <c r="Z3670" s="1">
        <v>121.060554</v>
      </c>
      <c r="AA3670" s="11" cm="1">
        <f t="array" ref="AA3670">IF(ISBLANK(Y3670), 0, VINCentyInvDistance(F3670,G3670,Y3670,Z3670))</f>
        <v>14840.586432319016</v>
      </c>
      <c r="AB3670" s="1">
        <v>0</v>
      </c>
      <c r="AC3670" s="1">
        <v>0</v>
      </c>
      <c r="AD3670" s="1">
        <v>0</v>
      </c>
      <c r="AE3670" s="1">
        <v>197</v>
      </c>
      <c r="AF3670" s="1">
        <v>1</v>
      </c>
      <c r="AG3670" s="1" t="s">
        <v>1180</v>
      </c>
      <c r="AH3670" s="1" t="s">
        <v>562</v>
      </c>
      <c r="AI3670" s="1" t="str">
        <f>TRIM(MID(SUBSTITUTE($H3670,",",REPT(" ",200)),(LEN($H3670)-LEN(SUBSTITUTE($H3670,",",""))-2)*200+1,200))</f>
        <v>Metro Manila</v>
      </c>
      <c r="AJ3670" s="1" t="s">
        <v>55</v>
      </c>
      <c r="AL3670" s="2">
        <v>0</v>
      </c>
      <c r="AM3670" s="1"/>
    </row>
    <row r="3671" spans="1:39" ht="12.75" customHeight="1">
      <c r="A3671" s="1"/>
      <c r="B3671" s="1" t="s">
        <v>13399</v>
      </c>
      <c r="C3671" s="1" t="s">
        <v>13400</v>
      </c>
      <c r="D3671" s="3" t="str">
        <f ca="1">IFERROR(__xludf.DUMMYFUNCTION("PROPER(REGEXEXTRACT(B3628, ""(?:https?:\/\/)?(?:www\.)?([a-zA-Z0-9-]+)\.""))"),"Skyscanner")</f>
        <v>Skyscanner</v>
      </c>
      <c r="E3671" s="1" t="s">
        <v>2185</v>
      </c>
      <c r="F3671" s="1">
        <v>14.60622</v>
      </c>
      <c r="G3671" s="1">
        <v>120.97108</v>
      </c>
      <c r="H3671" s="1" t="s">
        <v>13401</v>
      </c>
      <c r="I3671" s="1" t="s">
        <v>50</v>
      </c>
      <c r="J3671" s="1">
        <f>IF(K3671="URBAN",1,IF(K3671="SUBURBAN",2,IF(K3671="RURAL",3,"")))</f>
        <v>1</v>
      </c>
      <c r="K3671" s="1" t="s">
        <v>42</v>
      </c>
      <c r="L3671" s="18">
        <v>46082</v>
      </c>
      <c r="M3671" s="49">
        <v>0.58333333333333337</v>
      </c>
      <c r="N3671" s="18">
        <v>46083</v>
      </c>
      <c r="O3671" s="56">
        <v>0.58333333333333337</v>
      </c>
      <c r="P3671" s="31" t="str">
        <f>TEXT($L3671, "dddd")</f>
        <v>Sunday</v>
      </c>
      <c r="Q3671" s="39" t="s">
        <v>207</v>
      </c>
      <c r="R3671" s="39">
        <v>927</v>
      </c>
      <c r="S3671" s="1" t="str">
        <f>IF(OR(MONTH(L3671)=12, MONTH(L3671)&lt;=5), "Dry Season", "Wet Season")</f>
        <v>Dry Season</v>
      </c>
      <c r="T3671" s="1">
        <v>1</v>
      </c>
      <c r="U3671" s="1">
        <v>0</v>
      </c>
      <c r="V3671" s="1">
        <v>0</v>
      </c>
      <c r="W3671" s="2">
        <f>IF(ISNUMBER(SEARCH("N/A", X3671)), 0, 1)</f>
        <v>0</v>
      </c>
      <c r="X3671" s="1" t="s">
        <v>44</v>
      </c>
      <c r="Y3671" s="1"/>
      <c r="Z3671" s="1"/>
      <c r="AA3671" s="11" cm="1">
        <f t="array" ref="AA3671">IF(ISBLANK(Y3671), 0, VINCentyInvDistance(F3671,G3671,Y3671,Z3671))</f>
        <v>0</v>
      </c>
      <c r="AB3671" s="1">
        <v>0</v>
      </c>
      <c r="AC3671" s="1">
        <v>7</v>
      </c>
      <c r="AD3671" s="1">
        <v>4.4000000000000004</v>
      </c>
      <c r="AE3671" s="1">
        <v>88</v>
      </c>
      <c r="AF3671" s="1">
        <v>1</v>
      </c>
      <c r="AG3671" s="1" t="s">
        <v>68</v>
      </c>
      <c r="AH3671" s="1" t="str">
        <f>TRIM(MID(SUBSTITUTE($H3671,",",REPT(" ",200)),(LEN($H3671)-LEN(SUBSTITUTE($H3671,",",""))-3)*200+1,200))</f>
        <v>Capital District</v>
      </c>
      <c r="AI3671" s="1" t="s">
        <v>54</v>
      </c>
      <c r="AJ3671" s="1" t="s">
        <v>55</v>
      </c>
      <c r="AK3671" t="s">
        <v>2222</v>
      </c>
      <c r="AL3671" s="1">
        <v>2</v>
      </c>
      <c r="AM3671" s="1" t="s">
        <v>13402</v>
      </c>
    </row>
    <row r="3672" spans="1:39" ht="12.75" customHeight="1">
      <c r="A3672" s="1"/>
      <c r="B3672" s="1" t="s">
        <v>2188</v>
      </c>
      <c r="C3672" s="1" t="s">
        <v>13403</v>
      </c>
      <c r="D3672" s="3" t="str">
        <f ca="1">IFERROR(__xludf.DUMMYFUNCTION("PROPER(REGEXEXTRACT(B3629, ""(?:https?:\/\/)?(?:www\.)?([a-zA-Z0-9-]+)\.""))"),"Skyscanner")</f>
        <v>Skyscanner</v>
      </c>
      <c r="E3672" s="1" t="s">
        <v>13404</v>
      </c>
      <c r="F3672" s="1">
        <v>14.782901499999999</v>
      </c>
      <c r="G3672" s="1">
        <v>120.9652967</v>
      </c>
      <c r="H3672" s="1" t="s">
        <v>13405</v>
      </c>
      <c r="I3672" s="1" t="s">
        <v>50</v>
      </c>
      <c r="J3672" s="1">
        <f>IF(K3672="URBAN",1,IF(K3672="SUBURBAN",2,IF(K3672="RURAL",3,"")))</f>
        <v>1</v>
      </c>
      <c r="K3672" s="1" t="s">
        <v>42</v>
      </c>
      <c r="L3672" s="18">
        <v>46082</v>
      </c>
      <c r="M3672" s="49">
        <v>0.58333333333333337</v>
      </c>
      <c r="N3672" s="18">
        <v>46083</v>
      </c>
      <c r="O3672" s="56">
        <v>0.5</v>
      </c>
      <c r="P3672" s="31" t="str">
        <f>TEXT($L3672, "dddd")</f>
        <v>Sunday</v>
      </c>
      <c r="Q3672" s="39" t="s">
        <v>111</v>
      </c>
      <c r="R3672" s="39">
        <v>13661</v>
      </c>
      <c r="S3672" s="1" t="str">
        <f>IF(OR(MONTH(L3672)=12, MONTH(L3672)&lt;=5), "Dry Season", "Wet Season")</f>
        <v>Dry Season</v>
      </c>
      <c r="T3672" s="1">
        <v>1</v>
      </c>
      <c r="U3672" s="1">
        <v>0</v>
      </c>
      <c r="V3672" s="1">
        <v>0</v>
      </c>
      <c r="W3672" s="2">
        <f>IF(ISNUMBER(SEARCH("N/A", X3672)), 0, 1)</f>
        <v>1</v>
      </c>
      <c r="X3672" s="1" t="s">
        <v>1174</v>
      </c>
      <c r="Y3672" s="1">
        <v>14.589843999999999</v>
      </c>
      <c r="Z3672" s="1">
        <v>121.060554</v>
      </c>
      <c r="AA3672" s="11" cm="1">
        <f t="array" ref="AA3672">IF(ISBLANK(Y3672), 0, VINCentyInvDistance(F3672,G3672,Y3672,Z3672))</f>
        <v>23697.12541471771</v>
      </c>
      <c r="AB3672" s="1">
        <v>0</v>
      </c>
      <c r="AC3672" s="1">
        <v>0</v>
      </c>
      <c r="AD3672" s="1">
        <v>0</v>
      </c>
      <c r="AE3672" s="1">
        <v>63</v>
      </c>
      <c r="AF3672" s="1">
        <v>1</v>
      </c>
      <c r="AG3672" s="1" t="s">
        <v>1180</v>
      </c>
      <c r="AH3672" s="1" t="s">
        <v>562</v>
      </c>
      <c r="AI3672" s="1" t="str">
        <f>TRIM(MID(SUBSTITUTE($H3672,",",REPT(" ",200)),(LEN($H3672)-LEN(SUBSTITUTE($H3672,",",""))-2)*200+1,200))</f>
        <v>Central Luzon</v>
      </c>
      <c r="AJ3672" s="1" t="s">
        <v>55</v>
      </c>
      <c r="AK3672" t="s">
        <v>2187</v>
      </c>
      <c r="AL3672" s="2">
        <v>0</v>
      </c>
      <c r="AM3672" s="1"/>
    </row>
    <row r="3673" spans="1:39" ht="12.75" customHeight="1">
      <c r="A3673" s="1"/>
      <c r="B3673" s="1" t="s">
        <v>2219</v>
      </c>
      <c r="C3673" s="1" t="s">
        <v>13412</v>
      </c>
      <c r="D3673" s="3" t="str">
        <f ca="1">IFERROR(__xludf.DUMMYFUNCTION("PROPER(REGEXEXTRACT(B3632, ""(?:https?:\/\/)?(?:www\.)?([a-zA-Z0-9-]+)\.""))"),"Skyscanner")</f>
        <v>Skyscanner</v>
      </c>
      <c r="E3673" s="1" t="s">
        <v>13413</v>
      </c>
      <c r="F3673" s="1">
        <v>14.7342551</v>
      </c>
      <c r="G3673" s="1">
        <v>121.0614073</v>
      </c>
      <c r="H3673" s="1" t="s">
        <v>2218</v>
      </c>
      <c r="I3673" s="1" t="s">
        <v>50</v>
      </c>
      <c r="J3673" s="1">
        <f>IF(K3673="URBAN",1,IF(K3673="SUBURBAN",2,IF(K3673="RURAL",3,"")))</f>
        <v>1</v>
      </c>
      <c r="K3673" s="1" t="s">
        <v>42</v>
      </c>
      <c r="L3673" s="18">
        <v>46082</v>
      </c>
      <c r="M3673" s="49">
        <v>0.58333333333333337</v>
      </c>
      <c r="N3673" s="18">
        <v>46083</v>
      </c>
      <c r="O3673" s="56">
        <v>0.5</v>
      </c>
      <c r="P3673" s="31" t="str">
        <f>TEXT($L3673, "dddd")</f>
        <v>Sunday</v>
      </c>
      <c r="Q3673" s="39" t="s">
        <v>1266</v>
      </c>
      <c r="R3673" s="39">
        <v>1764</v>
      </c>
      <c r="S3673" s="1" t="str">
        <f>IF(OR(MONTH(L3673)=12, MONTH(L3673)&lt;=5), "Dry Season", "Wet Season")</f>
        <v>Dry Season</v>
      </c>
      <c r="T3673" s="1">
        <v>2</v>
      </c>
      <c r="U3673" s="1">
        <v>0</v>
      </c>
      <c r="V3673" s="1">
        <v>0</v>
      </c>
      <c r="W3673" s="2">
        <f>IF(ISNUMBER(SEARCH("N/A", X3673)), 0, 1)</f>
        <v>1</v>
      </c>
      <c r="X3673" s="1" t="s">
        <v>1174</v>
      </c>
      <c r="Y3673" s="1">
        <v>14.589843999999999</v>
      </c>
      <c r="Z3673" s="1">
        <v>121.060554</v>
      </c>
      <c r="AA3673" s="11" cm="1">
        <f t="array" ref="AA3673">IF(ISBLANK(Y3673), 0, VINCentyInvDistance(F3673,G3673,Y3673,Z3673))</f>
        <v>15978.695811068599</v>
      </c>
      <c r="AB3673" s="1">
        <v>0</v>
      </c>
      <c r="AC3673" s="1">
        <v>7.4</v>
      </c>
      <c r="AD3673" s="1">
        <v>4.5</v>
      </c>
      <c r="AE3673" s="1">
        <v>47</v>
      </c>
      <c r="AF3673" s="1">
        <v>1</v>
      </c>
      <c r="AG3673" s="1" t="s">
        <v>1180</v>
      </c>
      <c r="AH3673" s="1" t="s">
        <v>562</v>
      </c>
      <c r="AI3673" s="1" t="str">
        <f>TRIM(MID(SUBSTITUTE($H3673,",",REPT(" ",200)),(LEN($H3673)-LEN(SUBSTITUTE($H3673,",",""))-2)*200+1,200))</f>
        <v>Metro Manila</v>
      </c>
      <c r="AJ3673" s="1" t="s">
        <v>55</v>
      </c>
      <c r="AK3673" t="s">
        <v>16662</v>
      </c>
      <c r="AL3673" s="2">
        <v>0</v>
      </c>
      <c r="AM3673" s="1"/>
    </row>
    <row r="3674" spans="1:39" ht="12.75" customHeight="1">
      <c r="A3674" s="1"/>
      <c r="B3674" s="1" t="s">
        <v>2423</v>
      </c>
      <c r="C3674" s="1" t="s">
        <v>13415</v>
      </c>
      <c r="D3674" s="3" t="str">
        <f ca="1">IFERROR(__xludf.DUMMYFUNCTION("PROPER(REGEXEXTRACT(B3634, ""(?:https?:\/\/)?(?:www\.)?([a-zA-Z0-9-]+)\.""))"),"Google")</f>
        <v>Google</v>
      </c>
      <c r="E3674" s="1" t="s">
        <v>2190</v>
      </c>
      <c r="F3674" s="1">
        <v>14.701369700000001</v>
      </c>
      <c r="G3674" s="1">
        <v>121.06775709999999</v>
      </c>
      <c r="H3674" s="1" t="s">
        <v>2191</v>
      </c>
      <c r="I3674" s="1" t="s">
        <v>50</v>
      </c>
      <c r="J3674" s="1">
        <f>IF(K3674="URBAN",1,IF(K3674="SUBURBAN",2,IF(K3674="RURAL",3,"")))</f>
        <v>1</v>
      </c>
      <c r="K3674" s="1" t="s">
        <v>42</v>
      </c>
      <c r="L3674" s="18">
        <v>46082</v>
      </c>
      <c r="M3674" s="49">
        <v>0.625</v>
      </c>
      <c r="N3674" s="18">
        <v>46083</v>
      </c>
      <c r="O3674" s="56">
        <v>0.5</v>
      </c>
      <c r="P3674" s="31" t="str">
        <f>TEXT($L3674, "dddd")</f>
        <v>Sunday</v>
      </c>
      <c r="Q3674" s="39" t="s">
        <v>111</v>
      </c>
      <c r="R3674" s="39">
        <v>4594</v>
      </c>
      <c r="S3674" s="1" t="str">
        <f>IF(OR(MONTH(L3674)=12, MONTH(L3674)&lt;=5), "Dry Season", "Wet Season")</f>
        <v>Dry Season</v>
      </c>
      <c r="T3674" s="1">
        <v>1</v>
      </c>
      <c r="U3674" s="1">
        <v>1</v>
      </c>
      <c r="V3674" s="1">
        <v>0</v>
      </c>
      <c r="W3674" s="2">
        <f>IF(ISNUMBER(SEARCH("N/A", X3674)), 0, 1)</f>
        <v>0</v>
      </c>
      <c r="X3674" s="1" t="s">
        <v>44</v>
      </c>
      <c r="Y3674" s="1"/>
      <c r="Z3674" s="1"/>
      <c r="AA3674" s="11" cm="1">
        <f t="array" ref="AA3674">IF(ISBLANK(Y3674), 0, VINCentyInvDistance(F3674,G3674,Y3674,Z3674))</f>
        <v>0</v>
      </c>
      <c r="AB3674" s="1">
        <v>0</v>
      </c>
      <c r="AC3674" s="1">
        <v>0</v>
      </c>
      <c r="AD3674" s="1">
        <v>0</v>
      </c>
      <c r="AE3674" s="1">
        <v>143</v>
      </c>
      <c r="AF3674" s="1">
        <v>1</v>
      </c>
      <c r="AG3674" s="1" t="str">
        <f>TRIM(MID(SUBSTITUTE($H3674,",",REPT(" ",200)),(LEN($H3674)-LEN(SUBSTITUTE($H3674,",",""))-4)*200+1,200))</f>
        <v>Quezon City</v>
      </c>
      <c r="AH3674" s="1" t="str">
        <f>TRIM(MID(SUBSTITUTE($H3674,",",REPT(" ",200)),(LEN($H3674)-LEN(SUBSTITUTE($H3674,",",""))-3)*200+1,200))</f>
        <v>Eastern Manila District</v>
      </c>
      <c r="AI3674" s="1" t="str">
        <f>TRIM(MID(SUBSTITUTE($H3674,",",REPT(" ",200)),(LEN($H3674)-LEN(SUBSTITUTE($H3674,",",""))-2)*200+1,200))</f>
        <v>Metro Manila</v>
      </c>
      <c r="AJ3674" s="1" t="str">
        <f>TRIM(MID(SUBSTITUTE($H3674,",",REPT(" ",200)),(LEN($H3674)-LEN(SUBSTITUTE($H3674,",",""))-0)*200+1,200))</f>
        <v>Philippines</v>
      </c>
      <c r="AL3674" s="2">
        <v>0</v>
      </c>
      <c r="AM3674" s="1"/>
    </row>
    <row r="3675" spans="1:39" ht="12.75" customHeight="1">
      <c r="A3675" s="1"/>
      <c r="B3675" s="1" t="s">
        <v>2192</v>
      </c>
      <c r="C3675" s="1" t="s">
        <v>13416</v>
      </c>
      <c r="D3675" s="3" t="str">
        <f ca="1">IFERROR(__xludf.DUMMYFUNCTION("PROPER(REGEXEXTRACT(B3635, ""(?:https?:\/\/)?(?:www\.)?([a-zA-Z0-9-]+)\.""))"),"Skyscanner")</f>
        <v>Skyscanner</v>
      </c>
      <c r="E3675" s="1" t="s">
        <v>2210</v>
      </c>
      <c r="F3675" s="1">
        <v>14.7614619</v>
      </c>
      <c r="G3675" s="1">
        <v>121.0669331</v>
      </c>
      <c r="H3675" s="1" t="s">
        <v>13417</v>
      </c>
      <c r="I3675" s="1" t="s">
        <v>50</v>
      </c>
      <c r="J3675" s="1">
        <f>IF(K3675="URBAN",1,IF(K3675="SUBURBAN",2,IF(K3675="RURAL",3,"")))</f>
        <v>1</v>
      </c>
      <c r="K3675" s="1" t="s">
        <v>42</v>
      </c>
      <c r="L3675" s="18">
        <v>46082</v>
      </c>
      <c r="M3675" s="49">
        <v>0.58333333333333337</v>
      </c>
      <c r="N3675" s="18">
        <v>46083</v>
      </c>
      <c r="O3675" s="56">
        <v>0.5</v>
      </c>
      <c r="P3675" s="31" t="str">
        <f>TEXT($L3675, "dddd")</f>
        <v>Sunday</v>
      </c>
      <c r="Q3675" s="39" t="s">
        <v>207</v>
      </c>
      <c r="R3675" s="39">
        <v>983</v>
      </c>
      <c r="S3675" s="1" t="str">
        <f>IF(OR(MONTH(L3675)=12, MONTH(L3675)&lt;=5), "Dry Season", "Wet Season")</f>
        <v>Dry Season</v>
      </c>
      <c r="T3675" s="1">
        <v>1</v>
      </c>
      <c r="U3675" s="1">
        <v>0</v>
      </c>
      <c r="V3675" s="1">
        <v>0</v>
      </c>
      <c r="W3675" s="2">
        <f>IF(ISNUMBER(SEARCH("N/A", X3675)), 0, 1)</f>
        <v>1</v>
      </c>
      <c r="X3675" s="1" t="s">
        <v>1174</v>
      </c>
      <c r="Y3675" s="1">
        <v>14.589843999999999</v>
      </c>
      <c r="Z3675" s="1">
        <v>121.060554</v>
      </c>
      <c r="AA3675" s="11" cm="1">
        <f t="array" ref="AA3675">IF(ISBLANK(Y3675), 0, VINCentyInvDistance(F3675,G3675,Y3675,Z3675))</f>
        <v>19001.189430665712</v>
      </c>
      <c r="AB3675" s="1">
        <v>0</v>
      </c>
      <c r="AC3675" s="1">
        <v>7.6</v>
      </c>
      <c r="AD3675" s="1">
        <v>4</v>
      </c>
      <c r="AE3675" s="1">
        <v>34</v>
      </c>
      <c r="AF3675" s="1">
        <v>1</v>
      </c>
      <c r="AG3675" s="1" t="s">
        <v>1180</v>
      </c>
      <c r="AH3675" s="1" t="s">
        <v>562</v>
      </c>
      <c r="AI3675" s="1" t="str">
        <f>TRIM(MID(SUBSTITUTE($H3675,",",REPT(" ",200)),(LEN($H3675)-LEN(SUBSTITUTE($H3675,",",""))-2)*200+1,200))</f>
        <v>Metro Manila</v>
      </c>
      <c r="AJ3675" s="1" t="s">
        <v>55</v>
      </c>
      <c r="AK3675" t="s">
        <v>16660</v>
      </c>
      <c r="AL3675" s="2">
        <v>0</v>
      </c>
      <c r="AM3675" s="1"/>
    </row>
    <row r="3676" spans="1:39" ht="12.75" customHeight="1">
      <c r="A3676" s="1"/>
      <c r="B3676" s="1" t="s">
        <v>2348</v>
      </c>
      <c r="C3676" s="1" t="s">
        <v>13420</v>
      </c>
      <c r="D3676" s="3" t="str">
        <f ca="1">IFERROR(__xludf.DUMMYFUNCTION("PROPER(REGEXEXTRACT(B3637, ""(?:https?:\/\/)?(?:www\.)?([a-zA-Z0-9-]+)\.""))"),"Facebook")</f>
        <v>Facebook</v>
      </c>
      <c r="E3676" s="1" t="s">
        <v>13421</v>
      </c>
      <c r="F3676" s="1">
        <v>14.735262799999999</v>
      </c>
      <c r="G3676" s="1">
        <v>121.0629136</v>
      </c>
      <c r="H3676" s="1" t="s">
        <v>13422</v>
      </c>
      <c r="I3676" s="1" t="s">
        <v>50</v>
      </c>
      <c r="J3676" s="1">
        <f>IF(K3676="URBAN",1,IF(K3676="SUBURBAN",2,IF(K3676="RURAL",3,"")))</f>
        <v>1</v>
      </c>
      <c r="K3676" s="1" t="s">
        <v>42</v>
      </c>
      <c r="L3676" s="18">
        <v>46082</v>
      </c>
      <c r="M3676" s="49">
        <v>0.625</v>
      </c>
      <c r="N3676" s="18">
        <v>46083</v>
      </c>
      <c r="O3676" s="56">
        <v>0.5</v>
      </c>
      <c r="P3676" s="31" t="str">
        <f>TEXT($L3676, "dddd")</f>
        <v>Sunday</v>
      </c>
      <c r="Q3676" s="39" t="s">
        <v>186</v>
      </c>
      <c r="R3676" s="39">
        <v>1180</v>
      </c>
      <c r="S3676" s="1" t="str">
        <f>IF(OR(MONTH(L3676)=12, MONTH(L3676)&lt;=5), "Dry Season", "Wet Season")</f>
        <v>Dry Season</v>
      </c>
      <c r="T3676" s="1">
        <v>1</v>
      </c>
      <c r="U3676" s="1">
        <v>1</v>
      </c>
      <c r="V3676" s="1">
        <v>1</v>
      </c>
      <c r="W3676" s="2">
        <f>IF(ISNUMBER(SEARCH("N/A", X3676)), 0, 1)</f>
        <v>1</v>
      </c>
      <c r="X3676" s="1" t="s">
        <v>1174</v>
      </c>
      <c r="Y3676" s="1">
        <v>14.589843999999999</v>
      </c>
      <c r="Z3676" s="1">
        <v>121.060554</v>
      </c>
      <c r="AA3676" s="11" cm="1">
        <f t="array" ref="AA3676">IF(ISBLANK(Y3676), 0, VINCentyInvDistance(F3676,G3676,Y3676,Z3676))</f>
        <v>16091.936972988588</v>
      </c>
      <c r="AB3676" s="1">
        <v>0</v>
      </c>
      <c r="AC3676" s="1">
        <v>0</v>
      </c>
      <c r="AD3676" s="1">
        <v>0</v>
      </c>
      <c r="AE3676" s="1">
        <v>327</v>
      </c>
      <c r="AF3676" s="1">
        <v>1</v>
      </c>
      <c r="AG3676" s="1" t="s">
        <v>1180</v>
      </c>
      <c r="AH3676" s="1" t="s">
        <v>562</v>
      </c>
      <c r="AI3676" s="1" t="str">
        <f>TRIM(MID(SUBSTITUTE($H3676,",",REPT(" ",200)),(LEN($H3676)-LEN(SUBSTITUTE($H3676,",",""))-2)*200+1,200))</f>
        <v>Metro Manila</v>
      </c>
      <c r="AJ3676" s="1" t="s">
        <v>55</v>
      </c>
      <c r="AL3676" s="2">
        <v>0</v>
      </c>
      <c r="AM3676" s="1"/>
    </row>
    <row r="3677" spans="1:39" ht="12.75" customHeight="1">
      <c r="A3677" s="1"/>
      <c r="B3677" s="1" t="s">
        <v>13423</v>
      </c>
      <c r="C3677" s="1" t="s">
        <v>13424</v>
      </c>
      <c r="D3677" s="3" t="str">
        <f ca="1">IFERROR(__xludf.DUMMYFUNCTION("PROPER(REGEXEXTRACT(B3638, ""(?:https?:\/\/)?(?:www\.)?([a-zA-Z0-9-]+)\.""))"),"Google")</f>
        <v>Google</v>
      </c>
      <c r="E3677" s="1" t="s">
        <v>2197</v>
      </c>
      <c r="F3677" s="1">
        <v>14.7357871</v>
      </c>
      <c r="G3677" s="1">
        <v>121.06272149999999</v>
      </c>
      <c r="H3677" s="1" t="s">
        <v>2198</v>
      </c>
      <c r="I3677" s="1" t="s">
        <v>50</v>
      </c>
      <c r="J3677" s="1">
        <f>IF(K3677="URBAN",1,IF(K3677="SUBURBAN",2,IF(K3677="RURAL",3,"")))</f>
        <v>1</v>
      </c>
      <c r="K3677" s="1" t="s">
        <v>42</v>
      </c>
      <c r="L3677" s="18">
        <v>46082</v>
      </c>
      <c r="M3677" s="49">
        <v>0.625</v>
      </c>
      <c r="N3677" s="18">
        <v>46083</v>
      </c>
      <c r="O3677" s="56">
        <v>0.5</v>
      </c>
      <c r="P3677" s="31" t="str">
        <f>TEXT($L3677, "dddd")</f>
        <v>Sunday</v>
      </c>
      <c r="Q3677" s="39" t="s">
        <v>207</v>
      </c>
      <c r="R3677" s="39">
        <v>1126</v>
      </c>
      <c r="S3677" s="1" t="str">
        <f>IF(OR(MONTH(L3677)=12, MONTH(L3677)&lt;=5), "Dry Season", "Wet Season")</f>
        <v>Dry Season</v>
      </c>
      <c r="T3677" s="1">
        <v>1</v>
      </c>
      <c r="U3677" s="1">
        <v>0</v>
      </c>
      <c r="V3677" s="1">
        <v>1</v>
      </c>
      <c r="W3677" s="2">
        <f>IF(ISNUMBER(SEARCH("N/A", X3677)), 0, 1)</f>
        <v>0</v>
      </c>
      <c r="X3677" s="1" t="s">
        <v>44</v>
      </c>
      <c r="Y3677" s="1"/>
      <c r="Z3677" s="1"/>
      <c r="AA3677" s="11" cm="1">
        <f t="array" ref="AA3677">IF(ISBLANK(Y3677), 0, VINCentyInvDistance(F3677,G3677,Y3677,Z3677))</f>
        <v>0</v>
      </c>
      <c r="AB3677" s="1">
        <v>0</v>
      </c>
      <c r="AC3677" s="1">
        <v>0</v>
      </c>
      <c r="AD3677" s="1">
        <v>0</v>
      </c>
      <c r="AE3677" s="1">
        <v>570</v>
      </c>
      <c r="AF3677" s="1">
        <v>1</v>
      </c>
      <c r="AG3677" s="1" t="str">
        <f>TRIM(MID(SUBSTITUTE($H3677,",",REPT(" ",200)),(LEN($H3677)-LEN(SUBSTITUTE($H3677,",",""))-4)*200+1,200))</f>
        <v>Quezon City</v>
      </c>
      <c r="AH3677" s="1" t="str">
        <f>TRIM(MID(SUBSTITUTE($H3677,",",REPT(" ",200)),(LEN($H3677)-LEN(SUBSTITUTE($H3677,",",""))-3)*200+1,200))</f>
        <v>Eastern Manila District</v>
      </c>
      <c r="AI3677" s="1" t="str">
        <f>TRIM(MID(SUBSTITUTE($H3677,",",REPT(" ",200)),(LEN($H3677)-LEN(SUBSTITUTE($H3677,",",""))-2)*200+1,200))</f>
        <v>Metro Manila</v>
      </c>
      <c r="AJ3677" s="1" t="str">
        <f>TRIM(MID(SUBSTITUTE($H3677,",",REPT(" ",200)),(LEN($H3677)-LEN(SUBSTITUTE($H3677,",",""))-0)*200+1,200))</f>
        <v>Philippines</v>
      </c>
      <c r="AL3677" s="2">
        <v>0</v>
      </c>
      <c r="AM3677" s="1"/>
    </row>
    <row r="3678" spans="1:39" ht="12.75" customHeight="1">
      <c r="A3678" s="1"/>
      <c r="B3678" s="1" t="s">
        <v>2200</v>
      </c>
      <c r="C3678" s="1" t="s">
        <v>13425</v>
      </c>
      <c r="D3678" s="3" t="str">
        <f ca="1">IFERROR(__xludf.DUMMYFUNCTION("PROPER(REGEXEXTRACT(B3639, ""(?:https?:\/\/)?(?:www\.)?([a-zA-Z0-9-]+)\.""))"),"Skyscanner")</f>
        <v>Skyscanner</v>
      </c>
      <c r="E3678" s="1" t="s">
        <v>2202</v>
      </c>
      <c r="F3678" s="1">
        <v>14.735880999999999</v>
      </c>
      <c r="G3678" s="1">
        <v>121.0627357</v>
      </c>
      <c r="H3678" s="1" t="s">
        <v>2198</v>
      </c>
      <c r="I3678" s="1" t="s">
        <v>50</v>
      </c>
      <c r="J3678" s="1">
        <f>IF(K3678="URBAN",1,IF(K3678="SUBURBAN",2,IF(K3678="RURAL",3,"")))</f>
        <v>1</v>
      </c>
      <c r="K3678" s="1" t="s">
        <v>42</v>
      </c>
      <c r="L3678" s="18">
        <v>46082</v>
      </c>
      <c r="M3678" s="49">
        <v>0.58333333333333337</v>
      </c>
      <c r="N3678" s="18">
        <v>46083</v>
      </c>
      <c r="O3678" s="56">
        <v>0.5</v>
      </c>
      <c r="P3678" s="31" t="str">
        <f>TEXT($L3678, "dddd")</f>
        <v>Sunday</v>
      </c>
      <c r="Q3678" s="39" t="s">
        <v>207</v>
      </c>
      <c r="R3678" s="39">
        <v>1126</v>
      </c>
      <c r="S3678" s="1" t="str">
        <f>IF(OR(MONTH(L3678)=12, MONTH(L3678)&lt;=5), "Dry Season", "Wet Season")</f>
        <v>Dry Season</v>
      </c>
      <c r="T3678" s="1">
        <v>2</v>
      </c>
      <c r="U3678" s="1">
        <v>0</v>
      </c>
      <c r="V3678" s="1">
        <v>0</v>
      </c>
      <c r="W3678" s="2">
        <f>IF(ISNUMBER(SEARCH("N/A", X3678)), 0, 1)</f>
        <v>1</v>
      </c>
      <c r="X3678" s="1" t="s">
        <v>1174</v>
      </c>
      <c r="Y3678" s="1">
        <v>14.589843999999999</v>
      </c>
      <c r="Z3678" s="1">
        <v>121.060554</v>
      </c>
      <c r="AA3678" s="11" cm="1">
        <f t="array" ref="AA3678">IF(ISBLANK(Y3678), 0, VINCentyInvDistance(F3678,G3678,Y3678,Z3678))</f>
        <v>16160.039887432651</v>
      </c>
      <c r="AB3678" s="1">
        <v>0</v>
      </c>
      <c r="AC3678" s="1">
        <v>9.6</v>
      </c>
      <c r="AD3678" s="1">
        <v>3.8</v>
      </c>
      <c r="AE3678" s="1">
        <v>11</v>
      </c>
      <c r="AF3678" s="1">
        <v>1</v>
      </c>
      <c r="AG3678" s="1" t="s">
        <v>1180</v>
      </c>
      <c r="AH3678" s="1" t="s">
        <v>562</v>
      </c>
      <c r="AI3678" s="1" t="str">
        <f>TRIM(MID(SUBSTITUTE($H3678,",",REPT(" ",200)),(LEN($H3678)-LEN(SUBSTITUTE($H3678,",",""))-2)*200+1,200))</f>
        <v>Metro Manila</v>
      </c>
      <c r="AJ3678" s="1" t="s">
        <v>55</v>
      </c>
      <c r="AK3678" t="s">
        <v>2199</v>
      </c>
      <c r="AL3678" s="2">
        <v>0</v>
      </c>
      <c r="AM3678" s="1"/>
    </row>
    <row r="3679" spans="1:39" ht="12.75" customHeight="1">
      <c r="A3679" s="1"/>
      <c r="B3679" s="1" t="s">
        <v>13427</v>
      </c>
      <c r="C3679" s="1" t="s">
        <v>13428</v>
      </c>
      <c r="D3679" s="3" t="str">
        <f ca="1">IFERROR(__xludf.DUMMYFUNCTION("PROPER(REGEXEXTRACT(B3641, ""(?:https?:\/\/)?(?:www\.)?([a-zA-Z0-9-]+)\.""))"),"Google")</f>
        <v>Google</v>
      </c>
      <c r="E3679" s="1" t="s">
        <v>13429</v>
      </c>
      <c r="F3679" s="1">
        <v>14.786190100000001</v>
      </c>
      <c r="G3679" s="1">
        <v>121.0745244</v>
      </c>
      <c r="H3679" s="1" t="s">
        <v>13430</v>
      </c>
      <c r="I3679" s="1" t="s">
        <v>50</v>
      </c>
      <c r="J3679" s="1">
        <f>IF(K3679="URBAN",1,IF(K3679="SUBURBAN",2,IF(K3679="RURAL",3,"")))</f>
        <v>1</v>
      </c>
      <c r="K3679" s="1" t="s">
        <v>42</v>
      </c>
      <c r="L3679" s="18">
        <v>46082</v>
      </c>
      <c r="M3679" s="49">
        <v>0.625</v>
      </c>
      <c r="N3679" s="18">
        <v>46083</v>
      </c>
      <c r="O3679" s="56">
        <v>0.5</v>
      </c>
      <c r="P3679" s="31" t="str">
        <f>TEXT($L3679, "dddd")</f>
        <v>Sunday</v>
      </c>
      <c r="Q3679" s="39" t="s">
        <v>111</v>
      </c>
      <c r="R3679" s="39">
        <v>1266</v>
      </c>
      <c r="S3679" s="1" t="str">
        <f>IF(OR(MONTH(L3679)=12, MONTH(L3679)&lt;=5), "Dry Season", "Wet Season")</f>
        <v>Dry Season</v>
      </c>
      <c r="T3679" s="1">
        <v>1</v>
      </c>
      <c r="U3679" s="1">
        <v>0</v>
      </c>
      <c r="V3679" s="1">
        <v>1</v>
      </c>
      <c r="W3679" s="2">
        <f>IF(ISNUMBER(SEARCH("N/A", X3679)), 0, 1)</f>
        <v>0</v>
      </c>
      <c r="X3679" s="1" t="s">
        <v>44</v>
      </c>
      <c r="Y3679" s="1"/>
      <c r="Z3679" s="1"/>
      <c r="AA3679" s="11" cm="1">
        <f t="array" ref="AA3679">IF(ISBLANK(Y3679), 0, VINCentyInvDistance(F3679,G3679,Y3679,Z3679))</f>
        <v>0</v>
      </c>
      <c r="AB3679" s="1">
        <v>0</v>
      </c>
      <c r="AC3679" s="1">
        <v>0</v>
      </c>
      <c r="AD3679" s="1">
        <v>0</v>
      </c>
      <c r="AE3679" s="1">
        <v>438</v>
      </c>
      <c r="AF3679" s="1">
        <v>1</v>
      </c>
      <c r="AG3679" s="1" t="str">
        <f>TRIM(MID(SUBSTITUTE($H3679,",",REPT(" ",200)),(LEN($H3679)-LEN(SUBSTITUTE($H3679,",",""))-4)*200+1,200))</f>
        <v>San Jose del Monte</v>
      </c>
      <c r="AH3679" s="1" t="str">
        <f>TRIM(MID(SUBSTITUTE($H3679,",",REPT(" ",200)),(LEN($H3679)-LEN(SUBSTITUTE($H3679,",",""))-3)*200+1,200))</f>
        <v>Bulacan</v>
      </c>
      <c r="AI3679" s="1" t="str">
        <f>TRIM(MID(SUBSTITUTE($H3679,",",REPT(" ",200)),(LEN($H3679)-LEN(SUBSTITUTE($H3679,",",""))-2)*200+1,200))</f>
        <v>Central Luzon</v>
      </c>
      <c r="AJ3679" s="1" t="str">
        <f>TRIM(MID(SUBSTITUTE($H3679,",",REPT(" ",200)),(LEN($H3679)-LEN(SUBSTITUTE($H3679,",",""))-0)*200+1,200))</f>
        <v>Philippines</v>
      </c>
      <c r="AL3679" s="2">
        <v>0</v>
      </c>
      <c r="AM3679" s="1"/>
    </row>
    <row r="3680" spans="1:39" ht="12.75" customHeight="1">
      <c r="A3680" s="1"/>
      <c r="B3680" s="1" t="s">
        <v>13442</v>
      </c>
      <c r="C3680" s="1" t="s">
        <v>13443</v>
      </c>
      <c r="D3680" s="3" t="str">
        <f ca="1">IFERROR(__xludf.DUMMYFUNCTION("PROPER(REGEXEXTRACT(B3644, ""(?:https?:\/\/)?(?:www\.)?([a-zA-Z0-9-]+)\.""))"),"Google")</f>
        <v>Google</v>
      </c>
      <c r="E3680" s="1" t="s">
        <v>2252</v>
      </c>
      <c r="F3680" s="1">
        <v>14.722014</v>
      </c>
      <c r="G3680" s="1">
        <v>121.040398</v>
      </c>
      <c r="H3680" s="1" t="s">
        <v>2253</v>
      </c>
      <c r="I3680" s="1" t="s">
        <v>50</v>
      </c>
      <c r="J3680" s="1">
        <f>IF(K3680="URBAN",1,IF(K3680="SUBURBAN",2,IF(K3680="RURAL",3,"")))</f>
        <v>1</v>
      </c>
      <c r="K3680" s="1" t="s">
        <v>42</v>
      </c>
      <c r="L3680" s="18">
        <v>46082</v>
      </c>
      <c r="M3680" s="49">
        <v>0.625</v>
      </c>
      <c r="N3680" s="18">
        <v>46083</v>
      </c>
      <c r="O3680" s="56">
        <v>0.5</v>
      </c>
      <c r="P3680" s="31" t="str">
        <f>TEXT($L3680, "dddd")</f>
        <v>Sunday</v>
      </c>
      <c r="Q3680" s="39" t="s">
        <v>111</v>
      </c>
      <c r="R3680" s="39">
        <v>887</v>
      </c>
      <c r="S3680" s="1" t="str">
        <f>IF(OR(MONTH(L3680)=12, MONTH(L3680)&lt;=5), "Dry Season", "Wet Season")</f>
        <v>Dry Season</v>
      </c>
      <c r="T3680" s="1">
        <v>1</v>
      </c>
      <c r="U3680" s="1">
        <v>0</v>
      </c>
      <c r="V3680" s="1">
        <v>1</v>
      </c>
      <c r="W3680" s="2">
        <f>IF(ISNUMBER(SEARCH("N/A", X3680)), 0, 1)</f>
        <v>0</v>
      </c>
      <c r="X3680" s="1" t="s">
        <v>44</v>
      </c>
      <c r="Y3680" s="1"/>
      <c r="Z3680" s="1"/>
      <c r="AA3680" s="11" cm="1">
        <f t="array" ref="AA3680">IF(ISBLANK(Y3680), 0, VINCentyInvDistance(F3680,G3680,Y3680,Z3680))</f>
        <v>0</v>
      </c>
      <c r="AB3680" s="1">
        <v>0</v>
      </c>
      <c r="AC3680" s="1">
        <v>0</v>
      </c>
      <c r="AD3680" s="1">
        <v>0</v>
      </c>
      <c r="AE3680" s="1">
        <v>1197</v>
      </c>
      <c r="AF3680" s="1">
        <v>1</v>
      </c>
      <c r="AG3680" s="1" t="str">
        <f>TRIM(MID(SUBSTITUTE($H3680,",",REPT(" ",200)),(LEN($H3680)-LEN(SUBSTITUTE($H3680,",",""))-4)*200+1,200))</f>
        <v>Quezon City</v>
      </c>
      <c r="AH3680" s="1" t="str">
        <f>TRIM(MID(SUBSTITUTE($H3680,",",REPT(" ",200)),(LEN($H3680)-LEN(SUBSTITUTE($H3680,",",""))-3)*200+1,200))</f>
        <v>Eastern Manila District</v>
      </c>
      <c r="AI3680" s="1" t="str">
        <f>TRIM(MID(SUBSTITUTE($H3680,",",REPT(" ",200)),(LEN($H3680)-LEN(SUBSTITUTE($H3680,",",""))-2)*200+1,200))</f>
        <v>Metro Manila</v>
      </c>
      <c r="AJ3680" s="1" t="str">
        <f>TRIM(MID(SUBSTITUTE($H3680,",",REPT(" ",200)),(LEN($H3680)-LEN(SUBSTITUTE($H3680,",",""))-0)*200+1,200))</f>
        <v>Philippines</v>
      </c>
      <c r="AL3680" s="2">
        <v>0</v>
      </c>
      <c r="AM3680" s="1"/>
    </row>
    <row r="3681" spans="1:39" ht="12.75" customHeight="1">
      <c r="A3681" s="1"/>
      <c r="B3681" s="1" t="s">
        <v>2255</v>
      </c>
      <c r="C3681" s="1" t="s">
        <v>13444</v>
      </c>
      <c r="D3681" s="3" t="str">
        <f ca="1">IFERROR(__xludf.DUMMYFUNCTION("PROPER(REGEXEXTRACT(B3645, ""(?:https?:\/\/)?(?:www\.)?([a-zA-Z0-9-]+)\.""))"),"Skyscanner")</f>
        <v>Skyscanner</v>
      </c>
      <c r="E3681" s="1" t="s">
        <v>2176</v>
      </c>
      <c r="F3681" s="1">
        <v>14.620172</v>
      </c>
      <c r="G3681" s="1">
        <v>121.021607</v>
      </c>
      <c r="H3681" s="1" t="s">
        <v>2177</v>
      </c>
      <c r="I3681" s="1" t="s">
        <v>50</v>
      </c>
      <c r="J3681" s="1">
        <f>IF(K3681="URBAN",1,IF(K3681="SUBURBAN",2,IF(K3681="RURAL",3,"")))</f>
        <v>1</v>
      </c>
      <c r="K3681" s="1" t="s">
        <v>42</v>
      </c>
      <c r="L3681" s="18">
        <v>46082</v>
      </c>
      <c r="M3681" s="49">
        <v>0.58333333333333337</v>
      </c>
      <c r="N3681" s="18">
        <v>46083</v>
      </c>
      <c r="O3681" s="56">
        <v>0.5</v>
      </c>
      <c r="P3681" s="31" t="str">
        <f>TEXT($L3681, "dddd")</f>
        <v>Sunday</v>
      </c>
      <c r="Q3681" s="39" t="s">
        <v>67</v>
      </c>
      <c r="R3681" s="39">
        <v>2301</v>
      </c>
      <c r="S3681" s="1" t="str">
        <f>IF(OR(MONTH(L3681)=12, MONTH(L3681)&lt;=5), "Dry Season", "Wet Season")</f>
        <v>Dry Season</v>
      </c>
      <c r="T3681" s="1">
        <v>1</v>
      </c>
      <c r="U3681" s="1">
        <v>0</v>
      </c>
      <c r="V3681" s="1">
        <v>0</v>
      </c>
      <c r="W3681" s="2">
        <f>IF(ISNUMBER(SEARCH("N/A", X3681)), 0, 1)</f>
        <v>1</v>
      </c>
      <c r="X3681" s="1" t="s">
        <v>1174</v>
      </c>
      <c r="Y3681" s="1">
        <v>14.589843999999999</v>
      </c>
      <c r="Z3681" s="1">
        <v>121.060554</v>
      </c>
      <c r="AA3681" s="11" cm="1">
        <f t="array" ref="AA3681">IF(ISBLANK(Y3681), 0, VINCentyInvDistance(F3681,G3681,Y3681,Z3681))</f>
        <v>5373.0568923741512</v>
      </c>
      <c r="AB3681" s="1">
        <v>0</v>
      </c>
      <c r="AC3681" s="1">
        <v>8.8000000000000007</v>
      </c>
      <c r="AD3681" s="1">
        <v>0</v>
      </c>
      <c r="AE3681" s="1">
        <v>65</v>
      </c>
      <c r="AF3681" s="1">
        <v>1</v>
      </c>
      <c r="AG3681" s="1" t="s">
        <v>1180</v>
      </c>
      <c r="AH3681" s="1" t="s">
        <v>562</v>
      </c>
      <c r="AI3681" s="1" t="str">
        <f>TRIM(MID(SUBSTITUTE($H3681,",",REPT(" ",200)),(LEN($H3681)-LEN(SUBSTITUTE($H3681,",",""))-2)*200+1,200))</f>
        <v>Metro Manila</v>
      </c>
      <c r="AJ3681" s="1" t="s">
        <v>55</v>
      </c>
      <c r="AK3681" t="s">
        <v>2254</v>
      </c>
      <c r="AL3681" s="2">
        <v>0</v>
      </c>
      <c r="AM3681" s="1"/>
    </row>
    <row r="3682" spans="1:39" ht="12.75" customHeight="1">
      <c r="A3682" s="1"/>
      <c r="B3682" s="1" t="s">
        <v>2179</v>
      </c>
      <c r="C3682" s="1" t="s">
        <v>13445</v>
      </c>
      <c r="D3682" s="3" t="str">
        <f ca="1">IFERROR(__xludf.DUMMYFUNCTION("PROPER(REGEXEXTRACT(B3646, ""(?:https?:\/\/)?(?:www\.)?([a-zA-Z0-9-]+)\.""))"),"Skyscanner")</f>
        <v>Skyscanner</v>
      </c>
      <c r="E3682" s="1" t="s">
        <v>1163</v>
      </c>
      <c r="F3682" s="1">
        <v>14.617533</v>
      </c>
      <c r="G3682" s="1">
        <v>120.987391</v>
      </c>
      <c r="H3682" s="1" t="s">
        <v>1164</v>
      </c>
      <c r="I3682" s="1" t="s">
        <v>50</v>
      </c>
      <c r="J3682" s="1">
        <f>IF(K3682="URBAN",1,IF(K3682="SUBURBAN",2,IF(K3682="RURAL",3,"")))</f>
        <v>1</v>
      </c>
      <c r="K3682" s="1" t="s">
        <v>42</v>
      </c>
      <c r="L3682" s="18">
        <v>46082</v>
      </c>
      <c r="M3682" s="49">
        <v>0.58333333333333337</v>
      </c>
      <c r="N3682" s="18">
        <v>46083</v>
      </c>
      <c r="O3682" s="56">
        <v>0.5</v>
      </c>
      <c r="P3682" s="31" t="str">
        <f>TEXT($L3682, "dddd")</f>
        <v>Sunday</v>
      </c>
      <c r="Q3682" s="39" t="s">
        <v>111</v>
      </c>
      <c r="R3682" s="39">
        <v>1200</v>
      </c>
      <c r="S3682" s="1" t="str">
        <f>IF(OR(MONTH(L3682)=12, MONTH(L3682)&lt;=5), "Dry Season", "Wet Season")</f>
        <v>Dry Season</v>
      </c>
      <c r="T3682" s="1">
        <v>1</v>
      </c>
      <c r="U3682" s="1">
        <v>0</v>
      </c>
      <c r="V3682" s="1">
        <v>0</v>
      </c>
      <c r="W3682" s="2">
        <f>IF(ISNUMBER(SEARCH("N/A", X3682)), 0, 1)</f>
        <v>1</v>
      </c>
      <c r="X3682" s="1" t="s">
        <v>1174</v>
      </c>
      <c r="Y3682" s="1">
        <v>14.589843999999999</v>
      </c>
      <c r="Z3682" s="1">
        <v>121.060554</v>
      </c>
      <c r="AA3682" s="11" cm="1">
        <f t="array" ref="AA3682">IF(ISBLANK(Y3682), 0, VINCentyInvDistance(F3682,G3682,Y3682,Z3682))</f>
        <v>8457.4203306938507</v>
      </c>
      <c r="AB3682" s="1">
        <v>0</v>
      </c>
      <c r="AC3682" s="1">
        <v>10</v>
      </c>
      <c r="AD3682" s="1">
        <v>4.0999999999999996</v>
      </c>
      <c r="AE3682" s="1">
        <v>7</v>
      </c>
      <c r="AF3682" s="1">
        <v>1</v>
      </c>
      <c r="AG3682" s="1" t="s">
        <v>1180</v>
      </c>
      <c r="AH3682" s="1" t="s">
        <v>562</v>
      </c>
      <c r="AI3682" s="1" t="str">
        <f>TRIM(MID(SUBSTITUTE($H3682,",",REPT(" ",200)),(LEN($H3682)-LEN(SUBSTITUTE($H3682,",",""))-2)*200+1,200))</f>
        <v>Metro Manila</v>
      </c>
      <c r="AJ3682" s="1" t="s">
        <v>55</v>
      </c>
      <c r="AK3682" t="s">
        <v>2178</v>
      </c>
      <c r="AL3682" s="2">
        <v>0</v>
      </c>
      <c r="AM3682" s="1"/>
    </row>
    <row r="3683" spans="1:39" ht="12.75" customHeight="1">
      <c r="A3683" s="1"/>
      <c r="B3683" s="1" t="s">
        <v>1165</v>
      </c>
      <c r="C3683" s="1" t="s">
        <v>13446</v>
      </c>
      <c r="D3683" s="3" t="str">
        <f ca="1">IFERROR(__xludf.DUMMYFUNCTION("PROPER(REGEXEXTRACT(B3647, ""(?:https?:\/\/)?(?:www\.)?([a-zA-Z0-9-]+)\.""))"),"Skyscanner")</f>
        <v>Skyscanner</v>
      </c>
      <c r="E3683" s="1" t="s">
        <v>13248</v>
      </c>
      <c r="F3683" s="1">
        <v>14.618228</v>
      </c>
      <c r="G3683" s="1">
        <v>120.98732</v>
      </c>
      <c r="H3683" s="1" t="s">
        <v>1168</v>
      </c>
      <c r="I3683" s="1" t="s">
        <v>50</v>
      </c>
      <c r="J3683" s="1">
        <f>IF(K3683="URBAN",1,IF(K3683="SUBURBAN",2,IF(K3683="RURAL",3,"")))</f>
        <v>1</v>
      </c>
      <c r="K3683" s="1" t="s">
        <v>42</v>
      </c>
      <c r="L3683" s="18">
        <v>46082</v>
      </c>
      <c r="M3683" s="49">
        <v>0.58333333333333337</v>
      </c>
      <c r="N3683" s="18">
        <v>46083</v>
      </c>
      <c r="O3683" s="56">
        <v>0.5</v>
      </c>
      <c r="P3683" s="31" t="str">
        <f>TEXT($L3683, "dddd")</f>
        <v>Sunday</v>
      </c>
      <c r="Q3683" s="39" t="s">
        <v>67</v>
      </c>
      <c r="R3683" s="39">
        <v>1500</v>
      </c>
      <c r="S3683" s="1" t="str">
        <f>IF(OR(MONTH(L3683)=12, MONTH(L3683)&lt;=5), "Dry Season", "Wet Season")</f>
        <v>Dry Season</v>
      </c>
      <c r="T3683" s="1">
        <v>1</v>
      </c>
      <c r="U3683" s="1">
        <v>0</v>
      </c>
      <c r="V3683" s="1">
        <v>0</v>
      </c>
      <c r="W3683" s="2">
        <f>IF(ISNUMBER(SEARCH("N/A", X3683)), 0, 1)</f>
        <v>0</v>
      </c>
      <c r="X3683" s="1" t="s">
        <v>44</v>
      </c>
      <c r="Y3683" s="1"/>
      <c r="Z3683" s="1"/>
      <c r="AA3683" s="11" cm="1">
        <f t="array" ref="AA3683">IF(ISBLANK(Y3683), 0, VINCentyInvDistance(F3683,G3683,Y3683,Z3683))</f>
        <v>0</v>
      </c>
      <c r="AB3683" s="1">
        <v>0</v>
      </c>
      <c r="AC3683" s="1">
        <v>8.1999999999999993</v>
      </c>
      <c r="AD3683" s="1">
        <v>3.2</v>
      </c>
      <c r="AE3683" s="1">
        <v>363</v>
      </c>
      <c r="AF3683" s="1">
        <v>1</v>
      </c>
      <c r="AG3683" s="1" t="s">
        <v>68</v>
      </c>
      <c r="AH3683" s="1" t="str">
        <f>TRIM(MID(SUBSTITUTE($H3683,",",REPT(" ",200)),(LEN($H3683)-LEN(SUBSTITUTE($H3683,",",""))-3)*200+1,200))</f>
        <v>Capital District</v>
      </c>
      <c r="AI3683" s="1" t="s">
        <v>54</v>
      </c>
      <c r="AJ3683" s="1" t="s">
        <v>55</v>
      </c>
      <c r="AK3683" t="s">
        <v>16556</v>
      </c>
      <c r="AL3683" s="1">
        <v>4</v>
      </c>
      <c r="AM3683" s="1" t="s">
        <v>1169</v>
      </c>
    </row>
    <row r="3684" spans="1:39" ht="12.75" customHeight="1">
      <c r="A3684" s="1"/>
      <c r="B3684" s="1" t="s">
        <v>13249</v>
      </c>
      <c r="C3684" s="1" t="s">
        <v>13447</v>
      </c>
      <c r="D3684" s="3" t="str">
        <f ca="1">IFERROR(__xludf.DUMMYFUNCTION("PROPER(REGEXEXTRACT(B3648, ""(?:https?:\/\/)?(?:www\.)?([a-zA-Z0-9-]+)\.""))"),"Skyscanner")</f>
        <v>Skyscanner</v>
      </c>
      <c r="E3684" s="1" t="s">
        <v>13448</v>
      </c>
      <c r="F3684" s="1">
        <v>14.6351114</v>
      </c>
      <c r="G3684" s="1">
        <v>121.029667</v>
      </c>
      <c r="H3684" s="1" t="s">
        <v>13449</v>
      </c>
      <c r="I3684" s="1" t="s">
        <v>50</v>
      </c>
      <c r="J3684" s="1">
        <f>IF(K3684="URBAN",1,IF(K3684="SUBURBAN",2,IF(K3684="RURAL",3,"")))</f>
        <v>1</v>
      </c>
      <c r="K3684" s="1" t="s">
        <v>42</v>
      </c>
      <c r="L3684" s="18">
        <v>46082</v>
      </c>
      <c r="M3684" s="49">
        <v>0.58333333333333337</v>
      </c>
      <c r="N3684" s="18">
        <v>46083</v>
      </c>
      <c r="O3684" s="56">
        <v>0.5</v>
      </c>
      <c r="P3684" s="31" t="str">
        <f>TEXT($L3684, "dddd")</f>
        <v>Sunday</v>
      </c>
      <c r="Q3684" s="39" t="s">
        <v>928</v>
      </c>
      <c r="R3684" s="39">
        <v>3200</v>
      </c>
      <c r="S3684" s="1" t="str">
        <f>IF(OR(MONTH(L3684)=12, MONTH(L3684)&lt;=5), "Dry Season", "Wet Season")</f>
        <v>Dry Season</v>
      </c>
      <c r="T3684" s="1">
        <v>1</v>
      </c>
      <c r="U3684" s="1">
        <v>0</v>
      </c>
      <c r="V3684" s="1">
        <v>0</v>
      </c>
      <c r="W3684" s="2">
        <f>IF(ISNUMBER(SEARCH("N/A", X3684)), 0, 1)</f>
        <v>1</v>
      </c>
      <c r="X3684" s="1" t="s">
        <v>1174</v>
      </c>
      <c r="Y3684" s="1">
        <v>14.589843999999999</v>
      </c>
      <c r="Z3684" s="1">
        <v>121.060554</v>
      </c>
      <c r="AA3684" s="11" cm="1">
        <f t="array" ref="AA3684">IF(ISBLANK(Y3684), 0, VINCentyInvDistance(F3684,G3684,Y3684,Z3684))</f>
        <v>6013.3649920713415</v>
      </c>
      <c r="AB3684" s="1">
        <v>0</v>
      </c>
      <c r="AC3684" s="1">
        <v>6.4</v>
      </c>
      <c r="AD3684" s="1">
        <v>0</v>
      </c>
      <c r="AE3684" s="1">
        <v>48</v>
      </c>
      <c r="AF3684" s="1">
        <v>1</v>
      </c>
      <c r="AG3684" s="1" t="s">
        <v>1180</v>
      </c>
      <c r="AH3684" s="1" t="s">
        <v>562</v>
      </c>
      <c r="AI3684" s="1" t="str">
        <f>TRIM(MID(SUBSTITUTE($H3684,",",REPT(" ",200)),(LEN($H3684)-LEN(SUBSTITUTE($H3684,",",""))-2)*200+1,200))</f>
        <v>Metro Manila</v>
      </c>
      <c r="AJ3684" s="1" t="s">
        <v>55</v>
      </c>
      <c r="AK3684" t="s">
        <v>13253</v>
      </c>
      <c r="AL3684" s="2">
        <v>0</v>
      </c>
      <c r="AM3684" s="1"/>
    </row>
    <row r="3685" spans="1:39" ht="12.75" customHeight="1">
      <c r="A3685" s="1"/>
      <c r="B3685" s="1" t="s">
        <v>13450</v>
      </c>
      <c r="C3685" s="1" t="s">
        <v>13451</v>
      </c>
      <c r="D3685" s="3" t="str">
        <f ca="1">IFERROR(__xludf.DUMMYFUNCTION("PROPER(REGEXEXTRACT(B3649, ""(?:https?:\/\/)?(?:www\.)?([a-zA-Z0-9-]+)\.""))"),"Google")</f>
        <v>Google</v>
      </c>
      <c r="E3685" s="1" t="s">
        <v>13260</v>
      </c>
      <c r="F3685" s="1">
        <v>14.636625</v>
      </c>
      <c r="G3685" s="1">
        <v>121.0294798</v>
      </c>
      <c r="H3685" s="1" t="s">
        <v>13261</v>
      </c>
      <c r="I3685" s="1" t="s">
        <v>50</v>
      </c>
      <c r="J3685" s="1">
        <f>IF(K3685="URBAN",1,IF(K3685="SUBURBAN",2,IF(K3685="RURAL",3,"")))</f>
        <v>1</v>
      </c>
      <c r="K3685" s="1" t="s">
        <v>42</v>
      </c>
      <c r="L3685" s="18">
        <v>46082</v>
      </c>
      <c r="M3685" s="49">
        <v>0.625</v>
      </c>
      <c r="N3685" s="18">
        <v>46083</v>
      </c>
      <c r="O3685" s="56">
        <v>0.5</v>
      </c>
      <c r="P3685" s="31" t="str">
        <f>TEXT($L3685, "dddd")</f>
        <v>Sunday</v>
      </c>
      <c r="Q3685" s="39" t="s">
        <v>61</v>
      </c>
      <c r="R3685" s="39">
        <v>4500</v>
      </c>
      <c r="S3685" s="1" t="str">
        <f>IF(OR(MONTH(L3685)=12, MONTH(L3685)&lt;=5), "Dry Season", "Wet Season")</f>
        <v>Dry Season</v>
      </c>
      <c r="T3685" s="1">
        <v>1</v>
      </c>
      <c r="U3685" s="1">
        <v>0</v>
      </c>
      <c r="V3685" s="1">
        <v>0</v>
      </c>
      <c r="W3685" s="2">
        <f>IF(ISNUMBER(SEARCH("N/A", X3685)), 0, 1)</f>
        <v>1</v>
      </c>
      <c r="X3685" s="1" t="s">
        <v>1174</v>
      </c>
      <c r="Y3685" s="1">
        <v>14.589843999999999</v>
      </c>
      <c r="Z3685" s="1">
        <v>121.060554</v>
      </c>
      <c r="AA3685" s="11" cm="1">
        <f t="array" ref="AA3685">IF(ISBLANK(Y3685), 0, VINCentyInvDistance(F3685,G3685,Y3685,Z3685))</f>
        <v>6164.4776533604791</v>
      </c>
      <c r="AB3685" s="1">
        <v>0</v>
      </c>
      <c r="AC3685" s="1">
        <v>0</v>
      </c>
      <c r="AD3685" s="1">
        <v>0</v>
      </c>
      <c r="AE3685" s="1">
        <v>239</v>
      </c>
      <c r="AF3685" s="1">
        <v>1</v>
      </c>
      <c r="AG3685" s="1" t="s">
        <v>1180</v>
      </c>
      <c r="AH3685" s="1" t="s">
        <v>562</v>
      </c>
      <c r="AI3685" s="1" t="str">
        <f>TRIM(MID(SUBSTITUTE($H3685,",",REPT(" ",200)),(LEN($H3685)-LEN(SUBSTITUTE($H3685,",",""))-2)*200+1,200))</f>
        <v>Metro Manila</v>
      </c>
      <c r="AJ3685" s="1" t="s">
        <v>55</v>
      </c>
      <c r="AL3685" s="2">
        <v>0</v>
      </c>
      <c r="AM3685" s="1"/>
    </row>
    <row r="3686" spans="1:39" ht="12.75" customHeight="1">
      <c r="A3686" s="1"/>
      <c r="B3686" s="1" t="s">
        <v>13262</v>
      </c>
      <c r="C3686" s="1" t="s">
        <v>13452</v>
      </c>
      <c r="D3686" s="3" t="str">
        <f ca="1">IFERROR(__xludf.DUMMYFUNCTION("PROPER(REGEXEXTRACT(B3650, ""(?:https?:\/\/)?(?:www\.)?([a-zA-Z0-9-]+)\.""))"),"Skyscanner")</f>
        <v>Skyscanner</v>
      </c>
      <c r="E3686" s="1" t="s">
        <v>13264</v>
      </c>
      <c r="F3686" s="1">
        <v>14.523720300000001</v>
      </c>
      <c r="G3686" s="1">
        <v>121.0125956</v>
      </c>
      <c r="H3686" s="1" t="s">
        <v>12649</v>
      </c>
      <c r="I3686" s="1" t="s">
        <v>50</v>
      </c>
      <c r="J3686" s="1">
        <f>IF(K3686="URBAN",1,IF(K3686="SUBURBAN",2,IF(K3686="RURAL",3,"")))</f>
        <v>1</v>
      </c>
      <c r="K3686" s="1" t="s">
        <v>42</v>
      </c>
      <c r="L3686" s="18">
        <v>46082</v>
      </c>
      <c r="M3686" s="49">
        <v>0.625</v>
      </c>
      <c r="N3686" s="18">
        <v>46083</v>
      </c>
      <c r="O3686" s="56">
        <v>0.5</v>
      </c>
      <c r="P3686" s="31" t="str">
        <f>TEXT($L3686, "dddd")</f>
        <v>Sunday</v>
      </c>
      <c r="Q3686" s="39" t="s">
        <v>13453</v>
      </c>
      <c r="R3686" s="39">
        <v>5100</v>
      </c>
      <c r="S3686" s="1" t="str">
        <f>IF(OR(MONTH(L3686)=12, MONTH(L3686)&lt;=5), "Dry Season", "Wet Season")</f>
        <v>Dry Season</v>
      </c>
      <c r="T3686" s="1">
        <v>1</v>
      </c>
      <c r="U3686" s="1">
        <v>0</v>
      </c>
      <c r="V3686" s="1">
        <v>0</v>
      </c>
      <c r="W3686" s="2">
        <f>IF(ISNUMBER(SEARCH("N/A", X3686)), 0, 1)</f>
        <v>1</v>
      </c>
      <c r="X3686" s="1" t="s">
        <v>1174</v>
      </c>
      <c r="Y3686" s="1">
        <v>14.589843999999999</v>
      </c>
      <c r="Z3686" s="1">
        <v>121.060554</v>
      </c>
      <c r="AA3686" s="11" cm="1">
        <f t="array" ref="AA3686">IF(ISBLANK(Y3686), 0, VINCentyInvDistance(F3686,G3686,Y3686,Z3686))</f>
        <v>8957.6586105414008</v>
      </c>
      <c r="AB3686" s="1">
        <v>1</v>
      </c>
      <c r="AC3686" s="1">
        <v>6.8</v>
      </c>
      <c r="AD3686" s="1">
        <v>4.5</v>
      </c>
      <c r="AE3686" s="1">
        <v>239</v>
      </c>
      <c r="AF3686" s="1">
        <v>1</v>
      </c>
      <c r="AG3686" s="1" t="s">
        <v>1180</v>
      </c>
      <c r="AH3686" s="1" t="s">
        <v>562</v>
      </c>
      <c r="AI3686" s="1" t="str">
        <f>TRIM(MID(SUBSTITUTE($H3686,",",REPT(" ",200)),(LEN($H3686)-LEN(SUBSTITUTE($H3686,",",""))-1)*200+1,200))</f>
        <v>1309</v>
      </c>
      <c r="AJ3686" s="1" t="s">
        <v>55</v>
      </c>
      <c r="AK3686" t="s">
        <v>13265</v>
      </c>
      <c r="AL3686" s="2">
        <v>0</v>
      </c>
      <c r="AM3686" s="1"/>
    </row>
    <row r="3687" spans="1:39" ht="12.75" customHeight="1">
      <c r="A3687" s="1"/>
      <c r="B3687" s="1" t="s">
        <v>12650</v>
      </c>
      <c r="C3687" s="1" t="s">
        <v>13454</v>
      </c>
      <c r="D3687" s="3" t="str">
        <f ca="1">IFERROR(__xludf.DUMMYFUNCTION("PROPER(REGEXEXTRACT(B3651, ""(?:https?:\/\/)?(?:www\.)?([a-zA-Z0-9-]+)\.""))"),"Skyscanner")</f>
        <v>Skyscanner</v>
      </c>
      <c r="E3687" s="1" t="s">
        <v>6757</v>
      </c>
      <c r="F3687" s="1">
        <v>14.583272900000001</v>
      </c>
      <c r="G3687" s="1">
        <v>120.9739395</v>
      </c>
      <c r="H3687" s="1" t="s">
        <v>6758</v>
      </c>
      <c r="I3687" s="1" t="s">
        <v>50</v>
      </c>
      <c r="J3687" s="1">
        <f>IF(K3687="URBAN",1,IF(K3687="SUBURBAN",2,IF(K3687="RURAL",3,"")))</f>
        <v>1</v>
      </c>
      <c r="K3687" s="1" t="s">
        <v>42</v>
      </c>
      <c r="L3687" s="18">
        <v>46082</v>
      </c>
      <c r="M3687" s="49">
        <v>0.625</v>
      </c>
      <c r="N3687" s="18">
        <v>46083</v>
      </c>
      <c r="O3687" s="56">
        <v>0.5</v>
      </c>
      <c r="P3687" s="31" t="str">
        <f>TEXT($L3687, "dddd")</f>
        <v>Sunday</v>
      </c>
      <c r="Q3687" s="39" t="s">
        <v>5036</v>
      </c>
      <c r="R3687" s="39">
        <v>9500</v>
      </c>
      <c r="S3687" s="1" t="str">
        <f>IF(OR(MONTH(L3687)=12, MONTH(L3687)&lt;=5), "Dry Season", "Wet Season")</f>
        <v>Dry Season</v>
      </c>
      <c r="T3687" s="1">
        <v>1</v>
      </c>
      <c r="U3687" s="1">
        <v>0</v>
      </c>
      <c r="V3687" s="1">
        <v>0</v>
      </c>
      <c r="W3687" s="2">
        <f>IF(ISNUMBER(SEARCH("N/A", X3687)), 0, 1)</f>
        <v>1</v>
      </c>
      <c r="X3687" s="1" t="s">
        <v>124</v>
      </c>
      <c r="Y3687" s="1">
        <v>14.5352172</v>
      </c>
      <c r="Z3687" s="1">
        <v>120.9819432</v>
      </c>
      <c r="AA3687" s="11" cm="1">
        <f t="array" ref="AA3687">IF(ISBLANK(Y3687), 0, VINCentyInvDistance(F3687,G3687,Y3687,Z3687))</f>
        <v>5386.6041390536602</v>
      </c>
      <c r="AB3687" s="1">
        <v>1</v>
      </c>
      <c r="AC3687" s="1">
        <v>9</v>
      </c>
      <c r="AD3687" s="1">
        <v>4.2</v>
      </c>
      <c r="AE3687" s="1">
        <v>8071</v>
      </c>
      <c r="AF3687" s="1">
        <v>1</v>
      </c>
      <c r="AG3687" s="1" t="s">
        <v>159</v>
      </c>
      <c r="AH3687" s="1" t="s">
        <v>160</v>
      </c>
      <c r="AI3687" s="1" t="str">
        <f>TRIM(MID(SUBSTITUTE($H3687,",",REPT(" ",200)),(LEN($H3687)-LEN(SUBSTITUTE($H3687,",",""))-2)*200+1,200))</f>
        <v>Metro Manila</v>
      </c>
      <c r="AJ3687" s="1" t="s">
        <v>55</v>
      </c>
      <c r="AK3687" t="s">
        <v>17486</v>
      </c>
      <c r="AL3687" s="2">
        <v>0</v>
      </c>
      <c r="AM3687" s="1"/>
    </row>
    <row r="3688" spans="1:39" ht="12.75" customHeight="1">
      <c r="A3688" s="1"/>
      <c r="B3688" s="1" t="s">
        <v>11139</v>
      </c>
      <c r="C3688" s="1" t="s">
        <v>13455</v>
      </c>
      <c r="D3688" s="3" t="str">
        <f ca="1">IFERROR(__xludf.DUMMYFUNCTION("PROPER(REGEXEXTRACT(B3652, ""(?:https?:\/\/)?(?:www\.)?([a-zA-Z0-9-]+)\.""))"),"Google")</f>
        <v>Google</v>
      </c>
      <c r="E3688" s="1" t="s">
        <v>13271</v>
      </c>
      <c r="F3688" s="1">
        <v>14.583273</v>
      </c>
      <c r="G3688" s="1">
        <v>120.97394</v>
      </c>
      <c r="H3688" s="1" t="s">
        <v>6758</v>
      </c>
      <c r="I3688" s="1" t="s">
        <v>50</v>
      </c>
      <c r="J3688" s="1">
        <f>IF(K3688="URBAN",1,IF(K3688="SUBURBAN",2,IF(K3688="RURAL",3,"")))</f>
        <v>1</v>
      </c>
      <c r="K3688" s="1" t="s">
        <v>42</v>
      </c>
      <c r="L3688" s="18">
        <v>46082</v>
      </c>
      <c r="M3688" s="49">
        <v>0.625</v>
      </c>
      <c r="N3688" s="18">
        <v>46083</v>
      </c>
      <c r="O3688" s="56">
        <v>0.5</v>
      </c>
      <c r="P3688" s="31" t="str">
        <f>TEXT($L3688, "dddd")</f>
        <v>Sunday</v>
      </c>
      <c r="Q3688" s="39" t="s">
        <v>13456</v>
      </c>
      <c r="R3688" s="39">
        <v>7800</v>
      </c>
      <c r="S3688" s="1" t="str">
        <f>IF(OR(MONTH(L3688)=12, MONTH(L3688)&lt;=5), "Dry Season", "Wet Season")</f>
        <v>Dry Season</v>
      </c>
      <c r="T3688" s="1">
        <v>1</v>
      </c>
      <c r="U3688" s="1">
        <v>0</v>
      </c>
      <c r="V3688" s="1">
        <v>0</v>
      </c>
      <c r="W3688" s="2">
        <f>IF(ISNUMBER(SEARCH("N/A", X3688)), 0, 1)</f>
        <v>0</v>
      </c>
      <c r="X3688" s="1" t="s">
        <v>44</v>
      </c>
      <c r="Y3688" s="1"/>
      <c r="Z3688" s="1"/>
      <c r="AA3688" s="11" cm="1">
        <f t="array" ref="AA3688">IF(ISBLANK(Y3688), 0, VINCentyInvDistance(F3688,G3688,Y3688,Z3688))</f>
        <v>0</v>
      </c>
      <c r="AB3688" s="1">
        <v>0</v>
      </c>
      <c r="AC3688" s="1">
        <v>8.4</v>
      </c>
      <c r="AD3688" s="1">
        <v>0</v>
      </c>
      <c r="AE3688" s="1">
        <v>4330</v>
      </c>
      <c r="AF3688" s="1">
        <v>1</v>
      </c>
      <c r="AG3688" s="1" t="s">
        <v>68</v>
      </c>
      <c r="AH3688" s="1" t="str">
        <f>TRIM(MID(SUBSTITUTE($H3688,",",REPT(" ",200)),(LEN($H3688)-LEN(SUBSTITUTE($H3688,",",""))-3)*200+1,200))</f>
        <v>Capital District</v>
      </c>
      <c r="AI3688" s="1" t="s">
        <v>54</v>
      </c>
      <c r="AJ3688" s="1" t="s">
        <v>55</v>
      </c>
      <c r="AL3688" s="1">
        <v>5</v>
      </c>
      <c r="AM3688" s="1" t="s">
        <v>11142</v>
      </c>
    </row>
    <row r="3689" spans="1:39" ht="12.75" customHeight="1">
      <c r="A3689" s="1"/>
      <c r="B3689" s="1" t="s">
        <v>12465</v>
      </c>
      <c r="C3689" s="1" t="s">
        <v>13457</v>
      </c>
      <c r="D3689" s="3" t="str">
        <f ca="1">IFERROR(__xludf.DUMMYFUNCTION("PROPER(REGEXEXTRACT(B3653, ""(?:https?:\/\/)?(?:www\.)?([a-zA-Z0-9-]+)\.""))"),"Skyscanner")</f>
        <v>Skyscanner</v>
      </c>
      <c r="E3689" s="1" t="s">
        <v>13267</v>
      </c>
      <c r="F3689" s="1">
        <v>14.57217</v>
      </c>
      <c r="G3689" s="1">
        <v>120.98227</v>
      </c>
      <c r="H3689" s="1" t="s">
        <v>12464</v>
      </c>
      <c r="I3689" s="1" t="s">
        <v>50</v>
      </c>
      <c r="J3689" s="1">
        <f>IF(K3689="URBAN",1,IF(K3689="SUBURBAN",2,IF(K3689="RURAL",3,"")))</f>
        <v>1</v>
      </c>
      <c r="K3689" s="1" t="s">
        <v>42</v>
      </c>
      <c r="L3689" s="18">
        <v>46082</v>
      </c>
      <c r="M3689" s="49">
        <v>0.58333333333333337</v>
      </c>
      <c r="N3689" s="18">
        <v>46083</v>
      </c>
      <c r="O3689" s="56">
        <v>0.5</v>
      </c>
      <c r="P3689" s="31" t="str">
        <f>TEXT($L3689, "dddd")</f>
        <v>Sunday</v>
      </c>
      <c r="Q3689" s="39" t="s">
        <v>111</v>
      </c>
      <c r="R3689" s="39">
        <v>2100</v>
      </c>
      <c r="S3689" s="1" t="str">
        <f>IF(OR(MONTH(L3689)=12, MONTH(L3689)&lt;=5), "Dry Season", "Wet Season")</f>
        <v>Dry Season</v>
      </c>
      <c r="T3689" s="1">
        <v>1</v>
      </c>
      <c r="U3689" s="1">
        <v>0</v>
      </c>
      <c r="V3689" s="1">
        <v>0</v>
      </c>
      <c r="W3689" s="2">
        <f>IF(ISNUMBER(SEARCH("N/A", X3689)), 0, 1)</f>
        <v>0</v>
      </c>
      <c r="X3689" s="1" t="s">
        <v>44</v>
      </c>
      <c r="Y3689" s="1"/>
      <c r="Z3689" s="1"/>
      <c r="AA3689" s="11" cm="1">
        <f t="array" ref="AA3689">IF(ISBLANK(Y3689), 0, VINCentyInvDistance(F3689,G3689,Y3689,Z3689))</f>
        <v>0</v>
      </c>
      <c r="AB3689" s="1">
        <v>0</v>
      </c>
      <c r="AC3689" s="1">
        <v>8.8000000000000007</v>
      </c>
      <c r="AD3689" s="1">
        <v>4.9000000000000004</v>
      </c>
      <c r="AE3689" s="1">
        <v>4330</v>
      </c>
      <c r="AF3689" s="1">
        <v>1</v>
      </c>
      <c r="AG3689" s="1" t="s">
        <v>68</v>
      </c>
      <c r="AH3689" s="1" t="str">
        <f>TRIM(MID(SUBSTITUTE($H3689,",",REPT(" ",200)),(LEN($H3689)-LEN(SUBSTITUTE($H3689,",",""))-3)*200+1,200))</f>
        <v>Capital District</v>
      </c>
      <c r="AI3689" s="1" t="s">
        <v>54</v>
      </c>
      <c r="AJ3689" s="1" t="s">
        <v>55</v>
      </c>
      <c r="AK3689" t="s">
        <v>17474</v>
      </c>
      <c r="AL3689" s="1">
        <v>5</v>
      </c>
      <c r="AM3689" s="1" t="s">
        <v>12467</v>
      </c>
    </row>
    <row r="3690" spans="1:39" ht="12.75" customHeight="1">
      <c r="A3690" s="1"/>
      <c r="B3690" s="1" t="s">
        <v>13269</v>
      </c>
      <c r="C3690" s="1" t="s">
        <v>13458</v>
      </c>
      <c r="D3690" s="3" t="str">
        <f ca="1">IFERROR(__xludf.DUMMYFUNCTION("PROPER(REGEXEXTRACT(B3654, ""(?:https?:\/\/)?(?:www\.)?([a-zA-Z0-9-]+)\.""))"),"Skyscanner")</f>
        <v>Skyscanner</v>
      </c>
      <c r="E3690" s="1" t="s">
        <v>13459</v>
      </c>
      <c r="F3690" s="1">
        <v>14.635877300000001</v>
      </c>
      <c r="G3690" s="1">
        <v>121.0425978</v>
      </c>
      <c r="H3690" s="1" t="s">
        <v>13460</v>
      </c>
      <c r="I3690" s="1" t="s">
        <v>50</v>
      </c>
      <c r="J3690" s="1">
        <f>IF(K3690="URBAN",1,IF(K3690="SUBURBAN",2,IF(K3690="RURAL",3,"")))</f>
        <v>1</v>
      </c>
      <c r="K3690" s="1" t="s">
        <v>42</v>
      </c>
      <c r="L3690" s="18">
        <v>46082</v>
      </c>
      <c r="M3690" s="49">
        <v>0.625</v>
      </c>
      <c r="N3690" s="18">
        <v>46083</v>
      </c>
      <c r="O3690" s="56">
        <v>0.5</v>
      </c>
      <c r="P3690" s="31" t="str">
        <f>TEXT($L3690, "dddd")</f>
        <v>Sunday</v>
      </c>
      <c r="Q3690" s="39" t="s">
        <v>13461</v>
      </c>
      <c r="R3690" s="39">
        <v>3800</v>
      </c>
      <c r="S3690" s="1" t="str">
        <f>IF(OR(MONTH(L3690)=12, MONTH(L3690)&lt;=5), "Dry Season", "Wet Season")</f>
        <v>Dry Season</v>
      </c>
      <c r="T3690" s="1">
        <v>1</v>
      </c>
      <c r="U3690" s="1">
        <v>0</v>
      </c>
      <c r="V3690" s="1">
        <v>0</v>
      </c>
      <c r="W3690" s="2">
        <f>IF(ISNUMBER(SEARCH("N/A", X3690)), 0, 1)</f>
        <v>1</v>
      </c>
      <c r="X3690" s="1" t="s">
        <v>1174</v>
      </c>
      <c r="Y3690" s="1">
        <v>14.589843999999999</v>
      </c>
      <c r="Z3690" s="1">
        <v>121.060554</v>
      </c>
      <c r="AA3690" s="11" cm="1">
        <f t="array" ref="AA3690">IF(ISBLANK(Y3690), 0, VINCentyInvDistance(F3690,G3690,Y3690,Z3690))</f>
        <v>5448.3980234654082</v>
      </c>
      <c r="AB3690" s="1">
        <v>0</v>
      </c>
      <c r="AC3690" s="1">
        <v>9.8000000000000007</v>
      </c>
      <c r="AD3690" s="1">
        <v>5</v>
      </c>
      <c r="AE3690" s="1">
        <v>631</v>
      </c>
      <c r="AF3690" s="1">
        <v>1</v>
      </c>
      <c r="AG3690" s="1" t="s">
        <v>1180</v>
      </c>
      <c r="AH3690" s="1" t="s">
        <v>562</v>
      </c>
      <c r="AI3690" s="1" t="str">
        <f>TRIM(MID(SUBSTITUTE($H3690,",",REPT(" ",200)),(LEN($H3690)-LEN(SUBSTITUTE($H3690,",",""))-2)*200+1,200))</f>
        <v>Metro Manila</v>
      </c>
      <c r="AJ3690" s="1" t="s">
        <v>55</v>
      </c>
      <c r="AK3690" t="s">
        <v>17570</v>
      </c>
      <c r="AL3690" s="2">
        <v>0</v>
      </c>
      <c r="AM3690" s="1"/>
    </row>
    <row r="3691" spans="1:39" ht="12.75" customHeight="1">
      <c r="A3691" s="1"/>
      <c r="B3691" s="1" t="s">
        <v>12842</v>
      </c>
      <c r="C3691" s="1" t="s">
        <v>13462</v>
      </c>
      <c r="D3691" s="3" t="str">
        <f ca="1">IFERROR(__xludf.DUMMYFUNCTION("PROPER(REGEXEXTRACT(B3655, ""(?:https?:\/\/)?(?:www\.)?([a-zA-Z0-9-]+)\.""))"),"Skyscanner")</f>
        <v>Skyscanner</v>
      </c>
      <c r="E3691" s="1" t="s">
        <v>13286</v>
      </c>
      <c r="F3691" s="1">
        <v>14.6413496</v>
      </c>
      <c r="G3691" s="1">
        <v>121.0370709</v>
      </c>
      <c r="H3691" s="1" t="s">
        <v>13287</v>
      </c>
      <c r="I3691" s="1" t="s">
        <v>50</v>
      </c>
      <c r="J3691" s="1">
        <f>IF(K3691="URBAN",1,IF(K3691="SUBURBAN",2,IF(K3691="RURAL",3,"")))</f>
        <v>1</v>
      </c>
      <c r="K3691" s="1" t="s">
        <v>42</v>
      </c>
      <c r="L3691" s="18">
        <v>46082</v>
      </c>
      <c r="M3691" s="49">
        <v>0.625</v>
      </c>
      <c r="N3691" s="18">
        <v>46083</v>
      </c>
      <c r="O3691" s="56">
        <v>0.5</v>
      </c>
      <c r="P3691" s="31" t="str">
        <f>TEXT($L3691, "dddd")</f>
        <v>Sunday</v>
      </c>
      <c r="Q3691" s="39" t="s">
        <v>111</v>
      </c>
      <c r="R3691" s="39">
        <v>1100</v>
      </c>
      <c r="S3691" s="1" t="str">
        <f>IF(OR(MONTH(L3691)=12, MONTH(L3691)&lt;=5), "Dry Season", "Wet Season")</f>
        <v>Dry Season</v>
      </c>
      <c r="T3691" s="1">
        <v>1</v>
      </c>
      <c r="U3691" s="1">
        <v>0</v>
      </c>
      <c r="V3691" s="1">
        <v>0</v>
      </c>
      <c r="W3691" s="2">
        <f>IF(ISNUMBER(SEARCH("N/A", X3691)), 0, 1)</f>
        <v>1</v>
      </c>
      <c r="X3691" s="1" t="s">
        <v>1174</v>
      </c>
      <c r="Y3691" s="1">
        <v>14.589843999999999</v>
      </c>
      <c r="Z3691" s="1">
        <v>121.060554</v>
      </c>
      <c r="AA3691" s="11" cm="1">
        <f t="array" ref="AA3691">IF(ISBLANK(Y3691), 0, VINCentyInvDistance(F3691,G3691,Y3691,Z3691))</f>
        <v>6235.2246032267612</v>
      </c>
      <c r="AB3691" s="1">
        <v>0</v>
      </c>
      <c r="AC3691" s="1">
        <v>6.4</v>
      </c>
      <c r="AD3691" s="1">
        <v>3</v>
      </c>
      <c r="AE3691" s="1">
        <v>120</v>
      </c>
      <c r="AF3691" s="1">
        <v>1</v>
      </c>
      <c r="AG3691" s="1" t="s">
        <v>1180</v>
      </c>
      <c r="AH3691" s="1" t="s">
        <v>562</v>
      </c>
      <c r="AI3691" s="1" t="str">
        <f>TRIM(MID(SUBSTITUTE($H3691,",",REPT(" ",200)),(LEN($H3691)-LEN(SUBSTITUTE($H3691,",",""))-2)*200+1,200))</f>
        <v>Metro Manila</v>
      </c>
      <c r="AJ3691" s="1" t="s">
        <v>55</v>
      </c>
      <c r="AK3691" t="s">
        <v>17580</v>
      </c>
      <c r="AL3691" s="2">
        <v>0</v>
      </c>
      <c r="AM3691" s="1"/>
    </row>
    <row r="3692" spans="1:39" ht="12.75" customHeight="1">
      <c r="A3692" s="1"/>
      <c r="B3692" s="1" t="s">
        <v>13288</v>
      </c>
      <c r="C3692" s="1" t="s">
        <v>13463</v>
      </c>
      <c r="D3692" s="3" t="str">
        <f ca="1">IFERROR(__xludf.DUMMYFUNCTION("PROPER(REGEXEXTRACT(B3656, ""(?:https?:\/\/)?(?:www\.)?([a-zA-Z0-9-]+)\.""))"),"Skyscanner")</f>
        <v>Skyscanner</v>
      </c>
      <c r="E3692" s="1" t="s">
        <v>13464</v>
      </c>
      <c r="F3692" s="1">
        <v>14.6268215</v>
      </c>
      <c r="G3692" s="1">
        <v>121.0484933</v>
      </c>
      <c r="H3692" s="1" t="s">
        <v>13465</v>
      </c>
      <c r="I3692" s="1" t="s">
        <v>50</v>
      </c>
      <c r="J3692" s="1">
        <f>IF(K3692="URBAN",1,IF(K3692="SUBURBAN",2,IF(K3692="RURAL",3,"")))</f>
        <v>1</v>
      </c>
      <c r="K3692" s="1" t="s">
        <v>42</v>
      </c>
      <c r="L3692" s="18">
        <v>46082</v>
      </c>
      <c r="M3692" s="49">
        <v>0.58333333333333337</v>
      </c>
      <c r="N3692" s="18">
        <v>46083</v>
      </c>
      <c r="O3692" s="56">
        <v>0.5</v>
      </c>
      <c r="P3692" s="31" t="str">
        <f>TEXT($L3692, "dddd")</f>
        <v>Sunday</v>
      </c>
      <c r="Q3692" s="39" t="s">
        <v>11238</v>
      </c>
      <c r="R3692" s="39">
        <v>1600</v>
      </c>
      <c r="S3692" s="1" t="str">
        <f>IF(OR(MONTH(L3692)=12, MONTH(L3692)&lt;=5), "Dry Season", "Wet Season")</f>
        <v>Dry Season</v>
      </c>
      <c r="T3692" s="1">
        <v>1</v>
      </c>
      <c r="U3692" s="1">
        <v>0</v>
      </c>
      <c r="V3692" s="1">
        <v>0</v>
      </c>
      <c r="W3692" s="2">
        <f>IF(ISNUMBER(SEARCH("N/A", X3692)), 0, 1)</f>
        <v>1</v>
      </c>
      <c r="X3692" s="1" t="s">
        <v>1174</v>
      </c>
      <c r="Y3692" s="1">
        <v>14.589843999999999</v>
      </c>
      <c r="Z3692" s="1">
        <v>121.060554</v>
      </c>
      <c r="AA3692" s="11" cm="1">
        <f t="array" ref="AA3692">IF(ISBLANK(Y3692), 0, VINCentyInvDistance(F3692,G3692,Y3692,Z3692))</f>
        <v>4292.7782695644391</v>
      </c>
      <c r="AB3692" s="1">
        <v>0</v>
      </c>
      <c r="AC3692" s="1">
        <v>6</v>
      </c>
      <c r="AD3692" s="1">
        <v>0</v>
      </c>
      <c r="AE3692" s="1">
        <v>157</v>
      </c>
      <c r="AF3692" s="1">
        <v>1</v>
      </c>
      <c r="AG3692" s="1" t="s">
        <v>1180</v>
      </c>
      <c r="AH3692" s="1" t="s">
        <v>562</v>
      </c>
      <c r="AI3692" s="1" t="str">
        <f>TRIM(MID(SUBSTITUTE($H3692,",",REPT(" ",200)),(LEN($H3692)-LEN(SUBSTITUTE($H3692,",",""))-2)*200+1,200))</f>
        <v>Metro Manila</v>
      </c>
      <c r="AJ3692" s="1" t="s">
        <v>55</v>
      </c>
      <c r="AK3692" t="s">
        <v>17572</v>
      </c>
      <c r="AL3692" s="2">
        <v>0</v>
      </c>
      <c r="AM3692" s="1"/>
    </row>
    <row r="3693" spans="1:39" ht="12.75" customHeight="1">
      <c r="A3693" s="1"/>
      <c r="B3693" s="1" t="s">
        <v>10032</v>
      </c>
      <c r="C3693" s="1" t="s">
        <v>13466</v>
      </c>
      <c r="D3693" s="3" t="str">
        <f ca="1">IFERROR(__xludf.DUMMYFUNCTION("PROPER(REGEXEXTRACT(B3657, ""(?:https?:\/\/)?(?:www\.)?([a-zA-Z0-9-]+)\.""))"),"Google")</f>
        <v>Google</v>
      </c>
      <c r="E3693" s="1" t="s">
        <v>13467</v>
      </c>
      <c r="F3693" s="1">
        <v>14.5648298</v>
      </c>
      <c r="G3693" s="1">
        <v>121.0291654</v>
      </c>
      <c r="H3693" s="1" t="s">
        <v>12504</v>
      </c>
      <c r="I3693" s="1" t="s">
        <v>50</v>
      </c>
      <c r="J3693" s="1">
        <f>IF(K3693="URBAN",1,IF(K3693="SUBURBAN",2,IF(K3693="RURAL",3,"")))</f>
        <v>1</v>
      </c>
      <c r="K3693" s="1" t="s">
        <v>42</v>
      </c>
      <c r="L3693" s="18">
        <v>46082</v>
      </c>
      <c r="M3693" s="49">
        <v>0.625</v>
      </c>
      <c r="N3693" s="18">
        <v>46083</v>
      </c>
      <c r="O3693" s="56">
        <v>0.5</v>
      </c>
      <c r="P3693" s="31" t="str">
        <f>TEXT($L3693, "dddd")</f>
        <v>Sunday</v>
      </c>
      <c r="Q3693" s="39" t="s">
        <v>13456</v>
      </c>
      <c r="R3693" s="39">
        <v>5400</v>
      </c>
      <c r="S3693" s="1" t="str">
        <f>IF(OR(MONTH(L3693)=12, MONTH(L3693)&lt;=5), "Dry Season", "Wet Season")</f>
        <v>Dry Season</v>
      </c>
      <c r="T3693" s="1">
        <v>1</v>
      </c>
      <c r="U3693" s="1">
        <v>0</v>
      </c>
      <c r="V3693" s="1">
        <v>0</v>
      </c>
      <c r="W3693" s="2">
        <f>IF(ISNUMBER(SEARCH("N/A", X3693)), 0, 1)</f>
        <v>1</v>
      </c>
      <c r="X3693" s="1" t="s">
        <v>1174</v>
      </c>
      <c r="Y3693" s="1">
        <v>14.589843999999999</v>
      </c>
      <c r="Z3693" s="1">
        <v>121.060554</v>
      </c>
      <c r="AA3693" s="11" cm="1">
        <f t="array" ref="AA3693">IF(ISBLANK(Y3693), 0, VINCentyInvDistance(F3693,G3693,Y3693,Z3693))</f>
        <v>4370.4365481424484</v>
      </c>
      <c r="AB3693" s="1">
        <v>0</v>
      </c>
      <c r="AC3693" s="1">
        <v>0</v>
      </c>
      <c r="AD3693" s="1">
        <v>0</v>
      </c>
      <c r="AE3693" s="1">
        <v>3555</v>
      </c>
      <c r="AF3693" s="1">
        <v>1</v>
      </c>
      <c r="AG3693" s="1" t="s">
        <v>1180</v>
      </c>
      <c r="AH3693" s="1" t="s">
        <v>562</v>
      </c>
      <c r="AI3693" s="1" t="str">
        <f>TRIM(MID(SUBSTITUTE($H3693,",",REPT(" ",200)),(LEN($H3693)-LEN(SUBSTITUTE($H3693,",",""))-2)*200+1,200))</f>
        <v>Metro Manila</v>
      </c>
      <c r="AJ3693" s="1" t="s">
        <v>55</v>
      </c>
      <c r="AL3693" s="2">
        <v>0</v>
      </c>
      <c r="AM3693" s="1"/>
    </row>
    <row r="3694" spans="1:39" ht="12.75" customHeight="1">
      <c r="A3694" s="1"/>
      <c r="B3694" s="1" t="s">
        <v>12505</v>
      </c>
      <c r="C3694" s="1" t="s">
        <v>13468</v>
      </c>
      <c r="D3694" s="3" t="str">
        <f ca="1">IFERROR(__xludf.DUMMYFUNCTION("PROPER(REGEXEXTRACT(B3658, ""(?:https?:\/\/)?(?:www\.)?([a-zA-Z0-9-]+)\.""))"),"Skyscanner")</f>
        <v>Skyscanner</v>
      </c>
      <c r="E3694" s="1" t="s">
        <v>13275</v>
      </c>
      <c r="F3694" s="1">
        <v>14.636388200000001</v>
      </c>
      <c r="G3694" s="1">
        <v>121.0359766</v>
      </c>
      <c r="H3694" s="1" t="s">
        <v>13276</v>
      </c>
      <c r="I3694" s="1" t="s">
        <v>50</v>
      </c>
      <c r="J3694" s="1">
        <f>IF(K3694="URBAN",1,IF(K3694="SUBURBAN",2,IF(K3694="RURAL",3,"")))</f>
        <v>1</v>
      </c>
      <c r="K3694" s="1" t="s">
        <v>42</v>
      </c>
      <c r="L3694" s="18">
        <v>46082</v>
      </c>
      <c r="M3694" s="49">
        <v>0.58333333333333337</v>
      </c>
      <c r="N3694" s="18">
        <v>46083</v>
      </c>
      <c r="O3694" s="56">
        <v>0.5</v>
      </c>
      <c r="P3694" s="31" t="str">
        <f>TEXT($L3694, "dddd")</f>
        <v>Sunday</v>
      </c>
      <c r="Q3694" s="39" t="s">
        <v>928</v>
      </c>
      <c r="R3694" s="39">
        <v>2800</v>
      </c>
      <c r="S3694" s="1" t="str">
        <f>IF(OR(MONTH(L3694)=12, MONTH(L3694)&lt;=5), "Dry Season", "Wet Season")</f>
        <v>Dry Season</v>
      </c>
      <c r="T3694" s="1">
        <v>1</v>
      </c>
      <c r="U3694" s="1">
        <v>0</v>
      </c>
      <c r="V3694" s="1">
        <v>0</v>
      </c>
      <c r="W3694" s="2">
        <f>IF(ISNUMBER(SEARCH("N/A", X3694)), 0, 1)</f>
        <v>1</v>
      </c>
      <c r="X3694" s="1" t="s">
        <v>2500</v>
      </c>
      <c r="Y3694" s="1">
        <v>14.5530822</v>
      </c>
      <c r="Z3694" s="1">
        <v>121.021794</v>
      </c>
      <c r="AA3694" s="11" cm="1">
        <f t="array" ref="AA3694">IF(ISBLANK(Y3694), 0, VINCentyInvDistance(F3694,G3694,Y3694,Z3694))</f>
        <v>9343.1991651060071</v>
      </c>
      <c r="AB3694" s="1">
        <v>0</v>
      </c>
      <c r="AC3694" s="1">
        <v>9.1999999999999993</v>
      </c>
      <c r="AD3694" s="1">
        <v>4.5</v>
      </c>
      <c r="AE3694" s="1">
        <v>3555</v>
      </c>
      <c r="AF3694" s="1">
        <v>1</v>
      </c>
      <c r="AG3694" s="1" t="s">
        <v>2501</v>
      </c>
      <c r="AH3694" s="1" t="s">
        <v>2501</v>
      </c>
      <c r="AI3694" s="1" t="str">
        <f>TRIM(MID(SUBSTITUTE($H3694,",",REPT(" ",200)),(LEN($H3694)-LEN(SUBSTITUTE($H3694,",",""))-2)*200+1,200))</f>
        <v>Metro Manila</v>
      </c>
      <c r="AJ3694" s="1" t="s">
        <v>55</v>
      </c>
      <c r="AK3694" t="s">
        <v>16934</v>
      </c>
      <c r="AL3694" s="2">
        <v>0</v>
      </c>
      <c r="AM3694" s="1"/>
    </row>
    <row r="3695" spans="1:39" ht="12.75" customHeight="1">
      <c r="A3695" s="1"/>
      <c r="B3695" s="1" t="s">
        <v>13277</v>
      </c>
      <c r="C3695" s="1" t="s">
        <v>13469</v>
      </c>
      <c r="D3695" s="3" t="str">
        <f ca="1">IFERROR(__xludf.DUMMYFUNCTION("PROPER(REGEXEXTRACT(B3659, ""(?:https?:\/\/)?(?:www\.)?([a-zA-Z0-9-]+)\.""))"),"Skyscanner")</f>
        <v>Skyscanner</v>
      </c>
      <c r="E3695" s="1" t="s">
        <v>13302</v>
      </c>
      <c r="F3695" s="1">
        <v>14.6360239</v>
      </c>
      <c r="G3695" s="1">
        <v>121.0293822</v>
      </c>
      <c r="H3695" s="1" t="s">
        <v>13303</v>
      </c>
      <c r="I3695" s="1" t="s">
        <v>50</v>
      </c>
      <c r="J3695" s="1">
        <f>IF(K3695="URBAN",1,IF(K3695="SUBURBAN",2,IF(K3695="RURAL",3,"")))</f>
        <v>1</v>
      </c>
      <c r="K3695" s="1" t="s">
        <v>42</v>
      </c>
      <c r="L3695" s="18">
        <v>46082</v>
      </c>
      <c r="M3695" s="49">
        <v>0.58333333333333337</v>
      </c>
      <c r="N3695" s="18">
        <v>46083</v>
      </c>
      <c r="O3695" s="56">
        <v>0.5</v>
      </c>
      <c r="P3695" s="31" t="str">
        <f>TEXT($L3695, "dddd")</f>
        <v>Sunday</v>
      </c>
      <c r="Q3695" s="39" t="s">
        <v>61</v>
      </c>
      <c r="R3695" s="39">
        <v>3500</v>
      </c>
      <c r="S3695" s="1" t="str">
        <f>IF(OR(MONTH(L3695)=12, MONTH(L3695)&lt;=5), "Dry Season", "Wet Season")</f>
        <v>Dry Season</v>
      </c>
      <c r="T3695" s="1">
        <v>1</v>
      </c>
      <c r="U3695" s="1">
        <v>0</v>
      </c>
      <c r="V3695" s="1">
        <v>0</v>
      </c>
      <c r="W3695" s="2">
        <f>IF(ISNUMBER(SEARCH("N/A", X3695)), 0, 1)</f>
        <v>1</v>
      </c>
      <c r="X3695" s="1" t="s">
        <v>1174</v>
      </c>
      <c r="Y3695" s="1">
        <v>14.589843999999999</v>
      </c>
      <c r="Z3695" s="1">
        <v>121.060554</v>
      </c>
      <c r="AA3695" s="11" cm="1">
        <f t="array" ref="AA3695">IF(ISBLANK(Y3695), 0, VINCentyInvDistance(F3695,G3695,Y3695,Z3695))</f>
        <v>6114.511474915319</v>
      </c>
      <c r="AB3695" s="1">
        <v>0</v>
      </c>
      <c r="AC3695" s="1">
        <v>9</v>
      </c>
      <c r="AD3695" s="1">
        <v>3.2</v>
      </c>
      <c r="AE3695" s="1">
        <v>208</v>
      </c>
      <c r="AF3695" s="1">
        <v>1</v>
      </c>
      <c r="AG3695" s="1" t="s">
        <v>1180</v>
      </c>
      <c r="AH3695" s="1" t="s">
        <v>562</v>
      </c>
      <c r="AI3695" s="1" t="str">
        <f>TRIM(MID(SUBSTITUTE($H3695,",",REPT(" ",200)),(LEN($H3695)-LEN(SUBSTITUTE($H3695,",",""))-2)*200+1,200))</f>
        <v>Metro Manila</v>
      </c>
      <c r="AJ3695" s="1" t="s">
        <v>55</v>
      </c>
      <c r="AK3695" t="s">
        <v>13025</v>
      </c>
      <c r="AL3695" s="2">
        <v>0</v>
      </c>
      <c r="AM3695" s="1"/>
    </row>
    <row r="3696" spans="1:39" ht="12.75" customHeight="1">
      <c r="A3696" s="1"/>
      <c r="B3696" s="1" t="s">
        <v>13304</v>
      </c>
      <c r="C3696" s="1" t="s">
        <v>13470</v>
      </c>
      <c r="D3696" s="3" t="str">
        <f ca="1">IFERROR(__xludf.DUMMYFUNCTION("PROPER(REGEXEXTRACT(B3660, ""(?:https?:\/\/)?(?:www\.)?([a-zA-Z0-9-]+)\.""))"),"Skyscanner")</f>
        <v>Skyscanner</v>
      </c>
      <c r="E3696" s="1" t="s">
        <v>13279</v>
      </c>
      <c r="F3696" s="1">
        <v>14.628252399999999</v>
      </c>
      <c r="G3696" s="1">
        <v>121.0581545</v>
      </c>
      <c r="H3696" s="1" t="s">
        <v>13280</v>
      </c>
      <c r="I3696" s="1" t="s">
        <v>50</v>
      </c>
      <c r="J3696" s="1">
        <f>IF(K3696="URBAN",1,IF(K3696="SUBURBAN",2,IF(K3696="RURAL",3,"")))</f>
        <v>1</v>
      </c>
      <c r="K3696" s="1" t="s">
        <v>42</v>
      </c>
      <c r="L3696" s="18">
        <v>46082</v>
      </c>
      <c r="M3696" s="49">
        <v>0.58333333333333337</v>
      </c>
      <c r="N3696" s="18">
        <v>46083</v>
      </c>
      <c r="O3696" s="56">
        <v>0.5</v>
      </c>
      <c r="P3696" s="31" t="str">
        <f>TEXT($L3696, "dddd")</f>
        <v>Sunday</v>
      </c>
      <c r="Q3696" s="39" t="s">
        <v>111</v>
      </c>
      <c r="R3696" s="39">
        <v>1400</v>
      </c>
      <c r="S3696" s="1" t="str">
        <f>IF(OR(MONTH(L3696)=12, MONTH(L3696)&lt;=5), "Dry Season", "Wet Season")</f>
        <v>Dry Season</v>
      </c>
      <c r="T3696" s="1">
        <v>1</v>
      </c>
      <c r="U3696" s="1">
        <v>0</v>
      </c>
      <c r="V3696" s="1">
        <v>0</v>
      </c>
      <c r="W3696" s="2">
        <f>IF(ISNUMBER(SEARCH("N/A", X3696)), 0, 1)</f>
        <v>1</v>
      </c>
      <c r="X3696" s="1" t="s">
        <v>1174</v>
      </c>
      <c r="Y3696" s="1">
        <v>14.589843999999999</v>
      </c>
      <c r="Z3696" s="1">
        <v>121.060554</v>
      </c>
      <c r="AA3696" s="11" cm="1">
        <f t="array" ref="AA3696">IF(ISBLANK(Y3696), 0, VINCentyInvDistance(F3696,G3696,Y3696,Z3696))</f>
        <v>4257.5520384612882</v>
      </c>
      <c r="AB3696" s="1">
        <v>0</v>
      </c>
      <c r="AC3696" s="1">
        <v>6.4</v>
      </c>
      <c r="AD3696" s="1">
        <v>4.3</v>
      </c>
      <c r="AE3696" s="1">
        <v>106</v>
      </c>
      <c r="AF3696" s="1">
        <v>1</v>
      </c>
      <c r="AG3696" s="1" t="s">
        <v>1180</v>
      </c>
      <c r="AH3696" s="1" t="s">
        <v>562</v>
      </c>
      <c r="AI3696" s="1" t="str">
        <f>TRIM(MID(SUBSTITUTE($H3696,",",REPT(" ",200)),(LEN($H3696)-LEN(SUBSTITUTE($H3696,",",""))-2)*200+1,200))</f>
        <v>Metro Manila</v>
      </c>
      <c r="AJ3696" s="1" t="s">
        <v>55</v>
      </c>
      <c r="AK3696" t="s">
        <v>17573</v>
      </c>
      <c r="AL3696" s="2">
        <v>0</v>
      </c>
      <c r="AM3696" s="1"/>
    </row>
    <row r="3697" spans="1:39" ht="12.75" customHeight="1">
      <c r="A3697" s="1"/>
      <c r="B3697" s="1" t="s">
        <v>12479</v>
      </c>
      <c r="C3697" s="1" t="s">
        <v>13471</v>
      </c>
      <c r="D3697" s="3" t="str">
        <f ca="1">IFERROR(__xludf.DUMMYFUNCTION("PROPER(REGEXEXTRACT(B3661, ""(?:https?:\/\/)?(?:www\.)?([a-zA-Z0-9-]+)\.""))"),"Skyscanner")</f>
        <v>Skyscanner</v>
      </c>
      <c r="E3697" s="1" t="s">
        <v>13472</v>
      </c>
      <c r="F3697" s="1">
        <v>14.6324375</v>
      </c>
      <c r="G3697" s="1">
        <v>121.04831249999999</v>
      </c>
      <c r="H3697" s="1" t="s">
        <v>13473</v>
      </c>
      <c r="I3697" s="1" t="s">
        <v>50</v>
      </c>
      <c r="J3697" s="1">
        <f>IF(K3697="URBAN",1,IF(K3697="SUBURBAN",2,IF(K3697="RURAL",3,"")))</f>
        <v>1</v>
      </c>
      <c r="K3697" s="1" t="s">
        <v>42</v>
      </c>
      <c r="L3697" s="18">
        <v>46082</v>
      </c>
      <c r="M3697" s="49">
        <v>0.58333333333333337</v>
      </c>
      <c r="N3697" s="18">
        <v>46083</v>
      </c>
      <c r="O3697" s="56">
        <v>0.5</v>
      </c>
      <c r="P3697" s="31" t="str">
        <f>TEXT($L3697, "dddd")</f>
        <v>Sunday</v>
      </c>
      <c r="Q3697" s="39" t="s">
        <v>111</v>
      </c>
      <c r="R3697" s="39">
        <v>1350</v>
      </c>
      <c r="S3697" s="1" t="str">
        <f>IF(OR(MONTH(L3697)=12, MONTH(L3697)&lt;=5), "Dry Season", "Wet Season")</f>
        <v>Dry Season</v>
      </c>
      <c r="T3697" s="1">
        <v>1</v>
      </c>
      <c r="U3697" s="1">
        <v>0</v>
      </c>
      <c r="V3697" s="1">
        <v>0</v>
      </c>
      <c r="W3697" s="2">
        <f>IF(ISNUMBER(SEARCH("N/A", X3697)), 0, 1)</f>
        <v>1</v>
      </c>
      <c r="X3697" s="1" t="s">
        <v>1174</v>
      </c>
      <c r="Y3697" s="1">
        <v>14.589843999999999</v>
      </c>
      <c r="Z3697" s="1">
        <v>121.060554</v>
      </c>
      <c r="AA3697" s="11" cm="1">
        <f t="array" ref="AA3697">IF(ISBLANK(Y3697), 0, VINCentyInvDistance(F3697,G3697,Y3697,Z3697))</f>
        <v>4893.8375145989294</v>
      </c>
      <c r="AB3697" s="1">
        <v>0</v>
      </c>
      <c r="AC3697" s="1">
        <v>8.6</v>
      </c>
      <c r="AD3697" s="1">
        <v>0</v>
      </c>
      <c r="AE3697" s="1">
        <v>51</v>
      </c>
      <c r="AF3697" s="1">
        <v>1</v>
      </c>
      <c r="AG3697" s="1" t="s">
        <v>1180</v>
      </c>
      <c r="AH3697" s="1" t="s">
        <v>562</v>
      </c>
      <c r="AI3697" s="1" t="str">
        <f>TRIM(MID(SUBSTITUTE($H3697,",",REPT(" ",200)),(LEN($H3697)-LEN(SUBSTITUTE($H3697,",",""))-2)*200+1,200))</f>
        <v>Metro Manila</v>
      </c>
      <c r="AJ3697" s="1" t="s">
        <v>55</v>
      </c>
      <c r="AK3697" t="s">
        <v>17477</v>
      </c>
      <c r="AL3697" s="2">
        <v>0</v>
      </c>
      <c r="AM3697" s="1"/>
    </row>
    <row r="3698" spans="1:39" ht="12.75" customHeight="1">
      <c r="A3698" s="1"/>
      <c r="B3698" s="1" t="s">
        <v>13388</v>
      </c>
      <c r="C3698" s="1" t="s">
        <v>13297</v>
      </c>
      <c r="D3698" s="3" t="str">
        <f ca="1">IFERROR(__xludf.DUMMYFUNCTION("PROPER(REGEXEXTRACT(B3662, ""(?:https?:\/\/)?(?:www\.)?([a-zA-Z0-9-]+)\.""))"),"Google")</f>
        <v>Google</v>
      </c>
      <c r="E3698" s="1" t="s">
        <v>13298</v>
      </c>
      <c r="F3698" s="1">
        <v>14.638855</v>
      </c>
      <c r="G3698" s="1">
        <v>121.0335922</v>
      </c>
      <c r="H3698" s="1" t="s">
        <v>13299</v>
      </c>
      <c r="I3698" s="1" t="s">
        <v>50</v>
      </c>
      <c r="J3698" s="1">
        <f>IF(K3698="URBAN",1,IF(K3698="SUBURBAN",2,IF(K3698="RURAL",3,"")))</f>
        <v>1</v>
      </c>
      <c r="K3698" s="1" t="s">
        <v>42</v>
      </c>
      <c r="L3698" s="18">
        <v>46082</v>
      </c>
      <c r="M3698" s="49">
        <v>0.625</v>
      </c>
      <c r="N3698" s="18">
        <v>46083</v>
      </c>
      <c r="O3698" s="56">
        <v>0.5</v>
      </c>
      <c r="P3698" s="31" t="str">
        <f>TEXT($L3698, "dddd")</f>
        <v>Sunday</v>
      </c>
      <c r="Q3698" s="39" t="s">
        <v>111</v>
      </c>
      <c r="R3698" s="39">
        <v>1450</v>
      </c>
      <c r="S3698" s="1" t="str">
        <f>IF(OR(MONTH(L3698)=12, MONTH(L3698)&lt;=5), "Dry Season", "Wet Season")</f>
        <v>Dry Season</v>
      </c>
      <c r="T3698" s="1">
        <v>1</v>
      </c>
      <c r="U3698" s="1">
        <v>0</v>
      </c>
      <c r="V3698" s="1">
        <v>0</v>
      </c>
      <c r="W3698" s="2">
        <f>IF(ISNUMBER(SEARCH("N/A", X3698)), 0, 1)</f>
        <v>1</v>
      </c>
      <c r="X3698" s="1" t="s">
        <v>1174</v>
      </c>
      <c r="Y3698" s="1">
        <v>14.589843999999999</v>
      </c>
      <c r="Z3698" s="1">
        <v>121.060554</v>
      </c>
      <c r="AA3698" s="11" cm="1">
        <f t="array" ref="AA3698">IF(ISBLANK(Y3698), 0, VINCentyInvDistance(F3698,G3698,Y3698,Z3698))</f>
        <v>6151.8585690604559</v>
      </c>
      <c r="AB3698" s="1">
        <v>0</v>
      </c>
      <c r="AC3698" s="1">
        <v>0</v>
      </c>
      <c r="AD3698" s="1">
        <v>0</v>
      </c>
      <c r="AE3698" s="1">
        <v>80</v>
      </c>
      <c r="AF3698" s="1">
        <v>1</v>
      </c>
      <c r="AG3698" s="1" t="s">
        <v>1180</v>
      </c>
      <c r="AH3698" s="1" t="s">
        <v>562</v>
      </c>
      <c r="AI3698" s="1" t="str">
        <f>TRIM(MID(SUBSTITUTE($H3698,",",REPT(" ",200)),(LEN($H3698)-LEN(SUBSTITUTE($H3698,",",""))-2)*200+1,200))</f>
        <v>Metro Manila</v>
      </c>
      <c r="AJ3698" s="1" t="s">
        <v>55</v>
      </c>
      <c r="AL3698" s="2">
        <v>0</v>
      </c>
      <c r="AM3698" s="1"/>
    </row>
    <row r="3699" spans="1:39" ht="12.75" customHeight="1">
      <c r="A3699" s="1"/>
      <c r="B3699" s="1" t="s">
        <v>13300</v>
      </c>
      <c r="C3699" s="1" t="s">
        <v>13474</v>
      </c>
      <c r="D3699" s="3" t="str">
        <f ca="1">IFERROR(__xludf.DUMMYFUNCTION("PROPER(REGEXEXTRACT(B3663, ""(?:https?:\/\/)?(?:www\.)?([a-zA-Z0-9-]+)\.""))"),"Skyscanner")</f>
        <v>Skyscanner</v>
      </c>
      <c r="E3699" s="1" t="s">
        <v>13290</v>
      </c>
      <c r="F3699" s="1">
        <v>14.6144002</v>
      </c>
      <c r="G3699" s="1">
        <v>121.0377213</v>
      </c>
      <c r="H3699" s="1" t="s">
        <v>13291</v>
      </c>
      <c r="I3699" s="1" t="s">
        <v>50</v>
      </c>
      <c r="J3699" s="1">
        <f>IF(K3699="URBAN",1,IF(K3699="SUBURBAN",2,IF(K3699="RURAL",3,"")))</f>
        <v>1</v>
      </c>
      <c r="K3699" s="1" t="s">
        <v>42</v>
      </c>
      <c r="L3699" s="18">
        <v>46082</v>
      </c>
      <c r="M3699" s="49">
        <v>0.58333333333333337</v>
      </c>
      <c r="N3699" s="18">
        <v>46083</v>
      </c>
      <c r="O3699" s="56">
        <v>0.5</v>
      </c>
      <c r="P3699" s="31" t="str">
        <f>TEXT($L3699, "dddd")</f>
        <v>Sunday</v>
      </c>
      <c r="Q3699" s="39" t="s">
        <v>13475</v>
      </c>
      <c r="R3699" s="39">
        <v>4800</v>
      </c>
      <c r="S3699" s="1" t="str">
        <f>IF(OR(MONTH(L3699)=12, MONTH(L3699)&lt;=5), "Dry Season", "Wet Season")</f>
        <v>Dry Season</v>
      </c>
      <c r="T3699" s="1">
        <v>1</v>
      </c>
      <c r="U3699" s="1">
        <v>0</v>
      </c>
      <c r="V3699" s="1">
        <v>0</v>
      </c>
      <c r="W3699" s="2">
        <f>IF(ISNUMBER(SEARCH("N/A", X3699)), 0, 1)</f>
        <v>1</v>
      </c>
      <c r="X3699" s="1" t="s">
        <v>1174</v>
      </c>
      <c r="Y3699" s="1">
        <v>14.589843999999999</v>
      </c>
      <c r="Z3699" s="1">
        <v>121.060554</v>
      </c>
      <c r="AA3699" s="11" cm="1">
        <f t="array" ref="AA3699">IF(ISBLANK(Y3699), 0, VINCentyInvDistance(F3699,G3699,Y3699,Z3699))</f>
        <v>3665.3135283719639</v>
      </c>
      <c r="AB3699" s="1">
        <v>0</v>
      </c>
      <c r="AC3699" s="1">
        <v>6.6</v>
      </c>
      <c r="AD3699" s="1">
        <v>3.8</v>
      </c>
      <c r="AE3699" s="1">
        <v>80</v>
      </c>
      <c r="AF3699" s="1">
        <v>1</v>
      </c>
      <c r="AG3699" s="1" t="s">
        <v>1180</v>
      </c>
      <c r="AH3699" s="1" t="s">
        <v>562</v>
      </c>
      <c r="AI3699" s="1" t="str">
        <f>TRIM(MID(SUBSTITUTE($H3699,",",REPT(" ",200)),(LEN($H3699)-LEN(SUBSTITUTE($H3699,",",""))-2)*200+1,200))</f>
        <v>Metro Manila</v>
      </c>
      <c r="AJ3699" s="1" t="s">
        <v>55</v>
      </c>
      <c r="AL3699" s="2">
        <v>0</v>
      </c>
      <c r="AM3699" s="1"/>
    </row>
    <row r="3700" spans="1:39" ht="12.75" customHeight="1">
      <c r="A3700" s="1"/>
      <c r="B3700" s="1" t="s">
        <v>12709</v>
      </c>
      <c r="C3700" s="1" t="s">
        <v>13476</v>
      </c>
      <c r="D3700" s="3" t="str">
        <f ca="1">IFERROR(__xludf.DUMMYFUNCTION("PROPER(REGEXEXTRACT(B3664, ""(?:https?:\/\/)?(?:www\.)?([a-zA-Z0-9-]+)\.""))"),"Skyscanner")</f>
        <v>Skyscanner</v>
      </c>
      <c r="E3700" s="1" t="s">
        <v>13477</v>
      </c>
      <c r="F3700" s="1">
        <v>14.5480199</v>
      </c>
      <c r="G3700" s="1">
        <v>121.00714929999999</v>
      </c>
      <c r="H3700" s="1" t="s">
        <v>13478</v>
      </c>
      <c r="I3700" s="1" t="s">
        <v>50</v>
      </c>
      <c r="J3700" s="1">
        <f>IF(K3700="URBAN",1,IF(K3700="SUBURBAN",2,IF(K3700="RURAL",3,"")))</f>
        <v>1</v>
      </c>
      <c r="K3700" s="1" t="s">
        <v>42</v>
      </c>
      <c r="L3700" s="18">
        <v>46082</v>
      </c>
      <c r="M3700" s="49">
        <v>0.58333333333333337</v>
      </c>
      <c r="N3700" s="18">
        <v>46083</v>
      </c>
      <c r="O3700" s="56">
        <v>0.5</v>
      </c>
      <c r="P3700" s="31" t="str">
        <f>TEXT($L3700, "dddd")</f>
        <v>Sunday</v>
      </c>
      <c r="Q3700" s="39" t="s">
        <v>111</v>
      </c>
      <c r="R3700" s="39">
        <v>1100</v>
      </c>
      <c r="S3700" s="1" t="str">
        <f>IF(OR(MONTH(L3700)=12, MONTH(L3700)&lt;=5), "Dry Season", "Wet Season")</f>
        <v>Dry Season</v>
      </c>
      <c r="T3700" s="1">
        <v>1</v>
      </c>
      <c r="U3700" s="1">
        <v>0</v>
      </c>
      <c r="V3700" s="1">
        <v>0</v>
      </c>
      <c r="W3700" s="2">
        <f>IF(ISNUMBER(SEARCH("N/A", X3700)), 0, 1)</f>
        <v>1</v>
      </c>
      <c r="X3700" s="1" t="s">
        <v>1174</v>
      </c>
      <c r="Y3700" s="1">
        <v>14.589843999999999</v>
      </c>
      <c r="Z3700" s="1">
        <v>121.060554</v>
      </c>
      <c r="AA3700" s="11" cm="1">
        <f t="array" ref="AA3700">IF(ISBLANK(Y3700), 0, VINCentyInvDistance(F3700,G3700,Y3700,Z3700))</f>
        <v>7384.8037036542009</v>
      </c>
      <c r="AB3700" s="1">
        <v>0</v>
      </c>
      <c r="AC3700" s="1">
        <v>7.6</v>
      </c>
      <c r="AD3700" s="1">
        <v>2.4</v>
      </c>
      <c r="AE3700" s="1">
        <v>380</v>
      </c>
      <c r="AF3700" s="1">
        <v>1</v>
      </c>
      <c r="AG3700" s="1" t="s">
        <v>1180</v>
      </c>
      <c r="AH3700" s="1" t="s">
        <v>562</v>
      </c>
      <c r="AI3700" s="1" t="str">
        <f>TRIM(MID(SUBSTITUTE($H3700,",",REPT(" ",200)),(LEN($H3700)-LEN(SUBSTITUTE($H3700,",",""))-1)*200+1,200))</f>
        <v>1303</v>
      </c>
      <c r="AJ3700" s="1" t="s">
        <v>55</v>
      </c>
      <c r="AK3700" t="s">
        <v>12713</v>
      </c>
      <c r="AL3700" s="2">
        <v>0</v>
      </c>
      <c r="AM3700" s="1"/>
    </row>
    <row r="3701" spans="1:39" ht="12.75" customHeight="1">
      <c r="A3701" s="1"/>
      <c r="B3701" s="1" t="s">
        <v>13479</v>
      </c>
      <c r="C3701" s="1" t="s">
        <v>13480</v>
      </c>
      <c r="D3701" s="3" t="str">
        <f ca="1">IFERROR(__xludf.DUMMYFUNCTION("PROPER(REGEXEXTRACT(B3665, ""(?:https?:\/\/)?(?:www\.)?([a-zA-Z0-9-]+)\.""))"),"Skyscanner")</f>
        <v>Skyscanner</v>
      </c>
      <c r="E3701" s="1" t="s">
        <v>13312</v>
      </c>
      <c r="F3701" s="1">
        <v>14.550758999999999</v>
      </c>
      <c r="G3701" s="1">
        <v>121.053057</v>
      </c>
      <c r="H3701" s="1" t="s">
        <v>13481</v>
      </c>
      <c r="I3701" s="1" t="s">
        <v>50</v>
      </c>
      <c r="J3701" s="1">
        <f>IF(K3701="URBAN",1,IF(K3701="SUBURBAN",2,IF(K3701="RURAL",3,"")))</f>
        <v>1</v>
      </c>
      <c r="K3701" s="1" t="s">
        <v>42</v>
      </c>
      <c r="L3701" s="18">
        <v>46082</v>
      </c>
      <c r="M3701" s="49">
        <v>0.58333333333333337</v>
      </c>
      <c r="N3701" s="18">
        <v>46083</v>
      </c>
      <c r="O3701" s="56">
        <v>0.45833333333333331</v>
      </c>
      <c r="P3701" s="31" t="str">
        <f>TEXT($L3701, "dddd")</f>
        <v>Sunday</v>
      </c>
      <c r="Q3701" s="39" t="s">
        <v>61</v>
      </c>
      <c r="R3701" s="39">
        <v>8200</v>
      </c>
      <c r="S3701" s="1" t="str">
        <f>IF(OR(MONTH(L3701)=12, MONTH(L3701)&lt;=5), "Dry Season", "Wet Season")</f>
        <v>Dry Season</v>
      </c>
      <c r="T3701" s="1">
        <v>1</v>
      </c>
      <c r="U3701" s="1">
        <v>0</v>
      </c>
      <c r="V3701" s="1">
        <v>0</v>
      </c>
      <c r="W3701" s="2">
        <f>IF(ISNUMBER(SEARCH("N/A", X3701)), 0, 1)</f>
        <v>1</v>
      </c>
      <c r="X3701" s="1" t="s">
        <v>124</v>
      </c>
      <c r="Y3701" s="1">
        <v>14.5352172</v>
      </c>
      <c r="Z3701" s="1">
        <v>120.9819432</v>
      </c>
      <c r="AA3701" s="11" cm="1">
        <f t="array" ref="AA3701">IF(ISBLANK(Y3701), 0, VINCentyInvDistance(F3701,G3701,Y3701,Z3701))</f>
        <v>7854.8683766436452</v>
      </c>
      <c r="AB3701" s="1">
        <v>0</v>
      </c>
      <c r="AC3701" s="1">
        <v>4.8</v>
      </c>
      <c r="AD3701" s="1">
        <v>0</v>
      </c>
      <c r="AE3701" s="1">
        <v>9</v>
      </c>
      <c r="AF3701" s="1">
        <v>1</v>
      </c>
      <c r="AG3701" s="1" t="s">
        <v>159</v>
      </c>
      <c r="AH3701" s="1" t="s">
        <v>160</v>
      </c>
      <c r="AI3701" s="1" t="str">
        <f>TRIM(MID(SUBSTITUTE($H3701,",",REPT(" ",200)),(LEN($H3701)-LEN(SUBSTITUTE($H3701,",",""))-1)*200+1,200))</f>
        <v>1634</v>
      </c>
      <c r="AJ3701" s="1" t="s">
        <v>55</v>
      </c>
      <c r="AK3701" t="s">
        <v>17581</v>
      </c>
      <c r="AL3701" s="2">
        <v>0</v>
      </c>
      <c r="AM3701" s="1"/>
    </row>
    <row r="3702" spans="1:39" ht="12.75" customHeight="1">
      <c r="A3702" s="1"/>
      <c r="B3702" s="1" t="s">
        <v>12692</v>
      </c>
      <c r="C3702" s="1" t="s">
        <v>13482</v>
      </c>
      <c r="D3702" s="3" t="str">
        <f ca="1">IFERROR(__xludf.DUMMYFUNCTION("PROPER(REGEXEXTRACT(B3666, ""(?:https?:\/\/)?(?:www\.)?([a-zA-Z0-9-]+)\.""))"),"Skyscanner")</f>
        <v>Skyscanner</v>
      </c>
      <c r="E3702" s="1" t="s">
        <v>13390</v>
      </c>
      <c r="F3702" s="1">
        <v>14.57405</v>
      </c>
      <c r="G3702" s="1">
        <v>120.985</v>
      </c>
      <c r="H3702" s="2" t="s">
        <v>12694</v>
      </c>
      <c r="I3702" s="1" t="s">
        <v>50</v>
      </c>
      <c r="J3702" s="1">
        <f>IF(K3702="URBAN",1,IF(K3702="SUBURBAN",2,IF(K3702="RURAL",3,"")))</f>
        <v>1</v>
      </c>
      <c r="K3702" s="1" t="s">
        <v>42</v>
      </c>
      <c r="L3702" s="18">
        <v>46082</v>
      </c>
      <c r="M3702" s="49">
        <v>0.625</v>
      </c>
      <c r="N3702" s="18">
        <v>46083</v>
      </c>
      <c r="O3702" s="56">
        <v>0.5</v>
      </c>
      <c r="P3702" s="31" t="str">
        <f>TEXT($L3702, "dddd")</f>
        <v>Sunday</v>
      </c>
      <c r="Q3702" s="39" t="s">
        <v>111</v>
      </c>
      <c r="R3702" s="39">
        <v>1900</v>
      </c>
      <c r="S3702" s="1" t="str">
        <f>IF(OR(MONTH(L3702)=12, MONTH(L3702)&lt;=5), "Dry Season", "Wet Season")</f>
        <v>Dry Season</v>
      </c>
      <c r="T3702" s="1">
        <v>1</v>
      </c>
      <c r="U3702" s="1">
        <v>0</v>
      </c>
      <c r="V3702" s="1">
        <v>0</v>
      </c>
      <c r="W3702" s="2">
        <f>IF(ISNUMBER(SEARCH("N/A", X3702)), 0, 1)</f>
        <v>0</v>
      </c>
      <c r="X3702" s="1" t="s">
        <v>44</v>
      </c>
      <c r="Y3702" s="1"/>
      <c r="Z3702" s="1"/>
      <c r="AA3702" s="11" cm="1">
        <f t="array" ref="AA3702">IF(ISBLANK(Y3702), 0, VINCentyInvDistance(F3702,G3702,Y3702,Z3702))</f>
        <v>0</v>
      </c>
      <c r="AB3702" s="1">
        <v>0</v>
      </c>
      <c r="AC3702" s="1">
        <v>0</v>
      </c>
      <c r="AD3702" s="1">
        <v>0</v>
      </c>
      <c r="AE3702" s="1">
        <v>38</v>
      </c>
      <c r="AF3702" s="1">
        <v>1</v>
      </c>
      <c r="AG3702" s="1" t="str">
        <f>TRIM(MID(SUBSTITUTE($H3702,",",REPT(" ",200)),(LEN($H3702)-LEN(SUBSTITUTE($H3702,",",""))-3)*200+1,200))</f>
        <v>Capital District</v>
      </c>
      <c r="AH3702" s="1" t="str">
        <f>TRIM(MID(SUBSTITUTE($H3702,",",REPT(" ",200)),(LEN($H3702)-LEN(SUBSTITUTE($H3702,",",""))-2)*200+1,200))</f>
        <v>Metro Manila</v>
      </c>
      <c r="AI3702" s="1" t="str">
        <f>TRIM(MID(SUBSTITUTE($H3702,",",REPT(" ",200)),(LEN($H3702)-LEN(SUBSTITUTE($H3702,",",""))-0)*200+1,200))</f>
        <v>Philippines</v>
      </c>
      <c r="AJ3702" s="1" t="s">
        <v>55</v>
      </c>
      <c r="AK3702" t="s">
        <v>12695</v>
      </c>
      <c r="AL3702" s="2">
        <v>0</v>
      </c>
      <c r="AM3702" s="1" t="s">
        <v>12696</v>
      </c>
    </row>
    <row r="3703" spans="1:39" ht="12.75" customHeight="1">
      <c r="A3703" s="1"/>
      <c r="B3703" s="1" t="s">
        <v>13392</v>
      </c>
      <c r="C3703" s="1" t="s">
        <v>13483</v>
      </c>
      <c r="D3703" s="3" t="str">
        <f ca="1">IFERROR(__xludf.DUMMYFUNCTION("PROPER(REGEXEXTRACT(B3667, ""(?:https?:\/\/)?(?:www\.)?([a-zA-Z0-9-]+)\.""))"),"Skyscanner")</f>
        <v>Skyscanner</v>
      </c>
      <c r="E3703" s="1" t="s">
        <v>13484</v>
      </c>
      <c r="F3703" s="1">
        <v>14.642282399999999</v>
      </c>
      <c r="G3703" s="1">
        <v>121.0361084</v>
      </c>
      <c r="H3703" s="1" t="s">
        <v>13485</v>
      </c>
      <c r="I3703" s="1" t="s">
        <v>50</v>
      </c>
      <c r="J3703" s="1">
        <f>IF(K3703="URBAN",1,IF(K3703="SUBURBAN",2,IF(K3703="RURAL",3,"")))</f>
        <v>1</v>
      </c>
      <c r="K3703" s="1" t="s">
        <v>42</v>
      </c>
      <c r="L3703" s="18">
        <v>46082</v>
      </c>
      <c r="M3703" s="49">
        <v>0.625</v>
      </c>
      <c r="N3703" s="18">
        <v>46083</v>
      </c>
      <c r="O3703" s="56">
        <v>0.5</v>
      </c>
      <c r="P3703" s="31" t="str">
        <f>TEXT($L3703, "dddd")</f>
        <v>Sunday</v>
      </c>
      <c r="Q3703" s="39" t="s">
        <v>928</v>
      </c>
      <c r="R3703" s="39">
        <v>3400</v>
      </c>
      <c r="S3703" s="1" t="str">
        <f>IF(OR(MONTH(L3703)=12, MONTH(L3703)&lt;=5), "Dry Season", "Wet Season")</f>
        <v>Dry Season</v>
      </c>
      <c r="T3703" s="1">
        <v>1</v>
      </c>
      <c r="U3703" s="1">
        <v>0</v>
      </c>
      <c r="V3703" s="1">
        <v>0</v>
      </c>
      <c r="W3703" s="2">
        <f>IF(ISNUMBER(SEARCH("N/A", X3703)), 0, 1)</f>
        <v>1</v>
      </c>
      <c r="X3703" s="1" t="s">
        <v>1174</v>
      </c>
      <c r="Y3703" s="1">
        <v>14.589843999999999</v>
      </c>
      <c r="Z3703" s="1">
        <v>121.060554</v>
      </c>
      <c r="AA3703" s="11" cm="1">
        <f t="array" ref="AA3703">IF(ISBLANK(Y3703), 0, VINCentyInvDistance(F3703,G3703,Y3703,Z3703))</f>
        <v>6371.8515806337264</v>
      </c>
      <c r="AB3703" s="1">
        <v>0</v>
      </c>
      <c r="AC3703" s="1">
        <v>9.1999999999999993</v>
      </c>
      <c r="AD3703" s="1">
        <v>0</v>
      </c>
      <c r="AE3703" s="1">
        <v>38</v>
      </c>
      <c r="AF3703" s="1">
        <v>1</v>
      </c>
      <c r="AG3703" s="1" t="s">
        <v>1180</v>
      </c>
      <c r="AH3703" s="1" t="s">
        <v>562</v>
      </c>
      <c r="AI3703" s="1" t="str">
        <f>TRIM(MID(SUBSTITUTE($H3703,",",REPT(" ",200)),(LEN($H3703)-LEN(SUBSTITUTE($H3703,",",""))-2)*200+1,200))</f>
        <v>Metro Manila</v>
      </c>
      <c r="AJ3703" s="1" t="s">
        <v>55</v>
      </c>
      <c r="AK3703" t="s">
        <v>17582</v>
      </c>
      <c r="AL3703" s="2">
        <v>0</v>
      </c>
      <c r="AM3703" s="1"/>
    </row>
    <row r="3704" spans="1:39" ht="12.75" customHeight="1">
      <c r="A3704" s="1"/>
      <c r="B3704" s="1" t="s">
        <v>5028</v>
      </c>
      <c r="C3704" s="1" t="s">
        <v>13486</v>
      </c>
      <c r="D3704" s="3" t="str">
        <f ca="1">IFERROR(__xludf.DUMMYFUNCTION("PROPER(REGEXEXTRACT(B3668, ""(?:https?:\/\/)?(?:www\.)?([a-zA-Z0-9-]+)\.""))"),"Skyscanner")</f>
        <v>Skyscanner</v>
      </c>
      <c r="E3704" s="1" t="s">
        <v>13323</v>
      </c>
      <c r="F3704" s="1">
        <v>15.162644</v>
      </c>
      <c r="G3704" s="1">
        <v>120.58411599999999</v>
      </c>
      <c r="H3704" s="1" t="s">
        <v>12644</v>
      </c>
      <c r="I3704" s="1" t="s">
        <v>50</v>
      </c>
      <c r="J3704" s="1">
        <f>IF(K3704="URBAN",1,IF(K3704="SUBURBAN",2,IF(K3704="RURAL",3,"")))</f>
        <v>1</v>
      </c>
      <c r="K3704" s="1" t="s">
        <v>42</v>
      </c>
      <c r="L3704" s="18">
        <v>46082</v>
      </c>
      <c r="M3704" s="49">
        <v>0.625</v>
      </c>
      <c r="N3704" s="18">
        <v>46083</v>
      </c>
      <c r="O3704" s="56">
        <v>0.45833333333333331</v>
      </c>
      <c r="P3704" s="31" t="str">
        <f>TEXT($L3704, "dddd")</f>
        <v>Sunday</v>
      </c>
      <c r="Q3704" s="39" t="s">
        <v>9547</v>
      </c>
      <c r="R3704" s="39">
        <v>18500</v>
      </c>
      <c r="S3704" s="1" t="str">
        <f>IF(OR(MONTH(L3704)=12, MONTH(L3704)&lt;=5), "Dry Season", "Wet Season")</f>
        <v>Dry Season</v>
      </c>
      <c r="T3704" s="1">
        <v>1</v>
      </c>
      <c r="U3704" s="1">
        <v>0</v>
      </c>
      <c r="V3704" s="1">
        <v>0</v>
      </c>
      <c r="W3704" s="2">
        <f>IF(ISNUMBER(SEARCH("N/A", X3704)), 0, 1)</f>
        <v>1</v>
      </c>
      <c r="X3704" s="1" t="s">
        <v>977</v>
      </c>
      <c r="Y3704" s="1">
        <v>15.167270800000001</v>
      </c>
      <c r="Z3704" s="1">
        <v>120.5801134</v>
      </c>
      <c r="AA3704" s="11" cm="1">
        <f t="array" ref="AA3704">IF(ISBLANK(Y3704), 0, VINCentyInvDistance(F3704,G3704,Y3704,Z3704))</f>
        <v>668.6767833617896</v>
      </c>
      <c r="AB3704" s="1">
        <v>0</v>
      </c>
      <c r="AC3704" s="1">
        <v>7.2</v>
      </c>
      <c r="AD3704" s="1">
        <v>0</v>
      </c>
      <c r="AE3704" s="1">
        <v>3464</v>
      </c>
      <c r="AF3704" s="1">
        <v>1</v>
      </c>
      <c r="AG3704" s="1" t="str">
        <f>TRIM(MID(SUBSTITUTE($H3704,",",REPT(" ",200)),(LEN($H3704)-LEN(SUBSTITUTE($H3704,",",""))-4)*200+1,200))</f>
        <v>Amsic</v>
      </c>
      <c r="AH3704" s="1" t="str">
        <f>TRIM(MID(SUBSTITUTE($H3704,",",REPT(" ",200)),(LEN($H3704)-LEN(SUBSTITUTE($H3704,",",""))-3)*200+1,200))</f>
        <v>Angeles</v>
      </c>
      <c r="AI3704" s="1" t="str">
        <f>TRIM(MID(SUBSTITUTE($H3704,",",REPT(" ",200)),(LEN($H3704)-LEN(SUBSTITUTE($H3704,",",""))-2)*200+1,200))</f>
        <v>Central Luzon</v>
      </c>
      <c r="AJ3704" s="1" t="str">
        <f>TRIM(MID(SUBSTITUTE($H3704,",",REPT(" ",200)),(LEN($H3704)-LEN(SUBSTITUTE($H3704,",",""))-0)*200+1,200))</f>
        <v>Philippines</v>
      </c>
      <c r="AL3704" s="1">
        <v>3</v>
      </c>
      <c r="AM3704" s="1" t="s">
        <v>13487</v>
      </c>
    </row>
    <row r="3705" spans="1:39" ht="12.75" customHeight="1">
      <c r="A3705" s="1"/>
      <c r="B3705" s="1" t="s">
        <v>13123</v>
      </c>
      <c r="C3705" s="1" t="s">
        <v>13488</v>
      </c>
      <c r="D3705" s="3" t="str">
        <f ca="1">IFERROR(__xludf.DUMMYFUNCTION("PROPER(REGEXEXTRACT(B3669, ""(?:https?:\/\/)?(?:www\.)?([a-zA-Z0-9-]+)\.""))"),"Skyscanner")</f>
        <v>Skyscanner</v>
      </c>
      <c r="E3705" s="1" t="s">
        <v>12523</v>
      </c>
      <c r="F3705" s="1">
        <v>14.535781</v>
      </c>
      <c r="G3705" s="1">
        <v>120.987995</v>
      </c>
      <c r="H3705" s="1" t="s">
        <v>12544</v>
      </c>
      <c r="I3705" s="1" t="s">
        <v>50</v>
      </c>
      <c r="J3705" s="1">
        <f>IF(K3705="URBAN",1,IF(K3705="SUBURBAN",2,IF(K3705="RURAL",3,"")))</f>
        <v>1</v>
      </c>
      <c r="K3705" s="1" t="s">
        <v>42</v>
      </c>
      <c r="L3705" s="18">
        <v>46082</v>
      </c>
      <c r="M3705" s="49">
        <v>0.625</v>
      </c>
      <c r="N3705" s="18">
        <v>46083</v>
      </c>
      <c r="O3705" s="56">
        <v>0.5</v>
      </c>
      <c r="P3705" s="31" t="str">
        <f>TEXT($L3705, "dddd")</f>
        <v>Sunday</v>
      </c>
      <c r="Q3705" s="39" t="s">
        <v>5078</v>
      </c>
      <c r="R3705" s="39">
        <v>4500</v>
      </c>
      <c r="S3705" s="1" t="str">
        <f>IF(OR(MONTH(L3705)=12, MONTH(L3705)&lt;=5), "Dry Season", "Wet Season")</f>
        <v>Dry Season</v>
      </c>
      <c r="T3705" s="1">
        <v>1</v>
      </c>
      <c r="U3705" s="1">
        <v>0</v>
      </c>
      <c r="V3705" s="1">
        <v>0</v>
      </c>
      <c r="W3705" s="2">
        <f>IF(ISNUMBER(SEARCH("N/A", X3705)), 0, 1)</f>
        <v>1</v>
      </c>
      <c r="X3705" s="1" t="s">
        <v>2500</v>
      </c>
      <c r="Y3705" s="1">
        <v>14.5530822</v>
      </c>
      <c r="Z3705" s="1">
        <v>121.021794</v>
      </c>
      <c r="AA3705" s="11" cm="1">
        <f t="array" ref="AA3705">IF(ISBLANK(Y3705), 0, VINCentyInvDistance(F3705,G3705,Y3705,Z3705))</f>
        <v>4115.0443815756034</v>
      </c>
      <c r="AB3705" s="1">
        <v>0</v>
      </c>
      <c r="AC3705" s="1">
        <v>9.1999999999999993</v>
      </c>
      <c r="AD3705" s="1">
        <v>4.7</v>
      </c>
      <c r="AE3705" s="1">
        <v>3464</v>
      </c>
      <c r="AF3705" s="1">
        <v>1</v>
      </c>
      <c r="AG3705" s="1" t="s">
        <v>2501</v>
      </c>
      <c r="AH3705" s="1" t="s">
        <v>2501</v>
      </c>
      <c r="AI3705" s="1" t="str">
        <f>TRIM(MID(SUBSTITUTE($H3705,",",REPT(" ",200)),(LEN($H3705)-LEN(SUBSTITUTE($H3705,",",""))-2)*200+1,200))</f>
        <v>Metro Manila</v>
      </c>
      <c r="AJ3705" s="1" t="s">
        <v>55</v>
      </c>
      <c r="AK3705" t="s">
        <v>17554</v>
      </c>
      <c r="AL3705" s="2">
        <v>0</v>
      </c>
      <c r="AM3705" s="1"/>
    </row>
    <row r="3706" spans="1:39" ht="12.75" customHeight="1">
      <c r="A3706" s="1"/>
      <c r="B3706" s="1" t="s">
        <v>12525</v>
      </c>
      <c r="C3706" s="1" t="s">
        <v>13489</v>
      </c>
      <c r="D3706" s="3" t="str">
        <f ca="1">IFERROR(__xludf.DUMMYFUNCTION("PROPER(REGEXEXTRACT(B3670, ""(?:https?:\/\/)?(?:www\.)?([a-zA-Z0-9-]+)\.""))"),"Skyscanner")</f>
        <v>Skyscanner</v>
      </c>
      <c r="E3706" s="1" t="s">
        <v>13490</v>
      </c>
      <c r="F3706" s="1">
        <v>14.635207899999999</v>
      </c>
      <c r="G3706" s="1">
        <v>121.0356294</v>
      </c>
      <c r="H3706" s="1" t="s">
        <v>13491</v>
      </c>
      <c r="I3706" s="1" t="s">
        <v>50</v>
      </c>
      <c r="J3706" s="1">
        <f>IF(K3706="URBAN",1,IF(K3706="SUBURBAN",2,IF(K3706="RURAL",3,"")))</f>
        <v>1</v>
      </c>
      <c r="K3706" s="1" t="s">
        <v>42</v>
      </c>
      <c r="L3706" s="18">
        <v>46082</v>
      </c>
      <c r="M3706" s="49">
        <v>0.58333333333333337</v>
      </c>
      <c r="N3706" s="18">
        <v>46083</v>
      </c>
      <c r="O3706" s="56">
        <v>0.5</v>
      </c>
      <c r="P3706" s="31" t="str">
        <f>TEXT($L3706, "dddd")</f>
        <v>Sunday</v>
      </c>
      <c r="Q3706" s="39" t="s">
        <v>13492</v>
      </c>
      <c r="R3706" s="39">
        <v>5200</v>
      </c>
      <c r="S3706" s="1" t="str">
        <f>IF(OR(MONTH(L3706)=12, MONTH(L3706)&lt;=5), "Dry Season", "Wet Season")</f>
        <v>Dry Season</v>
      </c>
      <c r="T3706" s="1">
        <v>1</v>
      </c>
      <c r="U3706" s="1">
        <v>0</v>
      </c>
      <c r="V3706" s="1">
        <v>0</v>
      </c>
      <c r="W3706" s="2">
        <f>IF(ISNUMBER(SEARCH("N/A", X3706)), 0, 1)</f>
        <v>1</v>
      </c>
      <c r="X3706" s="1" t="s">
        <v>124</v>
      </c>
      <c r="Y3706" s="1">
        <v>14.5352172</v>
      </c>
      <c r="Z3706" s="1">
        <v>120.9819432</v>
      </c>
      <c r="AA3706" s="11" cm="1">
        <f t="array" ref="AA3706">IF(ISBLANK(Y3706), 0, VINCentyInvDistance(F3706,G3706,Y3706,Z3706))</f>
        <v>12484.610242021454</v>
      </c>
      <c r="AB3706" s="1">
        <v>0</v>
      </c>
      <c r="AC3706" s="1">
        <v>9.4</v>
      </c>
      <c r="AD3706" s="1">
        <v>0</v>
      </c>
      <c r="AE3706" s="1">
        <v>4886</v>
      </c>
      <c r="AF3706" s="1">
        <v>1</v>
      </c>
      <c r="AG3706" s="1" t="s">
        <v>159</v>
      </c>
      <c r="AH3706" s="1" t="s">
        <v>160</v>
      </c>
      <c r="AI3706" s="1" t="str">
        <f>TRIM(MID(SUBSTITUTE($H3706,",",REPT(" ",200)),(LEN($H3706)-LEN(SUBSTITUTE($H3706,",",""))-2)*200+1,200))</f>
        <v>Metro Manila</v>
      </c>
      <c r="AJ3706" s="1" t="s">
        <v>55</v>
      </c>
      <c r="AK3706" t="s">
        <v>17482</v>
      </c>
      <c r="AL3706" s="2">
        <v>0</v>
      </c>
      <c r="AM3706" s="1"/>
    </row>
    <row r="3707" spans="1:39" ht="12.75" customHeight="1">
      <c r="A3707" s="1"/>
      <c r="B3707" s="1" t="s">
        <v>13396</v>
      </c>
      <c r="C3707" s="1" t="s">
        <v>13493</v>
      </c>
      <c r="D3707" s="3" t="str">
        <f ca="1">IFERROR(__xludf.DUMMYFUNCTION("PROPER(REGEXEXTRACT(B3671, ""(?:https?:\/\/)?(?:www\.)?([a-zA-Z0-9-]+)\.""))"),"Google")</f>
        <v>Google</v>
      </c>
      <c r="E3707" s="1" t="s">
        <v>13494</v>
      </c>
      <c r="F3707" s="1">
        <v>14.573537399999999</v>
      </c>
      <c r="G3707" s="1">
        <v>120.9827466</v>
      </c>
      <c r="H3707" s="1" t="s">
        <v>12727</v>
      </c>
      <c r="I3707" s="1" t="s">
        <v>50</v>
      </c>
      <c r="J3707" s="1">
        <f>IF(K3707="URBAN",1,IF(K3707="SUBURBAN",2,IF(K3707="RURAL",3,"")))</f>
        <v>1</v>
      </c>
      <c r="K3707" s="1" t="s">
        <v>42</v>
      </c>
      <c r="L3707" s="18">
        <v>46082</v>
      </c>
      <c r="M3707" s="49">
        <v>0.625</v>
      </c>
      <c r="N3707" s="18">
        <v>46083</v>
      </c>
      <c r="O3707" s="56">
        <v>0.5</v>
      </c>
      <c r="P3707" s="31" t="str">
        <f>TEXT($L3707, "dddd")</f>
        <v>Sunday</v>
      </c>
      <c r="Q3707" s="39" t="s">
        <v>13495</v>
      </c>
      <c r="R3707" s="39">
        <v>6500</v>
      </c>
      <c r="S3707" s="1" t="str">
        <f>IF(OR(MONTH(L3707)=12, MONTH(L3707)&lt;=5), "Dry Season", "Wet Season")</f>
        <v>Dry Season</v>
      </c>
      <c r="T3707" s="1">
        <v>1</v>
      </c>
      <c r="U3707" s="1">
        <v>0</v>
      </c>
      <c r="V3707" s="1">
        <v>0</v>
      </c>
      <c r="W3707" s="2">
        <f>IF(ISNUMBER(SEARCH("N/A", X3707)), 0, 1)</f>
        <v>1</v>
      </c>
      <c r="X3707" s="1" t="s">
        <v>1174</v>
      </c>
      <c r="Y3707" s="1">
        <v>14.589843999999999</v>
      </c>
      <c r="Z3707" s="1">
        <v>121.060554</v>
      </c>
      <c r="AA3707" s="11" cm="1">
        <f t="array" ref="AA3707">IF(ISBLANK(Y3707), 0, VINCentyInvDistance(F3707,G3707,Y3707,Z3707))</f>
        <v>8576.2030777740601</v>
      </c>
      <c r="AB3707" s="1">
        <v>0</v>
      </c>
      <c r="AC3707" s="1">
        <v>0</v>
      </c>
      <c r="AD3707" s="1">
        <v>0</v>
      </c>
      <c r="AE3707" s="1">
        <v>4560</v>
      </c>
      <c r="AF3707" s="1">
        <v>1</v>
      </c>
      <c r="AG3707" s="1" t="s">
        <v>1180</v>
      </c>
      <c r="AH3707" s="1" t="s">
        <v>562</v>
      </c>
      <c r="AI3707" s="1" t="str">
        <f>TRIM(MID(SUBSTITUTE($H3707,",",REPT(" ",200)),(LEN($H3707)-LEN(SUBSTITUTE($H3707,",",""))-2)*200+1,200))</f>
        <v>Metro Manila</v>
      </c>
      <c r="AJ3707" s="1" t="s">
        <v>55</v>
      </c>
      <c r="AL3707" s="2">
        <v>0</v>
      </c>
      <c r="AM3707" s="1"/>
    </row>
    <row r="3708" spans="1:39" ht="12.75" customHeight="1">
      <c r="A3708" s="1"/>
      <c r="B3708" s="1" t="s">
        <v>12728</v>
      </c>
      <c r="C3708" s="1" t="s">
        <v>13496</v>
      </c>
      <c r="D3708" s="3" t="str">
        <f ca="1">IFERROR(__xludf.DUMMYFUNCTION("PROPER(REGEXEXTRACT(B3672, ""(?:https?:\/\/)?(?:www\.)?([a-zA-Z0-9-]+)\.""))"),"Skyscanner")</f>
        <v>Skyscanner</v>
      </c>
      <c r="E3708" s="1" t="s">
        <v>13497</v>
      </c>
      <c r="F3708" s="1">
        <v>14.573537</v>
      </c>
      <c r="G3708" s="1">
        <v>120.982747</v>
      </c>
      <c r="H3708" s="1" t="s">
        <v>12727</v>
      </c>
      <c r="I3708" s="1" t="s">
        <v>50</v>
      </c>
      <c r="J3708" s="1">
        <f>IF(K3708="URBAN",1,IF(K3708="SUBURBAN",2,IF(K3708="RURAL",3,"")))</f>
        <v>1</v>
      </c>
      <c r="K3708" s="1" t="s">
        <v>42</v>
      </c>
      <c r="L3708" s="18">
        <v>46082</v>
      </c>
      <c r="M3708" s="49">
        <v>0.58333333333333337</v>
      </c>
      <c r="N3708" s="18">
        <v>46083</v>
      </c>
      <c r="O3708" s="56">
        <v>0.5</v>
      </c>
      <c r="P3708" s="31" t="str">
        <f>TEXT($L3708, "dddd")</f>
        <v>Sunday</v>
      </c>
      <c r="Q3708" s="39" t="s">
        <v>111</v>
      </c>
      <c r="R3708" s="39">
        <v>2200</v>
      </c>
      <c r="S3708" s="1" t="str">
        <f>IF(OR(MONTH(L3708)=12, MONTH(L3708)&lt;=5), "Dry Season", "Wet Season")</f>
        <v>Dry Season</v>
      </c>
      <c r="T3708" s="1">
        <v>1</v>
      </c>
      <c r="U3708" s="1">
        <v>0</v>
      </c>
      <c r="V3708" s="1">
        <v>0</v>
      </c>
      <c r="W3708" s="2">
        <f>IF(ISNUMBER(SEARCH("N/A", X3708)), 0, 1)</f>
        <v>0</v>
      </c>
      <c r="X3708" s="1" t="s">
        <v>44</v>
      </c>
      <c r="Y3708" s="1"/>
      <c r="Z3708" s="1"/>
      <c r="AA3708" s="11" cm="1">
        <f t="array" ref="AA3708">IF(ISBLANK(Y3708), 0, VINCentyInvDistance(F3708,G3708,Y3708,Z3708))</f>
        <v>0</v>
      </c>
      <c r="AB3708" s="1">
        <v>1</v>
      </c>
      <c r="AC3708" s="1">
        <v>9</v>
      </c>
      <c r="AD3708" s="1">
        <v>0</v>
      </c>
      <c r="AE3708" s="1">
        <v>4560</v>
      </c>
      <c r="AF3708" s="1">
        <v>1</v>
      </c>
      <c r="AG3708" s="1" t="s">
        <v>68</v>
      </c>
      <c r="AH3708" s="1" t="str">
        <f>TRIM(MID(SUBSTITUTE($H3708,",",REPT(" ",200)),(LEN($H3708)-LEN(SUBSTITUTE($H3708,",",""))-3)*200+1,200))</f>
        <v>Capital District</v>
      </c>
      <c r="AI3708" s="1" t="s">
        <v>54</v>
      </c>
      <c r="AJ3708" s="1" t="s">
        <v>55</v>
      </c>
      <c r="AK3708" t="s">
        <v>17497</v>
      </c>
      <c r="AL3708" s="1">
        <v>5</v>
      </c>
      <c r="AM3708" s="1" t="s">
        <v>12731</v>
      </c>
    </row>
    <row r="3709" spans="1:39" ht="12.75" customHeight="1">
      <c r="A3709" s="1"/>
      <c r="B3709" s="1" t="s">
        <v>13498</v>
      </c>
      <c r="C3709" s="1" t="s">
        <v>13499</v>
      </c>
      <c r="D3709" s="3" t="str">
        <f ca="1">IFERROR(__xludf.DUMMYFUNCTION("PROPER(REGEXEXTRACT(B3673, ""(?:https?:\/\/)?(?:www\.)?([a-zA-Z0-9-]+)\.""))"),"Google")</f>
        <v>Google</v>
      </c>
      <c r="E3709" s="1" t="s">
        <v>13500</v>
      </c>
      <c r="F3709" s="1">
        <v>14.624294000000001</v>
      </c>
      <c r="G3709" s="1">
        <v>121.0556141</v>
      </c>
      <c r="H3709" s="1" t="s">
        <v>13501</v>
      </c>
      <c r="I3709" s="1" t="s">
        <v>50</v>
      </c>
      <c r="J3709" s="1">
        <f>IF(K3709="URBAN",1,IF(K3709="SUBURBAN",2,IF(K3709="RURAL",3,"")))</f>
        <v>1</v>
      </c>
      <c r="K3709" s="1" t="s">
        <v>42</v>
      </c>
      <c r="L3709" s="18">
        <v>46082</v>
      </c>
      <c r="M3709" s="49">
        <v>0.625</v>
      </c>
      <c r="N3709" s="18">
        <v>46083</v>
      </c>
      <c r="O3709" s="56">
        <v>0.5</v>
      </c>
      <c r="P3709" s="31" t="str">
        <f>TEXT($L3709, "dddd")</f>
        <v>Sunday</v>
      </c>
      <c r="Q3709" s="39" t="s">
        <v>433</v>
      </c>
      <c r="R3709" s="39">
        <v>1950</v>
      </c>
      <c r="S3709" s="1" t="str">
        <f>IF(OR(MONTH(L3709)=12, MONTH(L3709)&lt;=5), "Dry Season", "Wet Season")</f>
        <v>Dry Season</v>
      </c>
      <c r="T3709" s="1">
        <v>1</v>
      </c>
      <c r="U3709" s="1">
        <v>0</v>
      </c>
      <c r="V3709" s="1">
        <v>0</v>
      </c>
      <c r="W3709" s="2">
        <f>IF(ISNUMBER(SEARCH("N/A", X3709)), 0, 1)</f>
        <v>0</v>
      </c>
      <c r="X3709" s="1" t="s">
        <v>44</v>
      </c>
      <c r="Y3709" s="1"/>
      <c r="Z3709" s="1"/>
      <c r="AA3709" s="11" cm="1">
        <f t="array" ref="AA3709">IF(ISBLANK(Y3709), 0, VINCentyInvDistance(F3709,G3709,Y3709,Z3709))</f>
        <v>0</v>
      </c>
      <c r="AB3709" s="1">
        <v>0</v>
      </c>
      <c r="AC3709" s="1">
        <v>0</v>
      </c>
      <c r="AD3709" s="1">
        <v>0</v>
      </c>
      <c r="AE3709" s="1">
        <v>846</v>
      </c>
      <c r="AF3709" s="1">
        <v>1</v>
      </c>
      <c r="AG3709" s="1" t="str">
        <f>TRIM(MID(SUBSTITUTE($H3709,",",REPT(" ",200)),(LEN($H3709)-LEN(SUBSTITUTE($H3709,",",""))-4)*200+1,200))</f>
        <v>Quezon City</v>
      </c>
      <c r="AH3709" s="1" t="str">
        <f>TRIM(MID(SUBSTITUTE($H3709,",",REPT(" ",200)),(LEN($H3709)-LEN(SUBSTITUTE($H3709,",",""))-3)*200+1,200))</f>
        <v>Eastern Manila District</v>
      </c>
      <c r="AI3709" s="1" t="str">
        <f>TRIM(MID(SUBSTITUTE($H3709,",",REPT(" ",200)),(LEN($H3709)-LEN(SUBSTITUTE($H3709,",",""))-2)*200+1,200))</f>
        <v>Metro Manila</v>
      </c>
      <c r="AJ3709" s="1" t="str">
        <f>TRIM(MID(SUBSTITUTE($H3709,",",REPT(" ",200)),(LEN($H3709)-LEN(SUBSTITUTE($H3709,",",""))-0)*200+1,200))</f>
        <v>Philippines</v>
      </c>
      <c r="AL3709" s="2">
        <v>0</v>
      </c>
      <c r="AM3709" s="1"/>
    </row>
    <row r="3710" spans="1:39" ht="12.75" customHeight="1">
      <c r="A3710" s="1"/>
      <c r="B3710" s="1" t="s">
        <v>13502</v>
      </c>
      <c r="C3710" s="1" t="s">
        <v>13503</v>
      </c>
      <c r="D3710" s="3" t="str">
        <f ca="1">IFERROR(__xludf.DUMMYFUNCTION("PROPER(REGEXEXTRACT(B3674, ""(?:https?:\/\/)?(?:www\.)?([a-zA-Z0-9-]+)\.""))"),"Skyscanner")</f>
        <v>Skyscanner</v>
      </c>
      <c r="E3710" s="1" t="s">
        <v>13504</v>
      </c>
      <c r="F3710" s="1">
        <v>14.614573200000001</v>
      </c>
      <c r="G3710" s="1">
        <v>121.0324708</v>
      </c>
      <c r="H3710" s="1" t="s">
        <v>13505</v>
      </c>
      <c r="I3710" s="1" t="s">
        <v>50</v>
      </c>
      <c r="J3710" s="1">
        <f>IF(K3710="URBAN",1,IF(K3710="SUBURBAN",2,IF(K3710="RURAL",3,"")))</f>
        <v>1</v>
      </c>
      <c r="K3710" s="1" t="s">
        <v>42</v>
      </c>
      <c r="L3710" s="18">
        <v>46082</v>
      </c>
      <c r="M3710" s="49">
        <v>0.58333333333333337</v>
      </c>
      <c r="N3710" s="18">
        <v>46083</v>
      </c>
      <c r="O3710" s="56">
        <v>0.5</v>
      </c>
      <c r="P3710" s="31" t="str">
        <f>TEXT($L3710, "dddd")</f>
        <v>Sunday</v>
      </c>
      <c r="Q3710" s="39" t="s">
        <v>67</v>
      </c>
      <c r="R3710" s="39">
        <v>2300</v>
      </c>
      <c r="S3710" s="1" t="str">
        <f>IF(OR(MONTH(L3710)=12, MONTH(L3710)&lt;=5), "Dry Season", "Wet Season")</f>
        <v>Dry Season</v>
      </c>
      <c r="T3710" s="1">
        <v>1</v>
      </c>
      <c r="U3710" s="1">
        <v>0</v>
      </c>
      <c r="V3710" s="1">
        <v>0</v>
      </c>
      <c r="W3710" s="2">
        <f>IF(ISNUMBER(SEARCH("N/A", X3710)), 0, 1)</f>
        <v>1</v>
      </c>
      <c r="X3710" s="1" t="s">
        <v>1174</v>
      </c>
      <c r="Y3710" s="1">
        <v>14.589843999999999</v>
      </c>
      <c r="Z3710" s="1">
        <v>121.060554</v>
      </c>
      <c r="AA3710" s="11" cm="1">
        <f t="array" ref="AA3710">IF(ISBLANK(Y3710), 0, VINCentyInvDistance(F3710,G3710,Y3710,Z3710))</f>
        <v>4079.5191489992203</v>
      </c>
      <c r="AB3710" s="1">
        <v>0</v>
      </c>
      <c r="AC3710" s="1">
        <v>8.8000000000000007</v>
      </c>
      <c r="AD3710" s="1">
        <v>0</v>
      </c>
      <c r="AE3710" s="1">
        <v>846</v>
      </c>
      <c r="AF3710" s="1">
        <v>1</v>
      </c>
      <c r="AG3710" s="1" t="s">
        <v>1180</v>
      </c>
      <c r="AH3710" s="1" t="s">
        <v>562</v>
      </c>
      <c r="AI3710" s="1" t="str">
        <f>TRIM(MID(SUBSTITUTE($H3710,",",REPT(" ",200)),(LEN($H3710)-LEN(SUBSTITUTE($H3710,",",""))-2)*200+1,200))</f>
        <v>Metro Manila</v>
      </c>
      <c r="AJ3710" s="1" t="s">
        <v>55</v>
      </c>
      <c r="AK3710" t="s">
        <v>17583</v>
      </c>
      <c r="AL3710" s="2">
        <v>0</v>
      </c>
      <c r="AM3710" s="1"/>
    </row>
    <row r="3711" spans="1:39" ht="12.75" customHeight="1">
      <c r="A3711" s="1"/>
      <c r="B3711" s="1" t="s">
        <v>13506</v>
      </c>
      <c r="C3711" s="1" t="s">
        <v>13507</v>
      </c>
      <c r="D3711" s="3" t="str">
        <f ca="1">IFERROR(__xludf.DUMMYFUNCTION("PROPER(REGEXEXTRACT(B3675, ""(?:https?:\/\/)?(?:www\.)?([a-zA-Z0-9-]+)\.""))"),"Skyscanner")</f>
        <v>Skyscanner</v>
      </c>
      <c r="E3711" s="1" t="s">
        <v>13508</v>
      </c>
      <c r="F3711" s="1">
        <v>14.634856600000001</v>
      </c>
      <c r="G3711" s="1">
        <v>121.0366904</v>
      </c>
      <c r="H3711" s="1" t="s">
        <v>13509</v>
      </c>
      <c r="I3711" s="1" t="s">
        <v>50</v>
      </c>
      <c r="J3711" s="1">
        <f>IF(K3711="URBAN",1,IF(K3711="SUBURBAN",2,IF(K3711="RURAL",3,"")))</f>
        <v>1</v>
      </c>
      <c r="K3711" s="1" t="s">
        <v>42</v>
      </c>
      <c r="L3711" s="18">
        <v>46082</v>
      </c>
      <c r="M3711" s="49">
        <v>0.58333333333333337</v>
      </c>
      <c r="N3711" s="18">
        <v>46083</v>
      </c>
      <c r="O3711" s="56">
        <v>0.5</v>
      </c>
      <c r="P3711" s="31" t="str">
        <f>TEXT($L3711, "dddd")</f>
        <v>Sunday</v>
      </c>
      <c r="Q3711" s="39" t="s">
        <v>111</v>
      </c>
      <c r="R3711" s="39">
        <v>1800</v>
      </c>
      <c r="S3711" s="1" t="str">
        <f>IF(OR(MONTH(L3711)=12, MONTH(L3711)&lt;=5), "Dry Season", "Wet Season")</f>
        <v>Dry Season</v>
      </c>
      <c r="T3711" s="1">
        <v>1</v>
      </c>
      <c r="U3711" s="1">
        <v>0</v>
      </c>
      <c r="V3711" s="1">
        <v>0</v>
      </c>
      <c r="W3711" s="2">
        <f>IF(ISNUMBER(SEARCH("N/A", X3711)), 0, 1)</f>
        <v>1</v>
      </c>
      <c r="X3711" s="1" t="s">
        <v>1174</v>
      </c>
      <c r="Y3711" s="1">
        <v>14.589843999999999</v>
      </c>
      <c r="Z3711" s="1">
        <v>121.060554</v>
      </c>
      <c r="AA3711" s="11" cm="1">
        <f t="array" ref="AA3711">IF(ISBLANK(Y3711), 0, VINCentyInvDistance(F3711,G3711,Y3711,Z3711))</f>
        <v>5604.9225830559235</v>
      </c>
      <c r="AB3711" s="1">
        <v>0</v>
      </c>
      <c r="AC3711" s="1">
        <v>0</v>
      </c>
      <c r="AD3711" s="1">
        <v>0</v>
      </c>
      <c r="AE3711" s="1">
        <v>0</v>
      </c>
      <c r="AF3711" s="1">
        <v>1</v>
      </c>
      <c r="AG3711" s="1" t="s">
        <v>1180</v>
      </c>
      <c r="AH3711" s="1" t="s">
        <v>562</v>
      </c>
      <c r="AI3711" s="1" t="str">
        <f>TRIM(MID(SUBSTITUTE($H3711,",",REPT(" ",200)),(LEN($H3711)-LEN(SUBSTITUTE($H3711,",",""))-2)*200+1,200))</f>
        <v>Metro Manila</v>
      </c>
      <c r="AJ3711" s="1" t="s">
        <v>55</v>
      </c>
      <c r="AK3711" t="s">
        <v>949</v>
      </c>
      <c r="AL3711" s="2">
        <v>0</v>
      </c>
      <c r="AM3711" s="1"/>
    </row>
    <row r="3712" spans="1:39" ht="12.75" customHeight="1">
      <c r="A3712" s="1"/>
      <c r="B3712" s="1" t="s">
        <v>13510</v>
      </c>
      <c r="C3712" s="1" t="s">
        <v>13511</v>
      </c>
      <c r="D3712" s="3" t="str">
        <f ca="1">IFERROR(__xludf.DUMMYFUNCTION("PROPER(REGEXEXTRACT(B3676, ""(?:https?:\/\/)?(?:www\.)?([a-zA-Z0-9-]+)\.""))"),"Google")</f>
        <v>Google</v>
      </c>
      <c r="E3712" s="1" t="s">
        <v>13321</v>
      </c>
      <c r="F3712" s="1">
        <v>14.553518199999999</v>
      </c>
      <c r="G3712" s="1">
        <v>121.0493139</v>
      </c>
      <c r="H3712" s="1" t="s">
        <v>12901</v>
      </c>
      <c r="I3712" s="1" t="s">
        <v>50</v>
      </c>
      <c r="J3712" s="1">
        <f>IF(K3712="URBAN",1,IF(K3712="SUBURBAN",2,IF(K3712="RURAL",3,"")))</f>
        <v>1</v>
      </c>
      <c r="K3712" s="1" t="s">
        <v>42</v>
      </c>
      <c r="L3712" s="18">
        <v>46082</v>
      </c>
      <c r="M3712" s="49">
        <v>0.625</v>
      </c>
      <c r="N3712" s="18">
        <v>46083</v>
      </c>
      <c r="O3712" s="56">
        <v>0.5</v>
      </c>
      <c r="P3712" s="31" t="str">
        <f>TEXT($L3712, "dddd")</f>
        <v>Sunday</v>
      </c>
      <c r="Q3712" s="39" t="s">
        <v>1090</v>
      </c>
      <c r="R3712" s="39">
        <v>10500</v>
      </c>
      <c r="S3712" s="1" t="str">
        <f>IF(OR(MONTH(L3712)=12, MONTH(L3712)&lt;=5), "Dry Season", "Wet Season")</f>
        <v>Dry Season</v>
      </c>
      <c r="T3712" s="1">
        <v>1</v>
      </c>
      <c r="U3712" s="1">
        <v>0</v>
      </c>
      <c r="V3712" s="1">
        <v>0</v>
      </c>
      <c r="W3712" s="2">
        <f>IF(ISNUMBER(SEARCH("N/A", X3712)), 0, 1)</f>
        <v>1</v>
      </c>
      <c r="X3712" s="1" t="s">
        <v>1174</v>
      </c>
      <c r="Y3712" s="1">
        <v>14.589843999999999</v>
      </c>
      <c r="Z3712" s="1">
        <v>121.060554</v>
      </c>
      <c r="AA3712" s="11" cm="1">
        <f t="array" ref="AA3712">IF(ISBLANK(Y3712), 0, VINCentyInvDistance(F3712,G3712,Y3712,Z3712))</f>
        <v>4197.8002651264733</v>
      </c>
      <c r="AB3712" s="1">
        <v>0</v>
      </c>
      <c r="AC3712" s="1">
        <v>0</v>
      </c>
      <c r="AD3712" s="1">
        <v>0</v>
      </c>
      <c r="AE3712" s="1">
        <v>3905</v>
      </c>
      <c r="AF3712" s="1">
        <v>1</v>
      </c>
      <c r="AG3712" s="1" t="s">
        <v>1180</v>
      </c>
      <c r="AH3712" s="1" t="s">
        <v>562</v>
      </c>
      <c r="AI3712" s="1" t="str">
        <f>TRIM(MID(SUBSTITUTE($H3712,",",REPT(" ",200)),(LEN($H3712)-LEN(SUBSTITUTE($H3712,",",""))-2)*200+1,200))</f>
        <v>Metro Manila</v>
      </c>
      <c r="AJ3712" s="1" t="s">
        <v>55</v>
      </c>
      <c r="AL3712" s="2">
        <v>0</v>
      </c>
      <c r="AM3712" s="1"/>
    </row>
    <row r="3713" spans="1:39" ht="12.75" customHeight="1">
      <c r="A3713" s="1"/>
      <c r="B3713" s="1" t="s">
        <v>12902</v>
      </c>
      <c r="C3713" s="1" t="s">
        <v>13512</v>
      </c>
      <c r="D3713" s="3" t="str">
        <f ca="1">IFERROR(__xludf.DUMMYFUNCTION("PROPER(REGEXEXTRACT(B3677, ""(?:https?:\/\/)?(?:www\.)?([a-zA-Z0-9-]+)\.""))"),"Skyscanner")</f>
        <v>Skyscanner</v>
      </c>
      <c r="E3713" s="1" t="s">
        <v>13513</v>
      </c>
      <c r="F3713" s="1">
        <v>14.635620100000001</v>
      </c>
      <c r="G3713" s="1">
        <v>121.0325479</v>
      </c>
      <c r="H3713" s="1" t="s">
        <v>13514</v>
      </c>
      <c r="I3713" s="1" t="s">
        <v>50</v>
      </c>
      <c r="J3713" s="1">
        <f>IF(K3713="URBAN",1,IF(K3713="SUBURBAN",2,IF(K3713="RURAL",3,"")))</f>
        <v>1</v>
      </c>
      <c r="K3713" s="1" t="s">
        <v>42</v>
      </c>
      <c r="L3713" s="18">
        <v>46082</v>
      </c>
      <c r="M3713" s="49">
        <v>0.58333333333333337</v>
      </c>
      <c r="N3713" s="18">
        <v>46083</v>
      </c>
      <c r="O3713" s="56">
        <v>0.5</v>
      </c>
      <c r="P3713" s="31" t="str">
        <f>TEXT($L3713, "dddd")</f>
        <v>Sunday</v>
      </c>
      <c r="Q3713" s="39" t="s">
        <v>111</v>
      </c>
      <c r="R3713" s="39">
        <v>1700</v>
      </c>
      <c r="S3713" s="1" t="str">
        <f>IF(OR(MONTH(L3713)=12, MONTH(L3713)&lt;=5), "Dry Season", "Wet Season")</f>
        <v>Dry Season</v>
      </c>
      <c r="T3713" s="1">
        <v>1</v>
      </c>
      <c r="U3713" s="1">
        <v>0</v>
      </c>
      <c r="V3713" s="1">
        <v>0</v>
      </c>
      <c r="W3713" s="2">
        <f>IF(ISNUMBER(SEARCH("N/A", X3713)), 0, 1)</f>
        <v>1</v>
      </c>
      <c r="X3713" s="1" t="s">
        <v>2555</v>
      </c>
      <c r="Y3713" s="1">
        <v>14.5565479</v>
      </c>
      <c r="Z3713" s="1">
        <v>121.054103</v>
      </c>
      <c r="AA3713" s="11" cm="1">
        <f t="array" ref="AA3713">IF(ISBLANK(Y3713), 0, VINCentyInvDistance(F3713,G3713,Y3713,Z3713))</f>
        <v>9051.9632163670121</v>
      </c>
      <c r="AB3713" s="1">
        <v>0</v>
      </c>
      <c r="AC3713" s="1">
        <v>8.4</v>
      </c>
      <c r="AD3713" s="1">
        <v>2.1</v>
      </c>
      <c r="AE3713" s="1">
        <v>3905</v>
      </c>
      <c r="AF3713" s="1">
        <v>1</v>
      </c>
      <c r="AG3713" s="1" t="s">
        <v>2556</v>
      </c>
      <c r="AH3713" s="1" t="s">
        <v>2556</v>
      </c>
      <c r="AI3713" s="1" t="str">
        <f>TRIM(MID(SUBSTITUTE($H3713,",",REPT(" ",200)),(LEN($H3713)-LEN(SUBSTITUTE($H3713,",",""))-2)*200+1,200))</f>
        <v>Metro Manila</v>
      </c>
      <c r="AJ3713" s="1" t="s">
        <v>55</v>
      </c>
      <c r="AK3713" t="s">
        <v>17584</v>
      </c>
      <c r="AL3713" s="2">
        <v>0</v>
      </c>
      <c r="AM3713" s="1"/>
    </row>
    <row r="3714" spans="1:39" ht="12.75" customHeight="1">
      <c r="A3714" s="1"/>
      <c r="B3714" s="1" t="s">
        <v>13515</v>
      </c>
      <c r="C3714" s="1" t="s">
        <v>13516</v>
      </c>
      <c r="D3714" s="3" t="str">
        <f ca="1">IFERROR(__xludf.DUMMYFUNCTION("PROPER(REGEXEXTRACT(B3678, ""(?:https?:\/\/)?(?:www\.)?([a-zA-Z0-9-]+)\.""))"),"Skyscanner")</f>
        <v>Skyscanner</v>
      </c>
      <c r="E3714" s="1" t="s">
        <v>13517</v>
      </c>
      <c r="F3714" s="1">
        <v>14.6209168</v>
      </c>
      <c r="G3714" s="1">
        <v>121.05247850000001</v>
      </c>
      <c r="H3714" s="1" t="s">
        <v>13518</v>
      </c>
      <c r="I3714" s="1" t="s">
        <v>50</v>
      </c>
      <c r="J3714" s="1">
        <f>IF(K3714="URBAN",1,IF(K3714="SUBURBAN",2,IF(K3714="RURAL",3,"")))</f>
        <v>1</v>
      </c>
      <c r="K3714" s="1" t="s">
        <v>42</v>
      </c>
      <c r="L3714" s="18">
        <v>46082</v>
      </c>
      <c r="M3714" s="49">
        <v>0.58333333333333337</v>
      </c>
      <c r="N3714" s="18">
        <v>46083</v>
      </c>
      <c r="O3714" s="56">
        <v>0.5</v>
      </c>
      <c r="P3714" s="31" t="str">
        <f>TEXT($L3714, "dddd")</f>
        <v>Sunday</v>
      </c>
      <c r="Q3714" s="39" t="s">
        <v>13495</v>
      </c>
      <c r="R3714" s="39">
        <v>6800</v>
      </c>
      <c r="S3714" s="1" t="str">
        <f>IF(OR(MONTH(L3714)=12, MONTH(L3714)&lt;=5), "Dry Season", "Wet Season")</f>
        <v>Dry Season</v>
      </c>
      <c r="T3714" s="1">
        <v>1</v>
      </c>
      <c r="U3714" s="1">
        <v>0</v>
      </c>
      <c r="V3714" s="1">
        <v>0</v>
      </c>
      <c r="W3714" s="2">
        <f>IF(ISNUMBER(SEARCH("N/A", X3714)), 0, 1)</f>
        <v>1</v>
      </c>
      <c r="X3714" s="1" t="s">
        <v>1174</v>
      </c>
      <c r="Y3714" s="1">
        <v>14.589843999999999</v>
      </c>
      <c r="Z3714" s="1">
        <v>121.060554</v>
      </c>
      <c r="AA3714" s="11" cm="1">
        <f t="array" ref="AA3714">IF(ISBLANK(Y3714), 0, VINCentyInvDistance(F3714,G3714,Y3714,Z3714))</f>
        <v>3546.4399999609846</v>
      </c>
      <c r="AB3714" s="1">
        <v>0</v>
      </c>
      <c r="AC3714" s="1">
        <v>4.2</v>
      </c>
      <c r="AD3714" s="1">
        <v>4.5</v>
      </c>
      <c r="AE3714" s="1">
        <v>9</v>
      </c>
      <c r="AF3714" s="1">
        <v>1</v>
      </c>
      <c r="AG3714" s="1" t="s">
        <v>1180</v>
      </c>
      <c r="AH3714" s="1" t="s">
        <v>562</v>
      </c>
      <c r="AI3714" s="1" t="str">
        <f>TRIM(MID(SUBSTITUTE($H3714,",",REPT(" ",200)),(LEN($H3714)-LEN(SUBSTITUTE($H3714,",",""))-2)*200+1,200))</f>
        <v>Metro Manila</v>
      </c>
      <c r="AJ3714" s="1" t="s">
        <v>55</v>
      </c>
      <c r="AK3714" t="s">
        <v>13519</v>
      </c>
      <c r="AL3714" s="2">
        <v>0</v>
      </c>
      <c r="AM3714" s="1"/>
    </row>
    <row r="3715" spans="1:39" ht="12.75" customHeight="1">
      <c r="A3715" s="1"/>
      <c r="B3715" s="1" t="s">
        <v>13520</v>
      </c>
      <c r="C3715" s="1" t="s">
        <v>13521</v>
      </c>
      <c r="D3715" s="3" t="str">
        <f ca="1">IFERROR(__xludf.DUMMYFUNCTION("PROPER(REGEXEXTRACT(B3679, ""(?:https?:\/\/)?(?:www\.)?([a-zA-Z0-9-]+)\.""))"),"Skyscanner")</f>
        <v>Skyscanner</v>
      </c>
      <c r="E3715" s="1" t="s">
        <v>13394</v>
      </c>
      <c r="F3715" s="1">
        <v>14.629042699999999</v>
      </c>
      <c r="G3715" s="1">
        <v>121.0480232</v>
      </c>
      <c r="H3715" s="1" t="s">
        <v>13395</v>
      </c>
      <c r="I3715" s="1" t="s">
        <v>50</v>
      </c>
      <c r="J3715" s="1">
        <f>IF(K3715="URBAN",1,IF(K3715="SUBURBAN",2,IF(K3715="RURAL",3,"")))</f>
        <v>1</v>
      </c>
      <c r="K3715" s="1" t="s">
        <v>42</v>
      </c>
      <c r="L3715" s="18">
        <v>46082</v>
      </c>
      <c r="M3715" s="49">
        <v>0.58333333333333337</v>
      </c>
      <c r="N3715" s="18">
        <v>46083</v>
      </c>
      <c r="O3715" s="56">
        <v>0.5</v>
      </c>
      <c r="P3715" s="31" t="str">
        <f>TEXT($L3715, "dddd")</f>
        <v>Sunday</v>
      </c>
      <c r="Q3715" s="39" t="s">
        <v>111</v>
      </c>
      <c r="R3715" s="39">
        <v>1500</v>
      </c>
      <c r="S3715" s="1" t="str">
        <f>IF(OR(MONTH(L3715)=12, MONTH(L3715)&lt;=5), "Dry Season", "Wet Season")</f>
        <v>Dry Season</v>
      </c>
      <c r="T3715" s="1">
        <v>1</v>
      </c>
      <c r="U3715" s="1">
        <v>0</v>
      </c>
      <c r="V3715" s="1">
        <v>0</v>
      </c>
      <c r="W3715" s="2">
        <f>IF(ISNUMBER(SEARCH("N/A", X3715)), 0, 1)</f>
        <v>1</v>
      </c>
      <c r="X3715" s="1" t="s">
        <v>1174</v>
      </c>
      <c r="Y3715" s="1">
        <v>14.589843999999999</v>
      </c>
      <c r="Z3715" s="1">
        <v>121.060554</v>
      </c>
      <c r="AA3715" s="11" cm="1">
        <f t="array" ref="AA3715">IF(ISBLANK(Y3715), 0, VINCentyInvDistance(F3715,G3715,Y3715,Z3715))</f>
        <v>4542.4180686987129</v>
      </c>
      <c r="AB3715" s="1">
        <v>0</v>
      </c>
      <c r="AC3715" s="1">
        <v>9</v>
      </c>
      <c r="AD3715" s="1">
        <v>3.7</v>
      </c>
      <c r="AE3715" s="1">
        <v>368</v>
      </c>
      <c r="AF3715" s="1">
        <v>1</v>
      </c>
      <c r="AG3715" s="1" t="s">
        <v>1180</v>
      </c>
      <c r="AH3715" s="1" t="s">
        <v>562</v>
      </c>
      <c r="AI3715" s="1" t="str">
        <f>TRIM(MID(SUBSTITUTE($H3715,",",REPT(" ",200)),(LEN($H3715)-LEN(SUBSTITUTE($H3715,",",""))-2)*200+1,200))</f>
        <v>Metro Manila</v>
      </c>
      <c r="AJ3715" s="1" t="s">
        <v>55</v>
      </c>
      <c r="AK3715" t="s">
        <v>17585</v>
      </c>
      <c r="AL3715" s="2">
        <v>0</v>
      </c>
      <c r="AM3715" s="1"/>
    </row>
    <row r="3716" spans="1:39" ht="12.75" customHeight="1">
      <c r="A3716" s="1"/>
      <c r="B3716" s="1" t="s">
        <v>11139</v>
      </c>
      <c r="C3716" s="1" t="s">
        <v>13522</v>
      </c>
      <c r="D3716" s="3" t="str">
        <f ca="1">IFERROR(__xludf.DUMMYFUNCTION("PROPER(REGEXEXTRACT(B3680, ""(?:https?:\/\/)?(?:www\.)?([a-zA-Z0-9-]+)\.""))"),"Google")</f>
        <v>Google</v>
      </c>
      <c r="E3716" s="1" t="s">
        <v>13523</v>
      </c>
      <c r="F3716" s="1">
        <v>14.583273</v>
      </c>
      <c r="G3716" s="1">
        <v>120.97394</v>
      </c>
      <c r="H3716" s="1" t="s">
        <v>6758</v>
      </c>
      <c r="I3716" s="1" t="s">
        <v>50</v>
      </c>
      <c r="J3716" s="1">
        <f>IF(K3716="URBAN",1,IF(K3716="SUBURBAN",2,IF(K3716="RURAL",3,"")))</f>
        <v>1</v>
      </c>
      <c r="K3716" s="1" t="s">
        <v>42</v>
      </c>
      <c r="L3716" s="18">
        <v>46082</v>
      </c>
      <c r="M3716" s="49">
        <v>0.625</v>
      </c>
      <c r="N3716" s="18">
        <v>46083</v>
      </c>
      <c r="O3716" s="56">
        <v>0.5</v>
      </c>
      <c r="P3716" s="31" t="str">
        <f>TEXT($L3716, "dddd")</f>
        <v>Sunday</v>
      </c>
      <c r="Q3716" s="39" t="s">
        <v>111</v>
      </c>
      <c r="R3716" s="39">
        <v>1400</v>
      </c>
      <c r="S3716" s="1" t="str">
        <f>IF(OR(MONTH(L3716)=12, MONTH(L3716)&lt;=5), "Dry Season", "Wet Season")</f>
        <v>Dry Season</v>
      </c>
      <c r="T3716" s="1">
        <v>1</v>
      </c>
      <c r="U3716" s="1">
        <v>0</v>
      </c>
      <c r="V3716" s="1">
        <v>0</v>
      </c>
      <c r="W3716" s="2">
        <f>IF(ISNUMBER(SEARCH("N/A", X3716)), 0, 1)</f>
        <v>0</v>
      </c>
      <c r="X3716" s="1" t="s">
        <v>44</v>
      </c>
      <c r="Y3716" s="1"/>
      <c r="Z3716" s="1"/>
      <c r="AA3716" s="11" cm="1">
        <f t="array" ref="AA3716">IF(ISBLANK(Y3716), 0, VINCentyInvDistance(F3716,G3716,Y3716,Z3716))</f>
        <v>0</v>
      </c>
      <c r="AB3716" s="1">
        <v>0</v>
      </c>
      <c r="AC3716" s="1">
        <v>8.4</v>
      </c>
      <c r="AD3716" s="1">
        <v>0</v>
      </c>
      <c r="AE3716" s="1">
        <v>10</v>
      </c>
      <c r="AF3716" s="1">
        <v>1</v>
      </c>
      <c r="AG3716" s="1" t="s">
        <v>68</v>
      </c>
      <c r="AH3716" s="1" t="str">
        <f>TRIM(MID(SUBSTITUTE($H3716,",",REPT(" ",200)),(LEN($H3716)-LEN(SUBSTITUTE($H3716,",",""))-3)*200+1,200))</f>
        <v>Capital District</v>
      </c>
      <c r="AI3716" s="1" t="s">
        <v>54</v>
      </c>
      <c r="AJ3716" s="1" t="s">
        <v>55</v>
      </c>
      <c r="AL3716" s="1">
        <v>5</v>
      </c>
      <c r="AM3716" s="1" t="s">
        <v>11142</v>
      </c>
    </row>
    <row r="3717" spans="1:39" ht="12.75" customHeight="1">
      <c r="A3717" s="1"/>
      <c r="B3717" s="1" t="s">
        <v>13524</v>
      </c>
      <c r="C3717" s="1" t="s">
        <v>13525</v>
      </c>
      <c r="D3717" s="3" t="str">
        <f ca="1">IFERROR(__xludf.DUMMYFUNCTION("PROPER(REGEXEXTRACT(B3681, ""(?:https?:\/\/)?(?:www\.)?([a-zA-Z0-9-]+)\.""))"),"Skyscanner")</f>
        <v>Skyscanner</v>
      </c>
      <c r="E3717" s="1" t="s">
        <v>13331</v>
      </c>
      <c r="F3717" s="1">
        <v>14.56509</v>
      </c>
      <c r="G3717" s="1">
        <v>121.029494</v>
      </c>
      <c r="H3717" s="1" t="s">
        <v>13332</v>
      </c>
      <c r="I3717" s="1" t="s">
        <v>50</v>
      </c>
      <c r="J3717" s="1">
        <f>IF(K3717="URBAN",1,IF(K3717="SUBURBAN",2,IF(K3717="RURAL",3,"")))</f>
        <v>1</v>
      </c>
      <c r="K3717" s="1" t="s">
        <v>42</v>
      </c>
      <c r="L3717" s="18">
        <v>46082</v>
      </c>
      <c r="M3717" s="49">
        <v>0.58333333333333337</v>
      </c>
      <c r="N3717" s="18">
        <v>46083</v>
      </c>
      <c r="O3717" s="56">
        <v>0.5</v>
      </c>
      <c r="P3717" s="31" t="str">
        <f>TEXT($L3717, "dddd")</f>
        <v>Sunday</v>
      </c>
      <c r="Q3717" s="39" t="s">
        <v>13526</v>
      </c>
      <c r="R3717" s="39">
        <v>6100</v>
      </c>
      <c r="S3717" s="1" t="str">
        <f>IF(OR(MONTH(L3717)=12, MONTH(L3717)&lt;=5), "Dry Season", "Wet Season")</f>
        <v>Dry Season</v>
      </c>
      <c r="T3717" s="1">
        <v>1</v>
      </c>
      <c r="U3717" s="1">
        <v>0</v>
      </c>
      <c r="V3717" s="1">
        <v>0</v>
      </c>
      <c r="W3717" s="2">
        <f>IF(ISNUMBER(SEARCH("N/A", X3717)), 0, 1)</f>
        <v>1</v>
      </c>
      <c r="X3717" s="1" t="s">
        <v>1174</v>
      </c>
      <c r="Y3717" s="1">
        <v>14.589843999999999</v>
      </c>
      <c r="Z3717" s="1">
        <v>121.060554</v>
      </c>
      <c r="AA3717" s="11" cm="1">
        <f t="array" ref="AA3717">IF(ISBLANK(Y3717), 0, VINCentyInvDistance(F3717,G3717,Y3717,Z3717))</f>
        <v>4324.7988258204023</v>
      </c>
      <c r="AB3717" s="1">
        <v>0</v>
      </c>
      <c r="AC3717" s="1">
        <v>7.6</v>
      </c>
      <c r="AD3717" s="1">
        <v>3.6</v>
      </c>
      <c r="AE3717" s="1">
        <v>10</v>
      </c>
      <c r="AF3717" s="1">
        <v>1</v>
      </c>
      <c r="AG3717" s="1" t="s">
        <v>1180</v>
      </c>
      <c r="AH3717" s="1" t="s">
        <v>562</v>
      </c>
      <c r="AI3717" s="1" t="str">
        <f>TRIM(MID(SUBSTITUTE($H3717,",",REPT(" ",200)),(LEN($H3717)-LEN(SUBSTITUTE($H3717,",",""))-2)*200+1,200))</f>
        <v>Metro Manila</v>
      </c>
      <c r="AJ3717" s="1" t="s">
        <v>55</v>
      </c>
      <c r="AK3717" t="s">
        <v>5906</v>
      </c>
      <c r="AL3717" s="2">
        <v>0</v>
      </c>
      <c r="AM3717" s="1"/>
    </row>
    <row r="3718" spans="1:39" ht="12.75" customHeight="1">
      <c r="A3718" s="1"/>
      <c r="B3718" s="1" t="s">
        <v>12540</v>
      </c>
      <c r="C3718" s="1" t="s">
        <v>13527</v>
      </c>
      <c r="D3718" s="3" t="str">
        <f ca="1">IFERROR(__xludf.DUMMYFUNCTION("PROPER(REGEXEXTRACT(B3682, ""(?:https?:\/\/)?(?:www\.)?([a-zA-Z0-9-]+)\.""))"),"Skyscanner")</f>
        <v>Skyscanner</v>
      </c>
      <c r="E3718" s="1" t="s">
        <v>13329</v>
      </c>
      <c r="F3718" s="1">
        <v>14.5556401</v>
      </c>
      <c r="G3718" s="1">
        <v>121.0251313</v>
      </c>
      <c r="H3718" s="1" t="s">
        <v>12878</v>
      </c>
      <c r="I3718" s="1" t="s">
        <v>50</v>
      </c>
      <c r="J3718" s="1">
        <f>IF(K3718="URBAN",1,IF(K3718="SUBURBAN",2,IF(K3718="RURAL",3,"")))</f>
        <v>1</v>
      </c>
      <c r="K3718" s="1" t="s">
        <v>42</v>
      </c>
      <c r="L3718" s="18">
        <v>46082</v>
      </c>
      <c r="M3718" s="49">
        <v>0.58333333333333337</v>
      </c>
      <c r="N3718" s="18">
        <v>46083</v>
      </c>
      <c r="O3718" s="56">
        <v>0.5</v>
      </c>
      <c r="P3718" s="31" t="str">
        <f>TEXT($L3718, "dddd")</f>
        <v>Sunday</v>
      </c>
      <c r="Q3718" s="39" t="s">
        <v>61</v>
      </c>
      <c r="R3718" s="39">
        <v>3200</v>
      </c>
      <c r="S3718" s="1" t="str">
        <f>IF(OR(MONTH(L3718)=12, MONTH(L3718)&lt;=5), "Dry Season", "Wet Season")</f>
        <v>Dry Season</v>
      </c>
      <c r="T3718" s="1">
        <v>1</v>
      </c>
      <c r="U3718" s="1">
        <v>0</v>
      </c>
      <c r="V3718" s="1">
        <v>0</v>
      </c>
      <c r="W3718" s="2">
        <f>IF(ISNUMBER(SEARCH("N/A", X3718)), 0, 1)</f>
        <v>1</v>
      </c>
      <c r="X3718" s="1" t="s">
        <v>2500</v>
      </c>
      <c r="Y3718" s="1">
        <v>14.5530822</v>
      </c>
      <c r="Z3718" s="1">
        <v>121.021794</v>
      </c>
      <c r="AA3718" s="11" cm="1">
        <f t="array" ref="AA3718">IF(ISBLANK(Y3718), 0, VINCentyInvDistance(F3718,G3718,Y3718,Z3718))</f>
        <v>457.66224540410229</v>
      </c>
      <c r="AB3718" s="1">
        <v>0</v>
      </c>
      <c r="AC3718" s="1">
        <v>7.2</v>
      </c>
      <c r="AD3718" s="1">
        <v>4.5</v>
      </c>
      <c r="AE3718" s="1">
        <v>1537</v>
      </c>
      <c r="AF3718" s="1">
        <v>1</v>
      </c>
      <c r="AG3718" s="1" t="s">
        <v>2501</v>
      </c>
      <c r="AH3718" s="1" t="s">
        <v>2501</v>
      </c>
      <c r="AI3718" s="1" t="str">
        <f>TRIM(MID(SUBSTITUTE($H3718,",",REPT(" ",200)),(LEN($H3718)-LEN(SUBSTITUTE($H3718,",",""))-2)*200+1,200))</f>
        <v>Metro Manila</v>
      </c>
      <c r="AJ3718" s="1" t="s">
        <v>55</v>
      </c>
      <c r="AK3718" t="s">
        <v>17484</v>
      </c>
      <c r="AL3718" s="2">
        <v>0</v>
      </c>
      <c r="AM3718" s="1"/>
    </row>
    <row r="3719" spans="1:39" ht="12.75" customHeight="1">
      <c r="A3719" s="1"/>
      <c r="B3719" s="1" t="s">
        <v>12881</v>
      </c>
      <c r="C3719" s="1" t="s">
        <v>13528</v>
      </c>
      <c r="D3719" s="3" t="str">
        <f ca="1">IFERROR(__xludf.DUMMYFUNCTION("PROPER(REGEXEXTRACT(B3683, ""(?:https?:\/\/)?(?:www\.)?([a-zA-Z0-9-]+)\.""))"),"Skyscanner")</f>
        <v>Skyscanner</v>
      </c>
      <c r="E3719" s="1" t="s">
        <v>13529</v>
      </c>
      <c r="F3719" s="1">
        <v>14.5293318</v>
      </c>
      <c r="G3719" s="1">
        <v>121.04179240000001</v>
      </c>
      <c r="H3719" s="1" t="s">
        <v>13530</v>
      </c>
      <c r="I3719" s="1" t="s">
        <v>50</v>
      </c>
      <c r="J3719" s="1">
        <f>IF(K3719="URBAN",1,IF(K3719="SUBURBAN",2,IF(K3719="RURAL",3,"")))</f>
        <v>1</v>
      </c>
      <c r="K3719" s="1" t="s">
        <v>42</v>
      </c>
      <c r="L3719" s="18">
        <v>46082</v>
      </c>
      <c r="M3719" s="49">
        <v>0.58333333333333337</v>
      </c>
      <c r="N3719" s="18">
        <v>46083</v>
      </c>
      <c r="O3719" s="56">
        <v>0.5</v>
      </c>
      <c r="P3719" s="31" t="str">
        <f>TEXT($L3719, "dddd")</f>
        <v>Sunday</v>
      </c>
      <c r="Q3719" s="39" t="s">
        <v>111</v>
      </c>
      <c r="R3719" s="39">
        <v>1800</v>
      </c>
      <c r="S3719" s="1" t="str">
        <f>IF(OR(MONTH(L3719)=12, MONTH(L3719)&lt;=5), "Dry Season", "Wet Season")</f>
        <v>Dry Season</v>
      </c>
      <c r="T3719" s="1">
        <v>1</v>
      </c>
      <c r="U3719" s="1">
        <v>0</v>
      </c>
      <c r="V3719" s="1">
        <v>0</v>
      </c>
      <c r="W3719" s="2">
        <f>IF(ISNUMBER(SEARCH("N/A", X3719)), 0, 1)</f>
        <v>1</v>
      </c>
      <c r="X3719" s="1" t="s">
        <v>2500</v>
      </c>
      <c r="Y3719" s="1">
        <v>14.5530822</v>
      </c>
      <c r="Z3719" s="1">
        <v>121.021794</v>
      </c>
      <c r="AA3719" s="11" cm="1">
        <f t="array" ref="AA3719">IF(ISBLANK(Y3719), 0, VINCentyInvDistance(F3719,G3719,Y3719,Z3719))</f>
        <v>3398.695736667903</v>
      </c>
      <c r="AB3719" s="1">
        <v>0</v>
      </c>
      <c r="AC3719" s="1">
        <v>9</v>
      </c>
      <c r="AD3719" s="1">
        <v>4.2</v>
      </c>
      <c r="AE3719" s="1">
        <v>3523</v>
      </c>
      <c r="AF3719" s="1">
        <v>1</v>
      </c>
      <c r="AG3719" s="1" t="s">
        <v>2501</v>
      </c>
      <c r="AH3719" s="1" t="s">
        <v>2501</v>
      </c>
      <c r="AI3719" s="1" t="str">
        <f>TRIM(MID(SUBSTITUTE($H3719,",",REPT(" ",200)),(LEN($H3719)-LEN(SUBSTITUTE($H3719,",",""))-2)*200+1,200))</f>
        <v>Metro Manila</v>
      </c>
      <c r="AJ3719" s="1" t="s">
        <v>55</v>
      </c>
      <c r="AK3719" t="s">
        <v>17522</v>
      </c>
      <c r="AL3719" s="2">
        <v>0</v>
      </c>
      <c r="AM3719" s="1"/>
    </row>
    <row r="3720" spans="1:39" ht="12.75" customHeight="1">
      <c r="A3720" s="1"/>
      <c r="B3720" s="1" t="s">
        <v>13531</v>
      </c>
      <c r="C3720" s="1" t="s">
        <v>13532</v>
      </c>
      <c r="D3720" s="3" t="str">
        <f ca="1">IFERROR(__xludf.DUMMYFUNCTION("PROPER(REGEXEXTRACT(B3684, ""(?:https?:\/\/)?(?:www\.)?([a-zA-Z0-9-]+)\.""))"),"Skyscanner")</f>
        <v>Skyscanner</v>
      </c>
      <c r="E3720" s="1" t="s">
        <v>13533</v>
      </c>
      <c r="F3720" s="1">
        <v>14.6357952</v>
      </c>
      <c r="G3720" s="1">
        <v>121.0298796</v>
      </c>
      <c r="H3720" s="1" t="s">
        <v>13534</v>
      </c>
      <c r="I3720" s="1" t="s">
        <v>50</v>
      </c>
      <c r="J3720" s="1">
        <f>IF(K3720="URBAN",1,IF(K3720="SUBURBAN",2,IF(K3720="RURAL",3,"")))</f>
        <v>1</v>
      </c>
      <c r="K3720" s="1" t="s">
        <v>42</v>
      </c>
      <c r="L3720" s="18">
        <v>46082</v>
      </c>
      <c r="M3720" s="49">
        <v>0.625</v>
      </c>
      <c r="N3720" s="18">
        <v>46083</v>
      </c>
      <c r="O3720" s="56">
        <v>0.5</v>
      </c>
      <c r="P3720" s="31" t="str">
        <f>TEXT($L3720, "dddd")</f>
        <v>Sunday</v>
      </c>
      <c r="Q3720" s="39" t="s">
        <v>433</v>
      </c>
      <c r="R3720" s="39">
        <v>2836</v>
      </c>
      <c r="S3720" s="1" t="str">
        <f>IF(OR(MONTH(L3720)=12, MONTH(L3720)&lt;=5), "Dry Season", "Wet Season")</f>
        <v>Dry Season</v>
      </c>
      <c r="T3720" s="1">
        <v>1</v>
      </c>
      <c r="U3720" s="1">
        <v>0</v>
      </c>
      <c r="V3720" s="1">
        <v>0</v>
      </c>
      <c r="W3720" s="2">
        <f>IF(ISNUMBER(SEARCH("N/A", X3720)), 0, 1)</f>
        <v>1</v>
      </c>
      <c r="X3720" s="1" t="s">
        <v>11243</v>
      </c>
      <c r="Y3720" s="1">
        <v>14.523306399999999</v>
      </c>
      <c r="Z3720" s="1">
        <v>120.981234</v>
      </c>
      <c r="AA3720" s="11" cm="1">
        <f t="array" ref="AA3720">IF(ISBLANK(Y3720), 0, VINCentyInvDistance(F3720,G3720,Y3720,Z3720))</f>
        <v>13505.109087316983</v>
      </c>
      <c r="AB3720" s="1">
        <v>1</v>
      </c>
      <c r="AC3720" s="1">
        <v>9</v>
      </c>
      <c r="AD3720" s="1">
        <v>4.8</v>
      </c>
      <c r="AE3720" s="1">
        <v>1859</v>
      </c>
      <c r="AF3720" s="1">
        <v>1</v>
      </c>
      <c r="AG3720" s="1" t="s">
        <v>2477</v>
      </c>
      <c r="AH3720" s="1" t="s">
        <v>160</v>
      </c>
      <c r="AI3720" s="1" t="str">
        <f>TRIM(MID(SUBSTITUTE($H3720,",",REPT(" ",200)),(LEN($H3720)-LEN(SUBSTITUTE($H3720,",",""))-2)*200+1,200))</f>
        <v>Metro Manila</v>
      </c>
      <c r="AJ3720" s="1" t="s">
        <v>55</v>
      </c>
      <c r="AK3720" t="s">
        <v>17503</v>
      </c>
      <c r="AL3720" s="2">
        <v>0</v>
      </c>
      <c r="AM3720" s="1"/>
    </row>
    <row r="3721" spans="1:39" ht="12.75" customHeight="1">
      <c r="A3721" s="1"/>
      <c r="B3721" s="1" t="s">
        <v>13535</v>
      </c>
      <c r="C3721" s="1" t="s">
        <v>13536</v>
      </c>
      <c r="D3721" s="3" t="str">
        <f ca="1">IFERROR(__xludf.DUMMYFUNCTION("PROPER(REGEXEXTRACT(B3685, ""(?:https?:\/\/)?(?:www\.)?([a-zA-Z0-9-]+)\.""))"),"Skyscanner")</f>
        <v>Skyscanner</v>
      </c>
      <c r="E3721" s="1" t="s">
        <v>13537</v>
      </c>
      <c r="F3721" s="1">
        <v>14.5671243</v>
      </c>
      <c r="G3721" s="1">
        <v>120.9871378</v>
      </c>
      <c r="H3721" s="1" t="s">
        <v>13538</v>
      </c>
      <c r="I3721" s="1" t="s">
        <v>50</v>
      </c>
      <c r="J3721" s="1">
        <f>IF(K3721="URBAN",1,IF(K3721="SUBURBAN",2,IF(K3721="RURAL",3,"")))</f>
        <v>1</v>
      </c>
      <c r="K3721" s="1" t="s">
        <v>42</v>
      </c>
      <c r="L3721" s="18">
        <v>46082</v>
      </c>
      <c r="M3721" s="49">
        <v>0.58333333333333337</v>
      </c>
      <c r="N3721" s="18">
        <v>46083</v>
      </c>
      <c r="O3721" s="56">
        <v>0.5</v>
      </c>
      <c r="P3721" s="31" t="str">
        <f>TEXT($L3721, "dddd")</f>
        <v>Sunday</v>
      </c>
      <c r="Q3721" s="39" t="s">
        <v>117</v>
      </c>
      <c r="R3721" s="39">
        <v>1389</v>
      </c>
      <c r="S3721" s="1" t="str">
        <f>IF(OR(MONTH(L3721)=12, MONTH(L3721)&lt;=5), "Dry Season", "Wet Season")</f>
        <v>Dry Season</v>
      </c>
      <c r="T3721" s="1">
        <v>1</v>
      </c>
      <c r="U3721" s="1">
        <v>1</v>
      </c>
      <c r="V3721" s="1">
        <v>0</v>
      </c>
      <c r="W3721" s="2">
        <f>IF(ISNUMBER(SEARCH("N/A", X3721)), 0, 1)</f>
        <v>1</v>
      </c>
      <c r="X3721" s="1" t="s">
        <v>1174</v>
      </c>
      <c r="Y3721" s="1">
        <v>14.589843999999999</v>
      </c>
      <c r="Z3721" s="1">
        <v>121.060554</v>
      </c>
      <c r="AA3721" s="11" cm="1">
        <f t="array" ref="AA3721">IF(ISBLANK(Y3721), 0, VINCentyInvDistance(F3721,G3721,Y3721,Z3721))</f>
        <v>8300.9873882613665</v>
      </c>
      <c r="AB3721" s="1">
        <v>0</v>
      </c>
      <c r="AC3721" s="1">
        <v>9.6</v>
      </c>
      <c r="AD3721" s="1">
        <v>3.2</v>
      </c>
      <c r="AE3721" s="1">
        <v>372</v>
      </c>
      <c r="AF3721" s="1">
        <v>1</v>
      </c>
      <c r="AG3721" s="1" t="s">
        <v>1180</v>
      </c>
      <c r="AH3721" s="1" t="s">
        <v>562</v>
      </c>
      <c r="AI3721" s="1" t="str">
        <f>TRIM(MID(SUBSTITUTE($H3721,",",REPT(" ",200)),(LEN($H3721)-LEN(SUBSTITUTE($H3721,",",""))-2)*200+1,200))</f>
        <v>Metro Manila</v>
      </c>
      <c r="AJ3721" s="1" t="s">
        <v>55</v>
      </c>
      <c r="AK3721" t="s">
        <v>17586</v>
      </c>
      <c r="AL3721" s="2">
        <v>0</v>
      </c>
      <c r="AM3721" s="1"/>
    </row>
    <row r="3722" spans="1:39" ht="12.75" customHeight="1">
      <c r="A3722" s="1"/>
      <c r="B3722" s="1" t="s">
        <v>13539</v>
      </c>
      <c r="C3722" s="1" t="s">
        <v>13540</v>
      </c>
      <c r="D3722" s="3" t="str">
        <f ca="1">IFERROR(__xludf.DUMMYFUNCTION("PROPER(REGEXEXTRACT(B3686, ""(?:https?:\/\/)?(?:www\.)?([a-zA-Z0-9-]+)\.""))"),"Skyscanner")</f>
        <v>Skyscanner</v>
      </c>
      <c r="E3722" s="1" t="s">
        <v>13541</v>
      </c>
      <c r="F3722" s="1">
        <v>14.567119999999999</v>
      </c>
      <c r="G3722" s="1">
        <v>120.98714</v>
      </c>
      <c r="H3722" s="1" t="s">
        <v>13538</v>
      </c>
      <c r="I3722" s="1" t="s">
        <v>50</v>
      </c>
      <c r="J3722" s="1">
        <f>IF(K3722="URBAN",1,IF(K3722="SUBURBAN",2,IF(K3722="RURAL",3,"")))</f>
        <v>1</v>
      </c>
      <c r="K3722" s="1" t="s">
        <v>42</v>
      </c>
      <c r="L3722" s="18">
        <v>46082</v>
      </c>
      <c r="M3722" s="49">
        <v>0.58333333333333337</v>
      </c>
      <c r="N3722" s="18">
        <v>46083</v>
      </c>
      <c r="O3722" s="56">
        <v>0.5</v>
      </c>
      <c r="P3722" s="31" t="str">
        <f>TEXT($L3722, "dddd")</f>
        <v>Sunday</v>
      </c>
      <c r="Q3722" s="39" t="s">
        <v>13542</v>
      </c>
      <c r="R3722" s="39">
        <v>1521.5</v>
      </c>
      <c r="S3722" s="1" t="str">
        <f>IF(OR(MONTH(L3722)=12, MONTH(L3722)&lt;=5), "Dry Season", "Wet Season")</f>
        <v>Dry Season</v>
      </c>
      <c r="T3722" s="1">
        <v>1</v>
      </c>
      <c r="U3722" s="1">
        <v>0</v>
      </c>
      <c r="V3722" s="1">
        <v>0</v>
      </c>
      <c r="W3722" s="2">
        <f>IF(ISNUMBER(SEARCH("N/A", X3722)), 0, 1)</f>
        <v>0</v>
      </c>
      <c r="X3722" s="1" t="s">
        <v>44</v>
      </c>
      <c r="Y3722" s="1"/>
      <c r="Z3722" s="1"/>
      <c r="AA3722" s="11" cm="1">
        <f t="array" ref="AA3722">IF(ISBLANK(Y3722), 0, VINCentyInvDistance(F3722,G3722,Y3722,Z3722))</f>
        <v>0</v>
      </c>
      <c r="AB3722" s="1">
        <v>0</v>
      </c>
      <c r="AC3722" s="1">
        <v>6.4</v>
      </c>
      <c r="AD3722" s="1">
        <v>4.0999999999999996</v>
      </c>
      <c r="AE3722" s="1">
        <v>111</v>
      </c>
      <c r="AF3722" s="1">
        <v>1</v>
      </c>
      <c r="AG3722" s="1" t="s">
        <v>68</v>
      </c>
      <c r="AH3722" s="1" t="str">
        <f>TRIM(MID(SUBSTITUTE($H3722,",",REPT(" ",200)),(LEN($H3722)-LEN(SUBSTITUTE($H3722,",",""))-3)*200+1,200))</f>
        <v>Capital District</v>
      </c>
      <c r="AI3722" s="1" t="s">
        <v>54</v>
      </c>
      <c r="AJ3722" s="1" t="s">
        <v>55</v>
      </c>
      <c r="AK3722" t="s">
        <v>13543</v>
      </c>
      <c r="AL3722" s="1">
        <v>1</v>
      </c>
      <c r="AM3722" s="1" t="s">
        <v>13544</v>
      </c>
    </row>
    <row r="3723" spans="1:39" ht="12.75" customHeight="1">
      <c r="A3723" s="1"/>
      <c r="B3723" s="1" t="s">
        <v>13005</v>
      </c>
      <c r="C3723" s="1" t="s">
        <v>13545</v>
      </c>
      <c r="D3723" s="3" t="str">
        <f ca="1">IFERROR(__xludf.DUMMYFUNCTION("PROPER(REGEXEXTRACT(B3687, ""(?:https?:\/\/)?(?:www\.)?([a-zA-Z0-9-]+)\.""))"),"Skyscanner")</f>
        <v>Skyscanner</v>
      </c>
      <c r="E3723" s="1" t="s">
        <v>13546</v>
      </c>
      <c r="F3723" s="1">
        <v>14.57399</v>
      </c>
      <c r="G3723" s="1">
        <v>120.9849</v>
      </c>
      <c r="H3723" s="1" t="s">
        <v>4953</v>
      </c>
      <c r="I3723" s="1" t="s">
        <v>50</v>
      </c>
      <c r="J3723" s="1">
        <f>IF(K3723="URBAN",1,IF(K3723="SUBURBAN",2,IF(K3723="RURAL",3,"")))</f>
        <v>1</v>
      </c>
      <c r="K3723" s="1" t="s">
        <v>42</v>
      </c>
      <c r="L3723" s="18">
        <v>46082</v>
      </c>
      <c r="M3723" s="49">
        <v>0.58333333333333337</v>
      </c>
      <c r="N3723" s="18">
        <v>46083</v>
      </c>
      <c r="O3723" s="56">
        <v>0.5</v>
      </c>
      <c r="P3723" s="31" t="str">
        <f>TEXT($L3723, "dddd")</f>
        <v>Sunday</v>
      </c>
      <c r="Q3723" s="39" t="s">
        <v>13547</v>
      </c>
      <c r="R3723" s="39">
        <v>1066</v>
      </c>
      <c r="S3723" s="1" t="str">
        <f>IF(OR(MONTH(L3723)=12, MONTH(L3723)&lt;=5), "Dry Season", "Wet Season")</f>
        <v>Dry Season</v>
      </c>
      <c r="T3723" s="1">
        <v>1</v>
      </c>
      <c r="U3723" s="1">
        <v>0</v>
      </c>
      <c r="V3723" s="1">
        <v>0</v>
      </c>
      <c r="W3723" s="2">
        <f>IF(ISNUMBER(SEARCH("N/A", X3723)), 0, 1)</f>
        <v>0</v>
      </c>
      <c r="X3723" s="1" t="s">
        <v>44</v>
      </c>
      <c r="Y3723" s="1"/>
      <c r="Z3723" s="1"/>
      <c r="AA3723" s="11" cm="1">
        <f t="array" ref="AA3723">IF(ISBLANK(Y3723), 0, VINCentyInvDistance(F3723,G3723,Y3723,Z3723))</f>
        <v>0</v>
      </c>
      <c r="AB3723" s="1">
        <v>0</v>
      </c>
      <c r="AC3723" s="1">
        <v>8.1999999999999993</v>
      </c>
      <c r="AD3723" s="1">
        <v>0</v>
      </c>
      <c r="AE3723" s="1">
        <v>281</v>
      </c>
      <c r="AF3723" s="1">
        <v>1</v>
      </c>
      <c r="AG3723" s="1" t="s">
        <v>68</v>
      </c>
      <c r="AH3723" s="1" t="str">
        <f>TRIM(MID(SUBSTITUTE($H3723,",",REPT(" ",200)),(LEN($H3723)-LEN(SUBSTITUTE($H3723,",",""))-3)*200+1,200))</f>
        <v>Capital District</v>
      </c>
      <c r="AI3723" s="1" t="s">
        <v>54</v>
      </c>
      <c r="AJ3723" s="1" t="s">
        <v>55</v>
      </c>
      <c r="AK3723" t="s">
        <v>17538</v>
      </c>
      <c r="AL3723" s="1">
        <v>3</v>
      </c>
      <c r="AM3723" s="1" t="s">
        <v>13008</v>
      </c>
    </row>
    <row r="3724" spans="1:39" ht="12.75" customHeight="1">
      <c r="A3724" s="1"/>
      <c r="B3724" s="1" t="s">
        <v>13548</v>
      </c>
      <c r="C3724" s="1" t="s">
        <v>13549</v>
      </c>
      <c r="D3724" s="3" t="str">
        <f ca="1">IFERROR(__xludf.DUMMYFUNCTION("PROPER(REGEXEXTRACT(B3688, ""(?:https?:\/\/)?(?:www\.)?([a-zA-Z0-9-]+)\.""))"),"Skyscanner")</f>
        <v>Skyscanner</v>
      </c>
      <c r="E3724" s="1" t="s">
        <v>13550</v>
      </c>
      <c r="F3724" s="1">
        <v>14.639988900000001</v>
      </c>
      <c r="G3724" s="1">
        <v>121.0494415</v>
      </c>
      <c r="H3724" s="1" t="s">
        <v>13551</v>
      </c>
      <c r="I3724" s="1" t="s">
        <v>50</v>
      </c>
      <c r="J3724" s="1">
        <f>IF(K3724="URBAN",1,IF(K3724="SUBURBAN",2,IF(K3724="RURAL",3,"")))</f>
        <v>1</v>
      </c>
      <c r="K3724" s="1" t="s">
        <v>42</v>
      </c>
      <c r="L3724" s="18">
        <v>46082</v>
      </c>
      <c r="M3724" s="49">
        <v>0.58333333333333337</v>
      </c>
      <c r="N3724" s="18">
        <v>46083</v>
      </c>
      <c r="O3724" s="56">
        <v>0.5</v>
      </c>
      <c r="P3724" s="31" t="str">
        <f>TEXT($L3724, "dddd")</f>
        <v>Sunday</v>
      </c>
      <c r="Q3724" s="39" t="s">
        <v>111</v>
      </c>
      <c r="R3724" s="39">
        <v>840</v>
      </c>
      <c r="S3724" s="1" t="str">
        <f>IF(OR(MONTH(L3724)=12, MONTH(L3724)&lt;=5), "Dry Season", "Wet Season")</f>
        <v>Dry Season</v>
      </c>
      <c r="T3724" s="1">
        <v>1</v>
      </c>
      <c r="U3724" s="1">
        <v>0</v>
      </c>
      <c r="V3724" s="1">
        <v>0</v>
      </c>
      <c r="W3724" s="2">
        <f>IF(ISNUMBER(SEARCH("N/A", X3724)), 0, 1)</f>
        <v>1</v>
      </c>
      <c r="X3724" s="1" t="s">
        <v>1174</v>
      </c>
      <c r="Y3724" s="1">
        <v>14.589843999999999</v>
      </c>
      <c r="Z3724" s="1">
        <v>121.060554</v>
      </c>
      <c r="AA3724" s="11" cm="1">
        <f t="array" ref="AA3724">IF(ISBLANK(Y3724), 0, VINCentyInvDistance(F3724,G3724,Y3724,Z3724))</f>
        <v>5675.9922876601295</v>
      </c>
      <c r="AB3724" s="1">
        <v>0</v>
      </c>
      <c r="AC3724" s="1">
        <v>3</v>
      </c>
      <c r="AD3724" s="1">
        <v>0</v>
      </c>
      <c r="AE3724" s="1">
        <v>2</v>
      </c>
      <c r="AF3724" s="1">
        <v>1</v>
      </c>
      <c r="AG3724" s="1" t="s">
        <v>1180</v>
      </c>
      <c r="AH3724" s="1" t="s">
        <v>562</v>
      </c>
      <c r="AI3724" s="1" t="str">
        <f>TRIM(MID(SUBSTITUTE($H3724,",",REPT(" ",200)),(LEN($H3724)-LEN(SUBSTITUTE($H3724,",",""))-2)*200+1,200))</f>
        <v>Metro Manila</v>
      </c>
      <c r="AJ3724" s="1" t="s">
        <v>55</v>
      </c>
      <c r="AK3724" t="s">
        <v>13552</v>
      </c>
      <c r="AL3724" s="2">
        <v>0</v>
      </c>
      <c r="AM3724" s="1"/>
    </row>
    <row r="3725" spans="1:39" ht="12.75" customHeight="1">
      <c r="A3725" s="1"/>
      <c r="B3725" s="1" t="s">
        <v>13553</v>
      </c>
      <c r="C3725" s="1" t="s">
        <v>13554</v>
      </c>
      <c r="D3725" s="3" t="str">
        <f ca="1">IFERROR(__xludf.DUMMYFUNCTION("PROPER(REGEXEXTRACT(B3689, ""(?:https?:\/\/)?(?:www\.)?([a-zA-Z0-9-]+)\.""))"),"Google")</f>
        <v>Google</v>
      </c>
      <c r="E3725" s="1" t="s">
        <v>13555</v>
      </c>
      <c r="F3725" s="1">
        <v>14.621133199999999</v>
      </c>
      <c r="G3725" s="1">
        <v>121.05204809999999</v>
      </c>
      <c r="H3725" s="1" t="s">
        <v>13556</v>
      </c>
      <c r="I3725" s="1" t="s">
        <v>50</v>
      </c>
      <c r="J3725" s="1">
        <f>IF(K3725="URBAN",1,IF(K3725="SUBURBAN",2,IF(K3725="RURAL",3,"")))</f>
        <v>1</v>
      </c>
      <c r="K3725" s="1" t="s">
        <v>42</v>
      </c>
      <c r="L3725" s="18">
        <v>46082</v>
      </c>
      <c r="M3725" s="49">
        <v>0.625</v>
      </c>
      <c r="N3725" s="18">
        <v>46083</v>
      </c>
      <c r="O3725" s="56">
        <v>0.5</v>
      </c>
      <c r="P3725" s="31" t="str">
        <f>TEXT($L3725, "dddd")</f>
        <v>Sunday</v>
      </c>
      <c r="Q3725" s="39" t="s">
        <v>928</v>
      </c>
      <c r="R3725" s="39">
        <v>943</v>
      </c>
      <c r="S3725" s="1" t="str">
        <f>IF(OR(MONTH(L3725)=12, MONTH(L3725)&lt;=5), "Dry Season", "Wet Season")</f>
        <v>Dry Season</v>
      </c>
      <c r="T3725" s="1">
        <v>1</v>
      </c>
      <c r="U3725" s="1">
        <v>0</v>
      </c>
      <c r="V3725" s="1">
        <v>1</v>
      </c>
      <c r="W3725" s="2">
        <f>IF(ISNUMBER(SEARCH("N/A", X3725)), 0, 1)</f>
        <v>1</v>
      </c>
      <c r="X3725" s="1" t="s">
        <v>1174</v>
      </c>
      <c r="Y3725" s="1">
        <v>14.589843999999999</v>
      </c>
      <c r="Z3725" s="1">
        <v>121.060554</v>
      </c>
      <c r="AA3725" s="11" cm="1">
        <f t="array" ref="AA3725">IF(ISBLANK(Y3725), 0, VINCentyInvDistance(F3725,G3725,Y3725,Z3725))</f>
        <v>3581.2423711282108</v>
      </c>
      <c r="AB3725" s="1">
        <v>0</v>
      </c>
      <c r="AC3725" s="1">
        <v>0</v>
      </c>
      <c r="AD3725" s="1">
        <v>0</v>
      </c>
      <c r="AE3725" s="1">
        <v>296</v>
      </c>
      <c r="AF3725" s="1">
        <v>1</v>
      </c>
      <c r="AG3725" s="1" t="s">
        <v>1180</v>
      </c>
      <c r="AH3725" s="1" t="s">
        <v>562</v>
      </c>
      <c r="AI3725" s="1" t="str">
        <f>TRIM(MID(SUBSTITUTE($H3725,",",REPT(" ",200)),(LEN($H3725)-LEN(SUBSTITUTE($H3725,",",""))-2)*200+1,200))</f>
        <v>Metro Manila</v>
      </c>
      <c r="AJ3725" s="1" t="s">
        <v>55</v>
      </c>
      <c r="AL3725" s="2">
        <v>0</v>
      </c>
      <c r="AM3725" s="1"/>
    </row>
    <row r="3726" spans="1:39" ht="12.75" customHeight="1">
      <c r="A3726" s="1"/>
      <c r="B3726" s="1" t="s">
        <v>13557</v>
      </c>
      <c r="C3726" s="1" t="s">
        <v>13558</v>
      </c>
      <c r="D3726" s="3" t="str">
        <f ca="1">IFERROR(__xludf.DUMMYFUNCTION("PROPER(REGEXEXTRACT(B3690, ""(?:https?:\/\/)?(?:www\.)?([a-zA-Z0-9-]+)\.""))"),"Skyscanner")</f>
        <v>Skyscanner</v>
      </c>
      <c r="E3726" s="1" t="s">
        <v>13334</v>
      </c>
      <c r="F3726" s="1">
        <v>14.5641686</v>
      </c>
      <c r="G3726" s="1">
        <v>121.0294169</v>
      </c>
      <c r="H3726" s="1" t="s">
        <v>13335</v>
      </c>
      <c r="I3726" s="1" t="s">
        <v>50</v>
      </c>
      <c r="J3726" s="1">
        <f>IF(K3726="URBAN",1,IF(K3726="SUBURBAN",2,IF(K3726="RURAL",3,"")))</f>
        <v>1</v>
      </c>
      <c r="K3726" s="1" t="s">
        <v>42</v>
      </c>
      <c r="L3726" s="18">
        <v>46082</v>
      </c>
      <c r="M3726" s="49">
        <v>0.58333333333333337</v>
      </c>
      <c r="N3726" s="18">
        <v>46083</v>
      </c>
      <c r="O3726" s="56">
        <v>0.5</v>
      </c>
      <c r="P3726" s="31" t="str">
        <f>TEXT($L3726, "dddd")</f>
        <v>Sunday</v>
      </c>
      <c r="Q3726" s="39" t="s">
        <v>928</v>
      </c>
      <c r="R3726" s="39">
        <v>1776</v>
      </c>
      <c r="S3726" s="1" t="str">
        <f>IF(OR(MONTH(L3726)=12, MONTH(L3726)&lt;=5), "Dry Season", "Wet Season")</f>
        <v>Dry Season</v>
      </c>
      <c r="T3726" s="1">
        <v>1</v>
      </c>
      <c r="U3726" s="1">
        <v>0</v>
      </c>
      <c r="V3726" s="1">
        <v>1</v>
      </c>
      <c r="W3726" s="2">
        <f>IF(ISNUMBER(SEARCH("N/A", X3726)), 0, 1)</f>
        <v>1</v>
      </c>
      <c r="X3726" s="1" t="s">
        <v>1174</v>
      </c>
      <c r="Y3726" s="1">
        <v>14.589843999999999</v>
      </c>
      <c r="Z3726" s="1">
        <v>121.060554</v>
      </c>
      <c r="AA3726" s="11" cm="1">
        <f t="array" ref="AA3726">IF(ISBLANK(Y3726), 0, VINCentyInvDistance(F3726,G3726,Y3726,Z3726))</f>
        <v>4396.4142772468276</v>
      </c>
      <c r="AB3726" s="1">
        <v>0</v>
      </c>
      <c r="AC3726" s="1">
        <v>4.5999999999999996</v>
      </c>
      <c r="AD3726" s="1">
        <v>4.3</v>
      </c>
      <c r="AE3726" s="1">
        <v>296</v>
      </c>
      <c r="AF3726" s="1">
        <v>1</v>
      </c>
      <c r="AG3726" s="1" t="s">
        <v>1180</v>
      </c>
      <c r="AH3726" s="1" t="s">
        <v>562</v>
      </c>
      <c r="AI3726" s="1" t="str">
        <f>TRIM(MID(SUBSTITUTE($H3726,",",REPT(" ",200)),(LEN($H3726)-LEN(SUBSTITUTE($H3726,",",""))-2)*200+1,200))</f>
        <v>Metro Manila</v>
      </c>
      <c r="AJ3726" s="1" t="s">
        <v>55</v>
      </c>
      <c r="AK3726" t="s">
        <v>17587</v>
      </c>
      <c r="AL3726" s="2">
        <v>0</v>
      </c>
      <c r="AM3726" s="1"/>
    </row>
    <row r="3727" spans="1:39" ht="12.75" customHeight="1">
      <c r="A3727" s="1"/>
      <c r="B3727" s="1" t="s">
        <v>13336</v>
      </c>
      <c r="C3727" s="1" t="s">
        <v>13559</v>
      </c>
      <c r="D3727" s="3" t="str">
        <f ca="1">IFERROR(__xludf.DUMMYFUNCTION("PROPER(REGEXEXTRACT(B3691, ""(?:https?:\/\/)?(?:www\.)?([a-zA-Z0-9-]+)\.""))"),"Google")</f>
        <v>Google</v>
      </c>
      <c r="E3727" s="1" t="s">
        <v>13560</v>
      </c>
      <c r="F3727" s="1">
        <v>14.637633299999999</v>
      </c>
      <c r="G3727" s="1">
        <v>121.0358047</v>
      </c>
      <c r="H3727" s="1" t="s">
        <v>13561</v>
      </c>
      <c r="I3727" s="1" t="s">
        <v>50</v>
      </c>
      <c r="J3727" s="1">
        <f>IF(K3727="URBAN",1,IF(K3727="SUBURBAN",2,IF(K3727="RURAL",3,"")))</f>
        <v>1</v>
      </c>
      <c r="K3727" s="1" t="s">
        <v>42</v>
      </c>
      <c r="L3727" s="18">
        <v>46082</v>
      </c>
      <c r="M3727" s="49">
        <v>0.625</v>
      </c>
      <c r="N3727" s="18">
        <v>46083</v>
      </c>
      <c r="O3727" s="56">
        <v>0.5</v>
      </c>
      <c r="P3727" s="31" t="str">
        <f>TEXT($L3727, "dddd")</f>
        <v>Sunday</v>
      </c>
      <c r="Q3727" s="39" t="s">
        <v>111</v>
      </c>
      <c r="R3727" s="39">
        <v>2400</v>
      </c>
      <c r="S3727" s="1" t="str">
        <f>IF(OR(MONTH(L3727)=12, MONTH(L3727)&lt;=5), "Dry Season", "Wet Season")</f>
        <v>Dry Season</v>
      </c>
      <c r="T3727" s="1">
        <v>1</v>
      </c>
      <c r="U3727" s="1">
        <v>0</v>
      </c>
      <c r="V3727" s="1">
        <v>1</v>
      </c>
      <c r="W3727" s="2">
        <f>IF(ISNUMBER(SEARCH("N/A", X3727)), 0, 1)</f>
        <v>1</v>
      </c>
      <c r="X3727" s="1" t="s">
        <v>2500</v>
      </c>
      <c r="Y3727" s="1">
        <v>14.5530822</v>
      </c>
      <c r="Z3727" s="1">
        <v>121.021794</v>
      </c>
      <c r="AA3727" s="11" cm="1">
        <f t="array" ref="AA3727">IF(ISBLANK(Y3727), 0, VINCentyInvDistance(F3727,G3727,Y3727,Z3727))</f>
        <v>9476.1659481824609</v>
      </c>
      <c r="AB3727" s="1">
        <v>0</v>
      </c>
      <c r="AC3727" s="1">
        <v>0</v>
      </c>
      <c r="AD3727" s="1">
        <v>0</v>
      </c>
      <c r="AE3727" s="1">
        <v>8323</v>
      </c>
      <c r="AF3727" s="1">
        <v>1</v>
      </c>
      <c r="AG3727" s="1" t="s">
        <v>2501</v>
      </c>
      <c r="AH3727" s="1" t="s">
        <v>2501</v>
      </c>
      <c r="AI3727" s="1" t="str">
        <f>TRIM(MID(SUBSTITUTE($H3727,",",REPT(" ",200)),(LEN($H3727)-LEN(SUBSTITUTE($H3727,",",""))-2)*200+1,200))</f>
        <v>Metro Manila</v>
      </c>
      <c r="AJ3727" s="1" t="s">
        <v>55</v>
      </c>
      <c r="AL3727" s="2">
        <v>0</v>
      </c>
      <c r="AM3727" s="1"/>
    </row>
    <row r="3728" spans="1:39" ht="12.75" customHeight="1">
      <c r="A3728" s="1"/>
      <c r="B3728" s="1" t="s">
        <v>13562</v>
      </c>
      <c r="C3728" s="1" t="s">
        <v>13563</v>
      </c>
      <c r="D3728" s="3" t="str">
        <f ca="1">IFERROR(__xludf.DUMMYFUNCTION("PROPER(REGEXEXTRACT(B3692, ""(?:https?:\/\/)?(?:www\.)?([a-zA-Z0-9-]+)\.""))"),"Google")</f>
        <v>Google</v>
      </c>
      <c r="E3728" s="1" t="s">
        <v>13564</v>
      </c>
      <c r="F3728" s="1">
        <v>14.6117116</v>
      </c>
      <c r="G3728" s="1">
        <v>121.054282</v>
      </c>
      <c r="H3728" s="1" t="s">
        <v>13565</v>
      </c>
      <c r="I3728" s="1" t="s">
        <v>50</v>
      </c>
      <c r="J3728" s="1">
        <f>IF(K3728="URBAN",1,IF(K3728="SUBURBAN",2,IF(K3728="RURAL",3,"")))</f>
        <v>1</v>
      </c>
      <c r="K3728" s="1" t="s">
        <v>42</v>
      </c>
      <c r="L3728" s="18">
        <v>46082</v>
      </c>
      <c r="M3728" s="49">
        <v>0.625</v>
      </c>
      <c r="N3728" s="18">
        <v>46083</v>
      </c>
      <c r="O3728" s="56">
        <v>0.5</v>
      </c>
      <c r="P3728" s="31" t="str">
        <f>TEXT($L3728, "dddd")</f>
        <v>Sunday</v>
      </c>
      <c r="Q3728" s="39" t="s">
        <v>207</v>
      </c>
      <c r="R3728" s="39">
        <v>579</v>
      </c>
      <c r="S3728" s="1" t="str">
        <f>IF(OR(MONTH(L3728)=12, MONTH(L3728)&lt;=5), "Dry Season", "Wet Season")</f>
        <v>Dry Season</v>
      </c>
      <c r="T3728" s="1">
        <v>1</v>
      </c>
      <c r="U3728" s="1">
        <v>0</v>
      </c>
      <c r="V3728" s="1">
        <v>0</v>
      </c>
      <c r="W3728" s="2">
        <f>IF(ISNUMBER(SEARCH("N/A", X3728)), 0, 1)</f>
        <v>1</v>
      </c>
      <c r="X3728" s="1" t="s">
        <v>1174</v>
      </c>
      <c r="Y3728" s="1">
        <v>14.589843999999999</v>
      </c>
      <c r="Z3728" s="1">
        <v>121.060554</v>
      </c>
      <c r="AA3728" s="11" cm="1">
        <f t="array" ref="AA3728">IF(ISBLANK(Y3728), 0, VINCentyInvDistance(F3728,G3728,Y3728,Z3728))</f>
        <v>2512.142053275647</v>
      </c>
      <c r="AB3728" s="1">
        <v>0</v>
      </c>
      <c r="AC3728" s="1">
        <v>0</v>
      </c>
      <c r="AD3728" s="1">
        <v>0</v>
      </c>
      <c r="AE3728" s="1">
        <v>5</v>
      </c>
      <c r="AF3728" s="1">
        <v>1</v>
      </c>
      <c r="AG3728" s="1" t="s">
        <v>1180</v>
      </c>
      <c r="AH3728" s="1" t="s">
        <v>562</v>
      </c>
      <c r="AI3728" s="1" t="str">
        <f>TRIM(MID(SUBSTITUTE($H3728,",",REPT(" ",200)),(LEN($H3728)-LEN(SUBSTITUTE($H3728,",",""))-2)*200+1,200))</f>
        <v>Metro Manila</v>
      </c>
      <c r="AJ3728" s="1" t="s">
        <v>55</v>
      </c>
      <c r="AL3728" s="2">
        <v>0</v>
      </c>
      <c r="AM3728" s="1"/>
    </row>
    <row r="3729" spans="1:39" ht="12.75" customHeight="1">
      <c r="A3729" s="1"/>
      <c r="B3729" s="1" t="s">
        <v>13566</v>
      </c>
      <c r="C3729" s="1" t="s">
        <v>13567</v>
      </c>
      <c r="D3729" s="3" t="str">
        <f ca="1">IFERROR(__xludf.DUMMYFUNCTION("PROPER(REGEXEXTRACT(B3693, ""(?:https?:\/\/)?(?:www\.)?([a-zA-Z0-9-]+)\.""))"),"Skyscanner")</f>
        <v>Skyscanner</v>
      </c>
      <c r="E3729" s="1" t="s">
        <v>13568</v>
      </c>
      <c r="F3729" s="1">
        <v>14.563254499999999</v>
      </c>
      <c r="G3729" s="1">
        <v>121.0106203</v>
      </c>
      <c r="H3729" s="1" t="s">
        <v>13569</v>
      </c>
      <c r="I3729" s="1" t="s">
        <v>50</v>
      </c>
      <c r="J3729" s="1">
        <f>IF(K3729="URBAN",1,IF(K3729="SUBURBAN",2,IF(K3729="RURAL",3,"")))</f>
        <v>1</v>
      </c>
      <c r="K3729" s="1" t="s">
        <v>42</v>
      </c>
      <c r="L3729" s="18">
        <v>46082</v>
      </c>
      <c r="M3729" s="49">
        <v>0.58333333333333337</v>
      </c>
      <c r="N3729" s="18">
        <v>46083</v>
      </c>
      <c r="O3729" s="56">
        <v>0.5</v>
      </c>
      <c r="P3729" s="31" t="str">
        <f>TEXT($L3729, "dddd")</f>
        <v>Sunday</v>
      </c>
      <c r="Q3729" s="39" t="s">
        <v>117</v>
      </c>
      <c r="R3729" s="39">
        <v>1621.2</v>
      </c>
      <c r="S3729" s="1" t="str">
        <f>IF(OR(MONTH(L3729)=12, MONTH(L3729)&lt;=5), "Dry Season", "Wet Season")</f>
        <v>Dry Season</v>
      </c>
      <c r="T3729" s="1">
        <v>1</v>
      </c>
      <c r="U3729" s="1">
        <v>0</v>
      </c>
      <c r="V3729" s="1">
        <v>0</v>
      </c>
      <c r="W3729" s="2">
        <f>IF(ISNUMBER(SEARCH("N/A", X3729)), 0, 1)</f>
        <v>1</v>
      </c>
      <c r="X3729" s="1" t="s">
        <v>1174</v>
      </c>
      <c r="Y3729" s="1">
        <v>14.589843999999999</v>
      </c>
      <c r="Z3729" s="1">
        <v>121.060554</v>
      </c>
      <c r="AA3729" s="11" cm="1">
        <f t="array" ref="AA3729">IF(ISBLANK(Y3729), 0, VINCentyInvDistance(F3729,G3729,Y3729,Z3729))</f>
        <v>6132.5740078965173</v>
      </c>
      <c r="AB3729" s="1">
        <v>0</v>
      </c>
      <c r="AC3729" s="1">
        <v>7.4</v>
      </c>
      <c r="AD3729" s="1">
        <v>4.0999999999999996</v>
      </c>
      <c r="AE3729" s="1">
        <v>5</v>
      </c>
      <c r="AF3729" s="1">
        <v>1</v>
      </c>
      <c r="AG3729" s="1" t="s">
        <v>1180</v>
      </c>
      <c r="AH3729" s="1" t="s">
        <v>562</v>
      </c>
      <c r="AI3729" s="1" t="str">
        <f>TRIM(MID(SUBSTITUTE($H3729,",",REPT(" ",200)),(LEN($H3729)-LEN(SUBSTITUTE($H3729,",",""))-2)*200+1,200))</f>
        <v>Metro Manila</v>
      </c>
      <c r="AJ3729" s="1" t="s">
        <v>55</v>
      </c>
      <c r="AK3729" t="s">
        <v>10138</v>
      </c>
      <c r="AL3729" s="2">
        <v>0</v>
      </c>
      <c r="AM3729" s="1"/>
    </row>
    <row r="3730" spans="1:39" ht="12.75" customHeight="1">
      <c r="A3730" s="1"/>
      <c r="B3730" s="1" t="s">
        <v>13570</v>
      </c>
      <c r="C3730" s="1" t="s">
        <v>13571</v>
      </c>
      <c r="D3730" s="3" t="str">
        <f ca="1">IFERROR(__xludf.DUMMYFUNCTION("PROPER(REGEXEXTRACT(B3694, ""(?:https?:\/\/)?(?:www\.)?([a-zA-Z0-9-]+)\.""))"),"Skyscanner")</f>
        <v>Skyscanner</v>
      </c>
      <c r="E3730" s="1" t="s">
        <v>2261</v>
      </c>
      <c r="F3730" s="1">
        <v>14.646212200000001</v>
      </c>
      <c r="G3730" s="1">
        <v>121.052959</v>
      </c>
      <c r="H3730" s="1" t="s">
        <v>13572</v>
      </c>
      <c r="I3730" s="1" t="s">
        <v>50</v>
      </c>
      <c r="J3730" s="1">
        <f>IF(K3730="URBAN",1,IF(K3730="SUBURBAN",2,IF(K3730="RURAL",3,"")))</f>
        <v>1</v>
      </c>
      <c r="K3730" s="1" t="s">
        <v>42</v>
      </c>
      <c r="L3730" s="18">
        <v>46082</v>
      </c>
      <c r="M3730" s="49">
        <v>0.58333333333333337</v>
      </c>
      <c r="N3730" s="18">
        <v>46083</v>
      </c>
      <c r="O3730" s="56">
        <v>0.52083333333333337</v>
      </c>
      <c r="P3730" s="31" t="str">
        <f>TEXT($L3730, "dddd")</f>
        <v>Sunday</v>
      </c>
      <c r="Q3730" s="39" t="s">
        <v>531</v>
      </c>
      <c r="R3730" s="39">
        <v>3132</v>
      </c>
      <c r="S3730" s="1" t="str">
        <f>IF(OR(MONTH(L3730)=12, MONTH(L3730)&lt;=5), "Dry Season", "Wet Season")</f>
        <v>Dry Season</v>
      </c>
      <c r="T3730" s="1">
        <v>1</v>
      </c>
      <c r="U3730" s="1">
        <v>0</v>
      </c>
      <c r="V3730" s="1">
        <v>0</v>
      </c>
      <c r="W3730" s="2">
        <f>IF(ISNUMBER(SEARCH("N/A", X3730)), 0, 1)</f>
        <v>1</v>
      </c>
      <c r="X3730" s="1" t="s">
        <v>2500</v>
      </c>
      <c r="Y3730" s="1">
        <v>14.5530822</v>
      </c>
      <c r="Z3730" s="1">
        <v>121.021794</v>
      </c>
      <c r="AA3730" s="11" cm="1">
        <f t="array" ref="AA3730">IF(ISBLANK(Y3730), 0, VINCentyInvDistance(F3730,G3730,Y3730,Z3730))</f>
        <v>10837.697191785019</v>
      </c>
      <c r="AB3730" s="1">
        <v>0</v>
      </c>
      <c r="AC3730" s="1">
        <v>8.1999999999999993</v>
      </c>
      <c r="AD3730" s="1">
        <v>3.9</v>
      </c>
      <c r="AE3730" s="1">
        <v>27</v>
      </c>
      <c r="AF3730" s="1">
        <v>1</v>
      </c>
      <c r="AG3730" s="1" t="s">
        <v>2501</v>
      </c>
      <c r="AH3730" s="1" t="s">
        <v>2501</v>
      </c>
      <c r="AI3730" s="1" t="str">
        <f>TRIM(MID(SUBSTITUTE($H3730,",",REPT(" ",200)),(LEN($H3730)-LEN(SUBSTITUTE($H3730,",",""))-2)*200+1,200))</f>
        <v>Metro Manila</v>
      </c>
      <c r="AJ3730" s="1" t="s">
        <v>55</v>
      </c>
      <c r="AK3730" t="s">
        <v>13573</v>
      </c>
      <c r="AL3730" s="2">
        <v>0</v>
      </c>
      <c r="AM3730" s="1"/>
    </row>
    <row r="3731" spans="1:39" ht="12.75" customHeight="1">
      <c r="A3731" s="1"/>
      <c r="B3731" s="1" t="s">
        <v>2265</v>
      </c>
      <c r="C3731" s="1" t="s">
        <v>13574</v>
      </c>
      <c r="D3731" s="3" t="str">
        <f ca="1">IFERROR(__xludf.DUMMYFUNCTION("PROPER(REGEXEXTRACT(B3695, ""(?:https?:\/\/)?(?:www\.)?([a-zA-Z0-9-]+)\.""))"),"Skyscanner")</f>
        <v>Skyscanner</v>
      </c>
      <c r="E3731" s="1" t="s">
        <v>13575</v>
      </c>
      <c r="F3731" s="1">
        <v>9.7391430000000003</v>
      </c>
      <c r="G3731" s="1">
        <v>118.755453</v>
      </c>
      <c r="H3731" s="1" t="s">
        <v>2268</v>
      </c>
      <c r="I3731" s="1" t="s">
        <v>50</v>
      </c>
      <c r="J3731" s="1">
        <f>IF(K3731="URBAN",1,IF(K3731="SUBURBAN",2,IF(K3731="RURAL",3,"")))</f>
        <v>1</v>
      </c>
      <c r="K3731" s="1" t="s">
        <v>42</v>
      </c>
      <c r="L3731" s="18">
        <v>46082</v>
      </c>
      <c r="M3731" s="49">
        <v>0.58333333333333337</v>
      </c>
      <c r="N3731" s="18">
        <v>46083</v>
      </c>
      <c r="O3731" s="56">
        <v>0.5</v>
      </c>
      <c r="P3731" s="31" t="str">
        <f>TEXT($L3731, "dddd")</f>
        <v>Sunday</v>
      </c>
      <c r="Q3731" s="39" t="s">
        <v>1341</v>
      </c>
      <c r="R3731" s="39">
        <v>3129</v>
      </c>
      <c r="S3731" s="1" t="str">
        <f>IF(OR(MONTH(L3731)=12, MONTH(L3731)&lt;=5), "Dry Season", "Wet Season")</f>
        <v>Dry Season</v>
      </c>
      <c r="T3731" s="1">
        <v>2</v>
      </c>
      <c r="U3731" s="1">
        <v>1</v>
      </c>
      <c r="V3731" s="1">
        <v>0</v>
      </c>
      <c r="W3731" s="2">
        <f>IF(ISNUMBER(SEARCH("N/A", X3731)), 0, 1)</f>
        <v>0</v>
      </c>
      <c r="X3731" s="1" t="s">
        <v>44</v>
      </c>
      <c r="Y3731" s="1"/>
      <c r="Z3731" s="1"/>
      <c r="AA3731" s="11" cm="1">
        <f t="array" ref="AA3731">IF(ISBLANK(Y3731), 0, VINCentyInvDistance(F3731,G3731,Y3731,Z3731))</f>
        <v>0</v>
      </c>
      <c r="AB3731" s="1">
        <v>1</v>
      </c>
      <c r="AC3731" s="1">
        <v>7.8</v>
      </c>
      <c r="AD3731" s="1">
        <v>0</v>
      </c>
      <c r="AE3731" s="1">
        <v>302</v>
      </c>
      <c r="AF3731" s="1">
        <v>1</v>
      </c>
      <c r="AG3731" s="1" t="s">
        <v>2262</v>
      </c>
      <c r="AH3731" s="1" t="s">
        <v>1597</v>
      </c>
      <c r="AI3731" s="1"/>
      <c r="AJ3731" s="1" t="s">
        <v>55</v>
      </c>
      <c r="AK3731" t="s">
        <v>17227</v>
      </c>
      <c r="AL3731" s="1">
        <v>3</v>
      </c>
      <c r="AM3731" s="1" t="s">
        <v>2269</v>
      </c>
    </row>
    <row r="3732" spans="1:39" ht="12.75" customHeight="1">
      <c r="A3732" s="1"/>
      <c r="B3732" s="1" t="s">
        <v>13002</v>
      </c>
      <c r="C3732" s="1" t="s">
        <v>13576</v>
      </c>
      <c r="D3732" s="3" t="str">
        <f ca="1">IFERROR(__xludf.DUMMYFUNCTION("PROPER(REGEXEXTRACT(B3696, ""(?:https?:\/\/)?(?:www\.)?([a-zA-Z0-9-]+)\.""))"),"Skyscanner")</f>
        <v>Skyscanner</v>
      </c>
      <c r="E3732" s="1" t="s">
        <v>13577</v>
      </c>
      <c r="F3732" s="1">
        <v>14.620664</v>
      </c>
      <c r="G3732" s="1">
        <v>121.0486933</v>
      </c>
      <c r="H3732" s="1" t="s">
        <v>13578</v>
      </c>
      <c r="I3732" s="1" t="s">
        <v>50</v>
      </c>
      <c r="J3732" s="1">
        <f>IF(K3732="URBAN",1,IF(K3732="SUBURBAN",2,IF(K3732="RURAL",3,"")))</f>
        <v>1</v>
      </c>
      <c r="K3732" s="1" t="s">
        <v>42</v>
      </c>
      <c r="L3732" s="18">
        <v>46082</v>
      </c>
      <c r="M3732" s="49">
        <v>0.58333333333333337</v>
      </c>
      <c r="N3732" s="18">
        <v>46083</v>
      </c>
      <c r="O3732" s="56">
        <v>0.5</v>
      </c>
      <c r="P3732" s="31" t="str">
        <f>TEXT($L3732, "dddd")</f>
        <v>Sunday</v>
      </c>
      <c r="Q3732" s="39" t="s">
        <v>207</v>
      </c>
      <c r="R3732" s="39">
        <v>1097</v>
      </c>
      <c r="S3732" s="1" t="str">
        <f>IF(OR(MONTH(L3732)=12, MONTH(L3732)&lt;=5), "Dry Season", "Wet Season")</f>
        <v>Dry Season</v>
      </c>
      <c r="T3732" s="1">
        <v>1</v>
      </c>
      <c r="U3732" s="1">
        <v>0</v>
      </c>
      <c r="V3732" s="1">
        <v>1</v>
      </c>
      <c r="W3732" s="2">
        <f>IF(ISNUMBER(SEARCH("N/A", X3732)), 0, 1)</f>
        <v>1</v>
      </c>
      <c r="X3732" s="1" t="s">
        <v>2500</v>
      </c>
      <c r="Y3732" s="1">
        <v>14.5530822</v>
      </c>
      <c r="Z3732" s="1">
        <v>121.021794</v>
      </c>
      <c r="AA3732" s="11" cm="1">
        <f t="array" ref="AA3732">IF(ISBLANK(Y3732), 0, VINCentyInvDistance(F3732,G3732,Y3732,Z3732))</f>
        <v>8019.6905096359305</v>
      </c>
      <c r="AB3732" s="1">
        <v>1</v>
      </c>
      <c r="AC3732" s="1">
        <v>7.8</v>
      </c>
      <c r="AD3732" s="1">
        <v>4.2</v>
      </c>
      <c r="AE3732" s="1">
        <v>259</v>
      </c>
      <c r="AF3732" s="1">
        <v>1</v>
      </c>
      <c r="AG3732" s="1" t="s">
        <v>2501</v>
      </c>
      <c r="AH3732" s="1" t="s">
        <v>2501</v>
      </c>
      <c r="AI3732" s="1" t="str">
        <f>TRIM(MID(SUBSTITUTE($H3732,",",REPT(" ",200)),(LEN($H3732)-LEN(SUBSTITUTE($H3732,",",""))-2)*200+1,200))</f>
        <v>Metro Manila</v>
      </c>
      <c r="AJ3732" s="1" t="s">
        <v>55</v>
      </c>
      <c r="AK3732" t="s">
        <v>17537</v>
      </c>
      <c r="AL3732" s="2">
        <v>0</v>
      </c>
      <c r="AM3732" s="1"/>
    </row>
    <row r="3733" spans="1:39" ht="12.75" customHeight="1">
      <c r="A3733" s="1"/>
      <c r="B3733" s="1" t="s">
        <v>13579</v>
      </c>
      <c r="C3733" s="1" t="s">
        <v>13580</v>
      </c>
      <c r="D3733" s="3" t="str">
        <f ca="1">IFERROR(__xludf.DUMMYFUNCTION("PROPER(REGEXEXTRACT(B3697, ""(?:https?:\/\/)?(?:www\.)?([a-zA-Z0-9-]+)\.""))"),"Skyscanner")</f>
        <v>Skyscanner</v>
      </c>
      <c r="E3733" s="1" t="s">
        <v>13581</v>
      </c>
      <c r="F3733" s="1">
        <v>14.6139087</v>
      </c>
      <c r="G3733" s="1">
        <v>121.03192900000001</v>
      </c>
      <c r="H3733" s="1" t="s">
        <v>13582</v>
      </c>
      <c r="I3733" s="1" t="s">
        <v>50</v>
      </c>
      <c r="J3733" s="1">
        <f>IF(K3733="URBAN",1,IF(K3733="SUBURBAN",2,IF(K3733="RURAL",3,"")))</f>
        <v>1</v>
      </c>
      <c r="K3733" s="1" t="s">
        <v>42</v>
      </c>
      <c r="L3733" s="18">
        <v>46082</v>
      </c>
      <c r="M3733" s="49">
        <v>0.58333333333333337</v>
      </c>
      <c r="N3733" s="18">
        <v>46083</v>
      </c>
      <c r="O3733" s="56">
        <v>0.5</v>
      </c>
      <c r="P3733" s="31" t="str">
        <f>TEXT($L3733, "dddd")</f>
        <v>Sunday</v>
      </c>
      <c r="Q3733" s="39" t="s">
        <v>207</v>
      </c>
      <c r="R3733" s="39">
        <v>876</v>
      </c>
      <c r="S3733" s="1" t="str">
        <f>IF(OR(MONTH(L3733)=12, MONTH(L3733)&lt;=5), "Dry Season", "Wet Season")</f>
        <v>Dry Season</v>
      </c>
      <c r="T3733" s="1">
        <v>1</v>
      </c>
      <c r="U3733" s="1">
        <v>0</v>
      </c>
      <c r="V3733" s="1">
        <v>0</v>
      </c>
      <c r="W3733" s="2">
        <f>IF(ISNUMBER(SEARCH("N/A", X3733)), 0, 1)</f>
        <v>1</v>
      </c>
      <c r="X3733" s="1" t="s">
        <v>1174</v>
      </c>
      <c r="Y3733" s="1">
        <v>14.589843999999999</v>
      </c>
      <c r="Z3733" s="1">
        <v>121.060554</v>
      </c>
      <c r="AA3733" s="11" cm="1">
        <f t="array" ref="AA3733">IF(ISBLANK(Y3733), 0, VINCentyInvDistance(F3733,G3733,Y3733,Z3733))</f>
        <v>4074.5868445557185</v>
      </c>
      <c r="AB3733" s="1">
        <v>0</v>
      </c>
      <c r="AC3733" s="1">
        <v>8.4</v>
      </c>
      <c r="AD3733" s="1">
        <v>3.7</v>
      </c>
      <c r="AE3733" s="1">
        <v>242</v>
      </c>
      <c r="AF3733" s="1">
        <v>1</v>
      </c>
      <c r="AG3733" s="1" t="s">
        <v>1180</v>
      </c>
      <c r="AH3733" s="1" t="s">
        <v>562</v>
      </c>
      <c r="AI3733" s="1" t="str">
        <f>TRIM(MID(SUBSTITUTE($H3733,",",REPT(" ",200)),(LEN($H3733)-LEN(SUBSTITUTE($H3733,",",""))-2)*200+1,200))</f>
        <v>Metro Manila</v>
      </c>
      <c r="AJ3733" s="1" t="s">
        <v>55</v>
      </c>
      <c r="AK3733" t="s">
        <v>13583</v>
      </c>
      <c r="AL3733" s="2">
        <v>0</v>
      </c>
      <c r="AM3733" s="1"/>
    </row>
    <row r="3734" spans="1:39" ht="12.75" customHeight="1">
      <c r="A3734" s="1"/>
      <c r="B3734" s="1" t="s">
        <v>13584</v>
      </c>
      <c r="C3734" s="1" t="s">
        <v>13585</v>
      </c>
      <c r="D3734" s="3" t="str">
        <f ca="1">IFERROR(__xludf.DUMMYFUNCTION("PROPER(REGEXEXTRACT(B3698, ""(?:https?:\/\/)?(?:www\.)?([a-zA-Z0-9-]+)\.""))"),"Skyscanner")</f>
        <v>Skyscanner</v>
      </c>
      <c r="E3734" s="1" t="s">
        <v>13586</v>
      </c>
      <c r="F3734" s="1">
        <v>14.584380400000001</v>
      </c>
      <c r="G3734" s="1">
        <v>120.9868034</v>
      </c>
      <c r="H3734" s="1" t="s">
        <v>13587</v>
      </c>
      <c r="I3734" s="1" t="s">
        <v>50</v>
      </c>
      <c r="J3734" s="1">
        <f>IF(K3734="URBAN",1,IF(K3734="SUBURBAN",2,IF(K3734="RURAL",3,"")))</f>
        <v>1</v>
      </c>
      <c r="K3734" s="1" t="s">
        <v>42</v>
      </c>
      <c r="L3734" s="18">
        <v>46082</v>
      </c>
      <c r="M3734" s="49">
        <v>0.58333333333333337</v>
      </c>
      <c r="N3734" s="18">
        <v>46083</v>
      </c>
      <c r="O3734" s="56">
        <v>0.5</v>
      </c>
      <c r="P3734" s="31" t="str">
        <f>TEXT($L3734, "dddd")</f>
        <v>Sunday</v>
      </c>
      <c r="Q3734" s="39" t="s">
        <v>111</v>
      </c>
      <c r="R3734" s="39">
        <v>2735</v>
      </c>
      <c r="S3734" s="1" t="str">
        <f>IF(OR(MONTH(L3734)=12, MONTH(L3734)&lt;=5), "Dry Season", "Wet Season")</f>
        <v>Dry Season</v>
      </c>
      <c r="T3734" s="1">
        <v>1</v>
      </c>
      <c r="U3734" s="1">
        <v>0</v>
      </c>
      <c r="V3734" s="1">
        <v>0</v>
      </c>
      <c r="W3734" s="2">
        <f>IF(ISNUMBER(SEARCH("N/A", X3734)), 0, 1)</f>
        <v>1</v>
      </c>
      <c r="X3734" s="1" t="s">
        <v>1174</v>
      </c>
      <c r="Y3734" s="1">
        <v>14.589843999999999</v>
      </c>
      <c r="Z3734" s="1">
        <v>121.060554</v>
      </c>
      <c r="AA3734" s="11" cm="1">
        <f t="array" ref="AA3734">IF(ISBLANK(Y3734), 0, VINCentyInvDistance(F3734,G3734,Y3734,Z3734))</f>
        <v>7969.8876082995084</v>
      </c>
      <c r="AB3734" s="1">
        <v>0</v>
      </c>
      <c r="AC3734" s="1">
        <v>7.4</v>
      </c>
      <c r="AD3734" s="1">
        <v>4.4000000000000004</v>
      </c>
      <c r="AE3734" s="1">
        <v>10</v>
      </c>
      <c r="AF3734" s="1">
        <v>1</v>
      </c>
      <c r="AG3734" s="1" t="s">
        <v>1180</v>
      </c>
      <c r="AH3734" s="1" t="s">
        <v>562</v>
      </c>
      <c r="AI3734" s="1" t="str">
        <f>TRIM(MID(SUBSTITUTE($H3734,",",REPT(" ",200)),(LEN($H3734)-LEN(SUBSTITUTE($H3734,",",""))-2)*200+1,200))</f>
        <v>Metro Manila</v>
      </c>
      <c r="AJ3734" s="1" t="s">
        <v>55</v>
      </c>
      <c r="AK3734" t="s">
        <v>13588</v>
      </c>
      <c r="AL3734" s="2">
        <v>0</v>
      </c>
      <c r="AM3734" s="1"/>
    </row>
    <row r="3735" spans="1:39" ht="12.75" customHeight="1">
      <c r="A3735" s="1"/>
      <c r="B3735" s="1" t="s">
        <v>13589</v>
      </c>
      <c r="C3735" s="1" t="s">
        <v>13590</v>
      </c>
      <c r="D3735" s="3" t="str">
        <f ca="1">IFERROR(__xludf.DUMMYFUNCTION("PROPER(REGEXEXTRACT(B3699, ""(?:https?:\/\/)?(?:www\.)?([a-zA-Z0-9-]+)\.""))"),"Skyscanner")</f>
        <v>Skyscanner</v>
      </c>
      <c r="E3735" s="1" t="s">
        <v>13591</v>
      </c>
      <c r="F3735" s="1">
        <v>14.584379999999999</v>
      </c>
      <c r="G3735" s="1">
        <v>120.98680299999999</v>
      </c>
      <c r="H3735" s="1" t="s">
        <v>13587</v>
      </c>
      <c r="I3735" s="1" t="s">
        <v>50</v>
      </c>
      <c r="J3735" s="1">
        <f>IF(K3735="URBAN",1,IF(K3735="SUBURBAN",2,IF(K3735="RURAL",3,"")))</f>
        <v>1</v>
      </c>
      <c r="K3735" s="1" t="s">
        <v>42</v>
      </c>
      <c r="L3735" s="18">
        <v>46082</v>
      </c>
      <c r="M3735" s="49">
        <v>0.58333333333333337</v>
      </c>
      <c r="N3735" s="18">
        <v>46083</v>
      </c>
      <c r="O3735" s="56">
        <v>0.5</v>
      </c>
      <c r="P3735" s="31" t="str">
        <f>TEXT($L3735, "dddd")</f>
        <v>Sunday</v>
      </c>
      <c r="Q3735" s="39" t="s">
        <v>531</v>
      </c>
      <c r="R3735" s="39">
        <v>3932</v>
      </c>
      <c r="S3735" s="1" t="str">
        <f>IF(OR(MONTH(L3735)=12, MONTH(L3735)&lt;=5), "Dry Season", "Wet Season")</f>
        <v>Dry Season</v>
      </c>
      <c r="T3735" s="1">
        <v>1</v>
      </c>
      <c r="U3735" s="1">
        <v>0</v>
      </c>
      <c r="V3735" s="1">
        <v>0</v>
      </c>
      <c r="W3735" s="2">
        <f>IF(ISNUMBER(SEARCH("N/A", X3735)), 0, 1)</f>
        <v>0</v>
      </c>
      <c r="X3735" s="1" t="s">
        <v>44</v>
      </c>
      <c r="Y3735" s="1"/>
      <c r="Z3735" s="1"/>
      <c r="AA3735" s="11" cm="1">
        <f t="array" ref="AA3735">IF(ISBLANK(Y3735), 0, VINCentyInvDistance(F3735,G3735,Y3735,Z3735))</f>
        <v>0</v>
      </c>
      <c r="AB3735" s="1">
        <v>0</v>
      </c>
      <c r="AC3735" s="1">
        <v>8.8000000000000007</v>
      </c>
      <c r="AD3735" s="1">
        <v>3.9</v>
      </c>
      <c r="AE3735" s="1">
        <v>1479</v>
      </c>
      <c r="AF3735" s="1">
        <v>1</v>
      </c>
      <c r="AG3735" s="1" t="s">
        <v>68</v>
      </c>
      <c r="AH3735" s="1" t="str">
        <f>TRIM(MID(SUBSTITUTE($H3735,",",REPT(" ",200)),(LEN($H3735)-LEN(SUBSTITUTE($H3735,",",""))-3)*200+1,200))</f>
        <v>Capital District</v>
      </c>
      <c r="AI3735" s="1" t="s">
        <v>54</v>
      </c>
      <c r="AJ3735" s="1" t="s">
        <v>55</v>
      </c>
      <c r="AK3735" t="s">
        <v>17588</v>
      </c>
      <c r="AL3735" s="1">
        <v>4</v>
      </c>
      <c r="AM3735" s="1" t="s">
        <v>13592</v>
      </c>
    </row>
    <row r="3736" spans="1:39" ht="12.75" customHeight="1">
      <c r="A3736" s="1"/>
      <c r="B3736" s="1" t="s">
        <v>13593</v>
      </c>
      <c r="C3736" s="1" t="s">
        <v>13594</v>
      </c>
      <c r="D3736" s="3" t="str">
        <f ca="1">IFERROR(__xludf.DUMMYFUNCTION("PROPER(REGEXEXTRACT(B3700, ""(?:https?:\/\/)?(?:www\.)?([a-zA-Z0-9-]+)\.""))"),"Skyscanner")</f>
        <v>Skyscanner</v>
      </c>
      <c r="E3736" s="1" t="s">
        <v>13595</v>
      </c>
      <c r="F3736" s="1">
        <v>14.579788000000001</v>
      </c>
      <c r="G3736" s="1">
        <v>120.973428</v>
      </c>
      <c r="H3736" s="1" t="s">
        <v>13596</v>
      </c>
      <c r="I3736" s="1" t="s">
        <v>50</v>
      </c>
      <c r="J3736" s="1">
        <f>IF(K3736="URBAN",1,IF(K3736="SUBURBAN",2,IF(K3736="RURAL",3,"")))</f>
        <v>1</v>
      </c>
      <c r="K3736" s="1" t="s">
        <v>42</v>
      </c>
      <c r="L3736" s="18">
        <v>46082</v>
      </c>
      <c r="M3736" s="49">
        <v>0.58333333333333337</v>
      </c>
      <c r="N3736" s="18">
        <v>46083</v>
      </c>
      <c r="O3736" s="56">
        <v>0.5</v>
      </c>
      <c r="P3736" s="31" t="str">
        <f>TEXT($L3736, "dddd")</f>
        <v>Sunday</v>
      </c>
      <c r="Q3736" s="39" t="s">
        <v>207</v>
      </c>
      <c r="R3736" s="39">
        <v>1066</v>
      </c>
      <c r="S3736" s="1" t="str">
        <f>IF(OR(MONTH(L3736)=12, MONTH(L3736)&lt;=5), "Dry Season", "Wet Season")</f>
        <v>Dry Season</v>
      </c>
      <c r="T3736" s="1">
        <v>1</v>
      </c>
      <c r="U3736" s="1">
        <v>0</v>
      </c>
      <c r="V3736" s="1">
        <v>0</v>
      </c>
      <c r="W3736" s="2">
        <f>IF(ISNUMBER(SEARCH("N/A", X3736)), 0, 1)</f>
        <v>0</v>
      </c>
      <c r="X3736" s="1" t="s">
        <v>44</v>
      </c>
      <c r="Y3736" s="1"/>
      <c r="Z3736" s="1"/>
      <c r="AA3736" s="11" cm="1">
        <f t="array" ref="AA3736">IF(ISBLANK(Y3736), 0, VINCentyInvDistance(F3736,G3736,Y3736,Z3736))</f>
        <v>0</v>
      </c>
      <c r="AB3736" s="1">
        <v>1</v>
      </c>
      <c r="AC3736" s="1">
        <v>7.8</v>
      </c>
      <c r="AD3736" s="1">
        <v>3.6</v>
      </c>
      <c r="AE3736" s="1">
        <v>2087</v>
      </c>
      <c r="AF3736" s="1">
        <v>1</v>
      </c>
      <c r="AG3736" s="1" t="s">
        <v>68</v>
      </c>
      <c r="AH3736" s="1" t="str">
        <f>TRIM(MID(SUBSTITUTE($H3736,",",REPT(" ",200)),(LEN($H3736)-LEN(SUBSTITUTE($H3736,",",""))-3)*200+1,200))</f>
        <v>Capital District</v>
      </c>
      <c r="AI3736" s="1" t="s">
        <v>54</v>
      </c>
      <c r="AJ3736" s="1" t="s">
        <v>55</v>
      </c>
      <c r="AK3736" t="s">
        <v>17589</v>
      </c>
      <c r="AL3736" s="1">
        <v>4</v>
      </c>
      <c r="AM3736" s="1" t="s">
        <v>13597</v>
      </c>
    </row>
    <row r="3737" spans="1:39" ht="12.75" customHeight="1">
      <c r="A3737" s="1"/>
      <c r="B3737" s="1" t="s">
        <v>13598</v>
      </c>
      <c r="C3737" s="1" t="s">
        <v>13599</v>
      </c>
      <c r="D3737" s="3" t="str">
        <f ca="1">IFERROR(__xludf.DUMMYFUNCTION("PROPER(REGEXEXTRACT(B3701, ""(?:https?:\/\/)?(?:www\.)?([a-zA-Z0-9-]+)\.""))"),"Skyscanner")</f>
        <v>Skyscanner</v>
      </c>
      <c r="E3737" s="1" t="s">
        <v>13600</v>
      </c>
      <c r="F3737" s="1">
        <v>14.6200305</v>
      </c>
      <c r="G3737" s="1">
        <v>121.0488067</v>
      </c>
      <c r="H3737" s="1" t="s">
        <v>13601</v>
      </c>
      <c r="I3737" s="1" t="s">
        <v>50</v>
      </c>
      <c r="J3737" s="1">
        <f>IF(K3737="URBAN",1,IF(K3737="SUBURBAN",2,IF(K3737="RURAL",3,"")))</f>
        <v>1</v>
      </c>
      <c r="K3737" s="1" t="s">
        <v>42</v>
      </c>
      <c r="L3737" s="18">
        <v>46082</v>
      </c>
      <c r="M3737" s="49">
        <v>0.58333333333333337</v>
      </c>
      <c r="N3737" s="18">
        <v>46083</v>
      </c>
      <c r="O3737" s="56">
        <v>0.5</v>
      </c>
      <c r="P3737" s="31" t="str">
        <f>TEXT($L3737, "dddd")</f>
        <v>Sunday</v>
      </c>
      <c r="Q3737" s="39" t="s">
        <v>111</v>
      </c>
      <c r="R3737" s="39">
        <v>887</v>
      </c>
      <c r="S3737" s="1" t="str">
        <f>IF(OR(MONTH(L3737)=12, MONTH(L3737)&lt;=5), "Dry Season", "Wet Season")</f>
        <v>Dry Season</v>
      </c>
      <c r="T3737" s="1">
        <v>1</v>
      </c>
      <c r="U3737" s="1">
        <v>0</v>
      </c>
      <c r="V3737" s="1">
        <v>1</v>
      </c>
      <c r="W3737" s="2">
        <f>IF(ISNUMBER(SEARCH("N/A", X3737)), 0, 1)</f>
        <v>1</v>
      </c>
      <c r="X3737" s="1" t="s">
        <v>2500</v>
      </c>
      <c r="Y3737" s="1">
        <v>14.5530822</v>
      </c>
      <c r="Z3737" s="1">
        <v>121.021794</v>
      </c>
      <c r="AA3737" s="11" cm="1">
        <f t="array" ref="AA3737">IF(ISBLANK(Y3737), 0, VINCentyInvDistance(F3737,G3737,Y3737,Z3737))</f>
        <v>7958.8377257334605</v>
      </c>
      <c r="AB3737" s="1">
        <v>0</v>
      </c>
      <c r="AC3737" s="1">
        <v>7.2</v>
      </c>
      <c r="AD3737" s="1">
        <v>3.9</v>
      </c>
      <c r="AE3737" s="1">
        <v>33</v>
      </c>
      <c r="AF3737" s="1">
        <v>1</v>
      </c>
      <c r="AG3737" s="1" t="s">
        <v>2501</v>
      </c>
      <c r="AH3737" s="1" t="s">
        <v>2501</v>
      </c>
      <c r="AI3737" s="1" t="str">
        <f>TRIM(MID(SUBSTITUTE($H3737,",",REPT(" ",200)),(LEN($H3737)-LEN(SUBSTITUTE($H3737,",",""))-2)*200+1,200))</f>
        <v>Metro Manila</v>
      </c>
      <c r="AJ3737" s="1" t="s">
        <v>55</v>
      </c>
      <c r="AK3737" t="s">
        <v>7520</v>
      </c>
      <c r="AL3737" s="2">
        <v>0</v>
      </c>
      <c r="AM3737" s="1"/>
    </row>
    <row r="3738" spans="1:39" ht="12.75" customHeight="1">
      <c r="A3738" s="1"/>
      <c r="B3738" s="1" t="s">
        <v>13064</v>
      </c>
      <c r="C3738" s="1" t="s">
        <v>13602</v>
      </c>
      <c r="D3738" s="3" t="str">
        <f ca="1">IFERROR(__xludf.DUMMYFUNCTION("PROPER(REGEXEXTRACT(B3702, ""(?:https?:\/\/)?(?:www\.)?([a-zA-Z0-9-]+)\.""))"),"Skyscanner")</f>
        <v>Skyscanner</v>
      </c>
      <c r="E3738" s="1" t="s">
        <v>13354</v>
      </c>
      <c r="F3738" s="1">
        <v>14.565667899999999</v>
      </c>
      <c r="G3738" s="1">
        <v>121.0308144</v>
      </c>
      <c r="H3738" s="1" t="s">
        <v>13355</v>
      </c>
      <c r="I3738" s="1" t="s">
        <v>50</v>
      </c>
      <c r="J3738" s="1">
        <f>IF(K3738="URBAN",1,IF(K3738="SUBURBAN",2,IF(K3738="RURAL",3,"")))</f>
        <v>1</v>
      </c>
      <c r="K3738" s="1" t="s">
        <v>42</v>
      </c>
      <c r="L3738" s="18">
        <v>46082</v>
      </c>
      <c r="M3738" s="49">
        <v>0.58333333333333337</v>
      </c>
      <c r="N3738" s="18">
        <v>46083</v>
      </c>
      <c r="O3738" s="56">
        <v>0.5</v>
      </c>
      <c r="P3738" s="31" t="str">
        <f>TEXT($L3738, "dddd")</f>
        <v>Sunday</v>
      </c>
      <c r="Q3738" s="39" t="s">
        <v>111</v>
      </c>
      <c r="R3738" s="39">
        <v>1222</v>
      </c>
      <c r="S3738" s="1" t="str">
        <f>IF(OR(MONTH(L3738)=12, MONTH(L3738)&lt;=5), "Dry Season", "Wet Season")</f>
        <v>Dry Season</v>
      </c>
      <c r="T3738" s="1">
        <v>1</v>
      </c>
      <c r="U3738" s="1">
        <v>0</v>
      </c>
      <c r="V3738" s="1">
        <v>0</v>
      </c>
      <c r="W3738" s="2">
        <f>IF(ISNUMBER(SEARCH("N/A", X3738)), 0, 1)</f>
        <v>1</v>
      </c>
      <c r="X3738" s="1" t="s">
        <v>1174</v>
      </c>
      <c r="Y3738" s="1">
        <v>14.589843999999999</v>
      </c>
      <c r="Z3738" s="1">
        <v>121.060554</v>
      </c>
      <c r="AA3738" s="11" cm="1">
        <f t="array" ref="AA3738">IF(ISBLANK(Y3738), 0, VINCentyInvDistance(F3738,G3738,Y3738,Z3738))</f>
        <v>4174.3841695417177</v>
      </c>
      <c r="AB3738" s="1">
        <v>0</v>
      </c>
      <c r="AC3738" s="1">
        <v>7.8</v>
      </c>
      <c r="AD3738" s="1">
        <v>4.2</v>
      </c>
      <c r="AE3738" s="1">
        <v>101</v>
      </c>
      <c r="AF3738" s="1">
        <v>1</v>
      </c>
      <c r="AG3738" s="1" t="s">
        <v>1180</v>
      </c>
      <c r="AH3738" s="1" t="s">
        <v>562</v>
      </c>
      <c r="AI3738" s="1" t="str">
        <f>TRIM(MID(SUBSTITUTE($H3738,",",REPT(" ",200)),(LEN($H3738)-LEN(SUBSTITUTE($H3738,",",""))-2)*200+1,200))</f>
        <v>Metro Manila</v>
      </c>
      <c r="AJ3738" s="1" t="s">
        <v>55</v>
      </c>
      <c r="AK3738" t="s">
        <v>13068</v>
      </c>
      <c r="AL3738" s="2">
        <v>0</v>
      </c>
      <c r="AM3738" s="1"/>
    </row>
    <row r="3739" spans="1:39" ht="12.75" customHeight="1">
      <c r="A3739" s="1"/>
      <c r="B3739" s="1" t="s">
        <v>13356</v>
      </c>
      <c r="C3739" s="1" t="s">
        <v>13603</v>
      </c>
      <c r="D3739" s="3" t="str">
        <f ca="1">IFERROR(__xludf.DUMMYFUNCTION("PROPER(REGEXEXTRACT(B3703, ""(?:https?:\/\/)?(?:www\.)?([a-zA-Z0-9-]+)\.""))"),"Skyscanner")</f>
        <v>Skyscanner</v>
      </c>
      <c r="E3739" s="1" t="s">
        <v>13604</v>
      </c>
      <c r="F3739" s="1">
        <v>14.564937499999999</v>
      </c>
      <c r="G3739" s="1">
        <v>120.98518749999999</v>
      </c>
      <c r="H3739" s="1" t="s">
        <v>12967</v>
      </c>
      <c r="I3739" s="1" t="s">
        <v>50</v>
      </c>
      <c r="J3739" s="1">
        <f>IF(K3739="URBAN",1,IF(K3739="SUBURBAN",2,IF(K3739="RURAL",3,"")))</f>
        <v>1</v>
      </c>
      <c r="K3739" s="1" t="s">
        <v>42</v>
      </c>
      <c r="L3739" s="18">
        <v>46082</v>
      </c>
      <c r="M3739" s="49">
        <v>0.58333333333333337</v>
      </c>
      <c r="N3739" s="18">
        <v>46083</v>
      </c>
      <c r="O3739" s="56">
        <v>0.5</v>
      </c>
      <c r="P3739" s="31" t="str">
        <f>TEXT($L3739, "dddd")</f>
        <v>Sunday</v>
      </c>
      <c r="Q3739" s="39" t="s">
        <v>111</v>
      </c>
      <c r="R3739" s="39">
        <v>2400</v>
      </c>
      <c r="S3739" s="1" t="str">
        <f>IF(OR(MONTH(L3739)=12, MONTH(L3739)&lt;=5), "Dry Season", "Wet Season")</f>
        <v>Dry Season</v>
      </c>
      <c r="T3739" s="1">
        <v>1</v>
      </c>
      <c r="U3739" s="1">
        <v>0</v>
      </c>
      <c r="V3739" s="1">
        <v>0</v>
      </c>
      <c r="W3739" s="2">
        <f>IF(ISNUMBER(SEARCH("N/A", X3739)), 0, 1)</f>
        <v>1</v>
      </c>
      <c r="X3739" s="1" t="s">
        <v>2500</v>
      </c>
      <c r="Y3739" s="1">
        <v>14.5530822</v>
      </c>
      <c r="Z3739" s="1">
        <v>121.021794</v>
      </c>
      <c r="AA3739" s="11" cm="1">
        <f t="array" ref="AA3739">IF(ISBLANK(Y3739), 0, VINCentyInvDistance(F3739,G3739,Y3739,Z3739))</f>
        <v>4157.3597696447923</v>
      </c>
      <c r="AB3739" s="1">
        <v>0</v>
      </c>
      <c r="AC3739" s="1">
        <v>8.4</v>
      </c>
      <c r="AD3739" s="1">
        <v>3.3</v>
      </c>
      <c r="AE3739" s="1">
        <v>216</v>
      </c>
      <c r="AF3739" s="1">
        <v>1</v>
      </c>
      <c r="AG3739" s="1" t="s">
        <v>2501</v>
      </c>
      <c r="AH3739" s="1" t="s">
        <v>2501</v>
      </c>
      <c r="AI3739" s="1" t="str">
        <f>TRIM(MID(SUBSTITUTE($H3739,",",REPT(" ",200)),(LEN($H3739)-LEN(SUBSTITUTE($H3739,",",""))-2)*200+1,200))</f>
        <v>Metro Manila</v>
      </c>
      <c r="AJ3739" s="1" t="s">
        <v>55</v>
      </c>
      <c r="AK3739" t="s">
        <v>13359</v>
      </c>
      <c r="AL3739" s="2">
        <v>0</v>
      </c>
      <c r="AM3739" s="1"/>
    </row>
    <row r="3740" spans="1:39" ht="12.75" customHeight="1">
      <c r="A3740" s="1"/>
      <c r="B3740" s="1" t="s">
        <v>12968</v>
      </c>
      <c r="C3740" s="1" t="s">
        <v>13605</v>
      </c>
      <c r="D3740" s="3" t="str">
        <f ca="1">IFERROR(__xludf.DUMMYFUNCTION("PROPER(REGEXEXTRACT(B3704, ""(?:https?:\/\/)?(?:www\.)?([a-zA-Z0-9-]+)\.""))"),"Skyscanner")</f>
        <v>Skyscanner</v>
      </c>
      <c r="E3740" s="1" t="s">
        <v>13606</v>
      </c>
      <c r="F3740" s="1">
        <v>14.5649</v>
      </c>
      <c r="G3740" s="1">
        <v>120.98519</v>
      </c>
      <c r="H3740" s="1" t="s">
        <v>12967</v>
      </c>
      <c r="I3740" s="1" t="s">
        <v>50</v>
      </c>
      <c r="J3740" s="1">
        <f>IF(K3740="URBAN",1,IF(K3740="SUBURBAN",2,IF(K3740="RURAL",3,"")))</f>
        <v>1</v>
      </c>
      <c r="K3740" s="1" t="s">
        <v>42</v>
      </c>
      <c r="L3740" s="18">
        <v>46082</v>
      </c>
      <c r="M3740" s="49">
        <v>0.58333333333333337</v>
      </c>
      <c r="N3740" s="18">
        <v>46083</v>
      </c>
      <c r="O3740" s="56">
        <v>0.5</v>
      </c>
      <c r="P3740" s="31" t="str">
        <f>TEXT($L3740, "dddd")</f>
        <v>Sunday</v>
      </c>
      <c r="Q3740" s="39" t="s">
        <v>43</v>
      </c>
      <c r="R3740" s="39">
        <v>2036</v>
      </c>
      <c r="S3740" s="1" t="str">
        <f>IF(OR(MONTH(L3740)=12, MONTH(L3740)&lt;=5), "Dry Season", "Wet Season")</f>
        <v>Dry Season</v>
      </c>
      <c r="T3740" s="1">
        <v>2</v>
      </c>
      <c r="U3740" s="1">
        <v>1</v>
      </c>
      <c r="V3740" s="1">
        <v>0</v>
      </c>
      <c r="W3740" s="2">
        <f>IF(ISNUMBER(SEARCH("N/A", X3740)), 0, 1)</f>
        <v>0</v>
      </c>
      <c r="X3740" s="1" t="s">
        <v>44</v>
      </c>
      <c r="Y3740" s="1"/>
      <c r="Z3740" s="1"/>
      <c r="AA3740" s="11" cm="1">
        <f t="array" ref="AA3740">IF(ISBLANK(Y3740), 0, VINCentyInvDistance(F3740,G3740,Y3740,Z3740))</f>
        <v>0</v>
      </c>
      <c r="AB3740" s="1">
        <v>0</v>
      </c>
      <c r="AC3740" s="1">
        <v>6.6</v>
      </c>
      <c r="AD3740" s="1">
        <v>0</v>
      </c>
      <c r="AE3740" s="1">
        <v>133</v>
      </c>
      <c r="AF3740" s="1">
        <v>1</v>
      </c>
      <c r="AG3740" s="1" t="s">
        <v>68</v>
      </c>
      <c r="AH3740" s="1" t="str">
        <f>TRIM(MID(SUBSTITUTE($H3740,",",REPT(" ",200)),(LEN($H3740)-LEN(SUBSTITUTE($H3740,",",""))-3)*200+1,200))</f>
        <v>Capital District</v>
      </c>
      <c r="AI3740" s="1" t="s">
        <v>54</v>
      </c>
      <c r="AJ3740" s="1" t="s">
        <v>55</v>
      </c>
      <c r="AK3740" t="s">
        <v>17533</v>
      </c>
      <c r="AL3740" s="1">
        <v>1</v>
      </c>
      <c r="AM3740" s="1" t="s">
        <v>12970</v>
      </c>
    </row>
    <row r="3741" spans="1:39" ht="12.75" customHeight="1">
      <c r="A3741" s="1"/>
      <c r="B3741" s="1" t="s">
        <v>13607</v>
      </c>
      <c r="C3741" s="1" t="s">
        <v>13608</v>
      </c>
      <c r="D3741" s="3" t="str">
        <f ca="1">IFERROR(__xludf.DUMMYFUNCTION("PROPER(REGEXEXTRACT(B3705, ""(?:https?:\/\/)?(?:www\.)?([a-zA-Z0-9-]+)\.""))"),"Skyscanner")</f>
        <v>Skyscanner</v>
      </c>
      <c r="E3741" s="1" t="s">
        <v>13365</v>
      </c>
      <c r="F3741" s="1">
        <v>14.5652396</v>
      </c>
      <c r="G3741" s="1">
        <v>121.0302138</v>
      </c>
      <c r="H3741" s="1" t="s">
        <v>13366</v>
      </c>
      <c r="I3741" s="1" t="s">
        <v>50</v>
      </c>
      <c r="J3741" s="1">
        <f>IF(K3741="URBAN",1,IF(K3741="SUBURBAN",2,IF(K3741="RURAL",3,"")))</f>
        <v>1</v>
      </c>
      <c r="K3741" s="1" t="s">
        <v>42</v>
      </c>
      <c r="L3741" s="18">
        <v>46082</v>
      </c>
      <c r="M3741" s="49">
        <v>0.58333333333333337</v>
      </c>
      <c r="N3741" s="18">
        <v>46083</v>
      </c>
      <c r="O3741" s="56">
        <v>0.5</v>
      </c>
      <c r="P3741" s="31" t="str">
        <f>TEXT($L3741, "dddd")</f>
        <v>Sunday</v>
      </c>
      <c r="Q3741" s="39" t="s">
        <v>207</v>
      </c>
      <c r="R3741" s="39">
        <v>1389</v>
      </c>
      <c r="S3741" s="1" t="str">
        <f>IF(OR(MONTH(L3741)=12, MONTH(L3741)&lt;=5), "Dry Season", "Wet Season")</f>
        <v>Dry Season</v>
      </c>
      <c r="T3741" s="1">
        <v>1</v>
      </c>
      <c r="U3741" s="1">
        <v>0</v>
      </c>
      <c r="V3741" s="1">
        <v>0</v>
      </c>
      <c r="W3741" s="2">
        <f>IF(ISNUMBER(SEARCH("N/A", X3741)), 0, 1)</f>
        <v>1</v>
      </c>
      <c r="X3741" s="1" t="s">
        <v>124</v>
      </c>
      <c r="Y3741" s="1">
        <v>14.5352172</v>
      </c>
      <c r="Z3741" s="1">
        <v>120.9819432</v>
      </c>
      <c r="AA3741" s="11" cm="1">
        <f t="array" ref="AA3741">IF(ISBLANK(Y3741), 0, VINCentyInvDistance(F3741,G3741,Y3741,Z3741))</f>
        <v>6172.3175921002403</v>
      </c>
      <c r="AB3741" s="1">
        <v>1</v>
      </c>
      <c r="AC3741" s="1">
        <v>7.4</v>
      </c>
      <c r="AD3741" s="1">
        <v>1</v>
      </c>
      <c r="AE3741" s="1">
        <v>2151</v>
      </c>
      <c r="AF3741" s="1">
        <v>1</v>
      </c>
      <c r="AG3741" s="1" t="s">
        <v>159</v>
      </c>
      <c r="AH3741" s="1" t="s">
        <v>160</v>
      </c>
      <c r="AI3741" s="1" t="str">
        <f>TRIM(MID(SUBSTITUTE($H3741,",",REPT(" ",200)),(LEN($H3741)-LEN(SUBSTITUTE($H3741,",",""))-2)*200+1,200))</f>
        <v>Metro Manila</v>
      </c>
      <c r="AJ3741" s="1" t="s">
        <v>55</v>
      </c>
      <c r="AK3741" t="s">
        <v>17590</v>
      </c>
      <c r="AL3741" s="2">
        <v>0</v>
      </c>
      <c r="AM3741" s="1"/>
    </row>
    <row r="3742" spans="1:39" ht="12.75" customHeight="1">
      <c r="A3742" s="1"/>
      <c r="B3742" s="1" t="s">
        <v>13367</v>
      </c>
      <c r="C3742" s="1" t="s">
        <v>13609</v>
      </c>
      <c r="D3742" s="3" t="str">
        <f ca="1">IFERROR(__xludf.DUMMYFUNCTION("PROPER(REGEXEXTRACT(B3706, ""(?:https?:\/\/)?(?:www\.)?([a-zA-Z0-9-]+)\.""))"),"Skyscanner")</f>
        <v>Skyscanner</v>
      </c>
      <c r="E3742" s="1" t="s">
        <v>13610</v>
      </c>
      <c r="F3742" s="1">
        <v>14.640245999999999</v>
      </c>
      <c r="G3742" s="1">
        <v>121.055047</v>
      </c>
      <c r="H3742" s="1" t="s">
        <v>13611</v>
      </c>
      <c r="I3742" s="1" t="s">
        <v>50</v>
      </c>
      <c r="J3742" s="1">
        <f>IF(K3742="URBAN",1,IF(K3742="SUBURBAN",2,IF(K3742="RURAL",3,"")))</f>
        <v>1</v>
      </c>
      <c r="K3742" s="1" t="s">
        <v>42</v>
      </c>
      <c r="L3742" s="18">
        <v>46082</v>
      </c>
      <c r="M3742" s="49">
        <v>0.58333333333333337</v>
      </c>
      <c r="N3742" s="18">
        <v>46083</v>
      </c>
      <c r="O3742" s="56">
        <v>0.54166666666666663</v>
      </c>
      <c r="P3742" s="31" t="str">
        <f>TEXT($L3742, "dddd")</f>
        <v>Sunday</v>
      </c>
      <c r="Q3742" s="39" t="s">
        <v>111</v>
      </c>
      <c r="R3742" s="39">
        <v>4050</v>
      </c>
      <c r="S3742" s="1" t="str">
        <f>IF(OR(MONTH(L3742)=12, MONTH(L3742)&lt;=5), "Dry Season", "Wet Season")</f>
        <v>Dry Season</v>
      </c>
      <c r="T3742" s="1">
        <v>1</v>
      </c>
      <c r="U3742" s="1">
        <v>0</v>
      </c>
      <c r="V3742" s="1">
        <v>0</v>
      </c>
      <c r="W3742" s="2">
        <f>IF(ISNUMBER(SEARCH("N/A", X3742)), 0, 1)</f>
        <v>1</v>
      </c>
      <c r="X3742" s="1" t="s">
        <v>2500</v>
      </c>
      <c r="Y3742" s="1">
        <v>14.5530822</v>
      </c>
      <c r="Z3742" s="1">
        <v>121.021794</v>
      </c>
      <c r="AA3742" s="11" cm="1">
        <f t="array" ref="AA3742">IF(ISBLANK(Y3742), 0, VINCentyInvDistance(F3742,G3742,Y3742,Z3742))</f>
        <v>10288.288702203314</v>
      </c>
      <c r="AB3742" s="1">
        <v>0</v>
      </c>
      <c r="AC3742" s="1">
        <v>2</v>
      </c>
      <c r="AD3742" s="1">
        <v>4.2</v>
      </c>
      <c r="AE3742" s="1">
        <v>1</v>
      </c>
      <c r="AF3742" s="1">
        <v>1</v>
      </c>
      <c r="AG3742" s="1" t="s">
        <v>2501</v>
      </c>
      <c r="AH3742" s="1" t="s">
        <v>2501</v>
      </c>
      <c r="AI3742" s="1" t="str">
        <f>TRIM(MID(SUBSTITUTE($H3742,",",REPT(" ",200)),(LEN($H3742)-LEN(SUBSTITUTE($H3742,",",""))-2)*200+1,200))</f>
        <v>Metro Manila</v>
      </c>
      <c r="AJ3742" s="1" t="s">
        <v>55</v>
      </c>
      <c r="AK3742" t="s">
        <v>17576</v>
      </c>
      <c r="AL3742" s="2">
        <v>0</v>
      </c>
      <c r="AM3742" s="1"/>
    </row>
    <row r="3743" spans="1:39" ht="12.75" customHeight="1">
      <c r="A3743" s="1"/>
      <c r="B3743" s="1" t="s">
        <v>13612</v>
      </c>
      <c r="C3743" s="1" t="s">
        <v>13613</v>
      </c>
      <c r="D3743" s="3" t="str">
        <f ca="1">IFERROR(__xludf.DUMMYFUNCTION("PROPER(REGEXEXTRACT(B3707, ""(?:https?:\/\/)?(?:www\.)?([a-zA-Z0-9-]+)\.""))"),"Skyscanner")</f>
        <v>Skyscanner</v>
      </c>
      <c r="E3743" s="1" t="s">
        <v>13326</v>
      </c>
      <c r="F3743" s="1">
        <v>14.582424400000001</v>
      </c>
      <c r="G3743" s="1">
        <v>121.0603546</v>
      </c>
      <c r="H3743" s="1" t="s">
        <v>13327</v>
      </c>
      <c r="I3743" s="1" t="s">
        <v>50</v>
      </c>
      <c r="J3743" s="1">
        <f>IF(K3743="URBAN",1,IF(K3743="SUBURBAN",2,IF(K3743="RURAL",3,"")))</f>
        <v>1</v>
      </c>
      <c r="K3743" s="1" t="s">
        <v>42</v>
      </c>
      <c r="L3743" s="18">
        <v>46082</v>
      </c>
      <c r="M3743" s="49">
        <v>0.58333333333333337</v>
      </c>
      <c r="N3743" s="18">
        <v>46083</v>
      </c>
      <c r="O3743" s="56">
        <v>0.5</v>
      </c>
      <c r="P3743" s="31" t="str">
        <f>TEXT($L3743, "dddd")</f>
        <v>Sunday</v>
      </c>
      <c r="Q3743" s="39" t="s">
        <v>111</v>
      </c>
      <c r="R3743" s="39">
        <v>5589</v>
      </c>
      <c r="S3743" s="1" t="str">
        <f>IF(OR(MONTH(L3743)=12, MONTH(L3743)&lt;=5), "Dry Season", "Wet Season")</f>
        <v>Dry Season</v>
      </c>
      <c r="T3743" s="1">
        <v>1</v>
      </c>
      <c r="U3743" s="1">
        <v>0</v>
      </c>
      <c r="V3743" s="1">
        <v>1</v>
      </c>
      <c r="W3743" s="2">
        <f>IF(ISNUMBER(SEARCH("N/A", X3743)), 0, 1)</f>
        <v>1</v>
      </c>
      <c r="X3743" s="1" t="s">
        <v>1174</v>
      </c>
      <c r="Y3743" s="1">
        <v>14.589843999999999</v>
      </c>
      <c r="Z3743" s="1">
        <v>121.060554</v>
      </c>
      <c r="AA3743" s="11" cm="1">
        <f t="array" ref="AA3743">IF(ISBLANK(Y3743), 0, VINCentyInvDistance(F3743,G3743,Y3743,Z3743))</f>
        <v>821.22078265875427</v>
      </c>
      <c r="AB3743" s="1">
        <v>0</v>
      </c>
      <c r="AC3743" s="1">
        <v>8.4</v>
      </c>
      <c r="AD3743" s="1">
        <v>4.8</v>
      </c>
      <c r="AE3743" s="1">
        <v>43</v>
      </c>
      <c r="AF3743" s="1">
        <v>1</v>
      </c>
      <c r="AG3743" s="1" t="s">
        <v>1180</v>
      </c>
      <c r="AH3743" s="1" t="s">
        <v>562</v>
      </c>
      <c r="AI3743" s="1" t="str">
        <f>TRIM(MID(SUBSTITUTE($H3743,",",REPT(" ",200)),(LEN($H3743)-LEN(SUBSTITUTE($H3743,",",""))-2)*200+1,200))</f>
        <v>Metro Manila</v>
      </c>
      <c r="AJ3743" s="1" t="s">
        <v>55</v>
      </c>
      <c r="AK3743" t="s">
        <v>17591</v>
      </c>
      <c r="AL3743" s="2">
        <v>0</v>
      </c>
      <c r="AM3743" s="1"/>
    </row>
    <row r="3744" spans="1:39" ht="12.75" customHeight="1">
      <c r="A3744" s="1"/>
      <c r="B3744" s="1" t="s">
        <v>12889</v>
      </c>
      <c r="C3744" s="1" t="s">
        <v>13614</v>
      </c>
      <c r="D3744" s="3" t="str">
        <f ca="1">IFERROR(__xludf.DUMMYFUNCTION("PROPER(REGEXEXTRACT(B3708, ""(?:https?:\/\/)?(?:www\.)?([a-zA-Z0-9-]+)\.""))"),"Skyscanner")</f>
        <v>Skyscanner</v>
      </c>
      <c r="E3744" s="1" t="s">
        <v>13615</v>
      </c>
      <c r="F3744" s="1">
        <v>14.563143800000001</v>
      </c>
      <c r="G3744" s="1">
        <v>121.0296587</v>
      </c>
      <c r="H3744" s="1" t="s">
        <v>13616</v>
      </c>
      <c r="I3744" s="1" t="s">
        <v>50</v>
      </c>
      <c r="J3744" s="1">
        <f>IF(K3744="URBAN",1,IF(K3744="SUBURBAN",2,IF(K3744="RURAL",3,"")))</f>
        <v>1</v>
      </c>
      <c r="K3744" s="1" t="s">
        <v>42</v>
      </c>
      <c r="L3744" s="18">
        <v>46082</v>
      </c>
      <c r="M3744" s="49">
        <v>0.58333333333333337</v>
      </c>
      <c r="N3744" s="18">
        <v>46083</v>
      </c>
      <c r="O3744" s="56">
        <v>0.5</v>
      </c>
      <c r="P3744" s="31" t="str">
        <f>TEXT($L3744, "dddd")</f>
        <v>Sunday</v>
      </c>
      <c r="Q3744" s="39" t="s">
        <v>323</v>
      </c>
      <c r="R3744" s="39">
        <v>2754</v>
      </c>
      <c r="S3744" s="1" t="str">
        <f>IF(OR(MONTH(L3744)=12, MONTH(L3744)&lt;=5), "Dry Season", "Wet Season")</f>
        <v>Dry Season</v>
      </c>
      <c r="T3744" s="1">
        <v>1</v>
      </c>
      <c r="U3744" s="1">
        <v>0</v>
      </c>
      <c r="V3744" s="1">
        <v>1</v>
      </c>
      <c r="W3744" s="2">
        <f>IF(ISNUMBER(SEARCH("N/A", X3744)), 0, 1)</f>
        <v>1</v>
      </c>
      <c r="X3744" s="1" t="s">
        <v>4921</v>
      </c>
      <c r="Y3744" s="1">
        <v>14.587324199999999</v>
      </c>
      <c r="Z3744" s="1">
        <v>121.1046393</v>
      </c>
      <c r="AA3744" s="11" cm="1">
        <f t="array" ref="AA3744">IF(ISBLANK(Y3744), 0, VINCentyInvDistance(F3744,G3744,Y3744,Z3744))</f>
        <v>8511.3273370472871</v>
      </c>
      <c r="AB3744" s="1">
        <v>0</v>
      </c>
      <c r="AC3744" s="1">
        <v>9.6</v>
      </c>
      <c r="AD3744" s="1">
        <v>3.4</v>
      </c>
      <c r="AE3744" s="1">
        <v>1184</v>
      </c>
      <c r="AF3744" s="1">
        <v>1</v>
      </c>
      <c r="AG3744" s="1" t="s">
        <v>6725</v>
      </c>
      <c r="AH3744" s="1" t="s">
        <v>6726</v>
      </c>
      <c r="AI3744" s="1" t="str">
        <f>TRIM(MID(SUBSTITUTE($H3744,",",REPT(" ",200)),(LEN($H3744)-LEN(SUBSTITUTE($H3744,",",""))-2)*200+1,200))</f>
        <v>Metro Manila</v>
      </c>
      <c r="AJ3744" s="1" t="s">
        <v>55</v>
      </c>
      <c r="AK3744" t="s">
        <v>17524</v>
      </c>
      <c r="AL3744" s="2">
        <v>0</v>
      </c>
      <c r="AM3744" s="1"/>
    </row>
    <row r="3745" spans="1:39" ht="12.75" customHeight="1">
      <c r="A3745" s="1"/>
      <c r="B3745" s="1" t="s">
        <v>13617</v>
      </c>
      <c r="C3745" s="1" t="s">
        <v>13618</v>
      </c>
      <c r="D3745" s="3" t="str">
        <f ca="1">IFERROR(__xludf.DUMMYFUNCTION("PROPER(REGEXEXTRACT(B3709, ""(?:https?:\/\/)?(?:www\.)?([a-zA-Z0-9-]+)\.""))"),"Skyscanner")</f>
        <v>Skyscanner</v>
      </c>
      <c r="E3745" s="1" t="s">
        <v>13619</v>
      </c>
      <c r="F3745" s="1">
        <v>14.580956499999999</v>
      </c>
      <c r="G3745" s="1">
        <v>120.9893525</v>
      </c>
      <c r="H3745" s="1" t="s">
        <v>13620</v>
      </c>
      <c r="I3745" s="1" t="s">
        <v>50</v>
      </c>
      <c r="J3745" s="1">
        <f>IF(K3745="URBAN",1,IF(K3745="SUBURBAN",2,IF(K3745="RURAL",3,"")))</f>
        <v>1</v>
      </c>
      <c r="K3745" s="1" t="s">
        <v>42</v>
      </c>
      <c r="L3745" s="18">
        <v>46082</v>
      </c>
      <c r="M3745" s="49">
        <v>0.625</v>
      </c>
      <c r="N3745" s="18">
        <v>46083</v>
      </c>
      <c r="O3745" s="56">
        <v>0.5</v>
      </c>
      <c r="P3745" s="31" t="str">
        <f>TEXT($L3745, "dddd")</f>
        <v>Sunday</v>
      </c>
      <c r="Q3745" s="39" t="s">
        <v>111</v>
      </c>
      <c r="R3745" s="39">
        <v>909</v>
      </c>
      <c r="S3745" s="1" t="str">
        <f>IF(OR(MONTH(L3745)=12, MONTH(L3745)&lt;=5), "Dry Season", "Wet Season")</f>
        <v>Dry Season</v>
      </c>
      <c r="T3745" s="1">
        <v>1</v>
      </c>
      <c r="U3745" s="1">
        <v>0</v>
      </c>
      <c r="V3745" s="1">
        <v>1</v>
      </c>
      <c r="W3745" s="2">
        <f>IF(ISNUMBER(SEARCH("N/A", X3745)), 0, 1)</f>
        <v>1</v>
      </c>
      <c r="X3745" s="1" t="s">
        <v>2500</v>
      </c>
      <c r="Y3745" s="1">
        <v>14.5530822</v>
      </c>
      <c r="Z3745" s="1">
        <v>121.021794</v>
      </c>
      <c r="AA3745" s="11" cm="1">
        <f t="array" ref="AA3745">IF(ISBLANK(Y3745), 0, VINCentyInvDistance(F3745,G3745,Y3745,Z3745))</f>
        <v>4661.9821145767046</v>
      </c>
      <c r="AB3745" s="1">
        <v>0</v>
      </c>
      <c r="AC3745" s="1">
        <v>6.8</v>
      </c>
      <c r="AD3745" s="1">
        <v>3.6</v>
      </c>
      <c r="AE3745" s="1">
        <v>976</v>
      </c>
      <c r="AF3745" s="1">
        <v>1</v>
      </c>
      <c r="AG3745" s="1" t="s">
        <v>2501</v>
      </c>
      <c r="AH3745" s="1" t="s">
        <v>2501</v>
      </c>
      <c r="AI3745" s="1" t="str">
        <f>TRIM(MID(SUBSTITUTE($H3745,",",REPT(" ",200)),(LEN($H3745)-LEN(SUBSTITUTE($H3745,",",""))-2)*200+1,200))</f>
        <v>Metro Manila</v>
      </c>
      <c r="AJ3745" s="1" t="s">
        <v>55</v>
      </c>
      <c r="AK3745" t="s">
        <v>17592</v>
      </c>
      <c r="AL3745" s="2">
        <v>0</v>
      </c>
      <c r="AM3745" s="1"/>
    </row>
    <row r="3746" spans="1:39" ht="12.75" customHeight="1">
      <c r="A3746" s="1"/>
      <c r="B3746" s="1" t="s">
        <v>13621</v>
      </c>
      <c r="C3746" s="1" t="s">
        <v>13622</v>
      </c>
      <c r="D3746" s="3" t="str">
        <f ca="1">IFERROR(__xludf.DUMMYFUNCTION("PROPER(REGEXEXTRACT(B3710, ""(?:https?:\/\/)?(?:www\.)?([a-zA-Z0-9-]+)\.""))"),"Skyscanner")</f>
        <v>Skyscanner</v>
      </c>
      <c r="E3746" s="1" t="s">
        <v>13623</v>
      </c>
      <c r="F3746" s="1">
        <v>14.580968</v>
      </c>
      <c r="G3746" s="1">
        <v>120.98935</v>
      </c>
      <c r="H3746" s="1" t="s">
        <v>13620</v>
      </c>
      <c r="I3746" s="1" t="s">
        <v>50</v>
      </c>
      <c r="J3746" s="1">
        <f>IF(K3746="URBAN",1,IF(K3746="SUBURBAN",2,IF(K3746="RURAL",3,"")))</f>
        <v>1</v>
      </c>
      <c r="K3746" s="1" t="s">
        <v>42</v>
      </c>
      <c r="L3746" s="18">
        <v>46082</v>
      </c>
      <c r="M3746" s="49">
        <v>0.58333333333333337</v>
      </c>
      <c r="N3746" s="18">
        <v>46083</v>
      </c>
      <c r="O3746" s="56">
        <v>0.5</v>
      </c>
      <c r="P3746" s="31" t="str">
        <f>TEXT($L3746, "dddd")</f>
        <v>Sunday</v>
      </c>
      <c r="Q3746" s="39" t="s">
        <v>186</v>
      </c>
      <c r="R3746" s="39">
        <v>1373</v>
      </c>
      <c r="S3746" s="1" t="str">
        <f>IF(OR(MONTH(L3746)=12, MONTH(L3746)&lt;=5), "Dry Season", "Wet Season")</f>
        <v>Dry Season</v>
      </c>
      <c r="T3746" s="1">
        <v>2</v>
      </c>
      <c r="U3746" s="1">
        <v>0</v>
      </c>
      <c r="V3746" s="1">
        <v>0</v>
      </c>
      <c r="W3746" s="2">
        <f>IF(ISNUMBER(SEARCH("N/A", X3746)), 0, 1)</f>
        <v>0</v>
      </c>
      <c r="X3746" s="1" t="s">
        <v>44</v>
      </c>
      <c r="Y3746" s="1"/>
      <c r="Z3746" s="1"/>
      <c r="AA3746" s="11" cm="1">
        <f t="array" ref="AA3746">IF(ISBLANK(Y3746), 0, VINCentyInvDistance(F3746,G3746,Y3746,Z3746))</f>
        <v>0</v>
      </c>
      <c r="AB3746" s="1">
        <v>0</v>
      </c>
      <c r="AC3746" s="1">
        <v>7.2</v>
      </c>
      <c r="AD3746" s="1">
        <v>0</v>
      </c>
      <c r="AE3746" s="1">
        <v>127</v>
      </c>
      <c r="AF3746" s="1">
        <v>1</v>
      </c>
      <c r="AG3746" s="1" t="s">
        <v>68</v>
      </c>
      <c r="AH3746" s="1" t="str">
        <f>TRIM(MID(SUBSTITUTE($H3746,",",REPT(" ",200)),(LEN($H3746)-LEN(SUBSTITUTE($H3746,",",""))-3)*200+1,200))</f>
        <v>Capital District</v>
      </c>
      <c r="AI3746" s="1" t="s">
        <v>54</v>
      </c>
      <c r="AJ3746" s="1" t="s">
        <v>55</v>
      </c>
      <c r="AK3746" t="s">
        <v>17593</v>
      </c>
      <c r="AL3746" s="1">
        <v>3</v>
      </c>
      <c r="AM3746" s="1" t="s">
        <v>13624</v>
      </c>
    </row>
    <row r="3747" spans="1:39" ht="12.75" customHeight="1">
      <c r="A3747" s="1"/>
      <c r="B3747" s="1" t="s">
        <v>9521</v>
      </c>
      <c r="C3747" s="1" t="s">
        <v>13625</v>
      </c>
      <c r="D3747" s="3" t="str">
        <f ca="1">IFERROR(__xludf.DUMMYFUNCTION("PROPER(REGEXEXTRACT(B3711, ""(?:https?:\/\/)?(?:www\.)?([a-zA-Z0-9-]+)\.""))"),"Google")</f>
        <v>Google</v>
      </c>
      <c r="E3747" s="1" t="s">
        <v>13626</v>
      </c>
      <c r="F3747" s="1">
        <v>14.5632293</v>
      </c>
      <c r="G3747" s="1">
        <v>121.00058610000001</v>
      </c>
      <c r="H3747" s="1" t="s">
        <v>13627</v>
      </c>
      <c r="I3747" s="1" t="s">
        <v>50</v>
      </c>
      <c r="J3747" s="1">
        <f>IF(K3747="URBAN",1,IF(K3747="SUBURBAN",2,IF(K3747="RURAL",3,"")))</f>
        <v>1</v>
      </c>
      <c r="K3747" s="1" t="s">
        <v>42</v>
      </c>
      <c r="L3747" s="18">
        <v>46082</v>
      </c>
      <c r="M3747" s="49">
        <v>0.625</v>
      </c>
      <c r="N3747" s="18">
        <v>46083</v>
      </c>
      <c r="O3747" s="56">
        <v>0.5</v>
      </c>
      <c r="P3747" s="31" t="str">
        <f>TEXT($L3747, "dddd")</f>
        <v>Sunday</v>
      </c>
      <c r="Q3747" s="39" t="s">
        <v>207</v>
      </c>
      <c r="R3747" s="39">
        <v>1116</v>
      </c>
      <c r="S3747" s="1" t="str">
        <f>IF(OR(MONTH(L3747)=12, MONTH(L3747)&lt;=5), "Dry Season", "Wet Season")</f>
        <v>Dry Season</v>
      </c>
      <c r="T3747" s="1">
        <v>1</v>
      </c>
      <c r="U3747" s="1">
        <v>0</v>
      </c>
      <c r="V3747" s="1">
        <v>1</v>
      </c>
      <c r="W3747" s="2">
        <f>IF(ISNUMBER(SEARCH("N/A", X3747)), 0, 1)</f>
        <v>1</v>
      </c>
      <c r="X3747" s="1" t="s">
        <v>1174</v>
      </c>
      <c r="Y3747" s="1">
        <v>14.589843999999999</v>
      </c>
      <c r="Z3747" s="1">
        <v>121.060554</v>
      </c>
      <c r="AA3747" s="11" cm="1">
        <f t="array" ref="AA3747">IF(ISBLANK(Y3747), 0, VINCentyInvDistance(F3747,G3747,Y3747,Z3747))</f>
        <v>7101.4332897384793</v>
      </c>
      <c r="AB3747" s="1">
        <v>0</v>
      </c>
      <c r="AC3747" s="1">
        <v>0</v>
      </c>
      <c r="AD3747" s="1">
        <v>0</v>
      </c>
      <c r="AE3747" s="1">
        <v>69</v>
      </c>
      <c r="AF3747" s="1">
        <v>1</v>
      </c>
      <c r="AG3747" s="1" t="s">
        <v>1180</v>
      </c>
      <c r="AH3747" s="1" t="s">
        <v>562</v>
      </c>
      <c r="AI3747" s="1" t="str">
        <f>TRIM(MID(SUBSTITUTE($H3747,",",REPT(" ",200)),(LEN($H3747)-LEN(SUBSTITUTE($H3747,",",""))-2)*200+1,200))</f>
        <v>Metro Manila</v>
      </c>
      <c r="AJ3747" s="1" t="s">
        <v>55</v>
      </c>
      <c r="AL3747" s="2">
        <v>0</v>
      </c>
      <c r="AM3747" s="1"/>
    </row>
    <row r="3748" spans="1:39" ht="12.75" customHeight="1">
      <c r="A3748" s="1"/>
      <c r="B3748" s="1" t="s">
        <v>13628</v>
      </c>
      <c r="C3748" s="1" t="s">
        <v>13629</v>
      </c>
      <c r="D3748" s="3" t="str">
        <f ca="1">IFERROR(__xludf.DUMMYFUNCTION("PROPER(REGEXEXTRACT(B3712, ""(?:https?:\/\/)?(?:www\.)?([a-zA-Z0-9-]+)\.""))"),"Skyscanner")</f>
        <v>Skyscanner</v>
      </c>
      <c r="E3748" s="1" t="s">
        <v>13630</v>
      </c>
      <c r="F3748" s="1">
        <v>14.654890099999999</v>
      </c>
      <c r="G3748" s="1">
        <v>121.02967889999999</v>
      </c>
      <c r="H3748" s="1" t="s">
        <v>13631</v>
      </c>
      <c r="I3748" s="1" t="s">
        <v>50</v>
      </c>
      <c r="J3748" s="1">
        <f>IF(K3748="URBAN",1,IF(K3748="SUBURBAN",2,IF(K3748="RURAL",3,"")))</f>
        <v>1</v>
      </c>
      <c r="K3748" s="1" t="s">
        <v>42</v>
      </c>
      <c r="L3748" s="18">
        <v>46082</v>
      </c>
      <c r="M3748" s="49">
        <v>0.58333333333333337</v>
      </c>
      <c r="N3748" s="18">
        <v>46083</v>
      </c>
      <c r="O3748" s="56">
        <v>0.52083333333333337</v>
      </c>
      <c r="P3748" s="31" t="str">
        <f>TEXT($L3748, "dddd")</f>
        <v>Sunday</v>
      </c>
      <c r="Q3748" s="39" t="s">
        <v>111</v>
      </c>
      <c r="R3748" s="39">
        <v>2257</v>
      </c>
      <c r="S3748" s="1" t="str">
        <f>IF(OR(MONTH(L3748)=12, MONTH(L3748)&lt;=5), "Dry Season", "Wet Season")</f>
        <v>Dry Season</v>
      </c>
      <c r="T3748" s="1">
        <v>1</v>
      </c>
      <c r="U3748" s="1">
        <v>0</v>
      </c>
      <c r="V3748" s="1">
        <v>0</v>
      </c>
      <c r="W3748" s="2">
        <f>IF(ISNUMBER(SEARCH("N/A", X3748)), 0, 1)</f>
        <v>1</v>
      </c>
      <c r="X3748" s="1" t="s">
        <v>2500</v>
      </c>
      <c r="Y3748" s="1">
        <v>14.5530822</v>
      </c>
      <c r="Z3748" s="1">
        <v>121.021794</v>
      </c>
      <c r="AA3748" s="11" cm="1">
        <f t="array" ref="AA3748">IF(ISBLANK(Y3748), 0, VINCentyInvDistance(F3748,G3748,Y3748,Z3748))</f>
        <v>11296.516513087257</v>
      </c>
      <c r="AB3748" s="1">
        <v>0</v>
      </c>
      <c r="AC3748" s="1">
        <v>8.8000000000000007</v>
      </c>
      <c r="AD3748" s="1">
        <v>4.4000000000000004</v>
      </c>
      <c r="AE3748" s="1">
        <v>69</v>
      </c>
      <c r="AF3748" s="1">
        <v>1</v>
      </c>
      <c r="AG3748" s="1" t="s">
        <v>2501</v>
      </c>
      <c r="AH3748" s="1" t="s">
        <v>2501</v>
      </c>
      <c r="AI3748" s="1" t="str">
        <f>TRIM(MID(SUBSTITUTE($H3748,",",REPT(" ",200)),(LEN($H3748)-LEN(SUBSTITUTE($H3748,",",""))-2)*200+1,200))</f>
        <v>Metro Manila</v>
      </c>
      <c r="AJ3748" s="1" t="s">
        <v>55</v>
      </c>
      <c r="AK3748" t="s">
        <v>17594</v>
      </c>
      <c r="AL3748" s="2">
        <v>0</v>
      </c>
      <c r="AM3748" s="1"/>
    </row>
    <row r="3749" spans="1:39" ht="12.75" customHeight="1">
      <c r="A3749" s="1"/>
      <c r="B3749" s="1" t="s">
        <v>13632</v>
      </c>
      <c r="C3749" s="1" t="s">
        <v>13633</v>
      </c>
      <c r="D3749" s="3" t="str">
        <f ca="1">IFERROR(__xludf.DUMMYFUNCTION("PROPER(REGEXEXTRACT(B3713, ""(?:https?:\/\/)?(?:www\.)?([a-zA-Z0-9-]+)\.""))"),"Skyscanner")</f>
        <v>Skyscanner</v>
      </c>
      <c r="E3749" s="1" t="s">
        <v>13634</v>
      </c>
      <c r="F3749" s="1">
        <v>14.6495015</v>
      </c>
      <c r="G3749" s="1">
        <v>121.02846580000001</v>
      </c>
      <c r="H3749" s="1" t="s">
        <v>13635</v>
      </c>
      <c r="I3749" s="1" t="s">
        <v>50</v>
      </c>
      <c r="J3749" s="1">
        <f>IF(K3749="URBAN",1,IF(K3749="SUBURBAN",2,IF(K3749="RURAL",3,"")))</f>
        <v>1</v>
      </c>
      <c r="K3749" s="1" t="s">
        <v>42</v>
      </c>
      <c r="L3749" s="18">
        <v>46082</v>
      </c>
      <c r="M3749" s="49">
        <v>0.58333333333333337</v>
      </c>
      <c r="N3749" s="18">
        <v>46083</v>
      </c>
      <c r="O3749" s="56">
        <v>0.5</v>
      </c>
      <c r="P3749" s="31" t="str">
        <f>TEXT($L3749, "dddd")</f>
        <v>Sunday</v>
      </c>
      <c r="Q3749" s="39" t="s">
        <v>43</v>
      </c>
      <c r="R3749" s="39">
        <v>1871</v>
      </c>
      <c r="S3749" s="1" t="str">
        <f>IF(OR(MONTH(L3749)=12, MONTH(L3749)&lt;=5), "Dry Season", "Wet Season")</f>
        <v>Dry Season</v>
      </c>
      <c r="T3749" s="1">
        <v>2</v>
      </c>
      <c r="U3749" s="1">
        <v>0</v>
      </c>
      <c r="V3749" s="1">
        <v>0</v>
      </c>
      <c r="W3749" s="2">
        <f>IF(ISNUMBER(SEARCH("N/A", X3749)), 0, 1)</f>
        <v>1</v>
      </c>
      <c r="X3749" s="1" t="s">
        <v>1174</v>
      </c>
      <c r="Y3749" s="1">
        <v>14.589843999999999</v>
      </c>
      <c r="Z3749" s="1">
        <v>121.060554</v>
      </c>
      <c r="AA3749" s="11" cm="1">
        <f t="array" ref="AA3749">IF(ISBLANK(Y3749), 0, VINCentyInvDistance(F3749,G3749,Y3749,Z3749))</f>
        <v>7451.3335077209413</v>
      </c>
      <c r="AB3749" s="1">
        <v>0</v>
      </c>
      <c r="AC3749" s="1">
        <v>8.8000000000000007</v>
      </c>
      <c r="AD3749" s="1">
        <v>0</v>
      </c>
      <c r="AE3749" s="1">
        <v>42</v>
      </c>
      <c r="AF3749" s="1">
        <v>1</v>
      </c>
      <c r="AG3749" s="1" t="s">
        <v>1180</v>
      </c>
      <c r="AH3749" s="1" t="s">
        <v>562</v>
      </c>
      <c r="AI3749" s="1" t="str">
        <f>TRIM(MID(SUBSTITUTE($H3749,",",REPT(" ",200)),(LEN($H3749)-LEN(SUBSTITUTE($H3749,",",""))-2)*200+1,200))</f>
        <v>Metro Manila</v>
      </c>
      <c r="AJ3749" s="1" t="s">
        <v>55</v>
      </c>
      <c r="AK3749" t="s">
        <v>17595</v>
      </c>
      <c r="AL3749" s="2">
        <v>0</v>
      </c>
      <c r="AM3749" s="1"/>
    </row>
    <row r="3750" spans="1:39" ht="12.75" customHeight="1">
      <c r="A3750" s="1"/>
      <c r="B3750" s="1" t="s">
        <v>13636</v>
      </c>
      <c r="C3750" s="1" t="s">
        <v>13637</v>
      </c>
      <c r="D3750" s="3" t="str">
        <f ca="1">IFERROR(__xludf.DUMMYFUNCTION("PROPER(REGEXEXTRACT(B3714, ""(?:https?:\/\/)?(?:www\.)?([a-zA-Z0-9-]+)\.""))"),"Google")</f>
        <v>Google</v>
      </c>
      <c r="E3750" s="1" t="s">
        <v>13638</v>
      </c>
      <c r="F3750" s="1">
        <v>14.5543944</v>
      </c>
      <c r="G3750" s="1">
        <v>121.0062714</v>
      </c>
      <c r="H3750" s="1" t="s">
        <v>13639</v>
      </c>
      <c r="I3750" s="1" t="s">
        <v>50</v>
      </c>
      <c r="J3750" s="1">
        <f>IF(K3750="URBAN",1,IF(K3750="SUBURBAN",2,IF(K3750="RURAL",3,"")))</f>
        <v>1</v>
      </c>
      <c r="K3750" s="1" t="s">
        <v>42</v>
      </c>
      <c r="L3750" s="18">
        <v>46082</v>
      </c>
      <c r="M3750" s="49">
        <v>0.625</v>
      </c>
      <c r="N3750" s="18">
        <v>46083</v>
      </c>
      <c r="O3750" s="56">
        <v>0.5</v>
      </c>
      <c r="P3750" s="31" t="str">
        <f>TEXT($L3750, "dddd")</f>
        <v>Sunday</v>
      </c>
      <c r="Q3750" s="39" t="s">
        <v>323</v>
      </c>
      <c r="R3750" s="39">
        <v>1388</v>
      </c>
      <c r="S3750" s="1" t="str">
        <f>IF(OR(MONTH(L3750)=12, MONTH(L3750)&lt;=5), "Dry Season", "Wet Season")</f>
        <v>Dry Season</v>
      </c>
      <c r="T3750" s="1">
        <v>1</v>
      </c>
      <c r="U3750" s="1">
        <v>0</v>
      </c>
      <c r="V3750" s="1">
        <v>0</v>
      </c>
      <c r="W3750" s="2">
        <f>IF(ISNUMBER(SEARCH("N/A", X3750)), 0, 1)</f>
        <v>0</v>
      </c>
      <c r="X3750" s="1" t="s">
        <v>44</v>
      </c>
      <c r="Y3750" s="1"/>
      <c r="Z3750" s="1"/>
      <c r="AA3750" s="11" cm="1">
        <f t="array" ref="AA3750">IF(ISBLANK(Y3750), 0, VINCentyInvDistance(F3750,G3750,Y3750,Z3750))</f>
        <v>0</v>
      </c>
      <c r="AB3750" s="1">
        <v>0</v>
      </c>
      <c r="AC3750" s="1">
        <v>0</v>
      </c>
      <c r="AD3750" s="1">
        <v>0</v>
      </c>
      <c r="AE3750" s="1">
        <v>50</v>
      </c>
      <c r="AF3750" s="1">
        <v>1</v>
      </c>
      <c r="AG3750" s="1" t="str">
        <f>TRIM(MID(SUBSTITUTE($H3750,",",REPT(" ",200)),(LEN($H3750)-LEN(SUBSTITUTE($H3750,",",""))-4)*200+1,200))</f>
        <v>Makati</v>
      </c>
      <c r="AH3750" s="1" t="str">
        <f>TRIM(MID(SUBSTITUTE($H3750,",",REPT(" ",200)),(LEN($H3750)-LEN(SUBSTITUTE($H3750,",",""))-3)*200+1,200))</f>
        <v>Southern Manila District</v>
      </c>
      <c r="AI3750" s="1" t="str">
        <f>TRIM(MID(SUBSTITUTE($H3750,",",REPT(" ",200)),(LEN($H3750)-LEN(SUBSTITUTE($H3750,",",""))-2)*200+1,200))</f>
        <v>Metro Manila</v>
      </c>
      <c r="AJ3750" s="1" t="str">
        <f>TRIM(MID(SUBSTITUTE($H3750,",",REPT(" ",200)),(LEN($H3750)-LEN(SUBSTITUTE($H3750,",",""))-0)*200+1,200))</f>
        <v>Philippines</v>
      </c>
      <c r="AL3750" s="2">
        <v>0</v>
      </c>
      <c r="AM3750" s="1"/>
    </row>
    <row r="3751" spans="1:39" ht="12.75" customHeight="1">
      <c r="A3751" s="1"/>
      <c r="B3751" s="1" t="s">
        <v>13640</v>
      </c>
      <c r="C3751" s="1" t="s">
        <v>13641</v>
      </c>
      <c r="D3751" s="3" t="str">
        <f ca="1">IFERROR(__xludf.DUMMYFUNCTION("PROPER(REGEXEXTRACT(B3715, ""(?:https?:\/\/)?(?:www\.)?([a-zA-Z0-9-]+)\.""))"),"Skyscanner")</f>
        <v>Skyscanner</v>
      </c>
      <c r="E3751" s="1" t="s">
        <v>13642</v>
      </c>
      <c r="F3751" s="1">
        <v>14.6350415</v>
      </c>
      <c r="G3751" s="1">
        <v>121.0545676</v>
      </c>
      <c r="H3751" s="1" t="s">
        <v>13643</v>
      </c>
      <c r="I3751" s="1" t="s">
        <v>50</v>
      </c>
      <c r="J3751" s="1">
        <f>IF(K3751="URBAN",1,IF(K3751="SUBURBAN",2,IF(K3751="RURAL",3,"")))</f>
        <v>1</v>
      </c>
      <c r="K3751" s="1" t="s">
        <v>42</v>
      </c>
      <c r="L3751" s="18">
        <v>46082</v>
      </c>
      <c r="M3751" s="49">
        <v>0.58333333333333337</v>
      </c>
      <c r="N3751" s="18">
        <v>46083</v>
      </c>
      <c r="O3751" s="56">
        <v>0.5</v>
      </c>
      <c r="P3751" s="31" t="str">
        <f>TEXT($L3751, "dddd")</f>
        <v>Sunday</v>
      </c>
      <c r="Q3751" s="39" t="s">
        <v>207</v>
      </c>
      <c r="R3751" s="39">
        <v>17942</v>
      </c>
      <c r="S3751" s="1" t="str">
        <f>IF(OR(MONTH(L3751)=12, MONTH(L3751)&lt;=5), "Dry Season", "Wet Season")</f>
        <v>Dry Season</v>
      </c>
      <c r="T3751" s="1">
        <v>1</v>
      </c>
      <c r="U3751" s="1">
        <v>0</v>
      </c>
      <c r="V3751" s="1">
        <v>1</v>
      </c>
      <c r="W3751" s="2">
        <f>IF(ISNUMBER(SEARCH("N/A", X3751)), 0, 1)</f>
        <v>1</v>
      </c>
      <c r="X3751" s="1" t="s">
        <v>2500</v>
      </c>
      <c r="Y3751" s="1">
        <v>14.5530822</v>
      </c>
      <c r="Z3751" s="1">
        <v>121.021794</v>
      </c>
      <c r="AA3751" s="11" cm="1">
        <f t="array" ref="AA3751">IF(ISBLANK(Y3751), 0, VINCentyInvDistance(F3751,G3751,Y3751,Z3751))</f>
        <v>9731.6998485910353</v>
      </c>
      <c r="AB3751" s="1">
        <v>0</v>
      </c>
      <c r="AC3751" s="1">
        <v>8.8000000000000007</v>
      </c>
      <c r="AD3751" s="1">
        <v>3.4</v>
      </c>
      <c r="AE3751" s="1">
        <v>50</v>
      </c>
      <c r="AF3751" s="1">
        <v>1</v>
      </c>
      <c r="AG3751" s="1" t="s">
        <v>2501</v>
      </c>
      <c r="AH3751" s="1" t="s">
        <v>2501</v>
      </c>
      <c r="AI3751" s="1" t="str">
        <f>TRIM(MID(SUBSTITUTE($H3751,",",REPT(" ",200)),(LEN($H3751)-LEN(SUBSTITUTE($H3751,",",""))-2)*200+1,200))</f>
        <v>Metro Manila</v>
      </c>
      <c r="AJ3751" s="1" t="s">
        <v>55</v>
      </c>
      <c r="AK3751" t="s">
        <v>13644</v>
      </c>
      <c r="AL3751" s="2">
        <v>0</v>
      </c>
      <c r="AM3751" s="1"/>
    </row>
    <row r="3752" spans="1:39" ht="12.75" customHeight="1">
      <c r="A3752" s="1"/>
      <c r="B3752" s="1" t="s">
        <v>13645</v>
      </c>
      <c r="C3752" s="1" t="s">
        <v>13646</v>
      </c>
      <c r="D3752" s="3" t="str">
        <f ca="1">IFERROR(__xludf.DUMMYFUNCTION("PROPER(REGEXEXTRACT(B3716, ""(?:https?:\/\/)?(?:www\.)?([a-zA-Z0-9-]+)\.""))"),"Google")</f>
        <v>Google</v>
      </c>
      <c r="E3752" s="1" t="s">
        <v>13647</v>
      </c>
      <c r="F3752" s="1">
        <v>14.5642017</v>
      </c>
      <c r="G3752" s="1">
        <v>121.0293097</v>
      </c>
      <c r="H3752" s="1" t="s">
        <v>13335</v>
      </c>
      <c r="I3752" s="1" t="s">
        <v>50</v>
      </c>
      <c r="J3752" s="1">
        <f>IF(K3752="URBAN",1,IF(K3752="SUBURBAN",2,IF(K3752="RURAL",3,"")))</f>
        <v>1</v>
      </c>
      <c r="K3752" s="1" t="s">
        <v>42</v>
      </c>
      <c r="L3752" s="18">
        <v>46082</v>
      </c>
      <c r="M3752" s="49">
        <v>0.625</v>
      </c>
      <c r="N3752" s="18">
        <v>46083</v>
      </c>
      <c r="O3752" s="56">
        <v>0.5</v>
      </c>
      <c r="P3752" s="31" t="str">
        <f>TEXT($L3752, "dddd")</f>
        <v>Sunday</v>
      </c>
      <c r="Q3752" s="39" t="s">
        <v>111</v>
      </c>
      <c r="R3752" s="39">
        <v>3642</v>
      </c>
      <c r="S3752" s="1" t="str">
        <f>IF(OR(MONTH(L3752)=12, MONTH(L3752)&lt;=5), "Dry Season", "Wet Season")</f>
        <v>Dry Season</v>
      </c>
      <c r="T3752" s="1">
        <v>1</v>
      </c>
      <c r="U3752" s="1">
        <v>0</v>
      </c>
      <c r="V3752" s="1">
        <v>1</v>
      </c>
      <c r="W3752" s="2">
        <f>IF(ISNUMBER(SEARCH("N/A", X3752)), 0, 1)</f>
        <v>0</v>
      </c>
      <c r="X3752" s="1" t="s">
        <v>44</v>
      </c>
      <c r="Y3752" s="1"/>
      <c r="Z3752" s="1"/>
      <c r="AA3752" s="11" cm="1">
        <f t="array" ref="AA3752">IF(ISBLANK(Y3752), 0, VINCentyInvDistance(F3752,G3752,Y3752,Z3752))</f>
        <v>0</v>
      </c>
      <c r="AB3752" s="1">
        <v>0</v>
      </c>
      <c r="AC3752" s="1">
        <v>0</v>
      </c>
      <c r="AD3752" s="1">
        <v>0</v>
      </c>
      <c r="AE3752" s="1">
        <v>2527</v>
      </c>
      <c r="AF3752" s="1">
        <v>1</v>
      </c>
      <c r="AG3752" s="1" t="str">
        <f>TRIM(MID(SUBSTITUTE($H3752,",",REPT(" ",200)),(LEN($H3752)-LEN(SUBSTITUTE($H3752,",",""))-4)*200+1,200))</f>
        <v>Makati</v>
      </c>
      <c r="AH3752" s="1" t="str">
        <f>TRIM(MID(SUBSTITUTE($H3752,",",REPT(" ",200)),(LEN($H3752)-LEN(SUBSTITUTE($H3752,",",""))-3)*200+1,200))</f>
        <v>Southern Manila District</v>
      </c>
      <c r="AI3752" s="1" t="str">
        <f>TRIM(MID(SUBSTITUTE($H3752,",",REPT(" ",200)),(LEN($H3752)-LEN(SUBSTITUTE($H3752,",",""))-2)*200+1,200))</f>
        <v>Metro Manila</v>
      </c>
      <c r="AJ3752" s="1" t="str">
        <f>TRIM(MID(SUBSTITUTE($H3752,",",REPT(" ",200)),(LEN($H3752)-LEN(SUBSTITUTE($H3752,",",""))-0)*200+1,200))</f>
        <v>Philippines</v>
      </c>
      <c r="AL3752" s="2">
        <v>0</v>
      </c>
      <c r="AM3752" s="1"/>
    </row>
    <row r="3753" spans="1:39" ht="12.75" customHeight="1">
      <c r="A3753" s="1"/>
      <c r="B3753" s="1" t="s">
        <v>13648</v>
      </c>
      <c r="C3753" s="1" t="s">
        <v>13649</v>
      </c>
      <c r="D3753" s="3" t="str">
        <f ca="1">IFERROR(__xludf.DUMMYFUNCTION("PROPER(REGEXEXTRACT(B3717, ""(?:https?:\/\/)?(?:www\.)?([a-zA-Z0-9-]+)\.""))"),"Skyscanner")</f>
        <v>Skyscanner</v>
      </c>
      <c r="E3753" s="1" t="s">
        <v>13650</v>
      </c>
      <c r="F3753" s="1">
        <v>14.5640693</v>
      </c>
      <c r="G3753" s="1">
        <v>121.0293765</v>
      </c>
      <c r="H3753" s="1" t="s">
        <v>13335</v>
      </c>
      <c r="I3753" s="1" t="s">
        <v>50</v>
      </c>
      <c r="J3753" s="1">
        <f>IF(K3753="URBAN",1,IF(K3753="SUBURBAN",2,IF(K3753="RURAL",3,"")))</f>
        <v>1</v>
      </c>
      <c r="K3753" s="1" t="s">
        <v>42</v>
      </c>
      <c r="L3753" s="18">
        <v>46082</v>
      </c>
      <c r="M3753" s="49">
        <v>0.58333333333333337</v>
      </c>
      <c r="N3753" s="18">
        <v>46083</v>
      </c>
      <c r="O3753" s="56">
        <v>0.5</v>
      </c>
      <c r="P3753" s="31" t="str">
        <f>TEXT($L3753, "dddd")</f>
        <v>Sunday</v>
      </c>
      <c r="Q3753" s="39" t="s">
        <v>43</v>
      </c>
      <c r="R3753" s="39">
        <v>3278</v>
      </c>
      <c r="S3753" s="1" t="str">
        <f>IF(OR(MONTH(L3753)=12, MONTH(L3753)&lt;=5), "Dry Season", "Wet Season")</f>
        <v>Dry Season</v>
      </c>
      <c r="T3753" s="1">
        <v>2</v>
      </c>
      <c r="U3753" s="1">
        <v>1</v>
      </c>
      <c r="V3753" s="1">
        <v>0</v>
      </c>
      <c r="W3753" s="2">
        <f>IF(ISNUMBER(SEARCH("N/A", X3753)), 0, 1)</f>
        <v>1</v>
      </c>
      <c r="X3753" s="1" t="s">
        <v>2500</v>
      </c>
      <c r="Y3753" s="1">
        <v>14.5530822</v>
      </c>
      <c r="Z3753" s="1">
        <v>121.021794</v>
      </c>
      <c r="AA3753" s="11" cm="1">
        <f t="array" ref="AA3753">IF(ISBLANK(Y3753), 0, VINCentyInvDistance(F3753,G3753,Y3753,Z3753))</f>
        <v>1464.7759733123125</v>
      </c>
      <c r="AB3753" s="1">
        <v>0</v>
      </c>
      <c r="AC3753" s="1">
        <v>8.6</v>
      </c>
      <c r="AD3753" s="1">
        <v>0</v>
      </c>
      <c r="AE3753" s="1">
        <v>2527</v>
      </c>
      <c r="AF3753" s="1">
        <v>1</v>
      </c>
      <c r="AG3753" s="1" t="s">
        <v>2501</v>
      </c>
      <c r="AH3753" s="1" t="s">
        <v>2501</v>
      </c>
      <c r="AI3753" s="1" t="str">
        <f>TRIM(MID(SUBSTITUTE($H3753,",",REPT(" ",200)),(LEN($H3753)-LEN(SUBSTITUTE($H3753,",",""))-2)*200+1,200))</f>
        <v>Metro Manila</v>
      </c>
      <c r="AJ3753" s="1" t="s">
        <v>55</v>
      </c>
      <c r="AK3753" t="s">
        <v>17596</v>
      </c>
      <c r="AL3753" s="2">
        <v>0</v>
      </c>
      <c r="AM3753" s="1"/>
    </row>
    <row r="3754" spans="1:39" ht="12.75" customHeight="1">
      <c r="A3754" s="1"/>
      <c r="B3754" s="1" t="s">
        <v>13651</v>
      </c>
      <c r="C3754" s="1" t="s">
        <v>13652</v>
      </c>
      <c r="D3754" s="3" t="str">
        <f ca="1">IFERROR(__xludf.DUMMYFUNCTION("PROPER(REGEXEXTRACT(B3718, ""(?:https?:\/\/)?(?:www\.)?([a-zA-Z0-9-]+)\.""))"),"Skyscanner")</f>
        <v>Skyscanner</v>
      </c>
      <c r="E3754" s="1" t="s">
        <v>13653</v>
      </c>
      <c r="F3754" s="1">
        <v>14.578530000000001</v>
      </c>
      <c r="G3754" s="1">
        <v>120.98095000000001</v>
      </c>
      <c r="H3754" s="1" t="s">
        <v>13654</v>
      </c>
      <c r="I3754" s="1" t="s">
        <v>50</v>
      </c>
      <c r="J3754" s="1">
        <f>IF(K3754="URBAN",1,IF(K3754="SUBURBAN",2,IF(K3754="RURAL",3,"")))</f>
        <v>1</v>
      </c>
      <c r="K3754" s="1" t="s">
        <v>42</v>
      </c>
      <c r="L3754" s="18">
        <v>46082</v>
      </c>
      <c r="M3754" s="49">
        <v>0.58333333333333337</v>
      </c>
      <c r="N3754" s="18">
        <v>46083</v>
      </c>
      <c r="O3754" s="56">
        <v>0.5</v>
      </c>
      <c r="P3754" s="31" t="str">
        <f>TEXT($L3754, "dddd")</f>
        <v>Sunday</v>
      </c>
      <c r="Q3754" s="39" t="s">
        <v>207</v>
      </c>
      <c r="R3754" s="39">
        <v>13306</v>
      </c>
      <c r="S3754" s="1" t="str">
        <f>IF(OR(MONTH(L3754)=12, MONTH(L3754)&lt;=5), "Dry Season", "Wet Season")</f>
        <v>Dry Season</v>
      </c>
      <c r="T3754" s="1">
        <v>1</v>
      </c>
      <c r="U3754" s="1">
        <v>0</v>
      </c>
      <c r="V3754" s="1">
        <v>1</v>
      </c>
      <c r="W3754" s="2">
        <f>IF(ISNUMBER(SEARCH("N/A", X3754)), 0, 1)</f>
        <v>0</v>
      </c>
      <c r="X3754" s="1" t="s">
        <v>44</v>
      </c>
      <c r="Y3754" s="1"/>
      <c r="Z3754" s="1"/>
      <c r="AA3754" s="11" cm="1">
        <f t="array" ref="AA3754">IF(ISBLANK(Y3754), 0, VINCentyInvDistance(F3754,G3754,Y3754,Z3754))</f>
        <v>0</v>
      </c>
      <c r="AB3754" s="1">
        <v>0</v>
      </c>
      <c r="AC3754" s="1">
        <v>6.6</v>
      </c>
      <c r="AD3754" s="1">
        <v>4.5</v>
      </c>
      <c r="AE3754" s="1">
        <v>108</v>
      </c>
      <c r="AF3754" s="1">
        <v>1</v>
      </c>
      <c r="AG3754" s="1" t="s">
        <v>68</v>
      </c>
      <c r="AH3754" s="1" t="str">
        <f>TRIM(MID(SUBSTITUTE($H3754,",",REPT(" ",200)),(LEN($H3754)-LEN(SUBSTITUTE($H3754,",",""))-3)*200+1,200))</f>
        <v>Capital District</v>
      </c>
      <c r="AI3754" s="1" t="s">
        <v>54</v>
      </c>
      <c r="AJ3754" s="1" t="s">
        <v>55</v>
      </c>
      <c r="AK3754" t="s">
        <v>13655</v>
      </c>
      <c r="AL3754" s="1">
        <v>2</v>
      </c>
      <c r="AM3754" s="1" t="s">
        <v>13656</v>
      </c>
    </row>
    <row r="3755" spans="1:39" ht="12.75" customHeight="1">
      <c r="A3755" s="1"/>
      <c r="B3755" s="1" t="s">
        <v>12809</v>
      </c>
      <c r="C3755" s="1" t="s">
        <v>13657</v>
      </c>
      <c r="D3755" s="3" t="str">
        <f ca="1">IFERROR(__xludf.DUMMYFUNCTION("PROPER(REGEXEXTRACT(B3719, ""(?:https?:\/\/)?(?:www\.)?([a-zA-Z0-9-]+)\.""))"),"Skyscanner")</f>
        <v>Skyscanner</v>
      </c>
      <c r="E3755" s="1" t="s">
        <v>13658</v>
      </c>
      <c r="F3755" s="1">
        <v>14.5550689</v>
      </c>
      <c r="G3755" s="1">
        <v>121.0145472</v>
      </c>
      <c r="H3755" s="1" t="s">
        <v>13659</v>
      </c>
      <c r="I3755" s="1" t="s">
        <v>50</v>
      </c>
      <c r="J3755" s="1">
        <f>IF(K3755="URBAN",1,IF(K3755="SUBURBAN",2,IF(K3755="RURAL",3,"")))</f>
        <v>1</v>
      </c>
      <c r="K3755" s="1" t="s">
        <v>42</v>
      </c>
      <c r="L3755" s="18">
        <v>46082</v>
      </c>
      <c r="M3755" s="49">
        <v>0.625</v>
      </c>
      <c r="N3755" s="18">
        <v>46083</v>
      </c>
      <c r="O3755" s="56">
        <v>0.5</v>
      </c>
      <c r="P3755" s="31" t="str">
        <f>TEXT($L3755, "dddd")</f>
        <v>Sunday</v>
      </c>
      <c r="Q3755" s="39" t="s">
        <v>111</v>
      </c>
      <c r="R3755" s="39">
        <v>3927</v>
      </c>
      <c r="S3755" s="1" t="str">
        <f>IF(OR(MONTH(L3755)=12, MONTH(L3755)&lt;=5), "Dry Season", "Wet Season")</f>
        <v>Dry Season</v>
      </c>
      <c r="T3755" s="1">
        <v>1</v>
      </c>
      <c r="U3755" s="1">
        <v>0</v>
      </c>
      <c r="V3755" s="1">
        <v>1</v>
      </c>
      <c r="W3755" s="2">
        <f>IF(ISNUMBER(SEARCH("N/A", X3755)), 0, 1)</f>
        <v>1</v>
      </c>
      <c r="X3755" s="1" t="s">
        <v>124</v>
      </c>
      <c r="Y3755" s="1">
        <v>14.5352172</v>
      </c>
      <c r="Z3755" s="1">
        <v>120.9819432</v>
      </c>
      <c r="AA3755" s="11" cm="1">
        <f t="array" ref="AA3755">IF(ISBLANK(Y3755), 0, VINCentyInvDistance(F3755,G3755,Y3755,Z3755))</f>
        <v>4143.8942905760568</v>
      </c>
      <c r="AB3755" s="1">
        <v>1</v>
      </c>
      <c r="AC3755" s="1">
        <v>9</v>
      </c>
      <c r="AD3755" s="1">
        <v>3.7</v>
      </c>
      <c r="AE3755" s="1">
        <v>3126</v>
      </c>
      <c r="AF3755" s="1">
        <v>1</v>
      </c>
      <c r="AG3755" s="1" t="s">
        <v>159</v>
      </c>
      <c r="AH3755" s="1" t="s">
        <v>160</v>
      </c>
      <c r="AI3755" s="1" t="str">
        <f>TRIM(MID(SUBSTITUTE($H3755,",",REPT(" ",200)),(LEN($H3755)-LEN(SUBSTITUTE($H3755,",",""))-2)*200+1,200))</f>
        <v>Metro Manila</v>
      </c>
      <c r="AJ3755" s="1" t="s">
        <v>55</v>
      </c>
      <c r="AK3755" t="s">
        <v>17509</v>
      </c>
      <c r="AL3755" s="2">
        <v>0</v>
      </c>
      <c r="AM3755" s="1"/>
    </row>
    <row r="3756" spans="1:39" ht="12.75" customHeight="1">
      <c r="A3756" s="1"/>
      <c r="B3756" s="1" t="s">
        <v>13660</v>
      </c>
      <c r="C3756" s="1" t="s">
        <v>13661</v>
      </c>
      <c r="D3756" s="3" t="str">
        <f ca="1">IFERROR(__xludf.DUMMYFUNCTION("PROPER(REGEXEXTRACT(B3720, ""(?:https?:\/\/)?(?:www\.)?([a-zA-Z0-9-]+)\.""))"),"Skyscanner")</f>
        <v>Skyscanner</v>
      </c>
      <c r="E3756" s="1" t="s">
        <v>13662</v>
      </c>
      <c r="F3756" s="1">
        <v>14.545055100000001</v>
      </c>
      <c r="G3756" s="1">
        <v>121.0529806</v>
      </c>
      <c r="H3756" s="1" t="s">
        <v>13663</v>
      </c>
      <c r="I3756" s="1" t="s">
        <v>50</v>
      </c>
      <c r="J3756" s="1">
        <f>IF(K3756="URBAN",1,IF(K3756="SUBURBAN",2,IF(K3756="RURAL",3,"")))</f>
        <v>1</v>
      </c>
      <c r="K3756" s="1" t="s">
        <v>42</v>
      </c>
      <c r="L3756" s="18">
        <v>46082</v>
      </c>
      <c r="M3756" s="49">
        <v>0.58333333333333337</v>
      </c>
      <c r="N3756" s="18">
        <v>46083</v>
      </c>
      <c r="O3756" s="56">
        <v>0.5</v>
      </c>
      <c r="P3756" s="31" t="str">
        <f>TEXT($L3756, "dddd")</f>
        <v>Sunday</v>
      </c>
      <c r="Q3756" s="39" t="s">
        <v>207</v>
      </c>
      <c r="R3756" s="39">
        <v>7512</v>
      </c>
      <c r="S3756" s="1" t="str">
        <f>IF(OR(MONTH(L3756)=12, MONTH(L3756)&lt;=5), "Dry Season", "Wet Season")</f>
        <v>Dry Season</v>
      </c>
      <c r="T3756" s="1">
        <v>1</v>
      </c>
      <c r="U3756" s="1">
        <v>0</v>
      </c>
      <c r="V3756" s="1">
        <v>0</v>
      </c>
      <c r="W3756" s="2">
        <f>IF(ISNUMBER(SEARCH("N/A", X3756)), 0, 1)</f>
        <v>1</v>
      </c>
      <c r="X3756" s="1" t="s">
        <v>2500</v>
      </c>
      <c r="Y3756" s="1">
        <v>14.5530822</v>
      </c>
      <c r="Z3756" s="1">
        <v>121.021794</v>
      </c>
      <c r="AA3756" s="11" cm="1">
        <f t="array" ref="AA3756">IF(ISBLANK(Y3756), 0, VINCentyInvDistance(F3756,G3756,Y3756,Z3756))</f>
        <v>3476.4261854504853</v>
      </c>
      <c r="AB3756" s="1">
        <v>0</v>
      </c>
      <c r="AC3756" s="1">
        <v>7.4</v>
      </c>
      <c r="AD3756" s="1">
        <v>4.7</v>
      </c>
      <c r="AE3756" s="1">
        <v>52</v>
      </c>
      <c r="AF3756" s="1">
        <v>1</v>
      </c>
      <c r="AG3756" s="1" t="s">
        <v>2501</v>
      </c>
      <c r="AH3756" s="1" t="s">
        <v>2501</v>
      </c>
      <c r="AI3756" s="1" t="str">
        <f>TRIM(MID(SUBSTITUTE($H3756,",",REPT(" ",200)),(LEN($H3756)-LEN(SUBSTITUTE($H3756,",",""))-2)*200+1,200))</f>
        <v>Metro Manila</v>
      </c>
      <c r="AJ3756" s="1" t="s">
        <v>55</v>
      </c>
      <c r="AK3756" t="s">
        <v>17597</v>
      </c>
      <c r="AL3756" s="2">
        <v>0</v>
      </c>
      <c r="AM3756" s="1"/>
    </row>
    <row r="3757" spans="1:39" ht="12.75" customHeight="1">
      <c r="A3757" s="1"/>
      <c r="B3757" s="1" t="s">
        <v>12859</v>
      </c>
      <c r="C3757" s="1" t="s">
        <v>13664</v>
      </c>
      <c r="D3757" s="3" t="str">
        <f ca="1">IFERROR(__xludf.DUMMYFUNCTION("PROPER(REGEXEXTRACT(B3721, ""(?:https?:\/\/)?(?:www\.)?([a-zA-Z0-9-]+)\.""))"),"Skyscanner")</f>
        <v>Skyscanner</v>
      </c>
      <c r="E3757" s="1" t="s">
        <v>13665</v>
      </c>
      <c r="F3757" s="1">
        <v>14.5447697</v>
      </c>
      <c r="G3757" s="1">
        <v>121.0533942</v>
      </c>
      <c r="H3757" s="1" t="s">
        <v>13666</v>
      </c>
      <c r="I3757" s="1" t="s">
        <v>50</v>
      </c>
      <c r="J3757" s="1">
        <f>IF(K3757="URBAN",1,IF(K3757="SUBURBAN",2,IF(K3757="RURAL",3,"")))</f>
        <v>1</v>
      </c>
      <c r="K3757" s="1" t="s">
        <v>42</v>
      </c>
      <c r="L3757" s="18">
        <v>46082</v>
      </c>
      <c r="M3757" s="49">
        <v>0.58333333333333337</v>
      </c>
      <c r="N3757" s="18">
        <v>46083</v>
      </c>
      <c r="O3757" s="56">
        <v>0.5</v>
      </c>
      <c r="P3757" s="31" t="str">
        <f>TEXT($L3757, "dddd")</f>
        <v>Sunday</v>
      </c>
      <c r="Q3757" s="39" t="s">
        <v>207</v>
      </c>
      <c r="R3757" s="39">
        <v>10610</v>
      </c>
      <c r="S3757" s="1" t="str">
        <f>IF(OR(MONTH(L3757)=12, MONTH(L3757)&lt;=5), "Dry Season", "Wet Season")</f>
        <v>Dry Season</v>
      </c>
      <c r="T3757" s="1">
        <v>2</v>
      </c>
      <c r="U3757" s="1">
        <v>1</v>
      </c>
      <c r="V3757" s="1">
        <v>1</v>
      </c>
      <c r="W3757" s="2">
        <f>IF(ISNUMBER(SEARCH("N/A", X3757)), 0, 1)</f>
        <v>1</v>
      </c>
      <c r="X3757" s="1" t="s">
        <v>2555</v>
      </c>
      <c r="Y3757" s="1">
        <v>14.5565479</v>
      </c>
      <c r="Z3757" s="1">
        <v>121.054103</v>
      </c>
      <c r="AA3757" s="11" cm="1">
        <f t="array" ref="AA3757">IF(ISBLANK(Y3757), 0, VINCentyInvDistance(F3757,G3757,Y3757,Z3757))</f>
        <v>1305.4287360154101</v>
      </c>
      <c r="AB3757" s="1">
        <v>0</v>
      </c>
      <c r="AC3757" s="1">
        <v>9.4</v>
      </c>
      <c r="AD3757" s="1">
        <v>0</v>
      </c>
      <c r="AE3757" s="1">
        <v>190</v>
      </c>
      <c r="AF3757" s="1">
        <v>1</v>
      </c>
      <c r="AG3757" s="1" t="s">
        <v>2556</v>
      </c>
      <c r="AH3757" s="1" t="s">
        <v>2556</v>
      </c>
      <c r="AI3757" s="1" t="str">
        <f>TRIM(MID(SUBSTITUTE($H3757,",",REPT(" ",200)),(LEN($H3757)-LEN(SUBSTITUTE($H3757,",",""))-2)*200+1,200))</f>
        <v>Metro Manila</v>
      </c>
      <c r="AJ3757" s="1" t="s">
        <v>55</v>
      </c>
      <c r="AK3757" t="s">
        <v>17518</v>
      </c>
      <c r="AL3757" s="2">
        <v>0</v>
      </c>
      <c r="AM3757" s="1"/>
    </row>
    <row r="3758" spans="1:39" ht="12.75" customHeight="1">
      <c r="A3758" s="1"/>
      <c r="B3758" s="1" t="s">
        <v>13667</v>
      </c>
      <c r="C3758" s="1" t="s">
        <v>13668</v>
      </c>
      <c r="D3758" s="3" t="str">
        <f ca="1">IFERROR(__xludf.DUMMYFUNCTION("PROPER(REGEXEXTRACT(B3722, ""(?:https?:\/\/)?(?:www\.)?([a-zA-Z0-9-]+)\.""))"),"Skyscanner")</f>
        <v>Skyscanner</v>
      </c>
      <c r="E3758" s="1" t="s">
        <v>13669</v>
      </c>
      <c r="F3758" s="1">
        <v>14.5645629</v>
      </c>
      <c r="G3758" s="1">
        <v>121.0302002</v>
      </c>
      <c r="H3758" s="1" t="s">
        <v>13670</v>
      </c>
      <c r="I3758" s="1" t="s">
        <v>50</v>
      </c>
      <c r="J3758" s="1">
        <f>IF(K3758="URBAN",1,IF(K3758="SUBURBAN",2,IF(K3758="RURAL",3,"")))</f>
        <v>1</v>
      </c>
      <c r="K3758" s="1" t="s">
        <v>42</v>
      </c>
      <c r="L3758" s="18">
        <v>46082</v>
      </c>
      <c r="M3758" s="49">
        <v>0.58333333333333337</v>
      </c>
      <c r="N3758" s="18">
        <v>46083</v>
      </c>
      <c r="O3758" s="56">
        <v>0.5</v>
      </c>
      <c r="P3758" s="31" t="str">
        <f>TEXT($L3758, "dddd")</f>
        <v>Sunday</v>
      </c>
      <c r="Q3758" s="39" t="s">
        <v>111</v>
      </c>
      <c r="R3758" s="39">
        <v>5150</v>
      </c>
      <c r="S3758" s="1" t="str">
        <f>IF(OR(MONTH(L3758)=12, MONTH(L3758)&lt;=5), "Dry Season", "Wet Season")</f>
        <v>Dry Season</v>
      </c>
      <c r="T3758" s="1">
        <v>1</v>
      </c>
      <c r="U3758" s="1">
        <v>0</v>
      </c>
      <c r="V3758" s="1">
        <v>0</v>
      </c>
      <c r="W3758" s="2">
        <f>IF(ISNUMBER(SEARCH("N/A", X3758)), 0, 1)</f>
        <v>1</v>
      </c>
      <c r="X3758" s="1" t="s">
        <v>1174</v>
      </c>
      <c r="Y3758" s="1">
        <v>14.589843999999999</v>
      </c>
      <c r="Z3758" s="1">
        <v>121.060554</v>
      </c>
      <c r="AA3758" s="11" cm="1">
        <f t="array" ref="AA3758">IF(ISBLANK(Y3758), 0, VINCentyInvDistance(F3758,G3758,Y3758,Z3758))</f>
        <v>4303.8547070697196</v>
      </c>
      <c r="AB3758" s="1">
        <v>0</v>
      </c>
      <c r="AC3758" s="1">
        <v>6.4</v>
      </c>
      <c r="AD3758" s="1">
        <v>3.7</v>
      </c>
      <c r="AE3758" s="1">
        <v>46</v>
      </c>
      <c r="AF3758" s="1">
        <v>1</v>
      </c>
      <c r="AG3758" s="1" t="s">
        <v>1180</v>
      </c>
      <c r="AH3758" s="1" t="s">
        <v>562</v>
      </c>
      <c r="AI3758" s="1" t="str">
        <f>TRIM(MID(SUBSTITUTE($H3758,",",REPT(" ",200)),(LEN($H3758)-LEN(SUBSTITUTE($H3758,",",""))-2)*200+1,200))</f>
        <v>Metro Manila</v>
      </c>
      <c r="AJ3758" s="1" t="s">
        <v>55</v>
      </c>
      <c r="AK3758" t="s">
        <v>13671</v>
      </c>
      <c r="AL3758" s="2">
        <v>0</v>
      </c>
      <c r="AM3758" s="1"/>
    </row>
    <row r="3759" spans="1:39" ht="12.75" customHeight="1">
      <c r="A3759" s="1"/>
      <c r="B3759" s="1" t="s">
        <v>12751</v>
      </c>
      <c r="C3759" s="1" t="s">
        <v>13672</v>
      </c>
      <c r="D3759" s="3" t="str">
        <f ca="1">IFERROR(__xludf.DUMMYFUNCTION("PROPER(REGEXEXTRACT(B3723, ""(?:https?:\/\/)?(?:www\.)?([a-zA-Z0-9-]+)\.""))"),"Skyscanner")</f>
        <v>Skyscanner</v>
      </c>
      <c r="E3759" s="1" t="s">
        <v>1199</v>
      </c>
      <c r="F3759" s="1">
        <v>14.6557993</v>
      </c>
      <c r="G3759" s="1">
        <v>121.02817400000001</v>
      </c>
      <c r="H3759" s="1" t="s">
        <v>1200</v>
      </c>
      <c r="I3759" s="1" t="s">
        <v>50</v>
      </c>
      <c r="J3759" s="1">
        <f>IF(K3759="URBAN",1,IF(K3759="SUBURBAN",2,IF(K3759="RURAL",3,"")))</f>
        <v>1</v>
      </c>
      <c r="K3759" s="1" t="s">
        <v>42</v>
      </c>
      <c r="L3759" s="18">
        <v>46082</v>
      </c>
      <c r="M3759" s="49">
        <v>0.625</v>
      </c>
      <c r="N3759" s="18">
        <v>46083</v>
      </c>
      <c r="O3759" s="56">
        <v>0.5</v>
      </c>
      <c r="P3759" s="31" t="str">
        <f>TEXT($L3759, "dddd")</f>
        <v>Sunday</v>
      </c>
      <c r="Q3759" s="39" t="s">
        <v>111</v>
      </c>
      <c r="R3759" s="39">
        <v>1512</v>
      </c>
      <c r="S3759" s="1" t="str">
        <f>IF(OR(MONTH(L3759)=12, MONTH(L3759)&lt;=5), "Dry Season", "Wet Season")</f>
        <v>Dry Season</v>
      </c>
      <c r="T3759" s="1">
        <v>1</v>
      </c>
      <c r="U3759" s="1">
        <v>0</v>
      </c>
      <c r="V3759" s="1">
        <v>1</v>
      </c>
      <c r="W3759" s="2">
        <f>IF(ISNUMBER(SEARCH("N/A", X3759)), 0, 1)</f>
        <v>1</v>
      </c>
      <c r="X3759" s="1" t="s">
        <v>2500</v>
      </c>
      <c r="Y3759" s="1">
        <v>14.5530822</v>
      </c>
      <c r="Z3759" s="1">
        <v>121.021794</v>
      </c>
      <c r="AA3759" s="11" cm="1">
        <f t="array" ref="AA3759">IF(ISBLANK(Y3759), 0, VINCentyInvDistance(F3759,G3759,Y3759,Z3759))</f>
        <v>11385.893978907636</v>
      </c>
      <c r="AB3759" s="1">
        <v>0</v>
      </c>
      <c r="AC3759" s="1">
        <v>7.4</v>
      </c>
      <c r="AD3759" s="1">
        <v>3.6</v>
      </c>
      <c r="AE3759" s="1">
        <v>565</v>
      </c>
      <c r="AF3759" s="1">
        <v>1</v>
      </c>
      <c r="AG3759" s="1" t="s">
        <v>2501</v>
      </c>
      <c r="AH3759" s="1" t="s">
        <v>2501</v>
      </c>
      <c r="AI3759" s="1" t="str">
        <f>TRIM(MID(SUBSTITUTE($H3759,",",REPT(" ",200)),(LEN($H3759)-LEN(SUBSTITUTE($H3759,",",""))-2)*200+1,200))</f>
        <v>Metro Manila</v>
      </c>
      <c r="AJ3759" s="1" t="s">
        <v>55</v>
      </c>
      <c r="AK3759" t="s">
        <v>17598</v>
      </c>
      <c r="AL3759" s="2">
        <v>0</v>
      </c>
      <c r="AM3759" s="1"/>
    </row>
    <row r="3760" spans="1:39" ht="12.75" customHeight="1">
      <c r="A3760" s="1"/>
      <c r="B3760" s="1" t="s">
        <v>1202</v>
      </c>
      <c r="C3760" s="1" t="s">
        <v>13673</v>
      </c>
      <c r="D3760" s="3" t="str">
        <f ca="1">IFERROR(__xludf.DUMMYFUNCTION("PROPER(REGEXEXTRACT(B3724, ""(?:https?:\/\/)?(?:www\.)?([a-zA-Z0-9-]+)\.""))"),"Skyscanner")</f>
        <v>Skyscanner</v>
      </c>
      <c r="E3760" s="1" t="s">
        <v>13674</v>
      </c>
      <c r="F3760" s="1">
        <v>14.6446202</v>
      </c>
      <c r="G3760" s="1">
        <v>121.0509574</v>
      </c>
      <c r="H3760" s="1" t="s">
        <v>13675</v>
      </c>
      <c r="I3760" s="1" t="s">
        <v>50</v>
      </c>
      <c r="J3760" s="1">
        <f>IF(K3760="URBAN",1,IF(K3760="SUBURBAN",2,IF(K3760="RURAL",3,"")))</f>
        <v>1</v>
      </c>
      <c r="K3760" s="1" t="s">
        <v>42</v>
      </c>
      <c r="L3760" s="18">
        <v>46082</v>
      </c>
      <c r="M3760" s="49">
        <v>0.58333333333333337</v>
      </c>
      <c r="N3760" s="18">
        <v>46083</v>
      </c>
      <c r="O3760" s="56">
        <v>0.5</v>
      </c>
      <c r="P3760" s="31" t="str">
        <f>TEXT($L3760, "dddd")</f>
        <v>Sunday</v>
      </c>
      <c r="Q3760" s="39" t="s">
        <v>531</v>
      </c>
      <c r="R3760" s="39">
        <v>5737</v>
      </c>
      <c r="S3760" s="1" t="str">
        <f>IF(OR(MONTH(L3760)=12, MONTH(L3760)&lt;=5), "Dry Season", "Wet Season")</f>
        <v>Dry Season</v>
      </c>
      <c r="T3760" s="1">
        <v>1</v>
      </c>
      <c r="U3760" s="1">
        <v>0</v>
      </c>
      <c r="V3760" s="1">
        <v>0</v>
      </c>
      <c r="W3760" s="2">
        <f>IF(ISNUMBER(SEARCH("N/A", X3760)), 0, 1)</f>
        <v>1</v>
      </c>
      <c r="X3760" s="1" t="s">
        <v>1174</v>
      </c>
      <c r="Y3760" s="1">
        <v>14.589843999999999</v>
      </c>
      <c r="Z3760" s="1">
        <v>121.060554</v>
      </c>
      <c r="AA3760" s="11" cm="1">
        <f t="array" ref="AA3760">IF(ISBLANK(Y3760), 0, VINCentyInvDistance(F3760,G3760,Y3760,Z3760))</f>
        <v>6148.2738078506309</v>
      </c>
      <c r="AB3760" s="1">
        <v>0</v>
      </c>
      <c r="AC3760" s="1">
        <v>7.2</v>
      </c>
      <c r="AD3760" s="1">
        <v>1</v>
      </c>
      <c r="AE3760" s="1">
        <v>417</v>
      </c>
      <c r="AF3760" s="1">
        <v>1</v>
      </c>
      <c r="AG3760" s="1" t="s">
        <v>1180</v>
      </c>
      <c r="AH3760" s="1" t="s">
        <v>562</v>
      </c>
      <c r="AI3760" s="1" t="str">
        <f>TRIM(MID(SUBSTITUTE($H3760,",",REPT(" ",200)),(LEN($H3760)-LEN(SUBSTITUTE($H3760,",",""))-2)*200+1,200))</f>
        <v>Metro Manila</v>
      </c>
      <c r="AJ3760" s="1" t="s">
        <v>55</v>
      </c>
      <c r="AK3760" t="s">
        <v>1201</v>
      </c>
      <c r="AL3760" s="2">
        <v>0</v>
      </c>
      <c r="AM3760" s="1"/>
    </row>
    <row r="3761" spans="1:39" ht="12.75" customHeight="1">
      <c r="A3761" s="1"/>
      <c r="B3761" s="1" t="s">
        <v>13676</v>
      </c>
      <c r="C3761" s="1" t="s">
        <v>13677</v>
      </c>
      <c r="D3761" s="3" t="str">
        <f ca="1">IFERROR(__xludf.DUMMYFUNCTION("PROPER(REGEXEXTRACT(B3725, ""(?:https?:\/\/)?(?:www\.)?([a-zA-Z0-9-]+)\.""))"),"Skyscanner")</f>
        <v>Skyscanner</v>
      </c>
      <c r="E3761" s="1" t="s">
        <v>13678</v>
      </c>
      <c r="F3761" s="1">
        <v>14.5651706</v>
      </c>
      <c r="G3761" s="1">
        <v>121.0342687</v>
      </c>
      <c r="H3761" s="1" t="s">
        <v>13679</v>
      </c>
      <c r="I3761" s="1" t="s">
        <v>50</v>
      </c>
      <c r="J3761" s="1">
        <f>IF(K3761="URBAN",1,IF(K3761="SUBURBAN",2,IF(K3761="RURAL",3,"")))</f>
        <v>1</v>
      </c>
      <c r="K3761" s="1" t="s">
        <v>42</v>
      </c>
      <c r="L3761" s="18">
        <v>46082</v>
      </c>
      <c r="M3761" s="49">
        <v>0.58333333333333337</v>
      </c>
      <c r="N3761" s="18">
        <v>46083</v>
      </c>
      <c r="O3761" s="56">
        <v>0.5</v>
      </c>
      <c r="P3761" s="31" t="str">
        <f>TEXT($L3761, "dddd")</f>
        <v>Sunday</v>
      </c>
      <c r="Q3761" s="39" t="s">
        <v>111</v>
      </c>
      <c r="R3761" s="39">
        <v>2493</v>
      </c>
      <c r="S3761" s="1" t="str">
        <f>IF(OR(MONTH(L3761)=12, MONTH(L3761)&lt;=5), "Dry Season", "Wet Season")</f>
        <v>Dry Season</v>
      </c>
      <c r="T3761" s="1">
        <v>1</v>
      </c>
      <c r="U3761" s="1">
        <v>0</v>
      </c>
      <c r="V3761" s="1">
        <v>1</v>
      </c>
      <c r="W3761" s="2">
        <f>IF(ISNUMBER(SEARCH("N/A", X3761)), 0, 1)</f>
        <v>1</v>
      </c>
      <c r="X3761" s="1" t="s">
        <v>1174</v>
      </c>
      <c r="Y3761" s="1">
        <v>14.589843999999999</v>
      </c>
      <c r="Z3761" s="1">
        <v>121.060554</v>
      </c>
      <c r="AA3761" s="11" cm="1">
        <f t="array" ref="AA3761">IF(ISBLANK(Y3761), 0, VINCentyInvDistance(F3761,G3761,Y3761,Z3761))</f>
        <v>3933.9142808453307</v>
      </c>
      <c r="AB3761" s="1">
        <v>0</v>
      </c>
      <c r="AC3761" s="1">
        <v>2</v>
      </c>
      <c r="AD3761" s="1">
        <v>4.2</v>
      </c>
      <c r="AE3761" s="1">
        <v>4</v>
      </c>
      <c r="AF3761" s="1">
        <v>1</v>
      </c>
      <c r="AG3761" s="1" t="s">
        <v>1180</v>
      </c>
      <c r="AH3761" s="1" t="s">
        <v>562</v>
      </c>
      <c r="AI3761" s="1" t="str">
        <f>TRIM(MID(SUBSTITUTE($H3761,",",REPT(" ",200)),(LEN($H3761)-LEN(SUBSTITUTE($H3761,",",""))-2)*200+1,200))</f>
        <v>Metro Manila</v>
      </c>
      <c r="AJ3761" s="1" t="s">
        <v>55</v>
      </c>
      <c r="AK3761" t="s">
        <v>13680</v>
      </c>
      <c r="AL3761" s="2">
        <v>0</v>
      </c>
      <c r="AM3761" s="1"/>
    </row>
    <row r="3762" spans="1:39" ht="12.75" customHeight="1">
      <c r="A3762" s="1"/>
      <c r="B3762" s="1" t="s">
        <v>13681</v>
      </c>
      <c r="C3762" s="1" t="s">
        <v>13682</v>
      </c>
      <c r="D3762" s="3" t="str">
        <f ca="1">IFERROR(__xludf.DUMMYFUNCTION("PROPER(REGEXEXTRACT(B3726, ""(?:https?:\/\/)?(?:www\.)?([a-zA-Z0-9-]+)\.""))"),"Skyscanner")</f>
        <v>Skyscanner</v>
      </c>
      <c r="E3762" s="1" t="s">
        <v>13683</v>
      </c>
      <c r="F3762" s="1">
        <v>14.5732249</v>
      </c>
      <c r="G3762" s="1">
        <v>121.05909800000001</v>
      </c>
      <c r="H3762" s="1" t="s">
        <v>4920</v>
      </c>
      <c r="I3762" s="1" t="s">
        <v>50</v>
      </c>
      <c r="J3762" s="1">
        <f>IF(K3762="URBAN",1,IF(K3762="SUBURBAN",2,IF(K3762="RURAL",3,"")))</f>
        <v>1</v>
      </c>
      <c r="K3762" s="1" t="s">
        <v>42</v>
      </c>
      <c r="L3762" s="18">
        <v>46082</v>
      </c>
      <c r="M3762" s="49">
        <v>0.625</v>
      </c>
      <c r="N3762" s="18">
        <v>46083</v>
      </c>
      <c r="O3762" s="56">
        <v>0.5</v>
      </c>
      <c r="P3762" s="31" t="str">
        <f>TEXT($L3762, "dddd")</f>
        <v>Sunday</v>
      </c>
      <c r="Q3762" s="39" t="s">
        <v>207</v>
      </c>
      <c r="R3762" s="39">
        <v>10207</v>
      </c>
      <c r="S3762" s="1" t="str">
        <f>IF(OR(MONTH(L3762)=12, MONTH(L3762)&lt;=5), "Dry Season", "Wet Season")</f>
        <v>Dry Season</v>
      </c>
      <c r="T3762" s="1">
        <v>1</v>
      </c>
      <c r="U3762" s="1">
        <v>0</v>
      </c>
      <c r="V3762" s="1">
        <v>0</v>
      </c>
      <c r="W3762" s="2">
        <f>IF(ISNUMBER(SEARCH("N/A", X3762)), 0, 1)</f>
        <v>1</v>
      </c>
      <c r="X3762" s="1" t="s">
        <v>2500</v>
      </c>
      <c r="Y3762" s="1">
        <v>14.5530822</v>
      </c>
      <c r="Z3762" s="1">
        <v>121.021794</v>
      </c>
      <c r="AA3762" s="11" cm="1">
        <f t="array" ref="AA3762">IF(ISBLANK(Y3762), 0, VINCentyInvDistance(F3762,G3762,Y3762,Z3762))</f>
        <v>4596.5373095683817</v>
      </c>
      <c r="AB3762" s="1">
        <v>0</v>
      </c>
      <c r="AC3762" s="1">
        <v>8.4</v>
      </c>
      <c r="AD3762" s="1">
        <v>4.3</v>
      </c>
      <c r="AE3762" s="1">
        <v>76</v>
      </c>
      <c r="AF3762" s="1">
        <v>1</v>
      </c>
      <c r="AG3762" s="1" t="s">
        <v>2501</v>
      </c>
      <c r="AH3762" s="1" t="s">
        <v>2501</v>
      </c>
      <c r="AI3762" s="1" t="str">
        <f>TRIM(MID(SUBSTITUTE($H3762,",",REPT(" ",200)),(LEN($H3762)-LEN(SUBSTITUTE($H3762,",",""))-2)*200+1,200))</f>
        <v>Metro Manila</v>
      </c>
      <c r="AJ3762" s="1" t="s">
        <v>55</v>
      </c>
      <c r="AK3762" t="s">
        <v>13684</v>
      </c>
      <c r="AL3762" s="2">
        <v>0</v>
      </c>
      <c r="AM3762" s="1"/>
    </row>
    <row r="3763" spans="1:39" ht="12.75" customHeight="1">
      <c r="A3763" s="1"/>
      <c r="B3763" s="1" t="s">
        <v>13685</v>
      </c>
      <c r="C3763" s="1" t="s">
        <v>13686</v>
      </c>
      <c r="D3763" s="3" t="str">
        <f ca="1">IFERROR(__xludf.DUMMYFUNCTION("PROPER(REGEXEXTRACT(B3727, ""(?:https?:\/\/)?(?:www\.)?([a-zA-Z0-9-]+)\.""))"),"Skyscanner")</f>
        <v>Skyscanner</v>
      </c>
      <c r="E3763" s="1" t="s">
        <v>13687</v>
      </c>
      <c r="F3763" s="1">
        <v>14.618553800000001</v>
      </c>
      <c r="G3763" s="1">
        <v>121.0517919</v>
      </c>
      <c r="H3763" s="1" t="s">
        <v>13688</v>
      </c>
      <c r="I3763" s="1" t="s">
        <v>50</v>
      </c>
      <c r="J3763" s="1">
        <f>IF(K3763="URBAN",1,IF(K3763="SUBURBAN",2,IF(K3763="RURAL",3,"")))</f>
        <v>1</v>
      </c>
      <c r="K3763" s="1" t="s">
        <v>42</v>
      </c>
      <c r="L3763" s="18">
        <v>46082</v>
      </c>
      <c r="M3763" s="49">
        <v>0.625</v>
      </c>
      <c r="N3763" s="18">
        <v>46083</v>
      </c>
      <c r="O3763" s="56">
        <v>0.5</v>
      </c>
      <c r="P3763" s="31" t="str">
        <f>TEXT($L3763, "dddd")</f>
        <v>Sunday</v>
      </c>
      <c r="Q3763" s="39" t="s">
        <v>531</v>
      </c>
      <c r="R3763" s="39">
        <v>3922</v>
      </c>
      <c r="S3763" s="1" t="str">
        <f>IF(OR(MONTH(L3763)=12, MONTH(L3763)&lt;=5), "Dry Season", "Wet Season")</f>
        <v>Dry Season</v>
      </c>
      <c r="T3763" s="1">
        <v>1</v>
      </c>
      <c r="U3763" s="1">
        <v>0</v>
      </c>
      <c r="V3763" s="1">
        <v>0</v>
      </c>
      <c r="W3763" s="2">
        <f>IF(ISNUMBER(SEARCH("N/A", X3763)), 0, 1)</f>
        <v>1</v>
      </c>
      <c r="X3763" s="1" t="s">
        <v>4921</v>
      </c>
      <c r="Y3763" s="1">
        <v>14.587324199999999</v>
      </c>
      <c r="Z3763" s="1">
        <v>121.1046393</v>
      </c>
      <c r="AA3763" s="11" cm="1">
        <f t="array" ref="AA3763">IF(ISBLANK(Y3763), 0, VINCentyInvDistance(F3763,G3763,Y3763,Z3763))</f>
        <v>6660.5341595169384</v>
      </c>
      <c r="AB3763" s="1">
        <v>1</v>
      </c>
      <c r="AC3763" s="1">
        <v>8.6</v>
      </c>
      <c r="AD3763" s="1">
        <v>4.5</v>
      </c>
      <c r="AE3763" s="1">
        <v>912</v>
      </c>
      <c r="AF3763" s="1">
        <v>1</v>
      </c>
      <c r="AG3763" s="1" t="s">
        <v>6725</v>
      </c>
      <c r="AH3763" s="1" t="s">
        <v>6726</v>
      </c>
      <c r="AI3763" s="1" t="str">
        <f>TRIM(MID(SUBSTITUTE($H3763,",",REPT(" ",200)),(LEN($H3763)-LEN(SUBSTITUTE($H3763,",",""))-2)*200+1,200))</f>
        <v>Metro Manila</v>
      </c>
      <c r="AJ3763" s="1" t="s">
        <v>55</v>
      </c>
      <c r="AK3763" t="s">
        <v>17599</v>
      </c>
      <c r="AL3763" s="2">
        <v>0</v>
      </c>
      <c r="AM3763" s="1"/>
    </row>
    <row r="3764" spans="1:39" ht="12.75" customHeight="1">
      <c r="A3764" s="1"/>
      <c r="B3764" s="1" t="s">
        <v>9531</v>
      </c>
      <c r="C3764" s="1" t="s">
        <v>13689</v>
      </c>
      <c r="D3764" s="3" t="str">
        <f ca="1">IFERROR(__xludf.DUMMYFUNCTION("PROPER(REGEXEXTRACT(B3728, ""(?:https?:\/\/)?(?:www\.)?([a-zA-Z0-9-]+)\.""))"),"Skyscanner")</f>
        <v>Skyscanner</v>
      </c>
      <c r="E3764" s="1" t="s">
        <v>13690</v>
      </c>
      <c r="F3764" s="1">
        <v>14.5491701</v>
      </c>
      <c r="G3764" s="1">
        <v>121.02180660000001</v>
      </c>
      <c r="H3764" s="1" t="s">
        <v>13691</v>
      </c>
      <c r="I3764" s="1" t="s">
        <v>50</v>
      </c>
      <c r="J3764" s="1">
        <f>IF(K3764="URBAN",1,IF(K3764="SUBURBAN",2,IF(K3764="RURAL",3,"")))</f>
        <v>1</v>
      </c>
      <c r="K3764" s="1" t="s">
        <v>42</v>
      </c>
      <c r="L3764" s="18">
        <v>46082</v>
      </c>
      <c r="M3764" s="49">
        <v>0.58333333333333337</v>
      </c>
      <c r="N3764" s="18">
        <v>46083</v>
      </c>
      <c r="O3764" s="56">
        <v>0.5</v>
      </c>
      <c r="P3764" s="31" t="str">
        <f>TEXT($L3764, "dddd")</f>
        <v>Sunday</v>
      </c>
      <c r="Q3764" s="39" t="s">
        <v>1341</v>
      </c>
      <c r="R3764" s="39">
        <v>5580</v>
      </c>
      <c r="S3764" s="1" t="str">
        <f>IF(OR(MONTH(L3764)=12, MONTH(L3764)&lt;=5), "Dry Season", "Wet Season")</f>
        <v>Dry Season</v>
      </c>
      <c r="T3764" s="1">
        <v>2</v>
      </c>
      <c r="U3764" s="1">
        <v>1</v>
      </c>
      <c r="V3764" s="1">
        <v>0</v>
      </c>
      <c r="W3764" s="2">
        <f>IF(ISNUMBER(SEARCH("N/A", X3764)), 0, 1)</f>
        <v>1</v>
      </c>
      <c r="X3764" s="1" t="s">
        <v>2500</v>
      </c>
      <c r="Y3764" s="1">
        <v>14.5530822</v>
      </c>
      <c r="Z3764" s="1">
        <v>121.021794</v>
      </c>
      <c r="AA3764" s="11" cm="1">
        <f t="array" ref="AA3764">IF(ISBLANK(Y3764), 0, VINCentyInvDistance(F3764,G3764,Y3764,Z3764))</f>
        <v>432.85409235424845</v>
      </c>
      <c r="AB3764" s="1">
        <v>0</v>
      </c>
      <c r="AC3764" s="1">
        <v>8.6</v>
      </c>
      <c r="AD3764" s="1">
        <v>0</v>
      </c>
      <c r="AE3764" s="1">
        <v>534</v>
      </c>
      <c r="AF3764" s="1">
        <v>1</v>
      </c>
      <c r="AG3764" s="1" t="s">
        <v>2501</v>
      </c>
      <c r="AH3764" s="1" t="s">
        <v>2501</v>
      </c>
      <c r="AI3764" s="1" t="str">
        <f>TRIM(MID(SUBSTITUTE($H3764,",",REPT(" ",200)),(LEN($H3764)-LEN(SUBSTITUTE($H3764,",",""))-2)*200+1,200))</f>
        <v>Metro Manila</v>
      </c>
      <c r="AJ3764" s="1" t="s">
        <v>55</v>
      </c>
      <c r="AK3764" t="s">
        <v>17313</v>
      </c>
      <c r="AL3764" s="2">
        <v>0</v>
      </c>
      <c r="AM3764" s="1"/>
    </row>
    <row r="3765" spans="1:39" ht="12.75" customHeight="1">
      <c r="A3765" s="1"/>
      <c r="B3765" s="1" t="s">
        <v>9957</v>
      </c>
      <c r="C3765" s="1" t="s">
        <v>13692</v>
      </c>
      <c r="D3765" s="3" t="str">
        <f ca="1">IFERROR(__xludf.DUMMYFUNCTION("PROPER(REGEXEXTRACT(B3729, ""(?:https?:\/\/)?(?:www\.)?([a-zA-Z0-9-]+)\.""))"),"Google")</f>
        <v>Google</v>
      </c>
      <c r="E3765" s="1" t="s">
        <v>13693</v>
      </c>
      <c r="F3765" s="1">
        <v>7.0552630000000001</v>
      </c>
      <c r="G3765" s="1">
        <v>125.598371</v>
      </c>
      <c r="H3765" s="1" t="s">
        <v>9960</v>
      </c>
      <c r="I3765" s="1" t="s">
        <v>50</v>
      </c>
      <c r="J3765" s="1">
        <f>IF(K3765="URBAN",1,IF(K3765="SUBURBAN",2,IF(K3765="RURAL",3,"")))</f>
        <v>1</v>
      </c>
      <c r="K3765" s="1" t="s">
        <v>42</v>
      </c>
      <c r="L3765" s="18">
        <v>46082</v>
      </c>
      <c r="M3765" s="49">
        <v>0.625</v>
      </c>
      <c r="N3765" s="18">
        <v>46083</v>
      </c>
      <c r="O3765" s="56">
        <v>0.5</v>
      </c>
      <c r="P3765" s="31" t="str">
        <f>TEXT($L3765, "dddd")</f>
        <v>Sunday</v>
      </c>
      <c r="Q3765" s="39" t="s">
        <v>111</v>
      </c>
      <c r="R3765" s="39">
        <v>4284</v>
      </c>
      <c r="S3765" s="1" t="str">
        <f>IF(OR(MONTH(L3765)=12, MONTH(L3765)&lt;=5), "Dry Season", "Wet Season")</f>
        <v>Dry Season</v>
      </c>
      <c r="T3765" s="1">
        <v>1</v>
      </c>
      <c r="U3765" s="1">
        <v>0</v>
      </c>
      <c r="V3765" s="1">
        <v>0</v>
      </c>
      <c r="W3765" s="2">
        <f>IF(ISNUMBER(SEARCH("N/A", X3765)), 0, 1)</f>
        <v>0</v>
      </c>
      <c r="X3765" s="1" t="s">
        <v>44</v>
      </c>
      <c r="Y3765" s="1"/>
      <c r="Z3765" s="1"/>
      <c r="AA3765" s="11" cm="1">
        <f t="array" ref="AA3765">IF(ISBLANK(Y3765), 0, VINCentyInvDistance(F3765,G3765,Y3765,Z3765))</f>
        <v>0</v>
      </c>
      <c r="AB3765" s="1">
        <v>0</v>
      </c>
      <c r="AC3765" s="1">
        <v>9</v>
      </c>
      <c r="AD3765" s="1">
        <v>0</v>
      </c>
      <c r="AE3765" s="1">
        <v>26</v>
      </c>
      <c r="AF3765" s="1">
        <v>1</v>
      </c>
      <c r="AG3765" s="1" t="str">
        <f>TRIM(MID(SUBSTITUTE($H3765,",",REPT(" ",200)),(LEN($H3765)-LEN(SUBSTITUTE($H3765,",",""))-4)*200+1,200))</f>
        <v>Talomo District</v>
      </c>
      <c r="AH3765" s="1" t="str">
        <f>TRIM(MID(SUBSTITUTE($H3765,",",REPT(" ",200)),(LEN($H3765)-LEN(SUBSTITUTE($H3765,",",""))-3)*200+1,200))</f>
        <v>Davao City</v>
      </c>
      <c r="AI3765" s="1" t="str">
        <f>TRIM(MID(SUBSTITUTE($H3765,",",REPT(" ",200)),(LEN($H3765)-LEN(SUBSTITUTE($H3765,",",""))-2)*200+1,200))</f>
        <v>Davao Region</v>
      </c>
      <c r="AJ3765" s="1" t="str">
        <f>TRIM(MID(SUBSTITUTE($H3765,",",REPT(" ",200)),(LEN($H3765)-LEN(SUBSTITUTE($H3765,",",""))-0)*200+1,200))</f>
        <v>Philippines</v>
      </c>
      <c r="AL3765" s="1">
        <v>3</v>
      </c>
      <c r="AM3765" s="1" t="s">
        <v>9961</v>
      </c>
    </row>
    <row r="3766" spans="1:39" ht="12.75" customHeight="1">
      <c r="A3766" s="1"/>
      <c r="B3766" s="1" t="s">
        <v>13694</v>
      </c>
      <c r="C3766" s="1" t="s">
        <v>13695</v>
      </c>
      <c r="D3766" s="3" t="str">
        <f ca="1">IFERROR(__xludf.DUMMYFUNCTION("PROPER(REGEXEXTRACT(B3730, ""(?:https?:\/\/)?(?:www\.)?([a-zA-Z0-9-]+)\.""))"),"Google")</f>
        <v>Google</v>
      </c>
      <c r="E3766" s="1" t="s">
        <v>13696</v>
      </c>
      <c r="F3766" s="1">
        <v>14.640846099999999</v>
      </c>
      <c r="G3766" s="1">
        <v>121.03334359999999</v>
      </c>
      <c r="H3766" s="1" t="s">
        <v>13697</v>
      </c>
      <c r="I3766" s="1" t="s">
        <v>50</v>
      </c>
      <c r="J3766" s="1">
        <f>IF(K3766="URBAN",1,IF(K3766="SUBURBAN",2,IF(K3766="RURAL",3,"")))</f>
        <v>1</v>
      </c>
      <c r="K3766" s="1" t="s">
        <v>42</v>
      </c>
      <c r="L3766" s="18">
        <v>46082</v>
      </c>
      <c r="M3766" s="49">
        <v>0.625</v>
      </c>
      <c r="N3766" s="18">
        <v>46083</v>
      </c>
      <c r="O3766" s="56">
        <v>0.5</v>
      </c>
      <c r="P3766" s="31" t="str">
        <f>TEXT($L3766, "dddd")</f>
        <v>Sunday</v>
      </c>
      <c r="Q3766" s="39" t="s">
        <v>111</v>
      </c>
      <c r="R3766" s="39">
        <v>3224</v>
      </c>
      <c r="S3766" s="1" t="str">
        <f>IF(OR(MONTH(L3766)=12, MONTH(L3766)&lt;=5), "Dry Season", "Wet Season")</f>
        <v>Dry Season</v>
      </c>
      <c r="T3766" s="1">
        <v>1</v>
      </c>
      <c r="U3766" s="1">
        <v>0</v>
      </c>
      <c r="V3766" s="1">
        <v>0</v>
      </c>
      <c r="W3766" s="2">
        <f>IF(ISNUMBER(SEARCH("N/A", X3766)), 0, 1)</f>
        <v>1</v>
      </c>
      <c r="X3766" s="1" t="s">
        <v>1174</v>
      </c>
      <c r="Y3766" s="1">
        <v>14.589843999999999</v>
      </c>
      <c r="Z3766" s="1">
        <v>121.060554</v>
      </c>
      <c r="AA3766" s="11" cm="1">
        <f t="array" ref="AA3766">IF(ISBLANK(Y3766), 0, VINCentyInvDistance(F3766,G3766,Y3766,Z3766))</f>
        <v>6359.2064877652811</v>
      </c>
      <c r="AB3766" s="1">
        <v>0</v>
      </c>
      <c r="AC3766" s="1">
        <v>0</v>
      </c>
      <c r="AD3766" s="1">
        <v>0</v>
      </c>
      <c r="AE3766" s="1">
        <v>307</v>
      </c>
      <c r="AF3766" s="1">
        <v>1</v>
      </c>
      <c r="AG3766" s="1" t="s">
        <v>1180</v>
      </c>
      <c r="AH3766" s="1" t="s">
        <v>562</v>
      </c>
      <c r="AI3766" s="1" t="str">
        <f>TRIM(MID(SUBSTITUTE($H3766,",",REPT(" ",200)),(LEN($H3766)-LEN(SUBSTITUTE($H3766,",",""))-2)*200+1,200))</f>
        <v>Metro Manila</v>
      </c>
      <c r="AJ3766" s="1" t="s">
        <v>55</v>
      </c>
      <c r="AL3766" s="2">
        <v>0</v>
      </c>
      <c r="AM3766" s="1"/>
    </row>
    <row r="3767" spans="1:39" ht="12.75" customHeight="1">
      <c r="A3767" s="1"/>
      <c r="B3767" s="1" t="s">
        <v>13698</v>
      </c>
      <c r="C3767" s="1" t="s">
        <v>13699</v>
      </c>
      <c r="D3767" s="3" t="str">
        <f ca="1">IFERROR(__xludf.DUMMYFUNCTION("PROPER(REGEXEXTRACT(B3731, ""(?:https?:\/\/)?(?:www\.)?([a-zA-Z0-9-]+)\.""))"),"Skyscanner")</f>
        <v>Skyscanner</v>
      </c>
      <c r="E3767" s="1" t="s">
        <v>13700</v>
      </c>
      <c r="F3767" s="1">
        <v>14.601669899999999</v>
      </c>
      <c r="G3767" s="1">
        <v>120.9797143</v>
      </c>
      <c r="H3767" s="1" t="s">
        <v>13701</v>
      </c>
      <c r="I3767" s="1" t="s">
        <v>50</v>
      </c>
      <c r="J3767" s="1">
        <f>IF(K3767="URBAN",1,IF(K3767="SUBURBAN",2,IF(K3767="RURAL",3,"")))</f>
        <v>1</v>
      </c>
      <c r="K3767" s="1" t="s">
        <v>42</v>
      </c>
      <c r="L3767" s="18">
        <v>46082</v>
      </c>
      <c r="M3767" s="49">
        <v>0.625</v>
      </c>
      <c r="N3767" s="18">
        <v>46083</v>
      </c>
      <c r="O3767" s="56">
        <v>0.5</v>
      </c>
      <c r="P3767" s="31" t="str">
        <f>TEXT($L3767, "dddd")</f>
        <v>Sunday</v>
      </c>
      <c r="Q3767" s="39" t="s">
        <v>111</v>
      </c>
      <c r="R3767" s="39">
        <v>5000</v>
      </c>
      <c r="S3767" s="1" t="str">
        <f>IF(OR(MONTH(L3767)=12, MONTH(L3767)&lt;=5), "Dry Season", "Wet Season")</f>
        <v>Dry Season</v>
      </c>
      <c r="T3767" s="1">
        <v>1</v>
      </c>
      <c r="U3767" s="1">
        <v>0</v>
      </c>
      <c r="V3767" s="1">
        <v>0</v>
      </c>
      <c r="W3767" s="2">
        <f>IF(ISNUMBER(SEARCH("N/A", X3767)), 0, 1)</f>
        <v>1</v>
      </c>
      <c r="X3767" s="1" t="s">
        <v>1174</v>
      </c>
      <c r="Y3767" s="1">
        <v>14.589843999999999</v>
      </c>
      <c r="Z3767" s="1">
        <v>121.060554</v>
      </c>
      <c r="AA3767" s="11" cm="1">
        <f t="array" ref="AA3767">IF(ISBLANK(Y3767), 0, VINCentyInvDistance(F3767,G3767,Y3767,Z3767))</f>
        <v>8808.1978942045935</v>
      </c>
      <c r="AB3767" s="1">
        <v>0</v>
      </c>
      <c r="AC3767" s="1">
        <v>9.8000000000000007</v>
      </c>
      <c r="AD3767" s="1">
        <v>4.7</v>
      </c>
      <c r="AE3767" s="1">
        <v>307</v>
      </c>
      <c r="AF3767" s="1">
        <v>1</v>
      </c>
      <c r="AG3767" s="1" t="s">
        <v>1180</v>
      </c>
      <c r="AH3767" s="1" t="s">
        <v>562</v>
      </c>
      <c r="AI3767" s="1" t="str">
        <f>TRIM(MID(SUBSTITUTE($H3767,",",REPT(" ",200)),(LEN($H3767)-LEN(SUBSTITUTE($H3767,",",""))-2)*200+1,200))</f>
        <v>Metro Manila</v>
      </c>
      <c r="AJ3767" s="1" t="s">
        <v>55</v>
      </c>
      <c r="AK3767" t="s">
        <v>17600</v>
      </c>
      <c r="AL3767" s="2">
        <v>0</v>
      </c>
      <c r="AM3767" s="1"/>
    </row>
    <row r="3768" spans="1:39" ht="12.75" customHeight="1">
      <c r="A3768" s="1"/>
      <c r="B3768" s="1" t="s">
        <v>13702</v>
      </c>
      <c r="C3768" s="1" t="s">
        <v>13703</v>
      </c>
      <c r="D3768" s="3" t="str">
        <f ca="1">IFERROR(__xludf.DUMMYFUNCTION("PROPER(REGEXEXTRACT(B3732, ""(?:https?:\/\/)?(?:www\.)?([a-zA-Z0-9-]+)\.""))"),"Skyscanner")</f>
        <v>Skyscanner</v>
      </c>
      <c r="E3768" s="1" t="s">
        <v>13704</v>
      </c>
      <c r="F3768" s="1">
        <v>14.60167</v>
      </c>
      <c r="G3768" s="1">
        <v>120.979714</v>
      </c>
      <c r="H3768" s="1" t="s">
        <v>13701</v>
      </c>
      <c r="I3768" s="1" t="s">
        <v>50</v>
      </c>
      <c r="J3768" s="1">
        <f>IF(K3768="URBAN",1,IF(K3768="SUBURBAN",2,IF(K3768="RURAL",3,"")))</f>
        <v>1</v>
      </c>
      <c r="K3768" s="1" t="s">
        <v>42</v>
      </c>
      <c r="L3768" s="18">
        <v>46082</v>
      </c>
      <c r="M3768" s="49">
        <v>0.58333333333333337</v>
      </c>
      <c r="N3768" s="18">
        <v>46083</v>
      </c>
      <c r="O3768" s="56">
        <v>0.5</v>
      </c>
      <c r="P3768" s="31" t="str">
        <f>TEXT($L3768, "dddd")</f>
        <v>Sunday</v>
      </c>
      <c r="Q3768" s="39" t="s">
        <v>1341</v>
      </c>
      <c r="R3768" s="39">
        <v>1570</v>
      </c>
      <c r="S3768" s="1" t="str">
        <f>IF(OR(MONTH(L3768)=12, MONTH(L3768)&lt;=5), "Dry Season", "Wet Season")</f>
        <v>Dry Season</v>
      </c>
      <c r="T3768" s="1">
        <v>2</v>
      </c>
      <c r="U3768" s="1">
        <v>1</v>
      </c>
      <c r="V3768" s="1">
        <v>0</v>
      </c>
      <c r="W3768" s="2">
        <f>IF(ISNUMBER(SEARCH("N/A", X3768)), 0, 1)</f>
        <v>0</v>
      </c>
      <c r="X3768" s="1" t="s">
        <v>44</v>
      </c>
      <c r="Y3768" s="1"/>
      <c r="Z3768" s="1"/>
      <c r="AA3768" s="11" cm="1">
        <f t="array" ref="AA3768">IF(ISBLANK(Y3768), 0, VINCentyInvDistance(F3768,G3768,Y3768,Z3768))</f>
        <v>0</v>
      </c>
      <c r="AB3768" s="1">
        <v>0</v>
      </c>
      <c r="AC3768" s="1">
        <v>9.4</v>
      </c>
      <c r="AD3768" s="1">
        <v>0</v>
      </c>
      <c r="AE3768" s="1">
        <v>1394</v>
      </c>
      <c r="AF3768" s="1">
        <v>1</v>
      </c>
      <c r="AG3768" s="1" t="s">
        <v>68</v>
      </c>
      <c r="AH3768" s="1" t="str">
        <f>TRIM(MID(SUBSTITUTE($H3768,",",REPT(" ",200)),(LEN($H3768)-LEN(SUBSTITUTE($H3768,",",""))-3)*200+1,200))</f>
        <v>Capital District</v>
      </c>
      <c r="AI3768" s="1" t="s">
        <v>54</v>
      </c>
      <c r="AJ3768" s="1" t="s">
        <v>55</v>
      </c>
      <c r="AK3768" t="s">
        <v>17601</v>
      </c>
      <c r="AL3768" s="1">
        <v>3</v>
      </c>
      <c r="AM3768" s="1" t="s">
        <v>13705</v>
      </c>
    </row>
    <row r="3769" spans="1:39" ht="12.75" customHeight="1">
      <c r="A3769" s="1"/>
      <c r="B3769" s="1" t="s">
        <v>13706</v>
      </c>
      <c r="C3769" s="1" t="s">
        <v>13707</v>
      </c>
      <c r="D3769" s="3" t="str">
        <f ca="1">IFERROR(__xludf.DUMMYFUNCTION("PROPER(REGEXEXTRACT(B3733, ""(?:https?:\/\/)?(?:www\.)?([a-zA-Z0-9-]+)\.""))"),"Google")</f>
        <v>Google</v>
      </c>
      <c r="E3769" s="1" t="s">
        <v>13708</v>
      </c>
      <c r="F3769" s="1">
        <v>14.598177</v>
      </c>
      <c r="G3769" s="1">
        <v>120.97466</v>
      </c>
      <c r="H3769" s="1" t="s">
        <v>4958</v>
      </c>
      <c r="I3769" s="1" t="s">
        <v>50</v>
      </c>
      <c r="J3769" s="1">
        <f>IF(K3769="URBAN",1,IF(K3769="SUBURBAN",2,IF(K3769="RURAL",3,"")))</f>
        <v>1</v>
      </c>
      <c r="K3769" s="1" t="s">
        <v>42</v>
      </c>
      <c r="L3769" s="18">
        <v>46082</v>
      </c>
      <c r="M3769" s="49">
        <v>0.625</v>
      </c>
      <c r="N3769" s="18">
        <v>46083</v>
      </c>
      <c r="O3769" s="56">
        <v>0.5</v>
      </c>
      <c r="P3769" s="31" t="str">
        <f>TEXT($L3769, "dddd")</f>
        <v>Sunday</v>
      </c>
      <c r="Q3769" s="39" t="s">
        <v>207</v>
      </c>
      <c r="R3769" s="39">
        <v>1723</v>
      </c>
      <c r="S3769" s="1" t="str">
        <f>IF(OR(MONTH(L3769)=12, MONTH(L3769)&lt;=5), "Dry Season", "Wet Season")</f>
        <v>Dry Season</v>
      </c>
      <c r="T3769" s="1">
        <v>1</v>
      </c>
      <c r="U3769" s="1">
        <v>0</v>
      </c>
      <c r="V3769" s="1">
        <v>0</v>
      </c>
      <c r="W3769" s="2">
        <f>IF(ISNUMBER(SEARCH("N/A", X3769)), 0, 1)</f>
        <v>1</v>
      </c>
      <c r="X3769" s="1" t="s">
        <v>1174</v>
      </c>
      <c r="Y3769" s="1">
        <v>14.589843999999999</v>
      </c>
      <c r="Z3769" s="1">
        <v>121.060554</v>
      </c>
      <c r="AA3769" s="11" cm="1">
        <f t="array" ref="AA3769">IF(ISBLANK(Y3769), 0, VINCentyInvDistance(F3769,G3769,Y3769,Z3769))</f>
        <v>9300.9526022547197</v>
      </c>
      <c r="AB3769" s="1">
        <v>0</v>
      </c>
      <c r="AC3769" s="1">
        <v>0</v>
      </c>
      <c r="AD3769" s="1">
        <v>0</v>
      </c>
      <c r="AE3769" s="1">
        <v>822</v>
      </c>
      <c r="AF3769" s="1">
        <v>1</v>
      </c>
      <c r="AG3769" s="1" t="s">
        <v>1180</v>
      </c>
      <c r="AH3769" s="1" t="s">
        <v>562</v>
      </c>
      <c r="AI3769" s="1" t="str">
        <f>TRIM(MID(SUBSTITUTE($H3769,",",REPT(" ",200)),(LEN($H3769)-LEN(SUBSTITUTE($H3769,",",""))-2)*200+1,200))</f>
        <v>Metro Manila</v>
      </c>
      <c r="AJ3769" s="1" t="s">
        <v>55</v>
      </c>
      <c r="AL3769" s="2">
        <v>0</v>
      </c>
      <c r="AM3769" s="1"/>
    </row>
    <row r="3770" spans="1:39" ht="12.75" customHeight="1">
      <c r="A3770" s="1"/>
      <c r="B3770" s="1" t="s">
        <v>4959</v>
      </c>
      <c r="C3770" s="1" t="s">
        <v>13709</v>
      </c>
      <c r="D3770" s="3" t="str">
        <f ca="1">IFERROR(__xludf.DUMMYFUNCTION("PROPER(REGEXEXTRACT(B3734, ""(?:https?:\/\/)?(?:www\.)?([a-zA-Z0-9-]+)\.""))"),"Skyscanner")</f>
        <v>Skyscanner</v>
      </c>
      <c r="E3770" s="1" t="s">
        <v>13710</v>
      </c>
      <c r="F3770" s="1">
        <v>14.598089999999999</v>
      </c>
      <c r="G3770" s="1">
        <v>120.97477000000001</v>
      </c>
      <c r="H3770" s="1" t="s">
        <v>4958</v>
      </c>
      <c r="I3770" s="1" t="s">
        <v>50</v>
      </c>
      <c r="J3770" s="1">
        <f>IF(K3770="URBAN",1,IF(K3770="SUBURBAN",2,IF(K3770="RURAL",3,"")))</f>
        <v>1</v>
      </c>
      <c r="K3770" s="1" t="s">
        <v>42</v>
      </c>
      <c r="L3770" s="18">
        <v>46082</v>
      </c>
      <c r="M3770" s="49">
        <v>0.58333333333333337</v>
      </c>
      <c r="N3770" s="18">
        <v>46083</v>
      </c>
      <c r="O3770" s="56">
        <v>0.5</v>
      </c>
      <c r="P3770" s="31" t="str">
        <f>TEXT($L3770, "dddd")</f>
        <v>Sunday</v>
      </c>
      <c r="Q3770" s="39" t="s">
        <v>207</v>
      </c>
      <c r="R3770" s="39">
        <v>1580</v>
      </c>
      <c r="S3770" s="1" t="str">
        <f>IF(OR(MONTH(L3770)=12, MONTH(L3770)&lt;=5), "Dry Season", "Wet Season")</f>
        <v>Dry Season</v>
      </c>
      <c r="T3770" s="1">
        <v>1</v>
      </c>
      <c r="U3770" s="1">
        <v>0</v>
      </c>
      <c r="V3770" s="1">
        <v>1</v>
      </c>
      <c r="W3770" s="2">
        <f>IF(ISNUMBER(SEARCH("N/A", X3770)), 0, 1)</f>
        <v>0</v>
      </c>
      <c r="X3770" s="1" t="s">
        <v>44</v>
      </c>
      <c r="Y3770" s="1"/>
      <c r="Z3770" s="1"/>
      <c r="AA3770" s="11" cm="1">
        <f t="array" ref="AA3770">IF(ISBLANK(Y3770), 0, VINCentyInvDistance(F3770,G3770,Y3770,Z3770))</f>
        <v>0</v>
      </c>
      <c r="AB3770" s="1">
        <v>0</v>
      </c>
      <c r="AC3770" s="1">
        <v>9</v>
      </c>
      <c r="AD3770" s="1">
        <v>4.8</v>
      </c>
      <c r="AE3770" s="1">
        <v>822</v>
      </c>
      <c r="AF3770" s="1">
        <v>1</v>
      </c>
      <c r="AG3770" s="1" t="s">
        <v>68</v>
      </c>
      <c r="AH3770" s="1" t="str">
        <f>TRIM(MID(SUBSTITUTE($H3770,",",REPT(" ",200)),(LEN($H3770)-LEN(SUBSTITUTE($H3770,",",""))-3)*200+1,200))</f>
        <v>Capital District</v>
      </c>
      <c r="AI3770" s="1" t="s">
        <v>54</v>
      </c>
      <c r="AJ3770" s="1" t="s">
        <v>55</v>
      </c>
      <c r="AK3770" t="s">
        <v>16941</v>
      </c>
      <c r="AL3770" s="1">
        <v>3</v>
      </c>
      <c r="AM3770" s="1" t="s">
        <v>4962</v>
      </c>
    </row>
    <row r="3771" spans="1:39" ht="12.75" customHeight="1">
      <c r="A3771" s="1"/>
      <c r="B3771" s="1" t="s">
        <v>13711</v>
      </c>
      <c r="C3771" s="1" t="s">
        <v>13712</v>
      </c>
      <c r="D3771" s="3" t="str">
        <f ca="1">IFERROR(__xludf.DUMMYFUNCTION("PROPER(REGEXEXTRACT(B3735, ""(?:https?:\/\/)?(?:www\.)?([a-zA-Z0-9-]+)\.""))"),"Skyscanner")</f>
        <v>Skyscanner</v>
      </c>
      <c r="E3771" s="1" t="s">
        <v>13713</v>
      </c>
      <c r="F3771" s="1">
        <v>14.605407700000001</v>
      </c>
      <c r="G3771" s="1">
        <v>120.98156280000001</v>
      </c>
      <c r="H3771" s="1" t="s">
        <v>12943</v>
      </c>
      <c r="I3771" s="1" t="s">
        <v>50</v>
      </c>
      <c r="J3771" s="1">
        <f>IF(K3771="URBAN",1,IF(K3771="SUBURBAN",2,IF(K3771="RURAL",3,"")))</f>
        <v>1</v>
      </c>
      <c r="K3771" s="1" t="s">
        <v>42</v>
      </c>
      <c r="L3771" s="18">
        <v>46082</v>
      </c>
      <c r="M3771" s="49">
        <v>0.58333333333333337</v>
      </c>
      <c r="N3771" s="18">
        <v>46083</v>
      </c>
      <c r="O3771" s="56">
        <v>0.5</v>
      </c>
      <c r="P3771" s="31" t="str">
        <f>TEXT($L3771, "dddd")</f>
        <v>Sunday</v>
      </c>
      <c r="Q3771" s="39" t="s">
        <v>207</v>
      </c>
      <c r="R3771" s="39">
        <v>2200</v>
      </c>
      <c r="S3771" s="1" t="str">
        <f>IF(OR(MONTH(L3771)=12, MONTH(L3771)&lt;=5), "Dry Season", "Wet Season")</f>
        <v>Dry Season</v>
      </c>
      <c r="T3771" s="1">
        <v>1</v>
      </c>
      <c r="U3771" s="1">
        <v>0</v>
      </c>
      <c r="V3771" s="1">
        <v>0</v>
      </c>
      <c r="W3771" s="2">
        <f>IF(ISNUMBER(SEARCH("N/A", X3771)), 0, 1)</f>
        <v>1</v>
      </c>
      <c r="X3771" s="1" t="s">
        <v>2500</v>
      </c>
      <c r="Y3771" s="1">
        <v>14.5530822</v>
      </c>
      <c r="Z3771" s="1">
        <v>121.021794</v>
      </c>
      <c r="AA3771" s="11" cm="1">
        <f t="array" ref="AA3771">IF(ISBLANK(Y3771), 0, VINCentyInvDistance(F3771,G3771,Y3771,Z3771))</f>
        <v>7232.7699452988863</v>
      </c>
      <c r="AB3771" s="1">
        <v>0</v>
      </c>
      <c r="AC3771" s="1">
        <v>9.6</v>
      </c>
      <c r="AD3771" s="1">
        <v>3.7</v>
      </c>
      <c r="AE3771" s="1">
        <v>1168</v>
      </c>
      <c r="AF3771" s="1">
        <v>1</v>
      </c>
      <c r="AG3771" s="1" t="s">
        <v>2501</v>
      </c>
      <c r="AH3771" s="1" t="s">
        <v>2501</v>
      </c>
      <c r="AI3771" s="1" t="str">
        <f>TRIM(MID(SUBSTITUTE($H3771,",",REPT(" ",200)),(LEN($H3771)-LEN(SUBSTITUTE($H3771,",",""))-2)*200+1,200))</f>
        <v>Metro Manila</v>
      </c>
      <c r="AJ3771" s="1" t="s">
        <v>55</v>
      </c>
      <c r="AK3771" t="s">
        <v>17602</v>
      </c>
      <c r="AL3771" s="2">
        <v>0</v>
      </c>
      <c r="AM3771" s="1"/>
    </row>
    <row r="3772" spans="1:39" ht="12.75" customHeight="1">
      <c r="A3772" s="1"/>
      <c r="B3772" s="1" t="s">
        <v>12940</v>
      </c>
      <c r="C3772" s="1" t="s">
        <v>13714</v>
      </c>
      <c r="D3772" s="3" t="str">
        <f ca="1">IFERROR(__xludf.DUMMYFUNCTION("PROPER(REGEXEXTRACT(B3736, ""(?:https?:\/\/)?(?:www\.)?([a-zA-Z0-9-]+)\.""))"),"Skyscanner")</f>
        <v>Skyscanner</v>
      </c>
      <c r="E3772" s="1" t="s">
        <v>13715</v>
      </c>
      <c r="F3772" s="1">
        <v>14.605408000000001</v>
      </c>
      <c r="G3772" s="1">
        <v>120.98156299999999</v>
      </c>
      <c r="H3772" s="1" t="s">
        <v>12943</v>
      </c>
      <c r="I3772" s="1" t="s">
        <v>50</v>
      </c>
      <c r="J3772" s="1">
        <f>IF(K3772="URBAN",1,IF(K3772="SUBURBAN",2,IF(K3772="RURAL",3,"")))</f>
        <v>1</v>
      </c>
      <c r="K3772" s="1" t="s">
        <v>42</v>
      </c>
      <c r="L3772" s="18">
        <v>46082</v>
      </c>
      <c r="M3772" s="49">
        <v>0.58333333333333337</v>
      </c>
      <c r="N3772" s="18">
        <v>46083</v>
      </c>
      <c r="O3772" s="56">
        <v>0.5</v>
      </c>
      <c r="P3772" s="31" t="str">
        <f>TEXT($L3772, "dddd")</f>
        <v>Sunday</v>
      </c>
      <c r="Q3772" s="39" t="s">
        <v>531</v>
      </c>
      <c r="R3772" s="39">
        <v>1998</v>
      </c>
      <c r="S3772" s="1" t="str">
        <f>IF(OR(MONTH(L3772)=12, MONTH(L3772)&lt;=5), "Dry Season", "Wet Season")</f>
        <v>Dry Season</v>
      </c>
      <c r="T3772" s="1">
        <v>1</v>
      </c>
      <c r="U3772" s="1">
        <v>0</v>
      </c>
      <c r="V3772" s="1">
        <v>0</v>
      </c>
      <c r="W3772" s="2">
        <f>IF(ISNUMBER(SEARCH("N/A", X3772)), 0, 1)</f>
        <v>0</v>
      </c>
      <c r="X3772" s="1" t="s">
        <v>44</v>
      </c>
      <c r="Y3772" s="1"/>
      <c r="Z3772" s="1"/>
      <c r="AA3772" s="11" cm="1">
        <f t="array" ref="AA3772">IF(ISBLANK(Y3772), 0, VINCentyInvDistance(F3772,G3772,Y3772,Z3772))</f>
        <v>0</v>
      </c>
      <c r="AB3772" s="1">
        <v>0</v>
      </c>
      <c r="AC3772" s="1">
        <v>7.4</v>
      </c>
      <c r="AD3772" s="1">
        <v>3.8</v>
      </c>
      <c r="AE3772" s="1">
        <v>443</v>
      </c>
      <c r="AF3772" s="1">
        <v>1</v>
      </c>
      <c r="AG3772" s="1" t="s">
        <v>68</v>
      </c>
      <c r="AH3772" s="1" t="str">
        <f>TRIM(MID(SUBSTITUTE($H3772,",",REPT(" ",200)),(LEN($H3772)-LEN(SUBSTITUTE($H3772,",",""))-3)*200+1,200))</f>
        <v>Capital District</v>
      </c>
      <c r="AI3772" s="1" t="s">
        <v>54</v>
      </c>
      <c r="AJ3772" s="1" t="s">
        <v>55</v>
      </c>
      <c r="AK3772" t="s">
        <v>17530</v>
      </c>
      <c r="AL3772" s="1">
        <v>3</v>
      </c>
      <c r="AM3772" s="1" t="s">
        <v>12944</v>
      </c>
    </row>
    <row r="3773" spans="1:39" ht="12.75" customHeight="1">
      <c r="A3773" s="1"/>
      <c r="B3773" s="1" t="s">
        <v>13171</v>
      </c>
      <c r="C3773" s="1" t="s">
        <v>13716</v>
      </c>
      <c r="D3773" s="3" t="str">
        <f ca="1">IFERROR(__xludf.DUMMYFUNCTION("PROPER(REGEXEXTRACT(B3737, ""(?:https?:\/\/)?(?:www\.)?([a-zA-Z0-9-]+)\.""))"),"Skyscanner")</f>
        <v>Skyscanner</v>
      </c>
      <c r="E3773" s="1" t="s">
        <v>13717</v>
      </c>
      <c r="F3773" s="1">
        <v>14.566950800000001</v>
      </c>
      <c r="G3773" s="1">
        <v>121.0296802</v>
      </c>
      <c r="H3773" s="1" t="s">
        <v>12777</v>
      </c>
      <c r="I3773" s="1" t="s">
        <v>50</v>
      </c>
      <c r="J3773" s="1">
        <f>IF(K3773="URBAN",1,IF(K3773="SUBURBAN",2,IF(K3773="RURAL",3,"")))</f>
        <v>1</v>
      </c>
      <c r="K3773" s="1" t="s">
        <v>42</v>
      </c>
      <c r="L3773" s="18">
        <v>46082</v>
      </c>
      <c r="M3773" s="49">
        <v>0.58333333333333337</v>
      </c>
      <c r="N3773" s="18">
        <v>46083</v>
      </c>
      <c r="O3773" s="56">
        <v>0.5</v>
      </c>
      <c r="P3773" s="31" t="str">
        <f>TEXT($L3773, "dddd")</f>
        <v>Sunday</v>
      </c>
      <c r="Q3773" s="39" t="s">
        <v>111</v>
      </c>
      <c r="R3773" s="39">
        <v>2584</v>
      </c>
      <c r="S3773" s="1" t="str">
        <f>IF(OR(MONTH(L3773)=12, MONTH(L3773)&lt;=5), "Dry Season", "Wet Season")</f>
        <v>Dry Season</v>
      </c>
      <c r="T3773" s="1">
        <v>1</v>
      </c>
      <c r="U3773" s="1">
        <v>1</v>
      </c>
      <c r="V3773" s="1">
        <v>1</v>
      </c>
      <c r="W3773" s="2">
        <f>IF(ISNUMBER(SEARCH("N/A", X3773)), 0, 1)</f>
        <v>1</v>
      </c>
      <c r="X3773" s="1" t="s">
        <v>2500</v>
      </c>
      <c r="Y3773" s="1">
        <v>14.5530822</v>
      </c>
      <c r="Z3773" s="1">
        <v>121.021794</v>
      </c>
      <c r="AA3773" s="11" cm="1">
        <f t="array" ref="AA3773">IF(ISBLANK(Y3773), 0, VINCentyInvDistance(F3773,G3773,Y3773,Z3773))</f>
        <v>1754.1172692750836</v>
      </c>
      <c r="AB3773" s="1">
        <v>0</v>
      </c>
      <c r="AC3773" s="1">
        <v>7.6</v>
      </c>
      <c r="AD3773" s="1">
        <v>4.2</v>
      </c>
      <c r="AE3773" s="1">
        <v>2088</v>
      </c>
      <c r="AF3773" s="1">
        <v>1</v>
      </c>
      <c r="AG3773" s="1" t="s">
        <v>2501</v>
      </c>
      <c r="AH3773" s="1" t="s">
        <v>2501</v>
      </c>
      <c r="AI3773" s="1" t="str">
        <f>TRIM(MID(SUBSTITUTE($H3773,",",REPT(" ",200)),(LEN($H3773)-LEN(SUBSTITUTE($H3773,",",""))-2)*200+1,200))</f>
        <v>Metro Manila</v>
      </c>
      <c r="AJ3773" s="1" t="s">
        <v>55</v>
      </c>
      <c r="AK3773" t="s">
        <v>17562</v>
      </c>
      <c r="AL3773" s="2">
        <v>0</v>
      </c>
      <c r="AM3773" s="1"/>
    </row>
    <row r="3774" spans="1:39" ht="12.75" customHeight="1">
      <c r="A3774" s="1"/>
      <c r="B3774" s="1" t="s">
        <v>12461</v>
      </c>
      <c r="C3774" s="1" t="s">
        <v>13718</v>
      </c>
      <c r="D3774" s="3" t="str">
        <f ca="1">IFERROR(__xludf.DUMMYFUNCTION("PROPER(REGEXEXTRACT(B3738, ""(?:https?:\/\/)?(?:www\.)?([a-zA-Z0-9-]+)\.""))"),"Skyscanner")</f>
        <v>Skyscanner</v>
      </c>
      <c r="E3774" s="1" t="s">
        <v>13719</v>
      </c>
      <c r="F3774" s="1">
        <v>14.566910399999999</v>
      </c>
      <c r="G3774" s="1">
        <v>121.0296707</v>
      </c>
      <c r="H3774" s="1" t="s">
        <v>12777</v>
      </c>
      <c r="I3774" s="1" t="s">
        <v>50</v>
      </c>
      <c r="J3774" s="1">
        <f>IF(K3774="URBAN",1,IF(K3774="SUBURBAN",2,IF(K3774="RURAL",3,"")))</f>
        <v>1</v>
      </c>
      <c r="K3774" s="1" t="s">
        <v>42</v>
      </c>
      <c r="L3774" s="18">
        <v>46082</v>
      </c>
      <c r="M3774" s="49">
        <v>0.625</v>
      </c>
      <c r="N3774" s="18">
        <v>46083</v>
      </c>
      <c r="O3774" s="56">
        <v>0.45833333333333331</v>
      </c>
      <c r="P3774" s="31" t="str">
        <f>TEXT($L3774, "dddd")</f>
        <v>Sunday</v>
      </c>
      <c r="Q3774" s="39" t="s">
        <v>43</v>
      </c>
      <c r="R3774" s="39">
        <v>5647</v>
      </c>
      <c r="S3774" s="1" t="str">
        <f>IF(OR(MONTH(L3774)=12, MONTH(L3774)&lt;=5), "Dry Season", "Wet Season")</f>
        <v>Dry Season</v>
      </c>
      <c r="T3774" s="1">
        <v>2</v>
      </c>
      <c r="U3774" s="1">
        <v>0</v>
      </c>
      <c r="V3774" s="1">
        <v>0</v>
      </c>
      <c r="W3774" s="2">
        <f>IF(ISNUMBER(SEARCH("N/A", X3774)), 0, 1)</f>
        <v>1</v>
      </c>
      <c r="X3774" s="1" t="s">
        <v>2500</v>
      </c>
      <c r="Y3774" s="1">
        <v>14.5530822</v>
      </c>
      <c r="Z3774" s="1">
        <v>121.021794</v>
      </c>
      <c r="AA3774" s="11" cm="1">
        <f t="array" ref="AA3774">IF(ISBLANK(Y3774), 0, VINCentyInvDistance(F3774,G3774,Y3774,Z3774))</f>
        <v>1749.7113937949177</v>
      </c>
      <c r="AB3774" s="1">
        <v>1</v>
      </c>
      <c r="AC3774" s="1">
        <v>8.4</v>
      </c>
      <c r="AD3774" s="1">
        <v>0</v>
      </c>
      <c r="AE3774" s="1">
        <v>861</v>
      </c>
      <c r="AF3774" s="1">
        <v>1</v>
      </c>
      <c r="AG3774" s="1" t="s">
        <v>2501</v>
      </c>
      <c r="AH3774" s="1" t="s">
        <v>2501</v>
      </c>
      <c r="AI3774" s="1" t="str">
        <f>TRIM(MID(SUBSTITUTE($H3774,",",REPT(" ",200)),(LEN($H3774)-LEN(SUBSTITUTE($H3774,",",""))-2)*200+1,200))</f>
        <v>Metro Manila</v>
      </c>
      <c r="AJ3774" s="1" t="s">
        <v>55</v>
      </c>
      <c r="AL3774" s="2">
        <v>0</v>
      </c>
      <c r="AM3774" s="1"/>
    </row>
    <row r="3775" spans="1:39" ht="12.75" customHeight="1">
      <c r="A3775" s="1"/>
      <c r="B3775" s="1" t="s">
        <v>13720</v>
      </c>
      <c r="C3775" s="1" t="s">
        <v>13721</v>
      </c>
      <c r="D3775" s="3" t="str">
        <f ca="1">IFERROR(__xludf.DUMMYFUNCTION("PROPER(REGEXEXTRACT(B3739, ""(?:https?:\/\/)?(?:www\.)?([a-zA-Z0-9-]+)\.""))"),"Skyscanner")</f>
        <v>Skyscanner</v>
      </c>
      <c r="E3775" s="1" t="s">
        <v>13722</v>
      </c>
      <c r="F3775" s="1">
        <v>7.13645</v>
      </c>
      <c r="G3775" s="1">
        <v>125.66055</v>
      </c>
      <c r="H3775" s="1" t="s">
        <v>4792</v>
      </c>
      <c r="I3775" s="1" t="s">
        <v>50</v>
      </c>
      <c r="J3775" s="1">
        <f>IF(K3775="URBAN",1,IF(K3775="SUBURBAN",2,IF(K3775="RURAL",3,"")))</f>
        <v>1</v>
      </c>
      <c r="K3775" s="1" t="s">
        <v>42</v>
      </c>
      <c r="L3775" s="18">
        <v>46082</v>
      </c>
      <c r="M3775" s="49">
        <v>0.625</v>
      </c>
      <c r="N3775" s="18">
        <v>46083</v>
      </c>
      <c r="O3775" s="56">
        <v>0.5</v>
      </c>
      <c r="P3775" s="31" t="str">
        <f>TEXT($L3775, "dddd")</f>
        <v>Sunday</v>
      </c>
      <c r="Q3775" s="39" t="s">
        <v>207</v>
      </c>
      <c r="R3775" s="39">
        <v>1110</v>
      </c>
      <c r="S3775" s="1" t="str">
        <f>IF(OR(MONTH(L3775)=12, MONTH(L3775)&lt;=5), "Dry Season", "Wet Season")</f>
        <v>Dry Season</v>
      </c>
      <c r="T3775" s="1">
        <v>1</v>
      </c>
      <c r="U3775" s="1">
        <v>0</v>
      </c>
      <c r="V3775" s="1">
        <v>0</v>
      </c>
      <c r="W3775" s="2">
        <f>IF(ISNUMBER(SEARCH("N/A", X3775)), 0, 1)</f>
        <v>0</v>
      </c>
      <c r="X3775" s="1" t="s">
        <v>44</v>
      </c>
      <c r="Y3775" s="1"/>
      <c r="Z3775" s="1"/>
      <c r="AA3775" s="11" cm="1">
        <f t="array" ref="AA3775">IF(ISBLANK(Y3775), 0, VINCentyInvDistance(F3775,G3775,Y3775,Z3775))</f>
        <v>0</v>
      </c>
      <c r="AB3775" s="1">
        <v>1</v>
      </c>
      <c r="AC3775" s="1">
        <v>0</v>
      </c>
      <c r="AD3775" s="1">
        <v>0</v>
      </c>
      <c r="AE3775" s="1">
        <v>21</v>
      </c>
      <c r="AF3775" s="1">
        <v>1</v>
      </c>
      <c r="AG3775" s="1" t="s">
        <v>4797</v>
      </c>
      <c r="AH3775" s="1" t="s">
        <v>1704</v>
      </c>
      <c r="AI3775" s="1" t="str">
        <f>TRIM(MID(SUBSTITUTE($H3775,",",REPT(" ",200)),(LEN($H3775)-LEN(SUBSTITUTE($H3775,",",""))-2)*200+1,200))</f>
        <v>Davao Region</v>
      </c>
      <c r="AJ3775" s="1" t="s">
        <v>55</v>
      </c>
      <c r="AK3775" t="s">
        <v>17603</v>
      </c>
      <c r="AL3775" s="2">
        <v>0</v>
      </c>
      <c r="AM3775" s="1" t="s">
        <v>13723</v>
      </c>
    </row>
    <row r="3776" spans="1:39" ht="12.75" customHeight="1">
      <c r="A3776" s="1"/>
      <c r="B3776" s="1" t="s">
        <v>13724</v>
      </c>
      <c r="C3776" s="1" t="s">
        <v>13725</v>
      </c>
      <c r="D3776" s="3" t="str">
        <f ca="1">IFERROR(__xludf.DUMMYFUNCTION("PROPER(REGEXEXTRACT(B3740, ""(?:https?:\/\/)?(?:www\.)?([a-zA-Z0-9-]+)\.""))"),"Skyscanner")</f>
        <v>Skyscanner</v>
      </c>
      <c r="E3776" s="1" t="s">
        <v>13726</v>
      </c>
      <c r="F3776" s="1">
        <v>14.561612999999999</v>
      </c>
      <c r="G3776" s="1">
        <v>121.0086227</v>
      </c>
      <c r="H3776" s="1" t="s">
        <v>13727</v>
      </c>
      <c r="I3776" s="1" t="s">
        <v>50</v>
      </c>
      <c r="J3776" s="1">
        <f>IF(K3776="URBAN",1,IF(K3776="SUBURBAN",2,IF(K3776="RURAL",3,"")))</f>
        <v>1</v>
      </c>
      <c r="K3776" s="1" t="s">
        <v>42</v>
      </c>
      <c r="L3776" s="18">
        <v>46082</v>
      </c>
      <c r="M3776" s="49">
        <v>0.58333333333333337</v>
      </c>
      <c r="N3776" s="18">
        <v>46083</v>
      </c>
      <c r="O3776" s="56">
        <v>0.5</v>
      </c>
      <c r="P3776" s="31" t="str">
        <f>TEXT($L3776, "dddd")</f>
        <v>Sunday</v>
      </c>
      <c r="Q3776" s="39" t="s">
        <v>207</v>
      </c>
      <c r="R3776" s="39">
        <v>1378</v>
      </c>
      <c r="S3776" s="1" t="str">
        <f>IF(OR(MONTH(L3776)=12, MONTH(L3776)&lt;=5), "Dry Season", "Wet Season")</f>
        <v>Dry Season</v>
      </c>
      <c r="T3776" s="1">
        <v>2</v>
      </c>
      <c r="U3776" s="1">
        <v>0</v>
      </c>
      <c r="V3776" s="1">
        <v>1</v>
      </c>
      <c r="W3776" s="2">
        <f>IF(ISNUMBER(SEARCH("N/A", X3776)), 0, 1)</f>
        <v>1</v>
      </c>
      <c r="X3776" s="1" t="s">
        <v>2500</v>
      </c>
      <c r="Y3776" s="1">
        <v>14.5530822</v>
      </c>
      <c r="Z3776" s="1">
        <v>121.021794</v>
      </c>
      <c r="AA3776" s="11" cm="1">
        <f t="array" ref="AA3776">IF(ISBLANK(Y3776), 0, VINCentyInvDistance(F3776,G3776,Y3776,Z3776))</f>
        <v>1704.6300897755846</v>
      </c>
      <c r="AB3776" s="1">
        <v>0</v>
      </c>
      <c r="AC3776" s="1">
        <v>8.6</v>
      </c>
      <c r="AD3776" s="1">
        <v>0</v>
      </c>
      <c r="AE3776" s="1">
        <v>21</v>
      </c>
      <c r="AF3776" s="1">
        <v>1</v>
      </c>
      <c r="AG3776" s="1" t="s">
        <v>2501</v>
      </c>
      <c r="AH3776" s="1" t="s">
        <v>2501</v>
      </c>
      <c r="AI3776" s="1" t="str">
        <f>TRIM(MID(SUBSTITUTE($H3776,",",REPT(" ",200)),(LEN($H3776)-LEN(SUBSTITUTE($H3776,",",""))-2)*200+1,200))</f>
        <v>Metro Manila</v>
      </c>
      <c r="AJ3776" s="1" t="s">
        <v>55</v>
      </c>
      <c r="AK3776" t="s">
        <v>13728</v>
      </c>
      <c r="AL3776" s="2">
        <v>0</v>
      </c>
      <c r="AM3776" s="1"/>
    </row>
    <row r="3777" spans="1:39" ht="12.75" customHeight="1">
      <c r="A3777" s="1"/>
      <c r="B3777" s="1" t="s">
        <v>13729</v>
      </c>
      <c r="C3777" s="1" t="s">
        <v>13730</v>
      </c>
      <c r="D3777" s="3" t="str">
        <f ca="1">IFERROR(__xludf.DUMMYFUNCTION("PROPER(REGEXEXTRACT(B3741, ""(?:https?:\/\/)?(?:www\.)?([a-zA-Z0-9-]+)\.""))"),"Google")</f>
        <v>Google</v>
      </c>
      <c r="E3777" s="1" t="s">
        <v>13731</v>
      </c>
      <c r="F3777" s="1">
        <v>14.6611171</v>
      </c>
      <c r="G3777" s="1">
        <v>121.0727772</v>
      </c>
      <c r="H3777" s="1" t="s">
        <v>13732</v>
      </c>
      <c r="I3777" s="1" t="s">
        <v>50</v>
      </c>
      <c r="J3777" s="1">
        <f>IF(K3777="URBAN",1,IF(K3777="SUBURBAN",2,IF(K3777="RURAL",3,"")))</f>
        <v>1</v>
      </c>
      <c r="K3777" s="1" t="s">
        <v>42</v>
      </c>
      <c r="L3777" s="18">
        <v>46082</v>
      </c>
      <c r="M3777" s="49">
        <v>0.625</v>
      </c>
      <c r="N3777" s="18">
        <v>46083</v>
      </c>
      <c r="O3777" s="56">
        <v>0.5</v>
      </c>
      <c r="P3777" s="31" t="str">
        <f>TEXT($L3777, "dddd")</f>
        <v>Sunday</v>
      </c>
      <c r="Q3777" s="39" t="s">
        <v>111</v>
      </c>
      <c r="R3777" s="39">
        <v>16446</v>
      </c>
      <c r="S3777" s="1" t="str">
        <f>IF(OR(MONTH(L3777)=12, MONTH(L3777)&lt;=5), "Dry Season", "Wet Season")</f>
        <v>Dry Season</v>
      </c>
      <c r="T3777" s="1">
        <v>1</v>
      </c>
      <c r="U3777" s="1">
        <v>0</v>
      </c>
      <c r="V3777" s="1">
        <v>0</v>
      </c>
      <c r="W3777" s="2">
        <f>IF(ISNUMBER(SEARCH("N/A", X3777)), 0, 1)</f>
        <v>0</v>
      </c>
      <c r="X3777" s="1" t="s">
        <v>44</v>
      </c>
      <c r="Y3777" s="1"/>
      <c r="Z3777" s="1"/>
      <c r="AA3777" s="11" cm="1">
        <f t="array" ref="AA3777">IF(ISBLANK(Y3777), 0, VINCentyInvDistance(F3777,G3777,Y3777,Z3777))</f>
        <v>0</v>
      </c>
      <c r="AB3777" s="1">
        <v>0</v>
      </c>
      <c r="AC3777" s="1">
        <v>0</v>
      </c>
      <c r="AD3777" s="1">
        <v>0</v>
      </c>
      <c r="AE3777" s="1">
        <v>651</v>
      </c>
      <c r="AF3777" s="1">
        <v>1</v>
      </c>
      <c r="AG3777" s="1" t="str">
        <f>TRIM(MID(SUBSTITUTE($H3777,",",REPT(" ",200)),(LEN($H3777)-LEN(SUBSTITUTE($H3777,",",""))-4)*200+1,200))</f>
        <v>Quezon City</v>
      </c>
      <c r="AH3777" s="1" t="str">
        <f>TRIM(MID(SUBSTITUTE($H3777,",",REPT(" ",200)),(LEN($H3777)-LEN(SUBSTITUTE($H3777,",",""))-3)*200+1,200))</f>
        <v>Eastern Manila District</v>
      </c>
      <c r="AI3777" s="1" t="str">
        <f>TRIM(MID(SUBSTITUTE($H3777,",",REPT(" ",200)),(LEN($H3777)-LEN(SUBSTITUTE($H3777,",",""))-2)*200+1,200))</f>
        <v>Metro Manila</v>
      </c>
      <c r="AJ3777" s="1" t="str">
        <f>TRIM(MID(SUBSTITUTE($H3777,",",REPT(" ",200)),(LEN($H3777)-LEN(SUBSTITUTE($H3777,",",""))-0)*200+1,200))</f>
        <v>Philippines</v>
      </c>
      <c r="AL3777" s="2">
        <v>0</v>
      </c>
      <c r="AM3777" s="1"/>
    </row>
    <row r="3778" spans="1:39" ht="12.75" customHeight="1">
      <c r="A3778" s="1"/>
      <c r="B3778" s="1" t="s">
        <v>13733</v>
      </c>
      <c r="C3778" s="1" t="s">
        <v>13734</v>
      </c>
      <c r="D3778" s="3" t="str">
        <f ca="1">IFERROR(__xludf.DUMMYFUNCTION("PROPER(REGEXEXTRACT(B3742, ""(?:https?:\/\/)?(?:www\.)?([a-zA-Z0-9-]+)\.""))"),"Google")</f>
        <v>Google</v>
      </c>
      <c r="E3778" s="1" t="s">
        <v>13735</v>
      </c>
      <c r="F3778" s="1">
        <v>14.519869</v>
      </c>
      <c r="G3778" s="1">
        <v>120.98248839999999</v>
      </c>
      <c r="H3778" s="1" t="s">
        <v>12654</v>
      </c>
      <c r="I3778" s="1" t="s">
        <v>50</v>
      </c>
      <c r="J3778" s="1">
        <f>IF(K3778="URBAN",1,IF(K3778="SUBURBAN",2,IF(K3778="RURAL",3,"")))</f>
        <v>1</v>
      </c>
      <c r="K3778" s="1" t="s">
        <v>42</v>
      </c>
      <c r="L3778" s="18">
        <v>46082</v>
      </c>
      <c r="M3778" s="49">
        <v>0.625</v>
      </c>
      <c r="N3778" s="18">
        <v>46083</v>
      </c>
      <c r="O3778" s="56">
        <v>0.5</v>
      </c>
      <c r="P3778" s="31" t="str">
        <f>TEXT($L3778, "dddd")</f>
        <v>Sunday</v>
      </c>
      <c r="Q3778" s="39" t="s">
        <v>111</v>
      </c>
      <c r="R3778" s="39">
        <v>5525</v>
      </c>
      <c r="S3778" s="1" t="str">
        <f>IF(OR(MONTH(L3778)=12, MONTH(L3778)&lt;=5), "Dry Season", "Wet Season")</f>
        <v>Dry Season</v>
      </c>
      <c r="T3778" s="1">
        <v>1</v>
      </c>
      <c r="U3778" s="1">
        <v>0</v>
      </c>
      <c r="V3778" s="1">
        <v>0</v>
      </c>
      <c r="W3778" s="2">
        <f>IF(ISNUMBER(SEARCH("N/A", X3778)), 0, 1)</f>
        <v>1</v>
      </c>
      <c r="X3778" s="1" t="s">
        <v>1174</v>
      </c>
      <c r="Y3778" s="1">
        <v>14.589843999999999</v>
      </c>
      <c r="Z3778" s="1">
        <v>121.060554</v>
      </c>
      <c r="AA3778" s="11" cm="1">
        <f t="array" ref="AA3778">IF(ISBLANK(Y3778), 0, VINCentyInvDistance(F3778,G3778,Y3778,Z3778))</f>
        <v>11433.473291100485</v>
      </c>
      <c r="AB3778" s="1">
        <v>0</v>
      </c>
      <c r="AC3778" s="1">
        <v>0</v>
      </c>
      <c r="AD3778" s="1">
        <v>0</v>
      </c>
      <c r="AE3778" s="1">
        <v>1289</v>
      </c>
      <c r="AF3778" s="1">
        <v>1</v>
      </c>
      <c r="AG3778" s="1" t="s">
        <v>1180</v>
      </c>
      <c r="AH3778" s="1" t="s">
        <v>562</v>
      </c>
      <c r="AI3778" s="1" t="str">
        <f>TRIM(MID(SUBSTITUTE($H3778,",",REPT(" ",200)),(LEN($H3778)-LEN(SUBSTITUTE($H3778,",",""))-2)*200+1,200))</f>
        <v>Metro Manila</v>
      </c>
      <c r="AJ3778" s="1" t="s">
        <v>55</v>
      </c>
      <c r="AL3778" s="2">
        <v>0</v>
      </c>
      <c r="AM3778" s="1"/>
    </row>
    <row r="3779" spans="1:39" ht="12.75" customHeight="1">
      <c r="A3779" s="1"/>
      <c r="B3779" s="1" t="s">
        <v>12655</v>
      </c>
      <c r="C3779" s="1" t="s">
        <v>13736</v>
      </c>
      <c r="D3779" s="3" t="str">
        <f ca="1">IFERROR(__xludf.DUMMYFUNCTION("PROPER(REGEXEXTRACT(B3743, ""(?:https?:\/\/)?(?:www\.)?([a-zA-Z0-9-]+)\.""))"),"Skyscanner")</f>
        <v>Skyscanner</v>
      </c>
      <c r="E3779" s="1" t="s">
        <v>13737</v>
      </c>
      <c r="F3779" s="1">
        <v>14.5736875</v>
      </c>
      <c r="G3779" s="1">
        <v>121.0124375</v>
      </c>
      <c r="H3779" s="1" t="s">
        <v>13738</v>
      </c>
      <c r="I3779" s="1" t="s">
        <v>50</v>
      </c>
      <c r="J3779" s="1">
        <f>IF(K3779="URBAN",1,IF(K3779="SUBURBAN",2,IF(K3779="RURAL",3,"")))</f>
        <v>1</v>
      </c>
      <c r="K3779" s="1" t="s">
        <v>42</v>
      </c>
      <c r="L3779" s="18">
        <v>46082</v>
      </c>
      <c r="M3779" s="49">
        <v>0.625</v>
      </c>
      <c r="N3779" s="18">
        <v>46083</v>
      </c>
      <c r="O3779" s="56">
        <v>0.5</v>
      </c>
      <c r="P3779" s="31" t="str">
        <f>TEXT($L3779, "dddd")</f>
        <v>Sunday</v>
      </c>
      <c r="Q3779" s="39" t="s">
        <v>207</v>
      </c>
      <c r="R3779" s="39">
        <v>1126</v>
      </c>
      <c r="S3779" s="1" t="str">
        <f>IF(OR(MONTH(L3779)=12, MONTH(L3779)&lt;=5), "Dry Season", "Wet Season")</f>
        <v>Dry Season</v>
      </c>
      <c r="T3779" s="1">
        <v>1</v>
      </c>
      <c r="U3779" s="1">
        <v>0</v>
      </c>
      <c r="V3779" s="1">
        <v>0</v>
      </c>
      <c r="W3779" s="2">
        <f>IF(ISNUMBER(SEARCH("N/A", X3779)), 0, 1)</f>
        <v>1</v>
      </c>
      <c r="X3779" s="1" t="s">
        <v>11243</v>
      </c>
      <c r="Y3779" s="1">
        <v>14.523306399999999</v>
      </c>
      <c r="Z3779" s="1">
        <v>120.981234</v>
      </c>
      <c r="AA3779" s="11" cm="1">
        <f t="array" ref="AA3779">IF(ISBLANK(Y3779), 0, VINCentyInvDistance(F3779,G3779,Y3779,Z3779))</f>
        <v>6510.2072920597493</v>
      </c>
      <c r="AB3779" s="1">
        <v>1</v>
      </c>
      <c r="AC3779" s="1">
        <v>9.6</v>
      </c>
      <c r="AD3779" s="1">
        <v>4.4000000000000004</v>
      </c>
      <c r="AE3779" s="1">
        <v>1289</v>
      </c>
      <c r="AF3779" s="1">
        <v>1</v>
      </c>
      <c r="AG3779" s="1" t="s">
        <v>2477</v>
      </c>
      <c r="AH3779" s="1" t="s">
        <v>160</v>
      </c>
      <c r="AI3779" s="1" t="str">
        <f>TRIM(MID(SUBSTITUTE($H3779,",",REPT(" ",200)),(LEN($H3779)-LEN(SUBSTITUTE($H3779,",",""))-2)*200+1,200))</f>
        <v>Metro Manila</v>
      </c>
      <c r="AJ3779" s="1" t="s">
        <v>55</v>
      </c>
      <c r="AK3779" t="s">
        <v>17487</v>
      </c>
      <c r="AL3779" s="2">
        <v>0</v>
      </c>
      <c r="AM3779" s="1"/>
    </row>
    <row r="3780" spans="1:39" ht="12.75" customHeight="1">
      <c r="A3780" s="1"/>
      <c r="B3780" s="1" t="s">
        <v>13739</v>
      </c>
      <c r="C3780" s="1" t="s">
        <v>13740</v>
      </c>
      <c r="D3780" s="3" t="str">
        <f ca="1">IFERROR(__xludf.DUMMYFUNCTION("PROPER(REGEXEXTRACT(B3744, ""(?:https?:\/\/)?(?:www\.)?([a-zA-Z0-9-]+)\.""))"),"Skyscanner")</f>
        <v>Skyscanner</v>
      </c>
      <c r="E3780" s="1" t="s">
        <v>13741</v>
      </c>
      <c r="F3780" s="1">
        <v>14.5382122</v>
      </c>
      <c r="G3780" s="1">
        <v>121.00421230000001</v>
      </c>
      <c r="H3780" s="1" t="s">
        <v>13742</v>
      </c>
      <c r="I3780" s="1" t="s">
        <v>50</v>
      </c>
      <c r="J3780" s="1">
        <f>IF(K3780="URBAN",1,IF(K3780="SUBURBAN",2,IF(K3780="RURAL",3,"")))</f>
        <v>1</v>
      </c>
      <c r="K3780" s="1" t="s">
        <v>42</v>
      </c>
      <c r="L3780" s="18">
        <v>46082</v>
      </c>
      <c r="M3780" s="49">
        <v>0.58333333333333337</v>
      </c>
      <c r="N3780" s="18">
        <v>46083</v>
      </c>
      <c r="O3780" s="56">
        <v>0.5</v>
      </c>
      <c r="P3780" s="31" t="str">
        <f>TEXT($L3780, "dddd")</f>
        <v>Sunday</v>
      </c>
      <c r="Q3780" s="39" t="s">
        <v>1266</v>
      </c>
      <c r="R3780" s="39">
        <v>884</v>
      </c>
      <c r="S3780" s="1" t="str">
        <f>IF(OR(MONTH(L3780)=12, MONTH(L3780)&lt;=5), "Dry Season", "Wet Season")</f>
        <v>Dry Season</v>
      </c>
      <c r="T3780" s="1">
        <v>1</v>
      </c>
      <c r="U3780" s="1">
        <v>0</v>
      </c>
      <c r="V3780" s="1">
        <v>0</v>
      </c>
      <c r="W3780" s="2">
        <f>IF(ISNUMBER(SEARCH("N/A", X3780)), 0, 1)</f>
        <v>1</v>
      </c>
      <c r="X3780" s="1" t="s">
        <v>2500</v>
      </c>
      <c r="Y3780" s="1">
        <v>14.5530822</v>
      </c>
      <c r="Z3780" s="1">
        <v>121.021794</v>
      </c>
      <c r="AA3780" s="11" cm="1">
        <f t="array" ref="AA3780">IF(ISBLANK(Y3780), 0, VINCentyInvDistance(F3780,G3780,Y3780,Z3780))</f>
        <v>2509.466631053444</v>
      </c>
      <c r="AB3780" s="1">
        <v>0</v>
      </c>
      <c r="AC3780" s="1">
        <v>8.8000000000000007</v>
      </c>
      <c r="AD3780" s="1">
        <v>4</v>
      </c>
      <c r="AE3780" s="1">
        <v>18</v>
      </c>
      <c r="AF3780" s="1">
        <v>1</v>
      </c>
      <c r="AG3780" s="1" t="s">
        <v>2501</v>
      </c>
      <c r="AH3780" s="1" t="s">
        <v>2501</v>
      </c>
      <c r="AI3780" s="1" t="str">
        <f>TRIM(MID(SUBSTITUTE($H3780,",",REPT(" ",200)),(LEN($H3780)-LEN(SUBSTITUTE($H3780,",",""))-2)*200+1,200))</f>
        <v>Metro Manila</v>
      </c>
      <c r="AJ3780" s="1" t="s">
        <v>55</v>
      </c>
      <c r="AK3780" t="s">
        <v>10055</v>
      </c>
      <c r="AL3780" s="2">
        <v>0</v>
      </c>
      <c r="AM3780" s="1"/>
    </row>
    <row r="3781" spans="1:39" ht="12.75" customHeight="1">
      <c r="A3781" s="1"/>
      <c r="B3781" s="1" t="s">
        <v>13743</v>
      </c>
      <c r="C3781" s="1" t="s">
        <v>13744</v>
      </c>
      <c r="D3781" s="3" t="str">
        <f ca="1">IFERROR(__xludf.DUMMYFUNCTION("PROPER(REGEXEXTRACT(B3745, ""(?:https?:\/\/)?(?:www\.)?([a-zA-Z0-9-]+)\.""))"),"Skyscanner")</f>
        <v>Skyscanner</v>
      </c>
      <c r="E3781" s="1" t="s">
        <v>13350</v>
      </c>
      <c r="F3781" s="1">
        <v>14.5803864</v>
      </c>
      <c r="G3781" s="1">
        <v>121.05266570000001</v>
      </c>
      <c r="H3781" s="1" t="s">
        <v>13351</v>
      </c>
      <c r="I3781" s="1" t="s">
        <v>50</v>
      </c>
      <c r="J3781" s="1">
        <f>IF(K3781="URBAN",1,IF(K3781="SUBURBAN",2,IF(K3781="RURAL",3,"")))</f>
        <v>1</v>
      </c>
      <c r="K3781" s="1" t="s">
        <v>42</v>
      </c>
      <c r="L3781" s="18">
        <v>46082</v>
      </c>
      <c r="M3781" s="49">
        <v>0.58333333333333337</v>
      </c>
      <c r="N3781" s="18">
        <v>46083</v>
      </c>
      <c r="O3781" s="56">
        <v>0.5</v>
      </c>
      <c r="P3781" s="31" t="str">
        <f>TEXT($L3781, "dddd")</f>
        <v>Sunday</v>
      </c>
      <c r="Q3781" s="39" t="s">
        <v>111</v>
      </c>
      <c r="R3781" s="39">
        <v>28860</v>
      </c>
      <c r="S3781" s="1" t="str">
        <f>IF(OR(MONTH(L3781)=12, MONTH(L3781)&lt;=5), "Dry Season", "Wet Season")</f>
        <v>Dry Season</v>
      </c>
      <c r="T3781" s="1">
        <v>1</v>
      </c>
      <c r="U3781" s="1">
        <v>0</v>
      </c>
      <c r="V3781" s="1">
        <v>1</v>
      </c>
      <c r="W3781" s="2">
        <f>IF(ISNUMBER(SEARCH("N/A", X3781)), 0, 1)</f>
        <v>1</v>
      </c>
      <c r="X3781" s="1" t="s">
        <v>124</v>
      </c>
      <c r="Y3781" s="1">
        <v>14.5352172</v>
      </c>
      <c r="Z3781" s="1">
        <v>120.9819432</v>
      </c>
      <c r="AA3781" s="11" cm="1">
        <f t="array" ref="AA3781">IF(ISBLANK(Y3781), 0, VINCentyInvDistance(F3781,G3781,Y3781,Z3781))</f>
        <v>9114.0932250900732</v>
      </c>
      <c r="AB3781" s="1">
        <v>0</v>
      </c>
      <c r="AC3781" s="1">
        <v>8</v>
      </c>
      <c r="AD3781" s="1">
        <v>4.4000000000000004</v>
      </c>
      <c r="AE3781" s="1">
        <v>229</v>
      </c>
      <c r="AF3781" s="1">
        <v>1</v>
      </c>
      <c r="AG3781" s="1" t="s">
        <v>159</v>
      </c>
      <c r="AH3781" s="1" t="s">
        <v>160</v>
      </c>
      <c r="AI3781" s="1" t="str">
        <f>TRIM(MID(SUBSTITUTE($H3781,",",REPT(" ",200)),(LEN($H3781)-LEN(SUBSTITUTE($H3781,",",""))-2)*200+1,200))</f>
        <v>Metro Manila</v>
      </c>
      <c r="AJ3781" s="1" t="s">
        <v>55</v>
      </c>
      <c r="AK3781" t="s">
        <v>13745</v>
      </c>
      <c r="AL3781" s="2">
        <v>0</v>
      </c>
      <c r="AM3781" s="1"/>
    </row>
    <row r="3782" spans="1:39" ht="12.75" customHeight="1">
      <c r="A3782" s="1"/>
      <c r="B3782" s="1" t="s">
        <v>1197</v>
      </c>
      <c r="C3782" s="1" t="s">
        <v>13746</v>
      </c>
      <c r="D3782" s="3" t="str">
        <f ca="1">IFERROR(__xludf.DUMMYFUNCTION("PROPER(REGEXEXTRACT(B3746, ""(?:https?:\/\/)?(?:www\.)?([a-zA-Z0-9-]+)\.""))"),"Google")</f>
        <v>Google</v>
      </c>
      <c r="E3782" s="1" t="s">
        <v>13747</v>
      </c>
      <c r="F3782" s="1">
        <v>14.536120800000001</v>
      </c>
      <c r="G3782" s="1">
        <v>121.0031991</v>
      </c>
      <c r="H3782" s="1" t="s">
        <v>13748</v>
      </c>
      <c r="I3782" s="1" t="s">
        <v>50</v>
      </c>
      <c r="J3782" s="1">
        <f>IF(K3782="URBAN",1,IF(K3782="SUBURBAN",2,IF(K3782="RURAL",3,"")))</f>
        <v>1</v>
      </c>
      <c r="K3782" s="1" t="s">
        <v>42</v>
      </c>
      <c r="L3782" s="18">
        <v>46082</v>
      </c>
      <c r="M3782" s="49">
        <v>0.625</v>
      </c>
      <c r="N3782" s="18">
        <v>46083</v>
      </c>
      <c r="O3782" s="56">
        <v>0.5</v>
      </c>
      <c r="P3782" s="31" t="str">
        <f>TEXT($L3782, "dddd")</f>
        <v>Sunday</v>
      </c>
      <c r="Q3782" s="39" t="s">
        <v>531</v>
      </c>
      <c r="R3782" s="39">
        <v>899</v>
      </c>
      <c r="S3782" s="1" t="str">
        <f>IF(OR(MONTH(L3782)=12, MONTH(L3782)&lt;=5), "Dry Season", "Wet Season")</f>
        <v>Dry Season</v>
      </c>
      <c r="T3782" s="1">
        <v>1</v>
      </c>
      <c r="U3782" s="1">
        <v>0</v>
      </c>
      <c r="V3782" s="1">
        <v>0</v>
      </c>
      <c r="W3782" s="2">
        <f>IF(ISNUMBER(SEARCH("N/A", X3782)), 0, 1)</f>
        <v>0</v>
      </c>
      <c r="X3782" s="1" t="s">
        <v>44</v>
      </c>
      <c r="Y3782" s="1"/>
      <c r="Z3782" s="1"/>
      <c r="AA3782" s="11" cm="1">
        <f t="array" ref="AA3782">IF(ISBLANK(Y3782), 0, VINCentyInvDistance(F3782,G3782,Y3782,Z3782))</f>
        <v>0</v>
      </c>
      <c r="AB3782" s="1">
        <v>0</v>
      </c>
      <c r="AC3782" s="1">
        <v>0</v>
      </c>
      <c r="AD3782" s="1">
        <v>0</v>
      </c>
      <c r="AE3782" s="1">
        <v>255</v>
      </c>
      <c r="AF3782" s="1">
        <v>1</v>
      </c>
      <c r="AG3782" s="1" t="str">
        <f>TRIM(MID(SUBSTITUTE($H3782,",",REPT(" ",200)),(LEN($H3782)-LEN(SUBSTITUTE($H3782,",",""))-4)*200+1,200))</f>
        <v>Pasay</v>
      </c>
      <c r="AH3782" s="1" t="str">
        <f>TRIM(MID(SUBSTITUTE($H3782,",",REPT(" ",200)),(LEN($H3782)-LEN(SUBSTITUTE($H3782,",",""))-3)*200+1,200))</f>
        <v>Southern Manila District</v>
      </c>
      <c r="AI3782" s="1" t="str">
        <f>TRIM(MID(SUBSTITUTE($H3782,",",REPT(" ",200)),(LEN($H3782)-LEN(SUBSTITUTE($H3782,",",""))-2)*200+1,200))</f>
        <v>Metro Manila</v>
      </c>
      <c r="AJ3782" s="1" t="str">
        <f>TRIM(MID(SUBSTITUTE($H3782,",",REPT(" ",200)),(LEN($H3782)-LEN(SUBSTITUTE($H3782,",",""))-0)*200+1,200))</f>
        <v>Philippines</v>
      </c>
      <c r="AL3782" s="2">
        <v>0</v>
      </c>
      <c r="AM3782" s="1"/>
    </row>
    <row r="3783" spans="1:39" ht="12.75" customHeight="1">
      <c r="A3783" s="1"/>
      <c r="B3783" s="1" t="s">
        <v>13749</v>
      </c>
      <c r="C3783" s="1" t="s">
        <v>13750</v>
      </c>
      <c r="D3783" s="3" t="str">
        <f ca="1">IFERROR(__xludf.DUMMYFUNCTION("PROPER(REGEXEXTRACT(B3747, ""(?:https?:\/\/)?(?:www\.)?([a-zA-Z0-9-]+)\.""))"),"Skyscanner")</f>
        <v>Skyscanner</v>
      </c>
      <c r="E3783" s="1" t="s">
        <v>13751</v>
      </c>
      <c r="F3783" s="1">
        <v>14.635343199999999</v>
      </c>
      <c r="G3783" s="1">
        <v>121.0693732</v>
      </c>
      <c r="H3783" s="1" t="s">
        <v>13752</v>
      </c>
      <c r="I3783" s="1" t="s">
        <v>50</v>
      </c>
      <c r="J3783" s="1">
        <f>IF(K3783="URBAN",1,IF(K3783="SUBURBAN",2,IF(K3783="RURAL",3,"")))</f>
        <v>1</v>
      </c>
      <c r="K3783" s="1" t="s">
        <v>42</v>
      </c>
      <c r="L3783" s="18">
        <v>46082</v>
      </c>
      <c r="M3783" s="49">
        <v>0.58333333333333337</v>
      </c>
      <c r="N3783" s="18">
        <v>46083</v>
      </c>
      <c r="O3783" s="56">
        <v>0.5</v>
      </c>
      <c r="P3783" s="31" t="str">
        <f>TEXT($L3783, "dddd")</f>
        <v>Sunday</v>
      </c>
      <c r="Q3783" s="39" t="s">
        <v>207</v>
      </c>
      <c r="R3783" s="39">
        <v>1662</v>
      </c>
      <c r="S3783" s="1" t="str">
        <f>IF(OR(MONTH(L3783)=12, MONTH(L3783)&lt;=5), "Dry Season", "Wet Season")</f>
        <v>Dry Season</v>
      </c>
      <c r="T3783" s="1">
        <v>1</v>
      </c>
      <c r="U3783" s="1">
        <v>0</v>
      </c>
      <c r="V3783" s="1">
        <v>0</v>
      </c>
      <c r="W3783" s="2">
        <f>IF(ISNUMBER(SEARCH("N/A", X3783)), 0, 1)</f>
        <v>1</v>
      </c>
      <c r="X3783" s="1" t="s">
        <v>124</v>
      </c>
      <c r="Y3783" s="1">
        <v>14.5352172</v>
      </c>
      <c r="Z3783" s="1">
        <v>120.9819432</v>
      </c>
      <c r="AA3783" s="11" cm="1">
        <f t="array" ref="AA3783">IF(ISBLANK(Y3783), 0, VINCentyInvDistance(F3783,G3783,Y3783,Z3783))</f>
        <v>14542.585240904249</v>
      </c>
      <c r="AB3783" s="1">
        <v>0</v>
      </c>
      <c r="AC3783" s="1">
        <v>6</v>
      </c>
      <c r="AD3783" s="1">
        <v>0</v>
      </c>
      <c r="AE3783" s="1">
        <v>255</v>
      </c>
      <c r="AF3783" s="1">
        <v>1</v>
      </c>
      <c r="AG3783" s="1" t="s">
        <v>159</v>
      </c>
      <c r="AH3783" s="1" t="s">
        <v>160</v>
      </c>
      <c r="AI3783" s="1" t="str">
        <f>TRIM(MID(SUBSTITUTE($H3783,",",REPT(" ",200)),(LEN($H3783)-LEN(SUBSTITUTE($H3783,",",""))-2)*200+1,200))</f>
        <v>Metro Manila</v>
      </c>
      <c r="AJ3783" s="1" t="s">
        <v>55</v>
      </c>
      <c r="AK3783" t="s">
        <v>17604</v>
      </c>
      <c r="AL3783" s="2">
        <v>0</v>
      </c>
      <c r="AM3783" s="1"/>
    </row>
    <row r="3784" spans="1:39" ht="12.75" customHeight="1">
      <c r="A3784" s="1"/>
      <c r="B3784" s="1" t="s">
        <v>13753</v>
      </c>
      <c r="C3784" s="1" t="s">
        <v>13754</v>
      </c>
      <c r="D3784" s="3" t="str">
        <f ca="1">IFERROR(__xludf.DUMMYFUNCTION("PROPER(REGEXEXTRACT(B3748, ""(?:https?:\/\/)?(?:www\.)?([a-zA-Z0-9-]+)\.""))"),"Skyscanner")</f>
        <v>Skyscanner</v>
      </c>
      <c r="E3784" s="1" t="s">
        <v>13755</v>
      </c>
      <c r="F3784" s="1">
        <v>14.6354145</v>
      </c>
      <c r="G3784" s="1">
        <v>121.06957869999999</v>
      </c>
      <c r="H3784" s="1" t="s">
        <v>13752</v>
      </c>
      <c r="I3784" s="1" t="s">
        <v>50</v>
      </c>
      <c r="J3784" s="1">
        <f>IF(K3784="URBAN",1,IF(K3784="SUBURBAN",2,IF(K3784="RURAL",3,"")))</f>
        <v>1</v>
      </c>
      <c r="K3784" s="1" t="s">
        <v>42</v>
      </c>
      <c r="L3784" s="18">
        <v>46082</v>
      </c>
      <c r="M3784" s="49">
        <v>0.58333333333333337</v>
      </c>
      <c r="N3784" s="18">
        <v>46083</v>
      </c>
      <c r="O3784" s="56">
        <v>0.5</v>
      </c>
      <c r="P3784" s="31" t="str">
        <f>TEXT($L3784, "dddd")</f>
        <v>Sunday</v>
      </c>
      <c r="Q3784" s="39" t="s">
        <v>207</v>
      </c>
      <c r="R3784" s="39">
        <v>1297</v>
      </c>
      <c r="S3784" s="1" t="str">
        <f>IF(OR(MONTH(L3784)=12, MONTH(L3784)&lt;=5), "Dry Season", "Wet Season")</f>
        <v>Dry Season</v>
      </c>
      <c r="T3784" s="1">
        <v>2</v>
      </c>
      <c r="U3784" s="1">
        <v>1</v>
      </c>
      <c r="V3784" s="1">
        <v>0</v>
      </c>
      <c r="W3784" s="2">
        <f>IF(ISNUMBER(SEARCH("N/A", X3784)), 0, 1)</f>
        <v>1</v>
      </c>
      <c r="X3784" s="1" t="s">
        <v>1174</v>
      </c>
      <c r="Y3784" s="1">
        <v>14.589843999999999</v>
      </c>
      <c r="Z3784" s="1">
        <v>121.060554</v>
      </c>
      <c r="AA3784" s="11" cm="1">
        <f t="array" ref="AA3784">IF(ISBLANK(Y3784), 0, VINCentyInvDistance(F3784,G3784,Y3784,Z3784))</f>
        <v>5135.0448690804124</v>
      </c>
      <c r="AB3784" s="1">
        <v>0</v>
      </c>
      <c r="AC3784" s="1">
        <v>0</v>
      </c>
      <c r="AD3784" s="1">
        <v>0</v>
      </c>
      <c r="AE3784" s="1">
        <v>0</v>
      </c>
      <c r="AF3784" s="1">
        <v>1</v>
      </c>
      <c r="AG3784" s="1" t="s">
        <v>1180</v>
      </c>
      <c r="AH3784" s="1" t="s">
        <v>562</v>
      </c>
      <c r="AI3784" s="1" t="str">
        <f>TRIM(MID(SUBSTITUTE($H3784,",",REPT(" ",200)),(LEN($H3784)-LEN(SUBSTITUTE($H3784,",",""))-2)*200+1,200))</f>
        <v>Metro Manila</v>
      </c>
      <c r="AJ3784" s="1" t="s">
        <v>55</v>
      </c>
      <c r="AK3784" t="s">
        <v>17605</v>
      </c>
      <c r="AL3784" s="2">
        <v>0</v>
      </c>
      <c r="AM3784" s="1"/>
    </row>
    <row r="3785" spans="1:39" ht="12.75" customHeight="1">
      <c r="A3785" s="1"/>
      <c r="B3785" s="1" t="s">
        <v>13756</v>
      </c>
      <c r="C3785" s="1" t="s">
        <v>13757</v>
      </c>
      <c r="D3785" s="3" t="str">
        <f ca="1">IFERROR(__xludf.DUMMYFUNCTION("PROPER(REGEXEXTRACT(B3749, ""(?:https?:\/\/)?(?:www\.)?([a-zA-Z0-9-]+)\.""))"),"Skyscanner")</f>
        <v>Skyscanner</v>
      </c>
      <c r="E3785" s="1" t="s">
        <v>13758</v>
      </c>
      <c r="F3785" s="1">
        <v>14.5480622</v>
      </c>
      <c r="G3785" s="1">
        <v>121.0071377</v>
      </c>
      <c r="H3785" s="1" t="s">
        <v>13478</v>
      </c>
      <c r="I3785" s="1" t="s">
        <v>50</v>
      </c>
      <c r="J3785" s="1">
        <f>IF(K3785="URBAN",1,IF(K3785="SUBURBAN",2,IF(K3785="RURAL",3,"")))</f>
        <v>1</v>
      </c>
      <c r="K3785" s="1" t="s">
        <v>42</v>
      </c>
      <c r="L3785" s="18">
        <v>46082</v>
      </c>
      <c r="M3785" s="49">
        <v>0.58333333333333337</v>
      </c>
      <c r="N3785" s="18">
        <v>46083</v>
      </c>
      <c r="O3785" s="56">
        <v>0.5</v>
      </c>
      <c r="P3785" s="31" t="str">
        <f>TEXT($L3785, "dddd")</f>
        <v>Sunday</v>
      </c>
      <c r="Q3785" s="39" t="s">
        <v>111</v>
      </c>
      <c r="R3785" s="39">
        <v>904</v>
      </c>
      <c r="S3785" s="1" t="str">
        <f>IF(OR(MONTH(L3785)=12, MONTH(L3785)&lt;=5), "Dry Season", "Wet Season")</f>
        <v>Dry Season</v>
      </c>
      <c r="T3785" s="1">
        <v>1</v>
      </c>
      <c r="U3785" s="1">
        <v>0</v>
      </c>
      <c r="V3785" s="1">
        <v>1</v>
      </c>
      <c r="W3785" s="2">
        <f>IF(ISNUMBER(SEARCH("N/A", X3785)), 0, 1)</f>
        <v>1</v>
      </c>
      <c r="X3785" s="1" t="s">
        <v>2500</v>
      </c>
      <c r="Y3785" s="1">
        <v>14.5530822</v>
      </c>
      <c r="Z3785" s="1">
        <v>121.021794</v>
      </c>
      <c r="AA3785" s="11" cm="1">
        <f t="array" ref="AA3785">IF(ISBLANK(Y3785), 0, VINCentyInvDistance(F3785,G3785,Y3785,Z3785))</f>
        <v>1674.3484526024031</v>
      </c>
      <c r="AB3785" s="1">
        <v>0</v>
      </c>
      <c r="AC3785" s="1">
        <v>8.8000000000000007</v>
      </c>
      <c r="AD3785" s="1">
        <v>2.4</v>
      </c>
      <c r="AE3785" s="1">
        <v>47</v>
      </c>
      <c r="AF3785" s="1">
        <v>1</v>
      </c>
      <c r="AG3785" s="1" t="s">
        <v>2501</v>
      </c>
      <c r="AH3785" s="1" t="s">
        <v>2501</v>
      </c>
      <c r="AI3785" s="1" t="str">
        <f>TRIM(MID(SUBSTITUTE($H3785,",",REPT(" ",200)),(LEN($H3785)-LEN(SUBSTITUTE($H3785,",",""))-2)*200+1,200))</f>
        <v>Metro Manila</v>
      </c>
      <c r="AJ3785" s="1" t="s">
        <v>55</v>
      </c>
      <c r="AK3785" t="s">
        <v>13759</v>
      </c>
      <c r="AL3785" s="2">
        <v>0</v>
      </c>
      <c r="AM3785" s="1"/>
    </row>
    <row r="3786" spans="1:39" ht="12.75" customHeight="1">
      <c r="A3786" s="1"/>
      <c r="B3786" s="1" t="s">
        <v>13760</v>
      </c>
      <c r="C3786" s="1" t="s">
        <v>13761</v>
      </c>
      <c r="D3786" s="3" t="str">
        <f ca="1">IFERROR(__xludf.DUMMYFUNCTION("PROPER(REGEXEXTRACT(B3750, ""(?:https?:\/\/)?(?:www\.)?([a-zA-Z0-9-]+)\.""))"),"Skyscanner")</f>
        <v>Skyscanner</v>
      </c>
      <c r="E3786" s="1" t="s">
        <v>13344</v>
      </c>
      <c r="F3786" s="1">
        <v>14.5738311</v>
      </c>
      <c r="G3786" s="1">
        <v>121.0676382</v>
      </c>
      <c r="H3786" s="1" t="s">
        <v>13762</v>
      </c>
      <c r="I3786" s="1" t="s">
        <v>50</v>
      </c>
      <c r="J3786" s="1">
        <f>IF(K3786="URBAN",1,IF(K3786="SUBURBAN",2,IF(K3786="RURAL",3,"")))</f>
        <v>1</v>
      </c>
      <c r="K3786" s="1" t="s">
        <v>42</v>
      </c>
      <c r="L3786" s="18">
        <v>46082</v>
      </c>
      <c r="M3786" s="49">
        <v>0.58333333333333337</v>
      </c>
      <c r="N3786" s="18">
        <v>46083</v>
      </c>
      <c r="O3786" s="56">
        <v>0.5</v>
      </c>
      <c r="P3786" s="31" t="str">
        <f>TEXT($L3786, "dddd")</f>
        <v>Sunday</v>
      </c>
      <c r="Q3786" s="39" t="s">
        <v>207</v>
      </c>
      <c r="R3786" s="39">
        <v>1031</v>
      </c>
      <c r="S3786" s="1" t="str">
        <f>IF(OR(MONTH(L3786)=12, MONTH(L3786)&lt;=5), "Dry Season", "Wet Season")</f>
        <v>Dry Season</v>
      </c>
      <c r="T3786" s="1">
        <v>1</v>
      </c>
      <c r="U3786" s="1">
        <v>0</v>
      </c>
      <c r="V3786" s="1">
        <v>0</v>
      </c>
      <c r="W3786" s="2">
        <f>IF(ISNUMBER(SEARCH("N/A", X3786)), 0, 1)</f>
        <v>1</v>
      </c>
      <c r="X3786" s="1" t="s">
        <v>124</v>
      </c>
      <c r="Y3786" s="1">
        <v>14.5352172</v>
      </c>
      <c r="Z3786" s="1">
        <v>120.9819432</v>
      </c>
      <c r="AA3786" s="11" cm="1">
        <f t="array" ref="AA3786">IF(ISBLANK(Y3786), 0, VINCentyInvDistance(F3786,G3786,Y3786,Z3786))</f>
        <v>10175.709460163549</v>
      </c>
      <c r="AB3786" s="1">
        <v>0</v>
      </c>
      <c r="AC3786" s="1">
        <v>4.8</v>
      </c>
      <c r="AD3786" s="1">
        <v>3.5</v>
      </c>
      <c r="AE3786" s="1">
        <v>9</v>
      </c>
      <c r="AF3786" s="1">
        <v>1</v>
      </c>
      <c r="AG3786" s="1" t="s">
        <v>159</v>
      </c>
      <c r="AH3786" s="1" t="s">
        <v>160</v>
      </c>
      <c r="AI3786" s="1" t="str">
        <f>TRIM(MID(SUBSTITUTE($H3786,",",REPT(" ",200)),(LEN($H3786)-LEN(SUBSTITUTE($H3786,",",""))-2)*200+1,200))</f>
        <v>Metro Manila</v>
      </c>
      <c r="AJ3786" s="1" t="s">
        <v>55</v>
      </c>
      <c r="AK3786" t="s">
        <v>17581</v>
      </c>
      <c r="AL3786" s="2">
        <v>0</v>
      </c>
      <c r="AM3786" s="1"/>
    </row>
    <row r="3787" spans="1:39" ht="12.75" customHeight="1">
      <c r="A3787" s="1"/>
      <c r="B3787" s="1" t="s">
        <v>13348</v>
      </c>
      <c r="C3787" s="1" t="s">
        <v>13763</v>
      </c>
      <c r="D3787" s="3" t="str">
        <f ca="1">IFERROR(__xludf.DUMMYFUNCTION("PROPER(REGEXEXTRACT(B3751, ""(?:https?:\/\/)?(?:www\.)?([a-zA-Z0-9-]+)\.""))"),"Skyscanner")</f>
        <v>Skyscanner</v>
      </c>
      <c r="E3787" s="1" t="s">
        <v>13764</v>
      </c>
      <c r="F3787" s="1">
        <v>14.5601308</v>
      </c>
      <c r="G3787" s="1">
        <v>121.0557166</v>
      </c>
      <c r="H3787" s="1" t="s">
        <v>13765</v>
      </c>
      <c r="I3787" s="1" t="s">
        <v>50</v>
      </c>
      <c r="J3787" s="1">
        <f>IF(K3787="URBAN",1,IF(K3787="SUBURBAN",2,IF(K3787="RURAL",3,"")))</f>
        <v>1</v>
      </c>
      <c r="K3787" s="1" t="s">
        <v>42</v>
      </c>
      <c r="L3787" s="18">
        <v>46082</v>
      </c>
      <c r="M3787" s="49">
        <v>0.58333333333333337</v>
      </c>
      <c r="N3787" s="18">
        <v>46083</v>
      </c>
      <c r="O3787" s="56">
        <v>0.5</v>
      </c>
      <c r="P3787" s="31" t="str">
        <f>TEXT($L3787, "dddd")</f>
        <v>Sunday</v>
      </c>
      <c r="Q3787" s="39" t="s">
        <v>531</v>
      </c>
      <c r="R3787" s="39">
        <v>3211</v>
      </c>
      <c r="S3787" s="1" t="str">
        <f>IF(OR(MONTH(L3787)=12, MONTH(L3787)&lt;=5), "Dry Season", "Wet Season")</f>
        <v>Dry Season</v>
      </c>
      <c r="T3787" s="1">
        <v>1</v>
      </c>
      <c r="U3787" s="1">
        <v>0</v>
      </c>
      <c r="V3787" s="1">
        <v>0</v>
      </c>
      <c r="W3787" s="2">
        <f>IF(ISNUMBER(SEARCH("N/A", X3787)), 0, 1)</f>
        <v>1</v>
      </c>
      <c r="X3787" s="1" t="s">
        <v>4921</v>
      </c>
      <c r="Y3787" s="1">
        <v>14.587324199999999</v>
      </c>
      <c r="Z3787" s="1">
        <v>121.1046393</v>
      </c>
      <c r="AA3787" s="11" cm="1">
        <f t="array" ref="AA3787">IF(ISBLANK(Y3787), 0, VINCentyInvDistance(F3787,G3787,Y3787,Z3787))</f>
        <v>6070.1100553618835</v>
      </c>
      <c r="AB3787" s="1">
        <v>0</v>
      </c>
      <c r="AC3787" s="1">
        <v>7</v>
      </c>
      <c r="AD3787" s="1">
        <v>4.2</v>
      </c>
      <c r="AE3787" s="1">
        <v>2</v>
      </c>
      <c r="AF3787" s="1">
        <v>1</v>
      </c>
      <c r="AG3787" s="1" t="s">
        <v>6725</v>
      </c>
      <c r="AH3787" s="1" t="s">
        <v>6726</v>
      </c>
      <c r="AI3787" s="1" t="str">
        <f>TRIM(MID(SUBSTITUTE($H3787,",",REPT(" ",200)),(LEN($H3787)-LEN(SUBSTITUTE($H3787,",",""))-2)*200+1,200))</f>
        <v>Metro Manila</v>
      </c>
      <c r="AJ3787" s="1" t="s">
        <v>55</v>
      </c>
      <c r="AK3787" t="s">
        <v>13352</v>
      </c>
      <c r="AL3787" s="2">
        <v>0</v>
      </c>
      <c r="AM3787" s="1"/>
    </row>
    <row r="3788" spans="1:39" ht="12.75" customHeight="1">
      <c r="A3788" s="1"/>
      <c r="B3788" s="1" t="s">
        <v>13766</v>
      </c>
      <c r="C3788" s="1" t="s">
        <v>13767</v>
      </c>
      <c r="D3788" s="3" t="str">
        <f ca="1">IFERROR(__xludf.DUMMYFUNCTION("PROPER(REGEXEXTRACT(B3752, ""(?:https?:\/\/)?(?:www\.)?([a-zA-Z0-9-]+)\.""))"),"Skyscanner")</f>
        <v>Skyscanner</v>
      </c>
      <c r="E3788" s="1" t="s">
        <v>13768</v>
      </c>
      <c r="F3788" s="1">
        <v>14.575874499999999</v>
      </c>
      <c r="G3788" s="1">
        <v>120.99382369999999</v>
      </c>
      <c r="H3788" s="1" t="s">
        <v>13769</v>
      </c>
      <c r="I3788" s="1" t="s">
        <v>50</v>
      </c>
      <c r="J3788" s="1">
        <f>IF(K3788="URBAN",1,IF(K3788="SUBURBAN",2,IF(K3788="RURAL",3,"")))</f>
        <v>1</v>
      </c>
      <c r="K3788" s="1" t="s">
        <v>42</v>
      </c>
      <c r="L3788" s="18">
        <v>46082</v>
      </c>
      <c r="M3788" s="49">
        <v>0.58333333333333337</v>
      </c>
      <c r="N3788" s="18">
        <v>46083</v>
      </c>
      <c r="O3788" s="56">
        <v>0.5</v>
      </c>
      <c r="P3788" s="31" t="str">
        <f>TEXT($L3788, "dddd")</f>
        <v>Sunday</v>
      </c>
      <c r="Q3788" s="39" t="s">
        <v>111</v>
      </c>
      <c r="R3788" s="39">
        <v>1447</v>
      </c>
      <c r="S3788" s="1" t="str">
        <f>IF(OR(MONTH(L3788)=12, MONTH(L3788)&lt;=5), "Dry Season", "Wet Season")</f>
        <v>Dry Season</v>
      </c>
      <c r="T3788" s="1">
        <v>1</v>
      </c>
      <c r="U3788" s="1">
        <v>0</v>
      </c>
      <c r="V3788" s="1">
        <v>0</v>
      </c>
      <c r="W3788" s="2">
        <f>IF(ISNUMBER(SEARCH("N/A", X3788)), 0, 1)</f>
        <v>1</v>
      </c>
      <c r="X3788" s="1" t="s">
        <v>2555</v>
      </c>
      <c r="Y3788" s="1">
        <v>14.5565479</v>
      </c>
      <c r="Z3788" s="1">
        <v>121.054103</v>
      </c>
      <c r="AA3788" s="11" cm="1">
        <f t="array" ref="AA3788">IF(ISBLANK(Y3788), 0, VINCentyInvDistance(F3788,G3788,Y3788,Z3788))</f>
        <v>6838.8657207554843</v>
      </c>
      <c r="AB3788" s="1">
        <v>0</v>
      </c>
      <c r="AC3788" s="1">
        <v>8.4</v>
      </c>
      <c r="AD3788" s="1">
        <v>4.2</v>
      </c>
      <c r="AE3788" s="1">
        <v>242</v>
      </c>
      <c r="AF3788" s="1">
        <v>1</v>
      </c>
      <c r="AG3788" s="1" t="s">
        <v>2556</v>
      </c>
      <c r="AH3788" s="1" t="s">
        <v>2556</v>
      </c>
      <c r="AI3788" s="1" t="str">
        <f>TRIM(MID(SUBSTITUTE($H3788,",",REPT(" ",200)),(LEN($H3788)-LEN(SUBSTITUTE($H3788,",",""))-2)*200+1,200))</f>
        <v>Metro Manila</v>
      </c>
      <c r="AJ3788" s="1" t="s">
        <v>55</v>
      </c>
      <c r="AK3788" t="s">
        <v>13770</v>
      </c>
      <c r="AL3788" s="2">
        <v>0</v>
      </c>
      <c r="AM3788" s="1"/>
    </row>
    <row r="3789" spans="1:39" ht="12.75" customHeight="1">
      <c r="A3789" s="1"/>
      <c r="B3789" s="1" t="s">
        <v>13771</v>
      </c>
      <c r="C3789" s="1" t="s">
        <v>13772</v>
      </c>
      <c r="D3789" s="3" t="str">
        <f ca="1">IFERROR(__xludf.DUMMYFUNCTION("PROPER(REGEXEXTRACT(B3753, ""(?:https?:\/\/)?(?:www\.)?([a-zA-Z0-9-]+)\.""))"),"Skyscanner")</f>
        <v>Skyscanner</v>
      </c>
      <c r="E3789" s="1" t="s">
        <v>13773</v>
      </c>
      <c r="F3789" s="1">
        <v>14.567422199999999</v>
      </c>
      <c r="G3789" s="1">
        <v>121.0305312</v>
      </c>
      <c r="H3789" s="1" t="s">
        <v>13774</v>
      </c>
      <c r="I3789" s="1" t="s">
        <v>50</v>
      </c>
      <c r="J3789" s="1">
        <f>IF(K3789="URBAN",1,IF(K3789="SUBURBAN",2,IF(K3789="RURAL",3,"")))</f>
        <v>1</v>
      </c>
      <c r="K3789" s="1" t="s">
        <v>42</v>
      </c>
      <c r="L3789" s="18">
        <v>46082</v>
      </c>
      <c r="M3789" s="49">
        <v>0.58333333333333337</v>
      </c>
      <c r="N3789" s="18">
        <v>46083</v>
      </c>
      <c r="O3789" s="56">
        <v>0.5</v>
      </c>
      <c r="P3789" s="31" t="str">
        <f>TEXT($L3789, "dddd")</f>
        <v>Sunday</v>
      </c>
      <c r="Q3789" s="39" t="s">
        <v>531</v>
      </c>
      <c r="R3789" s="39">
        <v>2235</v>
      </c>
      <c r="S3789" s="1" t="str">
        <f>IF(OR(MONTH(L3789)=12, MONTH(L3789)&lt;=5), "Dry Season", "Wet Season")</f>
        <v>Dry Season</v>
      </c>
      <c r="T3789" s="1">
        <v>1</v>
      </c>
      <c r="U3789" s="1">
        <v>0</v>
      </c>
      <c r="V3789" s="1">
        <v>0</v>
      </c>
      <c r="W3789" s="2">
        <f>IF(ISNUMBER(SEARCH("N/A", X3789)), 0, 1)</f>
        <v>1</v>
      </c>
      <c r="X3789" s="1" t="s">
        <v>2500</v>
      </c>
      <c r="Y3789" s="1">
        <v>14.5530822</v>
      </c>
      <c r="Z3789" s="1">
        <v>121.021794</v>
      </c>
      <c r="AA3789" s="11" cm="1">
        <f t="array" ref="AA3789">IF(ISBLANK(Y3789), 0, VINCentyInvDistance(F3789,G3789,Y3789,Z3789))</f>
        <v>1844.9962596597463</v>
      </c>
      <c r="AB3789" s="1">
        <v>0</v>
      </c>
      <c r="AC3789" s="1">
        <v>8.4</v>
      </c>
      <c r="AD3789" s="1">
        <v>3.8</v>
      </c>
      <c r="AE3789" s="1">
        <v>216</v>
      </c>
      <c r="AF3789" s="1">
        <v>1</v>
      </c>
      <c r="AG3789" s="1" t="s">
        <v>2501</v>
      </c>
      <c r="AH3789" s="1" t="s">
        <v>2501</v>
      </c>
      <c r="AI3789" s="1" t="str">
        <f>TRIM(MID(SUBSTITUTE($H3789,",",REPT(" ",200)),(LEN($H3789)-LEN(SUBSTITUTE($H3789,",",""))-2)*200+1,200))</f>
        <v>Metro Manila</v>
      </c>
      <c r="AJ3789" s="1" t="s">
        <v>55</v>
      </c>
      <c r="AK3789" t="s">
        <v>13359</v>
      </c>
      <c r="AL3789" s="2">
        <v>0</v>
      </c>
      <c r="AM3789" s="1"/>
    </row>
    <row r="3790" spans="1:39" ht="12.75" customHeight="1">
      <c r="A3790" s="1"/>
      <c r="B3790" s="1" t="s">
        <v>13145</v>
      </c>
      <c r="C3790" s="1" t="s">
        <v>13775</v>
      </c>
      <c r="D3790" s="3" t="str">
        <f ca="1">IFERROR(__xludf.DUMMYFUNCTION("PROPER(REGEXEXTRACT(B3754, ""(?:https?:\/\/)?(?:www\.)?([a-zA-Z0-9-]+)\.""))"),"Skyscanner")</f>
        <v>Skyscanner</v>
      </c>
      <c r="E3790" s="1" t="s">
        <v>13776</v>
      </c>
      <c r="F3790" s="1">
        <v>14.558686700000001</v>
      </c>
      <c r="G3790" s="1">
        <v>121.04688520000001</v>
      </c>
      <c r="H3790" s="1" t="s">
        <v>13777</v>
      </c>
      <c r="I3790" s="1" t="s">
        <v>50</v>
      </c>
      <c r="J3790" s="1">
        <f>IF(K3790="URBAN",1,IF(K3790="SUBURBAN",2,IF(K3790="RURAL",3,"")))</f>
        <v>1</v>
      </c>
      <c r="K3790" s="1" t="s">
        <v>42</v>
      </c>
      <c r="L3790" s="18">
        <v>46082</v>
      </c>
      <c r="M3790" s="49">
        <v>0.58333333333333337</v>
      </c>
      <c r="N3790" s="18">
        <v>46083</v>
      </c>
      <c r="O3790" s="56">
        <v>0.5</v>
      </c>
      <c r="P3790" s="31" t="str">
        <f>TEXT($L3790, "dddd")</f>
        <v>Sunday</v>
      </c>
      <c r="Q3790" s="39" t="s">
        <v>531</v>
      </c>
      <c r="R3790" s="39">
        <v>1569</v>
      </c>
      <c r="S3790" s="1" t="str">
        <f>IF(OR(MONTH(L3790)=12, MONTH(L3790)&lt;=5), "Dry Season", "Wet Season")</f>
        <v>Dry Season</v>
      </c>
      <c r="T3790" s="1">
        <v>1</v>
      </c>
      <c r="U3790" s="1">
        <v>0</v>
      </c>
      <c r="V3790" s="1">
        <v>0</v>
      </c>
      <c r="W3790" s="2">
        <f>IF(ISNUMBER(SEARCH("N/A", X3790)), 0, 1)</f>
        <v>1</v>
      </c>
      <c r="X3790" s="1" t="s">
        <v>2500</v>
      </c>
      <c r="Y3790" s="1">
        <v>14.5530822</v>
      </c>
      <c r="Z3790" s="1">
        <v>121.021794</v>
      </c>
      <c r="AA3790" s="11" cm="1">
        <f t="array" ref="AA3790">IF(ISBLANK(Y3790), 0, VINCentyInvDistance(F3790,G3790,Y3790,Z3790))</f>
        <v>2774.2516487559706</v>
      </c>
      <c r="AB3790" s="1">
        <v>0</v>
      </c>
      <c r="AC3790" s="1">
        <v>7.6</v>
      </c>
      <c r="AD3790" s="1">
        <v>4.0999999999999996</v>
      </c>
      <c r="AE3790" s="1">
        <v>433</v>
      </c>
      <c r="AF3790" s="1">
        <v>1</v>
      </c>
      <c r="AG3790" s="1" t="s">
        <v>2501</v>
      </c>
      <c r="AH3790" s="1" t="s">
        <v>2501</v>
      </c>
      <c r="AI3790" s="1" t="str">
        <f>TRIM(MID(SUBSTITUTE($H3790,",",REPT(" ",200)),(LEN($H3790)-LEN(SUBSTITUTE($H3790,",",""))-2)*200+1,200))</f>
        <v>Metro Manila</v>
      </c>
      <c r="AJ3790" s="1" t="s">
        <v>55</v>
      </c>
      <c r="AK3790" t="s">
        <v>17557</v>
      </c>
      <c r="AL3790" s="2">
        <v>0</v>
      </c>
      <c r="AM3790" s="1"/>
    </row>
    <row r="3791" spans="1:39" ht="12.75" customHeight="1">
      <c r="A3791" s="1"/>
      <c r="B3791" s="1" t="s">
        <v>13778</v>
      </c>
      <c r="C3791" s="1" t="s">
        <v>13779</v>
      </c>
      <c r="D3791" s="3" t="str">
        <f ca="1">IFERROR(__xludf.DUMMYFUNCTION("PROPER(REGEXEXTRACT(B3755, ""(?:https?:\/\/)?(?:www\.)?([a-zA-Z0-9-]+)\.""))"),"Skyscanner")</f>
        <v>Skyscanner</v>
      </c>
      <c r="E3791" s="1" t="s">
        <v>13780</v>
      </c>
      <c r="F3791" s="1">
        <v>14.558710700000001</v>
      </c>
      <c r="G3791" s="1">
        <v>121.0468913</v>
      </c>
      <c r="H3791" s="1" t="s">
        <v>13777</v>
      </c>
      <c r="I3791" s="1" t="s">
        <v>50</v>
      </c>
      <c r="J3791" s="1">
        <f>IF(K3791="URBAN",1,IF(K3791="SUBURBAN",2,IF(K3791="RURAL",3,"")))</f>
        <v>1</v>
      </c>
      <c r="K3791" s="1" t="s">
        <v>42</v>
      </c>
      <c r="L3791" s="18">
        <v>46082</v>
      </c>
      <c r="M3791" s="49">
        <v>0.58333333333333337</v>
      </c>
      <c r="N3791" s="18">
        <v>46083</v>
      </c>
      <c r="O3791" s="56">
        <v>0.5</v>
      </c>
      <c r="P3791" s="31" t="str">
        <f>TEXT($L3791, "dddd")</f>
        <v>Sunday</v>
      </c>
      <c r="Q3791" s="39" t="s">
        <v>43</v>
      </c>
      <c r="R3791" s="39">
        <v>1567</v>
      </c>
      <c r="S3791" s="1" t="str">
        <f>IF(OR(MONTH(L3791)=12, MONTH(L3791)&lt;=5), "Dry Season", "Wet Season")</f>
        <v>Dry Season</v>
      </c>
      <c r="T3791" s="1">
        <v>2</v>
      </c>
      <c r="U3791" s="1">
        <v>1</v>
      </c>
      <c r="V3791" s="1">
        <v>0</v>
      </c>
      <c r="W3791" s="2">
        <f>IF(ISNUMBER(SEARCH("N/A", X3791)), 0, 1)</f>
        <v>1</v>
      </c>
      <c r="X3791" s="1" t="s">
        <v>2500</v>
      </c>
      <c r="Y3791" s="1">
        <v>14.5530822</v>
      </c>
      <c r="Z3791" s="1">
        <v>121.021794</v>
      </c>
      <c r="AA3791" s="11" cm="1">
        <f t="array" ref="AA3791">IF(ISBLANK(Y3791), 0, VINCentyInvDistance(F3791,G3791,Y3791,Z3791))</f>
        <v>2775.4868955353868</v>
      </c>
      <c r="AB3791" s="1">
        <v>0</v>
      </c>
      <c r="AC3791" s="1">
        <v>8.1999999999999993</v>
      </c>
      <c r="AD3791" s="1">
        <v>0</v>
      </c>
      <c r="AE3791" s="1">
        <v>44</v>
      </c>
      <c r="AF3791" s="1">
        <v>1</v>
      </c>
      <c r="AG3791" s="1" t="s">
        <v>2501</v>
      </c>
      <c r="AH3791" s="1" t="s">
        <v>2501</v>
      </c>
      <c r="AI3791" s="1" t="str">
        <f>TRIM(MID(SUBSTITUTE($H3791,",",REPT(" ",200)),(LEN($H3791)-LEN(SUBSTITUTE($H3791,",",""))-2)*200+1,200))</f>
        <v>Metro Manila</v>
      </c>
      <c r="AJ3791" s="1" t="s">
        <v>55</v>
      </c>
      <c r="AK3791" t="s">
        <v>17606</v>
      </c>
      <c r="AL3791" s="2">
        <v>0</v>
      </c>
      <c r="AM3791" s="1"/>
    </row>
    <row r="3792" spans="1:39" ht="12.75" customHeight="1">
      <c r="A3792" s="1"/>
      <c r="B3792" s="1" t="s">
        <v>13781</v>
      </c>
      <c r="C3792" s="1" t="s">
        <v>13782</v>
      </c>
      <c r="D3792" s="3" t="str">
        <f ca="1">IFERROR(__xludf.DUMMYFUNCTION("PROPER(REGEXEXTRACT(B3756, ""(?:https?:\/\/)?(?:www\.)?([a-zA-Z0-9-]+)\.""))"),"Google")</f>
        <v>Google</v>
      </c>
      <c r="E3792" s="1" t="s">
        <v>13783</v>
      </c>
      <c r="F3792" s="1">
        <v>14.5676044</v>
      </c>
      <c r="G3792" s="1">
        <v>121.03225279999999</v>
      </c>
      <c r="H3792" s="1" t="s">
        <v>13784</v>
      </c>
      <c r="I3792" s="1" t="s">
        <v>50</v>
      </c>
      <c r="J3792" s="1">
        <f>IF(K3792="URBAN",1,IF(K3792="SUBURBAN",2,IF(K3792="RURAL",3,"")))</f>
        <v>1</v>
      </c>
      <c r="K3792" s="1" t="s">
        <v>42</v>
      </c>
      <c r="L3792" s="18">
        <v>46082</v>
      </c>
      <c r="M3792" s="49">
        <v>0.625</v>
      </c>
      <c r="N3792" s="18">
        <v>46083</v>
      </c>
      <c r="O3792" s="56">
        <v>0.5</v>
      </c>
      <c r="P3792" s="31" t="str">
        <f>TEXT($L3792, "dddd")</f>
        <v>Sunday</v>
      </c>
      <c r="Q3792" s="39" t="s">
        <v>207</v>
      </c>
      <c r="R3792" s="39">
        <v>888</v>
      </c>
      <c r="S3792" s="1" t="str">
        <f>IF(OR(MONTH(L3792)=12, MONTH(L3792)&lt;=5), "Dry Season", "Wet Season")</f>
        <v>Dry Season</v>
      </c>
      <c r="T3792" s="1">
        <v>1</v>
      </c>
      <c r="U3792" s="1">
        <v>0</v>
      </c>
      <c r="V3792" s="1">
        <v>0</v>
      </c>
      <c r="W3792" s="2">
        <f>IF(ISNUMBER(SEARCH("N/A", X3792)), 0, 1)</f>
        <v>1</v>
      </c>
      <c r="X3792" s="1" t="s">
        <v>2500</v>
      </c>
      <c r="Y3792" s="1">
        <v>14.5530822</v>
      </c>
      <c r="Z3792" s="1">
        <v>121.021794</v>
      </c>
      <c r="AA3792" s="11" cm="1">
        <f t="array" ref="AA3792">IF(ISBLANK(Y3792), 0, VINCentyInvDistance(F3792,G3792,Y3792,Z3792))</f>
        <v>1962.7016108831897</v>
      </c>
      <c r="AB3792" s="1">
        <v>0</v>
      </c>
      <c r="AC3792" s="1">
        <v>0</v>
      </c>
      <c r="AD3792" s="1">
        <v>0</v>
      </c>
      <c r="AE3792" s="1">
        <v>50</v>
      </c>
      <c r="AF3792" s="1">
        <v>1</v>
      </c>
      <c r="AG3792" s="1" t="s">
        <v>2501</v>
      </c>
      <c r="AH3792" s="1" t="s">
        <v>2501</v>
      </c>
      <c r="AI3792" s="1" t="str">
        <f>TRIM(MID(SUBSTITUTE($H3792,",",REPT(" ",200)),(LEN($H3792)-LEN(SUBSTITUTE($H3792,",",""))-2)*200+1,200))</f>
        <v>Metro Manila</v>
      </c>
      <c r="AJ3792" s="1" t="s">
        <v>55</v>
      </c>
      <c r="AL3792" s="2">
        <v>0</v>
      </c>
      <c r="AM3792" s="1"/>
    </row>
    <row r="3793" spans="1:39" ht="12.75" customHeight="1">
      <c r="A3793" s="1"/>
      <c r="B3793" s="1" t="s">
        <v>13785</v>
      </c>
      <c r="C3793" s="1" t="s">
        <v>13786</v>
      </c>
      <c r="D3793" s="3" t="str">
        <f ca="1">IFERROR(__xludf.DUMMYFUNCTION("PROPER(REGEXEXTRACT(B3757, ""(?:https?:\/\/)?(?:www\.)?([a-zA-Z0-9-]+)\.""))"),"Skyscanner")</f>
        <v>Skyscanner</v>
      </c>
      <c r="E3793" s="1" t="s">
        <v>13787</v>
      </c>
      <c r="F3793" s="1">
        <v>14.5668106</v>
      </c>
      <c r="G3793" s="1">
        <v>121.0371595</v>
      </c>
      <c r="H3793" s="1" t="s">
        <v>13784</v>
      </c>
      <c r="I3793" s="1" t="s">
        <v>50</v>
      </c>
      <c r="J3793" s="1">
        <f>IF(K3793="URBAN",1,IF(K3793="SUBURBAN",2,IF(K3793="RURAL",3,"")))</f>
        <v>1</v>
      </c>
      <c r="K3793" s="1" t="s">
        <v>42</v>
      </c>
      <c r="L3793" s="18">
        <v>46082</v>
      </c>
      <c r="M3793" s="49">
        <v>0.58333333333333337</v>
      </c>
      <c r="N3793" s="18">
        <v>46083</v>
      </c>
      <c r="O3793" s="56">
        <v>0.5</v>
      </c>
      <c r="P3793" s="31" t="str">
        <f>TEXT($L3793, "dddd")</f>
        <v>Sunday</v>
      </c>
      <c r="Q3793" s="39" t="s">
        <v>207</v>
      </c>
      <c r="R3793" s="39">
        <v>1380</v>
      </c>
      <c r="S3793" s="1" t="str">
        <f>IF(OR(MONTH(L3793)=12, MONTH(L3793)&lt;=5), "Dry Season", "Wet Season")</f>
        <v>Dry Season</v>
      </c>
      <c r="T3793" s="1">
        <v>2</v>
      </c>
      <c r="U3793" s="1">
        <v>1</v>
      </c>
      <c r="V3793" s="1">
        <v>0</v>
      </c>
      <c r="W3793" s="2">
        <f>IF(ISNUMBER(SEARCH("N/A", X3793)), 0, 1)</f>
        <v>1</v>
      </c>
      <c r="X3793" s="1" t="s">
        <v>2500</v>
      </c>
      <c r="Y3793" s="1">
        <v>14.5530822</v>
      </c>
      <c r="Z3793" s="1">
        <v>121.021794</v>
      </c>
      <c r="AA3793" s="11" cm="1">
        <f t="array" ref="AA3793">IF(ISBLANK(Y3793), 0, VINCentyInvDistance(F3793,G3793,Y3793,Z3793))</f>
        <v>2247.0589299841145</v>
      </c>
      <c r="AB3793" s="1">
        <v>0</v>
      </c>
      <c r="AC3793" s="1">
        <v>8.4</v>
      </c>
      <c r="AD3793" s="1">
        <v>0</v>
      </c>
      <c r="AE3793" s="1">
        <v>50</v>
      </c>
      <c r="AF3793" s="1">
        <v>1</v>
      </c>
      <c r="AG3793" s="1" t="s">
        <v>2501</v>
      </c>
      <c r="AH3793" s="1" t="s">
        <v>2501</v>
      </c>
      <c r="AI3793" s="1" t="str">
        <f>TRIM(MID(SUBSTITUTE($H3793,",",REPT(" ",200)),(LEN($H3793)-LEN(SUBSTITUTE($H3793,",",""))-2)*200+1,200))</f>
        <v>Metro Manila</v>
      </c>
      <c r="AJ3793" s="1" t="s">
        <v>55</v>
      </c>
      <c r="AK3793" t="s">
        <v>6705</v>
      </c>
      <c r="AL3793" s="2">
        <v>0</v>
      </c>
      <c r="AM3793" s="1"/>
    </row>
    <row r="3794" spans="1:39" ht="12.75" customHeight="1">
      <c r="A3794" s="1"/>
      <c r="B3794" s="1" t="s">
        <v>13788</v>
      </c>
      <c r="C3794" s="1" t="s">
        <v>13789</v>
      </c>
      <c r="D3794" s="3" t="str">
        <f ca="1">IFERROR(__xludf.DUMMYFUNCTION("PROPER(REGEXEXTRACT(B3758, ""(?:https?:\/\/)?(?:www\.)?([a-zA-Z0-9-]+)\.""))"),"Google")</f>
        <v>Google</v>
      </c>
      <c r="E3794" s="1" t="s">
        <v>13790</v>
      </c>
      <c r="F3794" s="1">
        <v>14.570109499999999</v>
      </c>
      <c r="G3794" s="1">
        <v>121.0468516</v>
      </c>
      <c r="H3794" s="1" t="s">
        <v>13791</v>
      </c>
      <c r="I3794" s="1" t="s">
        <v>50</v>
      </c>
      <c r="J3794" s="1">
        <f>IF(K3794="URBAN",1,IF(K3794="SUBURBAN",2,IF(K3794="RURAL",3,"")))</f>
        <v>1</v>
      </c>
      <c r="K3794" s="1" t="s">
        <v>42</v>
      </c>
      <c r="L3794" s="18">
        <v>46082</v>
      </c>
      <c r="M3794" s="49">
        <v>0.625</v>
      </c>
      <c r="N3794" s="18">
        <v>46083</v>
      </c>
      <c r="O3794" s="56">
        <v>0.5</v>
      </c>
      <c r="P3794" s="31" t="str">
        <f>TEXT($L3794, "dddd")</f>
        <v>Sunday</v>
      </c>
      <c r="Q3794" s="39" t="s">
        <v>207</v>
      </c>
      <c r="R3794" s="39">
        <v>1680</v>
      </c>
      <c r="S3794" s="1" t="str">
        <f>IF(OR(MONTH(L3794)=12, MONTH(L3794)&lt;=5), "Dry Season", "Wet Season")</f>
        <v>Dry Season</v>
      </c>
      <c r="T3794" s="1">
        <v>1</v>
      </c>
      <c r="U3794" s="1">
        <v>0</v>
      </c>
      <c r="V3794" s="1">
        <v>1</v>
      </c>
      <c r="W3794" s="2">
        <f>IF(ISNUMBER(SEARCH("N/A", X3794)), 0, 1)</f>
        <v>1</v>
      </c>
      <c r="X3794" s="1" t="s">
        <v>1613</v>
      </c>
      <c r="Y3794" s="1">
        <v>14.585597</v>
      </c>
      <c r="Z3794" s="1">
        <v>121.05717</v>
      </c>
      <c r="AA3794" s="11" cm="1">
        <f t="array" ref="AA3794">IF(ISBLANK(Y3794), 0, VINCentyInvDistance(F3794,G3794,Y3794,Z3794))</f>
        <v>2042.7356939207475</v>
      </c>
      <c r="AB3794" s="1">
        <v>0</v>
      </c>
      <c r="AC3794" s="1">
        <v>0</v>
      </c>
      <c r="AD3794" s="1">
        <v>0</v>
      </c>
      <c r="AE3794" s="1">
        <v>610</v>
      </c>
      <c r="AF3794" s="1">
        <v>1</v>
      </c>
      <c r="AG3794" s="1" t="s">
        <v>6849</v>
      </c>
      <c r="AH3794" s="1" t="s">
        <v>6850</v>
      </c>
      <c r="AI3794" s="1" t="str">
        <f>TRIM(MID(SUBSTITUTE($H3794,",",REPT(" ",200)),(LEN($H3794)-LEN(SUBSTITUTE($H3794,",",""))-2)*200+1,200))</f>
        <v>Metro Manila</v>
      </c>
      <c r="AJ3794" s="1" t="s">
        <v>55</v>
      </c>
      <c r="AL3794" s="2">
        <v>0</v>
      </c>
      <c r="AM3794" s="1"/>
    </row>
    <row r="3795" spans="1:39" ht="12.75" customHeight="1">
      <c r="A3795" s="1"/>
      <c r="B3795" s="1" t="s">
        <v>13792</v>
      </c>
      <c r="C3795" s="1" t="s">
        <v>13793</v>
      </c>
      <c r="D3795" s="3" t="str">
        <f ca="1">IFERROR(__xludf.DUMMYFUNCTION("PROPER(REGEXEXTRACT(B3759, ""(?:https?:\/\/)?(?:www\.)?([a-zA-Z0-9-]+)\.""))"),"Skyscanner")</f>
        <v>Skyscanner</v>
      </c>
      <c r="E3795" s="1" t="s">
        <v>13794</v>
      </c>
      <c r="F3795" s="1">
        <v>14.5829375</v>
      </c>
      <c r="G3795" s="1">
        <v>121.0469375</v>
      </c>
      <c r="H3795" s="1" t="s">
        <v>13795</v>
      </c>
      <c r="I3795" s="1" t="s">
        <v>50</v>
      </c>
      <c r="J3795" s="1">
        <f>IF(K3795="URBAN",1,IF(K3795="SUBURBAN",2,IF(K3795="RURAL",3,"")))</f>
        <v>1</v>
      </c>
      <c r="K3795" s="1" t="s">
        <v>42</v>
      </c>
      <c r="L3795" s="18">
        <v>46082</v>
      </c>
      <c r="M3795" s="49">
        <v>0.58333333333333337</v>
      </c>
      <c r="N3795" s="18">
        <v>46083</v>
      </c>
      <c r="O3795" s="56">
        <v>0.5</v>
      </c>
      <c r="P3795" s="31" t="str">
        <f>TEXT($L3795, "dddd")</f>
        <v>Sunday</v>
      </c>
      <c r="Q3795" s="39" t="s">
        <v>207</v>
      </c>
      <c r="R3795" s="39">
        <v>1100</v>
      </c>
      <c r="S3795" s="1" t="str">
        <f>IF(OR(MONTH(L3795)=12, MONTH(L3795)&lt;=5), "Dry Season", "Wet Season")</f>
        <v>Dry Season</v>
      </c>
      <c r="T3795" s="1">
        <v>1</v>
      </c>
      <c r="U3795" s="1">
        <v>0</v>
      </c>
      <c r="V3795" s="1">
        <v>0</v>
      </c>
      <c r="W3795" s="2">
        <f>IF(ISNUMBER(SEARCH("N/A", X3795)), 0, 1)</f>
        <v>1</v>
      </c>
      <c r="X3795" s="1" t="s">
        <v>1613</v>
      </c>
      <c r="Y3795" s="1">
        <v>14.585597</v>
      </c>
      <c r="Z3795" s="1">
        <v>121.05717</v>
      </c>
      <c r="AA3795" s="11" cm="1">
        <f t="array" ref="AA3795">IF(ISBLANK(Y3795), 0, VINCentyInvDistance(F3795,G3795,Y3795,Z3795))</f>
        <v>1141.1979042822084</v>
      </c>
      <c r="AB3795" s="1">
        <v>0</v>
      </c>
      <c r="AC3795" s="1">
        <v>7.2</v>
      </c>
      <c r="AD3795" s="1">
        <v>2.6</v>
      </c>
      <c r="AE3795" s="1">
        <v>610</v>
      </c>
      <c r="AF3795" s="1">
        <v>1</v>
      </c>
      <c r="AG3795" s="1" t="s">
        <v>6849</v>
      </c>
      <c r="AH3795" s="1" t="s">
        <v>6850</v>
      </c>
      <c r="AI3795" s="1" t="str">
        <f>TRIM(MID(SUBSTITUTE($H3795,",",REPT(" ",200)),(LEN($H3795)-LEN(SUBSTITUTE($H3795,",",""))-2)*200+1,200))</f>
        <v>Metro Manila</v>
      </c>
      <c r="AJ3795" s="1" t="s">
        <v>55</v>
      </c>
      <c r="AK3795" t="s">
        <v>17607</v>
      </c>
      <c r="AL3795" s="2">
        <v>0</v>
      </c>
      <c r="AM3795" s="1"/>
    </row>
    <row r="3796" spans="1:39" ht="12.75" customHeight="1">
      <c r="A3796" s="1"/>
      <c r="B3796" s="1" t="s">
        <v>13796</v>
      </c>
      <c r="C3796" s="1" t="s">
        <v>13797</v>
      </c>
      <c r="D3796" s="3" t="str">
        <f ca="1">IFERROR(__xludf.DUMMYFUNCTION("PROPER(REGEXEXTRACT(B3760, ""(?:https?:\/\/)?(?:www\.)?([a-zA-Z0-9-]+)\.""))"),"Skyscanner")</f>
        <v>Skyscanner</v>
      </c>
      <c r="E3796" s="1" t="s">
        <v>13798</v>
      </c>
      <c r="F3796" s="1">
        <v>14.562352199999999</v>
      </c>
      <c r="G3796" s="1">
        <v>121.0293198</v>
      </c>
      <c r="H3796" s="1" t="s">
        <v>11433</v>
      </c>
      <c r="I3796" s="1" t="s">
        <v>50</v>
      </c>
      <c r="J3796" s="1">
        <f>IF(K3796="URBAN",1,IF(K3796="SUBURBAN",2,IF(K3796="RURAL",3,"")))</f>
        <v>1</v>
      </c>
      <c r="K3796" s="1" t="s">
        <v>42</v>
      </c>
      <c r="L3796" s="18">
        <v>46082</v>
      </c>
      <c r="M3796" s="49">
        <v>0.58333333333333337</v>
      </c>
      <c r="N3796" s="18">
        <v>46083</v>
      </c>
      <c r="O3796" s="56">
        <v>0.5</v>
      </c>
      <c r="P3796" s="31" t="str">
        <f>TEXT($L3796, "dddd")</f>
        <v>Sunday</v>
      </c>
      <c r="Q3796" s="39" t="s">
        <v>531</v>
      </c>
      <c r="R3796" s="39">
        <v>3200</v>
      </c>
      <c r="S3796" s="1" t="str">
        <f>IF(OR(MONTH(L3796)=12, MONTH(L3796)&lt;=5), "Dry Season", "Wet Season")</f>
        <v>Dry Season</v>
      </c>
      <c r="T3796" s="1">
        <v>1</v>
      </c>
      <c r="U3796" s="1">
        <v>0</v>
      </c>
      <c r="V3796" s="1">
        <v>0</v>
      </c>
      <c r="W3796" s="2">
        <f>IF(ISNUMBER(SEARCH("N/A", X3796)), 0, 1)</f>
        <v>1</v>
      </c>
      <c r="X3796" s="1" t="s">
        <v>1613</v>
      </c>
      <c r="Y3796" s="1">
        <v>14.585597</v>
      </c>
      <c r="Z3796" s="1">
        <v>121.05717</v>
      </c>
      <c r="AA3796" s="11" cm="1">
        <f t="array" ref="AA3796">IF(ISBLANK(Y3796), 0, VINCentyInvDistance(F3796,G3796,Y3796,Z3796))</f>
        <v>3952.4215233895015</v>
      </c>
      <c r="AB3796" s="1">
        <v>0</v>
      </c>
      <c r="AC3796" s="1">
        <v>5.2</v>
      </c>
      <c r="AD3796" s="1">
        <v>4.3</v>
      </c>
      <c r="AE3796" s="1">
        <v>6</v>
      </c>
      <c r="AF3796" s="1">
        <v>1</v>
      </c>
      <c r="AG3796" s="1" t="s">
        <v>6849</v>
      </c>
      <c r="AH3796" s="1" t="s">
        <v>6850</v>
      </c>
      <c r="AI3796" s="1" t="str">
        <f>TRIM(MID(SUBSTITUTE($H3796,",",REPT(" ",200)),(LEN($H3796)-LEN(SUBSTITUTE($H3796,",",""))-2)*200+1,200))</f>
        <v>Metro Manila</v>
      </c>
      <c r="AJ3796" s="1" t="s">
        <v>55</v>
      </c>
      <c r="AK3796" t="s">
        <v>1181</v>
      </c>
      <c r="AL3796" s="2">
        <v>0</v>
      </c>
      <c r="AM3796" s="1"/>
    </row>
    <row r="3797" spans="1:39" ht="12.75" customHeight="1">
      <c r="A3797" s="1"/>
      <c r="B3797" s="1" t="s">
        <v>13799</v>
      </c>
      <c r="C3797" s="1" t="s">
        <v>13800</v>
      </c>
      <c r="D3797" s="3" t="str">
        <f ca="1">IFERROR(__xludf.DUMMYFUNCTION("PROPER(REGEXEXTRACT(B3761, ""(?:https?:\/\/)?(?:www\.)?([a-zA-Z0-9-]+)\.""))"),"Skyscanner")</f>
        <v>Skyscanner</v>
      </c>
      <c r="E3797" s="1" t="s">
        <v>13801</v>
      </c>
      <c r="F3797" s="1">
        <v>14.5575753</v>
      </c>
      <c r="G3797" s="1">
        <v>121.047994</v>
      </c>
      <c r="H3797" s="1" t="s">
        <v>13802</v>
      </c>
      <c r="I3797" s="1" t="s">
        <v>50</v>
      </c>
      <c r="J3797" s="1">
        <f>IF(K3797="URBAN",1,IF(K3797="SUBURBAN",2,IF(K3797="RURAL",3,"")))</f>
        <v>1</v>
      </c>
      <c r="K3797" s="1" t="s">
        <v>42</v>
      </c>
      <c r="L3797" s="18">
        <v>46082</v>
      </c>
      <c r="M3797" s="49">
        <v>0.58333333333333337</v>
      </c>
      <c r="N3797" s="18">
        <v>46083</v>
      </c>
      <c r="O3797" s="56">
        <v>0.5</v>
      </c>
      <c r="P3797" s="31" t="str">
        <f>TEXT($L3797, "dddd")</f>
        <v>Sunday</v>
      </c>
      <c r="Q3797" s="39" t="s">
        <v>43</v>
      </c>
      <c r="R3797" s="39">
        <v>2529</v>
      </c>
      <c r="S3797" s="1" t="str">
        <f>IF(OR(MONTH(L3797)=12, MONTH(L3797)&lt;=5), "Dry Season", "Wet Season")</f>
        <v>Dry Season</v>
      </c>
      <c r="T3797" s="1">
        <v>2</v>
      </c>
      <c r="U3797" s="1">
        <v>0</v>
      </c>
      <c r="V3797" s="1">
        <v>0</v>
      </c>
      <c r="W3797" s="2">
        <f>IF(ISNUMBER(SEARCH("N/A", X3797)), 0, 1)</f>
        <v>1</v>
      </c>
      <c r="X3797" s="1" t="s">
        <v>2500</v>
      </c>
      <c r="Y3797" s="1">
        <v>14.5530822</v>
      </c>
      <c r="Z3797" s="1">
        <v>121.021794</v>
      </c>
      <c r="AA3797" s="11" cm="1">
        <f t="array" ref="AA3797">IF(ISBLANK(Y3797), 0, VINCentyInvDistance(F3797,G3797,Y3797,Z3797))</f>
        <v>2866.9921827588005</v>
      </c>
      <c r="AB3797" s="1">
        <v>1</v>
      </c>
      <c r="AC3797" s="1">
        <v>8.6</v>
      </c>
      <c r="AD3797" s="1">
        <v>0</v>
      </c>
      <c r="AE3797" s="1">
        <v>180</v>
      </c>
      <c r="AF3797" s="1">
        <v>1</v>
      </c>
      <c r="AG3797" s="1" t="s">
        <v>2501</v>
      </c>
      <c r="AH3797" s="1" t="s">
        <v>2501</v>
      </c>
      <c r="AI3797" s="1" t="str">
        <f>TRIM(MID(SUBSTITUTE($H3797,",",REPT(" ",200)),(LEN($H3797)-LEN(SUBSTITUTE($H3797,",",""))-2)*200+1,200))</f>
        <v>Metro Manila</v>
      </c>
      <c r="AJ3797" s="1" t="s">
        <v>55</v>
      </c>
      <c r="AK3797" t="s">
        <v>17608</v>
      </c>
      <c r="AL3797" s="2">
        <v>0</v>
      </c>
      <c r="AM3797" s="1"/>
    </row>
    <row r="3798" spans="1:39" ht="12.75" customHeight="1">
      <c r="A3798" s="1"/>
      <c r="B3798" s="1" t="s">
        <v>2179</v>
      </c>
      <c r="C3798" s="1" t="s">
        <v>13803</v>
      </c>
      <c r="D3798" s="3" t="str">
        <f ca="1">IFERROR(__xludf.DUMMYFUNCTION("PROPER(REGEXEXTRACT(B3762, ""(?:https?:\/\/)?(?:www\.)?([a-zA-Z0-9-]+)\.""))"),"Skyscanner")</f>
        <v>Skyscanner</v>
      </c>
      <c r="E3798" s="1" t="s">
        <v>1163</v>
      </c>
      <c r="F3798" s="1">
        <v>14.617533</v>
      </c>
      <c r="G3798" s="1">
        <v>120.987391</v>
      </c>
      <c r="H3798" s="1" t="s">
        <v>1164</v>
      </c>
      <c r="I3798" s="1" t="s">
        <v>50</v>
      </c>
      <c r="J3798" s="1">
        <f>IF(K3798="URBAN",1,IF(K3798="SUBURBAN",2,IF(K3798="RURAL",3,"")))</f>
        <v>1</v>
      </c>
      <c r="K3798" s="1" t="s">
        <v>42</v>
      </c>
      <c r="L3798" s="18">
        <v>46082</v>
      </c>
      <c r="M3798" s="49">
        <v>0.58333333333333337</v>
      </c>
      <c r="N3798" s="18">
        <v>46083</v>
      </c>
      <c r="O3798" s="56">
        <v>0.5</v>
      </c>
      <c r="P3798" s="31" t="str">
        <f>TEXT($L3798, "dddd")</f>
        <v>Sunday</v>
      </c>
      <c r="Q3798" s="39" t="s">
        <v>207</v>
      </c>
      <c r="R3798" s="39">
        <v>6135</v>
      </c>
      <c r="S3798" s="1" t="str">
        <f>IF(OR(MONTH(L3798)=12, MONTH(L3798)&lt;=5), "Dry Season", "Wet Season")</f>
        <v>Dry Season</v>
      </c>
      <c r="T3798" s="1">
        <v>1</v>
      </c>
      <c r="U3798" s="1">
        <v>0</v>
      </c>
      <c r="V3798" s="1">
        <v>0</v>
      </c>
      <c r="W3798" s="2">
        <f>IF(ISNUMBER(SEARCH("N/A", X3798)), 0, 1)</f>
        <v>1</v>
      </c>
      <c r="X3798" s="1" t="s">
        <v>1174</v>
      </c>
      <c r="Y3798" s="1">
        <v>14.589843999999999</v>
      </c>
      <c r="Z3798" s="1">
        <v>121.060554</v>
      </c>
      <c r="AA3798" s="11" cm="1">
        <f t="array" ref="AA3798">IF(ISBLANK(Y3798), 0, VINCentyInvDistance(F3798,G3798,Y3798,Z3798))</f>
        <v>8457.4203306938507</v>
      </c>
      <c r="AB3798" s="1">
        <v>0</v>
      </c>
      <c r="AC3798" s="1">
        <v>10</v>
      </c>
      <c r="AD3798" s="1">
        <v>4.0999999999999996</v>
      </c>
      <c r="AE3798" s="1">
        <v>7</v>
      </c>
      <c r="AF3798" s="1">
        <v>1</v>
      </c>
      <c r="AG3798" s="1" t="s">
        <v>1180</v>
      </c>
      <c r="AH3798" s="1" t="s">
        <v>562</v>
      </c>
      <c r="AI3798" s="1" t="str">
        <f>TRIM(MID(SUBSTITUTE($H3798,",",REPT(" ",200)),(LEN($H3798)-LEN(SUBSTITUTE($H3798,",",""))-2)*200+1,200))</f>
        <v>Metro Manila</v>
      </c>
      <c r="AJ3798" s="1" t="s">
        <v>55</v>
      </c>
      <c r="AK3798" t="s">
        <v>2178</v>
      </c>
      <c r="AL3798" s="2">
        <v>0</v>
      </c>
      <c r="AM3798" s="1"/>
    </row>
    <row r="3799" spans="1:39" ht="12.75" customHeight="1">
      <c r="A3799" s="1"/>
      <c r="B3799" s="1" t="s">
        <v>1165</v>
      </c>
      <c r="C3799" s="1" t="s">
        <v>13804</v>
      </c>
      <c r="D3799" s="3" t="str">
        <f ca="1">IFERROR(__xludf.DUMMYFUNCTION("PROPER(REGEXEXTRACT(B3763, ""(?:https?:\/\/)?(?:www\.)?([a-zA-Z0-9-]+)\.""))"),"Skyscanner")</f>
        <v>Skyscanner</v>
      </c>
      <c r="E3799" s="1" t="s">
        <v>1167</v>
      </c>
      <c r="F3799" s="1">
        <v>14.618228</v>
      </c>
      <c r="G3799" s="1">
        <v>120.98732</v>
      </c>
      <c r="H3799" s="1" t="s">
        <v>1168</v>
      </c>
      <c r="I3799" s="1" t="s">
        <v>50</v>
      </c>
      <c r="J3799" s="1">
        <f>IF(K3799="URBAN",1,IF(K3799="SUBURBAN",2,IF(K3799="RURAL",3,"")))</f>
        <v>1</v>
      </c>
      <c r="K3799" s="1" t="s">
        <v>42</v>
      </c>
      <c r="L3799" s="18">
        <v>46082</v>
      </c>
      <c r="M3799" s="49">
        <v>0.58333333333333337</v>
      </c>
      <c r="N3799" s="18">
        <v>46083</v>
      </c>
      <c r="O3799" s="56">
        <v>0.5</v>
      </c>
      <c r="P3799" s="31" t="str">
        <f>TEXT($L3799, "dddd")</f>
        <v>Sunday</v>
      </c>
      <c r="Q3799" s="39" t="s">
        <v>43</v>
      </c>
      <c r="R3799" s="39">
        <v>4528</v>
      </c>
      <c r="S3799" s="1" t="str">
        <f>IF(OR(MONTH(L3799)=12, MONTH(L3799)&lt;=5), "Dry Season", "Wet Season")</f>
        <v>Dry Season</v>
      </c>
      <c r="T3799" s="1">
        <v>2</v>
      </c>
      <c r="U3799" s="1">
        <v>0</v>
      </c>
      <c r="V3799" s="1">
        <v>0</v>
      </c>
      <c r="W3799" s="2">
        <f>IF(ISNUMBER(SEARCH("N/A", X3799)), 0, 1)</f>
        <v>0</v>
      </c>
      <c r="X3799" s="1" t="s">
        <v>44</v>
      </c>
      <c r="Y3799" s="1"/>
      <c r="Z3799" s="1"/>
      <c r="AA3799" s="11" cm="1">
        <f t="array" ref="AA3799">IF(ISBLANK(Y3799), 0, VINCentyInvDistance(F3799,G3799,Y3799,Z3799))</f>
        <v>0</v>
      </c>
      <c r="AB3799" s="1">
        <v>0</v>
      </c>
      <c r="AC3799" s="1">
        <v>8.1999999999999993</v>
      </c>
      <c r="AD3799" s="1">
        <v>0</v>
      </c>
      <c r="AE3799" s="1">
        <v>363</v>
      </c>
      <c r="AF3799" s="1">
        <v>1</v>
      </c>
      <c r="AG3799" s="1" t="s">
        <v>68</v>
      </c>
      <c r="AH3799" s="1" t="str">
        <f>TRIM(MID(SUBSTITUTE($H3799,",",REPT(" ",200)),(LEN($H3799)-LEN(SUBSTITUTE($H3799,",",""))-3)*200+1,200))</f>
        <v>Capital District</v>
      </c>
      <c r="AI3799" s="1" t="s">
        <v>54</v>
      </c>
      <c r="AJ3799" s="1" t="s">
        <v>55</v>
      </c>
      <c r="AK3799" t="s">
        <v>16556</v>
      </c>
      <c r="AL3799" s="1">
        <v>4</v>
      </c>
      <c r="AM3799" s="1" t="s">
        <v>1169</v>
      </c>
    </row>
    <row r="3800" spans="1:39" ht="12.75" customHeight="1">
      <c r="A3800" s="1"/>
      <c r="B3800" s="1" t="s">
        <v>13254</v>
      </c>
      <c r="C3800" s="1" t="s">
        <v>13805</v>
      </c>
      <c r="D3800" s="3" t="str">
        <f ca="1">IFERROR(__xludf.DUMMYFUNCTION("PROPER(REGEXEXTRACT(B3764, ""(?:https?:\/\/)?(?:www\.)?([a-zA-Z0-9-]+)\.""))"),"Google")</f>
        <v>Google</v>
      </c>
      <c r="E3800" s="1" t="s">
        <v>13806</v>
      </c>
      <c r="F3800" s="1">
        <v>14.5242811</v>
      </c>
      <c r="G3800" s="1">
        <v>120.9919203</v>
      </c>
      <c r="H3800" s="1" t="s">
        <v>13807</v>
      </c>
      <c r="I3800" s="1" t="s">
        <v>50</v>
      </c>
      <c r="J3800" s="1">
        <f>IF(K3800="URBAN",1,IF(K3800="SUBURBAN",2,IF(K3800="RURAL",3,"")))</f>
        <v>1</v>
      </c>
      <c r="K3800" s="1" t="s">
        <v>42</v>
      </c>
      <c r="L3800" s="18">
        <v>46082</v>
      </c>
      <c r="M3800" s="49">
        <v>0.625</v>
      </c>
      <c r="N3800" s="18">
        <v>46083</v>
      </c>
      <c r="O3800" s="56">
        <v>0.5</v>
      </c>
      <c r="P3800" s="31" t="str">
        <f>TEXT($L3800, "dddd")</f>
        <v>Sunday</v>
      </c>
      <c r="Q3800" s="39" t="s">
        <v>111</v>
      </c>
      <c r="R3800" s="39">
        <v>13199</v>
      </c>
      <c r="S3800" s="1" t="str">
        <f>IF(OR(MONTH(L3800)=12, MONTH(L3800)&lt;=5), "Dry Season", "Wet Season")</f>
        <v>Dry Season</v>
      </c>
      <c r="T3800" s="1">
        <v>1</v>
      </c>
      <c r="U3800" s="1">
        <v>0</v>
      </c>
      <c r="V3800" s="1">
        <v>1</v>
      </c>
      <c r="W3800" s="2">
        <f>IF(ISNUMBER(SEARCH("N/A", X3800)), 0, 1)</f>
        <v>1</v>
      </c>
      <c r="X3800" s="1" t="s">
        <v>124</v>
      </c>
      <c r="Y3800" s="1">
        <v>14.5352172</v>
      </c>
      <c r="Z3800" s="1">
        <v>120.9819432</v>
      </c>
      <c r="AA3800" s="11" cm="1">
        <f t="array" ref="AA3800">IF(ISBLANK(Y3800), 0, VINCentyInvDistance(F3800,G3800,Y3800,Z3800))</f>
        <v>1618.8016185038673</v>
      </c>
      <c r="AB3800" s="1">
        <v>0</v>
      </c>
      <c r="AC3800" s="1">
        <v>0</v>
      </c>
      <c r="AD3800" s="1">
        <v>0</v>
      </c>
      <c r="AE3800" s="1">
        <v>1859</v>
      </c>
      <c r="AF3800" s="1">
        <v>1</v>
      </c>
      <c r="AG3800" s="1" t="s">
        <v>159</v>
      </c>
      <c r="AH3800" s="1" t="s">
        <v>160</v>
      </c>
      <c r="AI3800" s="1" t="str">
        <f>TRIM(MID(SUBSTITUTE($H3800,",",REPT(" ",200)),(LEN($H3800)-LEN(SUBSTITUTE($H3800,",",""))-2)*200+1,200))</f>
        <v>Metro Manila</v>
      </c>
      <c r="AJ3800" s="1" t="s">
        <v>55</v>
      </c>
      <c r="AL3800" s="2">
        <v>0</v>
      </c>
      <c r="AM3800" s="1"/>
    </row>
    <row r="3801" spans="1:39" ht="12.75" customHeight="1">
      <c r="A3801" s="1"/>
      <c r="B3801" s="1" t="s">
        <v>13808</v>
      </c>
      <c r="C3801" s="1" t="s">
        <v>13809</v>
      </c>
      <c r="D3801" s="3" t="str">
        <f ca="1">IFERROR(__xludf.DUMMYFUNCTION("PROPER(REGEXEXTRACT(B3765, ""(?:https?:\/\/)?(?:www\.)?([a-zA-Z0-9-]+)\.""))"),"Skyscanner")</f>
        <v>Skyscanner</v>
      </c>
      <c r="E3801" s="1" t="s">
        <v>13810</v>
      </c>
      <c r="F3801" s="1">
        <v>14.561132300000001</v>
      </c>
      <c r="G3801" s="1">
        <v>120.9909514</v>
      </c>
      <c r="H3801" s="1" t="s">
        <v>5042</v>
      </c>
      <c r="I3801" s="1" t="s">
        <v>50</v>
      </c>
      <c r="J3801" s="1">
        <f>IF(K3801="URBAN",1,IF(K3801="SUBURBAN",2,IF(K3801="RURAL",3,"")))</f>
        <v>1</v>
      </c>
      <c r="K3801" s="1" t="s">
        <v>42</v>
      </c>
      <c r="L3801" s="18">
        <v>46082</v>
      </c>
      <c r="M3801" s="49">
        <v>0.625</v>
      </c>
      <c r="N3801" s="18">
        <v>46083</v>
      </c>
      <c r="O3801" s="56">
        <v>0.5</v>
      </c>
      <c r="P3801" s="31" t="str">
        <f>TEXT($L3801, "dddd")</f>
        <v>Sunday</v>
      </c>
      <c r="Q3801" s="39" t="s">
        <v>207</v>
      </c>
      <c r="R3801" s="39">
        <v>3868</v>
      </c>
      <c r="S3801" s="1" t="str">
        <f>IF(OR(MONTH(L3801)=12, MONTH(L3801)&lt;=5), "Dry Season", "Wet Season")</f>
        <v>Dry Season</v>
      </c>
      <c r="T3801" s="1">
        <v>1</v>
      </c>
      <c r="U3801" s="1">
        <v>0</v>
      </c>
      <c r="V3801" s="1">
        <v>0</v>
      </c>
      <c r="W3801" s="2">
        <f>IF(ISNUMBER(SEARCH("N/A", X3801)), 0, 1)</f>
        <v>1</v>
      </c>
      <c r="X3801" s="1" t="s">
        <v>11243</v>
      </c>
      <c r="Y3801" s="1">
        <v>14.523306399999999</v>
      </c>
      <c r="Z3801" s="1">
        <v>120.981234</v>
      </c>
      <c r="AA3801" s="11" cm="1">
        <f t="array" ref="AA3801">IF(ISBLANK(Y3801), 0, VINCentyInvDistance(F3801,G3801,Y3801,Z3801))</f>
        <v>4314.2686417579444</v>
      </c>
      <c r="AB3801" s="1">
        <v>1</v>
      </c>
      <c r="AC3801" s="1">
        <v>9</v>
      </c>
      <c r="AD3801" s="1">
        <v>4.0999999999999996</v>
      </c>
      <c r="AE3801" s="1">
        <v>1859</v>
      </c>
      <c r="AF3801" s="1">
        <v>1</v>
      </c>
      <c r="AG3801" s="1" t="s">
        <v>2477</v>
      </c>
      <c r="AH3801" s="1" t="s">
        <v>160</v>
      </c>
      <c r="AI3801" s="1" t="str">
        <f>TRIM(MID(SUBSTITUTE($H3801,",",REPT(" ",200)),(LEN($H3801)-LEN(SUBSTITUTE($H3801,",",""))-2)*200+1,200))</f>
        <v>Metro Manila</v>
      </c>
      <c r="AJ3801" s="1" t="s">
        <v>55</v>
      </c>
      <c r="AK3801" t="s">
        <v>17503</v>
      </c>
      <c r="AL3801" s="2">
        <v>0</v>
      </c>
      <c r="AM3801" s="1"/>
    </row>
    <row r="3802" spans="1:39" ht="12.75" customHeight="1">
      <c r="A3802" s="1"/>
      <c r="B3802" s="1" t="s">
        <v>5039</v>
      </c>
      <c r="C3802" s="1" t="s">
        <v>13811</v>
      </c>
      <c r="D3802" s="3" t="str">
        <f ca="1">IFERROR(__xludf.DUMMYFUNCTION("PROPER(REGEXEXTRACT(B3766, ""(?:https?:\/\/)?(?:www\.)?([a-zA-Z0-9-]+)\.""))"),"Skyscanner")</f>
        <v>Skyscanner</v>
      </c>
      <c r="E3802" s="1" t="s">
        <v>13812</v>
      </c>
      <c r="F3802" s="1">
        <v>14.561132000000001</v>
      </c>
      <c r="G3802" s="1">
        <v>120.990951</v>
      </c>
      <c r="H3802" s="1" t="s">
        <v>5042</v>
      </c>
      <c r="I3802" s="1" t="s">
        <v>50</v>
      </c>
      <c r="J3802" s="1">
        <f>IF(K3802="URBAN",1,IF(K3802="SUBURBAN",2,IF(K3802="RURAL",3,"")))</f>
        <v>1</v>
      </c>
      <c r="K3802" s="1" t="s">
        <v>42</v>
      </c>
      <c r="L3802" s="18">
        <v>46082</v>
      </c>
      <c r="M3802" s="49">
        <v>0.625</v>
      </c>
      <c r="N3802" s="18">
        <v>46083</v>
      </c>
      <c r="O3802" s="56">
        <v>0.45833333333333331</v>
      </c>
      <c r="P3802" s="31" t="str">
        <f>TEXT($L3802, "dddd")</f>
        <v>Sunday</v>
      </c>
      <c r="Q3802" s="39" t="s">
        <v>207</v>
      </c>
      <c r="R3802" s="39">
        <v>1722</v>
      </c>
      <c r="S3802" s="1" t="str">
        <f>IF(OR(MONTH(L3802)=12, MONTH(L3802)&lt;=5), "Dry Season", "Wet Season")</f>
        <v>Dry Season</v>
      </c>
      <c r="T3802" s="1">
        <v>1</v>
      </c>
      <c r="U3802" s="1">
        <v>0</v>
      </c>
      <c r="V3802" s="1">
        <v>0</v>
      </c>
      <c r="W3802" s="2">
        <f>IF(ISNUMBER(SEARCH("N/A", X3802)), 0, 1)</f>
        <v>0</v>
      </c>
      <c r="X3802" s="1" t="s">
        <v>44</v>
      </c>
      <c r="Y3802" s="1"/>
      <c r="Z3802" s="1"/>
      <c r="AA3802" s="11" cm="1">
        <f t="array" ref="AA3802">IF(ISBLANK(Y3802), 0, VINCentyInvDistance(F3802,G3802,Y3802,Z3802))</f>
        <v>0</v>
      </c>
      <c r="AB3802" s="1">
        <v>1</v>
      </c>
      <c r="AC3802" s="1">
        <v>7</v>
      </c>
      <c r="AD3802" s="1">
        <v>5</v>
      </c>
      <c r="AE3802" s="1">
        <v>1252</v>
      </c>
      <c r="AF3802" s="1">
        <v>1</v>
      </c>
      <c r="AG3802" s="1" t="s">
        <v>68</v>
      </c>
      <c r="AH3802" s="1" t="str">
        <f>TRIM(MID(SUBSTITUTE($H3802,",",REPT(" ",200)),(LEN($H3802)-LEN(SUBSTITUTE($H3802,",",""))-3)*200+1,200))</f>
        <v>Capital District</v>
      </c>
      <c r="AI3802" s="1" t="s">
        <v>54</v>
      </c>
      <c r="AJ3802" s="1" t="s">
        <v>55</v>
      </c>
      <c r="AK3802" t="s">
        <v>16952</v>
      </c>
      <c r="AL3802" s="1">
        <v>4</v>
      </c>
      <c r="AM3802" s="1" t="s">
        <v>5043</v>
      </c>
    </row>
    <row r="3803" spans="1:39" ht="12.75" customHeight="1">
      <c r="A3803" s="1"/>
      <c r="B3803" s="1" t="s">
        <v>13813</v>
      </c>
      <c r="C3803" s="1" t="s">
        <v>13814</v>
      </c>
      <c r="D3803" s="3" t="str">
        <f ca="1">IFERROR(__xludf.DUMMYFUNCTION("PROPER(REGEXEXTRACT(B3767, ""(?:https?:\/\/)?(?:www\.)?([a-zA-Z0-9-]+)\.""))"),"Skyscanner")</f>
        <v>Skyscanner</v>
      </c>
      <c r="E3803" s="1" t="s">
        <v>1163</v>
      </c>
      <c r="F3803" s="1">
        <v>14.617179999999999</v>
      </c>
      <c r="G3803" s="1">
        <v>120.98436</v>
      </c>
      <c r="H3803" s="1" t="s">
        <v>13815</v>
      </c>
      <c r="I3803" s="1" t="s">
        <v>50</v>
      </c>
      <c r="J3803" s="1">
        <f>IF(K3803="URBAN",1,IF(K3803="SUBURBAN",2,IF(K3803="RURAL",3,"")))</f>
        <v>1</v>
      </c>
      <c r="K3803" s="1" t="s">
        <v>42</v>
      </c>
      <c r="L3803" s="18">
        <v>46082</v>
      </c>
      <c r="M3803" s="49">
        <v>0.58333333333333337</v>
      </c>
      <c r="N3803" s="18">
        <v>46083</v>
      </c>
      <c r="O3803" s="56">
        <v>0.5</v>
      </c>
      <c r="P3803" s="31" t="str">
        <f>TEXT($L3803, "dddd")</f>
        <v>Sunday</v>
      </c>
      <c r="Q3803" s="39" t="s">
        <v>111</v>
      </c>
      <c r="R3803" s="39">
        <v>9180</v>
      </c>
      <c r="S3803" s="1" t="str">
        <f>IF(OR(MONTH(L3803)=12, MONTH(L3803)&lt;=5), "Dry Season", "Wet Season")</f>
        <v>Dry Season</v>
      </c>
      <c r="T3803" s="1">
        <v>1</v>
      </c>
      <c r="U3803" s="1">
        <v>0</v>
      </c>
      <c r="V3803" s="1">
        <v>0</v>
      </c>
      <c r="W3803" s="2">
        <f>IF(ISNUMBER(SEARCH("N/A", X3803)), 0, 1)</f>
        <v>0</v>
      </c>
      <c r="X3803" s="1" t="s">
        <v>44</v>
      </c>
      <c r="Y3803" s="1"/>
      <c r="Z3803" s="1"/>
      <c r="AA3803" s="11" cm="1">
        <f t="array" ref="AA3803">IF(ISBLANK(Y3803), 0, VINCentyInvDistance(F3803,G3803,Y3803,Z3803))</f>
        <v>0</v>
      </c>
      <c r="AB3803" s="1">
        <v>0</v>
      </c>
      <c r="AC3803" s="1">
        <v>10</v>
      </c>
      <c r="AD3803" s="1">
        <v>4.0999999999999996</v>
      </c>
      <c r="AE3803" s="1">
        <v>6</v>
      </c>
      <c r="AF3803" s="1">
        <v>1</v>
      </c>
      <c r="AG3803" s="1" t="s">
        <v>68</v>
      </c>
      <c r="AH3803" s="1" t="str">
        <f>TRIM(MID(SUBSTITUTE($H3803,",",REPT(" ",200)),(LEN($H3803)-LEN(SUBSTITUTE($H3803,",",""))-3)*200+1,200))</f>
        <v>Capital District</v>
      </c>
      <c r="AI3803" s="1" t="s">
        <v>54</v>
      </c>
      <c r="AJ3803" s="1" t="s">
        <v>55</v>
      </c>
      <c r="AK3803" t="s">
        <v>13816</v>
      </c>
      <c r="AL3803" s="1">
        <v>2</v>
      </c>
      <c r="AM3803" s="1" t="s">
        <v>13817</v>
      </c>
    </row>
    <row r="3804" spans="1:39" ht="12.75" customHeight="1">
      <c r="A3804" s="1"/>
      <c r="B3804" s="1" t="s">
        <v>1165</v>
      </c>
      <c r="C3804" s="1" t="s">
        <v>13818</v>
      </c>
      <c r="D3804" s="3" t="str">
        <f ca="1">IFERROR(__xludf.DUMMYFUNCTION("PROPER(REGEXEXTRACT(B3768, ""(?:https?:\/\/)?(?:www\.)?([a-zA-Z0-9-]+)\.""))"),"Skyscanner")</f>
        <v>Skyscanner</v>
      </c>
      <c r="E3804" s="1" t="s">
        <v>13819</v>
      </c>
      <c r="F3804" s="1">
        <v>14.618228</v>
      </c>
      <c r="G3804" s="1">
        <v>120.98732</v>
      </c>
      <c r="H3804" s="1" t="s">
        <v>1168</v>
      </c>
      <c r="I3804" s="1" t="s">
        <v>50</v>
      </c>
      <c r="J3804" s="1">
        <f>IF(K3804="URBAN",1,IF(K3804="SUBURBAN",2,IF(K3804="RURAL",3,"")))</f>
        <v>1</v>
      </c>
      <c r="K3804" s="1" t="s">
        <v>42</v>
      </c>
      <c r="L3804" s="18">
        <v>46082</v>
      </c>
      <c r="M3804" s="49">
        <v>0.58333333333333337</v>
      </c>
      <c r="N3804" s="18">
        <v>46083</v>
      </c>
      <c r="O3804" s="56">
        <v>0.5</v>
      </c>
      <c r="P3804" s="31" t="str">
        <f>TEXT($L3804, "dddd")</f>
        <v>Sunday</v>
      </c>
      <c r="Q3804" s="39" t="s">
        <v>207</v>
      </c>
      <c r="R3804" s="39">
        <v>1289</v>
      </c>
      <c r="S3804" s="1" t="str">
        <f>IF(OR(MONTH(L3804)=12, MONTH(L3804)&lt;=5), "Dry Season", "Wet Season")</f>
        <v>Dry Season</v>
      </c>
      <c r="T3804" s="1">
        <v>1</v>
      </c>
      <c r="U3804" s="1">
        <v>0</v>
      </c>
      <c r="V3804" s="1">
        <v>0</v>
      </c>
      <c r="W3804" s="2">
        <f>IF(ISNUMBER(SEARCH("N/A", X3804)), 0, 1)</f>
        <v>0</v>
      </c>
      <c r="X3804" s="1" t="s">
        <v>44</v>
      </c>
      <c r="Y3804" s="1"/>
      <c r="Z3804" s="1"/>
      <c r="AA3804" s="11" cm="1">
        <f t="array" ref="AA3804">IF(ISBLANK(Y3804), 0, VINCentyInvDistance(F3804,G3804,Y3804,Z3804))</f>
        <v>0</v>
      </c>
      <c r="AB3804" s="1">
        <v>0</v>
      </c>
      <c r="AC3804" s="1">
        <v>8.1999999999999993</v>
      </c>
      <c r="AD3804" s="1">
        <v>4.4000000000000004</v>
      </c>
      <c r="AE3804" s="1">
        <v>363</v>
      </c>
      <c r="AF3804" s="1">
        <v>1</v>
      </c>
      <c r="AG3804" s="1" t="s">
        <v>68</v>
      </c>
      <c r="AH3804" s="1" t="str">
        <f>TRIM(MID(SUBSTITUTE($H3804,",",REPT(" ",200)),(LEN($H3804)-LEN(SUBSTITUTE($H3804,",",""))-3)*200+1,200))</f>
        <v>Capital District</v>
      </c>
      <c r="AI3804" s="1" t="s">
        <v>54</v>
      </c>
      <c r="AJ3804" s="1" t="s">
        <v>55</v>
      </c>
      <c r="AK3804" t="s">
        <v>16556</v>
      </c>
      <c r="AL3804" s="1">
        <v>4</v>
      </c>
      <c r="AM3804" s="1" t="s">
        <v>1169</v>
      </c>
    </row>
    <row r="3805" spans="1:39" ht="12.75" customHeight="1">
      <c r="A3805" s="1"/>
      <c r="B3805" s="1" t="s">
        <v>13820</v>
      </c>
      <c r="C3805" s="1" t="s">
        <v>13821</v>
      </c>
      <c r="D3805" s="3" t="str">
        <f ca="1">IFERROR(__xludf.DUMMYFUNCTION("PROPER(REGEXEXTRACT(B3769, ""(?:https?:\/\/)?(?:www\.)?([a-zA-Z0-9-]+)\.""))"),"Skyscanner")</f>
        <v>Skyscanner</v>
      </c>
      <c r="E3805" s="1" t="s">
        <v>13822</v>
      </c>
      <c r="F3805" s="1">
        <v>14.623538399999999</v>
      </c>
      <c r="G3805" s="1">
        <v>121.1231349</v>
      </c>
      <c r="H3805" s="1" t="s">
        <v>13823</v>
      </c>
      <c r="I3805" s="1" t="s">
        <v>1300</v>
      </c>
      <c r="J3805" s="1">
        <f>IF(K3805="URBAN",1,IF(K3805="SUBURBAN",2,IF(K3805="RURAL",3,"")))</f>
        <v>1</v>
      </c>
      <c r="K3805" s="1" t="s">
        <v>42</v>
      </c>
      <c r="L3805" s="18">
        <v>46082</v>
      </c>
      <c r="M3805" s="49">
        <v>0.58333333333333337</v>
      </c>
      <c r="N3805" s="18">
        <v>46083</v>
      </c>
      <c r="O3805" s="56">
        <v>0.5</v>
      </c>
      <c r="P3805" s="31" t="str">
        <f>TEXT($L3805, "dddd")</f>
        <v>Sunday</v>
      </c>
      <c r="Q3805" s="39" t="s">
        <v>43</v>
      </c>
      <c r="R3805" s="39">
        <v>1488</v>
      </c>
      <c r="S3805" s="1" t="str">
        <f>IF(OR(MONTH(L3805)=12, MONTH(L3805)&lt;=5), "Dry Season", "Wet Season")</f>
        <v>Dry Season</v>
      </c>
      <c r="T3805" s="1">
        <v>2</v>
      </c>
      <c r="U3805" s="1">
        <v>1</v>
      </c>
      <c r="V3805" s="1">
        <v>0</v>
      </c>
      <c r="W3805" s="2">
        <f>IF(ISNUMBER(SEARCH("N/A", X3805)), 0, 1)</f>
        <v>1</v>
      </c>
      <c r="X3805" s="1" t="s">
        <v>12785</v>
      </c>
      <c r="Y3805" s="1">
        <v>14.5826999999999</v>
      </c>
      <c r="Z3805" s="1">
        <v>121.1759472</v>
      </c>
      <c r="AA3805" s="11" cm="1">
        <f t="array" ref="AA3805">IF(ISBLANK(Y3805), 0, VINCentyInvDistance(F3805,G3805,Y3805,Z3805))</f>
        <v>7266.1706324445886</v>
      </c>
      <c r="AB3805" s="1">
        <v>0</v>
      </c>
      <c r="AC3805" s="1">
        <v>8.8000000000000007</v>
      </c>
      <c r="AD3805" s="1">
        <v>0</v>
      </c>
      <c r="AE3805" s="1">
        <v>23</v>
      </c>
      <c r="AF3805" s="1">
        <v>1</v>
      </c>
      <c r="AG3805" s="1" t="s">
        <v>12786</v>
      </c>
      <c r="AH3805" s="1" t="s">
        <v>2387</v>
      </c>
      <c r="AI3805" s="1" t="str">
        <f>TRIM(MID(SUBSTITUTE($H3805,",",REPT(" ",200)),(LEN($H3805)-LEN(SUBSTITUTE($H3805,",",""))-2)*200+1,200))</f>
        <v>Calabarzon</v>
      </c>
      <c r="AJ3805" s="1" t="s">
        <v>55</v>
      </c>
      <c r="AK3805" t="s">
        <v>13824</v>
      </c>
      <c r="AL3805" s="2">
        <v>0</v>
      </c>
      <c r="AM3805" s="1"/>
    </row>
    <row r="3806" spans="1:39" ht="12.75" customHeight="1">
      <c r="A3806" s="1"/>
      <c r="B3806" s="1" t="s">
        <v>13825</v>
      </c>
      <c r="C3806" s="1" t="s">
        <v>13826</v>
      </c>
      <c r="D3806" s="3" t="str">
        <f ca="1">IFERROR(__xludf.DUMMYFUNCTION("PROPER(REGEXEXTRACT(B3770, ""(?:https?:\/\/)?(?:www\.)?([a-zA-Z0-9-]+)\.""))"),"Google")</f>
        <v>Google</v>
      </c>
      <c r="E3806" s="1" t="s">
        <v>13827</v>
      </c>
      <c r="F3806" s="1">
        <v>14.623924255371</v>
      </c>
      <c r="G3806" s="1">
        <v>121.05629730224599</v>
      </c>
      <c r="H3806" s="1" t="s">
        <v>13828</v>
      </c>
      <c r="I3806" s="1" t="s">
        <v>50</v>
      </c>
      <c r="J3806" s="1">
        <f>IF(K3806="URBAN",1,IF(K3806="SUBURBAN",2,IF(K3806="RURAL",3,"")))</f>
        <v>1</v>
      </c>
      <c r="K3806" s="1" t="s">
        <v>42</v>
      </c>
      <c r="L3806" s="18">
        <v>46082</v>
      </c>
      <c r="M3806" s="49">
        <v>0.625</v>
      </c>
      <c r="N3806" s="18">
        <v>46083</v>
      </c>
      <c r="O3806" s="56">
        <v>0.5</v>
      </c>
      <c r="P3806" s="31" t="str">
        <f>TEXT($L3806, "dddd")</f>
        <v>Sunday</v>
      </c>
      <c r="Q3806" s="39" t="s">
        <v>111</v>
      </c>
      <c r="R3806" s="39">
        <v>28925</v>
      </c>
      <c r="S3806" s="1" t="str">
        <f>IF(OR(MONTH(L3806)=12, MONTH(L3806)&lt;=5), "Dry Season", "Wet Season")</f>
        <v>Dry Season</v>
      </c>
      <c r="T3806" s="1">
        <v>1</v>
      </c>
      <c r="U3806" s="1">
        <v>0</v>
      </c>
      <c r="V3806" s="1">
        <v>1</v>
      </c>
      <c r="W3806" s="2">
        <f>IF(ISNUMBER(SEARCH("N/A", X3806)), 0, 1)</f>
        <v>1</v>
      </c>
      <c r="X3806" s="1" t="s">
        <v>1174</v>
      </c>
      <c r="Y3806" s="1">
        <v>14.589843999999999</v>
      </c>
      <c r="Z3806" s="1">
        <v>121.060554</v>
      </c>
      <c r="AA3806" s="11" cm="1">
        <f t="array" ref="AA3806">IF(ISBLANK(Y3806), 0, VINCentyInvDistance(F3806,G3806,Y3806,Z3806))</f>
        <v>3798.5964713417939</v>
      </c>
      <c r="AB3806" s="1">
        <v>0</v>
      </c>
      <c r="AC3806" s="1">
        <v>8</v>
      </c>
      <c r="AD3806" s="1">
        <v>0</v>
      </c>
      <c r="AE3806" s="1">
        <v>194</v>
      </c>
      <c r="AF3806" s="1">
        <v>1</v>
      </c>
      <c r="AG3806" s="1" t="s">
        <v>6850</v>
      </c>
      <c r="AH3806" s="1" t="str">
        <f>TRIM(MID(SUBSTITUTE($H3806,",",REPT(" ",200)),(LEN($H3806)-LEN(SUBSTITUTE($H3806,",",""))-3)*200+1,200))</f>
        <v>Eastern Manila District</v>
      </c>
      <c r="AI3806" s="1" t="str">
        <f>TRIM(MID(SUBSTITUTE($H3806,",",REPT(" ",200)),(LEN($H3806)-LEN(SUBSTITUTE($H3806,",",""))-2)*200+1,200))</f>
        <v>Metro Manila</v>
      </c>
      <c r="AJ3806" s="1" t="s">
        <v>55</v>
      </c>
      <c r="AL3806" s="2">
        <v>0</v>
      </c>
      <c r="AM3806" s="1" t="s">
        <v>13829</v>
      </c>
    </row>
    <row r="3807" spans="1:39" ht="12.75" customHeight="1">
      <c r="A3807" s="1"/>
      <c r="B3807" s="1" t="s">
        <v>1197</v>
      </c>
      <c r="C3807" s="1" t="s">
        <v>13830</v>
      </c>
      <c r="D3807" s="3" t="str">
        <f ca="1">IFERROR(__xludf.DUMMYFUNCTION("PROPER(REGEXEXTRACT(B3771, ""(?:https?:\/\/)?(?:www\.)?([a-zA-Z0-9-]+)\.""))"),"Google")</f>
        <v>Google</v>
      </c>
      <c r="E3807" s="1" t="s">
        <v>13831</v>
      </c>
      <c r="F3807" s="1">
        <v>14.5858469</v>
      </c>
      <c r="G3807" s="1">
        <v>121.0601578</v>
      </c>
      <c r="H3807" s="1" t="s">
        <v>13832</v>
      </c>
      <c r="I3807" s="1" t="s">
        <v>50</v>
      </c>
      <c r="J3807" s="1">
        <f>IF(K3807="URBAN",1,IF(K3807="SUBURBAN",2,IF(K3807="RURAL",3,"")))</f>
        <v>1</v>
      </c>
      <c r="K3807" s="1" t="s">
        <v>42</v>
      </c>
      <c r="L3807" s="18">
        <v>46082</v>
      </c>
      <c r="M3807" s="49">
        <v>0.625</v>
      </c>
      <c r="N3807" s="18">
        <v>46083</v>
      </c>
      <c r="O3807" s="56">
        <v>0.5</v>
      </c>
      <c r="P3807" s="31" t="str">
        <f>TEXT($L3807, "dddd")</f>
        <v>Sunday</v>
      </c>
      <c r="Q3807" s="39" t="s">
        <v>323</v>
      </c>
      <c r="R3807" s="39">
        <v>5934</v>
      </c>
      <c r="S3807" s="1" t="str">
        <f>IF(OR(MONTH(L3807)=12, MONTH(L3807)&lt;=5), "Dry Season", "Wet Season")</f>
        <v>Dry Season</v>
      </c>
      <c r="T3807" s="1">
        <v>1</v>
      </c>
      <c r="U3807" s="1">
        <v>0</v>
      </c>
      <c r="V3807" s="1">
        <v>0</v>
      </c>
      <c r="W3807" s="2">
        <f>IF(ISNUMBER(SEARCH("N/A", X3807)), 0, 1)</f>
        <v>0</v>
      </c>
      <c r="X3807" s="1" t="s">
        <v>44</v>
      </c>
      <c r="Y3807" s="1"/>
      <c r="Z3807" s="1"/>
      <c r="AA3807" s="11" cm="1">
        <f t="array" ref="AA3807">IF(ISBLANK(Y3807), 0, VINCentyInvDistance(F3807,G3807,Y3807,Z3807))</f>
        <v>0</v>
      </c>
      <c r="AB3807" s="1">
        <v>0</v>
      </c>
      <c r="AC3807" s="1">
        <v>0</v>
      </c>
      <c r="AD3807" s="1">
        <v>0</v>
      </c>
      <c r="AE3807" s="1">
        <v>1989</v>
      </c>
      <c r="AF3807" s="1">
        <v>1</v>
      </c>
      <c r="AG3807" s="1" t="str">
        <f>TRIM(MID(SUBSTITUTE($H3807,",",REPT(" ",200)),(LEN($H3807)-LEN(SUBSTITUTE($H3807,",",""))-4)*200+1,200))</f>
        <v>Pasig</v>
      </c>
      <c r="AH3807" s="1" t="str">
        <f>TRIM(MID(SUBSTITUTE($H3807,",",REPT(" ",200)),(LEN($H3807)-LEN(SUBSTITUTE($H3807,",",""))-3)*200+1,200))</f>
        <v>Eastern Manila District</v>
      </c>
      <c r="AI3807" s="1" t="str">
        <f>TRIM(MID(SUBSTITUTE($H3807,",",REPT(" ",200)),(LEN($H3807)-LEN(SUBSTITUTE($H3807,",",""))-2)*200+1,200))</f>
        <v>Metro Manila</v>
      </c>
      <c r="AJ3807" s="1" t="str">
        <f>TRIM(MID(SUBSTITUTE($H3807,",",REPT(" ",200)),(LEN($H3807)-LEN(SUBSTITUTE($H3807,",",""))-0)*200+1,200))</f>
        <v>Philippines</v>
      </c>
      <c r="AL3807" s="2">
        <v>0</v>
      </c>
      <c r="AM3807" s="1"/>
    </row>
    <row r="3808" spans="1:39" ht="12.75" customHeight="1">
      <c r="A3808" s="1"/>
      <c r="B3808" s="1" t="s">
        <v>13833</v>
      </c>
      <c r="C3808" s="1" t="s">
        <v>13834</v>
      </c>
      <c r="D3808" s="3" t="str">
        <f ca="1">IFERROR(__xludf.DUMMYFUNCTION("PROPER(REGEXEXTRACT(B3772, ""(?:https?:\/\/)?(?:www\.)?([a-zA-Z0-9-]+)\.""))"),"Skyscanner")</f>
        <v>Skyscanner</v>
      </c>
      <c r="E3808" s="1" t="s">
        <v>13812</v>
      </c>
      <c r="F3808" s="1">
        <v>14.617117</v>
      </c>
      <c r="G3808" s="1">
        <v>120.984364</v>
      </c>
      <c r="H3808" s="1" t="s">
        <v>13835</v>
      </c>
      <c r="I3808" s="1" t="s">
        <v>50</v>
      </c>
      <c r="J3808" s="1">
        <f>IF(K3808="URBAN",1,IF(K3808="SUBURBAN",2,IF(K3808="RURAL",3,"")))</f>
        <v>1</v>
      </c>
      <c r="K3808" s="1" t="s">
        <v>42</v>
      </c>
      <c r="L3808" s="18">
        <v>46082</v>
      </c>
      <c r="M3808" s="49">
        <v>0.625</v>
      </c>
      <c r="N3808" s="18">
        <v>46083</v>
      </c>
      <c r="O3808" s="56">
        <v>0.45833333333333331</v>
      </c>
      <c r="P3808" s="31" t="str">
        <f>TEXT($L3808, "dddd")</f>
        <v>Sunday</v>
      </c>
      <c r="Q3808" s="39" t="s">
        <v>111</v>
      </c>
      <c r="R3808" s="39">
        <v>2080</v>
      </c>
      <c r="S3808" s="1" t="str">
        <f>IF(OR(MONTH(L3808)=12, MONTH(L3808)&lt;=5), "Dry Season", "Wet Season")</f>
        <v>Dry Season</v>
      </c>
      <c r="T3808" s="1">
        <v>1</v>
      </c>
      <c r="U3808" s="1">
        <v>0</v>
      </c>
      <c r="V3808" s="1">
        <v>0</v>
      </c>
      <c r="W3808" s="2">
        <f>IF(ISNUMBER(SEARCH("N/A", X3808)), 0, 1)</f>
        <v>1</v>
      </c>
      <c r="X3808" s="1" t="s">
        <v>4921</v>
      </c>
      <c r="Y3808" s="1">
        <v>14.587324199999999</v>
      </c>
      <c r="Z3808" s="1">
        <v>121.1046393</v>
      </c>
      <c r="AA3808" s="11" cm="1">
        <f t="array" ref="AA3808">IF(ISBLANK(Y3808), 0, VINCentyInvDistance(F3808,G3808,Y3808,Z3808))</f>
        <v>13371.950688786659</v>
      </c>
      <c r="AB3808" s="1">
        <v>1</v>
      </c>
      <c r="AC3808" s="1">
        <v>9</v>
      </c>
      <c r="AD3808" s="1">
        <v>5</v>
      </c>
      <c r="AE3808" s="1">
        <v>1989</v>
      </c>
      <c r="AF3808" s="1">
        <v>1</v>
      </c>
      <c r="AG3808" s="1" t="s">
        <v>6725</v>
      </c>
      <c r="AH3808" s="1" t="s">
        <v>6726</v>
      </c>
      <c r="AI3808" s="1" t="str">
        <f>TRIM(MID(SUBSTITUTE($H3808,",",REPT(" ",200)),(LEN($H3808)-LEN(SUBSTITUTE($H3808,",",""))-2)*200+1,200))</f>
        <v>Metro Manila</v>
      </c>
      <c r="AJ3808" s="1" t="s">
        <v>55</v>
      </c>
      <c r="AK3808" t="s">
        <v>17609</v>
      </c>
      <c r="AL3808" s="2">
        <v>0</v>
      </c>
      <c r="AM3808" s="1"/>
    </row>
    <row r="3809" spans="1:39" ht="12.75" customHeight="1">
      <c r="A3809" s="1"/>
      <c r="B3809" s="1" t="s">
        <v>13813</v>
      </c>
      <c r="C3809" s="1" t="s">
        <v>13836</v>
      </c>
      <c r="D3809" s="3" t="str">
        <f ca="1">IFERROR(__xludf.DUMMYFUNCTION("PROPER(REGEXEXTRACT(B3773, ""(?:https?:\/\/)?(?:www\.)?([a-zA-Z0-9-]+)\.""))"),"Skyscanner")</f>
        <v>Skyscanner</v>
      </c>
      <c r="E3809" s="1" t="s">
        <v>1163</v>
      </c>
      <c r="F3809" s="1">
        <v>14.617179999999999</v>
      </c>
      <c r="G3809" s="1">
        <v>120.98436</v>
      </c>
      <c r="H3809" s="1" t="s">
        <v>13815</v>
      </c>
      <c r="I3809" s="1" t="s">
        <v>50</v>
      </c>
      <c r="J3809" s="1">
        <f>IF(K3809="URBAN",1,IF(K3809="SUBURBAN",2,IF(K3809="RURAL",3,"")))</f>
        <v>1</v>
      </c>
      <c r="K3809" s="1" t="s">
        <v>42</v>
      </c>
      <c r="L3809" s="18">
        <v>46082</v>
      </c>
      <c r="M3809" s="49">
        <v>0.58333333333333337</v>
      </c>
      <c r="N3809" s="18">
        <v>46083</v>
      </c>
      <c r="O3809" s="56">
        <v>0.5</v>
      </c>
      <c r="P3809" s="31" t="str">
        <f>TEXT($L3809, "dddd")</f>
        <v>Sunday</v>
      </c>
      <c r="Q3809" s="39" t="s">
        <v>111</v>
      </c>
      <c r="R3809" s="39">
        <v>9180</v>
      </c>
      <c r="S3809" s="1" t="str">
        <f>IF(OR(MONTH(L3809)=12, MONTH(L3809)&lt;=5), "Dry Season", "Wet Season")</f>
        <v>Dry Season</v>
      </c>
      <c r="T3809" s="1">
        <v>1</v>
      </c>
      <c r="U3809" s="1">
        <v>0</v>
      </c>
      <c r="V3809" s="1">
        <v>0</v>
      </c>
      <c r="W3809" s="2">
        <f>IF(ISNUMBER(SEARCH("N/A", X3809)), 0, 1)</f>
        <v>0</v>
      </c>
      <c r="X3809" s="1" t="s">
        <v>44</v>
      </c>
      <c r="Y3809" s="1"/>
      <c r="Z3809" s="1"/>
      <c r="AA3809" s="11" cm="1">
        <f t="array" ref="AA3809">IF(ISBLANK(Y3809), 0, VINCentyInvDistance(F3809,G3809,Y3809,Z3809))</f>
        <v>0</v>
      </c>
      <c r="AB3809" s="1">
        <v>0</v>
      </c>
      <c r="AC3809" s="1">
        <v>10</v>
      </c>
      <c r="AD3809" s="1">
        <v>4.0999999999999996</v>
      </c>
      <c r="AE3809" s="1">
        <v>6</v>
      </c>
      <c r="AF3809" s="1">
        <v>1</v>
      </c>
      <c r="AG3809" s="1" t="s">
        <v>68</v>
      </c>
      <c r="AH3809" s="1" t="str">
        <f>TRIM(MID(SUBSTITUTE($H3809,",",REPT(" ",200)),(LEN($H3809)-LEN(SUBSTITUTE($H3809,",",""))-3)*200+1,200))</f>
        <v>Capital District</v>
      </c>
      <c r="AI3809" s="1" t="s">
        <v>54</v>
      </c>
      <c r="AJ3809" s="1" t="s">
        <v>55</v>
      </c>
      <c r="AK3809" t="s">
        <v>13816</v>
      </c>
      <c r="AL3809" s="1">
        <v>2</v>
      </c>
      <c r="AM3809" s="1" t="s">
        <v>13817</v>
      </c>
    </row>
    <row r="3810" spans="1:39" ht="12.75" customHeight="1">
      <c r="A3810" s="1"/>
      <c r="B3810" s="1" t="s">
        <v>1165</v>
      </c>
      <c r="C3810" s="1" t="s">
        <v>13837</v>
      </c>
      <c r="D3810" s="3" t="str">
        <f ca="1">IFERROR(__xludf.DUMMYFUNCTION("PROPER(REGEXEXTRACT(B3774, ""(?:https?:\/\/)?(?:www\.)?([a-zA-Z0-9-]+)\.""))"),"Skyscanner")</f>
        <v>Skyscanner</v>
      </c>
      <c r="E3810" s="1" t="s">
        <v>13838</v>
      </c>
      <c r="F3810" s="1">
        <v>14.618228</v>
      </c>
      <c r="G3810" s="1">
        <v>120.98732</v>
      </c>
      <c r="H3810" s="1" t="s">
        <v>1168</v>
      </c>
      <c r="I3810" s="1" t="s">
        <v>50</v>
      </c>
      <c r="J3810" s="1">
        <f>IF(K3810="URBAN",1,IF(K3810="SUBURBAN",2,IF(K3810="RURAL",3,"")))</f>
        <v>1</v>
      </c>
      <c r="K3810" s="1" t="s">
        <v>42</v>
      </c>
      <c r="L3810" s="18">
        <v>46082</v>
      </c>
      <c r="M3810" s="49">
        <v>0.58333333333333337</v>
      </c>
      <c r="N3810" s="18">
        <v>46083</v>
      </c>
      <c r="O3810" s="56">
        <v>0.5</v>
      </c>
      <c r="P3810" s="31" t="str">
        <f>TEXT($L3810, "dddd")</f>
        <v>Sunday</v>
      </c>
      <c r="Q3810" s="39" t="s">
        <v>207</v>
      </c>
      <c r="R3810" s="39">
        <v>1749</v>
      </c>
      <c r="S3810" s="1" t="str">
        <f>IF(OR(MONTH(L3810)=12, MONTH(L3810)&lt;=5), "Dry Season", "Wet Season")</f>
        <v>Dry Season</v>
      </c>
      <c r="T3810" s="1">
        <v>1</v>
      </c>
      <c r="U3810" s="1">
        <v>0</v>
      </c>
      <c r="V3810" s="1">
        <v>1</v>
      </c>
      <c r="W3810" s="2">
        <f>IF(ISNUMBER(SEARCH("N/A", X3810)), 0, 1)</f>
        <v>0</v>
      </c>
      <c r="X3810" s="1" t="s">
        <v>44</v>
      </c>
      <c r="Y3810" s="1"/>
      <c r="Z3810" s="1"/>
      <c r="AA3810" s="11" cm="1">
        <f t="array" ref="AA3810">IF(ISBLANK(Y3810), 0, VINCentyInvDistance(F3810,G3810,Y3810,Z3810))</f>
        <v>0</v>
      </c>
      <c r="AB3810" s="1">
        <v>0</v>
      </c>
      <c r="AC3810" s="1">
        <v>8.1999999999999993</v>
      </c>
      <c r="AD3810" s="1">
        <v>3.1</v>
      </c>
      <c r="AE3810" s="1">
        <v>363</v>
      </c>
      <c r="AF3810" s="1">
        <v>1</v>
      </c>
      <c r="AG3810" s="1" t="s">
        <v>68</v>
      </c>
      <c r="AH3810" s="1" t="str">
        <f>TRIM(MID(SUBSTITUTE($H3810,",",REPT(" ",200)),(LEN($H3810)-LEN(SUBSTITUTE($H3810,",",""))-3)*200+1,200))</f>
        <v>Capital District</v>
      </c>
      <c r="AI3810" s="1" t="s">
        <v>54</v>
      </c>
      <c r="AJ3810" s="1" t="s">
        <v>55</v>
      </c>
      <c r="AK3810" t="s">
        <v>16556</v>
      </c>
      <c r="AL3810" s="1">
        <v>4</v>
      </c>
      <c r="AM3810" s="1" t="s">
        <v>1169</v>
      </c>
    </row>
    <row r="3811" spans="1:39" ht="12.75" customHeight="1">
      <c r="A3811" s="1"/>
      <c r="B3811" s="1" t="s">
        <v>13026</v>
      </c>
      <c r="C3811" s="1" t="s">
        <v>13839</v>
      </c>
      <c r="D3811" s="3" t="str">
        <f ca="1">IFERROR(__xludf.DUMMYFUNCTION("PROPER(REGEXEXTRACT(B3775, ""(?:https?:\/\/)?(?:www\.)?([a-zA-Z0-9-]+)\.""))"),"Skyscanner")</f>
        <v>Skyscanner</v>
      </c>
      <c r="E3811" s="1" t="s">
        <v>13840</v>
      </c>
      <c r="F3811" s="1">
        <v>14.612641</v>
      </c>
      <c r="G3811" s="1">
        <v>121.0315531</v>
      </c>
      <c r="H3811" s="1" t="s">
        <v>13841</v>
      </c>
      <c r="I3811" s="1" t="s">
        <v>50</v>
      </c>
      <c r="J3811" s="1">
        <f>IF(K3811="URBAN",1,IF(K3811="SUBURBAN",2,IF(K3811="RURAL",3,"")))</f>
        <v>1</v>
      </c>
      <c r="K3811" s="1" t="s">
        <v>42</v>
      </c>
      <c r="L3811" s="18">
        <v>46082</v>
      </c>
      <c r="M3811" s="49">
        <v>0.58333333333333337</v>
      </c>
      <c r="N3811" s="18">
        <v>46083</v>
      </c>
      <c r="O3811" s="56">
        <v>0.5</v>
      </c>
      <c r="P3811" s="31" t="str">
        <f>TEXT($L3811, "dddd")</f>
        <v>Sunday</v>
      </c>
      <c r="Q3811" s="39" t="s">
        <v>531</v>
      </c>
      <c r="R3811" s="39">
        <v>2530</v>
      </c>
      <c r="S3811" s="1" t="str">
        <f>IF(OR(MONTH(L3811)=12, MONTH(L3811)&lt;=5), "Dry Season", "Wet Season")</f>
        <v>Dry Season</v>
      </c>
      <c r="T3811" s="1">
        <v>1</v>
      </c>
      <c r="U3811" s="1">
        <v>0</v>
      </c>
      <c r="V3811" s="1">
        <v>0</v>
      </c>
      <c r="W3811" s="2">
        <f>IF(ISNUMBER(SEARCH("N/A", X3811)), 0, 1)</f>
        <v>1</v>
      </c>
      <c r="X3811" s="1" t="s">
        <v>1174</v>
      </c>
      <c r="Y3811" s="1">
        <v>14.589843999999999</v>
      </c>
      <c r="Z3811" s="1">
        <v>121.060554</v>
      </c>
      <c r="AA3811" s="11" cm="1">
        <f t="array" ref="AA3811">IF(ISBLANK(Y3811), 0, VINCentyInvDistance(F3811,G3811,Y3811,Z3811))</f>
        <v>4015.7836644562394</v>
      </c>
      <c r="AB3811" s="1">
        <v>1</v>
      </c>
      <c r="AC3811" s="1">
        <v>6.2</v>
      </c>
      <c r="AD3811" s="1">
        <v>4.5</v>
      </c>
      <c r="AE3811" s="1">
        <v>250</v>
      </c>
      <c r="AF3811" s="1">
        <v>1</v>
      </c>
      <c r="AG3811" s="1" t="s">
        <v>1180</v>
      </c>
      <c r="AH3811" s="1" t="s">
        <v>562</v>
      </c>
      <c r="AI3811" s="1" t="str">
        <f>TRIM(MID(SUBSTITUTE($H3811,",",REPT(" ",200)),(LEN($H3811)-LEN(SUBSTITUTE($H3811,",",""))-2)*200+1,200))</f>
        <v>Metro Manila</v>
      </c>
      <c r="AJ3811" s="1" t="s">
        <v>55</v>
      </c>
      <c r="AK3811" t="s">
        <v>17540</v>
      </c>
      <c r="AL3811" s="2">
        <v>0</v>
      </c>
      <c r="AM3811" s="1"/>
    </row>
    <row r="3812" spans="1:39" ht="12.75" customHeight="1">
      <c r="A3812" s="1"/>
      <c r="B3812" s="1" t="s">
        <v>1716</v>
      </c>
      <c r="C3812" s="1" t="s">
        <v>13842</v>
      </c>
      <c r="D3812" s="3" t="str">
        <f ca="1">IFERROR(__xludf.DUMMYFUNCTION("PROPER(REGEXEXTRACT(B3776, ""(?:https?:\/\/)?(?:www\.)?([a-zA-Z0-9-]+)\.""))"),"Skyscanner")</f>
        <v>Skyscanner</v>
      </c>
      <c r="E3812" s="1" t="s">
        <v>13843</v>
      </c>
      <c r="F3812" s="1">
        <v>14.615778600000001</v>
      </c>
      <c r="G3812" s="1">
        <v>121.0704344</v>
      </c>
      <c r="H3812" s="1" t="s">
        <v>13844</v>
      </c>
      <c r="I3812" s="1" t="s">
        <v>50</v>
      </c>
      <c r="J3812" s="1">
        <f>IF(K3812="URBAN",1,IF(K3812="SUBURBAN",2,IF(K3812="RURAL",3,"")))</f>
        <v>1</v>
      </c>
      <c r="K3812" s="1" t="s">
        <v>42</v>
      </c>
      <c r="L3812" s="18">
        <v>46082</v>
      </c>
      <c r="M3812" s="49">
        <v>0.58333333333333337</v>
      </c>
      <c r="N3812" s="18">
        <v>46083</v>
      </c>
      <c r="O3812" s="56">
        <v>0.5</v>
      </c>
      <c r="P3812" s="31" t="str">
        <f>TEXT($L3812, "dddd")</f>
        <v>Sunday</v>
      </c>
      <c r="Q3812" s="39" t="s">
        <v>207</v>
      </c>
      <c r="R3812" s="39">
        <v>4124</v>
      </c>
      <c r="S3812" s="1" t="str">
        <f>IF(OR(MONTH(L3812)=12, MONTH(L3812)&lt;=5), "Dry Season", "Wet Season")</f>
        <v>Dry Season</v>
      </c>
      <c r="T3812" s="1">
        <v>1</v>
      </c>
      <c r="U3812" s="1">
        <v>0</v>
      </c>
      <c r="V3812" s="1">
        <v>0</v>
      </c>
      <c r="W3812" s="2">
        <f>IF(ISNUMBER(SEARCH("N/A", X3812)), 0, 1)</f>
        <v>1</v>
      </c>
      <c r="X3812" s="1" t="s">
        <v>1174</v>
      </c>
      <c r="Y3812" s="1">
        <v>14.589843999999999</v>
      </c>
      <c r="Z3812" s="1">
        <v>121.060554</v>
      </c>
      <c r="AA3812" s="11" cm="1">
        <f t="array" ref="AA3812">IF(ISBLANK(Y3812), 0, VINCentyInvDistance(F3812,G3812,Y3812,Z3812))</f>
        <v>3060.6427573975352</v>
      </c>
      <c r="AB3812" s="1">
        <v>1</v>
      </c>
      <c r="AC3812" s="1">
        <v>9</v>
      </c>
      <c r="AD3812" s="1">
        <v>4.8</v>
      </c>
      <c r="AE3812" s="1">
        <v>221</v>
      </c>
      <c r="AF3812" s="1">
        <v>1</v>
      </c>
      <c r="AG3812" s="1" t="s">
        <v>1180</v>
      </c>
      <c r="AH3812" s="1" t="s">
        <v>562</v>
      </c>
      <c r="AI3812" s="1" t="str">
        <f>TRIM(MID(SUBSTITUTE($H3812,",",REPT(" ",200)),(LEN($H3812)-LEN(SUBSTITUTE($H3812,",",""))-2)*200+1,200))</f>
        <v>Metro Manila</v>
      </c>
      <c r="AJ3812" s="1" t="s">
        <v>55</v>
      </c>
      <c r="AK3812" t="s">
        <v>16598</v>
      </c>
      <c r="AL3812" s="2">
        <v>0</v>
      </c>
      <c r="AM3812" s="1"/>
    </row>
    <row r="3813" spans="1:39" ht="12.75" customHeight="1">
      <c r="A3813" s="1"/>
      <c r="B3813" s="1" t="s">
        <v>13845</v>
      </c>
      <c r="C3813" s="1" t="s">
        <v>13846</v>
      </c>
      <c r="D3813" s="3" t="str">
        <f ca="1">IFERROR(__xludf.DUMMYFUNCTION("PROPER(REGEXEXTRACT(B3777, ""(?:https?:\/\/)?(?:www\.)?([a-zA-Z0-9-]+)\.""))"),"Skyscanner")</f>
        <v>Skyscanner</v>
      </c>
      <c r="E3813" s="1" t="s">
        <v>13315</v>
      </c>
      <c r="F3813" s="1">
        <v>14.603759200000001</v>
      </c>
      <c r="G3813" s="1">
        <v>121.0510743</v>
      </c>
      <c r="H3813" s="1" t="s">
        <v>13847</v>
      </c>
      <c r="I3813" s="1" t="s">
        <v>50</v>
      </c>
      <c r="J3813" s="1">
        <f>IF(K3813="URBAN",1,IF(K3813="SUBURBAN",2,IF(K3813="RURAL",3,"")))</f>
        <v>1</v>
      </c>
      <c r="K3813" s="1" t="s">
        <v>42</v>
      </c>
      <c r="L3813" s="18">
        <v>46082</v>
      </c>
      <c r="M3813" s="49">
        <v>0.58333333333333337</v>
      </c>
      <c r="N3813" s="18">
        <v>46083</v>
      </c>
      <c r="O3813" s="56">
        <v>0.5</v>
      </c>
      <c r="P3813" s="31" t="str">
        <f>TEXT($L3813, "dddd")</f>
        <v>Sunday</v>
      </c>
      <c r="Q3813" s="39" t="s">
        <v>207</v>
      </c>
      <c r="R3813" s="39">
        <v>3207</v>
      </c>
      <c r="S3813" s="1" t="str">
        <f>IF(OR(MONTH(L3813)=12, MONTH(L3813)&lt;=5), "Dry Season", "Wet Season")</f>
        <v>Dry Season</v>
      </c>
      <c r="T3813" s="1">
        <v>1</v>
      </c>
      <c r="U3813" s="1">
        <v>0</v>
      </c>
      <c r="V3813" s="1">
        <v>0</v>
      </c>
      <c r="W3813" s="2">
        <f>IF(ISNUMBER(SEARCH("N/A", X3813)), 0, 1)</f>
        <v>1</v>
      </c>
      <c r="X3813" s="1" t="s">
        <v>1174</v>
      </c>
      <c r="Y3813" s="1">
        <v>14.589843999999999</v>
      </c>
      <c r="Z3813" s="1">
        <v>121.060554</v>
      </c>
      <c r="AA3813" s="11" cm="1">
        <f t="array" ref="AA3813">IF(ISBLANK(Y3813), 0, VINCentyInvDistance(F3813,G3813,Y3813,Z3813))</f>
        <v>1847.6550853353983</v>
      </c>
      <c r="AB3813" s="1">
        <v>0</v>
      </c>
      <c r="AC3813" s="1">
        <v>9.6</v>
      </c>
      <c r="AD3813" s="1">
        <v>3.6</v>
      </c>
      <c r="AE3813" s="1">
        <v>124</v>
      </c>
      <c r="AF3813" s="1">
        <v>1</v>
      </c>
      <c r="AG3813" s="1" t="s">
        <v>1180</v>
      </c>
      <c r="AH3813" s="1" t="s">
        <v>562</v>
      </c>
      <c r="AI3813" s="1" t="str">
        <f>TRIM(MID(SUBSTITUTE($H3813,",",REPT(" ",200)),(LEN($H3813)-LEN(SUBSTITUTE($H3813,",",""))-2)*200+1,200))</f>
        <v>Metro Manila</v>
      </c>
      <c r="AJ3813" s="1" t="s">
        <v>55</v>
      </c>
      <c r="AK3813" t="s">
        <v>17610</v>
      </c>
      <c r="AL3813" s="2">
        <v>0</v>
      </c>
      <c r="AM3813" s="1"/>
    </row>
    <row r="3814" spans="1:39" ht="12.75" customHeight="1">
      <c r="A3814" s="1"/>
      <c r="B3814" s="1" t="s">
        <v>13316</v>
      </c>
      <c r="C3814" s="1" t="s">
        <v>13848</v>
      </c>
      <c r="D3814" s="3" t="str">
        <f ca="1">IFERROR(__xludf.DUMMYFUNCTION("PROPER(REGEXEXTRACT(B3778, ""(?:https?:\/\/)?(?:www\.)?([a-zA-Z0-9-]+)\.""))"),"Skyscanner")</f>
        <v>Skyscanner</v>
      </c>
      <c r="E3814" s="1" t="s">
        <v>13812</v>
      </c>
      <c r="F3814" s="1">
        <v>14.617117</v>
      </c>
      <c r="G3814" s="1">
        <v>120.984364</v>
      </c>
      <c r="H3814" s="1" t="s">
        <v>13835</v>
      </c>
      <c r="I3814" s="1" t="s">
        <v>50</v>
      </c>
      <c r="J3814" s="1">
        <f>IF(K3814="URBAN",1,IF(K3814="SUBURBAN",2,IF(K3814="RURAL",3,"")))</f>
        <v>1</v>
      </c>
      <c r="K3814" s="1" t="s">
        <v>42</v>
      </c>
      <c r="L3814" s="18">
        <v>46082</v>
      </c>
      <c r="M3814" s="49">
        <v>0.58333333333333337</v>
      </c>
      <c r="N3814" s="18">
        <v>46083</v>
      </c>
      <c r="O3814" s="56">
        <v>0.45833333333333331</v>
      </c>
      <c r="P3814" s="31" t="str">
        <f>TEXT($L3814, "dddd")</f>
        <v>Sunday</v>
      </c>
      <c r="Q3814" s="39" t="s">
        <v>111</v>
      </c>
      <c r="R3814" s="39">
        <v>2080</v>
      </c>
      <c r="S3814" s="1" t="str">
        <f>IF(OR(MONTH(L3814)=12, MONTH(L3814)&lt;=5), "Dry Season", "Wet Season")</f>
        <v>Dry Season</v>
      </c>
      <c r="T3814" s="1">
        <v>1</v>
      </c>
      <c r="U3814" s="1">
        <v>0</v>
      </c>
      <c r="V3814" s="1">
        <v>0</v>
      </c>
      <c r="W3814" s="2">
        <f>IF(ISNUMBER(SEARCH("N/A", X3814)), 0, 1)</f>
        <v>1</v>
      </c>
      <c r="X3814" s="1" t="s">
        <v>12759</v>
      </c>
      <c r="Y3814" s="1">
        <v>14.6013406</v>
      </c>
      <c r="Z3814" s="1">
        <v>121.048813</v>
      </c>
      <c r="AA3814" s="11" cm="1">
        <f t="array" ref="AA3814">IF(ISBLANK(Y3814), 0, VINCentyInvDistance(F3814,G3814,Y3814,Z3814))</f>
        <v>7159.991125289901</v>
      </c>
      <c r="AB3814" s="1">
        <v>0</v>
      </c>
      <c r="AC3814" s="1">
        <v>7.2</v>
      </c>
      <c r="AD3814" s="1">
        <v>5</v>
      </c>
      <c r="AE3814" s="1">
        <v>663</v>
      </c>
      <c r="AF3814" s="1">
        <v>1</v>
      </c>
      <c r="AG3814" s="1" t="s">
        <v>562</v>
      </c>
      <c r="AH3814" s="1" t="s">
        <v>562</v>
      </c>
      <c r="AI3814" s="1" t="str">
        <f>TRIM(MID(SUBSTITUTE($H3814,",",REPT(" ",200)),(LEN($H3814)-LEN(SUBSTITUTE($H3814,",",""))-2)*200+1,200))</f>
        <v>Metro Manila</v>
      </c>
      <c r="AJ3814" s="1" t="s">
        <v>55</v>
      </c>
      <c r="AK3814" t="s">
        <v>17574</v>
      </c>
      <c r="AL3814" s="2">
        <v>0</v>
      </c>
      <c r="AM3814" s="1"/>
    </row>
    <row r="3815" spans="1:39" ht="12.75" customHeight="1">
      <c r="A3815" s="1"/>
      <c r="B3815" s="1" t="s">
        <v>13813</v>
      </c>
      <c r="C3815" s="1" t="s">
        <v>13849</v>
      </c>
      <c r="D3815" s="3" t="str">
        <f ca="1">IFERROR(__xludf.DUMMYFUNCTION("PROPER(REGEXEXTRACT(B3779, ""(?:https?:\/\/)?(?:www\.)?([a-zA-Z0-9-]+)\.""))"),"Skyscanner")</f>
        <v>Skyscanner</v>
      </c>
      <c r="E3815" s="1" t="s">
        <v>1163</v>
      </c>
      <c r="F3815" s="1">
        <v>14.617179999999999</v>
      </c>
      <c r="G3815" s="1">
        <v>120.98436</v>
      </c>
      <c r="H3815" s="1" t="s">
        <v>13815</v>
      </c>
      <c r="I3815" s="1" t="s">
        <v>50</v>
      </c>
      <c r="J3815" s="1">
        <f>IF(K3815="URBAN",1,IF(K3815="SUBURBAN",2,IF(K3815="RURAL",3,"")))</f>
        <v>1</v>
      </c>
      <c r="K3815" s="1" t="s">
        <v>42</v>
      </c>
      <c r="L3815" s="18">
        <v>46082</v>
      </c>
      <c r="M3815" s="49">
        <v>0.58333333333333337</v>
      </c>
      <c r="N3815" s="18">
        <v>46083</v>
      </c>
      <c r="O3815" s="56">
        <v>0.5</v>
      </c>
      <c r="P3815" s="31" t="str">
        <f>TEXT($L3815, "dddd")</f>
        <v>Sunday</v>
      </c>
      <c r="Q3815" s="39" t="s">
        <v>207</v>
      </c>
      <c r="R3815" s="39">
        <v>7723</v>
      </c>
      <c r="S3815" s="1" t="str">
        <f>IF(OR(MONTH(L3815)=12, MONTH(L3815)&lt;=5), "Dry Season", "Wet Season")</f>
        <v>Dry Season</v>
      </c>
      <c r="T3815" s="1">
        <v>1</v>
      </c>
      <c r="U3815" s="1">
        <v>0</v>
      </c>
      <c r="V3815" s="1">
        <v>0</v>
      </c>
      <c r="W3815" s="2">
        <f>IF(ISNUMBER(SEARCH("N/A", X3815)), 0, 1)</f>
        <v>0</v>
      </c>
      <c r="X3815" s="1" t="s">
        <v>44</v>
      </c>
      <c r="Y3815" s="1"/>
      <c r="Z3815" s="1"/>
      <c r="AA3815" s="11" cm="1">
        <f t="array" ref="AA3815">IF(ISBLANK(Y3815), 0, VINCentyInvDistance(F3815,G3815,Y3815,Z3815))</f>
        <v>0</v>
      </c>
      <c r="AB3815" s="1">
        <v>0</v>
      </c>
      <c r="AC3815" s="1">
        <v>10</v>
      </c>
      <c r="AD3815" s="1">
        <v>4.0999999999999996</v>
      </c>
      <c r="AE3815" s="1">
        <v>6</v>
      </c>
      <c r="AF3815" s="1">
        <v>1</v>
      </c>
      <c r="AG3815" s="1" t="s">
        <v>68</v>
      </c>
      <c r="AH3815" s="1" t="str">
        <f>TRIM(MID(SUBSTITUTE($H3815,",",REPT(" ",200)),(LEN($H3815)-LEN(SUBSTITUTE($H3815,",",""))-3)*200+1,200))</f>
        <v>Capital District</v>
      </c>
      <c r="AI3815" s="1" t="s">
        <v>54</v>
      </c>
      <c r="AJ3815" s="1" t="s">
        <v>55</v>
      </c>
      <c r="AK3815" t="s">
        <v>13816</v>
      </c>
      <c r="AL3815" s="1">
        <v>2</v>
      </c>
      <c r="AM3815" s="1" t="s">
        <v>13817</v>
      </c>
    </row>
    <row r="3816" spans="1:39" ht="12.75" customHeight="1">
      <c r="A3816" s="1"/>
      <c r="B3816" s="1" t="s">
        <v>1165</v>
      </c>
      <c r="C3816" s="1" t="s">
        <v>13850</v>
      </c>
      <c r="D3816" s="3" t="str">
        <f ca="1">IFERROR(__xludf.DUMMYFUNCTION("PROPER(REGEXEXTRACT(B3780, ""(?:https?:\/\/)?(?:www\.)?([a-zA-Z0-9-]+)\.""))"),"Skyscanner")</f>
        <v>Skyscanner</v>
      </c>
      <c r="E3816" s="1" t="s">
        <v>13256</v>
      </c>
      <c r="F3816" s="1">
        <v>14.618228</v>
      </c>
      <c r="G3816" s="1">
        <v>120.98732</v>
      </c>
      <c r="H3816" s="1" t="s">
        <v>1168</v>
      </c>
      <c r="I3816" s="1" t="s">
        <v>50</v>
      </c>
      <c r="J3816" s="1">
        <f>IF(K3816="URBAN",1,IF(K3816="SUBURBAN",2,IF(K3816="RURAL",3,"")))</f>
        <v>1</v>
      </c>
      <c r="K3816" s="1" t="s">
        <v>42</v>
      </c>
      <c r="L3816" s="18">
        <v>46082</v>
      </c>
      <c r="M3816" s="49">
        <v>0.58333333333333337</v>
      </c>
      <c r="N3816" s="18">
        <v>46083</v>
      </c>
      <c r="O3816" s="56">
        <v>0.5</v>
      </c>
      <c r="P3816" s="31" t="str">
        <f>TEXT($L3816, "dddd")</f>
        <v>Sunday</v>
      </c>
      <c r="Q3816" s="39" t="s">
        <v>207</v>
      </c>
      <c r="R3816" s="39">
        <v>1968</v>
      </c>
      <c r="S3816" s="1" t="str">
        <f>IF(OR(MONTH(L3816)=12, MONTH(L3816)&lt;=5), "Dry Season", "Wet Season")</f>
        <v>Dry Season</v>
      </c>
      <c r="T3816" s="1">
        <v>1</v>
      </c>
      <c r="U3816" s="1">
        <v>0</v>
      </c>
      <c r="V3816" s="1">
        <v>0</v>
      </c>
      <c r="W3816" s="2">
        <f>IF(ISNUMBER(SEARCH("N/A", X3816)), 0, 1)</f>
        <v>0</v>
      </c>
      <c r="X3816" s="1" t="s">
        <v>44</v>
      </c>
      <c r="Y3816" s="1"/>
      <c r="Z3816" s="1"/>
      <c r="AA3816" s="11" cm="1">
        <f t="array" ref="AA3816">IF(ISBLANK(Y3816), 0, VINCentyInvDistance(F3816,G3816,Y3816,Z3816))</f>
        <v>0</v>
      </c>
      <c r="AB3816" s="1">
        <v>0</v>
      </c>
      <c r="AC3816" s="1">
        <v>8.1999999999999993</v>
      </c>
      <c r="AD3816" s="1">
        <v>4.2</v>
      </c>
      <c r="AE3816" s="1">
        <v>363</v>
      </c>
      <c r="AF3816" s="1">
        <v>1</v>
      </c>
      <c r="AG3816" s="1" t="s">
        <v>68</v>
      </c>
      <c r="AH3816" s="1" t="str">
        <f>TRIM(MID(SUBSTITUTE($H3816,",",REPT(" ",200)),(LEN($H3816)-LEN(SUBSTITUTE($H3816,",",""))-3)*200+1,200))</f>
        <v>Capital District</v>
      </c>
      <c r="AI3816" s="1" t="s">
        <v>54</v>
      </c>
      <c r="AJ3816" s="1" t="s">
        <v>55</v>
      </c>
      <c r="AK3816" t="s">
        <v>16556</v>
      </c>
      <c r="AL3816" s="1">
        <v>4</v>
      </c>
      <c r="AM3816" s="1" t="s">
        <v>1169</v>
      </c>
    </row>
    <row r="3817" spans="1:39" ht="12.75" customHeight="1">
      <c r="A3817" s="1"/>
      <c r="B3817" s="1" t="s">
        <v>13258</v>
      </c>
      <c r="C3817" s="1" t="s">
        <v>13851</v>
      </c>
      <c r="D3817" s="3" t="str">
        <f ca="1">IFERROR(__xludf.DUMMYFUNCTION("PROPER(REGEXEXTRACT(B3781, ""(?:https?:\/\/)?(?:www\.)?([a-zA-Z0-9-]+)\.""))"),"Skyscanner")</f>
        <v>Skyscanner</v>
      </c>
      <c r="E3817" s="1" t="s">
        <v>13852</v>
      </c>
      <c r="F3817" s="1">
        <v>14.634843500000001</v>
      </c>
      <c r="G3817" s="1">
        <v>121.0307615</v>
      </c>
      <c r="H3817" s="1" t="s">
        <v>13853</v>
      </c>
      <c r="I3817" s="1" t="s">
        <v>50</v>
      </c>
      <c r="J3817" s="1">
        <f>IF(K3817="URBAN",1,IF(K3817="SUBURBAN",2,IF(K3817="RURAL",3,"")))</f>
        <v>1</v>
      </c>
      <c r="K3817" s="1" t="s">
        <v>42</v>
      </c>
      <c r="L3817" s="18">
        <v>46082</v>
      </c>
      <c r="M3817" s="49">
        <v>0.58333333333333337</v>
      </c>
      <c r="N3817" s="18">
        <v>46083</v>
      </c>
      <c r="O3817" s="56">
        <v>0.5</v>
      </c>
      <c r="P3817" s="31" t="str">
        <f>TEXT($L3817, "dddd")</f>
        <v>Sunday</v>
      </c>
      <c r="Q3817" s="39" t="s">
        <v>111</v>
      </c>
      <c r="R3817" s="39">
        <v>2655</v>
      </c>
      <c r="S3817" s="1" t="str">
        <f>IF(OR(MONTH(L3817)=12, MONTH(L3817)&lt;=5), "Dry Season", "Wet Season")</f>
        <v>Dry Season</v>
      </c>
      <c r="T3817" s="1">
        <v>1</v>
      </c>
      <c r="U3817" s="1">
        <v>0</v>
      </c>
      <c r="V3817" s="1">
        <v>1</v>
      </c>
      <c r="W3817" s="2">
        <f>IF(ISNUMBER(SEARCH("N/A", X3817)), 0, 1)</f>
        <v>1</v>
      </c>
      <c r="X3817" s="1" t="s">
        <v>1174</v>
      </c>
      <c r="Y3817" s="1">
        <v>14.589843999999999</v>
      </c>
      <c r="Z3817" s="1">
        <v>121.060554</v>
      </c>
      <c r="AA3817" s="11" cm="1">
        <f t="array" ref="AA3817">IF(ISBLANK(Y3817), 0, VINCentyInvDistance(F3817,G3817,Y3817,Z3817))</f>
        <v>5923.9827573594857</v>
      </c>
      <c r="AB3817" s="1">
        <v>0</v>
      </c>
      <c r="AC3817" s="1">
        <v>8.4</v>
      </c>
      <c r="AD3817" s="1">
        <v>4.7</v>
      </c>
      <c r="AE3817" s="1">
        <v>1147</v>
      </c>
      <c r="AF3817" s="1">
        <v>1</v>
      </c>
      <c r="AG3817" s="1" t="s">
        <v>1180</v>
      </c>
      <c r="AH3817" s="1" t="s">
        <v>562</v>
      </c>
      <c r="AI3817" s="1" t="str">
        <f>TRIM(MID(SUBSTITUTE($H3817,",",REPT(" ",200)),(LEN($H3817)-LEN(SUBSTITUTE($H3817,",",""))-2)*200+1,200))</f>
        <v>Metro Manila</v>
      </c>
      <c r="AJ3817" s="1" t="s">
        <v>55</v>
      </c>
      <c r="AK3817" t="s">
        <v>17569</v>
      </c>
      <c r="AL3817" s="2">
        <v>0</v>
      </c>
      <c r="AM3817" s="1"/>
    </row>
    <row r="3818" spans="1:39" ht="12.75" customHeight="1">
      <c r="A3818" s="1"/>
      <c r="B3818" s="1" t="s">
        <v>13854</v>
      </c>
      <c r="C3818" s="1" t="s">
        <v>13855</v>
      </c>
      <c r="D3818" s="3" t="str">
        <f ca="1">IFERROR(__xludf.DUMMYFUNCTION("PROPER(REGEXEXTRACT(B3782, ""(?:https?:\/\/)?(?:www\.)?([a-zA-Z0-9-]+)\.""))"),"Google")</f>
        <v>Google</v>
      </c>
      <c r="E3818" s="1" t="s">
        <v>2292</v>
      </c>
      <c r="F3818" s="1">
        <v>14.6294846</v>
      </c>
      <c r="G3818" s="1">
        <v>121.0314427</v>
      </c>
      <c r="H3818" s="1" t="s">
        <v>2293</v>
      </c>
      <c r="I3818" s="1" t="s">
        <v>50</v>
      </c>
      <c r="J3818" s="1">
        <f>IF(K3818="URBAN",1,IF(K3818="SUBURBAN",2,IF(K3818="RURAL",3,"")))</f>
        <v>1</v>
      </c>
      <c r="K3818" s="1" t="s">
        <v>42</v>
      </c>
      <c r="L3818" s="18">
        <v>46082</v>
      </c>
      <c r="M3818" s="49">
        <v>0.625</v>
      </c>
      <c r="N3818" s="18">
        <v>46083</v>
      </c>
      <c r="O3818" s="56">
        <v>0.5</v>
      </c>
      <c r="P3818" s="31" t="str">
        <f>TEXT($L3818, "dddd")</f>
        <v>Sunday</v>
      </c>
      <c r="Q3818" s="39" t="s">
        <v>531</v>
      </c>
      <c r="R3818" s="39">
        <v>3594</v>
      </c>
      <c r="S3818" s="1" t="str">
        <f>IF(OR(MONTH(L3818)=12, MONTH(L3818)&lt;=5), "Dry Season", "Wet Season")</f>
        <v>Dry Season</v>
      </c>
      <c r="T3818" s="1">
        <v>1</v>
      </c>
      <c r="U3818" s="1">
        <v>0</v>
      </c>
      <c r="V3818" s="1">
        <v>1</v>
      </c>
      <c r="W3818" s="2">
        <f>IF(ISNUMBER(SEARCH("N/A", X3818)), 0, 1)</f>
        <v>1</v>
      </c>
      <c r="X3818" s="1" t="s">
        <v>1174</v>
      </c>
      <c r="Y3818" s="1">
        <v>14.589843999999999</v>
      </c>
      <c r="Z3818" s="1">
        <v>121.060554</v>
      </c>
      <c r="AA3818" s="11" cm="1">
        <f t="array" ref="AA3818">IF(ISBLANK(Y3818), 0, VINCentyInvDistance(F3818,G3818,Y3818,Z3818))</f>
        <v>5392.1400467942522</v>
      </c>
      <c r="AB3818" s="1">
        <v>0</v>
      </c>
      <c r="AC3818" s="1">
        <v>0</v>
      </c>
      <c r="AD3818" s="1">
        <v>0</v>
      </c>
      <c r="AE3818" s="1">
        <v>937</v>
      </c>
      <c r="AF3818" s="1">
        <v>1</v>
      </c>
      <c r="AG3818" s="1" t="s">
        <v>1180</v>
      </c>
      <c r="AH3818" s="1" t="s">
        <v>562</v>
      </c>
      <c r="AI3818" s="1" t="str">
        <f>TRIM(MID(SUBSTITUTE($H3818,",",REPT(" ",200)),(LEN($H3818)-LEN(SUBSTITUTE($H3818,",",""))-2)*200+1,200))</f>
        <v>Metro Manila</v>
      </c>
      <c r="AJ3818" s="1" t="s">
        <v>55</v>
      </c>
      <c r="AL3818" s="2">
        <v>0</v>
      </c>
      <c r="AM3818" s="1"/>
    </row>
    <row r="3819" spans="1:39" ht="12.75" customHeight="1">
      <c r="A3819" s="1"/>
      <c r="B3819" s="1" t="s">
        <v>2295</v>
      </c>
      <c r="C3819" s="1" t="s">
        <v>13856</v>
      </c>
      <c r="D3819" s="3" t="str">
        <f ca="1">IFERROR(__xludf.DUMMYFUNCTION("PROPER(REGEXEXTRACT(B3783, ""(?:https?:\/\/)?(?:www\.)?([a-zA-Z0-9-]+)\.""))"),"Skyscanner")</f>
        <v>Skyscanner</v>
      </c>
      <c r="E3819" s="1" t="s">
        <v>13306</v>
      </c>
      <c r="F3819" s="1">
        <v>14.636048799999999</v>
      </c>
      <c r="G3819" s="1">
        <v>121.0337408</v>
      </c>
      <c r="H3819" s="1" t="s">
        <v>13307</v>
      </c>
      <c r="I3819" s="1" t="s">
        <v>50</v>
      </c>
      <c r="J3819" s="1">
        <f>IF(K3819="URBAN",1,IF(K3819="SUBURBAN",2,IF(K3819="RURAL",3,"")))</f>
        <v>1</v>
      </c>
      <c r="K3819" s="1" t="s">
        <v>42</v>
      </c>
      <c r="L3819" s="18">
        <v>46082</v>
      </c>
      <c r="M3819" s="49">
        <v>0.58333333333333337</v>
      </c>
      <c r="N3819" s="18">
        <v>46083</v>
      </c>
      <c r="O3819" s="56">
        <v>0.52083333333333337</v>
      </c>
      <c r="P3819" s="31" t="str">
        <f>TEXT($L3819, "dddd")</f>
        <v>Sunday</v>
      </c>
      <c r="Q3819" s="39" t="s">
        <v>111</v>
      </c>
      <c r="R3819" s="39">
        <v>8892</v>
      </c>
      <c r="S3819" s="1" t="str">
        <f>IF(OR(MONTH(L3819)=12, MONTH(L3819)&lt;=5), "Dry Season", "Wet Season")</f>
        <v>Dry Season</v>
      </c>
      <c r="T3819" s="1">
        <v>1</v>
      </c>
      <c r="U3819" s="1">
        <v>0</v>
      </c>
      <c r="V3819" s="1">
        <v>1</v>
      </c>
      <c r="W3819" s="2">
        <f>IF(ISNUMBER(SEARCH("N/A", X3819)), 0, 1)</f>
        <v>1</v>
      </c>
      <c r="X3819" s="1" t="s">
        <v>1174</v>
      </c>
      <c r="Y3819" s="1">
        <v>14.589843999999999</v>
      </c>
      <c r="Z3819" s="1">
        <v>121.060554</v>
      </c>
      <c r="AA3819" s="11" cm="1">
        <f t="array" ref="AA3819">IF(ISBLANK(Y3819), 0, VINCentyInvDistance(F3819,G3819,Y3819,Z3819))</f>
        <v>5872.105529162538</v>
      </c>
      <c r="AB3819" s="1">
        <v>0</v>
      </c>
      <c r="AC3819" s="1">
        <v>9.4</v>
      </c>
      <c r="AD3819" s="1">
        <v>4.9000000000000004</v>
      </c>
      <c r="AE3819" s="1">
        <v>937</v>
      </c>
      <c r="AF3819" s="1">
        <v>1</v>
      </c>
      <c r="AG3819" s="1" t="s">
        <v>1180</v>
      </c>
      <c r="AH3819" s="1" t="s">
        <v>562</v>
      </c>
      <c r="AI3819" s="1" t="str">
        <f>TRIM(MID(SUBSTITUTE($H3819,",",REPT(" ",200)),(LEN($H3819)-LEN(SUBSTITUTE($H3819,",",""))-2)*200+1,200))</f>
        <v>Metro Manila</v>
      </c>
      <c r="AJ3819" s="1" t="s">
        <v>55</v>
      </c>
      <c r="AK3819" t="s">
        <v>16666</v>
      </c>
      <c r="AL3819" s="2">
        <v>0</v>
      </c>
      <c r="AM3819" s="1"/>
    </row>
    <row r="3820" spans="1:39" ht="12.75" customHeight="1">
      <c r="A3820" s="1"/>
      <c r="B3820" s="1" t="s">
        <v>13857</v>
      </c>
      <c r="C3820" s="1" t="s">
        <v>13858</v>
      </c>
      <c r="D3820" s="3" t="str">
        <f ca="1">IFERROR(__xludf.DUMMYFUNCTION("PROPER(REGEXEXTRACT(B3784, ""(?:https?:\/\/)?(?:www\.)?([a-zA-Z0-9-]+)\.""))"),"Skyscanner")</f>
        <v>Skyscanner</v>
      </c>
      <c r="E3820" s="1" t="s">
        <v>13859</v>
      </c>
      <c r="F3820" s="1">
        <v>14.635248900000001</v>
      </c>
      <c r="G3820" s="1">
        <v>121.034368</v>
      </c>
      <c r="H3820" s="1" t="s">
        <v>13860</v>
      </c>
      <c r="I3820" s="1" t="s">
        <v>50</v>
      </c>
      <c r="J3820" s="1">
        <f>IF(K3820="URBAN",1,IF(K3820="SUBURBAN",2,IF(K3820="RURAL",3,"")))</f>
        <v>1</v>
      </c>
      <c r="K3820" s="1" t="s">
        <v>42</v>
      </c>
      <c r="L3820" s="18">
        <v>46082</v>
      </c>
      <c r="M3820" s="49">
        <v>0.58333333333333337</v>
      </c>
      <c r="N3820" s="18">
        <v>46083</v>
      </c>
      <c r="O3820" s="56">
        <v>0.5</v>
      </c>
      <c r="P3820" s="31" t="str">
        <f>TEXT($L3820, "dddd")</f>
        <v>Sunday</v>
      </c>
      <c r="Q3820" s="39" t="s">
        <v>111</v>
      </c>
      <c r="R3820" s="39">
        <v>4549</v>
      </c>
      <c r="S3820" s="1" t="str">
        <f>IF(OR(MONTH(L3820)=12, MONTH(L3820)&lt;=5), "Dry Season", "Wet Season")</f>
        <v>Dry Season</v>
      </c>
      <c r="T3820" s="1">
        <v>1</v>
      </c>
      <c r="U3820" s="1">
        <v>0</v>
      </c>
      <c r="V3820" s="1">
        <v>1</v>
      </c>
      <c r="W3820" s="2">
        <f>IF(ISNUMBER(SEARCH("N/A", X3820)), 0, 1)</f>
        <v>1</v>
      </c>
      <c r="X3820" s="1" t="s">
        <v>1174</v>
      </c>
      <c r="Y3820" s="1">
        <v>14.589843999999999</v>
      </c>
      <c r="Z3820" s="1">
        <v>121.060554</v>
      </c>
      <c r="AA3820" s="11" cm="1">
        <f t="array" ref="AA3820">IF(ISBLANK(Y3820), 0, VINCentyInvDistance(F3820,G3820,Y3820,Z3820))</f>
        <v>5761.8296170236745</v>
      </c>
      <c r="AB3820" s="1">
        <v>0</v>
      </c>
      <c r="AC3820" s="1">
        <v>7.2</v>
      </c>
      <c r="AD3820" s="1">
        <v>4.4000000000000004</v>
      </c>
      <c r="AE3820" s="1">
        <v>160</v>
      </c>
      <c r="AF3820" s="1">
        <v>1</v>
      </c>
      <c r="AG3820" s="1" t="s">
        <v>1180</v>
      </c>
      <c r="AH3820" s="1" t="s">
        <v>562</v>
      </c>
      <c r="AI3820" s="1" t="str">
        <f>TRIM(MID(SUBSTITUTE($H3820,",",REPT(" ",200)),(LEN($H3820)-LEN(SUBSTITUTE($H3820,",",""))-2)*200+1,200))</f>
        <v>Metro Manila</v>
      </c>
      <c r="AJ3820" s="1" t="s">
        <v>55</v>
      </c>
      <c r="AK3820" t="s">
        <v>13861</v>
      </c>
      <c r="AL3820" s="2">
        <v>0</v>
      </c>
      <c r="AM3820" s="1"/>
    </row>
    <row r="3821" spans="1:39" ht="12.75" customHeight="1">
      <c r="A3821" s="1"/>
      <c r="B3821" s="1" t="s">
        <v>13862</v>
      </c>
      <c r="C3821" s="1" t="s">
        <v>13863</v>
      </c>
      <c r="D3821" s="3" t="str">
        <f ca="1">IFERROR(__xludf.DUMMYFUNCTION("PROPER(REGEXEXTRACT(B3785, ""(?:https?:\/\/)?(?:www\.)?([a-zA-Z0-9-]+)\.""))"),"Skyscanner")</f>
        <v>Skyscanner</v>
      </c>
      <c r="E3821" s="1" t="s">
        <v>13864</v>
      </c>
      <c r="F3821" s="1">
        <v>14.6190368</v>
      </c>
      <c r="G3821" s="1">
        <v>121.0508962</v>
      </c>
      <c r="H3821" s="1" t="s">
        <v>13865</v>
      </c>
      <c r="I3821" s="1" t="s">
        <v>50</v>
      </c>
      <c r="J3821" s="1">
        <f>IF(K3821="URBAN",1,IF(K3821="SUBURBAN",2,IF(K3821="RURAL",3,"")))</f>
        <v>1</v>
      </c>
      <c r="K3821" s="1" t="s">
        <v>42</v>
      </c>
      <c r="L3821" s="18">
        <v>46082</v>
      </c>
      <c r="M3821" s="49">
        <v>0.625</v>
      </c>
      <c r="N3821" s="18">
        <v>46083</v>
      </c>
      <c r="O3821" s="56">
        <v>0.5</v>
      </c>
      <c r="P3821" s="31" t="str">
        <f>TEXT($L3821, "dddd")</f>
        <v>Sunday</v>
      </c>
      <c r="Q3821" s="39" t="s">
        <v>111</v>
      </c>
      <c r="R3821" s="39">
        <v>1983</v>
      </c>
      <c r="S3821" s="1" t="str">
        <f>IF(OR(MONTH(L3821)=12, MONTH(L3821)&lt;=5), "Dry Season", "Wet Season")</f>
        <v>Dry Season</v>
      </c>
      <c r="T3821" s="1">
        <v>1</v>
      </c>
      <c r="U3821" s="1">
        <v>0</v>
      </c>
      <c r="V3821" s="1">
        <v>0</v>
      </c>
      <c r="W3821" s="2">
        <f>IF(ISNUMBER(SEARCH("N/A", X3821)), 0, 1)</f>
        <v>1</v>
      </c>
      <c r="X3821" s="1" t="s">
        <v>1174</v>
      </c>
      <c r="Y3821" s="1">
        <v>14.589843999999999</v>
      </c>
      <c r="Z3821" s="1">
        <v>121.060554</v>
      </c>
      <c r="AA3821" s="11" cm="1">
        <f t="array" ref="AA3821">IF(ISBLANK(Y3821), 0, VINCentyInvDistance(F3821,G3821,Y3821,Z3821))</f>
        <v>3393.5147673329202</v>
      </c>
      <c r="AB3821" s="1">
        <v>1</v>
      </c>
      <c r="AC3821" s="1">
        <v>8.8000000000000007</v>
      </c>
      <c r="AD3821" s="1">
        <v>2.7</v>
      </c>
      <c r="AE3821" s="1">
        <v>1104</v>
      </c>
      <c r="AF3821" s="1">
        <v>1</v>
      </c>
      <c r="AG3821" s="1" t="s">
        <v>1180</v>
      </c>
      <c r="AH3821" s="1" t="s">
        <v>562</v>
      </c>
      <c r="AI3821" s="1" t="str">
        <f>TRIM(MID(SUBSTITUTE($H3821,",",REPT(" ",200)),(LEN($H3821)-LEN(SUBSTITUTE($H3821,",",""))-2)*200+1,200))</f>
        <v>Metro Manila</v>
      </c>
      <c r="AJ3821" s="1" t="s">
        <v>55</v>
      </c>
      <c r="AK3821" t="s">
        <v>17483</v>
      </c>
      <c r="AL3821" s="2">
        <v>0</v>
      </c>
      <c r="AM3821" s="1"/>
    </row>
    <row r="3822" spans="1:39" ht="12.75" customHeight="1">
      <c r="A3822" s="1"/>
      <c r="B3822" s="1" t="s">
        <v>13866</v>
      </c>
      <c r="C3822" s="1" t="s">
        <v>13867</v>
      </c>
      <c r="D3822" s="3" t="str">
        <f ca="1">IFERROR(__xludf.DUMMYFUNCTION("PROPER(REGEXEXTRACT(B3786, ""(?:https?:\/\/)?(?:www\.)?([a-zA-Z0-9-]+)\.""))"),"Skyscanner")</f>
        <v>Skyscanner</v>
      </c>
      <c r="E3822" s="1" t="s">
        <v>13868</v>
      </c>
      <c r="F3822" s="1">
        <v>14.6243283</v>
      </c>
      <c r="G3822" s="1">
        <v>121.03442699999999</v>
      </c>
      <c r="H3822" s="1" t="s">
        <v>13869</v>
      </c>
      <c r="I3822" s="1" t="s">
        <v>50</v>
      </c>
      <c r="J3822" s="1">
        <f>IF(K3822="URBAN",1,IF(K3822="SUBURBAN",2,IF(K3822="RURAL",3,"")))</f>
        <v>1</v>
      </c>
      <c r="K3822" s="1" t="s">
        <v>42</v>
      </c>
      <c r="L3822" s="18">
        <v>46082</v>
      </c>
      <c r="M3822" s="49">
        <v>0.58333333333333337</v>
      </c>
      <c r="N3822" s="18">
        <v>46083</v>
      </c>
      <c r="O3822" s="56">
        <v>0.5</v>
      </c>
      <c r="P3822" s="31" t="str">
        <f>TEXT($L3822, "dddd")</f>
        <v>Sunday</v>
      </c>
      <c r="Q3822" s="39" t="s">
        <v>186</v>
      </c>
      <c r="R3822" s="39">
        <v>1712</v>
      </c>
      <c r="S3822" s="1" t="str">
        <f>IF(OR(MONTH(L3822)=12, MONTH(L3822)&lt;=5), "Dry Season", "Wet Season")</f>
        <v>Dry Season</v>
      </c>
      <c r="T3822" s="1">
        <v>1</v>
      </c>
      <c r="U3822" s="1">
        <v>0</v>
      </c>
      <c r="V3822" s="1">
        <v>0</v>
      </c>
      <c r="W3822" s="2">
        <f>IF(ISNUMBER(SEARCH("N/A", X3822)), 0, 1)</f>
        <v>1</v>
      </c>
      <c r="X3822" s="1" t="s">
        <v>1174</v>
      </c>
      <c r="Y3822" s="1">
        <v>14.589843999999999</v>
      </c>
      <c r="Z3822" s="1">
        <v>121.060554</v>
      </c>
      <c r="AA3822" s="11" cm="1">
        <f t="array" ref="AA3822">IF(ISBLANK(Y3822), 0, VINCentyInvDistance(F3822,G3822,Y3822,Z3822))</f>
        <v>4741.5790202894514</v>
      </c>
      <c r="AB3822" s="1">
        <v>0</v>
      </c>
      <c r="AC3822" s="1">
        <v>5.4</v>
      </c>
      <c r="AD3822" s="1">
        <v>4.0999999999999996</v>
      </c>
      <c r="AE3822" s="1">
        <v>36</v>
      </c>
      <c r="AF3822" s="1">
        <v>1</v>
      </c>
      <c r="AG3822" s="1" t="s">
        <v>1180</v>
      </c>
      <c r="AH3822" s="1" t="s">
        <v>562</v>
      </c>
      <c r="AI3822" s="1" t="str">
        <f>TRIM(MID(SUBSTITUTE($H3822,",",REPT(" ",200)),(LEN($H3822)-LEN(SUBSTITUTE($H3822,",",""))-2)*200+1,200))</f>
        <v>Metro Manila</v>
      </c>
      <c r="AJ3822" s="1" t="s">
        <v>55</v>
      </c>
      <c r="AK3822" t="s">
        <v>17611</v>
      </c>
      <c r="AL3822" s="2">
        <v>0</v>
      </c>
      <c r="AM3822" s="1"/>
    </row>
    <row r="3823" spans="1:39" ht="12.75" customHeight="1">
      <c r="A3823" s="1"/>
      <c r="B3823" s="1" t="s">
        <v>13870</v>
      </c>
      <c r="C3823" s="1" t="s">
        <v>13871</v>
      </c>
      <c r="D3823" s="3" t="str">
        <f ca="1">IFERROR(__xludf.DUMMYFUNCTION("PROPER(REGEXEXTRACT(B3787, ""(?:https?:\/\/)?(?:www\.)?([a-zA-Z0-9-]+)\.""))"),"Google")</f>
        <v>Google</v>
      </c>
      <c r="E3823" s="1" t="s">
        <v>13872</v>
      </c>
      <c r="F3823" s="1">
        <v>14.620857000000001</v>
      </c>
      <c r="G3823" s="1">
        <v>121.0500953</v>
      </c>
      <c r="H3823" s="1" t="s">
        <v>13873</v>
      </c>
      <c r="I3823" s="1" t="s">
        <v>50</v>
      </c>
      <c r="J3823" s="1">
        <f>IF(K3823="URBAN",1,IF(K3823="SUBURBAN",2,IF(K3823="RURAL",3,"")))</f>
        <v>1</v>
      </c>
      <c r="K3823" s="1" t="s">
        <v>42</v>
      </c>
      <c r="L3823" s="18">
        <v>46082</v>
      </c>
      <c r="M3823" s="49">
        <v>0.625</v>
      </c>
      <c r="N3823" s="18">
        <v>46083</v>
      </c>
      <c r="O3823" s="56">
        <v>0.5</v>
      </c>
      <c r="P3823" s="31" t="str">
        <f>TEXT($L3823, "dddd")</f>
        <v>Sunday</v>
      </c>
      <c r="Q3823" s="39" t="s">
        <v>207</v>
      </c>
      <c r="R3823" s="39">
        <v>1133</v>
      </c>
      <c r="S3823" s="1" t="str">
        <f>IF(OR(MONTH(L3823)=12, MONTH(L3823)&lt;=5), "Dry Season", "Wet Season")</f>
        <v>Dry Season</v>
      </c>
      <c r="T3823" s="1">
        <v>1</v>
      </c>
      <c r="U3823" s="1">
        <v>0</v>
      </c>
      <c r="V3823" s="1">
        <v>1</v>
      </c>
      <c r="W3823" s="2">
        <f>IF(ISNUMBER(SEARCH("N/A", X3823)), 0, 1)</f>
        <v>1</v>
      </c>
      <c r="X3823" s="1" t="s">
        <v>1174</v>
      </c>
      <c r="Y3823" s="1">
        <v>14.589843999999999</v>
      </c>
      <c r="Z3823" s="1">
        <v>121.060554</v>
      </c>
      <c r="AA3823" s="11" cm="1">
        <f t="array" ref="AA3823">IF(ISBLANK(Y3823), 0, VINCentyInvDistance(F3823,G3823,Y3823,Z3823))</f>
        <v>3611.725828261388</v>
      </c>
      <c r="AB3823" s="1">
        <v>0</v>
      </c>
      <c r="AC3823" s="1">
        <v>0</v>
      </c>
      <c r="AD3823" s="1">
        <v>0</v>
      </c>
      <c r="AE3823" s="1">
        <v>73</v>
      </c>
      <c r="AF3823" s="1">
        <v>1</v>
      </c>
      <c r="AG3823" s="1" t="s">
        <v>1180</v>
      </c>
      <c r="AH3823" s="1" t="s">
        <v>562</v>
      </c>
      <c r="AI3823" s="1" t="str">
        <f>TRIM(MID(SUBSTITUTE($H3823,",",REPT(" ",200)),(LEN($H3823)-LEN(SUBSTITUTE($H3823,",",""))-2)*200+1,200))</f>
        <v>Metro Manila</v>
      </c>
      <c r="AJ3823" s="1" t="s">
        <v>55</v>
      </c>
      <c r="AL3823" s="2">
        <v>0</v>
      </c>
      <c r="AM3823" s="1"/>
    </row>
    <row r="3824" spans="1:39" ht="12.75" customHeight="1">
      <c r="A3824" s="1"/>
      <c r="B3824" s="1" t="s">
        <v>13874</v>
      </c>
      <c r="C3824" s="1" t="s">
        <v>13875</v>
      </c>
      <c r="D3824" s="3" t="str">
        <f ca="1">IFERROR(__xludf.DUMMYFUNCTION("PROPER(REGEXEXTRACT(B3788, ""(?:https?:\/\/)?(?:www\.)?([a-zA-Z0-9-]+)\.""))"),"Skyscanner")</f>
        <v>Skyscanner</v>
      </c>
      <c r="E3824" s="1" t="s">
        <v>13876</v>
      </c>
      <c r="F3824" s="1">
        <v>14.654548200000001</v>
      </c>
      <c r="G3824" s="1">
        <v>121.0303672</v>
      </c>
      <c r="H3824" s="1" t="s">
        <v>13877</v>
      </c>
      <c r="I3824" s="1" t="s">
        <v>50</v>
      </c>
      <c r="J3824" s="1">
        <f>IF(K3824="URBAN",1,IF(K3824="SUBURBAN",2,IF(K3824="RURAL",3,"")))</f>
        <v>1</v>
      </c>
      <c r="K3824" s="1" t="s">
        <v>42</v>
      </c>
      <c r="L3824" s="18">
        <v>46082</v>
      </c>
      <c r="M3824" s="49">
        <v>0.58333333333333337</v>
      </c>
      <c r="N3824" s="18">
        <v>46083</v>
      </c>
      <c r="O3824" s="56">
        <v>0.5</v>
      </c>
      <c r="P3824" s="31" t="str">
        <f>TEXT($L3824, "dddd")</f>
        <v>Sunday</v>
      </c>
      <c r="Q3824" s="39" t="s">
        <v>111</v>
      </c>
      <c r="R3824" s="39">
        <v>1124</v>
      </c>
      <c r="S3824" s="1" t="str">
        <f>IF(OR(MONTH(L3824)=12, MONTH(L3824)&lt;=5), "Dry Season", "Wet Season")</f>
        <v>Dry Season</v>
      </c>
      <c r="T3824" s="1">
        <v>1</v>
      </c>
      <c r="U3824" s="1">
        <v>0</v>
      </c>
      <c r="V3824" s="1">
        <v>1</v>
      </c>
      <c r="W3824" s="2">
        <f>IF(ISNUMBER(SEARCH("N/A", X3824)), 0, 1)</f>
        <v>1</v>
      </c>
      <c r="X3824" s="1" t="s">
        <v>1174</v>
      </c>
      <c r="Y3824" s="1">
        <v>14.589843999999999</v>
      </c>
      <c r="Z3824" s="1">
        <v>121.060554</v>
      </c>
      <c r="AA3824" s="11" cm="1">
        <f t="array" ref="AA3824">IF(ISBLANK(Y3824), 0, VINCentyInvDistance(F3824,G3824,Y3824,Z3824))</f>
        <v>7863.2811744815572</v>
      </c>
      <c r="AB3824" s="1">
        <v>0</v>
      </c>
      <c r="AC3824" s="1">
        <v>8.6</v>
      </c>
      <c r="AD3824" s="1">
        <v>2.9</v>
      </c>
      <c r="AE3824" s="1">
        <v>73</v>
      </c>
      <c r="AF3824" s="1">
        <v>1</v>
      </c>
      <c r="AG3824" s="1" t="s">
        <v>1180</v>
      </c>
      <c r="AH3824" s="1" t="s">
        <v>562</v>
      </c>
      <c r="AI3824" s="1" t="str">
        <f>TRIM(MID(SUBSTITUTE($H3824,",",REPT(" ",200)),(LEN($H3824)-LEN(SUBSTITUTE($H3824,",",""))-2)*200+1,200))</f>
        <v>Metro Manila</v>
      </c>
      <c r="AJ3824" s="1" t="s">
        <v>55</v>
      </c>
      <c r="AK3824" t="s">
        <v>13878</v>
      </c>
      <c r="AL3824" s="2">
        <v>0</v>
      </c>
      <c r="AM3824" s="1"/>
    </row>
    <row r="3825" spans="1:39" ht="12.75" customHeight="1">
      <c r="A3825" s="1"/>
      <c r="B3825" s="1" t="s">
        <v>13879</v>
      </c>
      <c r="C3825" s="1" t="s">
        <v>13880</v>
      </c>
      <c r="D3825" s="3" t="str">
        <f ca="1">IFERROR(__xludf.DUMMYFUNCTION("PROPER(REGEXEXTRACT(B3789, ""(?:https?:\/\/)?(?:www\.)?([a-zA-Z0-9-]+)\.""))"),"Skyscanner")</f>
        <v>Skyscanner</v>
      </c>
      <c r="E3825" s="1" t="s">
        <v>13881</v>
      </c>
      <c r="F3825" s="1">
        <v>14.6545548</v>
      </c>
      <c r="G3825" s="1">
        <v>121.03028949999999</v>
      </c>
      <c r="H3825" s="1" t="s">
        <v>13877</v>
      </c>
      <c r="I3825" s="1" t="s">
        <v>50</v>
      </c>
      <c r="J3825" s="1">
        <f>IF(K3825="URBAN",1,IF(K3825="SUBURBAN",2,IF(K3825="RURAL",3,"")))</f>
        <v>1</v>
      </c>
      <c r="K3825" s="1" t="s">
        <v>42</v>
      </c>
      <c r="L3825" s="18">
        <v>46082</v>
      </c>
      <c r="M3825" s="49">
        <v>0.58333333333333337</v>
      </c>
      <c r="N3825" s="18">
        <v>46083</v>
      </c>
      <c r="O3825" s="56">
        <v>0.5</v>
      </c>
      <c r="P3825" s="31" t="str">
        <f>TEXT($L3825, "dddd")</f>
        <v>Sunday</v>
      </c>
      <c r="Q3825" s="39" t="s">
        <v>43</v>
      </c>
      <c r="R3825" s="39">
        <v>1340</v>
      </c>
      <c r="S3825" s="1" t="str">
        <f>IF(OR(MONTH(L3825)=12, MONTH(L3825)&lt;=5), "Dry Season", "Wet Season")</f>
        <v>Dry Season</v>
      </c>
      <c r="T3825" s="1">
        <v>2</v>
      </c>
      <c r="U3825" s="1">
        <v>0</v>
      </c>
      <c r="V3825" s="1">
        <v>0</v>
      </c>
      <c r="W3825" s="2">
        <f>IF(ISNUMBER(SEARCH("N/A", X3825)), 0, 1)</f>
        <v>1</v>
      </c>
      <c r="X3825" s="1" t="s">
        <v>1174</v>
      </c>
      <c r="Y3825" s="1">
        <v>14.589843999999999</v>
      </c>
      <c r="Z3825" s="1">
        <v>121.060554</v>
      </c>
      <c r="AA3825" s="11" cm="1">
        <f t="array" ref="AA3825">IF(ISBLANK(Y3825), 0, VINCentyInvDistance(F3825,G3825,Y3825,Z3825))</f>
        <v>7867.4117253287759</v>
      </c>
      <c r="AB3825" s="1">
        <v>0</v>
      </c>
      <c r="AC3825" s="1">
        <v>5.8</v>
      </c>
      <c r="AD3825" s="1">
        <v>0</v>
      </c>
      <c r="AE3825" s="1">
        <v>372</v>
      </c>
      <c r="AF3825" s="1">
        <v>1</v>
      </c>
      <c r="AG3825" s="1" t="s">
        <v>1180</v>
      </c>
      <c r="AH3825" s="1" t="s">
        <v>562</v>
      </c>
      <c r="AI3825" s="1" t="str">
        <f>TRIM(MID(SUBSTITUTE($H3825,",",REPT(" ",200)),(LEN($H3825)-LEN(SUBSTITUTE($H3825,",",""))-2)*200+1,200))</f>
        <v>Metro Manila</v>
      </c>
      <c r="AJ3825" s="1" t="s">
        <v>55</v>
      </c>
      <c r="AK3825" t="s">
        <v>17612</v>
      </c>
      <c r="AL3825" s="2">
        <v>0</v>
      </c>
      <c r="AM3825" s="1"/>
    </row>
    <row r="3826" spans="1:39" ht="12.75" customHeight="1">
      <c r="A3826" s="1"/>
      <c r="B3826" s="1" t="s">
        <v>13882</v>
      </c>
      <c r="C3826" s="1" t="s">
        <v>13883</v>
      </c>
      <c r="D3826" s="3" t="str">
        <f ca="1">IFERROR(__xludf.DUMMYFUNCTION("PROPER(REGEXEXTRACT(B3790, ""(?:https?:\/\/)?(?:www\.)?([a-zA-Z0-9-]+)\.""))"),"Google")</f>
        <v>Google</v>
      </c>
      <c r="E3826" s="1" t="s">
        <v>13884</v>
      </c>
      <c r="F3826" s="1">
        <v>14.617815999999999</v>
      </c>
      <c r="G3826" s="1">
        <v>120.99733999999999</v>
      </c>
      <c r="H3826" s="1" t="s">
        <v>13885</v>
      </c>
      <c r="I3826" s="1" t="s">
        <v>50</v>
      </c>
      <c r="J3826" s="1">
        <f>IF(K3826="URBAN",1,IF(K3826="SUBURBAN",2,IF(K3826="RURAL",3,"")))</f>
        <v>1</v>
      </c>
      <c r="K3826" s="1" t="s">
        <v>42</v>
      </c>
      <c r="L3826" s="18">
        <v>46082</v>
      </c>
      <c r="M3826" s="49">
        <v>0.625</v>
      </c>
      <c r="N3826" s="18">
        <v>46083</v>
      </c>
      <c r="O3826" s="56">
        <v>0.5</v>
      </c>
      <c r="P3826" s="31" t="str">
        <f>TEXT($L3826, "dddd")</f>
        <v>Sunday</v>
      </c>
      <c r="Q3826" s="39" t="s">
        <v>531</v>
      </c>
      <c r="R3826" s="39">
        <v>1655</v>
      </c>
      <c r="S3826" s="1" t="str">
        <f>IF(OR(MONTH(L3826)=12, MONTH(L3826)&lt;=5), "Dry Season", "Wet Season")</f>
        <v>Dry Season</v>
      </c>
      <c r="T3826" s="1">
        <v>1</v>
      </c>
      <c r="U3826" s="1">
        <v>0</v>
      </c>
      <c r="V3826" s="1">
        <v>0</v>
      </c>
      <c r="W3826" s="2">
        <f>IF(ISNUMBER(SEARCH("N/A", X3826)), 0, 1)</f>
        <v>0</v>
      </c>
      <c r="X3826" s="1" t="s">
        <v>44</v>
      </c>
      <c r="Y3826" s="1"/>
      <c r="Z3826" s="1"/>
      <c r="AA3826" s="11" cm="1">
        <f t="array" ref="AA3826">IF(ISBLANK(Y3826), 0, VINCentyInvDistance(F3826,G3826,Y3826,Z3826))</f>
        <v>0</v>
      </c>
      <c r="AB3826" s="1">
        <v>0</v>
      </c>
      <c r="AC3826" s="1">
        <v>2.6</v>
      </c>
      <c r="AD3826" s="1">
        <v>0</v>
      </c>
      <c r="AE3826" s="1">
        <v>1170</v>
      </c>
      <c r="AF3826" s="1">
        <v>1</v>
      </c>
      <c r="AG3826" s="1" t="s">
        <v>68</v>
      </c>
      <c r="AH3826" s="1" t="str">
        <f>TRIM(MID(SUBSTITUTE($H3826,",",REPT(" ",200)),(LEN($H3826)-LEN(SUBSTITUTE($H3826,",",""))-3)*200+1,200))</f>
        <v>Capital District</v>
      </c>
      <c r="AI3826" s="1" t="s">
        <v>54</v>
      </c>
      <c r="AJ3826" s="1" t="s">
        <v>55</v>
      </c>
      <c r="AL3826" s="1">
        <v>2</v>
      </c>
      <c r="AM3826" s="1" t="s">
        <v>13886</v>
      </c>
    </row>
    <row r="3827" spans="1:39" ht="12.75" customHeight="1">
      <c r="A3827" s="1"/>
      <c r="B3827" s="1" t="s">
        <v>13887</v>
      </c>
      <c r="C3827" s="1" t="s">
        <v>13888</v>
      </c>
      <c r="D3827" s="3" t="str">
        <f ca="1">IFERROR(__xludf.DUMMYFUNCTION("PROPER(REGEXEXTRACT(B3791, ""(?:https?:\/\/)?(?:www\.)?([a-zA-Z0-9-]+)\.""))"),"Google")</f>
        <v>Google</v>
      </c>
      <c r="E3827" s="1" t="s">
        <v>13318</v>
      </c>
      <c r="F3827" s="1">
        <v>14.61191</v>
      </c>
      <c r="G3827" s="1">
        <v>120.99484</v>
      </c>
      <c r="H3827" s="1" t="s">
        <v>13889</v>
      </c>
      <c r="I3827" s="1" t="s">
        <v>50</v>
      </c>
      <c r="J3827" s="1">
        <f>IF(K3827="URBAN",1,IF(K3827="SUBURBAN",2,IF(K3827="RURAL",3,"")))</f>
        <v>1</v>
      </c>
      <c r="K3827" s="1" t="s">
        <v>42</v>
      </c>
      <c r="L3827" s="18">
        <v>46082</v>
      </c>
      <c r="M3827" s="49">
        <v>0.625</v>
      </c>
      <c r="N3827" s="18">
        <v>46083</v>
      </c>
      <c r="O3827" s="56">
        <v>0.5</v>
      </c>
      <c r="P3827" s="31" t="str">
        <f>TEXT($L3827, "dddd")</f>
        <v>Sunday</v>
      </c>
      <c r="Q3827" s="39" t="s">
        <v>323</v>
      </c>
      <c r="R3827" s="39">
        <v>1896</v>
      </c>
      <c r="S3827" s="1" t="str">
        <f>IF(OR(MONTH(L3827)=12, MONTH(L3827)&lt;=5), "Dry Season", "Wet Season")</f>
        <v>Dry Season</v>
      </c>
      <c r="T3827" s="1">
        <v>1</v>
      </c>
      <c r="U3827" s="1">
        <v>0</v>
      </c>
      <c r="V3827" s="1">
        <v>0</v>
      </c>
      <c r="W3827" s="2">
        <f>IF(ISNUMBER(SEARCH("N/A", X3827)), 0, 1)</f>
        <v>0</v>
      </c>
      <c r="X3827" s="1" t="s">
        <v>44</v>
      </c>
      <c r="Y3827" s="1"/>
      <c r="Z3827" s="1"/>
      <c r="AA3827" s="11" cm="1">
        <f t="array" ref="AA3827">IF(ISBLANK(Y3827), 0, VINCentyInvDistance(F3827,G3827,Y3827,Z3827))</f>
        <v>0</v>
      </c>
      <c r="AB3827" s="1">
        <v>0</v>
      </c>
      <c r="AC3827" s="1">
        <v>0</v>
      </c>
      <c r="AD3827" s="1">
        <v>0</v>
      </c>
      <c r="AE3827" s="1">
        <v>374</v>
      </c>
      <c r="AF3827" s="1">
        <v>1</v>
      </c>
      <c r="AG3827" s="1" t="s">
        <v>68</v>
      </c>
      <c r="AH3827" s="1" t="str">
        <f>TRIM(MID(SUBSTITUTE($H3827,",",REPT(" ",200)),(LEN($H3827)-LEN(SUBSTITUTE($H3827,",",""))-3)*200+1,200))</f>
        <v>Capital District</v>
      </c>
      <c r="AI3827" s="1" t="s">
        <v>54</v>
      </c>
      <c r="AJ3827" s="1" t="s">
        <v>55</v>
      </c>
      <c r="AL3827" s="1">
        <v>2</v>
      </c>
      <c r="AM3827" s="1" t="s">
        <v>13890</v>
      </c>
    </row>
    <row r="3828" spans="1:39" ht="12.75" customHeight="1">
      <c r="A3828" s="1"/>
      <c r="B3828" s="1" t="s">
        <v>13013</v>
      </c>
      <c r="C3828" s="1" t="s">
        <v>13891</v>
      </c>
      <c r="D3828" s="3" t="str">
        <f ca="1">IFERROR(__xludf.DUMMYFUNCTION("PROPER(REGEXEXTRACT(B3792, ""(?:https?:\/\/)?(?:www\.)?([a-zA-Z0-9-]+)\.""))"),"Skyscanner")</f>
        <v>Skyscanner</v>
      </c>
      <c r="E3828" s="1" t="s">
        <v>13892</v>
      </c>
      <c r="F3828" s="1">
        <v>14.615147</v>
      </c>
      <c r="G3828" s="1">
        <v>121.01644140000001</v>
      </c>
      <c r="H3828" s="1" t="s">
        <v>13893</v>
      </c>
      <c r="I3828" s="1" t="s">
        <v>50</v>
      </c>
      <c r="J3828" s="1">
        <f>IF(K3828="URBAN",1,IF(K3828="SUBURBAN",2,IF(K3828="RURAL",3,"")))</f>
        <v>1</v>
      </c>
      <c r="K3828" s="1" t="s">
        <v>42</v>
      </c>
      <c r="L3828" s="18">
        <v>46082</v>
      </c>
      <c r="M3828" s="49">
        <v>0.625</v>
      </c>
      <c r="N3828" s="18">
        <v>46083</v>
      </c>
      <c r="O3828" s="56">
        <v>0.5</v>
      </c>
      <c r="P3828" s="31" t="str">
        <f>TEXT($L3828, "dddd")</f>
        <v>Sunday</v>
      </c>
      <c r="Q3828" s="39" t="s">
        <v>323</v>
      </c>
      <c r="R3828" s="39">
        <v>6723</v>
      </c>
      <c r="S3828" s="1" t="str">
        <f>IF(OR(MONTH(L3828)=12, MONTH(L3828)&lt;=5), "Dry Season", "Wet Season")</f>
        <v>Dry Season</v>
      </c>
      <c r="T3828" s="1">
        <v>1</v>
      </c>
      <c r="U3828" s="1">
        <v>0</v>
      </c>
      <c r="V3828" s="1">
        <v>1</v>
      </c>
      <c r="W3828" s="2">
        <f>IF(ISNUMBER(SEARCH("N/A", X3828)), 0, 1)</f>
        <v>1</v>
      </c>
      <c r="X3828" s="1" t="s">
        <v>1613</v>
      </c>
      <c r="Y3828" s="1">
        <v>14.585597</v>
      </c>
      <c r="Z3828" s="1">
        <v>121.05717</v>
      </c>
      <c r="AA3828" s="11" cm="1">
        <f t="array" ref="AA3828">IF(ISBLANK(Y3828), 0, VINCentyInvDistance(F3828,G3828,Y3828,Z3828))</f>
        <v>5472.4891649154806</v>
      </c>
      <c r="AB3828" s="1">
        <v>1</v>
      </c>
      <c r="AC3828" s="1">
        <v>5.4</v>
      </c>
      <c r="AD3828" s="1">
        <v>4.5999999999999996</v>
      </c>
      <c r="AE3828" s="1">
        <v>374</v>
      </c>
      <c r="AF3828" s="1">
        <v>1</v>
      </c>
      <c r="AG3828" s="1" t="s">
        <v>6849</v>
      </c>
      <c r="AH3828" s="1" t="s">
        <v>6850</v>
      </c>
      <c r="AI3828" s="1" t="str">
        <f>TRIM(MID(SUBSTITUTE($H3828,",",REPT(" ",200)),(LEN($H3828)-LEN(SUBSTITUTE($H3828,",",""))-2)*200+1,200))</f>
        <v>Metro Manila</v>
      </c>
      <c r="AJ3828" s="1" t="s">
        <v>55</v>
      </c>
      <c r="AK3828" t="s">
        <v>17539</v>
      </c>
      <c r="AL3828" s="2">
        <v>0</v>
      </c>
      <c r="AM3828" s="1"/>
    </row>
    <row r="3829" spans="1:39" ht="12.75" customHeight="1">
      <c r="A3829" s="1"/>
      <c r="B3829" s="1" t="s">
        <v>7050</v>
      </c>
      <c r="C3829" s="1" t="s">
        <v>13894</v>
      </c>
      <c r="D3829" s="3" t="str">
        <f ca="1">IFERROR(__xludf.DUMMYFUNCTION("PROPER(REGEXEXTRACT(B3793, ""(?:https?:\/\/)?(?:www\.)?([a-zA-Z0-9-]+)\.""))"),"Skyscanner")</f>
        <v>Skyscanner</v>
      </c>
      <c r="E3829" s="1" t="s">
        <v>13895</v>
      </c>
      <c r="F3829" s="1">
        <v>11.993169999999999</v>
      </c>
      <c r="G3829" s="1">
        <v>120.21084999999999</v>
      </c>
      <c r="H3829" s="1" t="s">
        <v>7053</v>
      </c>
      <c r="I3829" s="1" t="s">
        <v>50</v>
      </c>
      <c r="J3829" s="1">
        <f>IF(K3829="URBAN",1,IF(K3829="SUBURBAN",2,IF(K3829="RURAL",3,"")))</f>
        <v>1</v>
      </c>
      <c r="K3829" s="1" t="s">
        <v>42</v>
      </c>
      <c r="L3829" s="18">
        <v>46082</v>
      </c>
      <c r="M3829" s="49">
        <v>0.625</v>
      </c>
      <c r="N3829" s="18">
        <v>46083</v>
      </c>
      <c r="O3829" s="56">
        <v>0.5</v>
      </c>
      <c r="P3829" s="31" t="str">
        <f>TEXT($L3829, "dddd")</f>
        <v>Sunday</v>
      </c>
      <c r="Q3829" s="39" t="s">
        <v>1000</v>
      </c>
      <c r="R3829" s="39">
        <v>0</v>
      </c>
      <c r="S3829" s="1" t="str">
        <f>IF(OR(MONTH(L3829)=12, MONTH(L3829)&lt;=5), "Dry Season", "Wet Season")</f>
        <v>Dry Season</v>
      </c>
      <c r="T3829" s="1">
        <v>1</v>
      </c>
      <c r="U3829" s="1">
        <v>0</v>
      </c>
      <c r="V3829" s="1">
        <v>0</v>
      </c>
      <c r="W3829" s="2">
        <f>IF(ISNUMBER(SEARCH("N/A", X3829)), 0, 1)</f>
        <v>0</v>
      </c>
      <c r="X3829" s="1" t="s">
        <v>44</v>
      </c>
      <c r="Y3829" s="1"/>
      <c r="Z3829" s="1"/>
      <c r="AA3829" s="11" cm="1">
        <f t="array" ref="AA3829">IF(ISBLANK(Y3829), 0, VINCentyInvDistance(F3829,G3829,Y3829,Z3829))</f>
        <v>0</v>
      </c>
      <c r="AB3829" s="1">
        <v>0</v>
      </c>
      <c r="AC3829" s="1">
        <v>8.8000000000000007</v>
      </c>
      <c r="AD3829" s="1">
        <v>0</v>
      </c>
      <c r="AE3829" s="1">
        <v>0</v>
      </c>
      <c r="AF3829" s="1">
        <v>1</v>
      </c>
      <c r="AG3829" s="1" t="s">
        <v>3284</v>
      </c>
      <c r="AH3829" s="1" t="s">
        <v>1597</v>
      </c>
      <c r="AI3829" s="1"/>
      <c r="AJ3829" s="1" t="s">
        <v>55</v>
      </c>
      <c r="AL3829" s="1">
        <v>4</v>
      </c>
      <c r="AM3829" s="1" t="s">
        <v>7054</v>
      </c>
    </row>
    <row r="3830" spans="1:39" ht="12.75" customHeight="1">
      <c r="A3830" s="1"/>
      <c r="B3830" s="1" t="s">
        <v>13896</v>
      </c>
      <c r="C3830" s="1" t="s">
        <v>13897</v>
      </c>
      <c r="D3830" s="3" t="str">
        <f ca="1">IFERROR(__xludf.DUMMYFUNCTION("PROPER(REGEXEXTRACT(B3794, ""(?:https?:\/\/)?(?:www\.)?([a-zA-Z0-9-]+)\.""))"),"Google")</f>
        <v>Google</v>
      </c>
      <c r="E3830" s="1" t="s">
        <v>13812</v>
      </c>
      <c r="F3830" s="1">
        <v>14.617117</v>
      </c>
      <c r="G3830" s="1">
        <v>120.984364</v>
      </c>
      <c r="H3830" s="1" t="s">
        <v>13835</v>
      </c>
      <c r="I3830" s="1" t="s">
        <v>50</v>
      </c>
      <c r="J3830" s="1">
        <f>IF(K3830="URBAN",1,IF(K3830="SUBURBAN",2,IF(K3830="RURAL",3,"")))</f>
        <v>1</v>
      </c>
      <c r="K3830" s="1" t="s">
        <v>42</v>
      </c>
      <c r="L3830" s="18">
        <v>46082</v>
      </c>
      <c r="M3830" s="49">
        <v>0.625</v>
      </c>
      <c r="N3830" s="18">
        <v>46083</v>
      </c>
      <c r="O3830" s="56">
        <v>0.45833333333333331</v>
      </c>
      <c r="P3830" s="31" t="str">
        <f>TEXT($L3830, "dddd")</f>
        <v>Sunday</v>
      </c>
      <c r="Q3830" s="39" t="s">
        <v>111</v>
      </c>
      <c r="R3830" s="39">
        <v>2080</v>
      </c>
      <c r="S3830" s="1" t="str">
        <f>IF(OR(MONTH(L3830)=12, MONTH(L3830)&lt;=5), "Dry Season", "Wet Season")</f>
        <v>Dry Season</v>
      </c>
      <c r="T3830" s="1">
        <v>1</v>
      </c>
      <c r="U3830" s="1">
        <v>0</v>
      </c>
      <c r="V3830" s="1">
        <v>0</v>
      </c>
      <c r="W3830" s="2">
        <f>IF(ISNUMBER(SEARCH("N/A", X3830)), 0, 1)</f>
        <v>1</v>
      </c>
      <c r="X3830" s="1" t="s">
        <v>1174</v>
      </c>
      <c r="Y3830" s="1">
        <v>14.589843999999999</v>
      </c>
      <c r="Z3830" s="1">
        <v>121.060554</v>
      </c>
      <c r="AA3830" s="11" cm="1">
        <f t="array" ref="AA3830">IF(ISBLANK(Y3830), 0, VINCentyInvDistance(F3830,G3830,Y3830,Z3830))</f>
        <v>8746.2333218674594</v>
      </c>
      <c r="AB3830" s="1">
        <v>0</v>
      </c>
      <c r="AC3830" s="1">
        <v>0</v>
      </c>
      <c r="AD3830" s="1">
        <v>0</v>
      </c>
      <c r="AE3830" s="1">
        <v>6</v>
      </c>
      <c r="AF3830" s="1">
        <v>1</v>
      </c>
      <c r="AG3830" s="1" t="s">
        <v>1180</v>
      </c>
      <c r="AH3830" s="1" t="s">
        <v>562</v>
      </c>
      <c r="AI3830" s="1" t="str">
        <f>TRIM(MID(SUBSTITUTE($H3830,",",REPT(" ",200)),(LEN($H3830)-LEN(SUBSTITUTE($H3830,",",""))-2)*200+1,200))</f>
        <v>Metro Manila</v>
      </c>
      <c r="AJ3830" s="1" t="s">
        <v>55</v>
      </c>
      <c r="AL3830" s="2">
        <v>0</v>
      </c>
      <c r="AM3830" s="1"/>
    </row>
    <row r="3831" spans="1:39" ht="12.75" customHeight="1">
      <c r="A3831" s="1"/>
      <c r="B3831" s="1" t="s">
        <v>13813</v>
      </c>
      <c r="C3831" s="1" t="s">
        <v>13898</v>
      </c>
      <c r="D3831" s="3" t="str">
        <f ca="1">IFERROR(__xludf.DUMMYFUNCTION("PROPER(REGEXEXTRACT(B3795, ""(?:https?:\/\/)?(?:www\.)?([a-zA-Z0-9-]+)\.""))"),"Skyscanner")</f>
        <v>Skyscanner</v>
      </c>
      <c r="E3831" s="1" t="s">
        <v>1163</v>
      </c>
      <c r="F3831" s="1">
        <v>14.617179999999999</v>
      </c>
      <c r="G3831" s="1">
        <v>120.98436</v>
      </c>
      <c r="H3831" s="1" t="s">
        <v>13815</v>
      </c>
      <c r="I3831" s="1" t="s">
        <v>50</v>
      </c>
      <c r="J3831" s="1">
        <f>IF(K3831="URBAN",1,IF(K3831="SUBURBAN",2,IF(K3831="RURAL",3,"")))</f>
        <v>1</v>
      </c>
      <c r="K3831" s="1" t="s">
        <v>42</v>
      </c>
      <c r="L3831" s="18">
        <v>46082</v>
      </c>
      <c r="M3831" s="49">
        <v>0.58333333333333337</v>
      </c>
      <c r="N3831" s="18">
        <v>46083</v>
      </c>
      <c r="O3831" s="56">
        <v>0.5</v>
      </c>
      <c r="P3831" s="31" t="str">
        <f>TEXT($L3831, "dddd")</f>
        <v>Sunday</v>
      </c>
      <c r="Q3831" s="39" t="s">
        <v>111</v>
      </c>
      <c r="R3831" s="39">
        <v>9180</v>
      </c>
      <c r="S3831" s="1" t="str">
        <f>IF(OR(MONTH(L3831)=12, MONTH(L3831)&lt;=5), "Dry Season", "Wet Season")</f>
        <v>Dry Season</v>
      </c>
      <c r="T3831" s="1">
        <v>1</v>
      </c>
      <c r="U3831" s="1">
        <v>0</v>
      </c>
      <c r="V3831" s="1">
        <v>0</v>
      </c>
      <c r="W3831" s="2">
        <f>IF(ISNUMBER(SEARCH("N/A", X3831)), 0, 1)</f>
        <v>0</v>
      </c>
      <c r="X3831" s="1" t="s">
        <v>44</v>
      </c>
      <c r="Y3831" s="1"/>
      <c r="Z3831" s="1"/>
      <c r="AA3831" s="11" cm="1">
        <f t="array" ref="AA3831">IF(ISBLANK(Y3831), 0, VINCentyInvDistance(F3831,G3831,Y3831,Z3831))</f>
        <v>0</v>
      </c>
      <c r="AB3831" s="1">
        <v>0</v>
      </c>
      <c r="AC3831" s="1">
        <v>10</v>
      </c>
      <c r="AD3831" s="1">
        <v>4.0999999999999996</v>
      </c>
      <c r="AE3831" s="1">
        <v>6</v>
      </c>
      <c r="AF3831" s="1">
        <v>1</v>
      </c>
      <c r="AG3831" s="1" t="s">
        <v>68</v>
      </c>
      <c r="AH3831" s="1" t="str">
        <f>TRIM(MID(SUBSTITUTE($H3831,",",REPT(" ",200)),(LEN($H3831)-LEN(SUBSTITUTE($H3831,",",""))-3)*200+1,200))</f>
        <v>Capital District</v>
      </c>
      <c r="AI3831" s="1" t="s">
        <v>54</v>
      </c>
      <c r="AJ3831" s="1" t="s">
        <v>55</v>
      </c>
      <c r="AK3831" t="s">
        <v>13816</v>
      </c>
      <c r="AL3831" s="1">
        <v>2</v>
      </c>
      <c r="AM3831" s="1" t="s">
        <v>13817</v>
      </c>
    </row>
    <row r="3832" spans="1:39" ht="12.75" customHeight="1">
      <c r="A3832" s="1"/>
      <c r="B3832" s="1" t="s">
        <v>1165</v>
      </c>
      <c r="C3832" s="1" t="s">
        <v>13899</v>
      </c>
      <c r="D3832" s="3" t="str">
        <f ca="1">IFERROR(__xludf.DUMMYFUNCTION("PROPER(REGEXEXTRACT(B3796, ""(?:https?:\/\/)?(?:www\.)?([a-zA-Z0-9-]+)\.""))"),"Skyscanner")</f>
        <v>Skyscanner</v>
      </c>
      <c r="E3832" s="1" t="s">
        <v>13248</v>
      </c>
      <c r="F3832" s="1">
        <v>14.618228</v>
      </c>
      <c r="G3832" s="1">
        <v>120.98732</v>
      </c>
      <c r="H3832" s="1" t="s">
        <v>1168</v>
      </c>
      <c r="I3832" s="1" t="s">
        <v>50</v>
      </c>
      <c r="J3832" s="1">
        <f>IF(K3832="URBAN",1,IF(K3832="SUBURBAN",2,IF(K3832="RURAL",3,"")))</f>
        <v>1</v>
      </c>
      <c r="K3832" s="1" t="s">
        <v>42</v>
      </c>
      <c r="L3832" s="18">
        <v>46082</v>
      </c>
      <c r="M3832" s="49">
        <v>0.58333333333333337</v>
      </c>
      <c r="N3832" s="18">
        <v>46083</v>
      </c>
      <c r="O3832" s="56">
        <v>0.5</v>
      </c>
      <c r="P3832" s="31" t="str">
        <f>TEXT($L3832, "dddd")</f>
        <v>Sunday</v>
      </c>
      <c r="Q3832" s="39" t="s">
        <v>207</v>
      </c>
      <c r="R3832" s="39">
        <v>793</v>
      </c>
      <c r="S3832" s="1" t="str">
        <f>IF(OR(MONTH(L3832)=12, MONTH(L3832)&lt;=5), "Dry Season", "Wet Season")</f>
        <v>Dry Season</v>
      </c>
      <c r="T3832" s="1">
        <v>1</v>
      </c>
      <c r="U3832" s="1">
        <v>0</v>
      </c>
      <c r="V3832" s="1">
        <v>0</v>
      </c>
      <c r="W3832" s="2">
        <f>IF(ISNUMBER(SEARCH("N/A", X3832)), 0, 1)</f>
        <v>0</v>
      </c>
      <c r="X3832" s="1" t="s">
        <v>44</v>
      </c>
      <c r="Y3832" s="1"/>
      <c r="Z3832" s="1"/>
      <c r="AA3832" s="11" cm="1">
        <f t="array" ref="AA3832">IF(ISBLANK(Y3832), 0, VINCentyInvDistance(F3832,G3832,Y3832,Z3832))</f>
        <v>0</v>
      </c>
      <c r="AB3832" s="1">
        <v>0</v>
      </c>
      <c r="AC3832" s="1">
        <v>8.1999999999999993</v>
      </c>
      <c r="AD3832" s="1">
        <v>3.2</v>
      </c>
      <c r="AE3832" s="1">
        <v>363</v>
      </c>
      <c r="AF3832" s="1">
        <v>1</v>
      </c>
      <c r="AG3832" s="1" t="s">
        <v>68</v>
      </c>
      <c r="AH3832" s="1" t="str">
        <f>TRIM(MID(SUBSTITUTE($H3832,",",REPT(" ",200)),(LEN($H3832)-LEN(SUBSTITUTE($H3832,",",""))-3)*200+1,200))</f>
        <v>Capital District</v>
      </c>
      <c r="AI3832" s="1" t="s">
        <v>54</v>
      </c>
      <c r="AJ3832" s="1" t="s">
        <v>55</v>
      </c>
      <c r="AK3832" t="s">
        <v>16556</v>
      </c>
      <c r="AL3832" s="1">
        <v>4</v>
      </c>
      <c r="AM3832" s="1" t="s">
        <v>1169</v>
      </c>
    </row>
    <row r="3833" spans="1:39" ht="12.75" customHeight="1">
      <c r="A3833" s="1"/>
      <c r="B3833" s="1" t="s">
        <v>13249</v>
      </c>
      <c r="C3833" s="1" t="s">
        <v>13900</v>
      </c>
      <c r="D3833" s="3" t="str">
        <f ca="1">IFERROR(__xludf.DUMMYFUNCTION("PROPER(REGEXEXTRACT(B3797, ""(?:https?:\/\/)?(?:www\.)?([a-zA-Z0-9-]+)\.""))"),"Skyscanner")</f>
        <v>Skyscanner</v>
      </c>
      <c r="E3833" s="1" t="s">
        <v>13256</v>
      </c>
      <c r="F3833" s="1">
        <v>14.633493899999999</v>
      </c>
      <c r="G3833" s="1">
        <v>121.0407359</v>
      </c>
      <c r="H3833" s="1" t="s">
        <v>13257</v>
      </c>
      <c r="I3833" s="1" t="s">
        <v>50</v>
      </c>
      <c r="J3833" s="1">
        <f>IF(K3833="URBAN",1,IF(K3833="SUBURBAN",2,IF(K3833="RURAL",3,"")))</f>
        <v>1</v>
      </c>
      <c r="K3833" s="1" t="s">
        <v>42</v>
      </c>
      <c r="L3833" s="18">
        <v>46082</v>
      </c>
      <c r="M3833" s="49">
        <v>0.58333333333333337</v>
      </c>
      <c r="N3833" s="18">
        <v>46083</v>
      </c>
      <c r="O3833" s="56">
        <v>0.5</v>
      </c>
      <c r="P3833" s="31" t="str">
        <f>TEXT($L3833, "dddd")</f>
        <v>Sunday</v>
      </c>
      <c r="Q3833" s="39" t="s">
        <v>111</v>
      </c>
      <c r="R3833" s="39">
        <v>1998</v>
      </c>
      <c r="S3833" s="1" t="str">
        <f>IF(OR(MONTH(L3833)=12, MONTH(L3833)&lt;=5), "Dry Season", "Wet Season")</f>
        <v>Dry Season</v>
      </c>
      <c r="T3833" s="1">
        <v>1</v>
      </c>
      <c r="U3833" s="1">
        <v>0</v>
      </c>
      <c r="V3833" s="1">
        <v>0</v>
      </c>
      <c r="W3833" s="2">
        <f>IF(ISNUMBER(SEARCH("N/A", X3833)), 0, 1)</f>
        <v>1</v>
      </c>
      <c r="X3833" s="1" t="s">
        <v>1174</v>
      </c>
      <c r="Y3833" s="1">
        <v>14.589843999999999</v>
      </c>
      <c r="Z3833" s="1">
        <v>121.060554</v>
      </c>
      <c r="AA3833" s="11" cm="1">
        <f t="array" ref="AA3833">IF(ISBLANK(Y3833), 0, VINCentyInvDistance(F3833,G3833,Y3833,Z3833))</f>
        <v>5280.5975025086527</v>
      </c>
      <c r="AB3833" s="1">
        <v>0</v>
      </c>
      <c r="AC3833" s="1">
        <v>6.4</v>
      </c>
      <c r="AD3833" s="1">
        <v>4.2</v>
      </c>
      <c r="AE3833" s="1">
        <v>48</v>
      </c>
      <c r="AF3833" s="1">
        <v>1</v>
      </c>
      <c r="AG3833" s="1" t="s">
        <v>1180</v>
      </c>
      <c r="AH3833" s="1" t="s">
        <v>562</v>
      </c>
      <c r="AI3833" s="1" t="str">
        <f>TRIM(MID(SUBSTITUTE($H3833,",",REPT(" ",200)),(LEN($H3833)-LEN(SUBSTITUTE($H3833,",",""))-2)*200+1,200))</f>
        <v>Metro Manila</v>
      </c>
      <c r="AJ3833" s="1" t="s">
        <v>55</v>
      </c>
      <c r="AK3833" t="s">
        <v>13253</v>
      </c>
      <c r="AL3833" s="2">
        <v>0</v>
      </c>
      <c r="AM3833" s="1"/>
    </row>
    <row r="3834" spans="1:39" ht="12.75" customHeight="1">
      <c r="A3834" s="1"/>
      <c r="B3834" s="1" t="s">
        <v>13258</v>
      </c>
      <c r="C3834" s="1" t="s">
        <v>13901</v>
      </c>
      <c r="D3834" s="3" t="str">
        <f ca="1">IFERROR(__xludf.DUMMYFUNCTION("PROPER(REGEXEXTRACT(B3798, ""(?:https?:\/\/)?(?:www\.)?([a-zA-Z0-9-]+)\.""))"),"Skyscanner")</f>
        <v>Skyscanner</v>
      </c>
      <c r="E3834" s="1" t="s">
        <v>13264</v>
      </c>
      <c r="F3834" s="1">
        <v>14.523720300000001</v>
      </c>
      <c r="G3834" s="1">
        <v>121.0125956</v>
      </c>
      <c r="H3834" s="1" t="s">
        <v>12649</v>
      </c>
      <c r="I3834" s="1" t="s">
        <v>50</v>
      </c>
      <c r="J3834" s="1">
        <f>IF(K3834="URBAN",1,IF(K3834="SUBURBAN",2,IF(K3834="RURAL",3,"")))</f>
        <v>1</v>
      </c>
      <c r="K3834" s="1" t="s">
        <v>42</v>
      </c>
      <c r="L3834" s="18">
        <v>46082</v>
      </c>
      <c r="M3834" s="49">
        <v>0.58333333333333337</v>
      </c>
      <c r="N3834" s="18">
        <v>46083</v>
      </c>
      <c r="O3834" s="56">
        <v>0.5</v>
      </c>
      <c r="P3834" s="31" t="str">
        <f>TEXT($L3834, "dddd")</f>
        <v>Sunday</v>
      </c>
      <c r="Q3834" s="39" t="s">
        <v>531</v>
      </c>
      <c r="R3834" s="39">
        <v>7033</v>
      </c>
      <c r="S3834" s="1" t="str">
        <f>IF(OR(MONTH(L3834)=12, MONTH(L3834)&lt;=5), "Dry Season", "Wet Season")</f>
        <v>Dry Season</v>
      </c>
      <c r="T3834" s="1">
        <v>1</v>
      </c>
      <c r="U3834" s="1">
        <v>0</v>
      </c>
      <c r="V3834" s="1">
        <v>0</v>
      </c>
      <c r="W3834" s="2">
        <f>IF(ISNUMBER(SEARCH("N/A", X3834)), 0, 1)</f>
        <v>1</v>
      </c>
      <c r="X3834" s="1" t="s">
        <v>1174</v>
      </c>
      <c r="Y3834" s="1">
        <v>14.589843999999999</v>
      </c>
      <c r="Z3834" s="1">
        <v>121.060554</v>
      </c>
      <c r="AA3834" s="11" cm="1">
        <f t="array" ref="AA3834">IF(ISBLANK(Y3834), 0, VINCentyInvDistance(F3834,G3834,Y3834,Z3834))</f>
        <v>8957.6586105414008</v>
      </c>
      <c r="AB3834" s="1">
        <v>0</v>
      </c>
      <c r="AC3834" s="1">
        <v>8.4</v>
      </c>
      <c r="AD3834" s="1">
        <v>4.5</v>
      </c>
      <c r="AE3834" s="1">
        <v>1147</v>
      </c>
      <c r="AF3834" s="1">
        <v>1</v>
      </c>
      <c r="AG3834" s="1" t="s">
        <v>1180</v>
      </c>
      <c r="AH3834" s="1" t="s">
        <v>562</v>
      </c>
      <c r="AI3834" s="1" t="str">
        <f>TRIM(MID(SUBSTITUTE($H3834,",",REPT(" ",200)),(LEN($H3834)-LEN(SUBSTITUTE($H3834,",",""))-2)*200+1,200))</f>
        <v>Metro Manila</v>
      </c>
      <c r="AJ3834" s="1" t="s">
        <v>55</v>
      </c>
      <c r="AK3834" t="s">
        <v>17569</v>
      </c>
      <c r="AL3834" s="2">
        <v>0</v>
      </c>
      <c r="AM3834" s="1"/>
    </row>
    <row r="3835" spans="1:39" ht="12.75" customHeight="1">
      <c r="A3835" s="1"/>
      <c r="B3835" s="1" t="s">
        <v>12650</v>
      </c>
      <c r="C3835" s="1" t="s">
        <v>13902</v>
      </c>
      <c r="D3835" s="3" t="str">
        <f ca="1">IFERROR(__xludf.DUMMYFUNCTION("PROPER(REGEXEXTRACT(B3799, ""(?:https?:\/\/)?(?:www\.)?([a-zA-Z0-9-]+)\.""))"),"Skyscanner")</f>
        <v>Skyscanner</v>
      </c>
      <c r="E3835" s="1" t="s">
        <v>13852</v>
      </c>
      <c r="F3835" s="1">
        <v>14.634843500000001</v>
      </c>
      <c r="G3835" s="1">
        <v>121.0307615</v>
      </c>
      <c r="H3835" s="1" t="s">
        <v>13853</v>
      </c>
      <c r="I3835" s="1" t="s">
        <v>50</v>
      </c>
      <c r="J3835" s="1">
        <f>IF(K3835="URBAN",1,IF(K3835="SUBURBAN",2,IF(K3835="RURAL",3,"")))</f>
        <v>1</v>
      </c>
      <c r="K3835" s="1" t="s">
        <v>42</v>
      </c>
      <c r="L3835" s="18">
        <v>46082</v>
      </c>
      <c r="M3835" s="49">
        <v>0.625</v>
      </c>
      <c r="N3835" s="18">
        <v>46083</v>
      </c>
      <c r="O3835" s="56">
        <v>0.5</v>
      </c>
      <c r="P3835" s="31" t="str">
        <f>TEXT($L3835, "dddd")</f>
        <v>Sunday</v>
      </c>
      <c r="Q3835" s="39" t="s">
        <v>111</v>
      </c>
      <c r="R3835" s="39">
        <v>2655</v>
      </c>
      <c r="S3835" s="1" t="str">
        <f>IF(OR(MONTH(L3835)=12, MONTH(L3835)&lt;=5), "Dry Season", "Wet Season")</f>
        <v>Dry Season</v>
      </c>
      <c r="T3835" s="1">
        <v>1</v>
      </c>
      <c r="U3835" s="1">
        <v>0</v>
      </c>
      <c r="V3835" s="1">
        <v>1</v>
      </c>
      <c r="W3835" s="2">
        <f>IF(ISNUMBER(SEARCH("N/A", X3835)), 0, 1)</f>
        <v>1</v>
      </c>
      <c r="X3835" s="1" t="s">
        <v>124</v>
      </c>
      <c r="Y3835" s="1">
        <v>14.5352172</v>
      </c>
      <c r="Z3835" s="1">
        <v>120.9819432</v>
      </c>
      <c r="AA3835" s="11" cm="1">
        <f t="array" ref="AA3835">IF(ISBLANK(Y3835), 0, VINCentyInvDistance(F3835,G3835,Y3835,Z3835))</f>
        <v>12213.979006833573</v>
      </c>
      <c r="AB3835" s="1">
        <v>1</v>
      </c>
      <c r="AC3835" s="1">
        <v>9</v>
      </c>
      <c r="AD3835" s="1">
        <v>4.7</v>
      </c>
      <c r="AE3835" s="1">
        <v>8071</v>
      </c>
      <c r="AF3835" s="1">
        <v>1</v>
      </c>
      <c r="AG3835" s="1" t="s">
        <v>159</v>
      </c>
      <c r="AH3835" s="1" t="s">
        <v>160</v>
      </c>
      <c r="AI3835" s="1" t="str">
        <f>TRIM(MID(SUBSTITUTE($H3835,",",REPT(" ",200)),(LEN($H3835)-LEN(SUBSTITUTE($H3835,",",""))-2)*200+1,200))</f>
        <v>Metro Manila</v>
      </c>
      <c r="AJ3835" s="1" t="s">
        <v>55</v>
      </c>
      <c r="AK3835" t="s">
        <v>17486</v>
      </c>
      <c r="AL3835" s="2">
        <v>0</v>
      </c>
      <c r="AM3835" s="1"/>
    </row>
    <row r="3836" spans="1:39" ht="12.75" customHeight="1">
      <c r="A3836" s="1"/>
      <c r="B3836" s="1" t="s">
        <v>13450</v>
      </c>
      <c r="C3836" s="1" t="s">
        <v>13451</v>
      </c>
      <c r="D3836" s="3" t="str">
        <f ca="1">IFERROR(__xludf.DUMMYFUNCTION("PROPER(REGEXEXTRACT(B3800, ""(?:https?:\/\/)?(?:www\.)?([a-zA-Z0-9-]+)\.""))"),"Google")</f>
        <v>Google</v>
      </c>
      <c r="E3836" s="1" t="s">
        <v>13260</v>
      </c>
      <c r="F3836" s="1">
        <v>14.636625</v>
      </c>
      <c r="G3836" s="1">
        <v>121.0294798</v>
      </c>
      <c r="H3836" s="1" t="s">
        <v>13261</v>
      </c>
      <c r="I3836" s="1" t="s">
        <v>50</v>
      </c>
      <c r="J3836" s="1">
        <f>IF(K3836="URBAN",1,IF(K3836="SUBURBAN",2,IF(K3836="RURAL",3,"")))</f>
        <v>1</v>
      </c>
      <c r="K3836" s="1" t="s">
        <v>42</v>
      </c>
      <c r="L3836" s="18">
        <v>46082</v>
      </c>
      <c r="M3836" s="49">
        <v>0.625</v>
      </c>
      <c r="N3836" s="18">
        <v>46083</v>
      </c>
      <c r="O3836" s="56">
        <v>0.5</v>
      </c>
      <c r="P3836" s="31" t="str">
        <f>TEXT($L3836, "dddd")</f>
        <v>Sunday</v>
      </c>
      <c r="Q3836" s="39" t="s">
        <v>531</v>
      </c>
      <c r="R3836" s="39">
        <v>2561</v>
      </c>
      <c r="S3836" s="1" t="str">
        <f>IF(OR(MONTH(L3836)=12, MONTH(L3836)&lt;=5), "Dry Season", "Wet Season")</f>
        <v>Dry Season</v>
      </c>
      <c r="T3836" s="1">
        <v>1</v>
      </c>
      <c r="U3836" s="1">
        <v>0</v>
      </c>
      <c r="V3836" s="1">
        <v>0</v>
      </c>
      <c r="W3836" s="2">
        <f>IF(ISNUMBER(SEARCH("N/A", X3836)), 0, 1)</f>
        <v>1</v>
      </c>
      <c r="X3836" s="1" t="s">
        <v>1174</v>
      </c>
      <c r="Y3836" s="1">
        <v>14.589843999999999</v>
      </c>
      <c r="Z3836" s="1">
        <v>121.060554</v>
      </c>
      <c r="AA3836" s="11" cm="1">
        <f t="array" ref="AA3836">IF(ISBLANK(Y3836), 0, VINCentyInvDistance(F3836,G3836,Y3836,Z3836))</f>
        <v>6164.4776533604791</v>
      </c>
      <c r="AB3836" s="1">
        <v>0</v>
      </c>
      <c r="AC3836" s="1">
        <v>0</v>
      </c>
      <c r="AD3836" s="1">
        <v>0</v>
      </c>
      <c r="AE3836" s="1">
        <v>239</v>
      </c>
      <c r="AF3836" s="1">
        <v>1</v>
      </c>
      <c r="AG3836" s="1" t="s">
        <v>1180</v>
      </c>
      <c r="AH3836" s="1" t="s">
        <v>562</v>
      </c>
      <c r="AI3836" s="1" t="str">
        <f>TRIM(MID(SUBSTITUTE($H3836,",",REPT(" ",200)),(LEN($H3836)-LEN(SUBSTITUTE($H3836,",",""))-2)*200+1,200))</f>
        <v>Metro Manila</v>
      </c>
      <c r="AJ3836" s="1" t="s">
        <v>55</v>
      </c>
      <c r="AL3836" s="2">
        <v>0</v>
      </c>
      <c r="AM3836" s="1"/>
    </row>
    <row r="3837" spans="1:39" ht="12.75" customHeight="1">
      <c r="A3837" s="1"/>
      <c r="B3837" s="1" t="s">
        <v>13262</v>
      </c>
      <c r="C3837" s="1" t="s">
        <v>13903</v>
      </c>
      <c r="D3837" s="3" t="str">
        <f ca="1">IFERROR(__xludf.DUMMYFUNCTION("PROPER(REGEXEXTRACT(B3801, ""(?:https?:\/\/)?(?:www\.)?([a-zA-Z0-9-]+)\.""))"),"Skyscanner")</f>
        <v>Skyscanner</v>
      </c>
      <c r="E3837" s="1" t="s">
        <v>2292</v>
      </c>
      <c r="F3837" s="1">
        <v>14.6294846</v>
      </c>
      <c r="G3837" s="1">
        <v>121.0314427</v>
      </c>
      <c r="H3837" s="1" t="s">
        <v>2293</v>
      </c>
      <c r="I3837" s="1" t="s">
        <v>50</v>
      </c>
      <c r="J3837" s="1">
        <f>IF(K3837="URBAN",1,IF(K3837="SUBURBAN",2,IF(K3837="RURAL",3,"")))</f>
        <v>1</v>
      </c>
      <c r="K3837" s="1" t="s">
        <v>42</v>
      </c>
      <c r="L3837" s="18">
        <v>46082</v>
      </c>
      <c r="M3837" s="49">
        <v>0.625</v>
      </c>
      <c r="N3837" s="18">
        <v>46083</v>
      </c>
      <c r="O3837" s="56">
        <v>0.5</v>
      </c>
      <c r="P3837" s="31" t="str">
        <f>TEXT($L3837, "dddd")</f>
        <v>Sunday</v>
      </c>
      <c r="Q3837" s="39" t="s">
        <v>111</v>
      </c>
      <c r="R3837" s="39">
        <v>5157</v>
      </c>
      <c r="S3837" s="1" t="str">
        <f>IF(OR(MONTH(L3837)=12, MONTH(L3837)&lt;=5), "Dry Season", "Wet Season")</f>
        <v>Dry Season</v>
      </c>
      <c r="T3837" s="1">
        <v>1</v>
      </c>
      <c r="U3837" s="1">
        <v>0</v>
      </c>
      <c r="V3837" s="1">
        <v>1</v>
      </c>
      <c r="W3837" s="2">
        <f>IF(ISNUMBER(SEARCH("N/A", X3837)), 0, 1)</f>
        <v>1</v>
      </c>
      <c r="X3837" s="1" t="s">
        <v>1174</v>
      </c>
      <c r="Y3837" s="1">
        <v>14.589843999999999</v>
      </c>
      <c r="Z3837" s="1">
        <v>121.060554</v>
      </c>
      <c r="AA3837" s="11" cm="1">
        <f t="array" ref="AA3837">IF(ISBLANK(Y3837), 0, VINCentyInvDistance(F3837,G3837,Y3837,Z3837))</f>
        <v>5392.1400467942522</v>
      </c>
      <c r="AB3837" s="1">
        <v>1</v>
      </c>
      <c r="AC3837" s="1">
        <v>6.8</v>
      </c>
      <c r="AD3837" s="1">
        <v>4.7</v>
      </c>
      <c r="AE3837" s="1">
        <v>239</v>
      </c>
      <c r="AF3837" s="1">
        <v>1</v>
      </c>
      <c r="AG3837" s="1" t="s">
        <v>1180</v>
      </c>
      <c r="AH3837" s="1" t="s">
        <v>562</v>
      </c>
      <c r="AI3837" s="1" t="str">
        <f>TRIM(MID(SUBSTITUTE($H3837,",",REPT(" ",200)),(LEN($H3837)-LEN(SUBSTITUTE($H3837,",",""))-2)*200+1,200))</f>
        <v>Metro Manila</v>
      </c>
      <c r="AJ3837" s="1" t="s">
        <v>55</v>
      </c>
      <c r="AK3837" t="s">
        <v>13265</v>
      </c>
      <c r="AL3837" s="2">
        <v>0</v>
      </c>
      <c r="AM3837" s="1"/>
    </row>
    <row r="3838" spans="1:39" ht="12.75" customHeight="1">
      <c r="A3838" s="1"/>
      <c r="B3838" s="1" t="s">
        <v>2295</v>
      </c>
      <c r="C3838" s="1" t="s">
        <v>13904</v>
      </c>
      <c r="D3838" s="3" t="str">
        <f ca="1">IFERROR(__xludf.DUMMYFUNCTION("PROPER(REGEXEXTRACT(B3802, ""(?:https?:\/\/)?(?:www\.)?([a-zA-Z0-9-]+)\.""))"),"Skyscanner")</f>
        <v>Skyscanner</v>
      </c>
      <c r="E3838" s="1" t="s">
        <v>13905</v>
      </c>
      <c r="F3838" s="1">
        <v>14.629527</v>
      </c>
      <c r="G3838" s="1">
        <v>121.0314206</v>
      </c>
      <c r="H3838" s="1" t="s">
        <v>13906</v>
      </c>
      <c r="I3838" s="1" t="s">
        <v>50</v>
      </c>
      <c r="J3838" s="1">
        <f>IF(K3838="URBAN",1,IF(K3838="SUBURBAN",2,IF(K3838="RURAL",3,"")))</f>
        <v>1</v>
      </c>
      <c r="K3838" s="1" t="s">
        <v>42</v>
      </c>
      <c r="L3838" s="18">
        <v>46082</v>
      </c>
      <c r="M3838" s="49">
        <v>0.58333333333333337</v>
      </c>
      <c r="N3838" s="18">
        <v>46083</v>
      </c>
      <c r="O3838" s="56">
        <v>0.5</v>
      </c>
      <c r="P3838" s="31" t="str">
        <f>TEXT($L3838, "dddd")</f>
        <v>Sunday</v>
      </c>
      <c r="Q3838" s="39" t="s">
        <v>1341</v>
      </c>
      <c r="R3838" s="39">
        <v>2696</v>
      </c>
      <c r="S3838" s="1" t="str">
        <f>IF(OR(MONTH(L3838)=12, MONTH(L3838)&lt;=5), "Dry Season", "Wet Season")</f>
        <v>Dry Season</v>
      </c>
      <c r="T3838" s="1">
        <v>2</v>
      </c>
      <c r="U3838" s="1">
        <v>1</v>
      </c>
      <c r="V3838" s="1">
        <v>0</v>
      </c>
      <c r="W3838" s="2">
        <f>IF(ISNUMBER(SEARCH("N/A", X3838)), 0, 1)</f>
        <v>1</v>
      </c>
      <c r="X3838" s="1" t="s">
        <v>1174</v>
      </c>
      <c r="Y3838" s="1">
        <v>14.589843999999999</v>
      </c>
      <c r="Z3838" s="1">
        <v>121.060554</v>
      </c>
      <c r="AA3838" s="11" cm="1">
        <f t="array" ref="AA3838">IF(ISBLANK(Y3838), 0, VINCentyInvDistance(F3838,G3838,Y3838,Z3838))</f>
        <v>5397.3410041693451</v>
      </c>
      <c r="AB3838" s="1">
        <v>0</v>
      </c>
      <c r="AC3838" s="1">
        <v>9.4</v>
      </c>
      <c r="AD3838" s="1">
        <v>0</v>
      </c>
      <c r="AE3838" s="1">
        <v>937</v>
      </c>
      <c r="AF3838" s="1">
        <v>1</v>
      </c>
      <c r="AG3838" s="1" t="s">
        <v>1180</v>
      </c>
      <c r="AH3838" s="1" t="s">
        <v>562</v>
      </c>
      <c r="AI3838" s="1" t="str">
        <f>TRIM(MID(SUBSTITUTE($H3838,",",REPT(" ",200)),(LEN($H3838)-LEN(SUBSTITUTE($H3838,",",""))-2)*200+1,200))</f>
        <v>Metro Manila</v>
      </c>
      <c r="AJ3838" s="1" t="s">
        <v>55</v>
      </c>
      <c r="AK3838" t="s">
        <v>16666</v>
      </c>
      <c r="AL3838" s="2">
        <v>0</v>
      </c>
      <c r="AM3838" s="1"/>
    </row>
    <row r="3839" spans="1:39" ht="12.75" customHeight="1">
      <c r="A3839" s="1"/>
      <c r="B3839" s="1" t="s">
        <v>10032</v>
      </c>
      <c r="C3839" s="1" t="s">
        <v>13455</v>
      </c>
      <c r="D3839" s="3" t="str">
        <f ca="1">IFERROR(__xludf.DUMMYFUNCTION("PROPER(REGEXEXTRACT(B3803, ""(?:https?:\/\/)?(?:www\.)?([a-zA-Z0-9-]+)\.""))"),"Google")</f>
        <v>Google</v>
      </c>
      <c r="E3839" s="1" t="s">
        <v>13271</v>
      </c>
      <c r="F3839" s="1">
        <v>14.572442000000001</v>
      </c>
      <c r="G3839" s="1">
        <v>120.982176</v>
      </c>
      <c r="H3839" s="1" t="s">
        <v>12464</v>
      </c>
      <c r="I3839" s="1" t="s">
        <v>50</v>
      </c>
      <c r="J3839" s="1">
        <f>IF(K3839="URBAN",1,IF(K3839="SUBURBAN",2,IF(K3839="RURAL",3,"")))</f>
        <v>1</v>
      </c>
      <c r="K3839" s="1" t="s">
        <v>42</v>
      </c>
      <c r="L3839" s="18">
        <v>46082</v>
      </c>
      <c r="M3839" s="49">
        <v>0.625</v>
      </c>
      <c r="N3839" s="18">
        <v>46083</v>
      </c>
      <c r="O3839" s="56">
        <v>0.5</v>
      </c>
      <c r="P3839" s="31" t="str">
        <f>TEXT($L3839, "dddd")</f>
        <v>Sunday</v>
      </c>
      <c r="Q3839" s="39" t="s">
        <v>207</v>
      </c>
      <c r="R3839" s="39">
        <v>7686</v>
      </c>
      <c r="S3839" s="1" t="str">
        <f>IF(OR(MONTH(L3839)=12, MONTH(L3839)&lt;=5), "Dry Season", "Wet Season")</f>
        <v>Dry Season</v>
      </c>
      <c r="T3839" s="1">
        <v>1</v>
      </c>
      <c r="U3839" s="1">
        <v>0</v>
      </c>
      <c r="V3839" s="1">
        <v>1</v>
      </c>
      <c r="W3839" s="2">
        <f>IF(ISNUMBER(SEARCH("N/A", X3839)), 0, 1)</f>
        <v>1</v>
      </c>
      <c r="X3839" s="1" t="s">
        <v>1174</v>
      </c>
      <c r="Y3839" s="1">
        <v>14.589843999999999</v>
      </c>
      <c r="Z3839" s="1">
        <v>121.060554</v>
      </c>
      <c r="AA3839" s="11" cm="1">
        <f t="array" ref="AA3839">IF(ISBLANK(Y3839), 0, VINCentyInvDistance(F3839,G3839,Y3839,Z3839))</f>
        <v>8662.4742212841356</v>
      </c>
      <c r="AB3839" s="1">
        <v>0</v>
      </c>
      <c r="AC3839" s="1">
        <v>0</v>
      </c>
      <c r="AD3839" s="1">
        <v>0</v>
      </c>
      <c r="AE3839" s="1">
        <v>4330</v>
      </c>
      <c r="AF3839" s="1">
        <v>1</v>
      </c>
      <c r="AG3839" s="1" t="s">
        <v>1180</v>
      </c>
      <c r="AH3839" s="1" t="s">
        <v>562</v>
      </c>
      <c r="AI3839" s="1" t="str">
        <f>TRIM(MID(SUBSTITUTE($H3839,",",REPT(" ",200)),(LEN($H3839)-LEN(SUBSTITUTE($H3839,",",""))-2)*200+1,200))</f>
        <v>Metro Manila</v>
      </c>
      <c r="AJ3839" s="1" t="s">
        <v>55</v>
      </c>
      <c r="AL3839" s="2">
        <v>0</v>
      </c>
      <c r="AM3839" s="1"/>
    </row>
    <row r="3840" spans="1:39" ht="12.75" customHeight="1">
      <c r="A3840" s="1"/>
      <c r="B3840" s="1" t="s">
        <v>12465</v>
      </c>
      <c r="C3840" s="1" t="s">
        <v>13907</v>
      </c>
      <c r="D3840" s="3" t="str">
        <f ca="1">IFERROR(__xludf.DUMMYFUNCTION("PROPER(REGEXEXTRACT(B3804, ""(?:https?:\/\/)?(?:www\.)?([a-zA-Z0-9-]+)\.""))"),"Skyscanner")</f>
        <v>Skyscanner</v>
      </c>
      <c r="E3840" s="1" t="s">
        <v>13459</v>
      </c>
      <c r="F3840" s="1">
        <v>14.57217</v>
      </c>
      <c r="G3840" s="1">
        <v>120.98227</v>
      </c>
      <c r="H3840" s="1" t="s">
        <v>12464</v>
      </c>
      <c r="I3840" s="1" t="s">
        <v>50</v>
      </c>
      <c r="J3840" s="1">
        <f>IF(K3840="URBAN",1,IF(K3840="SUBURBAN",2,IF(K3840="RURAL",3,"")))</f>
        <v>1</v>
      </c>
      <c r="K3840" s="1" t="s">
        <v>42</v>
      </c>
      <c r="L3840" s="18">
        <v>46082</v>
      </c>
      <c r="M3840" s="49">
        <v>0.58333333333333337</v>
      </c>
      <c r="N3840" s="18">
        <v>46083</v>
      </c>
      <c r="O3840" s="56">
        <v>0.5</v>
      </c>
      <c r="P3840" s="31" t="str">
        <f>TEXT($L3840, "dddd")</f>
        <v>Sunday</v>
      </c>
      <c r="Q3840" s="39" t="s">
        <v>111</v>
      </c>
      <c r="R3840" s="39">
        <v>1318</v>
      </c>
      <c r="S3840" s="1" t="str">
        <f>IF(OR(MONTH(L3840)=12, MONTH(L3840)&lt;=5), "Dry Season", "Wet Season")</f>
        <v>Dry Season</v>
      </c>
      <c r="T3840" s="1">
        <v>1</v>
      </c>
      <c r="U3840" s="1">
        <v>0</v>
      </c>
      <c r="V3840" s="1">
        <v>0</v>
      </c>
      <c r="W3840" s="2">
        <f>IF(ISNUMBER(SEARCH("N/A", X3840)), 0, 1)</f>
        <v>0</v>
      </c>
      <c r="X3840" s="1" t="s">
        <v>44</v>
      </c>
      <c r="Y3840" s="1"/>
      <c r="Z3840" s="1"/>
      <c r="AA3840" s="11" cm="1">
        <f t="array" ref="AA3840">IF(ISBLANK(Y3840), 0, VINCentyInvDistance(F3840,G3840,Y3840,Z3840))</f>
        <v>0</v>
      </c>
      <c r="AB3840" s="1">
        <v>0</v>
      </c>
      <c r="AC3840" s="1">
        <v>8.8000000000000007</v>
      </c>
      <c r="AD3840" s="1">
        <v>5</v>
      </c>
      <c r="AE3840" s="1">
        <v>4330</v>
      </c>
      <c r="AF3840" s="1">
        <v>1</v>
      </c>
      <c r="AG3840" s="1" t="s">
        <v>68</v>
      </c>
      <c r="AH3840" s="1" t="str">
        <f>TRIM(MID(SUBSTITUTE($H3840,",",REPT(" ",200)),(LEN($H3840)-LEN(SUBSTITUTE($H3840,",",""))-3)*200+1,200))</f>
        <v>Capital District</v>
      </c>
      <c r="AI3840" s="1" t="s">
        <v>54</v>
      </c>
      <c r="AJ3840" s="1" t="s">
        <v>55</v>
      </c>
      <c r="AK3840" t="s">
        <v>17474</v>
      </c>
      <c r="AL3840" s="1">
        <v>5</v>
      </c>
      <c r="AM3840" s="1" t="s">
        <v>12467</v>
      </c>
    </row>
    <row r="3841" spans="1:39" ht="12.75" customHeight="1">
      <c r="A3841" s="1"/>
      <c r="B3841" s="1" t="s">
        <v>12842</v>
      </c>
      <c r="C3841" s="1" t="s">
        <v>13908</v>
      </c>
      <c r="D3841" s="3" t="str">
        <f ca="1">IFERROR(__xludf.DUMMYFUNCTION("PROPER(REGEXEXTRACT(B3805, ""(?:https?:\/\/)?(?:www\.)?([a-zA-Z0-9-]+)\.""))"),"Skyscanner")</f>
        <v>Skyscanner</v>
      </c>
      <c r="E3841" s="1" t="s">
        <v>13286</v>
      </c>
      <c r="F3841" s="1">
        <v>14.6413496</v>
      </c>
      <c r="G3841" s="1">
        <v>121.0370709</v>
      </c>
      <c r="H3841" s="1" t="s">
        <v>13287</v>
      </c>
      <c r="I3841" s="1" t="s">
        <v>50</v>
      </c>
      <c r="J3841" s="1">
        <f>IF(K3841="URBAN",1,IF(K3841="SUBURBAN",2,IF(K3841="RURAL",3,"")))</f>
        <v>1</v>
      </c>
      <c r="K3841" s="1" t="s">
        <v>42</v>
      </c>
      <c r="L3841" s="18">
        <v>46082</v>
      </c>
      <c r="M3841" s="49">
        <v>0.625</v>
      </c>
      <c r="N3841" s="18">
        <v>46083</v>
      </c>
      <c r="O3841" s="56">
        <v>0.5</v>
      </c>
      <c r="P3841" s="31" t="str">
        <f>TEXT($L3841, "dddd")</f>
        <v>Sunday</v>
      </c>
      <c r="Q3841" s="39" t="s">
        <v>111</v>
      </c>
      <c r="R3841" s="39">
        <v>1953</v>
      </c>
      <c r="S3841" s="1" t="str">
        <f>IF(OR(MONTH(L3841)=12, MONTH(L3841)&lt;=5), "Dry Season", "Wet Season")</f>
        <v>Dry Season</v>
      </c>
      <c r="T3841" s="1">
        <v>1</v>
      </c>
      <c r="U3841" s="1">
        <v>0</v>
      </c>
      <c r="V3841" s="1">
        <v>1</v>
      </c>
      <c r="W3841" s="2">
        <f>IF(ISNUMBER(SEARCH("N/A", X3841)), 0, 1)</f>
        <v>1</v>
      </c>
      <c r="X3841" s="1" t="s">
        <v>1174</v>
      </c>
      <c r="Y3841" s="1">
        <v>14.589843999999999</v>
      </c>
      <c r="Z3841" s="1">
        <v>121.060554</v>
      </c>
      <c r="AA3841" s="11" cm="1">
        <f t="array" ref="AA3841">IF(ISBLANK(Y3841), 0, VINCentyInvDistance(F3841,G3841,Y3841,Z3841))</f>
        <v>6235.2246032267612</v>
      </c>
      <c r="AB3841" s="1">
        <v>0</v>
      </c>
      <c r="AC3841" s="1">
        <v>6.4</v>
      </c>
      <c r="AD3841" s="1">
        <v>3</v>
      </c>
      <c r="AE3841" s="1">
        <v>120</v>
      </c>
      <c r="AF3841" s="1">
        <v>1</v>
      </c>
      <c r="AG3841" s="1" t="s">
        <v>1180</v>
      </c>
      <c r="AH3841" s="1" t="s">
        <v>562</v>
      </c>
      <c r="AI3841" s="1" t="str">
        <f>TRIM(MID(SUBSTITUTE($H3841,",",REPT(" ",200)),(LEN($H3841)-LEN(SUBSTITUTE($H3841,",",""))-2)*200+1,200))</f>
        <v>Metro Manila</v>
      </c>
      <c r="AJ3841" s="1" t="s">
        <v>55</v>
      </c>
      <c r="AK3841" t="s">
        <v>17580</v>
      </c>
      <c r="AL3841" s="2">
        <v>0</v>
      </c>
      <c r="AM3841" s="1"/>
    </row>
    <row r="3842" spans="1:39" ht="12.75" customHeight="1">
      <c r="A3842" s="1"/>
      <c r="B3842" s="1" t="s">
        <v>13288</v>
      </c>
      <c r="C3842" s="1" t="s">
        <v>13909</v>
      </c>
      <c r="D3842" s="3" t="str">
        <f ca="1">IFERROR(__xludf.DUMMYFUNCTION("PROPER(REGEXEXTRACT(B3806, ""(?:https?:\/\/)?(?:www\.)?([a-zA-Z0-9-]+)\.""))"),"Skyscanner")</f>
        <v>Skyscanner</v>
      </c>
      <c r="E3842" s="1" t="s">
        <v>13267</v>
      </c>
      <c r="F3842" s="1">
        <v>14.629118500000001</v>
      </c>
      <c r="G3842" s="1">
        <v>121.0306616</v>
      </c>
      <c r="H3842" s="1" t="s">
        <v>13268</v>
      </c>
      <c r="I3842" s="1" t="s">
        <v>50</v>
      </c>
      <c r="J3842" s="1">
        <f>IF(K3842="URBAN",1,IF(K3842="SUBURBAN",2,IF(K3842="RURAL",3,"")))</f>
        <v>1</v>
      </c>
      <c r="K3842" s="1" t="s">
        <v>42</v>
      </c>
      <c r="L3842" s="18">
        <v>46082</v>
      </c>
      <c r="M3842" s="49">
        <v>0.58333333333333337</v>
      </c>
      <c r="N3842" s="18">
        <v>46083</v>
      </c>
      <c r="O3842" s="56">
        <v>0.5</v>
      </c>
      <c r="P3842" s="31" t="str">
        <f>TEXT($L3842, "dddd")</f>
        <v>Sunday</v>
      </c>
      <c r="Q3842" s="39" t="s">
        <v>531</v>
      </c>
      <c r="R3842" s="39">
        <v>5100</v>
      </c>
      <c r="S3842" s="1" t="str">
        <f>IF(OR(MONTH(L3842)=12, MONTH(L3842)&lt;=5), "Dry Season", "Wet Season")</f>
        <v>Dry Season</v>
      </c>
      <c r="T3842" s="1">
        <v>1</v>
      </c>
      <c r="U3842" s="1">
        <v>0</v>
      </c>
      <c r="V3842" s="1">
        <v>0</v>
      </c>
      <c r="W3842" s="2">
        <f>IF(ISNUMBER(SEARCH("N/A", X3842)), 0, 1)</f>
        <v>1</v>
      </c>
      <c r="X3842" s="1" t="s">
        <v>1174</v>
      </c>
      <c r="Y3842" s="1">
        <v>14.589843999999999</v>
      </c>
      <c r="Z3842" s="1">
        <v>121.060554</v>
      </c>
      <c r="AA3842" s="11" cm="1">
        <f t="array" ref="AA3842">IF(ISBLANK(Y3842), 0, VINCentyInvDistance(F3842,G3842,Y3842,Z3842))</f>
        <v>5408.9291216095935</v>
      </c>
      <c r="AB3842" s="1">
        <v>0</v>
      </c>
      <c r="AC3842" s="1">
        <v>6</v>
      </c>
      <c r="AD3842" s="1">
        <v>4.9000000000000004</v>
      </c>
      <c r="AE3842" s="1">
        <v>157</v>
      </c>
      <c r="AF3842" s="1">
        <v>1</v>
      </c>
      <c r="AG3842" s="1" t="s">
        <v>1180</v>
      </c>
      <c r="AH3842" s="1" t="s">
        <v>562</v>
      </c>
      <c r="AI3842" s="1" t="str">
        <f>TRIM(MID(SUBSTITUTE($H3842,",",REPT(" ",200)),(LEN($H3842)-LEN(SUBSTITUTE($H3842,",",""))-2)*200+1,200))</f>
        <v>Metro Manila</v>
      </c>
      <c r="AJ3842" s="1" t="s">
        <v>55</v>
      </c>
      <c r="AK3842" t="s">
        <v>17572</v>
      </c>
      <c r="AL3842" s="2">
        <v>0</v>
      </c>
      <c r="AM3842" s="1"/>
    </row>
    <row r="3843" spans="1:39" ht="12.75" customHeight="1">
      <c r="A3843" s="1"/>
      <c r="B3843" s="1" t="s">
        <v>13269</v>
      </c>
      <c r="C3843" s="1" t="s">
        <v>13910</v>
      </c>
      <c r="D3843" s="3" t="str">
        <f ca="1">IFERROR(__xludf.DUMMYFUNCTION("PROPER(REGEXEXTRACT(B3807, ""(?:https?:\/\/)?(?:www\.)?([a-zA-Z0-9-]+)\.""))"),"Skyscanner")</f>
        <v>Skyscanner</v>
      </c>
      <c r="E3843" s="1" t="s">
        <v>13279</v>
      </c>
      <c r="F3843" s="1">
        <v>14.628252399999999</v>
      </c>
      <c r="G3843" s="1">
        <v>121.0581545</v>
      </c>
      <c r="H3843" s="1" t="s">
        <v>13280</v>
      </c>
      <c r="I3843" s="1" t="s">
        <v>50</v>
      </c>
      <c r="J3843" s="1">
        <f>IF(K3843="URBAN",1,IF(K3843="SUBURBAN",2,IF(K3843="RURAL",3,"")))</f>
        <v>1</v>
      </c>
      <c r="K3843" s="1" t="s">
        <v>42</v>
      </c>
      <c r="L3843" s="18">
        <v>46082</v>
      </c>
      <c r="M3843" s="49">
        <v>0.625</v>
      </c>
      <c r="N3843" s="18">
        <v>46083</v>
      </c>
      <c r="O3843" s="56">
        <v>0.5</v>
      </c>
      <c r="P3843" s="31" t="str">
        <f>TEXT($L3843, "dddd")</f>
        <v>Sunday</v>
      </c>
      <c r="Q3843" s="39" t="s">
        <v>531</v>
      </c>
      <c r="R3843" s="39">
        <v>1866</v>
      </c>
      <c r="S3843" s="1" t="str">
        <f>IF(OR(MONTH(L3843)=12, MONTH(L3843)&lt;=5), "Dry Season", "Wet Season")</f>
        <v>Dry Season</v>
      </c>
      <c r="T3843" s="1">
        <v>1</v>
      </c>
      <c r="U3843" s="1">
        <v>0</v>
      </c>
      <c r="V3843" s="1">
        <v>1</v>
      </c>
      <c r="W3843" s="2">
        <f>IF(ISNUMBER(SEARCH("N/A", X3843)), 0, 1)</f>
        <v>1</v>
      </c>
      <c r="X3843" s="1" t="s">
        <v>1174</v>
      </c>
      <c r="Y3843" s="1">
        <v>14.589843999999999</v>
      </c>
      <c r="Z3843" s="1">
        <v>121.060554</v>
      </c>
      <c r="AA3843" s="11" cm="1">
        <f t="array" ref="AA3843">IF(ISBLANK(Y3843), 0, VINCentyInvDistance(F3843,G3843,Y3843,Z3843))</f>
        <v>4257.5520384612882</v>
      </c>
      <c r="AB3843" s="1">
        <v>0</v>
      </c>
      <c r="AC3843" s="1">
        <v>9.8000000000000007</v>
      </c>
      <c r="AD3843" s="1">
        <v>4.3</v>
      </c>
      <c r="AE3843" s="1">
        <v>631</v>
      </c>
      <c r="AF3843" s="1">
        <v>1</v>
      </c>
      <c r="AG3843" s="1" t="s">
        <v>1180</v>
      </c>
      <c r="AH3843" s="1" t="s">
        <v>562</v>
      </c>
      <c r="AI3843" s="1" t="str">
        <f>TRIM(MID(SUBSTITUTE($H3843,",",REPT(" ",200)),(LEN($H3843)-LEN(SUBSTITUTE($H3843,",",""))-2)*200+1,200))</f>
        <v>Metro Manila</v>
      </c>
      <c r="AJ3843" s="1" t="s">
        <v>55</v>
      </c>
      <c r="AK3843" t="s">
        <v>17570</v>
      </c>
      <c r="AL3843" s="2">
        <v>0</v>
      </c>
      <c r="AM3843" s="1"/>
    </row>
    <row r="3844" spans="1:39" ht="12.75" customHeight="1">
      <c r="A3844" s="1"/>
      <c r="B3844" s="1" t="s">
        <v>12479</v>
      </c>
      <c r="C3844" s="1" t="s">
        <v>13911</v>
      </c>
      <c r="D3844" s="3" t="str">
        <f ca="1">IFERROR(__xludf.DUMMYFUNCTION("PROPER(REGEXEXTRACT(B3808, ""(?:https?:\/\/)?(?:www\.)?([a-zA-Z0-9-]+)\.""))"),"Skyscanner")</f>
        <v>Skyscanner</v>
      </c>
      <c r="E3844" s="1" t="s">
        <v>13302</v>
      </c>
      <c r="F3844" s="1">
        <v>14.6360239</v>
      </c>
      <c r="G3844" s="1">
        <v>121.0293822</v>
      </c>
      <c r="H3844" s="1" t="s">
        <v>13303</v>
      </c>
      <c r="I3844" s="1" t="s">
        <v>50</v>
      </c>
      <c r="J3844" s="1">
        <f>IF(K3844="URBAN",1,IF(K3844="SUBURBAN",2,IF(K3844="RURAL",3,"")))</f>
        <v>1</v>
      </c>
      <c r="K3844" s="1" t="s">
        <v>42</v>
      </c>
      <c r="L3844" s="18">
        <v>46082</v>
      </c>
      <c r="M3844" s="49">
        <v>0.58333333333333337</v>
      </c>
      <c r="N3844" s="18">
        <v>46083</v>
      </c>
      <c r="O3844" s="56">
        <v>0.5</v>
      </c>
      <c r="P3844" s="31" t="str">
        <f>TEXT($L3844, "dddd")</f>
        <v>Sunday</v>
      </c>
      <c r="Q3844" s="39" t="s">
        <v>207</v>
      </c>
      <c r="R3844" s="39">
        <v>2252</v>
      </c>
      <c r="S3844" s="1" t="str">
        <f>IF(OR(MONTH(L3844)=12, MONTH(L3844)&lt;=5), "Dry Season", "Wet Season")</f>
        <v>Dry Season</v>
      </c>
      <c r="T3844" s="1">
        <v>1</v>
      </c>
      <c r="U3844" s="1">
        <v>0</v>
      </c>
      <c r="V3844" s="1">
        <v>0</v>
      </c>
      <c r="W3844" s="2">
        <f>IF(ISNUMBER(SEARCH("N/A", X3844)), 0, 1)</f>
        <v>1</v>
      </c>
      <c r="X3844" s="1" t="s">
        <v>1174</v>
      </c>
      <c r="Y3844" s="1">
        <v>14.589843999999999</v>
      </c>
      <c r="Z3844" s="1">
        <v>121.060554</v>
      </c>
      <c r="AA3844" s="11" cm="1">
        <f t="array" ref="AA3844">IF(ISBLANK(Y3844), 0, VINCentyInvDistance(F3844,G3844,Y3844,Z3844))</f>
        <v>6114.511474915319</v>
      </c>
      <c r="AB3844" s="1">
        <v>0</v>
      </c>
      <c r="AC3844" s="1">
        <v>8.6</v>
      </c>
      <c r="AD3844" s="1">
        <v>3.2</v>
      </c>
      <c r="AE3844" s="1">
        <v>51</v>
      </c>
      <c r="AF3844" s="1">
        <v>1</v>
      </c>
      <c r="AG3844" s="1" t="s">
        <v>1180</v>
      </c>
      <c r="AH3844" s="1" t="s">
        <v>562</v>
      </c>
      <c r="AI3844" s="1" t="str">
        <f>TRIM(MID(SUBSTITUTE($H3844,",",REPT(" ",200)),(LEN($H3844)-LEN(SUBSTITUTE($H3844,",",""))-2)*200+1,200))</f>
        <v>Metro Manila</v>
      </c>
      <c r="AJ3844" s="1" t="s">
        <v>55</v>
      </c>
      <c r="AK3844" t="s">
        <v>17477</v>
      </c>
      <c r="AL3844" s="2">
        <v>0</v>
      </c>
      <c r="AM3844" s="1"/>
    </row>
    <row r="3845" spans="1:39" ht="12.75" customHeight="1">
      <c r="A3845" s="1"/>
      <c r="B3845" s="1" t="s">
        <v>13304</v>
      </c>
      <c r="C3845" s="1" t="s">
        <v>13912</v>
      </c>
      <c r="D3845" s="3" t="str">
        <f ca="1">IFERROR(__xludf.DUMMYFUNCTION("PROPER(REGEXEXTRACT(B3809, ""(?:https?:\/\/)?(?:www\.)?([a-zA-Z0-9-]+)\.""))"),"Skyscanner")</f>
        <v>Skyscanner</v>
      </c>
      <c r="E3845" s="1" t="s">
        <v>13472</v>
      </c>
      <c r="F3845" s="1">
        <v>14.6324375</v>
      </c>
      <c r="G3845" s="1">
        <v>121.04831249999999</v>
      </c>
      <c r="H3845" s="1" t="s">
        <v>13473</v>
      </c>
      <c r="I3845" s="1" t="s">
        <v>50</v>
      </c>
      <c r="J3845" s="1">
        <f>IF(K3845="URBAN",1,IF(K3845="SUBURBAN",2,IF(K3845="RURAL",3,"")))</f>
        <v>1</v>
      </c>
      <c r="K3845" s="1" t="s">
        <v>42</v>
      </c>
      <c r="L3845" s="18">
        <v>46082</v>
      </c>
      <c r="M3845" s="49">
        <v>0.58333333333333337</v>
      </c>
      <c r="N3845" s="18">
        <v>46083</v>
      </c>
      <c r="O3845" s="56">
        <v>0.5</v>
      </c>
      <c r="P3845" s="31" t="str">
        <f>TEXT($L3845, "dddd")</f>
        <v>Sunday</v>
      </c>
      <c r="Q3845" s="39" t="s">
        <v>207</v>
      </c>
      <c r="R3845" s="39">
        <v>2386</v>
      </c>
      <c r="S3845" s="1" t="str">
        <f>IF(OR(MONTH(L3845)=12, MONTH(L3845)&lt;=5), "Dry Season", "Wet Season")</f>
        <v>Dry Season</v>
      </c>
      <c r="T3845" s="1">
        <v>2</v>
      </c>
      <c r="U3845" s="1">
        <v>1</v>
      </c>
      <c r="V3845" s="1">
        <v>0</v>
      </c>
      <c r="W3845" s="2">
        <f>IF(ISNUMBER(SEARCH("N/A", X3845)), 0, 1)</f>
        <v>1</v>
      </c>
      <c r="X3845" s="1" t="s">
        <v>1174</v>
      </c>
      <c r="Y3845" s="1">
        <v>14.589843999999999</v>
      </c>
      <c r="Z3845" s="1">
        <v>121.060554</v>
      </c>
      <c r="AA3845" s="11" cm="1">
        <f t="array" ref="AA3845">IF(ISBLANK(Y3845), 0, VINCentyInvDistance(F3845,G3845,Y3845,Z3845))</f>
        <v>4893.8375145989294</v>
      </c>
      <c r="AB3845" s="1">
        <v>0</v>
      </c>
      <c r="AC3845" s="1">
        <v>6.4</v>
      </c>
      <c r="AD3845" s="1">
        <v>0</v>
      </c>
      <c r="AE3845" s="1">
        <v>106</v>
      </c>
      <c r="AF3845" s="1">
        <v>1</v>
      </c>
      <c r="AG3845" s="1" t="s">
        <v>1180</v>
      </c>
      <c r="AH3845" s="1" t="s">
        <v>562</v>
      </c>
      <c r="AI3845" s="1" t="str">
        <f>TRIM(MID(SUBSTITUTE($H3845,",",REPT(" ",200)),(LEN($H3845)-LEN(SUBSTITUTE($H3845,",",""))-2)*200+1,200))</f>
        <v>Metro Manila</v>
      </c>
      <c r="AJ3845" s="1" t="s">
        <v>55</v>
      </c>
      <c r="AK3845" t="s">
        <v>17573</v>
      </c>
      <c r="AL3845" s="2">
        <v>0</v>
      </c>
      <c r="AM3845" s="1"/>
    </row>
    <row r="3846" spans="1:39" ht="12.75" customHeight="1">
      <c r="A3846" s="1"/>
      <c r="B3846" s="1" t="s">
        <v>13388</v>
      </c>
      <c r="C3846" s="1" t="s">
        <v>13830</v>
      </c>
      <c r="D3846" s="3" t="str">
        <f ca="1">IFERROR(__xludf.DUMMYFUNCTION("PROPER(REGEXEXTRACT(B3810, ""(?:https?:\/\/)?(?:www\.)?([a-zA-Z0-9-]+)\.""))"),"Google")</f>
        <v>Google</v>
      </c>
      <c r="E3846" s="1" t="s">
        <v>13831</v>
      </c>
      <c r="F3846" s="1">
        <v>14.5858469</v>
      </c>
      <c r="G3846" s="1">
        <v>121.0601578</v>
      </c>
      <c r="H3846" s="1" t="s">
        <v>13832</v>
      </c>
      <c r="I3846" s="1" t="s">
        <v>50</v>
      </c>
      <c r="J3846" s="1">
        <f>IF(K3846="URBAN",1,IF(K3846="SUBURBAN",2,IF(K3846="RURAL",3,"")))</f>
        <v>1</v>
      </c>
      <c r="K3846" s="1" t="s">
        <v>42</v>
      </c>
      <c r="L3846" s="18">
        <v>46082</v>
      </c>
      <c r="M3846" s="49">
        <v>0.625</v>
      </c>
      <c r="N3846" s="18">
        <v>46083</v>
      </c>
      <c r="O3846" s="56">
        <v>0.5</v>
      </c>
      <c r="P3846" s="31" t="str">
        <f>TEXT($L3846, "dddd")</f>
        <v>Sunday</v>
      </c>
      <c r="Q3846" s="39" t="s">
        <v>111</v>
      </c>
      <c r="R3846" s="39">
        <v>8327</v>
      </c>
      <c r="S3846" s="1" t="str">
        <f>IF(OR(MONTH(L3846)=12, MONTH(L3846)&lt;=5), "Dry Season", "Wet Season")</f>
        <v>Dry Season</v>
      </c>
      <c r="T3846" s="1">
        <v>1</v>
      </c>
      <c r="U3846" s="1">
        <v>0</v>
      </c>
      <c r="V3846" s="1">
        <v>0</v>
      </c>
      <c r="W3846" s="2">
        <f>IF(ISNUMBER(SEARCH("N/A", X3846)), 0, 1)</f>
        <v>1</v>
      </c>
      <c r="X3846" s="1" t="s">
        <v>1174</v>
      </c>
      <c r="Y3846" s="1">
        <v>14.589843999999999</v>
      </c>
      <c r="Z3846" s="1">
        <v>121.060554</v>
      </c>
      <c r="AA3846" s="11" cm="1">
        <f t="array" ref="AA3846">IF(ISBLANK(Y3846), 0, VINCentyInvDistance(F3846,G3846,Y3846,Z3846))</f>
        <v>444.31391627885989</v>
      </c>
      <c r="AB3846" s="1">
        <v>0</v>
      </c>
      <c r="AC3846" s="1">
        <v>0</v>
      </c>
      <c r="AD3846" s="1">
        <v>0</v>
      </c>
      <c r="AE3846" s="1">
        <v>1989</v>
      </c>
      <c r="AF3846" s="1">
        <v>1</v>
      </c>
      <c r="AG3846" s="1" t="s">
        <v>1180</v>
      </c>
      <c r="AH3846" s="1" t="s">
        <v>562</v>
      </c>
      <c r="AI3846" s="1" t="str">
        <f>TRIM(MID(SUBSTITUTE($H3846,",",REPT(" ",200)),(LEN($H3846)-LEN(SUBSTITUTE($H3846,",",""))-2)*200+1,200))</f>
        <v>Metro Manila</v>
      </c>
      <c r="AJ3846" s="1" t="s">
        <v>55</v>
      </c>
      <c r="AL3846" s="2">
        <v>0</v>
      </c>
      <c r="AM3846" s="1"/>
    </row>
    <row r="3847" spans="1:39" ht="12.75" customHeight="1">
      <c r="A3847" s="1"/>
      <c r="B3847" s="1" t="s">
        <v>13833</v>
      </c>
      <c r="C3847" s="1" t="s">
        <v>13913</v>
      </c>
      <c r="D3847" s="3" t="str">
        <f ca="1">IFERROR(__xludf.DUMMYFUNCTION("PROPER(REGEXEXTRACT(B3811, ""(?:https?:\/\/)?(?:www\.)?([a-zA-Z0-9-]+)\.""))"),"Skyscanner")</f>
        <v>Skyscanner</v>
      </c>
      <c r="E3847" s="1" t="s">
        <v>13298</v>
      </c>
      <c r="F3847" s="1">
        <v>14.638855</v>
      </c>
      <c r="G3847" s="1">
        <v>121.0335922</v>
      </c>
      <c r="H3847" s="1" t="s">
        <v>13299</v>
      </c>
      <c r="I3847" s="1" t="s">
        <v>50</v>
      </c>
      <c r="J3847" s="1">
        <f>IF(K3847="URBAN",1,IF(K3847="SUBURBAN",2,IF(K3847="RURAL",3,"")))</f>
        <v>1</v>
      </c>
      <c r="K3847" s="1" t="s">
        <v>42</v>
      </c>
      <c r="L3847" s="18">
        <v>46082</v>
      </c>
      <c r="M3847" s="49">
        <v>0.625</v>
      </c>
      <c r="N3847" s="18">
        <v>46083</v>
      </c>
      <c r="O3847" s="56">
        <v>0.5</v>
      </c>
      <c r="P3847" s="31" t="str">
        <f>TEXT($L3847, "dddd")</f>
        <v>Sunday</v>
      </c>
      <c r="Q3847" s="39" t="s">
        <v>111</v>
      </c>
      <c r="R3847" s="39">
        <v>1890</v>
      </c>
      <c r="S3847" s="1" t="str">
        <f>IF(OR(MONTH(L3847)=12, MONTH(L3847)&lt;=5), "Dry Season", "Wet Season")</f>
        <v>Dry Season</v>
      </c>
      <c r="T3847" s="1">
        <v>1</v>
      </c>
      <c r="U3847" s="1">
        <v>0</v>
      </c>
      <c r="V3847" s="1">
        <v>1</v>
      </c>
      <c r="W3847" s="2">
        <f>IF(ISNUMBER(SEARCH("N/A", X3847)), 0, 1)</f>
        <v>1</v>
      </c>
      <c r="X3847" s="1" t="s">
        <v>4921</v>
      </c>
      <c r="Y3847" s="1">
        <v>14.587324199999999</v>
      </c>
      <c r="Z3847" s="1">
        <v>121.1046393</v>
      </c>
      <c r="AA3847" s="11" cm="1">
        <f t="array" ref="AA3847">IF(ISBLANK(Y3847), 0, VINCentyInvDistance(F3847,G3847,Y3847,Z3847))</f>
        <v>9544.7998617336179</v>
      </c>
      <c r="AB3847" s="1">
        <v>1</v>
      </c>
      <c r="AC3847" s="1">
        <v>9</v>
      </c>
      <c r="AD3847" s="1">
        <v>3.3</v>
      </c>
      <c r="AE3847" s="1">
        <v>1989</v>
      </c>
      <c r="AF3847" s="1">
        <v>1</v>
      </c>
      <c r="AG3847" s="1" t="s">
        <v>6725</v>
      </c>
      <c r="AH3847" s="1" t="s">
        <v>6726</v>
      </c>
      <c r="AI3847" s="1" t="str">
        <f>TRIM(MID(SUBSTITUTE($H3847,",",REPT(" ",200)),(LEN($H3847)-LEN(SUBSTITUTE($H3847,",",""))-2)*200+1,200))</f>
        <v>Metro Manila</v>
      </c>
      <c r="AJ3847" s="1" t="s">
        <v>55</v>
      </c>
      <c r="AK3847" t="s">
        <v>17609</v>
      </c>
      <c r="AL3847" s="2">
        <v>0</v>
      </c>
      <c r="AM3847" s="1"/>
    </row>
    <row r="3848" spans="1:39" ht="12.75" customHeight="1">
      <c r="A3848" s="1"/>
      <c r="B3848" s="1" t="s">
        <v>13300</v>
      </c>
      <c r="C3848" s="1" t="s">
        <v>13914</v>
      </c>
      <c r="D3848" s="3" t="str">
        <f ca="1">IFERROR(__xludf.DUMMYFUNCTION("PROPER(REGEXEXTRACT(B3812, ""(?:https?:\/\/)?(?:www\.)?([a-zA-Z0-9-]+)\.""))"),"Skyscanner")</f>
        <v>Skyscanner</v>
      </c>
      <c r="E3848" s="1" t="s">
        <v>13275</v>
      </c>
      <c r="F3848" s="1">
        <v>14.636388200000001</v>
      </c>
      <c r="G3848" s="1">
        <v>121.0359766</v>
      </c>
      <c r="H3848" s="1" t="s">
        <v>13276</v>
      </c>
      <c r="I3848" s="1" t="s">
        <v>50</v>
      </c>
      <c r="J3848" s="1">
        <f>IF(K3848="URBAN",1,IF(K3848="SUBURBAN",2,IF(K3848="RURAL",3,"")))</f>
        <v>1</v>
      </c>
      <c r="K3848" s="1" t="s">
        <v>42</v>
      </c>
      <c r="L3848" s="18">
        <v>46082</v>
      </c>
      <c r="M3848" s="49">
        <v>0.58333333333333337</v>
      </c>
      <c r="N3848" s="18">
        <v>46083</v>
      </c>
      <c r="O3848" s="56">
        <v>0.5</v>
      </c>
      <c r="P3848" s="31" t="str">
        <f>TEXT($L3848, "dddd")</f>
        <v>Sunday</v>
      </c>
      <c r="Q3848" s="39" t="s">
        <v>207</v>
      </c>
      <c r="R3848" s="39">
        <v>2476</v>
      </c>
      <c r="S3848" s="1" t="str">
        <f>IF(OR(MONTH(L3848)=12, MONTH(L3848)&lt;=5), "Dry Season", "Wet Season")</f>
        <v>Dry Season</v>
      </c>
      <c r="T3848" s="1">
        <v>1</v>
      </c>
      <c r="U3848" s="1">
        <v>0</v>
      </c>
      <c r="V3848" s="1">
        <v>0</v>
      </c>
      <c r="W3848" s="2">
        <f>IF(ISNUMBER(SEARCH("N/A", X3848)), 0, 1)</f>
        <v>1</v>
      </c>
      <c r="X3848" s="1" t="s">
        <v>1174</v>
      </c>
      <c r="Y3848" s="1">
        <v>14.589843999999999</v>
      </c>
      <c r="Z3848" s="1">
        <v>121.060554</v>
      </c>
      <c r="AA3848" s="11" cm="1">
        <f t="array" ref="AA3848">IF(ISBLANK(Y3848), 0, VINCentyInvDistance(F3848,G3848,Y3848,Z3848))</f>
        <v>5790.7869836285599</v>
      </c>
      <c r="AB3848" s="1">
        <v>0</v>
      </c>
      <c r="AC3848" s="1">
        <v>6.6</v>
      </c>
      <c r="AD3848" s="1">
        <v>4.5</v>
      </c>
      <c r="AE3848" s="1">
        <v>80</v>
      </c>
      <c r="AF3848" s="1">
        <v>1</v>
      </c>
      <c r="AG3848" s="1" t="s">
        <v>1180</v>
      </c>
      <c r="AH3848" s="1" t="s">
        <v>562</v>
      </c>
      <c r="AI3848" s="1" t="str">
        <f>TRIM(MID(SUBSTITUTE($H3848,",",REPT(" ",200)),(LEN($H3848)-LEN(SUBSTITUTE($H3848,",",""))-2)*200+1,200))</f>
        <v>Metro Manila</v>
      </c>
      <c r="AJ3848" s="1" t="s">
        <v>55</v>
      </c>
      <c r="AL3848" s="2">
        <v>0</v>
      </c>
      <c r="AM3848" s="1"/>
    </row>
    <row r="3849" spans="1:39" ht="12.75" customHeight="1">
      <c r="A3849" s="1"/>
      <c r="B3849" s="1" t="s">
        <v>13277</v>
      </c>
      <c r="C3849" s="1" t="s">
        <v>13915</v>
      </c>
      <c r="D3849" s="3" t="str">
        <f ca="1">IFERROR(__xludf.DUMMYFUNCTION("PROPER(REGEXEXTRACT(B3813, ""(?:https?:\/\/)?(?:www\.)?([a-zA-Z0-9-]+)\.""))"),"Skyscanner")</f>
        <v>Skyscanner</v>
      </c>
      <c r="E3849" s="1" t="s">
        <v>13290</v>
      </c>
      <c r="F3849" s="1">
        <v>14.6144002</v>
      </c>
      <c r="G3849" s="1">
        <v>121.0377213</v>
      </c>
      <c r="H3849" s="1" t="s">
        <v>13291</v>
      </c>
      <c r="I3849" s="1" t="s">
        <v>50</v>
      </c>
      <c r="J3849" s="1">
        <f>IF(K3849="URBAN",1,IF(K3849="SUBURBAN",2,IF(K3849="RURAL",3,"")))</f>
        <v>1</v>
      </c>
      <c r="K3849" s="1" t="s">
        <v>42</v>
      </c>
      <c r="L3849" s="18">
        <v>46082</v>
      </c>
      <c r="M3849" s="49">
        <v>0.58333333333333337</v>
      </c>
      <c r="N3849" s="18">
        <v>46083</v>
      </c>
      <c r="O3849" s="56">
        <v>0.5</v>
      </c>
      <c r="P3849" s="31" t="str">
        <f>TEXT($L3849, "dddd")</f>
        <v>Sunday</v>
      </c>
      <c r="Q3849" s="39" t="s">
        <v>207</v>
      </c>
      <c r="R3849" s="39">
        <v>4127</v>
      </c>
      <c r="S3849" s="1" t="str">
        <f>IF(OR(MONTH(L3849)=12, MONTH(L3849)&lt;=5), "Dry Season", "Wet Season")</f>
        <v>Dry Season</v>
      </c>
      <c r="T3849" s="1">
        <v>1</v>
      </c>
      <c r="U3849" s="1">
        <v>0</v>
      </c>
      <c r="V3849" s="1">
        <v>1</v>
      </c>
      <c r="W3849" s="2">
        <f>IF(ISNUMBER(SEARCH("N/A", X3849)), 0, 1)</f>
        <v>1</v>
      </c>
      <c r="X3849" s="1" t="s">
        <v>1174</v>
      </c>
      <c r="Y3849" s="1">
        <v>14.589843999999999</v>
      </c>
      <c r="Z3849" s="1">
        <v>121.060554</v>
      </c>
      <c r="AA3849" s="11" cm="1">
        <f t="array" ref="AA3849">IF(ISBLANK(Y3849), 0, VINCentyInvDistance(F3849,G3849,Y3849,Z3849))</f>
        <v>3665.3135283719639</v>
      </c>
      <c r="AB3849" s="1">
        <v>0</v>
      </c>
      <c r="AC3849" s="1">
        <v>9</v>
      </c>
      <c r="AD3849" s="1">
        <v>3.8</v>
      </c>
      <c r="AE3849" s="1">
        <v>208</v>
      </c>
      <c r="AF3849" s="1">
        <v>1</v>
      </c>
      <c r="AG3849" s="1" t="s">
        <v>1180</v>
      </c>
      <c r="AH3849" s="1" t="s">
        <v>562</v>
      </c>
      <c r="AI3849" s="1" t="str">
        <f>TRIM(MID(SUBSTITUTE($H3849,",",REPT(" ",200)),(LEN($H3849)-LEN(SUBSTITUTE($H3849,",",""))-2)*200+1,200))</f>
        <v>Metro Manila</v>
      </c>
      <c r="AJ3849" s="1" t="s">
        <v>55</v>
      </c>
      <c r="AK3849" t="s">
        <v>13025</v>
      </c>
      <c r="AL3849" s="2">
        <v>0</v>
      </c>
      <c r="AM3849" s="1"/>
    </row>
    <row r="3850" spans="1:39" ht="12.75" customHeight="1">
      <c r="A3850" s="1"/>
      <c r="B3850" s="1" t="s">
        <v>12709</v>
      </c>
      <c r="C3850" s="1" t="s">
        <v>13916</v>
      </c>
      <c r="D3850" s="3" t="str">
        <f ca="1">IFERROR(__xludf.DUMMYFUNCTION("PROPER(REGEXEXTRACT(B3814, ""(?:https?:\/\/)?(?:www\.)?([a-zA-Z0-9-]+)\.""))"),"Skyscanner")</f>
        <v>Skyscanner</v>
      </c>
      <c r="E3850" s="1" t="s">
        <v>13917</v>
      </c>
      <c r="F3850" s="1">
        <v>14.6229768</v>
      </c>
      <c r="G3850" s="1">
        <v>121.04873069999999</v>
      </c>
      <c r="H3850" s="1" t="s">
        <v>13918</v>
      </c>
      <c r="I3850" s="1" t="s">
        <v>50</v>
      </c>
      <c r="J3850" s="1">
        <f>IF(K3850="URBAN",1,IF(K3850="SUBURBAN",2,IF(K3850="RURAL",3,"")))</f>
        <v>1</v>
      </c>
      <c r="K3850" s="1" t="s">
        <v>42</v>
      </c>
      <c r="L3850" s="18">
        <v>46082</v>
      </c>
      <c r="M3850" s="49">
        <v>0.58333333333333337</v>
      </c>
      <c r="N3850" s="18">
        <v>46083</v>
      </c>
      <c r="O3850" s="56">
        <v>0.5</v>
      </c>
      <c r="P3850" s="31" t="str">
        <f>TEXT($L3850, "dddd")</f>
        <v>Sunday</v>
      </c>
      <c r="Q3850" s="39" t="s">
        <v>1341</v>
      </c>
      <c r="R3850" s="39">
        <v>3093</v>
      </c>
      <c r="S3850" s="1" t="str">
        <f>IF(OR(MONTH(L3850)=12, MONTH(L3850)&lt;=5), "Dry Season", "Wet Season")</f>
        <v>Dry Season</v>
      </c>
      <c r="T3850" s="1">
        <v>2</v>
      </c>
      <c r="U3850" s="1">
        <v>1</v>
      </c>
      <c r="V3850" s="1">
        <v>0</v>
      </c>
      <c r="W3850" s="2">
        <f>IF(ISNUMBER(SEARCH("N/A", X3850)), 0, 1)</f>
        <v>1</v>
      </c>
      <c r="X3850" s="1" t="s">
        <v>1174</v>
      </c>
      <c r="Y3850" s="1">
        <v>14.589843999999999</v>
      </c>
      <c r="Z3850" s="1">
        <v>121.060554</v>
      </c>
      <c r="AA3850" s="11" cm="1">
        <f t="array" ref="AA3850">IF(ISBLANK(Y3850), 0, VINCentyInvDistance(F3850,G3850,Y3850,Z3850))</f>
        <v>3881.0045750523554</v>
      </c>
      <c r="AB3850" s="1">
        <v>0</v>
      </c>
      <c r="AC3850" s="1">
        <v>7.6</v>
      </c>
      <c r="AD3850" s="1">
        <v>0</v>
      </c>
      <c r="AE3850" s="1">
        <v>380</v>
      </c>
      <c r="AF3850" s="1">
        <v>1</v>
      </c>
      <c r="AG3850" s="1" t="s">
        <v>1180</v>
      </c>
      <c r="AH3850" s="1" t="s">
        <v>562</v>
      </c>
      <c r="AI3850" s="1" t="str">
        <f>TRIM(MID(SUBSTITUTE($H3850,",",REPT(" ",200)),(LEN($H3850)-LEN(SUBSTITUTE($H3850,",",""))-2)*200+1,200))</f>
        <v>Metro Manila</v>
      </c>
      <c r="AJ3850" s="1" t="s">
        <v>55</v>
      </c>
      <c r="AK3850" t="s">
        <v>12713</v>
      </c>
      <c r="AL3850" s="2">
        <v>0</v>
      </c>
      <c r="AM3850" s="1"/>
    </row>
    <row r="3851" spans="1:39" ht="12.75" customHeight="1">
      <c r="A3851" s="1"/>
      <c r="B3851" s="1" t="s">
        <v>13296</v>
      </c>
      <c r="C3851" s="1" t="s">
        <v>13919</v>
      </c>
      <c r="D3851" s="3" t="str">
        <f ca="1">IFERROR(__xludf.DUMMYFUNCTION("PROPER(REGEXEXTRACT(B3815, ""(?:https?:\/\/)?(?:www\.)?([a-zA-Z0-9-]+)\.""))"),"Google")</f>
        <v>Google</v>
      </c>
      <c r="E3851" s="1" t="s">
        <v>6757</v>
      </c>
      <c r="F3851" s="1">
        <v>14.583272900000001</v>
      </c>
      <c r="G3851" s="1">
        <v>120.9739395</v>
      </c>
      <c r="H3851" s="1" t="s">
        <v>6758</v>
      </c>
      <c r="I3851" s="1" t="s">
        <v>50</v>
      </c>
      <c r="J3851" s="1">
        <f>IF(K3851="URBAN",1,IF(K3851="SUBURBAN",2,IF(K3851="RURAL",3,"")))</f>
        <v>1</v>
      </c>
      <c r="K3851" s="1" t="s">
        <v>42</v>
      </c>
      <c r="L3851" s="18">
        <v>46082</v>
      </c>
      <c r="M3851" s="49">
        <v>0.625</v>
      </c>
      <c r="N3851" s="18">
        <v>46083</v>
      </c>
      <c r="O3851" s="56">
        <v>0.5</v>
      </c>
      <c r="P3851" s="31" t="str">
        <f>TEXT($L3851, "dddd")</f>
        <v>Sunday</v>
      </c>
      <c r="Q3851" s="39" t="s">
        <v>531</v>
      </c>
      <c r="R3851" s="39">
        <v>6156</v>
      </c>
      <c r="S3851" s="1" t="str">
        <f>IF(OR(MONTH(L3851)=12, MONTH(L3851)&lt;=5), "Dry Season", "Wet Season")</f>
        <v>Dry Season</v>
      </c>
      <c r="T3851" s="1">
        <v>1</v>
      </c>
      <c r="U3851" s="1">
        <v>0</v>
      </c>
      <c r="V3851" s="1">
        <v>0</v>
      </c>
      <c r="W3851" s="2">
        <f>IF(ISNUMBER(SEARCH("N/A", X3851)), 0, 1)</f>
        <v>1</v>
      </c>
      <c r="X3851" s="1" t="s">
        <v>1174</v>
      </c>
      <c r="Y3851" s="1">
        <v>14.589843999999999</v>
      </c>
      <c r="Z3851" s="1">
        <v>121.060554</v>
      </c>
      <c r="AA3851" s="11" cm="1">
        <f t="array" ref="AA3851">IF(ISBLANK(Y3851), 0, VINCentyInvDistance(F3851,G3851,Y3851,Z3851))</f>
        <v>9361.3655400638509</v>
      </c>
      <c r="AB3851" s="1">
        <v>0</v>
      </c>
      <c r="AC3851" s="1">
        <v>0</v>
      </c>
      <c r="AD3851" s="1">
        <v>0</v>
      </c>
      <c r="AE3851" s="1">
        <v>2967</v>
      </c>
      <c r="AF3851" s="1">
        <v>1</v>
      </c>
      <c r="AG3851" s="1" t="s">
        <v>1180</v>
      </c>
      <c r="AH3851" s="1" t="s">
        <v>562</v>
      </c>
      <c r="AI3851" s="1" t="str">
        <f>TRIM(MID(SUBSTITUTE($H3851,",",REPT(" ",200)),(LEN($H3851)-LEN(SUBSTITUTE($H3851,",",""))-2)*200+1,200))</f>
        <v>Metro Manila</v>
      </c>
      <c r="AJ3851" s="1" t="s">
        <v>55</v>
      </c>
      <c r="AL3851" s="2">
        <v>0</v>
      </c>
      <c r="AM3851" s="1"/>
    </row>
    <row r="3852" spans="1:39" ht="12.75" customHeight="1">
      <c r="A3852" s="1"/>
      <c r="B3852" s="1" t="s">
        <v>11139</v>
      </c>
      <c r="C3852" s="1" t="s">
        <v>13389</v>
      </c>
      <c r="D3852" s="3" t="str">
        <f ca="1">IFERROR(__xludf.DUMMYFUNCTION("PROPER(REGEXEXTRACT(B3816, ""(?:https?:\/\/)?(?:www\.)?([a-zA-Z0-9-]+)\.""))"),"Google")</f>
        <v>Google</v>
      </c>
      <c r="E3852" s="1" t="s">
        <v>13390</v>
      </c>
      <c r="F3852" s="1">
        <v>14.583273</v>
      </c>
      <c r="G3852" s="1">
        <v>120.97394</v>
      </c>
      <c r="H3852" s="1" t="s">
        <v>6758</v>
      </c>
      <c r="I3852" s="1" t="s">
        <v>50</v>
      </c>
      <c r="J3852" s="1">
        <f>IF(K3852="URBAN",1,IF(K3852="SUBURBAN",2,IF(K3852="RURAL",3,"")))</f>
        <v>1</v>
      </c>
      <c r="K3852" s="1" t="s">
        <v>42</v>
      </c>
      <c r="L3852" s="18">
        <v>46082</v>
      </c>
      <c r="M3852" s="49">
        <v>0.625</v>
      </c>
      <c r="N3852" s="18">
        <v>46083</v>
      </c>
      <c r="O3852" s="56">
        <v>0.5</v>
      </c>
      <c r="P3852" s="31" t="str">
        <f>TEXT($L3852, "dddd")</f>
        <v>Sunday</v>
      </c>
      <c r="Q3852" s="39" t="s">
        <v>531</v>
      </c>
      <c r="R3852" s="39">
        <v>2808</v>
      </c>
      <c r="S3852" s="1" t="str">
        <f>IF(OR(MONTH(L3852)=12, MONTH(L3852)&lt;=5), "Dry Season", "Wet Season")</f>
        <v>Dry Season</v>
      </c>
      <c r="T3852" s="1">
        <v>1</v>
      </c>
      <c r="U3852" s="1">
        <v>0</v>
      </c>
      <c r="V3852" s="1">
        <v>0</v>
      </c>
      <c r="W3852" s="2">
        <f>IF(ISNUMBER(SEARCH("N/A", X3852)), 0, 1)</f>
        <v>0</v>
      </c>
      <c r="X3852" s="1" t="s">
        <v>44</v>
      </c>
      <c r="Y3852" s="1"/>
      <c r="Z3852" s="1"/>
      <c r="AA3852" s="11" cm="1">
        <f t="array" ref="AA3852">IF(ISBLANK(Y3852), 0, VINCentyInvDistance(F3852,G3852,Y3852,Z3852))</f>
        <v>0</v>
      </c>
      <c r="AB3852" s="1">
        <v>0</v>
      </c>
      <c r="AC3852" s="1">
        <v>8.4</v>
      </c>
      <c r="AD3852" s="1">
        <v>0</v>
      </c>
      <c r="AE3852" s="1">
        <v>38</v>
      </c>
      <c r="AF3852" s="1">
        <v>1</v>
      </c>
      <c r="AG3852" s="1" t="s">
        <v>68</v>
      </c>
      <c r="AH3852" s="1" t="str">
        <f>TRIM(MID(SUBSTITUTE($H3852,",",REPT(" ",200)),(LEN($H3852)-LEN(SUBSTITUTE($H3852,",",""))-3)*200+1,200))</f>
        <v>Capital District</v>
      </c>
      <c r="AI3852" s="1" t="s">
        <v>54</v>
      </c>
      <c r="AJ3852" s="1" t="s">
        <v>55</v>
      </c>
      <c r="AL3852" s="1">
        <v>5</v>
      </c>
      <c r="AM3852" s="1" t="s">
        <v>11142</v>
      </c>
    </row>
    <row r="3853" spans="1:39" ht="12.75" customHeight="1">
      <c r="A3853" s="1"/>
      <c r="B3853" s="1" t="s">
        <v>13392</v>
      </c>
      <c r="C3853" s="1" t="s">
        <v>13920</v>
      </c>
      <c r="D3853" s="3" t="str">
        <f ca="1">IFERROR(__xludf.DUMMYFUNCTION("PROPER(REGEXEXTRACT(B3817, ""(?:https?:\/\/)?(?:www\.)?([a-zA-Z0-9-]+)\.""))"),"Skyscanner")</f>
        <v>Skyscanner</v>
      </c>
      <c r="E3853" s="1" t="s">
        <v>12523</v>
      </c>
      <c r="F3853" s="1">
        <v>14.535781</v>
      </c>
      <c r="G3853" s="1">
        <v>120.987995</v>
      </c>
      <c r="H3853" s="1" t="s">
        <v>12544</v>
      </c>
      <c r="I3853" s="1" t="s">
        <v>50</v>
      </c>
      <c r="J3853" s="1">
        <f>IF(K3853="URBAN",1,IF(K3853="SUBURBAN",2,IF(K3853="RURAL",3,"")))</f>
        <v>1</v>
      </c>
      <c r="K3853" s="1" t="s">
        <v>42</v>
      </c>
      <c r="L3853" s="18">
        <v>46082</v>
      </c>
      <c r="M3853" s="49">
        <v>0.625</v>
      </c>
      <c r="N3853" s="18">
        <v>46083</v>
      </c>
      <c r="O3853" s="56">
        <v>0.5</v>
      </c>
      <c r="P3853" s="31" t="str">
        <f>TEXT($L3853, "dddd")</f>
        <v>Sunday</v>
      </c>
      <c r="Q3853" s="39" t="s">
        <v>207</v>
      </c>
      <c r="R3853" s="39">
        <v>3303</v>
      </c>
      <c r="S3853" s="1" t="str">
        <f>IF(OR(MONTH(L3853)=12, MONTH(L3853)&lt;=5), "Dry Season", "Wet Season")</f>
        <v>Dry Season</v>
      </c>
      <c r="T3853" s="1">
        <v>1</v>
      </c>
      <c r="U3853" s="1">
        <v>0</v>
      </c>
      <c r="V3853" s="1">
        <v>1</v>
      </c>
      <c r="W3853" s="2">
        <f>IF(ISNUMBER(SEARCH("N/A", X3853)), 0, 1)</f>
        <v>1</v>
      </c>
      <c r="X3853" s="1" t="s">
        <v>1174</v>
      </c>
      <c r="Y3853" s="1">
        <v>14.589843999999999</v>
      </c>
      <c r="Z3853" s="1">
        <v>121.060554</v>
      </c>
      <c r="AA3853" s="11" cm="1">
        <f t="array" ref="AA3853">IF(ISBLANK(Y3853), 0, VINCentyInvDistance(F3853,G3853,Y3853,Z3853))</f>
        <v>9845.0191187832806</v>
      </c>
      <c r="AB3853" s="1">
        <v>0</v>
      </c>
      <c r="AC3853" s="1">
        <v>9.1999999999999993</v>
      </c>
      <c r="AD3853" s="1">
        <v>4.7</v>
      </c>
      <c r="AE3853" s="1">
        <v>38</v>
      </c>
      <c r="AF3853" s="1">
        <v>1</v>
      </c>
      <c r="AG3853" s="1" t="s">
        <v>1180</v>
      </c>
      <c r="AH3853" s="1" t="s">
        <v>562</v>
      </c>
      <c r="AI3853" s="1" t="str">
        <f>TRIM(MID(SUBSTITUTE($H3853,",",REPT(" ",200)),(LEN($H3853)-LEN(SUBSTITUTE($H3853,",",""))-2)*200+1,200))</f>
        <v>Metro Manila</v>
      </c>
      <c r="AJ3853" s="1" t="s">
        <v>55</v>
      </c>
      <c r="AK3853" t="s">
        <v>17582</v>
      </c>
      <c r="AL3853" s="2">
        <v>0</v>
      </c>
      <c r="AM3853" s="1"/>
    </row>
    <row r="3854" spans="1:39" ht="12.75" customHeight="1">
      <c r="A3854" s="1"/>
      <c r="B3854" s="1" t="s">
        <v>12525</v>
      </c>
      <c r="C3854" s="1" t="s">
        <v>13921</v>
      </c>
      <c r="D3854" s="3" t="str">
        <f ca="1">IFERROR(__xludf.DUMMYFUNCTION("PROPER(REGEXEXTRACT(B3818, ""(?:https?:\/\/)?(?:www\.)?([a-zA-Z0-9-]+)\.""))"),"Skyscanner")</f>
        <v>Skyscanner</v>
      </c>
      <c r="E3854" s="1" t="s">
        <v>13306</v>
      </c>
      <c r="F3854" s="1">
        <v>14.636048799999999</v>
      </c>
      <c r="G3854" s="1">
        <v>121.0337408</v>
      </c>
      <c r="H3854" s="1" t="s">
        <v>13307</v>
      </c>
      <c r="I3854" s="1" t="s">
        <v>50</v>
      </c>
      <c r="J3854" s="1">
        <f>IF(K3854="URBAN",1,IF(K3854="SUBURBAN",2,IF(K3854="RURAL",3,"")))</f>
        <v>1</v>
      </c>
      <c r="K3854" s="1" t="s">
        <v>42</v>
      </c>
      <c r="L3854" s="18">
        <v>46082</v>
      </c>
      <c r="M3854" s="49">
        <v>0.58333333333333337</v>
      </c>
      <c r="N3854" s="18">
        <v>46083</v>
      </c>
      <c r="O3854" s="56">
        <v>0.52083333333333337</v>
      </c>
      <c r="P3854" s="31" t="str">
        <f>TEXT($L3854, "dddd")</f>
        <v>Sunday</v>
      </c>
      <c r="Q3854" s="39" t="s">
        <v>111</v>
      </c>
      <c r="R3854" s="39">
        <v>8877</v>
      </c>
      <c r="S3854" s="1" t="str">
        <f>IF(OR(MONTH(L3854)=12, MONTH(L3854)&lt;=5), "Dry Season", "Wet Season")</f>
        <v>Dry Season</v>
      </c>
      <c r="T3854" s="1">
        <v>1</v>
      </c>
      <c r="U3854" s="1">
        <v>0</v>
      </c>
      <c r="V3854" s="1">
        <v>1</v>
      </c>
      <c r="W3854" s="2">
        <f>IF(ISNUMBER(SEARCH("N/A", X3854)), 0, 1)</f>
        <v>1</v>
      </c>
      <c r="X3854" s="1" t="s">
        <v>124</v>
      </c>
      <c r="Y3854" s="1">
        <v>14.5352172</v>
      </c>
      <c r="Z3854" s="1">
        <v>120.9819432</v>
      </c>
      <c r="AA3854" s="11" cm="1">
        <f t="array" ref="AA3854">IF(ISBLANK(Y3854), 0, VINCentyInvDistance(F3854,G3854,Y3854,Z3854))</f>
        <v>12474.759257617508</v>
      </c>
      <c r="AB3854" s="1">
        <v>0</v>
      </c>
      <c r="AC3854" s="1">
        <v>9.4</v>
      </c>
      <c r="AD3854" s="1">
        <v>4.9000000000000004</v>
      </c>
      <c r="AE3854" s="1">
        <v>4886</v>
      </c>
      <c r="AF3854" s="1">
        <v>1</v>
      </c>
      <c r="AG3854" s="1" t="s">
        <v>159</v>
      </c>
      <c r="AH3854" s="1" t="s">
        <v>160</v>
      </c>
      <c r="AI3854" s="1" t="str">
        <f>TRIM(MID(SUBSTITUTE($H3854,",",REPT(" ",200)),(LEN($H3854)-LEN(SUBSTITUTE($H3854,",",""))-2)*200+1,200))</f>
        <v>Metro Manila</v>
      </c>
      <c r="AJ3854" s="1" t="s">
        <v>55</v>
      </c>
      <c r="AK3854" t="s">
        <v>17482</v>
      </c>
      <c r="AL3854" s="2">
        <v>0</v>
      </c>
      <c r="AM3854" s="1"/>
    </row>
    <row r="3855" spans="1:39" ht="12.75" customHeight="1">
      <c r="A3855" s="1"/>
      <c r="B3855" s="1" t="s">
        <v>13857</v>
      </c>
      <c r="C3855" s="1" t="s">
        <v>13922</v>
      </c>
      <c r="D3855" s="3" t="str">
        <f ca="1">IFERROR(__xludf.DUMMYFUNCTION("PROPER(REGEXEXTRACT(B3819, ""(?:https?:\/\/)?(?:www\.)?([a-zA-Z0-9-]+)\.""))"),"Skyscanner")</f>
        <v>Skyscanner</v>
      </c>
      <c r="E3855" s="1" t="s">
        <v>13494</v>
      </c>
      <c r="F3855" s="1">
        <v>14.573537399999999</v>
      </c>
      <c r="G3855" s="1">
        <v>120.9827466</v>
      </c>
      <c r="H3855" s="1" t="s">
        <v>12727</v>
      </c>
      <c r="I3855" s="1" t="s">
        <v>50</v>
      </c>
      <c r="J3855" s="1">
        <f>IF(K3855="URBAN",1,IF(K3855="SUBURBAN",2,IF(K3855="RURAL",3,"")))</f>
        <v>1</v>
      </c>
      <c r="K3855" s="1" t="s">
        <v>42</v>
      </c>
      <c r="L3855" s="18">
        <v>46082</v>
      </c>
      <c r="M3855" s="49">
        <v>0.58333333333333337</v>
      </c>
      <c r="N3855" s="18">
        <v>46083</v>
      </c>
      <c r="O3855" s="56">
        <v>0.5</v>
      </c>
      <c r="P3855" s="31" t="str">
        <f>TEXT($L3855, "dddd")</f>
        <v>Sunday</v>
      </c>
      <c r="Q3855" s="39" t="s">
        <v>207</v>
      </c>
      <c r="R3855" s="39">
        <v>6437</v>
      </c>
      <c r="S3855" s="1" t="str">
        <f>IF(OR(MONTH(L3855)=12, MONTH(L3855)&lt;=5), "Dry Season", "Wet Season")</f>
        <v>Dry Season</v>
      </c>
      <c r="T3855" s="1">
        <v>1</v>
      </c>
      <c r="U3855" s="1">
        <v>0</v>
      </c>
      <c r="V3855" s="1">
        <v>0</v>
      </c>
      <c r="W3855" s="2">
        <f>IF(ISNUMBER(SEARCH("N/A", X3855)), 0, 1)</f>
        <v>1</v>
      </c>
      <c r="X3855" s="1" t="s">
        <v>1174</v>
      </c>
      <c r="Y3855" s="1">
        <v>14.589843999999999</v>
      </c>
      <c r="Z3855" s="1">
        <v>121.060554</v>
      </c>
      <c r="AA3855" s="11" cm="1">
        <f t="array" ref="AA3855">IF(ISBLANK(Y3855), 0, VINCentyInvDistance(F3855,G3855,Y3855,Z3855))</f>
        <v>8576.2030777740601</v>
      </c>
      <c r="AB3855" s="1">
        <v>0</v>
      </c>
      <c r="AC3855" s="1">
        <v>7.2</v>
      </c>
      <c r="AD3855" s="1">
        <v>4.5</v>
      </c>
      <c r="AE3855" s="1">
        <v>160</v>
      </c>
      <c r="AF3855" s="1">
        <v>1</v>
      </c>
      <c r="AG3855" s="1" t="s">
        <v>1180</v>
      </c>
      <c r="AH3855" s="1" t="s">
        <v>562</v>
      </c>
      <c r="AI3855" s="1" t="str">
        <f>TRIM(MID(SUBSTITUTE($H3855,",",REPT(" ",200)),(LEN($H3855)-LEN(SUBSTITUTE($H3855,",",""))-2)*200+1,200))</f>
        <v>Metro Manila</v>
      </c>
      <c r="AJ3855" s="1" t="s">
        <v>55</v>
      </c>
      <c r="AK3855" t="s">
        <v>13861</v>
      </c>
      <c r="AL3855" s="2">
        <v>0</v>
      </c>
      <c r="AM3855" s="1"/>
    </row>
    <row r="3856" spans="1:39" ht="12.75" customHeight="1">
      <c r="A3856" s="1"/>
      <c r="B3856" s="1" t="s">
        <v>12728</v>
      </c>
      <c r="C3856" s="1" t="s">
        <v>13923</v>
      </c>
      <c r="D3856" s="3" t="str">
        <f ca="1">IFERROR(__xludf.DUMMYFUNCTION("PROPER(REGEXEXTRACT(B3820, ""(?:https?:\/\/)?(?:www\.)?([a-zA-Z0-9-]+)\.""))"),"Skyscanner")</f>
        <v>Skyscanner</v>
      </c>
      <c r="E3856" s="1" t="s">
        <v>13827</v>
      </c>
      <c r="F3856" s="1">
        <v>14.573537</v>
      </c>
      <c r="G3856" s="1">
        <v>120.982747</v>
      </c>
      <c r="H3856" s="1" t="s">
        <v>12727</v>
      </c>
      <c r="I3856" s="1" t="s">
        <v>50</v>
      </c>
      <c r="J3856" s="1">
        <f>IF(K3856="URBAN",1,IF(K3856="SUBURBAN",2,IF(K3856="RURAL",3,"")))</f>
        <v>1</v>
      </c>
      <c r="K3856" s="1" t="s">
        <v>42</v>
      </c>
      <c r="L3856" s="18">
        <v>46082</v>
      </c>
      <c r="M3856" s="49">
        <v>0.58333333333333337</v>
      </c>
      <c r="N3856" s="18">
        <v>46083</v>
      </c>
      <c r="O3856" s="56">
        <v>0.5</v>
      </c>
      <c r="P3856" s="31" t="str">
        <f>TEXT($L3856, "dddd")</f>
        <v>Sunday</v>
      </c>
      <c r="Q3856" s="39" t="s">
        <v>111</v>
      </c>
      <c r="R3856" s="39">
        <v>28911</v>
      </c>
      <c r="S3856" s="1" t="str">
        <f>IF(OR(MONTH(L3856)=12, MONTH(L3856)&lt;=5), "Dry Season", "Wet Season")</f>
        <v>Dry Season</v>
      </c>
      <c r="T3856" s="1">
        <v>1</v>
      </c>
      <c r="U3856" s="1">
        <v>0</v>
      </c>
      <c r="V3856" s="1">
        <v>1</v>
      </c>
      <c r="W3856" s="2">
        <f>IF(ISNUMBER(SEARCH("N/A", X3856)), 0, 1)</f>
        <v>0</v>
      </c>
      <c r="X3856" s="1" t="s">
        <v>44</v>
      </c>
      <c r="Y3856" s="1"/>
      <c r="Z3856" s="1"/>
      <c r="AA3856" s="11" cm="1">
        <f t="array" ref="AA3856">IF(ISBLANK(Y3856), 0, VINCentyInvDistance(F3856,G3856,Y3856,Z3856))</f>
        <v>0</v>
      </c>
      <c r="AB3856" s="1">
        <v>1</v>
      </c>
      <c r="AC3856" s="1">
        <v>9</v>
      </c>
      <c r="AD3856" s="1">
        <v>4.4000000000000004</v>
      </c>
      <c r="AE3856" s="1">
        <v>4560</v>
      </c>
      <c r="AF3856" s="1">
        <v>1</v>
      </c>
      <c r="AG3856" s="1" t="s">
        <v>68</v>
      </c>
      <c r="AH3856" s="1" t="str">
        <f>TRIM(MID(SUBSTITUTE($H3856,",",REPT(" ",200)),(LEN($H3856)-LEN(SUBSTITUTE($H3856,",",""))-3)*200+1,200))</f>
        <v>Capital District</v>
      </c>
      <c r="AI3856" s="1" t="s">
        <v>54</v>
      </c>
      <c r="AJ3856" s="1" t="s">
        <v>55</v>
      </c>
      <c r="AK3856" t="s">
        <v>17497</v>
      </c>
      <c r="AL3856" s="1">
        <v>5</v>
      </c>
      <c r="AM3856" s="1" t="s">
        <v>12731</v>
      </c>
    </row>
    <row r="3857" spans="1:39" ht="12.75" customHeight="1">
      <c r="A3857" s="1"/>
      <c r="B3857" s="1" t="s">
        <v>13498</v>
      </c>
      <c r="C3857" s="1" t="s">
        <v>13924</v>
      </c>
      <c r="D3857" s="3" t="str">
        <f ca="1">IFERROR(__xludf.DUMMYFUNCTION("PROPER(REGEXEXTRACT(B3821, ""(?:https?:\/\/)?(?:www\.)?([a-zA-Z0-9-]+)\.""))"),"Google")</f>
        <v>Google</v>
      </c>
      <c r="E3857" s="1" t="s">
        <v>13504</v>
      </c>
      <c r="F3857" s="1">
        <v>14.614573200000001</v>
      </c>
      <c r="G3857" s="1">
        <v>121.0324708</v>
      </c>
      <c r="H3857" s="1" t="s">
        <v>13505</v>
      </c>
      <c r="I3857" s="1" t="s">
        <v>50</v>
      </c>
      <c r="J3857" s="1">
        <f>IF(K3857="URBAN",1,IF(K3857="SUBURBAN",2,IF(K3857="RURAL",3,"")))</f>
        <v>1</v>
      </c>
      <c r="K3857" s="1" t="s">
        <v>42</v>
      </c>
      <c r="L3857" s="18">
        <v>46082</v>
      </c>
      <c r="M3857" s="49">
        <v>0.625</v>
      </c>
      <c r="N3857" s="18">
        <v>46083</v>
      </c>
      <c r="O3857" s="56">
        <v>0.5</v>
      </c>
      <c r="P3857" s="31" t="str">
        <f>TEXT($L3857, "dddd")</f>
        <v>Sunday</v>
      </c>
      <c r="Q3857" s="39" t="s">
        <v>207</v>
      </c>
      <c r="R3857" s="39">
        <v>1235</v>
      </c>
      <c r="S3857" s="1" t="str">
        <f>IF(OR(MONTH(L3857)=12, MONTH(L3857)&lt;=5), "Dry Season", "Wet Season")</f>
        <v>Dry Season</v>
      </c>
      <c r="T3857" s="1">
        <v>1</v>
      </c>
      <c r="U3857" s="1">
        <v>0</v>
      </c>
      <c r="V3857" s="1">
        <v>0</v>
      </c>
      <c r="W3857" s="2">
        <f>IF(ISNUMBER(SEARCH("N/A", X3857)), 0, 1)</f>
        <v>0</v>
      </c>
      <c r="X3857" s="1" t="s">
        <v>44</v>
      </c>
      <c r="Y3857" s="1"/>
      <c r="Z3857" s="1"/>
      <c r="AA3857" s="11" cm="1">
        <f t="array" ref="AA3857">IF(ISBLANK(Y3857), 0, VINCentyInvDistance(F3857,G3857,Y3857,Z3857))</f>
        <v>0</v>
      </c>
      <c r="AB3857" s="1">
        <v>0</v>
      </c>
      <c r="AC3857" s="1">
        <v>0</v>
      </c>
      <c r="AD3857" s="1">
        <v>0</v>
      </c>
      <c r="AE3857" s="1">
        <v>0</v>
      </c>
      <c r="AF3857" s="1">
        <v>1</v>
      </c>
      <c r="AG3857" s="1" t="str">
        <f>TRIM(MID(SUBSTITUTE($H3857,",",REPT(" ",200)),(LEN($H3857)-LEN(SUBSTITUTE($H3857,",",""))-4)*200+1,200))</f>
        <v>Quezon City</v>
      </c>
      <c r="AH3857" s="1" t="str">
        <f>TRIM(MID(SUBSTITUTE($H3857,",",REPT(" ",200)),(LEN($H3857)-LEN(SUBSTITUTE($H3857,",",""))-3)*200+1,200))</f>
        <v>Eastern Manila District</v>
      </c>
      <c r="AI3857" s="1" t="str">
        <f>TRIM(MID(SUBSTITUTE($H3857,",",REPT(" ",200)),(LEN($H3857)-LEN(SUBSTITUTE($H3857,",",""))-2)*200+1,200))</f>
        <v>Metro Manila</v>
      </c>
      <c r="AJ3857" s="1" t="str">
        <f>TRIM(MID(SUBSTITUTE($H3857,",",REPT(" ",200)),(LEN($H3857)-LEN(SUBSTITUTE($H3857,",",""))-0)*200+1,200))</f>
        <v>Philippines</v>
      </c>
      <c r="AL3857" s="2">
        <v>0</v>
      </c>
      <c r="AM3857" s="1"/>
    </row>
    <row r="3858" spans="1:39" ht="12.75" customHeight="1">
      <c r="A3858" s="1"/>
      <c r="B3858" s="1" t="s">
        <v>13506</v>
      </c>
      <c r="C3858" s="1" t="s">
        <v>13925</v>
      </c>
      <c r="D3858" s="3" t="str">
        <f ca="1">IFERROR(__xludf.DUMMYFUNCTION("PROPER(REGEXEXTRACT(B3822, ""(?:https?:\/\/)?(?:www\.)?([a-zA-Z0-9-]+)\.""))"),"Skyscanner")</f>
        <v>Skyscanner</v>
      </c>
      <c r="E3858" s="1" t="s">
        <v>13926</v>
      </c>
      <c r="F3858" s="1">
        <v>14.6148785</v>
      </c>
      <c r="G3858" s="1">
        <v>121.0328159</v>
      </c>
      <c r="H3858" s="1" t="s">
        <v>13505</v>
      </c>
      <c r="I3858" s="1" t="s">
        <v>50</v>
      </c>
      <c r="J3858" s="1">
        <f>IF(K3858="URBAN",1,IF(K3858="SUBURBAN",2,IF(K3858="RURAL",3,"")))</f>
        <v>1</v>
      </c>
      <c r="K3858" s="1" t="s">
        <v>42</v>
      </c>
      <c r="L3858" s="18">
        <v>46082</v>
      </c>
      <c r="M3858" s="49">
        <v>0.58333333333333337</v>
      </c>
      <c r="N3858" s="18">
        <v>46083</v>
      </c>
      <c r="O3858" s="56">
        <v>0.5</v>
      </c>
      <c r="P3858" s="31" t="str">
        <f>TEXT($L3858, "dddd")</f>
        <v>Sunday</v>
      </c>
      <c r="Q3858" s="39" t="s">
        <v>1341</v>
      </c>
      <c r="R3858" s="39">
        <v>1235</v>
      </c>
      <c r="S3858" s="1" t="str">
        <f>IF(OR(MONTH(L3858)=12, MONTH(L3858)&lt;=5), "Dry Season", "Wet Season")</f>
        <v>Dry Season</v>
      </c>
      <c r="T3858" s="1">
        <v>2</v>
      </c>
      <c r="U3858" s="1">
        <v>0</v>
      </c>
      <c r="V3858" s="1">
        <v>1</v>
      </c>
      <c r="W3858" s="2">
        <f>IF(ISNUMBER(SEARCH("N/A", X3858)), 0, 1)</f>
        <v>1</v>
      </c>
      <c r="X3858" s="1" t="s">
        <v>1174</v>
      </c>
      <c r="Y3858" s="1">
        <v>14.589843999999999</v>
      </c>
      <c r="Z3858" s="1">
        <v>121.060554</v>
      </c>
      <c r="AA3858" s="11" cm="1">
        <f t="array" ref="AA3858">IF(ISBLANK(Y3858), 0, VINCentyInvDistance(F3858,G3858,Y3858,Z3858))</f>
        <v>4074.900962813279</v>
      </c>
      <c r="AB3858" s="1">
        <v>0</v>
      </c>
      <c r="AC3858" s="1">
        <v>0</v>
      </c>
      <c r="AD3858" s="1">
        <v>0</v>
      </c>
      <c r="AE3858" s="1">
        <v>0</v>
      </c>
      <c r="AF3858" s="1">
        <v>1</v>
      </c>
      <c r="AG3858" s="1" t="s">
        <v>1180</v>
      </c>
      <c r="AH3858" s="1" t="s">
        <v>562</v>
      </c>
      <c r="AI3858" s="1" t="str">
        <f>TRIM(MID(SUBSTITUTE($H3858,",",REPT(" ",200)),(LEN($H3858)-LEN(SUBSTITUTE($H3858,",",""))-2)*200+1,200))</f>
        <v>Metro Manila</v>
      </c>
      <c r="AJ3858" s="1" t="s">
        <v>55</v>
      </c>
      <c r="AK3858" t="s">
        <v>949</v>
      </c>
      <c r="AL3858" s="2">
        <v>0</v>
      </c>
      <c r="AM3858" s="1"/>
    </row>
    <row r="3859" spans="1:39" ht="12.75" customHeight="1">
      <c r="A3859" s="1"/>
      <c r="B3859" s="1" t="s">
        <v>13510</v>
      </c>
      <c r="C3859" s="1" t="s">
        <v>13927</v>
      </c>
      <c r="D3859" s="3" t="str">
        <f ca="1">IFERROR(__xludf.DUMMYFUNCTION("PROPER(REGEXEXTRACT(B3823, ""(?:https?:\/\/)?(?:www\.)?([a-zA-Z0-9-]+)\.""))"),"Google")</f>
        <v>Google</v>
      </c>
      <c r="E3859" s="1" t="s">
        <v>13394</v>
      </c>
      <c r="F3859" s="1">
        <v>14.629042699999999</v>
      </c>
      <c r="G3859" s="1">
        <v>121.0480232</v>
      </c>
      <c r="H3859" s="1" t="s">
        <v>13395</v>
      </c>
      <c r="I3859" s="1" t="s">
        <v>50</v>
      </c>
      <c r="J3859" s="1">
        <f>IF(K3859="URBAN",1,IF(K3859="SUBURBAN",2,IF(K3859="RURAL",3,"")))</f>
        <v>1</v>
      </c>
      <c r="K3859" s="1" t="s">
        <v>42</v>
      </c>
      <c r="L3859" s="18">
        <v>46082</v>
      </c>
      <c r="M3859" s="49">
        <v>0.625</v>
      </c>
      <c r="N3859" s="18">
        <v>46083</v>
      </c>
      <c r="O3859" s="56">
        <v>0.5</v>
      </c>
      <c r="P3859" s="31" t="str">
        <f>TEXT($L3859, "dddd")</f>
        <v>Sunday</v>
      </c>
      <c r="Q3859" s="39" t="s">
        <v>111</v>
      </c>
      <c r="R3859" s="39">
        <v>7728</v>
      </c>
      <c r="S3859" s="1" t="str">
        <f>IF(OR(MONTH(L3859)=12, MONTH(L3859)&lt;=5), "Dry Season", "Wet Season")</f>
        <v>Dry Season</v>
      </c>
      <c r="T3859" s="1">
        <v>1</v>
      </c>
      <c r="U3859" s="1">
        <v>0</v>
      </c>
      <c r="V3859" s="1">
        <v>0</v>
      </c>
      <c r="W3859" s="2">
        <f>IF(ISNUMBER(SEARCH("N/A", X3859)), 0, 1)</f>
        <v>1</v>
      </c>
      <c r="X3859" s="1" t="s">
        <v>1174</v>
      </c>
      <c r="Y3859" s="1">
        <v>14.589843999999999</v>
      </c>
      <c r="Z3859" s="1">
        <v>121.060554</v>
      </c>
      <c r="AA3859" s="11" cm="1">
        <f t="array" ref="AA3859">IF(ISBLANK(Y3859), 0, VINCentyInvDistance(F3859,G3859,Y3859,Z3859))</f>
        <v>4542.4180686987129</v>
      </c>
      <c r="AB3859" s="1">
        <v>0</v>
      </c>
      <c r="AC3859" s="1">
        <v>0</v>
      </c>
      <c r="AD3859" s="1">
        <v>0</v>
      </c>
      <c r="AE3859" s="1">
        <v>19708</v>
      </c>
      <c r="AF3859" s="1">
        <v>1</v>
      </c>
      <c r="AG3859" s="1" t="s">
        <v>1180</v>
      </c>
      <c r="AH3859" s="1" t="s">
        <v>562</v>
      </c>
      <c r="AI3859" s="1" t="str">
        <f>TRIM(MID(SUBSTITUTE($H3859,",",REPT(" ",200)),(LEN($H3859)-LEN(SUBSTITUTE($H3859,",",""))-2)*200+1,200))</f>
        <v>Metro Manila</v>
      </c>
      <c r="AJ3859" s="1" t="s">
        <v>55</v>
      </c>
      <c r="AL3859" s="2">
        <v>0</v>
      </c>
      <c r="AM3859" s="1"/>
    </row>
    <row r="3860" spans="1:39" ht="12.75" customHeight="1">
      <c r="A3860" s="1"/>
      <c r="B3860" s="1" t="s">
        <v>11139</v>
      </c>
      <c r="C3860" s="1" t="s">
        <v>13928</v>
      </c>
      <c r="D3860" s="3" t="str">
        <f ca="1">IFERROR(__xludf.DUMMYFUNCTION("PROPER(REGEXEXTRACT(B3824, ""(?:https?:\/\/)?(?:www\.)?([a-zA-Z0-9-]+)\.""))"),"Google")</f>
        <v>Google</v>
      </c>
      <c r="E3860" s="1" t="s">
        <v>13517</v>
      </c>
      <c r="F3860" s="1">
        <v>14.583273</v>
      </c>
      <c r="G3860" s="1">
        <v>120.97394</v>
      </c>
      <c r="H3860" s="1" t="s">
        <v>6758</v>
      </c>
      <c r="I3860" s="1" t="s">
        <v>50</v>
      </c>
      <c r="J3860" s="1">
        <f>IF(K3860="URBAN",1,IF(K3860="SUBURBAN",2,IF(K3860="RURAL",3,"")))</f>
        <v>1</v>
      </c>
      <c r="K3860" s="1" t="s">
        <v>42</v>
      </c>
      <c r="L3860" s="18">
        <v>46082</v>
      </c>
      <c r="M3860" s="49">
        <v>0.625</v>
      </c>
      <c r="N3860" s="18">
        <v>46083</v>
      </c>
      <c r="O3860" s="56">
        <v>0.5</v>
      </c>
      <c r="P3860" s="31" t="str">
        <f>TEXT($L3860, "dddd")</f>
        <v>Sunday</v>
      </c>
      <c r="Q3860" s="39" t="s">
        <v>111</v>
      </c>
      <c r="R3860" s="39">
        <v>4525</v>
      </c>
      <c r="S3860" s="1" t="str">
        <f>IF(OR(MONTH(L3860)=12, MONTH(L3860)&lt;=5), "Dry Season", "Wet Season")</f>
        <v>Dry Season</v>
      </c>
      <c r="T3860" s="1">
        <v>1</v>
      </c>
      <c r="U3860" s="1">
        <v>0</v>
      </c>
      <c r="V3860" s="1">
        <v>0</v>
      </c>
      <c r="W3860" s="2">
        <f>IF(ISNUMBER(SEARCH("N/A", X3860)), 0, 1)</f>
        <v>0</v>
      </c>
      <c r="X3860" s="1" t="s">
        <v>44</v>
      </c>
      <c r="Y3860" s="1"/>
      <c r="Z3860" s="1"/>
      <c r="AA3860" s="11" cm="1">
        <f t="array" ref="AA3860">IF(ISBLANK(Y3860), 0, VINCentyInvDistance(F3860,G3860,Y3860,Z3860))</f>
        <v>0</v>
      </c>
      <c r="AB3860" s="1">
        <v>0</v>
      </c>
      <c r="AC3860" s="1">
        <v>8.4</v>
      </c>
      <c r="AD3860" s="1">
        <v>0</v>
      </c>
      <c r="AE3860" s="1">
        <v>368</v>
      </c>
      <c r="AF3860" s="1">
        <v>1</v>
      </c>
      <c r="AG3860" s="1" t="s">
        <v>68</v>
      </c>
      <c r="AH3860" s="1" t="str">
        <f>TRIM(MID(SUBSTITUTE($H3860,",",REPT(" ",200)),(LEN($H3860)-LEN(SUBSTITUTE($H3860,",",""))-3)*200+1,200))</f>
        <v>Capital District</v>
      </c>
      <c r="AI3860" s="1" t="s">
        <v>54</v>
      </c>
      <c r="AJ3860" s="1" t="s">
        <v>55</v>
      </c>
      <c r="AL3860" s="1">
        <v>5</v>
      </c>
      <c r="AM3860" s="1" t="s">
        <v>11142</v>
      </c>
    </row>
    <row r="3861" spans="1:39" ht="12.75" customHeight="1">
      <c r="A3861" s="1"/>
      <c r="B3861" s="1" t="s">
        <v>13520</v>
      </c>
      <c r="C3861" s="1" t="s">
        <v>13929</v>
      </c>
      <c r="D3861" s="3" t="str">
        <f ca="1">IFERROR(__xludf.DUMMYFUNCTION("PROPER(REGEXEXTRACT(B3825, ""(?:https?:\/\/)?(?:www\.)?([a-zA-Z0-9-]+)\.""))"),"Skyscanner")</f>
        <v>Skyscanner</v>
      </c>
      <c r="E3861" s="1" t="s">
        <v>13930</v>
      </c>
      <c r="F3861" s="1">
        <v>14.6209623</v>
      </c>
      <c r="G3861" s="1">
        <v>121.0525265</v>
      </c>
      <c r="H3861" s="1" t="s">
        <v>13518</v>
      </c>
      <c r="I3861" s="1" t="s">
        <v>50</v>
      </c>
      <c r="J3861" s="1">
        <f>IF(K3861="URBAN",1,IF(K3861="SUBURBAN",2,IF(K3861="RURAL",3,"")))</f>
        <v>1</v>
      </c>
      <c r="K3861" s="1" t="s">
        <v>42</v>
      </c>
      <c r="L3861" s="18">
        <v>46082</v>
      </c>
      <c r="M3861" s="49">
        <v>0.58333333333333337</v>
      </c>
      <c r="N3861" s="18">
        <v>46083</v>
      </c>
      <c r="O3861" s="56">
        <v>0.5</v>
      </c>
      <c r="P3861" s="31" t="str">
        <f>TEXT($L3861, "dddd")</f>
        <v>Sunday</v>
      </c>
      <c r="Q3861" s="39" t="s">
        <v>207</v>
      </c>
      <c r="R3861" s="39">
        <v>3625</v>
      </c>
      <c r="S3861" s="1" t="str">
        <f>IF(OR(MONTH(L3861)=12, MONTH(L3861)&lt;=5), "Dry Season", "Wet Season")</f>
        <v>Dry Season</v>
      </c>
      <c r="T3861" s="1">
        <v>2</v>
      </c>
      <c r="U3861" s="1">
        <v>0</v>
      </c>
      <c r="V3861" s="1">
        <v>0</v>
      </c>
      <c r="W3861" s="2">
        <f>IF(ISNUMBER(SEARCH("N/A", X3861)), 0, 1)</f>
        <v>1</v>
      </c>
      <c r="X3861" s="1" t="s">
        <v>1174</v>
      </c>
      <c r="Y3861" s="1">
        <v>14.589843999999999</v>
      </c>
      <c r="Z3861" s="1">
        <v>121.060554</v>
      </c>
      <c r="AA3861" s="11" cm="1">
        <f t="array" ref="AA3861">IF(ISBLANK(Y3861), 0, VINCentyInvDistance(F3861,G3861,Y3861,Z3861))</f>
        <v>3550.0570989896437</v>
      </c>
      <c r="AB3861" s="1">
        <v>0</v>
      </c>
      <c r="AC3861" s="1">
        <v>9</v>
      </c>
      <c r="AD3861" s="1">
        <v>0</v>
      </c>
      <c r="AE3861" s="1">
        <v>368</v>
      </c>
      <c r="AF3861" s="1">
        <v>1</v>
      </c>
      <c r="AG3861" s="1" t="s">
        <v>1180</v>
      </c>
      <c r="AH3861" s="1" t="s">
        <v>562</v>
      </c>
      <c r="AI3861" s="1" t="str">
        <f>TRIM(MID(SUBSTITUTE($H3861,",",REPT(" ",200)),(LEN($H3861)-LEN(SUBSTITUTE($H3861,",",""))-2)*200+1,200))</f>
        <v>Metro Manila</v>
      </c>
      <c r="AJ3861" s="1" t="s">
        <v>55</v>
      </c>
      <c r="AK3861" t="s">
        <v>17585</v>
      </c>
      <c r="AL3861" s="2">
        <v>0</v>
      </c>
      <c r="AM3861" s="1"/>
    </row>
    <row r="3862" spans="1:39" ht="12.75" customHeight="1">
      <c r="A3862" s="1"/>
      <c r="B3862" s="1" t="s">
        <v>13396</v>
      </c>
      <c r="C3862" s="1" t="s">
        <v>13499</v>
      </c>
      <c r="D3862" s="3" t="str">
        <f ca="1">IFERROR(__xludf.DUMMYFUNCTION("PROPER(REGEXEXTRACT(B3826, ""(?:https?:\/\/)?(?:www\.)?([a-zA-Z0-9-]+)\.""))"),"Google")</f>
        <v>Google</v>
      </c>
      <c r="E3862" s="1" t="s">
        <v>13500</v>
      </c>
      <c r="F3862" s="1">
        <v>14.624294000000001</v>
      </c>
      <c r="G3862" s="1">
        <v>121.0556141</v>
      </c>
      <c r="H3862" s="1" t="s">
        <v>13501</v>
      </c>
      <c r="I3862" s="1" t="s">
        <v>50</v>
      </c>
      <c r="J3862" s="1">
        <f>IF(K3862="URBAN",1,IF(K3862="SUBURBAN",2,IF(K3862="RURAL",3,"")))</f>
        <v>1</v>
      </c>
      <c r="K3862" s="1" t="s">
        <v>42</v>
      </c>
      <c r="L3862" s="18">
        <v>46082</v>
      </c>
      <c r="M3862" s="49">
        <v>0.625</v>
      </c>
      <c r="N3862" s="18">
        <v>46083</v>
      </c>
      <c r="O3862" s="56">
        <v>0.5</v>
      </c>
      <c r="P3862" s="31" t="str">
        <f>TEXT($L3862, "dddd")</f>
        <v>Sunday</v>
      </c>
      <c r="Q3862" s="39" t="s">
        <v>207</v>
      </c>
      <c r="R3862" s="39">
        <v>1531</v>
      </c>
      <c r="S3862" s="1" t="str">
        <f>IF(OR(MONTH(L3862)=12, MONTH(L3862)&lt;=5), "Dry Season", "Wet Season")</f>
        <v>Dry Season</v>
      </c>
      <c r="T3862" s="1">
        <v>1</v>
      </c>
      <c r="U3862" s="1">
        <v>0</v>
      </c>
      <c r="V3862" s="1">
        <v>0</v>
      </c>
      <c r="W3862" s="2">
        <f>IF(ISNUMBER(SEARCH("N/A", X3862)), 0, 1)</f>
        <v>1</v>
      </c>
      <c r="X3862" s="1" t="s">
        <v>1174</v>
      </c>
      <c r="Y3862" s="1">
        <v>14.589843999999999</v>
      </c>
      <c r="Z3862" s="1">
        <v>121.060554</v>
      </c>
      <c r="AA3862" s="11" cm="1">
        <f t="array" ref="AA3862">IF(ISBLANK(Y3862), 0, VINCentyInvDistance(F3862,G3862,Y3862,Z3862))</f>
        <v>3848.6983686310355</v>
      </c>
      <c r="AB3862" s="1">
        <v>0</v>
      </c>
      <c r="AC3862" s="1">
        <v>0</v>
      </c>
      <c r="AD3862" s="1">
        <v>0</v>
      </c>
      <c r="AE3862" s="1">
        <v>846</v>
      </c>
      <c r="AF3862" s="1">
        <v>1</v>
      </c>
      <c r="AG3862" s="1" t="s">
        <v>1180</v>
      </c>
      <c r="AH3862" s="1" t="s">
        <v>562</v>
      </c>
      <c r="AI3862" s="1" t="str">
        <f>TRIM(MID(SUBSTITUTE($H3862,",",REPT(" ",200)),(LEN($H3862)-LEN(SUBSTITUTE($H3862,",",""))-2)*200+1,200))</f>
        <v>Metro Manila</v>
      </c>
      <c r="AJ3862" s="1" t="s">
        <v>55</v>
      </c>
      <c r="AL3862" s="2">
        <v>0</v>
      </c>
      <c r="AM3862" s="1"/>
    </row>
    <row r="3863" spans="1:39" ht="12.75" customHeight="1">
      <c r="A3863" s="1"/>
      <c r="B3863" s="1" t="s">
        <v>13502</v>
      </c>
      <c r="C3863" s="1" t="s">
        <v>13931</v>
      </c>
      <c r="D3863" s="3" t="str">
        <f ca="1">IFERROR(__xludf.DUMMYFUNCTION("PROPER(REGEXEXTRACT(B3827, ""(?:https?:\/\/)?(?:www\.)?([a-zA-Z0-9-]+)\.""))"),"Skyscanner")</f>
        <v>Skyscanner</v>
      </c>
      <c r="E3863" s="1" t="s">
        <v>13859</v>
      </c>
      <c r="F3863" s="1">
        <v>14.635248900000001</v>
      </c>
      <c r="G3863" s="1">
        <v>121.034368</v>
      </c>
      <c r="H3863" s="1" t="s">
        <v>13860</v>
      </c>
      <c r="I3863" s="1" t="s">
        <v>50</v>
      </c>
      <c r="J3863" s="1">
        <f>IF(K3863="URBAN",1,IF(K3863="SUBURBAN",2,IF(K3863="RURAL",3,"")))</f>
        <v>1</v>
      </c>
      <c r="K3863" s="1" t="s">
        <v>42</v>
      </c>
      <c r="L3863" s="18">
        <v>46082</v>
      </c>
      <c r="M3863" s="49">
        <v>0.58333333333333337</v>
      </c>
      <c r="N3863" s="18">
        <v>46083</v>
      </c>
      <c r="O3863" s="56">
        <v>0.5</v>
      </c>
      <c r="P3863" s="31" t="str">
        <f>TEXT($L3863, "dddd")</f>
        <v>Sunday</v>
      </c>
      <c r="Q3863" s="39" t="s">
        <v>111</v>
      </c>
      <c r="R3863" s="39">
        <v>6947</v>
      </c>
      <c r="S3863" s="1" t="str">
        <f>IF(OR(MONTH(L3863)=12, MONTH(L3863)&lt;=5), "Dry Season", "Wet Season")</f>
        <v>Dry Season</v>
      </c>
      <c r="T3863" s="1">
        <v>1</v>
      </c>
      <c r="U3863" s="1">
        <v>0</v>
      </c>
      <c r="V3863" s="1">
        <v>1</v>
      </c>
      <c r="W3863" s="2">
        <f>IF(ISNUMBER(SEARCH("N/A", X3863)), 0, 1)</f>
        <v>1</v>
      </c>
      <c r="X3863" s="1" t="s">
        <v>1174</v>
      </c>
      <c r="Y3863" s="1">
        <v>14.589843999999999</v>
      </c>
      <c r="Z3863" s="1">
        <v>121.060554</v>
      </c>
      <c r="AA3863" s="11" cm="1">
        <f t="array" ref="AA3863">IF(ISBLANK(Y3863), 0, VINCentyInvDistance(F3863,G3863,Y3863,Z3863))</f>
        <v>5761.8296170236745</v>
      </c>
      <c r="AB3863" s="1">
        <v>0</v>
      </c>
      <c r="AC3863" s="1">
        <v>8.8000000000000007</v>
      </c>
      <c r="AD3863" s="1">
        <v>4.4000000000000004</v>
      </c>
      <c r="AE3863" s="1">
        <v>846</v>
      </c>
      <c r="AF3863" s="1">
        <v>1</v>
      </c>
      <c r="AG3863" s="1" t="s">
        <v>1180</v>
      </c>
      <c r="AH3863" s="1" t="s">
        <v>562</v>
      </c>
      <c r="AI3863" s="1" t="str">
        <f>TRIM(MID(SUBSTITUTE($H3863,",",REPT(" ",200)),(LEN($H3863)-LEN(SUBSTITUTE($H3863,",",""))-2)*200+1,200))</f>
        <v>Metro Manila</v>
      </c>
      <c r="AJ3863" s="1" t="s">
        <v>55</v>
      </c>
      <c r="AK3863" t="s">
        <v>17583</v>
      </c>
      <c r="AL3863" s="2">
        <v>0</v>
      </c>
      <c r="AM3863" s="1"/>
    </row>
    <row r="3864" spans="1:39" ht="12.75" customHeight="1">
      <c r="A3864" s="1"/>
      <c r="B3864" s="1" t="s">
        <v>13862</v>
      </c>
      <c r="C3864" s="1" t="s">
        <v>13932</v>
      </c>
      <c r="D3864" s="3" t="str">
        <f ca="1">IFERROR(__xludf.DUMMYFUNCTION("PROPER(REGEXEXTRACT(B3828, ""(?:https?:\/\/)?(?:www\.)?([a-zA-Z0-9-]+)\.""))"),"Skyscanner")</f>
        <v>Skyscanner</v>
      </c>
      <c r="E3864" s="1" t="s">
        <v>13513</v>
      </c>
      <c r="F3864" s="1">
        <v>14.635620100000001</v>
      </c>
      <c r="G3864" s="1">
        <v>121.0325479</v>
      </c>
      <c r="H3864" s="1" t="s">
        <v>13514</v>
      </c>
      <c r="I3864" s="1" t="s">
        <v>50</v>
      </c>
      <c r="J3864" s="1">
        <f>IF(K3864="URBAN",1,IF(K3864="SUBURBAN",2,IF(K3864="RURAL",3,"")))</f>
        <v>1</v>
      </c>
      <c r="K3864" s="1" t="s">
        <v>42</v>
      </c>
      <c r="L3864" s="18">
        <v>46082</v>
      </c>
      <c r="M3864" s="49">
        <v>0.625</v>
      </c>
      <c r="N3864" s="18">
        <v>46083</v>
      </c>
      <c r="O3864" s="56">
        <v>0.5</v>
      </c>
      <c r="P3864" s="31" t="str">
        <f>TEXT($L3864, "dddd")</f>
        <v>Sunday</v>
      </c>
      <c r="Q3864" s="39" t="s">
        <v>111</v>
      </c>
      <c r="R3864" s="39">
        <v>1619</v>
      </c>
      <c r="S3864" s="1" t="str">
        <f>IF(OR(MONTH(L3864)=12, MONTH(L3864)&lt;=5), "Dry Season", "Wet Season")</f>
        <v>Dry Season</v>
      </c>
      <c r="T3864" s="1">
        <v>1</v>
      </c>
      <c r="U3864" s="1">
        <v>0</v>
      </c>
      <c r="V3864" s="1">
        <v>0</v>
      </c>
      <c r="W3864" s="2">
        <f>IF(ISNUMBER(SEARCH("N/A", X3864)), 0, 1)</f>
        <v>1</v>
      </c>
      <c r="X3864" s="1" t="s">
        <v>1174</v>
      </c>
      <c r="Y3864" s="1">
        <v>14.589843999999999</v>
      </c>
      <c r="Z3864" s="1">
        <v>121.060554</v>
      </c>
      <c r="AA3864" s="11" cm="1">
        <f t="array" ref="AA3864">IF(ISBLANK(Y3864), 0, VINCentyInvDistance(F3864,G3864,Y3864,Z3864))</f>
        <v>5895.5921328864169</v>
      </c>
      <c r="AB3864" s="1">
        <v>1</v>
      </c>
      <c r="AC3864" s="1">
        <v>8.8000000000000007</v>
      </c>
      <c r="AD3864" s="1">
        <v>2.1</v>
      </c>
      <c r="AE3864" s="1">
        <v>1104</v>
      </c>
      <c r="AF3864" s="1">
        <v>1</v>
      </c>
      <c r="AG3864" s="1" t="s">
        <v>1180</v>
      </c>
      <c r="AH3864" s="1" t="s">
        <v>562</v>
      </c>
      <c r="AI3864" s="1" t="str">
        <f>TRIM(MID(SUBSTITUTE($H3864,",",REPT(" ",200)),(LEN($H3864)-LEN(SUBSTITUTE($H3864,",",""))-2)*200+1,200))</f>
        <v>Metro Manila</v>
      </c>
      <c r="AJ3864" s="1" t="s">
        <v>55</v>
      </c>
      <c r="AK3864" t="s">
        <v>17479</v>
      </c>
      <c r="AL3864" s="2">
        <v>0</v>
      </c>
      <c r="AM3864" s="1"/>
    </row>
    <row r="3865" spans="1:39" ht="12.75" customHeight="1">
      <c r="A3865" s="1"/>
      <c r="B3865" s="1" t="s">
        <v>13515</v>
      </c>
      <c r="C3865" s="1" t="s">
        <v>13933</v>
      </c>
      <c r="D3865" s="3" t="str">
        <f ca="1">IFERROR(__xludf.DUMMYFUNCTION("PROPER(REGEXEXTRACT(B3829, ""(?:https?:\/\/)?(?:www\.)?([a-zA-Z0-9-]+)\.""))"),"Skyscanner")</f>
        <v>Skyscanner</v>
      </c>
      <c r="E3865" s="1" t="s">
        <v>13523</v>
      </c>
      <c r="F3865" s="1">
        <v>14.6235483</v>
      </c>
      <c r="G3865" s="1">
        <v>121.05316569999999</v>
      </c>
      <c r="H3865" s="1" t="s">
        <v>10966</v>
      </c>
      <c r="I3865" s="1" t="s">
        <v>50</v>
      </c>
      <c r="J3865" s="1">
        <f>IF(K3865="URBAN",1,IF(K3865="SUBURBAN",2,IF(K3865="RURAL",3,"")))</f>
        <v>1</v>
      </c>
      <c r="K3865" s="1" t="s">
        <v>42</v>
      </c>
      <c r="L3865" s="18">
        <v>46082</v>
      </c>
      <c r="M3865" s="49">
        <v>0.58333333333333337</v>
      </c>
      <c r="N3865" s="18">
        <v>46083</v>
      </c>
      <c r="O3865" s="56">
        <v>0.5</v>
      </c>
      <c r="P3865" s="31" t="str">
        <f>TEXT($L3865, "dddd")</f>
        <v>Sunday</v>
      </c>
      <c r="Q3865" s="39" t="s">
        <v>111</v>
      </c>
      <c r="R3865" s="39">
        <v>1008</v>
      </c>
      <c r="S3865" s="1" t="str">
        <f>IF(OR(MONTH(L3865)=12, MONTH(L3865)&lt;=5), "Dry Season", "Wet Season")</f>
        <v>Dry Season</v>
      </c>
      <c r="T3865" s="1">
        <v>1</v>
      </c>
      <c r="U3865" s="1">
        <v>0</v>
      </c>
      <c r="V3865" s="1">
        <v>0</v>
      </c>
      <c r="W3865" s="2">
        <f>IF(ISNUMBER(SEARCH("N/A", X3865)), 0, 1)</f>
        <v>1</v>
      </c>
      <c r="X3865" s="1" t="s">
        <v>1174</v>
      </c>
      <c r="Y3865" s="1">
        <v>14.589843999999999</v>
      </c>
      <c r="Z3865" s="1">
        <v>121.060554</v>
      </c>
      <c r="AA3865" s="11" cm="1">
        <f t="array" ref="AA3865">IF(ISBLANK(Y3865), 0, VINCentyInvDistance(F3865,G3865,Y3865,Z3865))</f>
        <v>3813.2269538955443</v>
      </c>
      <c r="AB3865" s="1">
        <v>0</v>
      </c>
      <c r="AC3865" s="1">
        <v>4.2</v>
      </c>
      <c r="AD3865" s="1">
        <v>3.8</v>
      </c>
      <c r="AE3865" s="1">
        <v>9</v>
      </c>
      <c r="AF3865" s="1">
        <v>1</v>
      </c>
      <c r="AG3865" s="1" t="s">
        <v>1180</v>
      </c>
      <c r="AH3865" s="1" t="s">
        <v>562</v>
      </c>
      <c r="AI3865" s="1" t="str">
        <f>TRIM(MID(SUBSTITUTE($H3865,",",REPT(" ",200)),(LEN($H3865)-LEN(SUBSTITUTE($H3865,",",""))-2)*200+1,200))</f>
        <v>Metro Manila</v>
      </c>
      <c r="AJ3865" s="1" t="s">
        <v>55</v>
      </c>
      <c r="AK3865" t="s">
        <v>13519</v>
      </c>
      <c r="AL3865" s="2">
        <v>0</v>
      </c>
      <c r="AM3865" s="1"/>
    </row>
    <row r="3866" spans="1:39" ht="12.75" customHeight="1">
      <c r="A3866" s="1"/>
      <c r="B3866" s="1" t="s">
        <v>13524</v>
      </c>
      <c r="C3866" s="1" t="s">
        <v>13934</v>
      </c>
      <c r="D3866" s="3" t="str">
        <f ca="1">IFERROR(__xludf.DUMMYFUNCTION("PROPER(REGEXEXTRACT(B3830, ""(?:https?:\/\/)?(?:www\.)?([a-zA-Z0-9-]+)\.""))"),"Skyscanner")</f>
        <v>Skyscanner</v>
      </c>
      <c r="E3866" s="1" t="s">
        <v>13864</v>
      </c>
      <c r="F3866" s="1">
        <v>14.6190368</v>
      </c>
      <c r="G3866" s="1">
        <v>121.0508962</v>
      </c>
      <c r="H3866" s="1" t="s">
        <v>13865</v>
      </c>
      <c r="I3866" s="1" t="s">
        <v>50</v>
      </c>
      <c r="J3866" s="1">
        <f>IF(K3866="URBAN",1,IF(K3866="SUBURBAN",2,IF(K3866="RURAL",3,"")))</f>
        <v>1</v>
      </c>
      <c r="K3866" s="1" t="s">
        <v>42</v>
      </c>
      <c r="L3866" s="18">
        <v>46082</v>
      </c>
      <c r="M3866" s="49">
        <v>0.58333333333333337</v>
      </c>
      <c r="N3866" s="18">
        <v>46083</v>
      </c>
      <c r="O3866" s="56">
        <v>0.5</v>
      </c>
      <c r="P3866" s="31" t="str">
        <f>TEXT($L3866, "dddd")</f>
        <v>Sunday</v>
      </c>
      <c r="Q3866" s="39" t="s">
        <v>207</v>
      </c>
      <c r="R3866" s="39">
        <v>2000</v>
      </c>
      <c r="S3866" s="1" t="str">
        <f>IF(OR(MONTH(L3866)=12, MONTH(L3866)&lt;=5), "Dry Season", "Wet Season")</f>
        <v>Dry Season</v>
      </c>
      <c r="T3866" s="1">
        <v>1</v>
      </c>
      <c r="U3866" s="1">
        <v>0</v>
      </c>
      <c r="V3866" s="1">
        <v>0</v>
      </c>
      <c r="W3866" s="2">
        <f>IF(ISNUMBER(SEARCH("N/A", X3866)), 0, 1)</f>
        <v>1</v>
      </c>
      <c r="X3866" s="1" t="s">
        <v>1174</v>
      </c>
      <c r="Y3866" s="1">
        <v>14.589843999999999</v>
      </c>
      <c r="Z3866" s="1">
        <v>121.060554</v>
      </c>
      <c r="AA3866" s="11" cm="1">
        <f t="array" ref="AA3866">IF(ISBLANK(Y3866), 0, VINCentyInvDistance(F3866,G3866,Y3866,Z3866))</f>
        <v>3393.5147673329202</v>
      </c>
      <c r="AB3866" s="1">
        <v>0</v>
      </c>
      <c r="AC3866" s="1">
        <v>7.6</v>
      </c>
      <c r="AD3866" s="1">
        <v>2.7</v>
      </c>
      <c r="AE3866" s="1">
        <v>10</v>
      </c>
      <c r="AF3866" s="1">
        <v>1</v>
      </c>
      <c r="AG3866" s="1" t="s">
        <v>1180</v>
      </c>
      <c r="AH3866" s="1" t="s">
        <v>562</v>
      </c>
      <c r="AI3866" s="1" t="str">
        <f>TRIM(MID(SUBSTITUTE($H3866,",",REPT(" ",200)),(LEN($H3866)-LEN(SUBSTITUTE($H3866,",",""))-2)*200+1,200))</f>
        <v>Metro Manila</v>
      </c>
      <c r="AJ3866" s="1" t="s">
        <v>55</v>
      </c>
      <c r="AK3866" t="s">
        <v>5906</v>
      </c>
      <c r="AL3866" s="2">
        <v>0</v>
      </c>
      <c r="AM3866" s="1"/>
    </row>
    <row r="3867" spans="1:39" ht="12.75" customHeight="1">
      <c r="A3867" s="1"/>
      <c r="B3867" s="1" t="s">
        <v>13866</v>
      </c>
      <c r="C3867" s="1" t="s">
        <v>13935</v>
      </c>
      <c r="D3867" s="3" t="str">
        <f ca="1">IFERROR(__xludf.DUMMYFUNCTION("PROPER(REGEXEXTRACT(B3831, ""(?:https?:\/\/)?(?:www\.)?([a-zA-Z0-9-]+)\.""))"),"Skyscanner")</f>
        <v>Skyscanner</v>
      </c>
      <c r="E3867" s="1" t="s">
        <v>13868</v>
      </c>
      <c r="F3867" s="1">
        <v>14.6243283</v>
      </c>
      <c r="G3867" s="1">
        <v>121.03442699999999</v>
      </c>
      <c r="H3867" s="1" t="s">
        <v>13869</v>
      </c>
      <c r="I3867" s="1" t="s">
        <v>50</v>
      </c>
      <c r="J3867" s="1">
        <f>IF(K3867="URBAN",1,IF(K3867="SUBURBAN",2,IF(K3867="RURAL",3,"")))</f>
        <v>1</v>
      </c>
      <c r="K3867" s="1" t="s">
        <v>42</v>
      </c>
      <c r="L3867" s="18">
        <v>46082</v>
      </c>
      <c r="M3867" s="49">
        <v>0.58333333333333337</v>
      </c>
      <c r="N3867" s="18">
        <v>46083</v>
      </c>
      <c r="O3867" s="56">
        <v>0.5</v>
      </c>
      <c r="P3867" s="31" t="str">
        <f>TEXT($L3867, "dddd")</f>
        <v>Sunday</v>
      </c>
      <c r="Q3867" s="39" t="s">
        <v>207</v>
      </c>
      <c r="R3867" s="39">
        <v>1721</v>
      </c>
      <c r="S3867" s="1" t="str">
        <f>IF(OR(MONTH(L3867)=12, MONTH(L3867)&lt;=5), "Dry Season", "Wet Season")</f>
        <v>Dry Season</v>
      </c>
      <c r="T3867" s="1">
        <v>1</v>
      </c>
      <c r="U3867" s="1">
        <v>0</v>
      </c>
      <c r="V3867" s="1">
        <v>0</v>
      </c>
      <c r="W3867" s="2">
        <f>IF(ISNUMBER(SEARCH("N/A", X3867)), 0, 1)</f>
        <v>1</v>
      </c>
      <c r="X3867" s="1" t="s">
        <v>1174</v>
      </c>
      <c r="Y3867" s="1">
        <v>14.589843999999999</v>
      </c>
      <c r="Z3867" s="1">
        <v>121.060554</v>
      </c>
      <c r="AA3867" s="11" cm="1">
        <f t="array" ref="AA3867">IF(ISBLANK(Y3867), 0, VINCentyInvDistance(F3867,G3867,Y3867,Z3867))</f>
        <v>4741.5790202894514</v>
      </c>
      <c r="AB3867" s="1">
        <v>0</v>
      </c>
      <c r="AC3867" s="1">
        <v>5.4</v>
      </c>
      <c r="AD3867" s="1">
        <v>4.0999999999999996</v>
      </c>
      <c r="AE3867" s="1">
        <v>36</v>
      </c>
      <c r="AF3867" s="1">
        <v>1</v>
      </c>
      <c r="AG3867" s="1" t="s">
        <v>1180</v>
      </c>
      <c r="AH3867" s="1" t="s">
        <v>562</v>
      </c>
      <c r="AI3867" s="1" t="str">
        <f>TRIM(MID(SUBSTITUTE($H3867,",",REPT(" ",200)),(LEN($H3867)-LEN(SUBSTITUTE($H3867,",",""))-2)*200+1,200))</f>
        <v>Metro Manila</v>
      </c>
      <c r="AJ3867" s="1" t="s">
        <v>55</v>
      </c>
      <c r="AK3867" t="s">
        <v>17611</v>
      </c>
      <c r="AL3867" s="2">
        <v>0</v>
      </c>
      <c r="AM3867" s="1"/>
    </row>
    <row r="3868" spans="1:39" ht="12.75" customHeight="1">
      <c r="A3868" s="1"/>
      <c r="B3868" s="1" t="s">
        <v>13870</v>
      </c>
      <c r="C3868" s="1" t="s">
        <v>13871</v>
      </c>
      <c r="D3868" s="3" t="str">
        <f ca="1">IFERROR(__xludf.DUMMYFUNCTION("PROPER(REGEXEXTRACT(B3832, ""(?:https?:\/\/)?(?:www\.)?([a-zA-Z0-9-]+)\.""))"),"Google")</f>
        <v>Google</v>
      </c>
      <c r="E3868" s="1" t="s">
        <v>13872</v>
      </c>
      <c r="F3868" s="1">
        <v>14.620857000000001</v>
      </c>
      <c r="G3868" s="1">
        <v>121.0500953</v>
      </c>
      <c r="H3868" s="1" t="s">
        <v>13873</v>
      </c>
      <c r="I3868" s="1" t="s">
        <v>50</v>
      </c>
      <c r="J3868" s="1">
        <f>IF(K3868="URBAN",1,IF(K3868="SUBURBAN",2,IF(K3868="RURAL",3,"")))</f>
        <v>1</v>
      </c>
      <c r="K3868" s="1" t="s">
        <v>42</v>
      </c>
      <c r="L3868" s="18">
        <v>46082</v>
      </c>
      <c r="M3868" s="49">
        <v>0.625</v>
      </c>
      <c r="N3868" s="18">
        <v>46083</v>
      </c>
      <c r="O3868" s="56">
        <v>0.5</v>
      </c>
      <c r="P3868" s="31" t="str">
        <f>TEXT($L3868, "dddd")</f>
        <v>Sunday</v>
      </c>
      <c r="Q3868" s="39" t="s">
        <v>207</v>
      </c>
      <c r="R3868" s="39">
        <v>1246</v>
      </c>
      <c r="S3868" s="1" t="str">
        <f>IF(OR(MONTH(L3868)=12, MONTH(L3868)&lt;=5), "Dry Season", "Wet Season")</f>
        <v>Dry Season</v>
      </c>
      <c r="T3868" s="1">
        <v>1</v>
      </c>
      <c r="U3868" s="1">
        <v>0</v>
      </c>
      <c r="V3868" s="1">
        <v>1</v>
      </c>
      <c r="W3868" s="2">
        <f>IF(ISNUMBER(SEARCH("N/A", X3868)), 0, 1)</f>
        <v>1</v>
      </c>
      <c r="X3868" s="1" t="s">
        <v>1174</v>
      </c>
      <c r="Y3868" s="1">
        <v>14.589843999999999</v>
      </c>
      <c r="Z3868" s="1">
        <v>121.060554</v>
      </c>
      <c r="AA3868" s="11" cm="1">
        <f t="array" ref="AA3868">IF(ISBLANK(Y3868), 0, VINCentyInvDistance(F3868,G3868,Y3868,Z3868))</f>
        <v>3611.725828261388</v>
      </c>
      <c r="AB3868" s="1">
        <v>0</v>
      </c>
      <c r="AC3868" s="1">
        <v>0</v>
      </c>
      <c r="AD3868" s="1">
        <v>0</v>
      </c>
      <c r="AE3868" s="1">
        <v>73</v>
      </c>
      <c r="AF3868" s="1">
        <v>1</v>
      </c>
      <c r="AG3868" s="1" t="s">
        <v>1180</v>
      </c>
      <c r="AH3868" s="1" t="s">
        <v>562</v>
      </c>
      <c r="AI3868" s="1" t="str">
        <f>TRIM(MID(SUBSTITUTE($H3868,",",REPT(" ",200)),(LEN($H3868)-LEN(SUBSTITUTE($H3868,",",""))-2)*200+1,200))</f>
        <v>Metro Manila</v>
      </c>
      <c r="AJ3868" s="1" t="s">
        <v>55</v>
      </c>
      <c r="AL3868" s="2">
        <v>0</v>
      </c>
      <c r="AM3868" s="1"/>
    </row>
    <row r="3869" spans="1:39" ht="12.75" customHeight="1">
      <c r="A3869" s="1"/>
      <c r="B3869" s="1" t="s">
        <v>13874</v>
      </c>
      <c r="C3869" s="1" t="s">
        <v>13936</v>
      </c>
      <c r="D3869" s="3" t="str">
        <f ca="1">IFERROR(__xludf.DUMMYFUNCTION("PROPER(REGEXEXTRACT(B3833, ""(?:https?:\/\/)?(?:www\.)?([a-zA-Z0-9-]+)\.""))"),"Skyscanner")</f>
        <v>Skyscanner</v>
      </c>
      <c r="E3869" s="1" t="s">
        <v>13838</v>
      </c>
      <c r="F3869" s="1">
        <v>14.6206406</v>
      </c>
      <c r="G3869" s="1">
        <v>121.0501455</v>
      </c>
      <c r="H3869" s="1" t="s">
        <v>13024</v>
      </c>
      <c r="I3869" s="1" t="s">
        <v>50</v>
      </c>
      <c r="J3869" s="1">
        <f>IF(K3869="URBAN",1,IF(K3869="SUBURBAN",2,IF(K3869="RURAL",3,"")))</f>
        <v>1</v>
      </c>
      <c r="K3869" s="1" t="s">
        <v>42</v>
      </c>
      <c r="L3869" s="18">
        <v>46082</v>
      </c>
      <c r="M3869" s="49">
        <v>0.58333333333333337</v>
      </c>
      <c r="N3869" s="18">
        <v>46083</v>
      </c>
      <c r="O3869" s="56">
        <v>0.5</v>
      </c>
      <c r="P3869" s="31" t="str">
        <f>TEXT($L3869, "dddd")</f>
        <v>Sunday</v>
      </c>
      <c r="Q3869" s="39" t="s">
        <v>111</v>
      </c>
      <c r="R3869" s="39">
        <v>2375</v>
      </c>
      <c r="S3869" s="1" t="str">
        <f>IF(OR(MONTH(L3869)=12, MONTH(L3869)&lt;=5), "Dry Season", "Wet Season")</f>
        <v>Dry Season</v>
      </c>
      <c r="T3869" s="1">
        <v>1</v>
      </c>
      <c r="U3869" s="1">
        <v>0</v>
      </c>
      <c r="V3869" s="1">
        <v>1</v>
      </c>
      <c r="W3869" s="2">
        <f>IF(ISNUMBER(SEARCH("N/A", X3869)), 0, 1)</f>
        <v>1</v>
      </c>
      <c r="X3869" s="1" t="s">
        <v>1174</v>
      </c>
      <c r="Y3869" s="1">
        <v>14.589843999999999</v>
      </c>
      <c r="Z3869" s="1">
        <v>121.060554</v>
      </c>
      <c r="AA3869" s="11" cm="1">
        <f t="array" ref="AA3869">IF(ISBLANK(Y3869), 0, VINCentyInvDistance(F3869,G3869,Y3869,Z3869))</f>
        <v>3587.2908429949089</v>
      </c>
      <c r="AB3869" s="1">
        <v>0</v>
      </c>
      <c r="AC3869" s="1">
        <v>8.6</v>
      </c>
      <c r="AD3869" s="1">
        <v>3.1</v>
      </c>
      <c r="AE3869" s="1">
        <v>73</v>
      </c>
      <c r="AF3869" s="1">
        <v>1</v>
      </c>
      <c r="AG3869" s="1" t="s">
        <v>1180</v>
      </c>
      <c r="AH3869" s="1" t="s">
        <v>562</v>
      </c>
      <c r="AI3869" s="1" t="str">
        <f>TRIM(MID(SUBSTITUTE($H3869,",",REPT(" ",200)),(LEN($H3869)-LEN(SUBSTITUTE($H3869,",",""))-2)*200+1,200))</f>
        <v>Metro Manila</v>
      </c>
      <c r="AJ3869" s="1" t="s">
        <v>55</v>
      </c>
      <c r="AK3869" t="s">
        <v>13878</v>
      </c>
      <c r="AL3869" s="2">
        <v>0</v>
      </c>
      <c r="AM3869" s="1"/>
    </row>
    <row r="3870" spans="1:39" ht="12.75" customHeight="1">
      <c r="A3870" s="1"/>
      <c r="B3870" s="1" t="s">
        <v>13026</v>
      </c>
      <c r="C3870" s="1" t="s">
        <v>13937</v>
      </c>
      <c r="D3870" s="3" t="str">
        <f ca="1">IFERROR(__xludf.DUMMYFUNCTION("PROPER(REGEXEXTRACT(B3834, ""(?:https?:\/\/)?(?:www\.)?([a-zA-Z0-9-]+)\.""))"),"Skyscanner")</f>
        <v>Skyscanner</v>
      </c>
      <c r="E3870" s="1" t="s">
        <v>13331</v>
      </c>
      <c r="F3870" s="1">
        <v>14.56509</v>
      </c>
      <c r="G3870" s="1">
        <v>121.029494</v>
      </c>
      <c r="H3870" s="1" t="s">
        <v>13332</v>
      </c>
      <c r="I3870" s="1" t="s">
        <v>50</v>
      </c>
      <c r="J3870" s="1">
        <f>IF(K3870="URBAN",1,IF(K3870="SUBURBAN",2,IF(K3870="RURAL",3,"")))</f>
        <v>1</v>
      </c>
      <c r="K3870" s="1" t="s">
        <v>42</v>
      </c>
      <c r="L3870" s="18">
        <v>46082</v>
      </c>
      <c r="M3870" s="49">
        <v>0.58333333333333337</v>
      </c>
      <c r="N3870" s="18">
        <v>46083</v>
      </c>
      <c r="O3870" s="56">
        <v>0.5</v>
      </c>
      <c r="P3870" s="31" t="str">
        <f>TEXT($L3870, "dddd")</f>
        <v>Sunday</v>
      </c>
      <c r="Q3870" s="39" t="s">
        <v>111</v>
      </c>
      <c r="R3870" s="39">
        <v>2000</v>
      </c>
      <c r="S3870" s="1" t="str">
        <f>IF(OR(MONTH(L3870)=12, MONTH(L3870)&lt;=5), "Dry Season", "Wet Season")</f>
        <v>Dry Season</v>
      </c>
      <c r="T3870" s="1">
        <v>1</v>
      </c>
      <c r="U3870" s="1">
        <v>0</v>
      </c>
      <c r="V3870" s="1">
        <v>0</v>
      </c>
      <c r="W3870" s="2">
        <f>IF(ISNUMBER(SEARCH("N/A", X3870)), 0, 1)</f>
        <v>1</v>
      </c>
      <c r="X3870" s="1" t="s">
        <v>1174</v>
      </c>
      <c r="Y3870" s="1">
        <v>14.589843999999999</v>
      </c>
      <c r="Z3870" s="1">
        <v>121.060554</v>
      </c>
      <c r="AA3870" s="11" cm="1">
        <f t="array" ref="AA3870">IF(ISBLANK(Y3870), 0, VINCentyInvDistance(F3870,G3870,Y3870,Z3870))</f>
        <v>4324.7988258204023</v>
      </c>
      <c r="AB3870" s="1">
        <v>1</v>
      </c>
      <c r="AC3870" s="1">
        <v>6.2</v>
      </c>
      <c r="AD3870" s="1">
        <v>3.6</v>
      </c>
      <c r="AE3870" s="1">
        <v>250</v>
      </c>
      <c r="AF3870" s="1">
        <v>1</v>
      </c>
      <c r="AG3870" s="1" t="s">
        <v>1180</v>
      </c>
      <c r="AH3870" s="1" t="s">
        <v>562</v>
      </c>
      <c r="AI3870" s="1" t="str">
        <f>TRIM(MID(SUBSTITUTE($H3870,",",REPT(" ",200)),(LEN($H3870)-LEN(SUBSTITUTE($H3870,",",""))-2)*200+1,200))</f>
        <v>Metro Manila</v>
      </c>
      <c r="AJ3870" s="1" t="s">
        <v>55</v>
      </c>
      <c r="AK3870" t="s">
        <v>17540</v>
      </c>
      <c r="AL3870" s="2">
        <v>0</v>
      </c>
      <c r="AM3870" s="1"/>
    </row>
    <row r="3871" spans="1:39" ht="12.75" customHeight="1">
      <c r="A3871" s="1"/>
      <c r="B3871" s="1" t="s">
        <v>12540</v>
      </c>
      <c r="C3871" s="1" t="s">
        <v>13938</v>
      </c>
      <c r="D3871" s="3" t="str">
        <f ca="1">IFERROR(__xludf.DUMMYFUNCTION("PROPER(REGEXEXTRACT(B3835, ""(?:https?:\/\/)?(?:www\.)?([a-zA-Z0-9-]+)\.""))"),"Skyscanner")</f>
        <v>Skyscanner</v>
      </c>
      <c r="E3871" s="1" t="s">
        <v>13939</v>
      </c>
      <c r="F3871" s="1">
        <v>14.565009</v>
      </c>
      <c r="G3871" s="1">
        <v>121.0295156</v>
      </c>
      <c r="H3871" s="1" t="s">
        <v>13332</v>
      </c>
      <c r="I3871" s="1" t="s">
        <v>50</v>
      </c>
      <c r="J3871" s="1">
        <f>IF(K3871="URBAN",1,IF(K3871="SUBURBAN",2,IF(K3871="RURAL",3,"")))</f>
        <v>1</v>
      </c>
      <c r="K3871" s="1" t="s">
        <v>42</v>
      </c>
      <c r="L3871" s="18">
        <v>46082</v>
      </c>
      <c r="M3871" s="49">
        <v>0.58333333333333337</v>
      </c>
      <c r="N3871" s="18">
        <v>46083</v>
      </c>
      <c r="O3871" s="56">
        <v>0.5</v>
      </c>
      <c r="P3871" s="31" t="str">
        <f>TEXT($L3871, "dddd")</f>
        <v>Sunday</v>
      </c>
      <c r="Q3871" s="39" t="s">
        <v>43</v>
      </c>
      <c r="R3871" s="39">
        <v>2196</v>
      </c>
      <c r="S3871" s="1" t="str">
        <f>IF(OR(MONTH(L3871)=12, MONTH(L3871)&lt;=5), "Dry Season", "Wet Season")</f>
        <v>Dry Season</v>
      </c>
      <c r="T3871" s="1">
        <v>2</v>
      </c>
      <c r="U3871" s="1">
        <v>0</v>
      </c>
      <c r="V3871" s="1">
        <v>0</v>
      </c>
      <c r="W3871" s="2">
        <f>IF(ISNUMBER(SEARCH("N/A", X3871)), 0, 1)</f>
        <v>1</v>
      </c>
      <c r="X3871" s="1" t="s">
        <v>2500</v>
      </c>
      <c r="Y3871" s="1">
        <v>14.5530822</v>
      </c>
      <c r="Z3871" s="1">
        <v>121.021794</v>
      </c>
      <c r="AA3871" s="11" cm="1">
        <f t="array" ref="AA3871">IF(ISBLANK(Y3871), 0, VINCentyInvDistance(F3871,G3871,Y3871,Z3871))</f>
        <v>1560.0932593236535</v>
      </c>
      <c r="AB3871" s="1">
        <v>0</v>
      </c>
      <c r="AC3871" s="1">
        <v>7.2</v>
      </c>
      <c r="AD3871" s="1">
        <v>0</v>
      </c>
      <c r="AE3871" s="1">
        <v>1537</v>
      </c>
      <c r="AF3871" s="1">
        <v>1</v>
      </c>
      <c r="AG3871" s="1" t="s">
        <v>2501</v>
      </c>
      <c r="AH3871" s="1" t="s">
        <v>2501</v>
      </c>
      <c r="AI3871" s="1" t="str">
        <f>TRIM(MID(SUBSTITUTE($H3871,",",REPT(" ",200)),(LEN($H3871)-LEN(SUBSTITUTE($H3871,",",""))-2)*200+1,200))</f>
        <v>Metro Manila</v>
      </c>
      <c r="AJ3871" s="1" t="s">
        <v>55</v>
      </c>
      <c r="AK3871" t="s">
        <v>17484</v>
      </c>
      <c r="AL3871" s="2">
        <v>0</v>
      </c>
      <c r="AM3871" s="1"/>
    </row>
    <row r="3872" spans="1:39" ht="12.75" customHeight="1">
      <c r="A3872" s="1"/>
      <c r="B3872" s="1" t="s">
        <v>13553</v>
      </c>
      <c r="C3872" s="1" t="s">
        <v>13554</v>
      </c>
      <c r="D3872" s="3" t="str">
        <f ca="1">IFERROR(__xludf.DUMMYFUNCTION("PROPER(REGEXEXTRACT(B3836, ""(?:https?:\/\/)?(?:www\.)?([a-zA-Z0-9-]+)\.""))"),"Google")</f>
        <v>Google</v>
      </c>
      <c r="E3872" s="1" t="s">
        <v>13555</v>
      </c>
      <c r="F3872" s="1">
        <v>14.621133199999999</v>
      </c>
      <c r="G3872" s="1">
        <v>121.05204809999999</v>
      </c>
      <c r="H3872" s="1" t="s">
        <v>13556</v>
      </c>
      <c r="I3872" s="1" t="s">
        <v>50</v>
      </c>
      <c r="J3872" s="1">
        <f>IF(K3872="URBAN",1,IF(K3872="SUBURBAN",2,IF(K3872="RURAL",3,"")))</f>
        <v>1</v>
      </c>
      <c r="K3872" s="1" t="s">
        <v>42</v>
      </c>
      <c r="L3872" s="18">
        <v>46082</v>
      </c>
      <c r="M3872" s="49">
        <v>0.625</v>
      </c>
      <c r="N3872" s="18">
        <v>46083</v>
      </c>
      <c r="O3872" s="56">
        <v>0.5</v>
      </c>
      <c r="P3872" s="31" t="str">
        <f>TEXT($L3872, "dddd")</f>
        <v>Sunday</v>
      </c>
      <c r="Q3872" s="39" t="s">
        <v>111</v>
      </c>
      <c r="R3872" s="39">
        <v>1974</v>
      </c>
      <c r="S3872" s="1" t="str">
        <f>IF(OR(MONTH(L3872)=12, MONTH(L3872)&lt;=5), "Dry Season", "Wet Season")</f>
        <v>Dry Season</v>
      </c>
      <c r="T3872" s="1">
        <v>1</v>
      </c>
      <c r="U3872" s="1">
        <v>0</v>
      </c>
      <c r="V3872" s="1">
        <v>1</v>
      </c>
      <c r="W3872" s="2">
        <f>IF(ISNUMBER(SEARCH("N/A", X3872)), 0, 1)</f>
        <v>1</v>
      </c>
      <c r="X3872" s="1" t="s">
        <v>1174</v>
      </c>
      <c r="Y3872" s="1">
        <v>14.589843999999999</v>
      </c>
      <c r="Z3872" s="1">
        <v>121.060554</v>
      </c>
      <c r="AA3872" s="11" cm="1">
        <f t="array" ref="AA3872">IF(ISBLANK(Y3872), 0, VINCentyInvDistance(F3872,G3872,Y3872,Z3872))</f>
        <v>3581.2423711282108</v>
      </c>
      <c r="AB3872" s="1">
        <v>0</v>
      </c>
      <c r="AC3872" s="1">
        <v>0</v>
      </c>
      <c r="AD3872" s="1">
        <v>0</v>
      </c>
      <c r="AE3872" s="1">
        <v>296</v>
      </c>
      <c r="AF3872" s="1">
        <v>1</v>
      </c>
      <c r="AG3872" s="1" t="s">
        <v>1180</v>
      </c>
      <c r="AH3872" s="1" t="s">
        <v>562</v>
      </c>
      <c r="AI3872" s="1" t="str">
        <f>TRIM(MID(SUBSTITUTE($H3872,",",REPT(" ",200)),(LEN($H3872)-LEN(SUBSTITUTE($H3872,",",""))-2)*200+1,200))</f>
        <v>Metro Manila</v>
      </c>
      <c r="AJ3872" s="1" t="s">
        <v>55</v>
      </c>
      <c r="AL3872" s="2">
        <v>0</v>
      </c>
      <c r="AM3872" s="1"/>
    </row>
    <row r="3873" spans="1:39" ht="12.75" customHeight="1">
      <c r="A3873" s="1"/>
      <c r="B3873" s="1" t="s">
        <v>13557</v>
      </c>
      <c r="C3873" s="1" t="s">
        <v>13940</v>
      </c>
      <c r="D3873" s="3" t="str">
        <f ca="1">IFERROR(__xludf.DUMMYFUNCTION("PROPER(REGEXEXTRACT(B3837, ""(?:https?:\/\/)?(?:www\.)?([a-zA-Z0-9-]+)\.""))"),"Skyscanner")</f>
        <v>Skyscanner</v>
      </c>
      <c r="E3873" s="1" t="s">
        <v>13533</v>
      </c>
      <c r="F3873" s="1">
        <v>14.6357952</v>
      </c>
      <c r="G3873" s="1">
        <v>121.0298796</v>
      </c>
      <c r="H3873" s="1" t="s">
        <v>13534</v>
      </c>
      <c r="I3873" s="1" t="s">
        <v>50</v>
      </c>
      <c r="J3873" s="1">
        <f>IF(K3873="URBAN",1,IF(K3873="SUBURBAN",2,IF(K3873="RURAL",3,"")))</f>
        <v>1</v>
      </c>
      <c r="K3873" s="1" t="s">
        <v>42</v>
      </c>
      <c r="L3873" s="18">
        <v>46082</v>
      </c>
      <c r="M3873" s="49">
        <v>0.58333333333333337</v>
      </c>
      <c r="N3873" s="18">
        <v>46083</v>
      </c>
      <c r="O3873" s="56">
        <v>0.5</v>
      </c>
      <c r="P3873" s="31" t="str">
        <f>TEXT($L3873, "dddd")</f>
        <v>Sunday</v>
      </c>
      <c r="Q3873" s="39" t="s">
        <v>531</v>
      </c>
      <c r="R3873" s="39">
        <v>3060</v>
      </c>
      <c r="S3873" s="1" t="str">
        <f>IF(OR(MONTH(L3873)=12, MONTH(L3873)&lt;=5), "Dry Season", "Wet Season")</f>
        <v>Dry Season</v>
      </c>
      <c r="T3873" s="1">
        <v>1</v>
      </c>
      <c r="U3873" s="1">
        <v>0</v>
      </c>
      <c r="V3873" s="1">
        <v>0</v>
      </c>
      <c r="W3873" s="2">
        <f>IF(ISNUMBER(SEARCH("N/A", X3873)), 0, 1)</f>
        <v>1</v>
      </c>
      <c r="X3873" s="1" t="s">
        <v>1174</v>
      </c>
      <c r="Y3873" s="1">
        <v>14.589843999999999</v>
      </c>
      <c r="Z3873" s="1">
        <v>121.060554</v>
      </c>
      <c r="AA3873" s="11" cm="1">
        <f t="array" ref="AA3873">IF(ISBLANK(Y3873), 0, VINCentyInvDistance(F3873,G3873,Y3873,Z3873))</f>
        <v>6064.0098308917295</v>
      </c>
      <c r="AB3873" s="1">
        <v>0</v>
      </c>
      <c r="AC3873" s="1">
        <v>4.5999999999999996</v>
      </c>
      <c r="AD3873" s="1">
        <v>4.8</v>
      </c>
      <c r="AE3873" s="1">
        <v>296</v>
      </c>
      <c r="AF3873" s="1">
        <v>1</v>
      </c>
      <c r="AG3873" s="1" t="s">
        <v>1180</v>
      </c>
      <c r="AH3873" s="1" t="s">
        <v>562</v>
      </c>
      <c r="AI3873" s="1" t="str">
        <f>TRIM(MID(SUBSTITUTE($H3873,",",REPT(" ",200)),(LEN($H3873)-LEN(SUBSTITUTE($H3873,",",""))-2)*200+1,200))</f>
        <v>Metro Manila</v>
      </c>
      <c r="AJ3873" s="1" t="s">
        <v>55</v>
      </c>
      <c r="AK3873" t="s">
        <v>17587</v>
      </c>
      <c r="AL3873" s="2">
        <v>0</v>
      </c>
      <c r="AM3873" s="1"/>
    </row>
    <row r="3874" spans="1:39" ht="12.75" customHeight="1">
      <c r="A3874" s="1"/>
      <c r="B3874" s="1" t="s">
        <v>13535</v>
      </c>
      <c r="C3874" s="1" t="s">
        <v>13941</v>
      </c>
      <c r="D3874" s="3" t="str">
        <f ca="1">IFERROR(__xludf.DUMMYFUNCTION("PROPER(REGEXEXTRACT(B3838, ""(?:https?:\/\/)?(?:www\.)?([a-zA-Z0-9-]+)\.""))"),"Skyscanner")</f>
        <v>Skyscanner</v>
      </c>
      <c r="E3874" s="1" t="s">
        <v>13564</v>
      </c>
      <c r="F3874" s="1">
        <v>14.6117116</v>
      </c>
      <c r="G3874" s="1">
        <v>121.054282</v>
      </c>
      <c r="H3874" s="1" t="s">
        <v>13565</v>
      </c>
      <c r="I3874" s="1" t="s">
        <v>50</v>
      </c>
      <c r="J3874" s="1">
        <f>IF(K3874="URBAN",1,IF(K3874="SUBURBAN",2,IF(K3874="RURAL",3,"")))</f>
        <v>1</v>
      </c>
      <c r="K3874" s="1" t="s">
        <v>42</v>
      </c>
      <c r="L3874" s="18">
        <v>46082</v>
      </c>
      <c r="M3874" s="49">
        <v>0.58333333333333337</v>
      </c>
      <c r="N3874" s="18">
        <v>46083</v>
      </c>
      <c r="O3874" s="56">
        <v>0.5</v>
      </c>
      <c r="P3874" s="31" t="str">
        <f>TEXT($L3874, "dddd")</f>
        <v>Sunday</v>
      </c>
      <c r="Q3874" s="39" t="s">
        <v>207</v>
      </c>
      <c r="R3874" s="39">
        <v>959</v>
      </c>
      <c r="S3874" s="1" t="str">
        <f>IF(OR(MONTH(L3874)=12, MONTH(L3874)&lt;=5), "Dry Season", "Wet Season")</f>
        <v>Dry Season</v>
      </c>
      <c r="T3874" s="1">
        <v>1</v>
      </c>
      <c r="U3874" s="1">
        <v>0</v>
      </c>
      <c r="V3874" s="1">
        <v>0</v>
      </c>
      <c r="W3874" s="2">
        <f>IF(ISNUMBER(SEARCH("N/A", X3874)), 0, 1)</f>
        <v>1</v>
      </c>
      <c r="X3874" s="1" t="s">
        <v>1174</v>
      </c>
      <c r="Y3874" s="1">
        <v>14.589843999999999</v>
      </c>
      <c r="Z3874" s="1">
        <v>121.060554</v>
      </c>
      <c r="AA3874" s="11" cm="1">
        <f t="array" ref="AA3874">IF(ISBLANK(Y3874), 0, VINCentyInvDistance(F3874,G3874,Y3874,Z3874))</f>
        <v>2512.142053275647</v>
      </c>
      <c r="AB3874" s="1">
        <v>0</v>
      </c>
      <c r="AC3874" s="1">
        <v>9.6</v>
      </c>
      <c r="AD3874" s="1">
        <v>3.7</v>
      </c>
      <c r="AE3874" s="1">
        <v>372</v>
      </c>
      <c r="AF3874" s="1">
        <v>1</v>
      </c>
      <c r="AG3874" s="1" t="s">
        <v>1180</v>
      </c>
      <c r="AH3874" s="1" t="s">
        <v>562</v>
      </c>
      <c r="AI3874" s="1" t="str">
        <f>TRIM(MID(SUBSTITUTE($H3874,",",REPT(" ",200)),(LEN($H3874)-LEN(SUBSTITUTE($H3874,",",""))-2)*200+1,200))</f>
        <v>Metro Manila</v>
      </c>
      <c r="AJ3874" s="1" t="s">
        <v>55</v>
      </c>
      <c r="AK3874" t="s">
        <v>17586</v>
      </c>
      <c r="AL3874" s="2">
        <v>0</v>
      </c>
      <c r="AM3874" s="1"/>
    </row>
    <row r="3875" spans="1:39" ht="12.75" customHeight="1">
      <c r="A3875" s="1"/>
      <c r="B3875" s="1" t="s">
        <v>13566</v>
      </c>
      <c r="C3875" s="1" t="s">
        <v>13942</v>
      </c>
      <c r="D3875" s="3" t="str">
        <f ca="1">IFERROR(__xludf.DUMMYFUNCTION("PROPER(REGEXEXTRACT(B3839, ""(?:https?:\/\/)?(?:www\.)?([a-zA-Z0-9-]+)\.""))"),"Skyscanner")</f>
        <v>Skyscanner</v>
      </c>
      <c r="E3875" s="1" t="s">
        <v>13943</v>
      </c>
      <c r="F3875" s="1">
        <v>14.6080279</v>
      </c>
      <c r="G3875" s="1">
        <v>121.05623989999999</v>
      </c>
      <c r="H3875" s="1" t="s">
        <v>13565</v>
      </c>
      <c r="I3875" s="1" t="s">
        <v>50</v>
      </c>
      <c r="J3875" s="1">
        <f>IF(K3875="URBAN",1,IF(K3875="SUBURBAN",2,IF(K3875="RURAL",3,"")))</f>
        <v>1</v>
      </c>
      <c r="K3875" s="1" t="s">
        <v>42</v>
      </c>
      <c r="L3875" s="18">
        <v>46082</v>
      </c>
      <c r="M3875" s="49">
        <v>0.58333333333333337</v>
      </c>
      <c r="N3875" s="18">
        <v>46083</v>
      </c>
      <c r="O3875" s="56">
        <v>0.5</v>
      </c>
      <c r="P3875" s="31" t="str">
        <f>TEXT($L3875, "dddd")</f>
        <v>Sunday</v>
      </c>
      <c r="Q3875" s="39" t="s">
        <v>207</v>
      </c>
      <c r="R3875" s="39">
        <v>941</v>
      </c>
      <c r="S3875" s="1" t="str">
        <f>IF(OR(MONTH(L3875)=12, MONTH(L3875)&lt;=5), "Dry Season", "Wet Season")</f>
        <v>Dry Season</v>
      </c>
      <c r="T3875" s="1">
        <v>2</v>
      </c>
      <c r="U3875" s="1">
        <v>0</v>
      </c>
      <c r="V3875" s="1">
        <v>0</v>
      </c>
      <c r="W3875" s="2">
        <f>IF(ISNUMBER(SEARCH("N/A", X3875)), 0, 1)</f>
        <v>1</v>
      </c>
      <c r="X3875" s="1" t="s">
        <v>1174</v>
      </c>
      <c r="Y3875" s="1">
        <v>14.589843999999999</v>
      </c>
      <c r="Z3875" s="1">
        <v>121.060554</v>
      </c>
      <c r="AA3875" s="11" cm="1">
        <f t="array" ref="AA3875">IF(ISBLANK(Y3875), 0, VINCentyInvDistance(F3875,G3875,Y3875,Z3875))</f>
        <v>2064.9542825789936</v>
      </c>
      <c r="AB3875" s="1">
        <v>0</v>
      </c>
      <c r="AC3875" s="1">
        <v>7.4</v>
      </c>
      <c r="AD3875" s="1">
        <v>0</v>
      </c>
      <c r="AE3875" s="1">
        <v>5</v>
      </c>
      <c r="AF3875" s="1">
        <v>1</v>
      </c>
      <c r="AG3875" s="1" t="s">
        <v>1180</v>
      </c>
      <c r="AH3875" s="1" t="s">
        <v>562</v>
      </c>
      <c r="AI3875" s="1" t="str">
        <f>TRIM(MID(SUBSTITUTE($H3875,",",REPT(" ",200)),(LEN($H3875)-LEN(SUBSTITUTE($H3875,",",""))-2)*200+1,200))</f>
        <v>Metro Manila</v>
      </c>
      <c r="AJ3875" s="1" t="s">
        <v>55</v>
      </c>
      <c r="AK3875" t="s">
        <v>10138</v>
      </c>
      <c r="AL3875" s="2">
        <v>0</v>
      </c>
      <c r="AM3875" s="1"/>
    </row>
    <row r="3876" spans="1:39" ht="12.75" customHeight="1">
      <c r="A3876" s="1"/>
      <c r="B3876" s="1" t="s">
        <v>13548</v>
      </c>
      <c r="C3876" s="1" t="s">
        <v>13944</v>
      </c>
      <c r="D3876" s="3" t="str">
        <f ca="1">IFERROR(__xludf.DUMMYFUNCTION("PROPER(REGEXEXTRACT(B3840, ""(?:https?:\/\/)?(?:www\.)?([a-zA-Z0-9-]+)\.""))"),"Skyscanner")</f>
        <v>Skyscanner</v>
      </c>
      <c r="E3876" s="1" t="s">
        <v>13315</v>
      </c>
      <c r="F3876" s="1">
        <v>14.603759200000001</v>
      </c>
      <c r="G3876" s="1">
        <v>121.0510743</v>
      </c>
      <c r="H3876" s="1" t="s">
        <v>13847</v>
      </c>
      <c r="I3876" s="1" t="s">
        <v>50</v>
      </c>
      <c r="J3876" s="1">
        <f>IF(K3876="URBAN",1,IF(K3876="SUBURBAN",2,IF(K3876="RURAL",3,"")))</f>
        <v>1</v>
      </c>
      <c r="K3876" s="1" t="s">
        <v>42</v>
      </c>
      <c r="L3876" s="18">
        <v>46082</v>
      </c>
      <c r="M3876" s="49">
        <v>0.58333333333333337</v>
      </c>
      <c r="N3876" s="18">
        <v>46083</v>
      </c>
      <c r="O3876" s="56">
        <v>0.5</v>
      </c>
      <c r="P3876" s="31" t="str">
        <f>TEXT($L3876, "dddd")</f>
        <v>Sunday</v>
      </c>
      <c r="Q3876" s="39" t="s">
        <v>207</v>
      </c>
      <c r="R3876" s="39">
        <v>3207</v>
      </c>
      <c r="S3876" s="1" t="str">
        <f>IF(OR(MONTH(L3876)=12, MONTH(L3876)&lt;=5), "Dry Season", "Wet Season")</f>
        <v>Dry Season</v>
      </c>
      <c r="T3876" s="1">
        <v>1</v>
      </c>
      <c r="U3876" s="1">
        <v>0</v>
      </c>
      <c r="V3876" s="1">
        <v>0</v>
      </c>
      <c r="W3876" s="2">
        <f>IF(ISNUMBER(SEARCH("N/A", X3876)), 0, 1)</f>
        <v>1</v>
      </c>
      <c r="X3876" s="1" t="s">
        <v>1174</v>
      </c>
      <c r="Y3876" s="1">
        <v>14.589843999999999</v>
      </c>
      <c r="Z3876" s="1">
        <v>121.060554</v>
      </c>
      <c r="AA3876" s="11" cm="1">
        <f t="array" ref="AA3876">IF(ISBLANK(Y3876), 0, VINCentyInvDistance(F3876,G3876,Y3876,Z3876))</f>
        <v>1847.6550853353983</v>
      </c>
      <c r="AB3876" s="1">
        <v>0</v>
      </c>
      <c r="AC3876" s="1">
        <v>3</v>
      </c>
      <c r="AD3876" s="1">
        <v>3.6</v>
      </c>
      <c r="AE3876" s="1">
        <v>2</v>
      </c>
      <c r="AF3876" s="1">
        <v>1</v>
      </c>
      <c r="AG3876" s="1" t="s">
        <v>1180</v>
      </c>
      <c r="AH3876" s="1" t="s">
        <v>562</v>
      </c>
      <c r="AI3876" s="1" t="str">
        <f>TRIM(MID(SUBSTITUTE($H3876,",",REPT(" ",200)),(LEN($H3876)-LEN(SUBSTITUTE($H3876,",",""))-2)*200+1,200))</f>
        <v>Metro Manila</v>
      </c>
      <c r="AJ3876" s="1" t="s">
        <v>55</v>
      </c>
      <c r="AK3876" t="s">
        <v>13552</v>
      </c>
      <c r="AL3876" s="2">
        <v>0</v>
      </c>
      <c r="AM3876" s="1"/>
    </row>
    <row r="3877" spans="1:39" ht="12.75" customHeight="1">
      <c r="A3877" s="1"/>
      <c r="B3877" s="1" t="s">
        <v>13316</v>
      </c>
      <c r="C3877" s="1" t="s">
        <v>13945</v>
      </c>
      <c r="D3877" s="3" t="str">
        <f ca="1">IFERROR(__xludf.DUMMYFUNCTION("PROPER(REGEXEXTRACT(B3841, ""(?:https?:\/\/)?(?:www\.)?([a-zA-Z0-9-]+)\.""))"),"Skyscanner")</f>
        <v>Skyscanner</v>
      </c>
      <c r="E3877" s="1" t="s">
        <v>13541</v>
      </c>
      <c r="F3877" s="1">
        <v>14.574047999999999</v>
      </c>
      <c r="G3877" s="1">
        <v>120.9849995</v>
      </c>
      <c r="H3877" s="1" t="s">
        <v>12694</v>
      </c>
      <c r="I3877" s="1" t="s">
        <v>50</v>
      </c>
      <c r="J3877" s="1">
        <f>IF(K3877="URBAN",1,IF(K3877="SUBURBAN",2,IF(K3877="RURAL",3,"")))</f>
        <v>1</v>
      </c>
      <c r="K3877" s="1" t="s">
        <v>42</v>
      </c>
      <c r="L3877" s="18">
        <v>46082</v>
      </c>
      <c r="M3877" s="49">
        <v>0.58333333333333337</v>
      </c>
      <c r="N3877" s="18">
        <v>46083</v>
      </c>
      <c r="O3877" s="56">
        <v>0.5</v>
      </c>
      <c r="P3877" s="31" t="str">
        <f>TEXT($L3877, "dddd")</f>
        <v>Sunday</v>
      </c>
      <c r="Q3877" s="39" t="s">
        <v>111</v>
      </c>
      <c r="R3877" s="39">
        <v>2240</v>
      </c>
      <c r="S3877" s="1" t="str">
        <f>IF(OR(MONTH(L3877)=12, MONTH(L3877)&lt;=5), "Dry Season", "Wet Season")</f>
        <v>Dry Season</v>
      </c>
      <c r="T3877" s="1">
        <v>1</v>
      </c>
      <c r="U3877" s="1">
        <v>0</v>
      </c>
      <c r="V3877" s="1">
        <v>0</v>
      </c>
      <c r="W3877" s="2">
        <f>IF(ISNUMBER(SEARCH("N/A", X3877)), 0, 1)</f>
        <v>1</v>
      </c>
      <c r="X3877" s="1" t="s">
        <v>12759</v>
      </c>
      <c r="Y3877" s="1">
        <v>14.6013406</v>
      </c>
      <c r="Z3877" s="1">
        <v>121.048813</v>
      </c>
      <c r="AA3877" s="11" cm="1">
        <f t="array" ref="AA3877">IF(ISBLANK(Y3877), 0, VINCentyInvDistance(F3877,G3877,Y3877,Z3877))</f>
        <v>7510.0255634293253</v>
      </c>
      <c r="AB3877" s="1">
        <v>0</v>
      </c>
      <c r="AC3877" s="1">
        <v>7.2</v>
      </c>
      <c r="AD3877" s="1">
        <v>4.0999999999999996</v>
      </c>
      <c r="AE3877" s="1">
        <v>663</v>
      </c>
      <c r="AF3877" s="1">
        <v>1</v>
      </c>
      <c r="AG3877" s="1" t="s">
        <v>562</v>
      </c>
      <c r="AH3877" s="1" t="s">
        <v>562</v>
      </c>
      <c r="AI3877" s="1" t="str">
        <f>TRIM(MID(SUBSTITUTE($H3877,",",REPT(" ",200)),(LEN($H3877)-LEN(SUBSTITUTE($H3877,",",""))-2)*200+1,200))</f>
        <v>Metro Manila</v>
      </c>
      <c r="AJ3877" s="1" t="s">
        <v>55</v>
      </c>
      <c r="AK3877" t="s">
        <v>17574</v>
      </c>
      <c r="AL3877" s="2">
        <v>0</v>
      </c>
      <c r="AM3877" s="1"/>
    </row>
    <row r="3878" spans="1:39" ht="12.75" customHeight="1">
      <c r="A3878" s="1"/>
      <c r="B3878" s="1" t="s">
        <v>13005</v>
      </c>
      <c r="C3878" s="1" t="s">
        <v>13946</v>
      </c>
      <c r="D3878" s="3" t="str">
        <f ca="1">IFERROR(__xludf.DUMMYFUNCTION("PROPER(REGEXEXTRACT(B3842, ""(?:https?:\/\/)?(?:www\.)?([a-zA-Z0-9-]+)\.""))"),"Skyscanner")</f>
        <v>Skyscanner</v>
      </c>
      <c r="E3878" s="1" t="s">
        <v>13876</v>
      </c>
      <c r="F3878" s="1">
        <v>14.57399</v>
      </c>
      <c r="G3878" s="1">
        <v>120.9849</v>
      </c>
      <c r="H3878" s="1" t="s">
        <v>4953</v>
      </c>
      <c r="I3878" s="1" t="s">
        <v>50</v>
      </c>
      <c r="J3878" s="1">
        <f>IF(K3878="URBAN",1,IF(K3878="SUBURBAN",2,IF(K3878="RURAL",3,"")))</f>
        <v>1</v>
      </c>
      <c r="K3878" s="1" t="s">
        <v>42</v>
      </c>
      <c r="L3878" s="18">
        <v>46082</v>
      </c>
      <c r="M3878" s="49">
        <v>0.58333333333333337</v>
      </c>
      <c r="N3878" s="18">
        <v>46083</v>
      </c>
      <c r="O3878" s="56">
        <v>0.5</v>
      </c>
      <c r="P3878" s="31" t="str">
        <f>TEXT($L3878, "dddd")</f>
        <v>Sunday</v>
      </c>
      <c r="Q3878" s="39" t="s">
        <v>111</v>
      </c>
      <c r="R3878" s="39">
        <v>1324</v>
      </c>
      <c r="S3878" s="1" t="str">
        <f>IF(OR(MONTH(L3878)=12, MONTH(L3878)&lt;=5), "Dry Season", "Wet Season")</f>
        <v>Dry Season</v>
      </c>
      <c r="T3878" s="1">
        <v>1</v>
      </c>
      <c r="U3878" s="1">
        <v>0</v>
      </c>
      <c r="V3878" s="1">
        <v>1</v>
      </c>
      <c r="W3878" s="2">
        <f>IF(ISNUMBER(SEARCH("N/A", X3878)), 0, 1)</f>
        <v>0</v>
      </c>
      <c r="X3878" s="1" t="s">
        <v>44</v>
      </c>
      <c r="Y3878" s="1"/>
      <c r="Z3878" s="1"/>
      <c r="AA3878" s="11" cm="1">
        <f t="array" ref="AA3878">IF(ISBLANK(Y3878), 0, VINCentyInvDistance(F3878,G3878,Y3878,Z3878))</f>
        <v>0</v>
      </c>
      <c r="AB3878" s="1">
        <v>0</v>
      </c>
      <c r="AC3878" s="1">
        <v>8.1999999999999993</v>
      </c>
      <c r="AD3878" s="1">
        <v>2.9</v>
      </c>
      <c r="AE3878" s="1">
        <v>281</v>
      </c>
      <c r="AF3878" s="1">
        <v>1</v>
      </c>
      <c r="AG3878" s="1" t="s">
        <v>68</v>
      </c>
      <c r="AH3878" s="1" t="str">
        <f>TRIM(MID(SUBSTITUTE($H3878,",",REPT(" ",200)),(LEN($H3878)-LEN(SUBSTITUTE($H3878,",",""))-3)*200+1,200))</f>
        <v>Capital District</v>
      </c>
      <c r="AI3878" s="1" t="s">
        <v>54</v>
      </c>
      <c r="AJ3878" s="1" t="s">
        <v>55</v>
      </c>
      <c r="AK3878" t="s">
        <v>17538</v>
      </c>
      <c r="AL3878" s="1">
        <v>3</v>
      </c>
      <c r="AM3878" s="1" t="s">
        <v>13008</v>
      </c>
    </row>
    <row r="3879" spans="1:39" ht="12.75" customHeight="1">
      <c r="A3879" s="1"/>
      <c r="B3879" s="1" t="s">
        <v>13879</v>
      </c>
      <c r="C3879" s="1" t="s">
        <v>13947</v>
      </c>
      <c r="D3879" s="3" t="str">
        <f ca="1">IFERROR(__xludf.DUMMYFUNCTION("PROPER(REGEXEXTRACT(B3843, ""(?:https?:\/\/)?(?:www\.)?([a-zA-Z0-9-]+)\.""))"),"Skyscanner")</f>
        <v>Skyscanner</v>
      </c>
      <c r="E3879" s="1" t="s">
        <v>13581</v>
      </c>
      <c r="F3879" s="1">
        <v>14.6139087</v>
      </c>
      <c r="G3879" s="1">
        <v>121.03192900000001</v>
      </c>
      <c r="H3879" s="1" t="s">
        <v>13582</v>
      </c>
      <c r="I3879" s="1" t="s">
        <v>50</v>
      </c>
      <c r="J3879" s="1">
        <f>IF(K3879="URBAN",1,IF(K3879="SUBURBAN",2,IF(K3879="RURAL",3,"")))</f>
        <v>1</v>
      </c>
      <c r="K3879" s="1" t="s">
        <v>42</v>
      </c>
      <c r="L3879" s="18">
        <v>46082</v>
      </c>
      <c r="M3879" s="49">
        <v>0.58333333333333337</v>
      </c>
      <c r="N3879" s="18">
        <v>46083</v>
      </c>
      <c r="O3879" s="56">
        <v>0.5</v>
      </c>
      <c r="P3879" s="31" t="str">
        <f>TEXT($L3879, "dddd")</f>
        <v>Sunday</v>
      </c>
      <c r="Q3879" s="39" t="s">
        <v>207</v>
      </c>
      <c r="R3879" s="39">
        <v>876</v>
      </c>
      <c r="S3879" s="1" t="str">
        <f>IF(OR(MONTH(L3879)=12, MONTH(L3879)&lt;=5), "Dry Season", "Wet Season")</f>
        <v>Dry Season</v>
      </c>
      <c r="T3879" s="1">
        <v>1</v>
      </c>
      <c r="U3879" s="1">
        <v>0</v>
      </c>
      <c r="V3879" s="1">
        <v>0</v>
      </c>
      <c r="W3879" s="2">
        <f>IF(ISNUMBER(SEARCH("N/A", X3879)), 0, 1)</f>
        <v>1</v>
      </c>
      <c r="X3879" s="1" t="s">
        <v>1174</v>
      </c>
      <c r="Y3879" s="1">
        <v>14.589843999999999</v>
      </c>
      <c r="Z3879" s="1">
        <v>121.060554</v>
      </c>
      <c r="AA3879" s="11" cm="1">
        <f t="array" ref="AA3879">IF(ISBLANK(Y3879), 0, VINCentyInvDistance(F3879,G3879,Y3879,Z3879))</f>
        <v>4074.5868445557185</v>
      </c>
      <c r="AB3879" s="1">
        <v>0</v>
      </c>
      <c r="AC3879" s="1">
        <v>5.8</v>
      </c>
      <c r="AD3879" s="1">
        <v>3.7</v>
      </c>
      <c r="AE3879" s="1">
        <v>372</v>
      </c>
      <c r="AF3879" s="1">
        <v>1</v>
      </c>
      <c r="AG3879" s="1" t="s">
        <v>1180</v>
      </c>
      <c r="AH3879" s="1" t="s">
        <v>562</v>
      </c>
      <c r="AI3879" s="1" t="str">
        <f>TRIM(MID(SUBSTITUTE($H3879,",",REPT(" ",200)),(LEN($H3879)-LEN(SUBSTITUTE($H3879,",",""))-2)*200+1,200))</f>
        <v>Metro Manila</v>
      </c>
      <c r="AJ3879" s="1" t="s">
        <v>55</v>
      </c>
      <c r="AK3879" t="s">
        <v>17612</v>
      </c>
      <c r="AL3879" s="2">
        <v>0</v>
      </c>
      <c r="AM3879" s="1"/>
    </row>
    <row r="3880" spans="1:39" ht="12.75" customHeight="1">
      <c r="A3880" s="1"/>
      <c r="B3880" s="1" t="s">
        <v>13584</v>
      </c>
      <c r="C3880" s="1" t="s">
        <v>13948</v>
      </c>
      <c r="D3880" s="3" t="str">
        <f ca="1">IFERROR(__xludf.DUMMYFUNCTION("PROPER(REGEXEXTRACT(B3844, ""(?:https?:\/\/)?(?:www\.)?([a-zA-Z0-9-]+)\.""))"),"Skyscanner")</f>
        <v>Skyscanner</v>
      </c>
      <c r="E3880" s="1" t="s">
        <v>13949</v>
      </c>
      <c r="F3880" s="1">
        <v>14.613714399999999</v>
      </c>
      <c r="G3880" s="1">
        <v>121.0318377</v>
      </c>
      <c r="H3880" s="1" t="s">
        <v>13582</v>
      </c>
      <c r="I3880" s="1" t="s">
        <v>50</v>
      </c>
      <c r="J3880" s="1">
        <f>IF(K3880="URBAN",1,IF(K3880="SUBURBAN",2,IF(K3880="RURAL",3,"")))</f>
        <v>1</v>
      </c>
      <c r="K3880" s="1" t="s">
        <v>42</v>
      </c>
      <c r="L3880" s="18">
        <v>46082</v>
      </c>
      <c r="M3880" s="49">
        <v>0.58333333333333337</v>
      </c>
      <c r="N3880" s="18">
        <v>46083</v>
      </c>
      <c r="O3880" s="56">
        <v>0.5</v>
      </c>
      <c r="P3880" s="31" t="str">
        <f>TEXT($L3880, "dddd")</f>
        <v>Sunday</v>
      </c>
      <c r="Q3880" s="39" t="s">
        <v>207</v>
      </c>
      <c r="R3880" s="39">
        <v>922</v>
      </c>
      <c r="S3880" s="1" t="str">
        <f>IF(OR(MONTH(L3880)=12, MONTH(L3880)&lt;=5), "Dry Season", "Wet Season")</f>
        <v>Dry Season</v>
      </c>
      <c r="T3880" s="1">
        <v>2</v>
      </c>
      <c r="U3880" s="1">
        <v>0</v>
      </c>
      <c r="V3880" s="1">
        <v>0</v>
      </c>
      <c r="W3880" s="2">
        <f>IF(ISNUMBER(SEARCH("N/A", X3880)), 0, 1)</f>
        <v>1</v>
      </c>
      <c r="X3880" s="1" t="s">
        <v>1174</v>
      </c>
      <c r="Y3880" s="1">
        <v>14.589843999999999</v>
      </c>
      <c r="Z3880" s="1">
        <v>121.060554</v>
      </c>
      <c r="AA3880" s="11" cm="1">
        <f t="array" ref="AA3880">IF(ISBLANK(Y3880), 0, VINCentyInvDistance(F3880,G3880,Y3880,Z3880))</f>
        <v>4068.0489589245599</v>
      </c>
      <c r="AB3880" s="1">
        <v>0</v>
      </c>
      <c r="AC3880" s="1">
        <v>7.4</v>
      </c>
      <c r="AD3880" s="1">
        <v>0</v>
      </c>
      <c r="AE3880" s="1">
        <v>10</v>
      </c>
      <c r="AF3880" s="1">
        <v>1</v>
      </c>
      <c r="AG3880" s="1" t="s">
        <v>1180</v>
      </c>
      <c r="AH3880" s="1" t="s">
        <v>562</v>
      </c>
      <c r="AI3880" s="1" t="str">
        <f>TRIM(MID(SUBSTITUTE($H3880,",",REPT(" ",200)),(LEN($H3880)-LEN(SUBSTITUTE($H3880,",",""))-2)*200+1,200))</f>
        <v>Metro Manila</v>
      </c>
      <c r="AJ3880" s="1" t="s">
        <v>55</v>
      </c>
      <c r="AK3880" t="s">
        <v>13588</v>
      </c>
      <c r="AL3880" s="2">
        <v>0</v>
      </c>
      <c r="AM3880" s="1"/>
    </row>
    <row r="3881" spans="1:39" ht="12.75" customHeight="1">
      <c r="A3881" s="1"/>
      <c r="B3881" s="1" t="s">
        <v>13950</v>
      </c>
      <c r="C3881" s="1" t="s">
        <v>13951</v>
      </c>
      <c r="D3881" s="3" t="str">
        <f ca="1">IFERROR(__xludf.DUMMYFUNCTION("PROPER(REGEXEXTRACT(B3845, ""(?:https?:\/\/)?(?:www\.)?([a-zA-Z0-9-]+)\.""))"),"Google")</f>
        <v>Google</v>
      </c>
      <c r="E3881" s="1" t="s">
        <v>13843</v>
      </c>
      <c r="F3881" s="1">
        <v>14.615778600000001</v>
      </c>
      <c r="G3881" s="1">
        <v>121.0704344</v>
      </c>
      <c r="H3881" s="1" t="s">
        <v>13844</v>
      </c>
      <c r="I3881" s="1" t="s">
        <v>50</v>
      </c>
      <c r="J3881" s="1">
        <f>IF(K3881="URBAN",1,IF(K3881="SUBURBAN",2,IF(K3881="RURAL",3,"")))</f>
        <v>1</v>
      </c>
      <c r="K3881" s="1" t="s">
        <v>42</v>
      </c>
      <c r="L3881" s="18">
        <v>46082</v>
      </c>
      <c r="M3881" s="49">
        <v>0.625</v>
      </c>
      <c r="N3881" s="18">
        <v>46083</v>
      </c>
      <c r="O3881" s="56">
        <v>0.5</v>
      </c>
      <c r="P3881" s="31" t="str">
        <f>TEXT($L3881, "dddd")</f>
        <v>Sunday</v>
      </c>
      <c r="Q3881" s="39" t="s">
        <v>111</v>
      </c>
      <c r="R3881" s="39">
        <v>3217</v>
      </c>
      <c r="S3881" s="1" t="str">
        <f>IF(OR(MONTH(L3881)=12, MONTH(L3881)&lt;=5), "Dry Season", "Wet Season")</f>
        <v>Dry Season</v>
      </c>
      <c r="T3881" s="1">
        <v>1</v>
      </c>
      <c r="U3881" s="1">
        <v>0</v>
      </c>
      <c r="V3881" s="1">
        <v>0</v>
      </c>
      <c r="W3881" s="2">
        <f>IF(ISNUMBER(SEARCH("N/A", X3881)), 0, 1)</f>
        <v>1</v>
      </c>
      <c r="X3881" s="1" t="s">
        <v>1174</v>
      </c>
      <c r="Y3881" s="1">
        <v>14.589843999999999</v>
      </c>
      <c r="Z3881" s="1">
        <v>121.060554</v>
      </c>
      <c r="AA3881" s="11" cm="1">
        <f t="array" ref="AA3881">IF(ISBLANK(Y3881), 0, VINCentyInvDistance(F3881,G3881,Y3881,Z3881))</f>
        <v>3060.6427573975352</v>
      </c>
      <c r="AB3881" s="1">
        <v>0</v>
      </c>
      <c r="AC3881" s="1">
        <v>0</v>
      </c>
      <c r="AD3881" s="1">
        <v>0</v>
      </c>
      <c r="AE3881" s="1">
        <v>124</v>
      </c>
      <c r="AF3881" s="1">
        <v>1</v>
      </c>
      <c r="AG3881" s="1" t="s">
        <v>1180</v>
      </c>
      <c r="AH3881" s="1" t="s">
        <v>562</v>
      </c>
      <c r="AI3881" s="1" t="str">
        <f>TRIM(MID(SUBSTITUTE($H3881,",",REPT(" ",200)),(LEN($H3881)-LEN(SUBSTITUTE($H3881,",",""))-2)*200+1,200))</f>
        <v>Metro Manila</v>
      </c>
      <c r="AJ3881" s="1" t="s">
        <v>55</v>
      </c>
      <c r="AL3881" s="2">
        <v>0</v>
      </c>
      <c r="AM3881" s="1"/>
    </row>
    <row r="3882" spans="1:39" ht="12.75" customHeight="1">
      <c r="A3882" s="1"/>
      <c r="B3882" s="1" t="s">
        <v>13845</v>
      </c>
      <c r="C3882" s="1" t="s">
        <v>13952</v>
      </c>
      <c r="D3882" s="3" t="str">
        <f ca="1">IFERROR(__xludf.DUMMYFUNCTION("PROPER(REGEXEXTRACT(B3846, ""(?:https?:\/\/)?(?:www\.)?([a-zA-Z0-9-]+)\.""))"),"Skyscanner")</f>
        <v>Skyscanner</v>
      </c>
      <c r="E3882" s="1" t="s">
        <v>13577</v>
      </c>
      <c r="F3882" s="1">
        <v>14.620664</v>
      </c>
      <c r="G3882" s="1">
        <v>121.0486933</v>
      </c>
      <c r="H3882" s="1" t="s">
        <v>13578</v>
      </c>
      <c r="I3882" s="1" t="s">
        <v>50</v>
      </c>
      <c r="J3882" s="1">
        <f>IF(K3882="URBAN",1,IF(K3882="SUBURBAN",2,IF(K3882="RURAL",3,"")))</f>
        <v>1</v>
      </c>
      <c r="K3882" s="1" t="s">
        <v>42</v>
      </c>
      <c r="L3882" s="18">
        <v>46082</v>
      </c>
      <c r="M3882" s="49">
        <v>0.58333333333333337</v>
      </c>
      <c r="N3882" s="18">
        <v>46083</v>
      </c>
      <c r="O3882" s="56">
        <v>0.5</v>
      </c>
      <c r="P3882" s="31" t="str">
        <f>TEXT($L3882, "dddd")</f>
        <v>Sunday</v>
      </c>
      <c r="Q3882" s="39" t="s">
        <v>207</v>
      </c>
      <c r="R3882" s="39">
        <v>1228</v>
      </c>
      <c r="S3882" s="1" t="str">
        <f>IF(OR(MONTH(L3882)=12, MONTH(L3882)&lt;=5), "Dry Season", "Wet Season")</f>
        <v>Dry Season</v>
      </c>
      <c r="T3882" s="1">
        <v>1</v>
      </c>
      <c r="U3882" s="1">
        <v>0</v>
      </c>
      <c r="V3882" s="1">
        <v>1</v>
      </c>
      <c r="W3882" s="2">
        <f>IF(ISNUMBER(SEARCH("N/A", X3882)), 0, 1)</f>
        <v>1</v>
      </c>
      <c r="X3882" s="1" t="s">
        <v>1174</v>
      </c>
      <c r="Y3882" s="1">
        <v>14.589843999999999</v>
      </c>
      <c r="Z3882" s="1">
        <v>121.060554</v>
      </c>
      <c r="AA3882" s="11" cm="1">
        <f t="array" ref="AA3882">IF(ISBLANK(Y3882), 0, VINCentyInvDistance(F3882,G3882,Y3882,Z3882))</f>
        <v>3641.666561218653</v>
      </c>
      <c r="AB3882" s="1">
        <v>0</v>
      </c>
      <c r="AC3882" s="1">
        <v>9.6</v>
      </c>
      <c r="AD3882" s="1">
        <v>4.2</v>
      </c>
      <c r="AE3882" s="1">
        <v>124</v>
      </c>
      <c r="AF3882" s="1">
        <v>1</v>
      </c>
      <c r="AG3882" s="1" t="s">
        <v>1180</v>
      </c>
      <c r="AH3882" s="1" t="s">
        <v>562</v>
      </c>
      <c r="AI3882" s="1" t="str">
        <f>TRIM(MID(SUBSTITUTE($H3882,",",REPT(" ",200)),(LEN($H3882)-LEN(SUBSTITUTE($H3882,",",""))-2)*200+1,200))</f>
        <v>Metro Manila</v>
      </c>
      <c r="AJ3882" s="1" t="s">
        <v>55</v>
      </c>
      <c r="AK3882" t="s">
        <v>17610</v>
      </c>
      <c r="AL3882" s="2">
        <v>0</v>
      </c>
      <c r="AM3882" s="1"/>
    </row>
    <row r="3883" spans="1:39" ht="12.75" customHeight="1">
      <c r="A3883" s="1"/>
      <c r="B3883" s="1" t="s">
        <v>13579</v>
      </c>
      <c r="C3883" s="1" t="s">
        <v>13953</v>
      </c>
      <c r="D3883" s="3" t="str">
        <f ca="1">IFERROR(__xludf.DUMMYFUNCTION("PROPER(REGEXEXTRACT(B3847, ""(?:https?:\/\/)?(?:www\.)?([a-zA-Z0-9-]+)\.""))"),"Skyscanner")</f>
        <v>Skyscanner</v>
      </c>
      <c r="E3883" s="1" t="s">
        <v>13954</v>
      </c>
      <c r="F3883" s="1">
        <v>14.620570600000001</v>
      </c>
      <c r="G3883" s="1">
        <v>121.0486709</v>
      </c>
      <c r="H3883" s="1" t="s">
        <v>13578</v>
      </c>
      <c r="I3883" s="1" t="s">
        <v>50</v>
      </c>
      <c r="J3883" s="1">
        <f>IF(K3883="URBAN",1,IF(K3883="SUBURBAN",2,IF(K3883="RURAL",3,"")))</f>
        <v>1</v>
      </c>
      <c r="K3883" s="1" t="s">
        <v>42</v>
      </c>
      <c r="L3883" s="18">
        <v>46082</v>
      </c>
      <c r="M3883" s="49">
        <v>0.58333333333333337</v>
      </c>
      <c r="N3883" s="18">
        <v>46083</v>
      </c>
      <c r="O3883" s="56">
        <v>0.5</v>
      </c>
      <c r="P3883" s="31" t="str">
        <f>TEXT($L3883, "dddd")</f>
        <v>Sunday</v>
      </c>
      <c r="Q3883" s="39" t="s">
        <v>207</v>
      </c>
      <c r="R3883" s="39">
        <v>871</v>
      </c>
      <c r="S3883" s="1" t="str">
        <f>IF(OR(MONTH(L3883)=12, MONTH(L3883)&lt;=5), "Dry Season", "Wet Season")</f>
        <v>Dry Season</v>
      </c>
      <c r="T3883" s="1">
        <v>2</v>
      </c>
      <c r="U3883" s="1">
        <v>1</v>
      </c>
      <c r="V3883" s="1">
        <v>0</v>
      </c>
      <c r="W3883" s="2">
        <f>IF(ISNUMBER(SEARCH("N/A", X3883)), 0, 1)</f>
        <v>1</v>
      </c>
      <c r="X3883" s="1" t="s">
        <v>1174</v>
      </c>
      <c r="Y3883" s="1">
        <v>14.589843999999999</v>
      </c>
      <c r="Z3883" s="1">
        <v>121.060554</v>
      </c>
      <c r="AA3883" s="11" cm="1">
        <f t="array" ref="AA3883">IF(ISBLANK(Y3883), 0, VINCentyInvDistance(F3883,G3883,Y3883,Z3883))</f>
        <v>3632.8413230945134</v>
      </c>
      <c r="AB3883" s="1">
        <v>0</v>
      </c>
      <c r="AC3883" s="1">
        <v>8.4</v>
      </c>
      <c r="AD3883" s="1">
        <v>0</v>
      </c>
      <c r="AE3883" s="1">
        <v>242</v>
      </c>
      <c r="AF3883" s="1">
        <v>1</v>
      </c>
      <c r="AG3883" s="1" t="s">
        <v>1180</v>
      </c>
      <c r="AH3883" s="1" t="s">
        <v>562</v>
      </c>
      <c r="AI3883" s="1" t="str">
        <f>TRIM(MID(SUBSTITUTE($H3883,",",REPT(" ",200)),(LEN($H3883)-LEN(SUBSTITUTE($H3883,",",""))-2)*200+1,200))</f>
        <v>Metro Manila</v>
      </c>
      <c r="AJ3883" s="1" t="s">
        <v>55</v>
      </c>
      <c r="AK3883" t="s">
        <v>13583</v>
      </c>
      <c r="AL3883" s="2">
        <v>0</v>
      </c>
      <c r="AM3883" s="1"/>
    </row>
    <row r="3884" spans="1:39" ht="12.75" customHeight="1">
      <c r="A3884" s="1"/>
      <c r="B3884" s="1" t="s">
        <v>13882</v>
      </c>
      <c r="C3884" s="1" t="s">
        <v>13883</v>
      </c>
      <c r="D3884" s="3" t="str">
        <f ca="1">IFERROR(__xludf.DUMMYFUNCTION("PROPER(REGEXEXTRACT(B3848, ""(?:https?:\/\/)?(?:www\.)?([a-zA-Z0-9-]+)\.""))"),"Google")</f>
        <v>Google</v>
      </c>
      <c r="E3884" s="1" t="s">
        <v>13884</v>
      </c>
      <c r="F3884" s="1">
        <v>14.617815999999999</v>
      </c>
      <c r="G3884" s="1">
        <v>120.99733999999999</v>
      </c>
      <c r="H3884" s="1" t="s">
        <v>13885</v>
      </c>
      <c r="I3884" s="1" t="s">
        <v>50</v>
      </c>
      <c r="J3884" s="1">
        <f>IF(K3884="URBAN",1,IF(K3884="SUBURBAN",2,IF(K3884="RURAL",3,"")))</f>
        <v>1</v>
      </c>
      <c r="K3884" s="1" t="s">
        <v>42</v>
      </c>
      <c r="L3884" s="18">
        <v>46082</v>
      </c>
      <c r="M3884" s="49">
        <v>0.625</v>
      </c>
      <c r="N3884" s="18">
        <v>46083</v>
      </c>
      <c r="O3884" s="56">
        <v>0.5</v>
      </c>
      <c r="P3884" s="31" t="str">
        <f>TEXT($L3884, "dddd")</f>
        <v>Sunday</v>
      </c>
      <c r="Q3884" s="39" t="s">
        <v>111</v>
      </c>
      <c r="R3884" s="39">
        <v>2755</v>
      </c>
      <c r="S3884" s="1" t="str">
        <f>IF(OR(MONTH(L3884)=12, MONTH(L3884)&lt;=5), "Dry Season", "Wet Season")</f>
        <v>Dry Season</v>
      </c>
      <c r="T3884" s="1">
        <v>1</v>
      </c>
      <c r="U3884" s="1">
        <v>0</v>
      </c>
      <c r="V3884" s="1">
        <v>0</v>
      </c>
      <c r="W3884" s="2">
        <f>IF(ISNUMBER(SEARCH("N/A", X3884)), 0, 1)</f>
        <v>0</v>
      </c>
      <c r="X3884" s="1" t="s">
        <v>44</v>
      </c>
      <c r="Y3884" s="1"/>
      <c r="Z3884" s="1"/>
      <c r="AA3884" s="11" cm="1">
        <f t="array" ref="AA3884">IF(ISBLANK(Y3884), 0, VINCentyInvDistance(F3884,G3884,Y3884,Z3884))</f>
        <v>0</v>
      </c>
      <c r="AB3884" s="1">
        <v>0</v>
      </c>
      <c r="AC3884" s="1">
        <v>2.6</v>
      </c>
      <c r="AD3884" s="1">
        <v>0</v>
      </c>
      <c r="AE3884" s="1">
        <v>1170</v>
      </c>
      <c r="AF3884" s="1">
        <v>1</v>
      </c>
      <c r="AG3884" s="1" t="s">
        <v>68</v>
      </c>
      <c r="AH3884" s="1" t="str">
        <f>TRIM(MID(SUBSTITUTE($H3884,",",REPT(" ",200)),(LEN($H3884)-LEN(SUBSTITUTE($H3884,",",""))-3)*200+1,200))</f>
        <v>Capital District</v>
      </c>
      <c r="AI3884" s="1" t="s">
        <v>54</v>
      </c>
      <c r="AJ3884" s="1" t="s">
        <v>55</v>
      </c>
      <c r="AL3884" s="1">
        <v>2</v>
      </c>
      <c r="AM3884" s="1" t="s">
        <v>13886</v>
      </c>
    </row>
    <row r="3885" spans="1:39" ht="12.75" customHeight="1">
      <c r="A3885" s="1"/>
      <c r="B3885" s="1" t="s">
        <v>13887</v>
      </c>
      <c r="C3885" s="1" t="s">
        <v>13955</v>
      </c>
      <c r="D3885" s="3" t="str">
        <f ca="1">IFERROR(__xludf.DUMMYFUNCTION("PROPER(REGEXEXTRACT(B3849, ""(?:https?:\/\/)?(?:www\.)?([a-zA-Z0-9-]+)\.""))"),"Google")</f>
        <v>Google</v>
      </c>
      <c r="E3885" s="1" t="s">
        <v>2261</v>
      </c>
      <c r="F3885" s="1">
        <v>14.61191</v>
      </c>
      <c r="G3885" s="1">
        <v>120.99484</v>
      </c>
      <c r="H3885" s="1" t="s">
        <v>13889</v>
      </c>
      <c r="I3885" s="1" t="s">
        <v>50</v>
      </c>
      <c r="J3885" s="1">
        <f>IF(K3885="URBAN",1,IF(K3885="SUBURBAN",2,IF(K3885="RURAL",3,"")))</f>
        <v>1</v>
      </c>
      <c r="K3885" s="1" t="s">
        <v>42</v>
      </c>
      <c r="L3885" s="18">
        <v>46082</v>
      </c>
      <c r="M3885" s="49">
        <v>0.625</v>
      </c>
      <c r="N3885" s="18">
        <v>46083</v>
      </c>
      <c r="O3885" s="56">
        <v>0.52083333333333337</v>
      </c>
      <c r="P3885" s="31" t="str">
        <f>TEXT($L3885, "dddd")</f>
        <v>Sunday</v>
      </c>
      <c r="Q3885" s="39" t="s">
        <v>207</v>
      </c>
      <c r="R3885" s="39">
        <v>2283</v>
      </c>
      <c r="S3885" s="1" t="str">
        <f>IF(OR(MONTH(L3885)=12, MONTH(L3885)&lt;=5), "Dry Season", "Wet Season")</f>
        <v>Dry Season</v>
      </c>
      <c r="T3885" s="1">
        <v>1</v>
      </c>
      <c r="U3885" s="1">
        <v>0</v>
      </c>
      <c r="V3885" s="1">
        <v>0</v>
      </c>
      <c r="W3885" s="2">
        <f>IF(ISNUMBER(SEARCH("N/A", X3885)), 0, 1)</f>
        <v>0</v>
      </c>
      <c r="X3885" s="1" t="s">
        <v>44</v>
      </c>
      <c r="Y3885" s="1"/>
      <c r="Z3885" s="1"/>
      <c r="AA3885" s="11" cm="1">
        <f t="array" ref="AA3885">IF(ISBLANK(Y3885), 0, VINCentyInvDistance(F3885,G3885,Y3885,Z3885))</f>
        <v>0</v>
      </c>
      <c r="AB3885" s="1">
        <v>0</v>
      </c>
      <c r="AC3885" s="1">
        <v>0</v>
      </c>
      <c r="AD3885" s="1">
        <v>0</v>
      </c>
      <c r="AE3885" s="1">
        <v>302</v>
      </c>
      <c r="AF3885" s="1">
        <v>1</v>
      </c>
      <c r="AG3885" s="1" t="s">
        <v>68</v>
      </c>
      <c r="AH3885" s="1" t="str">
        <f>TRIM(MID(SUBSTITUTE($H3885,",",REPT(" ",200)),(LEN($H3885)-LEN(SUBSTITUTE($H3885,",",""))-3)*200+1,200))</f>
        <v>Capital District</v>
      </c>
      <c r="AI3885" s="1" t="s">
        <v>54</v>
      </c>
      <c r="AJ3885" s="1" t="s">
        <v>55</v>
      </c>
      <c r="AL3885" s="1">
        <v>2</v>
      </c>
      <c r="AM3885" s="1" t="s">
        <v>13890</v>
      </c>
    </row>
    <row r="3886" spans="1:39" ht="12.75" customHeight="1">
      <c r="A3886" s="1"/>
      <c r="B3886" s="1" t="s">
        <v>2265</v>
      </c>
      <c r="C3886" s="1" t="s">
        <v>13956</v>
      </c>
      <c r="D3886" s="3" t="str">
        <f ca="1">IFERROR(__xludf.DUMMYFUNCTION("PROPER(REGEXEXTRACT(B3850, ""(?:https?:\/\/)?(?:www\.)?([a-zA-Z0-9-]+)\.""))"),"Skyscanner")</f>
        <v>Skyscanner</v>
      </c>
      <c r="E3886" s="1" t="s">
        <v>13318</v>
      </c>
      <c r="F3886" s="1">
        <v>9.7391430000000003</v>
      </c>
      <c r="G3886" s="1">
        <v>118.755453</v>
      </c>
      <c r="H3886" s="1" t="s">
        <v>2268</v>
      </c>
      <c r="I3886" s="1" t="s">
        <v>50</v>
      </c>
      <c r="J3886" s="1">
        <f>IF(K3886="URBAN",1,IF(K3886="SUBURBAN",2,IF(K3886="RURAL",3,"")))</f>
        <v>1</v>
      </c>
      <c r="K3886" s="1" t="s">
        <v>42</v>
      </c>
      <c r="L3886" s="18">
        <v>46082</v>
      </c>
      <c r="M3886" s="49">
        <v>0.58333333333333337</v>
      </c>
      <c r="N3886" s="18">
        <v>46083</v>
      </c>
      <c r="O3886" s="56">
        <v>0.5</v>
      </c>
      <c r="P3886" s="31" t="str">
        <f>TEXT($L3886, "dddd")</f>
        <v>Sunday</v>
      </c>
      <c r="Q3886" s="39" t="s">
        <v>323</v>
      </c>
      <c r="R3886" s="39">
        <v>1896</v>
      </c>
      <c r="S3886" s="1" t="str">
        <f>IF(OR(MONTH(L3886)=12, MONTH(L3886)&lt;=5), "Dry Season", "Wet Season")</f>
        <v>Dry Season</v>
      </c>
      <c r="T3886" s="1">
        <v>1</v>
      </c>
      <c r="U3886" s="1">
        <v>0</v>
      </c>
      <c r="V3886" s="1">
        <v>0</v>
      </c>
      <c r="W3886" s="2">
        <f>IF(ISNUMBER(SEARCH("N/A", X3886)), 0, 1)</f>
        <v>0</v>
      </c>
      <c r="X3886" s="1" t="s">
        <v>44</v>
      </c>
      <c r="Y3886" s="1"/>
      <c r="Z3886" s="1"/>
      <c r="AA3886" s="11" cm="1">
        <f t="array" ref="AA3886">IF(ISBLANK(Y3886), 0, VINCentyInvDistance(F3886,G3886,Y3886,Z3886))</f>
        <v>0</v>
      </c>
      <c r="AB3886" s="1">
        <v>1</v>
      </c>
      <c r="AC3886" s="1">
        <v>7.8</v>
      </c>
      <c r="AD3886" s="1">
        <v>2.7</v>
      </c>
      <c r="AE3886" s="1">
        <v>302</v>
      </c>
      <c r="AF3886" s="1">
        <v>1</v>
      </c>
      <c r="AG3886" s="1" t="s">
        <v>2262</v>
      </c>
      <c r="AH3886" s="1" t="s">
        <v>1597</v>
      </c>
      <c r="AI3886" s="1"/>
      <c r="AJ3886" s="1" t="s">
        <v>55</v>
      </c>
      <c r="AK3886" t="s">
        <v>2263</v>
      </c>
      <c r="AL3886" s="1">
        <v>3</v>
      </c>
      <c r="AM3886" s="1" t="s">
        <v>2269</v>
      </c>
    </row>
    <row r="3887" spans="1:39" ht="12.75" customHeight="1">
      <c r="A3887" s="1"/>
      <c r="B3887" s="1" t="s">
        <v>13013</v>
      </c>
      <c r="C3887" s="1" t="s">
        <v>13957</v>
      </c>
      <c r="D3887" s="3" t="str">
        <f ca="1">IFERROR(__xludf.DUMMYFUNCTION("PROPER(REGEXEXTRACT(B3851, ""(?:https?:\/\/)?(?:www\.)?([a-zA-Z0-9-]+)\.""))"),"Skyscanner")</f>
        <v>Skyscanner</v>
      </c>
      <c r="E3887" s="1" t="s">
        <v>13840</v>
      </c>
      <c r="F3887" s="1">
        <v>14.612641</v>
      </c>
      <c r="G3887" s="1">
        <v>121.0315531</v>
      </c>
      <c r="H3887" s="1" t="s">
        <v>13841</v>
      </c>
      <c r="I3887" s="1" t="s">
        <v>50</v>
      </c>
      <c r="J3887" s="1">
        <f>IF(K3887="URBAN",1,IF(K3887="SUBURBAN",2,IF(K3887="RURAL",3,"")))</f>
        <v>1</v>
      </c>
      <c r="K3887" s="1" t="s">
        <v>42</v>
      </c>
      <c r="L3887" s="18">
        <v>46082</v>
      </c>
      <c r="M3887" s="49">
        <v>0.625</v>
      </c>
      <c r="N3887" s="18">
        <v>46083</v>
      </c>
      <c r="O3887" s="56">
        <v>0.5</v>
      </c>
      <c r="P3887" s="31" t="str">
        <f>TEXT($L3887, "dddd")</f>
        <v>Sunday</v>
      </c>
      <c r="Q3887" s="39" t="s">
        <v>531</v>
      </c>
      <c r="R3887" s="39">
        <v>2530</v>
      </c>
      <c r="S3887" s="1" t="str">
        <f>IF(OR(MONTH(L3887)=12, MONTH(L3887)&lt;=5), "Dry Season", "Wet Season")</f>
        <v>Dry Season</v>
      </c>
      <c r="T3887" s="1">
        <v>1</v>
      </c>
      <c r="U3887" s="1">
        <v>0</v>
      </c>
      <c r="V3887" s="1">
        <v>0</v>
      </c>
      <c r="W3887" s="2">
        <f>IF(ISNUMBER(SEARCH("N/A", X3887)), 0, 1)</f>
        <v>1</v>
      </c>
      <c r="X3887" s="1" t="s">
        <v>1613</v>
      </c>
      <c r="Y3887" s="1">
        <v>14.585597</v>
      </c>
      <c r="Z3887" s="1">
        <v>121.05717</v>
      </c>
      <c r="AA3887" s="11" cm="1">
        <f t="array" ref="AA3887">IF(ISBLANK(Y3887), 0, VINCentyInvDistance(F3887,G3887,Y3887,Z3887))</f>
        <v>4070.9098405175487</v>
      </c>
      <c r="AB3887" s="1">
        <v>1</v>
      </c>
      <c r="AC3887" s="1">
        <v>5.4</v>
      </c>
      <c r="AD3887" s="1">
        <v>4.5</v>
      </c>
      <c r="AE3887" s="1">
        <v>374</v>
      </c>
      <c r="AF3887" s="1">
        <v>1</v>
      </c>
      <c r="AG3887" s="1" t="s">
        <v>6849</v>
      </c>
      <c r="AH3887" s="1" t="s">
        <v>6850</v>
      </c>
      <c r="AI3887" s="1" t="str">
        <f>TRIM(MID(SUBSTITUTE($H3887,",",REPT(" ",200)),(LEN($H3887)-LEN(SUBSTITUTE($H3887,",",""))-2)*200+1,200))</f>
        <v>Metro Manila</v>
      </c>
      <c r="AJ3887" s="1" t="s">
        <v>55</v>
      </c>
      <c r="AK3887" t="s">
        <v>17539</v>
      </c>
      <c r="AL3887" s="2">
        <v>0</v>
      </c>
      <c r="AM3887" s="1"/>
    </row>
    <row r="3888" spans="1:39" ht="12.75" customHeight="1">
      <c r="A3888" s="1"/>
      <c r="B3888" s="1" t="s">
        <v>1716</v>
      </c>
      <c r="C3888" s="1" t="s">
        <v>13958</v>
      </c>
      <c r="D3888" s="3" t="str">
        <f ca="1">IFERROR(__xludf.DUMMYFUNCTION("PROPER(REGEXEXTRACT(B3852, ""(?:https?:\/\/)?(?:www\.)?([a-zA-Z0-9-]+)\.""))"),"Skyscanner")</f>
        <v>Skyscanner</v>
      </c>
      <c r="E3888" s="1" t="s">
        <v>13892</v>
      </c>
      <c r="F3888" s="1">
        <v>14.615147</v>
      </c>
      <c r="G3888" s="1">
        <v>121.01644140000001</v>
      </c>
      <c r="H3888" s="1" t="s">
        <v>13893</v>
      </c>
      <c r="I3888" s="1" t="s">
        <v>50</v>
      </c>
      <c r="J3888" s="1">
        <f>IF(K3888="URBAN",1,IF(K3888="SUBURBAN",2,IF(K3888="RURAL",3,"")))</f>
        <v>1</v>
      </c>
      <c r="K3888" s="1" t="s">
        <v>42</v>
      </c>
      <c r="L3888" s="18">
        <v>46082</v>
      </c>
      <c r="M3888" s="49">
        <v>0.58333333333333337</v>
      </c>
      <c r="N3888" s="18">
        <v>46083</v>
      </c>
      <c r="O3888" s="56">
        <v>0.5</v>
      </c>
      <c r="P3888" s="31" t="str">
        <f>TEXT($L3888, "dddd")</f>
        <v>Sunday</v>
      </c>
      <c r="Q3888" s="39" t="s">
        <v>323</v>
      </c>
      <c r="R3888" s="39">
        <v>6734</v>
      </c>
      <c r="S3888" s="1" t="str">
        <f>IF(OR(MONTH(L3888)=12, MONTH(L3888)&lt;=5), "Dry Season", "Wet Season")</f>
        <v>Dry Season</v>
      </c>
      <c r="T3888" s="1">
        <v>1</v>
      </c>
      <c r="U3888" s="1">
        <v>0</v>
      </c>
      <c r="V3888" s="1">
        <v>1</v>
      </c>
      <c r="W3888" s="2">
        <f>IF(ISNUMBER(SEARCH("N/A", X3888)), 0, 1)</f>
        <v>1</v>
      </c>
      <c r="X3888" s="1" t="s">
        <v>1174</v>
      </c>
      <c r="Y3888" s="1">
        <v>14.589843999999999</v>
      </c>
      <c r="Z3888" s="1">
        <v>121.060554</v>
      </c>
      <c r="AA3888" s="11" cm="1">
        <f t="array" ref="AA3888">IF(ISBLANK(Y3888), 0, VINCentyInvDistance(F3888,G3888,Y3888,Z3888))</f>
        <v>5516.2367795771497</v>
      </c>
      <c r="AB3888" s="1">
        <v>1</v>
      </c>
      <c r="AC3888" s="1">
        <v>9</v>
      </c>
      <c r="AD3888" s="1">
        <v>4.5999999999999996</v>
      </c>
      <c r="AE3888" s="1">
        <v>221</v>
      </c>
      <c r="AF3888" s="1">
        <v>1</v>
      </c>
      <c r="AG3888" s="1" t="s">
        <v>1180</v>
      </c>
      <c r="AH3888" s="1" t="s">
        <v>562</v>
      </c>
      <c r="AI3888" s="1" t="str">
        <f>TRIM(MID(SUBSTITUTE($H3888,",",REPT(" ",200)),(LEN($H3888)-LEN(SUBSTITUTE($H3888,",",""))-2)*200+1,200))</f>
        <v>Metro Manila</v>
      </c>
      <c r="AJ3888" s="1" t="s">
        <v>55</v>
      </c>
      <c r="AK3888" t="s">
        <v>16598</v>
      </c>
      <c r="AL3888" s="2">
        <v>0</v>
      </c>
      <c r="AM3888" s="1"/>
    </row>
    <row r="3889" spans="1:39" ht="12.75" customHeight="1">
      <c r="A3889" s="1"/>
      <c r="B3889" s="1" t="s">
        <v>7050</v>
      </c>
      <c r="C3889" s="1" t="s">
        <v>13959</v>
      </c>
      <c r="D3889" s="3" t="str">
        <f ca="1">IFERROR(__xludf.DUMMYFUNCTION("PROPER(REGEXEXTRACT(B3853, ""(?:https?:\/\/)?(?:www\.)?([a-zA-Z0-9-]+)\.""))"),"Skyscanner")</f>
        <v>Skyscanner</v>
      </c>
      <c r="E3889" s="1" t="s">
        <v>13895</v>
      </c>
      <c r="F3889" s="1">
        <v>11.993169999999999</v>
      </c>
      <c r="G3889" s="1">
        <v>120.21084999999999</v>
      </c>
      <c r="H3889" s="1" t="s">
        <v>7053</v>
      </c>
      <c r="I3889" s="1" t="s">
        <v>50</v>
      </c>
      <c r="J3889" s="1">
        <f>IF(K3889="URBAN",1,IF(K3889="SUBURBAN",2,IF(K3889="RURAL",3,"")))</f>
        <v>1</v>
      </c>
      <c r="K3889" s="1" t="s">
        <v>42</v>
      </c>
      <c r="L3889" s="18">
        <v>46082</v>
      </c>
      <c r="M3889" s="49">
        <v>0.625</v>
      </c>
      <c r="N3889" s="18">
        <v>46083</v>
      </c>
      <c r="O3889" s="56">
        <v>0.5</v>
      </c>
      <c r="P3889" s="31" t="str">
        <f>TEXT($L3889, "dddd")</f>
        <v>Sunday</v>
      </c>
      <c r="Q3889" s="39" t="s">
        <v>1000</v>
      </c>
      <c r="R3889" s="39">
        <v>0</v>
      </c>
      <c r="S3889" s="1" t="str">
        <f>IF(OR(MONTH(L3889)=12, MONTH(L3889)&lt;=5), "Dry Season", "Wet Season")</f>
        <v>Dry Season</v>
      </c>
      <c r="T3889" s="1">
        <v>1</v>
      </c>
      <c r="U3889" s="1">
        <v>0</v>
      </c>
      <c r="V3889" s="1">
        <v>0</v>
      </c>
      <c r="W3889" s="2">
        <f>IF(ISNUMBER(SEARCH("N/A", X3889)), 0, 1)</f>
        <v>0</v>
      </c>
      <c r="X3889" s="1" t="s">
        <v>44</v>
      </c>
      <c r="Y3889" s="1"/>
      <c r="Z3889" s="1"/>
      <c r="AA3889" s="11" cm="1">
        <f t="array" ref="AA3889">IF(ISBLANK(Y3889), 0, VINCentyInvDistance(F3889,G3889,Y3889,Z3889))</f>
        <v>0</v>
      </c>
      <c r="AB3889" s="1">
        <v>0</v>
      </c>
      <c r="AC3889" s="1">
        <v>8.8000000000000007</v>
      </c>
      <c r="AD3889" s="1">
        <v>0</v>
      </c>
      <c r="AE3889" s="1">
        <v>0</v>
      </c>
      <c r="AF3889" s="1">
        <v>1</v>
      </c>
      <c r="AG3889" s="1" t="s">
        <v>3284</v>
      </c>
      <c r="AH3889" s="1" t="s">
        <v>1597</v>
      </c>
      <c r="AI3889" s="1"/>
      <c r="AJ3889" s="1" t="s">
        <v>55</v>
      </c>
      <c r="AL3889" s="1">
        <v>4</v>
      </c>
      <c r="AM3889" s="1" t="s">
        <v>7054</v>
      </c>
    </row>
    <row r="3890" spans="1:39" ht="12.75" customHeight="1">
      <c r="A3890" s="1"/>
      <c r="B3890" s="1" t="s">
        <v>2290</v>
      </c>
      <c r="C3890" s="1" t="s">
        <v>13960</v>
      </c>
      <c r="D3890" s="3" t="str">
        <f ca="1">IFERROR(__xludf.DUMMYFUNCTION("PROPER(REGEXEXTRACT(B3854, ""(?:https?:\/\/)?(?:www\.)?([a-zA-Z0-9-]+)\.""))"),"Google")</f>
        <v>Google</v>
      </c>
      <c r="E3890" s="1" t="s">
        <v>13591</v>
      </c>
      <c r="F3890" s="1">
        <v>14.58005</v>
      </c>
      <c r="G3890" s="1">
        <v>120.9732834</v>
      </c>
      <c r="H3890" s="1" t="s">
        <v>13961</v>
      </c>
      <c r="I3890" s="1" t="s">
        <v>50</v>
      </c>
      <c r="J3890" s="1">
        <f>IF(K3890="URBAN",1,IF(K3890="SUBURBAN",2,IF(K3890="RURAL",3,"")))</f>
        <v>1</v>
      </c>
      <c r="K3890" s="1" t="s">
        <v>42</v>
      </c>
      <c r="L3890" s="18">
        <v>46082</v>
      </c>
      <c r="M3890" s="49">
        <v>0.625</v>
      </c>
      <c r="N3890" s="18">
        <v>46083</v>
      </c>
      <c r="O3890" s="56">
        <v>0.5</v>
      </c>
      <c r="P3890" s="31" t="str">
        <f>TEXT($L3890, "dddd")</f>
        <v>Sunday</v>
      </c>
      <c r="Q3890" s="39" t="s">
        <v>531</v>
      </c>
      <c r="R3890" s="39">
        <v>3932</v>
      </c>
      <c r="S3890" s="1" t="str">
        <f>IF(OR(MONTH(L3890)=12, MONTH(L3890)&lt;=5), "Dry Season", "Wet Season")</f>
        <v>Dry Season</v>
      </c>
      <c r="T3890" s="1">
        <v>1</v>
      </c>
      <c r="U3890" s="1">
        <v>0</v>
      </c>
      <c r="V3890" s="1">
        <v>0</v>
      </c>
      <c r="W3890" s="2">
        <f>IF(ISNUMBER(SEARCH("N/A", X3890)), 0, 1)</f>
        <v>0</v>
      </c>
      <c r="X3890" s="1" t="s">
        <v>44</v>
      </c>
      <c r="Y3890" s="1"/>
      <c r="Z3890" s="1"/>
      <c r="AA3890" s="11" cm="1">
        <f t="array" ref="AA3890">IF(ISBLANK(Y3890), 0, VINCentyInvDistance(F3890,G3890,Y3890,Z3890))</f>
        <v>0</v>
      </c>
      <c r="AB3890" s="1">
        <v>0</v>
      </c>
      <c r="AC3890" s="1">
        <v>0</v>
      </c>
      <c r="AD3890" s="1">
        <v>0</v>
      </c>
      <c r="AE3890" s="1">
        <v>2087</v>
      </c>
      <c r="AF3890" s="1">
        <v>1</v>
      </c>
      <c r="AG3890" s="1" t="str">
        <f>TRIM(MID(SUBSTITUTE($H3890,",",REPT(" ",200)),(LEN($H3890)-LEN(SUBSTITUTE($H3890,",",""))-4)*200+1,200))</f>
        <v>Manila</v>
      </c>
      <c r="AH3890" s="1" t="str">
        <f>TRIM(MID(SUBSTITUTE($H3890,",",REPT(" ",200)),(LEN($H3890)-LEN(SUBSTITUTE($H3890,",",""))-3)*200+1,200))</f>
        <v>Capital District</v>
      </c>
      <c r="AI3890" s="1" t="str">
        <f>TRIM(MID(SUBSTITUTE($H3890,",",REPT(" ",200)),(LEN($H3890)-LEN(SUBSTITUTE($H3890,",",""))-2)*200+1,200))</f>
        <v>Metro Manila</v>
      </c>
      <c r="AJ3890" s="1" t="str">
        <f>TRIM(MID(SUBSTITUTE($H3890,",",REPT(" ",200)),(LEN($H3890)-LEN(SUBSTITUTE($H3890,",",""))-0)*200+1,200))</f>
        <v>Philippines</v>
      </c>
      <c r="AL3890" s="2">
        <v>0</v>
      </c>
      <c r="AM3890" s="1"/>
    </row>
    <row r="3891" spans="1:39" ht="12.75" customHeight="1">
      <c r="A3891" s="1"/>
      <c r="B3891" s="1" t="s">
        <v>13593</v>
      </c>
      <c r="C3891" s="1" t="s">
        <v>13962</v>
      </c>
      <c r="D3891" s="3" t="str">
        <f ca="1">IFERROR(__xludf.DUMMYFUNCTION("PROPER(REGEXEXTRACT(B3855, ""(?:https?:\/\/)?(?:www\.)?([a-zA-Z0-9-]+)\.""))"),"Skyscanner")</f>
        <v>Skyscanner</v>
      </c>
      <c r="E3891" s="1" t="s">
        <v>13560</v>
      </c>
      <c r="F3891" s="1">
        <v>14.579788000000001</v>
      </c>
      <c r="G3891" s="1">
        <v>120.973428</v>
      </c>
      <c r="H3891" s="1" t="s">
        <v>13596</v>
      </c>
      <c r="I3891" s="1" t="s">
        <v>50</v>
      </c>
      <c r="J3891" s="1">
        <f>IF(K3891="URBAN",1,IF(K3891="SUBURBAN",2,IF(K3891="RURAL",3,"")))</f>
        <v>1</v>
      </c>
      <c r="K3891" s="1" t="s">
        <v>42</v>
      </c>
      <c r="L3891" s="18">
        <v>46082</v>
      </c>
      <c r="M3891" s="49">
        <v>0.58333333333333337</v>
      </c>
      <c r="N3891" s="18">
        <v>46083</v>
      </c>
      <c r="O3891" s="56">
        <v>0.5</v>
      </c>
      <c r="P3891" s="31" t="str">
        <f>TEXT($L3891, "dddd")</f>
        <v>Sunday</v>
      </c>
      <c r="Q3891" s="39" t="s">
        <v>111</v>
      </c>
      <c r="R3891" s="39">
        <v>11660</v>
      </c>
      <c r="S3891" s="1" t="str">
        <f>IF(OR(MONTH(L3891)=12, MONTH(L3891)&lt;=5), "Dry Season", "Wet Season")</f>
        <v>Dry Season</v>
      </c>
      <c r="T3891" s="1">
        <v>1</v>
      </c>
      <c r="U3891" s="1">
        <v>0</v>
      </c>
      <c r="V3891" s="1">
        <v>1</v>
      </c>
      <c r="W3891" s="2">
        <f>IF(ISNUMBER(SEARCH("N/A", X3891)), 0, 1)</f>
        <v>0</v>
      </c>
      <c r="X3891" s="1" t="s">
        <v>44</v>
      </c>
      <c r="Y3891" s="1"/>
      <c r="Z3891" s="1"/>
      <c r="AA3891" s="11" cm="1">
        <f t="array" ref="AA3891">IF(ISBLANK(Y3891), 0, VINCentyInvDistance(F3891,G3891,Y3891,Z3891))</f>
        <v>0</v>
      </c>
      <c r="AB3891" s="1">
        <v>1</v>
      </c>
      <c r="AC3891" s="1">
        <v>7.8</v>
      </c>
      <c r="AD3891" s="1">
        <v>4.4000000000000004</v>
      </c>
      <c r="AE3891" s="1">
        <v>2087</v>
      </c>
      <c r="AF3891" s="1">
        <v>1</v>
      </c>
      <c r="AG3891" s="1" t="s">
        <v>68</v>
      </c>
      <c r="AH3891" s="1" t="str">
        <f>TRIM(MID(SUBSTITUTE($H3891,",",REPT(" ",200)),(LEN($H3891)-LEN(SUBSTITUTE($H3891,",",""))-3)*200+1,200))</f>
        <v>Capital District</v>
      </c>
      <c r="AI3891" s="1" t="s">
        <v>54</v>
      </c>
      <c r="AJ3891" s="1" t="s">
        <v>55</v>
      </c>
      <c r="AK3891" t="s">
        <v>17589</v>
      </c>
      <c r="AL3891" s="1">
        <v>4</v>
      </c>
      <c r="AM3891" s="1" t="s">
        <v>13597</v>
      </c>
    </row>
    <row r="3892" spans="1:39" ht="12.75" customHeight="1">
      <c r="A3892" s="1"/>
      <c r="B3892" s="1" t="s">
        <v>13896</v>
      </c>
      <c r="C3892" s="1" t="s">
        <v>13963</v>
      </c>
      <c r="D3892" s="3" t="str">
        <f ca="1">IFERROR(__xludf.DUMMYFUNCTION("PROPER(REGEXEXTRACT(B3856, ""(?:https?:\/\/)?(?:www\.)?([a-zA-Z0-9-]+)\.""))"),"Google")</f>
        <v>Google</v>
      </c>
      <c r="E3892" s="1" t="s">
        <v>13610</v>
      </c>
      <c r="F3892" s="1">
        <v>14.640245999999999</v>
      </c>
      <c r="G3892" s="1">
        <v>121.055047</v>
      </c>
      <c r="H3892" s="1" t="s">
        <v>13611</v>
      </c>
      <c r="I3892" s="1" t="s">
        <v>50</v>
      </c>
      <c r="J3892" s="1">
        <f>IF(K3892="URBAN",1,IF(K3892="SUBURBAN",2,IF(K3892="RURAL",3,"")))</f>
        <v>1</v>
      </c>
      <c r="K3892" s="1" t="s">
        <v>42</v>
      </c>
      <c r="L3892" s="18">
        <v>46082</v>
      </c>
      <c r="M3892" s="49">
        <v>0.625</v>
      </c>
      <c r="N3892" s="18">
        <v>46083</v>
      </c>
      <c r="O3892" s="56">
        <v>0.54166666666666663</v>
      </c>
      <c r="P3892" s="31" t="str">
        <f>TEXT($L3892, "dddd")</f>
        <v>Sunday</v>
      </c>
      <c r="Q3892" s="39" t="s">
        <v>207</v>
      </c>
      <c r="R3892" s="39">
        <v>3394</v>
      </c>
      <c r="S3892" s="1" t="str">
        <f>IF(OR(MONTH(L3892)=12, MONTH(L3892)&lt;=5), "Dry Season", "Wet Season")</f>
        <v>Dry Season</v>
      </c>
      <c r="T3892" s="1">
        <v>1</v>
      </c>
      <c r="U3892" s="1">
        <v>0</v>
      </c>
      <c r="V3892" s="1">
        <v>0</v>
      </c>
      <c r="W3892" s="2">
        <f>IF(ISNUMBER(SEARCH("N/A", X3892)), 0, 1)</f>
        <v>1</v>
      </c>
      <c r="X3892" s="1" t="s">
        <v>1174</v>
      </c>
      <c r="Y3892" s="1">
        <v>14.589843999999999</v>
      </c>
      <c r="Z3892" s="1">
        <v>121.060554</v>
      </c>
      <c r="AA3892" s="11" cm="1">
        <f t="array" ref="AA3892">IF(ISBLANK(Y3892), 0, VINCentyInvDistance(F3892,G3892,Y3892,Z3892))</f>
        <v>5608.2037655911072</v>
      </c>
      <c r="AB3892" s="1">
        <v>0</v>
      </c>
      <c r="AC3892" s="1">
        <v>0</v>
      </c>
      <c r="AD3892" s="1">
        <v>0</v>
      </c>
      <c r="AE3892" s="1">
        <v>43</v>
      </c>
      <c r="AF3892" s="1">
        <v>1</v>
      </c>
      <c r="AG3892" s="1" t="s">
        <v>1180</v>
      </c>
      <c r="AH3892" s="1" t="s">
        <v>562</v>
      </c>
      <c r="AI3892" s="1" t="str">
        <f>TRIM(MID(SUBSTITUTE($H3892,",",REPT(" ",200)),(LEN($H3892)-LEN(SUBSTITUTE($H3892,",",""))-2)*200+1,200))</f>
        <v>Metro Manila</v>
      </c>
      <c r="AJ3892" s="1" t="s">
        <v>55</v>
      </c>
      <c r="AL3892" s="2">
        <v>0</v>
      </c>
      <c r="AM3892" s="1"/>
    </row>
    <row r="3893" spans="1:39" ht="12.75" customHeight="1">
      <c r="A3893" s="1"/>
      <c r="B3893" s="1" t="s">
        <v>13612</v>
      </c>
      <c r="C3893" s="1" t="s">
        <v>13964</v>
      </c>
      <c r="D3893" s="3" t="str">
        <f ca="1">IFERROR(__xludf.DUMMYFUNCTION("PROPER(REGEXEXTRACT(B3857, ""(?:https?:\/\/)?(?:www\.)?([a-zA-Z0-9-]+)\.""))"),"Skyscanner")</f>
        <v>Skyscanner</v>
      </c>
      <c r="E3893" s="1" t="s">
        <v>13600</v>
      </c>
      <c r="F3893" s="1">
        <v>14.6200305</v>
      </c>
      <c r="G3893" s="1">
        <v>121.0488067</v>
      </c>
      <c r="H3893" s="1" t="s">
        <v>13601</v>
      </c>
      <c r="I3893" s="1" t="s">
        <v>50</v>
      </c>
      <c r="J3893" s="1">
        <f>IF(K3893="URBAN",1,IF(K3893="SUBURBAN",2,IF(K3893="RURAL",3,"")))</f>
        <v>1</v>
      </c>
      <c r="K3893" s="1" t="s">
        <v>42</v>
      </c>
      <c r="L3893" s="18">
        <v>46082</v>
      </c>
      <c r="M3893" s="49">
        <v>0.58333333333333337</v>
      </c>
      <c r="N3893" s="18">
        <v>46083</v>
      </c>
      <c r="O3893" s="56">
        <v>0.5</v>
      </c>
      <c r="P3893" s="31" t="str">
        <f>TEXT($L3893, "dddd")</f>
        <v>Sunday</v>
      </c>
      <c r="Q3893" s="39" t="s">
        <v>207</v>
      </c>
      <c r="R3893" s="39">
        <v>742</v>
      </c>
      <c r="S3893" s="1" t="str">
        <f>IF(OR(MONTH(L3893)=12, MONTH(L3893)&lt;=5), "Dry Season", "Wet Season")</f>
        <v>Dry Season</v>
      </c>
      <c r="T3893" s="1">
        <v>1</v>
      </c>
      <c r="U3893" s="1">
        <v>0</v>
      </c>
      <c r="V3893" s="1">
        <v>1</v>
      </c>
      <c r="W3893" s="2">
        <f>IF(ISNUMBER(SEARCH("N/A", X3893)), 0, 1)</f>
        <v>1</v>
      </c>
      <c r="X3893" s="1" t="s">
        <v>1174</v>
      </c>
      <c r="Y3893" s="1">
        <v>14.589843999999999</v>
      </c>
      <c r="Z3893" s="1">
        <v>121.060554</v>
      </c>
      <c r="AA3893" s="11" cm="1">
        <f t="array" ref="AA3893">IF(ISBLANK(Y3893), 0, VINCentyInvDistance(F3893,G3893,Y3893,Z3893))</f>
        <v>3571.7677157414087</v>
      </c>
      <c r="AB3893" s="1">
        <v>0</v>
      </c>
      <c r="AC3893" s="1">
        <v>8.4</v>
      </c>
      <c r="AD3893" s="1">
        <v>3.9</v>
      </c>
      <c r="AE3893" s="1">
        <v>43</v>
      </c>
      <c r="AF3893" s="1">
        <v>1</v>
      </c>
      <c r="AG3893" s="1" t="s">
        <v>1180</v>
      </c>
      <c r="AH3893" s="1" t="s">
        <v>562</v>
      </c>
      <c r="AI3893" s="1" t="str">
        <f>TRIM(MID(SUBSTITUTE($H3893,",",REPT(" ",200)),(LEN($H3893)-LEN(SUBSTITUTE($H3893,",",""))-2)*200+1,200))</f>
        <v>Metro Manila</v>
      </c>
      <c r="AJ3893" s="1" t="s">
        <v>55</v>
      </c>
      <c r="AK3893" t="s">
        <v>17591</v>
      </c>
      <c r="AL3893" s="2">
        <v>0</v>
      </c>
      <c r="AM3893" s="1"/>
    </row>
    <row r="3894" spans="1:39" ht="12.75" customHeight="1">
      <c r="A3894" s="1"/>
      <c r="B3894" s="1" t="s">
        <v>13064</v>
      </c>
      <c r="C3894" s="1" t="s">
        <v>13965</v>
      </c>
      <c r="D3894" s="3" t="str">
        <f ca="1">IFERROR(__xludf.DUMMYFUNCTION("PROPER(REGEXEXTRACT(B3858, ""(?:https?:\/\/)?(?:www\.)?([a-zA-Z0-9-]+)\.""))"),"Skyscanner")</f>
        <v>Skyscanner</v>
      </c>
      <c r="E3894" s="1" t="s">
        <v>13653</v>
      </c>
      <c r="F3894" s="1">
        <v>14.520391699999999</v>
      </c>
      <c r="G3894" s="1">
        <v>121.0187143</v>
      </c>
      <c r="H3894" s="1" t="s">
        <v>12808</v>
      </c>
      <c r="I3894" s="1" t="s">
        <v>50</v>
      </c>
      <c r="J3894" s="1">
        <f>IF(K3894="URBAN",1,IF(K3894="SUBURBAN",2,IF(K3894="RURAL",3,"")))</f>
        <v>1</v>
      </c>
      <c r="K3894" s="1" t="s">
        <v>42</v>
      </c>
      <c r="L3894" s="18">
        <v>46082</v>
      </c>
      <c r="M3894" s="49">
        <v>0.58333333333333337</v>
      </c>
      <c r="N3894" s="18">
        <v>46083</v>
      </c>
      <c r="O3894" s="56">
        <v>0.5</v>
      </c>
      <c r="P3894" s="31" t="str">
        <f>TEXT($L3894, "dddd")</f>
        <v>Sunday</v>
      </c>
      <c r="Q3894" s="39" t="s">
        <v>207</v>
      </c>
      <c r="R3894" s="39">
        <v>13306</v>
      </c>
      <c r="S3894" s="1" t="str">
        <f>IF(OR(MONTH(L3894)=12, MONTH(L3894)&lt;=5), "Dry Season", "Wet Season")</f>
        <v>Dry Season</v>
      </c>
      <c r="T3894" s="1">
        <v>1</v>
      </c>
      <c r="U3894" s="1">
        <v>0</v>
      </c>
      <c r="V3894" s="1">
        <v>1</v>
      </c>
      <c r="W3894" s="2">
        <f>IF(ISNUMBER(SEARCH("N/A", X3894)), 0, 1)</f>
        <v>1</v>
      </c>
      <c r="X3894" s="1" t="s">
        <v>1174</v>
      </c>
      <c r="Y3894" s="1">
        <v>14.589843999999999</v>
      </c>
      <c r="Z3894" s="1">
        <v>121.060554</v>
      </c>
      <c r="AA3894" s="11" cm="1">
        <f t="array" ref="AA3894">IF(ISBLANK(Y3894), 0, VINCentyInvDistance(F3894,G3894,Y3894,Z3894))</f>
        <v>8909.7263483928746</v>
      </c>
      <c r="AB3894" s="1">
        <v>0</v>
      </c>
      <c r="AC3894" s="1">
        <v>7.8</v>
      </c>
      <c r="AD3894" s="1">
        <v>4.5</v>
      </c>
      <c r="AE3894" s="1">
        <v>101</v>
      </c>
      <c r="AF3894" s="1">
        <v>1</v>
      </c>
      <c r="AG3894" s="1" t="s">
        <v>1180</v>
      </c>
      <c r="AH3894" s="1" t="s">
        <v>562</v>
      </c>
      <c r="AI3894" s="1" t="str">
        <f>TRIM(MID(SUBSTITUTE($H3894,",",REPT(" ",200)),(LEN($H3894)-LEN(SUBSTITUTE($H3894,",",""))-2)*200+1,200))</f>
        <v>Metro Manila</v>
      </c>
      <c r="AJ3894" s="1" t="s">
        <v>55</v>
      </c>
      <c r="AK3894" t="s">
        <v>13068</v>
      </c>
      <c r="AL3894" s="2">
        <v>0</v>
      </c>
      <c r="AM3894" s="1"/>
    </row>
    <row r="3895" spans="1:39" ht="12.75" customHeight="1">
      <c r="A3895" s="1"/>
      <c r="B3895" s="1" t="s">
        <v>12809</v>
      </c>
      <c r="C3895" s="1" t="s">
        <v>13966</v>
      </c>
      <c r="D3895" s="3" t="str">
        <f ca="1">IFERROR(__xludf.DUMMYFUNCTION("PROPER(REGEXEXTRACT(B3859, ""(?:https?:\/\/)?(?:www\.)?([a-zA-Z0-9-]+)\.""))"),"Skyscanner")</f>
        <v>Skyscanner</v>
      </c>
      <c r="E3895" s="1" t="s">
        <v>13967</v>
      </c>
      <c r="F3895" s="1">
        <v>14.6312876</v>
      </c>
      <c r="G3895" s="1">
        <v>121.0181563</v>
      </c>
      <c r="H3895" s="1" t="s">
        <v>13968</v>
      </c>
      <c r="I3895" s="1" t="s">
        <v>50</v>
      </c>
      <c r="J3895" s="1">
        <f>IF(K3895="URBAN",1,IF(K3895="SUBURBAN",2,IF(K3895="RURAL",3,"")))</f>
        <v>1</v>
      </c>
      <c r="K3895" s="1" t="s">
        <v>42</v>
      </c>
      <c r="L3895" s="18">
        <v>46082</v>
      </c>
      <c r="M3895" s="49">
        <v>0.625</v>
      </c>
      <c r="N3895" s="18">
        <v>46083</v>
      </c>
      <c r="O3895" s="56">
        <v>0.5</v>
      </c>
      <c r="P3895" s="31" t="str">
        <f>TEXT($L3895, "dddd")</f>
        <v>Sunday</v>
      </c>
      <c r="Q3895" s="39" t="s">
        <v>531</v>
      </c>
      <c r="R3895" s="39">
        <v>2201</v>
      </c>
      <c r="S3895" s="1" t="str">
        <f>IF(OR(MONTH(L3895)=12, MONTH(L3895)&lt;=5), "Dry Season", "Wet Season")</f>
        <v>Dry Season</v>
      </c>
      <c r="T3895" s="1">
        <v>1</v>
      </c>
      <c r="U3895" s="1">
        <v>0</v>
      </c>
      <c r="V3895" s="1">
        <v>0</v>
      </c>
      <c r="W3895" s="2">
        <f>IF(ISNUMBER(SEARCH("N/A", X3895)), 0, 1)</f>
        <v>1</v>
      </c>
      <c r="X3895" s="1" t="s">
        <v>124</v>
      </c>
      <c r="Y3895" s="1">
        <v>14.5352172</v>
      </c>
      <c r="Z3895" s="1">
        <v>120.9819432</v>
      </c>
      <c r="AA3895" s="11" cm="1">
        <f t="array" ref="AA3895">IF(ISBLANK(Y3895), 0, VINCentyInvDistance(F3895,G3895,Y3895,Z3895))</f>
        <v>11323.299107740642</v>
      </c>
      <c r="AB3895" s="1">
        <v>1</v>
      </c>
      <c r="AC3895" s="1">
        <v>9</v>
      </c>
      <c r="AD3895" s="1">
        <v>4.2</v>
      </c>
      <c r="AE3895" s="1">
        <v>3126</v>
      </c>
      <c r="AF3895" s="1">
        <v>1</v>
      </c>
      <c r="AG3895" s="1" t="s">
        <v>159</v>
      </c>
      <c r="AH3895" s="1" t="s">
        <v>160</v>
      </c>
      <c r="AI3895" s="1" t="str">
        <f>TRIM(MID(SUBSTITUTE($H3895,",",REPT(" ",200)),(LEN($H3895)-LEN(SUBSTITUTE($H3895,",",""))-2)*200+1,200))</f>
        <v>Metro Manila</v>
      </c>
      <c r="AJ3895" s="1" t="s">
        <v>55</v>
      </c>
      <c r="AK3895" t="s">
        <v>17509</v>
      </c>
      <c r="AL3895" s="2">
        <v>0</v>
      </c>
      <c r="AM3895" s="1"/>
    </row>
    <row r="3896" spans="1:39" ht="12.75" customHeight="1">
      <c r="A3896" s="1"/>
      <c r="B3896" s="1" t="s">
        <v>13969</v>
      </c>
      <c r="C3896" s="1" t="s">
        <v>13970</v>
      </c>
      <c r="D3896" s="3" t="str">
        <f ca="1">IFERROR(__xludf.DUMMYFUNCTION("PROPER(REGEXEXTRACT(B3860, ""(?:https?:\/\/)?(?:www\.)?([a-zA-Z0-9-]+)\.""))"),"Skyscanner")</f>
        <v>Skyscanner</v>
      </c>
      <c r="E3896" s="1" t="s">
        <v>13604</v>
      </c>
      <c r="F3896" s="1">
        <v>14.564937499999999</v>
      </c>
      <c r="G3896" s="1">
        <v>120.98518749999999</v>
      </c>
      <c r="H3896" s="1" t="s">
        <v>12967</v>
      </c>
      <c r="I3896" s="1" t="s">
        <v>50</v>
      </c>
      <c r="J3896" s="1">
        <f>IF(K3896="URBAN",1,IF(K3896="SUBURBAN",2,IF(K3896="RURAL",3,"")))</f>
        <v>1</v>
      </c>
      <c r="K3896" s="1" t="s">
        <v>42</v>
      </c>
      <c r="L3896" s="18">
        <v>46082</v>
      </c>
      <c r="M3896" s="49">
        <v>0.58333333333333337</v>
      </c>
      <c r="N3896" s="18">
        <v>46083</v>
      </c>
      <c r="O3896" s="56">
        <v>0.5</v>
      </c>
      <c r="P3896" s="31" t="str">
        <f>TEXT($L3896, "dddd")</f>
        <v>Sunday</v>
      </c>
      <c r="Q3896" s="39" t="s">
        <v>111</v>
      </c>
      <c r="R3896" s="39">
        <v>2080</v>
      </c>
      <c r="S3896" s="1" t="str">
        <f>IF(OR(MONTH(L3896)=12, MONTH(L3896)&lt;=5), "Dry Season", "Wet Season")</f>
        <v>Dry Season</v>
      </c>
      <c r="T3896" s="1">
        <v>1</v>
      </c>
      <c r="U3896" s="1">
        <v>0</v>
      </c>
      <c r="V3896" s="1">
        <v>0</v>
      </c>
      <c r="W3896" s="2">
        <f>IF(ISNUMBER(SEARCH("N/A", X3896)), 0, 1)</f>
        <v>1</v>
      </c>
      <c r="X3896" s="1" t="s">
        <v>1174</v>
      </c>
      <c r="Y3896" s="1">
        <v>14.589843999999999</v>
      </c>
      <c r="Z3896" s="1">
        <v>121.060554</v>
      </c>
      <c r="AA3896" s="11" cm="1">
        <f t="array" ref="AA3896">IF(ISBLANK(Y3896), 0, VINCentyInvDistance(F3896,G3896,Y3896,Z3896))</f>
        <v>8576.2157785434592</v>
      </c>
      <c r="AB3896" s="1">
        <v>0</v>
      </c>
      <c r="AC3896" s="1">
        <v>8.4</v>
      </c>
      <c r="AD3896" s="1">
        <v>3.3</v>
      </c>
      <c r="AE3896" s="1">
        <v>296</v>
      </c>
      <c r="AF3896" s="1">
        <v>1</v>
      </c>
      <c r="AG3896" s="1" t="s">
        <v>1180</v>
      </c>
      <c r="AH3896" s="1" t="s">
        <v>562</v>
      </c>
      <c r="AI3896" s="1" t="str">
        <f>TRIM(MID(SUBSTITUTE($H3896,",",REPT(" ",200)),(LEN($H3896)-LEN(SUBSTITUTE($H3896,",",""))-2)*200+1,200))</f>
        <v>Metro Manila</v>
      </c>
      <c r="AJ3896" s="1" t="s">
        <v>55</v>
      </c>
      <c r="AK3896" t="s">
        <v>13971</v>
      </c>
      <c r="AL3896" s="2">
        <v>0</v>
      </c>
      <c r="AM3896" s="1"/>
    </row>
    <row r="3897" spans="1:39" ht="12.75" customHeight="1">
      <c r="A3897" s="1"/>
      <c r="B3897" s="1" t="s">
        <v>12968</v>
      </c>
      <c r="C3897" s="1" t="s">
        <v>13972</v>
      </c>
      <c r="D3897" s="3" t="str">
        <f ca="1">IFERROR(__xludf.DUMMYFUNCTION("PROPER(REGEXEXTRACT(B3861, ""(?:https?:\/\/)?(?:www\.)?([a-zA-Z0-9-]+)\.""))"),"Skyscanner")</f>
        <v>Skyscanner</v>
      </c>
      <c r="E3897" s="1" t="s">
        <v>13606</v>
      </c>
      <c r="F3897" s="1">
        <v>14.5649</v>
      </c>
      <c r="G3897" s="1">
        <v>120.98519</v>
      </c>
      <c r="H3897" s="1" t="s">
        <v>12967</v>
      </c>
      <c r="I3897" s="1" t="s">
        <v>50</v>
      </c>
      <c r="J3897" s="1">
        <f>IF(K3897="URBAN",1,IF(K3897="SUBURBAN",2,IF(K3897="RURAL",3,"")))</f>
        <v>1</v>
      </c>
      <c r="K3897" s="1" t="s">
        <v>42</v>
      </c>
      <c r="L3897" s="18">
        <v>46082</v>
      </c>
      <c r="M3897" s="49">
        <v>0.58333333333333337</v>
      </c>
      <c r="N3897" s="18">
        <v>46083</v>
      </c>
      <c r="O3897" s="56">
        <v>0.5</v>
      </c>
      <c r="P3897" s="31" t="str">
        <f>TEXT($L3897, "dddd")</f>
        <v>Sunday</v>
      </c>
      <c r="Q3897" s="39" t="s">
        <v>43</v>
      </c>
      <c r="R3897" s="39">
        <v>2401</v>
      </c>
      <c r="S3897" s="1" t="str">
        <f>IF(OR(MONTH(L3897)=12, MONTH(L3897)&lt;=5), "Dry Season", "Wet Season")</f>
        <v>Dry Season</v>
      </c>
      <c r="T3897" s="1">
        <v>2</v>
      </c>
      <c r="U3897" s="1">
        <v>0</v>
      </c>
      <c r="V3897" s="1">
        <v>0</v>
      </c>
      <c r="W3897" s="2">
        <f>IF(ISNUMBER(SEARCH("N/A", X3897)), 0, 1)</f>
        <v>0</v>
      </c>
      <c r="X3897" s="1" t="s">
        <v>44</v>
      </c>
      <c r="Y3897" s="1"/>
      <c r="Z3897" s="1"/>
      <c r="AA3897" s="11" cm="1">
        <f t="array" ref="AA3897">IF(ISBLANK(Y3897), 0, VINCentyInvDistance(F3897,G3897,Y3897,Z3897))</f>
        <v>0</v>
      </c>
      <c r="AB3897" s="1">
        <v>0</v>
      </c>
      <c r="AC3897" s="1">
        <v>6.6</v>
      </c>
      <c r="AD3897" s="1">
        <v>0</v>
      </c>
      <c r="AE3897" s="1">
        <v>133</v>
      </c>
      <c r="AF3897" s="1">
        <v>1</v>
      </c>
      <c r="AG3897" s="1" t="s">
        <v>68</v>
      </c>
      <c r="AH3897" s="1" t="str">
        <f>TRIM(MID(SUBSTITUTE($H3897,",",REPT(" ",200)),(LEN($H3897)-LEN(SUBSTITUTE($H3897,",",""))-3)*200+1,200))</f>
        <v>Capital District</v>
      </c>
      <c r="AI3897" s="1" t="s">
        <v>54</v>
      </c>
      <c r="AJ3897" s="1" t="s">
        <v>55</v>
      </c>
      <c r="AK3897" t="s">
        <v>17533</v>
      </c>
      <c r="AL3897" s="1">
        <v>1</v>
      </c>
      <c r="AM3897" s="1" t="s">
        <v>12970</v>
      </c>
    </row>
    <row r="3898" spans="1:39" ht="12.75" customHeight="1">
      <c r="A3898" s="1"/>
      <c r="B3898" s="1" t="s">
        <v>13973</v>
      </c>
      <c r="C3898" s="1" t="s">
        <v>13974</v>
      </c>
      <c r="D3898" s="3" t="str">
        <f ca="1">IFERROR(__xludf.DUMMYFUNCTION("PROPER(REGEXEXTRACT(B3862, ""(?:https?:\/\/)?(?:www\.)?([a-zA-Z0-9-]+)\.""))"),"Google")</f>
        <v>Google</v>
      </c>
      <c r="E3898" s="1" t="s">
        <v>13975</v>
      </c>
      <c r="F3898" s="1">
        <v>14.620801699999999</v>
      </c>
      <c r="G3898" s="1">
        <v>121.04966930000001</v>
      </c>
      <c r="H3898" s="1" t="s">
        <v>13976</v>
      </c>
      <c r="I3898" s="1" t="s">
        <v>50</v>
      </c>
      <c r="J3898" s="1">
        <f>IF(K3898="URBAN",1,IF(K3898="SUBURBAN",2,IF(K3898="RURAL",3,"")))</f>
        <v>1</v>
      </c>
      <c r="K3898" s="1" t="s">
        <v>42</v>
      </c>
      <c r="L3898" s="18">
        <v>46082</v>
      </c>
      <c r="M3898" s="49">
        <v>0.625</v>
      </c>
      <c r="N3898" s="18">
        <v>46083</v>
      </c>
      <c r="O3898" s="56">
        <v>0.5</v>
      </c>
      <c r="P3898" s="31" t="str">
        <f>TEXT($L3898, "dddd")</f>
        <v>Sunday</v>
      </c>
      <c r="Q3898" s="39" t="s">
        <v>207</v>
      </c>
      <c r="R3898" s="39">
        <v>3778</v>
      </c>
      <c r="S3898" s="1" t="str">
        <f>IF(OR(MONTH(L3898)=12, MONTH(L3898)&lt;=5), "Dry Season", "Wet Season")</f>
        <v>Dry Season</v>
      </c>
      <c r="T3898" s="1">
        <v>1</v>
      </c>
      <c r="U3898" s="1">
        <v>0</v>
      </c>
      <c r="V3898" s="1">
        <v>1</v>
      </c>
      <c r="W3898" s="2">
        <f>IF(ISNUMBER(SEARCH("N/A", X3898)), 0, 1)</f>
        <v>1</v>
      </c>
      <c r="X3898" s="1" t="s">
        <v>1174</v>
      </c>
      <c r="Y3898" s="1">
        <v>14.589843999999999</v>
      </c>
      <c r="Z3898" s="1">
        <v>121.060554</v>
      </c>
      <c r="AA3898" s="11" cm="1">
        <f t="array" ref="AA3898">IF(ISBLANK(Y3898), 0, VINCentyInvDistance(F3898,G3898,Y3898,Z3898))</f>
        <v>3620.5196149302192</v>
      </c>
      <c r="AB3898" s="1">
        <v>0</v>
      </c>
      <c r="AC3898" s="1">
        <v>0</v>
      </c>
      <c r="AD3898" s="1">
        <v>0</v>
      </c>
      <c r="AE3898" s="1">
        <v>271</v>
      </c>
      <c r="AF3898" s="1">
        <v>1</v>
      </c>
      <c r="AG3898" s="1" t="s">
        <v>1180</v>
      </c>
      <c r="AH3898" s="1" t="s">
        <v>562</v>
      </c>
      <c r="AI3898" s="1" t="str">
        <f>TRIM(MID(SUBSTITUTE($H3898,",",REPT(" ",200)),(LEN($H3898)-LEN(SUBSTITUTE($H3898,",",""))-2)*200+1,200))</f>
        <v>Metro Manila</v>
      </c>
      <c r="AJ3898" s="1" t="s">
        <v>55</v>
      </c>
      <c r="AL3898" s="2">
        <v>0</v>
      </c>
      <c r="AM3898" s="1"/>
    </row>
    <row r="3899" spans="1:39" ht="12.75" customHeight="1">
      <c r="A3899" s="1"/>
      <c r="B3899" s="1" t="s">
        <v>13977</v>
      </c>
      <c r="C3899" s="1" t="s">
        <v>13978</v>
      </c>
      <c r="D3899" s="3" t="str">
        <f ca="1">IFERROR(__xludf.DUMMYFUNCTION("PROPER(REGEXEXTRACT(B3863, ""(?:https?:\/\/)?(?:www\.)?([a-zA-Z0-9-]+)\.""))"),"Google")</f>
        <v>Google</v>
      </c>
      <c r="E3899" s="1" t="s">
        <v>13586</v>
      </c>
      <c r="F3899" s="1">
        <v>14.620773</v>
      </c>
      <c r="G3899" s="1">
        <v>121.049801</v>
      </c>
      <c r="H3899" s="1" t="s">
        <v>13979</v>
      </c>
      <c r="I3899" s="1" t="s">
        <v>50</v>
      </c>
      <c r="J3899" s="1">
        <f>IF(K3899="URBAN",1,IF(K3899="SUBURBAN",2,IF(K3899="RURAL",3,"")))</f>
        <v>1</v>
      </c>
      <c r="K3899" s="1" t="s">
        <v>42</v>
      </c>
      <c r="L3899" s="18">
        <v>46082</v>
      </c>
      <c r="M3899" s="49">
        <v>0.625</v>
      </c>
      <c r="N3899" s="18">
        <v>46083</v>
      </c>
      <c r="O3899" s="56">
        <v>0.5</v>
      </c>
      <c r="P3899" s="31" t="str">
        <f>TEXT($L3899, "dddd")</f>
        <v>Sunday</v>
      </c>
      <c r="Q3899" s="39" t="s">
        <v>111</v>
      </c>
      <c r="R3899" s="39">
        <v>2366</v>
      </c>
      <c r="S3899" s="1" t="str">
        <f>IF(OR(MONTH(L3899)=12, MONTH(L3899)&lt;=5), "Dry Season", "Wet Season")</f>
        <v>Dry Season</v>
      </c>
      <c r="T3899" s="1">
        <v>1</v>
      </c>
      <c r="U3899" s="1">
        <v>0</v>
      </c>
      <c r="V3899" s="1">
        <v>0</v>
      </c>
      <c r="W3899" s="2">
        <f>IF(ISNUMBER(SEARCH("N/A", X3899)), 0, 1)</f>
        <v>1</v>
      </c>
      <c r="X3899" s="1" t="s">
        <v>1174</v>
      </c>
      <c r="Y3899" s="1">
        <v>14.589843999999999</v>
      </c>
      <c r="Z3899" s="1">
        <v>121.060554</v>
      </c>
      <c r="AA3899" s="11" cm="1">
        <f t="array" ref="AA3899">IF(ISBLANK(Y3899), 0, VINCentyInvDistance(F3899,G3899,Y3899,Z3899))</f>
        <v>3612.9401057962618</v>
      </c>
      <c r="AB3899" s="1">
        <v>0</v>
      </c>
      <c r="AC3899" s="1">
        <v>4</v>
      </c>
      <c r="AD3899" s="1">
        <v>0</v>
      </c>
      <c r="AE3899" s="1">
        <v>1479</v>
      </c>
      <c r="AF3899" s="1">
        <v>1</v>
      </c>
      <c r="AG3899" s="1" t="str">
        <f>TRIM(MID(SUBSTITUTE($H3899,",",REPT(" ",200)),(LEN($H3899)-LEN(SUBSTITUTE($H3899,",",""))-4)*200+1,200))</f>
        <v>Quezon City</v>
      </c>
      <c r="AH3899" s="1" t="str">
        <f>TRIM(MID(SUBSTITUTE($H3899,",",REPT(" ",200)),(LEN($H3899)-LEN(SUBSTITUTE($H3899,",",""))-3)*200+1,200))</f>
        <v>Eastern Manila District</v>
      </c>
      <c r="AI3899" s="1" t="str">
        <f>TRIM(MID(SUBSTITUTE($H3899,",",REPT(" ",200)),(LEN($H3899)-LEN(SUBSTITUTE($H3899,",",""))-2)*200+1,200))</f>
        <v>Metro Manila</v>
      </c>
      <c r="AJ3899" s="1" t="str">
        <f>TRIM(MID(SUBSTITUTE($H3899,",",REPT(" ",200)),(LEN($H3899)-LEN(SUBSTITUTE($H3899,",",""))-0)*200+1,200))</f>
        <v>Philippines</v>
      </c>
      <c r="AL3899" s="2">
        <v>0</v>
      </c>
      <c r="AM3899" s="1" t="s">
        <v>13980</v>
      </c>
    </row>
    <row r="3900" spans="1:39" ht="12.75" customHeight="1">
      <c r="A3900" s="1"/>
      <c r="B3900" s="1" t="s">
        <v>13589</v>
      </c>
      <c r="C3900" s="1" t="s">
        <v>13981</v>
      </c>
      <c r="D3900" s="3" t="str">
        <f ca="1">IFERROR(__xludf.DUMMYFUNCTION("PROPER(REGEXEXTRACT(B3864, ""(?:https?:\/\/)?(?:www\.)?([a-zA-Z0-9-]+)\.""))"),"Skyscanner")</f>
        <v>Skyscanner</v>
      </c>
      <c r="E3900" s="1" t="s">
        <v>13982</v>
      </c>
      <c r="F3900" s="1">
        <v>14.584379999999999</v>
      </c>
      <c r="G3900" s="1">
        <v>120.98680299999999</v>
      </c>
      <c r="H3900" s="1" t="s">
        <v>13587</v>
      </c>
      <c r="I3900" s="1" t="s">
        <v>50</v>
      </c>
      <c r="J3900" s="1">
        <f>IF(K3900="URBAN",1,IF(K3900="SUBURBAN",2,IF(K3900="RURAL",3,"")))</f>
        <v>1</v>
      </c>
      <c r="K3900" s="1" t="s">
        <v>42</v>
      </c>
      <c r="L3900" s="18">
        <v>46082</v>
      </c>
      <c r="M3900" s="49">
        <v>0.58333333333333337</v>
      </c>
      <c r="N3900" s="18">
        <v>46083</v>
      </c>
      <c r="O3900" s="56">
        <v>0.5</v>
      </c>
      <c r="P3900" s="31" t="str">
        <f>TEXT($L3900, "dddd")</f>
        <v>Sunday</v>
      </c>
      <c r="Q3900" s="39" t="s">
        <v>43</v>
      </c>
      <c r="R3900" s="39">
        <v>2370</v>
      </c>
      <c r="S3900" s="1" t="str">
        <f>IF(OR(MONTH(L3900)=12, MONTH(L3900)&lt;=5), "Dry Season", "Wet Season")</f>
        <v>Dry Season</v>
      </c>
      <c r="T3900" s="1">
        <v>2</v>
      </c>
      <c r="U3900" s="1">
        <v>0</v>
      </c>
      <c r="V3900" s="1">
        <v>0</v>
      </c>
      <c r="W3900" s="2">
        <f>IF(ISNUMBER(SEARCH("N/A", X3900)), 0, 1)</f>
        <v>0</v>
      </c>
      <c r="X3900" s="1" t="s">
        <v>44</v>
      </c>
      <c r="Y3900" s="1"/>
      <c r="Z3900" s="1"/>
      <c r="AA3900" s="11" cm="1">
        <f t="array" ref="AA3900">IF(ISBLANK(Y3900), 0, VINCentyInvDistance(F3900,G3900,Y3900,Z3900))</f>
        <v>0</v>
      </c>
      <c r="AB3900" s="1">
        <v>0</v>
      </c>
      <c r="AC3900" s="1">
        <v>8.8000000000000007</v>
      </c>
      <c r="AD3900" s="1">
        <v>0</v>
      </c>
      <c r="AE3900" s="1">
        <v>1479</v>
      </c>
      <c r="AF3900" s="1">
        <v>1</v>
      </c>
      <c r="AG3900" s="1" t="s">
        <v>68</v>
      </c>
      <c r="AH3900" s="1" t="str">
        <f>TRIM(MID(SUBSTITUTE($H3900,",",REPT(" ",200)),(LEN($H3900)-LEN(SUBSTITUTE($H3900,",",""))-3)*200+1,200))</f>
        <v>Capital District</v>
      </c>
      <c r="AI3900" s="1" t="s">
        <v>54</v>
      </c>
      <c r="AJ3900" s="1" t="s">
        <v>55</v>
      </c>
      <c r="AK3900" t="s">
        <v>17588</v>
      </c>
      <c r="AL3900" s="1">
        <v>4</v>
      </c>
      <c r="AM3900" s="1" t="s">
        <v>13592</v>
      </c>
    </row>
    <row r="3901" spans="1:39" ht="12.75" customHeight="1">
      <c r="A3901" s="1"/>
      <c r="B3901" s="1" t="s">
        <v>13636</v>
      </c>
      <c r="C3901" s="1" t="s">
        <v>13983</v>
      </c>
      <c r="D3901" s="3" t="str">
        <f ca="1">IFERROR(__xludf.DUMMYFUNCTION("PROPER(REGEXEXTRACT(B3865, ""(?:https?:\/\/)?(?:www\.)?([a-zA-Z0-9-]+)\.""))"),"Google")</f>
        <v>Google</v>
      </c>
      <c r="E3901" s="1" t="s">
        <v>13619</v>
      </c>
      <c r="F3901" s="1">
        <v>14.580956499999999</v>
      </c>
      <c r="G3901" s="1">
        <v>120.9893525</v>
      </c>
      <c r="H3901" s="1" t="s">
        <v>13620</v>
      </c>
      <c r="I3901" s="1" t="s">
        <v>50</v>
      </c>
      <c r="J3901" s="1">
        <f>IF(K3901="URBAN",1,IF(K3901="SUBURBAN",2,IF(K3901="RURAL",3,"")))</f>
        <v>1</v>
      </c>
      <c r="K3901" s="1" t="s">
        <v>42</v>
      </c>
      <c r="L3901" s="18">
        <v>46082</v>
      </c>
      <c r="M3901" s="49">
        <v>0.625</v>
      </c>
      <c r="N3901" s="18">
        <v>46083</v>
      </c>
      <c r="O3901" s="56">
        <v>0.5</v>
      </c>
      <c r="P3901" s="31" t="str">
        <f>TEXT($L3901, "dddd")</f>
        <v>Sunday</v>
      </c>
      <c r="Q3901" s="39" t="s">
        <v>111</v>
      </c>
      <c r="R3901" s="39">
        <v>909</v>
      </c>
      <c r="S3901" s="1" t="str">
        <f>IF(OR(MONTH(L3901)=12, MONTH(L3901)&lt;=5), "Dry Season", "Wet Season")</f>
        <v>Dry Season</v>
      </c>
      <c r="T3901" s="1">
        <v>1</v>
      </c>
      <c r="U3901" s="1">
        <v>0</v>
      </c>
      <c r="V3901" s="1">
        <v>1</v>
      </c>
      <c r="W3901" s="2">
        <f>IF(ISNUMBER(SEARCH("N/A", X3901)), 0, 1)</f>
        <v>0</v>
      </c>
      <c r="X3901" s="1" t="s">
        <v>44</v>
      </c>
      <c r="Y3901" s="1"/>
      <c r="Z3901" s="1"/>
      <c r="AA3901" s="11" cm="1">
        <f t="array" ref="AA3901">IF(ISBLANK(Y3901), 0, VINCentyInvDistance(F3901,G3901,Y3901,Z3901))</f>
        <v>0</v>
      </c>
      <c r="AB3901" s="1">
        <v>0</v>
      </c>
      <c r="AC3901" s="1">
        <v>0</v>
      </c>
      <c r="AD3901" s="1">
        <v>0</v>
      </c>
      <c r="AE3901" s="1">
        <v>127</v>
      </c>
      <c r="AF3901" s="1">
        <v>1</v>
      </c>
      <c r="AG3901" s="1" t="str">
        <f>TRIM(MID(SUBSTITUTE($H3901,",",REPT(" ",200)),(LEN($H3901)-LEN(SUBSTITUTE($H3901,",",""))-4)*200+1,200))</f>
        <v>Manila</v>
      </c>
      <c r="AH3901" s="1" t="str">
        <f>TRIM(MID(SUBSTITUTE($H3901,",",REPT(" ",200)),(LEN($H3901)-LEN(SUBSTITUTE($H3901,",",""))-3)*200+1,200))</f>
        <v>Capital District</v>
      </c>
      <c r="AI3901" s="1" t="str">
        <f>TRIM(MID(SUBSTITUTE($H3901,",",REPT(" ",200)),(LEN($H3901)-LEN(SUBSTITUTE($H3901,",",""))-2)*200+1,200))</f>
        <v>Metro Manila</v>
      </c>
      <c r="AJ3901" s="1" t="str">
        <f>TRIM(MID(SUBSTITUTE($H3901,",",REPT(" ",200)),(LEN($H3901)-LEN(SUBSTITUTE($H3901,",",""))-0)*200+1,200))</f>
        <v>Philippines</v>
      </c>
      <c r="AL3901" s="2">
        <v>0</v>
      </c>
      <c r="AM3901" s="1"/>
    </row>
    <row r="3902" spans="1:39" ht="12.75" customHeight="1">
      <c r="A3902" s="1"/>
      <c r="B3902" s="1" t="s">
        <v>13621</v>
      </c>
      <c r="C3902" s="1" t="s">
        <v>13984</v>
      </c>
      <c r="D3902" s="3" t="str">
        <f ca="1">IFERROR(__xludf.DUMMYFUNCTION("PROPER(REGEXEXTRACT(B3866, ""(?:https?:\/\/)?(?:www\.)?([a-zA-Z0-9-]+)\.""))"),"Skyscanner")</f>
        <v>Skyscanner</v>
      </c>
      <c r="E3902" s="1" t="s">
        <v>13985</v>
      </c>
      <c r="F3902" s="1">
        <v>14.580968</v>
      </c>
      <c r="G3902" s="1">
        <v>120.98935</v>
      </c>
      <c r="H3902" s="1" t="s">
        <v>13620</v>
      </c>
      <c r="I3902" s="1" t="s">
        <v>50</v>
      </c>
      <c r="J3902" s="1">
        <f>IF(K3902="URBAN",1,IF(K3902="SUBURBAN",2,IF(K3902="RURAL",3,"")))</f>
        <v>1</v>
      </c>
      <c r="K3902" s="1" t="s">
        <v>42</v>
      </c>
      <c r="L3902" s="18">
        <v>46082</v>
      </c>
      <c r="M3902" s="49">
        <v>0.58333333333333337</v>
      </c>
      <c r="N3902" s="18">
        <v>46083</v>
      </c>
      <c r="O3902" s="56">
        <v>0.5</v>
      </c>
      <c r="P3902" s="31" t="str">
        <f>TEXT($L3902, "dddd")</f>
        <v>Sunday</v>
      </c>
      <c r="Q3902" s="39" t="s">
        <v>207</v>
      </c>
      <c r="R3902" s="39">
        <v>14396</v>
      </c>
      <c r="S3902" s="1" t="str">
        <f>IF(OR(MONTH(L3902)=12, MONTH(L3902)&lt;=5), "Dry Season", "Wet Season")</f>
        <v>Dry Season</v>
      </c>
      <c r="T3902" s="1">
        <v>1</v>
      </c>
      <c r="U3902" s="1">
        <v>0</v>
      </c>
      <c r="V3902" s="1">
        <v>0</v>
      </c>
      <c r="W3902" s="2">
        <f>IF(ISNUMBER(SEARCH("N/A", X3902)), 0, 1)</f>
        <v>0</v>
      </c>
      <c r="X3902" s="1" t="s">
        <v>44</v>
      </c>
      <c r="Y3902" s="1"/>
      <c r="Z3902" s="1"/>
      <c r="AA3902" s="11" cm="1">
        <f t="array" ref="AA3902">IF(ISBLANK(Y3902), 0, VINCentyInvDistance(F3902,G3902,Y3902,Z3902))</f>
        <v>0</v>
      </c>
      <c r="AB3902" s="1">
        <v>0</v>
      </c>
      <c r="AC3902" s="1">
        <v>7.2</v>
      </c>
      <c r="AD3902" s="1">
        <v>4.7</v>
      </c>
      <c r="AE3902" s="1">
        <v>127</v>
      </c>
      <c r="AF3902" s="1">
        <v>1</v>
      </c>
      <c r="AG3902" s="1" t="s">
        <v>68</v>
      </c>
      <c r="AH3902" s="1" t="str">
        <f>TRIM(MID(SUBSTITUTE($H3902,",",REPT(" ",200)),(LEN($H3902)-LEN(SUBSTITUTE($H3902,",",""))-3)*200+1,200))</f>
        <v>Capital District</v>
      </c>
      <c r="AI3902" s="1" t="s">
        <v>54</v>
      </c>
      <c r="AJ3902" s="1" t="s">
        <v>55</v>
      </c>
      <c r="AK3902" t="s">
        <v>17593</v>
      </c>
      <c r="AL3902" s="1">
        <v>3</v>
      </c>
      <c r="AM3902" s="1" t="s">
        <v>13624</v>
      </c>
    </row>
    <row r="3903" spans="1:39" ht="12.75" customHeight="1">
      <c r="A3903" s="1"/>
      <c r="B3903" s="1" t="s">
        <v>13986</v>
      </c>
      <c r="C3903" s="1" t="s">
        <v>13987</v>
      </c>
      <c r="D3903" s="3" t="str">
        <f ca="1">IFERROR(__xludf.DUMMYFUNCTION("PROPER(REGEXEXTRACT(B3867, ""(?:https?:\/\/)?(?:www\.)?([a-zA-Z0-9-]+)\.""))"),"Skyscanner")</f>
        <v>Skyscanner</v>
      </c>
      <c r="E3903" s="1" t="s">
        <v>13988</v>
      </c>
      <c r="F3903" s="1">
        <v>14.590035</v>
      </c>
      <c r="G3903" s="1">
        <v>121.060438</v>
      </c>
      <c r="H3903" s="1" t="s">
        <v>13989</v>
      </c>
      <c r="I3903" s="1" t="s">
        <v>50</v>
      </c>
      <c r="J3903" s="1">
        <f>IF(K3903="URBAN",1,IF(K3903="SUBURBAN",2,IF(K3903="RURAL",3,"")))</f>
        <v>1</v>
      </c>
      <c r="K3903" s="1" t="s">
        <v>42</v>
      </c>
      <c r="L3903" s="18">
        <v>46082</v>
      </c>
      <c r="M3903" s="49">
        <v>0.625</v>
      </c>
      <c r="N3903" s="18">
        <v>46083</v>
      </c>
      <c r="O3903" s="56">
        <v>0.5</v>
      </c>
      <c r="P3903" s="31" t="str">
        <f>TEXT($L3903, "dddd")</f>
        <v>Sunday</v>
      </c>
      <c r="Q3903" s="39" t="s">
        <v>207</v>
      </c>
      <c r="R3903" s="39">
        <v>9394</v>
      </c>
      <c r="S3903" s="1" t="str">
        <f>IF(OR(MONTH(L3903)=12, MONTH(L3903)&lt;=5), "Dry Season", "Wet Season")</f>
        <v>Dry Season</v>
      </c>
      <c r="T3903" s="1">
        <v>1</v>
      </c>
      <c r="U3903" s="1">
        <v>0</v>
      </c>
      <c r="V3903" s="1">
        <v>0</v>
      </c>
      <c r="W3903" s="2">
        <f>IF(ISNUMBER(SEARCH("N/A", X3903)), 0, 1)</f>
        <v>1</v>
      </c>
      <c r="X3903" s="1" t="s">
        <v>1613</v>
      </c>
      <c r="Y3903" s="1">
        <v>14.585597</v>
      </c>
      <c r="Z3903" s="1">
        <v>121.05717</v>
      </c>
      <c r="AA3903" s="11" cm="1">
        <f t="array" ref="AA3903">IF(ISBLANK(Y3903), 0, VINCentyInvDistance(F3903,G3903,Y3903,Z3903))</f>
        <v>604.25464503794603</v>
      </c>
      <c r="AB3903" s="1">
        <v>1</v>
      </c>
      <c r="AC3903" s="1">
        <v>9.4</v>
      </c>
      <c r="AD3903" s="1">
        <v>4</v>
      </c>
      <c r="AE3903" s="1">
        <v>260</v>
      </c>
      <c r="AF3903" s="1">
        <v>1</v>
      </c>
      <c r="AG3903" s="1" t="s">
        <v>6849</v>
      </c>
      <c r="AH3903" s="1" t="s">
        <v>6850</v>
      </c>
      <c r="AI3903" s="1" t="str">
        <f>TRIM(MID(SUBSTITUTE($H3903,",",REPT(" ",200)),(LEN($H3903)-LEN(SUBSTITUTE($H3903,",",""))-2)*200+1,200))</f>
        <v>Metro Manila</v>
      </c>
      <c r="AJ3903" s="1" t="s">
        <v>55</v>
      </c>
      <c r="AK3903" t="s">
        <v>17613</v>
      </c>
      <c r="AL3903" s="2">
        <v>0</v>
      </c>
      <c r="AM3903" s="1"/>
    </row>
    <row r="3904" spans="1:39" ht="12.75" customHeight="1">
      <c r="A3904" s="1"/>
      <c r="B3904" s="1" t="s">
        <v>13990</v>
      </c>
      <c r="C3904" s="1" t="s">
        <v>13991</v>
      </c>
      <c r="D3904" s="3" t="str">
        <f ca="1">IFERROR(__xludf.DUMMYFUNCTION("PROPER(REGEXEXTRACT(B3868, ""(?:https?:\/\/)?(?:www\.)?([a-zA-Z0-9-]+)\.""))"),"Google")</f>
        <v>Google</v>
      </c>
      <c r="E3904" s="1" t="s">
        <v>13992</v>
      </c>
      <c r="F3904" s="1">
        <v>14.5576127</v>
      </c>
      <c r="G3904" s="1">
        <v>121.0178999</v>
      </c>
      <c r="H3904" s="1" t="s">
        <v>13993</v>
      </c>
      <c r="I3904" s="1" t="s">
        <v>50</v>
      </c>
      <c r="J3904" s="1">
        <f>IF(K3904="URBAN",1,IF(K3904="SUBURBAN",2,IF(K3904="RURAL",3,"")))</f>
        <v>1</v>
      </c>
      <c r="K3904" s="1" t="s">
        <v>42</v>
      </c>
      <c r="L3904" s="18">
        <v>46082</v>
      </c>
      <c r="M3904" s="49">
        <v>0.625</v>
      </c>
      <c r="N3904" s="18">
        <v>46083</v>
      </c>
      <c r="O3904" s="56">
        <v>0.5</v>
      </c>
      <c r="P3904" s="31" t="str">
        <f>TEXT($L3904, "dddd")</f>
        <v>Sunday</v>
      </c>
      <c r="Q3904" s="39" t="s">
        <v>111</v>
      </c>
      <c r="R3904" s="39">
        <v>2304</v>
      </c>
      <c r="S3904" s="1" t="str">
        <f>IF(OR(MONTH(L3904)=12, MONTH(L3904)&lt;=5), "Dry Season", "Wet Season")</f>
        <v>Dry Season</v>
      </c>
      <c r="T3904" s="1">
        <v>1</v>
      </c>
      <c r="U3904" s="1">
        <v>0</v>
      </c>
      <c r="V3904" s="1">
        <v>0</v>
      </c>
      <c r="W3904" s="2">
        <f>IF(ISNUMBER(SEARCH("N/A", X3904)), 0, 1)</f>
        <v>0</v>
      </c>
      <c r="X3904" s="1" t="s">
        <v>44</v>
      </c>
      <c r="Y3904" s="1"/>
      <c r="Z3904" s="1"/>
      <c r="AA3904" s="11" cm="1">
        <f t="array" ref="AA3904">IF(ISBLANK(Y3904), 0, VINCentyInvDistance(F3904,G3904,Y3904,Z3904))</f>
        <v>0</v>
      </c>
      <c r="AB3904" s="1">
        <v>0</v>
      </c>
      <c r="AC3904" s="1">
        <v>0</v>
      </c>
      <c r="AD3904" s="1">
        <v>0</v>
      </c>
      <c r="AE3904" s="1">
        <v>1060</v>
      </c>
      <c r="AF3904" s="1">
        <v>1</v>
      </c>
      <c r="AG3904" s="1" t="str">
        <f>TRIM(MID(SUBSTITUTE($H3904,",",REPT(" ",200)),(LEN($H3904)-LEN(SUBSTITUTE($H3904,",",""))-4)*200+1,200))</f>
        <v>Makati</v>
      </c>
      <c r="AH3904" s="1" t="str">
        <f>TRIM(MID(SUBSTITUTE($H3904,",",REPT(" ",200)),(LEN($H3904)-LEN(SUBSTITUTE($H3904,",",""))-3)*200+1,200))</f>
        <v>Southern Manila District</v>
      </c>
      <c r="AI3904" s="1" t="str">
        <f>TRIM(MID(SUBSTITUTE($H3904,",",REPT(" ",200)),(LEN($H3904)-LEN(SUBSTITUTE($H3904,",",""))-2)*200+1,200))</f>
        <v>Metro Manila</v>
      </c>
      <c r="AJ3904" s="1" t="str">
        <f>TRIM(MID(SUBSTITUTE($H3904,",",REPT(" ",200)),(LEN($H3904)-LEN(SUBSTITUTE($H3904,",",""))-0)*200+1,200))</f>
        <v>Philippines</v>
      </c>
      <c r="AL3904" s="2">
        <v>0</v>
      </c>
      <c r="AM3904" s="1"/>
    </row>
    <row r="3905" spans="1:39" ht="12.75" customHeight="1">
      <c r="A3905" s="1"/>
      <c r="B3905" s="1" t="s">
        <v>12702</v>
      </c>
      <c r="C3905" s="1" t="s">
        <v>13994</v>
      </c>
      <c r="D3905" s="3" t="str">
        <f ca="1">IFERROR(__xludf.DUMMYFUNCTION("PROPER(REGEXEXTRACT(B3869, ""(?:https?:\/\/)?(?:www\.)?([a-zA-Z0-9-]+)\.""))"),"Skyscanner")</f>
        <v>Skyscanner</v>
      </c>
      <c r="E3905" s="1" t="s">
        <v>13995</v>
      </c>
      <c r="F3905" s="1">
        <v>14.573542700000001</v>
      </c>
      <c r="G3905" s="1">
        <v>121.0219669</v>
      </c>
      <c r="H3905" s="1" t="s">
        <v>13996</v>
      </c>
      <c r="I3905" s="1" t="s">
        <v>50</v>
      </c>
      <c r="J3905" s="1">
        <f>IF(K3905="URBAN",1,IF(K3905="SUBURBAN",2,IF(K3905="RURAL",3,"")))</f>
        <v>1</v>
      </c>
      <c r="K3905" s="1" t="s">
        <v>42</v>
      </c>
      <c r="L3905" s="18">
        <v>46082</v>
      </c>
      <c r="M3905" s="49">
        <v>0.58333333333333337</v>
      </c>
      <c r="N3905" s="18">
        <v>46083</v>
      </c>
      <c r="O3905" s="56">
        <v>0.5</v>
      </c>
      <c r="P3905" s="31" t="str">
        <f>TEXT($L3905, "dddd")</f>
        <v>Sunday</v>
      </c>
      <c r="Q3905" s="39" t="s">
        <v>111</v>
      </c>
      <c r="R3905" s="39">
        <v>2923</v>
      </c>
      <c r="S3905" s="1" t="str">
        <f>IF(OR(MONTH(L3905)=12, MONTH(L3905)&lt;=5), "Dry Season", "Wet Season")</f>
        <v>Dry Season</v>
      </c>
      <c r="T3905" s="1">
        <v>1</v>
      </c>
      <c r="U3905" s="1">
        <v>0</v>
      </c>
      <c r="V3905" s="1">
        <v>0</v>
      </c>
      <c r="W3905" s="2">
        <f>IF(ISNUMBER(SEARCH("N/A", X3905)), 0, 1)</f>
        <v>1</v>
      </c>
      <c r="X3905" s="1" t="s">
        <v>2500</v>
      </c>
      <c r="Y3905" s="1">
        <v>14.5530822</v>
      </c>
      <c r="Z3905" s="1">
        <v>121.021794</v>
      </c>
      <c r="AA3905" s="11" cm="1">
        <f t="array" ref="AA3905">IF(ISBLANK(Y3905), 0, VINCentyInvDistance(F3905,G3905,Y3905,Z3905))</f>
        <v>2263.9188040171753</v>
      </c>
      <c r="AB3905" s="1">
        <v>0</v>
      </c>
      <c r="AC3905" s="1">
        <v>7</v>
      </c>
      <c r="AD3905" s="1">
        <v>4.0999999999999996</v>
      </c>
      <c r="AE3905" s="1">
        <v>1060</v>
      </c>
      <c r="AF3905" s="1">
        <v>1</v>
      </c>
      <c r="AG3905" s="1" t="s">
        <v>2501</v>
      </c>
      <c r="AH3905" s="1" t="s">
        <v>2501</v>
      </c>
      <c r="AI3905" s="1" t="str">
        <f>TRIM(MID(SUBSTITUTE($H3905,",",REPT(" ",200)),(LEN($H3905)-LEN(SUBSTITUTE($H3905,",",""))-2)*200+1,200))</f>
        <v>Metro Manila</v>
      </c>
      <c r="AJ3905" s="1" t="s">
        <v>55</v>
      </c>
      <c r="AK3905" t="s">
        <v>17493</v>
      </c>
      <c r="AL3905" s="2">
        <v>0</v>
      </c>
      <c r="AM3905" s="1"/>
    </row>
    <row r="3906" spans="1:39" ht="12.75" customHeight="1">
      <c r="A3906" s="1"/>
      <c r="B3906" s="1" t="s">
        <v>13997</v>
      </c>
      <c r="C3906" s="1" t="s">
        <v>13998</v>
      </c>
      <c r="D3906" s="3" t="str">
        <f ca="1">IFERROR(__xludf.DUMMYFUNCTION("PROPER(REGEXEXTRACT(B3870, ""(?:https?:\/\/)?(?:www\.)?([a-zA-Z0-9-]+)\.""))"),"Skyscanner")</f>
        <v>Skyscanner</v>
      </c>
      <c r="E3906" s="1" t="s">
        <v>13999</v>
      </c>
      <c r="F3906" s="1">
        <v>14.573554</v>
      </c>
      <c r="G3906" s="1">
        <v>121.02197339999999</v>
      </c>
      <c r="H3906" s="1" t="s">
        <v>13996</v>
      </c>
      <c r="I3906" s="1" t="s">
        <v>50</v>
      </c>
      <c r="J3906" s="1">
        <f>IF(K3906="URBAN",1,IF(K3906="SUBURBAN",2,IF(K3906="RURAL",3,"")))</f>
        <v>1</v>
      </c>
      <c r="K3906" s="1" t="s">
        <v>42</v>
      </c>
      <c r="L3906" s="18">
        <v>46082</v>
      </c>
      <c r="M3906" s="49">
        <v>0.625</v>
      </c>
      <c r="N3906" s="18">
        <v>46083</v>
      </c>
      <c r="O3906" s="56">
        <v>0.5</v>
      </c>
      <c r="P3906" s="31" t="str">
        <f>TEXT($L3906, "dddd")</f>
        <v>Sunday</v>
      </c>
      <c r="Q3906" s="39" t="s">
        <v>43</v>
      </c>
      <c r="R3906" s="39">
        <v>2842</v>
      </c>
      <c r="S3906" s="1" t="str">
        <f>IF(OR(MONTH(L3906)=12, MONTH(L3906)&lt;=5), "Dry Season", "Wet Season")</f>
        <v>Dry Season</v>
      </c>
      <c r="T3906" s="1">
        <v>2</v>
      </c>
      <c r="U3906" s="1">
        <v>0</v>
      </c>
      <c r="V3906" s="1">
        <v>0</v>
      </c>
      <c r="W3906" s="2">
        <f>IF(ISNUMBER(SEARCH("N/A", X3906)), 0, 1)</f>
        <v>1</v>
      </c>
      <c r="X3906" s="1" t="s">
        <v>2500</v>
      </c>
      <c r="Y3906" s="1">
        <v>14.5530822</v>
      </c>
      <c r="Z3906" s="1">
        <v>121.021794</v>
      </c>
      <c r="AA3906" s="11" cm="1">
        <f t="array" ref="AA3906">IF(ISBLANK(Y3906), 0, VINCentyInvDistance(F3906,G3906,Y3906,Z3906))</f>
        <v>2265.1749160518712</v>
      </c>
      <c r="AB3906" s="1">
        <v>0</v>
      </c>
      <c r="AC3906" s="1">
        <v>8.1999999999999993</v>
      </c>
      <c r="AD3906" s="1">
        <v>0</v>
      </c>
      <c r="AE3906" s="1">
        <v>7</v>
      </c>
      <c r="AF3906" s="1">
        <v>1</v>
      </c>
      <c r="AG3906" s="1" t="s">
        <v>2501</v>
      </c>
      <c r="AH3906" s="1" t="s">
        <v>2501</v>
      </c>
      <c r="AI3906" s="1" t="str">
        <f>TRIM(MID(SUBSTITUTE($H3906,",",REPT(" ",200)),(LEN($H3906)-LEN(SUBSTITUTE($H3906,",",""))-2)*200+1,200))</f>
        <v>Metro Manila</v>
      </c>
      <c r="AJ3906" s="1" t="s">
        <v>55</v>
      </c>
      <c r="AK3906" t="s">
        <v>14000</v>
      </c>
      <c r="AL3906" s="2">
        <v>0</v>
      </c>
      <c r="AM3906" s="1"/>
    </row>
    <row r="3907" spans="1:39" ht="12.75" customHeight="1">
      <c r="A3907" s="1"/>
      <c r="B3907" s="1" t="s">
        <v>14001</v>
      </c>
      <c r="C3907" s="1" t="s">
        <v>14002</v>
      </c>
      <c r="D3907" s="3" t="str">
        <f ca="1">IFERROR(__xludf.DUMMYFUNCTION("PROPER(REGEXEXTRACT(B3871, ""(?:https?:\/\/)?(?:www\.)?([a-zA-Z0-9-]+)\.""))"),"Google")</f>
        <v>Google</v>
      </c>
      <c r="E3907" s="1" t="s">
        <v>14003</v>
      </c>
      <c r="F3907" s="1">
        <v>14.554258300000001</v>
      </c>
      <c r="G3907" s="1">
        <v>121.0224923</v>
      </c>
      <c r="H3907" s="1" t="s">
        <v>14004</v>
      </c>
      <c r="I3907" s="1" t="s">
        <v>50</v>
      </c>
      <c r="J3907" s="1">
        <f>IF(K3907="URBAN",1,IF(K3907="SUBURBAN",2,IF(K3907="RURAL",3,"")))</f>
        <v>1</v>
      </c>
      <c r="K3907" s="1" t="s">
        <v>42</v>
      </c>
      <c r="L3907" s="18">
        <v>46082</v>
      </c>
      <c r="M3907" s="49">
        <v>0.625</v>
      </c>
      <c r="N3907" s="18">
        <v>46083</v>
      </c>
      <c r="O3907" s="56">
        <v>0.5</v>
      </c>
      <c r="P3907" s="31" t="str">
        <f>TEXT($L3907, "dddd")</f>
        <v>Sunday</v>
      </c>
      <c r="Q3907" s="39" t="s">
        <v>207</v>
      </c>
      <c r="R3907" s="39">
        <v>2171</v>
      </c>
      <c r="S3907" s="1" t="str">
        <f>IF(OR(MONTH(L3907)=12, MONTH(L3907)&lt;=5), "Dry Season", "Wet Season")</f>
        <v>Dry Season</v>
      </c>
      <c r="T3907" s="1">
        <v>1</v>
      </c>
      <c r="U3907" s="1">
        <v>0</v>
      </c>
      <c r="V3907" s="1">
        <v>0</v>
      </c>
      <c r="W3907" s="2">
        <f>IF(ISNUMBER(SEARCH("N/A", X3907)), 0, 1)</f>
        <v>1</v>
      </c>
      <c r="X3907" s="1" t="s">
        <v>2500</v>
      </c>
      <c r="Y3907" s="1">
        <v>14.5530822</v>
      </c>
      <c r="Z3907" s="1">
        <v>121.021794</v>
      </c>
      <c r="AA3907" s="11" cm="1">
        <f t="array" ref="AA3907">IF(ISBLANK(Y3907), 0, VINCentyInvDistance(F3907,G3907,Y3907,Z3907))</f>
        <v>150.32298881865611</v>
      </c>
      <c r="AB3907" s="1">
        <v>0</v>
      </c>
      <c r="AC3907" s="1">
        <v>0</v>
      </c>
      <c r="AD3907" s="1">
        <v>0</v>
      </c>
      <c r="AE3907" s="1">
        <v>728</v>
      </c>
      <c r="AF3907" s="1">
        <v>1</v>
      </c>
      <c r="AG3907" s="1" t="s">
        <v>2501</v>
      </c>
      <c r="AH3907" s="1" t="s">
        <v>2501</v>
      </c>
      <c r="AI3907" s="1" t="str">
        <f>TRIM(MID(SUBSTITUTE($H3907,",",REPT(" ",200)),(LEN($H3907)-LEN(SUBSTITUTE($H3907,",",""))-2)*200+1,200))</f>
        <v>Metro Manila</v>
      </c>
      <c r="AJ3907" s="1" t="s">
        <v>55</v>
      </c>
      <c r="AL3907" s="2">
        <v>0</v>
      </c>
      <c r="AM3907" s="1"/>
    </row>
    <row r="3908" spans="1:39" ht="12.75" customHeight="1">
      <c r="A3908" s="1"/>
      <c r="B3908" s="1" t="s">
        <v>14005</v>
      </c>
      <c r="C3908" s="1" t="s">
        <v>14006</v>
      </c>
      <c r="D3908" s="3" t="str">
        <f ca="1">IFERROR(__xludf.DUMMYFUNCTION("PROPER(REGEXEXTRACT(B3872, ""(?:https?:\/\/)?(?:www\.)?([a-zA-Z0-9-]+)\.""))"),"Skyscanner")</f>
        <v>Skyscanner</v>
      </c>
      <c r="E3908" s="1" t="s">
        <v>14007</v>
      </c>
      <c r="F3908" s="1">
        <v>14.551686699999999</v>
      </c>
      <c r="G3908" s="1">
        <v>121.013497</v>
      </c>
      <c r="H3908" s="1" t="s">
        <v>12705</v>
      </c>
      <c r="I3908" s="1" t="s">
        <v>50</v>
      </c>
      <c r="J3908" s="1">
        <f>IF(K3908="URBAN",1,IF(K3908="SUBURBAN",2,IF(K3908="RURAL",3,"")))</f>
        <v>1</v>
      </c>
      <c r="K3908" s="1" t="s">
        <v>42</v>
      </c>
      <c r="L3908" s="18">
        <v>46082</v>
      </c>
      <c r="M3908" s="49">
        <v>0.58333333333333337</v>
      </c>
      <c r="N3908" s="18">
        <v>46083</v>
      </c>
      <c r="O3908" s="56">
        <v>0.5</v>
      </c>
      <c r="P3908" s="31" t="str">
        <f>TEXT($L3908, "dddd")</f>
        <v>Sunday</v>
      </c>
      <c r="Q3908" s="39" t="s">
        <v>323</v>
      </c>
      <c r="R3908" s="39">
        <v>1308</v>
      </c>
      <c r="S3908" s="1" t="str">
        <f>IF(OR(MONTH(L3908)=12, MONTH(L3908)&lt;=5), "Dry Season", "Wet Season")</f>
        <v>Dry Season</v>
      </c>
      <c r="T3908" s="1">
        <v>1</v>
      </c>
      <c r="U3908" s="1">
        <v>0</v>
      </c>
      <c r="V3908" s="1">
        <v>0</v>
      </c>
      <c r="W3908" s="2">
        <f>IF(ISNUMBER(SEARCH("N/A", X3908)), 0, 1)</f>
        <v>1</v>
      </c>
      <c r="X3908" s="1" t="s">
        <v>2500</v>
      </c>
      <c r="Y3908" s="1">
        <v>14.5530822</v>
      </c>
      <c r="Z3908" s="1">
        <v>121.021794</v>
      </c>
      <c r="AA3908" s="11" cm="1">
        <f t="array" ref="AA3908">IF(ISBLANK(Y3908), 0, VINCentyInvDistance(F3908,G3908,Y3908,Z3908))</f>
        <v>907.40875608330566</v>
      </c>
      <c r="AB3908" s="1">
        <v>1</v>
      </c>
      <c r="AC3908" s="1">
        <v>6.2</v>
      </c>
      <c r="AD3908" s="1">
        <v>2.7</v>
      </c>
      <c r="AE3908" s="1">
        <v>728</v>
      </c>
      <c r="AF3908" s="1">
        <v>1</v>
      </c>
      <c r="AG3908" s="1" t="s">
        <v>2501</v>
      </c>
      <c r="AH3908" s="1" t="s">
        <v>2501</v>
      </c>
      <c r="AI3908" s="1" t="str">
        <f>TRIM(MID(SUBSTITUTE($H3908,",",REPT(" ",200)),(LEN($H3908)-LEN(SUBSTITUTE($H3908,",",""))-2)*200+1,200))</f>
        <v>Metro Manila</v>
      </c>
      <c r="AJ3908" s="1" t="s">
        <v>55</v>
      </c>
      <c r="AK3908" t="s">
        <v>17614</v>
      </c>
      <c r="AL3908" s="2">
        <v>0</v>
      </c>
      <c r="AM3908" s="1"/>
    </row>
    <row r="3909" spans="1:39" ht="12.75" customHeight="1">
      <c r="A3909" s="1"/>
      <c r="B3909" s="1" t="s">
        <v>12706</v>
      </c>
      <c r="C3909" s="1" t="s">
        <v>14008</v>
      </c>
      <c r="D3909" s="3" t="str">
        <f ca="1">IFERROR(__xludf.DUMMYFUNCTION("PROPER(REGEXEXTRACT(B3873, ""(?:https?:\/\/)?(?:www\.)?([a-zA-Z0-9-]+)\.""))"),"Skyscanner")</f>
        <v>Skyscanner</v>
      </c>
      <c r="E3909" s="1" t="s">
        <v>14009</v>
      </c>
      <c r="F3909" s="1">
        <v>14.5612329</v>
      </c>
      <c r="G3909" s="1">
        <v>121.0188799</v>
      </c>
      <c r="H3909" s="1" t="s">
        <v>14010</v>
      </c>
      <c r="I3909" s="1" t="s">
        <v>50</v>
      </c>
      <c r="J3909" s="1">
        <f>IF(K3909="URBAN",1,IF(K3909="SUBURBAN",2,IF(K3909="RURAL",3,"")))</f>
        <v>1</v>
      </c>
      <c r="K3909" s="1" t="s">
        <v>42</v>
      </c>
      <c r="L3909" s="18">
        <v>46082</v>
      </c>
      <c r="M3909" s="49">
        <v>0.58333333333333337</v>
      </c>
      <c r="N3909" s="18">
        <v>46083</v>
      </c>
      <c r="O3909" s="56">
        <v>0.5</v>
      </c>
      <c r="P3909" s="31" t="str">
        <f>TEXT($L3909, "dddd")</f>
        <v>Sunday</v>
      </c>
      <c r="Q3909" s="39" t="s">
        <v>323</v>
      </c>
      <c r="R3909" s="39">
        <v>2318</v>
      </c>
      <c r="S3909" s="1" t="str">
        <f>IF(OR(MONTH(L3909)=12, MONTH(L3909)&lt;=5), "Dry Season", "Wet Season")</f>
        <v>Dry Season</v>
      </c>
      <c r="T3909" s="1">
        <v>1</v>
      </c>
      <c r="U3909" s="1">
        <v>0</v>
      </c>
      <c r="V3909" s="1">
        <v>0</v>
      </c>
      <c r="W3909" s="2">
        <f>IF(ISNUMBER(SEARCH("N/A", X3909)), 0, 1)</f>
        <v>1</v>
      </c>
      <c r="X3909" s="1" t="s">
        <v>2500</v>
      </c>
      <c r="Y3909" s="1">
        <v>14.5530822</v>
      </c>
      <c r="Z3909" s="1">
        <v>121.021794</v>
      </c>
      <c r="AA3909" s="11" cm="1">
        <f t="array" ref="AA3909">IF(ISBLANK(Y3909), 0, VINCentyInvDistance(F3909,G3909,Y3909,Z3909))</f>
        <v>954.94684233583223</v>
      </c>
      <c r="AB3909" s="1">
        <v>0</v>
      </c>
      <c r="AC3909" s="1">
        <v>5.4</v>
      </c>
      <c r="AD3909" s="1">
        <v>4.5999999999999996</v>
      </c>
      <c r="AE3909" s="1">
        <v>521</v>
      </c>
      <c r="AF3909" s="1">
        <v>1</v>
      </c>
      <c r="AG3909" s="1" t="s">
        <v>2501</v>
      </c>
      <c r="AH3909" s="1" t="s">
        <v>2501</v>
      </c>
      <c r="AI3909" s="1" t="str">
        <f>TRIM(MID(SUBSTITUTE($H3909,",",REPT(" ",200)),(LEN($H3909)-LEN(SUBSTITUTE($H3909,",",""))-2)*200+1,200))</f>
        <v>Metro Manila</v>
      </c>
      <c r="AJ3909" s="1" t="s">
        <v>55</v>
      </c>
      <c r="AK3909" t="s">
        <v>17494</v>
      </c>
      <c r="AL3909" s="2">
        <v>0</v>
      </c>
      <c r="AM3909" s="1"/>
    </row>
    <row r="3910" spans="1:39" ht="12.75" customHeight="1">
      <c r="A3910" s="1"/>
      <c r="B3910" s="1" t="s">
        <v>14011</v>
      </c>
      <c r="C3910" s="1" t="s">
        <v>14012</v>
      </c>
      <c r="D3910" s="3" t="str">
        <f ca="1">IFERROR(__xludf.DUMMYFUNCTION("PROPER(REGEXEXTRACT(B3874, ""(?:https?:\/\/)?(?:www\.)?([a-zA-Z0-9-]+)\.""))"),"Skyscanner")</f>
        <v>Skyscanner</v>
      </c>
      <c r="E3910" s="1" t="s">
        <v>13467</v>
      </c>
      <c r="F3910" s="1">
        <v>14.5648298</v>
      </c>
      <c r="G3910" s="1">
        <v>121.0291654</v>
      </c>
      <c r="H3910" s="1" t="s">
        <v>12504</v>
      </c>
      <c r="I3910" s="1" t="s">
        <v>50</v>
      </c>
      <c r="J3910" s="1">
        <f>IF(K3910="URBAN",1,IF(K3910="SUBURBAN",2,IF(K3910="RURAL",3,"")))</f>
        <v>1</v>
      </c>
      <c r="K3910" s="1" t="s">
        <v>42</v>
      </c>
      <c r="L3910" s="18">
        <v>46082</v>
      </c>
      <c r="M3910" s="49">
        <v>0.625</v>
      </c>
      <c r="N3910" s="18">
        <v>46083</v>
      </c>
      <c r="O3910" s="56">
        <v>0.5</v>
      </c>
      <c r="P3910" s="31" t="str">
        <f>TEXT($L3910, "dddd")</f>
        <v>Sunday</v>
      </c>
      <c r="Q3910" s="39" t="s">
        <v>531</v>
      </c>
      <c r="R3910" s="39">
        <v>3985</v>
      </c>
      <c r="S3910" s="1" t="str">
        <f>IF(OR(MONTH(L3910)=12, MONTH(L3910)&lt;=5), "Dry Season", "Wet Season")</f>
        <v>Dry Season</v>
      </c>
      <c r="T3910" s="1">
        <v>1</v>
      </c>
      <c r="U3910" s="1">
        <v>0</v>
      </c>
      <c r="V3910" s="1">
        <v>0</v>
      </c>
      <c r="W3910" s="2">
        <f>IF(ISNUMBER(SEARCH("N/A", X3910)), 0, 1)</f>
        <v>1</v>
      </c>
      <c r="X3910" s="1" t="s">
        <v>2500</v>
      </c>
      <c r="Y3910" s="1">
        <v>14.5530822</v>
      </c>
      <c r="Z3910" s="1">
        <v>121.021794</v>
      </c>
      <c r="AA3910" s="11" cm="1">
        <f t="array" ref="AA3910">IF(ISBLANK(Y3910), 0, VINCentyInvDistance(F3910,G3910,Y3910,Z3910))</f>
        <v>1523.341243588364</v>
      </c>
      <c r="AB3910" s="1">
        <v>1</v>
      </c>
      <c r="AC3910" s="1">
        <v>9.1999999999999993</v>
      </c>
      <c r="AD3910" s="1">
        <v>4.5999999999999996</v>
      </c>
      <c r="AE3910" s="1">
        <v>1674</v>
      </c>
      <c r="AF3910" s="1">
        <v>1</v>
      </c>
      <c r="AG3910" s="1" t="s">
        <v>2501</v>
      </c>
      <c r="AH3910" s="1" t="s">
        <v>2501</v>
      </c>
      <c r="AI3910" s="1" t="str">
        <f>TRIM(MID(SUBSTITUTE($H3910,",",REPT(" ",200)),(LEN($H3910)-LEN(SUBSTITUTE($H3910,",",""))-2)*200+1,200))</f>
        <v>Metro Manila</v>
      </c>
      <c r="AJ3910" s="1" t="s">
        <v>55</v>
      </c>
      <c r="AK3910" t="s">
        <v>17615</v>
      </c>
      <c r="AL3910" s="2">
        <v>0</v>
      </c>
      <c r="AM3910" s="1"/>
    </row>
    <row r="3911" spans="1:39" ht="12.75" customHeight="1">
      <c r="A3911" s="1"/>
      <c r="B3911" s="1" t="s">
        <v>12505</v>
      </c>
      <c r="C3911" s="1" t="s">
        <v>14013</v>
      </c>
      <c r="D3911" s="3" t="str">
        <f ca="1">IFERROR(__xludf.DUMMYFUNCTION("PROPER(REGEXEXTRACT(B3875, ""(?:https?:\/\/)?(?:www\.)?([a-zA-Z0-9-]+)\.""))"),"Skyscanner")</f>
        <v>Skyscanner</v>
      </c>
      <c r="E3911" s="1" t="s">
        <v>14014</v>
      </c>
      <c r="F3911" s="1">
        <v>14.565235100000001</v>
      </c>
      <c r="G3911" s="1">
        <v>121.0132984</v>
      </c>
      <c r="H3911" s="1" t="s">
        <v>14015</v>
      </c>
      <c r="I3911" s="1" t="s">
        <v>50</v>
      </c>
      <c r="J3911" s="1">
        <f>IF(K3911="URBAN",1,IF(K3911="SUBURBAN",2,IF(K3911="RURAL",3,"")))</f>
        <v>1</v>
      </c>
      <c r="K3911" s="1" t="s">
        <v>42</v>
      </c>
      <c r="L3911" s="18">
        <v>46082</v>
      </c>
      <c r="M3911" s="49">
        <v>0.58333333333333337</v>
      </c>
      <c r="N3911" s="18">
        <v>46083</v>
      </c>
      <c r="O3911" s="56">
        <v>0.5</v>
      </c>
      <c r="P3911" s="31" t="str">
        <f>TEXT($L3911, "dddd")</f>
        <v>Sunday</v>
      </c>
      <c r="Q3911" s="39" t="s">
        <v>207</v>
      </c>
      <c r="R3911" s="39">
        <v>4223</v>
      </c>
      <c r="S3911" s="1" t="str">
        <f>IF(OR(MONTH(L3911)=12, MONTH(L3911)&lt;=5), "Dry Season", "Wet Season")</f>
        <v>Dry Season</v>
      </c>
      <c r="T3911" s="1">
        <v>1</v>
      </c>
      <c r="U3911" s="1">
        <v>0</v>
      </c>
      <c r="V3911" s="1">
        <v>0</v>
      </c>
      <c r="W3911" s="2">
        <f>IF(ISNUMBER(SEARCH("N/A", X3911)), 0, 1)</f>
        <v>1</v>
      </c>
      <c r="X3911" s="1" t="s">
        <v>2500</v>
      </c>
      <c r="Y3911" s="1">
        <v>14.5530822</v>
      </c>
      <c r="Z3911" s="1">
        <v>121.021794</v>
      </c>
      <c r="AA3911" s="11" cm="1">
        <f t="array" ref="AA3911">IF(ISBLANK(Y3911), 0, VINCentyInvDistance(F3911,G3911,Y3911,Z3911))</f>
        <v>1626.7515436164963</v>
      </c>
      <c r="AB3911" s="1">
        <v>0</v>
      </c>
      <c r="AC3911" s="1">
        <v>9.1999999999999993</v>
      </c>
      <c r="AD3911" s="1">
        <v>3.2</v>
      </c>
      <c r="AE3911" s="1">
        <v>3555</v>
      </c>
      <c r="AF3911" s="1">
        <v>1</v>
      </c>
      <c r="AG3911" s="1" t="s">
        <v>2501</v>
      </c>
      <c r="AH3911" s="1" t="s">
        <v>2501</v>
      </c>
      <c r="AI3911" s="1" t="str">
        <f>TRIM(MID(SUBSTITUTE($H3911,",",REPT(" ",200)),(LEN($H3911)-LEN(SUBSTITUTE($H3911,",",""))-2)*200+1,200))</f>
        <v>Metro Manila</v>
      </c>
      <c r="AJ3911" s="1" t="s">
        <v>55</v>
      </c>
      <c r="AK3911" t="s">
        <v>16934</v>
      </c>
      <c r="AL3911" s="2">
        <v>0</v>
      </c>
      <c r="AM3911" s="1"/>
    </row>
    <row r="3912" spans="1:39" ht="12.75" customHeight="1">
      <c r="A3912" s="1"/>
      <c r="B3912" s="1" t="s">
        <v>13038</v>
      </c>
      <c r="C3912" s="1" t="s">
        <v>14016</v>
      </c>
      <c r="D3912" s="3" t="str">
        <f ca="1">IFERROR(__xludf.DUMMYFUNCTION("PROPER(REGEXEXTRACT(B3876, ""(?:https?:\/\/)?(?:www\.)?([a-zA-Z0-9-]+)\.""))"),"Skyscanner")</f>
        <v>Skyscanner</v>
      </c>
      <c r="E3912" s="1" t="s">
        <v>13717</v>
      </c>
      <c r="F3912" s="1">
        <v>14.566950800000001</v>
      </c>
      <c r="G3912" s="1">
        <v>121.0296802</v>
      </c>
      <c r="H3912" s="1" t="s">
        <v>12777</v>
      </c>
      <c r="I3912" s="1" t="s">
        <v>50</v>
      </c>
      <c r="J3912" s="1">
        <f>IF(K3912="URBAN",1,IF(K3912="SUBURBAN",2,IF(K3912="RURAL",3,"")))</f>
        <v>1</v>
      </c>
      <c r="K3912" s="1" t="s">
        <v>42</v>
      </c>
      <c r="L3912" s="18">
        <v>46082</v>
      </c>
      <c r="M3912" s="49">
        <v>0.58333333333333337</v>
      </c>
      <c r="N3912" s="18">
        <v>46083</v>
      </c>
      <c r="O3912" s="56">
        <v>0.5</v>
      </c>
      <c r="P3912" s="31" t="str">
        <f>TEXT($L3912, "dddd")</f>
        <v>Sunday</v>
      </c>
      <c r="Q3912" s="39" t="s">
        <v>111</v>
      </c>
      <c r="R3912" s="39">
        <v>2580</v>
      </c>
      <c r="S3912" s="1" t="str">
        <f>IF(OR(MONTH(L3912)=12, MONTH(L3912)&lt;=5), "Dry Season", "Wet Season")</f>
        <v>Dry Season</v>
      </c>
      <c r="T3912" s="1">
        <v>1</v>
      </c>
      <c r="U3912" s="1">
        <v>0</v>
      </c>
      <c r="V3912" s="1">
        <v>1</v>
      </c>
      <c r="W3912" s="2">
        <f>IF(ISNUMBER(SEARCH("N/A", X3912)), 0, 1)</f>
        <v>1</v>
      </c>
      <c r="X3912" s="1" t="s">
        <v>2500</v>
      </c>
      <c r="Y3912" s="1">
        <v>14.5530822</v>
      </c>
      <c r="Z3912" s="1">
        <v>121.021794</v>
      </c>
      <c r="AA3912" s="11" cm="1">
        <f t="array" ref="AA3912">IF(ISBLANK(Y3912), 0, VINCentyInvDistance(F3912,G3912,Y3912,Z3912))</f>
        <v>1754.1172692750836</v>
      </c>
      <c r="AB3912" s="1">
        <v>0</v>
      </c>
      <c r="AC3912" s="1">
        <v>6.4</v>
      </c>
      <c r="AD3912" s="1">
        <v>4.2</v>
      </c>
      <c r="AE3912" s="1">
        <v>621</v>
      </c>
      <c r="AF3912" s="1">
        <v>1</v>
      </c>
      <c r="AG3912" s="1" t="s">
        <v>2501</v>
      </c>
      <c r="AH3912" s="1" t="s">
        <v>2501</v>
      </c>
      <c r="AI3912" s="1" t="str">
        <f>TRIM(MID(SUBSTITUTE($H3912,",",REPT(" ",200)),(LEN($H3912)-LEN(SUBSTITUTE($H3912,",",""))-2)*200+1,200))</f>
        <v>Metro Manila</v>
      </c>
      <c r="AJ3912" s="1" t="s">
        <v>55</v>
      </c>
      <c r="AK3912" t="s">
        <v>13041</v>
      </c>
      <c r="AL3912" s="2">
        <v>0</v>
      </c>
      <c r="AM3912" s="1"/>
    </row>
    <row r="3913" spans="1:39" ht="12.75" customHeight="1">
      <c r="A3913" s="1"/>
      <c r="B3913" s="1" t="s">
        <v>12461</v>
      </c>
      <c r="C3913" s="1" t="s">
        <v>14017</v>
      </c>
      <c r="D3913" s="3" t="str">
        <f ca="1">IFERROR(__xludf.DUMMYFUNCTION("PROPER(REGEXEXTRACT(B3877, ""(?:https?:\/\/)?(?:www\.)?([a-zA-Z0-9-]+)\.""))"),"Skyscanner")</f>
        <v>Skyscanner</v>
      </c>
      <c r="E3913" s="1" t="s">
        <v>14018</v>
      </c>
      <c r="F3913" s="1">
        <v>14.5485601</v>
      </c>
      <c r="G3913" s="1">
        <v>121.0248184</v>
      </c>
      <c r="H3913" s="1" t="s">
        <v>14019</v>
      </c>
      <c r="I3913" s="1" t="s">
        <v>50</v>
      </c>
      <c r="J3913" s="1">
        <f>IF(K3913="URBAN",1,IF(K3913="SUBURBAN",2,IF(K3913="RURAL",3,"")))</f>
        <v>1</v>
      </c>
      <c r="K3913" s="1" t="s">
        <v>42</v>
      </c>
      <c r="L3913" s="18">
        <v>46082</v>
      </c>
      <c r="M3913" s="49">
        <v>0.625</v>
      </c>
      <c r="N3913" s="18">
        <v>46083</v>
      </c>
      <c r="O3913" s="56">
        <v>0.5</v>
      </c>
      <c r="P3913" s="31" t="str">
        <f>TEXT($L3913, "dddd")</f>
        <v>Sunday</v>
      </c>
      <c r="Q3913" s="39" t="s">
        <v>531</v>
      </c>
      <c r="R3913" s="39">
        <v>2277</v>
      </c>
      <c r="S3913" s="1" t="str">
        <f>IF(OR(MONTH(L3913)=12, MONTH(L3913)&lt;=5), "Dry Season", "Wet Season")</f>
        <v>Dry Season</v>
      </c>
      <c r="T3913" s="1">
        <v>1</v>
      </c>
      <c r="U3913" s="1">
        <v>0</v>
      </c>
      <c r="V3913" s="1">
        <v>0</v>
      </c>
      <c r="W3913" s="2">
        <f>IF(ISNUMBER(SEARCH("N/A", X3913)), 0, 1)</f>
        <v>1</v>
      </c>
      <c r="X3913" s="1" t="s">
        <v>2500</v>
      </c>
      <c r="Y3913" s="1">
        <v>14.5530822</v>
      </c>
      <c r="Z3913" s="1">
        <v>121.021794</v>
      </c>
      <c r="AA3913" s="11" cm="1">
        <f t="array" ref="AA3913">IF(ISBLANK(Y3913), 0, VINCentyInvDistance(F3913,G3913,Y3913,Z3913))</f>
        <v>597.14750158519178</v>
      </c>
      <c r="AB3913" s="1">
        <v>1</v>
      </c>
      <c r="AC3913" s="1">
        <v>8.4</v>
      </c>
      <c r="AD3913" s="1">
        <v>3</v>
      </c>
      <c r="AE3913" s="1">
        <v>861</v>
      </c>
      <c r="AF3913" s="1">
        <v>1</v>
      </c>
      <c r="AG3913" s="1" t="s">
        <v>2501</v>
      </c>
      <c r="AH3913" s="1" t="s">
        <v>2501</v>
      </c>
      <c r="AI3913" s="1" t="str">
        <f>TRIM(MID(SUBSTITUTE($H3913,",",REPT(" ",200)),(LEN($H3913)-LEN(SUBSTITUTE($H3913,",",""))-2)*200+1,200))</f>
        <v>Metro Manila</v>
      </c>
      <c r="AJ3913" s="1" t="s">
        <v>55</v>
      </c>
      <c r="AL3913" s="2">
        <v>0</v>
      </c>
      <c r="AM3913" s="1"/>
    </row>
    <row r="3914" spans="1:39" ht="12.75" customHeight="1">
      <c r="A3914" s="1"/>
      <c r="B3914" s="1" t="s">
        <v>12521</v>
      </c>
      <c r="C3914" s="1" t="s">
        <v>14020</v>
      </c>
      <c r="D3914" s="3" t="str">
        <f ca="1">IFERROR(__xludf.DUMMYFUNCTION("PROPER(REGEXEXTRACT(B3878, ""(?:https?:\/\/)?(?:www\.)?([a-zA-Z0-9-]+)\.""))"),"Skyscanner")</f>
        <v>Skyscanner</v>
      </c>
      <c r="E3914" s="1" t="s">
        <v>14021</v>
      </c>
      <c r="F3914" s="1">
        <v>10.308009</v>
      </c>
      <c r="G3914" s="1">
        <v>123.89406200000001</v>
      </c>
      <c r="H3914" s="1" t="s">
        <v>12520</v>
      </c>
      <c r="I3914" s="1" t="s">
        <v>50</v>
      </c>
      <c r="J3914" s="1">
        <f>IF(K3914="URBAN",1,IF(K3914="SUBURBAN",2,IF(K3914="RURAL",3,"")))</f>
        <v>1</v>
      </c>
      <c r="K3914" s="1" t="s">
        <v>42</v>
      </c>
      <c r="L3914" s="18">
        <v>46082</v>
      </c>
      <c r="M3914" s="49">
        <v>0.58333333333333337</v>
      </c>
      <c r="N3914" s="18">
        <v>46083</v>
      </c>
      <c r="O3914" s="56">
        <v>0.5</v>
      </c>
      <c r="P3914" s="31" t="str">
        <f>TEXT($L3914, "dddd")</f>
        <v>Sunday</v>
      </c>
      <c r="Q3914" s="39" t="s">
        <v>531</v>
      </c>
      <c r="R3914" s="39">
        <v>7230</v>
      </c>
      <c r="S3914" s="1" t="str">
        <f>IF(OR(MONTH(L3914)=12, MONTH(L3914)&lt;=5), "Dry Season", "Wet Season")</f>
        <v>Dry Season</v>
      </c>
      <c r="T3914" s="1">
        <v>1</v>
      </c>
      <c r="U3914" s="1">
        <v>0</v>
      </c>
      <c r="V3914" s="1">
        <v>0</v>
      </c>
      <c r="W3914" s="2">
        <f>IF(ISNUMBER(SEARCH("N/A", X3914)), 0, 1)</f>
        <v>0</v>
      </c>
      <c r="X3914" s="1" t="s">
        <v>44</v>
      </c>
      <c r="Y3914" s="1"/>
      <c r="Z3914" s="1"/>
      <c r="AA3914" s="11" cm="1">
        <f t="array" ref="AA3914">IF(ISBLANK(Y3914), 0, VINCentyInvDistance(F3914,G3914,Y3914,Z3914))</f>
        <v>0</v>
      </c>
      <c r="AB3914" s="1">
        <v>1</v>
      </c>
      <c r="AC3914" s="1">
        <v>6</v>
      </c>
      <c r="AD3914" s="1">
        <v>4.5999999999999996</v>
      </c>
      <c r="AE3914" s="1">
        <v>1344</v>
      </c>
      <c r="AF3914" s="1">
        <v>1</v>
      </c>
      <c r="AG3914" s="1" t="s">
        <v>731</v>
      </c>
      <c r="AH3914" s="1" t="s">
        <v>731</v>
      </c>
      <c r="AI3914" s="1"/>
      <c r="AJ3914" s="1" t="s">
        <v>55</v>
      </c>
      <c r="AK3914" t="s">
        <v>17481</v>
      </c>
      <c r="AL3914" s="1">
        <v>4</v>
      </c>
      <c r="AM3914" s="1" t="s">
        <v>12524</v>
      </c>
    </row>
    <row r="3915" spans="1:39" ht="12.75" customHeight="1">
      <c r="A3915" s="1"/>
      <c r="B3915" s="1" t="s">
        <v>12754</v>
      </c>
      <c r="C3915" s="1" t="s">
        <v>14022</v>
      </c>
      <c r="D3915" s="3" t="str">
        <f ca="1">IFERROR(__xludf.DUMMYFUNCTION("PROPER(REGEXEXTRACT(B3879, ""(?:https?:\/\/)?(?:www\.)?([a-zA-Z0-9-]+)\.""))"),"Skyscanner")</f>
        <v>Skyscanner</v>
      </c>
      <c r="E3915" s="1" t="s">
        <v>13783</v>
      </c>
      <c r="F3915" s="1">
        <v>14.5676044</v>
      </c>
      <c r="G3915" s="1">
        <v>121.03225279999999</v>
      </c>
      <c r="H3915" s="1" t="s">
        <v>13784</v>
      </c>
      <c r="I3915" s="1" t="s">
        <v>50</v>
      </c>
      <c r="J3915" s="1">
        <f>IF(K3915="URBAN",1,IF(K3915="SUBURBAN",2,IF(K3915="RURAL",3,"")))</f>
        <v>1</v>
      </c>
      <c r="K3915" s="1" t="s">
        <v>42</v>
      </c>
      <c r="L3915" s="18">
        <v>46082</v>
      </c>
      <c r="M3915" s="49">
        <v>0.58333333333333337</v>
      </c>
      <c r="N3915" s="18">
        <v>46083</v>
      </c>
      <c r="O3915" s="56">
        <v>0.5</v>
      </c>
      <c r="P3915" s="31" t="str">
        <f>TEXT($L3915, "dddd")</f>
        <v>Sunday</v>
      </c>
      <c r="Q3915" s="39" t="s">
        <v>207</v>
      </c>
      <c r="R3915" s="39">
        <v>1376</v>
      </c>
      <c r="S3915" s="1" t="str">
        <f>IF(OR(MONTH(L3915)=12, MONTH(L3915)&lt;=5), "Dry Season", "Wet Season")</f>
        <v>Dry Season</v>
      </c>
      <c r="T3915" s="1">
        <v>1</v>
      </c>
      <c r="U3915" s="1">
        <v>0</v>
      </c>
      <c r="V3915" s="1">
        <v>0</v>
      </c>
      <c r="W3915" s="2">
        <f>IF(ISNUMBER(SEARCH("N/A", X3915)), 0, 1)</f>
        <v>1</v>
      </c>
      <c r="X3915" s="1" t="s">
        <v>2500</v>
      </c>
      <c r="Y3915" s="1">
        <v>14.5530822</v>
      </c>
      <c r="Z3915" s="1">
        <v>121.021794</v>
      </c>
      <c r="AA3915" s="11" cm="1">
        <f t="array" ref="AA3915">IF(ISBLANK(Y3915), 0, VINCentyInvDistance(F3915,G3915,Y3915,Z3915))</f>
        <v>1962.7016108831897</v>
      </c>
      <c r="AB3915" s="1">
        <v>0</v>
      </c>
      <c r="AC3915" s="1">
        <v>9.1999999999999993</v>
      </c>
      <c r="AD3915" s="1">
        <v>4.2</v>
      </c>
      <c r="AE3915" s="1">
        <v>8360</v>
      </c>
      <c r="AF3915" s="1">
        <v>1</v>
      </c>
      <c r="AG3915" s="1" t="s">
        <v>2501</v>
      </c>
      <c r="AH3915" s="1" t="s">
        <v>2501</v>
      </c>
      <c r="AI3915" s="1" t="str">
        <f>TRIM(MID(SUBSTITUTE($H3915,",",REPT(" ",200)),(LEN($H3915)-LEN(SUBSTITUTE($H3915,",",""))-2)*200+1,200))</f>
        <v>Metro Manila</v>
      </c>
      <c r="AJ3915" s="1" t="s">
        <v>55</v>
      </c>
      <c r="AK3915" t="s">
        <v>16933</v>
      </c>
      <c r="AL3915" s="2">
        <v>0</v>
      </c>
      <c r="AM3915" s="1"/>
    </row>
    <row r="3916" spans="1:39" ht="12.75" customHeight="1">
      <c r="A3916" s="1"/>
      <c r="B3916" s="1" t="s">
        <v>13785</v>
      </c>
      <c r="C3916" s="1" t="s">
        <v>14023</v>
      </c>
      <c r="D3916" s="3" t="str">
        <f ca="1">IFERROR(__xludf.DUMMYFUNCTION("PROPER(REGEXEXTRACT(B3880, ""(?:https?:\/\/)?(?:www\.)?([a-zA-Z0-9-]+)\.""))"),"Skyscanner")</f>
        <v>Skyscanner</v>
      </c>
      <c r="E3916" s="1" t="s">
        <v>14024</v>
      </c>
      <c r="F3916" s="1">
        <v>14.5589902</v>
      </c>
      <c r="G3916" s="1">
        <v>121.0238145</v>
      </c>
      <c r="H3916" s="1" t="s">
        <v>14025</v>
      </c>
      <c r="I3916" s="1" t="s">
        <v>50</v>
      </c>
      <c r="J3916" s="1">
        <f>IF(K3916="URBAN",1,IF(K3916="SUBURBAN",2,IF(K3916="RURAL",3,"")))</f>
        <v>1</v>
      </c>
      <c r="K3916" s="1" t="s">
        <v>42</v>
      </c>
      <c r="L3916" s="18">
        <v>46082</v>
      </c>
      <c r="M3916" s="49">
        <v>0.58333333333333337</v>
      </c>
      <c r="N3916" s="18">
        <v>46083</v>
      </c>
      <c r="O3916" s="56">
        <v>0.5</v>
      </c>
      <c r="P3916" s="31" t="str">
        <f>TEXT($L3916, "dddd")</f>
        <v>Sunday</v>
      </c>
      <c r="Q3916" s="39" t="s">
        <v>531</v>
      </c>
      <c r="R3916" s="39">
        <v>3922</v>
      </c>
      <c r="S3916" s="1" t="str">
        <f>IF(OR(MONTH(L3916)=12, MONTH(L3916)&lt;=5), "Dry Season", "Wet Season")</f>
        <v>Dry Season</v>
      </c>
      <c r="T3916" s="1">
        <v>1</v>
      </c>
      <c r="U3916" s="1">
        <v>0</v>
      </c>
      <c r="V3916" s="1">
        <v>1</v>
      </c>
      <c r="W3916" s="2">
        <f>IF(ISNUMBER(SEARCH("N/A", X3916)), 0, 1)</f>
        <v>1</v>
      </c>
      <c r="X3916" s="1" t="s">
        <v>2500</v>
      </c>
      <c r="Y3916" s="1">
        <v>14.5530822</v>
      </c>
      <c r="Z3916" s="1">
        <v>121.021794</v>
      </c>
      <c r="AA3916" s="11" cm="1">
        <f t="array" ref="AA3916">IF(ISBLANK(Y3916), 0, VINCentyInvDistance(F3916,G3916,Y3916,Z3916))</f>
        <v>689.00017501560137</v>
      </c>
      <c r="AB3916" s="1">
        <v>0</v>
      </c>
      <c r="AC3916" s="1">
        <v>8.4</v>
      </c>
      <c r="AD3916" s="1">
        <v>4.3</v>
      </c>
      <c r="AE3916" s="1">
        <v>50</v>
      </c>
      <c r="AF3916" s="1">
        <v>1</v>
      </c>
      <c r="AG3916" s="1" t="s">
        <v>2501</v>
      </c>
      <c r="AH3916" s="1" t="s">
        <v>2501</v>
      </c>
      <c r="AI3916" s="1" t="str">
        <f>TRIM(MID(SUBSTITUTE($H3916,",",REPT(" ",200)),(LEN($H3916)-LEN(SUBSTITUTE($H3916,",",""))-2)*200+1,200))</f>
        <v>Metro Manila</v>
      </c>
      <c r="AJ3916" s="1" t="s">
        <v>55</v>
      </c>
      <c r="AK3916" t="s">
        <v>6705</v>
      </c>
      <c r="AL3916" s="2">
        <v>0</v>
      </c>
      <c r="AM3916" s="1"/>
    </row>
    <row r="3917" spans="1:39" ht="12.75" customHeight="1">
      <c r="A3917" s="1"/>
      <c r="B3917" s="1" t="s">
        <v>12366</v>
      </c>
      <c r="C3917" s="1" t="s">
        <v>14026</v>
      </c>
      <c r="D3917" s="3" t="str">
        <f ca="1">IFERROR(__xludf.DUMMYFUNCTION("PROPER(REGEXEXTRACT(B3881, ""(?:https?:\/\/)?(?:www\.)?([a-zA-Z0-9-]+)\.""))"),"Skyscanner")</f>
        <v>Skyscanner</v>
      </c>
      <c r="E3917" s="1" t="s">
        <v>14027</v>
      </c>
      <c r="F3917" s="1">
        <v>14.561545600000001</v>
      </c>
      <c r="G3917" s="1">
        <v>121.013368</v>
      </c>
      <c r="H3917" s="1" t="s">
        <v>14028</v>
      </c>
      <c r="I3917" s="1" t="s">
        <v>50</v>
      </c>
      <c r="J3917" s="1">
        <f>IF(K3917="URBAN",1,IF(K3917="SUBURBAN",2,IF(K3917="RURAL",3,"")))</f>
        <v>1</v>
      </c>
      <c r="K3917" s="1" t="s">
        <v>42</v>
      </c>
      <c r="L3917" s="18">
        <v>46082</v>
      </c>
      <c r="M3917" s="49">
        <v>0.58333333333333337</v>
      </c>
      <c r="N3917" s="18">
        <v>46083</v>
      </c>
      <c r="O3917" s="56">
        <v>0.5</v>
      </c>
      <c r="P3917" s="31" t="str">
        <f>TEXT($L3917, "dddd")</f>
        <v>Sunday</v>
      </c>
      <c r="Q3917" s="39" t="s">
        <v>111</v>
      </c>
      <c r="R3917" s="39">
        <v>1962</v>
      </c>
      <c r="S3917" s="1" t="str">
        <f>IF(OR(MONTH(L3917)=12, MONTH(L3917)&lt;=5), "Dry Season", "Wet Season")</f>
        <v>Dry Season</v>
      </c>
      <c r="T3917" s="1">
        <v>1</v>
      </c>
      <c r="U3917" s="1">
        <v>0</v>
      </c>
      <c r="V3917" s="1">
        <v>1</v>
      </c>
      <c r="W3917" s="2">
        <f>IF(ISNUMBER(SEARCH("N/A", X3917)), 0, 1)</f>
        <v>1</v>
      </c>
      <c r="X3917" s="1" t="s">
        <v>2500</v>
      </c>
      <c r="Y3917" s="1">
        <v>14.5530822</v>
      </c>
      <c r="Z3917" s="1">
        <v>121.021794</v>
      </c>
      <c r="AA3917" s="11" cm="1">
        <f t="array" ref="AA3917">IF(ISBLANK(Y3917), 0, VINCentyInvDistance(F3917,G3917,Y3917,Z3917))</f>
        <v>1304.4029683843007</v>
      </c>
      <c r="AB3917" s="1">
        <v>1</v>
      </c>
      <c r="AC3917" s="1">
        <v>8.6</v>
      </c>
      <c r="AD3917" s="1">
        <v>2.8</v>
      </c>
      <c r="AE3917" s="1">
        <v>1458</v>
      </c>
      <c r="AF3917" s="1">
        <v>1</v>
      </c>
      <c r="AG3917" s="1" t="s">
        <v>2501</v>
      </c>
      <c r="AH3917" s="1" t="s">
        <v>2501</v>
      </c>
      <c r="AI3917" s="1" t="str">
        <f>TRIM(MID(SUBSTITUTE($H3917,",",REPT(" ",200)),(LEN($H3917)-LEN(SUBSTITUTE($H3917,",",""))-2)*200+1,200))</f>
        <v>Metro Manila</v>
      </c>
      <c r="AJ3917" s="1" t="s">
        <v>55</v>
      </c>
      <c r="AK3917" t="s">
        <v>17468</v>
      </c>
      <c r="AL3917" s="2">
        <v>0</v>
      </c>
      <c r="AM3917" s="1"/>
    </row>
    <row r="3918" spans="1:39" ht="12.75" customHeight="1">
      <c r="A3918" s="1"/>
      <c r="B3918" s="1" t="s">
        <v>14029</v>
      </c>
      <c r="C3918" s="1" t="s">
        <v>14030</v>
      </c>
      <c r="D3918" s="3" t="str">
        <f ca="1">IFERROR(__xludf.DUMMYFUNCTION("PROPER(REGEXEXTRACT(B3882, ""(?:https?:\/\/)?(?:www\.)?([a-zA-Z0-9-]+)\.""))"),"Skyscanner")</f>
        <v>Skyscanner</v>
      </c>
      <c r="E3918" s="1" t="s">
        <v>14031</v>
      </c>
      <c r="F3918" s="1">
        <v>14.5738743</v>
      </c>
      <c r="G3918" s="1">
        <v>121.01259779999999</v>
      </c>
      <c r="H3918" s="1" t="s">
        <v>13738</v>
      </c>
      <c r="I3918" s="1" t="s">
        <v>50</v>
      </c>
      <c r="J3918" s="1">
        <f>IF(K3918="URBAN",1,IF(K3918="SUBURBAN",2,IF(K3918="RURAL",3,"")))</f>
        <v>1</v>
      </c>
      <c r="K3918" s="1" t="s">
        <v>42</v>
      </c>
      <c r="L3918" s="18">
        <v>46082</v>
      </c>
      <c r="M3918" s="49">
        <v>0.58333333333333337</v>
      </c>
      <c r="N3918" s="18">
        <v>46083</v>
      </c>
      <c r="O3918" s="56">
        <v>0.5</v>
      </c>
      <c r="P3918" s="31" t="str">
        <f>TEXT($L3918, "dddd")</f>
        <v>Sunday</v>
      </c>
      <c r="Q3918" s="39" t="s">
        <v>531</v>
      </c>
      <c r="R3918" s="39">
        <v>3408</v>
      </c>
      <c r="S3918" s="1" t="str">
        <f>IF(OR(MONTH(L3918)=12, MONTH(L3918)&lt;=5), "Dry Season", "Wet Season")</f>
        <v>Dry Season</v>
      </c>
      <c r="T3918" s="1">
        <v>1</v>
      </c>
      <c r="U3918" s="1">
        <v>0</v>
      </c>
      <c r="V3918" s="1">
        <v>0</v>
      </c>
      <c r="W3918" s="2">
        <f>IF(ISNUMBER(SEARCH("N/A", X3918)), 0, 1)</f>
        <v>1</v>
      </c>
      <c r="X3918" s="1" t="s">
        <v>2500</v>
      </c>
      <c r="Y3918" s="1">
        <v>14.5530822</v>
      </c>
      <c r="Z3918" s="1">
        <v>121.021794</v>
      </c>
      <c r="AA3918" s="11" cm="1">
        <f t="array" ref="AA3918">IF(ISBLANK(Y3918), 0, VINCentyInvDistance(F3918,G3918,Y3918,Z3918))</f>
        <v>2504.9141131714373</v>
      </c>
      <c r="AB3918" s="1">
        <v>0</v>
      </c>
      <c r="AC3918" s="1">
        <v>5.6</v>
      </c>
      <c r="AD3918" s="1">
        <v>0</v>
      </c>
      <c r="AE3918" s="1">
        <v>90</v>
      </c>
      <c r="AF3918" s="1">
        <v>1</v>
      </c>
      <c r="AG3918" s="1" t="s">
        <v>2501</v>
      </c>
      <c r="AH3918" s="1" t="s">
        <v>2501</v>
      </c>
      <c r="AI3918" s="1" t="str">
        <f>TRIM(MID(SUBSTITUTE($H3918,",",REPT(" ",200)),(LEN($H3918)-LEN(SUBSTITUTE($H3918,",",""))-2)*200+1,200))</f>
        <v>Metro Manila</v>
      </c>
      <c r="AJ3918" s="1" t="s">
        <v>55</v>
      </c>
      <c r="AK3918" t="s">
        <v>17616</v>
      </c>
      <c r="AL3918" s="2">
        <v>0</v>
      </c>
      <c r="AM3918" s="1"/>
    </row>
    <row r="3919" spans="1:39" ht="12.75" customHeight="1">
      <c r="A3919" s="1"/>
      <c r="B3919" s="1" t="s">
        <v>14032</v>
      </c>
      <c r="C3919" s="1" t="s">
        <v>14033</v>
      </c>
      <c r="D3919" s="3" t="str">
        <f ca="1">IFERROR(__xludf.DUMMYFUNCTION("PROPER(REGEXEXTRACT(B3883, ""(?:https?:\/\/)?(?:www\.)?([a-zA-Z0-9-]+)\.""))"),"Skyscanner")</f>
        <v>Skyscanner</v>
      </c>
      <c r="E3919" s="1" t="s">
        <v>14034</v>
      </c>
      <c r="F3919" s="1">
        <v>14.5687572</v>
      </c>
      <c r="G3919" s="1">
        <v>121.0159828</v>
      </c>
      <c r="H3919" s="1" t="s">
        <v>14035</v>
      </c>
      <c r="I3919" s="1" t="s">
        <v>50</v>
      </c>
      <c r="J3919" s="1">
        <f>IF(K3919="URBAN",1,IF(K3919="SUBURBAN",2,IF(K3919="RURAL",3,"")))</f>
        <v>1</v>
      </c>
      <c r="K3919" s="1" t="s">
        <v>42</v>
      </c>
      <c r="L3919" s="18">
        <v>46082</v>
      </c>
      <c r="M3919" s="49">
        <v>0.58333333333333337</v>
      </c>
      <c r="N3919" s="18">
        <v>46083</v>
      </c>
      <c r="O3919" s="56">
        <v>0.5</v>
      </c>
      <c r="P3919" s="31" t="str">
        <f>TEXT($L3919, "dddd")</f>
        <v>Sunday</v>
      </c>
      <c r="Q3919" s="39" t="s">
        <v>207</v>
      </c>
      <c r="R3919" s="39">
        <v>1074</v>
      </c>
      <c r="S3919" s="1" t="str">
        <f>IF(OR(MONTH(L3919)=12, MONTH(L3919)&lt;=5), "Dry Season", "Wet Season")</f>
        <v>Dry Season</v>
      </c>
      <c r="T3919" s="1">
        <v>1</v>
      </c>
      <c r="U3919" s="1">
        <v>0</v>
      </c>
      <c r="V3919" s="1">
        <v>0</v>
      </c>
      <c r="W3919" s="2">
        <f>IF(ISNUMBER(SEARCH("N/A", X3919)), 0, 1)</f>
        <v>1</v>
      </c>
      <c r="X3919" s="1" t="s">
        <v>2500</v>
      </c>
      <c r="Y3919" s="1">
        <v>14.5530822</v>
      </c>
      <c r="Z3919" s="1">
        <v>121.021794</v>
      </c>
      <c r="AA3919" s="11" cm="1">
        <f t="array" ref="AA3919">IF(ISBLANK(Y3919), 0, VINCentyInvDistance(F3919,G3919,Y3919,Z3919))</f>
        <v>1843.9558159813903</v>
      </c>
      <c r="AB3919" s="1">
        <v>0</v>
      </c>
      <c r="AC3919" s="1">
        <v>7.6</v>
      </c>
      <c r="AD3919" s="1">
        <v>0</v>
      </c>
      <c r="AE3919" s="1">
        <v>23</v>
      </c>
      <c r="AF3919" s="1">
        <v>1</v>
      </c>
      <c r="AG3919" s="1" t="s">
        <v>2501</v>
      </c>
      <c r="AH3919" s="1" t="s">
        <v>2501</v>
      </c>
      <c r="AI3919" s="1" t="str">
        <f>TRIM(MID(SUBSTITUTE($H3919,",",REPT(" ",200)),(LEN($H3919)-LEN(SUBSTITUTE($H3919,",",""))-2)*200+1,200))</f>
        <v>Metro Manila</v>
      </c>
      <c r="AJ3919" s="1" t="s">
        <v>55</v>
      </c>
      <c r="AK3919" t="s">
        <v>14036</v>
      </c>
      <c r="AL3919" s="2">
        <v>0</v>
      </c>
      <c r="AM3919" s="1"/>
    </row>
    <row r="3920" spans="1:39" ht="12.75" customHeight="1">
      <c r="A3920" s="1"/>
      <c r="B3920" s="1" t="s">
        <v>14037</v>
      </c>
      <c r="C3920" s="1" t="s">
        <v>14038</v>
      </c>
      <c r="D3920" s="3" t="str">
        <f ca="1">IFERROR(__xludf.DUMMYFUNCTION("PROPER(REGEXEXTRACT(B3884, ""(?:https?:\/\/)?(?:www\.)?([a-zA-Z0-9-]+)\.""))"),"Skyscanner")</f>
        <v>Skyscanner</v>
      </c>
      <c r="E3920" s="1" t="s">
        <v>14039</v>
      </c>
      <c r="F3920" s="1">
        <v>14.5689937</v>
      </c>
      <c r="G3920" s="1">
        <v>121.0158277</v>
      </c>
      <c r="H3920" s="1" t="s">
        <v>14035</v>
      </c>
      <c r="I3920" s="1" t="s">
        <v>50</v>
      </c>
      <c r="J3920" s="1">
        <f>IF(K3920="URBAN",1,IF(K3920="SUBURBAN",2,IF(K3920="RURAL",3,"")))</f>
        <v>1</v>
      </c>
      <c r="K3920" s="1" t="s">
        <v>42</v>
      </c>
      <c r="L3920" s="18">
        <v>46082</v>
      </c>
      <c r="M3920" s="49">
        <v>0.58333333333333337</v>
      </c>
      <c r="N3920" s="18">
        <v>46083</v>
      </c>
      <c r="O3920" s="56">
        <v>0.5</v>
      </c>
      <c r="P3920" s="31" t="str">
        <f>TEXT($L3920, "dddd")</f>
        <v>Sunday</v>
      </c>
      <c r="Q3920" s="39" t="s">
        <v>43</v>
      </c>
      <c r="R3920" s="39">
        <v>1018</v>
      </c>
      <c r="S3920" s="1" t="str">
        <f>IF(OR(MONTH(L3920)=12, MONTH(L3920)&lt;=5), "Dry Season", "Wet Season")</f>
        <v>Dry Season</v>
      </c>
      <c r="T3920" s="1">
        <v>2</v>
      </c>
      <c r="U3920" s="1">
        <v>1</v>
      </c>
      <c r="V3920" s="1">
        <v>0</v>
      </c>
      <c r="W3920" s="2">
        <f>IF(ISNUMBER(SEARCH("N/A", X3920)), 0, 1)</f>
        <v>1</v>
      </c>
      <c r="X3920" s="1" t="s">
        <v>2500</v>
      </c>
      <c r="Y3920" s="1">
        <v>14.5530822</v>
      </c>
      <c r="Z3920" s="1">
        <v>121.021794</v>
      </c>
      <c r="AA3920" s="11" cm="1">
        <f t="array" ref="AA3920">IF(ISBLANK(Y3920), 0, VINCentyInvDistance(F3920,G3920,Y3920,Z3920))</f>
        <v>1874.2569405808545</v>
      </c>
      <c r="AB3920" s="1">
        <v>0</v>
      </c>
      <c r="AC3920" s="1">
        <v>0</v>
      </c>
      <c r="AD3920" s="1">
        <v>0</v>
      </c>
      <c r="AE3920" s="1">
        <v>0</v>
      </c>
      <c r="AF3920" s="1">
        <v>1</v>
      </c>
      <c r="AG3920" s="1" t="s">
        <v>2501</v>
      </c>
      <c r="AH3920" s="1" t="s">
        <v>2501</v>
      </c>
      <c r="AI3920" s="1" t="str">
        <f>TRIM(MID(SUBSTITUTE($H3920,",",REPT(" ",200)),(LEN($H3920)-LEN(SUBSTITUTE($H3920,",",""))-2)*200+1,200))</f>
        <v>Metro Manila</v>
      </c>
      <c r="AJ3920" s="1" t="s">
        <v>55</v>
      </c>
      <c r="AK3920" t="s">
        <v>14040</v>
      </c>
      <c r="AL3920" s="2">
        <v>0</v>
      </c>
      <c r="AM3920" s="1"/>
    </row>
    <row r="3921" spans="1:39" ht="12.75" customHeight="1">
      <c r="A3921" s="1"/>
      <c r="B3921" s="1" t="s">
        <v>14041</v>
      </c>
      <c r="C3921" s="1" t="s">
        <v>14042</v>
      </c>
      <c r="D3921" s="3" t="str">
        <f ca="1">IFERROR(__xludf.DUMMYFUNCTION("PROPER(REGEXEXTRACT(B3885, ""(?:https?:\/\/)?(?:www\.)?([a-zA-Z0-9-]+)\.""))"),"Skyscanner")</f>
        <v>Skyscanner</v>
      </c>
      <c r="E3921" s="1" t="s">
        <v>14043</v>
      </c>
      <c r="F3921" s="1">
        <v>14.5406254</v>
      </c>
      <c r="G3921" s="1">
        <v>121.0146913</v>
      </c>
      <c r="H3921" s="1" t="s">
        <v>14044</v>
      </c>
      <c r="I3921" s="1" t="s">
        <v>50</v>
      </c>
      <c r="J3921" s="1">
        <f>IF(K3921="URBAN",1,IF(K3921="SUBURBAN",2,IF(K3921="RURAL",3,"")))</f>
        <v>1</v>
      </c>
      <c r="K3921" s="1" t="s">
        <v>42</v>
      </c>
      <c r="L3921" s="18">
        <v>46082</v>
      </c>
      <c r="M3921" s="49">
        <v>0.58333333333333337</v>
      </c>
      <c r="N3921" s="18">
        <v>46083</v>
      </c>
      <c r="O3921" s="56">
        <v>0.5</v>
      </c>
      <c r="P3921" s="31" t="str">
        <f>TEXT($L3921, "dddd")</f>
        <v>Sunday</v>
      </c>
      <c r="Q3921" s="39" t="s">
        <v>111</v>
      </c>
      <c r="R3921" s="39">
        <v>1024</v>
      </c>
      <c r="S3921" s="1" t="str">
        <f>IF(OR(MONTH(L3921)=12, MONTH(L3921)&lt;=5), "Dry Season", "Wet Season")</f>
        <v>Dry Season</v>
      </c>
      <c r="T3921" s="1">
        <v>1</v>
      </c>
      <c r="U3921" s="1">
        <v>0</v>
      </c>
      <c r="V3921" s="1">
        <v>0</v>
      </c>
      <c r="W3921" s="2">
        <f>IF(ISNUMBER(SEARCH("N/A", X3921)), 0, 1)</f>
        <v>1</v>
      </c>
      <c r="X3921" s="1" t="s">
        <v>2500</v>
      </c>
      <c r="Y3921" s="1">
        <v>14.5530822</v>
      </c>
      <c r="Z3921" s="1">
        <v>121.021794</v>
      </c>
      <c r="AA3921" s="11" cm="1">
        <f t="array" ref="AA3921">IF(ISBLANK(Y3921), 0, VINCentyInvDistance(F3921,G3921,Y3921,Z3921))</f>
        <v>1576.5806401132161</v>
      </c>
      <c r="AB3921" s="1">
        <v>1</v>
      </c>
      <c r="AC3921" s="1">
        <v>0</v>
      </c>
      <c r="AD3921" s="1">
        <v>0</v>
      </c>
      <c r="AE3921" s="1">
        <v>150</v>
      </c>
      <c r="AF3921" s="1">
        <v>1</v>
      </c>
      <c r="AG3921" s="1" t="s">
        <v>2501</v>
      </c>
      <c r="AH3921" s="1" t="s">
        <v>2501</v>
      </c>
      <c r="AI3921" s="1" t="str">
        <f>TRIM(MID(SUBSTITUTE($H3921,",",REPT(" ",200)),(LEN($H3921)-LEN(SUBSTITUTE($H3921,",",""))-2)*200+1,200))</f>
        <v>Metro Manila</v>
      </c>
      <c r="AJ3921" s="1" t="s">
        <v>55</v>
      </c>
      <c r="AK3921" t="s">
        <v>14045</v>
      </c>
      <c r="AL3921" s="2">
        <v>0</v>
      </c>
      <c r="AM3921" s="1"/>
    </row>
    <row r="3922" spans="1:39" ht="12.75" customHeight="1">
      <c r="A3922" s="1"/>
      <c r="B3922" s="1" t="s">
        <v>14046</v>
      </c>
      <c r="C3922" s="1" t="s">
        <v>14047</v>
      </c>
      <c r="D3922" s="3" t="str">
        <f ca="1">IFERROR(__xludf.DUMMYFUNCTION("PROPER(REGEXEXTRACT(B3886, ""(?:https?:\/\/)?(?:www\.)?([a-zA-Z0-9-]+)\.""))"),"Skyscanner")</f>
        <v>Skyscanner</v>
      </c>
      <c r="E3922" s="1" t="s">
        <v>14048</v>
      </c>
      <c r="F3922" s="1">
        <v>14.540341099999999</v>
      </c>
      <c r="G3922" s="1">
        <v>121.0149514</v>
      </c>
      <c r="H3922" s="1" t="s">
        <v>14049</v>
      </c>
      <c r="I3922" s="1" t="s">
        <v>50</v>
      </c>
      <c r="J3922" s="1">
        <f>IF(K3922="URBAN",1,IF(K3922="SUBURBAN",2,IF(K3922="RURAL",3,"")))</f>
        <v>1</v>
      </c>
      <c r="K3922" s="1" t="s">
        <v>42</v>
      </c>
      <c r="L3922" s="18">
        <v>46082</v>
      </c>
      <c r="M3922" s="49">
        <v>0.58333333333333337</v>
      </c>
      <c r="N3922" s="18">
        <v>46083</v>
      </c>
      <c r="O3922" s="56">
        <v>0.5</v>
      </c>
      <c r="P3922" s="31" t="str">
        <f>TEXT($L3922, "dddd")</f>
        <v>Sunday</v>
      </c>
      <c r="Q3922" s="39" t="s">
        <v>531</v>
      </c>
      <c r="R3922" s="39">
        <v>2433</v>
      </c>
      <c r="S3922" s="1" t="str">
        <f>IF(OR(MONTH(L3922)=12, MONTH(L3922)&lt;=5), "Dry Season", "Wet Season")</f>
        <v>Dry Season</v>
      </c>
      <c r="T3922" s="1">
        <v>1</v>
      </c>
      <c r="U3922" s="1">
        <v>0</v>
      </c>
      <c r="V3922" s="1">
        <v>0</v>
      </c>
      <c r="W3922" s="2">
        <f>IF(ISNUMBER(SEARCH("N/A", X3922)), 0, 1)</f>
        <v>1</v>
      </c>
      <c r="X3922" s="1" t="s">
        <v>2500</v>
      </c>
      <c r="Y3922" s="1">
        <v>14.5530822</v>
      </c>
      <c r="Z3922" s="1">
        <v>121.021794</v>
      </c>
      <c r="AA3922" s="11" cm="1">
        <f t="array" ref="AA3922">IF(ISBLANK(Y3922), 0, VINCentyInvDistance(F3922,G3922,Y3922,Z3922))</f>
        <v>1590.9673234272063</v>
      </c>
      <c r="AB3922" s="1">
        <v>0</v>
      </c>
      <c r="AC3922" s="1">
        <v>8</v>
      </c>
      <c r="AD3922" s="1">
        <v>3.7</v>
      </c>
      <c r="AE3922" s="1">
        <v>150</v>
      </c>
      <c r="AF3922" s="1">
        <v>1</v>
      </c>
      <c r="AG3922" s="1" t="s">
        <v>2501</v>
      </c>
      <c r="AH3922" s="1" t="s">
        <v>2501</v>
      </c>
      <c r="AI3922" s="1" t="str">
        <f>TRIM(MID(SUBSTITUTE($H3922,",",REPT(" ",200)),(LEN($H3922)-LEN(SUBSTITUTE($H3922,",",""))-2)*200+1,200))</f>
        <v>Metro Manila</v>
      </c>
      <c r="AJ3922" s="1" t="s">
        <v>55</v>
      </c>
      <c r="AK3922" t="s">
        <v>14050</v>
      </c>
      <c r="AL3922" s="2">
        <v>0</v>
      </c>
      <c r="AM3922" s="1"/>
    </row>
    <row r="3923" spans="1:39" ht="12.75" customHeight="1">
      <c r="A3923" s="1"/>
      <c r="B3923" s="1" t="s">
        <v>14051</v>
      </c>
      <c r="C3923" s="1" t="s">
        <v>14052</v>
      </c>
      <c r="D3923" s="3" t="str">
        <f ca="1">IFERROR(__xludf.DUMMYFUNCTION("PROPER(REGEXEXTRACT(B3887, ""(?:https?:\/\/)?(?:www\.)?([a-zA-Z0-9-]+)\.""))"),"Skyscanner")</f>
        <v>Skyscanner</v>
      </c>
      <c r="E3923" s="1" t="s">
        <v>14053</v>
      </c>
      <c r="F3923" s="1">
        <v>14.550544</v>
      </c>
      <c r="G3923" s="1">
        <v>121.0212385</v>
      </c>
      <c r="H3923" s="1" t="s">
        <v>14054</v>
      </c>
      <c r="I3923" s="1" t="s">
        <v>50</v>
      </c>
      <c r="J3923" s="1">
        <f>IF(K3923="URBAN",1,IF(K3923="SUBURBAN",2,IF(K3923="RURAL",3,"")))</f>
        <v>1</v>
      </c>
      <c r="K3923" s="1" t="s">
        <v>42</v>
      </c>
      <c r="L3923" s="18">
        <v>46082</v>
      </c>
      <c r="M3923" s="49">
        <v>0.58333333333333337</v>
      </c>
      <c r="N3923" s="18">
        <v>46083</v>
      </c>
      <c r="O3923" s="56">
        <v>0.5</v>
      </c>
      <c r="P3923" s="31" t="str">
        <f>TEXT($L3923, "dddd")</f>
        <v>Sunday</v>
      </c>
      <c r="Q3923" s="39" t="s">
        <v>111</v>
      </c>
      <c r="R3923" s="39">
        <v>3170</v>
      </c>
      <c r="S3923" s="1" t="str">
        <f>IF(OR(MONTH(L3923)=12, MONTH(L3923)&lt;=5), "Dry Season", "Wet Season")</f>
        <v>Dry Season</v>
      </c>
      <c r="T3923" s="1">
        <v>1</v>
      </c>
      <c r="U3923" s="1">
        <v>0</v>
      </c>
      <c r="V3923" s="1">
        <v>0</v>
      </c>
      <c r="W3923" s="2">
        <f>IF(ISNUMBER(SEARCH("N/A", X3923)), 0, 1)</f>
        <v>1</v>
      </c>
      <c r="X3923" s="1" t="s">
        <v>2500</v>
      </c>
      <c r="Y3923" s="1">
        <v>14.5530822</v>
      </c>
      <c r="Z3923" s="1">
        <v>121.021794</v>
      </c>
      <c r="AA3923" s="11" cm="1">
        <f t="array" ref="AA3923">IF(ISBLANK(Y3923), 0, VINCentyInvDistance(F3923,G3923,Y3923,Z3923))</f>
        <v>287.14774120060565</v>
      </c>
      <c r="AB3923" s="1">
        <v>0</v>
      </c>
      <c r="AC3923" s="1">
        <v>7.4</v>
      </c>
      <c r="AD3923" s="1">
        <v>4.8</v>
      </c>
      <c r="AE3923" s="1">
        <v>83</v>
      </c>
      <c r="AF3923" s="1">
        <v>1</v>
      </c>
      <c r="AG3923" s="1" t="s">
        <v>2501</v>
      </c>
      <c r="AH3923" s="1" t="s">
        <v>2501</v>
      </c>
      <c r="AI3923" s="1" t="str">
        <f>TRIM(MID(SUBSTITUTE($H3923,",",REPT(" ",200)),(LEN($H3923)-LEN(SUBSTITUTE($H3923,",",""))-2)*200+1,200))</f>
        <v>Metro Manila</v>
      </c>
      <c r="AJ3923" s="1" t="s">
        <v>55</v>
      </c>
      <c r="AK3923" t="s">
        <v>14055</v>
      </c>
      <c r="AL3923" s="2">
        <v>0</v>
      </c>
      <c r="AM3923" s="1"/>
    </row>
    <row r="3924" spans="1:39" ht="12.75" customHeight="1">
      <c r="A3924" s="1"/>
      <c r="B3924" s="1" t="s">
        <v>14056</v>
      </c>
      <c r="C3924" s="1" t="s">
        <v>14057</v>
      </c>
      <c r="D3924" s="3" t="str">
        <f ca="1">IFERROR(__xludf.DUMMYFUNCTION("PROPER(REGEXEXTRACT(B3888, ""(?:https?:\/\/)?(?:www\.)?([a-zA-Z0-9-]+)\.""))"),"Skyscanner")</f>
        <v>Skyscanner</v>
      </c>
      <c r="E3924" s="1" t="s">
        <v>14058</v>
      </c>
      <c r="F3924" s="1">
        <v>14.565833</v>
      </c>
      <c r="G3924" s="1">
        <v>121.03206400000001</v>
      </c>
      <c r="H3924" s="1" t="s">
        <v>14059</v>
      </c>
      <c r="I3924" s="1" t="s">
        <v>50</v>
      </c>
      <c r="J3924" s="1">
        <f>IF(K3924="URBAN",1,IF(K3924="SUBURBAN",2,IF(K3924="RURAL",3,"")))</f>
        <v>1</v>
      </c>
      <c r="K3924" s="1" t="s">
        <v>42</v>
      </c>
      <c r="L3924" s="18">
        <v>46082</v>
      </c>
      <c r="M3924" s="49">
        <v>0.58333333333333337</v>
      </c>
      <c r="N3924" s="18">
        <v>46083</v>
      </c>
      <c r="O3924" s="56">
        <v>0.5</v>
      </c>
      <c r="P3924" s="31" t="str">
        <f>TEXT($L3924, "dddd")</f>
        <v>Sunday</v>
      </c>
      <c r="Q3924" s="39" t="s">
        <v>207</v>
      </c>
      <c r="R3924" s="39">
        <v>1200</v>
      </c>
      <c r="S3924" s="1" t="str">
        <f>IF(OR(MONTH(L3924)=12, MONTH(L3924)&lt;=5), "Dry Season", "Wet Season")</f>
        <v>Dry Season</v>
      </c>
      <c r="T3924" s="1">
        <v>1</v>
      </c>
      <c r="U3924" s="1">
        <v>0</v>
      </c>
      <c r="V3924" s="1">
        <v>0</v>
      </c>
      <c r="W3924" s="2">
        <f>IF(ISNUMBER(SEARCH("N/A", X3924)), 0, 1)</f>
        <v>1</v>
      </c>
      <c r="X3924" s="1" t="s">
        <v>2500</v>
      </c>
      <c r="Y3924" s="1">
        <v>14.5530822</v>
      </c>
      <c r="Z3924" s="1">
        <v>121.021794</v>
      </c>
      <c r="AA3924" s="11" cm="1">
        <f t="array" ref="AA3924">IF(ISBLANK(Y3924), 0, VINCentyInvDistance(F3924,G3924,Y3924,Z3924))</f>
        <v>1793.1306993387404</v>
      </c>
      <c r="AB3924" s="1">
        <v>0</v>
      </c>
      <c r="AC3924" s="1">
        <v>9.6</v>
      </c>
      <c r="AD3924" s="1">
        <v>0</v>
      </c>
      <c r="AE3924" s="1">
        <v>921</v>
      </c>
      <c r="AF3924" s="1">
        <v>1</v>
      </c>
      <c r="AG3924" s="1" t="s">
        <v>2501</v>
      </c>
      <c r="AH3924" s="1" t="s">
        <v>2501</v>
      </c>
      <c r="AI3924" s="1" t="str">
        <f>TRIM(MID(SUBSTITUTE($H3924,",",REPT(" ",200)),(LEN($H3924)-LEN(SUBSTITUTE($H3924,",",""))-2)*200+1,200))</f>
        <v>Metro Manila</v>
      </c>
      <c r="AJ3924" s="1" t="s">
        <v>55</v>
      </c>
      <c r="AK3924" t="s">
        <v>17617</v>
      </c>
      <c r="AL3924" s="2">
        <v>0</v>
      </c>
      <c r="AM3924" s="1"/>
    </row>
    <row r="3925" spans="1:39" ht="12.75" customHeight="1">
      <c r="A3925" s="1"/>
      <c r="B3925" s="1" t="s">
        <v>14060</v>
      </c>
      <c r="C3925" s="1" t="s">
        <v>14061</v>
      </c>
      <c r="D3925" s="3" t="str">
        <f ca="1">IFERROR(__xludf.DUMMYFUNCTION("PROPER(REGEXEXTRACT(B3889, ""(?:https?:\/\/)?(?:www\.)?([a-zA-Z0-9-]+)\.""))"),"Skyscanner")</f>
        <v>Skyscanner</v>
      </c>
      <c r="E3925" s="1" t="s">
        <v>14062</v>
      </c>
      <c r="F3925" s="1">
        <v>14.5597057</v>
      </c>
      <c r="G3925" s="1">
        <v>121.01322519999999</v>
      </c>
      <c r="H3925" s="1" t="s">
        <v>14063</v>
      </c>
      <c r="I3925" s="1" t="s">
        <v>50</v>
      </c>
      <c r="J3925" s="1">
        <f>IF(K3925="URBAN",1,IF(K3925="SUBURBAN",2,IF(K3925="RURAL",3,"")))</f>
        <v>1</v>
      </c>
      <c r="K3925" s="1" t="s">
        <v>42</v>
      </c>
      <c r="L3925" s="18">
        <v>46082</v>
      </c>
      <c r="M3925" s="49">
        <v>0.58333333333333337</v>
      </c>
      <c r="N3925" s="18">
        <v>46083</v>
      </c>
      <c r="O3925" s="56">
        <v>0.5</v>
      </c>
      <c r="P3925" s="31" t="str">
        <f>TEXT($L3925, "dddd")</f>
        <v>Sunday</v>
      </c>
      <c r="Q3925" s="39" t="s">
        <v>531</v>
      </c>
      <c r="R3925" s="39">
        <v>2097</v>
      </c>
      <c r="S3925" s="1" t="str">
        <f>IF(OR(MONTH(L3925)=12, MONTH(L3925)&lt;=5), "Dry Season", "Wet Season")</f>
        <v>Dry Season</v>
      </c>
      <c r="T3925" s="1">
        <v>1</v>
      </c>
      <c r="U3925" s="1">
        <v>0</v>
      </c>
      <c r="V3925" s="1">
        <v>0</v>
      </c>
      <c r="W3925" s="2">
        <f>IF(ISNUMBER(SEARCH("N/A", X3925)), 0, 1)</f>
        <v>1</v>
      </c>
      <c r="X3925" s="1" t="s">
        <v>2500</v>
      </c>
      <c r="Y3925" s="1">
        <v>14.5530822</v>
      </c>
      <c r="Z3925" s="1">
        <v>121.021794</v>
      </c>
      <c r="AA3925" s="11" cm="1">
        <f t="array" ref="AA3925">IF(ISBLANK(Y3925), 0, VINCentyInvDistance(F3925,G3925,Y3925,Z3925))</f>
        <v>1178.9131134722354</v>
      </c>
      <c r="AB3925" s="1">
        <v>0</v>
      </c>
      <c r="AC3925" s="1">
        <v>8.4</v>
      </c>
      <c r="AD3925" s="1">
        <v>4.2</v>
      </c>
      <c r="AE3925" s="1">
        <v>108</v>
      </c>
      <c r="AF3925" s="1">
        <v>1</v>
      </c>
      <c r="AG3925" s="1" t="s">
        <v>2501</v>
      </c>
      <c r="AH3925" s="1" t="s">
        <v>2501</v>
      </c>
      <c r="AI3925" s="1" t="str">
        <f>TRIM(MID(SUBSTITUTE($H3925,",",REPT(" ",200)),(LEN($H3925)-LEN(SUBSTITUTE($H3925,",",""))-2)*200+1,200))</f>
        <v>Metro Manila</v>
      </c>
      <c r="AJ3925" s="1" t="s">
        <v>55</v>
      </c>
      <c r="AK3925" t="s">
        <v>14064</v>
      </c>
      <c r="AL3925" s="2">
        <v>0</v>
      </c>
      <c r="AM3925" s="1"/>
    </row>
    <row r="3926" spans="1:39" ht="12.75" customHeight="1">
      <c r="A3926" s="1"/>
      <c r="B3926" s="1" t="s">
        <v>14065</v>
      </c>
      <c r="C3926" s="1" t="s">
        <v>14066</v>
      </c>
      <c r="D3926" s="3" t="str">
        <f ca="1">IFERROR(__xludf.DUMMYFUNCTION("PROPER(REGEXEXTRACT(B3890, ""(?:https?:\/\/)?(?:www\.)?([a-zA-Z0-9-]+)\.""))"),"Skyscanner")</f>
        <v>Skyscanner</v>
      </c>
      <c r="E3926" s="1" t="s">
        <v>14067</v>
      </c>
      <c r="F3926" s="1">
        <v>14.566642099999999</v>
      </c>
      <c r="G3926" s="1">
        <v>121.0305858</v>
      </c>
      <c r="H3926" s="1" t="s">
        <v>14068</v>
      </c>
      <c r="I3926" s="1" t="s">
        <v>50</v>
      </c>
      <c r="J3926" s="1">
        <f>IF(K3926="URBAN",1,IF(K3926="SUBURBAN",2,IF(K3926="RURAL",3,"")))</f>
        <v>1</v>
      </c>
      <c r="K3926" s="1" t="s">
        <v>42</v>
      </c>
      <c r="L3926" s="18">
        <v>46082</v>
      </c>
      <c r="M3926" s="49">
        <v>0.58333333333333337</v>
      </c>
      <c r="N3926" s="18">
        <v>46083</v>
      </c>
      <c r="O3926" s="56">
        <v>0.5</v>
      </c>
      <c r="P3926" s="31" t="str">
        <f>TEXT($L3926, "dddd")</f>
        <v>Sunday</v>
      </c>
      <c r="Q3926" s="39" t="s">
        <v>111</v>
      </c>
      <c r="R3926" s="39">
        <v>1115</v>
      </c>
      <c r="S3926" s="1" t="str">
        <f>IF(OR(MONTH(L3926)=12, MONTH(L3926)&lt;=5), "Dry Season", "Wet Season")</f>
        <v>Dry Season</v>
      </c>
      <c r="T3926" s="1">
        <v>1</v>
      </c>
      <c r="U3926" s="1">
        <v>0</v>
      </c>
      <c r="V3926" s="1">
        <v>0</v>
      </c>
      <c r="W3926" s="2">
        <f>IF(ISNUMBER(SEARCH("N/A", X3926)), 0, 1)</f>
        <v>1</v>
      </c>
      <c r="X3926" s="1" t="s">
        <v>2500</v>
      </c>
      <c r="Y3926" s="1">
        <v>14.5530822</v>
      </c>
      <c r="Z3926" s="1">
        <v>121.021794</v>
      </c>
      <c r="AA3926" s="11" cm="1">
        <f t="array" ref="AA3926">IF(ISBLANK(Y3926), 0, VINCentyInvDistance(F3926,G3926,Y3926,Z3926))</f>
        <v>1774.4524568789395</v>
      </c>
      <c r="AB3926" s="1">
        <v>0</v>
      </c>
      <c r="AC3926" s="1">
        <v>8.4</v>
      </c>
      <c r="AD3926" s="1">
        <v>4.5999999999999996</v>
      </c>
      <c r="AE3926" s="1">
        <v>1426</v>
      </c>
      <c r="AF3926" s="1">
        <v>1</v>
      </c>
      <c r="AG3926" s="1" t="s">
        <v>2501</v>
      </c>
      <c r="AH3926" s="1" t="s">
        <v>2501</v>
      </c>
      <c r="AI3926" s="1" t="str">
        <f>TRIM(MID(SUBSTITUTE($H3926,",",REPT(" ",200)),(LEN($H3926)-LEN(SUBSTITUTE($H3926,",",""))-2)*200+1,200))</f>
        <v>Metro Manila</v>
      </c>
      <c r="AJ3926" s="1" t="s">
        <v>55</v>
      </c>
      <c r="AK3926" t="s">
        <v>17618</v>
      </c>
      <c r="AL3926" s="2">
        <v>0</v>
      </c>
      <c r="AM3926" s="1"/>
    </row>
    <row r="3927" spans="1:39" ht="12.75" customHeight="1">
      <c r="A3927" s="1"/>
      <c r="B3927" s="1" t="s">
        <v>13098</v>
      </c>
      <c r="C3927" s="1" t="s">
        <v>14069</v>
      </c>
      <c r="D3927" s="3" t="str">
        <f ca="1">IFERROR(__xludf.DUMMYFUNCTION("PROPER(REGEXEXTRACT(B3891, ""(?:https?:\/\/)?(?:www\.)?([a-zA-Z0-9-]+)\.""))"),"Skyscanner")</f>
        <v>Skyscanner</v>
      </c>
      <c r="E3927" s="1" t="s">
        <v>13647</v>
      </c>
      <c r="F3927" s="1">
        <v>14.5642017</v>
      </c>
      <c r="G3927" s="1">
        <v>121.0293097</v>
      </c>
      <c r="H3927" s="1" t="s">
        <v>13335</v>
      </c>
      <c r="I3927" s="1" t="s">
        <v>50</v>
      </c>
      <c r="J3927" s="1">
        <f>IF(K3927="URBAN",1,IF(K3927="SUBURBAN",2,IF(K3927="RURAL",3,"")))</f>
        <v>1</v>
      </c>
      <c r="K3927" s="1" t="s">
        <v>42</v>
      </c>
      <c r="L3927" s="18">
        <v>46082</v>
      </c>
      <c r="M3927" s="49">
        <v>0.58333333333333337</v>
      </c>
      <c r="N3927" s="18">
        <v>46083</v>
      </c>
      <c r="O3927" s="56">
        <v>0.5</v>
      </c>
      <c r="P3927" s="31" t="str">
        <f>TEXT($L3927, "dddd")</f>
        <v>Sunday</v>
      </c>
      <c r="Q3927" s="39" t="s">
        <v>531</v>
      </c>
      <c r="R3927" s="39">
        <v>3600</v>
      </c>
      <c r="S3927" s="1" t="str">
        <f>IF(OR(MONTH(L3927)=12, MONTH(L3927)&lt;=5), "Dry Season", "Wet Season")</f>
        <v>Dry Season</v>
      </c>
      <c r="T3927" s="1">
        <v>1</v>
      </c>
      <c r="U3927" s="1">
        <v>0</v>
      </c>
      <c r="V3927" s="1">
        <v>1</v>
      </c>
      <c r="W3927" s="2">
        <f>IF(ISNUMBER(SEARCH("N/A", X3927)), 0, 1)</f>
        <v>1</v>
      </c>
      <c r="X3927" s="1" t="s">
        <v>2500</v>
      </c>
      <c r="Y3927" s="1">
        <v>14.5530822</v>
      </c>
      <c r="Z3927" s="1">
        <v>121.021794</v>
      </c>
      <c r="AA3927" s="11" cm="1">
        <f t="array" ref="AA3927">IF(ISBLANK(Y3927), 0, VINCentyInvDistance(F3927,G3927,Y3927,Z3927))</f>
        <v>1472.9856744444953</v>
      </c>
      <c r="AB3927" s="1">
        <v>0</v>
      </c>
      <c r="AC3927" s="1">
        <v>9.1999999999999993</v>
      </c>
      <c r="AD3927" s="1">
        <v>4.3</v>
      </c>
      <c r="AE3927" s="1">
        <v>1055</v>
      </c>
      <c r="AF3927" s="1">
        <v>1</v>
      </c>
      <c r="AG3927" s="1" t="s">
        <v>2501</v>
      </c>
      <c r="AH3927" s="1" t="s">
        <v>2501</v>
      </c>
      <c r="AI3927" s="1" t="str">
        <f>TRIM(MID(SUBSTITUTE($H3927,",",REPT(" ",200)),(LEN($H3927)-LEN(SUBSTITUTE($H3927,",",""))-2)*200+1,200))</f>
        <v>Metro Manila</v>
      </c>
      <c r="AJ3927" s="1" t="s">
        <v>55</v>
      </c>
      <c r="AK3927" t="s">
        <v>17549</v>
      </c>
      <c r="AL3927" s="2">
        <v>0</v>
      </c>
      <c r="AM3927" s="1"/>
    </row>
    <row r="3928" spans="1:39" ht="12.75" customHeight="1">
      <c r="A3928" s="1"/>
      <c r="B3928" s="1" t="s">
        <v>13648</v>
      </c>
      <c r="C3928" s="1" t="s">
        <v>14070</v>
      </c>
      <c r="D3928" s="3" t="str">
        <f ca="1">IFERROR(__xludf.DUMMYFUNCTION("PROPER(REGEXEXTRACT(B3892, ""(?:https?:\/\/)?(?:www\.)?([a-zA-Z0-9-]+)\.""))"),"Skyscanner")</f>
        <v>Skyscanner</v>
      </c>
      <c r="E3928" s="1" t="s">
        <v>14071</v>
      </c>
      <c r="F3928" s="1">
        <v>14.561399400000001</v>
      </c>
      <c r="G3928" s="1">
        <v>121.01289420000001</v>
      </c>
      <c r="H3928" s="1" t="s">
        <v>14072</v>
      </c>
      <c r="I3928" s="1" t="s">
        <v>50</v>
      </c>
      <c r="J3928" s="1">
        <f>IF(K3928="URBAN",1,IF(K3928="SUBURBAN",2,IF(K3928="RURAL",3,"")))</f>
        <v>1</v>
      </c>
      <c r="K3928" s="1" t="s">
        <v>42</v>
      </c>
      <c r="L3928" s="18">
        <v>46082</v>
      </c>
      <c r="M3928" s="49">
        <v>0.58333333333333337</v>
      </c>
      <c r="N3928" s="18">
        <v>46083</v>
      </c>
      <c r="O3928" s="56">
        <v>0.5</v>
      </c>
      <c r="P3928" s="31" t="str">
        <f>TEXT($L3928, "dddd")</f>
        <v>Sunday</v>
      </c>
      <c r="Q3928" s="39" t="s">
        <v>111</v>
      </c>
      <c r="R3928" s="39">
        <v>2510</v>
      </c>
      <c r="S3928" s="1" t="str">
        <f>IF(OR(MONTH(L3928)=12, MONTH(L3928)&lt;=5), "Dry Season", "Wet Season")</f>
        <v>Dry Season</v>
      </c>
      <c r="T3928" s="1">
        <v>1</v>
      </c>
      <c r="U3928" s="1">
        <v>0</v>
      </c>
      <c r="V3928" s="1">
        <v>0</v>
      </c>
      <c r="W3928" s="2">
        <f>IF(ISNUMBER(SEARCH("N/A", X3928)), 0, 1)</f>
        <v>1</v>
      </c>
      <c r="X3928" s="1" t="s">
        <v>2500</v>
      </c>
      <c r="Y3928" s="1">
        <v>14.5530822</v>
      </c>
      <c r="Z3928" s="1">
        <v>121.021794</v>
      </c>
      <c r="AA3928" s="11" cm="1">
        <f t="array" ref="AA3928">IF(ISBLANK(Y3928), 0, VINCentyInvDistance(F3928,G3928,Y3928,Z3928))</f>
        <v>1329.2001532688225</v>
      </c>
      <c r="AB3928" s="1">
        <v>0</v>
      </c>
      <c r="AC3928" s="1">
        <v>8.6</v>
      </c>
      <c r="AD3928" s="1">
        <v>4</v>
      </c>
      <c r="AE3928" s="1">
        <v>2527</v>
      </c>
      <c r="AF3928" s="1">
        <v>1</v>
      </c>
      <c r="AG3928" s="1" t="s">
        <v>2501</v>
      </c>
      <c r="AH3928" s="1" t="s">
        <v>2501</v>
      </c>
      <c r="AI3928" s="1" t="str">
        <f>TRIM(MID(SUBSTITUTE($H3928,",",REPT(" ",200)),(LEN($H3928)-LEN(SUBSTITUTE($H3928,",",""))-2)*200+1,200))</f>
        <v>Metro Manila</v>
      </c>
      <c r="AJ3928" s="1" t="s">
        <v>55</v>
      </c>
      <c r="AK3928" t="s">
        <v>17596</v>
      </c>
      <c r="AL3928" s="2">
        <v>0</v>
      </c>
      <c r="AM3928" s="1"/>
    </row>
    <row r="3929" spans="1:39" ht="12.75" customHeight="1">
      <c r="A3929" s="1"/>
      <c r="B3929" s="1" t="s">
        <v>14073</v>
      </c>
      <c r="C3929" s="1" t="s">
        <v>14074</v>
      </c>
      <c r="D3929" s="3" t="str">
        <f ca="1">IFERROR(__xludf.DUMMYFUNCTION("PROPER(REGEXEXTRACT(B3893, ""(?:https?:\/\/)?(?:www\.)?([a-zA-Z0-9-]+)\.""))"),"Skyscanner")</f>
        <v>Skyscanner</v>
      </c>
      <c r="E3929" s="1" t="s">
        <v>14075</v>
      </c>
      <c r="F3929" s="1">
        <v>14.551933099999999</v>
      </c>
      <c r="G3929" s="1">
        <v>121.0084447</v>
      </c>
      <c r="H3929" s="1" t="s">
        <v>14076</v>
      </c>
      <c r="I3929" s="1" t="s">
        <v>50</v>
      </c>
      <c r="J3929" s="1">
        <f>IF(K3929="URBAN",1,IF(K3929="SUBURBAN",2,IF(K3929="RURAL",3,"")))</f>
        <v>1</v>
      </c>
      <c r="K3929" s="1" t="s">
        <v>42</v>
      </c>
      <c r="L3929" s="18">
        <v>46082</v>
      </c>
      <c r="M3929" s="49">
        <v>0.58333333333333337</v>
      </c>
      <c r="N3929" s="18">
        <v>46083</v>
      </c>
      <c r="O3929" s="56">
        <v>0</v>
      </c>
      <c r="P3929" s="31" t="str">
        <f>TEXT($L3929, "dddd")</f>
        <v>Sunday</v>
      </c>
      <c r="Q3929" s="39" t="s">
        <v>207</v>
      </c>
      <c r="R3929" s="39">
        <v>1214</v>
      </c>
      <c r="S3929" s="1" t="str">
        <f>IF(OR(MONTH(L3929)=12, MONTH(L3929)&lt;=5), "Dry Season", "Wet Season")</f>
        <v>Dry Season</v>
      </c>
      <c r="T3929" s="1">
        <v>1</v>
      </c>
      <c r="U3929" s="1">
        <v>0</v>
      </c>
      <c r="V3929" s="1">
        <v>0</v>
      </c>
      <c r="W3929" s="2">
        <f>IF(ISNUMBER(SEARCH("N/A", X3929)), 0, 1)</f>
        <v>1</v>
      </c>
      <c r="X3929" s="1" t="s">
        <v>2500</v>
      </c>
      <c r="Y3929" s="1">
        <v>14.5530822</v>
      </c>
      <c r="Z3929" s="1">
        <v>121.021794</v>
      </c>
      <c r="AA3929" s="11" cm="1">
        <f t="array" ref="AA3929">IF(ISBLANK(Y3929), 0, VINCentyInvDistance(F3929,G3929,Y3929,Z3929))</f>
        <v>1444.2730700362158</v>
      </c>
      <c r="AB3929" s="1">
        <v>0</v>
      </c>
      <c r="AC3929" s="1">
        <v>8</v>
      </c>
      <c r="AD3929" s="1">
        <v>4.8</v>
      </c>
      <c r="AE3929" s="1">
        <v>96</v>
      </c>
      <c r="AF3929" s="1">
        <v>1</v>
      </c>
      <c r="AG3929" s="1" t="s">
        <v>2501</v>
      </c>
      <c r="AH3929" s="1" t="s">
        <v>2501</v>
      </c>
      <c r="AI3929" s="1" t="str">
        <f>TRIM(MID(SUBSTITUTE($H3929,",",REPT(" ",200)),(LEN($H3929)-LEN(SUBSTITUTE($H3929,",",""))-2)*200+1,200))</f>
        <v>Metro Manila</v>
      </c>
      <c r="AJ3929" s="1" t="s">
        <v>55</v>
      </c>
      <c r="AK3929" t="s">
        <v>14077</v>
      </c>
      <c r="AL3929" s="2">
        <v>0</v>
      </c>
      <c r="AM3929" s="1"/>
    </row>
    <row r="3930" spans="1:39" ht="12.75" customHeight="1">
      <c r="A3930" s="1"/>
      <c r="B3930" s="1" t="s">
        <v>14078</v>
      </c>
      <c r="C3930" s="1" t="s">
        <v>14079</v>
      </c>
      <c r="D3930" s="3" t="str">
        <f ca="1">IFERROR(__xludf.DUMMYFUNCTION("PROPER(REGEXEXTRACT(B3894, ""(?:https?:\/\/)?(?:www\.)?([a-zA-Z0-9-]+)\.""))"),"Skyscanner")</f>
        <v>Skyscanner</v>
      </c>
      <c r="E3930" s="1" t="s">
        <v>14080</v>
      </c>
      <c r="F3930" s="1">
        <v>14.551485700000001</v>
      </c>
      <c r="G3930" s="1">
        <v>121.00849479999999</v>
      </c>
      <c r="H3930" s="1" t="s">
        <v>14076</v>
      </c>
      <c r="I3930" s="1" t="s">
        <v>50</v>
      </c>
      <c r="J3930" s="1">
        <f>IF(K3930="URBAN",1,IF(K3930="SUBURBAN",2,IF(K3930="RURAL",3,"")))</f>
        <v>1</v>
      </c>
      <c r="K3930" s="1" t="s">
        <v>42</v>
      </c>
      <c r="L3930" s="18">
        <v>46082</v>
      </c>
      <c r="M3930" s="49">
        <v>0.58333333333333337</v>
      </c>
      <c r="N3930" s="18">
        <v>46083</v>
      </c>
      <c r="O3930" s="56">
        <v>0.5</v>
      </c>
      <c r="P3930" s="31" t="str">
        <f>TEXT($L3930, "dddd")</f>
        <v>Sunday</v>
      </c>
      <c r="Q3930" s="39" t="s">
        <v>207</v>
      </c>
      <c r="R3930" s="39">
        <v>1216</v>
      </c>
      <c r="S3930" s="1" t="str">
        <f>IF(OR(MONTH(L3930)=12, MONTH(L3930)&lt;=5), "Dry Season", "Wet Season")</f>
        <v>Dry Season</v>
      </c>
      <c r="T3930" s="1">
        <v>2</v>
      </c>
      <c r="U3930" s="1">
        <v>0</v>
      </c>
      <c r="V3930" s="1">
        <v>0</v>
      </c>
      <c r="W3930" s="2">
        <f>IF(ISNUMBER(SEARCH("N/A", X3930)), 0, 1)</f>
        <v>1</v>
      </c>
      <c r="X3930" s="1" t="s">
        <v>2500</v>
      </c>
      <c r="Y3930" s="1">
        <v>14.5530822</v>
      </c>
      <c r="Z3930" s="1">
        <v>121.021794</v>
      </c>
      <c r="AA3930" s="11" cm="1">
        <f t="array" ref="AA3930">IF(ISBLANK(Y3930), 0, VINCentyInvDistance(F3930,G3930,Y3930,Z3930))</f>
        <v>1444.1123309108743</v>
      </c>
      <c r="AB3930" s="1">
        <v>0</v>
      </c>
      <c r="AC3930" s="1">
        <v>9.6</v>
      </c>
      <c r="AD3930" s="1">
        <v>0</v>
      </c>
      <c r="AE3930" s="1">
        <v>6</v>
      </c>
      <c r="AF3930" s="1">
        <v>1</v>
      </c>
      <c r="AG3930" s="1" t="s">
        <v>2501</v>
      </c>
      <c r="AH3930" s="1" t="s">
        <v>2501</v>
      </c>
      <c r="AI3930" s="1" t="str">
        <f>TRIM(MID(SUBSTITUTE($H3930,",",REPT(" ",200)),(LEN($H3930)-LEN(SUBSTITUTE($H3930,",",""))-2)*200+1,200))</f>
        <v>Metro Manila</v>
      </c>
      <c r="AJ3930" s="1" t="s">
        <v>55</v>
      </c>
      <c r="AK3930" t="s">
        <v>14081</v>
      </c>
      <c r="AL3930" s="2">
        <v>0</v>
      </c>
      <c r="AM3930" s="1"/>
    </row>
    <row r="3931" spans="1:39" ht="12.75" customHeight="1">
      <c r="A3931" s="1"/>
      <c r="B3931" s="1" t="s">
        <v>14082</v>
      </c>
      <c r="C3931" s="1" t="s">
        <v>14083</v>
      </c>
      <c r="D3931" s="3" t="str">
        <f ca="1">IFERROR(__xludf.DUMMYFUNCTION("PROPER(REGEXEXTRACT(B3895, ""(?:https?:\/\/)?(?:www\.)?([a-zA-Z0-9-]+)\.""))"),"Skyscanner")</f>
        <v>Skyscanner</v>
      </c>
      <c r="E3931" s="1" t="s">
        <v>14084</v>
      </c>
      <c r="F3931" s="1">
        <v>14.5533783</v>
      </c>
      <c r="G3931" s="1">
        <v>121.01686410000001</v>
      </c>
      <c r="H3931" s="1" t="s">
        <v>14085</v>
      </c>
      <c r="I3931" s="1" t="s">
        <v>50</v>
      </c>
      <c r="J3931" s="1">
        <f>IF(K3931="URBAN",1,IF(K3931="SUBURBAN",2,IF(K3931="RURAL",3,"")))</f>
        <v>1</v>
      </c>
      <c r="K3931" s="1" t="s">
        <v>42</v>
      </c>
      <c r="L3931" s="18">
        <v>46082</v>
      </c>
      <c r="M3931" s="49">
        <v>0.625</v>
      </c>
      <c r="N3931" s="18">
        <v>46083</v>
      </c>
      <c r="O3931" s="56">
        <v>0.5</v>
      </c>
      <c r="P3931" s="31" t="str">
        <f>TEXT($L3931, "dddd")</f>
        <v>Sunday</v>
      </c>
      <c r="Q3931" s="39" t="s">
        <v>43</v>
      </c>
      <c r="R3931" s="39">
        <v>5398</v>
      </c>
      <c r="S3931" s="1" t="str">
        <f>IF(OR(MONTH(L3931)=12, MONTH(L3931)&lt;=5), "Dry Season", "Wet Season")</f>
        <v>Dry Season</v>
      </c>
      <c r="T3931" s="1">
        <v>2</v>
      </c>
      <c r="U3931" s="1">
        <v>1</v>
      </c>
      <c r="V3931" s="1">
        <v>0</v>
      </c>
      <c r="W3931" s="2">
        <f>IF(ISNUMBER(SEARCH("N/A", X3931)), 0, 1)</f>
        <v>1</v>
      </c>
      <c r="X3931" s="1" t="s">
        <v>2500</v>
      </c>
      <c r="Y3931" s="1">
        <v>14.5530822</v>
      </c>
      <c r="Z3931" s="1">
        <v>121.021794</v>
      </c>
      <c r="AA3931" s="11" cm="1">
        <f t="array" ref="AA3931">IF(ISBLANK(Y3931), 0, VINCentyInvDistance(F3931,G3931,Y3931,Z3931))</f>
        <v>532.30713764386417</v>
      </c>
      <c r="AB3931" s="1">
        <v>0</v>
      </c>
      <c r="AC3931" s="1">
        <v>8.6</v>
      </c>
      <c r="AD3931" s="1">
        <v>0</v>
      </c>
      <c r="AE3931" s="1">
        <v>201</v>
      </c>
      <c r="AF3931" s="1">
        <v>1</v>
      </c>
      <c r="AG3931" s="1" t="s">
        <v>2501</v>
      </c>
      <c r="AH3931" s="1" t="s">
        <v>2501</v>
      </c>
      <c r="AI3931" s="1" t="str">
        <f>TRIM(MID(SUBSTITUTE($H3931,",",REPT(" ",200)),(LEN($H3931)-LEN(SUBSTITUTE($H3931,",",""))-2)*200+1,200))</f>
        <v>Metro Manila</v>
      </c>
      <c r="AJ3931" s="1" t="s">
        <v>55</v>
      </c>
      <c r="AK3931" t="s">
        <v>17619</v>
      </c>
      <c r="AL3931" s="2">
        <v>0</v>
      </c>
      <c r="AM3931" s="1"/>
    </row>
    <row r="3932" spans="1:39" ht="12.75" customHeight="1">
      <c r="A3932" s="1"/>
      <c r="B3932" s="1" t="s">
        <v>14086</v>
      </c>
      <c r="C3932" s="1" t="s">
        <v>14087</v>
      </c>
      <c r="D3932" s="3" t="str">
        <f ca="1">IFERROR(__xludf.DUMMYFUNCTION("PROPER(REGEXEXTRACT(B3896, ""(?:https?:\/\/)?(?:www\.)?([a-zA-Z0-9-]+)\.""))"),"Google")</f>
        <v>Google</v>
      </c>
      <c r="E3932" s="1" t="s">
        <v>14088</v>
      </c>
      <c r="F3932" s="1">
        <v>14.5625625</v>
      </c>
      <c r="G3932" s="1">
        <v>121.0293125</v>
      </c>
      <c r="H3932" s="1" t="s">
        <v>14089</v>
      </c>
      <c r="I3932" s="1" t="s">
        <v>50</v>
      </c>
      <c r="J3932" s="1">
        <f>IF(K3932="URBAN",1,IF(K3932="SUBURBAN",2,IF(K3932="RURAL",3,"")))</f>
        <v>1</v>
      </c>
      <c r="K3932" s="1" t="s">
        <v>42</v>
      </c>
      <c r="L3932" s="18">
        <v>46082</v>
      </c>
      <c r="M3932" s="49">
        <v>0.625</v>
      </c>
      <c r="N3932" s="18">
        <v>46083</v>
      </c>
      <c r="O3932" s="56">
        <v>0.5</v>
      </c>
      <c r="P3932" s="31" t="str">
        <f>TEXT($L3932, "dddd")</f>
        <v>Sunday</v>
      </c>
      <c r="Q3932" s="39" t="s">
        <v>207</v>
      </c>
      <c r="R3932" s="39">
        <v>1079</v>
      </c>
      <c r="S3932" s="1" t="str">
        <f>IF(OR(MONTH(L3932)=12, MONTH(L3932)&lt;=5), "Dry Season", "Wet Season")</f>
        <v>Dry Season</v>
      </c>
      <c r="T3932" s="1">
        <v>1</v>
      </c>
      <c r="U3932" s="1">
        <v>0</v>
      </c>
      <c r="V3932" s="1">
        <v>0</v>
      </c>
      <c r="W3932" s="2">
        <f>IF(ISNUMBER(SEARCH("N/A", X3932)), 0, 1)</f>
        <v>0</v>
      </c>
      <c r="X3932" s="1" t="s">
        <v>44</v>
      </c>
      <c r="Y3932" s="1"/>
      <c r="Z3932" s="1"/>
      <c r="AA3932" s="11" cm="1">
        <f t="array" ref="AA3932">IF(ISBLANK(Y3932), 0, VINCentyInvDistance(F3932,G3932,Y3932,Z3932))</f>
        <v>0</v>
      </c>
      <c r="AB3932" s="1">
        <v>0</v>
      </c>
      <c r="AC3932" s="1">
        <v>0</v>
      </c>
      <c r="AD3932" s="1">
        <v>0</v>
      </c>
      <c r="AE3932" s="1">
        <v>15</v>
      </c>
      <c r="AF3932" s="1">
        <v>1</v>
      </c>
      <c r="AG3932" s="1" t="str">
        <f>TRIM(MID(SUBSTITUTE($H3932,",",REPT(" ",200)),(LEN($H3932)-LEN(SUBSTITUTE($H3932,",",""))-4)*200+1,200))</f>
        <v>Makati</v>
      </c>
      <c r="AH3932" s="1" t="str">
        <f>TRIM(MID(SUBSTITUTE($H3932,",",REPT(" ",200)),(LEN($H3932)-LEN(SUBSTITUTE($H3932,",",""))-3)*200+1,200))</f>
        <v>Southern Manila District</v>
      </c>
      <c r="AI3932" s="1" t="str">
        <f>TRIM(MID(SUBSTITUTE($H3932,",",REPT(" ",200)),(LEN($H3932)-LEN(SUBSTITUTE($H3932,",",""))-2)*200+1,200))</f>
        <v>Metro Manila</v>
      </c>
      <c r="AJ3932" s="1" t="str">
        <f>TRIM(MID(SUBSTITUTE($H3932,",",REPT(" ",200)),(LEN($H3932)-LEN(SUBSTITUTE($H3932,",",""))-0)*200+1,200))</f>
        <v>Philippines</v>
      </c>
      <c r="AL3932" s="2">
        <v>0</v>
      </c>
      <c r="AM3932" s="1"/>
    </row>
    <row r="3933" spans="1:39" ht="12.75" customHeight="1">
      <c r="A3933" s="1"/>
      <c r="B3933" s="1" t="s">
        <v>14090</v>
      </c>
      <c r="C3933" s="1" t="s">
        <v>14091</v>
      </c>
      <c r="D3933" s="3" t="str">
        <f ca="1">IFERROR(__xludf.DUMMYFUNCTION("PROPER(REGEXEXTRACT(B3897, ""(?:https?:\/\/)?(?:www\.)?([a-zA-Z0-9-]+)\.""))"),"Skyscanner")</f>
        <v>Skyscanner</v>
      </c>
      <c r="E3933" s="1" t="s">
        <v>14092</v>
      </c>
      <c r="F3933" s="1">
        <v>14.5622726</v>
      </c>
      <c r="G3933" s="1">
        <v>121.0147102</v>
      </c>
      <c r="H3933" s="1" t="s">
        <v>11536</v>
      </c>
      <c r="I3933" s="1" t="s">
        <v>50</v>
      </c>
      <c r="J3933" s="1">
        <f>IF(K3933="URBAN",1,IF(K3933="SUBURBAN",2,IF(K3933="RURAL",3,"")))</f>
        <v>1</v>
      </c>
      <c r="K3933" s="1" t="s">
        <v>42</v>
      </c>
      <c r="L3933" s="18">
        <v>46082</v>
      </c>
      <c r="M3933" s="49">
        <v>0.58333333333333337</v>
      </c>
      <c r="N3933" s="18">
        <v>46083</v>
      </c>
      <c r="O3933" s="56">
        <v>0.5</v>
      </c>
      <c r="P3933" s="31" t="str">
        <f>TEXT($L3933, "dddd")</f>
        <v>Sunday</v>
      </c>
      <c r="Q3933" s="39" t="s">
        <v>207</v>
      </c>
      <c r="R3933" s="39">
        <v>1048</v>
      </c>
      <c r="S3933" s="1" t="str">
        <f>IF(OR(MONTH(L3933)=12, MONTH(L3933)&lt;=5), "Dry Season", "Wet Season")</f>
        <v>Dry Season</v>
      </c>
      <c r="T3933" s="1">
        <v>2</v>
      </c>
      <c r="U3933" s="1">
        <v>1</v>
      </c>
      <c r="V3933" s="1">
        <v>0</v>
      </c>
      <c r="W3933" s="2">
        <f>IF(ISNUMBER(SEARCH("N/A", X3933)), 0, 1)</f>
        <v>1</v>
      </c>
      <c r="X3933" s="1" t="s">
        <v>2500</v>
      </c>
      <c r="Y3933" s="1">
        <v>14.5530822</v>
      </c>
      <c r="Z3933" s="1">
        <v>121.021794</v>
      </c>
      <c r="AA3933" s="11" cm="1">
        <f t="array" ref="AA3933">IF(ISBLANK(Y3933), 0, VINCentyInvDistance(F3933,G3933,Y3933,Z3933))</f>
        <v>1271.5394439123088</v>
      </c>
      <c r="AB3933" s="1">
        <v>0</v>
      </c>
      <c r="AC3933" s="1">
        <v>6</v>
      </c>
      <c r="AD3933" s="1">
        <v>0</v>
      </c>
      <c r="AE3933" s="1">
        <v>15</v>
      </c>
      <c r="AF3933" s="1">
        <v>1</v>
      </c>
      <c r="AG3933" s="1" t="s">
        <v>2501</v>
      </c>
      <c r="AH3933" s="1" t="s">
        <v>2501</v>
      </c>
      <c r="AI3933" s="1" t="str">
        <f>TRIM(MID(SUBSTITUTE($H3933,",",REPT(" ",200)),(LEN($H3933)-LEN(SUBSTITUTE($H3933,",",""))-2)*200+1,200))</f>
        <v>Metro Manila</v>
      </c>
      <c r="AJ3933" s="1" t="s">
        <v>55</v>
      </c>
      <c r="AK3933" t="s">
        <v>4149</v>
      </c>
      <c r="AL3933" s="2">
        <v>0</v>
      </c>
      <c r="AM3933" s="1"/>
    </row>
    <row r="3934" spans="1:39" ht="12.75" customHeight="1">
      <c r="A3934" s="1"/>
      <c r="B3934" s="1" t="s">
        <v>14093</v>
      </c>
      <c r="C3934" s="1" t="s">
        <v>14094</v>
      </c>
      <c r="D3934" s="3" t="str">
        <f ca="1">IFERROR(__xludf.DUMMYFUNCTION("PROPER(REGEXEXTRACT(B3898, ""(?:https?:\/\/)?(?:www\.)?([a-zA-Z0-9-]+)\.""))"),"Google")</f>
        <v>Google</v>
      </c>
      <c r="E3934" s="1" t="s">
        <v>6744</v>
      </c>
      <c r="F3934" s="1">
        <v>14.5646725</v>
      </c>
      <c r="G3934" s="1">
        <v>121.0295904</v>
      </c>
      <c r="H3934" s="1" t="s">
        <v>6745</v>
      </c>
      <c r="I3934" s="1" t="s">
        <v>50</v>
      </c>
      <c r="J3934" s="1">
        <f>IF(K3934="URBAN",1,IF(K3934="SUBURBAN",2,IF(K3934="RURAL",3,"")))</f>
        <v>1</v>
      </c>
      <c r="K3934" s="1" t="s">
        <v>42</v>
      </c>
      <c r="L3934" s="18">
        <v>46082</v>
      </c>
      <c r="M3934" s="49">
        <v>0.625</v>
      </c>
      <c r="N3934" s="18">
        <v>46083</v>
      </c>
      <c r="O3934" s="56">
        <v>0.5</v>
      </c>
      <c r="P3934" s="31" t="str">
        <f>TEXT($L3934, "dddd")</f>
        <v>Sunday</v>
      </c>
      <c r="Q3934" s="39" t="s">
        <v>323</v>
      </c>
      <c r="R3934" s="39">
        <v>6283</v>
      </c>
      <c r="S3934" s="1" t="str">
        <f>IF(OR(MONTH(L3934)=12, MONTH(L3934)&lt;=5), "Dry Season", "Wet Season")</f>
        <v>Dry Season</v>
      </c>
      <c r="T3934" s="1">
        <v>1</v>
      </c>
      <c r="U3934" s="1">
        <v>0</v>
      </c>
      <c r="V3934" s="1">
        <v>1</v>
      </c>
      <c r="W3934" s="2">
        <f>IF(ISNUMBER(SEARCH("N/A", X3934)), 0, 1)</f>
        <v>1</v>
      </c>
      <c r="X3934" s="1" t="s">
        <v>2500</v>
      </c>
      <c r="Y3934" s="1">
        <v>14.5530822</v>
      </c>
      <c r="Z3934" s="1">
        <v>121.021794</v>
      </c>
      <c r="AA3934" s="11" cm="1">
        <f t="array" ref="AA3934">IF(ISBLANK(Y3934), 0, VINCentyInvDistance(F3934,G3934,Y3934,Z3934))</f>
        <v>1533.1321111432219</v>
      </c>
      <c r="AB3934" s="1">
        <v>0</v>
      </c>
      <c r="AC3934" s="1">
        <v>0</v>
      </c>
      <c r="AD3934" s="1">
        <v>0</v>
      </c>
      <c r="AE3934" s="1">
        <v>3657</v>
      </c>
      <c r="AF3934" s="1">
        <v>1</v>
      </c>
      <c r="AG3934" s="1" t="s">
        <v>2501</v>
      </c>
      <c r="AH3934" s="1" t="s">
        <v>2501</v>
      </c>
      <c r="AI3934" s="1" t="str">
        <f>TRIM(MID(SUBSTITUTE($H3934,",",REPT(" ",200)),(LEN($H3934)-LEN(SUBSTITUTE($H3934,",",""))-2)*200+1,200))</f>
        <v>Metro Manila</v>
      </c>
      <c r="AJ3934" s="1" t="s">
        <v>55</v>
      </c>
      <c r="AL3934" s="2">
        <v>0</v>
      </c>
      <c r="AM3934" s="1"/>
    </row>
    <row r="3935" spans="1:39" ht="12.75" customHeight="1">
      <c r="A3935" s="1"/>
      <c r="B3935" s="1" t="s">
        <v>6746</v>
      </c>
      <c r="C3935" s="1" t="s">
        <v>14095</v>
      </c>
      <c r="D3935" s="3" t="str">
        <f ca="1">IFERROR(__xludf.DUMMYFUNCTION("PROPER(REGEXEXTRACT(B3899, ""(?:https?:\/\/)?(?:www\.)?([a-zA-Z0-9-]+)\.""))"),"Skyscanner")</f>
        <v>Skyscanner</v>
      </c>
      <c r="E3935" s="1" t="s">
        <v>14096</v>
      </c>
      <c r="F3935" s="1">
        <v>14.566528399999999</v>
      </c>
      <c r="G3935" s="1">
        <v>120.9858313</v>
      </c>
      <c r="H3935" s="1" t="s">
        <v>14097</v>
      </c>
      <c r="I3935" s="1" t="s">
        <v>50</v>
      </c>
      <c r="J3935" s="1">
        <f>IF(K3935="URBAN",1,IF(K3935="SUBURBAN",2,IF(K3935="RURAL",3,"")))</f>
        <v>1</v>
      </c>
      <c r="K3935" s="1" t="s">
        <v>42</v>
      </c>
      <c r="L3935" s="18">
        <v>46082</v>
      </c>
      <c r="M3935" s="49">
        <v>0.58333333333333337</v>
      </c>
      <c r="N3935" s="18">
        <v>46083</v>
      </c>
      <c r="O3935" s="56">
        <v>0.5</v>
      </c>
      <c r="P3935" s="31" t="str">
        <f>TEXT($L3935, "dddd")</f>
        <v>Sunday</v>
      </c>
      <c r="Q3935" s="39" t="s">
        <v>531</v>
      </c>
      <c r="R3935" s="39">
        <v>4473</v>
      </c>
      <c r="S3935" s="1" t="str">
        <f>IF(OR(MONTH(L3935)=12, MONTH(L3935)&lt;=5), "Dry Season", "Wet Season")</f>
        <v>Dry Season</v>
      </c>
      <c r="T3935" s="1">
        <v>1</v>
      </c>
      <c r="U3935" s="1">
        <v>0</v>
      </c>
      <c r="V3935" s="1">
        <v>1</v>
      </c>
      <c r="W3935" s="2">
        <f>IF(ISNUMBER(SEARCH("N/A", X3935)), 0, 1)</f>
        <v>1</v>
      </c>
      <c r="X3935" s="1" t="s">
        <v>2500</v>
      </c>
      <c r="Y3935" s="1">
        <v>14.5530822</v>
      </c>
      <c r="Z3935" s="1">
        <v>121.021794</v>
      </c>
      <c r="AA3935" s="11" cm="1">
        <f t="array" ref="AA3935">IF(ISBLANK(Y3935), 0, VINCentyInvDistance(F3935,G3935,Y3935,Z3935))</f>
        <v>4151.3499680455079</v>
      </c>
      <c r="AB3935" s="1">
        <v>0</v>
      </c>
      <c r="AC3935" s="1">
        <v>8.8000000000000007</v>
      </c>
      <c r="AD3935" s="1">
        <v>3.6</v>
      </c>
      <c r="AE3935" s="1">
        <v>3657</v>
      </c>
      <c r="AF3935" s="1">
        <v>1</v>
      </c>
      <c r="AG3935" s="1" t="s">
        <v>2501</v>
      </c>
      <c r="AH3935" s="1" t="s">
        <v>2501</v>
      </c>
      <c r="AI3935" s="1" t="str">
        <f>TRIM(MID(SUBSTITUTE($H3935,",",REPT(" ",200)),(LEN($H3935)-LEN(SUBSTITUTE($H3935,",",""))-2)*200+1,200))</f>
        <v>Metro Manila</v>
      </c>
      <c r="AJ3935" s="1" t="s">
        <v>55</v>
      </c>
      <c r="AK3935" t="s">
        <v>17066</v>
      </c>
      <c r="AL3935" s="2">
        <v>0</v>
      </c>
      <c r="AM3935" s="1"/>
    </row>
    <row r="3936" spans="1:39" ht="12.75" customHeight="1">
      <c r="A3936" s="1"/>
      <c r="B3936" s="1" t="s">
        <v>14098</v>
      </c>
      <c r="C3936" s="1" t="s">
        <v>14099</v>
      </c>
      <c r="D3936" s="3" t="str">
        <f ca="1">IFERROR(__xludf.DUMMYFUNCTION("PROPER(REGEXEXTRACT(B3900, ""(?:https?:\/\/)?(?:www\.)?([a-zA-Z0-9-]+)\.""))"),"Skyscanner")</f>
        <v>Skyscanner</v>
      </c>
      <c r="E3936" s="1" t="s">
        <v>14100</v>
      </c>
      <c r="F3936" s="1">
        <v>14.566528</v>
      </c>
      <c r="G3936" s="1">
        <v>120.985831</v>
      </c>
      <c r="H3936" s="1" t="s">
        <v>14097</v>
      </c>
      <c r="I3936" s="1" t="s">
        <v>50</v>
      </c>
      <c r="J3936" s="1">
        <f>IF(K3936="URBAN",1,IF(K3936="SUBURBAN",2,IF(K3936="RURAL",3,"")))</f>
        <v>1</v>
      </c>
      <c r="K3936" s="1" t="s">
        <v>42</v>
      </c>
      <c r="L3936" s="18">
        <v>46082</v>
      </c>
      <c r="M3936" s="49">
        <v>0.58333333333333337</v>
      </c>
      <c r="N3936" s="18">
        <v>46083</v>
      </c>
      <c r="O3936" s="56">
        <v>0.5</v>
      </c>
      <c r="P3936" s="31" t="str">
        <f>TEXT($L3936, "dddd")</f>
        <v>Sunday</v>
      </c>
      <c r="Q3936" s="39" t="s">
        <v>323</v>
      </c>
      <c r="R3936" s="39">
        <v>4336</v>
      </c>
      <c r="S3936" s="1" t="str">
        <f>IF(OR(MONTH(L3936)=12, MONTH(L3936)&lt;=5), "Dry Season", "Wet Season")</f>
        <v>Dry Season</v>
      </c>
      <c r="T3936" s="1">
        <v>1</v>
      </c>
      <c r="U3936" s="1">
        <v>0</v>
      </c>
      <c r="V3936" s="1">
        <v>0</v>
      </c>
      <c r="W3936" s="2">
        <f>IF(ISNUMBER(SEARCH("N/A", X3936)), 0, 1)</f>
        <v>0</v>
      </c>
      <c r="X3936" s="1" t="s">
        <v>44</v>
      </c>
      <c r="Y3936" s="1"/>
      <c r="Z3936" s="1"/>
      <c r="AA3936" s="11" cm="1">
        <f t="array" ref="AA3936">IF(ISBLANK(Y3936), 0, VINCentyInvDistance(F3936,G3936,Y3936,Z3936))</f>
        <v>0</v>
      </c>
      <c r="AB3936" s="1">
        <v>1</v>
      </c>
      <c r="AC3936" s="1">
        <v>7.2</v>
      </c>
      <c r="AD3936" s="1">
        <v>4.5999999999999996</v>
      </c>
      <c r="AE3936" s="1">
        <v>677</v>
      </c>
      <c r="AF3936" s="1">
        <v>1</v>
      </c>
      <c r="AG3936" s="1" t="s">
        <v>68</v>
      </c>
      <c r="AH3936" s="1" t="str">
        <f>TRIM(MID(SUBSTITUTE($H3936,",",REPT(" ",200)),(LEN($H3936)-LEN(SUBSTITUTE($H3936,",",""))-3)*200+1,200))</f>
        <v>Capital District</v>
      </c>
      <c r="AI3936" s="1" t="s">
        <v>54</v>
      </c>
      <c r="AJ3936" s="1" t="s">
        <v>55</v>
      </c>
      <c r="AK3936" t="s">
        <v>17620</v>
      </c>
      <c r="AL3936" s="1">
        <v>4</v>
      </c>
      <c r="AM3936" s="1" t="s">
        <v>14101</v>
      </c>
    </row>
    <row r="3937" spans="1:39" ht="12.75" customHeight="1">
      <c r="A3937" s="1"/>
      <c r="B3937" s="1" t="s">
        <v>13149</v>
      </c>
      <c r="C3937" s="1" t="s">
        <v>14102</v>
      </c>
      <c r="D3937" s="3" t="str">
        <f ca="1">IFERROR(__xludf.DUMMYFUNCTION("PROPER(REGEXEXTRACT(B3901, ""(?:https?:\/\/)?(?:www\.)?([a-zA-Z0-9-]+)\.""))"),"Google")</f>
        <v>Google</v>
      </c>
      <c r="E3937" s="1" t="s">
        <v>14103</v>
      </c>
      <c r="F3937" s="1">
        <v>14.5538243</v>
      </c>
      <c r="G3937" s="1">
        <v>121.0128443</v>
      </c>
      <c r="H3937" s="1" t="s">
        <v>14104</v>
      </c>
      <c r="I3937" s="1" t="s">
        <v>50</v>
      </c>
      <c r="J3937" s="1">
        <f>IF(K3937="URBAN",1,IF(K3937="SUBURBAN",2,IF(K3937="RURAL",3,"")))</f>
        <v>1</v>
      </c>
      <c r="K3937" s="1" t="s">
        <v>42</v>
      </c>
      <c r="L3937" s="18">
        <v>46082</v>
      </c>
      <c r="M3937" s="49">
        <v>0.625</v>
      </c>
      <c r="N3937" s="18">
        <v>46083</v>
      </c>
      <c r="O3937" s="56">
        <v>0.5</v>
      </c>
      <c r="P3937" s="31" t="str">
        <f>TEXT($L3937, "dddd")</f>
        <v>Sunday</v>
      </c>
      <c r="Q3937" s="39" t="s">
        <v>111</v>
      </c>
      <c r="R3937" s="39">
        <v>1430</v>
      </c>
      <c r="S3937" s="1" t="str">
        <f>IF(OR(MONTH(L3937)=12, MONTH(L3937)&lt;=5), "Dry Season", "Wet Season")</f>
        <v>Dry Season</v>
      </c>
      <c r="T3937" s="1">
        <v>1</v>
      </c>
      <c r="U3937" s="1">
        <v>0</v>
      </c>
      <c r="V3937" s="1">
        <v>0</v>
      </c>
      <c r="W3937" s="2">
        <f>IF(ISNUMBER(SEARCH("N/A", X3937)), 0, 1)</f>
        <v>1</v>
      </c>
      <c r="X3937" s="1" t="s">
        <v>2500</v>
      </c>
      <c r="Y3937" s="1">
        <v>14.5530822</v>
      </c>
      <c r="Z3937" s="1">
        <v>121.021794</v>
      </c>
      <c r="AA3937" s="11" cm="1">
        <f t="array" ref="AA3937">IF(ISBLANK(Y3937), 0, VINCentyInvDistance(F3937,G3937,Y3937,Z3937))</f>
        <v>968.00171882448979</v>
      </c>
      <c r="AB3937" s="1">
        <v>0</v>
      </c>
      <c r="AC3937" s="1">
        <v>0</v>
      </c>
      <c r="AD3937" s="1">
        <v>0</v>
      </c>
      <c r="AE3937" s="1">
        <v>10</v>
      </c>
      <c r="AF3937" s="1">
        <v>1</v>
      </c>
      <c r="AG3937" s="1" t="s">
        <v>2501</v>
      </c>
      <c r="AH3937" s="1" t="s">
        <v>2501</v>
      </c>
      <c r="AI3937" s="1" t="str">
        <f>TRIM(MID(SUBSTITUTE($H3937,",",REPT(" ",200)),(LEN($H3937)-LEN(SUBSTITUTE($H3937,",",""))-2)*200+1,200))</f>
        <v>Metro Manila</v>
      </c>
      <c r="AJ3937" s="1" t="s">
        <v>55</v>
      </c>
      <c r="AL3937" s="2">
        <v>0</v>
      </c>
      <c r="AM3937" s="1"/>
    </row>
    <row r="3938" spans="1:39" ht="12.75" customHeight="1">
      <c r="A3938" s="1"/>
      <c r="B3938" s="1" t="s">
        <v>14105</v>
      </c>
      <c r="C3938" s="1" t="s">
        <v>14106</v>
      </c>
      <c r="D3938" s="3" t="str">
        <f ca="1">IFERROR(__xludf.DUMMYFUNCTION("PROPER(REGEXEXTRACT(B3902, ""(?:https?:\/\/)?(?:www\.)?([a-zA-Z0-9-]+)\.""))"),"Skyscanner")</f>
        <v>Skyscanner</v>
      </c>
      <c r="E3938" s="1" t="s">
        <v>14107</v>
      </c>
      <c r="F3938" s="1">
        <v>14.5564825</v>
      </c>
      <c r="G3938" s="1">
        <v>121.0122508</v>
      </c>
      <c r="H3938" s="1" t="s">
        <v>14108</v>
      </c>
      <c r="I3938" s="1" t="s">
        <v>50</v>
      </c>
      <c r="J3938" s="1">
        <f>IF(K3938="URBAN",1,IF(K3938="SUBURBAN",2,IF(K3938="RURAL",3,"")))</f>
        <v>1</v>
      </c>
      <c r="K3938" s="1" t="s">
        <v>42</v>
      </c>
      <c r="L3938" s="18">
        <v>46082</v>
      </c>
      <c r="M3938" s="49">
        <v>0.58333333333333337</v>
      </c>
      <c r="N3938" s="18">
        <v>46083</v>
      </c>
      <c r="O3938" s="56">
        <v>0.5</v>
      </c>
      <c r="P3938" s="31" t="str">
        <f>TEXT($L3938, "dddd")</f>
        <v>Sunday</v>
      </c>
      <c r="Q3938" s="39" t="s">
        <v>43</v>
      </c>
      <c r="R3938" s="39">
        <v>1456</v>
      </c>
      <c r="S3938" s="1" t="str">
        <f>IF(OR(MONTH(L3938)=12, MONTH(L3938)&lt;=5), "Dry Season", "Wet Season")</f>
        <v>Dry Season</v>
      </c>
      <c r="T3938" s="1">
        <v>2</v>
      </c>
      <c r="U3938" s="1">
        <v>0</v>
      </c>
      <c r="V3938" s="1">
        <v>0</v>
      </c>
      <c r="W3938" s="2">
        <f>IF(ISNUMBER(SEARCH("N/A", X3938)), 0, 1)</f>
        <v>1</v>
      </c>
      <c r="X3938" s="1" t="s">
        <v>2500</v>
      </c>
      <c r="Y3938" s="1">
        <v>14.5530822</v>
      </c>
      <c r="Z3938" s="1">
        <v>121.021794</v>
      </c>
      <c r="AA3938" s="11" cm="1">
        <f t="array" ref="AA3938">IF(ISBLANK(Y3938), 0, VINCentyInvDistance(F3938,G3938,Y3938,Z3938))</f>
        <v>1095.1221114950145</v>
      </c>
      <c r="AB3938" s="1">
        <v>0</v>
      </c>
      <c r="AC3938" s="1">
        <v>9.6</v>
      </c>
      <c r="AD3938" s="1">
        <v>0</v>
      </c>
      <c r="AE3938" s="1">
        <v>10</v>
      </c>
      <c r="AF3938" s="1">
        <v>1</v>
      </c>
      <c r="AG3938" s="1" t="s">
        <v>2501</v>
      </c>
      <c r="AH3938" s="1" t="s">
        <v>2501</v>
      </c>
      <c r="AI3938" s="1" t="str">
        <f>TRIM(MID(SUBSTITUTE($H3938,",",REPT(" ",200)),(LEN($H3938)-LEN(SUBSTITUTE($H3938,",",""))-2)*200+1,200))</f>
        <v>Metro Manila</v>
      </c>
      <c r="AJ3938" s="1" t="s">
        <v>55</v>
      </c>
      <c r="AK3938" t="s">
        <v>10410</v>
      </c>
      <c r="AL3938" s="2">
        <v>0</v>
      </c>
      <c r="AM3938" s="1"/>
    </row>
    <row r="3939" spans="1:39" ht="12.75" customHeight="1">
      <c r="A3939" s="1"/>
      <c r="B3939" s="1" t="s">
        <v>14109</v>
      </c>
      <c r="C3939" s="1" t="s">
        <v>14110</v>
      </c>
      <c r="D3939" s="3" t="str">
        <f ca="1">IFERROR(__xludf.DUMMYFUNCTION("PROPER(REGEXEXTRACT(B3903, ""(?:https?:\/\/)?(?:www\.)?([a-zA-Z0-9-]+)\.""))"),"Google")</f>
        <v>Google</v>
      </c>
      <c r="E3939" s="1" t="s">
        <v>14111</v>
      </c>
      <c r="F3939" s="1">
        <v>14.547087599999999</v>
      </c>
      <c r="G3939" s="1">
        <v>121.0111454</v>
      </c>
      <c r="H3939" s="1" t="s">
        <v>14112</v>
      </c>
      <c r="I3939" s="1" t="s">
        <v>50</v>
      </c>
      <c r="J3939" s="1">
        <f>IF(K3939="URBAN",1,IF(K3939="SUBURBAN",2,IF(K3939="RURAL",3,"")))</f>
        <v>1</v>
      </c>
      <c r="K3939" s="1" t="s">
        <v>42</v>
      </c>
      <c r="L3939" s="18">
        <v>46082</v>
      </c>
      <c r="M3939" s="49">
        <v>0.625</v>
      </c>
      <c r="N3939" s="18">
        <v>46083</v>
      </c>
      <c r="O3939" s="56">
        <v>0.5</v>
      </c>
      <c r="P3939" s="31" t="str">
        <f>TEXT($L3939, "dddd")</f>
        <v>Sunday</v>
      </c>
      <c r="Q3939" s="39" t="s">
        <v>207</v>
      </c>
      <c r="R3939" s="39">
        <v>1220</v>
      </c>
      <c r="S3939" s="1" t="str">
        <f>IF(OR(MONTH(L3939)=12, MONTH(L3939)&lt;=5), "Dry Season", "Wet Season")</f>
        <v>Dry Season</v>
      </c>
      <c r="T3939" s="1">
        <v>1</v>
      </c>
      <c r="U3939" s="1">
        <v>0</v>
      </c>
      <c r="V3939" s="1">
        <v>0</v>
      </c>
      <c r="W3939" s="2">
        <f>IF(ISNUMBER(SEARCH("N/A", X3939)), 0, 1)</f>
        <v>1</v>
      </c>
      <c r="X3939" s="1" t="s">
        <v>2500</v>
      </c>
      <c r="Y3939" s="1">
        <v>14.5530822</v>
      </c>
      <c r="Z3939" s="1">
        <v>121.021794</v>
      </c>
      <c r="AA3939" s="11" cm="1">
        <f t="array" ref="AA3939">IF(ISBLANK(Y3939), 0, VINCentyInvDistance(F3939,G3939,Y3939,Z3939))</f>
        <v>1325.5040539327558</v>
      </c>
      <c r="AB3939" s="1">
        <v>0</v>
      </c>
      <c r="AC3939" s="1">
        <v>0</v>
      </c>
      <c r="AD3939" s="1">
        <v>0</v>
      </c>
      <c r="AE3939" s="1">
        <v>98</v>
      </c>
      <c r="AF3939" s="1">
        <v>1</v>
      </c>
      <c r="AG3939" s="1" t="s">
        <v>2501</v>
      </c>
      <c r="AH3939" s="1" t="s">
        <v>2501</v>
      </c>
      <c r="AI3939" s="1" t="str">
        <f>TRIM(MID(SUBSTITUTE($H3939,",",REPT(" ",200)),(LEN($H3939)-LEN(SUBSTITUTE($H3939,",",""))-2)*200+1,200))</f>
        <v>Metro Manila</v>
      </c>
      <c r="AJ3939" s="1" t="s">
        <v>55</v>
      </c>
      <c r="AL3939" s="2">
        <v>0</v>
      </c>
      <c r="AM3939" s="1"/>
    </row>
    <row r="3940" spans="1:39" ht="12.75" customHeight="1">
      <c r="A3940" s="1"/>
      <c r="B3940" s="1" t="s">
        <v>14113</v>
      </c>
      <c r="C3940" s="1" t="s">
        <v>14114</v>
      </c>
      <c r="D3940" s="3" t="str">
        <f ca="1">IFERROR(__xludf.DUMMYFUNCTION("PROPER(REGEXEXTRACT(B3904, ""(?:https?:\/\/)?(?:www\.)?([a-zA-Z0-9-]+)\.""))"),"Skyscanner")</f>
        <v>Skyscanner</v>
      </c>
      <c r="E3940" s="1" t="s">
        <v>14115</v>
      </c>
      <c r="F3940" s="1">
        <v>14.555511600000001</v>
      </c>
      <c r="G3940" s="1">
        <v>121.01237159999999</v>
      </c>
      <c r="H3940" s="1" t="s">
        <v>14108</v>
      </c>
      <c r="I3940" s="1" t="s">
        <v>50</v>
      </c>
      <c r="J3940" s="1">
        <f>IF(K3940="URBAN",1,IF(K3940="SUBURBAN",2,IF(K3940="RURAL",3,"")))</f>
        <v>1</v>
      </c>
      <c r="K3940" s="1" t="s">
        <v>42</v>
      </c>
      <c r="L3940" s="18">
        <v>46082</v>
      </c>
      <c r="M3940" s="49">
        <v>0.54166666666666663</v>
      </c>
      <c r="N3940" s="18">
        <v>46083</v>
      </c>
      <c r="O3940" s="56">
        <v>0.5</v>
      </c>
      <c r="P3940" s="31" t="str">
        <f>TEXT($L3940, "dddd")</f>
        <v>Sunday</v>
      </c>
      <c r="Q3940" s="39" t="s">
        <v>111</v>
      </c>
      <c r="R3940" s="39">
        <v>1125</v>
      </c>
      <c r="S3940" s="1" t="str">
        <f>IF(OR(MONTH(L3940)=12, MONTH(L3940)&lt;=5), "Dry Season", "Wet Season")</f>
        <v>Dry Season</v>
      </c>
      <c r="T3940" s="1">
        <v>1</v>
      </c>
      <c r="U3940" s="1">
        <v>0</v>
      </c>
      <c r="V3940" s="1">
        <v>0</v>
      </c>
      <c r="W3940" s="2">
        <f>IF(ISNUMBER(SEARCH("N/A", X3940)), 0, 1)</f>
        <v>1</v>
      </c>
      <c r="X3940" s="1" t="s">
        <v>2500</v>
      </c>
      <c r="Y3940" s="1">
        <v>14.5530822</v>
      </c>
      <c r="Z3940" s="1">
        <v>121.021794</v>
      </c>
      <c r="AA3940" s="11" cm="1">
        <f t="array" ref="AA3940">IF(ISBLANK(Y3940), 0, VINCentyInvDistance(F3940,G3940,Y3940,Z3940))</f>
        <v>1050.426826181244</v>
      </c>
      <c r="AB3940" s="1">
        <v>0</v>
      </c>
      <c r="AC3940" s="1">
        <v>7.8</v>
      </c>
      <c r="AD3940" s="1">
        <v>4.3</v>
      </c>
      <c r="AE3940" s="1">
        <v>98</v>
      </c>
      <c r="AF3940" s="1">
        <v>1</v>
      </c>
      <c r="AG3940" s="1" t="s">
        <v>2501</v>
      </c>
      <c r="AH3940" s="1" t="s">
        <v>2501</v>
      </c>
      <c r="AI3940" s="1" t="str">
        <f>TRIM(MID(SUBSTITUTE($H3940,",",REPT(" ",200)),(LEN($H3940)-LEN(SUBSTITUTE($H3940,",",""))-2)*200+1,200))</f>
        <v>Metro Manila</v>
      </c>
      <c r="AJ3940" s="1" t="s">
        <v>55</v>
      </c>
      <c r="AK3940" t="s">
        <v>14116</v>
      </c>
      <c r="AL3940" s="2">
        <v>0</v>
      </c>
      <c r="AM3940" s="1"/>
    </row>
    <row r="3941" spans="1:39" ht="12.75" customHeight="1">
      <c r="A3941" s="1"/>
      <c r="B3941" s="1" t="s">
        <v>14117</v>
      </c>
      <c r="C3941" s="1" t="s">
        <v>14118</v>
      </c>
      <c r="D3941" s="3" t="str">
        <f ca="1">IFERROR(__xludf.DUMMYFUNCTION("PROPER(REGEXEXTRACT(B3905, ""(?:https?:\/\/)?(?:www\.)?([a-zA-Z0-9-]+)\.""))"),"Skyscanner")</f>
        <v>Skyscanner</v>
      </c>
      <c r="E3941" s="1" t="s">
        <v>14119</v>
      </c>
      <c r="F3941" s="1">
        <v>14.560344600000001</v>
      </c>
      <c r="G3941" s="1">
        <v>121.0044019</v>
      </c>
      <c r="H3941" s="1" t="s">
        <v>14120</v>
      </c>
      <c r="I3941" s="1" t="s">
        <v>50</v>
      </c>
      <c r="J3941" s="1">
        <f>IF(K3941="URBAN",1,IF(K3941="SUBURBAN",2,IF(K3941="RURAL",3,"")))</f>
        <v>1</v>
      </c>
      <c r="K3941" s="1" t="s">
        <v>42</v>
      </c>
      <c r="L3941" s="18">
        <v>46082</v>
      </c>
      <c r="M3941" s="49">
        <v>0.58333333333333337</v>
      </c>
      <c r="N3941" s="18">
        <v>46083</v>
      </c>
      <c r="O3941" s="56">
        <v>0.5</v>
      </c>
      <c r="P3941" s="31" t="str">
        <f>TEXT($L3941, "dddd")</f>
        <v>Sunday</v>
      </c>
      <c r="Q3941" s="39" t="s">
        <v>111</v>
      </c>
      <c r="R3941" s="39">
        <v>1643</v>
      </c>
      <c r="S3941" s="1" t="str">
        <f>IF(OR(MONTH(L3941)=12, MONTH(L3941)&lt;=5), "Dry Season", "Wet Season")</f>
        <v>Dry Season</v>
      </c>
      <c r="T3941" s="1">
        <v>1</v>
      </c>
      <c r="U3941" s="1">
        <v>0</v>
      </c>
      <c r="V3941" s="1">
        <v>0</v>
      </c>
      <c r="W3941" s="2">
        <f>IF(ISNUMBER(SEARCH("N/A", X3941)), 0, 1)</f>
        <v>1</v>
      </c>
      <c r="X3941" s="1" t="s">
        <v>2500</v>
      </c>
      <c r="Y3941" s="1">
        <v>14.5530822</v>
      </c>
      <c r="Z3941" s="1">
        <v>121.021794</v>
      </c>
      <c r="AA3941" s="11" cm="1">
        <f t="array" ref="AA3941">IF(ISBLANK(Y3941), 0, VINCentyInvDistance(F3941,G3941,Y3941,Z3941))</f>
        <v>2039.3096105879042</v>
      </c>
      <c r="AB3941" s="1">
        <v>0</v>
      </c>
      <c r="AC3941" s="1">
        <v>8.6</v>
      </c>
      <c r="AD3941" s="1">
        <v>4.5</v>
      </c>
      <c r="AE3941" s="1">
        <v>37</v>
      </c>
      <c r="AF3941" s="1">
        <v>1</v>
      </c>
      <c r="AG3941" s="1" t="s">
        <v>2501</v>
      </c>
      <c r="AH3941" s="1" t="s">
        <v>2501</v>
      </c>
      <c r="AI3941" s="1" t="str">
        <f>TRIM(MID(SUBSTITUTE($H3941,",",REPT(" ",200)),(LEN($H3941)-LEN(SUBSTITUTE($H3941,",",""))-2)*200+1,200))</f>
        <v>Metro Manila</v>
      </c>
      <c r="AJ3941" s="1" t="s">
        <v>55</v>
      </c>
      <c r="AK3941" t="s">
        <v>14121</v>
      </c>
      <c r="AL3941" s="2">
        <v>0</v>
      </c>
      <c r="AM3941" s="1"/>
    </row>
    <row r="3942" spans="1:39" ht="12.75" customHeight="1">
      <c r="A3942" s="1"/>
      <c r="B3942" s="1" t="s">
        <v>14122</v>
      </c>
      <c r="C3942" s="1" t="s">
        <v>14123</v>
      </c>
      <c r="D3942" s="3" t="str">
        <f ca="1">IFERROR(__xludf.DUMMYFUNCTION("PROPER(REGEXEXTRACT(B3906, ""(?:https?:\/\/)?(?:www\.)?([a-zA-Z0-9-]+)\.""))"),"Skyscanner")</f>
        <v>Skyscanner</v>
      </c>
      <c r="E3942" s="1" t="s">
        <v>6733</v>
      </c>
      <c r="F3942" s="1">
        <v>14.5664199</v>
      </c>
      <c r="G3942" s="1">
        <v>121.0093667</v>
      </c>
      <c r="H3942" s="1" t="s">
        <v>6734</v>
      </c>
      <c r="I3942" s="1" t="s">
        <v>50</v>
      </c>
      <c r="J3942" s="1">
        <f>IF(K3942="URBAN",1,IF(K3942="SUBURBAN",2,IF(K3942="RURAL",3,"")))</f>
        <v>1</v>
      </c>
      <c r="K3942" s="1" t="s">
        <v>42</v>
      </c>
      <c r="L3942" s="18">
        <v>46082</v>
      </c>
      <c r="M3942" s="49">
        <v>0.625</v>
      </c>
      <c r="N3942" s="18">
        <v>46083</v>
      </c>
      <c r="O3942" s="56">
        <v>0.5</v>
      </c>
      <c r="P3942" s="31" t="str">
        <f>TEXT($L3942, "dddd")</f>
        <v>Sunday</v>
      </c>
      <c r="Q3942" s="39" t="s">
        <v>531</v>
      </c>
      <c r="R3942" s="39">
        <v>2225</v>
      </c>
      <c r="S3942" s="1" t="str">
        <f>IF(OR(MONTH(L3942)=12, MONTH(L3942)&lt;=5), "Dry Season", "Wet Season")</f>
        <v>Dry Season</v>
      </c>
      <c r="T3942" s="1">
        <v>1</v>
      </c>
      <c r="U3942" s="1">
        <v>0</v>
      </c>
      <c r="V3942" s="1">
        <v>0</v>
      </c>
      <c r="W3942" s="2">
        <f>IF(ISNUMBER(SEARCH("N/A", X3942)), 0, 1)</f>
        <v>1</v>
      </c>
      <c r="X3942" s="1" t="s">
        <v>2500</v>
      </c>
      <c r="Y3942" s="1">
        <v>14.5530822</v>
      </c>
      <c r="Z3942" s="1">
        <v>121.021794</v>
      </c>
      <c r="AA3942" s="11" cm="1">
        <f t="array" ref="AA3942">IF(ISBLANK(Y3942), 0, VINCentyInvDistance(F3942,G3942,Y3942,Z3942))</f>
        <v>1992.8441538515731</v>
      </c>
      <c r="AB3942" s="1">
        <v>0</v>
      </c>
      <c r="AC3942" s="1">
        <v>9</v>
      </c>
      <c r="AD3942" s="1">
        <v>4.7</v>
      </c>
      <c r="AE3942" s="1">
        <v>8</v>
      </c>
      <c r="AF3942" s="1">
        <v>1</v>
      </c>
      <c r="AG3942" s="1" t="s">
        <v>2501</v>
      </c>
      <c r="AH3942" s="1" t="s">
        <v>2501</v>
      </c>
      <c r="AI3942" s="1" t="str">
        <f>TRIM(MID(SUBSTITUTE($H3942,",",REPT(" ",200)),(LEN($H3942)-LEN(SUBSTITUTE($H3942,",",""))-2)*200+1,200))</f>
        <v>Metro Manila</v>
      </c>
      <c r="AJ3942" s="1" t="s">
        <v>55</v>
      </c>
      <c r="AK3942" t="s">
        <v>17621</v>
      </c>
      <c r="AL3942" s="2">
        <v>0</v>
      </c>
      <c r="AM3942" s="1"/>
    </row>
    <row r="3943" spans="1:39" ht="12.75" customHeight="1">
      <c r="A3943" s="1"/>
      <c r="B3943" s="1" t="s">
        <v>6735</v>
      </c>
      <c r="C3943" s="1" t="s">
        <v>14124</v>
      </c>
      <c r="D3943" s="3" t="str">
        <f ca="1">IFERROR(__xludf.DUMMYFUNCTION("PROPER(REGEXEXTRACT(B3907, ""(?:https?:\/\/)?(?:www\.)?([a-zA-Z0-9-]+)\.""))"),"Skyscanner")</f>
        <v>Skyscanner</v>
      </c>
      <c r="E3943" s="1" t="s">
        <v>14125</v>
      </c>
      <c r="F3943" s="1">
        <v>14.566456799999999</v>
      </c>
      <c r="G3943" s="1">
        <v>121.00937690000001</v>
      </c>
      <c r="H3943" s="1" t="s">
        <v>6734</v>
      </c>
      <c r="I3943" s="1" t="s">
        <v>50</v>
      </c>
      <c r="J3943" s="1">
        <f>IF(K3943="URBAN",1,IF(K3943="SUBURBAN",2,IF(K3943="RURAL",3,"")))</f>
        <v>1</v>
      </c>
      <c r="K3943" s="1" t="s">
        <v>42</v>
      </c>
      <c r="L3943" s="18">
        <v>46082</v>
      </c>
      <c r="M3943" s="49">
        <v>0.58333333333333337</v>
      </c>
      <c r="N3943" s="18">
        <v>46083</v>
      </c>
      <c r="O3943" s="56">
        <v>0.5</v>
      </c>
      <c r="P3943" s="31" t="str">
        <f>TEXT($L3943, "dddd")</f>
        <v>Sunday</v>
      </c>
      <c r="Q3943" s="39" t="s">
        <v>1341</v>
      </c>
      <c r="R3943" s="39">
        <v>2226</v>
      </c>
      <c r="S3943" s="1" t="str">
        <f>IF(OR(MONTH(L3943)=12, MONTH(L3943)&lt;=5), "Dry Season", "Wet Season")</f>
        <v>Dry Season</v>
      </c>
      <c r="T3943" s="1">
        <v>2</v>
      </c>
      <c r="U3943" s="1">
        <v>1</v>
      </c>
      <c r="V3943" s="1">
        <v>0</v>
      </c>
      <c r="W3943" s="2">
        <f>IF(ISNUMBER(SEARCH("N/A", X3943)), 0, 1)</f>
        <v>1</v>
      </c>
      <c r="X3943" s="1" t="s">
        <v>2500</v>
      </c>
      <c r="Y3943" s="1">
        <v>14.5530822</v>
      </c>
      <c r="Z3943" s="1">
        <v>121.021794</v>
      </c>
      <c r="AA3943" s="11" cm="1">
        <f t="array" ref="AA3943">IF(ISBLANK(Y3943), 0, VINCentyInvDistance(F3943,G3943,Y3943,Z3943))</f>
        <v>1995.1319212028284</v>
      </c>
      <c r="AB3943" s="1">
        <v>0</v>
      </c>
      <c r="AC3943" s="1">
        <v>9.4</v>
      </c>
      <c r="AD3943" s="1">
        <v>0</v>
      </c>
      <c r="AE3943" s="1">
        <v>868</v>
      </c>
      <c r="AF3943" s="1">
        <v>1</v>
      </c>
      <c r="AG3943" s="1" t="s">
        <v>2501</v>
      </c>
      <c r="AH3943" s="1" t="s">
        <v>2501</v>
      </c>
      <c r="AI3943" s="1" t="str">
        <f>TRIM(MID(SUBSTITUTE($H3943,",",REPT(" ",200)),(LEN($H3943)-LEN(SUBSTITUTE($H3943,",",""))-2)*200+1,200))</f>
        <v>Metro Manila</v>
      </c>
      <c r="AJ3943" s="1" t="s">
        <v>55</v>
      </c>
      <c r="AK3943" t="s">
        <v>17065</v>
      </c>
      <c r="AL3943" s="2">
        <v>0</v>
      </c>
      <c r="AM3943" s="1"/>
    </row>
    <row r="3944" spans="1:39" ht="12.75" customHeight="1">
      <c r="A3944" s="1"/>
      <c r="B3944" s="1" t="s">
        <v>14126</v>
      </c>
      <c r="C3944" s="1" t="s">
        <v>14127</v>
      </c>
      <c r="D3944" s="3" t="str">
        <f ca="1">IFERROR(__xludf.DUMMYFUNCTION("PROPER(REGEXEXTRACT(B3908, ""(?:https?:\/\/)?(?:www\.)?([a-zA-Z0-9-]+)\.""))"),"Google")</f>
        <v>Google</v>
      </c>
      <c r="E3944" s="1" t="s">
        <v>14128</v>
      </c>
      <c r="F3944" s="1">
        <v>14.5519509</v>
      </c>
      <c r="G3944" s="1">
        <v>121.00823080000001</v>
      </c>
      <c r="H3944" s="1" t="s">
        <v>14129</v>
      </c>
      <c r="I3944" s="1" t="s">
        <v>50</v>
      </c>
      <c r="J3944" s="1">
        <f>IF(K3944="URBAN",1,IF(K3944="SUBURBAN",2,IF(K3944="RURAL",3,"")))</f>
        <v>1</v>
      </c>
      <c r="K3944" s="1" t="s">
        <v>42</v>
      </c>
      <c r="L3944" s="18">
        <v>46082</v>
      </c>
      <c r="M3944" s="49">
        <v>0.625</v>
      </c>
      <c r="N3944" s="18">
        <v>46083</v>
      </c>
      <c r="O3944" s="56">
        <v>0.5</v>
      </c>
      <c r="P3944" s="31" t="str">
        <f>TEXT($L3944, "dddd")</f>
        <v>Sunday</v>
      </c>
      <c r="Q3944" s="39" t="s">
        <v>111</v>
      </c>
      <c r="R3944" s="39">
        <v>954</v>
      </c>
      <c r="S3944" s="1" t="str">
        <f>IF(OR(MONTH(L3944)=12, MONTH(L3944)&lt;=5), "Dry Season", "Wet Season")</f>
        <v>Dry Season</v>
      </c>
      <c r="T3944" s="1">
        <v>1</v>
      </c>
      <c r="U3944" s="1">
        <v>0</v>
      </c>
      <c r="V3944" s="1">
        <v>0</v>
      </c>
      <c r="W3944" s="2">
        <f>IF(ISNUMBER(SEARCH("N/A", X3944)), 0, 1)</f>
        <v>1</v>
      </c>
      <c r="X3944" s="1" t="s">
        <v>2500</v>
      </c>
      <c r="Y3944" s="1">
        <v>14.5530822</v>
      </c>
      <c r="Z3944" s="1">
        <v>121.021794</v>
      </c>
      <c r="AA3944" s="11" cm="1">
        <f t="array" ref="AA3944">IF(ISBLANK(Y3944), 0, VINCentyInvDistance(F3944,G3944,Y3944,Z3944))</f>
        <v>1467.0677631598599</v>
      </c>
      <c r="AB3944" s="1">
        <v>0</v>
      </c>
      <c r="AC3944" s="1">
        <v>0</v>
      </c>
      <c r="AD3944" s="1">
        <v>0</v>
      </c>
      <c r="AE3944" s="1">
        <v>0</v>
      </c>
      <c r="AF3944" s="1">
        <v>1</v>
      </c>
      <c r="AG3944" s="1" t="s">
        <v>2501</v>
      </c>
      <c r="AH3944" s="1" t="s">
        <v>2501</v>
      </c>
      <c r="AI3944" s="1" t="str">
        <f>TRIM(MID(SUBSTITUTE($H3944,",",REPT(" ",200)),(LEN($H3944)-LEN(SUBSTITUTE($H3944,",",""))-2)*200+1,200))</f>
        <v>Metro Manila</v>
      </c>
      <c r="AJ3944" s="1" t="s">
        <v>55</v>
      </c>
      <c r="AL3944" s="2">
        <v>0</v>
      </c>
      <c r="AM3944" s="1"/>
    </row>
    <row r="3945" spans="1:39" ht="12.75" customHeight="1">
      <c r="A3945" s="1"/>
      <c r="B3945" s="1" t="s">
        <v>14130</v>
      </c>
      <c r="C3945" s="1" t="s">
        <v>14131</v>
      </c>
      <c r="D3945" s="3" t="str">
        <f ca="1">IFERROR(__xludf.DUMMYFUNCTION("PROPER(REGEXEXTRACT(B3909, ""(?:https?:\/\/)?(?:www\.)?([a-zA-Z0-9-]+)\.""))"),"Skyscanner")</f>
        <v>Skyscanner</v>
      </c>
      <c r="E3945" s="1" t="s">
        <v>14132</v>
      </c>
      <c r="F3945" s="1">
        <v>14.5587851</v>
      </c>
      <c r="G3945" s="1">
        <v>121.0441247</v>
      </c>
      <c r="H3945" s="1" t="s">
        <v>14133</v>
      </c>
      <c r="I3945" s="1" t="s">
        <v>50</v>
      </c>
      <c r="J3945" s="1">
        <f>IF(K3945="URBAN",1,IF(K3945="SUBURBAN",2,IF(K3945="RURAL",3,"")))</f>
        <v>1</v>
      </c>
      <c r="K3945" s="1" t="s">
        <v>42</v>
      </c>
      <c r="L3945" s="18">
        <v>46082</v>
      </c>
      <c r="M3945" s="49">
        <v>0.58333333333333337</v>
      </c>
      <c r="N3945" s="18">
        <v>46083</v>
      </c>
      <c r="O3945" s="56">
        <v>0.5</v>
      </c>
      <c r="P3945" s="31" t="str">
        <f>TEXT($L3945, "dddd")</f>
        <v>Sunday</v>
      </c>
      <c r="Q3945" s="39" t="s">
        <v>207</v>
      </c>
      <c r="R3945" s="39">
        <v>1018</v>
      </c>
      <c r="S3945" s="1" t="str">
        <f>IF(OR(MONTH(L3945)=12, MONTH(L3945)&lt;=5), "Dry Season", "Wet Season")</f>
        <v>Dry Season</v>
      </c>
      <c r="T3945" s="1">
        <v>1</v>
      </c>
      <c r="U3945" s="1">
        <v>0</v>
      </c>
      <c r="V3945" s="1">
        <v>0</v>
      </c>
      <c r="W3945" s="2">
        <f>IF(ISNUMBER(SEARCH("N/A", X3945)), 0, 1)</f>
        <v>1</v>
      </c>
      <c r="X3945" s="1" t="s">
        <v>2500</v>
      </c>
      <c r="Y3945" s="1">
        <v>14.5530822</v>
      </c>
      <c r="Z3945" s="1">
        <v>121.021794</v>
      </c>
      <c r="AA3945" s="11" cm="1">
        <f t="array" ref="AA3945">IF(ISBLANK(Y3945), 0, VINCentyInvDistance(F3945,G3945,Y3945,Z3945))</f>
        <v>2487.9099395357534</v>
      </c>
      <c r="AB3945" s="1">
        <v>0</v>
      </c>
      <c r="AC3945" s="1">
        <v>0</v>
      </c>
      <c r="AD3945" s="1">
        <v>0</v>
      </c>
      <c r="AE3945" s="1">
        <v>0</v>
      </c>
      <c r="AF3945" s="1">
        <v>1</v>
      </c>
      <c r="AG3945" s="1" t="s">
        <v>2501</v>
      </c>
      <c r="AH3945" s="1" t="s">
        <v>2501</v>
      </c>
      <c r="AI3945" s="1" t="str">
        <f>TRIM(MID(SUBSTITUTE($H3945,",",REPT(" ",200)),(LEN($H3945)-LEN(SUBSTITUTE($H3945,",",""))-2)*200+1,200))</f>
        <v>Metro Manila</v>
      </c>
      <c r="AJ3945" s="1" t="s">
        <v>55</v>
      </c>
      <c r="AK3945" t="s">
        <v>14134</v>
      </c>
      <c r="AL3945" s="2">
        <v>0</v>
      </c>
      <c r="AM3945" s="1"/>
    </row>
    <row r="3946" spans="1:39" ht="12.75" customHeight="1">
      <c r="A3946" s="1"/>
      <c r="B3946" s="1" t="s">
        <v>14135</v>
      </c>
      <c r="C3946" s="1" t="s">
        <v>14136</v>
      </c>
      <c r="D3946" s="3" t="str">
        <f ca="1">IFERROR(__xludf.DUMMYFUNCTION("PROPER(REGEXEXTRACT(B3910, ""(?:https?:\/\/)?(?:www\.)?([a-zA-Z0-9-]+)\.""))"),"Skyscanner")</f>
        <v>Skyscanner</v>
      </c>
      <c r="E3946" s="1" t="s">
        <v>14137</v>
      </c>
      <c r="F3946" s="1">
        <v>14.563782700000001</v>
      </c>
      <c r="G3946" s="1">
        <v>121.03135210000001</v>
      </c>
      <c r="H3946" s="1" t="s">
        <v>14138</v>
      </c>
      <c r="I3946" s="1" t="s">
        <v>50</v>
      </c>
      <c r="J3946" s="1">
        <f>IF(K3946="URBAN",1,IF(K3946="SUBURBAN",2,IF(K3946="RURAL",3,"")))</f>
        <v>1</v>
      </c>
      <c r="K3946" s="1" t="s">
        <v>42</v>
      </c>
      <c r="L3946" s="18">
        <v>46082</v>
      </c>
      <c r="M3946" s="49">
        <v>0.58333333333333337</v>
      </c>
      <c r="N3946" s="18">
        <v>46083</v>
      </c>
      <c r="O3946" s="56">
        <v>0.45833333333333331</v>
      </c>
      <c r="P3946" s="31" t="str">
        <f>TEXT($L3946, "dddd")</f>
        <v>Sunday</v>
      </c>
      <c r="Q3946" s="39" t="s">
        <v>111</v>
      </c>
      <c r="R3946" s="39">
        <v>976</v>
      </c>
      <c r="S3946" s="1" t="str">
        <f>IF(OR(MONTH(L3946)=12, MONTH(L3946)&lt;=5), "Dry Season", "Wet Season")</f>
        <v>Dry Season</v>
      </c>
      <c r="T3946" s="1">
        <v>1</v>
      </c>
      <c r="U3946" s="1">
        <v>0</v>
      </c>
      <c r="V3946" s="1">
        <v>0</v>
      </c>
      <c r="W3946" s="2">
        <f>IF(ISNUMBER(SEARCH("N/A", X3946)), 0, 1)</f>
        <v>1</v>
      </c>
      <c r="X3946" s="1" t="s">
        <v>2500</v>
      </c>
      <c r="Y3946" s="1">
        <v>14.5530822</v>
      </c>
      <c r="Z3946" s="1">
        <v>121.021794</v>
      </c>
      <c r="AA3946" s="11" cm="1">
        <f t="array" ref="AA3946">IF(ISBLANK(Y3946), 0, VINCentyInvDistance(F3946,G3946,Y3946,Z3946))</f>
        <v>1569.3179179221115</v>
      </c>
      <c r="AB3946" s="1">
        <v>0</v>
      </c>
      <c r="AC3946" s="1">
        <v>0</v>
      </c>
      <c r="AD3946" s="1">
        <v>0</v>
      </c>
      <c r="AE3946" s="1">
        <v>710</v>
      </c>
      <c r="AF3946" s="1">
        <v>1</v>
      </c>
      <c r="AG3946" s="1" t="s">
        <v>2501</v>
      </c>
      <c r="AH3946" s="1" t="s">
        <v>2501</v>
      </c>
      <c r="AI3946" s="1" t="str">
        <f>TRIM(MID(SUBSTITUTE($H3946,",",REPT(" ",200)),(LEN($H3946)-LEN(SUBSTITUTE($H3946,",",""))-2)*200+1,200))</f>
        <v>Metro Manila</v>
      </c>
      <c r="AJ3946" s="1" t="s">
        <v>55</v>
      </c>
      <c r="AK3946" t="s">
        <v>10138</v>
      </c>
      <c r="AL3946" s="2">
        <v>0</v>
      </c>
      <c r="AM3946" s="1"/>
    </row>
    <row r="3947" spans="1:39" ht="12.75" customHeight="1">
      <c r="A3947" s="1"/>
      <c r="B3947" s="1" t="s">
        <v>14139</v>
      </c>
      <c r="C3947" s="1" t="s">
        <v>14140</v>
      </c>
      <c r="D3947" s="3" t="str">
        <f ca="1">IFERROR(__xludf.DUMMYFUNCTION("PROPER(REGEXEXTRACT(B3911, ""(?:https?:\/\/)?(?:www\.)?([a-zA-Z0-9-]+)\.""))"),"Skyscanner")</f>
        <v>Skyscanner</v>
      </c>
      <c r="E3947" s="1" t="s">
        <v>6700</v>
      </c>
      <c r="F3947" s="1">
        <v>14.5700135</v>
      </c>
      <c r="G3947" s="1">
        <v>121.0282643</v>
      </c>
      <c r="H3947" s="1" t="s">
        <v>6701</v>
      </c>
      <c r="I3947" s="1" t="s">
        <v>50</v>
      </c>
      <c r="J3947" s="1">
        <f>IF(K3947="URBAN",1,IF(K3947="SUBURBAN",2,IF(K3947="RURAL",3,"")))</f>
        <v>1</v>
      </c>
      <c r="K3947" s="1" t="s">
        <v>42</v>
      </c>
      <c r="L3947" s="18">
        <v>46082</v>
      </c>
      <c r="M3947" s="49">
        <v>0.58333333333333337</v>
      </c>
      <c r="N3947" s="18">
        <v>46083</v>
      </c>
      <c r="O3947" s="56">
        <v>0.5</v>
      </c>
      <c r="P3947" s="31" t="str">
        <f>TEXT($L3947, "dddd")</f>
        <v>Sunday</v>
      </c>
      <c r="Q3947" s="39" t="s">
        <v>207</v>
      </c>
      <c r="R3947" s="39">
        <v>1329</v>
      </c>
      <c r="S3947" s="1" t="str">
        <f>IF(OR(MONTH(L3947)=12, MONTH(L3947)&lt;=5), "Dry Season", "Wet Season")</f>
        <v>Dry Season</v>
      </c>
      <c r="T3947" s="1">
        <v>1</v>
      </c>
      <c r="U3947" s="1">
        <v>0</v>
      </c>
      <c r="V3947" s="1">
        <v>0</v>
      </c>
      <c r="W3947" s="2">
        <f>IF(ISNUMBER(SEARCH("N/A", X3947)), 0, 1)</f>
        <v>1</v>
      </c>
      <c r="X3947" s="1" t="s">
        <v>2500</v>
      </c>
      <c r="Y3947" s="1">
        <v>14.5530822</v>
      </c>
      <c r="Z3947" s="1">
        <v>121.021794</v>
      </c>
      <c r="AA3947" s="11" cm="1">
        <f t="array" ref="AA3947">IF(ISBLANK(Y3947), 0, VINCentyInvDistance(F3947,G3947,Y3947,Z3947))</f>
        <v>1998.9150572037022</v>
      </c>
      <c r="AB3947" s="1">
        <v>0</v>
      </c>
      <c r="AC3947" s="1">
        <v>8.6</v>
      </c>
      <c r="AD3947" s="1">
        <v>4.2</v>
      </c>
      <c r="AE3947" s="1">
        <v>710</v>
      </c>
      <c r="AF3947" s="1">
        <v>1</v>
      </c>
      <c r="AG3947" s="1" t="s">
        <v>2501</v>
      </c>
      <c r="AH3947" s="1" t="s">
        <v>2501</v>
      </c>
      <c r="AI3947" s="1" t="str">
        <f>TRIM(MID(SUBSTITUTE($H3947,",",REPT(" ",200)),(LEN($H3947)-LEN(SUBSTITUTE($H3947,",",""))-2)*200+1,200))</f>
        <v>Metro Manila</v>
      </c>
      <c r="AJ3947" s="1" t="s">
        <v>55</v>
      </c>
      <c r="AK3947" t="s">
        <v>17622</v>
      </c>
      <c r="AL3947" s="2">
        <v>0</v>
      </c>
      <c r="AM3947" s="1"/>
    </row>
    <row r="3948" spans="1:39" ht="12.75" customHeight="1">
      <c r="A3948" s="1"/>
      <c r="B3948" s="1" t="s">
        <v>6702</v>
      </c>
      <c r="C3948" s="1" t="s">
        <v>14141</v>
      </c>
      <c r="D3948" s="3" t="str">
        <f ca="1">IFERROR(__xludf.DUMMYFUNCTION("PROPER(REGEXEXTRACT(B3912, ""(?:https?:\/\/)?(?:www\.)?([a-zA-Z0-9-]+)\.""))"),"Skyscanner")</f>
        <v>Skyscanner</v>
      </c>
      <c r="E3948" s="1" t="s">
        <v>6704</v>
      </c>
      <c r="F3948" s="1">
        <v>14.570037599999999</v>
      </c>
      <c r="G3948" s="1">
        <v>121.0284497</v>
      </c>
      <c r="H3948" s="1" t="s">
        <v>6701</v>
      </c>
      <c r="I3948" s="1" t="s">
        <v>50</v>
      </c>
      <c r="J3948" s="1">
        <f>IF(K3948="URBAN",1,IF(K3948="SUBURBAN",2,IF(K3948="RURAL",3,"")))</f>
        <v>1</v>
      </c>
      <c r="K3948" s="1" t="s">
        <v>42</v>
      </c>
      <c r="L3948" s="18">
        <v>46082</v>
      </c>
      <c r="M3948" s="49">
        <v>0.58333333333333337</v>
      </c>
      <c r="N3948" s="18">
        <v>46083</v>
      </c>
      <c r="O3948" s="56">
        <v>0.5</v>
      </c>
      <c r="P3948" s="31" t="str">
        <f>TEXT($L3948, "dddd")</f>
        <v>Sunday</v>
      </c>
      <c r="Q3948" s="39" t="s">
        <v>207</v>
      </c>
      <c r="R3948" s="39">
        <v>1381</v>
      </c>
      <c r="S3948" s="1" t="str">
        <f>IF(OR(MONTH(L3948)=12, MONTH(L3948)&lt;=5), "Dry Season", "Wet Season")</f>
        <v>Dry Season</v>
      </c>
      <c r="T3948" s="1">
        <v>2</v>
      </c>
      <c r="U3948" s="1">
        <v>1</v>
      </c>
      <c r="V3948" s="1">
        <v>0</v>
      </c>
      <c r="W3948" s="2">
        <f>IF(ISNUMBER(SEARCH("N/A", X3948)), 0, 1)</f>
        <v>1</v>
      </c>
      <c r="X3948" s="1" t="s">
        <v>2500</v>
      </c>
      <c r="Y3948" s="1">
        <v>14.5530822</v>
      </c>
      <c r="Z3948" s="1">
        <v>121.021794</v>
      </c>
      <c r="AA3948" s="11" cm="1">
        <f t="array" ref="AA3948">IF(ISBLANK(Y3948), 0, VINCentyInvDistance(F3948,G3948,Y3948,Z3948))</f>
        <v>2008.4625055697099</v>
      </c>
      <c r="AB3948" s="1">
        <v>0</v>
      </c>
      <c r="AC3948" s="1">
        <v>8.4</v>
      </c>
      <c r="AD3948" s="1">
        <v>0</v>
      </c>
      <c r="AE3948" s="1">
        <v>50</v>
      </c>
      <c r="AF3948" s="1">
        <v>1</v>
      </c>
      <c r="AG3948" s="1" t="s">
        <v>2501</v>
      </c>
      <c r="AH3948" s="1" t="s">
        <v>2501</v>
      </c>
      <c r="AI3948" s="1" t="str">
        <f>TRIM(MID(SUBSTITUTE($H3948,",",REPT(" ",200)),(LEN($H3948)-LEN(SUBSTITUTE($H3948,",",""))-2)*200+1,200))</f>
        <v>Metro Manila</v>
      </c>
      <c r="AJ3948" s="1" t="s">
        <v>55</v>
      </c>
      <c r="AK3948" t="s">
        <v>6705</v>
      </c>
      <c r="AL3948" s="2">
        <v>0</v>
      </c>
      <c r="AM3948" s="1"/>
    </row>
    <row r="3949" spans="1:39" ht="12.75" customHeight="1">
      <c r="A3949" s="1"/>
      <c r="B3949" s="1" t="s">
        <v>14142</v>
      </c>
      <c r="C3949" s="1" t="s">
        <v>14143</v>
      </c>
      <c r="D3949" s="3" t="str">
        <f ca="1">IFERROR(__xludf.DUMMYFUNCTION("PROPER(REGEXEXTRACT(B3913, ""(?:https?:\/\/)?(?:www\.)?([a-zA-Z0-9-]+)\.""))"),"Google")</f>
        <v>Google</v>
      </c>
      <c r="E3949" s="1" t="s">
        <v>14144</v>
      </c>
      <c r="F3949" s="1">
        <v>14.5672476</v>
      </c>
      <c r="G3949" s="1">
        <v>121.0310661</v>
      </c>
      <c r="H3949" s="1" t="s">
        <v>14145</v>
      </c>
      <c r="I3949" s="1" t="s">
        <v>50</v>
      </c>
      <c r="J3949" s="1">
        <f>IF(K3949="URBAN",1,IF(K3949="SUBURBAN",2,IF(K3949="RURAL",3,"")))</f>
        <v>1</v>
      </c>
      <c r="K3949" s="1" t="s">
        <v>42</v>
      </c>
      <c r="L3949" s="18">
        <v>46082</v>
      </c>
      <c r="M3949" s="49">
        <v>0.625</v>
      </c>
      <c r="N3949" s="18">
        <v>46083</v>
      </c>
      <c r="O3949" s="56">
        <v>0.5</v>
      </c>
      <c r="P3949" s="31" t="str">
        <f>TEXT($L3949, "dddd")</f>
        <v>Sunday</v>
      </c>
      <c r="Q3949" s="39" t="s">
        <v>207</v>
      </c>
      <c r="R3949" s="39">
        <v>1031</v>
      </c>
      <c r="S3949" s="1" t="str">
        <f>IF(OR(MONTH(L3949)=12, MONTH(L3949)&lt;=5), "Dry Season", "Wet Season")</f>
        <v>Dry Season</v>
      </c>
      <c r="T3949" s="1">
        <v>1</v>
      </c>
      <c r="U3949" s="1">
        <v>1</v>
      </c>
      <c r="V3949" s="1">
        <v>0</v>
      </c>
      <c r="W3949" s="2">
        <f>IF(ISNUMBER(SEARCH("N/A", X3949)), 0, 1)</f>
        <v>0</v>
      </c>
      <c r="X3949" s="1" t="s">
        <v>44</v>
      </c>
      <c r="Y3949" s="1"/>
      <c r="Z3949" s="1"/>
      <c r="AA3949" s="11" cm="1">
        <f t="array" ref="AA3949">IF(ISBLANK(Y3949), 0, VINCentyInvDistance(F3949,G3949,Y3949,Z3949))</f>
        <v>0</v>
      </c>
      <c r="AB3949" s="1">
        <v>0</v>
      </c>
      <c r="AC3949" s="1">
        <v>0</v>
      </c>
      <c r="AD3949" s="1">
        <v>0</v>
      </c>
      <c r="AE3949" s="1">
        <v>0</v>
      </c>
      <c r="AF3949" s="1">
        <v>1</v>
      </c>
      <c r="AG3949" s="1" t="str">
        <f>TRIM(MID(SUBSTITUTE($H3949,",",REPT(" ",200)),(LEN($H3949)-LEN(SUBSTITUTE($H3949,",",""))-4)*200+1,200))</f>
        <v>Makati</v>
      </c>
      <c r="AH3949" s="1" t="str">
        <f>TRIM(MID(SUBSTITUTE($H3949,",",REPT(" ",200)),(LEN($H3949)-LEN(SUBSTITUTE($H3949,",",""))-3)*200+1,200))</f>
        <v>Southern Manila District</v>
      </c>
      <c r="AI3949" s="1" t="str">
        <f>TRIM(MID(SUBSTITUTE($H3949,",",REPT(" ",200)),(LEN($H3949)-LEN(SUBSTITUTE($H3949,",",""))-2)*200+1,200))</f>
        <v>Metro Manila</v>
      </c>
      <c r="AJ3949" s="1" t="str">
        <f>TRIM(MID(SUBSTITUTE($H3949,",",REPT(" ",200)),(LEN($H3949)-LEN(SUBSTITUTE($H3949,",",""))-0)*200+1,200))</f>
        <v>Philippines</v>
      </c>
      <c r="AL3949" s="2">
        <v>0</v>
      </c>
      <c r="AM3949" s="1"/>
    </row>
    <row r="3950" spans="1:39" ht="12.75" customHeight="1">
      <c r="A3950" s="1"/>
      <c r="B3950" s="1" t="s">
        <v>14146</v>
      </c>
      <c r="C3950" s="1" t="s">
        <v>14147</v>
      </c>
      <c r="D3950" s="3" t="str">
        <f ca="1">IFERROR(__xludf.DUMMYFUNCTION("PROPER(REGEXEXTRACT(B3914, ""(?:https?:\/\/)?(?:www\.)?([a-zA-Z0-9-]+)\.""))"),"Google")</f>
        <v>Google</v>
      </c>
      <c r="E3950" s="1" t="s">
        <v>14148</v>
      </c>
      <c r="F3950" s="1">
        <v>14.563663</v>
      </c>
      <c r="G3950" s="1">
        <v>121.02983399999999</v>
      </c>
      <c r="H3950" s="1" t="s">
        <v>14149</v>
      </c>
      <c r="I3950" s="1" t="s">
        <v>50</v>
      </c>
      <c r="J3950" s="1">
        <f>IF(K3950="URBAN",1,IF(K3950="SUBURBAN",2,IF(K3950="RURAL",3,"")))</f>
        <v>1</v>
      </c>
      <c r="K3950" s="1" t="s">
        <v>42</v>
      </c>
      <c r="L3950" s="18">
        <v>46082</v>
      </c>
      <c r="M3950" s="49">
        <v>0.625</v>
      </c>
      <c r="N3950" s="18">
        <v>46083</v>
      </c>
      <c r="O3950" s="56">
        <v>0.5</v>
      </c>
      <c r="P3950" s="31" t="str">
        <f>TEXT($L3950, "dddd")</f>
        <v>Sunday</v>
      </c>
      <c r="Q3950" s="39" t="s">
        <v>111</v>
      </c>
      <c r="R3950" s="39">
        <v>1766</v>
      </c>
      <c r="S3950" s="1" t="str">
        <f>IF(OR(MONTH(L3950)=12, MONTH(L3950)&lt;=5), "Dry Season", "Wet Season")</f>
        <v>Dry Season</v>
      </c>
      <c r="T3950" s="1">
        <v>1</v>
      </c>
      <c r="U3950" s="1">
        <v>0</v>
      </c>
      <c r="V3950" s="1">
        <v>0</v>
      </c>
      <c r="W3950" s="2">
        <f>IF(ISNUMBER(SEARCH("N/A", X3950)), 0, 1)</f>
        <v>1</v>
      </c>
      <c r="X3950" s="1" t="s">
        <v>2500</v>
      </c>
      <c r="Y3950" s="1">
        <v>14.5530822</v>
      </c>
      <c r="Z3950" s="1">
        <v>121.021794</v>
      </c>
      <c r="AA3950" s="11" cm="1">
        <f t="array" ref="AA3950">IF(ISBLANK(Y3950), 0, VINCentyInvDistance(F3950,G3950,Y3950,Z3950))</f>
        <v>1456.4680896812961</v>
      </c>
      <c r="AB3950" s="1">
        <v>0</v>
      </c>
      <c r="AC3950" s="1">
        <v>0</v>
      </c>
      <c r="AD3950" s="1">
        <v>0</v>
      </c>
      <c r="AE3950" s="1">
        <v>686</v>
      </c>
      <c r="AF3950" s="1">
        <v>1</v>
      </c>
      <c r="AG3950" s="1" t="s">
        <v>2501</v>
      </c>
      <c r="AH3950" s="1" t="s">
        <v>2501</v>
      </c>
      <c r="AI3950" s="1" t="str">
        <f>TRIM(MID(SUBSTITUTE($H3950,",",REPT(" ",200)),(LEN($H3950)-LEN(SUBSTITUTE($H3950,",",""))-2)*200+1,200))</f>
        <v>Metro Manila</v>
      </c>
      <c r="AJ3950" s="1" t="s">
        <v>55</v>
      </c>
      <c r="AL3950" s="2">
        <v>0</v>
      </c>
      <c r="AM3950" s="1"/>
    </row>
    <row r="3951" spans="1:39" ht="12.75" customHeight="1">
      <c r="A3951" s="1"/>
      <c r="B3951" s="1" t="s">
        <v>14150</v>
      </c>
      <c r="C3951" s="1" t="s">
        <v>14151</v>
      </c>
      <c r="D3951" s="3" t="str">
        <f ca="1">IFERROR(__xludf.DUMMYFUNCTION("PROPER(REGEXEXTRACT(B3915, ""(?:https?:\/\/)?(?:www\.)?([a-zA-Z0-9-]+)\.""))"),"Skyscanner")</f>
        <v>Skyscanner</v>
      </c>
      <c r="E3951" s="1" t="s">
        <v>14152</v>
      </c>
      <c r="F3951" s="1">
        <v>14.5635362</v>
      </c>
      <c r="G3951" s="1">
        <v>121.02991470000001</v>
      </c>
      <c r="H3951" s="1" t="s">
        <v>14149</v>
      </c>
      <c r="I3951" s="1" t="s">
        <v>50</v>
      </c>
      <c r="J3951" s="1">
        <f>IF(K3951="URBAN",1,IF(K3951="SUBURBAN",2,IF(K3951="RURAL",3,"")))</f>
        <v>1</v>
      </c>
      <c r="K3951" s="1" t="s">
        <v>42</v>
      </c>
      <c r="L3951" s="18">
        <v>46082</v>
      </c>
      <c r="M3951" s="49">
        <v>0.58333333333333337</v>
      </c>
      <c r="N3951" s="18">
        <v>46083</v>
      </c>
      <c r="O3951" s="56">
        <v>0.5</v>
      </c>
      <c r="P3951" s="31" t="str">
        <f>TEXT($L3951, "dddd")</f>
        <v>Sunday</v>
      </c>
      <c r="Q3951" s="39" t="s">
        <v>43</v>
      </c>
      <c r="R3951" s="39">
        <v>1773</v>
      </c>
      <c r="S3951" s="1" t="str">
        <f>IF(OR(MONTH(L3951)=12, MONTH(L3951)&lt;=5), "Dry Season", "Wet Season")</f>
        <v>Dry Season</v>
      </c>
      <c r="T3951" s="1">
        <v>2</v>
      </c>
      <c r="U3951" s="1">
        <v>1</v>
      </c>
      <c r="V3951" s="1">
        <v>0</v>
      </c>
      <c r="W3951" s="2">
        <f>IF(ISNUMBER(SEARCH("N/A", X3951)), 0, 1)</f>
        <v>1</v>
      </c>
      <c r="X3951" s="1" t="s">
        <v>2500</v>
      </c>
      <c r="Y3951" s="1">
        <v>14.5530822</v>
      </c>
      <c r="Z3951" s="1">
        <v>121.021794</v>
      </c>
      <c r="AA3951" s="11" cm="1">
        <f t="array" ref="AA3951">IF(ISBLANK(Y3951), 0, VINCentyInvDistance(F3951,G3951,Y3951,Z3951))</f>
        <v>1450.4460423510941</v>
      </c>
      <c r="AB3951" s="1">
        <v>0</v>
      </c>
      <c r="AC3951" s="1">
        <v>6.6</v>
      </c>
      <c r="AD3951" s="1">
        <v>0</v>
      </c>
      <c r="AE3951" s="1">
        <v>686</v>
      </c>
      <c r="AF3951" s="1">
        <v>1</v>
      </c>
      <c r="AG3951" s="1" t="s">
        <v>2501</v>
      </c>
      <c r="AH3951" s="1" t="s">
        <v>2501</v>
      </c>
      <c r="AI3951" s="1" t="str">
        <f>TRIM(MID(SUBSTITUTE($H3951,",",REPT(" ",200)),(LEN($H3951)-LEN(SUBSTITUTE($H3951,",",""))-2)*200+1,200))</f>
        <v>Metro Manila</v>
      </c>
      <c r="AJ3951" s="1" t="s">
        <v>55</v>
      </c>
      <c r="AK3951" t="s">
        <v>17623</v>
      </c>
      <c r="AL3951" s="2">
        <v>0</v>
      </c>
      <c r="AM3951" s="1"/>
    </row>
    <row r="3952" spans="1:39" ht="12.75" customHeight="1">
      <c r="A3952" s="1"/>
      <c r="B3952" s="1" t="s">
        <v>12723</v>
      </c>
      <c r="C3952" s="1" t="s">
        <v>14153</v>
      </c>
      <c r="D3952" s="3" t="str">
        <f ca="1">IFERROR(__xludf.DUMMYFUNCTION("PROPER(REGEXEXTRACT(B3916, ""(?:https?:\/\/)?(?:www\.)?([a-zA-Z0-9-]+)\.""))"),"Skyscanner")</f>
        <v>Skyscanner</v>
      </c>
      <c r="E3952" s="1" t="s">
        <v>14154</v>
      </c>
      <c r="F3952" s="1">
        <v>14.548470200000001</v>
      </c>
      <c r="G3952" s="1">
        <v>121.026157</v>
      </c>
      <c r="H3952" s="1" t="s">
        <v>14155</v>
      </c>
      <c r="I3952" s="1" t="s">
        <v>50</v>
      </c>
      <c r="J3952" s="1">
        <f>IF(K3952="URBAN",1,IF(K3952="SUBURBAN",2,IF(K3952="RURAL",3,"")))</f>
        <v>1</v>
      </c>
      <c r="K3952" s="1" t="s">
        <v>42</v>
      </c>
      <c r="L3952" s="18">
        <v>46082</v>
      </c>
      <c r="M3952" s="49">
        <v>0.58333333333333337</v>
      </c>
      <c r="N3952" s="18">
        <v>46083</v>
      </c>
      <c r="O3952" s="56">
        <v>0.5</v>
      </c>
      <c r="P3952" s="31" t="str">
        <f>TEXT($L3952, "dddd")</f>
        <v>Sunday</v>
      </c>
      <c r="Q3952" s="39" t="s">
        <v>43</v>
      </c>
      <c r="R3952" s="39">
        <v>9123</v>
      </c>
      <c r="S3952" s="1" t="str">
        <f>IF(OR(MONTH(L3952)=12, MONTH(L3952)&lt;=5), "Dry Season", "Wet Season")</f>
        <v>Dry Season</v>
      </c>
      <c r="T3952" s="1">
        <v>2</v>
      </c>
      <c r="U3952" s="1">
        <v>1</v>
      </c>
      <c r="V3952" s="1">
        <v>0</v>
      </c>
      <c r="W3952" s="2">
        <f>IF(ISNUMBER(SEARCH("N/A", X3952)), 0, 1)</f>
        <v>1</v>
      </c>
      <c r="X3952" s="1" t="s">
        <v>2500</v>
      </c>
      <c r="Y3952" s="1">
        <v>14.5530822</v>
      </c>
      <c r="Z3952" s="1">
        <v>121.021794</v>
      </c>
      <c r="AA3952" s="11" cm="1">
        <f t="array" ref="AA3952">IF(ISBLANK(Y3952), 0, VINCentyInvDistance(F3952,G3952,Y3952,Z3952))</f>
        <v>693.89733490438675</v>
      </c>
      <c r="AB3952" s="1">
        <v>0</v>
      </c>
      <c r="AC3952" s="1">
        <v>8.8000000000000007</v>
      </c>
      <c r="AD3952" s="1">
        <v>0</v>
      </c>
      <c r="AE3952" s="1">
        <v>6809</v>
      </c>
      <c r="AF3952" s="1">
        <v>1</v>
      </c>
      <c r="AG3952" s="1" t="s">
        <v>2501</v>
      </c>
      <c r="AH3952" s="1" t="s">
        <v>2501</v>
      </c>
      <c r="AI3952" s="1" t="str">
        <f>TRIM(MID(SUBSTITUTE($H3952,",",REPT(" ",200)),(LEN($H3952)-LEN(SUBSTITUTE($H3952,",",""))-2)*200+1,200))</f>
        <v>Metro Manila</v>
      </c>
      <c r="AJ3952" s="1" t="s">
        <v>55</v>
      </c>
      <c r="AK3952" t="s">
        <v>17496</v>
      </c>
      <c r="AL3952" s="2">
        <v>0</v>
      </c>
      <c r="AM3952" s="1"/>
    </row>
    <row r="3953" spans="1:39" ht="12.75" customHeight="1">
      <c r="A3953" s="1"/>
      <c r="B3953" s="1" t="s">
        <v>14156</v>
      </c>
      <c r="C3953" s="1" t="s">
        <v>14157</v>
      </c>
      <c r="D3953" s="3" t="str">
        <f ca="1">IFERROR(__xludf.DUMMYFUNCTION("PROPER(REGEXEXTRACT(B3917, ""(?:https?:\/\/)?(?:www\.)?([a-zA-Z0-9-]+)\.""))"),"Google")</f>
        <v>Google</v>
      </c>
      <c r="E3953" s="1" t="s">
        <v>14158</v>
      </c>
      <c r="F3953" s="1">
        <v>14.562522299999999</v>
      </c>
      <c r="G3953" s="1">
        <v>121.02729960000001</v>
      </c>
      <c r="H3953" s="1" t="s">
        <v>14159</v>
      </c>
      <c r="I3953" s="1" t="s">
        <v>50</v>
      </c>
      <c r="J3953" s="1">
        <f>IF(K3953="URBAN",1,IF(K3953="SUBURBAN",2,IF(K3953="RURAL",3,"")))</f>
        <v>1</v>
      </c>
      <c r="K3953" s="1" t="s">
        <v>42</v>
      </c>
      <c r="L3953" s="18">
        <v>46082</v>
      </c>
      <c r="M3953" s="49">
        <v>0.625</v>
      </c>
      <c r="N3953" s="18">
        <v>46083</v>
      </c>
      <c r="O3953" s="56">
        <v>0.5</v>
      </c>
      <c r="P3953" s="31" t="str">
        <f>TEXT($L3953, "dddd")</f>
        <v>Sunday</v>
      </c>
      <c r="Q3953" s="39" t="s">
        <v>111</v>
      </c>
      <c r="R3953" s="39">
        <v>4777</v>
      </c>
      <c r="S3953" s="1" t="str">
        <f>IF(OR(MONTH(L3953)=12, MONTH(L3953)&lt;=5), "Dry Season", "Wet Season")</f>
        <v>Dry Season</v>
      </c>
      <c r="T3953" s="1">
        <v>1</v>
      </c>
      <c r="U3953" s="1">
        <v>0</v>
      </c>
      <c r="V3953" s="1">
        <v>0</v>
      </c>
      <c r="W3953" s="2">
        <f>IF(ISNUMBER(SEARCH("N/A", X3953)), 0, 1)</f>
        <v>1</v>
      </c>
      <c r="X3953" s="1" t="s">
        <v>1613</v>
      </c>
      <c r="Y3953" s="1">
        <v>14.585597</v>
      </c>
      <c r="Z3953" s="1">
        <v>121.05717</v>
      </c>
      <c r="AA3953" s="11" cm="1">
        <f t="array" ref="AA3953">IF(ISBLANK(Y3953), 0, VINCentyInvDistance(F3953,G3953,Y3953,Z3953))</f>
        <v>4108.4366309183279</v>
      </c>
      <c r="AB3953" s="1">
        <v>0</v>
      </c>
      <c r="AC3953" s="1">
        <v>0</v>
      </c>
      <c r="AD3953" s="1">
        <v>0</v>
      </c>
      <c r="AE3953" s="1">
        <v>95</v>
      </c>
      <c r="AF3953" s="1">
        <v>1</v>
      </c>
      <c r="AG3953" s="1" t="s">
        <v>6849</v>
      </c>
      <c r="AH3953" s="1" t="s">
        <v>6850</v>
      </c>
      <c r="AI3953" s="1" t="str">
        <f>TRIM(MID(SUBSTITUTE($H3953,",",REPT(" ",200)),(LEN($H3953)-LEN(SUBSTITUTE($H3953,",",""))-2)*200+1,200))</f>
        <v>Metro Manila</v>
      </c>
      <c r="AJ3953" s="1" t="s">
        <v>55</v>
      </c>
      <c r="AL3953" s="2">
        <v>0</v>
      </c>
      <c r="AM3953" s="1"/>
    </row>
    <row r="3954" spans="1:39" ht="12.75" customHeight="1">
      <c r="A3954" s="1"/>
      <c r="B3954" s="1" t="s">
        <v>14160</v>
      </c>
      <c r="C3954" s="1" t="s">
        <v>14161</v>
      </c>
      <c r="D3954" s="3" t="str">
        <f ca="1">IFERROR(__xludf.DUMMYFUNCTION("PROPER(REGEXEXTRACT(B3918, ""(?:https?:\/\/)?(?:www\.)?([a-zA-Z0-9-]+)\.""))"),"Skyscanner")</f>
        <v>Skyscanner</v>
      </c>
      <c r="E3954" s="1" t="s">
        <v>14162</v>
      </c>
      <c r="F3954" s="1">
        <v>14.549118099999999</v>
      </c>
      <c r="G3954" s="1">
        <v>121.01079609999999</v>
      </c>
      <c r="H3954" s="1" t="s">
        <v>14163</v>
      </c>
      <c r="I3954" s="1" t="s">
        <v>50</v>
      </c>
      <c r="J3954" s="1">
        <f>IF(K3954="URBAN",1,IF(K3954="SUBURBAN",2,IF(K3954="RURAL",3,"")))</f>
        <v>1</v>
      </c>
      <c r="K3954" s="1" t="s">
        <v>42</v>
      </c>
      <c r="L3954" s="18">
        <v>46082</v>
      </c>
      <c r="M3954" s="49">
        <v>0.58333333333333337</v>
      </c>
      <c r="N3954" s="18">
        <v>46083</v>
      </c>
      <c r="O3954" s="56">
        <v>0.5</v>
      </c>
      <c r="P3954" s="31" t="str">
        <f>TEXT($L3954, "dddd")</f>
        <v>Sunday</v>
      </c>
      <c r="Q3954" s="39" t="s">
        <v>111</v>
      </c>
      <c r="R3954" s="39">
        <v>686</v>
      </c>
      <c r="S3954" s="1" t="str">
        <f>IF(OR(MONTH(L3954)=12, MONTH(L3954)&lt;=5), "Dry Season", "Wet Season")</f>
        <v>Dry Season</v>
      </c>
      <c r="T3954" s="1">
        <v>1</v>
      </c>
      <c r="U3954" s="1">
        <v>0</v>
      </c>
      <c r="V3954" s="1">
        <v>0</v>
      </c>
      <c r="W3954" s="2">
        <f>IF(ISNUMBER(SEARCH("N/A", X3954)), 0, 1)</f>
        <v>1</v>
      </c>
      <c r="X3954" s="1" t="s">
        <v>2500</v>
      </c>
      <c r="Y3954" s="1">
        <v>14.5530822</v>
      </c>
      <c r="Z3954" s="1">
        <v>121.021794</v>
      </c>
      <c r="AA3954" s="11" cm="1">
        <f t="array" ref="AA3954">IF(ISBLANK(Y3954), 0, VINCentyInvDistance(F3954,G3954,Y3954,Z3954))</f>
        <v>1263.8110562603092</v>
      </c>
      <c r="AB3954" s="1">
        <v>0</v>
      </c>
      <c r="AC3954" s="1">
        <v>9.6</v>
      </c>
      <c r="AD3954" s="1">
        <v>3.9</v>
      </c>
      <c r="AE3954" s="1">
        <v>95</v>
      </c>
      <c r="AF3954" s="1">
        <v>1</v>
      </c>
      <c r="AG3954" s="1" t="s">
        <v>2501</v>
      </c>
      <c r="AH3954" s="1" t="s">
        <v>2501</v>
      </c>
      <c r="AI3954" s="1" t="str">
        <f>TRIM(MID(SUBSTITUTE($H3954,",",REPT(" ",200)),(LEN($H3954)-LEN(SUBSTITUTE($H3954,",",""))-2)*200+1,200))</f>
        <v>Metro Manila</v>
      </c>
      <c r="AJ3954" s="1" t="s">
        <v>55</v>
      </c>
      <c r="AK3954" t="s">
        <v>17624</v>
      </c>
      <c r="AL3954" s="2">
        <v>0</v>
      </c>
      <c r="AM3954" s="1"/>
    </row>
    <row r="3955" spans="1:39" ht="12.75" customHeight="1">
      <c r="A3955" s="1"/>
      <c r="B3955" s="1" t="s">
        <v>14164</v>
      </c>
      <c r="C3955" s="1" t="s">
        <v>14165</v>
      </c>
      <c r="D3955" s="3" t="str">
        <f ca="1">IFERROR(__xludf.DUMMYFUNCTION("PROPER(REGEXEXTRACT(B3919, ""(?:https?:\/\/)?(?:www\.)?([a-zA-Z0-9-]+)\.""))"),"Skyscanner")</f>
        <v>Skyscanner</v>
      </c>
      <c r="E3955" s="1" t="s">
        <v>14166</v>
      </c>
      <c r="F3955" s="1">
        <v>14.557582999999999</v>
      </c>
      <c r="G3955" s="1">
        <v>121.012619</v>
      </c>
      <c r="H3955" s="1" t="s">
        <v>14167</v>
      </c>
      <c r="I3955" s="1" t="s">
        <v>50</v>
      </c>
      <c r="J3955" s="1">
        <f>IF(K3955="URBAN",1,IF(K3955="SUBURBAN",2,IF(K3955="RURAL",3,"")))</f>
        <v>1</v>
      </c>
      <c r="K3955" s="1" t="s">
        <v>42</v>
      </c>
      <c r="L3955" s="18">
        <v>46082</v>
      </c>
      <c r="M3955" s="49">
        <v>0.58333333333333337</v>
      </c>
      <c r="N3955" s="18">
        <v>46083</v>
      </c>
      <c r="O3955" s="56">
        <v>0.45833333333333331</v>
      </c>
      <c r="P3955" s="31" t="str">
        <f>TEXT($L3955, "dddd")</f>
        <v>Sunday</v>
      </c>
      <c r="Q3955" s="39" t="s">
        <v>1266</v>
      </c>
      <c r="R3955" s="39">
        <v>708</v>
      </c>
      <c r="S3955" s="1" t="str">
        <f>IF(OR(MONTH(L3955)=12, MONTH(L3955)&lt;=5), "Dry Season", "Wet Season")</f>
        <v>Dry Season</v>
      </c>
      <c r="T3955" s="1">
        <v>1</v>
      </c>
      <c r="U3955" s="1">
        <v>0</v>
      </c>
      <c r="V3955" s="1">
        <v>0</v>
      </c>
      <c r="W3955" s="2">
        <f>IF(ISNUMBER(SEARCH("N/A", X3955)), 0, 1)</f>
        <v>1</v>
      </c>
      <c r="X3955" s="1" t="s">
        <v>2500</v>
      </c>
      <c r="Y3955" s="1">
        <v>14.5530822</v>
      </c>
      <c r="Z3955" s="1">
        <v>121.021794</v>
      </c>
      <c r="AA3955" s="11" cm="1">
        <f t="array" ref="AA3955">IF(ISBLANK(Y3955), 0, VINCentyInvDistance(F3955,G3955,Y3955,Z3955))</f>
        <v>1107.1084018311058</v>
      </c>
      <c r="AB3955" s="1">
        <v>0</v>
      </c>
      <c r="AC3955" s="1">
        <v>7.8</v>
      </c>
      <c r="AD3955" s="1">
        <v>3.4</v>
      </c>
      <c r="AE3955" s="1">
        <v>134</v>
      </c>
      <c r="AF3955" s="1">
        <v>1</v>
      </c>
      <c r="AG3955" s="1" t="s">
        <v>2501</v>
      </c>
      <c r="AH3955" s="1" t="s">
        <v>2501</v>
      </c>
      <c r="AI3955" s="1" t="str">
        <f>TRIM(MID(SUBSTITUTE($H3955,",",REPT(" ",200)),(LEN($H3955)-LEN(SUBSTITUTE($H3955,",",""))-2)*200+1,200))</f>
        <v>Metro Manila</v>
      </c>
      <c r="AJ3955" s="1" t="s">
        <v>55</v>
      </c>
      <c r="AK3955" t="s">
        <v>14168</v>
      </c>
      <c r="AL3955" s="2">
        <v>0</v>
      </c>
      <c r="AM3955" s="1"/>
    </row>
    <row r="3956" spans="1:39" ht="12.75" customHeight="1">
      <c r="A3956" s="1"/>
      <c r="B3956" s="1" t="s">
        <v>14169</v>
      </c>
      <c r="C3956" s="1" t="s">
        <v>14170</v>
      </c>
      <c r="D3956" s="3" t="str">
        <f ca="1">IFERROR(__xludf.DUMMYFUNCTION("PROPER(REGEXEXTRACT(B3920, ""(?:https?:\/\/)?(?:www\.)?([a-zA-Z0-9-]+)\.""))"),"Skyscanner")</f>
        <v>Skyscanner</v>
      </c>
      <c r="E3956" s="1" t="s">
        <v>14171</v>
      </c>
      <c r="F3956" s="1">
        <v>14.556631599999999</v>
      </c>
      <c r="G3956" s="1">
        <v>121.0126293</v>
      </c>
      <c r="H3956" s="1" t="s">
        <v>14167</v>
      </c>
      <c r="I3956" s="1" t="s">
        <v>50</v>
      </c>
      <c r="J3956" s="1">
        <f>IF(K3956="URBAN",1,IF(K3956="SUBURBAN",2,IF(K3956="RURAL",3,"")))</f>
        <v>1</v>
      </c>
      <c r="K3956" s="1" t="s">
        <v>42</v>
      </c>
      <c r="L3956" s="18">
        <v>46082</v>
      </c>
      <c r="M3956" s="49">
        <v>0.54166666666666663</v>
      </c>
      <c r="N3956" s="18">
        <v>46083</v>
      </c>
      <c r="O3956" s="56">
        <v>0.5</v>
      </c>
      <c r="P3956" s="31" t="str">
        <f>TEXT($L3956, "dddd")</f>
        <v>Sunday</v>
      </c>
      <c r="Q3956" s="39" t="s">
        <v>43</v>
      </c>
      <c r="R3956" s="39">
        <v>891</v>
      </c>
      <c r="S3956" s="1" t="str">
        <f>IF(OR(MONTH(L3956)=12, MONTH(L3956)&lt;=5), "Dry Season", "Wet Season")</f>
        <v>Dry Season</v>
      </c>
      <c r="T3956" s="1">
        <v>2</v>
      </c>
      <c r="U3956" s="1">
        <v>0</v>
      </c>
      <c r="V3956" s="1">
        <v>0</v>
      </c>
      <c r="W3956" s="2">
        <f>IF(ISNUMBER(SEARCH("N/A", X3956)), 0, 1)</f>
        <v>1</v>
      </c>
      <c r="X3956" s="1" t="s">
        <v>2500</v>
      </c>
      <c r="Y3956" s="1">
        <v>14.5530822</v>
      </c>
      <c r="Z3956" s="1">
        <v>121.021794</v>
      </c>
      <c r="AA3956" s="11" cm="1">
        <f t="array" ref="AA3956">IF(ISBLANK(Y3956), 0, VINCentyInvDistance(F3956,G3956,Y3956,Z3956))</f>
        <v>1062.8907718626874</v>
      </c>
      <c r="AB3956" s="1">
        <v>0</v>
      </c>
      <c r="AC3956" s="1">
        <v>6.8</v>
      </c>
      <c r="AD3956" s="1">
        <v>0</v>
      </c>
      <c r="AE3956" s="1">
        <v>52</v>
      </c>
      <c r="AF3956" s="1">
        <v>1</v>
      </c>
      <c r="AG3956" s="1" t="s">
        <v>2501</v>
      </c>
      <c r="AH3956" s="1" t="s">
        <v>2501</v>
      </c>
      <c r="AI3956" s="1" t="str">
        <f>TRIM(MID(SUBSTITUTE($H3956,",",REPT(" ",200)),(LEN($H3956)-LEN(SUBSTITUTE($H3956,",",""))-2)*200+1,200))</f>
        <v>Metro Manila</v>
      </c>
      <c r="AJ3956" s="1" t="s">
        <v>55</v>
      </c>
      <c r="AK3956" t="s">
        <v>17625</v>
      </c>
      <c r="AL3956" s="2">
        <v>0</v>
      </c>
      <c r="AM3956" s="1"/>
    </row>
    <row r="3957" spans="1:39" ht="12.75" customHeight="1">
      <c r="A3957" s="1"/>
      <c r="B3957" s="1" t="s">
        <v>10252</v>
      </c>
      <c r="C3957" s="1" t="s">
        <v>14172</v>
      </c>
      <c r="D3957" s="3" t="str">
        <f ca="1">IFERROR(__xludf.DUMMYFUNCTION("PROPER(REGEXEXTRACT(B3921, ""(?:https?:\/\/)?(?:www\.)?([a-zA-Z0-9-]+)\.""))"),"Skyscanner")</f>
        <v>Skyscanner</v>
      </c>
      <c r="E3957" s="1" t="s">
        <v>14173</v>
      </c>
      <c r="F3957" s="1">
        <v>14.567497700000001</v>
      </c>
      <c r="G3957" s="1">
        <v>121.0066657</v>
      </c>
      <c r="H3957" s="1" t="s">
        <v>14174</v>
      </c>
      <c r="I3957" s="1" t="s">
        <v>50</v>
      </c>
      <c r="J3957" s="1">
        <f>IF(K3957="URBAN",1,IF(K3957="SUBURBAN",2,IF(K3957="RURAL",3,"")))</f>
        <v>1</v>
      </c>
      <c r="K3957" s="1" t="s">
        <v>42</v>
      </c>
      <c r="L3957" s="18">
        <v>46082</v>
      </c>
      <c r="M3957" s="49">
        <v>0.625</v>
      </c>
      <c r="N3957" s="18">
        <v>46083</v>
      </c>
      <c r="O3957" s="56">
        <v>0.5</v>
      </c>
      <c r="P3957" s="31" t="str">
        <f>TEXT($L3957, "dddd")</f>
        <v>Sunday</v>
      </c>
      <c r="Q3957" s="39" t="s">
        <v>531</v>
      </c>
      <c r="R3957" s="39">
        <v>454</v>
      </c>
      <c r="S3957" s="1" t="str">
        <f>IF(OR(MONTH(L3957)=12, MONTH(L3957)&lt;=5), "Dry Season", "Wet Season")</f>
        <v>Dry Season</v>
      </c>
      <c r="T3957" s="1">
        <v>1</v>
      </c>
      <c r="U3957" s="1">
        <v>0</v>
      </c>
      <c r="V3957" s="1">
        <v>0</v>
      </c>
      <c r="W3957" s="2">
        <f>IF(ISNUMBER(SEARCH("N/A", X3957)), 0, 1)</f>
        <v>1</v>
      </c>
      <c r="X3957" s="1" t="s">
        <v>2500</v>
      </c>
      <c r="Y3957" s="1">
        <v>14.5530822</v>
      </c>
      <c r="Z3957" s="1">
        <v>121.021794</v>
      </c>
      <c r="AA3957" s="11" cm="1">
        <f t="array" ref="AA3957">IF(ISBLANK(Y3957), 0, VINCentyInvDistance(F3957,G3957,Y3957,Z3957))</f>
        <v>2280.7887758507204</v>
      </c>
      <c r="AB3957" s="1">
        <v>0</v>
      </c>
      <c r="AC3957" s="1">
        <v>8.8000000000000007</v>
      </c>
      <c r="AD3957" s="1">
        <v>2.5</v>
      </c>
      <c r="AE3957" s="1">
        <v>2296</v>
      </c>
      <c r="AF3957" s="1">
        <v>1</v>
      </c>
      <c r="AG3957" s="1" t="s">
        <v>2501</v>
      </c>
      <c r="AH3957" s="1" t="s">
        <v>2501</v>
      </c>
      <c r="AI3957" s="1" t="str">
        <f>TRIM(MID(SUBSTITUTE($H3957,",",REPT(" ",200)),(LEN($H3957)-LEN(SUBSTITUTE($H3957,",",""))-2)*200+1,200))</f>
        <v>Metro Manila</v>
      </c>
      <c r="AJ3957" s="1" t="s">
        <v>55</v>
      </c>
      <c r="AK3957" t="s">
        <v>17354</v>
      </c>
      <c r="AL3957" s="2">
        <v>0</v>
      </c>
      <c r="AM3957" s="1"/>
    </row>
    <row r="3958" spans="1:39" ht="12.75" customHeight="1">
      <c r="A3958" s="1"/>
      <c r="B3958" s="1" t="s">
        <v>14175</v>
      </c>
      <c r="C3958" s="1" t="s">
        <v>14176</v>
      </c>
      <c r="D3958" s="3" t="str">
        <f ca="1">IFERROR(__xludf.DUMMYFUNCTION("PROPER(REGEXEXTRACT(B3922, ""(?:https?:\/\/)?(?:www\.)?([a-zA-Z0-9-]+)\.""))"),"Skyscanner")</f>
        <v>Skyscanner</v>
      </c>
      <c r="E3958" s="1" t="s">
        <v>14177</v>
      </c>
      <c r="F3958" s="1">
        <v>14.5537042</v>
      </c>
      <c r="G3958" s="1">
        <v>121.0210278</v>
      </c>
      <c r="H3958" s="1" t="s">
        <v>2505</v>
      </c>
      <c r="I3958" s="1" t="s">
        <v>50</v>
      </c>
      <c r="J3958" s="1">
        <f>IF(K3958="URBAN",1,IF(K3958="SUBURBAN",2,IF(K3958="RURAL",3,"")))</f>
        <v>1</v>
      </c>
      <c r="K3958" s="1" t="s">
        <v>42</v>
      </c>
      <c r="L3958" s="18">
        <v>46082</v>
      </c>
      <c r="M3958" s="49">
        <v>0.58333333333333337</v>
      </c>
      <c r="N3958" s="18">
        <v>46083</v>
      </c>
      <c r="O3958" s="56">
        <v>0.5</v>
      </c>
      <c r="P3958" s="31" t="str">
        <f>TEXT($L3958, "dddd")</f>
        <v>Sunday</v>
      </c>
      <c r="Q3958" s="39" t="s">
        <v>531</v>
      </c>
      <c r="R3958" s="39">
        <v>8591</v>
      </c>
      <c r="S3958" s="1" t="str">
        <f>IF(OR(MONTH(L3958)=12, MONTH(L3958)&lt;=5), "Dry Season", "Wet Season")</f>
        <v>Dry Season</v>
      </c>
      <c r="T3958" s="1">
        <v>1</v>
      </c>
      <c r="U3958" s="1">
        <v>0</v>
      </c>
      <c r="V3958" s="1">
        <v>0</v>
      </c>
      <c r="W3958" s="2">
        <f>IF(ISNUMBER(SEARCH("N/A", X3958)), 0, 1)</f>
        <v>1</v>
      </c>
      <c r="X3958" s="1" t="s">
        <v>2500</v>
      </c>
      <c r="Y3958" s="1">
        <v>14.5530822</v>
      </c>
      <c r="Z3958" s="1">
        <v>121.021794</v>
      </c>
      <c r="AA3958" s="11" cm="1">
        <f t="array" ref="AA3958">IF(ISBLANK(Y3958), 0, VINCentyInvDistance(F3958,G3958,Y3958,Z3958))</f>
        <v>107.49291532905329</v>
      </c>
      <c r="AB3958" s="1">
        <v>0</v>
      </c>
      <c r="AC3958" s="1">
        <v>5</v>
      </c>
      <c r="AD3958" s="1">
        <v>4.8</v>
      </c>
      <c r="AE3958" s="1">
        <v>6</v>
      </c>
      <c r="AF3958" s="1">
        <v>1</v>
      </c>
      <c r="AG3958" s="1" t="s">
        <v>2501</v>
      </c>
      <c r="AH3958" s="1" t="s">
        <v>2501</v>
      </c>
      <c r="AI3958" s="1" t="str">
        <f>TRIM(MID(SUBSTITUTE($H3958,",",REPT(" ",200)),(LEN($H3958)-LEN(SUBSTITUTE($H3958,",",""))-2)*200+1,200))</f>
        <v>Metro Manila</v>
      </c>
      <c r="AJ3958" s="1" t="s">
        <v>55</v>
      </c>
      <c r="AK3958" t="s">
        <v>17626</v>
      </c>
      <c r="AL3958" s="2">
        <v>0</v>
      </c>
      <c r="AM3958" s="1"/>
    </row>
    <row r="3959" spans="1:39" ht="12.75" customHeight="1">
      <c r="A3959" s="1"/>
      <c r="B3959" s="1" t="s">
        <v>2502</v>
      </c>
      <c r="C3959" s="1" t="s">
        <v>14178</v>
      </c>
      <c r="D3959" s="3" t="str">
        <f ca="1">IFERROR(__xludf.DUMMYFUNCTION("PROPER(REGEXEXTRACT(B3923, ""(?:https?:\/\/)?(?:www\.)?([a-zA-Z0-9-]+)\.""))"),"Skyscanner")</f>
        <v>Skyscanner</v>
      </c>
      <c r="E3959" s="1" t="s">
        <v>14179</v>
      </c>
      <c r="F3959" s="1">
        <v>14.557217400000001</v>
      </c>
      <c r="G3959" s="1">
        <v>121.0161952</v>
      </c>
      <c r="H3959" s="1" t="s">
        <v>14180</v>
      </c>
      <c r="I3959" s="1" t="s">
        <v>50</v>
      </c>
      <c r="J3959" s="1">
        <f>IF(K3959="URBAN",1,IF(K3959="SUBURBAN",2,IF(K3959="RURAL",3,"")))</f>
        <v>1</v>
      </c>
      <c r="K3959" s="1" t="s">
        <v>42</v>
      </c>
      <c r="L3959" s="18">
        <v>46082</v>
      </c>
      <c r="M3959" s="49">
        <v>0.58333333333333337</v>
      </c>
      <c r="N3959" s="18">
        <v>46083</v>
      </c>
      <c r="O3959" s="56">
        <v>0.5</v>
      </c>
      <c r="P3959" s="31" t="str">
        <f>TEXT($L3959, "dddd")</f>
        <v>Sunday</v>
      </c>
      <c r="Q3959" s="39" t="s">
        <v>43</v>
      </c>
      <c r="R3959" s="39">
        <v>8013</v>
      </c>
      <c r="S3959" s="1" t="str">
        <f>IF(OR(MONTH(L3959)=12, MONTH(L3959)&lt;=5), "Dry Season", "Wet Season")</f>
        <v>Dry Season</v>
      </c>
      <c r="T3959" s="1">
        <v>2</v>
      </c>
      <c r="U3959" s="1">
        <v>1</v>
      </c>
      <c r="V3959" s="1">
        <v>0</v>
      </c>
      <c r="W3959" s="2">
        <f>IF(ISNUMBER(SEARCH("N/A", X3959)), 0, 1)</f>
        <v>1</v>
      </c>
      <c r="X3959" s="1" t="s">
        <v>2500</v>
      </c>
      <c r="Y3959" s="1">
        <v>14.5530822</v>
      </c>
      <c r="Z3959" s="1">
        <v>121.021794</v>
      </c>
      <c r="AA3959" s="11" cm="1">
        <f t="array" ref="AA3959">IF(ISBLANK(Y3959), 0, VINCentyInvDistance(F3959,G3959,Y3959,Z3959))</f>
        <v>757.23709232852866</v>
      </c>
      <c r="AB3959" s="1">
        <v>1</v>
      </c>
      <c r="AC3959" s="1">
        <v>9.6</v>
      </c>
      <c r="AD3959" s="1">
        <v>0</v>
      </c>
      <c r="AE3959" s="1">
        <v>4573</v>
      </c>
      <c r="AF3959" s="1">
        <v>1</v>
      </c>
      <c r="AG3959" s="1" t="s">
        <v>2501</v>
      </c>
      <c r="AH3959" s="1" t="s">
        <v>2501</v>
      </c>
      <c r="AI3959" s="1" t="str">
        <f>TRIM(MID(SUBSTITUTE($H3959,",",REPT(" ",200)),(LEN($H3959)-LEN(SUBSTITUTE($H3959,",",""))-2)*200+1,200))</f>
        <v>Metro Manila</v>
      </c>
      <c r="AJ3959" s="1" t="s">
        <v>55</v>
      </c>
      <c r="AK3959" t="s">
        <v>16681</v>
      </c>
      <c r="AL3959" s="2">
        <v>0</v>
      </c>
      <c r="AM3959" s="1"/>
    </row>
    <row r="3960" spans="1:39" ht="12.75" customHeight="1">
      <c r="A3960" s="1"/>
      <c r="B3960" s="1" t="s">
        <v>14181</v>
      </c>
      <c r="C3960" s="1" t="s">
        <v>14182</v>
      </c>
      <c r="D3960" s="3" t="str">
        <f ca="1">IFERROR(__xludf.DUMMYFUNCTION("PROPER(REGEXEXTRACT(B3924, ""(?:https?:\/\/)?(?:www\.)?([a-zA-Z0-9-]+)\.""))"),"Skyscanner")</f>
        <v>Skyscanner</v>
      </c>
      <c r="E3960" s="1" t="s">
        <v>14183</v>
      </c>
      <c r="F3960" s="1">
        <v>14.553742099999999</v>
      </c>
      <c r="G3960" s="1">
        <v>121.0213011</v>
      </c>
      <c r="H3960" s="1" t="s">
        <v>14184</v>
      </c>
      <c r="I3960" s="1" t="s">
        <v>50</v>
      </c>
      <c r="J3960" s="1">
        <f>IF(K3960="URBAN",1,IF(K3960="SUBURBAN",2,IF(K3960="RURAL",3,"")))</f>
        <v>1</v>
      </c>
      <c r="K3960" s="1" t="s">
        <v>42</v>
      </c>
      <c r="L3960" s="18">
        <v>46082</v>
      </c>
      <c r="M3960" s="49">
        <v>0.58333333333333337</v>
      </c>
      <c r="N3960" s="18">
        <v>46083</v>
      </c>
      <c r="O3960" s="56">
        <v>0.5</v>
      </c>
      <c r="P3960" s="31" t="str">
        <f>TEXT($L3960, "dddd")</f>
        <v>Sunday</v>
      </c>
      <c r="Q3960" s="39" t="s">
        <v>186</v>
      </c>
      <c r="R3960" s="39">
        <v>4501</v>
      </c>
      <c r="S3960" s="1" t="str">
        <f>IF(OR(MONTH(L3960)=12, MONTH(L3960)&lt;=5), "Dry Season", "Wet Season")</f>
        <v>Dry Season</v>
      </c>
      <c r="T3960" s="1">
        <v>2</v>
      </c>
      <c r="U3960" s="1">
        <v>1</v>
      </c>
      <c r="V3960" s="1">
        <v>0</v>
      </c>
      <c r="W3960" s="2">
        <f>IF(ISNUMBER(SEARCH("N/A", X3960)), 0, 1)</f>
        <v>1</v>
      </c>
      <c r="X3960" s="1" t="s">
        <v>2500</v>
      </c>
      <c r="Y3960" s="1">
        <v>14.5530822</v>
      </c>
      <c r="Z3960" s="1">
        <v>121.021794</v>
      </c>
      <c r="AA3960" s="11" cm="1">
        <f t="array" ref="AA3960">IF(ISBLANK(Y3960), 0, VINCentyInvDistance(F3960,G3960,Y3960,Z3960))</f>
        <v>90.292976224987214</v>
      </c>
      <c r="AB3960" s="1">
        <v>1</v>
      </c>
      <c r="AC3960" s="1">
        <v>7</v>
      </c>
      <c r="AD3960" s="1">
        <v>0</v>
      </c>
      <c r="AE3960" s="1">
        <v>382</v>
      </c>
      <c r="AF3960" s="1">
        <v>1</v>
      </c>
      <c r="AG3960" s="1" t="s">
        <v>2501</v>
      </c>
      <c r="AH3960" s="1" t="s">
        <v>2501</v>
      </c>
      <c r="AI3960" s="1" t="str">
        <f>TRIM(MID(SUBSTITUTE($H3960,",",REPT(" ",200)),(LEN($H3960)-LEN(SUBSTITUTE($H3960,",",""))-2)*200+1,200))</f>
        <v>Metro Manila</v>
      </c>
      <c r="AJ3960" s="1" t="s">
        <v>55</v>
      </c>
      <c r="AK3960" t="s">
        <v>17627</v>
      </c>
      <c r="AL3960" s="2">
        <v>0</v>
      </c>
      <c r="AM3960" s="1"/>
    </row>
    <row r="3961" spans="1:39" ht="12.75" customHeight="1">
      <c r="A3961" s="1"/>
      <c r="B3961" s="1" t="s">
        <v>14185</v>
      </c>
      <c r="C3961" s="1" t="s">
        <v>14186</v>
      </c>
      <c r="D3961" s="3" t="str">
        <f ca="1">IFERROR(__xludf.DUMMYFUNCTION("PROPER(REGEXEXTRACT(B3925, ""(?:https?:\/\/)?(?:www\.)?([a-zA-Z0-9-]+)\.""))"),"Skyscanner")</f>
        <v>Skyscanner</v>
      </c>
      <c r="E3961" s="1" t="s">
        <v>14187</v>
      </c>
      <c r="F3961" s="1">
        <v>14.564107999999999</v>
      </c>
      <c r="G3961" s="1">
        <v>121.0133931</v>
      </c>
      <c r="H3961" s="1" t="s">
        <v>14188</v>
      </c>
      <c r="I3961" s="1" t="s">
        <v>50</v>
      </c>
      <c r="J3961" s="1">
        <f>IF(K3961="URBAN",1,IF(K3961="SUBURBAN",2,IF(K3961="RURAL",3,"")))</f>
        <v>1</v>
      </c>
      <c r="K3961" s="1" t="s">
        <v>42</v>
      </c>
      <c r="L3961" s="18">
        <v>46082</v>
      </c>
      <c r="M3961" s="49">
        <v>0.58333333333333337</v>
      </c>
      <c r="N3961" s="18">
        <v>46083</v>
      </c>
      <c r="O3961" s="56">
        <v>0.5</v>
      </c>
      <c r="P3961" s="31" t="str">
        <f>TEXT($L3961, "dddd")</f>
        <v>Sunday</v>
      </c>
      <c r="Q3961" s="39" t="s">
        <v>371</v>
      </c>
      <c r="R3961" s="39">
        <v>601</v>
      </c>
      <c r="S3961" s="1" t="str">
        <f>IF(OR(MONTH(L3961)=12, MONTH(L3961)&lt;=5), "Dry Season", "Wet Season")</f>
        <v>Dry Season</v>
      </c>
      <c r="T3961" s="1">
        <v>1</v>
      </c>
      <c r="U3961" s="1">
        <v>0</v>
      </c>
      <c r="V3961" s="1">
        <v>0</v>
      </c>
      <c r="W3961" s="2">
        <f>IF(ISNUMBER(SEARCH("N/A", X3961)), 0, 1)</f>
        <v>1</v>
      </c>
      <c r="X3961" s="1" t="s">
        <v>2500</v>
      </c>
      <c r="Y3961" s="1">
        <v>14.5530822</v>
      </c>
      <c r="Z3961" s="1">
        <v>121.021794</v>
      </c>
      <c r="AA3961" s="11" cm="1">
        <f t="array" ref="AA3961">IF(ISBLANK(Y3961), 0, VINCentyInvDistance(F3961,G3961,Y3961,Z3961))</f>
        <v>1519.1831032742186</v>
      </c>
      <c r="AB3961" s="1">
        <v>0</v>
      </c>
      <c r="AC3961" s="1">
        <v>8</v>
      </c>
      <c r="AD3961" s="1">
        <v>4.2</v>
      </c>
      <c r="AE3961" s="1">
        <v>64</v>
      </c>
      <c r="AF3961" s="1">
        <v>1</v>
      </c>
      <c r="AG3961" s="1" t="s">
        <v>2501</v>
      </c>
      <c r="AH3961" s="1" t="s">
        <v>2501</v>
      </c>
      <c r="AI3961" s="1" t="str">
        <f>TRIM(MID(SUBSTITUTE($H3961,",",REPT(" ",200)),(LEN($H3961)-LEN(SUBSTITUTE($H3961,",",""))-2)*200+1,200))</f>
        <v>Metro Manila</v>
      </c>
      <c r="AJ3961" s="1" t="s">
        <v>55</v>
      </c>
      <c r="AK3961" t="s">
        <v>14189</v>
      </c>
      <c r="AL3961" s="2">
        <v>0</v>
      </c>
      <c r="AM3961" s="1"/>
    </row>
    <row r="3962" spans="1:39" ht="12.75" customHeight="1">
      <c r="A3962" s="1"/>
      <c r="B3962" s="1" t="s">
        <v>14190</v>
      </c>
      <c r="C3962" s="1" t="s">
        <v>14191</v>
      </c>
      <c r="D3962" s="3" t="str">
        <f ca="1">IFERROR(__xludf.DUMMYFUNCTION("PROPER(REGEXEXTRACT(B3926, ""(?:https?:\/\/)?(?:www\.)?([a-zA-Z0-9-]+)\.""))"),"Skyscanner")</f>
        <v>Skyscanner</v>
      </c>
      <c r="E3962" s="1" t="s">
        <v>14192</v>
      </c>
      <c r="F3962" s="1">
        <v>14.550760199999999</v>
      </c>
      <c r="G3962" s="1">
        <v>121.0198802</v>
      </c>
      <c r="H3962" s="1" t="s">
        <v>14193</v>
      </c>
      <c r="I3962" s="1" t="s">
        <v>50</v>
      </c>
      <c r="J3962" s="1">
        <f>IF(K3962="URBAN",1,IF(K3962="SUBURBAN",2,IF(K3962="RURAL",3,"")))</f>
        <v>1</v>
      </c>
      <c r="K3962" s="1" t="s">
        <v>42</v>
      </c>
      <c r="L3962" s="18">
        <v>46082</v>
      </c>
      <c r="M3962" s="49">
        <v>0.58333333333333337</v>
      </c>
      <c r="N3962" s="18">
        <v>46083</v>
      </c>
      <c r="O3962" s="56">
        <v>0.5</v>
      </c>
      <c r="P3962" s="31" t="str">
        <f>TEXT($L3962, "dddd")</f>
        <v>Sunday</v>
      </c>
      <c r="Q3962" s="39" t="s">
        <v>207</v>
      </c>
      <c r="R3962" s="39">
        <v>2280</v>
      </c>
      <c r="S3962" s="1" t="str">
        <f>IF(OR(MONTH(L3962)=12, MONTH(L3962)&lt;=5), "Dry Season", "Wet Season")</f>
        <v>Dry Season</v>
      </c>
      <c r="T3962" s="1">
        <v>1</v>
      </c>
      <c r="U3962" s="1">
        <v>0</v>
      </c>
      <c r="V3962" s="1">
        <v>0</v>
      </c>
      <c r="W3962" s="2">
        <f>IF(ISNUMBER(SEARCH("N/A", X3962)), 0, 1)</f>
        <v>1</v>
      </c>
      <c r="X3962" s="1" t="s">
        <v>2500</v>
      </c>
      <c r="Y3962" s="1">
        <v>14.5530822</v>
      </c>
      <c r="Z3962" s="1">
        <v>121.021794</v>
      </c>
      <c r="AA3962" s="11" cm="1">
        <f t="array" ref="AA3962">IF(ISBLANK(Y3962), 0, VINCentyInvDistance(F3962,G3962,Y3962,Z3962))</f>
        <v>329.46331821163591</v>
      </c>
      <c r="AB3962" s="1">
        <v>0</v>
      </c>
      <c r="AC3962" s="1">
        <v>8.4</v>
      </c>
      <c r="AD3962" s="1">
        <v>3.2</v>
      </c>
      <c r="AE3962" s="1">
        <v>35</v>
      </c>
      <c r="AF3962" s="1">
        <v>1</v>
      </c>
      <c r="AG3962" s="1" t="s">
        <v>2501</v>
      </c>
      <c r="AH3962" s="1" t="s">
        <v>2501</v>
      </c>
      <c r="AI3962" s="1" t="str">
        <f>TRIM(MID(SUBSTITUTE($H3962,",",REPT(" ",200)),(LEN($H3962)-LEN(SUBSTITUTE($H3962,",",""))-2)*200+1,200))</f>
        <v>Metro Manila</v>
      </c>
      <c r="AJ3962" s="1" t="s">
        <v>55</v>
      </c>
      <c r="AK3962" t="s">
        <v>17628</v>
      </c>
      <c r="AL3962" s="2">
        <v>0</v>
      </c>
      <c r="AM3962" s="1"/>
    </row>
    <row r="3963" spans="1:39" ht="12.75" customHeight="1">
      <c r="A3963" s="1"/>
      <c r="B3963" s="1" t="s">
        <v>14194</v>
      </c>
      <c r="C3963" s="1" t="s">
        <v>14195</v>
      </c>
      <c r="D3963" s="3" t="str">
        <f ca="1">IFERROR(__xludf.DUMMYFUNCTION("PROPER(REGEXEXTRACT(B3927, ""(?:https?:\/\/)?(?:www\.)?([a-zA-Z0-9-]+)\.""))"),"Skyscanner")</f>
        <v>Skyscanner</v>
      </c>
      <c r="E3963" s="1" t="s">
        <v>14196</v>
      </c>
      <c r="F3963" s="1">
        <v>14.5507527</v>
      </c>
      <c r="G3963" s="1">
        <v>121.0198647</v>
      </c>
      <c r="H3963" s="1" t="s">
        <v>14193</v>
      </c>
      <c r="I3963" s="1" t="s">
        <v>50</v>
      </c>
      <c r="J3963" s="1">
        <f>IF(K3963="URBAN",1,IF(K3963="SUBURBAN",2,IF(K3963="RURAL",3,"")))</f>
        <v>1</v>
      </c>
      <c r="K3963" s="1" t="s">
        <v>42</v>
      </c>
      <c r="L3963" s="18">
        <v>46082</v>
      </c>
      <c r="M3963" s="49">
        <v>0.58333333333333337</v>
      </c>
      <c r="N3963" s="18">
        <v>46083</v>
      </c>
      <c r="O3963" s="56">
        <v>0.5</v>
      </c>
      <c r="P3963" s="31" t="str">
        <f>TEXT($L3963, "dddd")</f>
        <v>Sunday</v>
      </c>
      <c r="Q3963" s="39" t="s">
        <v>1341</v>
      </c>
      <c r="R3963" s="39">
        <v>2376</v>
      </c>
      <c r="S3963" s="1" t="str">
        <f>IF(OR(MONTH(L3963)=12, MONTH(L3963)&lt;=5), "Dry Season", "Wet Season")</f>
        <v>Dry Season</v>
      </c>
      <c r="T3963" s="1">
        <v>2</v>
      </c>
      <c r="U3963" s="1">
        <v>0</v>
      </c>
      <c r="V3963" s="1">
        <v>0</v>
      </c>
      <c r="W3963" s="2">
        <f>IF(ISNUMBER(SEARCH("N/A", X3963)), 0, 1)</f>
        <v>1</v>
      </c>
      <c r="X3963" s="1" t="s">
        <v>2500</v>
      </c>
      <c r="Y3963" s="1">
        <v>14.5530822</v>
      </c>
      <c r="Z3963" s="1">
        <v>121.021794</v>
      </c>
      <c r="AA3963" s="11" cm="1">
        <f t="array" ref="AA3963">IF(ISBLANK(Y3963), 0, VINCentyInvDistance(F3963,G3963,Y3963,Z3963))</f>
        <v>331.15709873165821</v>
      </c>
      <c r="AB3963" s="1">
        <v>0</v>
      </c>
      <c r="AC3963" s="1">
        <v>6.4</v>
      </c>
      <c r="AD3963" s="1">
        <v>0</v>
      </c>
      <c r="AE3963" s="1">
        <v>199</v>
      </c>
      <c r="AF3963" s="1">
        <v>1</v>
      </c>
      <c r="AG3963" s="1" t="s">
        <v>2501</v>
      </c>
      <c r="AH3963" s="1" t="s">
        <v>2501</v>
      </c>
      <c r="AI3963" s="1" t="str">
        <f>TRIM(MID(SUBSTITUTE($H3963,",",REPT(" ",200)),(LEN($H3963)-LEN(SUBSTITUTE($H3963,",",""))-2)*200+1,200))</f>
        <v>Metro Manila</v>
      </c>
      <c r="AJ3963" s="1" t="s">
        <v>55</v>
      </c>
      <c r="AK3963" t="s">
        <v>17629</v>
      </c>
      <c r="AL3963" s="2">
        <v>0</v>
      </c>
      <c r="AM3963" s="1"/>
    </row>
    <row r="3964" spans="1:39" ht="12.75" customHeight="1">
      <c r="A3964" s="1"/>
      <c r="B3964" s="1" t="s">
        <v>10377</v>
      </c>
      <c r="C3964" s="1" t="s">
        <v>14197</v>
      </c>
      <c r="D3964" s="3" t="str">
        <f ca="1">IFERROR(__xludf.DUMMYFUNCTION("PROPER(REGEXEXTRACT(B3928, ""(?:https?:\/\/)?(?:www\.)?([a-zA-Z0-9-]+)\.""))"),"Skyscanner")</f>
        <v>Skyscanner</v>
      </c>
      <c r="E3964" s="1" t="s">
        <v>14198</v>
      </c>
      <c r="F3964" s="1">
        <v>14.574009999999999</v>
      </c>
      <c r="G3964" s="1">
        <v>120.99101</v>
      </c>
      <c r="H3964" s="1" t="s">
        <v>10380</v>
      </c>
      <c r="I3964" s="1" t="s">
        <v>50</v>
      </c>
      <c r="J3964" s="1">
        <f>IF(K3964="URBAN",1,IF(K3964="SUBURBAN",2,IF(K3964="RURAL",3,"")))</f>
        <v>1</v>
      </c>
      <c r="K3964" s="1" t="s">
        <v>42</v>
      </c>
      <c r="L3964" s="18">
        <v>46082</v>
      </c>
      <c r="M3964" s="49">
        <v>0.58333333333333337</v>
      </c>
      <c r="N3964" s="18">
        <v>46083</v>
      </c>
      <c r="O3964" s="56">
        <v>0.5</v>
      </c>
      <c r="P3964" s="31" t="str">
        <f>TEXT($L3964, "dddd")</f>
        <v>Sunday</v>
      </c>
      <c r="Q3964" s="39" t="s">
        <v>531</v>
      </c>
      <c r="R3964" s="39">
        <v>6142</v>
      </c>
      <c r="S3964" s="1" t="str">
        <f>IF(OR(MONTH(L3964)=12, MONTH(L3964)&lt;=5), "Dry Season", "Wet Season")</f>
        <v>Dry Season</v>
      </c>
      <c r="T3964" s="1">
        <v>1</v>
      </c>
      <c r="U3964" s="1">
        <v>0</v>
      </c>
      <c r="V3964" s="1">
        <v>0</v>
      </c>
      <c r="W3964" s="2">
        <f>IF(ISNUMBER(SEARCH("N/A", X3964)), 0, 1)</f>
        <v>0</v>
      </c>
      <c r="X3964" s="1" t="s">
        <v>44</v>
      </c>
      <c r="Y3964" s="1"/>
      <c r="Z3964" s="1"/>
      <c r="AA3964" s="11" cm="1">
        <f t="array" ref="AA3964">IF(ISBLANK(Y3964), 0, VINCentyInvDistance(F3964,G3964,Y3964,Z3964))</f>
        <v>0</v>
      </c>
      <c r="AB3964" s="1">
        <v>0</v>
      </c>
      <c r="AC3964" s="1">
        <v>7.8</v>
      </c>
      <c r="AD3964" s="1">
        <v>4.5999999999999996</v>
      </c>
      <c r="AE3964" s="1">
        <v>52</v>
      </c>
      <c r="AF3964" s="1">
        <v>1</v>
      </c>
      <c r="AG3964" s="1" t="s">
        <v>68</v>
      </c>
      <c r="AH3964" s="1" t="str">
        <f>TRIM(MID(SUBSTITUTE($H3964,",",REPT(" ",200)),(LEN($H3964)-LEN(SUBSTITUTE($H3964,",",""))-3)*200+1,200))</f>
        <v>Capital District</v>
      </c>
      <c r="AI3964" s="1" t="s">
        <v>54</v>
      </c>
      <c r="AJ3964" s="1" t="s">
        <v>55</v>
      </c>
      <c r="AK3964" t="s">
        <v>10381</v>
      </c>
      <c r="AL3964" s="1">
        <v>2</v>
      </c>
      <c r="AM3964" s="1" t="s">
        <v>10382</v>
      </c>
    </row>
    <row r="3965" spans="1:39" ht="12.75" customHeight="1">
      <c r="A3965" s="1"/>
      <c r="B3965" s="1" t="s">
        <v>14199</v>
      </c>
      <c r="C3965" s="1" t="s">
        <v>14200</v>
      </c>
      <c r="D3965" s="3" t="str">
        <f ca="1">IFERROR(__xludf.DUMMYFUNCTION("PROPER(REGEXEXTRACT(B3929, ""(?:https?:\/\/)?(?:www\.)?([a-zA-Z0-9-]+)\.""))"),"Skyscanner")</f>
        <v>Skyscanner</v>
      </c>
      <c r="E3965" s="1" t="s">
        <v>14201</v>
      </c>
      <c r="F3965" s="1">
        <v>14.540429700000001</v>
      </c>
      <c r="G3965" s="1">
        <v>121.0158275</v>
      </c>
      <c r="H3965" s="1" t="s">
        <v>14202</v>
      </c>
      <c r="I3965" s="1" t="s">
        <v>50</v>
      </c>
      <c r="J3965" s="1">
        <f>IF(K3965="URBAN",1,IF(K3965="SUBURBAN",2,IF(K3965="RURAL",3,"")))</f>
        <v>1</v>
      </c>
      <c r="K3965" s="1" t="s">
        <v>42</v>
      </c>
      <c r="L3965" s="18">
        <v>46082</v>
      </c>
      <c r="M3965" s="49">
        <v>0.58333333333333337</v>
      </c>
      <c r="N3965" s="18">
        <v>46083</v>
      </c>
      <c r="O3965" s="56">
        <v>0.5</v>
      </c>
      <c r="P3965" s="31" t="str">
        <f>TEXT($L3965, "dddd")</f>
        <v>Sunday</v>
      </c>
      <c r="Q3965" s="39" t="s">
        <v>1266</v>
      </c>
      <c r="R3965" s="39">
        <v>1209</v>
      </c>
      <c r="S3965" s="1" t="str">
        <f>IF(OR(MONTH(L3965)=12, MONTH(L3965)&lt;=5), "Dry Season", "Wet Season")</f>
        <v>Dry Season</v>
      </c>
      <c r="T3965" s="1">
        <v>1</v>
      </c>
      <c r="U3965" s="1">
        <v>0</v>
      </c>
      <c r="V3965" s="1">
        <v>1</v>
      </c>
      <c r="W3965" s="2">
        <f>IF(ISNUMBER(SEARCH("N/A", X3965)), 0, 1)</f>
        <v>1</v>
      </c>
      <c r="X3965" s="1" t="s">
        <v>2500</v>
      </c>
      <c r="Y3965" s="1">
        <v>14.5530822</v>
      </c>
      <c r="Z3965" s="1">
        <v>121.021794</v>
      </c>
      <c r="AA3965" s="11" cm="1">
        <f t="array" ref="AA3965">IF(ISBLANK(Y3965), 0, VINCentyInvDistance(F3965,G3965,Y3965,Z3965))</f>
        <v>1540.5477850737846</v>
      </c>
      <c r="AB3965" s="1">
        <v>0</v>
      </c>
      <c r="AC3965" s="1">
        <v>7.4</v>
      </c>
      <c r="AD3965" s="1">
        <v>5</v>
      </c>
      <c r="AE3965" s="1">
        <v>14</v>
      </c>
      <c r="AF3965" s="1">
        <v>1</v>
      </c>
      <c r="AG3965" s="1" t="s">
        <v>2501</v>
      </c>
      <c r="AH3965" s="1" t="s">
        <v>2501</v>
      </c>
      <c r="AI3965" s="1" t="str">
        <f>TRIM(MID(SUBSTITUTE($H3965,",",REPT(" ",200)),(LEN($H3965)-LEN(SUBSTITUTE($H3965,",",""))-2)*200+1,200))</f>
        <v>Metro Manila</v>
      </c>
      <c r="AJ3965" s="1" t="s">
        <v>55</v>
      </c>
      <c r="AK3965" t="s">
        <v>14203</v>
      </c>
      <c r="AL3965" s="2">
        <v>0</v>
      </c>
      <c r="AM3965" s="1"/>
    </row>
    <row r="3966" spans="1:39" ht="12.75" customHeight="1">
      <c r="A3966" s="1"/>
      <c r="B3966" s="1" t="s">
        <v>14204</v>
      </c>
      <c r="C3966" s="1" t="s">
        <v>14205</v>
      </c>
      <c r="D3966" s="3" t="str">
        <f ca="1">IFERROR(__xludf.DUMMYFUNCTION("PROPER(REGEXEXTRACT(B3930, ""(?:https?:\/\/)?(?:www\.)?([a-zA-Z0-9-]+)\.""))"),"Skyscanner")</f>
        <v>Skyscanner</v>
      </c>
      <c r="E3966" s="1" t="s">
        <v>14206</v>
      </c>
      <c r="F3966" s="1">
        <v>14.5620008</v>
      </c>
      <c r="G3966" s="1">
        <v>121.0092051</v>
      </c>
      <c r="H3966" s="1" t="s">
        <v>13727</v>
      </c>
      <c r="I3966" s="1" t="s">
        <v>50</v>
      </c>
      <c r="J3966" s="1">
        <f>IF(K3966="URBAN",1,IF(K3966="SUBURBAN",2,IF(K3966="RURAL",3,"")))</f>
        <v>1</v>
      </c>
      <c r="K3966" s="1" t="s">
        <v>42</v>
      </c>
      <c r="L3966" s="18">
        <v>46082</v>
      </c>
      <c r="M3966" s="49">
        <v>0.58333333333333337</v>
      </c>
      <c r="N3966" s="18">
        <v>46083</v>
      </c>
      <c r="O3966" s="56">
        <v>0.5</v>
      </c>
      <c r="P3966" s="31" t="str">
        <f>TEXT($L3966, "dddd")</f>
        <v>Sunday</v>
      </c>
      <c r="Q3966" s="39" t="s">
        <v>371</v>
      </c>
      <c r="R3966" s="39">
        <v>394</v>
      </c>
      <c r="S3966" s="1" t="str">
        <f>IF(OR(MONTH(L3966)=12, MONTH(L3966)&lt;=5), "Dry Season", "Wet Season")</f>
        <v>Dry Season</v>
      </c>
      <c r="T3966" s="1">
        <v>1</v>
      </c>
      <c r="U3966" s="1">
        <v>0</v>
      </c>
      <c r="V3966" s="1">
        <v>0</v>
      </c>
      <c r="W3966" s="2">
        <f>IF(ISNUMBER(SEARCH("N/A", X3966)), 0, 1)</f>
        <v>1</v>
      </c>
      <c r="X3966" s="1" t="s">
        <v>2500</v>
      </c>
      <c r="Y3966" s="1">
        <v>14.5530822</v>
      </c>
      <c r="Z3966" s="1">
        <v>121.021794</v>
      </c>
      <c r="AA3966" s="11" cm="1">
        <f t="array" ref="AA3966">IF(ISBLANK(Y3966), 0, VINCentyInvDistance(F3966,G3966,Y3966,Z3966))</f>
        <v>1677.6052257097692</v>
      </c>
      <c r="AB3966" s="1">
        <v>0</v>
      </c>
      <c r="AC3966" s="1">
        <v>10</v>
      </c>
      <c r="AD3966" s="1">
        <v>0</v>
      </c>
      <c r="AE3966" s="1">
        <v>23</v>
      </c>
      <c r="AF3966" s="1">
        <v>1</v>
      </c>
      <c r="AG3966" s="1" t="s">
        <v>2501</v>
      </c>
      <c r="AH3966" s="1" t="s">
        <v>2501</v>
      </c>
      <c r="AI3966" s="1" t="str">
        <f>TRIM(MID(SUBSTITUTE($H3966,",",REPT(" ",200)),(LEN($H3966)-LEN(SUBSTITUTE($H3966,",",""))-2)*200+1,200))</f>
        <v>Metro Manila</v>
      </c>
      <c r="AJ3966" s="1" t="s">
        <v>55</v>
      </c>
      <c r="AK3966" t="s">
        <v>17630</v>
      </c>
      <c r="AL3966" s="2">
        <v>0</v>
      </c>
      <c r="AM3966" s="1"/>
    </row>
    <row r="3967" spans="1:39" ht="12.75" customHeight="1">
      <c r="A3967" s="1"/>
      <c r="B3967" s="1" t="s">
        <v>9880</v>
      </c>
      <c r="C3967" s="1" t="s">
        <v>14207</v>
      </c>
      <c r="D3967" s="3" t="str">
        <f ca="1">IFERROR(__xludf.DUMMYFUNCTION("PROPER(REGEXEXTRACT(B3931, ""(?:https?:\/\/)?(?:www\.)?([a-zA-Z0-9-]+)\.""))"),"Google")</f>
        <v>Google</v>
      </c>
      <c r="E3967" s="1" t="s">
        <v>14208</v>
      </c>
      <c r="F3967" s="1">
        <v>14.549402600000001</v>
      </c>
      <c r="G3967" s="1">
        <v>121.04472629999999</v>
      </c>
      <c r="H3967" s="1" t="s">
        <v>14209</v>
      </c>
      <c r="I3967" s="1" t="s">
        <v>50</v>
      </c>
      <c r="J3967" s="1">
        <f>IF(K3967="URBAN",1,IF(K3967="SUBURBAN",2,IF(K3967="RURAL",3,"")))</f>
        <v>1</v>
      </c>
      <c r="K3967" s="1" t="s">
        <v>42</v>
      </c>
      <c r="L3967" s="18">
        <v>46082</v>
      </c>
      <c r="M3967" s="49">
        <v>0.625</v>
      </c>
      <c r="N3967" s="18">
        <v>46083</v>
      </c>
      <c r="O3967" s="56">
        <v>0.5</v>
      </c>
      <c r="P3967" s="31" t="str">
        <f>TEXT($L3967, "dddd")</f>
        <v>Sunday</v>
      </c>
      <c r="Q3967" s="39" t="s">
        <v>111</v>
      </c>
      <c r="R3967" s="39">
        <v>5170</v>
      </c>
      <c r="S3967" s="1" t="str">
        <f>IF(OR(MONTH(L3967)=12, MONTH(L3967)&lt;=5), "Dry Season", "Wet Season")</f>
        <v>Dry Season</v>
      </c>
      <c r="T3967" s="1">
        <v>1</v>
      </c>
      <c r="U3967" s="1">
        <v>0</v>
      </c>
      <c r="V3967" s="1">
        <v>0</v>
      </c>
      <c r="W3967" s="2">
        <f>IF(ISNUMBER(SEARCH("N/A", X3967)), 0, 1)</f>
        <v>1</v>
      </c>
      <c r="X3967" s="1" t="s">
        <v>2500</v>
      </c>
      <c r="Y3967" s="1">
        <v>14.5530822</v>
      </c>
      <c r="Z3967" s="1">
        <v>121.021794</v>
      </c>
      <c r="AA3967" s="11" cm="1">
        <f t="array" ref="AA3967">IF(ISBLANK(Y3967), 0, VINCentyInvDistance(F3967,G3967,Y3967,Z3967))</f>
        <v>2504.7574998593441</v>
      </c>
      <c r="AB3967" s="1">
        <v>0</v>
      </c>
      <c r="AC3967" s="1">
        <v>0</v>
      </c>
      <c r="AD3967" s="1">
        <v>0</v>
      </c>
      <c r="AE3967" s="1">
        <v>99</v>
      </c>
      <c r="AF3967" s="1">
        <v>1</v>
      </c>
      <c r="AG3967" s="1" t="s">
        <v>2501</v>
      </c>
      <c r="AH3967" s="1" t="s">
        <v>2501</v>
      </c>
      <c r="AI3967" s="1" t="str">
        <f>TRIM(MID(SUBSTITUTE($H3967,",",REPT(" ",200)),(LEN($H3967)-LEN(SUBSTITUTE($H3967,",",""))-2)*200+1,200))</f>
        <v>Metro Manila</v>
      </c>
      <c r="AJ3967" s="1" t="s">
        <v>55</v>
      </c>
      <c r="AL3967" s="2">
        <v>0</v>
      </c>
      <c r="AM3967" s="1"/>
    </row>
    <row r="3968" spans="1:39" ht="12.75" customHeight="1">
      <c r="A3968" s="1"/>
      <c r="B3968" s="1" t="s">
        <v>14210</v>
      </c>
      <c r="C3968" s="1" t="s">
        <v>14211</v>
      </c>
      <c r="D3968" s="3" t="str">
        <f ca="1">IFERROR(__xludf.DUMMYFUNCTION("PROPER(REGEXEXTRACT(B3932, ""(?:https?:\/\/)?(?:www\.)?([a-zA-Z0-9-]+)\.""))"),"Skyscanner")</f>
        <v>Skyscanner</v>
      </c>
      <c r="E3968" s="1" t="s">
        <v>14212</v>
      </c>
      <c r="F3968" s="1">
        <v>14.5632447</v>
      </c>
      <c r="G3968" s="1">
        <v>121.0218256</v>
      </c>
      <c r="H3968" s="1" t="s">
        <v>14213</v>
      </c>
      <c r="I3968" s="1" t="s">
        <v>50</v>
      </c>
      <c r="J3968" s="1">
        <f>IF(K3968="URBAN",1,IF(K3968="SUBURBAN",2,IF(K3968="RURAL",3,"")))</f>
        <v>1</v>
      </c>
      <c r="K3968" s="1" t="s">
        <v>42</v>
      </c>
      <c r="L3968" s="18">
        <v>46082</v>
      </c>
      <c r="M3968" s="49">
        <v>0.58333333333333337</v>
      </c>
      <c r="N3968" s="18">
        <v>46083</v>
      </c>
      <c r="O3968" s="56">
        <v>0.41666666666666669</v>
      </c>
      <c r="P3968" s="31" t="str">
        <f>TEXT($L3968, "dddd")</f>
        <v>Sunday</v>
      </c>
      <c r="Q3968" s="39" t="s">
        <v>207</v>
      </c>
      <c r="R3968" s="39">
        <v>10285</v>
      </c>
      <c r="S3968" s="1" t="str">
        <f>IF(OR(MONTH(L3968)=12, MONTH(L3968)&lt;=5), "Dry Season", "Wet Season")</f>
        <v>Dry Season</v>
      </c>
      <c r="T3968" s="1">
        <v>1</v>
      </c>
      <c r="U3968" s="1">
        <v>0</v>
      </c>
      <c r="V3968" s="1">
        <v>0</v>
      </c>
      <c r="W3968" s="2">
        <f>IF(ISNUMBER(SEARCH("N/A", X3968)), 0, 1)</f>
        <v>1</v>
      </c>
      <c r="X3968" s="1" t="s">
        <v>2555</v>
      </c>
      <c r="Y3968" s="1">
        <v>14.5565479</v>
      </c>
      <c r="Z3968" s="1">
        <v>121.054103</v>
      </c>
      <c r="AA3968" s="11" cm="1">
        <f t="array" ref="AA3968">IF(ISBLANK(Y3968), 0, VINCentyInvDistance(F3968,G3968,Y3968,Z3968))</f>
        <v>3556.4913862599042</v>
      </c>
      <c r="AB3968" s="1">
        <v>1</v>
      </c>
      <c r="AC3968" s="1">
        <v>9</v>
      </c>
      <c r="AD3968" s="1">
        <v>4.5999999999999996</v>
      </c>
      <c r="AE3968" s="1">
        <v>99</v>
      </c>
      <c r="AF3968" s="1">
        <v>1</v>
      </c>
      <c r="AG3968" s="1" t="s">
        <v>2556</v>
      </c>
      <c r="AH3968" s="1" t="s">
        <v>2556</v>
      </c>
      <c r="AI3968" s="1" t="str">
        <f>TRIM(MID(SUBSTITUTE($H3968,",",REPT(" ",200)),(LEN($H3968)-LEN(SUBSTITUTE($H3968,",",""))-2)*200+1,200))</f>
        <v>Metro Manila</v>
      </c>
      <c r="AJ3968" s="1" t="s">
        <v>55</v>
      </c>
      <c r="AK3968" t="s">
        <v>17631</v>
      </c>
      <c r="AL3968" s="2">
        <v>0</v>
      </c>
      <c r="AM3968" s="1"/>
    </row>
    <row r="3969" spans="1:39" ht="12.75" customHeight="1">
      <c r="A3969" s="1"/>
      <c r="B3969" s="1" t="s">
        <v>14214</v>
      </c>
      <c r="C3969" s="1" t="s">
        <v>14215</v>
      </c>
      <c r="D3969" s="3" t="str">
        <f ca="1">IFERROR(__xludf.DUMMYFUNCTION("PROPER(REGEXEXTRACT(B3933, ""(?:https?:\/\/)?(?:www\.)?([a-zA-Z0-9-]+)\.""))"),"Skyscanner")</f>
        <v>Skyscanner</v>
      </c>
      <c r="E3969" s="1" t="s">
        <v>14216</v>
      </c>
      <c r="F3969" s="1">
        <v>14.565962499999999</v>
      </c>
      <c r="G3969" s="1">
        <v>121.0288668</v>
      </c>
      <c r="H3969" s="1" t="s">
        <v>14217</v>
      </c>
      <c r="I3969" s="1" t="s">
        <v>50</v>
      </c>
      <c r="J3969" s="1">
        <f>IF(K3969="URBAN",1,IF(K3969="SUBURBAN",2,IF(K3969="RURAL",3,"")))</f>
        <v>1</v>
      </c>
      <c r="K3969" s="1" t="s">
        <v>42</v>
      </c>
      <c r="L3969" s="18">
        <v>46082</v>
      </c>
      <c r="M3969" s="49">
        <v>0.58333333333333337</v>
      </c>
      <c r="N3969" s="18">
        <v>46083</v>
      </c>
      <c r="O3969" s="56">
        <v>0.5</v>
      </c>
      <c r="P3969" s="31" t="str">
        <f>TEXT($L3969, "dddd")</f>
        <v>Sunday</v>
      </c>
      <c r="Q3969" s="39" t="s">
        <v>207</v>
      </c>
      <c r="R3969" s="39">
        <v>2295</v>
      </c>
      <c r="S3969" s="1" t="str">
        <f>IF(OR(MONTH(L3969)=12, MONTH(L3969)&lt;=5), "Dry Season", "Wet Season")</f>
        <v>Dry Season</v>
      </c>
      <c r="T3969" s="1">
        <v>2</v>
      </c>
      <c r="U3969" s="1">
        <v>1</v>
      </c>
      <c r="V3969" s="1">
        <v>1</v>
      </c>
      <c r="W3969" s="2">
        <f>IF(ISNUMBER(SEARCH("N/A", X3969)), 0, 1)</f>
        <v>1</v>
      </c>
      <c r="X3969" s="1" t="s">
        <v>2500</v>
      </c>
      <c r="Y3969" s="1">
        <v>14.5530822</v>
      </c>
      <c r="Z3969" s="1">
        <v>121.021794</v>
      </c>
      <c r="AA3969" s="11" cm="1">
        <f t="array" ref="AA3969">IF(ISBLANK(Y3969), 0, VINCentyInvDistance(F3969,G3969,Y3969,Z3969))</f>
        <v>1616.1631432033314</v>
      </c>
      <c r="AB3969" s="1">
        <v>0</v>
      </c>
      <c r="AC3969" s="1">
        <v>0</v>
      </c>
      <c r="AD3969" s="1">
        <v>0</v>
      </c>
      <c r="AE3969" s="1">
        <v>0</v>
      </c>
      <c r="AF3969" s="1">
        <v>1</v>
      </c>
      <c r="AG3969" s="1" t="s">
        <v>2501</v>
      </c>
      <c r="AH3969" s="1" t="s">
        <v>2501</v>
      </c>
      <c r="AI3969" s="1" t="str">
        <f>TRIM(MID(SUBSTITUTE($H3969,",",REPT(" ",200)),(LEN($H3969)-LEN(SUBSTITUTE($H3969,",",""))-2)*200+1,200))</f>
        <v>Metro Manila</v>
      </c>
      <c r="AJ3969" s="1" t="s">
        <v>55</v>
      </c>
      <c r="AK3969" t="s">
        <v>14218</v>
      </c>
      <c r="AL3969" s="2">
        <v>0</v>
      </c>
      <c r="AM3969" s="1"/>
    </row>
    <row r="3970" spans="1:39" ht="12.75" customHeight="1">
      <c r="A3970" s="1"/>
      <c r="B3970" s="1" t="s">
        <v>14219</v>
      </c>
      <c r="C3970" s="1" t="s">
        <v>14220</v>
      </c>
      <c r="D3970" s="3" t="str">
        <f ca="1">IFERROR(__xludf.DUMMYFUNCTION("PROPER(REGEXEXTRACT(B3934, ""(?:https?:\/\/)?(?:www\.)?([a-zA-Z0-9-]+)\.""))"),"Google")</f>
        <v>Google</v>
      </c>
      <c r="E3970" s="1" t="s">
        <v>13361</v>
      </c>
      <c r="F3970" s="1">
        <v>14.5537428</v>
      </c>
      <c r="G3970" s="1">
        <v>121.02471540000001</v>
      </c>
      <c r="H3970" s="1" t="s">
        <v>13362</v>
      </c>
      <c r="I3970" s="1" t="s">
        <v>50</v>
      </c>
      <c r="J3970" s="1">
        <f>IF(K3970="URBAN",1,IF(K3970="SUBURBAN",2,IF(K3970="RURAL",3,"")))</f>
        <v>1</v>
      </c>
      <c r="K3970" s="1" t="s">
        <v>42</v>
      </c>
      <c r="L3970" s="18">
        <v>46082</v>
      </c>
      <c r="M3970" s="49">
        <v>0.625</v>
      </c>
      <c r="N3970" s="18">
        <v>46083</v>
      </c>
      <c r="O3970" s="56">
        <v>0.5</v>
      </c>
      <c r="P3970" s="31" t="str">
        <f>TEXT($L3970, "dddd")</f>
        <v>Sunday</v>
      </c>
      <c r="Q3970" s="39" t="s">
        <v>111</v>
      </c>
      <c r="R3970" s="39">
        <v>13486</v>
      </c>
      <c r="S3970" s="1" t="str">
        <f>IF(OR(MONTH(L3970)=12, MONTH(L3970)&lt;=5), "Dry Season", "Wet Season")</f>
        <v>Dry Season</v>
      </c>
      <c r="T3970" s="1">
        <v>1</v>
      </c>
      <c r="U3970" s="1">
        <v>0</v>
      </c>
      <c r="V3970" s="1">
        <v>0</v>
      </c>
      <c r="W3970" s="2">
        <f>IF(ISNUMBER(SEARCH("N/A", X3970)), 0, 1)</f>
        <v>0</v>
      </c>
      <c r="X3970" s="1" t="s">
        <v>44</v>
      </c>
      <c r="Y3970" s="1"/>
      <c r="Z3970" s="1"/>
      <c r="AA3970" s="11" cm="1">
        <f t="array" ref="AA3970">IF(ISBLANK(Y3970), 0, VINCentyInvDistance(F3970,G3970,Y3970,Z3970))</f>
        <v>0</v>
      </c>
      <c r="AB3970" s="1">
        <v>0</v>
      </c>
      <c r="AC3970" s="1">
        <v>0</v>
      </c>
      <c r="AD3970" s="1">
        <v>0</v>
      </c>
      <c r="AE3970" s="1">
        <v>3758</v>
      </c>
      <c r="AF3970" s="1">
        <v>1</v>
      </c>
      <c r="AG3970" s="1" t="str">
        <f>TRIM(MID(SUBSTITUTE($H3970,",",REPT(" ",200)),(LEN($H3970)-LEN(SUBSTITUTE($H3970,",",""))-4)*200+1,200))</f>
        <v>Makati</v>
      </c>
      <c r="AH3970" s="1" t="str">
        <f>TRIM(MID(SUBSTITUTE($H3970,",",REPT(" ",200)),(LEN($H3970)-LEN(SUBSTITUTE($H3970,",",""))-3)*200+1,200))</f>
        <v>Southern Manila District</v>
      </c>
      <c r="AI3970" s="1" t="str">
        <f>TRIM(MID(SUBSTITUTE($H3970,",",REPT(" ",200)),(LEN($H3970)-LEN(SUBSTITUTE($H3970,",",""))-2)*200+1,200))</f>
        <v>Metro Manila</v>
      </c>
      <c r="AJ3970" s="1" t="str">
        <f>TRIM(MID(SUBSTITUTE($H3970,",",REPT(" ",200)),(LEN($H3970)-LEN(SUBSTITUTE($H3970,",",""))-0)*200+1,200))</f>
        <v>Philippines</v>
      </c>
      <c r="AL3970" s="2">
        <v>0</v>
      </c>
      <c r="AM3970" s="1"/>
    </row>
    <row r="3971" spans="1:39" ht="12.75" customHeight="1">
      <c r="A3971" s="1"/>
      <c r="B3971" s="1" t="s">
        <v>13363</v>
      </c>
      <c r="C3971" s="1" t="s">
        <v>14221</v>
      </c>
      <c r="D3971" s="3" t="str">
        <f ca="1">IFERROR(__xludf.DUMMYFUNCTION("PROPER(REGEXEXTRACT(B3935, ""(?:https?:\/\/)?(?:www\.)?([a-zA-Z0-9-]+)\.""))"),"Skyscanner")</f>
        <v>Skyscanner</v>
      </c>
      <c r="E3971" s="1" t="s">
        <v>14222</v>
      </c>
      <c r="F3971" s="1">
        <v>14.5646504</v>
      </c>
      <c r="G3971" s="1">
        <v>121.0298378</v>
      </c>
      <c r="H3971" s="1" t="s">
        <v>6745</v>
      </c>
      <c r="I3971" s="1" t="s">
        <v>50</v>
      </c>
      <c r="J3971" s="1">
        <f>IF(K3971="URBAN",1,IF(K3971="SUBURBAN",2,IF(K3971="RURAL",3,"")))</f>
        <v>1</v>
      </c>
      <c r="K3971" s="1" t="s">
        <v>42</v>
      </c>
      <c r="L3971" s="18">
        <v>46082</v>
      </c>
      <c r="M3971" s="49">
        <v>0.58333333333333337</v>
      </c>
      <c r="N3971" s="18">
        <v>46083</v>
      </c>
      <c r="O3971" s="56">
        <v>0.5</v>
      </c>
      <c r="P3971" s="31" t="str">
        <f>TEXT($L3971, "dddd")</f>
        <v>Sunday</v>
      </c>
      <c r="Q3971" s="39" t="s">
        <v>323</v>
      </c>
      <c r="R3971" s="39">
        <v>6256</v>
      </c>
      <c r="S3971" s="1" t="str">
        <f>IF(OR(MONTH(L3971)=12, MONTH(L3971)&lt;=5), "Dry Season", "Wet Season")</f>
        <v>Dry Season</v>
      </c>
      <c r="T3971" s="1">
        <v>1</v>
      </c>
      <c r="U3971" s="1">
        <v>0</v>
      </c>
      <c r="V3971" s="1">
        <v>1</v>
      </c>
      <c r="W3971" s="2">
        <f>IF(ISNUMBER(SEARCH("N/A", X3971)), 0, 1)</f>
        <v>1</v>
      </c>
      <c r="X3971" s="1" t="s">
        <v>2500</v>
      </c>
      <c r="Y3971" s="1">
        <v>14.5530822</v>
      </c>
      <c r="Z3971" s="1">
        <v>121.021794</v>
      </c>
      <c r="AA3971" s="11" cm="1">
        <f t="array" ref="AA3971">IF(ISBLANK(Y3971), 0, VINCentyInvDistance(F3971,G3971,Y3971,Z3971))</f>
        <v>1545.8789912879888</v>
      </c>
      <c r="AB3971" s="1">
        <v>1</v>
      </c>
      <c r="AC3971" s="1">
        <v>9</v>
      </c>
      <c r="AD3971" s="1">
        <v>4.8</v>
      </c>
      <c r="AE3971" s="1">
        <v>3758</v>
      </c>
      <c r="AF3971" s="1">
        <v>1</v>
      </c>
      <c r="AG3971" s="1" t="s">
        <v>2501</v>
      </c>
      <c r="AH3971" s="1" t="s">
        <v>2501</v>
      </c>
      <c r="AI3971" s="1" t="str">
        <f>TRIM(MID(SUBSTITUTE($H3971,",",REPT(" ",200)),(LEN($H3971)-LEN(SUBSTITUTE($H3971,",",""))-2)*200+1,200))</f>
        <v>Metro Manila</v>
      </c>
      <c r="AJ3971" s="1" t="s">
        <v>55</v>
      </c>
      <c r="AK3971" t="s">
        <v>17575</v>
      </c>
      <c r="AL3971" s="2">
        <v>0</v>
      </c>
      <c r="AM3971" s="1"/>
    </row>
    <row r="3972" spans="1:39" ht="12.75" customHeight="1">
      <c r="A3972" s="1"/>
      <c r="B3972" s="1" t="s">
        <v>14223</v>
      </c>
      <c r="C3972" s="1" t="s">
        <v>14224</v>
      </c>
      <c r="D3972" s="3" t="str">
        <f ca="1">IFERROR(__xludf.DUMMYFUNCTION("PROPER(REGEXEXTRACT(B3936, ""(?:https?:\/\/)?(?:www\.)?([a-zA-Z0-9-]+)\.""))"),"Skyscanner")</f>
        <v>Skyscanner</v>
      </c>
      <c r="E3972" s="1" t="s">
        <v>14225</v>
      </c>
      <c r="F3972" s="1">
        <v>14.552712100000001</v>
      </c>
      <c r="G3972" s="1">
        <v>120.9958142</v>
      </c>
      <c r="H3972" s="1" t="s">
        <v>14226</v>
      </c>
      <c r="I3972" s="1" t="s">
        <v>50</v>
      </c>
      <c r="J3972" s="1">
        <f>IF(K3972="URBAN",1,IF(K3972="SUBURBAN",2,IF(K3972="RURAL",3,"")))</f>
        <v>1</v>
      </c>
      <c r="K3972" s="1" t="s">
        <v>42</v>
      </c>
      <c r="L3972" s="18">
        <v>46082</v>
      </c>
      <c r="M3972" s="49">
        <v>0.58333333333333337</v>
      </c>
      <c r="N3972" s="18">
        <v>46083</v>
      </c>
      <c r="O3972" s="56">
        <v>0.5</v>
      </c>
      <c r="P3972" s="31" t="str">
        <f>TEXT($L3972, "dddd")</f>
        <v>Sunday</v>
      </c>
      <c r="Q3972" s="39" t="s">
        <v>207</v>
      </c>
      <c r="R3972" s="39">
        <v>2105</v>
      </c>
      <c r="S3972" s="1" t="str">
        <f>IF(OR(MONTH(L3972)=12, MONTH(L3972)&lt;=5), "Dry Season", "Wet Season")</f>
        <v>Dry Season</v>
      </c>
      <c r="T3972" s="1">
        <v>1</v>
      </c>
      <c r="U3972" s="1">
        <v>0</v>
      </c>
      <c r="V3972" s="1">
        <v>0</v>
      </c>
      <c r="W3972" s="2">
        <f>IF(ISNUMBER(SEARCH("N/A", X3972)), 0, 1)</f>
        <v>1</v>
      </c>
      <c r="X3972" s="1" t="s">
        <v>2500</v>
      </c>
      <c r="Y3972" s="1">
        <v>14.5530822</v>
      </c>
      <c r="Z3972" s="1">
        <v>121.021794</v>
      </c>
      <c r="AA3972" s="11" cm="1">
        <f t="array" ref="AA3972">IF(ISBLANK(Y3972), 0, VINCentyInvDistance(F3972,G3972,Y3972,Z3972))</f>
        <v>2800.1607279376544</v>
      </c>
      <c r="AB3972" s="1">
        <v>0</v>
      </c>
      <c r="AC3972" s="1">
        <v>9.6</v>
      </c>
      <c r="AD3972" s="1">
        <v>4.7</v>
      </c>
      <c r="AE3972" s="1">
        <v>279</v>
      </c>
      <c r="AF3972" s="1">
        <v>1</v>
      </c>
      <c r="AG3972" s="1" t="s">
        <v>2501</v>
      </c>
      <c r="AH3972" s="1" t="s">
        <v>2501</v>
      </c>
      <c r="AI3972" s="1" t="str">
        <f>TRIM(MID(SUBSTITUTE($H3972,",",REPT(" ",200)),(LEN($H3972)-LEN(SUBSTITUTE($H3972,",",""))-2)*200+1,200))</f>
        <v>Metro Manila</v>
      </c>
      <c r="AJ3972" s="1" t="s">
        <v>55</v>
      </c>
      <c r="AK3972" t="s">
        <v>17632</v>
      </c>
      <c r="AL3972" s="2">
        <v>0</v>
      </c>
      <c r="AM3972" s="1"/>
    </row>
    <row r="3973" spans="1:39" ht="12.75" customHeight="1">
      <c r="A3973" s="1"/>
      <c r="B3973" s="1" t="s">
        <v>14227</v>
      </c>
      <c r="C3973" s="1" t="s">
        <v>14228</v>
      </c>
      <c r="D3973" s="3" t="str">
        <f ca="1">IFERROR(__xludf.DUMMYFUNCTION("PROPER(REGEXEXTRACT(B3937, ""(?:https?:\/\/)?(?:www\.)?([a-zA-Z0-9-]+)\.""))"),"Skyscanner")</f>
        <v>Skyscanner</v>
      </c>
      <c r="E3973" s="1" t="s">
        <v>14229</v>
      </c>
      <c r="F3973" s="1">
        <v>14.552595500000001</v>
      </c>
      <c r="G3973" s="1">
        <v>120.9958226</v>
      </c>
      <c r="H3973" s="1" t="s">
        <v>14226</v>
      </c>
      <c r="I3973" s="1" t="s">
        <v>50</v>
      </c>
      <c r="J3973" s="1">
        <f>IF(K3973="URBAN",1,IF(K3973="SUBURBAN",2,IF(K3973="RURAL",3,"")))</f>
        <v>1</v>
      </c>
      <c r="K3973" s="1" t="s">
        <v>42</v>
      </c>
      <c r="L3973" s="18">
        <v>46082</v>
      </c>
      <c r="M3973" s="49">
        <v>0.58333333333333337</v>
      </c>
      <c r="N3973" s="18">
        <v>46083</v>
      </c>
      <c r="O3973" s="56">
        <v>0.5</v>
      </c>
      <c r="P3973" s="31" t="str">
        <f>TEXT($L3973, "dddd")</f>
        <v>Sunday</v>
      </c>
      <c r="Q3973" s="39" t="s">
        <v>207</v>
      </c>
      <c r="R3973" s="39">
        <v>1850</v>
      </c>
      <c r="S3973" s="1" t="str">
        <f>IF(OR(MONTH(L3973)=12, MONTH(L3973)&lt;=5), "Dry Season", "Wet Season")</f>
        <v>Dry Season</v>
      </c>
      <c r="T3973" s="1">
        <v>2</v>
      </c>
      <c r="U3973" s="1">
        <v>1</v>
      </c>
      <c r="V3973" s="1">
        <v>0</v>
      </c>
      <c r="W3973" s="2">
        <f>IF(ISNUMBER(SEARCH("N/A", X3973)), 0, 1)</f>
        <v>1</v>
      </c>
      <c r="X3973" s="1" t="s">
        <v>124</v>
      </c>
      <c r="Y3973" s="1">
        <v>14.5352172</v>
      </c>
      <c r="Z3973" s="1">
        <v>120.9819432</v>
      </c>
      <c r="AA3973" s="11" cm="1">
        <f t="array" ref="AA3973">IF(ISBLANK(Y3973), 0, VINCentyInvDistance(F3973,G3973,Y3973,Z3973))</f>
        <v>2436.1397176863311</v>
      </c>
      <c r="AB3973" s="1">
        <v>0</v>
      </c>
      <c r="AC3973" s="1">
        <v>9.4</v>
      </c>
      <c r="AD3973" s="1">
        <v>0</v>
      </c>
      <c r="AE3973" s="1">
        <v>65</v>
      </c>
      <c r="AF3973" s="1">
        <v>1</v>
      </c>
      <c r="AG3973" s="1" t="s">
        <v>159</v>
      </c>
      <c r="AH3973" s="1" t="s">
        <v>160</v>
      </c>
      <c r="AI3973" s="1" t="str">
        <f>TRIM(MID(SUBSTITUTE($H3973,",",REPT(" ",200)),(LEN($H3973)-LEN(SUBSTITUTE($H3973,",",""))-2)*200+1,200))</f>
        <v>Metro Manila</v>
      </c>
      <c r="AJ3973" s="1" t="s">
        <v>55</v>
      </c>
      <c r="AK3973" t="s">
        <v>14230</v>
      </c>
      <c r="AL3973" s="2">
        <v>0</v>
      </c>
      <c r="AM3973" s="1"/>
    </row>
    <row r="3974" spans="1:39" ht="12.75" customHeight="1">
      <c r="A3974" s="1"/>
      <c r="B3974" s="1" t="s">
        <v>14231</v>
      </c>
      <c r="C3974" s="1" t="s">
        <v>14232</v>
      </c>
      <c r="D3974" s="3" t="str">
        <f ca="1">IFERROR(__xludf.DUMMYFUNCTION("PROPER(REGEXEXTRACT(B3938, ""(?:https?:\/\/)?(?:www\.)?([a-zA-Z0-9-]+)\.""))"),"Google")</f>
        <v>Google</v>
      </c>
      <c r="E3974" s="1" t="s">
        <v>14233</v>
      </c>
      <c r="F3974" s="1">
        <v>14.5523162</v>
      </c>
      <c r="G3974" s="1">
        <v>121.01549129999999</v>
      </c>
      <c r="H3974" s="1" t="s">
        <v>14234</v>
      </c>
      <c r="I3974" s="1" t="s">
        <v>50</v>
      </c>
      <c r="J3974" s="1">
        <f>IF(K3974="URBAN",1,IF(K3974="SUBURBAN",2,IF(K3974="RURAL",3,"")))</f>
        <v>1</v>
      </c>
      <c r="K3974" s="1" t="s">
        <v>42</v>
      </c>
      <c r="L3974" s="18">
        <v>46082</v>
      </c>
      <c r="M3974" s="49">
        <v>0.625</v>
      </c>
      <c r="N3974" s="18">
        <v>46083</v>
      </c>
      <c r="O3974" s="56">
        <v>0.5</v>
      </c>
      <c r="P3974" s="31" t="str">
        <f>TEXT($L3974, "dddd")</f>
        <v>Sunday</v>
      </c>
      <c r="Q3974" s="39" t="s">
        <v>1266</v>
      </c>
      <c r="R3974" s="39">
        <v>1123</v>
      </c>
      <c r="S3974" s="1" t="str">
        <f>IF(OR(MONTH(L3974)=12, MONTH(L3974)&lt;=5), "Dry Season", "Wet Season")</f>
        <v>Dry Season</v>
      </c>
      <c r="T3974" s="1">
        <v>1</v>
      </c>
      <c r="U3974" s="1">
        <v>0</v>
      </c>
      <c r="V3974" s="1">
        <v>0</v>
      </c>
      <c r="W3974" s="2">
        <f>IF(ISNUMBER(SEARCH("N/A", X3974)), 0, 1)</f>
        <v>1</v>
      </c>
      <c r="X3974" s="1" t="s">
        <v>2500</v>
      </c>
      <c r="Y3974" s="1">
        <v>14.5530822</v>
      </c>
      <c r="Z3974" s="1">
        <v>121.021794</v>
      </c>
      <c r="AA3974" s="11" cm="1">
        <f t="array" ref="AA3974">IF(ISBLANK(Y3974), 0, VINCentyInvDistance(F3974,G3974,Y3974,Z3974))</f>
        <v>684.51419123833534</v>
      </c>
      <c r="AB3974" s="1">
        <v>0</v>
      </c>
      <c r="AC3974" s="1">
        <v>0</v>
      </c>
      <c r="AD3974" s="1">
        <v>0</v>
      </c>
      <c r="AE3974" s="1">
        <v>146</v>
      </c>
      <c r="AF3974" s="1">
        <v>1</v>
      </c>
      <c r="AG3974" s="1" t="s">
        <v>2501</v>
      </c>
      <c r="AH3974" s="1" t="s">
        <v>2501</v>
      </c>
      <c r="AI3974" s="1" t="str">
        <f>TRIM(MID(SUBSTITUTE($H3974,",",REPT(" ",200)),(LEN($H3974)-LEN(SUBSTITUTE($H3974,",",""))-2)*200+1,200))</f>
        <v>Metro Manila</v>
      </c>
      <c r="AJ3974" s="1" t="s">
        <v>55</v>
      </c>
      <c r="AL3974" s="2">
        <v>0</v>
      </c>
      <c r="AM3974" s="1"/>
    </row>
    <row r="3975" spans="1:39" ht="12.75" customHeight="1">
      <c r="A3975" s="1"/>
      <c r="B3975" s="1" t="s">
        <v>14235</v>
      </c>
      <c r="C3975" s="1" t="s">
        <v>14236</v>
      </c>
      <c r="D3975" s="3" t="str">
        <f ca="1">IFERROR(__xludf.DUMMYFUNCTION("PROPER(REGEXEXTRACT(B3939, ""(?:https?:\/\/)?(?:www\.)?([a-zA-Z0-9-]+)\.""))"),"Skyscanner")</f>
        <v>Skyscanner</v>
      </c>
      <c r="E3975" s="1" t="s">
        <v>14237</v>
      </c>
      <c r="F3975" s="1">
        <v>14.563344000000001</v>
      </c>
      <c r="G3975" s="1">
        <v>121.0296469</v>
      </c>
      <c r="H3975" s="1" t="s">
        <v>14238</v>
      </c>
      <c r="I3975" s="1" t="s">
        <v>50</v>
      </c>
      <c r="J3975" s="1">
        <f>IF(K3975="URBAN",1,IF(K3975="SUBURBAN",2,IF(K3975="RURAL",3,"")))</f>
        <v>1</v>
      </c>
      <c r="K3975" s="1" t="s">
        <v>42</v>
      </c>
      <c r="L3975" s="18">
        <v>46082</v>
      </c>
      <c r="M3975" s="49">
        <v>0.58333333333333337</v>
      </c>
      <c r="N3975" s="18">
        <v>46083</v>
      </c>
      <c r="O3975" s="56">
        <v>0.5</v>
      </c>
      <c r="P3975" s="31" t="str">
        <f>TEXT($L3975, "dddd")</f>
        <v>Sunday</v>
      </c>
      <c r="Q3975" s="39" t="s">
        <v>111</v>
      </c>
      <c r="R3975" s="39">
        <v>1944</v>
      </c>
      <c r="S3975" s="1" t="str">
        <f>IF(OR(MONTH(L3975)=12, MONTH(L3975)&lt;=5), "Dry Season", "Wet Season")</f>
        <v>Dry Season</v>
      </c>
      <c r="T3975" s="1">
        <v>1</v>
      </c>
      <c r="U3975" s="1">
        <v>0</v>
      </c>
      <c r="V3975" s="1">
        <v>0</v>
      </c>
      <c r="W3975" s="2">
        <f>IF(ISNUMBER(SEARCH("N/A", X3975)), 0, 1)</f>
        <v>1</v>
      </c>
      <c r="X3975" s="1" t="s">
        <v>2500</v>
      </c>
      <c r="Y3975" s="1">
        <v>14.5530822</v>
      </c>
      <c r="Z3975" s="1">
        <v>121.021794</v>
      </c>
      <c r="AA3975" s="11" cm="1">
        <f t="array" ref="AA3975">IF(ISBLANK(Y3975), 0, VINCentyInvDistance(F3975,G3975,Y3975,Z3975))</f>
        <v>1416.1107617895909</v>
      </c>
      <c r="AB3975" s="1">
        <v>0</v>
      </c>
      <c r="AC3975" s="1">
        <v>7</v>
      </c>
      <c r="AD3975" s="1">
        <v>3.4</v>
      </c>
      <c r="AE3975" s="1">
        <v>146</v>
      </c>
      <c r="AF3975" s="1">
        <v>1</v>
      </c>
      <c r="AG3975" s="1" t="s">
        <v>2501</v>
      </c>
      <c r="AH3975" s="1" t="s">
        <v>2501</v>
      </c>
      <c r="AI3975" s="1" t="str">
        <f>TRIM(MID(SUBSTITUTE($H3975,",",REPT(" ",200)),(LEN($H3975)-LEN(SUBSTITUTE($H3975,",",""))-2)*200+1,200))</f>
        <v>Metro Manila</v>
      </c>
      <c r="AJ3975" s="1" t="s">
        <v>55</v>
      </c>
      <c r="AK3975" t="s">
        <v>14239</v>
      </c>
      <c r="AL3975" s="2">
        <v>0</v>
      </c>
      <c r="AM3975" s="1"/>
    </row>
    <row r="3976" spans="1:39" ht="12.75" customHeight="1">
      <c r="A3976" s="1"/>
      <c r="B3976" s="1" t="s">
        <v>14240</v>
      </c>
      <c r="C3976" s="1" t="s">
        <v>14241</v>
      </c>
      <c r="D3976" s="3" t="str">
        <f ca="1">IFERROR(__xludf.DUMMYFUNCTION("PROPER(REGEXEXTRACT(B3940, ""(?:https?:\/\/)?(?:www\.)?([a-zA-Z0-9-]+)\.""))"),"Skyscanner")</f>
        <v>Skyscanner</v>
      </c>
      <c r="E3976" s="1" t="s">
        <v>14242</v>
      </c>
      <c r="F3976" s="1">
        <v>14.5645781</v>
      </c>
      <c r="G3976" s="1">
        <v>121.028434</v>
      </c>
      <c r="H3976" s="1" t="s">
        <v>14243</v>
      </c>
      <c r="I3976" s="1" t="s">
        <v>50</v>
      </c>
      <c r="J3976" s="1">
        <f>IF(K3976="URBAN",1,IF(K3976="SUBURBAN",2,IF(K3976="RURAL",3,"")))</f>
        <v>1</v>
      </c>
      <c r="K3976" s="1" t="s">
        <v>42</v>
      </c>
      <c r="L3976" s="18">
        <v>46082</v>
      </c>
      <c r="M3976" s="49">
        <v>0.58333333333333337</v>
      </c>
      <c r="N3976" s="18">
        <v>46083</v>
      </c>
      <c r="O3976" s="56">
        <v>0.52083333333333337</v>
      </c>
      <c r="P3976" s="31" t="str">
        <f>TEXT($L3976, "dddd")</f>
        <v>Sunday</v>
      </c>
      <c r="Q3976" s="39" t="s">
        <v>1266</v>
      </c>
      <c r="R3976" s="39">
        <v>2104</v>
      </c>
      <c r="S3976" s="1" t="str">
        <f>IF(OR(MONTH(L3976)=12, MONTH(L3976)&lt;=5), "Dry Season", "Wet Season")</f>
        <v>Dry Season</v>
      </c>
      <c r="T3976" s="1">
        <v>1</v>
      </c>
      <c r="U3976" s="1">
        <v>0</v>
      </c>
      <c r="V3976" s="1">
        <v>1</v>
      </c>
      <c r="W3976" s="2">
        <f>IF(ISNUMBER(SEARCH("N/A", X3976)), 0, 1)</f>
        <v>1</v>
      </c>
      <c r="X3976" s="1" t="s">
        <v>2500</v>
      </c>
      <c r="Y3976" s="1">
        <v>14.5530822</v>
      </c>
      <c r="Z3976" s="1">
        <v>121.021794</v>
      </c>
      <c r="AA3976" s="11" cm="1">
        <f t="array" ref="AA3976">IF(ISBLANK(Y3976), 0, VINCentyInvDistance(F3976,G3976,Y3976,Z3976))</f>
        <v>1459.4276381225961</v>
      </c>
      <c r="AB3976" s="1">
        <v>0</v>
      </c>
      <c r="AC3976" s="1">
        <v>6.8</v>
      </c>
      <c r="AD3976" s="1">
        <v>3.2</v>
      </c>
      <c r="AE3976" s="1">
        <v>181</v>
      </c>
      <c r="AF3976" s="1">
        <v>1</v>
      </c>
      <c r="AG3976" s="1" t="s">
        <v>2501</v>
      </c>
      <c r="AH3976" s="1" t="s">
        <v>2501</v>
      </c>
      <c r="AI3976" s="1" t="str">
        <f>TRIM(MID(SUBSTITUTE($H3976,",",REPT(" ",200)),(LEN($H3976)-LEN(SUBSTITUTE($H3976,",",""))-2)*200+1,200))</f>
        <v>Metro Manila</v>
      </c>
      <c r="AJ3976" s="1" t="s">
        <v>55</v>
      </c>
      <c r="AK3976" t="s">
        <v>17633</v>
      </c>
      <c r="AL3976" s="2">
        <v>0</v>
      </c>
      <c r="AM3976" s="1"/>
    </row>
    <row r="3977" spans="1:39" ht="12.75" customHeight="1">
      <c r="A3977" s="1"/>
      <c r="B3977" s="1" t="s">
        <v>14244</v>
      </c>
      <c r="C3977" s="1" t="s">
        <v>14245</v>
      </c>
      <c r="D3977" s="3" t="str">
        <f ca="1">IFERROR(__xludf.DUMMYFUNCTION("PROPER(REGEXEXTRACT(B3941, ""(?:https?:\/\/)?(?:www\.)?([a-zA-Z0-9-]+)\.""))"),"Skyscanner")</f>
        <v>Skyscanner</v>
      </c>
      <c r="E3977" s="1" t="s">
        <v>14246</v>
      </c>
      <c r="F3977" s="1">
        <v>14.5614293</v>
      </c>
      <c r="G3977" s="1">
        <v>121.0559129</v>
      </c>
      <c r="H3977" s="1" t="s">
        <v>14247</v>
      </c>
      <c r="I3977" s="1" t="s">
        <v>50</v>
      </c>
      <c r="J3977" s="1">
        <f>IF(K3977="URBAN",1,IF(K3977="SUBURBAN",2,IF(K3977="RURAL",3,"")))</f>
        <v>1</v>
      </c>
      <c r="K3977" s="1" t="s">
        <v>42</v>
      </c>
      <c r="L3977" s="18">
        <v>46082</v>
      </c>
      <c r="M3977" s="49">
        <v>0.58333333333333337</v>
      </c>
      <c r="N3977" s="18">
        <v>46083</v>
      </c>
      <c r="O3977" s="56">
        <v>0.5</v>
      </c>
      <c r="P3977" s="31" t="str">
        <f>TEXT($L3977, "dddd")</f>
        <v>Sunday</v>
      </c>
      <c r="Q3977" s="39" t="s">
        <v>111</v>
      </c>
      <c r="R3977" s="39">
        <v>1693</v>
      </c>
      <c r="S3977" s="1" t="str">
        <f>IF(OR(MONTH(L3977)=12, MONTH(L3977)&lt;=5), "Dry Season", "Wet Season")</f>
        <v>Dry Season</v>
      </c>
      <c r="T3977" s="1">
        <v>1</v>
      </c>
      <c r="U3977" s="1">
        <v>0</v>
      </c>
      <c r="V3977" s="1">
        <v>1</v>
      </c>
      <c r="W3977" s="2">
        <f>IF(ISNUMBER(SEARCH("N/A", X3977)), 0, 1)</f>
        <v>1</v>
      </c>
      <c r="X3977" s="1" t="s">
        <v>2500</v>
      </c>
      <c r="Y3977" s="1">
        <v>14.5530822</v>
      </c>
      <c r="Z3977" s="1">
        <v>121.021794</v>
      </c>
      <c r="AA3977" s="11" cm="1">
        <f t="array" ref="AA3977">IF(ISBLANK(Y3977), 0, VINCentyInvDistance(F3977,G3977,Y3977,Z3977))</f>
        <v>3791.1598435449764</v>
      </c>
      <c r="AB3977" s="1">
        <v>0</v>
      </c>
      <c r="AC3977" s="1">
        <v>6.4</v>
      </c>
      <c r="AD3977" s="1">
        <v>4.0999999999999996</v>
      </c>
      <c r="AE3977" s="1">
        <v>152</v>
      </c>
      <c r="AF3977" s="1">
        <v>1</v>
      </c>
      <c r="AG3977" s="1" t="s">
        <v>2501</v>
      </c>
      <c r="AH3977" s="1" t="s">
        <v>2501</v>
      </c>
      <c r="AI3977" s="1" t="str">
        <f>TRIM(MID(SUBSTITUTE($H3977,",",REPT(" ",200)),(LEN($H3977)-LEN(SUBSTITUTE($H3977,",",""))-2)*200+1,200))</f>
        <v>Metro Manila</v>
      </c>
      <c r="AJ3977" s="1" t="s">
        <v>55</v>
      </c>
      <c r="AK3977" t="s">
        <v>17634</v>
      </c>
      <c r="AL3977" s="2">
        <v>0</v>
      </c>
      <c r="AM3977" s="1"/>
    </row>
    <row r="3978" spans="1:39" ht="12.75" customHeight="1">
      <c r="A3978" s="1"/>
      <c r="B3978" s="1" t="s">
        <v>12893</v>
      </c>
      <c r="C3978" s="1" t="s">
        <v>14248</v>
      </c>
      <c r="D3978" s="3" t="str">
        <f ca="1">IFERROR(__xludf.DUMMYFUNCTION("PROPER(REGEXEXTRACT(B3942, ""(?:https?:\/\/)?(?:www\.)?([a-zA-Z0-9-]+)\.""))"),"Skyscanner")</f>
        <v>Skyscanner</v>
      </c>
      <c r="E3978" s="1" t="s">
        <v>14249</v>
      </c>
      <c r="F3978" s="1">
        <v>14.5445625</v>
      </c>
      <c r="G3978" s="1">
        <v>121.0115625</v>
      </c>
      <c r="H3978" s="1" t="s">
        <v>14250</v>
      </c>
      <c r="I3978" s="1" t="s">
        <v>50</v>
      </c>
      <c r="J3978" s="1">
        <f>IF(K3978="URBAN",1,IF(K3978="SUBURBAN",2,IF(K3978="RURAL",3,"")))</f>
        <v>1</v>
      </c>
      <c r="K3978" s="1" t="s">
        <v>42</v>
      </c>
      <c r="L3978" s="18">
        <v>46082</v>
      </c>
      <c r="M3978" s="49">
        <v>0.625</v>
      </c>
      <c r="N3978" s="18">
        <v>46083</v>
      </c>
      <c r="O3978" s="56">
        <v>0.5</v>
      </c>
      <c r="P3978" s="31" t="str">
        <f>TEXT($L3978, "dddd")</f>
        <v>Sunday</v>
      </c>
      <c r="Q3978" s="39" t="s">
        <v>111</v>
      </c>
      <c r="R3978" s="39">
        <v>1070</v>
      </c>
      <c r="S3978" s="1" t="str">
        <f>IF(OR(MONTH(L3978)=12, MONTH(L3978)&lt;=5), "Dry Season", "Wet Season")</f>
        <v>Dry Season</v>
      </c>
      <c r="T3978" s="1">
        <v>1</v>
      </c>
      <c r="U3978" s="1">
        <v>0</v>
      </c>
      <c r="V3978" s="1">
        <v>0</v>
      </c>
      <c r="W3978" s="2">
        <f>IF(ISNUMBER(SEARCH("N/A", X3978)), 0, 1)</f>
        <v>1</v>
      </c>
      <c r="X3978" s="1" t="s">
        <v>2500</v>
      </c>
      <c r="Y3978" s="1">
        <v>14.5530822</v>
      </c>
      <c r="Z3978" s="1">
        <v>121.021794</v>
      </c>
      <c r="AA3978" s="11" cm="1">
        <f t="array" ref="AA3978">IF(ISBLANK(Y3978), 0, VINCentyInvDistance(F3978,G3978,Y3978,Z3978))</f>
        <v>1450.6883876762233</v>
      </c>
      <c r="AB3978" s="1">
        <v>0</v>
      </c>
      <c r="AC3978" s="1">
        <v>8.1999999999999993</v>
      </c>
      <c r="AD3978" s="1">
        <v>4.3</v>
      </c>
      <c r="AE3978" s="1">
        <v>54</v>
      </c>
      <c r="AF3978" s="1">
        <v>1</v>
      </c>
      <c r="AG3978" s="1" t="s">
        <v>2501</v>
      </c>
      <c r="AH3978" s="1" t="s">
        <v>2501</v>
      </c>
      <c r="AI3978" s="1" t="str">
        <f>TRIM(MID(SUBSTITUTE($H3978,",",REPT(" ",200)),(LEN($H3978)-LEN(SUBSTITUTE($H3978,",",""))-2)*200+1,200))</f>
        <v>Metro Manila</v>
      </c>
      <c r="AJ3978" s="1" t="s">
        <v>55</v>
      </c>
      <c r="AK3978" t="s">
        <v>12897</v>
      </c>
      <c r="AL3978" s="2">
        <v>0</v>
      </c>
      <c r="AM3978" s="1"/>
    </row>
    <row r="3979" spans="1:39" ht="12.75" customHeight="1">
      <c r="A3979" s="1"/>
      <c r="B3979" s="1" t="s">
        <v>14251</v>
      </c>
      <c r="C3979" s="1" t="s">
        <v>14252</v>
      </c>
      <c r="D3979" s="3" t="str">
        <f ca="1">IFERROR(__xludf.DUMMYFUNCTION("PROPER(REGEXEXTRACT(B3943, ""(?:https?:\/\/)?(?:www\.)?([a-zA-Z0-9-]+)\.""))"),"Skyscanner")</f>
        <v>Skyscanner</v>
      </c>
      <c r="E3979" s="1" t="s">
        <v>14253</v>
      </c>
      <c r="F3979" s="1">
        <v>14.5634368</v>
      </c>
      <c r="G3979" s="1">
        <v>121.03110340000001</v>
      </c>
      <c r="H3979" s="1" t="s">
        <v>14254</v>
      </c>
      <c r="I3979" s="1" t="s">
        <v>50</v>
      </c>
      <c r="J3979" s="1">
        <f>IF(K3979="URBAN",1,IF(K3979="SUBURBAN",2,IF(K3979="RURAL",3,"")))</f>
        <v>1</v>
      </c>
      <c r="K3979" s="1" t="s">
        <v>42</v>
      </c>
      <c r="L3979" s="18">
        <v>46082</v>
      </c>
      <c r="M3979" s="49">
        <v>0.58333333333333337</v>
      </c>
      <c r="N3979" s="18">
        <v>46083</v>
      </c>
      <c r="O3979" s="56">
        <v>0.5</v>
      </c>
      <c r="P3979" s="31" t="str">
        <f>TEXT($L3979, "dddd")</f>
        <v>Sunday</v>
      </c>
      <c r="Q3979" s="39" t="s">
        <v>371</v>
      </c>
      <c r="R3979" s="39">
        <v>778</v>
      </c>
      <c r="S3979" s="1" t="str">
        <f>IF(OR(MONTH(L3979)=12, MONTH(L3979)&lt;=5), "Dry Season", "Wet Season")</f>
        <v>Dry Season</v>
      </c>
      <c r="T3979" s="1">
        <v>1</v>
      </c>
      <c r="U3979" s="1">
        <v>0</v>
      </c>
      <c r="V3979" s="1">
        <v>0</v>
      </c>
      <c r="W3979" s="2">
        <f>IF(ISNUMBER(SEARCH("N/A", X3979)), 0, 1)</f>
        <v>1</v>
      </c>
      <c r="X3979" s="1" t="s">
        <v>2500</v>
      </c>
      <c r="Y3979" s="1">
        <v>14.5530822</v>
      </c>
      <c r="Z3979" s="1">
        <v>121.021794</v>
      </c>
      <c r="AA3979" s="11" cm="1">
        <f t="array" ref="AA3979">IF(ISBLANK(Y3979), 0, VINCentyInvDistance(F3979,G3979,Y3979,Z3979))</f>
        <v>1522.8605190058602</v>
      </c>
      <c r="AB3979" s="1">
        <v>0</v>
      </c>
      <c r="AC3979" s="1">
        <v>8.6</v>
      </c>
      <c r="AD3979" s="1">
        <v>4.5999999999999996</v>
      </c>
      <c r="AE3979" s="1">
        <v>161</v>
      </c>
      <c r="AF3979" s="1">
        <v>1</v>
      </c>
      <c r="AG3979" s="1" t="s">
        <v>2501</v>
      </c>
      <c r="AH3979" s="1" t="s">
        <v>2501</v>
      </c>
      <c r="AI3979" s="1" t="str">
        <f>TRIM(MID(SUBSTITUTE($H3979,",",REPT(" ",200)),(LEN($H3979)-LEN(SUBSTITUTE($H3979,",",""))-2)*200+1,200))</f>
        <v>Metro Manila</v>
      </c>
      <c r="AJ3979" s="1" t="s">
        <v>55</v>
      </c>
      <c r="AK3979" t="s">
        <v>10138</v>
      </c>
      <c r="AL3979" s="2">
        <v>0</v>
      </c>
      <c r="AM3979" s="1"/>
    </row>
    <row r="3980" spans="1:39" ht="12.75" customHeight="1">
      <c r="A3980" s="1"/>
      <c r="B3980" s="1" t="s">
        <v>14255</v>
      </c>
      <c r="C3980" s="1" t="s">
        <v>14256</v>
      </c>
      <c r="D3980" s="3" t="str">
        <f ca="1">IFERROR(__xludf.DUMMYFUNCTION("PROPER(REGEXEXTRACT(B3944, ""(?:https?:\/\/)?(?:www\.)?([a-zA-Z0-9-]+)\.""))"),"Skyscanner")</f>
        <v>Skyscanner</v>
      </c>
      <c r="E3980" s="1" t="s">
        <v>14257</v>
      </c>
      <c r="F3980" s="1">
        <v>14.545797500000001</v>
      </c>
      <c r="G3980" s="1">
        <v>121.0562303</v>
      </c>
      <c r="H3980" s="1" t="s">
        <v>14258</v>
      </c>
      <c r="I3980" s="1" t="s">
        <v>50</v>
      </c>
      <c r="J3980" s="1">
        <f>IF(K3980="URBAN",1,IF(K3980="SUBURBAN",2,IF(K3980="RURAL",3,"")))</f>
        <v>1</v>
      </c>
      <c r="K3980" s="1" t="s">
        <v>42</v>
      </c>
      <c r="L3980" s="18">
        <v>46082</v>
      </c>
      <c r="M3980" s="49">
        <v>0.58333333333333337</v>
      </c>
      <c r="N3980" s="18">
        <v>46083</v>
      </c>
      <c r="O3980" s="56">
        <v>0.5</v>
      </c>
      <c r="P3980" s="31" t="str">
        <f>TEXT($L3980, "dddd")</f>
        <v>Sunday</v>
      </c>
      <c r="Q3980" s="39" t="s">
        <v>207</v>
      </c>
      <c r="R3980" s="39">
        <v>3516</v>
      </c>
      <c r="S3980" s="1" t="str">
        <f>IF(OR(MONTH(L3980)=12, MONTH(L3980)&lt;=5), "Dry Season", "Wet Season")</f>
        <v>Dry Season</v>
      </c>
      <c r="T3980" s="1">
        <v>1</v>
      </c>
      <c r="U3980" s="1">
        <v>0</v>
      </c>
      <c r="V3980" s="1">
        <v>0</v>
      </c>
      <c r="W3980" s="2">
        <f>IF(ISNUMBER(SEARCH("N/A", X3980)), 0, 1)</f>
        <v>1</v>
      </c>
      <c r="X3980" s="1" t="s">
        <v>2500</v>
      </c>
      <c r="Y3980" s="1">
        <v>14.5530822</v>
      </c>
      <c r="Z3980" s="1">
        <v>121.021794</v>
      </c>
      <c r="AA3980" s="11" cm="1">
        <f t="array" ref="AA3980">IF(ISBLANK(Y3980), 0, VINCentyInvDistance(F3980,G3980,Y3980,Z3980))</f>
        <v>3797.797783933705</v>
      </c>
      <c r="AB3980" s="1">
        <v>0</v>
      </c>
      <c r="AC3980" s="1">
        <v>9.1999999999999993</v>
      </c>
      <c r="AD3980" s="1">
        <v>4.7</v>
      </c>
      <c r="AE3980" s="1">
        <v>9</v>
      </c>
      <c r="AF3980" s="1">
        <v>1</v>
      </c>
      <c r="AG3980" s="1" t="s">
        <v>2501</v>
      </c>
      <c r="AH3980" s="1" t="s">
        <v>2501</v>
      </c>
      <c r="AI3980" s="1" t="str">
        <f>TRIM(MID(SUBSTITUTE($H3980,",",REPT(" ",200)),(LEN($H3980)-LEN(SUBSTITUTE($H3980,",",""))-2)*200+1,200))</f>
        <v>Metro Manila</v>
      </c>
      <c r="AJ3980" s="1" t="s">
        <v>55</v>
      </c>
      <c r="AK3980" t="s">
        <v>14259</v>
      </c>
      <c r="AL3980" s="2">
        <v>0</v>
      </c>
      <c r="AM3980" s="1"/>
    </row>
    <row r="3981" spans="1:39" ht="12.75" customHeight="1">
      <c r="A3981" s="1"/>
      <c r="B3981" s="1" t="s">
        <v>13114</v>
      </c>
      <c r="C3981" s="1" t="s">
        <v>14260</v>
      </c>
      <c r="D3981" s="3" t="str">
        <f ca="1">IFERROR(__xludf.DUMMYFUNCTION("PROPER(REGEXEXTRACT(B3945, ""(?:https?:\/\/)?(?:www\.)?([a-zA-Z0-9-]+)\.""))"),"Skyscanner")</f>
        <v>Skyscanner</v>
      </c>
      <c r="E3981" s="1" t="s">
        <v>14261</v>
      </c>
      <c r="F3981" s="1">
        <v>14.5701909</v>
      </c>
      <c r="G3981" s="1">
        <v>121.0066131</v>
      </c>
      <c r="H3981" s="1" t="s">
        <v>14262</v>
      </c>
      <c r="I3981" s="1" t="s">
        <v>50</v>
      </c>
      <c r="J3981" s="1">
        <f>IF(K3981="URBAN",1,IF(K3981="SUBURBAN",2,IF(K3981="RURAL",3,"")))</f>
        <v>1</v>
      </c>
      <c r="K3981" s="1" t="s">
        <v>42</v>
      </c>
      <c r="L3981" s="18">
        <v>46082</v>
      </c>
      <c r="M3981" s="49">
        <v>0.58333333333333337</v>
      </c>
      <c r="N3981" s="18">
        <v>46083</v>
      </c>
      <c r="O3981" s="56">
        <v>0.5</v>
      </c>
      <c r="P3981" s="31" t="str">
        <f>TEXT($L3981, "dddd")</f>
        <v>Sunday</v>
      </c>
      <c r="Q3981" s="39" t="s">
        <v>207</v>
      </c>
      <c r="R3981" s="39">
        <v>844</v>
      </c>
      <c r="S3981" s="1" t="str">
        <f>IF(OR(MONTH(L3981)=12, MONTH(L3981)&lt;=5), "Dry Season", "Wet Season")</f>
        <v>Dry Season</v>
      </c>
      <c r="T3981" s="1">
        <v>1</v>
      </c>
      <c r="U3981" s="1">
        <v>0</v>
      </c>
      <c r="V3981" s="1">
        <v>0</v>
      </c>
      <c r="W3981" s="2">
        <f>IF(ISNUMBER(SEARCH("N/A", X3981)), 0, 1)</f>
        <v>1</v>
      </c>
      <c r="X3981" s="1" t="s">
        <v>2500</v>
      </c>
      <c r="Y3981" s="1">
        <v>14.5530822</v>
      </c>
      <c r="Z3981" s="1">
        <v>121.021794</v>
      </c>
      <c r="AA3981" s="11" cm="1">
        <f t="array" ref="AA3981">IF(ISBLANK(Y3981), 0, VINCentyInvDistance(F3981,G3981,Y3981,Z3981))</f>
        <v>2501.9704465882187</v>
      </c>
      <c r="AB3981" s="1">
        <v>0</v>
      </c>
      <c r="AC3981" s="1">
        <v>9.4</v>
      </c>
      <c r="AD3981" s="1">
        <v>0</v>
      </c>
      <c r="AE3981" s="1">
        <v>1196</v>
      </c>
      <c r="AF3981" s="1">
        <v>1</v>
      </c>
      <c r="AG3981" s="1" t="s">
        <v>2501</v>
      </c>
      <c r="AH3981" s="1" t="s">
        <v>2501</v>
      </c>
      <c r="AI3981" s="1" t="str">
        <f>TRIM(MID(SUBSTITUTE($H3981,",",REPT(" ",200)),(LEN($H3981)-LEN(SUBSTITUTE($H3981,",",""))-2)*200+1,200))</f>
        <v>Metro Manila</v>
      </c>
      <c r="AJ3981" s="1" t="s">
        <v>55</v>
      </c>
      <c r="AK3981" t="s">
        <v>17552</v>
      </c>
      <c r="AL3981" s="2">
        <v>0</v>
      </c>
      <c r="AM3981" s="1"/>
    </row>
    <row r="3982" spans="1:39" ht="12.75" customHeight="1">
      <c r="A3982" s="1"/>
      <c r="B3982" s="1" t="s">
        <v>14263</v>
      </c>
      <c r="C3982" s="1" t="s">
        <v>14264</v>
      </c>
      <c r="D3982" s="3" t="str">
        <f ca="1">IFERROR(__xludf.DUMMYFUNCTION("PROPER(REGEXEXTRACT(B3946, ""(?:https?:\/\/)?(?:www\.)?([a-zA-Z0-9-]+)\.""))"),"Skyscanner")</f>
        <v>Skyscanner</v>
      </c>
      <c r="E3982" s="1" t="s">
        <v>14265</v>
      </c>
      <c r="F3982" s="1">
        <v>14.5627827</v>
      </c>
      <c r="G3982" s="1">
        <v>121.0158191</v>
      </c>
      <c r="H3982" s="1" t="s">
        <v>14266</v>
      </c>
      <c r="I3982" s="1" t="s">
        <v>50</v>
      </c>
      <c r="J3982" s="1">
        <f>IF(K3982="URBAN",1,IF(K3982="SUBURBAN",2,IF(K3982="RURAL",3,"")))</f>
        <v>1</v>
      </c>
      <c r="K3982" s="1" t="s">
        <v>42</v>
      </c>
      <c r="L3982" s="18">
        <v>46082</v>
      </c>
      <c r="M3982" s="49">
        <v>0.625</v>
      </c>
      <c r="N3982" s="18">
        <v>46083</v>
      </c>
      <c r="O3982" s="56">
        <v>0.5</v>
      </c>
      <c r="P3982" s="31" t="str">
        <f>TEXT($L3982, "dddd")</f>
        <v>Sunday</v>
      </c>
      <c r="Q3982" s="39" t="s">
        <v>323</v>
      </c>
      <c r="R3982" s="39">
        <v>8449</v>
      </c>
      <c r="S3982" s="1" t="str">
        <f>IF(OR(MONTH(L3982)=12, MONTH(L3982)&lt;=5), "Dry Season", "Wet Season")</f>
        <v>Dry Season</v>
      </c>
      <c r="T3982" s="1">
        <v>1</v>
      </c>
      <c r="U3982" s="1">
        <v>0</v>
      </c>
      <c r="V3982" s="1">
        <v>0</v>
      </c>
      <c r="W3982" s="2">
        <f>IF(ISNUMBER(SEARCH("N/A", X3982)), 0, 1)</f>
        <v>1</v>
      </c>
      <c r="X3982" s="1" t="s">
        <v>2500</v>
      </c>
      <c r="Y3982" s="1">
        <v>14.5530822</v>
      </c>
      <c r="Z3982" s="1">
        <v>121.021794</v>
      </c>
      <c r="AA3982" s="11" cm="1">
        <f t="array" ref="AA3982">IF(ISBLANK(Y3982), 0, VINCentyInvDistance(F3982,G3982,Y3982,Z3982))</f>
        <v>1251.6390177242947</v>
      </c>
      <c r="AB3982" s="1">
        <v>0</v>
      </c>
      <c r="AC3982" s="1">
        <v>0</v>
      </c>
      <c r="AD3982" s="1">
        <v>0</v>
      </c>
      <c r="AE3982" s="1">
        <v>1536</v>
      </c>
      <c r="AF3982" s="1">
        <v>1</v>
      </c>
      <c r="AG3982" s="1" t="s">
        <v>2501</v>
      </c>
      <c r="AH3982" s="1" t="s">
        <v>2501</v>
      </c>
      <c r="AI3982" s="1" t="str">
        <f>TRIM(MID(SUBSTITUTE($H3982,",",REPT(" ",200)),(LEN($H3982)-LEN(SUBSTITUTE($H3982,",",""))-2)*200+1,200))</f>
        <v>Metro Manila</v>
      </c>
      <c r="AJ3982" s="1" t="s">
        <v>55</v>
      </c>
      <c r="AK3982" t="s">
        <v>14267</v>
      </c>
      <c r="AL3982" s="2">
        <v>0</v>
      </c>
      <c r="AM3982" s="1"/>
    </row>
    <row r="3983" spans="1:39" ht="12.75" customHeight="1">
      <c r="A3983" s="1"/>
      <c r="B3983" s="1" t="s">
        <v>14268</v>
      </c>
      <c r="C3983" s="1" t="s">
        <v>14269</v>
      </c>
      <c r="D3983" s="3" t="str">
        <f ca="1">IFERROR(__xludf.DUMMYFUNCTION("PROPER(REGEXEXTRACT(B3947, ""(?:https?:\/\/)?(?:www\.)?([a-zA-Z0-9-]+)\.""))"),"Skyscanner")</f>
        <v>Skyscanner</v>
      </c>
      <c r="E3983" s="1" t="s">
        <v>14270</v>
      </c>
      <c r="F3983" s="1">
        <v>14.5623498</v>
      </c>
      <c r="G3983" s="1">
        <v>121.0277825</v>
      </c>
      <c r="H3983" s="1" t="s">
        <v>14271</v>
      </c>
      <c r="I3983" s="1" t="s">
        <v>50</v>
      </c>
      <c r="J3983" s="1">
        <f>IF(K3983="URBAN",1,IF(K3983="SUBURBAN",2,IF(K3983="RURAL",3,"")))</f>
        <v>1</v>
      </c>
      <c r="K3983" s="1" t="s">
        <v>42</v>
      </c>
      <c r="L3983" s="18">
        <v>46082</v>
      </c>
      <c r="M3983" s="49">
        <v>0.58333333333333337</v>
      </c>
      <c r="N3983" s="18">
        <v>46083</v>
      </c>
      <c r="O3983" s="56">
        <v>0.5</v>
      </c>
      <c r="P3983" s="31" t="str">
        <f>TEXT($L3983, "dddd")</f>
        <v>Sunday</v>
      </c>
      <c r="Q3983" s="39" t="s">
        <v>111</v>
      </c>
      <c r="R3983" s="39">
        <v>2254</v>
      </c>
      <c r="S3983" s="1" t="str">
        <f>IF(OR(MONTH(L3983)=12, MONTH(L3983)&lt;=5), "Dry Season", "Wet Season")</f>
        <v>Dry Season</v>
      </c>
      <c r="T3983" s="1">
        <v>1</v>
      </c>
      <c r="U3983" s="1">
        <v>0</v>
      </c>
      <c r="V3983" s="1">
        <v>0</v>
      </c>
      <c r="W3983" s="2">
        <f>IF(ISNUMBER(SEARCH("N/A", X3983)), 0, 1)</f>
        <v>1</v>
      </c>
      <c r="X3983" s="1" t="s">
        <v>2500</v>
      </c>
      <c r="Y3983" s="1">
        <v>14.5530822</v>
      </c>
      <c r="Z3983" s="1">
        <v>121.021794</v>
      </c>
      <c r="AA3983" s="11" cm="1">
        <f t="array" ref="AA3983">IF(ISBLANK(Y3983), 0, VINCentyInvDistance(F3983,G3983,Y3983,Z3983))</f>
        <v>1211.5966265508223</v>
      </c>
      <c r="AB3983" s="1">
        <v>1</v>
      </c>
      <c r="AC3983" s="1">
        <v>9.6</v>
      </c>
      <c r="AD3983" s="1">
        <v>3.5</v>
      </c>
      <c r="AE3983" s="1">
        <v>1536</v>
      </c>
      <c r="AF3983" s="1">
        <v>1</v>
      </c>
      <c r="AG3983" s="1" t="s">
        <v>2501</v>
      </c>
      <c r="AH3983" s="1" t="s">
        <v>2501</v>
      </c>
      <c r="AI3983" s="1" t="str">
        <f>TRIM(MID(SUBSTITUTE($H3983,",",REPT(" ",200)),(LEN($H3983)-LEN(SUBSTITUTE($H3983,",",""))-2)*200+1,200))</f>
        <v>Metro Manila</v>
      </c>
      <c r="AJ3983" s="1" t="s">
        <v>55</v>
      </c>
      <c r="AK3983" t="s">
        <v>17635</v>
      </c>
      <c r="AL3983" s="2">
        <v>0</v>
      </c>
      <c r="AM3983" s="1"/>
    </row>
    <row r="3984" spans="1:39" ht="12.75" customHeight="1">
      <c r="A3984" s="1"/>
      <c r="B3984" s="1" t="s">
        <v>14272</v>
      </c>
      <c r="C3984" s="1" t="s">
        <v>14273</v>
      </c>
      <c r="D3984" s="3" t="str">
        <f ca="1">IFERROR(__xludf.DUMMYFUNCTION("PROPER(REGEXEXTRACT(B3948, ""(?:https?:\/\/)?(?:www\.)?([a-zA-Z0-9-]+)\.""))"),"Skyscanner")</f>
        <v>Skyscanner</v>
      </c>
      <c r="E3984" s="1" t="s">
        <v>13329</v>
      </c>
      <c r="F3984" s="1">
        <v>14.5556401</v>
      </c>
      <c r="G3984" s="1">
        <v>121.0251313</v>
      </c>
      <c r="H3984" s="1" t="s">
        <v>12878</v>
      </c>
      <c r="I3984" s="1" t="s">
        <v>50</v>
      </c>
      <c r="J3984" s="1">
        <f>IF(K3984="URBAN",1,IF(K3984="SUBURBAN",2,IF(K3984="RURAL",3,"")))</f>
        <v>1</v>
      </c>
      <c r="K3984" s="1" t="s">
        <v>42</v>
      </c>
      <c r="L3984" s="18">
        <v>46082</v>
      </c>
      <c r="M3984" s="49">
        <v>0.58333333333333337</v>
      </c>
      <c r="N3984" s="18">
        <v>46083</v>
      </c>
      <c r="O3984" s="56">
        <v>0.5</v>
      </c>
      <c r="P3984" s="31" t="str">
        <f>TEXT($L3984, "dddd")</f>
        <v>Sunday</v>
      </c>
      <c r="Q3984" s="39" t="s">
        <v>111</v>
      </c>
      <c r="R3984" s="39">
        <v>16183</v>
      </c>
      <c r="S3984" s="1" t="str">
        <f>IF(OR(MONTH(L3984)=12, MONTH(L3984)&lt;=5), "Dry Season", "Wet Season")</f>
        <v>Dry Season</v>
      </c>
      <c r="T3984" s="1">
        <v>1</v>
      </c>
      <c r="U3984" s="1">
        <v>0</v>
      </c>
      <c r="V3984" s="1">
        <v>0</v>
      </c>
      <c r="W3984" s="2">
        <f>IF(ISNUMBER(SEARCH("N/A", X3984)), 0, 1)</f>
        <v>1</v>
      </c>
      <c r="X3984" s="1" t="s">
        <v>2500</v>
      </c>
      <c r="Y3984" s="1">
        <v>14.5530822</v>
      </c>
      <c r="Z3984" s="1">
        <v>121.021794</v>
      </c>
      <c r="AA3984" s="11" cm="1">
        <f t="array" ref="AA3984">IF(ISBLANK(Y3984), 0, VINCentyInvDistance(F3984,G3984,Y3984,Z3984))</f>
        <v>457.66224540410229</v>
      </c>
      <c r="AB3984" s="1">
        <v>1</v>
      </c>
      <c r="AC3984" s="1">
        <v>7</v>
      </c>
      <c r="AD3984" s="1">
        <v>4.5</v>
      </c>
      <c r="AE3984" s="1">
        <v>103</v>
      </c>
      <c r="AF3984" s="1">
        <v>1</v>
      </c>
      <c r="AG3984" s="1" t="s">
        <v>2501</v>
      </c>
      <c r="AH3984" s="1" t="s">
        <v>2501</v>
      </c>
      <c r="AI3984" s="1" t="str">
        <f>TRIM(MID(SUBSTITUTE($H3984,",",REPT(" ",200)),(LEN($H3984)-LEN(SUBSTITUTE($H3984,",",""))-2)*200+1,200))</f>
        <v>Metro Manila</v>
      </c>
      <c r="AJ3984" s="1" t="s">
        <v>55</v>
      </c>
      <c r="AK3984" t="s">
        <v>17636</v>
      </c>
      <c r="AL3984" s="2">
        <v>0</v>
      </c>
      <c r="AM3984" s="1"/>
    </row>
    <row r="3985" spans="1:39" ht="12.75" customHeight="1">
      <c r="A3985" s="1"/>
      <c r="B3985" s="1" t="s">
        <v>12881</v>
      </c>
      <c r="C3985" s="1" t="s">
        <v>14274</v>
      </c>
      <c r="D3985" s="3" t="str">
        <f ca="1">IFERROR(__xludf.DUMMYFUNCTION("PROPER(REGEXEXTRACT(B3949, ""(?:https?:\/\/)?(?:www\.)?([a-zA-Z0-9-]+)\.""))"),"Skyscanner")</f>
        <v>Skyscanner</v>
      </c>
      <c r="E3985" s="1" t="s">
        <v>14275</v>
      </c>
      <c r="F3985" s="1">
        <v>14.562154899999999</v>
      </c>
      <c r="G3985" s="1">
        <v>121.003963</v>
      </c>
      <c r="H3985" s="1" t="s">
        <v>14276</v>
      </c>
      <c r="I3985" s="1" t="s">
        <v>50</v>
      </c>
      <c r="J3985" s="1">
        <f>IF(K3985="URBAN",1,IF(K3985="SUBURBAN",2,IF(K3985="RURAL",3,"")))</f>
        <v>1</v>
      </c>
      <c r="K3985" s="1" t="s">
        <v>42</v>
      </c>
      <c r="L3985" s="18">
        <v>46082</v>
      </c>
      <c r="M3985" s="49">
        <v>0.58333333333333337</v>
      </c>
      <c r="N3985" s="18">
        <v>46083</v>
      </c>
      <c r="O3985" s="56">
        <v>0.45833333333333331</v>
      </c>
      <c r="P3985" s="31" t="str">
        <f>TEXT($L3985, "dddd")</f>
        <v>Sunday</v>
      </c>
      <c r="Q3985" s="39" t="s">
        <v>111</v>
      </c>
      <c r="R3985" s="39">
        <v>2418</v>
      </c>
      <c r="S3985" s="1" t="str">
        <f>IF(OR(MONTH(L3985)=12, MONTH(L3985)&lt;=5), "Dry Season", "Wet Season")</f>
        <v>Dry Season</v>
      </c>
      <c r="T3985" s="1">
        <v>1</v>
      </c>
      <c r="U3985" s="1">
        <v>0</v>
      </c>
      <c r="V3985" s="1">
        <v>0</v>
      </c>
      <c r="W3985" s="2">
        <f>IF(ISNUMBER(SEARCH("N/A", X3985)), 0, 1)</f>
        <v>1</v>
      </c>
      <c r="X3985" s="1" t="s">
        <v>2500</v>
      </c>
      <c r="Y3985" s="1">
        <v>14.5530822</v>
      </c>
      <c r="Z3985" s="1">
        <v>121.021794</v>
      </c>
      <c r="AA3985" s="11" cm="1">
        <f t="array" ref="AA3985">IF(ISBLANK(Y3985), 0, VINCentyInvDistance(F3985,G3985,Y3985,Z3985))</f>
        <v>2168.022276396724</v>
      </c>
      <c r="AB3985" s="1">
        <v>0</v>
      </c>
      <c r="AC3985" s="1">
        <v>9</v>
      </c>
      <c r="AD3985" s="1">
        <v>3.9</v>
      </c>
      <c r="AE3985" s="1">
        <v>3523</v>
      </c>
      <c r="AF3985" s="1">
        <v>1</v>
      </c>
      <c r="AG3985" s="1" t="s">
        <v>2501</v>
      </c>
      <c r="AH3985" s="1" t="s">
        <v>2501</v>
      </c>
      <c r="AI3985" s="1" t="str">
        <f>TRIM(MID(SUBSTITUTE($H3985,",",REPT(" ",200)),(LEN($H3985)-LEN(SUBSTITUTE($H3985,",",""))-2)*200+1,200))</f>
        <v>Metro Manila</v>
      </c>
      <c r="AJ3985" s="1" t="s">
        <v>55</v>
      </c>
      <c r="AK3985" t="s">
        <v>17522</v>
      </c>
      <c r="AL3985" s="2">
        <v>0</v>
      </c>
      <c r="AM3985" s="1"/>
    </row>
    <row r="3986" spans="1:39" ht="12.75" customHeight="1">
      <c r="A3986" s="1"/>
      <c r="B3986" s="1" t="s">
        <v>14277</v>
      </c>
      <c r="C3986" s="1" t="s">
        <v>14278</v>
      </c>
      <c r="D3986" s="3" t="str">
        <f ca="1">IFERROR(__xludf.DUMMYFUNCTION("PROPER(REGEXEXTRACT(B3950, ""(?:https?:\/\/)?(?:www\.)?([a-zA-Z0-9-]+)\.""))"),"Skyscanner")</f>
        <v>Skyscanner</v>
      </c>
      <c r="E3986" s="1" t="s">
        <v>14279</v>
      </c>
      <c r="F3986" s="1">
        <v>14.557025400000001</v>
      </c>
      <c r="G3986" s="1">
        <v>121.00365720000001</v>
      </c>
      <c r="H3986" s="1" t="s">
        <v>14280</v>
      </c>
      <c r="I3986" s="1" t="s">
        <v>50</v>
      </c>
      <c r="J3986" s="1">
        <f>IF(K3986="URBAN",1,IF(K3986="SUBURBAN",2,IF(K3986="RURAL",3,"")))</f>
        <v>1</v>
      </c>
      <c r="K3986" s="1" t="s">
        <v>42</v>
      </c>
      <c r="L3986" s="18">
        <v>46082</v>
      </c>
      <c r="M3986" s="49">
        <v>0.625</v>
      </c>
      <c r="N3986" s="18">
        <v>46083</v>
      </c>
      <c r="O3986" s="56">
        <v>0.5</v>
      </c>
      <c r="P3986" s="31" t="str">
        <f>TEXT($L3986, "dddd")</f>
        <v>Sunday</v>
      </c>
      <c r="Q3986" s="39" t="s">
        <v>323</v>
      </c>
      <c r="R3986" s="39">
        <v>1279</v>
      </c>
      <c r="S3986" s="1" t="str">
        <f>IF(OR(MONTH(L3986)=12, MONTH(L3986)&lt;=5), "Dry Season", "Wet Season")</f>
        <v>Dry Season</v>
      </c>
      <c r="T3986" s="1">
        <v>1</v>
      </c>
      <c r="U3986" s="1">
        <v>0</v>
      </c>
      <c r="V3986" s="1">
        <v>0</v>
      </c>
      <c r="W3986" s="2">
        <f>IF(ISNUMBER(SEARCH("N/A", X3986)), 0, 1)</f>
        <v>1</v>
      </c>
      <c r="X3986" s="1" t="s">
        <v>2500</v>
      </c>
      <c r="Y3986" s="1">
        <v>14.5530822</v>
      </c>
      <c r="Z3986" s="1">
        <v>121.021794</v>
      </c>
      <c r="AA3986" s="11" cm="1">
        <f t="array" ref="AA3986">IF(ISBLANK(Y3986), 0, VINCentyInvDistance(F3986,G3986,Y3986,Z3986))</f>
        <v>2002.698163983127</v>
      </c>
      <c r="AB3986" s="1">
        <v>1</v>
      </c>
      <c r="AC3986" s="1">
        <v>7.8</v>
      </c>
      <c r="AD3986" s="1">
        <v>3</v>
      </c>
      <c r="AE3986" s="1">
        <v>158</v>
      </c>
      <c r="AF3986" s="1">
        <v>1</v>
      </c>
      <c r="AG3986" s="1" t="s">
        <v>2501</v>
      </c>
      <c r="AH3986" s="1" t="s">
        <v>2501</v>
      </c>
      <c r="AI3986" s="1" t="str">
        <f>TRIM(MID(SUBSTITUTE($H3986,",",REPT(" ",200)),(LEN($H3986)-LEN(SUBSTITUTE($H3986,",",""))-2)*200+1,200))</f>
        <v>Metro Manila</v>
      </c>
      <c r="AJ3986" s="1" t="s">
        <v>55</v>
      </c>
      <c r="AK3986" t="s">
        <v>14281</v>
      </c>
      <c r="AL3986" s="2">
        <v>0</v>
      </c>
      <c r="AM3986" s="1"/>
    </row>
    <row r="3987" spans="1:39" ht="12.75" customHeight="1">
      <c r="A3987" s="1"/>
      <c r="B3987" s="1" t="s">
        <v>14282</v>
      </c>
      <c r="C3987" s="1" t="s">
        <v>14283</v>
      </c>
      <c r="D3987" s="3" t="str">
        <f ca="1">IFERROR(__xludf.DUMMYFUNCTION("PROPER(REGEXEXTRACT(B3951, ""(?:https?:\/\/)?(?:www\.)?([a-zA-Z0-9-]+)\.""))"),"Skyscanner")</f>
        <v>Skyscanner</v>
      </c>
      <c r="E3987" s="1" t="s">
        <v>14284</v>
      </c>
      <c r="F3987" s="1">
        <v>14.547283</v>
      </c>
      <c r="G3987" s="1">
        <v>121.010783</v>
      </c>
      <c r="H3987" s="1" t="s">
        <v>14285</v>
      </c>
      <c r="I3987" s="1" t="s">
        <v>50</v>
      </c>
      <c r="J3987" s="1">
        <f>IF(K3987="URBAN",1,IF(K3987="SUBURBAN",2,IF(K3987="RURAL",3,"")))</f>
        <v>1</v>
      </c>
      <c r="K3987" s="1" t="s">
        <v>42</v>
      </c>
      <c r="L3987" s="18">
        <v>46082</v>
      </c>
      <c r="M3987" s="49">
        <v>0.58333333333333337</v>
      </c>
      <c r="N3987" s="18">
        <v>46083</v>
      </c>
      <c r="O3987" s="56">
        <v>0.5</v>
      </c>
      <c r="P3987" s="31" t="str">
        <f>TEXT($L3987, "dddd")</f>
        <v>Sunday</v>
      </c>
      <c r="Q3987" s="39" t="s">
        <v>207</v>
      </c>
      <c r="R3987" s="39">
        <v>1626</v>
      </c>
      <c r="S3987" s="1" t="str">
        <f>IF(OR(MONTH(L3987)=12, MONTH(L3987)&lt;=5), "Dry Season", "Wet Season")</f>
        <v>Dry Season</v>
      </c>
      <c r="T3987" s="1">
        <v>1</v>
      </c>
      <c r="U3987" s="1">
        <v>0</v>
      </c>
      <c r="V3987" s="1">
        <v>0</v>
      </c>
      <c r="W3987" s="2">
        <f>IF(ISNUMBER(SEARCH("N/A", X3987)), 0, 1)</f>
        <v>1</v>
      </c>
      <c r="X3987" s="1" t="s">
        <v>2500</v>
      </c>
      <c r="Y3987" s="1">
        <v>14.5530822</v>
      </c>
      <c r="Z3987" s="1">
        <v>121.021794</v>
      </c>
      <c r="AA3987" s="11" cm="1">
        <f t="array" ref="AA3987">IF(ISBLANK(Y3987), 0, VINCentyInvDistance(F3987,G3987,Y3987,Z3987))</f>
        <v>1349.0431285397765</v>
      </c>
      <c r="AB3987" s="1">
        <v>0</v>
      </c>
      <c r="AC3987" s="1">
        <v>6</v>
      </c>
      <c r="AD3987" s="1">
        <v>4.5999999999999996</v>
      </c>
      <c r="AE3987" s="1">
        <v>74</v>
      </c>
      <c r="AF3987" s="1">
        <v>1</v>
      </c>
      <c r="AG3987" s="1" t="s">
        <v>2501</v>
      </c>
      <c r="AH3987" s="1" t="s">
        <v>2501</v>
      </c>
      <c r="AI3987" s="1" t="str">
        <f>TRIM(MID(SUBSTITUTE($H3987,",",REPT(" ",200)),(LEN($H3987)-LEN(SUBSTITUTE($H3987,",",""))-2)*200+1,200))</f>
        <v>Metro Manila</v>
      </c>
      <c r="AJ3987" s="1" t="s">
        <v>55</v>
      </c>
      <c r="AK3987" t="s">
        <v>17324</v>
      </c>
      <c r="AL3987" s="2">
        <v>0</v>
      </c>
      <c r="AM3987" s="1"/>
    </row>
    <row r="3988" spans="1:39" ht="12.75" customHeight="1">
      <c r="A3988" s="1"/>
      <c r="B3988" s="1" t="s">
        <v>14286</v>
      </c>
      <c r="C3988" s="1" t="s">
        <v>14287</v>
      </c>
      <c r="D3988" s="3" t="str">
        <f ca="1">IFERROR(__xludf.DUMMYFUNCTION("PROPER(REGEXEXTRACT(B3952, ""(?:https?:\/\/)?(?:www\.)?([a-zA-Z0-9-]+)\.""))"),"Skyscanner")</f>
        <v>Skyscanner</v>
      </c>
      <c r="E3988" s="1" t="s">
        <v>14288</v>
      </c>
      <c r="F3988" s="1">
        <v>14.5619364</v>
      </c>
      <c r="G3988" s="1">
        <v>121.0493635</v>
      </c>
      <c r="H3988" s="1" t="s">
        <v>14289</v>
      </c>
      <c r="I3988" s="1" t="s">
        <v>50</v>
      </c>
      <c r="J3988" s="1">
        <f>IF(K3988="URBAN",1,IF(K3988="SUBURBAN",2,IF(K3988="RURAL",3,"")))</f>
        <v>1</v>
      </c>
      <c r="K3988" s="1" t="s">
        <v>42</v>
      </c>
      <c r="L3988" s="18">
        <v>46082</v>
      </c>
      <c r="M3988" s="49">
        <v>0.58333333333333337</v>
      </c>
      <c r="N3988" s="18">
        <v>46083</v>
      </c>
      <c r="O3988" s="56">
        <v>0.5</v>
      </c>
      <c r="P3988" s="31" t="str">
        <f>TEXT($L3988, "dddd")</f>
        <v>Sunday</v>
      </c>
      <c r="Q3988" s="39" t="s">
        <v>207</v>
      </c>
      <c r="R3988" s="39">
        <v>1546</v>
      </c>
      <c r="S3988" s="1" t="str">
        <f>IF(OR(MONTH(L3988)=12, MONTH(L3988)&lt;=5), "Dry Season", "Wet Season")</f>
        <v>Dry Season</v>
      </c>
      <c r="T3988" s="1">
        <v>1</v>
      </c>
      <c r="U3988" s="1">
        <v>0</v>
      </c>
      <c r="V3988" s="1">
        <v>0</v>
      </c>
      <c r="W3988" s="2">
        <f>IF(ISNUMBER(SEARCH("N/A", X3988)), 0, 1)</f>
        <v>1</v>
      </c>
      <c r="X3988" s="1" t="s">
        <v>2500</v>
      </c>
      <c r="Y3988" s="1">
        <v>14.5530822</v>
      </c>
      <c r="Z3988" s="1">
        <v>121.021794</v>
      </c>
      <c r="AA3988" s="11" cm="1">
        <f t="array" ref="AA3988">IF(ISBLANK(Y3988), 0, VINCentyInvDistance(F3988,G3988,Y3988,Z3988))</f>
        <v>3128.4692158463868</v>
      </c>
      <c r="AB3988" s="1">
        <v>0</v>
      </c>
      <c r="AC3988" s="1">
        <v>9.1999999999999993</v>
      </c>
      <c r="AD3988" s="1">
        <v>4.8</v>
      </c>
      <c r="AE3988" s="1">
        <v>22</v>
      </c>
      <c r="AF3988" s="1">
        <v>1</v>
      </c>
      <c r="AG3988" s="1" t="s">
        <v>2501</v>
      </c>
      <c r="AH3988" s="1" t="s">
        <v>2501</v>
      </c>
      <c r="AI3988" s="1" t="str">
        <f>TRIM(MID(SUBSTITUTE($H3988,",",REPT(" ",200)),(LEN($H3988)-LEN(SUBSTITUTE($H3988,",",""))-2)*200+1,200))</f>
        <v>Metro Manila</v>
      </c>
      <c r="AJ3988" s="1" t="s">
        <v>55</v>
      </c>
      <c r="AK3988" t="s">
        <v>14290</v>
      </c>
      <c r="AL3988" s="2">
        <v>0</v>
      </c>
      <c r="AM3988" s="1"/>
    </row>
    <row r="3989" spans="1:39" ht="12.75" customHeight="1">
      <c r="A3989" s="1"/>
      <c r="B3989" s="1" t="s">
        <v>9585</v>
      </c>
      <c r="C3989" s="1" t="s">
        <v>14291</v>
      </c>
      <c r="D3989" s="3" t="str">
        <f ca="1">IFERROR(__xludf.DUMMYFUNCTION("PROPER(REGEXEXTRACT(B3953, ""(?:https?:\/\/)?(?:www\.)?([a-zA-Z0-9-]+)\.""))"),"Skyscanner")</f>
        <v>Skyscanner</v>
      </c>
      <c r="E3989" s="1" t="s">
        <v>14292</v>
      </c>
      <c r="F3989" s="1">
        <v>14.557717999999999</v>
      </c>
      <c r="G3989" s="1">
        <v>120.99032320000001</v>
      </c>
      <c r="H3989" s="1" t="s">
        <v>14293</v>
      </c>
      <c r="I3989" s="1" t="s">
        <v>50</v>
      </c>
      <c r="J3989" s="1">
        <f>IF(K3989="URBAN",1,IF(K3989="SUBURBAN",2,IF(K3989="RURAL",3,"")))</f>
        <v>1</v>
      </c>
      <c r="K3989" s="1" t="s">
        <v>42</v>
      </c>
      <c r="L3989" s="18">
        <v>46082</v>
      </c>
      <c r="M3989" s="49">
        <v>0.58333333333333337</v>
      </c>
      <c r="N3989" s="18">
        <v>46083</v>
      </c>
      <c r="O3989" s="56">
        <v>0.5</v>
      </c>
      <c r="P3989" s="31" t="str">
        <f>TEXT($L3989, "dddd")</f>
        <v>Sunday</v>
      </c>
      <c r="Q3989" s="39" t="s">
        <v>1266</v>
      </c>
      <c r="R3989" s="39">
        <v>1023</v>
      </c>
      <c r="S3989" s="1" t="str">
        <f>IF(OR(MONTH(L3989)=12, MONTH(L3989)&lt;=5), "Dry Season", "Wet Season")</f>
        <v>Dry Season</v>
      </c>
      <c r="T3989" s="1">
        <v>1</v>
      </c>
      <c r="U3989" s="1">
        <v>0</v>
      </c>
      <c r="V3989" s="1">
        <v>0</v>
      </c>
      <c r="W3989" s="2">
        <f>IF(ISNUMBER(SEARCH("N/A", X3989)), 0, 1)</f>
        <v>1</v>
      </c>
      <c r="X3989" s="1" t="s">
        <v>2500</v>
      </c>
      <c r="Y3989" s="1">
        <v>14.5530822</v>
      </c>
      <c r="Z3989" s="1">
        <v>121.021794</v>
      </c>
      <c r="AA3989" s="11" cm="1">
        <f t="array" ref="AA3989">IF(ISBLANK(Y3989), 0, VINCentyInvDistance(F3989,G3989,Y3989,Z3989))</f>
        <v>3430.158711466926</v>
      </c>
      <c r="AB3989" s="1">
        <v>0</v>
      </c>
      <c r="AC3989" s="1">
        <v>9.6</v>
      </c>
      <c r="AD3989" s="1">
        <v>3</v>
      </c>
      <c r="AE3989" s="1">
        <v>65</v>
      </c>
      <c r="AF3989" s="1">
        <v>1</v>
      </c>
      <c r="AG3989" s="1" t="s">
        <v>2501</v>
      </c>
      <c r="AH3989" s="1" t="s">
        <v>2501</v>
      </c>
      <c r="AI3989" s="1" t="str">
        <f>TRIM(MID(SUBSTITUTE($H3989,",",REPT(" ",200)),(LEN($H3989)-LEN(SUBSTITUTE($H3989,",",""))-2)*200+1,200))</f>
        <v>Metro Manila</v>
      </c>
      <c r="AJ3989" s="1" t="s">
        <v>55</v>
      </c>
      <c r="AK3989" t="s">
        <v>17316</v>
      </c>
      <c r="AL3989" s="2">
        <v>0</v>
      </c>
      <c r="AM3989" s="1"/>
    </row>
    <row r="3990" spans="1:39" ht="12.75" customHeight="1">
      <c r="A3990" s="1"/>
      <c r="B3990" s="1" t="s">
        <v>14294</v>
      </c>
      <c r="C3990" s="1" t="s">
        <v>14295</v>
      </c>
      <c r="D3990" s="3" t="str">
        <f ca="1">IFERROR(__xludf.DUMMYFUNCTION("PROPER(REGEXEXTRACT(B3954, ""(?:https?:\/\/)?(?:www\.)?([a-zA-Z0-9-]+)\.""))"),"Skyscanner")</f>
        <v>Skyscanner</v>
      </c>
      <c r="E3990" s="1" t="s">
        <v>14296</v>
      </c>
      <c r="F3990" s="1">
        <v>14.564367000000001</v>
      </c>
      <c r="G3990" s="1">
        <v>121.0323161</v>
      </c>
      <c r="H3990" s="1" t="s">
        <v>14297</v>
      </c>
      <c r="I3990" s="1" t="s">
        <v>50</v>
      </c>
      <c r="J3990" s="1">
        <f>IF(K3990="URBAN",1,IF(K3990="SUBURBAN",2,IF(K3990="RURAL",3,"")))</f>
        <v>1</v>
      </c>
      <c r="K3990" s="1" t="s">
        <v>42</v>
      </c>
      <c r="L3990" s="18">
        <v>46082</v>
      </c>
      <c r="M3990" s="49">
        <v>0.58333333333333337</v>
      </c>
      <c r="N3990" s="18">
        <v>46083</v>
      </c>
      <c r="O3990" s="56">
        <v>0.5</v>
      </c>
      <c r="P3990" s="31" t="str">
        <f>TEXT($L3990, "dddd")</f>
        <v>Sunday</v>
      </c>
      <c r="Q3990" s="39" t="s">
        <v>111</v>
      </c>
      <c r="R3990" s="39">
        <v>1637</v>
      </c>
      <c r="S3990" s="1" t="str">
        <f>IF(OR(MONTH(L3990)=12, MONTH(L3990)&lt;=5), "Dry Season", "Wet Season")</f>
        <v>Dry Season</v>
      </c>
      <c r="T3990" s="1">
        <v>1</v>
      </c>
      <c r="U3990" s="1">
        <v>0</v>
      </c>
      <c r="V3990" s="1">
        <v>0</v>
      </c>
      <c r="W3990" s="2">
        <f>IF(ISNUMBER(SEARCH("N/A", X3990)), 0, 1)</f>
        <v>1</v>
      </c>
      <c r="X3990" s="1" t="s">
        <v>124</v>
      </c>
      <c r="Y3990" s="1">
        <v>14.5352172</v>
      </c>
      <c r="Z3990" s="1">
        <v>120.9819432</v>
      </c>
      <c r="AA3990" s="11" cm="1">
        <f t="array" ref="AA3990">IF(ISBLANK(Y3990), 0, VINCentyInvDistance(F3990,G3990,Y3990,Z3990))</f>
        <v>6314.5996001066987</v>
      </c>
      <c r="AB3990" s="1">
        <v>0</v>
      </c>
      <c r="AC3990" s="1">
        <v>6</v>
      </c>
      <c r="AD3990" s="1">
        <v>4.5</v>
      </c>
      <c r="AE3990" s="1">
        <v>4</v>
      </c>
      <c r="AF3990" s="1">
        <v>1</v>
      </c>
      <c r="AG3990" s="1" t="s">
        <v>159</v>
      </c>
      <c r="AH3990" s="1" t="s">
        <v>160</v>
      </c>
      <c r="AI3990" s="1" t="str">
        <f>TRIM(MID(SUBSTITUTE($H3990,",",REPT(" ",200)),(LEN($H3990)-LEN(SUBSTITUTE($H3990,",",""))-2)*200+1,200))</f>
        <v>Metro Manila</v>
      </c>
      <c r="AJ3990" s="1" t="s">
        <v>55</v>
      </c>
      <c r="AK3990" t="s">
        <v>1261</v>
      </c>
      <c r="AL3990" s="2">
        <v>0</v>
      </c>
      <c r="AM3990" s="1"/>
    </row>
    <row r="3991" spans="1:39" ht="12.75" customHeight="1">
      <c r="A3991" s="1"/>
      <c r="B3991" s="1" t="s">
        <v>14298</v>
      </c>
      <c r="C3991" s="1" t="s">
        <v>14299</v>
      </c>
      <c r="D3991" s="3" t="str">
        <f ca="1">IFERROR(__xludf.DUMMYFUNCTION("PROPER(REGEXEXTRACT(B3955, ""(?:https?:\/\/)?(?:www\.)?([a-zA-Z0-9-]+)\.""))"),"Skyscanner")</f>
        <v>Skyscanner</v>
      </c>
      <c r="E3991" s="1" t="s">
        <v>14300</v>
      </c>
      <c r="F3991" s="1">
        <v>14.5680906</v>
      </c>
      <c r="G3991" s="1">
        <v>121.00583349999999</v>
      </c>
      <c r="H3991" s="1" t="s">
        <v>14301</v>
      </c>
      <c r="I3991" s="1" t="s">
        <v>50</v>
      </c>
      <c r="J3991" s="1">
        <f>IF(K3991="URBAN",1,IF(K3991="SUBURBAN",2,IF(K3991="RURAL",3,"")))</f>
        <v>1</v>
      </c>
      <c r="K3991" s="1" t="s">
        <v>42</v>
      </c>
      <c r="L3991" s="18">
        <v>46082</v>
      </c>
      <c r="M3991" s="49">
        <v>0.58333333333333337</v>
      </c>
      <c r="N3991" s="18">
        <v>46083</v>
      </c>
      <c r="O3991" s="56">
        <v>0.5</v>
      </c>
      <c r="P3991" s="31" t="str">
        <f>TEXT($L3991, "dddd")</f>
        <v>Sunday</v>
      </c>
      <c r="Q3991" s="39" t="s">
        <v>207</v>
      </c>
      <c r="R3991" s="39">
        <v>734</v>
      </c>
      <c r="S3991" s="1" t="str">
        <f>IF(OR(MONTH(L3991)=12, MONTH(L3991)&lt;=5), "Dry Season", "Wet Season")</f>
        <v>Dry Season</v>
      </c>
      <c r="T3991" s="1">
        <v>1</v>
      </c>
      <c r="U3991" s="1">
        <v>0</v>
      </c>
      <c r="V3991" s="1">
        <v>0</v>
      </c>
      <c r="W3991" s="2">
        <f>IF(ISNUMBER(SEARCH("N/A", X3991)), 0, 1)</f>
        <v>1</v>
      </c>
      <c r="X3991" s="1" t="s">
        <v>2500</v>
      </c>
      <c r="Y3991" s="1">
        <v>14.5530822</v>
      </c>
      <c r="Z3991" s="1">
        <v>121.021794</v>
      </c>
      <c r="AA3991" s="11" cm="1">
        <f t="array" ref="AA3991">IF(ISBLANK(Y3991), 0, VINCentyInvDistance(F3991,G3991,Y3991,Z3991))</f>
        <v>2390.8225121330579</v>
      </c>
      <c r="AB3991" s="1">
        <v>0</v>
      </c>
      <c r="AC3991" s="1">
        <v>9</v>
      </c>
      <c r="AD3991" s="1">
        <v>0</v>
      </c>
      <c r="AE3991" s="1">
        <v>16</v>
      </c>
      <c r="AF3991" s="1">
        <v>1</v>
      </c>
      <c r="AG3991" s="1" t="s">
        <v>2501</v>
      </c>
      <c r="AH3991" s="1" t="s">
        <v>2501</v>
      </c>
      <c r="AI3991" s="1" t="str">
        <f>TRIM(MID(SUBSTITUTE($H3991,",",REPT(" ",200)),(LEN($H3991)-LEN(SUBSTITUTE($H3991,",",""))-2)*200+1,200))</f>
        <v>Metro Manila</v>
      </c>
      <c r="AJ3991" s="1" t="s">
        <v>55</v>
      </c>
      <c r="AK3991" t="s">
        <v>17637</v>
      </c>
      <c r="AL3991" s="2">
        <v>0</v>
      </c>
      <c r="AM3991" s="1"/>
    </row>
    <row r="3992" spans="1:39" ht="12.75" customHeight="1">
      <c r="A3992" s="1"/>
      <c r="B3992" s="1" t="s">
        <v>14302</v>
      </c>
      <c r="C3992" s="1" t="s">
        <v>14303</v>
      </c>
      <c r="D3992" s="3" t="str">
        <f ca="1">IFERROR(__xludf.DUMMYFUNCTION("PROPER(REGEXEXTRACT(B3956, ""(?:https?:\/\/)?(?:www\.)?([a-zA-Z0-9-]+)\.""))"),"Skyscanner")</f>
        <v>Skyscanner</v>
      </c>
      <c r="E3992" s="1" t="s">
        <v>14304</v>
      </c>
      <c r="F3992" s="1">
        <v>14.558187500000001</v>
      </c>
      <c r="G3992" s="1">
        <v>121.0398125</v>
      </c>
      <c r="H3992" s="1" t="s">
        <v>14305</v>
      </c>
      <c r="I3992" s="1" t="s">
        <v>50</v>
      </c>
      <c r="J3992" s="1">
        <f>IF(K3992="URBAN",1,IF(K3992="SUBURBAN",2,IF(K3992="RURAL",3,"")))</f>
        <v>1</v>
      </c>
      <c r="K3992" s="1" t="s">
        <v>42</v>
      </c>
      <c r="L3992" s="18">
        <v>46082</v>
      </c>
      <c r="M3992" s="49">
        <v>0.58333333333333337</v>
      </c>
      <c r="N3992" s="18">
        <v>46083</v>
      </c>
      <c r="O3992" s="56">
        <v>0.5</v>
      </c>
      <c r="P3992" s="31" t="str">
        <f>TEXT($L3992, "dddd")</f>
        <v>Sunday</v>
      </c>
      <c r="Q3992" s="39" t="s">
        <v>207</v>
      </c>
      <c r="R3992" s="39">
        <v>1010</v>
      </c>
      <c r="S3992" s="1" t="str">
        <f>IF(OR(MONTH(L3992)=12, MONTH(L3992)&lt;=5), "Dry Season", "Wet Season")</f>
        <v>Dry Season</v>
      </c>
      <c r="T3992" s="1">
        <v>1</v>
      </c>
      <c r="U3992" s="1">
        <v>0</v>
      </c>
      <c r="V3992" s="1">
        <v>0</v>
      </c>
      <c r="W3992" s="2">
        <f>IF(ISNUMBER(SEARCH("N/A", X3992)), 0, 1)</f>
        <v>1</v>
      </c>
      <c r="X3992" s="1" t="s">
        <v>2500</v>
      </c>
      <c r="Y3992" s="1">
        <v>14.5530822</v>
      </c>
      <c r="Z3992" s="1">
        <v>121.021794</v>
      </c>
      <c r="AA3992" s="11" cm="1">
        <f t="array" ref="AA3992">IF(ISBLANK(Y3992), 0, VINCentyInvDistance(F3992,G3992,Y3992,Z3992))</f>
        <v>2022.3337340425026</v>
      </c>
      <c r="AB3992" s="1">
        <v>0</v>
      </c>
      <c r="AC3992" s="1">
        <v>0</v>
      </c>
      <c r="AD3992" s="1">
        <v>0</v>
      </c>
      <c r="AE3992" s="1">
        <v>16</v>
      </c>
      <c r="AF3992" s="1">
        <v>1</v>
      </c>
      <c r="AG3992" s="1" t="s">
        <v>2501</v>
      </c>
      <c r="AH3992" s="1" t="s">
        <v>2501</v>
      </c>
      <c r="AI3992" s="1" t="str">
        <f>TRIM(MID(SUBSTITUTE($H3992,",",REPT(" ",200)),(LEN($H3992)-LEN(SUBSTITUTE($H3992,",",""))-2)*200+1,200))</f>
        <v>Metro Manila</v>
      </c>
      <c r="AJ3992" s="1" t="s">
        <v>55</v>
      </c>
      <c r="AK3992" t="s">
        <v>14306</v>
      </c>
      <c r="AL3992" s="2">
        <v>0</v>
      </c>
      <c r="AM3992" s="1"/>
    </row>
    <row r="3993" spans="1:39" ht="12.75" customHeight="1">
      <c r="A3993" s="1"/>
      <c r="B3993" s="1" t="s">
        <v>14307</v>
      </c>
      <c r="C3993" s="1" t="s">
        <v>14308</v>
      </c>
      <c r="D3993" s="3" t="str">
        <f ca="1">IFERROR(__xludf.DUMMYFUNCTION("PROPER(REGEXEXTRACT(B3957, ""(?:https?:\/\/)?(?:www\.)?([a-zA-Z0-9-]+)\.""))"),"Skyscanner")</f>
        <v>Skyscanner</v>
      </c>
      <c r="E3993" s="1" t="s">
        <v>14309</v>
      </c>
      <c r="F3993" s="1">
        <v>14.5639912</v>
      </c>
      <c r="G3993" s="1">
        <v>121.029462</v>
      </c>
      <c r="H3993" s="1" t="s">
        <v>14310</v>
      </c>
      <c r="I3993" s="1" t="s">
        <v>50</v>
      </c>
      <c r="J3993" s="1">
        <f>IF(K3993="URBAN",1,IF(K3993="SUBURBAN",2,IF(K3993="RURAL",3,"")))</f>
        <v>1</v>
      </c>
      <c r="K3993" s="1" t="s">
        <v>42</v>
      </c>
      <c r="L3993" s="18">
        <v>46082</v>
      </c>
      <c r="M3993" s="49">
        <v>0.58333333333333337</v>
      </c>
      <c r="N3993" s="18">
        <v>46083</v>
      </c>
      <c r="O3993" s="56">
        <v>0.5</v>
      </c>
      <c r="P3993" s="31" t="str">
        <f>TEXT($L3993, "dddd")</f>
        <v>Sunday</v>
      </c>
      <c r="Q3993" s="39" t="s">
        <v>111</v>
      </c>
      <c r="R3993" s="39">
        <v>1939</v>
      </c>
      <c r="S3993" s="1" t="str">
        <f>IF(OR(MONTH(L3993)=12, MONTH(L3993)&lt;=5), "Dry Season", "Wet Season")</f>
        <v>Dry Season</v>
      </c>
      <c r="T3993" s="1">
        <v>1</v>
      </c>
      <c r="U3993" s="1">
        <v>0</v>
      </c>
      <c r="V3993" s="1">
        <v>1</v>
      </c>
      <c r="W3993" s="2">
        <f>IF(ISNUMBER(SEARCH("N/A", X3993)), 0, 1)</f>
        <v>1</v>
      </c>
      <c r="X3993" s="1" t="s">
        <v>2500</v>
      </c>
      <c r="Y3993" s="1">
        <v>14.5530822</v>
      </c>
      <c r="Z3993" s="1">
        <v>121.021794</v>
      </c>
      <c r="AA3993" s="11" cm="1">
        <f t="array" ref="AA3993">IF(ISBLANK(Y3993), 0, VINCentyInvDistance(F3993,G3993,Y3993,Z3993))</f>
        <v>1462.7977598491027</v>
      </c>
      <c r="AB3993" s="1">
        <v>0</v>
      </c>
      <c r="AC3993" s="1">
        <v>8.8000000000000007</v>
      </c>
      <c r="AD3993" s="1">
        <v>4.0999999999999996</v>
      </c>
      <c r="AE3993" s="1">
        <v>16</v>
      </c>
      <c r="AF3993" s="1">
        <v>1</v>
      </c>
      <c r="AG3993" s="1" t="s">
        <v>2501</v>
      </c>
      <c r="AH3993" s="1" t="s">
        <v>2501</v>
      </c>
      <c r="AI3993" s="1" t="str">
        <f>TRIM(MID(SUBSTITUTE($H3993,",",REPT(" ",200)),(LEN($H3993)-LEN(SUBSTITUTE($H3993,",",""))-2)*200+1,200))</f>
        <v>Metro Manila</v>
      </c>
      <c r="AJ3993" s="1" t="s">
        <v>55</v>
      </c>
      <c r="AK3993" t="s">
        <v>2123</v>
      </c>
      <c r="AL3993" s="2">
        <v>0</v>
      </c>
      <c r="AM3993" s="1"/>
    </row>
    <row r="3994" spans="1:39" ht="12.75" customHeight="1">
      <c r="A3994" s="1"/>
      <c r="B3994" s="1" t="s">
        <v>14311</v>
      </c>
      <c r="C3994" s="1" t="s">
        <v>14312</v>
      </c>
      <c r="D3994" s="3" t="str">
        <f ca="1">IFERROR(__xludf.DUMMYFUNCTION("PROPER(REGEXEXTRACT(B3958, ""(?:https?:\/\/)?(?:www\.)?([a-zA-Z0-9-]+)\.""))"),"Skyscanner")</f>
        <v>Skyscanner</v>
      </c>
      <c r="E3994" s="1" t="s">
        <v>14313</v>
      </c>
      <c r="F3994" s="1">
        <v>14.564377199999999</v>
      </c>
      <c r="G3994" s="1">
        <v>121.02898190000001</v>
      </c>
      <c r="H3994" s="1" t="s">
        <v>14314</v>
      </c>
      <c r="I3994" s="1" t="s">
        <v>50</v>
      </c>
      <c r="J3994" s="1">
        <f>IF(K3994="URBAN",1,IF(K3994="SUBURBAN",2,IF(K3994="RURAL",3,"")))</f>
        <v>1</v>
      </c>
      <c r="K3994" s="1" t="s">
        <v>42</v>
      </c>
      <c r="L3994" s="18">
        <v>46082</v>
      </c>
      <c r="M3994" s="49">
        <v>0.58333333333333337</v>
      </c>
      <c r="N3994" s="18">
        <v>46083</v>
      </c>
      <c r="O3994" s="56">
        <v>0.5</v>
      </c>
      <c r="P3994" s="31" t="str">
        <f>TEXT($L3994, "dddd")</f>
        <v>Sunday</v>
      </c>
      <c r="Q3994" s="39" t="s">
        <v>111</v>
      </c>
      <c r="R3994" s="39">
        <v>1865</v>
      </c>
      <c r="S3994" s="1" t="str">
        <f>IF(OR(MONTH(L3994)=12, MONTH(L3994)&lt;=5), "Dry Season", "Wet Season")</f>
        <v>Dry Season</v>
      </c>
      <c r="T3994" s="1">
        <v>1</v>
      </c>
      <c r="U3994" s="1">
        <v>0</v>
      </c>
      <c r="V3994" s="1">
        <v>0</v>
      </c>
      <c r="W3994" s="2">
        <f>IF(ISNUMBER(SEARCH("N/A", X3994)), 0, 1)</f>
        <v>1</v>
      </c>
      <c r="X3994" s="1" t="s">
        <v>2500</v>
      </c>
      <c r="Y3994" s="1">
        <v>14.5530822</v>
      </c>
      <c r="Z3994" s="1">
        <v>121.021794</v>
      </c>
      <c r="AA3994" s="11" cm="1">
        <f t="array" ref="AA3994">IF(ISBLANK(Y3994), 0, VINCentyInvDistance(F3994,G3994,Y3994,Z3994))</f>
        <v>1470.3288000260741</v>
      </c>
      <c r="AB3994" s="1">
        <v>0</v>
      </c>
      <c r="AC3994" s="1">
        <v>8.1999999999999993</v>
      </c>
      <c r="AD3994" s="1">
        <v>2.7</v>
      </c>
      <c r="AE3994" s="1">
        <v>613</v>
      </c>
      <c r="AF3994" s="1">
        <v>1</v>
      </c>
      <c r="AG3994" s="1" t="s">
        <v>2501</v>
      </c>
      <c r="AH3994" s="1" t="s">
        <v>2501</v>
      </c>
      <c r="AI3994" s="1" t="str">
        <f>TRIM(MID(SUBSTITUTE($H3994,",",REPT(" ",200)),(LEN($H3994)-LEN(SUBSTITUTE($H3994,",",""))-2)*200+1,200))</f>
        <v>Metro Manila</v>
      </c>
      <c r="AJ3994" s="1" t="s">
        <v>55</v>
      </c>
      <c r="AK3994" t="s">
        <v>14315</v>
      </c>
      <c r="AL3994" s="2">
        <v>0</v>
      </c>
      <c r="AM3994" s="1"/>
    </row>
    <row r="3995" spans="1:39" ht="12.75" customHeight="1">
      <c r="A3995" s="1"/>
      <c r="B3995" s="1" t="s">
        <v>14316</v>
      </c>
      <c r="C3995" s="1" t="s">
        <v>14317</v>
      </c>
      <c r="D3995" s="3" t="str">
        <f ca="1">IFERROR(__xludf.DUMMYFUNCTION("PROPER(REGEXEXTRACT(B3959, ""(?:https?:\/\/)?(?:www\.)?([a-zA-Z0-9-]+)\.""))"),"Skyscanner")</f>
        <v>Skyscanner</v>
      </c>
      <c r="E3995" s="1" t="s">
        <v>14318</v>
      </c>
      <c r="F3995" s="1">
        <v>14.5643057</v>
      </c>
      <c r="G3995" s="1">
        <v>121.02904460000001</v>
      </c>
      <c r="H3995" s="1" t="s">
        <v>14314</v>
      </c>
      <c r="I3995" s="1" t="s">
        <v>50</v>
      </c>
      <c r="J3995" s="1">
        <f>IF(K3995="URBAN",1,IF(K3995="SUBURBAN",2,IF(K3995="RURAL",3,"")))</f>
        <v>1</v>
      </c>
      <c r="K3995" s="1" t="s">
        <v>42</v>
      </c>
      <c r="L3995" s="18">
        <v>46082</v>
      </c>
      <c r="M3995" s="49">
        <v>0.58333333333333337</v>
      </c>
      <c r="N3995" s="18">
        <v>46083</v>
      </c>
      <c r="O3995" s="56">
        <v>0.5</v>
      </c>
      <c r="P3995" s="31" t="str">
        <f>TEXT($L3995, "dddd")</f>
        <v>Sunday</v>
      </c>
      <c r="Q3995" s="39" t="s">
        <v>43</v>
      </c>
      <c r="R3995" s="39">
        <v>1601</v>
      </c>
      <c r="S3995" s="1" t="str">
        <f>IF(OR(MONTH(L3995)=12, MONTH(L3995)&lt;=5), "Dry Season", "Wet Season")</f>
        <v>Dry Season</v>
      </c>
      <c r="T3995" s="1">
        <v>2</v>
      </c>
      <c r="U3995" s="1">
        <v>0</v>
      </c>
      <c r="V3995" s="1">
        <v>0</v>
      </c>
      <c r="W3995" s="2">
        <f>IF(ISNUMBER(SEARCH("N/A", X3995)), 0, 1)</f>
        <v>1</v>
      </c>
      <c r="X3995" s="1" t="s">
        <v>2500</v>
      </c>
      <c r="Y3995" s="1">
        <v>14.5530822</v>
      </c>
      <c r="Z3995" s="1">
        <v>121.021794</v>
      </c>
      <c r="AA3995" s="11" cm="1">
        <f t="array" ref="AA3995">IF(ISBLANK(Y3995), 0, VINCentyInvDistance(F3995,G3995,Y3995,Z3995))</f>
        <v>1467.1980581782286</v>
      </c>
      <c r="AB3995" s="1">
        <v>0</v>
      </c>
      <c r="AC3995" s="1">
        <v>5.4</v>
      </c>
      <c r="AD3995" s="1">
        <v>0</v>
      </c>
      <c r="AE3995" s="1">
        <v>54</v>
      </c>
      <c r="AF3995" s="1">
        <v>1</v>
      </c>
      <c r="AG3995" s="1" t="s">
        <v>2501</v>
      </c>
      <c r="AH3995" s="1" t="s">
        <v>2501</v>
      </c>
      <c r="AI3995" s="1" t="str">
        <f>TRIM(MID(SUBSTITUTE($H3995,",",REPT(" ",200)),(LEN($H3995)-LEN(SUBSTITUTE($H3995,",",""))-2)*200+1,200))</f>
        <v>Metro Manila</v>
      </c>
      <c r="AJ3995" s="1" t="s">
        <v>55</v>
      </c>
      <c r="AK3995" t="s">
        <v>17638</v>
      </c>
      <c r="AL3995" s="2">
        <v>0</v>
      </c>
      <c r="AM3995" s="1"/>
    </row>
    <row r="3996" spans="1:39" ht="12.75" customHeight="1">
      <c r="A3996" s="1"/>
      <c r="B3996" s="1" t="s">
        <v>14319</v>
      </c>
      <c r="C3996" s="1" t="s">
        <v>14320</v>
      </c>
      <c r="D3996" s="3" t="str">
        <f ca="1">IFERROR(__xludf.DUMMYFUNCTION("PROPER(REGEXEXTRACT(B3960, ""(?:https?:\/\/)?(?:www\.)?([a-zA-Z0-9-]+)\.""))"),"Skyscanner")</f>
        <v>Skyscanner</v>
      </c>
      <c r="E3996" s="1" t="s">
        <v>14321</v>
      </c>
      <c r="F3996" s="1">
        <v>14.555066999999999</v>
      </c>
      <c r="G3996" s="1">
        <v>121.0210854</v>
      </c>
      <c r="H3996" s="1" t="s">
        <v>14322</v>
      </c>
      <c r="I3996" s="1" t="s">
        <v>50</v>
      </c>
      <c r="J3996" s="1">
        <f>IF(K3996="URBAN",1,IF(K3996="SUBURBAN",2,IF(K3996="RURAL",3,"")))</f>
        <v>1</v>
      </c>
      <c r="K3996" s="1" t="s">
        <v>42</v>
      </c>
      <c r="L3996" s="18">
        <v>46082</v>
      </c>
      <c r="M3996" s="49">
        <v>0.58333333333333337</v>
      </c>
      <c r="N3996" s="18">
        <v>46083</v>
      </c>
      <c r="O3996" s="56">
        <v>0.5</v>
      </c>
      <c r="P3996" s="31" t="str">
        <f>TEXT($L3996, "dddd")</f>
        <v>Sunday</v>
      </c>
      <c r="Q3996" s="39" t="s">
        <v>111</v>
      </c>
      <c r="R3996" s="39">
        <v>1884</v>
      </c>
      <c r="S3996" s="1" t="str">
        <f>IF(OR(MONTH(L3996)=12, MONTH(L3996)&lt;=5), "Dry Season", "Wet Season")</f>
        <v>Dry Season</v>
      </c>
      <c r="T3996" s="1">
        <v>1</v>
      </c>
      <c r="U3996" s="1">
        <v>1</v>
      </c>
      <c r="V3996" s="1">
        <v>0</v>
      </c>
      <c r="W3996" s="2">
        <f>IF(ISNUMBER(SEARCH("N/A", X3996)), 0, 1)</f>
        <v>1</v>
      </c>
      <c r="X3996" s="1" t="s">
        <v>2500</v>
      </c>
      <c r="Y3996" s="1">
        <v>14.5530822</v>
      </c>
      <c r="Z3996" s="1">
        <v>121.021794</v>
      </c>
      <c r="AA3996" s="11" cm="1">
        <f t="array" ref="AA3996">IF(ISBLANK(Y3996), 0, VINCentyInvDistance(F3996,G3996,Y3996,Z3996))</f>
        <v>232.50594544757161</v>
      </c>
      <c r="AB3996" s="1">
        <v>0</v>
      </c>
      <c r="AC3996" s="1">
        <v>6.4</v>
      </c>
      <c r="AD3996" s="1">
        <v>3</v>
      </c>
      <c r="AE3996" s="1">
        <v>2</v>
      </c>
      <c r="AF3996" s="1">
        <v>1</v>
      </c>
      <c r="AG3996" s="1" t="s">
        <v>2501</v>
      </c>
      <c r="AH3996" s="1" t="s">
        <v>2501</v>
      </c>
      <c r="AI3996" s="1" t="str">
        <f>TRIM(MID(SUBSTITUTE($H3996,",",REPT(" ",200)),(LEN($H3996)-LEN(SUBSTITUTE($H3996,",",""))-2)*200+1,200))</f>
        <v>Metro Manila</v>
      </c>
      <c r="AJ3996" s="1" t="s">
        <v>55</v>
      </c>
      <c r="AK3996" t="s">
        <v>14323</v>
      </c>
      <c r="AL3996" s="2">
        <v>0</v>
      </c>
      <c r="AM3996" s="1"/>
    </row>
    <row r="3997" spans="1:39" ht="12.75" customHeight="1">
      <c r="A3997" s="1"/>
      <c r="B3997" s="1" t="s">
        <v>14324</v>
      </c>
      <c r="C3997" s="1" t="s">
        <v>14325</v>
      </c>
      <c r="D3997" s="3" t="str">
        <f ca="1">IFERROR(__xludf.DUMMYFUNCTION("PROPER(REGEXEXTRACT(B3961, ""(?:https?:\/\/)?(?:www\.)?([a-zA-Z0-9-]+)\.""))"),"Skyscanner")</f>
        <v>Skyscanner</v>
      </c>
      <c r="E3997" s="1" t="s">
        <v>14326</v>
      </c>
      <c r="F3997" s="1">
        <v>14.537127999999999</v>
      </c>
      <c r="G3997" s="1">
        <v>121.0215601</v>
      </c>
      <c r="H3997" s="1" t="s">
        <v>14327</v>
      </c>
      <c r="I3997" s="1" t="s">
        <v>50</v>
      </c>
      <c r="J3997" s="1">
        <f>IF(K3997="URBAN",1,IF(K3997="SUBURBAN",2,IF(K3997="RURAL",3,"")))</f>
        <v>1</v>
      </c>
      <c r="K3997" s="1" t="s">
        <v>42</v>
      </c>
      <c r="L3997" s="18">
        <v>46082</v>
      </c>
      <c r="M3997" s="49">
        <v>0.58333333333333337</v>
      </c>
      <c r="N3997" s="18">
        <v>46083</v>
      </c>
      <c r="O3997" s="56">
        <v>0.5</v>
      </c>
      <c r="P3997" s="31" t="str">
        <f>TEXT($L3997, "dddd")</f>
        <v>Sunday</v>
      </c>
      <c r="Q3997" s="39" t="s">
        <v>531</v>
      </c>
      <c r="R3997" s="39">
        <v>3150</v>
      </c>
      <c r="S3997" s="1" t="str">
        <f>IF(OR(MONTH(L3997)=12, MONTH(L3997)&lt;=5), "Dry Season", "Wet Season")</f>
        <v>Dry Season</v>
      </c>
      <c r="T3997" s="1">
        <v>1</v>
      </c>
      <c r="U3997" s="1">
        <v>0</v>
      </c>
      <c r="V3997" s="1">
        <v>1</v>
      </c>
      <c r="W3997" s="2">
        <f>IF(ISNUMBER(SEARCH("N/A", X3997)), 0, 1)</f>
        <v>1</v>
      </c>
      <c r="X3997" s="1" t="s">
        <v>2500</v>
      </c>
      <c r="Y3997" s="1">
        <v>14.5530822</v>
      </c>
      <c r="Z3997" s="1">
        <v>121.021794</v>
      </c>
      <c r="AA3997" s="11" cm="1">
        <f t="array" ref="AA3997">IF(ISBLANK(Y3997), 0, VINCentyInvDistance(F3997,G3997,Y3997,Z3997))</f>
        <v>1765.4219860788648</v>
      </c>
      <c r="AB3997" s="1">
        <v>0</v>
      </c>
      <c r="AC3997" s="1">
        <v>6</v>
      </c>
      <c r="AD3997" s="1">
        <v>3.4</v>
      </c>
      <c r="AE3997" s="1">
        <v>90</v>
      </c>
      <c r="AF3997" s="1">
        <v>1</v>
      </c>
      <c r="AG3997" s="1" t="s">
        <v>2501</v>
      </c>
      <c r="AH3997" s="1" t="s">
        <v>2501</v>
      </c>
      <c r="AI3997" s="1" t="str">
        <f>TRIM(MID(SUBSTITUTE($H3997,",",REPT(" ",200)),(LEN($H3997)-LEN(SUBSTITUTE($H3997,",",""))-2)*200+1,200))</f>
        <v>Metro Manila</v>
      </c>
      <c r="AJ3997" s="1" t="s">
        <v>55</v>
      </c>
      <c r="AK3997" t="s">
        <v>14328</v>
      </c>
      <c r="AL3997" s="2">
        <v>0</v>
      </c>
      <c r="AM3997" s="1"/>
    </row>
    <row r="3998" spans="1:39" ht="12.75" customHeight="1">
      <c r="A3998" s="1"/>
      <c r="B3998" s="1" t="s">
        <v>14329</v>
      </c>
      <c r="C3998" s="1" t="s">
        <v>14330</v>
      </c>
      <c r="D3998" s="3" t="str">
        <f ca="1">IFERROR(__xludf.DUMMYFUNCTION("PROPER(REGEXEXTRACT(B3962, ""(?:https?:\/\/)?(?:www\.)?([a-zA-Z0-9-]+)\.""))"),"Skyscanner")</f>
        <v>Skyscanner</v>
      </c>
      <c r="E3998" s="1" t="s">
        <v>14331</v>
      </c>
      <c r="F3998" s="1">
        <v>14.536864700000001</v>
      </c>
      <c r="G3998" s="1">
        <v>121.0214134</v>
      </c>
      <c r="H3998" s="1" t="s">
        <v>14327</v>
      </c>
      <c r="I3998" s="1" t="s">
        <v>50</v>
      </c>
      <c r="J3998" s="1">
        <f>IF(K3998="URBAN",1,IF(K3998="SUBURBAN",2,IF(K3998="RURAL",3,"")))</f>
        <v>1</v>
      </c>
      <c r="K3998" s="1" t="s">
        <v>42</v>
      </c>
      <c r="L3998" s="18">
        <v>46082</v>
      </c>
      <c r="M3998" s="49">
        <v>0.58333333333333337</v>
      </c>
      <c r="N3998" s="18">
        <v>46083</v>
      </c>
      <c r="O3998" s="56">
        <v>0.5</v>
      </c>
      <c r="P3998" s="31" t="str">
        <f>TEXT($L3998, "dddd")</f>
        <v>Sunday</v>
      </c>
      <c r="Q3998" s="39" t="s">
        <v>1341</v>
      </c>
      <c r="R3998" s="39">
        <v>4050</v>
      </c>
      <c r="S3998" s="1" t="str">
        <f>IF(OR(MONTH(L3998)=12, MONTH(L3998)&lt;=5), "Dry Season", "Wet Season")</f>
        <v>Dry Season</v>
      </c>
      <c r="T3998" s="1">
        <v>2</v>
      </c>
      <c r="U3998" s="1">
        <v>0</v>
      </c>
      <c r="V3998" s="1">
        <v>1</v>
      </c>
      <c r="W3998" s="2">
        <f>IF(ISNUMBER(SEARCH("N/A", X3998)), 0, 1)</f>
        <v>1</v>
      </c>
      <c r="X3998" s="1" t="s">
        <v>2500</v>
      </c>
      <c r="Y3998" s="1">
        <v>14.5530822</v>
      </c>
      <c r="Z3998" s="1">
        <v>121.021794</v>
      </c>
      <c r="AA3998" s="11" cm="1">
        <f t="array" ref="AA3998">IF(ISBLANK(Y3998), 0, VINCentyInvDistance(F3998,G3998,Y3998,Z3998))</f>
        <v>1794.8434181256471</v>
      </c>
      <c r="AB3998" s="1">
        <v>0</v>
      </c>
      <c r="AC3998" s="1">
        <v>6.8</v>
      </c>
      <c r="AD3998" s="1">
        <v>0</v>
      </c>
      <c r="AE3998" s="1">
        <v>304</v>
      </c>
      <c r="AF3998" s="1">
        <v>1</v>
      </c>
      <c r="AG3998" s="1" t="s">
        <v>2501</v>
      </c>
      <c r="AH3998" s="1" t="s">
        <v>2501</v>
      </c>
      <c r="AI3998" s="1" t="str">
        <f>TRIM(MID(SUBSTITUTE($H3998,",",REPT(" ",200)),(LEN($H3998)-LEN(SUBSTITUTE($H3998,",",""))-2)*200+1,200))</f>
        <v>Metro Manila</v>
      </c>
      <c r="AJ3998" s="1" t="s">
        <v>55</v>
      </c>
      <c r="AK3998" t="s">
        <v>14332</v>
      </c>
      <c r="AL3998" s="2">
        <v>0</v>
      </c>
      <c r="AM3998" s="1"/>
    </row>
    <row r="3999" spans="1:39" ht="12.75" customHeight="1">
      <c r="A3999" s="1"/>
      <c r="B3999" s="1" t="s">
        <v>14333</v>
      </c>
      <c r="C3999" s="1" t="s">
        <v>14334</v>
      </c>
      <c r="D3999" s="3" t="str">
        <f ca="1">IFERROR(__xludf.DUMMYFUNCTION("PROPER(REGEXEXTRACT(B3963, ""(?:https?:\/\/)?(?:www\.)?([a-zA-Z0-9-]+)\.""))"),"Google")</f>
        <v>Google</v>
      </c>
      <c r="E3999" s="1" t="s">
        <v>14335</v>
      </c>
      <c r="F3999" s="1">
        <v>14.5562442</v>
      </c>
      <c r="G3999" s="1">
        <v>121.04085910000001</v>
      </c>
      <c r="H3999" s="1" t="s">
        <v>14336</v>
      </c>
      <c r="I3999" s="1" t="s">
        <v>50</v>
      </c>
      <c r="J3999" s="1">
        <f>IF(K3999="URBAN",1,IF(K3999="SUBURBAN",2,IF(K3999="RURAL",3,"")))</f>
        <v>1</v>
      </c>
      <c r="K3999" s="1" t="s">
        <v>42</v>
      </c>
      <c r="L3999" s="18">
        <v>46082</v>
      </c>
      <c r="M3999" s="49">
        <v>0.625</v>
      </c>
      <c r="N3999" s="18">
        <v>46083</v>
      </c>
      <c r="O3999" s="56">
        <v>0.45833333333333331</v>
      </c>
      <c r="P3999" s="31" t="str">
        <f>TEXT($L3999, "dddd")</f>
        <v>Sunday</v>
      </c>
      <c r="Q3999" s="39" t="s">
        <v>207</v>
      </c>
      <c r="R3999" s="39">
        <v>1909</v>
      </c>
      <c r="S3999" s="1" t="str">
        <f>IF(OR(MONTH(L3999)=12, MONTH(L3999)&lt;=5), "Dry Season", "Wet Season")</f>
        <v>Dry Season</v>
      </c>
      <c r="T3999" s="1">
        <v>1</v>
      </c>
      <c r="U3999" s="1">
        <v>0</v>
      </c>
      <c r="V3999" s="1">
        <v>0</v>
      </c>
      <c r="W3999" s="2">
        <f>IF(ISNUMBER(SEARCH("N/A", X3999)), 0, 1)</f>
        <v>1</v>
      </c>
      <c r="X3999" s="1" t="s">
        <v>2500</v>
      </c>
      <c r="Y3999" s="1">
        <v>14.5530822</v>
      </c>
      <c r="Z3999" s="1">
        <v>121.021794</v>
      </c>
      <c r="AA3999" s="11" cm="1">
        <f t="array" ref="AA3999">IF(ISBLANK(Y3999), 0, VINCentyInvDistance(F3999,G3999,Y3999,Z3999))</f>
        <v>2084.2163421629775</v>
      </c>
      <c r="AB3999" s="1">
        <v>0</v>
      </c>
      <c r="AC3999" s="1">
        <v>0</v>
      </c>
      <c r="AD3999" s="1">
        <v>0</v>
      </c>
      <c r="AE3999" s="1">
        <v>1</v>
      </c>
      <c r="AF3999" s="1">
        <v>1</v>
      </c>
      <c r="AG3999" s="1" t="s">
        <v>2501</v>
      </c>
      <c r="AH3999" s="1" t="s">
        <v>2501</v>
      </c>
      <c r="AI3999" s="1" t="str">
        <f>TRIM(MID(SUBSTITUTE($H3999,",",REPT(" ",200)),(LEN($H3999)-LEN(SUBSTITUTE($H3999,",",""))-2)*200+1,200))</f>
        <v>Metro Manila</v>
      </c>
      <c r="AJ3999" s="1" t="s">
        <v>55</v>
      </c>
      <c r="AL3999" s="2">
        <v>0</v>
      </c>
      <c r="AM3999" s="1"/>
    </row>
    <row r="4000" spans="1:39" ht="12.75" customHeight="1">
      <c r="A4000" s="1"/>
      <c r="B4000" s="1" t="s">
        <v>14337</v>
      </c>
      <c r="C4000" s="1" t="s">
        <v>14338</v>
      </c>
      <c r="D4000" s="3" t="str">
        <f ca="1">IFERROR(__xludf.DUMMYFUNCTION("PROPER(REGEXEXTRACT(B3964, ""(?:https?:\/\/)?(?:www\.)?([a-zA-Z0-9-]+)\.""))"),"Skyscanner")</f>
        <v>Skyscanner</v>
      </c>
      <c r="E4000" s="1" t="s">
        <v>14339</v>
      </c>
      <c r="F4000" s="1">
        <v>14.556468000000001</v>
      </c>
      <c r="G4000" s="1">
        <v>121.0400436</v>
      </c>
      <c r="H4000" s="1" t="s">
        <v>14336</v>
      </c>
      <c r="I4000" s="1" t="s">
        <v>50</v>
      </c>
      <c r="J4000" s="1">
        <f>IF(K4000="URBAN",1,IF(K4000="SUBURBAN",2,IF(K4000="RURAL",3,"")))</f>
        <v>1</v>
      </c>
      <c r="K4000" s="1" t="s">
        <v>42</v>
      </c>
      <c r="L4000" s="18">
        <v>46082</v>
      </c>
      <c r="M4000" s="49">
        <v>0.58333333333333337</v>
      </c>
      <c r="N4000" s="18">
        <v>46083</v>
      </c>
      <c r="O4000" s="56">
        <v>0.5</v>
      </c>
      <c r="P4000" s="31" t="str">
        <f>TEXT($L4000, "dddd")</f>
        <v>Sunday</v>
      </c>
      <c r="Q4000" s="39" t="s">
        <v>207</v>
      </c>
      <c r="R4000" s="39">
        <v>1913</v>
      </c>
      <c r="S4000" s="1" t="str">
        <f>IF(OR(MONTH(L4000)=12, MONTH(L4000)&lt;=5), "Dry Season", "Wet Season")</f>
        <v>Dry Season</v>
      </c>
      <c r="T4000" s="1">
        <v>2</v>
      </c>
      <c r="U4000" s="1">
        <v>0</v>
      </c>
      <c r="V4000" s="1">
        <v>1</v>
      </c>
      <c r="W4000" s="2">
        <f>IF(ISNUMBER(SEARCH("N/A", X4000)), 0, 1)</f>
        <v>1</v>
      </c>
      <c r="X4000" s="1" t="s">
        <v>2500</v>
      </c>
      <c r="Y4000" s="1">
        <v>14.5530822</v>
      </c>
      <c r="Z4000" s="1">
        <v>121.021794</v>
      </c>
      <c r="AA4000" s="11" cm="1">
        <f t="array" ref="AA4000">IF(ISBLANK(Y4000), 0, VINCentyInvDistance(F4000,G4000,Y4000,Z4000))</f>
        <v>2002.1157783228241</v>
      </c>
      <c r="AB4000" s="1">
        <v>0</v>
      </c>
      <c r="AC4000" s="1">
        <v>8.4</v>
      </c>
      <c r="AD4000" s="1">
        <v>0</v>
      </c>
      <c r="AE4000" s="1">
        <v>1</v>
      </c>
      <c r="AF4000" s="1">
        <v>1</v>
      </c>
      <c r="AG4000" s="1" t="s">
        <v>2501</v>
      </c>
      <c r="AH4000" s="1" t="s">
        <v>2501</v>
      </c>
      <c r="AI4000" s="1" t="str">
        <f>TRIM(MID(SUBSTITUTE($H4000,",",REPT(" ",200)),(LEN($H4000)-LEN(SUBSTITUTE($H4000,",",""))-2)*200+1,200))</f>
        <v>Metro Manila</v>
      </c>
      <c r="AJ4000" s="1" t="s">
        <v>55</v>
      </c>
      <c r="AK4000" t="s">
        <v>14340</v>
      </c>
      <c r="AL4000" s="2">
        <v>0</v>
      </c>
      <c r="AM4000" s="1"/>
    </row>
    <row r="4001" spans="1:39" ht="12.75" customHeight="1">
      <c r="A4001" s="1"/>
      <c r="B4001" s="1" t="s">
        <v>14351</v>
      </c>
      <c r="C4001" s="1" t="s">
        <v>14352</v>
      </c>
      <c r="D4001" s="3" t="str">
        <f ca="1">IFERROR(__xludf.DUMMYFUNCTION("PROPER(REGEXEXTRACT(B3967, ""(?:https?:\/\/)?(?:www\.)?([a-zA-Z0-9-]+)\.""))"),"Skyscanner")</f>
        <v>Skyscanner</v>
      </c>
      <c r="E4001" s="1" t="s">
        <v>14353</v>
      </c>
      <c r="F4001" s="1">
        <v>14.461114</v>
      </c>
      <c r="G4001" s="1">
        <v>121.03868900000001</v>
      </c>
      <c r="H4001" s="1" t="s">
        <v>14350</v>
      </c>
      <c r="I4001" s="1" t="s">
        <v>50</v>
      </c>
      <c r="J4001" s="1">
        <f>IF(K4001="URBAN",1,IF(K4001="SUBURBAN",2,IF(K4001="RURAL",3,"")))</f>
        <v>1</v>
      </c>
      <c r="K4001" s="1" t="s">
        <v>42</v>
      </c>
      <c r="L4001" s="18">
        <v>46082</v>
      </c>
      <c r="M4001" s="49">
        <v>0.58333333333333337</v>
      </c>
      <c r="N4001" s="18">
        <v>46083</v>
      </c>
      <c r="O4001" s="56">
        <v>0.5</v>
      </c>
      <c r="P4001" s="31" t="str">
        <f>TEXT($L4001, "dddd")</f>
        <v>Sunday</v>
      </c>
      <c r="Q4001" s="39" t="s">
        <v>111</v>
      </c>
      <c r="R4001" s="39">
        <v>1532</v>
      </c>
      <c r="S4001" s="1" t="str">
        <f>IF(OR(MONTH(L4001)=12, MONTH(L4001)&lt;=5), "Dry Season", "Wet Season")</f>
        <v>Dry Season</v>
      </c>
      <c r="T4001" s="1">
        <v>1</v>
      </c>
      <c r="U4001" s="1">
        <v>0</v>
      </c>
      <c r="V4001" s="1">
        <v>1</v>
      </c>
      <c r="W4001" s="2">
        <f>IF(ISNUMBER(SEARCH("N/A", X4001)), 0, 1)</f>
        <v>0</v>
      </c>
      <c r="X4001" s="1" t="s">
        <v>44</v>
      </c>
      <c r="Y4001" s="1"/>
      <c r="Z4001" s="1"/>
      <c r="AA4001" s="11" cm="1">
        <f t="array" ref="AA4001">IF(ISBLANK(Y4001), 0, VINCentyInvDistance(F4001,G4001,Y4001,Z4001))</f>
        <v>0</v>
      </c>
      <c r="AB4001" s="1">
        <v>0</v>
      </c>
      <c r="AC4001" s="1">
        <v>7.4</v>
      </c>
      <c r="AD4001" s="1">
        <v>4.5</v>
      </c>
      <c r="AE4001" s="1">
        <v>29</v>
      </c>
      <c r="AF4001" s="1">
        <v>1</v>
      </c>
      <c r="AG4001" s="1" t="s">
        <v>148</v>
      </c>
      <c r="AH4001" s="1" t="str">
        <f>TRIM(MID(SUBSTITUTE($H4001,",",REPT(" ",200)),(LEN($H4001)-LEN(SUBSTITUTE($H4001,",",""))-3)*200+1,200))</f>
        <v>Southern Manila District</v>
      </c>
      <c r="AI4001" s="1" t="s">
        <v>54</v>
      </c>
      <c r="AJ4001" s="1" t="s">
        <v>55</v>
      </c>
      <c r="AK4001" t="s">
        <v>17640</v>
      </c>
      <c r="AL4001" s="1">
        <v>2</v>
      </c>
      <c r="AM4001" s="1" t="s">
        <v>14354</v>
      </c>
    </row>
    <row r="4002" spans="1:39" ht="12.75" customHeight="1">
      <c r="A4002" s="1"/>
      <c r="B4002" s="1" t="s">
        <v>145</v>
      </c>
      <c r="C4002" s="1" t="s">
        <v>14355</v>
      </c>
      <c r="D4002" s="3" t="str">
        <f ca="1">IFERROR(__xludf.DUMMYFUNCTION("PROPER(REGEXEXTRACT(B3968, ""(?:https?:\/\/)?(?:www\.)?([a-zA-Z0-9-]+)\.""))"),"Skyscanner")</f>
        <v>Skyscanner</v>
      </c>
      <c r="E4002" s="1" t="s">
        <v>14356</v>
      </c>
      <c r="F4002" s="1">
        <v>14.48358</v>
      </c>
      <c r="G4002" s="1">
        <v>121.04346</v>
      </c>
      <c r="H4002" s="1" t="s">
        <v>141</v>
      </c>
      <c r="I4002" s="1" t="s">
        <v>50</v>
      </c>
      <c r="J4002" s="1">
        <f>IF(K4002="URBAN",1,IF(K4002="SUBURBAN",2,IF(K4002="RURAL",3,"")))</f>
        <v>1</v>
      </c>
      <c r="K4002" s="1" t="s">
        <v>42</v>
      </c>
      <c r="L4002" s="18">
        <v>46082</v>
      </c>
      <c r="M4002" s="49">
        <v>0</v>
      </c>
      <c r="N4002" s="18">
        <v>46083</v>
      </c>
      <c r="O4002" s="56">
        <v>0.5</v>
      </c>
      <c r="P4002" s="31" t="str">
        <f>TEXT($L4002, "dddd")</f>
        <v>Sunday</v>
      </c>
      <c r="Q4002" s="39" t="s">
        <v>207</v>
      </c>
      <c r="R4002" s="39">
        <v>1196</v>
      </c>
      <c r="S4002" s="1" t="str">
        <f>IF(OR(MONTH(L4002)=12, MONTH(L4002)&lt;=5), "Dry Season", "Wet Season")</f>
        <v>Dry Season</v>
      </c>
      <c r="T4002" s="1">
        <v>1</v>
      </c>
      <c r="U4002" s="1">
        <v>0</v>
      </c>
      <c r="V4002" s="1">
        <v>1</v>
      </c>
      <c r="W4002" s="2">
        <f>IF(ISNUMBER(SEARCH("N/A", X4002)), 0, 1)</f>
        <v>0</v>
      </c>
      <c r="X4002" s="1" t="s">
        <v>44</v>
      </c>
      <c r="Y4002" s="1"/>
      <c r="Z4002" s="1"/>
      <c r="AA4002" s="11" cm="1">
        <f t="array" ref="AA4002">IF(ISBLANK(Y4002), 0, VINCentyInvDistance(F4002,G4002,Y4002,Z4002))</f>
        <v>0</v>
      </c>
      <c r="AB4002" s="1">
        <v>0</v>
      </c>
      <c r="AC4002" s="1">
        <v>9</v>
      </c>
      <c r="AD4002" s="1">
        <v>3</v>
      </c>
      <c r="AE4002" s="1">
        <v>26</v>
      </c>
      <c r="AF4002" s="1">
        <v>1</v>
      </c>
      <c r="AG4002" s="1" t="s">
        <v>148</v>
      </c>
      <c r="AH4002" s="1" t="str">
        <f>TRIM(MID(SUBSTITUTE($H4002,",",REPT(" ",200)),(LEN($H4002)-LEN(SUBSTITUTE($H4002,",",""))-3)*200+1,200))</f>
        <v>Southern Manila District</v>
      </c>
      <c r="AI4002" s="1" t="str">
        <f>TRIM(MID(SUBSTITUTE($H4002,",",REPT(" ",200)),(LEN($H4002)-LEN(SUBSTITUTE($H4002,",",""))-2)*200+1,200))</f>
        <v>Metro Manila</v>
      </c>
      <c r="AJ4002" s="1" t="s">
        <v>55</v>
      </c>
      <c r="AK4002" t="s">
        <v>149</v>
      </c>
      <c r="AL4002" s="2">
        <v>0</v>
      </c>
      <c r="AM4002" s="1" t="s">
        <v>150</v>
      </c>
    </row>
    <row r="4003" spans="1:39" ht="12.75" customHeight="1">
      <c r="A4003" s="1"/>
      <c r="B4003" s="1" t="s">
        <v>14357</v>
      </c>
      <c r="C4003" s="1" t="s">
        <v>14358</v>
      </c>
      <c r="D4003" s="3" t="str">
        <f ca="1">IFERROR(__xludf.DUMMYFUNCTION("PROPER(REGEXEXTRACT(B3969, ""(?:https?:\/\/)?(?:www\.)?([a-zA-Z0-9-]+)\.""))"),"Skyscanner")</f>
        <v>Skyscanner</v>
      </c>
      <c r="E4003" s="1" t="s">
        <v>14359</v>
      </c>
      <c r="F4003" s="1">
        <v>14.497562500000001</v>
      </c>
      <c r="G4003" s="1">
        <v>121.03331249999999</v>
      </c>
      <c r="H4003" s="1" t="s">
        <v>14360</v>
      </c>
      <c r="I4003" s="1" t="s">
        <v>50</v>
      </c>
      <c r="J4003" s="1">
        <f>IF(K4003="URBAN",1,IF(K4003="SUBURBAN",2,IF(K4003="RURAL",3,"")))</f>
        <v>1</v>
      </c>
      <c r="K4003" s="1" t="s">
        <v>42</v>
      </c>
      <c r="L4003" s="18">
        <v>46082</v>
      </c>
      <c r="M4003" s="49">
        <v>0.58333333333333337</v>
      </c>
      <c r="N4003" s="18">
        <v>46083</v>
      </c>
      <c r="O4003" s="56">
        <v>0.5</v>
      </c>
      <c r="P4003" s="31" t="str">
        <f>TEXT($L4003, "dddd")</f>
        <v>Sunday</v>
      </c>
      <c r="Q4003" s="39" t="s">
        <v>207</v>
      </c>
      <c r="R4003" s="39">
        <v>904</v>
      </c>
      <c r="S4003" s="1" t="str">
        <f>IF(OR(MONTH(L4003)=12, MONTH(L4003)&lt;=5), "Dry Season", "Wet Season")</f>
        <v>Dry Season</v>
      </c>
      <c r="T4003" s="1">
        <v>1</v>
      </c>
      <c r="U4003" s="1">
        <v>0</v>
      </c>
      <c r="V4003" s="1">
        <v>0</v>
      </c>
      <c r="W4003" s="2">
        <f>IF(ISNUMBER(SEARCH("N/A", X4003)), 0, 1)</f>
        <v>1</v>
      </c>
      <c r="X4003" s="1" t="s">
        <v>379</v>
      </c>
      <c r="Y4003" s="1">
        <v>14.4831942</v>
      </c>
      <c r="Z4003" s="1">
        <v>120.9939043</v>
      </c>
      <c r="AA4003" s="11" cm="1">
        <f t="array" ref="AA4003">IF(ISBLANK(Y4003), 0, VINCentyInvDistance(F4003,G4003,Y4003,Z4003))</f>
        <v>4535.9576571552843</v>
      </c>
      <c r="AB4003" s="1">
        <v>1</v>
      </c>
      <c r="AC4003" s="1">
        <v>6</v>
      </c>
      <c r="AD4003" s="1">
        <v>3.9</v>
      </c>
      <c r="AE4003" s="1">
        <v>253</v>
      </c>
      <c r="AF4003" s="1">
        <v>1</v>
      </c>
      <c r="AG4003" s="1" t="s">
        <v>380</v>
      </c>
      <c r="AH4003" s="1" t="str">
        <f>TRIM(MID(SUBSTITUTE($H4003,",",REPT(" ",200)),(LEN($H4003)-LEN(SUBSTITUTE($H4003,",",""))-3)*200+1,200))</f>
        <v>Southern Manila District</v>
      </c>
      <c r="AI4003" s="1" t="str">
        <f>TRIM(MID(SUBSTITUTE($H4003,",",REPT(" ",200)),(LEN($H4003)-LEN(SUBSTITUTE($H4003,",",""))-2)*200+1,200))</f>
        <v>Metro Manila</v>
      </c>
      <c r="AJ4003" s="1" t="s">
        <v>55</v>
      </c>
      <c r="AK4003" t="s">
        <v>17641</v>
      </c>
      <c r="AL4003" s="2">
        <v>0</v>
      </c>
      <c r="AM4003" s="1"/>
    </row>
    <row r="4004" spans="1:39" ht="12.75" customHeight="1">
      <c r="A4004" s="1"/>
      <c r="B4004" s="1" t="s">
        <v>14361</v>
      </c>
      <c r="C4004" s="1" t="s">
        <v>14362</v>
      </c>
      <c r="D4004" s="3" t="str">
        <f ca="1">IFERROR(__xludf.DUMMYFUNCTION("PROPER(REGEXEXTRACT(B3970, ""(?:https?:\/\/)?(?:www\.)?([a-zA-Z0-9-]+)\.""))"),"Skyscanner")</f>
        <v>Skyscanner</v>
      </c>
      <c r="E4004" s="1" t="s">
        <v>14363</v>
      </c>
      <c r="F4004" s="1">
        <v>14.459185400000001</v>
      </c>
      <c r="G4004" s="1">
        <v>121.0313704</v>
      </c>
      <c r="H4004" s="1" t="s">
        <v>14364</v>
      </c>
      <c r="I4004" s="1" t="s">
        <v>50</v>
      </c>
      <c r="J4004" s="1">
        <f>IF(K4004="URBAN",1,IF(K4004="SUBURBAN",2,IF(K4004="RURAL",3,"")))</f>
        <v>1</v>
      </c>
      <c r="K4004" s="1" t="s">
        <v>42</v>
      </c>
      <c r="L4004" s="18">
        <v>46082</v>
      </c>
      <c r="M4004" s="49">
        <v>0.58333333333333337</v>
      </c>
      <c r="N4004" s="18">
        <v>46083</v>
      </c>
      <c r="O4004" s="56">
        <v>0.5</v>
      </c>
      <c r="P4004" s="31" t="str">
        <f>TEXT($L4004, "dddd")</f>
        <v>Sunday</v>
      </c>
      <c r="Q4004" s="39" t="s">
        <v>111</v>
      </c>
      <c r="R4004" s="39">
        <v>2050</v>
      </c>
      <c r="S4004" s="1" t="str">
        <f>IF(OR(MONTH(L4004)=12, MONTH(L4004)&lt;=5), "Dry Season", "Wet Season")</f>
        <v>Dry Season</v>
      </c>
      <c r="T4004" s="1">
        <v>1</v>
      </c>
      <c r="U4004" s="1">
        <v>0</v>
      </c>
      <c r="V4004" s="1">
        <v>1</v>
      </c>
      <c r="W4004" s="2">
        <f>IF(ISNUMBER(SEARCH("N/A", X4004)), 0, 1)</f>
        <v>1</v>
      </c>
      <c r="X4004" s="1" t="s">
        <v>124</v>
      </c>
      <c r="Y4004" s="1">
        <v>14.5352172</v>
      </c>
      <c r="Z4004" s="1">
        <v>120.9819432</v>
      </c>
      <c r="AA4004" s="11" cm="1">
        <f t="array" ref="AA4004">IF(ISBLANK(Y4004), 0, VINCentyInvDistance(F4004,G4004,Y4004,Z4004))</f>
        <v>9957.8326623287558</v>
      </c>
      <c r="AB4004" s="1">
        <v>0</v>
      </c>
      <c r="AC4004" s="1">
        <v>7.8</v>
      </c>
      <c r="AD4004" s="1">
        <v>3.9</v>
      </c>
      <c r="AE4004" s="1">
        <v>36</v>
      </c>
      <c r="AF4004" s="1">
        <v>1</v>
      </c>
      <c r="AG4004" s="1" t="s">
        <v>159</v>
      </c>
      <c r="AH4004" s="1" t="s">
        <v>160</v>
      </c>
      <c r="AI4004" s="1" t="str">
        <f>TRIM(MID(SUBSTITUTE($H4004,",",REPT(" ",200)),(LEN($H4004)-LEN(SUBSTITUTE($H4004,",",""))-2)*200+1,200))</f>
        <v>Metro Manila</v>
      </c>
      <c r="AJ4004" s="1" t="s">
        <v>55</v>
      </c>
      <c r="AK4004" t="s">
        <v>4312</v>
      </c>
      <c r="AL4004" s="2">
        <v>0</v>
      </c>
      <c r="AM4004" s="1"/>
    </row>
    <row r="4005" spans="1:39" ht="12.75" customHeight="1">
      <c r="A4005" s="1"/>
      <c r="B4005" s="1" t="s">
        <v>14365</v>
      </c>
      <c r="C4005" s="1" t="s">
        <v>14366</v>
      </c>
      <c r="D4005" s="3" t="str">
        <f ca="1">IFERROR(__xludf.DUMMYFUNCTION("PROPER(REGEXEXTRACT(B3971, ""(?:https?:\/\/)?(?:www\.)?([a-zA-Z0-9-]+)\.""))"),"Skyscanner")</f>
        <v>Skyscanner</v>
      </c>
      <c r="E4005" s="1" t="s">
        <v>14367</v>
      </c>
      <c r="F4005" s="1">
        <v>14.45922</v>
      </c>
      <c r="G4005" s="1">
        <v>121.03125</v>
      </c>
      <c r="H4005" s="1" t="s">
        <v>14364</v>
      </c>
      <c r="I4005" s="1" t="s">
        <v>50</v>
      </c>
      <c r="J4005" s="1">
        <f>IF(K4005="URBAN",1,IF(K4005="SUBURBAN",2,IF(K4005="RURAL",3,"")))</f>
        <v>1</v>
      </c>
      <c r="K4005" s="1" t="s">
        <v>42</v>
      </c>
      <c r="L4005" s="18">
        <v>46082</v>
      </c>
      <c r="M4005" s="49">
        <v>0.625</v>
      </c>
      <c r="N4005" s="18">
        <v>46083</v>
      </c>
      <c r="O4005" s="56">
        <v>0.5</v>
      </c>
      <c r="P4005" s="31" t="str">
        <f>TEXT($L4005, "dddd")</f>
        <v>Sunday</v>
      </c>
      <c r="Q4005" s="39" t="s">
        <v>207</v>
      </c>
      <c r="R4005" s="39">
        <v>3355</v>
      </c>
      <c r="S4005" s="1" t="str">
        <f>IF(OR(MONTH(L4005)=12, MONTH(L4005)&lt;=5), "Dry Season", "Wet Season")</f>
        <v>Dry Season</v>
      </c>
      <c r="T4005" s="1">
        <v>1</v>
      </c>
      <c r="U4005" s="1">
        <v>0</v>
      </c>
      <c r="V4005" s="1">
        <v>1</v>
      </c>
      <c r="W4005" s="2">
        <f>IF(ISNUMBER(SEARCH("N/A", X4005)), 0, 1)</f>
        <v>0</v>
      </c>
      <c r="X4005" s="1" t="s">
        <v>44</v>
      </c>
      <c r="Y4005" s="1"/>
      <c r="Z4005" s="1"/>
      <c r="AA4005" s="11" cm="1">
        <f t="array" ref="AA4005">IF(ISBLANK(Y4005), 0, VINCentyInvDistance(F4005,G4005,Y4005,Z4005))</f>
        <v>0</v>
      </c>
      <c r="AB4005" s="1">
        <v>0</v>
      </c>
      <c r="AC4005" s="1">
        <v>7.8</v>
      </c>
      <c r="AD4005" s="1">
        <v>3.9</v>
      </c>
      <c r="AE4005" s="1">
        <v>91</v>
      </c>
      <c r="AF4005" s="1">
        <v>1</v>
      </c>
      <c r="AG4005" s="1" t="s">
        <v>148</v>
      </c>
      <c r="AH4005" s="1" t="str">
        <f>TRIM(MID(SUBSTITUTE($H4005,",",REPT(" ",200)),(LEN($H4005)-LEN(SUBSTITUTE($H4005,",",""))-3)*200+1,200))</f>
        <v>Southern Manila District</v>
      </c>
      <c r="AI4005" s="1" t="s">
        <v>54</v>
      </c>
      <c r="AJ4005" s="1" t="s">
        <v>55</v>
      </c>
      <c r="AK4005" t="s">
        <v>14368</v>
      </c>
      <c r="AL4005" s="1">
        <v>2</v>
      </c>
      <c r="AM4005" s="1" t="s">
        <v>14369</v>
      </c>
    </row>
    <row r="4006" spans="1:39" ht="12.75" customHeight="1">
      <c r="A4006" s="1"/>
      <c r="B4006" s="1" t="s">
        <v>14370</v>
      </c>
      <c r="C4006" s="1" t="s">
        <v>14371</v>
      </c>
      <c r="D4006" s="3" t="str">
        <f ca="1">IFERROR(__xludf.DUMMYFUNCTION("PROPER(REGEXEXTRACT(B3972, ""(?:https?:\/\/)?(?:www\.)?([a-zA-Z0-9-]+)\.""))"),"Skyscanner")</f>
        <v>Skyscanner</v>
      </c>
      <c r="E4006" s="1" t="s">
        <v>14372</v>
      </c>
      <c r="F4006" s="1">
        <v>14.527913</v>
      </c>
      <c r="G4006" s="1">
        <v>120.988223</v>
      </c>
      <c r="H4006" s="1" t="s">
        <v>14373</v>
      </c>
      <c r="I4006" s="1" t="s">
        <v>50</v>
      </c>
      <c r="J4006" s="1">
        <f>IF(K4006="URBAN",1,IF(K4006="SUBURBAN",2,IF(K4006="RURAL",3,"")))</f>
        <v>1</v>
      </c>
      <c r="K4006" s="1" t="s">
        <v>42</v>
      </c>
      <c r="L4006" s="18">
        <v>46082</v>
      </c>
      <c r="M4006" s="49">
        <v>0.58333333333333337</v>
      </c>
      <c r="N4006" s="18">
        <v>46083</v>
      </c>
      <c r="O4006" s="56">
        <v>0.5</v>
      </c>
      <c r="P4006" s="31" t="str">
        <f>TEXT($L4006, "dddd")</f>
        <v>Sunday</v>
      </c>
      <c r="Q4006" s="39" t="s">
        <v>207</v>
      </c>
      <c r="R4006" s="39">
        <v>1307</v>
      </c>
      <c r="S4006" s="1" t="str">
        <f>IF(OR(MONTH(L4006)=12, MONTH(L4006)&lt;=5), "Dry Season", "Wet Season")</f>
        <v>Dry Season</v>
      </c>
      <c r="T4006" s="1">
        <v>1</v>
      </c>
      <c r="U4006" s="1">
        <v>0</v>
      </c>
      <c r="V4006" s="1">
        <v>0</v>
      </c>
      <c r="W4006" s="2">
        <f>IF(ISNUMBER(SEARCH("N/A", X4006)), 0, 1)</f>
        <v>0</v>
      </c>
      <c r="X4006" s="1" t="s">
        <v>44</v>
      </c>
      <c r="Y4006" s="1"/>
      <c r="Z4006" s="1"/>
      <c r="AA4006" s="11" cm="1">
        <f t="array" ref="AA4006">IF(ISBLANK(Y4006), 0, VINCentyInvDistance(F4006,G4006,Y4006,Z4006))</f>
        <v>0</v>
      </c>
      <c r="AB4006" s="1">
        <v>0</v>
      </c>
      <c r="AC4006" s="1">
        <v>7.8</v>
      </c>
      <c r="AD4006" s="1">
        <v>4</v>
      </c>
      <c r="AE4006" s="1">
        <v>399</v>
      </c>
      <c r="AF4006" s="1">
        <v>1</v>
      </c>
      <c r="AG4006" s="1" t="s">
        <v>372</v>
      </c>
      <c r="AH4006" s="1" t="s">
        <v>160</v>
      </c>
      <c r="AI4006" s="1" t="s">
        <v>54</v>
      </c>
      <c r="AJ4006" s="1" t="s">
        <v>55</v>
      </c>
      <c r="AK4006" t="s">
        <v>17556</v>
      </c>
      <c r="AL4006" s="1">
        <v>3</v>
      </c>
      <c r="AM4006" s="1" t="s">
        <v>14374</v>
      </c>
    </row>
    <row r="4007" spans="1:39" ht="12.75" customHeight="1">
      <c r="A4007" s="1"/>
      <c r="B4007" s="1" t="s">
        <v>14375</v>
      </c>
      <c r="C4007" s="1" t="s">
        <v>14376</v>
      </c>
      <c r="D4007" s="3" t="str">
        <f ca="1">IFERROR(__xludf.DUMMYFUNCTION("PROPER(REGEXEXTRACT(B3973, ""(?:https?:\/\/)?(?:www\.)?([a-zA-Z0-9-]+)\.""))"),"Skyscanner")</f>
        <v>Skyscanner</v>
      </c>
      <c r="E4007" s="1" t="s">
        <v>14377</v>
      </c>
      <c r="F4007" s="1">
        <v>14.473614899999999</v>
      </c>
      <c r="G4007" s="1">
        <v>121.00529589999999</v>
      </c>
      <c r="H4007" s="1" t="s">
        <v>165</v>
      </c>
      <c r="I4007" s="1" t="s">
        <v>50</v>
      </c>
      <c r="J4007" s="1">
        <f>IF(K4007="URBAN",1,IF(K4007="SUBURBAN",2,IF(K4007="RURAL",3,"")))</f>
        <v>1</v>
      </c>
      <c r="K4007" s="1" t="s">
        <v>42</v>
      </c>
      <c r="L4007" s="18">
        <v>46082</v>
      </c>
      <c r="M4007" s="49">
        <v>0.58333333333333337</v>
      </c>
      <c r="N4007" s="18">
        <v>46083</v>
      </c>
      <c r="O4007" s="56">
        <v>0.47916666666666669</v>
      </c>
      <c r="P4007" s="31" t="str">
        <f>TEXT($L4007, "dddd")</f>
        <v>Sunday</v>
      </c>
      <c r="Q4007" s="39" t="s">
        <v>1266</v>
      </c>
      <c r="R4007" s="39">
        <v>663</v>
      </c>
      <c r="S4007" s="1" t="str">
        <f>IF(OR(MONTH(L4007)=12, MONTH(L4007)&lt;=5), "Dry Season", "Wet Season")</f>
        <v>Dry Season</v>
      </c>
      <c r="T4007" s="1">
        <v>1</v>
      </c>
      <c r="U4007" s="1">
        <v>0</v>
      </c>
      <c r="V4007" s="1">
        <v>0</v>
      </c>
      <c r="W4007" s="2">
        <f>IF(ISNUMBER(SEARCH("N/A", X4007)), 0, 1)</f>
        <v>1</v>
      </c>
      <c r="X4007" s="1" t="s">
        <v>124</v>
      </c>
      <c r="Y4007" s="1">
        <v>14.5352172</v>
      </c>
      <c r="Z4007" s="1">
        <v>120.9819432</v>
      </c>
      <c r="AA4007" s="11" cm="1">
        <f t="array" ref="AA4007">IF(ISBLANK(Y4007), 0, VINCentyInvDistance(F4007,G4007,Y4007,Z4007))</f>
        <v>7265.9152422825327</v>
      </c>
      <c r="AB4007" s="1">
        <v>0</v>
      </c>
      <c r="AC4007" s="1">
        <v>8</v>
      </c>
      <c r="AD4007" s="1">
        <v>2.6</v>
      </c>
      <c r="AE4007" s="1">
        <v>77</v>
      </c>
      <c r="AF4007" s="1">
        <v>1</v>
      </c>
      <c r="AG4007" s="1" t="s">
        <v>159</v>
      </c>
      <c r="AH4007" s="1" t="s">
        <v>160</v>
      </c>
      <c r="AI4007" s="1" t="str">
        <f>TRIM(MID(SUBSTITUTE($H4007,",",REPT(" ",200)),(LEN($H4007)-LEN(SUBSTITUTE($H4007,",",""))-2)*200+1,200))</f>
        <v>Metro Manila</v>
      </c>
      <c r="AJ4007" s="1" t="s">
        <v>55</v>
      </c>
      <c r="AK4007" t="s">
        <v>2240</v>
      </c>
      <c r="AL4007" s="2">
        <v>0</v>
      </c>
      <c r="AM4007" s="1"/>
    </row>
    <row r="4008" spans="1:39" ht="12.75" customHeight="1">
      <c r="A4008" s="1"/>
      <c r="B4008" s="1" t="s">
        <v>162</v>
      </c>
      <c r="C4008" s="1" t="s">
        <v>14378</v>
      </c>
      <c r="D4008" s="3" t="str">
        <f ca="1">IFERROR(__xludf.DUMMYFUNCTION("PROPER(REGEXEXTRACT(B3974, ""(?:https?:\/\/)?(?:www\.)?([a-zA-Z0-9-]+)\.""))"),"Skyscanner")</f>
        <v>Skyscanner</v>
      </c>
      <c r="E4008" s="1" t="s">
        <v>14379</v>
      </c>
      <c r="F4008" s="1">
        <v>14.47362</v>
      </c>
      <c r="G4008" s="1">
        <v>121.00521999999999</v>
      </c>
      <c r="H4008" s="1" t="s">
        <v>165</v>
      </c>
      <c r="I4008" s="1" t="s">
        <v>50</v>
      </c>
      <c r="J4008" s="1">
        <f>IF(K4008="URBAN",1,IF(K4008="SUBURBAN",2,IF(K4008="RURAL",3,"")))</f>
        <v>1</v>
      </c>
      <c r="K4008" s="1" t="s">
        <v>42</v>
      </c>
      <c r="L4008" s="18">
        <v>46082</v>
      </c>
      <c r="M4008" s="49">
        <v>0.5</v>
      </c>
      <c r="N4008" s="18">
        <v>46083</v>
      </c>
      <c r="O4008" s="56">
        <v>0.5</v>
      </c>
      <c r="P4008" s="31" t="str">
        <f>TEXT($L4008, "dddd")</f>
        <v>Sunday</v>
      </c>
      <c r="Q4008" s="39" t="s">
        <v>531</v>
      </c>
      <c r="R4008" s="39">
        <v>1284</v>
      </c>
      <c r="S4008" s="1" t="str">
        <f>IF(OR(MONTH(L4008)=12, MONTH(L4008)&lt;=5), "Dry Season", "Wet Season")</f>
        <v>Dry Season</v>
      </c>
      <c r="T4008" s="1">
        <v>1</v>
      </c>
      <c r="U4008" s="1">
        <v>0</v>
      </c>
      <c r="V4008" s="1">
        <v>0</v>
      </c>
      <c r="W4008" s="2">
        <f>IF(ISNUMBER(SEARCH("N/A", X4008)), 0, 1)</f>
        <v>0</v>
      </c>
      <c r="X4008" s="1" t="s">
        <v>44</v>
      </c>
      <c r="Y4008" s="1"/>
      <c r="Z4008" s="1"/>
      <c r="AA4008" s="11" cm="1">
        <f t="array" ref="AA4008">IF(ISBLANK(Y4008), 0, VINCentyInvDistance(F4008,G4008,Y4008,Z4008))</f>
        <v>0</v>
      </c>
      <c r="AB4008" s="1">
        <v>0</v>
      </c>
      <c r="AC4008" s="1">
        <v>5.2</v>
      </c>
      <c r="AD4008" s="1">
        <v>3.8</v>
      </c>
      <c r="AE4008" s="1">
        <v>3</v>
      </c>
      <c r="AF4008" s="1">
        <v>1</v>
      </c>
      <c r="AG4008" s="1" t="str">
        <f>TRIM(MID(SUBSTITUTE($H4008,",",REPT(" ",200)),(LEN($H4008)-LEN(SUBSTITUTE($H4008,",",""))-4)*200+1,200))</f>
        <v>Parañaque</v>
      </c>
      <c r="AH4008" s="1" t="str">
        <f>TRIM(MID(SUBSTITUTE($H4008,",",REPT(" ",200)),(LEN($H4008)-LEN(SUBSTITUTE($H4008,",",""))-3)*200+1,200))</f>
        <v>Southern Manila District</v>
      </c>
      <c r="AI4008" s="1" t="str">
        <f>TRIM(MID(SUBSTITUTE($H4008,",",REPT(" ",200)),(LEN($H4008)-LEN(SUBSTITUTE($H4008,",",""))-2)*200+1,200))</f>
        <v>Metro Manila</v>
      </c>
      <c r="AJ4008" s="1" t="str">
        <f>TRIM(MID(SUBSTITUTE($H4008,",",REPT(" ",200)),(LEN($H4008)-LEN(SUBSTITUTE($H4008,",",""))-0)*200+1,200))</f>
        <v>Philippines</v>
      </c>
      <c r="AK4008" t="s">
        <v>166</v>
      </c>
      <c r="AL4008" s="2">
        <v>0</v>
      </c>
      <c r="AM4008" s="1" t="s">
        <v>167</v>
      </c>
    </row>
    <row r="4009" spans="1:39" ht="12.75" customHeight="1">
      <c r="A4009" s="1"/>
      <c r="B4009" s="1" t="s">
        <v>14380</v>
      </c>
      <c r="C4009" s="1" t="s">
        <v>14381</v>
      </c>
      <c r="D4009" s="3" t="str">
        <f ca="1">IFERROR(__xludf.DUMMYFUNCTION("PROPER(REGEXEXTRACT(B3975, ""(?:https?:\/\/)?(?:www\.)?([a-zA-Z0-9-]+)\.""))"),"Skyscanner")</f>
        <v>Skyscanner</v>
      </c>
      <c r="E4009" s="1" t="s">
        <v>14382</v>
      </c>
      <c r="F4009" s="1">
        <v>14.509679999999999</v>
      </c>
      <c r="G4009" s="1">
        <v>120.99302</v>
      </c>
      <c r="H4009" s="1" t="s">
        <v>14383</v>
      </c>
      <c r="I4009" s="1" t="s">
        <v>50</v>
      </c>
      <c r="J4009" s="1">
        <f>IF(K4009="URBAN",1,IF(K4009="SUBURBAN",2,IF(K4009="RURAL",3,"")))</f>
        <v>1</v>
      </c>
      <c r="K4009" s="1" t="s">
        <v>42</v>
      </c>
      <c r="L4009" s="18">
        <v>46082</v>
      </c>
      <c r="M4009" s="49">
        <v>0.58333333333333337</v>
      </c>
      <c r="N4009" s="18">
        <v>46083</v>
      </c>
      <c r="O4009" s="56">
        <v>0.5</v>
      </c>
      <c r="P4009" s="31" t="str">
        <f>TEXT($L4009, "dddd")</f>
        <v>Sunday</v>
      </c>
      <c r="Q4009" s="39" t="s">
        <v>531</v>
      </c>
      <c r="R4009" s="39">
        <v>2613</v>
      </c>
      <c r="S4009" s="1" t="str">
        <f>IF(OR(MONTH(L4009)=12, MONTH(L4009)&lt;=5), "Dry Season", "Wet Season")</f>
        <v>Dry Season</v>
      </c>
      <c r="T4009" s="1">
        <v>1</v>
      </c>
      <c r="U4009" s="1">
        <v>0</v>
      </c>
      <c r="V4009" s="1">
        <v>0</v>
      </c>
      <c r="W4009" s="2">
        <f>IF(ISNUMBER(SEARCH("N/A", X4009)), 0, 1)</f>
        <v>0</v>
      </c>
      <c r="X4009" s="1" t="s">
        <v>44</v>
      </c>
      <c r="Y4009" s="1"/>
      <c r="Z4009" s="1"/>
      <c r="AA4009" s="11" cm="1">
        <f t="array" ref="AA4009">IF(ISBLANK(Y4009), 0, VINCentyInvDistance(F4009,G4009,Y4009,Z4009))</f>
        <v>0</v>
      </c>
      <c r="AB4009" s="1">
        <v>0</v>
      </c>
      <c r="AC4009" s="1">
        <v>7.6</v>
      </c>
      <c r="AD4009" s="1">
        <v>3.9</v>
      </c>
      <c r="AE4009" s="1">
        <v>33</v>
      </c>
      <c r="AF4009" s="1">
        <v>1</v>
      </c>
      <c r="AG4009" s="1" t="s">
        <v>5820</v>
      </c>
      <c r="AH4009" s="1" t="s">
        <v>160</v>
      </c>
      <c r="AI4009" s="1" t="s">
        <v>54</v>
      </c>
      <c r="AJ4009" s="1" t="s">
        <v>55</v>
      </c>
      <c r="AK4009" t="s">
        <v>17642</v>
      </c>
      <c r="AL4009" s="1">
        <v>2</v>
      </c>
      <c r="AM4009" s="1" t="s">
        <v>14384</v>
      </c>
    </row>
    <row r="4010" spans="1:39" ht="12.75" customHeight="1">
      <c r="A4010" s="1"/>
      <c r="B4010" s="1" t="s">
        <v>14385</v>
      </c>
      <c r="C4010" s="1" t="s">
        <v>14386</v>
      </c>
      <c r="D4010" s="3" t="str">
        <f ca="1">IFERROR(__xludf.DUMMYFUNCTION("PROPER(REGEXEXTRACT(B3976, ""(?:https?:\/\/)?(?:www\.)?([a-zA-Z0-9-]+)\.""))"),"Skyscanner")</f>
        <v>Skyscanner</v>
      </c>
      <c r="E4010" s="1" t="s">
        <v>14387</v>
      </c>
      <c r="F4010" s="1">
        <v>14.45548</v>
      </c>
      <c r="G4010" s="1">
        <v>121.031323</v>
      </c>
      <c r="H4010" s="1" t="s">
        <v>14388</v>
      </c>
      <c r="I4010" s="1" t="s">
        <v>50</v>
      </c>
      <c r="J4010" s="1">
        <f>IF(K4010="URBAN",1,IF(K4010="SUBURBAN",2,IF(K4010="RURAL",3,"")))</f>
        <v>1</v>
      </c>
      <c r="K4010" s="1" t="s">
        <v>42</v>
      </c>
      <c r="L4010" s="18">
        <v>46082</v>
      </c>
      <c r="M4010" s="49">
        <v>0.58333333333333337</v>
      </c>
      <c r="N4010" s="18">
        <v>46083</v>
      </c>
      <c r="O4010" s="56">
        <v>0.5</v>
      </c>
      <c r="P4010" s="31" t="str">
        <f>TEXT($L4010, "dddd")</f>
        <v>Sunday</v>
      </c>
      <c r="Q4010" s="39" t="s">
        <v>531</v>
      </c>
      <c r="R4010" s="39">
        <v>3854</v>
      </c>
      <c r="S4010" s="1" t="str">
        <f>IF(OR(MONTH(L4010)=12, MONTH(L4010)&lt;=5), "Dry Season", "Wet Season")</f>
        <v>Dry Season</v>
      </c>
      <c r="T4010" s="1">
        <v>1</v>
      </c>
      <c r="U4010" s="1">
        <v>0</v>
      </c>
      <c r="V4010" s="1">
        <v>1</v>
      </c>
      <c r="W4010" s="2">
        <f>IF(ISNUMBER(SEARCH("N/A", X4010)), 0, 1)</f>
        <v>0</v>
      </c>
      <c r="X4010" s="1" t="s">
        <v>44</v>
      </c>
      <c r="Y4010" s="1"/>
      <c r="Z4010" s="1"/>
      <c r="AA4010" s="11" cm="1">
        <f t="array" ref="AA4010">IF(ISBLANK(Y4010), 0, VINCentyInvDistance(F4010,G4010,Y4010,Z4010))</f>
        <v>0</v>
      </c>
      <c r="AB4010" s="1">
        <v>0</v>
      </c>
      <c r="AC4010" s="1">
        <v>7.8</v>
      </c>
      <c r="AD4010" s="1">
        <v>4.3</v>
      </c>
      <c r="AE4010" s="1">
        <v>95</v>
      </c>
      <c r="AF4010" s="1">
        <v>1</v>
      </c>
      <c r="AG4010" s="1" t="s">
        <v>148</v>
      </c>
      <c r="AH4010" s="1" t="str">
        <f>TRIM(MID(SUBSTITUTE($H4010,",",REPT(" ",200)),(LEN($H4010)-LEN(SUBSTITUTE($H4010,",",""))-3)*200+1,200))</f>
        <v>Southern Manila District</v>
      </c>
      <c r="AI4010" s="1" t="str">
        <f>TRIM(MID(SUBSTITUTE($H4010,",",REPT(" ",200)),(LEN($H4010)-LEN(SUBSTITUTE($H4010,",",""))-2)*200+1,200))</f>
        <v>Metro Manila</v>
      </c>
      <c r="AJ4010" s="1" t="s">
        <v>55</v>
      </c>
      <c r="AK4010" t="s">
        <v>17643</v>
      </c>
      <c r="AL4010" s="2">
        <v>0</v>
      </c>
      <c r="AM4010" s="1" t="s">
        <v>14389</v>
      </c>
    </row>
    <row r="4011" spans="1:39" ht="12.75" customHeight="1">
      <c r="A4011" s="1"/>
      <c r="B4011" s="1" t="s">
        <v>12470</v>
      </c>
      <c r="C4011" s="1" t="s">
        <v>14390</v>
      </c>
      <c r="D4011" s="3" t="str">
        <f ca="1">IFERROR(__xludf.DUMMYFUNCTION("PROPER(REGEXEXTRACT(B3977, ""(?:https?:\/\/)?(?:www\.)?([a-zA-Z0-9-]+)\.""))"),"Skyscanner")</f>
        <v>Skyscanner</v>
      </c>
      <c r="E4011" s="1" t="s">
        <v>14391</v>
      </c>
      <c r="F4011" s="1">
        <v>14.517918099999999</v>
      </c>
      <c r="G4011" s="1">
        <v>120.9961708</v>
      </c>
      <c r="H4011" s="1" t="s">
        <v>14392</v>
      </c>
      <c r="I4011" s="1" t="s">
        <v>50</v>
      </c>
      <c r="J4011" s="1">
        <f>IF(K4011="URBAN",1,IF(K4011="SUBURBAN",2,IF(K4011="RURAL",3,"")))</f>
        <v>1</v>
      </c>
      <c r="K4011" s="1" t="s">
        <v>42</v>
      </c>
      <c r="L4011" s="18">
        <v>46082</v>
      </c>
      <c r="M4011" s="49">
        <v>0.625</v>
      </c>
      <c r="N4011" s="18">
        <v>46083</v>
      </c>
      <c r="O4011" s="56">
        <v>0.45833333333333331</v>
      </c>
      <c r="P4011" s="31" t="str">
        <f>TEXT($L4011, "dddd")</f>
        <v>Sunday</v>
      </c>
      <c r="Q4011" s="39" t="s">
        <v>531</v>
      </c>
      <c r="R4011" s="39">
        <v>2226</v>
      </c>
      <c r="S4011" s="1" t="str">
        <f>IF(OR(MONTH(L4011)=12, MONTH(L4011)&lt;=5), "Dry Season", "Wet Season")</f>
        <v>Dry Season</v>
      </c>
      <c r="T4011" s="1">
        <v>1</v>
      </c>
      <c r="U4011" s="1">
        <v>0</v>
      </c>
      <c r="V4011" s="1">
        <v>1</v>
      </c>
      <c r="W4011" s="2">
        <f>IF(ISNUMBER(SEARCH("N/A", X4011)), 0, 1)</f>
        <v>1</v>
      </c>
      <c r="X4011" s="1" t="s">
        <v>11243</v>
      </c>
      <c r="Y4011" s="1">
        <v>14.523306399999999</v>
      </c>
      <c r="Z4011" s="1">
        <v>120.981234</v>
      </c>
      <c r="AA4011" s="11" cm="1">
        <f t="array" ref="AA4011">IF(ISBLANK(Y4011), 0, VINCentyInvDistance(F4011,G4011,Y4011,Z4011))</f>
        <v>1716.8228733502604</v>
      </c>
      <c r="AB4011" s="1">
        <v>1</v>
      </c>
      <c r="AC4011" s="1">
        <v>8.6</v>
      </c>
      <c r="AD4011" s="1">
        <v>3.5</v>
      </c>
      <c r="AE4011" s="1">
        <v>1364</v>
      </c>
      <c r="AF4011" s="1">
        <v>1</v>
      </c>
      <c r="AG4011" s="1" t="s">
        <v>2477</v>
      </c>
      <c r="AH4011" s="1" t="s">
        <v>160</v>
      </c>
      <c r="AI4011" s="1" t="str">
        <f>TRIM(MID(SUBSTITUTE($H4011,",",REPT(" ",200)),(LEN($H4011)-LEN(SUBSTITUTE($H4011,",",""))-2)*200+1,200))</f>
        <v>Metro Manila</v>
      </c>
      <c r="AJ4011" s="1" t="s">
        <v>55</v>
      </c>
      <c r="AK4011" t="s">
        <v>17475</v>
      </c>
      <c r="AL4011" s="2">
        <v>0</v>
      </c>
      <c r="AM4011" s="1"/>
    </row>
    <row r="4012" spans="1:39" ht="12.75" customHeight="1">
      <c r="A4012" s="1"/>
      <c r="B4012" s="1" t="s">
        <v>14393</v>
      </c>
      <c r="C4012" s="1" t="s">
        <v>14394</v>
      </c>
      <c r="D4012" s="3" t="str">
        <f ca="1">IFERROR(__xludf.DUMMYFUNCTION("PROPER(REGEXEXTRACT(B3978, ""(?:https?:\/\/)?(?:www\.)?([a-zA-Z0-9-]+)\.""))"),"Skyscanner")</f>
        <v>Skyscanner</v>
      </c>
      <c r="E4012" s="1" t="s">
        <v>14395</v>
      </c>
      <c r="F4012" s="1">
        <v>14.4923673</v>
      </c>
      <c r="G4012" s="1">
        <v>121.0154919</v>
      </c>
      <c r="H4012" s="1" t="s">
        <v>158</v>
      </c>
      <c r="I4012" s="1" t="s">
        <v>50</v>
      </c>
      <c r="J4012" s="1">
        <f>IF(K4012="URBAN",1,IF(K4012="SUBURBAN",2,IF(K4012="RURAL",3,"")))</f>
        <v>1</v>
      </c>
      <c r="K4012" s="1" t="s">
        <v>42</v>
      </c>
      <c r="L4012" s="18">
        <v>46082</v>
      </c>
      <c r="M4012" s="49">
        <v>0.58333333333333337</v>
      </c>
      <c r="N4012" s="18">
        <v>46083</v>
      </c>
      <c r="O4012" s="56">
        <v>0.5</v>
      </c>
      <c r="P4012" s="31" t="str">
        <f>TEXT($L4012, "dddd")</f>
        <v>Sunday</v>
      </c>
      <c r="Q4012" s="39" t="s">
        <v>111</v>
      </c>
      <c r="R4012" s="39">
        <v>1325</v>
      </c>
      <c r="S4012" s="1" t="str">
        <f>IF(OR(MONTH(L4012)=12, MONTH(L4012)&lt;=5), "Dry Season", "Wet Season")</f>
        <v>Dry Season</v>
      </c>
      <c r="T4012" s="1">
        <v>1</v>
      </c>
      <c r="U4012" s="1">
        <v>0</v>
      </c>
      <c r="V4012" s="1">
        <v>0</v>
      </c>
      <c r="W4012" s="2">
        <f>IF(ISNUMBER(SEARCH("N/A", X4012)), 0, 1)</f>
        <v>1</v>
      </c>
      <c r="X4012" s="1" t="s">
        <v>124</v>
      </c>
      <c r="Y4012" s="1">
        <v>14.5352172</v>
      </c>
      <c r="Z4012" s="1">
        <v>120.9819432</v>
      </c>
      <c r="AA4012" s="11" cm="1">
        <f t="array" ref="AA4012">IF(ISBLANK(Y4012), 0, VINCentyInvDistance(F4012,G4012,Y4012,Z4012))</f>
        <v>5962.786437779474</v>
      </c>
      <c r="AB4012" s="1">
        <v>1</v>
      </c>
      <c r="AC4012" s="1">
        <v>7</v>
      </c>
      <c r="AD4012" s="1">
        <v>0</v>
      </c>
      <c r="AE4012" s="1">
        <v>1194</v>
      </c>
      <c r="AF4012" s="1">
        <v>1</v>
      </c>
      <c r="AG4012" s="1" t="s">
        <v>159</v>
      </c>
      <c r="AH4012" s="1" t="s">
        <v>160</v>
      </c>
      <c r="AI4012" s="1" t="str">
        <f>TRIM(MID(SUBSTITUTE($H4012,",",REPT(" ",200)),(LEN($H4012)-LEN(SUBSTITUTE($H4012,",",""))-2)*200+1,200))</f>
        <v>Metro Manila</v>
      </c>
      <c r="AJ4012" s="1" t="s">
        <v>55</v>
      </c>
      <c r="AK4012" t="s">
        <v>14396</v>
      </c>
      <c r="AL4012" s="2">
        <v>0</v>
      </c>
      <c r="AM4012" s="1"/>
    </row>
    <row r="4013" spans="1:39" ht="12.75" customHeight="1">
      <c r="A4013" s="1"/>
      <c r="B4013" s="1" t="s">
        <v>208</v>
      </c>
      <c r="C4013" s="1" t="s">
        <v>14397</v>
      </c>
      <c r="D4013" s="3" t="str">
        <f ca="1">IFERROR(__xludf.DUMMYFUNCTION("PROPER(REGEXEXTRACT(B3979, ""(?:https?:\/\/)?(?:www\.)?([a-zA-Z0-9-]+)\.""))"),"Skyscanner")</f>
        <v>Skyscanner</v>
      </c>
      <c r="E4013" s="1" t="s">
        <v>14398</v>
      </c>
      <c r="F4013" s="1">
        <v>14.436954200000001</v>
      </c>
      <c r="G4013" s="1">
        <v>121.00692720000001</v>
      </c>
      <c r="H4013" s="1" t="s">
        <v>14399</v>
      </c>
      <c r="I4013" s="1" t="s">
        <v>50</v>
      </c>
      <c r="J4013" s="1">
        <f>IF(K4013="URBAN",1,IF(K4013="SUBURBAN",2,IF(K4013="RURAL",3,"")))</f>
        <v>1</v>
      </c>
      <c r="K4013" s="1" t="s">
        <v>42</v>
      </c>
      <c r="L4013" s="18">
        <v>46082</v>
      </c>
      <c r="M4013" s="49">
        <v>0.58333333333333337</v>
      </c>
      <c r="N4013" s="18">
        <v>46083</v>
      </c>
      <c r="O4013" s="56">
        <v>0.5</v>
      </c>
      <c r="P4013" s="31" t="str">
        <f>TEXT($L4013, "dddd")</f>
        <v>Sunday</v>
      </c>
      <c r="Q4013" s="39" t="s">
        <v>43</v>
      </c>
      <c r="R4013" s="39">
        <v>1280</v>
      </c>
      <c r="S4013" s="1" t="str">
        <f>IF(OR(MONTH(L4013)=12, MONTH(L4013)&lt;=5), "Dry Season", "Wet Season")</f>
        <v>Dry Season</v>
      </c>
      <c r="T4013" s="1">
        <v>2</v>
      </c>
      <c r="U4013" s="1">
        <v>1</v>
      </c>
      <c r="V4013" s="1">
        <v>0</v>
      </c>
      <c r="W4013" s="2">
        <f>IF(ISNUMBER(SEARCH("N/A", X4013)), 0, 1)</f>
        <v>1</v>
      </c>
      <c r="X4013" s="1" t="s">
        <v>124</v>
      </c>
      <c r="Y4013" s="1">
        <v>14.5352172</v>
      </c>
      <c r="Z4013" s="1">
        <v>120.9819432</v>
      </c>
      <c r="AA4013" s="11" cm="1">
        <f t="array" ref="AA4013">IF(ISBLANK(Y4013), 0, VINCentyInvDistance(F4013,G4013,Y4013,Z4013))</f>
        <v>11200.833406940321</v>
      </c>
      <c r="AB4013" s="1">
        <v>0</v>
      </c>
      <c r="AC4013" s="1">
        <v>0</v>
      </c>
      <c r="AD4013" s="1">
        <v>0</v>
      </c>
      <c r="AE4013" s="1">
        <v>0</v>
      </c>
      <c r="AF4013" s="1">
        <v>1</v>
      </c>
      <c r="AG4013" s="1" t="s">
        <v>159</v>
      </c>
      <c r="AH4013" s="1" t="s">
        <v>160</v>
      </c>
      <c r="AI4013" s="1" t="str">
        <f>TRIM(MID(SUBSTITUTE($H4013,",",REPT(" ",200)),(LEN($H4013)-LEN(SUBSTITUTE($H4013,",",""))-2)*200+1,200))</f>
        <v>Metro Manila</v>
      </c>
      <c r="AJ4013" s="1" t="s">
        <v>55</v>
      </c>
      <c r="AK4013" t="s">
        <v>211</v>
      </c>
      <c r="AL4013" s="2">
        <v>0</v>
      </c>
      <c r="AM4013" s="1"/>
    </row>
    <row r="4014" spans="1:39" ht="12.75" customHeight="1">
      <c r="A4014" s="1"/>
      <c r="B4014" s="1" t="s">
        <v>14400</v>
      </c>
      <c r="C4014" s="1" t="s">
        <v>14401</v>
      </c>
      <c r="D4014" s="3" t="str">
        <f ca="1">IFERROR(__xludf.DUMMYFUNCTION("PROPER(REGEXEXTRACT(B3980, ""(?:https?:\/\/)?(?:www\.)?([a-zA-Z0-9-]+)\.""))"),"Google")</f>
        <v>Google</v>
      </c>
      <c r="E4014" s="1" t="s">
        <v>14402</v>
      </c>
      <c r="F4014" s="1">
        <v>14.492621099999999</v>
      </c>
      <c r="G4014" s="1">
        <v>121.0146335</v>
      </c>
      <c r="H4014" s="1" t="s">
        <v>14403</v>
      </c>
      <c r="I4014" s="1" t="s">
        <v>50</v>
      </c>
      <c r="J4014" s="1">
        <f>IF(K4014="URBAN",1,IF(K4014="SUBURBAN",2,IF(K4014="RURAL",3,"")))</f>
        <v>1</v>
      </c>
      <c r="K4014" s="1" t="s">
        <v>42</v>
      </c>
      <c r="L4014" s="18">
        <v>46082</v>
      </c>
      <c r="M4014" s="49">
        <v>0.625</v>
      </c>
      <c r="N4014" s="18">
        <v>46083</v>
      </c>
      <c r="O4014" s="56">
        <v>0.5</v>
      </c>
      <c r="P4014" s="31" t="str">
        <f>TEXT($L4014, "dddd")</f>
        <v>Sunday</v>
      </c>
      <c r="Q4014" s="39" t="s">
        <v>207</v>
      </c>
      <c r="R4014" s="39">
        <v>1126</v>
      </c>
      <c r="S4014" s="1" t="str">
        <f>IF(OR(MONTH(L4014)=12, MONTH(L4014)&lt;=5), "Dry Season", "Wet Season")</f>
        <v>Dry Season</v>
      </c>
      <c r="T4014" s="1">
        <v>1</v>
      </c>
      <c r="U4014" s="1">
        <v>0</v>
      </c>
      <c r="V4014" s="1">
        <v>0</v>
      </c>
      <c r="W4014" s="2">
        <f>IF(ISNUMBER(SEARCH("N/A", X4014)), 0, 1)</f>
        <v>1</v>
      </c>
      <c r="X4014" s="1" t="s">
        <v>503</v>
      </c>
      <c r="Y4014" s="1">
        <v>14.441086</v>
      </c>
      <c r="Z4014" s="1">
        <v>121.00094</v>
      </c>
      <c r="AA4014" s="11" cm="1">
        <f t="array" ref="AA4014">IF(ISBLANK(Y4014), 0, VINCentyInvDistance(F4014,G4014,Y4014,Z4014))</f>
        <v>5890.0495946385245</v>
      </c>
      <c r="AB4014" s="1">
        <v>0</v>
      </c>
      <c r="AC4014" s="1">
        <v>0</v>
      </c>
      <c r="AD4014" s="1">
        <v>0</v>
      </c>
      <c r="AE4014" s="1">
        <v>42</v>
      </c>
      <c r="AF4014" s="1">
        <v>1</v>
      </c>
      <c r="AG4014" s="1" t="s">
        <v>10137</v>
      </c>
      <c r="AH4014" s="1" t="s">
        <v>1730</v>
      </c>
      <c r="AI4014" s="1" t="str">
        <f>TRIM(MID(SUBSTITUTE($H4014,",",REPT(" ",200)),(LEN($H4014)-LEN(SUBSTITUTE($H4014,",",""))-2)*200+1,200))</f>
        <v>Metro Manila</v>
      </c>
      <c r="AJ4014" s="1" t="s">
        <v>55</v>
      </c>
      <c r="AL4014" s="2">
        <v>0</v>
      </c>
      <c r="AM4014" s="1"/>
    </row>
    <row r="4015" spans="1:39" ht="12.75" customHeight="1">
      <c r="A4015" s="1"/>
      <c r="B4015" s="1" t="s">
        <v>14404</v>
      </c>
      <c r="C4015" s="1" t="s">
        <v>14405</v>
      </c>
      <c r="D4015" s="3" t="str">
        <f ca="1">IFERROR(__xludf.DUMMYFUNCTION("PROPER(REGEXEXTRACT(B3981, ""(?:https?:\/\/)?(?:www\.)?([a-zA-Z0-9-]+)\.""))"),"Skyscanner")</f>
        <v>Skyscanner</v>
      </c>
      <c r="E4015" s="1" t="s">
        <v>14406</v>
      </c>
      <c r="F4015" s="1">
        <v>14.4339212</v>
      </c>
      <c r="G4015" s="1">
        <v>121.0126786</v>
      </c>
      <c r="H4015" s="1" t="s">
        <v>14407</v>
      </c>
      <c r="I4015" s="1" t="s">
        <v>50</v>
      </c>
      <c r="J4015" s="1">
        <f>IF(K4015="URBAN",1,IF(K4015="SUBURBAN",2,IF(K4015="RURAL",3,"")))</f>
        <v>1</v>
      </c>
      <c r="K4015" s="1" t="s">
        <v>42</v>
      </c>
      <c r="L4015" s="18">
        <v>46082</v>
      </c>
      <c r="M4015" s="49">
        <v>0.58333333333333337</v>
      </c>
      <c r="N4015" s="18">
        <v>46083</v>
      </c>
      <c r="O4015" s="56">
        <v>0.5</v>
      </c>
      <c r="P4015" s="31" t="str">
        <f>TEXT($L4015, "dddd")</f>
        <v>Sunday</v>
      </c>
      <c r="Q4015" s="39" t="s">
        <v>207</v>
      </c>
      <c r="R4015" s="39">
        <v>971</v>
      </c>
      <c r="S4015" s="1" t="str">
        <f>IF(OR(MONTH(L4015)=12, MONTH(L4015)&lt;=5), "Dry Season", "Wet Season")</f>
        <v>Dry Season</v>
      </c>
      <c r="T4015" s="1">
        <v>2</v>
      </c>
      <c r="U4015" s="1">
        <v>1</v>
      </c>
      <c r="V4015" s="1">
        <v>0</v>
      </c>
      <c r="W4015" s="2">
        <f>IF(ISNUMBER(SEARCH("N/A", X4015)), 0, 1)</f>
        <v>1</v>
      </c>
      <c r="X4015" s="1" t="s">
        <v>124</v>
      </c>
      <c r="Y4015" s="1">
        <v>14.5352172</v>
      </c>
      <c r="Z4015" s="1">
        <v>120.9819432</v>
      </c>
      <c r="AA4015" s="11" cm="1">
        <f t="array" ref="AA4015">IF(ISBLANK(Y4015), 0, VINCentyInvDistance(F4015,G4015,Y4015,Z4015))</f>
        <v>11687.288588356056</v>
      </c>
      <c r="AB4015" s="1">
        <v>0</v>
      </c>
      <c r="AC4015" s="1">
        <v>7.6</v>
      </c>
      <c r="AD4015" s="1">
        <v>0</v>
      </c>
      <c r="AE4015" s="1">
        <v>42</v>
      </c>
      <c r="AF4015" s="1">
        <v>1</v>
      </c>
      <c r="AG4015" s="1" t="s">
        <v>159</v>
      </c>
      <c r="AH4015" s="1" t="s">
        <v>160</v>
      </c>
      <c r="AI4015" s="1" t="str">
        <f>TRIM(MID(SUBSTITUTE($H4015,",",REPT(" ",200)),(LEN($H4015)-LEN(SUBSTITUTE($H4015,",",""))-2)*200+1,200))</f>
        <v>Metro Manila</v>
      </c>
      <c r="AJ4015" s="1" t="s">
        <v>55</v>
      </c>
      <c r="AK4015" t="s">
        <v>6753</v>
      </c>
      <c r="AL4015" s="2">
        <v>0</v>
      </c>
      <c r="AM4015" s="1"/>
    </row>
    <row r="4016" spans="1:39" ht="12.75" customHeight="1">
      <c r="A4016" s="1"/>
      <c r="B4016" s="1" t="s">
        <v>14408</v>
      </c>
      <c r="C4016" s="1" t="s">
        <v>14409</v>
      </c>
      <c r="D4016" s="3" t="str">
        <f ca="1">IFERROR(__xludf.DUMMYFUNCTION("PROPER(REGEXEXTRACT(B3982, ""(?:https?:\/\/)?(?:www\.)?([a-zA-Z0-9-]+)\.""))"),"Skyscanner")</f>
        <v>Skyscanner</v>
      </c>
      <c r="E4016" s="1" t="s">
        <v>14410</v>
      </c>
      <c r="F4016" s="1">
        <v>14.434659399999999</v>
      </c>
      <c r="G4016" s="1">
        <v>121.0131973</v>
      </c>
      <c r="H4016" s="1" t="s">
        <v>14411</v>
      </c>
      <c r="I4016" s="1" t="s">
        <v>50</v>
      </c>
      <c r="J4016" s="1">
        <f>IF(K4016="URBAN",1,IF(K4016="SUBURBAN",2,IF(K4016="RURAL",3,"")))</f>
        <v>1</v>
      </c>
      <c r="K4016" s="1" t="s">
        <v>42</v>
      </c>
      <c r="L4016" s="18">
        <v>46082</v>
      </c>
      <c r="M4016" s="49">
        <v>0.58333333333333337</v>
      </c>
      <c r="N4016" s="18">
        <v>46083</v>
      </c>
      <c r="O4016" s="56">
        <v>0.5</v>
      </c>
      <c r="P4016" s="31" t="str">
        <f>TEXT($L4016, "dddd")</f>
        <v>Sunday</v>
      </c>
      <c r="Q4016" s="39" t="s">
        <v>111</v>
      </c>
      <c r="R4016" s="39">
        <v>1173</v>
      </c>
      <c r="S4016" s="1" t="str">
        <f>IF(OR(MONTH(L4016)=12, MONTH(L4016)&lt;=5), "Dry Season", "Wet Season")</f>
        <v>Dry Season</v>
      </c>
      <c r="T4016" s="1">
        <v>1</v>
      </c>
      <c r="U4016" s="1">
        <v>0</v>
      </c>
      <c r="V4016" s="1">
        <v>1</v>
      </c>
      <c r="W4016" s="2">
        <f>IF(ISNUMBER(SEARCH("N/A", X4016)), 0, 1)</f>
        <v>1</v>
      </c>
      <c r="X4016" s="1" t="s">
        <v>503</v>
      </c>
      <c r="Y4016" s="1">
        <v>14.441086</v>
      </c>
      <c r="Z4016" s="1">
        <v>121.00094</v>
      </c>
      <c r="AA4016" s="11" cm="1">
        <f t="array" ref="AA4016">IF(ISBLANK(Y4016), 0, VINCentyInvDistance(F4016,G4016,Y4016,Z4016))</f>
        <v>1500.7965609643968</v>
      </c>
      <c r="AB4016" s="1">
        <v>0</v>
      </c>
      <c r="AC4016" s="1">
        <v>6</v>
      </c>
      <c r="AD4016" s="1">
        <v>3.3</v>
      </c>
      <c r="AE4016" s="1">
        <v>419</v>
      </c>
      <c r="AF4016" s="1">
        <v>1</v>
      </c>
      <c r="AG4016" s="1" t="s">
        <v>10137</v>
      </c>
      <c r="AH4016" s="1" t="s">
        <v>1730</v>
      </c>
      <c r="AI4016" s="1" t="str">
        <f>TRIM(MID(SUBSTITUTE($H4016,",",REPT(" ",200)),(LEN($H4016)-LEN(SUBSTITUTE($H4016,",",""))-2)*200+1,200))</f>
        <v>Metro Manila</v>
      </c>
      <c r="AJ4016" s="1" t="s">
        <v>55</v>
      </c>
      <c r="AK4016" t="s">
        <v>14412</v>
      </c>
      <c r="AL4016" s="2">
        <v>0</v>
      </c>
      <c r="AM4016" s="1"/>
    </row>
    <row r="4017" spans="1:39" ht="12.75" customHeight="1">
      <c r="A4017" s="1"/>
      <c r="B4017" s="1" t="s">
        <v>14413</v>
      </c>
      <c r="C4017" s="1" t="s">
        <v>14414</v>
      </c>
      <c r="D4017" s="3" t="str">
        <f ca="1">IFERROR(__xludf.DUMMYFUNCTION("PROPER(REGEXEXTRACT(B3983, ""(?:https?:\/\/)?(?:www\.)?([a-zA-Z0-9-]+)\.""))"),"Skyscanner")</f>
        <v>Skyscanner</v>
      </c>
      <c r="E4017" s="1" t="s">
        <v>14415</v>
      </c>
      <c r="F4017" s="1">
        <v>14.5262648</v>
      </c>
      <c r="G4017" s="1">
        <v>120.9913523</v>
      </c>
      <c r="H4017" s="1" t="s">
        <v>14416</v>
      </c>
      <c r="I4017" s="1" t="s">
        <v>50</v>
      </c>
      <c r="J4017" s="1">
        <f>IF(K4017="URBAN",1,IF(K4017="SUBURBAN",2,IF(K4017="RURAL",3,"")))</f>
        <v>1</v>
      </c>
      <c r="K4017" s="1" t="s">
        <v>42</v>
      </c>
      <c r="L4017" s="18">
        <v>46082</v>
      </c>
      <c r="M4017" s="49">
        <v>0.58333333333333337</v>
      </c>
      <c r="N4017" s="18">
        <v>46083</v>
      </c>
      <c r="O4017" s="56">
        <v>0.5</v>
      </c>
      <c r="P4017" s="31" t="str">
        <f>TEXT($L4017, "dddd")</f>
        <v>Sunday</v>
      </c>
      <c r="Q4017" s="39" t="s">
        <v>531</v>
      </c>
      <c r="R4017" s="39">
        <v>3271</v>
      </c>
      <c r="S4017" s="1" t="str">
        <f>IF(OR(MONTH(L4017)=12, MONTH(L4017)&lt;=5), "Dry Season", "Wet Season")</f>
        <v>Dry Season</v>
      </c>
      <c r="T4017" s="1">
        <v>1</v>
      </c>
      <c r="U4017" s="1">
        <v>0</v>
      </c>
      <c r="V4017" s="1">
        <v>1</v>
      </c>
      <c r="W4017" s="2">
        <f>IF(ISNUMBER(SEARCH("N/A", X4017)), 0, 1)</f>
        <v>1</v>
      </c>
      <c r="X4017" s="1" t="s">
        <v>503</v>
      </c>
      <c r="Y4017" s="1">
        <v>14.441086</v>
      </c>
      <c r="Z4017" s="1">
        <v>121.00094</v>
      </c>
      <c r="AA4017" s="11" cm="1">
        <f t="array" ref="AA4017">IF(ISBLANK(Y4017), 0, VINCentyInvDistance(F4017,G4017,Y4017,Z4017))</f>
        <v>9481.0114850245318</v>
      </c>
      <c r="AB4017" s="1">
        <v>0</v>
      </c>
      <c r="AC4017" s="1">
        <v>6.6</v>
      </c>
      <c r="AD4017" s="1">
        <v>4.3</v>
      </c>
      <c r="AE4017" s="1">
        <v>125</v>
      </c>
      <c r="AF4017" s="1">
        <v>1</v>
      </c>
      <c r="AG4017" s="1" t="s">
        <v>10137</v>
      </c>
      <c r="AH4017" s="1" t="s">
        <v>1730</v>
      </c>
      <c r="AI4017" s="1" t="str">
        <f>TRIM(MID(SUBSTITUTE($H4017,",",REPT(" ",200)),(LEN($H4017)-LEN(SUBSTITUTE($H4017,",",""))-2)*200+1,200))</f>
        <v>Metro Manila</v>
      </c>
      <c r="AJ4017" s="1" t="s">
        <v>55</v>
      </c>
      <c r="AK4017" t="s">
        <v>14417</v>
      </c>
      <c r="AL4017" s="2">
        <v>0</v>
      </c>
      <c r="AM4017" s="1"/>
    </row>
    <row r="4018" spans="1:39" ht="12.75" customHeight="1">
      <c r="A4018" s="1"/>
      <c r="B4018" s="1" t="s">
        <v>14418</v>
      </c>
      <c r="C4018" s="1" t="s">
        <v>14419</v>
      </c>
      <c r="D4018" s="3" t="str">
        <f ca="1">IFERROR(__xludf.DUMMYFUNCTION("PROPER(REGEXEXTRACT(B3984, ""(?:https?:\/\/)?(?:www\.)?([a-zA-Z0-9-]+)\.""))"),"Skyscanner")</f>
        <v>Skyscanner</v>
      </c>
      <c r="E4018" s="1" t="s">
        <v>14420</v>
      </c>
      <c r="F4018" s="1">
        <v>14.509680400000001</v>
      </c>
      <c r="G4018" s="1">
        <v>120.98963209999999</v>
      </c>
      <c r="H4018" s="1" t="s">
        <v>14421</v>
      </c>
      <c r="I4018" s="1" t="s">
        <v>50</v>
      </c>
      <c r="J4018" s="1">
        <f>IF(K4018="URBAN",1,IF(K4018="SUBURBAN",2,IF(K4018="RURAL",3,"")))</f>
        <v>1</v>
      </c>
      <c r="K4018" s="1" t="s">
        <v>42</v>
      </c>
      <c r="L4018" s="18">
        <v>46082</v>
      </c>
      <c r="M4018" s="49">
        <v>0.625</v>
      </c>
      <c r="N4018" s="18">
        <v>46083</v>
      </c>
      <c r="O4018" s="56">
        <v>0.5</v>
      </c>
      <c r="P4018" s="31" t="str">
        <f>TEXT($L4018, "dddd")</f>
        <v>Sunday</v>
      </c>
      <c r="Q4018" s="39" t="s">
        <v>111</v>
      </c>
      <c r="R4018" s="39">
        <v>2103</v>
      </c>
      <c r="S4018" s="1" t="str">
        <f>IF(OR(MONTH(L4018)=12, MONTH(L4018)&lt;=5), "Dry Season", "Wet Season")</f>
        <v>Dry Season</v>
      </c>
      <c r="T4018" s="1">
        <v>1</v>
      </c>
      <c r="U4018" s="1">
        <v>0</v>
      </c>
      <c r="V4018" s="1">
        <v>0</v>
      </c>
      <c r="W4018" s="2">
        <f>IF(ISNUMBER(SEARCH("N/A", X4018)), 0, 1)</f>
        <v>1</v>
      </c>
      <c r="X4018" s="1" t="s">
        <v>124</v>
      </c>
      <c r="Y4018" s="1">
        <v>14.5352172</v>
      </c>
      <c r="Z4018" s="1">
        <v>120.9819432</v>
      </c>
      <c r="AA4018" s="11" cm="1">
        <f t="array" ref="AA4018">IF(ISBLANK(Y4018), 0, VINCentyInvDistance(F4018,G4018,Y4018,Z4018))</f>
        <v>2944.5309998778816</v>
      </c>
      <c r="AB4018" s="1">
        <v>0</v>
      </c>
      <c r="AC4018" s="1">
        <v>8.6</v>
      </c>
      <c r="AD4018" s="1">
        <v>4.9000000000000004</v>
      </c>
      <c r="AE4018" s="1">
        <v>420</v>
      </c>
      <c r="AF4018" s="1">
        <v>1</v>
      </c>
      <c r="AG4018" s="1" t="s">
        <v>159</v>
      </c>
      <c r="AH4018" s="1" t="s">
        <v>160</v>
      </c>
      <c r="AI4018" s="1" t="str">
        <f>TRIM(MID(SUBSTITUTE($H4018,",",REPT(" ",200)),(LEN($H4018)-LEN(SUBSTITUTE($H4018,",",""))-2)*200+1,200))</f>
        <v>Metro Manila</v>
      </c>
      <c r="AJ4018" s="1" t="s">
        <v>55</v>
      </c>
      <c r="AK4018" t="s">
        <v>17644</v>
      </c>
      <c r="AL4018" s="2">
        <v>0</v>
      </c>
      <c r="AM4018" s="1"/>
    </row>
    <row r="4019" spans="1:39" ht="12.75" customHeight="1">
      <c r="A4019" s="1"/>
      <c r="B4019" s="1" t="s">
        <v>14422</v>
      </c>
      <c r="C4019" s="1" t="s">
        <v>14423</v>
      </c>
      <c r="D4019" s="3" t="str">
        <f ca="1">IFERROR(__xludf.DUMMYFUNCTION("PROPER(REGEXEXTRACT(B3985, ""(?:https?:\/\/)?(?:www\.)?([a-zA-Z0-9-]+)\.""))"),"Skyscanner")</f>
        <v>Skyscanner</v>
      </c>
      <c r="E4019" s="1" t="s">
        <v>14424</v>
      </c>
      <c r="F4019" s="1">
        <v>14.509690000000001</v>
      </c>
      <c r="G4019" s="1">
        <v>120.98967</v>
      </c>
      <c r="H4019" s="1" t="s">
        <v>14421</v>
      </c>
      <c r="I4019" s="1" t="s">
        <v>50</v>
      </c>
      <c r="J4019" s="1">
        <f>IF(K4019="URBAN",1,IF(K4019="SUBURBAN",2,IF(K4019="RURAL",3,"")))</f>
        <v>1</v>
      </c>
      <c r="K4019" s="1" t="s">
        <v>42</v>
      </c>
      <c r="L4019" s="18">
        <v>46082</v>
      </c>
      <c r="M4019" s="49">
        <v>0.58333333333333337</v>
      </c>
      <c r="N4019" s="18">
        <v>46083</v>
      </c>
      <c r="O4019" s="56">
        <v>0.5</v>
      </c>
      <c r="P4019" s="31" t="str">
        <f>TEXT($L4019, "dddd")</f>
        <v>Sunday</v>
      </c>
      <c r="Q4019" s="39" t="s">
        <v>43</v>
      </c>
      <c r="R4019" s="39">
        <v>2239</v>
      </c>
      <c r="S4019" s="1" t="str">
        <f>IF(OR(MONTH(L4019)=12, MONTH(L4019)&lt;=5), "Dry Season", "Wet Season")</f>
        <v>Dry Season</v>
      </c>
      <c r="T4019" s="1">
        <v>2</v>
      </c>
      <c r="U4019" s="1">
        <v>0</v>
      </c>
      <c r="V4019" s="1">
        <v>0</v>
      </c>
      <c r="W4019" s="2">
        <f>IF(ISNUMBER(SEARCH("N/A", X4019)), 0, 1)</f>
        <v>0</v>
      </c>
      <c r="X4019" s="1" t="s">
        <v>44</v>
      </c>
      <c r="Y4019" s="1"/>
      <c r="Z4019" s="1"/>
      <c r="AA4019" s="11" cm="1">
        <f t="array" ref="AA4019">IF(ISBLANK(Y4019), 0, VINCentyInvDistance(F4019,G4019,Y4019,Z4019))</f>
        <v>0</v>
      </c>
      <c r="AB4019" s="1">
        <v>1</v>
      </c>
      <c r="AC4019" s="1">
        <v>9.8000000000000007</v>
      </c>
      <c r="AD4019" s="1">
        <v>0</v>
      </c>
      <c r="AE4019" s="1">
        <v>132</v>
      </c>
      <c r="AF4019" s="1">
        <v>1</v>
      </c>
      <c r="AG4019" s="1" t="s">
        <v>5820</v>
      </c>
      <c r="AH4019" s="1" t="s">
        <v>160</v>
      </c>
      <c r="AI4019" s="1" t="s">
        <v>54</v>
      </c>
      <c r="AJ4019" s="1" t="s">
        <v>55</v>
      </c>
      <c r="AK4019" t="s">
        <v>17012</v>
      </c>
      <c r="AL4019" s="1">
        <v>4</v>
      </c>
      <c r="AM4019" s="1" t="s">
        <v>14425</v>
      </c>
    </row>
    <row r="4020" spans="1:39" ht="12.75" customHeight="1">
      <c r="A4020" s="1"/>
      <c r="B4020" s="1" t="s">
        <v>9634</v>
      </c>
      <c r="C4020" s="1" t="s">
        <v>14426</v>
      </c>
      <c r="D4020" s="3" t="str">
        <f ca="1">IFERROR(__xludf.DUMMYFUNCTION("PROPER(REGEXEXTRACT(B3986, ""(?:https?:\/\/)?(?:www\.)?([a-zA-Z0-9-]+)\.""))"),"Google")</f>
        <v>Google</v>
      </c>
      <c r="E4020" s="1" t="s">
        <v>14427</v>
      </c>
      <c r="F4020" s="1">
        <v>14.459949</v>
      </c>
      <c r="G4020" s="1">
        <v>121.015777</v>
      </c>
      <c r="H4020" s="1" t="s">
        <v>9633</v>
      </c>
      <c r="I4020" s="1" t="s">
        <v>50</v>
      </c>
      <c r="J4020" s="1">
        <f>IF(K4020="URBAN",1,IF(K4020="SUBURBAN",2,IF(K4020="RURAL",3,"")))</f>
        <v>1</v>
      </c>
      <c r="K4020" s="1" t="s">
        <v>42</v>
      </c>
      <c r="L4020" s="18">
        <v>46082</v>
      </c>
      <c r="M4020" s="49">
        <v>0.625</v>
      </c>
      <c r="N4020" s="18">
        <v>46083</v>
      </c>
      <c r="O4020" s="56">
        <v>0.5</v>
      </c>
      <c r="P4020" s="31" t="str">
        <f>TEXT($L4020, "dddd")</f>
        <v>Sunday</v>
      </c>
      <c r="Q4020" s="39" t="s">
        <v>207</v>
      </c>
      <c r="R4020" s="39">
        <v>6535</v>
      </c>
      <c r="S4020" s="1" t="str">
        <f>IF(OR(MONTH(L4020)=12, MONTH(L4020)&lt;=5), "Dry Season", "Wet Season")</f>
        <v>Dry Season</v>
      </c>
      <c r="T4020" s="1">
        <v>1</v>
      </c>
      <c r="U4020" s="1">
        <v>0</v>
      </c>
      <c r="V4020" s="1">
        <v>0</v>
      </c>
      <c r="W4020" s="2">
        <f>IF(ISNUMBER(SEARCH("N/A", X4020)), 0, 1)</f>
        <v>0</v>
      </c>
      <c r="X4020" s="1" t="s">
        <v>44</v>
      </c>
      <c r="Y4020" s="1"/>
      <c r="Z4020" s="1"/>
      <c r="AA4020" s="11" cm="1">
        <f t="array" ref="AA4020">IF(ISBLANK(Y4020), 0, VINCentyInvDistance(F4020,G4020,Y4020,Z4020))</f>
        <v>0</v>
      </c>
      <c r="AB4020" s="1">
        <v>0</v>
      </c>
      <c r="AC4020" s="1">
        <v>0</v>
      </c>
      <c r="AD4020" s="1">
        <v>0</v>
      </c>
      <c r="AE4020" s="1">
        <v>2967</v>
      </c>
      <c r="AF4020" s="1">
        <v>1</v>
      </c>
      <c r="AG4020" s="1" t="str">
        <f>TRIM(MID(SUBSTITUTE($H4020,",",REPT(" ",200)),(LEN($H4020)-LEN(SUBSTITUTE($H4020,",",""))-4)*200+1,200))</f>
        <v>Parañaque</v>
      </c>
      <c r="AH4020" s="1" t="str">
        <f>TRIM(MID(SUBSTITUTE($H4020,",",REPT(" ",200)),(LEN($H4020)-LEN(SUBSTITUTE($H4020,",",""))-3)*200+1,200))</f>
        <v>Southern Manila District</v>
      </c>
      <c r="AI4020" s="1" t="str">
        <f>TRIM(MID(SUBSTITUTE($H4020,",",REPT(" ",200)),(LEN($H4020)-LEN(SUBSTITUTE($H4020,",",""))-2)*200+1,200))</f>
        <v>Metro Manila</v>
      </c>
      <c r="AJ4020" s="1" t="str">
        <f>TRIM(MID(SUBSTITUTE($H4020,",",REPT(" ",200)),(LEN($H4020)-LEN(SUBSTITUTE($H4020,",",""))-0)*200+1,200))</f>
        <v>Philippines</v>
      </c>
      <c r="AL4020" s="2">
        <v>0</v>
      </c>
      <c r="AM4020" s="1" t="s">
        <v>9637</v>
      </c>
    </row>
    <row r="4021" spans="1:39" ht="12.75" customHeight="1">
      <c r="A4021" s="1"/>
      <c r="B4021" s="1" t="s">
        <v>11139</v>
      </c>
      <c r="C4021" s="1" t="s">
        <v>14428</v>
      </c>
      <c r="D4021" s="3" t="str">
        <f ca="1">IFERROR(__xludf.DUMMYFUNCTION("PROPER(REGEXEXTRACT(B3987, ""(?:https?:\/\/)?(?:www\.)?([a-zA-Z0-9-]+)\.""))"),"Google")</f>
        <v>Google</v>
      </c>
      <c r="E4021" s="1" t="s">
        <v>14429</v>
      </c>
      <c r="F4021" s="1">
        <v>14.583273</v>
      </c>
      <c r="G4021" s="1">
        <v>120.97394</v>
      </c>
      <c r="H4021" s="1" t="s">
        <v>6758</v>
      </c>
      <c r="I4021" s="1" t="s">
        <v>50</v>
      </c>
      <c r="J4021" s="1">
        <f>IF(K4021="URBAN",1,IF(K4021="SUBURBAN",2,IF(K4021="RURAL",3,"")))</f>
        <v>1</v>
      </c>
      <c r="K4021" s="1" t="s">
        <v>42</v>
      </c>
      <c r="L4021" s="18">
        <v>46082</v>
      </c>
      <c r="M4021" s="49">
        <v>0.625</v>
      </c>
      <c r="N4021" s="18">
        <v>46083</v>
      </c>
      <c r="O4021" s="56">
        <v>0.5</v>
      </c>
      <c r="P4021" s="31" t="str">
        <f>TEXT($L4021, "dddd")</f>
        <v>Sunday</v>
      </c>
      <c r="Q4021" s="39" t="s">
        <v>111</v>
      </c>
      <c r="R4021" s="39">
        <v>1436</v>
      </c>
      <c r="S4021" s="1" t="str">
        <f>IF(OR(MONTH(L4021)=12, MONTH(L4021)&lt;=5), "Dry Season", "Wet Season")</f>
        <v>Dry Season</v>
      </c>
      <c r="T4021" s="1">
        <v>1</v>
      </c>
      <c r="U4021" s="1">
        <v>0</v>
      </c>
      <c r="V4021" s="1">
        <v>0</v>
      </c>
      <c r="W4021" s="2">
        <f>IF(ISNUMBER(SEARCH("N/A", X4021)), 0, 1)</f>
        <v>0</v>
      </c>
      <c r="X4021" s="1" t="s">
        <v>44</v>
      </c>
      <c r="Y4021" s="1"/>
      <c r="Z4021" s="1"/>
      <c r="AA4021" s="11" cm="1">
        <f t="array" ref="AA4021">IF(ISBLANK(Y4021), 0, VINCentyInvDistance(F4021,G4021,Y4021,Z4021))</f>
        <v>0</v>
      </c>
      <c r="AB4021" s="1">
        <v>0</v>
      </c>
      <c r="AC4021" s="1">
        <v>8.4</v>
      </c>
      <c r="AD4021" s="1">
        <v>0</v>
      </c>
      <c r="AE4021" s="1">
        <v>0</v>
      </c>
      <c r="AF4021" s="1">
        <v>1</v>
      </c>
      <c r="AG4021" s="1" t="s">
        <v>68</v>
      </c>
      <c r="AH4021" s="1" t="str">
        <f>TRIM(MID(SUBSTITUTE($H4021,",",REPT(" ",200)),(LEN($H4021)-LEN(SUBSTITUTE($H4021,",",""))-3)*200+1,200))</f>
        <v>Capital District</v>
      </c>
      <c r="AI4021" s="1" t="s">
        <v>54</v>
      </c>
      <c r="AJ4021" s="1" t="s">
        <v>55</v>
      </c>
      <c r="AL4021" s="1">
        <v>5</v>
      </c>
      <c r="AM4021" s="1" t="s">
        <v>11142</v>
      </c>
    </row>
    <row r="4022" spans="1:39" ht="12.75" customHeight="1">
      <c r="A4022" s="1"/>
      <c r="B4022" s="1" t="s">
        <v>14430</v>
      </c>
      <c r="C4022" s="1" t="s">
        <v>14431</v>
      </c>
      <c r="D4022" s="3" t="str">
        <f ca="1">IFERROR(__xludf.DUMMYFUNCTION("PROPER(REGEXEXTRACT(B3988, ""(?:https?:\/\/)?(?:www\.)?([a-zA-Z0-9-]+)\.""))"),"Skyscanner")</f>
        <v>Skyscanner</v>
      </c>
      <c r="E4022" s="1" t="s">
        <v>14432</v>
      </c>
      <c r="F4022" s="1">
        <v>14.52923</v>
      </c>
      <c r="G4022" s="1">
        <v>120.9924111</v>
      </c>
      <c r="H4022" s="1" t="s">
        <v>14433</v>
      </c>
      <c r="I4022" s="1" t="s">
        <v>50</v>
      </c>
      <c r="J4022" s="1">
        <f>IF(K4022="URBAN",1,IF(K4022="SUBURBAN",2,IF(K4022="RURAL",3,"")))</f>
        <v>1</v>
      </c>
      <c r="K4022" s="1" t="s">
        <v>42</v>
      </c>
      <c r="L4022" s="18">
        <v>46082</v>
      </c>
      <c r="M4022" s="49">
        <v>0.58333333333333337</v>
      </c>
      <c r="N4022" s="18">
        <v>46083</v>
      </c>
      <c r="O4022" s="56">
        <v>0.5</v>
      </c>
      <c r="P4022" s="31" t="str">
        <f>TEXT($L4022, "dddd")</f>
        <v>Sunday</v>
      </c>
      <c r="Q4022" s="39" t="s">
        <v>207</v>
      </c>
      <c r="R4022" s="39">
        <v>3597</v>
      </c>
      <c r="S4022" s="1" t="str">
        <f>IF(OR(MONTH(L4022)=12, MONTH(L4022)&lt;=5), "Dry Season", "Wet Season")</f>
        <v>Dry Season</v>
      </c>
      <c r="T4022" s="1">
        <v>1</v>
      </c>
      <c r="U4022" s="1">
        <v>0</v>
      </c>
      <c r="V4022" s="1">
        <v>1</v>
      </c>
      <c r="W4022" s="2">
        <f>IF(ISNUMBER(SEARCH("N/A", X4022)), 0, 1)</f>
        <v>1</v>
      </c>
      <c r="X4022" s="1" t="s">
        <v>503</v>
      </c>
      <c r="Y4022" s="1">
        <v>14.441086</v>
      </c>
      <c r="Z4022" s="1">
        <v>121.00094</v>
      </c>
      <c r="AA4022" s="11" cm="1">
        <f t="array" ref="AA4022">IF(ISBLANK(Y4022), 0, VINCentyInvDistance(F4022,G4022,Y4022,Z4022))</f>
        <v>9795.8307902358174</v>
      </c>
      <c r="AB4022" s="1">
        <v>0</v>
      </c>
      <c r="AC4022" s="1">
        <v>7.4</v>
      </c>
      <c r="AD4022" s="1">
        <v>4.0999999999999996</v>
      </c>
      <c r="AE4022" s="1">
        <v>94</v>
      </c>
      <c r="AF4022" s="1">
        <v>1</v>
      </c>
      <c r="AG4022" s="1" t="s">
        <v>10137</v>
      </c>
      <c r="AH4022" s="1" t="s">
        <v>1730</v>
      </c>
      <c r="AI4022" s="1" t="str">
        <f>TRIM(MID(SUBSTITUTE($H4022,",",REPT(" ",200)),(LEN($H4022)-LEN(SUBSTITUTE($H4022,",",""))-2)*200+1,200))</f>
        <v>Metro Manila</v>
      </c>
      <c r="AJ4022" s="1" t="s">
        <v>55</v>
      </c>
      <c r="AK4022" t="s">
        <v>17645</v>
      </c>
      <c r="AL4022" s="2">
        <v>0</v>
      </c>
      <c r="AM4022" s="1"/>
    </row>
    <row r="4023" spans="1:39" ht="12.75" customHeight="1">
      <c r="A4023" s="1"/>
      <c r="B4023" s="1" t="s">
        <v>14434</v>
      </c>
      <c r="C4023" s="1" t="s">
        <v>14435</v>
      </c>
      <c r="D4023" s="3" t="str">
        <f ca="1">IFERROR(__xludf.DUMMYFUNCTION("PROPER(REGEXEXTRACT(B3989, ""(?:https?:\/\/)?(?:www\.)?([a-zA-Z0-9-]+)\.""))"),"Skyscanner")</f>
        <v>Skyscanner</v>
      </c>
      <c r="E4023" s="1" t="s">
        <v>14436</v>
      </c>
      <c r="F4023" s="1">
        <v>14.529439999999999</v>
      </c>
      <c r="G4023" s="1">
        <v>120.99271</v>
      </c>
      <c r="H4023" s="1" t="s">
        <v>14437</v>
      </c>
      <c r="I4023" s="1" t="s">
        <v>50</v>
      </c>
      <c r="J4023" s="1">
        <f>IF(K4023="URBAN",1,IF(K4023="SUBURBAN",2,IF(K4023="RURAL",3,"")))</f>
        <v>1</v>
      </c>
      <c r="K4023" s="1" t="s">
        <v>42</v>
      </c>
      <c r="L4023" s="18">
        <v>46082</v>
      </c>
      <c r="M4023" s="49">
        <v>0.58333333333333337</v>
      </c>
      <c r="N4023" s="18">
        <v>46083</v>
      </c>
      <c r="O4023" s="56">
        <v>0.5</v>
      </c>
      <c r="P4023" s="31" t="str">
        <f>TEXT($L4023, "dddd")</f>
        <v>Sunday</v>
      </c>
      <c r="Q4023" s="39" t="s">
        <v>111</v>
      </c>
      <c r="R4023" s="39">
        <v>1550</v>
      </c>
      <c r="S4023" s="1" t="str">
        <f>IF(OR(MONTH(L4023)=12, MONTH(L4023)&lt;=5), "Dry Season", "Wet Season")</f>
        <v>Dry Season</v>
      </c>
      <c r="T4023" s="1">
        <v>1</v>
      </c>
      <c r="U4023" s="1">
        <v>0</v>
      </c>
      <c r="V4023" s="1">
        <v>0</v>
      </c>
      <c r="W4023" s="2">
        <f>IF(ISNUMBER(SEARCH("N/A", X4023)), 0, 1)</f>
        <v>0</v>
      </c>
      <c r="X4023" s="1" t="s">
        <v>44</v>
      </c>
      <c r="Y4023" s="1"/>
      <c r="Z4023" s="1"/>
      <c r="AA4023" s="11" cm="1">
        <f t="array" ref="AA4023">IF(ISBLANK(Y4023), 0, VINCentyInvDistance(F4023,G4023,Y4023,Z4023))</f>
        <v>0</v>
      </c>
      <c r="AB4023" s="1">
        <v>0</v>
      </c>
      <c r="AC4023" s="1">
        <v>8.1999999999999993</v>
      </c>
      <c r="AD4023" s="1">
        <v>3</v>
      </c>
      <c r="AE4023" s="1">
        <v>2333</v>
      </c>
      <c r="AF4023" s="1">
        <v>1</v>
      </c>
      <c r="AG4023" s="1" t="s">
        <v>372</v>
      </c>
      <c r="AH4023" s="1" t="s">
        <v>160</v>
      </c>
      <c r="AI4023" s="1" t="s">
        <v>54</v>
      </c>
      <c r="AJ4023" s="1" t="s">
        <v>55</v>
      </c>
      <c r="AK4023" t="s">
        <v>14438</v>
      </c>
      <c r="AL4023" s="1">
        <v>3</v>
      </c>
      <c r="AM4023" s="1" t="s">
        <v>14439</v>
      </c>
    </row>
    <row r="4024" spans="1:39" ht="12.75" customHeight="1">
      <c r="A4024" s="1"/>
      <c r="B4024" s="1" t="s">
        <v>14440</v>
      </c>
      <c r="C4024" s="1" t="s">
        <v>14441</v>
      </c>
      <c r="D4024" s="3" t="str">
        <f ca="1">IFERROR(__xludf.DUMMYFUNCTION("PROPER(REGEXEXTRACT(B3990, ""(?:https?:\/\/)?(?:www\.)?([a-zA-Z0-9-]+)\.""))"),"Skyscanner")</f>
        <v>Skyscanner</v>
      </c>
      <c r="E4024" s="1" t="s">
        <v>14442</v>
      </c>
      <c r="F4024" s="1">
        <v>14.506640000000001</v>
      </c>
      <c r="G4024" s="1">
        <v>120.98802999999999</v>
      </c>
      <c r="H4024" s="1" t="s">
        <v>14443</v>
      </c>
      <c r="I4024" s="1" t="s">
        <v>50</v>
      </c>
      <c r="J4024" s="1">
        <f>IF(K4024="URBAN",1,IF(K4024="SUBURBAN",2,IF(K4024="RURAL",3,"")))</f>
        <v>1</v>
      </c>
      <c r="K4024" s="1" t="s">
        <v>42</v>
      </c>
      <c r="L4024" s="18">
        <v>46082</v>
      </c>
      <c r="M4024" s="49">
        <v>0.58333333333333337</v>
      </c>
      <c r="N4024" s="18">
        <v>46083</v>
      </c>
      <c r="O4024" s="56">
        <v>0.5</v>
      </c>
      <c r="P4024" s="31" t="str">
        <f>TEXT($L4024, "dddd")</f>
        <v>Sunday</v>
      </c>
      <c r="Q4024" s="39" t="s">
        <v>111</v>
      </c>
      <c r="R4024" s="39">
        <v>1046.5</v>
      </c>
      <c r="S4024" s="1" t="str">
        <f>IF(OR(MONTH(L4024)=12, MONTH(L4024)&lt;=5), "Dry Season", "Wet Season")</f>
        <v>Dry Season</v>
      </c>
      <c r="T4024" s="1">
        <v>1</v>
      </c>
      <c r="U4024" s="1">
        <v>0</v>
      </c>
      <c r="V4024" s="1">
        <v>0</v>
      </c>
      <c r="W4024" s="2">
        <f>IF(ISNUMBER(SEARCH("N/A", X4024)), 0, 1)</f>
        <v>0</v>
      </c>
      <c r="X4024" s="1" t="s">
        <v>44</v>
      </c>
      <c r="Y4024" s="1"/>
      <c r="Z4024" s="1"/>
      <c r="AA4024" s="11" cm="1">
        <f t="array" ref="AA4024">IF(ISBLANK(Y4024), 0, VINCentyInvDistance(F4024,G4024,Y4024,Z4024))</f>
        <v>0</v>
      </c>
      <c r="AB4024" s="1">
        <v>0</v>
      </c>
      <c r="AC4024" s="1">
        <v>6</v>
      </c>
      <c r="AD4024" s="1">
        <v>4.2</v>
      </c>
      <c r="AE4024" s="1">
        <v>45</v>
      </c>
      <c r="AF4024" s="1">
        <v>1</v>
      </c>
      <c r="AG4024" s="1" t="s">
        <v>5820</v>
      </c>
      <c r="AH4024" s="1" t="s">
        <v>160</v>
      </c>
      <c r="AI4024" s="1" t="str">
        <f>TRIM(MID(SUBSTITUTE($H4024,",",REPT(" ",200)),(LEN($H4024)-LEN(SUBSTITUTE($H4024,",",""))-2)*200+1,200))</f>
        <v>Metro Manila</v>
      </c>
      <c r="AJ4024" s="1" t="s">
        <v>55</v>
      </c>
      <c r="AK4024" t="s">
        <v>14444</v>
      </c>
      <c r="AL4024" s="2">
        <v>0</v>
      </c>
      <c r="AM4024" s="1" t="s">
        <v>14445</v>
      </c>
    </row>
    <row r="4025" spans="1:39" ht="12.75" customHeight="1">
      <c r="A4025" s="1"/>
      <c r="B4025" s="1" t="s">
        <v>14446</v>
      </c>
      <c r="C4025" s="1" t="s">
        <v>14447</v>
      </c>
      <c r="D4025" s="3" t="str">
        <f ca="1">IFERROR(__xludf.DUMMYFUNCTION("PROPER(REGEXEXTRACT(B3991, ""(?:https?:\/\/)?(?:www\.)?([a-zA-Z0-9-]+)\.""))"),"Skyscanner")</f>
        <v>Skyscanner</v>
      </c>
      <c r="E4025" s="1" t="s">
        <v>14448</v>
      </c>
      <c r="F4025" s="1">
        <v>14.527473000000001</v>
      </c>
      <c r="G4025" s="1">
        <v>120.994711</v>
      </c>
      <c r="H4025" s="1" t="s">
        <v>14449</v>
      </c>
      <c r="I4025" s="1" t="s">
        <v>50</v>
      </c>
      <c r="J4025" s="1">
        <f>IF(K4025="URBAN",1,IF(K4025="SUBURBAN",2,IF(K4025="RURAL",3,"")))</f>
        <v>1</v>
      </c>
      <c r="K4025" s="1" t="s">
        <v>42</v>
      </c>
      <c r="L4025" s="18">
        <v>46082</v>
      </c>
      <c r="M4025" s="49">
        <v>0.58333333333333337</v>
      </c>
      <c r="N4025" s="18">
        <v>46083</v>
      </c>
      <c r="O4025" s="56">
        <v>0.5</v>
      </c>
      <c r="P4025" s="31" t="str">
        <f>TEXT($L4025, "dddd")</f>
        <v>Sunday</v>
      </c>
      <c r="Q4025" s="39" t="s">
        <v>111</v>
      </c>
      <c r="R4025" s="39">
        <v>2547</v>
      </c>
      <c r="S4025" s="1" t="str">
        <f>IF(OR(MONTH(L4025)=12, MONTH(L4025)&lt;=5), "Dry Season", "Wet Season")</f>
        <v>Dry Season</v>
      </c>
      <c r="T4025" s="1">
        <v>1</v>
      </c>
      <c r="U4025" s="1">
        <v>0</v>
      </c>
      <c r="V4025" s="1">
        <v>0</v>
      </c>
      <c r="W4025" s="2">
        <f>IF(ISNUMBER(SEARCH("N/A", X4025)), 0, 1)</f>
        <v>0</v>
      </c>
      <c r="X4025" s="1" t="s">
        <v>44</v>
      </c>
      <c r="Y4025" s="1"/>
      <c r="Z4025" s="1"/>
      <c r="AA4025" s="11" cm="1">
        <f t="array" ref="AA4025">IF(ISBLANK(Y4025), 0, VINCentyInvDistance(F4025,G4025,Y4025,Z4025))</f>
        <v>0</v>
      </c>
      <c r="AB4025" s="1">
        <v>0</v>
      </c>
      <c r="AC4025" s="1">
        <v>7.8</v>
      </c>
      <c r="AD4025" s="1">
        <v>4.2</v>
      </c>
      <c r="AE4025" s="1">
        <v>88</v>
      </c>
      <c r="AF4025" s="1">
        <v>1</v>
      </c>
      <c r="AG4025" s="1" t="s">
        <v>372</v>
      </c>
      <c r="AH4025" s="1" t="s">
        <v>160</v>
      </c>
      <c r="AI4025" s="1" t="s">
        <v>54</v>
      </c>
      <c r="AJ4025" s="1" t="s">
        <v>55</v>
      </c>
      <c r="AK4025" t="s">
        <v>14450</v>
      </c>
      <c r="AL4025" s="1">
        <v>3</v>
      </c>
      <c r="AM4025" s="1" t="s">
        <v>14451</v>
      </c>
    </row>
    <row r="4026" spans="1:39" ht="12.75" customHeight="1">
      <c r="A4026" s="1"/>
      <c r="B4026" s="1" t="s">
        <v>14452</v>
      </c>
      <c r="C4026" s="1" t="s">
        <v>14453</v>
      </c>
      <c r="D4026" s="3" t="str">
        <f ca="1">IFERROR(__xludf.DUMMYFUNCTION("PROPER(REGEXEXTRACT(B3992, ""(?:https?:\/\/)?(?:www\.)?([a-zA-Z0-9-]+)\.""))"),"Skyscanner")</f>
        <v>Skyscanner</v>
      </c>
      <c r="E4026" s="1" t="s">
        <v>14454</v>
      </c>
      <c r="F4026" s="1">
        <v>14.485313</v>
      </c>
      <c r="G4026" s="1">
        <v>121.02918699999999</v>
      </c>
      <c r="H4026" s="1" t="s">
        <v>14455</v>
      </c>
      <c r="I4026" s="1" t="s">
        <v>50</v>
      </c>
      <c r="J4026" s="1">
        <f>IF(K4026="URBAN",1,IF(K4026="SUBURBAN",2,IF(K4026="RURAL",3,"")))</f>
        <v>1</v>
      </c>
      <c r="K4026" s="1" t="s">
        <v>42</v>
      </c>
      <c r="L4026" s="18">
        <v>46082</v>
      </c>
      <c r="M4026" s="49">
        <v>0.58333333333333337</v>
      </c>
      <c r="N4026" s="18">
        <v>46083</v>
      </c>
      <c r="O4026" s="56">
        <v>0.5</v>
      </c>
      <c r="P4026" s="31" t="str">
        <f>TEXT($L4026, "dddd")</f>
        <v>Sunday</v>
      </c>
      <c r="Q4026" s="39" t="s">
        <v>111</v>
      </c>
      <c r="R4026" s="39">
        <v>1394</v>
      </c>
      <c r="S4026" s="1" t="str">
        <f>IF(OR(MONTH(L4026)=12, MONTH(L4026)&lt;=5), "Dry Season", "Wet Season")</f>
        <v>Dry Season</v>
      </c>
      <c r="T4026" s="1">
        <v>1</v>
      </c>
      <c r="U4026" s="1">
        <v>0</v>
      </c>
      <c r="V4026" s="1">
        <v>0</v>
      </c>
      <c r="W4026" s="2">
        <f>IF(ISNUMBER(SEARCH("N/A", X4026)), 0, 1)</f>
        <v>0</v>
      </c>
      <c r="X4026" s="1" t="s">
        <v>44</v>
      </c>
      <c r="Y4026" s="1"/>
      <c r="Z4026" s="1"/>
      <c r="AA4026" s="11" cm="1">
        <f t="array" ref="AA4026">IF(ISBLANK(Y4026), 0, VINCentyInvDistance(F4026,G4026,Y4026,Z4026))</f>
        <v>0</v>
      </c>
      <c r="AB4026" s="1">
        <v>0</v>
      </c>
      <c r="AC4026" s="1">
        <v>8.4</v>
      </c>
      <c r="AD4026" s="1">
        <v>2.8</v>
      </c>
      <c r="AE4026" s="1">
        <v>4</v>
      </c>
      <c r="AF4026" s="1">
        <v>1</v>
      </c>
      <c r="AG4026" s="1" t="str">
        <f>TRIM(MID(SUBSTITUTE($H4026,",",REPT(" ",200)),(LEN($H4026)-LEN(SUBSTITUTE($H4026,",",""))-4)*200+1,200))</f>
        <v>Parañaque</v>
      </c>
      <c r="AH4026" s="1" t="str">
        <f>TRIM(MID(SUBSTITUTE($H4026,",",REPT(" ",200)),(LEN($H4026)-LEN(SUBSTITUTE($H4026,",",""))-3)*200+1,200))</f>
        <v>Southern Manila District</v>
      </c>
      <c r="AI4026" s="1" t="str">
        <f>TRIM(MID(SUBSTITUTE($H4026,",",REPT(" ",200)),(LEN($H4026)-LEN(SUBSTITUTE($H4026,",",""))-2)*200+1,200))</f>
        <v>Metro Manila</v>
      </c>
      <c r="AJ4026" s="1" t="str">
        <f>TRIM(MID(SUBSTITUTE($H4026,",",REPT(" ",200)),(LEN($H4026)-LEN(SUBSTITUTE($H4026,",",""))-0)*200+1,200))</f>
        <v>Philippines</v>
      </c>
      <c r="AK4026" t="s">
        <v>14456</v>
      </c>
      <c r="AL4026" s="1">
        <v>3</v>
      </c>
      <c r="AM4026" s="1" t="s">
        <v>14457</v>
      </c>
    </row>
    <row r="4027" spans="1:39" ht="12.75" customHeight="1">
      <c r="A4027" s="1"/>
      <c r="B4027" s="1" t="s">
        <v>14458</v>
      </c>
      <c r="C4027" s="1" t="s">
        <v>14459</v>
      </c>
      <c r="D4027" s="3" t="str">
        <f ca="1">IFERROR(__xludf.DUMMYFUNCTION("PROPER(REGEXEXTRACT(B3993, ""(?:https?:\/\/)?(?:www\.)?([a-zA-Z0-9-]+)\.""))"),"Skyscanner")</f>
        <v>Skyscanner</v>
      </c>
      <c r="E4027" s="1" t="s">
        <v>14460</v>
      </c>
      <c r="F4027" s="1">
        <v>14.490508</v>
      </c>
      <c r="G4027" s="1">
        <v>121.043072</v>
      </c>
      <c r="H4027" s="1" t="s">
        <v>14461</v>
      </c>
      <c r="I4027" s="1" t="s">
        <v>50</v>
      </c>
      <c r="J4027" s="1">
        <f>IF(K4027="URBAN",1,IF(K4027="SUBURBAN",2,IF(K4027="RURAL",3,"")))</f>
        <v>1</v>
      </c>
      <c r="K4027" s="1" t="s">
        <v>42</v>
      </c>
      <c r="L4027" s="18">
        <v>46082</v>
      </c>
      <c r="M4027" s="49">
        <v>0.58333333333333337</v>
      </c>
      <c r="N4027" s="18">
        <v>46083</v>
      </c>
      <c r="O4027" s="56">
        <v>0.5</v>
      </c>
      <c r="P4027" s="31" t="str">
        <f>TEXT($L4027, "dddd")</f>
        <v>Sunday</v>
      </c>
      <c r="Q4027" s="39" t="s">
        <v>43</v>
      </c>
      <c r="R4027" s="39">
        <v>1617</v>
      </c>
      <c r="S4027" s="1" t="str">
        <f>IF(OR(MONTH(L4027)=12, MONTH(L4027)&lt;=5), "Dry Season", "Wet Season")</f>
        <v>Dry Season</v>
      </c>
      <c r="T4027" s="1">
        <v>2</v>
      </c>
      <c r="U4027" s="1">
        <v>1</v>
      </c>
      <c r="V4027" s="1">
        <v>0</v>
      </c>
      <c r="W4027" s="2">
        <f>IF(ISNUMBER(SEARCH("N/A", X4027)), 0, 1)</f>
        <v>0</v>
      </c>
      <c r="X4027" s="1" t="s">
        <v>44</v>
      </c>
      <c r="Y4027" s="1"/>
      <c r="Z4027" s="1"/>
      <c r="AA4027" s="11" cm="1">
        <f t="array" ref="AA4027">IF(ISBLANK(Y4027), 0, VINCentyInvDistance(F4027,G4027,Y4027,Z4027))</f>
        <v>0</v>
      </c>
      <c r="AB4027" s="1">
        <v>0</v>
      </c>
      <c r="AC4027" s="1">
        <v>5.6</v>
      </c>
      <c r="AD4027" s="1">
        <v>0</v>
      </c>
      <c r="AE4027" s="1">
        <v>4</v>
      </c>
      <c r="AF4027" s="1">
        <v>1</v>
      </c>
      <c r="AG4027" s="1" t="s">
        <v>142</v>
      </c>
      <c r="AH4027" s="1" t="s">
        <v>143</v>
      </c>
      <c r="AI4027" s="1"/>
      <c r="AJ4027" s="1" t="s">
        <v>55</v>
      </c>
      <c r="AK4027" t="s">
        <v>1181</v>
      </c>
      <c r="AL4027" s="1">
        <v>1</v>
      </c>
      <c r="AM4027" s="1" t="s">
        <v>14462</v>
      </c>
    </row>
    <row r="4028" spans="1:39" ht="12.75" customHeight="1">
      <c r="A4028" s="1"/>
      <c r="B4028" s="1" t="s">
        <v>14463</v>
      </c>
      <c r="C4028" s="1" t="s">
        <v>14464</v>
      </c>
      <c r="D4028" s="3" t="str">
        <f ca="1">IFERROR(__xludf.DUMMYFUNCTION("PROPER(REGEXEXTRACT(B3994, ""(?:https?:\/\/)?(?:www\.)?([a-zA-Z0-9-]+)\.""))"),"Google")</f>
        <v>Google</v>
      </c>
      <c r="E4028" s="1" t="s">
        <v>14465</v>
      </c>
      <c r="F4028" s="1">
        <v>14.428055499999999</v>
      </c>
      <c r="G4028" s="1">
        <v>121.0282679</v>
      </c>
      <c r="H4028" s="1" t="s">
        <v>13020</v>
      </c>
      <c r="I4028" s="1" t="s">
        <v>50</v>
      </c>
      <c r="J4028" s="1">
        <f>IF(K4028="URBAN",1,IF(K4028="SUBURBAN",2,IF(K4028="RURAL",3,"")))</f>
        <v>1</v>
      </c>
      <c r="K4028" s="1" t="s">
        <v>42</v>
      </c>
      <c r="L4028" s="18">
        <v>46082</v>
      </c>
      <c r="M4028" s="49">
        <v>0.625</v>
      </c>
      <c r="N4028" s="18">
        <v>46083</v>
      </c>
      <c r="O4028" s="56">
        <v>0.5</v>
      </c>
      <c r="P4028" s="31" t="str">
        <f>TEXT($L4028, "dddd")</f>
        <v>Sunday</v>
      </c>
      <c r="Q4028" s="39" t="s">
        <v>207</v>
      </c>
      <c r="R4028" s="39">
        <v>1740</v>
      </c>
      <c r="S4028" s="1" t="str">
        <f>IF(OR(MONTH(L4028)=12, MONTH(L4028)&lt;=5), "Dry Season", "Wet Season")</f>
        <v>Dry Season</v>
      </c>
      <c r="T4028" s="1">
        <v>1</v>
      </c>
      <c r="U4028" s="1">
        <v>0</v>
      </c>
      <c r="V4028" s="1">
        <v>0</v>
      </c>
      <c r="W4028" s="2">
        <f>IF(ISNUMBER(SEARCH("N/A", X4028)), 0, 1)</f>
        <v>1</v>
      </c>
      <c r="X4028" s="1" t="s">
        <v>124</v>
      </c>
      <c r="Y4028" s="1">
        <v>14.5352172</v>
      </c>
      <c r="Z4028" s="1">
        <v>120.9819432</v>
      </c>
      <c r="AA4028" s="11" cm="1">
        <f t="array" ref="AA4028">IF(ISBLANK(Y4028), 0, VINCentyInvDistance(F4028,G4028,Y4028,Z4028))</f>
        <v>12865.593840051966</v>
      </c>
      <c r="AB4028" s="1">
        <v>0</v>
      </c>
      <c r="AC4028" s="1">
        <v>0</v>
      </c>
      <c r="AD4028" s="1">
        <v>0</v>
      </c>
      <c r="AE4028" s="1">
        <v>339</v>
      </c>
      <c r="AF4028" s="1">
        <v>1</v>
      </c>
      <c r="AG4028" s="1" t="s">
        <v>159</v>
      </c>
      <c r="AH4028" s="1" t="s">
        <v>160</v>
      </c>
      <c r="AI4028" s="1" t="str">
        <f>TRIM(MID(SUBSTITUTE($H4028,",",REPT(" ",200)),(LEN($H4028)-LEN(SUBSTITUTE($H4028,",",""))-2)*200+1,200))</f>
        <v>Metro Manila</v>
      </c>
      <c r="AJ4028" s="1" t="s">
        <v>55</v>
      </c>
      <c r="AL4028" s="2">
        <v>0</v>
      </c>
      <c r="AM4028" s="1"/>
    </row>
    <row r="4029" spans="1:39" ht="12.75" customHeight="1">
      <c r="A4029" s="1"/>
      <c r="B4029" s="1" t="s">
        <v>13021</v>
      </c>
      <c r="C4029" s="1" t="s">
        <v>14466</v>
      </c>
      <c r="D4029" s="3" t="str">
        <f ca="1">IFERROR(__xludf.DUMMYFUNCTION("PROPER(REGEXEXTRACT(B3995, ""(?:https?:\/\/)?(?:www\.)?([a-zA-Z0-9-]+)\.""))"),"Skyscanner")</f>
        <v>Skyscanner</v>
      </c>
      <c r="E4029" s="1" t="s">
        <v>14467</v>
      </c>
      <c r="F4029" s="1">
        <v>14.489447200000001</v>
      </c>
      <c r="G4029" s="1">
        <v>121.01462220000001</v>
      </c>
      <c r="H4029" s="1" t="s">
        <v>66</v>
      </c>
      <c r="I4029" s="1" t="s">
        <v>50</v>
      </c>
      <c r="J4029" s="1">
        <f>IF(K4029="URBAN",1,IF(K4029="SUBURBAN",2,IF(K4029="RURAL",3,"")))</f>
        <v>1</v>
      </c>
      <c r="K4029" s="1" t="s">
        <v>42</v>
      </c>
      <c r="L4029" s="18">
        <v>46082</v>
      </c>
      <c r="M4029" s="49">
        <v>0.58333333333333337</v>
      </c>
      <c r="N4029" s="18">
        <v>46083</v>
      </c>
      <c r="O4029" s="56">
        <v>0.5</v>
      </c>
      <c r="P4029" s="31" t="str">
        <f>TEXT($L4029, "dddd")</f>
        <v>Sunday</v>
      </c>
      <c r="Q4029" s="39" t="s">
        <v>207</v>
      </c>
      <c r="R4029" s="39">
        <v>867</v>
      </c>
      <c r="S4029" s="1" t="str">
        <f>IF(OR(MONTH(L4029)=12, MONTH(L4029)&lt;=5), "Dry Season", "Wet Season")</f>
        <v>Dry Season</v>
      </c>
      <c r="T4029" s="1">
        <v>1</v>
      </c>
      <c r="U4029" s="1">
        <v>0</v>
      </c>
      <c r="V4029" s="1">
        <v>0</v>
      </c>
      <c r="W4029" s="2">
        <f>IF(ISNUMBER(SEARCH("N/A", X4029)), 0, 1)</f>
        <v>1</v>
      </c>
      <c r="X4029" s="1" t="s">
        <v>51</v>
      </c>
      <c r="Y4029" s="1">
        <v>14.417577</v>
      </c>
      <c r="Z4029" s="1">
        <v>121.0402756</v>
      </c>
      <c r="AA4029" s="11" cm="1">
        <f t="array" ref="AA4029">IF(ISBLANK(Y4029), 0, VINCentyInvDistance(F4029,G4029,Y4029,Z4029))</f>
        <v>8419.2705200554155</v>
      </c>
      <c r="AB4029" s="1">
        <v>0</v>
      </c>
      <c r="AC4029" s="1">
        <v>7.8</v>
      </c>
      <c r="AD4029" s="1">
        <v>0</v>
      </c>
      <c r="AE4029" s="1">
        <v>339</v>
      </c>
      <c r="AF4029" s="1">
        <v>1</v>
      </c>
      <c r="AG4029" s="1" t="s">
        <v>52</v>
      </c>
      <c r="AH4029" s="1" t="s">
        <v>53</v>
      </c>
      <c r="AI4029" s="1" t="str">
        <f>TRIM(MID(SUBSTITUTE($H4029,",",REPT(" ",200)),(LEN($H4029)-LEN(SUBSTITUTE($H4029,",",""))-2)*200+1,200))</f>
        <v>Metro Manila</v>
      </c>
      <c r="AJ4029" s="1" t="s">
        <v>55</v>
      </c>
      <c r="AK4029" t="s">
        <v>13025</v>
      </c>
      <c r="AL4029" s="2">
        <v>0</v>
      </c>
      <c r="AM4029" s="1"/>
    </row>
    <row r="4030" spans="1:39" ht="12.75" customHeight="1">
      <c r="A4030" s="1"/>
      <c r="B4030" s="1" t="s">
        <v>14468</v>
      </c>
      <c r="C4030" s="1" t="s">
        <v>14469</v>
      </c>
      <c r="D4030" s="3" t="str">
        <f ca="1">IFERROR(__xludf.DUMMYFUNCTION("PROPER(REGEXEXTRACT(B3996, ""(?:https?:\/\/)?(?:www\.)?([a-zA-Z0-9-]+)\.""))"),"Skyscanner")</f>
        <v>Skyscanner</v>
      </c>
      <c r="E4030" s="1" t="s">
        <v>14470</v>
      </c>
      <c r="F4030" s="1">
        <v>14.48944</v>
      </c>
      <c r="G4030" s="1">
        <v>121.01461999999999</v>
      </c>
      <c r="H4030" s="1" t="s">
        <v>66</v>
      </c>
      <c r="I4030" s="1" t="s">
        <v>50</v>
      </c>
      <c r="J4030" s="1">
        <f>IF(K4030="URBAN",1,IF(K4030="SUBURBAN",2,IF(K4030="RURAL",3,"")))</f>
        <v>1</v>
      </c>
      <c r="K4030" s="1" t="s">
        <v>42</v>
      </c>
      <c r="L4030" s="18">
        <v>46082</v>
      </c>
      <c r="M4030" s="49">
        <v>0.58333333333333337</v>
      </c>
      <c r="N4030" s="18">
        <v>46083</v>
      </c>
      <c r="O4030" s="56">
        <v>0.5</v>
      </c>
      <c r="P4030" s="31" t="str">
        <f>TEXT($L4030, "dddd")</f>
        <v>Sunday</v>
      </c>
      <c r="Q4030" s="39" t="s">
        <v>111</v>
      </c>
      <c r="R4030" s="39">
        <v>4690</v>
      </c>
      <c r="S4030" s="1" t="str">
        <f>IF(OR(MONTH(L4030)=12, MONTH(L4030)&lt;=5), "Dry Season", "Wet Season")</f>
        <v>Dry Season</v>
      </c>
      <c r="T4030" s="1">
        <v>1</v>
      </c>
      <c r="U4030" s="1">
        <v>0</v>
      </c>
      <c r="V4030" s="1">
        <v>0</v>
      </c>
      <c r="W4030" s="2">
        <f>IF(ISNUMBER(SEARCH("N/A", X4030)), 0, 1)</f>
        <v>0</v>
      </c>
      <c r="X4030" s="1" t="s">
        <v>44</v>
      </c>
      <c r="Y4030" s="1"/>
      <c r="Z4030" s="1"/>
      <c r="AA4030" s="11" cm="1">
        <f t="array" ref="AA4030">IF(ISBLANK(Y4030), 0, VINCentyInvDistance(F4030,G4030,Y4030,Z4030))</f>
        <v>0</v>
      </c>
      <c r="AB4030" s="1">
        <v>0</v>
      </c>
      <c r="AC4030" s="1">
        <v>0</v>
      </c>
      <c r="AD4030" s="1">
        <v>0</v>
      </c>
      <c r="AE4030" s="1">
        <v>1762</v>
      </c>
      <c r="AF4030" s="1">
        <v>1</v>
      </c>
      <c r="AG4030" s="1" t="s">
        <v>68</v>
      </c>
      <c r="AH4030" s="1" t="str">
        <f>TRIM(MID(SUBSTITUTE($H4030,",",REPT(" ",200)),(LEN($H4030)-LEN(SUBSTITUTE($H4030,",",""))-3)*200+1,200))</f>
        <v>Southern Manila District</v>
      </c>
      <c r="AI4030" s="1" t="str">
        <f>TRIM(MID(SUBSTITUTE($H4030,",",REPT(" ",200)),(LEN($H4030)-LEN(SUBSTITUTE($H4030,",",""))-2)*200+1,200))</f>
        <v>Metro Manila</v>
      </c>
      <c r="AJ4030" s="1" t="s">
        <v>55</v>
      </c>
      <c r="AK4030" t="s">
        <v>17646</v>
      </c>
      <c r="AL4030" s="2">
        <v>0</v>
      </c>
      <c r="AM4030" s="1" t="s">
        <v>14471</v>
      </c>
    </row>
    <row r="4031" spans="1:39" ht="12.75" customHeight="1">
      <c r="A4031" s="1"/>
      <c r="B4031" s="1" t="s">
        <v>12898</v>
      </c>
      <c r="C4031" s="1" t="s">
        <v>14472</v>
      </c>
      <c r="D4031" s="3" t="str">
        <f ca="1">IFERROR(__xludf.DUMMYFUNCTION("PROPER(REGEXEXTRACT(B3997, ""(?:https?:\/\/)?(?:www\.)?([a-zA-Z0-9-]+)\.""))"),"Skyscanner")</f>
        <v>Skyscanner</v>
      </c>
      <c r="E4031" s="1" t="s">
        <v>14473</v>
      </c>
      <c r="F4031" s="1">
        <v>14.4923187</v>
      </c>
      <c r="G4031" s="1">
        <v>121.00841149999999</v>
      </c>
      <c r="H4031" s="1" t="s">
        <v>14474</v>
      </c>
      <c r="I4031" s="1" t="s">
        <v>50</v>
      </c>
      <c r="J4031" s="1">
        <f>IF(K4031="URBAN",1,IF(K4031="SUBURBAN",2,IF(K4031="RURAL",3,"")))</f>
        <v>1</v>
      </c>
      <c r="K4031" s="1" t="s">
        <v>42</v>
      </c>
      <c r="L4031" s="18">
        <v>46082</v>
      </c>
      <c r="M4031" s="49">
        <v>0.625</v>
      </c>
      <c r="N4031" s="18">
        <v>46083</v>
      </c>
      <c r="O4031" s="56">
        <v>0.5</v>
      </c>
      <c r="P4031" s="31" t="str">
        <f>TEXT($L4031, "dddd")</f>
        <v>Sunday</v>
      </c>
      <c r="Q4031" s="39" t="s">
        <v>207</v>
      </c>
      <c r="R4031" s="39">
        <v>770</v>
      </c>
      <c r="S4031" s="1" t="str">
        <f>IF(OR(MONTH(L4031)=12, MONTH(L4031)&lt;=5), "Dry Season", "Wet Season")</f>
        <v>Dry Season</v>
      </c>
      <c r="T4031" s="1">
        <v>1</v>
      </c>
      <c r="U4031" s="1">
        <v>0</v>
      </c>
      <c r="V4031" s="1">
        <v>0</v>
      </c>
      <c r="W4031" s="2">
        <f>IF(ISNUMBER(SEARCH("N/A", X4031)), 0, 1)</f>
        <v>1</v>
      </c>
      <c r="X4031" s="1" t="s">
        <v>51</v>
      </c>
      <c r="Y4031" s="1">
        <v>14.417577</v>
      </c>
      <c r="Z4031" s="1">
        <v>121.0402756</v>
      </c>
      <c r="AA4031" s="11" cm="1">
        <f t="array" ref="AA4031">IF(ISBLANK(Y4031), 0, VINCentyInvDistance(F4031,G4031,Y4031,Z4031))</f>
        <v>8954.9145016276743</v>
      </c>
      <c r="AB4031" s="1">
        <v>0</v>
      </c>
      <c r="AC4031" s="1">
        <v>8.8000000000000007</v>
      </c>
      <c r="AD4031" s="1">
        <v>3</v>
      </c>
      <c r="AE4031" s="1">
        <v>1762</v>
      </c>
      <c r="AF4031" s="1">
        <v>1</v>
      </c>
      <c r="AG4031" s="1" t="s">
        <v>52</v>
      </c>
      <c r="AH4031" s="1" t="s">
        <v>53</v>
      </c>
      <c r="AI4031" s="1" t="str">
        <f>TRIM(MID(SUBSTITUTE($H4031,",",REPT(" ",200)),(LEN($H4031)-LEN(SUBSTITUTE($H4031,",",""))-2)*200+1,200))</f>
        <v>Metro Manila</v>
      </c>
      <c r="AJ4031" s="1" t="s">
        <v>55</v>
      </c>
      <c r="AK4031" t="s">
        <v>17525</v>
      </c>
      <c r="AL4031" s="2">
        <v>0</v>
      </c>
      <c r="AM4031" s="1"/>
    </row>
    <row r="4032" spans="1:39" ht="12.75" customHeight="1">
      <c r="A4032" s="1"/>
      <c r="B4032" s="1" t="s">
        <v>14475</v>
      </c>
      <c r="C4032" s="1" t="s">
        <v>14476</v>
      </c>
      <c r="D4032" s="3" t="str">
        <f ca="1">IFERROR(__xludf.DUMMYFUNCTION("PROPER(REGEXEXTRACT(B3998, ""(?:https?:\/\/)?(?:www\.)?([a-zA-Z0-9-]+)\.""))"),"Skyscanner")</f>
        <v>Skyscanner</v>
      </c>
      <c r="E4032" s="1" t="s">
        <v>14477</v>
      </c>
      <c r="F4032" s="1">
        <v>14.49235</v>
      </c>
      <c r="G4032" s="1">
        <v>121.00838</v>
      </c>
      <c r="H4032" s="1" t="s">
        <v>14474</v>
      </c>
      <c r="I4032" s="1" t="s">
        <v>50</v>
      </c>
      <c r="J4032" s="1">
        <f>IF(K4032="URBAN",1,IF(K4032="SUBURBAN",2,IF(K4032="RURAL",3,"")))</f>
        <v>1</v>
      </c>
      <c r="K4032" s="1" t="s">
        <v>42</v>
      </c>
      <c r="L4032" s="18">
        <v>46082</v>
      </c>
      <c r="M4032" s="49">
        <v>0.58333333333333337</v>
      </c>
      <c r="N4032" s="18">
        <v>46083</v>
      </c>
      <c r="O4032" s="56">
        <v>0.5</v>
      </c>
      <c r="P4032" s="31" t="str">
        <f>TEXT($L4032, "dddd")</f>
        <v>Sunday</v>
      </c>
      <c r="Q4032" s="39" t="s">
        <v>207</v>
      </c>
      <c r="R4032" s="39">
        <v>801</v>
      </c>
      <c r="S4032" s="1" t="str">
        <f>IF(OR(MONTH(L4032)=12, MONTH(L4032)&lt;=5), "Dry Season", "Wet Season")</f>
        <v>Dry Season</v>
      </c>
      <c r="T4032" s="1">
        <v>2</v>
      </c>
      <c r="U4032" s="1">
        <v>0</v>
      </c>
      <c r="V4032" s="1">
        <v>0</v>
      </c>
      <c r="W4032" s="2">
        <f>IF(ISNUMBER(SEARCH("N/A", X4032)), 0, 1)</f>
        <v>0</v>
      </c>
      <c r="X4032" s="1" t="s">
        <v>44</v>
      </c>
      <c r="Y4032" s="1"/>
      <c r="Z4032" s="1"/>
      <c r="AA4032" s="11" cm="1">
        <f t="array" ref="AA4032">IF(ISBLANK(Y4032), 0, VINCentyInvDistance(F4032,G4032,Y4032,Z4032))</f>
        <v>0</v>
      </c>
      <c r="AB4032" s="1">
        <v>0</v>
      </c>
      <c r="AC4032" s="1">
        <v>6</v>
      </c>
      <c r="AD4032" s="1">
        <v>0</v>
      </c>
      <c r="AE4032" s="1">
        <v>3</v>
      </c>
      <c r="AF4032" s="1">
        <v>1</v>
      </c>
      <c r="AG4032" s="1" t="str">
        <f>TRIM(MID(SUBSTITUTE($H4032,",",REPT(" ",200)),(LEN($H4032)-LEN(SUBSTITUTE($H4032,",",""))-4)*200+1,200))</f>
        <v>Parañaque</v>
      </c>
      <c r="AH4032" s="1" t="str">
        <f>TRIM(MID(SUBSTITUTE($H4032,",",REPT(" ",200)),(LEN($H4032)-LEN(SUBSTITUTE($H4032,",",""))-3)*200+1,200))</f>
        <v>Southern Manila District</v>
      </c>
      <c r="AI4032" s="1" t="str">
        <f>TRIM(MID(SUBSTITUTE($H4032,",",REPT(" ",200)),(LEN($H4032)-LEN(SUBSTITUTE($H4032,",",""))-2)*200+1,200))</f>
        <v>Metro Manila</v>
      </c>
      <c r="AJ4032" s="1" t="str">
        <f>TRIM(MID(SUBSTITUTE($H4032,",",REPT(" ",200)),(LEN($H4032)-LEN(SUBSTITUTE($H4032,",",""))-0)*200+1,200))</f>
        <v>Philippines</v>
      </c>
      <c r="AK4032" t="s">
        <v>6938</v>
      </c>
      <c r="AL4032" s="1">
        <v>1</v>
      </c>
      <c r="AM4032" s="1" t="s">
        <v>14478</v>
      </c>
    </row>
    <row r="4033" spans="1:39" ht="12.75" customHeight="1">
      <c r="A4033" s="1"/>
      <c r="B4033" s="1" t="s">
        <v>14479</v>
      </c>
      <c r="C4033" s="1" t="s">
        <v>14480</v>
      </c>
      <c r="D4033" s="3" t="str">
        <f ca="1">IFERROR(__xludf.DUMMYFUNCTION("PROPER(REGEXEXTRACT(B3999, ""(?:https?:\/\/)?(?:www\.)?([a-zA-Z0-9-]+)\.""))"),"Google")</f>
        <v>Google</v>
      </c>
      <c r="E4033" s="1" t="s">
        <v>14481</v>
      </c>
      <c r="F4033" s="1">
        <v>14.4465963</v>
      </c>
      <c r="G4033" s="1">
        <v>120.99412529999999</v>
      </c>
      <c r="H4033" s="1" t="s">
        <v>14482</v>
      </c>
      <c r="I4033" s="1" t="s">
        <v>50</v>
      </c>
      <c r="J4033" s="1">
        <f>IF(K4033="URBAN",1,IF(K4033="SUBURBAN",2,IF(K4033="RURAL",3,"")))</f>
        <v>1</v>
      </c>
      <c r="K4033" s="1" t="s">
        <v>42</v>
      </c>
      <c r="L4033" s="18">
        <v>46082</v>
      </c>
      <c r="M4033" s="49">
        <v>0.625</v>
      </c>
      <c r="N4033" s="18">
        <v>46083</v>
      </c>
      <c r="O4033" s="56">
        <v>0.5</v>
      </c>
      <c r="P4033" s="31" t="str">
        <f>TEXT($L4033, "dddd")</f>
        <v>Sunday</v>
      </c>
      <c r="Q4033" s="39" t="s">
        <v>207</v>
      </c>
      <c r="R4033" s="39">
        <v>1066</v>
      </c>
      <c r="S4033" s="1" t="str">
        <f>IF(OR(MONTH(L4033)=12, MONTH(L4033)&lt;=5), "Dry Season", "Wet Season")</f>
        <v>Dry Season</v>
      </c>
      <c r="T4033" s="1">
        <v>1</v>
      </c>
      <c r="U4033" s="1">
        <v>0</v>
      </c>
      <c r="V4033" s="1">
        <v>0</v>
      </c>
      <c r="W4033" s="2">
        <f>IF(ISNUMBER(SEARCH("N/A", X4033)), 0, 1)</f>
        <v>0</v>
      </c>
      <c r="X4033" s="1" t="s">
        <v>44</v>
      </c>
      <c r="Y4033" s="1"/>
      <c r="Z4033" s="1"/>
      <c r="AA4033" s="11" cm="1">
        <f t="array" ref="AA4033">IF(ISBLANK(Y4033), 0, VINCentyInvDistance(F4033,G4033,Y4033,Z4033))</f>
        <v>0</v>
      </c>
      <c r="AB4033" s="1">
        <v>0</v>
      </c>
      <c r="AC4033" s="1">
        <v>0</v>
      </c>
      <c r="AD4033" s="1">
        <v>0</v>
      </c>
      <c r="AE4033" s="1">
        <v>9</v>
      </c>
      <c r="AF4033" s="1">
        <v>1</v>
      </c>
      <c r="AG4033" s="1" t="str">
        <f>TRIM(MID(SUBSTITUTE($H4033,",",REPT(" ",200)),(LEN($H4033)-LEN(SUBSTITUTE($H4033,",",""))-4)*200+1,200))</f>
        <v>Las Piñas</v>
      </c>
      <c r="AH4033" s="1" t="str">
        <f>TRIM(MID(SUBSTITUTE($H4033,",",REPT(" ",200)),(LEN($H4033)-LEN(SUBSTITUTE($H4033,",",""))-3)*200+1,200))</f>
        <v>Southern Manila District</v>
      </c>
      <c r="AI4033" s="1" t="str">
        <f>TRIM(MID(SUBSTITUTE($H4033,",",REPT(" ",200)),(LEN($H4033)-LEN(SUBSTITUTE($H4033,",",""))-2)*200+1,200))</f>
        <v>Metro Manila</v>
      </c>
      <c r="AJ4033" s="1" t="str">
        <f>TRIM(MID(SUBSTITUTE($H4033,",",REPT(" ",200)),(LEN($H4033)-LEN(SUBSTITUTE($H4033,",",""))-0)*200+1,200))</f>
        <v>Philippines</v>
      </c>
      <c r="AL4033" s="2">
        <v>0</v>
      </c>
      <c r="AM4033" s="1"/>
    </row>
    <row r="4034" spans="1:39" ht="12.75" customHeight="1">
      <c r="A4034" s="1"/>
      <c r="B4034" s="1" t="s">
        <v>14483</v>
      </c>
      <c r="C4034" s="1" t="s">
        <v>14484</v>
      </c>
      <c r="D4034" s="3" t="str">
        <f ca="1">IFERROR(__xludf.DUMMYFUNCTION("PROPER(REGEXEXTRACT(B4000, ""(?:https?:\/\/)?(?:www\.)?([a-zA-Z0-9-]+)\.""))"),"Skyscanner")</f>
        <v>Skyscanner</v>
      </c>
      <c r="E4034" s="1" t="s">
        <v>14485</v>
      </c>
      <c r="F4034" s="1">
        <v>14.5231274</v>
      </c>
      <c r="G4034" s="1">
        <v>121.0003428</v>
      </c>
      <c r="H4034" s="1" t="s">
        <v>14486</v>
      </c>
      <c r="I4034" s="1" t="s">
        <v>50</v>
      </c>
      <c r="J4034" s="1">
        <f>IF(K4034="URBAN",1,IF(K4034="SUBURBAN",2,IF(K4034="RURAL",3,"")))</f>
        <v>1</v>
      </c>
      <c r="K4034" s="1" t="s">
        <v>42</v>
      </c>
      <c r="L4034" s="18">
        <v>46082</v>
      </c>
      <c r="M4034" s="49">
        <v>0.58333333333333337</v>
      </c>
      <c r="N4034" s="18">
        <v>46083</v>
      </c>
      <c r="O4034" s="56">
        <v>0.5</v>
      </c>
      <c r="P4034" s="31" t="str">
        <f>TEXT($L4034, "dddd")</f>
        <v>Sunday</v>
      </c>
      <c r="Q4034" s="39" t="s">
        <v>207</v>
      </c>
      <c r="R4034" s="39">
        <v>1019</v>
      </c>
      <c r="S4034" s="1" t="str">
        <f>IF(OR(MONTH(L4034)=12, MONTH(L4034)&lt;=5), "Dry Season", "Wet Season")</f>
        <v>Dry Season</v>
      </c>
      <c r="T4034" s="1">
        <v>2</v>
      </c>
      <c r="U4034" s="1">
        <v>1</v>
      </c>
      <c r="V4034" s="1">
        <v>1</v>
      </c>
      <c r="W4034" s="2">
        <f>IF(ISNUMBER(SEARCH("N/A", X4034)), 0, 1)</f>
        <v>1</v>
      </c>
      <c r="X4034" s="1" t="s">
        <v>503</v>
      </c>
      <c r="Y4034" s="1">
        <v>14.441086</v>
      </c>
      <c r="Z4034" s="1">
        <v>121.00094</v>
      </c>
      <c r="AA4034" s="11" cm="1">
        <f t="array" ref="AA4034">IF(ISBLANK(Y4034), 0, VINCentyInvDistance(F4034,G4034,Y4034,Z4034))</f>
        <v>9077.5965960172962</v>
      </c>
      <c r="AB4034" s="1">
        <v>0</v>
      </c>
      <c r="AC4034" s="1">
        <v>6.8</v>
      </c>
      <c r="AD4034" s="1">
        <v>0</v>
      </c>
      <c r="AE4034" s="1">
        <v>9</v>
      </c>
      <c r="AF4034" s="1">
        <v>1</v>
      </c>
      <c r="AG4034" s="1" t="s">
        <v>10137</v>
      </c>
      <c r="AH4034" s="1" t="s">
        <v>1730</v>
      </c>
      <c r="AI4034" s="1" t="str">
        <f>TRIM(MID(SUBSTITUTE($H4034,",",REPT(" ",200)),(LEN($H4034)-LEN(SUBSTITUTE($H4034,",",""))-2)*200+1,200))</f>
        <v>Metro Manila</v>
      </c>
      <c r="AJ4034" s="1" t="s">
        <v>55</v>
      </c>
      <c r="AK4034" t="s">
        <v>14487</v>
      </c>
      <c r="AL4034" s="2">
        <v>0</v>
      </c>
      <c r="AM4034" s="1"/>
    </row>
    <row r="4035" spans="1:39" ht="12.75" customHeight="1">
      <c r="A4035" s="1"/>
      <c r="B4035" s="1" t="s">
        <v>14488</v>
      </c>
      <c r="C4035" s="1" t="s">
        <v>14489</v>
      </c>
      <c r="D4035" s="3" t="str">
        <f ca="1">IFERROR(__xludf.DUMMYFUNCTION("PROPER(REGEXEXTRACT(B4001, ""(?:https?:\/\/)?(?:www\.)?([a-zA-Z0-9-]+)\.""))"),"Google")</f>
        <v>Google</v>
      </c>
      <c r="E4035" s="1" t="s">
        <v>14490</v>
      </c>
      <c r="F4035" s="1">
        <v>14.509562499999999</v>
      </c>
      <c r="G4035" s="1">
        <v>121.00093750000001</v>
      </c>
      <c r="H4035" s="1" t="s">
        <v>2244</v>
      </c>
      <c r="I4035" s="1" t="s">
        <v>50</v>
      </c>
      <c r="J4035" s="1">
        <f>IF(K4035="URBAN",1,IF(K4035="SUBURBAN",2,IF(K4035="RURAL",3,"")))</f>
        <v>1</v>
      </c>
      <c r="K4035" s="1" t="s">
        <v>42</v>
      </c>
      <c r="L4035" s="18">
        <v>46082</v>
      </c>
      <c r="M4035" s="49">
        <v>0.625</v>
      </c>
      <c r="N4035" s="18">
        <v>46083</v>
      </c>
      <c r="O4035" s="56">
        <v>0.5</v>
      </c>
      <c r="P4035" s="31" t="str">
        <f>TEXT($L4035, "dddd")</f>
        <v>Sunday</v>
      </c>
      <c r="Q4035" s="39" t="s">
        <v>111</v>
      </c>
      <c r="R4035" s="39">
        <v>1378</v>
      </c>
      <c r="S4035" s="1" t="str">
        <f>IF(OR(MONTH(L4035)=12, MONTH(L4035)&lt;=5), "Dry Season", "Wet Season")</f>
        <v>Dry Season</v>
      </c>
      <c r="T4035" s="1">
        <v>1</v>
      </c>
      <c r="U4035" s="1">
        <v>0</v>
      </c>
      <c r="V4035" s="1">
        <v>0</v>
      </c>
      <c r="W4035" s="2">
        <f>IF(ISNUMBER(SEARCH("N/A", X4035)), 0, 1)</f>
        <v>0</v>
      </c>
      <c r="X4035" s="1" t="s">
        <v>44</v>
      </c>
      <c r="Y4035" s="1"/>
      <c r="Z4035" s="1"/>
      <c r="AA4035" s="11" cm="1">
        <f t="array" ref="AA4035">IF(ISBLANK(Y4035), 0, VINCentyInvDistance(F4035,G4035,Y4035,Z4035))</f>
        <v>0</v>
      </c>
      <c r="AB4035" s="1">
        <v>0</v>
      </c>
      <c r="AC4035" s="1">
        <v>0</v>
      </c>
      <c r="AD4035" s="1">
        <v>0</v>
      </c>
      <c r="AE4035" s="1">
        <v>103</v>
      </c>
      <c r="AF4035" s="1">
        <v>1</v>
      </c>
      <c r="AG4035" s="1" t="str">
        <f>TRIM(MID(SUBSTITUTE($H4035,",",REPT(" ",200)),(LEN($H4035)-LEN(SUBSTITUTE($H4035,",",""))-4)*200+1,200))</f>
        <v>Parañaque</v>
      </c>
      <c r="AH4035" s="1" t="str">
        <f>TRIM(MID(SUBSTITUTE($H4035,",",REPT(" ",200)),(LEN($H4035)-LEN(SUBSTITUTE($H4035,",",""))-3)*200+1,200))</f>
        <v>Southern Manila District</v>
      </c>
      <c r="AI4035" s="1" t="str">
        <f>TRIM(MID(SUBSTITUTE($H4035,",",REPT(" ",200)),(LEN($H4035)-LEN(SUBSTITUTE($H4035,",",""))-2)*200+1,200))</f>
        <v>Metro Manila</v>
      </c>
      <c r="AJ4035" s="1" t="str">
        <f>TRIM(MID(SUBSTITUTE($H4035,",",REPT(" ",200)),(LEN($H4035)-LEN(SUBSTITUTE($H4035,",",""))-0)*200+1,200))</f>
        <v>Philippines</v>
      </c>
      <c r="AL4035" s="2">
        <v>0</v>
      </c>
      <c r="AM4035" s="1"/>
    </row>
    <row r="4036" spans="1:39" ht="12.75" customHeight="1">
      <c r="A4036" s="1"/>
      <c r="B4036" s="1" t="s">
        <v>14491</v>
      </c>
      <c r="C4036" s="1" t="s">
        <v>14492</v>
      </c>
      <c r="D4036" s="3" t="str">
        <f ca="1">IFERROR(__xludf.DUMMYFUNCTION("PROPER(REGEXEXTRACT(B4002, ""(?:https?:\/\/)?(?:www\.)?([a-zA-Z0-9-]+)\.""))"),"Skyscanner")</f>
        <v>Skyscanner</v>
      </c>
      <c r="E4036" s="1" t="s">
        <v>14493</v>
      </c>
      <c r="F4036" s="1">
        <v>14.4925932</v>
      </c>
      <c r="G4036" s="1">
        <v>121.01536110000001</v>
      </c>
      <c r="H4036" s="1" t="s">
        <v>158</v>
      </c>
      <c r="I4036" s="1" t="s">
        <v>50</v>
      </c>
      <c r="J4036" s="1">
        <f>IF(K4036="URBAN",1,IF(K4036="SUBURBAN",2,IF(K4036="RURAL",3,"")))</f>
        <v>1</v>
      </c>
      <c r="K4036" s="1" t="s">
        <v>42</v>
      </c>
      <c r="L4036" s="18">
        <v>46082</v>
      </c>
      <c r="M4036" s="49">
        <v>0.58333333333333337</v>
      </c>
      <c r="N4036" s="18">
        <v>46083</v>
      </c>
      <c r="O4036" s="56">
        <v>0.5</v>
      </c>
      <c r="P4036" s="31" t="str">
        <f>TEXT($L4036, "dddd")</f>
        <v>Sunday</v>
      </c>
      <c r="Q4036" s="39" t="s">
        <v>207</v>
      </c>
      <c r="R4036" s="39">
        <v>1367</v>
      </c>
      <c r="S4036" s="1" t="str">
        <f>IF(OR(MONTH(L4036)=12, MONTH(L4036)&lt;=5), "Dry Season", "Wet Season")</f>
        <v>Dry Season</v>
      </c>
      <c r="T4036" s="1">
        <v>2</v>
      </c>
      <c r="U4036" s="1">
        <v>0</v>
      </c>
      <c r="V4036" s="1">
        <v>0</v>
      </c>
      <c r="W4036" s="2">
        <f>IF(ISNUMBER(SEARCH("N/A", X4036)), 0, 1)</f>
        <v>1</v>
      </c>
      <c r="X4036" s="1" t="s">
        <v>124</v>
      </c>
      <c r="Y4036" s="1">
        <v>14.5352172</v>
      </c>
      <c r="Z4036" s="1">
        <v>120.9819432</v>
      </c>
      <c r="AA4036" s="11" cm="1">
        <f t="array" ref="AA4036">IF(ISBLANK(Y4036), 0, VINCentyInvDistance(F4036,G4036,Y4036,Z4036))</f>
        <v>5934.3628082069299</v>
      </c>
      <c r="AB4036" s="1">
        <v>1</v>
      </c>
      <c r="AC4036" s="1">
        <v>6.8</v>
      </c>
      <c r="AD4036" s="1">
        <v>0</v>
      </c>
      <c r="AE4036" s="1">
        <v>103</v>
      </c>
      <c r="AF4036" s="1">
        <v>1</v>
      </c>
      <c r="AG4036" s="1" t="s">
        <v>159</v>
      </c>
      <c r="AH4036" s="1" t="s">
        <v>160</v>
      </c>
      <c r="AI4036" s="1" t="str">
        <f>TRIM(MID(SUBSTITUTE($H4036,",",REPT(" ",200)),(LEN($H4036)-LEN(SUBSTITUTE($H4036,",",""))-2)*200+1,200))</f>
        <v>Metro Manila</v>
      </c>
      <c r="AJ4036" s="1" t="s">
        <v>55</v>
      </c>
      <c r="AK4036" t="s">
        <v>14494</v>
      </c>
      <c r="AL4036" s="2">
        <v>0</v>
      </c>
      <c r="AM4036" s="1"/>
    </row>
    <row r="4037" spans="1:39" ht="12.75" customHeight="1">
      <c r="A4037" s="1"/>
      <c r="B4037" s="1" t="s">
        <v>14495</v>
      </c>
      <c r="C4037" s="1" t="s">
        <v>14496</v>
      </c>
      <c r="D4037" s="3" t="str">
        <f ca="1">IFERROR(__xludf.DUMMYFUNCTION("PROPER(REGEXEXTRACT(B4003, ""(?:https?:\/\/)?(?:www\.)?([a-zA-Z0-9-]+)\.""))"),"Skyscanner")</f>
        <v>Skyscanner</v>
      </c>
      <c r="E4037" s="1" t="s">
        <v>14497</v>
      </c>
      <c r="F4037" s="1">
        <v>14.4952963</v>
      </c>
      <c r="G4037" s="1">
        <v>121.01413580000001</v>
      </c>
      <c r="H4037" s="1" t="s">
        <v>14498</v>
      </c>
      <c r="I4037" s="1" t="s">
        <v>50</v>
      </c>
      <c r="J4037" s="1">
        <f>IF(K4037="URBAN",1,IF(K4037="SUBURBAN",2,IF(K4037="RURAL",3,"")))</f>
        <v>1</v>
      </c>
      <c r="K4037" s="1" t="s">
        <v>42</v>
      </c>
      <c r="L4037" s="18">
        <v>46082</v>
      </c>
      <c r="M4037" s="49">
        <v>0.625</v>
      </c>
      <c r="N4037" s="18">
        <v>46083</v>
      </c>
      <c r="O4037" s="56">
        <v>0.54166666666666663</v>
      </c>
      <c r="P4037" s="31" t="str">
        <f>TEXT($L4037, "dddd")</f>
        <v>Sunday</v>
      </c>
      <c r="Q4037" s="39" t="s">
        <v>207</v>
      </c>
      <c r="R4037" s="39">
        <v>733</v>
      </c>
      <c r="S4037" s="1" t="str">
        <f>IF(OR(MONTH(L4037)=12, MONTH(L4037)&lt;=5), "Dry Season", "Wet Season")</f>
        <v>Dry Season</v>
      </c>
      <c r="T4037" s="1">
        <v>1</v>
      </c>
      <c r="U4037" s="1">
        <v>0</v>
      </c>
      <c r="V4037" s="1">
        <v>0</v>
      </c>
      <c r="W4037" s="2">
        <f>IF(ISNUMBER(SEARCH("N/A", X4037)), 0, 1)</f>
        <v>0</v>
      </c>
      <c r="X4037" s="1" t="s">
        <v>44</v>
      </c>
      <c r="Y4037" s="1"/>
      <c r="Z4037" s="1"/>
      <c r="AA4037" s="11" cm="1">
        <f t="array" ref="AA4037">IF(ISBLANK(Y4037), 0, VINCentyInvDistance(F4037,G4037,Y4037,Z4037))</f>
        <v>0</v>
      </c>
      <c r="AB4037" s="1">
        <v>0</v>
      </c>
      <c r="AC4037" s="1">
        <v>0</v>
      </c>
      <c r="AD4037" s="1">
        <v>0</v>
      </c>
      <c r="AE4037" s="1">
        <v>0</v>
      </c>
      <c r="AF4037" s="1">
        <v>1</v>
      </c>
      <c r="AG4037" s="1" t="str">
        <f>TRIM(MID(SUBSTITUTE($H4037,",",REPT(" ",200)),(LEN($H4037)-LEN(SUBSTITUTE($H4037,",",""))-4)*200+1,200))</f>
        <v>Parañaque</v>
      </c>
      <c r="AH4037" s="1" t="str">
        <f>TRIM(MID(SUBSTITUTE($H4037,",",REPT(" ",200)),(LEN($H4037)-LEN(SUBSTITUTE($H4037,",",""))-3)*200+1,200))</f>
        <v>Southern Manila District</v>
      </c>
      <c r="AI4037" s="1" t="str">
        <f>TRIM(MID(SUBSTITUTE($H4037,",",REPT(" ",200)),(LEN($H4037)-LEN(SUBSTITUTE($H4037,",",""))-2)*200+1,200))</f>
        <v>Metro Manila</v>
      </c>
      <c r="AJ4037" s="1" t="str">
        <f>TRIM(MID(SUBSTITUTE($H4037,",",REPT(" ",200)),(LEN($H4037)-LEN(SUBSTITUTE($H4037,",",""))-0)*200+1,200))</f>
        <v>Philippines</v>
      </c>
      <c r="AL4037" s="2">
        <v>0</v>
      </c>
      <c r="AM4037" s="1"/>
    </row>
    <row r="4038" spans="1:39" ht="12.75" customHeight="1">
      <c r="A4038" s="1"/>
      <c r="B4038" s="1" t="s">
        <v>14499</v>
      </c>
      <c r="C4038" s="1" t="s">
        <v>14500</v>
      </c>
      <c r="D4038" s="3" t="str">
        <f ca="1">IFERROR(__xludf.DUMMYFUNCTION("PROPER(REGEXEXTRACT(B4004, ""(?:https?:\/\/)?(?:www\.)?([a-zA-Z0-9-]+)\.""))"),"Skyscanner")</f>
        <v>Skyscanner</v>
      </c>
      <c r="E4038" s="1" t="s">
        <v>14501</v>
      </c>
      <c r="F4038" s="1">
        <v>14.524299299999999</v>
      </c>
      <c r="G4038" s="1">
        <v>120.9967896</v>
      </c>
      <c r="H4038" s="1" t="s">
        <v>14502</v>
      </c>
      <c r="I4038" s="1" t="s">
        <v>50</v>
      </c>
      <c r="J4038" s="1">
        <f>IF(K4038="URBAN",1,IF(K4038="SUBURBAN",2,IF(K4038="RURAL",3,"")))</f>
        <v>1</v>
      </c>
      <c r="K4038" s="1" t="s">
        <v>42</v>
      </c>
      <c r="L4038" s="18">
        <v>46082</v>
      </c>
      <c r="M4038" s="49">
        <v>0.5</v>
      </c>
      <c r="N4038" s="18">
        <v>46083</v>
      </c>
      <c r="O4038" s="56">
        <v>0.5</v>
      </c>
      <c r="P4038" s="31" t="str">
        <f>TEXT($L4038, "dddd")</f>
        <v>Sunday</v>
      </c>
      <c r="Q4038" s="39" t="s">
        <v>43</v>
      </c>
      <c r="R4038" s="39">
        <v>975</v>
      </c>
      <c r="S4038" s="1" t="str">
        <f>IF(OR(MONTH(L4038)=12, MONTH(L4038)&lt;=5), "Dry Season", "Wet Season")</f>
        <v>Dry Season</v>
      </c>
      <c r="T4038" s="1">
        <v>2</v>
      </c>
      <c r="U4038" s="1">
        <v>1</v>
      </c>
      <c r="V4038" s="1">
        <v>1</v>
      </c>
      <c r="W4038" s="2">
        <f>IF(ISNUMBER(SEARCH("N/A", X4038)), 0, 1)</f>
        <v>1</v>
      </c>
      <c r="X4038" s="1" t="s">
        <v>124</v>
      </c>
      <c r="Y4038" s="1">
        <v>14.5352172</v>
      </c>
      <c r="Z4038" s="1">
        <v>120.9819432</v>
      </c>
      <c r="AA4038" s="11" cm="1">
        <f t="array" ref="AA4038">IF(ISBLANK(Y4038), 0, VINCentyInvDistance(F4038,G4038,Y4038,Z4038))</f>
        <v>2004.9500881218642</v>
      </c>
      <c r="AB4038" s="1">
        <v>0</v>
      </c>
      <c r="AC4038" s="1">
        <v>6</v>
      </c>
      <c r="AD4038" s="1">
        <v>0</v>
      </c>
      <c r="AE4038" s="1">
        <v>177</v>
      </c>
      <c r="AF4038" s="1">
        <v>1</v>
      </c>
      <c r="AG4038" s="1" t="s">
        <v>159</v>
      </c>
      <c r="AH4038" s="1" t="s">
        <v>160</v>
      </c>
      <c r="AI4038" s="1" t="str">
        <f>TRIM(MID(SUBSTITUTE($H4038,",",REPT(" ",200)),(LEN($H4038)-LEN(SUBSTITUTE($H4038,",",""))-2)*200+1,200))</f>
        <v>Metro Manila</v>
      </c>
      <c r="AJ4038" s="1" t="s">
        <v>55</v>
      </c>
      <c r="AK4038" t="s">
        <v>4166</v>
      </c>
      <c r="AL4038" s="2">
        <v>0</v>
      </c>
      <c r="AM4038" s="1"/>
    </row>
    <row r="4039" spans="1:39" ht="12.75" customHeight="1">
      <c r="A4039" s="1"/>
      <c r="B4039" s="1" t="s">
        <v>14503</v>
      </c>
      <c r="C4039" s="1" t="s">
        <v>14504</v>
      </c>
      <c r="D4039" s="3" t="str">
        <f ca="1">IFERROR(__xludf.DUMMYFUNCTION("PROPER(REGEXEXTRACT(B4005, ""(?:https?:\/\/)?(?:www\.)?([a-zA-Z0-9-]+)\.""))"),"Google")</f>
        <v>Google</v>
      </c>
      <c r="E4039" s="1" t="s">
        <v>14505</v>
      </c>
      <c r="F4039" s="1">
        <v>14.5359763</v>
      </c>
      <c r="G4039" s="1">
        <v>120.9944253</v>
      </c>
      <c r="H4039" s="1" t="s">
        <v>14506</v>
      </c>
      <c r="I4039" s="1" t="s">
        <v>50</v>
      </c>
      <c r="J4039" s="1">
        <f>IF(K4039="URBAN",1,IF(K4039="SUBURBAN",2,IF(K4039="RURAL",3,"")))</f>
        <v>1</v>
      </c>
      <c r="K4039" s="1" t="s">
        <v>42</v>
      </c>
      <c r="L4039" s="18">
        <v>46082</v>
      </c>
      <c r="M4039" s="49">
        <v>0.625</v>
      </c>
      <c r="N4039" s="18">
        <v>46083</v>
      </c>
      <c r="O4039" s="56">
        <v>0.5</v>
      </c>
      <c r="P4039" s="31" t="str">
        <f>TEXT($L4039, "dddd")</f>
        <v>Sunday</v>
      </c>
      <c r="Q4039" s="39" t="s">
        <v>207</v>
      </c>
      <c r="R4039" s="39">
        <v>1930</v>
      </c>
      <c r="S4039" s="1" t="str">
        <f>IF(OR(MONTH(L4039)=12, MONTH(L4039)&lt;=5), "Dry Season", "Wet Season")</f>
        <v>Dry Season</v>
      </c>
      <c r="T4039" s="1">
        <v>1</v>
      </c>
      <c r="U4039" s="1">
        <v>0</v>
      </c>
      <c r="V4039" s="1">
        <v>0</v>
      </c>
      <c r="W4039" s="2">
        <f>IF(ISNUMBER(SEARCH("N/A", X4039)), 0, 1)</f>
        <v>1</v>
      </c>
      <c r="X4039" s="1" t="s">
        <v>11243</v>
      </c>
      <c r="Y4039" s="1">
        <v>14.523306399999999</v>
      </c>
      <c r="Z4039" s="1">
        <v>120.981234</v>
      </c>
      <c r="AA4039" s="11" cm="1">
        <f t="array" ref="AA4039">IF(ISBLANK(Y4039), 0, VINCentyInvDistance(F4039,G4039,Y4039,Z4039))</f>
        <v>1996.6614456233278</v>
      </c>
      <c r="AB4039" s="1">
        <v>0</v>
      </c>
      <c r="AC4039" s="1">
        <v>0</v>
      </c>
      <c r="AD4039" s="1">
        <v>0</v>
      </c>
      <c r="AE4039" s="1">
        <v>205</v>
      </c>
      <c r="AF4039" s="1">
        <v>1</v>
      </c>
      <c r="AG4039" s="1" t="s">
        <v>2477</v>
      </c>
      <c r="AH4039" s="1" t="s">
        <v>160</v>
      </c>
      <c r="AI4039" s="1" t="str">
        <f>TRIM(MID(SUBSTITUTE($H4039,",",REPT(" ",200)),(LEN($H4039)-LEN(SUBSTITUTE($H4039,",",""))-2)*200+1,200))</f>
        <v>Metro Manila</v>
      </c>
      <c r="AJ4039" s="1" t="s">
        <v>55</v>
      </c>
      <c r="AL4039" s="2">
        <v>0</v>
      </c>
      <c r="AM4039" s="1"/>
    </row>
    <row r="4040" spans="1:39" ht="12.75" customHeight="1">
      <c r="A4040" s="1"/>
      <c r="B4040" s="1" t="s">
        <v>12846</v>
      </c>
      <c r="C4040" s="1" t="s">
        <v>14507</v>
      </c>
      <c r="D4040" s="3" t="str">
        <f ca="1">IFERROR(__xludf.DUMMYFUNCTION("PROPER(REGEXEXTRACT(B4006, ""(?:https?:\/\/)?(?:www\.)?([a-zA-Z0-9-]+)\.""))"),"Skyscanner")</f>
        <v>Skyscanner</v>
      </c>
      <c r="E4040" s="1" t="s">
        <v>14508</v>
      </c>
      <c r="F4040" s="1">
        <v>14.53552</v>
      </c>
      <c r="G4040" s="1">
        <v>120.9943597</v>
      </c>
      <c r="H4040" s="1" t="s">
        <v>14506</v>
      </c>
      <c r="I4040" s="1" t="s">
        <v>50</v>
      </c>
      <c r="J4040" s="1">
        <f>IF(K4040="URBAN",1,IF(K4040="SUBURBAN",2,IF(K4040="RURAL",3,"")))</f>
        <v>1</v>
      </c>
      <c r="K4040" s="1" t="s">
        <v>42</v>
      </c>
      <c r="L4040" s="18">
        <v>46082</v>
      </c>
      <c r="M4040" s="49">
        <v>0.58333333333333337</v>
      </c>
      <c r="N4040" s="18">
        <v>46083</v>
      </c>
      <c r="O4040" s="56">
        <v>0.5</v>
      </c>
      <c r="P4040" s="31" t="str">
        <f>TEXT($L4040, "dddd")</f>
        <v>Sunday</v>
      </c>
      <c r="Q4040" s="39" t="s">
        <v>207</v>
      </c>
      <c r="R4040" s="39">
        <v>1851</v>
      </c>
      <c r="S4040" s="1" t="str">
        <f>IF(OR(MONTH(L4040)=12, MONTH(L4040)&lt;=5), "Dry Season", "Wet Season")</f>
        <v>Dry Season</v>
      </c>
      <c r="T4040" s="1">
        <v>2</v>
      </c>
      <c r="U4040" s="1">
        <v>1</v>
      </c>
      <c r="V4040" s="1">
        <v>0</v>
      </c>
      <c r="W4040" s="2">
        <f>IF(ISNUMBER(SEARCH("N/A", X4040)), 0, 1)</f>
        <v>1</v>
      </c>
      <c r="X4040" s="1" t="s">
        <v>124</v>
      </c>
      <c r="Y4040" s="1">
        <v>14.5352172</v>
      </c>
      <c r="Z4040" s="1">
        <v>120.9819432</v>
      </c>
      <c r="AA4040" s="11" cm="1">
        <f t="array" ref="AA4040">IF(ISBLANK(Y4040), 0, VINCentyInvDistance(F4040,G4040,Y4040,Z4040))</f>
        <v>1338.6597829245879</v>
      </c>
      <c r="AB4040" s="1">
        <v>0</v>
      </c>
      <c r="AC4040" s="1">
        <v>7.4</v>
      </c>
      <c r="AD4040" s="1">
        <v>0</v>
      </c>
      <c r="AE4040" s="1">
        <v>205</v>
      </c>
      <c r="AF4040" s="1">
        <v>1</v>
      </c>
      <c r="AG4040" s="1" t="s">
        <v>159</v>
      </c>
      <c r="AH4040" s="1" t="s">
        <v>160</v>
      </c>
      <c r="AI4040" s="1" t="str">
        <f>TRIM(MID(SUBSTITUTE($H4040,",",REPT(" ",200)),(LEN($H4040)-LEN(SUBSTITUTE($H4040,",",""))-2)*200+1,200))</f>
        <v>Metro Manila</v>
      </c>
      <c r="AJ4040" s="1" t="s">
        <v>55</v>
      </c>
      <c r="AK4040" t="s">
        <v>17515</v>
      </c>
      <c r="AL4040" s="2">
        <v>0</v>
      </c>
      <c r="AM4040" s="1"/>
    </row>
    <row r="4041" spans="1:39" ht="12.75" customHeight="1">
      <c r="A4041" s="1"/>
      <c r="B4041" s="1" t="s">
        <v>14509</v>
      </c>
      <c r="C4041" s="1" t="s">
        <v>14510</v>
      </c>
      <c r="D4041" s="3" t="str">
        <f ca="1">IFERROR(__xludf.DUMMYFUNCTION("PROPER(REGEXEXTRACT(B4007, ""(?:https?:\/\/)?(?:www\.)?([a-zA-Z0-9-]+)\.""))"),"Google")</f>
        <v>Google</v>
      </c>
      <c r="E4041" s="1" t="s">
        <v>14511</v>
      </c>
      <c r="F4041" s="1">
        <v>14.482476399999999</v>
      </c>
      <c r="G4041" s="1">
        <v>121.0361911</v>
      </c>
      <c r="H4041" s="1" t="s">
        <v>14512</v>
      </c>
      <c r="I4041" s="1" t="s">
        <v>50</v>
      </c>
      <c r="J4041" s="1">
        <f>IF(K4041="URBAN",1,IF(K4041="SUBURBAN",2,IF(K4041="RURAL",3,"")))</f>
        <v>1</v>
      </c>
      <c r="K4041" s="1" t="s">
        <v>42</v>
      </c>
      <c r="L4041" s="18">
        <v>46082</v>
      </c>
      <c r="M4041" s="49">
        <v>0.625</v>
      </c>
      <c r="N4041" s="18">
        <v>46083</v>
      </c>
      <c r="O4041" s="56">
        <v>0.5</v>
      </c>
      <c r="P4041" s="31" t="str">
        <f>TEXT($L4041, "dddd")</f>
        <v>Sunday</v>
      </c>
      <c r="Q4041" s="39" t="s">
        <v>207</v>
      </c>
      <c r="R4041" s="39">
        <v>1550</v>
      </c>
      <c r="S4041" s="1" t="str">
        <f>IF(OR(MONTH(L4041)=12, MONTH(L4041)&lt;=5), "Dry Season", "Wet Season")</f>
        <v>Dry Season</v>
      </c>
      <c r="T4041" s="1">
        <v>1</v>
      </c>
      <c r="U4041" s="1">
        <v>0</v>
      </c>
      <c r="V4041" s="1">
        <v>0</v>
      </c>
      <c r="W4041" s="2">
        <f>IF(ISNUMBER(SEARCH("N/A", X4041)), 0, 1)</f>
        <v>1</v>
      </c>
      <c r="X4041" s="1" t="s">
        <v>124</v>
      </c>
      <c r="Y4041" s="1">
        <v>14.5352172</v>
      </c>
      <c r="Z4041" s="1">
        <v>120.9819432</v>
      </c>
      <c r="AA4041" s="11" cm="1">
        <f t="array" ref="AA4041">IF(ISBLANK(Y4041), 0, VINCentyInvDistance(F4041,G4041,Y4041,Z4041))</f>
        <v>8261.0940721335519</v>
      </c>
      <c r="AB4041" s="1">
        <v>0</v>
      </c>
      <c r="AC4041" s="1">
        <v>0</v>
      </c>
      <c r="AD4041" s="1">
        <v>0</v>
      </c>
      <c r="AE4041" s="1">
        <v>3</v>
      </c>
      <c r="AF4041" s="1">
        <v>1</v>
      </c>
      <c r="AG4041" s="1" t="s">
        <v>159</v>
      </c>
      <c r="AH4041" s="1" t="s">
        <v>160</v>
      </c>
      <c r="AI4041" s="1" t="str">
        <f>TRIM(MID(SUBSTITUTE($H4041,",",REPT(" ",200)),(LEN($H4041)-LEN(SUBSTITUTE($H4041,",",""))-2)*200+1,200))</f>
        <v>Metro Manila</v>
      </c>
      <c r="AJ4041" s="1" t="s">
        <v>55</v>
      </c>
      <c r="AL4041" s="2">
        <v>0</v>
      </c>
      <c r="AM4041" s="1"/>
    </row>
    <row r="4042" spans="1:39" ht="12.75" customHeight="1">
      <c r="A4042" s="1"/>
      <c r="B4042" s="1" t="s">
        <v>14513</v>
      </c>
      <c r="C4042" s="1" t="s">
        <v>14514</v>
      </c>
      <c r="D4042" s="3" t="str">
        <f ca="1">IFERROR(__xludf.DUMMYFUNCTION("PROPER(REGEXEXTRACT(B4008, ""(?:https?:\/\/)?(?:www\.)?([a-zA-Z0-9-]+)\.""))"),"Skyscanner")</f>
        <v>Skyscanner</v>
      </c>
      <c r="E4042" s="1" t="s">
        <v>14515</v>
      </c>
      <c r="F4042" s="1">
        <v>14.482497</v>
      </c>
      <c r="G4042" s="1">
        <v>121.036199</v>
      </c>
      <c r="H4042" s="1" t="s">
        <v>14512</v>
      </c>
      <c r="I4042" s="1" t="s">
        <v>50</v>
      </c>
      <c r="J4042" s="1">
        <f>IF(K4042="URBAN",1,IF(K4042="SUBURBAN",2,IF(K4042="RURAL",3,"")))</f>
        <v>1</v>
      </c>
      <c r="K4042" s="1" t="s">
        <v>42</v>
      </c>
      <c r="L4042" s="18">
        <v>46082</v>
      </c>
      <c r="M4042" s="49">
        <v>0.58333333333333337</v>
      </c>
      <c r="N4042" s="18">
        <v>46083</v>
      </c>
      <c r="O4042" s="56">
        <v>0.5</v>
      </c>
      <c r="P4042" s="31" t="str">
        <f>TEXT($L4042, "dddd")</f>
        <v>Sunday</v>
      </c>
      <c r="Q4042" s="39" t="s">
        <v>207</v>
      </c>
      <c r="R4042" s="39">
        <v>1338</v>
      </c>
      <c r="S4042" s="1" t="str">
        <f>IF(OR(MONTH(L4042)=12, MONTH(L4042)&lt;=5), "Dry Season", "Wet Season")</f>
        <v>Dry Season</v>
      </c>
      <c r="T4042" s="1">
        <v>1</v>
      </c>
      <c r="U4042" s="1">
        <v>1</v>
      </c>
      <c r="V4042" s="1">
        <v>0</v>
      </c>
      <c r="W4042" s="2">
        <f>IF(ISNUMBER(SEARCH("N/A", X4042)), 0, 1)</f>
        <v>0</v>
      </c>
      <c r="X4042" s="1" t="s">
        <v>44</v>
      </c>
      <c r="Y4042" s="1"/>
      <c r="Z4042" s="1"/>
      <c r="AA4042" s="11" cm="1">
        <f t="array" ref="AA4042">IF(ISBLANK(Y4042), 0, VINCentyInvDistance(F4042,G4042,Y4042,Z4042))</f>
        <v>0</v>
      </c>
      <c r="AB4042" s="1">
        <v>0</v>
      </c>
      <c r="AC4042" s="1">
        <v>2</v>
      </c>
      <c r="AD4042" s="1">
        <v>0</v>
      </c>
      <c r="AE4042" s="1">
        <v>3</v>
      </c>
      <c r="AF4042" s="1">
        <v>1</v>
      </c>
      <c r="AG4042" s="1" t="s">
        <v>148</v>
      </c>
      <c r="AH4042" s="1" t="str">
        <f>TRIM(MID(SUBSTITUTE($H4042,",",REPT(" ",200)),(LEN($H4042)-LEN(SUBSTITUTE($H4042,",",""))-3)*200+1,200))</f>
        <v>Southern Manila District</v>
      </c>
      <c r="AI4042" s="1" t="s">
        <v>54</v>
      </c>
      <c r="AJ4042" s="1" t="s">
        <v>55</v>
      </c>
      <c r="AK4042" t="s">
        <v>960</v>
      </c>
      <c r="AL4042" s="1">
        <v>1</v>
      </c>
      <c r="AM4042" s="1" t="s">
        <v>14516</v>
      </c>
    </row>
    <row r="4043" spans="1:39" ht="12.75" customHeight="1">
      <c r="A4043" s="1"/>
      <c r="B4043" s="1" t="s">
        <v>14517</v>
      </c>
      <c r="C4043" s="1" t="s">
        <v>14518</v>
      </c>
      <c r="D4043" s="3" t="str">
        <f ca="1">IFERROR(__xludf.DUMMYFUNCTION("PROPER(REGEXEXTRACT(B4009, ""(?:https?:\/\/)?(?:www\.)?([a-zA-Z0-9-]+)\.""))"),"Skyscanner")</f>
        <v>Skyscanner</v>
      </c>
      <c r="E4043" s="1" t="s">
        <v>14519</v>
      </c>
      <c r="F4043" s="1">
        <v>14.4426352</v>
      </c>
      <c r="G4043" s="1">
        <v>121.0458319</v>
      </c>
      <c r="H4043" s="1" t="s">
        <v>83</v>
      </c>
      <c r="I4043" s="1" t="s">
        <v>50</v>
      </c>
      <c r="J4043" s="1">
        <f>IF(K4043="URBAN",1,IF(K4043="SUBURBAN",2,IF(K4043="RURAL",3,"")))</f>
        <v>1</v>
      </c>
      <c r="K4043" s="1" t="s">
        <v>42</v>
      </c>
      <c r="L4043" s="18">
        <v>46082</v>
      </c>
      <c r="M4043" s="49">
        <v>0.58333333333333337</v>
      </c>
      <c r="N4043" s="18">
        <v>46083</v>
      </c>
      <c r="O4043" s="56">
        <v>0.45833333333333331</v>
      </c>
      <c r="P4043" s="31" t="str">
        <f>TEXT($L4043, "dddd")</f>
        <v>Sunday</v>
      </c>
      <c r="Q4043" s="39" t="s">
        <v>111</v>
      </c>
      <c r="R4043" s="39">
        <v>1321</v>
      </c>
      <c r="S4043" s="1" t="str">
        <f>IF(OR(MONTH(L4043)=12, MONTH(L4043)&lt;=5), "Dry Season", "Wet Season")</f>
        <v>Dry Season</v>
      </c>
      <c r="T4043" s="1">
        <v>1</v>
      </c>
      <c r="U4043" s="1">
        <v>0</v>
      </c>
      <c r="V4043" s="1">
        <v>0</v>
      </c>
      <c r="W4043" s="2">
        <f>IF(ISNUMBER(SEARCH("N/A", X4043)), 0, 1)</f>
        <v>1</v>
      </c>
      <c r="X4043" s="1" t="s">
        <v>124</v>
      </c>
      <c r="Y4043" s="1">
        <v>14.5352172</v>
      </c>
      <c r="Z4043" s="1">
        <v>120.9819432</v>
      </c>
      <c r="AA4043" s="11" cm="1">
        <f t="array" ref="AA4043">IF(ISBLANK(Y4043), 0, VINCentyInvDistance(F4043,G4043,Y4043,Z4043))</f>
        <v>12343.69801883037</v>
      </c>
      <c r="AB4043" s="1">
        <v>0</v>
      </c>
      <c r="AC4043" s="1">
        <v>0</v>
      </c>
      <c r="AD4043" s="1">
        <v>0</v>
      </c>
      <c r="AE4043" s="1">
        <v>0</v>
      </c>
      <c r="AF4043" s="1">
        <v>1</v>
      </c>
      <c r="AG4043" s="1" t="s">
        <v>159</v>
      </c>
      <c r="AH4043" s="1" t="s">
        <v>160</v>
      </c>
      <c r="AI4043" s="1" t="str">
        <f>TRIM(MID(SUBSTITUTE($H4043,",",REPT(" ",200)),(LEN($H4043)-LEN(SUBSTITUTE($H4043,",",""))-2)*200+1,200))</f>
        <v>Metro Manila</v>
      </c>
      <c r="AJ4043" s="1" t="s">
        <v>55</v>
      </c>
      <c r="AK4043" t="s">
        <v>17647</v>
      </c>
      <c r="AL4043" s="2">
        <v>0</v>
      </c>
      <c r="AM4043" s="1"/>
    </row>
    <row r="4044" spans="1:39" ht="12.75" customHeight="1">
      <c r="A4044" s="1"/>
      <c r="B4044" s="1" t="s">
        <v>14520</v>
      </c>
      <c r="C4044" s="1" t="s">
        <v>14521</v>
      </c>
      <c r="D4044" s="3" t="str">
        <f ca="1">IFERROR(__xludf.DUMMYFUNCTION("PROPER(REGEXEXTRACT(B4010, ""(?:https?:\/\/)?(?:www\.)?([a-zA-Z0-9-]+)\.""))"),"Skyscanner")</f>
        <v>Skyscanner</v>
      </c>
      <c r="E4044" s="1" t="s">
        <v>14522</v>
      </c>
      <c r="F4044" s="1">
        <v>14.442787600000001</v>
      </c>
      <c r="G4044" s="1">
        <v>121.04577140000001</v>
      </c>
      <c r="H4044" s="1" t="s">
        <v>83</v>
      </c>
      <c r="I4044" s="1" t="s">
        <v>50</v>
      </c>
      <c r="J4044" s="1">
        <f>IF(K4044="URBAN",1,IF(K4044="SUBURBAN",2,IF(K4044="RURAL",3,"")))</f>
        <v>1</v>
      </c>
      <c r="K4044" s="1" t="s">
        <v>42</v>
      </c>
      <c r="L4044" s="18">
        <v>46082</v>
      </c>
      <c r="M4044" s="49">
        <v>0.625</v>
      </c>
      <c r="N4044" s="18">
        <v>46083</v>
      </c>
      <c r="O4044" s="56">
        <v>0.5</v>
      </c>
      <c r="P4044" s="31" t="str">
        <f>TEXT($L4044, "dddd")</f>
        <v>Sunday</v>
      </c>
      <c r="Q4044" s="39" t="s">
        <v>43</v>
      </c>
      <c r="R4044" s="39">
        <v>1321</v>
      </c>
      <c r="S4044" s="1" t="str">
        <f>IF(OR(MONTH(L4044)=12, MONTH(L4044)&lt;=5), "Dry Season", "Wet Season")</f>
        <v>Dry Season</v>
      </c>
      <c r="T4044" s="1">
        <v>2</v>
      </c>
      <c r="U4044" s="1">
        <v>0</v>
      </c>
      <c r="V4044" s="1">
        <v>1</v>
      </c>
      <c r="W4044" s="2">
        <f>IF(ISNUMBER(SEARCH("N/A", X4044)), 0, 1)</f>
        <v>1</v>
      </c>
      <c r="X4044" s="1" t="s">
        <v>51</v>
      </c>
      <c r="Y4044" s="1">
        <v>14.417577</v>
      </c>
      <c r="Z4044" s="1">
        <v>121.0402756</v>
      </c>
      <c r="AA4044" s="11" cm="1">
        <f t="array" ref="AA4044">IF(ISBLANK(Y4044), 0, VINCentyInvDistance(F4044,G4044,Y4044,Z4044))</f>
        <v>2851.6393733901032</v>
      </c>
      <c r="AB4044" s="1">
        <v>0</v>
      </c>
      <c r="AC4044" s="1">
        <v>0</v>
      </c>
      <c r="AD4044" s="1">
        <v>0</v>
      </c>
      <c r="AE4044" s="1">
        <v>0</v>
      </c>
      <c r="AF4044" s="1">
        <v>1</v>
      </c>
      <c r="AG4044" s="1" t="s">
        <v>52</v>
      </c>
      <c r="AH4044" s="1" t="s">
        <v>53</v>
      </c>
      <c r="AI4044" s="1" t="str">
        <f>TRIM(MID(SUBSTITUTE($H4044,",",REPT(" ",200)),(LEN($H4044)-LEN(SUBSTITUTE($H4044,",",""))-2)*200+1,200))</f>
        <v>Metro Manila</v>
      </c>
      <c r="AJ4044" s="1" t="s">
        <v>55</v>
      </c>
      <c r="AK4044" t="s">
        <v>17648</v>
      </c>
      <c r="AL4044" s="2">
        <v>0</v>
      </c>
      <c r="AM4044" s="1"/>
    </row>
    <row r="4045" spans="1:39" ht="12.75" customHeight="1">
      <c r="A4045" s="1"/>
      <c r="B4045" s="1" t="s">
        <v>14523</v>
      </c>
      <c r="C4045" s="1" t="s">
        <v>14524</v>
      </c>
      <c r="D4045" s="3" t="str">
        <f ca="1">IFERROR(__xludf.DUMMYFUNCTION("PROPER(REGEXEXTRACT(B4011, ""(?:https?:\/\/)?(?:www\.)?([a-zA-Z0-9-]+)\.""))"),"Google")</f>
        <v>Google</v>
      </c>
      <c r="E4045" s="1" t="s">
        <v>14525</v>
      </c>
      <c r="F4045" s="1">
        <v>14.5091891</v>
      </c>
      <c r="G4045" s="1">
        <v>121.0017072</v>
      </c>
      <c r="H4045" s="1" t="s">
        <v>14526</v>
      </c>
      <c r="I4045" s="1" t="s">
        <v>50</v>
      </c>
      <c r="J4045" s="1">
        <f>IF(K4045="URBAN",1,IF(K4045="SUBURBAN",2,IF(K4045="RURAL",3,"")))</f>
        <v>1</v>
      </c>
      <c r="K4045" s="1" t="s">
        <v>42</v>
      </c>
      <c r="L4045" s="18">
        <v>46082</v>
      </c>
      <c r="M4045" s="49">
        <v>0.625</v>
      </c>
      <c r="N4045" s="18">
        <v>46083</v>
      </c>
      <c r="O4045" s="56">
        <v>0.5</v>
      </c>
      <c r="P4045" s="31" t="str">
        <f>TEXT($L4045, "dddd")</f>
        <v>Sunday</v>
      </c>
      <c r="Q4045" s="39" t="s">
        <v>111</v>
      </c>
      <c r="R4045" s="39">
        <v>49696</v>
      </c>
      <c r="S4045" s="1" t="str">
        <f>IF(OR(MONTH(L4045)=12, MONTH(L4045)&lt;=5), "Dry Season", "Wet Season")</f>
        <v>Dry Season</v>
      </c>
      <c r="T4045" s="1">
        <v>1</v>
      </c>
      <c r="U4045" s="1">
        <v>0</v>
      </c>
      <c r="V4045" s="1">
        <v>0</v>
      </c>
      <c r="W4045" s="2">
        <f>IF(ISNUMBER(SEARCH("N/A", X4045)), 0, 1)</f>
        <v>0</v>
      </c>
      <c r="X4045" s="1" t="s">
        <v>44</v>
      </c>
      <c r="Y4045" s="1"/>
      <c r="Z4045" s="1"/>
      <c r="AA4045" s="11" cm="1">
        <f t="array" ref="AA4045">IF(ISBLANK(Y4045), 0, VINCentyInvDistance(F4045,G4045,Y4045,Z4045))</f>
        <v>0</v>
      </c>
      <c r="AB4045" s="1">
        <v>0</v>
      </c>
      <c r="AC4045" s="1">
        <v>0</v>
      </c>
      <c r="AD4045" s="1">
        <v>0</v>
      </c>
      <c r="AE4045" s="1">
        <v>143</v>
      </c>
      <c r="AF4045" s="1">
        <v>1</v>
      </c>
      <c r="AG4045" s="1" t="str">
        <f>TRIM(MID(SUBSTITUTE($H4045,",",REPT(" ",200)),(LEN($H4045)-LEN(SUBSTITUTE($H4045,",",""))-4)*200+1,200))</f>
        <v>Pasay</v>
      </c>
      <c r="AH4045" s="1" t="str">
        <f>TRIM(MID(SUBSTITUTE($H4045,",",REPT(" ",200)),(LEN($H4045)-LEN(SUBSTITUTE($H4045,",",""))-3)*200+1,200))</f>
        <v>Southern Manila District</v>
      </c>
      <c r="AI4045" s="1" t="str">
        <f>TRIM(MID(SUBSTITUTE($H4045,",",REPT(" ",200)),(LEN($H4045)-LEN(SUBSTITUTE($H4045,",",""))-2)*200+1,200))</f>
        <v>Metro Manila</v>
      </c>
      <c r="AJ4045" s="1" t="str">
        <f>TRIM(MID(SUBSTITUTE($H4045,",",REPT(" ",200)),(LEN($H4045)-LEN(SUBSTITUTE($H4045,",",""))-0)*200+1,200))</f>
        <v>Philippines</v>
      </c>
      <c r="AL4045" s="2">
        <v>0</v>
      </c>
      <c r="AM4045" s="1"/>
    </row>
    <row r="4046" spans="1:39" ht="12.75" customHeight="1">
      <c r="A4046" s="1"/>
      <c r="B4046" s="1" t="s">
        <v>14527</v>
      </c>
      <c r="C4046" s="1" t="s">
        <v>14528</v>
      </c>
      <c r="D4046" s="3" t="str">
        <f ca="1">IFERROR(__xludf.DUMMYFUNCTION("PROPER(REGEXEXTRACT(B4012, ""(?:https?:\/\/)?(?:www\.)?([a-zA-Z0-9-]+)\.""))"),"Google")</f>
        <v>Google</v>
      </c>
      <c r="E4046" s="1" t="s">
        <v>14529</v>
      </c>
      <c r="F4046" s="1">
        <v>14.5241045</v>
      </c>
      <c r="G4046" s="1">
        <v>121.0131212</v>
      </c>
      <c r="H4046" s="1" t="s">
        <v>14530</v>
      </c>
      <c r="I4046" s="1" t="s">
        <v>50</v>
      </c>
      <c r="J4046" s="1">
        <f>IF(K4046="URBAN",1,IF(K4046="SUBURBAN",2,IF(K4046="RURAL",3,"")))</f>
        <v>1</v>
      </c>
      <c r="K4046" s="1" t="s">
        <v>42</v>
      </c>
      <c r="L4046" s="18">
        <v>46082</v>
      </c>
      <c r="M4046" s="49">
        <v>0.625</v>
      </c>
      <c r="N4046" s="18">
        <v>46083</v>
      </c>
      <c r="O4046" s="56">
        <v>0.5</v>
      </c>
      <c r="P4046" s="31" t="str">
        <f>TEXT($L4046, "dddd")</f>
        <v>Sunday</v>
      </c>
      <c r="Q4046" s="39" t="s">
        <v>323</v>
      </c>
      <c r="R4046" s="39">
        <v>1855</v>
      </c>
      <c r="S4046" s="1" t="str">
        <f>IF(OR(MONTH(L4046)=12, MONTH(L4046)&lt;=5), "Dry Season", "Wet Season")</f>
        <v>Dry Season</v>
      </c>
      <c r="T4046" s="1">
        <v>1</v>
      </c>
      <c r="U4046" s="1">
        <v>0</v>
      </c>
      <c r="V4046" s="1">
        <v>0</v>
      </c>
      <c r="W4046" s="2">
        <f>IF(ISNUMBER(SEARCH("N/A", X4046)), 0, 1)</f>
        <v>0</v>
      </c>
      <c r="X4046" s="1" t="s">
        <v>44</v>
      </c>
      <c r="Y4046" s="1"/>
      <c r="Z4046" s="1"/>
      <c r="AA4046" s="11" cm="1">
        <f t="array" ref="AA4046">IF(ISBLANK(Y4046), 0, VINCentyInvDistance(F4046,G4046,Y4046,Z4046))</f>
        <v>0</v>
      </c>
      <c r="AB4046" s="1">
        <v>0</v>
      </c>
      <c r="AC4046" s="1">
        <v>0</v>
      </c>
      <c r="AD4046" s="1">
        <v>0</v>
      </c>
      <c r="AE4046" s="1">
        <v>169</v>
      </c>
      <c r="AF4046" s="1">
        <v>1</v>
      </c>
      <c r="AG4046" s="1" t="str">
        <f>TRIM(MID(SUBSTITUTE($H4046,",",REPT(" ",200)),(LEN($H4046)-LEN(SUBSTITUTE($H4046,",",""))-4)*200+1,200))</f>
        <v>Pasay</v>
      </c>
      <c r="AH4046" s="1" t="str">
        <f>TRIM(MID(SUBSTITUTE($H4046,",",REPT(" ",200)),(LEN($H4046)-LEN(SUBSTITUTE($H4046,",",""))-3)*200+1,200))</f>
        <v>Southern Manila District</v>
      </c>
      <c r="AI4046" s="1" t="str">
        <f>TRIM(MID(SUBSTITUTE($H4046,",",REPT(" ",200)),(LEN($H4046)-LEN(SUBSTITUTE($H4046,",",""))-2)*200+1,200))</f>
        <v>Metro Manila</v>
      </c>
      <c r="AJ4046" s="1" t="str">
        <f>TRIM(MID(SUBSTITUTE($H4046,",",REPT(" ",200)),(LEN($H4046)-LEN(SUBSTITUTE($H4046,",",""))-0)*200+1,200))</f>
        <v>Philippines</v>
      </c>
      <c r="AL4046" s="2">
        <v>0</v>
      </c>
      <c r="AM4046" s="1"/>
    </row>
    <row r="4047" spans="1:39" ht="12.75" customHeight="1">
      <c r="A4047" s="1"/>
      <c r="B4047" s="1" t="s">
        <v>14531</v>
      </c>
      <c r="C4047" s="1" t="s">
        <v>14532</v>
      </c>
      <c r="D4047" s="3" t="str">
        <f ca="1">IFERROR(__xludf.DUMMYFUNCTION("PROPER(REGEXEXTRACT(B4013, ""(?:https?:\/\/)?(?:www\.)?([a-zA-Z0-9-]+)\.""))"),"Skyscanner")</f>
        <v>Skyscanner</v>
      </c>
      <c r="E4047" s="1" t="s">
        <v>14533</v>
      </c>
      <c r="F4047" s="1">
        <v>14.524152900000001</v>
      </c>
      <c r="G4047" s="1">
        <v>121.01304039999999</v>
      </c>
      <c r="H4047" s="1" t="s">
        <v>14530</v>
      </c>
      <c r="I4047" s="1" t="s">
        <v>50</v>
      </c>
      <c r="J4047" s="1">
        <f>IF(K4047="URBAN",1,IF(K4047="SUBURBAN",2,IF(K4047="RURAL",3,"")))</f>
        <v>1</v>
      </c>
      <c r="K4047" s="1" t="s">
        <v>42</v>
      </c>
      <c r="L4047" s="18">
        <v>46082</v>
      </c>
      <c r="M4047" s="49">
        <v>0.58333333333333337</v>
      </c>
      <c r="N4047" s="18">
        <v>46083</v>
      </c>
      <c r="O4047" s="56">
        <v>0.45833333333333331</v>
      </c>
      <c r="P4047" s="31" t="str">
        <f>TEXT($L4047, "dddd")</f>
        <v>Sunday</v>
      </c>
      <c r="Q4047" s="39" t="s">
        <v>43</v>
      </c>
      <c r="R4047" s="39">
        <v>3187</v>
      </c>
      <c r="S4047" s="1" t="str">
        <f>IF(OR(MONTH(L4047)=12, MONTH(L4047)&lt;=5), "Dry Season", "Wet Season")</f>
        <v>Dry Season</v>
      </c>
      <c r="T4047" s="1">
        <v>2</v>
      </c>
      <c r="U4047" s="1">
        <v>1</v>
      </c>
      <c r="V4047" s="1">
        <v>0</v>
      </c>
      <c r="W4047" s="2">
        <f>IF(ISNUMBER(SEARCH("N/A", X4047)), 0, 1)</f>
        <v>1</v>
      </c>
      <c r="X4047" s="1" t="s">
        <v>124</v>
      </c>
      <c r="Y4047" s="1">
        <v>14.5352172</v>
      </c>
      <c r="Z4047" s="1">
        <v>120.9819432</v>
      </c>
      <c r="AA4047" s="11" cm="1">
        <f t="array" ref="AA4047">IF(ISBLANK(Y4047), 0, VINCentyInvDistance(F4047,G4047,Y4047,Z4047))</f>
        <v>3568.2873186424576</v>
      </c>
      <c r="AB4047" s="1">
        <v>1</v>
      </c>
      <c r="AC4047" s="1">
        <v>8.6</v>
      </c>
      <c r="AD4047" s="1">
        <v>0</v>
      </c>
      <c r="AE4047" s="1">
        <v>169</v>
      </c>
      <c r="AF4047" s="1">
        <v>1</v>
      </c>
      <c r="AG4047" s="1" t="s">
        <v>159</v>
      </c>
      <c r="AH4047" s="1" t="s">
        <v>160</v>
      </c>
      <c r="AI4047" s="1" t="str">
        <f>TRIM(MID(SUBSTITUTE($H4047,",",REPT(" ",200)),(LEN($H4047)-LEN(SUBSTITUTE($H4047,",",""))-2)*200+1,200))</f>
        <v>Metro Manila</v>
      </c>
      <c r="AJ4047" s="1" t="s">
        <v>55</v>
      </c>
      <c r="AK4047" t="s">
        <v>17649</v>
      </c>
      <c r="AL4047" s="2">
        <v>0</v>
      </c>
      <c r="AM4047" s="1"/>
    </row>
    <row r="4048" spans="1:39" ht="12.75" customHeight="1">
      <c r="A4048" s="1"/>
      <c r="B4048" s="1" t="s">
        <v>14534</v>
      </c>
      <c r="C4048" s="1" t="s">
        <v>14535</v>
      </c>
      <c r="D4048" s="3" t="str">
        <f ca="1">IFERROR(__xludf.DUMMYFUNCTION("PROPER(REGEXEXTRACT(B4014, ""(?:https?:\/\/)?(?:www\.)?([a-zA-Z0-9-]+)\.""))"),"Skyscanner")</f>
        <v>Skyscanner</v>
      </c>
      <c r="E4048" s="1" t="s">
        <v>14536</v>
      </c>
      <c r="F4048" s="1">
        <v>14.53026</v>
      </c>
      <c r="G4048" s="1">
        <v>120.98851999999999</v>
      </c>
      <c r="H4048" s="1" t="s">
        <v>14537</v>
      </c>
      <c r="I4048" s="1" t="s">
        <v>50</v>
      </c>
      <c r="J4048" s="1">
        <f>IF(K4048="URBAN",1,IF(K4048="SUBURBAN",2,IF(K4048="RURAL",3,"")))</f>
        <v>1</v>
      </c>
      <c r="K4048" s="1" t="s">
        <v>42</v>
      </c>
      <c r="L4048" s="18">
        <v>46082</v>
      </c>
      <c r="M4048" s="49">
        <v>0.625</v>
      </c>
      <c r="N4048" s="18">
        <v>46083</v>
      </c>
      <c r="O4048" s="56">
        <v>0.5</v>
      </c>
      <c r="P4048" s="31" t="str">
        <f>TEXT($L4048, "dddd")</f>
        <v>Sunday</v>
      </c>
      <c r="Q4048" s="39" t="s">
        <v>207</v>
      </c>
      <c r="R4048" s="39">
        <v>1114</v>
      </c>
      <c r="S4048" s="1" t="str">
        <f>IF(OR(MONTH(L4048)=12, MONTH(L4048)&lt;=5), "Dry Season", "Wet Season")</f>
        <v>Dry Season</v>
      </c>
      <c r="T4048" s="1">
        <v>1</v>
      </c>
      <c r="U4048" s="1">
        <v>0</v>
      </c>
      <c r="V4048" s="1">
        <v>0</v>
      </c>
      <c r="W4048" s="2">
        <f>IF(ISNUMBER(SEARCH("N/A", X4048)), 0, 1)</f>
        <v>0</v>
      </c>
      <c r="X4048" s="1" t="s">
        <v>44</v>
      </c>
      <c r="Y4048" s="1"/>
      <c r="Z4048" s="1"/>
      <c r="AA4048" s="11" cm="1">
        <f t="array" ref="AA4048">IF(ISBLANK(Y4048), 0, VINCentyInvDistance(F4048,G4048,Y4048,Z4048))</f>
        <v>0</v>
      </c>
      <c r="AB4048" s="1">
        <v>0</v>
      </c>
      <c r="AC4048" s="1">
        <v>0</v>
      </c>
      <c r="AD4048" s="1">
        <v>0</v>
      </c>
      <c r="AE4048" s="1">
        <v>70</v>
      </c>
      <c r="AF4048" s="1">
        <v>1</v>
      </c>
      <c r="AG4048" s="1" t="s">
        <v>372</v>
      </c>
      <c r="AH4048" s="1" t="s">
        <v>160</v>
      </c>
      <c r="AI4048" s="1" t="str">
        <f>TRIM(MID(SUBSTITUTE($H4048,",",REPT(" ",200)),(LEN($H4048)-LEN(SUBSTITUTE($H4048,",",""))-2)*200+1,200))</f>
        <v>Metro Manila</v>
      </c>
      <c r="AJ4048" s="1" t="s">
        <v>55</v>
      </c>
      <c r="AK4048" t="s">
        <v>17650</v>
      </c>
      <c r="AL4048" s="2">
        <v>0</v>
      </c>
      <c r="AM4048" s="1" t="s">
        <v>14538</v>
      </c>
    </row>
    <row r="4049" spans="1:39" ht="12.75" customHeight="1">
      <c r="A4049" s="1"/>
      <c r="B4049" s="1" t="s">
        <v>14539</v>
      </c>
      <c r="C4049" s="1" t="s">
        <v>14540</v>
      </c>
      <c r="D4049" s="3" t="str">
        <f ca="1">IFERROR(__xludf.DUMMYFUNCTION("PROPER(REGEXEXTRACT(B4015, ""(?:https?:\/\/)?(?:www\.)?([a-zA-Z0-9-]+)\.""))"),"Skyscanner")</f>
        <v>Skyscanner</v>
      </c>
      <c r="E4049" s="1" t="s">
        <v>14541</v>
      </c>
      <c r="F4049" s="1">
        <v>14.514312500000001</v>
      </c>
      <c r="G4049" s="1">
        <v>121.0023125</v>
      </c>
      <c r="H4049" s="1" t="s">
        <v>14542</v>
      </c>
      <c r="I4049" s="1" t="s">
        <v>50</v>
      </c>
      <c r="J4049" s="1">
        <f>IF(K4049="URBAN",1,IF(K4049="SUBURBAN",2,IF(K4049="RURAL",3,"")))</f>
        <v>1</v>
      </c>
      <c r="K4049" s="1" t="s">
        <v>42</v>
      </c>
      <c r="L4049" s="18">
        <v>46082</v>
      </c>
      <c r="M4049" s="49">
        <v>0.58333333333333337</v>
      </c>
      <c r="N4049" s="18">
        <v>46083</v>
      </c>
      <c r="O4049" s="56">
        <v>0.5</v>
      </c>
      <c r="P4049" s="31" t="str">
        <f>TEXT($L4049, "dddd")</f>
        <v>Sunday</v>
      </c>
      <c r="Q4049" s="39" t="s">
        <v>207</v>
      </c>
      <c r="R4049" s="39">
        <v>946</v>
      </c>
      <c r="S4049" s="1" t="str">
        <f>IF(OR(MONTH(L4049)=12, MONTH(L4049)&lt;=5), "Dry Season", "Wet Season")</f>
        <v>Dry Season</v>
      </c>
      <c r="T4049" s="1">
        <v>1</v>
      </c>
      <c r="U4049" s="1">
        <v>0</v>
      </c>
      <c r="V4049" s="1">
        <v>0</v>
      </c>
      <c r="W4049" s="2">
        <f>IF(ISNUMBER(SEARCH("N/A", X4049)), 0, 1)</f>
        <v>1</v>
      </c>
      <c r="X4049" s="1" t="s">
        <v>124</v>
      </c>
      <c r="Y4049" s="1">
        <v>14.5352172</v>
      </c>
      <c r="Z4049" s="1">
        <v>120.9819432</v>
      </c>
      <c r="AA4049" s="11" cm="1">
        <f t="array" ref="AA4049">IF(ISBLANK(Y4049), 0, VINCentyInvDistance(F4049,G4049,Y4049,Z4049))</f>
        <v>3189.0551352137795</v>
      </c>
      <c r="AB4049" s="1">
        <v>0</v>
      </c>
      <c r="AC4049" s="1">
        <v>7.4</v>
      </c>
      <c r="AD4049" s="1">
        <v>2.4</v>
      </c>
      <c r="AE4049" s="1">
        <v>70</v>
      </c>
      <c r="AF4049" s="1">
        <v>1</v>
      </c>
      <c r="AG4049" s="1" t="s">
        <v>159</v>
      </c>
      <c r="AH4049" s="1" t="s">
        <v>160</v>
      </c>
      <c r="AI4049" s="1" t="str">
        <f>TRIM(MID(SUBSTITUTE($H4049,",",REPT(" ",200)),(LEN($H4049)-LEN(SUBSTITUTE($H4049,",",""))-2)*200+1,200))</f>
        <v>Metro Manila</v>
      </c>
      <c r="AJ4049" s="1" t="s">
        <v>55</v>
      </c>
      <c r="AK4049" t="s">
        <v>960</v>
      </c>
      <c r="AL4049" s="2">
        <v>0</v>
      </c>
      <c r="AM4049" s="1"/>
    </row>
    <row r="4050" spans="1:39" ht="12.75" customHeight="1">
      <c r="A4050" s="1"/>
      <c r="B4050" s="1" t="s">
        <v>14543</v>
      </c>
      <c r="C4050" s="1" t="s">
        <v>14544</v>
      </c>
      <c r="D4050" s="3" t="str">
        <f ca="1">IFERROR(__xludf.DUMMYFUNCTION("PROPER(REGEXEXTRACT(B4016, ""(?:https?:\/\/)?(?:www\.)?([a-zA-Z0-9-]+)\.""))"),"Skyscanner")</f>
        <v>Skyscanner</v>
      </c>
      <c r="E4050" s="1" t="s">
        <v>14545</v>
      </c>
      <c r="F4050" s="1">
        <v>14.514132500000001</v>
      </c>
      <c r="G4050" s="1">
        <v>121.00232370000001</v>
      </c>
      <c r="H4050" s="1" t="s">
        <v>14542</v>
      </c>
      <c r="I4050" s="1" t="s">
        <v>50</v>
      </c>
      <c r="J4050" s="1">
        <f>IF(K4050="URBAN",1,IF(K4050="SUBURBAN",2,IF(K4050="RURAL",3,"")))</f>
        <v>1</v>
      </c>
      <c r="K4050" s="1" t="s">
        <v>42</v>
      </c>
      <c r="L4050" s="18">
        <v>46082</v>
      </c>
      <c r="M4050" s="49">
        <v>0.58333333333333337</v>
      </c>
      <c r="N4050" s="18">
        <v>46083</v>
      </c>
      <c r="O4050" s="56">
        <v>0.5</v>
      </c>
      <c r="P4050" s="31" t="str">
        <f>TEXT($L4050, "dddd")</f>
        <v>Sunday</v>
      </c>
      <c r="Q4050" s="39" t="s">
        <v>207</v>
      </c>
      <c r="R4050" s="39">
        <v>1220</v>
      </c>
      <c r="S4050" s="1" t="str">
        <f>IF(OR(MONTH(L4050)=12, MONTH(L4050)&lt;=5), "Dry Season", "Wet Season")</f>
        <v>Dry Season</v>
      </c>
      <c r="T4050" s="1">
        <v>2</v>
      </c>
      <c r="U4050" s="1">
        <v>1</v>
      </c>
      <c r="V4050" s="1">
        <v>1</v>
      </c>
      <c r="W4050" s="2">
        <f>IF(ISNUMBER(SEARCH("N/A", X4050)), 0, 1)</f>
        <v>1</v>
      </c>
      <c r="X4050" s="1" t="s">
        <v>124</v>
      </c>
      <c r="Y4050" s="1">
        <v>14.5352172</v>
      </c>
      <c r="Z4050" s="1">
        <v>120.9819432</v>
      </c>
      <c r="AA4050" s="11" cm="1">
        <f t="array" ref="AA4050">IF(ISBLANK(Y4050), 0, VINCentyInvDistance(F4050,G4050,Y4050,Z4050))</f>
        <v>3204.3573134323974</v>
      </c>
      <c r="AB4050" s="1">
        <v>0</v>
      </c>
      <c r="AC4050" s="1">
        <v>4.8</v>
      </c>
      <c r="AD4050" s="1">
        <v>0</v>
      </c>
      <c r="AE4050" s="1">
        <v>7</v>
      </c>
      <c r="AF4050" s="1">
        <v>1</v>
      </c>
      <c r="AG4050" s="1" t="s">
        <v>159</v>
      </c>
      <c r="AH4050" s="1" t="s">
        <v>160</v>
      </c>
      <c r="AI4050" s="1" t="str">
        <f>TRIM(MID(SUBSTITUTE($H4050,",",REPT(" ",200)),(LEN($H4050)-LEN(SUBSTITUTE($H4050,",",""))-2)*200+1,200))</f>
        <v>Metro Manila</v>
      </c>
      <c r="AJ4050" s="1" t="s">
        <v>55</v>
      </c>
      <c r="AK4050" t="s">
        <v>960</v>
      </c>
      <c r="AL4050" s="2">
        <v>0</v>
      </c>
      <c r="AM4050" s="1"/>
    </row>
    <row r="4051" spans="1:39" ht="12.75" customHeight="1">
      <c r="A4051" s="1"/>
      <c r="B4051" s="1" t="s">
        <v>14546</v>
      </c>
      <c r="C4051" s="1" t="s">
        <v>14547</v>
      </c>
      <c r="D4051" s="3" t="str">
        <f ca="1">IFERROR(__xludf.DUMMYFUNCTION("PROPER(REGEXEXTRACT(B4017, ""(?:https?:\/\/)?(?:www\.)?([a-zA-Z0-9-]+)\.""))"),"Google")</f>
        <v>Google</v>
      </c>
      <c r="E4051" s="1" t="s">
        <v>14548</v>
      </c>
      <c r="F4051" s="1">
        <v>14.5299342</v>
      </c>
      <c r="G4051" s="1">
        <v>120.9938307</v>
      </c>
      <c r="H4051" s="1" t="s">
        <v>14549</v>
      </c>
      <c r="I4051" s="1" t="s">
        <v>50</v>
      </c>
      <c r="J4051" s="1">
        <f>IF(K4051="URBAN",1,IF(K4051="SUBURBAN",2,IF(K4051="RURAL",3,"")))</f>
        <v>1</v>
      </c>
      <c r="K4051" s="1" t="s">
        <v>42</v>
      </c>
      <c r="L4051" s="18">
        <v>46082</v>
      </c>
      <c r="M4051" s="49">
        <v>0.625</v>
      </c>
      <c r="N4051" s="18">
        <v>46083</v>
      </c>
      <c r="O4051" s="56">
        <v>0.5</v>
      </c>
      <c r="P4051" s="31" t="str">
        <f>TEXT($L4051, "dddd")</f>
        <v>Sunday</v>
      </c>
      <c r="Q4051" s="39" t="s">
        <v>111</v>
      </c>
      <c r="R4051" s="39">
        <v>2178</v>
      </c>
      <c r="S4051" s="1" t="str">
        <f>IF(OR(MONTH(L4051)=12, MONTH(L4051)&lt;=5), "Dry Season", "Wet Season")</f>
        <v>Dry Season</v>
      </c>
      <c r="T4051" s="1">
        <v>1</v>
      </c>
      <c r="U4051" s="1">
        <v>0</v>
      </c>
      <c r="V4051" s="1">
        <v>0</v>
      </c>
      <c r="W4051" s="2">
        <f>IF(ISNUMBER(SEARCH("N/A", X4051)), 0, 1)</f>
        <v>1</v>
      </c>
      <c r="X4051" s="1" t="s">
        <v>124</v>
      </c>
      <c r="Y4051" s="1">
        <v>14.5352172</v>
      </c>
      <c r="Z4051" s="1">
        <v>120.9819432</v>
      </c>
      <c r="AA4051" s="11" cm="1">
        <f t="array" ref="AA4051">IF(ISBLANK(Y4051), 0, VINCentyInvDistance(F4051,G4051,Y4051,Z4051))</f>
        <v>1408.2822085662453</v>
      </c>
      <c r="AB4051" s="1">
        <v>0</v>
      </c>
      <c r="AC4051" s="1">
        <v>0</v>
      </c>
      <c r="AD4051" s="1">
        <v>0</v>
      </c>
      <c r="AE4051" s="1">
        <v>0</v>
      </c>
      <c r="AF4051" s="1">
        <v>1</v>
      </c>
      <c r="AG4051" s="1" t="s">
        <v>159</v>
      </c>
      <c r="AH4051" s="1" t="s">
        <v>160</v>
      </c>
      <c r="AI4051" s="1" t="str">
        <f>TRIM(MID(SUBSTITUTE($H4051,",",REPT(" ",200)),(LEN($H4051)-LEN(SUBSTITUTE($H4051,",",""))-2)*200+1,200))</f>
        <v>Metro Manila</v>
      </c>
      <c r="AJ4051" s="1" t="s">
        <v>55</v>
      </c>
      <c r="AL4051" s="2">
        <v>0</v>
      </c>
      <c r="AM4051" s="1"/>
    </row>
    <row r="4052" spans="1:39" ht="12.75" customHeight="1">
      <c r="A4052" s="1"/>
      <c r="B4052" s="1" t="s">
        <v>14550</v>
      </c>
      <c r="C4052" s="1" t="s">
        <v>14551</v>
      </c>
      <c r="D4052" s="3" t="str">
        <f ca="1">IFERROR(__xludf.DUMMYFUNCTION("PROPER(REGEXEXTRACT(B4018, ""(?:https?:\/\/)?(?:www\.)?([a-zA-Z0-9-]+)\.""))"),"Skyscanner")</f>
        <v>Skyscanner</v>
      </c>
      <c r="E4052" s="1" t="s">
        <v>14552</v>
      </c>
      <c r="F4052" s="1">
        <v>14.4465735</v>
      </c>
      <c r="G4052" s="1">
        <v>120.98669580000001</v>
      </c>
      <c r="H4052" s="1" t="s">
        <v>14553</v>
      </c>
      <c r="I4052" s="1" t="s">
        <v>50</v>
      </c>
      <c r="J4052" s="1">
        <f>IF(K4052="URBAN",1,IF(K4052="SUBURBAN",2,IF(K4052="RURAL",3,"")))</f>
        <v>1</v>
      </c>
      <c r="K4052" s="1" t="s">
        <v>42</v>
      </c>
      <c r="L4052" s="18">
        <v>46082</v>
      </c>
      <c r="M4052" s="49">
        <v>0.58333333333333337</v>
      </c>
      <c r="N4052" s="18">
        <v>46083</v>
      </c>
      <c r="O4052" s="56">
        <v>0.45833333333333331</v>
      </c>
      <c r="P4052" s="31" t="str">
        <f>TEXT($L4052, "dddd")</f>
        <v>Sunday</v>
      </c>
      <c r="Q4052" s="39" t="s">
        <v>111</v>
      </c>
      <c r="R4052" s="39">
        <v>2021</v>
      </c>
      <c r="S4052" s="1" t="str">
        <f>IF(OR(MONTH(L4052)=12, MONTH(L4052)&lt;=5), "Dry Season", "Wet Season")</f>
        <v>Dry Season</v>
      </c>
      <c r="T4052" s="1">
        <v>1</v>
      </c>
      <c r="U4052" s="1">
        <v>0</v>
      </c>
      <c r="V4052" s="1">
        <v>0</v>
      </c>
      <c r="W4052" s="2">
        <f>IF(ISNUMBER(SEARCH("N/A", X4052)), 0, 1)</f>
        <v>0</v>
      </c>
      <c r="X4052" s="1" t="s">
        <v>44</v>
      </c>
      <c r="Y4052" s="1"/>
      <c r="Z4052" s="1"/>
      <c r="AA4052" s="11" cm="1">
        <f t="array" ref="AA4052">IF(ISBLANK(Y4052), 0, VINCentyInvDistance(F4052,G4052,Y4052,Z4052))</f>
        <v>0</v>
      </c>
      <c r="AB4052" s="1">
        <v>1</v>
      </c>
      <c r="AC4052" s="1">
        <v>0</v>
      </c>
      <c r="AD4052" s="1">
        <v>0</v>
      </c>
      <c r="AE4052" s="1">
        <v>0</v>
      </c>
      <c r="AF4052" s="1">
        <v>1</v>
      </c>
      <c r="AG4052" s="1" t="s">
        <v>372</v>
      </c>
      <c r="AH4052" s="1" t="s">
        <v>160</v>
      </c>
      <c r="AI4052" s="1" t="str">
        <f>TRIM(MID(SUBSTITUTE($H4052,",",REPT(" ",200)),(LEN($H4052)-LEN(SUBSTITUTE($H4052,",",""))-2)*200+1,200))</f>
        <v>Metro Manila</v>
      </c>
      <c r="AJ4052" s="1" t="s">
        <v>55</v>
      </c>
      <c r="AK4052" t="s">
        <v>14554</v>
      </c>
      <c r="AL4052" s="2">
        <v>0</v>
      </c>
      <c r="AM4052" s="1"/>
    </row>
    <row r="4053" spans="1:39" ht="12.75" customHeight="1">
      <c r="A4053" s="1"/>
      <c r="B4053" s="1" t="s">
        <v>14555</v>
      </c>
      <c r="C4053" s="1" t="s">
        <v>14556</v>
      </c>
      <c r="D4053" s="3" t="str">
        <f ca="1">IFERROR(__xludf.DUMMYFUNCTION("PROPER(REGEXEXTRACT(B4019, ""(?:https?:\/\/)?(?:www\.)?([a-zA-Z0-9-]+)\.""))"),"Skyscanner")</f>
        <v>Skyscanner</v>
      </c>
      <c r="E4053" s="1" t="s">
        <v>14557</v>
      </c>
      <c r="F4053" s="1">
        <v>14.484586500000001</v>
      </c>
      <c r="G4053" s="1">
        <v>121.04393899999999</v>
      </c>
      <c r="H4053" s="1" t="s">
        <v>141</v>
      </c>
      <c r="I4053" s="1" t="s">
        <v>50</v>
      </c>
      <c r="J4053" s="1">
        <f>IF(K4053="URBAN",1,IF(K4053="SUBURBAN",2,IF(K4053="RURAL",3,"")))</f>
        <v>1</v>
      </c>
      <c r="K4053" s="1" t="s">
        <v>42</v>
      </c>
      <c r="L4053" s="18">
        <v>46082</v>
      </c>
      <c r="M4053" s="49">
        <v>0.58333333333333337</v>
      </c>
      <c r="N4053" s="18">
        <v>46083</v>
      </c>
      <c r="O4053" s="56">
        <v>0.5</v>
      </c>
      <c r="P4053" s="31" t="str">
        <f>TEXT($L4053, "dddd")</f>
        <v>Sunday</v>
      </c>
      <c r="Q4053" s="39" t="s">
        <v>43</v>
      </c>
      <c r="R4053" s="39">
        <v>1914</v>
      </c>
      <c r="S4053" s="1" t="str">
        <f>IF(OR(MONTH(L4053)=12, MONTH(L4053)&lt;=5), "Dry Season", "Wet Season")</f>
        <v>Dry Season</v>
      </c>
      <c r="T4053" s="1">
        <v>2</v>
      </c>
      <c r="U4053" s="1">
        <v>1</v>
      </c>
      <c r="V4053" s="1">
        <v>1</v>
      </c>
      <c r="W4053" s="2">
        <f>IF(ISNUMBER(SEARCH("N/A", X4053)), 0, 1)</f>
        <v>1</v>
      </c>
      <c r="X4053" s="1" t="s">
        <v>503</v>
      </c>
      <c r="Y4053" s="1">
        <v>14.441086</v>
      </c>
      <c r="Z4053" s="1">
        <v>121.00094</v>
      </c>
      <c r="AA4053" s="11" cm="1">
        <f t="array" ref="AA4053">IF(ISBLANK(Y4053), 0, VINCentyInvDistance(F4053,G4053,Y4053,Z4053))</f>
        <v>6682.5951560978274</v>
      </c>
      <c r="AB4053" s="1">
        <v>0</v>
      </c>
      <c r="AC4053" s="1">
        <v>0</v>
      </c>
      <c r="AD4053" s="1">
        <v>0</v>
      </c>
      <c r="AE4053" s="1">
        <v>0</v>
      </c>
      <c r="AF4053" s="1">
        <v>1</v>
      </c>
      <c r="AG4053" s="1" t="s">
        <v>10137</v>
      </c>
      <c r="AH4053" s="1" t="s">
        <v>1730</v>
      </c>
      <c r="AI4053" s="1" t="str">
        <f>TRIM(MID(SUBSTITUTE($H4053,",",REPT(" ",200)),(LEN($H4053)-LEN(SUBSTITUTE($H4053,",",""))-2)*200+1,200))</f>
        <v>Metro Manila</v>
      </c>
      <c r="AJ4053" s="1" t="s">
        <v>55</v>
      </c>
      <c r="AK4053" t="s">
        <v>16494</v>
      </c>
      <c r="AL4053" s="2">
        <v>0</v>
      </c>
      <c r="AM4053" s="1"/>
    </row>
    <row r="4054" spans="1:39" ht="12.75" customHeight="1">
      <c r="A4054" s="1"/>
      <c r="B4054" s="1" t="s">
        <v>2396</v>
      </c>
      <c r="C4054" s="1" t="s">
        <v>14558</v>
      </c>
      <c r="D4054" s="3" t="str">
        <f ca="1">IFERROR(__xludf.DUMMYFUNCTION("PROPER(REGEXEXTRACT(B4020, ""(?:https?:\/\/)?(?:www\.)?([a-zA-Z0-9-]+)\.""))"),"Skyscanner")</f>
        <v>Skyscanner</v>
      </c>
      <c r="E4054" s="1" t="s">
        <v>14559</v>
      </c>
      <c r="F4054" s="1">
        <v>14.53978</v>
      </c>
      <c r="G4054" s="1">
        <v>120.98562</v>
      </c>
      <c r="H4054" s="1" t="s">
        <v>2399</v>
      </c>
      <c r="I4054" s="1" t="s">
        <v>50</v>
      </c>
      <c r="J4054" s="1">
        <f>IF(K4054="URBAN",1,IF(K4054="SUBURBAN",2,IF(K4054="RURAL",3,"")))</f>
        <v>1</v>
      </c>
      <c r="K4054" s="1" t="s">
        <v>42</v>
      </c>
      <c r="L4054" s="18">
        <v>46082</v>
      </c>
      <c r="M4054" s="49">
        <v>0.625</v>
      </c>
      <c r="N4054" s="18">
        <v>46083</v>
      </c>
      <c r="O4054" s="56">
        <v>0.5</v>
      </c>
      <c r="P4054" s="31" t="str">
        <f>TEXT($L4054, "dddd")</f>
        <v>Sunday</v>
      </c>
      <c r="Q4054" s="39" t="s">
        <v>43</v>
      </c>
      <c r="R4054" s="39">
        <v>1410</v>
      </c>
      <c r="S4054" s="1" t="str">
        <f>IF(OR(MONTH(L4054)=12, MONTH(L4054)&lt;=5), "Dry Season", "Wet Season")</f>
        <v>Dry Season</v>
      </c>
      <c r="T4054" s="1">
        <v>1</v>
      </c>
      <c r="U4054" s="1">
        <v>0</v>
      </c>
      <c r="V4054" s="1">
        <v>0</v>
      </c>
      <c r="W4054" s="2">
        <f>IF(ISNUMBER(SEARCH("N/A", X4054)), 0, 1)</f>
        <v>1</v>
      </c>
      <c r="X4054" s="1" t="s">
        <v>124</v>
      </c>
      <c r="Y4054" s="1">
        <v>14.5352172</v>
      </c>
      <c r="Z4054" s="1">
        <v>120.9819432</v>
      </c>
      <c r="AA4054" s="11" cm="1">
        <f t="array" ref="AA4054">IF(ISBLANK(Y4054), 0, VINCentyInvDistance(F4054,G4054,Y4054,Z4054))</f>
        <v>641.8006362827291</v>
      </c>
      <c r="AB4054" s="1">
        <v>0</v>
      </c>
      <c r="AC4054" s="1">
        <v>0</v>
      </c>
      <c r="AD4054" s="1">
        <v>0</v>
      </c>
      <c r="AE4054" s="1">
        <v>0</v>
      </c>
      <c r="AF4054" s="1">
        <v>1</v>
      </c>
      <c r="AG4054" s="1" t="s">
        <v>142</v>
      </c>
      <c r="AH4054" s="1" t="s">
        <v>143</v>
      </c>
      <c r="AI4054" s="1" t="str">
        <f>TRIM(MID(SUBSTITUTE($H4054,",",REPT(" ",200)),(LEN($H4054)-LEN(SUBSTITUTE($H4054,",",""))-2)*200+1,200))</f>
        <v>Metro Manila</v>
      </c>
      <c r="AJ4054" s="1" t="s">
        <v>55</v>
      </c>
      <c r="AL4054" s="2">
        <v>0</v>
      </c>
      <c r="AM4054" s="1" t="s">
        <v>2400</v>
      </c>
    </row>
    <row r="4055" spans="1:39" ht="12.75" customHeight="1">
      <c r="A4055" s="1"/>
      <c r="B4055" s="1" t="s">
        <v>14560</v>
      </c>
      <c r="C4055" s="1" t="s">
        <v>6779</v>
      </c>
      <c r="D4055" s="3" t="str">
        <f ca="1">IFERROR(__xludf.DUMMYFUNCTION("PROPER(REGEXEXTRACT(B4021, ""(?:https?:\/\/)?(?:www\.)?([a-zA-Z0-9-]+)\.""))"),"Google")</f>
        <v>Google</v>
      </c>
      <c r="E4055" s="1" t="s">
        <v>6780</v>
      </c>
      <c r="F4055" s="1">
        <v>14.534227100000001</v>
      </c>
      <c r="G4055" s="1">
        <v>120.98842639999999</v>
      </c>
      <c r="H4055" s="1" t="s">
        <v>6781</v>
      </c>
      <c r="I4055" s="1" t="s">
        <v>50</v>
      </c>
      <c r="J4055" s="1">
        <f>IF(K4055="URBAN",1,IF(K4055="SUBURBAN",2,IF(K4055="RURAL",3,"")))</f>
        <v>1</v>
      </c>
      <c r="K4055" s="1" t="s">
        <v>42</v>
      </c>
      <c r="L4055" s="18">
        <v>46082</v>
      </c>
      <c r="M4055" s="49">
        <v>0.625</v>
      </c>
      <c r="N4055" s="18">
        <v>46083</v>
      </c>
      <c r="O4055" s="56">
        <v>0.5</v>
      </c>
      <c r="P4055" s="31" t="str">
        <f>TEXT($L4055, "dddd")</f>
        <v>Sunday</v>
      </c>
      <c r="Q4055" s="39" t="s">
        <v>111</v>
      </c>
      <c r="R4055" s="39">
        <v>2964</v>
      </c>
      <c r="S4055" s="1" t="str">
        <f>IF(OR(MONTH(L4055)=12, MONTH(L4055)&lt;=5), "Dry Season", "Wet Season")</f>
        <v>Dry Season</v>
      </c>
      <c r="T4055" s="1">
        <v>1</v>
      </c>
      <c r="U4055" s="1">
        <v>0</v>
      </c>
      <c r="V4055" s="1">
        <v>0</v>
      </c>
      <c r="W4055" s="2">
        <f>IF(ISNUMBER(SEARCH("N/A", X4055)), 0, 1)</f>
        <v>0</v>
      </c>
      <c r="X4055" s="1" t="s">
        <v>44</v>
      </c>
      <c r="Y4055" s="1"/>
      <c r="Z4055" s="1"/>
      <c r="AA4055" s="11" cm="1">
        <f t="array" ref="AA4055">IF(ISBLANK(Y4055), 0, VINCentyInvDistance(F4055,G4055,Y4055,Z4055))</f>
        <v>0</v>
      </c>
      <c r="AB4055" s="1">
        <v>0</v>
      </c>
      <c r="AC4055" s="1">
        <v>0</v>
      </c>
      <c r="AD4055" s="1">
        <v>0</v>
      </c>
      <c r="AE4055" s="1">
        <v>1859</v>
      </c>
      <c r="AF4055" s="1">
        <v>1</v>
      </c>
      <c r="AG4055" s="1" t="str">
        <f>TRIM(MID(SUBSTITUTE($H4055,",",REPT(" ",200)),(LEN($H4055)-LEN(SUBSTITUTE($H4055,",",""))-4)*200+1,200))</f>
        <v>Pasay</v>
      </c>
      <c r="AH4055" s="1" t="str">
        <f>TRIM(MID(SUBSTITUTE($H4055,",",REPT(" ",200)),(LEN($H4055)-LEN(SUBSTITUTE($H4055,",",""))-3)*200+1,200))</f>
        <v>Southern Manila District</v>
      </c>
      <c r="AI4055" s="1" t="str">
        <f>TRIM(MID(SUBSTITUTE($H4055,",",REPT(" ",200)),(LEN($H4055)-LEN(SUBSTITUTE($H4055,",",""))-2)*200+1,200))</f>
        <v>Metro Manila</v>
      </c>
      <c r="AJ4055" s="1" t="str">
        <f>TRIM(MID(SUBSTITUTE($H4055,",",REPT(" ",200)),(LEN($H4055)-LEN(SUBSTITUTE($H4055,",",""))-0)*200+1,200))</f>
        <v>Philippines</v>
      </c>
      <c r="AL4055" s="2">
        <v>0</v>
      </c>
      <c r="AM4055" s="1"/>
    </row>
    <row r="4056" spans="1:39" ht="12.75" customHeight="1">
      <c r="A4056" s="1"/>
      <c r="B4056" s="1" t="s">
        <v>6782</v>
      </c>
      <c r="C4056" s="1" t="s">
        <v>14561</v>
      </c>
      <c r="D4056" s="3" t="str">
        <f ca="1">IFERROR(__xludf.DUMMYFUNCTION("PROPER(REGEXEXTRACT(B4022, ""(?:https?:\/\/)?(?:www\.)?([a-zA-Z0-9-]+)\.""))"),"Skyscanner")</f>
        <v>Skyscanner</v>
      </c>
      <c r="E4056" s="1" t="s">
        <v>14562</v>
      </c>
      <c r="F4056" s="1">
        <v>14.428381699999999</v>
      </c>
      <c r="G4056" s="1">
        <v>121.0266094</v>
      </c>
      <c r="H4056" s="1" t="s">
        <v>14563</v>
      </c>
      <c r="I4056" s="1" t="s">
        <v>50</v>
      </c>
      <c r="J4056" s="1">
        <f>IF(K4056="URBAN",1,IF(K4056="SUBURBAN",2,IF(K4056="RURAL",3,"")))</f>
        <v>1</v>
      </c>
      <c r="K4056" s="1" t="s">
        <v>42</v>
      </c>
      <c r="L4056" s="18">
        <v>46082</v>
      </c>
      <c r="M4056" s="49">
        <v>0.58333333333333337</v>
      </c>
      <c r="N4056" s="18">
        <v>46083</v>
      </c>
      <c r="O4056" s="56">
        <v>0.5</v>
      </c>
      <c r="P4056" s="31" t="str">
        <f>TEXT($L4056, "dddd")</f>
        <v>Sunday</v>
      </c>
      <c r="Q4056" s="39" t="s">
        <v>531</v>
      </c>
      <c r="R4056" s="39">
        <v>3012</v>
      </c>
      <c r="S4056" s="1" t="str">
        <f>IF(OR(MONTH(L4056)=12, MONTH(L4056)&lt;=5), "Dry Season", "Wet Season")</f>
        <v>Dry Season</v>
      </c>
      <c r="T4056" s="1">
        <v>1</v>
      </c>
      <c r="U4056" s="1">
        <v>0</v>
      </c>
      <c r="V4056" s="1">
        <v>0</v>
      </c>
      <c r="W4056" s="2">
        <f>IF(ISNUMBER(SEARCH("N/A", X4056)), 0, 1)</f>
        <v>1</v>
      </c>
      <c r="X4056" s="1" t="s">
        <v>124</v>
      </c>
      <c r="Y4056" s="1">
        <v>14.5352172</v>
      </c>
      <c r="Z4056" s="1">
        <v>120.9819432</v>
      </c>
      <c r="AA4056" s="11" cm="1">
        <f t="array" ref="AA4056">IF(ISBLANK(Y4056), 0, VINCentyInvDistance(F4056,G4056,Y4056,Z4056))</f>
        <v>12763.818298727696</v>
      </c>
      <c r="AB4056" s="1">
        <v>0</v>
      </c>
      <c r="AC4056" s="1">
        <v>7.4</v>
      </c>
      <c r="AD4056" s="1">
        <v>4.5</v>
      </c>
      <c r="AE4056" s="1">
        <v>6</v>
      </c>
      <c r="AF4056" s="1">
        <v>1</v>
      </c>
      <c r="AG4056" s="1" t="s">
        <v>159</v>
      </c>
      <c r="AH4056" s="1" t="s">
        <v>160</v>
      </c>
      <c r="AI4056" s="1" t="str">
        <f>TRIM(MID(SUBSTITUTE($H4056,",",REPT(" ",200)),(LEN($H4056)-LEN(SUBSTITUTE($H4056,",",""))-2)*200+1,200))</f>
        <v>Metro Manila</v>
      </c>
      <c r="AJ4056" s="1" t="s">
        <v>55</v>
      </c>
      <c r="AK4056" t="s">
        <v>17069</v>
      </c>
      <c r="AL4056" s="2">
        <v>0</v>
      </c>
      <c r="AM4056" s="1"/>
    </row>
    <row r="4057" spans="1:39" ht="12.75" customHeight="1">
      <c r="A4057" s="1"/>
      <c r="B4057" s="1" t="s">
        <v>14564</v>
      </c>
      <c r="C4057" s="1" t="s">
        <v>14565</v>
      </c>
      <c r="D4057" s="3" t="str">
        <f ca="1">IFERROR(__xludf.DUMMYFUNCTION("PROPER(REGEXEXTRACT(B4023, ""(?:https?:\/\/)?(?:www\.)?([a-zA-Z0-9-]+)\.""))"),"Skyscanner")</f>
        <v>Skyscanner</v>
      </c>
      <c r="E4057" s="1" t="s">
        <v>14566</v>
      </c>
      <c r="F4057" s="1">
        <v>14.5023971</v>
      </c>
      <c r="G4057" s="1">
        <v>121.0256524</v>
      </c>
      <c r="H4057" s="1" t="s">
        <v>14567</v>
      </c>
      <c r="I4057" s="1" t="s">
        <v>50</v>
      </c>
      <c r="J4057" s="1">
        <f>IF(K4057="URBAN",1,IF(K4057="SUBURBAN",2,IF(K4057="RURAL",3,"")))</f>
        <v>1</v>
      </c>
      <c r="K4057" s="1" t="s">
        <v>42</v>
      </c>
      <c r="L4057" s="18">
        <v>46082</v>
      </c>
      <c r="M4057" s="49">
        <v>0.625</v>
      </c>
      <c r="N4057" s="18">
        <v>46083</v>
      </c>
      <c r="O4057" s="56">
        <v>0.5</v>
      </c>
      <c r="P4057" s="31" t="str">
        <f>TEXT($L4057, "dddd")</f>
        <v>Sunday</v>
      </c>
      <c r="Q4057" s="39" t="s">
        <v>111</v>
      </c>
      <c r="R4057" s="39">
        <v>1728</v>
      </c>
      <c r="S4057" s="1" t="str">
        <f>IF(OR(MONTH(L4057)=12, MONTH(L4057)&lt;=5), "Dry Season", "Wet Season")</f>
        <v>Dry Season</v>
      </c>
      <c r="T4057" s="1">
        <v>1</v>
      </c>
      <c r="U4057" s="1">
        <v>0</v>
      </c>
      <c r="V4057" s="1">
        <v>1</v>
      </c>
      <c r="W4057" s="2">
        <f>IF(ISNUMBER(SEARCH("N/A", X4057)), 0, 1)</f>
        <v>1</v>
      </c>
      <c r="X4057" s="1" t="s">
        <v>51</v>
      </c>
      <c r="Y4057" s="1">
        <v>14.417577</v>
      </c>
      <c r="Z4057" s="1">
        <v>121.0402756</v>
      </c>
      <c r="AA4057" s="11" cm="1">
        <f t="array" ref="AA4057">IF(ISBLANK(Y4057), 0, VINCentyInvDistance(F4057,G4057,Y4057,Z4057))</f>
        <v>9516.3071862418656</v>
      </c>
      <c r="AB4057" s="1">
        <v>1</v>
      </c>
      <c r="AC4057" s="1">
        <v>9</v>
      </c>
      <c r="AD4057" s="1">
        <v>4.7</v>
      </c>
      <c r="AE4057" s="1">
        <v>257</v>
      </c>
      <c r="AF4057" s="1">
        <v>1</v>
      </c>
      <c r="AG4057" s="1" t="s">
        <v>52</v>
      </c>
      <c r="AH4057" s="1" t="s">
        <v>53</v>
      </c>
      <c r="AI4057" s="1" t="str">
        <f>TRIM(MID(SUBSTITUTE($H4057,",",REPT(" ",200)),(LEN($H4057)-LEN(SUBSTITUTE($H4057,",",""))-2)*200+1,200))</f>
        <v>Metro Manila</v>
      </c>
      <c r="AJ4057" s="1" t="s">
        <v>55</v>
      </c>
      <c r="AK4057" t="s">
        <v>17651</v>
      </c>
      <c r="AL4057" s="2">
        <v>0</v>
      </c>
      <c r="AM4057" s="1"/>
    </row>
    <row r="4058" spans="1:39" ht="12.75" customHeight="1">
      <c r="A4058" s="1"/>
      <c r="B4058" s="1" t="s">
        <v>14568</v>
      </c>
      <c r="C4058" s="1" t="s">
        <v>14569</v>
      </c>
      <c r="D4058" s="3" t="str">
        <f ca="1">IFERROR(__xludf.DUMMYFUNCTION("PROPER(REGEXEXTRACT(B4024, ""(?:https?:\/\/)?(?:www\.)?([a-zA-Z0-9-]+)\.""))"),"Skyscanner")</f>
        <v>Skyscanner</v>
      </c>
      <c r="E4058" s="1" t="s">
        <v>14570</v>
      </c>
      <c r="F4058" s="1">
        <v>14.484730000000001</v>
      </c>
      <c r="G4058" s="1">
        <v>121.04440820000001</v>
      </c>
      <c r="H4058" s="1" t="s">
        <v>110</v>
      </c>
      <c r="I4058" s="1" t="s">
        <v>50</v>
      </c>
      <c r="J4058" s="1">
        <f>IF(K4058="URBAN",1,IF(K4058="SUBURBAN",2,IF(K4058="RURAL",3,"")))</f>
        <v>1</v>
      </c>
      <c r="K4058" s="1" t="s">
        <v>42</v>
      </c>
      <c r="L4058" s="18">
        <v>46082</v>
      </c>
      <c r="M4058" s="49">
        <v>0.58333333333333337</v>
      </c>
      <c r="N4058" s="18">
        <v>46083</v>
      </c>
      <c r="O4058" s="56">
        <v>0.5</v>
      </c>
      <c r="P4058" s="31" t="str">
        <f>TEXT($L4058, "dddd")</f>
        <v>Sunday</v>
      </c>
      <c r="Q4058" s="39" t="s">
        <v>111</v>
      </c>
      <c r="R4058" s="39">
        <v>6197</v>
      </c>
      <c r="S4058" s="1" t="str">
        <f>IF(OR(MONTH(L4058)=12, MONTH(L4058)&lt;=5), "Dry Season", "Wet Season")</f>
        <v>Dry Season</v>
      </c>
      <c r="T4058" s="1">
        <v>1</v>
      </c>
      <c r="U4058" s="1">
        <v>1</v>
      </c>
      <c r="V4058" s="1">
        <v>0</v>
      </c>
      <c r="W4058" s="2">
        <f>IF(ISNUMBER(SEARCH("N/A", X4058)), 0, 1)</f>
        <v>1</v>
      </c>
      <c r="X4058" s="1" t="s">
        <v>124</v>
      </c>
      <c r="Y4058" s="1">
        <v>14.5352172</v>
      </c>
      <c r="Z4058" s="1">
        <v>120.9819432</v>
      </c>
      <c r="AA4058" s="11" cm="1">
        <f t="array" ref="AA4058">IF(ISBLANK(Y4058), 0, VINCentyInvDistance(F4058,G4058,Y4058,Z4058))</f>
        <v>8748.7433755009897</v>
      </c>
      <c r="AB4058" s="1">
        <v>0</v>
      </c>
      <c r="AC4058" s="1">
        <v>9.4</v>
      </c>
      <c r="AD4058" s="1">
        <v>0</v>
      </c>
      <c r="AE4058" s="1">
        <v>13</v>
      </c>
      <c r="AF4058" s="1">
        <v>1</v>
      </c>
      <c r="AG4058" s="1" t="s">
        <v>159</v>
      </c>
      <c r="AH4058" s="1" t="s">
        <v>160</v>
      </c>
      <c r="AI4058" s="1" t="str">
        <f>TRIM(MID(SUBSTITUTE($H4058,",",REPT(" ",200)),(LEN($H4058)-LEN(SUBSTITUTE($H4058,",",""))-2)*200+1,200))</f>
        <v>Metro Manila</v>
      </c>
      <c r="AJ4058" s="1" t="s">
        <v>55</v>
      </c>
      <c r="AK4058" t="s">
        <v>14571</v>
      </c>
      <c r="AL4058" s="2">
        <v>0</v>
      </c>
      <c r="AM4058" s="1"/>
    </row>
    <row r="4059" spans="1:39" ht="12.75" customHeight="1">
      <c r="A4059" s="1"/>
      <c r="B4059" s="1" t="s">
        <v>14572</v>
      </c>
      <c r="C4059" s="1" t="s">
        <v>14573</v>
      </c>
      <c r="D4059" s="3" t="str">
        <f ca="1">IFERROR(__xludf.DUMMYFUNCTION("PROPER(REGEXEXTRACT(B4025, ""(?:https?:\/\/)?(?:www\.)?([a-zA-Z0-9-]+)\.""))"),"Google")</f>
        <v>Google</v>
      </c>
      <c r="E4059" s="1" t="s">
        <v>14574</v>
      </c>
      <c r="F4059" s="1">
        <v>14.487652600000001</v>
      </c>
      <c r="G4059" s="1">
        <v>121.02698820000001</v>
      </c>
      <c r="H4059" s="1" t="s">
        <v>14575</v>
      </c>
      <c r="I4059" s="1" t="s">
        <v>50</v>
      </c>
      <c r="J4059" s="1">
        <f>IF(K4059="URBAN",1,IF(K4059="SUBURBAN",2,IF(K4059="RURAL",3,"")))</f>
        <v>1</v>
      </c>
      <c r="K4059" s="1" t="s">
        <v>42</v>
      </c>
      <c r="L4059" s="18">
        <v>46082</v>
      </c>
      <c r="M4059" s="49">
        <v>0.625</v>
      </c>
      <c r="N4059" s="18">
        <v>46083</v>
      </c>
      <c r="O4059" s="56">
        <v>0.5</v>
      </c>
      <c r="P4059" s="31" t="str">
        <f>TEXT($L4059, "dddd")</f>
        <v>Sunday</v>
      </c>
      <c r="Q4059" s="39" t="s">
        <v>111</v>
      </c>
      <c r="R4059" s="39">
        <v>648</v>
      </c>
      <c r="S4059" s="1" t="str">
        <f>IF(OR(MONTH(L4059)=12, MONTH(L4059)&lt;=5), "Dry Season", "Wet Season")</f>
        <v>Dry Season</v>
      </c>
      <c r="T4059" s="1">
        <v>1</v>
      </c>
      <c r="U4059" s="1">
        <v>0</v>
      </c>
      <c r="V4059" s="1">
        <v>0</v>
      </c>
      <c r="W4059" s="2">
        <f>IF(ISNUMBER(SEARCH("N/A", X4059)), 0, 1)</f>
        <v>1</v>
      </c>
      <c r="X4059" s="1" t="s">
        <v>9938</v>
      </c>
      <c r="Y4059" s="1">
        <v>14.294836999999999</v>
      </c>
      <c r="Z4059" s="1">
        <v>121.105808</v>
      </c>
      <c r="AA4059" s="11" cm="1">
        <f t="array" ref="AA4059">IF(ISBLANK(Y4059), 0, VINCentyInvDistance(F4059,G4059,Y4059,Z4059))</f>
        <v>22964.88951000489</v>
      </c>
      <c r="AB4059" s="1">
        <v>0</v>
      </c>
      <c r="AC4059" s="1">
        <v>0</v>
      </c>
      <c r="AD4059" s="1">
        <v>0</v>
      </c>
      <c r="AE4059" s="1">
        <v>4</v>
      </c>
      <c r="AF4059" s="1">
        <v>1</v>
      </c>
      <c r="AG4059" s="1" t="s">
        <v>9939</v>
      </c>
      <c r="AH4059" s="1" t="s">
        <v>143</v>
      </c>
      <c r="AI4059" s="1" t="str">
        <f>TRIM(MID(SUBSTITUTE($H4059,",",REPT(" ",200)),(LEN($H4059)-LEN(SUBSTITUTE($H4059,",",""))-2)*200+1,200))</f>
        <v>Metro Manila</v>
      </c>
      <c r="AJ4059" s="1" t="s">
        <v>55</v>
      </c>
      <c r="AL4059" s="2">
        <v>0</v>
      </c>
      <c r="AM4059" s="1"/>
    </row>
    <row r="4060" spans="1:39" ht="12.75" customHeight="1">
      <c r="A4060" s="1"/>
      <c r="B4060" s="1" t="s">
        <v>14576</v>
      </c>
      <c r="C4060" s="1" t="s">
        <v>14577</v>
      </c>
      <c r="D4060" s="3" t="str">
        <f ca="1">IFERROR(__xludf.DUMMYFUNCTION("PROPER(REGEXEXTRACT(B4026, ""(?:https?:\/\/)?(?:www\.)?([a-zA-Z0-9-]+)\.""))"),"Skyscanner")</f>
        <v>Skyscanner</v>
      </c>
      <c r="E4060" s="1" t="s">
        <v>14578</v>
      </c>
      <c r="F4060" s="1">
        <v>14.49192</v>
      </c>
      <c r="G4060" s="1">
        <v>121.01554</v>
      </c>
      <c r="H4060" s="1" t="s">
        <v>14579</v>
      </c>
      <c r="I4060" s="1" t="s">
        <v>50</v>
      </c>
      <c r="J4060" s="1">
        <f>IF(K4060="URBAN",1,IF(K4060="SUBURBAN",2,IF(K4060="RURAL",3,"")))</f>
        <v>1</v>
      </c>
      <c r="K4060" s="1" t="s">
        <v>42</v>
      </c>
      <c r="L4060" s="18">
        <v>46082</v>
      </c>
      <c r="M4060" s="49">
        <v>0.58333333333333337</v>
      </c>
      <c r="N4060" s="18">
        <v>46083</v>
      </c>
      <c r="O4060" s="56">
        <v>0.5</v>
      </c>
      <c r="P4060" s="31" t="str">
        <f>TEXT($L4060, "dddd")</f>
        <v>Sunday</v>
      </c>
      <c r="Q4060" s="39" t="s">
        <v>207</v>
      </c>
      <c r="R4060" s="39">
        <v>2169</v>
      </c>
      <c r="S4060" s="1" t="str">
        <f>IF(OR(MONTH(L4060)=12, MONTH(L4060)&lt;=5), "Dry Season", "Wet Season")</f>
        <v>Dry Season</v>
      </c>
      <c r="T4060" s="1">
        <v>1</v>
      </c>
      <c r="U4060" s="1">
        <v>0</v>
      </c>
      <c r="V4060" s="1">
        <v>0</v>
      </c>
      <c r="W4060" s="2">
        <f>IF(ISNUMBER(SEARCH("N/A", X4060)), 0, 1)</f>
        <v>0</v>
      </c>
      <c r="X4060" s="1" t="s">
        <v>44</v>
      </c>
      <c r="Y4060" s="1"/>
      <c r="Z4060" s="1"/>
      <c r="AA4060" s="11" cm="1">
        <f t="array" ref="AA4060">IF(ISBLANK(Y4060), 0, VINCentyInvDistance(F4060,G4060,Y4060,Z4060))</f>
        <v>0</v>
      </c>
      <c r="AB4060" s="1">
        <v>0</v>
      </c>
      <c r="AC4060" s="1">
        <v>5.6</v>
      </c>
      <c r="AD4060" s="1">
        <v>0</v>
      </c>
      <c r="AE4060" s="1">
        <v>4</v>
      </c>
      <c r="AF4060" s="1">
        <v>1</v>
      </c>
      <c r="AG4060" s="1" t="str">
        <f>TRIM(MID(SUBSTITUTE($H4060,",",REPT(" ",200)),(LEN($H4060)-LEN(SUBSTITUTE($H4060,",",""))-4)*200+1,200))</f>
        <v>Parañaque</v>
      </c>
      <c r="AH4060" s="1" t="str">
        <f>TRIM(MID(SUBSTITUTE($H4060,",",REPT(" ",200)),(LEN($H4060)-LEN(SUBSTITUTE($H4060,",",""))-3)*200+1,200))</f>
        <v>Southern Manila District</v>
      </c>
      <c r="AI4060" s="1" t="str">
        <f>TRIM(MID(SUBSTITUTE($H4060,",",REPT(" ",200)),(LEN($H4060)-LEN(SUBSTITUTE($H4060,",",""))-2)*200+1,200))</f>
        <v>Metro Manila</v>
      </c>
      <c r="AJ4060" s="1" t="str">
        <f>TRIM(MID(SUBSTITUTE($H4060,",",REPT(" ",200)),(LEN($H4060)-LEN(SUBSTITUTE($H4060,",",""))-0)*200+1,200))</f>
        <v>Philippines</v>
      </c>
      <c r="AK4060" t="s">
        <v>14580</v>
      </c>
      <c r="AL4060" s="1">
        <v>1</v>
      </c>
      <c r="AM4060" s="1" t="s">
        <v>14581</v>
      </c>
    </row>
    <row r="4061" spans="1:39" ht="12.75" customHeight="1">
      <c r="A4061" s="1"/>
      <c r="B4061" s="1" t="s">
        <v>14582</v>
      </c>
      <c r="C4061" s="1" t="s">
        <v>14583</v>
      </c>
      <c r="D4061" s="3" t="str">
        <f ca="1">IFERROR(__xludf.DUMMYFUNCTION("PROPER(REGEXEXTRACT(B4027, ""(?:https?:\/\/)?(?:www\.)?([a-zA-Z0-9-]+)\.""))"),"Google")</f>
        <v>Google</v>
      </c>
      <c r="E4061" s="1" t="s">
        <v>14584</v>
      </c>
      <c r="F4061" s="1">
        <v>14.51027</v>
      </c>
      <c r="G4061" s="1">
        <v>120.9780442</v>
      </c>
      <c r="H4061" s="1" t="s">
        <v>14585</v>
      </c>
      <c r="I4061" s="1" t="s">
        <v>50</v>
      </c>
      <c r="J4061" s="1">
        <f>IF(K4061="URBAN",1,IF(K4061="SUBURBAN",2,IF(K4061="RURAL",3,"")))</f>
        <v>1</v>
      </c>
      <c r="K4061" s="1" t="s">
        <v>42</v>
      </c>
      <c r="L4061" s="18">
        <v>46082</v>
      </c>
      <c r="M4061" s="49">
        <v>0.625</v>
      </c>
      <c r="N4061" s="18">
        <v>46083</v>
      </c>
      <c r="O4061" s="56">
        <v>0.5</v>
      </c>
      <c r="P4061" s="31" t="str">
        <f>TEXT($L4061, "dddd")</f>
        <v>Sunday</v>
      </c>
      <c r="Q4061" s="39" t="s">
        <v>207</v>
      </c>
      <c r="R4061" s="39">
        <v>8814</v>
      </c>
      <c r="S4061" s="1" t="str">
        <f>IF(OR(MONTH(L4061)=12, MONTH(L4061)&lt;=5), "Dry Season", "Wet Season")</f>
        <v>Dry Season</v>
      </c>
      <c r="T4061" s="1">
        <v>1</v>
      </c>
      <c r="U4061" s="1">
        <v>0</v>
      </c>
      <c r="V4061" s="1">
        <v>0</v>
      </c>
      <c r="W4061" s="2">
        <f>IF(ISNUMBER(SEARCH("N/A", X4061)), 0, 1)</f>
        <v>1</v>
      </c>
      <c r="X4061" s="1" t="s">
        <v>124</v>
      </c>
      <c r="Y4061" s="1">
        <v>14.5352172</v>
      </c>
      <c r="Z4061" s="1">
        <v>120.9819432</v>
      </c>
      <c r="AA4061" s="11" cm="1">
        <f t="array" ref="AA4061">IF(ISBLANK(Y4061), 0, VINCentyInvDistance(F4061,G4061,Y4061,Z4061))</f>
        <v>2792.0703533455508</v>
      </c>
      <c r="AB4061" s="1">
        <v>0</v>
      </c>
      <c r="AC4061" s="1">
        <v>0</v>
      </c>
      <c r="AD4061" s="1">
        <v>0</v>
      </c>
      <c r="AE4061" s="1">
        <v>51</v>
      </c>
      <c r="AF4061" s="1">
        <v>1</v>
      </c>
      <c r="AG4061" s="1" t="s">
        <v>159</v>
      </c>
      <c r="AH4061" s="1" t="s">
        <v>160</v>
      </c>
      <c r="AI4061" s="1" t="str">
        <f>TRIM(MID(SUBSTITUTE($H4061,",",REPT(" ",200)),(LEN($H4061)-LEN(SUBSTITUTE($H4061,",",""))-2)*200+1,200))</f>
        <v>Metro Manila</v>
      </c>
      <c r="AJ4061" s="1" t="s">
        <v>55</v>
      </c>
      <c r="AL4061" s="2">
        <v>0</v>
      </c>
      <c r="AM4061" s="1"/>
    </row>
    <row r="4062" spans="1:39" ht="12.75" customHeight="1">
      <c r="A4062" s="1"/>
      <c r="B4062" s="1" t="s">
        <v>14586</v>
      </c>
      <c r="C4062" s="1" t="s">
        <v>14587</v>
      </c>
      <c r="D4062" s="3" t="str">
        <f ca="1">IFERROR(__xludf.DUMMYFUNCTION("PROPER(REGEXEXTRACT(B4028, ""(?:https?:\/\/)?(?:www\.)?([a-zA-Z0-9-]+)\.""))"),"Google")</f>
        <v>Google</v>
      </c>
      <c r="E4062" s="1" t="s">
        <v>14588</v>
      </c>
      <c r="F4062" s="1">
        <v>14.5309022</v>
      </c>
      <c r="G4062" s="1">
        <v>121.00829179999999</v>
      </c>
      <c r="H4062" s="1" t="s">
        <v>206</v>
      </c>
      <c r="I4062" s="1" t="s">
        <v>50</v>
      </c>
      <c r="J4062" s="1">
        <f>IF(K4062="URBAN",1,IF(K4062="SUBURBAN",2,IF(K4062="RURAL",3,"")))</f>
        <v>1</v>
      </c>
      <c r="K4062" s="1" t="s">
        <v>42</v>
      </c>
      <c r="L4062" s="18">
        <v>46082</v>
      </c>
      <c r="M4062" s="49">
        <v>0.625</v>
      </c>
      <c r="N4062" s="18">
        <v>46083</v>
      </c>
      <c r="O4062" s="56">
        <v>0.5</v>
      </c>
      <c r="P4062" s="31" t="str">
        <f>TEXT($L4062, "dddd")</f>
        <v>Sunday</v>
      </c>
      <c r="Q4062" s="39" t="s">
        <v>111</v>
      </c>
      <c r="R4062" s="39">
        <v>627</v>
      </c>
      <c r="S4062" s="1" t="str">
        <f>IF(OR(MONTH(L4062)=12, MONTH(L4062)&lt;=5), "Dry Season", "Wet Season")</f>
        <v>Dry Season</v>
      </c>
      <c r="T4062" s="1">
        <v>1</v>
      </c>
      <c r="U4062" s="1">
        <v>0</v>
      </c>
      <c r="V4062" s="1">
        <v>0</v>
      </c>
      <c r="W4062" s="2">
        <f>IF(ISNUMBER(SEARCH("N/A", X4062)), 0, 1)</f>
        <v>0</v>
      </c>
      <c r="X4062" s="1" t="s">
        <v>44</v>
      </c>
      <c r="Y4062" s="1"/>
      <c r="Z4062" s="1"/>
      <c r="AA4062" s="11" cm="1">
        <f t="array" ref="AA4062">IF(ISBLANK(Y4062), 0, VINCentyInvDistance(F4062,G4062,Y4062,Z4062))</f>
        <v>0</v>
      </c>
      <c r="AB4062" s="1">
        <v>0</v>
      </c>
      <c r="AC4062" s="1">
        <v>0</v>
      </c>
      <c r="AD4062" s="1">
        <v>0</v>
      </c>
      <c r="AE4062" s="1">
        <v>4</v>
      </c>
      <c r="AF4062" s="1">
        <v>1</v>
      </c>
      <c r="AG4062" s="1" t="str">
        <f>TRIM(MID(SUBSTITUTE($H4062,",",REPT(" ",200)),(LEN($H4062)-LEN(SUBSTITUTE($H4062,",",""))-4)*200+1,200))</f>
        <v>Pasay</v>
      </c>
      <c r="AH4062" s="1" t="str">
        <f>TRIM(MID(SUBSTITUTE($H4062,",",REPT(" ",200)),(LEN($H4062)-LEN(SUBSTITUTE($H4062,",",""))-3)*200+1,200))</f>
        <v>Southern Manila District</v>
      </c>
      <c r="AI4062" s="1" t="str">
        <f>TRIM(MID(SUBSTITUTE($H4062,",",REPT(" ",200)),(LEN($H4062)-LEN(SUBSTITUTE($H4062,",",""))-2)*200+1,200))</f>
        <v>Metro Manila</v>
      </c>
      <c r="AJ4062" s="1" t="str">
        <f>TRIM(MID(SUBSTITUTE($H4062,",",REPT(" ",200)),(LEN($H4062)-LEN(SUBSTITUTE($H4062,",",""))-0)*200+1,200))</f>
        <v>Philippines</v>
      </c>
      <c r="AL4062" s="2">
        <v>0</v>
      </c>
      <c r="AM4062" s="1"/>
    </row>
    <row r="4063" spans="1:39" ht="12.75" customHeight="1">
      <c r="A4063" s="1"/>
      <c r="B4063" s="1" t="s">
        <v>14589</v>
      </c>
      <c r="C4063" s="1" t="s">
        <v>14590</v>
      </c>
      <c r="D4063" s="3" t="str">
        <f ca="1">IFERROR(__xludf.DUMMYFUNCTION("PROPER(REGEXEXTRACT(B4029, ""(?:https?:\/\/)?(?:www\.)?([a-zA-Z0-9-]+)\.""))"),"Google")</f>
        <v>Google</v>
      </c>
      <c r="E4063" s="1" t="s">
        <v>14591</v>
      </c>
      <c r="F4063" s="1">
        <v>14.484736</v>
      </c>
      <c r="G4063" s="1">
        <v>121.06059</v>
      </c>
      <c r="H4063" s="1" t="s">
        <v>14592</v>
      </c>
      <c r="I4063" s="1" t="s">
        <v>50</v>
      </c>
      <c r="J4063" s="1">
        <f>IF(K4063="URBAN",1,IF(K4063="SUBURBAN",2,IF(K4063="RURAL",3,"")))</f>
        <v>1</v>
      </c>
      <c r="K4063" s="1" t="s">
        <v>42</v>
      </c>
      <c r="L4063" s="18">
        <v>46082</v>
      </c>
      <c r="M4063" s="49">
        <v>0.625</v>
      </c>
      <c r="N4063" s="18">
        <v>46083</v>
      </c>
      <c r="O4063" s="56">
        <v>0.5</v>
      </c>
      <c r="P4063" s="31" t="str">
        <f>TEXT($L4063, "dddd")</f>
        <v>Sunday</v>
      </c>
      <c r="Q4063" s="39" t="s">
        <v>111</v>
      </c>
      <c r="R4063" s="39">
        <v>1029</v>
      </c>
      <c r="S4063" s="1" t="str">
        <f>IF(OR(MONTH(L4063)=12, MONTH(L4063)&lt;=5), "Dry Season", "Wet Season")</f>
        <v>Dry Season</v>
      </c>
      <c r="T4063" s="1">
        <v>1</v>
      </c>
      <c r="U4063" s="1">
        <v>0</v>
      </c>
      <c r="V4063" s="1">
        <v>0</v>
      </c>
      <c r="W4063" s="2">
        <f>IF(ISNUMBER(SEARCH("N/A", X4063)), 0, 1)</f>
        <v>1</v>
      </c>
      <c r="X4063" s="1" t="s">
        <v>124</v>
      </c>
      <c r="Y4063" s="1">
        <v>14.5352172</v>
      </c>
      <c r="Z4063" s="1">
        <v>120.9819432</v>
      </c>
      <c r="AA4063" s="11" cm="1">
        <f t="array" ref="AA4063">IF(ISBLANK(Y4063), 0, VINCentyInvDistance(F4063,G4063,Y4063,Z4063))</f>
        <v>10152.065327447435</v>
      </c>
      <c r="AB4063" s="1">
        <v>0</v>
      </c>
      <c r="AC4063" s="1">
        <v>0</v>
      </c>
      <c r="AD4063" s="1">
        <v>0</v>
      </c>
      <c r="AE4063" s="1">
        <v>12</v>
      </c>
      <c r="AF4063" s="1">
        <v>1</v>
      </c>
      <c r="AG4063" s="1" t="s">
        <v>159</v>
      </c>
      <c r="AH4063" s="1" t="s">
        <v>160</v>
      </c>
      <c r="AI4063" s="1" t="str">
        <f>TRIM(MID(SUBSTITUTE($H4063,",",REPT(" ",200)),(LEN($H4063)-LEN(SUBSTITUTE($H4063,",",""))-2)*200+1,200))</f>
        <v>Metro Manila</v>
      </c>
      <c r="AJ4063" s="1" t="s">
        <v>55</v>
      </c>
      <c r="AL4063" s="2">
        <v>0</v>
      </c>
      <c r="AM4063" s="1"/>
    </row>
    <row r="4064" spans="1:39" ht="12.75" customHeight="1">
      <c r="A4064" s="1"/>
      <c r="B4064" s="1" t="s">
        <v>14593</v>
      </c>
      <c r="C4064" s="1" t="s">
        <v>14594</v>
      </c>
      <c r="D4064" s="3" t="str">
        <f ca="1">IFERROR(__xludf.DUMMYFUNCTION("PROPER(REGEXEXTRACT(B4030, ""(?:https?:\/\/)?(?:www\.)?([a-zA-Z0-9-]+)\.""))"),"Skyscanner")</f>
        <v>Skyscanner</v>
      </c>
      <c r="E4064" s="1" t="s">
        <v>14595</v>
      </c>
      <c r="F4064" s="1">
        <v>14.4983936</v>
      </c>
      <c r="G4064" s="1">
        <v>121.01380880000001</v>
      </c>
      <c r="H4064" s="1" t="s">
        <v>14596</v>
      </c>
      <c r="I4064" s="1" t="s">
        <v>50</v>
      </c>
      <c r="J4064" s="1">
        <f>IF(K4064="URBAN",1,IF(K4064="SUBURBAN",2,IF(K4064="RURAL",3,"")))</f>
        <v>1</v>
      </c>
      <c r="K4064" s="1" t="s">
        <v>42</v>
      </c>
      <c r="L4064" s="18">
        <v>46082</v>
      </c>
      <c r="M4064" s="49">
        <v>0.58333333333333337</v>
      </c>
      <c r="N4064" s="18">
        <v>46083</v>
      </c>
      <c r="O4064" s="56">
        <v>0.5</v>
      </c>
      <c r="P4064" s="31" t="str">
        <f>TEXT($L4064, "dddd")</f>
        <v>Sunday</v>
      </c>
      <c r="Q4064" s="39" t="s">
        <v>531</v>
      </c>
      <c r="R4064" s="39">
        <v>2016</v>
      </c>
      <c r="S4064" s="1" t="str">
        <f>IF(OR(MONTH(L4064)=12, MONTH(L4064)&lt;=5), "Dry Season", "Wet Season")</f>
        <v>Dry Season</v>
      </c>
      <c r="T4064" s="1">
        <v>1</v>
      </c>
      <c r="U4064" s="1">
        <v>0</v>
      </c>
      <c r="V4064" s="1">
        <v>0</v>
      </c>
      <c r="W4064" s="2">
        <f>IF(ISNUMBER(SEARCH("N/A", X4064)), 0, 1)</f>
        <v>1</v>
      </c>
      <c r="X4064" s="1" t="s">
        <v>2555</v>
      </c>
      <c r="Y4064" s="1">
        <v>14.5565479</v>
      </c>
      <c r="Z4064" s="1">
        <v>121.054103</v>
      </c>
      <c r="AA4064" s="11" cm="1">
        <f t="array" ref="AA4064">IF(ISBLANK(Y4064), 0, VINCentyInvDistance(F4064,G4064,Y4064,Z4064))</f>
        <v>7762.980502652641</v>
      </c>
      <c r="AB4064" s="1">
        <v>0</v>
      </c>
      <c r="AC4064" s="1">
        <v>6.6</v>
      </c>
      <c r="AD4064" s="1">
        <v>5</v>
      </c>
      <c r="AE4064" s="1">
        <v>12</v>
      </c>
      <c r="AF4064" s="1">
        <v>1</v>
      </c>
      <c r="AG4064" s="1" t="s">
        <v>2556</v>
      </c>
      <c r="AH4064" s="1" t="s">
        <v>2556</v>
      </c>
      <c r="AI4064" s="1" t="str">
        <f>TRIM(MID(SUBSTITUTE($H4064,",",REPT(" ",200)),(LEN($H4064)-LEN(SUBSTITUTE($H4064,",",""))-2)*200+1,200))</f>
        <v>Metro Manila</v>
      </c>
      <c r="AJ4064" s="1" t="s">
        <v>55</v>
      </c>
      <c r="AK4064" t="s">
        <v>8962</v>
      </c>
      <c r="AL4064" s="2">
        <v>0</v>
      </c>
      <c r="AM4064" s="1"/>
    </row>
    <row r="4065" spans="1:39" ht="12.75" customHeight="1">
      <c r="A4065" s="1"/>
      <c r="B4065" s="1" t="s">
        <v>14597</v>
      </c>
      <c r="C4065" s="1" t="s">
        <v>14598</v>
      </c>
      <c r="D4065" s="3" t="str">
        <f ca="1">IFERROR(__xludf.DUMMYFUNCTION("PROPER(REGEXEXTRACT(B4031, ""(?:https?:\/\/)?(?:www\.)?([a-zA-Z0-9-]+)\.""))"),"Skyscanner")</f>
        <v>Skyscanner</v>
      </c>
      <c r="E4065" s="1" t="s">
        <v>14599</v>
      </c>
      <c r="F4065" s="1">
        <v>14.5287396</v>
      </c>
      <c r="G4065" s="1">
        <v>120.9970805</v>
      </c>
      <c r="H4065" s="1" t="s">
        <v>14600</v>
      </c>
      <c r="I4065" s="1" t="s">
        <v>50</v>
      </c>
      <c r="J4065" s="1">
        <f>IF(K4065="URBAN",1,IF(K4065="SUBURBAN",2,IF(K4065="RURAL",3,"")))</f>
        <v>1</v>
      </c>
      <c r="K4065" s="1" t="s">
        <v>42</v>
      </c>
      <c r="L4065" s="18">
        <v>46082</v>
      </c>
      <c r="M4065" s="49">
        <v>0.58333333333333337</v>
      </c>
      <c r="N4065" s="18">
        <v>46083</v>
      </c>
      <c r="O4065" s="56">
        <v>0.5</v>
      </c>
      <c r="P4065" s="31" t="str">
        <f>TEXT($L4065, "dddd")</f>
        <v>Sunday</v>
      </c>
      <c r="Q4065" s="39" t="s">
        <v>111</v>
      </c>
      <c r="R4065" s="39">
        <v>1213</v>
      </c>
      <c r="S4065" s="1" t="str">
        <f>IF(OR(MONTH(L4065)=12, MONTH(L4065)&lt;=5), "Dry Season", "Wet Season")</f>
        <v>Dry Season</v>
      </c>
      <c r="T4065" s="1">
        <v>1</v>
      </c>
      <c r="U4065" s="1">
        <v>0</v>
      </c>
      <c r="V4065" s="1">
        <v>0</v>
      </c>
      <c r="W4065" s="2">
        <f>IF(ISNUMBER(SEARCH("N/A", X4065)), 0, 1)</f>
        <v>1</v>
      </c>
      <c r="X4065" s="1" t="s">
        <v>124</v>
      </c>
      <c r="Y4065" s="1">
        <v>14.5352172</v>
      </c>
      <c r="Z4065" s="1">
        <v>120.9819432</v>
      </c>
      <c r="AA4065" s="11" cm="1">
        <f t="array" ref="AA4065">IF(ISBLANK(Y4065), 0, VINCentyInvDistance(F4065,G4065,Y4065,Z4065))</f>
        <v>1781.9932437006955</v>
      </c>
      <c r="AB4065" s="1">
        <v>0</v>
      </c>
      <c r="AC4065" s="1">
        <v>10</v>
      </c>
      <c r="AD4065" s="1">
        <v>0</v>
      </c>
      <c r="AE4065" s="1">
        <v>3</v>
      </c>
      <c r="AF4065" s="1">
        <v>1</v>
      </c>
      <c r="AG4065" s="1" t="s">
        <v>159</v>
      </c>
      <c r="AH4065" s="1" t="s">
        <v>160</v>
      </c>
      <c r="AI4065" s="1" t="str">
        <f>TRIM(MID(SUBSTITUTE($H4065,",",REPT(" ",200)),(LEN($H4065)-LEN(SUBSTITUTE($H4065,",",""))-2)*200+1,200))</f>
        <v>Metro Manila</v>
      </c>
      <c r="AJ4065" s="1" t="s">
        <v>55</v>
      </c>
      <c r="AK4065" t="s">
        <v>17386</v>
      </c>
      <c r="AL4065" s="2">
        <v>0</v>
      </c>
      <c r="AM4065" s="1"/>
    </row>
    <row r="4066" spans="1:39" ht="12.75" customHeight="1">
      <c r="A4066" s="1"/>
      <c r="B4066" s="1" t="s">
        <v>14601</v>
      </c>
      <c r="C4066" s="1" t="s">
        <v>14602</v>
      </c>
      <c r="D4066" s="3" t="str">
        <f ca="1">IFERROR(__xludf.DUMMYFUNCTION("PROPER(REGEXEXTRACT(B4032, ""(?:https?:\/\/)?(?:www\.)?([a-zA-Z0-9-]+)\.""))"),"Skyscanner")</f>
        <v>Skyscanner</v>
      </c>
      <c r="E4066" s="1" t="s">
        <v>14603</v>
      </c>
      <c r="F4066" s="1">
        <v>14.52876</v>
      </c>
      <c r="G4066" s="1">
        <v>120.99695</v>
      </c>
      <c r="H4066" s="1" t="s">
        <v>14600</v>
      </c>
      <c r="I4066" s="1" t="s">
        <v>50</v>
      </c>
      <c r="J4066" s="1">
        <f>IF(K4066="URBAN",1,IF(K4066="SUBURBAN",2,IF(K4066="RURAL",3,"")))</f>
        <v>1</v>
      </c>
      <c r="K4066" s="1" t="s">
        <v>42</v>
      </c>
      <c r="L4066" s="18">
        <v>46082</v>
      </c>
      <c r="M4066" s="49">
        <v>0.58333333333333337</v>
      </c>
      <c r="N4066" s="18">
        <v>46083</v>
      </c>
      <c r="O4066" s="56">
        <v>0.5</v>
      </c>
      <c r="P4066" s="31" t="str">
        <f>TEXT($L4066, "dddd")</f>
        <v>Sunday</v>
      </c>
      <c r="Q4066" s="39" t="s">
        <v>207</v>
      </c>
      <c r="R4066" s="39">
        <v>1099</v>
      </c>
      <c r="S4066" s="1" t="str">
        <f>IF(OR(MONTH(L4066)=12, MONTH(L4066)&lt;=5), "Dry Season", "Wet Season")</f>
        <v>Dry Season</v>
      </c>
      <c r="T4066" s="1">
        <v>2</v>
      </c>
      <c r="U4066" s="1">
        <v>1</v>
      </c>
      <c r="V4066" s="1">
        <v>0</v>
      </c>
      <c r="W4066" s="2">
        <f>IF(ISNUMBER(SEARCH("N/A", X4066)), 0, 1)</f>
        <v>0</v>
      </c>
      <c r="X4066" s="1" t="s">
        <v>44</v>
      </c>
      <c r="Y4066" s="1"/>
      <c r="Z4066" s="1"/>
      <c r="AA4066" s="11" cm="1">
        <f t="array" ref="AA4066">IF(ISBLANK(Y4066), 0, VINCentyInvDistance(F4066,G4066,Y4066,Z4066))</f>
        <v>0</v>
      </c>
      <c r="AB4066" s="1">
        <v>0</v>
      </c>
      <c r="AC4066" s="1">
        <v>0</v>
      </c>
      <c r="AD4066" s="1">
        <v>0</v>
      </c>
      <c r="AE4066" s="1">
        <v>0</v>
      </c>
      <c r="AF4066" s="1">
        <v>1</v>
      </c>
      <c r="AG4066" s="1" t="s">
        <v>372</v>
      </c>
      <c r="AH4066" s="1" t="s">
        <v>160</v>
      </c>
      <c r="AI4066" s="1" t="s">
        <v>54</v>
      </c>
      <c r="AJ4066" s="1" t="s">
        <v>55</v>
      </c>
      <c r="AK4066" t="s">
        <v>14604</v>
      </c>
      <c r="AL4066" s="1">
        <v>1</v>
      </c>
      <c r="AM4066" s="1" t="s">
        <v>14605</v>
      </c>
    </row>
    <row r="4067" spans="1:39" ht="12.75" customHeight="1">
      <c r="A4067" s="1"/>
      <c r="B4067" s="1" t="s">
        <v>14606</v>
      </c>
      <c r="C4067" s="1" t="s">
        <v>14607</v>
      </c>
      <c r="D4067" s="3" t="str">
        <f ca="1">IFERROR(__xludf.DUMMYFUNCTION("PROPER(REGEXEXTRACT(B4033, ""(?:https?:\/\/)?(?:www\.)?([a-zA-Z0-9-]+)\.""))"),"Skyscanner")</f>
        <v>Skyscanner</v>
      </c>
      <c r="E4067" s="1" t="s">
        <v>14608</v>
      </c>
      <c r="F4067" s="1">
        <v>14.55547</v>
      </c>
      <c r="G4067" s="1">
        <v>120.989216</v>
      </c>
      <c r="H4067" s="1" t="s">
        <v>14609</v>
      </c>
      <c r="I4067" s="1" t="s">
        <v>50</v>
      </c>
      <c r="J4067" s="1">
        <f>IF(K4067="URBAN",1,IF(K4067="SUBURBAN",2,IF(K4067="RURAL",3,"")))</f>
        <v>1</v>
      </c>
      <c r="K4067" s="1" t="s">
        <v>42</v>
      </c>
      <c r="L4067" s="18">
        <v>46082</v>
      </c>
      <c r="M4067" s="49">
        <v>0.625</v>
      </c>
      <c r="N4067" s="18">
        <v>46083</v>
      </c>
      <c r="O4067" s="56">
        <v>0.5</v>
      </c>
      <c r="P4067" s="31" t="str">
        <f>TEXT($L4067, "dddd")</f>
        <v>Sunday</v>
      </c>
      <c r="Q4067" s="39" t="s">
        <v>43</v>
      </c>
      <c r="R4067" s="39">
        <v>4343</v>
      </c>
      <c r="S4067" s="1" t="str">
        <f>IF(OR(MONTH(L4067)=12, MONTH(L4067)&lt;=5), "Dry Season", "Wet Season")</f>
        <v>Dry Season</v>
      </c>
      <c r="T4067" s="1">
        <v>1</v>
      </c>
      <c r="U4067" s="1">
        <v>0</v>
      </c>
      <c r="V4067" s="1">
        <v>0</v>
      </c>
      <c r="W4067" s="2">
        <f>IF(ISNUMBER(SEARCH("N/A", X4067)), 0, 1)</f>
        <v>1</v>
      </c>
      <c r="X4067" s="1" t="s">
        <v>124</v>
      </c>
      <c r="Y4067" s="1">
        <v>14.5352172</v>
      </c>
      <c r="Z4067" s="1">
        <v>120.9819432</v>
      </c>
      <c r="AA4067" s="11" cm="1">
        <f t="array" ref="AA4067">IF(ISBLANK(Y4067), 0, VINCentyInvDistance(F4067,G4067,Y4067,Z4067))</f>
        <v>2373.98816294271</v>
      </c>
      <c r="AB4067" s="1">
        <v>0</v>
      </c>
      <c r="AC4067" s="1">
        <v>0</v>
      </c>
      <c r="AD4067" s="1">
        <v>0</v>
      </c>
      <c r="AE4067" s="1">
        <v>0</v>
      </c>
      <c r="AF4067" s="1">
        <v>1</v>
      </c>
      <c r="AG4067" s="1" t="str">
        <f>TRIM(MID(SUBSTITUTE($H4067,",",REPT(" ",200)),(LEN($H4067)-LEN(SUBSTITUTE($H4067,",",""))-4)*200+1,200))</f>
        <v>Pasay</v>
      </c>
      <c r="AH4067" s="1" t="str">
        <f>TRIM(MID(SUBSTITUTE($H4067,",",REPT(" ",200)),(LEN($H4067)-LEN(SUBSTITUTE($H4067,",",""))-3)*200+1,200))</f>
        <v>Southern Manila District</v>
      </c>
      <c r="AI4067" s="1" t="str">
        <f>TRIM(MID(SUBSTITUTE($H4067,",",REPT(" ",200)),(LEN($H4067)-LEN(SUBSTITUTE($H4067,",",""))-2)*200+1,200))</f>
        <v>Metro Manila</v>
      </c>
      <c r="AJ4067" s="1" t="str">
        <f>TRIM(MID(SUBSTITUTE($H4067,",",REPT(" ",200)),(LEN($H4067)-LEN(SUBSTITUTE($H4067,",",""))-0)*200+1,200))</f>
        <v>Philippines</v>
      </c>
      <c r="AL4067" s="1">
        <v>5</v>
      </c>
      <c r="AM4067" s="1" t="s">
        <v>14610</v>
      </c>
    </row>
    <row r="4068" spans="1:39" ht="12.75" customHeight="1">
      <c r="A4068" s="1"/>
      <c r="B4068" s="1" t="s">
        <v>14611</v>
      </c>
      <c r="C4068" s="1" t="s">
        <v>14612</v>
      </c>
      <c r="D4068" s="3" t="str">
        <f ca="1">IFERROR(__xludf.DUMMYFUNCTION("PROPER(REGEXEXTRACT(B4034, ""(?:https?:\/\/)?(?:www\.)?([a-zA-Z0-9-]+)\.""))"),"Skyscanner")</f>
        <v>Skyscanner</v>
      </c>
      <c r="E4068" s="1" t="s">
        <v>14613</v>
      </c>
      <c r="F4068" s="1">
        <v>14.48419</v>
      </c>
      <c r="G4068" s="1">
        <v>121.04452999999999</v>
      </c>
      <c r="H4068" s="1" t="s">
        <v>141</v>
      </c>
      <c r="I4068" s="1" t="s">
        <v>50</v>
      </c>
      <c r="J4068" s="1">
        <f>IF(K4068="URBAN",1,IF(K4068="SUBURBAN",2,IF(K4068="RURAL",3,"")))</f>
        <v>1</v>
      </c>
      <c r="K4068" s="1" t="s">
        <v>42</v>
      </c>
      <c r="L4068" s="18">
        <v>46082</v>
      </c>
      <c r="M4068" s="49">
        <v>0.625</v>
      </c>
      <c r="N4068" s="18">
        <v>46083</v>
      </c>
      <c r="O4068" s="56">
        <v>0.5</v>
      </c>
      <c r="P4068" s="31" t="str">
        <f>TEXT($L4068, "dddd")</f>
        <v>Sunday</v>
      </c>
      <c r="Q4068" s="39" t="s">
        <v>207</v>
      </c>
      <c r="R4068" s="39">
        <v>1031</v>
      </c>
      <c r="S4068" s="1" t="str">
        <f>IF(OR(MONTH(L4068)=12, MONTH(L4068)&lt;=5), "Dry Season", "Wet Season")</f>
        <v>Dry Season</v>
      </c>
      <c r="T4068" s="1">
        <v>1</v>
      </c>
      <c r="U4068" s="1">
        <v>0</v>
      </c>
      <c r="V4068" s="1">
        <v>0</v>
      </c>
      <c r="W4068" s="2">
        <f>IF(ISNUMBER(SEARCH("N/A", X4068)), 0, 1)</f>
        <v>0</v>
      </c>
      <c r="X4068" s="1" t="s">
        <v>44</v>
      </c>
      <c r="Y4068" s="1"/>
      <c r="Z4068" s="1"/>
      <c r="AA4068" s="11" cm="1">
        <f t="array" ref="AA4068">IF(ISBLANK(Y4068), 0, VINCentyInvDistance(F4068,G4068,Y4068,Z4068))</f>
        <v>0</v>
      </c>
      <c r="AB4068" s="1">
        <v>0</v>
      </c>
      <c r="AC4068" s="1">
        <v>0</v>
      </c>
      <c r="AD4068" s="1">
        <v>0</v>
      </c>
      <c r="AE4068" s="1">
        <v>6</v>
      </c>
      <c r="AF4068" s="1">
        <v>1</v>
      </c>
      <c r="AG4068" s="1" t="s">
        <v>142</v>
      </c>
      <c r="AH4068" s="1" t="s">
        <v>143</v>
      </c>
      <c r="AI4068" s="1" t="str">
        <f>TRIM(MID(SUBSTITUTE($H4068,",",REPT(" ",200)),(LEN($H4068)-LEN(SUBSTITUTE($H4068,",",""))-2)*200+1,200))</f>
        <v>Metro Manila</v>
      </c>
      <c r="AJ4068" s="1" t="s">
        <v>55</v>
      </c>
      <c r="AL4068" s="2">
        <v>0</v>
      </c>
      <c r="AM4068" s="1" t="s">
        <v>14614</v>
      </c>
    </row>
    <row r="4069" spans="1:39" ht="12.75" customHeight="1">
      <c r="A4069" s="1"/>
      <c r="B4069" s="1" t="s">
        <v>14615</v>
      </c>
      <c r="C4069" s="1" t="s">
        <v>14616</v>
      </c>
      <c r="D4069" s="3" t="str">
        <f ca="1">IFERROR(__xludf.DUMMYFUNCTION("PROPER(REGEXEXTRACT(B4035, ""(?:https?:\/\/)?(?:www\.)?([a-zA-Z0-9-]+)\.""))"),"Skyscanner")</f>
        <v>Skyscanner</v>
      </c>
      <c r="E4069" s="1" t="s">
        <v>14617</v>
      </c>
      <c r="F4069" s="1">
        <v>14.5217203</v>
      </c>
      <c r="G4069" s="1">
        <v>121.01550899999999</v>
      </c>
      <c r="H4069" s="1" t="s">
        <v>411</v>
      </c>
      <c r="I4069" s="1" t="s">
        <v>50</v>
      </c>
      <c r="J4069" s="1">
        <f>IF(K4069="URBAN",1,IF(K4069="SUBURBAN",2,IF(K4069="RURAL",3,"")))</f>
        <v>1</v>
      </c>
      <c r="K4069" s="1" t="s">
        <v>42</v>
      </c>
      <c r="L4069" s="18">
        <v>46082</v>
      </c>
      <c r="M4069" s="49">
        <v>0.58333333333333337</v>
      </c>
      <c r="N4069" s="18">
        <v>46083</v>
      </c>
      <c r="O4069" s="56">
        <v>0.52083333333333337</v>
      </c>
      <c r="P4069" s="31" t="str">
        <f>TEXT($L4069, "dddd")</f>
        <v>Sunday</v>
      </c>
      <c r="Q4069" s="39" t="s">
        <v>111</v>
      </c>
      <c r="R4069" s="39">
        <v>3423</v>
      </c>
      <c r="S4069" s="1" t="str">
        <f>IF(OR(MONTH(L4069)=12, MONTH(L4069)&lt;=5), "Dry Season", "Wet Season")</f>
        <v>Dry Season</v>
      </c>
      <c r="T4069" s="1">
        <v>1</v>
      </c>
      <c r="U4069" s="1">
        <v>0</v>
      </c>
      <c r="V4069" s="1">
        <v>1</v>
      </c>
      <c r="W4069" s="2">
        <f>IF(ISNUMBER(SEARCH("N/A", X4069)), 0, 1)</f>
        <v>1</v>
      </c>
      <c r="X4069" s="1" t="s">
        <v>124</v>
      </c>
      <c r="Y4069" s="1">
        <v>14.5352172</v>
      </c>
      <c r="Z4069" s="1">
        <v>120.9819432</v>
      </c>
      <c r="AA4069" s="11" cm="1">
        <f t="array" ref="AA4069">IF(ISBLANK(Y4069), 0, VINCentyInvDistance(F4069,G4069,Y4069,Z4069))</f>
        <v>3913.902779899945</v>
      </c>
      <c r="AB4069" s="1">
        <v>0</v>
      </c>
      <c r="AC4069" s="1">
        <v>8.8000000000000007</v>
      </c>
      <c r="AD4069" s="1">
        <v>0</v>
      </c>
      <c r="AE4069" s="1">
        <v>6</v>
      </c>
      <c r="AF4069" s="1">
        <v>1</v>
      </c>
      <c r="AG4069" s="1" t="s">
        <v>159</v>
      </c>
      <c r="AH4069" s="2" t="s">
        <v>14618</v>
      </c>
      <c r="AI4069" s="1" t="str">
        <f>TRIM(MID(SUBSTITUTE($H4069,",",REPT(" ",200)),(LEN($H4069)-LEN(SUBSTITUTE($H4069,",",""))-2)*200+1,200))</f>
        <v>Metro Manila</v>
      </c>
      <c r="AJ4069" s="1" t="s">
        <v>55</v>
      </c>
      <c r="AK4069" t="s">
        <v>17652</v>
      </c>
      <c r="AL4069" s="2">
        <v>0</v>
      </c>
      <c r="AM4069" s="1"/>
    </row>
    <row r="4070" spans="1:39" ht="12.75" customHeight="1">
      <c r="A4070" s="1"/>
      <c r="B4070" s="1" t="s">
        <v>14619</v>
      </c>
      <c r="C4070" s="1" t="s">
        <v>14620</v>
      </c>
      <c r="D4070" s="3" t="str">
        <f ca="1">IFERROR(__xludf.DUMMYFUNCTION("PROPER(REGEXEXTRACT(B4036, ""(?:https?:\/\/)?(?:www\.)?([a-zA-Z0-9-]+)\.""))"),"Skyscanner")</f>
        <v>Skyscanner</v>
      </c>
      <c r="E4070" s="1" t="s">
        <v>14621</v>
      </c>
      <c r="F4070" s="1">
        <v>14.521919799999999</v>
      </c>
      <c r="G4070" s="1">
        <v>121.01501380000001</v>
      </c>
      <c r="H4070" s="1" t="s">
        <v>363</v>
      </c>
      <c r="I4070" s="1" t="s">
        <v>50</v>
      </c>
      <c r="J4070" s="1">
        <f>IF(K4070="URBAN",1,IF(K4070="SUBURBAN",2,IF(K4070="RURAL",3,"")))</f>
        <v>1</v>
      </c>
      <c r="K4070" s="1" t="s">
        <v>42</v>
      </c>
      <c r="L4070" s="18">
        <v>46082</v>
      </c>
      <c r="M4070" s="49">
        <v>0.58333333333333337</v>
      </c>
      <c r="N4070" s="18">
        <v>46083</v>
      </c>
      <c r="O4070" s="56">
        <v>0.5</v>
      </c>
      <c r="P4070" s="31" t="str">
        <f>TEXT($L4070, "dddd")</f>
        <v>Sunday</v>
      </c>
      <c r="Q4070" s="39" t="s">
        <v>111</v>
      </c>
      <c r="R4070" s="39">
        <v>2419</v>
      </c>
      <c r="S4070" s="1" t="str">
        <f>IF(OR(MONTH(L4070)=12, MONTH(L4070)&lt;=5), "Dry Season", "Wet Season")</f>
        <v>Dry Season</v>
      </c>
      <c r="T4070" s="1">
        <v>1</v>
      </c>
      <c r="U4070" s="1">
        <v>1</v>
      </c>
      <c r="V4070" s="1">
        <v>0</v>
      </c>
      <c r="W4070" s="2">
        <f>IF(ISNUMBER(SEARCH("N/A", X4070)), 0, 1)</f>
        <v>1</v>
      </c>
      <c r="X4070" s="1" t="s">
        <v>124</v>
      </c>
      <c r="Y4070" s="1">
        <v>14.5352172</v>
      </c>
      <c r="Z4070" s="1">
        <v>120.9819432</v>
      </c>
      <c r="AA4070" s="11" cm="1">
        <f t="array" ref="AA4070">IF(ISBLANK(Y4070), 0, VINCentyInvDistance(F4070,G4070,Y4070,Z4070))</f>
        <v>3856.1430743379078</v>
      </c>
      <c r="AB4070" s="1">
        <v>0</v>
      </c>
      <c r="AC4070" s="1">
        <v>0</v>
      </c>
      <c r="AD4070" s="1">
        <v>0</v>
      </c>
      <c r="AE4070" s="1">
        <v>0</v>
      </c>
      <c r="AF4070" s="1">
        <v>1</v>
      </c>
      <c r="AG4070" s="1" t="s">
        <v>159</v>
      </c>
      <c r="AH4070" s="1" t="s">
        <v>160</v>
      </c>
      <c r="AI4070" s="1" t="str">
        <f>TRIM(MID(SUBSTITUTE($H4070,",",REPT(" ",200)),(LEN($H4070)-LEN(SUBSTITUTE($H4070,",",""))-2)*200+1,200))</f>
        <v>Metro Manila</v>
      </c>
      <c r="AJ4070" s="1" t="s">
        <v>55</v>
      </c>
      <c r="AK4070" t="s">
        <v>131</v>
      </c>
      <c r="AL4070" s="2">
        <v>0</v>
      </c>
      <c r="AM4070" s="1"/>
    </row>
    <row r="4071" spans="1:39" ht="12.75" customHeight="1">
      <c r="A4071" s="1"/>
      <c r="B4071" s="1" t="s">
        <v>14622</v>
      </c>
      <c r="C4071" s="1" t="s">
        <v>14623</v>
      </c>
      <c r="D4071" s="3" t="str">
        <f ca="1">IFERROR(__xludf.DUMMYFUNCTION("PROPER(REGEXEXTRACT(B4037, ""(?:https?:\/\/)?(?:www\.)?([a-zA-Z0-9-]+)\.""))"),"Skyscanner")</f>
        <v>Skyscanner</v>
      </c>
      <c r="E4071" s="1" t="s">
        <v>14624</v>
      </c>
      <c r="F4071" s="1">
        <v>14.509135799999999</v>
      </c>
      <c r="G4071" s="1">
        <v>121.00094350000001</v>
      </c>
      <c r="H4071" s="1" t="s">
        <v>14625</v>
      </c>
      <c r="I4071" s="1" t="s">
        <v>50</v>
      </c>
      <c r="J4071" s="1">
        <f>IF(K4071="URBAN",1,IF(K4071="SUBURBAN",2,IF(K4071="RURAL",3,"")))</f>
        <v>1</v>
      </c>
      <c r="K4071" s="1" t="s">
        <v>42</v>
      </c>
      <c r="L4071" s="18">
        <v>46082</v>
      </c>
      <c r="M4071" s="49">
        <v>0.58333333333333337</v>
      </c>
      <c r="N4071" s="18">
        <v>46083</v>
      </c>
      <c r="O4071" s="56">
        <v>0.5</v>
      </c>
      <c r="P4071" s="31" t="str">
        <f>TEXT($L4071, "dddd")</f>
        <v>Sunday</v>
      </c>
      <c r="Q4071" s="39" t="s">
        <v>323</v>
      </c>
      <c r="R4071" s="39">
        <v>3396</v>
      </c>
      <c r="S4071" s="1" t="str">
        <f>IF(OR(MONTH(L4071)=12, MONTH(L4071)&lt;=5), "Dry Season", "Wet Season")</f>
        <v>Dry Season</v>
      </c>
      <c r="T4071" s="1">
        <v>1</v>
      </c>
      <c r="U4071" s="1">
        <v>0</v>
      </c>
      <c r="V4071" s="1">
        <v>0</v>
      </c>
      <c r="W4071" s="2">
        <f>IF(ISNUMBER(SEARCH("N/A", X4071)), 0, 1)</f>
        <v>1</v>
      </c>
      <c r="X4071" s="1" t="s">
        <v>124</v>
      </c>
      <c r="Y4071" s="1">
        <v>14.5352172</v>
      </c>
      <c r="Z4071" s="1">
        <v>120.9819432</v>
      </c>
      <c r="AA4071" s="11" cm="1">
        <f t="array" ref="AA4071">IF(ISBLANK(Y4071), 0, VINCentyInvDistance(F4071,G4071,Y4071,Z4071))</f>
        <v>3538.6027225231755</v>
      </c>
      <c r="AB4071" s="1">
        <v>1</v>
      </c>
      <c r="AC4071" s="1">
        <v>0</v>
      </c>
      <c r="AD4071" s="1">
        <v>0</v>
      </c>
      <c r="AE4071" s="1">
        <v>128</v>
      </c>
      <c r="AF4071" s="1">
        <v>1</v>
      </c>
      <c r="AG4071" s="1" t="s">
        <v>159</v>
      </c>
      <c r="AH4071" s="1" t="s">
        <v>160</v>
      </c>
      <c r="AI4071" s="1" t="str">
        <f>TRIM(MID(SUBSTITUTE($H4071,",",REPT(" ",200)),(LEN($H4071)-LEN(SUBSTITUTE($H4071,",",""))-2)*200+1,200))</f>
        <v>Metro Manila</v>
      </c>
      <c r="AJ4071" s="1" t="s">
        <v>55</v>
      </c>
      <c r="AK4071" t="s">
        <v>17653</v>
      </c>
      <c r="AL4071" s="2">
        <v>0</v>
      </c>
      <c r="AM4071" s="1"/>
    </row>
    <row r="4072" spans="1:39" ht="12.75" customHeight="1">
      <c r="A4072" s="1"/>
      <c r="B4072" s="1" t="s">
        <v>14626</v>
      </c>
      <c r="C4072" s="1" t="s">
        <v>14627</v>
      </c>
      <c r="D4072" s="3" t="str">
        <f ca="1">IFERROR(__xludf.DUMMYFUNCTION("PROPER(REGEXEXTRACT(B4038, ""(?:https?:\/\/)?(?:www\.)?([a-zA-Z0-9-]+)\.""))"),"Skyscanner")</f>
        <v>Skyscanner</v>
      </c>
      <c r="E4072" s="1" t="s">
        <v>14628</v>
      </c>
      <c r="F4072" s="1">
        <v>14.531658500000001</v>
      </c>
      <c r="G4072" s="1">
        <v>121.00145670000001</v>
      </c>
      <c r="H4072" s="1" t="s">
        <v>14629</v>
      </c>
      <c r="I4072" s="1" t="s">
        <v>50</v>
      </c>
      <c r="J4072" s="1">
        <f>IF(K4072="URBAN",1,IF(K4072="SUBURBAN",2,IF(K4072="RURAL",3,"")))</f>
        <v>1</v>
      </c>
      <c r="K4072" s="1" t="s">
        <v>42</v>
      </c>
      <c r="L4072" s="18">
        <v>46082</v>
      </c>
      <c r="M4072" s="49">
        <v>0.58333333333333337</v>
      </c>
      <c r="N4072" s="18">
        <v>46083</v>
      </c>
      <c r="O4072" s="56">
        <v>0.5</v>
      </c>
      <c r="P4072" s="31" t="str">
        <f>TEXT($L4072, "dddd")</f>
        <v>Sunday</v>
      </c>
      <c r="Q4072" s="39" t="s">
        <v>1266</v>
      </c>
      <c r="R4072" s="39">
        <v>922</v>
      </c>
      <c r="S4072" s="1" t="str">
        <f>IF(OR(MONTH(L4072)=12, MONTH(L4072)&lt;=5), "Dry Season", "Wet Season")</f>
        <v>Dry Season</v>
      </c>
      <c r="T4072" s="1">
        <v>1</v>
      </c>
      <c r="U4072" s="1">
        <v>0</v>
      </c>
      <c r="V4072" s="1">
        <v>0</v>
      </c>
      <c r="W4072" s="2">
        <f>IF(ISNUMBER(SEARCH("N/A", X4072)), 0, 1)</f>
        <v>1</v>
      </c>
      <c r="X4072" s="1" t="s">
        <v>124</v>
      </c>
      <c r="Y4072" s="1">
        <v>14.5352172</v>
      </c>
      <c r="Z4072" s="1">
        <v>120.9819432</v>
      </c>
      <c r="AA4072" s="11" cm="1">
        <f t="array" ref="AA4072">IF(ISBLANK(Y4072), 0, VINCentyInvDistance(F4072,G4072,Y4072,Z4072))</f>
        <v>2139.70869078747</v>
      </c>
      <c r="AB4072" s="1">
        <v>0</v>
      </c>
      <c r="AC4072" s="1">
        <v>6.8</v>
      </c>
      <c r="AD4072" s="1">
        <v>4</v>
      </c>
      <c r="AE4072" s="1">
        <v>128</v>
      </c>
      <c r="AF4072" s="1">
        <v>1</v>
      </c>
      <c r="AG4072" s="1" t="s">
        <v>159</v>
      </c>
      <c r="AH4072" s="1" t="s">
        <v>160</v>
      </c>
      <c r="AI4072" s="1" t="str">
        <f>TRIM(MID(SUBSTITUTE($H4072,",",REPT(" ",200)),(LEN($H4072)-LEN(SUBSTITUTE($H4072,",",""))-2)*200+1,200))</f>
        <v>Metro Manila</v>
      </c>
      <c r="AJ4072" s="1" t="s">
        <v>55</v>
      </c>
      <c r="AK4072" t="s">
        <v>14630</v>
      </c>
      <c r="AL4072" s="2">
        <v>0</v>
      </c>
      <c r="AM4072" s="1"/>
    </row>
    <row r="4073" spans="1:39" ht="12.75" customHeight="1">
      <c r="A4073" s="1"/>
      <c r="B4073" s="1" t="s">
        <v>14631</v>
      </c>
      <c r="C4073" s="1" t="s">
        <v>14632</v>
      </c>
      <c r="D4073" s="3" t="str">
        <f ca="1">IFERROR(__xludf.DUMMYFUNCTION("PROPER(REGEXEXTRACT(B4039, ""(?:https?:\/\/)?(?:www\.)?([a-zA-Z0-9-]+)\.""))"),"Skyscanner")</f>
        <v>Skyscanner</v>
      </c>
      <c r="E4073" s="1" t="s">
        <v>14633</v>
      </c>
      <c r="F4073" s="1">
        <v>14.4781441</v>
      </c>
      <c r="G4073" s="1">
        <v>120.99081940000001</v>
      </c>
      <c r="H4073" s="1" t="s">
        <v>331</v>
      </c>
      <c r="I4073" s="1" t="s">
        <v>50</v>
      </c>
      <c r="J4073" s="1">
        <f>IF(K4073="URBAN",1,IF(K4073="SUBURBAN",2,IF(K4073="RURAL",3,"")))</f>
        <v>1</v>
      </c>
      <c r="K4073" s="1" t="s">
        <v>42</v>
      </c>
      <c r="L4073" s="18">
        <v>46082</v>
      </c>
      <c r="M4073" s="49">
        <v>0.58333333333333337</v>
      </c>
      <c r="N4073" s="18">
        <v>46083</v>
      </c>
      <c r="O4073" s="56">
        <v>0.54166666666666663</v>
      </c>
      <c r="P4073" s="31" t="str">
        <f>TEXT($L4073, "dddd")</f>
        <v>Sunday</v>
      </c>
      <c r="Q4073" s="39" t="s">
        <v>323</v>
      </c>
      <c r="R4073" s="39">
        <v>2688</v>
      </c>
      <c r="S4073" s="1" t="str">
        <f>IF(OR(MONTH(L4073)=12, MONTH(L4073)&lt;=5), "Dry Season", "Wet Season")</f>
        <v>Dry Season</v>
      </c>
      <c r="T4073" s="1">
        <v>1</v>
      </c>
      <c r="U4073" s="1">
        <v>0</v>
      </c>
      <c r="V4073" s="1">
        <v>0</v>
      </c>
      <c r="W4073" s="2">
        <f>IF(ISNUMBER(SEARCH("N/A", X4073)), 0, 1)</f>
        <v>1</v>
      </c>
      <c r="X4073" s="1" t="s">
        <v>124</v>
      </c>
      <c r="Y4073" s="1">
        <v>14.5352172</v>
      </c>
      <c r="Z4073" s="1">
        <v>120.9819432</v>
      </c>
      <c r="AA4073" s="11" cm="1">
        <f t="array" ref="AA4073">IF(ISBLANK(Y4073), 0, VINCentyInvDistance(F4073,G4073,Y4073,Z4073))</f>
        <v>6386.8685452917343</v>
      </c>
      <c r="AB4073" s="1">
        <v>0</v>
      </c>
      <c r="AC4073" s="1">
        <v>8</v>
      </c>
      <c r="AD4073" s="1">
        <v>0</v>
      </c>
      <c r="AE4073" s="1">
        <v>47</v>
      </c>
      <c r="AF4073" s="1">
        <v>1</v>
      </c>
      <c r="AG4073" s="1" t="s">
        <v>159</v>
      </c>
      <c r="AH4073" s="1" t="s">
        <v>160</v>
      </c>
      <c r="AI4073" s="1" t="str">
        <f>TRIM(MID(SUBSTITUTE($H4073,",",REPT(" ",200)),(LEN($H4073)-LEN(SUBSTITUTE($H4073,",",""))-2)*200+1,200))</f>
        <v>Metro Manila</v>
      </c>
      <c r="AJ4073" s="1" t="s">
        <v>55</v>
      </c>
      <c r="AK4073" t="s">
        <v>14634</v>
      </c>
      <c r="AL4073" s="2">
        <v>0</v>
      </c>
      <c r="AM4073" s="1"/>
    </row>
    <row r="4074" spans="1:39" ht="12.75" customHeight="1">
      <c r="A4074" s="1"/>
      <c r="B4074" s="1" t="s">
        <v>14635</v>
      </c>
      <c r="C4074" s="1" t="s">
        <v>14636</v>
      </c>
      <c r="D4074" s="3" t="str">
        <f ca="1">IFERROR(__xludf.DUMMYFUNCTION("PROPER(REGEXEXTRACT(B4040, ""(?:https?:\/\/)?(?:www\.)?([a-zA-Z0-9-]+)\.""))"),"Skyscanner")</f>
        <v>Skyscanner</v>
      </c>
      <c r="E4074" s="1" t="s">
        <v>14637</v>
      </c>
      <c r="F4074" s="1">
        <v>14.483968900000001</v>
      </c>
      <c r="G4074" s="1">
        <v>121.04284440000001</v>
      </c>
      <c r="H4074" s="1" t="s">
        <v>141</v>
      </c>
      <c r="I4074" s="1" t="s">
        <v>50</v>
      </c>
      <c r="J4074" s="1">
        <f>IF(K4074="URBAN",1,IF(K4074="SUBURBAN",2,IF(K4074="RURAL",3,"")))</f>
        <v>1</v>
      </c>
      <c r="K4074" s="1" t="s">
        <v>42</v>
      </c>
      <c r="L4074" s="18">
        <v>46082</v>
      </c>
      <c r="M4074" s="49">
        <v>0.58333333333333337</v>
      </c>
      <c r="N4074" s="18">
        <v>46083</v>
      </c>
      <c r="O4074" s="56">
        <v>0.5</v>
      </c>
      <c r="P4074" s="31" t="str">
        <f>TEXT($L4074, "dddd")</f>
        <v>Sunday</v>
      </c>
      <c r="Q4074" s="39" t="s">
        <v>1000</v>
      </c>
      <c r="R4074" s="39">
        <v>2239</v>
      </c>
      <c r="S4074" s="1" t="str">
        <f>IF(OR(MONTH(L4074)=12, MONTH(L4074)&lt;=5), "Dry Season", "Wet Season")</f>
        <v>Dry Season</v>
      </c>
      <c r="T4074" s="1">
        <v>2</v>
      </c>
      <c r="U4074" s="1">
        <v>1</v>
      </c>
      <c r="V4074" s="1">
        <v>1</v>
      </c>
      <c r="W4074" s="2">
        <f>IF(ISNUMBER(SEARCH("N/A", X4074)), 0, 1)</f>
        <v>1</v>
      </c>
      <c r="X4074" s="1" t="s">
        <v>124</v>
      </c>
      <c r="Y4074" s="1">
        <v>14.5352172</v>
      </c>
      <c r="Z4074" s="1">
        <v>120.9819432</v>
      </c>
      <c r="AA4074" s="11" cm="1">
        <f t="array" ref="AA4074">IF(ISBLANK(Y4074), 0, VINCentyInvDistance(F4074,G4074,Y4074,Z4074))</f>
        <v>8674.5047542002885</v>
      </c>
      <c r="AB4074" s="1">
        <v>0</v>
      </c>
      <c r="AC4074" s="1">
        <v>0</v>
      </c>
      <c r="AD4074" s="1">
        <v>0</v>
      </c>
      <c r="AE4074" s="1">
        <v>0</v>
      </c>
      <c r="AF4074" s="1">
        <v>1</v>
      </c>
      <c r="AG4074" s="1" t="s">
        <v>159</v>
      </c>
      <c r="AH4074" s="1" t="s">
        <v>160</v>
      </c>
      <c r="AI4074" s="1" t="str">
        <f>TRIM(MID(SUBSTITUTE($H4074,",",REPT(" ",200)),(LEN($H4074)-LEN(SUBSTITUTE($H4074,",",""))-2)*200+1,200))</f>
        <v>Metro Manila</v>
      </c>
      <c r="AJ4074" s="1" t="s">
        <v>55</v>
      </c>
      <c r="AK4074" t="s">
        <v>14638</v>
      </c>
      <c r="AL4074" s="2">
        <v>0</v>
      </c>
      <c r="AM4074" s="1"/>
    </row>
    <row r="4075" spans="1:39" ht="12.75" customHeight="1">
      <c r="A4075" s="1"/>
      <c r="B4075" s="1" t="s">
        <v>14639</v>
      </c>
      <c r="C4075" s="1" t="s">
        <v>14640</v>
      </c>
      <c r="D4075" s="3" t="str">
        <f ca="1">IFERROR(__xludf.DUMMYFUNCTION("PROPER(REGEXEXTRACT(B4041, ""(?:https?:\/\/)?(?:www\.)?([a-zA-Z0-9-]+)\.""))"),"Skyscanner")</f>
        <v>Skyscanner</v>
      </c>
      <c r="E4075" s="1" t="s">
        <v>2339</v>
      </c>
      <c r="F4075" s="1">
        <v>14.48429</v>
      </c>
      <c r="G4075" s="1">
        <v>121.04264999999999</v>
      </c>
      <c r="H4075" s="1" t="s">
        <v>141</v>
      </c>
      <c r="I4075" s="1" t="s">
        <v>50</v>
      </c>
      <c r="J4075" s="1">
        <f>IF(K4075="URBAN",1,IF(K4075="SUBURBAN",2,IF(K4075="RURAL",3,"")))</f>
        <v>1</v>
      </c>
      <c r="K4075" s="1" t="s">
        <v>42</v>
      </c>
      <c r="L4075" s="18">
        <v>46082</v>
      </c>
      <c r="M4075" s="49">
        <v>0.625</v>
      </c>
      <c r="N4075" s="18">
        <v>46083</v>
      </c>
      <c r="O4075" s="56">
        <v>0.54166666666666663</v>
      </c>
      <c r="P4075" s="31" t="str">
        <f>TEXT($L4075, "dddd")</f>
        <v>Sunday</v>
      </c>
      <c r="Q4075" s="39" t="s">
        <v>111</v>
      </c>
      <c r="R4075" s="39">
        <v>2244</v>
      </c>
      <c r="S4075" s="1" t="str">
        <f>IF(OR(MONTH(L4075)=12, MONTH(L4075)&lt;=5), "Dry Season", "Wet Season")</f>
        <v>Dry Season</v>
      </c>
      <c r="T4075" s="1">
        <v>1</v>
      </c>
      <c r="U4075" s="1">
        <v>0</v>
      </c>
      <c r="V4075" s="1">
        <v>0</v>
      </c>
      <c r="W4075" s="2">
        <f>IF(ISNUMBER(SEARCH("N/A", X4075)), 0, 1)</f>
        <v>0</v>
      </c>
      <c r="X4075" s="1" t="s">
        <v>44</v>
      </c>
      <c r="Y4075" s="1"/>
      <c r="Z4075" s="1"/>
      <c r="AA4075" s="11" cm="1">
        <f t="array" ref="AA4075">IF(ISBLANK(Y4075), 0, VINCentyInvDistance(F4075,G4075,Y4075,Z4075))</f>
        <v>0</v>
      </c>
      <c r="AB4075" s="1">
        <v>0</v>
      </c>
      <c r="AC4075" s="1">
        <v>0</v>
      </c>
      <c r="AD4075" s="1">
        <v>0</v>
      </c>
      <c r="AE4075" s="1">
        <v>17</v>
      </c>
      <c r="AF4075" s="1">
        <v>1</v>
      </c>
      <c r="AG4075" s="1" t="s">
        <v>148</v>
      </c>
      <c r="AH4075" s="1" t="str">
        <f>TRIM(MID(SUBSTITUTE($H4075,",",REPT(" ",200)),(LEN($H4075)-LEN(SUBSTITUTE($H4075,",",""))-3)*200+1,200))</f>
        <v>Southern Manila District</v>
      </c>
      <c r="AI4075" s="1" t="str">
        <f>TRIM(MID(SUBSTITUTE($H4075,",",REPT(" ",200)),(LEN($H4075)-LEN(SUBSTITUTE($H4075,",",""))-2)*200+1,200))</f>
        <v>Metro Manila</v>
      </c>
      <c r="AJ4075" s="1" t="s">
        <v>55</v>
      </c>
      <c r="AL4075" s="2">
        <v>0</v>
      </c>
      <c r="AM4075" s="1" t="s">
        <v>14641</v>
      </c>
    </row>
    <row r="4076" spans="1:39" ht="12.75" customHeight="1">
      <c r="A4076" s="1"/>
      <c r="B4076" s="1" t="s">
        <v>2341</v>
      </c>
      <c r="C4076" s="1" t="s">
        <v>14642</v>
      </c>
      <c r="D4076" s="3" t="str">
        <f ca="1">IFERROR(__xludf.DUMMYFUNCTION("PROPER(REGEXEXTRACT(B4042, ""(?:https?:\/\/)?(?:www\.)?([a-zA-Z0-9-]+)\.""))"),"Skyscanner")</f>
        <v>Skyscanner</v>
      </c>
      <c r="E4076" s="1" t="s">
        <v>14643</v>
      </c>
      <c r="F4076" s="1">
        <v>14.4950907</v>
      </c>
      <c r="G4076" s="1">
        <v>121.01427289999999</v>
      </c>
      <c r="H4076" s="1" t="s">
        <v>415</v>
      </c>
      <c r="I4076" s="1" t="s">
        <v>50</v>
      </c>
      <c r="J4076" s="1">
        <f>IF(K4076="URBAN",1,IF(K4076="SUBURBAN",2,IF(K4076="RURAL",3,"")))</f>
        <v>1</v>
      </c>
      <c r="K4076" s="1" t="s">
        <v>42</v>
      </c>
      <c r="L4076" s="18">
        <v>46082</v>
      </c>
      <c r="M4076" s="49">
        <v>0.58333333333333337</v>
      </c>
      <c r="N4076" s="18">
        <v>46083</v>
      </c>
      <c r="O4076" s="56">
        <v>0.5</v>
      </c>
      <c r="P4076" s="31" t="str">
        <f>TEXT($L4076, "dddd")</f>
        <v>Sunday</v>
      </c>
      <c r="Q4076" s="39" t="s">
        <v>323</v>
      </c>
      <c r="R4076" s="39">
        <v>2821</v>
      </c>
      <c r="S4076" s="1" t="str">
        <f>IF(OR(MONTH(L4076)=12, MONTH(L4076)&lt;=5), "Dry Season", "Wet Season")</f>
        <v>Dry Season</v>
      </c>
      <c r="T4076" s="1">
        <v>1</v>
      </c>
      <c r="U4076" s="1">
        <v>0</v>
      </c>
      <c r="V4076" s="1">
        <v>0</v>
      </c>
      <c r="W4076" s="2">
        <f>IF(ISNUMBER(SEARCH("N/A", X4076)), 0, 1)</f>
        <v>1</v>
      </c>
      <c r="X4076" s="1" t="s">
        <v>124</v>
      </c>
      <c r="Y4076" s="1">
        <v>14.5352172</v>
      </c>
      <c r="Z4076" s="1">
        <v>120.9819432</v>
      </c>
      <c r="AA4076" s="11" cm="1">
        <f t="array" ref="AA4076">IF(ISBLANK(Y4076), 0, VINCentyInvDistance(F4076,G4076,Y4076,Z4076))</f>
        <v>5644.0403331032685</v>
      </c>
      <c r="AB4076" s="1">
        <v>0</v>
      </c>
      <c r="AC4076" s="1">
        <v>5.6</v>
      </c>
      <c r="AD4076" s="1">
        <v>0</v>
      </c>
      <c r="AE4076" s="1">
        <v>17</v>
      </c>
      <c r="AF4076" s="1">
        <v>1</v>
      </c>
      <c r="AG4076" s="1" t="s">
        <v>159</v>
      </c>
      <c r="AH4076" s="1" t="s">
        <v>160</v>
      </c>
      <c r="AI4076" s="1" t="str">
        <f>TRIM(MID(SUBSTITUTE($H4076,",",REPT(" ",200)),(LEN($H4076)-LEN(SUBSTITUTE($H4076,",",""))-2)*200+1,200))</f>
        <v>Metro Manila</v>
      </c>
      <c r="AJ4076" s="1" t="s">
        <v>55</v>
      </c>
      <c r="AK4076" t="s">
        <v>16674</v>
      </c>
      <c r="AL4076" s="2">
        <v>0</v>
      </c>
      <c r="AM4076" s="1"/>
    </row>
    <row r="4077" spans="1:39" ht="12.75" customHeight="1">
      <c r="A4077" s="1"/>
      <c r="B4077" s="1" t="s">
        <v>14644</v>
      </c>
      <c r="C4077" s="1" t="s">
        <v>14645</v>
      </c>
      <c r="D4077" s="3" t="str">
        <f ca="1">IFERROR(__xludf.DUMMYFUNCTION("PROPER(REGEXEXTRACT(B4043, ""(?:https?:\/\/)?(?:www\.)?([a-zA-Z0-9-]+)\.""))"),"Google")</f>
        <v>Google</v>
      </c>
      <c r="E4077" s="1" t="s">
        <v>14646</v>
      </c>
      <c r="F4077" s="1">
        <v>14.492660000000001</v>
      </c>
      <c r="G4077" s="1">
        <v>121.0158</v>
      </c>
      <c r="H4077" s="1" t="s">
        <v>158</v>
      </c>
      <c r="I4077" s="1" t="s">
        <v>50</v>
      </c>
      <c r="J4077" s="1">
        <f>IF(K4077="URBAN",1,IF(K4077="SUBURBAN",2,IF(K4077="RURAL",3,"")))</f>
        <v>1</v>
      </c>
      <c r="K4077" s="1" t="s">
        <v>42</v>
      </c>
      <c r="L4077" s="18">
        <v>46082</v>
      </c>
      <c r="M4077" s="49">
        <v>0.625</v>
      </c>
      <c r="N4077" s="18">
        <v>46083</v>
      </c>
      <c r="O4077" s="56">
        <v>0.5</v>
      </c>
      <c r="P4077" s="31" t="str">
        <f>TEXT($L4077, "dddd")</f>
        <v>Sunday</v>
      </c>
      <c r="Q4077" s="39" t="s">
        <v>186</v>
      </c>
      <c r="R4077" s="39">
        <v>1904</v>
      </c>
      <c r="S4077" s="1" t="str">
        <f>IF(OR(MONTH(L4077)=12, MONTH(L4077)&lt;=5), "Dry Season", "Wet Season")</f>
        <v>Dry Season</v>
      </c>
      <c r="T4077" s="1">
        <v>1</v>
      </c>
      <c r="U4077" s="1">
        <v>0</v>
      </c>
      <c r="V4077" s="1">
        <v>0</v>
      </c>
      <c r="W4077" s="2">
        <f>IF(ISNUMBER(SEARCH("N/A", X4077)), 0, 1)</f>
        <v>1</v>
      </c>
      <c r="X4077" s="1" t="s">
        <v>124</v>
      </c>
      <c r="Y4077" s="1">
        <v>14.5352172</v>
      </c>
      <c r="Z4077" s="1">
        <v>120.9819432</v>
      </c>
      <c r="AA4077" s="11" cm="1">
        <f t="array" ref="AA4077">IF(ISBLANK(Y4077), 0, VINCentyInvDistance(F4077,G4077,Y4077,Z4077))</f>
        <v>5957.3534360051935</v>
      </c>
      <c r="AB4077" s="1">
        <v>0</v>
      </c>
      <c r="AC4077" s="1">
        <v>0</v>
      </c>
      <c r="AD4077" s="1">
        <v>0</v>
      </c>
      <c r="AE4077" s="1">
        <v>0</v>
      </c>
      <c r="AF4077" s="1">
        <v>1</v>
      </c>
      <c r="AG4077" s="1" t="s">
        <v>159</v>
      </c>
      <c r="AH4077" s="1" t="s">
        <v>160</v>
      </c>
      <c r="AI4077" s="1" t="str">
        <f>TRIM(MID(SUBSTITUTE($H4077,",",REPT(" ",200)),(LEN($H4077)-LEN(SUBSTITUTE($H4077,",",""))-2)*200+1,200))</f>
        <v>Metro Manila</v>
      </c>
      <c r="AJ4077" s="1" t="s">
        <v>55</v>
      </c>
      <c r="AL4077" s="2">
        <v>0</v>
      </c>
      <c r="AM4077" s="1"/>
    </row>
    <row r="4078" spans="1:39" ht="12.75" customHeight="1">
      <c r="A4078" s="1"/>
      <c r="B4078" s="1" t="s">
        <v>14647</v>
      </c>
      <c r="C4078" s="1" t="s">
        <v>14648</v>
      </c>
      <c r="D4078" s="3" t="str">
        <f ca="1">IFERROR(__xludf.DUMMYFUNCTION("PROPER(REGEXEXTRACT(B4044, ""(?:https?:\/\/)?(?:www\.)?([a-zA-Z0-9-]+)\.""))"),"Skyscanner")</f>
        <v>Skyscanner</v>
      </c>
      <c r="E4078" s="1" t="s">
        <v>14649</v>
      </c>
      <c r="F4078" s="1">
        <v>14.515903399999999</v>
      </c>
      <c r="G4078" s="1">
        <v>120.9953405</v>
      </c>
      <c r="H4078" s="1" t="s">
        <v>14650</v>
      </c>
      <c r="I4078" s="1" t="s">
        <v>50</v>
      </c>
      <c r="J4078" s="1">
        <f>IF(K4078="URBAN",1,IF(K4078="SUBURBAN",2,IF(K4078="RURAL",3,"")))</f>
        <v>1</v>
      </c>
      <c r="K4078" s="1" t="s">
        <v>42</v>
      </c>
      <c r="L4078" s="18">
        <v>46082</v>
      </c>
      <c r="M4078" s="49">
        <v>0.58333333333333337</v>
      </c>
      <c r="N4078" s="18">
        <v>46083</v>
      </c>
      <c r="O4078" s="56">
        <v>0.5</v>
      </c>
      <c r="P4078" s="31" t="str">
        <f>TEXT($L4078, "dddd")</f>
        <v>Sunday</v>
      </c>
      <c r="Q4078" s="39" t="s">
        <v>186</v>
      </c>
      <c r="R4078" s="39">
        <v>1734</v>
      </c>
      <c r="S4078" s="1" t="str">
        <f>IF(OR(MONTH(L4078)=12, MONTH(L4078)&lt;=5), "Dry Season", "Wet Season")</f>
        <v>Dry Season</v>
      </c>
      <c r="T4078" s="1">
        <v>2</v>
      </c>
      <c r="U4078" s="1">
        <v>1</v>
      </c>
      <c r="V4078" s="1">
        <v>0</v>
      </c>
      <c r="W4078" s="2">
        <f>IF(ISNUMBER(SEARCH("N/A", X4078)), 0, 1)</f>
        <v>1</v>
      </c>
      <c r="X4078" s="1" t="s">
        <v>124</v>
      </c>
      <c r="Y4078" s="1">
        <v>14.5352172</v>
      </c>
      <c r="Z4078" s="1">
        <v>120.9819432</v>
      </c>
      <c r="AA4078" s="11" cm="1">
        <f t="array" ref="AA4078">IF(ISBLANK(Y4078), 0, VINCentyInvDistance(F4078,G4078,Y4078,Z4078))</f>
        <v>2579.1027311698158</v>
      </c>
      <c r="AB4078" s="1">
        <v>0</v>
      </c>
      <c r="AC4078" s="1">
        <v>0</v>
      </c>
      <c r="AD4078" s="1">
        <v>0</v>
      </c>
      <c r="AE4078" s="1">
        <v>0</v>
      </c>
      <c r="AF4078" s="1">
        <v>1</v>
      </c>
      <c r="AG4078" s="1" t="s">
        <v>159</v>
      </c>
      <c r="AH4078" s="1" t="s">
        <v>160</v>
      </c>
      <c r="AI4078" s="1" t="str">
        <f>TRIM(MID(SUBSTITUTE($H4078,",",REPT(" ",200)),(LEN($H4078)-LEN(SUBSTITUTE($H4078,",",""))-2)*200+1,200))</f>
        <v>Metro Manila</v>
      </c>
      <c r="AJ4078" s="1" t="s">
        <v>55</v>
      </c>
      <c r="AK4078" t="s">
        <v>17654</v>
      </c>
      <c r="AL4078" s="2">
        <v>0</v>
      </c>
      <c r="AM4078" s="1"/>
    </row>
    <row r="4079" spans="1:39" ht="12.75" customHeight="1">
      <c r="A4079" s="1"/>
      <c r="B4079" s="1" t="s">
        <v>14651</v>
      </c>
      <c r="C4079" s="1" t="s">
        <v>14652</v>
      </c>
      <c r="D4079" s="3" t="str">
        <f ca="1">IFERROR(__xludf.DUMMYFUNCTION("PROPER(REGEXEXTRACT(B4045, ""(?:https?:\/\/)?(?:www\.)?([a-zA-Z0-9-]+)\.""))"),"Google")</f>
        <v>Google</v>
      </c>
      <c r="E4079" s="1" t="s">
        <v>14653</v>
      </c>
      <c r="F4079" s="1">
        <v>14.5143211</v>
      </c>
      <c r="G4079" s="1">
        <v>120.9998648</v>
      </c>
      <c r="H4079" s="1" t="s">
        <v>14654</v>
      </c>
      <c r="I4079" s="1" t="s">
        <v>50</v>
      </c>
      <c r="J4079" s="1">
        <f>IF(K4079="URBAN",1,IF(K4079="SUBURBAN",2,IF(K4079="RURAL",3,"")))</f>
        <v>1</v>
      </c>
      <c r="K4079" s="1" t="s">
        <v>42</v>
      </c>
      <c r="L4079" s="18">
        <v>46082</v>
      </c>
      <c r="M4079" s="49">
        <v>0.625</v>
      </c>
      <c r="N4079" s="18">
        <v>46083</v>
      </c>
      <c r="O4079" s="56">
        <v>0.45833333333333331</v>
      </c>
      <c r="P4079" s="31" t="str">
        <f>TEXT($L4079, "dddd")</f>
        <v>Sunday</v>
      </c>
      <c r="Q4079" s="39" t="s">
        <v>111</v>
      </c>
      <c r="R4079" s="39">
        <v>965</v>
      </c>
      <c r="S4079" s="1" t="str">
        <f>IF(OR(MONTH(L4079)=12, MONTH(L4079)&lt;=5), "Dry Season", "Wet Season")</f>
        <v>Dry Season</v>
      </c>
      <c r="T4079" s="1">
        <v>1</v>
      </c>
      <c r="U4079" s="1">
        <v>1</v>
      </c>
      <c r="V4079" s="1">
        <v>0</v>
      </c>
      <c r="W4079" s="2">
        <f>IF(ISNUMBER(SEARCH("N/A", X4079)), 0, 1)</f>
        <v>0</v>
      </c>
      <c r="X4079" s="1" t="s">
        <v>44</v>
      </c>
      <c r="Y4079" s="1"/>
      <c r="Z4079" s="1"/>
      <c r="AA4079" s="11" cm="1">
        <f t="array" ref="AA4079">IF(ISBLANK(Y4079), 0, VINCentyInvDistance(F4079,G4079,Y4079,Z4079))</f>
        <v>0</v>
      </c>
      <c r="AB4079" s="1">
        <v>0</v>
      </c>
      <c r="AC4079" s="1">
        <v>0</v>
      </c>
      <c r="AD4079" s="1">
        <v>0</v>
      </c>
      <c r="AE4079" s="1">
        <v>0</v>
      </c>
      <c r="AF4079" s="1">
        <v>1</v>
      </c>
      <c r="AG4079" s="1" t="s">
        <v>14655</v>
      </c>
      <c r="AH4079" s="1" t="s">
        <v>160</v>
      </c>
      <c r="AI4079" s="1" t="str">
        <f>TRIM(MID(SUBSTITUTE($H4079,",",REPT(" ",200)),(LEN($H4079)-LEN(SUBSTITUTE($H4079,",",""))-2)*200+1,200))</f>
        <v>Metro Manila</v>
      </c>
      <c r="AJ4079" s="1" t="s">
        <v>55</v>
      </c>
      <c r="AL4079" s="2">
        <v>0</v>
      </c>
      <c r="AM4079" s="1"/>
    </row>
    <row r="4080" spans="1:39" ht="12.75" customHeight="1">
      <c r="A4080" s="1"/>
      <c r="B4080" s="1" t="s">
        <v>14656</v>
      </c>
      <c r="C4080" s="1" t="s">
        <v>14657</v>
      </c>
      <c r="D4080" s="3" t="str">
        <f ca="1">IFERROR(__xludf.DUMMYFUNCTION("PROPER(REGEXEXTRACT(B4046, ""(?:https?:\/\/)?(?:www\.)?([a-zA-Z0-9-]+)\.""))"),"Skyscanner")</f>
        <v>Skyscanner</v>
      </c>
      <c r="E4080" s="1" t="s">
        <v>14658</v>
      </c>
      <c r="F4080" s="1">
        <v>14.513374600000001</v>
      </c>
      <c r="G4080" s="1">
        <v>121.0007105</v>
      </c>
      <c r="H4080" s="1" t="s">
        <v>14659</v>
      </c>
      <c r="I4080" s="1" t="s">
        <v>50</v>
      </c>
      <c r="J4080" s="1">
        <f>IF(K4080="URBAN",1,IF(K4080="SUBURBAN",2,IF(K4080="RURAL",3,"")))</f>
        <v>1</v>
      </c>
      <c r="K4080" s="1" t="s">
        <v>42</v>
      </c>
      <c r="L4080" s="18">
        <v>46082</v>
      </c>
      <c r="M4080" s="49">
        <v>0.54166666666666663</v>
      </c>
      <c r="N4080" s="18">
        <v>46083</v>
      </c>
      <c r="O4080" s="56">
        <v>0.5</v>
      </c>
      <c r="P4080" s="31" t="str">
        <f>TEXT($L4080, "dddd")</f>
        <v>Sunday</v>
      </c>
      <c r="Q4080" s="39" t="s">
        <v>371</v>
      </c>
      <c r="R4080" s="39">
        <v>372</v>
      </c>
      <c r="S4080" s="1" t="str">
        <f>IF(OR(MONTH(L4080)=12, MONTH(L4080)&lt;=5), "Dry Season", "Wet Season")</f>
        <v>Dry Season</v>
      </c>
      <c r="T4080" s="1">
        <v>1</v>
      </c>
      <c r="U4080" s="1">
        <v>0</v>
      </c>
      <c r="V4080" s="1">
        <v>0</v>
      </c>
      <c r="W4080" s="2">
        <f>IF(ISNUMBER(SEARCH("N/A", X4080)), 0, 1)</f>
        <v>1</v>
      </c>
      <c r="X4080" s="1" t="s">
        <v>124</v>
      </c>
      <c r="Y4080" s="1">
        <v>14.5352172</v>
      </c>
      <c r="Z4080" s="1">
        <v>120.9819432</v>
      </c>
      <c r="AA4080" s="11" cm="1">
        <f t="array" ref="AA4080">IF(ISBLANK(Y4080), 0, VINCentyInvDistance(F4080,G4080,Y4080,Z4080))</f>
        <v>3151.5918413342874</v>
      </c>
      <c r="AB4080" s="1">
        <v>0</v>
      </c>
      <c r="AC4080" s="1">
        <v>0</v>
      </c>
      <c r="AD4080" s="1">
        <v>0</v>
      </c>
      <c r="AE4080" s="1">
        <v>0</v>
      </c>
      <c r="AF4080" s="1">
        <v>1</v>
      </c>
      <c r="AG4080" s="1" t="s">
        <v>159</v>
      </c>
      <c r="AH4080" s="1" t="s">
        <v>160</v>
      </c>
      <c r="AI4080" s="1" t="str">
        <f>TRIM(MID(SUBSTITUTE($H4080,",",REPT(" ",200)),(LEN($H4080)-LEN(SUBSTITUTE($H4080,",",""))-2)*200+1,200))</f>
        <v>Metro Manila</v>
      </c>
      <c r="AJ4080" s="1" t="s">
        <v>55</v>
      </c>
      <c r="AK4080" t="s">
        <v>17655</v>
      </c>
      <c r="AL4080" s="2">
        <v>0</v>
      </c>
      <c r="AM4080" s="1"/>
    </row>
    <row r="4081" spans="1:39" ht="12.75" customHeight="1">
      <c r="A4081" s="1"/>
      <c r="B4081" s="1" t="s">
        <v>14660</v>
      </c>
      <c r="C4081" s="1" t="s">
        <v>14661</v>
      </c>
      <c r="D4081" s="3" t="str">
        <f ca="1">IFERROR(__xludf.DUMMYFUNCTION("PROPER(REGEXEXTRACT(B4047, ""(?:https?:\/\/)?(?:www\.)?([a-zA-Z0-9-]+)\.""))"),"Skyscanner")</f>
        <v>Skyscanner</v>
      </c>
      <c r="E4081" s="1" t="s">
        <v>14662</v>
      </c>
      <c r="F4081" s="1">
        <v>14.5358708</v>
      </c>
      <c r="G4081" s="1">
        <v>120.9936294</v>
      </c>
      <c r="H4081" s="1" t="s">
        <v>12845</v>
      </c>
      <c r="I4081" s="1" t="s">
        <v>50</v>
      </c>
      <c r="J4081" s="1">
        <f>IF(K4081="URBAN",1,IF(K4081="SUBURBAN",2,IF(K4081="RURAL",3,"")))</f>
        <v>1</v>
      </c>
      <c r="K4081" s="1" t="s">
        <v>42</v>
      </c>
      <c r="L4081" s="18">
        <v>46082</v>
      </c>
      <c r="M4081" s="49">
        <v>0.58333333333333337</v>
      </c>
      <c r="N4081" s="18">
        <v>46083</v>
      </c>
      <c r="O4081" s="56">
        <v>0.5</v>
      </c>
      <c r="P4081" s="31" t="str">
        <f>TEXT($L4081, "dddd")</f>
        <v>Sunday</v>
      </c>
      <c r="Q4081" s="39" t="s">
        <v>371</v>
      </c>
      <c r="R4081" s="39">
        <v>627</v>
      </c>
      <c r="S4081" s="1" t="str">
        <f>IF(OR(MONTH(L4081)=12, MONTH(L4081)&lt;=5), "Dry Season", "Wet Season")</f>
        <v>Dry Season</v>
      </c>
      <c r="T4081" s="1">
        <v>2</v>
      </c>
      <c r="U4081" s="1">
        <v>1</v>
      </c>
      <c r="V4081" s="1">
        <v>0</v>
      </c>
      <c r="W4081" s="2">
        <f>IF(ISNUMBER(SEARCH("N/A", X4081)), 0, 1)</f>
        <v>1</v>
      </c>
      <c r="X4081" s="1" t="s">
        <v>124</v>
      </c>
      <c r="Y4081" s="1">
        <v>14.5352172</v>
      </c>
      <c r="Z4081" s="1">
        <v>120.9819432</v>
      </c>
      <c r="AA4081" s="11" cm="1">
        <f t="array" ref="AA4081">IF(ISBLANK(Y4081), 0, VINCentyInvDistance(F4081,G4081,Y4081,Z4081))</f>
        <v>1261.6026965963242</v>
      </c>
      <c r="AB4081" s="1">
        <v>0</v>
      </c>
      <c r="AC4081" s="1">
        <v>0</v>
      </c>
      <c r="AD4081" s="1">
        <v>0</v>
      </c>
      <c r="AE4081" s="1">
        <v>0</v>
      </c>
      <c r="AF4081" s="1">
        <v>1</v>
      </c>
      <c r="AG4081" s="1" t="s">
        <v>159</v>
      </c>
      <c r="AH4081" s="1" t="s">
        <v>160</v>
      </c>
      <c r="AI4081" s="1" t="str">
        <f>TRIM(MID(SUBSTITUTE($H4081,",",REPT(" ",200)),(LEN($H4081)-LEN(SUBSTITUTE($H4081,",",""))-2)*200+1,200))</f>
        <v>Metro Manila</v>
      </c>
      <c r="AJ4081" s="1" t="s">
        <v>55</v>
      </c>
      <c r="AK4081" t="s">
        <v>14663</v>
      </c>
      <c r="AL4081" s="2">
        <v>0</v>
      </c>
      <c r="AM4081" s="1"/>
    </row>
    <row r="4082" spans="1:39" ht="12.75" customHeight="1">
      <c r="A4082" s="1"/>
      <c r="B4082" s="1" t="s">
        <v>14664</v>
      </c>
      <c r="C4082" s="1" t="s">
        <v>14665</v>
      </c>
      <c r="D4082" s="3" t="str">
        <f ca="1">IFERROR(__xludf.DUMMYFUNCTION("PROPER(REGEXEXTRACT(B4048, ""(?:https?:\/\/)?(?:www\.)?([a-zA-Z0-9-]+)\.""))"),"Google")</f>
        <v>Google</v>
      </c>
      <c r="E4082" s="1" t="s">
        <v>14666</v>
      </c>
      <c r="F4082" s="1">
        <v>14.5236087</v>
      </c>
      <c r="G4082" s="1">
        <v>121.0136399</v>
      </c>
      <c r="H4082" s="1" t="s">
        <v>14667</v>
      </c>
      <c r="I4082" s="1" t="s">
        <v>50</v>
      </c>
      <c r="J4082" s="1">
        <f>IF(K4082="URBAN",1,IF(K4082="SUBURBAN",2,IF(K4082="RURAL",3,"")))</f>
        <v>1</v>
      </c>
      <c r="K4082" s="1" t="s">
        <v>42</v>
      </c>
      <c r="L4082" s="18">
        <v>46082</v>
      </c>
      <c r="M4082" s="49">
        <v>0.625</v>
      </c>
      <c r="N4082" s="18">
        <v>46083</v>
      </c>
      <c r="O4082" s="56">
        <v>0.54166666666666663</v>
      </c>
      <c r="P4082" s="31" t="str">
        <f>TEXT($L4082, "dddd")</f>
        <v>Sunday</v>
      </c>
      <c r="Q4082" s="39" t="s">
        <v>207</v>
      </c>
      <c r="R4082" s="39">
        <v>1617</v>
      </c>
      <c r="S4082" s="1" t="str">
        <f>IF(OR(MONTH(L4082)=12, MONTH(L4082)&lt;=5), "Dry Season", "Wet Season")</f>
        <v>Dry Season</v>
      </c>
      <c r="T4082" s="1">
        <v>1</v>
      </c>
      <c r="U4082" s="1">
        <v>0</v>
      </c>
      <c r="V4082" s="1">
        <v>0</v>
      </c>
      <c r="W4082" s="2">
        <f>IF(ISNUMBER(SEARCH("N/A", X4082)), 0, 1)</f>
        <v>1</v>
      </c>
      <c r="X4082" s="1" t="s">
        <v>124</v>
      </c>
      <c r="Y4082" s="1">
        <v>14.5352172</v>
      </c>
      <c r="Z4082" s="1">
        <v>120.9819432</v>
      </c>
      <c r="AA4082" s="11" cm="1">
        <f t="array" ref="AA4082">IF(ISBLANK(Y4082), 0, VINCentyInvDistance(F4082,G4082,Y4082,Z4082))</f>
        <v>3649.8044298077089</v>
      </c>
      <c r="AB4082" s="1">
        <v>0</v>
      </c>
      <c r="AC4082" s="1">
        <v>0</v>
      </c>
      <c r="AD4082" s="1">
        <v>0</v>
      </c>
      <c r="AE4082" s="1">
        <v>0</v>
      </c>
      <c r="AF4082" s="1">
        <v>1</v>
      </c>
      <c r="AG4082" s="1" t="s">
        <v>159</v>
      </c>
      <c r="AH4082" s="1" t="s">
        <v>160</v>
      </c>
      <c r="AI4082" s="1" t="str">
        <f>TRIM(MID(SUBSTITUTE($H4082,",",REPT(" ",200)),(LEN($H4082)-LEN(SUBSTITUTE($H4082,",",""))-2)*200+1,200))</f>
        <v>Metro Manila</v>
      </c>
      <c r="AJ4082" s="1" t="s">
        <v>55</v>
      </c>
      <c r="AL4082" s="2">
        <v>0</v>
      </c>
      <c r="AM4082" s="1"/>
    </row>
    <row r="4083" spans="1:39" ht="12.75" customHeight="1">
      <c r="A4083" s="1"/>
      <c r="B4083" s="1" t="s">
        <v>14668</v>
      </c>
      <c r="C4083" s="1" t="s">
        <v>14669</v>
      </c>
      <c r="D4083" s="3" t="str">
        <f ca="1">IFERROR(__xludf.DUMMYFUNCTION("PROPER(REGEXEXTRACT(B4049, ""(?:https?:\/\/)?(?:www\.)?([a-zA-Z0-9-]+)\.""))"),"Skyscanner")</f>
        <v>Skyscanner</v>
      </c>
      <c r="E4083" s="1" t="s">
        <v>14670</v>
      </c>
      <c r="F4083" s="1">
        <v>14.509786999999999</v>
      </c>
      <c r="G4083" s="1">
        <v>120.9775028</v>
      </c>
      <c r="H4083" s="1" t="s">
        <v>14671</v>
      </c>
      <c r="I4083" s="1" t="s">
        <v>50</v>
      </c>
      <c r="J4083" s="1">
        <f>IF(K4083="URBAN",1,IF(K4083="SUBURBAN",2,IF(K4083="RURAL",3,"")))</f>
        <v>1</v>
      </c>
      <c r="K4083" s="1" t="s">
        <v>42</v>
      </c>
      <c r="L4083" s="18">
        <v>46082</v>
      </c>
      <c r="M4083" s="49">
        <v>0.58333333333333337</v>
      </c>
      <c r="N4083" s="18">
        <v>46083</v>
      </c>
      <c r="O4083" s="56">
        <v>0</v>
      </c>
      <c r="P4083" s="31" t="str">
        <f>TEXT($L4083, "dddd")</f>
        <v>Sunday</v>
      </c>
      <c r="Q4083" s="39" t="s">
        <v>111</v>
      </c>
      <c r="R4083" s="39">
        <v>2394</v>
      </c>
      <c r="S4083" s="1" t="str">
        <f>IF(OR(MONTH(L4083)=12, MONTH(L4083)&lt;=5), "Dry Season", "Wet Season")</f>
        <v>Dry Season</v>
      </c>
      <c r="T4083" s="1">
        <v>1</v>
      </c>
      <c r="U4083" s="1">
        <v>0</v>
      </c>
      <c r="V4083" s="1">
        <v>1</v>
      </c>
      <c r="W4083" s="2">
        <f>IF(ISNUMBER(SEARCH("N/A", X4083)), 0, 1)</f>
        <v>1</v>
      </c>
      <c r="X4083" s="1" t="s">
        <v>124</v>
      </c>
      <c r="Y4083" s="1">
        <v>14.5352172</v>
      </c>
      <c r="Z4083" s="1">
        <v>120.9819432</v>
      </c>
      <c r="AA4083" s="11" cm="1">
        <f t="array" ref="AA4083">IF(ISBLANK(Y4083), 0, VINCentyInvDistance(F4083,G4083,Y4083,Z4083))</f>
        <v>2854.1179219345499</v>
      </c>
      <c r="AB4083" s="1">
        <v>0</v>
      </c>
      <c r="AC4083" s="1">
        <v>0</v>
      </c>
      <c r="AD4083" s="1">
        <v>0</v>
      </c>
      <c r="AE4083" s="1">
        <v>80</v>
      </c>
      <c r="AF4083" s="1">
        <v>1</v>
      </c>
      <c r="AG4083" s="1" t="s">
        <v>159</v>
      </c>
      <c r="AH4083" s="1" t="s">
        <v>160</v>
      </c>
      <c r="AI4083" s="1" t="str">
        <f>TRIM(MID(SUBSTITUTE($H4083,",",REPT(" ",200)),(LEN($H4083)-LEN(SUBSTITUTE($H4083,",",""))-2)*200+1,200))</f>
        <v>Metro Manila</v>
      </c>
      <c r="AJ4083" s="1" t="s">
        <v>55</v>
      </c>
      <c r="AK4083" t="s">
        <v>17656</v>
      </c>
      <c r="AL4083" s="2">
        <v>0</v>
      </c>
      <c r="AM4083" s="1"/>
    </row>
    <row r="4084" spans="1:39" ht="12.75" customHeight="1">
      <c r="A4084" s="1"/>
      <c r="B4084" s="1" t="s">
        <v>14672</v>
      </c>
      <c r="C4084" s="1" t="s">
        <v>14673</v>
      </c>
      <c r="D4084" s="3" t="str">
        <f ca="1">IFERROR(__xludf.DUMMYFUNCTION("PROPER(REGEXEXTRACT(B4050, ""(?:https?:\/\/)?(?:www\.)?([a-zA-Z0-9-]+)\.""))"),"Skyscanner")</f>
        <v>Skyscanner</v>
      </c>
      <c r="E4084" s="1" t="s">
        <v>14646</v>
      </c>
      <c r="F4084" s="1">
        <v>14.50789</v>
      </c>
      <c r="G4084" s="1">
        <v>120.9808</v>
      </c>
      <c r="H4084" s="1" t="s">
        <v>14674</v>
      </c>
      <c r="I4084" s="1" t="s">
        <v>50</v>
      </c>
      <c r="J4084" s="1">
        <f>IF(K4084="URBAN",1,IF(K4084="SUBURBAN",2,IF(K4084="RURAL",3,"")))</f>
        <v>1</v>
      </c>
      <c r="K4084" s="1" t="s">
        <v>42</v>
      </c>
      <c r="L4084" s="18">
        <v>46082</v>
      </c>
      <c r="M4084" s="49">
        <v>0.58333333333333337</v>
      </c>
      <c r="N4084" s="18">
        <v>46083</v>
      </c>
      <c r="O4084" s="56">
        <v>0.5</v>
      </c>
      <c r="P4084" s="31" t="str">
        <f>TEXT($L4084, "dddd")</f>
        <v>Sunday</v>
      </c>
      <c r="Q4084" s="39" t="s">
        <v>67</v>
      </c>
      <c r="R4084" s="39">
        <v>956</v>
      </c>
      <c r="S4084" s="1" t="str">
        <f>IF(OR(MONTH(L4084)=12, MONTH(L4084)&lt;=5), "Dry Season", "Wet Season")</f>
        <v>Dry Season</v>
      </c>
      <c r="T4084" s="1">
        <v>1</v>
      </c>
      <c r="U4084" s="1">
        <v>1</v>
      </c>
      <c r="V4084" s="1">
        <v>0</v>
      </c>
      <c r="W4084" s="2">
        <f>IF(ISNUMBER(SEARCH("N/A", X4084)), 0, 1)</f>
        <v>0</v>
      </c>
      <c r="X4084" s="1" t="s">
        <v>44</v>
      </c>
      <c r="Y4084" s="1"/>
      <c r="Z4084" s="1"/>
      <c r="AA4084" s="11" cm="1">
        <f t="array" ref="AA4084">IF(ISBLANK(Y4084), 0, VINCentyInvDistance(F4084,G4084,Y4084,Z4084))</f>
        <v>0</v>
      </c>
      <c r="AB4084" s="1">
        <v>0</v>
      </c>
      <c r="AC4084" s="1">
        <v>6</v>
      </c>
      <c r="AD4084" s="1">
        <v>1</v>
      </c>
      <c r="AE4084" s="1">
        <v>80</v>
      </c>
      <c r="AF4084" s="1">
        <v>1</v>
      </c>
      <c r="AG4084" s="1" t="s">
        <v>5820</v>
      </c>
      <c r="AH4084" s="1" t="s">
        <v>160</v>
      </c>
      <c r="AI4084" s="1" t="str">
        <f>TRIM(MID(SUBSTITUTE($H4084,",",REPT(" ",200)),(LEN($H4084)-LEN(SUBSTITUTE($H4084,",",""))-2)*200+1,200))</f>
        <v>Metro Manila</v>
      </c>
      <c r="AJ4084" s="1" t="s">
        <v>55</v>
      </c>
      <c r="AK4084" t="s">
        <v>17657</v>
      </c>
      <c r="AL4084" s="2">
        <v>0</v>
      </c>
      <c r="AM4084" s="1" t="s">
        <v>14675</v>
      </c>
    </row>
    <row r="4085" spans="1:39" ht="12.75" customHeight="1">
      <c r="A4085" s="1"/>
      <c r="B4085" s="1" t="s">
        <v>14676</v>
      </c>
      <c r="C4085" s="1" t="s">
        <v>14677</v>
      </c>
      <c r="D4085" s="3" t="str">
        <f ca="1">IFERROR(__xludf.DUMMYFUNCTION("PROPER(REGEXEXTRACT(B4051, ""(?:https?:\/\/)?(?:www\.)?([a-zA-Z0-9-]+)\.""))"),"Google")</f>
        <v>Google</v>
      </c>
      <c r="E4085" s="1" t="s">
        <v>14678</v>
      </c>
      <c r="F4085" s="1">
        <v>14.48391</v>
      </c>
      <c r="G4085" s="1">
        <v>121.04387</v>
      </c>
      <c r="H4085" s="1" t="s">
        <v>257</v>
      </c>
      <c r="I4085" s="1" t="s">
        <v>50</v>
      </c>
      <c r="J4085" s="1">
        <f>IF(K4085="URBAN",1,IF(K4085="SUBURBAN",2,IF(K4085="RURAL",3,"")))</f>
        <v>1</v>
      </c>
      <c r="K4085" s="1" t="s">
        <v>42</v>
      </c>
      <c r="L4085" s="18">
        <v>46082</v>
      </c>
      <c r="M4085" s="49">
        <v>0.625</v>
      </c>
      <c r="N4085" s="18">
        <v>46083</v>
      </c>
      <c r="O4085" s="56">
        <v>0.5</v>
      </c>
      <c r="P4085" s="31" t="str">
        <f>TEXT($L4085, "dddd")</f>
        <v>Sunday</v>
      </c>
      <c r="Q4085" s="39" t="s">
        <v>111</v>
      </c>
      <c r="R4085" s="39">
        <v>2118</v>
      </c>
      <c r="S4085" s="1" t="str">
        <f>IF(OR(MONTH(L4085)=12, MONTH(L4085)&lt;=5), "Dry Season", "Wet Season")</f>
        <v>Dry Season</v>
      </c>
      <c r="T4085" s="1">
        <v>1</v>
      </c>
      <c r="U4085" s="1">
        <v>0</v>
      </c>
      <c r="V4085" s="1">
        <v>0</v>
      </c>
      <c r="W4085" s="2">
        <f>IF(ISNUMBER(SEARCH("N/A", X4085)), 0, 1)</f>
        <v>0</v>
      </c>
      <c r="X4085" s="1" t="s">
        <v>44</v>
      </c>
      <c r="Y4085" s="1"/>
      <c r="Z4085" s="1"/>
      <c r="AA4085" s="11" cm="1">
        <f t="array" ref="AA4085">IF(ISBLANK(Y4085), 0, VINCentyInvDistance(F4085,G4085,Y4085,Z4085))</f>
        <v>0</v>
      </c>
      <c r="AB4085" s="1">
        <v>0</v>
      </c>
      <c r="AC4085" s="1">
        <v>0</v>
      </c>
      <c r="AD4085" s="1">
        <v>0</v>
      </c>
      <c r="AE4085" s="1">
        <v>0</v>
      </c>
      <c r="AF4085" s="1">
        <v>1</v>
      </c>
      <c r="AG4085" s="1" t="s">
        <v>142</v>
      </c>
      <c r="AH4085" s="1" t="s">
        <v>143</v>
      </c>
      <c r="AI4085" s="1" t="str">
        <f>TRIM(MID(SUBSTITUTE($H4085,",",REPT(" ",200)),(LEN($H4085)-LEN(SUBSTITUTE($H4085,",",""))-2)*200+1,200))</f>
        <v>Metro Manila</v>
      </c>
      <c r="AJ4085" s="1" t="s">
        <v>55</v>
      </c>
      <c r="AL4085" s="2">
        <v>0</v>
      </c>
      <c r="AM4085" s="1" t="s">
        <v>14679</v>
      </c>
    </row>
    <row r="4086" spans="1:39" ht="12.75" customHeight="1">
      <c r="A4086" s="1"/>
      <c r="B4086" s="1" t="s">
        <v>14680</v>
      </c>
      <c r="C4086" s="1" t="s">
        <v>14681</v>
      </c>
      <c r="D4086" s="3" t="str">
        <f ca="1">IFERROR(__xludf.DUMMYFUNCTION("PROPER(REGEXEXTRACT(B4052, ""(?:https?:\/\/)?(?:www\.)?([a-zA-Z0-9-]+)\.""))"),"Skyscanner")</f>
        <v>Skyscanner</v>
      </c>
      <c r="E4086" s="1" t="s">
        <v>14682</v>
      </c>
      <c r="F4086" s="1">
        <v>14.53077</v>
      </c>
      <c r="G4086" s="1">
        <v>120.99679999999999</v>
      </c>
      <c r="H4086" s="1" t="s">
        <v>14683</v>
      </c>
      <c r="I4086" s="1" t="s">
        <v>50</v>
      </c>
      <c r="J4086" s="1">
        <f>IF(K4086="URBAN",1,IF(K4086="SUBURBAN",2,IF(K4086="RURAL",3,"")))</f>
        <v>1</v>
      </c>
      <c r="K4086" s="1" t="s">
        <v>42</v>
      </c>
      <c r="L4086" s="18">
        <v>46082</v>
      </c>
      <c r="M4086" s="49">
        <v>0.58333333333333337</v>
      </c>
      <c r="N4086" s="18">
        <v>46083</v>
      </c>
      <c r="O4086" s="56">
        <v>0.5</v>
      </c>
      <c r="P4086" s="31" t="str">
        <f>TEXT($L4086, "dddd")</f>
        <v>Sunday</v>
      </c>
      <c r="Q4086" s="39" t="s">
        <v>531</v>
      </c>
      <c r="R4086" s="39">
        <v>3545</v>
      </c>
      <c r="S4086" s="1" t="str">
        <f>IF(OR(MONTH(L4086)=12, MONTH(L4086)&lt;=5), "Dry Season", "Wet Season")</f>
        <v>Dry Season</v>
      </c>
      <c r="T4086" s="1">
        <v>1</v>
      </c>
      <c r="U4086" s="1">
        <v>0</v>
      </c>
      <c r="V4086" s="1">
        <v>0</v>
      </c>
      <c r="W4086" s="2">
        <f>IF(ISNUMBER(SEARCH("N/A", X4086)), 0, 1)</f>
        <v>0</v>
      </c>
      <c r="X4086" s="1" t="s">
        <v>44</v>
      </c>
      <c r="Y4086" s="1"/>
      <c r="Z4086" s="1"/>
      <c r="AA4086" s="11" cm="1">
        <f t="array" ref="AA4086">IF(ISBLANK(Y4086), 0, VINCentyInvDistance(F4086,G4086,Y4086,Z4086))</f>
        <v>0</v>
      </c>
      <c r="AB4086" s="1">
        <v>0</v>
      </c>
      <c r="AC4086" s="1">
        <v>0</v>
      </c>
      <c r="AD4086" s="1">
        <v>0</v>
      </c>
      <c r="AE4086" s="1">
        <v>2039</v>
      </c>
      <c r="AF4086" s="1">
        <v>1</v>
      </c>
      <c r="AG4086" s="1" t="s">
        <v>372</v>
      </c>
      <c r="AH4086" s="1" t="s">
        <v>160</v>
      </c>
      <c r="AI4086" s="1" t="str">
        <f>TRIM(MID(SUBSTITUTE($H4086,",",REPT(" ",200)),(LEN($H4086)-LEN(SUBSTITUTE($H4086,",",""))-2)*200+1,200))</f>
        <v>Metro Manila</v>
      </c>
      <c r="AJ4086" s="1" t="s">
        <v>55</v>
      </c>
      <c r="AK4086" t="s">
        <v>14684</v>
      </c>
      <c r="AL4086" s="2">
        <v>0</v>
      </c>
      <c r="AM4086" s="1" t="s">
        <v>14685</v>
      </c>
    </row>
    <row r="4087" spans="1:39" ht="12.75" customHeight="1">
      <c r="A4087" s="1"/>
      <c r="B4087" s="1" t="s">
        <v>12668</v>
      </c>
      <c r="C4087" s="1" t="s">
        <v>14686</v>
      </c>
      <c r="D4087" s="3" t="str">
        <f ca="1">IFERROR(__xludf.DUMMYFUNCTION("PROPER(REGEXEXTRACT(B4053, ""(?:https?:\/\/)?(?:www\.)?([a-zA-Z0-9-]+)\.""))"),"Skyscanner")</f>
        <v>Skyscanner</v>
      </c>
      <c r="E4087" s="1" t="s">
        <v>14687</v>
      </c>
      <c r="F4087" s="1">
        <v>14.509687400000001</v>
      </c>
      <c r="G4087" s="1">
        <v>120.98968259999999</v>
      </c>
      <c r="H4087" s="1" t="s">
        <v>14421</v>
      </c>
      <c r="I4087" s="1" t="s">
        <v>50</v>
      </c>
      <c r="J4087" s="1">
        <f>IF(K4087="URBAN",1,IF(K4087="SUBURBAN",2,IF(K4087="RURAL",3,"")))</f>
        <v>1</v>
      </c>
      <c r="K4087" s="1" t="s">
        <v>42</v>
      </c>
      <c r="L4087" s="18">
        <v>46082</v>
      </c>
      <c r="M4087" s="49">
        <v>0.58333333333333337</v>
      </c>
      <c r="N4087" s="18">
        <v>46083</v>
      </c>
      <c r="O4087" s="56">
        <v>0.5</v>
      </c>
      <c r="P4087" s="31" t="str">
        <f>TEXT($L4087, "dddd")</f>
        <v>Sunday</v>
      </c>
      <c r="Q4087" s="39" t="s">
        <v>111</v>
      </c>
      <c r="R4087" s="39">
        <v>1701</v>
      </c>
      <c r="S4087" s="1" t="str">
        <f>IF(OR(MONTH(L4087)=12, MONTH(L4087)&lt;=5), "Dry Season", "Wet Season")</f>
        <v>Dry Season</v>
      </c>
      <c r="T4087" s="1">
        <v>1</v>
      </c>
      <c r="U4087" s="1">
        <v>0</v>
      </c>
      <c r="V4087" s="1">
        <v>0</v>
      </c>
      <c r="W4087" s="2">
        <f>IF(ISNUMBER(SEARCH("N/A", X4087)), 0, 1)</f>
        <v>1</v>
      </c>
      <c r="X4087" s="1" t="s">
        <v>124</v>
      </c>
      <c r="Y4087" s="1">
        <v>14.5352172</v>
      </c>
      <c r="Z4087" s="1">
        <v>120.9819432</v>
      </c>
      <c r="AA4087" s="11" cm="1">
        <f t="array" ref="AA4087">IF(ISBLANK(Y4087), 0, VINCentyInvDistance(F4087,G4087,Y4087,Z4087))</f>
        <v>2945.3248275389742</v>
      </c>
      <c r="AB4087" s="1">
        <v>0</v>
      </c>
      <c r="AC4087" s="1">
        <v>7.4</v>
      </c>
      <c r="AD4087" s="1">
        <v>4</v>
      </c>
      <c r="AE4087" s="1">
        <v>2039</v>
      </c>
      <c r="AF4087" s="1">
        <v>1</v>
      </c>
      <c r="AG4087" s="1" t="s">
        <v>159</v>
      </c>
      <c r="AH4087" s="1" t="s">
        <v>160</v>
      </c>
      <c r="AI4087" s="1" t="str">
        <f>TRIM(MID(SUBSTITUTE($H4087,",",REPT(" ",200)),(LEN($H4087)-LEN(SUBSTITUTE($H4087,",",""))-2)*200+1,200))</f>
        <v>Metro Manila</v>
      </c>
      <c r="AJ4087" s="1" t="s">
        <v>55</v>
      </c>
      <c r="AK4087" t="s">
        <v>17490</v>
      </c>
      <c r="AL4087" s="2">
        <v>0</v>
      </c>
      <c r="AM4087" s="1"/>
    </row>
    <row r="4088" spans="1:39" ht="12.75" customHeight="1">
      <c r="A4088" s="1"/>
      <c r="B4088" s="1" t="s">
        <v>14688</v>
      </c>
      <c r="C4088" s="1" t="s">
        <v>14689</v>
      </c>
      <c r="D4088" s="3" t="str">
        <f ca="1">IFERROR(__xludf.DUMMYFUNCTION("PROPER(REGEXEXTRACT(B4054, ""(?:https?:\/\/)?(?:www\.)?([a-zA-Z0-9-]+)\.""))"),"Skyscanner")</f>
        <v>Skyscanner</v>
      </c>
      <c r="E4088" s="1" t="s">
        <v>14690</v>
      </c>
      <c r="F4088" s="1">
        <v>14.509690000000001</v>
      </c>
      <c r="G4088" s="1">
        <v>120.98968000000001</v>
      </c>
      <c r="H4088" s="1" t="s">
        <v>14421</v>
      </c>
      <c r="I4088" s="1" t="s">
        <v>50</v>
      </c>
      <c r="J4088" s="1">
        <f>IF(K4088="URBAN",1,IF(K4088="SUBURBAN",2,IF(K4088="RURAL",3,"")))</f>
        <v>1</v>
      </c>
      <c r="K4088" s="1" t="s">
        <v>42</v>
      </c>
      <c r="L4088" s="18">
        <v>46082</v>
      </c>
      <c r="M4088" s="49">
        <v>0.58333333333333337</v>
      </c>
      <c r="N4088" s="18">
        <v>46083</v>
      </c>
      <c r="O4088" s="56">
        <v>0.5</v>
      </c>
      <c r="P4088" s="31" t="str">
        <f>TEXT($L4088, "dddd")</f>
        <v>Sunday</v>
      </c>
      <c r="Q4088" s="39" t="s">
        <v>531</v>
      </c>
      <c r="R4088" s="39">
        <v>14502</v>
      </c>
      <c r="S4088" s="1" t="str">
        <f>IF(OR(MONTH(L4088)=12, MONTH(L4088)&lt;=5), "Dry Season", "Wet Season")</f>
        <v>Dry Season</v>
      </c>
      <c r="T4088" s="1">
        <v>1</v>
      </c>
      <c r="U4088" s="1">
        <v>0</v>
      </c>
      <c r="V4088" s="1">
        <v>0</v>
      </c>
      <c r="W4088" s="2">
        <f>IF(ISNUMBER(SEARCH("N/A", X4088)), 0, 1)</f>
        <v>0</v>
      </c>
      <c r="X4088" s="1" t="s">
        <v>44</v>
      </c>
      <c r="Y4088" s="1"/>
      <c r="Z4088" s="1"/>
      <c r="AA4088" s="11" cm="1">
        <f t="array" ref="AA4088">IF(ISBLANK(Y4088), 0, VINCentyInvDistance(F4088,G4088,Y4088,Z4088))</f>
        <v>0</v>
      </c>
      <c r="AB4088" s="1">
        <v>0</v>
      </c>
      <c r="AC4088" s="1">
        <v>0</v>
      </c>
      <c r="AD4088" s="1">
        <v>0</v>
      </c>
      <c r="AE4088" s="1">
        <v>1151</v>
      </c>
      <c r="AF4088" s="1">
        <v>1</v>
      </c>
      <c r="AG4088" s="1" t="s">
        <v>5820</v>
      </c>
      <c r="AH4088" s="1" t="s">
        <v>160</v>
      </c>
      <c r="AI4088" s="1" t="str">
        <f>TRIM(MID(SUBSTITUTE($H4088,",",REPT(" ",200)),(LEN($H4088)-LEN(SUBSTITUTE($H4088,",",""))-2)*200+1,200))</f>
        <v>Metro Manila</v>
      </c>
      <c r="AJ4088" s="1" t="s">
        <v>55</v>
      </c>
      <c r="AK4088" t="s">
        <v>17658</v>
      </c>
      <c r="AL4088" s="2">
        <v>0</v>
      </c>
      <c r="AM4088" s="1" t="s">
        <v>14691</v>
      </c>
    </row>
    <row r="4089" spans="1:39" ht="12.75" customHeight="1">
      <c r="A4089" s="1"/>
      <c r="B4089" s="1" t="s">
        <v>14692</v>
      </c>
      <c r="C4089" s="1" t="s">
        <v>14693</v>
      </c>
      <c r="D4089" s="3" t="str">
        <f ca="1">IFERROR(__xludf.DUMMYFUNCTION("PROPER(REGEXEXTRACT(B4055, ""(?:https?:\/\/)?(?:www\.)?([a-zA-Z0-9-]+)\.""))"),"Skyscanner")</f>
        <v>Skyscanner</v>
      </c>
      <c r="E4089" s="1" t="s">
        <v>6748</v>
      </c>
      <c r="F4089" s="1">
        <v>14.498915</v>
      </c>
      <c r="G4089" s="1">
        <v>121.00878350000001</v>
      </c>
      <c r="H4089" s="1" t="s">
        <v>6749</v>
      </c>
      <c r="I4089" s="1" t="s">
        <v>50</v>
      </c>
      <c r="J4089" s="1">
        <f>IF(K4089="URBAN",1,IF(K4089="SUBURBAN",2,IF(K4089="RURAL",3,"")))</f>
        <v>1</v>
      </c>
      <c r="K4089" s="1" t="s">
        <v>42</v>
      </c>
      <c r="L4089" s="18">
        <v>46082</v>
      </c>
      <c r="M4089" s="49">
        <v>0.58333333333333337</v>
      </c>
      <c r="N4089" s="18">
        <v>46083</v>
      </c>
      <c r="O4089" s="56">
        <v>0.5</v>
      </c>
      <c r="P4089" s="31" t="str">
        <f>TEXT($L4089, "dddd")</f>
        <v>Sunday</v>
      </c>
      <c r="Q4089" s="39" t="s">
        <v>43</v>
      </c>
      <c r="R4089" s="39">
        <v>11163</v>
      </c>
      <c r="S4089" s="1" t="str">
        <f>IF(OR(MONTH(L4089)=12, MONTH(L4089)&lt;=5), "Dry Season", "Wet Season")</f>
        <v>Dry Season</v>
      </c>
      <c r="T4089" s="1">
        <v>2</v>
      </c>
      <c r="U4089" s="1">
        <v>1</v>
      </c>
      <c r="V4089" s="1">
        <v>0</v>
      </c>
      <c r="W4089" s="2">
        <f>IF(ISNUMBER(SEARCH("N/A", X4089)), 0, 1)</f>
        <v>1</v>
      </c>
      <c r="X4089" s="1" t="s">
        <v>11243</v>
      </c>
      <c r="Y4089" s="1">
        <v>14.523306399999999</v>
      </c>
      <c r="Z4089" s="1">
        <v>120.981234</v>
      </c>
      <c r="AA4089" s="11" cm="1">
        <f t="array" ref="AA4089">IF(ISBLANK(Y4089), 0, VINCentyInvDistance(F4089,G4089,Y4089,Z4089))</f>
        <v>4012.7005031078834</v>
      </c>
      <c r="AB4089" s="1">
        <v>1</v>
      </c>
      <c r="AC4089" s="1">
        <v>9.4</v>
      </c>
      <c r="AD4089" s="1">
        <v>0</v>
      </c>
      <c r="AE4089" s="1">
        <v>1151</v>
      </c>
      <c r="AF4089" s="1">
        <v>1</v>
      </c>
      <c r="AG4089" s="1" t="s">
        <v>2477</v>
      </c>
      <c r="AH4089" s="1" t="s">
        <v>160</v>
      </c>
      <c r="AI4089" s="1" t="str">
        <f>TRIM(MID(SUBSTITUTE($H4089,",",REPT(" ",200)),(LEN($H4089)-LEN(SUBSTITUTE($H4089,",",""))-2)*200+1,200))</f>
        <v>Metro Manila</v>
      </c>
      <c r="AJ4089" s="1" t="s">
        <v>55</v>
      </c>
      <c r="AK4089" t="s">
        <v>17659</v>
      </c>
      <c r="AL4089" s="2">
        <v>0</v>
      </c>
      <c r="AM4089" s="1"/>
    </row>
    <row r="4090" spans="1:39" ht="12.75" customHeight="1">
      <c r="A4090" s="1"/>
      <c r="B4090" s="1" t="s">
        <v>6750</v>
      </c>
      <c r="C4090" s="1" t="s">
        <v>14694</v>
      </c>
      <c r="D4090" s="3" t="str">
        <f ca="1">IFERROR(__xludf.DUMMYFUNCTION("PROPER(REGEXEXTRACT(B4056, ""(?:https?:\/\/)?(?:www\.)?([a-zA-Z0-9-]+)\.""))"),"Skyscanner")</f>
        <v>Skyscanner</v>
      </c>
      <c r="E4090" s="1" t="s">
        <v>14695</v>
      </c>
      <c r="F4090" s="1">
        <v>14.499040000000001</v>
      </c>
      <c r="G4090" s="1">
        <v>121.00875000000001</v>
      </c>
      <c r="H4090" s="1" t="s">
        <v>6749</v>
      </c>
      <c r="I4090" s="1" t="s">
        <v>50</v>
      </c>
      <c r="J4090" s="1">
        <f>IF(K4090="URBAN",1,IF(K4090="SUBURBAN",2,IF(K4090="RURAL",3,"")))</f>
        <v>1</v>
      </c>
      <c r="K4090" s="1" t="s">
        <v>42</v>
      </c>
      <c r="L4090" s="18">
        <v>46082</v>
      </c>
      <c r="M4090" s="49">
        <v>0.5</v>
      </c>
      <c r="N4090" s="18">
        <v>46083</v>
      </c>
      <c r="O4090" s="56">
        <v>0.5</v>
      </c>
      <c r="P4090" s="31" t="str">
        <f>TEXT($L4090, "dddd")</f>
        <v>Sunday</v>
      </c>
      <c r="Q4090" s="39" t="s">
        <v>207</v>
      </c>
      <c r="R4090" s="39">
        <v>1874</v>
      </c>
      <c r="S4090" s="1" t="str">
        <f>IF(OR(MONTH(L4090)=12, MONTH(L4090)&lt;=5), "Dry Season", "Wet Season")</f>
        <v>Dry Season</v>
      </c>
      <c r="T4090" s="1">
        <v>1</v>
      </c>
      <c r="U4090" s="1">
        <v>0</v>
      </c>
      <c r="V4090" s="1">
        <v>0</v>
      </c>
      <c r="W4090" s="2">
        <f>IF(ISNUMBER(SEARCH("N/A", X4090)), 0, 1)</f>
        <v>0</v>
      </c>
      <c r="X4090" s="1" t="s">
        <v>44</v>
      </c>
      <c r="Y4090" s="1"/>
      <c r="Z4090" s="1"/>
      <c r="AA4090" s="11" cm="1">
        <f t="array" ref="AA4090">IF(ISBLANK(Y4090), 0, VINCentyInvDistance(F4090,G4090,Y4090,Z4090))</f>
        <v>0</v>
      </c>
      <c r="AB4090" s="1">
        <v>0</v>
      </c>
      <c r="AC4090" s="1">
        <v>8.8000000000000007</v>
      </c>
      <c r="AD4090" s="1">
        <v>3.4</v>
      </c>
      <c r="AE4090" s="1">
        <v>21</v>
      </c>
      <c r="AF4090" s="1">
        <v>1</v>
      </c>
      <c r="AG4090" s="1" t="s">
        <v>5820</v>
      </c>
      <c r="AH4090" s="1" t="s">
        <v>160</v>
      </c>
      <c r="AI4090" s="1" t="str">
        <f>TRIM(MID(SUBSTITUTE($H4090,",",REPT(" ",200)),(LEN($H4090)-LEN(SUBSTITUTE($H4090,",",""))-2)*200+1,200))</f>
        <v>Metro Manila</v>
      </c>
      <c r="AJ4090" s="1" t="s">
        <v>55</v>
      </c>
      <c r="AK4090" t="s">
        <v>17067</v>
      </c>
      <c r="AL4090" s="2">
        <v>0</v>
      </c>
      <c r="AM4090" s="1" t="s">
        <v>6754</v>
      </c>
    </row>
    <row r="4091" spans="1:39" ht="12.75" customHeight="1">
      <c r="A4091" s="1"/>
      <c r="B4091" s="1" t="s">
        <v>14696</v>
      </c>
      <c r="C4091" s="1" t="s">
        <v>14697</v>
      </c>
      <c r="D4091" s="3" t="str">
        <f ca="1">IFERROR(__xludf.DUMMYFUNCTION("PROPER(REGEXEXTRACT(B4057, ""(?:https?:\/\/)?(?:www\.)?([a-zA-Z0-9-]+)\.""))"),"Skyscanner")</f>
        <v>Skyscanner</v>
      </c>
      <c r="E4091" s="1" t="s">
        <v>14698</v>
      </c>
      <c r="F4091" s="1">
        <v>14.5220118</v>
      </c>
      <c r="G4091" s="1">
        <v>120.99147139999999</v>
      </c>
      <c r="H4091" s="1" t="s">
        <v>14699</v>
      </c>
      <c r="I4091" s="1" t="s">
        <v>50</v>
      </c>
      <c r="J4091" s="1">
        <f>IF(K4091="URBAN",1,IF(K4091="SUBURBAN",2,IF(K4091="RURAL",3,"")))</f>
        <v>1</v>
      </c>
      <c r="K4091" s="1" t="s">
        <v>42</v>
      </c>
      <c r="L4091" s="18">
        <v>46082</v>
      </c>
      <c r="M4091" s="49">
        <v>0.58333333333333337</v>
      </c>
      <c r="N4091" s="18">
        <v>46083</v>
      </c>
      <c r="O4091" s="56">
        <v>0.5</v>
      </c>
      <c r="P4091" s="31" t="str">
        <f>TEXT($L4091, "dddd")</f>
        <v>Sunday</v>
      </c>
      <c r="Q4091" s="39" t="s">
        <v>67</v>
      </c>
      <c r="R4091" s="39">
        <v>2912</v>
      </c>
      <c r="S4091" s="1" t="str">
        <f>IF(OR(MONTH(L4091)=12, MONTH(L4091)&lt;=5), "Dry Season", "Wet Season")</f>
        <v>Dry Season</v>
      </c>
      <c r="T4091" s="1">
        <v>1</v>
      </c>
      <c r="U4091" s="1">
        <v>0</v>
      </c>
      <c r="V4091" s="1">
        <v>0</v>
      </c>
      <c r="W4091" s="2">
        <f>IF(ISNUMBER(SEARCH("N/A", X4091)), 0, 1)</f>
        <v>1</v>
      </c>
      <c r="X4091" s="1" t="s">
        <v>124</v>
      </c>
      <c r="Y4091" s="1">
        <v>14.5352172</v>
      </c>
      <c r="Z4091" s="1">
        <v>120.9819432</v>
      </c>
      <c r="AA4091" s="11" cm="1">
        <f t="array" ref="AA4091">IF(ISBLANK(Y4091), 0, VINCentyInvDistance(F4091,G4091,Y4091,Z4091))</f>
        <v>1785.9140444804643</v>
      </c>
      <c r="AB4091" s="1">
        <v>1</v>
      </c>
      <c r="AC4091" s="1">
        <v>6.8</v>
      </c>
      <c r="AD4091" s="1">
        <v>4.9000000000000004</v>
      </c>
      <c r="AE4091" s="1">
        <v>142</v>
      </c>
      <c r="AF4091" s="1">
        <v>1</v>
      </c>
      <c r="AG4091" s="1" t="s">
        <v>159</v>
      </c>
      <c r="AH4091" s="1" t="s">
        <v>160</v>
      </c>
      <c r="AI4091" s="1" t="str">
        <f>TRIM(MID(SUBSTITUTE($H4091,",",REPT(" ",200)),(LEN($H4091)-LEN(SUBSTITUTE($H4091,",",""))-2)*200+1,200))</f>
        <v>Metro Manila</v>
      </c>
      <c r="AJ4091" s="1" t="s">
        <v>55</v>
      </c>
      <c r="AK4091" t="s">
        <v>14700</v>
      </c>
      <c r="AL4091" s="2">
        <v>0</v>
      </c>
      <c r="AM4091" s="1"/>
    </row>
    <row r="4092" spans="1:39" ht="12.75" customHeight="1">
      <c r="A4092" s="1"/>
      <c r="B4092" s="1" t="s">
        <v>14701</v>
      </c>
      <c r="C4092" s="1" t="s">
        <v>14702</v>
      </c>
      <c r="D4092" s="3" t="str">
        <f ca="1">IFERROR(__xludf.DUMMYFUNCTION("PROPER(REGEXEXTRACT(B4058, ""(?:https?:\/\/)?(?:www\.)?([a-zA-Z0-9-]+)\.""))"),"Skyscanner")</f>
        <v>Skyscanner</v>
      </c>
      <c r="E4092" s="1" t="s">
        <v>14703</v>
      </c>
      <c r="F4092" s="1">
        <v>14.5138952</v>
      </c>
      <c r="G4092" s="1">
        <v>120.99848830000001</v>
      </c>
      <c r="H4092" s="1" t="s">
        <v>14704</v>
      </c>
      <c r="I4092" s="1" t="s">
        <v>50</v>
      </c>
      <c r="J4092" s="1">
        <f>IF(K4092="URBAN",1,IF(K4092="SUBURBAN",2,IF(K4092="RURAL",3,"")))</f>
        <v>1</v>
      </c>
      <c r="K4092" s="1" t="s">
        <v>42</v>
      </c>
      <c r="L4092" s="18">
        <v>46082</v>
      </c>
      <c r="M4092" s="49">
        <v>0.58333333333333337</v>
      </c>
      <c r="N4092" s="18">
        <v>46083</v>
      </c>
      <c r="O4092" s="56">
        <v>0.45833333333333331</v>
      </c>
      <c r="P4092" s="31" t="str">
        <f>TEXT($L4092, "dddd")</f>
        <v>Sunday</v>
      </c>
      <c r="Q4092" s="39" t="s">
        <v>111</v>
      </c>
      <c r="R4092" s="39">
        <v>946</v>
      </c>
      <c r="S4092" s="1" t="str">
        <f>IF(OR(MONTH(L4092)=12, MONTH(L4092)&lt;=5), "Dry Season", "Wet Season")</f>
        <v>Dry Season</v>
      </c>
      <c r="T4092" s="1">
        <v>1</v>
      </c>
      <c r="U4092" s="1">
        <v>0</v>
      </c>
      <c r="V4092" s="1">
        <v>0</v>
      </c>
      <c r="W4092" s="2">
        <f>IF(ISNUMBER(SEARCH("N/A", X4092)), 0, 1)</f>
        <v>1</v>
      </c>
      <c r="X4092" s="1" t="s">
        <v>124</v>
      </c>
      <c r="Y4092" s="1">
        <v>14.5352172</v>
      </c>
      <c r="Z4092" s="1">
        <v>120.9819432</v>
      </c>
      <c r="AA4092" s="11" cm="1">
        <f t="array" ref="AA4092">IF(ISBLANK(Y4092), 0, VINCentyInvDistance(F4092,G4092,Y4092,Z4092))</f>
        <v>2957.3272970621538</v>
      </c>
      <c r="AB4092" s="1">
        <v>0</v>
      </c>
      <c r="AC4092" s="1">
        <v>9.8000000000000007</v>
      </c>
      <c r="AD4092" s="1">
        <v>0</v>
      </c>
      <c r="AE4092" s="1">
        <v>1713</v>
      </c>
      <c r="AF4092" s="1">
        <v>1</v>
      </c>
      <c r="AG4092" s="1" t="s">
        <v>159</v>
      </c>
      <c r="AH4092" s="1" t="s">
        <v>160</v>
      </c>
      <c r="AI4092" s="1" t="str">
        <f>TRIM(MID(SUBSTITUTE($H4092,",",REPT(" ",200)),(LEN($H4092)-LEN(SUBSTITUTE($H4092,",",""))-2)*200+1,200))</f>
        <v>Metro Manila</v>
      </c>
      <c r="AJ4092" s="1" t="s">
        <v>55</v>
      </c>
      <c r="AK4092" t="s">
        <v>17660</v>
      </c>
      <c r="AL4092" s="2">
        <v>0</v>
      </c>
      <c r="AM4092" s="1"/>
    </row>
    <row r="4093" spans="1:39" ht="12.75" customHeight="1">
      <c r="A4093" s="1"/>
      <c r="B4093" s="1" t="s">
        <v>14705</v>
      </c>
      <c r="C4093" s="1" t="s">
        <v>14706</v>
      </c>
      <c r="D4093" s="3" t="str">
        <f ca="1">IFERROR(__xludf.DUMMYFUNCTION("PROPER(REGEXEXTRACT(B4059, ""(?:https?:\/\/)?(?:www\.)?([a-zA-Z0-9-]+)\.""))"),"Skyscanner")</f>
        <v>Skyscanner</v>
      </c>
      <c r="E4093" s="1" t="s">
        <v>14707</v>
      </c>
      <c r="F4093" s="1">
        <v>14.526198600000001</v>
      </c>
      <c r="G4093" s="1">
        <v>121.0127447</v>
      </c>
      <c r="H4093" s="1" t="s">
        <v>509</v>
      </c>
      <c r="I4093" s="1" t="s">
        <v>50</v>
      </c>
      <c r="J4093" s="1">
        <f>IF(K4093="URBAN",1,IF(K4093="SUBURBAN",2,IF(K4093="RURAL",3,"")))</f>
        <v>1</v>
      </c>
      <c r="K4093" s="1" t="s">
        <v>42</v>
      </c>
      <c r="L4093" s="18">
        <v>46082</v>
      </c>
      <c r="M4093" s="49">
        <v>0.625</v>
      </c>
      <c r="N4093" s="18">
        <v>46083</v>
      </c>
      <c r="O4093" s="56">
        <v>0.5</v>
      </c>
      <c r="P4093" s="31" t="str">
        <f>TEXT($L4093, "dddd")</f>
        <v>Sunday</v>
      </c>
      <c r="Q4093" s="39" t="s">
        <v>186</v>
      </c>
      <c r="R4093" s="39">
        <v>1620</v>
      </c>
      <c r="S4093" s="1" t="str">
        <f>IF(OR(MONTH(L4093)=12, MONTH(L4093)&lt;=5), "Dry Season", "Wet Season")</f>
        <v>Dry Season</v>
      </c>
      <c r="T4093" s="1">
        <v>1</v>
      </c>
      <c r="U4093" s="1">
        <v>0</v>
      </c>
      <c r="V4093" s="1">
        <v>0</v>
      </c>
      <c r="W4093" s="2">
        <f>IF(ISNUMBER(SEARCH("N/A", X4093)), 0, 1)</f>
        <v>1</v>
      </c>
      <c r="X4093" s="1" t="s">
        <v>124</v>
      </c>
      <c r="Y4093" s="1">
        <v>14.5352172</v>
      </c>
      <c r="Z4093" s="1">
        <v>120.9819432</v>
      </c>
      <c r="AA4093" s="11" cm="1">
        <f t="array" ref="AA4093">IF(ISBLANK(Y4093), 0, VINCentyInvDistance(F4093,G4093,Y4093,Z4093))</f>
        <v>3466.553334096342</v>
      </c>
      <c r="AB4093" s="1">
        <v>1</v>
      </c>
      <c r="AC4093" s="1">
        <v>0</v>
      </c>
      <c r="AD4093" s="1">
        <v>0</v>
      </c>
      <c r="AE4093" s="1">
        <v>0</v>
      </c>
      <c r="AF4093" s="1">
        <v>1</v>
      </c>
      <c r="AG4093" s="1" t="s">
        <v>159</v>
      </c>
      <c r="AH4093" s="1" t="s">
        <v>160</v>
      </c>
      <c r="AI4093" s="1" t="str">
        <f>TRIM(MID(SUBSTITUTE($H4093,",",REPT(" ",200)),(LEN($H4093)-LEN(SUBSTITUTE($H4093,",",""))-2)*200+1,200))</f>
        <v>Metro Manila</v>
      </c>
      <c r="AJ4093" s="1" t="s">
        <v>55</v>
      </c>
      <c r="AK4093" t="s">
        <v>17661</v>
      </c>
      <c r="AL4093" s="2">
        <v>0</v>
      </c>
      <c r="AM4093" s="1"/>
    </row>
    <row r="4094" spans="1:39" ht="12.75" customHeight="1">
      <c r="A4094" s="1"/>
      <c r="B4094" s="1" t="s">
        <v>14708</v>
      </c>
      <c r="C4094" s="1" t="s">
        <v>14709</v>
      </c>
      <c r="D4094" s="3" t="str">
        <f ca="1">IFERROR(__xludf.DUMMYFUNCTION("PROPER(REGEXEXTRACT(B4060, ""(?:https?:\/\/)?(?:www\.)?([a-zA-Z0-9-]+)\.""))"),"Google")</f>
        <v>Google</v>
      </c>
      <c r="E4094" s="1" t="s">
        <v>14710</v>
      </c>
      <c r="F4094" s="1">
        <v>14.5209855</v>
      </c>
      <c r="G4094" s="1">
        <v>121.01641600000001</v>
      </c>
      <c r="H4094" s="1" t="s">
        <v>14711</v>
      </c>
      <c r="I4094" s="1" t="s">
        <v>50</v>
      </c>
      <c r="J4094" s="1">
        <f>IF(K4094="URBAN",1,IF(K4094="SUBURBAN",2,IF(K4094="RURAL",3,"")))</f>
        <v>1</v>
      </c>
      <c r="K4094" s="1" t="s">
        <v>42</v>
      </c>
      <c r="L4094" s="18">
        <v>46082</v>
      </c>
      <c r="M4094" s="49">
        <v>0.625</v>
      </c>
      <c r="N4094" s="18">
        <v>46083</v>
      </c>
      <c r="O4094" s="56">
        <v>0.5</v>
      </c>
      <c r="P4094" s="31" t="str">
        <f>TEXT($L4094, "dddd")</f>
        <v>Sunday</v>
      </c>
      <c r="Q4094" s="39" t="s">
        <v>531</v>
      </c>
      <c r="R4094" s="39">
        <v>6211</v>
      </c>
      <c r="S4094" s="1" t="str">
        <f>IF(OR(MONTH(L4094)=12, MONTH(L4094)&lt;=5), "Dry Season", "Wet Season")</f>
        <v>Dry Season</v>
      </c>
      <c r="T4094" s="1">
        <v>1</v>
      </c>
      <c r="U4094" s="1">
        <v>0</v>
      </c>
      <c r="V4094" s="1">
        <v>1</v>
      </c>
      <c r="W4094" s="2">
        <f>IF(ISNUMBER(SEARCH("N/A", X4094)), 0, 1)</f>
        <v>1</v>
      </c>
      <c r="X4094" s="1" t="s">
        <v>124</v>
      </c>
      <c r="Y4094" s="1">
        <v>14.5352172</v>
      </c>
      <c r="Z4094" s="1">
        <v>120.9819432</v>
      </c>
      <c r="AA4094" s="11" cm="1">
        <f t="array" ref="AA4094">IF(ISBLANK(Y4094), 0, VINCentyInvDistance(F4094,G4094,Y4094,Z4094))</f>
        <v>4035.4696368609275</v>
      </c>
      <c r="AB4094" s="1">
        <v>0</v>
      </c>
      <c r="AC4094" s="1">
        <v>0</v>
      </c>
      <c r="AD4094" s="1">
        <v>0</v>
      </c>
      <c r="AE4094" s="1">
        <v>10594</v>
      </c>
      <c r="AF4094" s="1">
        <v>1</v>
      </c>
      <c r="AG4094" s="1" t="s">
        <v>159</v>
      </c>
      <c r="AH4094" s="1" t="s">
        <v>160</v>
      </c>
      <c r="AI4094" s="1" t="str">
        <f>TRIM(MID(SUBSTITUTE($H4094,",",REPT(" ",200)),(LEN($H4094)-LEN(SUBSTITUTE($H4094,",",""))-2)*200+1,200))</f>
        <v>Metro Manila</v>
      </c>
      <c r="AJ4094" s="1" t="s">
        <v>55</v>
      </c>
      <c r="AL4094" s="2">
        <v>0</v>
      </c>
      <c r="AM4094" s="1"/>
    </row>
    <row r="4095" spans="1:39" ht="12.75" customHeight="1">
      <c r="A4095" s="1"/>
      <c r="B4095" s="1" t="s">
        <v>4831</v>
      </c>
      <c r="C4095" s="1" t="s">
        <v>14712</v>
      </c>
      <c r="D4095" s="3" t="str">
        <f ca="1">IFERROR(__xludf.DUMMYFUNCTION("PROPER(REGEXEXTRACT(B4061, ""(?:https?:\/\/)?(?:www\.)?([a-zA-Z0-9-]+)\.""))"),"Skyscanner")</f>
        <v>Skyscanner</v>
      </c>
      <c r="E4095" s="1" t="s">
        <v>14713</v>
      </c>
      <c r="F4095" s="1">
        <v>14.482514999999999</v>
      </c>
      <c r="G4095" s="1">
        <v>121.04491539999999</v>
      </c>
      <c r="H4095" s="1" t="s">
        <v>253</v>
      </c>
      <c r="I4095" s="1" t="s">
        <v>50</v>
      </c>
      <c r="J4095" s="1">
        <f>IF(K4095="URBAN",1,IF(K4095="SUBURBAN",2,IF(K4095="RURAL",3,"")))</f>
        <v>1</v>
      </c>
      <c r="K4095" s="1" t="s">
        <v>42</v>
      </c>
      <c r="L4095" s="18">
        <v>46082</v>
      </c>
      <c r="M4095" s="49">
        <v>0.58333333333333337</v>
      </c>
      <c r="N4095" s="18">
        <v>46083</v>
      </c>
      <c r="O4095" s="56">
        <v>0.5</v>
      </c>
      <c r="P4095" s="31" t="str">
        <f>TEXT($L4095, "dddd")</f>
        <v>Sunday</v>
      </c>
      <c r="Q4095" s="39" t="s">
        <v>111</v>
      </c>
      <c r="R4095" s="39">
        <v>940</v>
      </c>
      <c r="S4095" s="1" t="str">
        <f>IF(OR(MONTH(L4095)=12, MONTH(L4095)&lt;=5), "Dry Season", "Wet Season")</f>
        <v>Dry Season</v>
      </c>
      <c r="T4095" s="1">
        <v>1</v>
      </c>
      <c r="U4095" s="1">
        <v>0</v>
      </c>
      <c r="V4095" s="1">
        <v>0</v>
      </c>
      <c r="W4095" s="2">
        <f>IF(ISNUMBER(SEARCH("N/A", X4095)), 0, 1)</f>
        <v>1</v>
      </c>
      <c r="X4095" s="1" t="s">
        <v>124</v>
      </c>
      <c r="Y4095" s="1">
        <v>14.5352172</v>
      </c>
      <c r="Z4095" s="1">
        <v>120.9819432</v>
      </c>
      <c r="AA4095" s="11" cm="1">
        <f t="array" ref="AA4095">IF(ISBLANK(Y4095), 0, VINCentyInvDistance(F4095,G4095,Y4095,Z4095))</f>
        <v>8948.6475353653877</v>
      </c>
      <c r="AB4095" s="1">
        <v>0</v>
      </c>
      <c r="AC4095" s="1">
        <v>8.8000000000000007</v>
      </c>
      <c r="AD4095" s="1">
        <v>0</v>
      </c>
      <c r="AE4095" s="1">
        <v>10594</v>
      </c>
      <c r="AF4095" s="1">
        <v>1</v>
      </c>
      <c r="AG4095" s="1" t="s">
        <v>159</v>
      </c>
      <c r="AH4095" s="1" t="s">
        <v>160</v>
      </c>
      <c r="AI4095" s="1" t="str">
        <f>TRIM(MID(SUBSTITUTE($H4095,",",REPT(" ",200)),(LEN($H4095)-LEN(SUBSTITUTE($H4095,",",""))-2)*200+1,200))</f>
        <v>Metro Manila</v>
      </c>
      <c r="AJ4095" s="1" t="s">
        <v>55</v>
      </c>
      <c r="AK4095" t="s">
        <v>16931</v>
      </c>
      <c r="AL4095" s="2">
        <v>0</v>
      </c>
      <c r="AM4095" s="1"/>
    </row>
    <row r="4096" spans="1:39" ht="12.75" customHeight="1">
      <c r="A4096" s="1"/>
      <c r="B4096" s="1" t="s">
        <v>14714</v>
      </c>
      <c r="C4096" s="1" t="s">
        <v>14715</v>
      </c>
      <c r="D4096" s="3" t="str">
        <f ca="1">IFERROR(__xludf.DUMMYFUNCTION("PROPER(REGEXEXTRACT(B4062, ""(?:https?:\/\/)?(?:www\.)?([a-zA-Z0-9-]+)\.""))"),"Skyscanner")</f>
        <v>Skyscanner</v>
      </c>
      <c r="E4096" s="1" t="s">
        <v>14716</v>
      </c>
      <c r="F4096" s="1">
        <v>14.48251</v>
      </c>
      <c r="G4096" s="1">
        <v>121.04492</v>
      </c>
      <c r="H4096" s="1" t="s">
        <v>253</v>
      </c>
      <c r="I4096" s="1" t="s">
        <v>50</v>
      </c>
      <c r="J4096" s="1">
        <f>IF(K4096="URBAN",1,IF(K4096="SUBURBAN",2,IF(K4096="RURAL",3,"")))</f>
        <v>1</v>
      </c>
      <c r="K4096" s="1" t="s">
        <v>42</v>
      </c>
      <c r="L4096" s="18">
        <v>46082</v>
      </c>
      <c r="M4096" s="49">
        <v>0</v>
      </c>
      <c r="N4096" s="18">
        <v>46083</v>
      </c>
      <c r="O4096" s="56">
        <v>0.5</v>
      </c>
      <c r="P4096" s="31" t="str">
        <f>TEXT($L4096, "dddd")</f>
        <v>Sunday</v>
      </c>
      <c r="Q4096" s="39" t="s">
        <v>43</v>
      </c>
      <c r="R4096" s="39">
        <v>1343</v>
      </c>
      <c r="S4096" s="1" t="str">
        <f>IF(OR(MONTH(L4096)=12, MONTH(L4096)&lt;=5), "Dry Season", "Wet Season")</f>
        <v>Dry Season</v>
      </c>
      <c r="T4096" s="1">
        <v>2</v>
      </c>
      <c r="U4096" s="1">
        <v>0</v>
      </c>
      <c r="V4096" s="1">
        <v>1</v>
      </c>
      <c r="W4096" s="2">
        <f>IF(ISNUMBER(SEARCH("N/A", X4096)), 0, 1)</f>
        <v>0</v>
      </c>
      <c r="X4096" s="1" t="s">
        <v>44</v>
      </c>
      <c r="Y4096" s="1"/>
      <c r="Z4096" s="1"/>
      <c r="AA4096" s="11" cm="1">
        <f t="array" ref="AA4096">IF(ISBLANK(Y4096), 0, VINCentyInvDistance(F4096,G4096,Y4096,Z4096))</f>
        <v>0</v>
      </c>
      <c r="AB4096" s="1">
        <v>0</v>
      </c>
      <c r="AC4096" s="1">
        <v>0</v>
      </c>
      <c r="AD4096" s="1">
        <v>0</v>
      </c>
      <c r="AE4096" s="1">
        <v>0</v>
      </c>
      <c r="AF4096" s="1">
        <v>1</v>
      </c>
      <c r="AG4096" s="1" t="s">
        <v>142</v>
      </c>
      <c r="AH4096" s="1" t="s">
        <v>143</v>
      </c>
      <c r="AI4096" s="1" t="str">
        <f>TRIM(MID(SUBSTITUTE($H4096,",",REPT(" ",200)),(LEN($H4096)-LEN(SUBSTITUTE($H4096,",",""))-2)*200+1,200))</f>
        <v>Metro Manila</v>
      </c>
      <c r="AJ4096" s="1" t="s">
        <v>55</v>
      </c>
      <c r="AK4096" t="s">
        <v>14717</v>
      </c>
      <c r="AL4096" s="2">
        <v>0</v>
      </c>
      <c r="AM4096" s="1" t="s">
        <v>14718</v>
      </c>
    </row>
    <row r="4097" spans="1:39" ht="12.75" customHeight="1">
      <c r="A4097" s="1"/>
      <c r="B4097" s="1" t="s">
        <v>14719</v>
      </c>
      <c r="C4097" s="1" t="s">
        <v>14720</v>
      </c>
      <c r="D4097" s="3" t="str">
        <f ca="1">IFERROR(__xludf.DUMMYFUNCTION("PROPER(REGEXEXTRACT(B4063, ""(?:https?:\/\/)?(?:www\.)?([a-zA-Z0-9-]+)\.""))"),"Google")</f>
        <v>Google</v>
      </c>
      <c r="E4097" s="1" t="s">
        <v>14721</v>
      </c>
      <c r="F4097" s="1">
        <v>14.5021272</v>
      </c>
      <c r="G4097" s="1">
        <v>120.9986787</v>
      </c>
      <c r="H4097" s="1" t="s">
        <v>14722</v>
      </c>
      <c r="I4097" s="1" t="s">
        <v>50</v>
      </c>
      <c r="J4097" s="1">
        <f>IF(K4097="URBAN",1,IF(K4097="SUBURBAN",2,IF(K4097="RURAL",3,"")))</f>
        <v>1</v>
      </c>
      <c r="K4097" s="1" t="s">
        <v>42</v>
      </c>
      <c r="L4097" s="18">
        <v>46082</v>
      </c>
      <c r="M4097" s="49">
        <v>0.625</v>
      </c>
      <c r="N4097" s="18">
        <v>46083</v>
      </c>
      <c r="O4097" s="56">
        <v>0.5</v>
      </c>
      <c r="P4097" s="31" t="str">
        <f>TEXT($L4097, "dddd")</f>
        <v>Sunday</v>
      </c>
      <c r="Q4097" s="39" t="s">
        <v>3645</v>
      </c>
      <c r="R4097" s="39">
        <v>864.5</v>
      </c>
      <c r="S4097" s="1" t="str">
        <f>IF(OR(MONTH(L4097)=12, MONTH(L4097)&lt;=5), "Dry Season", "Wet Season")</f>
        <v>Dry Season</v>
      </c>
      <c r="T4097" s="1">
        <v>2</v>
      </c>
      <c r="U4097" s="1">
        <v>0</v>
      </c>
      <c r="V4097" s="1">
        <v>0</v>
      </c>
      <c r="W4097" s="2">
        <f>IF(ISNUMBER(SEARCH("N/A", X4097)), 0, 1)</f>
        <v>1</v>
      </c>
      <c r="X4097" s="1" t="s">
        <v>11750</v>
      </c>
      <c r="Y4097" s="1">
        <v>14.753954</v>
      </c>
      <c r="Z4097" s="1">
        <v>120.9556532</v>
      </c>
      <c r="AA4097" s="11" cm="1">
        <f t="array" ref="AA4097">IF(ISBLANK(Y4097), 0, VINCentyInvDistance(F4097,G4097,Y4097,Z4097))</f>
        <v>28246.339162673754</v>
      </c>
      <c r="AB4097" s="1">
        <v>0</v>
      </c>
      <c r="AC4097" s="1">
        <v>0</v>
      </c>
      <c r="AD4097" s="1">
        <v>0</v>
      </c>
      <c r="AE4097" s="1">
        <v>0</v>
      </c>
      <c r="AF4097" s="1">
        <v>1</v>
      </c>
      <c r="AG4097" s="1" t="s">
        <v>11751</v>
      </c>
      <c r="AH4097" s="1" t="s">
        <v>2212</v>
      </c>
      <c r="AI4097" s="1" t="str">
        <f>TRIM(MID(SUBSTITUTE($H4097,",",REPT(" ",200)),(LEN($H4097)-LEN(SUBSTITUTE($H4097,",",""))-2)*200+1,200))</f>
        <v>Metro Manila</v>
      </c>
      <c r="AJ4097" s="1" t="s">
        <v>55</v>
      </c>
      <c r="AL4097" s="2">
        <v>0</v>
      </c>
      <c r="AM4097" s="1"/>
    </row>
    <row r="4098" spans="1:39" ht="12.75" customHeight="1">
      <c r="A4098" s="1"/>
      <c r="B4098" s="1" t="s">
        <v>14723</v>
      </c>
      <c r="C4098" s="1" t="s">
        <v>14724</v>
      </c>
      <c r="D4098" s="3" t="str">
        <f ca="1">IFERROR(__xludf.DUMMYFUNCTION("PROPER(REGEXEXTRACT(B4064, ""(?:https?:\/\/)?(?:www\.)?([a-zA-Z0-9-]+)\.""))"),"Google")</f>
        <v>Google</v>
      </c>
      <c r="E4098" s="1" t="s">
        <v>14725</v>
      </c>
      <c r="F4098" s="1">
        <v>14.502196</v>
      </c>
      <c r="G4098" s="1">
        <v>120.998895</v>
      </c>
      <c r="H4098" s="1" t="s">
        <v>14722</v>
      </c>
      <c r="I4098" s="1" t="s">
        <v>50</v>
      </c>
      <c r="J4098" s="1">
        <f>IF(K4098="URBAN",1,IF(K4098="SUBURBAN",2,IF(K4098="RURAL",3,"")))</f>
        <v>1</v>
      </c>
      <c r="K4098" s="1" t="s">
        <v>42</v>
      </c>
      <c r="L4098" s="18">
        <v>46082</v>
      </c>
      <c r="M4098" s="49">
        <v>0.625</v>
      </c>
      <c r="N4098" s="18">
        <v>46083</v>
      </c>
      <c r="O4098" s="56">
        <v>0.5</v>
      </c>
      <c r="P4098" s="31" t="str">
        <f>TEXT($L4098, "dddd")</f>
        <v>Sunday</v>
      </c>
      <c r="Q4098" s="39" t="s">
        <v>531</v>
      </c>
      <c r="R4098" s="39">
        <v>5543</v>
      </c>
      <c r="S4098" s="1" t="str">
        <f>IF(OR(MONTH(L4098)=12, MONTH(L4098)&lt;=5), "Dry Season", "Wet Season")</f>
        <v>Dry Season</v>
      </c>
      <c r="T4098" s="1">
        <v>1</v>
      </c>
      <c r="U4098" s="1">
        <v>0</v>
      </c>
      <c r="V4098" s="1">
        <v>0</v>
      </c>
      <c r="W4098" s="2">
        <f>IF(ISNUMBER(SEARCH("N/A", X4098)), 0, 1)</f>
        <v>0</v>
      </c>
      <c r="X4098" s="1" t="s">
        <v>44</v>
      </c>
      <c r="Y4098" s="1"/>
      <c r="Z4098" s="1"/>
      <c r="AA4098" s="11" cm="1">
        <f t="array" ref="AA4098">IF(ISBLANK(Y4098), 0, VINCentyInvDistance(F4098,G4098,Y4098,Z4098))</f>
        <v>0</v>
      </c>
      <c r="AB4098" s="1">
        <v>0</v>
      </c>
      <c r="AC4098" s="1">
        <v>5.4</v>
      </c>
      <c r="AD4098" s="1">
        <v>0</v>
      </c>
      <c r="AE4098" s="1">
        <v>83</v>
      </c>
      <c r="AF4098" s="1">
        <v>1</v>
      </c>
      <c r="AG4098" s="1" t="s">
        <v>5820</v>
      </c>
      <c r="AH4098" s="1" t="s">
        <v>160</v>
      </c>
      <c r="AI4098" s="1" t="str">
        <f>TRIM(MID(SUBSTITUTE($H4098,",",REPT(" ",200)),(LEN($H4098)-LEN(SUBSTITUTE($H4098,",",""))-2)*200+1,200))</f>
        <v>Metro Manila</v>
      </c>
      <c r="AJ4098" s="1" t="s">
        <v>55</v>
      </c>
      <c r="AL4098" s="2">
        <v>0</v>
      </c>
      <c r="AM4098" s="1" t="s">
        <v>14726</v>
      </c>
    </row>
    <row r="4099" spans="1:39" ht="12.75" customHeight="1">
      <c r="A4099" s="1"/>
      <c r="B4099" s="1" t="s">
        <v>14727</v>
      </c>
      <c r="C4099" s="1" t="s">
        <v>14728</v>
      </c>
      <c r="D4099" s="3" t="str">
        <f ca="1">IFERROR(__xludf.DUMMYFUNCTION("PROPER(REGEXEXTRACT(B4065, ""(?:https?:\/\/)?(?:www\.)?([a-zA-Z0-9-]+)\.""))"),"Skyscanner")</f>
        <v>Skyscanner</v>
      </c>
      <c r="E4099" s="1" t="s">
        <v>14729</v>
      </c>
      <c r="F4099" s="1">
        <v>14.533915800000001</v>
      </c>
      <c r="G4099" s="1">
        <v>120.98650859999999</v>
      </c>
      <c r="H4099" s="1" t="s">
        <v>10594</v>
      </c>
      <c r="I4099" s="1" t="s">
        <v>50</v>
      </c>
      <c r="J4099" s="1">
        <f>IF(K4099="URBAN",1,IF(K4099="SUBURBAN",2,IF(K4099="RURAL",3,"")))</f>
        <v>1</v>
      </c>
      <c r="K4099" s="1" t="s">
        <v>42</v>
      </c>
      <c r="L4099" s="18">
        <v>46082</v>
      </c>
      <c r="M4099" s="49">
        <v>0.58333333333333337</v>
      </c>
      <c r="N4099" s="18">
        <v>46083</v>
      </c>
      <c r="O4099" s="56">
        <v>0.47916666666666669</v>
      </c>
      <c r="P4099" s="31" t="str">
        <f>TEXT($L4099, "dddd")</f>
        <v>Sunday</v>
      </c>
      <c r="Q4099" s="39" t="s">
        <v>111</v>
      </c>
      <c r="R4099" s="39">
        <v>2430</v>
      </c>
      <c r="S4099" s="1" t="str">
        <f>IF(OR(MONTH(L4099)=12, MONTH(L4099)&lt;=5), "Dry Season", "Wet Season")</f>
        <v>Dry Season</v>
      </c>
      <c r="T4099" s="1">
        <v>1</v>
      </c>
      <c r="U4099" s="1">
        <v>0</v>
      </c>
      <c r="V4099" s="1">
        <v>0</v>
      </c>
      <c r="W4099" s="2">
        <f>IF(ISNUMBER(SEARCH("N/A", X4099)), 0, 1)</f>
        <v>1</v>
      </c>
      <c r="X4099" s="1" t="s">
        <v>124</v>
      </c>
      <c r="Y4099" s="1">
        <v>14.5352172</v>
      </c>
      <c r="Z4099" s="1">
        <v>120.9819432</v>
      </c>
      <c r="AA4099" s="11" cm="1">
        <f t="array" ref="AA4099">IF(ISBLANK(Y4099), 0, VINCentyInvDistance(F4099,G4099,Y4099,Z4099))</f>
        <v>512.69275039779586</v>
      </c>
      <c r="AB4099" s="1">
        <v>0</v>
      </c>
      <c r="AC4099" s="1">
        <v>8.4</v>
      </c>
      <c r="AD4099" s="1">
        <v>4</v>
      </c>
      <c r="AE4099" s="1">
        <v>83</v>
      </c>
      <c r="AF4099" s="1">
        <v>1</v>
      </c>
      <c r="AG4099" s="1" t="s">
        <v>159</v>
      </c>
      <c r="AH4099" s="1" t="s">
        <v>160</v>
      </c>
      <c r="AI4099" s="1" t="str">
        <f>TRIM(MID(SUBSTITUTE($H4099,",",REPT(" ",200)),(LEN($H4099)-LEN(SUBSTITUTE($H4099,",",""))-2)*200+1,200))</f>
        <v>Metro Manila</v>
      </c>
      <c r="AJ4099" s="1" t="s">
        <v>55</v>
      </c>
      <c r="AK4099" t="s">
        <v>14730</v>
      </c>
      <c r="AL4099" s="2">
        <v>0</v>
      </c>
      <c r="AM4099" s="1"/>
    </row>
    <row r="4100" spans="1:39" ht="12.75" customHeight="1">
      <c r="A4100" s="1"/>
      <c r="B4100" s="1" t="s">
        <v>14731</v>
      </c>
      <c r="C4100" s="1" t="s">
        <v>14732</v>
      </c>
      <c r="D4100" s="3" t="str">
        <f ca="1">IFERROR(__xludf.DUMMYFUNCTION("PROPER(REGEXEXTRACT(B4066, ""(?:https?:\/\/)?(?:www\.)?([a-zA-Z0-9-]+)\.""))"),"Skyscanner")</f>
        <v>Skyscanner</v>
      </c>
      <c r="E4100" s="1" t="s">
        <v>14733</v>
      </c>
      <c r="F4100" s="1">
        <v>14.523410999999999</v>
      </c>
      <c r="G4100" s="1">
        <v>121.00011000000001</v>
      </c>
      <c r="H4100" s="1" t="s">
        <v>14734</v>
      </c>
      <c r="I4100" s="1" t="s">
        <v>50</v>
      </c>
      <c r="J4100" s="1">
        <f>IF(K4100="URBAN",1,IF(K4100="SUBURBAN",2,IF(K4100="RURAL",3,"")))</f>
        <v>1</v>
      </c>
      <c r="K4100" s="1" t="s">
        <v>42</v>
      </c>
      <c r="L4100" s="18">
        <v>46082</v>
      </c>
      <c r="M4100" s="49">
        <v>0.625</v>
      </c>
      <c r="N4100" s="18">
        <v>46083</v>
      </c>
      <c r="O4100" s="56">
        <v>0.54166666666666663</v>
      </c>
      <c r="P4100" s="31" t="str">
        <f>TEXT($L4100, "dddd")</f>
        <v>Sunday</v>
      </c>
      <c r="Q4100" s="39" t="s">
        <v>207</v>
      </c>
      <c r="R4100" s="39">
        <v>1406</v>
      </c>
      <c r="S4100" s="1" t="str">
        <f>IF(OR(MONTH(L4100)=12, MONTH(L4100)&lt;=5), "Dry Season", "Wet Season")</f>
        <v>Dry Season</v>
      </c>
      <c r="T4100" s="1">
        <v>1</v>
      </c>
      <c r="U4100" s="1">
        <v>0</v>
      </c>
      <c r="V4100" s="1">
        <v>0</v>
      </c>
      <c r="W4100" s="2">
        <f>IF(ISNUMBER(SEARCH("N/A", X4100)), 0, 1)</f>
        <v>1</v>
      </c>
      <c r="X4100" s="1" t="s">
        <v>124</v>
      </c>
      <c r="Y4100" s="1">
        <v>14.5352172</v>
      </c>
      <c r="Z4100" s="1">
        <v>120.9819432</v>
      </c>
      <c r="AA4100" s="11" cm="1">
        <f t="array" ref="AA4100">IF(ISBLANK(Y4100), 0, VINCentyInvDistance(F4100,G4100,Y4100,Z4100))</f>
        <v>2353.7995562903325</v>
      </c>
      <c r="AB4100" s="1">
        <v>0</v>
      </c>
      <c r="AC4100" s="1">
        <v>8</v>
      </c>
      <c r="AD4100" s="1">
        <v>0</v>
      </c>
      <c r="AE4100" s="1">
        <v>5</v>
      </c>
      <c r="AF4100" s="1">
        <v>1</v>
      </c>
      <c r="AG4100" s="1" t="s">
        <v>159</v>
      </c>
      <c r="AH4100" s="1" t="s">
        <v>160</v>
      </c>
      <c r="AI4100" s="1" t="str">
        <f>TRIM(MID(SUBSTITUTE($H4100,",",REPT(" ",200)),(LEN($H4100)-LEN(SUBSTITUTE($H4100,",",""))-2)*200+1,200))</f>
        <v>Metro Manila</v>
      </c>
      <c r="AJ4100" s="1" t="s">
        <v>55</v>
      </c>
      <c r="AK4100" t="s">
        <v>17662</v>
      </c>
      <c r="AL4100" s="2">
        <v>0</v>
      </c>
      <c r="AM4100" s="1"/>
    </row>
    <row r="4101" spans="1:39" ht="12.75" customHeight="1">
      <c r="A4101" s="1"/>
      <c r="B4101" s="1" t="s">
        <v>14735</v>
      </c>
      <c r="C4101" s="1" t="s">
        <v>14736</v>
      </c>
      <c r="D4101" s="3" t="str">
        <f ca="1">IFERROR(__xludf.DUMMYFUNCTION("PROPER(REGEXEXTRACT(B4067, ""(?:https?:\/\/)?(?:www\.)?([a-zA-Z0-9-]+)\.""))"),"Skyscanner")</f>
        <v>Skyscanner</v>
      </c>
      <c r="E4101" s="1" t="s">
        <v>14737</v>
      </c>
      <c r="F4101" s="1">
        <v>14.5304375</v>
      </c>
      <c r="G4101" s="1">
        <v>121.00868749999999</v>
      </c>
      <c r="H4101" s="1" t="s">
        <v>206</v>
      </c>
      <c r="I4101" s="1" t="s">
        <v>50</v>
      </c>
      <c r="J4101" s="1">
        <f>IF(K4101="URBAN",1,IF(K4101="SUBURBAN",2,IF(K4101="RURAL",3,"")))</f>
        <v>1</v>
      </c>
      <c r="K4101" s="1" t="s">
        <v>42</v>
      </c>
      <c r="L4101" s="18">
        <v>46082</v>
      </c>
      <c r="M4101" s="49">
        <v>0.58333333333333337</v>
      </c>
      <c r="N4101" s="18">
        <v>46083</v>
      </c>
      <c r="O4101" s="56">
        <v>0.5</v>
      </c>
      <c r="P4101" s="31" t="str">
        <f>TEXT($L4101, "dddd")</f>
        <v>Sunday</v>
      </c>
      <c r="Q4101" s="39" t="s">
        <v>207</v>
      </c>
      <c r="R4101" s="39">
        <v>1136</v>
      </c>
      <c r="S4101" s="1" t="str">
        <f>IF(OR(MONTH(L4101)=12, MONTH(L4101)&lt;=5), "Dry Season", "Wet Season")</f>
        <v>Dry Season</v>
      </c>
      <c r="T4101" s="1">
        <v>1</v>
      </c>
      <c r="U4101" s="1">
        <v>0</v>
      </c>
      <c r="V4101" s="1">
        <v>0</v>
      </c>
      <c r="W4101" s="2">
        <f>IF(ISNUMBER(SEARCH("N/A", X4101)), 0, 1)</f>
        <v>1</v>
      </c>
      <c r="X4101" s="1" t="s">
        <v>124</v>
      </c>
      <c r="Y4101" s="1">
        <v>14.5352172</v>
      </c>
      <c r="Z4101" s="1">
        <v>120.9819432</v>
      </c>
      <c r="AA4101" s="11" cm="1">
        <f t="array" ref="AA4101">IF(ISBLANK(Y4101), 0, VINCentyInvDistance(F4101,G4101,Y4101,Z4101))</f>
        <v>2930.6237036287475</v>
      </c>
      <c r="AB4101" s="1">
        <v>0</v>
      </c>
      <c r="AC4101" s="1">
        <v>0</v>
      </c>
      <c r="AD4101" s="1">
        <v>0</v>
      </c>
      <c r="AE4101" s="1">
        <v>0</v>
      </c>
      <c r="AF4101" s="1">
        <v>1</v>
      </c>
      <c r="AG4101" s="1" t="s">
        <v>159</v>
      </c>
      <c r="AH4101" s="1" t="s">
        <v>160</v>
      </c>
      <c r="AI4101" s="1" t="str">
        <f>TRIM(MID(SUBSTITUTE($H4101,",",REPT(" ",200)),(LEN($H4101)-LEN(SUBSTITUTE($H4101,",",""))-2)*200+1,200))</f>
        <v>Metro Manila</v>
      </c>
      <c r="AJ4101" s="1" t="s">
        <v>55</v>
      </c>
      <c r="AK4101" t="s">
        <v>7636</v>
      </c>
      <c r="AL4101" s="2">
        <v>0</v>
      </c>
      <c r="AM4101" s="1"/>
    </row>
    <row r="4102" spans="1:39" ht="12.75" customHeight="1">
      <c r="A4102" s="1"/>
      <c r="B4102" s="1" t="s">
        <v>14738</v>
      </c>
      <c r="C4102" s="1" t="s">
        <v>14739</v>
      </c>
      <c r="D4102" s="3" t="str">
        <f ca="1">IFERROR(__xludf.DUMMYFUNCTION("PROPER(REGEXEXTRACT(B4068, ""(?:https?:\/\/)?(?:www\.)?([a-zA-Z0-9-]+)\.""))"),"Skyscanner")</f>
        <v>Skyscanner</v>
      </c>
      <c r="E4102" s="1" t="s">
        <v>14740</v>
      </c>
      <c r="F4102" s="1">
        <v>14.5339916</v>
      </c>
      <c r="G4102" s="1">
        <v>120.9865118</v>
      </c>
      <c r="H4102" s="1" t="s">
        <v>10594</v>
      </c>
      <c r="I4102" s="1" t="s">
        <v>50</v>
      </c>
      <c r="J4102" s="1">
        <f>IF(K4102="URBAN",1,IF(K4102="SUBURBAN",2,IF(K4102="RURAL",3,"")))</f>
        <v>1</v>
      </c>
      <c r="K4102" s="1" t="s">
        <v>42</v>
      </c>
      <c r="L4102" s="18">
        <v>46082</v>
      </c>
      <c r="M4102" s="49">
        <v>0.58333333333333337</v>
      </c>
      <c r="N4102" s="18">
        <v>46083</v>
      </c>
      <c r="O4102" s="56">
        <v>0.45833333333333331</v>
      </c>
      <c r="P4102" s="31" t="str">
        <f>TEXT($L4102, "dddd")</f>
        <v>Sunday</v>
      </c>
      <c r="Q4102" s="39" t="s">
        <v>111</v>
      </c>
      <c r="R4102" s="39">
        <v>2599</v>
      </c>
      <c r="S4102" s="1" t="str">
        <f>IF(OR(MONTH(L4102)=12, MONTH(L4102)&lt;=5), "Dry Season", "Wet Season")</f>
        <v>Dry Season</v>
      </c>
      <c r="T4102" s="1">
        <v>1</v>
      </c>
      <c r="U4102" s="1">
        <v>0</v>
      </c>
      <c r="V4102" s="1">
        <v>1</v>
      </c>
      <c r="W4102" s="2">
        <f>IF(ISNUMBER(SEARCH("N/A", X4102)), 0, 1)</f>
        <v>1</v>
      </c>
      <c r="X4102" s="1" t="s">
        <v>124</v>
      </c>
      <c r="Y4102" s="1">
        <v>14.5352172</v>
      </c>
      <c r="Z4102" s="1">
        <v>120.9819432</v>
      </c>
      <c r="AA4102" s="11" cm="1">
        <f t="array" ref="AA4102">IF(ISBLANK(Y4102), 0, VINCentyInvDistance(F4102,G4102,Y4102,Z4102))</f>
        <v>510.73316554603281</v>
      </c>
      <c r="AB4102" s="1">
        <v>0</v>
      </c>
      <c r="AC4102" s="1">
        <v>0</v>
      </c>
      <c r="AD4102" s="1">
        <v>0</v>
      </c>
      <c r="AE4102" s="1">
        <v>2</v>
      </c>
      <c r="AF4102" s="1">
        <v>1</v>
      </c>
      <c r="AG4102" s="1" t="s">
        <v>159</v>
      </c>
      <c r="AH4102" s="1" t="s">
        <v>160</v>
      </c>
      <c r="AI4102" s="1" t="str">
        <f>TRIM(MID(SUBSTITUTE($H4102,",",REPT(" ",200)),(LEN($H4102)-LEN(SUBSTITUTE($H4102,",",""))-2)*200+1,200))</f>
        <v>Metro Manila</v>
      </c>
      <c r="AJ4102" s="1" t="s">
        <v>55</v>
      </c>
      <c r="AK4102" t="s">
        <v>6938</v>
      </c>
      <c r="AL4102" s="2">
        <v>0</v>
      </c>
      <c r="AM4102" s="1"/>
    </row>
    <row r="4103" spans="1:39" ht="12.75" customHeight="1">
      <c r="A4103" s="1"/>
      <c r="B4103" s="1" t="s">
        <v>14741</v>
      </c>
      <c r="C4103" s="1" t="s">
        <v>14742</v>
      </c>
      <c r="D4103" s="3" t="str">
        <f ca="1">IFERROR(__xludf.DUMMYFUNCTION("PROPER(REGEXEXTRACT(B4069, ""(?:https?:\/\/)?(?:www\.)?([a-zA-Z0-9-]+)\.""))"),"Skyscanner")</f>
        <v>Skyscanner</v>
      </c>
      <c r="E4103" s="1" t="s">
        <v>14743</v>
      </c>
      <c r="F4103" s="1">
        <v>14.528423200000001</v>
      </c>
      <c r="G4103" s="1">
        <v>121.0048472</v>
      </c>
      <c r="H4103" s="1" t="s">
        <v>14744</v>
      </c>
      <c r="I4103" s="1" t="s">
        <v>50</v>
      </c>
      <c r="J4103" s="1">
        <f>IF(K4103="URBAN",1,IF(K4103="SUBURBAN",2,IF(K4103="RURAL",3,"")))</f>
        <v>1</v>
      </c>
      <c r="K4103" s="1" t="s">
        <v>42</v>
      </c>
      <c r="L4103" s="18">
        <v>46082</v>
      </c>
      <c r="M4103" s="49">
        <v>0.58333333333333337</v>
      </c>
      <c r="N4103" s="18">
        <v>46083</v>
      </c>
      <c r="O4103" s="56">
        <v>0.5</v>
      </c>
      <c r="P4103" s="31" t="str">
        <f>TEXT($L4103, "dddd")</f>
        <v>Sunday</v>
      </c>
      <c r="Q4103" s="39" t="s">
        <v>207</v>
      </c>
      <c r="R4103" s="39">
        <v>2687.6849999999999</v>
      </c>
      <c r="S4103" s="1" t="str">
        <f>IF(OR(MONTH(L4103)=12, MONTH(L4103)&lt;=5), "Dry Season", "Wet Season")</f>
        <v>Dry Season</v>
      </c>
      <c r="T4103" s="1">
        <v>1</v>
      </c>
      <c r="U4103" s="1">
        <v>1</v>
      </c>
      <c r="V4103" s="1">
        <v>0</v>
      </c>
      <c r="W4103" s="2">
        <f>IF(ISNUMBER(SEARCH("N/A", X4103)), 0, 1)</f>
        <v>1</v>
      </c>
      <c r="X4103" s="1" t="s">
        <v>124</v>
      </c>
      <c r="Y4103" s="1">
        <v>14.5352172</v>
      </c>
      <c r="Z4103" s="1">
        <v>120.9819432</v>
      </c>
      <c r="AA4103" s="11" cm="1">
        <f t="array" ref="AA4103">IF(ISBLANK(Y4103), 0, VINCentyInvDistance(F4103,G4103,Y4103,Z4103))</f>
        <v>2580.5298805471975</v>
      </c>
      <c r="AB4103" s="1">
        <v>0</v>
      </c>
      <c r="AC4103" s="1">
        <v>3.6</v>
      </c>
      <c r="AD4103" s="1">
        <v>3.6</v>
      </c>
      <c r="AE4103" s="1">
        <v>2</v>
      </c>
      <c r="AF4103" s="1">
        <v>1</v>
      </c>
      <c r="AG4103" s="1" t="s">
        <v>159</v>
      </c>
      <c r="AH4103" s="1" t="s">
        <v>160</v>
      </c>
      <c r="AI4103" s="1" t="str">
        <f>TRIM(MID(SUBSTITUTE($H4103,",",REPT(" ",200)),(LEN($H4103)-LEN(SUBSTITUTE($H4103,",",""))-2)*200+1,200))</f>
        <v>Metro Manila</v>
      </c>
      <c r="AJ4103" s="1" t="s">
        <v>55</v>
      </c>
      <c r="AK4103" t="s">
        <v>14745</v>
      </c>
      <c r="AL4103" s="2">
        <v>0</v>
      </c>
      <c r="AM4103" s="1"/>
    </row>
    <row r="4104" spans="1:39" ht="12.75" customHeight="1">
      <c r="A4104" s="1"/>
      <c r="B4104" s="1" t="s">
        <v>14746</v>
      </c>
      <c r="C4104" s="1" t="s">
        <v>14747</v>
      </c>
      <c r="D4104" s="3" t="str">
        <f ca="1">IFERROR(__xludf.DUMMYFUNCTION("PROPER(REGEXEXTRACT(B4070, ""(?:https?:\/\/)?(?:www\.)?([a-zA-Z0-9-]+)\.""))"),"Google")</f>
        <v>Google</v>
      </c>
      <c r="E4104" s="1" t="s">
        <v>14748</v>
      </c>
      <c r="F4104" s="1">
        <v>14.431172200000001</v>
      </c>
      <c r="G4104" s="1">
        <v>121.0156314</v>
      </c>
      <c r="H4104" s="1" t="s">
        <v>14749</v>
      </c>
      <c r="I4104" s="1" t="s">
        <v>50</v>
      </c>
      <c r="J4104" s="1">
        <f>IF(K4104="URBAN",1,IF(K4104="SUBURBAN",2,IF(K4104="RURAL",3,"")))</f>
        <v>1</v>
      </c>
      <c r="K4104" s="1" t="s">
        <v>42</v>
      </c>
      <c r="L4104" s="18">
        <v>46082</v>
      </c>
      <c r="M4104" s="49">
        <v>0.625</v>
      </c>
      <c r="N4104" s="18">
        <v>46083</v>
      </c>
      <c r="O4104" s="56">
        <v>0.5</v>
      </c>
      <c r="P4104" s="31" t="str">
        <f>TEXT($L4104, "dddd")</f>
        <v>Sunday</v>
      </c>
      <c r="Q4104" s="39" t="s">
        <v>111</v>
      </c>
      <c r="R4104" s="39">
        <v>8243</v>
      </c>
      <c r="S4104" s="1" t="str">
        <f>IF(OR(MONTH(L4104)=12, MONTH(L4104)&lt;=5), "Dry Season", "Wet Season")</f>
        <v>Dry Season</v>
      </c>
      <c r="T4104" s="1">
        <v>1</v>
      </c>
      <c r="U4104" s="1">
        <v>0</v>
      </c>
      <c r="V4104" s="1">
        <v>1</v>
      </c>
      <c r="W4104" s="2">
        <f>IF(ISNUMBER(SEARCH("N/A", X4104)), 0, 1)</f>
        <v>1</v>
      </c>
      <c r="X4104" s="1" t="s">
        <v>124</v>
      </c>
      <c r="Y4104" s="1">
        <v>14.5352172</v>
      </c>
      <c r="Z4104" s="1">
        <v>120.9819432</v>
      </c>
      <c r="AA4104" s="11" cm="1">
        <f t="array" ref="AA4104">IF(ISBLANK(Y4104), 0, VINCentyInvDistance(F4104,G4104,Y4104,Z4104))</f>
        <v>12071.20755035346</v>
      </c>
      <c r="AB4104" s="1">
        <v>0</v>
      </c>
      <c r="AC4104" s="1">
        <v>0</v>
      </c>
      <c r="AD4104" s="1">
        <v>0</v>
      </c>
      <c r="AE4104" s="1">
        <v>266</v>
      </c>
      <c r="AF4104" s="1">
        <v>1</v>
      </c>
      <c r="AG4104" s="1" t="s">
        <v>159</v>
      </c>
      <c r="AH4104" s="1" t="s">
        <v>160</v>
      </c>
      <c r="AI4104" s="1" t="str">
        <f>TRIM(MID(SUBSTITUTE($H4104,",",REPT(" ",200)),(LEN($H4104)-LEN(SUBSTITUTE($H4104,",",""))-2)*200+1,200))</f>
        <v>Metro Manila</v>
      </c>
      <c r="AJ4104" s="1" t="s">
        <v>55</v>
      </c>
      <c r="AL4104" s="2">
        <v>0</v>
      </c>
      <c r="AM4104" s="1"/>
    </row>
    <row r="4105" spans="1:39" ht="12.75" customHeight="1">
      <c r="A4105" s="1"/>
      <c r="B4105" s="1" t="s">
        <v>14750</v>
      </c>
      <c r="C4105" s="1" t="s">
        <v>14751</v>
      </c>
      <c r="D4105" s="3" t="str">
        <f ca="1">IFERROR(__xludf.DUMMYFUNCTION("PROPER(REGEXEXTRACT(B4071, ""(?:https?:\/\/)?(?:www\.)?([a-zA-Z0-9-]+)\.""))"),"Skyscanner")</f>
        <v>Skyscanner</v>
      </c>
      <c r="E4105" s="1" t="s">
        <v>14752</v>
      </c>
      <c r="F4105" s="1">
        <v>10.6952099</v>
      </c>
      <c r="G4105" s="1">
        <v>122.56469010000001</v>
      </c>
      <c r="H4105" s="1" t="s">
        <v>14753</v>
      </c>
      <c r="I4105" s="1" t="s">
        <v>50</v>
      </c>
      <c r="J4105" s="1">
        <f>IF(K4105="URBAN",1,IF(K4105="SUBURBAN",2,IF(K4105="RURAL",3,"")))</f>
        <v>1</v>
      </c>
      <c r="K4105" s="1" t="s">
        <v>42</v>
      </c>
      <c r="L4105" s="18">
        <v>46082</v>
      </c>
      <c r="M4105" s="49">
        <v>0.625</v>
      </c>
      <c r="N4105" s="18">
        <v>46083</v>
      </c>
      <c r="O4105" s="56">
        <v>0.5</v>
      </c>
      <c r="P4105" s="31" t="str">
        <f>TEXT($L4105, "dddd")</f>
        <v>Sunday</v>
      </c>
      <c r="Q4105" s="39" t="s">
        <v>67</v>
      </c>
      <c r="R4105" s="39">
        <v>1571</v>
      </c>
      <c r="S4105" s="1" t="str">
        <f>IF(OR(MONTH(L4105)=12, MONTH(L4105)&lt;=5), "Dry Season", "Wet Season")</f>
        <v>Dry Season</v>
      </c>
      <c r="T4105" s="1">
        <v>1</v>
      </c>
      <c r="U4105" s="1">
        <v>0</v>
      </c>
      <c r="V4105" s="1">
        <v>0</v>
      </c>
      <c r="W4105" s="2">
        <f>IF(ISNUMBER(SEARCH("N/A", X4105)), 0, 1)</f>
        <v>1</v>
      </c>
      <c r="X4105" s="1" t="s">
        <v>503</v>
      </c>
      <c r="Y4105" s="1">
        <v>14.441086</v>
      </c>
      <c r="Z4105" s="1">
        <v>121.00094</v>
      </c>
      <c r="AA4105" s="11" cm="1">
        <f t="array" ref="AA4105">IF(ISBLANK(Y4105), 0, VINCentyInvDistance(F4105,G4105,Y4105,Z4105))</f>
        <v>447871.46543032338</v>
      </c>
      <c r="AB4105" s="1">
        <v>0</v>
      </c>
      <c r="AC4105" s="1">
        <v>9.1999999999999993</v>
      </c>
      <c r="AD4105" s="1">
        <v>3.9</v>
      </c>
      <c r="AE4105" s="1">
        <v>266</v>
      </c>
      <c r="AF4105" s="1">
        <v>1</v>
      </c>
      <c r="AG4105" s="1" t="s">
        <v>10137</v>
      </c>
      <c r="AH4105" s="1" t="s">
        <v>1730</v>
      </c>
      <c r="AI4105" s="1" t="str">
        <f>TRIM(MID(SUBSTITUTE($H4105,",",REPT(" ",200)),(LEN($H4105)-LEN(SUBSTITUTE($H4105,",",""))-2)*200+1,200))</f>
        <v>Western Visayas</v>
      </c>
      <c r="AJ4105" s="1" t="s">
        <v>55</v>
      </c>
      <c r="AK4105" t="s">
        <v>17663</v>
      </c>
      <c r="AL4105" s="2">
        <v>0</v>
      </c>
      <c r="AM4105" s="1"/>
    </row>
    <row r="4106" spans="1:39" ht="12.75" customHeight="1">
      <c r="A4106" s="1"/>
      <c r="B4106" s="1" t="s">
        <v>14757</v>
      </c>
      <c r="C4106" s="1" t="s">
        <v>14758</v>
      </c>
      <c r="D4106" s="3" t="str">
        <f ca="1">IFERROR(__xludf.DUMMYFUNCTION("PROPER(REGEXEXTRACT(B4073, ""(?:https?:\/\/)?(?:www\.)?([a-zA-Z0-9-]+)\.""))"),"Skyscanner")</f>
        <v>Skyscanner</v>
      </c>
      <c r="E4106" s="1" t="s">
        <v>14755</v>
      </c>
      <c r="F4106" s="1">
        <v>14.523955000000001</v>
      </c>
      <c r="G4106" s="1">
        <v>121.004555</v>
      </c>
      <c r="H4106" s="1" t="s">
        <v>14756</v>
      </c>
      <c r="I4106" s="1" t="s">
        <v>50</v>
      </c>
      <c r="J4106" s="1">
        <f>IF(K4106="URBAN",1,IF(K4106="SUBURBAN",2,IF(K4106="RURAL",3,"")))</f>
        <v>1</v>
      </c>
      <c r="K4106" s="1" t="s">
        <v>42</v>
      </c>
      <c r="L4106" s="18">
        <v>46082</v>
      </c>
      <c r="M4106" s="49">
        <v>0.625</v>
      </c>
      <c r="N4106" s="18">
        <v>46083</v>
      </c>
      <c r="O4106" s="56">
        <v>0.5</v>
      </c>
      <c r="P4106" s="31" t="str">
        <f>TEXT($L4106, "dddd")</f>
        <v>Sunday</v>
      </c>
      <c r="Q4106" s="39" t="s">
        <v>531</v>
      </c>
      <c r="R4106" s="39">
        <v>5141.5</v>
      </c>
      <c r="S4106" s="1" t="str">
        <f>IF(OR(MONTH(L4106)=12, MONTH(L4106)&lt;=5), "Dry Season", "Wet Season")</f>
        <v>Dry Season</v>
      </c>
      <c r="T4106" s="1">
        <v>2</v>
      </c>
      <c r="U4106" s="1">
        <v>1</v>
      </c>
      <c r="V4106" s="1">
        <v>0</v>
      </c>
      <c r="W4106" s="2">
        <f>IF(ISNUMBER(SEARCH("N/A", X4106)), 0, 1)</f>
        <v>1</v>
      </c>
      <c r="X4106" s="1" t="s">
        <v>124</v>
      </c>
      <c r="Y4106" s="1">
        <v>14.5352172</v>
      </c>
      <c r="Z4106" s="1">
        <v>120.9819432</v>
      </c>
      <c r="AA4106" s="11" cm="1">
        <f t="array" ref="AA4106">IF(ISBLANK(Y4106), 0, VINCentyInvDistance(F4106,G4106,Y4106,Z4106))</f>
        <v>2737.2311449868967</v>
      </c>
      <c r="AB4106" s="1">
        <v>1</v>
      </c>
      <c r="AC4106" s="1">
        <v>9</v>
      </c>
      <c r="AD4106" s="1">
        <v>4.8</v>
      </c>
      <c r="AE4106" s="1">
        <v>8071</v>
      </c>
      <c r="AF4106" s="1">
        <v>1</v>
      </c>
      <c r="AG4106" s="1" t="s">
        <v>159</v>
      </c>
      <c r="AH4106" s="1" t="s">
        <v>160</v>
      </c>
      <c r="AI4106" s="1" t="str">
        <f>TRIM(MID(SUBSTITUTE($H4106,",",REPT(" ",200)),(LEN($H4106)-LEN(SUBSTITUTE($H4106,",",""))-2)*200+1,200))</f>
        <v>Metro Manila</v>
      </c>
      <c r="AJ4106" s="1" t="s">
        <v>55</v>
      </c>
      <c r="AK4106" t="s">
        <v>17486</v>
      </c>
      <c r="AL4106" s="2">
        <v>0</v>
      </c>
      <c r="AM4106" s="1"/>
    </row>
    <row r="4107" spans="1:39" ht="12.75" customHeight="1">
      <c r="A4107" s="1"/>
      <c r="B4107" s="1" t="s">
        <v>14757</v>
      </c>
      <c r="C4107" s="1" t="s">
        <v>14759</v>
      </c>
      <c r="D4107" s="3" t="str">
        <f ca="1">IFERROR(__xludf.DUMMYFUNCTION("PROPER(REGEXEXTRACT(B4074, ""(?:https?:\/\/)?(?:www\.)?([a-zA-Z0-9-]+)\.""))"),"Skyscanner")</f>
        <v>Skyscanner</v>
      </c>
      <c r="E4107" s="1" t="s">
        <v>14755</v>
      </c>
      <c r="F4107" s="1">
        <v>14.523955000000001</v>
      </c>
      <c r="G4107" s="1">
        <v>121.004555</v>
      </c>
      <c r="H4107" s="1" t="s">
        <v>14756</v>
      </c>
      <c r="I4107" s="1" t="s">
        <v>50</v>
      </c>
      <c r="J4107" s="1">
        <f>IF(K4107="URBAN",1,IF(K4107="SUBURBAN",2,IF(K4107="RURAL",3,"")))</f>
        <v>1</v>
      </c>
      <c r="K4107" s="1" t="s">
        <v>42</v>
      </c>
      <c r="L4107" s="18">
        <v>46082</v>
      </c>
      <c r="M4107" s="49">
        <v>0.625</v>
      </c>
      <c r="N4107" s="18">
        <v>46083</v>
      </c>
      <c r="O4107" s="56">
        <v>0.5</v>
      </c>
      <c r="P4107" s="31" t="str">
        <f>TEXT($L4107, "dddd")</f>
        <v>Sunday</v>
      </c>
      <c r="Q4107" s="39" t="s">
        <v>531</v>
      </c>
      <c r="R4107" s="39">
        <v>4777.5</v>
      </c>
      <c r="S4107" s="1" t="str">
        <f>IF(OR(MONTH(L4107)=12, MONTH(L4107)&lt;=5), "Dry Season", "Wet Season")</f>
        <v>Dry Season</v>
      </c>
      <c r="T4107" s="1">
        <v>1</v>
      </c>
      <c r="U4107" s="1">
        <v>1</v>
      </c>
      <c r="V4107" s="1">
        <v>0</v>
      </c>
      <c r="W4107" s="2">
        <f>IF(ISNUMBER(SEARCH("N/A", X4107)), 0, 1)</f>
        <v>1</v>
      </c>
      <c r="X4107" s="1" t="s">
        <v>124</v>
      </c>
      <c r="Y4107" s="1">
        <v>14.5352172</v>
      </c>
      <c r="Z4107" s="1">
        <v>120.9819432</v>
      </c>
      <c r="AA4107" s="11" cm="1">
        <f t="array" ref="AA4107">IF(ISBLANK(Y4107), 0, VINCentyInvDistance(F4107,G4107,Y4107,Z4107))</f>
        <v>2737.2311449868967</v>
      </c>
      <c r="AB4107" s="1">
        <v>1</v>
      </c>
      <c r="AC4107" s="1">
        <v>9</v>
      </c>
      <c r="AD4107" s="1">
        <v>4.8</v>
      </c>
      <c r="AE4107" s="1">
        <v>8071</v>
      </c>
      <c r="AF4107" s="1">
        <v>1</v>
      </c>
      <c r="AG4107" s="1" t="s">
        <v>159</v>
      </c>
      <c r="AH4107" s="1" t="s">
        <v>160</v>
      </c>
      <c r="AI4107" s="1" t="str">
        <f>TRIM(MID(SUBSTITUTE($H4107,",",REPT(" ",200)),(LEN($H4107)-LEN(SUBSTITUTE($H4107,",",""))-2)*200+1,200))</f>
        <v>Metro Manila</v>
      </c>
      <c r="AJ4107" s="1" t="s">
        <v>55</v>
      </c>
      <c r="AK4107" t="s">
        <v>17486</v>
      </c>
      <c r="AL4107" s="2">
        <v>0</v>
      </c>
      <c r="AM4107" s="1"/>
    </row>
    <row r="4108" spans="1:39" ht="12.75" customHeight="1">
      <c r="A4108" s="1"/>
      <c r="B4108" s="1" t="s">
        <v>14757</v>
      </c>
      <c r="C4108" s="1" t="s">
        <v>14760</v>
      </c>
      <c r="D4108" s="3" t="str">
        <f ca="1">IFERROR(__xludf.DUMMYFUNCTION("PROPER(REGEXEXTRACT(B4075, ""(?:https?:\/\/)?(?:www\.)?([a-zA-Z0-9-]+)\.""))"),"Skyscanner")</f>
        <v>Skyscanner</v>
      </c>
      <c r="E4108" s="1" t="s">
        <v>14755</v>
      </c>
      <c r="F4108" s="1">
        <v>14.523955000000001</v>
      </c>
      <c r="G4108" s="1">
        <v>121.004555</v>
      </c>
      <c r="H4108" s="1" t="s">
        <v>14756</v>
      </c>
      <c r="I4108" s="1" t="s">
        <v>50</v>
      </c>
      <c r="J4108" s="1">
        <f>IF(K4108="URBAN",1,IF(K4108="SUBURBAN",2,IF(K4108="RURAL",3,"")))</f>
        <v>1</v>
      </c>
      <c r="K4108" s="1" t="s">
        <v>42</v>
      </c>
      <c r="L4108" s="18">
        <v>46082</v>
      </c>
      <c r="M4108" s="49">
        <v>0.625</v>
      </c>
      <c r="N4108" s="18">
        <v>46083</v>
      </c>
      <c r="O4108" s="56">
        <v>0.5</v>
      </c>
      <c r="P4108" s="31" t="str">
        <f>TEXT($L4108, "dddd")</f>
        <v>Sunday</v>
      </c>
      <c r="Q4108" s="39" t="s">
        <v>433</v>
      </c>
      <c r="R4108" s="39">
        <v>4732</v>
      </c>
      <c r="S4108" s="1" t="str">
        <f>IF(OR(MONTH(L4108)=12, MONTH(L4108)&lt;=5), "Dry Season", "Wet Season")</f>
        <v>Dry Season</v>
      </c>
      <c r="T4108" s="1">
        <v>2</v>
      </c>
      <c r="U4108" s="1">
        <v>1</v>
      </c>
      <c r="V4108" s="1">
        <v>0</v>
      </c>
      <c r="W4108" s="2">
        <f>IF(ISNUMBER(SEARCH("N/A", X4108)), 0, 1)</f>
        <v>1</v>
      </c>
      <c r="X4108" s="1" t="s">
        <v>124</v>
      </c>
      <c r="Y4108" s="1">
        <v>14.5352172</v>
      </c>
      <c r="Z4108" s="1">
        <v>120.9819432</v>
      </c>
      <c r="AA4108" s="11" cm="1">
        <f t="array" ref="AA4108">IF(ISBLANK(Y4108), 0, VINCentyInvDistance(F4108,G4108,Y4108,Z4108))</f>
        <v>2737.2311449868967</v>
      </c>
      <c r="AB4108" s="1">
        <v>1</v>
      </c>
      <c r="AC4108" s="1">
        <v>9</v>
      </c>
      <c r="AD4108" s="1">
        <v>4.8</v>
      </c>
      <c r="AE4108" s="1">
        <v>8071</v>
      </c>
      <c r="AF4108" s="1">
        <v>1</v>
      </c>
      <c r="AG4108" s="1" t="s">
        <v>159</v>
      </c>
      <c r="AH4108" s="1" t="s">
        <v>160</v>
      </c>
      <c r="AI4108" s="1" t="str">
        <f>TRIM(MID(SUBSTITUTE($H4108,",",REPT(" ",200)),(LEN($H4108)-LEN(SUBSTITUTE($H4108,",",""))-2)*200+1,200))</f>
        <v>Metro Manila</v>
      </c>
      <c r="AJ4108" s="1" t="s">
        <v>55</v>
      </c>
      <c r="AK4108" t="s">
        <v>17486</v>
      </c>
      <c r="AL4108" s="2">
        <v>0</v>
      </c>
      <c r="AM4108" s="1"/>
    </row>
    <row r="4109" spans="1:39" ht="12.75" customHeight="1">
      <c r="A4109" s="1"/>
      <c r="B4109" s="1" t="s">
        <v>14757</v>
      </c>
      <c r="C4109" s="1" t="s">
        <v>14761</v>
      </c>
      <c r="D4109" s="3" t="str">
        <f ca="1">IFERROR(__xludf.DUMMYFUNCTION("PROPER(REGEXEXTRACT(B4076, ""(?:https?:\/\/)?(?:www\.)?([a-zA-Z0-9-]+)\.""))"),"Skyscanner")</f>
        <v>Skyscanner</v>
      </c>
      <c r="E4109" s="1" t="s">
        <v>14755</v>
      </c>
      <c r="F4109" s="1">
        <v>14.523955000000001</v>
      </c>
      <c r="G4109" s="1">
        <v>121.004555</v>
      </c>
      <c r="H4109" s="1" t="s">
        <v>14756</v>
      </c>
      <c r="I4109" s="1" t="s">
        <v>50</v>
      </c>
      <c r="J4109" s="1">
        <f>IF(K4109="URBAN",1,IF(K4109="SUBURBAN",2,IF(K4109="RURAL",3,"")))</f>
        <v>1</v>
      </c>
      <c r="K4109" s="1" t="s">
        <v>42</v>
      </c>
      <c r="L4109" s="18">
        <v>46082</v>
      </c>
      <c r="M4109" s="49">
        <v>0.625</v>
      </c>
      <c r="N4109" s="18">
        <v>46083</v>
      </c>
      <c r="O4109" s="56">
        <v>0.5</v>
      </c>
      <c r="P4109" s="31" t="str">
        <f>TEXT($L4109, "dddd")</f>
        <v>Sunday</v>
      </c>
      <c r="Q4109" s="39" t="s">
        <v>433</v>
      </c>
      <c r="R4109" s="39">
        <v>5323.5</v>
      </c>
      <c r="S4109" s="1" t="str">
        <f>IF(OR(MONTH(L4109)=12, MONTH(L4109)&lt;=5), "Dry Season", "Wet Season")</f>
        <v>Dry Season</v>
      </c>
      <c r="T4109" s="1">
        <v>2</v>
      </c>
      <c r="U4109" s="1">
        <v>1</v>
      </c>
      <c r="V4109" s="1">
        <v>0</v>
      </c>
      <c r="W4109" s="2">
        <f>IF(ISNUMBER(SEARCH("N/A", X4109)), 0, 1)</f>
        <v>1</v>
      </c>
      <c r="X4109" s="1" t="s">
        <v>124</v>
      </c>
      <c r="Y4109" s="1">
        <v>14.5352172</v>
      </c>
      <c r="Z4109" s="1">
        <v>120.9819432</v>
      </c>
      <c r="AA4109" s="11" cm="1">
        <f t="array" ref="AA4109">IF(ISBLANK(Y4109), 0, VINCentyInvDistance(F4109,G4109,Y4109,Z4109))</f>
        <v>2737.2311449868967</v>
      </c>
      <c r="AB4109" s="1">
        <v>1</v>
      </c>
      <c r="AC4109" s="1">
        <v>9</v>
      </c>
      <c r="AD4109" s="1">
        <v>4.8</v>
      </c>
      <c r="AE4109" s="1">
        <v>8071</v>
      </c>
      <c r="AF4109" s="1">
        <v>1</v>
      </c>
      <c r="AG4109" s="1" t="s">
        <v>159</v>
      </c>
      <c r="AH4109" s="1" t="s">
        <v>160</v>
      </c>
      <c r="AI4109" s="1" t="str">
        <f>TRIM(MID(SUBSTITUTE($H4109,",",REPT(" ",200)),(LEN($H4109)-LEN(SUBSTITUTE($H4109,",",""))-2)*200+1,200))</f>
        <v>Metro Manila</v>
      </c>
      <c r="AJ4109" s="1" t="s">
        <v>55</v>
      </c>
      <c r="AK4109" t="s">
        <v>17486</v>
      </c>
      <c r="AL4109" s="2">
        <v>0</v>
      </c>
      <c r="AM4109" s="1"/>
    </row>
    <row r="4110" spans="1:39" ht="12.75" customHeight="1">
      <c r="A4110" s="1"/>
      <c r="B4110" s="1" t="s">
        <v>14757</v>
      </c>
      <c r="C4110" s="1" t="s">
        <v>14762</v>
      </c>
      <c r="D4110" s="3" t="str">
        <f ca="1">IFERROR(__xludf.DUMMYFUNCTION("PROPER(REGEXEXTRACT(B4077, ""(?:https?:\/\/)?(?:www\.)?([a-zA-Z0-9-]+)\.""))"),"Skyscanner")</f>
        <v>Skyscanner</v>
      </c>
      <c r="E4110" s="1" t="s">
        <v>14755</v>
      </c>
      <c r="F4110" s="1">
        <v>14.523955000000001</v>
      </c>
      <c r="G4110" s="1">
        <v>121.004555</v>
      </c>
      <c r="H4110" s="1" t="s">
        <v>14756</v>
      </c>
      <c r="I4110" s="1" t="s">
        <v>50</v>
      </c>
      <c r="J4110" s="1">
        <f>IF(K4110="URBAN",1,IF(K4110="SUBURBAN",2,IF(K4110="RURAL",3,"")))</f>
        <v>1</v>
      </c>
      <c r="K4110" s="1" t="s">
        <v>42</v>
      </c>
      <c r="L4110" s="18">
        <v>46082</v>
      </c>
      <c r="M4110" s="49">
        <v>0.625</v>
      </c>
      <c r="N4110" s="18">
        <v>46083</v>
      </c>
      <c r="O4110" s="56">
        <v>0.5</v>
      </c>
      <c r="P4110" s="31" t="str">
        <f>TEXT($L4110, "dddd")</f>
        <v>Sunday</v>
      </c>
      <c r="Q4110" s="39" t="s">
        <v>433</v>
      </c>
      <c r="R4110" s="39">
        <v>5141.5</v>
      </c>
      <c r="S4110" s="1" t="str">
        <f>IF(OR(MONTH(L4110)=12, MONTH(L4110)&lt;=5), "Dry Season", "Wet Season")</f>
        <v>Dry Season</v>
      </c>
      <c r="T4110" s="1">
        <v>1</v>
      </c>
      <c r="U4110" s="1">
        <v>1</v>
      </c>
      <c r="V4110" s="1">
        <v>0</v>
      </c>
      <c r="W4110" s="2">
        <f>IF(ISNUMBER(SEARCH("N/A", X4110)), 0, 1)</f>
        <v>1</v>
      </c>
      <c r="X4110" s="1" t="s">
        <v>124</v>
      </c>
      <c r="Y4110" s="1">
        <v>14.5352172</v>
      </c>
      <c r="Z4110" s="1">
        <v>120.9819432</v>
      </c>
      <c r="AA4110" s="11" cm="1">
        <f t="array" ref="AA4110">IF(ISBLANK(Y4110), 0, VINCentyInvDistance(F4110,G4110,Y4110,Z4110))</f>
        <v>2737.2311449868967</v>
      </c>
      <c r="AB4110" s="1">
        <v>1</v>
      </c>
      <c r="AC4110" s="1">
        <v>9</v>
      </c>
      <c r="AD4110" s="1">
        <v>4.8</v>
      </c>
      <c r="AE4110" s="1">
        <v>8071</v>
      </c>
      <c r="AF4110" s="1">
        <v>1</v>
      </c>
      <c r="AG4110" s="1" t="s">
        <v>159</v>
      </c>
      <c r="AH4110" s="1" t="s">
        <v>160</v>
      </c>
      <c r="AI4110" s="1" t="str">
        <f>TRIM(MID(SUBSTITUTE($H4110,",",REPT(" ",200)),(LEN($H4110)-LEN(SUBSTITUTE($H4110,",",""))-2)*200+1,200))</f>
        <v>Metro Manila</v>
      </c>
      <c r="AJ4110" s="1" t="s">
        <v>55</v>
      </c>
      <c r="AK4110" t="s">
        <v>17486</v>
      </c>
      <c r="AL4110" s="2">
        <v>0</v>
      </c>
      <c r="AM4110" s="1"/>
    </row>
    <row r="4111" spans="1:39" ht="12.75" customHeight="1">
      <c r="A4111" s="1"/>
      <c r="B4111" s="1" t="s">
        <v>14763</v>
      </c>
      <c r="C4111" s="1" t="s">
        <v>14764</v>
      </c>
      <c r="D4111" s="3" t="str">
        <f ca="1">IFERROR(__xludf.DUMMYFUNCTION("PROPER(REGEXEXTRACT(B4078, ""(?:https?:\/\/)?(?:www\.)?([a-zA-Z0-9-]+)\.""))"),"Skyscanner")</f>
        <v>Skyscanner</v>
      </c>
      <c r="E4111" s="1" t="s">
        <v>14765</v>
      </c>
      <c r="F4111" s="1">
        <v>10.311842</v>
      </c>
      <c r="G4111" s="1">
        <v>123.921206</v>
      </c>
      <c r="H4111" s="2" t="s">
        <v>14766</v>
      </c>
      <c r="I4111" s="1" t="s">
        <v>2622</v>
      </c>
      <c r="J4111" s="1">
        <f>IF(K4111="URBAN",1,IF(K4111="SUBURBAN",2,IF(K4111="RURAL",3,"")))</f>
        <v>1</v>
      </c>
      <c r="K4111" s="1" t="s">
        <v>42</v>
      </c>
      <c r="L4111" s="18">
        <v>46082</v>
      </c>
      <c r="M4111" s="49">
        <v>0.625</v>
      </c>
      <c r="N4111" s="18">
        <v>46083</v>
      </c>
      <c r="O4111" s="56">
        <v>0.5</v>
      </c>
      <c r="P4111" s="31" t="str">
        <f>TEXT($L4111, "dddd")</f>
        <v>Sunday</v>
      </c>
      <c r="Q4111" s="39" t="s">
        <v>43</v>
      </c>
      <c r="R4111" s="39">
        <v>3355</v>
      </c>
      <c r="S4111" s="1" t="str">
        <f>IF(OR(MONTH(L4111)=12, MONTH(L4111)&lt;=5), "Dry Season", "Wet Season")</f>
        <v>Dry Season</v>
      </c>
      <c r="T4111" s="1">
        <v>1</v>
      </c>
      <c r="U4111" s="1">
        <v>0</v>
      </c>
      <c r="V4111" s="1">
        <v>0</v>
      </c>
      <c r="W4111" s="2">
        <f>IF(ISNUMBER(SEARCH("N/A", X4111)), 0, 1)</f>
        <v>0</v>
      </c>
      <c r="X4111" s="1" t="s">
        <v>44</v>
      </c>
      <c r="Y4111" s="1"/>
      <c r="Z4111" s="1"/>
      <c r="AA4111" s="11" cm="1">
        <f t="array" ref="AA4111">IF(ISBLANK(Y4111), 0, VINCentyInvDistance(F4111,G4111,Y4111,Z4111))</f>
        <v>0</v>
      </c>
      <c r="AB4111" s="1">
        <v>1</v>
      </c>
      <c r="AC4111" s="1">
        <v>7.6</v>
      </c>
      <c r="AD4111" s="1">
        <v>0</v>
      </c>
      <c r="AE4111" s="1">
        <v>1432</v>
      </c>
      <c r="AF4111" s="1"/>
      <c r="AG4111" s="1" t="s">
        <v>731</v>
      </c>
      <c r="AH4111" s="1" t="s">
        <v>731</v>
      </c>
      <c r="AI4111" s="1" t="str">
        <f>TRIM(MID(SUBSTITUTE($H4111,",",REPT(" ",200)),(LEN($H4111)-LEN(SUBSTITUTE($H4111,",",""))-2)*200+1,200))</f>
        <v>Central Visayas</v>
      </c>
      <c r="AJ4111" s="1" t="s">
        <v>55</v>
      </c>
      <c r="AK4111" t="s">
        <v>17664</v>
      </c>
      <c r="AL4111" s="1">
        <v>3</v>
      </c>
      <c r="AM4111" s="1" t="s">
        <v>14767</v>
      </c>
    </row>
    <row r="4112" spans="1:39" ht="12.75" customHeight="1">
      <c r="A4112" s="1"/>
      <c r="B4112" s="1" t="s">
        <v>14768</v>
      </c>
      <c r="C4112" s="1" t="s">
        <v>14769</v>
      </c>
      <c r="D4112" s="3" t="str">
        <f ca="1">IFERROR(__xludf.DUMMYFUNCTION("PROPER(REGEXEXTRACT(B4079, ""(?:https?:\/\/)?(?:www\.)?([a-zA-Z0-9-]+)\.""))"),"Skyscanner")</f>
        <v>Skyscanner</v>
      </c>
      <c r="E4112" s="1" t="s">
        <v>14770</v>
      </c>
      <c r="F4112" s="1">
        <v>10.309123</v>
      </c>
      <c r="G4112" s="1">
        <v>123.894766</v>
      </c>
      <c r="H4112" s="1" t="s">
        <v>14771</v>
      </c>
      <c r="I4112" s="1" t="s">
        <v>2622</v>
      </c>
      <c r="J4112" s="1">
        <f>IF(K4112="URBAN",1,IF(K4112="SUBURBAN",2,IF(K4112="RURAL",3,"")))</f>
        <v>1</v>
      </c>
      <c r="K4112" s="1" t="s">
        <v>42</v>
      </c>
      <c r="L4112" s="18">
        <v>46082</v>
      </c>
      <c r="M4112" s="49">
        <v>0.625</v>
      </c>
      <c r="N4112" s="18">
        <v>46083</v>
      </c>
      <c r="O4112" s="56">
        <v>0.5</v>
      </c>
      <c r="P4112" s="31" t="str">
        <f>TEXT($L4112, "dddd")</f>
        <v>Sunday</v>
      </c>
      <c r="Q4112" s="39" t="s">
        <v>1341</v>
      </c>
      <c r="R4112" s="39">
        <v>4082</v>
      </c>
      <c r="S4112" s="1" t="str">
        <f>IF(OR(MONTH(L4112)=12, MONTH(L4112)&lt;=5), "Dry Season", "Wet Season")</f>
        <v>Dry Season</v>
      </c>
      <c r="T4112" s="1">
        <v>1</v>
      </c>
      <c r="U4112" s="1">
        <v>0</v>
      </c>
      <c r="V4112" s="1">
        <v>0</v>
      </c>
      <c r="W4112" s="2">
        <f>IF(ISNUMBER(SEARCH("N/A", X4112)), 0, 1)</f>
        <v>0</v>
      </c>
      <c r="X4112" s="1" t="s">
        <v>44</v>
      </c>
      <c r="Y4112" s="1"/>
      <c r="Z4112" s="1"/>
      <c r="AA4112" s="11" cm="1">
        <f t="array" ref="AA4112">IF(ISBLANK(Y4112), 0, VINCentyInvDistance(F4112,G4112,Y4112,Z4112))</f>
        <v>0</v>
      </c>
      <c r="AB4112" s="1">
        <v>0</v>
      </c>
      <c r="AC4112" s="1">
        <v>9</v>
      </c>
      <c r="AD4112" s="1">
        <v>0</v>
      </c>
      <c r="AE4112" s="1">
        <v>77</v>
      </c>
      <c r="AF4112" s="1"/>
      <c r="AG4112" s="1" t="s">
        <v>731</v>
      </c>
      <c r="AH4112" s="1" t="s">
        <v>731</v>
      </c>
      <c r="AI4112" s="1" t="str">
        <f>TRIM(MID(SUBSTITUTE($H4112,",",REPT(" ",200)),(LEN($H4112)-LEN(SUBSTITUTE($H4112,",",""))-2)*200+1,200))</f>
        <v>Central Visayas</v>
      </c>
      <c r="AJ4112" s="1" t="s">
        <v>55</v>
      </c>
      <c r="AK4112" t="s">
        <v>14772</v>
      </c>
      <c r="AL4112" s="1">
        <v>3</v>
      </c>
      <c r="AM4112" s="1" t="s">
        <v>14773</v>
      </c>
    </row>
    <row r="4113" spans="1:39" ht="12.75" customHeight="1">
      <c r="A4113" s="1"/>
      <c r="B4113" s="1" t="s">
        <v>14774</v>
      </c>
      <c r="C4113" s="1" t="s">
        <v>14775</v>
      </c>
      <c r="D4113" s="3" t="str">
        <f ca="1">IFERROR(__xludf.DUMMYFUNCTION("PROPER(REGEXEXTRACT(B4080, ""(?:https?:\/\/)?(?:www\.)?([a-zA-Z0-9-]+)\.""))"),"Skyscanner")</f>
        <v>Skyscanner</v>
      </c>
      <c r="E4113" s="1" t="s">
        <v>14776</v>
      </c>
      <c r="F4113" s="1">
        <v>10.30964</v>
      </c>
      <c r="G4113" s="1">
        <v>123.91919</v>
      </c>
      <c r="H4113" s="1" t="s">
        <v>14777</v>
      </c>
      <c r="I4113" s="1" t="s">
        <v>2622</v>
      </c>
      <c r="J4113" s="1">
        <f>IF(K4113="URBAN",1,IF(K4113="SUBURBAN",2,IF(K4113="RURAL",3,"")))</f>
        <v>1</v>
      </c>
      <c r="K4113" s="1" t="s">
        <v>42</v>
      </c>
      <c r="L4113" s="18">
        <v>46082</v>
      </c>
      <c r="M4113" s="49">
        <v>0.625</v>
      </c>
      <c r="N4113" s="18">
        <v>46083</v>
      </c>
      <c r="O4113" s="56">
        <v>0.5</v>
      </c>
      <c r="P4113" s="31" t="str">
        <f>TEXT($L4113, "dddd")</f>
        <v>Sunday</v>
      </c>
      <c r="Q4113" s="39" t="s">
        <v>43</v>
      </c>
      <c r="R4113" s="39">
        <v>7780</v>
      </c>
      <c r="S4113" s="1" t="str">
        <f>IF(OR(MONTH(L4113)=12, MONTH(L4113)&lt;=5), "Dry Season", "Wet Season")</f>
        <v>Dry Season</v>
      </c>
      <c r="T4113" s="1">
        <v>1</v>
      </c>
      <c r="U4113" s="1">
        <v>0</v>
      </c>
      <c r="V4113" s="1">
        <v>0</v>
      </c>
      <c r="W4113" s="2">
        <f>IF(ISNUMBER(SEARCH("N/A", X4113)), 0, 1)</f>
        <v>0</v>
      </c>
      <c r="X4113" s="1" t="s">
        <v>44</v>
      </c>
      <c r="Y4113" s="1"/>
      <c r="Z4113" s="1"/>
      <c r="AA4113" s="11" cm="1">
        <f t="array" ref="AA4113">IF(ISBLANK(Y4113), 0, VINCentyInvDistance(F4113,G4113,Y4113,Z4113))</f>
        <v>0</v>
      </c>
      <c r="AB4113" s="1">
        <v>1</v>
      </c>
      <c r="AC4113" s="1">
        <v>9</v>
      </c>
      <c r="AD4113" s="1">
        <v>4.5</v>
      </c>
      <c r="AE4113" s="1">
        <v>5838</v>
      </c>
      <c r="AF4113" s="1"/>
      <c r="AG4113" s="1" t="s">
        <v>731</v>
      </c>
      <c r="AH4113" s="1" t="s">
        <v>731</v>
      </c>
      <c r="AI4113" s="1" t="str">
        <f>TRIM(MID(SUBSTITUTE($H4113,",",REPT(" ",200)),(LEN($H4113)-LEN(SUBSTITUTE($H4113,",",""))-2)*200+1,200))</f>
        <v>Central Visayas</v>
      </c>
      <c r="AJ4113" s="1" t="s">
        <v>55</v>
      </c>
      <c r="AK4113" t="s">
        <v>17665</v>
      </c>
      <c r="AL4113" s="1">
        <v>5</v>
      </c>
      <c r="AM4113" s="1" t="s">
        <v>14778</v>
      </c>
    </row>
    <row r="4114" spans="1:39" ht="12.75" customHeight="1">
      <c r="A4114" s="1"/>
      <c r="B4114" s="1" t="s">
        <v>14779</v>
      </c>
      <c r="C4114" s="1" t="s">
        <v>14780</v>
      </c>
      <c r="D4114" s="3" t="str">
        <f ca="1">IFERROR(__xludf.DUMMYFUNCTION("PROPER(REGEXEXTRACT(B4081, ""(?:https?:\/\/)?(?:www\.)?([a-zA-Z0-9-]+)\.""))"),"Skyscanner")</f>
        <v>Skyscanner</v>
      </c>
      <c r="E4114" s="1" t="s">
        <v>14781</v>
      </c>
      <c r="F4114" s="1">
        <v>10.310475</v>
      </c>
      <c r="G4114" s="1">
        <v>123.90408600000001</v>
      </c>
      <c r="H4114" s="1" t="s">
        <v>14782</v>
      </c>
      <c r="I4114" s="1" t="s">
        <v>2622</v>
      </c>
      <c r="J4114" s="1">
        <f>IF(K4114="URBAN",1,IF(K4114="SUBURBAN",2,IF(K4114="RURAL",3,"")))</f>
        <v>1</v>
      </c>
      <c r="K4114" s="1" t="s">
        <v>42</v>
      </c>
      <c r="L4114" s="18">
        <v>46082</v>
      </c>
      <c r="M4114" s="49">
        <v>0.625</v>
      </c>
      <c r="N4114" s="18">
        <v>46083</v>
      </c>
      <c r="O4114" s="56">
        <v>0.5</v>
      </c>
      <c r="P4114" s="31" t="str">
        <f>TEXT($L4114, "dddd")</f>
        <v>Sunday</v>
      </c>
      <c r="Q4114" s="39" t="s">
        <v>1341</v>
      </c>
      <c r="R4114" s="39">
        <v>1597</v>
      </c>
      <c r="S4114" s="1" t="str">
        <f>IF(OR(MONTH(L4114)=12, MONTH(L4114)&lt;=5), "Dry Season", "Wet Season")</f>
        <v>Dry Season</v>
      </c>
      <c r="T4114" s="1">
        <v>1</v>
      </c>
      <c r="U4114" s="1">
        <v>0</v>
      </c>
      <c r="V4114" s="1">
        <v>0</v>
      </c>
      <c r="W4114" s="2">
        <f>IF(ISNUMBER(SEARCH("N/A", X4114)), 0, 1)</f>
        <v>0</v>
      </c>
      <c r="X4114" s="1" t="s">
        <v>44</v>
      </c>
      <c r="Y4114" s="1"/>
      <c r="Z4114" s="1"/>
      <c r="AA4114" s="11" cm="1">
        <f t="array" ref="AA4114">IF(ISBLANK(Y4114), 0, VINCentyInvDistance(F4114,G4114,Y4114,Z4114))</f>
        <v>0</v>
      </c>
      <c r="AB4114" s="1">
        <v>0</v>
      </c>
      <c r="AC4114" s="1">
        <v>10</v>
      </c>
      <c r="AD4114" s="1">
        <v>0</v>
      </c>
      <c r="AE4114" s="1">
        <v>12</v>
      </c>
      <c r="AF4114" s="1"/>
      <c r="AG4114" s="1" t="s">
        <v>731</v>
      </c>
      <c r="AH4114" s="1" t="s">
        <v>731</v>
      </c>
      <c r="AI4114" s="1" t="str">
        <f>TRIM(MID(SUBSTITUTE($H4114,",",REPT(" ",200)),(LEN($H4114)-LEN(SUBSTITUTE($H4114,",",""))-2)*200+1,200))</f>
        <v>Central Visayas</v>
      </c>
      <c r="AJ4114" s="1" t="s">
        <v>55</v>
      </c>
      <c r="AK4114" t="s">
        <v>17666</v>
      </c>
      <c r="AL4114" s="1">
        <v>3</v>
      </c>
      <c r="AM4114" s="1" t="s">
        <v>14783</v>
      </c>
    </row>
    <row r="4115" spans="1:39" ht="12.75" customHeight="1">
      <c r="A4115" s="11"/>
      <c r="B4115" s="11" t="s">
        <v>14784</v>
      </c>
      <c r="C4115" s="11" t="s">
        <v>14785</v>
      </c>
      <c r="D4115" s="12" t="str">
        <f ca="1">IFERROR(__xludf.DUMMYFUNCTION("PROPER(REGEXEXTRACT(B4082, ""(?:https?:\/\/)?(?:www\.)?([a-zA-Z0-9-]+)\.""))"),"Skyscanner")</f>
        <v>Skyscanner</v>
      </c>
      <c r="E4115" s="11" t="s">
        <v>14786</v>
      </c>
      <c r="F4115" s="11">
        <v>10.316972</v>
      </c>
      <c r="G4115" s="11">
        <v>123.909306</v>
      </c>
      <c r="H4115" s="11" t="s">
        <v>14787</v>
      </c>
      <c r="I4115" s="11" t="s">
        <v>2622</v>
      </c>
      <c r="J4115" s="1">
        <f>IF(K4115="URBAN",1,IF(K4115="SUBURBAN",2,IF(K4115="RURAL",3,"")))</f>
        <v>1</v>
      </c>
      <c r="K4115" s="11" t="s">
        <v>42</v>
      </c>
      <c r="L4115" s="19">
        <v>46082</v>
      </c>
      <c r="M4115" s="50">
        <v>0.625</v>
      </c>
      <c r="N4115" s="19">
        <v>46083</v>
      </c>
      <c r="O4115" s="60">
        <v>0.5</v>
      </c>
      <c r="P4115" s="33" t="str">
        <f>TEXT($L4115, "dddd")</f>
        <v>Sunday</v>
      </c>
      <c r="Q4115" s="42" t="s">
        <v>43</v>
      </c>
      <c r="R4115" s="42">
        <v>6138</v>
      </c>
      <c r="S4115" s="11" t="str">
        <f>IF(OR(MONTH(L4115)=12, MONTH(L4115)&lt;=5), "Dry Season", "Wet Season")</f>
        <v>Dry Season</v>
      </c>
      <c r="T4115" s="11">
        <v>1</v>
      </c>
      <c r="U4115" s="11">
        <v>0</v>
      </c>
      <c r="V4115" s="11">
        <v>1</v>
      </c>
      <c r="W4115" s="2">
        <f>IF(ISNUMBER(SEARCH("N/A", X4115)), 0, 1)</f>
        <v>1</v>
      </c>
      <c r="X4115" s="17" t="s">
        <v>14788</v>
      </c>
      <c r="Y4115" s="13">
        <v>10.318237</v>
      </c>
      <c r="Z4115" s="11">
        <v>123.9052295</v>
      </c>
      <c r="AA4115" s="11" cm="1">
        <f t="array" ref="AA4115">IF(ISBLANK(Y4115), 0, VINCentyInvDistance(F4115,G4115,Y4115,Z4115))</f>
        <v>467.91439277891425</v>
      </c>
      <c r="AB4115" s="11">
        <v>1</v>
      </c>
      <c r="AC4115" s="11">
        <v>9.6</v>
      </c>
      <c r="AD4115" s="11">
        <v>0</v>
      </c>
      <c r="AE4115" s="11">
        <v>913</v>
      </c>
      <c r="AF4115" s="11"/>
      <c r="AG4115" s="11" t="s">
        <v>731</v>
      </c>
      <c r="AH4115" s="11" t="s">
        <v>731</v>
      </c>
      <c r="AI4115" s="11" t="str">
        <f>TRIM(MID(SUBSTITUTE($H4115,",",REPT(" ",200)),(LEN($H4115)-LEN(SUBSTITUTE($H4115,",",""))-2)*200+1,200))</f>
        <v>Central Visayas</v>
      </c>
      <c r="AJ4115" s="11" t="s">
        <v>55</v>
      </c>
      <c r="AK4115" t="s">
        <v>17667</v>
      </c>
      <c r="AL4115" s="11">
        <v>4</v>
      </c>
      <c r="AM4115" s="11" t="s">
        <v>14789</v>
      </c>
    </row>
    <row r="4116" spans="1:39" ht="12.75" customHeight="1">
      <c r="A4116" s="1"/>
      <c r="B4116" s="1" t="s">
        <v>14790</v>
      </c>
      <c r="C4116" s="1" t="s">
        <v>14791</v>
      </c>
      <c r="D4116" s="3" t="str">
        <f ca="1">IFERROR(__xludf.DUMMYFUNCTION("PROPER(REGEXEXTRACT(B4083, ""(?:https?:\/\/)?(?:www\.)?([a-zA-Z0-9-]+)\.""))"),"Skyscanner")</f>
        <v>Skyscanner</v>
      </c>
      <c r="E4116" s="1" t="s">
        <v>14792</v>
      </c>
      <c r="F4116" s="1">
        <v>10.297394000000001</v>
      </c>
      <c r="G4116" s="1">
        <v>123.89583399999999</v>
      </c>
      <c r="H4116" s="1" t="s">
        <v>14793</v>
      </c>
      <c r="I4116" s="1" t="s">
        <v>2622</v>
      </c>
      <c r="J4116" s="1">
        <f>IF(K4116="URBAN",1,IF(K4116="SUBURBAN",2,IF(K4116="RURAL",3,"")))</f>
        <v>1</v>
      </c>
      <c r="K4116" s="1" t="s">
        <v>42</v>
      </c>
      <c r="L4116" s="18">
        <v>46082</v>
      </c>
      <c r="M4116" s="49">
        <v>0.625</v>
      </c>
      <c r="N4116" s="18">
        <v>46083</v>
      </c>
      <c r="O4116" s="56">
        <v>0.5</v>
      </c>
      <c r="P4116" s="31" t="str">
        <f>TEXT($L4116, "dddd")</f>
        <v>Sunday</v>
      </c>
      <c r="Q4116" s="39" t="s">
        <v>1266</v>
      </c>
      <c r="R4116" s="39">
        <v>2219</v>
      </c>
      <c r="S4116" s="1" t="str">
        <f>IF(OR(MONTH(L4116)=12, MONTH(L4116)&lt;=5), "Dry Season", "Wet Season")</f>
        <v>Dry Season</v>
      </c>
      <c r="T4116" s="1">
        <v>1</v>
      </c>
      <c r="U4116" s="1">
        <v>0</v>
      </c>
      <c r="V4116" s="1">
        <v>0</v>
      </c>
      <c r="W4116" s="2">
        <f>IF(ISNUMBER(SEARCH("N/A", X4116)), 0, 1)</f>
        <v>0</v>
      </c>
      <c r="X4116" s="1" t="s">
        <v>44</v>
      </c>
      <c r="Y4116" s="1"/>
      <c r="Z4116" s="1"/>
      <c r="AA4116" s="11" cm="1">
        <f t="array" ref="AA4116">IF(ISBLANK(Y4116), 0, VINCentyInvDistance(F4116,G4116,Y4116,Z4116))</f>
        <v>0</v>
      </c>
      <c r="AB4116" s="1">
        <v>1</v>
      </c>
      <c r="AC4116" s="1">
        <v>7.6</v>
      </c>
      <c r="AD4116" s="1">
        <v>0</v>
      </c>
      <c r="AE4116" s="1">
        <v>499</v>
      </c>
      <c r="AF4116" s="1"/>
      <c r="AG4116" s="1" t="s">
        <v>731</v>
      </c>
      <c r="AH4116" s="1" t="s">
        <v>731</v>
      </c>
      <c r="AI4116" s="1" t="str">
        <f>TRIM(MID(SUBSTITUTE($H4116,",",REPT(" ",200)),(LEN($H4116)-LEN(SUBSTITUTE($H4116,",",""))-2)*200+1,200))</f>
        <v>Central Visayas</v>
      </c>
      <c r="AJ4116" s="1" t="s">
        <v>55</v>
      </c>
      <c r="AK4116" t="s">
        <v>17668</v>
      </c>
      <c r="AL4116" s="1">
        <v>4</v>
      </c>
      <c r="AM4116" s="1" t="s">
        <v>14794</v>
      </c>
    </row>
    <row r="4117" spans="1:39" ht="12.75" customHeight="1">
      <c r="A4117" s="1"/>
      <c r="B4117" s="1" t="s">
        <v>4923</v>
      </c>
      <c r="C4117" s="1" t="s">
        <v>14795</v>
      </c>
      <c r="D4117" s="3" t="str">
        <f ca="1">IFERROR(__xludf.DUMMYFUNCTION("PROPER(REGEXEXTRACT(B4084, ""(?:https?:\/\/)?(?:www\.)?([a-zA-Z0-9-]+)\.""))"),"Skyscanner")</f>
        <v>Skyscanner</v>
      </c>
      <c r="E4117" s="1" t="s">
        <v>14796</v>
      </c>
      <c r="F4117" s="1">
        <v>10.34173</v>
      </c>
      <c r="G4117" s="1">
        <v>123.89745600000001</v>
      </c>
      <c r="H4117" s="1" t="s">
        <v>4926</v>
      </c>
      <c r="I4117" s="1" t="s">
        <v>2622</v>
      </c>
      <c r="J4117" s="1">
        <f>IF(K4117="URBAN",1,IF(K4117="SUBURBAN",2,IF(K4117="RURAL",3,"")))</f>
        <v>1</v>
      </c>
      <c r="K4117" s="1" t="s">
        <v>42</v>
      </c>
      <c r="L4117" s="18">
        <v>46082</v>
      </c>
      <c r="M4117" s="49">
        <v>0.625</v>
      </c>
      <c r="N4117" s="18">
        <v>46083</v>
      </c>
      <c r="O4117" s="56">
        <v>0.5</v>
      </c>
      <c r="P4117" s="31" t="str">
        <f>TEXT($L4117, "dddd")</f>
        <v>Sunday</v>
      </c>
      <c r="Q4117" s="39" t="s">
        <v>43</v>
      </c>
      <c r="R4117" s="39">
        <v>5412</v>
      </c>
      <c r="S4117" s="1" t="str">
        <f>IF(OR(MONTH(L4117)=12, MONTH(L4117)&lt;=5), "Dry Season", "Wet Season")</f>
        <v>Dry Season</v>
      </c>
      <c r="T4117" s="1">
        <v>1</v>
      </c>
      <c r="U4117" s="1">
        <v>0</v>
      </c>
      <c r="V4117" s="1">
        <v>0</v>
      </c>
      <c r="W4117" s="2">
        <f>IF(ISNUMBER(SEARCH("N/A", X4117)), 0, 1)</f>
        <v>0</v>
      </c>
      <c r="X4117" s="1" t="s">
        <v>44</v>
      </c>
      <c r="Y4117" s="1"/>
      <c r="Z4117" s="1"/>
      <c r="AA4117" s="11" cm="1">
        <f t="array" ref="AA4117">IF(ISBLANK(Y4117), 0, VINCentyInvDistance(F4117,G4117,Y4117,Z4117))</f>
        <v>0</v>
      </c>
      <c r="AB4117" s="1">
        <v>1</v>
      </c>
      <c r="AC4117" s="1">
        <v>8.8000000000000007</v>
      </c>
      <c r="AD4117" s="1">
        <v>4.4000000000000004</v>
      </c>
      <c r="AE4117" s="1">
        <v>2747</v>
      </c>
      <c r="AF4117" s="1"/>
      <c r="AG4117" s="1" t="s">
        <v>731</v>
      </c>
      <c r="AH4117" s="1" t="s">
        <v>731</v>
      </c>
      <c r="AI4117" s="1" t="str">
        <f>TRIM(MID(SUBSTITUTE($H4117,",",REPT(" ",200)),(LEN($H4117)-LEN(SUBSTITUTE($H4117,",",""))-2)*200+1,200))</f>
        <v>Central Visayas</v>
      </c>
      <c r="AJ4117" s="1" t="s">
        <v>55</v>
      </c>
      <c r="AK4117" t="s">
        <v>17051</v>
      </c>
      <c r="AL4117" s="1">
        <v>5</v>
      </c>
      <c r="AM4117" s="1" t="s">
        <v>4927</v>
      </c>
    </row>
    <row r="4118" spans="1:39" ht="12.75" customHeight="1">
      <c r="A4118" s="1"/>
      <c r="B4118" s="1" t="s">
        <v>14797</v>
      </c>
      <c r="C4118" s="1" t="s">
        <v>14798</v>
      </c>
      <c r="D4118" s="3" t="str">
        <f ca="1">IFERROR(__xludf.DUMMYFUNCTION("PROPER(REGEXEXTRACT(B4085, ""(?:https?:\/\/)?(?:www\.)?([a-zA-Z0-9-]+)\.""))"),"Skyscanner")</f>
        <v>Skyscanner</v>
      </c>
      <c r="E4118" s="1" t="s">
        <v>14799</v>
      </c>
      <c r="F4118" s="1">
        <v>10.305095</v>
      </c>
      <c r="G4118" s="1">
        <v>123.910625</v>
      </c>
      <c r="H4118" s="1" t="s">
        <v>14800</v>
      </c>
      <c r="I4118" s="1" t="s">
        <v>2622</v>
      </c>
      <c r="J4118" s="1">
        <f>IF(K4118="URBAN",1,IF(K4118="SUBURBAN",2,IF(K4118="RURAL",3,"")))</f>
        <v>1</v>
      </c>
      <c r="K4118" s="1" t="s">
        <v>42</v>
      </c>
      <c r="L4118" s="18">
        <v>46082</v>
      </c>
      <c r="M4118" s="49">
        <v>0.58333333333333337</v>
      </c>
      <c r="N4118" s="18">
        <v>46083</v>
      </c>
      <c r="O4118" s="56">
        <v>0.5</v>
      </c>
      <c r="P4118" s="31" t="str">
        <f>TEXT($L4118, "dddd")</f>
        <v>Sunday</v>
      </c>
      <c r="Q4118" s="39" t="s">
        <v>207</v>
      </c>
      <c r="R4118" s="39">
        <v>4199</v>
      </c>
      <c r="S4118" s="1" t="str">
        <f>IF(OR(MONTH(L4118)=12, MONTH(L4118)&lt;=5), "Dry Season", "Wet Season")</f>
        <v>Dry Season</v>
      </c>
      <c r="T4118" s="1">
        <v>1</v>
      </c>
      <c r="U4118" s="1">
        <v>0</v>
      </c>
      <c r="V4118" s="1">
        <v>0</v>
      </c>
      <c r="W4118" s="2">
        <f>IF(ISNUMBER(SEARCH("N/A", X4118)), 0, 1)</f>
        <v>0</v>
      </c>
      <c r="X4118" s="1" t="s">
        <v>44</v>
      </c>
      <c r="Y4118" s="1"/>
      <c r="Z4118" s="1"/>
      <c r="AA4118" s="11" cm="1">
        <f t="array" ref="AA4118">IF(ISBLANK(Y4118), 0, VINCentyInvDistance(F4118,G4118,Y4118,Z4118))</f>
        <v>0</v>
      </c>
      <c r="AB4118" s="1">
        <v>0</v>
      </c>
      <c r="AC4118" s="1">
        <v>9.4</v>
      </c>
      <c r="AD4118" s="1">
        <v>4.7</v>
      </c>
      <c r="AE4118" s="1">
        <v>1389</v>
      </c>
      <c r="AF4118" s="1"/>
      <c r="AG4118" s="1" t="s">
        <v>731</v>
      </c>
      <c r="AH4118" s="1" t="s">
        <v>731</v>
      </c>
      <c r="AI4118" s="1" t="str">
        <f>TRIM(MID(SUBSTITUTE($H4118,",",REPT(" ",200)),(LEN($H4118)-LEN(SUBSTITUTE($H4118,",",""))-2)*200+1,200))</f>
        <v>Central Visayas</v>
      </c>
      <c r="AJ4118" s="1" t="s">
        <v>55</v>
      </c>
      <c r="AK4118" t="s">
        <v>17669</v>
      </c>
      <c r="AL4118" s="1">
        <v>3</v>
      </c>
      <c r="AM4118" s="1" t="s">
        <v>14801</v>
      </c>
    </row>
    <row r="4119" spans="1:39" ht="12.75" customHeight="1">
      <c r="A4119" s="1"/>
      <c r="B4119" s="1" t="s">
        <v>14802</v>
      </c>
      <c r="C4119" s="1" t="s">
        <v>14803</v>
      </c>
      <c r="D4119" s="3" t="str">
        <f ca="1">IFERROR(__xludf.DUMMYFUNCTION("PROPER(REGEXEXTRACT(B4086, ""(?:https?:\/\/)?(?:www\.)?([a-zA-Z0-9-]+)\.""))"),"Skyscanner")</f>
        <v>Skyscanner</v>
      </c>
      <c r="E4119" s="1" t="s">
        <v>14804</v>
      </c>
      <c r="F4119" s="1">
        <v>10.313157</v>
      </c>
      <c r="G4119" s="1">
        <v>123.89439400000001</v>
      </c>
      <c r="H4119" s="1" t="s">
        <v>14805</v>
      </c>
      <c r="I4119" s="1" t="s">
        <v>2622</v>
      </c>
      <c r="J4119" s="1">
        <f>IF(K4119="URBAN",1,IF(K4119="SUBURBAN",2,IF(K4119="RURAL",3,"")))</f>
        <v>1</v>
      </c>
      <c r="K4119" s="1" t="s">
        <v>42</v>
      </c>
      <c r="L4119" s="18">
        <v>46082</v>
      </c>
      <c r="M4119" s="49">
        <v>0.58333333333333337</v>
      </c>
      <c r="N4119" s="18">
        <v>46083</v>
      </c>
      <c r="O4119" s="56">
        <v>0.5</v>
      </c>
      <c r="P4119" s="31" t="str">
        <f>TEXT($L4119, "dddd")</f>
        <v>Sunday</v>
      </c>
      <c r="Q4119" s="39" t="s">
        <v>43</v>
      </c>
      <c r="R4119" s="39">
        <v>5993</v>
      </c>
      <c r="S4119" s="1" t="str">
        <f>IF(OR(MONTH(L4119)=12, MONTH(L4119)&lt;=5), "Dry Season", "Wet Season")</f>
        <v>Dry Season</v>
      </c>
      <c r="T4119" s="1">
        <v>1</v>
      </c>
      <c r="U4119" s="1">
        <v>0</v>
      </c>
      <c r="V4119" s="1">
        <v>0</v>
      </c>
      <c r="W4119" s="2">
        <f>IF(ISNUMBER(SEARCH("N/A", X4119)), 0, 1)</f>
        <v>0</v>
      </c>
      <c r="X4119" s="1" t="s">
        <v>44</v>
      </c>
      <c r="Y4119" s="1"/>
      <c r="Z4119" s="1"/>
      <c r="AA4119" s="11" cm="1">
        <f t="array" ref="AA4119">IF(ISBLANK(Y4119), 0, VINCentyInvDistance(F4119,G4119,Y4119,Z4119))</f>
        <v>0</v>
      </c>
      <c r="AB4119" s="1">
        <v>0</v>
      </c>
      <c r="AC4119" s="1">
        <v>9.4</v>
      </c>
      <c r="AD4119" s="1">
        <v>4.7</v>
      </c>
      <c r="AE4119" s="1">
        <v>414</v>
      </c>
      <c r="AF4119" s="1"/>
      <c r="AG4119" s="1" t="s">
        <v>731</v>
      </c>
      <c r="AH4119" s="1" t="s">
        <v>731</v>
      </c>
      <c r="AI4119" s="1" t="str">
        <f>TRIM(MID(SUBSTITUTE($H4119,",",REPT(" ",200)),(LEN($H4119)-LEN(SUBSTITUTE($H4119,",",""))-2)*200+1,200))</f>
        <v>Central Visayas</v>
      </c>
      <c r="AJ4119" s="1" t="s">
        <v>55</v>
      </c>
      <c r="AK4119" t="s">
        <v>17670</v>
      </c>
      <c r="AL4119" s="1">
        <v>4</v>
      </c>
      <c r="AM4119" s="1" t="s">
        <v>14806</v>
      </c>
    </row>
    <row r="4120" spans="1:39" ht="12.75" customHeight="1">
      <c r="A4120" s="1"/>
      <c r="B4120" s="1" t="s">
        <v>14807</v>
      </c>
      <c r="C4120" s="1" t="s">
        <v>14808</v>
      </c>
      <c r="D4120" s="3" t="str">
        <f ca="1">IFERROR(__xludf.DUMMYFUNCTION("PROPER(REGEXEXTRACT(B4087, ""(?:https?:\/\/)?(?:www\.)?([a-zA-Z0-9-]+)\.""))"),"Skyscanner")</f>
        <v>Skyscanner</v>
      </c>
      <c r="E4120" s="1" t="s">
        <v>14809</v>
      </c>
      <c r="F4120" s="1">
        <v>10.324875</v>
      </c>
      <c r="G4120" s="1">
        <v>123.936733</v>
      </c>
      <c r="H4120" s="1" t="s">
        <v>14810</v>
      </c>
      <c r="I4120" s="1" t="s">
        <v>2622</v>
      </c>
      <c r="J4120" s="1">
        <f>IF(K4120="URBAN",1,IF(K4120="SUBURBAN",2,IF(K4120="RURAL",3,"")))</f>
        <v>1</v>
      </c>
      <c r="K4120" s="1" t="s">
        <v>42</v>
      </c>
      <c r="L4120" s="18">
        <v>46082</v>
      </c>
      <c r="M4120" s="49">
        <v>0.625</v>
      </c>
      <c r="N4120" s="18">
        <v>46083</v>
      </c>
      <c r="O4120" s="56">
        <v>0.5</v>
      </c>
      <c r="P4120" s="31" t="str">
        <f>TEXT($L4120, "dddd")</f>
        <v>Sunday</v>
      </c>
      <c r="Q4120" s="39" t="s">
        <v>43</v>
      </c>
      <c r="R4120" s="39">
        <v>12560</v>
      </c>
      <c r="S4120" s="1" t="str">
        <f>IF(OR(MONTH(L4120)=12, MONTH(L4120)&lt;=5), "Dry Season", "Wet Season")</f>
        <v>Dry Season</v>
      </c>
      <c r="T4120" s="1">
        <v>1</v>
      </c>
      <c r="U4120" s="1">
        <v>0</v>
      </c>
      <c r="V4120" s="1">
        <v>0</v>
      </c>
      <c r="W4120" s="2">
        <f>IF(ISNUMBER(SEARCH("N/A", X4120)), 0, 1)</f>
        <v>0</v>
      </c>
      <c r="X4120" s="1" t="s">
        <v>44</v>
      </c>
      <c r="Y4120" s="1"/>
      <c r="Z4120" s="1"/>
      <c r="AA4120" s="11" cm="1">
        <f t="array" ref="AA4120">IF(ISBLANK(Y4120), 0, VINCentyInvDistance(F4120,G4120,Y4120,Z4120))</f>
        <v>0</v>
      </c>
      <c r="AB4120" s="1">
        <v>0</v>
      </c>
      <c r="AC4120" s="1">
        <v>9.1999999999999993</v>
      </c>
      <c r="AD4120" s="1">
        <v>0</v>
      </c>
      <c r="AE4120" s="1">
        <v>937</v>
      </c>
      <c r="AF4120" s="1"/>
      <c r="AG4120" s="1" t="s">
        <v>731</v>
      </c>
      <c r="AH4120" s="1" t="s">
        <v>731</v>
      </c>
      <c r="AI4120" s="1" t="str">
        <f>TRIM(MID(SUBSTITUTE($H4120,",",REPT(" ",200)),(LEN($H4120)-LEN(SUBSTITUTE($H4120,",",""))-2)*200+1,200))</f>
        <v>Central Visayas</v>
      </c>
      <c r="AJ4120" s="1" t="s">
        <v>55</v>
      </c>
      <c r="AK4120" t="s">
        <v>17671</v>
      </c>
      <c r="AL4120" s="1">
        <v>4</v>
      </c>
      <c r="AM4120" s="1" t="s">
        <v>14811</v>
      </c>
    </row>
    <row r="4121" spans="1:39" ht="12.75" customHeight="1">
      <c r="A4121" s="1"/>
      <c r="B4121" s="1" t="s">
        <v>14812</v>
      </c>
      <c r="C4121" s="1" t="s">
        <v>14813</v>
      </c>
      <c r="D4121" s="3" t="str">
        <f ca="1">IFERROR(__xludf.DUMMYFUNCTION("PROPER(REGEXEXTRACT(B4088, ""(?:https?:\/\/)?(?:www\.)?([a-zA-Z0-9-]+)\.""))"),"Skyscanner")</f>
        <v>Skyscanner</v>
      </c>
      <c r="E4121" s="1" t="s">
        <v>14814</v>
      </c>
      <c r="F4121" s="1">
        <v>10.317021</v>
      </c>
      <c r="G4121" s="1">
        <v>123.90928099999999</v>
      </c>
      <c r="H4121" s="1" t="s">
        <v>14815</v>
      </c>
      <c r="I4121" s="1" t="s">
        <v>2622</v>
      </c>
      <c r="J4121" s="1">
        <f>IF(K4121="URBAN",1,IF(K4121="SUBURBAN",2,IF(K4121="RURAL",3,"")))</f>
        <v>1</v>
      </c>
      <c r="K4121" s="1" t="s">
        <v>42</v>
      </c>
      <c r="L4121" s="18">
        <v>46082</v>
      </c>
      <c r="M4121" s="49">
        <v>0.58333333333333337</v>
      </c>
      <c r="N4121" s="18">
        <v>46083</v>
      </c>
      <c r="O4121" s="56">
        <v>0.5</v>
      </c>
      <c r="P4121" s="31" t="str">
        <f>TEXT($L4121, "dddd")</f>
        <v>Sunday</v>
      </c>
      <c r="Q4121" s="39" t="s">
        <v>207</v>
      </c>
      <c r="R4121" s="39">
        <v>2174</v>
      </c>
      <c r="S4121" s="1" t="str">
        <f>IF(OR(MONTH(L4121)=12, MONTH(L4121)&lt;=5), "Dry Season", "Wet Season")</f>
        <v>Dry Season</v>
      </c>
      <c r="T4121" s="1">
        <v>1</v>
      </c>
      <c r="U4121" s="1">
        <v>0</v>
      </c>
      <c r="V4121" s="1">
        <v>0</v>
      </c>
      <c r="W4121" s="2">
        <f>IF(ISNUMBER(SEARCH("N/A", X4121)), 0, 1)</f>
        <v>0</v>
      </c>
      <c r="X4121" s="1" t="s">
        <v>44</v>
      </c>
      <c r="Y4121" s="1"/>
      <c r="Z4121" s="1"/>
      <c r="AA4121" s="11" cm="1">
        <f t="array" ref="AA4121">IF(ISBLANK(Y4121), 0, VINCentyInvDistance(F4121,G4121,Y4121,Z4121))</f>
        <v>0</v>
      </c>
      <c r="AB4121" s="1">
        <v>0</v>
      </c>
      <c r="AC4121" s="1">
        <v>8.8000000000000007</v>
      </c>
      <c r="AD4121" s="1">
        <v>4.4000000000000004</v>
      </c>
      <c r="AE4121" s="1">
        <v>283</v>
      </c>
      <c r="AF4121" s="1"/>
      <c r="AG4121" s="1" t="s">
        <v>731</v>
      </c>
      <c r="AH4121" s="1" t="s">
        <v>731</v>
      </c>
      <c r="AI4121" s="1" t="str">
        <f>TRIM(MID(SUBSTITUTE($H4121,",",REPT(" ",200)),(LEN($H4121)-LEN(SUBSTITUTE($H4121,",",""))-2)*200+1,200))</f>
        <v>Central Visayas</v>
      </c>
      <c r="AJ4121" s="1" t="s">
        <v>55</v>
      </c>
      <c r="AK4121" t="s">
        <v>1230</v>
      </c>
      <c r="AL4121" s="1">
        <v>3</v>
      </c>
      <c r="AM4121" s="1" t="s">
        <v>14816</v>
      </c>
    </row>
    <row r="4122" spans="1:39" ht="12.75" customHeight="1">
      <c r="A4122" s="1"/>
      <c r="B4122" s="1" t="s">
        <v>14817</v>
      </c>
      <c r="C4122" s="1" t="s">
        <v>14818</v>
      </c>
      <c r="D4122" s="3" t="str">
        <f ca="1">IFERROR(__xludf.DUMMYFUNCTION("PROPER(REGEXEXTRACT(B4089, ""(?:https?:\/\/)?(?:www\.)?([a-zA-Z0-9-]+)\.""))"),"Skyscanner")</f>
        <v>Skyscanner</v>
      </c>
      <c r="E4122" s="1" t="s">
        <v>14819</v>
      </c>
      <c r="F4122" s="1">
        <v>10.32991</v>
      </c>
      <c r="G4122" s="1">
        <v>123.90713</v>
      </c>
      <c r="H4122" s="1" t="s">
        <v>14820</v>
      </c>
      <c r="I4122" s="1" t="s">
        <v>2622</v>
      </c>
      <c r="J4122" s="1">
        <f>IF(K4122="URBAN",1,IF(K4122="SUBURBAN",2,IF(K4122="RURAL",3,"")))</f>
        <v>1</v>
      </c>
      <c r="K4122" s="1" t="s">
        <v>42</v>
      </c>
      <c r="L4122" s="18">
        <v>46082</v>
      </c>
      <c r="M4122" s="49">
        <v>0.58333333333333337</v>
      </c>
      <c r="N4122" s="18">
        <v>46083</v>
      </c>
      <c r="O4122" s="56">
        <v>0.45833333333333331</v>
      </c>
      <c r="P4122" s="31" t="str">
        <f>TEXT($L4122, "dddd")</f>
        <v>Sunday</v>
      </c>
      <c r="Q4122" s="39" t="s">
        <v>1341</v>
      </c>
      <c r="R4122" s="39">
        <v>6759</v>
      </c>
      <c r="S4122" s="1" t="str">
        <f>IF(OR(MONTH(L4122)=12, MONTH(L4122)&lt;=5), "Dry Season", "Wet Season")</f>
        <v>Dry Season</v>
      </c>
      <c r="T4122" s="1">
        <v>1</v>
      </c>
      <c r="U4122" s="1">
        <v>0</v>
      </c>
      <c r="V4122" s="1">
        <v>0</v>
      </c>
      <c r="W4122" s="2">
        <f>IF(ISNUMBER(SEARCH("N/A", X4122)), 0, 1)</f>
        <v>0</v>
      </c>
      <c r="X4122" s="1" t="s">
        <v>44</v>
      </c>
      <c r="Y4122" s="1"/>
      <c r="Z4122" s="1"/>
      <c r="AA4122" s="11" cm="1">
        <f t="array" ref="AA4122">IF(ISBLANK(Y4122), 0, VINCentyInvDistance(F4122,G4122,Y4122,Z4122))</f>
        <v>0</v>
      </c>
      <c r="AB4122" s="1">
        <v>1</v>
      </c>
      <c r="AC4122" s="1">
        <v>9.1999999999999993</v>
      </c>
      <c r="AD4122" s="1">
        <v>4.5999999999999996</v>
      </c>
      <c r="AE4122" s="1">
        <v>592</v>
      </c>
      <c r="AF4122" s="1"/>
      <c r="AG4122" s="1" t="s">
        <v>731</v>
      </c>
      <c r="AH4122" s="1" t="s">
        <v>731</v>
      </c>
      <c r="AI4122" s="1" t="str">
        <f>TRIM(MID(SUBSTITUTE($H4122,",",REPT(" ",200)),(LEN($H4122)-LEN(SUBSTITUTE($H4122,",",""))-2)*200+1,200))</f>
        <v>Central Visayas</v>
      </c>
      <c r="AJ4122" s="1" t="s">
        <v>55</v>
      </c>
      <c r="AK4122" t="s">
        <v>17672</v>
      </c>
      <c r="AL4122" s="1">
        <v>4</v>
      </c>
      <c r="AM4122" s="1" t="s">
        <v>14821</v>
      </c>
    </row>
    <row r="4123" spans="1:39" ht="12.75" customHeight="1">
      <c r="A4123" s="1"/>
      <c r="B4123" s="1" t="s">
        <v>4870</v>
      </c>
      <c r="C4123" s="1" t="s">
        <v>14822</v>
      </c>
      <c r="D4123" s="3" t="str">
        <f ca="1">IFERROR(__xludf.DUMMYFUNCTION("PROPER(REGEXEXTRACT(B4090, ""(?:https?:\/\/)?(?:www\.)?([a-zA-Z0-9-]+)\.""))"),"Skyscanner")</f>
        <v>Skyscanner</v>
      </c>
      <c r="E4123" s="1" t="s">
        <v>14823</v>
      </c>
      <c r="F4123" s="1">
        <v>10.319376</v>
      </c>
      <c r="G4123" s="1">
        <v>123.903053</v>
      </c>
      <c r="H4123" s="1" t="s">
        <v>4872</v>
      </c>
      <c r="I4123" s="1" t="s">
        <v>2622</v>
      </c>
      <c r="J4123" s="1">
        <f>IF(K4123="URBAN",1,IF(K4123="SUBURBAN",2,IF(K4123="RURAL",3,"")))</f>
        <v>1</v>
      </c>
      <c r="K4123" s="1" t="s">
        <v>42</v>
      </c>
      <c r="L4123" s="18">
        <v>46082</v>
      </c>
      <c r="M4123" s="49">
        <v>0.625</v>
      </c>
      <c r="N4123" s="18">
        <v>46083</v>
      </c>
      <c r="O4123" s="56">
        <v>0.5</v>
      </c>
      <c r="P4123" s="31" t="str">
        <f>TEXT($L4123, "dddd")</f>
        <v>Sunday</v>
      </c>
      <c r="Q4123" s="39" t="s">
        <v>1341</v>
      </c>
      <c r="R4123" s="39">
        <v>4872</v>
      </c>
      <c r="S4123" s="1" t="str">
        <f>IF(OR(MONTH(L4123)=12, MONTH(L4123)&lt;=5), "Dry Season", "Wet Season")</f>
        <v>Dry Season</v>
      </c>
      <c r="T4123" s="1">
        <v>1</v>
      </c>
      <c r="U4123" s="1">
        <v>0</v>
      </c>
      <c r="V4123" s="1">
        <v>0</v>
      </c>
      <c r="W4123" s="2">
        <f>IF(ISNUMBER(SEARCH("N/A", X4123)), 0, 1)</f>
        <v>0</v>
      </c>
      <c r="X4123" s="1" t="s">
        <v>44</v>
      </c>
      <c r="Y4123" s="1"/>
      <c r="Z4123" s="1"/>
      <c r="AA4123" s="11" cm="1">
        <f t="array" ref="AA4123">IF(ISBLANK(Y4123), 0, VINCentyInvDistance(F4123,G4123,Y4123,Z4123))</f>
        <v>0</v>
      </c>
      <c r="AB4123" s="1">
        <v>0</v>
      </c>
      <c r="AC4123" s="1">
        <v>8.4</v>
      </c>
      <c r="AD4123" s="1">
        <v>0</v>
      </c>
      <c r="AE4123" s="1">
        <v>3473</v>
      </c>
      <c r="AF4123" s="1"/>
      <c r="AG4123" s="1" t="s">
        <v>731</v>
      </c>
      <c r="AH4123" s="1" t="s">
        <v>731</v>
      </c>
      <c r="AI4123" s="1" t="str">
        <f>TRIM(MID(SUBSTITUTE($H4123,",",REPT(" ",200)),(LEN($H4123)-LEN(SUBSTITUTE($H4123,",",""))-2)*200+1,200))</f>
        <v>Central Visayas</v>
      </c>
      <c r="AJ4123" s="1" t="s">
        <v>55</v>
      </c>
      <c r="AK4123" t="s">
        <v>16465</v>
      </c>
      <c r="AL4123" s="1">
        <v>3</v>
      </c>
      <c r="AM4123" s="1" t="s">
        <v>4873</v>
      </c>
    </row>
    <row r="4124" spans="1:39" ht="12.75" customHeight="1">
      <c r="A4124" s="1"/>
      <c r="B4124" s="1" t="s">
        <v>14824</v>
      </c>
      <c r="C4124" s="1" t="s">
        <v>14825</v>
      </c>
      <c r="D4124" s="3" t="str">
        <f ca="1">IFERROR(__xludf.DUMMYFUNCTION("PROPER(REGEXEXTRACT(B4091, ""(?:https?:\/\/)?(?:www\.)?([a-zA-Z0-9-]+)\.""))"),"Skyscanner")</f>
        <v>Skyscanner</v>
      </c>
      <c r="E4124" s="1" t="s">
        <v>14826</v>
      </c>
      <c r="F4124" s="1">
        <v>10.327602000000001</v>
      </c>
      <c r="G4124" s="1">
        <v>123.92198500000001</v>
      </c>
      <c r="H4124" s="1" t="s">
        <v>14827</v>
      </c>
      <c r="I4124" s="1" t="s">
        <v>2622</v>
      </c>
      <c r="J4124" s="1">
        <f>IF(K4124="URBAN",1,IF(K4124="SUBURBAN",2,IF(K4124="RURAL",3,"")))</f>
        <v>1</v>
      </c>
      <c r="K4124" s="1" t="s">
        <v>42</v>
      </c>
      <c r="L4124" s="18">
        <v>46082</v>
      </c>
      <c r="M4124" s="49">
        <v>0.58333333333333337</v>
      </c>
      <c r="N4124" s="18">
        <v>46083</v>
      </c>
      <c r="O4124" s="56">
        <v>0.5</v>
      </c>
      <c r="P4124" s="31" t="str">
        <f>TEXT($L4124, "dddd")</f>
        <v>Sunday</v>
      </c>
      <c r="Q4124" s="39" t="s">
        <v>1000</v>
      </c>
      <c r="R4124" s="39">
        <v>2400</v>
      </c>
      <c r="S4124" s="1" t="str">
        <f>IF(OR(MONTH(L4124)=12, MONTH(L4124)&lt;=5), "Dry Season", "Wet Season")</f>
        <v>Dry Season</v>
      </c>
      <c r="T4124" s="1">
        <v>1</v>
      </c>
      <c r="U4124" s="1">
        <v>0</v>
      </c>
      <c r="V4124" s="1">
        <v>0</v>
      </c>
      <c r="W4124" s="2">
        <f>IF(ISNUMBER(SEARCH("N/A", X4124)), 0, 1)</f>
        <v>0</v>
      </c>
      <c r="X4124" s="1" t="s">
        <v>44</v>
      </c>
      <c r="Y4124" s="1"/>
      <c r="Z4124" s="1"/>
      <c r="AA4124" s="11" cm="1">
        <f t="array" ref="AA4124">IF(ISBLANK(Y4124), 0, VINCentyInvDistance(F4124,G4124,Y4124,Z4124))</f>
        <v>0</v>
      </c>
      <c r="AB4124" s="1">
        <v>0</v>
      </c>
      <c r="AC4124" s="1">
        <v>8.1999999999999993</v>
      </c>
      <c r="AD4124" s="1">
        <v>4.0999999999999996</v>
      </c>
      <c r="AE4124" s="1">
        <v>412</v>
      </c>
      <c r="AF4124" s="1"/>
      <c r="AG4124" s="1" t="s">
        <v>731</v>
      </c>
      <c r="AH4124" s="1" t="s">
        <v>731</v>
      </c>
      <c r="AI4124" s="1" t="str">
        <f>TRIM(MID(SUBSTITUTE($H4124,",",REPT(" ",200)),(LEN($H4124)-LEN(SUBSTITUTE($H4124,",",""))-2)*200+1,200))</f>
        <v>Central Visayas</v>
      </c>
      <c r="AJ4124" s="1" t="s">
        <v>55</v>
      </c>
      <c r="AK4124" t="s">
        <v>17673</v>
      </c>
      <c r="AL4124" s="1">
        <v>4</v>
      </c>
      <c r="AM4124" s="1" t="s">
        <v>14828</v>
      </c>
    </row>
    <row r="4125" spans="1:39" ht="12.75" customHeight="1">
      <c r="A4125" s="1"/>
      <c r="B4125" s="1" t="s">
        <v>14829</v>
      </c>
      <c r="C4125" s="1" t="s">
        <v>14830</v>
      </c>
      <c r="D4125" s="3" t="str">
        <f ca="1">IFERROR(__xludf.DUMMYFUNCTION("PROPER(REGEXEXTRACT(B4092, ""(?:https?:\/\/)?(?:www\.)?([a-zA-Z0-9-]+)\.""))"),"Skyscanner")</f>
        <v>Skyscanner</v>
      </c>
      <c r="E4125" s="1" t="s">
        <v>14831</v>
      </c>
      <c r="F4125" s="1">
        <v>10.333629999999999</v>
      </c>
      <c r="G4125" s="1">
        <v>123.90770999999999</v>
      </c>
      <c r="H4125" s="1" t="s">
        <v>14832</v>
      </c>
      <c r="I4125" s="1" t="s">
        <v>2622</v>
      </c>
      <c r="J4125" s="1">
        <f>IF(K4125="URBAN",1,IF(K4125="SUBURBAN",2,IF(K4125="RURAL",3,"")))</f>
        <v>1</v>
      </c>
      <c r="K4125" s="1" t="s">
        <v>42</v>
      </c>
      <c r="L4125" s="18">
        <v>46082</v>
      </c>
      <c r="M4125" s="49">
        <v>0.625</v>
      </c>
      <c r="N4125" s="18">
        <v>46083</v>
      </c>
      <c r="O4125" s="56">
        <v>0.5</v>
      </c>
      <c r="P4125" s="31" t="str">
        <f>TEXT($L4125, "dddd")</f>
        <v>Sunday</v>
      </c>
      <c r="Q4125" s="39" t="s">
        <v>207</v>
      </c>
      <c r="R4125" s="39">
        <v>2177</v>
      </c>
      <c r="S4125" s="1" t="str">
        <f>IF(OR(MONTH(L4125)=12, MONTH(L4125)&lt;=5), "Dry Season", "Wet Season")</f>
        <v>Dry Season</v>
      </c>
      <c r="T4125" s="1">
        <v>1</v>
      </c>
      <c r="U4125" s="1">
        <v>0</v>
      </c>
      <c r="V4125" s="1">
        <v>0</v>
      </c>
      <c r="W4125" s="2">
        <f>IF(ISNUMBER(SEARCH("N/A", X4125)), 0, 1)</f>
        <v>0</v>
      </c>
      <c r="X4125" s="1" t="s">
        <v>44</v>
      </c>
      <c r="Y4125" s="1"/>
      <c r="Z4125" s="1"/>
      <c r="AA4125" s="11" cm="1">
        <f t="array" ref="AA4125">IF(ISBLANK(Y4125), 0, VINCentyInvDistance(F4125,G4125,Y4125,Z4125))</f>
        <v>0</v>
      </c>
      <c r="AB4125" s="1">
        <v>0</v>
      </c>
      <c r="AC4125" s="1">
        <v>8.6</v>
      </c>
      <c r="AD4125" s="1">
        <v>4.3</v>
      </c>
      <c r="AE4125" s="1">
        <v>26</v>
      </c>
      <c r="AF4125" s="1"/>
      <c r="AG4125" s="1" t="s">
        <v>731</v>
      </c>
      <c r="AH4125" s="1" t="s">
        <v>731</v>
      </c>
      <c r="AI4125" s="1" t="str">
        <f>TRIM(MID(SUBSTITUTE($H4125,",",REPT(" ",200)),(LEN($H4125)-LEN(SUBSTITUTE($H4125,",",""))-2)*200+1,200))</f>
        <v>Central Visayas</v>
      </c>
      <c r="AJ4125" s="1" t="s">
        <v>55</v>
      </c>
      <c r="AK4125" t="s">
        <v>17674</v>
      </c>
      <c r="AL4125" s="1">
        <v>3</v>
      </c>
      <c r="AM4125" s="1" t="s">
        <v>14833</v>
      </c>
    </row>
    <row r="4126" spans="1:39" ht="12.75" customHeight="1">
      <c r="A4126" s="1"/>
      <c r="B4126" s="1" t="s">
        <v>14834</v>
      </c>
      <c r="C4126" s="1" t="s">
        <v>14835</v>
      </c>
      <c r="D4126" s="3" t="str">
        <f ca="1">IFERROR(__xludf.DUMMYFUNCTION("PROPER(REGEXEXTRACT(B4093, ""(?:https?:\/\/)?(?:www\.)?([a-zA-Z0-9-]+)\.""))"),"Skyscanner")</f>
        <v>Skyscanner</v>
      </c>
      <c r="E4126" s="1" t="s">
        <v>14836</v>
      </c>
      <c r="F4126" s="1">
        <v>10.312851999999999</v>
      </c>
      <c r="G4126" s="1">
        <v>123.893597</v>
      </c>
      <c r="H4126" s="1" t="s">
        <v>14837</v>
      </c>
      <c r="I4126" s="1" t="s">
        <v>2622</v>
      </c>
      <c r="J4126" s="1">
        <f>IF(K4126="URBAN",1,IF(K4126="SUBURBAN",2,IF(K4126="RURAL",3,"")))</f>
        <v>1</v>
      </c>
      <c r="K4126" s="1" t="s">
        <v>42</v>
      </c>
      <c r="L4126" s="18">
        <v>46082</v>
      </c>
      <c r="M4126" s="49">
        <v>0.58333333333333337</v>
      </c>
      <c r="N4126" s="18">
        <v>46083</v>
      </c>
      <c r="O4126" s="56">
        <v>0.5</v>
      </c>
      <c r="P4126" s="31" t="str">
        <f>TEXT($L4126, "dddd")</f>
        <v>Sunday</v>
      </c>
      <c r="Q4126" s="39" t="s">
        <v>1341</v>
      </c>
      <c r="R4126" s="39">
        <v>3547</v>
      </c>
      <c r="S4126" s="1" t="str">
        <f>IF(OR(MONTH(L4126)=12, MONTH(L4126)&lt;=5), "Dry Season", "Wet Season")</f>
        <v>Dry Season</v>
      </c>
      <c r="T4126" s="1">
        <v>1</v>
      </c>
      <c r="U4126" s="1">
        <v>0</v>
      </c>
      <c r="V4126" s="1">
        <v>0</v>
      </c>
      <c r="W4126" s="2">
        <f>IF(ISNUMBER(SEARCH("N/A", X4126)), 0, 1)</f>
        <v>0</v>
      </c>
      <c r="X4126" s="1" t="s">
        <v>44</v>
      </c>
      <c r="Y4126" s="1"/>
      <c r="Z4126" s="1"/>
      <c r="AA4126" s="11" cm="1">
        <f t="array" ref="AA4126">IF(ISBLANK(Y4126), 0, VINCentyInvDistance(F4126,G4126,Y4126,Z4126))</f>
        <v>0</v>
      </c>
      <c r="AB4126" s="1">
        <v>0</v>
      </c>
      <c r="AC4126" s="1">
        <v>9.8000000000000007</v>
      </c>
      <c r="AD4126" s="1">
        <v>4.9000000000000004</v>
      </c>
      <c r="AE4126" s="1">
        <v>271</v>
      </c>
      <c r="AF4126" s="1"/>
      <c r="AG4126" s="1" t="s">
        <v>731</v>
      </c>
      <c r="AH4126" s="1" t="s">
        <v>731</v>
      </c>
      <c r="AI4126" s="1" t="str">
        <f>TRIM(MID(SUBSTITUTE($H4126,",",REPT(" ",200)),(LEN($H4126)-LEN(SUBSTITUTE($H4126,",",""))-2)*200+1,200))</f>
        <v>Central Visayas</v>
      </c>
      <c r="AJ4126" s="1" t="s">
        <v>55</v>
      </c>
      <c r="AK4126" t="s">
        <v>17675</v>
      </c>
      <c r="AL4126" s="1">
        <v>3</v>
      </c>
      <c r="AM4126" s="1" t="s">
        <v>14838</v>
      </c>
    </row>
    <row r="4127" spans="1:39" ht="12.75" customHeight="1">
      <c r="A4127" s="1"/>
      <c r="B4127" s="1" t="s">
        <v>14839</v>
      </c>
      <c r="C4127" s="1" t="s">
        <v>14840</v>
      </c>
      <c r="D4127" s="3" t="str">
        <f ca="1">IFERROR(__xludf.DUMMYFUNCTION("PROPER(REGEXEXTRACT(B4094, ""(?:https?:\/\/)?(?:www\.)?([a-zA-Z0-9-]+)\.""))"),"Skyscanner")</f>
        <v>Skyscanner</v>
      </c>
      <c r="E4127" s="1" t="s">
        <v>14841</v>
      </c>
      <c r="F4127" s="1">
        <v>10.322608000000001</v>
      </c>
      <c r="G4127" s="1">
        <v>123.91387400000001</v>
      </c>
      <c r="H4127" s="1" t="s">
        <v>14842</v>
      </c>
      <c r="I4127" s="1" t="s">
        <v>2622</v>
      </c>
      <c r="J4127" s="1">
        <f>IF(K4127="URBAN",1,IF(K4127="SUBURBAN",2,IF(K4127="RURAL",3,"")))</f>
        <v>1</v>
      </c>
      <c r="K4127" s="1" t="s">
        <v>42</v>
      </c>
      <c r="L4127" s="18">
        <v>46082</v>
      </c>
      <c r="M4127" s="49">
        <v>0.58333333333333337</v>
      </c>
      <c r="N4127" s="18">
        <v>46083</v>
      </c>
      <c r="O4127" s="56">
        <v>0.5</v>
      </c>
      <c r="P4127" s="31" t="str">
        <f>TEXT($L4127, "dddd")</f>
        <v>Sunday</v>
      </c>
      <c r="Q4127" s="39" t="s">
        <v>43</v>
      </c>
      <c r="R4127" s="39">
        <v>1919</v>
      </c>
      <c r="S4127" s="1" t="str">
        <f>IF(OR(MONTH(L4127)=12, MONTH(L4127)&lt;=5), "Dry Season", "Wet Season")</f>
        <v>Dry Season</v>
      </c>
      <c r="T4127" s="1">
        <v>1</v>
      </c>
      <c r="U4127" s="1">
        <v>0</v>
      </c>
      <c r="V4127" s="1">
        <v>0</v>
      </c>
      <c r="W4127" s="2">
        <f>IF(ISNUMBER(SEARCH("N/A", X4127)), 0, 1)</f>
        <v>0</v>
      </c>
      <c r="X4127" s="1" t="s">
        <v>44</v>
      </c>
      <c r="Y4127" s="1"/>
      <c r="Z4127" s="1"/>
      <c r="AA4127" s="11" cm="1">
        <f t="array" ref="AA4127">IF(ISBLANK(Y4127), 0, VINCentyInvDistance(F4127,G4127,Y4127,Z4127))</f>
        <v>0</v>
      </c>
      <c r="AB4127" s="1">
        <v>0</v>
      </c>
      <c r="AC4127" s="1">
        <v>7.2</v>
      </c>
      <c r="AD4127" s="1">
        <v>3.6</v>
      </c>
      <c r="AE4127" s="1">
        <v>672</v>
      </c>
      <c r="AF4127" s="1"/>
      <c r="AG4127" s="1" t="s">
        <v>731</v>
      </c>
      <c r="AH4127" s="1" t="s">
        <v>731</v>
      </c>
      <c r="AI4127" s="1" t="str">
        <f>TRIM(MID(SUBSTITUTE($H4127,",",REPT(" ",200)),(LEN($H4127)-LEN(SUBSTITUTE($H4127,",",""))-2)*200+1,200))</f>
        <v>Central Visayas</v>
      </c>
      <c r="AJ4127" s="1" t="s">
        <v>55</v>
      </c>
      <c r="AK4127" t="s">
        <v>17676</v>
      </c>
      <c r="AL4127" s="1">
        <v>3</v>
      </c>
      <c r="AM4127" s="1" t="s">
        <v>14843</v>
      </c>
    </row>
    <row r="4128" spans="1:39" ht="12.75" customHeight="1">
      <c r="A4128" s="1"/>
      <c r="B4128" s="1" t="s">
        <v>14844</v>
      </c>
      <c r="C4128" s="1" t="s">
        <v>14845</v>
      </c>
      <c r="D4128" s="3" t="str">
        <f ca="1">IFERROR(__xludf.DUMMYFUNCTION("PROPER(REGEXEXTRACT(B4095, ""(?:https?:\/\/)?(?:www\.)?([a-zA-Z0-9-]+)\.""))"),"Skyscanner")</f>
        <v>Skyscanner</v>
      </c>
      <c r="E4128" s="1" t="s">
        <v>14846</v>
      </c>
      <c r="F4128" s="1">
        <v>10.310890000000001</v>
      </c>
      <c r="G4128" s="1">
        <v>123.89758</v>
      </c>
      <c r="H4128" s="1" t="s">
        <v>14847</v>
      </c>
      <c r="I4128" s="1" t="s">
        <v>2622</v>
      </c>
      <c r="J4128" s="1">
        <f>IF(K4128="URBAN",1,IF(K4128="SUBURBAN",2,IF(K4128="RURAL",3,"")))</f>
        <v>1</v>
      </c>
      <c r="K4128" s="1" t="s">
        <v>42</v>
      </c>
      <c r="L4128" s="18">
        <v>46082</v>
      </c>
      <c r="M4128" s="49">
        <v>0.58333333333333337</v>
      </c>
      <c r="N4128" s="18">
        <v>46083</v>
      </c>
      <c r="O4128" s="56">
        <v>0.54166666666666663</v>
      </c>
      <c r="P4128" s="31" t="str">
        <f>TEXT($L4128, "dddd")</f>
        <v>Sunday</v>
      </c>
      <c r="Q4128" s="39" t="s">
        <v>43</v>
      </c>
      <c r="R4128" s="39">
        <v>1612</v>
      </c>
      <c r="S4128" s="1" t="str">
        <f>IF(OR(MONTH(L4128)=12, MONTH(L4128)&lt;=5), "Dry Season", "Wet Season")</f>
        <v>Dry Season</v>
      </c>
      <c r="T4128" s="1">
        <v>1</v>
      </c>
      <c r="U4128" s="1">
        <v>0</v>
      </c>
      <c r="V4128" s="1">
        <v>0</v>
      </c>
      <c r="W4128" s="2">
        <f>IF(ISNUMBER(SEARCH("N/A", X4128)), 0, 1)</f>
        <v>0</v>
      </c>
      <c r="X4128" s="1" t="s">
        <v>44</v>
      </c>
      <c r="Y4128" s="1"/>
      <c r="Z4128" s="1"/>
      <c r="AA4128" s="11" cm="1">
        <f t="array" ref="AA4128">IF(ISBLANK(Y4128), 0, VINCentyInvDistance(F4128,G4128,Y4128,Z4128))</f>
        <v>0</v>
      </c>
      <c r="AB4128" s="1">
        <v>0</v>
      </c>
      <c r="AC4128" s="1">
        <v>6</v>
      </c>
      <c r="AD4128" s="1">
        <v>3</v>
      </c>
      <c r="AE4128" s="1">
        <v>1</v>
      </c>
      <c r="AF4128" s="1"/>
      <c r="AG4128" s="1" t="s">
        <v>731</v>
      </c>
      <c r="AH4128" s="1" t="s">
        <v>731</v>
      </c>
      <c r="AI4128" s="1" t="str">
        <f>TRIM(MID(SUBSTITUTE($H4128,",",REPT(" ",200)),(LEN($H4128)-LEN(SUBSTITUTE($H4128,",",""))-2)*200+1,200))</f>
        <v>Central Visayas</v>
      </c>
      <c r="AJ4128" s="1" t="s">
        <v>55</v>
      </c>
      <c r="AK4128" t="s">
        <v>17677</v>
      </c>
      <c r="AL4128" s="2">
        <v>0</v>
      </c>
      <c r="AM4128" s="1" t="s">
        <v>14848</v>
      </c>
    </row>
    <row r="4129" spans="1:39" ht="12.75" customHeight="1">
      <c r="A4129" s="1"/>
      <c r="B4129" s="1" t="s">
        <v>14849</v>
      </c>
      <c r="C4129" s="1" t="s">
        <v>14850</v>
      </c>
      <c r="D4129" s="3" t="str">
        <f ca="1">IFERROR(__xludf.DUMMYFUNCTION("PROPER(REGEXEXTRACT(B4096, ""(?:https?:\/\/)?(?:www\.)?([a-zA-Z0-9-]+)\.""))"),"Skyscanner")</f>
        <v>Skyscanner</v>
      </c>
      <c r="E4129" s="1" t="s">
        <v>14851</v>
      </c>
      <c r="F4129" s="1">
        <v>10.304869999999999</v>
      </c>
      <c r="G4129" s="1">
        <v>123.89825999999999</v>
      </c>
      <c r="H4129" s="1" t="s">
        <v>14852</v>
      </c>
      <c r="I4129" s="1" t="s">
        <v>2622</v>
      </c>
      <c r="J4129" s="1">
        <f>IF(K4129="URBAN",1,IF(K4129="SUBURBAN",2,IF(K4129="RURAL",3,"")))</f>
        <v>1</v>
      </c>
      <c r="K4129" s="1" t="s">
        <v>42</v>
      </c>
      <c r="L4129" s="18">
        <v>46082</v>
      </c>
      <c r="M4129" s="49">
        <v>0.58333333333333337</v>
      </c>
      <c r="N4129" s="18">
        <v>46083</v>
      </c>
      <c r="O4129" s="56">
        <v>0.5</v>
      </c>
      <c r="P4129" s="31" t="str">
        <f>TEXT($L4129, "dddd")</f>
        <v>Sunday</v>
      </c>
      <c r="Q4129" s="39" t="s">
        <v>1341</v>
      </c>
      <c r="R4129" s="39">
        <v>1800</v>
      </c>
      <c r="S4129" s="1" t="str">
        <f>IF(OR(MONTH(L4129)=12, MONTH(L4129)&lt;=5), "Dry Season", "Wet Season")</f>
        <v>Dry Season</v>
      </c>
      <c r="T4129" s="1">
        <v>1</v>
      </c>
      <c r="U4129" s="1">
        <v>0</v>
      </c>
      <c r="V4129" s="1">
        <v>0</v>
      </c>
      <c r="W4129" s="2">
        <f>IF(ISNUMBER(SEARCH("N/A", X4129)), 0, 1)</f>
        <v>0</v>
      </c>
      <c r="X4129" s="1" t="s">
        <v>44</v>
      </c>
      <c r="Y4129" s="1"/>
      <c r="Z4129" s="1"/>
      <c r="AA4129" s="11" cm="1">
        <f t="array" ref="AA4129">IF(ISBLANK(Y4129), 0, VINCentyInvDistance(F4129,G4129,Y4129,Z4129))</f>
        <v>0</v>
      </c>
      <c r="AB4129" s="1">
        <v>1</v>
      </c>
      <c r="AC4129" s="1">
        <v>7.2</v>
      </c>
      <c r="AD4129" s="1">
        <v>3.6</v>
      </c>
      <c r="AE4129" s="1">
        <v>102</v>
      </c>
      <c r="AF4129" s="1"/>
      <c r="AG4129" s="1" t="s">
        <v>731</v>
      </c>
      <c r="AH4129" s="1" t="s">
        <v>731</v>
      </c>
      <c r="AI4129" s="1" t="str">
        <f>TRIM(MID(SUBSTITUTE($H4129,",",REPT(" ",200)),(LEN($H4129)-LEN(SUBSTITUTE($H4129,",",""))-2)*200+1,200))</f>
        <v>Central Visayas</v>
      </c>
      <c r="AJ4129" s="1" t="s">
        <v>55</v>
      </c>
      <c r="AK4129" t="s">
        <v>17678</v>
      </c>
      <c r="AL4129" s="1">
        <v>2</v>
      </c>
      <c r="AM4129" s="1" t="s">
        <v>14853</v>
      </c>
    </row>
    <row r="4130" spans="1:39" ht="12.75" customHeight="1">
      <c r="A4130" s="1"/>
      <c r="B4130" s="1" t="s">
        <v>14854</v>
      </c>
      <c r="C4130" s="1" t="s">
        <v>14855</v>
      </c>
      <c r="D4130" s="3" t="str">
        <f ca="1">IFERROR(__xludf.DUMMYFUNCTION("PROPER(REGEXEXTRACT(B4097, ""(?:https?:\/\/)?(?:www\.)?([a-zA-Z0-9-]+)\.""))"),"Skyscanner")</f>
        <v>Skyscanner</v>
      </c>
      <c r="E4130" s="1" t="s">
        <v>14856</v>
      </c>
      <c r="F4130" s="1">
        <v>10.320261</v>
      </c>
      <c r="G4130" s="1">
        <v>123.90307900000001</v>
      </c>
      <c r="H4130" s="1" t="s">
        <v>14857</v>
      </c>
      <c r="I4130" s="1" t="s">
        <v>2622</v>
      </c>
      <c r="J4130" s="1">
        <f>IF(K4130="URBAN",1,IF(K4130="SUBURBAN",2,IF(K4130="RURAL",3,"")))</f>
        <v>1</v>
      </c>
      <c r="K4130" s="1" t="s">
        <v>42</v>
      </c>
      <c r="L4130" s="18">
        <v>46082</v>
      </c>
      <c r="M4130" s="49">
        <v>0.625</v>
      </c>
      <c r="N4130" s="18">
        <v>46083</v>
      </c>
      <c r="O4130" s="56">
        <v>0.5</v>
      </c>
      <c r="P4130" s="31" t="str">
        <f>TEXT($L4130, "dddd")</f>
        <v>Sunday</v>
      </c>
      <c r="Q4130" s="39" t="s">
        <v>43</v>
      </c>
      <c r="R4130" s="39">
        <v>2827</v>
      </c>
      <c r="S4130" s="1" t="str">
        <f>IF(OR(MONTH(L4130)=12, MONTH(L4130)&lt;=5), "Dry Season", "Wet Season")</f>
        <v>Dry Season</v>
      </c>
      <c r="T4130" s="1">
        <v>1</v>
      </c>
      <c r="U4130" s="1">
        <v>0</v>
      </c>
      <c r="V4130" s="1">
        <v>0</v>
      </c>
      <c r="W4130" s="2">
        <f>IF(ISNUMBER(SEARCH("N/A", X4130)), 0, 1)</f>
        <v>0</v>
      </c>
      <c r="X4130" s="1" t="s">
        <v>44</v>
      </c>
      <c r="Y4130" s="1"/>
      <c r="Z4130" s="1"/>
      <c r="AA4130" s="11" cm="1">
        <f t="array" ref="AA4130">IF(ISBLANK(Y4130), 0, VINCentyInvDistance(F4130,G4130,Y4130,Z4130))</f>
        <v>0</v>
      </c>
      <c r="AB4130" s="1">
        <v>0</v>
      </c>
      <c r="AC4130" s="1">
        <v>7.4</v>
      </c>
      <c r="AD4130" s="1">
        <v>0</v>
      </c>
      <c r="AE4130" s="1">
        <v>1245</v>
      </c>
      <c r="AF4130" s="1"/>
      <c r="AG4130" s="1" t="s">
        <v>731</v>
      </c>
      <c r="AH4130" s="1" t="s">
        <v>731</v>
      </c>
      <c r="AI4130" s="1" t="str">
        <f>TRIM(MID(SUBSTITUTE($H4130,",",REPT(" ",200)),(LEN($H4130)-LEN(SUBSTITUTE($H4130,",",""))-2)*200+1,200))</f>
        <v>Central Visayas</v>
      </c>
      <c r="AJ4130" s="1" t="s">
        <v>55</v>
      </c>
      <c r="AK4130" t="s">
        <v>17679</v>
      </c>
      <c r="AL4130" s="1">
        <v>3</v>
      </c>
      <c r="AM4130" s="1" t="s">
        <v>14858</v>
      </c>
    </row>
    <row r="4131" spans="1:39" ht="12.75" customHeight="1">
      <c r="A4131" s="1"/>
      <c r="B4131" s="1" t="s">
        <v>14859</v>
      </c>
      <c r="C4131" s="1" t="s">
        <v>14860</v>
      </c>
      <c r="D4131" s="3" t="str">
        <f ca="1">IFERROR(__xludf.DUMMYFUNCTION("PROPER(REGEXEXTRACT(B4098, ""(?:https?:\/\/)?(?:www\.)?([a-zA-Z0-9-]+)\.""))"),"Skyscanner")</f>
        <v>Skyscanner</v>
      </c>
      <c r="E4131" s="1" t="s">
        <v>14861</v>
      </c>
      <c r="F4131" s="1">
        <v>10.317318999999999</v>
      </c>
      <c r="G4131" s="1">
        <v>123.893422</v>
      </c>
      <c r="H4131" s="1" t="s">
        <v>14862</v>
      </c>
      <c r="I4131" s="1" t="s">
        <v>2622</v>
      </c>
      <c r="J4131" s="1">
        <f>IF(K4131="URBAN",1,IF(K4131="SUBURBAN",2,IF(K4131="RURAL",3,"")))</f>
        <v>1</v>
      </c>
      <c r="K4131" s="1" t="s">
        <v>42</v>
      </c>
      <c r="L4131" s="18">
        <v>46082</v>
      </c>
      <c r="M4131" s="49">
        <v>0.58333333333333337</v>
      </c>
      <c r="N4131" s="18">
        <v>46083</v>
      </c>
      <c r="O4131" s="56">
        <v>0.5</v>
      </c>
      <c r="P4131" s="31" t="str">
        <f>TEXT($L4131, "dddd")</f>
        <v>Sunday</v>
      </c>
      <c r="Q4131" s="39" t="s">
        <v>207</v>
      </c>
      <c r="R4131" s="39">
        <v>5177</v>
      </c>
      <c r="S4131" s="1" t="str">
        <f>IF(OR(MONTH(L4131)=12, MONTH(L4131)&lt;=5), "Dry Season", "Wet Season")</f>
        <v>Dry Season</v>
      </c>
      <c r="T4131" s="1">
        <v>1</v>
      </c>
      <c r="U4131" s="1">
        <v>0</v>
      </c>
      <c r="V4131" s="1">
        <v>0</v>
      </c>
      <c r="W4131" s="2">
        <f>IF(ISNUMBER(SEARCH("N/A", X4131)), 0, 1)</f>
        <v>0</v>
      </c>
      <c r="X4131" s="1" t="s">
        <v>44</v>
      </c>
      <c r="Y4131" s="1"/>
      <c r="Z4131" s="1"/>
      <c r="AA4131" s="11" cm="1">
        <f t="array" ref="AA4131">IF(ISBLANK(Y4131), 0, VINCentyInvDistance(F4131,G4131,Y4131,Z4131))</f>
        <v>0</v>
      </c>
      <c r="AB4131" s="1">
        <v>1</v>
      </c>
      <c r="AC4131" s="1">
        <v>8.4</v>
      </c>
      <c r="AD4131" s="1">
        <v>4.2</v>
      </c>
      <c r="AE4131" s="1">
        <v>1288</v>
      </c>
      <c r="AF4131" s="1"/>
      <c r="AG4131" s="1" t="s">
        <v>731</v>
      </c>
      <c r="AH4131" s="1" t="s">
        <v>731</v>
      </c>
      <c r="AI4131" s="1" t="str">
        <f>TRIM(MID(SUBSTITUTE($H4131,",",REPT(" ",200)),(LEN($H4131)-LEN(SUBSTITUTE($H4131,",",""))-2)*200+1,200))</f>
        <v>Central Visayas</v>
      </c>
      <c r="AJ4131" s="1" t="s">
        <v>55</v>
      </c>
      <c r="AK4131" t="s">
        <v>17680</v>
      </c>
      <c r="AL4131" s="1">
        <v>4</v>
      </c>
      <c r="AM4131" s="1" t="s">
        <v>14863</v>
      </c>
    </row>
    <row r="4132" spans="1:39" ht="12.75" customHeight="1">
      <c r="A4132" s="1"/>
      <c r="B4132" s="1" t="s">
        <v>14864</v>
      </c>
      <c r="C4132" s="1" t="s">
        <v>14865</v>
      </c>
      <c r="D4132" s="3" t="str">
        <f ca="1">IFERROR(__xludf.DUMMYFUNCTION("PROPER(REGEXEXTRACT(B4099, ""(?:https?:\/\/)?(?:www\.)?([a-zA-Z0-9-]+)\.""))"),"Skyscanner")</f>
        <v>Skyscanner</v>
      </c>
      <c r="E4132" s="1" t="s">
        <v>14866</v>
      </c>
      <c r="F4132" s="1">
        <v>10.310840000000001</v>
      </c>
      <c r="G4132" s="1">
        <v>123.89725</v>
      </c>
      <c r="H4132" s="1" t="s">
        <v>14847</v>
      </c>
      <c r="I4132" s="1" t="s">
        <v>2622</v>
      </c>
      <c r="J4132" s="1">
        <f>IF(K4132="URBAN",1,IF(K4132="SUBURBAN",2,IF(K4132="RURAL",3,"")))</f>
        <v>1</v>
      </c>
      <c r="K4132" s="1" t="s">
        <v>42</v>
      </c>
      <c r="L4132" s="18">
        <v>46082</v>
      </c>
      <c r="M4132" s="49">
        <v>0.625</v>
      </c>
      <c r="N4132" s="18">
        <v>46083</v>
      </c>
      <c r="O4132" s="56">
        <v>0.5</v>
      </c>
      <c r="P4132" s="31" t="str">
        <f>TEXT($L4132, "dddd")</f>
        <v>Sunday</v>
      </c>
      <c r="Q4132" s="39" t="s">
        <v>43</v>
      </c>
      <c r="R4132" s="39">
        <v>1895</v>
      </c>
      <c r="S4132" s="1" t="str">
        <f>IF(OR(MONTH(L4132)=12, MONTH(L4132)&lt;=5), "Dry Season", "Wet Season")</f>
        <v>Dry Season</v>
      </c>
      <c r="T4132" s="1">
        <v>1</v>
      </c>
      <c r="U4132" s="1">
        <v>0</v>
      </c>
      <c r="V4132" s="1">
        <v>0</v>
      </c>
      <c r="W4132" s="2">
        <f>IF(ISNUMBER(SEARCH("N/A", X4132)), 0, 1)</f>
        <v>0</v>
      </c>
      <c r="X4132" s="1" t="s">
        <v>44</v>
      </c>
      <c r="Y4132" s="1"/>
      <c r="Z4132" s="1"/>
      <c r="AA4132" s="11" cm="1">
        <f t="array" ref="AA4132">IF(ISBLANK(Y4132), 0, VINCentyInvDistance(F4132,G4132,Y4132,Z4132))</f>
        <v>0</v>
      </c>
      <c r="AB4132" s="1">
        <v>0</v>
      </c>
      <c r="AC4132" s="1">
        <v>0</v>
      </c>
      <c r="AD4132" s="1">
        <v>0</v>
      </c>
      <c r="AE4132" s="1">
        <v>14</v>
      </c>
      <c r="AF4132" s="1"/>
      <c r="AG4132" s="1" t="s">
        <v>731</v>
      </c>
      <c r="AH4132" s="1" t="s">
        <v>731</v>
      </c>
      <c r="AI4132" s="1" t="str">
        <f>TRIM(MID(SUBSTITUTE($H4132,",",REPT(" ",200)),(LEN($H4132)-LEN(SUBSTITUTE($H4132,",",""))-2)*200+1,200))</f>
        <v>Central Visayas</v>
      </c>
      <c r="AJ4132" s="1" t="s">
        <v>55</v>
      </c>
      <c r="AK4132" t="s">
        <v>17681</v>
      </c>
      <c r="AL4132" s="2">
        <v>0</v>
      </c>
      <c r="AM4132" s="1" t="s">
        <v>14867</v>
      </c>
    </row>
    <row r="4133" spans="1:39" ht="12.75" customHeight="1">
      <c r="A4133" s="1"/>
      <c r="B4133" s="1" t="s">
        <v>14868</v>
      </c>
      <c r="C4133" s="1" t="s">
        <v>14869</v>
      </c>
      <c r="D4133" s="3" t="str">
        <f ca="1">IFERROR(__xludf.DUMMYFUNCTION("PROPER(REGEXEXTRACT(B4100, ""(?:https?:\/\/)?(?:www\.)?([a-zA-Z0-9-]+)\.""))"),"Skyscanner")</f>
        <v>Skyscanner</v>
      </c>
      <c r="E4133" s="1" t="s">
        <v>14870</v>
      </c>
      <c r="F4133" s="1">
        <v>10.31366</v>
      </c>
      <c r="G4133" s="1">
        <v>123.8929</v>
      </c>
      <c r="H4133" s="1" t="s">
        <v>14871</v>
      </c>
      <c r="I4133" s="1" t="s">
        <v>2622</v>
      </c>
      <c r="J4133" s="1">
        <f>IF(K4133="URBAN",1,IF(K4133="SUBURBAN",2,IF(K4133="RURAL",3,"")))</f>
        <v>1</v>
      </c>
      <c r="K4133" s="1" t="s">
        <v>42</v>
      </c>
      <c r="L4133" s="18">
        <v>46082</v>
      </c>
      <c r="M4133" s="49">
        <v>0.625</v>
      </c>
      <c r="N4133" s="18">
        <v>46083</v>
      </c>
      <c r="O4133" s="56">
        <v>0.5</v>
      </c>
      <c r="P4133" s="31" t="str">
        <f>TEXT($L4133, "dddd")</f>
        <v>Sunday</v>
      </c>
      <c r="Q4133" s="39" t="s">
        <v>207</v>
      </c>
      <c r="R4133" s="39">
        <v>2655</v>
      </c>
      <c r="S4133" s="1" t="str">
        <f>IF(OR(MONTH(L4133)=12, MONTH(L4133)&lt;=5), "Dry Season", "Wet Season")</f>
        <v>Dry Season</v>
      </c>
      <c r="T4133" s="1">
        <v>1</v>
      </c>
      <c r="U4133" s="1">
        <v>0</v>
      </c>
      <c r="V4133" s="1">
        <v>0</v>
      </c>
      <c r="W4133" s="2">
        <f>IF(ISNUMBER(SEARCH("N/A", X4133)), 0, 1)</f>
        <v>0</v>
      </c>
      <c r="X4133" s="1" t="s">
        <v>44</v>
      </c>
      <c r="Y4133" s="1"/>
      <c r="Z4133" s="1"/>
      <c r="AA4133" s="11" cm="1">
        <f t="array" ref="AA4133">IF(ISBLANK(Y4133), 0, VINCentyInvDistance(F4133,G4133,Y4133,Z4133))</f>
        <v>0</v>
      </c>
      <c r="AB4133" s="1">
        <v>1</v>
      </c>
      <c r="AC4133" s="1">
        <v>8.8000000000000007</v>
      </c>
      <c r="AD4133" s="1">
        <v>0</v>
      </c>
      <c r="AE4133" s="1">
        <v>456</v>
      </c>
      <c r="AF4133" s="1"/>
      <c r="AG4133" s="1" t="s">
        <v>731</v>
      </c>
      <c r="AH4133" s="1" t="s">
        <v>731</v>
      </c>
      <c r="AI4133" s="1" t="str">
        <f>TRIM(MID(SUBSTITUTE($H4133,",",REPT(" ",200)),(LEN($H4133)-LEN(SUBSTITUTE($H4133,",",""))-2)*200+1,200))</f>
        <v>Central Visayas</v>
      </c>
      <c r="AJ4133" s="1" t="s">
        <v>55</v>
      </c>
      <c r="AK4133" t="s">
        <v>17682</v>
      </c>
      <c r="AL4133" s="1">
        <v>3</v>
      </c>
      <c r="AM4133" s="1" t="s">
        <v>14872</v>
      </c>
    </row>
    <row r="4134" spans="1:39" ht="12.75" customHeight="1">
      <c r="A4134" s="1"/>
      <c r="B4134" s="1" t="s">
        <v>14873</v>
      </c>
      <c r="C4134" s="1" t="s">
        <v>14874</v>
      </c>
      <c r="D4134" s="3" t="str">
        <f ca="1">IFERROR(__xludf.DUMMYFUNCTION("PROPER(REGEXEXTRACT(B4101, ""(?:https?:\/\/)?(?:www\.)?([a-zA-Z0-9-]+)\.""))"),"Skyscanner")</f>
        <v>Skyscanner</v>
      </c>
      <c r="E4134" s="1" t="s">
        <v>14875</v>
      </c>
      <c r="F4134" s="1">
        <v>10.317755999999999</v>
      </c>
      <c r="G4134" s="1">
        <v>123.902491</v>
      </c>
      <c r="H4134" s="1" t="s">
        <v>14876</v>
      </c>
      <c r="I4134" s="1" t="s">
        <v>2622</v>
      </c>
      <c r="J4134" s="1">
        <f>IF(K4134="URBAN",1,IF(K4134="SUBURBAN",2,IF(K4134="RURAL",3,"")))</f>
        <v>1</v>
      </c>
      <c r="K4134" s="1" t="s">
        <v>42</v>
      </c>
      <c r="L4134" s="18">
        <v>46082</v>
      </c>
      <c r="M4134" s="49">
        <v>0.58333333333333337</v>
      </c>
      <c r="N4134" s="18">
        <v>46083</v>
      </c>
      <c r="O4134" s="56">
        <v>0.5</v>
      </c>
      <c r="P4134" s="31" t="str">
        <f>TEXT($L4134, "dddd")</f>
        <v>Sunday</v>
      </c>
      <c r="Q4134" s="39" t="s">
        <v>1341</v>
      </c>
      <c r="R4134" s="39">
        <v>1696</v>
      </c>
      <c r="S4134" s="1" t="str">
        <f>IF(OR(MONTH(L4134)=12, MONTH(L4134)&lt;=5), "Dry Season", "Wet Season")</f>
        <v>Dry Season</v>
      </c>
      <c r="T4134" s="1">
        <v>1</v>
      </c>
      <c r="U4134" s="1">
        <v>0</v>
      </c>
      <c r="V4134" s="1">
        <v>0</v>
      </c>
      <c r="W4134" s="2">
        <f>IF(ISNUMBER(SEARCH("N/A", X4134)), 0, 1)</f>
        <v>0</v>
      </c>
      <c r="X4134" s="1" t="s">
        <v>44</v>
      </c>
      <c r="Y4134" s="1"/>
      <c r="Z4134" s="1"/>
      <c r="AA4134" s="11" cm="1">
        <f t="array" ref="AA4134">IF(ISBLANK(Y4134), 0, VINCentyInvDistance(F4134,G4134,Y4134,Z4134))</f>
        <v>0</v>
      </c>
      <c r="AB4134" s="1">
        <v>0</v>
      </c>
      <c r="AC4134" s="1">
        <v>8</v>
      </c>
      <c r="AD4134" s="1">
        <v>4</v>
      </c>
      <c r="AE4134" s="1">
        <v>1654</v>
      </c>
      <c r="AF4134" s="1"/>
      <c r="AG4134" s="1" t="s">
        <v>731</v>
      </c>
      <c r="AH4134" s="1" t="s">
        <v>731</v>
      </c>
      <c r="AI4134" s="1" t="str">
        <f>TRIM(MID(SUBSTITUTE($H4134,",",REPT(" ",200)),(LEN($H4134)-LEN(SUBSTITUTE($H4134,",",""))-2)*200+1,200))</f>
        <v>Central Visayas</v>
      </c>
      <c r="AJ4134" s="1" t="s">
        <v>55</v>
      </c>
      <c r="AK4134" t="s">
        <v>14877</v>
      </c>
      <c r="AL4134" s="1">
        <v>3</v>
      </c>
      <c r="AM4134" s="1" t="s">
        <v>14878</v>
      </c>
    </row>
    <row r="4135" spans="1:39" ht="12.75" customHeight="1">
      <c r="A4135" s="1"/>
      <c r="B4135" s="1" t="s">
        <v>14763</v>
      </c>
      <c r="C4135" s="1" t="s">
        <v>14879</v>
      </c>
      <c r="D4135" s="3" t="str">
        <f ca="1">IFERROR(__xludf.DUMMYFUNCTION("PROPER(REGEXEXTRACT(B4102, ""(?:https?:\/\/)?(?:www\.)?([a-zA-Z0-9-]+)\.""))"),"Skyscanner")</f>
        <v>Skyscanner</v>
      </c>
      <c r="E4135" s="1" t="s">
        <v>14765</v>
      </c>
      <c r="F4135" s="1">
        <v>10.311842</v>
      </c>
      <c r="G4135" s="1">
        <v>123.921206</v>
      </c>
      <c r="H4135" s="1" t="s">
        <v>14766</v>
      </c>
      <c r="I4135" s="1" t="s">
        <v>2622</v>
      </c>
      <c r="J4135" s="1">
        <f>IF(K4135="URBAN",1,IF(K4135="SUBURBAN",2,IF(K4135="RURAL",3,"")))</f>
        <v>1</v>
      </c>
      <c r="K4135" s="1" t="s">
        <v>42</v>
      </c>
      <c r="L4135" s="18">
        <v>46082</v>
      </c>
      <c r="M4135" s="49">
        <v>0.625</v>
      </c>
      <c r="N4135" s="18">
        <v>46083</v>
      </c>
      <c r="O4135" s="56">
        <v>0.5</v>
      </c>
      <c r="P4135" s="31" t="str">
        <f>TEXT($L4135, "dddd")</f>
        <v>Sunday</v>
      </c>
      <c r="Q4135" s="39" t="s">
        <v>43</v>
      </c>
      <c r="R4135" s="39">
        <v>3355</v>
      </c>
      <c r="S4135" s="1" t="str">
        <f>IF(OR(MONTH(L4135)=12, MONTH(L4135)&lt;=5), "Dry Season", "Wet Season")</f>
        <v>Dry Season</v>
      </c>
      <c r="T4135" s="1">
        <v>1</v>
      </c>
      <c r="U4135" s="1">
        <v>0</v>
      </c>
      <c r="V4135" s="1">
        <v>0</v>
      </c>
      <c r="W4135" s="2">
        <f>IF(ISNUMBER(SEARCH("N/A", X4135)), 0, 1)</f>
        <v>0</v>
      </c>
      <c r="X4135" s="1" t="s">
        <v>44</v>
      </c>
      <c r="Y4135" s="1"/>
      <c r="Z4135" s="1"/>
      <c r="AA4135" s="11" cm="1">
        <f t="array" ref="AA4135">IF(ISBLANK(Y4135), 0, VINCentyInvDistance(F4135,G4135,Y4135,Z4135))</f>
        <v>0</v>
      </c>
      <c r="AB4135" s="1">
        <v>1</v>
      </c>
      <c r="AC4135" s="1">
        <v>7.6</v>
      </c>
      <c r="AD4135" s="1">
        <v>0</v>
      </c>
      <c r="AE4135" s="1">
        <v>1432</v>
      </c>
      <c r="AF4135" s="1"/>
      <c r="AG4135" s="1" t="s">
        <v>731</v>
      </c>
      <c r="AH4135" s="1" t="s">
        <v>731</v>
      </c>
      <c r="AI4135" s="1" t="str">
        <f>TRIM(MID(SUBSTITUTE($H4135,",",REPT(" ",200)),(LEN($H4135)-LEN(SUBSTITUTE($H4135,",",""))-2)*200+1,200))</f>
        <v>Central Visayas</v>
      </c>
      <c r="AJ4135" s="1" t="s">
        <v>55</v>
      </c>
      <c r="AK4135" t="s">
        <v>17664</v>
      </c>
      <c r="AL4135" s="1">
        <v>3</v>
      </c>
      <c r="AM4135" s="1" t="s">
        <v>14767</v>
      </c>
    </row>
    <row r="4136" spans="1:39" ht="12.75" customHeight="1">
      <c r="A4136" s="1"/>
      <c r="B4136" s="1" t="s">
        <v>14768</v>
      </c>
      <c r="C4136" s="1" t="s">
        <v>14880</v>
      </c>
      <c r="D4136" s="3" t="str">
        <f ca="1">IFERROR(__xludf.DUMMYFUNCTION("PROPER(REGEXEXTRACT(B4103, ""(?:https?:\/\/)?(?:www\.)?([a-zA-Z0-9-]+)\.""))"),"Skyscanner")</f>
        <v>Skyscanner</v>
      </c>
      <c r="E4136" s="1" t="s">
        <v>14770</v>
      </c>
      <c r="F4136" s="1">
        <v>10.309123</v>
      </c>
      <c r="G4136" s="1">
        <v>123.894766</v>
      </c>
      <c r="H4136" s="1" t="s">
        <v>14771</v>
      </c>
      <c r="I4136" s="1" t="s">
        <v>2622</v>
      </c>
      <c r="J4136" s="1">
        <f>IF(K4136="URBAN",1,IF(K4136="SUBURBAN",2,IF(K4136="RURAL",3,"")))</f>
        <v>1</v>
      </c>
      <c r="K4136" s="1" t="s">
        <v>42</v>
      </c>
      <c r="L4136" s="18">
        <v>46082</v>
      </c>
      <c r="M4136" s="49">
        <v>0.625</v>
      </c>
      <c r="N4136" s="18">
        <v>46083</v>
      </c>
      <c r="O4136" s="56">
        <v>0.5</v>
      </c>
      <c r="P4136" s="31" t="str">
        <f>TEXT($L4136, "dddd")</f>
        <v>Sunday</v>
      </c>
      <c r="Q4136" s="39" t="s">
        <v>1341</v>
      </c>
      <c r="R4136" s="39">
        <v>4084</v>
      </c>
      <c r="S4136" s="1" t="str">
        <f>IF(OR(MONTH(L4136)=12, MONTH(L4136)&lt;=5), "Dry Season", "Wet Season")</f>
        <v>Dry Season</v>
      </c>
      <c r="T4136" s="1">
        <v>1</v>
      </c>
      <c r="U4136" s="1">
        <v>0</v>
      </c>
      <c r="V4136" s="1">
        <v>0</v>
      </c>
      <c r="W4136" s="2">
        <f>IF(ISNUMBER(SEARCH("N/A", X4136)), 0, 1)</f>
        <v>0</v>
      </c>
      <c r="X4136" s="1" t="s">
        <v>44</v>
      </c>
      <c r="Y4136" s="1"/>
      <c r="Z4136" s="1"/>
      <c r="AA4136" s="11" cm="1">
        <f t="array" ref="AA4136">IF(ISBLANK(Y4136), 0, VINCentyInvDistance(F4136,G4136,Y4136,Z4136))</f>
        <v>0</v>
      </c>
      <c r="AB4136" s="1">
        <v>0</v>
      </c>
      <c r="AC4136" s="1">
        <v>9</v>
      </c>
      <c r="AD4136" s="1">
        <v>0</v>
      </c>
      <c r="AE4136" s="1">
        <v>77</v>
      </c>
      <c r="AF4136" s="1"/>
      <c r="AG4136" s="1" t="s">
        <v>731</v>
      </c>
      <c r="AH4136" s="1" t="s">
        <v>731</v>
      </c>
      <c r="AI4136" s="1" t="str">
        <f>TRIM(MID(SUBSTITUTE($H4136,",",REPT(" ",200)),(LEN($H4136)-LEN(SUBSTITUTE($H4136,",",""))-2)*200+1,200))</f>
        <v>Central Visayas</v>
      </c>
      <c r="AJ4136" s="1" t="s">
        <v>55</v>
      </c>
      <c r="AK4136" t="s">
        <v>14772</v>
      </c>
      <c r="AL4136" s="1">
        <v>3</v>
      </c>
      <c r="AM4136" s="1" t="s">
        <v>14773</v>
      </c>
    </row>
    <row r="4137" spans="1:39" ht="12.75" customHeight="1">
      <c r="A4137" s="1"/>
      <c r="B4137" s="1" t="s">
        <v>14774</v>
      </c>
      <c r="C4137" s="1" t="s">
        <v>14881</v>
      </c>
      <c r="D4137" s="3" t="str">
        <f ca="1">IFERROR(__xludf.DUMMYFUNCTION("PROPER(REGEXEXTRACT(B4104, ""(?:https?:\/\/)?(?:www\.)?([a-zA-Z0-9-]+)\.""))"),"Skyscanner")</f>
        <v>Skyscanner</v>
      </c>
      <c r="E4137" s="1" t="s">
        <v>14776</v>
      </c>
      <c r="F4137" s="1">
        <v>10.30964</v>
      </c>
      <c r="G4137" s="1">
        <v>123.91919</v>
      </c>
      <c r="H4137" s="1" t="s">
        <v>14777</v>
      </c>
      <c r="I4137" s="1" t="s">
        <v>2622</v>
      </c>
      <c r="J4137" s="1">
        <f>IF(K4137="URBAN",1,IF(K4137="SUBURBAN",2,IF(K4137="RURAL",3,"")))</f>
        <v>1</v>
      </c>
      <c r="K4137" s="1" t="s">
        <v>42</v>
      </c>
      <c r="L4137" s="18">
        <v>46082</v>
      </c>
      <c r="M4137" s="49">
        <v>0.625</v>
      </c>
      <c r="N4137" s="18">
        <v>46083</v>
      </c>
      <c r="O4137" s="56">
        <v>0.5</v>
      </c>
      <c r="P4137" s="31" t="str">
        <f>TEXT($L4137, "dddd")</f>
        <v>Sunday</v>
      </c>
      <c r="Q4137" s="39" t="s">
        <v>43</v>
      </c>
      <c r="R4137" s="39">
        <v>7783</v>
      </c>
      <c r="S4137" s="1" t="str">
        <f>IF(OR(MONTH(L4137)=12, MONTH(L4137)&lt;=5), "Dry Season", "Wet Season")</f>
        <v>Dry Season</v>
      </c>
      <c r="T4137" s="1">
        <v>1</v>
      </c>
      <c r="U4137" s="1">
        <v>0</v>
      </c>
      <c r="V4137" s="1">
        <v>0</v>
      </c>
      <c r="W4137" s="2">
        <f>IF(ISNUMBER(SEARCH("N/A", X4137)), 0, 1)</f>
        <v>0</v>
      </c>
      <c r="X4137" s="1" t="s">
        <v>44</v>
      </c>
      <c r="Y4137" s="1"/>
      <c r="Z4137" s="1"/>
      <c r="AA4137" s="11" cm="1">
        <f t="array" ref="AA4137">IF(ISBLANK(Y4137), 0, VINCentyInvDistance(F4137,G4137,Y4137,Z4137))</f>
        <v>0</v>
      </c>
      <c r="AB4137" s="1">
        <v>1</v>
      </c>
      <c r="AC4137" s="1">
        <v>9</v>
      </c>
      <c r="AD4137" s="1">
        <v>4.5</v>
      </c>
      <c r="AE4137" s="1">
        <v>5838</v>
      </c>
      <c r="AF4137" s="1"/>
      <c r="AG4137" s="1" t="s">
        <v>731</v>
      </c>
      <c r="AH4137" s="1" t="s">
        <v>731</v>
      </c>
      <c r="AI4137" s="1" t="str">
        <f>TRIM(MID(SUBSTITUTE($H4137,",",REPT(" ",200)),(LEN($H4137)-LEN(SUBSTITUTE($H4137,",",""))-2)*200+1,200))</f>
        <v>Central Visayas</v>
      </c>
      <c r="AJ4137" s="1" t="s">
        <v>55</v>
      </c>
      <c r="AK4137" t="s">
        <v>17665</v>
      </c>
      <c r="AL4137" s="1">
        <v>5</v>
      </c>
      <c r="AM4137" s="1" t="s">
        <v>14778</v>
      </c>
    </row>
    <row r="4138" spans="1:39" ht="12.75" customHeight="1">
      <c r="A4138" s="1"/>
      <c r="B4138" s="1" t="s">
        <v>14779</v>
      </c>
      <c r="C4138" s="1" t="s">
        <v>14882</v>
      </c>
      <c r="D4138" s="3" t="str">
        <f ca="1">IFERROR(__xludf.DUMMYFUNCTION("PROPER(REGEXEXTRACT(B4105, ""(?:https?:\/\/)?(?:www\.)?([a-zA-Z0-9-]+)\.""))"),"Skyscanner")</f>
        <v>Skyscanner</v>
      </c>
      <c r="E4138" s="1" t="s">
        <v>14781</v>
      </c>
      <c r="F4138" s="1">
        <v>10.310475</v>
      </c>
      <c r="G4138" s="1">
        <v>123.90408600000001</v>
      </c>
      <c r="H4138" s="1" t="s">
        <v>14782</v>
      </c>
      <c r="I4138" s="1" t="s">
        <v>2622</v>
      </c>
      <c r="J4138" s="1">
        <f>IF(K4138="URBAN",1,IF(K4138="SUBURBAN",2,IF(K4138="RURAL",3,"")))</f>
        <v>1</v>
      </c>
      <c r="K4138" s="1" t="s">
        <v>42</v>
      </c>
      <c r="L4138" s="18">
        <v>46082</v>
      </c>
      <c r="M4138" s="49">
        <v>0.625</v>
      </c>
      <c r="N4138" s="18">
        <v>46083</v>
      </c>
      <c r="O4138" s="56">
        <v>0.5</v>
      </c>
      <c r="P4138" s="31" t="str">
        <f>TEXT($L4138, "dddd")</f>
        <v>Sunday</v>
      </c>
      <c r="Q4138" s="39" t="s">
        <v>1341</v>
      </c>
      <c r="R4138" s="39">
        <v>1597</v>
      </c>
      <c r="S4138" s="1" t="str">
        <f>IF(OR(MONTH(L4138)=12, MONTH(L4138)&lt;=5), "Dry Season", "Wet Season")</f>
        <v>Dry Season</v>
      </c>
      <c r="T4138" s="1">
        <v>1</v>
      </c>
      <c r="U4138" s="1">
        <v>0</v>
      </c>
      <c r="V4138" s="1">
        <v>0</v>
      </c>
      <c r="W4138" s="2">
        <f>IF(ISNUMBER(SEARCH("N/A", X4138)), 0, 1)</f>
        <v>0</v>
      </c>
      <c r="X4138" s="1" t="s">
        <v>44</v>
      </c>
      <c r="Y4138" s="1"/>
      <c r="Z4138" s="1"/>
      <c r="AA4138" s="11" cm="1">
        <f t="array" ref="AA4138">IF(ISBLANK(Y4138), 0, VINCentyInvDistance(F4138,G4138,Y4138,Z4138))</f>
        <v>0</v>
      </c>
      <c r="AB4138" s="1">
        <v>0</v>
      </c>
      <c r="AC4138" s="1">
        <v>10</v>
      </c>
      <c r="AD4138" s="1">
        <v>0</v>
      </c>
      <c r="AE4138" s="1">
        <v>12</v>
      </c>
      <c r="AF4138" s="1"/>
      <c r="AG4138" s="1" t="s">
        <v>731</v>
      </c>
      <c r="AH4138" s="1" t="s">
        <v>731</v>
      </c>
      <c r="AI4138" s="1" t="str">
        <f>TRIM(MID(SUBSTITUTE($H4138,",",REPT(" ",200)),(LEN($H4138)-LEN(SUBSTITUTE($H4138,",",""))-2)*200+1,200))</f>
        <v>Central Visayas</v>
      </c>
      <c r="AJ4138" s="1" t="s">
        <v>55</v>
      </c>
      <c r="AK4138" t="s">
        <v>17666</v>
      </c>
      <c r="AL4138" s="1">
        <v>3</v>
      </c>
      <c r="AM4138" s="1" t="s">
        <v>14783</v>
      </c>
    </row>
    <row r="4139" spans="1:39" ht="12.75" customHeight="1">
      <c r="A4139" s="1"/>
      <c r="B4139" s="1" t="s">
        <v>14784</v>
      </c>
      <c r="C4139" s="1" t="s">
        <v>14883</v>
      </c>
      <c r="D4139" s="3" t="str">
        <f ca="1">IFERROR(__xludf.DUMMYFUNCTION("PROPER(REGEXEXTRACT(B4106, ""(?:https?:\/\/)?(?:www\.)?([a-zA-Z0-9-]+)\.""))"),"Skyscanner")</f>
        <v>Skyscanner</v>
      </c>
      <c r="E4139" s="1" t="s">
        <v>14786</v>
      </c>
      <c r="F4139" s="1">
        <v>10.316972</v>
      </c>
      <c r="G4139" s="1">
        <v>123.909306</v>
      </c>
      <c r="H4139" s="1" t="s">
        <v>14787</v>
      </c>
      <c r="I4139" s="1" t="s">
        <v>2622</v>
      </c>
      <c r="J4139" s="1">
        <f>IF(K4139="URBAN",1,IF(K4139="SUBURBAN",2,IF(K4139="RURAL",3,"")))</f>
        <v>1</v>
      </c>
      <c r="K4139" s="1" t="s">
        <v>42</v>
      </c>
      <c r="L4139" s="18">
        <v>46082</v>
      </c>
      <c r="M4139" s="49">
        <v>0.625</v>
      </c>
      <c r="N4139" s="18">
        <v>46083</v>
      </c>
      <c r="O4139" s="56">
        <v>0.5</v>
      </c>
      <c r="P4139" s="31" t="str">
        <f>TEXT($L4139, "dddd")</f>
        <v>Sunday</v>
      </c>
      <c r="Q4139" s="39" t="s">
        <v>43</v>
      </c>
      <c r="R4139" s="39">
        <v>6138</v>
      </c>
      <c r="S4139" s="1" t="str">
        <f>IF(OR(MONTH(L4139)=12, MONTH(L4139)&lt;=5), "Dry Season", "Wet Season")</f>
        <v>Dry Season</v>
      </c>
      <c r="T4139" s="1">
        <v>1</v>
      </c>
      <c r="U4139" s="1">
        <v>0</v>
      </c>
      <c r="V4139" s="1">
        <v>1</v>
      </c>
      <c r="W4139" s="2">
        <f>IF(ISNUMBER(SEARCH("N/A", X4139)), 0, 1)</f>
        <v>0</v>
      </c>
      <c r="X4139" s="1" t="s">
        <v>44</v>
      </c>
      <c r="Y4139" s="1"/>
      <c r="Z4139" s="1"/>
      <c r="AA4139" s="11" cm="1">
        <f t="array" ref="AA4139">IF(ISBLANK(Y4139), 0, VINCentyInvDistance(F4139,G4139,Y4139,Z4139))</f>
        <v>0</v>
      </c>
      <c r="AB4139" s="1">
        <v>1</v>
      </c>
      <c r="AC4139" s="1">
        <v>9.6</v>
      </c>
      <c r="AD4139" s="1">
        <v>0</v>
      </c>
      <c r="AE4139" s="1">
        <v>913</v>
      </c>
      <c r="AF4139" s="1"/>
      <c r="AG4139" s="1" t="s">
        <v>731</v>
      </c>
      <c r="AH4139" s="1" t="s">
        <v>731</v>
      </c>
      <c r="AI4139" s="1" t="str">
        <f>TRIM(MID(SUBSTITUTE($H4139,",",REPT(" ",200)),(LEN($H4139)-LEN(SUBSTITUTE($H4139,",",""))-2)*200+1,200))</f>
        <v>Central Visayas</v>
      </c>
      <c r="AJ4139" s="1" t="s">
        <v>55</v>
      </c>
      <c r="AK4139" t="s">
        <v>17667</v>
      </c>
      <c r="AL4139" s="1">
        <v>4</v>
      </c>
      <c r="AM4139" s="1" t="s">
        <v>14789</v>
      </c>
    </row>
    <row r="4140" spans="1:39" ht="12.75" customHeight="1">
      <c r="A4140" s="1"/>
      <c r="B4140" s="1" t="s">
        <v>14790</v>
      </c>
      <c r="C4140" s="1" t="s">
        <v>14884</v>
      </c>
      <c r="D4140" s="3" t="str">
        <f ca="1">IFERROR(__xludf.DUMMYFUNCTION("PROPER(REGEXEXTRACT(B4107, ""(?:https?:\/\/)?(?:www\.)?([a-zA-Z0-9-]+)\.""))"),"Skyscanner")</f>
        <v>Skyscanner</v>
      </c>
      <c r="E4140" s="1" t="s">
        <v>14792</v>
      </c>
      <c r="F4140" s="1">
        <v>10.297394000000001</v>
      </c>
      <c r="G4140" s="1">
        <v>123.89583399999999</v>
      </c>
      <c r="H4140" s="1" t="s">
        <v>14793</v>
      </c>
      <c r="I4140" s="1" t="s">
        <v>2622</v>
      </c>
      <c r="J4140" s="1">
        <f>IF(K4140="URBAN",1,IF(K4140="SUBURBAN",2,IF(K4140="RURAL",3,"")))</f>
        <v>1</v>
      </c>
      <c r="K4140" s="1" t="s">
        <v>42</v>
      </c>
      <c r="L4140" s="18">
        <v>46082</v>
      </c>
      <c r="M4140" s="49">
        <v>0.625</v>
      </c>
      <c r="N4140" s="18">
        <v>46083</v>
      </c>
      <c r="O4140" s="56">
        <v>0.5</v>
      </c>
      <c r="P4140" s="31" t="str">
        <f>TEXT($L4140, "dddd")</f>
        <v>Sunday</v>
      </c>
      <c r="Q4140" s="39" t="s">
        <v>1266</v>
      </c>
      <c r="R4140" s="39">
        <v>2261</v>
      </c>
      <c r="S4140" s="1" t="str">
        <f>IF(OR(MONTH(L4140)=12, MONTH(L4140)&lt;=5), "Dry Season", "Wet Season")</f>
        <v>Dry Season</v>
      </c>
      <c r="T4140" s="1">
        <v>1</v>
      </c>
      <c r="U4140" s="1">
        <v>0</v>
      </c>
      <c r="V4140" s="1">
        <v>0</v>
      </c>
      <c r="W4140" s="2">
        <f>IF(ISNUMBER(SEARCH("N/A", X4140)), 0, 1)</f>
        <v>0</v>
      </c>
      <c r="X4140" s="1" t="s">
        <v>44</v>
      </c>
      <c r="Y4140" s="1"/>
      <c r="Z4140" s="1"/>
      <c r="AA4140" s="11" cm="1">
        <f t="array" ref="AA4140">IF(ISBLANK(Y4140), 0, VINCentyInvDistance(F4140,G4140,Y4140,Z4140))</f>
        <v>0</v>
      </c>
      <c r="AB4140" s="1">
        <v>1</v>
      </c>
      <c r="AC4140" s="1">
        <v>7.6</v>
      </c>
      <c r="AD4140" s="1">
        <v>0</v>
      </c>
      <c r="AE4140" s="1">
        <v>499</v>
      </c>
      <c r="AF4140" s="1"/>
      <c r="AG4140" s="1" t="s">
        <v>731</v>
      </c>
      <c r="AH4140" s="1" t="s">
        <v>731</v>
      </c>
      <c r="AI4140" s="1" t="str">
        <f>TRIM(MID(SUBSTITUTE($H4140,",",REPT(" ",200)),(LEN($H4140)-LEN(SUBSTITUTE($H4140,",",""))-2)*200+1,200))</f>
        <v>Central Visayas</v>
      </c>
      <c r="AJ4140" s="1" t="s">
        <v>55</v>
      </c>
      <c r="AK4140" t="s">
        <v>17668</v>
      </c>
      <c r="AL4140" s="1">
        <v>4</v>
      </c>
      <c r="AM4140" s="1" t="s">
        <v>14794</v>
      </c>
    </row>
    <row r="4141" spans="1:39" ht="12.75" customHeight="1">
      <c r="A4141" s="1"/>
      <c r="B4141" s="1" t="s">
        <v>4923</v>
      </c>
      <c r="C4141" s="1" t="s">
        <v>14885</v>
      </c>
      <c r="D4141" s="3" t="str">
        <f ca="1">IFERROR(__xludf.DUMMYFUNCTION("PROPER(REGEXEXTRACT(B4108, ""(?:https?:\/\/)?(?:www\.)?([a-zA-Z0-9-]+)\.""))"),"Skyscanner")</f>
        <v>Skyscanner</v>
      </c>
      <c r="E4141" s="1" t="s">
        <v>14796</v>
      </c>
      <c r="F4141" s="1">
        <v>10.34173</v>
      </c>
      <c r="G4141" s="1">
        <v>123.89745600000001</v>
      </c>
      <c r="H4141" s="1" t="s">
        <v>4926</v>
      </c>
      <c r="I4141" s="1" t="s">
        <v>2622</v>
      </c>
      <c r="J4141" s="1">
        <f>IF(K4141="URBAN",1,IF(K4141="SUBURBAN",2,IF(K4141="RURAL",3,"")))</f>
        <v>1</v>
      </c>
      <c r="K4141" s="1" t="s">
        <v>42</v>
      </c>
      <c r="L4141" s="18">
        <v>46082</v>
      </c>
      <c r="M4141" s="49">
        <v>0.625</v>
      </c>
      <c r="N4141" s="18">
        <v>46083</v>
      </c>
      <c r="O4141" s="56">
        <v>0.5</v>
      </c>
      <c r="P4141" s="31" t="str">
        <f>TEXT($L4141, "dddd")</f>
        <v>Sunday</v>
      </c>
      <c r="Q4141" s="39" t="s">
        <v>207</v>
      </c>
      <c r="R4141" s="39">
        <v>4786</v>
      </c>
      <c r="S4141" s="1" t="str">
        <f>IF(OR(MONTH(L4141)=12, MONTH(L4141)&lt;=5), "Dry Season", "Wet Season")</f>
        <v>Dry Season</v>
      </c>
      <c r="T4141" s="1">
        <v>1</v>
      </c>
      <c r="U4141" s="1">
        <v>0</v>
      </c>
      <c r="V4141" s="1">
        <v>0</v>
      </c>
      <c r="W4141" s="2">
        <f>IF(ISNUMBER(SEARCH("N/A", X4141)), 0, 1)</f>
        <v>0</v>
      </c>
      <c r="X4141" s="1" t="s">
        <v>44</v>
      </c>
      <c r="Y4141" s="1"/>
      <c r="Z4141" s="1"/>
      <c r="AA4141" s="11" cm="1">
        <f t="array" ref="AA4141">IF(ISBLANK(Y4141), 0, VINCentyInvDistance(F4141,G4141,Y4141,Z4141))</f>
        <v>0</v>
      </c>
      <c r="AB4141" s="1">
        <v>1</v>
      </c>
      <c r="AC4141" s="1">
        <v>8.8000000000000007</v>
      </c>
      <c r="AD4141" s="1">
        <v>4.4000000000000004</v>
      </c>
      <c r="AE4141" s="1">
        <v>2747</v>
      </c>
      <c r="AF4141" s="1"/>
      <c r="AG4141" s="1" t="s">
        <v>731</v>
      </c>
      <c r="AH4141" s="1" t="s">
        <v>731</v>
      </c>
      <c r="AI4141" s="1" t="str">
        <f>TRIM(MID(SUBSTITUTE($H4141,",",REPT(" ",200)),(LEN($H4141)-LEN(SUBSTITUTE($H4141,",",""))-2)*200+1,200))</f>
        <v>Central Visayas</v>
      </c>
      <c r="AJ4141" s="1" t="s">
        <v>55</v>
      </c>
      <c r="AK4141" t="s">
        <v>17051</v>
      </c>
      <c r="AL4141" s="1">
        <v>5</v>
      </c>
      <c r="AM4141" s="1" t="s">
        <v>4927</v>
      </c>
    </row>
    <row r="4142" spans="1:39" ht="12.75" customHeight="1">
      <c r="A4142" s="1"/>
      <c r="B4142" s="1" t="s">
        <v>14797</v>
      </c>
      <c r="C4142" s="1" t="s">
        <v>14886</v>
      </c>
      <c r="D4142" s="3" t="str">
        <f ca="1">IFERROR(__xludf.DUMMYFUNCTION("PROPER(REGEXEXTRACT(B4109, ""(?:https?:\/\/)?(?:www\.)?([a-zA-Z0-9-]+)\.""))"),"Skyscanner")</f>
        <v>Skyscanner</v>
      </c>
      <c r="E4142" s="1" t="s">
        <v>14799</v>
      </c>
      <c r="F4142" s="1">
        <v>10.305095</v>
      </c>
      <c r="G4142" s="1">
        <v>123.910625</v>
      </c>
      <c r="H4142" s="1" t="s">
        <v>14800</v>
      </c>
      <c r="I4142" s="1" t="s">
        <v>2622</v>
      </c>
      <c r="J4142" s="1">
        <f>IF(K4142="URBAN",1,IF(K4142="SUBURBAN",2,IF(K4142="RURAL",3,"")))</f>
        <v>1</v>
      </c>
      <c r="K4142" s="1" t="s">
        <v>42</v>
      </c>
      <c r="L4142" s="18">
        <v>46082</v>
      </c>
      <c r="M4142" s="49">
        <v>0.58333333333333337</v>
      </c>
      <c r="N4142" s="18">
        <v>46083</v>
      </c>
      <c r="O4142" s="56">
        <v>0.5</v>
      </c>
      <c r="P4142" s="31" t="str">
        <f>TEXT($L4142, "dddd")</f>
        <v>Sunday</v>
      </c>
      <c r="Q4142" s="39" t="s">
        <v>43</v>
      </c>
      <c r="R4142" s="39">
        <v>4717</v>
      </c>
      <c r="S4142" s="1" t="str">
        <f>IF(OR(MONTH(L4142)=12, MONTH(L4142)&lt;=5), "Dry Season", "Wet Season")</f>
        <v>Dry Season</v>
      </c>
      <c r="T4142" s="1">
        <v>1</v>
      </c>
      <c r="U4142" s="1">
        <v>0</v>
      </c>
      <c r="V4142" s="1">
        <v>0</v>
      </c>
      <c r="W4142" s="2">
        <f>IF(ISNUMBER(SEARCH("N/A", X4142)), 0, 1)</f>
        <v>0</v>
      </c>
      <c r="X4142" s="1" t="s">
        <v>44</v>
      </c>
      <c r="Y4142" s="1"/>
      <c r="Z4142" s="1"/>
      <c r="AA4142" s="11" cm="1">
        <f t="array" ref="AA4142">IF(ISBLANK(Y4142), 0, VINCentyInvDistance(F4142,G4142,Y4142,Z4142))</f>
        <v>0</v>
      </c>
      <c r="AB4142" s="1">
        <v>0</v>
      </c>
      <c r="AC4142" s="1">
        <v>9.4</v>
      </c>
      <c r="AD4142" s="1">
        <v>4.7</v>
      </c>
      <c r="AE4142" s="1">
        <v>1389</v>
      </c>
      <c r="AF4142" s="1"/>
      <c r="AG4142" s="1" t="s">
        <v>731</v>
      </c>
      <c r="AH4142" s="1" t="s">
        <v>731</v>
      </c>
      <c r="AI4142" s="1" t="str">
        <f>TRIM(MID(SUBSTITUTE($H4142,",",REPT(" ",200)),(LEN($H4142)-LEN(SUBSTITUTE($H4142,",",""))-2)*200+1,200))</f>
        <v>Central Visayas</v>
      </c>
      <c r="AJ4142" s="1" t="s">
        <v>55</v>
      </c>
      <c r="AK4142" t="s">
        <v>17669</v>
      </c>
      <c r="AL4142" s="1">
        <v>3</v>
      </c>
      <c r="AM4142" s="1" t="s">
        <v>14801</v>
      </c>
    </row>
    <row r="4143" spans="1:39" ht="12.75" customHeight="1">
      <c r="A4143" s="1"/>
      <c r="B4143" s="1" t="s">
        <v>14802</v>
      </c>
      <c r="C4143" s="1" t="s">
        <v>14887</v>
      </c>
      <c r="D4143" s="3" t="str">
        <f ca="1">IFERROR(__xludf.DUMMYFUNCTION("PROPER(REGEXEXTRACT(B4110, ""(?:https?:\/\/)?(?:www\.)?([a-zA-Z0-9-]+)\.""))"),"Skyscanner")</f>
        <v>Skyscanner</v>
      </c>
      <c r="E4143" s="1" t="s">
        <v>14804</v>
      </c>
      <c r="F4143" s="1">
        <v>10.313157</v>
      </c>
      <c r="G4143" s="1">
        <v>123.89439400000001</v>
      </c>
      <c r="H4143" s="1" t="s">
        <v>14805</v>
      </c>
      <c r="I4143" s="1" t="s">
        <v>2622</v>
      </c>
      <c r="J4143" s="1">
        <f>IF(K4143="URBAN",1,IF(K4143="SUBURBAN",2,IF(K4143="RURAL",3,"")))</f>
        <v>1</v>
      </c>
      <c r="K4143" s="1" t="s">
        <v>42</v>
      </c>
      <c r="L4143" s="18">
        <v>46082</v>
      </c>
      <c r="M4143" s="49">
        <v>0.58333333333333337</v>
      </c>
      <c r="N4143" s="18">
        <v>46083</v>
      </c>
      <c r="O4143" s="56">
        <v>0.5</v>
      </c>
      <c r="P4143" s="31" t="str">
        <f>TEXT($L4143, "dddd")</f>
        <v>Sunday</v>
      </c>
      <c r="Q4143" s="39" t="s">
        <v>207</v>
      </c>
      <c r="R4143" s="39">
        <v>4930</v>
      </c>
      <c r="S4143" s="1" t="str">
        <f>IF(OR(MONTH(L4143)=12, MONTH(L4143)&lt;=5), "Dry Season", "Wet Season")</f>
        <v>Dry Season</v>
      </c>
      <c r="T4143" s="1">
        <v>1</v>
      </c>
      <c r="U4143" s="1">
        <v>0</v>
      </c>
      <c r="V4143" s="1">
        <v>0</v>
      </c>
      <c r="W4143" s="2">
        <f>IF(ISNUMBER(SEARCH("N/A", X4143)), 0, 1)</f>
        <v>0</v>
      </c>
      <c r="X4143" s="1" t="s">
        <v>44</v>
      </c>
      <c r="Y4143" s="1"/>
      <c r="Z4143" s="1"/>
      <c r="AA4143" s="11" cm="1">
        <f t="array" ref="AA4143">IF(ISBLANK(Y4143), 0, VINCentyInvDistance(F4143,G4143,Y4143,Z4143))</f>
        <v>0</v>
      </c>
      <c r="AB4143" s="1">
        <v>0</v>
      </c>
      <c r="AC4143" s="1">
        <v>9.4</v>
      </c>
      <c r="AD4143" s="1">
        <v>4.7</v>
      </c>
      <c r="AE4143" s="1">
        <v>414</v>
      </c>
      <c r="AF4143" s="1"/>
      <c r="AG4143" s="1" t="s">
        <v>731</v>
      </c>
      <c r="AH4143" s="1" t="s">
        <v>731</v>
      </c>
      <c r="AI4143" s="1" t="str">
        <f>TRIM(MID(SUBSTITUTE($H4143,",",REPT(" ",200)),(LEN($H4143)-LEN(SUBSTITUTE($H4143,",",""))-2)*200+1,200))</f>
        <v>Central Visayas</v>
      </c>
      <c r="AJ4143" s="1" t="s">
        <v>55</v>
      </c>
      <c r="AK4143" t="s">
        <v>17683</v>
      </c>
      <c r="AL4143" s="1">
        <v>4</v>
      </c>
      <c r="AM4143" s="1" t="s">
        <v>14806</v>
      </c>
    </row>
    <row r="4144" spans="1:39" ht="12.75" customHeight="1">
      <c r="A4144" s="1"/>
      <c r="B4144" s="1" t="s">
        <v>14807</v>
      </c>
      <c r="C4144" s="1" t="s">
        <v>14888</v>
      </c>
      <c r="D4144" s="3" t="str">
        <f ca="1">IFERROR(__xludf.DUMMYFUNCTION("PROPER(REGEXEXTRACT(B4111, ""(?:https?:\/\/)?(?:www\.)?([a-zA-Z0-9-]+)\.""))"),"Skyscanner")</f>
        <v>Skyscanner</v>
      </c>
      <c r="E4144" s="1" t="s">
        <v>14809</v>
      </c>
      <c r="F4144" s="1">
        <v>10.324875</v>
      </c>
      <c r="G4144" s="1">
        <v>123.936733</v>
      </c>
      <c r="H4144" s="1" t="s">
        <v>14810</v>
      </c>
      <c r="I4144" s="1" t="s">
        <v>2622</v>
      </c>
      <c r="J4144" s="1">
        <f>IF(K4144="URBAN",1,IF(K4144="SUBURBAN",2,IF(K4144="RURAL",3,"")))</f>
        <v>1</v>
      </c>
      <c r="K4144" s="1" t="s">
        <v>42</v>
      </c>
      <c r="L4144" s="18">
        <v>46082</v>
      </c>
      <c r="M4144" s="49">
        <v>0.625</v>
      </c>
      <c r="N4144" s="18">
        <v>46083</v>
      </c>
      <c r="O4144" s="56">
        <v>0.5</v>
      </c>
      <c r="P4144" s="31" t="str">
        <f>TEXT($L4144, "dddd")</f>
        <v>Sunday</v>
      </c>
      <c r="Q4144" s="39" t="s">
        <v>43</v>
      </c>
      <c r="R4144" s="39">
        <v>7767</v>
      </c>
      <c r="S4144" s="1" t="str">
        <f>IF(OR(MONTH(L4144)=12, MONTH(L4144)&lt;=5), "Dry Season", "Wet Season")</f>
        <v>Dry Season</v>
      </c>
      <c r="T4144" s="1">
        <v>1</v>
      </c>
      <c r="U4144" s="1">
        <v>0</v>
      </c>
      <c r="V4144" s="1">
        <v>0</v>
      </c>
      <c r="W4144" s="2">
        <f>IF(ISNUMBER(SEARCH("N/A", X4144)), 0, 1)</f>
        <v>0</v>
      </c>
      <c r="X4144" s="1" t="s">
        <v>44</v>
      </c>
      <c r="Y4144" s="1"/>
      <c r="Z4144" s="1"/>
      <c r="AA4144" s="11" cm="1">
        <f t="array" ref="AA4144">IF(ISBLANK(Y4144), 0, VINCentyInvDistance(F4144,G4144,Y4144,Z4144))</f>
        <v>0</v>
      </c>
      <c r="AB4144" s="1">
        <v>0</v>
      </c>
      <c r="AC4144" s="1">
        <v>9.1999999999999993</v>
      </c>
      <c r="AD4144" s="1">
        <v>0</v>
      </c>
      <c r="AE4144" s="1">
        <v>937</v>
      </c>
      <c r="AF4144" s="1"/>
      <c r="AG4144" s="1" t="s">
        <v>731</v>
      </c>
      <c r="AH4144" s="1" t="s">
        <v>731</v>
      </c>
      <c r="AI4144" s="1" t="str">
        <f>TRIM(MID(SUBSTITUTE($H4144,",",REPT(" ",200)),(LEN($H4144)-LEN(SUBSTITUTE($H4144,",",""))-2)*200+1,200))</f>
        <v>Central Visayas</v>
      </c>
      <c r="AJ4144" s="1" t="s">
        <v>55</v>
      </c>
      <c r="AK4144" t="s">
        <v>17684</v>
      </c>
      <c r="AL4144" s="1">
        <v>4</v>
      </c>
      <c r="AM4144" s="1" t="s">
        <v>14811</v>
      </c>
    </row>
    <row r="4145" spans="1:39" ht="12.75" customHeight="1">
      <c r="A4145" s="1"/>
      <c r="B4145" s="1" t="s">
        <v>14812</v>
      </c>
      <c r="C4145" s="1" t="s">
        <v>14889</v>
      </c>
      <c r="D4145" s="3" t="str">
        <f ca="1">IFERROR(__xludf.DUMMYFUNCTION("PROPER(REGEXEXTRACT(B4112, ""(?:https?:\/\/)?(?:www\.)?([a-zA-Z0-9-]+)\.""))"),"Skyscanner")</f>
        <v>Skyscanner</v>
      </c>
      <c r="E4145" s="1" t="s">
        <v>14814</v>
      </c>
      <c r="F4145" s="1">
        <v>10.317021</v>
      </c>
      <c r="G4145" s="1">
        <v>123.90928099999999</v>
      </c>
      <c r="H4145" s="1" t="s">
        <v>14815</v>
      </c>
      <c r="I4145" s="1" t="s">
        <v>2622</v>
      </c>
      <c r="J4145" s="1">
        <f>IF(K4145="URBAN",1,IF(K4145="SUBURBAN",2,IF(K4145="RURAL",3,"")))</f>
        <v>1</v>
      </c>
      <c r="K4145" s="1" t="s">
        <v>42</v>
      </c>
      <c r="L4145" s="18">
        <v>46082</v>
      </c>
      <c r="M4145" s="49">
        <v>0.58333333333333337</v>
      </c>
      <c r="N4145" s="18">
        <v>46083</v>
      </c>
      <c r="O4145" s="56">
        <v>0.5</v>
      </c>
      <c r="P4145" s="31" t="str">
        <f>TEXT($L4145, "dddd")</f>
        <v>Sunday</v>
      </c>
      <c r="Q4145" s="39" t="s">
        <v>207</v>
      </c>
      <c r="R4145" s="39">
        <v>2174</v>
      </c>
      <c r="S4145" s="1" t="str">
        <f>IF(OR(MONTH(L4145)=12, MONTH(L4145)&lt;=5), "Dry Season", "Wet Season")</f>
        <v>Dry Season</v>
      </c>
      <c r="T4145" s="1">
        <v>1</v>
      </c>
      <c r="U4145" s="1">
        <v>0</v>
      </c>
      <c r="V4145" s="1">
        <v>0</v>
      </c>
      <c r="W4145" s="2">
        <f>IF(ISNUMBER(SEARCH("N/A", X4145)), 0, 1)</f>
        <v>0</v>
      </c>
      <c r="X4145" s="1" t="s">
        <v>44</v>
      </c>
      <c r="Y4145" s="1"/>
      <c r="Z4145" s="1"/>
      <c r="AA4145" s="11" cm="1">
        <f t="array" ref="AA4145">IF(ISBLANK(Y4145), 0, VINCentyInvDistance(F4145,G4145,Y4145,Z4145))</f>
        <v>0</v>
      </c>
      <c r="AB4145" s="1">
        <v>0</v>
      </c>
      <c r="AC4145" s="1">
        <v>8.8000000000000007</v>
      </c>
      <c r="AD4145" s="1">
        <v>4.4000000000000004</v>
      </c>
      <c r="AE4145" s="1">
        <v>283</v>
      </c>
      <c r="AF4145" s="1"/>
      <c r="AG4145" s="1" t="s">
        <v>731</v>
      </c>
      <c r="AH4145" s="1" t="s">
        <v>731</v>
      </c>
      <c r="AI4145" s="1" t="str">
        <f>TRIM(MID(SUBSTITUTE($H4145,",",REPT(" ",200)),(LEN($H4145)-LEN(SUBSTITUTE($H4145,",",""))-2)*200+1,200))</f>
        <v>Central Visayas</v>
      </c>
      <c r="AJ4145" s="1" t="s">
        <v>55</v>
      </c>
      <c r="AK4145" t="s">
        <v>1230</v>
      </c>
      <c r="AL4145" s="1">
        <v>3</v>
      </c>
      <c r="AM4145" s="1" t="s">
        <v>14816</v>
      </c>
    </row>
    <row r="4146" spans="1:39" ht="12.75" customHeight="1">
      <c r="A4146" s="1"/>
      <c r="B4146" s="1" t="s">
        <v>14817</v>
      </c>
      <c r="C4146" s="1" t="s">
        <v>14890</v>
      </c>
      <c r="D4146" s="3" t="str">
        <f ca="1">IFERROR(__xludf.DUMMYFUNCTION("PROPER(REGEXEXTRACT(B4113, ""(?:https?:\/\/)?(?:www\.)?([a-zA-Z0-9-]+)\.""))"),"Skyscanner")</f>
        <v>Skyscanner</v>
      </c>
      <c r="E4146" s="1" t="s">
        <v>14819</v>
      </c>
      <c r="F4146" s="1">
        <v>10.32991</v>
      </c>
      <c r="G4146" s="1">
        <v>123.90713</v>
      </c>
      <c r="H4146" s="1" t="s">
        <v>14820</v>
      </c>
      <c r="I4146" s="1" t="s">
        <v>2622</v>
      </c>
      <c r="J4146" s="1">
        <f>IF(K4146="URBAN",1,IF(K4146="SUBURBAN",2,IF(K4146="RURAL",3,"")))</f>
        <v>1</v>
      </c>
      <c r="K4146" s="1" t="s">
        <v>42</v>
      </c>
      <c r="L4146" s="18">
        <v>46082</v>
      </c>
      <c r="M4146" s="49">
        <v>0.58333333333333337</v>
      </c>
      <c r="N4146" s="18">
        <v>46083</v>
      </c>
      <c r="O4146" s="56">
        <v>0.45833333333333331</v>
      </c>
      <c r="P4146" s="31" t="str">
        <f>TEXT($L4146, "dddd")</f>
        <v>Sunday</v>
      </c>
      <c r="Q4146" s="39" t="s">
        <v>43</v>
      </c>
      <c r="R4146" s="39">
        <v>5173</v>
      </c>
      <c r="S4146" s="1" t="str">
        <f>IF(OR(MONTH(L4146)=12, MONTH(L4146)&lt;=5), "Dry Season", "Wet Season")</f>
        <v>Dry Season</v>
      </c>
      <c r="T4146" s="1">
        <v>1</v>
      </c>
      <c r="U4146" s="1">
        <v>0</v>
      </c>
      <c r="V4146" s="1">
        <v>0</v>
      </c>
      <c r="W4146" s="2">
        <f>IF(ISNUMBER(SEARCH("N/A", X4146)), 0, 1)</f>
        <v>0</v>
      </c>
      <c r="X4146" s="1" t="s">
        <v>44</v>
      </c>
      <c r="Y4146" s="1"/>
      <c r="Z4146" s="1"/>
      <c r="AA4146" s="11" cm="1">
        <f t="array" ref="AA4146">IF(ISBLANK(Y4146), 0, VINCentyInvDistance(F4146,G4146,Y4146,Z4146))</f>
        <v>0</v>
      </c>
      <c r="AB4146" s="1">
        <v>1</v>
      </c>
      <c r="AC4146" s="1">
        <v>9.1999999999999993</v>
      </c>
      <c r="AD4146" s="1">
        <v>4.5999999999999996</v>
      </c>
      <c r="AE4146" s="1">
        <v>592</v>
      </c>
      <c r="AF4146" s="1"/>
      <c r="AG4146" s="1" t="s">
        <v>731</v>
      </c>
      <c r="AH4146" s="1" t="s">
        <v>731</v>
      </c>
      <c r="AI4146" s="1" t="str">
        <f>TRIM(MID(SUBSTITUTE($H4146,",",REPT(" ",200)),(LEN($H4146)-LEN(SUBSTITUTE($H4146,",",""))-2)*200+1,200))</f>
        <v>Central Visayas</v>
      </c>
      <c r="AJ4146" s="1" t="s">
        <v>55</v>
      </c>
      <c r="AK4146" t="s">
        <v>17685</v>
      </c>
      <c r="AL4146" s="1">
        <v>4</v>
      </c>
      <c r="AM4146" s="1" t="s">
        <v>14821</v>
      </c>
    </row>
    <row r="4147" spans="1:39" ht="12.75" customHeight="1">
      <c r="A4147" s="1"/>
      <c r="B4147" s="1" t="s">
        <v>4870</v>
      </c>
      <c r="C4147" s="1" t="s">
        <v>14891</v>
      </c>
      <c r="D4147" s="3" t="str">
        <f ca="1">IFERROR(__xludf.DUMMYFUNCTION("PROPER(REGEXEXTRACT(B4114, ""(?:https?:\/\/)?(?:www\.)?([a-zA-Z0-9-]+)\.""))"),"Skyscanner")</f>
        <v>Skyscanner</v>
      </c>
      <c r="E4147" s="1" t="s">
        <v>14823</v>
      </c>
      <c r="F4147" s="1">
        <v>10.319376</v>
      </c>
      <c r="G4147" s="1">
        <v>123.903053</v>
      </c>
      <c r="H4147" s="1" t="s">
        <v>4872</v>
      </c>
      <c r="I4147" s="1" t="s">
        <v>2622</v>
      </c>
      <c r="J4147" s="1">
        <f>IF(K4147="URBAN",1,IF(K4147="SUBURBAN",2,IF(K4147="RURAL",3,"")))</f>
        <v>1</v>
      </c>
      <c r="K4147" s="1" t="s">
        <v>42</v>
      </c>
      <c r="L4147" s="18">
        <v>46082</v>
      </c>
      <c r="M4147" s="49">
        <v>0.625</v>
      </c>
      <c r="N4147" s="18">
        <v>46083</v>
      </c>
      <c r="O4147" s="56">
        <v>0.5</v>
      </c>
      <c r="P4147" s="31" t="str">
        <f>TEXT($L4147, "dddd")</f>
        <v>Sunday</v>
      </c>
      <c r="Q4147" s="39" t="s">
        <v>1266</v>
      </c>
      <c r="R4147" s="39">
        <v>4869</v>
      </c>
      <c r="S4147" s="1" t="str">
        <f>IF(OR(MONTH(L4147)=12, MONTH(L4147)&lt;=5), "Dry Season", "Wet Season")</f>
        <v>Dry Season</v>
      </c>
      <c r="T4147" s="1">
        <v>1</v>
      </c>
      <c r="U4147" s="1">
        <v>0</v>
      </c>
      <c r="V4147" s="1">
        <v>0</v>
      </c>
      <c r="W4147" s="2">
        <f>IF(ISNUMBER(SEARCH("N/A", X4147)), 0, 1)</f>
        <v>0</v>
      </c>
      <c r="X4147" s="1" t="s">
        <v>44</v>
      </c>
      <c r="Y4147" s="1"/>
      <c r="Z4147" s="1"/>
      <c r="AA4147" s="11" cm="1">
        <f t="array" ref="AA4147">IF(ISBLANK(Y4147), 0, VINCentyInvDistance(F4147,G4147,Y4147,Z4147))</f>
        <v>0</v>
      </c>
      <c r="AB4147" s="1">
        <v>0</v>
      </c>
      <c r="AC4147" s="1">
        <v>8.4</v>
      </c>
      <c r="AD4147" s="1">
        <v>0</v>
      </c>
      <c r="AE4147" s="1">
        <v>3473</v>
      </c>
      <c r="AF4147" s="1"/>
      <c r="AG4147" s="1" t="s">
        <v>731</v>
      </c>
      <c r="AH4147" s="1" t="s">
        <v>731</v>
      </c>
      <c r="AI4147" s="1" t="str">
        <f>TRIM(MID(SUBSTITUTE($H4147,",",REPT(" ",200)),(LEN($H4147)-LEN(SUBSTITUTE($H4147,",",""))-2)*200+1,200))</f>
        <v>Central Visayas</v>
      </c>
      <c r="AJ4147" s="1" t="s">
        <v>55</v>
      </c>
      <c r="AK4147" t="s">
        <v>16465</v>
      </c>
      <c r="AL4147" s="1">
        <v>3</v>
      </c>
      <c r="AM4147" s="1" t="s">
        <v>4873</v>
      </c>
    </row>
    <row r="4148" spans="1:39" ht="12.75" customHeight="1">
      <c r="A4148" s="1"/>
      <c r="B4148" s="1" t="s">
        <v>14824</v>
      </c>
      <c r="C4148" s="1" t="s">
        <v>14892</v>
      </c>
      <c r="D4148" s="3" t="str">
        <f ca="1">IFERROR(__xludf.DUMMYFUNCTION("PROPER(REGEXEXTRACT(B4115, ""(?:https?:\/\/)?(?:www\.)?([a-zA-Z0-9-]+)\.""))"),"Skyscanner")</f>
        <v>Skyscanner</v>
      </c>
      <c r="E4148" s="1" t="s">
        <v>14826</v>
      </c>
      <c r="F4148" s="1">
        <v>10.327602000000001</v>
      </c>
      <c r="G4148" s="1">
        <v>123.92198500000001</v>
      </c>
      <c r="H4148" s="1" t="s">
        <v>14827</v>
      </c>
      <c r="I4148" s="1" t="s">
        <v>2622</v>
      </c>
      <c r="J4148" s="1">
        <f>IF(K4148="URBAN",1,IF(K4148="SUBURBAN",2,IF(K4148="RURAL",3,"")))</f>
        <v>1</v>
      </c>
      <c r="K4148" s="1" t="s">
        <v>42</v>
      </c>
      <c r="L4148" s="18">
        <v>46082</v>
      </c>
      <c r="M4148" s="49">
        <v>0.58333333333333337</v>
      </c>
      <c r="N4148" s="18">
        <v>46083</v>
      </c>
      <c r="O4148" s="56">
        <v>0.5</v>
      </c>
      <c r="P4148" s="31" t="str">
        <f>TEXT($L4148, "dddd")</f>
        <v>Sunday</v>
      </c>
      <c r="Q4148" s="39" t="s">
        <v>1000</v>
      </c>
      <c r="R4148" s="39">
        <v>2400</v>
      </c>
      <c r="S4148" s="1" t="str">
        <f>IF(OR(MONTH(L4148)=12, MONTH(L4148)&lt;=5), "Dry Season", "Wet Season")</f>
        <v>Dry Season</v>
      </c>
      <c r="T4148" s="1">
        <v>1</v>
      </c>
      <c r="U4148" s="1">
        <v>0</v>
      </c>
      <c r="V4148" s="1">
        <v>0</v>
      </c>
      <c r="W4148" s="2">
        <f>IF(ISNUMBER(SEARCH("N/A", X4148)), 0, 1)</f>
        <v>0</v>
      </c>
      <c r="X4148" s="1" t="s">
        <v>44</v>
      </c>
      <c r="Y4148" s="1"/>
      <c r="Z4148" s="1"/>
      <c r="AA4148" s="11" cm="1">
        <f t="array" ref="AA4148">IF(ISBLANK(Y4148), 0, VINCentyInvDistance(F4148,G4148,Y4148,Z4148))</f>
        <v>0</v>
      </c>
      <c r="AB4148" s="1">
        <v>0</v>
      </c>
      <c r="AC4148" s="1">
        <v>8.1999999999999993</v>
      </c>
      <c r="AD4148" s="1">
        <v>4.0999999999999996</v>
      </c>
      <c r="AE4148" s="1">
        <v>412</v>
      </c>
      <c r="AF4148" s="1"/>
      <c r="AG4148" s="1" t="s">
        <v>731</v>
      </c>
      <c r="AH4148" s="1" t="s">
        <v>731</v>
      </c>
      <c r="AI4148" s="1" t="str">
        <f>TRIM(MID(SUBSTITUTE($H4148,",",REPT(" ",200)),(LEN($H4148)-LEN(SUBSTITUTE($H4148,",",""))-2)*200+1,200))</f>
        <v>Central Visayas</v>
      </c>
      <c r="AJ4148" s="1" t="s">
        <v>55</v>
      </c>
      <c r="AK4148" t="s">
        <v>17673</v>
      </c>
      <c r="AL4148" s="1">
        <v>4</v>
      </c>
      <c r="AM4148" s="1" t="s">
        <v>14828</v>
      </c>
    </row>
    <row r="4149" spans="1:39" ht="12.75" customHeight="1">
      <c r="A4149" s="1"/>
      <c r="B4149" s="1" t="s">
        <v>14829</v>
      </c>
      <c r="C4149" s="1" t="s">
        <v>14893</v>
      </c>
      <c r="D4149" s="3" t="str">
        <f ca="1">IFERROR(__xludf.DUMMYFUNCTION("PROPER(REGEXEXTRACT(B4116, ""(?:https?:\/\/)?(?:www\.)?([a-zA-Z0-9-]+)\.""))"),"Skyscanner")</f>
        <v>Skyscanner</v>
      </c>
      <c r="E4149" s="1" t="s">
        <v>14831</v>
      </c>
      <c r="F4149" s="1">
        <v>10.333629999999999</v>
      </c>
      <c r="G4149" s="1">
        <v>123.90770999999999</v>
      </c>
      <c r="H4149" s="1" t="s">
        <v>14832</v>
      </c>
      <c r="I4149" s="1" t="s">
        <v>2622</v>
      </c>
      <c r="J4149" s="1">
        <f>IF(K4149="URBAN",1,IF(K4149="SUBURBAN",2,IF(K4149="RURAL",3,"")))</f>
        <v>1</v>
      </c>
      <c r="K4149" s="1" t="s">
        <v>42</v>
      </c>
      <c r="L4149" s="18">
        <v>46082</v>
      </c>
      <c r="M4149" s="49">
        <v>0.625</v>
      </c>
      <c r="N4149" s="18">
        <v>46083</v>
      </c>
      <c r="O4149" s="56">
        <v>0.5</v>
      </c>
      <c r="P4149" s="31" t="str">
        <f>TEXT($L4149, "dddd")</f>
        <v>Sunday</v>
      </c>
      <c r="Q4149" s="39" t="s">
        <v>43</v>
      </c>
      <c r="R4149" s="39">
        <v>2177</v>
      </c>
      <c r="S4149" s="1" t="str">
        <f>IF(OR(MONTH(L4149)=12, MONTH(L4149)&lt;=5), "Dry Season", "Wet Season")</f>
        <v>Dry Season</v>
      </c>
      <c r="T4149" s="1">
        <v>1</v>
      </c>
      <c r="U4149" s="1">
        <v>0</v>
      </c>
      <c r="V4149" s="1">
        <v>0</v>
      </c>
      <c r="W4149" s="2">
        <f>IF(ISNUMBER(SEARCH("N/A", X4149)), 0, 1)</f>
        <v>0</v>
      </c>
      <c r="X4149" s="1" t="s">
        <v>44</v>
      </c>
      <c r="Y4149" s="1"/>
      <c r="Z4149" s="1"/>
      <c r="AA4149" s="11" cm="1">
        <f t="array" ref="AA4149">IF(ISBLANK(Y4149), 0, VINCentyInvDistance(F4149,G4149,Y4149,Z4149))</f>
        <v>0</v>
      </c>
      <c r="AB4149" s="1">
        <v>0</v>
      </c>
      <c r="AC4149" s="1">
        <v>8.6</v>
      </c>
      <c r="AD4149" s="1">
        <v>4.3</v>
      </c>
      <c r="AE4149" s="1">
        <v>26</v>
      </c>
      <c r="AF4149" s="1"/>
      <c r="AG4149" s="1" t="s">
        <v>731</v>
      </c>
      <c r="AH4149" s="1" t="s">
        <v>731</v>
      </c>
      <c r="AI4149" s="1" t="str">
        <f>TRIM(MID(SUBSTITUTE($H4149,",",REPT(" ",200)),(LEN($H4149)-LEN(SUBSTITUTE($H4149,",",""))-2)*200+1,200))</f>
        <v>Central Visayas</v>
      </c>
      <c r="AJ4149" s="1" t="s">
        <v>55</v>
      </c>
      <c r="AK4149" t="s">
        <v>17674</v>
      </c>
      <c r="AL4149" s="1">
        <v>3</v>
      </c>
      <c r="AM4149" s="1" t="s">
        <v>14833</v>
      </c>
    </row>
    <row r="4150" spans="1:39" ht="12.75" customHeight="1">
      <c r="A4150" s="1"/>
      <c r="B4150" s="1" t="s">
        <v>14834</v>
      </c>
      <c r="C4150" s="1" t="s">
        <v>14894</v>
      </c>
      <c r="D4150" s="3" t="str">
        <f ca="1">IFERROR(__xludf.DUMMYFUNCTION("PROPER(REGEXEXTRACT(B4117, ""(?:https?:\/\/)?(?:www\.)?([a-zA-Z0-9-]+)\.""))"),"Skyscanner")</f>
        <v>Skyscanner</v>
      </c>
      <c r="E4150" s="1" t="s">
        <v>14836</v>
      </c>
      <c r="F4150" s="1">
        <v>10.312851999999999</v>
      </c>
      <c r="G4150" s="1">
        <v>123.893597</v>
      </c>
      <c r="H4150" s="1" t="s">
        <v>14837</v>
      </c>
      <c r="I4150" s="1" t="s">
        <v>2622</v>
      </c>
      <c r="J4150" s="1">
        <f>IF(K4150="URBAN",1,IF(K4150="SUBURBAN",2,IF(K4150="RURAL",3,"")))</f>
        <v>1</v>
      </c>
      <c r="K4150" s="1" t="s">
        <v>42</v>
      </c>
      <c r="L4150" s="18">
        <v>46082</v>
      </c>
      <c r="M4150" s="49">
        <v>0.58333333333333337</v>
      </c>
      <c r="N4150" s="18">
        <v>46083</v>
      </c>
      <c r="O4150" s="56">
        <v>0.5</v>
      </c>
      <c r="P4150" s="31" t="str">
        <f>TEXT($L4150, "dddd")</f>
        <v>Sunday</v>
      </c>
      <c r="Q4150" s="39" t="s">
        <v>43</v>
      </c>
      <c r="R4150" s="39">
        <v>2315</v>
      </c>
      <c r="S4150" s="1" t="str">
        <f>IF(OR(MONTH(L4150)=12, MONTH(L4150)&lt;=5), "Dry Season", "Wet Season")</f>
        <v>Dry Season</v>
      </c>
      <c r="T4150" s="1">
        <v>1</v>
      </c>
      <c r="U4150" s="1">
        <v>0</v>
      </c>
      <c r="V4150" s="1">
        <v>0</v>
      </c>
      <c r="W4150" s="2">
        <f>IF(ISNUMBER(SEARCH("N/A", X4150)), 0, 1)</f>
        <v>0</v>
      </c>
      <c r="X4150" s="1" t="s">
        <v>44</v>
      </c>
      <c r="Y4150" s="1"/>
      <c r="Z4150" s="1"/>
      <c r="AA4150" s="11" cm="1">
        <f t="array" ref="AA4150">IF(ISBLANK(Y4150), 0, VINCentyInvDistance(F4150,G4150,Y4150,Z4150))</f>
        <v>0</v>
      </c>
      <c r="AB4150" s="1">
        <v>0</v>
      </c>
      <c r="AC4150" s="1">
        <v>9.8000000000000007</v>
      </c>
      <c r="AD4150" s="1">
        <v>4.9000000000000004</v>
      </c>
      <c r="AE4150" s="1">
        <v>271</v>
      </c>
      <c r="AF4150" s="1"/>
      <c r="AG4150" s="1" t="s">
        <v>731</v>
      </c>
      <c r="AH4150" s="1" t="s">
        <v>731</v>
      </c>
      <c r="AI4150" s="1" t="str">
        <f>TRIM(MID(SUBSTITUTE($H4150,",",REPT(" ",200)),(LEN($H4150)-LEN(SUBSTITUTE($H4150,",",""))-2)*200+1,200))</f>
        <v>Central Visayas</v>
      </c>
      <c r="AJ4150" s="1" t="s">
        <v>55</v>
      </c>
      <c r="AK4150" t="s">
        <v>17686</v>
      </c>
      <c r="AL4150" s="1">
        <v>3</v>
      </c>
      <c r="AM4150" s="1" t="s">
        <v>14838</v>
      </c>
    </row>
    <row r="4151" spans="1:39" ht="12.75" customHeight="1">
      <c r="A4151" s="1"/>
      <c r="B4151" s="1" t="s">
        <v>14839</v>
      </c>
      <c r="C4151" s="1" t="s">
        <v>14895</v>
      </c>
      <c r="D4151" s="3" t="str">
        <f ca="1">IFERROR(__xludf.DUMMYFUNCTION("PROPER(REGEXEXTRACT(B4118, ""(?:https?:\/\/)?(?:www\.)?([a-zA-Z0-9-]+)\.""))"),"Skyscanner")</f>
        <v>Skyscanner</v>
      </c>
      <c r="E4151" s="1" t="s">
        <v>14841</v>
      </c>
      <c r="F4151" s="1">
        <v>10.322608000000001</v>
      </c>
      <c r="G4151" s="1">
        <v>123.91387400000001</v>
      </c>
      <c r="H4151" s="1" t="s">
        <v>14842</v>
      </c>
      <c r="I4151" s="1" t="s">
        <v>2622</v>
      </c>
      <c r="J4151" s="1">
        <f>IF(K4151="URBAN",1,IF(K4151="SUBURBAN",2,IF(K4151="RURAL",3,"")))</f>
        <v>1</v>
      </c>
      <c r="K4151" s="1" t="s">
        <v>42</v>
      </c>
      <c r="L4151" s="18">
        <v>46082</v>
      </c>
      <c r="M4151" s="49">
        <v>0.58333333333333337</v>
      </c>
      <c r="N4151" s="18">
        <v>46083</v>
      </c>
      <c r="O4151" s="56">
        <v>0.5</v>
      </c>
      <c r="P4151" s="31" t="str">
        <f>TEXT($L4151, "dddd")</f>
        <v>Sunday</v>
      </c>
      <c r="Q4151" s="39" t="s">
        <v>43</v>
      </c>
      <c r="R4151" s="39">
        <v>2636</v>
      </c>
      <c r="S4151" s="1" t="str">
        <f>IF(OR(MONTH(L4151)=12, MONTH(L4151)&lt;=5), "Dry Season", "Wet Season")</f>
        <v>Dry Season</v>
      </c>
      <c r="T4151" s="1">
        <v>1</v>
      </c>
      <c r="U4151" s="1">
        <v>0</v>
      </c>
      <c r="V4151" s="1">
        <v>0</v>
      </c>
      <c r="W4151" s="2">
        <f>IF(ISNUMBER(SEARCH("N/A", X4151)), 0, 1)</f>
        <v>0</v>
      </c>
      <c r="X4151" s="1" t="s">
        <v>44</v>
      </c>
      <c r="Y4151" s="1"/>
      <c r="Z4151" s="1"/>
      <c r="AA4151" s="11" cm="1">
        <f t="array" ref="AA4151">IF(ISBLANK(Y4151), 0, VINCentyInvDistance(F4151,G4151,Y4151,Z4151))</f>
        <v>0</v>
      </c>
      <c r="AB4151" s="1">
        <v>0</v>
      </c>
      <c r="AC4151" s="1">
        <v>7.2</v>
      </c>
      <c r="AD4151" s="1">
        <v>3.6</v>
      </c>
      <c r="AE4151" s="1">
        <v>672</v>
      </c>
      <c r="AF4151" s="1"/>
      <c r="AG4151" s="1" t="s">
        <v>731</v>
      </c>
      <c r="AH4151" s="1" t="s">
        <v>731</v>
      </c>
      <c r="AI4151" s="1" t="str">
        <f>TRIM(MID(SUBSTITUTE($H4151,",",REPT(" ",200)),(LEN($H4151)-LEN(SUBSTITUTE($H4151,",",""))-2)*200+1,200))</f>
        <v>Central Visayas</v>
      </c>
      <c r="AJ4151" s="1" t="s">
        <v>55</v>
      </c>
      <c r="AK4151" t="s">
        <v>17676</v>
      </c>
      <c r="AL4151" s="1">
        <v>3</v>
      </c>
      <c r="AM4151" s="1" t="s">
        <v>14843</v>
      </c>
    </row>
    <row r="4152" spans="1:39" ht="12.75" customHeight="1">
      <c r="A4152" s="1"/>
      <c r="B4152" s="1" t="s">
        <v>14844</v>
      </c>
      <c r="C4152" s="1" t="s">
        <v>14896</v>
      </c>
      <c r="D4152" s="3" t="str">
        <f ca="1">IFERROR(__xludf.DUMMYFUNCTION("PROPER(REGEXEXTRACT(B4119, ""(?:https?:\/\/)?(?:www\.)?([a-zA-Z0-9-]+)\.""))"),"Skyscanner")</f>
        <v>Skyscanner</v>
      </c>
      <c r="E4152" s="1" t="s">
        <v>14846</v>
      </c>
      <c r="F4152" s="1">
        <v>10.310890000000001</v>
      </c>
      <c r="G4152" s="1">
        <v>123.89758</v>
      </c>
      <c r="H4152" s="1" t="s">
        <v>14847</v>
      </c>
      <c r="I4152" s="1" t="s">
        <v>2622</v>
      </c>
      <c r="J4152" s="1">
        <f>IF(K4152="URBAN",1,IF(K4152="SUBURBAN",2,IF(K4152="RURAL",3,"")))</f>
        <v>1</v>
      </c>
      <c r="K4152" s="1" t="s">
        <v>42</v>
      </c>
      <c r="L4152" s="18">
        <v>46082</v>
      </c>
      <c r="M4152" s="49">
        <v>0.58333333333333337</v>
      </c>
      <c r="N4152" s="18">
        <v>46083</v>
      </c>
      <c r="O4152" s="56">
        <v>0.54166666666666663</v>
      </c>
      <c r="P4152" s="31" t="str">
        <f>TEXT($L4152, "dddd")</f>
        <v>Sunday</v>
      </c>
      <c r="Q4152" s="39" t="s">
        <v>43</v>
      </c>
      <c r="R4152" s="39">
        <v>1612</v>
      </c>
      <c r="S4152" s="1" t="str">
        <f>IF(OR(MONTH(L4152)=12, MONTH(L4152)&lt;=5), "Dry Season", "Wet Season")</f>
        <v>Dry Season</v>
      </c>
      <c r="T4152" s="1">
        <v>1</v>
      </c>
      <c r="U4152" s="1">
        <v>0</v>
      </c>
      <c r="V4152" s="1">
        <v>0</v>
      </c>
      <c r="W4152" s="2">
        <f>IF(ISNUMBER(SEARCH("N/A", X4152)), 0, 1)</f>
        <v>0</v>
      </c>
      <c r="X4152" s="1" t="s">
        <v>44</v>
      </c>
      <c r="Y4152" s="1"/>
      <c r="Z4152" s="1"/>
      <c r="AA4152" s="11" cm="1">
        <f t="array" ref="AA4152">IF(ISBLANK(Y4152), 0, VINCentyInvDistance(F4152,G4152,Y4152,Z4152))</f>
        <v>0</v>
      </c>
      <c r="AB4152" s="1">
        <v>0</v>
      </c>
      <c r="AC4152" s="1">
        <v>6</v>
      </c>
      <c r="AD4152" s="1">
        <v>3</v>
      </c>
      <c r="AE4152" s="1">
        <v>1</v>
      </c>
      <c r="AF4152" s="1"/>
      <c r="AG4152" s="1" t="s">
        <v>731</v>
      </c>
      <c r="AH4152" s="1" t="s">
        <v>731</v>
      </c>
      <c r="AI4152" s="1" t="str">
        <f>TRIM(MID(SUBSTITUTE($H4152,",",REPT(" ",200)),(LEN($H4152)-LEN(SUBSTITUTE($H4152,",",""))-2)*200+1,200))</f>
        <v>Central Visayas</v>
      </c>
      <c r="AJ4152" s="1" t="s">
        <v>55</v>
      </c>
      <c r="AK4152" t="s">
        <v>17677</v>
      </c>
      <c r="AL4152" s="2">
        <v>0</v>
      </c>
      <c r="AM4152" s="1" t="s">
        <v>14848</v>
      </c>
    </row>
    <row r="4153" spans="1:39" ht="12.75" customHeight="1">
      <c r="A4153" s="1"/>
      <c r="B4153" s="1" t="s">
        <v>14849</v>
      </c>
      <c r="C4153" s="1" t="s">
        <v>14897</v>
      </c>
      <c r="D4153" s="3" t="str">
        <f ca="1">IFERROR(__xludf.DUMMYFUNCTION("PROPER(REGEXEXTRACT(B4120, ""(?:https?:\/\/)?(?:www\.)?([a-zA-Z0-9-]+)\.""))"),"Skyscanner")</f>
        <v>Skyscanner</v>
      </c>
      <c r="E4153" s="1" t="s">
        <v>14851</v>
      </c>
      <c r="F4153" s="1">
        <v>10.304869999999999</v>
      </c>
      <c r="G4153" s="1">
        <v>123.89825999999999</v>
      </c>
      <c r="H4153" s="1" t="s">
        <v>14852</v>
      </c>
      <c r="I4153" s="1" t="s">
        <v>2622</v>
      </c>
      <c r="J4153" s="1">
        <f>IF(K4153="URBAN",1,IF(K4153="SUBURBAN",2,IF(K4153="RURAL",3,"")))</f>
        <v>1</v>
      </c>
      <c r="K4153" s="1" t="s">
        <v>42</v>
      </c>
      <c r="L4153" s="18">
        <v>46082</v>
      </c>
      <c r="M4153" s="49">
        <v>0.58333333333333337</v>
      </c>
      <c r="N4153" s="18">
        <v>46083</v>
      </c>
      <c r="O4153" s="56">
        <v>0.5</v>
      </c>
      <c r="P4153" s="31" t="str">
        <f>TEXT($L4153, "dddd")</f>
        <v>Sunday</v>
      </c>
      <c r="Q4153" s="39" t="s">
        <v>1341</v>
      </c>
      <c r="R4153" s="39">
        <v>1527</v>
      </c>
      <c r="S4153" s="1" t="str">
        <f>IF(OR(MONTH(L4153)=12, MONTH(L4153)&lt;=5), "Dry Season", "Wet Season")</f>
        <v>Dry Season</v>
      </c>
      <c r="T4153" s="1">
        <v>1</v>
      </c>
      <c r="U4153" s="1">
        <v>0</v>
      </c>
      <c r="V4153" s="1">
        <v>0</v>
      </c>
      <c r="W4153" s="2">
        <f>IF(ISNUMBER(SEARCH("N/A", X4153)), 0, 1)</f>
        <v>0</v>
      </c>
      <c r="X4153" s="1" t="s">
        <v>44</v>
      </c>
      <c r="Y4153" s="1"/>
      <c r="Z4153" s="1"/>
      <c r="AA4153" s="11" cm="1">
        <f t="array" ref="AA4153">IF(ISBLANK(Y4153), 0, VINCentyInvDistance(F4153,G4153,Y4153,Z4153))</f>
        <v>0</v>
      </c>
      <c r="AB4153" s="1">
        <v>1</v>
      </c>
      <c r="AC4153" s="1">
        <v>7.2</v>
      </c>
      <c r="AD4153" s="1">
        <v>3.6</v>
      </c>
      <c r="AE4153" s="1">
        <v>102</v>
      </c>
      <c r="AF4153" s="1"/>
      <c r="AG4153" s="1" t="s">
        <v>731</v>
      </c>
      <c r="AH4153" s="1" t="s">
        <v>731</v>
      </c>
      <c r="AI4153" s="1" t="str">
        <f>TRIM(MID(SUBSTITUTE($H4153,",",REPT(" ",200)),(LEN($H4153)-LEN(SUBSTITUTE($H4153,",",""))-2)*200+1,200))</f>
        <v>Central Visayas</v>
      </c>
      <c r="AJ4153" s="1" t="s">
        <v>55</v>
      </c>
      <c r="AK4153" t="s">
        <v>17678</v>
      </c>
      <c r="AL4153" s="1">
        <v>2</v>
      </c>
      <c r="AM4153" s="1" t="s">
        <v>14853</v>
      </c>
    </row>
    <row r="4154" spans="1:39" ht="12.75" customHeight="1">
      <c r="A4154" s="1"/>
      <c r="B4154" s="1" t="s">
        <v>14854</v>
      </c>
      <c r="C4154" s="1" t="s">
        <v>14898</v>
      </c>
      <c r="D4154" s="3" t="str">
        <f ca="1">IFERROR(__xludf.DUMMYFUNCTION("PROPER(REGEXEXTRACT(B4121, ""(?:https?:\/\/)?(?:www\.)?([a-zA-Z0-9-]+)\.""))"),"Skyscanner")</f>
        <v>Skyscanner</v>
      </c>
      <c r="E4154" s="1" t="s">
        <v>14856</v>
      </c>
      <c r="F4154" s="1">
        <v>10.320261</v>
      </c>
      <c r="G4154" s="1">
        <v>123.90307900000001</v>
      </c>
      <c r="H4154" s="1" t="s">
        <v>14857</v>
      </c>
      <c r="I4154" s="1" t="s">
        <v>2622</v>
      </c>
      <c r="J4154" s="1">
        <f>IF(K4154="URBAN",1,IF(K4154="SUBURBAN",2,IF(K4154="RURAL",3,"")))</f>
        <v>1</v>
      </c>
      <c r="K4154" s="1" t="s">
        <v>42</v>
      </c>
      <c r="L4154" s="18">
        <v>46082</v>
      </c>
      <c r="M4154" s="49">
        <v>0.625</v>
      </c>
      <c r="N4154" s="18">
        <v>46083</v>
      </c>
      <c r="O4154" s="56">
        <v>0.5</v>
      </c>
      <c r="P4154" s="31" t="str">
        <f>TEXT($L4154, "dddd")</f>
        <v>Sunday</v>
      </c>
      <c r="Q4154" s="39" t="s">
        <v>207</v>
      </c>
      <c r="R4154" s="39">
        <v>2817</v>
      </c>
      <c r="S4154" s="1" t="str">
        <f>IF(OR(MONTH(L4154)=12, MONTH(L4154)&lt;=5), "Dry Season", "Wet Season")</f>
        <v>Dry Season</v>
      </c>
      <c r="T4154" s="1">
        <v>1</v>
      </c>
      <c r="U4154" s="1">
        <v>0</v>
      </c>
      <c r="V4154" s="1">
        <v>0</v>
      </c>
      <c r="W4154" s="2">
        <f>IF(ISNUMBER(SEARCH("N/A", X4154)), 0, 1)</f>
        <v>0</v>
      </c>
      <c r="X4154" s="1" t="s">
        <v>44</v>
      </c>
      <c r="Y4154" s="1"/>
      <c r="Z4154" s="1"/>
      <c r="AA4154" s="11" cm="1">
        <f t="array" ref="AA4154">IF(ISBLANK(Y4154), 0, VINCentyInvDistance(F4154,G4154,Y4154,Z4154))</f>
        <v>0</v>
      </c>
      <c r="AB4154" s="1">
        <v>0</v>
      </c>
      <c r="AC4154" s="1">
        <v>7.4</v>
      </c>
      <c r="AD4154" s="1">
        <v>0</v>
      </c>
      <c r="AE4154" s="1">
        <v>1245</v>
      </c>
      <c r="AF4154" s="1"/>
      <c r="AG4154" s="1" t="s">
        <v>731</v>
      </c>
      <c r="AH4154" s="1" t="s">
        <v>731</v>
      </c>
      <c r="AI4154" s="1" t="str">
        <f>TRIM(MID(SUBSTITUTE($H4154,",",REPT(" ",200)),(LEN($H4154)-LEN(SUBSTITUTE($H4154,",",""))-2)*200+1,200))</f>
        <v>Central Visayas</v>
      </c>
      <c r="AJ4154" s="1" t="s">
        <v>55</v>
      </c>
      <c r="AK4154" t="s">
        <v>17687</v>
      </c>
      <c r="AL4154" s="1">
        <v>3</v>
      </c>
      <c r="AM4154" s="1" t="s">
        <v>14858</v>
      </c>
    </row>
    <row r="4155" spans="1:39" ht="12.75" customHeight="1">
      <c r="A4155" s="1"/>
      <c r="B4155" s="1" t="s">
        <v>14859</v>
      </c>
      <c r="C4155" s="1" t="s">
        <v>14899</v>
      </c>
      <c r="D4155" s="3" t="str">
        <f ca="1">IFERROR(__xludf.DUMMYFUNCTION("PROPER(REGEXEXTRACT(B4122, ""(?:https?:\/\/)?(?:www\.)?([a-zA-Z0-9-]+)\.""))"),"Skyscanner")</f>
        <v>Skyscanner</v>
      </c>
      <c r="E4155" s="1" t="s">
        <v>14861</v>
      </c>
      <c r="F4155" s="1">
        <v>10.317318999999999</v>
      </c>
      <c r="G4155" s="1">
        <v>123.893422</v>
      </c>
      <c r="H4155" s="1" t="s">
        <v>14862</v>
      </c>
      <c r="I4155" s="1" t="s">
        <v>2622</v>
      </c>
      <c r="J4155" s="1">
        <f>IF(K4155="URBAN",1,IF(K4155="SUBURBAN",2,IF(K4155="RURAL",3,"")))</f>
        <v>1</v>
      </c>
      <c r="K4155" s="1" t="s">
        <v>42</v>
      </c>
      <c r="L4155" s="18">
        <v>46082</v>
      </c>
      <c r="M4155" s="49">
        <v>0.58333333333333337</v>
      </c>
      <c r="N4155" s="18">
        <v>46083</v>
      </c>
      <c r="O4155" s="56">
        <v>0.5</v>
      </c>
      <c r="P4155" s="31" t="str">
        <f>TEXT($L4155, "dddd")</f>
        <v>Sunday</v>
      </c>
      <c r="Q4155" s="39" t="s">
        <v>207</v>
      </c>
      <c r="R4155" s="39">
        <v>5177</v>
      </c>
      <c r="S4155" s="1" t="str">
        <f>IF(OR(MONTH(L4155)=12, MONTH(L4155)&lt;=5), "Dry Season", "Wet Season")</f>
        <v>Dry Season</v>
      </c>
      <c r="T4155" s="1">
        <v>1</v>
      </c>
      <c r="U4155" s="1">
        <v>0</v>
      </c>
      <c r="V4155" s="1">
        <v>0</v>
      </c>
      <c r="W4155" s="2">
        <f>IF(ISNUMBER(SEARCH("N/A", X4155)), 0, 1)</f>
        <v>0</v>
      </c>
      <c r="X4155" s="1" t="s">
        <v>44</v>
      </c>
      <c r="Y4155" s="1"/>
      <c r="Z4155" s="1"/>
      <c r="AA4155" s="11" cm="1">
        <f t="array" ref="AA4155">IF(ISBLANK(Y4155), 0, VINCentyInvDistance(F4155,G4155,Y4155,Z4155))</f>
        <v>0</v>
      </c>
      <c r="AB4155" s="1">
        <v>1</v>
      </c>
      <c r="AC4155" s="1">
        <v>8.4</v>
      </c>
      <c r="AD4155" s="1">
        <v>4.2</v>
      </c>
      <c r="AE4155" s="1">
        <v>1288</v>
      </c>
      <c r="AF4155" s="1"/>
      <c r="AG4155" s="1" t="s">
        <v>731</v>
      </c>
      <c r="AH4155" s="1" t="s">
        <v>731</v>
      </c>
      <c r="AI4155" s="1" t="str">
        <f>TRIM(MID(SUBSTITUTE($H4155,",",REPT(" ",200)),(LEN($H4155)-LEN(SUBSTITUTE($H4155,",",""))-2)*200+1,200))</f>
        <v>Central Visayas</v>
      </c>
      <c r="AJ4155" s="1" t="s">
        <v>55</v>
      </c>
      <c r="AK4155" t="s">
        <v>17680</v>
      </c>
      <c r="AL4155" s="1">
        <v>4</v>
      </c>
      <c r="AM4155" s="1" t="s">
        <v>14863</v>
      </c>
    </row>
    <row r="4156" spans="1:39" ht="12.75" customHeight="1">
      <c r="A4156" s="1"/>
      <c r="B4156" s="1" t="s">
        <v>14864</v>
      </c>
      <c r="C4156" s="1" t="s">
        <v>14900</v>
      </c>
      <c r="D4156" s="3" t="str">
        <f ca="1">IFERROR(__xludf.DUMMYFUNCTION("PROPER(REGEXEXTRACT(B4123, ""(?:https?:\/\/)?(?:www\.)?([a-zA-Z0-9-]+)\.""))"),"Skyscanner")</f>
        <v>Skyscanner</v>
      </c>
      <c r="E4156" s="1" t="s">
        <v>14866</v>
      </c>
      <c r="F4156" s="1">
        <v>10.310840000000001</v>
      </c>
      <c r="G4156" s="1">
        <v>123.89725</v>
      </c>
      <c r="H4156" s="1" t="s">
        <v>14847</v>
      </c>
      <c r="I4156" s="1" t="s">
        <v>2622</v>
      </c>
      <c r="J4156" s="1">
        <f>IF(K4156="URBAN",1,IF(K4156="SUBURBAN",2,IF(K4156="RURAL",3,"")))</f>
        <v>1</v>
      </c>
      <c r="K4156" s="1" t="s">
        <v>42</v>
      </c>
      <c r="L4156" s="18">
        <v>46082</v>
      </c>
      <c r="M4156" s="49">
        <v>0.625</v>
      </c>
      <c r="N4156" s="18">
        <v>46083</v>
      </c>
      <c r="O4156" s="56">
        <v>0.5</v>
      </c>
      <c r="P4156" s="31" t="str">
        <f>TEXT($L4156, "dddd")</f>
        <v>Sunday</v>
      </c>
      <c r="Q4156" s="39" t="s">
        <v>43</v>
      </c>
      <c r="R4156" s="39">
        <v>1895</v>
      </c>
      <c r="S4156" s="1" t="str">
        <f>IF(OR(MONTH(L4156)=12, MONTH(L4156)&lt;=5), "Dry Season", "Wet Season")</f>
        <v>Dry Season</v>
      </c>
      <c r="T4156" s="1">
        <v>1</v>
      </c>
      <c r="U4156" s="1">
        <v>0</v>
      </c>
      <c r="V4156" s="1">
        <v>0</v>
      </c>
      <c r="W4156" s="2">
        <f>IF(ISNUMBER(SEARCH("N/A", X4156)), 0, 1)</f>
        <v>0</v>
      </c>
      <c r="X4156" s="1" t="s">
        <v>44</v>
      </c>
      <c r="Y4156" s="1"/>
      <c r="Z4156" s="1"/>
      <c r="AA4156" s="11" cm="1">
        <f t="array" ref="AA4156">IF(ISBLANK(Y4156), 0, VINCentyInvDistance(F4156,G4156,Y4156,Z4156))</f>
        <v>0</v>
      </c>
      <c r="AB4156" s="1">
        <v>0</v>
      </c>
      <c r="AC4156" s="1">
        <v>0</v>
      </c>
      <c r="AD4156" s="1">
        <v>0</v>
      </c>
      <c r="AE4156" s="1">
        <v>14</v>
      </c>
      <c r="AF4156" s="1"/>
      <c r="AG4156" s="1" t="s">
        <v>731</v>
      </c>
      <c r="AH4156" s="1" t="s">
        <v>731</v>
      </c>
      <c r="AI4156" s="1" t="str">
        <f>TRIM(MID(SUBSTITUTE($H4156,",",REPT(" ",200)),(LEN($H4156)-LEN(SUBSTITUTE($H4156,",",""))-2)*200+1,200))</f>
        <v>Central Visayas</v>
      </c>
      <c r="AJ4156" s="1" t="s">
        <v>55</v>
      </c>
      <c r="AK4156" t="s">
        <v>17681</v>
      </c>
      <c r="AL4156" s="2">
        <v>0</v>
      </c>
      <c r="AM4156" s="1" t="s">
        <v>14867</v>
      </c>
    </row>
    <row r="4157" spans="1:39" ht="12.75" customHeight="1">
      <c r="A4157" s="1"/>
      <c r="B4157" s="1" t="s">
        <v>14868</v>
      </c>
      <c r="C4157" s="1" t="s">
        <v>14901</v>
      </c>
      <c r="D4157" s="3" t="str">
        <f ca="1">IFERROR(__xludf.DUMMYFUNCTION("PROPER(REGEXEXTRACT(B4124, ""(?:https?:\/\/)?(?:www\.)?([a-zA-Z0-9-]+)\.""))"),"Skyscanner")</f>
        <v>Skyscanner</v>
      </c>
      <c r="E4157" s="1" t="s">
        <v>14870</v>
      </c>
      <c r="F4157" s="1">
        <v>10.31366</v>
      </c>
      <c r="G4157" s="1">
        <v>123.8929</v>
      </c>
      <c r="H4157" s="1" t="s">
        <v>14871</v>
      </c>
      <c r="I4157" s="1" t="s">
        <v>2622</v>
      </c>
      <c r="J4157" s="1">
        <f>IF(K4157="URBAN",1,IF(K4157="SUBURBAN",2,IF(K4157="RURAL",3,"")))</f>
        <v>1</v>
      </c>
      <c r="K4157" s="1" t="s">
        <v>42</v>
      </c>
      <c r="L4157" s="18">
        <v>46082</v>
      </c>
      <c r="M4157" s="49">
        <v>0.625</v>
      </c>
      <c r="N4157" s="18">
        <v>46083</v>
      </c>
      <c r="O4157" s="56">
        <v>0.5</v>
      </c>
      <c r="P4157" s="31" t="str">
        <f>TEXT($L4157, "dddd")</f>
        <v>Sunday</v>
      </c>
      <c r="Q4157" s="39" t="s">
        <v>207</v>
      </c>
      <c r="R4157" s="39">
        <v>2307</v>
      </c>
      <c r="S4157" s="1" t="str">
        <f>IF(OR(MONTH(L4157)=12, MONTH(L4157)&lt;=5), "Dry Season", "Wet Season")</f>
        <v>Dry Season</v>
      </c>
      <c r="T4157" s="1">
        <v>1</v>
      </c>
      <c r="U4157" s="1">
        <v>0</v>
      </c>
      <c r="V4157" s="1">
        <v>0</v>
      </c>
      <c r="W4157" s="2">
        <f>IF(ISNUMBER(SEARCH("N/A", X4157)), 0, 1)</f>
        <v>0</v>
      </c>
      <c r="X4157" s="1" t="s">
        <v>44</v>
      </c>
      <c r="Y4157" s="1"/>
      <c r="Z4157" s="1"/>
      <c r="AA4157" s="11" cm="1">
        <f t="array" ref="AA4157">IF(ISBLANK(Y4157), 0, VINCentyInvDistance(F4157,G4157,Y4157,Z4157))</f>
        <v>0</v>
      </c>
      <c r="AB4157" s="1">
        <v>1</v>
      </c>
      <c r="AC4157" s="1">
        <v>8.8000000000000007</v>
      </c>
      <c r="AD4157" s="1">
        <v>0</v>
      </c>
      <c r="AE4157" s="1">
        <v>456</v>
      </c>
      <c r="AF4157" s="1"/>
      <c r="AG4157" s="1" t="s">
        <v>731</v>
      </c>
      <c r="AH4157" s="1" t="s">
        <v>731</v>
      </c>
      <c r="AI4157" s="1" t="str">
        <f>TRIM(MID(SUBSTITUTE($H4157,",",REPT(" ",200)),(LEN($H4157)-LEN(SUBSTITUTE($H4157,",",""))-2)*200+1,200))</f>
        <v>Central Visayas</v>
      </c>
      <c r="AJ4157" s="1" t="s">
        <v>55</v>
      </c>
      <c r="AK4157" t="s">
        <v>17682</v>
      </c>
      <c r="AL4157" s="1">
        <v>3</v>
      </c>
      <c r="AM4157" s="1" t="s">
        <v>14872</v>
      </c>
    </row>
    <row r="4158" spans="1:39" ht="12.75" customHeight="1">
      <c r="A4158" s="1"/>
      <c r="B4158" s="1" t="s">
        <v>14873</v>
      </c>
      <c r="C4158" s="1" t="s">
        <v>14902</v>
      </c>
      <c r="D4158" s="3" t="str">
        <f ca="1">IFERROR(__xludf.DUMMYFUNCTION("PROPER(REGEXEXTRACT(B4125, ""(?:https?:\/\/)?(?:www\.)?([a-zA-Z0-9-]+)\.""))"),"Skyscanner")</f>
        <v>Skyscanner</v>
      </c>
      <c r="E4158" s="1" t="s">
        <v>14875</v>
      </c>
      <c r="F4158" s="1">
        <v>10.317755999999999</v>
      </c>
      <c r="G4158" s="1">
        <v>123.902491</v>
      </c>
      <c r="H4158" s="1" t="s">
        <v>14876</v>
      </c>
      <c r="I4158" s="1" t="s">
        <v>2622</v>
      </c>
      <c r="J4158" s="1">
        <f>IF(K4158="URBAN",1,IF(K4158="SUBURBAN",2,IF(K4158="RURAL",3,"")))</f>
        <v>1</v>
      </c>
      <c r="K4158" s="1" t="s">
        <v>42</v>
      </c>
      <c r="L4158" s="18">
        <v>46082</v>
      </c>
      <c r="M4158" s="49">
        <v>0.58333333333333337</v>
      </c>
      <c r="N4158" s="18">
        <v>46083</v>
      </c>
      <c r="O4158" s="56">
        <v>0.5</v>
      </c>
      <c r="P4158" s="31" t="str">
        <f>TEXT($L4158, "dddd")</f>
        <v>Sunday</v>
      </c>
      <c r="Q4158" s="39" t="s">
        <v>1341</v>
      </c>
      <c r="R4158" s="39">
        <v>2155</v>
      </c>
      <c r="S4158" s="1" t="str">
        <f>IF(OR(MONTH(L4158)=12, MONTH(L4158)&lt;=5), "Dry Season", "Wet Season")</f>
        <v>Dry Season</v>
      </c>
      <c r="T4158" s="1">
        <v>1</v>
      </c>
      <c r="U4158" s="1">
        <v>0</v>
      </c>
      <c r="V4158" s="1">
        <v>0</v>
      </c>
      <c r="W4158" s="2">
        <f>IF(ISNUMBER(SEARCH("N/A", X4158)), 0, 1)</f>
        <v>0</v>
      </c>
      <c r="X4158" s="1" t="s">
        <v>44</v>
      </c>
      <c r="Y4158" s="1"/>
      <c r="Z4158" s="1"/>
      <c r="AA4158" s="11" cm="1">
        <f t="array" ref="AA4158">IF(ISBLANK(Y4158), 0, VINCentyInvDistance(F4158,G4158,Y4158,Z4158))</f>
        <v>0</v>
      </c>
      <c r="AB4158" s="1">
        <v>0</v>
      </c>
      <c r="AC4158" s="1">
        <v>8</v>
      </c>
      <c r="AD4158" s="1">
        <v>4</v>
      </c>
      <c r="AE4158" s="1">
        <v>1654</v>
      </c>
      <c r="AF4158" s="1"/>
      <c r="AG4158" s="1" t="s">
        <v>731</v>
      </c>
      <c r="AH4158" s="1" t="s">
        <v>731</v>
      </c>
      <c r="AI4158" s="1" t="str">
        <f>TRIM(MID(SUBSTITUTE($H4158,",",REPT(" ",200)),(LEN($H4158)-LEN(SUBSTITUTE($H4158,",",""))-2)*200+1,200))</f>
        <v>Central Visayas</v>
      </c>
      <c r="AJ4158" s="1" t="s">
        <v>55</v>
      </c>
      <c r="AK4158" t="s">
        <v>14877</v>
      </c>
      <c r="AL4158" s="1">
        <v>3</v>
      </c>
      <c r="AM4158" s="1" t="s">
        <v>14878</v>
      </c>
    </row>
    <row r="4159" spans="1:39" ht="12.75" customHeight="1">
      <c r="A4159" s="1"/>
      <c r="B4159" s="1" t="s">
        <v>14903</v>
      </c>
      <c r="C4159" s="1" t="s">
        <v>14904</v>
      </c>
      <c r="D4159" s="3" t="str">
        <f ca="1">IFERROR(__xludf.DUMMYFUNCTION("PROPER(REGEXEXTRACT(B4126, ""(?:https?:\/\/)?(?:www\.)?([a-zA-Z0-9-]+)\.""))"),"Skyscanner")</f>
        <v>Skyscanner</v>
      </c>
      <c r="E4159" s="1" t="s">
        <v>14905</v>
      </c>
      <c r="F4159" s="1">
        <v>10.33281</v>
      </c>
      <c r="G4159" s="1">
        <v>123.90907</v>
      </c>
      <c r="H4159" s="1" t="s">
        <v>14906</v>
      </c>
      <c r="I4159" s="1" t="s">
        <v>2622</v>
      </c>
      <c r="J4159" s="1">
        <f>IF(K4159="URBAN",1,IF(K4159="SUBURBAN",2,IF(K4159="RURAL",3,"")))</f>
        <v>1</v>
      </c>
      <c r="K4159" s="1" t="s">
        <v>42</v>
      </c>
      <c r="L4159" s="18">
        <v>46082</v>
      </c>
      <c r="M4159" s="49">
        <v>0.58333333333333337</v>
      </c>
      <c r="N4159" s="18">
        <v>46083</v>
      </c>
      <c r="O4159" s="56">
        <v>0.5</v>
      </c>
      <c r="P4159" s="31" t="str">
        <f>TEXT($L4159, "dddd")</f>
        <v>Sunday</v>
      </c>
      <c r="Q4159" s="39" t="s">
        <v>43</v>
      </c>
      <c r="R4159" s="39">
        <v>0</v>
      </c>
      <c r="S4159" s="1" t="str">
        <f>IF(OR(MONTH(L4159)=12, MONTH(L4159)&lt;=5), "Dry Season", "Wet Season")</f>
        <v>Dry Season</v>
      </c>
      <c r="T4159" s="1">
        <v>1</v>
      </c>
      <c r="U4159" s="1">
        <v>0</v>
      </c>
      <c r="V4159" s="1">
        <v>0</v>
      </c>
      <c r="W4159" s="2">
        <f>IF(ISNUMBER(SEARCH("N/A", X4159)), 0, 1)</f>
        <v>0</v>
      </c>
      <c r="X4159" s="1" t="s">
        <v>44</v>
      </c>
      <c r="Y4159" s="1"/>
      <c r="Z4159" s="1"/>
      <c r="AA4159" s="11" cm="1">
        <f t="array" ref="AA4159">IF(ISBLANK(Y4159), 0, VINCentyInvDistance(F4159,G4159,Y4159,Z4159))</f>
        <v>0</v>
      </c>
      <c r="AB4159" s="1">
        <v>0</v>
      </c>
      <c r="AC4159" s="1">
        <v>0</v>
      </c>
      <c r="AD4159" s="1">
        <v>0</v>
      </c>
      <c r="AE4159" s="1">
        <v>82</v>
      </c>
      <c r="AF4159" s="1"/>
      <c r="AG4159" s="1" t="s">
        <v>731</v>
      </c>
      <c r="AH4159" s="1" t="s">
        <v>731</v>
      </c>
      <c r="AI4159" s="1" t="str">
        <f>TRIM(MID(SUBSTITUTE($H4159,",",REPT(" ",200)),(LEN($H4159)-LEN(SUBSTITUTE($H4159,",",""))-2)*200+1,200))</f>
        <v>Central Visayas</v>
      </c>
      <c r="AJ4159" s="1" t="s">
        <v>55</v>
      </c>
      <c r="AK4159" t="s">
        <v>16465</v>
      </c>
      <c r="AL4159" s="2">
        <v>0</v>
      </c>
      <c r="AM4159" s="1" t="s">
        <v>14907</v>
      </c>
    </row>
    <row r="4160" spans="1:39" ht="12.75" customHeight="1">
      <c r="A4160" s="1"/>
      <c r="B4160" s="1" t="s">
        <v>8186</v>
      </c>
      <c r="C4160" s="1" t="s">
        <v>14908</v>
      </c>
      <c r="D4160" s="3" t="str">
        <f ca="1">IFERROR(__xludf.DUMMYFUNCTION("PROPER(REGEXEXTRACT(B4127, ""(?:https?:\/\/)?(?:www\.)?([a-zA-Z0-9-]+)\.""))"),"Skyscanner")</f>
        <v>Skyscanner</v>
      </c>
      <c r="E4160" s="1" t="s">
        <v>14909</v>
      </c>
      <c r="F4160" s="1">
        <v>10.31963</v>
      </c>
      <c r="G4160" s="1">
        <v>123.89919</v>
      </c>
      <c r="H4160" s="1" t="s">
        <v>8189</v>
      </c>
      <c r="I4160" s="1" t="s">
        <v>2622</v>
      </c>
      <c r="J4160" s="1">
        <f>IF(K4160="URBAN",1,IF(K4160="SUBURBAN",2,IF(K4160="RURAL",3,"")))</f>
        <v>1</v>
      </c>
      <c r="K4160" s="1" t="s">
        <v>42</v>
      </c>
      <c r="L4160" s="18">
        <v>46082</v>
      </c>
      <c r="M4160" s="49">
        <v>0.58333333333333337</v>
      </c>
      <c r="N4160" s="18">
        <v>46083</v>
      </c>
      <c r="O4160" s="56">
        <v>0.5</v>
      </c>
      <c r="P4160" s="31" t="str">
        <f>TEXT($L4160, "dddd")</f>
        <v>Sunday</v>
      </c>
      <c r="Q4160" s="39" t="s">
        <v>1341</v>
      </c>
      <c r="R4160" s="39">
        <v>3381</v>
      </c>
      <c r="S4160" s="1" t="str">
        <f>IF(OR(MONTH(L4160)=12, MONTH(L4160)&lt;=5), "Dry Season", "Wet Season")</f>
        <v>Dry Season</v>
      </c>
      <c r="T4160" s="1">
        <v>1</v>
      </c>
      <c r="U4160" s="1">
        <v>0</v>
      </c>
      <c r="V4160" s="1">
        <v>0</v>
      </c>
      <c r="W4160" s="2">
        <f>IF(ISNUMBER(SEARCH("N/A", X4160)), 0, 1)</f>
        <v>0</v>
      </c>
      <c r="X4160" s="1" t="s">
        <v>44</v>
      </c>
      <c r="Y4160" s="1"/>
      <c r="Z4160" s="1"/>
      <c r="AA4160" s="11" cm="1">
        <f t="array" ref="AA4160">IF(ISBLANK(Y4160), 0, VINCentyInvDistance(F4160,G4160,Y4160,Z4160))</f>
        <v>0</v>
      </c>
      <c r="AB4160" s="1">
        <v>0</v>
      </c>
      <c r="AC4160" s="1">
        <v>9.4</v>
      </c>
      <c r="AD4160" s="1">
        <v>4.7</v>
      </c>
      <c r="AE4160" s="1">
        <v>2229</v>
      </c>
      <c r="AF4160" s="1"/>
      <c r="AG4160" s="1" t="s">
        <v>731</v>
      </c>
      <c r="AH4160" s="1" t="s">
        <v>731</v>
      </c>
      <c r="AI4160" s="1" t="str">
        <f>TRIM(MID(SUBSTITUTE($H4160,",",REPT(" ",200)),(LEN($H4160)-LEN(SUBSTITUTE($H4160,",",""))-2)*200+1,200))</f>
        <v>Central Visayas</v>
      </c>
      <c r="AJ4160" s="1" t="s">
        <v>55</v>
      </c>
      <c r="AK4160" t="s">
        <v>17205</v>
      </c>
      <c r="AL4160" s="1">
        <v>3</v>
      </c>
      <c r="AM4160" s="1" t="s">
        <v>8190</v>
      </c>
    </row>
    <row r="4161" spans="1:39" ht="12.75" customHeight="1">
      <c r="A4161" s="1"/>
      <c r="B4161" s="1" t="s">
        <v>14910</v>
      </c>
      <c r="C4161" s="1" t="s">
        <v>14911</v>
      </c>
      <c r="D4161" s="3" t="str">
        <f ca="1">IFERROR(__xludf.DUMMYFUNCTION("PROPER(REGEXEXTRACT(B4128, ""(?:https?:\/\/)?(?:www\.)?([a-zA-Z0-9-]+)\.""))"),"Skyscanner")</f>
        <v>Skyscanner</v>
      </c>
      <c r="E4161" s="1" t="s">
        <v>14912</v>
      </c>
      <c r="F4161" s="1">
        <v>10.320869999999999</v>
      </c>
      <c r="G4161" s="1">
        <v>123.90419</v>
      </c>
      <c r="H4161" s="1" t="s">
        <v>14913</v>
      </c>
      <c r="I4161" s="1" t="s">
        <v>2622</v>
      </c>
      <c r="J4161" s="1">
        <f>IF(K4161="URBAN",1,IF(K4161="SUBURBAN",2,IF(K4161="RURAL",3,"")))</f>
        <v>1</v>
      </c>
      <c r="K4161" s="1" t="s">
        <v>42</v>
      </c>
      <c r="L4161" s="18">
        <v>46082</v>
      </c>
      <c r="M4161" s="49">
        <v>0.625</v>
      </c>
      <c r="N4161" s="18">
        <v>46083</v>
      </c>
      <c r="O4161" s="56">
        <v>0.5</v>
      </c>
      <c r="P4161" s="31" t="str">
        <f>TEXT($L4161, "dddd")</f>
        <v>Sunday</v>
      </c>
      <c r="Q4161" s="39" t="s">
        <v>1000</v>
      </c>
      <c r="R4161" s="39">
        <v>5006</v>
      </c>
      <c r="S4161" s="1" t="str">
        <f>IF(OR(MONTH(L4161)=12, MONTH(L4161)&lt;=5), "Dry Season", "Wet Season")</f>
        <v>Dry Season</v>
      </c>
      <c r="T4161" s="1">
        <v>1</v>
      </c>
      <c r="U4161" s="1">
        <v>0</v>
      </c>
      <c r="V4161" s="1">
        <v>0</v>
      </c>
      <c r="W4161" s="2">
        <f>IF(ISNUMBER(SEARCH("N/A", X4161)), 0, 1)</f>
        <v>0</v>
      </c>
      <c r="X4161" s="1" t="s">
        <v>44</v>
      </c>
      <c r="Y4161" s="1"/>
      <c r="Z4161" s="1"/>
      <c r="AA4161" s="11" cm="1">
        <f t="array" ref="AA4161">IF(ISBLANK(Y4161), 0, VINCentyInvDistance(F4161,G4161,Y4161,Z4161))</f>
        <v>0</v>
      </c>
      <c r="AB4161" s="1">
        <v>0</v>
      </c>
      <c r="AC4161" s="1">
        <v>9.4</v>
      </c>
      <c r="AD4161" s="1">
        <v>0</v>
      </c>
      <c r="AE4161" s="1">
        <v>284</v>
      </c>
      <c r="AF4161" s="1"/>
      <c r="AG4161" s="1" t="s">
        <v>731</v>
      </c>
      <c r="AH4161" s="1" t="s">
        <v>731</v>
      </c>
      <c r="AI4161" s="1" t="str">
        <f>TRIM(MID(SUBSTITUTE($H4161,",",REPT(" ",200)),(LEN($H4161)-LEN(SUBSTITUTE($H4161,",",""))-2)*200+1,200))</f>
        <v>Central Visayas</v>
      </c>
      <c r="AJ4161" s="1" t="s">
        <v>55</v>
      </c>
      <c r="AK4161" t="s">
        <v>16465</v>
      </c>
      <c r="AL4161" s="2">
        <v>0</v>
      </c>
      <c r="AM4161" s="1" t="s">
        <v>14914</v>
      </c>
    </row>
    <row r="4162" spans="1:39" ht="12.75" customHeight="1">
      <c r="A4162" s="1"/>
      <c r="B4162" s="1" t="s">
        <v>14915</v>
      </c>
      <c r="C4162" s="1" t="s">
        <v>14916</v>
      </c>
      <c r="D4162" s="3" t="str">
        <f ca="1">IFERROR(__xludf.DUMMYFUNCTION("PROPER(REGEXEXTRACT(B4129, ""(?:https?:\/\/)?(?:www\.)?([a-zA-Z0-9-]+)\.""))"),"Skyscanner")</f>
        <v>Skyscanner</v>
      </c>
      <c r="E4162" s="1" t="s">
        <v>14917</v>
      </c>
      <c r="F4162" s="1">
        <v>10.324159999999999</v>
      </c>
      <c r="G4162" s="1">
        <v>123.9122</v>
      </c>
      <c r="H4162" s="1" t="s">
        <v>14918</v>
      </c>
      <c r="I4162" s="1" t="s">
        <v>41</v>
      </c>
      <c r="J4162" s="1">
        <f>IF(K4162="URBAN",1,IF(K4162="SUBURBAN",2,IF(K4162="RURAL",3,"")))</f>
        <v>1</v>
      </c>
      <c r="K4162" s="1" t="s">
        <v>42</v>
      </c>
      <c r="L4162" s="18">
        <v>46082</v>
      </c>
      <c r="M4162" s="49">
        <v>0.58333333333333337</v>
      </c>
      <c r="N4162" s="18">
        <v>46083</v>
      </c>
      <c r="O4162" s="56">
        <v>0.5</v>
      </c>
      <c r="P4162" s="31" t="str">
        <f>TEXT($L4162, "dddd")</f>
        <v>Sunday</v>
      </c>
      <c r="Q4162" s="39" t="s">
        <v>43</v>
      </c>
      <c r="R4162" s="39">
        <v>514</v>
      </c>
      <c r="S4162" s="1" t="str">
        <f>IF(OR(MONTH(L4162)=12, MONTH(L4162)&lt;=5), "Dry Season", "Wet Season")</f>
        <v>Dry Season</v>
      </c>
      <c r="T4162" s="1">
        <v>1</v>
      </c>
      <c r="U4162" s="1">
        <v>0</v>
      </c>
      <c r="V4162" s="1">
        <v>0</v>
      </c>
      <c r="W4162" s="2">
        <f>IF(ISNUMBER(SEARCH("N/A", X4162)), 0, 1)</f>
        <v>0</v>
      </c>
      <c r="X4162" s="1" t="s">
        <v>44</v>
      </c>
      <c r="Y4162" s="1"/>
      <c r="Z4162" s="1"/>
      <c r="AA4162" s="11" cm="1">
        <f t="array" ref="AA4162">IF(ISBLANK(Y4162), 0, VINCentyInvDistance(F4162,G4162,Y4162,Z4162))</f>
        <v>0</v>
      </c>
      <c r="AB4162" s="1">
        <v>0</v>
      </c>
      <c r="AC4162" s="1">
        <v>8.6</v>
      </c>
      <c r="AD4162" s="1">
        <v>4.3</v>
      </c>
      <c r="AE4162" s="1">
        <v>36</v>
      </c>
      <c r="AF4162" s="1"/>
      <c r="AG4162" s="1" t="s">
        <v>731</v>
      </c>
      <c r="AH4162" s="1" t="s">
        <v>731</v>
      </c>
      <c r="AI4162" s="1" t="str">
        <f>TRIM(MID(SUBSTITUTE($H4162,",",REPT(" ",200)),(LEN($H4162)-LEN(SUBSTITUTE($H4162,",",""))-2)*200+1,200))</f>
        <v>Central Visayas</v>
      </c>
      <c r="AJ4162" s="1" t="s">
        <v>55</v>
      </c>
      <c r="AK4162" t="s">
        <v>17688</v>
      </c>
      <c r="AL4162" s="2">
        <v>0</v>
      </c>
      <c r="AM4162" s="1" t="s">
        <v>14919</v>
      </c>
    </row>
    <row r="4163" spans="1:39" ht="12.75" customHeight="1">
      <c r="A4163" s="1"/>
      <c r="B4163" s="1" t="s">
        <v>14920</v>
      </c>
      <c r="C4163" s="1" t="s">
        <v>14921</v>
      </c>
      <c r="D4163" s="3" t="str">
        <f ca="1">IFERROR(__xludf.DUMMYFUNCTION("PROPER(REGEXEXTRACT(B4130, ""(?:https?:\/\/)?(?:www\.)?([a-zA-Z0-9-]+)\.""))"),"Skyscanner")</f>
        <v>Skyscanner</v>
      </c>
      <c r="E4163" s="1" t="s">
        <v>14922</v>
      </c>
      <c r="F4163" s="1">
        <v>10.324756000000001</v>
      </c>
      <c r="G4163" s="1">
        <v>123.915291</v>
      </c>
      <c r="H4163" s="1" t="s">
        <v>14923</v>
      </c>
      <c r="I4163" s="1" t="s">
        <v>2622</v>
      </c>
      <c r="J4163" s="1">
        <f>IF(K4163="URBAN",1,IF(K4163="SUBURBAN",2,IF(K4163="RURAL",3,"")))</f>
        <v>1</v>
      </c>
      <c r="K4163" s="1" t="s">
        <v>42</v>
      </c>
      <c r="L4163" s="18">
        <v>46082</v>
      </c>
      <c r="M4163" s="49">
        <v>0.58333333333333337</v>
      </c>
      <c r="N4163" s="18">
        <v>46083</v>
      </c>
      <c r="O4163" s="56">
        <v>0.5</v>
      </c>
      <c r="P4163" s="31" t="str">
        <f>TEXT($L4163, "dddd")</f>
        <v>Sunday</v>
      </c>
      <c r="Q4163" s="39" t="s">
        <v>43</v>
      </c>
      <c r="R4163" s="39">
        <v>2014</v>
      </c>
      <c r="S4163" s="1" t="str">
        <f>IF(OR(MONTH(L4163)=12, MONTH(L4163)&lt;=5), "Dry Season", "Wet Season")</f>
        <v>Dry Season</v>
      </c>
      <c r="T4163" s="1">
        <v>1</v>
      </c>
      <c r="U4163" s="1">
        <v>0</v>
      </c>
      <c r="V4163" s="1">
        <v>0</v>
      </c>
      <c r="W4163" s="2">
        <f>IF(ISNUMBER(SEARCH("N/A", X4163)), 0, 1)</f>
        <v>0</v>
      </c>
      <c r="X4163" s="1" t="s">
        <v>44</v>
      </c>
      <c r="Y4163" s="1"/>
      <c r="Z4163" s="1"/>
      <c r="AA4163" s="11" cm="1">
        <f t="array" ref="AA4163">IF(ISBLANK(Y4163), 0, VINCentyInvDistance(F4163,G4163,Y4163,Z4163))</f>
        <v>0</v>
      </c>
      <c r="AB4163" s="1">
        <v>1</v>
      </c>
      <c r="AC4163" s="1">
        <v>6.4</v>
      </c>
      <c r="AD4163" s="1">
        <v>3.2</v>
      </c>
      <c r="AE4163" s="1">
        <v>329</v>
      </c>
      <c r="AF4163" s="1"/>
      <c r="AG4163" s="1" t="s">
        <v>731</v>
      </c>
      <c r="AH4163" s="1" t="s">
        <v>731</v>
      </c>
      <c r="AI4163" s="1" t="str">
        <f>TRIM(MID(SUBSTITUTE($H4163,",",REPT(" ",200)),(LEN($H4163)-LEN(SUBSTITUTE($H4163,",",""))-2)*200+1,200))</f>
        <v>Central Visayas</v>
      </c>
      <c r="AJ4163" s="1" t="s">
        <v>55</v>
      </c>
      <c r="AK4163" t="s">
        <v>17689</v>
      </c>
      <c r="AL4163" s="1">
        <v>3</v>
      </c>
      <c r="AM4163" s="1" t="s">
        <v>14924</v>
      </c>
    </row>
    <row r="4164" spans="1:39" ht="12.75" customHeight="1">
      <c r="A4164" s="1"/>
      <c r="B4164" s="1" t="s">
        <v>14925</v>
      </c>
      <c r="C4164" s="1" t="s">
        <v>14926</v>
      </c>
      <c r="D4164" s="3" t="str">
        <f ca="1">IFERROR(__xludf.DUMMYFUNCTION("PROPER(REGEXEXTRACT(B4131, ""(?:https?:\/\/)?(?:www\.)?([a-zA-Z0-9-]+)\.""))"),"Skyscanner")</f>
        <v>Skyscanner</v>
      </c>
      <c r="E4164" s="1" t="s">
        <v>14927</v>
      </c>
      <c r="F4164" s="1">
        <v>10.308109999999999</v>
      </c>
      <c r="G4164" s="1">
        <v>123.90316</v>
      </c>
      <c r="H4164" s="1" t="s">
        <v>14928</v>
      </c>
      <c r="I4164" s="1" t="s">
        <v>2622</v>
      </c>
      <c r="J4164" s="1">
        <f>IF(K4164="URBAN",1,IF(K4164="SUBURBAN",2,IF(K4164="RURAL",3,"")))</f>
        <v>1</v>
      </c>
      <c r="K4164" s="1" t="s">
        <v>42</v>
      </c>
      <c r="L4164" s="18">
        <v>46082</v>
      </c>
      <c r="M4164" s="49">
        <v>0.58333333333333337</v>
      </c>
      <c r="N4164" s="18">
        <v>46083</v>
      </c>
      <c r="O4164" s="56">
        <v>0.5</v>
      </c>
      <c r="P4164" s="31" t="str">
        <f>TEXT($L4164, "dddd")</f>
        <v>Sunday</v>
      </c>
      <c r="Q4164" s="39" t="s">
        <v>1266</v>
      </c>
      <c r="R4164" s="39">
        <v>1008</v>
      </c>
      <c r="S4164" s="1" t="str">
        <f>IF(OR(MONTH(L4164)=12, MONTH(L4164)&lt;=5), "Dry Season", "Wet Season")</f>
        <v>Dry Season</v>
      </c>
      <c r="T4164" s="1">
        <v>1</v>
      </c>
      <c r="U4164" s="1">
        <v>0</v>
      </c>
      <c r="V4164" s="1">
        <v>0</v>
      </c>
      <c r="W4164" s="2">
        <f>IF(ISNUMBER(SEARCH("N/A", X4164)), 0, 1)</f>
        <v>0</v>
      </c>
      <c r="X4164" s="1" t="s">
        <v>44</v>
      </c>
      <c r="Y4164" s="1"/>
      <c r="Z4164" s="1"/>
      <c r="AA4164" s="11" cm="1">
        <f t="array" ref="AA4164">IF(ISBLANK(Y4164), 0, VINCentyInvDistance(F4164,G4164,Y4164,Z4164))</f>
        <v>0</v>
      </c>
      <c r="AB4164" s="1">
        <v>0</v>
      </c>
      <c r="AC4164" s="1">
        <v>8.1999999999999993</v>
      </c>
      <c r="AD4164" s="1">
        <v>4.0999999999999996</v>
      </c>
      <c r="AE4164" s="1">
        <v>102</v>
      </c>
      <c r="AF4164" s="1"/>
      <c r="AG4164" s="1" t="s">
        <v>731</v>
      </c>
      <c r="AH4164" s="1" t="s">
        <v>731</v>
      </c>
      <c r="AI4164" s="1" t="str">
        <f>TRIM(MID(SUBSTITUTE($H4164,",",REPT(" ",200)),(LEN($H4164)-LEN(SUBSTITUTE($H4164,",",""))-2)*200+1,200))</f>
        <v>Central Visayas</v>
      </c>
      <c r="AJ4164" s="1" t="s">
        <v>55</v>
      </c>
      <c r="AK4164" t="s">
        <v>14929</v>
      </c>
      <c r="AL4164" s="1">
        <v>3</v>
      </c>
      <c r="AM4164" s="1" t="s">
        <v>14930</v>
      </c>
    </row>
    <row r="4165" spans="1:39" ht="12.75" customHeight="1">
      <c r="A4165" s="1"/>
      <c r="B4165" s="1" t="s">
        <v>9763</v>
      </c>
      <c r="C4165" s="1" t="s">
        <v>14931</v>
      </c>
      <c r="D4165" s="3" t="str">
        <f ca="1">IFERROR(__xludf.DUMMYFUNCTION("PROPER(REGEXEXTRACT(B4132, ""(?:https?:\/\/)?(?:www\.)?([a-zA-Z0-9-]+)\.""))"),"Skyscanner")</f>
        <v>Skyscanner</v>
      </c>
      <c r="E4165" s="1" t="s">
        <v>9761</v>
      </c>
      <c r="F4165" s="1">
        <v>10.323700000000001</v>
      </c>
      <c r="G4165" s="1">
        <v>123.91191000000001</v>
      </c>
      <c r="H4165" s="1" t="s">
        <v>9766</v>
      </c>
      <c r="I4165" s="1" t="s">
        <v>41</v>
      </c>
      <c r="J4165" s="1">
        <f>IF(K4165="URBAN",1,IF(K4165="SUBURBAN",2,IF(K4165="RURAL",3,"")))</f>
        <v>1</v>
      </c>
      <c r="K4165" s="1" t="s">
        <v>42</v>
      </c>
      <c r="L4165" s="18">
        <v>46082</v>
      </c>
      <c r="M4165" s="49">
        <v>0.58333333333333337</v>
      </c>
      <c r="N4165" s="18">
        <v>46083</v>
      </c>
      <c r="O4165" s="56">
        <v>0.5</v>
      </c>
      <c r="P4165" s="31" t="str">
        <f>TEXT($L4165, "dddd")</f>
        <v>Sunday</v>
      </c>
      <c r="Q4165" s="39" t="s">
        <v>43</v>
      </c>
      <c r="R4165" s="39">
        <v>700</v>
      </c>
      <c r="S4165" s="1" t="str">
        <f>IF(OR(MONTH(L4165)=12, MONTH(L4165)&lt;=5), "Dry Season", "Wet Season")</f>
        <v>Dry Season</v>
      </c>
      <c r="T4165" s="1">
        <v>1</v>
      </c>
      <c r="U4165" s="1">
        <v>0</v>
      </c>
      <c r="V4165" s="1">
        <v>0</v>
      </c>
      <c r="W4165" s="2">
        <f>IF(ISNUMBER(SEARCH("N/A", X4165)), 0, 1)</f>
        <v>0</v>
      </c>
      <c r="X4165" s="1" t="s">
        <v>44</v>
      </c>
      <c r="Y4165" s="1"/>
      <c r="Z4165" s="1"/>
      <c r="AA4165" s="11" cm="1">
        <f t="array" ref="AA4165">IF(ISBLANK(Y4165), 0, VINCentyInvDistance(F4165,G4165,Y4165,Z4165))</f>
        <v>0</v>
      </c>
      <c r="AB4165" s="1">
        <v>0</v>
      </c>
      <c r="AC4165" s="1">
        <v>9.1999999999999993</v>
      </c>
      <c r="AD4165" s="1">
        <v>4.5999999999999996</v>
      </c>
      <c r="AE4165" s="1">
        <v>5</v>
      </c>
      <c r="AF4165" s="1"/>
      <c r="AG4165" s="1" t="s">
        <v>731</v>
      </c>
      <c r="AH4165" s="1" t="s">
        <v>731</v>
      </c>
      <c r="AI4165" s="1" t="str">
        <f>TRIM(MID(SUBSTITUTE($H4165,",",REPT(" ",200)),(LEN($H4165)-LEN(SUBSTITUTE($H4165,",",""))-2)*200+1,200))</f>
        <v>Central Visayas</v>
      </c>
      <c r="AJ4165" s="1" t="s">
        <v>55</v>
      </c>
      <c r="AK4165" t="s">
        <v>17330</v>
      </c>
      <c r="AL4165" s="1">
        <v>3</v>
      </c>
      <c r="AM4165" s="1" t="s">
        <v>9767</v>
      </c>
    </row>
    <row r="4166" spans="1:39" ht="12.75" customHeight="1">
      <c r="A4166" s="1"/>
      <c r="B4166" s="1" t="s">
        <v>14932</v>
      </c>
      <c r="C4166" s="1" t="s">
        <v>14933</v>
      </c>
      <c r="D4166" s="3" t="str">
        <f ca="1">IFERROR(__xludf.DUMMYFUNCTION("PROPER(REGEXEXTRACT(B4133, ""(?:https?:\/\/)?(?:www\.)?([a-zA-Z0-9-]+)\.""))"),"Skyscanner")</f>
        <v>Skyscanner</v>
      </c>
      <c r="E4166" s="1" t="s">
        <v>14934</v>
      </c>
      <c r="F4166" s="1">
        <v>10.312174000000001</v>
      </c>
      <c r="G4166" s="1">
        <v>123.895262</v>
      </c>
      <c r="H4166" s="1" t="s">
        <v>14935</v>
      </c>
      <c r="I4166" s="1" t="s">
        <v>2622</v>
      </c>
      <c r="J4166" s="1">
        <f>IF(K4166="URBAN",1,IF(K4166="SUBURBAN",2,IF(K4166="RURAL",3,"")))</f>
        <v>1</v>
      </c>
      <c r="K4166" s="1" t="s">
        <v>42</v>
      </c>
      <c r="L4166" s="18">
        <v>46082</v>
      </c>
      <c r="M4166" s="49">
        <v>0.58333333333333337</v>
      </c>
      <c r="N4166" s="18">
        <v>46083</v>
      </c>
      <c r="O4166" s="56">
        <v>0</v>
      </c>
      <c r="P4166" s="31" t="str">
        <f>TEXT($L4166, "dddd")</f>
        <v>Sunday</v>
      </c>
      <c r="Q4166" s="39" t="s">
        <v>1341</v>
      </c>
      <c r="R4166" s="39">
        <v>1816</v>
      </c>
      <c r="S4166" s="1" t="str">
        <f>IF(OR(MONTH(L4166)=12, MONTH(L4166)&lt;=5), "Dry Season", "Wet Season")</f>
        <v>Dry Season</v>
      </c>
      <c r="T4166" s="1">
        <v>1</v>
      </c>
      <c r="U4166" s="1">
        <v>0</v>
      </c>
      <c r="V4166" s="1">
        <v>0</v>
      </c>
      <c r="W4166" s="2">
        <f>IF(ISNUMBER(SEARCH("N/A", X4166)), 0, 1)</f>
        <v>0</v>
      </c>
      <c r="X4166" s="1" t="s">
        <v>44</v>
      </c>
      <c r="Y4166" s="1"/>
      <c r="Z4166" s="1"/>
      <c r="AA4166" s="11" cm="1">
        <f t="array" ref="AA4166">IF(ISBLANK(Y4166), 0, VINCentyInvDistance(F4166,G4166,Y4166,Z4166))</f>
        <v>0</v>
      </c>
      <c r="AB4166" s="1">
        <v>1</v>
      </c>
      <c r="AC4166" s="1">
        <v>5.8</v>
      </c>
      <c r="AD4166" s="1">
        <v>2.9</v>
      </c>
      <c r="AE4166" s="1">
        <v>114</v>
      </c>
      <c r="AF4166" s="1"/>
      <c r="AG4166" s="1" t="s">
        <v>731</v>
      </c>
      <c r="AH4166" s="1" t="s">
        <v>731</v>
      </c>
      <c r="AI4166" s="1" t="str">
        <f>TRIM(MID(SUBSTITUTE($H4166,",",REPT(" ",200)),(LEN($H4166)-LEN(SUBSTITUTE($H4166,",",""))-2)*200+1,200))</f>
        <v>Central Visayas</v>
      </c>
      <c r="AJ4166" s="1" t="s">
        <v>55</v>
      </c>
      <c r="AK4166" t="s">
        <v>17690</v>
      </c>
      <c r="AL4166" s="1">
        <v>2</v>
      </c>
      <c r="AM4166" s="1" t="s">
        <v>14936</v>
      </c>
    </row>
    <row r="4167" spans="1:39" ht="12.75" customHeight="1">
      <c r="A4167" s="1"/>
      <c r="B4167" s="1" t="s">
        <v>14937</v>
      </c>
      <c r="C4167" s="1" t="s">
        <v>14938</v>
      </c>
      <c r="D4167" s="3" t="str">
        <f ca="1">IFERROR(__xludf.DUMMYFUNCTION("PROPER(REGEXEXTRACT(B4134, ""(?:https?:\/\/)?(?:www\.)?([a-zA-Z0-9-]+)\.""))"),"Skyscanner")</f>
        <v>Skyscanner</v>
      </c>
      <c r="E4167" s="1" t="s">
        <v>14939</v>
      </c>
      <c r="F4167" s="1">
        <v>10.3269</v>
      </c>
      <c r="G4167" s="1">
        <v>123.91118</v>
      </c>
      <c r="H4167" s="1" t="s">
        <v>14940</v>
      </c>
      <c r="I4167" s="1" t="s">
        <v>41</v>
      </c>
      <c r="J4167" s="1">
        <f>IF(K4167="URBAN",1,IF(K4167="SUBURBAN",2,IF(K4167="RURAL",3,"")))</f>
        <v>1</v>
      </c>
      <c r="K4167" s="1" t="s">
        <v>42</v>
      </c>
      <c r="L4167" s="18">
        <v>46082</v>
      </c>
      <c r="M4167" s="49">
        <v>0</v>
      </c>
      <c r="N4167" s="18">
        <v>46083</v>
      </c>
      <c r="O4167" s="56">
        <v>0.54166666666666663</v>
      </c>
      <c r="P4167" s="31" t="str">
        <f>TEXT($L4167, "dddd")</f>
        <v>Sunday</v>
      </c>
      <c r="Q4167" s="39" t="s">
        <v>1026</v>
      </c>
      <c r="R4167" s="39">
        <v>1814</v>
      </c>
      <c r="S4167" s="1" t="str">
        <f>IF(OR(MONTH(L4167)=12, MONTH(L4167)&lt;=5), "Dry Season", "Wet Season")</f>
        <v>Dry Season</v>
      </c>
      <c r="T4167" s="1">
        <v>1</v>
      </c>
      <c r="U4167" s="1">
        <v>0</v>
      </c>
      <c r="V4167" s="1">
        <v>0</v>
      </c>
      <c r="W4167" s="2">
        <f>IF(ISNUMBER(SEARCH("N/A", X4167)), 0, 1)</f>
        <v>0</v>
      </c>
      <c r="X4167" s="1" t="s">
        <v>44</v>
      </c>
      <c r="Y4167" s="1"/>
      <c r="Z4167" s="1"/>
      <c r="AA4167" s="11" cm="1">
        <f t="array" ref="AA4167">IF(ISBLANK(Y4167), 0, VINCentyInvDistance(F4167,G4167,Y4167,Z4167))</f>
        <v>0</v>
      </c>
      <c r="AB4167" s="1">
        <v>1</v>
      </c>
      <c r="AC4167" s="1">
        <v>6.2</v>
      </c>
      <c r="AD4167" s="1">
        <v>3.1</v>
      </c>
      <c r="AE4167" s="1">
        <v>10</v>
      </c>
      <c r="AF4167" s="1"/>
      <c r="AG4167" s="1" t="s">
        <v>731</v>
      </c>
      <c r="AH4167" s="1" t="s">
        <v>731</v>
      </c>
      <c r="AI4167" s="1" t="str">
        <f>TRIM(MID(SUBSTITUTE($H4167,",",REPT(" ",200)),(LEN($H4167)-LEN(SUBSTITUTE($H4167,",",""))-2)*200+1,200))</f>
        <v>Central Visayas</v>
      </c>
      <c r="AJ4167" s="1" t="s">
        <v>55</v>
      </c>
      <c r="AK4167" t="s">
        <v>17691</v>
      </c>
      <c r="AL4167" s="1">
        <v>2</v>
      </c>
      <c r="AM4167" s="1" t="s">
        <v>14941</v>
      </c>
    </row>
    <row r="4168" spans="1:39" ht="12.75" customHeight="1">
      <c r="A4168" s="1"/>
      <c r="B4168" s="1" t="s">
        <v>14942</v>
      </c>
      <c r="C4168" s="1" t="s">
        <v>14943</v>
      </c>
      <c r="D4168" s="3" t="str">
        <f ca="1">IFERROR(__xludf.DUMMYFUNCTION("PROPER(REGEXEXTRACT(B4135, ""(?:https?:\/\/)?(?:www\.)?([a-zA-Z0-9-]+)\.""))"),"Skyscanner")</f>
        <v>Skyscanner</v>
      </c>
      <c r="E4168" s="1" t="s">
        <v>14944</v>
      </c>
      <c r="F4168" s="1">
        <v>10.311023</v>
      </c>
      <c r="G4168" s="1">
        <v>123.894122</v>
      </c>
      <c r="H4168" s="1" t="s">
        <v>14945</v>
      </c>
      <c r="I4168" s="1" t="s">
        <v>2622</v>
      </c>
      <c r="J4168" s="1">
        <f>IF(K4168="URBAN",1,IF(K4168="SUBURBAN",2,IF(K4168="RURAL",3,"")))</f>
        <v>1</v>
      </c>
      <c r="K4168" s="1" t="s">
        <v>42</v>
      </c>
      <c r="L4168" s="18">
        <v>46082</v>
      </c>
      <c r="M4168" s="49">
        <v>0.58333333333333337</v>
      </c>
      <c r="N4168" s="18">
        <v>46083</v>
      </c>
      <c r="O4168" s="56">
        <v>0.5</v>
      </c>
      <c r="P4168" s="31" t="str">
        <f>TEXT($L4168, "dddd")</f>
        <v>Sunday</v>
      </c>
      <c r="Q4168" s="39" t="s">
        <v>207</v>
      </c>
      <c r="R4168" s="39">
        <v>1618</v>
      </c>
      <c r="S4168" s="1" t="str">
        <f>IF(OR(MONTH(L4168)=12, MONTH(L4168)&lt;=5), "Dry Season", "Wet Season")</f>
        <v>Dry Season</v>
      </c>
      <c r="T4168" s="1">
        <v>1</v>
      </c>
      <c r="U4168" s="1">
        <v>0</v>
      </c>
      <c r="V4168" s="1">
        <v>0</v>
      </c>
      <c r="W4168" s="2">
        <f>IF(ISNUMBER(SEARCH("N/A", X4168)), 0, 1)</f>
        <v>0</v>
      </c>
      <c r="X4168" s="1" t="s">
        <v>44</v>
      </c>
      <c r="Y4168" s="1"/>
      <c r="Z4168" s="1"/>
      <c r="AA4168" s="11" cm="1">
        <f t="array" ref="AA4168">IF(ISBLANK(Y4168), 0, VINCentyInvDistance(F4168,G4168,Y4168,Z4168))</f>
        <v>0</v>
      </c>
      <c r="AB4168" s="1">
        <v>0</v>
      </c>
      <c r="AC4168" s="1">
        <v>7.6</v>
      </c>
      <c r="AD4168" s="1">
        <v>3.8</v>
      </c>
      <c r="AE4168" s="1">
        <v>102</v>
      </c>
      <c r="AF4168" s="1"/>
      <c r="AG4168" s="1" t="s">
        <v>731</v>
      </c>
      <c r="AH4168" s="1" t="s">
        <v>731</v>
      </c>
      <c r="AI4168" s="1" t="str">
        <f>TRIM(MID(SUBSTITUTE($H4168,",",REPT(" ",200)),(LEN($H4168)-LEN(SUBSTITUTE($H4168,",",""))-2)*200+1,200))</f>
        <v>Central Visayas</v>
      </c>
      <c r="AJ4168" s="1" t="s">
        <v>55</v>
      </c>
      <c r="AK4168" t="s">
        <v>14946</v>
      </c>
      <c r="AL4168" s="1">
        <v>3</v>
      </c>
      <c r="AM4168" s="1" t="s">
        <v>14947</v>
      </c>
    </row>
    <row r="4169" spans="1:39" ht="12.75" customHeight="1">
      <c r="A4169" s="1"/>
      <c r="B4169" s="1" t="s">
        <v>14948</v>
      </c>
      <c r="C4169" s="1" t="s">
        <v>14949</v>
      </c>
      <c r="D4169" s="3" t="str">
        <f ca="1">IFERROR(__xludf.DUMMYFUNCTION("PROPER(REGEXEXTRACT(B4136, ""(?:https?:\/\/)?(?:www\.)?([a-zA-Z0-9-]+)\.""))"),"Skyscanner")</f>
        <v>Skyscanner</v>
      </c>
      <c r="E4169" s="1" t="s">
        <v>14950</v>
      </c>
      <c r="F4169" s="1">
        <v>10.31695</v>
      </c>
      <c r="G4169" s="1">
        <v>123.89247</v>
      </c>
      <c r="H4169" s="1" t="s">
        <v>14951</v>
      </c>
      <c r="I4169" s="1" t="s">
        <v>2622</v>
      </c>
      <c r="J4169" s="1">
        <f>IF(K4169="URBAN",1,IF(K4169="SUBURBAN",2,IF(K4169="RURAL",3,"")))</f>
        <v>1</v>
      </c>
      <c r="K4169" s="1" t="s">
        <v>42</v>
      </c>
      <c r="L4169" s="18">
        <v>46082</v>
      </c>
      <c r="M4169" s="49">
        <v>0.625</v>
      </c>
      <c r="N4169" s="18">
        <v>46083</v>
      </c>
      <c r="O4169" s="56">
        <v>0.5</v>
      </c>
      <c r="P4169" s="31" t="str">
        <f>TEXT($L4169, "dddd")</f>
        <v>Sunday</v>
      </c>
      <c r="Q4169" s="39" t="s">
        <v>43</v>
      </c>
      <c r="R4169" s="39">
        <v>1782</v>
      </c>
      <c r="S4169" s="1" t="str">
        <f>IF(OR(MONTH(L4169)=12, MONTH(L4169)&lt;=5), "Dry Season", "Wet Season")</f>
        <v>Dry Season</v>
      </c>
      <c r="T4169" s="1">
        <v>1</v>
      </c>
      <c r="U4169" s="1">
        <v>0</v>
      </c>
      <c r="V4169" s="1">
        <v>0</v>
      </c>
      <c r="W4169" s="2">
        <f>IF(ISNUMBER(SEARCH("N/A", X4169)), 0, 1)</f>
        <v>0</v>
      </c>
      <c r="X4169" s="1" t="s">
        <v>44</v>
      </c>
      <c r="Y4169" s="1"/>
      <c r="Z4169" s="1"/>
      <c r="AA4169" s="11" cm="1">
        <f t="array" ref="AA4169">IF(ISBLANK(Y4169), 0, VINCentyInvDistance(F4169,G4169,Y4169,Z4169))</f>
        <v>0</v>
      </c>
      <c r="AB4169" s="1">
        <v>0</v>
      </c>
      <c r="AC4169" s="1">
        <v>0</v>
      </c>
      <c r="AD4169" s="1">
        <v>0</v>
      </c>
      <c r="AE4169" s="1">
        <v>77</v>
      </c>
      <c r="AF4169" s="1"/>
      <c r="AG4169" s="1" t="s">
        <v>731</v>
      </c>
      <c r="AH4169" s="1" t="s">
        <v>731</v>
      </c>
      <c r="AI4169" s="1" t="str">
        <f>TRIM(MID(SUBSTITUTE($H4169,",",REPT(" ",200)),(LEN($H4169)-LEN(SUBSTITUTE($H4169,",",""))-2)*200+1,200))</f>
        <v>Central Visayas</v>
      </c>
      <c r="AJ4169" s="1" t="s">
        <v>55</v>
      </c>
      <c r="AK4169" t="s">
        <v>14952</v>
      </c>
      <c r="AL4169" s="1">
        <v>2</v>
      </c>
      <c r="AM4169" s="1" t="s">
        <v>14953</v>
      </c>
    </row>
    <row r="4170" spans="1:39" ht="12.75" customHeight="1">
      <c r="A4170" s="1"/>
      <c r="B4170" s="1" t="s">
        <v>14954</v>
      </c>
      <c r="C4170" s="1" t="s">
        <v>14955</v>
      </c>
      <c r="D4170" s="3" t="str">
        <f ca="1">IFERROR(__xludf.DUMMYFUNCTION("PROPER(REGEXEXTRACT(B4137, ""(?:https?:\/\/)?(?:www\.)?([a-zA-Z0-9-]+)\.""))"),"Skyscanner")</f>
        <v>Skyscanner</v>
      </c>
      <c r="E4170" s="1" t="s">
        <v>14956</v>
      </c>
      <c r="F4170" s="1">
        <v>10.316369999999999</v>
      </c>
      <c r="G4170" s="1">
        <v>123.90210999999999</v>
      </c>
      <c r="H4170" s="1" t="s">
        <v>14957</v>
      </c>
      <c r="I4170" s="1" t="s">
        <v>2622</v>
      </c>
      <c r="J4170" s="1">
        <f>IF(K4170="URBAN",1,IF(K4170="SUBURBAN",2,IF(K4170="RURAL",3,"")))</f>
        <v>1</v>
      </c>
      <c r="K4170" s="1" t="s">
        <v>42</v>
      </c>
      <c r="L4170" s="18">
        <v>46082</v>
      </c>
      <c r="M4170" s="49">
        <v>0.625</v>
      </c>
      <c r="N4170" s="18">
        <v>46083</v>
      </c>
      <c r="O4170" s="56">
        <v>0.5</v>
      </c>
      <c r="P4170" s="31" t="str">
        <f>TEXT($L4170, "dddd")</f>
        <v>Sunday</v>
      </c>
      <c r="Q4170" s="39" t="s">
        <v>43</v>
      </c>
      <c r="R4170" s="39">
        <v>3172</v>
      </c>
      <c r="S4170" s="1" t="str">
        <f>IF(OR(MONTH(L4170)=12, MONTH(L4170)&lt;=5), "Dry Season", "Wet Season")</f>
        <v>Dry Season</v>
      </c>
      <c r="T4170" s="1">
        <v>1</v>
      </c>
      <c r="U4170" s="1">
        <v>0</v>
      </c>
      <c r="V4170" s="1">
        <v>0</v>
      </c>
      <c r="W4170" s="2">
        <f>IF(ISNUMBER(SEARCH("N/A", X4170)), 0, 1)</f>
        <v>0</v>
      </c>
      <c r="X4170" s="1" t="s">
        <v>44</v>
      </c>
      <c r="Y4170" s="1"/>
      <c r="Z4170" s="1"/>
      <c r="AA4170" s="11" cm="1">
        <f t="array" ref="AA4170">IF(ISBLANK(Y4170), 0, VINCentyInvDistance(F4170,G4170,Y4170,Z4170))</f>
        <v>0</v>
      </c>
      <c r="AB4170" s="1">
        <v>0</v>
      </c>
      <c r="AC4170" s="1">
        <v>7.4</v>
      </c>
      <c r="AD4170" s="1">
        <v>0</v>
      </c>
      <c r="AE4170" s="1">
        <v>993</v>
      </c>
      <c r="AF4170" s="1"/>
      <c r="AG4170" s="1" t="s">
        <v>731</v>
      </c>
      <c r="AH4170" s="1" t="s">
        <v>731</v>
      </c>
      <c r="AI4170" s="1" t="str">
        <f>TRIM(MID(SUBSTITUTE($H4170,",",REPT(" ",200)),(LEN($H4170)-LEN(SUBSTITUTE($H4170,",",""))-2)*200+1,200))</f>
        <v>Central Visayas</v>
      </c>
      <c r="AJ4170" s="1" t="s">
        <v>55</v>
      </c>
      <c r="AK4170" t="s">
        <v>14958</v>
      </c>
      <c r="AL4170" s="1">
        <v>4</v>
      </c>
      <c r="AM4170" s="1" t="s">
        <v>14959</v>
      </c>
    </row>
    <row r="4171" spans="1:39" ht="12.75" customHeight="1">
      <c r="A4171" s="1"/>
      <c r="B4171" s="1" t="s">
        <v>14960</v>
      </c>
      <c r="C4171" s="1" t="s">
        <v>14961</v>
      </c>
      <c r="D4171" s="3" t="str">
        <f ca="1">IFERROR(__xludf.DUMMYFUNCTION("PROPER(REGEXEXTRACT(B4138, ""(?:https?:\/\/)?(?:www\.)?([a-zA-Z0-9-]+)\.""))"),"Skyscanner")</f>
        <v>Skyscanner</v>
      </c>
      <c r="E4171" s="1" t="s">
        <v>14962</v>
      </c>
      <c r="F4171" s="1">
        <v>10.324792</v>
      </c>
      <c r="G4171" s="1">
        <v>123.904504</v>
      </c>
      <c r="H4171" s="1" t="s">
        <v>14963</v>
      </c>
      <c r="I4171" s="1" t="s">
        <v>2622</v>
      </c>
      <c r="J4171" s="1">
        <f>IF(K4171="URBAN",1,IF(K4171="SUBURBAN",2,IF(K4171="RURAL",3,"")))</f>
        <v>1</v>
      </c>
      <c r="K4171" s="1" t="s">
        <v>42</v>
      </c>
      <c r="L4171" s="18">
        <v>46082</v>
      </c>
      <c r="M4171" s="49">
        <v>0.625</v>
      </c>
      <c r="N4171" s="18">
        <v>46083</v>
      </c>
      <c r="O4171" s="56">
        <v>0.5</v>
      </c>
      <c r="P4171" s="31" t="str">
        <f>TEXT($L4171, "dddd")</f>
        <v>Sunday</v>
      </c>
      <c r="Q4171" s="39" t="s">
        <v>43</v>
      </c>
      <c r="R4171" s="39">
        <v>4856</v>
      </c>
      <c r="S4171" s="1" t="str">
        <f>IF(OR(MONTH(L4171)=12, MONTH(L4171)&lt;=5), "Dry Season", "Wet Season")</f>
        <v>Dry Season</v>
      </c>
      <c r="T4171" s="1">
        <v>1</v>
      </c>
      <c r="U4171" s="1">
        <v>0</v>
      </c>
      <c r="V4171" s="1">
        <v>0</v>
      </c>
      <c r="W4171" s="2">
        <f>IF(ISNUMBER(SEARCH("N/A", X4171)), 0, 1)</f>
        <v>0</v>
      </c>
      <c r="X4171" s="1" t="s">
        <v>44</v>
      </c>
      <c r="Y4171" s="1"/>
      <c r="Z4171" s="1"/>
      <c r="AA4171" s="11" cm="1">
        <f t="array" ref="AA4171">IF(ISBLANK(Y4171), 0, VINCentyInvDistance(F4171,G4171,Y4171,Z4171))</f>
        <v>0</v>
      </c>
      <c r="AB4171" s="1">
        <v>1</v>
      </c>
      <c r="AC4171" s="1">
        <v>7.8</v>
      </c>
      <c r="AD4171" s="1">
        <v>0</v>
      </c>
      <c r="AE4171" s="1">
        <v>4217</v>
      </c>
      <c r="AF4171" s="1"/>
      <c r="AG4171" s="1" t="s">
        <v>731</v>
      </c>
      <c r="AH4171" s="1" t="s">
        <v>731</v>
      </c>
      <c r="AI4171" s="1" t="str">
        <f>TRIM(MID(SUBSTITUTE($H4171,",",REPT(" ",200)),(LEN($H4171)-LEN(SUBSTITUTE($H4171,",",""))-2)*200+1,200))</f>
        <v>Central Visayas</v>
      </c>
      <c r="AJ4171" s="1" t="s">
        <v>55</v>
      </c>
      <c r="AK4171" t="s">
        <v>17692</v>
      </c>
      <c r="AL4171" s="1">
        <v>4</v>
      </c>
      <c r="AM4171" s="1" t="s">
        <v>14964</v>
      </c>
    </row>
    <row r="4172" spans="1:39" ht="12.75" customHeight="1">
      <c r="A4172" s="1"/>
      <c r="B4172" s="1" t="s">
        <v>14965</v>
      </c>
      <c r="C4172" s="1" t="s">
        <v>14966</v>
      </c>
      <c r="D4172" s="3" t="str">
        <f ca="1">IFERROR(__xludf.DUMMYFUNCTION("PROPER(REGEXEXTRACT(B4139, ""(?:https?:\/\/)?(?:www\.)?([a-zA-Z0-9-]+)\.""))"),"Skyscanner")</f>
        <v>Skyscanner</v>
      </c>
      <c r="E4172" s="1" t="s">
        <v>14967</v>
      </c>
      <c r="F4172" s="1">
        <v>10.31137</v>
      </c>
      <c r="G4172" s="1">
        <v>123.89615000000001</v>
      </c>
      <c r="H4172" s="1" t="s">
        <v>14968</v>
      </c>
      <c r="I4172" s="1" t="s">
        <v>2622</v>
      </c>
      <c r="J4172" s="1">
        <f>IF(K4172="URBAN",1,IF(K4172="SUBURBAN",2,IF(K4172="RURAL",3,"")))</f>
        <v>1</v>
      </c>
      <c r="K4172" s="1" t="s">
        <v>42</v>
      </c>
      <c r="L4172" s="18">
        <v>46082</v>
      </c>
      <c r="M4172" s="49">
        <v>0.58333333333333337</v>
      </c>
      <c r="N4172" s="18">
        <v>46083</v>
      </c>
      <c r="O4172" s="56">
        <v>0.5</v>
      </c>
      <c r="P4172" s="31" t="str">
        <f>TEXT($L4172, "dddd")</f>
        <v>Sunday</v>
      </c>
      <c r="Q4172" s="39" t="s">
        <v>43</v>
      </c>
      <c r="R4172" s="39">
        <v>1620</v>
      </c>
      <c r="S4172" s="1" t="str">
        <f>IF(OR(MONTH(L4172)=12, MONTH(L4172)&lt;=5), "Dry Season", "Wet Season")</f>
        <v>Dry Season</v>
      </c>
      <c r="T4172" s="1">
        <v>1</v>
      </c>
      <c r="U4172" s="1">
        <v>0</v>
      </c>
      <c r="V4172" s="1">
        <v>0</v>
      </c>
      <c r="W4172" s="2">
        <f>IF(ISNUMBER(SEARCH("N/A", X4172)), 0, 1)</f>
        <v>0</v>
      </c>
      <c r="X4172" s="1" t="s">
        <v>44</v>
      </c>
      <c r="Y4172" s="1"/>
      <c r="Z4172" s="1"/>
      <c r="AA4172" s="11" cm="1">
        <f t="array" ref="AA4172">IF(ISBLANK(Y4172), 0, VINCentyInvDistance(F4172,G4172,Y4172,Z4172))</f>
        <v>0</v>
      </c>
      <c r="AB4172" s="1">
        <v>0</v>
      </c>
      <c r="AC4172" s="1">
        <v>9.6</v>
      </c>
      <c r="AD4172" s="1">
        <v>4.8</v>
      </c>
      <c r="AE4172" s="1">
        <v>4</v>
      </c>
      <c r="AF4172" s="1"/>
      <c r="AG4172" s="1" t="s">
        <v>731</v>
      </c>
      <c r="AH4172" s="1" t="s">
        <v>731</v>
      </c>
      <c r="AI4172" s="1" t="str">
        <f>TRIM(MID(SUBSTITUTE($H4172,",",REPT(" ",200)),(LEN($H4172)-LEN(SUBSTITUTE($H4172,",",""))-2)*200+1,200))</f>
        <v>Central Visayas</v>
      </c>
      <c r="AJ4172" s="1" t="s">
        <v>55</v>
      </c>
      <c r="AK4172" t="s">
        <v>14969</v>
      </c>
      <c r="AL4172" s="1">
        <v>2</v>
      </c>
      <c r="AM4172" s="1" t="s">
        <v>14970</v>
      </c>
    </row>
    <row r="4173" spans="1:39" ht="12.75" customHeight="1">
      <c r="A4173" s="1"/>
      <c r="B4173" s="1" t="s">
        <v>14971</v>
      </c>
      <c r="C4173" s="1" t="s">
        <v>14972</v>
      </c>
      <c r="D4173" s="3" t="str">
        <f ca="1">IFERROR(__xludf.DUMMYFUNCTION("PROPER(REGEXEXTRACT(B4140, ""(?:https?:\/\/)?(?:www\.)?([a-zA-Z0-9-]+)\.""))"),"Skyscanner")</f>
        <v>Skyscanner</v>
      </c>
      <c r="E4173" s="1" t="s">
        <v>14973</v>
      </c>
      <c r="F4173" s="1">
        <v>10.32512</v>
      </c>
      <c r="G4173" s="1">
        <v>123.90661</v>
      </c>
      <c r="H4173" s="1" t="s">
        <v>14974</v>
      </c>
      <c r="I4173" s="1" t="s">
        <v>2622</v>
      </c>
      <c r="J4173" s="1">
        <f>IF(K4173="URBAN",1,IF(K4173="SUBURBAN",2,IF(K4173="RURAL",3,"")))</f>
        <v>1</v>
      </c>
      <c r="K4173" s="1" t="s">
        <v>42</v>
      </c>
      <c r="L4173" s="18">
        <v>46082</v>
      </c>
      <c r="M4173" s="49">
        <v>0.625</v>
      </c>
      <c r="N4173" s="18">
        <v>46083</v>
      </c>
      <c r="O4173" s="56">
        <v>0.5</v>
      </c>
      <c r="P4173" s="31" t="str">
        <f>TEXT($L4173, "dddd")</f>
        <v>Sunday</v>
      </c>
      <c r="Q4173" s="39" t="s">
        <v>43</v>
      </c>
      <c r="R4173" s="39">
        <v>2117</v>
      </c>
      <c r="S4173" s="1" t="str">
        <f>IF(OR(MONTH(L4173)=12, MONTH(L4173)&lt;=5), "Dry Season", "Wet Season")</f>
        <v>Dry Season</v>
      </c>
      <c r="T4173" s="1">
        <v>1</v>
      </c>
      <c r="U4173" s="1">
        <v>0</v>
      </c>
      <c r="V4173" s="1">
        <v>0</v>
      </c>
      <c r="W4173" s="2">
        <f>IF(ISNUMBER(SEARCH("N/A", X4173)), 0, 1)</f>
        <v>0</v>
      </c>
      <c r="X4173" s="1" t="s">
        <v>44</v>
      </c>
      <c r="Y4173" s="1"/>
      <c r="Z4173" s="1"/>
      <c r="AA4173" s="11" cm="1">
        <f t="array" ref="AA4173">IF(ISBLANK(Y4173), 0, VINCentyInvDistance(F4173,G4173,Y4173,Z4173))</f>
        <v>0</v>
      </c>
      <c r="AB4173" s="1">
        <v>0</v>
      </c>
      <c r="AC4173" s="1">
        <v>0</v>
      </c>
      <c r="AD4173" s="1">
        <v>0</v>
      </c>
      <c r="AE4173" s="1">
        <v>31</v>
      </c>
      <c r="AF4173" s="1"/>
      <c r="AG4173" s="1" t="s">
        <v>731</v>
      </c>
      <c r="AH4173" s="1" t="s">
        <v>731</v>
      </c>
      <c r="AI4173" s="1" t="str">
        <f>TRIM(MID(SUBSTITUTE($H4173,",",REPT(" ",200)),(LEN($H4173)-LEN(SUBSTITUTE($H4173,",",""))-2)*200+1,200))</f>
        <v>Central Visayas</v>
      </c>
      <c r="AJ4173" s="1" t="s">
        <v>55</v>
      </c>
      <c r="AK4173" t="s">
        <v>56</v>
      </c>
      <c r="AL4173" s="2">
        <v>0</v>
      </c>
      <c r="AM4173" s="1" t="s">
        <v>14975</v>
      </c>
    </row>
    <row r="4174" spans="1:39" ht="12.75" customHeight="1">
      <c r="A4174" s="1"/>
      <c r="B4174" s="1" t="s">
        <v>14976</v>
      </c>
      <c r="C4174" s="1" t="s">
        <v>14977</v>
      </c>
      <c r="D4174" s="3" t="str">
        <f ca="1">IFERROR(__xludf.DUMMYFUNCTION("PROPER(REGEXEXTRACT(B4141, ""(?:https?:\/\/)?(?:www\.)?([a-zA-Z0-9-]+)\.""))"),"Skyscanner")</f>
        <v>Skyscanner</v>
      </c>
      <c r="E4174" s="1" t="s">
        <v>14978</v>
      </c>
      <c r="F4174" s="1">
        <v>10.311450000000001</v>
      </c>
      <c r="G4174" s="1">
        <v>123.90154</v>
      </c>
      <c r="H4174" s="1" t="s">
        <v>14979</v>
      </c>
      <c r="I4174" s="1" t="s">
        <v>2622</v>
      </c>
      <c r="J4174" s="1">
        <f>IF(K4174="URBAN",1,IF(K4174="SUBURBAN",2,IF(K4174="RURAL",3,"")))</f>
        <v>1</v>
      </c>
      <c r="K4174" s="1" t="s">
        <v>42</v>
      </c>
      <c r="L4174" s="18">
        <v>46082</v>
      </c>
      <c r="M4174" s="49">
        <v>0.58333333333333337</v>
      </c>
      <c r="N4174" s="18">
        <v>46083</v>
      </c>
      <c r="O4174" s="56">
        <v>0.5</v>
      </c>
      <c r="P4174" s="31" t="str">
        <f>TEXT($L4174, "dddd")</f>
        <v>Sunday</v>
      </c>
      <c r="Q4174" s="39" t="s">
        <v>43</v>
      </c>
      <c r="R4174" s="39">
        <v>1713</v>
      </c>
      <c r="S4174" s="1" t="str">
        <f>IF(OR(MONTH(L4174)=12, MONTH(L4174)&lt;=5), "Dry Season", "Wet Season")</f>
        <v>Dry Season</v>
      </c>
      <c r="T4174" s="1">
        <v>1</v>
      </c>
      <c r="U4174" s="1">
        <v>0</v>
      </c>
      <c r="V4174" s="1">
        <v>0</v>
      </c>
      <c r="W4174" s="2">
        <f>IF(ISNUMBER(SEARCH("N/A", X4174)), 0, 1)</f>
        <v>0</v>
      </c>
      <c r="X4174" s="1" t="s">
        <v>44</v>
      </c>
      <c r="Y4174" s="1"/>
      <c r="Z4174" s="1"/>
      <c r="AA4174" s="11" cm="1">
        <f t="array" ref="AA4174">IF(ISBLANK(Y4174), 0, VINCentyInvDistance(F4174,G4174,Y4174,Z4174))</f>
        <v>0</v>
      </c>
      <c r="AB4174" s="1">
        <v>0</v>
      </c>
      <c r="AC4174" s="1">
        <v>0</v>
      </c>
      <c r="AD4174" s="1">
        <v>0</v>
      </c>
      <c r="AE4174" s="1">
        <v>85</v>
      </c>
      <c r="AF4174" s="1"/>
      <c r="AG4174" s="1" t="s">
        <v>731</v>
      </c>
      <c r="AH4174" s="1" t="s">
        <v>731</v>
      </c>
      <c r="AI4174" s="1" t="str">
        <f>TRIM(MID(SUBSTITUTE($H4174,",",REPT(" ",200)),(LEN($H4174)-LEN(SUBSTITUTE($H4174,",",""))-2)*200+1,200))</f>
        <v>Central Visayas</v>
      </c>
      <c r="AJ4174" s="1" t="s">
        <v>55</v>
      </c>
      <c r="AK4174" t="s">
        <v>17693</v>
      </c>
      <c r="AL4174" s="2">
        <v>0</v>
      </c>
      <c r="AM4174" s="1" t="s">
        <v>14980</v>
      </c>
    </row>
    <row r="4175" spans="1:39" ht="12.75" customHeight="1">
      <c r="A4175" s="1"/>
      <c r="B4175" s="1" t="s">
        <v>14981</v>
      </c>
      <c r="C4175" s="1" t="s">
        <v>14982</v>
      </c>
      <c r="D4175" s="3" t="str">
        <f ca="1">IFERROR(__xludf.DUMMYFUNCTION("PROPER(REGEXEXTRACT(B4142, ""(?:https?:\/\/)?(?:www\.)?([a-zA-Z0-9-]+)\.""))"),"Skyscanner")</f>
        <v>Skyscanner</v>
      </c>
      <c r="E4175" s="1" t="s">
        <v>14983</v>
      </c>
      <c r="F4175" s="1">
        <v>10.33164</v>
      </c>
      <c r="G4175" s="1">
        <v>123.9085</v>
      </c>
      <c r="H4175" s="1" t="s">
        <v>14984</v>
      </c>
      <c r="I4175" s="1" t="s">
        <v>2622</v>
      </c>
      <c r="J4175" s="1">
        <f>IF(K4175="URBAN",1,IF(K4175="SUBURBAN",2,IF(K4175="RURAL",3,"")))</f>
        <v>1</v>
      </c>
      <c r="K4175" s="1" t="s">
        <v>42</v>
      </c>
      <c r="L4175" s="18">
        <v>46082</v>
      </c>
      <c r="M4175" s="49">
        <v>0.58333333333333337</v>
      </c>
      <c r="N4175" s="18">
        <v>46083</v>
      </c>
      <c r="O4175" s="56">
        <v>0.52083333333333337</v>
      </c>
      <c r="P4175" s="31" t="str">
        <f>TEXT($L4175, "dddd")</f>
        <v>Sunday</v>
      </c>
      <c r="Q4175" s="39" t="s">
        <v>43</v>
      </c>
      <c r="R4175" s="39">
        <v>0</v>
      </c>
      <c r="S4175" s="1" t="str">
        <f>IF(OR(MONTH(L4175)=12, MONTH(L4175)&lt;=5), "Dry Season", "Wet Season")</f>
        <v>Dry Season</v>
      </c>
      <c r="T4175" s="1">
        <v>1</v>
      </c>
      <c r="U4175" s="1">
        <v>0</v>
      </c>
      <c r="V4175" s="1">
        <v>0</v>
      </c>
      <c r="W4175" s="2">
        <f>IF(ISNUMBER(SEARCH("N/A", X4175)), 0, 1)</f>
        <v>0</v>
      </c>
      <c r="X4175" s="1" t="s">
        <v>44</v>
      </c>
      <c r="Y4175" s="1"/>
      <c r="Z4175" s="1"/>
      <c r="AA4175" s="11" cm="1">
        <f t="array" ref="AA4175">IF(ISBLANK(Y4175), 0, VINCentyInvDistance(F4175,G4175,Y4175,Z4175))</f>
        <v>0</v>
      </c>
      <c r="AB4175" s="1">
        <v>0</v>
      </c>
      <c r="AC4175" s="1">
        <v>0</v>
      </c>
      <c r="AD4175" s="1">
        <v>0</v>
      </c>
      <c r="AE4175" s="1">
        <v>19</v>
      </c>
      <c r="AF4175" s="1"/>
      <c r="AG4175" s="1" t="s">
        <v>731</v>
      </c>
      <c r="AH4175" s="1" t="s">
        <v>731</v>
      </c>
      <c r="AI4175" s="1" t="str">
        <f>TRIM(MID(SUBSTITUTE($H4175,",",REPT(" ",200)),(LEN($H4175)-LEN(SUBSTITUTE($H4175,",",""))-2)*200+1,200))</f>
        <v>Central Visayas</v>
      </c>
      <c r="AJ4175" s="1" t="s">
        <v>55</v>
      </c>
      <c r="AK4175" t="s">
        <v>16465</v>
      </c>
      <c r="AL4175" s="2">
        <v>0</v>
      </c>
      <c r="AM4175" s="1" t="s">
        <v>14985</v>
      </c>
    </row>
    <row r="4176" spans="1:39" ht="12.75" customHeight="1">
      <c r="A4176" s="1"/>
      <c r="B4176" s="1" t="s">
        <v>14986</v>
      </c>
      <c r="C4176" s="1" t="s">
        <v>14987</v>
      </c>
      <c r="D4176" s="3" t="str">
        <f ca="1">IFERROR(__xludf.DUMMYFUNCTION("PROPER(REGEXEXTRACT(B4143, ""(?:https?:\/\/)?(?:www\.)?([a-zA-Z0-9-]+)\.""))"),"Skyscanner")</f>
        <v>Skyscanner</v>
      </c>
      <c r="E4176" s="1" t="s">
        <v>14846</v>
      </c>
      <c r="F4176" s="1">
        <v>10.310890000000001</v>
      </c>
      <c r="G4176" s="1">
        <v>123.89758</v>
      </c>
      <c r="H4176" s="1" t="s">
        <v>14847</v>
      </c>
      <c r="I4176" s="1" t="s">
        <v>2622</v>
      </c>
      <c r="J4176" s="1">
        <f>IF(K4176="URBAN",1,IF(K4176="SUBURBAN",2,IF(K4176="RURAL",3,"")))</f>
        <v>1</v>
      </c>
      <c r="K4176" s="1" t="s">
        <v>42</v>
      </c>
      <c r="L4176" s="18">
        <v>46082</v>
      </c>
      <c r="M4176" s="49">
        <v>0.58333333333333337</v>
      </c>
      <c r="N4176" s="18">
        <v>46083</v>
      </c>
      <c r="O4176" s="56">
        <v>0.5</v>
      </c>
      <c r="P4176" s="31" t="str">
        <f>TEXT($L4176, "dddd")</f>
        <v>Sunday</v>
      </c>
      <c r="Q4176" s="39" t="s">
        <v>43</v>
      </c>
      <c r="R4176" s="39">
        <v>1612</v>
      </c>
      <c r="S4176" s="1" t="str">
        <f>IF(OR(MONTH(L4176)=12, MONTH(L4176)&lt;=5), "Dry Season", "Wet Season")</f>
        <v>Dry Season</v>
      </c>
      <c r="T4176" s="1">
        <v>1</v>
      </c>
      <c r="U4176" s="1">
        <v>0</v>
      </c>
      <c r="V4176" s="1">
        <v>0</v>
      </c>
      <c r="W4176" s="2">
        <f>IF(ISNUMBER(SEARCH("N/A", X4176)), 0, 1)</f>
        <v>0</v>
      </c>
      <c r="X4176" s="1" t="s">
        <v>44</v>
      </c>
      <c r="Y4176" s="1"/>
      <c r="Z4176" s="1"/>
      <c r="AA4176" s="11" cm="1">
        <f t="array" ref="AA4176">IF(ISBLANK(Y4176), 0, VINCentyInvDistance(F4176,G4176,Y4176,Z4176))</f>
        <v>0</v>
      </c>
      <c r="AB4176" s="1">
        <v>0</v>
      </c>
      <c r="AC4176" s="1">
        <v>0</v>
      </c>
      <c r="AD4176" s="1">
        <v>0</v>
      </c>
      <c r="AE4176" s="1">
        <v>393</v>
      </c>
      <c r="AF4176" s="1"/>
      <c r="AG4176" s="1" t="s">
        <v>731</v>
      </c>
      <c r="AH4176" s="1" t="s">
        <v>731</v>
      </c>
      <c r="AI4176" s="1" t="str">
        <f>TRIM(MID(SUBSTITUTE($H4176,",",REPT(" ",200)),(LEN($H4176)-LEN(SUBSTITUTE($H4176,",",""))-2)*200+1,200))</f>
        <v>Central Visayas</v>
      </c>
      <c r="AJ4176" s="1" t="s">
        <v>55</v>
      </c>
      <c r="AK4176" t="s">
        <v>17694</v>
      </c>
      <c r="AL4176" s="2">
        <v>0</v>
      </c>
      <c r="AM4176" s="1" t="s">
        <v>14988</v>
      </c>
    </row>
    <row r="4177" spans="1:39" ht="12.75" customHeight="1">
      <c r="A4177" s="1"/>
      <c r="B4177" s="1" t="s">
        <v>14989</v>
      </c>
      <c r="C4177" s="1" t="s">
        <v>14990</v>
      </c>
      <c r="D4177" s="3" t="str">
        <f ca="1">IFERROR(__xludf.DUMMYFUNCTION("PROPER(REGEXEXTRACT(B4144, ""(?:https?:\/\/)?(?:www\.)?([a-zA-Z0-9-]+)\.""))"),"Skyscanner")</f>
        <v>Skyscanner</v>
      </c>
      <c r="E4177" s="1" t="s">
        <v>14991</v>
      </c>
      <c r="F4177" s="1">
        <v>10.331521</v>
      </c>
      <c r="G4177" s="1">
        <v>123.89652700000001</v>
      </c>
      <c r="H4177" s="1" t="s">
        <v>14992</v>
      </c>
      <c r="I4177" s="1" t="s">
        <v>2622</v>
      </c>
      <c r="J4177" s="1">
        <f>IF(K4177="URBAN",1,IF(K4177="SUBURBAN",2,IF(K4177="RURAL",3,"")))</f>
        <v>1</v>
      </c>
      <c r="K4177" s="1" t="s">
        <v>42</v>
      </c>
      <c r="L4177" s="18">
        <v>46082</v>
      </c>
      <c r="M4177" s="49">
        <v>0.58333333333333337</v>
      </c>
      <c r="N4177" s="18">
        <v>46083</v>
      </c>
      <c r="O4177" s="56">
        <v>0.45833333333333331</v>
      </c>
      <c r="P4177" s="31" t="str">
        <f>TEXT($L4177, "dddd")</f>
        <v>Sunday</v>
      </c>
      <c r="Q4177" s="39" t="s">
        <v>207</v>
      </c>
      <c r="R4177" s="39">
        <v>1378</v>
      </c>
      <c r="S4177" s="1" t="str">
        <f>IF(OR(MONTH(L4177)=12, MONTH(L4177)&lt;=5), "Dry Season", "Wet Season")</f>
        <v>Dry Season</v>
      </c>
      <c r="T4177" s="1">
        <v>1</v>
      </c>
      <c r="U4177" s="1">
        <v>0</v>
      </c>
      <c r="V4177" s="1">
        <v>0</v>
      </c>
      <c r="W4177" s="2">
        <f>IF(ISNUMBER(SEARCH("N/A", X4177)), 0, 1)</f>
        <v>0</v>
      </c>
      <c r="X4177" s="1" t="s">
        <v>44</v>
      </c>
      <c r="Y4177" s="1"/>
      <c r="Z4177" s="1"/>
      <c r="AA4177" s="11" cm="1">
        <f t="array" ref="AA4177">IF(ISBLANK(Y4177), 0, VINCentyInvDistance(F4177,G4177,Y4177,Z4177))</f>
        <v>0</v>
      </c>
      <c r="AB4177" s="1">
        <v>0</v>
      </c>
      <c r="AC4177" s="1">
        <v>8.6</v>
      </c>
      <c r="AD4177" s="1">
        <v>4.3</v>
      </c>
      <c r="AE4177" s="1">
        <v>91</v>
      </c>
      <c r="AF4177" s="1"/>
      <c r="AG4177" s="1" t="s">
        <v>731</v>
      </c>
      <c r="AH4177" s="1" t="s">
        <v>731</v>
      </c>
      <c r="AI4177" s="1" t="str">
        <f>TRIM(MID(SUBSTITUTE($H4177,",",REPT(" ",200)),(LEN($H4177)-LEN(SUBSTITUTE($H4177,",",""))-2)*200+1,200))</f>
        <v>Central Visayas</v>
      </c>
      <c r="AJ4177" s="1" t="s">
        <v>55</v>
      </c>
      <c r="AK4177" t="s">
        <v>14993</v>
      </c>
      <c r="AL4177" s="1">
        <v>3</v>
      </c>
      <c r="AM4177" s="1" t="s">
        <v>14994</v>
      </c>
    </row>
    <row r="4178" spans="1:39" ht="12.75" customHeight="1">
      <c r="A4178" s="1"/>
      <c r="B4178" s="1" t="s">
        <v>14995</v>
      </c>
      <c r="C4178" s="1" t="s">
        <v>14996</v>
      </c>
      <c r="D4178" s="3" t="str">
        <f ca="1">IFERROR(__xludf.DUMMYFUNCTION("PROPER(REGEXEXTRACT(B4145, ""(?:https?:\/\/)?(?:www\.)?([a-zA-Z0-9-]+)\.""))"),"Skyscanner")</f>
        <v>Skyscanner</v>
      </c>
      <c r="E4178" s="1" t="s">
        <v>14997</v>
      </c>
      <c r="F4178" s="1">
        <v>10.31752</v>
      </c>
      <c r="G4178" s="1">
        <v>123.90734</v>
      </c>
      <c r="H4178" s="1" t="s">
        <v>14998</v>
      </c>
      <c r="I4178" s="1" t="s">
        <v>2622</v>
      </c>
      <c r="J4178" s="1">
        <f>IF(K4178="URBAN",1,IF(K4178="SUBURBAN",2,IF(K4178="RURAL",3,"")))</f>
        <v>1</v>
      </c>
      <c r="K4178" s="1" t="s">
        <v>42</v>
      </c>
      <c r="L4178" s="18">
        <v>46082</v>
      </c>
      <c r="M4178" s="49">
        <v>0.625</v>
      </c>
      <c r="N4178" s="18">
        <v>46083</v>
      </c>
      <c r="O4178" s="56">
        <v>0.52083333333333337</v>
      </c>
      <c r="P4178" s="31" t="str">
        <f>TEXT($L4178, "dddd")</f>
        <v>Sunday</v>
      </c>
      <c r="Q4178" s="39" t="s">
        <v>43</v>
      </c>
      <c r="R4178" s="39">
        <v>2087</v>
      </c>
      <c r="S4178" s="1" t="str">
        <f>IF(OR(MONTH(L4178)=12, MONTH(L4178)&lt;=5), "Dry Season", "Wet Season")</f>
        <v>Dry Season</v>
      </c>
      <c r="T4178" s="1">
        <v>1</v>
      </c>
      <c r="U4178" s="1">
        <v>0</v>
      </c>
      <c r="V4178" s="1">
        <v>0</v>
      </c>
      <c r="W4178" s="2">
        <f>IF(ISNUMBER(SEARCH("N/A", X4178)), 0, 1)</f>
        <v>0</v>
      </c>
      <c r="X4178" s="1" t="s">
        <v>44</v>
      </c>
      <c r="Y4178" s="1"/>
      <c r="Z4178" s="1"/>
      <c r="AA4178" s="11" cm="1">
        <f t="array" ref="AA4178">IF(ISBLANK(Y4178), 0, VINCentyInvDistance(F4178,G4178,Y4178,Z4178))</f>
        <v>0</v>
      </c>
      <c r="AB4178" s="1">
        <v>0</v>
      </c>
      <c r="AC4178" s="1">
        <v>0</v>
      </c>
      <c r="AD4178" s="1">
        <v>0</v>
      </c>
      <c r="AE4178" s="1">
        <v>20</v>
      </c>
      <c r="AF4178" s="1"/>
      <c r="AG4178" s="1" t="s">
        <v>731</v>
      </c>
      <c r="AH4178" s="1" t="s">
        <v>731</v>
      </c>
      <c r="AI4178" s="1" t="str">
        <f>TRIM(MID(SUBSTITUTE($H4178,",",REPT(" ",200)),(LEN($H4178)-LEN(SUBSTITUTE($H4178,",",""))-2)*200+1,200))</f>
        <v>Central Visayas</v>
      </c>
      <c r="AJ4178" s="1" t="s">
        <v>55</v>
      </c>
      <c r="AK4178" t="s">
        <v>16465</v>
      </c>
      <c r="AL4178" s="2">
        <v>0</v>
      </c>
      <c r="AM4178" s="1" t="s">
        <v>14999</v>
      </c>
    </row>
    <row r="4179" spans="1:39" ht="12.75" customHeight="1">
      <c r="A4179" s="1"/>
      <c r="B4179" s="1" t="s">
        <v>15000</v>
      </c>
      <c r="C4179" s="1" t="s">
        <v>15001</v>
      </c>
      <c r="D4179" s="3" t="str">
        <f ca="1">IFERROR(__xludf.DUMMYFUNCTION("PROPER(REGEXEXTRACT(B4146, ""(?:https?:\/\/)?(?:www\.)?([a-zA-Z0-9-]+)\.""))"),"Skyscanner")</f>
        <v>Skyscanner</v>
      </c>
      <c r="E4179" s="1" t="s">
        <v>14846</v>
      </c>
      <c r="F4179" s="1">
        <v>10.310890000000001</v>
      </c>
      <c r="G4179" s="1">
        <v>123.89758</v>
      </c>
      <c r="H4179" s="1" t="s">
        <v>14847</v>
      </c>
      <c r="I4179" s="1" t="s">
        <v>2622</v>
      </c>
      <c r="J4179" s="1">
        <f>IF(K4179="URBAN",1,IF(K4179="SUBURBAN",2,IF(K4179="RURAL",3,"")))</f>
        <v>1</v>
      </c>
      <c r="K4179" s="1" t="s">
        <v>42</v>
      </c>
      <c r="L4179" s="18">
        <v>46082</v>
      </c>
      <c r="M4179" s="49">
        <v>0.58333333333333337</v>
      </c>
      <c r="N4179" s="18">
        <v>46083</v>
      </c>
      <c r="O4179" s="56">
        <v>0.54166666666666663</v>
      </c>
      <c r="P4179" s="31" t="str">
        <f>TEXT($L4179, "dddd")</f>
        <v>Sunday</v>
      </c>
      <c r="Q4179" s="39" t="s">
        <v>43</v>
      </c>
      <c r="R4179" s="39">
        <v>1612</v>
      </c>
      <c r="S4179" s="1" t="str">
        <f>IF(OR(MONTH(L4179)=12, MONTH(L4179)&lt;=5), "Dry Season", "Wet Season")</f>
        <v>Dry Season</v>
      </c>
      <c r="T4179" s="1">
        <v>1</v>
      </c>
      <c r="U4179" s="1">
        <v>0</v>
      </c>
      <c r="V4179" s="1">
        <v>0</v>
      </c>
      <c r="W4179" s="2">
        <f>IF(ISNUMBER(SEARCH("N/A", X4179)), 0, 1)</f>
        <v>0</v>
      </c>
      <c r="X4179" s="1" t="s">
        <v>44</v>
      </c>
      <c r="Y4179" s="1"/>
      <c r="Z4179" s="1"/>
      <c r="AA4179" s="11" cm="1">
        <f t="array" ref="AA4179">IF(ISBLANK(Y4179), 0, VINCentyInvDistance(F4179,G4179,Y4179,Z4179))</f>
        <v>0</v>
      </c>
      <c r="AB4179" s="1">
        <v>0</v>
      </c>
      <c r="AC4179" s="1">
        <v>0</v>
      </c>
      <c r="AD4179" s="1">
        <v>0</v>
      </c>
      <c r="AE4179" s="1">
        <v>274</v>
      </c>
      <c r="AF4179" s="1"/>
      <c r="AG4179" s="1" t="s">
        <v>731</v>
      </c>
      <c r="AH4179" s="1" t="s">
        <v>731</v>
      </c>
      <c r="AI4179" s="1" t="str">
        <f>TRIM(MID(SUBSTITUTE($H4179,",",REPT(" ",200)),(LEN($H4179)-LEN(SUBSTITUTE($H4179,",",""))-2)*200+1,200))</f>
        <v>Central Visayas</v>
      </c>
      <c r="AJ4179" s="1" t="s">
        <v>55</v>
      </c>
      <c r="AK4179" t="s">
        <v>17695</v>
      </c>
      <c r="AL4179" s="2">
        <v>0</v>
      </c>
      <c r="AM4179" s="1" t="s">
        <v>15002</v>
      </c>
    </row>
    <row r="4180" spans="1:39" ht="12.75" customHeight="1">
      <c r="A4180" s="1"/>
      <c r="B4180" s="1" t="s">
        <v>15003</v>
      </c>
      <c r="C4180" s="1" t="s">
        <v>15004</v>
      </c>
      <c r="D4180" s="3" t="str">
        <f ca="1">IFERROR(__xludf.DUMMYFUNCTION("PROPER(REGEXEXTRACT(B4147, ""(?:https?:\/\/)?(?:www\.)?([a-zA-Z0-9-]+)\.""))"),"Skyscanner")</f>
        <v>Skyscanner</v>
      </c>
      <c r="E4180" s="1" t="s">
        <v>15005</v>
      </c>
      <c r="F4180" s="1">
        <v>10.3339</v>
      </c>
      <c r="G4180" s="1">
        <v>123.93756999999999</v>
      </c>
      <c r="H4180" s="1" t="s">
        <v>15006</v>
      </c>
      <c r="I4180" s="1" t="s">
        <v>2622</v>
      </c>
      <c r="J4180" s="1">
        <f>IF(K4180="URBAN",1,IF(K4180="SUBURBAN",2,IF(K4180="RURAL",3,"")))</f>
        <v>1</v>
      </c>
      <c r="K4180" s="1" t="s">
        <v>42</v>
      </c>
      <c r="L4180" s="18">
        <v>46082</v>
      </c>
      <c r="M4180" s="49">
        <v>0.58333333333333337</v>
      </c>
      <c r="N4180" s="18">
        <v>46083</v>
      </c>
      <c r="O4180" s="56">
        <v>0.5</v>
      </c>
      <c r="P4180" s="31" t="str">
        <f>TEXT($L4180, "dddd")</f>
        <v>Sunday</v>
      </c>
      <c r="Q4180" s="39" t="s">
        <v>207</v>
      </c>
      <c r="R4180" s="39">
        <v>1305</v>
      </c>
      <c r="S4180" s="1" t="str">
        <f>IF(OR(MONTH(L4180)=12, MONTH(L4180)&lt;=5), "Dry Season", "Wet Season")</f>
        <v>Dry Season</v>
      </c>
      <c r="T4180" s="1">
        <v>1</v>
      </c>
      <c r="U4180" s="1">
        <v>0</v>
      </c>
      <c r="V4180" s="1">
        <v>0</v>
      </c>
      <c r="W4180" s="2">
        <f>IF(ISNUMBER(SEARCH("N/A", X4180)), 0, 1)</f>
        <v>0</v>
      </c>
      <c r="X4180" s="1" t="s">
        <v>44</v>
      </c>
      <c r="Y4180" s="1"/>
      <c r="Z4180" s="1"/>
      <c r="AA4180" s="11" cm="1">
        <f t="array" ref="AA4180">IF(ISBLANK(Y4180), 0, VINCentyInvDistance(F4180,G4180,Y4180,Z4180))</f>
        <v>0</v>
      </c>
      <c r="AB4180" s="1">
        <v>1</v>
      </c>
      <c r="AC4180" s="1">
        <v>6</v>
      </c>
      <c r="AD4180" s="1">
        <v>3</v>
      </c>
      <c r="AE4180" s="1">
        <v>7</v>
      </c>
      <c r="AF4180" s="1"/>
      <c r="AG4180" s="1" t="s">
        <v>731</v>
      </c>
      <c r="AH4180" s="1" t="s">
        <v>731</v>
      </c>
      <c r="AI4180" s="1" t="str">
        <f>TRIM(MID(SUBSTITUTE($H4180,",",REPT(" ",200)),(LEN($H4180)-LEN(SUBSTITUTE($H4180,",",""))-2)*200+1,200))</f>
        <v>Central Visayas</v>
      </c>
      <c r="AJ4180" s="1" t="s">
        <v>55</v>
      </c>
      <c r="AK4180" t="s">
        <v>17696</v>
      </c>
      <c r="AL4180" s="1">
        <v>2</v>
      </c>
      <c r="AM4180" s="1" t="s">
        <v>15007</v>
      </c>
    </row>
    <row r="4181" spans="1:39" ht="12.75" customHeight="1">
      <c r="A4181" s="1"/>
      <c r="B4181" s="1" t="s">
        <v>15008</v>
      </c>
      <c r="C4181" s="1" t="s">
        <v>15009</v>
      </c>
      <c r="D4181" s="3" t="str">
        <f ca="1">IFERROR(__xludf.DUMMYFUNCTION("PROPER(REGEXEXTRACT(B4148, ""(?:https?:\/\/)?(?:www\.)?([a-zA-Z0-9-]+)\.""))"),"Skyscanner")</f>
        <v>Skyscanner</v>
      </c>
      <c r="E4181" s="1" t="s">
        <v>15010</v>
      </c>
      <c r="F4181" s="1">
        <v>10.319000000000001</v>
      </c>
      <c r="G4181" s="1">
        <v>123.91397000000001</v>
      </c>
      <c r="H4181" s="1" t="s">
        <v>15011</v>
      </c>
      <c r="I4181" s="1" t="s">
        <v>2622</v>
      </c>
      <c r="J4181" s="1">
        <f>IF(K4181="URBAN",1,IF(K4181="SUBURBAN",2,IF(K4181="RURAL",3,"")))</f>
        <v>1</v>
      </c>
      <c r="K4181" s="1" t="s">
        <v>42</v>
      </c>
      <c r="L4181" s="18">
        <v>46082</v>
      </c>
      <c r="M4181" s="49">
        <v>0.58333333333333337</v>
      </c>
      <c r="N4181" s="18">
        <v>46083</v>
      </c>
      <c r="O4181" s="56">
        <v>0.52083333333333337</v>
      </c>
      <c r="P4181" s="31" t="str">
        <f>TEXT($L4181, "dddd")</f>
        <v>Sunday</v>
      </c>
      <c r="Q4181" s="39" t="s">
        <v>43</v>
      </c>
      <c r="R4181" s="39">
        <v>1540</v>
      </c>
      <c r="S4181" s="1" t="str">
        <f>IF(OR(MONTH(L4181)=12, MONTH(L4181)&lt;=5), "Dry Season", "Wet Season")</f>
        <v>Dry Season</v>
      </c>
      <c r="T4181" s="1">
        <v>1</v>
      </c>
      <c r="U4181" s="1">
        <v>0</v>
      </c>
      <c r="V4181" s="1">
        <v>0</v>
      </c>
      <c r="W4181" s="2">
        <f>IF(ISNUMBER(SEARCH("N/A", X4181)), 0, 1)</f>
        <v>0</v>
      </c>
      <c r="X4181" s="1" t="s">
        <v>44</v>
      </c>
      <c r="Y4181" s="1"/>
      <c r="Z4181" s="1"/>
      <c r="AA4181" s="11" cm="1">
        <f t="array" ref="AA4181">IF(ISBLANK(Y4181), 0, VINCentyInvDistance(F4181,G4181,Y4181,Z4181))</f>
        <v>0</v>
      </c>
      <c r="AB4181" s="1">
        <v>1</v>
      </c>
      <c r="AC4181" s="1">
        <v>7.6</v>
      </c>
      <c r="AD4181" s="1">
        <v>3.8</v>
      </c>
      <c r="AE4181" s="1">
        <v>159</v>
      </c>
      <c r="AF4181" s="1"/>
      <c r="AG4181" s="1" t="s">
        <v>731</v>
      </c>
      <c r="AH4181" s="1" t="s">
        <v>731</v>
      </c>
      <c r="AI4181" s="1" t="str">
        <f>TRIM(MID(SUBSTITUTE($H4181,",",REPT(" ",200)),(LEN($H4181)-LEN(SUBSTITUTE($H4181,",",""))-2)*200+1,200))</f>
        <v>Central Visayas</v>
      </c>
      <c r="AJ4181" s="1" t="s">
        <v>55</v>
      </c>
      <c r="AK4181" t="s">
        <v>17697</v>
      </c>
      <c r="AL4181" s="1">
        <v>3</v>
      </c>
      <c r="AM4181" s="1" t="s">
        <v>15012</v>
      </c>
    </row>
    <row r="4182" spans="1:39" ht="12.75" customHeight="1">
      <c r="A4182" s="1"/>
      <c r="B4182" s="1" t="s">
        <v>15013</v>
      </c>
      <c r="C4182" s="1" t="s">
        <v>15014</v>
      </c>
      <c r="D4182" s="3" t="str">
        <f ca="1">IFERROR(__xludf.DUMMYFUNCTION("PROPER(REGEXEXTRACT(B4149, ""(?:https?:\/\/)?(?:www\.)?([a-zA-Z0-9-]+)\.""))"),"Skyscanner")</f>
        <v>Skyscanner</v>
      </c>
      <c r="E4182" s="1" t="s">
        <v>15015</v>
      </c>
      <c r="F4182" s="1">
        <v>10.299910000000001</v>
      </c>
      <c r="G4182" s="1">
        <v>123.89937</v>
      </c>
      <c r="H4182" s="1" t="s">
        <v>15016</v>
      </c>
      <c r="I4182" s="1" t="s">
        <v>2622</v>
      </c>
      <c r="J4182" s="1">
        <f>IF(K4182="URBAN",1,IF(K4182="SUBURBAN",2,IF(K4182="RURAL",3,"")))</f>
        <v>1</v>
      </c>
      <c r="K4182" s="1" t="s">
        <v>42</v>
      </c>
      <c r="L4182" s="18">
        <v>46082</v>
      </c>
      <c r="M4182" s="49">
        <v>0.58333333333333337</v>
      </c>
      <c r="N4182" s="18">
        <v>46083</v>
      </c>
      <c r="O4182" s="56">
        <v>0.5</v>
      </c>
      <c r="P4182" s="31" t="str">
        <f>TEXT($L4182, "dddd")</f>
        <v>Sunday</v>
      </c>
      <c r="Q4182" s="39" t="s">
        <v>1341</v>
      </c>
      <c r="R4182" s="39">
        <v>1431</v>
      </c>
      <c r="S4182" s="1" t="str">
        <f>IF(OR(MONTH(L4182)=12, MONTH(L4182)&lt;=5), "Dry Season", "Wet Season")</f>
        <v>Dry Season</v>
      </c>
      <c r="T4182" s="1">
        <v>1</v>
      </c>
      <c r="U4182" s="1">
        <v>0</v>
      </c>
      <c r="V4182" s="1">
        <v>0</v>
      </c>
      <c r="W4182" s="2">
        <f>IF(ISNUMBER(SEARCH("N/A", X4182)), 0, 1)</f>
        <v>0</v>
      </c>
      <c r="X4182" s="1" t="s">
        <v>44</v>
      </c>
      <c r="Y4182" s="1"/>
      <c r="Z4182" s="1"/>
      <c r="AA4182" s="11" cm="1">
        <f t="array" ref="AA4182">IF(ISBLANK(Y4182), 0, VINCentyInvDistance(F4182,G4182,Y4182,Z4182))</f>
        <v>0</v>
      </c>
      <c r="AB4182" s="1">
        <v>1</v>
      </c>
      <c r="AC4182" s="1">
        <v>7</v>
      </c>
      <c r="AD4182" s="1">
        <v>3.5</v>
      </c>
      <c r="AE4182" s="1">
        <v>517</v>
      </c>
      <c r="AF4182" s="1"/>
      <c r="AG4182" s="1" t="s">
        <v>731</v>
      </c>
      <c r="AH4182" s="1" t="s">
        <v>731</v>
      </c>
      <c r="AI4182" s="1" t="str">
        <f>TRIM(MID(SUBSTITUTE($H4182,",",REPT(" ",200)),(LEN($H4182)-LEN(SUBSTITUTE($H4182,",",""))-2)*200+1,200))</f>
        <v>Central Visayas</v>
      </c>
      <c r="AJ4182" s="1" t="s">
        <v>55</v>
      </c>
      <c r="AK4182" t="s">
        <v>17698</v>
      </c>
      <c r="AL4182" s="1">
        <v>3</v>
      </c>
      <c r="AM4182" s="1" t="s">
        <v>15017</v>
      </c>
    </row>
    <row r="4183" spans="1:39" ht="12.75" customHeight="1">
      <c r="A4183" s="1"/>
      <c r="B4183" s="1" t="s">
        <v>7295</v>
      </c>
      <c r="C4183" s="1" t="s">
        <v>15018</v>
      </c>
      <c r="D4183" s="3" t="str">
        <f ca="1">IFERROR(__xludf.DUMMYFUNCTION("PROPER(REGEXEXTRACT(B4150, ""(?:https?:\/\/)?(?:www\.)?([a-zA-Z0-9-]+)\.""))"),"Skyscanner")</f>
        <v>Skyscanner</v>
      </c>
      <c r="E4183" s="1" t="s">
        <v>15019</v>
      </c>
      <c r="F4183" s="1">
        <v>10.291339000000001</v>
      </c>
      <c r="G4183" s="1">
        <v>123.972109</v>
      </c>
      <c r="H4183" s="1" t="s">
        <v>7298</v>
      </c>
      <c r="I4183" s="1" t="s">
        <v>2622</v>
      </c>
      <c r="J4183" s="1">
        <f>IF(K4183="URBAN",1,IF(K4183="SUBURBAN",2,IF(K4183="RURAL",3,"")))</f>
        <v>1</v>
      </c>
      <c r="K4183" s="1" t="s">
        <v>42</v>
      </c>
      <c r="L4183" s="18">
        <v>46082</v>
      </c>
      <c r="M4183" s="49">
        <v>0.58333333333333337</v>
      </c>
      <c r="N4183" s="18">
        <v>46083</v>
      </c>
      <c r="O4183" s="56">
        <v>0.5</v>
      </c>
      <c r="P4183" s="31" t="str">
        <f>TEXT($L4183, "dddd")</f>
        <v>Sunday</v>
      </c>
      <c r="Q4183" s="39" t="s">
        <v>43</v>
      </c>
      <c r="R4183" s="39">
        <v>4493</v>
      </c>
      <c r="S4183" s="1" t="str">
        <f>IF(OR(MONTH(L4183)=12, MONTH(L4183)&lt;=5), "Dry Season", "Wet Season")</f>
        <v>Dry Season</v>
      </c>
      <c r="T4183" s="1">
        <v>1</v>
      </c>
      <c r="U4183" s="1">
        <v>0</v>
      </c>
      <c r="V4183" s="1">
        <v>0</v>
      </c>
      <c r="W4183" s="2">
        <f>IF(ISNUMBER(SEARCH("N/A", X4183)), 0, 1)</f>
        <v>0</v>
      </c>
      <c r="X4183" s="1" t="s">
        <v>44</v>
      </c>
      <c r="Y4183" s="1"/>
      <c r="Z4183" s="1"/>
      <c r="AA4183" s="11" cm="1">
        <f t="array" ref="AA4183">IF(ISBLANK(Y4183), 0, VINCentyInvDistance(F4183,G4183,Y4183,Z4183))</f>
        <v>0</v>
      </c>
      <c r="AB4183" s="1">
        <v>1</v>
      </c>
      <c r="AC4183" s="1">
        <v>8.1999999999999993</v>
      </c>
      <c r="AD4183" s="1">
        <v>4.0999999999999996</v>
      </c>
      <c r="AE4183" s="1">
        <v>64</v>
      </c>
      <c r="AF4183" s="1"/>
      <c r="AG4183" s="1" t="s">
        <v>731</v>
      </c>
      <c r="AH4183" s="1" t="s">
        <v>731</v>
      </c>
      <c r="AI4183" s="1" t="str">
        <f>TRIM(MID(SUBSTITUTE($H4183,",",REPT(" ",200)),(LEN($H4183)-LEN(SUBSTITUTE($H4183,",",""))-2)*200+1,200))</f>
        <v>Central Visayas</v>
      </c>
      <c r="AJ4183" s="1" t="s">
        <v>55</v>
      </c>
      <c r="AK4183" t="s">
        <v>17110</v>
      </c>
      <c r="AL4183" s="1">
        <v>2</v>
      </c>
      <c r="AM4183" s="1" t="s">
        <v>7299</v>
      </c>
    </row>
    <row r="4184" spans="1:39" ht="12.75" customHeight="1">
      <c r="A4184" s="1"/>
      <c r="B4184" s="1" t="s">
        <v>15020</v>
      </c>
      <c r="C4184" s="1" t="s">
        <v>15021</v>
      </c>
      <c r="D4184" s="3" t="str">
        <f ca="1">IFERROR(__xludf.DUMMYFUNCTION("PROPER(REGEXEXTRACT(B4151, ""(?:https?:\/\/)?(?:www\.)?([a-zA-Z0-9-]+)\.""))"),"Skyscanner")</f>
        <v>Skyscanner</v>
      </c>
      <c r="E4184" s="1" t="s">
        <v>15022</v>
      </c>
      <c r="F4184" s="1">
        <v>10.33122</v>
      </c>
      <c r="G4184" s="1">
        <v>123.9024</v>
      </c>
      <c r="H4184" s="1" t="s">
        <v>15023</v>
      </c>
      <c r="I4184" s="1" t="s">
        <v>2622</v>
      </c>
      <c r="J4184" s="1">
        <f>IF(K4184="URBAN",1,IF(K4184="SUBURBAN",2,IF(K4184="RURAL",3,"")))</f>
        <v>1</v>
      </c>
      <c r="K4184" s="1" t="s">
        <v>42</v>
      </c>
      <c r="L4184" s="18">
        <v>46082</v>
      </c>
      <c r="M4184" s="49">
        <v>0.58333333333333337</v>
      </c>
      <c r="N4184" s="18">
        <v>46083</v>
      </c>
      <c r="O4184" s="56">
        <v>0.5</v>
      </c>
      <c r="P4184" s="31" t="str">
        <f>TEXT($L4184, "dddd")</f>
        <v>Sunday</v>
      </c>
      <c r="Q4184" s="39" t="s">
        <v>43</v>
      </c>
      <c r="R4184" s="39">
        <v>6122</v>
      </c>
      <c r="S4184" s="1" t="str">
        <f>IF(OR(MONTH(L4184)=12, MONTH(L4184)&lt;=5), "Dry Season", "Wet Season")</f>
        <v>Dry Season</v>
      </c>
      <c r="T4184" s="1">
        <v>1</v>
      </c>
      <c r="U4184" s="1">
        <v>0</v>
      </c>
      <c r="V4184" s="1">
        <v>0</v>
      </c>
      <c r="W4184" s="2">
        <f>IF(ISNUMBER(SEARCH("N/A", X4184)), 0, 1)</f>
        <v>0</v>
      </c>
      <c r="X4184" s="1" t="s">
        <v>44</v>
      </c>
      <c r="Y4184" s="1"/>
      <c r="Z4184" s="1"/>
      <c r="AA4184" s="11" cm="1">
        <f t="array" ref="AA4184">IF(ISBLANK(Y4184), 0, VINCentyInvDistance(F4184,G4184,Y4184,Z4184))</f>
        <v>0</v>
      </c>
      <c r="AB4184" s="1">
        <v>1</v>
      </c>
      <c r="AC4184" s="1">
        <v>0</v>
      </c>
      <c r="AD4184" s="1">
        <v>0</v>
      </c>
      <c r="AE4184" s="1">
        <v>553</v>
      </c>
      <c r="AF4184" s="1"/>
      <c r="AG4184" s="1" t="s">
        <v>731</v>
      </c>
      <c r="AH4184" s="1" t="s">
        <v>731</v>
      </c>
      <c r="AI4184" s="1" t="str">
        <f>TRIM(MID(SUBSTITUTE($H4184,",",REPT(" ",200)),(LEN($H4184)-LEN(SUBSTITUTE($H4184,",",""))-2)*200+1,200))</f>
        <v>Central Visayas</v>
      </c>
      <c r="AJ4184" s="1" t="s">
        <v>55</v>
      </c>
      <c r="AK4184" t="s">
        <v>17320</v>
      </c>
      <c r="AL4184" s="2">
        <v>0</v>
      </c>
      <c r="AM4184" s="1" t="s">
        <v>15024</v>
      </c>
    </row>
    <row r="4185" spans="1:39" ht="12.75" customHeight="1">
      <c r="A4185" s="1"/>
      <c r="B4185" s="1" t="s">
        <v>15025</v>
      </c>
      <c r="C4185" s="1" t="s">
        <v>15026</v>
      </c>
      <c r="D4185" s="3" t="str">
        <f ca="1">IFERROR(__xludf.DUMMYFUNCTION("PROPER(REGEXEXTRACT(B4152, ""(?:https?:\/\/)?(?:www\.)?([a-zA-Z0-9-]+)\.""))"),"Skyscanner")</f>
        <v>Skyscanner</v>
      </c>
      <c r="E4185" s="1" t="s">
        <v>15027</v>
      </c>
      <c r="F4185" s="1">
        <v>10.320679</v>
      </c>
      <c r="G4185" s="1">
        <v>123.913479</v>
      </c>
      <c r="H4185" s="1" t="s">
        <v>15028</v>
      </c>
      <c r="I4185" s="1" t="s">
        <v>2622</v>
      </c>
      <c r="J4185" s="1">
        <f>IF(K4185="URBAN",1,IF(K4185="SUBURBAN",2,IF(K4185="RURAL",3,"")))</f>
        <v>1</v>
      </c>
      <c r="K4185" s="1" t="s">
        <v>42</v>
      </c>
      <c r="L4185" s="18">
        <v>46082</v>
      </c>
      <c r="M4185" s="49">
        <v>0.58333333333333337</v>
      </c>
      <c r="N4185" s="18">
        <v>46083</v>
      </c>
      <c r="O4185" s="56">
        <v>0.5</v>
      </c>
      <c r="P4185" s="31" t="str">
        <f>TEXT($L4185, "dddd")</f>
        <v>Sunday</v>
      </c>
      <c r="Q4185" s="39" t="s">
        <v>43</v>
      </c>
      <c r="R4185" s="39">
        <v>1828</v>
      </c>
      <c r="S4185" s="1" t="str">
        <f>IF(OR(MONTH(L4185)=12, MONTH(L4185)&lt;=5), "Dry Season", "Wet Season")</f>
        <v>Dry Season</v>
      </c>
      <c r="T4185" s="1">
        <v>1</v>
      </c>
      <c r="U4185" s="1">
        <v>0</v>
      </c>
      <c r="V4185" s="1">
        <v>0</v>
      </c>
      <c r="W4185" s="2">
        <f>IF(ISNUMBER(SEARCH("N/A", X4185)), 0, 1)</f>
        <v>0</v>
      </c>
      <c r="X4185" s="1" t="s">
        <v>44</v>
      </c>
      <c r="Y4185" s="1"/>
      <c r="Z4185" s="1"/>
      <c r="AA4185" s="11" cm="1">
        <f t="array" ref="AA4185">IF(ISBLANK(Y4185), 0, VINCentyInvDistance(F4185,G4185,Y4185,Z4185))</f>
        <v>0</v>
      </c>
      <c r="AB4185" s="1">
        <v>1</v>
      </c>
      <c r="AC4185" s="1">
        <v>7.4</v>
      </c>
      <c r="AD4185" s="1">
        <v>3.7</v>
      </c>
      <c r="AE4185" s="1">
        <v>40</v>
      </c>
      <c r="AF4185" s="1"/>
      <c r="AG4185" s="1" t="s">
        <v>731</v>
      </c>
      <c r="AH4185" s="1" t="s">
        <v>731</v>
      </c>
      <c r="AI4185" s="1" t="str">
        <f>TRIM(MID(SUBSTITUTE($H4185,",",REPT(" ",200)),(LEN($H4185)-LEN(SUBSTITUTE($H4185,",",""))-2)*200+1,200))</f>
        <v>Central Visayas</v>
      </c>
      <c r="AJ4185" s="1" t="s">
        <v>55</v>
      </c>
      <c r="AK4185" t="s">
        <v>15029</v>
      </c>
      <c r="AL4185" s="1">
        <v>3</v>
      </c>
      <c r="AM4185" s="1" t="s">
        <v>15030</v>
      </c>
    </row>
    <row r="4186" spans="1:39" ht="12.75" customHeight="1">
      <c r="A4186" s="1"/>
      <c r="B4186" s="1" t="s">
        <v>15031</v>
      </c>
      <c r="C4186" s="1" t="s">
        <v>15032</v>
      </c>
      <c r="D4186" s="3" t="str">
        <f ca="1">IFERROR(__xludf.DUMMYFUNCTION("PROPER(REGEXEXTRACT(B4153, ""(?:https?:\/\/)?(?:www\.)?([a-zA-Z0-9-]+)\.""))"),"Skyscanner")</f>
        <v>Skyscanner</v>
      </c>
      <c r="E4186" s="1" t="s">
        <v>15033</v>
      </c>
      <c r="F4186" s="1">
        <v>10.31053</v>
      </c>
      <c r="G4186" s="1">
        <v>123.89743</v>
      </c>
      <c r="H4186" s="1" t="s">
        <v>15034</v>
      </c>
      <c r="I4186" s="1" t="s">
        <v>2622</v>
      </c>
      <c r="J4186" s="1">
        <f>IF(K4186="URBAN",1,IF(K4186="SUBURBAN",2,IF(K4186="RURAL",3,"")))</f>
        <v>1</v>
      </c>
      <c r="K4186" s="1" t="s">
        <v>42</v>
      </c>
      <c r="L4186" s="18">
        <v>46082</v>
      </c>
      <c r="M4186" s="49">
        <v>0.625</v>
      </c>
      <c r="N4186" s="18">
        <v>46083</v>
      </c>
      <c r="O4186" s="56">
        <v>0.5</v>
      </c>
      <c r="P4186" s="31" t="str">
        <f>TEXT($L4186, "dddd")</f>
        <v>Sunday</v>
      </c>
      <c r="Q4186" s="39" t="s">
        <v>43</v>
      </c>
      <c r="R4186" s="39">
        <v>2257</v>
      </c>
      <c r="S4186" s="1" t="str">
        <f>IF(OR(MONTH(L4186)=12, MONTH(L4186)&lt;=5), "Dry Season", "Wet Season")</f>
        <v>Dry Season</v>
      </c>
      <c r="T4186" s="1">
        <v>1</v>
      </c>
      <c r="U4186" s="1">
        <v>0</v>
      </c>
      <c r="V4186" s="1">
        <v>0</v>
      </c>
      <c r="W4186" s="2">
        <f>IF(ISNUMBER(SEARCH("N/A", X4186)), 0, 1)</f>
        <v>0</v>
      </c>
      <c r="X4186" s="1" t="s">
        <v>44</v>
      </c>
      <c r="Y4186" s="1"/>
      <c r="Z4186" s="1"/>
      <c r="AA4186" s="11" cm="1">
        <f t="array" ref="AA4186">IF(ISBLANK(Y4186), 0, VINCentyInvDistance(F4186,G4186,Y4186,Z4186))</f>
        <v>0</v>
      </c>
      <c r="AB4186" s="1">
        <v>0</v>
      </c>
      <c r="AC4186" s="1">
        <v>0</v>
      </c>
      <c r="AD4186" s="1">
        <v>0</v>
      </c>
      <c r="AE4186" s="1">
        <v>28</v>
      </c>
      <c r="AF4186" s="1"/>
      <c r="AG4186" s="1" t="s">
        <v>731</v>
      </c>
      <c r="AH4186" s="1" t="s">
        <v>731</v>
      </c>
      <c r="AI4186" s="1" t="str">
        <f>TRIM(MID(SUBSTITUTE($H4186,",",REPT(" ",200)),(LEN($H4186)-LEN(SUBSTITUTE($H4186,",",""))-2)*200+1,200))</f>
        <v>Central Visayas</v>
      </c>
      <c r="AJ4186" s="1" t="s">
        <v>55</v>
      </c>
      <c r="AK4186" t="s">
        <v>17699</v>
      </c>
      <c r="AL4186" s="2">
        <v>0</v>
      </c>
      <c r="AM4186" s="1" t="s">
        <v>15035</v>
      </c>
    </row>
    <row r="4187" spans="1:39" ht="12.75" customHeight="1">
      <c r="A4187" s="1"/>
      <c r="B4187" s="1" t="s">
        <v>10743</v>
      </c>
      <c r="C4187" s="1" t="s">
        <v>15036</v>
      </c>
      <c r="D4187" s="3" t="str">
        <f ca="1">IFERROR(__xludf.DUMMYFUNCTION("PROPER(REGEXEXTRACT(B4154, ""(?:https?:\/\/)?(?:www\.)?([a-zA-Z0-9-]+)\.""))"),"Skyscanner")</f>
        <v>Skyscanner</v>
      </c>
      <c r="E4187" s="1" t="s">
        <v>10741</v>
      </c>
      <c r="F4187" s="1">
        <v>10.328260999999999</v>
      </c>
      <c r="G4187" s="1">
        <v>123.909049</v>
      </c>
      <c r="H4187" s="1" t="s">
        <v>10742</v>
      </c>
      <c r="I4187" s="1" t="s">
        <v>2622</v>
      </c>
      <c r="J4187" s="1">
        <f>IF(K4187="URBAN",1,IF(K4187="SUBURBAN",2,IF(K4187="RURAL",3,"")))</f>
        <v>1</v>
      </c>
      <c r="K4187" s="1" t="s">
        <v>42</v>
      </c>
      <c r="L4187" s="18">
        <v>46082</v>
      </c>
      <c r="M4187" s="49">
        <v>0.58333333333333337</v>
      </c>
      <c r="N4187" s="18">
        <v>46083</v>
      </c>
      <c r="O4187" s="56">
        <v>0.5</v>
      </c>
      <c r="P4187" s="31" t="str">
        <f>TEXT($L4187, "dddd")</f>
        <v>Sunday</v>
      </c>
      <c r="Q4187" s="39" t="s">
        <v>1341</v>
      </c>
      <c r="R4187" s="39">
        <v>5040</v>
      </c>
      <c r="S4187" s="1" t="str">
        <f>IF(OR(MONTH(L4187)=12, MONTH(L4187)&lt;=5), "Dry Season", "Wet Season")</f>
        <v>Dry Season</v>
      </c>
      <c r="T4187" s="1">
        <v>1</v>
      </c>
      <c r="U4187" s="1">
        <v>0</v>
      </c>
      <c r="V4187" s="1">
        <v>0</v>
      </c>
      <c r="W4187" s="2">
        <f>IF(ISNUMBER(SEARCH("N/A", X4187)), 0, 1)</f>
        <v>0</v>
      </c>
      <c r="X4187" s="1" t="s">
        <v>44</v>
      </c>
      <c r="Y4187" s="1"/>
      <c r="Z4187" s="1"/>
      <c r="AA4187" s="11" cm="1">
        <f t="array" ref="AA4187">IF(ISBLANK(Y4187), 0, VINCentyInvDistance(F4187,G4187,Y4187,Z4187))</f>
        <v>0</v>
      </c>
      <c r="AB4187" s="1">
        <v>0</v>
      </c>
      <c r="AC4187" s="1">
        <v>8.4</v>
      </c>
      <c r="AD4187" s="1">
        <v>4.2</v>
      </c>
      <c r="AE4187" s="1">
        <v>124</v>
      </c>
      <c r="AF4187" s="1"/>
      <c r="AG4187" s="1" t="s">
        <v>731</v>
      </c>
      <c r="AH4187" s="1" t="s">
        <v>731</v>
      </c>
      <c r="AI4187" s="1" t="str">
        <f>TRIM(MID(SUBSTITUTE($H4187,",",REPT(" ",200)),(LEN($H4187)-LEN(SUBSTITUTE($H4187,",",""))-2)*200+1,200))</f>
        <v>Central Visayas</v>
      </c>
      <c r="AJ4187" s="1" t="s">
        <v>55</v>
      </c>
      <c r="AK4187" t="s">
        <v>17383</v>
      </c>
      <c r="AL4187" s="2">
        <v>0</v>
      </c>
      <c r="AM4187" s="1" t="s">
        <v>10746</v>
      </c>
    </row>
    <row r="4188" spans="1:39" ht="12.75" customHeight="1">
      <c r="A4188" s="1"/>
      <c r="B4188" s="1" t="s">
        <v>15037</v>
      </c>
      <c r="C4188" s="1" t="s">
        <v>15038</v>
      </c>
      <c r="D4188" s="3" t="str">
        <f ca="1">IFERROR(__xludf.DUMMYFUNCTION("PROPER(REGEXEXTRACT(B4155, ""(?:https?:\/\/)?(?:www\.)?([a-zA-Z0-9-]+)\.""))"),"Skyscanner")</f>
        <v>Skyscanner</v>
      </c>
      <c r="E4188" s="1" t="s">
        <v>15039</v>
      </c>
      <c r="F4188" s="1">
        <v>10.301893</v>
      </c>
      <c r="G4188" s="1">
        <v>123.894182</v>
      </c>
      <c r="H4188" s="1" t="s">
        <v>15040</v>
      </c>
      <c r="I4188" s="1" t="s">
        <v>2622</v>
      </c>
      <c r="J4188" s="1">
        <f>IF(K4188="URBAN",1,IF(K4188="SUBURBAN",2,IF(K4188="RURAL",3,"")))</f>
        <v>1</v>
      </c>
      <c r="K4188" s="1" t="s">
        <v>42</v>
      </c>
      <c r="L4188" s="18">
        <v>46082</v>
      </c>
      <c r="M4188" s="49">
        <v>0.58333333333333337</v>
      </c>
      <c r="N4188" s="18">
        <v>46083</v>
      </c>
      <c r="O4188" s="56">
        <v>0.5</v>
      </c>
      <c r="P4188" s="31" t="str">
        <f>TEXT($L4188, "dddd")</f>
        <v>Sunday</v>
      </c>
      <c r="Q4188" s="39" t="s">
        <v>1341</v>
      </c>
      <c r="R4188" s="39">
        <v>1136</v>
      </c>
      <c r="S4188" s="1" t="str">
        <f>IF(OR(MONTH(L4188)=12, MONTH(L4188)&lt;=5), "Dry Season", "Wet Season")</f>
        <v>Dry Season</v>
      </c>
      <c r="T4188" s="1">
        <v>1</v>
      </c>
      <c r="U4188" s="1">
        <v>0</v>
      </c>
      <c r="V4188" s="1">
        <v>0</v>
      </c>
      <c r="W4188" s="2">
        <f>IF(ISNUMBER(SEARCH("N/A", X4188)), 0, 1)</f>
        <v>0</v>
      </c>
      <c r="X4188" s="1" t="s">
        <v>44</v>
      </c>
      <c r="Y4188" s="1"/>
      <c r="Z4188" s="1"/>
      <c r="AA4188" s="11" cm="1">
        <f t="array" ref="AA4188">IF(ISBLANK(Y4188), 0, VINCentyInvDistance(F4188,G4188,Y4188,Z4188))</f>
        <v>0</v>
      </c>
      <c r="AB4188" s="1">
        <v>0</v>
      </c>
      <c r="AC4188" s="1">
        <v>10</v>
      </c>
      <c r="AD4188" s="1">
        <v>5</v>
      </c>
      <c r="AE4188" s="1">
        <v>1</v>
      </c>
      <c r="AF4188" s="1"/>
      <c r="AG4188" s="1" t="s">
        <v>731</v>
      </c>
      <c r="AH4188" s="1" t="s">
        <v>731</v>
      </c>
      <c r="AI4188" s="1" t="str">
        <f>TRIM(MID(SUBSTITUTE($H4188,",",REPT(" ",200)),(LEN($H4188)-LEN(SUBSTITUTE($H4188,",",""))-2)*200+1,200))</f>
        <v>Central Visayas</v>
      </c>
      <c r="AJ4188" s="1" t="s">
        <v>55</v>
      </c>
      <c r="AK4188" t="s">
        <v>15041</v>
      </c>
      <c r="AL4188" s="2">
        <v>0</v>
      </c>
      <c r="AM4188" s="1" t="s">
        <v>15042</v>
      </c>
    </row>
    <row r="4189" spans="1:39" ht="12.75" customHeight="1">
      <c r="A4189" s="1"/>
      <c r="B4189" s="1" t="s">
        <v>15043</v>
      </c>
      <c r="C4189" s="1" t="s">
        <v>15044</v>
      </c>
      <c r="D4189" s="3" t="str">
        <f ca="1">IFERROR(__xludf.DUMMYFUNCTION("PROPER(REGEXEXTRACT(B4156, ""(?:https?:\/\/)?(?:www\.)?([a-zA-Z0-9-]+)\.""))"),"Skyscanner")</f>
        <v>Skyscanner</v>
      </c>
      <c r="E4189" s="1" t="s">
        <v>15045</v>
      </c>
      <c r="F4189" s="1">
        <v>10.311249999999999</v>
      </c>
      <c r="G4189" s="1">
        <v>123.89367</v>
      </c>
      <c r="H4189" s="1" t="s">
        <v>15046</v>
      </c>
      <c r="I4189" s="1" t="s">
        <v>2622</v>
      </c>
      <c r="J4189" s="1">
        <f>IF(K4189="URBAN",1,IF(K4189="SUBURBAN",2,IF(K4189="RURAL",3,"")))</f>
        <v>1</v>
      </c>
      <c r="K4189" s="1" t="s">
        <v>42</v>
      </c>
      <c r="L4189" s="18">
        <v>46082</v>
      </c>
      <c r="M4189" s="49">
        <v>0.58333333333333337</v>
      </c>
      <c r="N4189" s="18">
        <v>46083</v>
      </c>
      <c r="O4189" s="56">
        <v>0.5</v>
      </c>
      <c r="P4189" s="31" t="str">
        <f>TEXT($L4189, "dddd")</f>
        <v>Sunday</v>
      </c>
      <c r="Q4189" s="39" t="s">
        <v>43</v>
      </c>
      <c r="R4189" s="39">
        <v>2007</v>
      </c>
      <c r="S4189" s="1" t="str">
        <f>IF(OR(MONTH(L4189)=12, MONTH(L4189)&lt;=5), "Dry Season", "Wet Season")</f>
        <v>Dry Season</v>
      </c>
      <c r="T4189" s="1">
        <v>1</v>
      </c>
      <c r="U4189" s="1">
        <v>0</v>
      </c>
      <c r="V4189" s="1">
        <v>0</v>
      </c>
      <c r="W4189" s="2">
        <f>IF(ISNUMBER(SEARCH("N/A", X4189)), 0, 1)</f>
        <v>0</v>
      </c>
      <c r="X4189" s="1" t="s">
        <v>44</v>
      </c>
      <c r="Y4189" s="1"/>
      <c r="Z4189" s="1"/>
      <c r="AA4189" s="11" cm="1">
        <f t="array" ref="AA4189">IF(ISBLANK(Y4189), 0, VINCentyInvDistance(F4189,G4189,Y4189,Z4189))</f>
        <v>0</v>
      </c>
      <c r="AB4189" s="1">
        <v>0</v>
      </c>
      <c r="AC4189" s="1">
        <v>7.4</v>
      </c>
      <c r="AD4189" s="1">
        <v>3.7</v>
      </c>
      <c r="AE4189" s="1">
        <v>171</v>
      </c>
      <c r="AF4189" s="1"/>
      <c r="AG4189" s="1" t="s">
        <v>731</v>
      </c>
      <c r="AH4189" s="1" t="s">
        <v>731</v>
      </c>
      <c r="AI4189" s="1" t="str">
        <f>TRIM(MID(SUBSTITUTE($H4189,",",REPT(" ",200)),(LEN($H4189)-LEN(SUBSTITUTE($H4189,",",""))-2)*200+1,200))</f>
        <v>Central Visayas</v>
      </c>
      <c r="AJ4189" s="1" t="s">
        <v>55</v>
      </c>
      <c r="AK4189" t="s">
        <v>15047</v>
      </c>
      <c r="AL4189" s="1">
        <v>3</v>
      </c>
      <c r="AM4189" s="1" t="s">
        <v>15048</v>
      </c>
    </row>
    <row r="4190" spans="1:39" ht="12.75" customHeight="1">
      <c r="A4190" s="1"/>
      <c r="B4190" s="1" t="s">
        <v>15049</v>
      </c>
      <c r="C4190" s="1" t="s">
        <v>15050</v>
      </c>
      <c r="D4190" s="3" t="str">
        <f ca="1">IFERROR(__xludf.DUMMYFUNCTION("PROPER(REGEXEXTRACT(B4157, ""(?:https?:\/\/)?(?:www\.)?([a-zA-Z0-9-]+)\.""))"),"Skyscanner")</f>
        <v>Skyscanner</v>
      </c>
      <c r="E4190" s="1" t="s">
        <v>15051</v>
      </c>
      <c r="F4190" s="1">
        <v>10.302949999999999</v>
      </c>
      <c r="G4190" s="1">
        <v>123.90271</v>
      </c>
      <c r="H4190" s="1" t="s">
        <v>15052</v>
      </c>
      <c r="I4190" s="1" t="s">
        <v>2622</v>
      </c>
      <c r="J4190" s="1">
        <f>IF(K4190="URBAN",1,IF(K4190="SUBURBAN",2,IF(K4190="RURAL",3,"")))</f>
        <v>1</v>
      </c>
      <c r="K4190" s="1" t="s">
        <v>42</v>
      </c>
      <c r="L4190" s="18">
        <v>46082</v>
      </c>
      <c r="M4190" s="49">
        <v>0.625</v>
      </c>
      <c r="N4190" s="18">
        <v>46083</v>
      </c>
      <c r="O4190" s="56">
        <v>0.5</v>
      </c>
      <c r="P4190" s="31" t="str">
        <f>TEXT($L4190, "dddd")</f>
        <v>Sunday</v>
      </c>
      <c r="Q4190" s="39" t="s">
        <v>207</v>
      </c>
      <c r="R4190" s="39">
        <v>1776</v>
      </c>
      <c r="S4190" s="1" t="str">
        <f>IF(OR(MONTH(L4190)=12, MONTH(L4190)&lt;=5), "Dry Season", "Wet Season")</f>
        <v>Dry Season</v>
      </c>
      <c r="T4190" s="1">
        <v>1</v>
      </c>
      <c r="U4190" s="1">
        <v>0</v>
      </c>
      <c r="V4190" s="1">
        <v>0</v>
      </c>
      <c r="W4190" s="2">
        <f>IF(ISNUMBER(SEARCH("N/A", X4190)), 0, 1)</f>
        <v>0</v>
      </c>
      <c r="X4190" s="1" t="s">
        <v>44</v>
      </c>
      <c r="Y4190" s="1"/>
      <c r="Z4190" s="1"/>
      <c r="AA4190" s="11" cm="1">
        <f t="array" ref="AA4190">IF(ISBLANK(Y4190), 0, VINCentyInvDistance(F4190,G4190,Y4190,Z4190))</f>
        <v>0</v>
      </c>
      <c r="AB4190" s="1">
        <v>0</v>
      </c>
      <c r="AC4190" s="1">
        <v>8</v>
      </c>
      <c r="AD4190" s="1">
        <v>0</v>
      </c>
      <c r="AE4190" s="1">
        <v>616</v>
      </c>
      <c r="AF4190" s="1"/>
      <c r="AG4190" s="1" t="s">
        <v>731</v>
      </c>
      <c r="AH4190" s="1" t="s">
        <v>731</v>
      </c>
      <c r="AI4190" s="1" t="str">
        <f>TRIM(MID(SUBSTITUTE($H4190,",",REPT(" ",200)),(LEN($H4190)-LEN(SUBSTITUTE($H4190,",",""))-2)*200+1,200))</f>
        <v>Central Visayas</v>
      </c>
      <c r="AJ4190" s="1" t="s">
        <v>55</v>
      </c>
      <c r="AK4190" t="s">
        <v>56</v>
      </c>
      <c r="AL4190" s="2">
        <v>0</v>
      </c>
      <c r="AM4190" s="1" t="s">
        <v>15053</v>
      </c>
    </row>
    <row r="4191" spans="1:39" ht="12.75" customHeight="1">
      <c r="A4191" s="1"/>
      <c r="B4191" s="1" t="s">
        <v>15054</v>
      </c>
      <c r="C4191" s="1" t="s">
        <v>15055</v>
      </c>
      <c r="D4191" s="3" t="str">
        <f ca="1">IFERROR(__xludf.DUMMYFUNCTION("PROPER(REGEXEXTRACT(B4158, ""(?:https?:\/\/)?(?:www\.)?([a-zA-Z0-9-]+)\.""))"),"Skyscanner")</f>
        <v>Skyscanner</v>
      </c>
      <c r="E4191" s="1" t="s">
        <v>15056</v>
      </c>
      <c r="F4191" s="1">
        <v>10.312578999999999</v>
      </c>
      <c r="G4191" s="1">
        <v>123.901993</v>
      </c>
      <c r="H4191" s="1" t="s">
        <v>15057</v>
      </c>
      <c r="I4191" s="1" t="s">
        <v>2622</v>
      </c>
      <c r="J4191" s="1">
        <f>IF(K4191="URBAN",1,IF(K4191="SUBURBAN",2,IF(K4191="RURAL",3,"")))</f>
        <v>1</v>
      </c>
      <c r="K4191" s="1" t="s">
        <v>42</v>
      </c>
      <c r="L4191" s="18">
        <v>46082</v>
      </c>
      <c r="M4191" s="49">
        <v>0.58333333333333337</v>
      </c>
      <c r="N4191" s="18">
        <v>46083</v>
      </c>
      <c r="O4191" s="56">
        <v>0.5</v>
      </c>
      <c r="P4191" s="31" t="str">
        <f>TEXT($L4191, "dddd")</f>
        <v>Sunday</v>
      </c>
      <c r="Q4191" s="39" t="s">
        <v>207</v>
      </c>
      <c r="R4191" s="39">
        <v>1598</v>
      </c>
      <c r="S4191" s="1" t="str">
        <f>IF(OR(MONTH(L4191)=12, MONTH(L4191)&lt;=5), "Dry Season", "Wet Season")</f>
        <v>Dry Season</v>
      </c>
      <c r="T4191" s="1">
        <v>1</v>
      </c>
      <c r="U4191" s="1">
        <v>0</v>
      </c>
      <c r="V4191" s="1">
        <v>0</v>
      </c>
      <c r="W4191" s="2">
        <f>IF(ISNUMBER(SEARCH("N/A", X4191)), 0, 1)</f>
        <v>0</v>
      </c>
      <c r="X4191" s="1" t="s">
        <v>44</v>
      </c>
      <c r="Y4191" s="1"/>
      <c r="Z4191" s="1"/>
      <c r="AA4191" s="11" cm="1">
        <f t="array" ref="AA4191">IF(ISBLANK(Y4191), 0, VINCentyInvDistance(F4191,G4191,Y4191,Z4191))</f>
        <v>0</v>
      </c>
      <c r="AB4191" s="1">
        <v>0</v>
      </c>
      <c r="AC4191" s="1">
        <v>8</v>
      </c>
      <c r="AD4191" s="1">
        <v>4</v>
      </c>
      <c r="AE4191" s="1">
        <v>154</v>
      </c>
      <c r="AF4191" s="1"/>
      <c r="AG4191" s="1" t="s">
        <v>731</v>
      </c>
      <c r="AH4191" s="1" t="s">
        <v>731</v>
      </c>
      <c r="AI4191" s="1" t="str">
        <f>TRIM(MID(SUBSTITUTE($H4191,",",REPT(" ",200)),(LEN($H4191)-LEN(SUBSTITUTE($H4191,",",""))-2)*200+1,200))</f>
        <v>Central Visayas</v>
      </c>
      <c r="AJ4191" s="1" t="s">
        <v>55</v>
      </c>
      <c r="AK4191" t="s">
        <v>17700</v>
      </c>
      <c r="AL4191" s="1">
        <v>3</v>
      </c>
      <c r="AM4191" s="1" t="s">
        <v>15058</v>
      </c>
    </row>
    <row r="4192" spans="1:39" ht="12.75" customHeight="1">
      <c r="A4192" s="1"/>
      <c r="B4192" s="1" t="s">
        <v>14763</v>
      </c>
      <c r="C4192" s="1" t="s">
        <v>15059</v>
      </c>
      <c r="D4192" s="3" t="str">
        <f ca="1">IFERROR(__xludf.DUMMYFUNCTION("PROPER(REGEXEXTRACT(B4159, ""(?:https?:\/\/)?(?:www\.)?([a-zA-Z0-9-]+)\.""))"),"Skyscanner")</f>
        <v>Skyscanner</v>
      </c>
      <c r="E4192" s="1" t="s">
        <v>14765</v>
      </c>
      <c r="F4192" s="1">
        <v>10.311842</v>
      </c>
      <c r="G4192" s="1">
        <v>123.921206</v>
      </c>
      <c r="H4192" s="1" t="s">
        <v>14766</v>
      </c>
      <c r="I4192" s="1" t="s">
        <v>2622</v>
      </c>
      <c r="J4192" s="1">
        <f>IF(K4192="URBAN",1,IF(K4192="SUBURBAN",2,IF(K4192="RURAL",3,"")))</f>
        <v>1</v>
      </c>
      <c r="K4192" s="1" t="s">
        <v>42</v>
      </c>
      <c r="L4192" s="18">
        <v>46082</v>
      </c>
      <c r="M4192" s="49">
        <v>0.625</v>
      </c>
      <c r="N4192" s="18">
        <v>46083</v>
      </c>
      <c r="O4192" s="56">
        <v>0.5</v>
      </c>
      <c r="P4192" s="31" t="str">
        <f>TEXT($L4192, "dddd")</f>
        <v>Sunday</v>
      </c>
      <c r="Q4192" s="39" t="s">
        <v>207</v>
      </c>
      <c r="R4192" s="39">
        <v>2880</v>
      </c>
      <c r="S4192" s="1" t="str">
        <f>IF(OR(MONTH(L4192)=12, MONTH(L4192)&lt;=5), "Dry Season", "Wet Season")</f>
        <v>Dry Season</v>
      </c>
      <c r="T4192" s="1">
        <v>1</v>
      </c>
      <c r="U4192" s="1">
        <v>0</v>
      </c>
      <c r="V4192" s="1">
        <v>0</v>
      </c>
      <c r="W4192" s="2">
        <f>IF(ISNUMBER(SEARCH("N/A", X4192)), 0, 1)</f>
        <v>0</v>
      </c>
      <c r="X4192" s="1" t="s">
        <v>44</v>
      </c>
      <c r="Y4192" s="1"/>
      <c r="Z4192" s="1"/>
      <c r="AA4192" s="11" cm="1">
        <f t="array" ref="AA4192">IF(ISBLANK(Y4192), 0, VINCentyInvDistance(F4192,G4192,Y4192,Z4192))</f>
        <v>0</v>
      </c>
      <c r="AB4192" s="1">
        <v>1</v>
      </c>
      <c r="AC4192" s="1">
        <v>7.6</v>
      </c>
      <c r="AD4192" s="1">
        <v>0</v>
      </c>
      <c r="AE4192" s="1">
        <v>1432</v>
      </c>
      <c r="AF4192" s="1"/>
      <c r="AG4192" s="1" t="s">
        <v>731</v>
      </c>
      <c r="AH4192" s="1" t="s">
        <v>731</v>
      </c>
      <c r="AI4192" s="1" t="str">
        <f>TRIM(MID(SUBSTITUTE($H4192,",",REPT(" ",200)),(LEN($H4192)-LEN(SUBSTITUTE($H4192,",",""))-2)*200+1,200))</f>
        <v>Central Visayas</v>
      </c>
      <c r="AJ4192" s="1" t="s">
        <v>55</v>
      </c>
      <c r="AK4192" t="s">
        <v>17664</v>
      </c>
      <c r="AL4192" s="1">
        <v>3</v>
      </c>
      <c r="AM4192" s="1" t="s">
        <v>14767</v>
      </c>
    </row>
    <row r="4193" spans="1:39" ht="12.75" customHeight="1">
      <c r="A4193" s="1"/>
      <c r="B4193" s="1" t="s">
        <v>14768</v>
      </c>
      <c r="C4193" s="1" t="s">
        <v>15060</v>
      </c>
      <c r="D4193" s="3" t="str">
        <f ca="1">IFERROR(__xludf.DUMMYFUNCTION("PROPER(REGEXEXTRACT(B4160, ""(?:https?:\/\/)?(?:www\.)?([a-zA-Z0-9-]+)\.""))"),"Skyscanner")</f>
        <v>Skyscanner</v>
      </c>
      <c r="E4193" s="1" t="s">
        <v>14770</v>
      </c>
      <c r="F4193" s="1">
        <v>10.309123</v>
      </c>
      <c r="G4193" s="1">
        <v>123.894766</v>
      </c>
      <c r="H4193" s="1" t="s">
        <v>14771</v>
      </c>
      <c r="I4193" s="1" t="s">
        <v>2622</v>
      </c>
      <c r="J4193" s="1">
        <f>IF(K4193="URBAN",1,IF(K4193="SUBURBAN",2,IF(K4193="RURAL",3,"")))</f>
        <v>1</v>
      </c>
      <c r="K4193" s="1" t="s">
        <v>42</v>
      </c>
      <c r="L4193" s="18">
        <v>46082</v>
      </c>
      <c r="M4193" s="49">
        <v>0.625</v>
      </c>
      <c r="N4193" s="18">
        <v>46083</v>
      </c>
      <c r="O4193" s="56">
        <v>0.5</v>
      </c>
      <c r="P4193" s="31" t="str">
        <f>TEXT($L4193, "dddd")</f>
        <v>Sunday</v>
      </c>
      <c r="Q4193" s="39" t="s">
        <v>1341</v>
      </c>
      <c r="R4193" s="39">
        <v>4082</v>
      </c>
      <c r="S4193" s="1" t="str">
        <f>IF(OR(MONTH(L4193)=12, MONTH(L4193)&lt;=5), "Dry Season", "Wet Season")</f>
        <v>Dry Season</v>
      </c>
      <c r="T4193" s="1">
        <v>1</v>
      </c>
      <c r="U4193" s="1">
        <v>0</v>
      </c>
      <c r="V4193" s="1">
        <v>0</v>
      </c>
      <c r="W4193" s="2">
        <f>IF(ISNUMBER(SEARCH("N/A", X4193)), 0, 1)</f>
        <v>0</v>
      </c>
      <c r="X4193" s="1" t="s">
        <v>44</v>
      </c>
      <c r="Y4193" s="1"/>
      <c r="Z4193" s="1"/>
      <c r="AA4193" s="11" cm="1">
        <f t="array" ref="AA4193">IF(ISBLANK(Y4193), 0, VINCentyInvDistance(F4193,G4193,Y4193,Z4193))</f>
        <v>0</v>
      </c>
      <c r="AB4193" s="1">
        <v>0</v>
      </c>
      <c r="AC4193" s="1">
        <v>9</v>
      </c>
      <c r="AD4193" s="1">
        <v>0</v>
      </c>
      <c r="AE4193" s="1">
        <v>77</v>
      </c>
      <c r="AF4193" s="1"/>
      <c r="AG4193" s="1" t="s">
        <v>731</v>
      </c>
      <c r="AH4193" s="1" t="s">
        <v>731</v>
      </c>
      <c r="AI4193" s="1" t="str">
        <f>TRIM(MID(SUBSTITUTE($H4193,",",REPT(" ",200)),(LEN($H4193)-LEN(SUBSTITUTE($H4193,",",""))-2)*200+1,200))</f>
        <v>Central Visayas</v>
      </c>
      <c r="AJ4193" s="1" t="s">
        <v>55</v>
      </c>
      <c r="AK4193" t="s">
        <v>14772</v>
      </c>
      <c r="AL4193" s="1">
        <v>3</v>
      </c>
      <c r="AM4193" s="1" t="s">
        <v>14773</v>
      </c>
    </row>
    <row r="4194" spans="1:39" ht="12.75" customHeight="1">
      <c r="A4194" s="1"/>
      <c r="B4194" s="1" t="s">
        <v>14774</v>
      </c>
      <c r="C4194" s="1" t="s">
        <v>15061</v>
      </c>
      <c r="D4194" s="3" t="str">
        <f ca="1">IFERROR(__xludf.DUMMYFUNCTION("PROPER(REGEXEXTRACT(B4161, ""(?:https?:\/\/)?(?:www\.)?([a-zA-Z0-9-]+)\.""))"),"Skyscanner")</f>
        <v>Skyscanner</v>
      </c>
      <c r="E4194" s="1" t="s">
        <v>14776</v>
      </c>
      <c r="F4194" s="1">
        <v>10.30964</v>
      </c>
      <c r="G4194" s="1">
        <v>123.91919</v>
      </c>
      <c r="H4194" s="1" t="s">
        <v>14777</v>
      </c>
      <c r="I4194" s="1" t="s">
        <v>2622</v>
      </c>
      <c r="J4194" s="1">
        <f>IF(K4194="URBAN",1,IF(K4194="SUBURBAN",2,IF(K4194="RURAL",3,"")))</f>
        <v>1</v>
      </c>
      <c r="K4194" s="1" t="s">
        <v>42</v>
      </c>
      <c r="L4194" s="18">
        <v>46082</v>
      </c>
      <c r="M4194" s="49">
        <v>0.625</v>
      </c>
      <c r="N4194" s="18">
        <v>46083</v>
      </c>
      <c r="O4194" s="56">
        <v>0.5</v>
      </c>
      <c r="P4194" s="31" t="str">
        <f>TEXT($L4194, "dddd")</f>
        <v>Sunday</v>
      </c>
      <c r="Q4194" s="39" t="s">
        <v>43</v>
      </c>
      <c r="R4194" s="39">
        <v>7780</v>
      </c>
      <c r="S4194" s="1" t="str">
        <f>IF(OR(MONTH(L4194)=12, MONTH(L4194)&lt;=5), "Dry Season", "Wet Season")</f>
        <v>Dry Season</v>
      </c>
      <c r="T4194" s="1">
        <v>1</v>
      </c>
      <c r="U4194" s="1">
        <v>0</v>
      </c>
      <c r="V4194" s="1">
        <v>0</v>
      </c>
      <c r="W4194" s="2">
        <f>IF(ISNUMBER(SEARCH("N/A", X4194)), 0, 1)</f>
        <v>0</v>
      </c>
      <c r="X4194" s="1" t="s">
        <v>44</v>
      </c>
      <c r="Y4194" s="1"/>
      <c r="Z4194" s="1"/>
      <c r="AA4194" s="11" cm="1">
        <f t="array" ref="AA4194">IF(ISBLANK(Y4194), 0, VINCentyInvDistance(F4194,G4194,Y4194,Z4194))</f>
        <v>0</v>
      </c>
      <c r="AB4194" s="1">
        <v>1</v>
      </c>
      <c r="AC4194" s="1">
        <v>9</v>
      </c>
      <c r="AD4194" s="1">
        <v>4.5</v>
      </c>
      <c r="AE4194" s="1">
        <v>5838</v>
      </c>
      <c r="AF4194" s="1"/>
      <c r="AG4194" s="1" t="s">
        <v>731</v>
      </c>
      <c r="AH4194" s="1" t="s">
        <v>731</v>
      </c>
      <c r="AI4194" s="1" t="str">
        <f>TRIM(MID(SUBSTITUTE($H4194,",",REPT(" ",200)),(LEN($H4194)-LEN(SUBSTITUTE($H4194,",",""))-2)*200+1,200))</f>
        <v>Central Visayas</v>
      </c>
      <c r="AJ4194" s="1" t="s">
        <v>55</v>
      </c>
      <c r="AK4194" t="s">
        <v>17665</v>
      </c>
      <c r="AL4194" s="1">
        <v>5</v>
      </c>
      <c r="AM4194" s="1" t="s">
        <v>14778</v>
      </c>
    </row>
    <row r="4195" spans="1:39" ht="12.75" customHeight="1">
      <c r="A4195" s="1"/>
      <c r="B4195" s="1" t="s">
        <v>14779</v>
      </c>
      <c r="C4195" s="1" t="s">
        <v>15062</v>
      </c>
      <c r="D4195" s="3" t="str">
        <f ca="1">IFERROR(__xludf.DUMMYFUNCTION("PROPER(REGEXEXTRACT(B4162, ""(?:https?:\/\/)?(?:www\.)?([a-zA-Z0-9-]+)\.""))"),"Skyscanner")</f>
        <v>Skyscanner</v>
      </c>
      <c r="E4195" s="1" t="s">
        <v>14781</v>
      </c>
      <c r="F4195" s="1">
        <v>10.310475</v>
      </c>
      <c r="G4195" s="1">
        <v>123.90408600000001</v>
      </c>
      <c r="H4195" s="1" t="s">
        <v>14782</v>
      </c>
      <c r="I4195" s="1" t="s">
        <v>2622</v>
      </c>
      <c r="J4195" s="1">
        <f>IF(K4195="URBAN",1,IF(K4195="SUBURBAN",2,IF(K4195="RURAL",3,"")))</f>
        <v>1</v>
      </c>
      <c r="K4195" s="1" t="s">
        <v>42</v>
      </c>
      <c r="L4195" s="18">
        <v>46082</v>
      </c>
      <c r="M4195" s="49">
        <v>0.625</v>
      </c>
      <c r="N4195" s="18">
        <v>46083</v>
      </c>
      <c r="O4195" s="56">
        <v>0.5</v>
      </c>
      <c r="P4195" s="31" t="str">
        <f>TEXT($L4195, "dddd")</f>
        <v>Sunday</v>
      </c>
      <c r="Q4195" s="39" t="s">
        <v>1341</v>
      </c>
      <c r="R4195" s="39">
        <v>1597</v>
      </c>
      <c r="S4195" s="1" t="str">
        <f>IF(OR(MONTH(L4195)=12, MONTH(L4195)&lt;=5), "Dry Season", "Wet Season")</f>
        <v>Dry Season</v>
      </c>
      <c r="T4195" s="1">
        <v>1</v>
      </c>
      <c r="U4195" s="1">
        <v>0</v>
      </c>
      <c r="V4195" s="1">
        <v>0</v>
      </c>
      <c r="W4195" s="2">
        <f>IF(ISNUMBER(SEARCH("N/A", X4195)), 0, 1)</f>
        <v>0</v>
      </c>
      <c r="X4195" s="1" t="s">
        <v>44</v>
      </c>
      <c r="Y4195" s="1"/>
      <c r="Z4195" s="1"/>
      <c r="AA4195" s="11" cm="1">
        <f t="array" ref="AA4195">IF(ISBLANK(Y4195), 0, VINCentyInvDistance(F4195,G4195,Y4195,Z4195))</f>
        <v>0</v>
      </c>
      <c r="AB4195" s="1">
        <v>0</v>
      </c>
      <c r="AC4195" s="1">
        <v>10</v>
      </c>
      <c r="AD4195" s="1">
        <v>0</v>
      </c>
      <c r="AE4195" s="1">
        <v>12</v>
      </c>
      <c r="AF4195" s="1"/>
      <c r="AG4195" s="1" t="s">
        <v>731</v>
      </c>
      <c r="AH4195" s="1" t="s">
        <v>731</v>
      </c>
      <c r="AI4195" s="1" t="str">
        <f>TRIM(MID(SUBSTITUTE($H4195,",",REPT(" ",200)),(LEN($H4195)-LEN(SUBSTITUTE($H4195,",",""))-2)*200+1,200))</f>
        <v>Central Visayas</v>
      </c>
      <c r="AJ4195" s="1" t="s">
        <v>55</v>
      </c>
      <c r="AK4195" t="s">
        <v>17666</v>
      </c>
      <c r="AL4195" s="1">
        <v>3</v>
      </c>
      <c r="AM4195" s="1" t="s">
        <v>14783</v>
      </c>
    </row>
    <row r="4196" spans="1:39" ht="12.75" customHeight="1">
      <c r="A4196" s="1"/>
      <c r="B4196" s="1" t="s">
        <v>14784</v>
      </c>
      <c r="C4196" s="1" t="s">
        <v>15063</v>
      </c>
      <c r="D4196" s="3" t="str">
        <f ca="1">IFERROR(__xludf.DUMMYFUNCTION("PROPER(REGEXEXTRACT(B4163, ""(?:https?:\/\/)?(?:www\.)?([a-zA-Z0-9-]+)\.""))"),"Skyscanner")</f>
        <v>Skyscanner</v>
      </c>
      <c r="E4196" s="1" t="s">
        <v>14786</v>
      </c>
      <c r="F4196" s="1">
        <v>10.316972</v>
      </c>
      <c r="G4196" s="1">
        <v>123.909306</v>
      </c>
      <c r="H4196" s="1" t="s">
        <v>14787</v>
      </c>
      <c r="I4196" s="1" t="s">
        <v>2622</v>
      </c>
      <c r="J4196" s="1">
        <f>IF(K4196="URBAN",1,IF(K4196="SUBURBAN",2,IF(K4196="RURAL",3,"")))</f>
        <v>1</v>
      </c>
      <c r="K4196" s="1" t="s">
        <v>42</v>
      </c>
      <c r="L4196" s="18">
        <v>46082</v>
      </c>
      <c r="M4196" s="49">
        <v>0.625</v>
      </c>
      <c r="N4196" s="18">
        <v>46083</v>
      </c>
      <c r="O4196" s="56">
        <v>0.5</v>
      </c>
      <c r="P4196" s="31" t="str">
        <f>TEXT($L4196, "dddd")</f>
        <v>Sunday</v>
      </c>
      <c r="Q4196" s="39" t="s">
        <v>43</v>
      </c>
      <c r="R4196" s="39">
        <v>6140</v>
      </c>
      <c r="S4196" s="1" t="str">
        <f>IF(OR(MONTH(L4196)=12, MONTH(L4196)&lt;=5), "Dry Season", "Wet Season")</f>
        <v>Dry Season</v>
      </c>
      <c r="T4196" s="1">
        <v>1</v>
      </c>
      <c r="U4196" s="1">
        <v>0</v>
      </c>
      <c r="V4196" s="1">
        <v>1</v>
      </c>
      <c r="W4196" s="2">
        <f>IF(ISNUMBER(SEARCH("N/A", X4196)), 0, 1)</f>
        <v>0</v>
      </c>
      <c r="X4196" s="1" t="s">
        <v>44</v>
      </c>
      <c r="Y4196" s="1"/>
      <c r="Z4196" s="1"/>
      <c r="AA4196" s="11" cm="1">
        <f t="array" ref="AA4196">IF(ISBLANK(Y4196), 0, VINCentyInvDistance(F4196,G4196,Y4196,Z4196))</f>
        <v>0</v>
      </c>
      <c r="AB4196" s="1">
        <v>1</v>
      </c>
      <c r="AC4196" s="1">
        <v>9.6</v>
      </c>
      <c r="AD4196" s="1">
        <v>0</v>
      </c>
      <c r="AE4196" s="1">
        <v>913</v>
      </c>
      <c r="AF4196" s="1"/>
      <c r="AG4196" s="1" t="s">
        <v>731</v>
      </c>
      <c r="AH4196" s="1" t="s">
        <v>731</v>
      </c>
      <c r="AI4196" s="1" t="str">
        <f>TRIM(MID(SUBSTITUTE($H4196,",",REPT(" ",200)),(LEN($H4196)-LEN(SUBSTITUTE($H4196,",",""))-2)*200+1,200))</f>
        <v>Central Visayas</v>
      </c>
      <c r="AJ4196" s="1" t="s">
        <v>55</v>
      </c>
      <c r="AK4196" t="s">
        <v>17667</v>
      </c>
      <c r="AL4196" s="1">
        <v>4</v>
      </c>
      <c r="AM4196" s="1" t="s">
        <v>14789</v>
      </c>
    </row>
    <row r="4197" spans="1:39" ht="12.75" customHeight="1">
      <c r="A4197" s="1"/>
      <c r="B4197" s="1" t="s">
        <v>14790</v>
      </c>
      <c r="C4197" s="1" t="s">
        <v>15064</v>
      </c>
      <c r="D4197" s="3" t="str">
        <f ca="1">IFERROR(__xludf.DUMMYFUNCTION("PROPER(REGEXEXTRACT(B4164, ""(?:https?:\/\/)?(?:www\.)?([a-zA-Z0-9-]+)\.""))"),"Skyscanner")</f>
        <v>Skyscanner</v>
      </c>
      <c r="E4197" s="1" t="s">
        <v>14792</v>
      </c>
      <c r="F4197" s="1">
        <v>10.297394000000001</v>
      </c>
      <c r="G4197" s="1">
        <v>123.89583399999999</v>
      </c>
      <c r="H4197" s="1" t="s">
        <v>14793</v>
      </c>
      <c r="I4197" s="1" t="s">
        <v>2622</v>
      </c>
      <c r="J4197" s="1">
        <f>IF(K4197="URBAN",1,IF(K4197="SUBURBAN",2,IF(K4197="RURAL",3,"")))</f>
        <v>1</v>
      </c>
      <c r="K4197" s="1" t="s">
        <v>42</v>
      </c>
      <c r="L4197" s="18">
        <v>46082</v>
      </c>
      <c r="M4197" s="49">
        <v>0.625</v>
      </c>
      <c r="N4197" s="18">
        <v>46083</v>
      </c>
      <c r="O4197" s="56">
        <v>0.5</v>
      </c>
      <c r="P4197" s="31" t="str">
        <f>TEXT($L4197, "dddd")</f>
        <v>Sunday</v>
      </c>
      <c r="Q4197" s="39" t="s">
        <v>1266</v>
      </c>
      <c r="R4197" s="39">
        <v>1768</v>
      </c>
      <c r="S4197" s="1" t="str">
        <f>IF(OR(MONTH(L4197)=12, MONTH(L4197)&lt;=5), "Dry Season", "Wet Season")</f>
        <v>Dry Season</v>
      </c>
      <c r="T4197" s="1">
        <v>1</v>
      </c>
      <c r="U4197" s="1">
        <v>0</v>
      </c>
      <c r="V4197" s="1">
        <v>0</v>
      </c>
      <c r="W4197" s="2">
        <f>IF(ISNUMBER(SEARCH("N/A", X4197)), 0, 1)</f>
        <v>0</v>
      </c>
      <c r="X4197" s="1" t="s">
        <v>44</v>
      </c>
      <c r="Y4197" s="1"/>
      <c r="Z4197" s="1"/>
      <c r="AA4197" s="11" cm="1">
        <f t="array" ref="AA4197">IF(ISBLANK(Y4197), 0, VINCentyInvDistance(F4197,G4197,Y4197,Z4197))</f>
        <v>0</v>
      </c>
      <c r="AB4197" s="1">
        <v>1</v>
      </c>
      <c r="AC4197" s="1">
        <v>7.6</v>
      </c>
      <c r="AD4197" s="1">
        <v>0</v>
      </c>
      <c r="AE4197" s="1">
        <v>499</v>
      </c>
      <c r="AF4197" s="1"/>
      <c r="AG4197" s="1" t="s">
        <v>731</v>
      </c>
      <c r="AH4197" s="1" t="s">
        <v>731</v>
      </c>
      <c r="AI4197" s="1" t="str">
        <f>TRIM(MID(SUBSTITUTE($H4197,",",REPT(" ",200)),(LEN($H4197)-LEN(SUBSTITUTE($H4197,",",""))-2)*200+1,200))</f>
        <v>Central Visayas</v>
      </c>
      <c r="AJ4197" s="1" t="s">
        <v>55</v>
      </c>
      <c r="AK4197" t="s">
        <v>17668</v>
      </c>
      <c r="AL4197" s="1">
        <v>4</v>
      </c>
      <c r="AM4197" s="1" t="s">
        <v>14794</v>
      </c>
    </row>
    <row r="4198" spans="1:39" ht="12.75" customHeight="1">
      <c r="A4198" s="1"/>
      <c r="B4198" s="1" t="s">
        <v>4923</v>
      </c>
      <c r="C4198" s="1" t="s">
        <v>15065</v>
      </c>
      <c r="D4198" s="3" t="str">
        <f ca="1">IFERROR(__xludf.DUMMYFUNCTION("PROPER(REGEXEXTRACT(B4165, ""(?:https?:\/\/)?(?:www\.)?([a-zA-Z0-9-]+)\.""))"),"Skyscanner")</f>
        <v>Skyscanner</v>
      </c>
      <c r="E4198" s="1" t="s">
        <v>14796</v>
      </c>
      <c r="F4198" s="1">
        <v>10.34173</v>
      </c>
      <c r="G4198" s="1">
        <v>123.89745600000001</v>
      </c>
      <c r="H4198" s="1" t="s">
        <v>4926</v>
      </c>
      <c r="I4198" s="1" t="s">
        <v>2622</v>
      </c>
      <c r="J4198" s="1">
        <f>IF(K4198="URBAN",1,IF(K4198="SUBURBAN",2,IF(K4198="RURAL",3,"")))</f>
        <v>1</v>
      </c>
      <c r="K4198" s="1" t="s">
        <v>42</v>
      </c>
      <c r="L4198" s="18">
        <v>46082</v>
      </c>
      <c r="M4198" s="49">
        <v>0.625</v>
      </c>
      <c r="N4198" s="18">
        <v>46083</v>
      </c>
      <c r="O4198" s="56">
        <v>0.5</v>
      </c>
      <c r="P4198" s="31" t="str">
        <f>TEXT($L4198, "dddd")</f>
        <v>Sunday</v>
      </c>
      <c r="Q4198" s="39" t="s">
        <v>43</v>
      </c>
      <c r="R4198" s="39">
        <v>4932</v>
      </c>
      <c r="S4198" s="1" t="str">
        <f>IF(OR(MONTH(L4198)=12, MONTH(L4198)&lt;=5), "Dry Season", "Wet Season")</f>
        <v>Dry Season</v>
      </c>
      <c r="T4198" s="1">
        <v>1</v>
      </c>
      <c r="U4198" s="1">
        <v>0</v>
      </c>
      <c r="V4198" s="1">
        <v>0</v>
      </c>
      <c r="W4198" s="2">
        <f>IF(ISNUMBER(SEARCH("N/A", X4198)), 0, 1)</f>
        <v>0</v>
      </c>
      <c r="X4198" s="1" t="s">
        <v>44</v>
      </c>
      <c r="Y4198" s="1"/>
      <c r="Z4198" s="1"/>
      <c r="AA4198" s="11" cm="1">
        <f t="array" ref="AA4198">IF(ISBLANK(Y4198), 0, VINCentyInvDistance(F4198,G4198,Y4198,Z4198))</f>
        <v>0</v>
      </c>
      <c r="AB4198" s="1">
        <v>1</v>
      </c>
      <c r="AC4198" s="1">
        <v>8.8000000000000007</v>
      </c>
      <c r="AD4198" s="1">
        <v>4.4000000000000004</v>
      </c>
      <c r="AE4198" s="1">
        <v>2747</v>
      </c>
      <c r="AF4198" s="1"/>
      <c r="AG4198" s="1" t="s">
        <v>731</v>
      </c>
      <c r="AH4198" s="1" t="s">
        <v>731</v>
      </c>
      <c r="AI4198" s="1" t="str">
        <f>TRIM(MID(SUBSTITUTE($H4198,",",REPT(" ",200)),(LEN($H4198)-LEN(SUBSTITUTE($H4198,",",""))-2)*200+1,200))</f>
        <v>Central Visayas</v>
      </c>
      <c r="AJ4198" s="1" t="s">
        <v>55</v>
      </c>
      <c r="AK4198" t="s">
        <v>17051</v>
      </c>
      <c r="AL4198" s="1">
        <v>5</v>
      </c>
      <c r="AM4198" s="1" t="s">
        <v>4927</v>
      </c>
    </row>
    <row r="4199" spans="1:39" ht="12.75" customHeight="1">
      <c r="A4199" s="1"/>
      <c r="B4199" s="1" t="s">
        <v>14797</v>
      </c>
      <c r="C4199" s="1" t="s">
        <v>15066</v>
      </c>
      <c r="D4199" s="3" t="str">
        <f ca="1">IFERROR(__xludf.DUMMYFUNCTION("PROPER(REGEXEXTRACT(B4166, ""(?:https?:\/\/)?(?:www\.)?([a-zA-Z0-9-]+)\.""))"),"Skyscanner")</f>
        <v>Skyscanner</v>
      </c>
      <c r="E4199" s="1" t="s">
        <v>14799</v>
      </c>
      <c r="F4199" s="1">
        <v>10.305095</v>
      </c>
      <c r="G4199" s="1">
        <v>123.910625</v>
      </c>
      <c r="H4199" s="1" t="s">
        <v>14800</v>
      </c>
      <c r="I4199" s="1" t="s">
        <v>2622</v>
      </c>
      <c r="J4199" s="1">
        <f>IF(K4199="URBAN",1,IF(K4199="SUBURBAN",2,IF(K4199="RURAL",3,"")))</f>
        <v>1</v>
      </c>
      <c r="K4199" s="1" t="s">
        <v>42</v>
      </c>
      <c r="L4199" s="18">
        <v>46082</v>
      </c>
      <c r="M4199" s="49">
        <v>0.58333333333333337</v>
      </c>
      <c r="N4199" s="18">
        <v>46083</v>
      </c>
      <c r="O4199" s="56">
        <v>0.5</v>
      </c>
      <c r="P4199" s="31" t="str">
        <f>TEXT($L4199, "dddd")</f>
        <v>Sunday</v>
      </c>
      <c r="Q4199" s="39" t="s">
        <v>207</v>
      </c>
      <c r="R4199" s="39">
        <v>4199</v>
      </c>
      <c r="S4199" s="1" t="str">
        <f>IF(OR(MONTH(L4199)=12, MONTH(L4199)&lt;=5), "Dry Season", "Wet Season")</f>
        <v>Dry Season</v>
      </c>
      <c r="T4199" s="1">
        <v>1</v>
      </c>
      <c r="U4199" s="1">
        <v>0</v>
      </c>
      <c r="V4199" s="1">
        <v>0</v>
      </c>
      <c r="W4199" s="2">
        <f>IF(ISNUMBER(SEARCH("N/A", X4199)), 0, 1)</f>
        <v>0</v>
      </c>
      <c r="X4199" s="1" t="s">
        <v>44</v>
      </c>
      <c r="Y4199" s="1"/>
      <c r="Z4199" s="1"/>
      <c r="AA4199" s="11" cm="1">
        <f t="array" ref="AA4199">IF(ISBLANK(Y4199), 0, VINCentyInvDistance(F4199,G4199,Y4199,Z4199))</f>
        <v>0</v>
      </c>
      <c r="AB4199" s="1">
        <v>0</v>
      </c>
      <c r="AC4199" s="1">
        <v>9.4</v>
      </c>
      <c r="AD4199" s="1">
        <v>4.7</v>
      </c>
      <c r="AE4199" s="1">
        <v>1389</v>
      </c>
      <c r="AF4199" s="1"/>
      <c r="AG4199" s="1" t="s">
        <v>731</v>
      </c>
      <c r="AH4199" s="1" t="s">
        <v>731</v>
      </c>
      <c r="AI4199" s="1" t="str">
        <f>TRIM(MID(SUBSTITUTE($H4199,",",REPT(" ",200)),(LEN($H4199)-LEN(SUBSTITUTE($H4199,",",""))-2)*200+1,200))</f>
        <v>Central Visayas</v>
      </c>
      <c r="AJ4199" s="1" t="s">
        <v>55</v>
      </c>
      <c r="AK4199" t="s">
        <v>17669</v>
      </c>
      <c r="AL4199" s="1">
        <v>3</v>
      </c>
      <c r="AM4199" s="1" t="s">
        <v>14801</v>
      </c>
    </row>
    <row r="4200" spans="1:39" ht="12.75" customHeight="1">
      <c r="A4200" s="1"/>
      <c r="B4200" s="1" t="s">
        <v>14802</v>
      </c>
      <c r="C4200" s="1" t="s">
        <v>15067</v>
      </c>
      <c r="D4200" s="3" t="str">
        <f ca="1">IFERROR(__xludf.DUMMYFUNCTION("PROPER(REGEXEXTRACT(B4167, ""(?:https?:\/\/)?(?:www\.)?([a-zA-Z0-9-]+)\.""))"),"Skyscanner")</f>
        <v>Skyscanner</v>
      </c>
      <c r="E4200" s="1" t="s">
        <v>14804</v>
      </c>
      <c r="F4200" s="1">
        <v>10.313157</v>
      </c>
      <c r="G4200" s="1">
        <v>123.89439400000001</v>
      </c>
      <c r="H4200" s="1" t="s">
        <v>14805</v>
      </c>
      <c r="I4200" s="1" t="s">
        <v>2622</v>
      </c>
      <c r="J4200" s="1">
        <f>IF(K4200="URBAN",1,IF(K4200="SUBURBAN",2,IF(K4200="RURAL",3,"")))</f>
        <v>1</v>
      </c>
      <c r="K4200" s="1" t="s">
        <v>42</v>
      </c>
      <c r="L4200" s="18">
        <v>46082</v>
      </c>
      <c r="M4200" s="49">
        <v>0.58333333333333337</v>
      </c>
      <c r="N4200" s="18">
        <v>46083</v>
      </c>
      <c r="O4200" s="56">
        <v>0.5</v>
      </c>
      <c r="P4200" s="31" t="str">
        <f>TEXT($L4200, "dddd")</f>
        <v>Sunday</v>
      </c>
      <c r="Q4200" s="39" t="s">
        <v>43</v>
      </c>
      <c r="R4200" s="39">
        <v>5993</v>
      </c>
      <c r="S4200" s="1" t="str">
        <f>IF(OR(MONTH(L4200)=12, MONTH(L4200)&lt;=5), "Dry Season", "Wet Season")</f>
        <v>Dry Season</v>
      </c>
      <c r="T4200" s="1">
        <v>1</v>
      </c>
      <c r="U4200" s="1">
        <v>0</v>
      </c>
      <c r="V4200" s="1">
        <v>0</v>
      </c>
      <c r="W4200" s="2">
        <f>IF(ISNUMBER(SEARCH("N/A", X4200)), 0, 1)</f>
        <v>0</v>
      </c>
      <c r="X4200" s="1" t="s">
        <v>44</v>
      </c>
      <c r="Y4200" s="1"/>
      <c r="Z4200" s="1"/>
      <c r="AA4200" s="11" cm="1">
        <f t="array" ref="AA4200">IF(ISBLANK(Y4200), 0, VINCentyInvDistance(F4200,G4200,Y4200,Z4200))</f>
        <v>0</v>
      </c>
      <c r="AB4200" s="1">
        <v>0</v>
      </c>
      <c r="AC4200" s="1">
        <v>9.4</v>
      </c>
      <c r="AD4200" s="1">
        <v>4.7</v>
      </c>
      <c r="AE4200" s="1">
        <v>414</v>
      </c>
      <c r="AF4200" s="1"/>
      <c r="AG4200" s="1" t="s">
        <v>731</v>
      </c>
      <c r="AH4200" s="1" t="s">
        <v>731</v>
      </c>
      <c r="AI4200" s="1" t="str">
        <f>TRIM(MID(SUBSTITUTE($H4200,",",REPT(" ",200)),(LEN($H4200)-LEN(SUBSTITUTE($H4200,",",""))-2)*200+1,200))</f>
        <v>Central Visayas</v>
      </c>
      <c r="AJ4200" s="1" t="s">
        <v>55</v>
      </c>
      <c r="AK4200" t="s">
        <v>17670</v>
      </c>
      <c r="AL4200" s="1">
        <v>4</v>
      </c>
      <c r="AM4200" s="1" t="s">
        <v>14806</v>
      </c>
    </row>
    <row r="4201" spans="1:39" ht="12.75" customHeight="1">
      <c r="A4201" s="1"/>
      <c r="B4201" s="1" t="s">
        <v>14807</v>
      </c>
      <c r="C4201" s="1" t="s">
        <v>15068</v>
      </c>
      <c r="D4201" s="3" t="str">
        <f ca="1">IFERROR(__xludf.DUMMYFUNCTION("PROPER(REGEXEXTRACT(B4168, ""(?:https?:\/\/)?(?:www\.)?([a-zA-Z0-9-]+)\.""))"),"Skyscanner")</f>
        <v>Skyscanner</v>
      </c>
      <c r="E4201" s="1" t="s">
        <v>14809</v>
      </c>
      <c r="F4201" s="1">
        <v>10.324875</v>
      </c>
      <c r="G4201" s="1">
        <v>123.936733</v>
      </c>
      <c r="H4201" s="1" t="s">
        <v>14810</v>
      </c>
      <c r="I4201" s="1" t="s">
        <v>2622</v>
      </c>
      <c r="J4201" s="1">
        <f>IF(K4201="URBAN",1,IF(K4201="SUBURBAN",2,IF(K4201="RURAL",3,"")))</f>
        <v>1</v>
      </c>
      <c r="K4201" s="1" t="s">
        <v>42</v>
      </c>
      <c r="L4201" s="18">
        <v>46082</v>
      </c>
      <c r="M4201" s="49">
        <v>0.625</v>
      </c>
      <c r="N4201" s="18">
        <v>46083</v>
      </c>
      <c r="O4201" s="56">
        <v>0.5</v>
      </c>
      <c r="P4201" s="31" t="str">
        <f>TEXT($L4201, "dddd")</f>
        <v>Sunday</v>
      </c>
      <c r="Q4201" s="39" t="s">
        <v>43</v>
      </c>
      <c r="R4201" s="39">
        <v>7767</v>
      </c>
      <c r="S4201" s="1" t="str">
        <f>IF(OR(MONTH(L4201)=12, MONTH(L4201)&lt;=5), "Dry Season", "Wet Season")</f>
        <v>Dry Season</v>
      </c>
      <c r="T4201" s="1">
        <v>1</v>
      </c>
      <c r="U4201" s="1">
        <v>0</v>
      </c>
      <c r="V4201" s="1">
        <v>0</v>
      </c>
      <c r="W4201" s="2">
        <f>IF(ISNUMBER(SEARCH("N/A", X4201)), 0, 1)</f>
        <v>0</v>
      </c>
      <c r="X4201" s="1" t="s">
        <v>44</v>
      </c>
      <c r="Y4201" s="1"/>
      <c r="Z4201" s="1"/>
      <c r="AA4201" s="11" cm="1">
        <f t="array" ref="AA4201">IF(ISBLANK(Y4201), 0, VINCentyInvDistance(F4201,G4201,Y4201,Z4201))</f>
        <v>0</v>
      </c>
      <c r="AB4201" s="1">
        <v>0</v>
      </c>
      <c r="AC4201" s="1">
        <v>9.1999999999999993</v>
      </c>
      <c r="AD4201" s="1">
        <v>0</v>
      </c>
      <c r="AE4201" s="1">
        <v>937</v>
      </c>
      <c r="AF4201" s="1"/>
      <c r="AG4201" s="1" t="s">
        <v>731</v>
      </c>
      <c r="AH4201" s="1" t="s">
        <v>731</v>
      </c>
      <c r="AI4201" s="1" t="str">
        <f>TRIM(MID(SUBSTITUTE($H4201,",",REPT(" ",200)),(LEN($H4201)-LEN(SUBSTITUTE($H4201,",",""))-2)*200+1,200))</f>
        <v>Central Visayas</v>
      </c>
      <c r="AJ4201" s="1" t="s">
        <v>55</v>
      </c>
      <c r="AK4201" t="s">
        <v>17684</v>
      </c>
      <c r="AL4201" s="1">
        <v>4</v>
      </c>
      <c r="AM4201" s="1" t="s">
        <v>14811</v>
      </c>
    </row>
    <row r="4202" spans="1:39" ht="12.75" customHeight="1">
      <c r="A4202" s="1"/>
      <c r="B4202" s="1" t="s">
        <v>14812</v>
      </c>
      <c r="C4202" s="1" t="s">
        <v>15069</v>
      </c>
      <c r="D4202" s="3" t="str">
        <f ca="1">IFERROR(__xludf.DUMMYFUNCTION("PROPER(REGEXEXTRACT(B4169, ""(?:https?:\/\/)?(?:www\.)?([a-zA-Z0-9-]+)\.""))"),"Skyscanner")</f>
        <v>Skyscanner</v>
      </c>
      <c r="E4202" s="1" t="s">
        <v>14814</v>
      </c>
      <c r="F4202" s="1">
        <v>10.317021</v>
      </c>
      <c r="G4202" s="1">
        <v>123.90928099999999</v>
      </c>
      <c r="H4202" s="1" t="s">
        <v>14815</v>
      </c>
      <c r="I4202" s="1" t="s">
        <v>2622</v>
      </c>
      <c r="J4202" s="1">
        <f>IF(K4202="URBAN",1,IF(K4202="SUBURBAN",2,IF(K4202="RURAL",3,"")))</f>
        <v>1</v>
      </c>
      <c r="K4202" s="1" t="s">
        <v>42</v>
      </c>
      <c r="L4202" s="18">
        <v>46082</v>
      </c>
      <c r="M4202" s="49">
        <v>0.58333333333333337</v>
      </c>
      <c r="N4202" s="18">
        <v>46083</v>
      </c>
      <c r="O4202" s="56">
        <v>0.5</v>
      </c>
      <c r="P4202" s="31" t="str">
        <f>TEXT($L4202, "dddd")</f>
        <v>Sunday</v>
      </c>
      <c r="Q4202" s="39" t="s">
        <v>1341</v>
      </c>
      <c r="R4202" s="39">
        <v>1706</v>
      </c>
      <c r="S4202" s="1" t="str">
        <f>IF(OR(MONTH(L4202)=12, MONTH(L4202)&lt;=5), "Dry Season", "Wet Season")</f>
        <v>Dry Season</v>
      </c>
      <c r="T4202" s="1">
        <v>1</v>
      </c>
      <c r="U4202" s="1">
        <v>0</v>
      </c>
      <c r="V4202" s="1">
        <v>0</v>
      </c>
      <c r="W4202" s="2">
        <f>IF(ISNUMBER(SEARCH("N/A", X4202)), 0, 1)</f>
        <v>0</v>
      </c>
      <c r="X4202" s="1" t="s">
        <v>44</v>
      </c>
      <c r="Y4202" s="1"/>
      <c r="Z4202" s="1"/>
      <c r="AA4202" s="11" cm="1">
        <f t="array" ref="AA4202">IF(ISBLANK(Y4202), 0, VINCentyInvDistance(F4202,G4202,Y4202,Z4202))</f>
        <v>0</v>
      </c>
      <c r="AB4202" s="1">
        <v>0</v>
      </c>
      <c r="AC4202" s="1">
        <v>8.8000000000000007</v>
      </c>
      <c r="AD4202" s="1">
        <v>4.4000000000000004</v>
      </c>
      <c r="AE4202" s="1">
        <v>283</v>
      </c>
      <c r="AF4202" s="1"/>
      <c r="AG4202" s="1" t="s">
        <v>731</v>
      </c>
      <c r="AH4202" s="1" t="s">
        <v>731</v>
      </c>
      <c r="AI4202" s="1" t="str">
        <f>TRIM(MID(SUBSTITUTE($H4202,",",REPT(" ",200)),(LEN($H4202)-LEN(SUBSTITUTE($H4202,",",""))-2)*200+1,200))</f>
        <v>Central Visayas</v>
      </c>
      <c r="AJ4202" s="1" t="s">
        <v>55</v>
      </c>
      <c r="AK4202" t="s">
        <v>1230</v>
      </c>
      <c r="AL4202" s="1">
        <v>3</v>
      </c>
      <c r="AM4202" s="1" t="s">
        <v>14816</v>
      </c>
    </row>
    <row r="4203" spans="1:39" ht="12.75" customHeight="1">
      <c r="A4203" s="1"/>
      <c r="B4203" s="1" t="s">
        <v>14817</v>
      </c>
      <c r="C4203" s="1" t="s">
        <v>15070</v>
      </c>
      <c r="D4203" s="3" t="str">
        <f ca="1">IFERROR(__xludf.DUMMYFUNCTION("PROPER(REGEXEXTRACT(B4170, ""(?:https?:\/\/)?(?:www\.)?([a-zA-Z0-9-]+)\.""))"),"Skyscanner")</f>
        <v>Skyscanner</v>
      </c>
      <c r="E4203" s="1" t="s">
        <v>14819</v>
      </c>
      <c r="F4203" s="1">
        <v>10.32991</v>
      </c>
      <c r="G4203" s="1">
        <v>123.90713</v>
      </c>
      <c r="H4203" s="1" t="s">
        <v>14820</v>
      </c>
      <c r="I4203" s="1" t="s">
        <v>2622</v>
      </c>
      <c r="J4203" s="1">
        <f>IF(K4203="URBAN",1,IF(K4203="SUBURBAN",2,IF(K4203="RURAL",3,"")))</f>
        <v>1</v>
      </c>
      <c r="K4203" s="1" t="s">
        <v>42</v>
      </c>
      <c r="L4203" s="18">
        <v>46082</v>
      </c>
      <c r="M4203" s="49">
        <v>0.58333333333333337</v>
      </c>
      <c r="N4203" s="18">
        <v>46083</v>
      </c>
      <c r="O4203" s="56">
        <v>0.45833333333333331</v>
      </c>
      <c r="P4203" s="31" t="str">
        <f>TEXT($L4203, "dddd")</f>
        <v>Sunday</v>
      </c>
      <c r="Q4203" s="39" t="s">
        <v>43</v>
      </c>
      <c r="R4203" s="39">
        <v>6386</v>
      </c>
      <c r="S4203" s="1" t="str">
        <f>IF(OR(MONTH(L4203)=12, MONTH(L4203)&lt;=5), "Dry Season", "Wet Season")</f>
        <v>Dry Season</v>
      </c>
      <c r="T4203" s="1">
        <v>1</v>
      </c>
      <c r="U4203" s="1">
        <v>0</v>
      </c>
      <c r="V4203" s="1">
        <v>0</v>
      </c>
      <c r="W4203" s="2">
        <f>IF(ISNUMBER(SEARCH("N/A", X4203)), 0, 1)</f>
        <v>0</v>
      </c>
      <c r="X4203" s="1" t="s">
        <v>44</v>
      </c>
      <c r="Y4203" s="1"/>
      <c r="Z4203" s="1"/>
      <c r="AA4203" s="11" cm="1">
        <f t="array" ref="AA4203">IF(ISBLANK(Y4203), 0, VINCentyInvDistance(F4203,G4203,Y4203,Z4203))</f>
        <v>0</v>
      </c>
      <c r="AB4203" s="1">
        <v>1</v>
      </c>
      <c r="AC4203" s="1">
        <v>9.1999999999999993</v>
      </c>
      <c r="AD4203" s="1">
        <v>4.5999999999999996</v>
      </c>
      <c r="AE4203" s="1">
        <v>592</v>
      </c>
      <c r="AF4203" s="1"/>
      <c r="AG4203" s="1" t="s">
        <v>731</v>
      </c>
      <c r="AH4203" s="1" t="s">
        <v>731</v>
      </c>
      <c r="AI4203" s="1" t="str">
        <f>TRIM(MID(SUBSTITUTE($H4203,",",REPT(" ",200)),(LEN($H4203)-LEN(SUBSTITUTE($H4203,",",""))-2)*200+1,200))</f>
        <v>Central Visayas</v>
      </c>
      <c r="AJ4203" s="1" t="s">
        <v>55</v>
      </c>
      <c r="AK4203" t="s">
        <v>17685</v>
      </c>
      <c r="AL4203" s="1">
        <v>4</v>
      </c>
      <c r="AM4203" s="1" t="s">
        <v>14821</v>
      </c>
    </row>
    <row r="4204" spans="1:39" ht="12.75" customHeight="1">
      <c r="A4204" s="1"/>
      <c r="B4204" s="1" t="s">
        <v>4870</v>
      </c>
      <c r="C4204" s="1" t="s">
        <v>15071</v>
      </c>
      <c r="D4204" s="3" t="str">
        <f ca="1">IFERROR(__xludf.DUMMYFUNCTION("PROPER(REGEXEXTRACT(B4171, ""(?:https?:\/\/)?(?:www\.)?([a-zA-Z0-9-]+)\.""))"),"Skyscanner")</f>
        <v>Skyscanner</v>
      </c>
      <c r="E4204" s="1" t="s">
        <v>14823</v>
      </c>
      <c r="F4204" s="1">
        <v>10.319376</v>
      </c>
      <c r="G4204" s="1">
        <v>123.903053</v>
      </c>
      <c r="H4204" s="1" t="s">
        <v>4872</v>
      </c>
      <c r="I4204" s="1" t="s">
        <v>2622</v>
      </c>
      <c r="J4204" s="1">
        <f>IF(K4204="URBAN",1,IF(K4204="SUBURBAN",2,IF(K4204="RURAL",3,"")))</f>
        <v>1</v>
      </c>
      <c r="K4204" s="1" t="s">
        <v>42</v>
      </c>
      <c r="L4204" s="18">
        <v>46082</v>
      </c>
      <c r="M4204" s="49">
        <v>0.625</v>
      </c>
      <c r="N4204" s="18">
        <v>46083</v>
      </c>
      <c r="O4204" s="56">
        <v>0.5</v>
      </c>
      <c r="P4204" s="31" t="str">
        <f>TEXT($L4204, "dddd")</f>
        <v>Sunday</v>
      </c>
      <c r="Q4204" s="39" t="s">
        <v>1266</v>
      </c>
      <c r="R4204" s="39">
        <v>4872</v>
      </c>
      <c r="S4204" s="1" t="str">
        <f>IF(OR(MONTH(L4204)=12, MONTH(L4204)&lt;=5), "Dry Season", "Wet Season")</f>
        <v>Dry Season</v>
      </c>
      <c r="T4204" s="1">
        <v>1</v>
      </c>
      <c r="U4204" s="1">
        <v>0</v>
      </c>
      <c r="V4204" s="1">
        <v>0</v>
      </c>
      <c r="W4204" s="2">
        <f>IF(ISNUMBER(SEARCH("N/A", X4204)), 0, 1)</f>
        <v>0</v>
      </c>
      <c r="X4204" s="1" t="s">
        <v>44</v>
      </c>
      <c r="Y4204" s="1"/>
      <c r="Z4204" s="1"/>
      <c r="AA4204" s="11" cm="1">
        <f t="array" ref="AA4204">IF(ISBLANK(Y4204), 0, VINCentyInvDistance(F4204,G4204,Y4204,Z4204))</f>
        <v>0</v>
      </c>
      <c r="AB4204" s="1">
        <v>0</v>
      </c>
      <c r="AC4204" s="1">
        <v>8.4</v>
      </c>
      <c r="AD4204" s="1">
        <v>0</v>
      </c>
      <c r="AE4204" s="1">
        <v>3473</v>
      </c>
      <c r="AF4204" s="1"/>
      <c r="AG4204" s="1" t="s">
        <v>731</v>
      </c>
      <c r="AH4204" s="1" t="s">
        <v>731</v>
      </c>
      <c r="AI4204" s="1" t="str">
        <f>TRIM(MID(SUBSTITUTE($H4204,",",REPT(" ",200)),(LEN($H4204)-LEN(SUBSTITUTE($H4204,",",""))-2)*200+1,200))</f>
        <v>Central Visayas</v>
      </c>
      <c r="AJ4204" s="1" t="s">
        <v>55</v>
      </c>
      <c r="AK4204" t="s">
        <v>16465</v>
      </c>
      <c r="AL4204" s="1">
        <v>3</v>
      </c>
      <c r="AM4204" s="1" t="s">
        <v>4873</v>
      </c>
    </row>
    <row r="4205" spans="1:39" ht="12.75" customHeight="1">
      <c r="A4205" s="1"/>
      <c r="B4205" s="1" t="s">
        <v>14824</v>
      </c>
      <c r="C4205" s="1" t="s">
        <v>15072</v>
      </c>
      <c r="D4205" s="3" t="str">
        <f ca="1">IFERROR(__xludf.DUMMYFUNCTION("PROPER(REGEXEXTRACT(B4172, ""(?:https?:\/\/)?(?:www\.)?([a-zA-Z0-9-]+)\.""))"),"Skyscanner")</f>
        <v>Skyscanner</v>
      </c>
      <c r="E4205" s="1" t="s">
        <v>14826</v>
      </c>
      <c r="F4205" s="1">
        <v>10.327602000000001</v>
      </c>
      <c r="G4205" s="1">
        <v>123.92198500000001</v>
      </c>
      <c r="H4205" s="1" t="s">
        <v>14827</v>
      </c>
      <c r="I4205" s="1" t="s">
        <v>2622</v>
      </c>
      <c r="J4205" s="1">
        <f>IF(K4205="URBAN",1,IF(K4205="SUBURBAN",2,IF(K4205="RURAL",3,"")))</f>
        <v>1</v>
      </c>
      <c r="K4205" s="1" t="s">
        <v>42</v>
      </c>
      <c r="L4205" s="18">
        <v>46082</v>
      </c>
      <c r="M4205" s="49">
        <v>0.58333333333333337</v>
      </c>
      <c r="N4205" s="18">
        <v>46083</v>
      </c>
      <c r="O4205" s="56">
        <v>0.5</v>
      </c>
      <c r="P4205" s="31" t="str">
        <f>TEXT($L4205, "dddd")</f>
        <v>Sunday</v>
      </c>
      <c r="Q4205" s="39" t="s">
        <v>43</v>
      </c>
      <c r="R4205" s="39">
        <v>2168</v>
      </c>
      <c r="S4205" s="1" t="str">
        <f>IF(OR(MONTH(L4205)=12, MONTH(L4205)&lt;=5), "Dry Season", "Wet Season")</f>
        <v>Dry Season</v>
      </c>
      <c r="T4205" s="1">
        <v>1</v>
      </c>
      <c r="U4205" s="1">
        <v>0</v>
      </c>
      <c r="V4205" s="1">
        <v>0</v>
      </c>
      <c r="W4205" s="2">
        <f>IF(ISNUMBER(SEARCH("N/A", X4205)), 0, 1)</f>
        <v>0</v>
      </c>
      <c r="X4205" s="1" t="s">
        <v>44</v>
      </c>
      <c r="Y4205" s="1"/>
      <c r="Z4205" s="1"/>
      <c r="AA4205" s="11" cm="1">
        <f t="array" ref="AA4205">IF(ISBLANK(Y4205), 0, VINCentyInvDistance(F4205,G4205,Y4205,Z4205))</f>
        <v>0</v>
      </c>
      <c r="AB4205" s="1">
        <v>0</v>
      </c>
      <c r="AC4205" s="1">
        <v>8.1999999999999993</v>
      </c>
      <c r="AD4205" s="1">
        <v>4.0999999999999996</v>
      </c>
      <c r="AE4205" s="1">
        <v>412</v>
      </c>
      <c r="AF4205" s="1"/>
      <c r="AG4205" s="1" t="s">
        <v>731</v>
      </c>
      <c r="AH4205" s="1" t="s">
        <v>731</v>
      </c>
      <c r="AI4205" s="1" t="str">
        <f>TRIM(MID(SUBSTITUTE($H4205,",",REPT(" ",200)),(LEN($H4205)-LEN(SUBSTITUTE($H4205,",",""))-2)*200+1,200))</f>
        <v>Central Visayas</v>
      </c>
      <c r="AJ4205" s="1" t="s">
        <v>55</v>
      </c>
      <c r="AK4205" t="s">
        <v>17673</v>
      </c>
      <c r="AL4205" s="1">
        <v>4</v>
      </c>
      <c r="AM4205" s="1" t="s">
        <v>14828</v>
      </c>
    </row>
    <row r="4206" spans="1:39" ht="12.75" customHeight="1">
      <c r="A4206" s="1"/>
      <c r="B4206" s="1" t="s">
        <v>14829</v>
      </c>
      <c r="C4206" s="1" t="s">
        <v>15073</v>
      </c>
      <c r="D4206" s="3" t="str">
        <f ca="1">IFERROR(__xludf.DUMMYFUNCTION("PROPER(REGEXEXTRACT(B4173, ""(?:https?:\/\/)?(?:www\.)?([a-zA-Z0-9-]+)\.""))"),"Skyscanner")</f>
        <v>Skyscanner</v>
      </c>
      <c r="E4206" s="1" t="s">
        <v>14831</v>
      </c>
      <c r="F4206" s="1">
        <v>10.333629999999999</v>
      </c>
      <c r="G4206" s="1">
        <v>123.90770999999999</v>
      </c>
      <c r="H4206" s="1" t="s">
        <v>14832</v>
      </c>
      <c r="I4206" s="1" t="s">
        <v>2622</v>
      </c>
      <c r="J4206" s="1">
        <f>IF(K4206="URBAN",1,IF(K4206="SUBURBAN",2,IF(K4206="RURAL",3,"")))</f>
        <v>1</v>
      </c>
      <c r="K4206" s="1" t="s">
        <v>42</v>
      </c>
      <c r="L4206" s="18">
        <v>46082</v>
      </c>
      <c r="M4206" s="49">
        <v>0.625</v>
      </c>
      <c r="N4206" s="18">
        <v>46083</v>
      </c>
      <c r="O4206" s="56">
        <v>0.5</v>
      </c>
      <c r="P4206" s="31" t="str">
        <f>TEXT($L4206, "dddd")</f>
        <v>Sunday</v>
      </c>
      <c r="Q4206" s="39" t="s">
        <v>207</v>
      </c>
      <c r="R4206" s="39">
        <v>2177</v>
      </c>
      <c r="S4206" s="1" t="str">
        <f>IF(OR(MONTH(L4206)=12, MONTH(L4206)&lt;=5), "Dry Season", "Wet Season")</f>
        <v>Dry Season</v>
      </c>
      <c r="T4206" s="1">
        <v>1</v>
      </c>
      <c r="U4206" s="1">
        <v>0</v>
      </c>
      <c r="V4206" s="1">
        <v>0</v>
      </c>
      <c r="W4206" s="2">
        <f>IF(ISNUMBER(SEARCH("N/A", X4206)), 0, 1)</f>
        <v>0</v>
      </c>
      <c r="X4206" s="1" t="s">
        <v>44</v>
      </c>
      <c r="Y4206" s="1"/>
      <c r="Z4206" s="1"/>
      <c r="AA4206" s="11" cm="1">
        <f t="array" ref="AA4206">IF(ISBLANK(Y4206), 0, VINCentyInvDistance(F4206,G4206,Y4206,Z4206))</f>
        <v>0</v>
      </c>
      <c r="AB4206" s="1">
        <v>0</v>
      </c>
      <c r="AC4206" s="1">
        <v>8.6</v>
      </c>
      <c r="AD4206" s="1">
        <v>4.3</v>
      </c>
      <c r="AE4206" s="1">
        <v>26</v>
      </c>
      <c r="AF4206" s="1"/>
      <c r="AG4206" s="1" t="s">
        <v>731</v>
      </c>
      <c r="AH4206" s="1" t="s">
        <v>731</v>
      </c>
      <c r="AI4206" s="1" t="str">
        <f>TRIM(MID(SUBSTITUTE($H4206,",",REPT(" ",200)),(LEN($H4206)-LEN(SUBSTITUTE($H4206,",",""))-2)*200+1,200))</f>
        <v>Central Visayas</v>
      </c>
      <c r="AJ4206" s="1" t="s">
        <v>55</v>
      </c>
      <c r="AK4206" t="s">
        <v>17674</v>
      </c>
      <c r="AL4206" s="1">
        <v>3</v>
      </c>
      <c r="AM4206" s="1" t="s">
        <v>14833</v>
      </c>
    </row>
    <row r="4207" spans="1:39" ht="12.75" customHeight="1">
      <c r="A4207" s="1"/>
      <c r="B4207" s="1" t="s">
        <v>14834</v>
      </c>
      <c r="C4207" s="1" t="s">
        <v>15074</v>
      </c>
      <c r="D4207" s="3" t="str">
        <f ca="1">IFERROR(__xludf.DUMMYFUNCTION("PROPER(REGEXEXTRACT(B4174, ""(?:https?:\/\/)?(?:www\.)?([a-zA-Z0-9-]+)\.""))"),"Skyscanner")</f>
        <v>Skyscanner</v>
      </c>
      <c r="E4207" s="1" t="s">
        <v>14836</v>
      </c>
      <c r="F4207" s="1">
        <v>10.312851999999999</v>
      </c>
      <c r="G4207" s="1">
        <v>123.893597</v>
      </c>
      <c r="H4207" s="1" t="s">
        <v>14837</v>
      </c>
      <c r="I4207" s="1" t="s">
        <v>2622</v>
      </c>
      <c r="J4207" s="1">
        <f>IF(K4207="URBAN",1,IF(K4207="SUBURBAN",2,IF(K4207="RURAL",3,"")))</f>
        <v>1</v>
      </c>
      <c r="K4207" s="1" t="s">
        <v>42</v>
      </c>
      <c r="L4207" s="18">
        <v>46082</v>
      </c>
      <c r="M4207" s="49">
        <v>0.58333333333333337</v>
      </c>
      <c r="N4207" s="18">
        <v>46083</v>
      </c>
      <c r="O4207" s="56">
        <v>0.5</v>
      </c>
      <c r="P4207" s="31" t="str">
        <f>TEXT($L4207, "dddd")</f>
        <v>Sunday</v>
      </c>
      <c r="Q4207" s="39" t="s">
        <v>1341</v>
      </c>
      <c r="R4207" s="39">
        <v>3549</v>
      </c>
      <c r="S4207" s="1" t="str">
        <f>IF(OR(MONTH(L4207)=12, MONTH(L4207)&lt;=5), "Dry Season", "Wet Season")</f>
        <v>Dry Season</v>
      </c>
      <c r="T4207" s="1">
        <v>1</v>
      </c>
      <c r="U4207" s="1">
        <v>0</v>
      </c>
      <c r="V4207" s="1">
        <v>0</v>
      </c>
      <c r="W4207" s="2">
        <f>IF(ISNUMBER(SEARCH("N/A", X4207)), 0, 1)</f>
        <v>0</v>
      </c>
      <c r="X4207" s="1" t="s">
        <v>44</v>
      </c>
      <c r="Y4207" s="1"/>
      <c r="Z4207" s="1"/>
      <c r="AA4207" s="11" cm="1">
        <f t="array" ref="AA4207">IF(ISBLANK(Y4207), 0, VINCentyInvDistance(F4207,G4207,Y4207,Z4207))</f>
        <v>0</v>
      </c>
      <c r="AB4207" s="1">
        <v>0</v>
      </c>
      <c r="AC4207" s="1">
        <v>9.8000000000000007</v>
      </c>
      <c r="AD4207" s="1">
        <v>4.9000000000000004</v>
      </c>
      <c r="AE4207" s="1">
        <v>271</v>
      </c>
      <c r="AF4207" s="1"/>
      <c r="AG4207" s="1" t="s">
        <v>731</v>
      </c>
      <c r="AH4207" s="1" t="s">
        <v>731</v>
      </c>
      <c r="AI4207" s="1" t="str">
        <f>TRIM(MID(SUBSTITUTE($H4207,",",REPT(" ",200)),(LEN($H4207)-LEN(SUBSTITUTE($H4207,",",""))-2)*200+1,200))</f>
        <v>Central Visayas</v>
      </c>
      <c r="AJ4207" s="1" t="s">
        <v>55</v>
      </c>
      <c r="AK4207" t="s">
        <v>17675</v>
      </c>
      <c r="AL4207" s="1">
        <v>3</v>
      </c>
      <c r="AM4207" s="1" t="s">
        <v>14838</v>
      </c>
    </row>
    <row r="4208" spans="1:39" ht="12.75" customHeight="1">
      <c r="A4208" s="1"/>
      <c r="B4208" s="1" t="s">
        <v>14839</v>
      </c>
      <c r="C4208" s="1" t="s">
        <v>15075</v>
      </c>
      <c r="D4208" s="3" t="str">
        <f ca="1">IFERROR(__xludf.DUMMYFUNCTION("PROPER(REGEXEXTRACT(B4175, ""(?:https?:\/\/)?(?:www\.)?([a-zA-Z0-9-]+)\.""))"),"Skyscanner")</f>
        <v>Skyscanner</v>
      </c>
      <c r="E4208" s="1" t="s">
        <v>14841</v>
      </c>
      <c r="F4208" s="1">
        <v>10.322608000000001</v>
      </c>
      <c r="G4208" s="1">
        <v>123.91387400000001</v>
      </c>
      <c r="H4208" s="1" t="s">
        <v>14842</v>
      </c>
      <c r="I4208" s="1" t="s">
        <v>2622</v>
      </c>
      <c r="J4208" s="1">
        <f>IF(K4208="URBAN",1,IF(K4208="SUBURBAN",2,IF(K4208="RURAL",3,"")))</f>
        <v>1</v>
      </c>
      <c r="K4208" s="1" t="s">
        <v>42</v>
      </c>
      <c r="L4208" s="18">
        <v>46082</v>
      </c>
      <c r="M4208" s="49">
        <v>0.58333333333333337</v>
      </c>
      <c r="N4208" s="18">
        <v>46083</v>
      </c>
      <c r="O4208" s="56">
        <v>0.5</v>
      </c>
      <c r="P4208" s="31" t="str">
        <f>TEXT($L4208, "dddd")</f>
        <v>Sunday</v>
      </c>
      <c r="Q4208" s="39" t="s">
        <v>207</v>
      </c>
      <c r="R4208" s="39">
        <v>2508</v>
      </c>
      <c r="S4208" s="1" t="str">
        <f>IF(OR(MONTH(L4208)=12, MONTH(L4208)&lt;=5), "Dry Season", "Wet Season")</f>
        <v>Dry Season</v>
      </c>
      <c r="T4208" s="1">
        <v>1</v>
      </c>
      <c r="U4208" s="1">
        <v>0</v>
      </c>
      <c r="V4208" s="1">
        <v>0</v>
      </c>
      <c r="W4208" s="2">
        <f>IF(ISNUMBER(SEARCH("N/A", X4208)), 0, 1)</f>
        <v>0</v>
      </c>
      <c r="X4208" s="1" t="s">
        <v>44</v>
      </c>
      <c r="Y4208" s="1"/>
      <c r="Z4208" s="1"/>
      <c r="AA4208" s="11" cm="1">
        <f t="array" ref="AA4208">IF(ISBLANK(Y4208), 0, VINCentyInvDistance(F4208,G4208,Y4208,Z4208))</f>
        <v>0</v>
      </c>
      <c r="AB4208" s="1">
        <v>0</v>
      </c>
      <c r="AC4208" s="1">
        <v>7.2</v>
      </c>
      <c r="AD4208" s="1">
        <v>3.6</v>
      </c>
      <c r="AE4208" s="1">
        <v>672</v>
      </c>
      <c r="AF4208" s="1"/>
      <c r="AG4208" s="1" t="s">
        <v>731</v>
      </c>
      <c r="AH4208" s="1" t="s">
        <v>731</v>
      </c>
      <c r="AI4208" s="1" t="str">
        <f>TRIM(MID(SUBSTITUTE($H4208,",",REPT(" ",200)),(LEN($H4208)-LEN(SUBSTITUTE($H4208,",",""))-2)*200+1,200))</f>
        <v>Central Visayas</v>
      </c>
      <c r="AJ4208" s="1" t="s">
        <v>55</v>
      </c>
      <c r="AK4208" t="s">
        <v>17676</v>
      </c>
      <c r="AL4208" s="1">
        <v>3</v>
      </c>
      <c r="AM4208" s="1" t="s">
        <v>14843</v>
      </c>
    </row>
    <row r="4209" spans="1:39" ht="12.75" customHeight="1">
      <c r="A4209" s="1"/>
      <c r="B4209" s="1" t="s">
        <v>14844</v>
      </c>
      <c r="C4209" s="1" t="s">
        <v>15076</v>
      </c>
      <c r="D4209" s="3" t="str">
        <f ca="1">IFERROR(__xludf.DUMMYFUNCTION("PROPER(REGEXEXTRACT(B4176, ""(?:https?:\/\/)?(?:www\.)?([a-zA-Z0-9-]+)\.""))"),"Skyscanner")</f>
        <v>Skyscanner</v>
      </c>
      <c r="E4209" s="1" t="s">
        <v>14846</v>
      </c>
      <c r="F4209" s="1">
        <v>10.310890000000001</v>
      </c>
      <c r="G4209" s="1">
        <v>123.89758</v>
      </c>
      <c r="H4209" s="1" t="s">
        <v>14847</v>
      </c>
      <c r="I4209" s="1" t="s">
        <v>2622</v>
      </c>
      <c r="J4209" s="1">
        <f>IF(K4209="URBAN",1,IF(K4209="SUBURBAN",2,IF(K4209="RURAL",3,"")))</f>
        <v>1</v>
      </c>
      <c r="K4209" s="1" t="s">
        <v>42</v>
      </c>
      <c r="L4209" s="18">
        <v>46082</v>
      </c>
      <c r="M4209" s="49">
        <v>0.58333333333333337</v>
      </c>
      <c r="N4209" s="18">
        <v>46083</v>
      </c>
      <c r="O4209" s="56">
        <v>0.54166666666666663</v>
      </c>
      <c r="P4209" s="31" t="str">
        <f>TEXT($L4209, "dddd")</f>
        <v>Sunday</v>
      </c>
      <c r="Q4209" s="39" t="s">
        <v>43</v>
      </c>
      <c r="R4209" s="39">
        <v>1612</v>
      </c>
      <c r="S4209" s="1" t="str">
        <f>IF(OR(MONTH(L4209)=12, MONTH(L4209)&lt;=5), "Dry Season", "Wet Season")</f>
        <v>Dry Season</v>
      </c>
      <c r="T4209" s="1">
        <v>1</v>
      </c>
      <c r="U4209" s="1">
        <v>0</v>
      </c>
      <c r="V4209" s="1">
        <v>0</v>
      </c>
      <c r="W4209" s="2">
        <f>IF(ISNUMBER(SEARCH("N/A", X4209)), 0, 1)</f>
        <v>0</v>
      </c>
      <c r="X4209" s="1" t="s">
        <v>44</v>
      </c>
      <c r="Y4209" s="1"/>
      <c r="Z4209" s="1"/>
      <c r="AA4209" s="11" cm="1">
        <f t="array" ref="AA4209">IF(ISBLANK(Y4209), 0, VINCentyInvDistance(F4209,G4209,Y4209,Z4209))</f>
        <v>0</v>
      </c>
      <c r="AB4209" s="1">
        <v>0</v>
      </c>
      <c r="AC4209" s="1">
        <v>6</v>
      </c>
      <c r="AD4209" s="1">
        <v>3</v>
      </c>
      <c r="AE4209" s="1">
        <v>1</v>
      </c>
      <c r="AF4209" s="1"/>
      <c r="AG4209" s="1" t="s">
        <v>731</v>
      </c>
      <c r="AH4209" s="1" t="s">
        <v>731</v>
      </c>
      <c r="AI4209" s="1" t="str">
        <f>TRIM(MID(SUBSTITUTE($H4209,",",REPT(" ",200)),(LEN($H4209)-LEN(SUBSTITUTE($H4209,",",""))-2)*200+1,200))</f>
        <v>Central Visayas</v>
      </c>
      <c r="AJ4209" s="1" t="s">
        <v>55</v>
      </c>
      <c r="AK4209" t="s">
        <v>17677</v>
      </c>
      <c r="AL4209" s="2">
        <v>0</v>
      </c>
      <c r="AM4209" s="1" t="s">
        <v>14848</v>
      </c>
    </row>
    <row r="4210" spans="1:39" ht="12.75" customHeight="1">
      <c r="A4210" s="1"/>
      <c r="B4210" s="1" t="s">
        <v>14849</v>
      </c>
      <c r="C4210" s="1" t="s">
        <v>15077</v>
      </c>
      <c r="D4210" s="3" t="str">
        <f ca="1">IFERROR(__xludf.DUMMYFUNCTION("PROPER(REGEXEXTRACT(B4177, ""(?:https?:\/\/)?(?:www\.)?([a-zA-Z0-9-]+)\.""))"),"Skyscanner")</f>
        <v>Skyscanner</v>
      </c>
      <c r="E4210" s="1" t="s">
        <v>14851</v>
      </c>
      <c r="F4210" s="1">
        <v>10.304869999999999</v>
      </c>
      <c r="G4210" s="1">
        <v>123.89825999999999</v>
      </c>
      <c r="H4210" s="1" t="s">
        <v>14852</v>
      </c>
      <c r="I4210" s="1" t="s">
        <v>2622</v>
      </c>
      <c r="J4210" s="1">
        <f>IF(K4210="URBAN",1,IF(K4210="SUBURBAN",2,IF(K4210="RURAL",3,"")))</f>
        <v>1</v>
      </c>
      <c r="K4210" s="1" t="s">
        <v>42</v>
      </c>
      <c r="L4210" s="18">
        <v>46082</v>
      </c>
      <c r="M4210" s="49">
        <v>0.58333333333333337</v>
      </c>
      <c r="N4210" s="18">
        <v>46083</v>
      </c>
      <c r="O4210" s="56">
        <v>0.5</v>
      </c>
      <c r="P4210" s="31" t="str">
        <f>TEXT($L4210, "dddd")</f>
        <v>Sunday</v>
      </c>
      <c r="Q4210" s="39" t="s">
        <v>1341</v>
      </c>
      <c r="R4210" s="39">
        <v>1334</v>
      </c>
      <c r="S4210" s="1" t="str">
        <f>IF(OR(MONTH(L4210)=12, MONTH(L4210)&lt;=5), "Dry Season", "Wet Season")</f>
        <v>Dry Season</v>
      </c>
      <c r="T4210" s="1">
        <v>1</v>
      </c>
      <c r="U4210" s="1">
        <v>0</v>
      </c>
      <c r="V4210" s="1">
        <v>0</v>
      </c>
      <c r="W4210" s="2">
        <f>IF(ISNUMBER(SEARCH("N/A", X4210)), 0, 1)</f>
        <v>0</v>
      </c>
      <c r="X4210" s="1" t="s">
        <v>44</v>
      </c>
      <c r="Y4210" s="1"/>
      <c r="Z4210" s="1"/>
      <c r="AA4210" s="11" cm="1">
        <f t="array" ref="AA4210">IF(ISBLANK(Y4210), 0, VINCentyInvDistance(F4210,G4210,Y4210,Z4210))</f>
        <v>0</v>
      </c>
      <c r="AB4210" s="1">
        <v>1</v>
      </c>
      <c r="AC4210" s="1">
        <v>7.2</v>
      </c>
      <c r="AD4210" s="1">
        <v>3.6</v>
      </c>
      <c r="AE4210" s="1">
        <v>102</v>
      </c>
      <c r="AF4210" s="1"/>
      <c r="AG4210" s="1" t="s">
        <v>731</v>
      </c>
      <c r="AH4210" s="1" t="s">
        <v>731</v>
      </c>
      <c r="AI4210" s="1" t="str">
        <f>TRIM(MID(SUBSTITUTE($H4210,",",REPT(" ",200)),(LEN($H4210)-LEN(SUBSTITUTE($H4210,",",""))-2)*200+1,200))</f>
        <v>Central Visayas</v>
      </c>
      <c r="AJ4210" s="1" t="s">
        <v>55</v>
      </c>
      <c r="AK4210" t="s">
        <v>17678</v>
      </c>
      <c r="AL4210" s="1">
        <v>2</v>
      </c>
      <c r="AM4210" s="1" t="s">
        <v>14853</v>
      </c>
    </row>
    <row r="4211" spans="1:39" ht="12.75" customHeight="1">
      <c r="A4211" s="1"/>
      <c r="B4211" s="1" t="s">
        <v>14854</v>
      </c>
      <c r="C4211" s="1" t="s">
        <v>15078</v>
      </c>
      <c r="D4211" s="3" t="str">
        <f ca="1">IFERROR(__xludf.DUMMYFUNCTION("PROPER(REGEXEXTRACT(B4178, ""(?:https?:\/\/)?(?:www\.)?([a-zA-Z0-9-]+)\.""))"),"Skyscanner")</f>
        <v>Skyscanner</v>
      </c>
      <c r="E4211" s="1" t="s">
        <v>14856</v>
      </c>
      <c r="F4211" s="1">
        <v>10.320261</v>
      </c>
      <c r="G4211" s="1">
        <v>123.90307900000001</v>
      </c>
      <c r="H4211" s="1" t="s">
        <v>14857</v>
      </c>
      <c r="I4211" s="1" t="s">
        <v>2622</v>
      </c>
      <c r="J4211" s="1">
        <f>IF(K4211="URBAN",1,IF(K4211="SUBURBAN",2,IF(K4211="RURAL",3,"")))</f>
        <v>1</v>
      </c>
      <c r="K4211" s="1" t="s">
        <v>42</v>
      </c>
      <c r="L4211" s="18">
        <v>46082</v>
      </c>
      <c r="M4211" s="49">
        <v>0.625</v>
      </c>
      <c r="N4211" s="18">
        <v>46083</v>
      </c>
      <c r="O4211" s="56">
        <v>0.5</v>
      </c>
      <c r="P4211" s="31" t="str">
        <f>TEXT($L4211, "dddd")</f>
        <v>Sunday</v>
      </c>
      <c r="Q4211" s="39" t="s">
        <v>207</v>
      </c>
      <c r="R4211" s="39">
        <v>2817</v>
      </c>
      <c r="S4211" s="1" t="str">
        <f>IF(OR(MONTH(L4211)=12, MONTH(L4211)&lt;=5), "Dry Season", "Wet Season")</f>
        <v>Dry Season</v>
      </c>
      <c r="T4211" s="1">
        <v>1</v>
      </c>
      <c r="U4211" s="1">
        <v>0</v>
      </c>
      <c r="V4211" s="1">
        <v>0</v>
      </c>
      <c r="W4211" s="2">
        <f>IF(ISNUMBER(SEARCH("N/A", X4211)), 0, 1)</f>
        <v>0</v>
      </c>
      <c r="X4211" s="1" t="s">
        <v>44</v>
      </c>
      <c r="Y4211" s="1"/>
      <c r="Z4211" s="1"/>
      <c r="AA4211" s="11" cm="1">
        <f t="array" ref="AA4211">IF(ISBLANK(Y4211), 0, VINCentyInvDistance(F4211,G4211,Y4211,Z4211))</f>
        <v>0</v>
      </c>
      <c r="AB4211" s="1">
        <v>0</v>
      </c>
      <c r="AC4211" s="1">
        <v>7.4</v>
      </c>
      <c r="AD4211" s="1">
        <v>0</v>
      </c>
      <c r="AE4211" s="1">
        <v>1245</v>
      </c>
      <c r="AF4211" s="1"/>
      <c r="AG4211" s="1" t="s">
        <v>731</v>
      </c>
      <c r="AH4211" s="1" t="s">
        <v>731</v>
      </c>
      <c r="AI4211" s="1" t="str">
        <f>TRIM(MID(SUBSTITUTE($H4211,",",REPT(" ",200)),(LEN($H4211)-LEN(SUBSTITUTE($H4211,",",""))-2)*200+1,200))</f>
        <v>Central Visayas</v>
      </c>
      <c r="AJ4211" s="1" t="s">
        <v>55</v>
      </c>
      <c r="AK4211" t="s">
        <v>17687</v>
      </c>
      <c r="AL4211" s="1">
        <v>3</v>
      </c>
      <c r="AM4211" s="1" t="s">
        <v>14858</v>
      </c>
    </row>
    <row r="4212" spans="1:39" ht="12.75" customHeight="1">
      <c r="A4212" s="1"/>
      <c r="B4212" s="1" t="s">
        <v>14859</v>
      </c>
      <c r="C4212" s="1" t="s">
        <v>15079</v>
      </c>
      <c r="D4212" s="3" t="str">
        <f ca="1">IFERROR(__xludf.DUMMYFUNCTION("PROPER(REGEXEXTRACT(B4179, ""(?:https?:\/\/)?(?:www\.)?([a-zA-Z0-9-]+)\.""))"),"Skyscanner")</f>
        <v>Skyscanner</v>
      </c>
      <c r="E4212" s="1" t="s">
        <v>14861</v>
      </c>
      <c r="F4212" s="1">
        <v>10.317318999999999</v>
      </c>
      <c r="G4212" s="1">
        <v>123.893422</v>
      </c>
      <c r="H4212" s="1" t="s">
        <v>14862</v>
      </c>
      <c r="I4212" s="1" t="s">
        <v>2622</v>
      </c>
      <c r="J4212" s="1">
        <f>IF(K4212="URBAN",1,IF(K4212="SUBURBAN",2,IF(K4212="RURAL",3,"")))</f>
        <v>1</v>
      </c>
      <c r="K4212" s="1" t="s">
        <v>42</v>
      </c>
      <c r="L4212" s="18">
        <v>46082</v>
      </c>
      <c r="M4212" s="49">
        <v>0.58333333333333337</v>
      </c>
      <c r="N4212" s="18">
        <v>46083</v>
      </c>
      <c r="O4212" s="56">
        <v>0.5</v>
      </c>
      <c r="P4212" s="31" t="str">
        <f>TEXT($L4212, "dddd")</f>
        <v>Sunday</v>
      </c>
      <c r="Q4212" s="39" t="s">
        <v>207</v>
      </c>
      <c r="R4212" s="39">
        <v>5177</v>
      </c>
      <c r="S4212" s="1" t="str">
        <f>IF(OR(MONTH(L4212)=12, MONTH(L4212)&lt;=5), "Dry Season", "Wet Season")</f>
        <v>Dry Season</v>
      </c>
      <c r="T4212" s="1">
        <v>1</v>
      </c>
      <c r="U4212" s="1">
        <v>0</v>
      </c>
      <c r="V4212" s="1">
        <v>0</v>
      </c>
      <c r="W4212" s="2">
        <f>IF(ISNUMBER(SEARCH("N/A", X4212)), 0, 1)</f>
        <v>0</v>
      </c>
      <c r="X4212" s="1" t="s">
        <v>44</v>
      </c>
      <c r="Y4212" s="1"/>
      <c r="Z4212" s="1"/>
      <c r="AA4212" s="11" cm="1">
        <f t="array" ref="AA4212">IF(ISBLANK(Y4212), 0, VINCentyInvDistance(F4212,G4212,Y4212,Z4212))</f>
        <v>0</v>
      </c>
      <c r="AB4212" s="1">
        <v>1</v>
      </c>
      <c r="AC4212" s="1">
        <v>8.4</v>
      </c>
      <c r="AD4212" s="1">
        <v>4.2</v>
      </c>
      <c r="AE4212" s="1">
        <v>1288</v>
      </c>
      <c r="AF4212" s="1"/>
      <c r="AG4212" s="1" t="s">
        <v>731</v>
      </c>
      <c r="AH4212" s="1" t="s">
        <v>731</v>
      </c>
      <c r="AI4212" s="1" t="str">
        <f>TRIM(MID(SUBSTITUTE($H4212,",",REPT(" ",200)),(LEN($H4212)-LEN(SUBSTITUTE($H4212,",",""))-2)*200+1,200))</f>
        <v>Central Visayas</v>
      </c>
      <c r="AJ4212" s="1" t="s">
        <v>55</v>
      </c>
      <c r="AK4212" t="s">
        <v>17680</v>
      </c>
      <c r="AL4212" s="1">
        <v>4</v>
      </c>
      <c r="AM4212" s="1" t="s">
        <v>14863</v>
      </c>
    </row>
    <row r="4213" spans="1:39" ht="12.75" customHeight="1">
      <c r="A4213" s="1"/>
      <c r="B4213" s="1" t="s">
        <v>14864</v>
      </c>
      <c r="C4213" s="1" t="s">
        <v>15080</v>
      </c>
      <c r="D4213" s="3" t="str">
        <f ca="1">IFERROR(__xludf.DUMMYFUNCTION("PROPER(REGEXEXTRACT(B4180, ""(?:https?:\/\/)?(?:www\.)?([a-zA-Z0-9-]+)\.""))"),"Skyscanner")</f>
        <v>Skyscanner</v>
      </c>
      <c r="E4213" s="1" t="s">
        <v>14866</v>
      </c>
      <c r="F4213" s="1">
        <v>10.310840000000001</v>
      </c>
      <c r="G4213" s="1">
        <v>123.89725</v>
      </c>
      <c r="H4213" s="1" t="s">
        <v>14847</v>
      </c>
      <c r="I4213" s="1" t="s">
        <v>2622</v>
      </c>
      <c r="J4213" s="1">
        <f>IF(K4213="URBAN",1,IF(K4213="SUBURBAN",2,IF(K4213="RURAL",3,"")))</f>
        <v>1</v>
      </c>
      <c r="K4213" s="1" t="s">
        <v>42</v>
      </c>
      <c r="L4213" s="18">
        <v>46082</v>
      </c>
      <c r="M4213" s="49">
        <v>0.625</v>
      </c>
      <c r="N4213" s="18">
        <v>46083</v>
      </c>
      <c r="O4213" s="56">
        <v>0.5</v>
      </c>
      <c r="P4213" s="31" t="str">
        <f>TEXT($L4213, "dddd")</f>
        <v>Sunday</v>
      </c>
      <c r="Q4213" s="39" t="s">
        <v>43</v>
      </c>
      <c r="R4213" s="39">
        <v>1895</v>
      </c>
      <c r="S4213" s="1" t="str">
        <f>IF(OR(MONTH(L4213)=12, MONTH(L4213)&lt;=5), "Dry Season", "Wet Season")</f>
        <v>Dry Season</v>
      </c>
      <c r="T4213" s="1">
        <v>1</v>
      </c>
      <c r="U4213" s="1">
        <v>0</v>
      </c>
      <c r="V4213" s="1">
        <v>0</v>
      </c>
      <c r="W4213" s="2">
        <f>IF(ISNUMBER(SEARCH("N/A", X4213)), 0, 1)</f>
        <v>0</v>
      </c>
      <c r="X4213" s="1" t="s">
        <v>44</v>
      </c>
      <c r="Y4213" s="1"/>
      <c r="Z4213" s="1"/>
      <c r="AA4213" s="11" cm="1">
        <f t="array" ref="AA4213">IF(ISBLANK(Y4213), 0, VINCentyInvDistance(F4213,G4213,Y4213,Z4213))</f>
        <v>0</v>
      </c>
      <c r="AB4213" s="1">
        <v>0</v>
      </c>
      <c r="AC4213" s="1">
        <v>0</v>
      </c>
      <c r="AD4213" s="1">
        <v>0</v>
      </c>
      <c r="AE4213" s="1">
        <v>14</v>
      </c>
      <c r="AF4213" s="1"/>
      <c r="AG4213" s="1" t="s">
        <v>731</v>
      </c>
      <c r="AH4213" s="1" t="s">
        <v>731</v>
      </c>
      <c r="AI4213" s="1" t="str">
        <f>TRIM(MID(SUBSTITUTE($H4213,",",REPT(" ",200)),(LEN($H4213)-LEN(SUBSTITUTE($H4213,",",""))-2)*200+1,200))</f>
        <v>Central Visayas</v>
      </c>
      <c r="AJ4213" s="1" t="s">
        <v>55</v>
      </c>
      <c r="AK4213" t="s">
        <v>17681</v>
      </c>
      <c r="AL4213" s="2">
        <v>0</v>
      </c>
      <c r="AM4213" s="1" t="s">
        <v>14867</v>
      </c>
    </row>
    <row r="4214" spans="1:39" ht="12.75" customHeight="1">
      <c r="A4214" s="1"/>
      <c r="B4214" s="1" t="s">
        <v>14868</v>
      </c>
      <c r="C4214" s="1" t="s">
        <v>15081</v>
      </c>
      <c r="D4214" s="3" t="str">
        <f ca="1">IFERROR(__xludf.DUMMYFUNCTION("PROPER(REGEXEXTRACT(B4181, ""(?:https?:\/\/)?(?:www\.)?([a-zA-Z0-9-]+)\.""))"),"Skyscanner")</f>
        <v>Skyscanner</v>
      </c>
      <c r="E4214" s="1" t="s">
        <v>14870</v>
      </c>
      <c r="F4214" s="1">
        <v>10.31366</v>
      </c>
      <c r="G4214" s="1">
        <v>123.8929</v>
      </c>
      <c r="H4214" s="1" t="s">
        <v>14871</v>
      </c>
      <c r="I4214" s="1" t="s">
        <v>2622</v>
      </c>
      <c r="J4214" s="1">
        <f>IF(K4214="URBAN",1,IF(K4214="SUBURBAN",2,IF(K4214="RURAL",3,"")))</f>
        <v>1</v>
      </c>
      <c r="K4214" s="1" t="s">
        <v>42</v>
      </c>
      <c r="L4214" s="18">
        <v>46082</v>
      </c>
      <c r="M4214" s="49">
        <v>0.625</v>
      </c>
      <c r="N4214" s="18">
        <v>46083</v>
      </c>
      <c r="O4214" s="56">
        <v>0.5</v>
      </c>
      <c r="P4214" s="31" t="str">
        <f>TEXT($L4214, "dddd")</f>
        <v>Sunday</v>
      </c>
      <c r="Q4214" s="39" t="s">
        <v>43</v>
      </c>
      <c r="R4214" s="39">
        <v>4068</v>
      </c>
      <c r="S4214" s="1" t="str">
        <f>IF(OR(MONTH(L4214)=12, MONTH(L4214)&lt;=5), "Dry Season", "Wet Season")</f>
        <v>Dry Season</v>
      </c>
      <c r="T4214" s="1">
        <v>1</v>
      </c>
      <c r="U4214" s="1">
        <v>0</v>
      </c>
      <c r="V4214" s="1">
        <v>0</v>
      </c>
      <c r="W4214" s="2">
        <f>IF(ISNUMBER(SEARCH("N/A", X4214)), 0, 1)</f>
        <v>0</v>
      </c>
      <c r="X4214" s="1" t="s">
        <v>44</v>
      </c>
      <c r="Y4214" s="1"/>
      <c r="Z4214" s="1"/>
      <c r="AA4214" s="11" cm="1">
        <f t="array" ref="AA4214">IF(ISBLANK(Y4214), 0, VINCentyInvDistance(F4214,G4214,Y4214,Z4214))</f>
        <v>0</v>
      </c>
      <c r="AB4214" s="1">
        <v>1</v>
      </c>
      <c r="AC4214" s="1">
        <v>8.8000000000000007</v>
      </c>
      <c r="AD4214" s="1">
        <v>0</v>
      </c>
      <c r="AE4214" s="1">
        <v>456</v>
      </c>
      <c r="AF4214" s="1"/>
      <c r="AG4214" s="1" t="s">
        <v>731</v>
      </c>
      <c r="AH4214" s="1" t="s">
        <v>731</v>
      </c>
      <c r="AI4214" s="1" t="str">
        <f>TRIM(MID(SUBSTITUTE($H4214,",",REPT(" ",200)),(LEN($H4214)-LEN(SUBSTITUTE($H4214,",",""))-2)*200+1,200))</f>
        <v>Central Visayas</v>
      </c>
      <c r="AJ4214" s="1" t="s">
        <v>55</v>
      </c>
      <c r="AK4214" t="s">
        <v>17682</v>
      </c>
      <c r="AL4214" s="1">
        <v>3</v>
      </c>
      <c r="AM4214" s="1" t="s">
        <v>14872</v>
      </c>
    </row>
    <row r="4215" spans="1:39" ht="12.75" customHeight="1">
      <c r="A4215" s="1"/>
      <c r="B4215" s="1" t="s">
        <v>14873</v>
      </c>
      <c r="C4215" s="1" t="s">
        <v>15082</v>
      </c>
      <c r="D4215" s="3" t="str">
        <f ca="1">IFERROR(__xludf.DUMMYFUNCTION("PROPER(REGEXEXTRACT(B4182, ""(?:https?:\/\/)?(?:www\.)?([a-zA-Z0-9-]+)\.""))"),"Skyscanner")</f>
        <v>Skyscanner</v>
      </c>
      <c r="E4215" s="1" t="s">
        <v>14875</v>
      </c>
      <c r="F4215" s="1">
        <v>10.317755999999999</v>
      </c>
      <c r="G4215" s="1">
        <v>123.902491</v>
      </c>
      <c r="H4215" s="1" t="s">
        <v>14876</v>
      </c>
      <c r="I4215" s="1" t="s">
        <v>2622</v>
      </c>
      <c r="J4215" s="1">
        <f>IF(K4215="URBAN",1,IF(K4215="SUBURBAN",2,IF(K4215="RURAL",3,"")))</f>
        <v>1</v>
      </c>
      <c r="K4215" s="1" t="s">
        <v>42</v>
      </c>
      <c r="L4215" s="18">
        <v>46082</v>
      </c>
      <c r="M4215" s="49">
        <v>0.58333333333333337</v>
      </c>
      <c r="N4215" s="18">
        <v>46083</v>
      </c>
      <c r="O4215" s="56">
        <v>0.5</v>
      </c>
      <c r="P4215" s="31" t="str">
        <f>TEXT($L4215, "dddd")</f>
        <v>Sunday</v>
      </c>
      <c r="Q4215" s="39" t="s">
        <v>1341</v>
      </c>
      <c r="R4215" s="39">
        <v>2155</v>
      </c>
      <c r="S4215" s="1" t="str">
        <f>IF(OR(MONTH(L4215)=12, MONTH(L4215)&lt;=5), "Dry Season", "Wet Season")</f>
        <v>Dry Season</v>
      </c>
      <c r="T4215" s="1">
        <v>1</v>
      </c>
      <c r="U4215" s="1">
        <v>0</v>
      </c>
      <c r="V4215" s="1">
        <v>0</v>
      </c>
      <c r="W4215" s="2">
        <f>IF(ISNUMBER(SEARCH("N/A", X4215)), 0, 1)</f>
        <v>0</v>
      </c>
      <c r="X4215" s="1" t="s">
        <v>44</v>
      </c>
      <c r="Y4215" s="1"/>
      <c r="Z4215" s="1"/>
      <c r="AA4215" s="11" cm="1">
        <f t="array" ref="AA4215">IF(ISBLANK(Y4215), 0, VINCentyInvDistance(F4215,G4215,Y4215,Z4215))</f>
        <v>0</v>
      </c>
      <c r="AB4215" s="1">
        <v>0</v>
      </c>
      <c r="AC4215" s="1">
        <v>8</v>
      </c>
      <c r="AD4215" s="1">
        <v>4</v>
      </c>
      <c r="AE4215" s="1">
        <v>1654</v>
      </c>
      <c r="AF4215" s="1"/>
      <c r="AG4215" s="1" t="s">
        <v>731</v>
      </c>
      <c r="AH4215" s="1" t="s">
        <v>731</v>
      </c>
      <c r="AI4215" s="1" t="str">
        <f>TRIM(MID(SUBSTITUTE($H4215,",",REPT(" ",200)),(LEN($H4215)-LEN(SUBSTITUTE($H4215,",",""))-2)*200+1,200))</f>
        <v>Central Visayas</v>
      </c>
      <c r="AJ4215" s="1" t="s">
        <v>55</v>
      </c>
      <c r="AK4215" t="s">
        <v>14877</v>
      </c>
      <c r="AL4215" s="1">
        <v>3</v>
      </c>
      <c r="AM4215" s="1" t="s">
        <v>14878</v>
      </c>
    </row>
    <row r="4216" spans="1:39" ht="12.75" customHeight="1">
      <c r="A4216" s="1"/>
      <c r="B4216" s="1" t="s">
        <v>14903</v>
      </c>
      <c r="C4216" s="1" t="s">
        <v>15083</v>
      </c>
      <c r="D4216" s="3" t="str">
        <f ca="1">IFERROR(__xludf.DUMMYFUNCTION("PROPER(REGEXEXTRACT(B4183, ""(?:https?:\/\/)?(?:www\.)?([a-zA-Z0-9-]+)\.""))"),"Skyscanner")</f>
        <v>Skyscanner</v>
      </c>
      <c r="E4216" s="1" t="s">
        <v>14905</v>
      </c>
      <c r="F4216" s="1">
        <v>10.33281</v>
      </c>
      <c r="G4216" s="1">
        <v>123.90907</v>
      </c>
      <c r="H4216" s="1" t="s">
        <v>14906</v>
      </c>
      <c r="I4216" s="1" t="s">
        <v>2622</v>
      </c>
      <c r="J4216" s="1">
        <f>IF(K4216="URBAN",1,IF(K4216="SUBURBAN",2,IF(K4216="RURAL",3,"")))</f>
        <v>1</v>
      </c>
      <c r="K4216" s="1" t="s">
        <v>42</v>
      </c>
      <c r="L4216" s="18">
        <v>46082</v>
      </c>
      <c r="M4216" s="49">
        <v>0.58333333333333337</v>
      </c>
      <c r="N4216" s="18">
        <v>46083</v>
      </c>
      <c r="O4216" s="56">
        <v>0.5</v>
      </c>
      <c r="P4216" s="31" t="str">
        <f>TEXT($L4216, "dddd")</f>
        <v>Sunday</v>
      </c>
      <c r="Q4216" s="39" t="s">
        <v>43</v>
      </c>
      <c r="R4216" s="39">
        <v>0</v>
      </c>
      <c r="S4216" s="1" t="str">
        <f>IF(OR(MONTH(L4216)=12, MONTH(L4216)&lt;=5), "Dry Season", "Wet Season")</f>
        <v>Dry Season</v>
      </c>
      <c r="T4216" s="1">
        <v>1</v>
      </c>
      <c r="U4216" s="1">
        <v>0</v>
      </c>
      <c r="V4216" s="1">
        <v>0</v>
      </c>
      <c r="W4216" s="2">
        <f>IF(ISNUMBER(SEARCH("N/A", X4216)), 0, 1)</f>
        <v>0</v>
      </c>
      <c r="X4216" s="1" t="s">
        <v>44</v>
      </c>
      <c r="Y4216" s="1"/>
      <c r="Z4216" s="1"/>
      <c r="AA4216" s="11" cm="1">
        <f t="array" ref="AA4216">IF(ISBLANK(Y4216), 0, VINCentyInvDistance(F4216,G4216,Y4216,Z4216))</f>
        <v>0</v>
      </c>
      <c r="AB4216" s="1">
        <v>0</v>
      </c>
      <c r="AC4216" s="1">
        <v>0</v>
      </c>
      <c r="AD4216" s="1">
        <v>0</v>
      </c>
      <c r="AE4216" s="1">
        <v>82</v>
      </c>
      <c r="AF4216" s="1"/>
      <c r="AG4216" s="1" t="s">
        <v>731</v>
      </c>
      <c r="AH4216" s="1" t="s">
        <v>731</v>
      </c>
      <c r="AI4216" s="1" t="str">
        <f>TRIM(MID(SUBSTITUTE($H4216,",",REPT(" ",200)),(LEN($H4216)-LEN(SUBSTITUTE($H4216,",",""))-2)*200+1,200))</f>
        <v>Central Visayas</v>
      </c>
      <c r="AJ4216" s="1" t="s">
        <v>55</v>
      </c>
      <c r="AK4216" t="s">
        <v>16465</v>
      </c>
      <c r="AL4216" s="2">
        <v>0</v>
      </c>
      <c r="AM4216" s="1" t="s">
        <v>14907</v>
      </c>
    </row>
    <row r="4217" spans="1:39" ht="12.75" customHeight="1">
      <c r="A4217" s="1"/>
      <c r="B4217" s="1" t="s">
        <v>8186</v>
      </c>
      <c r="C4217" s="1" t="s">
        <v>15084</v>
      </c>
      <c r="D4217" s="3" t="str">
        <f ca="1">IFERROR(__xludf.DUMMYFUNCTION("PROPER(REGEXEXTRACT(B4184, ""(?:https?:\/\/)?(?:www\.)?([a-zA-Z0-9-]+)\.""))"),"Skyscanner")</f>
        <v>Skyscanner</v>
      </c>
      <c r="E4217" s="1" t="s">
        <v>14909</v>
      </c>
      <c r="F4217" s="1">
        <v>10.31963</v>
      </c>
      <c r="G4217" s="1">
        <v>123.89919</v>
      </c>
      <c r="H4217" s="1" t="s">
        <v>8189</v>
      </c>
      <c r="I4217" s="1" t="s">
        <v>2622</v>
      </c>
      <c r="J4217" s="1">
        <f>IF(K4217="URBAN",1,IF(K4217="SUBURBAN",2,IF(K4217="RURAL",3,"")))</f>
        <v>1</v>
      </c>
      <c r="K4217" s="1" t="s">
        <v>42</v>
      </c>
      <c r="L4217" s="18">
        <v>46082</v>
      </c>
      <c r="M4217" s="49">
        <v>0.58333333333333337</v>
      </c>
      <c r="N4217" s="18">
        <v>46083</v>
      </c>
      <c r="O4217" s="56">
        <v>0.5</v>
      </c>
      <c r="P4217" s="31" t="str">
        <f>TEXT($L4217, "dddd")</f>
        <v>Sunday</v>
      </c>
      <c r="Q4217" s="39" t="s">
        <v>1341</v>
      </c>
      <c r="R4217" s="39">
        <v>2418</v>
      </c>
      <c r="S4217" s="1" t="str">
        <f>IF(OR(MONTH(L4217)=12, MONTH(L4217)&lt;=5), "Dry Season", "Wet Season")</f>
        <v>Dry Season</v>
      </c>
      <c r="T4217" s="1">
        <v>1</v>
      </c>
      <c r="U4217" s="1">
        <v>0</v>
      </c>
      <c r="V4217" s="1">
        <v>0</v>
      </c>
      <c r="W4217" s="2">
        <f>IF(ISNUMBER(SEARCH("N/A", X4217)), 0, 1)</f>
        <v>0</v>
      </c>
      <c r="X4217" s="1" t="s">
        <v>44</v>
      </c>
      <c r="Y4217" s="1"/>
      <c r="Z4217" s="1"/>
      <c r="AA4217" s="11" cm="1">
        <f t="array" ref="AA4217">IF(ISBLANK(Y4217), 0, VINCentyInvDistance(F4217,G4217,Y4217,Z4217))</f>
        <v>0</v>
      </c>
      <c r="AB4217" s="1">
        <v>0</v>
      </c>
      <c r="AC4217" s="1">
        <v>9.4</v>
      </c>
      <c r="AD4217" s="1">
        <v>4.7</v>
      </c>
      <c r="AE4217" s="1">
        <v>2229</v>
      </c>
      <c r="AF4217" s="1"/>
      <c r="AG4217" s="1" t="s">
        <v>731</v>
      </c>
      <c r="AH4217" s="1" t="s">
        <v>731</v>
      </c>
      <c r="AI4217" s="1" t="str">
        <f>TRIM(MID(SUBSTITUTE($H4217,",",REPT(" ",200)),(LEN($H4217)-LEN(SUBSTITUTE($H4217,",",""))-2)*200+1,200))</f>
        <v>Central Visayas</v>
      </c>
      <c r="AJ4217" s="1" t="s">
        <v>55</v>
      </c>
      <c r="AK4217" t="s">
        <v>17205</v>
      </c>
      <c r="AL4217" s="1">
        <v>3</v>
      </c>
      <c r="AM4217" s="1" t="s">
        <v>8190</v>
      </c>
    </row>
    <row r="4218" spans="1:39" ht="12.75" customHeight="1">
      <c r="A4218" s="1"/>
      <c r="B4218" s="1" t="s">
        <v>14910</v>
      </c>
      <c r="C4218" s="1" t="s">
        <v>15085</v>
      </c>
      <c r="D4218" s="3" t="str">
        <f ca="1">IFERROR(__xludf.DUMMYFUNCTION("PROPER(REGEXEXTRACT(B4185, ""(?:https?:\/\/)?(?:www\.)?([a-zA-Z0-9-]+)\.""))"),"Skyscanner")</f>
        <v>Skyscanner</v>
      </c>
      <c r="E4218" s="1" t="s">
        <v>14912</v>
      </c>
      <c r="F4218" s="1">
        <v>10.320869999999999</v>
      </c>
      <c r="G4218" s="1">
        <v>123.90419</v>
      </c>
      <c r="H4218" s="1" t="s">
        <v>14913</v>
      </c>
      <c r="I4218" s="1" t="s">
        <v>2622</v>
      </c>
      <c r="J4218" s="1">
        <f>IF(K4218="URBAN",1,IF(K4218="SUBURBAN",2,IF(K4218="RURAL",3,"")))</f>
        <v>1</v>
      </c>
      <c r="K4218" s="1" t="s">
        <v>42</v>
      </c>
      <c r="L4218" s="18">
        <v>46082</v>
      </c>
      <c r="M4218" s="49">
        <v>0.625</v>
      </c>
      <c r="N4218" s="18">
        <v>46083</v>
      </c>
      <c r="O4218" s="56">
        <v>0.5</v>
      </c>
      <c r="P4218" s="31" t="str">
        <f>TEXT($L4218, "dddd")</f>
        <v>Sunday</v>
      </c>
      <c r="Q4218" s="39" t="s">
        <v>1000</v>
      </c>
      <c r="R4218" s="39">
        <v>5006</v>
      </c>
      <c r="S4218" s="1" t="str">
        <f>IF(OR(MONTH(L4218)=12, MONTH(L4218)&lt;=5), "Dry Season", "Wet Season")</f>
        <v>Dry Season</v>
      </c>
      <c r="T4218" s="1">
        <v>1</v>
      </c>
      <c r="U4218" s="1">
        <v>0</v>
      </c>
      <c r="V4218" s="1">
        <v>0</v>
      </c>
      <c r="W4218" s="2">
        <f>IF(ISNUMBER(SEARCH("N/A", X4218)), 0, 1)</f>
        <v>0</v>
      </c>
      <c r="X4218" s="1" t="s">
        <v>44</v>
      </c>
      <c r="Y4218" s="1"/>
      <c r="Z4218" s="1"/>
      <c r="AA4218" s="11" cm="1">
        <f t="array" ref="AA4218">IF(ISBLANK(Y4218), 0, VINCentyInvDistance(F4218,G4218,Y4218,Z4218))</f>
        <v>0</v>
      </c>
      <c r="AB4218" s="1">
        <v>0</v>
      </c>
      <c r="AC4218" s="1">
        <v>9.4</v>
      </c>
      <c r="AD4218" s="1">
        <v>0</v>
      </c>
      <c r="AE4218" s="1">
        <v>284</v>
      </c>
      <c r="AF4218" s="1"/>
      <c r="AG4218" s="1" t="s">
        <v>731</v>
      </c>
      <c r="AH4218" s="1" t="s">
        <v>731</v>
      </c>
      <c r="AI4218" s="1" t="str">
        <f>TRIM(MID(SUBSTITUTE($H4218,",",REPT(" ",200)),(LEN($H4218)-LEN(SUBSTITUTE($H4218,",",""))-2)*200+1,200))</f>
        <v>Central Visayas</v>
      </c>
      <c r="AJ4218" s="1" t="s">
        <v>55</v>
      </c>
      <c r="AK4218" t="s">
        <v>16465</v>
      </c>
      <c r="AL4218" s="2">
        <v>0</v>
      </c>
      <c r="AM4218" s="1" t="s">
        <v>14914</v>
      </c>
    </row>
    <row r="4219" spans="1:39" ht="12.75" customHeight="1">
      <c r="A4219" s="1"/>
      <c r="B4219" s="1" t="s">
        <v>14915</v>
      </c>
      <c r="C4219" s="1" t="s">
        <v>15086</v>
      </c>
      <c r="D4219" s="3" t="str">
        <f ca="1">IFERROR(__xludf.DUMMYFUNCTION("PROPER(REGEXEXTRACT(B4186, ""(?:https?:\/\/)?(?:www\.)?([a-zA-Z0-9-]+)\.""))"),"Skyscanner")</f>
        <v>Skyscanner</v>
      </c>
      <c r="E4219" s="1" t="s">
        <v>14917</v>
      </c>
      <c r="F4219" s="1">
        <v>10.324159999999999</v>
      </c>
      <c r="G4219" s="1">
        <v>123.9122</v>
      </c>
      <c r="H4219" s="1" t="s">
        <v>14918</v>
      </c>
      <c r="I4219" s="1" t="s">
        <v>41</v>
      </c>
      <c r="J4219" s="1">
        <f>IF(K4219="URBAN",1,IF(K4219="SUBURBAN",2,IF(K4219="RURAL",3,"")))</f>
        <v>1</v>
      </c>
      <c r="K4219" s="1" t="s">
        <v>42</v>
      </c>
      <c r="L4219" s="18">
        <v>46082</v>
      </c>
      <c r="M4219" s="49">
        <v>0.58333333333333337</v>
      </c>
      <c r="N4219" s="18">
        <v>46083</v>
      </c>
      <c r="O4219" s="56">
        <v>0.5</v>
      </c>
      <c r="P4219" s="31" t="str">
        <f>TEXT($L4219, "dddd")</f>
        <v>Sunday</v>
      </c>
      <c r="Q4219" s="39" t="s">
        <v>43</v>
      </c>
      <c r="R4219" s="39">
        <v>627</v>
      </c>
      <c r="S4219" s="1" t="str">
        <f>IF(OR(MONTH(L4219)=12, MONTH(L4219)&lt;=5), "Dry Season", "Wet Season")</f>
        <v>Dry Season</v>
      </c>
      <c r="T4219" s="1">
        <v>1</v>
      </c>
      <c r="U4219" s="1">
        <v>0</v>
      </c>
      <c r="V4219" s="1">
        <v>0</v>
      </c>
      <c r="W4219" s="2">
        <f>IF(ISNUMBER(SEARCH("N/A", X4219)), 0, 1)</f>
        <v>0</v>
      </c>
      <c r="X4219" s="1" t="s">
        <v>44</v>
      </c>
      <c r="Y4219" s="1"/>
      <c r="Z4219" s="1"/>
      <c r="AA4219" s="11" cm="1">
        <f t="array" ref="AA4219">IF(ISBLANK(Y4219), 0, VINCentyInvDistance(F4219,G4219,Y4219,Z4219))</f>
        <v>0</v>
      </c>
      <c r="AB4219" s="1">
        <v>0</v>
      </c>
      <c r="AC4219" s="1">
        <v>8.6</v>
      </c>
      <c r="AD4219" s="1">
        <v>4.3</v>
      </c>
      <c r="AE4219" s="1">
        <v>36</v>
      </c>
      <c r="AF4219" s="1"/>
      <c r="AG4219" s="1" t="s">
        <v>731</v>
      </c>
      <c r="AH4219" s="1" t="s">
        <v>731</v>
      </c>
      <c r="AI4219" s="1" t="str">
        <f>TRIM(MID(SUBSTITUTE($H4219,",",REPT(" ",200)),(LEN($H4219)-LEN(SUBSTITUTE($H4219,",",""))-2)*200+1,200))</f>
        <v>Central Visayas</v>
      </c>
      <c r="AJ4219" s="1" t="s">
        <v>55</v>
      </c>
      <c r="AK4219" t="s">
        <v>17688</v>
      </c>
      <c r="AL4219" s="2">
        <v>0</v>
      </c>
      <c r="AM4219" s="1" t="s">
        <v>14919</v>
      </c>
    </row>
    <row r="4220" spans="1:39" ht="12.75" customHeight="1">
      <c r="A4220" s="1"/>
      <c r="B4220" s="1" t="s">
        <v>14920</v>
      </c>
      <c r="C4220" s="1" t="s">
        <v>15087</v>
      </c>
      <c r="D4220" s="3" t="str">
        <f ca="1">IFERROR(__xludf.DUMMYFUNCTION("PROPER(REGEXEXTRACT(B4187, ""(?:https?:\/\/)?(?:www\.)?([a-zA-Z0-9-]+)\.""))"),"Skyscanner")</f>
        <v>Skyscanner</v>
      </c>
      <c r="E4220" s="1" t="s">
        <v>14922</v>
      </c>
      <c r="F4220" s="1">
        <v>10.324756000000001</v>
      </c>
      <c r="G4220" s="1">
        <v>123.915291</v>
      </c>
      <c r="H4220" s="1" t="s">
        <v>14923</v>
      </c>
      <c r="I4220" s="1" t="s">
        <v>2622</v>
      </c>
      <c r="J4220" s="1">
        <f>IF(K4220="URBAN",1,IF(K4220="SUBURBAN",2,IF(K4220="RURAL",3,"")))</f>
        <v>1</v>
      </c>
      <c r="K4220" s="1" t="s">
        <v>42</v>
      </c>
      <c r="L4220" s="18">
        <v>46082</v>
      </c>
      <c r="M4220" s="49">
        <v>0.58333333333333337</v>
      </c>
      <c r="N4220" s="18">
        <v>46083</v>
      </c>
      <c r="O4220" s="56">
        <v>0.5</v>
      </c>
      <c r="P4220" s="31" t="str">
        <f>TEXT($L4220, "dddd")</f>
        <v>Sunday</v>
      </c>
      <c r="Q4220" s="39" t="s">
        <v>43</v>
      </c>
      <c r="R4220" s="39">
        <v>1745</v>
      </c>
      <c r="S4220" s="1" t="str">
        <f>IF(OR(MONTH(L4220)=12, MONTH(L4220)&lt;=5), "Dry Season", "Wet Season")</f>
        <v>Dry Season</v>
      </c>
      <c r="T4220" s="1">
        <v>1</v>
      </c>
      <c r="U4220" s="1">
        <v>0</v>
      </c>
      <c r="V4220" s="1">
        <v>0</v>
      </c>
      <c r="W4220" s="2">
        <f>IF(ISNUMBER(SEARCH("N/A", X4220)), 0, 1)</f>
        <v>0</v>
      </c>
      <c r="X4220" s="1" t="s">
        <v>44</v>
      </c>
      <c r="Y4220" s="1"/>
      <c r="Z4220" s="1"/>
      <c r="AA4220" s="11" cm="1">
        <f t="array" ref="AA4220">IF(ISBLANK(Y4220), 0, VINCentyInvDistance(F4220,G4220,Y4220,Z4220))</f>
        <v>0</v>
      </c>
      <c r="AB4220" s="1">
        <v>1</v>
      </c>
      <c r="AC4220" s="1">
        <v>6.4</v>
      </c>
      <c r="AD4220" s="1">
        <v>3.2</v>
      </c>
      <c r="AE4220" s="1">
        <v>329</v>
      </c>
      <c r="AF4220" s="1"/>
      <c r="AG4220" s="1" t="s">
        <v>731</v>
      </c>
      <c r="AH4220" s="1" t="s">
        <v>731</v>
      </c>
      <c r="AI4220" s="1" t="str">
        <f>TRIM(MID(SUBSTITUTE($H4220,",",REPT(" ",200)),(LEN($H4220)-LEN(SUBSTITUTE($H4220,",",""))-2)*200+1,200))</f>
        <v>Central Visayas</v>
      </c>
      <c r="AJ4220" s="1" t="s">
        <v>55</v>
      </c>
      <c r="AK4220" t="s">
        <v>17689</v>
      </c>
      <c r="AL4220" s="1">
        <v>3</v>
      </c>
      <c r="AM4220" s="1" t="s">
        <v>14924</v>
      </c>
    </row>
    <row r="4221" spans="1:39" ht="12.75" customHeight="1">
      <c r="A4221" s="1"/>
      <c r="B4221" s="1" t="s">
        <v>14925</v>
      </c>
      <c r="C4221" s="1" t="s">
        <v>15088</v>
      </c>
      <c r="D4221" s="3" t="str">
        <f ca="1">IFERROR(__xludf.DUMMYFUNCTION("PROPER(REGEXEXTRACT(B4188, ""(?:https?:\/\/)?(?:www\.)?([a-zA-Z0-9-]+)\.""))"),"Skyscanner")</f>
        <v>Skyscanner</v>
      </c>
      <c r="E4221" s="1" t="s">
        <v>14927</v>
      </c>
      <c r="F4221" s="1">
        <v>10.308109999999999</v>
      </c>
      <c r="G4221" s="1">
        <v>123.90316</v>
      </c>
      <c r="H4221" s="1" t="s">
        <v>14928</v>
      </c>
      <c r="I4221" s="1" t="s">
        <v>2622</v>
      </c>
      <c r="J4221" s="1">
        <f>IF(K4221="URBAN",1,IF(K4221="SUBURBAN",2,IF(K4221="RURAL",3,"")))</f>
        <v>1</v>
      </c>
      <c r="K4221" s="1" t="s">
        <v>42</v>
      </c>
      <c r="L4221" s="18">
        <v>46082</v>
      </c>
      <c r="M4221" s="49">
        <v>0.58333333333333337</v>
      </c>
      <c r="N4221" s="18">
        <v>46083</v>
      </c>
      <c r="O4221" s="56">
        <v>0.5</v>
      </c>
      <c r="P4221" s="31" t="str">
        <f>TEXT($L4221, "dddd")</f>
        <v>Sunday</v>
      </c>
      <c r="Q4221" s="39" t="s">
        <v>1266</v>
      </c>
      <c r="R4221" s="39">
        <v>1008</v>
      </c>
      <c r="S4221" s="1" t="str">
        <f>IF(OR(MONTH(L4221)=12, MONTH(L4221)&lt;=5), "Dry Season", "Wet Season")</f>
        <v>Dry Season</v>
      </c>
      <c r="T4221" s="1">
        <v>1</v>
      </c>
      <c r="U4221" s="1">
        <v>0</v>
      </c>
      <c r="V4221" s="1">
        <v>0</v>
      </c>
      <c r="W4221" s="2">
        <f>IF(ISNUMBER(SEARCH("N/A", X4221)), 0, 1)</f>
        <v>0</v>
      </c>
      <c r="X4221" s="1" t="s">
        <v>44</v>
      </c>
      <c r="Y4221" s="1"/>
      <c r="Z4221" s="1"/>
      <c r="AA4221" s="11" cm="1">
        <f t="array" ref="AA4221">IF(ISBLANK(Y4221), 0, VINCentyInvDistance(F4221,G4221,Y4221,Z4221))</f>
        <v>0</v>
      </c>
      <c r="AB4221" s="1">
        <v>0</v>
      </c>
      <c r="AC4221" s="1">
        <v>8.1999999999999993</v>
      </c>
      <c r="AD4221" s="1">
        <v>4.0999999999999996</v>
      </c>
      <c r="AE4221" s="1">
        <v>102</v>
      </c>
      <c r="AF4221" s="1"/>
      <c r="AG4221" s="1" t="s">
        <v>731</v>
      </c>
      <c r="AH4221" s="1" t="s">
        <v>731</v>
      </c>
      <c r="AI4221" s="1" t="str">
        <f>TRIM(MID(SUBSTITUTE($H4221,",",REPT(" ",200)),(LEN($H4221)-LEN(SUBSTITUTE($H4221,",",""))-2)*200+1,200))</f>
        <v>Central Visayas</v>
      </c>
      <c r="AJ4221" s="1" t="s">
        <v>55</v>
      </c>
      <c r="AK4221" t="s">
        <v>14929</v>
      </c>
      <c r="AL4221" s="1">
        <v>3</v>
      </c>
      <c r="AM4221" s="1" t="s">
        <v>14930</v>
      </c>
    </row>
    <row r="4222" spans="1:39" ht="12.75" customHeight="1">
      <c r="A4222" s="1"/>
      <c r="B4222" s="1" t="s">
        <v>9763</v>
      </c>
      <c r="C4222" s="1" t="s">
        <v>15089</v>
      </c>
      <c r="D4222" s="3" t="str">
        <f ca="1">IFERROR(__xludf.DUMMYFUNCTION("PROPER(REGEXEXTRACT(B4189, ""(?:https?:\/\/)?(?:www\.)?([a-zA-Z0-9-]+)\.""))"),"Skyscanner")</f>
        <v>Skyscanner</v>
      </c>
      <c r="E4222" s="1" t="s">
        <v>9761</v>
      </c>
      <c r="F4222" s="1">
        <v>10.323700000000001</v>
      </c>
      <c r="G4222" s="1">
        <v>123.91191000000001</v>
      </c>
      <c r="H4222" s="1" t="s">
        <v>9766</v>
      </c>
      <c r="I4222" s="1" t="s">
        <v>41</v>
      </c>
      <c r="J4222" s="1">
        <f>IF(K4222="URBAN",1,IF(K4222="SUBURBAN",2,IF(K4222="RURAL",3,"")))</f>
        <v>1</v>
      </c>
      <c r="K4222" s="1" t="s">
        <v>42</v>
      </c>
      <c r="L4222" s="18">
        <v>46082</v>
      </c>
      <c r="M4222" s="49">
        <v>0.58333333333333337</v>
      </c>
      <c r="N4222" s="18">
        <v>46083</v>
      </c>
      <c r="O4222" s="56">
        <v>0.5</v>
      </c>
      <c r="P4222" s="31" t="str">
        <f>TEXT($L4222, "dddd")</f>
        <v>Sunday</v>
      </c>
      <c r="Q4222" s="39" t="s">
        <v>43</v>
      </c>
      <c r="R4222" s="39">
        <v>721</v>
      </c>
      <c r="S4222" s="1" t="str">
        <f>IF(OR(MONTH(L4222)=12, MONTH(L4222)&lt;=5), "Dry Season", "Wet Season")</f>
        <v>Dry Season</v>
      </c>
      <c r="T4222" s="1">
        <v>1</v>
      </c>
      <c r="U4222" s="1">
        <v>0</v>
      </c>
      <c r="V4222" s="1">
        <v>0</v>
      </c>
      <c r="W4222" s="2">
        <f>IF(ISNUMBER(SEARCH("N/A", X4222)), 0, 1)</f>
        <v>0</v>
      </c>
      <c r="X4222" s="1" t="s">
        <v>44</v>
      </c>
      <c r="Y4222" s="1"/>
      <c r="Z4222" s="1"/>
      <c r="AA4222" s="11" cm="1">
        <f t="array" ref="AA4222">IF(ISBLANK(Y4222), 0, VINCentyInvDistance(F4222,G4222,Y4222,Z4222))</f>
        <v>0</v>
      </c>
      <c r="AB4222" s="1">
        <v>0</v>
      </c>
      <c r="AC4222" s="1">
        <v>9.1999999999999993</v>
      </c>
      <c r="AD4222" s="1">
        <v>4.5999999999999996</v>
      </c>
      <c r="AE4222" s="1">
        <v>5</v>
      </c>
      <c r="AF4222" s="1"/>
      <c r="AG4222" s="1" t="s">
        <v>731</v>
      </c>
      <c r="AH4222" s="1" t="s">
        <v>731</v>
      </c>
      <c r="AI4222" s="1" t="str">
        <f>TRIM(MID(SUBSTITUTE($H4222,",",REPT(" ",200)),(LEN($H4222)-LEN(SUBSTITUTE($H4222,",",""))-2)*200+1,200))</f>
        <v>Central Visayas</v>
      </c>
      <c r="AJ4222" s="1" t="s">
        <v>55</v>
      </c>
      <c r="AK4222" t="s">
        <v>17330</v>
      </c>
      <c r="AL4222" s="1">
        <v>3</v>
      </c>
      <c r="AM4222" s="1" t="s">
        <v>9767</v>
      </c>
    </row>
    <row r="4223" spans="1:39" ht="12.75" customHeight="1">
      <c r="A4223" s="1"/>
      <c r="B4223" s="1" t="s">
        <v>14932</v>
      </c>
      <c r="C4223" s="1" t="s">
        <v>15090</v>
      </c>
      <c r="D4223" s="3" t="str">
        <f ca="1">IFERROR(__xludf.DUMMYFUNCTION("PROPER(REGEXEXTRACT(B4190, ""(?:https?:\/\/)?(?:www\.)?([a-zA-Z0-9-]+)\.""))"),"Skyscanner")</f>
        <v>Skyscanner</v>
      </c>
      <c r="E4223" s="1" t="s">
        <v>14934</v>
      </c>
      <c r="F4223" s="1">
        <v>10.312174000000001</v>
      </c>
      <c r="G4223" s="1">
        <v>123.895262</v>
      </c>
      <c r="H4223" s="1" t="s">
        <v>14935</v>
      </c>
      <c r="I4223" s="1" t="s">
        <v>2622</v>
      </c>
      <c r="J4223" s="1">
        <f>IF(K4223="URBAN",1,IF(K4223="SUBURBAN",2,IF(K4223="RURAL",3,"")))</f>
        <v>1</v>
      </c>
      <c r="K4223" s="1" t="s">
        <v>42</v>
      </c>
      <c r="L4223" s="18">
        <v>46082</v>
      </c>
      <c r="M4223" s="49">
        <v>0.58333333333333337</v>
      </c>
      <c r="N4223" s="18">
        <v>46083</v>
      </c>
      <c r="O4223" s="56">
        <v>0</v>
      </c>
      <c r="P4223" s="31" t="str">
        <f>TEXT($L4223, "dddd")</f>
        <v>Sunday</v>
      </c>
      <c r="Q4223" s="39" t="s">
        <v>1341</v>
      </c>
      <c r="R4223" s="39">
        <v>2488</v>
      </c>
      <c r="S4223" s="1" t="str">
        <f>IF(OR(MONTH(L4223)=12, MONTH(L4223)&lt;=5), "Dry Season", "Wet Season")</f>
        <v>Dry Season</v>
      </c>
      <c r="T4223" s="1">
        <v>1</v>
      </c>
      <c r="U4223" s="1">
        <v>0</v>
      </c>
      <c r="V4223" s="1">
        <v>0</v>
      </c>
      <c r="W4223" s="2">
        <f>IF(ISNUMBER(SEARCH("N/A", X4223)), 0, 1)</f>
        <v>0</v>
      </c>
      <c r="X4223" s="1" t="s">
        <v>44</v>
      </c>
      <c r="Y4223" s="1"/>
      <c r="Z4223" s="1"/>
      <c r="AA4223" s="11" cm="1">
        <f t="array" ref="AA4223">IF(ISBLANK(Y4223), 0, VINCentyInvDistance(F4223,G4223,Y4223,Z4223))</f>
        <v>0</v>
      </c>
      <c r="AB4223" s="1">
        <v>1</v>
      </c>
      <c r="AC4223" s="1">
        <v>5.8</v>
      </c>
      <c r="AD4223" s="1">
        <v>2.9</v>
      </c>
      <c r="AE4223" s="1">
        <v>114</v>
      </c>
      <c r="AF4223" s="1"/>
      <c r="AG4223" s="1" t="s">
        <v>731</v>
      </c>
      <c r="AH4223" s="1" t="s">
        <v>731</v>
      </c>
      <c r="AI4223" s="1" t="str">
        <f>TRIM(MID(SUBSTITUTE($H4223,",",REPT(" ",200)),(LEN($H4223)-LEN(SUBSTITUTE($H4223,",",""))-2)*200+1,200))</f>
        <v>Central Visayas</v>
      </c>
      <c r="AJ4223" s="1" t="s">
        <v>55</v>
      </c>
      <c r="AK4223" t="s">
        <v>17690</v>
      </c>
      <c r="AL4223" s="1">
        <v>2</v>
      </c>
      <c r="AM4223" s="1" t="s">
        <v>14936</v>
      </c>
    </row>
    <row r="4224" spans="1:39" ht="12.75" customHeight="1">
      <c r="A4224" s="1"/>
      <c r="B4224" s="1" t="s">
        <v>14937</v>
      </c>
      <c r="C4224" s="1" t="s">
        <v>15091</v>
      </c>
      <c r="D4224" s="3" t="str">
        <f ca="1">IFERROR(__xludf.DUMMYFUNCTION("PROPER(REGEXEXTRACT(B4191, ""(?:https?:\/\/)?(?:www\.)?([a-zA-Z0-9-]+)\.""))"),"Skyscanner")</f>
        <v>Skyscanner</v>
      </c>
      <c r="E4224" s="1" t="s">
        <v>14939</v>
      </c>
      <c r="F4224" s="1">
        <v>10.3269</v>
      </c>
      <c r="G4224" s="1">
        <v>123.91118</v>
      </c>
      <c r="H4224" s="1" t="s">
        <v>14940</v>
      </c>
      <c r="I4224" s="1" t="s">
        <v>41</v>
      </c>
      <c r="J4224" s="1">
        <f>IF(K4224="URBAN",1,IF(K4224="SUBURBAN",2,IF(K4224="RURAL",3,"")))</f>
        <v>1</v>
      </c>
      <c r="K4224" s="1" t="s">
        <v>42</v>
      </c>
      <c r="L4224" s="18">
        <v>46082</v>
      </c>
      <c r="M4224" s="49">
        <v>0</v>
      </c>
      <c r="N4224" s="18">
        <v>46083</v>
      </c>
      <c r="O4224" s="56">
        <v>0.54166666666666663</v>
      </c>
      <c r="P4224" s="31" t="str">
        <f>TEXT($L4224, "dddd")</f>
        <v>Sunday</v>
      </c>
      <c r="Q4224" s="39" t="s">
        <v>1026</v>
      </c>
      <c r="R4224" s="39">
        <v>1814</v>
      </c>
      <c r="S4224" s="1" t="str">
        <f>IF(OR(MONTH(L4224)=12, MONTH(L4224)&lt;=5), "Dry Season", "Wet Season")</f>
        <v>Dry Season</v>
      </c>
      <c r="T4224" s="1">
        <v>1</v>
      </c>
      <c r="U4224" s="1">
        <v>0</v>
      </c>
      <c r="V4224" s="1">
        <v>0</v>
      </c>
      <c r="W4224" s="2">
        <f>IF(ISNUMBER(SEARCH("N/A", X4224)), 0, 1)</f>
        <v>0</v>
      </c>
      <c r="X4224" s="1" t="s">
        <v>44</v>
      </c>
      <c r="Y4224" s="1"/>
      <c r="Z4224" s="1"/>
      <c r="AA4224" s="11" cm="1">
        <f t="array" ref="AA4224">IF(ISBLANK(Y4224), 0, VINCentyInvDistance(F4224,G4224,Y4224,Z4224))</f>
        <v>0</v>
      </c>
      <c r="AB4224" s="1">
        <v>1</v>
      </c>
      <c r="AC4224" s="1">
        <v>6.2</v>
      </c>
      <c r="AD4224" s="1">
        <v>3.1</v>
      </c>
      <c r="AE4224" s="1">
        <v>10</v>
      </c>
      <c r="AF4224" s="1"/>
      <c r="AG4224" s="1" t="s">
        <v>731</v>
      </c>
      <c r="AH4224" s="1" t="s">
        <v>731</v>
      </c>
      <c r="AI4224" s="1" t="str">
        <f>TRIM(MID(SUBSTITUTE($H4224,",",REPT(" ",200)),(LEN($H4224)-LEN(SUBSTITUTE($H4224,",",""))-2)*200+1,200))</f>
        <v>Central Visayas</v>
      </c>
      <c r="AJ4224" s="1" t="s">
        <v>55</v>
      </c>
      <c r="AK4224" t="s">
        <v>17691</v>
      </c>
      <c r="AL4224" s="1">
        <v>2</v>
      </c>
      <c r="AM4224" s="1" t="s">
        <v>14941</v>
      </c>
    </row>
    <row r="4225" spans="1:39" ht="12.75" customHeight="1">
      <c r="A4225" s="1"/>
      <c r="B4225" s="1" t="s">
        <v>14942</v>
      </c>
      <c r="C4225" s="1" t="s">
        <v>15092</v>
      </c>
      <c r="D4225" s="3" t="str">
        <f ca="1">IFERROR(__xludf.DUMMYFUNCTION("PROPER(REGEXEXTRACT(B4192, ""(?:https?:\/\/)?(?:www\.)?([a-zA-Z0-9-]+)\.""))"),"Skyscanner")</f>
        <v>Skyscanner</v>
      </c>
      <c r="E4225" s="1" t="s">
        <v>14944</v>
      </c>
      <c r="F4225" s="1">
        <v>10.311023</v>
      </c>
      <c r="G4225" s="1">
        <v>123.894122</v>
      </c>
      <c r="H4225" s="1" t="s">
        <v>14945</v>
      </c>
      <c r="I4225" s="1" t="s">
        <v>2622</v>
      </c>
      <c r="J4225" s="1">
        <f>IF(K4225="URBAN",1,IF(K4225="SUBURBAN",2,IF(K4225="RURAL",3,"")))</f>
        <v>1</v>
      </c>
      <c r="K4225" s="1" t="s">
        <v>42</v>
      </c>
      <c r="L4225" s="18">
        <v>46082</v>
      </c>
      <c r="M4225" s="49">
        <v>0.58333333333333337</v>
      </c>
      <c r="N4225" s="18">
        <v>46083</v>
      </c>
      <c r="O4225" s="56">
        <v>0.5</v>
      </c>
      <c r="P4225" s="31" t="str">
        <f>TEXT($L4225, "dddd")</f>
        <v>Sunday</v>
      </c>
      <c r="Q4225" s="39" t="s">
        <v>207</v>
      </c>
      <c r="R4225" s="39">
        <v>1449</v>
      </c>
      <c r="S4225" s="1" t="str">
        <f>IF(OR(MONTH(L4225)=12, MONTH(L4225)&lt;=5), "Dry Season", "Wet Season")</f>
        <v>Dry Season</v>
      </c>
      <c r="T4225" s="1">
        <v>1</v>
      </c>
      <c r="U4225" s="1">
        <v>0</v>
      </c>
      <c r="V4225" s="1">
        <v>0</v>
      </c>
      <c r="W4225" s="2">
        <f>IF(ISNUMBER(SEARCH("N/A", X4225)), 0, 1)</f>
        <v>0</v>
      </c>
      <c r="X4225" s="1" t="s">
        <v>44</v>
      </c>
      <c r="Y4225" s="1"/>
      <c r="Z4225" s="1"/>
      <c r="AA4225" s="11" cm="1">
        <f t="array" ref="AA4225">IF(ISBLANK(Y4225), 0, VINCentyInvDistance(F4225,G4225,Y4225,Z4225))</f>
        <v>0</v>
      </c>
      <c r="AB4225" s="1">
        <v>0</v>
      </c>
      <c r="AC4225" s="1">
        <v>7.6</v>
      </c>
      <c r="AD4225" s="1">
        <v>3.8</v>
      </c>
      <c r="AE4225" s="1">
        <v>102</v>
      </c>
      <c r="AF4225" s="1"/>
      <c r="AG4225" s="1" t="s">
        <v>731</v>
      </c>
      <c r="AH4225" s="1" t="s">
        <v>731</v>
      </c>
      <c r="AI4225" s="1" t="str">
        <f>TRIM(MID(SUBSTITUTE($H4225,",",REPT(" ",200)),(LEN($H4225)-LEN(SUBSTITUTE($H4225,",",""))-2)*200+1,200))</f>
        <v>Central Visayas</v>
      </c>
      <c r="AJ4225" s="1" t="s">
        <v>55</v>
      </c>
      <c r="AK4225" t="s">
        <v>14946</v>
      </c>
      <c r="AL4225" s="1">
        <v>3</v>
      </c>
      <c r="AM4225" s="1" t="s">
        <v>14947</v>
      </c>
    </row>
    <row r="4226" spans="1:39" ht="12.75" customHeight="1">
      <c r="A4226" s="1"/>
      <c r="B4226" s="1" t="s">
        <v>14948</v>
      </c>
      <c r="C4226" s="1" t="s">
        <v>15093</v>
      </c>
      <c r="D4226" s="3" t="str">
        <f ca="1">IFERROR(__xludf.DUMMYFUNCTION("PROPER(REGEXEXTRACT(B4193, ""(?:https?:\/\/)?(?:www\.)?([a-zA-Z0-9-]+)\.""))"),"Skyscanner")</f>
        <v>Skyscanner</v>
      </c>
      <c r="E4226" s="1" t="s">
        <v>14950</v>
      </c>
      <c r="F4226" s="1">
        <v>10.31695</v>
      </c>
      <c r="G4226" s="1">
        <v>123.89247</v>
      </c>
      <c r="H4226" s="1" t="s">
        <v>14951</v>
      </c>
      <c r="I4226" s="1" t="s">
        <v>2622</v>
      </c>
      <c r="J4226" s="1">
        <f>IF(K4226="URBAN",1,IF(K4226="SUBURBAN",2,IF(K4226="RURAL",3,"")))</f>
        <v>1</v>
      </c>
      <c r="K4226" s="1" t="s">
        <v>42</v>
      </c>
      <c r="L4226" s="18">
        <v>46082</v>
      </c>
      <c r="M4226" s="49">
        <v>0.625</v>
      </c>
      <c r="N4226" s="18">
        <v>46083</v>
      </c>
      <c r="O4226" s="56">
        <v>0.5</v>
      </c>
      <c r="P4226" s="31" t="str">
        <f>TEXT($L4226, "dddd")</f>
        <v>Sunday</v>
      </c>
      <c r="Q4226" s="39" t="s">
        <v>43</v>
      </c>
      <c r="R4226" s="39">
        <v>1782</v>
      </c>
      <c r="S4226" s="1" t="str">
        <f>IF(OR(MONTH(L4226)=12, MONTH(L4226)&lt;=5), "Dry Season", "Wet Season")</f>
        <v>Dry Season</v>
      </c>
      <c r="T4226" s="1">
        <v>1</v>
      </c>
      <c r="U4226" s="1">
        <v>0</v>
      </c>
      <c r="V4226" s="1">
        <v>0</v>
      </c>
      <c r="W4226" s="2">
        <f>IF(ISNUMBER(SEARCH("N/A", X4226)), 0, 1)</f>
        <v>0</v>
      </c>
      <c r="X4226" s="1" t="s">
        <v>44</v>
      </c>
      <c r="Y4226" s="1"/>
      <c r="Z4226" s="1"/>
      <c r="AA4226" s="11" cm="1">
        <f t="array" ref="AA4226">IF(ISBLANK(Y4226), 0, VINCentyInvDistance(F4226,G4226,Y4226,Z4226))</f>
        <v>0</v>
      </c>
      <c r="AB4226" s="1">
        <v>0</v>
      </c>
      <c r="AC4226" s="1">
        <v>0</v>
      </c>
      <c r="AD4226" s="1">
        <v>0</v>
      </c>
      <c r="AE4226" s="1">
        <v>77</v>
      </c>
      <c r="AF4226" s="1"/>
      <c r="AG4226" s="1" t="s">
        <v>731</v>
      </c>
      <c r="AH4226" s="1" t="s">
        <v>731</v>
      </c>
      <c r="AI4226" s="1" t="str">
        <f>TRIM(MID(SUBSTITUTE($H4226,",",REPT(" ",200)),(LEN($H4226)-LEN(SUBSTITUTE($H4226,",",""))-2)*200+1,200))</f>
        <v>Central Visayas</v>
      </c>
      <c r="AJ4226" s="1" t="s">
        <v>55</v>
      </c>
      <c r="AK4226" t="s">
        <v>14952</v>
      </c>
      <c r="AL4226" s="1">
        <v>2</v>
      </c>
      <c r="AM4226" s="1" t="s">
        <v>14953</v>
      </c>
    </row>
    <row r="4227" spans="1:39" ht="12.75" customHeight="1">
      <c r="A4227" s="1"/>
      <c r="B4227" s="1" t="s">
        <v>14954</v>
      </c>
      <c r="C4227" s="1" t="s">
        <v>15094</v>
      </c>
      <c r="D4227" s="3" t="str">
        <f ca="1">IFERROR(__xludf.DUMMYFUNCTION("PROPER(REGEXEXTRACT(B4194, ""(?:https?:\/\/)?(?:www\.)?([a-zA-Z0-9-]+)\.""))"),"Skyscanner")</f>
        <v>Skyscanner</v>
      </c>
      <c r="E4227" s="1" t="s">
        <v>14956</v>
      </c>
      <c r="F4227" s="1">
        <v>10.316369999999999</v>
      </c>
      <c r="G4227" s="1">
        <v>123.90210999999999</v>
      </c>
      <c r="H4227" s="1" t="s">
        <v>14957</v>
      </c>
      <c r="I4227" s="1" t="s">
        <v>2622</v>
      </c>
      <c r="J4227" s="1">
        <f>IF(K4227="URBAN",1,IF(K4227="SUBURBAN",2,IF(K4227="RURAL",3,"")))</f>
        <v>1</v>
      </c>
      <c r="K4227" s="1" t="s">
        <v>42</v>
      </c>
      <c r="L4227" s="18">
        <v>46082</v>
      </c>
      <c r="M4227" s="49">
        <v>0.625</v>
      </c>
      <c r="N4227" s="18">
        <v>46083</v>
      </c>
      <c r="O4227" s="56">
        <v>0.5</v>
      </c>
      <c r="P4227" s="31" t="str">
        <f>TEXT($L4227, "dddd")</f>
        <v>Sunday</v>
      </c>
      <c r="Q4227" s="39" t="s">
        <v>207</v>
      </c>
      <c r="R4227" s="39">
        <v>3129</v>
      </c>
      <c r="S4227" s="1" t="str">
        <f>IF(OR(MONTH(L4227)=12, MONTH(L4227)&lt;=5), "Dry Season", "Wet Season")</f>
        <v>Dry Season</v>
      </c>
      <c r="T4227" s="1">
        <v>1</v>
      </c>
      <c r="U4227" s="1">
        <v>0</v>
      </c>
      <c r="V4227" s="1">
        <v>0</v>
      </c>
      <c r="W4227" s="2">
        <f>IF(ISNUMBER(SEARCH("N/A", X4227)), 0, 1)</f>
        <v>0</v>
      </c>
      <c r="X4227" s="1" t="s">
        <v>44</v>
      </c>
      <c r="Y4227" s="1"/>
      <c r="Z4227" s="1"/>
      <c r="AA4227" s="11" cm="1">
        <f t="array" ref="AA4227">IF(ISBLANK(Y4227), 0, VINCentyInvDistance(F4227,G4227,Y4227,Z4227))</f>
        <v>0</v>
      </c>
      <c r="AB4227" s="1">
        <v>0</v>
      </c>
      <c r="AC4227" s="1">
        <v>7.4</v>
      </c>
      <c r="AD4227" s="1">
        <v>0</v>
      </c>
      <c r="AE4227" s="1">
        <v>993</v>
      </c>
      <c r="AF4227" s="1"/>
      <c r="AG4227" s="1" t="s">
        <v>731</v>
      </c>
      <c r="AH4227" s="1" t="s">
        <v>731</v>
      </c>
      <c r="AI4227" s="1" t="str">
        <f>TRIM(MID(SUBSTITUTE($H4227,",",REPT(" ",200)),(LEN($H4227)-LEN(SUBSTITUTE($H4227,",",""))-2)*200+1,200))</f>
        <v>Central Visayas</v>
      </c>
      <c r="AJ4227" s="1" t="s">
        <v>55</v>
      </c>
      <c r="AK4227" t="s">
        <v>14958</v>
      </c>
      <c r="AL4227" s="1">
        <v>4</v>
      </c>
      <c r="AM4227" s="1" t="s">
        <v>14959</v>
      </c>
    </row>
    <row r="4228" spans="1:39" ht="12.75" customHeight="1">
      <c r="A4228" s="1"/>
      <c r="B4228" s="1" t="s">
        <v>14960</v>
      </c>
      <c r="C4228" s="1" t="s">
        <v>15095</v>
      </c>
      <c r="D4228" s="3" t="str">
        <f ca="1">IFERROR(__xludf.DUMMYFUNCTION("PROPER(REGEXEXTRACT(B4195, ""(?:https?:\/\/)?(?:www\.)?([a-zA-Z0-9-]+)\.""))"),"Skyscanner")</f>
        <v>Skyscanner</v>
      </c>
      <c r="E4228" s="1" t="s">
        <v>14962</v>
      </c>
      <c r="F4228" s="1">
        <v>10.324792</v>
      </c>
      <c r="G4228" s="1">
        <v>123.904504</v>
      </c>
      <c r="H4228" s="1" t="s">
        <v>14963</v>
      </c>
      <c r="I4228" s="1" t="s">
        <v>2622</v>
      </c>
      <c r="J4228" s="1">
        <f>IF(K4228="URBAN",1,IF(K4228="SUBURBAN",2,IF(K4228="RURAL",3,"")))</f>
        <v>1</v>
      </c>
      <c r="K4228" s="1" t="s">
        <v>42</v>
      </c>
      <c r="L4228" s="18">
        <v>46082</v>
      </c>
      <c r="M4228" s="49">
        <v>0.625</v>
      </c>
      <c r="N4228" s="18">
        <v>46083</v>
      </c>
      <c r="O4228" s="56">
        <v>0.5</v>
      </c>
      <c r="P4228" s="31" t="str">
        <f>TEXT($L4228, "dddd")</f>
        <v>Sunday</v>
      </c>
      <c r="Q4228" s="39" t="s">
        <v>43</v>
      </c>
      <c r="R4228" s="39">
        <v>5742</v>
      </c>
      <c r="S4228" s="1" t="str">
        <f>IF(OR(MONTH(L4228)=12, MONTH(L4228)&lt;=5), "Dry Season", "Wet Season")</f>
        <v>Dry Season</v>
      </c>
      <c r="T4228" s="1">
        <v>1</v>
      </c>
      <c r="U4228" s="1">
        <v>0</v>
      </c>
      <c r="V4228" s="1">
        <v>0</v>
      </c>
      <c r="W4228" s="2">
        <f>IF(ISNUMBER(SEARCH("N/A", X4228)), 0, 1)</f>
        <v>0</v>
      </c>
      <c r="X4228" s="1" t="s">
        <v>44</v>
      </c>
      <c r="Y4228" s="1"/>
      <c r="Z4228" s="1"/>
      <c r="AA4228" s="11" cm="1">
        <f t="array" ref="AA4228">IF(ISBLANK(Y4228), 0, VINCentyInvDistance(F4228,G4228,Y4228,Z4228))</f>
        <v>0</v>
      </c>
      <c r="AB4228" s="1">
        <v>1</v>
      </c>
      <c r="AC4228" s="1">
        <v>7.8</v>
      </c>
      <c r="AD4228" s="1">
        <v>0</v>
      </c>
      <c r="AE4228" s="1">
        <v>4217</v>
      </c>
      <c r="AF4228" s="1"/>
      <c r="AG4228" s="1" t="s">
        <v>731</v>
      </c>
      <c r="AH4228" s="1" t="s">
        <v>731</v>
      </c>
      <c r="AI4228" s="1" t="str">
        <f>TRIM(MID(SUBSTITUTE($H4228,",",REPT(" ",200)),(LEN($H4228)-LEN(SUBSTITUTE($H4228,",",""))-2)*200+1,200))</f>
        <v>Central Visayas</v>
      </c>
      <c r="AJ4228" s="1" t="s">
        <v>55</v>
      </c>
      <c r="AK4228" t="s">
        <v>17692</v>
      </c>
      <c r="AL4228" s="1">
        <v>4</v>
      </c>
      <c r="AM4228" s="1" t="s">
        <v>14964</v>
      </c>
    </row>
    <row r="4229" spans="1:39" ht="12.75" customHeight="1">
      <c r="A4229" s="1"/>
      <c r="B4229" s="1" t="s">
        <v>14965</v>
      </c>
      <c r="C4229" s="1" t="s">
        <v>15096</v>
      </c>
      <c r="D4229" s="3" t="str">
        <f ca="1">IFERROR(__xludf.DUMMYFUNCTION("PROPER(REGEXEXTRACT(B4196, ""(?:https?:\/\/)?(?:www\.)?([a-zA-Z0-9-]+)\.""))"),"Skyscanner")</f>
        <v>Skyscanner</v>
      </c>
      <c r="E4229" s="1" t="s">
        <v>14967</v>
      </c>
      <c r="F4229" s="1">
        <v>10.31137</v>
      </c>
      <c r="G4229" s="1">
        <v>123.89615000000001</v>
      </c>
      <c r="H4229" s="1" t="s">
        <v>14968</v>
      </c>
      <c r="I4229" s="1" t="s">
        <v>2622</v>
      </c>
      <c r="J4229" s="1">
        <f>IF(K4229="URBAN",1,IF(K4229="SUBURBAN",2,IF(K4229="RURAL",3,"")))</f>
        <v>1</v>
      </c>
      <c r="K4229" s="1" t="s">
        <v>42</v>
      </c>
      <c r="L4229" s="18">
        <v>46082</v>
      </c>
      <c r="M4229" s="49">
        <v>0.58333333333333337</v>
      </c>
      <c r="N4229" s="18">
        <v>46083</v>
      </c>
      <c r="O4229" s="56">
        <v>0.5</v>
      </c>
      <c r="P4229" s="31" t="str">
        <f>TEXT($L4229, "dddd")</f>
        <v>Sunday</v>
      </c>
      <c r="Q4229" s="39" t="s">
        <v>207</v>
      </c>
      <c r="R4229" s="39">
        <v>1620</v>
      </c>
      <c r="S4229" s="1" t="str">
        <f>IF(OR(MONTH(L4229)=12, MONTH(L4229)&lt;=5), "Dry Season", "Wet Season")</f>
        <v>Dry Season</v>
      </c>
      <c r="T4229" s="1">
        <v>1</v>
      </c>
      <c r="U4229" s="1">
        <v>0</v>
      </c>
      <c r="V4229" s="1">
        <v>0</v>
      </c>
      <c r="W4229" s="2">
        <f>IF(ISNUMBER(SEARCH("N/A", X4229)), 0, 1)</f>
        <v>0</v>
      </c>
      <c r="X4229" s="1" t="s">
        <v>44</v>
      </c>
      <c r="Y4229" s="1"/>
      <c r="Z4229" s="1"/>
      <c r="AA4229" s="11" cm="1">
        <f t="array" ref="AA4229">IF(ISBLANK(Y4229), 0, VINCentyInvDistance(F4229,G4229,Y4229,Z4229))</f>
        <v>0</v>
      </c>
      <c r="AB4229" s="1">
        <v>0</v>
      </c>
      <c r="AC4229" s="1">
        <v>9.6</v>
      </c>
      <c r="AD4229" s="1">
        <v>4.8</v>
      </c>
      <c r="AE4229" s="1">
        <v>4</v>
      </c>
      <c r="AF4229" s="1"/>
      <c r="AG4229" s="1" t="s">
        <v>731</v>
      </c>
      <c r="AH4229" s="1" t="s">
        <v>731</v>
      </c>
      <c r="AI4229" s="1" t="str">
        <f>TRIM(MID(SUBSTITUTE($H4229,",",REPT(" ",200)),(LEN($H4229)-LEN(SUBSTITUTE($H4229,",",""))-2)*200+1,200))</f>
        <v>Central Visayas</v>
      </c>
      <c r="AJ4229" s="1" t="s">
        <v>55</v>
      </c>
      <c r="AK4229" t="s">
        <v>14969</v>
      </c>
      <c r="AL4229" s="1">
        <v>2</v>
      </c>
      <c r="AM4229" s="1" t="s">
        <v>14970</v>
      </c>
    </row>
    <row r="4230" spans="1:39" ht="12.75" customHeight="1">
      <c r="A4230" s="1"/>
      <c r="B4230" s="1" t="s">
        <v>14971</v>
      </c>
      <c r="C4230" s="1" t="s">
        <v>15097</v>
      </c>
      <c r="D4230" s="3" t="str">
        <f ca="1">IFERROR(__xludf.DUMMYFUNCTION("PROPER(REGEXEXTRACT(B4197, ""(?:https?:\/\/)?(?:www\.)?([a-zA-Z0-9-]+)\.""))"),"Skyscanner")</f>
        <v>Skyscanner</v>
      </c>
      <c r="E4230" s="1" t="s">
        <v>14973</v>
      </c>
      <c r="F4230" s="1">
        <v>10.32512</v>
      </c>
      <c r="G4230" s="1">
        <v>123.90661</v>
      </c>
      <c r="H4230" s="1" t="s">
        <v>14974</v>
      </c>
      <c r="I4230" s="1" t="s">
        <v>2622</v>
      </c>
      <c r="J4230" s="1">
        <f>IF(K4230="URBAN",1,IF(K4230="SUBURBAN",2,IF(K4230="RURAL",3,"")))</f>
        <v>1</v>
      </c>
      <c r="K4230" s="1" t="s">
        <v>42</v>
      </c>
      <c r="L4230" s="18">
        <v>46082</v>
      </c>
      <c r="M4230" s="49">
        <v>0.625</v>
      </c>
      <c r="N4230" s="18">
        <v>46083</v>
      </c>
      <c r="O4230" s="56">
        <v>0.5</v>
      </c>
      <c r="P4230" s="31" t="str">
        <f>TEXT($L4230, "dddd")</f>
        <v>Sunday</v>
      </c>
      <c r="Q4230" s="39" t="s">
        <v>43</v>
      </c>
      <c r="R4230" s="39">
        <v>2117</v>
      </c>
      <c r="S4230" s="1" t="str">
        <f>IF(OR(MONTH(L4230)=12, MONTH(L4230)&lt;=5), "Dry Season", "Wet Season")</f>
        <v>Dry Season</v>
      </c>
      <c r="T4230" s="1">
        <v>1</v>
      </c>
      <c r="U4230" s="1">
        <v>0</v>
      </c>
      <c r="V4230" s="1">
        <v>0</v>
      </c>
      <c r="W4230" s="2">
        <f>IF(ISNUMBER(SEARCH("N/A", X4230)), 0, 1)</f>
        <v>0</v>
      </c>
      <c r="X4230" s="1" t="s">
        <v>44</v>
      </c>
      <c r="Y4230" s="1"/>
      <c r="Z4230" s="1"/>
      <c r="AA4230" s="11" cm="1">
        <f t="array" ref="AA4230">IF(ISBLANK(Y4230), 0, VINCentyInvDistance(F4230,G4230,Y4230,Z4230))</f>
        <v>0</v>
      </c>
      <c r="AB4230" s="1">
        <v>0</v>
      </c>
      <c r="AC4230" s="1">
        <v>0</v>
      </c>
      <c r="AD4230" s="1">
        <v>0</v>
      </c>
      <c r="AE4230" s="1">
        <v>31</v>
      </c>
      <c r="AF4230" s="1"/>
      <c r="AG4230" s="1" t="s">
        <v>731</v>
      </c>
      <c r="AH4230" s="1" t="s">
        <v>731</v>
      </c>
      <c r="AI4230" s="1" t="str">
        <f>TRIM(MID(SUBSTITUTE($H4230,",",REPT(" ",200)),(LEN($H4230)-LEN(SUBSTITUTE($H4230,",",""))-2)*200+1,200))</f>
        <v>Central Visayas</v>
      </c>
      <c r="AJ4230" s="1" t="s">
        <v>55</v>
      </c>
      <c r="AK4230" t="s">
        <v>56</v>
      </c>
      <c r="AL4230" s="2">
        <v>0</v>
      </c>
      <c r="AM4230" s="1" t="s">
        <v>14975</v>
      </c>
    </row>
    <row r="4231" spans="1:39" ht="12.75" customHeight="1">
      <c r="A4231" s="1"/>
      <c r="B4231" s="1" t="s">
        <v>14976</v>
      </c>
      <c r="C4231" s="1" t="s">
        <v>15098</v>
      </c>
      <c r="D4231" s="3" t="str">
        <f ca="1">IFERROR(__xludf.DUMMYFUNCTION("PROPER(REGEXEXTRACT(B4198, ""(?:https?:\/\/)?(?:www\.)?([a-zA-Z0-9-]+)\.""))"),"Skyscanner")</f>
        <v>Skyscanner</v>
      </c>
      <c r="E4231" s="1" t="s">
        <v>14978</v>
      </c>
      <c r="F4231" s="1">
        <v>10.311450000000001</v>
      </c>
      <c r="G4231" s="1">
        <v>123.90154</v>
      </c>
      <c r="H4231" s="1" t="s">
        <v>14979</v>
      </c>
      <c r="I4231" s="1" t="s">
        <v>2622</v>
      </c>
      <c r="J4231" s="1">
        <f>IF(K4231="URBAN",1,IF(K4231="SUBURBAN",2,IF(K4231="RURAL",3,"")))</f>
        <v>1</v>
      </c>
      <c r="K4231" s="1" t="s">
        <v>42</v>
      </c>
      <c r="L4231" s="18">
        <v>46082</v>
      </c>
      <c r="M4231" s="49">
        <v>0.58333333333333337</v>
      </c>
      <c r="N4231" s="18">
        <v>46083</v>
      </c>
      <c r="O4231" s="56">
        <v>0.5</v>
      </c>
      <c r="P4231" s="31" t="str">
        <f>TEXT($L4231, "dddd")</f>
        <v>Sunday</v>
      </c>
      <c r="Q4231" s="39" t="s">
        <v>43</v>
      </c>
      <c r="R4231" s="39">
        <v>1713</v>
      </c>
      <c r="S4231" s="1" t="str">
        <f>IF(OR(MONTH(L4231)=12, MONTH(L4231)&lt;=5), "Dry Season", "Wet Season")</f>
        <v>Dry Season</v>
      </c>
      <c r="T4231" s="1">
        <v>1</v>
      </c>
      <c r="U4231" s="1">
        <v>0</v>
      </c>
      <c r="V4231" s="1">
        <v>0</v>
      </c>
      <c r="W4231" s="2">
        <f>IF(ISNUMBER(SEARCH("N/A", X4231)), 0, 1)</f>
        <v>0</v>
      </c>
      <c r="X4231" s="1" t="s">
        <v>44</v>
      </c>
      <c r="Y4231" s="1"/>
      <c r="Z4231" s="1"/>
      <c r="AA4231" s="11" cm="1">
        <f t="array" ref="AA4231">IF(ISBLANK(Y4231), 0, VINCentyInvDistance(F4231,G4231,Y4231,Z4231))</f>
        <v>0</v>
      </c>
      <c r="AB4231" s="1">
        <v>0</v>
      </c>
      <c r="AC4231" s="1">
        <v>0</v>
      </c>
      <c r="AD4231" s="1">
        <v>0</v>
      </c>
      <c r="AE4231" s="1">
        <v>85</v>
      </c>
      <c r="AF4231" s="1"/>
      <c r="AG4231" s="1" t="s">
        <v>731</v>
      </c>
      <c r="AH4231" s="1" t="s">
        <v>731</v>
      </c>
      <c r="AI4231" s="1" t="str">
        <f>TRIM(MID(SUBSTITUTE($H4231,",",REPT(" ",200)),(LEN($H4231)-LEN(SUBSTITUTE($H4231,",",""))-2)*200+1,200))</f>
        <v>Central Visayas</v>
      </c>
      <c r="AJ4231" s="1" t="s">
        <v>55</v>
      </c>
      <c r="AK4231" t="s">
        <v>17693</v>
      </c>
      <c r="AL4231" s="2">
        <v>0</v>
      </c>
      <c r="AM4231" s="1" t="s">
        <v>14980</v>
      </c>
    </row>
    <row r="4232" spans="1:39" ht="12.75" customHeight="1">
      <c r="A4232" s="1"/>
      <c r="B4232" s="1" t="s">
        <v>14981</v>
      </c>
      <c r="C4232" s="1" t="s">
        <v>15099</v>
      </c>
      <c r="D4232" s="3" t="str">
        <f ca="1">IFERROR(__xludf.DUMMYFUNCTION("PROPER(REGEXEXTRACT(B4199, ""(?:https?:\/\/)?(?:www\.)?([a-zA-Z0-9-]+)\.""))"),"Skyscanner")</f>
        <v>Skyscanner</v>
      </c>
      <c r="E4232" s="1" t="s">
        <v>14983</v>
      </c>
      <c r="F4232" s="1">
        <v>10.33164</v>
      </c>
      <c r="G4232" s="1">
        <v>123.9085</v>
      </c>
      <c r="H4232" s="1" t="s">
        <v>14984</v>
      </c>
      <c r="I4232" s="1" t="s">
        <v>2622</v>
      </c>
      <c r="J4232" s="1">
        <f>IF(K4232="URBAN",1,IF(K4232="SUBURBAN",2,IF(K4232="RURAL",3,"")))</f>
        <v>1</v>
      </c>
      <c r="K4232" s="1" t="s">
        <v>42</v>
      </c>
      <c r="L4232" s="18">
        <v>46082</v>
      </c>
      <c r="M4232" s="49">
        <v>0.58333333333333337</v>
      </c>
      <c r="N4232" s="18">
        <v>46083</v>
      </c>
      <c r="O4232" s="56">
        <v>0.52083333333333337</v>
      </c>
      <c r="P4232" s="31" t="str">
        <f>TEXT($L4232, "dddd")</f>
        <v>Sunday</v>
      </c>
      <c r="Q4232" s="39" t="s">
        <v>43</v>
      </c>
      <c r="R4232" s="39">
        <v>0</v>
      </c>
      <c r="S4232" s="1" t="str">
        <f>IF(OR(MONTH(L4232)=12, MONTH(L4232)&lt;=5), "Dry Season", "Wet Season")</f>
        <v>Dry Season</v>
      </c>
      <c r="T4232" s="1">
        <v>1</v>
      </c>
      <c r="U4232" s="1">
        <v>0</v>
      </c>
      <c r="V4232" s="1">
        <v>0</v>
      </c>
      <c r="W4232" s="2">
        <f>IF(ISNUMBER(SEARCH("N/A", X4232)), 0, 1)</f>
        <v>0</v>
      </c>
      <c r="X4232" s="1" t="s">
        <v>44</v>
      </c>
      <c r="Y4232" s="1"/>
      <c r="Z4232" s="1"/>
      <c r="AA4232" s="11" cm="1">
        <f t="array" ref="AA4232">IF(ISBLANK(Y4232), 0, VINCentyInvDistance(F4232,G4232,Y4232,Z4232))</f>
        <v>0</v>
      </c>
      <c r="AB4232" s="1">
        <v>0</v>
      </c>
      <c r="AC4232" s="1">
        <v>0</v>
      </c>
      <c r="AD4232" s="1">
        <v>0</v>
      </c>
      <c r="AE4232" s="1">
        <v>19</v>
      </c>
      <c r="AF4232" s="1"/>
      <c r="AG4232" s="1" t="s">
        <v>731</v>
      </c>
      <c r="AH4232" s="1" t="s">
        <v>731</v>
      </c>
      <c r="AI4232" s="1" t="str">
        <f>TRIM(MID(SUBSTITUTE($H4232,",",REPT(" ",200)),(LEN($H4232)-LEN(SUBSTITUTE($H4232,",",""))-2)*200+1,200))</f>
        <v>Central Visayas</v>
      </c>
      <c r="AJ4232" s="1" t="s">
        <v>55</v>
      </c>
      <c r="AK4232" t="s">
        <v>16465</v>
      </c>
      <c r="AL4232" s="2">
        <v>0</v>
      </c>
      <c r="AM4232" s="1" t="s">
        <v>14985</v>
      </c>
    </row>
    <row r="4233" spans="1:39" ht="12.75" customHeight="1">
      <c r="A4233" s="1"/>
      <c r="B4233" s="1" t="s">
        <v>14986</v>
      </c>
      <c r="C4233" s="1" t="s">
        <v>15100</v>
      </c>
      <c r="D4233" s="3" t="str">
        <f ca="1">IFERROR(__xludf.DUMMYFUNCTION("PROPER(REGEXEXTRACT(B4200, ""(?:https?:\/\/)?(?:www\.)?([a-zA-Z0-9-]+)\.""))"),"Skyscanner")</f>
        <v>Skyscanner</v>
      </c>
      <c r="E4233" s="1" t="s">
        <v>14846</v>
      </c>
      <c r="F4233" s="1">
        <v>10.310890000000001</v>
      </c>
      <c r="G4233" s="1">
        <v>123.89758</v>
      </c>
      <c r="H4233" s="1" t="s">
        <v>14847</v>
      </c>
      <c r="I4233" s="1" t="s">
        <v>2622</v>
      </c>
      <c r="J4233" s="1">
        <f>IF(K4233="URBAN",1,IF(K4233="SUBURBAN",2,IF(K4233="RURAL",3,"")))</f>
        <v>1</v>
      </c>
      <c r="K4233" s="1" t="s">
        <v>42</v>
      </c>
      <c r="L4233" s="18">
        <v>46082</v>
      </c>
      <c r="M4233" s="49">
        <v>0.58333333333333337</v>
      </c>
      <c r="N4233" s="18">
        <v>46083</v>
      </c>
      <c r="O4233" s="56">
        <v>0.5</v>
      </c>
      <c r="P4233" s="31" t="str">
        <f>TEXT($L4233, "dddd")</f>
        <v>Sunday</v>
      </c>
      <c r="Q4233" s="39" t="s">
        <v>43</v>
      </c>
      <c r="R4233" s="39">
        <v>1612</v>
      </c>
      <c r="S4233" s="1" t="str">
        <f>IF(OR(MONTH(L4233)=12, MONTH(L4233)&lt;=5), "Dry Season", "Wet Season")</f>
        <v>Dry Season</v>
      </c>
      <c r="T4233" s="1">
        <v>1</v>
      </c>
      <c r="U4233" s="1">
        <v>0</v>
      </c>
      <c r="V4233" s="1">
        <v>0</v>
      </c>
      <c r="W4233" s="2">
        <f>IF(ISNUMBER(SEARCH("N/A", X4233)), 0, 1)</f>
        <v>0</v>
      </c>
      <c r="X4233" s="1" t="s">
        <v>44</v>
      </c>
      <c r="Y4233" s="1"/>
      <c r="Z4233" s="1"/>
      <c r="AA4233" s="11" cm="1">
        <f t="array" ref="AA4233">IF(ISBLANK(Y4233), 0, VINCentyInvDistance(F4233,G4233,Y4233,Z4233))</f>
        <v>0</v>
      </c>
      <c r="AB4233" s="1">
        <v>0</v>
      </c>
      <c r="AC4233" s="1">
        <v>0</v>
      </c>
      <c r="AD4233" s="1">
        <v>0</v>
      </c>
      <c r="AE4233" s="1">
        <v>393</v>
      </c>
      <c r="AF4233" s="1"/>
      <c r="AG4233" s="1" t="s">
        <v>731</v>
      </c>
      <c r="AH4233" s="1" t="s">
        <v>731</v>
      </c>
      <c r="AI4233" s="1" t="str">
        <f>TRIM(MID(SUBSTITUTE($H4233,",",REPT(" ",200)),(LEN($H4233)-LEN(SUBSTITUTE($H4233,",",""))-2)*200+1,200))</f>
        <v>Central Visayas</v>
      </c>
      <c r="AJ4233" s="1" t="s">
        <v>55</v>
      </c>
      <c r="AK4233" t="s">
        <v>17694</v>
      </c>
      <c r="AL4233" s="2">
        <v>0</v>
      </c>
      <c r="AM4233" s="1" t="s">
        <v>14988</v>
      </c>
    </row>
    <row r="4234" spans="1:39" ht="12.75" customHeight="1">
      <c r="A4234" s="1"/>
      <c r="B4234" s="1" t="s">
        <v>14989</v>
      </c>
      <c r="C4234" s="1" t="s">
        <v>15101</v>
      </c>
      <c r="D4234" s="3" t="str">
        <f ca="1">IFERROR(__xludf.DUMMYFUNCTION("PROPER(REGEXEXTRACT(B4201, ""(?:https?:\/\/)?(?:www\.)?([a-zA-Z0-9-]+)\.""))"),"Skyscanner")</f>
        <v>Skyscanner</v>
      </c>
      <c r="E4234" s="1" t="s">
        <v>14991</v>
      </c>
      <c r="F4234" s="1">
        <v>10.331521</v>
      </c>
      <c r="G4234" s="1">
        <v>123.89652700000001</v>
      </c>
      <c r="H4234" s="1" t="s">
        <v>14992</v>
      </c>
      <c r="I4234" s="1" t="s">
        <v>2622</v>
      </c>
      <c r="J4234" s="1">
        <f>IF(K4234="URBAN",1,IF(K4234="SUBURBAN",2,IF(K4234="RURAL",3,"")))</f>
        <v>1</v>
      </c>
      <c r="K4234" s="1" t="s">
        <v>42</v>
      </c>
      <c r="L4234" s="18">
        <v>46082</v>
      </c>
      <c r="M4234" s="49">
        <v>0.58333333333333337</v>
      </c>
      <c r="N4234" s="18">
        <v>46083</v>
      </c>
      <c r="O4234" s="56">
        <v>0.45833333333333331</v>
      </c>
      <c r="P4234" s="31" t="str">
        <f>TEXT($L4234, "dddd")</f>
        <v>Sunday</v>
      </c>
      <c r="Q4234" s="39" t="s">
        <v>207</v>
      </c>
      <c r="R4234" s="39">
        <v>1378</v>
      </c>
      <c r="S4234" s="1" t="str">
        <f>IF(OR(MONTH(L4234)=12, MONTH(L4234)&lt;=5), "Dry Season", "Wet Season")</f>
        <v>Dry Season</v>
      </c>
      <c r="T4234" s="1">
        <v>1</v>
      </c>
      <c r="U4234" s="1">
        <v>0</v>
      </c>
      <c r="V4234" s="1">
        <v>0</v>
      </c>
      <c r="W4234" s="2">
        <f>IF(ISNUMBER(SEARCH("N/A", X4234)), 0, 1)</f>
        <v>0</v>
      </c>
      <c r="X4234" s="1" t="s">
        <v>44</v>
      </c>
      <c r="Y4234" s="1"/>
      <c r="Z4234" s="1"/>
      <c r="AA4234" s="11" cm="1">
        <f t="array" ref="AA4234">IF(ISBLANK(Y4234), 0, VINCentyInvDistance(F4234,G4234,Y4234,Z4234))</f>
        <v>0</v>
      </c>
      <c r="AB4234" s="1">
        <v>0</v>
      </c>
      <c r="AC4234" s="1">
        <v>8.6</v>
      </c>
      <c r="AD4234" s="1">
        <v>4.3</v>
      </c>
      <c r="AE4234" s="1">
        <v>91</v>
      </c>
      <c r="AF4234" s="1"/>
      <c r="AG4234" s="1" t="s">
        <v>731</v>
      </c>
      <c r="AH4234" s="1" t="s">
        <v>731</v>
      </c>
      <c r="AI4234" s="1" t="str">
        <f>TRIM(MID(SUBSTITUTE($H4234,",",REPT(" ",200)),(LEN($H4234)-LEN(SUBSTITUTE($H4234,",",""))-2)*200+1,200))</f>
        <v>Central Visayas</v>
      </c>
      <c r="AJ4234" s="1" t="s">
        <v>55</v>
      </c>
      <c r="AK4234" t="s">
        <v>14993</v>
      </c>
      <c r="AL4234" s="1">
        <v>3</v>
      </c>
      <c r="AM4234" s="1" t="s">
        <v>14994</v>
      </c>
    </row>
    <row r="4235" spans="1:39" ht="12.75" customHeight="1">
      <c r="A4235" s="1"/>
      <c r="B4235" s="1" t="s">
        <v>14995</v>
      </c>
      <c r="C4235" s="1" t="s">
        <v>15102</v>
      </c>
      <c r="D4235" s="3" t="str">
        <f ca="1">IFERROR(__xludf.DUMMYFUNCTION("PROPER(REGEXEXTRACT(B4202, ""(?:https?:\/\/)?(?:www\.)?([a-zA-Z0-9-]+)\.""))"),"Skyscanner")</f>
        <v>Skyscanner</v>
      </c>
      <c r="E4235" s="1" t="s">
        <v>14997</v>
      </c>
      <c r="F4235" s="1">
        <v>10.31752</v>
      </c>
      <c r="G4235" s="1">
        <v>123.90734</v>
      </c>
      <c r="H4235" s="1" t="s">
        <v>14998</v>
      </c>
      <c r="I4235" s="1" t="s">
        <v>2622</v>
      </c>
      <c r="J4235" s="1">
        <f>IF(K4235="URBAN",1,IF(K4235="SUBURBAN",2,IF(K4235="RURAL",3,"")))</f>
        <v>1</v>
      </c>
      <c r="K4235" s="1" t="s">
        <v>42</v>
      </c>
      <c r="L4235" s="18">
        <v>46082</v>
      </c>
      <c r="M4235" s="49">
        <v>0.625</v>
      </c>
      <c r="N4235" s="18">
        <v>46083</v>
      </c>
      <c r="O4235" s="56">
        <v>0.52083333333333337</v>
      </c>
      <c r="P4235" s="31" t="str">
        <f>TEXT($L4235, "dddd")</f>
        <v>Sunday</v>
      </c>
      <c r="Q4235" s="39" t="s">
        <v>43</v>
      </c>
      <c r="R4235" s="39">
        <v>2087</v>
      </c>
      <c r="S4235" s="1" t="str">
        <f>IF(OR(MONTH(L4235)=12, MONTH(L4235)&lt;=5), "Dry Season", "Wet Season")</f>
        <v>Dry Season</v>
      </c>
      <c r="T4235" s="1">
        <v>1</v>
      </c>
      <c r="U4235" s="1">
        <v>0</v>
      </c>
      <c r="V4235" s="1">
        <v>0</v>
      </c>
      <c r="W4235" s="2">
        <f>IF(ISNUMBER(SEARCH("N/A", X4235)), 0, 1)</f>
        <v>0</v>
      </c>
      <c r="X4235" s="1" t="s">
        <v>44</v>
      </c>
      <c r="Y4235" s="1"/>
      <c r="Z4235" s="1"/>
      <c r="AA4235" s="11" cm="1">
        <f t="array" ref="AA4235">IF(ISBLANK(Y4235), 0, VINCentyInvDistance(F4235,G4235,Y4235,Z4235))</f>
        <v>0</v>
      </c>
      <c r="AB4235" s="1">
        <v>0</v>
      </c>
      <c r="AC4235" s="1">
        <v>0</v>
      </c>
      <c r="AD4235" s="1">
        <v>0</v>
      </c>
      <c r="AE4235" s="1">
        <v>20</v>
      </c>
      <c r="AF4235" s="1"/>
      <c r="AG4235" s="1" t="s">
        <v>731</v>
      </c>
      <c r="AH4235" s="1" t="s">
        <v>731</v>
      </c>
      <c r="AI4235" s="1" t="str">
        <f>TRIM(MID(SUBSTITUTE($H4235,",",REPT(" ",200)),(LEN($H4235)-LEN(SUBSTITUTE($H4235,",",""))-2)*200+1,200))</f>
        <v>Central Visayas</v>
      </c>
      <c r="AJ4235" s="1" t="s">
        <v>55</v>
      </c>
      <c r="AK4235" t="s">
        <v>16465</v>
      </c>
      <c r="AL4235" s="2">
        <v>0</v>
      </c>
      <c r="AM4235" s="1" t="s">
        <v>14999</v>
      </c>
    </row>
    <row r="4236" spans="1:39" ht="12.75" customHeight="1">
      <c r="A4236" s="1"/>
      <c r="B4236" s="1" t="s">
        <v>15000</v>
      </c>
      <c r="C4236" s="1" t="s">
        <v>15103</v>
      </c>
      <c r="D4236" s="3" t="str">
        <f ca="1">IFERROR(__xludf.DUMMYFUNCTION("PROPER(REGEXEXTRACT(B4203, ""(?:https?:\/\/)?(?:www\.)?([a-zA-Z0-9-]+)\.""))"),"Skyscanner")</f>
        <v>Skyscanner</v>
      </c>
      <c r="E4236" s="1" t="s">
        <v>14846</v>
      </c>
      <c r="F4236" s="1">
        <v>10.310890000000001</v>
      </c>
      <c r="G4236" s="1">
        <v>123.89758</v>
      </c>
      <c r="H4236" s="1" t="s">
        <v>14847</v>
      </c>
      <c r="I4236" s="1" t="s">
        <v>2622</v>
      </c>
      <c r="J4236" s="1">
        <f>IF(K4236="URBAN",1,IF(K4236="SUBURBAN",2,IF(K4236="RURAL",3,"")))</f>
        <v>1</v>
      </c>
      <c r="K4236" s="1" t="s">
        <v>42</v>
      </c>
      <c r="L4236" s="18">
        <v>46082</v>
      </c>
      <c r="M4236" s="49">
        <v>0.58333333333333337</v>
      </c>
      <c r="N4236" s="18">
        <v>46083</v>
      </c>
      <c r="O4236" s="56">
        <v>0.54166666666666663</v>
      </c>
      <c r="P4236" s="31" t="str">
        <f>TEXT($L4236, "dddd")</f>
        <v>Sunday</v>
      </c>
      <c r="Q4236" s="39" t="s">
        <v>43</v>
      </c>
      <c r="R4236" s="39">
        <v>1612</v>
      </c>
      <c r="S4236" s="1" t="str">
        <f>IF(OR(MONTH(L4236)=12, MONTH(L4236)&lt;=5), "Dry Season", "Wet Season")</f>
        <v>Dry Season</v>
      </c>
      <c r="T4236" s="1">
        <v>1</v>
      </c>
      <c r="U4236" s="1">
        <v>0</v>
      </c>
      <c r="V4236" s="1">
        <v>0</v>
      </c>
      <c r="W4236" s="2">
        <f>IF(ISNUMBER(SEARCH("N/A", X4236)), 0, 1)</f>
        <v>0</v>
      </c>
      <c r="X4236" s="1" t="s">
        <v>44</v>
      </c>
      <c r="Y4236" s="1"/>
      <c r="Z4236" s="1"/>
      <c r="AA4236" s="11" cm="1">
        <f t="array" ref="AA4236">IF(ISBLANK(Y4236), 0, VINCentyInvDistance(F4236,G4236,Y4236,Z4236))</f>
        <v>0</v>
      </c>
      <c r="AB4236" s="1">
        <v>0</v>
      </c>
      <c r="AC4236" s="1">
        <v>0</v>
      </c>
      <c r="AD4236" s="1">
        <v>0</v>
      </c>
      <c r="AE4236" s="1">
        <v>274</v>
      </c>
      <c r="AF4236" s="1"/>
      <c r="AG4236" s="1" t="s">
        <v>731</v>
      </c>
      <c r="AH4236" s="1" t="s">
        <v>731</v>
      </c>
      <c r="AI4236" s="1" t="str">
        <f>TRIM(MID(SUBSTITUTE($H4236,",",REPT(" ",200)),(LEN($H4236)-LEN(SUBSTITUTE($H4236,",",""))-2)*200+1,200))</f>
        <v>Central Visayas</v>
      </c>
      <c r="AJ4236" s="1" t="s">
        <v>55</v>
      </c>
      <c r="AK4236" t="s">
        <v>17695</v>
      </c>
      <c r="AL4236" s="2">
        <v>0</v>
      </c>
      <c r="AM4236" s="1" t="s">
        <v>15002</v>
      </c>
    </row>
    <row r="4237" spans="1:39" ht="12.75" customHeight="1">
      <c r="A4237" s="1"/>
      <c r="B4237" s="1" t="s">
        <v>15003</v>
      </c>
      <c r="C4237" s="1" t="s">
        <v>15104</v>
      </c>
      <c r="D4237" s="3" t="str">
        <f ca="1">IFERROR(__xludf.DUMMYFUNCTION("PROPER(REGEXEXTRACT(B4204, ""(?:https?:\/\/)?(?:www\.)?([a-zA-Z0-9-]+)\.""))"),"Skyscanner")</f>
        <v>Skyscanner</v>
      </c>
      <c r="E4237" s="1" t="s">
        <v>15005</v>
      </c>
      <c r="F4237" s="1">
        <v>10.3339</v>
      </c>
      <c r="G4237" s="1">
        <v>123.93756999999999</v>
      </c>
      <c r="H4237" s="1" t="s">
        <v>15006</v>
      </c>
      <c r="I4237" s="1" t="s">
        <v>2622</v>
      </c>
      <c r="J4237" s="1">
        <f>IF(K4237="URBAN",1,IF(K4237="SUBURBAN",2,IF(K4237="RURAL",3,"")))</f>
        <v>1</v>
      </c>
      <c r="K4237" s="1" t="s">
        <v>42</v>
      </c>
      <c r="L4237" s="18">
        <v>46082</v>
      </c>
      <c r="M4237" s="49">
        <v>0.58333333333333337</v>
      </c>
      <c r="N4237" s="18">
        <v>46083</v>
      </c>
      <c r="O4237" s="56">
        <v>0.5</v>
      </c>
      <c r="P4237" s="31" t="str">
        <f>TEXT($L4237, "dddd")</f>
        <v>Sunday</v>
      </c>
      <c r="Q4237" s="39" t="s">
        <v>207</v>
      </c>
      <c r="R4237" s="39">
        <v>1305</v>
      </c>
      <c r="S4237" s="1" t="str">
        <f>IF(OR(MONTH(L4237)=12, MONTH(L4237)&lt;=5), "Dry Season", "Wet Season")</f>
        <v>Dry Season</v>
      </c>
      <c r="T4237" s="1">
        <v>1</v>
      </c>
      <c r="U4237" s="1">
        <v>0</v>
      </c>
      <c r="V4237" s="1">
        <v>0</v>
      </c>
      <c r="W4237" s="2">
        <f>IF(ISNUMBER(SEARCH("N/A", X4237)), 0, 1)</f>
        <v>0</v>
      </c>
      <c r="X4237" s="1" t="s">
        <v>44</v>
      </c>
      <c r="Y4237" s="1"/>
      <c r="Z4237" s="1"/>
      <c r="AA4237" s="11" cm="1">
        <f t="array" ref="AA4237">IF(ISBLANK(Y4237), 0, VINCentyInvDistance(F4237,G4237,Y4237,Z4237))</f>
        <v>0</v>
      </c>
      <c r="AB4237" s="1">
        <v>1</v>
      </c>
      <c r="AC4237" s="1">
        <v>6</v>
      </c>
      <c r="AD4237" s="1">
        <v>3</v>
      </c>
      <c r="AE4237" s="1">
        <v>7</v>
      </c>
      <c r="AF4237" s="1"/>
      <c r="AG4237" s="1" t="s">
        <v>731</v>
      </c>
      <c r="AH4237" s="1" t="s">
        <v>731</v>
      </c>
      <c r="AI4237" s="1" t="str">
        <f>TRIM(MID(SUBSTITUTE($H4237,",",REPT(" ",200)),(LEN($H4237)-LEN(SUBSTITUTE($H4237,",",""))-2)*200+1,200))</f>
        <v>Central Visayas</v>
      </c>
      <c r="AJ4237" s="1" t="s">
        <v>55</v>
      </c>
      <c r="AK4237" t="s">
        <v>17696</v>
      </c>
      <c r="AL4237" s="1">
        <v>2</v>
      </c>
      <c r="AM4237" s="1" t="s">
        <v>15007</v>
      </c>
    </row>
    <row r="4238" spans="1:39" ht="12.75" customHeight="1">
      <c r="A4238" s="1"/>
      <c r="B4238" s="1" t="s">
        <v>15008</v>
      </c>
      <c r="C4238" s="1" t="s">
        <v>15105</v>
      </c>
      <c r="D4238" s="3" t="str">
        <f ca="1">IFERROR(__xludf.DUMMYFUNCTION("PROPER(REGEXEXTRACT(B4205, ""(?:https?:\/\/)?(?:www\.)?([a-zA-Z0-9-]+)\.""))"),"Skyscanner")</f>
        <v>Skyscanner</v>
      </c>
      <c r="E4238" s="1" t="s">
        <v>15010</v>
      </c>
      <c r="F4238" s="1">
        <v>10.319000000000001</v>
      </c>
      <c r="G4238" s="1">
        <v>123.91397000000001</v>
      </c>
      <c r="H4238" s="1" t="s">
        <v>15011</v>
      </c>
      <c r="I4238" s="1" t="s">
        <v>2622</v>
      </c>
      <c r="J4238" s="1">
        <f>IF(K4238="URBAN",1,IF(K4238="SUBURBAN",2,IF(K4238="RURAL",3,"")))</f>
        <v>1</v>
      </c>
      <c r="K4238" s="1" t="s">
        <v>42</v>
      </c>
      <c r="L4238" s="18">
        <v>46082</v>
      </c>
      <c r="M4238" s="49">
        <v>0.58333333333333337</v>
      </c>
      <c r="N4238" s="18">
        <v>46083</v>
      </c>
      <c r="O4238" s="56">
        <v>0.52083333333333337</v>
      </c>
      <c r="P4238" s="31" t="str">
        <f>TEXT($L4238, "dddd")</f>
        <v>Sunday</v>
      </c>
      <c r="Q4238" s="39" t="s">
        <v>1000</v>
      </c>
      <c r="R4238" s="39">
        <v>4050</v>
      </c>
      <c r="S4238" s="1" t="str">
        <f>IF(OR(MONTH(L4238)=12, MONTH(L4238)&lt;=5), "Dry Season", "Wet Season")</f>
        <v>Dry Season</v>
      </c>
      <c r="T4238" s="1">
        <v>1</v>
      </c>
      <c r="U4238" s="1">
        <v>0</v>
      </c>
      <c r="V4238" s="1">
        <v>0</v>
      </c>
      <c r="W4238" s="2">
        <f>IF(ISNUMBER(SEARCH("N/A", X4238)), 0, 1)</f>
        <v>0</v>
      </c>
      <c r="X4238" s="1" t="s">
        <v>44</v>
      </c>
      <c r="Y4238" s="1"/>
      <c r="Z4238" s="1"/>
      <c r="AA4238" s="11" cm="1">
        <f t="array" ref="AA4238">IF(ISBLANK(Y4238), 0, VINCentyInvDistance(F4238,G4238,Y4238,Z4238))</f>
        <v>0</v>
      </c>
      <c r="AB4238" s="1">
        <v>1</v>
      </c>
      <c r="AC4238" s="1">
        <v>7.6</v>
      </c>
      <c r="AD4238" s="1">
        <v>3.8</v>
      </c>
      <c r="AE4238" s="1">
        <v>159</v>
      </c>
      <c r="AF4238" s="1"/>
      <c r="AG4238" s="1" t="s">
        <v>731</v>
      </c>
      <c r="AH4238" s="1" t="s">
        <v>731</v>
      </c>
      <c r="AI4238" s="1" t="str">
        <f>TRIM(MID(SUBSTITUTE($H4238,",",REPT(" ",200)),(LEN($H4238)-LEN(SUBSTITUTE($H4238,",",""))-2)*200+1,200))</f>
        <v>Central Visayas</v>
      </c>
      <c r="AJ4238" s="1" t="s">
        <v>55</v>
      </c>
      <c r="AK4238" t="s">
        <v>17697</v>
      </c>
      <c r="AL4238" s="1">
        <v>3</v>
      </c>
      <c r="AM4238" s="1" t="s">
        <v>15012</v>
      </c>
    </row>
    <row r="4239" spans="1:39" ht="12.75" customHeight="1">
      <c r="A4239" s="1"/>
      <c r="B4239" s="1" t="s">
        <v>15013</v>
      </c>
      <c r="C4239" s="1" t="s">
        <v>15106</v>
      </c>
      <c r="D4239" s="3" t="str">
        <f ca="1">IFERROR(__xludf.DUMMYFUNCTION("PROPER(REGEXEXTRACT(B4206, ""(?:https?:\/\/)?(?:www\.)?([a-zA-Z0-9-]+)\.""))"),"Skyscanner")</f>
        <v>Skyscanner</v>
      </c>
      <c r="E4239" s="1" t="s">
        <v>15015</v>
      </c>
      <c r="F4239" s="1">
        <v>10.299910000000001</v>
      </c>
      <c r="G4239" s="1">
        <v>123.89937</v>
      </c>
      <c r="H4239" s="1" t="s">
        <v>15016</v>
      </c>
      <c r="I4239" s="1" t="s">
        <v>2622</v>
      </c>
      <c r="J4239" s="1">
        <f>IF(K4239="URBAN",1,IF(K4239="SUBURBAN",2,IF(K4239="RURAL",3,"")))</f>
        <v>1</v>
      </c>
      <c r="K4239" s="1" t="s">
        <v>42</v>
      </c>
      <c r="L4239" s="18">
        <v>46082</v>
      </c>
      <c r="M4239" s="49">
        <v>0.58333333333333337</v>
      </c>
      <c r="N4239" s="18">
        <v>46083</v>
      </c>
      <c r="O4239" s="56">
        <v>0.5</v>
      </c>
      <c r="P4239" s="31" t="str">
        <f>TEXT($L4239, "dddd")</f>
        <v>Sunday</v>
      </c>
      <c r="Q4239" s="39" t="s">
        <v>1341</v>
      </c>
      <c r="R4239" s="39">
        <v>1431</v>
      </c>
      <c r="S4239" s="1" t="str">
        <f>IF(OR(MONTH(L4239)=12, MONTH(L4239)&lt;=5), "Dry Season", "Wet Season")</f>
        <v>Dry Season</v>
      </c>
      <c r="T4239" s="1">
        <v>1</v>
      </c>
      <c r="U4239" s="1">
        <v>0</v>
      </c>
      <c r="V4239" s="1">
        <v>0</v>
      </c>
      <c r="W4239" s="2">
        <f>IF(ISNUMBER(SEARCH("N/A", X4239)), 0, 1)</f>
        <v>0</v>
      </c>
      <c r="X4239" s="1" t="s">
        <v>44</v>
      </c>
      <c r="Y4239" s="1"/>
      <c r="Z4239" s="1"/>
      <c r="AA4239" s="11" cm="1">
        <f t="array" ref="AA4239">IF(ISBLANK(Y4239), 0, VINCentyInvDistance(F4239,G4239,Y4239,Z4239))</f>
        <v>0</v>
      </c>
      <c r="AB4239" s="1">
        <v>1</v>
      </c>
      <c r="AC4239" s="1">
        <v>7</v>
      </c>
      <c r="AD4239" s="1">
        <v>3.5</v>
      </c>
      <c r="AE4239" s="1">
        <v>517</v>
      </c>
      <c r="AF4239" s="1"/>
      <c r="AG4239" s="1" t="s">
        <v>731</v>
      </c>
      <c r="AH4239" s="1" t="s">
        <v>731</v>
      </c>
      <c r="AI4239" s="1" t="str">
        <f>TRIM(MID(SUBSTITUTE($H4239,",",REPT(" ",200)),(LEN($H4239)-LEN(SUBSTITUTE($H4239,",",""))-2)*200+1,200))</f>
        <v>Central Visayas</v>
      </c>
      <c r="AJ4239" s="1" t="s">
        <v>55</v>
      </c>
      <c r="AK4239" t="s">
        <v>17698</v>
      </c>
      <c r="AL4239" s="1">
        <v>3</v>
      </c>
      <c r="AM4239" s="1" t="s">
        <v>15017</v>
      </c>
    </row>
    <row r="4240" spans="1:39" ht="12.75" customHeight="1">
      <c r="A4240" s="1"/>
      <c r="B4240" s="1" t="s">
        <v>7295</v>
      </c>
      <c r="C4240" s="1" t="s">
        <v>15107</v>
      </c>
      <c r="D4240" s="3" t="str">
        <f ca="1">IFERROR(__xludf.DUMMYFUNCTION("PROPER(REGEXEXTRACT(B4207, ""(?:https?:\/\/)?(?:www\.)?([a-zA-Z0-9-]+)\.""))"),"Skyscanner")</f>
        <v>Skyscanner</v>
      </c>
      <c r="E4240" s="1" t="s">
        <v>15019</v>
      </c>
      <c r="F4240" s="1">
        <v>10.291339000000001</v>
      </c>
      <c r="G4240" s="1">
        <v>123.972109</v>
      </c>
      <c r="H4240" s="1" t="s">
        <v>7298</v>
      </c>
      <c r="I4240" s="1" t="s">
        <v>2622</v>
      </c>
      <c r="J4240" s="1">
        <f>IF(K4240="URBAN",1,IF(K4240="SUBURBAN",2,IF(K4240="RURAL",3,"")))</f>
        <v>1</v>
      </c>
      <c r="K4240" s="1" t="s">
        <v>42</v>
      </c>
      <c r="L4240" s="18">
        <v>46082</v>
      </c>
      <c r="M4240" s="49">
        <v>0.58333333333333337</v>
      </c>
      <c r="N4240" s="18">
        <v>46083</v>
      </c>
      <c r="O4240" s="56">
        <v>0.5</v>
      </c>
      <c r="P4240" s="31" t="str">
        <f>TEXT($L4240, "dddd")</f>
        <v>Sunday</v>
      </c>
      <c r="Q4240" s="39" t="s">
        <v>207</v>
      </c>
      <c r="R4240" s="39">
        <v>5738</v>
      </c>
      <c r="S4240" s="1" t="str">
        <f>IF(OR(MONTH(L4240)=12, MONTH(L4240)&lt;=5), "Dry Season", "Wet Season")</f>
        <v>Dry Season</v>
      </c>
      <c r="T4240" s="1">
        <v>1</v>
      </c>
      <c r="U4240" s="1">
        <v>0</v>
      </c>
      <c r="V4240" s="1">
        <v>0</v>
      </c>
      <c r="W4240" s="2">
        <f>IF(ISNUMBER(SEARCH("N/A", X4240)), 0, 1)</f>
        <v>0</v>
      </c>
      <c r="X4240" s="1" t="s">
        <v>44</v>
      </c>
      <c r="Y4240" s="1"/>
      <c r="Z4240" s="1"/>
      <c r="AA4240" s="11" cm="1">
        <f t="array" ref="AA4240">IF(ISBLANK(Y4240), 0, VINCentyInvDistance(F4240,G4240,Y4240,Z4240))</f>
        <v>0</v>
      </c>
      <c r="AB4240" s="1">
        <v>1</v>
      </c>
      <c r="AC4240" s="1">
        <v>8.1999999999999993</v>
      </c>
      <c r="AD4240" s="1">
        <v>4.0999999999999996</v>
      </c>
      <c r="AE4240" s="1">
        <v>64</v>
      </c>
      <c r="AF4240" s="1"/>
      <c r="AG4240" s="1" t="s">
        <v>731</v>
      </c>
      <c r="AH4240" s="1" t="s">
        <v>731</v>
      </c>
      <c r="AI4240" s="1" t="str">
        <f>TRIM(MID(SUBSTITUTE($H4240,",",REPT(" ",200)),(LEN($H4240)-LEN(SUBSTITUTE($H4240,",",""))-2)*200+1,200))</f>
        <v>Central Visayas</v>
      </c>
      <c r="AJ4240" s="1" t="s">
        <v>55</v>
      </c>
      <c r="AK4240" t="s">
        <v>17110</v>
      </c>
      <c r="AL4240" s="1">
        <v>2</v>
      </c>
      <c r="AM4240" s="1" t="s">
        <v>7299</v>
      </c>
    </row>
    <row r="4241" spans="1:39" ht="12.75" customHeight="1">
      <c r="A4241" s="1"/>
      <c r="B4241" s="1" t="s">
        <v>15020</v>
      </c>
      <c r="C4241" s="1" t="s">
        <v>15108</v>
      </c>
      <c r="D4241" s="3" t="str">
        <f ca="1">IFERROR(__xludf.DUMMYFUNCTION("PROPER(REGEXEXTRACT(B4208, ""(?:https?:\/\/)?(?:www\.)?([a-zA-Z0-9-]+)\.""))"),"Skyscanner")</f>
        <v>Skyscanner</v>
      </c>
      <c r="E4241" s="1" t="s">
        <v>15022</v>
      </c>
      <c r="F4241" s="1">
        <v>10.33122</v>
      </c>
      <c r="G4241" s="1">
        <v>123.9024</v>
      </c>
      <c r="H4241" s="1" t="s">
        <v>15023</v>
      </c>
      <c r="I4241" s="1" t="s">
        <v>2622</v>
      </c>
      <c r="J4241" s="1">
        <f>IF(K4241="URBAN",1,IF(K4241="SUBURBAN",2,IF(K4241="RURAL",3,"")))</f>
        <v>1</v>
      </c>
      <c r="K4241" s="1" t="s">
        <v>42</v>
      </c>
      <c r="L4241" s="18">
        <v>46082</v>
      </c>
      <c r="M4241" s="49">
        <v>0.58333333333333337</v>
      </c>
      <c r="N4241" s="18">
        <v>46083</v>
      </c>
      <c r="O4241" s="56">
        <v>0.5</v>
      </c>
      <c r="P4241" s="31" t="str">
        <f>TEXT($L4241, "dddd")</f>
        <v>Sunday</v>
      </c>
      <c r="Q4241" s="39" t="s">
        <v>1341</v>
      </c>
      <c r="R4241" s="39">
        <v>5073</v>
      </c>
      <c r="S4241" s="1" t="str">
        <f>IF(OR(MONTH(L4241)=12, MONTH(L4241)&lt;=5), "Dry Season", "Wet Season")</f>
        <v>Dry Season</v>
      </c>
      <c r="T4241" s="1">
        <v>1</v>
      </c>
      <c r="U4241" s="1">
        <v>0</v>
      </c>
      <c r="V4241" s="1">
        <v>0</v>
      </c>
      <c r="W4241" s="2">
        <f>IF(ISNUMBER(SEARCH("N/A", X4241)), 0, 1)</f>
        <v>0</v>
      </c>
      <c r="X4241" s="1" t="s">
        <v>44</v>
      </c>
      <c r="Y4241" s="1"/>
      <c r="Z4241" s="1"/>
      <c r="AA4241" s="11" cm="1">
        <f t="array" ref="AA4241">IF(ISBLANK(Y4241), 0, VINCentyInvDistance(F4241,G4241,Y4241,Z4241))</f>
        <v>0</v>
      </c>
      <c r="AB4241" s="1">
        <v>1</v>
      </c>
      <c r="AC4241" s="1">
        <v>0</v>
      </c>
      <c r="AD4241" s="1">
        <v>0</v>
      </c>
      <c r="AE4241" s="1">
        <v>553</v>
      </c>
      <c r="AF4241" s="1"/>
      <c r="AG4241" s="1" t="s">
        <v>731</v>
      </c>
      <c r="AH4241" s="1" t="s">
        <v>731</v>
      </c>
      <c r="AI4241" s="1" t="str">
        <f>TRIM(MID(SUBSTITUTE($H4241,",",REPT(" ",200)),(LEN($H4241)-LEN(SUBSTITUTE($H4241,",",""))-2)*200+1,200))</f>
        <v>Central Visayas</v>
      </c>
      <c r="AJ4241" s="1" t="s">
        <v>55</v>
      </c>
      <c r="AK4241" t="s">
        <v>17320</v>
      </c>
      <c r="AL4241" s="2">
        <v>0</v>
      </c>
      <c r="AM4241" s="1" t="s">
        <v>15024</v>
      </c>
    </row>
    <row r="4242" spans="1:39" ht="12.75" customHeight="1">
      <c r="A4242" s="1"/>
      <c r="B4242" s="1" t="s">
        <v>15025</v>
      </c>
      <c r="C4242" s="1" t="s">
        <v>15109</v>
      </c>
      <c r="D4242" s="3" t="str">
        <f ca="1">IFERROR(__xludf.DUMMYFUNCTION("PROPER(REGEXEXTRACT(B4209, ""(?:https?:\/\/)?(?:www\.)?([a-zA-Z0-9-]+)\.""))"),"Skyscanner")</f>
        <v>Skyscanner</v>
      </c>
      <c r="E4242" s="1" t="s">
        <v>15027</v>
      </c>
      <c r="F4242" s="1">
        <v>10.320679</v>
      </c>
      <c r="G4242" s="1">
        <v>123.913479</v>
      </c>
      <c r="H4242" s="1" t="s">
        <v>15028</v>
      </c>
      <c r="I4242" s="1" t="s">
        <v>2622</v>
      </c>
      <c r="J4242" s="1">
        <f>IF(K4242="URBAN",1,IF(K4242="SUBURBAN",2,IF(K4242="RURAL",3,"")))</f>
        <v>1</v>
      </c>
      <c r="K4242" s="1" t="s">
        <v>42</v>
      </c>
      <c r="L4242" s="18">
        <v>46082</v>
      </c>
      <c r="M4242" s="49">
        <v>0.58333333333333337</v>
      </c>
      <c r="N4242" s="18">
        <v>46083</v>
      </c>
      <c r="O4242" s="56">
        <v>0.5</v>
      </c>
      <c r="P4242" s="31" t="str">
        <f>TEXT($L4242, "dddd")</f>
        <v>Sunday</v>
      </c>
      <c r="Q4242" s="39" t="s">
        <v>43</v>
      </c>
      <c r="R4242" s="39">
        <v>2413</v>
      </c>
      <c r="S4242" s="1" t="str">
        <f>IF(OR(MONTH(L4242)=12, MONTH(L4242)&lt;=5), "Dry Season", "Wet Season")</f>
        <v>Dry Season</v>
      </c>
      <c r="T4242" s="1">
        <v>1</v>
      </c>
      <c r="U4242" s="1">
        <v>0</v>
      </c>
      <c r="V4242" s="1">
        <v>0</v>
      </c>
      <c r="W4242" s="2">
        <f>IF(ISNUMBER(SEARCH("N/A", X4242)), 0, 1)</f>
        <v>0</v>
      </c>
      <c r="X4242" s="1" t="s">
        <v>44</v>
      </c>
      <c r="Y4242" s="1"/>
      <c r="Z4242" s="1"/>
      <c r="AA4242" s="11" cm="1">
        <f t="array" ref="AA4242">IF(ISBLANK(Y4242), 0, VINCentyInvDistance(F4242,G4242,Y4242,Z4242))</f>
        <v>0</v>
      </c>
      <c r="AB4242" s="1">
        <v>1</v>
      </c>
      <c r="AC4242" s="1">
        <v>7.4</v>
      </c>
      <c r="AD4242" s="1">
        <v>3.7</v>
      </c>
      <c r="AE4242" s="1">
        <v>40</v>
      </c>
      <c r="AF4242" s="1"/>
      <c r="AG4242" s="1" t="s">
        <v>731</v>
      </c>
      <c r="AH4242" s="1" t="s">
        <v>731</v>
      </c>
      <c r="AI4242" s="1" t="str">
        <f>TRIM(MID(SUBSTITUTE($H4242,",",REPT(" ",200)),(LEN($H4242)-LEN(SUBSTITUTE($H4242,",",""))-2)*200+1,200))</f>
        <v>Central Visayas</v>
      </c>
      <c r="AJ4242" s="1" t="s">
        <v>55</v>
      </c>
      <c r="AK4242" t="s">
        <v>15029</v>
      </c>
      <c r="AL4242" s="1">
        <v>3</v>
      </c>
      <c r="AM4242" s="1" t="s">
        <v>15030</v>
      </c>
    </row>
    <row r="4243" spans="1:39" ht="12.75" customHeight="1">
      <c r="A4243" s="1"/>
      <c r="B4243" s="1" t="s">
        <v>15031</v>
      </c>
      <c r="C4243" s="1" t="s">
        <v>15110</v>
      </c>
      <c r="D4243" s="3" t="str">
        <f ca="1">IFERROR(__xludf.DUMMYFUNCTION("PROPER(REGEXEXTRACT(B4210, ""(?:https?:\/\/)?(?:www\.)?([a-zA-Z0-9-]+)\.""))"),"Skyscanner")</f>
        <v>Skyscanner</v>
      </c>
      <c r="E4243" s="1" t="s">
        <v>15033</v>
      </c>
      <c r="F4243" s="1">
        <v>10.31053</v>
      </c>
      <c r="G4243" s="1">
        <v>123.89743</v>
      </c>
      <c r="H4243" s="1" t="s">
        <v>15034</v>
      </c>
      <c r="I4243" s="1" t="s">
        <v>2622</v>
      </c>
      <c r="J4243" s="1">
        <f>IF(K4243="URBAN",1,IF(K4243="SUBURBAN",2,IF(K4243="RURAL",3,"")))</f>
        <v>1</v>
      </c>
      <c r="K4243" s="1" t="s">
        <v>42</v>
      </c>
      <c r="L4243" s="18">
        <v>46082</v>
      </c>
      <c r="M4243" s="49">
        <v>0.625</v>
      </c>
      <c r="N4243" s="18">
        <v>46083</v>
      </c>
      <c r="O4243" s="56">
        <v>0.5</v>
      </c>
      <c r="P4243" s="31" t="str">
        <f>TEXT($L4243, "dddd")</f>
        <v>Sunday</v>
      </c>
      <c r="Q4243" s="39" t="s">
        <v>43</v>
      </c>
      <c r="R4243" s="39">
        <v>2257</v>
      </c>
      <c r="S4243" s="1" t="str">
        <f>IF(OR(MONTH(L4243)=12, MONTH(L4243)&lt;=5), "Dry Season", "Wet Season")</f>
        <v>Dry Season</v>
      </c>
      <c r="T4243" s="1">
        <v>1</v>
      </c>
      <c r="U4243" s="1">
        <v>0</v>
      </c>
      <c r="V4243" s="1">
        <v>0</v>
      </c>
      <c r="W4243" s="2">
        <f>IF(ISNUMBER(SEARCH("N/A", X4243)), 0, 1)</f>
        <v>0</v>
      </c>
      <c r="X4243" s="1" t="s">
        <v>44</v>
      </c>
      <c r="Y4243" s="1"/>
      <c r="Z4243" s="1"/>
      <c r="AA4243" s="11" cm="1">
        <f t="array" ref="AA4243">IF(ISBLANK(Y4243), 0, VINCentyInvDistance(F4243,G4243,Y4243,Z4243))</f>
        <v>0</v>
      </c>
      <c r="AB4243" s="1">
        <v>0</v>
      </c>
      <c r="AC4243" s="1">
        <v>0</v>
      </c>
      <c r="AD4243" s="1">
        <v>0</v>
      </c>
      <c r="AE4243" s="1">
        <v>28</v>
      </c>
      <c r="AF4243" s="1"/>
      <c r="AG4243" s="1" t="s">
        <v>731</v>
      </c>
      <c r="AH4243" s="1" t="s">
        <v>731</v>
      </c>
      <c r="AI4243" s="1" t="str">
        <f>TRIM(MID(SUBSTITUTE($H4243,",",REPT(" ",200)),(LEN($H4243)-LEN(SUBSTITUTE($H4243,",",""))-2)*200+1,200))</f>
        <v>Central Visayas</v>
      </c>
      <c r="AJ4243" s="1" t="s">
        <v>55</v>
      </c>
      <c r="AK4243" t="s">
        <v>17699</v>
      </c>
      <c r="AL4243" s="2">
        <v>0</v>
      </c>
      <c r="AM4243" s="1" t="s">
        <v>15035</v>
      </c>
    </row>
    <row r="4244" spans="1:39" ht="12.75" customHeight="1">
      <c r="A4244" s="1"/>
      <c r="B4244" s="1" t="s">
        <v>10743</v>
      </c>
      <c r="C4244" s="1" t="s">
        <v>15111</v>
      </c>
      <c r="D4244" s="3" t="str">
        <f ca="1">IFERROR(__xludf.DUMMYFUNCTION("PROPER(REGEXEXTRACT(B4211, ""(?:https?:\/\/)?(?:www\.)?([a-zA-Z0-9-]+)\.""))"),"Skyscanner")</f>
        <v>Skyscanner</v>
      </c>
      <c r="E4244" s="1" t="s">
        <v>10741</v>
      </c>
      <c r="F4244" s="1">
        <v>10.328260999999999</v>
      </c>
      <c r="G4244" s="1">
        <v>123.909049</v>
      </c>
      <c r="H4244" s="1" t="s">
        <v>10742</v>
      </c>
      <c r="I4244" s="1" t="s">
        <v>2622</v>
      </c>
      <c r="J4244" s="1">
        <f>IF(K4244="URBAN",1,IF(K4244="SUBURBAN",2,IF(K4244="RURAL",3,"")))</f>
        <v>1</v>
      </c>
      <c r="K4244" s="1" t="s">
        <v>42</v>
      </c>
      <c r="L4244" s="18">
        <v>46082</v>
      </c>
      <c r="M4244" s="49">
        <v>0.58333333333333337</v>
      </c>
      <c r="N4244" s="18">
        <v>46083</v>
      </c>
      <c r="O4244" s="56">
        <v>0.5</v>
      </c>
      <c r="P4244" s="31" t="str">
        <f>TEXT($L4244, "dddd")</f>
        <v>Sunday</v>
      </c>
      <c r="Q4244" s="39" t="s">
        <v>43</v>
      </c>
      <c r="R4244" s="39">
        <v>3261</v>
      </c>
      <c r="S4244" s="1" t="str">
        <f>IF(OR(MONTH(L4244)=12, MONTH(L4244)&lt;=5), "Dry Season", "Wet Season")</f>
        <v>Dry Season</v>
      </c>
      <c r="T4244" s="1">
        <v>1</v>
      </c>
      <c r="U4244" s="1">
        <v>0</v>
      </c>
      <c r="V4244" s="1">
        <v>0</v>
      </c>
      <c r="W4244" s="2">
        <f>IF(ISNUMBER(SEARCH("N/A", X4244)), 0, 1)</f>
        <v>0</v>
      </c>
      <c r="X4244" s="1" t="s">
        <v>44</v>
      </c>
      <c r="Y4244" s="1"/>
      <c r="Z4244" s="1"/>
      <c r="AA4244" s="11" cm="1">
        <f t="array" ref="AA4244">IF(ISBLANK(Y4244), 0, VINCentyInvDistance(F4244,G4244,Y4244,Z4244))</f>
        <v>0</v>
      </c>
      <c r="AB4244" s="1">
        <v>0</v>
      </c>
      <c r="AC4244" s="1">
        <v>8.4</v>
      </c>
      <c r="AD4244" s="1">
        <v>4.2</v>
      </c>
      <c r="AE4244" s="1">
        <v>124</v>
      </c>
      <c r="AF4244" s="1"/>
      <c r="AG4244" s="1" t="s">
        <v>731</v>
      </c>
      <c r="AH4244" s="1" t="s">
        <v>731</v>
      </c>
      <c r="AI4244" s="1" t="str">
        <f>TRIM(MID(SUBSTITUTE($H4244,",",REPT(" ",200)),(LEN($H4244)-LEN(SUBSTITUTE($H4244,",",""))-2)*200+1,200))</f>
        <v>Central Visayas</v>
      </c>
      <c r="AJ4244" s="1" t="s">
        <v>55</v>
      </c>
      <c r="AK4244" t="s">
        <v>17383</v>
      </c>
      <c r="AL4244" s="2">
        <v>0</v>
      </c>
      <c r="AM4244" s="1" t="s">
        <v>10746</v>
      </c>
    </row>
    <row r="4245" spans="1:39" ht="12.75" customHeight="1">
      <c r="A4245" s="1"/>
      <c r="B4245" s="1" t="s">
        <v>15037</v>
      </c>
      <c r="C4245" s="1" t="s">
        <v>15112</v>
      </c>
      <c r="D4245" s="3" t="str">
        <f ca="1">IFERROR(__xludf.DUMMYFUNCTION("PROPER(REGEXEXTRACT(B4212, ""(?:https?:\/\/)?(?:www\.)?([a-zA-Z0-9-]+)\.""))"),"Skyscanner")</f>
        <v>Skyscanner</v>
      </c>
      <c r="E4245" s="1" t="s">
        <v>15039</v>
      </c>
      <c r="F4245" s="1">
        <v>10.301893</v>
      </c>
      <c r="G4245" s="1">
        <v>123.894182</v>
      </c>
      <c r="H4245" s="1" t="s">
        <v>15040</v>
      </c>
      <c r="I4245" s="1" t="s">
        <v>2622</v>
      </c>
      <c r="J4245" s="1">
        <f>IF(K4245="URBAN",1,IF(K4245="SUBURBAN",2,IF(K4245="RURAL",3,"")))</f>
        <v>1</v>
      </c>
      <c r="K4245" s="1" t="s">
        <v>42</v>
      </c>
      <c r="L4245" s="18">
        <v>46082</v>
      </c>
      <c r="M4245" s="49">
        <v>0.58333333333333337</v>
      </c>
      <c r="N4245" s="18">
        <v>46083</v>
      </c>
      <c r="O4245" s="56">
        <v>0.5</v>
      </c>
      <c r="P4245" s="31" t="str">
        <f>TEXT($L4245, "dddd")</f>
        <v>Sunday</v>
      </c>
      <c r="Q4245" s="39" t="s">
        <v>1341</v>
      </c>
      <c r="R4245" s="39">
        <v>1136</v>
      </c>
      <c r="S4245" s="1" t="str">
        <f>IF(OR(MONTH(L4245)=12, MONTH(L4245)&lt;=5), "Dry Season", "Wet Season")</f>
        <v>Dry Season</v>
      </c>
      <c r="T4245" s="1">
        <v>1</v>
      </c>
      <c r="U4245" s="1">
        <v>0</v>
      </c>
      <c r="V4245" s="1">
        <v>0</v>
      </c>
      <c r="W4245" s="2">
        <f>IF(ISNUMBER(SEARCH("N/A", X4245)), 0, 1)</f>
        <v>0</v>
      </c>
      <c r="X4245" s="1" t="s">
        <v>44</v>
      </c>
      <c r="Y4245" s="1"/>
      <c r="Z4245" s="1"/>
      <c r="AA4245" s="11" cm="1">
        <f t="array" ref="AA4245">IF(ISBLANK(Y4245), 0, VINCentyInvDistance(F4245,G4245,Y4245,Z4245))</f>
        <v>0</v>
      </c>
      <c r="AB4245" s="1">
        <v>0</v>
      </c>
      <c r="AC4245" s="1">
        <v>10</v>
      </c>
      <c r="AD4245" s="1">
        <v>5</v>
      </c>
      <c r="AE4245" s="1">
        <v>1</v>
      </c>
      <c r="AF4245" s="1"/>
      <c r="AG4245" s="1" t="s">
        <v>731</v>
      </c>
      <c r="AH4245" s="1" t="s">
        <v>731</v>
      </c>
      <c r="AI4245" s="1" t="str">
        <f>TRIM(MID(SUBSTITUTE($H4245,",",REPT(" ",200)),(LEN($H4245)-LEN(SUBSTITUTE($H4245,",",""))-2)*200+1,200))</f>
        <v>Central Visayas</v>
      </c>
      <c r="AJ4245" s="1" t="s">
        <v>55</v>
      </c>
      <c r="AK4245" t="s">
        <v>15041</v>
      </c>
      <c r="AL4245" s="2">
        <v>0</v>
      </c>
      <c r="AM4245" s="1" t="s">
        <v>15042</v>
      </c>
    </row>
    <row r="4246" spans="1:39" ht="12.75" customHeight="1">
      <c r="A4246" s="1"/>
      <c r="B4246" s="1" t="s">
        <v>15043</v>
      </c>
      <c r="C4246" s="1" t="s">
        <v>15113</v>
      </c>
      <c r="D4246" s="3" t="str">
        <f ca="1">IFERROR(__xludf.DUMMYFUNCTION("PROPER(REGEXEXTRACT(B4213, ""(?:https?:\/\/)?(?:www\.)?([a-zA-Z0-9-]+)\.""))"),"Skyscanner")</f>
        <v>Skyscanner</v>
      </c>
      <c r="E4246" s="1" t="s">
        <v>15045</v>
      </c>
      <c r="F4246" s="1">
        <v>10.311249999999999</v>
      </c>
      <c r="G4246" s="1">
        <v>123.89367</v>
      </c>
      <c r="H4246" s="1" t="s">
        <v>15046</v>
      </c>
      <c r="I4246" s="1" t="s">
        <v>2622</v>
      </c>
      <c r="J4246" s="1">
        <f>IF(K4246="URBAN",1,IF(K4246="SUBURBAN",2,IF(K4246="RURAL",3,"")))</f>
        <v>1</v>
      </c>
      <c r="K4246" s="1" t="s">
        <v>42</v>
      </c>
      <c r="L4246" s="18">
        <v>46082</v>
      </c>
      <c r="M4246" s="49">
        <v>0.58333333333333337</v>
      </c>
      <c r="N4246" s="18">
        <v>46083</v>
      </c>
      <c r="O4246" s="56">
        <v>0.5</v>
      </c>
      <c r="P4246" s="31" t="str">
        <f>TEXT($L4246, "dddd")</f>
        <v>Sunday</v>
      </c>
      <c r="Q4246" s="39" t="s">
        <v>1341</v>
      </c>
      <c r="R4246" s="39">
        <v>1539</v>
      </c>
      <c r="S4246" s="1" t="str">
        <f>IF(OR(MONTH(L4246)=12, MONTH(L4246)&lt;=5), "Dry Season", "Wet Season")</f>
        <v>Dry Season</v>
      </c>
      <c r="T4246" s="1">
        <v>1</v>
      </c>
      <c r="U4246" s="1">
        <v>0</v>
      </c>
      <c r="V4246" s="1">
        <v>0</v>
      </c>
      <c r="W4246" s="2">
        <f>IF(ISNUMBER(SEARCH("N/A", X4246)), 0, 1)</f>
        <v>0</v>
      </c>
      <c r="X4246" s="1" t="s">
        <v>44</v>
      </c>
      <c r="Y4246" s="1"/>
      <c r="Z4246" s="1"/>
      <c r="AA4246" s="11" cm="1">
        <f t="array" ref="AA4246">IF(ISBLANK(Y4246), 0, VINCentyInvDistance(F4246,G4246,Y4246,Z4246))</f>
        <v>0</v>
      </c>
      <c r="AB4246" s="1">
        <v>0</v>
      </c>
      <c r="AC4246" s="1">
        <v>7.4</v>
      </c>
      <c r="AD4246" s="1">
        <v>3.7</v>
      </c>
      <c r="AE4246" s="1">
        <v>171</v>
      </c>
      <c r="AF4246" s="1"/>
      <c r="AG4246" s="1" t="s">
        <v>731</v>
      </c>
      <c r="AH4246" s="1" t="s">
        <v>731</v>
      </c>
      <c r="AI4246" s="1" t="str">
        <f>TRIM(MID(SUBSTITUTE($H4246,",",REPT(" ",200)),(LEN($H4246)-LEN(SUBSTITUTE($H4246,",",""))-2)*200+1,200))</f>
        <v>Central Visayas</v>
      </c>
      <c r="AJ4246" s="1" t="s">
        <v>55</v>
      </c>
      <c r="AK4246" t="s">
        <v>15047</v>
      </c>
      <c r="AL4246" s="1">
        <v>3</v>
      </c>
      <c r="AM4246" s="1" t="s">
        <v>15048</v>
      </c>
    </row>
    <row r="4247" spans="1:39" ht="12.75" customHeight="1">
      <c r="A4247" s="1"/>
      <c r="B4247" s="1" t="s">
        <v>15049</v>
      </c>
      <c r="C4247" s="1" t="s">
        <v>15114</v>
      </c>
      <c r="D4247" s="3" t="str">
        <f ca="1">IFERROR(__xludf.DUMMYFUNCTION("PROPER(REGEXEXTRACT(B4214, ""(?:https?:\/\/)?(?:www\.)?([a-zA-Z0-9-]+)\.""))"),"Skyscanner")</f>
        <v>Skyscanner</v>
      </c>
      <c r="E4247" s="1" t="s">
        <v>15051</v>
      </c>
      <c r="F4247" s="1">
        <v>10.302949999999999</v>
      </c>
      <c r="G4247" s="1">
        <v>123.90271</v>
      </c>
      <c r="H4247" s="1" t="s">
        <v>15052</v>
      </c>
      <c r="I4247" s="1" t="s">
        <v>2622</v>
      </c>
      <c r="J4247" s="1">
        <f>IF(K4247="URBAN",1,IF(K4247="SUBURBAN",2,IF(K4247="RURAL",3,"")))</f>
        <v>1</v>
      </c>
      <c r="K4247" s="1" t="s">
        <v>42</v>
      </c>
      <c r="L4247" s="18">
        <v>46082</v>
      </c>
      <c r="M4247" s="49">
        <v>0.625</v>
      </c>
      <c r="N4247" s="18">
        <v>46083</v>
      </c>
      <c r="O4247" s="56">
        <v>0.5</v>
      </c>
      <c r="P4247" s="31" t="str">
        <f>TEXT($L4247, "dddd")</f>
        <v>Sunday</v>
      </c>
      <c r="Q4247" s="39" t="s">
        <v>207</v>
      </c>
      <c r="R4247" s="39">
        <v>1776</v>
      </c>
      <c r="S4247" s="1" t="str">
        <f>IF(OR(MONTH(L4247)=12, MONTH(L4247)&lt;=5), "Dry Season", "Wet Season")</f>
        <v>Dry Season</v>
      </c>
      <c r="T4247" s="1">
        <v>1</v>
      </c>
      <c r="U4247" s="1">
        <v>0</v>
      </c>
      <c r="V4247" s="1">
        <v>0</v>
      </c>
      <c r="W4247" s="2">
        <f>IF(ISNUMBER(SEARCH("N/A", X4247)), 0, 1)</f>
        <v>0</v>
      </c>
      <c r="X4247" s="1" t="s">
        <v>44</v>
      </c>
      <c r="Y4247" s="1"/>
      <c r="Z4247" s="1"/>
      <c r="AA4247" s="11" cm="1">
        <f t="array" ref="AA4247">IF(ISBLANK(Y4247), 0, VINCentyInvDistance(F4247,G4247,Y4247,Z4247))</f>
        <v>0</v>
      </c>
      <c r="AB4247" s="1">
        <v>0</v>
      </c>
      <c r="AC4247" s="1">
        <v>8</v>
      </c>
      <c r="AD4247" s="1">
        <v>0</v>
      </c>
      <c r="AE4247" s="1">
        <v>616</v>
      </c>
      <c r="AF4247" s="1"/>
      <c r="AG4247" s="1" t="s">
        <v>731</v>
      </c>
      <c r="AH4247" s="1" t="s">
        <v>731</v>
      </c>
      <c r="AI4247" s="1" t="str">
        <f>TRIM(MID(SUBSTITUTE($H4247,",",REPT(" ",200)),(LEN($H4247)-LEN(SUBSTITUTE($H4247,",",""))-2)*200+1,200))</f>
        <v>Central Visayas</v>
      </c>
      <c r="AJ4247" s="1" t="s">
        <v>55</v>
      </c>
      <c r="AK4247" t="s">
        <v>56</v>
      </c>
      <c r="AL4247" s="2">
        <v>0</v>
      </c>
      <c r="AM4247" s="1" t="s">
        <v>15053</v>
      </c>
    </row>
    <row r="4248" spans="1:39" ht="12.75" customHeight="1">
      <c r="A4248" s="1"/>
      <c r="B4248" s="1" t="s">
        <v>15054</v>
      </c>
      <c r="C4248" s="1" t="s">
        <v>15115</v>
      </c>
      <c r="D4248" s="3" t="str">
        <f ca="1">IFERROR(__xludf.DUMMYFUNCTION("PROPER(REGEXEXTRACT(B4215, ""(?:https?:\/\/)?(?:www\.)?([a-zA-Z0-9-]+)\.""))"),"Skyscanner")</f>
        <v>Skyscanner</v>
      </c>
      <c r="E4248" s="1" t="s">
        <v>15056</v>
      </c>
      <c r="F4248" s="1">
        <v>10.312578999999999</v>
      </c>
      <c r="G4248" s="1">
        <v>123.901993</v>
      </c>
      <c r="H4248" s="1" t="s">
        <v>15057</v>
      </c>
      <c r="I4248" s="1" t="s">
        <v>2622</v>
      </c>
      <c r="J4248" s="1">
        <f>IF(K4248="URBAN",1,IF(K4248="SUBURBAN",2,IF(K4248="RURAL",3,"")))</f>
        <v>1</v>
      </c>
      <c r="K4248" s="1" t="s">
        <v>42</v>
      </c>
      <c r="L4248" s="18">
        <v>46082</v>
      </c>
      <c r="M4248" s="49">
        <v>0.58333333333333337</v>
      </c>
      <c r="N4248" s="18">
        <v>46083</v>
      </c>
      <c r="O4248" s="56">
        <v>0.5</v>
      </c>
      <c r="P4248" s="31" t="str">
        <f>TEXT($L4248, "dddd")</f>
        <v>Sunday</v>
      </c>
      <c r="Q4248" s="39" t="s">
        <v>43</v>
      </c>
      <c r="R4248" s="39">
        <v>1718</v>
      </c>
      <c r="S4248" s="1" t="str">
        <f>IF(OR(MONTH(L4248)=12, MONTH(L4248)&lt;=5), "Dry Season", "Wet Season")</f>
        <v>Dry Season</v>
      </c>
      <c r="T4248" s="1">
        <v>1</v>
      </c>
      <c r="U4248" s="1">
        <v>0</v>
      </c>
      <c r="V4248" s="1">
        <v>0</v>
      </c>
      <c r="W4248" s="2">
        <f>IF(ISNUMBER(SEARCH("N/A", X4248)), 0, 1)</f>
        <v>0</v>
      </c>
      <c r="X4248" s="1" t="s">
        <v>44</v>
      </c>
      <c r="Y4248" s="1"/>
      <c r="Z4248" s="1"/>
      <c r="AA4248" s="11" cm="1">
        <f t="array" ref="AA4248">IF(ISBLANK(Y4248), 0, VINCentyInvDistance(F4248,G4248,Y4248,Z4248))</f>
        <v>0</v>
      </c>
      <c r="AB4248" s="1">
        <v>0</v>
      </c>
      <c r="AC4248" s="1">
        <v>8</v>
      </c>
      <c r="AD4248" s="1">
        <v>4</v>
      </c>
      <c r="AE4248" s="1">
        <v>154</v>
      </c>
      <c r="AF4248" s="1"/>
      <c r="AG4248" s="1" t="s">
        <v>731</v>
      </c>
      <c r="AH4248" s="1" t="s">
        <v>731</v>
      </c>
      <c r="AI4248" s="1" t="str">
        <f>TRIM(MID(SUBSTITUTE($H4248,",",REPT(" ",200)),(LEN($H4248)-LEN(SUBSTITUTE($H4248,",",""))-2)*200+1,200))</f>
        <v>Central Visayas</v>
      </c>
      <c r="AJ4248" s="1" t="s">
        <v>55</v>
      </c>
      <c r="AK4248" t="s">
        <v>17700</v>
      </c>
      <c r="AL4248" s="1">
        <v>3</v>
      </c>
      <c r="AM4248" s="1" t="s">
        <v>15058</v>
      </c>
    </row>
    <row r="4249" spans="1:39" ht="12.75" customHeight="1">
      <c r="A4249" s="1"/>
      <c r="B4249" s="1" t="s">
        <v>15116</v>
      </c>
      <c r="C4249" s="1" t="s">
        <v>15117</v>
      </c>
      <c r="D4249" s="3" t="str">
        <f ca="1">IFERROR(__xludf.DUMMYFUNCTION("PROPER(REGEXEXTRACT(B4216, ""(?:https?:\/\/)?(?:www\.)?([a-zA-Z0-9-]+)\.""))"),"Skyscanner")</f>
        <v>Skyscanner</v>
      </c>
      <c r="E4249" s="1" t="s">
        <v>15118</v>
      </c>
      <c r="F4249" s="1">
        <v>10.344832</v>
      </c>
      <c r="G4249" s="1">
        <v>123.91085699999999</v>
      </c>
      <c r="H4249" s="1" t="s">
        <v>15119</v>
      </c>
      <c r="I4249" s="1" t="s">
        <v>2622</v>
      </c>
      <c r="J4249" s="1">
        <f>IF(K4249="URBAN",1,IF(K4249="SUBURBAN",2,IF(K4249="RURAL",3,"")))</f>
        <v>1</v>
      </c>
      <c r="K4249" s="1" t="s">
        <v>42</v>
      </c>
      <c r="L4249" s="18">
        <v>46082</v>
      </c>
      <c r="M4249" s="49">
        <v>0.58333333333333337</v>
      </c>
      <c r="N4249" s="18">
        <v>46083</v>
      </c>
      <c r="O4249" s="56">
        <v>0.5</v>
      </c>
      <c r="P4249" s="31" t="str">
        <f>TEXT($L4249, "dddd")</f>
        <v>Sunday</v>
      </c>
      <c r="Q4249" s="39" t="s">
        <v>1341</v>
      </c>
      <c r="R4249" s="39">
        <v>5036</v>
      </c>
      <c r="S4249" s="1" t="str">
        <f>IF(OR(MONTH(L4249)=12, MONTH(L4249)&lt;=5), "Dry Season", "Wet Season")</f>
        <v>Dry Season</v>
      </c>
      <c r="T4249" s="1">
        <v>1</v>
      </c>
      <c r="U4249" s="1">
        <v>0</v>
      </c>
      <c r="V4249" s="1">
        <v>1</v>
      </c>
      <c r="W4249" s="2">
        <f>IF(ISNUMBER(SEARCH("N/A", X4249)), 0, 1)</f>
        <v>0</v>
      </c>
      <c r="X4249" s="1" t="s">
        <v>44</v>
      </c>
      <c r="Y4249" s="1"/>
      <c r="Z4249" s="1"/>
      <c r="AA4249" s="11" cm="1">
        <f t="array" ref="AA4249">IF(ISBLANK(Y4249), 0, VINCentyInvDistance(F4249,G4249,Y4249,Z4249))</f>
        <v>0</v>
      </c>
      <c r="AB4249" s="1">
        <v>1</v>
      </c>
      <c r="AC4249" s="1">
        <v>6.8</v>
      </c>
      <c r="AD4249" s="1">
        <v>3.4</v>
      </c>
      <c r="AE4249" s="1">
        <v>22</v>
      </c>
      <c r="AF4249" s="1"/>
      <c r="AG4249" s="1" t="s">
        <v>731</v>
      </c>
      <c r="AH4249" s="1" t="s">
        <v>731</v>
      </c>
      <c r="AI4249" s="1" t="str">
        <f>TRIM(MID(SUBSTITUTE($H4249,",",REPT(" ",200)),(LEN($H4249)-LEN(SUBSTITUTE($H4249,",",""))-2)*200+1,200))</f>
        <v>Central Visayas</v>
      </c>
      <c r="AJ4249" s="1" t="s">
        <v>55</v>
      </c>
      <c r="AK4249" t="s">
        <v>17701</v>
      </c>
      <c r="AL4249" s="1">
        <v>4</v>
      </c>
      <c r="AM4249" s="1" t="s">
        <v>15120</v>
      </c>
    </row>
    <row r="4250" spans="1:39" ht="12.75" customHeight="1">
      <c r="A4250" s="1"/>
      <c r="B4250" s="1" t="s">
        <v>15121</v>
      </c>
      <c r="C4250" s="1" t="s">
        <v>15122</v>
      </c>
      <c r="D4250" s="3" t="str">
        <f ca="1">IFERROR(__xludf.DUMMYFUNCTION("PROPER(REGEXEXTRACT(B4217, ""(?:https?:\/\/)?(?:www\.)?([a-zA-Z0-9-]+)\.""))"),"Skyscanner")</f>
        <v>Skyscanner</v>
      </c>
      <c r="E4250" s="1" t="s">
        <v>15123</v>
      </c>
      <c r="F4250" s="1">
        <v>10.31588</v>
      </c>
      <c r="G4250" s="1">
        <v>123.89189</v>
      </c>
      <c r="H4250" s="1" t="s">
        <v>15124</v>
      </c>
      <c r="I4250" s="1" t="s">
        <v>2622</v>
      </c>
      <c r="J4250" s="1">
        <f>IF(K4250="URBAN",1,IF(K4250="SUBURBAN",2,IF(K4250="RURAL",3,"")))</f>
        <v>1</v>
      </c>
      <c r="K4250" s="1" t="s">
        <v>42</v>
      </c>
      <c r="L4250" s="18">
        <v>46082</v>
      </c>
      <c r="M4250" s="49">
        <v>0.58333333333333337</v>
      </c>
      <c r="N4250" s="18">
        <v>46083</v>
      </c>
      <c r="O4250" s="56">
        <v>0.5</v>
      </c>
      <c r="P4250" s="31" t="str">
        <f>TEXT($L4250, "dddd")</f>
        <v>Sunday</v>
      </c>
      <c r="Q4250" s="39" t="s">
        <v>186</v>
      </c>
      <c r="R4250" s="39">
        <v>3370</v>
      </c>
      <c r="S4250" s="1" t="str">
        <f>IF(OR(MONTH(L4250)=12, MONTH(L4250)&lt;=5), "Dry Season", "Wet Season")</f>
        <v>Dry Season</v>
      </c>
      <c r="T4250" s="1">
        <v>1</v>
      </c>
      <c r="U4250" s="1">
        <v>0</v>
      </c>
      <c r="V4250" s="1">
        <v>0</v>
      </c>
      <c r="W4250" s="2">
        <f>IF(ISNUMBER(SEARCH("N/A", X4250)), 0, 1)</f>
        <v>0</v>
      </c>
      <c r="X4250" s="1" t="s">
        <v>44</v>
      </c>
      <c r="Y4250" s="1"/>
      <c r="Z4250" s="1"/>
      <c r="AA4250" s="11" cm="1">
        <f t="array" ref="AA4250">IF(ISBLANK(Y4250), 0, VINCentyInvDistance(F4250,G4250,Y4250,Z4250))</f>
        <v>0</v>
      </c>
      <c r="AB4250" s="1">
        <v>0</v>
      </c>
      <c r="AC4250" s="1">
        <v>9</v>
      </c>
      <c r="AD4250" s="1">
        <v>4.5</v>
      </c>
      <c r="AE4250" s="1">
        <v>23</v>
      </c>
      <c r="AF4250" s="1"/>
      <c r="AG4250" s="1" t="s">
        <v>731</v>
      </c>
      <c r="AH4250" s="1" t="s">
        <v>731</v>
      </c>
      <c r="AI4250" s="1" t="str">
        <f>TRIM(MID(SUBSTITUTE($H4250,",",REPT(" ",200)),(LEN($H4250)-LEN(SUBSTITUTE($H4250,",",""))-2)*200+1,200))</f>
        <v>Central Visayas</v>
      </c>
      <c r="AJ4250" s="1" t="s">
        <v>55</v>
      </c>
      <c r="AK4250" t="s">
        <v>17702</v>
      </c>
      <c r="AL4250" s="1">
        <v>3</v>
      </c>
      <c r="AM4250" s="1" t="s">
        <v>15125</v>
      </c>
    </row>
    <row r="4251" spans="1:39" ht="12.75" customHeight="1">
      <c r="A4251" s="1"/>
      <c r="B4251" s="1" t="s">
        <v>15126</v>
      </c>
      <c r="C4251" s="1" t="s">
        <v>15127</v>
      </c>
      <c r="D4251" s="3" t="str">
        <f ca="1">IFERROR(__xludf.DUMMYFUNCTION("PROPER(REGEXEXTRACT(B4218, ""(?:https?:\/\/)?(?:www\.)?([a-zA-Z0-9-]+)\.""))"),"Skyscanner")</f>
        <v>Skyscanner</v>
      </c>
      <c r="E4251" s="1" t="s">
        <v>15128</v>
      </c>
      <c r="F4251" s="1">
        <v>10.32216</v>
      </c>
      <c r="G4251" s="1">
        <v>123.90036000000001</v>
      </c>
      <c r="H4251" s="1" t="s">
        <v>15129</v>
      </c>
      <c r="I4251" s="1" t="s">
        <v>2622</v>
      </c>
      <c r="J4251" s="1">
        <f>IF(K4251="URBAN",1,IF(K4251="SUBURBAN",2,IF(K4251="RURAL",3,"")))</f>
        <v>1</v>
      </c>
      <c r="K4251" s="1" t="s">
        <v>42</v>
      </c>
      <c r="L4251" s="18">
        <v>46082</v>
      </c>
      <c r="M4251" s="49">
        <v>0.625</v>
      </c>
      <c r="N4251" s="18">
        <v>46083</v>
      </c>
      <c r="O4251" s="56">
        <v>0.5</v>
      </c>
      <c r="P4251" s="31" t="str">
        <f>TEXT($L4251, "dddd")</f>
        <v>Sunday</v>
      </c>
      <c r="Q4251" s="39" t="s">
        <v>43</v>
      </c>
      <c r="R4251" s="39">
        <v>7023</v>
      </c>
      <c r="S4251" s="1" t="str">
        <f>IF(OR(MONTH(L4251)=12, MONTH(L4251)&lt;=5), "Dry Season", "Wet Season")</f>
        <v>Dry Season</v>
      </c>
      <c r="T4251" s="1">
        <v>1</v>
      </c>
      <c r="U4251" s="1">
        <v>0</v>
      </c>
      <c r="V4251" s="1">
        <v>0</v>
      </c>
      <c r="W4251" s="2">
        <f>IF(ISNUMBER(SEARCH("N/A", X4251)), 0, 1)</f>
        <v>0</v>
      </c>
      <c r="X4251" s="1" t="s">
        <v>44</v>
      </c>
      <c r="Y4251" s="1"/>
      <c r="Z4251" s="1"/>
      <c r="AA4251" s="11" cm="1">
        <f t="array" ref="AA4251">IF(ISBLANK(Y4251), 0, VINCentyInvDistance(F4251,G4251,Y4251,Z4251))</f>
        <v>0</v>
      </c>
      <c r="AB4251" s="1">
        <v>0</v>
      </c>
      <c r="AC4251" s="1">
        <v>0</v>
      </c>
      <c r="AD4251" s="1">
        <v>0</v>
      </c>
      <c r="AE4251" s="1">
        <v>70</v>
      </c>
      <c r="AF4251" s="1"/>
      <c r="AG4251" s="1" t="s">
        <v>731</v>
      </c>
      <c r="AH4251" s="1" t="s">
        <v>731</v>
      </c>
      <c r="AI4251" s="1" t="str">
        <f>TRIM(MID(SUBSTITUTE($H4251,",",REPT(" ",200)),(LEN($H4251)-LEN(SUBSTITUTE($H4251,",",""))-2)*200+1,200))</f>
        <v>Central Visayas</v>
      </c>
      <c r="AJ4251" s="1" t="s">
        <v>55</v>
      </c>
      <c r="AK4251" t="s">
        <v>17703</v>
      </c>
      <c r="AL4251" s="2">
        <v>0</v>
      </c>
      <c r="AM4251" s="1" t="s">
        <v>15130</v>
      </c>
    </row>
    <row r="4252" spans="1:39" ht="12.75" customHeight="1">
      <c r="A4252" s="1"/>
      <c r="B4252" s="1" t="s">
        <v>15131</v>
      </c>
      <c r="C4252" s="1" t="s">
        <v>15132</v>
      </c>
      <c r="D4252" s="3" t="str">
        <f ca="1">IFERROR(__xludf.DUMMYFUNCTION("PROPER(REGEXEXTRACT(B4219, ""(?:https?:\/\/)?(?:www\.)?([a-zA-Z0-9-]+)\.""))"),"Skyscanner")</f>
        <v>Skyscanner</v>
      </c>
      <c r="E4252" s="1" t="s">
        <v>15133</v>
      </c>
      <c r="F4252" s="1">
        <v>10.32708</v>
      </c>
      <c r="G4252" s="1">
        <v>123.90177</v>
      </c>
      <c r="H4252" s="1" t="s">
        <v>6261</v>
      </c>
      <c r="I4252" s="1" t="s">
        <v>2622</v>
      </c>
      <c r="J4252" s="1">
        <f>IF(K4252="URBAN",1,IF(K4252="SUBURBAN",2,IF(K4252="RURAL",3,"")))</f>
        <v>1</v>
      </c>
      <c r="K4252" s="1" t="s">
        <v>42</v>
      </c>
      <c r="L4252" s="18">
        <v>46082</v>
      </c>
      <c r="M4252" s="49">
        <v>0.625</v>
      </c>
      <c r="N4252" s="18">
        <v>46083</v>
      </c>
      <c r="O4252" s="56">
        <v>0</v>
      </c>
      <c r="P4252" s="31" t="str">
        <f>TEXT($L4252, "dddd")</f>
        <v>Sunday</v>
      </c>
      <c r="Q4252" s="39" t="s">
        <v>43</v>
      </c>
      <c r="R4252" s="39">
        <v>0</v>
      </c>
      <c r="S4252" s="1" t="str">
        <f>IF(OR(MONTH(L4252)=12, MONTH(L4252)&lt;=5), "Dry Season", "Wet Season")</f>
        <v>Dry Season</v>
      </c>
      <c r="T4252" s="1">
        <v>1</v>
      </c>
      <c r="U4252" s="1">
        <v>0</v>
      </c>
      <c r="V4252" s="1">
        <v>0</v>
      </c>
      <c r="W4252" s="2">
        <f>IF(ISNUMBER(SEARCH("N/A", X4252)), 0, 1)</f>
        <v>0</v>
      </c>
      <c r="X4252" s="1" t="s">
        <v>44</v>
      </c>
      <c r="Y4252" s="1"/>
      <c r="Z4252" s="1"/>
      <c r="AA4252" s="11" cm="1">
        <f t="array" ref="AA4252">IF(ISBLANK(Y4252), 0, VINCentyInvDistance(F4252,G4252,Y4252,Z4252))</f>
        <v>0</v>
      </c>
      <c r="AB4252" s="1">
        <v>0</v>
      </c>
      <c r="AC4252" s="1">
        <v>0</v>
      </c>
      <c r="AD4252" s="1">
        <v>0</v>
      </c>
      <c r="AE4252" s="1">
        <v>27</v>
      </c>
      <c r="AF4252" s="1"/>
      <c r="AG4252" s="1" t="s">
        <v>731</v>
      </c>
      <c r="AH4252" s="1" t="s">
        <v>731</v>
      </c>
      <c r="AI4252" s="1" t="str">
        <f>TRIM(MID(SUBSTITUTE($H4252,",",REPT(" ",200)),(LEN($H4252)-LEN(SUBSTITUTE($H4252,",",""))-2)*200+1,200))</f>
        <v>Central Visayas</v>
      </c>
      <c r="AJ4252" s="1" t="s">
        <v>55</v>
      </c>
      <c r="AK4252" t="s">
        <v>16465</v>
      </c>
      <c r="AL4252" s="2">
        <v>0</v>
      </c>
      <c r="AM4252" s="1" t="s">
        <v>15134</v>
      </c>
    </row>
    <row r="4253" spans="1:39" ht="12.75" customHeight="1">
      <c r="A4253" s="1"/>
      <c r="B4253" s="1" t="s">
        <v>15135</v>
      </c>
      <c r="C4253" s="1" t="s">
        <v>15136</v>
      </c>
      <c r="D4253" s="3" t="str">
        <f ca="1">IFERROR(__xludf.DUMMYFUNCTION("PROPER(REGEXEXTRACT(B4220, ""(?:https?:\/\/)?(?:www\.)?([a-zA-Z0-9-]+)\.""))"),"Skyscanner")</f>
        <v>Skyscanner</v>
      </c>
      <c r="E4253" s="1" t="s">
        <v>14846</v>
      </c>
      <c r="F4253" s="1">
        <v>10.310890000000001</v>
      </c>
      <c r="G4253" s="1">
        <v>123.89758</v>
      </c>
      <c r="H4253" s="1" t="s">
        <v>14847</v>
      </c>
      <c r="I4253" s="1" t="s">
        <v>2622</v>
      </c>
      <c r="J4253" s="1">
        <f>IF(K4253="URBAN",1,IF(K4253="SUBURBAN",2,IF(K4253="RURAL",3,"")))</f>
        <v>1</v>
      </c>
      <c r="K4253" s="1" t="s">
        <v>42</v>
      </c>
      <c r="L4253" s="18">
        <v>46082</v>
      </c>
      <c r="M4253" s="49">
        <v>0.58333333333333337</v>
      </c>
      <c r="N4253" s="18">
        <v>46083</v>
      </c>
      <c r="O4253" s="56">
        <v>0.5</v>
      </c>
      <c r="P4253" s="31" t="str">
        <f>TEXT($L4253, "dddd")</f>
        <v>Sunday</v>
      </c>
      <c r="Q4253" s="39" t="s">
        <v>43</v>
      </c>
      <c r="R4253" s="39">
        <v>1612</v>
      </c>
      <c r="S4253" s="1" t="str">
        <f>IF(OR(MONTH(L4253)=12, MONTH(L4253)&lt;=5), "Dry Season", "Wet Season")</f>
        <v>Dry Season</v>
      </c>
      <c r="T4253" s="1">
        <v>1</v>
      </c>
      <c r="U4253" s="1">
        <v>0</v>
      </c>
      <c r="V4253" s="1">
        <v>0</v>
      </c>
      <c r="W4253" s="2">
        <f>IF(ISNUMBER(SEARCH("N/A", X4253)), 0, 1)</f>
        <v>0</v>
      </c>
      <c r="X4253" s="1" t="s">
        <v>44</v>
      </c>
      <c r="Y4253" s="1"/>
      <c r="Z4253" s="1"/>
      <c r="AA4253" s="11" cm="1">
        <f t="array" ref="AA4253">IF(ISBLANK(Y4253), 0, VINCentyInvDistance(F4253,G4253,Y4253,Z4253))</f>
        <v>0</v>
      </c>
      <c r="AB4253" s="1">
        <v>0</v>
      </c>
      <c r="AC4253" s="1">
        <v>0</v>
      </c>
      <c r="AD4253" s="1">
        <v>0</v>
      </c>
      <c r="AE4253" s="1">
        <v>212</v>
      </c>
      <c r="AF4253" s="1"/>
      <c r="AG4253" s="1" t="s">
        <v>731</v>
      </c>
      <c r="AH4253" s="1" t="s">
        <v>731</v>
      </c>
      <c r="AI4253" s="1" t="str">
        <f>TRIM(MID(SUBSTITUTE($H4253,",",REPT(" ",200)),(LEN($H4253)-LEN(SUBSTITUTE($H4253,",",""))-2)*200+1,200))</f>
        <v>Central Visayas</v>
      </c>
      <c r="AJ4253" s="1" t="s">
        <v>55</v>
      </c>
      <c r="AK4253" t="s">
        <v>17704</v>
      </c>
      <c r="AL4253" s="2">
        <v>0</v>
      </c>
      <c r="AM4253" s="1" t="s">
        <v>15137</v>
      </c>
    </row>
    <row r="4254" spans="1:39" ht="12.75" customHeight="1">
      <c r="A4254" s="1"/>
      <c r="B4254" s="1" t="s">
        <v>15138</v>
      </c>
      <c r="C4254" s="1" t="s">
        <v>15139</v>
      </c>
      <c r="D4254" s="3" t="str">
        <f ca="1">IFERROR(__xludf.DUMMYFUNCTION("PROPER(REGEXEXTRACT(B4221, ""(?:https?:\/\/)?(?:www\.)?([a-zA-Z0-9-]+)\.""))"),"Skyscanner")</f>
        <v>Skyscanner</v>
      </c>
      <c r="E4254" s="1" t="s">
        <v>15140</v>
      </c>
      <c r="F4254" s="1">
        <v>10.298807</v>
      </c>
      <c r="G4254" s="1">
        <v>123.898346</v>
      </c>
      <c r="H4254" s="1" t="s">
        <v>15141</v>
      </c>
      <c r="I4254" s="1" t="s">
        <v>2622</v>
      </c>
      <c r="J4254" s="1">
        <f>IF(K4254="URBAN",1,IF(K4254="SUBURBAN",2,IF(K4254="RURAL",3,"")))</f>
        <v>1</v>
      </c>
      <c r="K4254" s="1" t="s">
        <v>42</v>
      </c>
      <c r="L4254" s="18">
        <v>46082</v>
      </c>
      <c r="M4254" s="49">
        <v>0.58333333333333337</v>
      </c>
      <c r="N4254" s="18">
        <v>46083</v>
      </c>
      <c r="O4254" s="56">
        <v>0.5</v>
      </c>
      <c r="P4254" s="31" t="str">
        <f>TEXT($L4254, "dddd")</f>
        <v>Sunday</v>
      </c>
      <c r="Q4254" s="39" t="s">
        <v>1341</v>
      </c>
      <c r="R4254" s="39">
        <v>2175</v>
      </c>
      <c r="S4254" s="1" t="str">
        <f>IF(OR(MONTH(L4254)=12, MONTH(L4254)&lt;=5), "Dry Season", "Wet Season")</f>
        <v>Dry Season</v>
      </c>
      <c r="T4254" s="1">
        <v>1</v>
      </c>
      <c r="U4254" s="1">
        <v>0</v>
      </c>
      <c r="V4254" s="1">
        <v>0</v>
      </c>
      <c r="W4254" s="2">
        <f>IF(ISNUMBER(SEARCH("N/A", X4254)), 0, 1)</f>
        <v>0</v>
      </c>
      <c r="X4254" s="1" t="s">
        <v>44</v>
      </c>
      <c r="Y4254" s="1"/>
      <c r="Z4254" s="1"/>
      <c r="AA4254" s="11" cm="1">
        <f t="array" ref="AA4254">IF(ISBLANK(Y4254), 0, VINCentyInvDistance(F4254,G4254,Y4254,Z4254))</f>
        <v>0</v>
      </c>
      <c r="AB4254" s="1">
        <v>0</v>
      </c>
      <c r="AC4254" s="1">
        <v>6.4</v>
      </c>
      <c r="AD4254" s="1">
        <v>3.2</v>
      </c>
      <c r="AE4254" s="1">
        <v>112</v>
      </c>
      <c r="AF4254" s="1"/>
      <c r="AG4254" s="1" t="s">
        <v>731</v>
      </c>
      <c r="AH4254" s="1" t="s">
        <v>731</v>
      </c>
      <c r="AI4254" s="1" t="str">
        <f>TRIM(MID(SUBSTITUTE($H4254,",",REPT(" ",200)),(LEN($H4254)-LEN(SUBSTITUTE($H4254,",",""))-2)*200+1,200))</f>
        <v>Central Visayas</v>
      </c>
      <c r="AJ4254" s="1" t="s">
        <v>55</v>
      </c>
      <c r="AK4254" t="s">
        <v>15142</v>
      </c>
      <c r="AL4254" s="1">
        <v>3</v>
      </c>
      <c r="AM4254" s="1" t="s">
        <v>15143</v>
      </c>
    </row>
    <row r="4255" spans="1:39" ht="12.75" customHeight="1">
      <c r="A4255" s="1"/>
      <c r="B4255" s="1" t="s">
        <v>15144</v>
      </c>
      <c r="C4255" s="1" t="s">
        <v>15145</v>
      </c>
      <c r="D4255" s="3" t="str">
        <f ca="1">IFERROR(__xludf.DUMMYFUNCTION("PROPER(REGEXEXTRACT(B4222, ""(?:https?:\/\/)?(?:www\.)?([a-zA-Z0-9-]+)\.""))"),"Skyscanner")</f>
        <v>Skyscanner</v>
      </c>
      <c r="E4255" s="1" t="s">
        <v>15146</v>
      </c>
      <c r="F4255" s="1">
        <v>10.319470000000001</v>
      </c>
      <c r="G4255" s="1">
        <v>123.91307999999999</v>
      </c>
      <c r="H4255" s="1" t="s">
        <v>15147</v>
      </c>
      <c r="I4255" s="1" t="s">
        <v>2622</v>
      </c>
      <c r="J4255" s="1">
        <f>IF(K4255="URBAN",1,IF(K4255="SUBURBAN",2,IF(K4255="RURAL",3,"")))</f>
        <v>1</v>
      </c>
      <c r="K4255" s="1" t="s">
        <v>42</v>
      </c>
      <c r="L4255" s="18">
        <v>46082</v>
      </c>
      <c r="M4255" s="49">
        <v>0.625</v>
      </c>
      <c r="N4255" s="18">
        <v>46083</v>
      </c>
      <c r="O4255" s="56">
        <v>0.5</v>
      </c>
      <c r="P4255" s="31" t="str">
        <f>TEXT($L4255, "dddd")</f>
        <v>Sunday</v>
      </c>
      <c r="Q4255" s="39" t="s">
        <v>43</v>
      </c>
      <c r="R4255" s="39">
        <v>1967</v>
      </c>
      <c r="S4255" s="1" t="str">
        <f>IF(OR(MONTH(L4255)=12, MONTH(L4255)&lt;=5), "Dry Season", "Wet Season")</f>
        <v>Dry Season</v>
      </c>
      <c r="T4255" s="1">
        <v>1</v>
      </c>
      <c r="U4255" s="1">
        <v>0</v>
      </c>
      <c r="V4255" s="1">
        <v>0</v>
      </c>
      <c r="W4255" s="2">
        <f>IF(ISNUMBER(SEARCH("N/A", X4255)), 0, 1)</f>
        <v>0</v>
      </c>
      <c r="X4255" s="1" t="s">
        <v>44</v>
      </c>
      <c r="Y4255" s="1"/>
      <c r="Z4255" s="1"/>
      <c r="AA4255" s="11" cm="1">
        <f t="array" ref="AA4255">IF(ISBLANK(Y4255), 0, VINCentyInvDistance(F4255,G4255,Y4255,Z4255))</f>
        <v>0</v>
      </c>
      <c r="AB4255" s="1">
        <v>0</v>
      </c>
      <c r="AC4255" s="1">
        <v>0</v>
      </c>
      <c r="AD4255" s="1">
        <v>0</v>
      </c>
      <c r="AE4255" s="1">
        <v>66</v>
      </c>
      <c r="AF4255" s="1"/>
      <c r="AG4255" s="1" t="s">
        <v>731</v>
      </c>
      <c r="AH4255" s="1" t="s">
        <v>731</v>
      </c>
      <c r="AI4255" s="1" t="str">
        <f>TRIM(MID(SUBSTITUTE($H4255,",",REPT(" ",200)),(LEN($H4255)-LEN(SUBSTITUTE($H4255,",",""))-2)*200+1,200))</f>
        <v>Central Visayas</v>
      </c>
      <c r="AJ4255" s="1" t="s">
        <v>55</v>
      </c>
      <c r="AK4255" t="s">
        <v>17705</v>
      </c>
      <c r="AL4255" s="2">
        <v>0</v>
      </c>
      <c r="AM4255" s="1" t="s">
        <v>15148</v>
      </c>
    </row>
    <row r="4256" spans="1:39" ht="12.75" customHeight="1">
      <c r="A4256" s="1"/>
      <c r="B4256" s="1" t="s">
        <v>15149</v>
      </c>
      <c r="C4256" s="1" t="s">
        <v>15150</v>
      </c>
      <c r="D4256" s="3" t="str">
        <f ca="1">IFERROR(__xludf.DUMMYFUNCTION("PROPER(REGEXEXTRACT(B4223, ""(?:https?:\/\/)?(?:www\.)?([a-zA-Z0-9-]+)\.""))"),"Skyscanner")</f>
        <v>Skyscanner</v>
      </c>
      <c r="E4256" s="1" t="s">
        <v>15151</v>
      </c>
      <c r="F4256" s="1">
        <v>10.311116999999999</v>
      </c>
      <c r="G4256" s="1">
        <v>123.89193899999999</v>
      </c>
      <c r="H4256" s="1" t="s">
        <v>15152</v>
      </c>
      <c r="I4256" s="1" t="s">
        <v>2622</v>
      </c>
      <c r="J4256" s="1">
        <f>IF(K4256="URBAN",1,IF(K4256="SUBURBAN",2,IF(K4256="RURAL",3,"")))</f>
        <v>1</v>
      </c>
      <c r="K4256" s="1" t="s">
        <v>42</v>
      </c>
      <c r="L4256" s="18">
        <v>46082</v>
      </c>
      <c r="M4256" s="49">
        <v>0.625</v>
      </c>
      <c r="N4256" s="18">
        <v>46083</v>
      </c>
      <c r="O4256" s="56">
        <v>0.5</v>
      </c>
      <c r="P4256" s="31" t="str">
        <f>TEXT($L4256, "dddd")</f>
        <v>Sunday</v>
      </c>
      <c r="Q4256" s="39" t="s">
        <v>1000</v>
      </c>
      <c r="R4256" s="39">
        <v>5544</v>
      </c>
      <c r="S4256" s="1" t="str">
        <f>IF(OR(MONTH(L4256)=12, MONTH(L4256)&lt;=5), "Dry Season", "Wet Season")</f>
        <v>Dry Season</v>
      </c>
      <c r="T4256" s="1">
        <v>1</v>
      </c>
      <c r="U4256" s="1">
        <v>0</v>
      </c>
      <c r="V4256" s="1">
        <v>0</v>
      </c>
      <c r="W4256" s="2">
        <f>IF(ISNUMBER(SEARCH("N/A", X4256)), 0, 1)</f>
        <v>0</v>
      </c>
      <c r="X4256" s="1" t="s">
        <v>44</v>
      </c>
      <c r="Y4256" s="1"/>
      <c r="Z4256" s="1"/>
      <c r="AA4256" s="11" cm="1">
        <f t="array" ref="AA4256">IF(ISBLANK(Y4256), 0, VINCentyInvDistance(F4256,G4256,Y4256,Z4256))</f>
        <v>0</v>
      </c>
      <c r="AB4256" s="1">
        <v>0</v>
      </c>
      <c r="AC4256" s="1">
        <v>9</v>
      </c>
      <c r="AD4256" s="1">
        <v>0</v>
      </c>
      <c r="AE4256" s="1">
        <v>389</v>
      </c>
      <c r="AF4256" s="1"/>
      <c r="AG4256" s="1" t="s">
        <v>731</v>
      </c>
      <c r="AH4256" s="1" t="s">
        <v>731</v>
      </c>
      <c r="AI4256" s="1" t="str">
        <f>TRIM(MID(SUBSTITUTE($H4256,",",REPT(" ",200)),(LEN($H4256)-LEN(SUBSTITUTE($H4256,",",""))-2)*200+1,200))</f>
        <v>Central Visayas</v>
      </c>
      <c r="AJ4256" s="1" t="s">
        <v>55</v>
      </c>
      <c r="AK4256" t="s">
        <v>17706</v>
      </c>
      <c r="AL4256" s="1">
        <v>3</v>
      </c>
      <c r="AM4256" s="1" t="s">
        <v>15153</v>
      </c>
    </row>
    <row r="4257" spans="1:39" ht="12.75" customHeight="1">
      <c r="A4257" s="1"/>
      <c r="B4257" s="1" t="s">
        <v>15154</v>
      </c>
      <c r="C4257" s="1" t="s">
        <v>15155</v>
      </c>
      <c r="D4257" s="3" t="str">
        <f ca="1">IFERROR(__xludf.DUMMYFUNCTION("PROPER(REGEXEXTRACT(B4224, ""(?:https?:\/\/)?(?:www\.)?([a-zA-Z0-9-]+)\.""))"),"Skyscanner")</f>
        <v>Skyscanner</v>
      </c>
      <c r="E4257" s="1" t="s">
        <v>15156</v>
      </c>
      <c r="F4257" s="1">
        <v>10.333640000000001</v>
      </c>
      <c r="G4257" s="1">
        <v>123.89867</v>
      </c>
      <c r="H4257" s="1" t="s">
        <v>15157</v>
      </c>
      <c r="I4257" s="1" t="s">
        <v>2622</v>
      </c>
      <c r="J4257" s="1">
        <f>IF(K4257="URBAN",1,IF(K4257="SUBURBAN",2,IF(K4257="RURAL",3,"")))</f>
        <v>1</v>
      </c>
      <c r="K4257" s="1" t="s">
        <v>42</v>
      </c>
      <c r="L4257" s="18">
        <v>46082</v>
      </c>
      <c r="M4257" s="49">
        <v>0.58333333333333337</v>
      </c>
      <c r="N4257" s="18">
        <v>46083</v>
      </c>
      <c r="O4257" s="56">
        <v>0.5</v>
      </c>
      <c r="P4257" s="31" t="str">
        <f>TEXT($L4257, "dddd")</f>
        <v>Sunday</v>
      </c>
      <c r="Q4257" s="39" t="s">
        <v>207</v>
      </c>
      <c r="R4257" s="39">
        <v>800</v>
      </c>
      <c r="S4257" s="1" t="str">
        <f>IF(OR(MONTH(L4257)=12, MONTH(L4257)&lt;=5), "Dry Season", "Wet Season")</f>
        <v>Dry Season</v>
      </c>
      <c r="T4257" s="1">
        <v>1</v>
      </c>
      <c r="U4257" s="1">
        <v>0</v>
      </c>
      <c r="V4257" s="1">
        <v>0</v>
      </c>
      <c r="W4257" s="2">
        <f>IF(ISNUMBER(SEARCH("N/A", X4257)), 0, 1)</f>
        <v>0</v>
      </c>
      <c r="X4257" s="1" t="s">
        <v>44</v>
      </c>
      <c r="Y4257" s="1"/>
      <c r="Z4257" s="1"/>
      <c r="AA4257" s="11" cm="1">
        <f t="array" ref="AA4257">IF(ISBLANK(Y4257), 0, VINCentyInvDistance(F4257,G4257,Y4257,Z4257))</f>
        <v>0</v>
      </c>
      <c r="AB4257" s="1">
        <v>0</v>
      </c>
      <c r="AC4257" s="1">
        <v>8.8000000000000007</v>
      </c>
      <c r="AD4257" s="1">
        <v>0</v>
      </c>
      <c r="AE4257" s="1">
        <v>92</v>
      </c>
      <c r="AF4257" s="1"/>
      <c r="AG4257" s="1" t="s">
        <v>731</v>
      </c>
      <c r="AH4257" s="1" t="s">
        <v>731</v>
      </c>
      <c r="AI4257" s="1" t="str">
        <f>TRIM(MID(SUBSTITUTE($H4257,",",REPT(" ",200)),(LEN($H4257)-LEN(SUBSTITUTE($H4257,",",""))-2)*200+1,200))</f>
        <v>Central Visayas</v>
      </c>
      <c r="AJ4257" s="1" t="s">
        <v>55</v>
      </c>
      <c r="AK4257" t="s">
        <v>56</v>
      </c>
      <c r="AL4257" s="2">
        <v>0</v>
      </c>
      <c r="AM4257" s="1" t="s">
        <v>15158</v>
      </c>
    </row>
    <row r="4258" spans="1:39" ht="12.75" customHeight="1">
      <c r="A4258" s="1"/>
      <c r="B4258" s="1" t="s">
        <v>15159</v>
      </c>
      <c r="C4258" s="1" t="s">
        <v>15160</v>
      </c>
      <c r="D4258" s="3" t="str">
        <f ca="1">IFERROR(__xludf.DUMMYFUNCTION("PROPER(REGEXEXTRACT(B4225, ""(?:https?:\/\/)?(?:www\.)?([a-zA-Z0-9-]+)\.""))"),"Skyscanner")</f>
        <v>Skyscanner</v>
      </c>
      <c r="E4258" s="1" t="s">
        <v>15161</v>
      </c>
      <c r="F4258" s="1">
        <v>10.311299</v>
      </c>
      <c r="G4258" s="1">
        <v>123.89205200000001</v>
      </c>
      <c r="H4258" s="1" t="s">
        <v>15162</v>
      </c>
      <c r="I4258" s="1" t="s">
        <v>2622</v>
      </c>
      <c r="J4258" s="1">
        <f>IF(K4258="URBAN",1,IF(K4258="SUBURBAN",2,IF(K4258="RURAL",3,"")))</f>
        <v>1</v>
      </c>
      <c r="K4258" s="1" t="s">
        <v>42</v>
      </c>
      <c r="L4258" s="18">
        <v>46082</v>
      </c>
      <c r="M4258" s="49">
        <v>0.58333333333333337</v>
      </c>
      <c r="N4258" s="18">
        <v>46083</v>
      </c>
      <c r="O4258" s="56">
        <v>0.5</v>
      </c>
      <c r="P4258" s="31" t="str">
        <f>TEXT($L4258, "dddd")</f>
        <v>Sunday</v>
      </c>
      <c r="Q4258" s="39" t="s">
        <v>207</v>
      </c>
      <c r="R4258" s="39">
        <v>2300</v>
      </c>
      <c r="S4258" s="1" t="str">
        <f>IF(OR(MONTH(L4258)=12, MONTH(L4258)&lt;=5), "Dry Season", "Wet Season")</f>
        <v>Dry Season</v>
      </c>
      <c r="T4258" s="1">
        <v>1</v>
      </c>
      <c r="U4258" s="1">
        <v>0</v>
      </c>
      <c r="V4258" s="1">
        <v>0</v>
      </c>
      <c r="W4258" s="2">
        <f>IF(ISNUMBER(SEARCH("N/A", X4258)), 0, 1)</f>
        <v>0</v>
      </c>
      <c r="X4258" s="1" t="s">
        <v>44</v>
      </c>
      <c r="Y4258" s="1"/>
      <c r="Z4258" s="1"/>
      <c r="AA4258" s="11" cm="1">
        <f t="array" ref="AA4258">IF(ISBLANK(Y4258), 0, VINCentyInvDistance(F4258,G4258,Y4258,Z4258))</f>
        <v>0</v>
      </c>
      <c r="AB4258" s="1">
        <v>0</v>
      </c>
      <c r="AC4258" s="1">
        <v>8.8000000000000007</v>
      </c>
      <c r="AD4258" s="1">
        <v>4.4000000000000004</v>
      </c>
      <c r="AE4258" s="1">
        <v>150</v>
      </c>
      <c r="AF4258" s="1"/>
      <c r="AG4258" s="1" t="s">
        <v>731</v>
      </c>
      <c r="AH4258" s="1" t="s">
        <v>731</v>
      </c>
      <c r="AI4258" s="1" t="str">
        <f>TRIM(MID(SUBSTITUTE($H4258,",",REPT(" ",200)),(LEN($H4258)-LEN(SUBSTITUTE($H4258,",",""))-2)*200+1,200))</f>
        <v>Central Visayas</v>
      </c>
      <c r="AJ4258" s="1" t="s">
        <v>55</v>
      </c>
      <c r="AK4258" t="s">
        <v>17707</v>
      </c>
      <c r="AL4258" s="2">
        <v>0</v>
      </c>
      <c r="AM4258" s="1" t="s">
        <v>15163</v>
      </c>
    </row>
    <row r="4259" spans="1:39" ht="12.75" customHeight="1">
      <c r="A4259" s="1"/>
      <c r="B4259" s="1" t="s">
        <v>15164</v>
      </c>
      <c r="C4259" s="1" t="s">
        <v>15165</v>
      </c>
      <c r="D4259" s="3" t="str">
        <f ca="1">IFERROR(__xludf.DUMMYFUNCTION("PROPER(REGEXEXTRACT(B4226, ""(?:https?:\/\/)?(?:www\.)?([a-zA-Z0-9-]+)\.""))"),"Skyscanner")</f>
        <v>Skyscanner</v>
      </c>
      <c r="E4259" s="1" t="s">
        <v>15166</v>
      </c>
      <c r="F4259" s="1">
        <v>10.331</v>
      </c>
      <c r="G4259" s="1">
        <v>123.90309000000001</v>
      </c>
      <c r="H4259" s="1" t="s">
        <v>15023</v>
      </c>
      <c r="I4259" s="1" t="s">
        <v>2622</v>
      </c>
      <c r="J4259" s="1">
        <f>IF(K4259="URBAN",1,IF(K4259="SUBURBAN",2,IF(K4259="RURAL",3,"")))</f>
        <v>1</v>
      </c>
      <c r="K4259" s="1" t="s">
        <v>42</v>
      </c>
      <c r="L4259" s="18">
        <v>46082</v>
      </c>
      <c r="M4259" s="49">
        <v>0.625</v>
      </c>
      <c r="N4259" s="18">
        <v>46083</v>
      </c>
      <c r="O4259" s="56">
        <v>0.5</v>
      </c>
      <c r="P4259" s="31" t="str">
        <f>TEXT($L4259, "dddd")</f>
        <v>Sunday</v>
      </c>
      <c r="Q4259" s="39" t="s">
        <v>43</v>
      </c>
      <c r="R4259" s="39">
        <v>2680</v>
      </c>
      <c r="S4259" s="1" t="str">
        <f>IF(OR(MONTH(L4259)=12, MONTH(L4259)&lt;=5), "Dry Season", "Wet Season")</f>
        <v>Dry Season</v>
      </c>
      <c r="T4259" s="1">
        <v>1</v>
      </c>
      <c r="U4259" s="1">
        <v>0</v>
      </c>
      <c r="V4259" s="1">
        <v>0</v>
      </c>
      <c r="W4259" s="2">
        <f>IF(ISNUMBER(SEARCH("N/A", X4259)), 0, 1)</f>
        <v>0</v>
      </c>
      <c r="X4259" s="1" t="s">
        <v>44</v>
      </c>
      <c r="Y4259" s="1"/>
      <c r="Z4259" s="1"/>
      <c r="AA4259" s="11" cm="1">
        <f t="array" ref="AA4259">IF(ISBLANK(Y4259), 0, VINCentyInvDistance(F4259,G4259,Y4259,Z4259))</f>
        <v>0</v>
      </c>
      <c r="AB4259" s="1">
        <v>0</v>
      </c>
      <c r="AC4259" s="1">
        <v>0</v>
      </c>
      <c r="AD4259" s="1">
        <v>0</v>
      </c>
      <c r="AE4259" s="1">
        <v>26</v>
      </c>
      <c r="AF4259" s="1"/>
      <c r="AG4259" s="1" t="s">
        <v>731</v>
      </c>
      <c r="AH4259" s="1" t="s">
        <v>731</v>
      </c>
      <c r="AI4259" s="1" t="str">
        <f>TRIM(MID(SUBSTITUTE($H4259,",",REPT(" ",200)),(LEN($H4259)-LEN(SUBSTITUTE($H4259,",",""))-2)*200+1,200))</f>
        <v>Central Visayas</v>
      </c>
      <c r="AJ4259" s="1" t="s">
        <v>55</v>
      </c>
      <c r="AK4259" t="s">
        <v>16465</v>
      </c>
      <c r="AL4259" s="2">
        <v>0</v>
      </c>
      <c r="AM4259" s="1" t="s">
        <v>15167</v>
      </c>
    </row>
    <row r="4260" spans="1:39" ht="12.75" customHeight="1">
      <c r="A4260" s="1"/>
      <c r="B4260" s="1" t="s">
        <v>14763</v>
      </c>
      <c r="C4260" s="1" t="s">
        <v>15168</v>
      </c>
      <c r="D4260" s="3" t="str">
        <f ca="1">IFERROR(__xludf.DUMMYFUNCTION("PROPER(REGEXEXTRACT(B4227, ""(?:https?:\/\/)?(?:www\.)?([a-zA-Z0-9-]+)\.""))"),"Skyscanner")</f>
        <v>Skyscanner</v>
      </c>
      <c r="E4260" s="1" t="s">
        <v>14765</v>
      </c>
      <c r="F4260" s="1">
        <v>10.311842</v>
      </c>
      <c r="G4260" s="1">
        <v>123.921206</v>
      </c>
      <c r="H4260" s="1" t="s">
        <v>14766</v>
      </c>
      <c r="I4260" s="1" t="s">
        <v>2622</v>
      </c>
      <c r="J4260" s="1">
        <f>IF(K4260="URBAN",1,IF(K4260="SUBURBAN",2,IF(K4260="RURAL",3,"")))</f>
        <v>1</v>
      </c>
      <c r="K4260" s="1" t="s">
        <v>42</v>
      </c>
      <c r="L4260" s="18">
        <v>46082</v>
      </c>
      <c r="M4260" s="49">
        <v>0.625</v>
      </c>
      <c r="N4260" s="18">
        <v>46083</v>
      </c>
      <c r="O4260" s="56">
        <v>0.5</v>
      </c>
      <c r="P4260" s="31" t="str">
        <f>TEXT($L4260, "dddd")</f>
        <v>Sunday</v>
      </c>
      <c r="Q4260" s="39" t="s">
        <v>207</v>
      </c>
      <c r="R4260" s="39">
        <v>2880</v>
      </c>
      <c r="S4260" s="1" t="str">
        <f>IF(OR(MONTH(L4260)=12, MONTH(L4260)&lt;=5), "Dry Season", "Wet Season")</f>
        <v>Dry Season</v>
      </c>
      <c r="T4260" s="1">
        <v>1</v>
      </c>
      <c r="U4260" s="1">
        <v>0</v>
      </c>
      <c r="V4260" s="1">
        <v>0</v>
      </c>
      <c r="W4260" s="2">
        <f>IF(ISNUMBER(SEARCH("N/A", X4260)), 0, 1)</f>
        <v>0</v>
      </c>
      <c r="X4260" s="1" t="s">
        <v>44</v>
      </c>
      <c r="Y4260" s="1"/>
      <c r="Z4260" s="1"/>
      <c r="AA4260" s="11" cm="1">
        <f t="array" ref="AA4260">IF(ISBLANK(Y4260), 0, VINCentyInvDistance(F4260,G4260,Y4260,Z4260))</f>
        <v>0</v>
      </c>
      <c r="AB4260" s="1">
        <v>1</v>
      </c>
      <c r="AC4260" s="1">
        <v>7.6</v>
      </c>
      <c r="AD4260" s="1">
        <v>0</v>
      </c>
      <c r="AE4260" s="1">
        <v>1432</v>
      </c>
      <c r="AF4260" s="1"/>
      <c r="AG4260" s="1" t="s">
        <v>731</v>
      </c>
      <c r="AH4260" s="1" t="s">
        <v>731</v>
      </c>
      <c r="AI4260" s="1" t="str">
        <f>TRIM(MID(SUBSTITUTE($H4260,",",REPT(" ",200)),(LEN($H4260)-LEN(SUBSTITUTE($H4260,",",""))-2)*200+1,200))</f>
        <v>Central Visayas</v>
      </c>
      <c r="AJ4260" s="1" t="s">
        <v>55</v>
      </c>
      <c r="AK4260" t="s">
        <v>17664</v>
      </c>
      <c r="AL4260" s="1">
        <v>3</v>
      </c>
      <c r="AM4260" s="1" t="s">
        <v>14767</v>
      </c>
    </row>
    <row r="4261" spans="1:39" ht="12.75" customHeight="1">
      <c r="A4261" s="1"/>
      <c r="B4261" s="1" t="s">
        <v>14768</v>
      </c>
      <c r="C4261" s="1" t="s">
        <v>15169</v>
      </c>
      <c r="D4261" s="3" t="str">
        <f ca="1">IFERROR(__xludf.DUMMYFUNCTION("PROPER(REGEXEXTRACT(B4228, ""(?:https?:\/\/)?(?:www\.)?([a-zA-Z0-9-]+)\.""))"),"Skyscanner")</f>
        <v>Skyscanner</v>
      </c>
      <c r="E4261" s="1" t="s">
        <v>14770</v>
      </c>
      <c r="F4261" s="1">
        <v>10.309123</v>
      </c>
      <c r="G4261" s="1">
        <v>123.894766</v>
      </c>
      <c r="H4261" s="1" t="s">
        <v>14771</v>
      </c>
      <c r="I4261" s="1" t="s">
        <v>2622</v>
      </c>
      <c r="J4261" s="1">
        <f>IF(K4261="URBAN",1,IF(K4261="SUBURBAN",2,IF(K4261="RURAL",3,"")))</f>
        <v>1</v>
      </c>
      <c r="K4261" s="1" t="s">
        <v>42</v>
      </c>
      <c r="L4261" s="18">
        <v>46082</v>
      </c>
      <c r="M4261" s="49">
        <v>0.625</v>
      </c>
      <c r="N4261" s="18">
        <v>46083</v>
      </c>
      <c r="O4261" s="56">
        <v>0.5</v>
      </c>
      <c r="P4261" s="31" t="str">
        <f>TEXT($L4261, "dddd")</f>
        <v>Sunday</v>
      </c>
      <c r="Q4261" s="39" t="s">
        <v>1341</v>
      </c>
      <c r="R4261" s="39">
        <v>4082</v>
      </c>
      <c r="S4261" s="1" t="str">
        <f>IF(OR(MONTH(L4261)=12, MONTH(L4261)&lt;=5), "Dry Season", "Wet Season")</f>
        <v>Dry Season</v>
      </c>
      <c r="T4261" s="1">
        <v>1</v>
      </c>
      <c r="U4261" s="1">
        <v>0</v>
      </c>
      <c r="V4261" s="1">
        <v>0</v>
      </c>
      <c r="W4261" s="2">
        <f>IF(ISNUMBER(SEARCH("N/A", X4261)), 0, 1)</f>
        <v>0</v>
      </c>
      <c r="X4261" s="1" t="s">
        <v>44</v>
      </c>
      <c r="Y4261" s="1"/>
      <c r="Z4261" s="1"/>
      <c r="AA4261" s="11" cm="1">
        <f t="array" ref="AA4261">IF(ISBLANK(Y4261), 0, VINCentyInvDistance(F4261,G4261,Y4261,Z4261))</f>
        <v>0</v>
      </c>
      <c r="AB4261" s="1">
        <v>0</v>
      </c>
      <c r="AC4261" s="1">
        <v>9</v>
      </c>
      <c r="AD4261" s="1">
        <v>0</v>
      </c>
      <c r="AE4261" s="1">
        <v>77</v>
      </c>
      <c r="AF4261" s="1"/>
      <c r="AG4261" s="1" t="s">
        <v>731</v>
      </c>
      <c r="AH4261" s="1" t="s">
        <v>731</v>
      </c>
      <c r="AI4261" s="1" t="str">
        <f>TRIM(MID(SUBSTITUTE($H4261,",",REPT(" ",200)),(LEN($H4261)-LEN(SUBSTITUTE($H4261,",",""))-2)*200+1,200))</f>
        <v>Central Visayas</v>
      </c>
      <c r="AJ4261" s="1" t="s">
        <v>55</v>
      </c>
      <c r="AK4261" t="s">
        <v>14772</v>
      </c>
      <c r="AL4261" s="1">
        <v>3</v>
      </c>
      <c r="AM4261" s="1" t="s">
        <v>14773</v>
      </c>
    </row>
    <row r="4262" spans="1:39" ht="12.75" customHeight="1">
      <c r="A4262" s="1"/>
      <c r="B4262" s="1" t="s">
        <v>14774</v>
      </c>
      <c r="C4262" s="1" t="s">
        <v>15170</v>
      </c>
      <c r="D4262" s="3" t="str">
        <f ca="1">IFERROR(__xludf.DUMMYFUNCTION("PROPER(REGEXEXTRACT(B4229, ""(?:https?:\/\/)?(?:www\.)?([a-zA-Z0-9-]+)\.""))"),"Skyscanner")</f>
        <v>Skyscanner</v>
      </c>
      <c r="E4262" s="1" t="s">
        <v>14776</v>
      </c>
      <c r="F4262" s="1">
        <v>10.30964</v>
      </c>
      <c r="G4262" s="1">
        <v>123.91919</v>
      </c>
      <c r="H4262" s="1" t="s">
        <v>14777</v>
      </c>
      <c r="I4262" s="1" t="s">
        <v>2622</v>
      </c>
      <c r="J4262" s="1">
        <f>IF(K4262="URBAN",1,IF(K4262="SUBURBAN",2,IF(K4262="RURAL",3,"")))</f>
        <v>1</v>
      </c>
      <c r="K4262" s="1" t="s">
        <v>42</v>
      </c>
      <c r="L4262" s="18">
        <v>46082</v>
      </c>
      <c r="M4262" s="49">
        <v>0.625</v>
      </c>
      <c r="N4262" s="18">
        <v>46083</v>
      </c>
      <c r="O4262" s="56">
        <v>0.5</v>
      </c>
      <c r="P4262" s="31" t="str">
        <f>TEXT($L4262, "dddd")</f>
        <v>Sunday</v>
      </c>
      <c r="Q4262" s="39" t="s">
        <v>43</v>
      </c>
      <c r="R4262" s="39">
        <v>7002</v>
      </c>
      <c r="S4262" s="1" t="str">
        <f>IF(OR(MONTH(L4262)=12, MONTH(L4262)&lt;=5), "Dry Season", "Wet Season")</f>
        <v>Dry Season</v>
      </c>
      <c r="T4262" s="1">
        <v>1</v>
      </c>
      <c r="U4262" s="1">
        <v>0</v>
      </c>
      <c r="V4262" s="1">
        <v>0</v>
      </c>
      <c r="W4262" s="2">
        <f>IF(ISNUMBER(SEARCH("N/A", X4262)), 0, 1)</f>
        <v>0</v>
      </c>
      <c r="X4262" s="1" t="s">
        <v>44</v>
      </c>
      <c r="Y4262" s="1"/>
      <c r="Z4262" s="1"/>
      <c r="AA4262" s="11" cm="1">
        <f t="array" ref="AA4262">IF(ISBLANK(Y4262), 0, VINCentyInvDistance(F4262,G4262,Y4262,Z4262))</f>
        <v>0</v>
      </c>
      <c r="AB4262" s="1">
        <v>1</v>
      </c>
      <c r="AC4262" s="1">
        <v>9</v>
      </c>
      <c r="AD4262" s="1">
        <v>4.5</v>
      </c>
      <c r="AE4262" s="1">
        <v>5838</v>
      </c>
      <c r="AF4262" s="1"/>
      <c r="AG4262" s="1" t="s">
        <v>731</v>
      </c>
      <c r="AH4262" s="1" t="s">
        <v>731</v>
      </c>
      <c r="AI4262" s="1" t="str">
        <f>TRIM(MID(SUBSTITUTE($H4262,",",REPT(" ",200)),(LEN($H4262)-LEN(SUBSTITUTE($H4262,",",""))-2)*200+1,200))</f>
        <v>Central Visayas</v>
      </c>
      <c r="AJ4262" s="1" t="s">
        <v>55</v>
      </c>
      <c r="AK4262" t="s">
        <v>17665</v>
      </c>
      <c r="AL4262" s="1">
        <v>5</v>
      </c>
      <c r="AM4262" s="1" t="s">
        <v>14778</v>
      </c>
    </row>
    <row r="4263" spans="1:39" ht="12.75" customHeight="1">
      <c r="A4263" s="1"/>
      <c r="B4263" s="1" t="s">
        <v>14779</v>
      </c>
      <c r="C4263" s="1" t="s">
        <v>15171</v>
      </c>
      <c r="D4263" s="3" t="str">
        <f ca="1">IFERROR(__xludf.DUMMYFUNCTION("PROPER(REGEXEXTRACT(B4230, ""(?:https?:\/\/)?(?:www\.)?([a-zA-Z0-9-]+)\.""))"),"Skyscanner")</f>
        <v>Skyscanner</v>
      </c>
      <c r="E4263" s="1" t="s">
        <v>14781</v>
      </c>
      <c r="F4263" s="1">
        <v>10.310475</v>
      </c>
      <c r="G4263" s="1">
        <v>123.90408600000001</v>
      </c>
      <c r="H4263" s="1" t="s">
        <v>14782</v>
      </c>
      <c r="I4263" s="1" t="s">
        <v>2622</v>
      </c>
      <c r="J4263" s="1">
        <f>IF(K4263="URBAN",1,IF(K4263="SUBURBAN",2,IF(K4263="RURAL",3,"")))</f>
        <v>1</v>
      </c>
      <c r="K4263" s="1" t="s">
        <v>42</v>
      </c>
      <c r="L4263" s="18">
        <v>46082</v>
      </c>
      <c r="M4263" s="49">
        <v>0.625</v>
      </c>
      <c r="N4263" s="18">
        <v>46083</v>
      </c>
      <c r="O4263" s="56">
        <v>0.5</v>
      </c>
      <c r="P4263" s="31" t="str">
        <f>TEXT($L4263, "dddd")</f>
        <v>Sunday</v>
      </c>
      <c r="Q4263" s="39" t="s">
        <v>1341</v>
      </c>
      <c r="R4263" s="39">
        <v>1597</v>
      </c>
      <c r="S4263" s="1" t="str">
        <f>IF(OR(MONTH(L4263)=12, MONTH(L4263)&lt;=5), "Dry Season", "Wet Season")</f>
        <v>Dry Season</v>
      </c>
      <c r="T4263" s="1">
        <v>1</v>
      </c>
      <c r="U4263" s="1">
        <v>0</v>
      </c>
      <c r="V4263" s="1">
        <v>0</v>
      </c>
      <c r="W4263" s="2">
        <f>IF(ISNUMBER(SEARCH("N/A", X4263)), 0, 1)</f>
        <v>0</v>
      </c>
      <c r="X4263" s="1" t="s">
        <v>44</v>
      </c>
      <c r="Y4263" s="1"/>
      <c r="Z4263" s="1"/>
      <c r="AA4263" s="11" cm="1">
        <f t="array" ref="AA4263">IF(ISBLANK(Y4263), 0, VINCentyInvDistance(F4263,G4263,Y4263,Z4263))</f>
        <v>0</v>
      </c>
      <c r="AB4263" s="1">
        <v>0</v>
      </c>
      <c r="AC4263" s="1">
        <v>10</v>
      </c>
      <c r="AD4263" s="1">
        <v>0</v>
      </c>
      <c r="AE4263" s="1">
        <v>12</v>
      </c>
      <c r="AF4263" s="1"/>
      <c r="AG4263" s="1" t="s">
        <v>731</v>
      </c>
      <c r="AH4263" s="1" t="s">
        <v>731</v>
      </c>
      <c r="AI4263" s="1" t="str">
        <f>TRIM(MID(SUBSTITUTE($H4263,",",REPT(" ",200)),(LEN($H4263)-LEN(SUBSTITUTE($H4263,",",""))-2)*200+1,200))</f>
        <v>Central Visayas</v>
      </c>
      <c r="AJ4263" s="1" t="s">
        <v>55</v>
      </c>
      <c r="AK4263" t="s">
        <v>17666</v>
      </c>
      <c r="AL4263" s="1">
        <v>3</v>
      </c>
      <c r="AM4263" s="1" t="s">
        <v>14783</v>
      </c>
    </row>
    <row r="4264" spans="1:39" ht="12.75" customHeight="1">
      <c r="A4264" s="1"/>
      <c r="B4264" s="1" t="s">
        <v>14784</v>
      </c>
      <c r="C4264" s="1" t="s">
        <v>15172</v>
      </c>
      <c r="D4264" s="3" t="str">
        <f ca="1">IFERROR(__xludf.DUMMYFUNCTION("PROPER(REGEXEXTRACT(B4231, ""(?:https?:\/\/)?(?:www\.)?([a-zA-Z0-9-]+)\.""))"),"Skyscanner")</f>
        <v>Skyscanner</v>
      </c>
      <c r="E4264" s="1" t="s">
        <v>14786</v>
      </c>
      <c r="F4264" s="1">
        <v>10.316972</v>
      </c>
      <c r="G4264" s="1">
        <v>123.909306</v>
      </c>
      <c r="H4264" s="1" t="s">
        <v>14787</v>
      </c>
      <c r="I4264" s="1" t="s">
        <v>2622</v>
      </c>
      <c r="J4264" s="1">
        <f>IF(K4264="URBAN",1,IF(K4264="SUBURBAN",2,IF(K4264="RURAL",3,"")))</f>
        <v>1</v>
      </c>
      <c r="K4264" s="1" t="s">
        <v>42</v>
      </c>
      <c r="L4264" s="18">
        <v>46082</v>
      </c>
      <c r="M4264" s="49">
        <v>0.625</v>
      </c>
      <c r="N4264" s="18">
        <v>46083</v>
      </c>
      <c r="O4264" s="56">
        <v>0.5</v>
      </c>
      <c r="P4264" s="31" t="str">
        <f>TEXT($L4264, "dddd")</f>
        <v>Sunday</v>
      </c>
      <c r="Q4264" s="39" t="s">
        <v>207</v>
      </c>
      <c r="R4264" s="39">
        <v>6138</v>
      </c>
      <c r="S4264" s="1" t="str">
        <f>IF(OR(MONTH(L4264)=12, MONTH(L4264)&lt;=5), "Dry Season", "Wet Season")</f>
        <v>Dry Season</v>
      </c>
      <c r="T4264" s="1">
        <v>1</v>
      </c>
      <c r="U4264" s="1">
        <v>0</v>
      </c>
      <c r="V4264" s="1">
        <v>1</v>
      </c>
      <c r="W4264" s="2">
        <f>IF(ISNUMBER(SEARCH("N/A", X4264)), 0, 1)</f>
        <v>0</v>
      </c>
      <c r="X4264" s="1" t="s">
        <v>44</v>
      </c>
      <c r="Y4264" s="1"/>
      <c r="Z4264" s="1"/>
      <c r="AA4264" s="11" cm="1">
        <f t="array" ref="AA4264">IF(ISBLANK(Y4264), 0, VINCentyInvDistance(F4264,G4264,Y4264,Z4264))</f>
        <v>0</v>
      </c>
      <c r="AB4264" s="1">
        <v>1</v>
      </c>
      <c r="AC4264" s="1">
        <v>9.6</v>
      </c>
      <c r="AD4264" s="1">
        <v>0</v>
      </c>
      <c r="AE4264" s="1">
        <v>913</v>
      </c>
      <c r="AF4264" s="1"/>
      <c r="AG4264" s="1" t="s">
        <v>731</v>
      </c>
      <c r="AH4264" s="1" t="s">
        <v>731</v>
      </c>
      <c r="AI4264" s="1" t="str">
        <f>TRIM(MID(SUBSTITUTE($H4264,",",REPT(" ",200)),(LEN($H4264)-LEN(SUBSTITUTE($H4264,",",""))-2)*200+1,200))</f>
        <v>Central Visayas</v>
      </c>
      <c r="AJ4264" s="1" t="s">
        <v>55</v>
      </c>
      <c r="AK4264" t="s">
        <v>17667</v>
      </c>
      <c r="AL4264" s="1">
        <v>4</v>
      </c>
      <c r="AM4264" s="1" t="s">
        <v>14789</v>
      </c>
    </row>
    <row r="4265" spans="1:39" ht="12.75" customHeight="1">
      <c r="A4265" s="1"/>
      <c r="B4265" s="1" t="s">
        <v>14790</v>
      </c>
      <c r="C4265" s="1" t="s">
        <v>15173</v>
      </c>
      <c r="D4265" s="3" t="str">
        <f ca="1">IFERROR(__xludf.DUMMYFUNCTION("PROPER(REGEXEXTRACT(B4232, ""(?:https?:\/\/)?(?:www\.)?([a-zA-Z0-9-]+)\.""))"),"Skyscanner")</f>
        <v>Skyscanner</v>
      </c>
      <c r="E4265" s="1" t="s">
        <v>14792</v>
      </c>
      <c r="F4265" s="1">
        <v>10.297394000000001</v>
      </c>
      <c r="G4265" s="1">
        <v>123.89583399999999</v>
      </c>
      <c r="H4265" s="1" t="s">
        <v>14793</v>
      </c>
      <c r="I4265" s="1" t="s">
        <v>2622</v>
      </c>
      <c r="J4265" s="1">
        <f>IF(K4265="URBAN",1,IF(K4265="SUBURBAN",2,IF(K4265="RURAL",3,"")))</f>
        <v>1</v>
      </c>
      <c r="K4265" s="1" t="s">
        <v>42</v>
      </c>
      <c r="L4265" s="18">
        <v>46082</v>
      </c>
      <c r="M4265" s="49">
        <v>0.625</v>
      </c>
      <c r="N4265" s="18">
        <v>46083</v>
      </c>
      <c r="O4265" s="56">
        <v>0.5</v>
      </c>
      <c r="P4265" s="31" t="str">
        <f>TEXT($L4265, "dddd")</f>
        <v>Sunday</v>
      </c>
      <c r="Q4265" s="39" t="s">
        <v>43</v>
      </c>
      <c r="R4265" s="39">
        <v>1931</v>
      </c>
      <c r="S4265" s="1" t="str">
        <f>IF(OR(MONTH(L4265)=12, MONTH(L4265)&lt;=5), "Dry Season", "Wet Season")</f>
        <v>Dry Season</v>
      </c>
      <c r="T4265" s="1">
        <v>1</v>
      </c>
      <c r="U4265" s="1">
        <v>0</v>
      </c>
      <c r="V4265" s="1">
        <v>0</v>
      </c>
      <c r="W4265" s="2">
        <f>IF(ISNUMBER(SEARCH("N/A", X4265)), 0, 1)</f>
        <v>0</v>
      </c>
      <c r="X4265" s="1" t="s">
        <v>44</v>
      </c>
      <c r="Y4265" s="1"/>
      <c r="Z4265" s="1"/>
      <c r="AA4265" s="11" cm="1">
        <f t="array" ref="AA4265">IF(ISBLANK(Y4265), 0, VINCentyInvDistance(F4265,G4265,Y4265,Z4265))</f>
        <v>0</v>
      </c>
      <c r="AB4265" s="1">
        <v>1</v>
      </c>
      <c r="AC4265" s="1">
        <v>7.6</v>
      </c>
      <c r="AD4265" s="1">
        <v>0</v>
      </c>
      <c r="AE4265" s="1">
        <v>499</v>
      </c>
      <c r="AF4265" s="1"/>
      <c r="AG4265" s="1" t="s">
        <v>731</v>
      </c>
      <c r="AH4265" s="1" t="s">
        <v>731</v>
      </c>
      <c r="AI4265" s="1" t="str">
        <f>TRIM(MID(SUBSTITUTE($H4265,",",REPT(" ",200)),(LEN($H4265)-LEN(SUBSTITUTE($H4265,",",""))-2)*200+1,200))</f>
        <v>Central Visayas</v>
      </c>
      <c r="AJ4265" s="1" t="s">
        <v>55</v>
      </c>
      <c r="AK4265" t="s">
        <v>17668</v>
      </c>
      <c r="AL4265" s="1">
        <v>4</v>
      </c>
      <c r="AM4265" s="1" t="s">
        <v>14794</v>
      </c>
    </row>
    <row r="4266" spans="1:39" ht="12.75" customHeight="1">
      <c r="A4266" s="1"/>
      <c r="B4266" s="1" t="s">
        <v>4923</v>
      </c>
      <c r="C4266" s="1" t="s">
        <v>15174</v>
      </c>
      <c r="D4266" s="3" t="str">
        <f ca="1">IFERROR(__xludf.DUMMYFUNCTION("PROPER(REGEXEXTRACT(B4233, ""(?:https?:\/\/)?(?:www\.)?([a-zA-Z0-9-]+)\.""))"),"Skyscanner")</f>
        <v>Skyscanner</v>
      </c>
      <c r="E4266" s="1" t="s">
        <v>14796</v>
      </c>
      <c r="F4266" s="1">
        <v>10.34173</v>
      </c>
      <c r="G4266" s="1">
        <v>123.89745600000001</v>
      </c>
      <c r="H4266" s="1" t="s">
        <v>4926</v>
      </c>
      <c r="I4266" s="1" t="s">
        <v>2622</v>
      </c>
      <c r="J4266" s="1">
        <f>IF(K4266="URBAN",1,IF(K4266="SUBURBAN",2,IF(K4266="RURAL",3,"")))</f>
        <v>1</v>
      </c>
      <c r="K4266" s="1" t="s">
        <v>42</v>
      </c>
      <c r="L4266" s="18">
        <v>46082</v>
      </c>
      <c r="M4266" s="49">
        <v>0.625</v>
      </c>
      <c r="N4266" s="18">
        <v>46083</v>
      </c>
      <c r="O4266" s="56">
        <v>0.5</v>
      </c>
      <c r="P4266" s="31" t="str">
        <f>TEXT($L4266, "dddd")</f>
        <v>Sunday</v>
      </c>
      <c r="Q4266" s="39" t="s">
        <v>43</v>
      </c>
      <c r="R4266" s="39">
        <v>5412</v>
      </c>
      <c r="S4266" s="1" t="str">
        <f>IF(OR(MONTH(L4266)=12, MONTH(L4266)&lt;=5), "Dry Season", "Wet Season")</f>
        <v>Dry Season</v>
      </c>
      <c r="T4266" s="1">
        <v>1</v>
      </c>
      <c r="U4266" s="1">
        <v>0</v>
      </c>
      <c r="V4266" s="1">
        <v>0</v>
      </c>
      <c r="W4266" s="2">
        <f>IF(ISNUMBER(SEARCH("N/A", X4266)), 0, 1)</f>
        <v>0</v>
      </c>
      <c r="X4266" s="1" t="s">
        <v>44</v>
      </c>
      <c r="Y4266" s="1"/>
      <c r="Z4266" s="1"/>
      <c r="AA4266" s="11" cm="1">
        <f t="array" ref="AA4266">IF(ISBLANK(Y4266), 0, VINCentyInvDistance(F4266,G4266,Y4266,Z4266))</f>
        <v>0</v>
      </c>
      <c r="AB4266" s="1">
        <v>1</v>
      </c>
      <c r="AC4266" s="1">
        <v>8.8000000000000007</v>
      </c>
      <c r="AD4266" s="1">
        <v>4.4000000000000004</v>
      </c>
      <c r="AE4266" s="1">
        <v>2747</v>
      </c>
      <c r="AF4266" s="1"/>
      <c r="AG4266" s="1" t="s">
        <v>731</v>
      </c>
      <c r="AH4266" s="1" t="s">
        <v>731</v>
      </c>
      <c r="AI4266" s="1" t="str">
        <f>TRIM(MID(SUBSTITUTE($H4266,",",REPT(" ",200)),(LEN($H4266)-LEN(SUBSTITUTE($H4266,",",""))-2)*200+1,200))</f>
        <v>Central Visayas</v>
      </c>
      <c r="AJ4266" s="1" t="s">
        <v>55</v>
      </c>
      <c r="AK4266" t="s">
        <v>17051</v>
      </c>
      <c r="AL4266" s="1">
        <v>5</v>
      </c>
      <c r="AM4266" s="1" t="s">
        <v>4927</v>
      </c>
    </row>
    <row r="4267" spans="1:39" ht="12.75" customHeight="1">
      <c r="A4267" s="1"/>
      <c r="B4267" s="1" t="s">
        <v>14797</v>
      </c>
      <c r="C4267" s="1" t="s">
        <v>15175</v>
      </c>
      <c r="D4267" s="3" t="str">
        <f ca="1">IFERROR(__xludf.DUMMYFUNCTION("PROPER(REGEXEXTRACT(B4234, ""(?:https?:\/\/)?(?:www\.)?([a-zA-Z0-9-]+)\.""))"),"Skyscanner")</f>
        <v>Skyscanner</v>
      </c>
      <c r="E4267" s="1" t="s">
        <v>14799</v>
      </c>
      <c r="F4267" s="1">
        <v>10.305095</v>
      </c>
      <c r="G4267" s="1">
        <v>123.910625</v>
      </c>
      <c r="H4267" s="1" t="s">
        <v>14800</v>
      </c>
      <c r="I4267" s="1" t="s">
        <v>2622</v>
      </c>
      <c r="J4267" s="1">
        <f>IF(K4267="URBAN",1,IF(K4267="SUBURBAN",2,IF(K4267="RURAL",3,"")))</f>
        <v>1</v>
      </c>
      <c r="K4267" s="1" t="s">
        <v>42</v>
      </c>
      <c r="L4267" s="18">
        <v>46082</v>
      </c>
      <c r="M4267" s="49">
        <v>0.58333333333333337</v>
      </c>
      <c r="N4267" s="18">
        <v>46083</v>
      </c>
      <c r="O4267" s="56">
        <v>0.5</v>
      </c>
      <c r="P4267" s="31" t="str">
        <f>TEXT($L4267, "dddd")</f>
        <v>Sunday</v>
      </c>
      <c r="Q4267" s="39" t="s">
        <v>207</v>
      </c>
      <c r="R4267" s="39">
        <v>5157</v>
      </c>
      <c r="S4267" s="1" t="str">
        <f>IF(OR(MONTH(L4267)=12, MONTH(L4267)&lt;=5), "Dry Season", "Wet Season")</f>
        <v>Dry Season</v>
      </c>
      <c r="T4267" s="1">
        <v>1</v>
      </c>
      <c r="U4267" s="1">
        <v>0</v>
      </c>
      <c r="V4267" s="1">
        <v>0</v>
      </c>
      <c r="W4267" s="2">
        <f>IF(ISNUMBER(SEARCH("N/A", X4267)), 0, 1)</f>
        <v>0</v>
      </c>
      <c r="X4267" s="1" t="s">
        <v>44</v>
      </c>
      <c r="Y4267" s="1"/>
      <c r="Z4267" s="1"/>
      <c r="AA4267" s="11" cm="1">
        <f t="array" ref="AA4267">IF(ISBLANK(Y4267), 0, VINCentyInvDistance(F4267,G4267,Y4267,Z4267))</f>
        <v>0</v>
      </c>
      <c r="AB4267" s="1">
        <v>0</v>
      </c>
      <c r="AC4267" s="1">
        <v>9.4</v>
      </c>
      <c r="AD4267" s="1">
        <v>4.7</v>
      </c>
      <c r="AE4267" s="1">
        <v>1389</v>
      </c>
      <c r="AF4267" s="1"/>
      <c r="AG4267" s="1" t="s">
        <v>731</v>
      </c>
      <c r="AH4267" s="1" t="s">
        <v>731</v>
      </c>
      <c r="AI4267" s="1" t="str">
        <f>TRIM(MID(SUBSTITUTE($H4267,",",REPT(" ",200)),(LEN($H4267)-LEN(SUBSTITUTE($H4267,",",""))-2)*200+1,200))</f>
        <v>Central Visayas</v>
      </c>
      <c r="AJ4267" s="1" t="s">
        <v>55</v>
      </c>
      <c r="AK4267" t="s">
        <v>17669</v>
      </c>
      <c r="AL4267" s="1">
        <v>3</v>
      </c>
      <c r="AM4267" s="1" t="s">
        <v>14801</v>
      </c>
    </row>
    <row r="4268" spans="1:39" ht="12.75" customHeight="1">
      <c r="A4268" s="1"/>
      <c r="B4268" s="1" t="s">
        <v>14802</v>
      </c>
      <c r="C4268" s="1" t="s">
        <v>15176</v>
      </c>
      <c r="D4268" s="3" t="str">
        <f ca="1">IFERROR(__xludf.DUMMYFUNCTION("PROPER(REGEXEXTRACT(B4235, ""(?:https?:\/\/)?(?:www\.)?([a-zA-Z0-9-]+)\.""))"),"Skyscanner")</f>
        <v>Skyscanner</v>
      </c>
      <c r="E4268" s="1" t="s">
        <v>14804</v>
      </c>
      <c r="F4268" s="1">
        <v>10.313157</v>
      </c>
      <c r="G4268" s="1">
        <v>123.89439400000001</v>
      </c>
      <c r="H4268" s="1" t="s">
        <v>14805</v>
      </c>
      <c r="I4268" s="1" t="s">
        <v>2622</v>
      </c>
      <c r="J4268" s="1">
        <f>IF(K4268="URBAN",1,IF(K4268="SUBURBAN",2,IF(K4268="RURAL",3,"")))</f>
        <v>1</v>
      </c>
      <c r="K4268" s="1" t="s">
        <v>42</v>
      </c>
      <c r="L4268" s="18">
        <v>46082</v>
      </c>
      <c r="M4268" s="49">
        <v>0.58333333333333337</v>
      </c>
      <c r="N4268" s="18">
        <v>46083</v>
      </c>
      <c r="O4268" s="56">
        <v>0.5</v>
      </c>
      <c r="P4268" s="31" t="str">
        <f>TEXT($L4268, "dddd")</f>
        <v>Sunday</v>
      </c>
      <c r="Q4268" s="39" t="s">
        <v>43</v>
      </c>
      <c r="R4268" s="39">
        <v>5993</v>
      </c>
      <c r="S4268" s="1" t="str">
        <f>IF(OR(MONTH(L4268)=12, MONTH(L4268)&lt;=5), "Dry Season", "Wet Season")</f>
        <v>Dry Season</v>
      </c>
      <c r="T4268" s="1">
        <v>1</v>
      </c>
      <c r="U4268" s="1">
        <v>0</v>
      </c>
      <c r="V4268" s="1">
        <v>0</v>
      </c>
      <c r="W4268" s="2">
        <f>IF(ISNUMBER(SEARCH("N/A", X4268)), 0, 1)</f>
        <v>0</v>
      </c>
      <c r="X4268" s="1" t="s">
        <v>44</v>
      </c>
      <c r="Y4268" s="1"/>
      <c r="Z4268" s="1"/>
      <c r="AA4268" s="11" cm="1">
        <f t="array" ref="AA4268">IF(ISBLANK(Y4268), 0, VINCentyInvDistance(F4268,G4268,Y4268,Z4268))</f>
        <v>0</v>
      </c>
      <c r="AB4268" s="1">
        <v>0</v>
      </c>
      <c r="AC4268" s="1">
        <v>9.4</v>
      </c>
      <c r="AD4268" s="1">
        <v>4.7</v>
      </c>
      <c r="AE4268" s="1">
        <v>414</v>
      </c>
      <c r="AF4268" s="1"/>
      <c r="AG4268" s="1" t="s">
        <v>731</v>
      </c>
      <c r="AH4268" s="1" t="s">
        <v>731</v>
      </c>
      <c r="AI4268" s="1" t="str">
        <f>TRIM(MID(SUBSTITUTE($H4268,",",REPT(" ",200)),(LEN($H4268)-LEN(SUBSTITUTE($H4268,",",""))-2)*200+1,200))</f>
        <v>Central Visayas</v>
      </c>
      <c r="AJ4268" s="1" t="s">
        <v>55</v>
      </c>
      <c r="AK4268" t="s">
        <v>17670</v>
      </c>
      <c r="AL4268" s="1">
        <v>4</v>
      </c>
      <c r="AM4268" s="1" t="s">
        <v>14806</v>
      </c>
    </row>
    <row r="4269" spans="1:39" ht="12.75" customHeight="1">
      <c r="A4269" s="1"/>
      <c r="B4269" s="1" t="s">
        <v>14807</v>
      </c>
      <c r="C4269" s="1" t="s">
        <v>15177</v>
      </c>
      <c r="D4269" s="3" t="str">
        <f ca="1">IFERROR(__xludf.DUMMYFUNCTION("PROPER(REGEXEXTRACT(B4236, ""(?:https?:\/\/)?(?:www\.)?([a-zA-Z0-9-]+)\.""))"),"Skyscanner")</f>
        <v>Skyscanner</v>
      </c>
      <c r="E4269" s="1" t="s">
        <v>14809</v>
      </c>
      <c r="F4269" s="1">
        <v>10.324875</v>
      </c>
      <c r="G4269" s="1">
        <v>123.936733</v>
      </c>
      <c r="H4269" s="1" t="s">
        <v>14810</v>
      </c>
      <c r="I4269" s="1" t="s">
        <v>2622</v>
      </c>
      <c r="J4269" s="1">
        <f>IF(K4269="URBAN",1,IF(K4269="SUBURBAN",2,IF(K4269="RURAL",3,"")))</f>
        <v>1</v>
      </c>
      <c r="K4269" s="1" t="s">
        <v>42</v>
      </c>
      <c r="L4269" s="18">
        <v>46082</v>
      </c>
      <c r="M4269" s="49">
        <v>0.625</v>
      </c>
      <c r="N4269" s="18">
        <v>46083</v>
      </c>
      <c r="O4269" s="56">
        <v>0.5</v>
      </c>
      <c r="P4269" s="31" t="str">
        <f>TEXT($L4269, "dddd")</f>
        <v>Sunday</v>
      </c>
      <c r="Q4269" s="39" t="s">
        <v>43</v>
      </c>
      <c r="R4269" s="39">
        <v>12564</v>
      </c>
      <c r="S4269" s="1" t="str">
        <f>IF(OR(MONTH(L4269)=12, MONTH(L4269)&lt;=5), "Dry Season", "Wet Season")</f>
        <v>Dry Season</v>
      </c>
      <c r="T4269" s="1">
        <v>1</v>
      </c>
      <c r="U4269" s="1">
        <v>0</v>
      </c>
      <c r="V4269" s="1">
        <v>0</v>
      </c>
      <c r="W4269" s="2">
        <f>IF(ISNUMBER(SEARCH("N/A", X4269)), 0, 1)</f>
        <v>0</v>
      </c>
      <c r="X4269" s="1" t="s">
        <v>44</v>
      </c>
      <c r="Y4269" s="1"/>
      <c r="Z4269" s="1"/>
      <c r="AA4269" s="11" cm="1">
        <f t="array" ref="AA4269">IF(ISBLANK(Y4269), 0, VINCentyInvDistance(F4269,G4269,Y4269,Z4269))</f>
        <v>0</v>
      </c>
      <c r="AB4269" s="1">
        <v>0</v>
      </c>
      <c r="AC4269" s="1">
        <v>9.1999999999999993</v>
      </c>
      <c r="AD4269" s="1">
        <v>0</v>
      </c>
      <c r="AE4269" s="1">
        <v>937</v>
      </c>
      <c r="AF4269" s="1"/>
      <c r="AG4269" s="1" t="s">
        <v>731</v>
      </c>
      <c r="AH4269" s="1" t="s">
        <v>731</v>
      </c>
      <c r="AI4269" s="1" t="str">
        <f>TRIM(MID(SUBSTITUTE($H4269,",",REPT(" ",200)),(LEN($H4269)-LEN(SUBSTITUTE($H4269,",",""))-2)*200+1,200))</f>
        <v>Central Visayas</v>
      </c>
      <c r="AJ4269" s="1" t="s">
        <v>55</v>
      </c>
      <c r="AK4269" t="s">
        <v>17671</v>
      </c>
      <c r="AL4269" s="1">
        <v>4</v>
      </c>
      <c r="AM4269" s="1" t="s">
        <v>14811</v>
      </c>
    </row>
    <row r="4270" spans="1:39" ht="12.75" customHeight="1">
      <c r="A4270" s="1"/>
      <c r="B4270" s="1" t="s">
        <v>14812</v>
      </c>
      <c r="C4270" s="1" t="s">
        <v>15178</v>
      </c>
      <c r="D4270" s="3" t="str">
        <f ca="1">IFERROR(__xludf.DUMMYFUNCTION("PROPER(REGEXEXTRACT(B4237, ""(?:https?:\/\/)?(?:www\.)?([a-zA-Z0-9-]+)\.""))"),"Skyscanner")</f>
        <v>Skyscanner</v>
      </c>
      <c r="E4270" s="1" t="s">
        <v>14814</v>
      </c>
      <c r="F4270" s="1">
        <v>10.317021</v>
      </c>
      <c r="G4270" s="1">
        <v>123.90928099999999</v>
      </c>
      <c r="H4270" s="1" t="s">
        <v>14815</v>
      </c>
      <c r="I4270" s="1" t="s">
        <v>2622</v>
      </c>
      <c r="J4270" s="1">
        <f>IF(K4270="URBAN",1,IF(K4270="SUBURBAN",2,IF(K4270="RURAL",3,"")))</f>
        <v>1</v>
      </c>
      <c r="K4270" s="1" t="s">
        <v>42</v>
      </c>
      <c r="L4270" s="18">
        <v>46082</v>
      </c>
      <c r="M4270" s="49">
        <v>0.58333333333333337</v>
      </c>
      <c r="N4270" s="18">
        <v>46083</v>
      </c>
      <c r="O4270" s="56">
        <v>0.5</v>
      </c>
      <c r="P4270" s="31" t="str">
        <f>TEXT($L4270, "dddd")</f>
        <v>Sunday</v>
      </c>
      <c r="Q4270" s="39" t="s">
        <v>43</v>
      </c>
      <c r="R4270" s="39">
        <v>1994</v>
      </c>
      <c r="S4270" s="1" t="str">
        <f>IF(OR(MONTH(L4270)=12, MONTH(L4270)&lt;=5), "Dry Season", "Wet Season")</f>
        <v>Dry Season</v>
      </c>
      <c r="T4270" s="1">
        <v>1</v>
      </c>
      <c r="U4270" s="1">
        <v>0</v>
      </c>
      <c r="V4270" s="1">
        <v>0</v>
      </c>
      <c r="W4270" s="2">
        <f>IF(ISNUMBER(SEARCH("N/A", X4270)), 0, 1)</f>
        <v>0</v>
      </c>
      <c r="X4270" s="1" t="s">
        <v>44</v>
      </c>
      <c r="Y4270" s="1"/>
      <c r="Z4270" s="1"/>
      <c r="AA4270" s="11" cm="1">
        <f t="array" ref="AA4270">IF(ISBLANK(Y4270), 0, VINCentyInvDistance(F4270,G4270,Y4270,Z4270))</f>
        <v>0</v>
      </c>
      <c r="AB4270" s="1">
        <v>0</v>
      </c>
      <c r="AC4270" s="1">
        <v>8.8000000000000007</v>
      </c>
      <c r="AD4270" s="1">
        <v>4.4000000000000004</v>
      </c>
      <c r="AE4270" s="1">
        <v>283</v>
      </c>
      <c r="AF4270" s="1"/>
      <c r="AG4270" s="1" t="s">
        <v>731</v>
      </c>
      <c r="AH4270" s="1" t="s">
        <v>731</v>
      </c>
      <c r="AI4270" s="1" t="str">
        <f>TRIM(MID(SUBSTITUTE($H4270,",",REPT(" ",200)),(LEN($H4270)-LEN(SUBSTITUTE($H4270,",",""))-2)*200+1,200))</f>
        <v>Central Visayas</v>
      </c>
      <c r="AJ4270" s="1" t="s">
        <v>55</v>
      </c>
      <c r="AK4270" t="s">
        <v>1230</v>
      </c>
      <c r="AL4270" s="1">
        <v>3</v>
      </c>
      <c r="AM4270" s="1" t="s">
        <v>14816</v>
      </c>
    </row>
    <row r="4271" spans="1:39" ht="12.75" customHeight="1">
      <c r="A4271" s="1"/>
      <c r="B4271" s="1" t="s">
        <v>14817</v>
      </c>
      <c r="C4271" s="1" t="s">
        <v>15179</v>
      </c>
      <c r="D4271" s="3" t="str">
        <f ca="1">IFERROR(__xludf.DUMMYFUNCTION("PROPER(REGEXEXTRACT(B4238, ""(?:https?:\/\/)?(?:www\.)?([a-zA-Z0-9-]+)\.""))"),"Skyscanner")</f>
        <v>Skyscanner</v>
      </c>
      <c r="E4271" s="1" t="s">
        <v>14819</v>
      </c>
      <c r="F4271" s="1">
        <v>10.32991</v>
      </c>
      <c r="G4271" s="1">
        <v>123.90713</v>
      </c>
      <c r="H4271" s="1" t="s">
        <v>14820</v>
      </c>
      <c r="I4271" s="1" t="s">
        <v>2622</v>
      </c>
      <c r="J4271" s="1">
        <f>IF(K4271="URBAN",1,IF(K4271="SUBURBAN",2,IF(K4271="RURAL",3,"")))</f>
        <v>1</v>
      </c>
      <c r="K4271" s="1" t="s">
        <v>42</v>
      </c>
      <c r="L4271" s="18">
        <v>46082</v>
      </c>
      <c r="M4271" s="49">
        <v>0.58333333333333337</v>
      </c>
      <c r="N4271" s="18">
        <v>46083</v>
      </c>
      <c r="O4271" s="56">
        <v>0.45833333333333331</v>
      </c>
      <c r="P4271" s="31" t="str">
        <f>TEXT($L4271, "dddd")</f>
        <v>Sunday</v>
      </c>
      <c r="Q4271" s="39" t="s">
        <v>43</v>
      </c>
      <c r="R4271" s="39">
        <v>5173</v>
      </c>
      <c r="S4271" s="1" t="str">
        <f>IF(OR(MONTH(L4271)=12, MONTH(L4271)&lt;=5), "Dry Season", "Wet Season")</f>
        <v>Dry Season</v>
      </c>
      <c r="T4271" s="1">
        <v>1</v>
      </c>
      <c r="U4271" s="1">
        <v>0</v>
      </c>
      <c r="V4271" s="1">
        <v>0</v>
      </c>
      <c r="W4271" s="2">
        <f>IF(ISNUMBER(SEARCH("N/A", X4271)), 0, 1)</f>
        <v>0</v>
      </c>
      <c r="X4271" s="1" t="s">
        <v>44</v>
      </c>
      <c r="Y4271" s="1"/>
      <c r="Z4271" s="1"/>
      <c r="AA4271" s="11" cm="1">
        <f t="array" ref="AA4271">IF(ISBLANK(Y4271), 0, VINCentyInvDistance(F4271,G4271,Y4271,Z4271))</f>
        <v>0</v>
      </c>
      <c r="AB4271" s="1">
        <v>1</v>
      </c>
      <c r="AC4271" s="1">
        <v>9.1999999999999993</v>
      </c>
      <c r="AD4271" s="1">
        <v>4.5999999999999996</v>
      </c>
      <c r="AE4271" s="1">
        <v>592</v>
      </c>
      <c r="AF4271" s="1"/>
      <c r="AG4271" s="1" t="s">
        <v>731</v>
      </c>
      <c r="AH4271" s="1" t="s">
        <v>731</v>
      </c>
      <c r="AI4271" s="1" t="str">
        <f>TRIM(MID(SUBSTITUTE($H4271,",",REPT(" ",200)),(LEN($H4271)-LEN(SUBSTITUTE($H4271,",",""))-2)*200+1,200))</f>
        <v>Central Visayas</v>
      </c>
      <c r="AJ4271" s="1" t="s">
        <v>55</v>
      </c>
      <c r="AK4271" t="s">
        <v>17685</v>
      </c>
      <c r="AL4271" s="1">
        <v>4</v>
      </c>
      <c r="AM4271" s="1" t="s">
        <v>14821</v>
      </c>
    </row>
    <row r="4272" spans="1:39" ht="12.75" customHeight="1">
      <c r="A4272" s="1"/>
      <c r="B4272" s="1" t="s">
        <v>4870</v>
      </c>
      <c r="C4272" s="1" t="s">
        <v>15180</v>
      </c>
      <c r="D4272" s="3" t="str">
        <f ca="1">IFERROR(__xludf.DUMMYFUNCTION("PROPER(REGEXEXTRACT(B4239, ""(?:https?:\/\/)?(?:www\.)?([a-zA-Z0-9-]+)\.""))"),"Skyscanner")</f>
        <v>Skyscanner</v>
      </c>
      <c r="E4272" s="1" t="s">
        <v>14823</v>
      </c>
      <c r="F4272" s="1">
        <v>10.319376</v>
      </c>
      <c r="G4272" s="1">
        <v>123.903053</v>
      </c>
      <c r="H4272" s="1" t="s">
        <v>4872</v>
      </c>
      <c r="I4272" s="1" t="s">
        <v>2622</v>
      </c>
      <c r="J4272" s="1">
        <f>IF(K4272="URBAN",1,IF(K4272="SUBURBAN",2,IF(K4272="RURAL",3,"")))</f>
        <v>1</v>
      </c>
      <c r="K4272" s="1" t="s">
        <v>42</v>
      </c>
      <c r="L4272" s="18">
        <v>46082</v>
      </c>
      <c r="M4272" s="49">
        <v>0.625</v>
      </c>
      <c r="N4272" s="18">
        <v>46083</v>
      </c>
      <c r="O4272" s="56">
        <v>0.5</v>
      </c>
      <c r="P4272" s="31" t="str">
        <f>TEXT($L4272, "dddd")</f>
        <v>Sunday</v>
      </c>
      <c r="Q4272" s="39" t="s">
        <v>43</v>
      </c>
      <c r="R4272" s="39">
        <v>3474</v>
      </c>
      <c r="S4272" s="1" t="str">
        <f>IF(OR(MONTH(L4272)=12, MONTH(L4272)&lt;=5), "Dry Season", "Wet Season")</f>
        <v>Dry Season</v>
      </c>
      <c r="T4272" s="1">
        <v>1</v>
      </c>
      <c r="U4272" s="1">
        <v>0</v>
      </c>
      <c r="V4272" s="1">
        <v>0</v>
      </c>
      <c r="W4272" s="2">
        <f>IF(ISNUMBER(SEARCH("N/A", X4272)), 0, 1)</f>
        <v>0</v>
      </c>
      <c r="X4272" s="1" t="s">
        <v>44</v>
      </c>
      <c r="Y4272" s="1"/>
      <c r="Z4272" s="1"/>
      <c r="AA4272" s="11" cm="1">
        <f t="array" ref="AA4272">IF(ISBLANK(Y4272), 0, VINCentyInvDistance(F4272,G4272,Y4272,Z4272))</f>
        <v>0</v>
      </c>
      <c r="AB4272" s="1">
        <v>0</v>
      </c>
      <c r="AC4272" s="1">
        <v>8.4</v>
      </c>
      <c r="AD4272" s="1">
        <v>0</v>
      </c>
      <c r="AE4272" s="1">
        <v>3473</v>
      </c>
      <c r="AF4272" s="1"/>
      <c r="AG4272" s="1" t="s">
        <v>731</v>
      </c>
      <c r="AH4272" s="1" t="s">
        <v>731</v>
      </c>
      <c r="AI4272" s="1" t="str">
        <f>TRIM(MID(SUBSTITUTE($H4272,",",REPT(" ",200)),(LEN($H4272)-LEN(SUBSTITUTE($H4272,",",""))-2)*200+1,200))</f>
        <v>Central Visayas</v>
      </c>
      <c r="AJ4272" s="1" t="s">
        <v>55</v>
      </c>
      <c r="AK4272" t="s">
        <v>16465</v>
      </c>
      <c r="AL4272" s="1">
        <v>3</v>
      </c>
      <c r="AM4272" s="1" t="s">
        <v>4873</v>
      </c>
    </row>
    <row r="4273" spans="1:39" ht="12.75" customHeight="1">
      <c r="A4273" s="1"/>
      <c r="B4273" s="1" t="s">
        <v>14824</v>
      </c>
      <c r="C4273" s="1" t="s">
        <v>15181</v>
      </c>
      <c r="D4273" s="3" t="str">
        <f ca="1">IFERROR(__xludf.DUMMYFUNCTION("PROPER(REGEXEXTRACT(B4240, ""(?:https?:\/\/)?(?:www\.)?([a-zA-Z0-9-]+)\.""))"),"Skyscanner")</f>
        <v>Skyscanner</v>
      </c>
      <c r="E4273" s="1" t="s">
        <v>14826</v>
      </c>
      <c r="F4273" s="1">
        <v>10.327602000000001</v>
      </c>
      <c r="G4273" s="1">
        <v>123.92198500000001</v>
      </c>
      <c r="H4273" s="1" t="s">
        <v>14827</v>
      </c>
      <c r="I4273" s="1" t="s">
        <v>2622</v>
      </c>
      <c r="J4273" s="1">
        <f>IF(K4273="URBAN",1,IF(K4273="SUBURBAN",2,IF(K4273="RURAL",3,"")))</f>
        <v>1</v>
      </c>
      <c r="K4273" s="1" t="s">
        <v>42</v>
      </c>
      <c r="L4273" s="18">
        <v>46082</v>
      </c>
      <c r="M4273" s="49">
        <v>0.58333333333333337</v>
      </c>
      <c r="N4273" s="18">
        <v>46083</v>
      </c>
      <c r="O4273" s="56">
        <v>0.5</v>
      </c>
      <c r="P4273" s="31" t="str">
        <f>TEXT($L4273, "dddd")</f>
        <v>Sunday</v>
      </c>
      <c r="Q4273" s="39" t="s">
        <v>1000</v>
      </c>
      <c r="R4273" s="39">
        <v>1866</v>
      </c>
      <c r="S4273" s="1" t="str">
        <f>IF(OR(MONTH(L4273)=12, MONTH(L4273)&lt;=5), "Dry Season", "Wet Season")</f>
        <v>Dry Season</v>
      </c>
      <c r="T4273" s="1">
        <v>1</v>
      </c>
      <c r="U4273" s="1">
        <v>0</v>
      </c>
      <c r="V4273" s="1">
        <v>0</v>
      </c>
      <c r="W4273" s="2">
        <f>IF(ISNUMBER(SEARCH("N/A", X4273)), 0, 1)</f>
        <v>0</v>
      </c>
      <c r="X4273" s="1" t="s">
        <v>44</v>
      </c>
      <c r="Y4273" s="1"/>
      <c r="Z4273" s="1"/>
      <c r="AA4273" s="11" cm="1">
        <f t="array" ref="AA4273">IF(ISBLANK(Y4273), 0, VINCentyInvDistance(F4273,G4273,Y4273,Z4273))</f>
        <v>0</v>
      </c>
      <c r="AB4273" s="1">
        <v>0</v>
      </c>
      <c r="AC4273" s="1">
        <v>8.1999999999999993</v>
      </c>
      <c r="AD4273" s="1">
        <v>4.0999999999999996</v>
      </c>
      <c r="AE4273" s="1">
        <v>412</v>
      </c>
      <c r="AF4273" s="1"/>
      <c r="AG4273" s="1" t="s">
        <v>731</v>
      </c>
      <c r="AH4273" s="1" t="s">
        <v>731</v>
      </c>
      <c r="AI4273" s="1" t="str">
        <f>TRIM(MID(SUBSTITUTE($H4273,",",REPT(" ",200)),(LEN($H4273)-LEN(SUBSTITUTE($H4273,",",""))-2)*200+1,200))</f>
        <v>Central Visayas</v>
      </c>
      <c r="AJ4273" s="1" t="s">
        <v>55</v>
      </c>
      <c r="AK4273" t="s">
        <v>17673</v>
      </c>
      <c r="AL4273" s="1">
        <v>4</v>
      </c>
      <c r="AM4273" s="1" t="s">
        <v>14828</v>
      </c>
    </row>
    <row r="4274" spans="1:39" ht="12.75" customHeight="1">
      <c r="A4274" s="1"/>
      <c r="B4274" s="1" t="s">
        <v>14829</v>
      </c>
      <c r="C4274" s="1" t="s">
        <v>15182</v>
      </c>
      <c r="D4274" s="3" t="str">
        <f ca="1">IFERROR(__xludf.DUMMYFUNCTION("PROPER(REGEXEXTRACT(B4241, ""(?:https?:\/\/)?(?:www\.)?([a-zA-Z0-9-]+)\.""))"),"Skyscanner")</f>
        <v>Skyscanner</v>
      </c>
      <c r="E4274" s="1" t="s">
        <v>14831</v>
      </c>
      <c r="F4274" s="1">
        <v>10.333629999999999</v>
      </c>
      <c r="G4274" s="1">
        <v>123.90770999999999</v>
      </c>
      <c r="H4274" s="1" t="s">
        <v>14832</v>
      </c>
      <c r="I4274" s="1" t="s">
        <v>2622</v>
      </c>
      <c r="J4274" s="1">
        <f>IF(K4274="URBAN",1,IF(K4274="SUBURBAN",2,IF(K4274="RURAL",3,"")))</f>
        <v>1</v>
      </c>
      <c r="K4274" s="1" t="s">
        <v>42</v>
      </c>
      <c r="L4274" s="18">
        <v>46082</v>
      </c>
      <c r="M4274" s="49">
        <v>0.625</v>
      </c>
      <c r="N4274" s="18">
        <v>46083</v>
      </c>
      <c r="O4274" s="56">
        <v>0.5</v>
      </c>
      <c r="P4274" s="31" t="str">
        <f>TEXT($L4274, "dddd")</f>
        <v>Sunday</v>
      </c>
      <c r="Q4274" s="39" t="s">
        <v>43</v>
      </c>
      <c r="R4274" s="39">
        <v>2177</v>
      </c>
      <c r="S4274" s="1" t="str">
        <f>IF(OR(MONTH(L4274)=12, MONTH(L4274)&lt;=5), "Dry Season", "Wet Season")</f>
        <v>Dry Season</v>
      </c>
      <c r="T4274" s="1">
        <v>1</v>
      </c>
      <c r="U4274" s="1">
        <v>0</v>
      </c>
      <c r="V4274" s="1">
        <v>0</v>
      </c>
      <c r="W4274" s="2">
        <f>IF(ISNUMBER(SEARCH("N/A", X4274)), 0, 1)</f>
        <v>0</v>
      </c>
      <c r="X4274" s="1" t="s">
        <v>44</v>
      </c>
      <c r="Y4274" s="1"/>
      <c r="Z4274" s="1"/>
      <c r="AA4274" s="11" cm="1">
        <f t="array" ref="AA4274">IF(ISBLANK(Y4274), 0, VINCentyInvDistance(F4274,G4274,Y4274,Z4274))</f>
        <v>0</v>
      </c>
      <c r="AB4274" s="1">
        <v>0</v>
      </c>
      <c r="AC4274" s="1">
        <v>8.6</v>
      </c>
      <c r="AD4274" s="1">
        <v>4.3</v>
      </c>
      <c r="AE4274" s="1">
        <v>26</v>
      </c>
      <c r="AF4274" s="1"/>
      <c r="AG4274" s="1" t="s">
        <v>731</v>
      </c>
      <c r="AH4274" s="1" t="s">
        <v>731</v>
      </c>
      <c r="AI4274" s="1" t="str">
        <f>TRIM(MID(SUBSTITUTE($H4274,",",REPT(" ",200)),(LEN($H4274)-LEN(SUBSTITUTE($H4274,",",""))-2)*200+1,200))</f>
        <v>Central Visayas</v>
      </c>
      <c r="AJ4274" s="1" t="s">
        <v>55</v>
      </c>
      <c r="AK4274" t="s">
        <v>17674</v>
      </c>
      <c r="AL4274" s="1">
        <v>3</v>
      </c>
      <c r="AM4274" s="1" t="s">
        <v>14833</v>
      </c>
    </row>
    <row r="4275" spans="1:39" ht="12.75" customHeight="1">
      <c r="A4275" s="1"/>
      <c r="B4275" s="1" t="s">
        <v>14834</v>
      </c>
      <c r="C4275" s="1" t="s">
        <v>15183</v>
      </c>
      <c r="D4275" s="3" t="str">
        <f ca="1">IFERROR(__xludf.DUMMYFUNCTION("PROPER(REGEXEXTRACT(B4242, ""(?:https?:\/\/)?(?:www\.)?([a-zA-Z0-9-]+)\.""))"),"Skyscanner")</f>
        <v>Skyscanner</v>
      </c>
      <c r="E4275" s="1" t="s">
        <v>14836</v>
      </c>
      <c r="F4275" s="1">
        <v>10.312851999999999</v>
      </c>
      <c r="G4275" s="1">
        <v>123.893597</v>
      </c>
      <c r="H4275" s="1" t="s">
        <v>14837</v>
      </c>
      <c r="I4275" s="1" t="s">
        <v>2622</v>
      </c>
      <c r="J4275" s="1">
        <f>IF(K4275="URBAN",1,IF(K4275="SUBURBAN",2,IF(K4275="RURAL",3,"")))</f>
        <v>1</v>
      </c>
      <c r="K4275" s="1" t="s">
        <v>42</v>
      </c>
      <c r="L4275" s="18">
        <v>46082</v>
      </c>
      <c r="M4275" s="49">
        <v>0.58333333333333337</v>
      </c>
      <c r="N4275" s="18">
        <v>46083</v>
      </c>
      <c r="O4275" s="56">
        <v>0.5</v>
      </c>
      <c r="P4275" s="31" t="str">
        <f>TEXT($L4275, "dddd")</f>
        <v>Sunday</v>
      </c>
      <c r="Q4275" s="39" t="s">
        <v>1341</v>
      </c>
      <c r="R4275" s="39">
        <v>3549</v>
      </c>
      <c r="S4275" s="1" t="str">
        <f>IF(OR(MONTH(L4275)=12, MONTH(L4275)&lt;=5), "Dry Season", "Wet Season")</f>
        <v>Dry Season</v>
      </c>
      <c r="T4275" s="1">
        <v>1</v>
      </c>
      <c r="U4275" s="1">
        <v>0</v>
      </c>
      <c r="V4275" s="1">
        <v>0</v>
      </c>
      <c r="W4275" s="2">
        <f>IF(ISNUMBER(SEARCH("N/A", X4275)), 0, 1)</f>
        <v>0</v>
      </c>
      <c r="X4275" s="1" t="s">
        <v>44</v>
      </c>
      <c r="Y4275" s="1"/>
      <c r="Z4275" s="1"/>
      <c r="AA4275" s="11" cm="1">
        <f t="array" ref="AA4275">IF(ISBLANK(Y4275), 0, VINCentyInvDistance(F4275,G4275,Y4275,Z4275))</f>
        <v>0</v>
      </c>
      <c r="AB4275" s="1">
        <v>0</v>
      </c>
      <c r="AC4275" s="1">
        <v>9.8000000000000007</v>
      </c>
      <c r="AD4275" s="1">
        <v>4.9000000000000004</v>
      </c>
      <c r="AE4275" s="1">
        <v>271</v>
      </c>
      <c r="AF4275" s="1"/>
      <c r="AG4275" s="1" t="s">
        <v>731</v>
      </c>
      <c r="AH4275" s="1" t="s">
        <v>731</v>
      </c>
      <c r="AI4275" s="1" t="str">
        <f>TRIM(MID(SUBSTITUTE($H4275,",",REPT(" ",200)),(LEN($H4275)-LEN(SUBSTITUTE($H4275,",",""))-2)*200+1,200))</f>
        <v>Central Visayas</v>
      </c>
      <c r="AJ4275" s="1" t="s">
        <v>55</v>
      </c>
      <c r="AK4275" t="s">
        <v>17675</v>
      </c>
      <c r="AL4275" s="1">
        <v>3</v>
      </c>
      <c r="AM4275" s="1" t="s">
        <v>14838</v>
      </c>
    </row>
    <row r="4276" spans="1:39" ht="12.75" customHeight="1">
      <c r="A4276" s="1"/>
      <c r="B4276" s="1" t="s">
        <v>14839</v>
      </c>
      <c r="C4276" s="1" t="s">
        <v>15184</v>
      </c>
      <c r="D4276" s="3" t="str">
        <f ca="1">IFERROR(__xludf.DUMMYFUNCTION("PROPER(REGEXEXTRACT(B4243, ""(?:https?:\/\/)?(?:www\.)?([a-zA-Z0-9-]+)\.""))"),"Skyscanner")</f>
        <v>Skyscanner</v>
      </c>
      <c r="E4276" s="1" t="s">
        <v>14841</v>
      </c>
      <c r="F4276" s="1">
        <v>10.322608000000001</v>
      </c>
      <c r="G4276" s="1">
        <v>123.91387400000001</v>
      </c>
      <c r="H4276" s="1" t="s">
        <v>14842</v>
      </c>
      <c r="I4276" s="1" t="s">
        <v>2622</v>
      </c>
      <c r="J4276" s="1">
        <f>IF(K4276="URBAN",1,IF(K4276="SUBURBAN",2,IF(K4276="RURAL",3,"")))</f>
        <v>1</v>
      </c>
      <c r="K4276" s="1" t="s">
        <v>42</v>
      </c>
      <c r="L4276" s="18">
        <v>46082</v>
      </c>
      <c r="M4276" s="49">
        <v>0.58333333333333337</v>
      </c>
      <c r="N4276" s="18">
        <v>46083</v>
      </c>
      <c r="O4276" s="56">
        <v>0.5</v>
      </c>
      <c r="P4276" s="31" t="str">
        <f>TEXT($L4276, "dddd")</f>
        <v>Sunday</v>
      </c>
      <c r="Q4276" s="39" t="s">
        <v>207</v>
      </c>
      <c r="R4276" s="39">
        <v>2508</v>
      </c>
      <c r="S4276" s="1" t="str">
        <f>IF(OR(MONTH(L4276)=12, MONTH(L4276)&lt;=5), "Dry Season", "Wet Season")</f>
        <v>Dry Season</v>
      </c>
      <c r="T4276" s="1">
        <v>1</v>
      </c>
      <c r="U4276" s="1">
        <v>0</v>
      </c>
      <c r="V4276" s="1">
        <v>0</v>
      </c>
      <c r="W4276" s="2">
        <f>IF(ISNUMBER(SEARCH("N/A", X4276)), 0, 1)</f>
        <v>0</v>
      </c>
      <c r="X4276" s="1" t="s">
        <v>44</v>
      </c>
      <c r="Y4276" s="1"/>
      <c r="Z4276" s="1"/>
      <c r="AA4276" s="11" cm="1">
        <f t="array" ref="AA4276">IF(ISBLANK(Y4276), 0, VINCentyInvDistance(F4276,G4276,Y4276,Z4276))</f>
        <v>0</v>
      </c>
      <c r="AB4276" s="1">
        <v>0</v>
      </c>
      <c r="AC4276" s="1">
        <v>7.2</v>
      </c>
      <c r="AD4276" s="1">
        <v>3.6</v>
      </c>
      <c r="AE4276" s="1">
        <v>672</v>
      </c>
      <c r="AF4276" s="1"/>
      <c r="AG4276" s="1" t="s">
        <v>731</v>
      </c>
      <c r="AH4276" s="1" t="s">
        <v>731</v>
      </c>
      <c r="AI4276" s="1" t="str">
        <f>TRIM(MID(SUBSTITUTE($H4276,",",REPT(" ",200)),(LEN($H4276)-LEN(SUBSTITUTE($H4276,",",""))-2)*200+1,200))</f>
        <v>Central Visayas</v>
      </c>
      <c r="AJ4276" s="1" t="s">
        <v>55</v>
      </c>
      <c r="AK4276" t="s">
        <v>17676</v>
      </c>
      <c r="AL4276" s="1">
        <v>3</v>
      </c>
      <c r="AM4276" s="1" t="s">
        <v>14843</v>
      </c>
    </row>
    <row r="4277" spans="1:39" ht="12.75" customHeight="1">
      <c r="A4277" s="1"/>
      <c r="B4277" s="1" t="s">
        <v>14844</v>
      </c>
      <c r="C4277" s="1" t="s">
        <v>15185</v>
      </c>
      <c r="D4277" s="3" t="str">
        <f ca="1">IFERROR(__xludf.DUMMYFUNCTION("PROPER(REGEXEXTRACT(B4244, ""(?:https?:\/\/)?(?:www\.)?([a-zA-Z0-9-]+)\.""))"),"Skyscanner")</f>
        <v>Skyscanner</v>
      </c>
      <c r="E4277" s="1" t="s">
        <v>14846</v>
      </c>
      <c r="F4277" s="1">
        <v>10.310890000000001</v>
      </c>
      <c r="G4277" s="1">
        <v>123.89758</v>
      </c>
      <c r="H4277" s="1" t="s">
        <v>14847</v>
      </c>
      <c r="I4277" s="1" t="s">
        <v>2622</v>
      </c>
      <c r="J4277" s="1">
        <f>IF(K4277="URBAN",1,IF(K4277="SUBURBAN",2,IF(K4277="RURAL",3,"")))</f>
        <v>1</v>
      </c>
      <c r="K4277" s="1" t="s">
        <v>42</v>
      </c>
      <c r="L4277" s="18">
        <v>46082</v>
      </c>
      <c r="M4277" s="49">
        <v>0.58333333333333337</v>
      </c>
      <c r="N4277" s="18">
        <v>46083</v>
      </c>
      <c r="O4277" s="56">
        <v>0.54166666666666663</v>
      </c>
      <c r="P4277" s="31" t="str">
        <f>TEXT($L4277, "dddd")</f>
        <v>Sunday</v>
      </c>
      <c r="Q4277" s="39" t="s">
        <v>43</v>
      </c>
      <c r="R4277" s="39">
        <v>1612</v>
      </c>
      <c r="S4277" s="1" t="str">
        <f>IF(OR(MONTH(L4277)=12, MONTH(L4277)&lt;=5), "Dry Season", "Wet Season")</f>
        <v>Dry Season</v>
      </c>
      <c r="T4277" s="1">
        <v>1</v>
      </c>
      <c r="U4277" s="1">
        <v>0</v>
      </c>
      <c r="V4277" s="1">
        <v>0</v>
      </c>
      <c r="W4277" s="2">
        <f>IF(ISNUMBER(SEARCH("N/A", X4277)), 0, 1)</f>
        <v>0</v>
      </c>
      <c r="X4277" s="1" t="s">
        <v>44</v>
      </c>
      <c r="Y4277" s="1"/>
      <c r="Z4277" s="1"/>
      <c r="AA4277" s="11" cm="1">
        <f t="array" ref="AA4277">IF(ISBLANK(Y4277), 0, VINCentyInvDistance(F4277,G4277,Y4277,Z4277))</f>
        <v>0</v>
      </c>
      <c r="AB4277" s="1">
        <v>0</v>
      </c>
      <c r="AC4277" s="1">
        <v>6</v>
      </c>
      <c r="AD4277" s="1">
        <v>3</v>
      </c>
      <c r="AE4277" s="1">
        <v>1</v>
      </c>
      <c r="AF4277" s="1"/>
      <c r="AG4277" s="1" t="s">
        <v>731</v>
      </c>
      <c r="AH4277" s="1" t="s">
        <v>731</v>
      </c>
      <c r="AI4277" s="1" t="str">
        <f>TRIM(MID(SUBSTITUTE($H4277,",",REPT(" ",200)),(LEN($H4277)-LEN(SUBSTITUTE($H4277,",",""))-2)*200+1,200))</f>
        <v>Central Visayas</v>
      </c>
      <c r="AJ4277" s="1" t="s">
        <v>55</v>
      </c>
      <c r="AK4277" t="s">
        <v>17677</v>
      </c>
      <c r="AL4277" s="2">
        <v>0</v>
      </c>
      <c r="AM4277" s="1" t="s">
        <v>14848</v>
      </c>
    </row>
    <row r="4278" spans="1:39" ht="12.75" customHeight="1">
      <c r="A4278" s="1"/>
      <c r="B4278" s="1" t="s">
        <v>14849</v>
      </c>
      <c r="C4278" s="1" t="s">
        <v>15186</v>
      </c>
      <c r="D4278" s="3" t="str">
        <f ca="1">IFERROR(__xludf.DUMMYFUNCTION("PROPER(REGEXEXTRACT(B4245, ""(?:https?:\/\/)?(?:www\.)?([a-zA-Z0-9-]+)\.""))"),"Skyscanner")</f>
        <v>Skyscanner</v>
      </c>
      <c r="E4278" s="1" t="s">
        <v>14851</v>
      </c>
      <c r="F4278" s="1">
        <v>10.304869999999999</v>
      </c>
      <c r="G4278" s="1">
        <v>123.89825999999999</v>
      </c>
      <c r="H4278" s="1" t="s">
        <v>14852</v>
      </c>
      <c r="I4278" s="1" t="s">
        <v>2622</v>
      </c>
      <c r="J4278" s="1">
        <f>IF(K4278="URBAN",1,IF(K4278="SUBURBAN",2,IF(K4278="RURAL",3,"")))</f>
        <v>1</v>
      </c>
      <c r="K4278" s="1" t="s">
        <v>42</v>
      </c>
      <c r="L4278" s="18">
        <v>46082</v>
      </c>
      <c r="M4278" s="49">
        <v>0.58333333333333337</v>
      </c>
      <c r="N4278" s="18">
        <v>46083</v>
      </c>
      <c r="O4278" s="56">
        <v>0.5</v>
      </c>
      <c r="P4278" s="31" t="str">
        <f>TEXT($L4278, "dddd")</f>
        <v>Sunday</v>
      </c>
      <c r="Q4278" s="39" t="s">
        <v>1341</v>
      </c>
      <c r="R4278" s="39">
        <v>1334</v>
      </c>
      <c r="S4278" s="1" t="str">
        <f>IF(OR(MONTH(L4278)=12, MONTH(L4278)&lt;=5), "Dry Season", "Wet Season")</f>
        <v>Dry Season</v>
      </c>
      <c r="T4278" s="1">
        <v>1</v>
      </c>
      <c r="U4278" s="1">
        <v>0</v>
      </c>
      <c r="V4278" s="1">
        <v>0</v>
      </c>
      <c r="W4278" s="2">
        <f>IF(ISNUMBER(SEARCH("N/A", X4278)), 0, 1)</f>
        <v>0</v>
      </c>
      <c r="X4278" s="1" t="s">
        <v>44</v>
      </c>
      <c r="Y4278" s="1"/>
      <c r="Z4278" s="1"/>
      <c r="AA4278" s="11" cm="1">
        <f t="array" ref="AA4278">IF(ISBLANK(Y4278), 0, VINCentyInvDistance(F4278,G4278,Y4278,Z4278))</f>
        <v>0</v>
      </c>
      <c r="AB4278" s="1">
        <v>1</v>
      </c>
      <c r="AC4278" s="1">
        <v>7.2</v>
      </c>
      <c r="AD4278" s="1">
        <v>3.6</v>
      </c>
      <c r="AE4278" s="1">
        <v>102</v>
      </c>
      <c r="AF4278" s="1"/>
      <c r="AG4278" s="1" t="s">
        <v>731</v>
      </c>
      <c r="AH4278" s="1" t="s">
        <v>731</v>
      </c>
      <c r="AI4278" s="1" t="str">
        <f>TRIM(MID(SUBSTITUTE($H4278,",",REPT(" ",200)),(LEN($H4278)-LEN(SUBSTITUTE($H4278,",",""))-2)*200+1,200))</f>
        <v>Central Visayas</v>
      </c>
      <c r="AJ4278" s="1" t="s">
        <v>55</v>
      </c>
      <c r="AK4278" t="s">
        <v>17678</v>
      </c>
      <c r="AL4278" s="1">
        <v>2</v>
      </c>
      <c r="AM4278" s="1" t="s">
        <v>14853</v>
      </c>
    </row>
    <row r="4279" spans="1:39" ht="12.75" customHeight="1">
      <c r="A4279" s="1"/>
      <c r="B4279" s="1" t="s">
        <v>14854</v>
      </c>
      <c r="C4279" s="1" t="s">
        <v>15187</v>
      </c>
      <c r="D4279" s="3" t="str">
        <f ca="1">IFERROR(__xludf.DUMMYFUNCTION("PROPER(REGEXEXTRACT(B4246, ""(?:https?:\/\/)?(?:www\.)?([a-zA-Z0-9-]+)\.""))"),"Skyscanner")</f>
        <v>Skyscanner</v>
      </c>
      <c r="E4279" s="1" t="s">
        <v>14856</v>
      </c>
      <c r="F4279" s="1">
        <v>10.320261</v>
      </c>
      <c r="G4279" s="1">
        <v>123.90307900000001</v>
      </c>
      <c r="H4279" s="1" t="s">
        <v>14857</v>
      </c>
      <c r="I4279" s="1" t="s">
        <v>2622</v>
      </c>
      <c r="J4279" s="1">
        <f>IF(K4279="URBAN",1,IF(K4279="SUBURBAN",2,IF(K4279="RURAL",3,"")))</f>
        <v>1</v>
      </c>
      <c r="K4279" s="1" t="s">
        <v>42</v>
      </c>
      <c r="L4279" s="18">
        <v>46082</v>
      </c>
      <c r="M4279" s="49">
        <v>0.625</v>
      </c>
      <c r="N4279" s="18">
        <v>46083</v>
      </c>
      <c r="O4279" s="56">
        <v>0.5</v>
      </c>
      <c r="P4279" s="31" t="str">
        <f>TEXT($L4279, "dddd")</f>
        <v>Sunday</v>
      </c>
      <c r="Q4279" s="39" t="s">
        <v>1341</v>
      </c>
      <c r="R4279" s="39">
        <v>3449</v>
      </c>
      <c r="S4279" s="1" t="str">
        <f>IF(OR(MONTH(L4279)=12, MONTH(L4279)&lt;=5), "Dry Season", "Wet Season")</f>
        <v>Dry Season</v>
      </c>
      <c r="T4279" s="1">
        <v>1</v>
      </c>
      <c r="U4279" s="1">
        <v>0</v>
      </c>
      <c r="V4279" s="1">
        <v>0</v>
      </c>
      <c r="W4279" s="2">
        <f>IF(ISNUMBER(SEARCH("N/A", X4279)), 0, 1)</f>
        <v>0</v>
      </c>
      <c r="X4279" s="1" t="s">
        <v>44</v>
      </c>
      <c r="Y4279" s="1"/>
      <c r="Z4279" s="1"/>
      <c r="AA4279" s="11" cm="1">
        <f t="array" ref="AA4279">IF(ISBLANK(Y4279), 0, VINCentyInvDistance(F4279,G4279,Y4279,Z4279))</f>
        <v>0</v>
      </c>
      <c r="AB4279" s="1">
        <v>0</v>
      </c>
      <c r="AC4279" s="1">
        <v>7.4</v>
      </c>
      <c r="AD4279" s="1">
        <v>0</v>
      </c>
      <c r="AE4279" s="1">
        <v>1245</v>
      </c>
      <c r="AF4279" s="1"/>
      <c r="AG4279" s="1" t="s">
        <v>731</v>
      </c>
      <c r="AH4279" s="1" t="s">
        <v>731</v>
      </c>
      <c r="AI4279" s="1" t="str">
        <f>TRIM(MID(SUBSTITUTE($H4279,",",REPT(" ",200)),(LEN($H4279)-LEN(SUBSTITUTE($H4279,",",""))-2)*200+1,200))</f>
        <v>Central Visayas</v>
      </c>
      <c r="AJ4279" s="1" t="s">
        <v>55</v>
      </c>
      <c r="AK4279" t="s">
        <v>17679</v>
      </c>
      <c r="AL4279" s="1">
        <v>3</v>
      </c>
      <c r="AM4279" s="1" t="s">
        <v>14858</v>
      </c>
    </row>
    <row r="4280" spans="1:39" ht="12.75" customHeight="1">
      <c r="A4280" s="1"/>
      <c r="B4280" s="1" t="s">
        <v>14859</v>
      </c>
      <c r="C4280" s="1" t="s">
        <v>15188</v>
      </c>
      <c r="D4280" s="3" t="str">
        <f ca="1">IFERROR(__xludf.DUMMYFUNCTION("PROPER(REGEXEXTRACT(B4247, ""(?:https?:\/\/)?(?:www\.)?([a-zA-Z0-9-]+)\.""))"),"Skyscanner")</f>
        <v>Skyscanner</v>
      </c>
      <c r="E4280" s="1" t="s">
        <v>14861</v>
      </c>
      <c r="F4280" s="1">
        <v>10.317318999999999</v>
      </c>
      <c r="G4280" s="1">
        <v>123.893422</v>
      </c>
      <c r="H4280" s="1" t="s">
        <v>14862</v>
      </c>
      <c r="I4280" s="1" t="s">
        <v>2622</v>
      </c>
      <c r="J4280" s="1">
        <f>IF(K4280="URBAN",1,IF(K4280="SUBURBAN",2,IF(K4280="RURAL",3,"")))</f>
        <v>1</v>
      </c>
      <c r="K4280" s="1" t="s">
        <v>42</v>
      </c>
      <c r="L4280" s="18">
        <v>46082</v>
      </c>
      <c r="M4280" s="49">
        <v>0.58333333333333337</v>
      </c>
      <c r="N4280" s="18">
        <v>46083</v>
      </c>
      <c r="O4280" s="56">
        <v>0.5</v>
      </c>
      <c r="P4280" s="31" t="str">
        <f>TEXT($L4280, "dddd")</f>
        <v>Sunday</v>
      </c>
      <c r="Q4280" s="39" t="s">
        <v>207</v>
      </c>
      <c r="R4280" s="39">
        <v>5177</v>
      </c>
      <c r="S4280" s="1" t="str">
        <f>IF(OR(MONTH(L4280)=12, MONTH(L4280)&lt;=5), "Dry Season", "Wet Season")</f>
        <v>Dry Season</v>
      </c>
      <c r="T4280" s="1">
        <v>1</v>
      </c>
      <c r="U4280" s="1">
        <v>0</v>
      </c>
      <c r="V4280" s="1">
        <v>0</v>
      </c>
      <c r="W4280" s="2">
        <f>IF(ISNUMBER(SEARCH("N/A", X4280)), 0, 1)</f>
        <v>0</v>
      </c>
      <c r="X4280" s="1" t="s">
        <v>44</v>
      </c>
      <c r="Y4280" s="1"/>
      <c r="Z4280" s="1"/>
      <c r="AA4280" s="11" cm="1">
        <f t="array" ref="AA4280">IF(ISBLANK(Y4280), 0, VINCentyInvDistance(F4280,G4280,Y4280,Z4280))</f>
        <v>0</v>
      </c>
      <c r="AB4280" s="1">
        <v>1</v>
      </c>
      <c r="AC4280" s="1">
        <v>8.4</v>
      </c>
      <c r="AD4280" s="1">
        <v>4.2</v>
      </c>
      <c r="AE4280" s="1">
        <v>1288</v>
      </c>
      <c r="AF4280" s="1"/>
      <c r="AG4280" s="1" t="s">
        <v>731</v>
      </c>
      <c r="AH4280" s="1" t="s">
        <v>731</v>
      </c>
      <c r="AI4280" s="1" t="str">
        <f>TRIM(MID(SUBSTITUTE($H4280,",",REPT(" ",200)),(LEN($H4280)-LEN(SUBSTITUTE($H4280,",",""))-2)*200+1,200))</f>
        <v>Central Visayas</v>
      </c>
      <c r="AJ4280" s="1" t="s">
        <v>55</v>
      </c>
      <c r="AK4280" t="s">
        <v>17680</v>
      </c>
      <c r="AL4280" s="1">
        <v>4</v>
      </c>
      <c r="AM4280" s="1" t="s">
        <v>14863</v>
      </c>
    </row>
    <row r="4281" spans="1:39" ht="12.75" customHeight="1">
      <c r="A4281" s="1"/>
      <c r="B4281" s="1" t="s">
        <v>14864</v>
      </c>
      <c r="C4281" s="1" t="s">
        <v>15189</v>
      </c>
      <c r="D4281" s="3" t="str">
        <f ca="1">IFERROR(__xludf.DUMMYFUNCTION("PROPER(REGEXEXTRACT(B4248, ""(?:https?:\/\/)?(?:www\.)?([a-zA-Z0-9-]+)\.""))"),"Skyscanner")</f>
        <v>Skyscanner</v>
      </c>
      <c r="E4281" s="1" t="s">
        <v>14866</v>
      </c>
      <c r="F4281" s="1">
        <v>10.310840000000001</v>
      </c>
      <c r="G4281" s="1">
        <v>123.89725</v>
      </c>
      <c r="H4281" s="1" t="s">
        <v>14847</v>
      </c>
      <c r="I4281" s="1" t="s">
        <v>2622</v>
      </c>
      <c r="J4281" s="1">
        <f>IF(K4281="URBAN",1,IF(K4281="SUBURBAN",2,IF(K4281="RURAL",3,"")))</f>
        <v>1</v>
      </c>
      <c r="K4281" s="1" t="s">
        <v>42</v>
      </c>
      <c r="L4281" s="18">
        <v>46082</v>
      </c>
      <c r="M4281" s="49">
        <v>0.625</v>
      </c>
      <c r="N4281" s="18">
        <v>46083</v>
      </c>
      <c r="O4281" s="56">
        <v>0.5</v>
      </c>
      <c r="P4281" s="31" t="str">
        <f>TEXT($L4281, "dddd")</f>
        <v>Sunday</v>
      </c>
      <c r="Q4281" s="39" t="s">
        <v>43</v>
      </c>
      <c r="R4281" s="39">
        <v>1895</v>
      </c>
      <c r="S4281" s="1" t="str">
        <f>IF(OR(MONTH(L4281)=12, MONTH(L4281)&lt;=5), "Dry Season", "Wet Season")</f>
        <v>Dry Season</v>
      </c>
      <c r="T4281" s="1">
        <v>1</v>
      </c>
      <c r="U4281" s="1">
        <v>0</v>
      </c>
      <c r="V4281" s="1">
        <v>0</v>
      </c>
      <c r="W4281" s="2">
        <f>IF(ISNUMBER(SEARCH("N/A", X4281)), 0, 1)</f>
        <v>0</v>
      </c>
      <c r="X4281" s="1" t="s">
        <v>44</v>
      </c>
      <c r="Y4281" s="1"/>
      <c r="Z4281" s="1"/>
      <c r="AA4281" s="11" cm="1">
        <f t="array" ref="AA4281">IF(ISBLANK(Y4281), 0, VINCentyInvDistance(F4281,G4281,Y4281,Z4281))</f>
        <v>0</v>
      </c>
      <c r="AB4281" s="1">
        <v>0</v>
      </c>
      <c r="AC4281" s="1">
        <v>0</v>
      </c>
      <c r="AD4281" s="1">
        <v>0</v>
      </c>
      <c r="AE4281" s="1">
        <v>14</v>
      </c>
      <c r="AF4281" s="1"/>
      <c r="AG4281" s="1" t="s">
        <v>731</v>
      </c>
      <c r="AH4281" s="1" t="s">
        <v>731</v>
      </c>
      <c r="AI4281" s="1" t="str">
        <f>TRIM(MID(SUBSTITUTE($H4281,",",REPT(" ",200)),(LEN($H4281)-LEN(SUBSTITUTE($H4281,",",""))-2)*200+1,200))</f>
        <v>Central Visayas</v>
      </c>
      <c r="AJ4281" s="1" t="s">
        <v>55</v>
      </c>
      <c r="AK4281" t="s">
        <v>17681</v>
      </c>
      <c r="AL4281" s="2">
        <v>0</v>
      </c>
      <c r="AM4281" s="1" t="s">
        <v>14867</v>
      </c>
    </row>
    <row r="4282" spans="1:39" ht="12.75" customHeight="1">
      <c r="A4282" s="1"/>
      <c r="B4282" s="1" t="s">
        <v>14868</v>
      </c>
      <c r="C4282" s="1" t="s">
        <v>15190</v>
      </c>
      <c r="D4282" s="3" t="str">
        <f ca="1">IFERROR(__xludf.DUMMYFUNCTION("PROPER(REGEXEXTRACT(B4249, ""(?:https?:\/\/)?(?:www\.)?([a-zA-Z0-9-]+)\.""))"),"Skyscanner")</f>
        <v>Skyscanner</v>
      </c>
      <c r="E4282" s="1" t="s">
        <v>14870</v>
      </c>
      <c r="F4282" s="1">
        <v>10.31366</v>
      </c>
      <c r="G4282" s="1">
        <v>123.8929</v>
      </c>
      <c r="H4282" s="1" t="s">
        <v>14871</v>
      </c>
      <c r="I4282" s="1" t="s">
        <v>2622</v>
      </c>
      <c r="J4282" s="1">
        <f>IF(K4282="URBAN",1,IF(K4282="SUBURBAN",2,IF(K4282="RURAL",3,"")))</f>
        <v>1</v>
      </c>
      <c r="K4282" s="1" t="s">
        <v>42</v>
      </c>
      <c r="L4282" s="18">
        <v>46082</v>
      </c>
      <c r="M4282" s="49">
        <v>0.625</v>
      </c>
      <c r="N4282" s="18">
        <v>46083</v>
      </c>
      <c r="O4282" s="56">
        <v>0.5</v>
      </c>
      <c r="P4282" s="31" t="str">
        <f>TEXT($L4282, "dddd")</f>
        <v>Sunday</v>
      </c>
      <c r="Q4282" s="39" t="s">
        <v>207</v>
      </c>
      <c r="R4282" s="39">
        <v>2307</v>
      </c>
      <c r="S4282" s="1" t="str">
        <f>IF(OR(MONTH(L4282)=12, MONTH(L4282)&lt;=5), "Dry Season", "Wet Season")</f>
        <v>Dry Season</v>
      </c>
      <c r="T4282" s="1">
        <v>1</v>
      </c>
      <c r="U4282" s="1">
        <v>0</v>
      </c>
      <c r="V4282" s="1">
        <v>0</v>
      </c>
      <c r="W4282" s="2">
        <f>IF(ISNUMBER(SEARCH("N/A", X4282)), 0, 1)</f>
        <v>0</v>
      </c>
      <c r="X4282" s="1" t="s">
        <v>44</v>
      </c>
      <c r="Y4282" s="1"/>
      <c r="Z4282" s="1"/>
      <c r="AA4282" s="11" cm="1">
        <f t="array" ref="AA4282">IF(ISBLANK(Y4282), 0, VINCentyInvDistance(F4282,G4282,Y4282,Z4282))</f>
        <v>0</v>
      </c>
      <c r="AB4282" s="1">
        <v>1</v>
      </c>
      <c r="AC4282" s="1">
        <v>8.8000000000000007</v>
      </c>
      <c r="AD4282" s="1">
        <v>0</v>
      </c>
      <c r="AE4282" s="1">
        <v>456</v>
      </c>
      <c r="AF4282" s="1"/>
      <c r="AG4282" s="1" t="s">
        <v>731</v>
      </c>
      <c r="AH4282" s="1" t="s">
        <v>731</v>
      </c>
      <c r="AI4282" s="1" t="str">
        <f>TRIM(MID(SUBSTITUTE($H4282,",",REPT(" ",200)),(LEN($H4282)-LEN(SUBSTITUTE($H4282,",",""))-2)*200+1,200))</f>
        <v>Central Visayas</v>
      </c>
      <c r="AJ4282" s="1" t="s">
        <v>55</v>
      </c>
      <c r="AK4282" t="s">
        <v>17682</v>
      </c>
      <c r="AL4282" s="1">
        <v>3</v>
      </c>
      <c r="AM4282" s="1" t="s">
        <v>14872</v>
      </c>
    </row>
    <row r="4283" spans="1:39" ht="12.75" customHeight="1">
      <c r="A4283" s="1"/>
      <c r="B4283" s="1" t="s">
        <v>14873</v>
      </c>
      <c r="C4283" s="1" t="s">
        <v>15191</v>
      </c>
      <c r="D4283" s="3" t="str">
        <f ca="1">IFERROR(__xludf.DUMMYFUNCTION("PROPER(REGEXEXTRACT(B4250, ""(?:https?:\/\/)?(?:www\.)?([a-zA-Z0-9-]+)\.""))"),"Skyscanner")</f>
        <v>Skyscanner</v>
      </c>
      <c r="E4283" s="1" t="s">
        <v>14875</v>
      </c>
      <c r="F4283" s="1">
        <v>10.317755999999999</v>
      </c>
      <c r="G4283" s="1">
        <v>123.902491</v>
      </c>
      <c r="H4283" s="1" t="s">
        <v>14876</v>
      </c>
      <c r="I4283" s="1" t="s">
        <v>2622</v>
      </c>
      <c r="J4283" s="1">
        <f>IF(K4283="URBAN",1,IF(K4283="SUBURBAN",2,IF(K4283="RURAL",3,"")))</f>
        <v>1</v>
      </c>
      <c r="K4283" s="1" t="s">
        <v>42</v>
      </c>
      <c r="L4283" s="18">
        <v>46082</v>
      </c>
      <c r="M4283" s="49">
        <v>0.58333333333333337</v>
      </c>
      <c r="N4283" s="18">
        <v>46083</v>
      </c>
      <c r="O4283" s="56">
        <v>0.5</v>
      </c>
      <c r="P4283" s="31" t="str">
        <f>TEXT($L4283, "dddd")</f>
        <v>Sunday</v>
      </c>
      <c r="Q4283" s="39" t="s">
        <v>1341</v>
      </c>
      <c r="R4283" s="39">
        <v>1696</v>
      </c>
      <c r="S4283" s="1" t="str">
        <f>IF(OR(MONTH(L4283)=12, MONTH(L4283)&lt;=5), "Dry Season", "Wet Season")</f>
        <v>Dry Season</v>
      </c>
      <c r="T4283" s="1">
        <v>1</v>
      </c>
      <c r="U4283" s="1">
        <v>0</v>
      </c>
      <c r="V4283" s="1">
        <v>0</v>
      </c>
      <c r="W4283" s="2">
        <f>IF(ISNUMBER(SEARCH("N/A", X4283)), 0, 1)</f>
        <v>0</v>
      </c>
      <c r="X4283" s="1" t="s">
        <v>44</v>
      </c>
      <c r="Y4283" s="1"/>
      <c r="Z4283" s="1"/>
      <c r="AA4283" s="11" cm="1">
        <f t="array" ref="AA4283">IF(ISBLANK(Y4283), 0, VINCentyInvDistance(F4283,G4283,Y4283,Z4283))</f>
        <v>0</v>
      </c>
      <c r="AB4283" s="1">
        <v>0</v>
      </c>
      <c r="AC4283" s="1">
        <v>8</v>
      </c>
      <c r="AD4283" s="1">
        <v>4</v>
      </c>
      <c r="AE4283" s="1">
        <v>1654</v>
      </c>
      <c r="AF4283" s="1"/>
      <c r="AG4283" s="1" t="s">
        <v>731</v>
      </c>
      <c r="AH4283" s="1" t="s">
        <v>731</v>
      </c>
      <c r="AI4283" s="1" t="str">
        <f>TRIM(MID(SUBSTITUTE($H4283,",",REPT(" ",200)),(LEN($H4283)-LEN(SUBSTITUTE($H4283,",",""))-2)*200+1,200))</f>
        <v>Central Visayas</v>
      </c>
      <c r="AJ4283" s="1" t="s">
        <v>55</v>
      </c>
      <c r="AK4283" t="s">
        <v>14877</v>
      </c>
      <c r="AL4283" s="1">
        <v>3</v>
      </c>
      <c r="AM4283" s="1" t="s">
        <v>14878</v>
      </c>
    </row>
    <row r="4284" spans="1:39" ht="12.75" customHeight="1">
      <c r="A4284" s="1"/>
      <c r="B4284" s="1" t="s">
        <v>14903</v>
      </c>
      <c r="C4284" s="1" t="s">
        <v>15192</v>
      </c>
      <c r="D4284" s="3" t="str">
        <f ca="1">IFERROR(__xludf.DUMMYFUNCTION("PROPER(REGEXEXTRACT(B4251, ""(?:https?:\/\/)?(?:www\.)?([a-zA-Z0-9-]+)\.""))"),"Skyscanner")</f>
        <v>Skyscanner</v>
      </c>
      <c r="E4284" s="1" t="s">
        <v>14905</v>
      </c>
      <c r="F4284" s="1">
        <v>10.33281</v>
      </c>
      <c r="G4284" s="1">
        <v>123.90907</v>
      </c>
      <c r="H4284" s="1" t="s">
        <v>14906</v>
      </c>
      <c r="I4284" s="1" t="s">
        <v>2622</v>
      </c>
      <c r="J4284" s="1">
        <f>IF(K4284="URBAN",1,IF(K4284="SUBURBAN",2,IF(K4284="RURAL",3,"")))</f>
        <v>1</v>
      </c>
      <c r="K4284" s="1" t="s">
        <v>42</v>
      </c>
      <c r="L4284" s="18">
        <v>46082</v>
      </c>
      <c r="M4284" s="49">
        <v>0.58333333333333337</v>
      </c>
      <c r="N4284" s="18">
        <v>46083</v>
      </c>
      <c r="O4284" s="56">
        <v>0.45833333333333331</v>
      </c>
      <c r="P4284" s="31" t="str">
        <f>TEXT($L4284, "dddd")</f>
        <v>Sunday</v>
      </c>
      <c r="Q4284" s="39" t="s">
        <v>43</v>
      </c>
      <c r="R4284" s="39">
        <v>0</v>
      </c>
      <c r="S4284" s="1" t="str">
        <f>IF(OR(MONTH(L4284)=12, MONTH(L4284)&lt;=5), "Dry Season", "Wet Season")</f>
        <v>Dry Season</v>
      </c>
      <c r="T4284" s="1">
        <v>1</v>
      </c>
      <c r="U4284" s="1">
        <v>0</v>
      </c>
      <c r="V4284" s="1">
        <v>0</v>
      </c>
      <c r="W4284" s="2">
        <f>IF(ISNUMBER(SEARCH("N/A", X4284)), 0, 1)</f>
        <v>0</v>
      </c>
      <c r="X4284" s="1" t="s">
        <v>44</v>
      </c>
      <c r="Y4284" s="1"/>
      <c r="Z4284" s="1"/>
      <c r="AA4284" s="11" cm="1">
        <f t="array" ref="AA4284">IF(ISBLANK(Y4284), 0, VINCentyInvDistance(F4284,G4284,Y4284,Z4284))</f>
        <v>0</v>
      </c>
      <c r="AB4284" s="1">
        <v>0</v>
      </c>
      <c r="AC4284" s="1">
        <v>0</v>
      </c>
      <c r="AD4284" s="1">
        <v>0</v>
      </c>
      <c r="AE4284" s="1">
        <v>82</v>
      </c>
      <c r="AF4284" s="1"/>
      <c r="AG4284" s="1" t="s">
        <v>731</v>
      </c>
      <c r="AH4284" s="1" t="s">
        <v>731</v>
      </c>
      <c r="AI4284" s="1" t="str">
        <f>TRIM(MID(SUBSTITUTE($H4284,",",REPT(" ",200)),(LEN($H4284)-LEN(SUBSTITUTE($H4284,",",""))-2)*200+1,200))</f>
        <v>Central Visayas</v>
      </c>
      <c r="AJ4284" s="1" t="s">
        <v>55</v>
      </c>
      <c r="AK4284" t="s">
        <v>16465</v>
      </c>
      <c r="AL4284" s="2">
        <v>0</v>
      </c>
      <c r="AM4284" s="1" t="s">
        <v>14907</v>
      </c>
    </row>
    <row r="4285" spans="1:39" ht="12.75" customHeight="1">
      <c r="A4285" s="1"/>
      <c r="B4285" s="1" t="s">
        <v>15193</v>
      </c>
      <c r="C4285" s="1" t="s">
        <v>15194</v>
      </c>
      <c r="D4285" s="3" t="str">
        <f ca="1">IFERROR(__xludf.DUMMYFUNCTION("PROPER(REGEXEXTRACT(B4252, ""(?:https?:\/\/)?(?:www\.)?([a-zA-Z0-9-]+)\.""))"),"Skyscanner")</f>
        <v>Skyscanner</v>
      </c>
      <c r="E4285" s="1" t="s">
        <v>15195</v>
      </c>
      <c r="F4285" s="1">
        <v>10.317209999999999</v>
      </c>
      <c r="G4285" s="1">
        <v>123.90409</v>
      </c>
      <c r="H4285" s="1" t="s">
        <v>15196</v>
      </c>
      <c r="I4285" s="1" t="s">
        <v>2622</v>
      </c>
      <c r="J4285" s="1">
        <f>IF(K4285="URBAN",1,IF(K4285="SUBURBAN",2,IF(K4285="RURAL",3,"")))</f>
        <v>1</v>
      </c>
      <c r="K4285" s="1" t="s">
        <v>42</v>
      </c>
      <c r="L4285" s="18">
        <v>46082</v>
      </c>
      <c r="M4285" s="49">
        <v>0.58333333333333337</v>
      </c>
      <c r="N4285" s="18">
        <v>46083</v>
      </c>
      <c r="O4285" s="56">
        <v>0.5</v>
      </c>
      <c r="P4285" s="31" t="str">
        <f>TEXT($L4285, "dddd")</f>
        <v>Sunday</v>
      </c>
      <c r="Q4285" s="39" t="s">
        <v>43</v>
      </c>
      <c r="R4285" s="39">
        <v>3324</v>
      </c>
      <c r="S4285" s="1" t="str">
        <f>IF(OR(MONTH(L4285)=12, MONTH(L4285)&lt;=5), "Dry Season", "Wet Season")</f>
        <v>Dry Season</v>
      </c>
      <c r="T4285" s="1">
        <v>1</v>
      </c>
      <c r="U4285" s="1">
        <v>0</v>
      </c>
      <c r="V4285" s="1">
        <v>0</v>
      </c>
      <c r="W4285" s="2">
        <f>IF(ISNUMBER(SEARCH("N/A", X4285)), 0, 1)</f>
        <v>0</v>
      </c>
      <c r="X4285" s="1" t="s">
        <v>44</v>
      </c>
      <c r="Y4285" s="1"/>
      <c r="Z4285" s="1"/>
      <c r="AA4285" s="11" cm="1">
        <f t="array" ref="AA4285">IF(ISBLANK(Y4285), 0, VINCentyInvDistance(F4285,G4285,Y4285,Z4285))</f>
        <v>0</v>
      </c>
      <c r="AB4285" s="1">
        <v>0</v>
      </c>
      <c r="AC4285" s="1">
        <v>0</v>
      </c>
      <c r="AD4285" s="1">
        <v>0</v>
      </c>
      <c r="AE4285" s="1">
        <v>56</v>
      </c>
      <c r="AF4285" s="1"/>
      <c r="AG4285" s="1" t="s">
        <v>731</v>
      </c>
      <c r="AH4285" s="1" t="s">
        <v>731</v>
      </c>
      <c r="AI4285" s="1" t="str">
        <f>TRIM(MID(SUBSTITUTE($H4285,",",REPT(" ",200)),(LEN($H4285)-LEN(SUBSTITUTE($H4285,",",""))-2)*200+1,200))</f>
        <v>Central Visayas</v>
      </c>
      <c r="AJ4285" s="1" t="s">
        <v>55</v>
      </c>
      <c r="AK4285" t="s">
        <v>16465</v>
      </c>
      <c r="AL4285" s="2">
        <v>0</v>
      </c>
      <c r="AM4285" s="1" t="s">
        <v>15197</v>
      </c>
    </row>
    <row r="4286" spans="1:39" ht="12.75" customHeight="1">
      <c r="A4286" s="1"/>
      <c r="B4286" s="1" t="s">
        <v>15198</v>
      </c>
      <c r="C4286" s="1" t="s">
        <v>15199</v>
      </c>
      <c r="D4286" s="3" t="str">
        <f ca="1">IFERROR(__xludf.DUMMYFUNCTION("PROPER(REGEXEXTRACT(B4253, ""(?:https?:\/\/)?(?:www\.)?([a-zA-Z0-9-]+)\.""))"),"Skyscanner")</f>
        <v>Skyscanner</v>
      </c>
      <c r="E4286" s="1" t="s">
        <v>15200</v>
      </c>
      <c r="F4286" s="1">
        <v>10.310219999999999</v>
      </c>
      <c r="G4286" s="1">
        <v>123.8969</v>
      </c>
      <c r="H4286" s="1" t="s">
        <v>15201</v>
      </c>
      <c r="I4286" s="1" t="s">
        <v>2622</v>
      </c>
      <c r="J4286" s="1">
        <f>IF(K4286="URBAN",1,IF(K4286="SUBURBAN",2,IF(K4286="RURAL",3,"")))</f>
        <v>1</v>
      </c>
      <c r="K4286" s="1" t="s">
        <v>42</v>
      </c>
      <c r="L4286" s="18">
        <v>46082</v>
      </c>
      <c r="M4286" s="49">
        <v>0.58333333333333337</v>
      </c>
      <c r="N4286" s="18">
        <v>46083</v>
      </c>
      <c r="O4286" s="56">
        <v>0.52083333333333337</v>
      </c>
      <c r="P4286" s="31" t="str">
        <f>TEXT($L4286, "dddd")</f>
        <v>Sunday</v>
      </c>
      <c r="Q4286" s="39" t="s">
        <v>207</v>
      </c>
      <c r="R4286" s="39">
        <v>1487</v>
      </c>
      <c r="S4286" s="1" t="str">
        <f>IF(OR(MONTH(L4286)=12, MONTH(L4286)&lt;=5), "Dry Season", "Wet Season")</f>
        <v>Dry Season</v>
      </c>
      <c r="T4286" s="1">
        <v>1</v>
      </c>
      <c r="U4286" s="1">
        <v>0</v>
      </c>
      <c r="V4286" s="1">
        <v>0</v>
      </c>
      <c r="W4286" s="2">
        <f>IF(ISNUMBER(SEARCH("N/A", X4286)), 0, 1)</f>
        <v>0</v>
      </c>
      <c r="X4286" s="1" t="s">
        <v>44</v>
      </c>
      <c r="Y4286" s="1"/>
      <c r="Z4286" s="1"/>
      <c r="AA4286" s="11" cm="1">
        <f t="array" ref="AA4286">IF(ISBLANK(Y4286), 0, VINCentyInvDistance(F4286,G4286,Y4286,Z4286))</f>
        <v>0</v>
      </c>
      <c r="AB4286" s="1">
        <v>0</v>
      </c>
      <c r="AC4286" s="1">
        <v>0</v>
      </c>
      <c r="AD4286" s="1">
        <v>0</v>
      </c>
      <c r="AE4286" s="1">
        <v>4</v>
      </c>
      <c r="AF4286" s="1"/>
      <c r="AG4286" s="1" t="s">
        <v>731</v>
      </c>
      <c r="AH4286" s="1" t="s">
        <v>731</v>
      </c>
      <c r="AI4286" s="1" t="str">
        <f>TRIM(MID(SUBSTITUTE($H4286,",",REPT(" ",200)),(LEN($H4286)-LEN(SUBSTITUTE($H4286,",",""))-2)*200+1,200))</f>
        <v>Central Visayas</v>
      </c>
      <c r="AJ4286" s="1" t="s">
        <v>55</v>
      </c>
      <c r="AK4286" t="s">
        <v>240</v>
      </c>
      <c r="AL4286" s="2">
        <v>0</v>
      </c>
      <c r="AM4286" s="1" t="s">
        <v>15202</v>
      </c>
    </row>
    <row r="4287" spans="1:39" ht="12.75" customHeight="1">
      <c r="A4287" s="1"/>
      <c r="B4287" s="1" t="s">
        <v>15203</v>
      </c>
      <c r="C4287" s="1" t="s">
        <v>15204</v>
      </c>
      <c r="D4287" s="3" t="str">
        <f ca="1">IFERROR(__xludf.DUMMYFUNCTION("PROPER(REGEXEXTRACT(B4254, ""(?:https?:\/\/)?(?:www\.)?([a-zA-Z0-9-]+)\.""))"),"Skyscanner")</f>
        <v>Skyscanner</v>
      </c>
      <c r="E4287" s="1" t="s">
        <v>14846</v>
      </c>
      <c r="F4287" s="1">
        <v>10.310890000000001</v>
      </c>
      <c r="G4287" s="1">
        <v>123.89758</v>
      </c>
      <c r="H4287" s="1" t="s">
        <v>14847</v>
      </c>
      <c r="I4287" s="1" t="s">
        <v>2622</v>
      </c>
      <c r="J4287" s="1">
        <f>IF(K4287="URBAN",1,IF(K4287="SUBURBAN",2,IF(K4287="RURAL",3,"")))</f>
        <v>1</v>
      </c>
      <c r="K4287" s="1" t="s">
        <v>42</v>
      </c>
      <c r="L4287" s="18">
        <v>46082</v>
      </c>
      <c r="M4287" s="49">
        <v>0.58333333333333337</v>
      </c>
      <c r="N4287" s="18">
        <v>46083</v>
      </c>
      <c r="O4287" s="56">
        <v>0.5</v>
      </c>
      <c r="P4287" s="31" t="str">
        <f>TEXT($L4287, "dddd")</f>
        <v>Sunday</v>
      </c>
      <c r="Q4287" s="39" t="s">
        <v>43</v>
      </c>
      <c r="R4287" s="39">
        <v>2519</v>
      </c>
      <c r="S4287" s="1" t="str">
        <f>IF(OR(MONTH(L4287)=12, MONTH(L4287)&lt;=5), "Dry Season", "Wet Season")</f>
        <v>Dry Season</v>
      </c>
      <c r="T4287" s="1">
        <v>1</v>
      </c>
      <c r="U4287" s="1">
        <v>0</v>
      </c>
      <c r="V4287" s="1">
        <v>0</v>
      </c>
      <c r="W4287" s="2">
        <f>IF(ISNUMBER(SEARCH("N/A", X4287)), 0, 1)</f>
        <v>0</v>
      </c>
      <c r="X4287" s="1" t="s">
        <v>44</v>
      </c>
      <c r="Y4287" s="1"/>
      <c r="Z4287" s="1"/>
      <c r="AA4287" s="11" cm="1">
        <f t="array" ref="AA4287">IF(ISBLANK(Y4287), 0, VINCentyInvDistance(F4287,G4287,Y4287,Z4287))</f>
        <v>0</v>
      </c>
      <c r="AB4287" s="1">
        <v>0</v>
      </c>
      <c r="AC4287" s="1">
        <v>0</v>
      </c>
      <c r="AD4287" s="1">
        <v>0</v>
      </c>
      <c r="AE4287" s="1">
        <v>10</v>
      </c>
      <c r="AF4287" s="1"/>
      <c r="AG4287" s="1" t="s">
        <v>731</v>
      </c>
      <c r="AH4287" s="1" t="s">
        <v>731</v>
      </c>
      <c r="AI4287" s="1" t="str">
        <f>TRIM(MID(SUBSTITUTE($H4287,",",REPT(" ",200)),(LEN($H4287)-LEN(SUBSTITUTE($H4287,",",""))-2)*200+1,200))</f>
        <v>Central Visayas</v>
      </c>
      <c r="AJ4287" s="1" t="s">
        <v>55</v>
      </c>
      <c r="AK4287" t="s">
        <v>16466</v>
      </c>
      <c r="AL4287" s="2">
        <v>0</v>
      </c>
      <c r="AM4287" s="1" t="s">
        <v>15205</v>
      </c>
    </row>
    <row r="4288" spans="1:39" ht="12.75" customHeight="1">
      <c r="A4288" s="1"/>
      <c r="B4288" s="1" t="s">
        <v>15206</v>
      </c>
      <c r="C4288" s="1" t="s">
        <v>15207</v>
      </c>
      <c r="D4288" s="3" t="str">
        <f ca="1">IFERROR(__xludf.DUMMYFUNCTION("PROPER(REGEXEXTRACT(B4255, ""(?:https?:\/\/)?(?:www\.)?([a-zA-Z0-9-]+)\.""))"),"Skyscanner")</f>
        <v>Skyscanner</v>
      </c>
      <c r="E4288" s="1" t="s">
        <v>15208</v>
      </c>
      <c r="F4288" s="1">
        <v>10.26993</v>
      </c>
      <c r="G4288" s="1">
        <v>123.87251999999999</v>
      </c>
      <c r="H4288" s="1" t="s">
        <v>15209</v>
      </c>
      <c r="I4288" s="1" t="s">
        <v>2622</v>
      </c>
      <c r="J4288" s="1">
        <f>IF(K4288="URBAN",1,IF(K4288="SUBURBAN",2,IF(K4288="RURAL",3,"")))</f>
        <v>1</v>
      </c>
      <c r="K4288" s="1" t="s">
        <v>42</v>
      </c>
      <c r="L4288" s="18">
        <v>46082</v>
      </c>
      <c r="M4288" s="49">
        <v>0.625</v>
      </c>
      <c r="N4288" s="18">
        <v>46083</v>
      </c>
      <c r="O4288" s="56">
        <v>0.45833333333333331</v>
      </c>
      <c r="P4288" s="31" t="str">
        <f>TEXT($L4288, "dddd")</f>
        <v>Sunday</v>
      </c>
      <c r="Q4288" s="39" t="s">
        <v>43</v>
      </c>
      <c r="R4288" s="39">
        <v>4022</v>
      </c>
      <c r="S4288" s="1" t="str">
        <f>IF(OR(MONTH(L4288)=12, MONTH(L4288)&lt;=5), "Dry Season", "Wet Season")</f>
        <v>Dry Season</v>
      </c>
      <c r="T4288" s="1">
        <v>1</v>
      </c>
      <c r="U4288" s="1">
        <v>0</v>
      </c>
      <c r="V4288" s="1">
        <v>0</v>
      </c>
      <c r="W4288" s="2">
        <f>IF(ISNUMBER(SEARCH("N/A", X4288)), 0, 1)</f>
        <v>0</v>
      </c>
      <c r="X4288" s="1" t="s">
        <v>44</v>
      </c>
      <c r="Y4288" s="1"/>
      <c r="Z4288" s="1"/>
      <c r="AA4288" s="11" cm="1">
        <f t="array" ref="AA4288">IF(ISBLANK(Y4288), 0, VINCentyInvDistance(F4288,G4288,Y4288,Z4288))</f>
        <v>0</v>
      </c>
      <c r="AB4288" s="1">
        <v>0</v>
      </c>
      <c r="AC4288" s="1">
        <v>0</v>
      </c>
      <c r="AD4288" s="1">
        <v>0</v>
      </c>
      <c r="AE4288" s="1">
        <v>41</v>
      </c>
      <c r="AF4288" s="1"/>
      <c r="AG4288" s="1" t="s">
        <v>731</v>
      </c>
      <c r="AH4288" s="1" t="s">
        <v>731</v>
      </c>
      <c r="AI4288" s="1" t="str">
        <f>TRIM(MID(SUBSTITUTE($H4288,",",REPT(" ",200)),(LEN($H4288)-LEN(SUBSTITUTE($H4288,",",""))-2)*200+1,200))</f>
        <v>Central Visayas</v>
      </c>
      <c r="AJ4288" s="1" t="s">
        <v>55</v>
      </c>
      <c r="AK4288" t="s">
        <v>16465</v>
      </c>
      <c r="AL4288" s="2">
        <v>0</v>
      </c>
      <c r="AM4288" s="1" t="s">
        <v>15210</v>
      </c>
    </row>
    <row r="4289" spans="1:39" ht="12.75" customHeight="1">
      <c r="A4289" s="1"/>
      <c r="B4289" s="1" t="s">
        <v>15211</v>
      </c>
      <c r="C4289" s="1" t="s">
        <v>15212</v>
      </c>
      <c r="D4289" s="3" t="str">
        <f ca="1">IFERROR(__xludf.DUMMYFUNCTION("PROPER(REGEXEXTRACT(B4256, ""(?:https?:\/\/)?(?:www\.)?([a-zA-Z0-9-]+)\.""))"),"Skyscanner")</f>
        <v>Skyscanner</v>
      </c>
      <c r="E4289" s="1" t="s">
        <v>15213</v>
      </c>
      <c r="F4289" s="1">
        <v>10.31991</v>
      </c>
      <c r="G4289" s="1">
        <v>123.91003000000001</v>
      </c>
      <c r="H4289" s="1" t="s">
        <v>15214</v>
      </c>
      <c r="I4289" s="1" t="s">
        <v>2622</v>
      </c>
      <c r="J4289" s="1">
        <f>IF(K4289="URBAN",1,IF(K4289="SUBURBAN",2,IF(K4289="RURAL",3,"")))</f>
        <v>1</v>
      </c>
      <c r="K4289" s="1" t="s">
        <v>42</v>
      </c>
      <c r="L4289" s="18">
        <v>46082</v>
      </c>
      <c r="M4289" s="49">
        <v>0.625</v>
      </c>
      <c r="N4289" s="18">
        <v>46083</v>
      </c>
      <c r="O4289" s="56">
        <v>0.5</v>
      </c>
      <c r="P4289" s="31" t="str">
        <f>TEXT($L4289, "dddd")</f>
        <v>Sunday</v>
      </c>
      <c r="Q4289" s="39" t="s">
        <v>43</v>
      </c>
      <c r="R4289" s="39">
        <v>2066</v>
      </c>
      <c r="S4289" s="1" t="str">
        <f>IF(OR(MONTH(L4289)=12, MONTH(L4289)&lt;=5), "Dry Season", "Wet Season")</f>
        <v>Dry Season</v>
      </c>
      <c r="T4289" s="1">
        <v>1</v>
      </c>
      <c r="U4289" s="1">
        <v>0</v>
      </c>
      <c r="V4289" s="1">
        <v>0</v>
      </c>
      <c r="W4289" s="2">
        <f>IF(ISNUMBER(SEARCH("N/A", X4289)), 0, 1)</f>
        <v>0</v>
      </c>
      <c r="X4289" s="1" t="s">
        <v>44</v>
      </c>
      <c r="Y4289" s="1"/>
      <c r="Z4289" s="1"/>
      <c r="AA4289" s="11" cm="1">
        <f t="array" ref="AA4289">IF(ISBLANK(Y4289), 0, VINCentyInvDistance(F4289,G4289,Y4289,Z4289))</f>
        <v>0</v>
      </c>
      <c r="AB4289" s="1">
        <v>0</v>
      </c>
      <c r="AC4289" s="1">
        <v>0</v>
      </c>
      <c r="AD4289" s="1">
        <v>0</v>
      </c>
      <c r="AE4289" s="1">
        <v>23</v>
      </c>
      <c r="AF4289" s="1"/>
      <c r="AG4289" s="1" t="s">
        <v>731</v>
      </c>
      <c r="AH4289" s="1" t="s">
        <v>731</v>
      </c>
      <c r="AI4289" s="1" t="str">
        <f>TRIM(MID(SUBSTITUTE($H4289,",",REPT(" ",200)),(LEN($H4289)-LEN(SUBSTITUTE($H4289,",",""))-2)*200+1,200))</f>
        <v>Central Visayas</v>
      </c>
      <c r="AJ4289" s="1" t="s">
        <v>55</v>
      </c>
      <c r="AK4289" t="s">
        <v>16465</v>
      </c>
      <c r="AL4289" s="2">
        <v>0</v>
      </c>
      <c r="AM4289" s="1" t="s">
        <v>15215</v>
      </c>
    </row>
    <row r="4290" spans="1:39" ht="12.75" customHeight="1">
      <c r="A4290" s="1"/>
      <c r="B4290" s="1" t="s">
        <v>15216</v>
      </c>
      <c r="C4290" s="1" t="s">
        <v>15217</v>
      </c>
      <c r="D4290" s="3" t="str">
        <f ca="1">IFERROR(__xludf.DUMMYFUNCTION("PROPER(REGEXEXTRACT(B4257, ""(?:https?:\/\/)?(?:www\.)?([a-zA-Z0-9-]+)\.""))"),"Skyscanner")</f>
        <v>Skyscanner</v>
      </c>
      <c r="E4290" s="1" t="s">
        <v>15218</v>
      </c>
      <c r="F4290" s="1">
        <v>10.312854</v>
      </c>
      <c r="G4290" s="1">
        <v>123.89124200000001</v>
      </c>
      <c r="H4290" s="1" t="s">
        <v>15219</v>
      </c>
      <c r="I4290" s="1" t="s">
        <v>2622</v>
      </c>
      <c r="J4290" s="1">
        <f>IF(K4290="URBAN",1,IF(K4290="SUBURBAN",2,IF(K4290="RURAL",3,"")))</f>
        <v>1</v>
      </c>
      <c r="K4290" s="1" t="s">
        <v>42</v>
      </c>
      <c r="L4290" s="18">
        <v>46082</v>
      </c>
      <c r="M4290" s="49">
        <v>0.58333333333333337</v>
      </c>
      <c r="N4290" s="18">
        <v>46083</v>
      </c>
      <c r="O4290" s="56">
        <v>0.41666666666666669</v>
      </c>
      <c r="P4290" s="31" t="str">
        <f>TEXT($L4290, "dddd")</f>
        <v>Sunday</v>
      </c>
      <c r="Q4290" s="39" t="s">
        <v>43</v>
      </c>
      <c r="R4290" s="39">
        <v>1293</v>
      </c>
      <c r="S4290" s="1" t="str">
        <f>IF(OR(MONTH(L4290)=12, MONTH(L4290)&lt;=5), "Dry Season", "Wet Season")</f>
        <v>Dry Season</v>
      </c>
      <c r="T4290" s="1">
        <v>1</v>
      </c>
      <c r="U4290" s="1">
        <v>0</v>
      </c>
      <c r="V4290" s="1">
        <v>0</v>
      </c>
      <c r="W4290" s="2">
        <f>IF(ISNUMBER(SEARCH("N/A", X4290)), 0, 1)</f>
        <v>0</v>
      </c>
      <c r="X4290" s="1" t="s">
        <v>44</v>
      </c>
      <c r="Y4290" s="1"/>
      <c r="Z4290" s="1"/>
      <c r="AA4290" s="11" cm="1">
        <f t="array" ref="AA4290">IF(ISBLANK(Y4290), 0, VINCentyInvDistance(F4290,G4290,Y4290,Z4290))</f>
        <v>0</v>
      </c>
      <c r="AB4290" s="1">
        <v>0</v>
      </c>
      <c r="AC4290" s="1">
        <v>6.2</v>
      </c>
      <c r="AD4290" s="1">
        <v>3.1</v>
      </c>
      <c r="AE4290" s="1">
        <v>278</v>
      </c>
      <c r="AF4290" s="1"/>
      <c r="AG4290" s="1" t="s">
        <v>731</v>
      </c>
      <c r="AH4290" s="1" t="s">
        <v>731</v>
      </c>
      <c r="AI4290" s="1" t="str">
        <f>TRIM(MID(SUBSTITUTE($H4290,",",REPT(" ",200)),(LEN($H4290)-LEN(SUBSTITUTE($H4290,",",""))-2)*200+1,200))</f>
        <v>Central Visayas</v>
      </c>
      <c r="AJ4290" s="1" t="s">
        <v>55</v>
      </c>
      <c r="AK4290" t="s">
        <v>17708</v>
      </c>
      <c r="AL4290" s="1">
        <v>3</v>
      </c>
      <c r="AM4290" s="1" t="s">
        <v>15220</v>
      </c>
    </row>
    <row r="4291" spans="1:39" ht="12.75" customHeight="1">
      <c r="A4291" s="1"/>
      <c r="B4291" s="1" t="s">
        <v>15221</v>
      </c>
      <c r="C4291" s="1" t="s">
        <v>15222</v>
      </c>
      <c r="D4291" s="3" t="str">
        <f ca="1">IFERROR(__xludf.DUMMYFUNCTION("PROPER(REGEXEXTRACT(B4258, ""(?:https?:\/\/)?(?:www\.)?([a-zA-Z0-9-]+)\.""))"),"Skyscanner")</f>
        <v>Skyscanner</v>
      </c>
      <c r="E4291" s="1" t="s">
        <v>15223</v>
      </c>
      <c r="F4291" s="1">
        <v>10.329409999999999</v>
      </c>
      <c r="G4291" s="1">
        <v>123.90689999999999</v>
      </c>
      <c r="H4291" s="1" t="s">
        <v>15224</v>
      </c>
      <c r="I4291" s="1" t="s">
        <v>2622</v>
      </c>
      <c r="J4291" s="1">
        <f>IF(K4291="URBAN",1,IF(K4291="SUBURBAN",2,IF(K4291="RURAL",3,"")))</f>
        <v>1</v>
      </c>
      <c r="K4291" s="1" t="s">
        <v>42</v>
      </c>
      <c r="L4291" s="18">
        <v>46082</v>
      </c>
      <c r="M4291" s="49">
        <v>0.625</v>
      </c>
      <c r="N4291" s="18">
        <v>46083</v>
      </c>
      <c r="O4291" s="56">
        <v>0.5</v>
      </c>
      <c r="P4291" s="31" t="str">
        <f>TEXT($L4291, "dddd")</f>
        <v>Sunday</v>
      </c>
      <c r="Q4291" s="39" t="s">
        <v>43</v>
      </c>
      <c r="R4291" s="39">
        <v>4988</v>
      </c>
      <c r="S4291" s="1" t="str">
        <f>IF(OR(MONTH(L4291)=12, MONTH(L4291)&lt;=5), "Dry Season", "Wet Season")</f>
        <v>Dry Season</v>
      </c>
      <c r="T4291" s="1">
        <v>1</v>
      </c>
      <c r="U4291" s="1">
        <v>0</v>
      </c>
      <c r="V4291" s="1">
        <v>0</v>
      </c>
      <c r="W4291" s="2">
        <f>IF(ISNUMBER(SEARCH("N/A", X4291)), 0, 1)</f>
        <v>0</v>
      </c>
      <c r="X4291" s="1" t="s">
        <v>44</v>
      </c>
      <c r="Y4291" s="1"/>
      <c r="Z4291" s="1"/>
      <c r="AA4291" s="11" cm="1">
        <f t="array" ref="AA4291">IF(ISBLANK(Y4291), 0, VINCentyInvDistance(F4291,G4291,Y4291,Z4291))</f>
        <v>0</v>
      </c>
      <c r="AB4291" s="1">
        <v>0</v>
      </c>
      <c r="AC4291" s="1">
        <v>0</v>
      </c>
      <c r="AD4291" s="1">
        <v>0</v>
      </c>
      <c r="AE4291" s="1"/>
      <c r="AF4291" s="1"/>
      <c r="AG4291" s="1" t="s">
        <v>731</v>
      </c>
      <c r="AH4291" s="1" t="s">
        <v>731</v>
      </c>
      <c r="AI4291" s="1" t="str">
        <f>TRIM(MID(SUBSTITUTE($H4291,",",REPT(" ",200)),(LEN($H4291)-LEN(SUBSTITUTE($H4291,",",""))-2)*200+1,200))</f>
        <v>Central Visayas</v>
      </c>
      <c r="AJ4291" s="1" t="s">
        <v>55</v>
      </c>
      <c r="AK4291" t="s">
        <v>17709</v>
      </c>
      <c r="AL4291" s="2">
        <v>0</v>
      </c>
      <c r="AM4291" s="1" t="s">
        <v>15225</v>
      </c>
    </row>
    <row r="4292" spans="1:39" ht="12.75" customHeight="1">
      <c r="A4292" s="1"/>
      <c r="B4292" s="1" t="s">
        <v>15226</v>
      </c>
      <c r="C4292" s="1" t="s">
        <v>15227</v>
      </c>
      <c r="D4292" s="3" t="str">
        <f ca="1">IFERROR(__xludf.DUMMYFUNCTION("PROPER(REGEXEXTRACT(B4259, ""(?:https?:\/\/)?(?:www\.)?([a-zA-Z0-9-]+)\.""))"),"Skyscanner")</f>
        <v>Skyscanner</v>
      </c>
      <c r="E4292" s="1" t="s">
        <v>15228</v>
      </c>
      <c r="F4292" s="1">
        <v>10.31728</v>
      </c>
      <c r="G4292" s="1">
        <v>123.89502</v>
      </c>
      <c r="H4292" s="1" t="s">
        <v>15229</v>
      </c>
      <c r="I4292" s="1" t="s">
        <v>2622</v>
      </c>
      <c r="J4292" s="1">
        <f>IF(K4292="URBAN",1,IF(K4292="SUBURBAN",2,IF(K4292="RURAL",3,"")))</f>
        <v>1</v>
      </c>
      <c r="K4292" s="1" t="s">
        <v>42</v>
      </c>
      <c r="L4292" s="18">
        <v>46082</v>
      </c>
      <c r="M4292" s="49">
        <v>0.45833333333333331</v>
      </c>
      <c r="N4292" s="18">
        <v>46083</v>
      </c>
      <c r="O4292" s="56">
        <v>0.5</v>
      </c>
      <c r="P4292" s="31" t="str">
        <f>TEXT($L4292, "dddd")</f>
        <v>Sunday</v>
      </c>
      <c r="Q4292" s="39" t="s">
        <v>1026</v>
      </c>
      <c r="R4292" s="39">
        <v>1410</v>
      </c>
      <c r="S4292" s="1" t="str">
        <f>IF(OR(MONTH(L4292)=12, MONTH(L4292)&lt;=5), "Dry Season", "Wet Season")</f>
        <v>Dry Season</v>
      </c>
      <c r="T4292" s="1">
        <v>1</v>
      </c>
      <c r="U4292" s="1">
        <v>0</v>
      </c>
      <c r="V4292" s="1">
        <v>0</v>
      </c>
      <c r="W4292" s="2">
        <f>IF(ISNUMBER(SEARCH("N/A", X4292)), 0, 1)</f>
        <v>0</v>
      </c>
      <c r="X4292" s="1" t="s">
        <v>44</v>
      </c>
      <c r="Y4292" s="1"/>
      <c r="Z4292" s="1"/>
      <c r="AA4292" s="11" cm="1">
        <f t="array" ref="AA4292">IF(ISBLANK(Y4292), 0, VINCentyInvDistance(F4292,G4292,Y4292,Z4292))</f>
        <v>0</v>
      </c>
      <c r="AB4292" s="1">
        <v>0</v>
      </c>
      <c r="AC4292" s="1">
        <v>6</v>
      </c>
      <c r="AD4292" s="1">
        <v>3</v>
      </c>
      <c r="AE4292" s="1">
        <v>2</v>
      </c>
      <c r="AF4292" s="1"/>
      <c r="AG4292" s="1" t="s">
        <v>731</v>
      </c>
      <c r="AH4292" s="1" t="s">
        <v>731</v>
      </c>
      <c r="AI4292" s="1" t="str">
        <f>TRIM(MID(SUBSTITUTE($H4292,",",REPT(" ",200)),(LEN($H4292)-LEN(SUBSTITUTE($H4292,",",""))-2)*200+1,200))</f>
        <v>Central Visayas</v>
      </c>
      <c r="AJ4292" s="1" t="s">
        <v>55</v>
      </c>
      <c r="AK4292" t="s">
        <v>15230</v>
      </c>
      <c r="AL4292" s="1">
        <v>3</v>
      </c>
      <c r="AM4292" s="1" t="s">
        <v>15231</v>
      </c>
    </row>
    <row r="4293" spans="1:39" ht="12.75" customHeight="1">
      <c r="A4293" s="1"/>
      <c r="B4293" s="1" t="s">
        <v>15232</v>
      </c>
      <c r="C4293" s="1" t="s">
        <v>15233</v>
      </c>
      <c r="D4293" s="3" t="str">
        <f ca="1">IFERROR(__xludf.DUMMYFUNCTION("PROPER(REGEXEXTRACT(B4260, ""(?:https?:\/\/)?(?:www\.)?([a-zA-Z0-9-]+)\.""))"),"Skyscanner")</f>
        <v>Skyscanner</v>
      </c>
      <c r="E4293" s="1" t="s">
        <v>15234</v>
      </c>
      <c r="F4293" s="1">
        <v>10.320080000000001</v>
      </c>
      <c r="G4293" s="1">
        <v>123.9104</v>
      </c>
      <c r="H4293" s="1" t="s">
        <v>15214</v>
      </c>
      <c r="I4293" s="1" t="s">
        <v>2622</v>
      </c>
      <c r="J4293" s="1">
        <f>IF(K4293="URBAN",1,IF(K4293="SUBURBAN",2,IF(K4293="RURAL",3,"")))</f>
        <v>1</v>
      </c>
      <c r="K4293" s="1" t="s">
        <v>42</v>
      </c>
      <c r="L4293" s="18">
        <v>46082</v>
      </c>
      <c r="M4293" s="49">
        <v>0.625</v>
      </c>
      <c r="N4293" s="18">
        <v>46083</v>
      </c>
      <c r="O4293" s="56">
        <v>0.5</v>
      </c>
      <c r="P4293" s="31" t="str">
        <f>TEXT($L4293, "dddd")</f>
        <v>Sunday</v>
      </c>
      <c r="Q4293" s="39" t="s">
        <v>43</v>
      </c>
      <c r="R4293" s="39">
        <v>1948</v>
      </c>
      <c r="S4293" s="1" t="str">
        <f>IF(OR(MONTH(L4293)=12, MONTH(L4293)&lt;=5), "Dry Season", "Wet Season")</f>
        <v>Dry Season</v>
      </c>
      <c r="T4293" s="1">
        <v>1</v>
      </c>
      <c r="U4293" s="1">
        <v>0</v>
      </c>
      <c r="V4293" s="1">
        <v>0</v>
      </c>
      <c r="W4293" s="2">
        <f>IF(ISNUMBER(SEARCH("N/A", X4293)), 0, 1)</f>
        <v>0</v>
      </c>
      <c r="X4293" s="1" t="s">
        <v>44</v>
      </c>
      <c r="Y4293" s="1"/>
      <c r="Z4293" s="1"/>
      <c r="AA4293" s="11" cm="1">
        <f t="array" ref="AA4293">IF(ISBLANK(Y4293), 0, VINCentyInvDistance(F4293,G4293,Y4293,Z4293))</f>
        <v>0</v>
      </c>
      <c r="AB4293" s="1">
        <v>0</v>
      </c>
      <c r="AC4293" s="1">
        <v>0</v>
      </c>
      <c r="AD4293" s="1">
        <v>0</v>
      </c>
      <c r="AE4293" s="1"/>
      <c r="AF4293" s="1"/>
      <c r="AG4293" s="1" t="s">
        <v>731</v>
      </c>
      <c r="AH4293" s="1" t="s">
        <v>731</v>
      </c>
      <c r="AI4293" s="1" t="str">
        <f>TRIM(MID(SUBSTITUTE($H4293,",",REPT(" ",200)),(LEN($H4293)-LEN(SUBSTITUTE($H4293,",",""))-2)*200+1,200))</f>
        <v>Central Visayas</v>
      </c>
      <c r="AJ4293" s="1" t="s">
        <v>55</v>
      </c>
      <c r="AK4293" t="s">
        <v>17710</v>
      </c>
      <c r="AL4293" s="2">
        <v>0</v>
      </c>
      <c r="AM4293" s="1" t="s">
        <v>15235</v>
      </c>
    </row>
    <row r="4294" spans="1:39" ht="12.75" customHeight="1">
      <c r="A4294" s="1"/>
      <c r="B4294" s="1" t="s">
        <v>14763</v>
      </c>
      <c r="C4294" s="1" t="s">
        <v>15236</v>
      </c>
      <c r="D4294" s="3" t="str">
        <f ca="1">IFERROR(__xludf.DUMMYFUNCTION("PROPER(REGEXEXTRACT(B4261, ""(?:https?:\/\/)?(?:www\.)?([a-zA-Z0-9-]+)\.""))"),"Skyscanner")</f>
        <v>Skyscanner</v>
      </c>
      <c r="E4294" s="1" t="s">
        <v>14765</v>
      </c>
      <c r="F4294" s="1">
        <v>10.311842</v>
      </c>
      <c r="G4294" s="1">
        <v>123.921206</v>
      </c>
      <c r="H4294" s="1" t="s">
        <v>14766</v>
      </c>
      <c r="I4294" s="1" t="s">
        <v>2622</v>
      </c>
      <c r="J4294" s="1">
        <f>IF(K4294="URBAN",1,IF(K4294="SUBURBAN",2,IF(K4294="RURAL",3,"")))</f>
        <v>1</v>
      </c>
      <c r="K4294" s="1" t="s">
        <v>42</v>
      </c>
      <c r="L4294" s="18">
        <v>46082</v>
      </c>
      <c r="M4294" s="49">
        <v>0.625</v>
      </c>
      <c r="N4294" s="18">
        <v>46083</v>
      </c>
      <c r="O4294" s="56">
        <v>0.5</v>
      </c>
      <c r="P4294" s="31" t="str">
        <f>TEXT($L4294, "dddd")</f>
        <v>Sunday</v>
      </c>
      <c r="Q4294" s="39" t="s">
        <v>43</v>
      </c>
      <c r="R4294" s="39">
        <v>2492</v>
      </c>
      <c r="S4294" s="1" t="str">
        <f>IF(OR(MONTH(L4294)=12, MONTH(L4294)&lt;=5), "Dry Season", "Wet Season")</f>
        <v>Dry Season</v>
      </c>
      <c r="T4294" s="1">
        <v>1</v>
      </c>
      <c r="U4294" s="1">
        <v>0</v>
      </c>
      <c r="V4294" s="1">
        <v>0</v>
      </c>
      <c r="W4294" s="2">
        <f>IF(ISNUMBER(SEARCH("N/A", X4294)), 0, 1)</f>
        <v>0</v>
      </c>
      <c r="X4294" s="1" t="s">
        <v>44</v>
      </c>
      <c r="Y4294" s="1"/>
      <c r="Z4294" s="1"/>
      <c r="AA4294" s="11" cm="1">
        <f t="array" ref="AA4294">IF(ISBLANK(Y4294), 0, VINCentyInvDistance(F4294,G4294,Y4294,Z4294))</f>
        <v>0</v>
      </c>
      <c r="AB4294" s="1">
        <v>1</v>
      </c>
      <c r="AC4294" s="1">
        <v>7.6</v>
      </c>
      <c r="AD4294" s="1">
        <v>0</v>
      </c>
      <c r="AE4294" s="1">
        <v>1432</v>
      </c>
      <c r="AF4294" s="1"/>
      <c r="AG4294" s="1" t="s">
        <v>731</v>
      </c>
      <c r="AH4294" s="1" t="s">
        <v>731</v>
      </c>
      <c r="AI4294" s="1" t="str">
        <f>TRIM(MID(SUBSTITUTE($H4294,",",REPT(" ",200)),(LEN($H4294)-LEN(SUBSTITUTE($H4294,",",""))-2)*200+1,200))</f>
        <v>Central Visayas</v>
      </c>
      <c r="AJ4294" s="1" t="s">
        <v>55</v>
      </c>
      <c r="AK4294" t="s">
        <v>17711</v>
      </c>
      <c r="AL4294" s="1">
        <v>3</v>
      </c>
      <c r="AM4294" s="1" t="s">
        <v>14767</v>
      </c>
    </row>
    <row r="4295" spans="1:39" ht="12.75" customHeight="1">
      <c r="A4295" s="1"/>
      <c r="B4295" s="1" t="s">
        <v>14768</v>
      </c>
      <c r="C4295" s="1" t="s">
        <v>15237</v>
      </c>
      <c r="D4295" s="3" t="str">
        <f ca="1">IFERROR(__xludf.DUMMYFUNCTION("PROPER(REGEXEXTRACT(B4262, ""(?:https?:\/\/)?(?:www\.)?([a-zA-Z0-9-]+)\.""))"),"Skyscanner")</f>
        <v>Skyscanner</v>
      </c>
      <c r="E4295" s="1" t="s">
        <v>14770</v>
      </c>
      <c r="F4295" s="1">
        <v>10.309123</v>
      </c>
      <c r="G4295" s="1">
        <v>123.894766</v>
      </c>
      <c r="H4295" s="1" t="s">
        <v>14771</v>
      </c>
      <c r="I4295" s="1" t="s">
        <v>2622</v>
      </c>
      <c r="J4295" s="1">
        <f>IF(K4295="URBAN",1,IF(K4295="SUBURBAN",2,IF(K4295="RURAL",3,"")))</f>
        <v>1</v>
      </c>
      <c r="K4295" s="1" t="s">
        <v>42</v>
      </c>
      <c r="L4295" s="18">
        <v>46082</v>
      </c>
      <c r="M4295" s="49">
        <v>0.625</v>
      </c>
      <c r="N4295" s="18">
        <v>46083</v>
      </c>
      <c r="O4295" s="56">
        <v>0.5</v>
      </c>
      <c r="P4295" s="31" t="str">
        <f>TEXT($L4295, "dddd")</f>
        <v>Sunday</v>
      </c>
      <c r="Q4295" s="39" t="s">
        <v>1341</v>
      </c>
      <c r="R4295" s="39">
        <v>4082</v>
      </c>
      <c r="S4295" s="1" t="str">
        <f>IF(OR(MONTH(L4295)=12, MONTH(L4295)&lt;=5), "Dry Season", "Wet Season")</f>
        <v>Dry Season</v>
      </c>
      <c r="T4295" s="1">
        <v>1</v>
      </c>
      <c r="U4295" s="1">
        <v>0</v>
      </c>
      <c r="V4295" s="1">
        <v>0</v>
      </c>
      <c r="W4295" s="2">
        <f>IF(ISNUMBER(SEARCH("N/A", X4295)), 0, 1)</f>
        <v>0</v>
      </c>
      <c r="X4295" s="1" t="s">
        <v>44</v>
      </c>
      <c r="Y4295" s="1"/>
      <c r="Z4295" s="1"/>
      <c r="AA4295" s="11" cm="1">
        <f t="array" ref="AA4295">IF(ISBLANK(Y4295), 0, VINCentyInvDistance(F4295,G4295,Y4295,Z4295))</f>
        <v>0</v>
      </c>
      <c r="AB4295" s="1">
        <v>0</v>
      </c>
      <c r="AC4295" s="1">
        <v>9</v>
      </c>
      <c r="AD4295" s="1">
        <v>0</v>
      </c>
      <c r="AE4295" s="1">
        <v>77</v>
      </c>
      <c r="AF4295" s="1"/>
      <c r="AG4295" s="1" t="s">
        <v>731</v>
      </c>
      <c r="AH4295" s="1" t="s">
        <v>731</v>
      </c>
      <c r="AI4295" s="1" t="str">
        <f>TRIM(MID(SUBSTITUTE($H4295,",",REPT(" ",200)),(LEN($H4295)-LEN(SUBSTITUTE($H4295,",",""))-2)*200+1,200))</f>
        <v>Central Visayas</v>
      </c>
      <c r="AJ4295" s="1" t="s">
        <v>55</v>
      </c>
      <c r="AK4295" t="s">
        <v>14772</v>
      </c>
      <c r="AL4295" s="1">
        <v>3</v>
      </c>
      <c r="AM4295" s="1" t="s">
        <v>14773</v>
      </c>
    </row>
    <row r="4296" spans="1:39" ht="12.75" customHeight="1">
      <c r="A4296" s="1"/>
      <c r="B4296" s="1" t="s">
        <v>14774</v>
      </c>
      <c r="C4296" s="1" t="s">
        <v>15238</v>
      </c>
      <c r="D4296" s="3" t="str">
        <f ca="1">IFERROR(__xludf.DUMMYFUNCTION("PROPER(REGEXEXTRACT(B4263, ""(?:https?:\/\/)?(?:www\.)?([a-zA-Z0-9-]+)\.""))"),"Skyscanner")</f>
        <v>Skyscanner</v>
      </c>
      <c r="E4296" s="1" t="s">
        <v>14776</v>
      </c>
      <c r="F4296" s="1">
        <v>10.30964</v>
      </c>
      <c r="G4296" s="1">
        <v>123.91919</v>
      </c>
      <c r="H4296" s="1" t="s">
        <v>14777</v>
      </c>
      <c r="I4296" s="1" t="s">
        <v>2622</v>
      </c>
      <c r="J4296" s="1">
        <f>IF(K4296="URBAN",1,IF(K4296="SUBURBAN",2,IF(K4296="RURAL",3,"")))</f>
        <v>1</v>
      </c>
      <c r="K4296" s="1" t="s">
        <v>42</v>
      </c>
      <c r="L4296" s="18">
        <v>46082</v>
      </c>
      <c r="M4296" s="49">
        <v>0.625</v>
      </c>
      <c r="N4296" s="18">
        <v>46083</v>
      </c>
      <c r="O4296" s="56">
        <v>0.5</v>
      </c>
      <c r="P4296" s="31" t="str">
        <f>TEXT($L4296, "dddd")</f>
        <v>Sunday</v>
      </c>
      <c r="Q4296" s="39" t="s">
        <v>43</v>
      </c>
      <c r="R4296" s="39">
        <v>7780</v>
      </c>
      <c r="S4296" s="1" t="str">
        <f>IF(OR(MONTH(L4296)=12, MONTH(L4296)&lt;=5), "Dry Season", "Wet Season")</f>
        <v>Dry Season</v>
      </c>
      <c r="T4296" s="1">
        <v>1</v>
      </c>
      <c r="U4296" s="1">
        <v>0</v>
      </c>
      <c r="V4296" s="1">
        <v>0</v>
      </c>
      <c r="W4296" s="2">
        <f>IF(ISNUMBER(SEARCH("N/A", X4296)), 0, 1)</f>
        <v>0</v>
      </c>
      <c r="X4296" s="1" t="s">
        <v>44</v>
      </c>
      <c r="Y4296" s="1"/>
      <c r="Z4296" s="1"/>
      <c r="AA4296" s="11" cm="1">
        <f t="array" ref="AA4296">IF(ISBLANK(Y4296), 0, VINCentyInvDistance(F4296,G4296,Y4296,Z4296))</f>
        <v>0</v>
      </c>
      <c r="AB4296" s="1">
        <v>1</v>
      </c>
      <c r="AC4296" s="1">
        <v>9</v>
      </c>
      <c r="AD4296" s="1">
        <v>4.5</v>
      </c>
      <c r="AE4296" s="1">
        <v>5838</v>
      </c>
      <c r="AF4296" s="1"/>
      <c r="AG4296" s="1" t="s">
        <v>731</v>
      </c>
      <c r="AH4296" s="1" t="s">
        <v>731</v>
      </c>
      <c r="AI4296" s="1" t="str">
        <f>TRIM(MID(SUBSTITUTE($H4296,",",REPT(" ",200)),(LEN($H4296)-LEN(SUBSTITUTE($H4296,",",""))-2)*200+1,200))</f>
        <v>Central Visayas</v>
      </c>
      <c r="AJ4296" s="1" t="s">
        <v>55</v>
      </c>
      <c r="AK4296" t="s">
        <v>17665</v>
      </c>
      <c r="AL4296" s="1">
        <v>5</v>
      </c>
      <c r="AM4296" s="1" t="s">
        <v>14778</v>
      </c>
    </row>
    <row r="4297" spans="1:39" ht="12.75" customHeight="1">
      <c r="A4297" s="1"/>
      <c r="B4297" s="1" t="s">
        <v>14779</v>
      </c>
      <c r="C4297" s="1" t="s">
        <v>15239</v>
      </c>
      <c r="D4297" s="3" t="str">
        <f ca="1">IFERROR(__xludf.DUMMYFUNCTION("PROPER(REGEXEXTRACT(B4264, ""(?:https?:\/\/)?(?:www\.)?([a-zA-Z0-9-]+)\.""))"),"Skyscanner")</f>
        <v>Skyscanner</v>
      </c>
      <c r="E4297" s="1" t="s">
        <v>14781</v>
      </c>
      <c r="F4297" s="1">
        <v>10.310475</v>
      </c>
      <c r="G4297" s="1">
        <v>123.90408600000001</v>
      </c>
      <c r="H4297" s="1" t="s">
        <v>14782</v>
      </c>
      <c r="I4297" s="1" t="s">
        <v>2622</v>
      </c>
      <c r="J4297" s="1">
        <f>IF(K4297="URBAN",1,IF(K4297="SUBURBAN",2,IF(K4297="RURAL",3,"")))</f>
        <v>1</v>
      </c>
      <c r="K4297" s="1" t="s">
        <v>42</v>
      </c>
      <c r="L4297" s="18">
        <v>46082</v>
      </c>
      <c r="M4297" s="49">
        <v>0.625</v>
      </c>
      <c r="N4297" s="18">
        <v>46083</v>
      </c>
      <c r="O4297" s="56">
        <v>0.5</v>
      </c>
      <c r="P4297" s="31" t="str">
        <f>TEXT($L4297, "dddd")</f>
        <v>Sunday</v>
      </c>
      <c r="Q4297" s="39" t="s">
        <v>1341</v>
      </c>
      <c r="R4297" s="39">
        <v>1597</v>
      </c>
      <c r="S4297" s="1" t="str">
        <f>IF(OR(MONTH(L4297)=12, MONTH(L4297)&lt;=5), "Dry Season", "Wet Season")</f>
        <v>Dry Season</v>
      </c>
      <c r="T4297" s="1">
        <v>1</v>
      </c>
      <c r="U4297" s="1">
        <v>0</v>
      </c>
      <c r="V4297" s="1">
        <v>0</v>
      </c>
      <c r="W4297" s="2">
        <f>IF(ISNUMBER(SEARCH("N/A", X4297)), 0, 1)</f>
        <v>0</v>
      </c>
      <c r="X4297" s="1" t="s">
        <v>44</v>
      </c>
      <c r="Y4297" s="1"/>
      <c r="Z4297" s="1"/>
      <c r="AA4297" s="11" cm="1">
        <f t="array" ref="AA4297">IF(ISBLANK(Y4297), 0, VINCentyInvDistance(F4297,G4297,Y4297,Z4297))</f>
        <v>0</v>
      </c>
      <c r="AB4297" s="1">
        <v>0</v>
      </c>
      <c r="AC4297" s="1">
        <v>10</v>
      </c>
      <c r="AD4297" s="1">
        <v>0</v>
      </c>
      <c r="AE4297" s="1">
        <v>12</v>
      </c>
      <c r="AF4297" s="1"/>
      <c r="AG4297" s="1" t="s">
        <v>731</v>
      </c>
      <c r="AH4297" s="1" t="s">
        <v>731</v>
      </c>
      <c r="AI4297" s="1" t="str">
        <f>TRIM(MID(SUBSTITUTE($H4297,",",REPT(" ",200)),(LEN($H4297)-LEN(SUBSTITUTE($H4297,",",""))-2)*200+1,200))</f>
        <v>Central Visayas</v>
      </c>
      <c r="AJ4297" s="1" t="s">
        <v>55</v>
      </c>
      <c r="AK4297" t="s">
        <v>17666</v>
      </c>
      <c r="AL4297" s="1">
        <v>3</v>
      </c>
      <c r="AM4297" s="1" t="s">
        <v>14783</v>
      </c>
    </row>
    <row r="4298" spans="1:39" ht="12.75" customHeight="1">
      <c r="A4298" s="1"/>
      <c r="B4298" s="1" t="s">
        <v>14784</v>
      </c>
      <c r="C4298" s="1" t="s">
        <v>15240</v>
      </c>
      <c r="D4298" s="3" t="str">
        <f ca="1">IFERROR(__xludf.DUMMYFUNCTION("PROPER(REGEXEXTRACT(B4265, ""(?:https?:\/\/)?(?:www\.)?([a-zA-Z0-9-]+)\.""))"),"Skyscanner")</f>
        <v>Skyscanner</v>
      </c>
      <c r="E4298" s="1" t="s">
        <v>14786</v>
      </c>
      <c r="F4298" s="1">
        <v>10.316972</v>
      </c>
      <c r="G4298" s="1">
        <v>123.909306</v>
      </c>
      <c r="H4298" s="1" t="s">
        <v>14787</v>
      </c>
      <c r="I4298" s="1" t="s">
        <v>2622</v>
      </c>
      <c r="J4298" s="1">
        <f>IF(K4298="URBAN",1,IF(K4298="SUBURBAN",2,IF(K4298="RURAL",3,"")))</f>
        <v>1</v>
      </c>
      <c r="K4298" s="1" t="s">
        <v>42</v>
      </c>
      <c r="L4298" s="18">
        <v>46082</v>
      </c>
      <c r="M4298" s="49">
        <v>0.625</v>
      </c>
      <c r="N4298" s="18">
        <v>46083</v>
      </c>
      <c r="O4298" s="56">
        <v>0.5</v>
      </c>
      <c r="P4298" s="31" t="str">
        <f>TEXT($L4298, "dddd")</f>
        <v>Sunday</v>
      </c>
      <c r="Q4298" s="39" t="s">
        <v>43</v>
      </c>
      <c r="R4298" s="39">
        <v>6140</v>
      </c>
      <c r="S4298" s="1" t="str">
        <f>IF(OR(MONTH(L4298)=12, MONTH(L4298)&lt;=5), "Dry Season", "Wet Season")</f>
        <v>Dry Season</v>
      </c>
      <c r="T4298" s="1">
        <v>1</v>
      </c>
      <c r="U4298" s="1">
        <v>0</v>
      </c>
      <c r="V4298" s="1">
        <v>1</v>
      </c>
      <c r="W4298" s="2">
        <f>IF(ISNUMBER(SEARCH("N/A", X4298)), 0, 1)</f>
        <v>0</v>
      </c>
      <c r="X4298" s="1" t="s">
        <v>44</v>
      </c>
      <c r="Y4298" s="1"/>
      <c r="Z4298" s="1"/>
      <c r="AA4298" s="11" cm="1">
        <f t="array" ref="AA4298">IF(ISBLANK(Y4298), 0, VINCentyInvDistance(F4298,G4298,Y4298,Z4298))</f>
        <v>0</v>
      </c>
      <c r="AB4298" s="1">
        <v>1</v>
      </c>
      <c r="AC4298" s="1">
        <v>9.6</v>
      </c>
      <c r="AD4298" s="1">
        <v>0</v>
      </c>
      <c r="AE4298" s="1">
        <v>913</v>
      </c>
      <c r="AF4298" s="1"/>
      <c r="AG4298" s="1" t="s">
        <v>731</v>
      </c>
      <c r="AH4298" s="1" t="s">
        <v>731</v>
      </c>
      <c r="AI4298" s="1" t="str">
        <f>TRIM(MID(SUBSTITUTE($H4298,",",REPT(" ",200)),(LEN($H4298)-LEN(SUBSTITUTE($H4298,",",""))-2)*200+1,200))</f>
        <v>Central Visayas</v>
      </c>
      <c r="AJ4298" s="1" t="s">
        <v>55</v>
      </c>
      <c r="AK4298" t="s">
        <v>17667</v>
      </c>
      <c r="AL4298" s="1">
        <v>4</v>
      </c>
      <c r="AM4298" s="1" t="s">
        <v>14789</v>
      </c>
    </row>
    <row r="4299" spans="1:39" ht="12.75" customHeight="1">
      <c r="A4299" s="1"/>
      <c r="B4299" s="1" t="s">
        <v>14790</v>
      </c>
      <c r="C4299" s="1" t="s">
        <v>15241</v>
      </c>
      <c r="D4299" s="3" t="str">
        <f ca="1">IFERROR(__xludf.DUMMYFUNCTION("PROPER(REGEXEXTRACT(B4266, ""(?:https?:\/\/)?(?:www\.)?([a-zA-Z0-9-]+)\.""))"),"Skyscanner")</f>
        <v>Skyscanner</v>
      </c>
      <c r="E4299" s="1" t="s">
        <v>14792</v>
      </c>
      <c r="F4299" s="1">
        <v>10.297394000000001</v>
      </c>
      <c r="G4299" s="1">
        <v>123.89583399999999</v>
      </c>
      <c r="H4299" s="1" t="s">
        <v>14793</v>
      </c>
      <c r="I4299" s="1" t="s">
        <v>2622</v>
      </c>
      <c r="J4299" s="1">
        <f>IF(K4299="URBAN",1,IF(K4299="SUBURBAN",2,IF(K4299="RURAL",3,"")))</f>
        <v>1</v>
      </c>
      <c r="K4299" s="1" t="s">
        <v>42</v>
      </c>
      <c r="L4299" s="18">
        <v>46082</v>
      </c>
      <c r="M4299" s="49">
        <v>0.625</v>
      </c>
      <c r="N4299" s="18">
        <v>46083</v>
      </c>
      <c r="O4299" s="56">
        <v>0.5</v>
      </c>
      <c r="P4299" s="31" t="str">
        <f>TEXT($L4299, "dddd")</f>
        <v>Sunday</v>
      </c>
      <c r="Q4299" s="39" t="s">
        <v>1266</v>
      </c>
      <c r="R4299" s="39">
        <v>2220</v>
      </c>
      <c r="S4299" s="1" t="str">
        <f>IF(OR(MONTH(L4299)=12, MONTH(L4299)&lt;=5), "Dry Season", "Wet Season")</f>
        <v>Dry Season</v>
      </c>
      <c r="T4299" s="1">
        <v>1</v>
      </c>
      <c r="U4299" s="1">
        <v>0</v>
      </c>
      <c r="V4299" s="1">
        <v>0</v>
      </c>
      <c r="W4299" s="2">
        <f>IF(ISNUMBER(SEARCH("N/A", X4299)), 0, 1)</f>
        <v>0</v>
      </c>
      <c r="X4299" s="1" t="s">
        <v>44</v>
      </c>
      <c r="Y4299" s="1"/>
      <c r="Z4299" s="1"/>
      <c r="AA4299" s="11" cm="1">
        <f t="array" ref="AA4299">IF(ISBLANK(Y4299), 0, VINCentyInvDistance(F4299,G4299,Y4299,Z4299))</f>
        <v>0</v>
      </c>
      <c r="AB4299" s="1">
        <v>1</v>
      </c>
      <c r="AC4299" s="1">
        <v>7.6</v>
      </c>
      <c r="AD4299" s="1">
        <v>0</v>
      </c>
      <c r="AE4299" s="1">
        <v>499</v>
      </c>
      <c r="AF4299" s="1"/>
      <c r="AG4299" s="1" t="s">
        <v>731</v>
      </c>
      <c r="AH4299" s="1" t="s">
        <v>731</v>
      </c>
      <c r="AI4299" s="1" t="str">
        <f>TRIM(MID(SUBSTITUTE($H4299,",",REPT(" ",200)),(LEN($H4299)-LEN(SUBSTITUTE($H4299,",",""))-2)*200+1,200))</f>
        <v>Central Visayas</v>
      </c>
      <c r="AJ4299" s="1" t="s">
        <v>55</v>
      </c>
      <c r="AK4299" t="s">
        <v>17668</v>
      </c>
      <c r="AL4299" s="1">
        <v>4</v>
      </c>
      <c r="AM4299" s="1" t="s">
        <v>14794</v>
      </c>
    </row>
    <row r="4300" spans="1:39" ht="12.75" customHeight="1">
      <c r="A4300" s="1"/>
      <c r="B4300" s="1" t="s">
        <v>4923</v>
      </c>
      <c r="C4300" s="1" t="s">
        <v>15242</v>
      </c>
      <c r="D4300" s="3" t="str">
        <f ca="1">IFERROR(__xludf.DUMMYFUNCTION("PROPER(REGEXEXTRACT(B4267, ""(?:https?:\/\/)?(?:www\.)?([a-zA-Z0-9-]+)\.""))"),"Skyscanner")</f>
        <v>Skyscanner</v>
      </c>
      <c r="E4300" s="1" t="s">
        <v>14796</v>
      </c>
      <c r="F4300" s="1">
        <v>10.34173</v>
      </c>
      <c r="G4300" s="1">
        <v>123.89745600000001</v>
      </c>
      <c r="H4300" s="1" t="s">
        <v>4926</v>
      </c>
      <c r="I4300" s="1" t="s">
        <v>2622</v>
      </c>
      <c r="J4300" s="1">
        <f>IF(K4300="URBAN",1,IF(K4300="SUBURBAN",2,IF(K4300="RURAL",3,"")))</f>
        <v>1</v>
      </c>
      <c r="K4300" s="1" t="s">
        <v>42</v>
      </c>
      <c r="L4300" s="18">
        <v>46082</v>
      </c>
      <c r="M4300" s="49">
        <v>0.625</v>
      </c>
      <c r="N4300" s="18">
        <v>46083</v>
      </c>
      <c r="O4300" s="56">
        <v>0.5</v>
      </c>
      <c r="P4300" s="31" t="str">
        <f>TEXT($L4300, "dddd")</f>
        <v>Sunday</v>
      </c>
      <c r="Q4300" s="39" t="s">
        <v>207</v>
      </c>
      <c r="R4300" s="39">
        <v>4786</v>
      </c>
      <c r="S4300" s="1" t="str">
        <f>IF(OR(MONTH(L4300)=12, MONTH(L4300)&lt;=5), "Dry Season", "Wet Season")</f>
        <v>Dry Season</v>
      </c>
      <c r="T4300" s="1">
        <v>1</v>
      </c>
      <c r="U4300" s="1">
        <v>0</v>
      </c>
      <c r="V4300" s="1">
        <v>0</v>
      </c>
      <c r="W4300" s="2">
        <f>IF(ISNUMBER(SEARCH("N/A", X4300)), 0, 1)</f>
        <v>0</v>
      </c>
      <c r="X4300" s="1" t="s">
        <v>44</v>
      </c>
      <c r="Y4300" s="1"/>
      <c r="Z4300" s="1"/>
      <c r="AA4300" s="11" cm="1">
        <f t="array" ref="AA4300">IF(ISBLANK(Y4300), 0, VINCentyInvDistance(F4300,G4300,Y4300,Z4300))</f>
        <v>0</v>
      </c>
      <c r="AB4300" s="1">
        <v>1</v>
      </c>
      <c r="AC4300" s="1">
        <v>8.8000000000000007</v>
      </c>
      <c r="AD4300" s="1">
        <v>4.4000000000000004</v>
      </c>
      <c r="AE4300" s="1">
        <v>2747</v>
      </c>
      <c r="AF4300" s="1"/>
      <c r="AG4300" s="1" t="s">
        <v>731</v>
      </c>
      <c r="AH4300" s="1" t="s">
        <v>731</v>
      </c>
      <c r="AI4300" s="1" t="str">
        <f>TRIM(MID(SUBSTITUTE($H4300,",",REPT(" ",200)),(LEN($H4300)-LEN(SUBSTITUTE($H4300,",",""))-2)*200+1,200))</f>
        <v>Central Visayas</v>
      </c>
      <c r="AJ4300" s="1" t="s">
        <v>55</v>
      </c>
      <c r="AK4300" t="s">
        <v>17051</v>
      </c>
      <c r="AL4300" s="1">
        <v>5</v>
      </c>
      <c r="AM4300" s="1" t="s">
        <v>4927</v>
      </c>
    </row>
    <row r="4301" spans="1:39" ht="12.75" customHeight="1">
      <c r="A4301" s="1"/>
      <c r="B4301" s="1" t="s">
        <v>14797</v>
      </c>
      <c r="C4301" s="1" t="s">
        <v>15243</v>
      </c>
      <c r="D4301" s="3" t="str">
        <f ca="1">IFERROR(__xludf.DUMMYFUNCTION("PROPER(REGEXEXTRACT(B4268, ""(?:https?:\/\/)?(?:www\.)?([a-zA-Z0-9-]+)\.""))"),"Skyscanner")</f>
        <v>Skyscanner</v>
      </c>
      <c r="E4301" s="1" t="s">
        <v>14799</v>
      </c>
      <c r="F4301" s="1">
        <v>10.305095</v>
      </c>
      <c r="G4301" s="1">
        <v>123.910625</v>
      </c>
      <c r="H4301" s="1" t="s">
        <v>14800</v>
      </c>
      <c r="I4301" s="1" t="s">
        <v>2622</v>
      </c>
      <c r="J4301" s="1">
        <f>IF(K4301="URBAN",1,IF(K4301="SUBURBAN",2,IF(K4301="RURAL",3,"")))</f>
        <v>1</v>
      </c>
      <c r="K4301" s="1" t="s">
        <v>42</v>
      </c>
      <c r="L4301" s="18">
        <v>46082</v>
      </c>
      <c r="M4301" s="49">
        <v>0.58333333333333337</v>
      </c>
      <c r="N4301" s="18">
        <v>46083</v>
      </c>
      <c r="O4301" s="56">
        <v>0.5</v>
      </c>
      <c r="P4301" s="31" t="str">
        <f>TEXT($L4301, "dddd")</f>
        <v>Sunday</v>
      </c>
      <c r="Q4301" s="39" t="s">
        <v>207</v>
      </c>
      <c r="R4301" s="39">
        <v>5157</v>
      </c>
      <c r="S4301" s="1" t="str">
        <f>IF(OR(MONTH(L4301)=12, MONTH(L4301)&lt;=5), "Dry Season", "Wet Season")</f>
        <v>Dry Season</v>
      </c>
      <c r="T4301" s="1">
        <v>1</v>
      </c>
      <c r="U4301" s="1">
        <v>0</v>
      </c>
      <c r="V4301" s="1">
        <v>0</v>
      </c>
      <c r="W4301" s="2">
        <f>IF(ISNUMBER(SEARCH("N/A", X4301)), 0, 1)</f>
        <v>0</v>
      </c>
      <c r="X4301" s="1" t="s">
        <v>44</v>
      </c>
      <c r="Y4301" s="1"/>
      <c r="Z4301" s="1"/>
      <c r="AA4301" s="11" cm="1">
        <f t="array" ref="AA4301">IF(ISBLANK(Y4301), 0, VINCentyInvDistance(F4301,G4301,Y4301,Z4301))</f>
        <v>0</v>
      </c>
      <c r="AB4301" s="1">
        <v>0</v>
      </c>
      <c r="AC4301" s="1">
        <v>9.4</v>
      </c>
      <c r="AD4301" s="1">
        <v>4.7</v>
      </c>
      <c r="AE4301" s="1">
        <v>1389</v>
      </c>
      <c r="AF4301" s="1"/>
      <c r="AG4301" s="1" t="s">
        <v>731</v>
      </c>
      <c r="AH4301" s="1" t="str">
        <f>TRIM(MID(SUBSTITUTE($H4301,",",REPT(" ",200)),(LEN($H4301)-LEN(SUBSTITUTE($H4301,",",""))-3)*200+1,200))</f>
        <v>Cebu City</v>
      </c>
      <c r="AI4301" s="1" t="str">
        <f>TRIM(MID(SUBSTITUTE($H4301,",",REPT(" ",200)),(LEN($H4301)-LEN(SUBSTITUTE($H4301,",",""))-2)*200+1,200))</f>
        <v>Central Visayas</v>
      </c>
      <c r="AJ4301" s="1" t="s">
        <v>55</v>
      </c>
      <c r="AK4301" t="s">
        <v>17669</v>
      </c>
      <c r="AL4301" s="1">
        <v>3</v>
      </c>
      <c r="AM4301" s="1" t="s">
        <v>14801</v>
      </c>
    </row>
    <row r="4302" spans="1:39" ht="12.75" customHeight="1">
      <c r="A4302" s="1"/>
      <c r="B4302" s="1" t="s">
        <v>14802</v>
      </c>
      <c r="C4302" s="1" t="s">
        <v>15244</v>
      </c>
      <c r="D4302" s="3" t="str">
        <f ca="1">IFERROR(__xludf.DUMMYFUNCTION("PROPER(REGEXEXTRACT(B4269, ""(?:https?:\/\/)?(?:www\.)?([a-zA-Z0-9-]+)\.""))"),"Skyscanner")</f>
        <v>Skyscanner</v>
      </c>
      <c r="E4302" s="1" t="s">
        <v>14804</v>
      </c>
      <c r="F4302" s="1">
        <v>10.313157</v>
      </c>
      <c r="G4302" s="1">
        <v>123.89439400000001</v>
      </c>
      <c r="H4302" s="1" t="s">
        <v>14805</v>
      </c>
      <c r="I4302" s="1" t="s">
        <v>2622</v>
      </c>
      <c r="J4302" s="1">
        <f>IF(K4302="URBAN",1,IF(K4302="SUBURBAN",2,IF(K4302="RURAL",3,"")))</f>
        <v>1</v>
      </c>
      <c r="K4302" s="1" t="s">
        <v>42</v>
      </c>
      <c r="L4302" s="18">
        <v>46082</v>
      </c>
      <c r="M4302" s="49">
        <v>0.58333333333333337</v>
      </c>
      <c r="N4302" s="18">
        <v>46083</v>
      </c>
      <c r="O4302" s="56">
        <v>0.5</v>
      </c>
      <c r="P4302" s="31" t="str">
        <f>TEXT($L4302, "dddd")</f>
        <v>Sunday</v>
      </c>
      <c r="Q4302" s="39" t="s">
        <v>43</v>
      </c>
      <c r="R4302" s="39">
        <v>5990</v>
      </c>
      <c r="S4302" s="1" t="str">
        <f>IF(OR(MONTH(L4302)=12, MONTH(L4302)&lt;=5), "Dry Season", "Wet Season")</f>
        <v>Dry Season</v>
      </c>
      <c r="T4302" s="1">
        <v>1</v>
      </c>
      <c r="U4302" s="1">
        <v>0</v>
      </c>
      <c r="V4302" s="1">
        <v>0</v>
      </c>
      <c r="W4302" s="2">
        <f>IF(ISNUMBER(SEARCH("N/A", X4302)), 0, 1)</f>
        <v>0</v>
      </c>
      <c r="X4302" s="1" t="s">
        <v>44</v>
      </c>
      <c r="Y4302" s="1"/>
      <c r="Z4302" s="1"/>
      <c r="AA4302" s="11" cm="1">
        <f t="array" ref="AA4302">IF(ISBLANK(Y4302), 0, VINCentyInvDistance(F4302,G4302,Y4302,Z4302))</f>
        <v>0</v>
      </c>
      <c r="AB4302" s="1">
        <v>0</v>
      </c>
      <c r="AC4302" s="1">
        <v>9.4</v>
      </c>
      <c r="AD4302" s="1">
        <v>4.7</v>
      </c>
      <c r="AE4302" s="1">
        <v>414</v>
      </c>
      <c r="AF4302" s="1"/>
      <c r="AG4302" s="1" t="s">
        <v>731</v>
      </c>
      <c r="AH4302" s="1" t="str">
        <f>TRIM(MID(SUBSTITUTE($H4302,",",REPT(" ",200)),(LEN($H4302)-LEN(SUBSTITUTE($H4302,",",""))-3)*200+1,200))</f>
        <v>Cebu City</v>
      </c>
      <c r="AI4302" s="1" t="str">
        <f>TRIM(MID(SUBSTITUTE($H4302,",",REPT(" ",200)),(LEN($H4302)-LEN(SUBSTITUTE($H4302,",",""))-2)*200+1,200))</f>
        <v>Central Visayas</v>
      </c>
      <c r="AJ4302" s="1" t="s">
        <v>55</v>
      </c>
      <c r="AK4302" t="s">
        <v>17670</v>
      </c>
      <c r="AL4302" s="1">
        <v>4</v>
      </c>
      <c r="AM4302" s="1" t="s">
        <v>14806</v>
      </c>
    </row>
    <row r="4303" spans="1:39" ht="12.75" customHeight="1">
      <c r="A4303" s="1"/>
      <c r="B4303" s="1" t="s">
        <v>14807</v>
      </c>
      <c r="C4303" s="1" t="s">
        <v>15245</v>
      </c>
      <c r="D4303" s="3" t="str">
        <f ca="1">IFERROR(__xludf.DUMMYFUNCTION("PROPER(REGEXEXTRACT(B4270, ""(?:https?:\/\/)?(?:www\.)?([a-zA-Z0-9-]+)\.""))"),"Skyscanner")</f>
        <v>Skyscanner</v>
      </c>
      <c r="E4303" s="1" t="s">
        <v>14809</v>
      </c>
      <c r="F4303" s="1">
        <v>10.324875</v>
      </c>
      <c r="G4303" s="1">
        <v>123.936733</v>
      </c>
      <c r="H4303" s="1" t="s">
        <v>14810</v>
      </c>
      <c r="I4303" s="1" t="s">
        <v>2622</v>
      </c>
      <c r="J4303" s="1">
        <f>IF(K4303="URBAN",1,IF(K4303="SUBURBAN",2,IF(K4303="RURAL",3,"")))</f>
        <v>1</v>
      </c>
      <c r="K4303" s="1" t="s">
        <v>42</v>
      </c>
      <c r="L4303" s="18">
        <v>46082</v>
      </c>
      <c r="M4303" s="49">
        <v>0.625</v>
      </c>
      <c r="N4303" s="18">
        <v>46083</v>
      </c>
      <c r="O4303" s="56">
        <v>0.5</v>
      </c>
      <c r="P4303" s="31" t="str">
        <f>TEXT($L4303, "dddd")</f>
        <v>Sunday</v>
      </c>
      <c r="Q4303" s="39" t="s">
        <v>43</v>
      </c>
      <c r="R4303" s="39">
        <v>6605</v>
      </c>
      <c r="S4303" s="1" t="str">
        <f>IF(OR(MONTH(L4303)=12, MONTH(L4303)&lt;=5), "Dry Season", "Wet Season")</f>
        <v>Dry Season</v>
      </c>
      <c r="T4303" s="1">
        <v>1</v>
      </c>
      <c r="U4303" s="1">
        <v>0</v>
      </c>
      <c r="V4303" s="1">
        <v>0</v>
      </c>
      <c r="W4303" s="2">
        <f>IF(ISNUMBER(SEARCH("N/A", X4303)), 0, 1)</f>
        <v>0</v>
      </c>
      <c r="X4303" s="1" t="s">
        <v>44</v>
      </c>
      <c r="Y4303" s="1"/>
      <c r="Z4303" s="1"/>
      <c r="AA4303" s="11" cm="1">
        <f t="array" ref="AA4303">IF(ISBLANK(Y4303), 0, VINCentyInvDistance(F4303,G4303,Y4303,Z4303))</f>
        <v>0</v>
      </c>
      <c r="AB4303" s="1">
        <v>0</v>
      </c>
      <c r="AC4303" s="1">
        <v>9.1999999999999993</v>
      </c>
      <c r="AD4303" s="1">
        <v>0</v>
      </c>
      <c r="AE4303" s="1">
        <v>937</v>
      </c>
      <c r="AF4303" s="1"/>
      <c r="AG4303" s="1" t="s">
        <v>731</v>
      </c>
      <c r="AH4303" s="1" t="str">
        <f>TRIM(MID(SUBSTITUTE($H4303,",",REPT(" ",200)),(LEN($H4303)-LEN(SUBSTITUTE($H4303,",",""))-3)*200+1,200))</f>
        <v>Mandaue</v>
      </c>
      <c r="AI4303" s="1" t="str">
        <f>TRIM(MID(SUBSTITUTE($H4303,",",REPT(" ",200)),(LEN($H4303)-LEN(SUBSTITUTE($H4303,",",""))-2)*200+1,200))</f>
        <v>Central Visayas</v>
      </c>
      <c r="AJ4303" s="1" t="s">
        <v>55</v>
      </c>
      <c r="AK4303" t="s">
        <v>17684</v>
      </c>
      <c r="AL4303" s="1">
        <v>4</v>
      </c>
      <c r="AM4303" s="1" t="s">
        <v>14811</v>
      </c>
    </row>
    <row r="4304" spans="1:39" ht="12.75" customHeight="1">
      <c r="A4304" s="1"/>
      <c r="B4304" s="1" t="s">
        <v>14812</v>
      </c>
      <c r="C4304" s="1" t="s">
        <v>15246</v>
      </c>
      <c r="D4304" s="3" t="str">
        <f ca="1">IFERROR(__xludf.DUMMYFUNCTION("PROPER(REGEXEXTRACT(B4271, ""(?:https?:\/\/)?(?:www\.)?([a-zA-Z0-9-]+)\.""))"),"Skyscanner")</f>
        <v>Skyscanner</v>
      </c>
      <c r="E4304" s="1" t="s">
        <v>14814</v>
      </c>
      <c r="F4304" s="1">
        <v>10.317021</v>
      </c>
      <c r="G4304" s="1">
        <v>123.90928099999999</v>
      </c>
      <c r="H4304" s="1" t="s">
        <v>14815</v>
      </c>
      <c r="I4304" s="1" t="s">
        <v>2622</v>
      </c>
      <c r="J4304" s="1">
        <f>IF(K4304="URBAN",1,IF(K4304="SUBURBAN",2,IF(K4304="RURAL",3,"")))</f>
        <v>1</v>
      </c>
      <c r="K4304" s="1" t="s">
        <v>42</v>
      </c>
      <c r="L4304" s="18">
        <v>46082</v>
      </c>
      <c r="M4304" s="49">
        <v>0.58333333333333337</v>
      </c>
      <c r="N4304" s="18">
        <v>46083</v>
      </c>
      <c r="O4304" s="56">
        <v>0.5</v>
      </c>
      <c r="P4304" s="31" t="str">
        <f>TEXT($L4304, "dddd")</f>
        <v>Sunday</v>
      </c>
      <c r="Q4304" s="39" t="s">
        <v>1341</v>
      </c>
      <c r="R4304" s="39">
        <v>2174</v>
      </c>
      <c r="S4304" s="1" t="str">
        <f>IF(OR(MONTH(L4304)=12, MONTH(L4304)&lt;=5), "Dry Season", "Wet Season")</f>
        <v>Dry Season</v>
      </c>
      <c r="T4304" s="1">
        <v>1</v>
      </c>
      <c r="U4304" s="1">
        <v>0</v>
      </c>
      <c r="V4304" s="1">
        <v>0</v>
      </c>
      <c r="W4304" s="2">
        <f>IF(ISNUMBER(SEARCH("N/A", X4304)), 0, 1)</f>
        <v>0</v>
      </c>
      <c r="X4304" s="1" t="s">
        <v>44</v>
      </c>
      <c r="Y4304" s="1"/>
      <c r="Z4304" s="1"/>
      <c r="AA4304" s="11" cm="1">
        <f t="array" ref="AA4304">IF(ISBLANK(Y4304), 0, VINCentyInvDistance(F4304,G4304,Y4304,Z4304))</f>
        <v>0</v>
      </c>
      <c r="AB4304" s="1">
        <v>0</v>
      </c>
      <c r="AC4304" s="1">
        <v>8.8000000000000007</v>
      </c>
      <c r="AD4304" s="1">
        <v>4.4000000000000004</v>
      </c>
      <c r="AE4304" s="1">
        <v>283</v>
      </c>
      <c r="AF4304" s="1"/>
      <c r="AG4304" s="1" t="s">
        <v>731</v>
      </c>
      <c r="AH4304" s="1" t="str">
        <f>TRIM(MID(SUBSTITUTE($H4304,",",REPT(" ",200)),(LEN($H4304)-LEN(SUBSTITUTE($H4304,",",""))-3)*200+1,200))</f>
        <v>Cebu City</v>
      </c>
      <c r="AI4304" s="1" t="str">
        <f>TRIM(MID(SUBSTITUTE($H4304,",",REPT(" ",200)),(LEN($H4304)-LEN(SUBSTITUTE($H4304,",",""))-2)*200+1,200))</f>
        <v>Central Visayas</v>
      </c>
      <c r="AJ4304" s="1" t="s">
        <v>55</v>
      </c>
      <c r="AK4304" t="s">
        <v>1230</v>
      </c>
      <c r="AL4304" s="1">
        <v>3</v>
      </c>
      <c r="AM4304" s="1" t="s">
        <v>14816</v>
      </c>
    </row>
    <row r="4305" spans="1:39" ht="12.75" customHeight="1">
      <c r="A4305" s="1"/>
      <c r="B4305" s="1" t="s">
        <v>14817</v>
      </c>
      <c r="C4305" s="1" t="s">
        <v>15247</v>
      </c>
      <c r="D4305" s="3" t="str">
        <f ca="1">IFERROR(__xludf.DUMMYFUNCTION("PROPER(REGEXEXTRACT(B4272, ""(?:https?:\/\/)?(?:www\.)?([a-zA-Z0-9-]+)\.""))"),"Skyscanner")</f>
        <v>Skyscanner</v>
      </c>
      <c r="E4305" s="1" t="s">
        <v>14819</v>
      </c>
      <c r="F4305" s="1">
        <v>10.32991</v>
      </c>
      <c r="G4305" s="1">
        <v>123.90713</v>
      </c>
      <c r="H4305" s="1" t="s">
        <v>14820</v>
      </c>
      <c r="I4305" s="1" t="s">
        <v>2622</v>
      </c>
      <c r="J4305" s="1">
        <f>IF(K4305="URBAN",1,IF(K4305="SUBURBAN",2,IF(K4305="RURAL",3,"")))</f>
        <v>1</v>
      </c>
      <c r="K4305" s="1" t="s">
        <v>42</v>
      </c>
      <c r="L4305" s="18">
        <v>46082</v>
      </c>
      <c r="M4305" s="49">
        <v>0.58333333333333337</v>
      </c>
      <c r="N4305" s="18">
        <v>46083</v>
      </c>
      <c r="O4305" s="56">
        <v>0.45833333333333331</v>
      </c>
      <c r="P4305" s="31" t="str">
        <f>TEXT($L4305, "dddd")</f>
        <v>Sunday</v>
      </c>
      <c r="Q4305" s="39" t="s">
        <v>43</v>
      </c>
      <c r="R4305" s="39">
        <v>6977</v>
      </c>
      <c r="S4305" s="1" t="str">
        <f>IF(OR(MONTH(L4305)=12, MONTH(L4305)&lt;=5), "Dry Season", "Wet Season")</f>
        <v>Dry Season</v>
      </c>
      <c r="T4305" s="1">
        <v>1</v>
      </c>
      <c r="U4305" s="1">
        <v>0</v>
      </c>
      <c r="V4305" s="1">
        <v>0</v>
      </c>
      <c r="W4305" s="2">
        <f>IF(ISNUMBER(SEARCH("N/A", X4305)), 0, 1)</f>
        <v>0</v>
      </c>
      <c r="X4305" s="1" t="s">
        <v>44</v>
      </c>
      <c r="Y4305" s="1"/>
      <c r="Z4305" s="1"/>
      <c r="AA4305" s="11" cm="1">
        <f t="array" ref="AA4305">IF(ISBLANK(Y4305), 0, VINCentyInvDistance(F4305,G4305,Y4305,Z4305))</f>
        <v>0</v>
      </c>
      <c r="AB4305" s="1">
        <v>1</v>
      </c>
      <c r="AC4305" s="1">
        <v>9.1999999999999993</v>
      </c>
      <c r="AD4305" s="1">
        <v>4.5999999999999996</v>
      </c>
      <c r="AE4305" s="1">
        <v>592</v>
      </c>
      <c r="AF4305" s="1"/>
      <c r="AG4305" s="1" t="s">
        <v>731</v>
      </c>
      <c r="AH4305" s="1" t="str">
        <f>TRIM(MID(SUBSTITUTE($H4305,",",REPT(" ",200)),(LEN($H4305)-LEN(SUBSTITUTE($H4305,",",""))-3)*200+1,200))</f>
        <v>Cebu City</v>
      </c>
      <c r="AI4305" s="1" t="str">
        <f>TRIM(MID(SUBSTITUTE($H4305,",",REPT(" ",200)),(LEN($H4305)-LEN(SUBSTITUTE($H4305,",",""))-2)*200+1,200))</f>
        <v>Central Visayas</v>
      </c>
      <c r="AJ4305" s="1" t="s">
        <v>55</v>
      </c>
      <c r="AK4305" t="s">
        <v>17685</v>
      </c>
      <c r="AL4305" s="1">
        <v>4</v>
      </c>
      <c r="AM4305" s="1" t="s">
        <v>14821</v>
      </c>
    </row>
    <row r="4306" spans="1:39" ht="12.75" customHeight="1">
      <c r="A4306" s="1"/>
      <c r="B4306" s="1" t="s">
        <v>4870</v>
      </c>
      <c r="C4306" s="1" t="s">
        <v>15248</v>
      </c>
      <c r="D4306" s="3" t="str">
        <f ca="1">IFERROR(__xludf.DUMMYFUNCTION("PROPER(REGEXEXTRACT(B4273, ""(?:https?:\/\/)?(?:www\.)?([a-zA-Z0-9-]+)\.""))"),"Skyscanner")</f>
        <v>Skyscanner</v>
      </c>
      <c r="E4306" s="1" t="s">
        <v>14823</v>
      </c>
      <c r="F4306" s="1">
        <v>10.319376</v>
      </c>
      <c r="G4306" s="1">
        <v>123.903053</v>
      </c>
      <c r="H4306" s="1" t="s">
        <v>4872</v>
      </c>
      <c r="I4306" s="1" t="s">
        <v>2622</v>
      </c>
      <c r="J4306" s="1">
        <f>IF(K4306="URBAN",1,IF(K4306="SUBURBAN",2,IF(K4306="RURAL",3,"")))</f>
        <v>1</v>
      </c>
      <c r="K4306" s="1" t="s">
        <v>42</v>
      </c>
      <c r="L4306" s="18">
        <v>46082</v>
      </c>
      <c r="M4306" s="49">
        <v>0.625</v>
      </c>
      <c r="N4306" s="18">
        <v>46083</v>
      </c>
      <c r="O4306" s="56">
        <v>0.5</v>
      </c>
      <c r="P4306" s="31" t="str">
        <f>TEXT($L4306, "dddd")</f>
        <v>Sunday</v>
      </c>
      <c r="Q4306" s="39" t="s">
        <v>43</v>
      </c>
      <c r="R4306" s="39">
        <v>4169</v>
      </c>
      <c r="S4306" s="1" t="str">
        <f>IF(OR(MONTH(L4306)=12, MONTH(L4306)&lt;=5), "Dry Season", "Wet Season")</f>
        <v>Dry Season</v>
      </c>
      <c r="T4306" s="1">
        <v>1</v>
      </c>
      <c r="U4306" s="1">
        <v>0</v>
      </c>
      <c r="V4306" s="1">
        <v>0</v>
      </c>
      <c r="W4306" s="2">
        <f>IF(ISNUMBER(SEARCH("N/A", X4306)), 0, 1)</f>
        <v>0</v>
      </c>
      <c r="X4306" s="1" t="s">
        <v>44</v>
      </c>
      <c r="Y4306" s="1"/>
      <c r="Z4306" s="1"/>
      <c r="AA4306" s="11" cm="1">
        <f t="array" ref="AA4306">IF(ISBLANK(Y4306), 0, VINCentyInvDistance(F4306,G4306,Y4306,Z4306))</f>
        <v>0</v>
      </c>
      <c r="AB4306" s="1">
        <v>0</v>
      </c>
      <c r="AC4306" s="1">
        <v>8.4</v>
      </c>
      <c r="AD4306" s="1">
        <v>0</v>
      </c>
      <c r="AE4306" s="1">
        <v>5880</v>
      </c>
      <c r="AF4306" s="1"/>
      <c r="AG4306" s="1" t="s">
        <v>731</v>
      </c>
      <c r="AH4306" s="1" t="str">
        <f>TRIM(MID(SUBSTITUTE($H4306,",",REPT(" ",200)),(LEN($H4306)-LEN(SUBSTITUTE($H4306,",",""))-3)*200+1,200))</f>
        <v>Cebu City</v>
      </c>
      <c r="AI4306" s="1" t="str">
        <f>TRIM(MID(SUBSTITUTE($H4306,",",REPT(" ",200)),(LEN($H4306)-LEN(SUBSTITUTE($H4306,",",""))-2)*200+1,200))</f>
        <v>Central Visayas</v>
      </c>
      <c r="AJ4306" s="1" t="s">
        <v>55</v>
      </c>
      <c r="AK4306" t="s">
        <v>16465</v>
      </c>
      <c r="AL4306" s="1">
        <v>3</v>
      </c>
      <c r="AM4306" s="1" t="s">
        <v>4873</v>
      </c>
    </row>
    <row r="4307" spans="1:39" ht="12.75" customHeight="1">
      <c r="A4307" s="1"/>
      <c r="B4307" s="1" t="s">
        <v>14824</v>
      </c>
      <c r="C4307" s="1" t="s">
        <v>15249</v>
      </c>
      <c r="D4307" s="3" t="str">
        <f ca="1">IFERROR(__xludf.DUMMYFUNCTION("PROPER(REGEXEXTRACT(B4274, ""(?:https?:\/\/)?(?:www\.)?([a-zA-Z0-9-]+)\.""))"),"Skyscanner")</f>
        <v>Skyscanner</v>
      </c>
      <c r="E4307" s="1" t="s">
        <v>14826</v>
      </c>
      <c r="F4307" s="1">
        <v>10.327602000000001</v>
      </c>
      <c r="G4307" s="1">
        <v>123.92198500000001</v>
      </c>
      <c r="H4307" s="1" t="s">
        <v>14827</v>
      </c>
      <c r="I4307" s="1" t="s">
        <v>2622</v>
      </c>
      <c r="J4307" s="1">
        <f>IF(K4307="URBAN",1,IF(K4307="SUBURBAN",2,IF(K4307="RURAL",3,"")))</f>
        <v>1</v>
      </c>
      <c r="K4307" s="1" t="s">
        <v>42</v>
      </c>
      <c r="L4307" s="18">
        <v>46082</v>
      </c>
      <c r="M4307" s="49">
        <v>0.58333333333333337</v>
      </c>
      <c r="N4307" s="18">
        <v>46083</v>
      </c>
      <c r="O4307" s="56">
        <v>0.5</v>
      </c>
      <c r="P4307" s="31" t="str">
        <f>TEXT($L4307, "dddd")</f>
        <v>Sunday</v>
      </c>
      <c r="Q4307" s="39" t="s">
        <v>1000</v>
      </c>
      <c r="R4307" s="39">
        <v>2400</v>
      </c>
      <c r="S4307" s="1" t="str">
        <f>IF(OR(MONTH(L4307)=12, MONTH(L4307)&lt;=5), "Dry Season", "Wet Season")</f>
        <v>Dry Season</v>
      </c>
      <c r="T4307" s="1">
        <v>1</v>
      </c>
      <c r="U4307" s="1">
        <v>0</v>
      </c>
      <c r="V4307" s="1">
        <v>0</v>
      </c>
      <c r="W4307" s="2">
        <f>IF(ISNUMBER(SEARCH("N/A", X4307)), 0, 1)</f>
        <v>0</v>
      </c>
      <c r="X4307" s="1" t="s">
        <v>44</v>
      </c>
      <c r="Y4307" s="1"/>
      <c r="Z4307" s="1"/>
      <c r="AA4307" s="11" cm="1">
        <f t="array" ref="AA4307">IF(ISBLANK(Y4307), 0, VINCentyInvDistance(F4307,G4307,Y4307,Z4307))</f>
        <v>0</v>
      </c>
      <c r="AB4307" s="1">
        <v>0</v>
      </c>
      <c r="AC4307" s="1">
        <v>8.1999999999999993</v>
      </c>
      <c r="AD4307" s="1">
        <v>4.0999999999999996</v>
      </c>
      <c r="AE4307" s="1">
        <v>412</v>
      </c>
      <c r="AF4307" s="1"/>
      <c r="AG4307" s="1" t="s">
        <v>731</v>
      </c>
      <c r="AH4307" s="1" t="str">
        <f>TRIM(MID(SUBSTITUTE($H4307,",",REPT(" ",200)),(LEN($H4307)-LEN(SUBSTITUTE($H4307,",",""))-3)*200+1,200))</f>
        <v>Mandaue</v>
      </c>
      <c r="AI4307" s="1" t="str">
        <f>TRIM(MID(SUBSTITUTE($H4307,",",REPT(" ",200)),(LEN($H4307)-LEN(SUBSTITUTE($H4307,",",""))-2)*200+1,200))</f>
        <v>Central Visayas</v>
      </c>
      <c r="AJ4307" s="1" t="s">
        <v>55</v>
      </c>
      <c r="AK4307" t="s">
        <v>17673</v>
      </c>
      <c r="AL4307" s="1">
        <v>4</v>
      </c>
      <c r="AM4307" s="1" t="s">
        <v>14828</v>
      </c>
    </row>
    <row r="4308" spans="1:39" ht="12.75" customHeight="1">
      <c r="A4308" s="1"/>
      <c r="B4308" s="1" t="s">
        <v>14829</v>
      </c>
      <c r="C4308" s="1" t="s">
        <v>15250</v>
      </c>
      <c r="D4308" s="3" t="str">
        <f ca="1">IFERROR(__xludf.DUMMYFUNCTION("PROPER(REGEXEXTRACT(B4275, ""(?:https?:\/\/)?(?:www\.)?([a-zA-Z0-9-]+)\.""))"),"Skyscanner")</f>
        <v>Skyscanner</v>
      </c>
      <c r="E4308" s="1" t="s">
        <v>14831</v>
      </c>
      <c r="F4308" s="1">
        <v>10.333629999999999</v>
      </c>
      <c r="G4308" s="1">
        <v>123.90770999999999</v>
      </c>
      <c r="H4308" s="1" t="s">
        <v>14832</v>
      </c>
      <c r="I4308" s="1" t="s">
        <v>2622</v>
      </c>
      <c r="J4308" s="1">
        <f>IF(K4308="URBAN",1,IF(K4308="SUBURBAN",2,IF(K4308="RURAL",3,"")))</f>
        <v>1</v>
      </c>
      <c r="K4308" s="1" t="s">
        <v>42</v>
      </c>
      <c r="L4308" s="18">
        <v>46082</v>
      </c>
      <c r="M4308" s="49">
        <v>0.625</v>
      </c>
      <c r="N4308" s="18">
        <v>46083</v>
      </c>
      <c r="O4308" s="56">
        <v>0.5</v>
      </c>
      <c r="P4308" s="31" t="str">
        <f>TEXT($L4308, "dddd")</f>
        <v>Sunday</v>
      </c>
      <c r="Q4308" s="39" t="s">
        <v>43</v>
      </c>
      <c r="R4308" s="39">
        <v>2177</v>
      </c>
      <c r="S4308" s="1" t="str">
        <f>IF(OR(MONTH(L4308)=12, MONTH(L4308)&lt;=5), "Dry Season", "Wet Season")</f>
        <v>Dry Season</v>
      </c>
      <c r="T4308" s="1">
        <v>1</v>
      </c>
      <c r="U4308" s="1">
        <v>0</v>
      </c>
      <c r="V4308" s="1">
        <v>0</v>
      </c>
      <c r="W4308" s="2">
        <f>IF(ISNUMBER(SEARCH("N/A", X4308)), 0, 1)</f>
        <v>0</v>
      </c>
      <c r="X4308" s="1" t="s">
        <v>44</v>
      </c>
      <c r="Y4308" s="1"/>
      <c r="Z4308" s="1"/>
      <c r="AA4308" s="11" cm="1">
        <f t="array" ref="AA4308">IF(ISBLANK(Y4308), 0, VINCentyInvDistance(F4308,G4308,Y4308,Z4308))</f>
        <v>0</v>
      </c>
      <c r="AB4308" s="1">
        <v>0</v>
      </c>
      <c r="AC4308" s="1">
        <v>8.6</v>
      </c>
      <c r="AD4308" s="1">
        <v>4.3</v>
      </c>
      <c r="AE4308" s="1">
        <v>26</v>
      </c>
      <c r="AF4308" s="1"/>
      <c r="AG4308" s="1" t="s">
        <v>731</v>
      </c>
      <c r="AH4308" s="1" t="str">
        <f>TRIM(MID(SUBSTITUTE($H4308,",",REPT(" ",200)),(LEN($H4308)-LEN(SUBSTITUTE($H4308,",",""))-3)*200+1,200))</f>
        <v>Cebu City</v>
      </c>
      <c r="AI4308" s="1" t="str">
        <f>TRIM(MID(SUBSTITUTE($H4308,",",REPT(" ",200)),(LEN($H4308)-LEN(SUBSTITUTE($H4308,",",""))-2)*200+1,200))</f>
        <v>Central Visayas</v>
      </c>
      <c r="AJ4308" s="1" t="s">
        <v>55</v>
      </c>
      <c r="AK4308" t="s">
        <v>17674</v>
      </c>
      <c r="AL4308" s="1">
        <v>3</v>
      </c>
      <c r="AM4308" s="1" t="s">
        <v>14833</v>
      </c>
    </row>
    <row r="4309" spans="1:39" ht="12.75" customHeight="1">
      <c r="A4309" s="1"/>
      <c r="B4309" s="1" t="s">
        <v>14834</v>
      </c>
      <c r="C4309" s="1" t="s">
        <v>15251</v>
      </c>
      <c r="D4309" s="3" t="str">
        <f ca="1">IFERROR(__xludf.DUMMYFUNCTION("PROPER(REGEXEXTRACT(B4276, ""(?:https?:\/\/)?(?:www\.)?([a-zA-Z0-9-]+)\.""))"),"Skyscanner")</f>
        <v>Skyscanner</v>
      </c>
      <c r="E4309" s="1" t="s">
        <v>14836</v>
      </c>
      <c r="F4309" s="1">
        <v>10.312851999999999</v>
      </c>
      <c r="G4309" s="1">
        <v>123.893597</v>
      </c>
      <c r="H4309" s="1" t="s">
        <v>14837</v>
      </c>
      <c r="I4309" s="1" t="s">
        <v>2622</v>
      </c>
      <c r="J4309" s="1">
        <f>IF(K4309="URBAN",1,IF(K4309="SUBURBAN",2,IF(K4309="RURAL",3,"")))</f>
        <v>1</v>
      </c>
      <c r="K4309" s="1" t="s">
        <v>42</v>
      </c>
      <c r="L4309" s="18">
        <v>46082</v>
      </c>
      <c r="M4309" s="49">
        <v>0.58333333333333337</v>
      </c>
      <c r="N4309" s="18">
        <v>46083</v>
      </c>
      <c r="O4309" s="56">
        <v>0.5</v>
      </c>
      <c r="P4309" s="31" t="str">
        <f>TEXT($L4309, "dddd")</f>
        <v>Sunday</v>
      </c>
      <c r="Q4309" s="39" t="s">
        <v>43</v>
      </c>
      <c r="R4309" s="39">
        <v>2709</v>
      </c>
      <c r="S4309" s="1" t="str">
        <f>IF(OR(MONTH(L4309)=12, MONTH(L4309)&lt;=5), "Dry Season", "Wet Season")</f>
        <v>Dry Season</v>
      </c>
      <c r="T4309" s="1">
        <v>1</v>
      </c>
      <c r="U4309" s="1">
        <v>0</v>
      </c>
      <c r="V4309" s="1">
        <v>0</v>
      </c>
      <c r="W4309" s="2">
        <f>IF(ISNUMBER(SEARCH("N/A", X4309)), 0, 1)</f>
        <v>0</v>
      </c>
      <c r="X4309" s="1" t="s">
        <v>44</v>
      </c>
      <c r="Y4309" s="1"/>
      <c r="Z4309" s="1"/>
      <c r="AA4309" s="11" cm="1">
        <f t="array" ref="AA4309">IF(ISBLANK(Y4309), 0, VINCentyInvDistance(F4309,G4309,Y4309,Z4309))</f>
        <v>0</v>
      </c>
      <c r="AB4309" s="1">
        <v>0</v>
      </c>
      <c r="AC4309" s="1">
        <v>9.8000000000000007</v>
      </c>
      <c r="AD4309" s="1">
        <v>4.9000000000000004</v>
      </c>
      <c r="AE4309" s="1">
        <v>271</v>
      </c>
      <c r="AF4309" s="1"/>
      <c r="AG4309" s="1" t="s">
        <v>731</v>
      </c>
      <c r="AH4309" s="1" t="str">
        <f>TRIM(MID(SUBSTITUTE($H4309,",",REPT(" ",200)),(LEN($H4309)-LEN(SUBSTITUTE($H4309,",",""))-3)*200+1,200))</f>
        <v>Cebu City</v>
      </c>
      <c r="AI4309" s="1" t="str">
        <f>TRIM(MID(SUBSTITUTE($H4309,",",REPT(" ",200)),(LEN($H4309)-LEN(SUBSTITUTE($H4309,",",""))-2)*200+1,200))</f>
        <v>Central Visayas</v>
      </c>
      <c r="AJ4309" s="1" t="s">
        <v>55</v>
      </c>
      <c r="AK4309" t="s">
        <v>17686</v>
      </c>
      <c r="AL4309" s="1">
        <v>3</v>
      </c>
      <c r="AM4309" s="1" t="s">
        <v>14838</v>
      </c>
    </row>
    <row r="4310" spans="1:39" ht="12.75" customHeight="1">
      <c r="A4310" s="1"/>
      <c r="B4310" s="1" t="s">
        <v>14839</v>
      </c>
      <c r="C4310" s="1" t="s">
        <v>15252</v>
      </c>
      <c r="D4310" s="3" t="str">
        <f ca="1">IFERROR(__xludf.DUMMYFUNCTION("PROPER(REGEXEXTRACT(B4277, ""(?:https?:\/\/)?(?:www\.)?([a-zA-Z0-9-]+)\.""))"),"Skyscanner")</f>
        <v>Skyscanner</v>
      </c>
      <c r="E4310" s="1" t="s">
        <v>14841</v>
      </c>
      <c r="F4310" s="1">
        <v>10.322608000000001</v>
      </c>
      <c r="G4310" s="1">
        <v>123.91387400000001</v>
      </c>
      <c r="H4310" s="1" t="s">
        <v>14842</v>
      </c>
      <c r="I4310" s="1" t="s">
        <v>2622</v>
      </c>
      <c r="J4310" s="1">
        <f>IF(K4310="URBAN",1,IF(K4310="SUBURBAN",2,IF(K4310="RURAL",3,"")))</f>
        <v>1</v>
      </c>
      <c r="K4310" s="1" t="s">
        <v>42</v>
      </c>
      <c r="L4310" s="18">
        <v>46082</v>
      </c>
      <c r="M4310" s="49">
        <v>0.58333333333333337</v>
      </c>
      <c r="N4310" s="18">
        <v>46083</v>
      </c>
      <c r="O4310" s="56">
        <v>0.5</v>
      </c>
      <c r="P4310" s="31" t="str">
        <f>TEXT($L4310, "dddd")</f>
        <v>Sunday</v>
      </c>
      <c r="Q4310" s="39" t="s">
        <v>43</v>
      </c>
      <c r="R4310" s="39">
        <v>2636</v>
      </c>
      <c r="S4310" s="1" t="str">
        <f>IF(OR(MONTH(L4310)=12, MONTH(L4310)&lt;=5), "Dry Season", "Wet Season")</f>
        <v>Dry Season</v>
      </c>
      <c r="T4310" s="1">
        <v>1</v>
      </c>
      <c r="U4310" s="1">
        <v>0</v>
      </c>
      <c r="V4310" s="1">
        <v>0</v>
      </c>
      <c r="W4310" s="2">
        <f>IF(ISNUMBER(SEARCH("N/A", X4310)), 0, 1)</f>
        <v>0</v>
      </c>
      <c r="X4310" s="1" t="s">
        <v>44</v>
      </c>
      <c r="Y4310" s="1"/>
      <c r="Z4310" s="1"/>
      <c r="AA4310" s="11" cm="1">
        <f t="array" ref="AA4310">IF(ISBLANK(Y4310), 0, VINCentyInvDistance(F4310,G4310,Y4310,Z4310))</f>
        <v>0</v>
      </c>
      <c r="AB4310" s="1">
        <v>0</v>
      </c>
      <c r="AC4310" s="1">
        <v>7.2</v>
      </c>
      <c r="AD4310" s="1">
        <v>3.6</v>
      </c>
      <c r="AE4310" s="1">
        <v>672</v>
      </c>
      <c r="AF4310" s="1"/>
      <c r="AG4310" s="1" t="s">
        <v>731</v>
      </c>
      <c r="AH4310" s="1" t="str">
        <f>TRIM(MID(SUBSTITUTE($H4310,",",REPT(" ",200)),(LEN($H4310)-LEN(SUBSTITUTE($H4310,",",""))-3)*200+1,200))</f>
        <v>Cebu City</v>
      </c>
      <c r="AI4310" s="1" t="str">
        <f>TRIM(MID(SUBSTITUTE($H4310,",",REPT(" ",200)),(LEN($H4310)-LEN(SUBSTITUTE($H4310,",",""))-2)*200+1,200))</f>
        <v>Central Visayas</v>
      </c>
      <c r="AJ4310" s="1" t="s">
        <v>55</v>
      </c>
      <c r="AK4310" t="s">
        <v>17676</v>
      </c>
      <c r="AL4310" s="1">
        <v>3</v>
      </c>
      <c r="AM4310" s="1" t="s">
        <v>14843</v>
      </c>
    </row>
    <row r="4311" spans="1:39" ht="12.75" customHeight="1">
      <c r="A4311" s="1"/>
      <c r="B4311" s="1" t="s">
        <v>14844</v>
      </c>
      <c r="C4311" s="1" t="s">
        <v>15253</v>
      </c>
      <c r="D4311" s="3" t="str">
        <f ca="1">IFERROR(__xludf.DUMMYFUNCTION("PROPER(REGEXEXTRACT(B4278, ""(?:https?:\/\/)?(?:www\.)?([a-zA-Z0-9-]+)\.""))"),"Skyscanner")</f>
        <v>Skyscanner</v>
      </c>
      <c r="E4311" s="1" t="s">
        <v>14846</v>
      </c>
      <c r="F4311" s="1">
        <v>10.310890000000001</v>
      </c>
      <c r="G4311" s="1">
        <v>123.89758</v>
      </c>
      <c r="H4311" s="1" t="s">
        <v>14847</v>
      </c>
      <c r="I4311" s="1" t="s">
        <v>2622</v>
      </c>
      <c r="J4311" s="1">
        <f>IF(K4311="URBAN",1,IF(K4311="SUBURBAN",2,IF(K4311="RURAL",3,"")))</f>
        <v>1</v>
      </c>
      <c r="K4311" s="1" t="s">
        <v>42</v>
      </c>
      <c r="L4311" s="18">
        <v>46082</v>
      </c>
      <c r="M4311" s="49">
        <v>0.58333333333333337</v>
      </c>
      <c r="N4311" s="18">
        <v>46083</v>
      </c>
      <c r="O4311" s="56">
        <v>0.54166666666666663</v>
      </c>
      <c r="P4311" s="31" t="str">
        <f>TEXT($L4311, "dddd")</f>
        <v>Sunday</v>
      </c>
      <c r="Q4311" s="39" t="s">
        <v>43</v>
      </c>
      <c r="R4311" s="39">
        <v>1612</v>
      </c>
      <c r="S4311" s="1" t="str">
        <f>IF(OR(MONTH(L4311)=12, MONTH(L4311)&lt;=5), "Dry Season", "Wet Season")</f>
        <v>Dry Season</v>
      </c>
      <c r="T4311" s="1">
        <v>1</v>
      </c>
      <c r="U4311" s="1">
        <v>0</v>
      </c>
      <c r="V4311" s="1">
        <v>0</v>
      </c>
      <c r="W4311" s="2">
        <f>IF(ISNUMBER(SEARCH("N/A", X4311)), 0, 1)</f>
        <v>0</v>
      </c>
      <c r="X4311" s="1" t="s">
        <v>44</v>
      </c>
      <c r="Y4311" s="1"/>
      <c r="Z4311" s="1"/>
      <c r="AA4311" s="11" cm="1">
        <f t="array" ref="AA4311">IF(ISBLANK(Y4311), 0, VINCentyInvDistance(F4311,G4311,Y4311,Z4311))</f>
        <v>0</v>
      </c>
      <c r="AB4311" s="1">
        <v>0</v>
      </c>
      <c r="AC4311" s="1">
        <v>6</v>
      </c>
      <c r="AD4311" s="1">
        <v>3</v>
      </c>
      <c r="AE4311" s="1">
        <v>1</v>
      </c>
      <c r="AF4311" s="1"/>
      <c r="AG4311" s="1" t="s">
        <v>731</v>
      </c>
      <c r="AH4311" s="1" t="str">
        <f>TRIM(MID(SUBSTITUTE($H4311,",",REPT(" ",200)),(LEN($H4311)-LEN(SUBSTITUTE($H4311,",",""))-3)*200+1,200))</f>
        <v>Cebu City</v>
      </c>
      <c r="AI4311" s="1" t="str">
        <f>TRIM(MID(SUBSTITUTE($H4311,",",REPT(" ",200)),(LEN($H4311)-LEN(SUBSTITUTE($H4311,",",""))-2)*200+1,200))</f>
        <v>Central Visayas</v>
      </c>
      <c r="AJ4311" s="1" t="s">
        <v>55</v>
      </c>
      <c r="AK4311" t="s">
        <v>17677</v>
      </c>
      <c r="AL4311" s="2">
        <v>0</v>
      </c>
      <c r="AM4311" s="1" t="s">
        <v>14848</v>
      </c>
    </row>
    <row r="4312" spans="1:39" ht="12.75" customHeight="1">
      <c r="A4312" s="1"/>
      <c r="B4312" s="1" t="s">
        <v>14849</v>
      </c>
      <c r="C4312" s="1" t="s">
        <v>15254</v>
      </c>
      <c r="D4312" s="3" t="str">
        <f ca="1">IFERROR(__xludf.DUMMYFUNCTION("PROPER(REGEXEXTRACT(B4279, ""(?:https?:\/\/)?(?:www\.)?([a-zA-Z0-9-]+)\.""))"),"Skyscanner")</f>
        <v>Skyscanner</v>
      </c>
      <c r="E4312" s="1" t="s">
        <v>14851</v>
      </c>
      <c r="F4312" s="1">
        <v>10.304869999999999</v>
      </c>
      <c r="G4312" s="1">
        <v>123.89825999999999</v>
      </c>
      <c r="H4312" s="1" t="s">
        <v>14852</v>
      </c>
      <c r="I4312" s="1" t="s">
        <v>2622</v>
      </c>
      <c r="J4312" s="1">
        <f>IF(K4312="URBAN",1,IF(K4312="SUBURBAN",2,IF(K4312="RURAL",3,"")))</f>
        <v>1</v>
      </c>
      <c r="K4312" s="1" t="s">
        <v>42</v>
      </c>
      <c r="L4312" s="18">
        <v>46082</v>
      </c>
      <c r="M4312" s="49">
        <v>0.58333333333333337</v>
      </c>
      <c r="N4312" s="18">
        <v>46083</v>
      </c>
      <c r="O4312" s="56">
        <v>0.5</v>
      </c>
      <c r="P4312" s="31" t="str">
        <f>TEXT($L4312, "dddd")</f>
        <v>Sunday</v>
      </c>
      <c r="Q4312" s="39" t="s">
        <v>43</v>
      </c>
      <c r="R4312" s="39">
        <v>1601</v>
      </c>
      <c r="S4312" s="1" t="str">
        <f>IF(OR(MONTH(L4312)=12, MONTH(L4312)&lt;=5), "Dry Season", "Wet Season")</f>
        <v>Dry Season</v>
      </c>
      <c r="T4312" s="1">
        <v>1</v>
      </c>
      <c r="U4312" s="1">
        <v>0</v>
      </c>
      <c r="V4312" s="1">
        <v>0</v>
      </c>
      <c r="W4312" s="2">
        <f>IF(ISNUMBER(SEARCH("N/A", X4312)), 0, 1)</f>
        <v>0</v>
      </c>
      <c r="X4312" s="1" t="s">
        <v>44</v>
      </c>
      <c r="Y4312" s="1"/>
      <c r="Z4312" s="1"/>
      <c r="AA4312" s="11" cm="1">
        <f t="array" ref="AA4312">IF(ISBLANK(Y4312), 0, VINCentyInvDistance(F4312,G4312,Y4312,Z4312))</f>
        <v>0</v>
      </c>
      <c r="AB4312" s="1">
        <v>1</v>
      </c>
      <c r="AC4312" s="1">
        <v>7.2</v>
      </c>
      <c r="AD4312" s="1">
        <v>3.6</v>
      </c>
      <c r="AE4312" s="1">
        <v>102</v>
      </c>
      <c r="AF4312" s="1"/>
      <c r="AG4312" s="1" t="s">
        <v>731</v>
      </c>
      <c r="AH4312" s="1" t="str">
        <f>TRIM(MID(SUBSTITUTE($H4312,",",REPT(" ",200)),(LEN($H4312)-LEN(SUBSTITUTE($H4312,",",""))-3)*200+1,200))</f>
        <v>Cebu City</v>
      </c>
      <c r="AI4312" s="1" t="str">
        <f>TRIM(MID(SUBSTITUTE($H4312,",",REPT(" ",200)),(LEN($H4312)-LEN(SUBSTITUTE($H4312,",",""))-2)*200+1,200))</f>
        <v>Central Visayas</v>
      </c>
      <c r="AJ4312" s="1" t="s">
        <v>55</v>
      </c>
      <c r="AK4312" t="s">
        <v>17678</v>
      </c>
      <c r="AL4312" s="1">
        <v>2</v>
      </c>
      <c r="AM4312" s="1" t="s">
        <v>14853</v>
      </c>
    </row>
    <row r="4313" spans="1:39" ht="12.75" customHeight="1">
      <c r="A4313" s="1"/>
      <c r="B4313" s="1" t="s">
        <v>14854</v>
      </c>
      <c r="C4313" s="1" t="s">
        <v>15255</v>
      </c>
      <c r="D4313" s="3" t="str">
        <f ca="1">IFERROR(__xludf.DUMMYFUNCTION("PROPER(REGEXEXTRACT(B4280, ""(?:https?:\/\/)?(?:www\.)?([a-zA-Z0-9-]+)\.""))"),"Skyscanner")</f>
        <v>Skyscanner</v>
      </c>
      <c r="E4313" s="1" t="s">
        <v>14856</v>
      </c>
      <c r="F4313" s="1">
        <v>10.320261</v>
      </c>
      <c r="G4313" s="1">
        <v>123.90307900000001</v>
      </c>
      <c r="H4313" s="1" t="s">
        <v>14857</v>
      </c>
      <c r="I4313" s="1" t="s">
        <v>2622</v>
      </c>
      <c r="J4313" s="1">
        <f>IF(K4313="URBAN",1,IF(K4313="SUBURBAN",2,IF(K4313="RURAL",3,"")))</f>
        <v>1</v>
      </c>
      <c r="K4313" s="1" t="s">
        <v>42</v>
      </c>
      <c r="L4313" s="18">
        <v>46082</v>
      </c>
      <c r="M4313" s="49">
        <v>0.625</v>
      </c>
      <c r="N4313" s="18">
        <v>46083</v>
      </c>
      <c r="O4313" s="56">
        <v>0.5</v>
      </c>
      <c r="P4313" s="31" t="str">
        <f>TEXT($L4313, "dddd")</f>
        <v>Sunday</v>
      </c>
      <c r="Q4313" s="39" t="s">
        <v>43</v>
      </c>
      <c r="R4313" s="39">
        <v>2468</v>
      </c>
      <c r="S4313" s="1" t="str">
        <f>IF(OR(MONTH(L4313)=12, MONTH(L4313)&lt;=5), "Dry Season", "Wet Season")</f>
        <v>Dry Season</v>
      </c>
      <c r="T4313" s="1">
        <v>1</v>
      </c>
      <c r="U4313" s="1">
        <v>0</v>
      </c>
      <c r="V4313" s="1">
        <v>0</v>
      </c>
      <c r="W4313" s="2">
        <f>IF(ISNUMBER(SEARCH("N/A", X4313)), 0, 1)</f>
        <v>0</v>
      </c>
      <c r="X4313" s="1" t="s">
        <v>44</v>
      </c>
      <c r="Y4313" s="1"/>
      <c r="Z4313" s="1"/>
      <c r="AA4313" s="11" cm="1">
        <f t="array" ref="AA4313">IF(ISBLANK(Y4313), 0, VINCentyInvDistance(F4313,G4313,Y4313,Z4313))</f>
        <v>0</v>
      </c>
      <c r="AB4313" s="1">
        <v>0</v>
      </c>
      <c r="AC4313" s="1">
        <v>7.4</v>
      </c>
      <c r="AD4313" s="1">
        <v>0</v>
      </c>
      <c r="AE4313" s="1">
        <v>1245</v>
      </c>
      <c r="AF4313" s="1"/>
      <c r="AG4313" s="1" t="s">
        <v>731</v>
      </c>
      <c r="AH4313" s="1" t="str">
        <f>TRIM(MID(SUBSTITUTE($H4313,",",REPT(" ",200)),(LEN($H4313)-LEN(SUBSTITUTE($H4313,",",""))-3)*200+1,200))</f>
        <v>Cebu City</v>
      </c>
      <c r="AI4313" s="1" t="str">
        <f>TRIM(MID(SUBSTITUTE($H4313,",",REPT(" ",200)),(LEN($H4313)-LEN(SUBSTITUTE($H4313,",",""))-2)*200+1,200))</f>
        <v>Central Visayas</v>
      </c>
      <c r="AJ4313" s="1" t="s">
        <v>55</v>
      </c>
      <c r="AK4313" t="s">
        <v>17687</v>
      </c>
      <c r="AL4313" s="1">
        <v>3</v>
      </c>
      <c r="AM4313" s="1" t="s">
        <v>14858</v>
      </c>
    </row>
    <row r="4314" spans="1:39" ht="12.75" customHeight="1">
      <c r="A4314" s="1"/>
      <c r="B4314" s="1" t="s">
        <v>14859</v>
      </c>
      <c r="C4314" s="1" t="s">
        <v>15256</v>
      </c>
      <c r="D4314" s="3" t="str">
        <f ca="1">IFERROR(__xludf.DUMMYFUNCTION("PROPER(REGEXEXTRACT(B4281, ""(?:https?:\/\/)?(?:www\.)?([a-zA-Z0-9-]+)\.""))"),"Skyscanner")</f>
        <v>Skyscanner</v>
      </c>
      <c r="E4314" s="1" t="s">
        <v>14861</v>
      </c>
      <c r="F4314" s="1">
        <v>10.317318999999999</v>
      </c>
      <c r="G4314" s="1">
        <v>123.893422</v>
      </c>
      <c r="H4314" s="1" t="s">
        <v>14862</v>
      </c>
      <c r="I4314" s="1" t="s">
        <v>2622</v>
      </c>
      <c r="J4314" s="1">
        <f>IF(K4314="URBAN",1,IF(K4314="SUBURBAN",2,IF(K4314="RURAL",3,"")))</f>
        <v>1</v>
      </c>
      <c r="K4314" s="1" t="s">
        <v>42</v>
      </c>
      <c r="L4314" s="18">
        <v>46082</v>
      </c>
      <c r="M4314" s="49">
        <v>0.58333333333333337</v>
      </c>
      <c r="N4314" s="18">
        <v>46083</v>
      </c>
      <c r="O4314" s="56">
        <v>0.5</v>
      </c>
      <c r="P4314" s="31" t="str">
        <f>TEXT($L4314, "dddd")</f>
        <v>Sunday</v>
      </c>
      <c r="Q4314" s="39" t="s">
        <v>207</v>
      </c>
      <c r="R4314" s="39">
        <v>5422</v>
      </c>
      <c r="S4314" s="1" t="str">
        <f>IF(OR(MONTH(L4314)=12, MONTH(L4314)&lt;=5), "Dry Season", "Wet Season")</f>
        <v>Dry Season</v>
      </c>
      <c r="T4314" s="1">
        <v>1</v>
      </c>
      <c r="U4314" s="1">
        <v>0</v>
      </c>
      <c r="V4314" s="1">
        <v>0</v>
      </c>
      <c r="W4314" s="2">
        <f>IF(ISNUMBER(SEARCH("N/A", X4314)), 0, 1)</f>
        <v>0</v>
      </c>
      <c r="X4314" s="1" t="s">
        <v>44</v>
      </c>
      <c r="Y4314" s="1"/>
      <c r="Z4314" s="1"/>
      <c r="AA4314" s="11" cm="1">
        <f t="array" ref="AA4314">IF(ISBLANK(Y4314), 0, VINCentyInvDistance(F4314,G4314,Y4314,Z4314))</f>
        <v>0</v>
      </c>
      <c r="AB4314" s="1">
        <v>1</v>
      </c>
      <c r="AC4314" s="1">
        <v>8.4</v>
      </c>
      <c r="AD4314" s="1">
        <v>4.2</v>
      </c>
      <c r="AE4314" s="1">
        <v>1288</v>
      </c>
      <c r="AF4314" s="1"/>
      <c r="AG4314" s="1" t="s">
        <v>731</v>
      </c>
      <c r="AH4314" s="1" t="str">
        <f>TRIM(MID(SUBSTITUTE($H4314,",",REPT(" ",200)),(LEN($H4314)-LEN(SUBSTITUTE($H4314,",",""))-3)*200+1,200))</f>
        <v>Cebu City</v>
      </c>
      <c r="AI4314" s="1" t="str">
        <f>TRIM(MID(SUBSTITUTE($H4314,",",REPT(" ",200)),(LEN($H4314)-LEN(SUBSTITUTE($H4314,",",""))-2)*200+1,200))</f>
        <v>Central Visayas</v>
      </c>
      <c r="AJ4314" s="1" t="s">
        <v>55</v>
      </c>
      <c r="AK4314" t="s">
        <v>17680</v>
      </c>
      <c r="AL4314" s="1">
        <v>4</v>
      </c>
      <c r="AM4314" s="1" t="s">
        <v>14863</v>
      </c>
    </row>
    <row r="4315" spans="1:39" ht="12.75" customHeight="1">
      <c r="A4315" s="1"/>
      <c r="B4315" s="1" t="s">
        <v>14864</v>
      </c>
      <c r="C4315" s="1" t="s">
        <v>15257</v>
      </c>
      <c r="D4315" s="3" t="str">
        <f ca="1">IFERROR(__xludf.DUMMYFUNCTION("PROPER(REGEXEXTRACT(B4282, ""(?:https?:\/\/)?(?:www\.)?([a-zA-Z0-9-]+)\.""))"),"Skyscanner")</f>
        <v>Skyscanner</v>
      </c>
      <c r="E4315" s="1" t="s">
        <v>14866</v>
      </c>
      <c r="F4315" s="1">
        <v>10.310840000000001</v>
      </c>
      <c r="G4315" s="1">
        <v>123.89725</v>
      </c>
      <c r="H4315" s="1" t="s">
        <v>14847</v>
      </c>
      <c r="I4315" s="1" t="s">
        <v>2622</v>
      </c>
      <c r="J4315" s="1">
        <f>IF(K4315="URBAN",1,IF(K4315="SUBURBAN",2,IF(K4315="RURAL",3,"")))</f>
        <v>1</v>
      </c>
      <c r="K4315" s="1" t="s">
        <v>42</v>
      </c>
      <c r="L4315" s="18">
        <v>46082</v>
      </c>
      <c r="M4315" s="49">
        <v>0.625</v>
      </c>
      <c r="N4315" s="18">
        <v>46083</v>
      </c>
      <c r="O4315" s="56">
        <v>0.5</v>
      </c>
      <c r="P4315" s="31" t="str">
        <f>TEXT($L4315, "dddd")</f>
        <v>Sunday</v>
      </c>
      <c r="Q4315" s="39" t="s">
        <v>43</v>
      </c>
      <c r="R4315" s="39">
        <v>1895</v>
      </c>
      <c r="S4315" s="1" t="str">
        <f>IF(OR(MONTH(L4315)=12, MONTH(L4315)&lt;=5), "Dry Season", "Wet Season")</f>
        <v>Dry Season</v>
      </c>
      <c r="T4315" s="1">
        <v>1</v>
      </c>
      <c r="U4315" s="1">
        <v>0</v>
      </c>
      <c r="V4315" s="1">
        <v>0</v>
      </c>
      <c r="W4315" s="2">
        <f>IF(ISNUMBER(SEARCH("N/A", X4315)), 0, 1)</f>
        <v>0</v>
      </c>
      <c r="X4315" s="1" t="s">
        <v>44</v>
      </c>
      <c r="Y4315" s="1"/>
      <c r="Z4315" s="1"/>
      <c r="AA4315" s="11" cm="1">
        <f t="array" ref="AA4315">IF(ISBLANK(Y4315), 0, VINCentyInvDistance(F4315,G4315,Y4315,Z4315))</f>
        <v>0</v>
      </c>
      <c r="AB4315" s="1">
        <v>0</v>
      </c>
      <c r="AC4315" s="1">
        <v>0</v>
      </c>
      <c r="AD4315" s="1">
        <v>0</v>
      </c>
      <c r="AE4315" s="1"/>
      <c r="AF4315" s="1"/>
      <c r="AG4315" s="1" t="s">
        <v>731</v>
      </c>
      <c r="AH4315" s="1" t="str">
        <f>TRIM(MID(SUBSTITUTE($H4315,",",REPT(" ",200)),(LEN($H4315)-LEN(SUBSTITUTE($H4315,",",""))-3)*200+1,200))</f>
        <v>Cebu City</v>
      </c>
      <c r="AI4315" s="1" t="str">
        <f>TRIM(MID(SUBSTITUTE($H4315,",",REPT(" ",200)),(LEN($H4315)-LEN(SUBSTITUTE($H4315,",",""))-2)*200+1,200))</f>
        <v>Central Visayas</v>
      </c>
      <c r="AJ4315" s="1" t="s">
        <v>55</v>
      </c>
      <c r="AK4315" t="s">
        <v>17681</v>
      </c>
      <c r="AL4315" s="2">
        <v>0</v>
      </c>
      <c r="AM4315" s="1" t="s">
        <v>14867</v>
      </c>
    </row>
    <row r="4316" spans="1:39" ht="12.75" customHeight="1">
      <c r="A4316" s="1"/>
      <c r="B4316" s="1" t="s">
        <v>14868</v>
      </c>
      <c r="C4316" s="1" t="s">
        <v>15258</v>
      </c>
      <c r="D4316" s="3" t="str">
        <f ca="1">IFERROR(__xludf.DUMMYFUNCTION("PROPER(REGEXEXTRACT(B4283, ""(?:https?:\/\/)?(?:www\.)?([a-zA-Z0-9-]+)\.""))"),"Skyscanner")</f>
        <v>Skyscanner</v>
      </c>
      <c r="E4316" s="1" t="s">
        <v>14870</v>
      </c>
      <c r="F4316" s="1">
        <v>10.31366</v>
      </c>
      <c r="G4316" s="1">
        <v>123.8929</v>
      </c>
      <c r="H4316" s="1" t="s">
        <v>14871</v>
      </c>
      <c r="I4316" s="1" t="s">
        <v>2622</v>
      </c>
      <c r="J4316" s="1">
        <f>IF(K4316="URBAN",1,IF(K4316="SUBURBAN",2,IF(K4316="RURAL",3,"")))</f>
        <v>1</v>
      </c>
      <c r="K4316" s="1" t="s">
        <v>42</v>
      </c>
      <c r="L4316" s="18">
        <v>46082</v>
      </c>
      <c r="M4316" s="49">
        <v>0.625</v>
      </c>
      <c r="N4316" s="18">
        <v>46083</v>
      </c>
      <c r="O4316" s="56">
        <v>0.5</v>
      </c>
      <c r="P4316" s="31" t="str">
        <f>TEXT($L4316, "dddd")</f>
        <v>Sunday</v>
      </c>
      <c r="Q4316" s="39" t="s">
        <v>207</v>
      </c>
      <c r="R4316" s="39">
        <v>2307</v>
      </c>
      <c r="S4316" s="1" t="str">
        <f>IF(OR(MONTH(L4316)=12, MONTH(L4316)&lt;=5), "Dry Season", "Wet Season")</f>
        <v>Dry Season</v>
      </c>
      <c r="T4316" s="1">
        <v>1</v>
      </c>
      <c r="U4316" s="1">
        <v>0</v>
      </c>
      <c r="V4316" s="1">
        <v>0</v>
      </c>
      <c r="W4316" s="2">
        <f>IF(ISNUMBER(SEARCH("N/A", X4316)), 0, 1)</f>
        <v>0</v>
      </c>
      <c r="X4316" s="1" t="s">
        <v>44</v>
      </c>
      <c r="Y4316" s="1"/>
      <c r="Z4316" s="1"/>
      <c r="AA4316" s="11" cm="1">
        <f t="array" ref="AA4316">IF(ISBLANK(Y4316), 0, VINCentyInvDistance(F4316,G4316,Y4316,Z4316))</f>
        <v>0</v>
      </c>
      <c r="AB4316" s="1">
        <v>1</v>
      </c>
      <c r="AC4316" s="1">
        <v>8.8000000000000007</v>
      </c>
      <c r="AD4316" s="1">
        <v>0</v>
      </c>
      <c r="AE4316" s="1">
        <v>456</v>
      </c>
      <c r="AF4316" s="1"/>
      <c r="AG4316" s="1" t="s">
        <v>731</v>
      </c>
      <c r="AH4316" s="1" t="str">
        <f>TRIM(MID(SUBSTITUTE($H4316,",",REPT(" ",200)),(LEN($H4316)-LEN(SUBSTITUTE($H4316,",",""))-3)*200+1,200))</f>
        <v>Cebu City</v>
      </c>
      <c r="AI4316" s="1" t="str">
        <f>TRIM(MID(SUBSTITUTE($H4316,",",REPT(" ",200)),(LEN($H4316)-LEN(SUBSTITUTE($H4316,",",""))-2)*200+1,200))</f>
        <v>Central Visayas</v>
      </c>
      <c r="AJ4316" s="1" t="s">
        <v>55</v>
      </c>
      <c r="AK4316" t="s">
        <v>17682</v>
      </c>
      <c r="AL4316" s="1">
        <v>3</v>
      </c>
      <c r="AM4316" s="1" t="s">
        <v>14872</v>
      </c>
    </row>
    <row r="4317" spans="1:39" ht="12.75" customHeight="1">
      <c r="A4317" s="1"/>
      <c r="B4317" s="1" t="s">
        <v>14873</v>
      </c>
      <c r="C4317" s="1" t="s">
        <v>15259</v>
      </c>
      <c r="D4317" s="3" t="str">
        <f ca="1">IFERROR(__xludf.DUMMYFUNCTION("PROPER(REGEXEXTRACT(B4284, ""(?:https?:\/\/)?(?:www\.)?([a-zA-Z0-9-]+)\.""))"),"Skyscanner")</f>
        <v>Skyscanner</v>
      </c>
      <c r="E4317" s="1" t="s">
        <v>14875</v>
      </c>
      <c r="F4317" s="1">
        <v>10.317755999999999</v>
      </c>
      <c r="G4317" s="1">
        <v>123.902491</v>
      </c>
      <c r="H4317" s="1" t="s">
        <v>14876</v>
      </c>
      <c r="I4317" s="1" t="s">
        <v>2622</v>
      </c>
      <c r="J4317" s="1">
        <f>IF(K4317="URBAN",1,IF(K4317="SUBURBAN",2,IF(K4317="RURAL",3,"")))</f>
        <v>1</v>
      </c>
      <c r="K4317" s="1" t="s">
        <v>42</v>
      </c>
      <c r="L4317" s="18">
        <v>46082</v>
      </c>
      <c r="M4317" s="49">
        <v>0.58333333333333337</v>
      </c>
      <c r="N4317" s="18">
        <v>46083</v>
      </c>
      <c r="O4317" s="56">
        <v>0.5</v>
      </c>
      <c r="P4317" s="31" t="str">
        <f>TEXT($L4317, "dddd")</f>
        <v>Sunday</v>
      </c>
      <c r="Q4317" s="39" t="s">
        <v>43</v>
      </c>
      <c r="R4317" s="39">
        <v>1962</v>
      </c>
      <c r="S4317" s="1" t="str">
        <f>IF(OR(MONTH(L4317)=12, MONTH(L4317)&lt;=5), "Dry Season", "Wet Season")</f>
        <v>Dry Season</v>
      </c>
      <c r="T4317" s="1">
        <v>1</v>
      </c>
      <c r="U4317" s="1">
        <v>0</v>
      </c>
      <c r="V4317" s="1">
        <v>0</v>
      </c>
      <c r="W4317" s="2">
        <f>IF(ISNUMBER(SEARCH("N/A", X4317)), 0, 1)</f>
        <v>0</v>
      </c>
      <c r="X4317" s="1" t="s">
        <v>44</v>
      </c>
      <c r="Y4317" s="1"/>
      <c r="Z4317" s="1"/>
      <c r="AA4317" s="11" cm="1">
        <f t="array" ref="AA4317">IF(ISBLANK(Y4317), 0, VINCentyInvDistance(F4317,G4317,Y4317,Z4317))</f>
        <v>0</v>
      </c>
      <c r="AB4317" s="1">
        <v>0</v>
      </c>
      <c r="AC4317" s="1">
        <v>8</v>
      </c>
      <c r="AD4317" s="1">
        <v>4</v>
      </c>
      <c r="AE4317" s="1">
        <v>1654</v>
      </c>
      <c r="AF4317" s="1"/>
      <c r="AG4317" s="1" t="s">
        <v>731</v>
      </c>
      <c r="AH4317" s="1" t="str">
        <f>TRIM(MID(SUBSTITUTE($H4317,",",REPT(" ",200)),(LEN($H4317)-LEN(SUBSTITUTE($H4317,",",""))-3)*200+1,200))</f>
        <v>Cebu City</v>
      </c>
      <c r="AI4317" s="1" t="str">
        <f>TRIM(MID(SUBSTITUTE($H4317,",",REPT(" ",200)),(LEN($H4317)-LEN(SUBSTITUTE($H4317,",",""))-2)*200+1,200))</f>
        <v>Central Visayas</v>
      </c>
      <c r="AJ4317" s="1" t="s">
        <v>55</v>
      </c>
      <c r="AK4317" t="s">
        <v>14877</v>
      </c>
      <c r="AL4317" s="1">
        <v>3</v>
      </c>
      <c r="AM4317" s="1" t="s">
        <v>14878</v>
      </c>
    </row>
    <row r="4318" spans="1:39" ht="12.75" customHeight="1">
      <c r="A4318" s="1"/>
      <c r="B4318" s="1" t="s">
        <v>14903</v>
      </c>
      <c r="C4318" s="1" t="s">
        <v>15260</v>
      </c>
      <c r="D4318" s="3" t="str">
        <f ca="1">IFERROR(__xludf.DUMMYFUNCTION("PROPER(REGEXEXTRACT(B4285, ""(?:https?:\/\/)?(?:www\.)?([a-zA-Z0-9-]+)\.""))"),"Skyscanner")</f>
        <v>Skyscanner</v>
      </c>
      <c r="E4318" s="1" t="s">
        <v>14905</v>
      </c>
      <c r="F4318" s="1">
        <v>10.33281</v>
      </c>
      <c r="G4318" s="1">
        <v>123.90907</v>
      </c>
      <c r="H4318" s="1" t="s">
        <v>14906</v>
      </c>
      <c r="I4318" s="1" t="s">
        <v>2622</v>
      </c>
      <c r="J4318" s="1">
        <f>IF(K4318="URBAN",1,IF(K4318="SUBURBAN",2,IF(K4318="RURAL",3,"")))</f>
        <v>1</v>
      </c>
      <c r="K4318" s="1" t="s">
        <v>42</v>
      </c>
      <c r="L4318" s="18">
        <v>46082</v>
      </c>
      <c r="M4318" s="49">
        <v>0.58333333333333337</v>
      </c>
      <c r="N4318" s="18">
        <v>46083</v>
      </c>
      <c r="O4318" s="56">
        <v>0.5</v>
      </c>
      <c r="P4318" s="31" t="str">
        <f>TEXT($L4318, "dddd")</f>
        <v>Sunday</v>
      </c>
      <c r="Q4318" s="39" t="s">
        <v>43</v>
      </c>
      <c r="R4318" s="39">
        <v>0</v>
      </c>
      <c r="S4318" s="1" t="str">
        <f>IF(OR(MONTH(L4318)=12, MONTH(L4318)&lt;=5), "Dry Season", "Wet Season")</f>
        <v>Dry Season</v>
      </c>
      <c r="T4318" s="1">
        <v>1</v>
      </c>
      <c r="U4318" s="1">
        <v>0</v>
      </c>
      <c r="V4318" s="1">
        <v>0</v>
      </c>
      <c r="W4318" s="2">
        <f>IF(ISNUMBER(SEARCH("N/A", X4318)), 0, 1)</f>
        <v>0</v>
      </c>
      <c r="X4318" s="1" t="s">
        <v>44</v>
      </c>
      <c r="Y4318" s="1"/>
      <c r="Z4318" s="1"/>
      <c r="AA4318" s="11" cm="1">
        <f t="array" ref="AA4318">IF(ISBLANK(Y4318), 0, VINCentyInvDistance(F4318,G4318,Y4318,Z4318))</f>
        <v>0</v>
      </c>
      <c r="AB4318" s="1">
        <v>0</v>
      </c>
      <c r="AC4318" s="1">
        <v>0</v>
      </c>
      <c r="AD4318" s="1">
        <v>0</v>
      </c>
      <c r="AE4318" s="1"/>
      <c r="AF4318" s="1"/>
      <c r="AG4318" s="1" t="s">
        <v>731</v>
      </c>
      <c r="AH4318" s="1" t="str">
        <f>TRIM(MID(SUBSTITUTE($H4318,",",REPT(" ",200)),(LEN($H4318)-LEN(SUBSTITUTE($H4318,",",""))-3)*200+1,200))</f>
        <v>Cebu City</v>
      </c>
      <c r="AI4318" s="1" t="str">
        <f>TRIM(MID(SUBSTITUTE($H4318,",",REPT(" ",200)),(LEN($H4318)-LEN(SUBSTITUTE($H4318,",",""))-2)*200+1,200))</f>
        <v>Central Visayas</v>
      </c>
      <c r="AJ4318" s="1" t="s">
        <v>55</v>
      </c>
      <c r="AK4318" t="s">
        <v>16465</v>
      </c>
      <c r="AL4318" s="2">
        <v>0</v>
      </c>
      <c r="AM4318" s="1" t="s">
        <v>14907</v>
      </c>
    </row>
    <row r="4319" spans="1:39" ht="12.75" customHeight="1">
      <c r="A4319" s="1"/>
      <c r="B4319" s="1" t="s">
        <v>15261</v>
      </c>
      <c r="C4319" s="1" t="s">
        <v>15262</v>
      </c>
      <c r="D4319" s="3" t="str">
        <f ca="1">IFERROR(__xludf.DUMMYFUNCTION("PROPER(REGEXEXTRACT(B4286, ""(?:https?:\/\/)?(?:www\.)?([a-zA-Z0-9-]+)\.""))"),"Skyscanner")</f>
        <v>Skyscanner</v>
      </c>
      <c r="E4319" s="1" t="s">
        <v>15263</v>
      </c>
      <c r="F4319" s="1">
        <v>10.341661999999999</v>
      </c>
      <c r="G4319" s="1">
        <v>123.911489</v>
      </c>
      <c r="H4319" s="1" t="s">
        <v>15264</v>
      </c>
      <c r="I4319" s="1" t="s">
        <v>2622</v>
      </c>
      <c r="J4319" s="1">
        <f>IF(K4319="URBAN",1,IF(K4319="SUBURBAN",2,IF(K4319="RURAL",3,"")))</f>
        <v>1</v>
      </c>
      <c r="K4319" s="1" t="s">
        <v>42</v>
      </c>
      <c r="L4319" s="18">
        <v>46082</v>
      </c>
      <c r="M4319" s="49">
        <v>0.625</v>
      </c>
      <c r="N4319" s="18">
        <v>46083</v>
      </c>
      <c r="O4319" s="56">
        <v>0.5</v>
      </c>
      <c r="P4319" s="31" t="str">
        <f>TEXT($L4319, "dddd")</f>
        <v>Sunday</v>
      </c>
      <c r="Q4319" s="39" t="s">
        <v>207</v>
      </c>
      <c r="R4319" s="39">
        <v>3331</v>
      </c>
      <c r="S4319" s="1" t="str">
        <f>IF(OR(MONTH(L4319)=12, MONTH(L4319)&lt;=5), "Dry Season", "Wet Season")</f>
        <v>Dry Season</v>
      </c>
      <c r="T4319" s="1">
        <v>1</v>
      </c>
      <c r="U4319" s="1">
        <v>0</v>
      </c>
      <c r="V4319" s="1">
        <v>0</v>
      </c>
      <c r="W4319" s="2">
        <f>IF(ISNUMBER(SEARCH("N/A", X4319)), 0, 1)</f>
        <v>0</v>
      </c>
      <c r="X4319" s="1" t="s">
        <v>44</v>
      </c>
      <c r="Y4319" s="1"/>
      <c r="Z4319" s="1"/>
      <c r="AA4319" s="11" cm="1">
        <f t="array" ref="AA4319">IF(ISBLANK(Y4319), 0, VINCentyInvDistance(F4319,G4319,Y4319,Z4319))</f>
        <v>0</v>
      </c>
      <c r="AB4319" s="1">
        <v>1</v>
      </c>
      <c r="AC4319" s="1">
        <v>8</v>
      </c>
      <c r="AD4319" s="1">
        <v>4</v>
      </c>
      <c r="AE4319" s="1">
        <v>208</v>
      </c>
      <c r="AF4319" s="1"/>
      <c r="AG4319" s="1" t="s">
        <v>731</v>
      </c>
      <c r="AH4319" s="1" t="str">
        <f>TRIM(MID(SUBSTITUTE($H4319,",",REPT(" ",200)),(LEN($H4319)-LEN(SUBSTITUTE($H4319,",",""))-3)*200+1,200))</f>
        <v>Cebu City</v>
      </c>
      <c r="AI4319" s="1" t="str">
        <f>TRIM(MID(SUBSTITUTE($H4319,",",REPT(" ",200)),(LEN($H4319)-LEN(SUBSTITUTE($H4319,",",""))-2)*200+1,200))</f>
        <v>Central Visayas</v>
      </c>
      <c r="AJ4319" s="1" t="s">
        <v>55</v>
      </c>
      <c r="AK4319" t="s">
        <v>17712</v>
      </c>
      <c r="AL4319" s="2">
        <v>0</v>
      </c>
      <c r="AM4319" s="1" t="s">
        <v>15265</v>
      </c>
    </row>
    <row r="4320" spans="1:39" ht="12.75" customHeight="1">
      <c r="A4320" s="1"/>
      <c r="B4320" s="1" t="s">
        <v>15266</v>
      </c>
      <c r="C4320" s="1" t="s">
        <v>15267</v>
      </c>
      <c r="D4320" s="3" t="str">
        <f ca="1">IFERROR(__xludf.DUMMYFUNCTION("PROPER(REGEXEXTRACT(B4287, ""(?:https?:\/\/)?(?:www\.)?([a-zA-Z0-9-]+)\.""))"),"Skyscanner")</f>
        <v>Skyscanner</v>
      </c>
      <c r="E4320" s="1" t="s">
        <v>15268</v>
      </c>
      <c r="F4320" s="1">
        <v>10.266830000000001</v>
      </c>
      <c r="G4320" s="1">
        <v>123.87638</v>
      </c>
      <c r="H4320" s="1" t="s">
        <v>15269</v>
      </c>
      <c r="I4320" s="1" t="s">
        <v>2622</v>
      </c>
      <c r="J4320" s="1">
        <f>IF(K4320="URBAN",1,IF(K4320="SUBURBAN",2,IF(K4320="RURAL",3,"")))</f>
        <v>1</v>
      </c>
      <c r="K4320" s="1" t="s">
        <v>42</v>
      </c>
      <c r="L4320" s="18">
        <v>46082</v>
      </c>
      <c r="M4320" s="49">
        <v>0.625</v>
      </c>
      <c r="N4320" s="18">
        <v>46083</v>
      </c>
      <c r="O4320" s="56">
        <v>0.5</v>
      </c>
      <c r="P4320" s="31" t="str">
        <f>TEXT($L4320, "dddd")</f>
        <v>Sunday</v>
      </c>
      <c r="Q4320" s="39" t="s">
        <v>43</v>
      </c>
      <c r="R4320" s="39">
        <v>3795</v>
      </c>
      <c r="S4320" s="1" t="str">
        <f>IF(OR(MONTH(L4320)=12, MONTH(L4320)&lt;=5), "Dry Season", "Wet Season")</f>
        <v>Dry Season</v>
      </c>
      <c r="T4320" s="1">
        <v>1</v>
      </c>
      <c r="U4320" s="1">
        <v>0</v>
      </c>
      <c r="V4320" s="1">
        <v>0</v>
      </c>
      <c r="W4320" s="2">
        <f>IF(ISNUMBER(SEARCH("N/A", X4320)), 0, 1)</f>
        <v>0</v>
      </c>
      <c r="X4320" s="1" t="s">
        <v>44</v>
      </c>
      <c r="Y4320" s="1"/>
      <c r="Z4320" s="1"/>
      <c r="AA4320" s="11" cm="1">
        <f t="array" ref="AA4320">IF(ISBLANK(Y4320), 0, VINCentyInvDistance(F4320,G4320,Y4320,Z4320))</f>
        <v>0</v>
      </c>
      <c r="AB4320" s="1">
        <v>0</v>
      </c>
      <c r="AC4320" s="1">
        <v>0</v>
      </c>
      <c r="AD4320" s="1">
        <v>0</v>
      </c>
      <c r="AE4320" s="1"/>
      <c r="AF4320" s="1"/>
      <c r="AG4320" s="1" t="s">
        <v>731</v>
      </c>
      <c r="AH4320" s="1" t="str">
        <f>TRIM(MID(SUBSTITUTE($H4320,",",REPT(" ",200)),(LEN($H4320)-LEN(SUBSTITUTE($H4320,",",""))-3)*200+1,200))</f>
        <v>Cebu City</v>
      </c>
      <c r="AI4320" s="1" t="str">
        <f>TRIM(MID(SUBSTITUTE($H4320,",",REPT(" ",200)),(LEN($H4320)-LEN(SUBSTITUTE($H4320,",",""))-2)*200+1,200))</f>
        <v>Central Visayas</v>
      </c>
      <c r="AJ4320" s="1" t="s">
        <v>55</v>
      </c>
      <c r="AK4320" t="s">
        <v>16465</v>
      </c>
      <c r="AL4320" s="2">
        <v>0</v>
      </c>
      <c r="AM4320" s="1" t="s">
        <v>15270</v>
      </c>
    </row>
    <row r="4321" spans="1:39" ht="12.75" customHeight="1">
      <c r="A4321" s="1"/>
      <c r="B4321" s="1" t="s">
        <v>15271</v>
      </c>
      <c r="C4321" s="1" t="s">
        <v>15272</v>
      </c>
      <c r="D4321" s="3" t="str">
        <f ca="1">IFERROR(__xludf.DUMMYFUNCTION("PROPER(REGEXEXTRACT(B4288, ""(?:https?:\/\/)?(?:www\.)?([a-zA-Z0-9-]+)\.""))"),"Skyscanner")</f>
        <v>Skyscanner</v>
      </c>
      <c r="E4321" s="1" t="s">
        <v>15273</v>
      </c>
      <c r="F4321" s="1">
        <v>10.333302</v>
      </c>
      <c r="G4321" s="1">
        <v>123.907174</v>
      </c>
      <c r="H4321" s="1" t="s">
        <v>15274</v>
      </c>
      <c r="I4321" s="1" t="s">
        <v>2622</v>
      </c>
      <c r="J4321" s="1">
        <f>IF(K4321="URBAN",1,IF(K4321="SUBURBAN",2,IF(K4321="RURAL",3,"")))</f>
        <v>1</v>
      </c>
      <c r="K4321" s="1" t="s">
        <v>42</v>
      </c>
      <c r="L4321" s="18">
        <v>46082</v>
      </c>
      <c r="M4321" s="49">
        <v>0.58333333333333337</v>
      </c>
      <c r="N4321" s="18">
        <v>46083</v>
      </c>
      <c r="O4321" s="56">
        <v>0.45833333333333331</v>
      </c>
      <c r="P4321" s="31" t="str">
        <f>TEXT($L4321, "dddd")</f>
        <v>Sunday</v>
      </c>
      <c r="Q4321" s="39" t="s">
        <v>43</v>
      </c>
      <c r="R4321" s="39">
        <v>1977</v>
      </c>
      <c r="S4321" s="1" t="str">
        <f>IF(OR(MONTH(L4321)=12, MONTH(L4321)&lt;=5), "Dry Season", "Wet Season")</f>
        <v>Dry Season</v>
      </c>
      <c r="T4321" s="1">
        <v>1</v>
      </c>
      <c r="U4321" s="1">
        <v>0</v>
      </c>
      <c r="V4321" s="1">
        <v>0</v>
      </c>
      <c r="W4321" s="2">
        <f>IF(ISNUMBER(SEARCH("N/A", X4321)), 0, 1)</f>
        <v>0</v>
      </c>
      <c r="X4321" s="1" t="s">
        <v>44</v>
      </c>
      <c r="Y4321" s="1"/>
      <c r="Z4321" s="1"/>
      <c r="AA4321" s="11" cm="1">
        <f t="array" ref="AA4321">IF(ISBLANK(Y4321), 0, VINCentyInvDistance(F4321,G4321,Y4321,Z4321))</f>
        <v>0</v>
      </c>
      <c r="AB4321" s="1">
        <v>1</v>
      </c>
      <c r="AC4321" s="1">
        <v>7.6</v>
      </c>
      <c r="AD4321" s="1">
        <v>3.8</v>
      </c>
      <c r="AE4321" s="1">
        <v>144</v>
      </c>
      <c r="AF4321" s="1"/>
      <c r="AG4321" s="1" t="s">
        <v>731</v>
      </c>
      <c r="AH4321" s="1" t="str">
        <f>TRIM(MID(SUBSTITUTE($H4321,",",REPT(" ",200)),(LEN($H4321)-LEN(SUBSTITUTE($H4321,",",""))-3)*200+1,200))</f>
        <v>Cebu City</v>
      </c>
      <c r="AI4321" s="1" t="str">
        <f>TRIM(MID(SUBSTITUTE($H4321,",",REPT(" ",200)),(LEN($H4321)-LEN(SUBSTITUTE($H4321,",",""))-2)*200+1,200))</f>
        <v>Central Visayas</v>
      </c>
      <c r="AJ4321" s="1" t="s">
        <v>55</v>
      </c>
      <c r="AK4321" t="s">
        <v>15275</v>
      </c>
      <c r="AL4321" s="1">
        <v>2</v>
      </c>
      <c r="AM4321" s="1" t="s">
        <v>15276</v>
      </c>
    </row>
    <row r="4322" spans="1:39" ht="12.75" customHeight="1">
      <c r="A4322" s="1"/>
      <c r="B4322" s="1" t="s">
        <v>15277</v>
      </c>
      <c r="C4322" s="1" t="s">
        <v>15278</v>
      </c>
      <c r="D4322" s="3" t="str">
        <f ca="1">IFERROR(__xludf.DUMMYFUNCTION("PROPER(REGEXEXTRACT(B4289, ""(?:https?:\/\/)?(?:www\.)?([a-zA-Z0-9-]+)\.""))"),"Skyscanner")</f>
        <v>Skyscanner</v>
      </c>
      <c r="E4322" s="1" t="s">
        <v>15279</v>
      </c>
      <c r="F4322" s="1">
        <v>10.298291000000001</v>
      </c>
      <c r="G4322" s="1">
        <v>123.899891</v>
      </c>
      <c r="H4322" s="1" t="s">
        <v>15280</v>
      </c>
      <c r="I4322" s="1" t="s">
        <v>2622</v>
      </c>
      <c r="J4322" s="1">
        <f>IF(K4322="URBAN",1,IF(K4322="SUBURBAN",2,IF(K4322="RURAL",3,"")))</f>
        <v>1</v>
      </c>
      <c r="K4322" s="1" t="s">
        <v>42</v>
      </c>
      <c r="L4322" s="18">
        <v>46082</v>
      </c>
      <c r="M4322" s="49">
        <v>0.58333333333333337</v>
      </c>
      <c r="N4322" s="18">
        <v>46083</v>
      </c>
      <c r="O4322" s="56">
        <v>0.5</v>
      </c>
      <c r="P4322" s="31" t="str">
        <f>TEXT($L4322, "dddd")</f>
        <v>Sunday</v>
      </c>
      <c r="Q4322" s="39" t="s">
        <v>207</v>
      </c>
      <c r="R4322" s="39">
        <v>1517</v>
      </c>
      <c r="S4322" s="1" t="str">
        <f>IF(OR(MONTH(L4322)=12, MONTH(L4322)&lt;=5), "Dry Season", "Wet Season")</f>
        <v>Dry Season</v>
      </c>
      <c r="T4322" s="1">
        <v>1</v>
      </c>
      <c r="U4322" s="1">
        <v>0</v>
      </c>
      <c r="V4322" s="1">
        <v>0</v>
      </c>
      <c r="W4322" s="2">
        <f>IF(ISNUMBER(SEARCH("N/A", X4322)), 0, 1)</f>
        <v>0</v>
      </c>
      <c r="X4322" s="1" t="s">
        <v>44</v>
      </c>
      <c r="Y4322" s="1"/>
      <c r="Z4322" s="1"/>
      <c r="AA4322" s="11" cm="1">
        <f t="array" ref="AA4322">IF(ISBLANK(Y4322), 0, VINCentyInvDistance(F4322,G4322,Y4322,Z4322))</f>
        <v>0</v>
      </c>
      <c r="AB4322" s="1">
        <v>0</v>
      </c>
      <c r="AC4322" s="1">
        <v>9</v>
      </c>
      <c r="AD4322" s="1">
        <v>4.5</v>
      </c>
      <c r="AE4322" s="1">
        <v>23</v>
      </c>
      <c r="AF4322" s="1"/>
      <c r="AG4322" s="1" t="s">
        <v>731</v>
      </c>
      <c r="AH4322" s="1" t="str">
        <f>TRIM(MID(SUBSTITUTE($H4322,",",REPT(" ",200)),(LEN($H4322)-LEN(SUBSTITUTE($H4322,",",""))-3)*200+1,200))</f>
        <v>Cebu City</v>
      </c>
      <c r="AI4322" s="1" t="str">
        <f>TRIM(MID(SUBSTITUTE($H4322,",",REPT(" ",200)),(LEN($H4322)-LEN(SUBSTITUTE($H4322,",",""))-2)*200+1,200))</f>
        <v>Central Visayas</v>
      </c>
      <c r="AJ4322" s="1" t="s">
        <v>55</v>
      </c>
      <c r="AK4322" t="s">
        <v>17713</v>
      </c>
      <c r="AL4322" s="2">
        <v>0</v>
      </c>
      <c r="AM4322" s="1" t="s">
        <v>15281</v>
      </c>
    </row>
    <row r="4323" spans="1:39" ht="12.75" customHeight="1">
      <c r="A4323" s="1"/>
      <c r="B4323" s="1" t="s">
        <v>15282</v>
      </c>
      <c r="C4323" s="1" t="s">
        <v>15283</v>
      </c>
      <c r="D4323" s="3" t="str">
        <f ca="1">IFERROR(__xludf.DUMMYFUNCTION("PROPER(REGEXEXTRACT(B4290, ""(?:https?:\/\/)?(?:www\.)?([a-zA-Z0-9-]+)\.""))"),"Skyscanner")</f>
        <v>Skyscanner</v>
      </c>
      <c r="E4323" s="1" t="s">
        <v>15284</v>
      </c>
      <c r="F4323" s="1">
        <v>10.31256</v>
      </c>
      <c r="G4323" s="1">
        <v>123.8991</v>
      </c>
      <c r="H4323" s="1" t="s">
        <v>15285</v>
      </c>
      <c r="I4323" s="1" t="s">
        <v>2622</v>
      </c>
      <c r="J4323" s="1">
        <f>IF(K4323="URBAN",1,IF(K4323="SUBURBAN",2,IF(K4323="RURAL",3,"")))</f>
        <v>1</v>
      </c>
      <c r="K4323" s="1" t="s">
        <v>42</v>
      </c>
      <c r="L4323" s="18">
        <v>46082</v>
      </c>
      <c r="M4323" s="49">
        <v>0.58333333333333337</v>
      </c>
      <c r="N4323" s="18">
        <v>46083</v>
      </c>
      <c r="O4323" s="56">
        <v>0.5</v>
      </c>
      <c r="P4323" s="31" t="str">
        <f>TEXT($L4323, "dddd")</f>
        <v>Sunday</v>
      </c>
      <c r="Q4323" s="39" t="s">
        <v>1000</v>
      </c>
      <c r="R4323" s="39">
        <v>2066</v>
      </c>
      <c r="S4323" s="1" t="str">
        <f>IF(OR(MONTH(L4323)=12, MONTH(L4323)&lt;=5), "Dry Season", "Wet Season")</f>
        <v>Dry Season</v>
      </c>
      <c r="T4323" s="1">
        <v>1</v>
      </c>
      <c r="U4323" s="1">
        <v>0</v>
      </c>
      <c r="V4323" s="1">
        <v>0</v>
      </c>
      <c r="W4323" s="2">
        <f>IF(ISNUMBER(SEARCH("N/A", X4323)), 0, 1)</f>
        <v>0</v>
      </c>
      <c r="X4323" s="1" t="s">
        <v>44</v>
      </c>
      <c r="Y4323" s="1"/>
      <c r="Z4323" s="1"/>
      <c r="AA4323" s="11" cm="1">
        <f t="array" ref="AA4323">IF(ISBLANK(Y4323), 0, VINCentyInvDistance(F4323,G4323,Y4323,Z4323))</f>
        <v>0</v>
      </c>
      <c r="AB4323" s="1">
        <v>0</v>
      </c>
      <c r="AC4323" s="1">
        <v>0</v>
      </c>
      <c r="AD4323" s="1">
        <v>0</v>
      </c>
      <c r="AE4323" s="1"/>
      <c r="AF4323" s="1"/>
      <c r="AG4323" s="1" t="s">
        <v>731</v>
      </c>
      <c r="AH4323" s="1" t="str">
        <f>TRIM(MID(SUBSTITUTE($H4323,",",REPT(" ",200)),(LEN($H4323)-LEN(SUBSTITUTE($H4323,",",""))-3)*200+1,200))</f>
        <v>Cebu City</v>
      </c>
      <c r="AI4323" s="1" t="str">
        <f>TRIM(MID(SUBSTITUTE($H4323,",",REPT(" ",200)),(LEN($H4323)-LEN(SUBSTITUTE($H4323,",",""))-2)*200+1,200))</f>
        <v>Central Visayas</v>
      </c>
      <c r="AJ4323" s="1" t="s">
        <v>55</v>
      </c>
      <c r="AK4323" t="s">
        <v>56</v>
      </c>
      <c r="AL4323" s="1">
        <v>2</v>
      </c>
      <c r="AM4323" s="1" t="s">
        <v>15286</v>
      </c>
    </row>
    <row r="4324" spans="1:39" ht="12.75" customHeight="1">
      <c r="A4324" s="1"/>
      <c r="B4324" s="1" t="s">
        <v>15287</v>
      </c>
      <c r="C4324" s="1" t="s">
        <v>15288</v>
      </c>
      <c r="D4324" s="3" t="str">
        <f ca="1">IFERROR(__xludf.DUMMYFUNCTION("PROPER(REGEXEXTRACT(B4291, ""(?:https?:\/\/)?(?:www\.)?([a-zA-Z0-9-]+)\.""))"),"Skyscanner")</f>
        <v>Skyscanner</v>
      </c>
      <c r="E4324" s="1" t="s">
        <v>15289</v>
      </c>
      <c r="F4324" s="1">
        <v>10.313078000000001</v>
      </c>
      <c r="G4324" s="1">
        <v>123.89056100000001</v>
      </c>
      <c r="H4324" s="1" t="s">
        <v>15290</v>
      </c>
      <c r="I4324" s="1" t="s">
        <v>2622</v>
      </c>
      <c r="J4324" s="1">
        <f>IF(K4324="URBAN",1,IF(K4324="SUBURBAN",2,IF(K4324="RURAL",3,"")))</f>
        <v>1</v>
      </c>
      <c r="K4324" s="1" t="s">
        <v>42</v>
      </c>
      <c r="L4324" s="18">
        <v>46082</v>
      </c>
      <c r="M4324" s="49">
        <v>0.58333333333333337</v>
      </c>
      <c r="N4324" s="18">
        <v>46083</v>
      </c>
      <c r="O4324" s="56">
        <v>0.5</v>
      </c>
      <c r="P4324" s="31" t="str">
        <f>TEXT($L4324, "dddd")</f>
        <v>Sunday</v>
      </c>
      <c r="Q4324" s="39" t="s">
        <v>1000</v>
      </c>
      <c r="R4324" s="39">
        <v>2875</v>
      </c>
      <c r="S4324" s="1" t="str">
        <f>IF(OR(MONTH(L4324)=12, MONTH(L4324)&lt;=5), "Dry Season", "Wet Season")</f>
        <v>Dry Season</v>
      </c>
      <c r="T4324" s="1">
        <v>1</v>
      </c>
      <c r="U4324" s="1">
        <v>0</v>
      </c>
      <c r="V4324" s="1">
        <v>0</v>
      </c>
      <c r="W4324" s="2">
        <f>IF(ISNUMBER(SEARCH("N/A", X4324)), 0, 1)</f>
        <v>0</v>
      </c>
      <c r="X4324" s="1" t="s">
        <v>44</v>
      </c>
      <c r="Y4324" s="1"/>
      <c r="Z4324" s="1"/>
      <c r="AA4324" s="11" cm="1">
        <f t="array" ref="AA4324">IF(ISBLANK(Y4324), 0, VINCentyInvDistance(F4324,G4324,Y4324,Z4324))</f>
        <v>0</v>
      </c>
      <c r="AB4324" s="1">
        <v>0</v>
      </c>
      <c r="AC4324" s="1">
        <v>9</v>
      </c>
      <c r="AD4324" s="1">
        <v>4.5</v>
      </c>
      <c r="AE4324" s="1">
        <v>200</v>
      </c>
      <c r="AF4324" s="1"/>
      <c r="AG4324" s="1" t="s">
        <v>731</v>
      </c>
      <c r="AH4324" s="1" t="str">
        <f>TRIM(MID(SUBSTITUTE($H4324,",",REPT(" ",200)),(LEN($H4324)-LEN(SUBSTITUTE($H4324,",",""))-3)*200+1,200))</f>
        <v>Cebu City</v>
      </c>
      <c r="AI4324" s="1" t="str">
        <f>TRIM(MID(SUBSTITUTE($H4324,",",REPT(" ",200)),(LEN($H4324)-LEN(SUBSTITUTE($H4324,",",""))-2)*200+1,200))</f>
        <v>Central Visayas</v>
      </c>
      <c r="AJ4324" s="1" t="s">
        <v>55</v>
      </c>
      <c r="AK4324" t="s">
        <v>15291</v>
      </c>
      <c r="AL4324" s="1">
        <v>3</v>
      </c>
      <c r="AM4324" s="1" t="s">
        <v>15292</v>
      </c>
    </row>
    <row r="4325" spans="1:39" ht="12.75" customHeight="1">
      <c r="A4325" s="1"/>
      <c r="B4325" s="1" t="s">
        <v>15293</v>
      </c>
      <c r="C4325" s="1" t="s">
        <v>15294</v>
      </c>
      <c r="D4325" s="3" t="str">
        <f ca="1">IFERROR(__xludf.DUMMYFUNCTION("PROPER(REGEXEXTRACT(B4292, ""(?:https?:\/\/)?(?:www\.)?([a-zA-Z0-9-]+)\.""))"),"Skyscanner")</f>
        <v>Skyscanner</v>
      </c>
      <c r="E4325" s="1" t="s">
        <v>15295</v>
      </c>
      <c r="F4325" s="1">
        <v>10.31193</v>
      </c>
      <c r="G4325" s="1">
        <v>123.89321200000001</v>
      </c>
      <c r="H4325" s="1" t="s">
        <v>15296</v>
      </c>
      <c r="I4325" s="1" t="s">
        <v>2622</v>
      </c>
      <c r="J4325" s="1">
        <f>IF(K4325="URBAN",1,IF(K4325="SUBURBAN",2,IF(K4325="RURAL",3,"")))</f>
        <v>1</v>
      </c>
      <c r="K4325" s="1" t="s">
        <v>42</v>
      </c>
      <c r="L4325" s="18">
        <v>46082</v>
      </c>
      <c r="M4325" s="49">
        <v>0.58333333333333337</v>
      </c>
      <c r="N4325" s="18">
        <v>46083</v>
      </c>
      <c r="O4325" s="56">
        <v>0.5</v>
      </c>
      <c r="P4325" s="31" t="str">
        <f>TEXT($L4325, "dddd")</f>
        <v>Sunday</v>
      </c>
      <c r="Q4325" s="39" t="s">
        <v>1341</v>
      </c>
      <c r="R4325" s="39">
        <v>1503</v>
      </c>
      <c r="S4325" s="1" t="str">
        <f>IF(OR(MONTH(L4325)=12, MONTH(L4325)&lt;=5), "Dry Season", "Wet Season")</f>
        <v>Dry Season</v>
      </c>
      <c r="T4325" s="1">
        <v>1</v>
      </c>
      <c r="U4325" s="1">
        <v>0</v>
      </c>
      <c r="V4325" s="1">
        <v>0</v>
      </c>
      <c r="W4325" s="2">
        <f>IF(ISNUMBER(SEARCH("N/A", X4325)), 0, 1)</f>
        <v>0</v>
      </c>
      <c r="X4325" s="1" t="s">
        <v>44</v>
      </c>
      <c r="Y4325" s="1"/>
      <c r="Z4325" s="1"/>
      <c r="AA4325" s="11" cm="1">
        <f t="array" ref="AA4325">IF(ISBLANK(Y4325), 0, VINCentyInvDistance(F4325,G4325,Y4325,Z4325))</f>
        <v>0</v>
      </c>
      <c r="AB4325" s="1">
        <v>1</v>
      </c>
      <c r="AC4325" s="1">
        <v>8.1999999999999993</v>
      </c>
      <c r="AD4325" s="1">
        <v>4.0999999999999996</v>
      </c>
      <c r="AE4325" s="1">
        <v>703</v>
      </c>
      <c r="AF4325" s="1"/>
      <c r="AG4325" s="1" t="s">
        <v>731</v>
      </c>
      <c r="AH4325" s="1" t="str">
        <f>TRIM(MID(SUBSTITUTE($H4325,",",REPT(" ",200)),(LEN($H4325)-LEN(SUBSTITUTE($H4325,",",""))-3)*200+1,200))</f>
        <v>Cebu City</v>
      </c>
      <c r="AI4325" s="1" t="str">
        <f>TRIM(MID(SUBSTITUTE($H4325,",",REPT(" ",200)),(LEN($H4325)-LEN(SUBSTITUTE($H4325,",",""))-2)*200+1,200))</f>
        <v>Central Visayas</v>
      </c>
      <c r="AJ4325" s="1" t="s">
        <v>55</v>
      </c>
      <c r="AK4325" t="s">
        <v>17714</v>
      </c>
      <c r="AL4325" s="1">
        <v>3</v>
      </c>
      <c r="AM4325" s="1" t="s">
        <v>15297</v>
      </c>
    </row>
    <row r="4326" spans="1:39" ht="12.75" customHeight="1">
      <c r="A4326" s="1"/>
      <c r="B4326" s="1" t="s">
        <v>15298</v>
      </c>
      <c r="C4326" s="1" t="s">
        <v>15299</v>
      </c>
      <c r="D4326" s="3" t="str">
        <f ca="1">IFERROR(__xludf.DUMMYFUNCTION("PROPER(REGEXEXTRACT(B4293, ""(?:https?:\/\/)?(?:www\.)?([a-zA-Z0-9-]+)\.""))"),"Skyscanner")</f>
        <v>Skyscanner</v>
      </c>
      <c r="E4326" s="1" t="s">
        <v>15300</v>
      </c>
      <c r="F4326" s="1">
        <v>10.319842</v>
      </c>
      <c r="G4326" s="1">
        <v>123.903278</v>
      </c>
      <c r="H4326" s="1" t="s">
        <v>15301</v>
      </c>
      <c r="I4326" s="1" t="s">
        <v>2622</v>
      </c>
      <c r="J4326" s="1">
        <f>IF(K4326="URBAN",1,IF(K4326="SUBURBAN",2,IF(K4326="RURAL",3,"")))</f>
        <v>1</v>
      </c>
      <c r="K4326" s="1" t="s">
        <v>42</v>
      </c>
      <c r="L4326" s="18">
        <v>46082</v>
      </c>
      <c r="M4326" s="49">
        <v>0.625</v>
      </c>
      <c r="N4326" s="18">
        <v>46083</v>
      </c>
      <c r="O4326" s="56">
        <v>0.5</v>
      </c>
      <c r="P4326" s="31" t="str">
        <f>TEXT($L4326, "dddd")</f>
        <v>Sunday</v>
      </c>
      <c r="Q4326" s="39" t="s">
        <v>1026</v>
      </c>
      <c r="R4326" s="39">
        <v>3142</v>
      </c>
      <c r="S4326" s="1" t="str">
        <f>IF(OR(MONTH(L4326)=12, MONTH(L4326)&lt;=5), "Dry Season", "Wet Season")</f>
        <v>Dry Season</v>
      </c>
      <c r="T4326" s="1">
        <v>1</v>
      </c>
      <c r="U4326" s="1">
        <v>0</v>
      </c>
      <c r="V4326" s="1">
        <v>0</v>
      </c>
      <c r="W4326" s="2">
        <f>IF(ISNUMBER(SEARCH("N/A", X4326)), 0, 1)</f>
        <v>0</v>
      </c>
      <c r="X4326" s="1" t="s">
        <v>44</v>
      </c>
      <c r="Y4326" s="1"/>
      <c r="Z4326" s="1"/>
      <c r="AA4326" s="11" cm="1">
        <f t="array" ref="AA4326">IF(ISBLANK(Y4326), 0, VINCentyInvDistance(F4326,G4326,Y4326,Z4326))</f>
        <v>0</v>
      </c>
      <c r="AB4326" s="1">
        <v>0</v>
      </c>
      <c r="AC4326" s="1">
        <v>7.4</v>
      </c>
      <c r="AD4326" s="1">
        <v>0</v>
      </c>
      <c r="AE4326" s="1">
        <v>1269</v>
      </c>
      <c r="AF4326" s="1"/>
      <c r="AG4326" s="1" t="s">
        <v>731</v>
      </c>
      <c r="AH4326" s="1" t="str">
        <f>TRIM(MID(SUBSTITUTE($H4326,",",REPT(" ",200)),(LEN($H4326)-LEN(SUBSTITUTE($H4326,",",""))-3)*200+1,200))</f>
        <v>Cebu City</v>
      </c>
      <c r="AI4326" s="1" t="str">
        <f>TRIM(MID(SUBSTITUTE($H4326,",",REPT(" ",200)),(LEN($H4326)-LEN(SUBSTITUTE($H4326,",",""))-2)*200+1,200))</f>
        <v>Central Visayas</v>
      </c>
      <c r="AJ4326" s="1" t="s">
        <v>55</v>
      </c>
      <c r="AK4326" t="s">
        <v>17715</v>
      </c>
      <c r="AL4326" s="1">
        <v>3</v>
      </c>
      <c r="AM4326" s="1" t="s">
        <v>15302</v>
      </c>
    </row>
    <row r="4327" spans="1:39" ht="12.75" customHeight="1">
      <c r="A4327" s="1"/>
      <c r="B4327" s="1" t="s">
        <v>15303</v>
      </c>
      <c r="C4327" s="1" t="s">
        <v>15304</v>
      </c>
      <c r="D4327" s="3" t="str">
        <f ca="1">IFERROR(__xludf.DUMMYFUNCTION("PROPER(REGEXEXTRACT(B4294, ""(?:https?:\/\/)?(?:www\.)?([a-zA-Z0-9-]+)\.""))"),"Skyscanner")</f>
        <v>Skyscanner</v>
      </c>
      <c r="E4327" s="1" t="s">
        <v>15305</v>
      </c>
      <c r="F4327" s="1">
        <v>10.305160000000001</v>
      </c>
      <c r="G4327" s="1">
        <v>123.89824</v>
      </c>
      <c r="H4327" s="1" t="s">
        <v>15306</v>
      </c>
      <c r="I4327" s="1" t="s">
        <v>2622</v>
      </c>
      <c r="J4327" s="1">
        <f>IF(K4327="URBAN",1,IF(K4327="SUBURBAN",2,IF(K4327="RURAL",3,"")))</f>
        <v>1</v>
      </c>
      <c r="K4327" s="1" t="s">
        <v>42</v>
      </c>
      <c r="L4327" s="18">
        <v>46082</v>
      </c>
      <c r="M4327" s="49">
        <v>0.58333333333333337</v>
      </c>
      <c r="N4327" s="18">
        <v>46083</v>
      </c>
      <c r="O4327" s="56">
        <v>0.5</v>
      </c>
      <c r="P4327" s="31" t="str">
        <f>TEXT($L4327, "dddd")</f>
        <v>Sunday</v>
      </c>
      <c r="Q4327" s="39" t="s">
        <v>371</v>
      </c>
      <c r="R4327" s="39">
        <v>482</v>
      </c>
      <c r="S4327" s="1" t="str">
        <f>IF(OR(MONTH(L4327)=12, MONTH(L4327)&lt;=5), "Dry Season", "Wet Season")</f>
        <v>Dry Season</v>
      </c>
      <c r="T4327" s="1">
        <v>1</v>
      </c>
      <c r="U4327" s="1">
        <v>0</v>
      </c>
      <c r="V4327" s="1">
        <v>0</v>
      </c>
      <c r="W4327" s="2">
        <f>IF(ISNUMBER(SEARCH("N/A", X4327)), 0, 1)</f>
        <v>0</v>
      </c>
      <c r="X4327" s="1" t="s">
        <v>44</v>
      </c>
      <c r="Y4327" s="1"/>
      <c r="Z4327" s="1"/>
      <c r="AA4327" s="11" cm="1">
        <f t="array" ref="AA4327">IF(ISBLANK(Y4327), 0, VINCentyInvDistance(F4327,G4327,Y4327,Z4327))</f>
        <v>0</v>
      </c>
      <c r="AB4327" s="1">
        <v>0</v>
      </c>
      <c r="AC4327" s="1">
        <v>8.8000000000000007</v>
      </c>
      <c r="AD4327" s="1">
        <v>4.4000000000000004</v>
      </c>
      <c r="AE4327" s="1">
        <v>9</v>
      </c>
      <c r="AF4327" s="1"/>
      <c r="AG4327" s="1" t="s">
        <v>731</v>
      </c>
      <c r="AH4327" s="1" t="str">
        <f>TRIM(MID(SUBSTITUTE($H4327,",",REPT(" ",200)),(LEN($H4327)-LEN(SUBSTITUTE($H4327,",",""))-3)*200+1,200))</f>
        <v>Cebu City</v>
      </c>
      <c r="AI4327" s="1" t="str">
        <f>TRIM(MID(SUBSTITUTE($H4327,",",REPT(" ",200)),(LEN($H4327)-LEN(SUBSTITUTE($H4327,",",""))-2)*200+1,200))</f>
        <v>Central Visayas</v>
      </c>
      <c r="AJ4327" s="1" t="s">
        <v>55</v>
      </c>
      <c r="AK4327" t="s">
        <v>15307</v>
      </c>
      <c r="AL4327" s="2">
        <v>0</v>
      </c>
      <c r="AM4327" s="1" t="s">
        <v>15308</v>
      </c>
    </row>
    <row r="4328" spans="1:39" ht="12.75" customHeight="1">
      <c r="A4328" s="1"/>
      <c r="B4328" s="1" t="s">
        <v>15309</v>
      </c>
      <c r="C4328" s="1" t="s">
        <v>15310</v>
      </c>
      <c r="D4328" s="3" t="str">
        <f ca="1">IFERROR(__xludf.DUMMYFUNCTION("PROPER(REGEXEXTRACT(B4295, ""(?:https?:\/\/)?(?:www\.)?([a-zA-Z0-9-]+)\.""))"),"Skyscanner")</f>
        <v>Skyscanner</v>
      </c>
      <c r="E4328" s="1" t="s">
        <v>15311</v>
      </c>
      <c r="F4328" s="1">
        <v>10.312018999999999</v>
      </c>
      <c r="G4328" s="1">
        <v>123.891747</v>
      </c>
      <c r="H4328" s="1" t="s">
        <v>15312</v>
      </c>
      <c r="I4328" s="1" t="s">
        <v>2622</v>
      </c>
      <c r="J4328" s="1">
        <f>IF(K4328="URBAN",1,IF(K4328="SUBURBAN",2,IF(K4328="RURAL",3,"")))</f>
        <v>1</v>
      </c>
      <c r="K4328" s="1" t="s">
        <v>42</v>
      </c>
      <c r="L4328" s="18">
        <v>46082</v>
      </c>
      <c r="M4328" s="49">
        <v>0.625</v>
      </c>
      <c r="N4328" s="18">
        <v>46083</v>
      </c>
      <c r="O4328" s="56">
        <v>0.5</v>
      </c>
      <c r="P4328" s="31" t="str">
        <f>TEXT($L4328, "dddd")</f>
        <v>Sunday</v>
      </c>
      <c r="Q4328" s="39" t="s">
        <v>207</v>
      </c>
      <c r="R4328" s="39">
        <v>2400</v>
      </c>
      <c r="S4328" s="1" t="str">
        <f>IF(OR(MONTH(L4328)=12, MONTH(L4328)&lt;=5), "Dry Season", "Wet Season")</f>
        <v>Dry Season</v>
      </c>
      <c r="T4328" s="1">
        <v>1</v>
      </c>
      <c r="U4328" s="1">
        <v>0</v>
      </c>
      <c r="V4328" s="1">
        <v>0</v>
      </c>
      <c r="W4328" s="2">
        <f>IF(ISNUMBER(SEARCH("N/A", X4328)), 0, 1)</f>
        <v>0</v>
      </c>
      <c r="X4328" s="1" t="s">
        <v>44</v>
      </c>
      <c r="Y4328" s="1"/>
      <c r="Z4328" s="1"/>
      <c r="AA4328" s="11" cm="1">
        <f t="array" ref="AA4328">IF(ISBLANK(Y4328), 0, VINCentyInvDistance(F4328,G4328,Y4328,Z4328))</f>
        <v>0</v>
      </c>
      <c r="AB4328" s="1">
        <v>0</v>
      </c>
      <c r="AC4328" s="1">
        <v>5</v>
      </c>
      <c r="AD4328" s="1">
        <v>0</v>
      </c>
      <c r="AE4328" s="1">
        <v>22</v>
      </c>
      <c r="AF4328" s="1"/>
      <c r="AG4328" s="1" t="s">
        <v>731</v>
      </c>
      <c r="AH4328" s="1" t="str">
        <f>TRIM(MID(SUBSTITUTE($H4328,",",REPT(" ",200)),(LEN($H4328)-LEN(SUBSTITUTE($H4328,",",""))-3)*200+1,200))</f>
        <v>Cebu City</v>
      </c>
      <c r="AI4328" s="1" t="str">
        <f>TRIM(MID(SUBSTITUTE($H4328,",",REPT(" ",200)),(LEN($H4328)-LEN(SUBSTITUTE($H4328,",",""))-2)*200+1,200))</f>
        <v>Central Visayas</v>
      </c>
      <c r="AJ4328" s="1" t="s">
        <v>55</v>
      </c>
      <c r="AK4328" t="s">
        <v>17716</v>
      </c>
      <c r="AL4328" s="1">
        <v>2</v>
      </c>
      <c r="AM4328" s="1" t="s">
        <v>15313</v>
      </c>
    </row>
    <row r="4329" spans="1:39" ht="12.75" customHeight="1">
      <c r="A4329" s="1"/>
      <c r="B4329" s="1" t="s">
        <v>15314</v>
      </c>
      <c r="C4329" s="1" t="s">
        <v>15315</v>
      </c>
      <c r="D4329" s="3" t="str">
        <f ca="1">IFERROR(__xludf.DUMMYFUNCTION("PROPER(REGEXEXTRACT(B4296, ""(?:https?:\/\/)?(?:www\.)?([a-zA-Z0-9-]+)\.""))"),"Skyscanner")</f>
        <v>Skyscanner</v>
      </c>
      <c r="E4329" s="1" t="s">
        <v>15208</v>
      </c>
      <c r="F4329" s="1">
        <v>10.26993</v>
      </c>
      <c r="G4329" s="1">
        <v>123.87251999999999</v>
      </c>
      <c r="H4329" s="1" t="s">
        <v>15209</v>
      </c>
      <c r="I4329" s="1" t="s">
        <v>2622</v>
      </c>
      <c r="J4329" s="1">
        <f>IF(K4329="URBAN",1,IF(K4329="SUBURBAN",2,IF(K4329="RURAL",3,"")))</f>
        <v>1</v>
      </c>
      <c r="K4329" s="1" t="s">
        <v>42</v>
      </c>
      <c r="L4329" s="18">
        <v>46082</v>
      </c>
      <c r="M4329" s="49">
        <v>0.625</v>
      </c>
      <c r="N4329" s="18">
        <v>46083</v>
      </c>
      <c r="O4329" s="56">
        <v>0.5</v>
      </c>
      <c r="P4329" s="31" t="str">
        <f>TEXT($L4329, "dddd")</f>
        <v>Sunday</v>
      </c>
      <c r="Q4329" s="39" t="s">
        <v>43</v>
      </c>
      <c r="R4329" s="39">
        <v>2295</v>
      </c>
      <c r="S4329" s="1" t="str">
        <f>IF(OR(MONTH(L4329)=12, MONTH(L4329)&lt;=5), "Dry Season", "Wet Season")</f>
        <v>Dry Season</v>
      </c>
      <c r="T4329" s="1">
        <v>1</v>
      </c>
      <c r="U4329" s="1">
        <v>0</v>
      </c>
      <c r="V4329" s="1">
        <v>0</v>
      </c>
      <c r="W4329" s="2">
        <f>IF(ISNUMBER(SEARCH("N/A", X4329)), 0, 1)</f>
        <v>0</v>
      </c>
      <c r="X4329" s="1" t="s">
        <v>44</v>
      </c>
      <c r="Y4329" s="1"/>
      <c r="Z4329" s="1"/>
      <c r="AA4329" s="11" cm="1">
        <f t="array" ref="AA4329">IF(ISBLANK(Y4329), 0, VINCentyInvDistance(F4329,G4329,Y4329,Z4329))</f>
        <v>0</v>
      </c>
      <c r="AB4329" s="1">
        <v>0</v>
      </c>
      <c r="AC4329" s="1">
        <v>0</v>
      </c>
      <c r="AD4329" s="1">
        <v>0</v>
      </c>
      <c r="AE4329" s="1"/>
      <c r="AF4329" s="1"/>
      <c r="AG4329" s="1" t="s">
        <v>731</v>
      </c>
      <c r="AH4329" s="1" t="str">
        <f>TRIM(MID(SUBSTITUTE($H4329,",",REPT(" ",200)),(LEN($H4329)-LEN(SUBSTITUTE($H4329,",",""))-3)*200+1,200))</f>
        <v>Cebu City</v>
      </c>
      <c r="AI4329" s="1" t="str">
        <f>TRIM(MID(SUBSTITUTE($H4329,",",REPT(" ",200)),(LEN($H4329)-LEN(SUBSTITUTE($H4329,",",""))-2)*200+1,200))</f>
        <v>Central Visayas</v>
      </c>
      <c r="AJ4329" s="1" t="s">
        <v>55</v>
      </c>
      <c r="AK4329" t="s">
        <v>16465</v>
      </c>
      <c r="AL4329" s="2">
        <v>0</v>
      </c>
      <c r="AM4329" s="1" t="s">
        <v>15316</v>
      </c>
    </row>
    <row r="4330" spans="1:39" ht="12.75" customHeight="1">
      <c r="A4330" s="1"/>
      <c r="B4330" s="1" t="s">
        <v>15317</v>
      </c>
      <c r="C4330" s="1" t="s">
        <v>15318</v>
      </c>
      <c r="D4330" s="3" t="str">
        <f ca="1">IFERROR(__xludf.DUMMYFUNCTION("PROPER(REGEXEXTRACT(B4297, ""(?:https?:\/\/)?(?:www\.)?([a-zA-Z0-9-]+)\.""))"),"Skyscanner")</f>
        <v>Skyscanner</v>
      </c>
      <c r="E4330" s="1" t="s">
        <v>15319</v>
      </c>
      <c r="F4330" s="1">
        <v>10.30612</v>
      </c>
      <c r="G4330" s="1">
        <v>123.89693</v>
      </c>
      <c r="H4330" s="1" t="s">
        <v>15320</v>
      </c>
      <c r="I4330" s="1" t="s">
        <v>2622</v>
      </c>
      <c r="J4330" s="1">
        <f>IF(K4330="URBAN",1,IF(K4330="SUBURBAN",2,IF(K4330="RURAL",3,"")))</f>
        <v>1</v>
      </c>
      <c r="K4330" s="1" t="s">
        <v>42</v>
      </c>
      <c r="L4330" s="18">
        <v>46082</v>
      </c>
      <c r="M4330" s="49">
        <v>0.625</v>
      </c>
      <c r="N4330" s="18">
        <v>46083</v>
      </c>
      <c r="O4330" s="56">
        <v>0.5</v>
      </c>
      <c r="P4330" s="31" t="str">
        <f>TEXT($L4330, "dddd")</f>
        <v>Sunday</v>
      </c>
      <c r="Q4330" s="39" t="s">
        <v>207</v>
      </c>
      <c r="R4330" s="39">
        <v>1193</v>
      </c>
      <c r="S4330" s="1" t="str">
        <f>IF(OR(MONTH(L4330)=12, MONTH(L4330)&lt;=5), "Dry Season", "Wet Season")</f>
        <v>Dry Season</v>
      </c>
      <c r="T4330" s="1">
        <v>1</v>
      </c>
      <c r="U4330" s="1">
        <v>0</v>
      </c>
      <c r="V4330" s="1">
        <v>0</v>
      </c>
      <c r="W4330" s="2">
        <f>IF(ISNUMBER(SEARCH("N/A", X4330)), 0, 1)</f>
        <v>0</v>
      </c>
      <c r="X4330" s="1" t="s">
        <v>44</v>
      </c>
      <c r="Y4330" s="1"/>
      <c r="Z4330" s="1"/>
      <c r="AA4330" s="11" cm="1">
        <f t="array" ref="AA4330">IF(ISBLANK(Y4330), 0, VINCentyInvDistance(F4330,G4330,Y4330,Z4330))</f>
        <v>0</v>
      </c>
      <c r="AB4330" s="1">
        <v>0</v>
      </c>
      <c r="AC4330" s="1">
        <v>6.6</v>
      </c>
      <c r="AD4330" s="1">
        <v>0</v>
      </c>
      <c r="AE4330" s="1">
        <v>324</v>
      </c>
      <c r="AF4330" s="1"/>
      <c r="AG4330" s="1" t="s">
        <v>731</v>
      </c>
      <c r="AH4330" s="1" t="str">
        <f>TRIM(MID(SUBSTITUTE($H4330,",",REPT(" ",200)),(LEN($H4330)-LEN(SUBSTITUTE($H4330,",",""))-3)*200+1,200))</f>
        <v>Cebu City</v>
      </c>
      <c r="AI4330" s="1" t="str">
        <f>TRIM(MID(SUBSTITUTE($H4330,",",REPT(" ",200)),(LEN($H4330)-LEN(SUBSTITUTE($H4330,",",""))-2)*200+1,200))</f>
        <v>Central Visayas</v>
      </c>
      <c r="AJ4330" s="1" t="s">
        <v>55</v>
      </c>
      <c r="AK4330" t="s">
        <v>56</v>
      </c>
      <c r="AL4330" s="2">
        <v>0</v>
      </c>
      <c r="AM4330" s="1" t="s">
        <v>15321</v>
      </c>
    </row>
    <row r="4331" spans="1:39" ht="12.75" customHeight="1">
      <c r="A4331" s="1"/>
      <c r="B4331" s="1" t="s">
        <v>9650</v>
      </c>
      <c r="C4331" s="1" t="s">
        <v>15322</v>
      </c>
      <c r="D4331" s="3" t="str">
        <f ca="1">IFERROR(__xludf.DUMMYFUNCTION("PROPER(REGEXEXTRACT(B4298, ""(?:https?:\/\/)?(?:www\.)?([a-zA-Z0-9-]+)\.""))"),"Skyscanner")</f>
        <v>Skyscanner</v>
      </c>
      <c r="E4331" s="1" t="s">
        <v>15022</v>
      </c>
      <c r="F4331" s="1">
        <v>10.317723000000001</v>
      </c>
      <c r="G4331" s="1">
        <v>123.906982</v>
      </c>
      <c r="H4331" s="1" t="s">
        <v>9646</v>
      </c>
      <c r="I4331" s="1" t="s">
        <v>2622</v>
      </c>
      <c r="J4331" s="1">
        <f>IF(K4331="URBAN",1,IF(K4331="SUBURBAN",2,IF(K4331="RURAL",3,"")))</f>
        <v>1</v>
      </c>
      <c r="K4331" s="1" t="s">
        <v>42</v>
      </c>
      <c r="L4331" s="18">
        <v>46082</v>
      </c>
      <c r="M4331" s="49">
        <v>0.58333333333333337</v>
      </c>
      <c r="N4331" s="18">
        <v>46083</v>
      </c>
      <c r="O4331" s="56">
        <v>0.5</v>
      </c>
      <c r="P4331" s="31" t="str">
        <f>TEXT($L4331, "dddd")</f>
        <v>Sunday</v>
      </c>
      <c r="Q4331" s="39" t="s">
        <v>43</v>
      </c>
      <c r="R4331" s="39">
        <v>6122</v>
      </c>
      <c r="S4331" s="1" t="str">
        <f>IF(OR(MONTH(L4331)=12, MONTH(L4331)&lt;=5), "Dry Season", "Wet Season")</f>
        <v>Dry Season</v>
      </c>
      <c r="T4331" s="1">
        <v>1</v>
      </c>
      <c r="U4331" s="1">
        <v>0</v>
      </c>
      <c r="V4331" s="1">
        <v>0</v>
      </c>
      <c r="W4331" s="2">
        <f>IF(ISNUMBER(SEARCH("N/A", X4331)), 0, 1)</f>
        <v>0</v>
      </c>
      <c r="X4331" s="1" t="s">
        <v>44</v>
      </c>
      <c r="Y4331" s="1"/>
      <c r="Z4331" s="1"/>
      <c r="AA4331" s="11" cm="1">
        <f t="array" ref="AA4331">IF(ISBLANK(Y4331), 0, VINCentyInvDistance(F4331,G4331,Y4331,Z4331))</f>
        <v>0</v>
      </c>
      <c r="AB4331" s="1">
        <v>1</v>
      </c>
      <c r="AC4331" s="1">
        <v>9</v>
      </c>
      <c r="AD4331" s="1">
        <v>4.5</v>
      </c>
      <c r="AE4331" s="1">
        <v>553</v>
      </c>
      <c r="AF4331" s="1"/>
      <c r="AG4331" s="1" t="s">
        <v>731</v>
      </c>
      <c r="AH4331" s="1" t="str">
        <f>TRIM(MID(SUBSTITUTE($H4331,",",REPT(" ",200)),(LEN($H4331)-LEN(SUBSTITUTE($H4331,",",""))-3)*200+1,200))</f>
        <v>Cebu City</v>
      </c>
      <c r="AI4331" s="1" t="str">
        <f>TRIM(MID(SUBSTITUTE($H4331,",",REPT(" ",200)),(LEN($H4331)-LEN(SUBSTITUTE($H4331,",",""))-2)*200+1,200))</f>
        <v>Central Visayas</v>
      </c>
      <c r="AJ4331" s="1" t="s">
        <v>55</v>
      </c>
      <c r="AK4331" t="s">
        <v>17320</v>
      </c>
      <c r="AL4331" s="1">
        <v>4</v>
      </c>
      <c r="AM4331" s="1" t="s">
        <v>9653</v>
      </c>
    </row>
    <row r="4332" spans="1:39" ht="12.75" customHeight="1">
      <c r="A4332" s="1"/>
      <c r="B4332" s="1" t="s">
        <v>15323</v>
      </c>
      <c r="C4332" s="1" t="s">
        <v>15324</v>
      </c>
      <c r="D4332" s="3" t="str">
        <f ca="1">IFERROR(__xludf.DUMMYFUNCTION("PROPER(REGEXEXTRACT(B4299, ""(?:https?:\/\/)?(?:www\.)?([a-zA-Z0-9-]+)\.""))"),"Skyscanner")</f>
        <v>Skyscanner</v>
      </c>
      <c r="E4332" s="1" t="s">
        <v>15325</v>
      </c>
      <c r="F4332" s="1">
        <v>10.313440999999999</v>
      </c>
      <c r="G4332" s="1">
        <v>123.890759</v>
      </c>
      <c r="H4332" s="1" t="s">
        <v>15326</v>
      </c>
      <c r="I4332" s="1" t="s">
        <v>2622</v>
      </c>
      <c r="J4332" s="1">
        <f>IF(K4332="URBAN",1,IF(K4332="SUBURBAN",2,IF(K4332="RURAL",3,"")))</f>
        <v>1</v>
      </c>
      <c r="K4332" s="1" t="s">
        <v>42</v>
      </c>
      <c r="L4332" s="18">
        <v>46082</v>
      </c>
      <c r="M4332" s="49">
        <v>0.58333333333333337</v>
      </c>
      <c r="N4332" s="18">
        <v>46083</v>
      </c>
      <c r="O4332" s="56">
        <v>0.5</v>
      </c>
      <c r="P4332" s="31" t="str">
        <f>TEXT($L4332, "dddd")</f>
        <v>Sunday</v>
      </c>
      <c r="Q4332" s="39" t="s">
        <v>43</v>
      </c>
      <c r="R4332" s="39">
        <v>2800</v>
      </c>
      <c r="S4332" s="1" t="str">
        <f>IF(OR(MONTH(L4332)=12, MONTH(L4332)&lt;=5), "Dry Season", "Wet Season")</f>
        <v>Dry Season</v>
      </c>
      <c r="T4332" s="1">
        <v>1</v>
      </c>
      <c r="U4332" s="1">
        <v>0</v>
      </c>
      <c r="V4332" s="1">
        <v>0</v>
      </c>
      <c r="W4332" s="2">
        <f>IF(ISNUMBER(SEARCH("N/A", X4332)), 0, 1)</f>
        <v>0</v>
      </c>
      <c r="X4332" s="1" t="s">
        <v>44</v>
      </c>
      <c r="Y4332" s="1"/>
      <c r="Z4332" s="1"/>
      <c r="AA4332" s="11" cm="1">
        <f t="array" ref="AA4332">IF(ISBLANK(Y4332), 0, VINCentyInvDistance(F4332,G4332,Y4332,Z4332))</f>
        <v>0</v>
      </c>
      <c r="AB4332" s="1">
        <v>0</v>
      </c>
      <c r="AC4332" s="1">
        <v>9</v>
      </c>
      <c r="AD4332" s="1">
        <v>4.5</v>
      </c>
      <c r="AE4332" s="1">
        <v>301</v>
      </c>
      <c r="AF4332" s="1"/>
      <c r="AG4332" s="1" t="s">
        <v>731</v>
      </c>
      <c r="AH4332" s="1" t="str">
        <f>TRIM(MID(SUBSTITUTE($H4332,",",REPT(" ",200)),(LEN($H4332)-LEN(SUBSTITUTE($H4332,",",""))-3)*200+1,200))</f>
        <v>Cebu City</v>
      </c>
      <c r="AI4332" s="1" t="str">
        <f>TRIM(MID(SUBSTITUTE($H4332,",",REPT(" ",200)),(LEN($H4332)-LEN(SUBSTITUTE($H4332,",",""))-2)*200+1,200))</f>
        <v>Central Visayas</v>
      </c>
      <c r="AJ4332" s="1" t="s">
        <v>55</v>
      </c>
      <c r="AK4332" t="s">
        <v>17717</v>
      </c>
      <c r="AL4332" s="1">
        <v>3</v>
      </c>
      <c r="AM4332" s="1" t="s">
        <v>15327</v>
      </c>
    </row>
    <row r="4333" spans="1:39" ht="12.75" customHeight="1">
      <c r="A4333" s="1"/>
      <c r="B4333" s="1" t="s">
        <v>15328</v>
      </c>
      <c r="C4333" s="1" t="s">
        <v>15329</v>
      </c>
      <c r="D4333" s="3" t="str">
        <f ca="1">IFERROR(__xludf.DUMMYFUNCTION("PROPER(REGEXEXTRACT(B4300, ""(?:https?:\/\/)?(?:www\.)?([a-zA-Z0-9-]+)\.""))"),"Skyscanner")</f>
        <v>Skyscanner</v>
      </c>
      <c r="E4333" s="1" t="s">
        <v>15330</v>
      </c>
      <c r="F4333" s="1">
        <v>10.313124999999999</v>
      </c>
      <c r="G4333" s="1">
        <v>123.892775</v>
      </c>
      <c r="H4333" s="1" t="s">
        <v>15296</v>
      </c>
      <c r="I4333" s="1" t="s">
        <v>2622</v>
      </c>
      <c r="J4333" s="1">
        <f>IF(K4333="URBAN",1,IF(K4333="SUBURBAN",2,IF(K4333="RURAL",3,"")))</f>
        <v>1</v>
      </c>
      <c r="K4333" s="1" t="s">
        <v>42</v>
      </c>
      <c r="L4333" s="18">
        <v>46082</v>
      </c>
      <c r="M4333" s="49">
        <v>0.58333333333333337</v>
      </c>
      <c r="N4333" s="18">
        <v>46090</v>
      </c>
      <c r="O4333" s="56">
        <v>0.5</v>
      </c>
      <c r="P4333" s="31" t="str">
        <f>TEXT($L4333, "dddd")</f>
        <v>Sunday</v>
      </c>
      <c r="Q4333" s="39" t="s">
        <v>207</v>
      </c>
      <c r="R4333" s="39">
        <v>1806</v>
      </c>
      <c r="S4333" s="1" t="str">
        <f>IF(OR(MONTH(L4333)=12, MONTH(L4333)&lt;=5), "Dry Season", "Wet Season")</f>
        <v>Dry Season</v>
      </c>
      <c r="T4333" s="1">
        <v>1</v>
      </c>
      <c r="U4333" s="1">
        <v>0</v>
      </c>
      <c r="V4333" s="1">
        <v>0</v>
      </c>
      <c r="W4333" s="2">
        <f>IF(ISNUMBER(SEARCH("N/A", X4333)), 0, 1)</f>
        <v>0</v>
      </c>
      <c r="X4333" s="1" t="s">
        <v>44</v>
      </c>
      <c r="Y4333" s="1"/>
      <c r="Z4333" s="1"/>
      <c r="AA4333" s="11" cm="1">
        <f t="array" ref="AA4333">IF(ISBLANK(Y4333), 0, VINCentyInvDistance(F4333,G4333,Y4333,Z4333))</f>
        <v>0</v>
      </c>
      <c r="AB4333" s="1">
        <v>0</v>
      </c>
      <c r="AC4333" s="1">
        <v>0</v>
      </c>
      <c r="AD4333" s="1">
        <v>0</v>
      </c>
      <c r="AE4333" s="1"/>
      <c r="AF4333" s="1"/>
      <c r="AG4333" s="1" t="s">
        <v>731</v>
      </c>
      <c r="AH4333" s="1" t="str">
        <f>TRIM(MID(SUBSTITUTE($H4333,",",REPT(" ",200)),(LEN($H4333)-LEN(SUBSTITUTE($H4333,",",""))-3)*200+1,200))</f>
        <v>Cebu City</v>
      </c>
      <c r="AI4333" s="1" t="str">
        <f>TRIM(MID(SUBSTITUTE($H4333,",",REPT(" ",200)),(LEN($H4333)-LEN(SUBSTITUTE($H4333,",",""))-2)*200+1,200))</f>
        <v>Central Visayas</v>
      </c>
      <c r="AJ4333" s="1" t="s">
        <v>55</v>
      </c>
      <c r="AK4333" t="s">
        <v>15331</v>
      </c>
      <c r="AL4333" s="2">
        <v>0</v>
      </c>
      <c r="AM4333" s="1" t="s">
        <v>15332</v>
      </c>
    </row>
    <row r="4334" spans="1:39" ht="12.75" customHeight="1">
      <c r="A4334" s="1"/>
      <c r="B4334" s="1" t="s">
        <v>14763</v>
      </c>
      <c r="C4334" s="1" t="s">
        <v>15333</v>
      </c>
      <c r="D4334" s="3" t="str">
        <f ca="1">IFERROR(__xludf.DUMMYFUNCTION("PROPER(REGEXEXTRACT(B4301, ""(?:https?:\/\/)?(?:www\.)?([a-zA-Z0-9-]+)\.""))"),"Skyscanner")</f>
        <v>Skyscanner</v>
      </c>
      <c r="E4334" s="1" t="s">
        <v>14765</v>
      </c>
      <c r="F4334" s="1">
        <v>10.311842</v>
      </c>
      <c r="G4334" s="1">
        <v>123.921206</v>
      </c>
      <c r="H4334" s="1" t="s">
        <v>14766</v>
      </c>
      <c r="I4334" s="1" t="s">
        <v>2622</v>
      </c>
      <c r="J4334" s="1">
        <f>IF(K4334="URBAN",1,IF(K4334="SUBURBAN",2,IF(K4334="RURAL",3,"")))</f>
        <v>1</v>
      </c>
      <c r="K4334" s="1" t="s">
        <v>42</v>
      </c>
      <c r="L4334" s="18">
        <v>46082</v>
      </c>
      <c r="M4334" s="49">
        <v>0.625</v>
      </c>
      <c r="N4334" s="18">
        <v>46083</v>
      </c>
      <c r="O4334" s="56">
        <v>0.5</v>
      </c>
      <c r="P4334" s="31" t="str">
        <f>TEXT($L4334, "dddd")</f>
        <v>Sunday</v>
      </c>
      <c r="Q4334" s="39" t="s">
        <v>43</v>
      </c>
      <c r="R4334" s="39">
        <v>3355</v>
      </c>
      <c r="S4334" s="1" t="str">
        <f>IF(OR(MONTH(L4334)=12, MONTH(L4334)&lt;=5), "Dry Season", "Wet Season")</f>
        <v>Dry Season</v>
      </c>
      <c r="T4334" s="1">
        <v>1</v>
      </c>
      <c r="U4334" s="1">
        <v>0</v>
      </c>
      <c r="V4334" s="1">
        <v>0</v>
      </c>
      <c r="W4334" s="2">
        <f>IF(ISNUMBER(SEARCH("N/A", X4334)), 0, 1)</f>
        <v>0</v>
      </c>
      <c r="X4334" s="1" t="s">
        <v>44</v>
      </c>
      <c r="Y4334" s="1"/>
      <c r="Z4334" s="1"/>
      <c r="AA4334" s="11" cm="1">
        <f t="array" ref="AA4334">IF(ISBLANK(Y4334), 0, VINCentyInvDistance(F4334,G4334,Y4334,Z4334))</f>
        <v>0</v>
      </c>
      <c r="AB4334" s="1">
        <v>1</v>
      </c>
      <c r="AC4334" s="1">
        <v>7.6</v>
      </c>
      <c r="AD4334" s="1">
        <v>0</v>
      </c>
      <c r="AE4334" s="1">
        <v>1432</v>
      </c>
      <c r="AF4334" s="1"/>
      <c r="AG4334" s="1" t="s">
        <v>731</v>
      </c>
      <c r="AH4334" s="1" t="str">
        <f>TRIM(MID(SUBSTITUTE($H4334,",",REPT(" ",200)),(LEN($H4334)-LEN(SUBSTITUTE($H4334,",",""))-3)*200+1,200))</f>
        <v>Cebu City</v>
      </c>
      <c r="AI4334" s="1" t="str">
        <f>TRIM(MID(SUBSTITUTE($H4334,",",REPT(" ",200)),(LEN($H4334)-LEN(SUBSTITUTE($H4334,",",""))-2)*200+1,200))</f>
        <v>Central Visayas</v>
      </c>
      <c r="AJ4334" s="1" t="s">
        <v>55</v>
      </c>
      <c r="AK4334" t="s">
        <v>17664</v>
      </c>
      <c r="AL4334" s="1">
        <v>3</v>
      </c>
      <c r="AM4334" s="1" t="s">
        <v>14767</v>
      </c>
    </row>
    <row r="4335" spans="1:39" ht="12.75" customHeight="1">
      <c r="A4335" s="1"/>
      <c r="B4335" s="1" t="s">
        <v>14768</v>
      </c>
      <c r="C4335" s="1" t="s">
        <v>15334</v>
      </c>
      <c r="D4335" s="3" t="str">
        <f ca="1">IFERROR(__xludf.DUMMYFUNCTION("PROPER(REGEXEXTRACT(B4302, ""(?:https?:\/\/)?(?:www\.)?([a-zA-Z0-9-]+)\.""))"),"Skyscanner")</f>
        <v>Skyscanner</v>
      </c>
      <c r="E4335" s="1" t="s">
        <v>14770</v>
      </c>
      <c r="F4335" s="1">
        <v>10.309123</v>
      </c>
      <c r="G4335" s="1">
        <v>123.894766</v>
      </c>
      <c r="H4335" s="1" t="s">
        <v>14771</v>
      </c>
      <c r="I4335" s="1" t="s">
        <v>2622</v>
      </c>
      <c r="J4335" s="1">
        <f>IF(K4335="URBAN",1,IF(K4335="SUBURBAN",2,IF(K4335="RURAL",3,"")))</f>
        <v>1</v>
      </c>
      <c r="K4335" s="1" t="s">
        <v>42</v>
      </c>
      <c r="L4335" s="18">
        <v>46082</v>
      </c>
      <c r="M4335" s="49">
        <v>0.625</v>
      </c>
      <c r="N4335" s="18">
        <v>46083</v>
      </c>
      <c r="O4335" s="56">
        <v>0.5</v>
      </c>
      <c r="P4335" s="31" t="str">
        <f>TEXT($L4335, "dddd")</f>
        <v>Sunday</v>
      </c>
      <c r="Q4335" s="39" t="s">
        <v>43</v>
      </c>
      <c r="R4335" s="39">
        <v>2427</v>
      </c>
      <c r="S4335" s="1" t="str">
        <f>IF(OR(MONTH(L4335)=12, MONTH(L4335)&lt;=5), "Dry Season", "Wet Season")</f>
        <v>Dry Season</v>
      </c>
      <c r="T4335" s="1">
        <v>1</v>
      </c>
      <c r="U4335" s="1">
        <v>0</v>
      </c>
      <c r="V4335" s="1">
        <v>0</v>
      </c>
      <c r="W4335" s="2">
        <f>IF(ISNUMBER(SEARCH("N/A", X4335)), 0, 1)</f>
        <v>0</v>
      </c>
      <c r="X4335" s="1" t="s">
        <v>44</v>
      </c>
      <c r="Y4335" s="1"/>
      <c r="Z4335" s="1"/>
      <c r="AA4335" s="11" cm="1">
        <f t="array" ref="AA4335">IF(ISBLANK(Y4335), 0, VINCentyInvDistance(F4335,G4335,Y4335,Z4335))</f>
        <v>0</v>
      </c>
      <c r="AB4335" s="1">
        <v>0</v>
      </c>
      <c r="AC4335" s="1">
        <v>9</v>
      </c>
      <c r="AD4335" s="1">
        <v>0</v>
      </c>
      <c r="AE4335" s="1">
        <v>77</v>
      </c>
      <c r="AF4335" s="1"/>
      <c r="AG4335" s="1" t="s">
        <v>731</v>
      </c>
      <c r="AH4335" s="1" t="str">
        <f>TRIM(MID(SUBSTITUTE($H4335,",",REPT(" ",200)),(LEN($H4335)-LEN(SUBSTITUTE($H4335,",",""))-3)*200+1,200))</f>
        <v>Cebu City</v>
      </c>
      <c r="AI4335" s="1" t="str">
        <f>TRIM(MID(SUBSTITUTE($H4335,",",REPT(" ",200)),(LEN($H4335)-LEN(SUBSTITUTE($H4335,",",""))-2)*200+1,200))</f>
        <v>Central Visayas</v>
      </c>
      <c r="AJ4335" s="1" t="s">
        <v>55</v>
      </c>
      <c r="AK4335" t="s">
        <v>14772</v>
      </c>
      <c r="AL4335" s="1">
        <v>3</v>
      </c>
      <c r="AM4335" s="1" t="s">
        <v>14773</v>
      </c>
    </row>
    <row r="4336" spans="1:39" ht="12.75" customHeight="1">
      <c r="A4336" s="1"/>
      <c r="B4336" s="1" t="s">
        <v>14774</v>
      </c>
      <c r="C4336" s="1" t="s">
        <v>15335</v>
      </c>
      <c r="D4336" s="3" t="str">
        <f ca="1">IFERROR(__xludf.DUMMYFUNCTION("PROPER(REGEXEXTRACT(B4303, ""(?:https?:\/\/)?(?:www\.)?([a-zA-Z0-9-]+)\.""))"),"Skyscanner")</f>
        <v>Skyscanner</v>
      </c>
      <c r="E4336" s="1" t="s">
        <v>14776</v>
      </c>
      <c r="F4336" s="1">
        <v>10.30964</v>
      </c>
      <c r="G4336" s="1">
        <v>123.91919</v>
      </c>
      <c r="H4336" s="1" t="s">
        <v>14777</v>
      </c>
      <c r="I4336" s="1" t="s">
        <v>2622</v>
      </c>
      <c r="J4336" s="1">
        <f>IF(K4336="URBAN",1,IF(K4336="SUBURBAN",2,IF(K4336="RURAL",3,"")))</f>
        <v>1</v>
      </c>
      <c r="K4336" s="1" t="s">
        <v>42</v>
      </c>
      <c r="L4336" s="18">
        <v>46082</v>
      </c>
      <c r="M4336" s="49">
        <v>0.625</v>
      </c>
      <c r="N4336" s="18">
        <v>46083</v>
      </c>
      <c r="O4336" s="56">
        <v>0.5</v>
      </c>
      <c r="P4336" s="31" t="str">
        <f>TEXT($L4336, "dddd")</f>
        <v>Sunday</v>
      </c>
      <c r="Q4336" s="39" t="s">
        <v>43</v>
      </c>
      <c r="R4336" s="39">
        <v>7002</v>
      </c>
      <c r="S4336" s="1" t="str">
        <f>IF(OR(MONTH(L4336)=12, MONTH(L4336)&lt;=5), "Dry Season", "Wet Season")</f>
        <v>Dry Season</v>
      </c>
      <c r="T4336" s="1">
        <v>1</v>
      </c>
      <c r="U4336" s="1">
        <v>0</v>
      </c>
      <c r="V4336" s="1">
        <v>0</v>
      </c>
      <c r="W4336" s="2">
        <f>IF(ISNUMBER(SEARCH("N/A", X4336)), 0, 1)</f>
        <v>0</v>
      </c>
      <c r="X4336" s="1" t="s">
        <v>44</v>
      </c>
      <c r="Y4336" s="1"/>
      <c r="Z4336" s="1"/>
      <c r="AA4336" s="11" cm="1">
        <f t="array" ref="AA4336">IF(ISBLANK(Y4336), 0, VINCentyInvDistance(F4336,G4336,Y4336,Z4336))</f>
        <v>0</v>
      </c>
      <c r="AB4336" s="1">
        <v>1</v>
      </c>
      <c r="AC4336" s="1">
        <v>9</v>
      </c>
      <c r="AD4336" s="1">
        <v>4.5</v>
      </c>
      <c r="AE4336" s="1">
        <v>5838</v>
      </c>
      <c r="AF4336" s="1"/>
      <c r="AG4336" s="1" t="s">
        <v>731</v>
      </c>
      <c r="AH4336" s="1" t="str">
        <f>TRIM(MID(SUBSTITUTE($H4336,",",REPT(" ",200)),(LEN($H4336)-LEN(SUBSTITUTE($H4336,",",""))-3)*200+1,200))</f>
        <v>Cebu City</v>
      </c>
      <c r="AI4336" s="1" t="str">
        <f>TRIM(MID(SUBSTITUTE($H4336,",",REPT(" ",200)),(LEN($H4336)-LEN(SUBSTITUTE($H4336,",",""))-2)*200+1,200))</f>
        <v>Central Visayas</v>
      </c>
      <c r="AJ4336" s="1" t="s">
        <v>55</v>
      </c>
      <c r="AK4336" t="s">
        <v>17665</v>
      </c>
      <c r="AL4336" s="1">
        <v>5</v>
      </c>
      <c r="AM4336" s="1" t="s">
        <v>14778</v>
      </c>
    </row>
    <row r="4337" spans="1:39" ht="12.75" customHeight="1">
      <c r="A4337" s="1"/>
      <c r="B4337" s="1" t="s">
        <v>14779</v>
      </c>
      <c r="C4337" s="1" t="s">
        <v>15336</v>
      </c>
      <c r="D4337" s="3" t="str">
        <f ca="1">IFERROR(__xludf.DUMMYFUNCTION("PROPER(REGEXEXTRACT(B4304, ""(?:https?:\/\/)?(?:www\.)?([a-zA-Z0-9-]+)\.""))"),"Skyscanner")</f>
        <v>Skyscanner</v>
      </c>
      <c r="E4337" s="1" t="s">
        <v>14781</v>
      </c>
      <c r="F4337" s="1">
        <v>10.310475</v>
      </c>
      <c r="G4337" s="1">
        <v>123.90408600000001</v>
      </c>
      <c r="H4337" s="1" t="s">
        <v>14782</v>
      </c>
      <c r="I4337" s="1" t="s">
        <v>2622</v>
      </c>
      <c r="J4337" s="1">
        <f>IF(K4337="URBAN",1,IF(K4337="SUBURBAN",2,IF(K4337="RURAL",3,"")))</f>
        <v>1</v>
      </c>
      <c r="K4337" s="1" t="s">
        <v>42</v>
      </c>
      <c r="L4337" s="18">
        <v>46082</v>
      </c>
      <c r="M4337" s="49">
        <v>0.625</v>
      </c>
      <c r="N4337" s="18">
        <v>46083</v>
      </c>
      <c r="O4337" s="56">
        <v>0.5</v>
      </c>
      <c r="P4337" s="31" t="str">
        <f>TEXT($L4337, "dddd")</f>
        <v>Sunday</v>
      </c>
      <c r="Q4337" s="39" t="s">
        <v>1341</v>
      </c>
      <c r="R4337" s="39">
        <v>1597</v>
      </c>
      <c r="S4337" s="1" t="str">
        <f>IF(OR(MONTH(L4337)=12, MONTH(L4337)&lt;=5), "Dry Season", "Wet Season")</f>
        <v>Dry Season</v>
      </c>
      <c r="T4337" s="1">
        <v>1</v>
      </c>
      <c r="U4337" s="1">
        <v>0</v>
      </c>
      <c r="V4337" s="1">
        <v>0</v>
      </c>
      <c r="W4337" s="2">
        <f>IF(ISNUMBER(SEARCH("N/A", X4337)), 0, 1)</f>
        <v>0</v>
      </c>
      <c r="X4337" s="1" t="s">
        <v>44</v>
      </c>
      <c r="Y4337" s="1"/>
      <c r="Z4337" s="1"/>
      <c r="AA4337" s="11" cm="1">
        <f t="array" ref="AA4337">IF(ISBLANK(Y4337), 0, VINCentyInvDistance(F4337,G4337,Y4337,Z4337))</f>
        <v>0</v>
      </c>
      <c r="AB4337" s="1">
        <v>0</v>
      </c>
      <c r="AC4337" s="1">
        <v>10</v>
      </c>
      <c r="AD4337" s="1">
        <v>0</v>
      </c>
      <c r="AE4337" s="1">
        <v>12</v>
      </c>
      <c r="AF4337" s="1"/>
      <c r="AG4337" s="1" t="s">
        <v>731</v>
      </c>
      <c r="AH4337" s="1" t="str">
        <f>TRIM(MID(SUBSTITUTE($H4337,",",REPT(" ",200)),(LEN($H4337)-LEN(SUBSTITUTE($H4337,",",""))-3)*200+1,200))</f>
        <v>Cebu City</v>
      </c>
      <c r="AI4337" s="1" t="str">
        <f>TRIM(MID(SUBSTITUTE($H4337,",",REPT(" ",200)),(LEN($H4337)-LEN(SUBSTITUTE($H4337,",",""))-2)*200+1,200))</f>
        <v>Central Visayas</v>
      </c>
      <c r="AJ4337" s="1" t="s">
        <v>55</v>
      </c>
      <c r="AK4337" t="s">
        <v>17666</v>
      </c>
      <c r="AL4337" s="1">
        <v>3</v>
      </c>
      <c r="AM4337" s="1" t="s">
        <v>14783</v>
      </c>
    </row>
    <row r="4338" spans="1:39" ht="12.75" customHeight="1">
      <c r="A4338" s="1"/>
      <c r="B4338" s="1" t="s">
        <v>14784</v>
      </c>
      <c r="C4338" s="1" t="s">
        <v>15337</v>
      </c>
      <c r="D4338" s="3" t="str">
        <f ca="1">IFERROR(__xludf.DUMMYFUNCTION("PROPER(REGEXEXTRACT(B4305, ""(?:https?:\/\/)?(?:www\.)?([a-zA-Z0-9-]+)\.""))"),"Skyscanner")</f>
        <v>Skyscanner</v>
      </c>
      <c r="E4338" s="1" t="s">
        <v>14786</v>
      </c>
      <c r="F4338" s="1">
        <v>10.316972</v>
      </c>
      <c r="G4338" s="1">
        <v>123.909306</v>
      </c>
      <c r="H4338" s="1" t="s">
        <v>14787</v>
      </c>
      <c r="I4338" s="1" t="s">
        <v>2622</v>
      </c>
      <c r="J4338" s="1">
        <f>IF(K4338="URBAN",1,IF(K4338="SUBURBAN",2,IF(K4338="RURAL",3,"")))</f>
        <v>1</v>
      </c>
      <c r="K4338" s="1" t="s">
        <v>42</v>
      </c>
      <c r="L4338" s="18">
        <v>46082</v>
      </c>
      <c r="M4338" s="49">
        <v>0.625</v>
      </c>
      <c r="N4338" s="18">
        <v>46083</v>
      </c>
      <c r="O4338" s="56">
        <v>0.5</v>
      </c>
      <c r="P4338" s="31" t="str">
        <f>TEXT($L4338, "dddd")</f>
        <v>Sunday</v>
      </c>
      <c r="Q4338" s="39" t="s">
        <v>43</v>
      </c>
      <c r="R4338" s="39">
        <v>6138</v>
      </c>
      <c r="S4338" s="1" t="str">
        <f>IF(OR(MONTH(L4338)=12, MONTH(L4338)&lt;=5), "Dry Season", "Wet Season")</f>
        <v>Dry Season</v>
      </c>
      <c r="T4338" s="1">
        <v>1</v>
      </c>
      <c r="U4338" s="1">
        <v>0</v>
      </c>
      <c r="V4338" s="1">
        <v>1</v>
      </c>
      <c r="W4338" s="2">
        <f>IF(ISNUMBER(SEARCH("N/A", X4338)), 0, 1)</f>
        <v>0</v>
      </c>
      <c r="X4338" s="1" t="s">
        <v>44</v>
      </c>
      <c r="Y4338" s="1"/>
      <c r="Z4338" s="1"/>
      <c r="AA4338" s="11" cm="1">
        <f t="array" ref="AA4338">IF(ISBLANK(Y4338), 0, VINCentyInvDistance(F4338,G4338,Y4338,Z4338))</f>
        <v>0</v>
      </c>
      <c r="AB4338" s="1">
        <v>1</v>
      </c>
      <c r="AC4338" s="1">
        <v>9.6</v>
      </c>
      <c r="AD4338" s="1">
        <v>0</v>
      </c>
      <c r="AE4338" s="1">
        <v>913</v>
      </c>
      <c r="AF4338" s="1"/>
      <c r="AG4338" s="1" t="s">
        <v>731</v>
      </c>
      <c r="AH4338" s="1" t="str">
        <f>TRIM(MID(SUBSTITUTE($H4338,",",REPT(" ",200)),(LEN($H4338)-LEN(SUBSTITUTE($H4338,",",""))-3)*200+1,200))</f>
        <v>Cebu City</v>
      </c>
      <c r="AI4338" s="1" t="str">
        <f>TRIM(MID(SUBSTITUTE($H4338,",",REPT(" ",200)),(LEN($H4338)-LEN(SUBSTITUTE($H4338,",",""))-2)*200+1,200))</f>
        <v>Central Visayas</v>
      </c>
      <c r="AJ4338" s="1" t="s">
        <v>55</v>
      </c>
      <c r="AK4338" t="s">
        <v>17667</v>
      </c>
      <c r="AL4338" s="1">
        <v>4</v>
      </c>
      <c r="AM4338" s="1" t="s">
        <v>14789</v>
      </c>
    </row>
    <row r="4339" spans="1:39" ht="12.75" customHeight="1">
      <c r="A4339" s="1"/>
      <c r="B4339" s="1" t="s">
        <v>14790</v>
      </c>
      <c r="C4339" s="1" t="s">
        <v>15338</v>
      </c>
      <c r="D4339" s="3" t="str">
        <f ca="1">IFERROR(__xludf.DUMMYFUNCTION("PROPER(REGEXEXTRACT(B4306, ""(?:https?:\/\/)?(?:www\.)?([a-zA-Z0-9-]+)\.""))"),"Skyscanner")</f>
        <v>Skyscanner</v>
      </c>
      <c r="E4339" s="1" t="s">
        <v>14792</v>
      </c>
      <c r="F4339" s="1">
        <v>10.297394000000001</v>
      </c>
      <c r="G4339" s="1">
        <v>123.89583399999999</v>
      </c>
      <c r="H4339" s="1" t="s">
        <v>15339</v>
      </c>
      <c r="I4339" s="1" t="s">
        <v>2622</v>
      </c>
      <c r="J4339" s="1">
        <f>IF(K4339="URBAN",1,IF(K4339="SUBURBAN",2,IF(K4339="RURAL",3,"")))</f>
        <v>1</v>
      </c>
      <c r="K4339" s="1" t="s">
        <v>42</v>
      </c>
      <c r="L4339" s="18">
        <v>46082</v>
      </c>
      <c r="M4339" s="49">
        <v>0.625</v>
      </c>
      <c r="N4339" s="18">
        <v>46083</v>
      </c>
      <c r="O4339" s="56">
        <v>0.5</v>
      </c>
      <c r="P4339" s="31" t="str">
        <f>TEXT($L4339, "dddd")</f>
        <v>Sunday</v>
      </c>
      <c r="Q4339" s="39" t="s">
        <v>43</v>
      </c>
      <c r="R4339" s="39">
        <v>1931</v>
      </c>
      <c r="S4339" s="1" t="str">
        <f>IF(OR(MONTH(L4339)=12, MONTH(L4339)&lt;=5), "Dry Season", "Wet Season")</f>
        <v>Dry Season</v>
      </c>
      <c r="T4339" s="1">
        <v>1</v>
      </c>
      <c r="U4339" s="1">
        <v>0</v>
      </c>
      <c r="V4339" s="1">
        <v>0</v>
      </c>
      <c r="W4339" s="2">
        <f>IF(ISNUMBER(SEARCH("N/A", X4339)), 0, 1)</f>
        <v>0</v>
      </c>
      <c r="X4339" s="1" t="s">
        <v>44</v>
      </c>
      <c r="Y4339" s="1"/>
      <c r="Z4339" s="1"/>
      <c r="AA4339" s="11" cm="1">
        <f t="array" ref="AA4339">IF(ISBLANK(Y4339), 0, VINCentyInvDistance(F4339,G4339,Y4339,Z4339))</f>
        <v>0</v>
      </c>
      <c r="AB4339" s="1">
        <v>1</v>
      </c>
      <c r="AC4339" s="1">
        <v>7.6</v>
      </c>
      <c r="AD4339" s="1">
        <v>0</v>
      </c>
      <c r="AE4339" s="1">
        <v>499</v>
      </c>
      <c r="AF4339" s="1"/>
      <c r="AG4339" s="1" t="s">
        <v>731</v>
      </c>
      <c r="AH4339" s="1" t="str">
        <f>TRIM(MID(SUBSTITUTE($H4339,",",REPT(" ",200)),(LEN($H4339)-LEN(SUBSTITUTE($H4339,",",""))-3)*200+1,200))</f>
        <v>Cebu City</v>
      </c>
      <c r="AI4339" s="1" t="str">
        <f>TRIM(MID(SUBSTITUTE($H4339,",",REPT(" ",200)),(LEN($H4339)-LEN(SUBSTITUTE($H4339,",",""))-2)*200+1,200))</f>
        <v>Central Visayas</v>
      </c>
      <c r="AJ4339" s="1" t="s">
        <v>55</v>
      </c>
      <c r="AK4339" t="s">
        <v>17668</v>
      </c>
      <c r="AL4339" s="1">
        <v>4</v>
      </c>
      <c r="AM4339" s="1" t="s">
        <v>14794</v>
      </c>
    </row>
    <row r="4340" spans="1:39" ht="12.75" customHeight="1">
      <c r="A4340" s="1"/>
      <c r="B4340" s="1" t="s">
        <v>4923</v>
      </c>
      <c r="C4340" s="1" t="s">
        <v>15340</v>
      </c>
      <c r="D4340" s="3" t="str">
        <f ca="1">IFERROR(__xludf.DUMMYFUNCTION("PROPER(REGEXEXTRACT(B4307, ""(?:https?:\/\/)?(?:www\.)?([a-zA-Z0-9-]+)\.""))"),"Skyscanner")</f>
        <v>Skyscanner</v>
      </c>
      <c r="E4340" s="1" t="s">
        <v>14796</v>
      </c>
      <c r="F4340" s="1">
        <v>10.34173</v>
      </c>
      <c r="G4340" s="1">
        <v>123.89745600000001</v>
      </c>
      <c r="H4340" s="1" t="s">
        <v>4926</v>
      </c>
      <c r="I4340" s="1" t="s">
        <v>2622</v>
      </c>
      <c r="J4340" s="1">
        <f>IF(K4340="URBAN",1,IF(K4340="SUBURBAN",2,IF(K4340="RURAL",3,"")))</f>
        <v>1</v>
      </c>
      <c r="K4340" s="1" t="s">
        <v>42</v>
      </c>
      <c r="L4340" s="18">
        <v>46082</v>
      </c>
      <c r="M4340" s="49">
        <v>0.625</v>
      </c>
      <c r="N4340" s="18">
        <v>46083</v>
      </c>
      <c r="O4340" s="56">
        <v>0.5</v>
      </c>
      <c r="P4340" s="31" t="str">
        <f>TEXT($L4340, "dddd")</f>
        <v>Sunday</v>
      </c>
      <c r="Q4340" s="39" t="s">
        <v>43</v>
      </c>
      <c r="R4340" s="39">
        <v>5412</v>
      </c>
      <c r="S4340" s="1" t="str">
        <f>IF(OR(MONTH(L4340)=12, MONTH(L4340)&lt;=5), "Dry Season", "Wet Season")</f>
        <v>Dry Season</v>
      </c>
      <c r="T4340" s="1">
        <v>1</v>
      </c>
      <c r="U4340" s="1">
        <v>0</v>
      </c>
      <c r="V4340" s="1">
        <v>0</v>
      </c>
      <c r="W4340" s="2">
        <f>IF(ISNUMBER(SEARCH("N/A", X4340)), 0, 1)</f>
        <v>0</v>
      </c>
      <c r="X4340" s="1" t="s">
        <v>44</v>
      </c>
      <c r="Y4340" s="1"/>
      <c r="Z4340" s="1"/>
      <c r="AA4340" s="11" cm="1">
        <f t="array" ref="AA4340">IF(ISBLANK(Y4340), 0, VINCentyInvDistance(F4340,G4340,Y4340,Z4340))</f>
        <v>0</v>
      </c>
      <c r="AB4340" s="1">
        <v>1</v>
      </c>
      <c r="AC4340" s="1">
        <v>8.8000000000000007</v>
      </c>
      <c r="AD4340" s="1">
        <v>4.4000000000000004</v>
      </c>
      <c r="AE4340" s="1">
        <v>2747</v>
      </c>
      <c r="AF4340" s="1"/>
      <c r="AG4340" s="1" t="s">
        <v>731</v>
      </c>
      <c r="AH4340" s="1" t="str">
        <f>TRIM(MID(SUBSTITUTE($H4340,",",REPT(" ",200)),(LEN($H4340)-LEN(SUBSTITUTE($H4340,",",""))-3)*200+1,200))</f>
        <v>Cebu City</v>
      </c>
      <c r="AI4340" s="1" t="str">
        <f>TRIM(MID(SUBSTITUTE($H4340,",",REPT(" ",200)),(LEN($H4340)-LEN(SUBSTITUTE($H4340,",",""))-2)*200+1,200))</f>
        <v>Central Visayas</v>
      </c>
      <c r="AJ4340" s="1" t="s">
        <v>55</v>
      </c>
      <c r="AK4340" t="s">
        <v>17051</v>
      </c>
      <c r="AL4340" s="1">
        <v>5</v>
      </c>
      <c r="AM4340" s="1" t="s">
        <v>4927</v>
      </c>
    </row>
    <row r="4341" spans="1:39" ht="12.75" customHeight="1">
      <c r="A4341" s="1"/>
      <c r="B4341" s="1" t="s">
        <v>14797</v>
      </c>
      <c r="C4341" s="1" t="s">
        <v>15341</v>
      </c>
      <c r="D4341" s="3" t="str">
        <f ca="1">IFERROR(__xludf.DUMMYFUNCTION("PROPER(REGEXEXTRACT(B4308, ""(?:https?:\/\/)?(?:www\.)?([a-zA-Z0-9-]+)\.""))"),"Skyscanner")</f>
        <v>Skyscanner</v>
      </c>
      <c r="E4341" s="1" t="s">
        <v>14799</v>
      </c>
      <c r="F4341" s="1">
        <v>10.305095</v>
      </c>
      <c r="G4341" s="1">
        <v>123.910625</v>
      </c>
      <c r="H4341" s="1" t="s">
        <v>14800</v>
      </c>
      <c r="I4341" s="1" t="s">
        <v>2622</v>
      </c>
      <c r="J4341" s="1">
        <f>IF(K4341="URBAN",1,IF(K4341="SUBURBAN",2,IF(K4341="RURAL",3,"")))</f>
        <v>1</v>
      </c>
      <c r="K4341" s="1" t="s">
        <v>42</v>
      </c>
      <c r="L4341" s="18">
        <v>46082</v>
      </c>
      <c r="M4341" s="49">
        <v>0.58333333333333337</v>
      </c>
      <c r="N4341" s="18">
        <v>46083</v>
      </c>
      <c r="O4341" s="56">
        <v>0.5</v>
      </c>
      <c r="P4341" s="31" t="str">
        <f>TEXT($L4341, "dddd")</f>
        <v>Sunday</v>
      </c>
      <c r="Q4341" s="39" t="s">
        <v>207</v>
      </c>
      <c r="R4341" s="39">
        <v>4199</v>
      </c>
      <c r="S4341" s="1" t="str">
        <f>IF(OR(MONTH(L4341)=12, MONTH(L4341)&lt;=5), "Dry Season", "Wet Season")</f>
        <v>Dry Season</v>
      </c>
      <c r="T4341" s="1">
        <v>1</v>
      </c>
      <c r="U4341" s="1">
        <v>0</v>
      </c>
      <c r="V4341" s="1">
        <v>0</v>
      </c>
      <c r="W4341" s="2">
        <f>IF(ISNUMBER(SEARCH("N/A", X4341)), 0, 1)</f>
        <v>0</v>
      </c>
      <c r="X4341" s="1" t="s">
        <v>44</v>
      </c>
      <c r="Y4341" s="1"/>
      <c r="Z4341" s="1"/>
      <c r="AA4341" s="11" cm="1">
        <f t="array" ref="AA4341">IF(ISBLANK(Y4341), 0, VINCentyInvDistance(F4341,G4341,Y4341,Z4341))</f>
        <v>0</v>
      </c>
      <c r="AB4341" s="1">
        <v>0</v>
      </c>
      <c r="AC4341" s="1">
        <v>9.4</v>
      </c>
      <c r="AD4341" s="1">
        <v>4.7</v>
      </c>
      <c r="AE4341" s="1">
        <v>1389</v>
      </c>
      <c r="AF4341" s="1"/>
      <c r="AG4341" s="1" t="s">
        <v>731</v>
      </c>
      <c r="AH4341" s="1" t="str">
        <f>TRIM(MID(SUBSTITUTE($H4341,",",REPT(" ",200)),(LEN($H4341)-LEN(SUBSTITUTE($H4341,",",""))-3)*200+1,200))</f>
        <v>Cebu City</v>
      </c>
      <c r="AI4341" s="1" t="str">
        <f>TRIM(MID(SUBSTITUTE($H4341,",",REPT(" ",200)),(LEN($H4341)-LEN(SUBSTITUTE($H4341,",",""))-2)*200+1,200))</f>
        <v>Central Visayas</v>
      </c>
      <c r="AJ4341" s="1" t="s">
        <v>55</v>
      </c>
      <c r="AK4341" t="s">
        <v>17669</v>
      </c>
      <c r="AL4341" s="1">
        <v>3</v>
      </c>
      <c r="AM4341" s="1" t="s">
        <v>14801</v>
      </c>
    </row>
    <row r="4342" spans="1:39" ht="12.75" customHeight="1">
      <c r="A4342" s="1"/>
      <c r="B4342" s="1" t="s">
        <v>14802</v>
      </c>
      <c r="C4342" s="1" t="s">
        <v>15342</v>
      </c>
      <c r="D4342" s="3" t="str">
        <f ca="1">IFERROR(__xludf.DUMMYFUNCTION("PROPER(REGEXEXTRACT(B4309, ""(?:https?:\/\/)?(?:www\.)?([a-zA-Z0-9-]+)\.""))"),"Skyscanner")</f>
        <v>Skyscanner</v>
      </c>
      <c r="E4342" s="1" t="s">
        <v>14804</v>
      </c>
      <c r="F4342" s="1">
        <v>10.313157</v>
      </c>
      <c r="G4342" s="1">
        <v>123.89439400000001</v>
      </c>
      <c r="H4342" s="1" t="s">
        <v>14805</v>
      </c>
      <c r="I4342" s="1" t="s">
        <v>2622</v>
      </c>
      <c r="J4342" s="1">
        <f>IF(K4342="URBAN",1,IF(K4342="SUBURBAN",2,IF(K4342="RURAL",3,"")))</f>
        <v>1</v>
      </c>
      <c r="K4342" s="1" t="s">
        <v>42</v>
      </c>
      <c r="L4342" s="18">
        <v>46082</v>
      </c>
      <c r="M4342" s="49">
        <v>0.58333333333333337</v>
      </c>
      <c r="N4342" s="18">
        <v>46083</v>
      </c>
      <c r="O4342" s="56">
        <v>0.5</v>
      </c>
      <c r="P4342" s="31" t="str">
        <f>TEXT($L4342, "dddd")</f>
        <v>Sunday</v>
      </c>
      <c r="Q4342" s="39" t="s">
        <v>1341</v>
      </c>
      <c r="R4342" s="39">
        <v>4019</v>
      </c>
      <c r="S4342" s="1" t="str">
        <f>IF(OR(MONTH(L4342)=12, MONTH(L4342)&lt;=5), "Dry Season", "Wet Season")</f>
        <v>Dry Season</v>
      </c>
      <c r="T4342" s="1">
        <v>1</v>
      </c>
      <c r="U4342" s="1">
        <v>0</v>
      </c>
      <c r="V4342" s="1">
        <v>0</v>
      </c>
      <c r="W4342" s="2">
        <f>IF(ISNUMBER(SEARCH("N/A", X4342)), 0, 1)</f>
        <v>0</v>
      </c>
      <c r="X4342" s="1" t="s">
        <v>44</v>
      </c>
      <c r="Y4342" s="1"/>
      <c r="Z4342" s="1"/>
      <c r="AA4342" s="11" cm="1">
        <f t="array" ref="AA4342">IF(ISBLANK(Y4342), 0, VINCentyInvDistance(F4342,G4342,Y4342,Z4342))</f>
        <v>0</v>
      </c>
      <c r="AB4342" s="1">
        <v>0</v>
      </c>
      <c r="AC4342" s="1">
        <v>9.4</v>
      </c>
      <c r="AD4342" s="1">
        <v>4.7</v>
      </c>
      <c r="AE4342" s="1">
        <v>414</v>
      </c>
      <c r="AF4342" s="1"/>
      <c r="AG4342" s="1" t="s">
        <v>731</v>
      </c>
      <c r="AH4342" s="1" t="str">
        <f>TRIM(MID(SUBSTITUTE($H4342,",",REPT(" ",200)),(LEN($H4342)-LEN(SUBSTITUTE($H4342,",",""))-3)*200+1,200))</f>
        <v>Cebu City</v>
      </c>
      <c r="AI4342" s="1" t="str">
        <f>TRIM(MID(SUBSTITUTE($H4342,",",REPT(" ",200)),(LEN($H4342)-LEN(SUBSTITUTE($H4342,",",""))-2)*200+1,200))</f>
        <v>Central Visayas</v>
      </c>
      <c r="AJ4342" s="1" t="s">
        <v>55</v>
      </c>
      <c r="AK4342" t="s">
        <v>17683</v>
      </c>
      <c r="AL4342" s="1">
        <v>4</v>
      </c>
      <c r="AM4342" s="1" t="s">
        <v>14806</v>
      </c>
    </row>
    <row r="4343" spans="1:39" ht="12.75" customHeight="1">
      <c r="A4343" s="1"/>
      <c r="B4343" s="1" t="s">
        <v>14807</v>
      </c>
      <c r="C4343" s="1" t="s">
        <v>15343</v>
      </c>
      <c r="D4343" s="3" t="str">
        <f ca="1">IFERROR(__xludf.DUMMYFUNCTION("PROPER(REGEXEXTRACT(B4310, ""(?:https?:\/\/)?(?:www\.)?([a-zA-Z0-9-]+)\.""))"),"Skyscanner")</f>
        <v>Skyscanner</v>
      </c>
      <c r="E4343" s="1" t="s">
        <v>14809</v>
      </c>
      <c r="F4343" s="1">
        <v>10.324875</v>
      </c>
      <c r="G4343" s="1">
        <v>123.936733</v>
      </c>
      <c r="H4343" s="1" t="s">
        <v>14810</v>
      </c>
      <c r="I4343" s="1" t="s">
        <v>2622</v>
      </c>
      <c r="J4343" s="1">
        <f>IF(K4343="URBAN",1,IF(K4343="SUBURBAN",2,IF(K4343="RURAL",3,"")))</f>
        <v>1</v>
      </c>
      <c r="K4343" s="1" t="s">
        <v>42</v>
      </c>
      <c r="L4343" s="18">
        <v>46082</v>
      </c>
      <c r="M4343" s="49">
        <v>0.625</v>
      </c>
      <c r="N4343" s="18">
        <v>46083</v>
      </c>
      <c r="O4343" s="56">
        <v>0.5</v>
      </c>
      <c r="P4343" s="31" t="str">
        <f>TEXT($L4343, "dddd")</f>
        <v>Sunday</v>
      </c>
      <c r="Q4343" s="39" t="s">
        <v>43</v>
      </c>
      <c r="R4343" s="39">
        <v>12564</v>
      </c>
      <c r="S4343" s="1" t="str">
        <f>IF(OR(MONTH(L4343)=12, MONTH(L4343)&lt;=5), "Dry Season", "Wet Season")</f>
        <v>Dry Season</v>
      </c>
      <c r="T4343" s="1">
        <v>1</v>
      </c>
      <c r="U4343" s="1">
        <v>0</v>
      </c>
      <c r="V4343" s="1">
        <v>0</v>
      </c>
      <c r="W4343" s="2">
        <f>IF(ISNUMBER(SEARCH("N/A", X4343)), 0, 1)</f>
        <v>0</v>
      </c>
      <c r="X4343" s="1" t="s">
        <v>44</v>
      </c>
      <c r="Y4343" s="1"/>
      <c r="Z4343" s="1"/>
      <c r="AA4343" s="11" cm="1">
        <f t="array" ref="AA4343">IF(ISBLANK(Y4343), 0, VINCentyInvDistance(F4343,G4343,Y4343,Z4343))</f>
        <v>0</v>
      </c>
      <c r="AB4343" s="1">
        <v>0</v>
      </c>
      <c r="AC4343" s="1">
        <v>9.1999999999999993</v>
      </c>
      <c r="AD4343" s="1">
        <v>0</v>
      </c>
      <c r="AE4343" s="1">
        <v>937</v>
      </c>
      <c r="AF4343" s="1"/>
      <c r="AG4343" s="1" t="s">
        <v>731</v>
      </c>
      <c r="AH4343" s="1" t="str">
        <f>TRIM(MID(SUBSTITUTE($H4343,",",REPT(" ",200)),(LEN($H4343)-LEN(SUBSTITUTE($H4343,",",""))-3)*200+1,200))</f>
        <v>Mandaue</v>
      </c>
      <c r="AI4343" s="1" t="str">
        <f>TRIM(MID(SUBSTITUTE($H4343,",",REPT(" ",200)),(LEN($H4343)-LEN(SUBSTITUTE($H4343,",",""))-2)*200+1,200))</f>
        <v>Central Visayas</v>
      </c>
      <c r="AJ4343" s="1" t="s">
        <v>55</v>
      </c>
      <c r="AK4343" t="s">
        <v>17671</v>
      </c>
      <c r="AL4343" s="1">
        <v>4</v>
      </c>
      <c r="AM4343" s="1" t="s">
        <v>14811</v>
      </c>
    </row>
    <row r="4344" spans="1:39" ht="12.75" customHeight="1">
      <c r="A4344" s="1"/>
      <c r="B4344" s="1" t="s">
        <v>14812</v>
      </c>
      <c r="C4344" s="1" t="s">
        <v>15344</v>
      </c>
      <c r="D4344" s="3" t="str">
        <f ca="1">IFERROR(__xludf.DUMMYFUNCTION("PROPER(REGEXEXTRACT(B4311, ""(?:https?:\/\/)?(?:www\.)?([a-zA-Z0-9-]+)\.""))"),"Skyscanner")</f>
        <v>Skyscanner</v>
      </c>
      <c r="E4344" s="1" t="s">
        <v>14814</v>
      </c>
      <c r="F4344" s="1">
        <v>10.317021</v>
      </c>
      <c r="G4344" s="1">
        <v>123.90928099999999</v>
      </c>
      <c r="H4344" s="1" t="s">
        <v>14815</v>
      </c>
      <c r="I4344" s="1" t="s">
        <v>2622</v>
      </c>
      <c r="J4344" s="1">
        <f>IF(K4344="URBAN",1,IF(K4344="SUBURBAN",2,IF(K4344="RURAL",3,"")))</f>
        <v>1</v>
      </c>
      <c r="K4344" s="1" t="s">
        <v>42</v>
      </c>
      <c r="L4344" s="18">
        <v>46082</v>
      </c>
      <c r="M4344" s="49">
        <v>0.58333333333333337</v>
      </c>
      <c r="N4344" s="18">
        <v>46083</v>
      </c>
      <c r="O4344" s="56">
        <v>0.5</v>
      </c>
      <c r="P4344" s="31" t="str">
        <f>TEXT($L4344, "dddd")</f>
        <v>Sunday</v>
      </c>
      <c r="Q4344" s="39" t="s">
        <v>207</v>
      </c>
      <c r="R4344" s="39">
        <v>2174</v>
      </c>
      <c r="S4344" s="1" t="str">
        <f>IF(OR(MONTH(L4344)=12, MONTH(L4344)&lt;=5), "Dry Season", "Wet Season")</f>
        <v>Dry Season</v>
      </c>
      <c r="T4344" s="1">
        <v>1</v>
      </c>
      <c r="U4344" s="1">
        <v>0</v>
      </c>
      <c r="V4344" s="1">
        <v>0</v>
      </c>
      <c r="W4344" s="2">
        <f>IF(ISNUMBER(SEARCH("N/A", X4344)), 0, 1)</f>
        <v>0</v>
      </c>
      <c r="X4344" s="1" t="s">
        <v>44</v>
      </c>
      <c r="Y4344" s="1"/>
      <c r="Z4344" s="1"/>
      <c r="AA4344" s="11" cm="1">
        <f t="array" ref="AA4344">IF(ISBLANK(Y4344), 0, VINCentyInvDistance(F4344,G4344,Y4344,Z4344))</f>
        <v>0</v>
      </c>
      <c r="AB4344" s="1">
        <v>0</v>
      </c>
      <c r="AC4344" s="1">
        <v>8.8000000000000007</v>
      </c>
      <c r="AD4344" s="1">
        <v>4.4000000000000004</v>
      </c>
      <c r="AE4344" s="1">
        <v>283</v>
      </c>
      <c r="AF4344" s="1"/>
      <c r="AG4344" s="1" t="s">
        <v>731</v>
      </c>
      <c r="AH4344" s="1" t="str">
        <f>TRIM(MID(SUBSTITUTE($H4344,",",REPT(" ",200)),(LEN($H4344)-LEN(SUBSTITUTE($H4344,",",""))-3)*200+1,200))</f>
        <v>Cebu City</v>
      </c>
      <c r="AI4344" s="1" t="str">
        <f>TRIM(MID(SUBSTITUTE($H4344,",",REPT(" ",200)),(LEN($H4344)-LEN(SUBSTITUTE($H4344,",",""))-2)*200+1,200))</f>
        <v>Central Visayas</v>
      </c>
      <c r="AJ4344" s="1" t="s">
        <v>55</v>
      </c>
      <c r="AK4344" t="s">
        <v>1230</v>
      </c>
      <c r="AL4344" s="1">
        <v>3</v>
      </c>
      <c r="AM4344" s="1" t="s">
        <v>14816</v>
      </c>
    </row>
    <row r="4345" spans="1:39" ht="12.75" customHeight="1">
      <c r="A4345" s="1"/>
      <c r="B4345" s="1" t="s">
        <v>14817</v>
      </c>
      <c r="C4345" s="1" t="s">
        <v>15345</v>
      </c>
      <c r="D4345" s="3" t="str">
        <f ca="1">IFERROR(__xludf.DUMMYFUNCTION("PROPER(REGEXEXTRACT(B4312, ""(?:https?:\/\/)?(?:www\.)?([a-zA-Z0-9-]+)\.""))"),"Skyscanner")</f>
        <v>Skyscanner</v>
      </c>
      <c r="E4345" s="1" t="s">
        <v>14819</v>
      </c>
      <c r="F4345" s="1">
        <v>10.32991</v>
      </c>
      <c r="G4345" s="1">
        <v>123.90713</v>
      </c>
      <c r="H4345" s="1" t="s">
        <v>14820</v>
      </c>
      <c r="I4345" s="1" t="s">
        <v>2622</v>
      </c>
      <c r="J4345" s="1">
        <f>IF(K4345="URBAN",1,IF(K4345="SUBURBAN",2,IF(K4345="RURAL",3,"")))</f>
        <v>1</v>
      </c>
      <c r="K4345" s="1" t="s">
        <v>42</v>
      </c>
      <c r="L4345" s="18">
        <v>46082</v>
      </c>
      <c r="M4345" s="49">
        <v>0.58333333333333337</v>
      </c>
      <c r="N4345" s="18">
        <v>46083</v>
      </c>
      <c r="O4345" s="56">
        <v>0.45833333333333331</v>
      </c>
      <c r="P4345" s="31" t="str">
        <f>TEXT($L4345, "dddd")</f>
        <v>Sunday</v>
      </c>
      <c r="Q4345" s="39" t="s">
        <v>1341</v>
      </c>
      <c r="R4345" s="39">
        <v>6759</v>
      </c>
      <c r="S4345" s="1" t="str">
        <f>IF(OR(MONTH(L4345)=12, MONTH(L4345)&lt;=5), "Dry Season", "Wet Season")</f>
        <v>Dry Season</v>
      </c>
      <c r="T4345" s="1">
        <v>1</v>
      </c>
      <c r="U4345" s="1">
        <v>0</v>
      </c>
      <c r="V4345" s="1">
        <v>0</v>
      </c>
      <c r="W4345" s="2">
        <f>IF(ISNUMBER(SEARCH("N/A", X4345)), 0, 1)</f>
        <v>0</v>
      </c>
      <c r="X4345" s="1" t="s">
        <v>44</v>
      </c>
      <c r="Y4345" s="1"/>
      <c r="Z4345" s="1"/>
      <c r="AA4345" s="11" cm="1">
        <f t="array" ref="AA4345">IF(ISBLANK(Y4345), 0, VINCentyInvDistance(F4345,G4345,Y4345,Z4345))</f>
        <v>0</v>
      </c>
      <c r="AB4345" s="1">
        <v>1</v>
      </c>
      <c r="AC4345" s="1">
        <v>9.1999999999999993</v>
      </c>
      <c r="AD4345" s="1">
        <v>4.5999999999999996</v>
      </c>
      <c r="AE4345" s="1">
        <v>592</v>
      </c>
      <c r="AF4345" s="1"/>
      <c r="AG4345" s="1" t="s">
        <v>731</v>
      </c>
      <c r="AH4345" s="1" t="str">
        <f>TRIM(MID(SUBSTITUTE($H4345,",",REPT(" ",200)),(LEN($H4345)-LEN(SUBSTITUTE($H4345,",",""))-3)*200+1,200))</f>
        <v>Cebu City</v>
      </c>
      <c r="AI4345" s="1" t="str">
        <f>TRIM(MID(SUBSTITUTE($H4345,",",REPT(" ",200)),(LEN($H4345)-LEN(SUBSTITUTE($H4345,",",""))-2)*200+1,200))</f>
        <v>Central Visayas</v>
      </c>
      <c r="AJ4345" s="1" t="s">
        <v>55</v>
      </c>
      <c r="AK4345" t="s">
        <v>17672</v>
      </c>
      <c r="AL4345" s="1">
        <v>4</v>
      </c>
      <c r="AM4345" s="1" t="s">
        <v>14821</v>
      </c>
    </row>
    <row r="4346" spans="1:39" ht="12.75" customHeight="1">
      <c r="A4346" s="1"/>
      <c r="B4346" s="1" t="s">
        <v>4870</v>
      </c>
      <c r="C4346" s="1" t="s">
        <v>15346</v>
      </c>
      <c r="D4346" s="3" t="str">
        <f ca="1">IFERROR(__xludf.DUMMYFUNCTION("PROPER(REGEXEXTRACT(B4313, ""(?:https?:\/\/)?(?:www\.)?([a-zA-Z0-9-]+)\.""))"),"Skyscanner")</f>
        <v>Skyscanner</v>
      </c>
      <c r="E4346" s="1" t="s">
        <v>14823</v>
      </c>
      <c r="F4346" s="1">
        <v>10.319376</v>
      </c>
      <c r="G4346" s="1">
        <v>123.903053</v>
      </c>
      <c r="H4346" s="1" t="s">
        <v>15347</v>
      </c>
      <c r="I4346" s="1" t="s">
        <v>2622</v>
      </c>
      <c r="J4346" s="1">
        <f>IF(K4346="URBAN",1,IF(K4346="SUBURBAN",2,IF(K4346="RURAL",3,"")))</f>
        <v>1</v>
      </c>
      <c r="K4346" s="1" t="s">
        <v>42</v>
      </c>
      <c r="L4346" s="18">
        <v>46082</v>
      </c>
      <c r="M4346" s="49">
        <v>0.625</v>
      </c>
      <c r="N4346" s="18">
        <v>46083</v>
      </c>
      <c r="O4346" s="56">
        <v>0.5</v>
      </c>
      <c r="P4346" s="31" t="str">
        <f>TEXT($L4346, "dddd")</f>
        <v>Sunday</v>
      </c>
      <c r="Q4346" s="39" t="s">
        <v>207</v>
      </c>
      <c r="R4346" s="39">
        <v>4308</v>
      </c>
      <c r="S4346" s="1" t="str">
        <f>IF(OR(MONTH(L4346)=12, MONTH(L4346)&lt;=5), "Dry Season", "Wet Season")</f>
        <v>Dry Season</v>
      </c>
      <c r="T4346" s="1">
        <v>1</v>
      </c>
      <c r="U4346" s="1">
        <v>0</v>
      </c>
      <c r="V4346" s="1">
        <v>0</v>
      </c>
      <c r="W4346" s="2">
        <f>IF(ISNUMBER(SEARCH("N/A", X4346)), 0, 1)</f>
        <v>0</v>
      </c>
      <c r="X4346" s="1" t="s">
        <v>44</v>
      </c>
      <c r="Y4346" s="1"/>
      <c r="Z4346" s="1"/>
      <c r="AA4346" s="11" cm="1">
        <f t="array" ref="AA4346">IF(ISBLANK(Y4346), 0, VINCentyInvDistance(F4346,G4346,Y4346,Z4346))</f>
        <v>0</v>
      </c>
      <c r="AB4346" s="1">
        <v>0</v>
      </c>
      <c r="AC4346" s="1">
        <v>8.4</v>
      </c>
      <c r="AD4346" s="1">
        <v>0</v>
      </c>
      <c r="AE4346" s="1">
        <v>5880</v>
      </c>
      <c r="AF4346" s="1"/>
      <c r="AG4346" s="1" t="s">
        <v>731</v>
      </c>
      <c r="AH4346" s="1" t="str">
        <f>TRIM(MID(SUBSTITUTE($H4346,",",REPT(" ",200)),(LEN($H4346)-LEN(SUBSTITUTE($H4346,",",""))-3)*200+1,200))</f>
        <v>Cebu City</v>
      </c>
      <c r="AI4346" s="1" t="str">
        <f>TRIM(MID(SUBSTITUTE($H4346,",",REPT(" ",200)),(LEN($H4346)-LEN(SUBSTITUTE($H4346,",",""))-2)*200+1,200))</f>
        <v>Central Visayas</v>
      </c>
      <c r="AJ4346" s="1" t="s">
        <v>55</v>
      </c>
      <c r="AK4346" t="s">
        <v>16465</v>
      </c>
      <c r="AL4346" s="1">
        <v>3</v>
      </c>
      <c r="AM4346" s="1" t="s">
        <v>4873</v>
      </c>
    </row>
    <row r="4347" spans="1:39" ht="12.75" customHeight="1">
      <c r="A4347" s="1"/>
      <c r="B4347" s="1" t="s">
        <v>14824</v>
      </c>
      <c r="C4347" s="1" t="s">
        <v>15348</v>
      </c>
      <c r="D4347" s="3" t="str">
        <f ca="1">IFERROR(__xludf.DUMMYFUNCTION("PROPER(REGEXEXTRACT(B4314, ""(?:https?:\/\/)?(?:www\.)?([a-zA-Z0-9-]+)\.""))"),"Skyscanner")</f>
        <v>Skyscanner</v>
      </c>
      <c r="E4347" s="1" t="s">
        <v>14826</v>
      </c>
      <c r="F4347" s="1">
        <v>10.327602000000001</v>
      </c>
      <c r="G4347" s="1">
        <v>123.92198500000001</v>
      </c>
      <c r="H4347" s="1" t="s">
        <v>14827</v>
      </c>
      <c r="I4347" s="1" t="s">
        <v>2622</v>
      </c>
      <c r="J4347" s="1">
        <f>IF(K4347="URBAN",1,IF(K4347="SUBURBAN",2,IF(K4347="RURAL",3,"")))</f>
        <v>1</v>
      </c>
      <c r="K4347" s="1" t="s">
        <v>42</v>
      </c>
      <c r="L4347" s="18">
        <v>46082</v>
      </c>
      <c r="M4347" s="49">
        <v>0.58333333333333337</v>
      </c>
      <c r="N4347" s="18">
        <v>46083</v>
      </c>
      <c r="O4347" s="56">
        <v>0.5</v>
      </c>
      <c r="P4347" s="31" t="str">
        <f>TEXT($L4347, "dddd")</f>
        <v>Sunday</v>
      </c>
      <c r="Q4347" s="39" t="s">
        <v>1000</v>
      </c>
      <c r="R4347" s="39">
        <v>2556</v>
      </c>
      <c r="S4347" s="1" t="str">
        <f>IF(OR(MONTH(L4347)=12, MONTH(L4347)&lt;=5), "Dry Season", "Wet Season")</f>
        <v>Dry Season</v>
      </c>
      <c r="T4347" s="1">
        <v>1</v>
      </c>
      <c r="U4347" s="1">
        <v>0</v>
      </c>
      <c r="V4347" s="1">
        <v>0</v>
      </c>
      <c r="W4347" s="2">
        <f>IF(ISNUMBER(SEARCH("N/A", X4347)), 0, 1)</f>
        <v>0</v>
      </c>
      <c r="X4347" s="1" t="s">
        <v>44</v>
      </c>
      <c r="Y4347" s="1"/>
      <c r="Z4347" s="1"/>
      <c r="AA4347" s="11" cm="1">
        <f t="array" ref="AA4347">IF(ISBLANK(Y4347), 0, VINCentyInvDistance(F4347,G4347,Y4347,Z4347))</f>
        <v>0</v>
      </c>
      <c r="AB4347" s="1">
        <v>0</v>
      </c>
      <c r="AC4347" s="1">
        <v>8.1999999999999993</v>
      </c>
      <c r="AD4347" s="1">
        <v>4.0999999999999996</v>
      </c>
      <c r="AE4347" s="1">
        <v>412</v>
      </c>
      <c r="AF4347" s="1"/>
      <c r="AG4347" s="1" t="str">
        <f>TRIM(MID(SUBSTITUTE($H4347,",",REPT(" ",200)),(LEN($H4347)-LEN(SUBSTITUTE($H4347,",",""))-4)*200+1,200))</f>
        <v>Subangdaku</v>
      </c>
      <c r="AH4347" s="1" t="str">
        <f>TRIM(MID(SUBSTITUTE($H4347,",",REPT(" ",200)),(LEN($H4347)-LEN(SUBSTITUTE($H4347,",",""))-3)*200+1,200))</f>
        <v>Mandaue</v>
      </c>
      <c r="AI4347" s="1" t="str">
        <f>TRIM(MID(SUBSTITUTE($H4347,",",REPT(" ",200)),(LEN($H4347)-LEN(SUBSTITUTE($H4347,",",""))-2)*200+1,200))</f>
        <v>Central Visayas</v>
      </c>
      <c r="AJ4347" s="1" t="str">
        <f>TRIM(MID(SUBSTITUTE($H4347,",",REPT(" ",200)),(LEN($H4347)-LEN(SUBSTITUTE($H4347,",",""))-0)*200+1,200))</f>
        <v>Philippines</v>
      </c>
      <c r="AK4347" t="s">
        <v>17673</v>
      </c>
      <c r="AL4347" s="1">
        <v>4</v>
      </c>
      <c r="AM4347" s="1" t="s">
        <v>14828</v>
      </c>
    </row>
    <row r="4348" spans="1:39" ht="12.75" customHeight="1">
      <c r="A4348" s="1"/>
      <c r="B4348" s="1" t="s">
        <v>14829</v>
      </c>
      <c r="C4348" s="1" t="s">
        <v>15349</v>
      </c>
      <c r="D4348" s="3" t="str">
        <f ca="1">IFERROR(__xludf.DUMMYFUNCTION("PROPER(REGEXEXTRACT(B4315, ""(?:https?:\/\/)?(?:www\.)?([a-zA-Z0-9-]+)\.""))"),"Skyscanner")</f>
        <v>Skyscanner</v>
      </c>
      <c r="E4348" s="1" t="s">
        <v>14831</v>
      </c>
      <c r="F4348" s="1">
        <v>10.333629999999999</v>
      </c>
      <c r="G4348" s="1">
        <v>123.90770999999999</v>
      </c>
      <c r="H4348" s="1" t="s">
        <v>14832</v>
      </c>
      <c r="I4348" s="1" t="s">
        <v>2622</v>
      </c>
      <c r="J4348" s="1">
        <f>IF(K4348="URBAN",1,IF(K4348="SUBURBAN",2,IF(K4348="RURAL",3,"")))</f>
        <v>1</v>
      </c>
      <c r="K4348" s="1" t="s">
        <v>42</v>
      </c>
      <c r="L4348" s="18">
        <v>46082</v>
      </c>
      <c r="M4348" s="49">
        <v>0.625</v>
      </c>
      <c r="N4348" s="18">
        <v>46083</v>
      </c>
      <c r="O4348" s="56">
        <v>0.5</v>
      </c>
      <c r="P4348" s="31" t="str">
        <f>TEXT($L4348, "dddd")</f>
        <v>Sunday</v>
      </c>
      <c r="Q4348" s="39" t="s">
        <v>43</v>
      </c>
      <c r="R4348" s="39">
        <v>2177</v>
      </c>
      <c r="S4348" s="1" t="str">
        <f>IF(OR(MONTH(L4348)=12, MONTH(L4348)&lt;=5), "Dry Season", "Wet Season")</f>
        <v>Dry Season</v>
      </c>
      <c r="T4348" s="1">
        <v>1</v>
      </c>
      <c r="U4348" s="1">
        <v>0</v>
      </c>
      <c r="V4348" s="1">
        <v>0</v>
      </c>
      <c r="W4348" s="2">
        <f>IF(ISNUMBER(SEARCH("N/A", X4348)), 0, 1)</f>
        <v>0</v>
      </c>
      <c r="X4348" s="1" t="s">
        <v>44</v>
      </c>
      <c r="Y4348" s="1"/>
      <c r="Z4348" s="1"/>
      <c r="AA4348" s="11" cm="1">
        <f t="array" ref="AA4348">IF(ISBLANK(Y4348), 0, VINCentyInvDistance(F4348,G4348,Y4348,Z4348))</f>
        <v>0</v>
      </c>
      <c r="AB4348" s="1">
        <v>0</v>
      </c>
      <c r="AC4348" s="1">
        <v>8.6</v>
      </c>
      <c r="AD4348" s="1">
        <v>4.3</v>
      </c>
      <c r="AE4348" s="1">
        <v>26</v>
      </c>
      <c r="AF4348" s="1"/>
      <c r="AG4348" s="1" t="s">
        <v>731</v>
      </c>
      <c r="AH4348" s="1" t="str">
        <f>TRIM(MID(SUBSTITUTE($H4348,",",REPT(" ",200)),(LEN($H4348)-LEN(SUBSTITUTE($H4348,",",""))-3)*200+1,200))</f>
        <v>Cebu City</v>
      </c>
      <c r="AI4348" s="1" t="str">
        <f>TRIM(MID(SUBSTITUTE($H4348,",",REPT(" ",200)),(LEN($H4348)-LEN(SUBSTITUTE($H4348,",",""))-2)*200+1,200))</f>
        <v>Central Visayas</v>
      </c>
      <c r="AJ4348" s="1" t="s">
        <v>55</v>
      </c>
      <c r="AK4348" t="s">
        <v>17674</v>
      </c>
      <c r="AL4348" s="1">
        <v>3</v>
      </c>
      <c r="AM4348" s="1" t="s">
        <v>14833</v>
      </c>
    </row>
    <row r="4349" spans="1:39" ht="12.75" customHeight="1">
      <c r="A4349" s="1"/>
      <c r="B4349" s="1" t="s">
        <v>14834</v>
      </c>
      <c r="C4349" s="1" t="s">
        <v>15350</v>
      </c>
      <c r="D4349" s="3" t="str">
        <f ca="1">IFERROR(__xludf.DUMMYFUNCTION("PROPER(REGEXEXTRACT(B4316, ""(?:https?:\/\/)?(?:www\.)?([a-zA-Z0-9-]+)\.""))"),"Skyscanner")</f>
        <v>Skyscanner</v>
      </c>
      <c r="E4349" s="1" t="s">
        <v>14836</v>
      </c>
      <c r="F4349" s="1">
        <v>10.312851999999999</v>
      </c>
      <c r="G4349" s="1">
        <v>123.893597</v>
      </c>
      <c r="H4349" s="1" t="s">
        <v>14837</v>
      </c>
      <c r="I4349" s="1" t="s">
        <v>2622</v>
      </c>
      <c r="J4349" s="1">
        <f>IF(K4349="URBAN",1,IF(K4349="SUBURBAN",2,IF(K4349="RURAL",3,"")))</f>
        <v>1</v>
      </c>
      <c r="K4349" s="1" t="s">
        <v>42</v>
      </c>
      <c r="L4349" s="18">
        <v>46082</v>
      </c>
      <c r="M4349" s="49">
        <v>0.58333333333333337</v>
      </c>
      <c r="N4349" s="18">
        <v>46083</v>
      </c>
      <c r="O4349" s="56">
        <v>0.5</v>
      </c>
      <c r="P4349" s="31" t="str">
        <f>TEXT($L4349, "dddd")</f>
        <v>Sunday</v>
      </c>
      <c r="Q4349" s="39" t="s">
        <v>1341</v>
      </c>
      <c r="R4349" s="39">
        <v>3547</v>
      </c>
      <c r="S4349" s="1" t="str">
        <f>IF(OR(MONTH(L4349)=12, MONTH(L4349)&lt;=5), "Dry Season", "Wet Season")</f>
        <v>Dry Season</v>
      </c>
      <c r="T4349" s="1">
        <v>1</v>
      </c>
      <c r="U4349" s="1">
        <v>0</v>
      </c>
      <c r="V4349" s="1">
        <v>0</v>
      </c>
      <c r="W4349" s="2">
        <f>IF(ISNUMBER(SEARCH("N/A", X4349)), 0, 1)</f>
        <v>0</v>
      </c>
      <c r="X4349" s="1" t="s">
        <v>44</v>
      </c>
      <c r="Y4349" s="1"/>
      <c r="Z4349" s="1"/>
      <c r="AA4349" s="11" cm="1">
        <f t="array" ref="AA4349">IF(ISBLANK(Y4349), 0, VINCentyInvDistance(F4349,G4349,Y4349,Z4349))</f>
        <v>0</v>
      </c>
      <c r="AB4349" s="1">
        <v>0</v>
      </c>
      <c r="AC4349" s="1">
        <v>9.8000000000000007</v>
      </c>
      <c r="AD4349" s="1">
        <v>4.9000000000000004</v>
      </c>
      <c r="AE4349" s="1">
        <v>271</v>
      </c>
      <c r="AF4349" s="1"/>
      <c r="AG4349" s="1" t="s">
        <v>731</v>
      </c>
      <c r="AH4349" s="1" t="str">
        <f>TRIM(MID(SUBSTITUTE($H4349,",",REPT(" ",200)),(LEN($H4349)-LEN(SUBSTITUTE($H4349,",",""))-3)*200+1,200))</f>
        <v>Cebu City</v>
      </c>
      <c r="AI4349" s="1" t="str">
        <f>TRIM(MID(SUBSTITUTE($H4349,",",REPT(" ",200)),(LEN($H4349)-LEN(SUBSTITUTE($H4349,",",""))-2)*200+1,200))</f>
        <v>Central Visayas</v>
      </c>
      <c r="AJ4349" s="1" t="s">
        <v>55</v>
      </c>
      <c r="AK4349" t="s">
        <v>17675</v>
      </c>
      <c r="AL4349" s="1">
        <v>3</v>
      </c>
      <c r="AM4349" s="1" t="s">
        <v>14838</v>
      </c>
    </row>
    <row r="4350" spans="1:39" ht="12.75" customHeight="1">
      <c r="A4350" s="1"/>
      <c r="B4350" s="1" t="s">
        <v>14839</v>
      </c>
      <c r="C4350" s="1" t="s">
        <v>15351</v>
      </c>
      <c r="D4350" s="3" t="str">
        <f ca="1">IFERROR(__xludf.DUMMYFUNCTION("PROPER(REGEXEXTRACT(B4317, ""(?:https?:\/\/)?(?:www\.)?([a-zA-Z0-9-]+)\.""))"),"Skyscanner")</f>
        <v>Skyscanner</v>
      </c>
      <c r="E4350" s="1" t="s">
        <v>14841</v>
      </c>
      <c r="F4350" s="1">
        <v>10.322608000000001</v>
      </c>
      <c r="G4350" s="1">
        <v>123.91387400000001</v>
      </c>
      <c r="H4350" s="1" t="s">
        <v>14842</v>
      </c>
      <c r="I4350" s="1" t="s">
        <v>2622</v>
      </c>
      <c r="J4350" s="1">
        <f>IF(K4350="URBAN",1,IF(K4350="SUBURBAN",2,IF(K4350="RURAL",3,"")))</f>
        <v>1</v>
      </c>
      <c r="K4350" s="1" t="s">
        <v>42</v>
      </c>
      <c r="L4350" s="18">
        <v>46082</v>
      </c>
      <c r="M4350" s="49">
        <v>0.58333333333333337</v>
      </c>
      <c r="N4350" s="18">
        <v>46083</v>
      </c>
      <c r="O4350" s="56">
        <v>0.5</v>
      </c>
      <c r="P4350" s="31" t="str">
        <f>TEXT($L4350, "dddd")</f>
        <v>Sunday</v>
      </c>
      <c r="Q4350" s="39" t="s">
        <v>43</v>
      </c>
      <c r="R4350" s="39">
        <v>1919</v>
      </c>
      <c r="S4350" s="1" t="str">
        <f>IF(OR(MONTH(L4350)=12, MONTH(L4350)&lt;=5), "Dry Season", "Wet Season")</f>
        <v>Dry Season</v>
      </c>
      <c r="T4350" s="1">
        <v>1</v>
      </c>
      <c r="U4350" s="1">
        <v>0</v>
      </c>
      <c r="V4350" s="1">
        <v>0</v>
      </c>
      <c r="W4350" s="2">
        <f>IF(ISNUMBER(SEARCH("N/A", X4350)), 0, 1)</f>
        <v>0</v>
      </c>
      <c r="X4350" s="1" t="s">
        <v>44</v>
      </c>
      <c r="Y4350" s="1"/>
      <c r="Z4350" s="1"/>
      <c r="AA4350" s="11" cm="1">
        <f t="array" ref="AA4350">IF(ISBLANK(Y4350), 0, VINCentyInvDistance(F4350,G4350,Y4350,Z4350))</f>
        <v>0</v>
      </c>
      <c r="AB4350" s="1">
        <v>0</v>
      </c>
      <c r="AC4350" s="1">
        <v>7.2</v>
      </c>
      <c r="AD4350" s="1">
        <v>3.6</v>
      </c>
      <c r="AE4350" s="1">
        <v>672</v>
      </c>
      <c r="AF4350" s="1"/>
      <c r="AG4350" s="1" t="s">
        <v>731</v>
      </c>
      <c r="AH4350" s="1" t="str">
        <f>TRIM(MID(SUBSTITUTE($H4350,",",REPT(" ",200)),(LEN($H4350)-LEN(SUBSTITUTE($H4350,",",""))-3)*200+1,200))</f>
        <v>Cebu City</v>
      </c>
      <c r="AI4350" s="1" t="str">
        <f>TRIM(MID(SUBSTITUTE($H4350,",",REPT(" ",200)),(LEN($H4350)-LEN(SUBSTITUTE($H4350,",",""))-2)*200+1,200))</f>
        <v>Central Visayas</v>
      </c>
      <c r="AJ4350" s="1" t="s">
        <v>55</v>
      </c>
      <c r="AK4350" t="s">
        <v>17676</v>
      </c>
      <c r="AL4350" s="1">
        <v>3</v>
      </c>
      <c r="AM4350" s="1" t="s">
        <v>14843</v>
      </c>
    </row>
    <row r="4351" spans="1:39" ht="12.75" customHeight="1">
      <c r="A4351" s="1"/>
      <c r="B4351" s="1" t="s">
        <v>14844</v>
      </c>
      <c r="C4351" s="1" t="s">
        <v>15352</v>
      </c>
      <c r="D4351" s="3" t="str">
        <f ca="1">IFERROR(__xludf.DUMMYFUNCTION("PROPER(REGEXEXTRACT(B4318, ""(?:https?:\/\/)?(?:www\.)?([a-zA-Z0-9-]+)\.""))"),"Skyscanner")</f>
        <v>Skyscanner</v>
      </c>
      <c r="E4351" s="1" t="s">
        <v>14846</v>
      </c>
      <c r="F4351" s="1">
        <v>10.310890000000001</v>
      </c>
      <c r="G4351" s="1">
        <v>123.89758</v>
      </c>
      <c r="H4351" s="1" t="s">
        <v>14847</v>
      </c>
      <c r="I4351" s="1" t="s">
        <v>2622</v>
      </c>
      <c r="J4351" s="1">
        <f>IF(K4351="URBAN",1,IF(K4351="SUBURBAN",2,IF(K4351="RURAL",3,"")))</f>
        <v>1</v>
      </c>
      <c r="K4351" s="1" t="s">
        <v>42</v>
      </c>
      <c r="L4351" s="18">
        <v>46082</v>
      </c>
      <c r="M4351" s="49">
        <v>0.58333333333333337</v>
      </c>
      <c r="N4351" s="18">
        <v>46083</v>
      </c>
      <c r="O4351" s="56">
        <v>0.54166666666666663</v>
      </c>
      <c r="P4351" s="31" t="str">
        <f>TEXT($L4351, "dddd")</f>
        <v>Sunday</v>
      </c>
      <c r="Q4351" s="39" t="s">
        <v>43</v>
      </c>
      <c r="R4351" s="39">
        <v>1612</v>
      </c>
      <c r="S4351" s="1" t="str">
        <f>IF(OR(MONTH(L4351)=12, MONTH(L4351)&lt;=5), "Dry Season", "Wet Season")</f>
        <v>Dry Season</v>
      </c>
      <c r="T4351" s="1">
        <v>1</v>
      </c>
      <c r="U4351" s="1">
        <v>0</v>
      </c>
      <c r="V4351" s="1">
        <v>0</v>
      </c>
      <c r="W4351" s="2">
        <f>IF(ISNUMBER(SEARCH("N/A", X4351)), 0, 1)</f>
        <v>0</v>
      </c>
      <c r="X4351" s="1" t="s">
        <v>44</v>
      </c>
      <c r="Y4351" s="1"/>
      <c r="Z4351" s="1"/>
      <c r="AA4351" s="11" cm="1">
        <f t="array" ref="AA4351">IF(ISBLANK(Y4351), 0, VINCentyInvDistance(F4351,G4351,Y4351,Z4351))</f>
        <v>0</v>
      </c>
      <c r="AB4351" s="1">
        <v>0</v>
      </c>
      <c r="AC4351" s="1">
        <v>6</v>
      </c>
      <c r="AD4351" s="1">
        <v>3</v>
      </c>
      <c r="AE4351" s="1">
        <v>1</v>
      </c>
      <c r="AF4351" s="1"/>
      <c r="AG4351" s="1" t="s">
        <v>731</v>
      </c>
      <c r="AH4351" s="1" t="str">
        <f>TRIM(MID(SUBSTITUTE($H4351,",",REPT(" ",200)),(LEN($H4351)-LEN(SUBSTITUTE($H4351,",",""))-3)*200+1,200))</f>
        <v>Cebu City</v>
      </c>
      <c r="AI4351" s="1" t="str">
        <f>TRIM(MID(SUBSTITUTE($H4351,",",REPT(" ",200)),(LEN($H4351)-LEN(SUBSTITUTE($H4351,",",""))-2)*200+1,200))</f>
        <v>Central Visayas</v>
      </c>
      <c r="AJ4351" s="1" t="s">
        <v>55</v>
      </c>
      <c r="AK4351" t="s">
        <v>17677</v>
      </c>
      <c r="AL4351" s="2">
        <v>0</v>
      </c>
      <c r="AM4351" s="1" t="s">
        <v>14848</v>
      </c>
    </row>
    <row r="4352" spans="1:39" ht="12.75" customHeight="1">
      <c r="A4352" s="1"/>
      <c r="B4352" s="1" t="s">
        <v>14849</v>
      </c>
      <c r="C4352" s="1" t="s">
        <v>15353</v>
      </c>
      <c r="D4352" s="3" t="str">
        <f ca="1">IFERROR(__xludf.DUMMYFUNCTION("PROPER(REGEXEXTRACT(B4319, ""(?:https?:\/\/)?(?:www\.)?([a-zA-Z0-9-]+)\.""))"),"Skyscanner")</f>
        <v>Skyscanner</v>
      </c>
      <c r="E4352" s="1" t="s">
        <v>14851</v>
      </c>
      <c r="F4352" s="1">
        <v>10.304869999999999</v>
      </c>
      <c r="G4352" s="1">
        <v>123.89825999999999</v>
      </c>
      <c r="H4352" s="1" t="s">
        <v>14852</v>
      </c>
      <c r="I4352" s="1" t="s">
        <v>2622</v>
      </c>
      <c r="J4352" s="1">
        <f>IF(K4352="URBAN",1,IF(K4352="SUBURBAN",2,IF(K4352="RURAL",3,"")))</f>
        <v>1</v>
      </c>
      <c r="K4352" s="1" t="s">
        <v>42</v>
      </c>
      <c r="L4352" s="18">
        <v>46082</v>
      </c>
      <c r="M4352" s="49">
        <v>0.58333333333333337</v>
      </c>
      <c r="N4352" s="18">
        <v>46083</v>
      </c>
      <c r="O4352" s="56">
        <v>0.5</v>
      </c>
      <c r="P4352" s="31" t="str">
        <f>TEXT($L4352, "dddd")</f>
        <v>Sunday</v>
      </c>
      <c r="Q4352" s="39" t="s">
        <v>1341</v>
      </c>
      <c r="R4352" s="39">
        <v>1800</v>
      </c>
      <c r="S4352" s="1" t="str">
        <f>IF(OR(MONTH(L4352)=12, MONTH(L4352)&lt;=5), "Dry Season", "Wet Season")</f>
        <v>Dry Season</v>
      </c>
      <c r="T4352" s="1">
        <v>1</v>
      </c>
      <c r="U4352" s="1">
        <v>0</v>
      </c>
      <c r="V4352" s="1">
        <v>0</v>
      </c>
      <c r="W4352" s="2">
        <f>IF(ISNUMBER(SEARCH("N/A", X4352)), 0, 1)</f>
        <v>0</v>
      </c>
      <c r="X4352" s="1" t="s">
        <v>44</v>
      </c>
      <c r="Y4352" s="1"/>
      <c r="Z4352" s="1"/>
      <c r="AA4352" s="11" cm="1">
        <f t="array" ref="AA4352">IF(ISBLANK(Y4352), 0, VINCentyInvDistance(F4352,G4352,Y4352,Z4352))</f>
        <v>0</v>
      </c>
      <c r="AB4352" s="1">
        <v>1</v>
      </c>
      <c r="AC4352" s="1">
        <v>7.2</v>
      </c>
      <c r="AD4352" s="1">
        <v>3.6</v>
      </c>
      <c r="AE4352" s="1">
        <v>102</v>
      </c>
      <c r="AF4352" s="1"/>
      <c r="AG4352" s="1" t="s">
        <v>731</v>
      </c>
      <c r="AH4352" s="1" t="str">
        <f>TRIM(MID(SUBSTITUTE($H4352,",",REPT(" ",200)),(LEN($H4352)-LEN(SUBSTITUTE($H4352,",",""))-3)*200+1,200))</f>
        <v>Cebu City</v>
      </c>
      <c r="AI4352" s="1" t="str">
        <f>TRIM(MID(SUBSTITUTE($H4352,",",REPT(" ",200)),(LEN($H4352)-LEN(SUBSTITUTE($H4352,",",""))-2)*200+1,200))</f>
        <v>Central Visayas</v>
      </c>
      <c r="AJ4352" s="1" t="s">
        <v>55</v>
      </c>
      <c r="AK4352" t="s">
        <v>17678</v>
      </c>
      <c r="AL4352" s="1">
        <v>2</v>
      </c>
      <c r="AM4352" s="1" t="s">
        <v>14853</v>
      </c>
    </row>
    <row r="4353" spans="1:39" ht="12.75" customHeight="1">
      <c r="A4353" s="1"/>
      <c r="B4353" s="1" t="s">
        <v>14854</v>
      </c>
      <c r="C4353" s="1" t="s">
        <v>15354</v>
      </c>
      <c r="D4353" s="3" t="str">
        <f ca="1">IFERROR(__xludf.DUMMYFUNCTION("PROPER(REGEXEXTRACT(B4320, ""(?:https?:\/\/)?(?:www\.)?([a-zA-Z0-9-]+)\.""))"),"Skyscanner")</f>
        <v>Skyscanner</v>
      </c>
      <c r="E4353" s="1" t="s">
        <v>14856</v>
      </c>
      <c r="F4353" s="1">
        <v>10.320261</v>
      </c>
      <c r="G4353" s="1">
        <v>123.90307900000001</v>
      </c>
      <c r="H4353" s="1" t="s">
        <v>14857</v>
      </c>
      <c r="I4353" s="1" t="s">
        <v>2622</v>
      </c>
      <c r="J4353" s="1">
        <f>IF(K4353="URBAN",1,IF(K4353="SUBURBAN",2,IF(K4353="RURAL",3,"")))</f>
        <v>1</v>
      </c>
      <c r="K4353" s="1" t="s">
        <v>42</v>
      </c>
      <c r="L4353" s="18">
        <v>46082</v>
      </c>
      <c r="M4353" s="49">
        <v>0.625</v>
      </c>
      <c r="N4353" s="18">
        <v>46083</v>
      </c>
      <c r="O4353" s="56">
        <v>0.5</v>
      </c>
      <c r="P4353" s="31" t="str">
        <f>TEXT($L4353, "dddd")</f>
        <v>Sunday</v>
      </c>
      <c r="Q4353" s="39" t="s">
        <v>43</v>
      </c>
      <c r="R4353" s="39">
        <v>2827</v>
      </c>
      <c r="S4353" s="1" t="str">
        <f>IF(OR(MONTH(L4353)=12, MONTH(L4353)&lt;=5), "Dry Season", "Wet Season")</f>
        <v>Dry Season</v>
      </c>
      <c r="T4353" s="1">
        <v>1</v>
      </c>
      <c r="U4353" s="1">
        <v>0</v>
      </c>
      <c r="V4353" s="1">
        <v>0</v>
      </c>
      <c r="W4353" s="2">
        <f>IF(ISNUMBER(SEARCH("N/A", X4353)), 0, 1)</f>
        <v>0</v>
      </c>
      <c r="X4353" s="1" t="s">
        <v>44</v>
      </c>
      <c r="Y4353" s="1"/>
      <c r="Z4353" s="1"/>
      <c r="AA4353" s="11" cm="1">
        <f t="array" ref="AA4353">IF(ISBLANK(Y4353), 0, VINCentyInvDistance(F4353,G4353,Y4353,Z4353))</f>
        <v>0</v>
      </c>
      <c r="AB4353" s="1">
        <v>0</v>
      </c>
      <c r="AC4353" s="1">
        <v>7.4</v>
      </c>
      <c r="AD4353" s="1">
        <v>0</v>
      </c>
      <c r="AE4353" s="1">
        <v>1245</v>
      </c>
      <c r="AF4353" s="1"/>
      <c r="AG4353" s="1" t="s">
        <v>731</v>
      </c>
      <c r="AH4353" s="1" t="str">
        <f>TRIM(MID(SUBSTITUTE($H4353,",",REPT(" ",200)),(LEN($H4353)-LEN(SUBSTITUTE($H4353,",",""))-3)*200+1,200))</f>
        <v>Cebu City</v>
      </c>
      <c r="AI4353" s="1" t="str">
        <f>TRIM(MID(SUBSTITUTE($H4353,",",REPT(" ",200)),(LEN($H4353)-LEN(SUBSTITUTE($H4353,",",""))-2)*200+1,200))</f>
        <v>Central Visayas</v>
      </c>
      <c r="AJ4353" s="1" t="s">
        <v>55</v>
      </c>
      <c r="AK4353" t="s">
        <v>17679</v>
      </c>
      <c r="AL4353" s="1">
        <v>3</v>
      </c>
      <c r="AM4353" s="1" t="s">
        <v>14858</v>
      </c>
    </row>
    <row r="4354" spans="1:39" ht="12.75" customHeight="1">
      <c r="A4354" s="1"/>
      <c r="B4354" s="1" t="s">
        <v>14859</v>
      </c>
      <c r="C4354" s="1" t="s">
        <v>15355</v>
      </c>
      <c r="D4354" s="3" t="str">
        <f ca="1">IFERROR(__xludf.DUMMYFUNCTION("PROPER(REGEXEXTRACT(B4321, ""(?:https?:\/\/)?(?:www\.)?([a-zA-Z0-9-]+)\.""))"),"Skyscanner")</f>
        <v>Skyscanner</v>
      </c>
      <c r="E4354" s="1" t="s">
        <v>14861</v>
      </c>
      <c r="F4354" s="1">
        <v>10.317318999999999</v>
      </c>
      <c r="G4354" s="1">
        <v>123.893422</v>
      </c>
      <c r="H4354" s="1" t="s">
        <v>14862</v>
      </c>
      <c r="I4354" s="1" t="s">
        <v>2622</v>
      </c>
      <c r="J4354" s="1">
        <f>IF(K4354="URBAN",1,IF(K4354="SUBURBAN",2,IF(K4354="RURAL",3,"")))</f>
        <v>1</v>
      </c>
      <c r="K4354" s="1" t="s">
        <v>42</v>
      </c>
      <c r="L4354" s="18">
        <v>46082</v>
      </c>
      <c r="M4354" s="49">
        <v>0.58333333333333337</v>
      </c>
      <c r="N4354" s="18">
        <v>46083</v>
      </c>
      <c r="O4354" s="56">
        <v>0.5</v>
      </c>
      <c r="P4354" s="31" t="str">
        <f>TEXT($L4354, "dddd")</f>
        <v>Sunday</v>
      </c>
      <c r="Q4354" s="39" t="s">
        <v>207</v>
      </c>
      <c r="R4354" s="39">
        <v>5422</v>
      </c>
      <c r="S4354" s="1" t="str">
        <f>IF(OR(MONTH(L4354)=12, MONTH(L4354)&lt;=5), "Dry Season", "Wet Season")</f>
        <v>Dry Season</v>
      </c>
      <c r="T4354" s="1">
        <v>1</v>
      </c>
      <c r="U4354" s="1">
        <v>0</v>
      </c>
      <c r="V4354" s="1">
        <v>0</v>
      </c>
      <c r="W4354" s="2">
        <f>IF(ISNUMBER(SEARCH("N/A", X4354)), 0, 1)</f>
        <v>0</v>
      </c>
      <c r="X4354" s="1" t="s">
        <v>44</v>
      </c>
      <c r="Y4354" s="1"/>
      <c r="Z4354" s="1"/>
      <c r="AA4354" s="11" cm="1">
        <f t="array" ref="AA4354">IF(ISBLANK(Y4354), 0, VINCentyInvDistance(F4354,G4354,Y4354,Z4354))</f>
        <v>0</v>
      </c>
      <c r="AB4354" s="1">
        <v>1</v>
      </c>
      <c r="AC4354" s="1">
        <v>8.4</v>
      </c>
      <c r="AD4354" s="1">
        <v>4.2</v>
      </c>
      <c r="AE4354" s="1">
        <v>1288</v>
      </c>
      <c r="AF4354" s="1"/>
      <c r="AG4354" s="1" t="s">
        <v>731</v>
      </c>
      <c r="AH4354" s="1" t="str">
        <f>TRIM(MID(SUBSTITUTE($H4354,",",REPT(" ",200)),(LEN($H4354)-LEN(SUBSTITUTE($H4354,",",""))-3)*200+1,200))</f>
        <v>Cebu City</v>
      </c>
      <c r="AI4354" s="1" t="str">
        <f>TRIM(MID(SUBSTITUTE($H4354,",",REPT(" ",200)),(LEN($H4354)-LEN(SUBSTITUTE($H4354,",",""))-2)*200+1,200))</f>
        <v>Central Visayas</v>
      </c>
      <c r="AJ4354" s="1" t="s">
        <v>55</v>
      </c>
      <c r="AK4354" t="s">
        <v>17680</v>
      </c>
      <c r="AL4354" s="1">
        <v>4</v>
      </c>
      <c r="AM4354" s="1" t="s">
        <v>14863</v>
      </c>
    </row>
    <row r="4355" spans="1:39" ht="12.75" customHeight="1">
      <c r="A4355" s="1"/>
      <c r="B4355" s="1" t="s">
        <v>14864</v>
      </c>
      <c r="C4355" s="1" t="s">
        <v>15356</v>
      </c>
      <c r="D4355" s="3" t="str">
        <f ca="1">IFERROR(__xludf.DUMMYFUNCTION("PROPER(REGEXEXTRACT(B4322, ""(?:https?:\/\/)?(?:www\.)?([a-zA-Z0-9-]+)\.""))"),"Skyscanner")</f>
        <v>Skyscanner</v>
      </c>
      <c r="E4355" s="1" t="s">
        <v>14866</v>
      </c>
      <c r="F4355" s="1">
        <v>10.310840000000001</v>
      </c>
      <c r="G4355" s="1">
        <v>123.89725</v>
      </c>
      <c r="H4355" s="1" t="s">
        <v>14847</v>
      </c>
      <c r="I4355" s="1" t="s">
        <v>2622</v>
      </c>
      <c r="J4355" s="1">
        <f>IF(K4355="URBAN",1,IF(K4355="SUBURBAN",2,IF(K4355="RURAL",3,"")))</f>
        <v>1</v>
      </c>
      <c r="K4355" s="1" t="s">
        <v>42</v>
      </c>
      <c r="L4355" s="18">
        <v>46082</v>
      </c>
      <c r="M4355" s="49">
        <v>0.625</v>
      </c>
      <c r="N4355" s="18">
        <v>46083</v>
      </c>
      <c r="O4355" s="56">
        <v>0.5</v>
      </c>
      <c r="P4355" s="31" t="str">
        <f>TEXT($L4355, "dddd")</f>
        <v>Sunday</v>
      </c>
      <c r="Q4355" s="39" t="s">
        <v>43</v>
      </c>
      <c r="R4355" s="39">
        <v>1895</v>
      </c>
      <c r="S4355" s="1" t="str">
        <f>IF(OR(MONTH(L4355)=12, MONTH(L4355)&lt;=5), "Dry Season", "Wet Season")</f>
        <v>Dry Season</v>
      </c>
      <c r="T4355" s="1">
        <v>1</v>
      </c>
      <c r="U4355" s="1">
        <v>0</v>
      </c>
      <c r="V4355" s="1">
        <v>0</v>
      </c>
      <c r="W4355" s="2">
        <f>IF(ISNUMBER(SEARCH("N/A", X4355)), 0, 1)</f>
        <v>0</v>
      </c>
      <c r="X4355" s="1" t="s">
        <v>44</v>
      </c>
      <c r="Y4355" s="1"/>
      <c r="Z4355" s="1"/>
      <c r="AA4355" s="11" cm="1">
        <f t="array" ref="AA4355">IF(ISBLANK(Y4355), 0, VINCentyInvDistance(F4355,G4355,Y4355,Z4355))</f>
        <v>0</v>
      </c>
      <c r="AB4355" s="1">
        <v>0</v>
      </c>
      <c r="AC4355" s="1">
        <v>0</v>
      </c>
      <c r="AD4355" s="1">
        <v>0</v>
      </c>
      <c r="AE4355" s="1"/>
      <c r="AF4355" s="1"/>
      <c r="AG4355" s="1" t="s">
        <v>731</v>
      </c>
      <c r="AH4355" s="1" t="str">
        <f>TRIM(MID(SUBSTITUTE($H4355,",",REPT(" ",200)),(LEN($H4355)-LEN(SUBSTITUTE($H4355,",",""))-3)*200+1,200))</f>
        <v>Cebu City</v>
      </c>
      <c r="AI4355" s="1" t="str">
        <f>TRIM(MID(SUBSTITUTE($H4355,",",REPT(" ",200)),(LEN($H4355)-LEN(SUBSTITUTE($H4355,",",""))-2)*200+1,200))</f>
        <v>Central Visayas</v>
      </c>
      <c r="AJ4355" s="1" t="s">
        <v>55</v>
      </c>
      <c r="AK4355" t="s">
        <v>17681</v>
      </c>
      <c r="AL4355" s="2">
        <v>0</v>
      </c>
      <c r="AM4355" s="1" t="s">
        <v>14867</v>
      </c>
    </row>
    <row r="4356" spans="1:39" ht="12.75" customHeight="1">
      <c r="A4356" s="1"/>
      <c r="B4356" s="1" t="s">
        <v>14868</v>
      </c>
      <c r="C4356" s="1" t="s">
        <v>15357</v>
      </c>
      <c r="D4356" s="3" t="str">
        <f ca="1">IFERROR(__xludf.DUMMYFUNCTION("PROPER(REGEXEXTRACT(B4323, ""(?:https?:\/\/)?(?:www\.)?([a-zA-Z0-9-]+)\.""))"),"Skyscanner")</f>
        <v>Skyscanner</v>
      </c>
      <c r="E4356" s="1" t="s">
        <v>14870</v>
      </c>
      <c r="F4356" s="1">
        <v>10.31366</v>
      </c>
      <c r="G4356" s="1">
        <v>123.8929</v>
      </c>
      <c r="H4356" s="1" t="s">
        <v>14871</v>
      </c>
      <c r="I4356" s="1" t="s">
        <v>2622</v>
      </c>
      <c r="J4356" s="1">
        <f>IF(K4356="URBAN",1,IF(K4356="SUBURBAN",2,IF(K4356="RURAL",3,"")))</f>
        <v>1</v>
      </c>
      <c r="K4356" s="1" t="s">
        <v>42</v>
      </c>
      <c r="L4356" s="18">
        <v>46082</v>
      </c>
      <c r="M4356" s="49">
        <v>0.625</v>
      </c>
      <c r="N4356" s="18">
        <v>46083</v>
      </c>
      <c r="O4356" s="56">
        <v>0.5</v>
      </c>
      <c r="P4356" s="31" t="str">
        <f>TEXT($L4356, "dddd")</f>
        <v>Sunday</v>
      </c>
      <c r="Q4356" s="39" t="s">
        <v>207</v>
      </c>
      <c r="R4356" s="39">
        <v>2655</v>
      </c>
      <c r="S4356" s="1" t="str">
        <f>IF(OR(MONTH(L4356)=12, MONTH(L4356)&lt;=5), "Dry Season", "Wet Season")</f>
        <v>Dry Season</v>
      </c>
      <c r="T4356" s="1">
        <v>1</v>
      </c>
      <c r="U4356" s="1">
        <v>0</v>
      </c>
      <c r="V4356" s="1">
        <v>0</v>
      </c>
      <c r="W4356" s="2">
        <f>IF(ISNUMBER(SEARCH("N/A", X4356)), 0, 1)</f>
        <v>0</v>
      </c>
      <c r="X4356" s="1" t="s">
        <v>44</v>
      </c>
      <c r="Y4356" s="1"/>
      <c r="Z4356" s="1"/>
      <c r="AA4356" s="11" cm="1">
        <f t="array" ref="AA4356">IF(ISBLANK(Y4356), 0, VINCentyInvDistance(F4356,G4356,Y4356,Z4356))</f>
        <v>0</v>
      </c>
      <c r="AB4356" s="1">
        <v>1</v>
      </c>
      <c r="AC4356" s="1">
        <v>8.8000000000000007</v>
      </c>
      <c r="AD4356" s="1">
        <v>0</v>
      </c>
      <c r="AE4356" s="1">
        <v>456</v>
      </c>
      <c r="AF4356" s="1"/>
      <c r="AG4356" s="1" t="s">
        <v>731</v>
      </c>
      <c r="AH4356" s="1" t="str">
        <f>TRIM(MID(SUBSTITUTE($H4356,",",REPT(" ",200)),(LEN($H4356)-LEN(SUBSTITUTE($H4356,",",""))-3)*200+1,200))</f>
        <v>Cebu City</v>
      </c>
      <c r="AI4356" s="1" t="str">
        <f>TRIM(MID(SUBSTITUTE($H4356,",",REPT(" ",200)),(LEN($H4356)-LEN(SUBSTITUTE($H4356,",",""))-2)*200+1,200))</f>
        <v>Central Visayas</v>
      </c>
      <c r="AJ4356" s="1" t="s">
        <v>55</v>
      </c>
      <c r="AK4356" t="s">
        <v>17682</v>
      </c>
      <c r="AL4356" s="1">
        <v>3</v>
      </c>
      <c r="AM4356" s="1" t="s">
        <v>14872</v>
      </c>
    </row>
    <row r="4357" spans="1:39" ht="12.75" customHeight="1">
      <c r="A4357" s="1"/>
      <c r="B4357" s="1" t="s">
        <v>14873</v>
      </c>
      <c r="C4357" s="1" t="s">
        <v>15358</v>
      </c>
      <c r="D4357" s="3" t="str">
        <f ca="1">IFERROR(__xludf.DUMMYFUNCTION("PROPER(REGEXEXTRACT(B4324, ""(?:https?:\/\/)?(?:www\.)?([a-zA-Z0-9-]+)\.""))"),"Skyscanner")</f>
        <v>Skyscanner</v>
      </c>
      <c r="E4357" s="1" t="s">
        <v>14875</v>
      </c>
      <c r="F4357" s="1">
        <v>10.317755999999999</v>
      </c>
      <c r="G4357" s="1">
        <v>123.902491</v>
      </c>
      <c r="H4357" s="1" t="s">
        <v>14876</v>
      </c>
      <c r="I4357" s="1" t="s">
        <v>2622</v>
      </c>
      <c r="J4357" s="1">
        <f>IF(K4357="URBAN",1,IF(K4357="SUBURBAN",2,IF(K4357="RURAL",3,"")))</f>
        <v>1</v>
      </c>
      <c r="K4357" s="1" t="s">
        <v>42</v>
      </c>
      <c r="L4357" s="18">
        <v>46082</v>
      </c>
      <c r="M4357" s="49">
        <v>0.58333333333333337</v>
      </c>
      <c r="N4357" s="18">
        <v>46083</v>
      </c>
      <c r="O4357" s="56">
        <v>0.5</v>
      </c>
      <c r="P4357" s="31" t="str">
        <f>TEXT($L4357, "dddd")</f>
        <v>Sunday</v>
      </c>
      <c r="Q4357" s="39" t="s">
        <v>1341</v>
      </c>
      <c r="R4357" s="39">
        <v>2155</v>
      </c>
      <c r="S4357" s="1" t="str">
        <f>IF(OR(MONTH(L4357)=12, MONTH(L4357)&lt;=5), "Dry Season", "Wet Season")</f>
        <v>Dry Season</v>
      </c>
      <c r="T4357" s="1">
        <v>1</v>
      </c>
      <c r="U4357" s="1">
        <v>0</v>
      </c>
      <c r="V4357" s="1">
        <v>0</v>
      </c>
      <c r="W4357" s="2">
        <f>IF(ISNUMBER(SEARCH("N/A", X4357)), 0, 1)</f>
        <v>0</v>
      </c>
      <c r="X4357" s="1" t="s">
        <v>44</v>
      </c>
      <c r="Y4357" s="1"/>
      <c r="Z4357" s="1"/>
      <c r="AA4357" s="11" cm="1">
        <f t="array" ref="AA4357">IF(ISBLANK(Y4357), 0, VINCentyInvDistance(F4357,G4357,Y4357,Z4357))</f>
        <v>0</v>
      </c>
      <c r="AB4357" s="1">
        <v>0</v>
      </c>
      <c r="AC4357" s="1">
        <v>8</v>
      </c>
      <c r="AD4357" s="1">
        <v>4</v>
      </c>
      <c r="AE4357" s="1">
        <v>1654</v>
      </c>
      <c r="AF4357" s="1"/>
      <c r="AG4357" s="1" t="s">
        <v>731</v>
      </c>
      <c r="AH4357" s="1" t="str">
        <f>TRIM(MID(SUBSTITUTE($H4357,",",REPT(" ",200)),(LEN($H4357)-LEN(SUBSTITUTE($H4357,",",""))-3)*200+1,200))</f>
        <v>Cebu City</v>
      </c>
      <c r="AI4357" s="1" t="str">
        <f>TRIM(MID(SUBSTITUTE($H4357,",",REPT(" ",200)),(LEN($H4357)-LEN(SUBSTITUTE($H4357,",",""))-2)*200+1,200))</f>
        <v>Central Visayas</v>
      </c>
      <c r="AJ4357" s="1" t="s">
        <v>55</v>
      </c>
      <c r="AK4357" t="s">
        <v>14877</v>
      </c>
      <c r="AL4357" s="1">
        <v>3</v>
      </c>
      <c r="AM4357" s="1" t="s">
        <v>14878</v>
      </c>
    </row>
    <row r="4358" spans="1:39" ht="12.75" customHeight="1">
      <c r="A4358" s="1"/>
      <c r="B4358" s="1" t="s">
        <v>14903</v>
      </c>
      <c r="C4358" s="1" t="s">
        <v>15359</v>
      </c>
      <c r="D4358" s="3" t="str">
        <f ca="1">IFERROR(__xludf.DUMMYFUNCTION("PROPER(REGEXEXTRACT(B4325, ""(?:https?:\/\/)?(?:www\.)?([a-zA-Z0-9-]+)\.""))"),"Skyscanner")</f>
        <v>Skyscanner</v>
      </c>
      <c r="E4358" s="1" t="s">
        <v>14905</v>
      </c>
      <c r="F4358" s="1">
        <v>10.33281</v>
      </c>
      <c r="G4358" s="1">
        <v>123.90907</v>
      </c>
      <c r="H4358" s="1" t="s">
        <v>14906</v>
      </c>
      <c r="I4358" s="1" t="s">
        <v>2622</v>
      </c>
      <c r="J4358" s="1">
        <f>IF(K4358="URBAN",1,IF(K4358="SUBURBAN",2,IF(K4358="RURAL",3,"")))</f>
        <v>1</v>
      </c>
      <c r="K4358" s="1" t="s">
        <v>42</v>
      </c>
      <c r="L4358" s="18">
        <v>46082</v>
      </c>
      <c r="M4358" s="49">
        <v>0.58333333333333337</v>
      </c>
      <c r="N4358" s="18">
        <v>46083</v>
      </c>
      <c r="O4358" s="56">
        <v>0.5</v>
      </c>
      <c r="P4358" s="31" t="str">
        <f>TEXT($L4358, "dddd")</f>
        <v>Sunday</v>
      </c>
      <c r="Q4358" s="39" t="s">
        <v>43</v>
      </c>
      <c r="R4358" s="39">
        <v>0</v>
      </c>
      <c r="S4358" s="1" t="str">
        <f>IF(OR(MONTH(L4358)=12, MONTH(L4358)&lt;=5), "Dry Season", "Wet Season")</f>
        <v>Dry Season</v>
      </c>
      <c r="T4358" s="1">
        <v>1</v>
      </c>
      <c r="U4358" s="1">
        <v>0</v>
      </c>
      <c r="V4358" s="1">
        <v>0</v>
      </c>
      <c r="W4358" s="2">
        <f>IF(ISNUMBER(SEARCH("N/A", X4358)), 0, 1)</f>
        <v>0</v>
      </c>
      <c r="X4358" s="1" t="s">
        <v>44</v>
      </c>
      <c r="Y4358" s="1"/>
      <c r="Z4358" s="1"/>
      <c r="AA4358" s="11" cm="1">
        <f t="array" ref="AA4358">IF(ISBLANK(Y4358), 0, VINCentyInvDistance(F4358,G4358,Y4358,Z4358))</f>
        <v>0</v>
      </c>
      <c r="AB4358" s="1">
        <v>0</v>
      </c>
      <c r="AC4358" s="1">
        <v>0</v>
      </c>
      <c r="AD4358" s="1">
        <v>0</v>
      </c>
      <c r="AE4358" s="1"/>
      <c r="AF4358" s="1"/>
      <c r="AG4358" s="1" t="s">
        <v>731</v>
      </c>
      <c r="AH4358" s="1" t="str">
        <f>TRIM(MID(SUBSTITUTE($H4358,",",REPT(" ",200)),(LEN($H4358)-LEN(SUBSTITUTE($H4358,",",""))-3)*200+1,200))</f>
        <v>Cebu City</v>
      </c>
      <c r="AI4358" s="1" t="str">
        <f>TRIM(MID(SUBSTITUTE($H4358,",",REPT(" ",200)),(LEN($H4358)-LEN(SUBSTITUTE($H4358,",",""))-2)*200+1,200))</f>
        <v>Central Visayas</v>
      </c>
      <c r="AJ4358" s="1" t="s">
        <v>55</v>
      </c>
      <c r="AK4358" t="s">
        <v>16465</v>
      </c>
      <c r="AL4358" s="2">
        <v>0</v>
      </c>
      <c r="AM4358" s="1" t="s">
        <v>14907</v>
      </c>
    </row>
    <row r="4359" spans="1:39" ht="12.75" customHeight="1">
      <c r="A4359" s="1"/>
      <c r="B4359" s="1" t="s">
        <v>15360</v>
      </c>
      <c r="C4359" s="1" t="s">
        <v>15361</v>
      </c>
      <c r="D4359" s="3" t="str">
        <f ca="1">IFERROR(__xludf.DUMMYFUNCTION("PROPER(REGEXEXTRACT(B4326, ""(?:https?:\/\/)?(?:www\.)?([a-zA-Z0-9-]+)\.""))"),"Skyscanner")</f>
        <v>Skyscanner</v>
      </c>
      <c r="E4359" s="1" t="s">
        <v>15362</v>
      </c>
      <c r="F4359" s="1">
        <v>10.31602</v>
      </c>
      <c r="G4359" s="1">
        <v>123.90525</v>
      </c>
      <c r="H4359" s="1" t="s">
        <v>15363</v>
      </c>
      <c r="I4359" s="1" t="s">
        <v>2622</v>
      </c>
      <c r="J4359" s="1">
        <f>IF(K4359="URBAN",1,IF(K4359="SUBURBAN",2,IF(K4359="RURAL",3,"")))</f>
        <v>1</v>
      </c>
      <c r="K4359" s="1" t="s">
        <v>42</v>
      </c>
      <c r="L4359" s="18">
        <v>46082</v>
      </c>
      <c r="M4359" s="49">
        <v>0.625</v>
      </c>
      <c r="N4359" s="18">
        <v>46083</v>
      </c>
      <c r="O4359" s="56">
        <v>0.45833333333333331</v>
      </c>
      <c r="P4359" s="31" t="str">
        <f>TEXT($L4359, "dddd")</f>
        <v>Sunday</v>
      </c>
      <c r="Q4359" s="39" t="s">
        <v>43</v>
      </c>
      <c r="R4359" s="39">
        <v>4032</v>
      </c>
      <c r="S4359" s="1" t="str">
        <f>IF(OR(MONTH(L4359)=12, MONTH(L4359)&lt;=5), "Dry Season", "Wet Season")</f>
        <v>Dry Season</v>
      </c>
      <c r="T4359" s="1">
        <v>1</v>
      </c>
      <c r="U4359" s="1">
        <v>0</v>
      </c>
      <c r="V4359" s="1">
        <v>0</v>
      </c>
      <c r="W4359" s="2">
        <f>IF(ISNUMBER(SEARCH("N/A", X4359)), 0, 1)</f>
        <v>0</v>
      </c>
      <c r="X4359" s="1" t="s">
        <v>44</v>
      </c>
      <c r="Y4359" s="1"/>
      <c r="Z4359" s="1"/>
      <c r="AA4359" s="11" cm="1">
        <f t="array" ref="AA4359">IF(ISBLANK(Y4359), 0, VINCentyInvDistance(F4359,G4359,Y4359,Z4359))</f>
        <v>0</v>
      </c>
      <c r="AB4359" s="1">
        <v>0</v>
      </c>
      <c r="AC4359" s="1">
        <v>0</v>
      </c>
      <c r="AD4359" s="1">
        <v>0</v>
      </c>
      <c r="AE4359" s="1"/>
      <c r="AF4359" s="1"/>
      <c r="AG4359" s="1" t="s">
        <v>731</v>
      </c>
      <c r="AH4359" s="1" t="str">
        <f>TRIM(MID(SUBSTITUTE($H4359,",",REPT(" ",200)),(LEN($H4359)-LEN(SUBSTITUTE($H4359,",",""))-3)*200+1,200))</f>
        <v>Cebu City</v>
      </c>
      <c r="AI4359" s="1" t="str">
        <f>TRIM(MID(SUBSTITUTE($H4359,",",REPT(" ",200)),(LEN($H4359)-LEN(SUBSTITUTE($H4359,",",""))-2)*200+1,200))</f>
        <v>Central Visayas</v>
      </c>
      <c r="AJ4359" s="1" t="s">
        <v>55</v>
      </c>
      <c r="AK4359" t="s">
        <v>17718</v>
      </c>
      <c r="AL4359" s="2">
        <v>0</v>
      </c>
      <c r="AM4359" s="1" t="s">
        <v>15364</v>
      </c>
    </row>
    <row r="4360" spans="1:39" ht="12.75" customHeight="1">
      <c r="A4360" s="1"/>
      <c r="B4360" s="1" t="s">
        <v>15365</v>
      </c>
      <c r="C4360" s="1" t="s">
        <v>15366</v>
      </c>
      <c r="D4360" s="3" t="str">
        <f ca="1">IFERROR(__xludf.DUMMYFUNCTION("PROPER(REGEXEXTRACT(B4327, ""(?:https?:\/\/)?(?:www\.)?([a-zA-Z0-9-]+)\.""))"),"Skyscanner")</f>
        <v>Skyscanner</v>
      </c>
      <c r="E4360" s="1" t="s">
        <v>15367</v>
      </c>
      <c r="F4360" s="1">
        <v>10.341939999999999</v>
      </c>
      <c r="G4360" s="1">
        <v>123.91217</v>
      </c>
      <c r="H4360" s="1" t="s">
        <v>15368</v>
      </c>
      <c r="I4360" s="1" t="s">
        <v>2622</v>
      </c>
      <c r="J4360" s="1">
        <f>IF(K4360="URBAN",1,IF(K4360="SUBURBAN",2,IF(K4360="RURAL",3,"")))</f>
        <v>1</v>
      </c>
      <c r="K4360" s="1" t="s">
        <v>42</v>
      </c>
      <c r="L4360" s="18">
        <v>46082</v>
      </c>
      <c r="M4360" s="49">
        <v>0.58333333333333337</v>
      </c>
      <c r="N4360" s="18">
        <v>46083</v>
      </c>
      <c r="O4360" s="56">
        <v>0.5</v>
      </c>
      <c r="P4360" s="31" t="str">
        <f>TEXT($L4360, "dddd")</f>
        <v>Sunday</v>
      </c>
      <c r="Q4360" s="39" t="s">
        <v>43</v>
      </c>
      <c r="R4360" s="39">
        <v>944</v>
      </c>
      <c r="S4360" s="1" t="str">
        <f>IF(OR(MONTH(L4360)=12, MONTH(L4360)&lt;=5), "Dry Season", "Wet Season")</f>
        <v>Dry Season</v>
      </c>
      <c r="T4360" s="1">
        <v>1</v>
      </c>
      <c r="U4360" s="1">
        <v>0</v>
      </c>
      <c r="V4360" s="1">
        <v>0</v>
      </c>
      <c r="W4360" s="2">
        <f>IF(ISNUMBER(SEARCH("N/A", X4360)), 0, 1)</f>
        <v>0</v>
      </c>
      <c r="X4360" s="1" t="s">
        <v>44</v>
      </c>
      <c r="Y4360" s="1"/>
      <c r="Z4360" s="1"/>
      <c r="AA4360" s="11" cm="1">
        <f t="array" ref="AA4360">IF(ISBLANK(Y4360), 0, VINCentyInvDistance(F4360,G4360,Y4360,Z4360))</f>
        <v>0</v>
      </c>
      <c r="AB4360" s="1">
        <v>0</v>
      </c>
      <c r="AC4360" s="1">
        <v>0</v>
      </c>
      <c r="AD4360" s="1">
        <v>0</v>
      </c>
      <c r="AE4360" s="1"/>
      <c r="AF4360" s="1"/>
      <c r="AG4360" s="1" t="s">
        <v>731</v>
      </c>
      <c r="AH4360" s="1" t="str">
        <f>TRIM(MID(SUBSTITUTE($H4360,",",REPT(" ",200)),(LEN($H4360)-LEN(SUBSTITUTE($H4360,",",""))-3)*200+1,200))</f>
        <v>Cebu City</v>
      </c>
      <c r="AI4360" s="1" t="str">
        <f>TRIM(MID(SUBSTITUTE($H4360,",",REPT(" ",200)),(LEN($H4360)-LEN(SUBSTITUTE($H4360,",",""))-2)*200+1,200))</f>
        <v>Central Visayas</v>
      </c>
      <c r="AJ4360" s="1" t="s">
        <v>55</v>
      </c>
      <c r="AK4360" t="s">
        <v>17719</v>
      </c>
      <c r="AL4360" s="2">
        <v>0</v>
      </c>
      <c r="AM4360" s="1" t="s">
        <v>15369</v>
      </c>
    </row>
    <row r="4361" spans="1:39" ht="12.75" customHeight="1">
      <c r="A4361" s="1"/>
      <c r="B4361" s="1" t="s">
        <v>15370</v>
      </c>
      <c r="C4361" s="1" t="s">
        <v>15371</v>
      </c>
      <c r="D4361" s="3" t="str">
        <f ca="1">IFERROR(__xludf.DUMMYFUNCTION("PROPER(REGEXEXTRACT(B4328, ""(?:https?:\/\/)?(?:www\.)?([a-zA-Z0-9-]+)\.""))"),"Skyscanner")</f>
        <v>Skyscanner</v>
      </c>
      <c r="E4361" s="1" t="s">
        <v>15372</v>
      </c>
      <c r="F4361" s="1">
        <v>10.30654</v>
      </c>
      <c r="G4361" s="1">
        <v>123.90197999999999</v>
      </c>
      <c r="H4361" s="1" t="s">
        <v>15373</v>
      </c>
      <c r="I4361" s="1" t="s">
        <v>2622</v>
      </c>
      <c r="J4361" s="1">
        <f>IF(K4361="URBAN",1,IF(K4361="SUBURBAN",2,IF(K4361="RURAL",3,"")))</f>
        <v>1</v>
      </c>
      <c r="K4361" s="1" t="s">
        <v>42</v>
      </c>
      <c r="L4361" s="18">
        <v>46082</v>
      </c>
      <c r="M4361" s="49">
        <v>0.58333333333333337</v>
      </c>
      <c r="N4361" s="18">
        <v>46083</v>
      </c>
      <c r="O4361" s="56">
        <v>0.5</v>
      </c>
      <c r="P4361" s="31" t="str">
        <f>TEXT($L4361, "dddd")</f>
        <v>Sunday</v>
      </c>
      <c r="Q4361" s="39" t="s">
        <v>1341</v>
      </c>
      <c r="R4361" s="39">
        <v>1576</v>
      </c>
      <c r="S4361" s="1" t="str">
        <f>IF(OR(MONTH(L4361)=12, MONTH(L4361)&lt;=5), "Dry Season", "Wet Season")</f>
        <v>Dry Season</v>
      </c>
      <c r="T4361" s="1">
        <v>1</v>
      </c>
      <c r="U4361" s="1">
        <v>0</v>
      </c>
      <c r="V4361" s="1">
        <v>0</v>
      </c>
      <c r="W4361" s="2">
        <f>IF(ISNUMBER(SEARCH("N/A", X4361)), 0, 1)</f>
        <v>0</v>
      </c>
      <c r="X4361" s="1" t="s">
        <v>44</v>
      </c>
      <c r="Y4361" s="1"/>
      <c r="Z4361" s="1"/>
      <c r="AA4361" s="11" cm="1">
        <f t="array" ref="AA4361">IF(ISBLANK(Y4361), 0, VINCentyInvDistance(F4361,G4361,Y4361,Z4361))</f>
        <v>0</v>
      </c>
      <c r="AB4361" s="1">
        <v>1</v>
      </c>
      <c r="AC4361" s="1">
        <v>8</v>
      </c>
      <c r="AD4361" s="1">
        <v>4</v>
      </c>
      <c r="AE4361" s="1">
        <v>253</v>
      </c>
      <c r="AF4361" s="1"/>
      <c r="AG4361" s="1" t="s">
        <v>731</v>
      </c>
      <c r="AH4361" s="1" t="str">
        <f>TRIM(MID(SUBSTITUTE($H4361,",",REPT(" ",200)),(LEN($H4361)-LEN(SUBSTITUTE($H4361,",",""))-3)*200+1,200))</f>
        <v>Cebu City</v>
      </c>
      <c r="AI4361" s="1" t="str">
        <f>TRIM(MID(SUBSTITUTE($H4361,",",REPT(" ",200)),(LEN($H4361)-LEN(SUBSTITUTE($H4361,",",""))-2)*200+1,200))</f>
        <v>Central Visayas</v>
      </c>
      <c r="AJ4361" s="1" t="s">
        <v>55</v>
      </c>
      <c r="AK4361" t="s">
        <v>17720</v>
      </c>
      <c r="AL4361" s="1">
        <v>2</v>
      </c>
      <c r="AM4361" s="1" t="s">
        <v>15374</v>
      </c>
    </row>
    <row r="4362" spans="1:39" ht="12.75" customHeight="1">
      <c r="A4362" s="1"/>
      <c r="B4362" s="1" t="s">
        <v>12521</v>
      </c>
      <c r="C4362" s="1" t="s">
        <v>15375</v>
      </c>
      <c r="D4362" s="3" t="str">
        <f ca="1">IFERROR(__xludf.DUMMYFUNCTION("PROPER(REGEXEXTRACT(B4329, ""(?:https?:\/\/)?(?:www\.)?([a-zA-Z0-9-]+)\.""))"),"Skyscanner")</f>
        <v>Skyscanner</v>
      </c>
      <c r="E4362" s="1" t="s">
        <v>12519</v>
      </c>
      <c r="F4362" s="1">
        <v>10.308009</v>
      </c>
      <c r="G4362" s="1">
        <v>123.89406200000001</v>
      </c>
      <c r="H4362" s="1" t="s">
        <v>12520</v>
      </c>
      <c r="I4362" s="1" t="s">
        <v>2622</v>
      </c>
      <c r="J4362" s="1">
        <f>IF(K4362="URBAN",1,IF(K4362="SUBURBAN",2,IF(K4362="RURAL",3,"")))</f>
        <v>1</v>
      </c>
      <c r="K4362" s="1" t="s">
        <v>42</v>
      </c>
      <c r="L4362" s="18">
        <v>46082</v>
      </c>
      <c r="M4362" s="49">
        <v>0.58333333333333337</v>
      </c>
      <c r="N4362" s="18">
        <v>46083</v>
      </c>
      <c r="O4362" s="56">
        <v>0.5</v>
      </c>
      <c r="P4362" s="31" t="str">
        <f>TEXT($L4362, "dddd")</f>
        <v>Sunday</v>
      </c>
      <c r="Q4362" s="39" t="s">
        <v>43</v>
      </c>
      <c r="R4362" s="39">
        <v>2500</v>
      </c>
      <c r="S4362" s="1" t="str">
        <f>IF(OR(MONTH(L4362)=12, MONTH(L4362)&lt;=5), "Dry Season", "Wet Season")</f>
        <v>Dry Season</v>
      </c>
      <c r="T4362" s="1">
        <v>1</v>
      </c>
      <c r="U4362" s="1">
        <v>0</v>
      </c>
      <c r="V4362" s="1">
        <v>0</v>
      </c>
      <c r="W4362" s="2">
        <f>IF(ISNUMBER(SEARCH("N/A", X4362)), 0, 1)</f>
        <v>0</v>
      </c>
      <c r="X4362" s="1" t="s">
        <v>44</v>
      </c>
      <c r="Y4362" s="1"/>
      <c r="Z4362" s="1"/>
      <c r="AA4362" s="11" cm="1">
        <f t="array" ref="AA4362">IF(ISBLANK(Y4362), 0, VINCentyInvDistance(F4362,G4362,Y4362,Z4362))</f>
        <v>0</v>
      </c>
      <c r="AB4362" s="1">
        <v>1</v>
      </c>
      <c r="AC4362" s="1">
        <v>6</v>
      </c>
      <c r="AD4362" s="1">
        <v>3</v>
      </c>
      <c r="AE4362" s="1">
        <v>1344</v>
      </c>
      <c r="AF4362" s="1"/>
      <c r="AG4362" s="1" t="s">
        <v>731</v>
      </c>
      <c r="AH4362" s="1" t="str">
        <f>TRIM(MID(SUBSTITUTE($H4362,",",REPT(" ",200)),(LEN($H4362)-LEN(SUBSTITUTE($H4362,",",""))-3)*200+1,200))</f>
        <v>Cebu City</v>
      </c>
      <c r="AI4362" s="1" t="str">
        <f>TRIM(MID(SUBSTITUTE($H4362,",",REPT(" ",200)),(LEN($H4362)-LEN(SUBSTITUTE($H4362,",",""))-2)*200+1,200))</f>
        <v>Central Visayas</v>
      </c>
      <c r="AJ4362" s="1" t="s">
        <v>55</v>
      </c>
      <c r="AK4362" t="s">
        <v>17481</v>
      </c>
      <c r="AL4362" s="1">
        <v>4</v>
      </c>
      <c r="AM4362" s="1" t="s">
        <v>12524</v>
      </c>
    </row>
    <row r="4363" spans="1:39" ht="12.75" customHeight="1">
      <c r="A4363" s="1"/>
      <c r="B4363" s="1" t="s">
        <v>5010</v>
      </c>
      <c r="C4363" s="1" t="s">
        <v>15376</v>
      </c>
      <c r="D4363" s="3" t="str">
        <f ca="1">IFERROR(__xludf.DUMMYFUNCTION("PROPER(REGEXEXTRACT(B4330, ""(?:https?:\/\/)?(?:www\.)?([a-zA-Z0-9-]+)\.""))"),"Skyscanner")</f>
        <v>Skyscanner</v>
      </c>
      <c r="E4363" s="1" t="s">
        <v>15377</v>
      </c>
      <c r="F4363" s="1">
        <v>10.325649</v>
      </c>
      <c r="G4363" s="1">
        <v>123.917089</v>
      </c>
      <c r="H4363" s="1" t="s">
        <v>5013</v>
      </c>
      <c r="I4363" s="1" t="s">
        <v>2622</v>
      </c>
      <c r="J4363" s="1">
        <f>IF(K4363="URBAN",1,IF(K4363="SUBURBAN",2,IF(K4363="RURAL",3,"")))</f>
        <v>1</v>
      </c>
      <c r="K4363" s="1" t="s">
        <v>42</v>
      </c>
      <c r="L4363" s="18">
        <v>46082</v>
      </c>
      <c r="M4363" s="49">
        <v>0.58333333333333337</v>
      </c>
      <c r="N4363" s="18">
        <v>46083</v>
      </c>
      <c r="O4363" s="56">
        <v>0.5</v>
      </c>
      <c r="P4363" s="31" t="str">
        <f>TEXT($L4363, "dddd")</f>
        <v>Sunday</v>
      </c>
      <c r="Q4363" s="39" t="s">
        <v>1341</v>
      </c>
      <c r="R4363" s="39">
        <v>2117</v>
      </c>
      <c r="S4363" s="1" t="str">
        <f>IF(OR(MONTH(L4363)=12, MONTH(L4363)&lt;=5), "Dry Season", "Wet Season")</f>
        <v>Dry Season</v>
      </c>
      <c r="T4363" s="1">
        <v>1</v>
      </c>
      <c r="U4363" s="1">
        <v>0</v>
      </c>
      <c r="V4363" s="1">
        <v>0</v>
      </c>
      <c r="W4363" s="2">
        <f>IF(ISNUMBER(SEARCH("N/A", X4363)), 0, 1)</f>
        <v>0</v>
      </c>
      <c r="X4363" s="1" t="s">
        <v>44</v>
      </c>
      <c r="Y4363" s="1"/>
      <c r="Z4363" s="1"/>
      <c r="AA4363" s="11" cm="1">
        <f t="array" ref="AA4363">IF(ISBLANK(Y4363), 0, VINCentyInvDistance(F4363,G4363,Y4363,Z4363))</f>
        <v>0</v>
      </c>
      <c r="AB4363" s="1">
        <v>0</v>
      </c>
      <c r="AC4363" s="1">
        <v>8.1999999999999993</v>
      </c>
      <c r="AD4363" s="1">
        <v>4.0999999999999996</v>
      </c>
      <c r="AE4363" s="1">
        <v>210</v>
      </c>
      <c r="AF4363" s="1"/>
      <c r="AG4363" s="1" t="s">
        <v>731</v>
      </c>
      <c r="AH4363" s="1" t="str">
        <f>TRIM(MID(SUBSTITUTE($H4363,",",REPT(" ",200)),(LEN($H4363)-LEN(SUBSTITUTE($H4363,",",""))-3)*200+1,200))</f>
        <v>Cebu City</v>
      </c>
      <c r="AI4363" s="1" t="str">
        <f>TRIM(MID(SUBSTITUTE($H4363,",",REPT(" ",200)),(LEN($H4363)-LEN(SUBSTITUTE($H4363,",",""))-2)*200+1,200))</f>
        <v>Central Visayas</v>
      </c>
      <c r="AJ4363" s="1" t="s">
        <v>55</v>
      </c>
      <c r="AK4363" t="s">
        <v>16947</v>
      </c>
      <c r="AL4363" s="1">
        <v>3</v>
      </c>
      <c r="AM4363" s="1" t="s">
        <v>5014</v>
      </c>
    </row>
    <row r="4364" spans="1:39" ht="12.75" customHeight="1">
      <c r="A4364" s="1"/>
      <c r="B4364" s="1" t="s">
        <v>15378</v>
      </c>
      <c r="C4364" s="1" t="s">
        <v>15379</v>
      </c>
      <c r="D4364" s="3" t="str">
        <f ca="1">IFERROR(__xludf.DUMMYFUNCTION("PROPER(REGEXEXTRACT(B4331, ""(?:https?:\/\/)?(?:www\.)?([a-zA-Z0-9-]+)\.""))"),"Skyscanner")</f>
        <v>Skyscanner</v>
      </c>
      <c r="E4364" s="1" t="s">
        <v>15380</v>
      </c>
      <c r="F4364" s="1">
        <v>10.312139999999999</v>
      </c>
      <c r="G4364" s="1">
        <v>123.91695</v>
      </c>
      <c r="H4364" s="1" t="s">
        <v>15381</v>
      </c>
      <c r="I4364" s="1" t="s">
        <v>2622</v>
      </c>
      <c r="J4364" s="1">
        <f>IF(K4364="URBAN",1,IF(K4364="SUBURBAN",2,IF(K4364="RURAL",3,"")))</f>
        <v>1</v>
      </c>
      <c r="K4364" s="1" t="s">
        <v>42</v>
      </c>
      <c r="L4364" s="18">
        <v>46082</v>
      </c>
      <c r="M4364" s="49">
        <v>0.625</v>
      </c>
      <c r="N4364" s="18">
        <v>46083</v>
      </c>
      <c r="O4364" s="56">
        <v>0.54166666666666663</v>
      </c>
      <c r="P4364" s="31" t="str">
        <f>TEXT($L4364, "dddd")</f>
        <v>Sunday</v>
      </c>
      <c r="Q4364" s="39" t="s">
        <v>43</v>
      </c>
      <c r="R4364" s="39">
        <v>5347</v>
      </c>
      <c r="S4364" s="1" t="str">
        <f>IF(OR(MONTH(L4364)=12, MONTH(L4364)&lt;=5), "Dry Season", "Wet Season")</f>
        <v>Dry Season</v>
      </c>
      <c r="T4364" s="1">
        <v>1</v>
      </c>
      <c r="U4364" s="1">
        <v>0</v>
      </c>
      <c r="V4364" s="1">
        <v>0</v>
      </c>
      <c r="W4364" s="2">
        <f>IF(ISNUMBER(SEARCH("N/A", X4364)), 0, 1)</f>
        <v>0</v>
      </c>
      <c r="X4364" s="1" t="s">
        <v>44</v>
      </c>
      <c r="Y4364" s="1"/>
      <c r="Z4364" s="1"/>
      <c r="AA4364" s="11" cm="1">
        <f t="array" ref="AA4364">IF(ISBLANK(Y4364), 0, VINCentyInvDistance(F4364,G4364,Y4364,Z4364))</f>
        <v>0</v>
      </c>
      <c r="AB4364" s="1">
        <v>0</v>
      </c>
      <c r="AC4364" s="1">
        <v>0</v>
      </c>
      <c r="AD4364" s="1">
        <v>0</v>
      </c>
      <c r="AE4364" s="1"/>
      <c r="AF4364" s="1"/>
      <c r="AG4364" s="1" t="s">
        <v>731</v>
      </c>
      <c r="AH4364" s="1" t="str">
        <f>TRIM(MID(SUBSTITUTE($H4364,",",REPT(" ",200)),(LEN($H4364)-LEN(SUBSTITUTE($H4364,",",""))-3)*200+1,200))</f>
        <v>Cebu City</v>
      </c>
      <c r="AI4364" s="1" t="str">
        <f>TRIM(MID(SUBSTITUTE($H4364,",",REPT(" ",200)),(LEN($H4364)-LEN(SUBSTITUTE($H4364,",",""))-2)*200+1,200))</f>
        <v>Central Visayas</v>
      </c>
      <c r="AJ4364" s="1" t="s">
        <v>55</v>
      </c>
      <c r="AK4364" t="s">
        <v>15382</v>
      </c>
      <c r="AL4364" s="2">
        <v>0</v>
      </c>
      <c r="AM4364" s="1" t="s">
        <v>15383</v>
      </c>
    </row>
    <row r="4365" spans="1:39" ht="12.75" customHeight="1">
      <c r="A4365" s="1"/>
      <c r="B4365" s="1" t="s">
        <v>12885</v>
      </c>
      <c r="C4365" s="1" t="s">
        <v>15384</v>
      </c>
      <c r="D4365" s="3" t="str">
        <f ca="1">IFERROR(__xludf.DUMMYFUNCTION("PROPER(REGEXEXTRACT(B4332, ""(?:https?:\/\/)?(?:www\.)?([a-zA-Z0-9-]+)\.""))"),"Skyscanner")</f>
        <v>Skyscanner</v>
      </c>
      <c r="E4365" s="1" t="s">
        <v>12883</v>
      </c>
      <c r="F4365" s="1">
        <v>10.272019999999999</v>
      </c>
      <c r="G4365" s="1">
        <v>123.88096</v>
      </c>
      <c r="H4365" s="1" t="s">
        <v>15385</v>
      </c>
      <c r="I4365" s="1" t="s">
        <v>2622</v>
      </c>
      <c r="J4365" s="1">
        <f>IF(K4365="URBAN",1,IF(K4365="SUBURBAN",2,IF(K4365="RURAL",3,"")))</f>
        <v>1</v>
      </c>
      <c r="K4365" s="1" t="s">
        <v>42</v>
      </c>
      <c r="L4365" s="18">
        <v>46082</v>
      </c>
      <c r="M4365" s="49">
        <v>0.625</v>
      </c>
      <c r="N4365" s="18">
        <v>46083</v>
      </c>
      <c r="O4365" s="56">
        <v>0.5</v>
      </c>
      <c r="P4365" s="31" t="str">
        <f>TEXT($L4365, "dddd")</f>
        <v>Sunday</v>
      </c>
      <c r="Q4365" s="39" t="s">
        <v>207</v>
      </c>
      <c r="R4365" s="39">
        <v>8384</v>
      </c>
      <c r="S4365" s="1" t="str">
        <f>IF(OR(MONTH(L4365)=12, MONTH(L4365)&lt;=5), "Dry Season", "Wet Season")</f>
        <v>Dry Season</v>
      </c>
      <c r="T4365" s="1">
        <v>1</v>
      </c>
      <c r="U4365" s="1">
        <v>0</v>
      </c>
      <c r="V4365" s="1">
        <v>0</v>
      </c>
      <c r="W4365" s="2">
        <f>IF(ISNUMBER(SEARCH("N/A", X4365)), 0, 1)</f>
        <v>0</v>
      </c>
      <c r="X4365" s="1" t="s">
        <v>44</v>
      </c>
      <c r="Y4365" s="1"/>
      <c r="Z4365" s="1"/>
      <c r="AA4365" s="11" cm="1">
        <f t="array" ref="AA4365">IF(ISBLANK(Y4365), 0, VINCentyInvDistance(F4365,G4365,Y4365,Z4365))</f>
        <v>0</v>
      </c>
      <c r="AB4365" s="1">
        <v>0</v>
      </c>
      <c r="AC4365" s="1">
        <v>9.6</v>
      </c>
      <c r="AD4365" s="1">
        <v>4.8</v>
      </c>
      <c r="AE4365" s="1">
        <v>999</v>
      </c>
      <c r="AF4365" s="1"/>
      <c r="AG4365" s="1" t="s">
        <v>731</v>
      </c>
      <c r="AH4365" s="1" t="str">
        <f>TRIM(MID(SUBSTITUTE($H4365,",",REPT(" ",200)),(LEN($H4365)-LEN(SUBSTITUTE($H4365,",",""))-3)*200+1,200))</f>
        <v>Cebu City</v>
      </c>
      <c r="AI4365" s="1" t="str">
        <f>TRIM(MID(SUBSTITUTE($H4365,",",REPT(" ",200)),(LEN($H4365)-LEN(SUBSTITUTE($H4365,",",""))-2)*200+1,200))</f>
        <v>Central Visayas</v>
      </c>
      <c r="AJ4365" s="1" t="s">
        <v>55</v>
      </c>
      <c r="AK4365" t="s">
        <v>17523</v>
      </c>
      <c r="AL4365" s="1">
        <v>5</v>
      </c>
      <c r="AM4365" s="1" t="s">
        <v>12888</v>
      </c>
    </row>
    <row r="4366" spans="1:39" ht="12.75" customHeight="1">
      <c r="A4366" s="1"/>
      <c r="B4366" s="1" t="s">
        <v>15386</v>
      </c>
      <c r="C4366" s="1" t="s">
        <v>15387</v>
      </c>
      <c r="D4366" s="3" t="str">
        <f ca="1">IFERROR(__xludf.DUMMYFUNCTION("PROPER(REGEXEXTRACT(B4333, ""(?:https?:\/\/)?(?:www\.)?([a-zA-Z0-9-]+)\.""))"),"Skyscanner")</f>
        <v>Skyscanner</v>
      </c>
      <c r="E4366" s="1" t="s">
        <v>15388</v>
      </c>
      <c r="F4366" s="1">
        <v>10.342320000000001</v>
      </c>
      <c r="G4366" s="1">
        <v>123.91108</v>
      </c>
      <c r="H4366" s="1" t="s">
        <v>15389</v>
      </c>
      <c r="I4366" s="1" t="s">
        <v>2622</v>
      </c>
      <c r="J4366" s="1">
        <f>IF(K4366="URBAN",1,IF(K4366="SUBURBAN",2,IF(K4366="RURAL",3,"")))</f>
        <v>1</v>
      </c>
      <c r="K4366" s="1" t="s">
        <v>42</v>
      </c>
      <c r="L4366" s="18">
        <v>46082</v>
      </c>
      <c r="M4366" s="49">
        <v>0.625</v>
      </c>
      <c r="N4366" s="18">
        <v>46083</v>
      </c>
      <c r="O4366" s="56">
        <v>0.5</v>
      </c>
      <c r="P4366" s="31" t="str">
        <f>TEXT($L4366, "dddd")</f>
        <v>Sunday</v>
      </c>
      <c r="Q4366" s="39" t="s">
        <v>43</v>
      </c>
      <c r="R4366" s="39">
        <v>1704</v>
      </c>
      <c r="S4366" s="1" t="str">
        <f>IF(OR(MONTH(L4366)=12, MONTH(L4366)&lt;=5), "Dry Season", "Wet Season")</f>
        <v>Dry Season</v>
      </c>
      <c r="T4366" s="1">
        <v>1</v>
      </c>
      <c r="U4366" s="1">
        <v>0</v>
      </c>
      <c r="V4366" s="1">
        <v>0</v>
      </c>
      <c r="W4366" s="2">
        <f>IF(ISNUMBER(SEARCH("N/A", X4366)), 0, 1)</f>
        <v>0</v>
      </c>
      <c r="X4366" s="1" t="s">
        <v>44</v>
      </c>
      <c r="Y4366" s="1"/>
      <c r="Z4366" s="1"/>
      <c r="AA4366" s="11" cm="1">
        <f t="array" ref="AA4366">IF(ISBLANK(Y4366), 0, VINCentyInvDistance(F4366,G4366,Y4366,Z4366))</f>
        <v>0</v>
      </c>
      <c r="AB4366" s="1">
        <v>0</v>
      </c>
      <c r="AC4366" s="1">
        <v>0</v>
      </c>
      <c r="AD4366" s="1">
        <v>0</v>
      </c>
      <c r="AE4366" s="1"/>
      <c r="AF4366" s="1"/>
      <c r="AG4366" s="1" t="s">
        <v>731</v>
      </c>
      <c r="AH4366" s="1" t="str">
        <f>TRIM(MID(SUBSTITUTE($H4366,",",REPT(" ",200)),(LEN($H4366)-LEN(SUBSTITUTE($H4366,",",""))-3)*200+1,200))</f>
        <v>Cebu City</v>
      </c>
      <c r="AI4366" s="1" t="str">
        <f>TRIM(MID(SUBSTITUTE($H4366,",",REPT(" ",200)),(LEN($H4366)-LEN(SUBSTITUTE($H4366,",",""))-2)*200+1,200))</f>
        <v>Central Visayas</v>
      </c>
      <c r="AJ4366" s="1" t="s">
        <v>55</v>
      </c>
      <c r="AK4366" t="s">
        <v>17721</v>
      </c>
      <c r="AL4366" s="1">
        <v>2</v>
      </c>
      <c r="AM4366" s="1" t="s">
        <v>15390</v>
      </c>
    </row>
    <row r="4367" spans="1:39" ht="12.75" customHeight="1">
      <c r="A4367" s="1"/>
      <c r="B4367" s="1" t="s">
        <v>15391</v>
      </c>
      <c r="C4367" s="1" t="s">
        <v>15392</v>
      </c>
      <c r="D4367" s="3" t="str">
        <f ca="1">IFERROR(__xludf.DUMMYFUNCTION("PROPER(REGEXEXTRACT(B4334, ""(?:https?:\/\/)?(?:www\.)?([a-zA-Z0-9-]+)\.""))"),"Skyscanner")</f>
        <v>Skyscanner</v>
      </c>
      <c r="E4367" s="1" t="s">
        <v>15393</v>
      </c>
      <c r="F4367" s="1">
        <v>10.318490000000001</v>
      </c>
      <c r="G4367" s="1">
        <v>123.89304</v>
      </c>
      <c r="H4367" s="1" t="s">
        <v>11867</v>
      </c>
      <c r="I4367" s="1" t="s">
        <v>2622</v>
      </c>
      <c r="J4367" s="1">
        <f>IF(K4367="URBAN",1,IF(K4367="SUBURBAN",2,IF(K4367="RURAL",3,"")))</f>
        <v>1</v>
      </c>
      <c r="K4367" s="1" t="s">
        <v>42</v>
      </c>
      <c r="L4367" s="18">
        <v>46082</v>
      </c>
      <c r="M4367" s="49">
        <v>0.58333333333333337</v>
      </c>
      <c r="N4367" s="18">
        <v>46083</v>
      </c>
      <c r="O4367" s="56">
        <v>0.5</v>
      </c>
      <c r="P4367" s="31" t="str">
        <f>TEXT($L4367, "dddd")</f>
        <v>Sunday</v>
      </c>
      <c r="Q4367" s="39" t="s">
        <v>43</v>
      </c>
      <c r="R4367" s="39">
        <v>1355</v>
      </c>
      <c r="S4367" s="1" t="str">
        <f>IF(OR(MONTH(L4367)=12, MONTH(L4367)&lt;=5), "Dry Season", "Wet Season")</f>
        <v>Dry Season</v>
      </c>
      <c r="T4367" s="1">
        <v>1</v>
      </c>
      <c r="U4367" s="1">
        <v>0</v>
      </c>
      <c r="V4367" s="1">
        <v>0</v>
      </c>
      <c r="W4367" s="2">
        <f>IF(ISNUMBER(SEARCH("N/A", X4367)), 0, 1)</f>
        <v>0</v>
      </c>
      <c r="X4367" s="1" t="s">
        <v>44</v>
      </c>
      <c r="Y4367" s="1"/>
      <c r="Z4367" s="1"/>
      <c r="AA4367" s="11" cm="1">
        <f t="array" ref="AA4367">IF(ISBLANK(Y4367), 0, VINCentyInvDistance(F4367,G4367,Y4367,Z4367))</f>
        <v>0</v>
      </c>
      <c r="AB4367" s="1">
        <v>0</v>
      </c>
      <c r="AC4367" s="1">
        <v>0</v>
      </c>
      <c r="AD4367" s="1">
        <v>0</v>
      </c>
      <c r="AE4367" s="1"/>
      <c r="AF4367" s="1"/>
      <c r="AG4367" s="1" t="s">
        <v>731</v>
      </c>
      <c r="AH4367" s="1" t="str">
        <f>TRIM(MID(SUBSTITUTE($H4367,",",REPT(" ",200)),(LEN($H4367)-LEN(SUBSTITUTE($H4367,",",""))-3)*200+1,200))</f>
        <v>Cebu City</v>
      </c>
      <c r="AI4367" s="1" t="str">
        <f>TRIM(MID(SUBSTITUTE($H4367,",",REPT(" ",200)),(LEN($H4367)-LEN(SUBSTITUTE($H4367,",",""))-2)*200+1,200))</f>
        <v>Central Visayas</v>
      </c>
      <c r="AJ4367" s="1" t="s">
        <v>55</v>
      </c>
      <c r="AK4367" t="s">
        <v>17722</v>
      </c>
      <c r="AL4367" s="2">
        <v>0</v>
      </c>
      <c r="AM4367" s="1" t="s">
        <v>15394</v>
      </c>
    </row>
    <row r="4368" spans="1:39" ht="12.75" customHeight="1">
      <c r="A4368" s="1"/>
      <c r="B4368" s="1" t="s">
        <v>15395</v>
      </c>
      <c r="C4368" s="1" t="s">
        <v>15396</v>
      </c>
      <c r="D4368" s="3" t="str">
        <f ca="1">IFERROR(__xludf.DUMMYFUNCTION("PROPER(REGEXEXTRACT(B4335, ""(?:https?:\/\/)?(?:www\.)?([a-zA-Z0-9-]+)\.""))"),"Skyscanner")</f>
        <v>Skyscanner</v>
      </c>
      <c r="E4368" s="1" t="s">
        <v>15397</v>
      </c>
      <c r="F4368" s="1">
        <v>10.31668</v>
      </c>
      <c r="G4368" s="1">
        <v>123.90176</v>
      </c>
      <c r="H4368" s="1" t="s">
        <v>15398</v>
      </c>
      <c r="I4368" s="1" t="s">
        <v>2622</v>
      </c>
      <c r="J4368" s="1">
        <f>IF(K4368="URBAN",1,IF(K4368="SUBURBAN",2,IF(K4368="RURAL",3,"")))</f>
        <v>1</v>
      </c>
      <c r="K4368" s="1" t="s">
        <v>42</v>
      </c>
      <c r="L4368" s="18">
        <v>46082</v>
      </c>
      <c r="M4368" s="49">
        <v>0.625</v>
      </c>
      <c r="N4368" s="18">
        <v>46083</v>
      </c>
      <c r="O4368" s="56">
        <v>0.54166666666666663</v>
      </c>
      <c r="P4368" s="31" t="str">
        <f>TEXT($L4368, "dddd")</f>
        <v>Sunday</v>
      </c>
      <c r="Q4368" s="39" t="s">
        <v>1000</v>
      </c>
      <c r="R4368" s="39">
        <v>4513</v>
      </c>
      <c r="S4368" s="1" t="str">
        <f>IF(OR(MONTH(L4368)=12, MONTH(L4368)&lt;=5), "Dry Season", "Wet Season")</f>
        <v>Dry Season</v>
      </c>
      <c r="T4368" s="1">
        <v>1</v>
      </c>
      <c r="U4368" s="1">
        <v>0</v>
      </c>
      <c r="V4368" s="1">
        <v>0</v>
      </c>
      <c r="W4368" s="2">
        <f>IF(ISNUMBER(SEARCH("N/A", X4368)), 0, 1)</f>
        <v>0</v>
      </c>
      <c r="X4368" s="1" t="s">
        <v>44</v>
      </c>
      <c r="Y4368" s="1"/>
      <c r="Z4368" s="1"/>
      <c r="AA4368" s="11" cm="1">
        <f t="array" ref="AA4368">IF(ISBLANK(Y4368), 0, VINCentyInvDistance(F4368,G4368,Y4368,Z4368))</f>
        <v>0</v>
      </c>
      <c r="AB4368" s="1">
        <v>1</v>
      </c>
      <c r="AC4368" s="1">
        <v>7</v>
      </c>
      <c r="AD4368" s="1">
        <v>0</v>
      </c>
      <c r="AE4368" s="1">
        <v>382</v>
      </c>
      <c r="AF4368" s="1"/>
      <c r="AG4368" s="1" t="s">
        <v>731</v>
      </c>
      <c r="AH4368" s="1" t="str">
        <f>TRIM(MID(SUBSTITUTE($H4368,",",REPT(" ",200)),(LEN($H4368)-LEN(SUBSTITUTE($H4368,",",""))-3)*200+1,200))</f>
        <v>Cebu City</v>
      </c>
      <c r="AI4368" s="1" t="str">
        <f>TRIM(MID(SUBSTITUTE($H4368,",",REPT(" ",200)),(LEN($H4368)-LEN(SUBSTITUTE($H4368,",",""))-2)*200+1,200))</f>
        <v>Central Visayas</v>
      </c>
      <c r="AJ4368" s="1" t="s">
        <v>55</v>
      </c>
      <c r="AK4368" t="s">
        <v>17723</v>
      </c>
      <c r="AL4368" s="1">
        <v>3</v>
      </c>
      <c r="AM4368" s="1" t="s">
        <v>15399</v>
      </c>
    </row>
    <row r="4369" spans="1:39" ht="12.75" customHeight="1">
      <c r="A4369" s="1"/>
      <c r="B4369" s="1" t="s">
        <v>10148</v>
      </c>
      <c r="C4369" s="1" t="s">
        <v>15400</v>
      </c>
      <c r="D4369" s="3" t="str">
        <f ca="1">IFERROR(__xludf.DUMMYFUNCTION("PROPER(REGEXEXTRACT(B4336, ""(?:https?:\/\/)?(?:www\.)?([a-zA-Z0-9-]+)\.""))"),"Skyscanner")</f>
        <v>Skyscanner</v>
      </c>
      <c r="E4369" s="1" t="s">
        <v>10146</v>
      </c>
      <c r="F4369" s="1">
        <v>10.337859999999999</v>
      </c>
      <c r="G4369" s="1">
        <v>123.90913</v>
      </c>
      <c r="H4369" s="1" t="s">
        <v>15401</v>
      </c>
      <c r="I4369" s="1" t="s">
        <v>2622</v>
      </c>
      <c r="J4369" s="1">
        <f>IF(K4369="URBAN",1,IF(K4369="SUBURBAN",2,IF(K4369="RURAL",3,"")))</f>
        <v>1</v>
      </c>
      <c r="K4369" s="1" t="s">
        <v>42</v>
      </c>
      <c r="L4369" s="18">
        <v>46082</v>
      </c>
      <c r="M4369" s="49">
        <v>0.58333333333333337</v>
      </c>
      <c r="N4369" s="18">
        <v>46083</v>
      </c>
      <c r="O4369" s="56">
        <v>0.5</v>
      </c>
      <c r="P4369" s="31" t="str">
        <f>TEXT($L4369, "dddd")</f>
        <v>Sunday</v>
      </c>
      <c r="Q4369" s="39" t="s">
        <v>43</v>
      </c>
      <c r="R4369" s="39">
        <v>5352</v>
      </c>
      <c r="S4369" s="1" t="str">
        <f>IF(OR(MONTH(L4369)=12, MONTH(L4369)&lt;=5), "Dry Season", "Wet Season")</f>
        <v>Dry Season</v>
      </c>
      <c r="T4369" s="1">
        <v>1</v>
      </c>
      <c r="U4369" s="1">
        <v>0</v>
      </c>
      <c r="V4369" s="1">
        <v>0</v>
      </c>
      <c r="W4369" s="2">
        <f>IF(ISNUMBER(SEARCH("N/A", X4369)), 0, 1)</f>
        <v>0</v>
      </c>
      <c r="X4369" s="1" t="s">
        <v>44</v>
      </c>
      <c r="Y4369" s="1"/>
      <c r="Z4369" s="1"/>
      <c r="AA4369" s="11" cm="1">
        <f t="array" ref="AA4369">IF(ISBLANK(Y4369), 0, VINCentyInvDistance(F4369,G4369,Y4369,Z4369))</f>
        <v>0</v>
      </c>
      <c r="AB4369" s="1">
        <v>0</v>
      </c>
      <c r="AC4369" s="1">
        <v>6.4</v>
      </c>
      <c r="AD4369" s="1">
        <v>3.2</v>
      </c>
      <c r="AE4369" s="1">
        <v>19</v>
      </c>
      <c r="AF4369" s="1"/>
      <c r="AG4369" s="1" t="str">
        <f>TRIM(MID(SUBSTITUTE($H4369,",",REPT(" ",200)),(LEN($H4369)-LEN(SUBSTITUTE($H4369,",",""))-4)*200+1,200))</f>
        <v>Apas</v>
      </c>
      <c r="AH4369" s="1" t="str">
        <f>TRIM(MID(SUBSTITUTE($H4369,",",REPT(" ",200)),(LEN($H4369)-LEN(SUBSTITUTE($H4369,",",""))-3)*200+1,200))</f>
        <v>Cebu City</v>
      </c>
      <c r="AI4369" s="1" t="str">
        <f>TRIM(MID(SUBSTITUTE($H4369,",",REPT(" ",200)),(LEN($H4369)-LEN(SUBSTITUTE($H4369,",",""))-2)*200+1,200))</f>
        <v>Central Visayas</v>
      </c>
      <c r="AJ4369" s="1" t="str">
        <f>TRIM(MID(SUBSTITUTE($H4369,",",REPT(" ",200)),(LEN($H4369)-LEN(SUBSTITUTE($H4369,",",""))-0)*200+1,200))</f>
        <v>Philippines</v>
      </c>
      <c r="AK4369" t="s">
        <v>17724</v>
      </c>
      <c r="AL4369" s="2">
        <v>0</v>
      </c>
      <c r="AM4369" s="1" t="s">
        <v>10152</v>
      </c>
    </row>
    <row r="4370" spans="1:39" ht="12.75" customHeight="1">
      <c r="A4370" s="1"/>
      <c r="B4370" s="1" t="s">
        <v>7327</v>
      </c>
      <c r="C4370" s="1" t="s">
        <v>15402</v>
      </c>
      <c r="D4370" s="3" t="str">
        <f ca="1">IFERROR(__xludf.DUMMYFUNCTION("PROPER(REGEXEXTRACT(B4337, ""(?:https?:\/\/)?(?:www\.)?([a-zA-Z0-9-]+)\.""))"),"Skyscanner")</f>
        <v>Skyscanner</v>
      </c>
      <c r="E4370" s="1" t="s">
        <v>15403</v>
      </c>
      <c r="F4370" s="1">
        <v>10.318144</v>
      </c>
      <c r="G4370" s="1">
        <v>123.898763</v>
      </c>
      <c r="H4370" s="1" t="s">
        <v>7330</v>
      </c>
      <c r="I4370" s="1" t="s">
        <v>2622</v>
      </c>
      <c r="J4370" s="1">
        <f>IF(K4370="URBAN",1,IF(K4370="SUBURBAN",2,IF(K4370="RURAL",3,"")))</f>
        <v>1</v>
      </c>
      <c r="K4370" s="1" t="s">
        <v>42</v>
      </c>
      <c r="L4370" s="18">
        <v>46082</v>
      </c>
      <c r="M4370" s="49">
        <v>0.58333333333333337</v>
      </c>
      <c r="N4370" s="18">
        <v>46083</v>
      </c>
      <c r="O4370" s="56">
        <v>0.45833333333333331</v>
      </c>
      <c r="P4370" s="31" t="str">
        <f>TEXT($L4370, "dddd")</f>
        <v>Sunday</v>
      </c>
      <c r="Q4370" s="39" t="s">
        <v>43</v>
      </c>
      <c r="R4370" s="39">
        <v>2151</v>
      </c>
      <c r="S4370" s="1" t="str">
        <f>IF(OR(MONTH(L4370)=12, MONTH(L4370)&lt;=5), "Dry Season", "Wet Season")</f>
        <v>Dry Season</v>
      </c>
      <c r="T4370" s="1">
        <v>1</v>
      </c>
      <c r="U4370" s="1">
        <v>0</v>
      </c>
      <c r="V4370" s="1">
        <v>0</v>
      </c>
      <c r="W4370" s="2">
        <f>IF(ISNUMBER(SEARCH("N/A", X4370)), 0, 1)</f>
        <v>0</v>
      </c>
      <c r="X4370" s="1" t="s">
        <v>44</v>
      </c>
      <c r="Y4370" s="1"/>
      <c r="Z4370" s="1"/>
      <c r="AA4370" s="11" cm="1">
        <f t="array" ref="AA4370">IF(ISBLANK(Y4370), 0, VINCentyInvDistance(F4370,G4370,Y4370,Z4370))</f>
        <v>0</v>
      </c>
      <c r="AB4370" s="1">
        <v>0</v>
      </c>
      <c r="AC4370" s="1">
        <v>8.8000000000000007</v>
      </c>
      <c r="AD4370" s="1">
        <v>4.4000000000000004</v>
      </c>
      <c r="AE4370" s="1">
        <v>126</v>
      </c>
      <c r="AF4370" s="1"/>
      <c r="AG4370" s="1" t="s">
        <v>731</v>
      </c>
      <c r="AH4370" s="1" t="str">
        <f>TRIM(MID(SUBSTITUTE($H4370,",",REPT(" ",200)),(LEN($H4370)-LEN(SUBSTITUTE($H4370,",",""))-3)*200+1,200))</f>
        <v>Cebu City</v>
      </c>
      <c r="AI4370" s="1" t="str">
        <f>TRIM(MID(SUBSTITUTE($H4370,",",REPT(" ",200)),(LEN($H4370)-LEN(SUBSTITUTE($H4370,",",""))-2)*200+1,200))</f>
        <v>Central Visayas</v>
      </c>
      <c r="AJ4370" s="1" t="s">
        <v>55</v>
      </c>
      <c r="AK4370" t="s">
        <v>17725</v>
      </c>
      <c r="AL4370" s="1">
        <v>3</v>
      </c>
      <c r="AM4370" s="1" t="s">
        <v>7331</v>
      </c>
    </row>
    <row r="4371" spans="1:39" ht="12.75" customHeight="1">
      <c r="A4371" s="1"/>
      <c r="B4371" s="1" t="s">
        <v>15404</v>
      </c>
      <c r="C4371" s="1" t="s">
        <v>15405</v>
      </c>
      <c r="D4371" s="3" t="str">
        <f ca="1">IFERROR(__xludf.DUMMYFUNCTION("PROPER(REGEXEXTRACT(B4338, ""(?:https?:\/\/)?(?:www\.)?([a-zA-Z0-9-]+)\.""))"),"Skyscanner")</f>
        <v>Skyscanner</v>
      </c>
      <c r="E4371" s="1" t="s">
        <v>15406</v>
      </c>
      <c r="F4371" s="1">
        <v>10.31345</v>
      </c>
      <c r="G4371" s="1">
        <v>123.87978</v>
      </c>
      <c r="H4371" s="1" t="s">
        <v>15407</v>
      </c>
      <c r="I4371" s="1" t="s">
        <v>2622</v>
      </c>
      <c r="J4371" s="1">
        <f>IF(K4371="URBAN",1,IF(K4371="SUBURBAN",2,IF(K4371="RURAL",3,"")))</f>
        <v>1</v>
      </c>
      <c r="K4371" s="1" t="s">
        <v>42</v>
      </c>
      <c r="L4371" s="18">
        <v>46082</v>
      </c>
      <c r="M4371" s="49">
        <v>0.625</v>
      </c>
      <c r="N4371" s="18">
        <v>46083</v>
      </c>
      <c r="O4371" s="56">
        <v>0.5</v>
      </c>
      <c r="P4371" s="31" t="str">
        <f>TEXT($L4371, "dddd")</f>
        <v>Sunday</v>
      </c>
      <c r="Q4371" s="39" t="s">
        <v>1000</v>
      </c>
      <c r="R4371" s="39">
        <v>1766</v>
      </c>
      <c r="S4371" s="1" t="str">
        <f>IF(OR(MONTH(L4371)=12, MONTH(L4371)&lt;=5), "Dry Season", "Wet Season")</f>
        <v>Dry Season</v>
      </c>
      <c r="T4371" s="1">
        <v>1</v>
      </c>
      <c r="U4371" s="1">
        <v>0</v>
      </c>
      <c r="V4371" s="1">
        <v>0</v>
      </c>
      <c r="W4371" s="2">
        <f>IF(ISNUMBER(SEARCH("N/A", X4371)), 0, 1)</f>
        <v>0</v>
      </c>
      <c r="X4371" s="1" t="s">
        <v>44</v>
      </c>
      <c r="Y4371" s="1"/>
      <c r="Z4371" s="1"/>
      <c r="AA4371" s="11" cm="1">
        <f t="array" ref="AA4371">IF(ISBLANK(Y4371), 0, VINCentyInvDistance(F4371,G4371,Y4371,Z4371))</f>
        <v>0</v>
      </c>
      <c r="AB4371" s="1">
        <v>0</v>
      </c>
      <c r="AC4371" s="1">
        <v>0</v>
      </c>
      <c r="AD4371" s="1">
        <v>0</v>
      </c>
      <c r="AE4371" s="1"/>
      <c r="AF4371" s="1"/>
      <c r="AG4371" s="1" t="str">
        <f>TRIM(MID(SUBSTITUTE($H4371,",",REPT(" ",200)),(LEN($H4371)-LEN(SUBSTITUTE($H4371,",",""))-4)*200+1,200))</f>
        <v>Guadalupe</v>
      </c>
      <c r="AH4371" s="1" t="str">
        <f>TRIM(MID(SUBSTITUTE($H4371,",",REPT(" ",200)),(LEN($H4371)-LEN(SUBSTITUTE($H4371,",",""))-3)*200+1,200))</f>
        <v>Cebu City</v>
      </c>
      <c r="AI4371" s="1" t="str">
        <f>TRIM(MID(SUBSTITUTE($H4371,",",REPT(" ",200)),(LEN($H4371)-LEN(SUBSTITUTE($H4371,",",""))-2)*200+1,200))</f>
        <v>Central Visayas</v>
      </c>
      <c r="AJ4371" s="1" t="str">
        <f>TRIM(MID(SUBSTITUTE($H4371,",",REPT(" ",200)),(LEN($H4371)-LEN(SUBSTITUTE($H4371,",",""))-0)*200+1,200))</f>
        <v>Philippines</v>
      </c>
      <c r="AK4371" t="s">
        <v>17726</v>
      </c>
      <c r="AL4371" s="2">
        <v>0</v>
      </c>
      <c r="AM4371" s="1" t="s">
        <v>15408</v>
      </c>
    </row>
    <row r="4372" spans="1:39" ht="12.75" customHeight="1">
      <c r="A4372" s="1"/>
      <c r="B4372" s="1" t="s">
        <v>14763</v>
      </c>
      <c r="C4372" s="1" t="s">
        <v>15409</v>
      </c>
      <c r="D4372" s="3" t="str">
        <f ca="1">IFERROR(__xludf.DUMMYFUNCTION("PROPER(REGEXEXTRACT(B4339, ""(?:https?:\/\/)?(?:www\.)?([a-zA-Z0-9-]+)\.""))"),"Skyscanner")</f>
        <v>Skyscanner</v>
      </c>
      <c r="E4372" s="1" t="s">
        <v>14765</v>
      </c>
      <c r="F4372" s="1">
        <v>10.311842</v>
      </c>
      <c r="G4372" s="1">
        <v>123.921206</v>
      </c>
      <c r="H4372" s="1" t="s">
        <v>14766</v>
      </c>
      <c r="I4372" s="1" t="s">
        <v>2622</v>
      </c>
      <c r="J4372" s="1">
        <f>IF(K4372="URBAN",1,IF(K4372="SUBURBAN",2,IF(K4372="RURAL",3,"")))</f>
        <v>1</v>
      </c>
      <c r="K4372" s="1" t="s">
        <v>42</v>
      </c>
      <c r="L4372" s="18">
        <v>46082</v>
      </c>
      <c r="M4372" s="49">
        <v>0.625</v>
      </c>
      <c r="N4372" s="18">
        <v>46083</v>
      </c>
      <c r="O4372" s="56">
        <v>0.5</v>
      </c>
      <c r="P4372" s="31" t="str">
        <f>TEXT($L4372, "dddd")</f>
        <v>Sunday</v>
      </c>
      <c r="Q4372" s="39" t="s">
        <v>207</v>
      </c>
      <c r="R4372" s="39">
        <v>2880</v>
      </c>
      <c r="S4372" s="1" t="str">
        <f>IF(OR(MONTH(L4372)=12, MONTH(L4372)&lt;=5), "Dry Season", "Wet Season")</f>
        <v>Dry Season</v>
      </c>
      <c r="T4372" s="1">
        <v>1</v>
      </c>
      <c r="U4372" s="1">
        <v>0</v>
      </c>
      <c r="V4372" s="1">
        <v>0</v>
      </c>
      <c r="W4372" s="2">
        <f>IF(ISNUMBER(SEARCH("N/A", X4372)), 0, 1)</f>
        <v>0</v>
      </c>
      <c r="X4372" s="1" t="s">
        <v>44</v>
      </c>
      <c r="Y4372" s="1"/>
      <c r="Z4372" s="1"/>
      <c r="AA4372" s="11" cm="1">
        <f t="array" ref="AA4372">IF(ISBLANK(Y4372), 0, VINCentyInvDistance(F4372,G4372,Y4372,Z4372))</f>
        <v>0</v>
      </c>
      <c r="AB4372" s="1">
        <v>1</v>
      </c>
      <c r="AC4372" s="1">
        <v>7.6</v>
      </c>
      <c r="AD4372" s="1">
        <v>0</v>
      </c>
      <c r="AE4372" s="1">
        <v>1432</v>
      </c>
      <c r="AF4372" s="1"/>
      <c r="AG4372" s="1" t="s">
        <v>731</v>
      </c>
      <c r="AH4372" s="1" t="str">
        <f>TRIM(MID(SUBSTITUTE($H4372,",",REPT(" ",200)),(LEN($H4372)-LEN(SUBSTITUTE($H4372,",",""))-3)*200+1,200))</f>
        <v>Cebu City</v>
      </c>
      <c r="AI4372" s="1" t="str">
        <f>TRIM(MID(SUBSTITUTE($H4372,",",REPT(" ",200)),(LEN($H4372)-LEN(SUBSTITUTE($H4372,",",""))-2)*200+1,200))</f>
        <v>Central Visayas</v>
      </c>
      <c r="AJ4372" s="1" t="s">
        <v>55</v>
      </c>
      <c r="AK4372" t="s">
        <v>17664</v>
      </c>
      <c r="AL4372" s="1">
        <v>3</v>
      </c>
      <c r="AM4372" s="1" t="s">
        <v>14767</v>
      </c>
    </row>
    <row r="4373" spans="1:39" ht="12.75" customHeight="1">
      <c r="A4373" s="1"/>
      <c r="B4373" s="1" t="s">
        <v>14768</v>
      </c>
      <c r="C4373" s="1" t="s">
        <v>15410</v>
      </c>
      <c r="D4373" s="3" t="str">
        <f ca="1">IFERROR(__xludf.DUMMYFUNCTION("PROPER(REGEXEXTRACT(B4340, ""(?:https?:\/\/)?(?:www\.)?([a-zA-Z0-9-]+)\.""))"),"Skyscanner")</f>
        <v>Skyscanner</v>
      </c>
      <c r="E4373" s="1" t="s">
        <v>14770</v>
      </c>
      <c r="F4373" s="1">
        <v>10.309123</v>
      </c>
      <c r="G4373" s="1">
        <v>123.894766</v>
      </c>
      <c r="H4373" s="1" t="s">
        <v>14771</v>
      </c>
      <c r="I4373" s="1" t="s">
        <v>2622</v>
      </c>
      <c r="J4373" s="1">
        <f>IF(K4373="URBAN",1,IF(K4373="SUBURBAN",2,IF(K4373="RURAL",3,"")))</f>
        <v>1</v>
      </c>
      <c r="K4373" s="1" t="s">
        <v>42</v>
      </c>
      <c r="L4373" s="18">
        <v>46082</v>
      </c>
      <c r="M4373" s="49">
        <v>0.625</v>
      </c>
      <c r="N4373" s="18">
        <v>46083</v>
      </c>
      <c r="O4373" s="56">
        <v>0.5</v>
      </c>
      <c r="P4373" s="31" t="str">
        <f>TEXT($L4373, "dddd")</f>
        <v>Sunday</v>
      </c>
      <c r="Q4373" s="39" t="s">
        <v>43</v>
      </c>
      <c r="R4373" s="39">
        <v>2427</v>
      </c>
      <c r="S4373" s="1" t="str">
        <f>IF(OR(MONTH(L4373)=12, MONTH(L4373)&lt;=5), "Dry Season", "Wet Season")</f>
        <v>Dry Season</v>
      </c>
      <c r="T4373" s="1">
        <v>1</v>
      </c>
      <c r="U4373" s="1">
        <v>0</v>
      </c>
      <c r="V4373" s="1">
        <v>0</v>
      </c>
      <c r="W4373" s="2">
        <f>IF(ISNUMBER(SEARCH("N/A", X4373)), 0, 1)</f>
        <v>0</v>
      </c>
      <c r="X4373" s="1" t="s">
        <v>44</v>
      </c>
      <c r="Y4373" s="1"/>
      <c r="Z4373" s="1"/>
      <c r="AA4373" s="11" cm="1">
        <f t="array" ref="AA4373">IF(ISBLANK(Y4373), 0, VINCentyInvDistance(F4373,G4373,Y4373,Z4373))</f>
        <v>0</v>
      </c>
      <c r="AB4373" s="1">
        <v>0</v>
      </c>
      <c r="AC4373" s="1">
        <v>9</v>
      </c>
      <c r="AD4373" s="1">
        <v>0</v>
      </c>
      <c r="AE4373" s="1">
        <v>77</v>
      </c>
      <c r="AF4373" s="1"/>
      <c r="AG4373" s="1" t="s">
        <v>731</v>
      </c>
      <c r="AH4373" s="1" t="str">
        <f>TRIM(MID(SUBSTITUTE($H4373,",",REPT(" ",200)),(LEN($H4373)-LEN(SUBSTITUTE($H4373,",",""))-3)*200+1,200))</f>
        <v>Cebu City</v>
      </c>
      <c r="AI4373" s="1" t="str">
        <f>TRIM(MID(SUBSTITUTE($H4373,",",REPT(" ",200)),(LEN($H4373)-LEN(SUBSTITUTE($H4373,",",""))-2)*200+1,200))</f>
        <v>Central Visayas</v>
      </c>
      <c r="AJ4373" s="1" t="s">
        <v>55</v>
      </c>
      <c r="AK4373" t="s">
        <v>14772</v>
      </c>
      <c r="AL4373" s="1">
        <v>3</v>
      </c>
      <c r="AM4373" s="1" t="s">
        <v>14773</v>
      </c>
    </row>
    <row r="4374" spans="1:39" ht="12.75" customHeight="1">
      <c r="A4374" s="1"/>
      <c r="B4374" s="1" t="s">
        <v>14774</v>
      </c>
      <c r="C4374" s="1" t="s">
        <v>15411</v>
      </c>
      <c r="D4374" s="3" t="str">
        <f ca="1">IFERROR(__xludf.DUMMYFUNCTION("PROPER(REGEXEXTRACT(B4341, ""(?:https?:\/\/)?(?:www\.)?([a-zA-Z0-9-]+)\.""))"),"Skyscanner")</f>
        <v>Skyscanner</v>
      </c>
      <c r="E4374" s="1" t="s">
        <v>14776</v>
      </c>
      <c r="F4374" s="1">
        <v>10.30964</v>
      </c>
      <c r="G4374" s="1">
        <v>123.91919</v>
      </c>
      <c r="H4374" s="1" t="s">
        <v>14777</v>
      </c>
      <c r="I4374" s="1" t="s">
        <v>2622</v>
      </c>
      <c r="J4374" s="1">
        <f>IF(K4374="URBAN",1,IF(K4374="SUBURBAN",2,IF(K4374="RURAL",3,"")))</f>
        <v>1</v>
      </c>
      <c r="K4374" s="1" t="s">
        <v>42</v>
      </c>
      <c r="L4374" s="18">
        <v>46082</v>
      </c>
      <c r="M4374" s="49">
        <v>0.625</v>
      </c>
      <c r="N4374" s="18">
        <v>46083</v>
      </c>
      <c r="O4374" s="56">
        <v>0.5</v>
      </c>
      <c r="P4374" s="31" t="str">
        <f>TEXT($L4374, "dddd")</f>
        <v>Sunday</v>
      </c>
      <c r="Q4374" s="39" t="s">
        <v>43</v>
      </c>
      <c r="R4374" s="39">
        <v>7783</v>
      </c>
      <c r="S4374" s="1" t="str">
        <f>IF(OR(MONTH(L4374)=12, MONTH(L4374)&lt;=5), "Dry Season", "Wet Season")</f>
        <v>Dry Season</v>
      </c>
      <c r="T4374" s="1">
        <v>1</v>
      </c>
      <c r="U4374" s="1">
        <v>0</v>
      </c>
      <c r="V4374" s="1">
        <v>0</v>
      </c>
      <c r="W4374" s="2">
        <f>IF(ISNUMBER(SEARCH("N/A", X4374)), 0, 1)</f>
        <v>0</v>
      </c>
      <c r="X4374" s="1" t="s">
        <v>44</v>
      </c>
      <c r="Y4374" s="1"/>
      <c r="Z4374" s="1"/>
      <c r="AA4374" s="11" cm="1">
        <f t="array" ref="AA4374">IF(ISBLANK(Y4374), 0, VINCentyInvDistance(F4374,G4374,Y4374,Z4374))</f>
        <v>0</v>
      </c>
      <c r="AB4374" s="1">
        <v>1</v>
      </c>
      <c r="AC4374" s="1">
        <v>9</v>
      </c>
      <c r="AD4374" s="1">
        <v>4.5</v>
      </c>
      <c r="AE4374" s="1">
        <v>5838</v>
      </c>
      <c r="AF4374" s="1"/>
      <c r="AG4374" s="1" t="s">
        <v>731</v>
      </c>
      <c r="AH4374" s="1" t="str">
        <f>TRIM(MID(SUBSTITUTE($H4374,",",REPT(" ",200)),(LEN($H4374)-LEN(SUBSTITUTE($H4374,",",""))-3)*200+1,200))</f>
        <v>Cebu City</v>
      </c>
      <c r="AI4374" s="1" t="str">
        <f>TRIM(MID(SUBSTITUTE($H4374,",",REPT(" ",200)),(LEN($H4374)-LEN(SUBSTITUTE($H4374,",",""))-2)*200+1,200))</f>
        <v>Central Visayas</v>
      </c>
      <c r="AJ4374" s="1" t="s">
        <v>55</v>
      </c>
      <c r="AK4374" t="s">
        <v>17665</v>
      </c>
      <c r="AL4374" s="1">
        <v>5</v>
      </c>
      <c r="AM4374" s="1" t="s">
        <v>14778</v>
      </c>
    </row>
    <row r="4375" spans="1:39" ht="12.75" customHeight="1">
      <c r="A4375" s="1"/>
      <c r="B4375" s="1" t="s">
        <v>14779</v>
      </c>
      <c r="C4375" s="1" t="s">
        <v>15412</v>
      </c>
      <c r="D4375" s="3" t="str">
        <f ca="1">IFERROR(__xludf.DUMMYFUNCTION("PROPER(REGEXEXTRACT(B4342, ""(?:https?:\/\/)?(?:www\.)?([a-zA-Z0-9-]+)\.""))"),"Skyscanner")</f>
        <v>Skyscanner</v>
      </c>
      <c r="E4375" s="1" t="s">
        <v>14781</v>
      </c>
      <c r="F4375" s="1">
        <v>10.310475</v>
      </c>
      <c r="G4375" s="1">
        <v>123.90408600000001</v>
      </c>
      <c r="H4375" s="1" t="s">
        <v>14782</v>
      </c>
      <c r="I4375" s="1" t="s">
        <v>2622</v>
      </c>
      <c r="J4375" s="1">
        <f>IF(K4375="URBAN",1,IF(K4375="SUBURBAN",2,IF(K4375="RURAL",3,"")))</f>
        <v>1</v>
      </c>
      <c r="K4375" s="1" t="s">
        <v>42</v>
      </c>
      <c r="L4375" s="18">
        <v>46082</v>
      </c>
      <c r="M4375" s="49">
        <v>0.625</v>
      </c>
      <c r="N4375" s="18">
        <v>46083</v>
      </c>
      <c r="O4375" s="56">
        <v>0.5</v>
      </c>
      <c r="P4375" s="31" t="str">
        <f>TEXT($L4375, "dddd")</f>
        <v>Sunday</v>
      </c>
      <c r="Q4375" s="39" t="s">
        <v>1341</v>
      </c>
      <c r="R4375" s="39">
        <v>1774</v>
      </c>
      <c r="S4375" s="1" t="str">
        <f>IF(OR(MONTH(L4375)=12, MONTH(L4375)&lt;=5), "Dry Season", "Wet Season")</f>
        <v>Dry Season</v>
      </c>
      <c r="T4375" s="1">
        <v>1</v>
      </c>
      <c r="U4375" s="1">
        <v>0</v>
      </c>
      <c r="V4375" s="1">
        <v>0</v>
      </c>
      <c r="W4375" s="2">
        <f>IF(ISNUMBER(SEARCH("N/A", X4375)), 0, 1)</f>
        <v>0</v>
      </c>
      <c r="X4375" s="1" t="s">
        <v>44</v>
      </c>
      <c r="Y4375" s="1"/>
      <c r="Z4375" s="1"/>
      <c r="AA4375" s="11" cm="1">
        <f t="array" ref="AA4375">IF(ISBLANK(Y4375), 0, VINCentyInvDistance(F4375,G4375,Y4375,Z4375))</f>
        <v>0</v>
      </c>
      <c r="AB4375" s="1">
        <v>0</v>
      </c>
      <c r="AC4375" s="1">
        <v>10</v>
      </c>
      <c r="AD4375" s="1">
        <v>0</v>
      </c>
      <c r="AE4375" s="1"/>
      <c r="AF4375" s="1"/>
      <c r="AG4375" s="1" t="str">
        <f>TRIM(MID(SUBSTITUTE($H4375,",",REPT(" ",200)),(LEN($H4375)-LEN(SUBSTITUTE($H4375,",",""))-4)*200+1,200))</f>
        <v>Carreta</v>
      </c>
      <c r="AH4375" s="1" t="str">
        <f>TRIM(MID(SUBSTITUTE($H4375,",",REPT(" ",200)),(LEN($H4375)-LEN(SUBSTITUTE($H4375,",",""))-3)*200+1,200))</f>
        <v>Cebu City</v>
      </c>
      <c r="AI4375" s="1" t="str">
        <f>TRIM(MID(SUBSTITUTE($H4375,",",REPT(" ",200)),(LEN($H4375)-LEN(SUBSTITUTE($H4375,",",""))-2)*200+1,200))</f>
        <v>Central Visayas</v>
      </c>
      <c r="AJ4375" s="1" t="str">
        <f>TRIM(MID(SUBSTITUTE($H4375,",",REPT(" ",200)),(LEN($H4375)-LEN(SUBSTITUTE($H4375,",",""))-0)*200+1,200))</f>
        <v>Philippines</v>
      </c>
      <c r="AK4375" t="s">
        <v>56</v>
      </c>
      <c r="AL4375" s="1">
        <v>3</v>
      </c>
      <c r="AM4375" s="1" t="s">
        <v>14783</v>
      </c>
    </row>
    <row r="4376" spans="1:39" ht="12.75" customHeight="1">
      <c r="A4376" s="1"/>
      <c r="B4376" s="1" t="s">
        <v>14784</v>
      </c>
      <c r="C4376" s="1" t="s">
        <v>15413</v>
      </c>
      <c r="D4376" s="3" t="str">
        <f ca="1">IFERROR(__xludf.DUMMYFUNCTION("PROPER(REGEXEXTRACT(B4343, ""(?:https?:\/\/)?(?:www\.)?([a-zA-Z0-9-]+)\.""))"),"Skyscanner")</f>
        <v>Skyscanner</v>
      </c>
      <c r="E4376" s="1" t="s">
        <v>14786</v>
      </c>
      <c r="F4376" s="1">
        <v>10.316972</v>
      </c>
      <c r="G4376" s="1">
        <v>123.909306</v>
      </c>
      <c r="H4376" s="1" t="s">
        <v>14787</v>
      </c>
      <c r="I4376" s="1" t="s">
        <v>2622</v>
      </c>
      <c r="J4376" s="1">
        <f>IF(K4376="URBAN",1,IF(K4376="SUBURBAN",2,IF(K4376="RURAL",3,"")))</f>
        <v>1</v>
      </c>
      <c r="K4376" s="1" t="s">
        <v>42</v>
      </c>
      <c r="L4376" s="18">
        <v>46082</v>
      </c>
      <c r="M4376" s="49">
        <v>0.625</v>
      </c>
      <c r="N4376" s="18">
        <v>46083</v>
      </c>
      <c r="O4376" s="56">
        <v>0.5</v>
      </c>
      <c r="P4376" s="31" t="str">
        <f>TEXT($L4376, "dddd")</f>
        <v>Sunday</v>
      </c>
      <c r="Q4376" s="39" t="s">
        <v>43</v>
      </c>
      <c r="R4376" s="39">
        <v>6138</v>
      </c>
      <c r="S4376" s="1" t="str">
        <f>IF(OR(MONTH(L4376)=12, MONTH(L4376)&lt;=5), "Dry Season", "Wet Season")</f>
        <v>Dry Season</v>
      </c>
      <c r="T4376" s="1">
        <v>1</v>
      </c>
      <c r="U4376" s="1">
        <v>0</v>
      </c>
      <c r="V4376" s="1">
        <v>1</v>
      </c>
      <c r="W4376" s="2">
        <f>IF(ISNUMBER(SEARCH("N/A", X4376)), 0, 1)</f>
        <v>0</v>
      </c>
      <c r="X4376" s="1" t="s">
        <v>44</v>
      </c>
      <c r="Y4376" s="1"/>
      <c r="Z4376" s="1"/>
      <c r="AA4376" s="11" cm="1">
        <f t="array" ref="AA4376">IF(ISBLANK(Y4376), 0, VINCentyInvDistance(F4376,G4376,Y4376,Z4376))</f>
        <v>0</v>
      </c>
      <c r="AB4376" s="1">
        <v>1</v>
      </c>
      <c r="AC4376" s="1">
        <v>9.6</v>
      </c>
      <c r="AD4376" s="1">
        <v>0</v>
      </c>
      <c r="AE4376" s="1">
        <v>913</v>
      </c>
      <c r="AF4376" s="1"/>
      <c r="AG4376" s="1" t="s">
        <v>731</v>
      </c>
      <c r="AH4376" s="1" t="str">
        <f>TRIM(MID(SUBSTITUTE($H4376,",",REPT(" ",200)),(LEN($H4376)-LEN(SUBSTITUTE($H4376,",",""))-3)*200+1,200))</f>
        <v>Cebu City</v>
      </c>
      <c r="AI4376" s="1" t="str">
        <f>TRIM(MID(SUBSTITUTE($H4376,",",REPT(" ",200)),(LEN($H4376)-LEN(SUBSTITUTE($H4376,",",""))-2)*200+1,200))</f>
        <v>Central Visayas</v>
      </c>
      <c r="AJ4376" s="1" t="s">
        <v>55</v>
      </c>
      <c r="AK4376" t="s">
        <v>17667</v>
      </c>
      <c r="AL4376" s="1">
        <v>4</v>
      </c>
      <c r="AM4376" s="1" t="s">
        <v>14789</v>
      </c>
    </row>
    <row r="4377" spans="1:39" ht="12.75" customHeight="1">
      <c r="A4377" s="1"/>
      <c r="B4377" s="1" t="s">
        <v>14790</v>
      </c>
      <c r="C4377" s="1" t="s">
        <v>15414</v>
      </c>
      <c r="D4377" s="3" t="str">
        <f ca="1">IFERROR(__xludf.DUMMYFUNCTION("PROPER(REGEXEXTRACT(B4344, ""(?:https?:\/\/)?(?:www\.)?([a-zA-Z0-9-]+)\.""))"),"Skyscanner")</f>
        <v>Skyscanner</v>
      </c>
      <c r="E4377" s="1" t="s">
        <v>14792</v>
      </c>
      <c r="F4377" s="1">
        <v>10.297394000000001</v>
      </c>
      <c r="G4377" s="1">
        <v>123.89583399999999</v>
      </c>
      <c r="H4377" s="1" t="s">
        <v>15339</v>
      </c>
      <c r="I4377" s="1" t="s">
        <v>2622</v>
      </c>
      <c r="J4377" s="1">
        <f>IF(K4377="URBAN",1,IF(K4377="SUBURBAN",2,IF(K4377="RURAL",3,"")))</f>
        <v>1</v>
      </c>
      <c r="K4377" s="1" t="s">
        <v>42</v>
      </c>
      <c r="L4377" s="18">
        <v>46082</v>
      </c>
      <c r="M4377" s="49">
        <v>0.625</v>
      </c>
      <c r="N4377" s="18">
        <v>46083</v>
      </c>
      <c r="O4377" s="56">
        <v>0.5</v>
      </c>
      <c r="P4377" s="31" t="str">
        <f>TEXT($L4377, "dddd")</f>
        <v>Sunday</v>
      </c>
      <c r="Q4377" s="39" t="s">
        <v>1266</v>
      </c>
      <c r="R4377" s="39">
        <v>2220</v>
      </c>
      <c r="S4377" s="1" t="str">
        <f>IF(OR(MONTH(L4377)=12, MONTH(L4377)&lt;=5), "Dry Season", "Wet Season")</f>
        <v>Dry Season</v>
      </c>
      <c r="T4377" s="1">
        <v>1</v>
      </c>
      <c r="U4377" s="1">
        <v>0</v>
      </c>
      <c r="V4377" s="1">
        <v>0</v>
      </c>
      <c r="W4377" s="2">
        <f>IF(ISNUMBER(SEARCH("N/A", X4377)), 0, 1)</f>
        <v>0</v>
      </c>
      <c r="X4377" s="1" t="s">
        <v>44</v>
      </c>
      <c r="Y4377" s="1"/>
      <c r="Z4377" s="1"/>
      <c r="AA4377" s="11" cm="1">
        <f t="array" ref="AA4377">IF(ISBLANK(Y4377), 0, VINCentyInvDistance(F4377,G4377,Y4377,Z4377))</f>
        <v>0</v>
      </c>
      <c r="AB4377" s="1">
        <v>1</v>
      </c>
      <c r="AC4377" s="1">
        <v>7.6</v>
      </c>
      <c r="AD4377" s="1">
        <v>0</v>
      </c>
      <c r="AE4377" s="1">
        <v>499</v>
      </c>
      <c r="AF4377" s="1"/>
      <c r="AG4377" s="1" t="s">
        <v>731</v>
      </c>
      <c r="AH4377" s="1" t="str">
        <f>TRIM(MID(SUBSTITUTE($H4377,",",REPT(" ",200)),(LEN($H4377)-LEN(SUBSTITUTE($H4377,",",""))-3)*200+1,200))</f>
        <v>Cebu City</v>
      </c>
      <c r="AI4377" s="1" t="str">
        <f>TRIM(MID(SUBSTITUTE($H4377,",",REPT(" ",200)),(LEN($H4377)-LEN(SUBSTITUTE($H4377,",",""))-2)*200+1,200))</f>
        <v>Central Visayas</v>
      </c>
      <c r="AJ4377" s="1" t="s">
        <v>55</v>
      </c>
      <c r="AK4377" t="s">
        <v>17668</v>
      </c>
      <c r="AL4377" s="1">
        <v>4</v>
      </c>
      <c r="AM4377" s="1" t="s">
        <v>14794</v>
      </c>
    </row>
    <row r="4378" spans="1:39" ht="12.75" customHeight="1">
      <c r="A4378" s="1"/>
      <c r="B4378" s="1" t="s">
        <v>4923</v>
      </c>
      <c r="C4378" s="1" t="s">
        <v>15415</v>
      </c>
      <c r="D4378" s="3" t="str">
        <f ca="1">IFERROR(__xludf.DUMMYFUNCTION("PROPER(REGEXEXTRACT(B4345, ""(?:https?:\/\/)?(?:www\.)?([a-zA-Z0-9-]+)\.""))"),"Skyscanner")</f>
        <v>Skyscanner</v>
      </c>
      <c r="E4378" s="1" t="s">
        <v>14796</v>
      </c>
      <c r="F4378" s="1">
        <v>10.34173</v>
      </c>
      <c r="G4378" s="1">
        <v>123.89745600000001</v>
      </c>
      <c r="H4378" s="1" t="s">
        <v>4926</v>
      </c>
      <c r="I4378" s="1" t="s">
        <v>2622</v>
      </c>
      <c r="J4378" s="1">
        <f>IF(K4378="URBAN",1,IF(K4378="SUBURBAN",2,IF(K4378="RURAL",3,"")))</f>
        <v>1</v>
      </c>
      <c r="K4378" s="1" t="s">
        <v>42</v>
      </c>
      <c r="L4378" s="18">
        <v>46082</v>
      </c>
      <c r="M4378" s="49">
        <v>0.625</v>
      </c>
      <c r="N4378" s="18">
        <v>46083</v>
      </c>
      <c r="O4378" s="56">
        <v>0.5</v>
      </c>
      <c r="P4378" s="31" t="str">
        <f>TEXT($L4378, "dddd")</f>
        <v>Sunday</v>
      </c>
      <c r="Q4378" s="39" t="s">
        <v>207</v>
      </c>
      <c r="R4378" s="39">
        <v>4786</v>
      </c>
      <c r="S4378" s="1" t="str">
        <f>IF(OR(MONTH(L4378)=12, MONTH(L4378)&lt;=5), "Dry Season", "Wet Season")</f>
        <v>Dry Season</v>
      </c>
      <c r="T4378" s="1">
        <v>1</v>
      </c>
      <c r="U4378" s="1">
        <v>0</v>
      </c>
      <c r="V4378" s="1">
        <v>0</v>
      </c>
      <c r="W4378" s="2">
        <f>IF(ISNUMBER(SEARCH("N/A", X4378)), 0, 1)</f>
        <v>0</v>
      </c>
      <c r="X4378" s="1" t="s">
        <v>44</v>
      </c>
      <c r="Y4378" s="1"/>
      <c r="Z4378" s="1"/>
      <c r="AA4378" s="11" cm="1">
        <f t="array" ref="AA4378">IF(ISBLANK(Y4378), 0, VINCentyInvDistance(F4378,G4378,Y4378,Z4378))</f>
        <v>0</v>
      </c>
      <c r="AB4378" s="1">
        <v>1</v>
      </c>
      <c r="AC4378" s="1">
        <v>8.8000000000000007</v>
      </c>
      <c r="AD4378" s="1">
        <v>4.4000000000000004</v>
      </c>
      <c r="AE4378" s="1">
        <v>2747</v>
      </c>
      <c r="AF4378" s="1"/>
      <c r="AG4378" s="1" t="s">
        <v>731</v>
      </c>
      <c r="AH4378" s="1" t="str">
        <f>TRIM(MID(SUBSTITUTE($H4378,",",REPT(" ",200)),(LEN($H4378)-LEN(SUBSTITUTE($H4378,",",""))-3)*200+1,200))</f>
        <v>Cebu City</v>
      </c>
      <c r="AI4378" s="1" t="str">
        <f>TRIM(MID(SUBSTITUTE($H4378,",",REPT(" ",200)),(LEN($H4378)-LEN(SUBSTITUTE($H4378,",",""))-2)*200+1,200))</f>
        <v>Central Visayas</v>
      </c>
      <c r="AJ4378" s="1" t="s">
        <v>55</v>
      </c>
      <c r="AK4378" t="s">
        <v>17051</v>
      </c>
      <c r="AL4378" s="1">
        <v>5</v>
      </c>
      <c r="AM4378" s="1" t="s">
        <v>4927</v>
      </c>
    </row>
    <row r="4379" spans="1:39" ht="12.75" customHeight="1">
      <c r="A4379" s="1"/>
      <c r="B4379" s="1" t="s">
        <v>14797</v>
      </c>
      <c r="C4379" s="1" t="s">
        <v>15416</v>
      </c>
      <c r="D4379" s="3" t="str">
        <f ca="1">IFERROR(__xludf.DUMMYFUNCTION("PROPER(REGEXEXTRACT(B4346, ""(?:https?:\/\/)?(?:www\.)?([a-zA-Z0-9-]+)\.""))"),"Skyscanner")</f>
        <v>Skyscanner</v>
      </c>
      <c r="E4379" s="1" t="s">
        <v>14799</v>
      </c>
      <c r="F4379" s="1">
        <v>10.305095</v>
      </c>
      <c r="G4379" s="1">
        <v>123.910625</v>
      </c>
      <c r="H4379" s="1" t="s">
        <v>14800</v>
      </c>
      <c r="I4379" s="1" t="s">
        <v>2622</v>
      </c>
      <c r="J4379" s="1">
        <f>IF(K4379="URBAN",1,IF(K4379="SUBURBAN",2,IF(K4379="RURAL",3,"")))</f>
        <v>1</v>
      </c>
      <c r="K4379" s="1" t="s">
        <v>42</v>
      </c>
      <c r="L4379" s="18">
        <v>46082</v>
      </c>
      <c r="M4379" s="49">
        <v>0.58333333333333337</v>
      </c>
      <c r="N4379" s="18">
        <v>46083</v>
      </c>
      <c r="O4379" s="56">
        <v>0.5</v>
      </c>
      <c r="P4379" s="31" t="str">
        <f>TEXT($L4379, "dddd")</f>
        <v>Sunday</v>
      </c>
      <c r="Q4379" s="39" t="s">
        <v>207</v>
      </c>
      <c r="R4379" s="39">
        <v>5157</v>
      </c>
      <c r="S4379" s="1" t="str">
        <f>IF(OR(MONTH(L4379)=12, MONTH(L4379)&lt;=5), "Dry Season", "Wet Season")</f>
        <v>Dry Season</v>
      </c>
      <c r="T4379" s="1">
        <v>1</v>
      </c>
      <c r="U4379" s="1">
        <v>0</v>
      </c>
      <c r="V4379" s="1">
        <v>0</v>
      </c>
      <c r="W4379" s="2">
        <f>IF(ISNUMBER(SEARCH("N/A", X4379)), 0, 1)</f>
        <v>0</v>
      </c>
      <c r="X4379" s="1" t="s">
        <v>44</v>
      </c>
      <c r="Y4379" s="1"/>
      <c r="Z4379" s="1"/>
      <c r="AA4379" s="11" cm="1">
        <f t="array" ref="AA4379">IF(ISBLANK(Y4379), 0, VINCentyInvDistance(F4379,G4379,Y4379,Z4379))</f>
        <v>0</v>
      </c>
      <c r="AB4379" s="1">
        <v>0</v>
      </c>
      <c r="AC4379" s="1">
        <v>9.4</v>
      </c>
      <c r="AD4379" s="1">
        <v>4.7</v>
      </c>
      <c r="AE4379" s="1">
        <v>1389</v>
      </c>
      <c r="AF4379" s="1"/>
      <c r="AG4379" s="1" t="s">
        <v>731</v>
      </c>
      <c r="AH4379" s="1" t="str">
        <f>TRIM(MID(SUBSTITUTE($H4379,",",REPT(" ",200)),(LEN($H4379)-LEN(SUBSTITUTE($H4379,",",""))-3)*200+1,200))</f>
        <v>Cebu City</v>
      </c>
      <c r="AI4379" s="1" t="str">
        <f>TRIM(MID(SUBSTITUTE($H4379,",",REPT(" ",200)),(LEN($H4379)-LEN(SUBSTITUTE($H4379,",",""))-2)*200+1,200))</f>
        <v>Central Visayas</v>
      </c>
      <c r="AJ4379" s="1" t="s">
        <v>55</v>
      </c>
      <c r="AK4379" t="s">
        <v>17669</v>
      </c>
      <c r="AL4379" s="1">
        <v>3</v>
      </c>
      <c r="AM4379" s="1" t="s">
        <v>14801</v>
      </c>
    </row>
    <row r="4380" spans="1:39" ht="12.75" customHeight="1">
      <c r="A4380" s="1"/>
      <c r="B4380" s="1" t="s">
        <v>14802</v>
      </c>
      <c r="C4380" s="1" t="s">
        <v>15417</v>
      </c>
      <c r="D4380" s="3" t="str">
        <f ca="1">IFERROR(__xludf.DUMMYFUNCTION("PROPER(REGEXEXTRACT(B4347, ""(?:https?:\/\/)?(?:www\.)?([a-zA-Z0-9-]+)\.""))"),"Skyscanner")</f>
        <v>Skyscanner</v>
      </c>
      <c r="E4380" s="1" t="s">
        <v>14804</v>
      </c>
      <c r="F4380" s="1">
        <v>10.313157</v>
      </c>
      <c r="G4380" s="1">
        <v>123.89439400000001</v>
      </c>
      <c r="H4380" s="1" t="s">
        <v>14805</v>
      </c>
      <c r="I4380" s="1" t="s">
        <v>2622</v>
      </c>
      <c r="J4380" s="1">
        <f>IF(K4380="URBAN",1,IF(K4380="SUBURBAN",2,IF(K4380="RURAL",3,"")))</f>
        <v>1</v>
      </c>
      <c r="K4380" s="1" t="s">
        <v>42</v>
      </c>
      <c r="L4380" s="18">
        <v>46082</v>
      </c>
      <c r="M4380" s="49">
        <v>0.58333333333333337</v>
      </c>
      <c r="N4380" s="18">
        <v>46083</v>
      </c>
      <c r="O4380" s="56">
        <v>0.5</v>
      </c>
      <c r="P4380" s="31" t="str">
        <f>TEXT($L4380, "dddd")</f>
        <v>Sunday</v>
      </c>
      <c r="Q4380" s="39" t="s">
        <v>1341</v>
      </c>
      <c r="R4380" s="39">
        <v>4019</v>
      </c>
      <c r="S4380" s="1" t="str">
        <f>IF(OR(MONTH(L4380)=12, MONTH(L4380)&lt;=5), "Dry Season", "Wet Season")</f>
        <v>Dry Season</v>
      </c>
      <c r="T4380" s="1">
        <v>1</v>
      </c>
      <c r="U4380" s="1">
        <v>0</v>
      </c>
      <c r="V4380" s="1">
        <v>0</v>
      </c>
      <c r="W4380" s="2">
        <f>IF(ISNUMBER(SEARCH("N/A", X4380)), 0, 1)</f>
        <v>0</v>
      </c>
      <c r="X4380" s="1" t="s">
        <v>44</v>
      </c>
      <c r="Y4380" s="1"/>
      <c r="Z4380" s="1"/>
      <c r="AA4380" s="11" cm="1">
        <f t="array" ref="AA4380">IF(ISBLANK(Y4380), 0, VINCentyInvDistance(F4380,G4380,Y4380,Z4380))</f>
        <v>0</v>
      </c>
      <c r="AB4380" s="1">
        <v>0</v>
      </c>
      <c r="AC4380" s="1">
        <v>9.4</v>
      </c>
      <c r="AD4380" s="1">
        <v>4.7</v>
      </c>
      <c r="AE4380" s="1">
        <v>414</v>
      </c>
      <c r="AF4380" s="1"/>
      <c r="AG4380" s="1" t="s">
        <v>731</v>
      </c>
      <c r="AH4380" s="1" t="str">
        <f>TRIM(MID(SUBSTITUTE($H4380,",",REPT(" ",200)),(LEN($H4380)-LEN(SUBSTITUTE($H4380,",",""))-3)*200+1,200))</f>
        <v>Cebu City</v>
      </c>
      <c r="AI4380" s="1" t="str">
        <f>TRIM(MID(SUBSTITUTE($H4380,",",REPT(" ",200)),(LEN($H4380)-LEN(SUBSTITUTE($H4380,",",""))-2)*200+1,200))</f>
        <v>Central Visayas</v>
      </c>
      <c r="AJ4380" s="1" t="s">
        <v>55</v>
      </c>
      <c r="AK4380" t="s">
        <v>17683</v>
      </c>
      <c r="AL4380" s="1">
        <v>4</v>
      </c>
      <c r="AM4380" s="1" t="s">
        <v>14806</v>
      </c>
    </row>
    <row r="4381" spans="1:39" ht="12.75" customHeight="1">
      <c r="A4381" s="1"/>
      <c r="B4381" s="1" t="s">
        <v>14807</v>
      </c>
      <c r="C4381" s="1" t="s">
        <v>15418</v>
      </c>
      <c r="D4381" s="3" t="str">
        <f ca="1">IFERROR(__xludf.DUMMYFUNCTION("PROPER(REGEXEXTRACT(B4348, ""(?:https?:\/\/)?(?:www\.)?([a-zA-Z0-9-]+)\.""))"),"Skyscanner")</f>
        <v>Skyscanner</v>
      </c>
      <c r="E4381" s="1" t="s">
        <v>14809</v>
      </c>
      <c r="F4381" s="1">
        <v>10.324875</v>
      </c>
      <c r="G4381" s="1">
        <v>123.936733</v>
      </c>
      <c r="H4381" s="1" t="s">
        <v>14810</v>
      </c>
      <c r="I4381" s="1" t="s">
        <v>2622</v>
      </c>
      <c r="J4381" s="1">
        <f>IF(K4381="URBAN",1,IF(K4381="SUBURBAN",2,IF(K4381="RURAL",3,"")))</f>
        <v>1</v>
      </c>
      <c r="K4381" s="1" t="s">
        <v>42</v>
      </c>
      <c r="L4381" s="18">
        <v>46082</v>
      </c>
      <c r="M4381" s="49">
        <v>0.625</v>
      </c>
      <c r="N4381" s="18">
        <v>46083</v>
      </c>
      <c r="O4381" s="56">
        <v>0.5</v>
      </c>
      <c r="P4381" s="31" t="str">
        <f>TEXT($L4381, "dddd")</f>
        <v>Sunday</v>
      </c>
      <c r="Q4381" s="39" t="s">
        <v>43</v>
      </c>
      <c r="R4381" s="39">
        <v>8093</v>
      </c>
      <c r="S4381" s="1" t="str">
        <f>IF(OR(MONTH(L4381)=12, MONTH(L4381)&lt;=5), "Dry Season", "Wet Season")</f>
        <v>Dry Season</v>
      </c>
      <c r="T4381" s="1">
        <v>1</v>
      </c>
      <c r="U4381" s="1">
        <v>0</v>
      </c>
      <c r="V4381" s="1">
        <v>0</v>
      </c>
      <c r="W4381" s="2">
        <f>IF(ISNUMBER(SEARCH("N/A", X4381)), 0, 1)</f>
        <v>0</v>
      </c>
      <c r="X4381" s="1" t="s">
        <v>44</v>
      </c>
      <c r="Y4381" s="1"/>
      <c r="Z4381" s="1"/>
      <c r="AA4381" s="11" cm="1">
        <f t="array" ref="AA4381">IF(ISBLANK(Y4381), 0, VINCentyInvDistance(F4381,G4381,Y4381,Z4381))</f>
        <v>0</v>
      </c>
      <c r="AB4381" s="1">
        <v>0</v>
      </c>
      <c r="AC4381" s="1">
        <v>9.1999999999999993</v>
      </c>
      <c r="AD4381" s="1">
        <v>0</v>
      </c>
      <c r="AE4381" s="1">
        <v>937</v>
      </c>
      <c r="AF4381" s="1"/>
      <c r="AG4381" s="1" t="str">
        <f>TRIM(MID(SUBSTITUTE($H4381,",",REPT(" ",200)),(LEN($H4381)-LEN(SUBSTITUTE($H4381,",",""))-4)*200+1,200))</f>
        <v>City South Special Economic Administrative Zone</v>
      </c>
      <c r="AH4381" s="1" t="str">
        <f>TRIM(MID(SUBSTITUTE($H4381,",",REPT(" ",200)),(LEN($H4381)-LEN(SUBSTITUTE($H4381,",",""))-3)*200+1,200))</f>
        <v>Mandaue</v>
      </c>
      <c r="AI4381" s="1" t="str">
        <f>TRIM(MID(SUBSTITUTE($H4381,",",REPT(" ",200)),(LEN($H4381)-LEN(SUBSTITUTE($H4381,",",""))-2)*200+1,200))</f>
        <v>Central Visayas</v>
      </c>
      <c r="AJ4381" s="1" t="str">
        <f>TRIM(MID(SUBSTITUTE($H4381,",",REPT(" ",200)),(LEN($H4381)-LEN(SUBSTITUTE($H4381,",",""))-0)*200+1,200))</f>
        <v>Philippines</v>
      </c>
      <c r="AK4381" t="s">
        <v>17684</v>
      </c>
      <c r="AL4381" s="1">
        <v>4</v>
      </c>
      <c r="AM4381" s="1" t="s">
        <v>14811</v>
      </c>
    </row>
    <row r="4382" spans="1:39" ht="12.75" customHeight="1">
      <c r="A4382" s="1"/>
      <c r="B4382" s="1" t="s">
        <v>14812</v>
      </c>
      <c r="C4382" s="1" t="s">
        <v>15419</v>
      </c>
      <c r="D4382" s="3" t="str">
        <f ca="1">IFERROR(__xludf.DUMMYFUNCTION("PROPER(REGEXEXTRACT(B4349, ""(?:https?:\/\/)?(?:www\.)?([a-zA-Z0-9-]+)\.""))"),"Skyscanner")</f>
        <v>Skyscanner</v>
      </c>
      <c r="E4382" s="1" t="s">
        <v>14814</v>
      </c>
      <c r="F4382" s="1">
        <v>10.317021</v>
      </c>
      <c r="G4382" s="1">
        <v>123.90928099999999</v>
      </c>
      <c r="H4382" s="1" t="s">
        <v>14815</v>
      </c>
      <c r="I4382" s="1" t="s">
        <v>2622</v>
      </c>
      <c r="J4382" s="1">
        <f>IF(K4382="URBAN",1,IF(K4382="SUBURBAN",2,IF(K4382="RURAL",3,"")))</f>
        <v>1</v>
      </c>
      <c r="K4382" s="1" t="s">
        <v>42</v>
      </c>
      <c r="L4382" s="18">
        <v>46082</v>
      </c>
      <c r="M4382" s="49">
        <v>0.58333333333333337</v>
      </c>
      <c r="N4382" s="18">
        <v>46083</v>
      </c>
      <c r="O4382" s="56">
        <v>0.5</v>
      </c>
      <c r="P4382" s="31" t="str">
        <f>TEXT($L4382, "dddd")</f>
        <v>Sunday</v>
      </c>
      <c r="Q4382" s="39" t="s">
        <v>207</v>
      </c>
      <c r="R4382" s="39">
        <v>2174</v>
      </c>
      <c r="S4382" s="1" t="str">
        <f>IF(OR(MONTH(L4382)=12, MONTH(L4382)&lt;=5), "Dry Season", "Wet Season")</f>
        <v>Dry Season</v>
      </c>
      <c r="T4382" s="1">
        <v>1</v>
      </c>
      <c r="U4382" s="1">
        <v>0</v>
      </c>
      <c r="V4382" s="1">
        <v>0</v>
      </c>
      <c r="W4382" s="2">
        <f>IF(ISNUMBER(SEARCH("N/A", X4382)), 0, 1)</f>
        <v>0</v>
      </c>
      <c r="X4382" s="1" t="s">
        <v>44</v>
      </c>
      <c r="Y4382" s="1"/>
      <c r="Z4382" s="1"/>
      <c r="AA4382" s="11" cm="1">
        <f t="array" ref="AA4382">IF(ISBLANK(Y4382), 0, VINCentyInvDistance(F4382,G4382,Y4382,Z4382))</f>
        <v>0</v>
      </c>
      <c r="AB4382" s="1">
        <v>0</v>
      </c>
      <c r="AC4382" s="1">
        <v>8.8000000000000007</v>
      </c>
      <c r="AD4382" s="1">
        <v>4.4000000000000004</v>
      </c>
      <c r="AE4382" s="1">
        <v>283</v>
      </c>
      <c r="AF4382" s="1"/>
      <c r="AG4382" s="1" t="str">
        <f>TRIM(MID(SUBSTITUTE($H4382,",",REPT(" ",200)),(LEN($H4382)-LEN(SUBSTITUTE($H4382,",",""))-4)*200+1,200))</f>
        <v>Luz</v>
      </c>
      <c r="AH4382" s="1" t="str">
        <f>TRIM(MID(SUBSTITUTE($H4382,",",REPT(" ",200)),(LEN($H4382)-LEN(SUBSTITUTE($H4382,",",""))-3)*200+1,200))</f>
        <v>Cebu City</v>
      </c>
      <c r="AI4382" s="1" t="str">
        <f>TRIM(MID(SUBSTITUTE($H4382,",",REPT(" ",200)),(LEN($H4382)-LEN(SUBSTITUTE($H4382,",",""))-2)*200+1,200))</f>
        <v>Central Visayas</v>
      </c>
      <c r="AJ4382" s="1" t="str">
        <f>TRIM(MID(SUBSTITUTE($H4382,",",REPT(" ",200)),(LEN($H4382)-LEN(SUBSTITUTE($H4382,",",""))-0)*200+1,200))</f>
        <v>Philippines</v>
      </c>
      <c r="AK4382" t="s">
        <v>1230</v>
      </c>
      <c r="AL4382" s="1">
        <v>3</v>
      </c>
      <c r="AM4382" s="1" t="s">
        <v>14816</v>
      </c>
    </row>
    <row r="4383" spans="1:39" ht="12.75" customHeight="1">
      <c r="A4383" s="1"/>
      <c r="B4383" s="1" t="s">
        <v>14817</v>
      </c>
      <c r="C4383" s="1" t="s">
        <v>15420</v>
      </c>
      <c r="D4383" s="3" t="str">
        <f ca="1">IFERROR(__xludf.DUMMYFUNCTION("PROPER(REGEXEXTRACT(B4350, ""(?:https?:\/\/)?(?:www\.)?([a-zA-Z0-9-]+)\.""))"),"Skyscanner")</f>
        <v>Skyscanner</v>
      </c>
      <c r="E4383" s="1" t="s">
        <v>14819</v>
      </c>
      <c r="F4383" s="1">
        <v>10.32991</v>
      </c>
      <c r="G4383" s="1">
        <v>123.90713</v>
      </c>
      <c r="H4383" s="1" t="s">
        <v>14820</v>
      </c>
      <c r="I4383" s="1" t="s">
        <v>2622</v>
      </c>
      <c r="J4383" s="1">
        <f>IF(K4383="URBAN",1,IF(K4383="SUBURBAN",2,IF(K4383="RURAL",3,"")))</f>
        <v>1</v>
      </c>
      <c r="K4383" s="1" t="s">
        <v>42</v>
      </c>
      <c r="L4383" s="18">
        <v>46082</v>
      </c>
      <c r="M4383" s="49">
        <v>0.58333333333333337</v>
      </c>
      <c r="N4383" s="18">
        <v>46083</v>
      </c>
      <c r="O4383" s="56">
        <v>0.45833333333333331</v>
      </c>
      <c r="P4383" s="31" t="str">
        <f>TEXT($L4383, "dddd")</f>
        <v>Sunday</v>
      </c>
      <c r="Q4383" s="39" t="s">
        <v>43</v>
      </c>
      <c r="R4383" s="39">
        <v>5173</v>
      </c>
      <c r="S4383" s="1" t="str">
        <f>IF(OR(MONTH(L4383)=12, MONTH(L4383)&lt;=5), "Dry Season", "Wet Season")</f>
        <v>Dry Season</v>
      </c>
      <c r="T4383" s="1">
        <v>1</v>
      </c>
      <c r="U4383" s="1">
        <v>0</v>
      </c>
      <c r="V4383" s="1">
        <v>0</v>
      </c>
      <c r="W4383" s="2">
        <f>IF(ISNUMBER(SEARCH("N/A", X4383)), 0, 1)</f>
        <v>0</v>
      </c>
      <c r="X4383" s="1" t="s">
        <v>44</v>
      </c>
      <c r="Y4383" s="1"/>
      <c r="Z4383" s="1"/>
      <c r="AA4383" s="11" cm="1">
        <f t="array" ref="AA4383">IF(ISBLANK(Y4383), 0, VINCentyInvDistance(F4383,G4383,Y4383,Z4383))</f>
        <v>0</v>
      </c>
      <c r="AB4383" s="1">
        <v>0</v>
      </c>
      <c r="AC4383" s="1">
        <v>9.1999999999999993</v>
      </c>
      <c r="AD4383" s="1">
        <v>4.5999999999999996</v>
      </c>
      <c r="AE4383" s="1">
        <v>592</v>
      </c>
      <c r="AF4383" s="1"/>
      <c r="AG4383" s="1" t="str">
        <f>TRIM(MID(SUBSTITUTE($H4383,",",REPT(" ",200)),(LEN($H4383)-LEN(SUBSTITUTE($H4383,",",""))-4)*200+1,200))</f>
        <v>Kasambagan</v>
      </c>
      <c r="AH4383" s="1" t="str">
        <f>TRIM(MID(SUBSTITUTE($H4383,",",REPT(" ",200)),(LEN($H4383)-LEN(SUBSTITUTE($H4383,",",""))-3)*200+1,200))</f>
        <v>Cebu City</v>
      </c>
      <c r="AI4383" s="1" t="str">
        <f>TRIM(MID(SUBSTITUTE($H4383,",",REPT(" ",200)),(LEN($H4383)-LEN(SUBSTITUTE($H4383,",",""))-2)*200+1,200))</f>
        <v>Central Visayas</v>
      </c>
      <c r="AJ4383" s="1" t="str">
        <f>TRIM(MID(SUBSTITUTE($H4383,",",REPT(" ",200)),(LEN($H4383)-LEN(SUBSTITUTE($H4383,",",""))-0)*200+1,200))</f>
        <v>Philippines</v>
      </c>
      <c r="AK4383" t="s">
        <v>16465</v>
      </c>
      <c r="AL4383" s="1">
        <v>4</v>
      </c>
      <c r="AM4383" s="1" t="s">
        <v>14821</v>
      </c>
    </row>
    <row r="4384" spans="1:39" ht="12.75" customHeight="1">
      <c r="A4384" s="1"/>
      <c r="B4384" s="1" t="s">
        <v>4870</v>
      </c>
      <c r="C4384" s="1" t="s">
        <v>15421</v>
      </c>
      <c r="D4384" s="3" t="str">
        <f ca="1">IFERROR(__xludf.DUMMYFUNCTION("PROPER(REGEXEXTRACT(B4351, ""(?:https?:\/\/)?(?:www\.)?([a-zA-Z0-9-]+)\.""))"),"Skyscanner")</f>
        <v>Skyscanner</v>
      </c>
      <c r="E4384" s="1" t="s">
        <v>14823</v>
      </c>
      <c r="F4384" s="1">
        <v>10.319376</v>
      </c>
      <c r="G4384" s="1">
        <v>123.903053</v>
      </c>
      <c r="H4384" s="1" t="s">
        <v>15347</v>
      </c>
      <c r="I4384" s="1" t="s">
        <v>2622</v>
      </c>
      <c r="J4384" s="1">
        <f>IF(K4384="URBAN",1,IF(K4384="SUBURBAN",2,IF(K4384="RURAL",3,"")))</f>
        <v>1</v>
      </c>
      <c r="K4384" s="1" t="s">
        <v>42</v>
      </c>
      <c r="L4384" s="18">
        <v>46082</v>
      </c>
      <c r="M4384" s="49">
        <v>0.625</v>
      </c>
      <c r="N4384" s="18">
        <v>46083</v>
      </c>
      <c r="O4384" s="56">
        <v>0.5</v>
      </c>
      <c r="P4384" s="31" t="str">
        <f>TEXT($L4384, "dddd")</f>
        <v>Sunday</v>
      </c>
      <c r="Q4384" s="39" t="s">
        <v>43</v>
      </c>
      <c r="R4384" s="39">
        <v>4169</v>
      </c>
      <c r="S4384" s="1" t="str">
        <f>IF(OR(MONTH(L4384)=12, MONTH(L4384)&lt;=5), "Dry Season", "Wet Season")</f>
        <v>Dry Season</v>
      </c>
      <c r="T4384" s="1">
        <v>1</v>
      </c>
      <c r="U4384" s="1">
        <v>0</v>
      </c>
      <c r="V4384" s="1">
        <v>0</v>
      </c>
      <c r="W4384" s="2">
        <f>IF(ISNUMBER(SEARCH("N/A", X4384)), 0, 1)</f>
        <v>0</v>
      </c>
      <c r="X4384" s="1" t="s">
        <v>44</v>
      </c>
      <c r="Y4384" s="1"/>
      <c r="Z4384" s="1"/>
      <c r="AA4384" s="11" cm="1">
        <f t="array" ref="AA4384">IF(ISBLANK(Y4384), 0, VINCentyInvDistance(F4384,G4384,Y4384,Z4384))</f>
        <v>0</v>
      </c>
      <c r="AB4384" s="1">
        <v>0</v>
      </c>
      <c r="AC4384" s="1">
        <v>8.4</v>
      </c>
      <c r="AD4384" s="1">
        <v>0</v>
      </c>
      <c r="AE4384" s="1">
        <v>5880</v>
      </c>
      <c r="AF4384" s="1"/>
      <c r="AG4384" s="1" t="s">
        <v>731</v>
      </c>
      <c r="AH4384" s="1" t="str">
        <f>TRIM(MID(SUBSTITUTE($H4384,",",REPT(" ",200)),(LEN($H4384)-LEN(SUBSTITUTE($H4384,",",""))-3)*200+1,200))</f>
        <v>Cebu City</v>
      </c>
      <c r="AI4384" s="1" t="str">
        <f>TRIM(MID(SUBSTITUTE($H4384,",",REPT(" ",200)),(LEN($H4384)-LEN(SUBSTITUTE($H4384,",",""))-2)*200+1,200))</f>
        <v>Central Visayas</v>
      </c>
      <c r="AJ4384" s="1" t="s">
        <v>55</v>
      </c>
      <c r="AK4384" t="s">
        <v>16465</v>
      </c>
      <c r="AL4384" s="1">
        <v>3</v>
      </c>
      <c r="AM4384" s="1" t="s">
        <v>4873</v>
      </c>
    </row>
    <row r="4385" spans="1:39" ht="12.75" customHeight="1">
      <c r="A4385" s="1"/>
      <c r="B4385" s="1" t="s">
        <v>14824</v>
      </c>
      <c r="C4385" s="1" t="s">
        <v>15422</v>
      </c>
      <c r="D4385" s="3" t="str">
        <f ca="1">IFERROR(__xludf.DUMMYFUNCTION("PROPER(REGEXEXTRACT(B4352, ""(?:https?:\/\/)?(?:www\.)?([a-zA-Z0-9-]+)\.""))"),"Skyscanner")</f>
        <v>Skyscanner</v>
      </c>
      <c r="E4385" s="1" t="s">
        <v>14826</v>
      </c>
      <c r="F4385" s="1">
        <v>10.327602000000001</v>
      </c>
      <c r="G4385" s="1">
        <v>123.92198500000001</v>
      </c>
      <c r="H4385" s="1" t="s">
        <v>14827</v>
      </c>
      <c r="I4385" s="1" t="s">
        <v>2622</v>
      </c>
      <c r="J4385" s="1">
        <f>IF(K4385="URBAN",1,IF(K4385="SUBURBAN",2,IF(K4385="RURAL",3,"")))</f>
        <v>1</v>
      </c>
      <c r="K4385" s="1" t="s">
        <v>42</v>
      </c>
      <c r="L4385" s="18">
        <v>46082</v>
      </c>
      <c r="M4385" s="49">
        <v>0.58333333333333337</v>
      </c>
      <c r="N4385" s="18">
        <v>46083</v>
      </c>
      <c r="O4385" s="56">
        <v>0.5</v>
      </c>
      <c r="P4385" s="31" t="str">
        <f>TEXT($L4385, "dddd")</f>
        <v>Sunday</v>
      </c>
      <c r="Q4385" s="39" t="s">
        <v>43</v>
      </c>
      <c r="R4385" s="39">
        <v>2168</v>
      </c>
      <c r="S4385" s="1" t="str">
        <f>IF(OR(MONTH(L4385)=12, MONTH(L4385)&lt;=5), "Dry Season", "Wet Season")</f>
        <v>Dry Season</v>
      </c>
      <c r="T4385" s="1">
        <v>1</v>
      </c>
      <c r="U4385" s="1">
        <v>0</v>
      </c>
      <c r="V4385" s="1">
        <v>0</v>
      </c>
      <c r="W4385" s="2">
        <f>IF(ISNUMBER(SEARCH("N/A", X4385)), 0, 1)</f>
        <v>0</v>
      </c>
      <c r="X4385" s="1" t="s">
        <v>44</v>
      </c>
      <c r="Y4385" s="1"/>
      <c r="Z4385" s="1"/>
      <c r="AA4385" s="11" cm="1">
        <f t="array" ref="AA4385">IF(ISBLANK(Y4385), 0, VINCentyInvDistance(F4385,G4385,Y4385,Z4385))</f>
        <v>0</v>
      </c>
      <c r="AB4385" s="1">
        <v>0</v>
      </c>
      <c r="AC4385" s="1">
        <v>8.1999999999999993</v>
      </c>
      <c r="AD4385" s="1">
        <v>4.0999999999999996</v>
      </c>
      <c r="AE4385" s="1">
        <v>412</v>
      </c>
      <c r="AF4385" s="1"/>
      <c r="AG4385" s="1" t="s">
        <v>731</v>
      </c>
      <c r="AH4385" s="1" t="str">
        <f>TRIM(MID(SUBSTITUTE($H4385,",",REPT(" ",200)),(LEN($H4385)-LEN(SUBSTITUTE($H4385,",",""))-3)*200+1,200))</f>
        <v>Mandaue</v>
      </c>
      <c r="AI4385" s="1" t="str">
        <f>TRIM(MID(SUBSTITUTE($H4385,",",REPT(" ",200)),(LEN($H4385)-LEN(SUBSTITUTE($H4385,",",""))-2)*200+1,200))</f>
        <v>Central Visayas</v>
      </c>
      <c r="AJ4385" s="1" t="s">
        <v>55</v>
      </c>
      <c r="AK4385" t="s">
        <v>17673</v>
      </c>
      <c r="AL4385" s="1">
        <v>4</v>
      </c>
      <c r="AM4385" s="1" t="s">
        <v>14828</v>
      </c>
    </row>
    <row r="4386" spans="1:39" ht="12.75" customHeight="1">
      <c r="A4386" s="1"/>
      <c r="B4386" s="1" t="s">
        <v>14829</v>
      </c>
      <c r="C4386" s="1" t="s">
        <v>15423</v>
      </c>
      <c r="D4386" s="3" t="str">
        <f ca="1">IFERROR(__xludf.DUMMYFUNCTION("PROPER(REGEXEXTRACT(B4353, ""(?:https?:\/\/)?(?:www\.)?([a-zA-Z0-9-]+)\.""))"),"Skyscanner")</f>
        <v>Skyscanner</v>
      </c>
      <c r="E4386" s="1" t="s">
        <v>14831</v>
      </c>
      <c r="F4386" s="1">
        <v>10.333629999999999</v>
      </c>
      <c r="G4386" s="1">
        <v>123.90770999999999</v>
      </c>
      <c r="H4386" s="1" t="s">
        <v>14832</v>
      </c>
      <c r="I4386" s="1" t="s">
        <v>2622</v>
      </c>
      <c r="J4386" s="1">
        <f>IF(K4386="URBAN",1,IF(K4386="SUBURBAN",2,IF(K4386="RURAL",3,"")))</f>
        <v>1</v>
      </c>
      <c r="K4386" s="1" t="s">
        <v>42</v>
      </c>
      <c r="L4386" s="18">
        <v>46082</v>
      </c>
      <c r="M4386" s="49">
        <v>0.625</v>
      </c>
      <c r="N4386" s="18">
        <v>46083</v>
      </c>
      <c r="O4386" s="56">
        <v>0.5</v>
      </c>
      <c r="P4386" s="31" t="str">
        <f>TEXT($L4386, "dddd")</f>
        <v>Sunday</v>
      </c>
      <c r="Q4386" s="39" t="s">
        <v>186</v>
      </c>
      <c r="R4386" s="39">
        <v>3629</v>
      </c>
      <c r="S4386" s="1" t="str">
        <f>IF(OR(MONTH(L4386)=12, MONTH(L4386)&lt;=5), "Dry Season", "Wet Season")</f>
        <v>Dry Season</v>
      </c>
      <c r="T4386" s="1">
        <v>1</v>
      </c>
      <c r="U4386" s="1">
        <v>0</v>
      </c>
      <c r="V4386" s="1">
        <v>0</v>
      </c>
      <c r="W4386" s="2">
        <f>IF(ISNUMBER(SEARCH("N/A", X4386)), 0, 1)</f>
        <v>0</v>
      </c>
      <c r="X4386" s="1" t="s">
        <v>44</v>
      </c>
      <c r="Y4386" s="1"/>
      <c r="Z4386" s="1"/>
      <c r="AA4386" s="11" cm="1">
        <f t="array" ref="AA4386">IF(ISBLANK(Y4386), 0, VINCentyInvDistance(F4386,G4386,Y4386,Z4386))</f>
        <v>0</v>
      </c>
      <c r="AB4386" s="1">
        <v>0</v>
      </c>
      <c r="AC4386" s="1">
        <v>8.6</v>
      </c>
      <c r="AD4386" s="1">
        <v>4.3</v>
      </c>
      <c r="AE4386" s="1">
        <v>26</v>
      </c>
      <c r="AF4386" s="1"/>
      <c r="AG4386" s="1" t="str">
        <f>TRIM(MID(SUBSTITUTE($H4386,",",REPT(" ",200)),(LEN($H4386)-LEN(SUBSTITUTE($H4386,",",""))-4)*200+1,200))</f>
        <v>Apas</v>
      </c>
      <c r="AH4386" s="1" t="str">
        <f>TRIM(MID(SUBSTITUTE($H4386,",",REPT(" ",200)),(LEN($H4386)-LEN(SUBSTITUTE($H4386,",",""))-3)*200+1,200))</f>
        <v>Cebu City</v>
      </c>
      <c r="AI4386" s="1" t="str">
        <f>TRIM(MID(SUBSTITUTE($H4386,",",REPT(" ",200)),(LEN($H4386)-LEN(SUBSTITUTE($H4386,",",""))-2)*200+1,200))</f>
        <v>Central Visayas</v>
      </c>
      <c r="AJ4386" s="1" t="str">
        <f>TRIM(MID(SUBSTITUTE($H4386,",",REPT(" ",200)),(LEN($H4386)-LEN(SUBSTITUTE($H4386,",",""))-0)*200+1,200))</f>
        <v>Philippines</v>
      </c>
      <c r="AK4386" t="s">
        <v>16463</v>
      </c>
      <c r="AL4386" s="1">
        <v>3</v>
      </c>
      <c r="AM4386" s="1" t="s">
        <v>14833</v>
      </c>
    </row>
    <row r="4387" spans="1:39" ht="12.75" customHeight="1">
      <c r="A4387" s="1"/>
      <c r="B4387" s="1" t="s">
        <v>14834</v>
      </c>
      <c r="C4387" s="1" t="s">
        <v>15424</v>
      </c>
      <c r="D4387" s="3" t="str">
        <f ca="1">IFERROR(__xludf.DUMMYFUNCTION("PROPER(REGEXEXTRACT(B4354, ""(?:https?:\/\/)?(?:www\.)?([a-zA-Z0-9-]+)\.""))"),"Skyscanner")</f>
        <v>Skyscanner</v>
      </c>
      <c r="E4387" s="1" t="s">
        <v>14836</v>
      </c>
      <c r="F4387" s="1">
        <v>10.312851999999999</v>
      </c>
      <c r="G4387" s="1">
        <v>123.893597</v>
      </c>
      <c r="H4387" s="1" t="s">
        <v>14837</v>
      </c>
      <c r="I4387" s="1" t="s">
        <v>2622</v>
      </c>
      <c r="J4387" s="1">
        <f>IF(K4387="URBAN",1,IF(K4387="SUBURBAN",2,IF(K4387="RURAL",3,"")))</f>
        <v>1</v>
      </c>
      <c r="K4387" s="1" t="s">
        <v>42</v>
      </c>
      <c r="L4387" s="18">
        <v>46082</v>
      </c>
      <c r="M4387" s="49">
        <v>0.58333333333333337</v>
      </c>
      <c r="N4387" s="18">
        <v>46083</v>
      </c>
      <c r="O4387" s="56">
        <v>0.5</v>
      </c>
      <c r="P4387" s="31" t="str">
        <f>TEXT($L4387, "dddd")</f>
        <v>Sunday</v>
      </c>
      <c r="Q4387" s="39" t="s">
        <v>43</v>
      </c>
      <c r="R4387" s="39">
        <v>2312</v>
      </c>
      <c r="S4387" s="1" t="str">
        <f>IF(OR(MONTH(L4387)=12, MONTH(L4387)&lt;=5), "Dry Season", "Wet Season")</f>
        <v>Dry Season</v>
      </c>
      <c r="T4387" s="1">
        <v>1</v>
      </c>
      <c r="U4387" s="1">
        <v>0</v>
      </c>
      <c r="V4387" s="1">
        <v>0</v>
      </c>
      <c r="W4387" s="2">
        <f>IF(ISNUMBER(SEARCH("N/A", X4387)), 0, 1)</f>
        <v>0</v>
      </c>
      <c r="X4387" s="1" t="s">
        <v>44</v>
      </c>
      <c r="Y4387" s="1"/>
      <c r="Z4387" s="1"/>
      <c r="AA4387" s="11" cm="1">
        <f t="array" ref="AA4387">IF(ISBLANK(Y4387), 0, VINCentyInvDistance(F4387,G4387,Y4387,Z4387))</f>
        <v>0</v>
      </c>
      <c r="AB4387" s="1">
        <v>0</v>
      </c>
      <c r="AC4387" s="1">
        <v>9.8000000000000007</v>
      </c>
      <c r="AD4387" s="1">
        <v>4.9000000000000004</v>
      </c>
      <c r="AE4387" s="1">
        <v>271</v>
      </c>
      <c r="AF4387" s="1"/>
      <c r="AG4387" s="1" t="str">
        <f>TRIM(MID(SUBSTITUTE($H4387,",",REPT(" ",200)),(LEN($H4387)-LEN(SUBSTITUTE($H4387,",",""))-4)*200+1,200))</f>
        <v>Camputhaw</v>
      </c>
      <c r="AH4387" s="1" t="str">
        <f>TRIM(MID(SUBSTITUTE($H4387,",",REPT(" ",200)),(LEN($H4387)-LEN(SUBSTITUTE($H4387,",",""))-3)*200+1,200))</f>
        <v>Cebu City</v>
      </c>
      <c r="AI4387" s="1" t="str">
        <f>TRIM(MID(SUBSTITUTE($H4387,",",REPT(" ",200)),(LEN($H4387)-LEN(SUBSTITUTE($H4387,",",""))-2)*200+1,200))</f>
        <v>Central Visayas</v>
      </c>
      <c r="AJ4387" s="1" t="str">
        <f>TRIM(MID(SUBSTITUTE($H4387,",",REPT(" ",200)),(LEN($H4387)-LEN(SUBSTITUTE($H4387,",",""))-0)*200+1,200))</f>
        <v>Philippines</v>
      </c>
      <c r="AK4387" t="s">
        <v>17686</v>
      </c>
      <c r="AL4387" s="1">
        <v>3</v>
      </c>
      <c r="AM4387" s="1" t="s">
        <v>14838</v>
      </c>
    </row>
    <row r="4388" spans="1:39" ht="12.75" customHeight="1">
      <c r="A4388" s="1"/>
      <c r="B4388" s="1" t="s">
        <v>14839</v>
      </c>
      <c r="C4388" s="1" t="s">
        <v>15425</v>
      </c>
      <c r="D4388" s="3" t="str">
        <f ca="1">IFERROR(__xludf.DUMMYFUNCTION("PROPER(REGEXEXTRACT(B4355, ""(?:https?:\/\/)?(?:www\.)?([a-zA-Z0-9-]+)\.""))"),"Skyscanner")</f>
        <v>Skyscanner</v>
      </c>
      <c r="E4388" s="1" t="s">
        <v>14841</v>
      </c>
      <c r="F4388" s="1">
        <v>10.322608000000001</v>
      </c>
      <c r="G4388" s="1">
        <v>123.91387400000001</v>
      </c>
      <c r="H4388" s="1" t="s">
        <v>14842</v>
      </c>
      <c r="I4388" s="1" t="s">
        <v>2622</v>
      </c>
      <c r="J4388" s="1">
        <f>IF(K4388="URBAN",1,IF(K4388="SUBURBAN",2,IF(K4388="RURAL",3,"")))</f>
        <v>1</v>
      </c>
      <c r="K4388" s="1" t="s">
        <v>42</v>
      </c>
      <c r="L4388" s="18">
        <v>46082</v>
      </c>
      <c r="M4388" s="49">
        <v>0.58333333333333337</v>
      </c>
      <c r="N4388" s="18">
        <v>46083</v>
      </c>
      <c r="O4388" s="56">
        <v>0.5</v>
      </c>
      <c r="P4388" s="31" t="str">
        <f>TEXT($L4388, "dddd")</f>
        <v>Sunday</v>
      </c>
      <c r="Q4388" s="39" t="s">
        <v>207</v>
      </c>
      <c r="R4388" s="39">
        <v>2508</v>
      </c>
      <c r="S4388" s="1" t="str">
        <f>IF(OR(MONTH(L4388)=12, MONTH(L4388)&lt;=5), "Dry Season", "Wet Season")</f>
        <v>Dry Season</v>
      </c>
      <c r="T4388" s="1">
        <v>1</v>
      </c>
      <c r="U4388" s="1">
        <v>0</v>
      </c>
      <c r="V4388" s="1">
        <v>0</v>
      </c>
      <c r="W4388" s="2">
        <f>IF(ISNUMBER(SEARCH("N/A", X4388)), 0, 1)</f>
        <v>0</v>
      </c>
      <c r="X4388" s="1" t="s">
        <v>44</v>
      </c>
      <c r="Y4388" s="1"/>
      <c r="Z4388" s="1"/>
      <c r="AA4388" s="11" cm="1">
        <f t="array" ref="AA4388">IF(ISBLANK(Y4388), 0, VINCentyInvDistance(F4388,G4388,Y4388,Z4388))</f>
        <v>0</v>
      </c>
      <c r="AB4388" s="1">
        <v>0</v>
      </c>
      <c r="AC4388" s="1">
        <v>7.2</v>
      </c>
      <c r="AD4388" s="1">
        <v>3.6</v>
      </c>
      <c r="AE4388" s="1">
        <v>672</v>
      </c>
      <c r="AF4388" s="1"/>
      <c r="AG4388" s="1" t="s">
        <v>731</v>
      </c>
      <c r="AH4388" s="1" t="str">
        <f>TRIM(MID(SUBSTITUTE($H4388,",",REPT(" ",200)),(LEN($H4388)-LEN(SUBSTITUTE($H4388,",",""))-3)*200+1,200))</f>
        <v>Cebu City</v>
      </c>
      <c r="AI4388" s="1" t="str">
        <f>TRIM(MID(SUBSTITUTE($H4388,",",REPT(" ",200)),(LEN($H4388)-LEN(SUBSTITUTE($H4388,",",""))-2)*200+1,200))</f>
        <v>Central Visayas</v>
      </c>
      <c r="AJ4388" s="1" t="s">
        <v>55</v>
      </c>
      <c r="AK4388" t="s">
        <v>17676</v>
      </c>
      <c r="AL4388" s="1">
        <v>3</v>
      </c>
      <c r="AM4388" s="1" t="s">
        <v>14843</v>
      </c>
    </row>
    <row r="4389" spans="1:39" ht="12.75" customHeight="1">
      <c r="A4389" s="1"/>
      <c r="B4389" s="1" t="s">
        <v>14844</v>
      </c>
      <c r="C4389" s="1" t="s">
        <v>15426</v>
      </c>
      <c r="D4389" s="3" t="str">
        <f ca="1">IFERROR(__xludf.DUMMYFUNCTION("PROPER(REGEXEXTRACT(B4356, ""(?:https?:\/\/)?(?:www\.)?([a-zA-Z0-9-]+)\.""))"),"Skyscanner")</f>
        <v>Skyscanner</v>
      </c>
      <c r="E4389" s="1" t="s">
        <v>14846</v>
      </c>
      <c r="F4389" s="1">
        <v>10.310890000000001</v>
      </c>
      <c r="G4389" s="1">
        <v>123.89758</v>
      </c>
      <c r="H4389" s="1" t="s">
        <v>14847</v>
      </c>
      <c r="I4389" s="1" t="s">
        <v>2622</v>
      </c>
      <c r="J4389" s="1">
        <f>IF(K4389="URBAN",1,IF(K4389="SUBURBAN",2,IF(K4389="RURAL",3,"")))</f>
        <v>1</v>
      </c>
      <c r="K4389" s="1" t="s">
        <v>42</v>
      </c>
      <c r="L4389" s="18">
        <v>46082</v>
      </c>
      <c r="M4389" s="49">
        <v>0.58333333333333337</v>
      </c>
      <c r="N4389" s="18">
        <v>46083</v>
      </c>
      <c r="O4389" s="56">
        <v>0.54166666666666663</v>
      </c>
      <c r="P4389" s="31" t="str">
        <f>TEXT($L4389, "dddd")</f>
        <v>Sunday</v>
      </c>
      <c r="Q4389" s="39" t="s">
        <v>43</v>
      </c>
      <c r="R4389" s="39">
        <v>1612</v>
      </c>
      <c r="S4389" s="1" t="str">
        <f>IF(OR(MONTH(L4389)=12, MONTH(L4389)&lt;=5), "Dry Season", "Wet Season")</f>
        <v>Dry Season</v>
      </c>
      <c r="T4389" s="1">
        <v>1</v>
      </c>
      <c r="U4389" s="1">
        <v>0</v>
      </c>
      <c r="V4389" s="1">
        <v>0</v>
      </c>
      <c r="W4389" s="2">
        <f>IF(ISNUMBER(SEARCH("N/A", X4389)), 0, 1)</f>
        <v>0</v>
      </c>
      <c r="X4389" s="1" t="s">
        <v>44</v>
      </c>
      <c r="Y4389" s="1"/>
      <c r="Z4389" s="1"/>
      <c r="AA4389" s="11" cm="1">
        <f t="array" ref="AA4389">IF(ISBLANK(Y4389), 0, VINCentyInvDistance(F4389,G4389,Y4389,Z4389))</f>
        <v>0</v>
      </c>
      <c r="AB4389" s="1">
        <v>0</v>
      </c>
      <c r="AC4389" s="1">
        <v>6</v>
      </c>
      <c r="AD4389" s="1">
        <v>3</v>
      </c>
      <c r="AE4389" s="1">
        <v>1</v>
      </c>
      <c r="AF4389" s="1"/>
      <c r="AG4389" s="1" t="s">
        <v>731</v>
      </c>
      <c r="AH4389" s="1" t="str">
        <f>TRIM(MID(SUBSTITUTE($H4389,",",REPT(" ",200)),(LEN($H4389)-LEN(SUBSTITUTE($H4389,",",""))-3)*200+1,200))</f>
        <v>Cebu City</v>
      </c>
      <c r="AI4389" s="1" t="str">
        <f>TRIM(MID(SUBSTITUTE($H4389,",",REPT(" ",200)),(LEN($H4389)-LEN(SUBSTITUTE($H4389,",",""))-2)*200+1,200))</f>
        <v>Central Visayas</v>
      </c>
      <c r="AJ4389" s="1" t="s">
        <v>55</v>
      </c>
      <c r="AK4389" t="s">
        <v>17677</v>
      </c>
      <c r="AL4389" s="2">
        <v>0</v>
      </c>
      <c r="AM4389" s="1" t="s">
        <v>14848</v>
      </c>
    </row>
    <row r="4390" spans="1:39" ht="12.75" customHeight="1">
      <c r="A4390" s="1"/>
      <c r="B4390" s="1" t="s">
        <v>14849</v>
      </c>
      <c r="C4390" s="1" t="s">
        <v>15427</v>
      </c>
      <c r="D4390" s="3" t="str">
        <f ca="1">IFERROR(__xludf.DUMMYFUNCTION("PROPER(REGEXEXTRACT(B4357, ""(?:https?:\/\/)?(?:www\.)?([a-zA-Z0-9-]+)\.""))"),"Skyscanner")</f>
        <v>Skyscanner</v>
      </c>
      <c r="E4390" s="1" t="s">
        <v>14851</v>
      </c>
      <c r="F4390" s="1">
        <v>10.304869999999999</v>
      </c>
      <c r="G4390" s="1">
        <v>123.89825999999999</v>
      </c>
      <c r="H4390" s="1" t="s">
        <v>14852</v>
      </c>
      <c r="I4390" s="1" t="s">
        <v>2622</v>
      </c>
      <c r="J4390" s="1">
        <f>IF(K4390="URBAN",1,IF(K4390="SUBURBAN",2,IF(K4390="RURAL",3,"")))</f>
        <v>1</v>
      </c>
      <c r="K4390" s="1" t="s">
        <v>42</v>
      </c>
      <c r="L4390" s="18">
        <v>46082</v>
      </c>
      <c r="M4390" s="49">
        <v>0.58333333333333337</v>
      </c>
      <c r="N4390" s="18">
        <v>46083</v>
      </c>
      <c r="O4390" s="56">
        <v>0.5</v>
      </c>
      <c r="P4390" s="31" t="str">
        <f>TEXT($L4390, "dddd")</f>
        <v>Sunday</v>
      </c>
      <c r="Q4390" s="39" t="s">
        <v>43</v>
      </c>
      <c r="R4390" s="39">
        <v>1601</v>
      </c>
      <c r="S4390" s="1" t="str">
        <f>IF(OR(MONTH(L4390)=12, MONTH(L4390)&lt;=5), "Dry Season", "Wet Season")</f>
        <v>Dry Season</v>
      </c>
      <c r="T4390" s="1">
        <v>1</v>
      </c>
      <c r="U4390" s="1">
        <v>0</v>
      </c>
      <c r="V4390" s="1">
        <v>0</v>
      </c>
      <c r="W4390" s="2">
        <f>IF(ISNUMBER(SEARCH("N/A", X4390)), 0, 1)</f>
        <v>0</v>
      </c>
      <c r="X4390" s="1" t="s">
        <v>44</v>
      </c>
      <c r="Y4390" s="1"/>
      <c r="Z4390" s="1"/>
      <c r="AA4390" s="11" cm="1">
        <f t="array" ref="AA4390">IF(ISBLANK(Y4390), 0, VINCentyInvDistance(F4390,G4390,Y4390,Z4390))</f>
        <v>0</v>
      </c>
      <c r="AB4390" s="1">
        <v>1</v>
      </c>
      <c r="AC4390" s="1">
        <v>7.2</v>
      </c>
      <c r="AD4390" s="1">
        <v>3.6</v>
      </c>
      <c r="AE4390" s="1">
        <v>102</v>
      </c>
      <c r="AF4390" s="1"/>
      <c r="AG4390" s="1" t="s">
        <v>731</v>
      </c>
      <c r="AH4390" s="1" t="str">
        <f>TRIM(MID(SUBSTITUTE($H4390,",",REPT(" ",200)),(LEN($H4390)-LEN(SUBSTITUTE($H4390,",",""))-3)*200+1,200))</f>
        <v>Cebu City</v>
      </c>
      <c r="AI4390" s="1" t="str">
        <f>TRIM(MID(SUBSTITUTE($H4390,",",REPT(" ",200)),(LEN($H4390)-LEN(SUBSTITUTE($H4390,",",""))-2)*200+1,200))</f>
        <v>Central Visayas</v>
      </c>
      <c r="AJ4390" s="1" t="s">
        <v>55</v>
      </c>
      <c r="AK4390" t="s">
        <v>17678</v>
      </c>
      <c r="AL4390" s="1">
        <v>2</v>
      </c>
      <c r="AM4390" s="1" t="s">
        <v>14853</v>
      </c>
    </row>
    <row r="4391" spans="1:39" ht="12.75" customHeight="1">
      <c r="A4391" s="1"/>
      <c r="B4391" s="1" t="s">
        <v>14854</v>
      </c>
      <c r="C4391" s="1" t="s">
        <v>15428</v>
      </c>
      <c r="D4391" s="3" t="str">
        <f ca="1">IFERROR(__xludf.DUMMYFUNCTION("PROPER(REGEXEXTRACT(B4358, ""(?:https?:\/\/)?(?:www\.)?([a-zA-Z0-9-]+)\.""))"),"Skyscanner")</f>
        <v>Skyscanner</v>
      </c>
      <c r="E4391" s="1" t="s">
        <v>14856</v>
      </c>
      <c r="F4391" s="1">
        <v>10.320261</v>
      </c>
      <c r="G4391" s="1">
        <v>123.90307900000001</v>
      </c>
      <c r="H4391" s="1" t="s">
        <v>14857</v>
      </c>
      <c r="I4391" s="1" t="s">
        <v>2622</v>
      </c>
      <c r="J4391" s="1">
        <f>IF(K4391="URBAN",1,IF(K4391="SUBURBAN",2,IF(K4391="RURAL",3,"")))</f>
        <v>1</v>
      </c>
      <c r="K4391" s="1" t="s">
        <v>42</v>
      </c>
      <c r="L4391" s="18">
        <v>46082</v>
      </c>
      <c r="M4391" s="49">
        <v>0.625</v>
      </c>
      <c r="N4391" s="18">
        <v>46083</v>
      </c>
      <c r="O4391" s="56">
        <v>0.5</v>
      </c>
      <c r="P4391" s="31" t="str">
        <f>TEXT($L4391, "dddd")</f>
        <v>Sunday</v>
      </c>
      <c r="Q4391" s="39" t="s">
        <v>1341</v>
      </c>
      <c r="R4391" s="39">
        <v>3449</v>
      </c>
      <c r="S4391" s="1" t="str">
        <f>IF(OR(MONTH(L4391)=12, MONTH(L4391)&lt;=5), "Dry Season", "Wet Season")</f>
        <v>Dry Season</v>
      </c>
      <c r="T4391" s="1">
        <v>1</v>
      </c>
      <c r="U4391" s="1">
        <v>0</v>
      </c>
      <c r="V4391" s="1">
        <v>0</v>
      </c>
      <c r="W4391" s="2">
        <f>IF(ISNUMBER(SEARCH("N/A", X4391)), 0, 1)</f>
        <v>0</v>
      </c>
      <c r="X4391" s="1" t="s">
        <v>44</v>
      </c>
      <c r="Y4391" s="1"/>
      <c r="Z4391" s="1"/>
      <c r="AA4391" s="11" cm="1">
        <f t="array" ref="AA4391">IF(ISBLANK(Y4391), 0, VINCentyInvDistance(F4391,G4391,Y4391,Z4391))</f>
        <v>0</v>
      </c>
      <c r="AB4391" s="1">
        <v>0</v>
      </c>
      <c r="AC4391" s="1">
        <v>7.4</v>
      </c>
      <c r="AD4391" s="1">
        <v>0</v>
      </c>
      <c r="AE4391" s="1">
        <v>1245</v>
      </c>
      <c r="AF4391" s="1"/>
      <c r="AG4391" s="1" t="s">
        <v>731</v>
      </c>
      <c r="AH4391" s="1" t="str">
        <f>TRIM(MID(SUBSTITUTE($H4391,",",REPT(" ",200)),(LEN($H4391)-LEN(SUBSTITUTE($H4391,",",""))-3)*200+1,200))</f>
        <v>Cebu City</v>
      </c>
      <c r="AI4391" s="1" t="str">
        <f>TRIM(MID(SUBSTITUTE($H4391,",",REPT(" ",200)),(LEN($H4391)-LEN(SUBSTITUTE($H4391,",",""))-2)*200+1,200))</f>
        <v>Central Visayas</v>
      </c>
      <c r="AJ4391" s="1" t="s">
        <v>55</v>
      </c>
      <c r="AK4391" t="s">
        <v>17687</v>
      </c>
      <c r="AL4391" s="1">
        <v>3</v>
      </c>
      <c r="AM4391" s="1" t="s">
        <v>14858</v>
      </c>
    </row>
    <row r="4392" spans="1:39" ht="12.75" customHeight="1">
      <c r="A4392" s="1"/>
      <c r="B4392" s="1" t="s">
        <v>14859</v>
      </c>
      <c r="C4392" s="1" t="s">
        <v>15429</v>
      </c>
      <c r="D4392" s="3" t="str">
        <f ca="1">IFERROR(__xludf.DUMMYFUNCTION("PROPER(REGEXEXTRACT(B4359, ""(?:https?:\/\/)?(?:www\.)?([a-zA-Z0-9-]+)\.""))"),"Skyscanner")</f>
        <v>Skyscanner</v>
      </c>
      <c r="E4392" s="1" t="s">
        <v>14861</v>
      </c>
      <c r="F4392" s="1">
        <v>10.317318999999999</v>
      </c>
      <c r="G4392" s="1">
        <v>123.893422</v>
      </c>
      <c r="H4392" s="1" t="s">
        <v>14862</v>
      </c>
      <c r="I4392" s="1" t="s">
        <v>2622</v>
      </c>
      <c r="J4392" s="1">
        <f>IF(K4392="URBAN",1,IF(K4392="SUBURBAN",2,IF(K4392="RURAL",3,"")))</f>
        <v>1</v>
      </c>
      <c r="K4392" s="1" t="s">
        <v>42</v>
      </c>
      <c r="L4392" s="18">
        <v>46082</v>
      </c>
      <c r="M4392" s="49">
        <v>0.58333333333333337</v>
      </c>
      <c r="N4392" s="18">
        <v>46083</v>
      </c>
      <c r="O4392" s="56">
        <v>0.5</v>
      </c>
      <c r="P4392" s="31" t="str">
        <f>TEXT($L4392, "dddd")</f>
        <v>Sunday</v>
      </c>
      <c r="Q4392" s="39" t="s">
        <v>207</v>
      </c>
      <c r="R4392" s="39">
        <v>5422</v>
      </c>
      <c r="S4392" s="1" t="str">
        <f>IF(OR(MONTH(L4392)=12, MONTH(L4392)&lt;=5), "Dry Season", "Wet Season")</f>
        <v>Dry Season</v>
      </c>
      <c r="T4392" s="1">
        <v>1</v>
      </c>
      <c r="U4392" s="1">
        <v>0</v>
      </c>
      <c r="V4392" s="1">
        <v>0</v>
      </c>
      <c r="W4392" s="2">
        <f>IF(ISNUMBER(SEARCH("N/A", X4392)), 0, 1)</f>
        <v>0</v>
      </c>
      <c r="X4392" s="1" t="s">
        <v>44</v>
      </c>
      <c r="Y4392" s="1"/>
      <c r="Z4392" s="1"/>
      <c r="AA4392" s="11" cm="1">
        <f t="array" ref="AA4392">IF(ISBLANK(Y4392), 0, VINCentyInvDistance(F4392,G4392,Y4392,Z4392))</f>
        <v>0</v>
      </c>
      <c r="AB4392" s="1">
        <v>1</v>
      </c>
      <c r="AC4392" s="1">
        <v>8.4</v>
      </c>
      <c r="AD4392" s="1">
        <v>4.2</v>
      </c>
      <c r="AE4392" s="1">
        <v>1288</v>
      </c>
      <c r="AF4392" s="1"/>
      <c r="AG4392" s="1" t="s">
        <v>731</v>
      </c>
      <c r="AH4392" s="1" t="str">
        <f>TRIM(MID(SUBSTITUTE($H4392,",",REPT(" ",200)),(LEN($H4392)-LEN(SUBSTITUTE($H4392,",",""))-3)*200+1,200))</f>
        <v>Cebu City</v>
      </c>
      <c r="AI4392" s="1" t="str">
        <f>TRIM(MID(SUBSTITUTE($H4392,",",REPT(" ",200)),(LEN($H4392)-LEN(SUBSTITUTE($H4392,",",""))-2)*200+1,200))</f>
        <v>Central Visayas</v>
      </c>
      <c r="AJ4392" s="1" t="s">
        <v>55</v>
      </c>
      <c r="AK4392" t="s">
        <v>17680</v>
      </c>
      <c r="AL4392" s="1">
        <v>4</v>
      </c>
      <c r="AM4392" s="1" t="s">
        <v>14863</v>
      </c>
    </row>
    <row r="4393" spans="1:39" ht="12.75" customHeight="1">
      <c r="A4393" s="1"/>
      <c r="B4393" s="1" t="s">
        <v>14864</v>
      </c>
      <c r="C4393" s="1" t="s">
        <v>15430</v>
      </c>
      <c r="D4393" s="3" t="str">
        <f ca="1">IFERROR(__xludf.DUMMYFUNCTION("PROPER(REGEXEXTRACT(B4360, ""(?:https?:\/\/)?(?:www\.)?([a-zA-Z0-9-]+)\.""))"),"Skyscanner")</f>
        <v>Skyscanner</v>
      </c>
      <c r="E4393" s="1" t="s">
        <v>14866</v>
      </c>
      <c r="F4393" s="1">
        <v>10.310840000000001</v>
      </c>
      <c r="G4393" s="1">
        <v>123.89725</v>
      </c>
      <c r="H4393" s="1" t="s">
        <v>14847</v>
      </c>
      <c r="I4393" s="1" t="s">
        <v>2622</v>
      </c>
      <c r="J4393" s="1">
        <f>IF(K4393="URBAN",1,IF(K4393="SUBURBAN",2,IF(K4393="RURAL",3,"")))</f>
        <v>1</v>
      </c>
      <c r="K4393" s="1" t="s">
        <v>42</v>
      </c>
      <c r="L4393" s="18">
        <v>46082</v>
      </c>
      <c r="M4393" s="49">
        <v>0.625</v>
      </c>
      <c r="N4393" s="18">
        <v>46083</v>
      </c>
      <c r="O4393" s="56">
        <v>0.5</v>
      </c>
      <c r="P4393" s="31" t="str">
        <f>TEXT($L4393, "dddd")</f>
        <v>Sunday</v>
      </c>
      <c r="Q4393" s="39" t="s">
        <v>43</v>
      </c>
      <c r="R4393" s="39">
        <v>1895</v>
      </c>
      <c r="S4393" s="1" t="str">
        <f>IF(OR(MONTH(L4393)=12, MONTH(L4393)&lt;=5), "Dry Season", "Wet Season")</f>
        <v>Dry Season</v>
      </c>
      <c r="T4393" s="1">
        <v>1</v>
      </c>
      <c r="U4393" s="1">
        <v>0</v>
      </c>
      <c r="V4393" s="1">
        <v>0</v>
      </c>
      <c r="W4393" s="2">
        <f>IF(ISNUMBER(SEARCH("N/A", X4393)), 0, 1)</f>
        <v>0</v>
      </c>
      <c r="X4393" s="1" t="s">
        <v>44</v>
      </c>
      <c r="Y4393" s="1"/>
      <c r="Z4393" s="1"/>
      <c r="AA4393" s="11" cm="1">
        <f t="array" ref="AA4393">IF(ISBLANK(Y4393), 0, VINCentyInvDistance(F4393,G4393,Y4393,Z4393))</f>
        <v>0</v>
      </c>
      <c r="AB4393" s="1">
        <v>0</v>
      </c>
      <c r="AC4393" s="1">
        <v>0</v>
      </c>
      <c r="AD4393" s="1">
        <v>0</v>
      </c>
      <c r="AE4393" s="1"/>
      <c r="AF4393" s="1"/>
      <c r="AG4393" s="1" t="s">
        <v>731</v>
      </c>
      <c r="AH4393" s="1" t="str">
        <f>TRIM(MID(SUBSTITUTE($H4393,",",REPT(" ",200)),(LEN($H4393)-LEN(SUBSTITUTE($H4393,",",""))-3)*200+1,200))</f>
        <v>Cebu City</v>
      </c>
      <c r="AI4393" s="1" t="str">
        <f>TRIM(MID(SUBSTITUTE($H4393,",",REPT(" ",200)),(LEN($H4393)-LEN(SUBSTITUTE($H4393,",",""))-2)*200+1,200))</f>
        <v>Central Visayas</v>
      </c>
      <c r="AJ4393" s="1" t="s">
        <v>55</v>
      </c>
      <c r="AK4393" t="s">
        <v>17681</v>
      </c>
      <c r="AL4393" s="2">
        <v>0</v>
      </c>
      <c r="AM4393" s="1" t="s">
        <v>14867</v>
      </c>
    </row>
    <row r="4394" spans="1:39" ht="12.75" customHeight="1">
      <c r="A4394" s="1"/>
      <c r="B4394" s="1" t="s">
        <v>14868</v>
      </c>
      <c r="C4394" s="1" t="s">
        <v>15431</v>
      </c>
      <c r="D4394" s="3" t="str">
        <f ca="1">IFERROR(__xludf.DUMMYFUNCTION("PROPER(REGEXEXTRACT(B4361, ""(?:https?:\/\/)?(?:www\.)?([a-zA-Z0-9-]+)\.""))"),"Skyscanner")</f>
        <v>Skyscanner</v>
      </c>
      <c r="E4394" s="1" t="s">
        <v>14870</v>
      </c>
      <c r="F4394" s="1">
        <v>10.31366</v>
      </c>
      <c r="G4394" s="1">
        <v>123.8929</v>
      </c>
      <c r="H4394" s="1" t="s">
        <v>14871</v>
      </c>
      <c r="I4394" s="1" t="s">
        <v>2622</v>
      </c>
      <c r="J4394" s="1">
        <f>IF(K4394="URBAN",1,IF(K4394="SUBURBAN",2,IF(K4394="RURAL",3,"")))</f>
        <v>1</v>
      </c>
      <c r="K4394" s="1" t="s">
        <v>42</v>
      </c>
      <c r="L4394" s="18">
        <v>46082</v>
      </c>
      <c r="M4394" s="49">
        <v>0.625</v>
      </c>
      <c r="N4394" s="18">
        <v>46083</v>
      </c>
      <c r="O4394" s="56">
        <v>0.5</v>
      </c>
      <c r="P4394" s="31" t="str">
        <f>TEXT($L4394, "dddd")</f>
        <v>Sunday</v>
      </c>
      <c r="Q4394" s="39" t="s">
        <v>207</v>
      </c>
      <c r="R4394" s="39">
        <v>2298</v>
      </c>
      <c r="S4394" s="1" t="str">
        <f>IF(OR(MONTH(L4394)=12, MONTH(L4394)&lt;=5), "Dry Season", "Wet Season")</f>
        <v>Dry Season</v>
      </c>
      <c r="T4394" s="1">
        <v>1</v>
      </c>
      <c r="U4394" s="1">
        <v>0</v>
      </c>
      <c r="V4394" s="1">
        <v>0</v>
      </c>
      <c r="W4394" s="2">
        <f>IF(ISNUMBER(SEARCH("N/A", X4394)), 0, 1)</f>
        <v>0</v>
      </c>
      <c r="X4394" s="1" t="s">
        <v>44</v>
      </c>
      <c r="Y4394" s="1"/>
      <c r="Z4394" s="1"/>
      <c r="AA4394" s="11" cm="1">
        <f t="array" ref="AA4394">IF(ISBLANK(Y4394), 0, VINCentyInvDistance(F4394,G4394,Y4394,Z4394))</f>
        <v>0</v>
      </c>
      <c r="AB4394" s="1">
        <v>0</v>
      </c>
      <c r="AC4394" s="1">
        <v>8.8000000000000007</v>
      </c>
      <c r="AD4394" s="1">
        <v>0</v>
      </c>
      <c r="AE4394" s="1">
        <v>456</v>
      </c>
      <c r="AF4394" s="1"/>
      <c r="AG4394" s="1" t="str">
        <f>TRIM(MID(SUBSTITUTE($H4394,",",REPT(" ",200)),(LEN($H4394)-LEN(SUBSTITUTE($H4394,",",""))-4)*200+1,200))</f>
        <v>Camputhaw</v>
      </c>
      <c r="AH4394" s="1" t="str">
        <f>TRIM(MID(SUBSTITUTE($H4394,",",REPT(" ",200)),(LEN($H4394)-LEN(SUBSTITUTE($H4394,",",""))-3)*200+1,200))</f>
        <v>Cebu City</v>
      </c>
      <c r="AI4394" s="1" t="str">
        <f>TRIM(MID(SUBSTITUTE($H4394,",",REPT(" ",200)),(LEN($H4394)-LEN(SUBSTITUTE($H4394,",",""))-2)*200+1,200))</f>
        <v>Central Visayas</v>
      </c>
      <c r="AJ4394" s="1" t="str">
        <f>TRIM(MID(SUBSTITUTE($H4394,",",REPT(" ",200)),(LEN($H4394)-LEN(SUBSTITUTE($H4394,",",""))-0)*200+1,200))</f>
        <v>Philippines</v>
      </c>
      <c r="AK4394" t="s">
        <v>16463</v>
      </c>
      <c r="AL4394" s="1">
        <v>3</v>
      </c>
      <c r="AM4394" s="1" t="s">
        <v>14872</v>
      </c>
    </row>
    <row r="4395" spans="1:39" ht="12.75" customHeight="1">
      <c r="A4395" s="1"/>
      <c r="B4395" s="1" t="s">
        <v>14873</v>
      </c>
      <c r="C4395" s="1" t="s">
        <v>15432</v>
      </c>
      <c r="D4395" s="3" t="str">
        <f ca="1">IFERROR(__xludf.DUMMYFUNCTION("PROPER(REGEXEXTRACT(B4362, ""(?:https?:\/\/)?(?:www\.)?([a-zA-Z0-9-]+)\.""))"),"Skyscanner")</f>
        <v>Skyscanner</v>
      </c>
      <c r="E4395" s="1" t="s">
        <v>14875</v>
      </c>
      <c r="F4395" s="1">
        <v>10.317755999999999</v>
      </c>
      <c r="G4395" s="1">
        <v>123.902491</v>
      </c>
      <c r="H4395" s="1" t="s">
        <v>14876</v>
      </c>
      <c r="I4395" s="1" t="s">
        <v>2622</v>
      </c>
      <c r="J4395" s="1">
        <f>IF(K4395="URBAN",1,IF(K4395="SUBURBAN",2,IF(K4395="RURAL",3,"")))</f>
        <v>1</v>
      </c>
      <c r="K4395" s="1" t="s">
        <v>42</v>
      </c>
      <c r="L4395" s="18">
        <v>46082</v>
      </c>
      <c r="M4395" s="49">
        <v>0.58333333333333337</v>
      </c>
      <c r="N4395" s="18">
        <v>46083</v>
      </c>
      <c r="O4395" s="56">
        <v>0.5</v>
      </c>
      <c r="P4395" s="31" t="str">
        <f>TEXT($L4395, "dddd")</f>
        <v>Sunday</v>
      </c>
      <c r="Q4395" s="39" t="s">
        <v>43</v>
      </c>
      <c r="R4395" s="39">
        <v>2035</v>
      </c>
      <c r="S4395" s="1" t="str">
        <f>IF(OR(MONTH(L4395)=12, MONTH(L4395)&lt;=5), "Dry Season", "Wet Season")</f>
        <v>Dry Season</v>
      </c>
      <c r="T4395" s="1">
        <v>1</v>
      </c>
      <c r="U4395" s="1">
        <v>0</v>
      </c>
      <c r="V4395" s="1">
        <v>0</v>
      </c>
      <c r="W4395" s="2">
        <f>IF(ISNUMBER(SEARCH("N/A", X4395)), 0, 1)</f>
        <v>0</v>
      </c>
      <c r="X4395" s="1" t="s">
        <v>44</v>
      </c>
      <c r="Y4395" s="1"/>
      <c r="Z4395" s="1"/>
      <c r="AA4395" s="11" cm="1">
        <f t="array" ref="AA4395">IF(ISBLANK(Y4395), 0, VINCentyInvDistance(F4395,G4395,Y4395,Z4395))</f>
        <v>0</v>
      </c>
      <c r="AB4395" s="1">
        <v>0</v>
      </c>
      <c r="AC4395" s="1">
        <v>8</v>
      </c>
      <c r="AD4395" s="1">
        <v>4</v>
      </c>
      <c r="AE4395" s="1">
        <v>1654</v>
      </c>
      <c r="AF4395" s="1"/>
      <c r="AG4395" s="1" t="str">
        <f>TRIM(MID(SUBSTITUTE($H4395,",",REPT(" ",200)),(LEN($H4395)-LEN(SUBSTITUTE($H4395,",",""))-4)*200+1,200))</f>
        <v>Camputhaw</v>
      </c>
      <c r="AH4395" s="1" t="str">
        <f>TRIM(MID(SUBSTITUTE($H4395,",",REPT(" ",200)),(LEN($H4395)-LEN(SUBSTITUTE($H4395,",",""))-3)*200+1,200))</f>
        <v>Cebu City</v>
      </c>
      <c r="AI4395" s="1" t="str">
        <f>TRIM(MID(SUBSTITUTE($H4395,",",REPT(" ",200)),(LEN($H4395)-LEN(SUBSTITUTE($H4395,",",""))-2)*200+1,200))</f>
        <v>Central Visayas</v>
      </c>
      <c r="AJ4395" s="1" t="str">
        <f>TRIM(MID(SUBSTITUTE($H4395,",",REPT(" ",200)),(LEN($H4395)-LEN(SUBSTITUTE($H4395,",",""))-0)*200+1,200))</f>
        <v>Philippines</v>
      </c>
      <c r="AK4395" t="s">
        <v>14877</v>
      </c>
      <c r="AL4395" s="1">
        <v>3</v>
      </c>
      <c r="AM4395" s="1" t="s">
        <v>14878</v>
      </c>
    </row>
    <row r="4396" spans="1:39" ht="12.75" customHeight="1">
      <c r="A4396" s="1"/>
      <c r="B4396" s="1" t="s">
        <v>14903</v>
      </c>
      <c r="C4396" s="1" t="s">
        <v>15433</v>
      </c>
      <c r="D4396" s="3" t="str">
        <f ca="1">IFERROR(__xludf.DUMMYFUNCTION("PROPER(REGEXEXTRACT(B4363, ""(?:https?:\/\/)?(?:www\.)?([a-zA-Z0-9-]+)\.""))"),"Skyscanner")</f>
        <v>Skyscanner</v>
      </c>
      <c r="E4396" s="1" t="s">
        <v>14905</v>
      </c>
      <c r="F4396" s="1">
        <v>10.33281</v>
      </c>
      <c r="G4396" s="1">
        <v>123.90907</v>
      </c>
      <c r="H4396" s="1" t="s">
        <v>14906</v>
      </c>
      <c r="I4396" s="1" t="s">
        <v>2622</v>
      </c>
      <c r="J4396" s="1">
        <f>IF(K4396="URBAN",1,IF(K4396="SUBURBAN",2,IF(K4396="RURAL",3,"")))</f>
        <v>1</v>
      </c>
      <c r="K4396" s="1" t="s">
        <v>42</v>
      </c>
      <c r="L4396" s="18">
        <v>46082</v>
      </c>
      <c r="M4396" s="49">
        <v>0.58333333333333337</v>
      </c>
      <c r="N4396" s="18">
        <v>46083</v>
      </c>
      <c r="O4396" s="56">
        <v>0.5</v>
      </c>
      <c r="P4396" s="31" t="str">
        <f>TEXT($L4396, "dddd")</f>
        <v>Sunday</v>
      </c>
      <c r="Q4396" s="39" t="s">
        <v>43</v>
      </c>
      <c r="R4396" s="39">
        <v>0</v>
      </c>
      <c r="S4396" s="1" t="str">
        <f>IF(OR(MONTH(L4396)=12, MONTH(L4396)&lt;=5), "Dry Season", "Wet Season")</f>
        <v>Dry Season</v>
      </c>
      <c r="T4396" s="1">
        <v>1</v>
      </c>
      <c r="U4396" s="1">
        <v>0</v>
      </c>
      <c r="V4396" s="1">
        <v>0</v>
      </c>
      <c r="W4396" s="2">
        <f>IF(ISNUMBER(SEARCH("N/A", X4396)), 0, 1)</f>
        <v>0</v>
      </c>
      <c r="X4396" s="1" t="s">
        <v>44</v>
      </c>
      <c r="Y4396" s="1"/>
      <c r="Z4396" s="1"/>
      <c r="AA4396" s="11" cm="1">
        <f t="array" ref="AA4396">IF(ISBLANK(Y4396), 0, VINCentyInvDistance(F4396,G4396,Y4396,Z4396))</f>
        <v>0</v>
      </c>
      <c r="AB4396" s="1">
        <v>0</v>
      </c>
      <c r="AC4396" s="1">
        <v>0</v>
      </c>
      <c r="AD4396" s="1">
        <v>0</v>
      </c>
      <c r="AE4396" s="1"/>
      <c r="AF4396" s="1"/>
      <c r="AG4396" s="1" t="s">
        <v>731</v>
      </c>
      <c r="AH4396" s="1" t="str">
        <f>TRIM(MID(SUBSTITUTE($H4396,",",REPT(" ",200)),(LEN($H4396)-LEN(SUBSTITUTE($H4396,",",""))-3)*200+1,200))</f>
        <v>Cebu City</v>
      </c>
      <c r="AI4396" s="1" t="str">
        <f>TRIM(MID(SUBSTITUTE($H4396,",",REPT(" ",200)),(LEN($H4396)-LEN(SUBSTITUTE($H4396,",",""))-2)*200+1,200))</f>
        <v>Central Visayas</v>
      </c>
      <c r="AJ4396" s="1" t="s">
        <v>55</v>
      </c>
      <c r="AK4396" t="s">
        <v>16465</v>
      </c>
      <c r="AL4396" s="2">
        <v>0</v>
      </c>
      <c r="AM4396" s="1" t="s">
        <v>14907</v>
      </c>
    </row>
    <row r="4397" spans="1:39" ht="12.75" customHeight="1">
      <c r="A4397" s="1"/>
      <c r="B4397" s="1" t="s">
        <v>15434</v>
      </c>
      <c r="C4397" s="1" t="s">
        <v>15435</v>
      </c>
      <c r="D4397" s="3" t="str">
        <f ca="1">IFERROR(__xludf.DUMMYFUNCTION("PROPER(REGEXEXTRACT(B4364, ""(?:https?:\/\/)?(?:www\.)?([a-zA-Z0-9-]+)\.""))"),"Skyscanner")</f>
        <v>Skyscanner</v>
      </c>
      <c r="E4397" s="1" t="s">
        <v>15436</v>
      </c>
      <c r="F4397" s="1">
        <v>10.315340000000001</v>
      </c>
      <c r="G4397" s="1">
        <v>123.89003</v>
      </c>
      <c r="H4397" s="1" t="s">
        <v>15437</v>
      </c>
      <c r="I4397" s="1" t="s">
        <v>2622</v>
      </c>
      <c r="J4397" s="1">
        <f>IF(K4397="URBAN",1,IF(K4397="SUBURBAN",2,IF(K4397="RURAL",3,"")))</f>
        <v>1</v>
      </c>
      <c r="K4397" s="1" t="s">
        <v>42</v>
      </c>
      <c r="L4397" s="18">
        <v>46082</v>
      </c>
      <c r="M4397" s="49">
        <v>0.625</v>
      </c>
      <c r="N4397" s="18">
        <v>46083</v>
      </c>
      <c r="O4397" s="56">
        <v>0.5</v>
      </c>
      <c r="P4397" s="31" t="str">
        <f>TEXT($L4397, "dddd")</f>
        <v>Sunday</v>
      </c>
      <c r="Q4397" s="39" t="s">
        <v>43</v>
      </c>
      <c r="R4397" s="39">
        <v>1591</v>
      </c>
      <c r="S4397" s="1" t="str">
        <f>IF(OR(MONTH(L4397)=12, MONTH(L4397)&lt;=5), "Dry Season", "Wet Season")</f>
        <v>Dry Season</v>
      </c>
      <c r="T4397" s="1">
        <v>1</v>
      </c>
      <c r="U4397" s="1">
        <v>0</v>
      </c>
      <c r="V4397" s="1">
        <v>0</v>
      </c>
      <c r="W4397" s="2">
        <f>IF(ISNUMBER(SEARCH("N/A", X4397)), 0, 1)</f>
        <v>0</v>
      </c>
      <c r="X4397" s="1" t="s">
        <v>44</v>
      </c>
      <c r="Y4397" s="1"/>
      <c r="Z4397" s="1"/>
      <c r="AA4397" s="11" cm="1">
        <f t="array" ref="AA4397">IF(ISBLANK(Y4397), 0, VINCentyInvDistance(F4397,G4397,Y4397,Z4397))</f>
        <v>0</v>
      </c>
      <c r="AB4397" s="1">
        <v>0</v>
      </c>
      <c r="AC4397" s="1">
        <v>7.8</v>
      </c>
      <c r="AD4397" s="1">
        <v>0</v>
      </c>
      <c r="AE4397" s="1">
        <v>339</v>
      </c>
      <c r="AF4397" s="1"/>
      <c r="AG4397" s="1" t="s">
        <v>731</v>
      </c>
      <c r="AH4397" s="1" t="str">
        <f>TRIM(MID(SUBSTITUTE($H4397,",",REPT(" ",200)),(LEN($H4397)-LEN(SUBSTITUTE($H4397,",",""))-3)*200+1,200))</f>
        <v>Cebu City</v>
      </c>
      <c r="AI4397" s="1" t="str">
        <f>TRIM(MID(SUBSTITUTE($H4397,",",REPT(" ",200)),(LEN($H4397)-LEN(SUBSTITUTE($H4397,",",""))-2)*200+1,200))</f>
        <v>Central Visayas</v>
      </c>
      <c r="AJ4397" s="1" t="s">
        <v>55</v>
      </c>
      <c r="AK4397" t="s">
        <v>56</v>
      </c>
      <c r="AL4397" s="1">
        <v>3</v>
      </c>
      <c r="AM4397" s="1" t="s">
        <v>15438</v>
      </c>
    </row>
    <row r="4398" spans="1:39" ht="12.75" customHeight="1">
      <c r="A4398" s="1"/>
      <c r="B4398" s="1" t="s">
        <v>15439</v>
      </c>
      <c r="C4398" s="1" t="s">
        <v>15440</v>
      </c>
      <c r="D4398" s="3" t="str">
        <f ca="1">IFERROR(__xludf.DUMMYFUNCTION("PROPER(REGEXEXTRACT(B4365, ""(?:https?:\/\/)?(?:www\.)?([a-zA-Z0-9-]+)\.""))"),"Skyscanner")</f>
        <v>Skyscanner</v>
      </c>
      <c r="E4398" s="1" t="s">
        <v>15441</v>
      </c>
      <c r="F4398" s="1">
        <v>10.301071</v>
      </c>
      <c r="G4398" s="1">
        <v>123.89857000000001</v>
      </c>
      <c r="H4398" s="1" t="s">
        <v>15442</v>
      </c>
      <c r="I4398" s="1" t="s">
        <v>2622</v>
      </c>
      <c r="J4398" s="1">
        <f>IF(K4398="URBAN",1,IF(K4398="SUBURBAN",2,IF(K4398="RURAL",3,"")))</f>
        <v>1</v>
      </c>
      <c r="K4398" s="1" t="s">
        <v>42</v>
      </c>
      <c r="L4398" s="18">
        <v>46082</v>
      </c>
      <c r="M4398" s="49">
        <v>0.58333333333333337</v>
      </c>
      <c r="N4398" s="18">
        <v>46083</v>
      </c>
      <c r="O4398" s="56">
        <v>0.45833333333333331</v>
      </c>
      <c r="P4398" s="31" t="str">
        <f>TEXT($L4398, "dddd")</f>
        <v>Sunday</v>
      </c>
      <c r="Q4398" s="39" t="s">
        <v>186</v>
      </c>
      <c r="R4398" s="39">
        <v>1936</v>
      </c>
      <c r="S4398" s="1" t="str">
        <f>IF(OR(MONTH(L4398)=12, MONTH(L4398)&lt;=5), "Dry Season", "Wet Season")</f>
        <v>Dry Season</v>
      </c>
      <c r="T4398" s="1">
        <v>1</v>
      </c>
      <c r="U4398" s="1">
        <v>0</v>
      </c>
      <c r="V4398" s="1">
        <v>1</v>
      </c>
      <c r="W4398" s="2">
        <f>IF(ISNUMBER(SEARCH("N/A", X4398)), 0, 1)</f>
        <v>0</v>
      </c>
      <c r="X4398" s="1" t="s">
        <v>44</v>
      </c>
      <c r="Y4398" s="1"/>
      <c r="Z4398" s="1"/>
      <c r="AA4398" s="11" cm="1">
        <f t="array" ref="AA4398">IF(ISBLANK(Y4398), 0, VINCentyInvDistance(F4398,G4398,Y4398,Z4398))</f>
        <v>0</v>
      </c>
      <c r="AB4398" s="1">
        <v>1</v>
      </c>
      <c r="AC4398" s="1">
        <v>6.4</v>
      </c>
      <c r="AD4398" s="1">
        <v>3.2</v>
      </c>
      <c r="AE4398" s="1">
        <v>55</v>
      </c>
      <c r="AF4398" s="1"/>
      <c r="AG4398" s="1" t="s">
        <v>731</v>
      </c>
      <c r="AH4398" s="1" t="str">
        <f>TRIM(MID(SUBSTITUTE($H4398,",",REPT(" ",200)),(LEN($H4398)-LEN(SUBSTITUTE($H4398,",",""))-3)*200+1,200))</f>
        <v>Cebu City</v>
      </c>
      <c r="AI4398" s="1" t="str">
        <f>TRIM(MID(SUBSTITUTE($H4398,",",REPT(" ",200)),(LEN($H4398)-LEN(SUBSTITUTE($H4398,",",""))-2)*200+1,200))</f>
        <v>Central Visayas</v>
      </c>
      <c r="AJ4398" s="1" t="s">
        <v>55</v>
      </c>
      <c r="AK4398" t="s">
        <v>17727</v>
      </c>
      <c r="AL4398" s="1">
        <v>3</v>
      </c>
      <c r="AM4398" s="1" t="s">
        <v>15443</v>
      </c>
    </row>
    <row r="4399" spans="1:39" ht="12.75" customHeight="1">
      <c r="A4399" s="1"/>
      <c r="B4399" s="1" t="s">
        <v>7591</v>
      </c>
      <c r="C4399" s="1" t="s">
        <v>15444</v>
      </c>
      <c r="D4399" s="3" t="str">
        <f ca="1">IFERROR(__xludf.DUMMYFUNCTION("PROPER(REGEXEXTRACT(B4366, ""(?:https?:\/\/)?(?:www\.)?([a-zA-Z0-9-]+)\.""))"),"Skyscanner")</f>
        <v>Skyscanner</v>
      </c>
      <c r="E4399" s="1" t="s">
        <v>15445</v>
      </c>
      <c r="F4399" s="1">
        <v>10.3386</v>
      </c>
      <c r="G4399" s="1">
        <v>123.95498000000001</v>
      </c>
      <c r="H4399" s="1" t="s">
        <v>7594</v>
      </c>
      <c r="I4399" s="1" t="s">
        <v>2622</v>
      </c>
      <c r="J4399" s="1">
        <f>IF(K4399="URBAN",1,IF(K4399="SUBURBAN",2,IF(K4399="RURAL",3,"")))</f>
        <v>1</v>
      </c>
      <c r="K4399" s="1" t="s">
        <v>42</v>
      </c>
      <c r="L4399" s="18">
        <v>46082</v>
      </c>
      <c r="M4399" s="49">
        <v>0.625</v>
      </c>
      <c r="N4399" s="18">
        <v>46083</v>
      </c>
      <c r="O4399" s="56">
        <v>0.5</v>
      </c>
      <c r="P4399" s="31" t="str">
        <f>TEXT($L4399, "dddd")</f>
        <v>Sunday</v>
      </c>
      <c r="Q4399" s="39" t="s">
        <v>43</v>
      </c>
      <c r="R4399" s="39">
        <v>4500</v>
      </c>
      <c r="S4399" s="1" t="str">
        <f>IF(OR(MONTH(L4399)=12, MONTH(L4399)&lt;=5), "Dry Season", "Wet Season")</f>
        <v>Dry Season</v>
      </c>
      <c r="T4399" s="1">
        <v>1</v>
      </c>
      <c r="U4399" s="1">
        <v>0</v>
      </c>
      <c r="V4399" s="1">
        <v>0</v>
      </c>
      <c r="W4399" s="2">
        <f>IF(ISNUMBER(SEARCH("N/A", X4399)), 0, 1)</f>
        <v>1</v>
      </c>
      <c r="X4399" s="1" t="s">
        <v>7489</v>
      </c>
      <c r="Y4399" s="1">
        <v>10.3262929</v>
      </c>
      <c r="Z4399" s="1">
        <v>123.9329223</v>
      </c>
      <c r="AA4399" s="11" cm="1">
        <f t="array" ref="AA4399">IF(ISBLANK(Y4399), 0, VINCentyInvDistance(F4399,G4399,Y4399,Z4399))</f>
        <v>2773.0214077016412</v>
      </c>
      <c r="AB4399" s="1">
        <v>1</v>
      </c>
      <c r="AC4399" s="1">
        <v>9.4</v>
      </c>
      <c r="AD4399" s="1">
        <v>4.7</v>
      </c>
      <c r="AE4399" s="1">
        <v>733</v>
      </c>
      <c r="AF4399" s="1"/>
      <c r="AG4399" s="1" t="str">
        <f>TRIM(MID(SUBSTITUTE($H4399,",",REPT(" ",200)),(LEN($H4399)-LEN(SUBSTITUTE($H4399,",",""))-4)*200+1,200))</f>
        <v>Alang-alang</v>
      </c>
      <c r="AH4399" s="1" t="str">
        <f>TRIM(MID(SUBSTITUTE($H4399,",",REPT(" ",200)),(LEN($H4399)-LEN(SUBSTITUTE($H4399,",",""))-3)*200+1,200))</f>
        <v>Mandaue</v>
      </c>
      <c r="AI4399" s="1" t="str">
        <f>TRIM(MID(SUBSTITUTE($H4399,",",REPT(" ",200)),(LEN($H4399)-LEN(SUBSTITUTE($H4399,",",""))-2)*200+1,200))</f>
        <v>Central Visayas</v>
      </c>
      <c r="AJ4399" s="1" t="str">
        <f>TRIM(MID(SUBSTITUTE($H4399,",",REPT(" ",200)),(LEN($H4399)-LEN(SUBSTITUTE($H4399,",",""))-0)*200+1,200))</f>
        <v>Philippines</v>
      </c>
      <c r="AK4399" t="s">
        <v>17134</v>
      </c>
      <c r="AL4399" s="1">
        <v>4</v>
      </c>
      <c r="AM4399" s="1" t="s">
        <v>7595</v>
      </c>
    </row>
    <row r="4400" spans="1:39" ht="12.75" customHeight="1">
      <c r="A4400" s="1"/>
      <c r="B4400" s="1" t="s">
        <v>15446</v>
      </c>
      <c r="C4400" s="1" t="s">
        <v>15447</v>
      </c>
      <c r="D4400" s="3" t="str">
        <f ca="1">IFERROR(__xludf.DUMMYFUNCTION("PROPER(REGEXEXTRACT(B4367, ""(?:https?:\/\/)?(?:www\.)?([a-zA-Z0-9-]+)\.""))"),"Skyscanner")</f>
        <v>Skyscanner</v>
      </c>
      <c r="E4400" s="1" t="s">
        <v>15448</v>
      </c>
      <c r="F4400" s="1">
        <v>10.331849999999999</v>
      </c>
      <c r="G4400" s="1">
        <v>123.90357</v>
      </c>
      <c r="H4400" s="1" t="s">
        <v>6261</v>
      </c>
      <c r="I4400" s="1" t="s">
        <v>2622</v>
      </c>
      <c r="J4400" s="1">
        <f>IF(K4400="URBAN",1,IF(K4400="SUBURBAN",2,IF(K4400="RURAL",3,"")))</f>
        <v>1</v>
      </c>
      <c r="K4400" s="1" t="s">
        <v>42</v>
      </c>
      <c r="L4400" s="18">
        <v>46082</v>
      </c>
      <c r="M4400" s="49">
        <v>0.625</v>
      </c>
      <c r="N4400" s="18">
        <v>46083</v>
      </c>
      <c r="O4400" s="56">
        <v>0.5</v>
      </c>
      <c r="P4400" s="31" t="str">
        <f>TEXT($L4400, "dddd")</f>
        <v>Sunday</v>
      </c>
      <c r="Q4400" s="39" t="s">
        <v>43</v>
      </c>
      <c r="R4400" s="39">
        <v>2753</v>
      </c>
      <c r="S4400" s="1" t="str">
        <f>IF(OR(MONTH(L4400)=12, MONTH(L4400)&lt;=5), "Dry Season", "Wet Season")</f>
        <v>Dry Season</v>
      </c>
      <c r="T4400" s="1">
        <v>1</v>
      </c>
      <c r="U4400" s="1">
        <v>0</v>
      </c>
      <c r="V4400" s="1">
        <v>0</v>
      </c>
      <c r="W4400" s="2">
        <f>IF(ISNUMBER(SEARCH("N/A", X4400)), 0, 1)</f>
        <v>0</v>
      </c>
      <c r="X4400" s="1" t="s">
        <v>44</v>
      </c>
      <c r="Y4400" s="1"/>
      <c r="Z4400" s="1"/>
      <c r="AA4400" s="11" cm="1">
        <f t="array" ref="AA4400">IF(ISBLANK(Y4400), 0, VINCentyInvDistance(F4400,G4400,Y4400,Z4400))</f>
        <v>0</v>
      </c>
      <c r="AB4400" s="1">
        <v>0</v>
      </c>
      <c r="AC4400" s="1">
        <v>0</v>
      </c>
      <c r="AD4400" s="1">
        <v>0</v>
      </c>
      <c r="AE4400" s="1"/>
      <c r="AF4400" s="1"/>
      <c r="AG4400" s="1" t="s">
        <v>731</v>
      </c>
      <c r="AH4400" s="1" t="str">
        <f>TRIM(MID(SUBSTITUTE($H4400,",",REPT(" ",200)),(LEN($H4400)-LEN(SUBSTITUTE($H4400,",",""))-3)*200+1,200))</f>
        <v>Cebu City</v>
      </c>
      <c r="AI4400" s="1" t="str">
        <f>TRIM(MID(SUBSTITUTE($H4400,",",REPT(" ",200)),(LEN($H4400)-LEN(SUBSTITUTE($H4400,",",""))-2)*200+1,200))</f>
        <v>Central Visayas</v>
      </c>
      <c r="AJ4400" s="1" t="s">
        <v>55</v>
      </c>
      <c r="AK4400" t="s">
        <v>17728</v>
      </c>
      <c r="AL4400" s="2">
        <v>0</v>
      </c>
      <c r="AM4400" s="1" t="s">
        <v>15449</v>
      </c>
    </row>
    <row r="4401" spans="1:39" ht="12.75" customHeight="1">
      <c r="A4401" s="1"/>
      <c r="B4401" s="1" t="s">
        <v>15450</v>
      </c>
      <c r="C4401" s="1" t="s">
        <v>15451</v>
      </c>
      <c r="D4401" s="3" t="str">
        <f ca="1">IFERROR(__xludf.DUMMYFUNCTION("PROPER(REGEXEXTRACT(B4368, ""(?:https?:\/\/)?(?:www\.)?([a-zA-Z0-9-]+)\.""))"),"Skyscanner")</f>
        <v>Skyscanner</v>
      </c>
      <c r="E4401" s="1" t="s">
        <v>15452</v>
      </c>
      <c r="F4401" s="1">
        <v>10.32565</v>
      </c>
      <c r="G4401" s="1">
        <v>123.927645</v>
      </c>
      <c r="H4401" s="1" t="s">
        <v>15453</v>
      </c>
      <c r="I4401" s="1" t="s">
        <v>2622</v>
      </c>
      <c r="J4401" s="1">
        <f>IF(K4401="URBAN",1,IF(K4401="SUBURBAN",2,IF(K4401="RURAL",3,"")))</f>
        <v>1</v>
      </c>
      <c r="K4401" s="1" t="s">
        <v>42</v>
      </c>
      <c r="L4401" s="18">
        <v>46082</v>
      </c>
      <c r="M4401" s="49">
        <v>0.58333333333333337</v>
      </c>
      <c r="N4401" s="18">
        <v>46083</v>
      </c>
      <c r="O4401" s="56">
        <v>0.5</v>
      </c>
      <c r="P4401" s="31" t="str">
        <f>TEXT($L4401, "dddd")</f>
        <v>Sunday</v>
      </c>
      <c r="Q4401" s="39" t="s">
        <v>43</v>
      </c>
      <c r="R4401" s="39">
        <v>1650</v>
      </c>
      <c r="S4401" s="1" t="str">
        <f>IF(OR(MONTH(L4401)=12, MONTH(L4401)&lt;=5), "Dry Season", "Wet Season")</f>
        <v>Dry Season</v>
      </c>
      <c r="T4401" s="1">
        <v>1</v>
      </c>
      <c r="U4401" s="1">
        <v>0</v>
      </c>
      <c r="V4401" s="1">
        <v>0</v>
      </c>
      <c r="W4401" s="2">
        <f>IF(ISNUMBER(SEARCH("N/A", X4401)), 0, 1)</f>
        <v>0</v>
      </c>
      <c r="X4401" s="1" t="s">
        <v>44</v>
      </c>
      <c r="Y4401" s="1"/>
      <c r="Z4401" s="1"/>
      <c r="AA4401" s="11" cm="1">
        <f t="array" ref="AA4401">IF(ISBLANK(Y4401), 0, VINCentyInvDistance(F4401,G4401,Y4401,Z4401))</f>
        <v>0</v>
      </c>
      <c r="AB4401" s="1">
        <v>0</v>
      </c>
      <c r="AC4401" s="1">
        <v>7.6</v>
      </c>
      <c r="AD4401" s="1">
        <v>3.8</v>
      </c>
      <c r="AE4401" s="1">
        <v>292</v>
      </c>
      <c r="AF4401" s="1"/>
      <c r="AG4401" s="1" t="s">
        <v>731</v>
      </c>
      <c r="AH4401" s="1" t="str">
        <f>TRIM(MID(SUBSTITUTE($H4401,",",REPT(" ",200)),(LEN($H4401)-LEN(SUBSTITUTE($H4401,",",""))-3)*200+1,200))</f>
        <v>Mandaue</v>
      </c>
      <c r="AI4401" s="1" t="str">
        <f>TRIM(MID(SUBSTITUTE($H4401,",",REPT(" ",200)),(LEN($H4401)-LEN(SUBSTITUTE($H4401,",",""))-2)*200+1,200))</f>
        <v>Central Visayas</v>
      </c>
      <c r="AJ4401" s="1" t="s">
        <v>55</v>
      </c>
      <c r="AK4401" t="s">
        <v>15454</v>
      </c>
      <c r="AL4401" s="1">
        <v>3</v>
      </c>
      <c r="AM4401" s="1" t="s">
        <v>15455</v>
      </c>
    </row>
    <row r="4402" spans="1:39" ht="12.75" customHeight="1">
      <c r="A4402" s="1"/>
      <c r="B4402" s="1" t="s">
        <v>15457</v>
      </c>
      <c r="C4402" s="1" t="s">
        <v>15458</v>
      </c>
      <c r="D4402" s="3" t="str">
        <f ca="1">IFERROR(__xludf.DUMMYFUNCTION("PROPER(REGEXEXTRACT(B4370, ""(?:https?:\/\/)?(?:www\.)?([a-zA-Z0-9-]+)\.""))"),"Skyscanner")</f>
        <v>Skyscanner</v>
      </c>
      <c r="E4402" s="1" t="s">
        <v>15459</v>
      </c>
      <c r="F4402" s="1">
        <v>10.334519999999999</v>
      </c>
      <c r="G4402" s="1">
        <v>123.93861</v>
      </c>
      <c r="H4402" s="1" t="s">
        <v>15460</v>
      </c>
      <c r="I4402" s="1" t="s">
        <v>2622</v>
      </c>
      <c r="J4402" s="1">
        <f>IF(K4402="URBAN",1,IF(K4402="SUBURBAN",2,IF(K4402="RURAL",3,"")))</f>
        <v>1</v>
      </c>
      <c r="K4402" s="1" t="s">
        <v>42</v>
      </c>
      <c r="L4402" s="18">
        <v>46082</v>
      </c>
      <c r="M4402" s="49">
        <v>0.625</v>
      </c>
      <c r="N4402" s="18">
        <v>46083</v>
      </c>
      <c r="O4402" s="56">
        <v>0.5</v>
      </c>
      <c r="P4402" s="31" t="str">
        <f>TEXT($L4402, "dddd")</f>
        <v>Sunday</v>
      </c>
      <c r="Q4402" s="39" t="s">
        <v>1341</v>
      </c>
      <c r="R4402" s="39">
        <v>1620</v>
      </c>
      <c r="S4402" s="1" t="str">
        <f>IF(OR(MONTH(L4402)=12, MONTH(L4402)&lt;=5), "Dry Season", "Wet Season")</f>
        <v>Dry Season</v>
      </c>
      <c r="T4402" s="1">
        <v>1</v>
      </c>
      <c r="U4402" s="1">
        <v>0</v>
      </c>
      <c r="V4402" s="1">
        <v>0</v>
      </c>
      <c r="W4402" s="2">
        <f>IF(ISNUMBER(SEARCH("N/A", X4402)), 0, 1)</f>
        <v>1</v>
      </c>
      <c r="X4402" s="1" t="s">
        <v>7489</v>
      </c>
      <c r="Y4402" s="1">
        <v>10.3262929</v>
      </c>
      <c r="Z4402" s="1">
        <v>123.9329223</v>
      </c>
      <c r="AA4402" s="11" cm="1">
        <f t="array" ref="AA4402">IF(ISBLANK(Y4402), 0, VINCentyInvDistance(F4402,G4402,Y4402,Z4402))</f>
        <v>1102.802163575202</v>
      </c>
      <c r="AB4402" s="1">
        <v>0</v>
      </c>
      <c r="AC4402" s="1">
        <v>8.6</v>
      </c>
      <c r="AD4402" s="1">
        <v>0</v>
      </c>
      <c r="AE4402" s="1">
        <v>9</v>
      </c>
      <c r="AF4402" s="1"/>
      <c r="AG4402" s="1" t="str">
        <f>TRIM(MID(SUBSTITUTE($H4402,",",REPT(" ",200)),(LEN($H4402)-LEN(SUBSTITUTE($H4402,",",""))-4)*200+1,200))</f>
        <v>Maguikay</v>
      </c>
      <c r="AH4402" s="1" t="str">
        <f>TRIM(MID(SUBSTITUTE($H4402,",",REPT(" ",200)),(LEN($H4402)-LEN(SUBSTITUTE($H4402,",",""))-3)*200+1,200))</f>
        <v>Mandaue</v>
      </c>
      <c r="AI4402" s="1" t="str">
        <f>TRIM(MID(SUBSTITUTE($H4402,",",REPT(" ",200)),(LEN($H4402)-LEN(SUBSTITUTE($H4402,",",""))-2)*200+1,200))</f>
        <v>Central Visayas</v>
      </c>
      <c r="AJ4402" s="1" t="str">
        <f>TRIM(MID(SUBSTITUTE($H4402,",",REPT(" ",200)),(LEN($H4402)-LEN(SUBSTITUTE($H4402,",",""))-0)*200+1,200))</f>
        <v>Philippines</v>
      </c>
      <c r="AK4402" t="s">
        <v>17724</v>
      </c>
      <c r="AL4402" s="2">
        <v>0</v>
      </c>
      <c r="AM4402" s="1" t="s">
        <v>15461</v>
      </c>
    </row>
    <row r="4403" spans="1:39" ht="12.75" customHeight="1">
      <c r="A4403" s="1"/>
      <c r="B4403" s="1" t="s">
        <v>15462</v>
      </c>
      <c r="C4403" s="1" t="s">
        <v>15463</v>
      </c>
      <c r="D4403" s="3" t="str">
        <f ca="1">IFERROR(__xludf.DUMMYFUNCTION("PROPER(REGEXEXTRACT(B4371, ""(?:https?:\/\/)?(?:www\.)?([a-zA-Z0-9-]+)\.""))"),"Skyscanner")</f>
        <v>Skyscanner</v>
      </c>
      <c r="E4403" s="1" t="s">
        <v>15464</v>
      </c>
      <c r="F4403" s="1">
        <v>10.321876</v>
      </c>
      <c r="G4403" s="1">
        <v>123.914068</v>
      </c>
      <c r="H4403" s="1" t="s">
        <v>15465</v>
      </c>
      <c r="I4403" s="1" t="s">
        <v>2622</v>
      </c>
      <c r="J4403" s="1">
        <f>IF(K4403="URBAN",1,IF(K4403="SUBURBAN",2,IF(K4403="RURAL",3,"")))</f>
        <v>1</v>
      </c>
      <c r="K4403" s="1" t="s">
        <v>42</v>
      </c>
      <c r="L4403" s="18">
        <v>46082</v>
      </c>
      <c r="M4403" s="49">
        <v>0.58333333333333337</v>
      </c>
      <c r="N4403" s="18">
        <v>46083</v>
      </c>
      <c r="O4403" s="56">
        <v>0.5</v>
      </c>
      <c r="P4403" s="31" t="str">
        <f>TEXT($L4403, "dddd")</f>
        <v>Sunday</v>
      </c>
      <c r="Q4403" s="39" t="s">
        <v>43</v>
      </c>
      <c r="R4403" s="39">
        <v>1930</v>
      </c>
      <c r="S4403" s="1" t="str">
        <f>IF(OR(MONTH(L4403)=12, MONTH(L4403)&lt;=5), "Dry Season", "Wet Season")</f>
        <v>Dry Season</v>
      </c>
      <c r="T4403" s="1">
        <v>1</v>
      </c>
      <c r="U4403" s="1">
        <v>0</v>
      </c>
      <c r="V4403" s="1">
        <v>0</v>
      </c>
      <c r="W4403" s="2">
        <f>IF(ISNUMBER(SEARCH("N/A", X4403)), 0, 1)</f>
        <v>0</v>
      </c>
      <c r="X4403" s="1" t="s">
        <v>44</v>
      </c>
      <c r="Y4403" s="1"/>
      <c r="Z4403" s="1"/>
      <c r="AA4403" s="11" cm="1">
        <f t="array" ref="AA4403">IF(ISBLANK(Y4403), 0, VINCentyInvDistance(F4403,G4403,Y4403,Z4403))</f>
        <v>0</v>
      </c>
      <c r="AB4403" s="1">
        <v>0</v>
      </c>
      <c r="AC4403" s="1">
        <v>8.1999999999999993</v>
      </c>
      <c r="AD4403" s="1">
        <v>4.0999999999999996</v>
      </c>
      <c r="AE4403" s="1">
        <v>407</v>
      </c>
      <c r="AF4403" s="1"/>
      <c r="AG4403" s="1" t="str">
        <f>TRIM(MID(SUBSTITUTE($H4403,",",REPT(" ",200)),(LEN($H4403)-LEN(SUBSTITUTE($H4403,",",""))-4)*200+1,200))</f>
        <v>Kasambagan</v>
      </c>
      <c r="AH4403" s="1" t="str">
        <f>TRIM(MID(SUBSTITUTE($H4403,",",REPT(" ",200)),(LEN($H4403)-LEN(SUBSTITUTE($H4403,",",""))-3)*200+1,200))</f>
        <v>Cebu City</v>
      </c>
      <c r="AI4403" s="1" t="str">
        <f>TRIM(MID(SUBSTITUTE($H4403,",",REPT(" ",200)),(LEN($H4403)-LEN(SUBSTITUTE($H4403,",",""))-2)*200+1,200))</f>
        <v>Central Visayas</v>
      </c>
      <c r="AJ4403" s="1" t="str">
        <f>TRIM(MID(SUBSTITUTE($H4403,",",REPT(" ",200)),(LEN($H4403)-LEN(SUBSTITUTE($H4403,",",""))-0)*200+1,200))</f>
        <v>Philippines</v>
      </c>
      <c r="AK4403" t="s">
        <v>17729</v>
      </c>
      <c r="AL4403" s="1">
        <v>4</v>
      </c>
      <c r="AM4403" s="1" t="s">
        <v>15466</v>
      </c>
    </row>
    <row r="4404" spans="1:39" ht="12.75" customHeight="1">
      <c r="A4404" s="1"/>
      <c r="B4404" s="1" t="s">
        <v>15467</v>
      </c>
      <c r="C4404" s="1" t="s">
        <v>15468</v>
      </c>
      <c r="D4404" s="3" t="str">
        <f ca="1">IFERROR(__xludf.DUMMYFUNCTION("PROPER(REGEXEXTRACT(B4372, ""(?:https?:\/\/)?(?:www\.)?([a-zA-Z0-9-]+)\.""))"),"Skyscanner")</f>
        <v>Skyscanner</v>
      </c>
      <c r="E4404" s="1" t="s">
        <v>15469</v>
      </c>
      <c r="F4404" s="1">
        <v>10.339312</v>
      </c>
      <c r="G4404" s="1">
        <v>123.90944500000001</v>
      </c>
      <c r="H4404" s="1" t="s">
        <v>15470</v>
      </c>
      <c r="I4404" s="1" t="s">
        <v>2622</v>
      </c>
      <c r="J4404" s="1">
        <f>IF(K4404="URBAN",1,IF(K4404="SUBURBAN",2,IF(K4404="RURAL",3,"")))</f>
        <v>1</v>
      </c>
      <c r="K4404" s="1" t="s">
        <v>42</v>
      </c>
      <c r="L4404" s="18">
        <v>46082</v>
      </c>
      <c r="M4404" s="49">
        <v>0.58333333333333337</v>
      </c>
      <c r="N4404" s="18">
        <v>46083</v>
      </c>
      <c r="O4404" s="56">
        <v>0.5</v>
      </c>
      <c r="P4404" s="31" t="str">
        <f>TEXT($L4404, "dddd")</f>
        <v>Sunday</v>
      </c>
      <c r="Q4404" s="39" t="s">
        <v>207</v>
      </c>
      <c r="R4404" s="39">
        <v>5732</v>
      </c>
      <c r="S4404" s="1" t="str">
        <f>IF(OR(MONTH(L4404)=12, MONTH(L4404)&lt;=5), "Dry Season", "Wet Season")</f>
        <v>Dry Season</v>
      </c>
      <c r="T4404" s="1">
        <v>1</v>
      </c>
      <c r="U4404" s="1">
        <v>0</v>
      </c>
      <c r="V4404" s="1">
        <v>0</v>
      </c>
      <c r="W4404" s="2">
        <f>IF(ISNUMBER(SEARCH("N/A", X4404)), 0, 1)</f>
        <v>0</v>
      </c>
      <c r="X4404" s="1" t="s">
        <v>44</v>
      </c>
      <c r="Y4404" s="1"/>
      <c r="Z4404" s="1"/>
      <c r="AA4404" s="11" cm="1">
        <f t="array" ref="AA4404">IF(ISBLANK(Y4404), 0, VINCentyInvDistance(F4404,G4404,Y4404,Z4404))</f>
        <v>0</v>
      </c>
      <c r="AB4404" s="1">
        <v>1</v>
      </c>
      <c r="AC4404" s="1">
        <v>8.8000000000000007</v>
      </c>
      <c r="AD4404" s="1">
        <v>4.4000000000000004</v>
      </c>
      <c r="AE4404" s="1">
        <v>206</v>
      </c>
      <c r="AF4404" s="1"/>
      <c r="AG4404" s="1" t="str">
        <f>TRIM(MID(SUBSTITUTE($H4404,",",REPT(" ",200)),(LEN($H4404)-LEN(SUBSTITUTE($H4404,",",""))-4)*200+1,200))</f>
        <v>Apas</v>
      </c>
      <c r="AH4404" s="1" t="str">
        <f>TRIM(MID(SUBSTITUTE($H4404,",",REPT(" ",200)),(LEN($H4404)-LEN(SUBSTITUTE($H4404,",",""))-3)*200+1,200))</f>
        <v>Cebu City</v>
      </c>
      <c r="AI4404" s="1" t="str">
        <f>TRIM(MID(SUBSTITUTE($H4404,",",REPT(" ",200)),(LEN($H4404)-LEN(SUBSTITUTE($H4404,",",""))-2)*200+1,200))</f>
        <v>Central Visayas</v>
      </c>
      <c r="AJ4404" s="1" t="str">
        <f>TRIM(MID(SUBSTITUTE($H4404,",",REPT(" ",200)),(LEN($H4404)-LEN(SUBSTITUTE($H4404,",",""))-0)*200+1,200))</f>
        <v>Philippines</v>
      </c>
      <c r="AK4404" t="s">
        <v>17730</v>
      </c>
      <c r="AL4404" s="1">
        <v>4</v>
      </c>
      <c r="AM4404" s="1" t="s">
        <v>15471</v>
      </c>
    </row>
    <row r="4405" spans="1:39" ht="12.75" customHeight="1">
      <c r="A4405" s="1"/>
      <c r="B4405" s="1" t="s">
        <v>15472</v>
      </c>
      <c r="C4405" s="1" t="s">
        <v>15473</v>
      </c>
      <c r="D4405" s="3" t="str">
        <f ca="1">IFERROR(__xludf.DUMMYFUNCTION("PROPER(REGEXEXTRACT(B4373, ""(?:https?:\/\/)?(?:www\.)?([a-zA-Z0-9-]+)\.""))"),"Skyscanner")</f>
        <v>Skyscanner</v>
      </c>
      <c r="E4405" s="1" t="s">
        <v>15474</v>
      </c>
      <c r="F4405" s="1">
        <v>10.321479</v>
      </c>
      <c r="G4405" s="1">
        <v>123.929097</v>
      </c>
      <c r="H4405" s="1" t="s">
        <v>15475</v>
      </c>
      <c r="I4405" s="1" t="s">
        <v>2622</v>
      </c>
      <c r="J4405" s="1">
        <f>IF(K4405="URBAN",1,IF(K4405="SUBURBAN",2,IF(K4405="RURAL",3,"")))</f>
        <v>1</v>
      </c>
      <c r="K4405" s="1" t="s">
        <v>42</v>
      </c>
      <c r="L4405" s="18">
        <v>46082</v>
      </c>
      <c r="M4405" s="49">
        <v>0.625</v>
      </c>
      <c r="N4405" s="18">
        <v>46083</v>
      </c>
      <c r="O4405" s="56">
        <v>0.54166666666666663</v>
      </c>
      <c r="P4405" s="31" t="str">
        <f>TEXT($L4405, "dddd")</f>
        <v>Sunday</v>
      </c>
      <c r="Q4405" s="39" t="s">
        <v>43</v>
      </c>
      <c r="R4405" s="39">
        <v>4072</v>
      </c>
      <c r="S4405" s="1" t="str">
        <f>IF(OR(MONTH(L4405)=12, MONTH(L4405)&lt;=5), "Dry Season", "Wet Season")</f>
        <v>Dry Season</v>
      </c>
      <c r="T4405" s="1">
        <v>1</v>
      </c>
      <c r="U4405" s="1">
        <v>0</v>
      </c>
      <c r="V4405" s="1">
        <v>0</v>
      </c>
      <c r="W4405" s="2">
        <f>IF(ISNUMBER(SEARCH("N/A", X4405)), 0, 1)</f>
        <v>0</v>
      </c>
      <c r="X4405" s="1" t="s">
        <v>44</v>
      </c>
      <c r="Y4405" s="1"/>
      <c r="Z4405" s="1"/>
      <c r="AA4405" s="11" cm="1">
        <f t="array" ref="AA4405">IF(ISBLANK(Y4405), 0, VINCentyInvDistance(F4405,G4405,Y4405,Z4405))</f>
        <v>0</v>
      </c>
      <c r="AB4405" s="1">
        <v>0</v>
      </c>
      <c r="AC4405" s="1">
        <v>8.4</v>
      </c>
      <c r="AD4405" s="1">
        <v>4.2</v>
      </c>
      <c r="AE4405" s="1">
        <v>123</v>
      </c>
      <c r="AF4405" s="1"/>
      <c r="AG4405" s="1" t="str">
        <f>TRIM(MID(SUBSTITUTE($H4405,",",REPT(" ",200)),(LEN($H4405)-LEN(SUBSTITUTE($H4405,",",""))-4)*200+1,200))</f>
        <v>City South Special Economic Administrative Zone</v>
      </c>
      <c r="AH4405" s="1" t="str">
        <f>TRIM(MID(SUBSTITUTE($H4405,",",REPT(" ",200)),(LEN($H4405)-LEN(SUBSTITUTE($H4405,",",""))-3)*200+1,200))</f>
        <v>Mandaue</v>
      </c>
      <c r="AI4405" s="1" t="str">
        <f>TRIM(MID(SUBSTITUTE($H4405,",",REPT(" ",200)),(LEN($H4405)-LEN(SUBSTITUTE($H4405,",",""))-2)*200+1,200))</f>
        <v>Central Visayas</v>
      </c>
      <c r="AJ4405" s="1" t="str">
        <f>TRIM(MID(SUBSTITUTE($H4405,",",REPT(" ",200)),(LEN($H4405)-LEN(SUBSTITUTE($H4405,",",""))-0)*200+1,200))</f>
        <v>Philippines</v>
      </c>
      <c r="AK4405" t="s">
        <v>17731</v>
      </c>
      <c r="AL4405" s="1">
        <v>3</v>
      </c>
      <c r="AM4405" s="1" t="s">
        <v>15476</v>
      </c>
    </row>
    <row r="4406" spans="1:39" ht="12.75" customHeight="1">
      <c r="A4406" s="1"/>
      <c r="B4406" s="1" t="s">
        <v>15477</v>
      </c>
      <c r="C4406" s="1" t="s">
        <v>15478</v>
      </c>
      <c r="D4406" s="3" t="str">
        <f ca="1">IFERROR(__xludf.DUMMYFUNCTION("PROPER(REGEXEXTRACT(B4374, ""(?:https?:\/\/)?(?:www\.)?([a-zA-Z0-9-]+)\.""))"),"Skyscanner")</f>
        <v>Skyscanner</v>
      </c>
      <c r="E4406" s="1" t="s">
        <v>15479</v>
      </c>
      <c r="F4406" s="1">
        <v>10.27139</v>
      </c>
      <c r="G4406" s="1">
        <v>123.88139</v>
      </c>
      <c r="H4406" s="1" t="s">
        <v>15480</v>
      </c>
      <c r="I4406" s="1" t="s">
        <v>2622</v>
      </c>
      <c r="J4406" s="1">
        <f>IF(K4406="URBAN",1,IF(K4406="SUBURBAN",2,IF(K4406="RURAL",3,"")))</f>
        <v>1</v>
      </c>
      <c r="K4406" s="1" t="s">
        <v>42</v>
      </c>
      <c r="L4406" s="18">
        <v>46082</v>
      </c>
      <c r="M4406" s="49">
        <v>0.625</v>
      </c>
      <c r="N4406" s="18">
        <v>46083</v>
      </c>
      <c r="O4406" s="56">
        <v>0.5</v>
      </c>
      <c r="P4406" s="31" t="str">
        <f>TEXT($L4406, "dddd")</f>
        <v>Sunday</v>
      </c>
      <c r="Q4406" s="39" t="s">
        <v>1341</v>
      </c>
      <c r="R4406" s="39">
        <v>12684</v>
      </c>
      <c r="S4406" s="1" t="str">
        <f>IF(OR(MONTH(L4406)=12, MONTH(L4406)&lt;=5), "Dry Season", "Wet Season")</f>
        <v>Dry Season</v>
      </c>
      <c r="T4406" s="1">
        <v>1</v>
      </c>
      <c r="U4406" s="1">
        <v>0</v>
      </c>
      <c r="V4406" s="1">
        <v>0</v>
      </c>
      <c r="W4406" s="2">
        <f>IF(ISNUMBER(SEARCH("N/A", X4406)), 0, 1)</f>
        <v>0</v>
      </c>
      <c r="X4406" s="1" t="s">
        <v>44</v>
      </c>
      <c r="Y4406" s="1"/>
      <c r="Z4406" s="1"/>
      <c r="AA4406" s="11" cm="1">
        <f t="array" ref="AA4406">IF(ISBLANK(Y4406), 0, VINCentyInvDistance(F4406,G4406,Y4406,Z4406))</f>
        <v>0</v>
      </c>
      <c r="AB4406" s="1">
        <v>0</v>
      </c>
      <c r="AC4406" s="1">
        <v>0</v>
      </c>
      <c r="AD4406" s="1">
        <v>0</v>
      </c>
      <c r="AE4406" s="1"/>
      <c r="AF4406" s="1"/>
      <c r="AG4406" s="1" t="str">
        <f>TRIM(MID(SUBSTITUTE($H4406,",",REPT(" ",200)),(LEN($H4406)-LEN(SUBSTITUTE($H4406,",",""))-4)*200+1,200))</f>
        <v>Banog Road</v>
      </c>
      <c r="AH4406" s="1" t="str">
        <f>TRIM(MID(SUBSTITUTE($H4406,",",REPT(" ",200)),(LEN($H4406)-LEN(SUBSTITUTE($H4406,",",""))-3)*200+1,200))</f>
        <v>Cebu City</v>
      </c>
      <c r="AI4406" s="1" t="str">
        <f>TRIM(MID(SUBSTITUTE($H4406,",",REPT(" ",200)),(LEN($H4406)-LEN(SUBSTITUTE($H4406,",",""))-2)*200+1,200))</f>
        <v>Central Visayas</v>
      </c>
      <c r="AJ4406" s="1" t="str">
        <f>TRIM(MID(SUBSTITUTE($H4406,",",REPT(" ",200)),(LEN($H4406)-LEN(SUBSTITUTE($H4406,",",""))-0)*200+1,200))</f>
        <v>Philippines</v>
      </c>
      <c r="AK4406" t="s">
        <v>17732</v>
      </c>
      <c r="AL4406" s="1">
        <v>5</v>
      </c>
      <c r="AM4406" s="1" t="s">
        <v>15481</v>
      </c>
    </row>
    <row r="4407" spans="1:39" ht="12.75" customHeight="1">
      <c r="A4407" s="1"/>
      <c r="B4407" s="1" t="s">
        <v>14763</v>
      </c>
      <c r="C4407" s="1" t="s">
        <v>15482</v>
      </c>
      <c r="D4407" s="3" t="str">
        <f ca="1">IFERROR(__xludf.DUMMYFUNCTION("PROPER(REGEXEXTRACT(B4375, ""(?:https?:\/\/)?(?:www\.)?([a-zA-Z0-9-]+)\.""))"),"Skyscanner")</f>
        <v>Skyscanner</v>
      </c>
      <c r="E4407" s="1" t="s">
        <v>14765</v>
      </c>
      <c r="F4407" s="1">
        <v>10.311842</v>
      </c>
      <c r="G4407" s="1">
        <v>123.921206</v>
      </c>
      <c r="H4407" s="1" t="s">
        <v>14766</v>
      </c>
      <c r="I4407" s="1" t="s">
        <v>2622</v>
      </c>
      <c r="J4407" s="1">
        <f>IF(K4407="URBAN",1,IF(K4407="SUBURBAN",2,IF(K4407="RURAL",3,"")))</f>
        <v>1</v>
      </c>
      <c r="K4407" s="1" t="s">
        <v>42</v>
      </c>
      <c r="L4407" s="18">
        <v>46082</v>
      </c>
      <c r="M4407" s="49">
        <v>0.625</v>
      </c>
      <c r="N4407" s="18">
        <v>46083</v>
      </c>
      <c r="O4407" s="56">
        <v>0.5</v>
      </c>
      <c r="P4407" s="31" t="str">
        <f>TEXT($L4407, "dddd")</f>
        <v>Sunday</v>
      </c>
      <c r="Q4407" s="39" t="s">
        <v>43</v>
      </c>
      <c r="R4407" s="39">
        <v>3538</v>
      </c>
      <c r="S4407" s="1" t="str">
        <f>IF(OR(MONTH(L4407)=12, MONTH(L4407)&lt;=5), "Dry Season", "Wet Season")</f>
        <v>Dry Season</v>
      </c>
      <c r="T4407" s="1">
        <v>1</v>
      </c>
      <c r="U4407" s="1">
        <v>0</v>
      </c>
      <c r="V4407" s="1">
        <v>0</v>
      </c>
      <c r="W4407" s="2">
        <f>IF(ISNUMBER(SEARCH("N/A", X4407)), 0, 1)</f>
        <v>0</v>
      </c>
      <c r="X4407" s="1" t="s">
        <v>44</v>
      </c>
      <c r="Y4407" s="1"/>
      <c r="Z4407" s="1"/>
      <c r="AA4407" s="11" cm="1">
        <f t="array" ref="AA4407">IF(ISBLANK(Y4407), 0, VINCentyInvDistance(F4407,G4407,Y4407,Z4407))</f>
        <v>0</v>
      </c>
      <c r="AB4407" s="1">
        <v>0</v>
      </c>
      <c r="AC4407" s="1">
        <v>7.6</v>
      </c>
      <c r="AD4407" s="1">
        <v>0</v>
      </c>
      <c r="AE4407" s="1">
        <v>1432</v>
      </c>
      <c r="AF4407" s="1"/>
      <c r="AG4407" s="1" t="str">
        <f>TRIM(MID(SUBSTITUTE($H4407,",",REPT(" ",200)),(LEN($H4407)-LEN(SUBSTITUTE($H4407,",",""))-4)*200+1,200))</f>
        <v>Mabolo</v>
      </c>
      <c r="AH4407" s="1" t="str">
        <f>TRIM(MID(SUBSTITUTE($H4407,",",REPT(" ",200)),(LEN($H4407)-LEN(SUBSTITUTE($H4407,",",""))-3)*200+1,200))</f>
        <v>Cebu City</v>
      </c>
      <c r="AI4407" s="1" t="str">
        <f>TRIM(MID(SUBSTITUTE($H4407,",",REPT(" ",200)),(LEN($H4407)-LEN(SUBSTITUTE($H4407,",",""))-2)*200+1,200))</f>
        <v>Central Visayas</v>
      </c>
      <c r="AJ4407" s="1" t="str">
        <f>TRIM(MID(SUBSTITUTE($H4407,",",REPT(" ",200)),(LEN($H4407)-LEN(SUBSTITUTE($H4407,",",""))-0)*200+1,200))</f>
        <v>Philippines</v>
      </c>
      <c r="AK4407" t="s">
        <v>17724</v>
      </c>
      <c r="AL4407" s="1">
        <v>3</v>
      </c>
      <c r="AM4407" s="1" t="s">
        <v>14767</v>
      </c>
    </row>
    <row r="4408" spans="1:39" ht="12.75" customHeight="1">
      <c r="A4408" s="1"/>
      <c r="B4408" s="1" t="s">
        <v>14768</v>
      </c>
      <c r="C4408" s="1" t="s">
        <v>15483</v>
      </c>
      <c r="D4408" s="3" t="str">
        <f ca="1">IFERROR(__xludf.DUMMYFUNCTION("PROPER(REGEXEXTRACT(B4376, ""(?:https?:\/\/)?(?:www\.)?([a-zA-Z0-9-]+)\.""))"),"Skyscanner")</f>
        <v>Skyscanner</v>
      </c>
      <c r="E4408" s="1" t="s">
        <v>14770</v>
      </c>
      <c r="F4408" s="1">
        <v>10.309123</v>
      </c>
      <c r="G4408" s="1">
        <v>123.894766</v>
      </c>
      <c r="H4408" s="1" t="s">
        <v>14771</v>
      </c>
      <c r="I4408" s="1" t="s">
        <v>2622</v>
      </c>
      <c r="J4408" s="1">
        <f>IF(K4408="URBAN",1,IF(K4408="SUBURBAN",2,IF(K4408="RURAL",3,"")))</f>
        <v>1</v>
      </c>
      <c r="K4408" s="1" t="s">
        <v>42</v>
      </c>
      <c r="L4408" s="18">
        <v>46082</v>
      </c>
      <c r="M4408" s="49">
        <v>0.625</v>
      </c>
      <c r="N4408" s="18">
        <v>46083</v>
      </c>
      <c r="O4408" s="56">
        <v>0.5</v>
      </c>
      <c r="P4408" s="31" t="str">
        <f>TEXT($L4408, "dddd")</f>
        <v>Sunday</v>
      </c>
      <c r="Q4408" s="39" t="s">
        <v>43</v>
      </c>
      <c r="R4408" s="39">
        <v>2082</v>
      </c>
      <c r="S4408" s="1" t="str">
        <f>IF(OR(MONTH(L4408)=12, MONTH(L4408)&lt;=5), "Dry Season", "Wet Season")</f>
        <v>Dry Season</v>
      </c>
      <c r="T4408" s="1">
        <v>1</v>
      </c>
      <c r="U4408" s="1">
        <v>0</v>
      </c>
      <c r="V4408" s="1">
        <v>0</v>
      </c>
      <c r="W4408" s="2">
        <f>IF(ISNUMBER(SEARCH("N/A", X4408)), 0, 1)</f>
        <v>0</v>
      </c>
      <c r="X4408" s="1" t="s">
        <v>44</v>
      </c>
      <c r="Y4408" s="1"/>
      <c r="Z4408" s="1"/>
      <c r="AA4408" s="11" cm="1">
        <f t="array" ref="AA4408">IF(ISBLANK(Y4408), 0, VINCentyInvDistance(F4408,G4408,Y4408,Z4408))</f>
        <v>0</v>
      </c>
      <c r="AB4408" s="1">
        <v>0</v>
      </c>
      <c r="AC4408" s="1">
        <v>9</v>
      </c>
      <c r="AD4408" s="1">
        <v>0</v>
      </c>
      <c r="AE4408" s="1">
        <v>77</v>
      </c>
      <c r="AF4408" s="1"/>
      <c r="AG4408" s="1" t="str">
        <f>TRIM(MID(SUBSTITUTE($H4408,",",REPT(" ",200)),(LEN($H4408)-LEN(SUBSTITUTE($H4408,",",""))-4)*200+1,200))</f>
        <v>Camputhaw</v>
      </c>
      <c r="AH4408" s="1" t="str">
        <f>TRIM(MID(SUBSTITUTE($H4408,",",REPT(" ",200)),(LEN($H4408)-LEN(SUBSTITUTE($H4408,",",""))-3)*200+1,200))</f>
        <v>Cebu City</v>
      </c>
      <c r="AI4408" s="1" t="str">
        <f>TRIM(MID(SUBSTITUTE($H4408,",",REPT(" ",200)),(LEN($H4408)-LEN(SUBSTITUTE($H4408,",",""))-2)*200+1,200))</f>
        <v>Central Visayas</v>
      </c>
      <c r="AJ4408" s="1" t="str">
        <f>TRIM(MID(SUBSTITUTE($H4408,",",REPT(" ",200)),(LEN($H4408)-LEN(SUBSTITUTE($H4408,",",""))-0)*200+1,200))</f>
        <v>Philippines</v>
      </c>
      <c r="AK4408" t="s">
        <v>17724</v>
      </c>
      <c r="AL4408" s="1">
        <v>3</v>
      </c>
      <c r="AM4408" s="1" t="s">
        <v>14773</v>
      </c>
    </row>
    <row r="4409" spans="1:39" ht="12.75" customHeight="1">
      <c r="A4409" s="1"/>
      <c r="B4409" s="1" t="s">
        <v>14774</v>
      </c>
      <c r="C4409" s="1" t="s">
        <v>15484</v>
      </c>
      <c r="D4409" s="3" t="str">
        <f ca="1">IFERROR(__xludf.DUMMYFUNCTION("PROPER(REGEXEXTRACT(B4377, ""(?:https?:\/\/)?(?:www\.)?([a-zA-Z0-9-]+)\.""))"),"Skyscanner")</f>
        <v>Skyscanner</v>
      </c>
      <c r="E4409" s="1" t="s">
        <v>14776</v>
      </c>
      <c r="F4409" s="1">
        <v>10.30964</v>
      </c>
      <c r="G4409" s="1">
        <v>123.91919</v>
      </c>
      <c r="H4409" s="1" t="s">
        <v>14777</v>
      </c>
      <c r="I4409" s="1" t="s">
        <v>2622</v>
      </c>
      <c r="J4409" s="1">
        <f>IF(K4409="URBAN",1,IF(K4409="SUBURBAN",2,IF(K4409="RURAL",3,"")))</f>
        <v>1</v>
      </c>
      <c r="K4409" s="1" t="s">
        <v>42</v>
      </c>
      <c r="L4409" s="18">
        <v>46082</v>
      </c>
      <c r="M4409" s="49">
        <v>0.625</v>
      </c>
      <c r="N4409" s="18">
        <v>46083</v>
      </c>
      <c r="O4409" s="56">
        <v>0.5</v>
      </c>
      <c r="P4409" s="31" t="str">
        <f>TEXT($L4409, "dddd")</f>
        <v>Sunday</v>
      </c>
      <c r="Q4409" s="39" t="s">
        <v>43</v>
      </c>
      <c r="R4409" s="39">
        <v>7780</v>
      </c>
      <c r="S4409" s="1" t="str">
        <f>IF(OR(MONTH(L4409)=12, MONTH(L4409)&lt;=5), "Dry Season", "Wet Season")</f>
        <v>Dry Season</v>
      </c>
      <c r="T4409" s="1">
        <v>1</v>
      </c>
      <c r="U4409" s="1">
        <v>0</v>
      </c>
      <c r="V4409" s="1">
        <v>0</v>
      </c>
      <c r="W4409" s="2">
        <f>IF(ISNUMBER(SEARCH("N/A", X4409)), 0, 1)</f>
        <v>0</v>
      </c>
      <c r="X4409" s="1" t="s">
        <v>44</v>
      </c>
      <c r="Y4409" s="1"/>
      <c r="Z4409" s="1"/>
      <c r="AA4409" s="11" cm="1">
        <f t="array" ref="AA4409">IF(ISBLANK(Y4409), 0, VINCentyInvDistance(F4409,G4409,Y4409,Z4409))</f>
        <v>0</v>
      </c>
      <c r="AB4409" s="1">
        <v>0</v>
      </c>
      <c r="AC4409" s="1">
        <v>9</v>
      </c>
      <c r="AD4409" s="1">
        <v>4.5</v>
      </c>
      <c r="AE4409" s="1">
        <v>5838</v>
      </c>
      <c r="AF4409" s="1"/>
      <c r="AG4409" s="1" t="str">
        <f>TRIM(MID(SUBSTITUTE($H4409,",",REPT(" ",200)),(LEN($H4409)-LEN(SUBSTITUTE($H4409,",",""))-4)*200+1,200))</f>
        <v>Carreta</v>
      </c>
      <c r="AH4409" s="1" t="str">
        <f>TRIM(MID(SUBSTITUTE($H4409,",",REPT(" ",200)),(LEN($H4409)-LEN(SUBSTITUTE($H4409,",",""))-3)*200+1,200))</f>
        <v>Cebu City</v>
      </c>
      <c r="AI4409" s="1" t="str">
        <f>TRIM(MID(SUBSTITUTE($H4409,",",REPT(" ",200)),(LEN($H4409)-LEN(SUBSTITUTE($H4409,",",""))-2)*200+1,200))</f>
        <v>Central Visayas</v>
      </c>
      <c r="AJ4409" s="1" t="str">
        <f>TRIM(MID(SUBSTITUTE($H4409,",",REPT(" ",200)),(LEN($H4409)-LEN(SUBSTITUTE($H4409,",",""))-0)*200+1,200))</f>
        <v>Philippines</v>
      </c>
      <c r="AK4409" t="s">
        <v>17733</v>
      </c>
      <c r="AL4409" s="1">
        <v>5</v>
      </c>
      <c r="AM4409" s="1" t="s">
        <v>14778</v>
      </c>
    </row>
    <row r="4410" spans="1:39" ht="12.75" customHeight="1">
      <c r="A4410" s="1"/>
      <c r="B4410" s="1" t="s">
        <v>14779</v>
      </c>
      <c r="C4410" s="1" t="s">
        <v>15485</v>
      </c>
      <c r="D4410" s="3" t="str">
        <f ca="1">IFERROR(__xludf.DUMMYFUNCTION("PROPER(REGEXEXTRACT(B4378, ""(?:https?:\/\/)?(?:www\.)?([a-zA-Z0-9-]+)\.""))"),"Skyscanner")</f>
        <v>Skyscanner</v>
      </c>
      <c r="E4410" s="1" t="s">
        <v>14781</v>
      </c>
      <c r="F4410" s="1">
        <v>10.310475</v>
      </c>
      <c r="G4410" s="1">
        <v>123.90408600000001</v>
      </c>
      <c r="H4410" s="1" t="s">
        <v>14782</v>
      </c>
      <c r="I4410" s="1" t="s">
        <v>2622</v>
      </c>
      <c r="J4410" s="1">
        <f>IF(K4410="URBAN",1,IF(K4410="SUBURBAN",2,IF(K4410="RURAL",3,"")))</f>
        <v>1</v>
      </c>
      <c r="K4410" s="1" t="s">
        <v>42</v>
      </c>
      <c r="L4410" s="18">
        <v>46082</v>
      </c>
      <c r="M4410" s="49">
        <v>0.625</v>
      </c>
      <c r="N4410" s="18">
        <v>46083</v>
      </c>
      <c r="O4410" s="56">
        <v>0.5</v>
      </c>
      <c r="P4410" s="31" t="str">
        <f>TEXT($L4410, "dddd")</f>
        <v>Sunday</v>
      </c>
      <c r="Q4410" s="39" t="s">
        <v>1341</v>
      </c>
      <c r="R4410" s="39">
        <v>3060</v>
      </c>
      <c r="S4410" s="1" t="str">
        <f>IF(OR(MONTH(L4410)=12, MONTH(L4410)&lt;=5), "Dry Season", "Wet Season")</f>
        <v>Dry Season</v>
      </c>
      <c r="T4410" s="1">
        <v>1</v>
      </c>
      <c r="U4410" s="1">
        <v>0</v>
      </c>
      <c r="V4410" s="1">
        <v>0</v>
      </c>
      <c r="W4410" s="2">
        <f>IF(ISNUMBER(SEARCH("N/A", X4410)), 0, 1)</f>
        <v>0</v>
      </c>
      <c r="X4410" s="1" t="s">
        <v>44</v>
      </c>
      <c r="Y4410" s="1"/>
      <c r="Z4410" s="1"/>
      <c r="AA4410" s="11" cm="1">
        <f t="array" ref="AA4410">IF(ISBLANK(Y4410), 0, VINCentyInvDistance(F4410,G4410,Y4410,Z4410))</f>
        <v>0</v>
      </c>
      <c r="AB4410" s="1">
        <v>0</v>
      </c>
      <c r="AC4410" s="1">
        <v>10</v>
      </c>
      <c r="AD4410" s="1">
        <v>0</v>
      </c>
      <c r="AE4410" s="1">
        <v>12</v>
      </c>
      <c r="AF4410" s="1"/>
      <c r="AG4410" s="1" t="str">
        <f>TRIM(MID(SUBSTITUTE($H4410,",",REPT(" ",200)),(LEN($H4410)-LEN(SUBSTITUTE($H4410,",",""))-4)*200+1,200))</f>
        <v>Carreta</v>
      </c>
      <c r="AH4410" s="1" t="str">
        <f>TRIM(MID(SUBSTITUTE($H4410,",",REPT(" ",200)),(LEN($H4410)-LEN(SUBSTITUTE($H4410,",",""))-3)*200+1,200))</f>
        <v>Cebu City</v>
      </c>
      <c r="AI4410" s="1" t="str">
        <f>TRIM(MID(SUBSTITUTE($H4410,",",REPT(" ",200)),(LEN($H4410)-LEN(SUBSTITUTE($H4410,",",""))-2)*200+1,200))</f>
        <v>Central Visayas</v>
      </c>
      <c r="AJ4410" s="1" t="str">
        <f>TRIM(MID(SUBSTITUTE($H4410,",",REPT(" ",200)),(LEN($H4410)-LEN(SUBSTITUTE($H4410,",",""))-0)*200+1,200))</f>
        <v>Philippines</v>
      </c>
      <c r="AK4410" t="s">
        <v>17724</v>
      </c>
      <c r="AL4410" s="1">
        <v>3</v>
      </c>
      <c r="AM4410" s="1" t="s">
        <v>14783</v>
      </c>
    </row>
    <row r="4411" spans="1:39" ht="12.75" customHeight="1">
      <c r="A4411" s="1"/>
      <c r="B4411" s="1" t="s">
        <v>14784</v>
      </c>
      <c r="C4411" s="1" t="s">
        <v>15486</v>
      </c>
      <c r="D4411" s="3" t="str">
        <f ca="1">IFERROR(__xludf.DUMMYFUNCTION("PROPER(REGEXEXTRACT(B4379, ""(?:https?:\/\/)?(?:www\.)?([a-zA-Z0-9-]+)\.""))"),"Skyscanner")</f>
        <v>Skyscanner</v>
      </c>
      <c r="E4411" s="1" t="s">
        <v>14786</v>
      </c>
      <c r="F4411" s="1">
        <v>10.316972</v>
      </c>
      <c r="G4411" s="1">
        <v>123.909306</v>
      </c>
      <c r="H4411" s="1" t="s">
        <v>14787</v>
      </c>
      <c r="I4411" s="1" t="s">
        <v>2622</v>
      </c>
      <c r="J4411" s="1">
        <f>IF(K4411="URBAN",1,IF(K4411="SUBURBAN",2,IF(K4411="RURAL",3,"")))</f>
        <v>1</v>
      </c>
      <c r="K4411" s="1" t="s">
        <v>42</v>
      </c>
      <c r="L4411" s="18">
        <v>46082</v>
      </c>
      <c r="M4411" s="49">
        <v>0.625</v>
      </c>
      <c r="N4411" s="18">
        <v>46083</v>
      </c>
      <c r="O4411" s="56">
        <v>0.5</v>
      </c>
      <c r="P4411" s="31" t="str">
        <f>TEXT($L4411, "dddd")</f>
        <v>Sunday</v>
      </c>
      <c r="Q4411" s="39" t="s">
        <v>43</v>
      </c>
      <c r="R4411" s="39">
        <v>5401</v>
      </c>
      <c r="S4411" s="1" t="str">
        <f>IF(OR(MONTH(L4411)=12, MONTH(L4411)&lt;=5), "Dry Season", "Wet Season")</f>
        <v>Dry Season</v>
      </c>
      <c r="T4411" s="1">
        <v>1</v>
      </c>
      <c r="U4411" s="1">
        <v>0</v>
      </c>
      <c r="V4411" s="1">
        <v>0</v>
      </c>
      <c r="W4411" s="2">
        <f>IF(ISNUMBER(SEARCH("N/A", X4411)), 0, 1)</f>
        <v>0</v>
      </c>
      <c r="X4411" s="1" t="s">
        <v>44</v>
      </c>
      <c r="Y4411" s="1"/>
      <c r="Z4411" s="1"/>
      <c r="AA4411" s="11" cm="1">
        <f t="array" ref="AA4411">IF(ISBLANK(Y4411), 0, VINCentyInvDistance(F4411,G4411,Y4411,Z4411))</f>
        <v>0</v>
      </c>
      <c r="AB4411" s="1">
        <v>0</v>
      </c>
      <c r="AC4411" s="1">
        <v>9.6</v>
      </c>
      <c r="AD4411" s="1">
        <v>0</v>
      </c>
      <c r="AE4411" s="1">
        <v>913</v>
      </c>
      <c r="AF4411" s="1"/>
      <c r="AG4411" s="1" t="str">
        <f>TRIM(MID(SUBSTITUTE($H4411,",",REPT(" ",200)),(LEN($H4411)-LEN(SUBSTITUTE($H4411,",",""))-4)*200+1,200))</f>
        <v>Luz</v>
      </c>
      <c r="AH4411" s="1" t="str">
        <f>TRIM(MID(SUBSTITUTE($H4411,",",REPT(" ",200)),(LEN($H4411)-LEN(SUBSTITUTE($H4411,",",""))-3)*200+1,200))</f>
        <v>Cebu City</v>
      </c>
      <c r="AI4411" s="1" t="str">
        <f>TRIM(MID(SUBSTITUTE($H4411,",",REPT(" ",200)),(LEN($H4411)-LEN(SUBSTITUTE($H4411,",",""))-2)*200+1,200))</f>
        <v>Central Visayas</v>
      </c>
      <c r="AJ4411" s="1" t="str">
        <f>TRIM(MID(SUBSTITUTE($H4411,",",REPT(" ",200)),(LEN($H4411)-LEN(SUBSTITUTE($H4411,",",""))-0)*200+1,200))</f>
        <v>Philippines</v>
      </c>
      <c r="AK4411" t="s">
        <v>16463</v>
      </c>
      <c r="AL4411" s="1">
        <v>4</v>
      </c>
      <c r="AM4411" s="1" t="s">
        <v>14789</v>
      </c>
    </row>
    <row r="4412" spans="1:39" ht="12.75" customHeight="1">
      <c r="A4412" s="1"/>
      <c r="B4412" s="1" t="s">
        <v>14790</v>
      </c>
      <c r="C4412" s="1" t="s">
        <v>15487</v>
      </c>
      <c r="D4412" s="3" t="str">
        <f ca="1">IFERROR(__xludf.DUMMYFUNCTION("PROPER(REGEXEXTRACT(B4380, ""(?:https?:\/\/)?(?:www\.)?([a-zA-Z0-9-]+)\.""))"),"Skyscanner")</f>
        <v>Skyscanner</v>
      </c>
      <c r="E4412" s="1" t="s">
        <v>14792</v>
      </c>
      <c r="F4412" s="1">
        <v>10.297394000000001</v>
      </c>
      <c r="G4412" s="1">
        <v>123.89583399999999</v>
      </c>
      <c r="H4412" s="1" t="s">
        <v>15339</v>
      </c>
      <c r="I4412" s="1" t="s">
        <v>2622</v>
      </c>
      <c r="J4412" s="1">
        <f>IF(K4412="URBAN",1,IF(K4412="SUBURBAN",2,IF(K4412="RURAL",3,"")))</f>
        <v>1</v>
      </c>
      <c r="K4412" s="1" t="s">
        <v>42</v>
      </c>
      <c r="L4412" s="18">
        <v>46082</v>
      </c>
      <c r="M4412" s="49">
        <v>0.625</v>
      </c>
      <c r="N4412" s="18">
        <v>46083</v>
      </c>
      <c r="O4412" s="56">
        <v>0.5</v>
      </c>
      <c r="P4412" s="31" t="str">
        <f>TEXT($L4412, "dddd")</f>
        <v>Sunday</v>
      </c>
      <c r="Q4412" s="39" t="s">
        <v>207</v>
      </c>
      <c r="R4412" s="39">
        <v>2013</v>
      </c>
      <c r="S4412" s="1" t="str">
        <f>IF(OR(MONTH(L4412)=12, MONTH(L4412)&lt;=5), "Dry Season", "Wet Season")</f>
        <v>Dry Season</v>
      </c>
      <c r="T4412" s="1">
        <v>1</v>
      </c>
      <c r="U4412" s="1">
        <v>0</v>
      </c>
      <c r="V4412" s="1">
        <v>0</v>
      </c>
      <c r="W4412" s="2">
        <f>IF(ISNUMBER(SEARCH("N/A", X4412)), 0, 1)</f>
        <v>0</v>
      </c>
      <c r="X4412" s="1" t="s">
        <v>44</v>
      </c>
      <c r="Y4412" s="1"/>
      <c r="Z4412" s="1"/>
      <c r="AA4412" s="11" cm="1">
        <f t="array" ref="AA4412">IF(ISBLANK(Y4412), 0, VINCentyInvDistance(F4412,G4412,Y4412,Z4412))</f>
        <v>0</v>
      </c>
      <c r="AB4412" s="1">
        <v>0</v>
      </c>
      <c r="AC4412" s="1">
        <v>7.6</v>
      </c>
      <c r="AD4412" s="1">
        <v>0</v>
      </c>
      <c r="AE4412" s="1">
        <v>499</v>
      </c>
      <c r="AF4412" s="1"/>
      <c r="AG4412" s="1" t="str">
        <f>TRIM(MID(SUBSTITUTE($H4412,",",REPT(" ",200)),(LEN($H4412)-LEN(SUBSTITUTE($H4412,",",""))-4)*200+1,200))</f>
        <v>Calamba</v>
      </c>
      <c r="AH4412" s="1" t="str">
        <f>TRIM(MID(SUBSTITUTE($H4412,",",REPT(" ",200)),(LEN($H4412)-LEN(SUBSTITUTE($H4412,",",""))-3)*200+1,200))</f>
        <v>Cebu City</v>
      </c>
      <c r="AI4412" s="1" t="str">
        <f>TRIM(MID(SUBSTITUTE($H4412,",",REPT(" ",200)),(LEN($H4412)-LEN(SUBSTITUTE($H4412,",",""))-2)*200+1,200))</f>
        <v>Central Visayas</v>
      </c>
      <c r="AJ4412" s="1" t="str">
        <f>TRIM(MID(SUBSTITUTE($H4412,",",REPT(" ",200)),(LEN($H4412)-LEN(SUBSTITUTE($H4412,",",""))-0)*200+1,200))</f>
        <v>Philippines</v>
      </c>
      <c r="AK4412" t="s">
        <v>16463</v>
      </c>
      <c r="AL4412" s="1">
        <v>4</v>
      </c>
      <c r="AM4412" s="1" t="s">
        <v>14794</v>
      </c>
    </row>
    <row r="4413" spans="1:39" ht="12.75" customHeight="1">
      <c r="A4413" s="1"/>
      <c r="B4413" s="1" t="s">
        <v>4923</v>
      </c>
      <c r="C4413" s="1" t="s">
        <v>15488</v>
      </c>
      <c r="D4413" s="3" t="str">
        <f ca="1">IFERROR(__xludf.DUMMYFUNCTION("PROPER(REGEXEXTRACT(B4381, ""(?:https?:\/\/)?(?:www\.)?([a-zA-Z0-9-]+)\.""))"),"Skyscanner")</f>
        <v>Skyscanner</v>
      </c>
      <c r="E4413" s="1" t="s">
        <v>14796</v>
      </c>
      <c r="F4413" s="1">
        <v>10.34173</v>
      </c>
      <c r="G4413" s="1">
        <v>123.89745600000001</v>
      </c>
      <c r="H4413" s="1" t="s">
        <v>4926</v>
      </c>
      <c r="I4413" s="1" t="s">
        <v>2622</v>
      </c>
      <c r="J4413" s="1">
        <f>IF(K4413="URBAN",1,IF(K4413="SUBURBAN",2,IF(K4413="RURAL",3,"")))</f>
        <v>1</v>
      </c>
      <c r="K4413" s="1" t="s">
        <v>42</v>
      </c>
      <c r="L4413" s="18">
        <v>46082</v>
      </c>
      <c r="M4413" s="49">
        <v>0.625</v>
      </c>
      <c r="N4413" s="18">
        <v>46083</v>
      </c>
      <c r="O4413" s="56">
        <v>0.5</v>
      </c>
      <c r="P4413" s="31" t="str">
        <f>TEXT($L4413, "dddd")</f>
        <v>Sunday</v>
      </c>
      <c r="Q4413" s="39" t="s">
        <v>43</v>
      </c>
      <c r="R4413" s="39">
        <v>4932</v>
      </c>
      <c r="S4413" s="1" t="str">
        <f>IF(OR(MONTH(L4413)=12, MONTH(L4413)&lt;=5), "Dry Season", "Wet Season")</f>
        <v>Dry Season</v>
      </c>
      <c r="T4413" s="1">
        <v>1</v>
      </c>
      <c r="U4413" s="1">
        <v>0</v>
      </c>
      <c r="V4413" s="1">
        <v>0</v>
      </c>
      <c r="W4413" s="2">
        <f>IF(ISNUMBER(SEARCH("N/A", X4413)), 0, 1)</f>
        <v>0</v>
      </c>
      <c r="X4413" s="1" t="s">
        <v>44</v>
      </c>
      <c r="Y4413" s="1"/>
      <c r="Z4413" s="1"/>
      <c r="AA4413" s="11" cm="1">
        <f t="array" ref="AA4413">IF(ISBLANK(Y4413), 0, VINCentyInvDistance(F4413,G4413,Y4413,Z4413))</f>
        <v>0</v>
      </c>
      <c r="AB4413" s="1">
        <v>0</v>
      </c>
      <c r="AC4413" s="1">
        <v>8.8000000000000007</v>
      </c>
      <c r="AD4413" s="1">
        <v>4.4000000000000004</v>
      </c>
      <c r="AE4413" s="1">
        <v>2747</v>
      </c>
      <c r="AF4413" s="1"/>
      <c r="AG4413" s="1" t="str">
        <f>TRIM(MID(SUBSTITUTE($H4413,",",REPT(" ",200)),(LEN($H4413)-LEN(SUBSTITUTE($H4413,",",""))-4)*200+1,200))</f>
        <v>Apas</v>
      </c>
      <c r="AH4413" s="1" t="str">
        <f>TRIM(MID(SUBSTITUTE($H4413,",",REPT(" ",200)),(LEN($H4413)-LEN(SUBSTITUTE($H4413,",",""))-3)*200+1,200))</f>
        <v>Cebu City</v>
      </c>
      <c r="AI4413" s="1" t="str">
        <f>TRIM(MID(SUBSTITUTE($H4413,",",REPT(" ",200)),(LEN($H4413)-LEN(SUBSTITUTE($H4413,",",""))-2)*200+1,200))</f>
        <v>Central Visayas</v>
      </c>
      <c r="AJ4413" s="1" t="str">
        <f>TRIM(MID(SUBSTITUTE($H4413,",",REPT(" ",200)),(LEN($H4413)-LEN(SUBSTITUTE($H4413,",",""))-0)*200+1,200))</f>
        <v>Philippines</v>
      </c>
      <c r="AK4413" t="s">
        <v>2091</v>
      </c>
      <c r="AL4413" s="1">
        <v>5</v>
      </c>
      <c r="AM4413" s="1" t="s">
        <v>4927</v>
      </c>
    </row>
    <row r="4414" spans="1:39" ht="12.75" customHeight="1">
      <c r="A4414" s="1"/>
      <c r="B4414" s="1" t="s">
        <v>14797</v>
      </c>
      <c r="C4414" s="1" t="s">
        <v>15489</v>
      </c>
      <c r="D4414" s="3" t="str">
        <f ca="1">IFERROR(__xludf.DUMMYFUNCTION("PROPER(REGEXEXTRACT(B4382, ""(?:https?:\/\/)?(?:www\.)?([a-zA-Z0-9-]+)\.""))"),"Skyscanner")</f>
        <v>Skyscanner</v>
      </c>
      <c r="E4414" s="1" t="s">
        <v>14799</v>
      </c>
      <c r="F4414" s="1">
        <v>10.305095</v>
      </c>
      <c r="G4414" s="1">
        <v>123.910625</v>
      </c>
      <c r="H4414" s="1" t="s">
        <v>14800</v>
      </c>
      <c r="I4414" s="1" t="s">
        <v>2622</v>
      </c>
      <c r="J4414" s="1">
        <f>IF(K4414="URBAN",1,IF(K4414="SUBURBAN",2,IF(K4414="RURAL",3,"")))</f>
        <v>1</v>
      </c>
      <c r="K4414" s="1" t="s">
        <v>42</v>
      </c>
      <c r="L4414" s="18">
        <v>46082</v>
      </c>
      <c r="M4414" s="49">
        <v>0.58333333333333337</v>
      </c>
      <c r="N4414" s="18">
        <v>46083</v>
      </c>
      <c r="O4414" s="56">
        <v>0.5</v>
      </c>
      <c r="P4414" s="31" t="str">
        <f>TEXT($L4414, "dddd")</f>
        <v>Sunday</v>
      </c>
      <c r="Q4414" s="39" t="s">
        <v>207</v>
      </c>
      <c r="R4414" s="39">
        <v>4568</v>
      </c>
      <c r="S4414" s="1" t="str">
        <f>IF(OR(MONTH(L4414)=12, MONTH(L4414)&lt;=5), "Dry Season", "Wet Season")</f>
        <v>Dry Season</v>
      </c>
      <c r="T4414" s="1">
        <v>1</v>
      </c>
      <c r="U4414" s="1">
        <v>0</v>
      </c>
      <c r="V4414" s="1">
        <v>0</v>
      </c>
      <c r="W4414" s="2">
        <f>IF(ISNUMBER(SEARCH("N/A", X4414)), 0, 1)</f>
        <v>0</v>
      </c>
      <c r="X4414" s="1" t="s">
        <v>44</v>
      </c>
      <c r="Y4414" s="1"/>
      <c r="Z4414" s="1"/>
      <c r="AA4414" s="11" cm="1">
        <f t="array" ref="AA4414">IF(ISBLANK(Y4414), 0, VINCentyInvDistance(F4414,G4414,Y4414,Z4414))</f>
        <v>0</v>
      </c>
      <c r="AB4414" s="1">
        <v>0</v>
      </c>
      <c r="AC4414" s="1">
        <v>9.4</v>
      </c>
      <c r="AD4414" s="1">
        <v>4.7</v>
      </c>
      <c r="AE4414" s="1">
        <v>1389</v>
      </c>
      <c r="AF4414" s="1"/>
      <c r="AG4414" s="1" t="str">
        <f>TRIM(MID(SUBSTITUTE($H4414,",",REPT(" ",200)),(LEN($H4414)-LEN(SUBSTITUTE($H4414,",",""))-4)*200+1,200))</f>
        <v>Carreta</v>
      </c>
      <c r="AH4414" s="1" t="str">
        <f>TRIM(MID(SUBSTITUTE($H4414,",",REPT(" ",200)),(LEN($H4414)-LEN(SUBSTITUTE($H4414,",",""))-3)*200+1,200))</f>
        <v>Cebu City</v>
      </c>
      <c r="AI4414" s="1" t="str">
        <f>TRIM(MID(SUBSTITUTE($H4414,",",REPT(" ",200)),(LEN($H4414)-LEN(SUBSTITUTE($H4414,",",""))-2)*200+1,200))</f>
        <v>Central Visayas</v>
      </c>
      <c r="AJ4414" s="1" t="str">
        <f>TRIM(MID(SUBSTITUTE($H4414,",",REPT(" ",200)),(LEN($H4414)-LEN(SUBSTITUTE($H4414,",",""))-0)*200+1,200))</f>
        <v>Philippines</v>
      </c>
      <c r="AK4414" t="s">
        <v>16463</v>
      </c>
      <c r="AL4414" s="1">
        <v>3</v>
      </c>
      <c r="AM4414" s="1" t="s">
        <v>14801</v>
      </c>
    </row>
    <row r="4415" spans="1:39" ht="12.75" customHeight="1">
      <c r="A4415" s="1"/>
      <c r="B4415" s="1" t="s">
        <v>14802</v>
      </c>
      <c r="C4415" s="1" t="s">
        <v>15490</v>
      </c>
      <c r="D4415" s="3" t="str">
        <f ca="1">IFERROR(__xludf.DUMMYFUNCTION("PROPER(REGEXEXTRACT(B4383, ""(?:https?:\/\/)?(?:www\.)?([a-zA-Z0-9-]+)\.""))"),"Skyscanner")</f>
        <v>Skyscanner</v>
      </c>
      <c r="E4415" s="1" t="s">
        <v>14804</v>
      </c>
      <c r="F4415" s="1">
        <v>10.313157</v>
      </c>
      <c r="G4415" s="1">
        <v>123.89439400000001</v>
      </c>
      <c r="H4415" s="1" t="s">
        <v>14805</v>
      </c>
      <c r="I4415" s="1" t="s">
        <v>2622</v>
      </c>
      <c r="J4415" s="1">
        <f>IF(K4415="URBAN",1,IF(K4415="SUBURBAN",2,IF(K4415="RURAL",3,"")))</f>
        <v>1</v>
      </c>
      <c r="K4415" s="1" t="s">
        <v>42</v>
      </c>
      <c r="L4415" s="18">
        <v>46082</v>
      </c>
      <c r="M4415" s="49">
        <v>0.58333333333333337</v>
      </c>
      <c r="N4415" s="18">
        <v>46083</v>
      </c>
      <c r="O4415" s="56">
        <v>0.5</v>
      </c>
      <c r="P4415" s="31" t="str">
        <f>TEXT($L4415, "dddd")</f>
        <v>Sunday</v>
      </c>
      <c r="Q4415" s="39" t="s">
        <v>1341</v>
      </c>
      <c r="R4415" s="39">
        <v>5993</v>
      </c>
      <c r="S4415" s="1" t="str">
        <f>IF(OR(MONTH(L4415)=12, MONTH(L4415)&lt;=5), "Dry Season", "Wet Season")</f>
        <v>Dry Season</v>
      </c>
      <c r="T4415" s="1">
        <v>1</v>
      </c>
      <c r="U4415" s="1">
        <v>0</v>
      </c>
      <c r="V4415" s="1">
        <v>0</v>
      </c>
      <c r="W4415" s="2">
        <f>IF(ISNUMBER(SEARCH("N/A", X4415)), 0, 1)</f>
        <v>0</v>
      </c>
      <c r="X4415" s="1" t="s">
        <v>44</v>
      </c>
      <c r="Y4415" s="1"/>
      <c r="Z4415" s="1"/>
      <c r="AA4415" s="11" cm="1">
        <f t="array" ref="AA4415">IF(ISBLANK(Y4415), 0, VINCentyInvDistance(F4415,G4415,Y4415,Z4415))</f>
        <v>0</v>
      </c>
      <c r="AB4415" s="1">
        <v>0</v>
      </c>
      <c r="AC4415" s="1">
        <v>9.4</v>
      </c>
      <c r="AD4415" s="1">
        <v>4.7</v>
      </c>
      <c r="AE4415" s="1">
        <v>414</v>
      </c>
      <c r="AF4415" s="1"/>
      <c r="AG4415" s="1" t="str">
        <f>TRIM(MID(SUBSTITUTE($H4415,",",REPT(" ",200)),(LEN($H4415)-LEN(SUBSTITUTE($H4415,",",""))-4)*200+1,200))</f>
        <v>Camputhaw</v>
      </c>
      <c r="AH4415" s="1" t="str">
        <f>TRIM(MID(SUBSTITUTE($H4415,",",REPT(" ",200)),(LEN($H4415)-LEN(SUBSTITUTE($H4415,",",""))-3)*200+1,200))</f>
        <v>Cebu City</v>
      </c>
      <c r="AI4415" s="1" t="str">
        <f>TRIM(MID(SUBSTITUTE($H4415,",",REPT(" ",200)),(LEN($H4415)-LEN(SUBSTITUTE($H4415,",",""))-2)*200+1,200))</f>
        <v>Central Visayas</v>
      </c>
      <c r="AJ4415" s="1" t="str">
        <f>TRIM(MID(SUBSTITUTE($H4415,",",REPT(" ",200)),(LEN($H4415)-LEN(SUBSTITUTE($H4415,",",""))-0)*200+1,200))</f>
        <v>Philippines</v>
      </c>
      <c r="AK4415" t="s">
        <v>16463</v>
      </c>
      <c r="AL4415" s="1">
        <v>4</v>
      </c>
      <c r="AM4415" s="1" t="s">
        <v>14806</v>
      </c>
    </row>
    <row r="4416" spans="1:39" ht="12.75" customHeight="1">
      <c r="A4416" s="1"/>
      <c r="B4416" s="1" t="s">
        <v>14807</v>
      </c>
      <c r="C4416" s="1" t="s">
        <v>15491</v>
      </c>
      <c r="D4416" s="3" t="str">
        <f ca="1">IFERROR(__xludf.DUMMYFUNCTION("PROPER(REGEXEXTRACT(B4384, ""(?:https?:\/\/)?(?:www\.)?([a-zA-Z0-9-]+)\.""))"),"Skyscanner")</f>
        <v>Skyscanner</v>
      </c>
      <c r="E4416" s="1" t="s">
        <v>14809</v>
      </c>
      <c r="F4416" s="1">
        <v>10.324875</v>
      </c>
      <c r="G4416" s="1">
        <v>123.936733</v>
      </c>
      <c r="H4416" s="1" t="s">
        <v>14810</v>
      </c>
      <c r="I4416" s="1" t="s">
        <v>2622</v>
      </c>
      <c r="J4416" s="1">
        <f>IF(K4416="URBAN",1,IF(K4416="SUBURBAN",2,IF(K4416="RURAL",3,"")))</f>
        <v>1</v>
      </c>
      <c r="K4416" s="1" t="s">
        <v>42</v>
      </c>
      <c r="L4416" s="18">
        <v>46082</v>
      </c>
      <c r="M4416" s="49">
        <v>0.625</v>
      </c>
      <c r="N4416" s="18">
        <v>46083</v>
      </c>
      <c r="O4416" s="56">
        <v>0.5</v>
      </c>
      <c r="P4416" s="31" t="str">
        <f>TEXT($L4416, "dddd")</f>
        <v>Sunday</v>
      </c>
      <c r="Q4416" s="39" t="s">
        <v>43</v>
      </c>
      <c r="R4416" s="39">
        <v>6740</v>
      </c>
      <c r="S4416" s="1" t="str">
        <f>IF(OR(MONTH(L4416)=12, MONTH(L4416)&lt;=5), "Dry Season", "Wet Season")</f>
        <v>Dry Season</v>
      </c>
      <c r="T4416" s="1">
        <v>1</v>
      </c>
      <c r="U4416" s="1">
        <v>0</v>
      </c>
      <c r="V4416" s="1">
        <v>0</v>
      </c>
      <c r="W4416" s="2">
        <f>IF(ISNUMBER(SEARCH("N/A", X4416)), 0, 1)</f>
        <v>0</v>
      </c>
      <c r="X4416" s="1" t="s">
        <v>44</v>
      </c>
      <c r="Y4416" s="1"/>
      <c r="Z4416" s="1"/>
      <c r="AA4416" s="11" cm="1">
        <f t="array" ref="AA4416">IF(ISBLANK(Y4416), 0, VINCentyInvDistance(F4416,G4416,Y4416,Z4416))</f>
        <v>0</v>
      </c>
      <c r="AB4416" s="1">
        <v>0</v>
      </c>
      <c r="AC4416" s="1">
        <v>9.1999999999999993</v>
      </c>
      <c r="AD4416" s="1">
        <v>0</v>
      </c>
      <c r="AE4416" s="1">
        <v>937</v>
      </c>
      <c r="AF4416" s="1"/>
      <c r="AG4416" s="1" t="str">
        <f>TRIM(MID(SUBSTITUTE($H4416,",",REPT(" ",200)),(LEN($H4416)-LEN(SUBSTITUTE($H4416,",",""))-4)*200+1,200))</f>
        <v>City South Special Economic Administrative Zone</v>
      </c>
      <c r="AH4416" s="1" t="str">
        <f>TRIM(MID(SUBSTITUTE($H4416,",",REPT(" ",200)),(LEN($H4416)-LEN(SUBSTITUTE($H4416,",",""))-3)*200+1,200))</f>
        <v>Mandaue</v>
      </c>
      <c r="AI4416" s="1" t="str">
        <f>TRIM(MID(SUBSTITUTE($H4416,",",REPT(" ",200)),(LEN($H4416)-LEN(SUBSTITUTE($H4416,",",""))-2)*200+1,200))</f>
        <v>Central Visayas</v>
      </c>
      <c r="AJ4416" s="1" t="str">
        <f>TRIM(MID(SUBSTITUTE($H4416,",",REPT(" ",200)),(LEN($H4416)-LEN(SUBSTITUTE($H4416,",",""))-0)*200+1,200))</f>
        <v>Philippines</v>
      </c>
      <c r="AK4416" t="s">
        <v>16463</v>
      </c>
      <c r="AL4416" s="1">
        <v>4</v>
      </c>
      <c r="AM4416" s="1" t="s">
        <v>14811</v>
      </c>
    </row>
    <row r="4417" spans="1:39" ht="12.75" customHeight="1">
      <c r="A4417" s="1"/>
      <c r="B4417" s="1" t="s">
        <v>14812</v>
      </c>
      <c r="C4417" s="1" t="s">
        <v>15492</v>
      </c>
      <c r="D4417" s="3" t="str">
        <f ca="1">IFERROR(__xludf.DUMMYFUNCTION("PROPER(REGEXEXTRACT(B4385, ""(?:https?:\/\/)?(?:www\.)?([a-zA-Z0-9-]+)\.""))"),"Skyscanner")</f>
        <v>Skyscanner</v>
      </c>
      <c r="E4417" s="1" t="s">
        <v>14814</v>
      </c>
      <c r="F4417" s="1">
        <v>10.317021</v>
      </c>
      <c r="G4417" s="1">
        <v>123.90928099999999</v>
      </c>
      <c r="H4417" s="1" t="s">
        <v>14815</v>
      </c>
      <c r="I4417" s="1" t="s">
        <v>2622</v>
      </c>
      <c r="J4417" s="1">
        <f>IF(K4417="URBAN",1,IF(K4417="SUBURBAN",2,IF(K4417="RURAL",3,"")))</f>
        <v>1</v>
      </c>
      <c r="K4417" s="1" t="s">
        <v>42</v>
      </c>
      <c r="L4417" s="18">
        <v>46082</v>
      </c>
      <c r="M4417" s="49">
        <v>0.58333333333333337</v>
      </c>
      <c r="N4417" s="18">
        <v>46083</v>
      </c>
      <c r="O4417" s="56">
        <v>0.5</v>
      </c>
      <c r="P4417" s="31" t="str">
        <f>TEXT($L4417, "dddd")</f>
        <v>Sunday</v>
      </c>
      <c r="Q4417" s="39" t="s">
        <v>1341</v>
      </c>
      <c r="R4417" s="39">
        <v>2175</v>
      </c>
      <c r="S4417" s="1" t="str">
        <f>IF(OR(MONTH(L4417)=12, MONTH(L4417)&lt;=5), "Dry Season", "Wet Season")</f>
        <v>Dry Season</v>
      </c>
      <c r="T4417" s="1">
        <v>1</v>
      </c>
      <c r="U4417" s="1">
        <v>0</v>
      </c>
      <c r="V4417" s="1">
        <v>0</v>
      </c>
      <c r="W4417" s="2">
        <f>IF(ISNUMBER(SEARCH("N/A", X4417)), 0, 1)</f>
        <v>0</v>
      </c>
      <c r="X4417" s="1" t="s">
        <v>44</v>
      </c>
      <c r="Y4417" s="1"/>
      <c r="Z4417" s="1"/>
      <c r="AA4417" s="11" cm="1">
        <f t="array" ref="AA4417">IF(ISBLANK(Y4417), 0, VINCentyInvDistance(F4417,G4417,Y4417,Z4417))</f>
        <v>0</v>
      </c>
      <c r="AB4417" s="1">
        <v>0</v>
      </c>
      <c r="AC4417" s="1">
        <v>8.8000000000000007</v>
      </c>
      <c r="AD4417" s="1">
        <v>4.4000000000000004</v>
      </c>
      <c r="AE4417" s="1">
        <v>283</v>
      </c>
      <c r="AF4417" s="1"/>
      <c r="AG4417" s="1" t="str">
        <f>TRIM(MID(SUBSTITUTE($H4417,",",REPT(" ",200)),(LEN($H4417)-LEN(SUBSTITUTE($H4417,",",""))-4)*200+1,200))</f>
        <v>Luz</v>
      </c>
      <c r="AH4417" s="1" t="str">
        <f>TRIM(MID(SUBSTITUTE($H4417,",",REPT(" ",200)),(LEN($H4417)-LEN(SUBSTITUTE($H4417,",",""))-3)*200+1,200))</f>
        <v>Cebu City</v>
      </c>
      <c r="AI4417" s="1" t="str">
        <f>TRIM(MID(SUBSTITUTE($H4417,",",REPT(" ",200)),(LEN($H4417)-LEN(SUBSTITUTE($H4417,",",""))-2)*200+1,200))</f>
        <v>Central Visayas</v>
      </c>
      <c r="AJ4417" s="1" t="str">
        <f>TRIM(MID(SUBSTITUTE($H4417,",",REPT(" ",200)),(LEN($H4417)-LEN(SUBSTITUTE($H4417,",",""))-0)*200+1,200))</f>
        <v>Philippines</v>
      </c>
      <c r="AK4417" t="s">
        <v>17724</v>
      </c>
      <c r="AL4417" s="1">
        <v>3</v>
      </c>
      <c r="AM4417" s="1" t="s">
        <v>14816</v>
      </c>
    </row>
    <row r="4418" spans="1:39" ht="12.75" customHeight="1">
      <c r="A4418" s="1"/>
      <c r="B4418" s="1" t="s">
        <v>14817</v>
      </c>
      <c r="C4418" s="1" t="s">
        <v>15493</v>
      </c>
      <c r="D4418" s="3" t="str">
        <f ca="1">IFERROR(__xludf.DUMMYFUNCTION("PROPER(REGEXEXTRACT(B4386, ""(?:https?:\/\/)?(?:www\.)?([a-zA-Z0-9-]+)\.""))"),"Skyscanner")</f>
        <v>Skyscanner</v>
      </c>
      <c r="E4418" s="1" t="s">
        <v>14819</v>
      </c>
      <c r="F4418" s="1">
        <v>10.32991</v>
      </c>
      <c r="G4418" s="1">
        <v>123.90713</v>
      </c>
      <c r="H4418" s="1" t="s">
        <v>14820</v>
      </c>
      <c r="I4418" s="1" t="s">
        <v>2622</v>
      </c>
      <c r="J4418" s="1">
        <f>IF(K4418="URBAN",1,IF(K4418="SUBURBAN",2,IF(K4418="RURAL",3,"")))</f>
        <v>1</v>
      </c>
      <c r="K4418" s="1" t="s">
        <v>42</v>
      </c>
      <c r="L4418" s="18">
        <v>46082</v>
      </c>
      <c r="M4418" s="49">
        <v>0.58333333333333337</v>
      </c>
      <c r="N4418" s="18">
        <v>46083</v>
      </c>
      <c r="O4418" s="56">
        <v>0.45833333333333331</v>
      </c>
      <c r="P4418" s="31" t="str">
        <f>TEXT($L4418, "dddd")</f>
        <v>Sunday</v>
      </c>
      <c r="Q4418" s="39" t="s">
        <v>43</v>
      </c>
      <c r="R4418" s="39">
        <v>0</v>
      </c>
      <c r="S4418" s="1" t="str">
        <f>IF(OR(MONTH(L4418)=12, MONTH(L4418)&lt;=5), "Dry Season", "Wet Season")</f>
        <v>Dry Season</v>
      </c>
      <c r="T4418" s="1">
        <v>1</v>
      </c>
      <c r="U4418" s="1">
        <v>0</v>
      </c>
      <c r="V4418" s="1">
        <v>0</v>
      </c>
      <c r="W4418" s="2">
        <f>IF(ISNUMBER(SEARCH("N/A", X4418)), 0, 1)</f>
        <v>0</v>
      </c>
      <c r="X4418" s="1" t="s">
        <v>44</v>
      </c>
      <c r="Y4418" s="1"/>
      <c r="Z4418" s="1"/>
      <c r="AA4418" s="11" cm="1">
        <f t="array" ref="AA4418">IF(ISBLANK(Y4418), 0, VINCentyInvDistance(F4418,G4418,Y4418,Z4418))</f>
        <v>0</v>
      </c>
      <c r="AB4418" s="1">
        <v>0</v>
      </c>
      <c r="AC4418" s="1">
        <v>9.1999999999999993</v>
      </c>
      <c r="AD4418" s="1">
        <v>4.5999999999999996</v>
      </c>
      <c r="AE4418" s="1">
        <v>592</v>
      </c>
      <c r="AF4418" s="1"/>
      <c r="AG4418" s="1" t="s">
        <v>731</v>
      </c>
      <c r="AH4418" s="1" t="str">
        <f>TRIM(MID(SUBSTITUTE($H4418,",",REPT(" ",200)),(LEN($H4418)-LEN(SUBSTITUTE($H4418,",",""))-3)*200+1,200))</f>
        <v>Cebu City</v>
      </c>
      <c r="AI4418" s="1" t="str">
        <f>TRIM(MID(SUBSTITUTE($H4418,",",REPT(" ",200)),(LEN($H4418)-LEN(SUBSTITUTE($H4418,",",""))-2)*200+1,200))</f>
        <v>Central Visayas</v>
      </c>
      <c r="AJ4418" s="1" t="s">
        <v>55</v>
      </c>
      <c r="AK4418" t="s">
        <v>16465</v>
      </c>
      <c r="AL4418" s="1">
        <v>4</v>
      </c>
      <c r="AM4418" s="1" t="s">
        <v>14821</v>
      </c>
    </row>
    <row r="4419" spans="1:39" ht="12.75" customHeight="1">
      <c r="A4419" s="1"/>
      <c r="B4419" s="1" t="s">
        <v>4870</v>
      </c>
      <c r="C4419" s="1" t="s">
        <v>15494</v>
      </c>
      <c r="D4419" s="3" t="str">
        <f ca="1">IFERROR(__xludf.DUMMYFUNCTION("PROPER(REGEXEXTRACT(B4387, ""(?:https?:\/\/)?(?:www\.)?([a-zA-Z0-9-]+)\.""))"),"Skyscanner")</f>
        <v>Skyscanner</v>
      </c>
      <c r="E4419" s="1" t="s">
        <v>14823</v>
      </c>
      <c r="F4419" s="1">
        <v>10.319376</v>
      </c>
      <c r="G4419" s="1">
        <v>123.903053</v>
      </c>
      <c r="H4419" s="1" t="s">
        <v>15347</v>
      </c>
      <c r="I4419" s="1" t="s">
        <v>2622</v>
      </c>
      <c r="J4419" s="1">
        <f>IF(K4419="URBAN",1,IF(K4419="SUBURBAN",2,IF(K4419="RURAL",3,"")))</f>
        <v>1</v>
      </c>
      <c r="K4419" s="1" t="s">
        <v>42</v>
      </c>
      <c r="L4419" s="18">
        <v>46082</v>
      </c>
      <c r="M4419" s="49">
        <v>0.625</v>
      </c>
      <c r="N4419" s="18">
        <v>46083</v>
      </c>
      <c r="O4419" s="56">
        <v>0.5</v>
      </c>
      <c r="P4419" s="31" t="str">
        <f>TEXT($L4419, "dddd")</f>
        <v>Sunday</v>
      </c>
      <c r="Q4419" s="39" t="s">
        <v>207</v>
      </c>
      <c r="R4419" s="39">
        <v>3639</v>
      </c>
      <c r="S4419" s="1" t="str">
        <f>IF(OR(MONTH(L4419)=12, MONTH(L4419)&lt;=5), "Dry Season", "Wet Season")</f>
        <v>Dry Season</v>
      </c>
      <c r="T4419" s="1">
        <v>1</v>
      </c>
      <c r="U4419" s="1">
        <v>0</v>
      </c>
      <c r="V4419" s="1">
        <v>0</v>
      </c>
      <c r="W4419" s="2">
        <f>IF(ISNUMBER(SEARCH("N/A", X4419)), 0, 1)</f>
        <v>0</v>
      </c>
      <c r="X4419" s="1" t="s">
        <v>44</v>
      </c>
      <c r="Y4419" s="1"/>
      <c r="Z4419" s="1"/>
      <c r="AA4419" s="11" cm="1">
        <f t="array" ref="AA4419">IF(ISBLANK(Y4419), 0, VINCentyInvDistance(F4419,G4419,Y4419,Z4419))</f>
        <v>0</v>
      </c>
      <c r="AB4419" s="1">
        <v>0</v>
      </c>
      <c r="AC4419" s="1">
        <v>8.4</v>
      </c>
      <c r="AD4419" s="1">
        <v>4.2</v>
      </c>
      <c r="AE4419" s="1">
        <v>5880</v>
      </c>
      <c r="AF4419" s="1"/>
      <c r="AG4419" s="1" t="str">
        <f>TRIM(MID(SUBSTITUTE($H4419,",",REPT(" ",200)),(LEN($H4419)-LEN(SUBSTITUTE($H4419,",",""))-4)*200+1,200))</f>
        <v>Luz</v>
      </c>
      <c r="AH4419" s="1" t="str">
        <f>TRIM(MID(SUBSTITUTE($H4419,",",REPT(" ",200)),(LEN($H4419)-LEN(SUBSTITUTE($H4419,",",""))-3)*200+1,200))</f>
        <v>Cebu City</v>
      </c>
      <c r="AI4419" s="1" t="str">
        <f>TRIM(MID(SUBSTITUTE($H4419,",",REPT(" ",200)),(LEN($H4419)-LEN(SUBSTITUTE($H4419,",",""))-2)*200+1,200))</f>
        <v>Central Visayas</v>
      </c>
      <c r="AJ4419" s="1" t="str">
        <f>TRIM(MID(SUBSTITUTE($H4419,",",REPT(" ",200)),(LEN($H4419)-LEN(SUBSTITUTE($H4419,",",""))-0)*200+1,200))</f>
        <v>Philippines</v>
      </c>
      <c r="AK4419" t="s">
        <v>16463</v>
      </c>
      <c r="AL4419" s="1">
        <v>3</v>
      </c>
      <c r="AM4419" s="1" t="s">
        <v>4873</v>
      </c>
    </row>
    <row r="4420" spans="1:39" ht="12.75" customHeight="1">
      <c r="A4420" s="1"/>
      <c r="B4420" s="1" t="s">
        <v>14824</v>
      </c>
      <c r="C4420" s="1" t="s">
        <v>15495</v>
      </c>
      <c r="D4420" s="3" t="str">
        <f ca="1">IFERROR(__xludf.DUMMYFUNCTION("PROPER(REGEXEXTRACT(B4388, ""(?:https?:\/\/)?(?:www\.)?([a-zA-Z0-9-]+)\.""))"),"Skyscanner")</f>
        <v>Skyscanner</v>
      </c>
      <c r="E4420" s="1" t="s">
        <v>14826</v>
      </c>
      <c r="F4420" s="1">
        <v>10.327602000000001</v>
      </c>
      <c r="G4420" s="1">
        <v>123.92198500000001</v>
      </c>
      <c r="H4420" s="1" t="s">
        <v>14827</v>
      </c>
      <c r="I4420" s="1" t="s">
        <v>2622</v>
      </c>
      <c r="J4420" s="1">
        <f>IF(K4420="URBAN",1,IF(K4420="SUBURBAN",2,IF(K4420="RURAL",3,"")))</f>
        <v>1</v>
      </c>
      <c r="K4420" s="1" t="s">
        <v>42</v>
      </c>
      <c r="L4420" s="18">
        <v>46082</v>
      </c>
      <c r="M4420" s="49">
        <v>0.58333333333333337</v>
      </c>
      <c r="N4420" s="18">
        <v>46083</v>
      </c>
      <c r="O4420" s="56">
        <v>0.5</v>
      </c>
      <c r="P4420" s="31" t="str">
        <f>TEXT($L4420, "dddd")</f>
        <v>Sunday</v>
      </c>
      <c r="Q4420" s="39" t="s">
        <v>207</v>
      </c>
      <c r="R4420" s="39">
        <v>2283</v>
      </c>
      <c r="S4420" s="1" t="str">
        <f>IF(OR(MONTH(L4420)=12, MONTH(L4420)&lt;=5), "Dry Season", "Wet Season")</f>
        <v>Dry Season</v>
      </c>
      <c r="T4420" s="1">
        <v>1</v>
      </c>
      <c r="U4420" s="1">
        <v>0</v>
      </c>
      <c r="V4420" s="1">
        <v>0</v>
      </c>
      <c r="W4420" s="2">
        <f>IF(ISNUMBER(SEARCH("N/A", X4420)), 0, 1)</f>
        <v>0</v>
      </c>
      <c r="X4420" s="1" t="s">
        <v>44</v>
      </c>
      <c r="Y4420" s="1"/>
      <c r="Z4420" s="1"/>
      <c r="AA4420" s="11" cm="1">
        <f t="array" ref="AA4420">IF(ISBLANK(Y4420), 0, VINCentyInvDistance(F4420,G4420,Y4420,Z4420))</f>
        <v>0</v>
      </c>
      <c r="AB4420" s="1">
        <v>0</v>
      </c>
      <c r="AC4420" s="1">
        <v>8.1999999999999993</v>
      </c>
      <c r="AD4420" s="1">
        <v>4.0999999999999996</v>
      </c>
      <c r="AE4420" s="1">
        <v>412</v>
      </c>
      <c r="AF4420" s="1"/>
      <c r="AG4420" s="1" t="str">
        <f>TRIM(MID(SUBSTITUTE($H4420,",",REPT(" ",200)),(LEN($H4420)-LEN(SUBSTITUTE($H4420,",",""))-4)*200+1,200))</f>
        <v>Subangdaku</v>
      </c>
      <c r="AH4420" s="1" t="str">
        <f>TRIM(MID(SUBSTITUTE($H4420,",",REPT(" ",200)),(LEN($H4420)-LEN(SUBSTITUTE($H4420,",",""))-3)*200+1,200))</f>
        <v>Mandaue</v>
      </c>
      <c r="AI4420" s="1" t="str">
        <f>TRIM(MID(SUBSTITUTE($H4420,",",REPT(" ",200)),(LEN($H4420)-LEN(SUBSTITUTE($H4420,",",""))-2)*200+1,200))</f>
        <v>Central Visayas</v>
      </c>
      <c r="AJ4420" s="1" t="str">
        <f>TRIM(MID(SUBSTITUTE($H4420,",",REPT(" ",200)),(LEN($H4420)-LEN(SUBSTITUTE($H4420,",",""))-0)*200+1,200))</f>
        <v>Philippines</v>
      </c>
      <c r="AK4420" t="s">
        <v>17724</v>
      </c>
      <c r="AL4420" s="1">
        <v>4</v>
      </c>
      <c r="AM4420" s="1" t="s">
        <v>14828</v>
      </c>
    </row>
    <row r="4421" spans="1:39" ht="12.75" customHeight="1">
      <c r="A4421" s="1"/>
      <c r="B4421" s="1" t="s">
        <v>14829</v>
      </c>
      <c r="C4421" s="1" t="s">
        <v>15496</v>
      </c>
      <c r="D4421" s="3" t="str">
        <f ca="1">IFERROR(__xludf.DUMMYFUNCTION("PROPER(REGEXEXTRACT(B4389, ""(?:https?:\/\/)?(?:www\.)?([a-zA-Z0-9-]+)\.""))"),"Skyscanner")</f>
        <v>Skyscanner</v>
      </c>
      <c r="E4421" s="1" t="s">
        <v>14831</v>
      </c>
      <c r="F4421" s="1">
        <v>10.333629999999999</v>
      </c>
      <c r="G4421" s="1">
        <v>123.90770999999999</v>
      </c>
      <c r="H4421" s="1" t="s">
        <v>14832</v>
      </c>
      <c r="I4421" s="1" t="s">
        <v>2622</v>
      </c>
      <c r="J4421" s="1">
        <f>IF(K4421="URBAN",1,IF(K4421="SUBURBAN",2,IF(K4421="RURAL",3,"")))</f>
        <v>1</v>
      </c>
      <c r="K4421" s="1" t="s">
        <v>42</v>
      </c>
      <c r="L4421" s="18">
        <v>46082</v>
      </c>
      <c r="M4421" s="49">
        <v>0.625</v>
      </c>
      <c r="N4421" s="18">
        <v>46083</v>
      </c>
      <c r="O4421" s="56">
        <v>0.5</v>
      </c>
      <c r="P4421" s="31" t="str">
        <f>TEXT($L4421, "dddd")</f>
        <v>Sunday</v>
      </c>
      <c r="Q4421" s="39" t="s">
        <v>207</v>
      </c>
      <c r="R4421" s="39">
        <v>1989</v>
      </c>
      <c r="S4421" s="1" t="str">
        <f>IF(OR(MONTH(L4421)=12, MONTH(L4421)&lt;=5), "Dry Season", "Wet Season")</f>
        <v>Dry Season</v>
      </c>
      <c r="T4421" s="1">
        <v>1</v>
      </c>
      <c r="U4421" s="1">
        <v>0</v>
      </c>
      <c r="V4421" s="1">
        <v>0</v>
      </c>
      <c r="W4421" s="2">
        <f>IF(ISNUMBER(SEARCH("N/A", X4421)), 0, 1)</f>
        <v>0</v>
      </c>
      <c r="X4421" s="1" t="s">
        <v>44</v>
      </c>
      <c r="Y4421" s="1"/>
      <c r="Z4421" s="1"/>
      <c r="AA4421" s="11" cm="1">
        <f t="array" ref="AA4421">IF(ISBLANK(Y4421), 0, VINCentyInvDistance(F4421,G4421,Y4421,Z4421))</f>
        <v>0</v>
      </c>
      <c r="AB4421" s="1">
        <v>0</v>
      </c>
      <c r="AC4421" s="1">
        <v>8.6</v>
      </c>
      <c r="AD4421" s="1">
        <v>4.3</v>
      </c>
      <c r="AE4421" s="1">
        <v>26</v>
      </c>
      <c r="AF4421" s="1"/>
      <c r="AG4421" s="1" t="str">
        <f>TRIM(MID(SUBSTITUTE($H4421,",",REPT(" ",200)),(LEN($H4421)-LEN(SUBSTITUTE($H4421,",",""))-4)*200+1,200))</f>
        <v>Apas</v>
      </c>
      <c r="AH4421" s="1" t="str">
        <f>TRIM(MID(SUBSTITUTE($H4421,",",REPT(" ",200)),(LEN($H4421)-LEN(SUBSTITUTE($H4421,",",""))-3)*200+1,200))</f>
        <v>Cebu City</v>
      </c>
      <c r="AI4421" s="1" t="str">
        <f>TRIM(MID(SUBSTITUTE($H4421,",",REPT(" ",200)),(LEN($H4421)-LEN(SUBSTITUTE($H4421,",",""))-2)*200+1,200))</f>
        <v>Central Visayas</v>
      </c>
      <c r="AJ4421" s="1" t="str">
        <f>TRIM(MID(SUBSTITUTE($H4421,",",REPT(" ",200)),(LEN($H4421)-LEN(SUBSTITUTE($H4421,",",""))-0)*200+1,200))</f>
        <v>Philippines</v>
      </c>
      <c r="AK4421" t="s">
        <v>16463</v>
      </c>
      <c r="AL4421" s="1">
        <v>3</v>
      </c>
      <c r="AM4421" s="1" t="s">
        <v>14833</v>
      </c>
    </row>
    <row r="4422" spans="1:39" ht="12.75" customHeight="1">
      <c r="A4422" s="1"/>
      <c r="B4422" s="1" t="s">
        <v>14834</v>
      </c>
      <c r="C4422" s="1" t="s">
        <v>15497</v>
      </c>
      <c r="D4422" s="3" t="str">
        <f ca="1">IFERROR(__xludf.DUMMYFUNCTION("PROPER(REGEXEXTRACT(B4390, ""(?:https?:\/\/)?(?:www\.)?([a-zA-Z0-9-]+)\.""))"),"Skyscanner")</f>
        <v>Skyscanner</v>
      </c>
      <c r="E4422" s="1" t="s">
        <v>14836</v>
      </c>
      <c r="F4422" s="1">
        <v>10.312851999999999</v>
      </c>
      <c r="G4422" s="1">
        <v>123.893597</v>
      </c>
      <c r="H4422" s="1" t="s">
        <v>14837</v>
      </c>
      <c r="I4422" s="1" t="s">
        <v>2622</v>
      </c>
      <c r="J4422" s="1">
        <f>IF(K4422="URBAN",1,IF(K4422="SUBURBAN",2,IF(K4422="RURAL",3,"")))</f>
        <v>1</v>
      </c>
      <c r="K4422" s="1" t="s">
        <v>42</v>
      </c>
      <c r="L4422" s="18">
        <v>46082</v>
      </c>
      <c r="M4422" s="49">
        <v>0.58333333333333337</v>
      </c>
      <c r="N4422" s="18">
        <v>46083</v>
      </c>
      <c r="O4422" s="56">
        <v>0.5</v>
      </c>
      <c r="P4422" s="31" t="str">
        <f>TEXT($L4422, "dddd")</f>
        <v>Sunday</v>
      </c>
      <c r="Q4422" s="39" t="s">
        <v>43</v>
      </c>
      <c r="R4422" s="39">
        <v>2312</v>
      </c>
      <c r="S4422" s="1" t="str">
        <f>IF(OR(MONTH(L4422)=12, MONTH(L4422)&lt;=5), "Dry Season", "Wet Season")</f>
        <v>Dry Season</v>
      </c>
      <c r="T4422" s="1">
        <v>1</v>
      </c>
      <c r="U4422" s="1">
        <v>0</v>
      </c>
      <c r="V4422" s="1">
        <v>0</v>
      </c>
      <c r="W4422" s="2">
        <f>IF(ISNUMBER(SEARCH("N/A", X4422)), 0, 1)</f>
        <v>0</v>
      </c>
      <c r="X4422" s="1" t="s">
        <v>44</v>
      </c>
      <c r="Y4422" s="1"/>
      <c r="Z4422" s="1"/>
      <c r="AA4422" s="11" cm="1">
        <f t="array" ref="AA4422">IF(ISBLANK(Y4422), 0, VINCentyInvDistance(F4422,G4422,Y4422,Z4422))</f>
        <v>0</v>
      </c>
      <c r="AB4422" s="1">
        <v>0</v>
      </c>
      <c r="AC4422" s="1">
        <v>9.8000000000000007</v>
      </c>
      <c r="AD4422" s="1">
        <v>4.9000000000000004</v>
      </c>
      <c r="AE4422" s="1">
        <v>271</v>
      </c>
      <c r="AF4422" s="1"/>
      <c r="AG4422" s="1" t="str">
        <f>TRIM(MID(SUBSTITUTE($H4422,",",REPT(" ",200)),(LEN($H4422)-LEN(SUBSTITUTE($H4422,",",""))-4)*200+1,200))</f>
        <v>Camputhaw</v>
      </c>
      <c r="AH4422" s="1" t="str">
        <f>TRIM(MID(SUBSTITUTE($H4422,",",REPT(" ",200)),(LEN($H4422)-LEN(SUBSTITUTE($H4422,",",""))-3)*200+1,200))</f>
        <v>Cebu City</v>
      </c>
      <c r="AI4422" s="1" t="str">
        <f>TRIM(MID(SUBSTITUTE($H4422,",",REPT(" ",200)),(LEN($H4422)-LEN(SUBSTITUTE($H4422,",",""))-2)*200+1,200))</f>
        <v>Central Visayas</v>
      </c>
      <c r="AJ4422" s="1" t="str">
        <f>TRIM(MID(SUBSTITUTE($H4422,",",REPT(" ",200)),(LEN($H4422)-LEN(SUBSTITUTE($H4422,",",""))-0)*200+1,200))</f>
        <v>Philippines</v>
      </c>
      <c r="AK4422" t="s">
        <v>16463</v>
      </c>
      <c r="AL4422" s="1">
        <v>3</v>
      </c>
      <c r="AM4422" s="1" t="s">
        <v>14838</v>
      </c>
    </row>
    <row r="4423" spans="1:39" ht="12.75" customHeight="1">
      <c r="A4423" s="1"/>
      <c r="B4423" s="1" t="s">
        <v>14839</v>
      </c>
      <c r="C4423" s="1" t="s">
        <v>15498</v>
      </c>
      <c r="D4423" s="3" t="str">
        <f ca="1">IFERROR(__xludf.DUMMYFUNCTION("PROPER(REGEXEXTRACT(B4391, ""(?:https?:\/\/)?(?:www\.)?([a-zA-Z0-9-]+)\.""))"),"Skyscanner")</f>
        <v>Skyscanner</v>
      </c>
      <c r="E4423" s="1" t="s">
        <v>14841</v>
      </c>
      <c r="F4423" s="1">
        <v>10.322608000000001</v>
      </c>
      <c r="G4423" s="1">
        <v>123.91387400000001</v>
      </c>
      <c r="H4423" s="1" t="s">
        <v>14842</v>
      </c>
      <c r="I4423" s="1" t="s">
        <v>2622</v>
      </c>
      <c r="J4423" s="1">
        <f>IF(K4423="URBAN",1,IF(K4423="SUBURBAN",2,IF(K4423="RURAL",3,"")))</f>
        <v>1</v>
      </c>
      <c r="K4423" s="1" t="s">
        <v>42</v>
      </c>
      <c r="L4423" s="18">
        <v>46082</v>
      </c>
      <c r="M4423" s="49">
        <v>0.58333333333333337</v>
      </c>
      <c r="N4423" s="18">
        <v>46083</v>
      </c>
      <c r="O4423" s="56">
        <v>0.5</v>
      </c>
      <c r="P4423" s="31" t="str">
        <f>TEXT($L4423, "dddd")</f>
        <v>Sunday</v>
      </c>
      <c r="Q4423" s="39" t="s">
        <v>43</v>
      </c>
      <c r="R4423" s="39">
        <v>1693</v>
      </c>
      <c r="S4423" s="1" t="str">
        <f>IF(OR(MONTH(L4423)=12, MONTH(L4423)&lt;=5), "Dry Season", "Wet Season")</f>
        <v>Dry Season</v>
      </c>
      <c r="T4423" s="1">
        <v>1</v>
      </c>
      <c r="U4423" s="1">
        <v>0</v>
      </c>
      <c r="V4423" s="1">
        <v>0</v>
      </c>
      <c r="W4423" s="2">
        <f>IF(ISNUMBER(SEARCH("N/A", X4423)), 0, 1)</f>
        <v>0</v>
      </c>
      <c r="X4423" s="1" t="s">
        <v>44</v>
      </c>
      <c r="Y4423" s="1"/>
      <c r="Z4423" s="1"/>
      <c r="AA4423" s="11" cm="1">
        <f t="array" ref="AA4423">IF(ISBLANK(Y4423), 0, VINCentyInvDistance(F4423,G4423,Y4423,Z4423))</f>
        <v>0</v>
      </c>
      <c r="AB4423" s="1">
        <v>0</v>
      </c>
      <c r="AC4423" s="1">
        <v>7.2</v>
      </c>
      <c r="AD4423" s="1">
        <v>3.6</v>
      </c>
      <c r="AE4423" s="1">
        <v>672</v>
      </c>
      <c r="AF4423" s="1"/>
      <c r="AG4423" s="1" t="str">
        <f>TRIM(MID(SUBSTITUTE($H4423,",",REPT(" ",200)),(LEN($H4423)-LEN(SUBSTITUTE($H4423,",",""))-4)*200+1,200))</f>
        <v>Kasambagan</v>
      </c>
      <c r="AH4423" s="1" t="str">
        <f>TRIM(MID(SUBSTITUTE($H4423,",",REPT(" ",200)),(LEN($H4423)-LEN(SUBSTITUTE($H4423,",",""))-3)*200+1,200))</f>
        <v>Cebu City</v>
      </c>
      <c r="AI4423" s="1" t="str">
        <f>TRIM(MID(SUBSTITUTE($H4423,",",REPT(" ",200)),(LEN($H4423)-LEN(SUBSTITUTE($H4423,",",""))-2)*200+1,200))</f>
        <v>Central Visayas</v>
      </c>
      <c r="AJ4423" s="1" t="str">
        <f>TRIM(MID(SUBSTITUTE($H4423,",",REPT(" ",200)),(LEN($H4423)-LEN(SUBSTITUTE($H4423,",",""))-0)*200+1,200))</f>
        <v>Philippines</v>
      </c>
      <c r="AK4423" t="s">
        <v>16463</v>
      </c>
      <c r="AL4423" s="1">
        <v>3</v>
      </c>
      <c r="AM4423" s="1" t="s">
        <v>14843</v>
      </c>
    </row>
    <row r="4424" spans="1:39" ht="12.75" customHeight="1">
      <c r="A4424" s="1"/>
      <c r="B4424" s="1" t="s">
        <v>14844</v>
      </c>
      <c r="C4424" s="1" t="s">
        <v>15499</v>
      </c>
      <c r="D4424" s="3" t="str">
        <f ca="1">IFERROR(__xludf.DUMMYFUNCTION("PROPER(REGEXEXTRACT(B4392, ""(?:https?:\/\/)?(?:www\.)?([a-zA-Z0-9-]+)\.""))"),"Skyscanner")</f>
        <v>Skyscanner</v>
      </c>
      <c r="E4424" s="1" t="s">
        <v>14846</v>
      </c>
      <c r="F4424" s="1">
        <v>10.310890000000001</v>
      </c>
      <c r="G4424" s="1">
        <v>123.89758</v>
      </c>
      <c r="H4424" s="1" t="s">
        <v>14847</v>
      </c>
      <c r="I4424" s="1" t="s">
        <v>2622</v>
      </c>
      <c r="J4424" s="1">
        <f>IF(K4424="URBAN",1,IF(K4424="SUBURBAN",2,IF(K4424="RURAL",3,"")))</f>
        <v>1</v>
      </c>
      <c r="K4424" s="1" t="s">
        <v>42</v>
      </c>
      <c r="L4424" s="18">
        <v>46082</v>
      </c>
      <c r="M4424" s="49">
        <v>0.58333333333333337</v>
      </c>
      <c r="N4424" s="18">
        <v>46083</v>
      </c>
      <c r="O4424" s="56">
        <v>0.54166666666666663</v>
      </c>
      <c r="P4424" s="31" t="str">
        <f>TEXT($L4424, "dddd")</f>
        <v>Sunday</v>
      </c>
      <c r="Q4424" s="39" t="s">
        <v>43</v>
      </c>
      <c r="R4424" s="39">
        <v>1612</v>
      </c>
      <c r="S4424" s="1" t="str">
        <f>IF(OR(MONTH(L4424)=12, MONTH(L4424)&lt;=5), "Dry Season", "Wet Season")</f>
        <v>Dry Season</v>
      </c>
      <c r="T4424" s="1">
        <v>1</v>
      </c>
      <c r="U4424" s="1">
        <v>0</v>
      </c>
      <c r="V4424" s="1">
        <v>0</v>
      </c>
      <c r="W4424" s="2">
        <f>IF(ISNUMBER(SEARCH("N/A", X4424)), 0, 1)</f>
        <v>0</v>
      </c>
      <c r="X4424" s="1" t="s">
        <v>44</v>
      </c>
      <c r="Y4424" s="1"/>
      <c r="Z4424" s="1"/>
      <c r="AA4424" s="11" cm="1">
        <f t="array" ref="AA4424">IF(ISBLANK(Y4424), 0, VINCentyInvDistance(F4424,G4424,Y4424,Z4424))</f>
        <v>0</v>
      </c>
      <c r="AB4424" s="1">
        <v>0</v>
      </c>
      <c r="AC4424" s="1">
        <v>6</v>
      </c>
      <c r="AD4424" s="1">
        <v>3</v>
      </c>
      <c r="AE4424" s="1">
        <v>1</v>
      </c>
      <c r="AF4424" s="1"/>
      <c r="AG4424" s="1" t="str">
        <f>TRIM(MID(SUBSTITUTE($H4424,",",REPT(" ",200)),(LEN($H4424)-LEN(SUBSTITUTE($H4424,",",""))-4)*200+1,200))</f>
        <v>Camputhaw</v>
      </c>
      <c r="AH4424" s="1" t="str">
        <f>TRIM(MID(SUBSTITUTE($H4424,",",REPT(" ",200)),(LEN($H4424)-LEN(SUBSTITUTE($H4424,",",""))-3)*200+1,200))</f>
        <v>Cebu City</v>
      </c>
      <c r="AI4424" s="1" t="str">
        <f>TRIM(MID(SUBSTITUTE($H4424,",",REPT(" ",200)),(LEN($H4424)-LEN(SUBSTITUTE($H4424,",",""))-2)*200+1,200))</f>
        <v>Central Visayas</v>
      </c>
      <c r="AJ4424" s="1" t="str">
        <f>TRIM(MID(SUBSTITUTE($H4424,",",REPT(" ",200)),(LEN($H4424)-LEN(SUBSTITUTE($H4424,",",""))-0)*200+1,200))</f>
        <v>Philippines</v>
      </c>
      <c r="AK4424" t="s">
        <v>16463</v>
      </c>
      <c r="AL4424" s="2">
        <v>0</v>
      </c>
      <c r="AM4424" s="1" t="s">
        <v>14848</v>
      </c>
    </row>
    <row r="4425" spans="1:39" ht="12.75" customHeight="1">
      <c r="A4425" s="1"/>
      <c r="B4425" s="1" t="s">
        <v>14849</v>
      </c>
      <c r="C4425" s="1" t="s">
        <v>15500</v>
      </c>
      <c r="D4425" s="3" t="str">
        <f ca="1">IFERROR(__xludf.DUMMYFUNCTION("PROPER(REGEXEXTRACT(B4393, ""(?:https?:\/\/)?(?:www\.)?([a-zA-Z0-9-]+)\.""))"),"Skyscanner")</f>
        <v>Skyscanner</v>
      </c>
      <c r="E4425" s="1" t="s">
        <v>14851</v>
      </c>
      <c r="F4425" s="1">
        <v>10.304869999999999</v>
      </c>
      <c r="G4425" s="1">
        <v>123.89825999999999</v>
      </c>
      <c r="H4425" s="1" t="s">
        <v>14852</v>
      </c>
      <c r="I4425" s="1" t="s">
        <v>2622</v>
      </c>
      <c r="J4425" s="1">
        <f>IF(K4425="URBAN",1,IF(K4425="SUBURBAN",2,IF(K4425="RURAL",3,"")))</f>
        <v>1</v>
      </c>
      <c r="K4425" s="1" t="s">
        <v>42</v>
      </c>
      <c r="L4425" s="18">
        <v>46082</v>
      </c>
      <c r="M4425" s="49">
        <v>0.58333333333333337</v>
      </c>
      <c r="N4425" s="18">
        <v>46083</v>
      </c>
      <c r="O4425" s="56">
        <v>0.5</v>
      </c>
      <c r="P4425" s="31" t="str">
        <f>TEXT($L4425, "dddd")</f>
        <v>Sunday</v>
      </c>
      <c r="Q4425" s="39" t="s">
        <v>1341</v>
      </c>
      <c r="R4425" s="39">
        <v>1335</v>
      </c>
      <c r="S4425" s="1" t="str">
        <f>IF(OR(MONTH(L4425)=12, MONTH(L4425)&lt;=5), "Dry Season", "Wet Season")</f>
        <v>Dry Season</v>
      </c>
      <c r="T4425" s="1">
        <v>1</v>
      </c>
      <c r="U4425" s="1">
        <v>0</v>
      </c>
      <c r="V4425" s="1">
        <v>0</v>
      </c>
      <c r="W4425" s="2">
        <f>IF(ISNUMBER(SEARCH("N/A", X4425)), 0, 1)</f>
        <v>0</v>
      </c>
      <c r="X4425" s="1" t="s">
        <v>44</v>
      </c>
      <c r="Y4425" s="1"/>
      <c r="Z4425" s="1"/>
      <c r="AA4425" s="11" cm="1">
        <f t="array" ref="AA4425">IF(ISBLANK(Y4425), 0, VINCentyInvDistance(F4425,G4425,Y4425,Z4425))</f>
        <v>0</v>
      </c>
      <c r="AB4425" s="1">
        <v>0</v>
      </c>
      <c r="AC4425" s="1">
        <v>7.2</v>
      </c>
      <c r="AD4425" s="1">
        <v>3.6</v>
      </c>
      <c r="AE4425" s="1">
        <v>102</v>
      </c>
      <c r="AF4425" s="1"/>
      <c r="AG4425" s="1" t="str">
        <f>TRIM(MID(SUBSTITUTE($H4425,",",REPT(" ",200)),(LEN($H4425)-LEN(SUBSTITUTE($H4425,",",""))-4)*200+1,200))</f>
        <v>Cogon Ramos</v>
      </c>
      <c r="AH4425" s="1" t="str">
        <f>TRIM(MID(SUBSTITUTE($H4425,",",REPT(" ",200)),(LEN($H4425)-LEN(SUBSTITUTE($H4425,",",""))-3)*200+1,200))</f>
        <v>Cebu City</v>
      </c>
      <c r="AI4425" s="1" t="str">
        <f>TRIM(MID(SUBSTITUTE($H4425,",",REPT(" ",200)),(LEN($H4425)-LEN(SUBSTITUTE($H4425,",",""))-2)*200+1,200))</f>
        <v>Central Visayas</v>
      </c>
      <c r="AJ4425" s="1" t="str">
        <f>TRIM(MID(SUBSTITUTE($H4425,",",REPT(" ",200)),(LEN($H4425)-LEN(SUBSTITUTE($H4425,",",""))-0)*200+1,200))</f>
        <v>Philippines</v>
      </c>
      <c r="AK4425" t="s">
        <v>17724</v>
      </c>
      <c r="AL4425" s="1">
        <v>2</v>
      </c>
      <c r="AM4425" s="1" t="s">
        <v>14853</v>
      </c>
    </row>
    <row r="4426" spans="1:39" ht="12.75" customHeight="1">
      <c r="A4426" s="1"/>
      <c r="B4426" s="1" t="s">
        <v>14854</v>
      </c>
      <c r="C4426" s="1" t="s">
        <v>15501</v>
      </c>
      <c r="D4426" s="3" t="str">
        <f ca="1">IFERROR(__xludf.DUMMYFUNCTION("PROPER(REGEXEXTRACT(B4394, ""(?:https?:\/\/)?(?:www\.)?([a-zA-Z0-9-]+)\.""))"),"Skyscanner")</f>
        <v>Skyscanner</v>
      </c>
      <c r="E4426" s="1" t="s">
        <v>14856</v>
      </c>
      <c r="F4426" s="1">
        <v>10.320261</v>
      </c>
      <c r="G4426" s="1">
        <v>123.90307900000001</v>
      </c>
      <c r="H4426" s="1" t="s">
        <v>14857</v>
      </c>
      <c r="I4426" s="1" t="s">
        <v>2622</v>
      </c>
      <c r="J4426" s="1">
        <f>IF(K4426="URBAN",1,IF(K4426="SUBURBAN",2,IF(K4426="RURAL",3,"")))</f>
        <v>1</v>
      </c>
      <c r="K4426" s="1" t="s">
        <v>42</v>
      </c>
      <c r="L4426" s="18">
        <v>46082</v>
      </c>
      <c r="M4426" s="49">
        <v>0.625</v>
      </c>
      <c r="N4426" s="18">
        <v>46083</v>
      </c>
      <c r="O4426" s="56">
        <v>0.5</v>
      </c>
      <c r="P4426" s="31" t="str">
        <f>TEXT($L4426, "dddd")</f>
        <v>Sunday</v>
      </c>
      <c r="Q4426" s="39" t="s">
        <v>43</v>
      </c>
      <c r="R4426" s="39">
        <v>2843</v>
      </c>
      <c r="S4426" s="1" t="str">
        <f>IF(OR(MONTH(L4426)=12, MONTH(L4426)&lt;=5), "Dry Season", "Wet Season")</f>
        <v>Dry Season</v>
      </c>
      <c r="T4426" s="1">
        <v>1</v>
      </c>
      <c r="U4426" s="1">
        <v>0</v>
      </c>
      <c r="V4426" s="1">
        <v>0</v>
      </c>
      <c r="W4426" s="2">
        <f>IF(ISNUMBER(SEARCH("N/A", X4426)), 0, 1)</f>
        <v>0</v>
      </c>
      <c r="X4426" s="1" t="s">
        <v>44</v>
      </c>
      <c r="Y4426" s="1"/>
      <c r="Z4426" s="1"/>
      <c r="AA4426" s="11" cm="1">
        <f t="array" ref="AA4426">IF(ISBLANK(Y4426), 0, VINCentyInvDistance(F4426,G4426,Y4426,Z4426))</f>
        <v>0</v>
      </c>
      <c r="AB4426" s="1">
        <v>0</v>
      </c>
      <c r="AC4426" s="1">
        <v>7.4</v>
      </c>
      <c r="AD4426" s="1">
        <v>0</v>
      </c>
      <c r="AE4426" s="1">
        <v>1245</v>
      </c>
      <c r="AF4426" s="1"/>
      <c r="AG4426" s="1" t="str">
        <f>TRIM(MID(SUBSTITUTE($H4426,",",REPT(" ",200)),(LEN($H4426)-LEN(SUBSTITUTE($H4426,",",""))-4)*200+1,200))</f>
        <v>Luz</v>
      </c>
      <c r="AH4426" s="1" t="str">
        <f>TRIM(MID(SUBSTITUTE($H4426,",",REPT(" ",200)),(LEN($H4426)-LEN(SUBSTITUTE($H4426,",",""))-3)*200+1,200))</f>
        <v>Cebu City</v>
      </c>
      <c r="AI4426" s="1" t="str">
        <f>TRIM(MID(SUBSTITUTE($H4426,",",REPT(" ",200)),(LEN($H4426)-LEN(SUBSTITUTE($H4426,",",""))-2)*200+1,200))</f>
        <v>Central Visayas</v>
      </c>
      <c r="AJ4426" s="1" t="str">
        <f>TRIM(MID(SUBSTITUTE($H4426,",",REPT(" ",200)),(LEN($H4426)-LEN(SUBSTITUTE($H4426,",",""))-0)*200+1,200))</f>
        <v>Philippines</v>
      </c>
      <c r="AK4426" t="s">
        <v>16463</v>
      </c>
      <c r="AL4426" s="1">
        <v>3</v>
      </c>
      <c r="AM4426" s="1" t="s">
        <v>14858</v>
      </c>
    </row>
    <row r="4427" spans="1:39" ht="12.75" customHeight="1">
      <c r="A4427" s="1"/>
      <c r="B4427" s="1" t="s">
        <v>14859</v>
      </c>
      <c r="C4427" s="1" t="s">
        <v>15502</v>
      </c>
      <c r="D4427" s="3" t="str">
        <f ca="1">IFERROR(__xludf.DUMMYFUNCTION("PROPER(REGEXEXTRACT(B4395, ""(?:https?:\/\/)?(?:www\.)?([a-zA-Z0-9-]+)\.""))"),"Skyscanner")</f>
        <v>Skyscanner</v>
      </c>
      <c r="E4427" s="1" t="s">
        <v>14861</v>
      </c>
      <c r="F4427" s="1">
        <v>10.317318999999999</v>
      </c>
      <c r="G4427" s="1">
        <v>123.893422</v>
      </c>
      <c r="H4427" s="1" t="s">
        <v>14862</v>
      </c>
      <c r="I4427" s="1" t="s">
        <v>2622</v>
      </c>
      <c r="J4427" s="1">
        <f>IF(K4427="URBAN",1,IF(K4427="SUBURBAN",2,IF(K4427="RURAL",3,"")))</f>
        <v>1</v>
      </c>
      <c r="K4427" s="1" t="s">
        <v>42</v>
      </c>
      <c r="L4427" s="18">
        <v>46082</v>
      </c>
      <c r="M4427" s="49">
        <v>0.58333333333333337</v>
      </c>
      <c r="N4427" s="18">
        <v>46083</v>
      </c>
      <c r="O4427" s="56">
        <v>0.5</v>
      </c>
      <c r="P4427" s="31" t="str">
        <f>TEXT($L4427, "dddd")</f>
        <v>Sunday</v>
      </c>
      <c r="Q4427" s="39" t="s">
        <v>43</v>
      </c>
      <c r="R4427" s="39">
        <v>5900</v>
      </c>
      <c r="S4427" s="1" t="str">
        <f>IF(OR(MONTH(L4427)=12, MONTH(L4427)&lt;=5), "Dry Season", "Wet Season")</f>
        <v>Dry Season</v>
      </c>
      <c r="T4427" s="1">
        <v>1</v>
      </c>
      <c r="U4427" s="1">
        <v>0</v>
      </c>
      <c r="V4427" s="1">
        <v>0</v>
      </c>
      <c r="W4427" s="2">
        <f>IF(ISNUMBER(SEARCH("N/A", X4427)), 0, 1)</f>
        <v>0</v>
      </c>
      <c r="X4427" s="1" t="s">
        <v>44</v>
      </c>
      <c r="Y4427" s="1"/>
      <c r="Z4427" s="1"/>
      <c r="AA4427" s="11" cm="1">
        <f t="array" ref="AA4427">IF(ISBLANK(Y4427), 0, VINCentyInvDistance(F4427,G4427,Y4427,Z4427))</f>
        <v>0</v>
      </c>
      <c r="AB4427" s="1">
        <v>0</v>
      </c>
      <c r="AC4427" s="1">
        <v>8.4</v>
      </c>
      <c r="AD4427" s="1">
        <v>4.2</v>
      </c>
      <c r="AE4427" s="1">
        <v>1288</v>
      </c>
      <c r="AF4427" s="1"/>
      <c r="AG4427" s="1" t="str">
        <f>TRIM(MID(SUBSTITUTE($H4427,",",REPT(" ",200)),(LEN($H4427)-LEN(SUBSTITUTE($H4427,",",""))-4)*200+1,200))</f>
        <v>Camputhaw</v>
      </c>
      <c r="AH4427" s="1" t="str">
        <f>TRIM(MID(SUBSTITUTE($H4427,",",REPT(" ",200)),(LEN($H4427)-LEN(SUBSTITUTE($H4427,",",""))-3)*200+1,200))</f>
        <v>Cebu City</v>
      </c>
      <c r="AI4427" s="1" t="str">
        <f>TRIM(MID(SUBSTITUTE($H4427,",",REPT(" ",200)),(LEN($H4427)-LEN(SUBSTITUTE($H4427,",",""))-2)*200+1,200))</f>
        <v>Central Visayas</v>
      </c>
      <c r="AJ4427" s="1" t="str">
        <f>TRIM(MID(SUBSTITUTE($H4427,",",REPT(" ",200)),(LEN($H4427)-LEN(SUBSTITUTE($H4427,",",""))-0)*200+1,200))</f>
        <v>Philippines</v>
      </c>
      <c r="AK4427" t="s">
        <v>16463</v>
      </c>
      <c r="AL4427" s="1">
        <v>4</v>
      </c>
      <c r="AM4427" s="1" t="s">
        <v>14863</v>
      </c>
    </row>
    <row r="4428" spans="1:39" ht="12.75" customHeight="1">
      <c r="A4428" s="1"/>
      <c r="B4428" s="1" t="s">
        <v>14864</v>
      </c>
      <c r="C4428" s="1" t="s">
        <v>15503</v>
      </c>
      <c r="D4428" s="3" t="str">
        <f ca="1">IFERROR(__xludf.DUMMYFUNCTION("PROPER(REGEXEXTRACT(B4396, ""(?:https?:\/\/)?(?:www\.)?([a-zA-Z0-9-]+)\.""))"),"Skyscanner")</f>
        <v>Skyscanner</v>
      </c>
      <c r="E4428" s="1" t="s">
        <v>14866</v>
      </c>
      <c r="F4428" s="1">
        <v>10.310840000000001</v>
      </c>
      <c r="G4428" s="1">
        <v>123.89725</v>
      </c>
      <c r="H4428" s="1" t="s">
        <v>14847</v>
      </c>
      <c r="I4428" s="1" t="s">
        <v>2622</v>
      </c>
      <c r="J4428" s="1">
        <f>IF(K4428="URBAN",1,IF(K4428="SUBURBAN",2,IF(K4428="RURAL",3,"")))</f>
        <v>1</v>
      </c>
      <c r="K4428" s="1" t="s">
        <v>42</v>
      </c>
      <c r="L4428" s="18">
        <v>46082</v>
      </c>
      <c r="M4428" s="49">
        <v>0.625</v>
      </c>
      <c r="N4428" s="18">
        <v>46083</v>
      </c>
      <c r="O4428" s="56">
        <v>0.5</v>
      </c>
      <c r="P4428" s="31" t="str">
        <f>TEXT($L4428, "dddd")</f>
        <v>Sunday</v>
      </c>
      <c r="Q4428" s="39" t="s">
        <v>43</v>
      </c>
      <c r="R4428" s="39">
        <v>1895</v>
      </c>
      <c r="S4428" s="1" t="str">
        <f>IF(OR(MONTH(L4428)=12, MONTH(L4428)&lt;=5), "Dry Season", "Wet Season")</f>
        <v>Dry Season</v>
      </c>
      <c r="T4428" s="1">
        <v>1</v>
      </c>
      <c r="U4428" s="1">
        <v>0</v>
      </c>
      <c r="V4428" s="1">
        <v>0</v>
      </c>
      <c r="W4428" s="2">
        <f>IF(ISNUMBER(SEARCH("N/A", X4428)), 0, 1)</f>
        <v>0</v>
      </c>
      <c r="X4428" s="1" t="s">
        <v>44</v>
      </c>
      <c r="Y4428" s="1"/>
      <c r="Z4428" s="1"/>
      <c r="AA4428" s="11" cm="1">
        <f t="array" ref="AA4428">IF(ISBLANK(Y4428), 0, VINCentyInvDistance(F4428,G4428,Y4428,Z4428))</f>
        <v>0</v>
      </c>
      <c r="AB4428" s="1">
        <v>0</v>
      </c>
      <c r="AC4428" s="1">
        <v>0</v>
      </c>
      <c r="AD4428" s="1">
        <v>0</v>
      </c>
      <c r="AE4428" s="1"/>
      <c r="AF4428" s="1"/>
      <c r="AG4428" s="1" t="str">
        <f>TRIM(MID(SUBSTITUTE($H4428,",",REPT(" ",200)),(LEN($H4428)-LEN(SUBSTITUTE($H4428,",",""))-4)*200+1,200))</f>
        <v>Camputhaw</v>
      </c>
      <c r="AH4428" s="1" t="str">
        <f>TRIM(MID(SUBSTITUTE($H4428,",",REPT(" ",200)),(LEN($H4428)-LEN(SUBSTITUTE($H4428,",",""))-3)*200+1,200))</f>
        <v>Cebu City</v>
      </c>
      <c r="AI4428" s="1" t="str">
        <f>TRIM(MID(SUBSTITUTE($H4428,",",REPT(" ",200)),(LEN($H4428)-LEN(SUBSTITUTE($H4428,",",""))-2)*200+1,200))</f>
        <v>Central Visayas</v>
      </c>
      <c r="AJ4428" s="1" t="str">
        <f>TRIM(MID(SUBSTITUTE($H4428,",",REPT(" ",200)),(LEN($H4428)-LEN(SUBSTITUTE($H4428,",",""))-0)*200+1,200))</f>
        <v>Philippines</v>
      </c>
      <c r="AK4428" t="s">
        <v>16463</v>
      </c>
      <c r="AL4428" s="2">
        <v>0</v>
      </c>
      <c r="AM4428" s="1" t="s">
        <v>14867</v>
      </c>
    </row>
    <row r="4429" spans="1:39" ht="12.75" customHeight="1">
      <c r="A4429" s="1"/>
      <c r="B4429" s="1" t="s">
        <v>14868</v>
      </c>
      <c r="C4429" s="1" t="s">
        <v>15504</v>
      </c>
      <c r="D4429" s="3" t="str">
        <f ca="1">IFERROR(__xludf.DUMMYFUNCTION("PROPER(REGEXEXTRACT(B4397, ""(?:https?:\/\/)?(?:www\.)?([a-zA-Z0-9-]+)\.""))"),"Skyscanner")</f>
        <v>Skyscanner</v>
      </c>
      <c r="E4429" s="1" t="s">
        <v>14870</v>
      </c>
      <c r="F4429" s="1">
        <v>10.31366</v>
      </c>
      <c r="G4429" s="1">
        <v>123.8929</v>
      </c>
      <c r="H4429" s="1" t="s">
        <v>14871</v>
      </c>
      <c r="I4429" s="1" t="s">
        <v>2622</v>
      </c>
      <c r="J4429" s="1">
        <f>IF(K4429="URBAN",1,IF(K4429="SUBURBAN",2,IF(K4429="RURAL",3,"")))</f>
        <v>1</v>
      </c>
      <c r="K4429" s="1" t="s">
        <v>42</v>
      </c>
      <c r="L4429" s="18">
        <v>46082</v>
      </c>
      <c r="M4429" s="49">
        <v>0.625</v>
      </c>
      <c r="N4429" s="18">
        <v>46083</v>
      </c>
      <c r="O4429" s="56">
        <v>0.5</v>
      </c>
      <c r="P4429" s="31" t="str">
        <f>TEXT($L4429, "dddd")</f>
        <v>Sunday</v>
      </c>
      <c r="Q4429" s="39" t="s">
        <v>43</v>
      </c>
      <c r="R4429" s="39">
        <v>4245</v>
      </c>
      <c r="S4429" s="1" t="str">
        <f>IF(OR(MONTH(L4429)=12, MONTH(L4429)&lt;=5), "Dry Season", "Wet Season")</f>
        <v>Dry Season</v>
      </c>
      <c r="T4429" s="1">
        <v>1</v>
      </c>
      <c r="U4429" s="1">
        <v>0</v>
      </c>
      <c r="V4429" s="1">
        <v>0</v>
      </c>
      <c r="W4429" s="2">
        <f>IF(ISNUMBER(SEARCH("N/A", X4429)), 0, 1)</f>
        <v>0</v>
      </c>
      <c r="X4429" s="1" t="s">
        <v>44</v>
      </c>
      <c r="Y4429" s="1"/>
      <c r="Z4429" s="1"/>
      <c r="AA4429" s="11" cm="1">
        <f t="array" ref="AA4429">IF(ISBLANK(Y4429), 0, VINCentyInvDistance(F4429,G4429,Y4429,Z4429))</f>
        <v>0</v>
      </c>
      <c r="AB4429" s="1">
        <v>0</v>
      </c>
      <c r="AC4429" s="1">
        <v>8.8000000000000007</v>
      </c>
      <c r="AD4429" s="1">
        <v>0</v>
      </c>
      <c r="AE4429" s="1">
        <v>456</v>
      </c>
      <c r="AF4429" s="1"/>
      <c r="AG4429" s="1" t="str">
        <f>TRIM(MID(SUBSTITUTE($H4429,",",REPT(" ",200)),(LEN($H4429)-LEN(SUBSTITUTE($H4429,",",""))-4)*200+1,200))</f>
        <v>Camputhaw</v>
      </c>
      <c r="AH4429" s="1" t="str">
        <f>TRIM(MID(SUBSTITUTE($H4429,",",REPT(" ",200)),(LEN($H4429)-LEN(SUBSTITUTE($H4429,",",""))-3)*200+1,200))</f>
        <v>Cebu City</v>
      </c>
      <c r="AI4429" s="1" t="str">
        <f>TRIM(MID(SUBSTITUTE($H4429,",",REPT(" ",200)),(LEN($H4429)-LEN(SUBSTITUTE($H4429,",",""))-2)*200+1,200))</f>
        <v>Central Visayas</v>
      </c>
      <c r="AJ4429" s="1" t="str">
        <f>TRIM(MID(SUBSTITUTE($H4429,",",REPT(" ",200)),(LEN($H4429)-LEN(SUBSTITUTE($H4429,",",""))-0)*200+1,200))</f>
        <v>Philippines</v>
      </c>
      <c r="AK4429" t="s">
        <v>16463</v>
      </c>
      <c r="AL4429" s="1">
        <v>3</v>
      </c>
      <c r="AM4429" s="1" t="s">
        <v>14872</v>
      </c>
    </row>
    <row r="4430" spans="1:39" ht="12.75" customHeight="1">
      <c r="A4430" s="1"/>
      <c r="B4430" s="1" t="s">
        <v>14873</v>
      </c>
      <c r="C4430" s="1" t="s">
        <v>15505</v>
      </c>
      <c r="D4430" s="3" t="str">
        <f ca="1">IFERROR(__xludf.DUMMYFUNCTION("PROPER(REGEXEXTRACT(B4398, ""(?:https?:\/\/)?(?:www\.)?([a-zA-Z0-9-]+)\.""))"),"Skyscanner")</f>
        <v>Skyscanner</v>
      </c>
      <c r="E4430" s="1" t="s">
        <v>14875</v>
      </c>
      <c r="F4430" s="1">
        <v>10.317755999999999</v>
      </c>
      <c r="G4430" s="1">
        <v>123.902491</v>
      </c>
      <c r="H4430" s="1" t="s">
        <v>14876</v>
      </c>
      <c r="I4430" s="1" t="s">
        <v>2622</v>
      </c>
      <c r="J4430" s="1">
        <f>IF(K4430="URBAN",1,IF(K4430="SUBURBAN",2,IF(K4430="RURAL",3,"")))</f>
        <v>1</v>
      </c>
      <c r="K4430" s="1" t="s">
        <v>42</v>
      </c>
      <c r="L4430" s="18">
        <v>46082</v>
      </c>
      <c r="M4430" s="49">
        <v>0.58333333333333337</v>
      </c>
      <c r="N4430" s="18">
        <v>46083</v>
      </c>
      <c r="O4430" s="56">
        <v>0.5</v>
      </c>
      <c r="P4430" s="31" t="str">
        <f>TEXT($L4430, "dddd")</f>
        <v>Sunday</v>
      </c>
      <c r="Q4430" s="39" t="s">
        <v>1341</v>
      </c>
      <c r="R4430" s="39">
        <v>2236</v>
      </c>
      <c r="S4430" s="1" t="str">
        <f>IF(OR(MONTH(L4430)=12, MONTH(L4430)&lt;=5), "Dry Season", "Wet Season")</f>
        <v>Dry Season</v>
      </c>
      <c r="T4430" s="1">
        <v>1</v>
      </c>
      <c r="U4430" s="1">
        <v>0</v>
      </c>
      <c r="V4430" s="1">
        <v>0</v>
      </c>
      <c r="W4430" s="2">
        <f>IF(ISNUMBER(SEARCH("N/A", X4430)), 0, 1)</f>
        <v>0</v>
      </c>
      <c r="X4430" s="1" t="s">
        <v>44</v>
      </c>
      <c r="Y4430" s="1"/>
      <c r="Z4430" s="1"/>
      <c r="AA4430" s="11" cm="1">
        <f t="array" ref="AA4430">IF(ISBLANK(Y4430), 0, VINCentyInvDistance(F4430,G4430,Y4430,Z4430))</f>
        <v>0</v>
      </c>
      <c r="AB4430" s="1">
        <v>0</v>
      </c>
      <c r="AC4430" s="1">
        <v>8</v>
      </c>
      <c r="AD4430" s="1">
        <v>4</v>
      </c>
      <c r="AE4430" s="1">
        <v>1654</v>
      </c>
      <c r="AF4430" s="1"/>
      <c r="AG4430" s="1" t="str">
        <f>TRIM(MID(SUBSTITUTE($H4430,",",REPT(" ",200)),(LEN($H4430)-LEN(SUBSTITUTE($H4430,",",""))-4)*200+1,200))</f>
        <v>Camputhaw</v>
      </c>
      <c r="AH4430" s="1" t="str">
        <f>TRIM(MID(SUBSTITUTE($H4430,",",REPT(" ",200)),(LEN($H4430)-LEN(SUBSTITUTE($H4430,",",""))-3)*200+1,200))</f>
        <v>Cebu City</v>
      </c>
      <c r="AI4430" s="1" t="str">
        <f>TRIM(MID(SUBSTITUTE($H4430,",",REPT(" ",200)),(LEN($H4430)-LEN(SUBSTITUTE($H4430,",",""))-2)*200+1,200))</f>
        <v>Central Visayas</v>
      </c>
      <c r="AJ4430" s="1" t="str">
        <f>TRIM(MID(SUBSTITUTE($H4430,",",REPT(" ",200)),(LEN($H4430)-LEN(SUBSTITUTE($H4430,",",""))-0)*200+1,200))</f>
        <v>Philippines</v>
      </c>
      <c r="AK4430" t="s">
        <v>17724</v>
      </c>
      <c r="AL4430" s="1">
        <v>3</v>
      </c>
      <c r="AM4430" s="1" t="s">
        <v>14878</v>
      </c>
    </row>
    <row r="4431" spans="1:39" ht="12.75" customHeight="1">
      <c r="A4431" s="1"/>
      <c r="B4431" s="1" t="s">
        <v>14903</v>
      </c>
      <c r="C4431" s="1" t="s">
        <v>15506</v>
      </c>
      <c r="D4431" s="3" t="str">
        <f ca="1">IFERROR(__xludf.DUMMYFUNCTION("PROPER(REGEXEXTRACT(B4399, ""(?:https?:\/\/)?(?:www\.)?([a-zA-Z0-9-]+)\.""))"),"Skyscanner")</f>
        <v>Skyscanner</v>
      </c>
      <c r="E4431" s="1" t="s">
        <v>14905</v>
      </c>
      <c r="F4431" s="1">
        <v>10.33281</v>
      </c>
      <c r="G4431" s="1">
        <v>123.90907</v>
      </c>
      <c r="H4431" s="1" t="s">
        <v>14906</v>
      </c>
      <c r="I4431" s="1" t="s">
        <v>2622</v>
      </c>
      <c r="J4431" s="1">
        <f>IF(K4431="URBAN",1,IF(K4431="SUBURBAN",2,IF(K4431="RURAL",3,"")))</f>
        <v>1</v>
      </c>
      <c r="K4431" s="1" t="s">
        <v>42</v>
      </c>
      <c r="L4431" s="18">
        <v>46082</v>
      </c>
      <c r="M4431" s="49">
        <v>0.58333333333333337</v>
      </c>
      <c r="N4431" s="18">
        <v>46083</v>
      </c>
      <c r="O4431" s="56">
        <v>0.45833333333333331</v>
      </c>
      <c r="P4431" s="31" t="str">
        <f>TEXT($L4431, "dddd")</f>
        <v>Sunday</v>
      </c>
      <c r="Q4431" s="39" t="s">
        <v>43</v>
      </c>
      <c r="R4431" s="39">
        <v>0</v>
      </c>
      <c r="S4431" s="1" t="str">
        <f>IF(OR(MONTH(L4431)=12, MONTH(L4431)&lt;=5), "Dry Season", "Wet Season")</f>
        <v>Dry Season</v>
      </c>
      <c r="T4431" s="1">
        <v>1</v>
      </c>
      <c r="U4431" s="1">
        <v>0</v>
      </c>
      <c r="V4431" s="1">
        <v>0</v>
      </c>
      <c r="W4431" s="2">
        <f>IF(ISNUMBER(SEARCH("N/A", X4431)), 0, 1)</f>
        <v>0</v>
      </c>
      <c r="X4431" s="1" t="s">
        <v>44</v>
      </c>
      <c r="Y4431" s="1"/>
      <c r="Z4431" s="1"/>
      <c r="AA4431" s="11" cm="1">
        <f t="array" ref="AA4431">IF(ISBLANK(Y4431), 0, VINCentyInvDistance(F4431,G4431,Y4431,Z4431))</f>
        <v>0</v>
      </c>
      <c r="AB4431" s="1">
        <v>0</v>
      </c>
      <c r="AC4431" s="1">
        <v>0</v>
      </c>
      <c r="AD4431" s="1">
        <v>0</v>
      </c>
      <c r="AE4431" s="1"/>
      <c r="AF4431" s="1"/>
      <c r="AG4431" s="1" t="s">
        <v>731</v>
      </c>
      <c r="AH4431" s="1" t="str">
        <f>TRIM(MID(SUBSTITUTE($H4431,",",REPT(" ",200)),(LEN($H4431)-LEN(SUBSTITUTE($H4431,",",""))-3)*200+1,200))</f>
        <v>Cebu City</v>
      </c>
      <c r="AI4431" s="1" t="str">
        <f>TRIM(MID(SUBSTITUTE($H4431,",",REPT(" ",200)),(LEN($H4431)-LEN(SUBSTITUTE($H4431,",",""))-2)*200+1,200))</f>
        <v>Central Visayas</v>
      </c>
      <c r="AJ4431" s="1" t="s">
        <v>55</v>
      </c>
      <c r="AK4431" t="s">
        <v>16465</v>
      </c>
      <c r="AL4431" s="2">
        <v>0</v>
      </c>
      <c r="AM4431" s="1" t="s">
        <v>14907</v>
      </c>
    </row>
    <row r="4432" spans="1:39" ht="12.75" customHeight="1">
      <c r="A4432" s="1"/>
      <c r="B4432" s="1" t="s">
        <v>15507</v>
      </c>
      <c r="C4432" s="1" t="s">
        <v>15508</v>
      </c>
      <c r="D4432" s="3" t="str">
        <f ca="1">IFERROR(__xludf.DUMMYFUNCTION("PROPER(REGEXEXTRACT(B4400, ""(?:https?:\/\/)?(?:www\.)?([a-zA-Z0-9-]+)\.""))"),"Skyscanner")</f>
        <v>Skyscanner</v>
      </c>
      <c r="E4432" s="1" t="s">
        <v>15509</v>
      </c>
      <c r="F4432" s="1">
        <v>10.31326</v>
      </c>
      <c r="G4432" s="1">
        <v>123.89485000000001</v>
      </c>
      <c r="H4432" s="1" t="s">
        <v>15510</v>
      </c>
      <c r="I4432" s="1" t="s">
        <v>2622</v>
      </c>
      <c r="J4432" s="1">
        <f>IF(K4432="URBAN",1,IF(K4432="SUBURBAN",2,IF(K4432="RURAL",3,"")))</f>
        <v>1</v>
      </c>
      <c r="K4432" s="1" t="s">
        <v>42</v>
      </c>
      <c r="L4432" s="18">
        <v>46082</v>
      </c>
      <c r="M4432" s="49">
        <v>0.58333333333333337</v>
      </c>
      <c r="N4432" s="18">
        <v>46083</v>
      </c>
      <c r="O4432" s="56">
        <v>0.5</v>
      </c>
      <c r="P4432" s="31" t="str">
        <f>TEXT($L4432, "dddd")</f>
        <v>Sunday</v>
      </c>
      <c r="Q4432" s="39" t="s">
        <v>43</v>
      </c>
      <c r="R4432" s="39">
        <v>0</v>
      </c>
      <c r="S4432" s="1" t="str">
        <f>IF(OR(MONTH(L4432)=12, MONTH(L4432)&lt;=5), "Dry Season", "Wet Season")</f>
        <v>Dry Season</v>
      </c>
      <c r="T4432" s="1">
        <v>1</v>
      </c>
      <c r="U4432" s="1">
        <v>0</v>
      </c>
      <c r="V4432" s="1">
        <v>0</v>
      </c>
      <c r="W4432" s="2">
        <f>IF(ISNUMBER(SEARCH("N/A", X4432)), 0, 1)</f>
        <v>0</v>
      </c>
      <c r="X4432" s="1" t="s">
        <v>44</v>
      </c>
      <c r="Y4432" s="1"/>
      <c r="Z4432" s="1"/>
      <c r="AA4432" s="11" cm="1">
        <f t="array" ref="AA4432">IF(ISBLANK(Y4432), 0, VINCentyInvDistance(F4432,G4432,Y4432,Z4432))</f>
        <v>0</v>
      </c>
      <c r="AB4432" s="1">
        <v>0</v>
      </c>
      <c r="AC4432" s="1">
        <v>0</v>
      </c>
      <c r="AD4432" s="1">
        <v>0</v>
      </c>
      <c r="AE4432" s="1"/>
      <c r="AF4432" s="1"/>
      <c r="AG4432" s="1" t="s">
        <v>731</v>
      </c>
      <c r="AH4432" s="1" t="str">
        <f>TRIM(MID(SUBSTITUTE($H4432,",",REPT(" ",200)),(LEN($H4432)-LEN(SUBSTITUTE($H4432,",",""))-3)*200+1,200))</f>
        <v>Cebu City</v>
      </c>
      <c r="AI4432" s="1" t="str">
        <f>TRIM(MID(SUBSTITUTE($H4432,",",REPT(" ",200)),(LEN($H4432)-LEN(SUBSTITUTE($H4432,",",""))-2)*200+1,200))</f>
        <v>Central Visayas</v>
      </c>
      <c r="AJ4432" s="1" t="s">
        <v>55</v>
      </c>
      <c r="AK4432" t="s">
        <v>16465</v>
      </c>
      <c r="AL4432" s="2">
        <v>0</v>
      </c>
      <c r="AM4432" s="1" t="s">
        <v>15511</v>
      </c>
    </row>
    <row r="4433" spans="1:39" ht="12.75" customHeight="1">
      <c r="A4433" s="1"/>
      <c r="B4433" s="1" t="s">
        <v>15512</v>
      </c>
      <c r="C4433" s="1" t="s">
        <v>15513</v>
      </c>
      <c r="D4433" s="3" t="str">
        <f ca="1">IFERROR(__xludf.DUMMYFUNCTION("PROPER(REGEXEXTRACT(B4401, ""(?:https?:\/\/)?(?:www\.)?([a-zA-Z0-9-]+)\.""))"),"Skyscanner")</f>
        <v>Skyscanner</v>
      </c>
      <c r="E4433" s="1" t="s">
        <v>15514</v>
      </c>
      <c r="F4433" s="1">
        <v>10.317539999999999</v>
      </c>
      <c r="G4433" s="1">
        <v>123.89901999999999</v>
      </c>
      <c r="H4433" s="1" t="s">
        <v>15515</v>
      </c>
      <c r="I4433" s="1" t="s">
        <v>2622</v>
      </c>
      <c r="J4433" s="1">
        <f>IF(K4433="URBAN",1,IF(K4433="SUBURBAN",2,IF(K4433="RURAL",3,"")))</f>
        <v>1</v>
      </c>
      <c r="K4433" s="1" t="s">
        <v>42</v>
      </c>
      <c r="L4433" s="18">
        <v>46082</v>
      </c>
      <c r="M4433" s="49">
        <v>0.58333333333333337</v>
      </c>
      <c r="N4433" s="18">
        <v>46083</v>
      </c>
      <c r="O4433" s="56">
        <v>0.5</v>
      </c>
      <c r="P4433" s="31" t="str">
        <f>TEXT($L4433, "dddd")</f>
        <v>Sunday</v>
      </c>
      <c r="Q4433" s="39" t="s">
        <v>1341</v>
      </c>
      <c r="R4433" s="39">
        <v>1108</v>
      </c>
      <c r="S4433" s="1" t="str">
        <f>IF(OR(MONTH(L4433)=12, MONTH(L4433)&lt;=5), "Dry Season", "Wet Season")</f>
        <v>Dry Season</v>
      </c>
      <c r="T4433" s="1">
        <v>1</v>
      </c>
      <c r="U4433" s="1">
        <v>0</v>
      </c>
      <c r="V4433" s="1">
        <v>0</v>
      </c>
      <c r="W4433" s="2">
        <f>IF(ISNUMBER(SEARCH("N/A", X4433)), 0, 1)</f>
        <v>0</v>
      </c>
      <c r="X4433" s="1" t="s">
        <v>44</v>
      </c>
      <c r="Y4433" s="1"/>
      <c r="Z4433" s="1"/>
      <c r="AA4433" s="11" cm="1">
        <f t="array" ref="AA4433">IF(ISBLANK(Y4433), 0, VINCentyInvDistance(F4433,G4433,Y4433,Z4433))</f>
        <v>0</v>
      </c>
      <c r="AB4433" s="1">
        <v>0</v>
      </c>
      <c r="AC4433" s="1">
        <v>2</v>
      </c>
      <c r="AD4433" s="1">
        <v>0</v>
      </c>
      <c r="AE4433" s="1">
        <v>1</v>
      </c>
      <c r="AF4433" s="1"/>
      <c r="AG4433" s="1" t="str">
        <f>TRIM(MID(SUBSTITUTE($H4433,",",REPT(" ",200)),(LEN($H4433)-LEN(SUBSTITUTE($H4433,",",""))-4)*200+1,200))</f>
        <v>Camputhaw</v>
      </c>
      <c r="AH4433" s="1" t="str">
        <f>TRIM(MID(SUBSTITUTE($H4433,",",REPT(" ",200)),(LEN($H4433)-LEN(SUBSTITUTE($H4433,",",""))-3)*200+1,200))</f>
        <v>Cebu City</v>
      </c>
      <c r="AI4433" s="1" t="str">
        <f>TRIM(MID(SUBSTITUTE($H4433,",",REPT(" ",200)),(LEN($H4433)-LEN(SUBSTITUTE($H4433,",",""))-2)*200+1,200))</f>
        <v>Central Visayas</v>
      </c>
      <c r="AJ4433" s="1" t="str">
        <f>TRIM(MID(SUBSTITUTE($H4433,",",REPT(" ",200)),(LEN($H4433)-LEN(SUBSTITUTE($H4433,",",""))-0)*200+1,200))</f>
        <v>Philippines</v>
      </c>
      <c r="AK4433" t="s">
        <v>56</v>
      </c>
      <c r="AL4433" s="1">
        <v>3</v>
      </c>
      <c r="AM4433" s="1" t="s">
        <v>15516</v>
      </c>
    </row>
    <row r="4434" spans="1:39" ht="12.75" customHeight="1">
      <c r="A4434" s="1"/>
      <c r="B4434" s="1" t="s">
        <v>15517</v>
      </c>
      <c r="C4434" s="1" t="s">
        <v>15518</v>
      </c>
      <c r="D4434" s="3" t="str">
        <f ca="1">IFERROR(__xludf.DUMMYFUNCTION("PROPER(REGEXEXTRACT(B4402, ""(?:https?:\/\/)?(?:www\.)?([a-zA-Z0-9-]+)\.""))"),"Skyscanner")</f>
        <v>Skyscanner</v>
      </c>
      <c r="E4434" s="1" t="s">
        <v>15519</v>
      </c>
      <c r="F4434" s="1">
        <v>10.314166999999999</v>
      </c>
      <c r="G4434" s="1">
        <v>123.90138899999999</v>
      </c>
      <c r="H4434" s="1" t="s">
        <v>15520</v>
      </c>
      <c r="I4434" s="1" t="s">
        <v>2622</v>
      </c>
      <c r="J4434" s="1">
        <f>IF(K4434="URBAN",1,IF(K4434="SUBURBAN",2,IF(K4434="RURAL",3,"")))</f>
        <v>1</v>
      </c>
      <c r="K4434" s="1" t="s">
        <v>42</v>
      </c>
      <c r="L4434" s="18">
        <v>46082</v>
      </c>
      <c r="M4434" s="49">
        <v>0.58333333333333337</v>
      </c>
      <c r="N4434" s="18">
        <v>46083</v>
      </c>
      <c r="O4434" s="56">
        <v>0.5</v>
      </c>
      <c r="P4434" s="31" t="str">
        <f>TEXT($L4434, "dddd")</f>
        <v>Sunday</v>
      </c>
      <c r="Q4434" s="39" t="s">
        <v>43</v>
      </c>
      <c r="R4434" s="39">
        <v>1253</v>
      </c>
      <c r="S4434" s="1" t="str">
        <f>IF(OR(MONTH(L4434)=12, MONTH(L4434)&lt;=5), "Dry Season", "Wet Season")</f>
        <v>Dry Season</v>
      </c>
      <c r="T4434" s="1">
        <v>1</v>
      </c>
      <c r="U4434" s="1">
        <v>0</v>
      </c>
      <c r="V4434" s="1">
        <v>0</v>
      </c>
      <c r="W4434" s="2">
        <f>IF(ISNUMBER(SEARCH("N/A", X4434)), 0, 1)</f>
        <v>0</v>
      </c>
      <c r="X4434" s="1" t="s">
        <v>44</v>
      </c>
      <c r="Y4434" s="1"/>
      <c r="Z4434" s="1"/>
      <c r="AA4434" s="11" cm="1">
        <f t="array" ref="AA4434">IF(ISBLANK(Y4434), 0, VINCentyInvDistance(F4434,G4434,Y4434,Z4434))</f>
        <v>0</v>
      </c>
      <c r="AB4434" s="1">
        <v>1</v>
      </c>
      <c r="AC4434" s="1">
        <v>5.2</v>
      </c>
      <c r="AD4434" s="1">
        <v>2.6</v>
      </c>
      <c r="AE4434" s="1">
        <v>293</v>
      </c>
      <c r="AF4434" s="1"/>
      <c r="AG4434" s="1" t="s">
        <v>731</v>
      </c>
      <c r="AH4434" s="1" t="str">
        <f>TRIM(MID(SUBSTITUTE($H4434,",",REPT(" ",200)),(LEN($H4434)-LEN(SUBSTITUTE($H4434,",",""))-3)*200+1,200))</f>
        <v>Cebu City</v>
      </c>
      <c r="AI4434" s="1" t="str">
        <f>TRIM(MID(SUBSTITUTE($H4434,",",REPT(" ",200)),(LEN($H4434)-LEN(SUBSTITUTE($H4434,",",""))-2)*200+1,200))</f>
        <v>Central Visayas</v>
      </c>
      <c r="AJ4434" s="1" t="s">
        <v>55</v>
      </c>
      <c r="AK4434" t="s">
        <v>17734</v>
      </c>
      <c r="AL4434" s="1">
        <v>3</v>
      </c>
      <c r="AM4434" s="1" t="s">
        <v>15521</v>
      </c>
    </row>
    <row r="4435" spans="1:39" ht="12.75" customHeight="1">
      <c r="A4435" s="1"/>
      <c r="B4435" s="1" t="s">
        <v>15522</v>
      </c>
      <c r="C4435" s="1" t="s">
        <v>15523</v>
      </c>
      <c r="D4435" s="3" t="str">
        <f ca="1">IFERROR(__xludf.DUMMYFUNCTION("PROPER(REGEXEXTRACT(B4403, ""(?:https?:\/\/)?(?:www\.)?([a-zA-Z0-9-]+)\.""))"),"Skyscanner")</f>
        <v>Skyscanner</v>
      </c>
      <c r="E4435" s="1" t="s">
        <v>15524</v>
      </c>
      <c r="F4435" s="1">
        <v>10.31148</v>
      </c>
      <c r="G4435" s="1">
        <v>123.89461</v>
      </c>
      <c r="H4435" s="1" t="s">
        <v>15525</v>
      </c>
      <c r="I4435" s="1" t="s">
        <v>2622</v>
      </c>
      <c r="J4435" s="1">
        <f>IF(K4435="URBAN",1,IF(K4435="SUBURBAN",2,IF(K4435="RURAL",3,"")))</f>
        <v>1</v>
      </c>
      <c r="K4435" s="1" t="s">
        <v>42</v>
      </c>
      <c r="L4435" s="18">
        <v>46082</v>
      </c>
      <c r="M4435" s="49">
        <v>0.58333333333333337</v>
      </c>
      <c r="N4435" s="18">
        <v>46083</v>
      </c>
      <c r="O4435" s="56">
        <v>0.45833333333333331</v>
      </c>
      <c r="P4435" s="31" t="str">
        <f>TEXT($L4435, "dddd")</f>
        <v>Sunday</v>
      </c>
      <c r="Q4435" s="39" t="s">
        <v>207</v>
      </c>
      <c r="R4435" s="39">
        <v>1053</v>
      </c>
      <c r="S4435" s="1" t="str">
        <f>IF(OR(MONTH(L4435)=12, MONTH(L4435)&lt;=5), "Dry Season", "Wet Season")</f>
        <v>Dry Season</v>
      </c>
      <c r="T4435" s="1">
        <v>1</v>
      </c>
      <c r="U4435" s="1">
        <v>0</v>
      </c>
      <c r="V4435" s="1">
        <v>0</v>
      </c>
      <c r="W4435" s="2">
        <f>IF(ISNUMBER(SEARCH("N/A", X4435)), 0, 1)</f>
        <v>0</v>
      </c>
      <c r="X4435" s="1" t="s">
        <v>44</v>
      </c>
      <c r="Y4435" s="1"/>
      <c r="Z4435" s="1"/>
      <c r="AA4435" s="11" cm="1">
        <f t="array" ref="AA4435">IF(ISBLANK(Y4435), 0, VINCentyInvDistance(F4435,G4435,Y4435,Z4435))</f>
        <v>0</v>
      </c>
      <c r="AB4435" s="1">
        <v>0</v>
      </c>
      <c r="AC4435" s="1">
        <v>6.6</v>
      </c>
      <c r="AD4435" s="1">
        <v>3.3</v>
      </c>
      <c r="AE4435" s="1">
        <v>34</v>
      </c>
      <c r="AF4435" s="1"/>
      <c r="AG4435" s="1" t="s">
        <v>731</v>
      </c>
      <c r="AH4435" s="1" t="str">
        <f>TRIM(MID(SUBSTITUTE($H4435,",",REPT(" ",200)),(LEN($H4435)-LEN(SUBSTITUTE($H4435,",",""))-3)*200+1,200))</f>
        <v>Cebu City</v>
      </c>
      <c r="AI4435" s="1" t="str">
        <f>TRIM(MID(SUBSTITUTE($H4435,",",REPT(" ",200)),(LEN($H4435)-LEN(SUBSTITUTE($H4435,",",""))-2)*200+1,200))</f>
        <v>Central Visayas</v>
      </c>
      <c r="AJ4435" s="1" t="s">
        <v>55</v>
      </c>
      <c r="AK4435" t="s">
        <v>15526</v>
      </c>
      <c r="AL4435" s="1">
        <v>3</v>
      </c>
      <c r="AM4435" s="1" t="s">
        <v>15527</v>
      </c>
    </row>
    <row r="4436" spans="1:39" ht="12.75" customHeight="1">
      <c r="A4436" s="1"/>
      <c r="B4436" s="1" t="s">
        <v>15528</v>
      </c>
      <c r="C4436" s="1" t="s">
        <v>15529</v>
      </c>
      <c r="D4436" s="3" t="str">
        <f ca="1">IFERROR(__xludf.DUMMYFUNCTION("PROPER(REGEXEXTRACT(B4404, ""(?:https?:\/\/)?(?:www\.)?([a-zA-Z0-9-]+)\.""))"),"Skyscanner")</f>
        <v>Skyscanner</v>
      </c>
      <c r="E4436" s="1" t="s">
        <v>15530</v>
      </c>
      <c r="F4436" s="1">
        <v>10.33484</v>
      </c>
      <c r="G4436" s="1">
        <v>123.934252</v>
      </c>
      <c r="H4436" s="1" t="s">
        <v>15531</v>
      </c>
      <c r="I4436" s="1" t="s">
        <v>2622</v>
      </c>
      <c r="J4436" s="1">
        <f>IF(K4436="URBAN",1,IF(K4436="SUBURBAN",2,IF(K4436="RURAL",3,"")))</f>
        <v>1</v>
      </c>
      <c r="K4436" s="1" t="s">
        <v>42</v>
      </c>
      <c r="L4436" s="18">
        <v>46082</v>
      </c>
      <c r="M4436" s="49">
        <v>0.625</v>
      </c>
      <c r="N4436" s="18">
        <v>46083</v>
      </c>
      <c r="O4436" s="56">
        <v>0.5</v>
      </c>
      <c r="P4436" s="31" t="str">
        <f>TEXT($L4436, "dddd")</f>
        <v>Sunday</v>
      </c>
      <c r="Q4436" s="39" t="s">
        <v>1341</v>
      </c>
      <c r="R4436" s="39">
        <v>2121</v>
      </c>
      <c r="S4436" s="1" t="str">
        <f>IF(OR(MONTH(L4436)=12, MONTH(L4436)&lt;=5), "Dry Season", "Wet Season")</f>
        <v>Dry Season</v>
      </c>
      <c r="T4436" s="1">
        <v>1</v>
      </c>
      <c r="U4436" s="1">
        <v>0</v>
      </c>
      <c r="V4436" s="1">
        <v>0</v>
      </c>
      <c r="W4436" s="2">
        <f>IF(ISNUMBER(SEARCH("N/A", X4436)), 0, 1)</f>
        <v>0</v>
      </c>
      <c r="X4436" s="1" t="s">
        <v>44</v>
      </c>
      <c r="Y4436" s="1"/>
      <c r="Z4436" s="1"/>
      <c r="AA4436" s="11" cm="1">
        <f t="array" ref="AA4436">IF(ISBLANK(Y4436), 0, VINCentyInvDistance(F4436,G4436,Y4436,Z4436))</f>
        <v>0</v>
      </c>
      <c r="AB4436" s="1">
        <v>0</v>
      </c>
      <c r="AC4436" s="1">
        <v>6.6</v>
      </c>
      <c r="AD4436" s="1">
        <v>3.3</v>
      </c>
      <c r="AE4436" s="1">
        <v>604</v>
      </c>
      <c r="AF4436" s="1"/>
      <c r="AG4436" s="1" t="s">
        <v>731</v>
      </c>
      <c r="AH4436" s="1" t="str">
        <f>TRIM(MID(SUBSTITUTE($H4436,",",REPT(" ",200)),(LEN($H4436)-LEN(SUBSTITUTE($H4436,",",""))-3)*200+1,200))</f>
        <v>Mandaue</v>
      </c>
      <c r="AI4436" s="1" t="str">
        <f>TRIM(MID(SUBSTITUTE($H4436,",",REPT(" ",200)),(LEN($H4436)-LEN(SUBSTITUTE($H4436,",",""))-2)*200+1,200))</f>
        <v>Central Visayas</v>
      </c>
      <c r="AJ4436" s="1" t="s">
        <v>55</v>
      </c>
      <c r="AK4436" t="s">
        <v>17735</v>
      </c>
      <c r="AL4436" s="1">
        <v>3</v>
      </c>
      <c r="AM4436" s="1" t="s">
        <v>15532</v>
      </c>
    </row>
    <row r="4437" spans="1:39" ht="12.75" customHeight="1">
      <c r="A4437" s="1"/>
      <c r="B4437" s="1" t="s">
        <v>15533</v>
      </c>
      <c r="C4437" s="1" t="s">
        <v>15534</v>
      </c>
      <c r="D4437" s="3" t="str">
        <f ca="1">IFERROR(__xludf.DUMMYFUNCTION("PROPER(REGEXEXTRACT(B4405, ""(?:https?:\/\/)?(?:www\.)?([a-zA-Z0-9-]+)\.""))"),"Skyscanner")</f>
        <v>Skyscanner</v>
      </c>
      <c r="E4437" s="1" t="s">
        <v>15535</v>
      </c>
      <c r="F4437" s="1">
        <v>10.312685</v>
      </c>
      <c r="G4437" s="1">
        <v>123.89161300000001</v>
      </c>
      <c r="H4437" s="1" t="s">
        <v>15536</v>
      </c>
      <c r="I4437" s="1" t="s">
        <v>2622</v>
      </c>
      <c r="J4437" s="1">
        <f>IF(K4437="URBAN",1,IF(K4437="SUBURBAN",2,IF(K4437="RURAL",3,"")))</f>
        <v>1</v>
      </c>
      <c r="K4437" s="1" t="s">
        <v>42</v>
      </c>
      <c r="L4437" s="18">
        <v>46082</v>
      </c>
      <c r="M4437" s="49">
        <v>0.58333333333333337</v>
      </c>
      <c r="N4437" s="18">
        <v>46083</v>
      </c>
      <c r="O4437" s="56">
        <v>0.5</v>
      </c>
      <c r="P4437" s="31" t="str">
        <f>TEXT($L4437, "dddd")</f>
        <v>Sunday</v>
      </c>
      <c r="Q4437" s="39" t="s">
        <v>43</v>
      </c>
      <c r="R4437" s="39">
        <v>1296</v>
      </c>
      <c r="S4437" s="1" t="str">
        <f>IF(OR(MONTH(L4437)=12, MONTH(L4437)&lt;=5), "Dry Season", "Wet Season")</f>
        <v>Dry Season</v>
      </c>
      <c r="T4437" s="1">
        <v>1</v>
      </c>
      <c r="U4437" s="1">
        <v>0</v>
      </c>
      <c r="V4437" s="1">
        <v>0</v>
      </c>
      <c r="W4437" s="2">
        <f>IF(ISNUMBER(SEARCH("N/A", X4437)), 0, 1)</f>
        <v>0</v>
      </c>
      <c r="X4437" s="1" t="s">
        <v>44</v>
      </c>
      <c r="Y4437" s="1"/>
      <c r="Z4437" s="1"/>
      <c r="AA4437" s="11" cm="1">
        <f t="array" ref="AA4437">IF(ISBLANK(Y4437), 0, VINCentyInvDistance(F4437,G4437,Y4437,Z4437))</f>
        <v>0</v>
      </c>
      <c r="AB4437" s="1">
        <v>0</v>
      </c>
      <c r="AC4437" s="1">
        <v>7.2</v>
      </c>
      <c r="AD4437" s="1">
        <v>3.6</v>
      </c>
      <c r="AE4437" s="1">
        <v>63</v>
      </c>
      <c r="AF4437" s="1"/>
      <c r="AG4437" s="1" t="s">
        <v>731</v>
      </c>
      <c r="AH4437" s="1" t="str">
        <f>TRIM(MID(SUBSTITUTE($H4437,",",REPT(" ",200)),(LEN($H4437)-LEN(SUBSTITUTE($H4437,",",""))-3)*200+1,200))</f>
        <v>Cebu City</v>
      </c>
      <c r="AI4437" s="1" t="str">
        <f>TRIM(MID(SUBSTITUTE($H4437,",",REPT(" ",200)),(LEN($H4437)-LEN(SUBSTITUTE($H4437,",",""))-2)*200+1,200))</f>
        <v>Central Visayas</v>
      </c>
      <c r="AJ4437" s="1" t="s">
        <v>55</v>
      </c>
      <c r="AK4437" t="s">
        <v>17736</v>
      </c>
      <c r="AL4437" s="2">
        <v>0</v>
      </c>
      <c r="AM4437" s="1" t="s">
        <v>15537</v>
      </c>
    </row>
    <row r="4438" spans="1:39" ht="12.75" customHeight="1">
      <c r="A4438" s="1"/>
      <c r="B4438" s="1" t="s">
        <v>15538</v>
      </c>
      <c r="C4438" s="1" t="s">
        <v>15539</v>
      </c>
      <c r="D4438" s="3" t="str">
        <f ca="1">IFERROR(__xludf.DUMMYFUNCTION("PROPER(REGEXEXTRACT(B4406, ""(?:https?:\/\/)?(?:www\.)?([a-zA-Z0-9-]+)\.""))"),"Skyscanner")</f>
        <v>Skyscanner</v>
      </c>
      <c r="E4438" s="1" t="s">
        <v>15540</v>
      </c>
      <c r="F4438" s="1">
        <v>10.31526</v>
      </c>
      <c r="G4438" s="1">
        <v>123.90855999999999</v>
      </c>
      <c r="H4438" s="1" t="s">
        <v>15541</v>
      </c>
      <c r="I4438" s="1" t="s">
        <v>2622</v>
      </c>
      <c r="J4438" s="1">
        <f>IF(K4438="URBAN",1,IF(K4438="SUBURBAN",2,IF(K4438="RURAL",3,"")))</f>
        <v>1</v>
      </c>
      <c r="K4438" s="1" t="s">
        <v>42</v>
      </c>
      <c r="L4438" s="18">
        <v>46082</v>
      </c>
      <c r="M4438" s="49">
        <v>0.625</v>
      </c>
      <c r="N4438" s="18">
        <v>46083</v>
      </c>
      <c r="O4438" s="56">
        <v>0.5</v>
      </c>
      <c r="P4438" s="31" t="str">
        <f>TEXT($L4438, "dddd")</f>
        <v>Sunday</v>
      </c>
      <c r="Q4438" s="39" t="s">
        <v>43</v>
      </c>
      <c r="R4438" s="39">
        <v>2931</v>
      </c>
      <c r="S4438" s="1" t="str">
        <f>IF(OR(MONTH(L4438)=12, MONTH(L4438)&lt;=5), "Dry Season", "Wet Season")</f>
        <v>Dry Season</v>
      </c>
      <c r="T4438" s="1">
        <v>1</v>
      </c>
      <c r="U4438" s="1">
        <v>0</v>
      </c>
      <c r="V4438" s="1">
        <v>0</v>
      </c>
      <c r="W4438" s="2">
        <f>IF(ISNUMBER(SEARCH("N/A", X4438)), 0, 1)</f>
        <v>0</v>
      </c>
      <c r="X4438" s="1" t="s">
        <v>44</v>
      </c>
      <c r="Y4438" s="1"/>
      <c r="Z4438" s="1"/>
      <c r="AA4438" s="11" cm="1">
        <f t="array" ref="AA4438">IF(ISBLANK(Y4438), 0, VINCentyInvDistance(F4438,G4438,Y4438,Z4438))</f>
        <v>0</v>
      </c>
      <c r="AB4438" s="1">
        <v>0</v>
      </c>
      <c r="AC4438" s="1">
        <v>0</v>
      </c>
      <c r="AD4438" s="1">
        <v>0</v>
      </c>
      <c r="AE4438" s="1"/>
      <c r="AF4438" s="1"/>
      <c r="AG4438" s="1" t="s">
        <v>731</v>
      </c>
      <c r="AH4438" s="1" t="str">
        <f>TRIM(MID(SUBSTITUTE($H4438,",",REPT(" ",200)),(LEN($H4438)-LEN(SUBSTITUTE($H4438,",",""))-3)*200+1,200))</f>
        <v>Cebu City</v>
      </c>
      <c r="AI4438" s="1" t="str">
        <f>TRIM(MID(SUBSTITUTE($H4438,",",REPT(" ",200)),(LEN($H4438)-LEN(SUBSTITUTE($H4438,",",""))-2)*200+1,200))</f>
        <v>Central Visayas</v>
      </c>
      <c r="AJ4438" s="1" t="s">
        <v>55</v>
      </c>
      <c r="AK4438" t="s">
        <v>16465</v>
      </c>
      <c r="AL4438" s="2">
        <v>0</v>
      </c>
      <c r="AM4438" s="1" t="s">
        <v>15542</v>
      </c>
    </row>
    <row r="4439" spans="1:39" ht="12.75" customHeight="1">
      <c r="A4439" s="1"/>
      <c r="B4439" s="1" t="s">
        <v>15543</v>
      </c>
      <c r="C4439" s="1" t="s">
        <v>15544</v>
      </c>
      <c r="D4439" s="3" t="str">
        <f ca="1">IFERROR(__xludf.DUMMYFUNCTION("PROPER(REGEXEXTRACT(B4407, ""(?:https?:\/\/)?(?:www\.)?([a-zA-Z0-9-]+)\.""))"),"Skyscanner")</f>
        <v>Skyscanner</v>
      </c>
      <c r="E4439" s="1" t="s">
        <v>15545</v>
      </c>
      <c r="F4439" s="1">
        <v>10.315607</v>
      </c>
      <c r="G4439" s="1">
        <v>123.89413399999999</v>
      </c>
      <c r="H4439" s="1" t="s">
        <v>15546</v>
      </c>
      <c r="I4439" s="1" t="s">
        <v>2622</v>
      </c>
      <c r="J4439" s="1">
        <f>IF(K4439="URBAN",1,IF(K4439="SUBURBAN",2,IF(K4439="RURAL",3,"")))</f>
        <v>1</v>
      </c>
      <c r="K4439" s="1" t="s">
        <v>42</v>
      </c>
      <c r="L4439" s="18">
        <v>46082</v>
      </c>
      <c r="M4439" s="49">
        <v>0.5</v>
      </c>
      <c r="N4439" s="18">
        <v>46083</v>
      </c>
      <c r="O4439" s="56">
        <v>0.51041666666666663</v>
      </c>
      <c r="P4439" s="31" t="str">
        <f>TEXT($L4439, "dddd")</f>
        <v>Sunday</v>
      </c>
      <c r="Q4439" s="39" t="s">
        <v>207</v>
      </c>
      <c r="R4439" s="39">
        <v>1430</v>
      </c>
      <c r="S4439" s="1" t="str">
        <f>IF(OR(MONTH(L4439)=12, MONTH(L4439)&lt;=5), "Dry Season", "Wet Season")</f>
        <v>Dry Season</v>
      </c>
      <c r="T4439" s="1">
        <v>1</v>
      </c>
      <c r="U4439" s="1">
        <v>0</v>
      </c>
      <c r="V4439" s="1">
        <v>0</v>
      </c>
      <c r="W4439" s="2">
        <f>IF(ISNUMBER(SEARCH("N/A", X4439)), 0, 1)</f>
        <v>0</v>
      </c>
      <c r="X4439" s="1" t="s">
        <v>44</v>
      </c>
      <c r="Y4439" s="1"/>
      <c r="Z4439" s="1"/>
      <c r="AA4439" s="11" cm="1">
        <f t="array" ref="AA4439">IF(ISBLANK(Y4439), 0, VINCentyInvDistance(F4439,G4439,Y4439,Z4439))</f>
        <v>0</v>
      </c>
      <c r="AB4439" s="1">
        <v>0</v>
      </c>
      <c r="AC4439" s="1">
        <v>7.4</v>
      </c>
      <c r="AD4439" s="1">
        <v>3.7</v>
      </c>
      <c r="AE4439" s="1">
        <v>106</v>
      </c>
      <c r="AF4439" s="1"/>
      <c r="AG4439" s="1" t="s">
        <v>731</v>
      </c>
      <c r="AH4439" s="1" t="str">
        <f>TRIM(MID(SUBSTITUTE($H4439,",",REPT(" ",200)),(LEN($H4439)-LEN(SUBSTITUTE($H4439,",",""))-3)*200+1,200))</f>
        <v>Cebu City</v>
      </c>
      <c r="AI4439" s="1" t="str">
        <f>TRIM(MID(SUBSTITUTE($H4439,",",REPT(" ",200)),(LEN($H4439)-LEN(SUBSTITUTE($H4439,",",""))-2)*200+1,200))</f>
        <v>Central Visayas</v>
      </c>
      <c r="AJ4439" s="1" t="s">
        <v>55</v>
      </c>
      <c r="AK4439" t="s">
        <v>17737</v>
      </c>
      <c r="AL4439" s="1">
        <v>3</v>
      </c>
      <c r="AM4439" s="1" t="s">
        <v>15547</v>
      </c>
    </row>
    <row r="4440" spans="1:39" ht="12.75" customHeight="1">
      <c r="A4440" s="1"/>
      <c r="B4440" s="1" t="s">
        <v>15548</v>
      </c>
      <c r="C4440" s="1" t="s">
        <v>15549</v>
      </c>
      <c r="D4440" s="3" t="str">
        <f ca="1">IFERROR(__xludf.DUMMYFUNCTION("PROPER(REGEXEXTRACT(B4408, ""(?:https?:\/\/)?(?:www\.)?([a-zA-Z0-9-]+)\.""))"),"Skyscanner")</f>
        <v>Skyscanner</v>
      </c>
      <c r="E4440" s="1" t="s">
        <v>15550</v>
      </c>
      <c r="F4440" s="1">
        <v>10.31888</v>
      </c>
      <c r="G4440" s="1">
        <v>123.91182000000001</v>
      </c>
      <c r="H4440" s="1" t="s">
        <v>15551</v>
      </c>
      <c r="I4440" s="1" t="s">
        <v>2622</v>
      </c>
      <c r="J4440" s="1">
        <f>IF(K4440="URBAN",1,IF(K4440="SUBURBAN",2,IF(K4440="RURAL",3,"")))</f>
        <v>1</v>
      </c>
      <c r="K4440" s="1" t="s">
        <v>42</v>
      </c>
      <c r="L4440" s="18">
        <v>46082</v>
      </c>
      <c r="M4440" s="49">
        <v>0.58333333333333337</v>
      </c>
      <c r="N4440" s="18">
        <v>46083</v>
      </c>
      <c r="O4440" s="56">
        <v>0.5</v>
      </c>
      <c r="P4440" s="31" t="str">
        <f>TEXT($L4440, "dddd")</f>
        <v>Sunday</v>
      </c>
      <c r="Q4440" s="39" t="s">
        <v>1341</v>
      </c>
      <c r="R4440" s="39">
        <v>1939</v>
      </c>
      <c r="S4440" s="1" t="str">
        <f>IF(OR(MONTH(L4440)=12, MONTH(L4440)&lt;=5), "Dry Season", "Wet Season")</f>
        <v>Dry Season</v>
      </c>
      <c r="T4440" s="1">
        <v>1</v>
      </c>
      <c r="U4440" s="1">
        <v>0</v>
      </c>
      <c r="V4440" s="1">
        <v>0</v>
      </c>
      <c r="W4440" s="2">
        <f>IF(ISNUMBER(SEARCH("N/A", X4440)), 0, 1)</f>
        <v>0</v>
      </c>
      <c r="X4440" s="1" t="s">
        <v>44</v>
      </c>
      <c r="Y4440" s="1"/>
      <c r="Z4440" s="1"/>
      <c r="AA4440" s="11" cm="1">
        <f t="array" ref="AA4440">IF(ISBLANK(Y4440), 0, VINCentyInvDistance(F4440,G4440,Y4440,Z4440))</f>
        <v>0</v>
      </c>
      <c r="AB4440" s="1">
        <v>0</v>
      </c>
      <c r="AC4440" s="1">
        <v>8</v>
      </c>
      <c r="AD4440" s="1">
        <v>4</v>
      </c>
      <c r="AE4440" s="1">
        <v>3</v>
      </c>
      <c r="AF4440" s="1"/>
      <c r="AG4440" s="1" t="s">
        <v>731</v>
      </c>
      <c r="AH4440" s="1" t="str">
        <f>TRIM(MID(SUBSTITUTE($H4440,",",REPT(" ",200)),(LEN($H4440)-LEN(SUBSTITUTE($H4440,",",""))-3)*200+1,200))</f>
        <v>Cebu City</v>
      </c>
      <c r="AI4440" s="1" t="str">
        <f>TRIM(MID(SUBSTITUTE($H4440,",",REPT(" ",200)),(LEN($H4440)-LEN(SUBSTITUTE($H4440,",",""))-2)*200+1,200))</f>
        <v>Central Visayas</v>
      </c>
      <c r="AJ4440" s="1" t="s">
        <v>55</v>
      </c>
      <c r="AK4440" t="s">
        <v>15552</v>
      </c>
      <c r="AL4440" s="1">
        <v>3</v>
      </c>
      <c r="AM4440" s="1" t="s">
        <v>15553</v>
      </c>
    </row>
    <row r="4441" spans="1:39" ht="12.75" customHeight="1">
      <c r="A4441" s="1"/>
      <c r="B4441" s="1" t="s">
        <v>15554</v>
      </c>
      <c r="C4441" s="1" t="s">
        <v>15555</v>
      </c>
      <c r="D4441" s="3" t="str">
        <f ca="1">IFERROR(__xludf.DUMMYFUNCTION("PROPER(REGEXEXTRACT(B4409, ""(?:https?:\/\/)?(?:www\.)?([a-zA-Z0-9-]+)\.""))"),"Skyscanner")</f>
        <v>Skyscanner</v>
      </c>
      <c r="E4441" s="1" t="s">
        <v>15556</v>
      </c>
      <c r="F4441" s="1">
        <v>10.32713</v>
      </c>
      <c r="G4441" s="1">
        <v>123.90842000000001</v>
      </c>
      <c r="H4441" s="1" t="s">
        <v>10742</v>
      </c>
      <c r="I4441" s="1" t="s">
        <v>2622</v>
      </c>
      <c r="J4441" s="1">
        <f>IF(K4441="URBAN",1,IF(K4441="SUBURBAN",2,IF(K4441="RURAL",3,"")))</f>
        <v>1</v>
      </c>
      <c r="K4441" s="1" t="s">
        <v>42</v>
      </c>
      <c r="L4441" s="18">
        <v>46082</v>
      </c>
      <c r="M4441" s="49">
        <v>0.58333333333333337</v>
      </c>
      <c r="N4441" s="18">
        <v>46083</v>
      </c>
      <c r="O4441" s="56">
        <v>0.5</v>
      </c>
      <c r="P4441" s="31" t="str">
        <f>TEXT($L4441, "dddd")</f>
        <v>Sunday</v>
      </c>
      <c r="Q4441" s="39" t="s">
        <v>43</v>
      </c>
      <c r="R4441" s="39">
        <v>1277</v>
      </c>
      <c r="S4441" s="1" t="str">
        <f>IF(OR(MONTH(L4441)=12, MONTH(L4441)&lt;=5), "Dry Season", "Wet Season")</f>
        <v>Dry Season</v>
      </c>
      <c r="T4441" s="1">
        <v>1</v>
      </c>
      <c r="U4441" s="1">
        <v>0</v>
      </c>
      <c r="V4441" s="1">
        <v>0</v>
      </c>
      <c r="W4441" s="2">
        <f>IF(ISNUMBER(SEARCH("N/A", X4441)), 0, 1)</f>
        <v>0</v>
      </c>
      <c r="X4441" s="1" t="s">
        <v>44</v>
      </c>
      <c r="Y4441" s="1"/>
      <c r="Z4441" s="1"/>
      <c r="AA4441" s="11" cm="1">
        <f t="array" ref="AA4441">IF(ISBLANK(Y4441), 0, VINCentyInvDistance(F4441,G4441,Y4441,Z4441))</f>
        <v>0</v>
      </c>
      <c r="AB4441" s="1">
        <v>0</v>
      </c>
      <c r="AC4441" s="1">
        <v>9</v>
      </c>
      <c r="AD4441" s="1">
        <v>4.5</v>
      </c>
      <c r="AE4441" s="1">
        <v>11</v>
      </c>
      <c r="AF4441" s="1"/>
      <c r="AG4441" s="1" t="s">
        <v>731</v>
      </c>
      <c r="AH4441" s="1" t="str">
        <f>TRIM(MID(SUBSTITUTE($H4441,",",REPT(" ",200)),(LEN($H4441)-LEN(SUBSTITUTE($H4441,",",""))-3)*200+1,200))</f>
        <v>Cebu City</v>
      </c>
      <c r="AI4441" s="1" t="str">
        <f>TRIM(MID(SUBSTITUTE($H4441,",",REPT(" ",200)),(LEN($H4441)-LEN(SUBSTITUTE($H4441,",",""))-2)*200+1,200))</f>
        <v>Central Visayas</v>
      </c>
      <c r="AJ4441" s="1" t="s">
        <v>55</v>
      </c>
      <c r="AK4441" t="s">
        <v>17738</v>
      </c>
      <c r="AL4441" s="2">
        <v>0</v>
      </c>
      <c r="AM4441" s="1" t="s">
        <v>15557</v>
      </c>
    </row>
    <row r="4442" spans="1:39" ht="12.75" customHeight="1">
      <c r="A4442" s="1"/>
      <c r="B4442" s="1" t="s">
        <v>14763</v>
      </c>
      <c r="C4442" s="1" t="s">
        <v>15558</v>
      </c>
      <c r="D4442" s="3" t="str">
        <f ca="1">IFERROR(__xludf.DUMMYFUNCTION("PROPER(REGEXEXTRACT(B4410, ""(?:https?:\/\/)?(?:www\.)?([a-zA-Z0-9-]+)\.""))"),"Skyscanner")</f>
        <v>Skyscanner</v>
      </c>
      <c r="E4442" s="1" t="s">
        <v>14765</v>
      </c>
      <c r="F4442" s="1">
        <v>10.311842</v>
      </c>
      <c r="G4442" s="1">
        <v>123.921206</v>
      </c>
      <c r="H4442" s="1" t="s">
        <v>14766</v>
      </c>
      <c r="I4442" s="1" t="s">
        <v>2622</v>
      </c>
      <c r="J4442" s="1">
        <f>IF(K4442="URBAN",1,IF(K4442="SUBURBAN",2,IF(K4442="RURAL",3,"")))</f>
        <v>1</v>
      </c>
      <c r="K4442" s="1" t="s">
        <v>42</v>
      </c>
      <c r="L4442" s="18">
        <v>46082</v>
      </c>
      <c r="M4442" s="49">
        <v>0.625</v>
      </c>
      <c r="N4442" s="18">
        <v>46083</v>
      </c>
      <c r="O4442" s="56">
        <v>0.5</v>
      </c>
      <c r="P4442" s="31" t="str">
        <f>TEXT($L4442, "dddd")</f>
        <v>Sunday</v>
      </c>
      <c r="Q4442" s="39" t="s">
        <v>43</v>
      </c>
      <c r="R4442" s="39">
        <v>3121</v>
      </c>
      <c r="S4442" s="1" t="str">
        <f>IF(OR(MONTH(L4442)=12, MONTH(L4442)&lt;=5), "Dry Season", "Wet Season")</f>
        <v>Dry Season</v>
      </c>
      <c r="T4442" s="1">
        <v>1</v>
      </c>
      <c r="U4442" s="1">
        <v>0</v>
      </c>
      <c r="V4442" s="1">
        <v>0</v>
      </c>
      <c r="W4442" s="2">
        <f>IF(ISNUMBER(SEARCH("N/A", X4442)), 0, 1)</f>
        <v>0</v>
      </c>
      <c r="X4442" s="1" t="s">
        <v>44</v>
      </c>
      <c r="Y4442" s="1"/>
      <c r="Z4442" s="1"/>
      <c r="AA4442" s="11" cm="1">
        <f t="array" ref="AA4442">IF(ISBLANK(Y4442), 0, VINCentyInvDistance(F4442,G4442,Y4442,Z4442))</f>
        <v>0</v>
      </c>
      <c r="AB4442" s="1">
        <v>1</v>
      </c>
      <c r="AC4442" s="1">
        <v>7.6</v>
      </c>
      <c r="AD4442" s="1">
        <v>0</v>
      </c>
      <c r="AE4442" s="1">
        <v>1432</v>
      </c>
      <c r="AF4442" s="1"/>
      <c r="AG4442" s="1" t="s">
        <v>731</v>
      </c>
      <c r="AH4442" s="1" t="str">
        <f>TRIM(MID(SUBSTITUTE($H4442,",",REPT(" ",200)),(LEN($H4442)-LEN(SUBSTITUTE($H4442,",",""))-3)*200+1,200))</f>
        <v>Cebu City</v>
      </c>
      <c r="AI4442" s="1" t="str">
        <f>TRIM(MID(SUBSTITUTE($H4442,",",REPT(" ",200)),(LEN($H4442)-LEN(SUBSTITUTE($H4442,",",""))-2)*200+1,200))</f>
        <v>Central Visayas</v>
      </c>
      <c r="AJ4442" s="1" t="s">
        <v>55</v>
      </c>
      <c r="AK4442" t="s">
        <v>17664</v>
      </c>
      <c r="AL4442" s="1">
        <v>3</v>
      </c>
      <c r="AM4442" s="1" t="s">
        <v>14767</v>
      </c>
    </row>
    <row r="4443" spans="1:39" ht="12.75" customHeight="1">
      <c r="A4443" s="1"/>
      <c r="B4443" s="1" t="s">
        <v>14768</v>
      </c>
      <c r="C4443" s="1" t="s">
        <v>15559</v>
      </c>
      <c r="D4443" s="3" t="str">
        <f ca="1">IFERROR(__xludf.DUMMYFUNCTION("PROPER(REGEXEXTRACT(B4411, ""(?:https?:\/\/)?(?:www\.)?([a-zA-Z0-9-]+)\.""))"),"Skyscanner")</f>
        <v>Skyscanner</v>
      </c>
      <c r="E4443" s="1" t="s">
        <v>14770</v>
      </c>
      <c r="F4443" s="1">
        <v>10.309123</v>
      </c>
      <c r="G4443" s="1">
        <v>123.894766</v>
      </c>
      <c r="H4443" s="1" t="s">
        <v>14771</v>
      </c>
      <c r="I4443" s="1" t="s">
        <v>2622</v>
      </c>
      <c r="J4443" s="1">
        <f>IF(K4443="URBAN",1,IF(K4443="SUBURBAN",2,IF(K4443="RURAL",3,"")))</f>
        <v>1</v>
      </c>
      <c r="K4443" s="1" t="s">
        <v>42</v>
      </c>
      <c r="L4443" s="18">
        <v>46082</v>
      </c>
      <c r="M4443" s="49">
        <v>0.625</v>
      </c>
      <c r="N4443" s="18">
        <v>46083</v>
      </c>
      <c r="O4443" s="56">
        <v>0.5</v>
      </c>
      <c r="P4443" s="31" t="str">
        <f>TEXT($L4443, "dddd")</f>
        <v>Sunday</v>
      </c>
      <c r="Q4443" s="39" t="s">
        <v>43</v>
      </c>
      <c r="R4443" s="39">
        <v>2427</v>
      </c>
      <c r="S4443" s="1" t="str">
        <f>IF(OR(MONTH(L4443)=12, MONTH(L4443)&lt;=5), "Dry Season", "Wet Season")</f>
        <v>Dry Season</v>
      </c>
      <c r="T4443" s="1">
        <v>1</v>
      </c>
      <c r="U4443" s="1">
        <v>0</v>
      </c>
      <c r="V4443" s="1">
        <v>0</v>
      </c>
      <c r="W4443" s="2">
        <f>IF(ISNUMBER(SEARCH("N/A", X4443)), 0, 1)</f>
        <v>0</v>
      </c>
      <c r="X4443" s="1" t="s">
        <v>44</v>
      </c>
      <c r="Y4443" s="1"/>
      <c r="Z4443" s="1"/>
      <c r="AA4443" s="11" cm="1">
        <f t="array" ref="AA4443">IF(ISBLANK(Y4443), 0, VINCentyInvDistance(F4443,G4443,Y4443,Z4443))</f>
        <v>0</v>
      </c>
      <c r="AB4443" s="1">
        <v>0</v>
      </c>
      <c r="AC4443" s="1">
        <v>9</v>
      </c>
      <c r="AD4443" s="1">
        <v>0</v>
      </c>
      <c r="AE4443" s="1"/>
      <c r="AF4443" s="1"/>
      <c r="AG4443" s="1" t="s">
        <v>731</v>
      </c>
      <c r="AH4443" s="1" t="str">
        <f>TRIM(MID(SUBSTITUTE($H4443,",",REPT(" ",200)),(LEN($H4443)-LEN(SUBSTITUTE($H4443,",",""))-3)*200+1,200))</f>
        <v>Cebu City</v>
      </c>
      <c r="AI4443" s="1" t="str">
        <f>TRIM(MID(SUBSTITUTE($H4443,",",REPT(" ",200)),(LEN($H4443)-LEN(SUBSTITUTE($H4443,",",""))-2)*200+1,200))</f>
        <v>Central Visayas</v>
      </c>
      <c r="AJ4443" s="1" t="s">
        <v>55</v>
      </c>
      <c r="AK4443" t="s">
        <v>56</v>
      </c>
      <c r="AL4443" s="1">
        <v>3</v>
      </c>
      <c r="AM4443" s="1" t="s">
        <v>14773</v>
      </c>
    </row>
    <row r="4444" spans="1:39" ht="12.75" customHeight="1">
      <c r="A4444" s="1"/>
      <c r="B4444" s="1" t="s">
        <v>14774</v>
      </c>
      <c r="C4444" s="1" t="s">
        <v>15560</v>
      </c>
      <c r="D4444" s="3" t="str">
        <f ca="1">IFERROR(__xludf.DUMMYFUNCTION("PROPER(REGEXEXTRACT(B4412, ""(?:https?:\/\/)?(?:www\.)?([a-zA-Z0-9-]+)\.""))"),"Skyscanner")</f>
        <v>Skyscanner</v>
      </c>
      <c r="E4444" s="1" t="s">
        <v>14776</v>
      </c>
      <c r="F4444" s="1">
        <v>10.30964</v>
      </c>
      <c r="G4444" s="1">
        <v>123.91919</v>
      </c>
      <c r="H4444" s="1" t="s">
        <v>14777</v>
      </c>
      <c r="I4444" s="1" t="s">
        <v>2622</v>
      </c>
      <c r="J4444" s="1">
        <f>IF(K4444="URBAN",1,IF(K4444="SUBURBAN",2,IF(K4444="RURAL",3,"")))</f>
        <v>1</v>
      </c>
      <c r="K4444" s="1" t="s">
        <v>42</v>
      </c>
      <c r="L4444" s="18">
        <v>46082</v>
      </c>
      <c r="M4444" s="49">
        <v>0.625</v>
      </c>
      <c r="N4444" s="18">
        <v>46083</v>
      </c>
      <c r="O4444" s="56">
        <v>0.5</v>
      </c>
      <c r="P4444" s="31" t="str">
        <f>TEXT($L4444, "dddd")</f>
        <v>Sunday</v>
      </c>
      <c r="Q4444" s="39" t="s">
        <v>43</v>
      </c>
      <c r="R4444" s="39">
        <v>7002</v>
      </c>
      <c r="S4444" s="1" t="str">
        <f>IF(OR(MONTH(L4444)=12, MONTH(L4444)&lt;=5), "Dry Season", "Wet Season")</f>
        <v>Dry Season</v>
      </c>
      <c r="T4444" s="1">
        <v>1</v>
      </c>
      <c r="U4444" s="1">
        <v>0</v>
      </c>
      <c r="V4444" s="1">
        <v>0</v>
      </c>
      <c r="W4444" s="2">
        <f>IF(ISNUMBER(SEARCH("N/A", X4444)), 0, 1)</f>
        <v>0</v>
      </c>
      <c r="X4444" s="1" t="s">
        <v>44</v>
      </c>
      <c r="Y4444" s="1"/>
      <c r="Z4444" s="1"/>
      <c r="AA4444" s="11" cm="1">
        <f t="array" ref="AA4444">IF(ISBLANK(Y4444), 0, VINCentyInvDistance(F4444,G4444,Y4444,Z4444))</f>
        <v>0</v>
      </c>
      <c r="AB4444" s="1">
        <v>1</v>
      </c>
      <c r="AC4444" s="1">
        <v>9</v>
      </c>
      <c r="AD4444" s="1">
        <v>4.5</v>
      </c>
      <c r="AE4444" s="1">
        <v>5838</v>
      </c>
      <c r="AF4444" s="1"/>
      <c r="AG4444" s="1" t="s">
        <v>731</v>
      </c>
      <c r="AH4444" s="1" t="str">
        <f>TRIM(MID(SUBSTITUTE($H4444,",",REPT(" ",200)),(LEN($H4444)-LEN(SUBSTITUTE($H4444,",",""))-3)*200+1,200))</f>
        <v>Cebu City</v>
      </c>
      <c r="AI4444" s="1" t="str">
        <f>TRIM(MID(SUBSTITUTE($H4444,",",REPT(" ",200)),(LEN($H4444)-LEN(SUBSTITUTE($H4444,",",""))-2)*200+1,200))</f>
        <v>Central Visayas</v>
      </c>
      <c r="AJ4444" s="1" t="s">
        <v>55</v>
      </c>
      <c r="AK4444" t="s">
        <v>17665</v>
      </c>
      <c r="AL4444" s="1">
        <v>5</v>
      </c>
      <c r="AM4444" s="1" t="s">
        <v>14778</v>
      </c>
    </row>
    <row r="4445" spans="1:39" ht="12.75" customHeight="1">
      <c r="A4445" s="1"/>
      <c r="B4445" s="1" t="s">
        <v>14779</v>
      </c>
      <c r="C4445" s="1" t="s">
        <v>15561</v>
      </c>
      <c r="D4445" s="3" t="str">
        <f ca="1">IFERROR(__xludf.DUMMYFUNCTION("PROPER(REGEXEXTRACT(B4413, ""(?:https?:\/\/)?(?:www\.)?([a-zA-Z0-9-]+)\.""))"),"Skyscanner")</f>
        <v>Skyscanner</v>
      </c>
      <c r="E4445" s="1" t="s">
        <v>14781</v>
      </c>
      <c r="F4445" s="1">
        <v>10.310475</v>
      </c>
      <c r="G4445" s="1">
        <v>123.90408600000001</v>
      </c>
      <c r="H4445" s="1" t="s">
        <v>14782</v>
      </c>
      <c r="I4445" s="1" t="s">
        <v>2622</v>
      </c>
      <c r="J4445" s="1">
        <f>IF(K4445="URBAN",1,IF(K4445="SUBURBAN",2,IF(K4445="RURAL",3,"")))</f>
        <v>1</v>
      </c>
      <c r="K4445" s="1" t="s">
        <v>42</v>
      </c>
      <c r="L4445" s="18">
        <v>46082</v>
      </c>
      <c r="M4445" s="49">
        <v>0.625</v>
      </c>
      <c r="N4445" s="18">
        <v>46083</v>
      </c>
      <c r="O4445" s="56">
        <v>0.5</v>
      </c>
      <c r="P4445" s="31" t="str">
        <f>TEXT($L4445, "dddd")</f>
        <v>Sunday</v>
      </c>
      <c r="Q4445" s="39" t="s">
        <v>1341</v>
      </c>
      <c r="R4445" s="39">
        <v>1774</v>
      </c>
      <c r="S4445" s="1" t="str">
        <f>IF(OR(MONTH(L4445)=12, MONTH(L4445)&lt;=5), "Dry Season", "Wet Season")</f>
        <v>Dry Season</v>
      </c>
      <c r="T4445" s="1">
        <v>1</v>
      </c>
      <c r="U4445" s="1">
        <v>0</v>
      </c>
      <c r="V4445" s="1">
        <v>0</v>
      </c>
      <c r="W4445" s="2">
        <f>IF(ISNUMBER(SEARCH("N/A", X4445)), 0, 1)</f>
        <v>0</v>
      </c>
      <c r="X4445" s="1" t="s">
        <v>44</v>
      </c>
      <c r="Y4445" s="1"/>
      <c r="Z4445" s="1"/>
      <c r="AA4445" s="11" cm="1">
        <f t="array" ref="AA4445">IF(ISBLANK(Y4445), 0, VINCentyInvDistance(F4445,G4445,Y4445,Z4445))</f>
        <v>0</v>
      </c>
      <c r="AB4445" s="1">
        <v>0</v>
      </c>
      <c r="AC4445" s="1">
        <v>10</v>
      </c>
      <c r="AD4445" s="1">
        <v>0</v>
      </c>
      <c r="AE4445" s="1">
        <v>12</v>
      </c>
      <c r="AF4445" s="1"/>
      <c r="AG4445" s="1" t="s">
        <v>731</v>
      </c>
      <c r="AH4445" s="1" t="str">
        <f>TRIM(MID(SUBSTITUTE($H4445,",",REPT(" ",200)),(LEN($H4445)-LEN(SUBSTITUTE($H4445,",",""))-3)*200+1,200))</f>
        <v>Cebu City</v>
      </c>
      <c r="AI4445" s="1" t="str">
        <f>TRIM(MID(SUBSTITUTE($H4445,",",REPT(" ",200)),(LEN($H4445)-LEN(SUBSTITUTE($H4445,",",""))-2)*200+1,200))</f>
        <v>Central Visayas</v>
      </c>
      <c r="AJ4445" s="1" t="s">
        <v>55</v>
      </c>
      <c r="AK4445" t="s">
        <v>17666</v>
      </c>
      <c r="AL4445" s="1">
        <v>3</v>
      </c>
      <c r="AM4445" s="1" t="s">
        <v>14783</v>
      </c>
    </row>
    <row r="4446" spans="1:39" ht="12.75" customHeight="1">
      <c r="A4446" s="1"/>
      <c r="B4446" s="1" t="s">
        <v>14784</v>
      </c>
      <c r="C4446" s="1" t="s">
        <v>15562</v>
      </c>
      <c r="D4446" s="3" t="str">
        <f ca="1">IFERROR(__xludf.DUMMYFUNCTION("PROPER(REGEXEXTRACT(B4414, ""(?:https?:\/\/)?(?:www\.)?([a-zA-Z0-9-]+)\.""))"),"Skyscanner")</f>
        <v>Skyscanner</v>
      </c>
      <c r="E4446" s="1" t="s">
        <v>14786</v>
      </c>
      <c r="F4446" s="1">
        <v>10.316972</v>
      </c>
      <c r="G4446" s="1">
        <v>123.909306</v>
      </c>
      <c r="H4446" s="1" t="s">
        <v>14787</v>
      </c>
      <c r="I4446" s="1" t="s">
        <v>2622</v>
      </c>
      <c r="J4446" s="1">
        <f>IF(K4446="URBAN",1,IF(K4446="SUBURBAN",2,IF(K4446="RURAL",3,"")))</f>
        <v>1</v>
      </c>
      <c r="K4446" s="1" t="s">
        <v>42</v>
      </c>
      <c r="L4446" s="18">
        <v>46082</v>
      </c>
      <c r="M4446" s="49">
        <v>0.625</v>
      </c>
      <c r="N4446" s="18">
        <v>46083</v>
      </c>
      <c r="O4446" s="56">
        <v>0.5</v>
      </c>
      <c r="P4446" s="31" t="str">
        <f>TEXT($L4446, "dddd")</f>
        <v>Sunday</v>
      </c>
      <c r="Q4446" s="39" t="s">
        <v>207</v>
      </c>
      <c r="R4446" s="39">
        <v>5592</v>
      </c>
      <c r="S4446" s="1" t="str">
        <f>IF(OR(MONTH(L4446)=12, MONTH(L4446)&lt;=5), "Dry Season", "Wet Season")</f>
        <v>Dry Season</v>
      </c>
      <c r="T4446" s="1">
        <v>1</v>
      </c>
      <c r="U4446" s="1">
        <v>0</v>
      </c>
      <c r="V4446" s="1">
        <v>1</v>
      </c>
      <c r="W4446" s="2">
        <f>IF(ISNUMBER(SEARCH("N/A", X4446)), 0, 1)</f>
        <v>0</v>
      </c>
      <c r="X4446" s="1" t="s">
        <v>44</v>
      </c>
      <c r="Y4446" s="1"/>
      <c r="Z4446" s="1"/>
      <c r="AA4446" s="11" cm="1">
        <f t="array" ref="AA4446">IF(ISBLANK(Y4446), 0, VINCentyInvDistance(F4446,G4446,Y4446,Z4446))</f>
        <v>0</v>
      </c>
      <c r="AB4446" s="1">
        <v>1</v>
      </c>
      <c r="AC4446" s="1">
        <v>9.6</v>
      </c>
      <c r="AD4446" s="1">
        <v>0</v>
      </c>
      <c r="AE4446" s="1">
        <v>913</v>
      </c>
      <c r="AF4446" s="1"/>
      <c r="AG4446" s="1" t="s">
        <v>731</v>
      </c>
      <c r="AH4446" s="1" t="str">
        <f>TRIM(MID(SUBSTITUTE($H4446,",",REPT(" ",200)),(LEN($H4446)-LEN(SUBSTITUTE($H4446,",",""))-3)*200+1,200))</f>
        <v>Cebu City</v>
      </c>
      <c r="AI4446" s="1" t="str">
        <f>TRIM(MID(SUBSTITUTE($H4446,",",REPT(" ",200)),(LEN($H4446)-LEN(SUBSTITUTE($H4446,",",""))-2)*200+1,200))</f>
        <v>Central Visayas</v>
      </c>
      <c r="AJ4446" s="1" t="s">
        <v>55</v>
      </c>
      <c r="AK4446" t="s">
        <v>17667</v>
      </c>
      <c r="AL4446" s="1">
        <v>4</v>
      </c>
      <c r="AM4446" s="1" t="s">
        <v>14789</v>
      </c>
    </row>
    <row r="4447" spans="1:39" ht="12.75" customHeight="1">
      <c r="A4447" s="1"/>
      <c r="B4447" s="1" t="s">
        <v>14790</v>
      </c>
      <c r="C4447" s="1" t="s">
        <v>15563</v>
      </c>
      <c r="D4447" s="3" t="str">
        <f ca="1">IFERROR(__xludf.DUMMYFUNCTION("PROPER(REGEXEXTRACT(B4415, ""(?:https?:\/\/)?(?:www\.)?([a-zA-Z0-9-]+)\.""))"),"Skyscanner")</f>
        <v>Skyscanner</v>
      </c>
      <c r="E4447" s="1" t="s">
        <v>14792</v>
      </c>
      <c r="F4447" s="1">
        <v>10.297394000000001</v>
      </c>
      <c r="G4447" s="1">
        <v>123.89583399999999</v>
      </c>
      <c r="H4447" s="1" t="s">
        <v>15339</v>
      </c>
      <c r="I4447" s="1" t="s">
        <v>2622</v>
      </c>
      <c r="J4447" s="1">
        <f>IF(K4447="URBAN",1,IF(K4447="SUBURBAN",2,IF(K4447="RURAL",3,"")))</f>
        <v>1</v>
      </c>
      <c r="K4447" s="1" t="s">
        <v>42</v>
      </c>
      <c r="L4447" s="18">
        <v>46082</v>
      </c>
      <c r="M4447" s="49">
        <v>0.625</v>
      </c>
      <c r="N4447" s="18">
        <v>46083</v>
      </c>
      <c r="O4447" s="56">
        <v>0.5</v>
      </c>
      <c r="P4447" s="31" t="str">
        <f>TEXT($L4447, "dddd")</f>
        <v>Sunday</v>
      </c>
      <c r="Q4447" s="39" t="s">
        <v>1266</v>
      </c>
      <c r="R4447" s="39">
        <v>1768</v>
      </c>
      <c r="S4447" s="1" t="str">
        <f>IF(OR(MONTH(L4447)=12, MONTH(L4447)&lt;=5), "Dry Season", "Wet Season")</f>
        <v>Dry Season</v>
      </c>
      <c r="T4447" s="1">
        <v>1</v>
      </c>
      <c r="U4447" s="1">
        <v>0</v>
      </c>
      <c r="V4447" s="1">
        <v>0</v>
      </c>
      <c r="W4447" s="2">
        <f>IF(ISNUMBER(SEARCH("N/A", X4447)), 0, 1)</f>
        <v>0</v>
      </c>
      <c r="X4447" s="1" t="s">
        <v>44</v>
      </c>
      <c r="Y4447" s="1"/>
      <c r="Z4447" s="1"/>
      <c r="AA4447" s="11" cm="1">
        <f t="array" ref="AA4447">IF(ISBLANK(Y4447), 0, VINCentyInvDistance(F4447,G4447,Y4447,Z4447))</f>
        <v>0</v>
      </c>
      <c r="AB4447" s="1">
        <v>1</v>
      </c>
      <c r="AC4447" s="1">
        <v>7.6</v>
      </c>
      <c r="AD4447" s="1">
        <v>0</v>
      </c>
      <c r="AE4447" s="1">
        <v>499</v>
      </c>
      <c r="AF4447" s="1"/>
      <c r="AG4447" s="1" t="s">
        <v>731</v>
      </c>
      <c r="AH4447" s="1" t="str">
        <f>TRIM(MID(SUBSTITUTE($H4447,",",REPT(" ",200)),(LEN($H4447)-LEN(SUBSTITUTE($H4447,",",""))-3)*200+1,200))</f>
        <v>Cebu City</v>
      </c>
      <c r="AI4447" s="1" t="str">
        <f>TRIM(MID(SUBSTITUTE($H4447,",",REPT(" ",200)),(LEN($H4447)-LEN(SUBSTITUTE($H4447,",",""))-2)*200+1,200))</f>
        <v>Central Visayas</v>
      </c>
      <c r="AJ4447" s="1" t="s">
        <v>55</v>
      </c>
      <c r="AK4447" t="s">
        <v>17668</v>
      </c>
      <c r="AL4447" s="1">
        <v>4</v>
      </c>
      <c r="AM4447" s="1" t="s">
        <v>14794</v>
      </c>
    </row>
    <row r="4448" spans="1:39" ht="12.75" customHeight="1">
      <c r="A4448" s="1"/>
      <c r="B4448" s="1" t="s">
        <v>4923</v>
      </c>
      <c r="C4448" s="1" t="s">
        <v>15564</v>
      </c>
      <c r="D4448" s="3" t="str">
        <f ca="1">IFERROR(__xludf.DUMMYFUNCTION("PROPER(REGEXEXTRACT(B4416, ""(?:https?:\/\/)?(?:www\.)?([a-zA-Z0-9-]+)\.""))"),"Skyscanner")</f>
        <v>Skyscanner</v>
      </c>
      <c r="E4448" s="1" t="s">
        <v>14796</v>
      </c>
      <c r="F4448" s="1">
        <v>10.34173</v>
      </c>
      <c r="G4448" s="1">
        <v>123.89745600000001</v>
      </c>
      <c r="H4448" s="1" t="s">
        <v>4926</v>
      </c>
      <c r="I4448" s="1" t="s">
        <v>2622</v>
      </c>
      <c r="J4448" s="1">
        <f>IF(K4448="URBAN",1,IF(K4448="SUBURBAN",2,IF(K4448="RURAL",3,"")))</f>
        <v>1</v>
      </c>
      <c r="K4448" s="1" t="s">
        <v>42</v>
      </c>
      <c r="L4448" s="18">
        <v>46082</v>
      </c>
      <c r="M4448" s="49">
        <v>0.625</v>
      </c>
      <c r="N4448" s="18">
        <v>46083</v>
      </c>
      <c r="O4448" s="56">
        <v>0.5</v>
      </c>
      <c r="P4448" s="31" t="str">
        <f>TEXT($L4448, "dddd")</f>
        <v>Sunday</v>
      </c>
      <c r="Q4448" s="39" t="s">
        <v>207</v>
      </c>
      <c r="R4448" s="39">
        <v>4932</v>
      </c>
      <c r="S4448" s="1" t="str">
        <f>IF(OR(MONTH(L4448)=12, MONTH(L4448)&lt;=5), "Dry Season", "Wet Season")</f>
        <v>Dry Season</v>
      </c>
      <c r="T4448" s="1">
        <v>1</v>
      </c>
      <c r="U4448" s="1">
        <v>0</v>
      </c>
      <c r="V4448" s="1">
        <v>0</v>
      </c>
      <c r="W4448" s="2">
        <f>IF(ISNUMBER(SEARCH("N/A", X4448)), 0, 1)</f>
        <v>0</v>
      </c>
      <c r="X4448" s="1" t="s">
        <v>44</v>
      </c>
      <c r="Y4448" s="1"/>
      <c r="Z4448" s="1"/>
      <c r="AA4448" s="11" cm="1">
        <f t="array" ref="AA4448">IF(ISBLANK(Y4448), 0, VINCentyInvDistance(F4448,G4448,Y4448,Z4448))</f>
        <v>0</v>
      </c>
      <c r="AB4448" s="1">
        <v>1</v>
      </c>
      <c r="AC4448" s="1">
        <v>8.8000000000000007</v>
      </c>
      <c r="AD4448" s="1">
        <v>4.4000000000000004</v>
      </c>
      <c r="AE4448" s="1">
        <v>2747</v>
      </c>
      <c r="AF4448" s="1"/>
      <c r="AG4448" s="1" t="s">
        <v>731</v>
      </c>
      <c r="AH4448" s="1" t="str">
        <f>TRIM(MID(SUBSTITUTE($H4448,",",REPT(" ",200)),(LEN($H4448)-LEN(SUBSTITUTE($H4448,",",""))-3)*200+1,200))</f>
        <v>Cebu City</v>
      </c>
      <c r="AI4448" s="1" t="str">
        <f>TRIM(MID(SUBSTITUTE($H4448,",",REPT(" ",200)),(LEN($H4448)-LEN(SUBSTITUTE($H4448,",",""))-2)*200+1,200))</f>
        <v>Central Visayas</v>
      </c>
      <c r="AJ4448" s="1" t="s">
        <v>55</v>
      </c>
      <c r="AK4448" t="s">
        <v>17051</v>
      </c>
      <c r="AL4448" s="1">
        <v>5</v>
      </c>
      <c r="AM4448" s="1" t="s">
        <v>4927</v>
      </c>
    </row>
    <row r="4449" spans="1:39" ht="12.75" customHeight="1">
      <c r="A4449" s="1"/>
      <c r="B4449" s="1" t="s">
        <v>14797</v>
      </c>
      <c r="C4449" s="1" t="s">
        <v>15565</v>
      </c>
      <c r="D4449" s="3" t="str">
        <f ca="1">IFERROR(__xludf.DUMMYFUNCTION("PROPER(REGEXEXTRACT(B4417, ""(?:https?:\/\/)?(?:www\.)?([a-zA-Z0-9-]+)\.""))"),"Skyscanner")</f>
        <v>Skyscanner</v>
      </c>
      <c r="E4449" s="1" t="s">
        <v>14799</v>
      </c>
      <c r="F4449" s="1">
        <v>10.305095</v>
      </c>
      <c r="G4449" s="1">
        <v>123.910625</v>
      </c>
      <c r="H4449" s="1" t="s">
        <v>14800</v>
      </c>
      <c r="I4449" s="1" t="s">
        <v>2622</v>
      </c>
      <c r="J4449" s="1">
        <f>IF(K4449="URBAN",1,IF(K4449="SUBURBAN",2,IF(K4449="RURAL",3,"")))</f>
        <v>1</v>
      </c>
      <c r="K4449" s="1" t="s">
        <v>42</v>
      </c>
      <c r="L4449" s="18">
        <v>46082</v>
      </c>
      <c r="M4449" s="49">
        <v>0.58333333333333337</v>
      </c>
      <c r="N4449" s="18">
        <v>46083</v>
      </c>
      <c r="O4449" s="56">
        <v>0.5</v>
      </c>
      <c r="P4449" s="31" t="str">
        <f>TEXT($L4449, "dddd")</f>
        <v>Sunday</v>
      </c>
      <c r="Q4449" s="39" t="s">
        <v>43</v>
      </c>
      <c r="R4449" s="39">
        <v>4717</v>
      </c>
      <c r="S4449" s="1" t="str">
        <f>IF(OR(MONTH(L4449)=12, MONTH(L4449)&lt;=5), "Dry Season", "Wet Season")</f>
        <v>Dry Season</v>
      </c>
      <c r="T4449" s="1">
        <v>1</v>
      </c>
      <c r="U4449" s="1">
        <v>0</v>
      </c>
      <c r="V4449" s="1">
        <v>0</v>
      </c>
      <c r="W4449" s="2">
        <f>IF(ISNUMBER(SEARCH("N/A", X4449)), 0, 1)</f>
        <v>0</v>
      </c>
      <c r="X4449" s="1" t="s">
        <v>44</v>
      </c>
      <c r="Y4449" s="1"/>
      <c r="Z4449" s="1"/>
      <c r="AA4449" s="11" cm="1">
        <f t="array" ref="AA4449">IF(ISBLANK(Y4449), 0, VINCentyInvDistance(F4449,G4449,Y4449,Z4449))</f>
        <v>0</v>
      </c>
      <c r="AB4449" s="1">
        <v>0</v>
      </c>
      <c r="AC4449" s="1">
        <v>9.4</v>
      </c>
      <c r="AD4449" s="1">
        <v>4.7</v>
      </c>
      <c r="AE4449" s="1">
        <v>1389</v>
      </c>
      <c r="AF4449" s="1"/>
      <c r="AG4449" s="1" t="s">
        <v>731</v>
      </c>
      <c r="AH4449" s="1" t="str">
        <f>TRIM(MID(SUBSTITUTE($H4449,",",REPT(" ",200)),(LEN($H4449)-LEN(SUBSTITUTE($H4449,",",""))-3)*200+1,200))</f>
        <v>Cebu City</v>
      </c>
      <c r="AI4449" s="1" t="str">
        <f>TRIM(MID(SUBSTITUTE($H4449,",",REPT(" ",200)),(LEN($H4449)-LEN(SUBSTITUTE($H4449,",",""))-2)*200+1,200))</f>
        <v>Central Visayas</v>
      </c>
      <c r="AJ4449" s="1" t="s">
        <v>55</v>
      </c>
      <c r="AK4449" t="s">
        <v>17669</v>
      </c>
      <c r="AL4449" s="1">
        <v>3</v>
      </c>
      <c r="AM4449" s="1" t="s">
        <v>14801</v>
      </c>
    </row>
    <row r="4450" spans="1:39" ht="12.75" customHeight="1">
      <c r="A4450" s="1"/>
      <c r="B4450" s="1" t="s">
        <v>14802</v>
      </c>
      <c r="C4450" s="1" t="s">
        <v>15566</v>
      </c>
      <c r="D4450" s="3" t="str">
        <f ca="1">IFERROR(__xludf.DUMMYFUNCTION("PROPER(REGEXEXTRACT(B4418, ""(?:https?:\/\/)?(?:www\.)?([a-zA-Z0-9-]+)\.""))"),"Skyscanner")</f>
        <v>Skyscanner</v>
      </c>
      <c r="E4450" s="1" t="s">
        <v>14804</v>
      </c>
      <c r="F4450" s="1">
        <v>10.313157</v>
      </c>
      <c r="G4450" s="1">
        <v>123.89439400000001</v>
      </c>
      <c r="H4450" s="1" t="s">
        <v>14805</v>
      </c>
      <c r="I4450" s="1" t="s">
        <v>2622</v>
      </c>
      <c r="J4450" s="1">
        <f>IF(K4450="URBAN",1,IF(K4450="SUBURBAN",2,IF(K4450="RURAL",3,"")))</f>
        <v>1</v>
      </c>
      <c r="K4450" s="1" t="s">
        <v>42</v>
      </c>
      <c r="L4450" s="18">
        <v>46082</v>
      </c>
      <c r="M4450" s="49">
        <v>0.58333333333333337</v>
      </c>
      <c r="N4450" s="18">
        <v>46083</v>
      </c>
      <c r="O4450" s="56">
        <v>0.5</v>
      </c>
      <c r="P4450" s="31" t="str">
        <f>TEXT($L4450, "dddd")</f>
        <v>Sunday</v>
      </c>
      <c r="Q4450" s="39" t="s">
        <v>43</v>
      </c>
      <c r="R4450" s="39">
        <v>4779</v>
      </c>
      <c r="S4450" s="1" t="str">
        <f>IF(OR(MONTH(L4450)=12, MONTH(L4450)&lt;=5), "Dry Season", "Wet Season")</f>
        <v>Dry Season</v>
      </c>
      <c r="T4450" s="1">
        <v>1</v>
      </c>
      <c r="U4450" s="1">
        <v>0</v>
      </c>
      <c r="V4450" s="1">
        <v>0</v>
      </c>
      <c r="W4450" s="2">
        <f>IF(ISNUMBER(SEARCH("N/A", X4450)), 0, 1)</f>
        <v>0</v>
      </c>
      <c r="X4450" s="1" t="s">
        <v>44</v>
      </c>
      <c r="Y4450" s="1"/>
      <c r="Z4450" s="1"/>
      <c r="AA4450" s="11" cm="1">
        <f t="array" ref="AA4450">IF(ISBLANK(Y4450), 0, VINCentyInvDistance(F4450,G4450,Y4450,Z4450))</f>
        <v>0</v>
      </c>
      <c r="AB4450" s="1">
        <v>0</v>
      </c>
      <c r="AC4450" s="1">
        <v>9.4</v>
      </c>
      <c r="AD4450" s="1">
        <v>4.7</v>
      </c>
      <c r="AE4450" s="1">
        <v>414</v>
      </c>
      <c r="AF4450" s="1"/>
      <c r="AG4450" s="1" t="str">
        <f>TRIM(MID(SUBSTITUTE($H4450,",",REPT(" ",200)),(LEN($H4450)-LEN(SUBSTITUTE($H4450,",",""))-4)*200+1,200))</f>
        <v>Camputhaw</v>
      </c>
      <c r="AH4450" s="1" t="str">
        <f>TRIM(MID(SUBSTITUTE($H4450,",",REPT(" ",200)),(LEN($H4450)-LEN(SUBSTITUTE($H4450,",",""))-3)*200+1,200))</f>
        <v>Cebu City</v>
      </c>
      <c r="AI4450" s="1" t="str">
        <f>TRIM(MID(SUBSTITUTE($H4450,",",REPT(" ",200)),(LEN($H4450)-LEN(SUBSTITUTE($H4450,",",""))-2)*200+1,200))</f>
        <v>Central Visayas</v>
      </c>
      <c r="AJ4450" s="1" t="str">
        <f>TRIM(MID(SUBSTITUTE($H4450,",",REPT(" ",200)),(LEN($H4450)-LEN(SUBSTITUTE($H4450,",",""))-0)*200+1,200))</f>
        <v>Philippines</v>
      </c>
      <c r="AK4450" t="s">
        <v>17683</v>
      </c>
      <c r="AL4450" s="1">
        <v>4</v>
      </c>
      <c r="AM4450" s="1" t="s">
        <v>14806</v>
      </c>
    </row>
    <row r="4451" spans="1:39" ht="12.75" customHeight="1">
      <c r="A4451" s="1"/>
      <c r="B4451" s="1" t="s">
        <v>14807</v>
      </c>
      <c r="C4451" s="1" t="s">
        <v>15567</v>
      </c>
      <c r="D4451" s="3" t="str">
        <f ca="1">IFERROR(__xludf.DUMMYFUNCTION("PROPER(REGEXEXTRACT(B4419, ""(?:https?:\/\/)?(?:www\.)?([a-zA-Z0-9-]+)\.""))"),"Skyscanner")</f>
        <v>Skyscanner</v>
      </c>
      <c r="E4451" s="1" t="s">
        <v>14809</v>
      </c>
      <c r="F4451" s="1">
        <v>10.324875</v>
      </c>
      <c r="G4451" s="1">
        <v>123.936733</v>
      </c>
      <c r="H4451" s="1" t="s">
        <v>14810</v>
      </c>
      <c r="I4451" s="1" t="s">
        <v>2622</v>
      </c>
      <c r="J4451" s="1">
        <f>IF(K4451="URBAN",1,IF(K4451="SUBURBAN",2,IF(K4451="RURAL",3,"")))</f>
        <v>1</v>
      </c>
      <c r="K4451" s="1" t="s">
        <v>42</v>
      </c>
      <c r="L4451" s="18">
        <v>46082</v>
      </c>
      <c r="M4451" s="49">
        <v>0.625</v>
      </c>
      <c r="N4451" s="18">
        <v>46083</v>
      </c>
      <c r="O4451" s="56">
        <v>0.5</v>
      </c>
      <c r="P4451" s="31" t="str">
        <f>TEXT($L4451, "dddd")</f>
        <v>Sunday</v>
      </c>
      <c r="Q4451" s="39" t="s">
        <v>1000</v>
      </c>
      <c r="R4451" s="39">
        <v>17278</v>
      </c>
      <c r="S4451" s="1" t="str">
        <f>IF(OR(MONTH(L4451)=12, MONTH(L4451)&lt;=5), "Dry Season", "Wet Season")</f>
        <v>Dry Season</v>
      </c>
      <c r="T4451" s="1">
        <v>1</v>
      </c>
      <c r="U4451" s="1">
        <v>0</v>
      </c>
      <c r="V4451" s="1">
        <v>0</v>
      </c>
      <c r="W4451" s="2">
        <f>IF(ISNUMBER(SEARCH("N/A", X4451)), 0, 1)</f>
        <v>0</v>
      </c>
      <c r="X4451" s="1" t="s">
        <v>44</v>
      </c>
      <c r="Y4451" s="1"/>
      <c r="Z4451" s="1"/>
      <c r="AA4451" s="11" cm="1">
        <f t="array" ref="AA4451">IF(ISBLANK(Y4451), 0, VINCentyInvDistance(F4451,G4451,Y4451,Z4451))</f>
        <v>0</v>
      </c>
      <c r="AB4451" s="1">
        <v>0</v>
      </c>
      <c r="AC4451" s="1">
        <v>9.1999999999999993</v>
      </c>
      <c r="AD4451" s="1">
        <v>0</v>
      </c>
      <c r="AE4451" s="1">
        <v>937</v>
      </c>
      <c r="AF4451" s="1"/>
      <c r="AG4451" s="1" t="str">
        <f>TRIM(MID(SUBSTITUTE($H4451,",",REPT(" ",200)),(LEN($H4451)-LEN(SUBSTITUTE($H4451,",",""))-4)*200+1,200))</f>
        <v>City South Special Economic Administrative Zone</v>
      </c>
      <c r="AH4451" s="1" t="str">
        <f>TRIM(MID(SUBSTITUTE($H4451,",",REPT(" ",200)),(LEN($H4451)-LEN(SUBSTITUTE($H4451,",",""))-3)*200+1,200))</f>
        <v>Mandaue</v>
      </c>
      <c r="AI4451" s="1" t="str">
        <f>TRIM(MID(SUBSTITUTE($H4451,",",REPT(" ",200)),(LEN($H4451)-LEN(SUBSTITUTE($H4451,",",""))-2)*200+1,200))</f>
        <v>Central Visayas</v>
      </c>
      <c r="AJ4451" s="1" t="str">
        <f>TRIM(MID(SUBSTITUTE($H4451,",",REPT(" ",200)),(LEN($H4451)-LEN(SUBSTITUTE($H4451,",",""))-0)*200+1,200))</f>
        <v>Philippines</v>
      </c>
      <c r="AK4451" t="s">
        <v>17671</v>
      </c>
      <c r="AL4451" s="1">
        <v>4</v>
      </c>
      <c r="AM4451" s="1" t="s">
        <v>14811</v>
      </c>
    </row>
    <row r="4452" spans="1:39" ht="12.75" customHeight="1">
      <c r="A4452" s="1"/>
      <c r="B4452" s="1" t="s">
        <v>14812</v>
      </c>
      <c r="C4452" s="1" t="s">
        <v>15568</v>
      </c>
      <c r="D4452" s="3" t="str">
        <f ca="1">IFERROR(__xludf.DUMMYFUNCTION("PROPER(REGEXEXTRACT(B4420, ""(?:https?:\/\/)?(?:www\.)?([a-zA-Z0-9-]+)\.""))"),"Skyscanner")</f>
        <v>Skyscanner</v>
      </c>
      <c r="E4452" s="1" t="s">
        <v>14814</v>
      </c>
      <c r="F4452" s="1">
        <v>10.317021</v>
      </c>
      <c r="G4452" s="1">
        <v>123.90928099999999</v>
      </c>
      <c r="H4452" s="1" t="s">
        <v>14815</v>
      </c>
      <c r="I4452" s="1" t="s">
        <v>2622</v>
      </c>
      <c r="J4452" s="1">
        <f>IF(K4452="URBAN",1,IF(K4452="SUBURBAN",2,IF(K4452="RURAL",3,"")))</f>
        <v>1</v>
      </c>
      <c r="K4452" s="1" t="s">
        <v>42</v>
      </c>
      <c r="L4452" s="18">
        <v>46082</v>
      </c>
      <c r="M4452" s="49">
        <v>0.58333333333333337</v>
      </c>
      <c r="N4452" s="18">
        <v>46083</v>
      </c>
      <c r="O4452" s="56">
        <v>0.5</v>
      </c>
      <c r="P4452" s="31" t="str">
        <f>TEXT($L4452, "dddd")</f>
        <v>Sunday</v>
      </c>
      <c r="Q4452" s="39" t="s">
        <v>43</v>
      </c>
      <c r="R4452" s="39">
        <v>1994</v>
      </c>
      <c r="S4452" s="1" t="str">
        <f>IF(OR(MONTH(L4452)=12, MONTH(L4452)&lt;=5), "Dry Season", "Wet Season")</f>
        <v>Dry Season</v>
      </c>
      <c r="T4452" s="1">
        <v>1</v>
      </c>
      <c r="U4452" s="1">
        <v>0</v>
      </c>
      <c r="V4452" s="1">
        <v>0</v>
      </c>
      <c r="W4452" s="2">
        <f>IF(ISNUMBER(SEARCH("N/A", X4452)), 0, 1)</f>
        <v>0</v>
      </c>
      <c r="X4452" s="1" t="s">
        <v>44</v>
      </c>
      <c r="Y4452" s="1"/>
      <c r="Z4452" s="1"/>
      <c r="AA4452" s="11" cm="1">
        <f t="array" ref="AA4452">IF(ISBLANK(Y4452), 0, VINCentyInvDistance(F4452,G4452,Y4452,Z4452))</f>
        <v>0</v>
      </c>
      <c r="AB4452" s="1">
        <v>0</v>
      </c>
      <c r="AC4452" s="1">
        <v>8.8000000000000007</v>
      </c>
      <c r="AD4452" s="1">
        <v>4.4000000000000004</v>
      </c>
      <c r="AE4452" s="1">
        <v>283</v>
      </c>
      <c r="AF4452" s="1"/>
      <c r="AG4452" s="1" t="s">
        <v>731</v>
      </c>
      <c r="AH4452" s="1" t="str">
        <f>TRIM(MID(SUBSTITUTE($H4452,",",REPT(" ",200)),(LEN($H4452)-LEN(SUBSTITUTE($H4452,",",""))-3)*200+1,200))</f>
        <v>Cebu City</v>
      </c>
      <c r="AI4452" s="1" t="str">
        <f>TRIM(MID(SUBSTITUTE($H4452,",",REPT(" ",200)),(LEN($H4452)-LEN(SUBSTITUTE($H4452,",",""))-2)*200+1,200))</f>
        <v>Central Visayas</v>
      </c>
      <c r="AJ4452" s="1" t="s">
        <v>55</v>
      </c>
      <c r="AK4452" t="s">
        <v>1230</v>
      </c>
      <c r="AL4452" s="1">
        <v>3</v>
      </c>
      <c r="AM4452" s="1" t="s">
        <v>14816</v>
      </c>
    </row>
    <row r="4453" spans="1:39" ht="12.75" customHeight="1">
      <c r="A4453" s="1"/>
      <c r="B4453" s="1" t="s">
        <v>14817</v>
      </c>
      <c r="C4453" s="1" t="s">
        <v>15569</v>
      </c>
      <c r="D4453" s="3" t="str">
        <f ca="1">IFERROR(__xludf.DUMMYFUNCTION("PROPER(REGEXEXTRACT(B4421, ""(?:https?:\/\/)?(?:www\.)?([a-zA-Z0-9-]+)\.""))"),"Skyscanner")</f>
        <v>Skyscanner</v>
      </c>
      <c r="E4453" s="1" t="s">
        <v>14819</v>
      </c>
      <c r="F4453" s="1">
        <v>10.32991</v>
      </c>
      <c r="G4453" s="1">
        <v>123.90713</v>
      </c>
      <c r="H4453" s="1" t="s">
        <v>14820</v>
      </c>
      <c r="I4453" s="1" t="s">
        <v>2622</v>
      </c>
      <c r="J4453" s="1">
        <f>IF(K4453="URBAN",1,IF(K4453="SUBURBAN",2,IF(K4453="RURAL",3,"")))</f>
        <v>1</v>
      </c>
      <c r="K4453" s="1" t="s">
        <v>42</v>
      </c>
      <c r="L4453" s="18">
        <v>46082</v>
      </c>
      <c r="M4453" s="49">
        <v>0.58333333333333337</v>
      </c>
      <c r="N4453" s="18">
        <v>46083</v>
      </c>
      <c r="O4453" s="56">
        <v>0.45833333333333331</v>
      </c>
      <c r="P4453" s="31" t="str">
        <f>TEXT($L4453, "dddd")</f>
        <v>Sunday</v>
      </c>
      <c r="Q4453" s="39" t="s">
        <v>43</v>
      </c>
      <c r="R4453" s="39">
        <v>5173</v>
      </c>
      <c r="S4453" s="1" t="str">
        <f>IF(OR(MONTH(L4453)=12, MONTH(L4453)&lt;=5), "Dry Season", "Wet Season")</f>
        <v>Dry Season</v>
      </c>
      <c r="T4453" s="1">
        <v>1</v>
      </c>
      <c r="U4453" s="1">
        <v>0</v>
      </c>
      <c r="V4453" s="1">
        <v>0</v>
      </c>
      <c r="W4453" s="2">
        <f>IF(ISNUMBER(SEARCH("N/A", X4453)), 0, 1)</f>
        <v>0</v>
      </c>
      <c r="X4453" s="1" t="s">
        <v>44</v>
      </c>
      <c r="Y4453" s="1"/>
      <c r="Z4453" s="1"/>
      <c r="AA4453" s="11" cm="1">
        <f t="array" ref="AA4453">IF(ISBLANK(Y4453), 0, VINCentyInvDistance(F4453,G4453,Y4453,Z4453))</f>
        <v>0</v>
      </c>
      <c r="AB4453" s="1">
        <v>1</v>
      </c>
      <c r="AC4453" s="1">
        <v>9.1999999999999993</v>
      </c>
      <c r="AD4453" s="1">
        <v>4.5999999999999996</v>
      </c>
      <c r="AE4453" s="1">
        <v>592</v>
      </c>
      <c r="AF4453" s="1"/>
      <c r="AG4453" s="1" t="s">
        <v>731</v>
      </c>
      <c r="AH4453" s="1" t="str">
        <f>TRIM(MID(SUBSTITUTE($H4453,",",REPT(" ",200)),(LEN($H4453)-LEN(SUBSTITUTE($H4453,",",""))-3)*200+1,200))</f>
        <v>Cebu City</v>
      </c>
      <c r="AI4453" s="1" t="str">
        <f>TRIM(MID(SUBSTITUTE($H4453,",",REPT(" ",200)),(LEN($H4453)-LEN(SUBSTITUTE($H4453,",",""))-2)*200+1,200))</f>
        <v>Central Visayas</v>
      </c>
      <c r="AJ4453" s="1" t="s">
        <v>55</v>
      </c>
      <c r="AK4453" t="s">
        <v>17685</v>
      </c>
      <c r="AL4453" s="1">
        <v>4</v>
      </c>
      <c r="AM4453" s="1" t="s">
        <v>14821</v>
      </c>
    </row>
    <row r="4454" spans="1:39" ht="12.75" customHeight="1">
      <c r="A4454" s="1"/>
      <c r="B4454" s="1" t="s">
        <v>4870</v>
      </c>
      <c r="C4454" s="1" t="s">
        <v>15570</v>
      </c>
      <c r="D4454" s="3" t="str">
        <f ca="1">IFERROR(__xludf.DUMMYFUNCTION("PROPER(REGEXEXTRACT(B4422, ""(?:https?:\/\/)?(?:www\.)?([a-zA-Z0-9-]+)\.""))"),"Skyscanner")</f>
        <v>Skyscanner</v>
      </c>
      <c r="E4454" s="1" t="s">
        <v>14823</v>
      </c>
      <c r="F4454" s="1">
        <v>10.319376</v>
      </c>
      <c r="G4454" s="1">
        <v>123.903053</v>
      </c>
      <c r="H4454" s="1" t="s">
        <v>15347</v>
      </c>
      <c r="I4454" s="1" t="s">
        <v>2622</v>
      </c>
      <c r="J4454" s="1">
        <f>IF(K4454="URBAN",1,IF(K4454="SUBURBAN",2,IF(K4454="RURAL",3,"")))</f>
        <v>1</v>
      </c>
      <c r="K4454" s="1" t="s">
        <v>42</v>
      </c>
      <c r="L4454" s="18">
        <v>46082</v>
      </c>
      <c r="M4454" s="49">
        <v>0.625</v>
      </c>
      <c r="N4454" s="18">
        <v>46083</v>
      </c>
      <c r="O4454" s="56">
        <v>0.5</v>
      </c>
      <c r="P4454" s="31" t="str">
        <f>TEXT($L4454, "dddd")</f>
        <v>Sunday</v>
      </c>
      <c r="Q4454" s="39" t="s">
        <v>43</v>
      </c>
      <c r="R4454" s="39">
        <v>4169</v>
      </c>
      <c r="S4454" s="1" t="str">
        <f>IF(OR(MONTH(L4454)=12, MONTH(L4454)&lt;=5), "Dry Season", "Wet Season")</f>
        <v>Dry Season</v>
      </c>
      <c r="T4454" s="1">
        <v>1</v>
      </c>
      <c r="U4454" s="1">
        <v>0</v>
      </c>
      <c r="V4454" s="1">
        <v>0</v>
      </c>
      <c r="W4454" s="2">
        <f>IF(ISNUMBER(SEARCH("N/A", X4454)), 0, 1)</f>
        <v>0</v>
      </c>
      <c r="X4454" s="1" t="s">
        <v>44</v>
      </c>
      <c r="Y4454" s="1"/>
      <c r="Z4454" s="1"/>
      <c r="AA4454" s="11" cm="1">
        <f t="array" ref="AA4454">IF(ISBLANK(Y4454), 0, VINCentyInvDistance(F4454,G4454,Y4454,Z4454))</f>
        <v>0</v>
      </c>
      <c r="AB4454" s="1">
        <v>0</v>
      </c>
      <c r="AC4454" s="1">
        <v>8.4</v>
      </c>
      <c r="AD4454" s="1">
        <v>4.2</v>
      </c>
      <c r="AE4454" s="1">
        <v>5880</v>
      </c>
      <c r="AF4454" s="1"/>
      <c r="AG4454" s="1" t="str">
        <f>TRIM(MID(SUBSTITUTE($H4454,",",REPT(" ",200)),(LEN($H4454)-LEN(SUBSTITUTE($H4454,",",""))-4)*200+1,200))</f>
        <v>Luz</v>
      </c>
      <c r="AH4454" s="1" t="str">
        <f>TRIM(MID(SUBSTITUTE($H4454,",",REPT(" ",200)),(LEN($H4454)-LEN(SUBSTITUTE($H4454,",",""))-3)*200+1,200))</f>
        <v>Cebu City</v>
      </c>
      <c r="AI4454" s="1" t="str">
        <f>TRIM(MID(SUBSTITUTE($H4454,",",REPT(" ",200)),(LEN($H4454)-LEN(SUBSTITUTE($H4454,",",""))-2)*200+1,200))</f>
        <v>Central Visayas</v>
      </c>
      <c r="AJ4454" s="1" t="str">
        <f>TRIM(MID(SUBSTITUTE($H4454,",",REPT(" ",200)),(LEN($H4454)-LEN(SUBSTITUTE($H4454,",",""))-0)*200+1,200))</f>
        <v>Philippines</v>
      </c>
      <c r="AK4454" t="s">
        <v>17739</v>
      </c>
      <c r="AL4454" s="1">
        <v>3</v>
      </c>
      <c r="AM4454" s="1" t="s">
        <v>4873</v>
      </c>
    </row>
    <row r="4455" spans="1:39" ht="12.75" customHeight="1">
      <c r="A4455" s="1"/>
      <c r="B4455" s="1" t="s">
        <v>14824</v>
      </c>
      <c r="C4455" s="1" t="s">
        <v>15571</v>
      </c>
      <c r="D4455" s="3" t="str">
        <f ca="1">IFERROR(__xludf.DUMMYFUNCTION("PROPER(REGEXEXTRACT(B4423, ""(?:https?:\/\/)?(?:www\.)?([a-zA-Z0-9-]+)\.""))"),"Skyscanner")</f>
        <v>Skyscanner</v>
      </c>
      <c r="E4455" s="1" t="s">
        <v>14826</v>
      </c>
      <c r="F4455" s="1">
        <v>10.327602000000001</v>
      </c>
      <c r="G4455" s="1">
        <v>123.92198500000001</v>
      </c>
      <c r="H4455" s="1" t="s">
        <v>14827</v>
      </c>
      <c r="I4455" s="1" t="s">
        <v>2622</v>
      </c>
      <c r="J4455" s="1">
        <f>IF(K4455="URBAN",1,IF(K4455="SUBURBAN",2,IF(K4455="RURAL",3,"")))</f>
        <v>1</v>
      </c>
      <c r="K4455" s="1" t="s">
        <v>42</v>
      </c>
      <c r="L4455" s="18">
        <v>46082</v>
      </c>
      <c r="M4455" s="49">
        <v>0.58333333333333337</v>
      </c>
      <c r="N4455" s="18">
        <v>46083</v>
      </c>
      <c r="O4455" s="56">
        <v>0.5</v>
      </c>
      <c r="P4455" s="31" t="str">
        <f>TEXT($L4455, "dddd")</f>
        <v>Sunday</v>
      </c>
      <c r="Q4455" s="39" t="s">
        <v>1000</v>
      </c>
      <c r="R4455" s="39">
        <v>1866</v>
      </c>
      <c r="S4455" s="1" t="str">
        <f>IF(OR(MONTH(L4455)=12, MONTH(L4455)&lt;=5), "Dry Season", "Wet Season")</f>
        <v>Dry Season</v>
      </c>
      <c r="T4455" s="1">
        <v>1</v>
      </c>
      <c r="U4455" s="1">
        <v>0</v>
      </c>
      <c r="V4455" s="1">
        <v>0</v>
      </c>
      <c r="W4455" s="2">
        <f>IF(ISNUMBER(SEARCH("N/A", X4455)), 0, 1)</f>
        <v>0</v>
      </c>
      <c r="X4455" s="1" t="s">
        <v>44</v>
      </c>
      <c r="Y4455" s="1"/>
      <c r="Z4455" s="1"/>
      <c r="AA4455" s="11" cm="1">
        <f t="array" ref="AA4455">IF(ISBLANK(Y4455), 0, VINCentyInvDistance(F4455,G4455,Y4455,Z4455))</f>
        <v>0</v>
      </c>
      <c r="AB4455" s="1">
        <v>0</v>
      </c>
      <c r="AC4455" s="1">
        <v>8.1999999999999993</v>
      </c>
      <c r="AD4455" s="1">
        <v>4.0999999999999996</v>
      </c>
      <c r="AE4455" s="1">
        <v>412</v>
      </c>
      <c r="AF4455" s="1"/>
      <c r="AG4455" s="1" t="s">
        <v>731</v>
      </c>
      <c r="AH4455" s="1" t="str">
        <f>TRIM(MID(SUBSTITUTE($H4455,",",REPT(" ",200)),(LEN($H4455)-LEN(SUBSTITUTE($H4455,",",""))-3)*200+1,200))</f>
        <v>Mandaue</v>
      </c>
      <c r="AI4455" s="1" t="str">
        <f>TRIM(MID(SUBSTITUTE($H4455,",",REPT(" ",200)),(LEN($H4455)-LEN(SUBSTITUTE($H4455,",",""))-2)*200+1,200))</f>
        <v>Central Visayas</v>
      </c>
      <c r="AJ4455" s="1" t="s">
        <v>55</v>
      </c>
      <c r="AK4455" t="s">
        <v>17673</v>
      </c>
      <c r="AL4455" s="1">
        <v>4</v>
      </c>
      <c r="AM4455" s="1" t="s">
        <v>14828</v>
      </c>
    </row>
    <row r="4456" spans="1:39" ht="12.75" customHeight="1">
      <c r="A4456" s="1"/>
      <c r="B4456" s="1" t="s">
        <v>14829</v>
      </c>
      <c r="C4456" s="1" t="s">
        <v>15572</v>
      </c>
      <c r="D4456" s="3" t="str">
        <f ca="1">IFERROR(__xludf.DUMMYFUNCTION("PROPER(REGEXEXTRACT(B4424, ""(?:https?:\/\/)?(?:www\.)?([a-zA-Z0-9-]+)\.""))"),"Skyscanner")</f>
        <v>Skyscanner</v>
      </c>
      <c r="E4456" s="1" t="s">
        <v>14831</v>
      </c>
      <c r="F4456" s="1">
        <v>10.333629999999999</v>
      </c>
      <c r="G4456" s="1">
        <v>123.90770999999999</v>
      </c>
      <c r="H4456" s="1" t="s">
        <v>14832</v>
      </c>
      <c r="I4456" s="1" t="s">
        <v>2622</v>
      </c>
      <c r="J4456" s="1">
        <f>IF(K4456="URBAN",1,IF(K4456="SUBURBAN",2,IF(K4456="RURAL",3,"")))</f>
        <v>1</v>
      </c>
      <c r="K4456" s="1" t="s">
        <v>42</v>
      </c>
      <c r="L4456" s="18">
        <v>46082</v>
      </c>
      <c r="M4456" s="49">
        <v>0.625</v>
      </c>
      <c r="N4456" s="18">
        <v>46083</v>
      </c>
      <c r="O4456" s="56">
        <v>0.5</v>
      </c>
      <c r="P4456" s="31" t="str">
        <f>TEXT($L4456, "dddd")</f>
        <v>Sunday</v>
      </c>
      <c r="Q4456" s="39" t="s">
        <v>207</v>
      </c>
      <c r="R4456" s="39">
        <v>2177</v>
      </c>
      <c r="S4456" s="1" t="str">
        <f>IF(OR(MONTH(L4456)=12, MONTH(L4456)&lt;=5), "Dry Season", "Wet Season")</f>
        <v>Dry Season</v>
      </c>
      <c r="T4456" s="1">
        <v>1</v>
      </c>
      <c r="U4456" s="1">
        <v>0</v>
      </c>
      <c r="V4456" s="1">
        <v>0</v>
      </c>
      <c r="W4456" s="2">
        <f>IF(ISNUMBER(SEARCH("N/A", X4456)), 0, 1)</f>
        <v>0</v>
      </c>
      <c r="X4456" s="1" t="s">
        <v>44</v>
      </c>
      <c r="Y4456" s="1"/>
      <c r="Z4456" s="1"/>
      <c r="AA4456" s="11" cm="1">
        <f t="array" ref="AA4456">IF(ISBLANK(Y4456), 0, VINCentyInvDistance(F4456,G4456,Y4456,Z4456))</f>
        <v>0</v>
      </c>
      <c r="AB4456" s="1">
        <v>0</v>
      </c>
      <c r="AC4456" s="1">
        <v>8.6</v>
      </c>
      <c r="AD4456" s="1">
        <v>4.3</v>
      </c>
      <c r="AE4456" s="1">
        <v>26</v>
      </c>
      <c r="AF4456" s="1"/>
      <c r="AG4456" s="1" t="s">
        <v>731</v>
      </c>
      <c r="AH4456" s="1" t="str">
        <f>TRIM(MID(SUBSTITUTE($H4456,",",REPT(" ",200)),(LEN($H4456)-LEN(SUBSTITUTE($H4456,",",""))-3)*200+1,200))</f>
        <v>Cebu City</v>
      </c>
      <c r="AI4456" s="1" t="str">
        <f>TRIM(MID(SUBSTITUTE($H4456,",",REPT(" ",200)),(LEN($H4456)-LEN(SUBSTITUTE($H4456,",",""))-2)*200+1,200))</f>
        <v>Central Visayas</v>
      </c>
      <c r="AJ4456" s="1" t="s">
        <v>55</v>
      </c>
      <c r="AK4456" t="s">
        <v>17674</v>
      </c>
      <c r="AL4456" s="1">
        <v>3</v>
      </c>
      <c r="AM4456" s="1" t="s">
        <v>14833</v>
      </c>
    </row>
    <row r="4457" spans="1:39" ht="12.75" customHeight="1">
      <c r="A4457" s="1"/>
      <c r="B4457" s="1" t="s">
        <v>14834</v>
      </c>
      <c r="C4457" s="1" t="s">
        <v>15573</v>
      </c>
      <c r="D4457" s="3" t="str">
        <f ca="1">IFERROR(__xludf.DUMMYFUNCTION("PROPER(REGEXEXTRACT(B4425, ""(?:https?:\/\/)?(?:www\.)?([a-zA-Z0-9-]+)\.""))"),"Skyscanner")</f>
        <v>Skyscanner</v>
      </c>
      <c r="E4457" s="1" t="s">
        <v>14836</v>
      </c>
      <c r="F4457" s="1">
        <v>10.312851999999999</v>
      </c>
      <c r="G4457" s="1">
        <v>123.893597</v>
      </c>
      <c r="H4457" s="1" t="s">
        <v>14837</v>
      </c>
      <c r="I4457" s="1" t="s">
        <v>2622</v>
      </c>
      <c r="J4457" s="1">
        <f>IF(K4457="URBAN",1,IF(K4457="SUBURBAN",2,IF(K4457="RURAL",3,"")))</f>
        <v>1</v>
      </c>
      <c r="K4457" s="1" t="s">
        <v>42</v>
      </c>
      <c r="L4457" s="18">
        <v>46082</v>
      </c>
      <c r="M4457" s="49">
        <v>0.58333333333333337</v>
      </c>
      <c r="N4457" s="18">
        <v>46083</v>
      </c>
      <c r="O4457" s="56">
        <v>0.5</v>
      </c>
      <c r="P4457" s="31" t="str">
        <f>TEXT($L4457, "dddd")</f>
        <v>Sunday</v>
      </c>
      <c r="Q4457" s="39" t="s">
        <v>43</v>
      </c>
      <c r="R4457" s="39">
        <v>2312</v>
      </c>
      <c r="S4457" s="1" t="str">
        <f>IF(OR(MONTH(L4457)=12, MONTH(L4457)&lt;=5), "Dry Season", "Wet Season")</f>
        <v>Dry Season</v>
      </c>
      <c r="T4457" s="1">
        <v>1</v>
      </c>
      <c r="U4457" s="1">
        <v>0</v>
      </c>
      <c r="V4457" s="1">
        <v>0</v>
      </c>
      <c r="W4457" s="2">
        <f>IF(ISNUMBER(SEARCH("N/A", X4457)), 0, 1)</f>
        <v>0</v>
      </c>
      <c r="X4457" s="1" t="s">
        <v>44</v>
      </c>
      <c r="Y4457" s="1"/>
      <c r="Z4457" s="1"/>
      <c r="AA4457" s="11" cm="1">
        <f t="array" ref="AA4457">IF(ISBLANK(Y4457), 0, VINCentyInvDistance(F4457,G4457,Y4457,Z4457))</f>
        <v>0</v>
      </c>
      <c r="AB4457" s="1">
        <v>0</v>
      </c>
      <c r="AC4457" s="1">
        <v>9.8000000000000007</v>
      </c>
      <c r="AD4457" s="1">
        <v>4.9000000000000004</v>
      </c>
      <c r="AE4457" s="1">
        <v>271</v>
      </c>
      <c r="AF4457" s="1"/>
      <c r="AG4457" s="1" t="str">
        <f>TRIM(MID(SUBSTITUTE($H4457,",",REPT(" ",200)),(LEN($H4457)-LEN(SUBSTITUTE($H4457,",",""))-4)*200+1,200))</f>
        <v>Camputhaw</v>
      </c>
      <c r="AH4457" s="1" t="str">
        <f>TRIM(MID(SUBSTITUTE($H4457,",",REPT(" ",200)),(LEN($H4457)-LEN(SUBSTITUTE($H4457,",",""))-3)*200+1,200))</f>
        <v>Cebu City</v>
      </c>
      <c r="AI4457" s="1" t="str">
        <f>TRIM(MID(SUBSTITUTE($H4457,",",REPT(" ",200)),(LEN($H4457)-LEN(SUBSTITUTE($H4457,",",""))-2)*200+1,200))</f>
        <v>Central Visayas</v>
      </c>
      <c r="AJ4457" s="1" t="str">
        <f>TRIM(MID(SUBSTITUTE($H4457,",",REPT(" ",200)),(LEN($H4457)-LEN(SUBSTITUTE($H4457,",",""))-0)*200+1,200))</f>
        <v>Philippines</v>
      </c>
      <c r="AK4457" t="s">
        <v>17686</v>
      </c>
      <c r="AL4457" s="1">
        <v>3</v>
      </c>
      <c r="AM4457" s="1" t="s">
        <v>14838</v>
      </c>
    </row>
    <row r="4458" spans="1:39" ht="12.75" customHeight="1">
      <c r="A4458" s="1"/>
      <c r="B4458" s="1" t="s">
        <v>14839</v>
      </c>
      <c r="C4458" s="1" t="s">
        <v>15574</v>
      </c>
      <c r="D4458" s="3" t="str">
        <f ca="1">IFERROR(__xludf.DUMMYFUNCTION("PROPER(REGEXEXTRACT(B4426, ""(?:https?:\/\/)?(?:www\.)?([a-zA-Z0-9-]+)\.""))"),"Skyscanner")</f>
        <v>Skyscanner</v>
      </c>
      <c r="E4458" s="1" t="s">
        <v>14841</v>
      </c>
      <c r="F4458" s="1">
        <v>10.322608000000001</v>
      </c>
      <c r="G4458" s="1">
        <v>123.91387400000001</v>
      </c>
      <c r="H4458" s="1" t="s">
        <v>14842</v>
      </c>
      <c r="I4458" s="1" t="s">
        <v>2622</v>
      </c>
      <c r="J4458" s="1">
        <f>IF(K4458="URBAN",1,IF(K4458="SUBURBAN",2,IF(K4458="RURAL",3,"")))</f>
        <v>1</v>
      </c>
      <c r="K4458" s="1" t="s">
        <v>42</v>
      </c>
      <c r="L4458" s="18">
        <v>46082</v>
      </c>
      <c r="M4458" s="49">
        <v>0.58333333333333337</v>
      </c>
      <c r="N4458" s="18">
        <v>46083</v>
      </c>
      <c r="O4458" s="56">
        <v>0.5</v>
      </c>
      <c r="P4458" s="31" t="str">
        <f>TEXT($L4458, "dddd")</f>
        <v>Sunday</v>
      </c>
      <c r="Q4458" s="39" t="s">
        <v>43</v>
      </c>
      <c r="R4458" s="39">
        <v>1919</v>
      </c>
      <c r="S4458" s="1" t="str">
        <f>IF(OR(MONTH(L4458)=12, MONTH(L4458)&lt;=5), "Dry Season", "Wet Season")</f>
        <v>Dry Season</v>
      </c>
      <c r="T4458" s="1">
        <v>1</v>
      </c>
      <c r="U4458" s="1">
        <v>0</v>
      </c>
      <c r="V4458" s="1">
        <v>0</v>
      </c>
      <c r="W4458" s="2">
        <f>IF(ISNUMBER(SEARCH("N/A", X4458)), 0, 1)</f>
        <v>0</v>
      </c>
      <c r="X4458" s="1" t="s">
        <v>44</v>
      </c>
      <c r="Y4458" s="1"/>
      <c r="Z4458" s="1"/>
      <c r="AA4458" s="11" cm="1">
        <f t="array" ref="AA4458">IF(ISBLANK(Y4458), 0, VINCentyInvDistance(F4458,G4458,Y4458,Z4458))</f>
        <v>0</v>
      </c>
      <c r="AB4458" s="1">
        <v>0</v>
      </c>
      <c r="AC4458" s="1">
        <v>7.2</v>
      </c>
      <c r="AD4458" s="1">
        <v>3.6</v>
      </c>
      <c r="AE4458" s="1">
        <v>672</v>
      </c>
      <c r="AF4458" s="1"/>
      <c r="AG4458" s="1" t="s">
        <v>731</v>
      </c>
      <c r="AH4458" s="1" t="str">
        <f>TRIM(MID(SUBSTITUTE($H4458,",",REPT(" ",200)),(LEN($H4458)-LEN(SUBSTITUTE($H4458,",",""))-3)*200+1,200))</f>
        <v>Cebu City</v>
      </c>
      <c r="AI4458" s="1" t="str">
        <f>TRIM(MID(SUBSTITUTE($H4458,",",REPT(" ",200)),(LEN($H4458)-LEN(SUBSTITUTE($H4458,",",""))-2)*200+1,200))</f>
        <v>Central Visayas</v>
      </c>
      <c r="AJ4458" s="1" t="s">
        <v>55</v>
      </c>
      <c r="AK4458" t="s">
        <v>17676</v>
      </c>
      <c r="AL4458" s="1">
        <v>3</v>
      </c>
      <c r="AM4458" s="1" t="s">
        <v>14843</v>
      </c>
    </row>
    <row r="4459" spans="1:39" ht="12.75" customHeight="1">
      <c r="A4459" s="1"/>
      <c r="B4459" s="1" t="s">
        <v>14844</v>
      </c>
      <c r="C4459" s="1" t="s">
        <v>15575</v>
      </c>
      <c r="D4459" s="3" t="str">
        <f ca="1">IFERROR(__xludf.DUMMYFUNCTION("PROPER(REGEXEXTRACT(B4427, ""(?:https?:\/\/)?(?:www\.)?([a-zA-Z0-9-]+)\.""))"),"Skyscanner")</f>
        <v>Skyscanner</v>
      </c>
      <c r="E4459" s="1" t="s">
        <v>14846</v>
      </c>
      <c r="F4459" s="1">
        <v>10.310890000000001</v>
      </c>
      <c r="G4459" s="1">
        <v>123.89758</v>
      </c>
      <c r="H4459" s="1" t="s">
        <v>14847</v>
      </c>
      <c r="I4459" s="1" t="s">
        <v>2622</v>
      </c>
      <c r="J4459" s="1">
        <f>IF(K4459="URBAN",1,IF(K4459="SUBURBAN",2,IF(K4459="RURAL",3,"")))</f>
        <v>1</v>
      </c>
      <c r="K4459" s="1" t="s">
        <v>42</v>
      </c>
      <c r="L4459" s="18">
        <v>46082</v>
      </c>
      <c r="M4459" s="49">
        <v>0.58333333333333337</v>
      </c>
      <c r="N4459" s="18">
        <v>46083</v>
      </c>
      <c r="O4459" s="56">
        <v>0.54166666666666663</v>
      </c>
      <c r="P4459" s="31" t="str">
        <f>TEXT($L4459, "dddd")</f>
        <v>Sunday</v>
      </c>
      <c r="Q4459" s="39" t="s">
        <v>43</v>
      </c>
      <c r="R4459" s="39">
        <v>1612</v>
      </c>
      <c r="S4459" s="1" t="str">
        <f>IF(OR(MONTH(L4459)=12, MONTH(L4459)&lt;=5), "Dry Season", "Wet Season")</f>
        <v>Dry Season</v>
      </c>
      <c r="T4459" s="1">
        <v>1</v>
      </c>
      <c r="U4459" s="1">
        <v>0</v>
      </c>
      <c r="V4459" s="1">
        <v>0</v>
      </c>
      <c r="W4459" s="2">
        <f>IF(ISNUMBER(SEARCH("N/A", X4459)), 0, 1)</f>
        <v>0</v>
      </c>
      <c r="X4459" s="1" t="s">
        <v>44</v>
      </c>
      <c r="Y4459" s="1"/>
      <c r="Z4459" s="1"/>
      <c r="AA4459" s="11" cm="1">
        <f t="array" ref="AA4459">IF(ISBLANK(Y4459), 0, VINCentyInvDistance(F4459,G4459,Y4459,Z4459))</f>
        <v>0</v>
      </c>
      <c r="AB4459" s="1">
        <v>0</v>
      </c>
      <c r="AC4459" s="1">
        <v>6</v>
      </c>
      <c r="AD4459" s="1">
        <v>3</v>
      </c>
      <c r="AE4459" s="1">
        <v>1</v>
      </c>
      <c r="AF4459" s="1"/>
      <c r="AG4459" s="1" t="s">
        <v>731</v>
      </c>
      <c r="AH4459" s="1" t="str">
        <f>TRIM(MID(SUBSTITUTE($H4459,",",REPT(" ",200)),(LEN($H4459)-LEN(SUBSTITUTE($H4459,",",""))-3)*200+1,200))</f>
        <v>Cebu City</v>
      </c>
      <c r="AI4459" s="1" t="str">
        <f>TRIM(MID(SUBSTITUTE($H4459,",",REPT(" ",200)),(LEN($H4459)-LEN(SUBSTITUTE($H4459,",",""))-2)*200+1,200))</f>
        <v>Central Visayas</v>
      </c>
      <c r="AJ4459" s="1" t="s">
        <v>55</v>
      </c>
      <c r="AK4459" t="s">
        <v>17677</v>
      </c>
      <c r="AL4459" s="2">
        <v>0</v>
      </c>
      <c r="AM4459" s="1" t="s">
        <v>14848</v>
      </c>
    </row>
    <row r="4460" spans="1:39" ht="12.75" customHeight="1">
      <c r="A4460" s="1"/>
      <c r="B4460" s="1" t="s">
        <v>14849</v>
      </c>
      <c r="C4460" s="1" t="s">
        <v>15576</v>
      </c>
      <c r="D4460" s="3" t="str">
        <f ca="1">IFERROR(__xludf.DUMMYFUNCTION("PROPER(REGEXEXTRACT(B4428, ""(?:https?:\/\/)?(?:www\.)?([a-zA-Z0-9-]+)\.""))"),"Skyscanner")</f>
        <v>Skyscanner</v>
      </c>
      <c r="E4460" s="1" t="s">
        <v>14851</v>
      </c>
      <c r="F4460" s="1">
        <v>10.304869999999999</v>
      </c>
      <c r="G4460" s="1">
        <v>123.89825999999999</v>
      </c>
      <c r="H4460" s="1" t="s">
        <v>14852</v>
      </c>
      <c r="I4460" s="1" t="s">
        <v>2622</v>
      </c>
      <c r="J4460" s="1">
        <f>IF(K4460="URBAN",1,IF(K4460="SUBURBAN",2,IF(K4460="RURAL",3,"")))</f>
        <v>1</v>
      </c>
      <c r="K4460" s="1" t="s">
        <v>42</v>
      </c>
      <c r="L4460" s="18">
        <v>46082</v>
      </c>
      <c r="M4460" s="49">
        <v>0.58333333333333337</v>
      </c>
      <c r="N4460" s="18">
        <v>46083</v>
      </c>
      <c r="O4460" s="56">
        <v>0.5</v>
      </c>
      <c r="P4460" s="31" t="str">
        <f>TEXT($L4460, "dddd")</f>
        <v>Sunday</v>
      </c>
      <c r="Q4460" s="39" t="s">
        <v>1341</v>
      </c>
      <c r="R4460" s="39">
        <v>1800</v>
      </c>
      <c r="S4460" s="1" t="str">
        <f>IF(OR(MONTH(L4460)=12, MONTH(L4460)&lt;=5), "Dry Season", "Wet Season")</f>
        <v>Dry Season</v>
      </c>
      <c r="T4460" s="1">
        <v>1</v>
      </c>
      <c r="U4460" s="1">
        <v>0</v>
      </c>
      <c r="V4460" s="1">
        <v>0</v>
      </c>
      <c r="W4460" s="2">
        <f>IF(ISNUMBER(SEARCH("N/A", X4460)), 0, 1)</f>
        <v>0</v>
      </c>
      <c r="X4460" s="1" t="s">
        <v>44</v>
      </c>
      <c r="Y4460" s="1"/>
      <c r="Z4460" s="1"/>
      <c r="AA4460" s="11" cm="1">
        <f t="array" ref="AA4460">IF(ISBLANK(Y4460), 0, VINCentyInvDistance(F4460,G4460,Y4460,Z4460))</f>
        <v>0</v>
      </c>
      <c r="AB4460" s="1">
        <v>1</v>
      </c>
      <c r="AC4460" s="1">
        <v>7.2</v>
      </c>
      <c r="AD4460" s="1">
        <v>3.6</v>
      </c>
      <c r="AE4460" s="1">
        <v>102</v>
      </c>
      <c r="AF4460" s="1"/>
      <c r="AG4460" s="1" t="s">
        <v>731</v>
      </c>
      <c r="AH4460" s="1" t="str">
        <f>TRIM(MID(SUBSTITUTE($H4460,",",REPT(" ",200)),(LEN($H4460)-LEN(SUBSTITUTE($H4460,",",""))-3)*200+1,200))</f>
        <v>Cebu City</v>
      </c>
      <c r="AI4460" s="1" t="str">
        <f>TRIM(MID(SUBSTITUTE($H4460,",",REPT(" ",200)),(LEN($H4460)-LEN(SUBSTITUTE($H4460,",",""))-2)*200+1,200))</f>
        <v>Central Visayas</v>
      </c>
      <c r="AJ4460" s="1" t="s">
        <v>55</v>
      </c>
      <c r="AK4460" t="s">
        <v>17678</v>
      </c>
      <c r="AL4460" s="1">
        <v>2</v>
      </c>
      <c r="AM4460" s="1" t="s">
        <v>14853</v>
      </c>
    </row>
    <row r="4461" spans="1:39" ht="12.75" customHeight="1">
      <c r="A4461" s="1"/>
      <c r="B4461" s="1" t="s">
        <v>14854</v>
      </c>
      <c r="C4461" s="1" t="s">
        <v>15577</v>
      </c>
      <c r="D4461" s="3" t="str">
        <f ca="1">IFERROR(__xludf.DUMMYFUNCTION("PROPER(REGEXEXTRACT(B4429, ""(?:https?:\/\/)?(?:www\.)?([a-zA-Z0-9-]+)\.""))"),"Skyscanner")</f>
        <v>Skyscanner</v>
      </c>
      <c r="E4461" s="1" t="s">
        <v>14856</v>
      </c>
      <c r="F4461" s="1">
        <v>10.320261</v>
      </c>
      <c r="G4461" s="1">
        <v>123.90307900000001</v>
      </c>
      <c r="H4461" s="1" t="s">
        <v>14857</v>
      </c>
      <c r="I4461" s="1" t="s">
        <v>2622</v>
      </c>
      <c r="J4461" s="1">
        <f>IF(K4461="URBAN",1,IF(K4461="SUBURBAN",2,IF(K4461="RURAL",3,"")))</f>
        <v>1</v>
      </c>
      <c r="K4461" s="1" t="s">
        <v>42</v>
      </c>
      <c r="L4461" s="18">
        <v>46082</v>
      </c>
      <c r="M4461" s="49">
        <v>0.625</v>
      </c>
      <c r="N4461" s="18">
        <v>46083</v>
      </c>
      <c r="O4461" s="56">
        <v>0.5</v>
      </c>
      <c r="P4461" s="31" t="str">
        <f>TEXT($L4461, "dddd")</f>
        <v>Sunday</v>
      </c>
      <c r="Q4461" s="39" t="s">
        <v>1341</v>
      </c>
      <c r="R4461" s="39">
        <v>3449</v>
      </c>
      <c r="S4461" s="1" t="str">
        <f>IF(OR(MONTH(L4461)=12, MONTH(L4461)&lt;=5), "Dry Season", "Wet Season")</f>
        <v>Dry Season</v>
      </c>
      <c r="T4461" s="1">
        <v>1</v>
      </c>
      <c r="U4461" s="1">
        <v>0</v>
      </c>
      <c r="V4461" s="1">
        <v>0</v>
      </c>
      <c r="W4461" s="2">
        <f>IF(ISNUMBER(SEARCH("N/A", X4461)), 0, 1)</f>
        <v>0</v>
      </c>
      <c r="X4461" s="1" t="s">
        <v>44</v>
      </c>
      <c r="Y4461" s="1"/>
      <c r="Z4461" s="1"/>
      <c r="AA4461" s="11" cm="1">
        <f t="array" ref="AA4461">IF(ISBLANK(Y4461), 0, VINCentyInvDistance(F4461,G4461,Y4461,Z4461))</f>
        <v>0</v>
      </c>
      <c r="AB4461" s="1">
        <v>0</v>
      </c>
      <c r="AC4461" s="1">
        <v>7.4</v>
      </c>
      <c r="AD4461" s="1">
        <v>0</v>
      </c>
      <c r="AE4461" s="1">
        <v>1245</v>
      </c>
      <c r="AF4461" s="1"/>
      <c r="AG4461" s="1" t="s">
        <v>731</v>
      </c>
      <c r="AH4461" s="1" t="str">
        <f>TRIM(MID(SUBSTITUTE($H4461,",",REPT(" ",200)),(LEN($H4461)-LEN(SUBSTITUTE($H4461,",",""))-3)*200+1,200))</f>
        <v>Cebu City</v>
      </c>
      <c r="AI4461" s="1" t="str">
        <f>TRIM(MID(SUBSTITUTE($H4461,",",REPT(" ",200)),(LEN($H4461)-LEN(SUBSTITUTE($H4461,",",""))-2)*200+1,200))</f>
        <v>Central Visayas</v>
      </c>
      <c r="AJ4461" s="1" t="s">
        <v>55</v>
      </c>
      <c r="AK4461" t="s">
        <v>17687</v>
      </c>
      <c r="AL4461" s="1">
        <v>3</v>
      </c>
      <c r="AM4461" s="1" t="s">
        <v>14858</v>
      </c>
    </row>
    <row r="4462" spans="1:39" ht="12.75" customHeight="1">
      <c r="A4462" s="1"/>
      <c r="B4462" s="1" t="s">
        <v>14859</v>
      </c>
      <c r="C4462" s="1" t="s">
        <v>15578</v>
      </c>
      <c r="D4462" s="3" t="str">
        <f ca="1">IFERROR(__xludf.DUMMYFUNCTION("PROPER(REGEXEXTRACT(B4430, ""(?:https?:\/\/)?(?:www\.)?([a-zA-Z0-9-]+)\.""))"),"Skyscanner")</f>
        <v>Skyscanner</v>
      </c>
      <c r="E4462" s="1" t="s">
        <v>14861</v>
      </c>
      <c r="F4462" s="1">
        <v>10.317318999999999</v>
      </c>
      <c r="G4462" s="1">
        <v>123.893422</v>
      </c>
      <c r="H4462" s="1" t="s">
        <v>14862</v>
      </c>
      <c r="I4462" s="1" t="s">
        <v>2622</v>
      </c>
      <c r="J4462" s="1">
        <f>IF(K4462="URBAN",1,IF(K4462="SUBURBAN",2,IF(K4462="RURAL",3,"")))</f>
        <v>1</v>
      </c>
      <c r="K4462" s="1" t="s">
        <v>42</v>
      </c>
      <c r="L4462" s="18">
        <v>46082</v>
      </c>
      <c r="M4462" s="49">
        <v>0.58333333333333337</v>
      </c>
      <c r="N4462" s="18">
        <v>46083</v>
      </c>
      <c r="O4462" s="56">
        <v>0.5</v>
      </c>
      <c r="P4462" s="31" t="str">
        <f>TEXT($L4462, "dddd")</f>
        <v>Sunday</v>
      </c>
      <c r="Q4462" s="39" t="s">
        <v>207</v>
      </c>
      <c r="R4462" s="39">
        <v>5177</v>
      </c>
      <c r="S4462" s="1" t="str">
        <f>IF(OR(MONTH(L4462)=12, MONTH(L4462)&lt;=5), "Dry Season", "Wet Season")</f>
        <v>Dry Season</v>
      </c>
      <c r="T4462" s="1">
        <v>1</v>
      </c>
      <c r="U4462" s="1">
        <v>0</v>
      </c>
      <c r="V4462" s="1">
        <v>0</v>
      </c>
      <c r="W4462" s="2">
        <f>IF(ISNUMBER(SEARCH("N/A", X4462)), 0, 1)</f>
        <v>0</v>
      </c>
      <c r="X4462" s="1" t="s">
        <v>44</v>
      </c>
      <c r="Y4462" s="1"/>
      <c r="Z4462" s="1"/>
      <c r="AA4462" s="11" cm="1">
        <f t="array" ref="AA4462">IF(ISBLANK(Y4462), 0, VINCentyInvDistance(F4462,G4462,Y4462,Z4462))</f>
        <v>0</v>
      </c>
      <c r="AB4462" s="1">
        <v>1</v>
      </c>
      <c r="AC4462" s="1">
        <v>8.4</v>
      </c>
      <c r="AD4462" s="1">
        <v>4.2</v>
      </c>
      <c r="AE4462" s="1">
        <v>1288</v>
      </c>
      <c r="AF4462" s="1"/>
      <c r="AG4462" s="1" t="str">
        <f>TRIM(MID(SUBSTITUTE($H4462,",",REPT(" ",200)),(LEN($H4462)-LEN(SUBSTITUTE($H4462,",",""))-4)*200+1,200))</f>
        <v>Camputhaw</v>
      </c>
      <c r="AH4462" s="1" t="str">
        <f>TRIM(MID(SUBSTITUTE($H4462,",",REPT(" ",200)),(LEN($H4462)-LEN(SUBSTITUTE($H4462,",",""))-3)*200+1,200))</f>
        <v>Cebu City</v>
      </c>
      <c r="AI4462" s="1" t="str">
        <f>TRIM(MID(SUBSTITUTE($H4462,",",REPT(" ",200)),(LEN($H4462)-LEN(SUBSTITUTE($H4462,",",""))-2)*200+1,200))</f>
        <v>Central Visayas</v>
      </c>
      <c r="AJ4462" s="1" t="str">
        <f>TRIM(MID(SUBSTITUTE($H4462,",",REPT(" ",200)),(LEN($H4462)-LEN(SUBSTITUTE($H4462,",",""))-0)*200+1,200))</f>
        <v>Philippines</v>
      </c>
      <c r="AK4462" t="s">
        <v>17680</v>
      </c>
      <c r="AL4462" s="1">
        <v>4</v>
      </c>
      <c r="AM4462" s="1" t="s">
        <v>14863</v>
      </c>
    </row>
    <row r="4463" spans="1:39" ht="12.75" customHeight="1">
      <c r="A4463" s="1"/>
      <c r="B4463" s="1" t="s">
        <v>14864</v>
      </c>
      <c r="C4463" s="1" t="s">
        <v>15579</v>
      </c>
      <c r="D4463" s="3" t="str">
        <f ca="1">IFERROR(__xludf.DUMMYFUNCTION("PROPER(REGEXEXTRACT(B4431, ""(?:https?:\/\/)?(?:www\.)?([a-zA-Z0-9-]+)\.""))"),"Skyscanner")</f>
        <v>Skyscanner</v>
      </c>
      <c r="E4463" s="1" t="s">
        <v>14866</v>
      </c>
      <c r="F4463" s="1">
        <v>10.310840000000001</v>
      </c>
      <c r="G4463" s="1">
        <v>123.89725</v>
      </c>
      <c r="H4463" s="1" t="s">
        <v>14847</v>
      </c>
      <c r="I4463" s="1" t="s">
        <v>2622</v>
      </c>
      <c r="J4463" s="1">
        <f>IF(K4463="URBAN",1,IF(K4463="SUBURBAN",2,IF(K4463="RURAL",3,"")))</f>
        <v>1</v>
      </c>
      <c r="K4463" s="1" t="s">
        <v>42</v>
      </c>
      <c r="L4463" s="18">
        <v>46082</v>
      </c>
      <c r="M4463" s="49">
        <v>0.625</v>
      </c>
      <c r="N4463" s="18">
        <v>46083</v>
      </c>
      <c r="O4463" s="56">
        <v>0.5</v>
      </c>
      <c r="P4463" s="31" t="str">
        <f>TEXT($L4463, "dddd")</f>
        <v>Sunday</v>
      </c>
      <c r="Q4463" s="39" t="s">
        <v>43</v>
      </c>
      <c r="R4463" s="39">
        <v>1895</v>
      </c>
      <c r="S4463" s="1" t="str">
        <f>IF(OR(MONTH(L4463)=12, MONTH(L4463)&lt;=5), "Dry Season", "Wet Season")</f>
        <v>Dry Season</v>
      </c>
      <c r="T4463" s="1">
        <v>1</v>
      </c>
      <c r="U4463" s="1">
        <v>0</v>
      </c>
      <c r="V4463" s="1">
        <v>0</v>
      </c>
      <c r="W4463" s="2">
        <f>IF(ISNUMBER(SEARCH("N/A", X4463)), 0, 1)</f>
        <v>0</v>
      </c>
      <c r="X4463" s="1" t="s">
        <v>44</v>
      </c>
      <c r="Y4463" s="1"/>
      <c r="Z4463" s="1"/>
      <c r="AA4463" s="11" cm="1">
        <f t="array" ref="AA4463">IF(ISBLANK(Y4463), 0, VINCentyInvDistance(F4463,G4463,Y4463,Z4463))</f>
        <v>0</v>
      </c>
      <c r="AB4463" s="1">
        <v>0</v>
      </c>
      <c r="AC4463" s="1">
        <v>0</v>
      </c>
      <c r="AD4463" s="1">
        <v>0</v>
      </c>
      <c r="AE4463" s="1"/>
      <c r="AF4463" s="1"/>
      <c r="AG4463" s="1" t="str">
        <f>TRIM(MID(SUBSTITUTE($H4463,",",REPT(" ",200)),(LEN($H4463)-LEN(SUBSTITUTE($H4463,",",""))-4)*200+1,200))</f>
        <v>Camputhaw</v>
      </c>
      <c r="AH4463" s="1" t="str">
        <f>TRIM(MID(SUBSTITUTE($H4463,",",REPT(" ",200)),(LEN($H4463)-LEN(SUBSTITUTE($H4463,",",""))-3)*200+1,200))</f>
        <v>Cebu City</v>
      </c>
      <c r="AI4463" s="1" t="str">
        <f>TRIM(MID(SUBSTITUTE($H4463,",",REPT(" ",200)),(LEN($H4463)-LEN(SUBSTITUTE($H4463,",",""))-2)*200+1,200))</f>
        <v>Central Visayas</v>
      </c>
      <c r="AJ4463" s="1" t="str">
        <f>TRIM(MID(SUBSTITUTE($H4463,",",REPT(" ",200)),(LEN($H4463)-LEN(SUBSTITUTE($H4463,",",""))-0)*200+1,200))</f>
        <v>Philippines</v>
      </c>
      <c r="AK4463" t="s">
        <v>16465</v>
      </c>
      <c r="AL4463" s="2">
        <v>0</v>
      </c>
      <c r="AM4463" s="1" t="s">
        <v>14867</v>
      </c>
    </row>
    <row r="4464" spans="1:39" ht="12.75" customHeight="1">
      <c r="A4464" s="1"/>
      <c r="B4464" s="1" t="s">
        <v>14868</v>
      </c>
      <c r="C4464" s="1" t="s">
        <v>15580</v>
      </c>
      <c r="D4464" s="3" t="str">
        <f ca="1">IFERROR(__xludf.DUMMYFUNCTION("PROPER(REGEXEXTRACT(B4432, ""(?:https?:\/\/)?(?:www\.)?([a-zA-Z0-9-]+)\.""))"),"Skyscanner")</f>
        <v>Skyscanner</v>
      </c>
      <c r="E4464" s="1" t="s">
        <v>14870</v>
      </c>
      <c r="F4464" s="1">
        <v>10.31366</v>
      </c>
      <c r="G4464" s="1">
        <v>123.8929</v>
      </c>
      <c r="H4464" s="1" t="s">
        <v>14871</v>
      </c>
      <c r="I4464" s="1" t="s">
        <v>2622</v>
      </c>
      <c r="J4464" s="1">
        <f>IF(K4464="URBAN",1,IF(K4464="SUBURBAN",2,IF(K4464="RURAL",3,"")))</f>
        <v>1</v>
      </c>
      <c r="K4464" s="1" t="s">
        <v>42</v>
      </c>
      <c r="L4464" s="18">
        <v>46082</v>
      </c>
      <c r="M4464" s="49">
        <v>0.625</v>
      </c>
      <c r="N4464" s="18">
        <v>46083</v>
      </c>
      <c r="O4464" s="56">
        <v>0.5</v>
      </c>
      <c r="P4464" s="31" t="str">
        <f>TEXT($L4464, "dddd")</f>
        <v>Sunday</v>
      </c>
      <c r="Q4464" s="39" t="s">
        <v>43</v>
      </c>
      <c r="R4464" s="39">
        <v>2681</v>
      </c>
      <c r="S4464" s="1" t="str">
        <f>IF(OR(MONTH(L4464)=12, MONTH(L4464)&lt;=5), "Dry Season", "Wet Season")</f>
        <v>Dry Season</v>
      </c>
      <c r="T4464" s="1">
        <v>1</v>
      </c>
      <c r="U4464" s="1">
        <v>0</v>
      </c>
      <c r="V4464" s="1">
        <v>0</v>
      </c>
      <c r="W4464" s="2">
        <f>IF(ISNUMBER(SEARCH("N/A", X4464)), 0, 1)</f>
        <v>0</v>
      </c>
      <c r="X4464" s="1" t="s">
        <v>44</v>
      </c>
      <c r="Y4464" s="1"/>
      <c r="Z4464" s="1"/>
      <c r="AA4464" s="11" cm="1">
        <f t="array" ref="AA4464">IF(ISBLANK(Y4464), 0, VINCentyInvDistance(F4464,G4464,Y4464,Z4464))</f>
        <v>0</v>
      </c>
      <c r="AB4464" s="1">
        <v>1</v>
      </c>
      <c r="AC4464" s="1">
        <v>8.8000000000000007</v>
      </c>
      <c r="AD4464" s="1">
        <v>0</v>
      </c>
      <c r="AE4464" s="1">
        <v>456</v>
      </c>
      <c r="AF4464" s="1"/>
      <c r="AG4464" s="1" t="s">
        <v>731</v>
      </c>
      <c r="AH4464" s="1" t="str">
        <f>TRIM(MID(SUBSTITUTE($H4464,",",REPT(" ",200)),(LEN($H4464)-LEN(SUBSTITUTE($H4464,",",""))-3)*200+1,200))</f>
        <v>Cebu City</v>
      </c>
      <c r="AI4464" s="1" t="str">
        <f>TRIM(MID(SUBSTITUTE($H4464,",",REPT(" ",200)),(LEN($H4464)-LEN(SUBSTITUTE($H4464,",",""))-2)*200+1,200))</f>
        <v>Central Visayas</v>
      </c>
      <c r="AJ4464" s="1" t="s">
        <v>55</v>
      </c>
      <c r="AK4464" t="s">
        <v>17682</v>
      </c>
      <c r="AL4464" s="1">
        <v>3</v>
      </c>
      <c r="AM4464" s="1" t="s">
        <v>14872</v>
      </c>
    </row>
    <row r="4465" spans="1:39" ht="12.75" customHeight="1">
      <c r="A4465" s="1"/>
      <c r="B4465" s="1" t="s">
        <v>14873</v>
      </c>
      <c r="C4465" s="1" t="s">
        <v>15581</v>
      </c>
      <c r="D4465" s="3" t="str">
        <f ca="1">IFERROR(__xludf.DUMMYFUNCTION("PROPER(REGEXEXTRACT(B4433, ""(?:https?:\/\/)?(?:www\.)?([a-zA-Z0-9-]+)\.""))"),"Skyscanner")</f>
        <v>Skyscanner</v>
      </c>
      <c r="E4465" s="1" t="s">
        <v>14875</v>
      </c>
      <c r="F4465" s="1">
        <v>10.317755999999999</v>
      </c>
      <c r="G4465" s="1">
        <v>123.902491</v>
      </c>
      <c r="H4465" s="1" t="s">
        <v>14876</v>
      </c>
      <c r="I4465" s="1" t="s">
        <v>2622</v>
      </c>
      <c r="J4465" s="1">
        <f>IF(K4465="URBAN",1,IF(K4465="SUBURBAN",2,IF(K4465="RURAL",3,"")))</f>
        <v>1</v>
      </c>
      <c r="K4465" s="1" t="s">
        <v>42</v>
      </c>
      <c r="L4465" s="18">
        <v>46082</v>
      </c>
      <c r="M4465" s="49">
        <v>0.58333333333333337</v>
      </c>
      <c r="N4465" s="18">
        <v>46083</v>
      </c>
      <c r="O4465" s="56">
        <v>0.5</v>
      </c>
      <c r="P4465" s="31" t="str">
        <f>TEXT($L4465, "dddd")</f>
        <v>Sunday</v>
      </c>
      <c r="Q4465" s="39" t="s">
        <v>207</v>
      </c>
      <c r="R4465" s="39">
        <v>1930</v>
      </c>
      <c r="S4465" s="1" t="str">
        <f>IF(OR(MONTH(L4465)=12, MONTH(L4465)&lt;=5), "Dry Season", "Wet Season")</f>
        <v>Dry Season</v>
      </c>
      <c r="T4465" s="1">
        <v>1</v>
      </c>
      <c r="U4465" s="1">
        <v>0</v>
      </c>
      <c r="V4465" s="1">
        <v>0</v>
      </c>
      <c r="W4465" s="2">
        <f>IF(ISNUMBER(SEARCH("N/A", X4465)), 0, 1)</f>
        <v>0</v>
      </c>
      <c r="X4465" s="1" t="s">
        <v>44</v>
      </c>
      <c r="Y4465" s="1"/>
      <c r="Z4465" s="1"/>
      <c r="AA4465" s="11" cm="1">
        <f t="array" ref="AA4465">IF(ISBLANK(Y4465), 0, VINCentyInvDistance(F4465,G4465,Y4465,Z4465))</f>
        <v>0</v>
      </c>
      <c r="AB4465" s="1">
        <v>0</v>
      </c>
      <c r="AC4465" s="1">
        <v>8</v>
      </c>
      <c r="AD4465" s="1">
        <v>4</v>
      </c>
      <c r="AE4465" s="1">
        <v>1654</v>
      </c>
      <c r="AF4465" s="1"/>
      <c r="AG4465" s="1" t="s">
        <v>731</v>
      </c>
      <c r="AH4465" s="1" t="str">
        <f>TRIM(MID(SUBSTITUTE($H4465,",",REPT(" ",200)),(LEN($H4465)-LEN(SUBSTITUTE($H4465,",",""))-3)*200+1,200))</f>
        <v>Cebu City</v>
      </c>
      <c r="AI4465" s="1" t="str">
        <f>TRIM(MID(SUBSTITUTE($H4465,",",REPT(" ",200)),(LEN($H4465)-LEN(SUBSTITUTE($H4465,",",""))-2)*200+1,200))</f>
        <v>Central Visayas</v>
      </c>
      <c r="AJ4465" s="1" t="s">
        <v>55</v>
      </c>
      <c r="AK4465" t="s">
        <v>14877</v>
      </c>
      <c r="AL4465" s="1">
        <v>3</v>
      </c>
      <c r="AM4465" s="1" t="s">
        <v>14878</v>
      </c>
    </row>
    <row r="4466" spans="1:39" ht="12.75" customHeight="1">
      <c r="A4466" s="1"/>
      <c r="B4466" s="1" t="s">
        <v>14903</v>
      </c>
      <c r="C4466" s="1" t="s">
        <v>15582</v>
      </c>
      <c r="D4466" s="3" t="str">
        <f ca="1">IFERROR(__xludf.DUMMYFUNCTION("PROPER(REGEXEXTRACT(B4434, ""(?:https?:\/\/)?(?:www\.)?([a-zA-Z0-9-]+)\.""))"),"Skyscanner")</f>
        <v>Skyscanner</v>
      </c>
      <c r="E4466" s="1" t="s">
        <v>14905</v>
      </c>
      <c r="F4466" s="1">
        <v>10.33281</v>
      </c>
      <c r="G4466" s="1">
        <v>123.90907</v>
      </c>
      <c r="H4466" s="1" t="s">
        <v>14906</v>
      </c>
      <c r="I4466" s="1" t="s">
        <v>2622</v>
      </c>
      <c r="J4466" s="1">
        <f>IF(K4466="URBAN",1,IF(K4466="SUBURBAN",2,IF(K4466="RURAL",3,"")))</f>
        <v>1</v>
      </c>
      <c r="K4466" s="1" t="s">
        <v>42</v>
      </c>
      <c r="L4466" s="18">
        <v>46082</v>
      </c>
      <c r="M4466" s="49">
        <v>0.58333333333333337</v>
      </c>
      <c r="N4466" s="18">
        <v>46083</v>
      </c>
      <c r="O4466" s="56">
        <v>0.5</v>
      </c>
      <c r="P4466" s="31" t="str">
        <f>TEXT($L4466, "dddd")</f>
        <v>Sunday</v>
      </c>
      <c r="Q4466" s="39" t="s">
        <v>43</v>
      </c>
      <c r="R4466" s="39">
        <v>0</v>
      </c>
      <c r="S4466" s="1" t="str">
        <f>IF(OR(MONTH(L4466)=12, MONTH(L4466)&lt;=5), "Dry Season", "Wet Season")</f>
        <v>Dry Season</v>
      </c>
      <c r="T4466" s="1">
        <v>1</v>
      </c>
      <c r="U4466" s="1">
        <v>0</v>
      </c>
      <c r="V4466" s="1">
        <v>0</v>
      </c>
      <c r="W4466" s="2">
        <f>IF(ISNUMBER(SEARCH("N/A", X4466)), 0, 1)</f>
        <v>0</v>
      </c>
      <c r="X4466" s="1" t="s">
        <v>44</v>
      </c>
      <c r="Y4466" s="1"/>
      <c r="Z4466" s="1"/>
      <c r="AA4466" s="11" cm="1">
        <f t="array" ref="AA4466">IF(ISBLANK(Y4466), 0, VINCentyInvDistance(F4466,G4466,Y4466,Z4466))</f>
        <v>0</v>
      </c>
      <c r="AB4466" s="1">
        <v>0</v>
      </c>
      <c r="AC4466" s="1">
        <v>0</v>
      </c>
      <c r="AD4466" s="1">
        <v>0</v>
      </c>
      <c r="AE4466" s="1"/>
      <c r="AF4466" s="1"/>
      <c r="AG4466" s="1" t="s">
        <v>731</v>
      </c>
      <c r="AH4466" s="1" t="str">
        <f>TRIM(MID(SUBSTITUTE($H4466,",",REPT(" ",200)),(LEN($H4466)-LEN(SUBSTITUTE($H4466,",",""))-3)*200+1,200))</f>
        <v>Cebu City</v>
      </c>
      <c r="AI4466" s="1" t="str">
        <f>TRIM(MID(SUBSTITUTE($H4466,",",REPT(" ",200)),(LEN($H4466)-LEN(SUBSTITUTE($H4466,",",""))-2)*200+1,200))</f>
        <v>Central Visayas</v>
      </c>
      <c r="AJ4466" s="1" t="s">
        <v>55</v>
      </c>
      <c r="AK4466" t="s">
        <v>16465</v>
      </c>
      <c r="AL4466" s="2">
        <v>0</v>
      </c>
      <c r="AM4466" s="1" t="s">
        <v>14907</v>
      </c>
    </row>
    <row r="4467" spans="1:39" ht="12.75" customHeight="1">
      <c r="A4467" s="1"/>
      <c r="B4467" s="1" t="s">
        <v>15583</v>
      </c>
      <c r="C4467" s="1" t="s">
        <v>15584</v>
      </c>
      <c r="D4467" s="3" t="str">
        <f ca="1">IFERROR(__xludf.DUMMYFUNCTION("PROPER(REGEXEXTRACT(B4435, ""(?:https?:\/\/)?(?:www\.)?([a-zA-Z0-9-]+)\.""))"),"Skyscanner")</f>
        <v>Skyscanner</v>
      </c>
      <c r="E4467" s="1" t="s">
        <v>15585</v>
      </c>
      <c r="F4467" s="1">
        <v>10.31941</v>
      </c>
      <c r="G4467" s="1">
        <v>123.91305</v>
      </c>
      <c r="H4467" s="1" t="s">
        <v>15147</v>
      </c>
      <c r="I4467" s="1" t="s">
        <v>2622</v>
      </c>
      <c r="J4467" s="1">
        <f>IF(K4467="URBAN",1,IF(K4467="SUBURBAN",2,IF(K4467="RURAL",3,"")))</f>
        <v>1</v>
      </c>
      <c r="K4467" s="1" t="s">
        <v>42</v>
      </c>
      <c r="L4467" s="18">
        <v>46082</v>
      </c>
      <c r="M4467" s="49">
        <v>0.58333333333333337</v>
      </c>
      <c r="N4467" s="18">
        <v>46083</v>
      </c>
      <c r="O4467" s="56">
        <v>0.5</v>
      </c>
      <c r="P4467" s="31" t="str">
        <f>TEXT($L4467, "dddd")</f>
        <v>Sunday</v>
      </c>
      <c r="Q4467" s="39" t="s">
        <v>43</v>
      </c>
      <c r="R4467" s="39">
        <v>2019</v>
      </c>
      <c r="S4467" s="1" t="str">
        <f>IF(OR(MONTH(L4467)=12, MONTH(L4467)&lt;=5), "Dry Season", "Wet Season")</f>
        <v>Dry Season</v>
      </c>
      <c r="T4467" s="1">
        <v>1</v>
      </c>
      <c r="U4467" s="1">
        <v>0</v>
      </c>
      <c r="V4467" s="1">
        <v>0</v>
      </c>
      <c r="W4467" s="2">
        <f>IF(ISNUMBER(SEARCH("N/A", X4467)), 0, 1)</f>
        <v>0</v>
      </c>
      <c r="X4467" s="1" t="s">
        <v>44</v>
      </c>
      <c r="Y4467" s="1"/>
      <c r="Z4467" s="1"/>
      <c r="AA4467" s="11" cm="1">
        <f t="array" ref="AA4467">IF(ISBLANK(Y4467), 0, VINCentyInvDistance(F4467,G4467,Y4467,Z4467))</f>
        <v>0</v>
      </c>
      <c r="AB4467" s="1">
        <v>0</v>
      </c>
      <c r="AC4467" s="1">
        <v>0</v>
      </c>
      <c r="AD4467" s="1">
        <v>0</v>
      </c>
      <c r="AE4467" s="1"/>
      <c r="AF4467" s="1"/>
      <c r="AG4467" s="1" t="s">
        <v>731</v>
      </c>
      <c r="AH4467" s="1" t="str">
        <f>TRIM(MID(SUBSTITUTE($H4467,",",REPT(" ",200)),(LEN($H4467)-LEN(SUBSTITUTE($H4467,",",""))-3)*200+1,200))</f>
        <v>Cebu City</v>
      </c>
      <c r="AI4467" s="1" t="str">
        <f>TRIM(MID(SUBSTITUTE($H4467,",",REPT(" ",200)),(LEN($H4467)-LEN(SUBSTITUTE($H4467,",",""))-2)*200+1,200))</f>
        <v>Central Visayas</v>
      </c>
      <c r="AJ4467" s="1" t="s">
        <v>55</v>
      </c>
      <c r="AK4467" t="s">
        <v>16465</v>
      </c>
      <c r="AL4467" s="2">
        <v>0</v>
      </c>
      <c r="AM4467" s="1"/>
    </row>
    <row r="4468" spans="1:39" ht="12.75" customHeight="1">
      <c r="A4468" s="1"/>
      <c r="B4468" s="1" t="s">
        <v>15586</v>
      </c>
      <c r="C4468" s="1" t="s">
        <v>15587</v>
      </c>
      <c r="D4468" s="3" t="str">
        <f ca="1">IFERROR(__xludf.DUMMYFUNCTION("PROPER(REGEXEXTRACT(B4436, ""(?:https?:\/\/)?(?:www\.)?([a-zA-Z0-9-]+)\.""))"),"Skyscanner")</f>
        <v>Skyscanner</v>
      </c>
      <c r="E4468" s="1" t="s">
        <v>15588</v>
      </c>
      <c r="F4468" s="1">
        <v>10.310639999999999</v>
      </c>
      <c r="G4468" s="1">
        <v>123.89346999999999</v>
      </c>
      <c r="H4468" s="1" t="s">
        <v>15589</v>
      </c>
      <c r="I4468" s="1" t="s">
        <v>2622</v>
      </c>
      <c r="J4468" s="1">
        <f>IF(K4468="URBAN",1,IF(K4468="SUBURBAN",2,IF(K4468="RURAL",3,"")))</f>
        <v>1</v>
      </c>
      <c r="K4468" s="1" t="s">
        <v>42</v>
      </c>
      <c r="L4468" s="18">
        <v>46082</v>
      </c>
      <c r="M4468" s="49">
        <v>0.58333333333333337</v>
      </c>
      <c r="N4468" s="18">
        <v>46083</v>
      </c>
      <c r="O4468" s="56">
        <v>0.5</v>
      </c>
      <c r="P4468" s="31" t="str">
        <f>TEXT($L4468, "dddd")</f>
        <v>Sunday</v>
      </c>
      <c r="Q4468" s="39" t="s">
        <v>207</v>
      </c>
      <c r="R4468" s="39">
        <v>1620</v>
      </c>
      <c r="S4468" s="1" t="str">
        <f>IF(OR(MONTH(L4468)=12, MONTH(L4468)&lt;=5), "Dry Season", "Wet Season")</f>
        <v>Dry Season</v>
      </c>
      <c r="T4468" s="1">
        <v>1</v>
      </c>
      <c r="U4468" s="1">
        <v>0</v>
      </c>
      <c r="V4468" s="1">
        <v>0</v>
      </c>
      <c r="W4468" s="2">
        <f>IF(ISNUMBER(SEARCH("N/A", X4468)), 0, 1)</f>
        <v>0</v>
      </c>
      <c r="X4468" s="1" t="s">
        <v>44</v>
      </c>
      <c r="Y4468" s="1"/>
      <c r="Z4468" s="1"/>
      <c r="AA4468" s="11" cm="1">
        <f t="array" ref="AA4468">IF(ISBLANK(Y4468), 0, VINCentyInvDistance(F4468,G4468,Y4468,Z4468))</f>
        <v>0</v>
      </c>
      <c r="AB4468" s="1">
        <v>0</v>
      </c>
      <c r="AC4468" s="1">
        <v>5.6</v>
      </c>
      <c r="AD4468" s="1">
        <v>2.8</v>
      </c>
      <c r="AE4468" s="1">
        <v>207</v>
      </c>
      <c r="AF4468" s="1"/>
      <c r="AG4468" s="1" t="s">
        <v>731</v>
      </c>
      <c r="AH4468" s="1" t="str">
        <f>TRIM(MID(SUBSTITUTE($H4468,",",REPT(" ",200)),(LEN($H4468)-LEN(SUBSTITUTE($H4468,",",""))-3)*200+1,200))</f>
        <v>Cebu City</v>
      </c>
      <c r="AI4468" s="1" t="str">
        <f>TRIM(MID(SUBSTITUTE($H4468,",",REPT(" ",200)),(LEN($H4468)-LEN(SUBSTITUTE($H4468,",",""))-2)*200+1,200))</f>
        <v>Central Visayas</v>
      </c>
      <c r="AJ4468" s="1" t="s">
        <v>55</v>
      </c>
      <c r="AK4468" t="s">
        <v>17740</v>
      </c>
      <c r="AL4468" s="1">
        <v>3</v>
      </c>
      <c r="AM4468" s="1" t="s">
        <v>15590</v>
      </c>
    </row>
    <row r="4469" spans="1:39" ht="12.75" customHeight="1">
      <c r="A4469" s="1"/>
      <c r="B4469" s="1" t="s">
        <v>15591</v>
      </c>
      <c r="C4469" s="1" t="s">
        <v>15592</v>
      </c>
      <c r="D4469" s="3" t="str">
        <f ca="1">IFERROR(__xludf.DUMMYFUNCTION("PROPER(REGEXEXTRACT(B4437, ""(?:https?:\/\/)?(?:www\.)?([a-zA-Z0-9-]+)\.""))"),"Skyscanner")</f>
        <v>Skyscanner</v>
      </c>
      <c r="E4469" s="1" t="s">
        <v>15593</v>
      </c>
      <c r="F4469" s="1">
        <v>10.327070000000001</v>
      </c>
      <c r="G4469" s="1">
        <v>123.90177</v>
      </c>
      <c r="H4469" s="1" t="s">
        <v>6261</v>
      </c>
      <c r="I4469" s="1" t="s">
        <v>2622</v>
      </c>
      <c r="J4469" s="1">
        <f>IF(K4469="URBAN",1,IF(K4469="SUBURBAN",2,IF(K4469="RURAL",3,"")))</f>
        <v>1</v>
      </c>
      <c r="K4469" s="1" t="s">
        <v>42</v>
      </c>
      <c r="L4469" s="18">
        <v>46082</v>
      </c>
      <c r="M4469" s="49">
        <v>0.625</v>
      </c>
      <c r="N4469" s="18">
        <v>46083</v>
      </c>
      <c r="O4469" s="56">
        <v>0.5</v>
      </c>
      <c r="P4469" s="31" t="str">
        <f>TEXT($L4469, "dddd")</f>
        <v>Sunday</v>
      </c>
      <c r="Q4469" s="39" t="s">
        <v>43</v>
      </c>
      <c r="R4469" s="39">
        <v>2418</v>
      </c>
      <c r="S4469" s="1" t="str">
        <f>IF(OR(MONTH(L4469)=12, MONTH(L4469)&lt;=5), "Dry Season", "Wet Season")</f>
        <v>Dry Season</v>
      </c>
      <c r="T4469" s="1">
        <v>1</v>
      </c>
      <c r="U4469" s="1">
        <v>0</v>
      </c>
      <c r="V4469" s="1">
        <v>0</v>
      </c>
      <c r="W4469" s="2">
        <f>IF(ISNUMBER(SEARCH("N/A", X4469)), 0, 1)</f>
        <v>0</v>
      </c>
      <c r="X4469" s="1" t="s">
        <v>44</v>
      </c>
      <c r="Y4469" s="1"/>
      <c r="Z4469" s="1"/>
      <c r="AA4469" s="11" cm="1">
        <f t="array" ref="AA4469">IF(ISBLANK(Y4469), 0, VINCentyInvDistance(F4469,G4469,Y4469,Z4469))</f>
        <v>0</v>
      </c>
      <c r="AB4469" s="1">
        <v>0</v>
      </c>
      <c r="AC4469" s="1">
        <v>0</v>
      </c>
      <c r="AD4469" s="1">
        <v>0</v>
      </c>
      <c r="AE4469" s="1"/>
      <c r="AF4469" s="1"/>
      <c r="AG4469" s="1" t="s">
        <v>731</v>
      </c>
      <c r="AH4469" s="1" t="str">
        <f>TRIM(MID(SUBSTITUTE($H4469,",",REPT(" ",200)),(LEN($H4469)-LEN(SUBSTITUTE($H4469,",",""))-3)*200+1,200))</f>
        <v>Cebu City</v>
      </c>
      <c r="AI4469" s="1" t="str">
        <f>TRIM(MID(SUBSTITUTE($H4469,",",REPT(" ",200)),(LEN($H4469)-LEN(SUBSTITUTE($H4469,",",""))-2)*200+1,200))</f>
        <v>Central Visayas</v>
      </c>
      <c r="AJ4469" s="1" t="s">
        <v>55</v>
      </c>
      <c r="AK4469" t="s">
        <v>16465</v>
      </c>
      <c r="AL4469" s="2">
        <v>0</v>
      </c>
      <c r="AM4469" s="1" t="s">
        <v>15594</v>
      </c>
    </row>
    <row r="4470" spans="1:39" ht="12.75" customHeight="1">
      <c r="A4470" s="1"/>
      <c r="B4470" s="1" t="s">
        <v>15595</v>
      </c>
      <c r="C4470" s="1" t="s">
        <v>15596</v>
      </c>
      <c r="D4470" s="3" t="str">
        <f ca="1">IFERROR(__xludf.DUMMYFUNCTION("PROPER(REGEXEXTRACT(B4438, ""(?:https?:\/\/)?(?:www\.)?([a-zA-Z0-9-]+)\.""))"),"Skyscanner")</f>
        <v>Skyscanner</v>
      </c>
      <c r="E4470" s="1" t="s">
        <v>15597</v>
      </c>
      <c r="F4470" s="1">
        <v>10.33142</v>
      </c>
      <c r="G4470" s="1">
        <v>123.90772</v>
      </c>
      <c r="H4470" s="1" t="s">
        <v>15598</v>
      </c>
      <c r="I4470" s="1" t="s">
        <v>2622</v>
      </c>
      <c r="J4470" s="1">
        <f>IF(K4470="URBAN",1,IF(K4470="SUBURBAN",2,IF(K4470="RURAL",3,"")))</f>
        <v>1</v>
      </c>
      <c r="K4470" s="1" t="s">
        <v>42</v>
      </c>
      <c r="L4470" s="18">
        <v>46082</v>
      </c>
      <c r="M4470" s="49">
        <v>0.625</v>
      </c>
      <c r="N4470" s="18">
        <v>46083</v>
      </c>
      <c r="O4470" s="56">
        <v>0.45833333333333331</v>
      </c>
      <c r="P4470" s="31" t="str">
        <f>TEXT($L4470, "dddd")</f>
        <v>Sunday</v>
      </c>
      <c r="Q4470" s="39" t="s">
        <v>43</v>
      </c>
      <c r="R4470" s="39">
        <v>2605</v>
      </c>
      <c r="S4470" s="1" t="str">
        <f>IF(OR(MONTH(L4470)=12, MONTH(L4470)&lt;=5), "Dry Season", "Wet Season")</f>
        <v>Dry Season</v>
      </c>
      <c r="T4470" s="1">
        <v>1</v>
      </c>
      <c r="U4470" s="1">
        <v>0</v>
      </c>
      <c r="V4470" s="1">
        <v>0</v>
      </c>
      <c r="W4470" s="2">
        <f>IF(ISNUMBER(SEARCH("N/A", X4470)), 0, 1)</f>
        <v>0</v>
      </c>
      <c r="X4470" s="1" t="s">
        <v>44</v>
      </c>
      <c r="Y4470" s="1"/>
      <c r="Z4470" s="1"/>
      <c r="AA4470" s="11" cm="1">
        <f t="array" ref="AA4470">IF(ISBLANK(Y4470), 0, VINCentyInvDistance(F4470,G4470,Y4470,Z4470))</f>
        <v>0</v>
      </c>
      <c r="AB4470" s="1">
        <v>0</v>
      </c>
      <c r="AC4470" s="1">
        <v>0</v>
      </c>
      <c r="AD4470" s="1">
        <v>0</v>
      </c>
      <c r="AE4470" s="1"/>
      <c r="AF4470" s="1"/>
      <c r="AG4470" s="1" t="str">
        <f>TRIM(MID(SUBSTITUTE($H4470,",",REPT(" ",200)),(LEN($H4470)-LEN(SUBSTITUTE($H4470,",",""))-4)*200+1,200))</f>
        <v>Apas</v>
      </c>
      <c r="AH4470" s="1" t="str">
        <f>TRIM(MID(SUBSTITUTE($H4470,",",REPT(" ",200)),(LEN($H4470)-LEN(SUBSTITUTE($H4470,",",""))-3)*200+1,200))</f>
        <v>Cebu City</v>
      </c>
      <c r="AI4470" s="1" t="str">
        <f>TRIM(MID(SUBSTITUTE($H4470,",",REPT(" ",200)),(LEN($H4470)-LEN(SUBSTITUTE($H4470,",",""))-2)*200+1,200))</f>
        <v>Central Visayas</v>
      </c>
      <c r="AJ4470" s="1" t="str">
        <f>TRIM(MID(SUBSTITUTE($H4470,",",REPT(" ",200)),(LEN($H4470)-LEN(SUBSTITUTE($H4470,",",""))-0)*200+1,200))</f>
        <v>Philippines</v>
      </c>
      <c r="AK4470" t="s">
        <v>17741</v>
      </c>
      <c r="AL4470" s="2">
        <v>0</v>
      </c>
      <c r="AM4470" s="1" t="s">
        <v>15599</v>
      </c>
    </row>
    <row r="4471" spans="1:39" ht="12.75" customHeight="1">
      <c r="A4471" s="1"/>
      <c r="B4471" s="1" t="s">
        <v>15600</v>
      </c>
      <c r="C4471" s="1" t="s">
        <v>15601</v>
      </c>
      <c r="D4471" s="3" t="str">
        <f ca="1">IFERROR(__xludf.DUMMYFUNCTION("PROPER(REGEXEXTRACT(B4439, ""(?:https?:\/\/)?(?:www\.)?([a-zA-Z0-9-]+)\.""))"),"Skyscanner")</f>
        <v>Skyscanner</v>
      </c>
      <c r="E4471" s="1" t="s">
        <v>15602</v>
      </c>
      <c r="F4471" s="1">
        <v>10.31147</v>
      </c>
      <c r="G4471" s="1">
        <v>123.91665</v>
      </c>
      <c r="H4471" s="1" t="s">
        <v>15603</v>
      </c>
      <c r="I4471" s="1" t="s">
        <v>2622</v>
      </c>
      <c r="J4471" s="1">
        <f>IF(K4471="URBAN",1,IF(K4471="SUBURBAN",2,IF(K4471="RURAL",3,"")))</f>
        <v>1</v>
      </c>
      <c r="K4471" s="1" t="s">
        <v>42</v>
      </c>
      <c r="L4471" s="18">
        <v>46082</v>
      </c>
      <c r="M4471" s="49">
        <v>0.58333333333333337</v>
      </c>
      <c r="N4471" s="18">
        <v>46083</v>
      </c>
      <c r="O4471" s="56">
        <v>0.45833333333333331</v>
      </c>
      <c r="P4471" s="31" t="str">
        <f>TEXT($L4471, "dddd")</f>
        <v>Sunday</v>
      </c>
      <c r="Q4471" s="39" t="s">
        <v>43</v>
      </c>
      <c r="R4471" s="39">
        <v>0</v>
      </c>
      <c r="S4471" s="1" t="str">
        <f>IF(OR(MONTH(L4471)=12, MONTH(L4471)&lt;=5), "Dry Season", "Wet Season")</f>
        <v>Dry Season</v>
      </c>
      <c r="T4471" s="1">
        <v>1</v>
      </c>
      <c r="U4471" s="1">
        <v>0</v>
      </c>
      <c r="V4471" s="1">
        <v>0</v>
      </c>
      <c r="W4471" s="2">
        <f>IF(ISNUMBER(SEARCH("N/A", X4471)), 0, 1)</f>
        <v>0</v>
      </c>
      <c r="X4471" s="1" t="s">
        <v>44</v>
      </c>
      <c r="Y4471" s="1"/>
      <c r="Z4471" s="1"/>
      <c r="AA4471" s="11" cm="1">
        <f t="array" ref="AA4471">IF(ISBLANK(Y4471), 0, VINCentyInvDistance(F4471,G4471,Y4471,Z4471))</f>
        <v>0</v>
      </c>
      <c r="AB4471" s="1">
        <v>0</v>
      </c>
      <c r="AC4471" s="1">
        <v>0</v>
      </c>
      <c r="AD4471" s="1">
        <v>0</v>
      </c>
      <c r="AE4471" s="1"/>
      <c r="AF4471" s="1"/>
      <c r="AG4471" s="1" t="s">
        <v>731</v>
      </c>
      <c r="AH4471" s="1" t="str">
        <f>TRIM(MID(SUBSTITUTE($H4471,",",REPT(" ",200)),(LEN($H4471)-LEN(SUBSTITUTE($H4471,",",""))-3)*200+1,200))</f>
        <v>Cebu City</v>
      </c>
      <c r="AI4471" s="1" t="str">
        <f>TRIM(MID(SUBSTITUTE($H4471,",",REPT(" ",200)),(LEN($H4471)-LEN(SUBSTITUTE($H4471,",",""))-2)*200+1,200))</f>
        <v>Central Visayas</v>
      </c>
      <c r="AJ4471" s="1" t="s">
        <v>55</v>
      </c>
      <c r="AK4471" t="s">
        <v>56</v>
      </c>
      <c r="AL4471" s="2">
        <v>0</v>
      </c>
      <c r="AM4471" s="1" t="s">
        <v>15604</v>
      </c>
    </row>
    <row r="4472" spans="1:39" ht="12.75" customHeight="1">
      <c r="A4472" s="1"/>
      <c r="B4472" s="1" t="s">
        <v>15605</v>
      </c>
      <c r="C4472" s="1" t="s">
        <v>15606</v>
      </c>
      <c r="D4472" s="3" t="str">
        <f ca="1">IFERROR(__xludf.DUMMYFUNCTION("PROPER(REGEXEXTRACT(B4440, ""(?:https?:\/\/)?(?:www\.)?([a-zA-Z0-9-]+)\.""))"),"Skyscanner")</f>
        <v>Skyscanner</v>
      </c>
      <c r="E4472" s="1" t="s">
        <v>15607</v>
      </c>
      <c r="F4472" s="1">
        <v>10.311389999999999</v>
      </c>
      <c r="G4472" s="1">
        <v>123.91665999999999</v>
      </c>
      <c r="H4472" s="1" t="s">
        <v>15603</v>
      </c>
      <c r="I4472" s="1" t="s">
        <v>2622</v>
      </c>
      <c r="J4472" s="1">
        <f>IF(K4472="URBAN",1,IF(K4472="SUBURBAN",2,IF(K4472="RURAL",3,"")))</f>
        <v>1</v>
      </c>
      <c r="K4472" s="1" t="s">
        <v>42</v>
      </c>
      <c r="L4472" s="18">
        <v>46082</v>
      </c>
      <c r="M4472" s="49">
        <v>0.58333333333333337</v>
      </c>
      <c r="N4472" s="18">
        <v>46083</v>
      </c>
      <c r="O4472" s="56">
        <v>0.54166666666666663</v>
      </c>
      <c r="P4472" s="31" t="str">
        <f>TEXT($L4472, "dddd")</f>
        <v>Sunday</v>
      </c>
      <c r="Q4472" s="39" t="s">
        <v>186</v>
      </c>
      <c r="R4472" s="39">
        <v>3524</v>
      </c>
      <c r="S4472" s="1" t="str">
        <f>IF(OR(MONTH(L4472)=12, MONTH(L4472)&lt;=5), "Dry Season", "Wet Season")</f>
        <v>Dry Season</v>
      </c>
      <c r="T4472" s="1">
        <v>1</v>
      </c>
      <c r="U4472" s="1">
        <v>0</v>
      </c>
      <c r="V4472" s="1">
        <v>0</v>
      </c>
      <c r="W4472" s="2">
        <f>IF(ISNUMBER(SEARCH("N/A", X4472)), 0, 1)</f>
        <v>0</v>
      </c>
      <c r="X4472" s="1" t="s">
        <v>44</v>
      </c>
      <c r="Y4472" s="1"/>
      <c r="Z4472" s="1"/>
      <c r="AA4472" s="11" cm="1">
        <f t="array" ref="AA4472">IF(ISBLANK(Y4472), 0, VINCentyInvDistance(F4472,G4472,Y4472,Z4472))</f>
        <v>0</v>
      </c>
      <c r="AB4472" s="1">
        <v>0</v>
      </c>
      <c r="AC4472" s="1">
        <v>0</v>
      </c>
      <c r="AD4472" s="1">
        <v>0</v>
      </c>
      <c r="AE4472" s="1"/>
      <c r="AF4472" s="1"/>
      <c r="AG4472" s="1" t="s">
        <v>731</v>
      </c>
      <c r="AH4472" s="1" t="str">
        <f>TRIM(MID(SUBSTITUTE($H4472,",",REPT(" ",200)),(LEN($H4472)-LEN(SUBSTITUTE($H4472,",",""))-3)*200+1,200))</f>
        <v>Cebu City</v>
      </c>
      <c r="AI4472" s="1" t="str">
        <f>TRIM(MID(SUBSTITUTE($H4472,",",REPT(" ",200)),(LEN($H4472)-LEN(SUBSTITUTE($H4472,",",""))-2)*200+1,200))</f>
        <v>Central Visayas</v>
      </c>
      <c r="AJ4472" s="1" t="s">
        <v>55</v>
      </c>
      <c r="AK4472" t="s">
        <v>17742</v>
      </c>
      <c r="AL4472" s="2">
        <v>0</v>
      </c>
      <c r="AM4472" s="1" t="s">
        <v>15608</v>
      </c>
    </row>
    <row r="4473" spans="1:39" ht="12.75" customHeight="1">
      <c r="A4473" s="1"/>
      <c r="B4473" s="1" t="s">
        <v>15609</v>
      </c>
      <c r="C4473" s="1" t="s">
        <v>15610</v>
      </c>
      <c r="D4473" s="3" t="str">
        <f ca="1">IFERROR(__xludf.DUMMYFUNCTION("PROPER(REGEXEXTRACT(B4441, ""(?:https?:\/\/)?(?:www\.)?([a-zA-Z0-9-]+)\.""))"),"Skyscanner")</f>
        <v>Skyscanner</v>
      </c>
      <c r="E4473" s="1" t="s">
        <v>15611</v>
      </c>
      <c r="F4473" s="1">
        <v>10.33351</v>
      </c>
      <c r="G4473" s="1">
        <v>123.90212</v>
      </c>
      <c r="H4473" s="1" t="s">
        <v>15612</v>
      </c>
      <c r="I4473" s="1" t="s">
        <v>2622</v>
      </c>
      <c r="J4473" s="1">
        <f>IF(K4473="URBAN",1,IF(K4473="SUBURBAN",2,IF(K4473="RURAL",3,"")))</f>
        <v>1</v>
      </c>
      <c r="K4473" s="1" t="s">
        <v>42</v>
      </c>
      <c r="L4473" s="18">
        <v>46082</v>
      </c>
      <c r="M4473" s="49">
        <v>0.58333333333333337</v>
      </c>
      <c r="N4473" s="18">
        <v>46083</v>
      </c>
      <c r="O4473" s="56">
        <v>0.45833333333333331</v>
      </c>
      <c r="P4473" s="31" t="str">
        <f>TEXT($L4473, "dddd")</f>
        <v>Sunday</v>
      </c>
      <c r="Q4473" s="39" t="s">
        <v>207</v>
      </c>
      <c r="R4473" s="39">
        <v>1476</v>
      </c>
      <c r="S4473" s="1" t="str">
        <f>IF(OR(MONTH(L4473)=12, MONTH(L4473)&lt;=5), "Dry Season", "Wet Season")</f>
        <v>Dry Season</v>
      </c>
      <c r="T4473" s="1">
        <v>1</v>
      </c>
      <c r="U4473" s="1">
        <v>0</v>
      </c>
      <c r="V4473" s="1">
        <v>0</v>
      </c>
      <c r="W4473" s="2">
        <f>IF(ISNUMBER(SEARCH("N/A", X4473)), 0, 1)</f>
        <v>0</v>
      </c>
      <c r="X4473" s="1" t="s">
        <v>44</v>
      </c>
      <c r="Y4473" s="1"/>
      <c r="Z4473" s="1"/>
      <c r="AA4473" s="11" cm="1">
        <f t="array" ref="AA4473">IF(ISBLANK(Y4473), 0, VINCentyInvDistance(F4473,G4473,Y4473,Z4473))</f>
        <v>0</v>
      </c>
      <c r="AB4473" s="1">
        <v>0</v>
      </c>
      <c r="AC4473" s="1">
        <v>4</v>
      </c>
      <c r="AD4473" s="1">
        <v>2</v>
      </c>
      <c r="AE4473" s="1">
        <v>3</v>
      </c>
      <c r="AF4473" s="1"/>
      <c r="AG4473" s="1" t="str">
        <f>TRIM(MID(SUBSTITUTE($H4473,",",REPT(" ",200)),(LEN($H4473)-LEN(SUBSTITUTE($H4473,",",""))-4)*200+1,200))</f>
        <v>Lahug</v>
      </c>
      <c r="AH4473" s="1" t="str">
        <f>TRIM(MID(SUBSTITUTE($H4473,",",REPT(" ",200)),(LEN($H4473)-LEN(SUBSTITUTE($H4473,",",""))-3)*200+1,200))</f>
        <v>Cebu City</v>
      </c>
      <c r="AI4473" s="1" t="str">
        <f>TRIM(MID(SUBSTITUTE($H4473,",",REPT(" ",200)),(LEN($H4473)-LEN(SUBSTITUTE($H4473,",",""))-2)*200+1,200))</f>
        <v>Central Visayas</v>
      </c>
      <c r="AJ4473" s="1" t="str">
        <f>TRIM(MID(SUBSTITUTE($H4473,",",REPT(" ",200)),(LEN($H4473)-LEN(SUBSTITUTE($H4473,",",""))-0)*200+1,200))</f>
        <v>Philippines</v>
      </c>
      <c r="AK4473" t="s">
        <v>17724</v>
      </c>
      <c r="AL4473" s="2">
        <v>0</v>
      </c>
      <c r="AM4473" s="1" t="s">
        <v>15613</v>
      </c>
    </row>
    <row r="4474" spans="1:39" ht="12.75" customHeight="1">
      <c r="A4474" s="1"/>
      <c r="B4474" s="1" t="s">
        <v>15614</v>
      </c>
      <c r="C4474" s="1" t="s">
        <v>15615</v>
      </c>
      <c r="D4474" s="3" t="str">
        <f ca="1">IFERROR(__xludf.DUMMYFUNCTION("PROPER(REGEXEXTRACT(B4442, ""(?:https?:\/\/)?(?:www\.)?([a-zA-Z0-9-]+)\.""))"),"Skyscanner")</f>
        <v>Skyscanner</v>
      </c>
      <c r="E4474" s="1" t="s">
        <v>15616</v>
      </c>
      <c r="F4474" s="1">
        <v>10.316269999999999</v>
      </c>
      <c r="G4474" s="1">
        <v>123.90179999999999</v>
      </c>
      <c r="H4474" s="1" t="s">
        <v>15617</v>
      </c>
      <c r="I4474" s="1" t="s">
        <v>2622</v>
      </c>
      <c r="J4474" s="1">
        <f>IF(K4474="URBAN",1,IF(K4474="SUBURBAN",2,IF(K4474="RURAL",3,"")))</f>
        <v>1</v>
      </c>
      <c r="K4474" s="1" t="s">
        <v>42</v>
      </c>
      <c r="L4474" s="18">
        <v>46082</v>
      </c>
      <c r="M4474" s="49">
        <v>0.58333333333333337</v>
      </c>
      <c r="N4474" s="18">
        <v>46083</v>
      </c>
      <c r="O4474" s="56">
        <v>0.5</v>
      </c>
      <c r="P4474" s="31" t="str">
        <f>TEXT($L4474, "dddd")</f>
        <v>Sunday</v>
      </c>
      <c r="Q4474" s="39" t="s">
        <v>43</v>
      </c>
      <c r="R4474" s="39">
        <v>2470</v>
      </c>
      <c r="S4474" s="1" t="str">
        <f>IF(OR(MONTH(L4474)=12, MONTH(L4474)&lt;=5), "Dry Season", "Wet Season")</f>
        <v>Dry Season</v>
      </c>
      <c r="T4474" s="1">
        <v>1</v>
      </c>
      <c r="U4474" s="1">
        <v>0</v>
      </c>
      <c r="V4474" s="1">
        <v>0</v>
      </c>
      <c r="W4474" s="2">
        <f>IF(ISNUMBER(SEARCH("N/A", X4474)), 0, 1)</f>
        <v>0</v>
      </c>
      <c r="X4474" s="1" t="s">
        <v>44</v>
      </c>
      <c r="Y4474" s="1"/>
      <c r="Z4474" s="1"/>
      <c r="AA4474" s="11" cm="1">
        <f t="array" ref="AA4474">IF(ISBLANK(Y4474), 0, VINCentyInvDistance(F4474,G4474,Y4474,Z4474))</f>
        <v>0</v>
      </c>
      <c r="AB4474" s="1">
        <v>0</v>
      </c>
      <c r="AC4474" s="1">
        <v>0</v>
      </c>
      <c r="AD4474" s="1">
        <v>0</v>
      </c>
      <c r="AE4474" s="1"/>
      <c r="AF4474" s="1"/>
      <c r="AG4474" s="1" t="str">
        <f>TRIM(MID(SUBSTITUTE($H4474,",",REPT(" ",200)),(LEN($H4474)-LEN(SUBSTITUTE($H4474,",",""))-4)*200+1,200))</f>
        <v>Camputhaw</v>
      </c>
      <c r="AH4474" s="1" t="str">
        <f>TRIM(MID(SUBSTITUTE($H4474,",",REPT(" ",200)),(LEN($H4474)-LEN(SUBSTITUTE($H4474,",",""))-3)*200+1,200))</f>
        <v>Cebu City</v>
      </c>
      <c r="AI4474" s="1" t="str">
        <f>TRIM(MID(SUBSTITUTE($H4474,",",REPT(" ",200)),(LEN($H4474)-LEN(SUBSTITUTE($H4474,",",""))-2)*200+1,200))</f>
        <v>Central Visayas</v>
      </c>
      <c r="AJ4474" s="1" t="str">
        <f>TRIM(MID(SUBSTITUTE($H4474,",",REPT(" ",200)),(LEN($H4474)-LEN(SUBSTITUTE($H4474,",",""))-0)*200+1,200))</f>
        <v>Philippines</v>
      </c>
      <c r="AK4474" t="s">
        <v>16463</v>
      </c>
      <c r="AL4474" s="2">
        <v>0</v>
      </c>
      <c r="AM4474" s="1" t="s">
        <v>15618</v>
      </c>
    </row>
    <row r="4475" spans="1:39" ht="12.75" customHeight="1">
      <c r="A4475" s="1"/>
      <c r="B4475" s="1" t="s">
        <v>15619</v>
      </c>
      <c r="C4475" s="1" t="s">
        <v>15620</v>
      </c>
      <c r="D4475" s="3" t="str">
        <f ca="1">IFERROR(__xludf.DUMMYFUNCTION("PROPER(REGEXEXTRACT(B4443, ""(?:https?:\/\/)?(?:www\.)?([a-zA-Z0-9-]+)\.""))"),"Skyscanner")</f>
        <v>Skyscanner</v>
      </c>
      <c r="E4475" s="1" t="s">
        <v>15621</v>
      </c>
      <c r="F4475" s="1">
        <v>10.31264</v>
      </c>
      <c r="G4475" s="1">
        <v>123.91258999999999</v>
      </c>
      <c r="H4475" s="1" t="s">
        <v>15622</v>
      </c>
      <c r="I4475" s="1" t="s">
        <v>2622</v>
      </c>
      <c r="J4475" s="1">
        <f>IF(K4475="URBAN",1,IF(K4475="SUBURBAN",2,IF(K4475="RURAL",3,"")))</f>
        <v>1</v>
      </c>
      <c r="K4475" s="1" t="s">
        <v>42</v>
      </c>
      <c r="L4475" s="18">
        <v>46082</v>
      </c>
      <c r="M4475" s="49">
        <v>0.58333333333333337</v>
      </c>
      <c r="N4475" s="18">
        <v>46083</v>
      </c>
      <c r="O4475" s="56">
        <v>0.5</v>
      </c>
      <c r="P4475" s="31" t="str">
        <f>TEXT($L4475, "dddd")</f>
        <v>Sunday</v>
      </c>
      <c r="Q4475" s="39" t="s">
        <v>1341</v>
      </c>
      <c r="R4475" s="39">
        <v>1584</v>
      </c>
      <c r="S4475" s="1" t="str">
        <f>IF(OR(MONTH(L4475)=12, MONTH(L4475)&lt;=5), "Dry Season", "Wet Season")</f>
        <v>Dry Season</v>
      </c>
      <c r="T4475" s="1">
        <v>1</v>
      </c>
      <c r="U4475" s="1">
        <v>0</v>
      </c>
      <c r="V4475" s="1">
        <v>0</v>
      </c>
      <c r="W4475" s="2">
        <f>IF(ISNUMBER(SEARCH("N/A", X4475)), 0, 1)</f>
        <v>0</v>
      </c>
      <c r="X4475" s="1" t="s">
        <v>44</v>
      </c>
      <c r="Y4475" s="1"/>
      <c r="Z4475" s="1"/>
      <c r="AA4475" s="11" cm="1">
        <f t="array" ref="AA4475">IF(ISBLANK(Y4475), 0, VINCentyInvDistance(F4475,G4475,Y4475,Z4475))</f>
        <v>0</v>
      </c>
      <c r="AB4475" s="1">
        <v>0</v>
      </c>
      <c r="AC4475" s="1">
        <v>8.1999999999999993</v>
      </c>
      <c r="AD4475" s="1">
        <v>4.0999999999999996</v>
      </c>
      <c r="AE4475" s="1">
        <v>67</v>
      </c>
      <c r="AF4475" s="1"/>
      <c r="AG4475" s="1" t="str">
        <f>TRIM(MID(SUBSTITUTE($H4475,",",REPT(" ",200)),(LEN($H4475)-LEN(SUBSTITUTE($H4475,",",""))-4)*200+1,200))</f>
        <v>Mabolo</v>
      </c>
      <c r="AH4475" s="1" t="str">
        <f>TRIM(MID(SUBSTITUTE($H4475,",",REPT(" ",200)),(LEN($H4475)-LEN(SUBSTITUTE($H4475,",",""))-3)*200+1,200))</f>
        <v>Cebu City</v>
      </c>
      <c r="AI4475" s="1" t="str">
        <f>TRIM(MID(SUBSTITUTE($H4475,",",REPT(" ",200)),(LEN($H4475)-LEN(SUBSTITUTE($H4475,",",""))-2)*200+1,200))</f>
        <v>Central Visayas</v>
      </c>
      <c r="AJ4475" s="1" t="str">
        <f>TRIM(MID(SUBSTITUTE($H4475,",",REPT(" ",200)),(LEN($H4475)-LEN(SUBSTITUTE($H4475,",",""))-0)*200+1,200))</f>
        <v>Philippines</v>
      </c>
      <c r="AK4475" t="s">
        <v>15623</v>
      </c>
      <c r="AL4475" s="1">
        <v>3</v>
      </c>
      <c r="AM4475" s="1" t="s">
        <v>15624</v>
      </c>
    </row>
    <row r="4476" spans="1:39" ht="12.75" customHeight="1">
      <c r="A4476" s="1"/>
      <c r="B4476" s="1" t="s">
        <v>15625</v>
      </c>
      <c r="C4476" s="1" t="s">
        <v>15626</v>
      </c>
      <c r="D4476" s="3" t="str">
        <f ca="1">IFERROR(__xludf.DUMMYFUNCTION("PROPER(REGEXEXTRACT(B4444, ""(?:https?:\/\/)?(?:www\.)?([a-zA-Z0-9-]+)\.""))"),"Skyscanner")</f>
        <v>Skyscanner</v>
      </c>
      <c r="E4476" s="1" t="s">
        <v>15627</v>
      </c>
      <c r="F4476" s="1">
        <v>10.326420000000001</v>
      </c>
      <c r="G4476" s="1">
        <v>123.91079000000001</v>
      </c>
      <c r="H4476" s="1" t="s">
        <v>15628</v>
      </c>
      <c r="I4476" s="1" t="s">
        <v>41</v>
      </c>
      <c r="J4476" s="1">
        <f>IF(K4476="URBAN",1,IF(K4476="SUBURBAN",2,IF(K4476="RURAL",3,"")))</f>
        <v>1</v>
      </c>
      <c r="K4476" s="1" t="s">
        <v>42</v>
      </c>
      <c r="L4476" s="18">
        <v>46082</v>
      </c>
      <c r="M4476" s="49">
        <v>0.625</v>
      </c>
      <c r="N4476" s="18">
        <v>46083</v>
      </c>
      <c r="O4476" s="56">
        <v>0.5</v>
      </c>
      <c r="P4476" s="31" t="str">
        <f>TEXT($L4476, "dddd")</f>
        <v>Sunday</v>
      </c>
      <c r="Q4476" s="39" t="s">
        <v>43</v>
      </c>
      <c r="R4476" s="39">
        <v>2039</v>
      </c>
      <c r="S4476" s="1" t="str">
        <f>IF(OR(MONTH(L4476)=12, MONTH(L4476)&lt;=5), "Dry Season", "Wet Season")</f>
        <v>Dry Season</v>
      </c>
      <c r="T4476" s="1">
        <v>1</v>
      </c>
      <c r="U4476" s="1">
        <v>0</v>
      </c>
      <c r="V4476" s="1">
        <v>0</v>
      </c>
      <c r="W4476" s="2">
        <f>IF(ISNUMBER(SEARCH("N/A", X4476)), 0, 1)</f>
        <v>0</v>
      </c>
      <c r="X4476" s="1" t="s">
        <v>44</v>
      </c>
      <c r="Y4476" s="1"/>
      <c r="Z4476" s="1"/>
      <c r="AA4476" s="11" cm="1">
        <f t="array" ref="AA4476">IF(ISBLANK(Y4476), 0, VINCentyInvDistance(F4476,G4476,Y4476,Z4476))</f>
        <v>0</v>
      </c>
      <c r="AB4476" s="1">
        <v>0</v>
      </c>
      <c r="AC4476" s="1">
        <v>0</v>
      </c>
      <c r="AD4476" s="1">
        <v>0</v>
      </c>
      <c r="AE4476" s="1"/>
      <c r="AF4476" s="1"/>
      <c r="AG4476" s="1" t="str">
        <f>TRIM(MID(SUBSTITUTE($H4476,",",REPT(" ",200)),(LEN($H4476)-LEN(SUBSTITUTE($H4476,",",""))-4)*200+1,200))</f>
        <v>Kasambagan</v>
      </c>
      <c r="AH4476" s="1" t="str">
        <f>TRIM(MID(SUBSTITUTE($H4476,",",REPT(" ",200)),(LEN($H4476)-LEN(SUBSTITUTE($H4476,",",""))-3)*200+1,200))</f>
        <v>Cebu City</v>
      </c>
      <c r="AI4476" s="1" t="str">
        <f>TRIM(MID(SUBSTITUTE($H4476,",",REPT(" ",200)),(LEN($H4476)-LEN(SUBSTITUTE($H4476,",",""))-2)*200+1,200))</f>
        <v>Central Visayas</v>
      </c>
      <c r="AJ4476" s="1" t="str">
        <f>TRIM(MID(SUBSTITUTE($H4476,",",REPT(" ",200)),(LEN($H4476)-LEN(SUBSTITUTE($H4476,",",""))-0)*200+1,200))</f>
        <v>Philippines</v>
      </c>
      <c r="AL4476" s="2">
        <v>0</v>
      </c>
      <c r="AM4476" s="1" t="s">
        <v>15629</v>
      </c>
    </row>
    <row r="4477" spans="1:39" ht="12.75" customHeight="1">
      <c r="A4477" s="1"/>
      <c r="B4477" s="1" t="s">
        <v>15630</v>
      </c>
      <c r="C4477" s="1" t="s">
        <v>15631</v>
      </c>
      <c r="D4477" s="3" t="str">
        <f ca="1">IFERROR(__xludf.DUMMYFUNCTION("PROPER(REGEXEXTRACT(B4445, ""(?:https?:\/\/)?(?:www\.)?([a-zA-Z0-9-]+)\.""))"),"Skyscanner")</f>
        <v>Skyscanner</v>
      </c>
      <c r="E4477" s="1" t="s">
        <v>15632</v>
      </c>
      <c r="F4477" s="1">
        <v>10.283010000000001</v>
      </c>
      <c r="G4477" s="1">
        <v>123.85852</v>
      </c>
      <c r="H4477" s="1" t="s">
        <v>15633</v>
      </c>
      <c r="I4477" s="1" t="s">
        <v>2622</v>
      </c>
      <c r="J4477" s="1">
        <f>IF(K4477="URBAN",1,IF(K4477="SUBURBAN",2,IF(K4477="RURAL",3,"")))</f>
        <v>1</v>
      </c>
      <c r="K4477" s="1" t="s">
        <v>42</v>
      </c>
      <c r="L4477" s="18">
        <v>46082</v>
      </c>
      <c r="M4477" s="49">
        <v>0.625</v>
      </c>
      <c r="N4477" s="18">
        <v>46083</v>
      </c>
      <c r="O4477" s="56">
        <v>0.5</v>
      </c>
      <c r="P4477" s="31" t="str">
        <f>TEXT($L4477, "dddd")</f>
        <v>Sunday</v>
      </c>
      <c r="Q4477" s="39" t="s">
        <v>43</v>
      </c>
      <c r="R4477" s="39">
        <v>1609</v>
      </c>
      <c r="S4477" s="1" t="str">
        <f>IF(OR(MONTH(L4477)=12, MONTH(L4477)&lt;=5), "Dry Season", "Wet Season")</f>
        <v>Dry Season</v>
      </c>
      <c r="T4477" s="1">
        <v>1</v>
      </c>
      <c r="U4477" s="1">
        <v>0</v>
      </c>
      <c r="V4477" s="1">
        <v>0</v>
      </c>
      <c r="W4477" s="2">
        <f>IF(ISNUMBER(SEARCH("N/A", X4477)), 0, 1)</f>
        <v>0</v>
      </c>
      <c r="X4477" s="1" t="s">
        <v>44</v>
      </c>
      <c r="Y4477" s="1"/>
      <c r="Z4477" s="1"/>
      <c r="AA4477" s="11" cm="1">
        <f t="array" ref="AA4477">IF(ISBLANK(Y4477), 0, VINCentyInvDistance(F4477,G4477,Y4477,Z4477))</f>
        <v>0</v>
      </c>
      <c r="AB4477" s="1">
        <v>0</v>
      </c>
      <c r="AC4477" s="1">
        <v>0</v>
      </c>
      <c r="AD4477" s="1">
        <v>0</v>
      </c>
      <c r="AE4477" s="1"/>
      <c r="AF4477" s="1"/>
      <c r="AG4477" s="1" t="str">
        <f>TRIM(MID(SUBSTITUTE($H4477,",",REPT(" ",200)),(LEN($H4477)-LEN(SUBSTITUTE($H4477,",",""))-4)*200+1,200))</f>
        <v>Kinasang-an Pardo</v>
      </c>
      <c r="AH4477" s="1" t="str">
        <f>TRIM(MID(SUBSTITUTE($H4477,",",REPT(" ",200)),(LEN($H4477)-LEN(SUBSTITUTE($H4477,",",""))-3)*200+1,200))</f>
        <v>Cebu City</v>
      </c>
      <c r="AI4477" s="1" t="str">
        <f>TRIM(MID(SUBSTITUTE($H4477,",",REPT(" ",200)),(LEN($H4477)-LEN(SUBSTITUTE($H4477,",",""))-2)*200+1,200))</f>
        <v>Central Visayas</v>
      </c>
      <c r="AJ4477" s="1" t="str">
        <f>TRIM(MID(SUBSTITUTE($H4477,",",REPT(" ",200)),(LEN($H4477)-LEN(SUBSTITUTE($H4477,",",""))-0)*200+1,200))</f>
        <v>Philippines</v>
      </c>
      <c r="AK4477" t="s">
        <v>16465</v>
      </c>
      <c r="AL4477" s="2">
        <v>0</v>
      </c>
      <c r="AM4477" s="1" t="s">
        <v>15634</v>
      </c>
    </row>
    <row r="4478" spans="1:39" ht="12.75" customHeight="1">
      <c r="A4478" s="1"/>
      <c r="B4478" s="1" t="s">
        <v>15635</v>
      </c>
      <c r="C4478" s="1" t="s">
        <v>15636</v>
      </c>
      <c r="D4478" s="3" t="str">
        <f ca="1">IFERROR(__xludf.DUMMYFUNCTION("PROPER(REGEXEXTRACT(B4446, ""(?:https?:\/\/)?(?:www\.)?([a-zA-Z0-9-]+)\.""))"),"Skyscanner")</f>
        <v>Skyscanner</v>
      </c>
      <c r="E4478" s="1" t="s">
        <v>15637</v>
      </c>
      <c r="F4478" s="1">
        <v>10.311489999999999</v>
      </c>
      <c r="G4478" s="1">
        <v>123.88630999999999</v>
      </c>
      <c r="H4478" s="1" t="s">
        <v>15638</v>
      </c>
      <c r="I4478" s="1" t="s">
        <v>2622</v>
      </c>
      <c r="J4478" s="1">
        <f>IF(K4478="URBAN",1,IF(K4478="SUBURBAN",2,IF(K4478="RURAL",3,"")))</f>
        <v>1</v>
      </c>
      <c r="K4478" s="1" t="s">
        <v>42</v>
      </c>
      <c r="L4478" s="18">
        <v>46082</v>
      </c>
      <c r="M4478" s="49">
        <v>0.58333333333333337</v>
      </c>
      <c r="N4478" s="18">
        <v>46083</v>
      </c>
      <c r="O4478" s="56">
        <v>0.45833333333333331</v>
      </c>
      <c r="P4478" s="31" t="str">
        <f>TEXT($L4478, "dddd")</f>
        <v>Sunday</v>
      </c>
      <c r="Q4478" s="39" t="s">
        <v>371</v>
      </c>
      <c r="R4478" s="39">
        <v>452</v>
      </c>
      <c r="S4478" s="1" t="str">
        <f>IF(OR(MONTH(L4478)=12, MONTH(L4478)&lt;=5), "Dry Season", "Wet Season")</f>
        <v>Dry Season</v>
      </c>
      <c r="T4478" s="1">
        <v>1</v>
      </c>
      <c r="U4478" s="1">
        <v>0</v>
      </c>
      <c r="V4478" s="1">
        <v>0</v>
      </c>
      <c r="W4478" s="2">
        <f>IF(ISNUMBER(SEARCH("N/A", X4478)), 0, 1)</f>
        <v>0</v>
      </c>
      <c r="X4478" s="1" t="s">
        <v>44</v>
      </c>
      <c r="Y4478" s="1"/>
      <c r="Z4478" s="1"/>
      <c r="AA4478" s="11" cm="1">
        <f t="array" ref="AA4478">IF(ISBLANK(Y4478), 0, VINCentyInvDistance(F4478,G4478,Y4478,Z4478))</f>
        <v>0</v>
      </c>
      <c r="AB4478" s="1">
        <v>0</v>
      </c>
      <c r="AC4478" s="1">
        <v>7</v>
      </c>
      <c r="AD4478" s="1">
        <v>3.5</v>
      </c>
      <c r="AE4478" s="1">
        <v>3</v>
      </c>
      <c r="AF4478" s="1"/>
      <c r="AG4478" s="1" t="str">
        <f>TRIM(MID(SUBSTITUTE($H4478,",",REPT(" ",200)),(LEN($H4478)-LEN(SUBSTITUTE($H4478,",",""))-4)*200+1,200))</f>
        <v>Calamba</v>
      </c>
      <c r="AH4478" s="1" t="str">
        <f>TRIM(MID(SUBSTITUTE($H4478,",",REPT(" ",200)),(LEN($H4478)-LEN(SUBSTITUTE($H4478,",",""))-3)*200+1,200))</f>
        <v>Cebu City</v>
      </c>
      <c r="AI4478" s="1" t="str">
        <f>TRIM(MID(SUBSTITUTE($H4478,",",REPT(" ",200)),(LEN($H4478)-LEN(SUBSTITUTE($H4478,",",""))-2)*200+1,200))</f>
        <v>Central Visayas</v>
      </c>
      <c r="AJ4478" s="1" t="str">
        <f>TRIM(MID(SUBSTITUTE($H4478,",",REPT(" ",200)),(LEN($H4478)-LEN(SUBSTITUTE($H4478,",",""))-0)*200+1,200))</f>
        <v>Philippines</v>
      </c>
      <c r="AK4478" t="s">
        <v>17724</v>
      </c>
      <c r="AL4478" s="1">
        <v>2</v>
      </c>
      <c r="AM4478" s="1" t="s">
        <v>15639</v>
      </c>
    </row>
    <row r="4479" spans="1:39" ht="12.75" customHeight="1">
      <c r="A4479" s="1"/>
      <c r="B4479" s="1" t="s">
        <v>15640</v>
      </c>
      <c r="C4479" s="1" t="s">
        <v>15641</v>
      </c>
      <c r="D4479" s="3" t="str">
        <f ca="1">IFERROR(__xludf.DUMMYFUNCTION("PROPER(REGEXEXTRACT(B4447, ""(?:https?:\/\/)?(?:www\.)?([a-zA-Z0-9-]+)\.""))"),"Skyscanner")</f>
        <v>Skyscanner</v>
      </c>
      <c r="E4479" s="1" t="s">
        <v>15642</v>
      </c>
      <c r="F4479" s="1">
        <v>10.332739999999999</v>
      </c>
      <c r="G4479" s="1">
        <v>123.90854</v>
      </c>
      <c r="H4479" s="1" t="s">
        <v>14906</v>
      </c>
      <c r="I4479" s="1" t="s">
        <v>2622</v>
      </c>
      <c r="J4479" s="1">
        <f>IF(K4479="URBAN",1,IF(K4479="SUBURBAN",2,IF(K4479="RURAL",3,"")))</f>
        <v>1</v>
      </c>
      <c r="K4479" s="1" t="s">
        <v>42</v>
      </c>
      <c r="L4479" s="18">
        <v>46082</v>
      </c>
      <c r="M4479" s="49">
        <v>0.58333333333333337</v>
      </c>
      <c r="N4479" s="18">
        <v>46083</v>
      </c>
      <c r="O4479" s="56">
        <v>0.45833333333333331</v>
      </c>
      <c r="P4479" s="31" t="str">
        <f>TEXT($L4479, "dddd")</f>
        <v>Sunday</v>
      </c>
      <c r="Q4479" s="39" t="s">
        <v>43</v>
      </c>
      <c r="R4479" s="39">
        <v>2448</v>
      </c>
      <c r="S4479" s="1" t="str">
        <f>IF(OR(MONTH(L4479)=12, MONTH(L4479)&lt;=5), "Dry Season", "Wet Season")</f>
        <v>Dry Season</v>
      </c>
      <c r="T4479" s="1">
        <v>1</v>
      </c>
      <c r="U4479" s="1">
        <v>0</v>
      </c>
      <c r="V4479" s="1">
        <v>0</v>
      </c>
      <c r="W4479" s="2">
        <f>IF(ISNUMBER(SEARCH("N/A", X4479)), 0, 1)</f>
        <v>0</v>
      </c>
      <c r="X4479" s="1" t="s">
        <v>44</v>
      </c>
      <c r="Y4479" s="1"/>
      <c r="Z4479" s="1"/>
      <c r="AA4479" s="11" cm="1">
        <f t="array" ref="AA4479">IF(ISBLANK(Y4479), 0, VINCentyInvDistance(F4479,G4479,Y4479,Z4479))</f>
        <v>0</v>
      </c>
      <c r="AB4479" s="1">
        <v>0</v>
      </c>
      <c r="AC4479" s="1">
        <v>0</v>
      </c>
      <c r="AD4479" s="1">
        <v>0</v>
      </c>
      <c r="AE4479" s="1"/>
      <c r="AF4479" s="1"/>
      <c r="AG4479" s="1" t="str">
        <f>TRIM(MID(SUBSTITUTE($H4479,",",REPT(" ",200)),(LEN($H4479)-LEN(SUBSTITUTE($H4479,",",""))-4)*200+1,200))</f>
        <v>Apas</v>
      </c>
      <c r="AH4479" s="1" t="str">
        <f>TRIM(MID(SUBSTITUTE($H4479,",",REPT(" ",200)),(LEN($H4479)-LEN(SUBSTITUTE($H4479,",",""))-3)*200+1,200))</f>
        <v>Cebu City</v>
      </c>
      <c r="AI4479" s="1" t="str">
        <f>TRIM(MID(SUBSTITUTE($H4479,",",REPT(" ",200)),(LEN($H4479)-LEN(SUBSTITUTE($H4479,",",""))-2)*200+1,200))</f>
        <v>Central Visayas</v>
      </c>
      <c r="AJ4479" s="1" t="str">
        <f>TRIM(MID(SUBSTITUTE($H4479,",",REPT(" ",200)),(LEN($H4479)-LEN(SUBSTITUTE($H4479,",",""))-0)*200+1,200))</f>
        <v>Philippines</v>
      </c>
      <c r="AK4479" t="s">
        <v>17743</v>
      </c>
      <c r="AL4479" s="2">
        <v>0</v>
      </c>
      <c r="AM4479" s="1" t="s">
        <v>15643</v>
      </c>
    </row>
    <row r="4480" spans="1:39" ht="12.75" customHeight="1">
      <c r="A4480" s="1"/>
      <c r="B4480" s="1" t="s">
        <v>15644</v>
      </c>
      <c r="C4480" s="1" t="s">
        <v>15645</v>
      </c>
      <c r="D4480" s="3" t="str">
        <f ca="1">IFERROR(__xludf.DUMMYFUNCTION("PROPER(REGEXEXTRACT(B4448, ""(?:https?:\/\/)?(?:www\.)?([a-zA-Z0-9-]+)\.""))"),"Skyscanner")</f>
        <v>Skyscanner</v>
      </c>
      <c r="E4480" s="1" t="s">
        <v>15646</v>
      </c>
      <c r="F4480" s="1">
        <v>10.33117</v>
      </c>
      <c r="G4480" s="1">
        <v>123.90849</v>
      </c>
      <c r="H4480" s="1" t="s">
        <v>14906</v>
      </c>
      <c r="I4480" s="1" t="s">
        <v>2622</v>
      </c>
      <c r="J4480" s="1">
        <f>IF(K4480="URBAN",1,IF(K4480="SUBURBAN",2,IF(K4480="RURAL",3,"")))</f>
        <v>1</v>
      </c>
      <c r="K4480" s="1" t="s">
        <v>42</v>
      </c>
      <c r="L4480" s="18">
        <v>46082</v>
      </c>
      <c r="M4480" s="49">
        <v>0.58333333333333337</v>
      </c>
      <c r="N4480" s="18">
        <v>46083</v>
      </c>
      <c r="O4480" s="56">
        <v>0</v>
      </c>
      <c r="P4480" s="31" t="str">
        <f>TEXT($L4480, "dddd")</f>
        <v>Sunday</v>
      </c>
      <c r="Q4480" s="39" t="s">
        <v>207</v>
      </c>
      <c r="R4480" s="39">
        <v>0</v>
      </c>
      <c r="S4480" s="1" t="str">
        <f>IF(OR(MONTH(L4480)=12, MONTH(L4480)&lt;=5), "Dry Season", "Wet Season")</f>
        <v>Dry Season</v>
      </c>
      <c r="T4480" s="1">
        <v>1</v>
      </c>
      <c r="U4480" s="1">
        <v>0</v>
      </c>
      <c r="V4480" s="1">
        <v>0</v>
      </c>
      <c r="W4480" s="2">
        <f>IF(ISNUMBER(SEARCH("N/A", X4480)), 0, 1)</f>
        <v>0</v>
      </c>
      <c r="X4480" s="1" t="s">
        <v>44</v>
      </c>
      <c r="Y4480" s="1"/>
      <c r="Z4480" s="1"/>
      <c r="AA4480" s="11" cm="1">
        <f t="array" ref="AA4480">IF(ISBLANK(Y4480), 0, VINCentyInvDistance(F4480,G4480,Y4480,Z4480))</f>
        <v>0</v>
      </c>
      <c r="AB4480" s="1">
        <v>0</v>
      </c>
      <c r="AC4480" s="1">
        <v>0</v>
      </c>
      <c r="AD4480" s="1">
        <v>0</v>
      </c>
      <c r="AE4480" s="1"/>
      <c r="AF4480" s="1"/>
      <c r="AG4480" s="1" t="s">
        <v>731</v>
      </c>
      <c r="AH4480" s="1" t="str">
        <f>TRIM(MID(SUBSTITUTE($H4480,",",REPT(" ",200)),(LEN($H4480)-LEN(SUBSTITUTE($H4480,",",""))-3)*200+1,200))</f>
        <v>Cebu City</v>
      </c>
      <c r="AI4480" s="1" t="str">
        <f>TRIM(MID(SUBSTITUTE($H4480,",",REPT(" ",200)),(LEN($H4480)-LEN(SUBSTITUTE($H4480,",",""))-2)*200+1,200))</f>
        <v>Central Visayas</v>
      </c>
      <c r="AJ4480" s="1" t="s">
        <v>55</v>
      </c>
      <c r="AK4480" t="s">
        <v>16465</v>
      </c>
      <c r="AL4480" s="1">
        <v>5</v>
      </c>
      <c r="AM4480" s="1" t="s">
        <v>15647</v>
      </c>
    </row>
    <row r="4481" spans="1:39" ht="12.75" customHeight="1">
      <c r="A4481" s="1"/>
      <c r="B4481" s="1" t="s">
        <v>15648</v>
      </c>
      <c r="C4481" s="1" t="s">
        <v>15649</v>
      </c>
      <c r="D4481" s="3" t="str">
        <f ca="1">IFERROR(__xludf.DUMMYFUNCTION("PROPER(REGEXEXTRACT(B4449, ""(?:https?:\/\/)?(?:www\.)?([a-zA-Z0-9-]+)\.""))"),"Skyscanner")</f>
        <v>Skyscanner</v>
      </c>
      <c r="E4481" s="1" t="s">
        <v>15650</v>
      </c>
      <c r="F4481" s="1">
        <v>10.31152</v>
      </c>
      <c r="G4481" s="1">
        <v>123.90051</v>
      </c>
      <c r="H4481" s="1" t="s">
        <v>14979</v>
      </c>
      <c r="I4481" s="1" t="s">
        <v>2622</v>
      </c>
      <c r="J4481" s="1">
        <f>IF(K4481="URBAN",1,IF(K4481="SUBURBAN",2,IF(K4481="RURAL",3,"")))</f>
        <v>1</v>
      </c>
      <c r="K4481" s="1" t="s">
        <v>42</v>
      </c>
      <c r="L4481" s="18">
        <v>46082</v>
      </c>
      <c r="M4481" s="49">
        <v>0.58333333333333337</v>
      </c>
      <c r="N4481" s="18">
        <v>46083</v>
      </c>
      <c r="O4481" s="56">
        <v>0.5</v>
      </c>
      <c r="P4481" s="31" t="str">
        <f>TEXT($L4481, "dddd")</f>
        <v>Sunday</v>
      </c>
      <c r="Q4481" s="39" t="s">
        <v>43</v>
      </c>
      <c r="R4481" s="39">
        <v>2384</v>
      </c>
      <c r="S4481" s="1" t="str">
        <f>IF(OR(MONTH(L4481)=12, MONTH(L4481)&lt;=5), "Dry Season", "Wet Season")</f>
        <v>Dry Season</v>
      </c>
      <c r="T4481" s="1">
        <v>1</v>
      </c>
      <c r="U4481" s="1">
        <v>0</v>
      </c>
      <c r="V4481" s="1">
        <v>0</v>
      </c>
      <c r="W4481" s="2">
        <f>IF(ISNUMBER(SEARCH("N/A", X4481)), 0, 1)</f>
        <v>0</v>
      </c>
      <c r="X4481" s="1" t="s">
        <v>44</v>
      </c>
      <c r="Y4481" s="1"/>
      <c r="Z4481" s="1"/>
      <c r="AA4481" s="11" cm="1">
        <f t="array" ref="AA4481">IF(ISBLANK(Y4481), 0, VINCentyInvDistance(F4481,G4481,Y4481,Z4481))</f>
        <v>0</v>
      </c>
      <c r="AB4481" s="1">
        <v>0</v>
      </c>
      <c r="AC4481" s="1">
        <v>0</v>
      </c>
      <c r="AD4481" s="1">
        <v>0</v>
      </c>
      <c r="AE4481" s="1"/>
      <c r="AF4481" s="1"/>
      <c r="AG4481" s="1" t="s">
        <v>731</v>
      </c>
      <c r="AH4481" s="1" t="str">
        <f>TRIM(MID(SUBSTITUTE($H4481,",",REPT(" ",200)),(LEN($H4481)-LEN(SUBSTITUTE($H4481,",",""))-3)*200+1,200))</f>
        <v>Cebu City</v>
      </c>
      <c r="AI4481" s="1" t="str">
        <f>TRIM(MID(SUBSTITUTE($H4481,",",REPT(" ",200)),(LEN($H4481)-LEN(SUBSTITUTE($H4481,",",""))-2)*200+1,200))</f>
        <v>Central Visayas</v>
      </c>
      <c r="AJ4481" s="1" t="s">
        <v>55</v>
      </c>
      <c r="AK4481" t="s">
        <v>4021</v>
      </c>
      <c r="AL4481" s="2">
        <v>0</v>
      </c>
      <c r="AM4481" s="1" t="s">
        <v>15651</v>
      </c>
    </row>
    <row r="4482" spans="1:39" ht="12.75" customHeight="1">
      <c r="A4482" s="1"/>
      <c r="B4482" s="1" t="s">
        <v>14763</v>
      </c>
      <c r="C4482" s="1" t="s">
        <v>15652</v>
      </c>
      <c r="D4482" s="3" t="str">
        <f ca="1">IFERROR(__xludf.DUMMYFUNCTION("PROPER(REGEXEXTRACT(B4450, ""(?:https?:\/\/)?(?:www\.)?([a-zA-Z0-9-]+)\.""))"),"Skyscanner")</f>
        <v>Skyscanner</v>
      </c>
      <c r="E4482" s="1" t="s">
        <v>14765</v>
      </c>
      <c r="F4482" s="1">
        <v>10.311842</v>
      </c>
      <c r="G4482" s="1">
        <v>123.921206</v>
      </c>
      <c r="H4482" s="1" t="s">
        <v>14766</v>
      </c>
      <c r="I4482" s="1" t="s">
        <v>2622</v>
      </c>
      <c r="J4482" s="1">
        <f>IF(K4482="URBAN",1,IF(K4482="SUBURBAN",2,IF(K4482="RURAL",3,"")))</f>
        <v>1</v>
      </c>
      <c r="K4482" s="1" t="s">
        <v>42</v>
      </c>
      <c r="L4482" s="18">
        <v>46082</v>
      </c>
      <c r="M4482" s="49">
        <v>0.625</v>
      </c>
      <c r="N4482" s="18">
        <v>46083</v>
      </c>
      <c r="O4482" s="56">
        <v>0.5</v>
      </c>
      <c r="P4482" s="31" t="str">
        <f>TEXT($L4482, "dddd")</f>
        <v>Sunday</v>
      </c>
      <c r="Q4482" s="39" t="s">
        <v>43</v>
      </c>
      <c r="R4482" s="39">
        <v>3540</v>
      </c>
      <c r="S4482" s="1" t="str">
        <f>IF(OR(MONTH(L4482)=12, MONTH(L4482)&lt;=5), "Dry Season", "Wet Season")</f>
        <v>Dry Season</v>
      </c>
      <c r="T4482" s="1">
        <v>1</v>
      </c>
      <c r="U4482" s="1">
        <v>0</v>
      </c>
      <c r="V4482" s="1">
        <v>0</v>
      </c>
      <c r="W4482" s="2">
        <f>IF(ISNUMBER(SEARCH("N/A", X4482)), 0, 1)</f>
        <v>0</v>
      </c>
      <c r="X4482" s="1" t="s">
        <v>44</v>
      </c>
      <c r="Y4482" s="1"/>
      <c r="Z4482" s="1"/>
      <c r="AA4482" s="11" cm="1">
        <f t="array" ref="AA4482">IF(ISBLANK(Y4482), 0, VINCentyInvDistance(F4482,G4482,Y4482,Z4482))</f>
        <v>0</v>
      </c>
      <c r="AB4482" s="1">
        <v>0</v>
      </c>
      <c r="AC4482" s="1">
        <v>7.6</v>
      </c>
      <c r="AD4482" s="1">
        <v>0</v>
      </c>
      <c r="AE4482" s="1">
        <v>1432</v>
      </c>
      <c r="AF4482" s="1"/>
      <c r="AG4482" s="1" t="str">
        <f>TRIM(MID(SUBSTITUTE($H4482,",",REPT(" ",200)),(LEN($H4482)-LEN(SUBSTITUTE($H4482,",",""))-4)*200+1,200))</f>
        <v>Mabolo</v>
      </c>
      <c r="AH4482" s="1" t="str">
        <f>TRIM(MID(SUBSTITUTE($H4482,",",REPT(" ",200)),(LEN($H4482)-LEN(SUBSTITUTE($H4482,",",""))-3)*200+1,200))</f>
        <v>Cebu City</v>
      </c>
      <c r="AI4482" s="1" t="str">
        <f>TRIM(MID(SUBSTITUTE($H4482,",",REPT(" ",200)),(LEN($H4482)-LEN(SUBSTITUTE($H4482,",",""))-2)*200+1,200))</f>
        <v>Central Visayas</v>
      </c>
      <c r="AJ4482" s="1" t="str">
        <f>TRIM(MID(SUBSTITUTE($H4482,",",REPT(" ",200)),(LEN($H4482)-LEN(SUBSTITUTE($H4482,",",""))-0)*200+1,200))</f>
        <v>Philippines</v>
      </c>
      <c r="AK4482" t="s">
        <v>17664</v>
      </c>
      <c r="AL4482" s="1">
        <v>3</v>
      </c>
      <c r="AM4482" s="1" t="s">
        <v>14767</v>
      </c>
    </row>
    <row r="4483" spans="1:39" ht="12.75" customHeight="1">
      <c r="A4483" s="1"/>
      <c r="B4483" s="1" t="s">
        <v>14768</v>
      </c>
      <c r="C4483" s="1" t="s">
        <v>15653</v>
      </c>
      <c r="D4483" s="3" t="str">
        <f ca="1">IFERROR(__xludf.DUMMYFUNCTION("PROPER(REGEXEXTRACT(B4451, ""(?:https?:\/\/)?(?:www\.)?([a-zA-Z0-9-]+)\.""))"),"Skyscanner")</f>
        <v>Skyscanner</v>
      </c>
      <c r="E4483" s="1" t="s">
        <v>14770</v>
      </c>
      <c r="F4483" s="1">
        <v>10.309123</v>
      </c>
      <c r="G4483" s="1">
        <v>123.894766</v>
      </c>
      <c r="H4483" s="1" t="s">
        <v>14771</v>
      </c>
      <c r="I4483" s="1" t="s">
        <v>2622</v>
      </c>
      <c r="J4483" s="1">
        <f>IF(K4483="URBAN",1,IF(K4483="SUBURBAN",2,IF(K4483="RURAL",3,"")))</f>
        <v>1</v>
      </c>
      <c r="K4483" s="1" t="s">
        <v>42</v>
      </c>
      <c r="L4483" s="18">
        <v>46082</v>
      </c>
      <c r="M4483" s="49">
        <v>0.625</v>
      </c>
      <c r="N4483" s="18">
        <v>46083</v>
      </c>
      <c r="O4483" s="56">
        <v>0.5</v>
      </c>
      <c r="P4483" s="31" t="str">
        <f>TEXT($L4483, "dddd")</f>
        <v>Sunday</v>
      </c>
      <c r="Q4483" s="39" t="s">
        <v>1341</v>
      </c>
      <c r="R4483" s="39">
        <v>2249</v>
      </c>
      <c r="S4483" s="1" t="str">
        <f>IF(OR(MONTH(L4483)=12, MONTH(L4483)&lt;=5), "Dry Season", "Wet Season")</f>
        <v>Dry Season</v>
      </c>
      <c r="T4483" s="1">
        <v>1</v>
      </c>
      <c r="U4483" s="1">
        <v>0</v>
      </c>
      <c r="V4483" s="1">
        <v>0</v>
      </c>
      <c r="W4483" s="2">
        <f>IF(ISNUMBER(SEARCH("N/A", X4483)), 0, 1)</f>
        <v>0</v>
      </c>
      <c r="X4483" s="1" t="s">
        <v>44</v>
      </c>
      <c r="Y4483" s="1"/>
      <c r="Z4483" s="1"/>
      <c r="AA4483" s="11" cm="1">
        <f t="array" ref="AA4483">IF(ISBLANK(Y4483), 0, VINCentyInvDistance(F4483,G4483,Y4483,Z4483))</f>
        <v>0</v>
      </c>
      <c r="AB4483" s="1">
        <v>0</v>
      </c>
      <c r="AC4483" s="1">
        <v>9</v>
      </c>
      <c r="AD4483" s="1">
        <v>0</v>
      </c>
      <c r="AE4483" s="1">
        <v>77</v>
      </c>
      <c r="AF4483" s="1"/>
      <c r="AG4483" s="1" t="s">
        <v>731</v>
      </c>
      <c r="AH4483" s="1" t="str">
        <f>TRIM(MID(SUBSTITUTE($H4483,",",REPT(" ",200)),(LEN($H4483)-LEN(SUBSTITUTE($H4483,",",""))-3)*200+1,200))</f>
        <v>Cebu City</v>
      </c>
      <c r="AI4483" s="1" t="str">
        <f>TRIM(MID(SUBSTITUTE($H4483,",",REPT(" ",200)),(LEN($H4483)-LEN(SUBSTITUTE($H4483,",",""))-2)*200+1,200))</f>
        <v>Central Visayas</v>
      </c>
      <c r="AJ4483" s="1" t="s">
        <v>55</v>
      </c>
      <c r="AK4483" t="s">
        <v>14772</v>
      </c>
      <c r="AL4483" s="1">
        <v>3</v>
      </c>
      <c r="AM4483" s="1" t="s">
        <v>14773</v>
      </c>
    </row>
    <row r="4484" spans="1:39" ht="12.75" customHeight="1">
      <c r="A4484" s="1"/>
      <c r="B4484" s="1" t="s">
        <v>14774</v>
      </c>
      <c r="C4484" s="1" t="s">
        <v>15654</v>
      </c>
      <c r="D4484" s="3" t="str">
        <f ca="1">IFERROR(__xludf.DUMMYFUNCTION("PROPER(REGEXEXTRACT(B4452, ""(?:https?:\/\/)?(?:www\.)?([a-zA-Z0-9-]+)\.""))"),"Skyscanner")</f>
        <v>Skyscanner</v>
      </c>
      <c r="E4484" s="1" t="s">
        <v>14776</v>
      </c>
      <c r="F4484" s="1">
        <v>10.30964</v>
      </c>
      <c r="G4484" s="1">
        <v>123.91919</v>
      </c>
      <c r="H4484" s="1" t="s">
        <v>14777</v>
      </c>
      <c r="I4484" s="1" t="s">
        <v>2622</v>
      </c>
      <c r="J4484" s="1">
        <f>IF(K4484="URBAN",1,IF(K4484="SUBURBAN",2,IF(K4484="RURAL",3,"")))</f>
        <v>1</v>
      </c>
      <c r="K4484" s="1" t="s">
        <v>42</v>
      </c>
      <c r="L4484" s="18">
        <v>46082</v>
      </c>
      <c r="M4484" s="49">
        <v>0.625</v>
      </c>
      <c r="N4484" s="18">
        <v>46083</v>
      </c>
      <c r="O4484" s="56">
        <v>0.5</v>
      </c>
      <c r="P4484" s="31" t="str">
        <f>TEXT($L4484, "dddd")</f>
        <v>Sunday</v>
      </c>
      <c r="Q4484" s="39" t="s">
        <v>43</v>
      </c>
      <c r="R4484" s="39">
        <v>7780</v>
      </c>
      <c r="S4484" s="1" t="str">
        <f>IF(OR(MONTH(L4484)=12, MONTH(L4484)&lt;=5), "Dry Season", "Wet Season")</f>
        <v>Dry Season</v>
      </c>
      <c r="T4484" s="1">
        <v>1</v>
      </c>
      <c r="U4484" s="1">
        <v>0</v>
      </c>
      <c r="V4484" s="1">
        <v>0</v>
      </c>
      <c r="W4484" s="2">
        <f>IF(ISNUMBER(SEARCH("N/A", X4484)), 0, 1)</f>
        <v>0</v>
      </c>
      <c r="X4484" s="1" t="s">
        <v>44</v>
      </c>
      <c r="Y4484" s="1"/>
      <c r="Z4484" s="1"/>
      <c r="AA4484" s="11" cm="1">
        <f t="array" ref="AA4484">IF(ISBLANK(Y4484), 0, VINCentyInvDistance(F4484,G4484,Y4484,Z4484))</f>
        <v>0</v>
      </c>
      <c r="AB4484" s="1">
        <v>0</v>
      </c>
      <c r="AC4484" s="1">
        <v>9</v>
      </c>
      <c r="AD4484" s="1">
        <v>4.5</v>
      </c>
      <c r="AE4484" s="1">
        <v>5838</v>
      </c>
      <c r="AF4484" s="1"/>
      <c r="AG4484" s="1" t="s">
        <v>731</v>
      </c>
      <c r="AH4484" s="1" t="str">
        <f>TRIM(MID(SUBSTITUTE($H4484,",",REPT(" ",200)),(LEN($H4484)-LEN(SUBSTITUTE($H4484,",",""))-3)*200+1,200))</f>
        <v>Cebu City</v>
      </c>
      <c r="AI4484" s="1" t="str">
        <f>TRIM(MID(SUBSTITUTE($H4484,",",REPT(" ",200)),(LEN($H4484)-LEN(SUBSTITUTE($H4484,",",""))-2)*200+1,200))</f>
        <v>Central Visayas</v>
      </c>
      <c r="AJ4484" s="1" t="s">
        <v>55</v>
      </c>
      <c r="AK4484" t="s">
        <v>17665</v>
      </c>
      <c r="AL4484" s="1">
        <v>5</v>
      </c>
      <c r="AM4484" s="1" t="s">
        <v>14778</v>
      </c>
    </row>
    <row r="4485" spans="1:39" ht="12.75" customHeight="1">
      <c r="A4485" s="1"/>
      <c r="B4485" s="1" t="s">
        <v>14779</v>
      </c>
      <c r="C4485" s="1" t="s">
        <v>15655</v>
      </c>
      <c r="D4485" s="3" t="str">
        <f ca="1">IFERROR(__xludf.DUMMYFUNCTION("PROPER(REGEXEXTRACT(B4453, ""(?:https?:\/\/)?(?:www\.)?([a-zA-Z0-9-]+)\.""))"),"Skyscanner")</f>
        <v>Skyscanner</v>
      </c>
      <c r="E4485" s="1" t="s">
        <v>14781</v>
      </c>
      <c r="F4485" s="1">
        <v>10.310475</v>
      </c>
      <c r="G4485" s="1">
        <v>123.90408600000001</v>
      </c>
      <c r="H4485" s="1" t="s">
        <v>14782</v>
      </c>
      <c r="I4485" s="1" t="s">
        <v>2622</v>
      </c>
      <c r="J4485" s="1">
        <f>IF(K4485="URBAN",1,IF(K4485="SUBURBAN",2,IF(K4485="RURAL",3,"")))</f>
        <v>1</v>
      </c>
      <c r="K4485" s="1" t="s">
        <v>42</v>
      </c>
      <c r="L4485" s="18">
        <v>46082</v>
      </c>
      <c r="M4485" s="49">
        <v>0.625</v>
      </c>
      <c r="N4485" s="18">
        <v>46083</v>
      </c>
      <c r="O4485" s="56">
        <v>0.5</v>
      </c>
      <c r="P4485" s="31" t="str">
        <f>TEXT($L4485, "dddd")</f>
        <v>Sunday</v>
      </c>
      <c r="Q4485" s="39" t="s">
        <v>1341</v>
      </c>
      <c r="R4485" s="39">
        <v>1597</v>
      </c>
      <c r="S4485" s="1" t="str">
        <f>IF(OR(MONTH(L4485)=12, MONTH(L4485)&lt;=5), "Dry Season", "Wet Season")</f>
        <v>Dry Season</v>
      </c>
      <c r="T4485" s="1">
        <v>1</v>
      </c>
      <c r="U4485" s="1">
        <v>0</v>
      </c>
      <c r="V4485" s="1">
        <v>0</v>
      </c>
      <c r="W4485" s="2">
        <f>IF(ISNUMBER(SEARCH("N/A", X4485)), 0, 1)</f>
        <v>0</v>
      </c>
      <c r="X4485" s="1" t="s">
        <v>44</v>
      </c>
      <c r="Y4485" s="1"/>
      <c r="Z4485" s="1"/>
      <c r="AA4485" s="11" cm="1">
        <f t="array" ref="AA4485">IF(ISBLANK(Y4485), 0, VINCentyInvDistance(F4485,G4485,Y4485,Z4485))</f>
        <v>0</v>
      </c>
      <c r="AB4485" s="1">
        <v>0</v>
      </c>
      <c r="AC4485" s="1">
        <v>10</v>
      </c>
      <c r="AD4485" s="1">
        <v>0</v>
      </c>
      <c r="AE4485" s="1">
        <v>12</v>
      </c>
      <c r="AF4485" s="1"/>
      <c r="AG4485" s="1" t="s">
        <v>731</v>
      </c>
      <c r="AH4485" s="1" t="str">
        <f>TRIM(MID(SUBSTITUTE($H4485,",",REPT(" ",200)),(LEN($H4485)-LEN(SUBSTITUTE($H4485,",",""))-3)*200+1,200))</f>
        <v>Cebu City</v>
      </c>
      <c r="AI4485" s="1" t="str">
        <f>TRIM(MID(SUBSTITUTE($H4485,",",REPT(" ",200)),(LEN($H4485)-LEN(SUBSTITUTE($H4485,",",""))-2)*200+1,200))</f>
        <v>Central Visayas</v>
      </c>
      <c r="AJ4485" s="1" t="s">
        <v>55</v>
      </c>
      <c r="AK4485" t="s">
        <v>17666</v>
      </c>
      <c r="AL4485" s="1">
        <v>3</v>
      </c>
      <c r="AM4485" s="1" t="s">
        <v>14783</v>
      </c>
    </row>
    <row r="4486" spans="1:39" ht="12.75" customHeight="1">
      <c r="A4486" s="1"/>
      <c r="B4486" s="1" t="s">
        <v>14784</v>
      </c>
      <c r="C4486" s="1" t="s">
        <v>15656</v>
      </c>
      <c r="D4486" s="3" t="str">
        <f ca="1">IFERROR(__xludf.DUMMYFUNCTION("PROPER(REGEXEXTRACT(B4454, ""(?:https?:\/\/)?(?:www\.)?([a-zA-Z0-9-]+)\.""))"),"Skyscanner")</f>
        <v>Skyscanner</v>
      </c>
      <c r="E4486" s="1" t="s">
        <v>14786</v>
      </c>
      <c r="F4486" s="1">
        <v>10.316972</v>
      </c>
      <c r="G4486" s="1">
        <v>123.909306</v>
      </c>
      <c r="H4486" s="1" t="s">
        <v>14787</v>
      </c>
      <c r="I4486" s="1" t="s">
        <v>2622</v>
      </c>
      <c r="J4486" s="1">
        <f>IF(K4486="URBAN",1,IF(K4486="SUBURBAN",2,IF(K4486="RURAL",3,"")))</f>
        <v>1</v>
      </c>
      <c r="K4486" s="1" t="s">
        <v>42</v>
      </c>
      <c r="L4486" s="18">
        <v>46082</v>
      </c>
      <c r="M4486" s="49">
        <v>0.625</v>
      </c>
      <c r="N4486" s="18">
        <v>46083</v>
      </c>
      <c r="O4486" s="56">
        <v>0.5</v>
      </c>
      <c r="P4486" s="31" t="str">
        <f>TEXT($L4486, "dddd")</f>
        <v>Sunday</v>
      </c>
      <c r="Q4486" s="39" t="s">
        <v>207</v>
      </c>
      <c r="R4486" s="39">
        <v>4656</v>
      </c>
      <c r="S4486" s="1" t="str">
        <f>IF(OR(MONTH(L4486)=12, MONTH(L4486)&lt;=5), "Dry Season", "Wet Season")</f>
        <v>Dry Season</v>
      </c>
      <c r="T4486" s="1">
        <v>1</v>
      </c>
      <c r="U4486" s="1">
        <v>0</v>
      </c>
      <c r="V4486" s="1">
        <v>0</v>
      </c>
      <c r="W4486" s="2">
        <f>IF(ISNUMBER(SEARCH("N/A", X4486)), 0, 1)</f>
        <v>0</v>
      </c>
      <c r="X4486" s="1" t="s">
        <v>44</v>
      </c>
      <c r="Y4486" s="1"/>
      <c r="Z4486" s="1"/>
      <c r="AA4486" s="11" cm="1">
        <f t="array" ref="AA4486">IF(ISBLANK(Y4486), 0, VINCentyInvDistance(F4486,G4486,Y4486,Z4486))</f>
        <v>0</v>
      </c>
      <c r="AB4486" s="1">
        <v>0</v>
      </c>
      <c r="AC4486" s="1">
        <v>9.6</v>
      </c>
      <c r="AD4486" s="1">
        <v>0</v>
      </c>
      <c r="AE4486" s="1">
        <v>913</v>
      </c>
      <c r="AF4486" s="1"/>
      <c r="AG4486" s="1" t="s">
        <v>731</v>
      </c>
      <c r="AH4486" s="1" t="str">
        <f>TRIM(MID(SUBSTITUTE($H4486,",",REPT(" ",200)),(LEN($H4486)-LEN(SUBSTITUTE($H4486,",",""))-3)*200+1,200))</f>
        <v>Cebu City</v>
      </c>
      <c r="AI4486" s="1" t="str">
        <f>TRIM(MID(SUBSTITUTE($H4486,",",REPT(" ",200)),(LEN($H4486)-LEN(SUBSTITUTE($H4486,",",""))-2)*200+1,200))</f>
        <v>Central Visayas</v>
      </c>
      <c r="AJ4486" s="1" t="s">
        <v>55</v>
      </c>
      <c r="AK4486" t="s">
        <v>17667</v>
      </c>
      <c r="AL4486" s="1">
        <v>4</v>
      </c>
      <c r="AM4486" s="1" t="s">
        <v>14789</v>
      </c>
    </row>
    <row r="4487" spans="1:39">
      <c r="A4487" s="1"/>
      <c r="B4487" s="1" t="s">
        <v>14790</v>
      </c>
      <c r="C4487" s="1" t="s">
        <v>15657</v>
      </c>
      <c r="D4487" s="3" t="str">
        <f ca="1">IFERROR(__xludf.DUMMYFUNCTION("PROPER(REGEXEXTRACT(B4455, ""(?:https?:\/\/)?(?:www\.)?([a-zA-Z0-9-]+)\.""))"),"Skyscanner")</f>
        <v>Skyscanner</v>
      </c>
      <c r="E4487" s="1" t="s">
        <v>14792</v>
      </c>
      <c r="F4487" s="1">
        <v>10.297394000000001</v>
      </c>
      <c r="G4487" s="1">
        <v>123.89583399999999</v>
      </c>
      <c r="H4487" s="1" t="s">
        <v>15339</v>
      </c>
      <c r="I4487" s="1" t="s">
        <v>2622</v>
      </c>
      <c r="J4487" s="1">
        <f>IF(K4487="URBAN",1,IF(K4487="SUBURBAN",2,IF(K4487="RURAL",3,"")))</f>
        <v>1</v>
      </c>
      <c r="K4487" s="1" t="s">
        <v>42</v>
      </c>
      <c r="L4487" s="18">
        <v>46082</v>
      </c>
      <c r="M4487" s="49">
        <v>0.625</v>
      </c>
      <c r="N4487" s="18">
        <v>46083</v>
      </c>
      <c r="O4487" s="56">
        <v>0.5</v>
      </c>
      <c r="P4487" s="31" t="str">
        <f>TEXT($L4487, "dddd")</f>
        <v>Sunday</v>
      </c>
      <c r="Q4487" s="39" t="s">
        <v>1266</v>
      </c>
      <c r="R4487" s="39">
        <v>2219</v>
      </c>
      <c r="S4487" s="1" t="str">
        <f>IF(OR(MONTH(L4487)=12, MONTH(L4487)&lt;=5), "Dry Season", "Wet Season")</f>
        <v>Dry Season</v>
      </c>
      <c r="T4487" s="1">
        <v>1</v>
      </c>
      <c r="U4487" s="1">
        <v>0</v>
      </c>
      <c r="V4487" s="1">
        <v>0</v>
      </c>
      <c r="W4487" s="2">
        <f>IF(ISNUMBER(SEARCH("N/A", X4487)), 0, 1)</f>
        <v>0</v>
      </c>
      <c r="X4487" s="1" t="s">
        <v>44</v>
      </c>
      <c r="Y4487" s="1"/>
      <c r="Z4487" s="1"/>
      <c r="AA4487" s="11" cm="1">
        <f t="array" ref="AA4487">IF(ISBLANK(Y4487), 0, VINCentyInvDistance(F4487,G4487,Y4487,Z4487))</f>
        <v>0</v>
      </c>
      <c r="AB4487" s="1">
        <v>1</v>
      </c>
      <c r="AC4487" s="1">
        <v>7.6</v>
      </c>
      <c r="AD4487" s="1">
        <v>0</v>
      </c>
      <c r="AE4487" s="1">
        <v>499</v>
      </c>
      <c r="AF4487" s="1"/>
      <c r="AG4487" s="1" t="s">
        <v>731</v>
      </c>
      <c r="AH4487" s="1" t="str">
        <f>TRIM(MID(SUBSTITUTE($H4487,",",REPT(" ",200)),(LEN($H4487)-LEN(SUBSTITUTE($H4487,",",""))-3)*200+1,200))</f>
        <v>Cebu City</v>
      </c>
      <c r="AI4487" s="1" t="str">
        <f>TRIM(MID(SUBSTITUTE($H4487,",",REPT(" ",200)),(LEN($H4487)-LEN(SUBSTITUTE($H4487,",",""))-2)*200+1,200))</f>
        <v>Central Visayas</v>
      </c>
      <c r="AJ4487" s="1" t="s">
        <v>55</v>
      </c>
      <c r="AK4487" t="s">
        <v>17668</v>
      </c>
      <c r="AL4487" s="1">
        <v>4</v>
      </c>
      <c r="AM4487" s="1" t="s">
        <v>14794</v>
      </c>
    </row>
    <row r="4488" spans="1:39" ht="12.75" customHeight="1">
      <c r="A4488" s="1"/>
      <c r="B4488" s="1" t="s">
        <v>4923</v>
      </c>
      <c r="C4488" s="1" t="s">
        <v>15658</v>
      </c>
      <c r="D4488" s="3" t="str">
        <f ca="1">IFERROR(__xludf.DUMMYFUNCTION("PROPER(REGEXEXTRACT(B4456, ""(?:https?:\/\/)?(?:www\.)?([a-zA-Z0-9-]+)\.""))"),"Skyscanner")</f>
        <v>Skyscanner</v>
      </c>
      <c r="E4488" s="1" t="s">
        <v>14796</v>
      </c>
      <c r="F4488" s="1">
        <v>10.34173</v>
      </c>
      <c r="G4488" s="1">
        <v>123.89745600000001</v>
      </c>
      <c r="H4488" s="1" t="s">
        <v>4926</v>
      </c>
      <c r="I4488" s="1" t="s">
        <v>2622</v>
      </c>
      <c r="J4488" s="1">
        <f>IF(K4488="URBAN",1,IF(K4488="SUBURBAN",2,IF(K4488="RURAL",3,"")))</f>
        <v>1</v>
      </c>
      <c r="K4488" s="1" t="s">
        <v>42</v>
      </c>
      <c r="L4488" s="18">
        <v>46082</v>
      </c>
      <c r="M4488" s="49">
        <v>0.625</v>
      </c>
      <c r="N4488" s="18">
        <v>46083</v>
      </c>
      <c r="O4488" s="56">
        <v>0.5</v>
      </c>
      <c r="P4488" s="31" t="str">
        <f>TEXT($L4488, "dddd")</f>
        <v>Sunday</v>
      </c>
      <c r="Q4488" s="39" t="s">
        <v>43</v>
      </c>
      <c r="R4488" s="39">
        <v>5412</v>
      </c>
      <c r="S4488" s="1" t="str">
        <f>IF(OR(MONTH(L4488)=12, MONTH(L4488)&lt;=5), "Dry Season", "Wet Season")</f>
        <v>Dry Season</v>
      </c>
      <c r="T4488" s="1">
        <v>1</v>
      </c>
      <c r="U4488" s="1">
        <v>0</v>
      </c>
      <c r="V4488" s="1">
        <v>0</v>
      </c>
      <c r="W4488" s="2">
        <f>IF(ISNUMBER(SEARCH("N/A", X4488)), 0, 1)</f>
        <v>0</v>
      </c>
      <c r="X4488" s="1" t="s">
        <v>44</v>
      </c>
      <c r="Y4488" s="1"/>
      <c r="Z4488" s="1"/>
      <c r="AA4488" s="11" cm="1">
        <f t="array" ref="AA4488">IF(ISBLANK(Y4488), 0, VINCentyInvDistance(F4488,G4488,Y4488,Z4488))</f>
        <v>0</v>
      </c>
      <c r="AB4488" s="1">
        <v>1</v>
      </c>
      <c r="AC4488" s="1">
        <v>8.8000000000000007</v>
      </c>
      <c r="AD4488" s="1">
        <v>4.4000000000000004</v>
      </c>
      <c r="AE4488" s="1">
        <v>2747</v>
      </c>
      <c r="AF4488" s="1"/>
      <c r="AG4488" s="1" t="s">
        <v>731</v>
      </c>
      <c r="AH4488" s="1" t="str">
        <f>TRIM(MID(SUBSTITUTE($H4488,",",REPT(" ",200)),(LEN($H4488)-LEN(SUBSTITUTE($H4488,",",""))-3)*200+1,200))</f>
        <v>Cebu City</v>
      </c>
      <c r="AI4488" s="1" t="str">
        <f>TRIM(MID(SUBSTITUTE($H4488,",",REPT(" ",200)),(LEN($H4488)-LEN(SUBSTITUTE($H4488,",",""))-2)*200+1,200))</f>
        <v>Central Visayas</v>
      </c>
      <c r="AJ4488" s="1" t="s">
        <v>55</v>
      </c>
      <c r="AK4488" t="s">
        <v>17051</v>
      </c>
      <c r="AL4488" s="1">
        <v>5</v>
      </c>
      <c r="AM4488" s="1" t="s">
        <v>4927</v>
      </c>
    </row>
    <row r="4489" spans="1:39" ht="12.75" customHeight="1">
      <c r="A4489" s="1"/>
      <c r="B4489" s="1" t="s">
        <v>14797</v>
      </c>
      <c r="C4489" s="1" t="s">
        <v>15659</v>
      </c>
      <c r="D4489" s="3" t="str">
        <f ca="1">IFERROR(__xludf.DUMMYFUNCTION("PROPER(REGEXEXTRACT(B4457, ""(?:https?:\/\/)?(?:www\.)?([a-zA-Z0-9-]+)\.""))"),"Skyscanner")</f>
        <v>Skyscanner</v>
      </c>
      <c r="E4489" s="1" t="s">
        <v>14799</v>
      </c>
      <c r="F4489" s="1">
        <v>10.305095</v>
      </c>
      <c r="G4489" s="1">
        <v>123.910625</v>
      </c>
      <c r="H4489" s="1" t="s">
        <v>14800</v>
      </c>
      <c r="I4489" s="1" t="s">
        <v>2622</v>
      </c>
      <c r="J4489" s="1">
        <f>IF(K4489="URBAN",1,IF(K4489="SUBURBAN",2,IF(K4489="RURAL",3,"")))</f>
        <v>1</v>
      </c>
      <c r="K4489" s="1" t="s">
        <v>42</v>
      </c>
      <c r="L4489" s="18">
        <v>46082</v>
      </c>
      <c r="M4489" s="49">
        <v>0.58333333333333337</v>
      </c>
      <c r="N4489" s="18">
        <v>46083</v>
      </c>
      <c r="O4489" s="56">
        <v>0.5</v>
      </c>
      <c r="P4489" s="31" t="str">
        <f>TEXT($L4489, "dddd")</f>
        <v>Sunday</v>
      </c>
      <c r="Q4489" s="39" t="s">
        <v>207</v>
      </c>
      <c r="R4489" s="39">
        <v>4199</v>
      </c>
      <c r="S4489" s="1" t="str">
        <f>IF(OR(MONTH(L4489)=12, MONTH(L4489)&lt;=5), "Dry Season", "Wet Season")</f>
        <v>Dry Season</v>
      </c>
      <c r="T4489" s="1">
        <v>1</v>
      </c>
      <c r="U4489" s="1">
        <v>0</v>
      </c>
      <c r="V4489" s="1">
        <v>0</v>
      </c>
      <c r="W4489" s="2">
        <f>IF(ISNUMBER(SEARCH("N/A", X4489)), 0, 1)</f>
        <v>0</v>
      </c>
      <c r="X4489" s="1" t="s">
        <v>44</v>
      </c>
      <c r="Y4489" s="1"/>
      <c r="Z4489" s="1"/>
      <c r="AA4489" s="11" cm="1">
        <f t="array" ref="AA4489">IF(ISBLANK(Y4489), 0, VINCentyInvDistance(F4489,G4489,Y4489,Z4489))</f>
        <v>0</v>
      </c>
      <c r="AB4489" s="1">
        <v>0</v>
      </c>
      <c r="AC4489" s="1">
        <v>9.4</v>
      </c>
      <c r="AD4489" s="1">
        <v>4.7</v>
      </c>
      <c r="AE4489" s="1">
        <v>1389</v>
      </c>
      <c r="AF4489" s="1"/>
      <c r="AG4489" s="1" t="s">
        <v>731</v>
      </c>
      <c r="AH4489" s="1" t="str">
        <f>TRIM(MID(SUBSTITUTE($H4489,",",REPT(" ",200)),(LEN($H4489)-LEN(SUBSTITUTE($H4489,",",""))-3)*200+1,200))</f>
        <v>Cebu City</v>
      </c>
      <c r="AI4489" s="1" t="str">
        <f>TRIM(MID(SUBSTITUTE($H4489,",",REPT(" ",200)),(LEN($H4489)-LEN(SUBSTITUTE($H4489,",",""))-2)*200+1,200))</f>
        <v>Central Visayas</v>
      </c>
      <c r="AJ4489" s="1" t="s">
        <v>55</v>
      </c>
      <c r="AK4489" t="s">
        <v>17669</v>
      </c>
      <c r="AL4489" s="1">
        <v>3</v>
      </c>
      <c r="AM4489" s="1" t="s">
        <v>14801</v>
      </c>
    </row>
    <row r="4490" spans="1:39" ht="12.75" customHeight="1">
      <c r="A4490" s="1"/>
      <c r="B4490" s="1" t="s">
        <v>14802</v>
      </c>
      <c r="C4490" s="1" t="s">
        <v>15660</v>
      </c>
      <c r="D4490" s="3" t="str">
        <f ca="1">IFERROR(__xludf.DUMMYFUNCTION("PROPER(REGEXEXTRACT(B4458, ""(?:https?:\/\/)?(?:www\.)?([a-zA-Z0-9-]+)\.""))"),"Skyscanner")</f>
        <v>Skyscanner</v>
      </c>
      <c r="E4490" s="1" t="s">
        <v>14804</v>
      </c>
      <c r="F4490" s="1">
        <v>10.313157</v>
      </c>
      <c r="G4490" s="1">
        <v>123.89439400000001</v>
      </c>
      <c r="H4490" s="1" t="s">
        <v>14805</v>
      </c>
      <c r="I4490" s="1" t="s">
        <v>2622</v>
      </c>
      <c r="J4490" s="1">
        <f>IF(K4490="URBAN",1,IF(K4490="SUBURBAN",2,IF(K4490="RURAL",3,"")))</f>
        <v>1</v>
      </c>
      <c r="K4490" s="1" t="s">
        <v>42</v>
      </c>
      <c r="L4490" s="18">
        <v>46082</v>
      </c>
      <c r="M4490" s="49">
        <v>0.58333333333333337</v>
      </c>
      <c r="N4490" s="18">
        <v>46083</v>
      </c>
      <c r="O4490" s="56">
        <v>0.5</v>
      </c>
      <c r="P4490" s="31" t="str">
        <f>TEXT($L4490, "dddd")</f>
        <v>Sunday</v>
      </c>
      <c r="Q4490" s="39" t="s">
        <v>43</v>
      </c>
      <c r="R4490" s="39">
        <v>5990</v>
      </c>
      <c r="S4490" s="1" t="str">
        <f>IF(OR(MONTH(L4490)=12, MONTH(L4490)&lt;=5), "Dry Season", "Wet Season")</f>
        <v>Dry Season</v>
      </c>
      <c r="T4490" s="1">
        <v>1</v>
      </c>
      <c r="U4490" s="1">
        <v>0</v>
      </c>
      <c r="V4490" s="1">
        <v>0</v>
      </c>
      <c r="W4490" s="2">
        <f>IF(ISNUMBER(SEARCH("N/A", X4490)), 0, 1)</f>
        <v>0</v>
      </c>
      <c r="X4490" s="1" t="s">
        <v>44</v>
      </c>
      <c r="Y4490" s="1"/>
      <c r="Z4490" s="1"/>
      <c r="AA4490" s="11" cm="1">
        <f t="array" ref="AA4490">IF(ISBLANK(Y4490), 0, VINCentyInvDistance(F4490,G4490,Y4490,Z4490))</f>
        <v>0</v>
      </c>
      <c r="AB4490" s="1">
        <v>0</v>
      </c>
      <c r="AC4490" s="1">
        <v>9.4</v>
      </c>
      <c r="AD4490" s="1">
        <v>4.7</v>
      </c>
      <c r="AE4490" s="1">
        <v>414</v>
      </c>
      <c r="AF4490" s="1"/>
      <c r="AG4490" s="1" t="s">
        <v>731</v>
      </c>
      <c r="AH4490" s="1" t="str">
        <f>TRIM(MID(SUBSTITUTE($H4490,",",REPT(" ",200)),(LEN($H4490)-LEN(SUBSTITUTE($H4490,",",""))-3)*200+1,200))</f>
        <v>Cebu City</v>
      </c>
      <c r="AI4490" s="1" t="str">
        <f>TRIM(MID(SUBSTITUTE($H4490,",",REPT(" ",200)),(LEN($H4490)-LEN(SUBSTITUTE($H4490,",",""))-2)*200+1,200))</f>
        <v>Central Visayas</v>
      </c>
      <c r="AJ4490" s="1" t="s">
        <v>55</v>
      </c>
      <c r="AK4490" t="s">
        <v>17670</v>
      </c>
      <c r="AL4490" s="1">
        <v>4</v>
      </c>
      <c r="AM4490" s="1" t="s">
        <v>14806</v>
      </c>
    </row>
    <row r="4491" spans="1:39" ht="12.75" customHeight="1">
      <c r="A4491" s="1"/>
      <c r="B4491" s="1" t="s">
        <v>14807</v>
      </c>
      <c r="C4491" s="1" t="s">
        <v>15661</v>
      </c>
      <c r="D4491" s="3" t="str">
        <f ca="1">IFERROR(__xludf.DUMMYFUNCTION("PROPER(REGEXEXTRACT(B4459, ""(?:https?:\/\/)?(?:www\.)?([a-zA-Z0-9-]+)\.""))"),"Skyscanner")</f>
        <v>Skyscanner</v>
      </c>
      <c r="E4491" s="1" t="s">
        <v>14809</v>
      </c>
      <c r="F4491" s="1">
        <v>10.324875</v>
      </c>
      <c r="G4491" s="1">
        <v>123.936733</v>
      </c>
      <c r="H4491" s="1" t="s">
        <v>14810</v>
      </c>
      <c r="I4491" s="1" t="s">
        <v>2622</v>
      </c>
      <c r="J4491" s="1">
        <f>IF(K4491="URBAN",1,IF(K4491="SUBURBAN",2,IF(K4491="RURAL",3,"")))</f>
        <v>1</v>
      </c>
      <c r="K4491" s="1" t="s">
        <v>42</v>
      </c>
      <c r="L4491" s="18">
        <v>46082</v>
      </c>
      <c r="M4491" s="49">
        <v>0.625</v>
      </c>
      <c r="N4491" s="18">
        <v>46083</v>
      </c>
      <c r="O4491" s="56">
        <v>0.5</v>
      </c>
      <c r="P4491" s="31" t="str">
        <f>TEXT($L4491, "dddd")</f>
        <v>Sunday</v>
      </c>
      <c r="Q4491" s="39" t="s">
        <v>1000</v>
      </c>
      <c r="R4491" s="39">
        <v>17278</v>
      </c>
      <c r="S4491" s="1" t="str">
        <f>IF(OR(MONTH(L4491)=12, MONTH(L4491)&lt;=5), "Dry Season", "Wet Season")</f>
        <v>Dry Season</v>
      </c>
      <c r="T4491" s="1">
        <v>1</v>
      </c>
      <c r="U4491" s="1">
        <v>0</v>
      </c>
      <c r="V4491" s="1">
        <v>0</v>
      </c>
      <c r="W4491" s="2">
        <f>IF(ISNUMBER(SEARCH("N/A", X4491)), 0, 1)</f>
        <v>0</v>
      </c>
      <c r="X4491" s="1" t="s">
        <v>44</v>
      </c>
      <c r="Y4491" s="1"/>
      <c r="Z4491" s="1"/>
      <c r="AA4491" s="11" cm="1">
        <f t="array" ref="AA4491">IF(ISBLANK(Y4491), 0, VINCentyInvDistance(F4491,G4491,Y4491,Z4491))</f>
        <v>0</v>
      </c>
      <c r="AB4491" s="1">
        <v>0</v>
      </c>
      <c r="AC4491" s="1">
        <v>9.1999999999999993</v>
      </c>
      <c r="AD4491" s="1">
        <v>0</v>
      </c>
      <c r="AE4491" s="1">
        <v>937</v>
      </c>
      <c r="AF4491" s="1"/>
      <c r="AG4491" s="1" t="str">
        <f>TRIM(MID(SUBSTITUTE($H4491,",",REPT(" ",200)),(LEN($H4491)-LEN(SUBSTITUTE($H4491,",",""))-4)*200+1,200))</f>
        <v>City South Special Economic Administrative Zone</v>
      </c>
      <c r="AH4491" s="1" t="str">
        <f>TRIM(MID(SUBSTITUTE($H4491,",",REPT(" ",200)),(LEN($H4491)-LEN(SUBSTITUTE($H4491,",",""))-3)*200+1,200))</f>
        <v>Mandaue</v>
      </c>
      <c r="AI4491" s="1" t="str">
        <f>TRIM(MID(SUBSTITUTE($H4491,",",REPT(" ",200)),(LEN($H4491)-LEN(SUBSTITUTE($H4491,",",""))-2)*200+1,200))</f>
        <v>Central Visayas</v>
      </c>
      <c r="AJ4491" s="1" t="str">
        <f>TRIM(MID(SUBSTITUTE($H4491,",",REPT(" ",200)),(LEN($H4491)-LEN(SUBSTITUTE($H4491,",",""))-0)*200+1,200))</f>
        <v>Philippines</v>
      </c>
      <c r="AK4491" t="s">
        <v>17671</v>
      </c>
      <c r="AL4491" s="1">
        <v>4</v>
      </c>
      <c r="AM4491" s="1" t="s">
        <v>14811</v>
      </c>
    </row>
    <row r="4492" spans="1:39" ht="12.75" customHeight="1">
      <c r="A4492" s="1"/>
      <c r="B4492" s="1" t="s">
        <v>14812</v>
      </c>
      <c r="C4492" s="1" t="s">
        <v>15662</v>
      </c>
      <c r="D4492" s="3" t="str">
        <f ca="1">IFERROR(__xludf.DUMMYFUNCTION("PROPER(REGEXEXTRACT(B4460, ""(?:https?:\/\/)?(?:www\.)?([a-zA-Z0-9-]+)\.""))"),"Skyscanner")</f>
        <v>Skyscanner</v>
      </c>
      <c r="E4492" s="1" t="s">
        <v>14814</v>
      </c>
      <c r="F4492" s="1">
        <v>10.317021</v>
      </c>
      <c r="G4492" s="1">
        <v>123.90928099999999</v>
      </c>
      <c r="H4492" s="1" t="s">
        <v>14815</v>
      </c>
      <c r="I4492" s="1" t="s">
        <v>2622</v>
      </c>
      <c r="J4492" s="1">
        <f>IF(K4492="URBAN",1,IF(K4492="SUBURBAN",2,IF(K4492="RURAL",3,"")))</f>
        <v>1</v>
      </c>
      <c r="K4492" s="1" t="s">
        <v>42</v>
      </c>
      <c r="L4492" s="18">
        <v>46082</v>
      </c>
      <c r="M4492" s="49">
        <v>0.58333333333333337</v>
      </c>
      <c r="N4492" s="18">
        <v>46083</v>
      </c>
      <c r="O4492" s="56">
        <v>0.5</v>
      </c>
      <c r="P4492" s="31" t="str">
        <f>TEXT($L4492, "dddd")</f>
        <v>Sunday</v>
      </c>
      <c r="Q4492" s="39" t="s">
        <v>1341</v>
      </c>
      <c r="R4492" s="39">
        <v>2174</v>
      </c>
      <c r="S4492" s="1" t="str">
        <f>IF(OR(MONTH(L4492)=12, MONTH(L4492)&lt;=5), "Dry Season", "Wet Season")</f>
        <v>Dry Season</v>
      </c>
      <c r="T4492" s="1">
        <v>1</v>
      </c>
      <c r="U4492" s="1">
        <v>0</v>
      </c>
      <c r="V4492" s="1">
        <v>0</v>
      </c>
      <c r="W4492" s="2">
        <f>IF(ISNUMBER(SEARCH("N/A", X4492)), 0, 1)</f>
        <v>0</v>
      </c>
      <c r="X4492" s="1" t="s">
        <v>44</v>
      </c>
      <c r="Y4492" s="1"/>
      <c r="Z4492" s="1"/>
      <c r="AA4492" s="11" cm="1">
        <f t="array" ref="AA4492">IF(ISBLANK(Y4492), 0, VINCentyInvDistance(F4492,G4492,Y4492,Z4492))</f>
        <v>0</v>
      </c>
      <c r="AB4492" s="1">
        <v>0</v>
      </c>
      <c r="AC4492" s="1">
        <v>8.8000000000000007</v>
      </c>
      <c r="AD4492" s="1">
        <v>4.4000000000000004</v>
      </c>
      <c r="AE4492" s="1">
        <v>283</v>
      </c>
      <c r="AF4492" s="1"/>
      <c r="AG4492" s="1" t="s">
        <v>731</v>
      </c>
      <c r="AH4492" s="1" t="str">
        <f>TRIM(MID(SUBSTITUTE($H4492,",",REPT(" ",200)),(LEN($H4492)-LEN(SUBSTITUTE($H4492,",",""))-3)*200+1,200))</f>
        <v>Cebu City</v>
      </c>
      <c r="AI4492" s="1" t="str">
        <f>TRIM(MID(SUBSTITUTE($H4492,",",REPT(" ",200)),(LEN($H4492)-LEN(SUBSTITUTE($H4492,",",""))-2)*200+1,200))</f>
        <v>Central Visayas</v>
      </c>
      <c r="AJ4492" s="1" t="s">
        <v>55</v>
      </c>
      <c r="AK4492" t="s">
        <v>1230</v>
      </c>
      <c r="AL4492" s="1">
        <v>3</v>
      </c>
      <c r="AM4492" s="1" t="s">
        <v>14816</v>
      </c>
    </row>
    <row r="4493" spans="1:39" ht="12.75" customHeight="1">
      <c r="A4493" s="1"/>
      <c r="B4493" s="1" t="s">
        <v>14817</v>
      </c>
      <c r="C4493" s="1" t="s">
        <v>15663</v>
      </c>
      <c r="D4493" s="3" t="str">
        <f ca="1">IFERROR(__xludf.DUMMYFUNCTION("PROPER(REGEXEXTRACT(B4461, ""(?:https?:\/\/)?(?:www\.)?([a-zA-Z0-9-]+)\.""))"),"Skyscanner")</f>
        <v>Skyscanner</v>
      </c>
      <c r="E4493" s="1" t="s">
        <v>14819</v>
      </c>
      <c r="F4493" s="1">
        <v>10.32991</v>
      </c>
      <c r="G4493" s="1">
        <v>123.90713</v>
      </c>
      <c r="H4493" s="1" t="s">
        <v>14820</v>
      </c>
      <c r="I4493" s="1" t="s">
        <v>2622</v>
      </c>
      <c r="J4493" s="1">
        <f>IF(K4493="URBAN",1,IF(K4493="SUBURBAN",2,IF(K4493="RURAL",3,"")))</f>
        <v>1</v>
      </c>
      <c r="K4493" s="1" t="s">
        <v>42</v>
      </c>
      <c r="L4493" s="18">
        <v>46082</v>
      </c>
      <c r="M4493" s="49">
        <v>0.58333333333333337</v>
      </c>
      <c r="N4493" s="18">
        <v>46083</v>
      </c>
      <c r="O4493" s="56">
        <v>0.45833333333333331</v>
      </c>
      <c r="P4493" s="31" t="str">
        <f>TEXT($L4493, "dddd")</f>
        <v>Sunday</v>
      </c>
      <c r="Q4493" s="39" t="s">
        <v>43</v>
      </c>
      <c r="R4493" s="39">
        <v>6386</v>
      </c>
      <c r="S4493" s="1" t="str">
        <f>IF(OR(MONTH(L4493)=12, MONTH(L4493)&lt;=5), "Dry Season", "Wet Season")</f>
        <v>Dry Season</v>
      </c>
      <c r="T4493" s="1">
        <v>1</v>
      </c>
      <c r="U4493" s="1">
        <v>0</v>
      </c>
      <c r="V4493" s="1">
        <v>0</v>
      </c>
      <c r="W4493" s="2">
        <f>IF(ISNUMBER(SEARCH("N/A", X4493)), 0, 1)</f>
        <v>0</v>
      </c>
      <c r="X4493" s="1" t="s">
        <v>44</v>
      </c>
      <c r="Y4493" s="1"/>
      <c r="Z4493" s="1"/>
      <c r="AA4493" s="11" cm="1">
        <f t="array" ref="AA4493">IF(ISBLANK(Y4493), 0, VINCentyInvDistance(F4493,G4493,Y4493,Z4493))</f>
        <v>0</v>
      </c>
      <c r="AB4493" s="1">
        <v>1</v>
      </c>
      <c r="AC4493" s="1">
        <v>9.1999999999999993</v>
      </c>
      <c r="AD4493" s="1">
        <v>4.5999999999999996</v>
      </c>
      <c r="AE4493" s="1">
        <v>592</v>
      </c>
      <c r="AF4493" s="1"/>
      <c r="AG4493" s="1" t="s">
        <v>731</v>
      </c>
      <c r="AH4493" s="1" t="str">
        <f>TRIM(MID(SUBSTITUTE($H4493,",",REPT(" ",200)),(LEN($H4493)-LEN(SUBSTITUTE($H4493,",",""))-3)*200+1,200))</f>
        <v>Cebu City</v>
      </c>
      <c r="AI4493" s="1" t="str">
        <f>TRIM(MID(SUBSTITUTE($H4493,",",REPT(" ",200)),(LEN($H4493)-LEN(SUBSTITUTE($H4493,",",""))-2)*200+1,200))</f>
        <v>Central Visayas</v>
      </c>
      <c r="AJ4493" s="1" t="s">
        <v>55</v>
      </c>
      <c r="AK4493" t="s">
        <v>17685</v>
      </c>
      <c r="AL4493" s="1">
        <v>4</v>
      </c>
      <c r="AM4493" s="1" t="s">
        <v>14821</v>
      </c>
    </row>
    <row r="4494" spans="1:39" ht="12.75" customHeight="1">
      <c r="A4494" s="1"/>
      <c r="B4494" s="1" t="s">
        <v>4870</v>
      </c>
      <c r="C4494" s="1" t="s">
        <v>15664</v>
      </c>
      <c r="D4494" s="3" t="str">
        <f ca="1">IFERROR(__xludf.DUMMYFUNCTION("PROPER(REGEXEXTRACT(B4462, ""(?:https?:\/\/)?(?:www\.)?([a-zA-Z0-9-]+)\.""))"),"Skyscanner")</f>
        <v>Skyscanner</v>
      </c>
      <c r="E4494" s="1" t="s">
        <v>14823</v>
      </c>
      <c r="F4494" s="1">
        <v>10.319376</v>
      </c>
      <c r="G4494" s="1">
        <v>123.903053</v>
      </c>
      <c r="H4494" s="1" t="s">
        <v>15347</v>
      </c>
      <c r="I4494" s="1" t="s">
        <v>2622</v>
      </c>
      <c r="J4494" s="1">
        <f>IF(K4494="URBAN",1,IF(K4494="SUBURBAN",2,IF(K4494="RURAL",3,"")))</f>
        <v>1</v>
      </c>
      <c r="K4494" s="1" t="s">
        <v>42</v>
      </c>
      <c r="L4494" s="18">
        <v>46082</v>
      </c>
      <c r="M4494" s="49">
        <v>0.625</v>
      </c>
      <c r="N4494" s="18">
        <v>46083</v>
      </c>
      <c r="O4494" s="56">
        <v>0.5</v>
      </c>
      <c r="P4494" s="31" t="str">
        <f>TEXT($L4494, "dddd")</f>
        <v>Sunday</v>
      </c>
      <c r="Q4494" s="39" t="s">
        <v>1266</v>
      </c>
      <c r="R4494" s="39">
        <v>4869</v>
      </c>
      <c r="S4494" s="1" t="str">
        <f>IF(OR(MONTH(L4494)=12, MONTH(L4494)&lt;=5), "Dry Season", "Wet Season")</f>
        <v>Dry Season</v>
      </c>
      <c r="T4494" s="1">
        <v>1</v>
      </c>
      <c r="U4494" s="1">
        <v>0</v>
      </c>
      <c r="V4494" s="1">
        <v>0</v>
      </c>
      <c r="W4494" s="2">
        <f>IF(ISNUMBER(SEARCH("N/A", X4494)), 0, 1)</f>
        <v>0</v>
      </c>
      <c r="X4494" s="1" t="s">
        <v>44</v>
      </c>
      <c r="Y4494" s="1"/>
      <c r="Z4494" s="1"/>
      <c r="AA4494" s="11" cm="1">
        <f t="array" ref="AA4494">IF(ISBLANK(Y4494), 0, VINCentyInvDistance(F4494,G4494,Y4494,Z4494))</f>
        <v>0</v>
      </c>
      <c r="AB4494" s="1">
        <v>0</v>
      </c>
      <c r="AC4494" s="1">
        <v>8.4</v>
      </c>
      <c r="AD4494" s="1">
        <v>0</v>
      </c>
      <c r="AE4494" s="1">
        <v>5880</v>
      </c>
      <c r="AF4494" s="1"/>
      <c r="AG4494" s="1" t="str">
        <f>TRIM(MID(SUBSTITUTE($H4494,",",REPT(" ",200)),(LEN($H4494)-LEN(SUBSTITUTE($H4494,",",""))-4)*200+1,200))</f>
        <v>Luz</v>
      </c>
      <c r="AH4494" s="1" t="str">
        <f>TRIM(MID(SUBSTITUTE($H4494,",",REPT(" ",200)),(LEN($H4494)-LEN(SUBSTITUTE($H4494,",",""))-3)*200+1,200))</f>
        <v>Cebu City</v>
      </c>
      <c r="AI4494" s="1" t="str">
        <f>TRIM(MID(SUBSTITUTE($H4494,",",REPT(" ",200)),(LEN($H4494)-LEN(SUBSTITUTE($H4494,",",""))-2)*200+1,200))</f>
        <v>Central Visayas</v>
      </c>
      <c r="AJ4494" s="1" t="str">
        <f>TRIM(MID(SUBSTITUTE($H4494,",",REPT(" ",200)),(LEN($H4494)-LEN(SUBSTITUTE($H4494,",",""))-0)*200+1,200))</f>
        <v>Philippines</v>
      </c>
      <c r="AK4494" t="s">
        <v>16465</v>
      </c>
      <c r="AL4494" s="1">
        <v>3</v>
      </c>
      <c r="AM4494" s="1" t="s">
        <v>4873</v>
      </c>
    </row>
    <row r="4495" spans="1:39" ht="12.75" customHeight="1">
      <c r="A4495" s="1"/>
      <c r="B4495" s="1" t="s">
        <v>14824</v>
      </c>
      <c r="C4495" s="1" t="s">
        <v>15665</v>
      </c>
      <c r="D4495" s="3" t="str">
        <f ca="1">IFERROR(__xludf.DUMMYFUNCTION("PROPER(REGEXEXTRACT(B4463, ""(?:https?:\/\/)?(?:www\.)?([a-zA-Z0-9-]+)\.""))"),"Skyscanner")</f>
        <v>Skyscanner</v>
      </c>
      <c r="E4495" s="1" t="s">
        <v>14826</v>
      </c>
      <c r="F4495" s="1">
        <v>10.327602000000001</v>
      </c>
      <c r="G4495" s="1">
        <v>123.92198500000001</v>
      </c>
      <c r="H4495" s="1" t="s">
        <v>14827</v>
      </c>
      <c r="I4495" s="1" t="s">
        <v>2622</v>
      </c>
      <c r="J4495" s="1">
        <f>IF(K4495="URBAN",1,IF(K4495="SUBURBAN",2,IF(K4495="RURAL",3,"")))</f>
        <v>1</v>
      </c>
      <c r="K4495" s="1" t="s">
        <v>42</v>
      </c>
      <c r="L4495" s="18">
        <v>46082</v>
      </c>
      <c r="M4495" s="49">
        <v>0.58333333333333337</v>
      </c>
      <c r="N4495" s="18">
        <v>46083</v>
      </c>
      <c r="O4495" s="56">
        <v>0.5</v>
      </c>
      <c r="P4495" s="31" t="str">
        <f>TEXT($L4495, "dddd")</f>
        <v>Sunday</v>
      </c>
      <c r="Q4495" s="39" t="s">
        <v>1000</v>
      </c>
      <c r="R4495" s="39">
        <v>2401</v>
      </c>
      <c r="S4495" s="1" t="str">
        <f>IF(OR(MONTH(L4495)=12, MONTH(L4495)&lt;=5), "Dry Season", "Wet Season")</f>
        <v>Dry Season</v>
      </c>
      <c r="T4495" s="1">
        <v>1</v>
      </c>
      <c r="U4495" s="1">
        <v>0</v>
      </c>
      <c r="V4495" s="1">
        <v>0</v>
      </c>
      <c r="W4495" s="2">
        <f>IF(ISNUMBER(SEARCH("N/A", X4495)), 0, 1)</f>
        <v>0</v>
      </c>
      <c r="X4495" s="1" t="s">
        <v>44</v>
      </c>
      <c r="Y4495" s="1"/>
      <c r="Z4495" s="1"/>
      <c r="AA4495" s="11" cm="1">
        <f t="array" ref="AA4495">IF(ISBLANK(Y4495), 0, VINCentyInvDistance(F4495,G4495,Y4495,Z4495))</f>
        <v>0</v>
      </c>
      <c r="AB4495" s="1">
        <v>0</v>
      </c>
      <c r="AC4495" s="1">
        <v>8.1999999999999993</v>
      </c>
      <c r="AD4495" s="1">
        <v>4.0999999999999996</v>
      </c>
      <c r="AE4495" s="1">
        <v>412</v>
      </c>
      <c r="AF4495" s="1"/>
      <c r="AG4495" s="1" t="s">
        <v>731</v>
      </c>
      <c r="AH4495" s="1" t="str">
        <f>TRIM(MID(SUBSTITUTE($H4495,",",REPT(" ",200)),(LEN($H4495)-LEN(SUBSTITUTE($H4495,",",""))-3)*200+1,200))</f>
        <v>Mandaue</v>
      </c>
      <c r="AI4495" s="1" t="str">
        <f>TRIM(MID(SUBSTITUTE($H4495,",",REPT(" ",200)),(LEN($H4495)-LEN(SUBSTITUTE($H4495,",",""))-2)*200+1,200))</f>
        <v>Central Visayas</v>
      </c>
      <c r="AJ4495" s="1" t="s">
        <v>55</v>
      </c>
      <c r="AK4495" t="s">
        <v>17673</v>
      </c>
      <c r="AL4495" s="1">
        <v>4</v>
      </c>
      <c r="AM4495" s="1" t="s">
        <v>14828</v>
      </c>
    </row>
    <row r="4496" spans="1:39" ht="12.75" customHeight="1">
      <c r="A4496" s="1"/>
      <c r="B4496" s="1" t="s">
        <v>14829</v>
      </c>
      <c r="C4496" s="1" t="s">
        <v>15666</v>
      </c>
      <c r="D4496" s="3" t="str">
        <f ca="1">IFERROR(__xludf.DUMMYFUNCTION("PROPER(REGEXEXTRACT(B4464, ""(?:https?:\/\/)?(?:www\.)?([a-zA-Z0-9-]+)\.""))"),"Skyscanner")</f>
        <v>Skyscanner</v>
      </c>
      <c r="E4496" s="1" t="s">
        <v>14831</v>
      </c>
      <c r="F4496" s="1">
        <v>10.333629999999999</v>
      </c>
      <c r="G4496" s="1">
        <v>123.90770999999999</v>
      </c>
      <c r="H4496" s="1" t="s">
        <v>14832</v>
      </c>
      <c r="I4496" s="1" t="s">
        <v>2622</v>
      </c>
      <c r="J4496" s="1">
        <f>IF(K4496="URBAN",1,IF(K4496="SUBURBAN",2,IF(K4496="RURAL",3,"")))</f>
        <v>1</v>
      </c>
      <c r="K4496" s="1" t="s">
        <v>42</v>
      </c>
      <c r="L4496" s="18">
        <v>46082</v>
      </c>
      <c r="M4496" s="49">
        <v>0.625</v>
      </c>
      <c r="N4496" s="18">
        <v>46083</v>
      </c>
      <c r="O4496" s="56">
        <v>0.5</v>
      </c>
      <c r="P4496" s="31" t="str">
        <f>TEXT($L4496, "dddd")</f>
        <v>Sunday</v>
      </c>
      <c r="Q4496" s="39" t="s">
        <v>43</v>
      </c>
      <c r="R4496" s="39">
        <v>2177</v>
      </c>
      <c r="S4496" s="1" t="str">
        <f>IF(OR(MONTH(L4496)=12, MONTH(L4496)&lt;=5), "Dry Season", "Wet Season")</f>
        <v>Dry Season</v>
      </c>
      <c r="T4496" s="1">
        <v>1</v>
      </c>
      <c r="U4496" s="1">
        <v>0</v>
      </c>
      <c r="V4496" s="1">
        <v>0</v>
      </c>
      <c r="W4496" s="2">
        <f>IF(ISNUMBER(SEARCH("N/A", X4496)), 0, 1)</f>
        <v>0</v>
      </c>
      <c r="X4496" s="1" t="s">
        <v>44</v>
      </c>
      <c r="Y4496" s="1"/>
      <c r="Z4496" s="1"/>
      <c r="AA4496" s="11" cm="1">
        <f t="array" ref="AA4496">IF(ISBLANK(Y4496), 0, VINCentyInvDistance(F4496,G4496,Y4496,Z4496))</f>
        <v>0</v>
      </c>
      <c r="AB4496" s="1">
        <v>0</v>
      </c>
      <c r="AC4496" s="1">
        <v>8.6</v>
      </c>
      <c r="AD4496" s="1">
        <v>4.3</v>
      </c>
      <c r="AE4496" s="1">
        <v>26</v>
      </c>
      <c r="AF4496" s="1"/>
      <c r="AG4496" s="1" t="s">
        <v>731</v>
      </c>
      <c r="AH4496" s="1" t="str">
        <f>TRIM(MID(SUBSTITUTE($H4496,",",REPT(" ",200)),(LEN($H4496)-LEN(SUBSTITUTE($H4496,",",""))-3)*200+1,200))</f>
        <v>Cebu City</v>
      </c>
      <c r="AI4496" s="1" t="str">
        <f>TRIM(MID(SUBSTITUTE($H4496,",",REPT(" ",200)),(LEN($H4496)-LEN(SUBSTITUTE($H4496,",",""))-2)*200+1,200))</f>
        <v>Central Visayas</v>
      </c>
      <c r="AJ4496" s="1" t="s">
        <v>55</v>
      </c>
      <c r="AK4496" t="s">
        <v>17674</v>
      </c>
      <c r="AL4496" s="1">
        <v>3</v>
      </c>
      <c r="AM4496" s="1" t="s">
        <v>14833</v>
      </c>
    </row>
    <row r="4497" spans="1:39" ht="12.75" customHeight="1">
      <c r="A4497" s="1"/>
      <c r="B4497" s="1" t="s">
        <v>14834</v>
      </c>
      <c r="C4497" s="1" t="s">
        <v>15667</v>
      </c>
      <c r="D4497" s="3" t="str">
        <f ca="1">IFERROR(__xludf.DUMMYFUNCTION("PROPER(REGEXEXTRACT(B4465, ""(?:https?:\/\/)?(?:www\.)?([a-zA-Z0-9-]+)\.""))"),"Skyscanner")</f>
        <v>Skyscanner</v>
      </c>
      <c r="E4497" s="1" t="s">
        <v>14836</v>
      </c>
      <c r="F4497" s="1">
        <v>10.312851999999999</v>
      </c>
      <c r="G4497" s="1">
        <v>123.893597</v>
      </c>
      <c r="H4497" s="1" t="s">
        <v>14837</v>
      </c>
      <c r="I4497" s="1" t="s">
        <v>2622</v>
      </c>
      <c r="J4497" s="1">
        <f>IF(K4497="URBAN",1,IF(K4497="SUBURBAN",2,IF(K4497="RURAL",3,"")))</f>
        <v>1</v>
      </c>
      <c r="K4497" s="1" t="s">
        <v>42</v>
      </c>
      <c r="L4497" s="18">
        <v>46082</v>
      </c>
      <c r="M4497" s="49">
        <v>0.58333333333333337</v>
      </c>
      <c r="N4497" s="18">
        <v>46083</v>
      </c>
      <c r="O4497" s="56">
        <v>0.5</v>
      </c>
      <c r="P4497" s="31" t="str">
        <f>TEXT($L4497, "dddd")</f>
        <v>Sunday</v>
      </c>
      <c r="Q4497" s="39" t="s">
        <v>1341</v>
      </c>
      <c r="R4497" s="39">
        <v>3549</v>
      </c>
      <c r="S4497" s="1" t="str">
        <f>IF(OR(MONTH(L4497)=12, MONTH(L4497)&lt;=5), "Dry Season", "Wet Season")</f>
        <v>Dry Season</v>
      </c>
      <c r="T4497" s="1">
        <v>1</v>
      </c>
      <c r="U4497" s="1">
        <v>0</v>
      </c>
      <c r="V4497" s="1">
        <v>0</v>
      </c>
      <c r="W4497" s="2">
        <f>IF(ISNUMBER(SEARCH("N/A", X4497)), 0, 1)</f>
        <v>0</v>
      </c>
      <c r="X4497" s="1" t="s">
        <v>44</v>
      </c>
      <c r="Y4497" s="1"/>
      <c r="Z4497" s="1"/>
      <c r="AA4497" s="11" cm="1">
        <f t="array" ref="AA4497">IF(ISBLANK(Y4497), 0, VINCentyInvDistance(F4497,G4497,Y4497,Z4497))</f>
        <v>0</v>
      </c>
      <c r="AB4497" s="1">
        <v>0</v>
      </c>
      <c r="AC4497" s="1">
        <v>9.8000000000000007</v>
      </c>
      <c r="AD4497" s="1">
        <v>4.9000000000000004</v>
      </c>
      <c r="AE4497" s="1">
        <v>271</v>
      </c>
      <c r="AF4497" s="1"/>
      <c r="AG4497" s="1" t="s">
        <v>731</v>
      </c>
      <c r="AH4497" s="1" t="str">
        <f>TRIM(MID(SUBSTITUTE($H4497,",",REPT(" ",200)),(LEN($H4497)-LEN(SUBSTITUTE($H4497,",",""))-3)*200+1,200))</f>
        <v>Cebu City</v>
      </c>
      <c r="AI4497" s="1" t="str">
        <f>TRIM(MID(SUBSTITUTE($H4497,",",REPT(" ",200)),(LEN($H4497)-LEN(SUBSTITUTE($H4497,",",""))-2)*200+1,200))</f>
        <v>Central Visayas</v>
      </c>
      <c r="AJ4497" s="1" t="s">
        <v>55</v>
      </c>
      <c r="AK4497" t="s">
        <v>17675</v>
      </c>
      <c r="AL4497" s="1">
        <v>3</v>
      </c>
      <c r="AM4497" s="1" t="s">
        <v>14838</v>
      </c>
    </row>
    <row r="4498" spans="1:39" ht="12.75" customHeight="1">
      <c r="A4498" s="1"/>
      <c r="B4498" s="1" t="s">
        <v>14839</v>
      </c>
      <c r="C4498" s="1" t="s">
        <v>15668</v>
      </c>
      <c r="D4498" s="3" t="str">
        <f ca="1">IFERROR(__xludf.DUMMYFUNCTION("PROPER(REGEXEXTRACT(B4466, ""(?:https?:\/\/)?(?:www\.)?([a-zA-Z0-9-]+)\.""))"),"Skyscanner")</f>
        <v>Skyscanner</v>
      </c>
      <c r="E4498" s="1" t="s">
        <v>14841</v>
      </c>
      <c r="F4498" s="1">
        <v>10.322608000000001</v>
      </c>
      <c r="G4498" s="1">
        <v>123.91387400000001</v>
      </c>
      <c r="H4498" s="1" t="s">
        <v>14842</v>
      </c>
      <c r="I4498" s="1" t="s">
        <v>2622</v>
      </c>
      <c r="J4498" s="1">
        <f>IF(K4498="URBAN",1,IF(K4498="SUBURBAN",2,IF(K4498="RURAL",3,"")))</f>
        <v>1</v>
      </c>
      <c r="K4498" s="1" t="s">
        <v>42</v>
      </c>
      <c r="L4498" s="18">
        <v>46082</v>
      </c>
      <c r="M4498" s="49">
        <v>0.58333333333333337</v>
      </c>
      <c r="N4498" s="18">
        <v>46083</v>
      </c>
      <c r="O4498" s="56">
        <v>0.5</v>
      </c>
      <c r="P4498" s="31" t="str">
        <f>TEXT($L4498, "dddd")</f>
        <v>Sunday</v>
      </c>
      <c r="Q4498" s="39" t="s">
        <v>43</v>
      </c>
      <c r="R4498" s="39">
        <v>2637</v>
      </c>
      <c r="S4498" s="1" t="str">
        <f>IF(OR(MONTH(L4498)=12, MONTH(L4498)&lt;=5), "Dry Season", "Wet Season")</f>
        <v>Dry Season</v>
      </c>
      <c r="T4498" s="1">
        <v>1</v>
      </c>
      <c r="U4498" s="1">
        <v>0</v>
      </c>
      <c r="V4498" s="1">
        <v>0</v>
      </c>
      <c r="W4498" s="2">
        <f>IF(ISNUMBER(SEARCH("N/A", X4498)), 0, 1)</f>
        <v>0</v>
      </c>
      <c r="X4498" s="1" t="s">
        <v>44</v>
      </c>
      <c r="Y4498" s="1"/>
      <c r="Z4498" s="1"/>
      <c r="AA4498" s="11" cm="1">
        <f t="array" ref="AA4498">IF(ISBLANK(Y4498), 0, VINCentyInvDistance(F4498,G4498,Y4498,Z4498))</f>
        <v>0</v>
      </c>
      <c r="AB4498" s="1">
        <v>0</v>
      </c>
      <c r="AC4498" s="1">
        <v>7.2</v>
      </c>
      <c r="AD4498" s="1">
        <v>3.6</v>
      </c>
      <c r="AE4498" s="1">
        <v>672</v>
      </c>
      <c r="AF4498" s="1"/>
      <c r="AG4498" s="1" t="s">
        <v>731</v>
      </c>
      <c r="AH4498" s="1" t="str">
        <f>TRIM(MID(SUBSTITUTE($H4498,",",REPT(" ",200)),(LEN($H4498)-LEN(SUBSTITUTE($H4498,",",""))-3)*200+1,200))</f>
        <v>Cebu City</v>
      </c>
      <c r="AI4498" s="1" t="str">
        <f>TRIM(MID(SUBSTITUTE($H4498,",",REPT(" ",200)),(LEN($H4498)-LEN(SUBSTITUTE($H4498,",",""))-2)*200+1,200))</f>
        <v>Central Visayas</v>
      </c>
      <c r="AJ4498" s="1" t="s">
        <v>55</v>
      </c>
      <c r="AK4498" t="s">
        <v>17676</v>
      </c>
      <c r="AL4498" s="1">
        <v>3</v>
      </c>
      <c r="AM4498" s="1" t="s">
        <v>14843</v>
      </c>
    </row>
    <row r="4499" spans="1:39" ht="12.75" customHeight="1">
      <c r="A4499" s="1"/>
      <c r="B4499" s="1" t="s">
        <v>14844</v>
      </c>
      <c r="C4499" s="1" t="s">
        <v>15669</v>
      </c>
      <c r="D4499" s="3" t="str">
        <f ca="1">IFERROR(__xludf.DUMMYFUNCTION("PROPER(REGEXEXTRACT(B4467, ""(?:https?:\/\/)?(?:www\.)?([a-zA-Z0-9-]+)\.""))"),"Skyscanner")</f>
        <v>Skyscanner</v>
      </c>
      <c r="E4499" s="1" t="s">
        <v>14846</v>
      </c>
      <c r="F4499" s="1">
        <v>10.310890000000001</v>
      </c>
      <c r="G4499" s="1">
        <v>123.89758</v>
      </c>
      <c r="H4499" s="1" t="s">
        <v>14847</v>
      </c>
      <c r="I4499" s="1" t="s">
        <v>2622</v>
      </c>
      <c r="J4499" s="1">
        <f>IF(K4499="URBAN",1,IF(K4499="SUBURBAN",2,IF(K4499="RURAL",3,"")))</f>
        <v>1</v>
      </c>
      <c r="K4499" s="1" t="s">
        <v>42</v>
      </c>
      <c r="L4499" s="18">
        <v>46082</v>
      </c>
      <c r="M4499" s="49">
        <v>0.58333333333333337</v>
      </c>
      <c r="N4499" s="18">
        <v>46083</v>
      </c>
      <c r="O4499" s="56">
        <v>0.54166666666666663</v>
      </c>
      <c r="P4499" s="31" t="str">
        <f>TEXT($L4499, "dddd")</f>
        <v>Sunday</v>
      </c>
      <c r="Q4499" s="39" t="s">
        <v>43</v>
      </c>
      <c r="R4499" s="39">
        <v>1612</v>
      </c>
      <c r="S4499" s="1" t="str">
        <f>IF(OR(MONTH(L4499)=12, MONTH(L4499)&lt;=5), "Dry Season", "Wet Season")</f>
        <v>Dry Season</v>
      </c>
      <c r="T4499" s="1">
        <v>1</v>
      </c>
      <c r="U4499" s="1">
        <v>0</v>
      </c>
      <c r="V4499" s="1">
        <v>0</v>
      </c>
      <c r="W4499" s="2">
        <f>IF(ISNUMBER(SEARCH("N/A", X4499)), 0, 1)</f>
        <v>0</v>
      </c>
      <c r="X4499" s="1" t="s">
        <v>44</v>
      </c>
      <c r="Y4499" s="1"/>
      <c r="Z4499" s="1"/>
      <c r="AA4499" s="11" cm="1">
        <f t="array" ref="AA4499">IF(ISBLANK(Y4499), 0, VINCentyInvDistance(F4499,G4499,Y4499,Z4499))</f>
        <v>0</v>
      </c>
      <c r="AB4499" s="1">
        <v>0</v>
      </c>
      <c r="AC4499" s="1">
        <v>6</v>
      </c>
      <c r="AD4499" s="1">
        <v>3</v>
      </c>
      <c r="AE4499" s="1">
        <v>1</v>
      </c>
      <c r="AF4499" s="1"/>
      <c r="AG4499" s="1" t="s">
        <v>731</v>
      </c>
      <c r="AH4499" s="1" t="str">
        <f>TRIM(MID(SUBSTITUTE($H4499,",",REPT(" ",200)),(LEN($H4499)-LEN(SUBSTITUTE($H4499,",",""))-3)*200+1,200))</f>
        <v>Cebu City</v>
      </c>
      <c r="AI4499" s="1" t="str">
        <f>TRIM(MID(SUBSTITUTE($H4499,",",REPT(" ",200)),(LEN($H4499)-LEN(SUBSTITUTE($H4499,",",""))-2)*200+1,200))</f>
        <v>Central Visayas</v>
      </c>
      <c r="AJ4499" s="1" t="s">
        <v>55</v>
      </c>
      <c r="AK4499" t="s">
        <v>17677</v>
      </c>
      <c r="AL4499" s="2">
        <v>0</v>
      </c>
      <c r="AM4499" s="1" t="s">
        <v>14848</v>
      </c>
    </row>
    <row r="4500" spans="1:39" ht="12.75" customHeight="1">
      <c r="A4500" s="1"/>
      <c r="B4500" s="1" t="s">
        <v>14849</v>
      </c>
      <c r="C4500" s="1" t="s">
        <v>15670</v>
      </c>
      <c r="D4500" s="3" t="str">
        <f ca="1">IFERROR(__xludf.DUMMYFUNCTION("PROPER(REGEXEXTRACT(B4468, ""(?:https?:\/\/)?(?:www\.)?([a-zA-Z0-9-]+)\.""))"),"Skyscanner")</f>
        <v>Skyscanner</v>
      </c>
      <c r="E4500" s="1" t="s">
        <v>14851</v>
      </c>
      <c r="F4500" s="1">
        <v>10.304869999999999</v>
      </c>
      <c r="G4500" s="1">
        <v>123.89825999999999</v>
      </c>
      <c r="H4500" s="1" t="s">
        <v>14852</v>
      </c>
      <c r="I4500" s="1" t="s">
        <v>2622</v>
      </c>
      <c r="J4500" s="1">
        <f>IF(K4500="URBAN",1,IF(K4500="SUBURBAN",2,IF(K4500="RURAL",3,"")))</f>
        <v>1</v>
      </c>
      <c r="K4500" s="1" t="s">
        <v>42</v>
      </c>
      <c r="L4500" s="18">
        <v>46082</v>
      </c>
      <c r="M4500" s="49">
        <v>0.58333333333333337</v>
      </c>
      <c r="N4500" s="18">
        <v>46083</v>
      </c>
      <c r="O4500" s="56">
        <v>0.5</v>
      </c>
      <c r="P4500" s="31" t="str">
        <f>TEXT($L4500, "dddd")</f>
        <v>Sunday</v>
      </c>
      <c r="Q4500" s="39" t="s">
        <v>1341</v>
      </c>
      <c r="R4500" s="39">
        <v>1800</v>
      </c>
      <c r="S4500" s="1" t="str">
        <f>IF(OR(MONTH(L4500)=12, MONTH(L4500)&lt;=5), "Dry Season", "Wet Season")</f>
        <v>Dry Season</v>
      </c>
      <c r="T4500" s="1">
        <v>1</v>
      </c>
      <c r="U4500" s="1">
        <v>0</v>
      </c>
      <c r="V4500" s="1">
        <v>0</v>
      </c>
      <c r="W4500" s="2">
        <f>IF(ISNUMBER(SEARCH("N/A", X4500)), 0, 1)</f>
        <v>0</v>
      </c>
      <c r="X4500" s="1" t="s">
        <v>44</v>
      </c>
      <c r="Y4500" s="1"/>
      <c r="Z4500" s="1"/>
      <c r="AA4500" s="11" cm="1">
        <f t="array" ref="AA4500">IF(ISBLANK(Y4500), 0, VINCentyInvDistance(F4500,G4500,Y4500,Z4500))</f>
        <v>0</v>
      </c>
      <c r="AB4500" s="1">
        <v>1</v>
      </c>
      <c r="AC4500" s="1">
        <v>7.2</v>
      </c>
      <c r="AD4500" s="1">
        <v>3.6</v>
      </c>
      <c r="AE4500" s="1">
        <v>102</v>
      </c>
      <c r="AF4500" s="1"/>
      <c r="AG4500" s="1" t="s">
        <v>731</v>
      </c>
      <c r="AH4500" s="1" t="str">
        <f>TRIM(MID(SUBSTITUTE($H4500,",",REPT(" ",200)),(LEN($H4500)-LEN(SUBSTITUTE($H4500,",",""))-3)*200+1,200))</f>
        <v>Cebu City</v>
      </c>
      <c r="AI4500" s="1" t="str">
        <f>TRIM(MID(SUBSTITUTE($H4500,",",REPT(" ",200)),(LEN($H4500)-LEN(SUBSTITUTE($H4500,",",""))-2)*200+1,200))</f>
        <v>Central Visayas</v>
      </c>
      <c r="AJ4500" s="1" t="s">
        <v>55</v>
      </c>
      <c r="AK4500" t="s">
        <v>17678</v>
      </c>
      <c r="AL4500" s="1">
        <v>2</v>
      </c>
      <c r="AM4500" s="1" t="s">
        <v>14853</v>
      </c>
    </row>
    <row r="4501" spans="1:39" ht="12.75" customHeight="1">
      <c r="A4501" s="1"/>
      <c r="B4501" s="1" t="s">
        <v>14854</v>
      </c>
      <c r="C4501" s="1" t="s">
        <v>15671</v>
      </c>
      <c r="D4501" s="3" t="str">
        <f ca="1">IFERROR(__xludf.DUMMYFUNCTION("PROPER(REGEXEXTRACT(B4469, ""(?:https?:\/\/)?(?:www\.)?([a-zA-Z0-9-]+)\.""))"),"Skyscanner")</f>
        <v>Skyscanner</v>
      </c>
      <c r="E4501" s="1" t="s">
        <v>14856</v>
      </c>
      <c r="F4501" s="1">
        <v>10.320261</v>
      </c>
      <c r="G4501" s="1">
        <v>123.90307900000001</v>
      </c>
      <c r="H4501" s="1" t="s">
        <v>14857</v>
      </c>
      <c r="I4501" s="1" t="s">
        <v>2622</v>
      </c>
      <c r="J4501" s="1">
        <f>IF(K4501="URBAN",1,IF(K4501="SUBURBAN",2,IF(K4501="RURAL",3,"")))</f>
        <v>1</v>
      </c>
      <c r="K4501" s="1" t="s">
        <v>42</v>
      </c>
      <c r="L4501" s="18">
        <v>46082</v>
      </c>
      <c r="M4501" s="49">
        <v>0.625</v>
      </c>
      <c r="N4501" s="18">
        <v>46083</v>
      </c>
      <c r="O4501" s="56">
        <v>0.5</v>
      </c>
      <c r="P4501" s="31" t="str">
        <f>TEXT($L4501, "dddd")</f>
        <v>Sunday</v>
      </c>
      <c r="Q4501" s="39" t="s">
        <v>1341</v>
      </c>
      <c r="R4501" s="39">
        <v>3449</v>
      </c>
      <c r="S4501" s="1" t="str">
        <f>IF(OR(MONTH(L4501)=12, MONTH(L4501)&lt;=5), "Dry Season", "Wet Season")</f>
        <v>Dry Season</v>
      </c>
      <c r="T4501" s="1">
        <v>1</v>
      </c>
      <c r="U4501" s="1">
        <v>0</v>
      </c>
      <c r="V4501" s="1">
        <v>0</v>
      </c>
      <c r="W4501" s="2">
        <f>IF(ISNUMBER(SEARCH("N/A", X4501)), 0, 1)</f>
        <v>0</v>
      </c>
      <c r="X4501" s="1" t="s">
        <v>44</v>
      </c>
      <c r="Y4501" s="1"/>
      <c r="Z4501" s="1"/>
      <c r="AA4501" s="11" cm="1">
        <f t="array" ref="AA4501">IF(ISBLANK(Y4501), 0, VINCentyInvDistance(F4501,G4501,Y4501,Z4501))</f>
        <v>0</v>
      </c>
      <c r="AB4501" s="1">
        <v>0</v>
      </c>
      <c r="AC4501" s="1">
        <v>7.4</v>
      </c>
      <c r="AD4501" s="1">
        <v>0</v>
      </c>
      <c r="AE4501" s="1">
        <v>1245</v>
      </c>
      <c r="AF4501" s="1"/>
      <c r="AG4501" s="1" t="s">
        <v>731</v>
      </c>
      <c r="AH4501" s="1" t="str">
        <f>TRIM(MID(SUBSTITUTE($H4501,",",REPT(" ",200)),(LEN($H4501)-LEN(SUBSTITUTE($H4501,",",""))-3)*200+1,200))</f>
        <v>Cebu City</v>
      </c>
      <c r="AI4501" s="1" t="str">
        <f>TRIM(MID(SUBSTITUTE($H4501,",",REPT(" ",200)),(LEN($H4501)-LEN(SUBSTITUTE($H4501,",",""))-2)*200+1,200))</f>
        <v>Central Visayas</v>
      </c>
      <c r="AJ4501" s="1" t="s">
        <v>55</v>
      </c>
      <c r="AK4501" t="s">
        <v>17687</v>
      </c>
      <c r="AL4501" s="1">
        <v>3</v>
      </c>
      <c r="AM4501" s="1" t="s">
        <v>14858</v>
      </c>
    </row>
    <row r="4502" spans="1:39" ht="12.75" customHeight="1">
      <c r="A4502" s="1"/>
      <c r="B4502" s="1" t="s">
        <v>14859</v>
      </c>
      <c r="C4502" s="1" t="s">
        <v>15672</v>
      </c>
      <c r="D4502" s="3" t="str">
        <f ca="1">IFERROR(__xludf.DUMMYFUNCTION("PROPER(REGEXEXTRACT(B4470, ""(?:https?:\/\/)?(?:www\.)?([a-zA-Z0-9-]+)\.""))"),"Skyscanner")</f>
        <v>Skyscanner</v>
      </c>
      <c r="E4502" s="1" t="s">
        <v>14861</v>
      </c>
      <c r="F4502" s="1">
        <v>10.317318999999999</v>
      </c>
      <c r="G4502" s="1">
        <v>123.893422</v>
      </c>
      <c r="H4502" s="1" t="s">
        <v>14862</v>
      </c>
      <c r="I4502" s="1" t="s">
        <v>2622</v>
      </c>
      <c r="J4502" s="1">
        <f>IF(K4502="URBAN",1,IF(K4502="SUBURBAN",2,IF(K4502="RURAL",3,"")))</f>
        <v>1</v>
      </c>
      <c r="K4502" s="1" t="s">
        <v>42</v>
      </c>
      <c r="L4502" s="18">
        <v>46082</v>
      </c>
      <c r="M4502" s="49">
        <v>0.58333333333333337</v>
      </c>
      <c r="N4502" s="18">
        <v>46083</v>
      </c>
      <c r="O4502" s="56">
        <v>0.5</v>
      </c>
      <c r="P4502" s="31" t="str">
        <f>TEXT($L4502, "dddd")</f>
        <v>Sunday</v>
      </c>
      <c r="Q4502" s="39" t="s">
        <v>207</v>
      </c>
      <c r="R4502" s="39">
        <v>5422</v>
      </c>
      <c r="S4502" s="1" t="str">
        <f>IF(OR(MONTH(L4502)=12, MONTH(L4502)&lt;=5), "Dry Season", "Wet Season")</f>
        <v>Dry Season</v>
      </c>
      <c r="T4502" s="1">
        <v>1</v>
      </c>
      <c r="U4502" s="1">
        <v>0</v>
      </c>
      <c r="V4502" s="1">
        <v>0</v>
      </c>
      <c r="W4502" s="2">
        <f>IF(ISNUMBER(SEARCH("N/A", X4502)), 0, 1)</f>
        <v>0</v>
      </c>
      <c r="X4502" s="1" t="s">
        <v>44</v>
      </c>
      <c r="Y4502" s="1"/>
      <c r="Z4502" s="1"/>
      <c r="AA4502" s="11" cm="1">
        <f t="array" ref="AA4502">IF(ISBLANK(Y4502), 0, VINCentyInvDistance(F4502,G4502,Y4502,Z4502))</f>
        <v>0</v>
      </c>
      <c r="AB4502" s="1">
        <v>1</v>
      </c>
      <c r="AC4502" s="1">
        <v>8.4</v>
      </c>
      <c r="AD4502" s="1">
        <v>4.2</v>
      </c>
      <c r="AE4502" s="1">
        <v>1288</v>
      </c>
      <c r="AF4502" s="1"/>
      <c r="AG4502" s="1" t="s">
        <v>731</v>
      </c>
      <c r="AH4502" s="1" t="str">
        <f>TRIM(MID(SUBSTITUTE($H4502,",",REPT(" ",200)),(LEN($H4502)-LEN(SUBSTITUTE($H4502,",",""))-3)*200+1,200))</f>
        <v>Cebu City</v>
      </c>
      <c r="AI4502" s="1" t="str">
        <f>TRIM(MID(SUBSTITUTE($H4502,",",REPT(" ",200)),(LEN($H4502)-LEN(SUBSTITUTE($H4502,",",""))-2)*200+1,200))</f>
        <v>Central Visayas</v>
      </c>
      <c r="AJ4502" s="1" t="s">
        <v>55</v>
      </c>
      <c r="AK4502" t="s">
        <v>17680</v>
      </c>
      <c r="AL4502" s="1">
        <v>4</v>
      </c>
      <c r="AM4502" s="1" t="s">
        <v>14863</v>
      </c>
    </row>
    <row r="4503" spans="1:39" ht="12.75" customHeight="1">
      <c r="A4503" s="1"/>
      <c r="B4503" s="1" t="s">
        <v>14864</v>
      </c>
      <c r="C4503" s="1" t="s">
        <v>15673</v>
      </c>
      <c r="D4503" s="3" t="str">
        <f ca="1">IFERROR(__xludf.DUMMYFUNCTION("PROPER(REGEXEXTRACT(B4471, ""(?:https?:\/\/)?(?:www\.)?([a-zA-Z0-9-]+)\.""))"),"Skyscanner")</f>
        <v>Skyscanner</v>
      </c>
      <c r="E4503" s="1" t="s">
        <v>14866</v>
      </c>
      <c r="F4503" s="1">
        <v>10.310840000000001</v>
      </c>
      <c r="G4503" s="1">
        <v>123.89725</v>
      </c>
      <c r="H4503" s="1" t="s">
        <v>14847</v>
      </c>
      <c r="I4503" s="1" t="s">
        <v>2622</v>
      </c>
      <c r="J4503" s="1">
        <f>IF(K4503="URBAN",1,IF(K4503="SUBURBAN",2,IF(K4503="RURAL",3,"")))</f>
        <v>1</v>
      </c>
      <c r="K4503" s="1" t="s">
        <v>42</v>
      </c>
      <c r="L4503" s="18">
        <v>46082</v>
      </c>
      <c r="M4503" s="49">
        <v>0.625</v>
      </c>
      <c r="N4503" s="18">
        <v>46083</v>
      </c>
      <c r="O4503" s="56">
        <v>0.5</v>
      </c>
      <c r="P4503" s="31" t="str">
        <f>TEXT($L4503, "dddd")</f>
        <v>Sunday</v>
      </c>
      <c r="Q4503" s="39" t="s">
        <v>43</v>
      </c>
      <c r="R4503" s="39">
        <v>1895</v>
      </c>
      <c r="S4503" s="1" t="str">
        <f>IF(OR(MONTH(L4503)=12, MONTH(L4503)&lt;=5), "Dry Season", "Wet Season")</f>
        <v>Dry Season</v>
      </c>
      <c r="T4503" s="1">
        <v>1</v>
      </c>
      <c r="U4503" s="1">
        <v>0</v>
      </c>
      <c r="V4503" s="1">
        <v>0</v>
      </c>
      <c r="W4503" s="2">
        <f>IF(ISNUMBER(SEARCH("N/A", X4503)), 0, 1)</f>
        <v>0</v>
      </c>
      <c r="X4503" s="1" t="s">
        <v>44</v>
      </c>
      <c r="Y4503" s="1"/>
      <c r="Z4503" s="1"/>
      <c r="AA4503" s="11" cm="1">
        <f t="array" ref="AA4503">IF(ISBLANK(Y4503), 0, VINCentyInvDistance(F4503,G4503,Y4503,Z4503))</f>
        <v>0</v>
      </c>
      <c r="AB4503" s="1">
        <v>0</v>
      </c>
      <c r="AC4503" s="1">
        <v>0</v>
      </c>
      <c r="AD4503" s="1">
        <v>0</v>
      </c>
      <c r="AE4503" s="1"/>
      <c r="AF4503" s="1"/>
      <c r="AG4503" s="1" t="s">
        <v>731</v>
      </c>
      <c r="AH4503" s="1" t="str">
        <f>TRIM(MID(SUBSTITUTE($H4503,",",REPT(" ",200)),(LEN($H4503)-LEN(SUBSTITUTE($H4503,",",""))-3)*200+1,200))</f>
        <v>Cebu City</v>
      </c>
      <c r="AI4503" s="1" t="str">
        <f>TRIM(MID(SUBSTITUTE($H4503,",",REPT(" ",200)),(LEN($H4503)-LEN(SUBSTITUTE($H4503,",",""))-2)*200+1,200))</f>
        <v>Central Visayas</v>
      </c>
      <c r="AJ4503" s="1" t="s">
        <v>55</v>
      </c>
      <c r="AK4503" t="s">
        <v>17681</v>
      </c>
      <c r="AL4503" s="2">
        <v>0</v>
      </c>
      <c r="AM4503" s="1" t="s">
        <v>14867</v>
      </c>
    </row>
    <row r="4504" spans="1:39" ht="12.75" customHeight="1">
      <c r="A4504" s="1"/>
      <c r="B4504" s="1" t="s">
        <v>14868</v>
      </c>
      <c r="C4504" s="1" t="s">
        <v>15674</v>
      </c>
      <c r="D4504" s="3" t="str">
        <f ca="1">IFERROR(__xludf.DUMMYFUNCTION("PROPER(REGEXEXTRACT(B4472, ""(?:https?:\/\/)?(?:www\.)?([a-zA-Z0-9-]+)\.""))"),"Skyscanner")</f>
        <v>Skyscanner</v>
      </c>
      <c r="E4504" s="1" t="s">
        <v>14870</v>
      </c>
      <c r="F4504" s="1">
        <v>10.31366</v>
      </c>
      <c r="G4504" s="1">
        <v>123.8929</v>
      </c>
      <c r="H4504" s="1" t="s">
        <v>14871</v>
      </c>
      <c r="I4504" s="1" t="s">
        <v>2622</v>
      </c>
      <c r="J4504" s="1">
        <f>IF(K4504="URBAN",1,IF(K4504="SUBURBAN",2,IF(K4504="RURAL",3,"")))</f>
        <v>1</v>
      </c>
      <c r="K4504" s="1" t="s">
        <v>42</v>
      </c>
      <c r="L4504" s="18">
        <v>46082</v>
      </c>
      <c r="M4504" s="49">
        <v>0.625</v>
      </c>
      <c r="N4504" s="18">
        <v>46083</v>
      </c>
      <c r="O4504" s="56">
        <v>0.5</v>
      </c>
      <c r="P4504" s="31" t="str">
        <f>TEXT($L4504, "dddd")</f>
        <v>Sunday</v>
      </c>
      <c r="Q4504" s="39" t="s">
        <v>43</v>
      </c>
      <c r="R4504" s="39">
        <v>4069</v>
      </c>
      <c r="S4504" s="1" t="str">
        <f>IF(OR(MONTH(L4504)=12, MONTH(L4504)&lt;=5), "Dry Season", "Wet Season")</f>
        <v>Dry Season</v>
      </c>
      <c r="T4504" s="1">
        <v>1</v>
      </c>
      <c r="U4504" s="1">
        <v>0</v>
      </c>
      <c r="V4504" s="1">
        <v>0</v>
      </c>
      <c r="W4504" s="2">
        <f>IF(ISNUMBER(SEARCH("N/A", X4504)), 0, 1)</f>
        <v>0</v>
      </c>
      <c r="X4504" s="1" t="s">
        <v>44</v>
      </c>
      <c r="Y4504" s="1"/>
      <c r="Z4504" s="1"/>
      <c r="AA4504" s="11" cm="1">
        <f t="array" ref="AA4504">IF(ISBLANK(Y4504), 0, VINCentyInvDistance(F4504,G4504,Y4504,Z4504))</f>
        <v>0</v>
      </c>
      <c r="AB4504" s="1">
        <v>1</v>
      </c>
      <c r="AC4504" s="1">
        <v>8.8000000000000007</v>
      </c>
      <c r="AD4504" s="1">
        <v>0</v>
      </c>
      <c r="AE4504" s="1">
        <v>456</v>
      </c>
      <c r="AF4504" s="1"/>
      <c r="AG4504" s="1" t="s">
        <v>731</v>
      </c>
      <c r="AH4504" s="1" t="str">
        <f>TRIM(MID(SUBSTITUTE($H4504,",",REPT(" ",200)),(LEN($H4504)-LEN(SUBSTITUTE($H4504,",",""))-3)*200+1,200))</f>
        <v>Cebu City</v>
      </c>
      <c r="AI4504" s="1" t="str">
        <f>TRIM(MID(SUBSTITUTE($H4504,",",REPT(" ",200)),(LEN($H4504)-LEN(SUBSTITUTE($H4504,",",""))-2)*200+1,200))</f>
        <v>Central Visayas</v>
      </c>
      <c r="AJ4504" s="1" t="s">
        <v>55</v>
      </c>
      <c r="AK4504" t="s">
        <v>17682</v>
      </c>
      <c r="AL4504" s="1">
        <v>3</v>
      </c>
      <c r="AM4504" s="1" t="s">
        <v>14872</v>
      </c>
    </row>
    <row r="4505" spans="1:39" ht="12.75" customHeight="1">
      <c r="A4505" s="1"/>
      <c r="B4505" s="1" t="s">
        <v>14873</v>
      </c>
      <c r="C4505" s="1" t="s">
        <v>15675</v>
      </c>
      <c r="D4505" s="3" t="str">
        <f ca="1">IFERROR(__xludf.DUMMYFUNCTION("PROPER(REGEXEXTRACT(B4473, ""(?:https?:\/\/)?(?:www\.)?([a-zA-Z0-9-]+)\.""))"),"Skyscanner")</f>
        <v>Skyscanner</v>
      </c>
      <c r="E4505" s="1" t="s">
        <v>14875</v>
      </c>
      <c r="F4505" s="1">
        <v>10.317755999999999</v>
      </c>
      <c r="G4505" s="1">
        <v>123.902491</v>
      </c>
      <c r="H4505" s="1" t="s">
        <v>14876</v>
      </c>
      <c r="I4505" s="1" t="s">
        <v>2622</v>
      </c>
      <c r="J4505" s="1">
        <f>IF(K4505="URBAN",1,IF(K4505="SUBURBAN",2,IF(K4505="RURAL",3,"")))</f>
        <v>1</v>
      </c>
      <c r="K4505" s="1" t="s">
        <v>42</v>
      </c>
      <c r="L4505" s="18">
        <v>46082</v>
      </c>
      <c r="M4505" s="49">
        <v>0.58333333333333337</v>
      </c>
      <c r="N4505" s="18">
        <v>46083</v>
      </c>
      <c r="O4505" s="56">
        <v>0.5</v>
      </c>
      <c r="P4505" s="31" t="str">
        <f>TEXT($L4505, "dddd")</f>
        <v>Sunday</v>
      </c>
      <c r="Q4505" s="39" t="s">
        <v>1341</v>
      </c>
      <c r="R4505" s="39">
        <v>2155</v>
      </c>
      <c r="S4505" s="1" t="str">
        <f>IF(OR(MONTH(L4505)=12, MONTH(L4505)&lt;=5), "Dry Season", "Wet Season")</f>
        <v>Dry Season</v>
      </c>
      <c r="T4505" s="1">
        <v>1</v>
      </c>
      <c r="U4505" s="1">
        <v>0</v>
      </c>
      <c r="V4505" s="1">
        <v>0</v>
      </c>
      <c r="W4505" s="2">
        <f>IF(ISNUMBER(SEARCH("N/A", X4505)), 0, 1)</f>
        <v>0</v>
      </c>
      <c r="X4505" s="1" t="s">
        <v>44</v>
      </c>
      <c r="Y4505" s="1"/>
      <c r="Z4505" s="1"/>
      <c r="AA4505" s="11" cm="1">
        <f t="array" ref="AA4505">IF(ISBLANK(Y4505), 0, VINCentyInvDistance(F4505,G4505,Y4505,Z4505))</f>
        <v>0</v>
      </c>
      <c r="AB4505" s="1">
        <v>0</v>
      </c>
      <c r="AC4505" s="1">
        <v>8</v>
      </c>
      <c r="AD4505" s="1">
        <v>4</v>
      </c>
      <c r="AE4505" s="1">
        <v>1654</v>
      </c>
      <c r="AF4505" s="1"/>
      <c r="AG4505" s="1" t="s">
        <v>731</v>
      </c>
      <c r="AH4505" s="1" t="str">
        <f>TRIM(MID(SUBSTITUTE($H4505,",",REPT(" ",200)),(LEN($H4505)-LEN(SUBSTITUTE($H4505,",",""))-3)*200+1,200))</f>
        <v>Cebu City</v>
      </c>
      <c r="AI4505" s="1" t="str">
        <f>TRIM(MID(SUBSTITUTE($H4505,",",REPT(" ",200)),(LEN($H4505)-LEN(SUBSTITUTE($H4505,",",""))-2)*200+1,200))</f>
        <v>Central Visayas</v>
      </c>
      <c r="AJ4505" s="1" t="s">
        <v>55</v>
      </c>
      <c r="AK4505" t="s">
        <v>14877</v>
      </c>
      <c r="AL4505" s="1">
        <v>3</v>
      </c>
      <c r="AM4505" s="1" t="s">
        <v>14878</v>
      </c>
    </row>
    <row r="4506" spans="1:39" ht="12.75" customHeight="1">
      <c r="A4506" s="1"/>
      <c r="B4506" s="1" t="s">
        <v>14903</v>
      </c>
      <c r="C4506" s="1" t="s">
        <v>15676</v>
      </c>
      <c r="D4506" s="3" t="str">
        <f ca="1">IFERROR(__xludf.DUMMYFUNCTION("PROPER(REGEXEXTRACT(B4474, ""(?:https?:\/\/)?(?:www\.)?([a-zA-Z0-9-]+)\.""))"),"Skyscanner")</f>
        <v>Skyscanner</v>
      </c>
      <c r="E4506" s="1" t="s">
        <v>14905</v>
      </c>
      <c r="F4506" s="1">
        <v>10.33281</v>
      </c>
      <c r="G4506" s="1">
        <v>123.90907</v>
      </c>
      <c r="H4506" s="1" t="s">
        <v>14906</v>
      </c>
      <c r="I4506" s="1" t="s">
        <v>2622</v>
      </c>
      <c r="J4506" s="1">
        <f>IF(K4506="URBAN",1,IF(K4506="SUBURBAN",2,IF(K4506="RURAL",3,"")))</f>
        <v>1</v>
      </c>
      <c r="K4506" s="1" t="s">
        <v>42</v>
      </c>
      <c r="L4506" s="18">
        <v>46082</v>
      </c>
      <c r="M4506" s="49">
        <v>0.58333333333333337</v>
      </c>
      <c r="N4506" s="18">
        <v>46083</v>
      </c>
      <c r="O4506" s="56">
        <v>0.45833333333333331</v>
      </c>
      <c r="P4506" s="31" t="str">
        <f>TEXT($L4506, "dddd")</f>
        <v>Sunday</v>
      </c>
      <c r="Q4506" s="39" t="s">
        <v>43</v>
      </c>
      <c r="R4506" s="39">
        <v>0</v>
      </c>
      <c r="S4506" s="1" t="str">
        <f>IF(OR(MONTH(L4506)=12, MONTH(L4506)&lt;=5), "Dry Season", "Wet Season")</f>
        <v>Dry Season</v>
      </c>
      <c r="T4506" s="1">
        <v>1</v>
      </c>
      <c r="U4506" s="1">
        <v>0</v>
      </c>
      <c r="V4506" s="1">
        <v>0</v>
      </c>
      <c r="W4506" s="2">
        <f>IF(ISNUMBER(SEARCH("N/A", X4506)), 0, 1)</f>
        <v>0</v>
      </c>
      <c r="X4506" s="1" t="s">
        <v>44</v>
      </c>
      <c r="Y4506" s="1"/>
      <c r="Z4506" s="1"/>
      <c r="AA4506" s="11" cm="1">
        <f t="array" ref="AA4506">IF(ISBLANK(Y4506), 0, VINCentyInvDistance(F4506,G4506,Y4506,Z4506))</f>
        <v>0</v>
      </c>
      <c r="AB4506" s="1">
        <v>0</v>
      </c>
      <c r="AC4506" s="1">
        <v>0</v>
      </c>
      <c r="AD4506" s="1">
        <v>0</v>
      </c>
      <c r="AE4506" s="1"/>
      <c r="AF4506" s="1"/>
      <c r="AG4506" s="1" t="s">
        <v>731</v>
      </c>
      <c r="AH4506" s="1" t="str">
        <f>TRIM(MID(SUBSTITUTE($H4506,",",REPT(" ",200)),(LEN($H4506)-LEN(SUBSTITUTE($H4506,",",""))-3)*200+1,200))</f>
        <v>Cebu City</v>
      </c>
      <c r="AI4506" s="1" t="str">
        <f>TRIM(MID(SUBSTITUTE($H4506,",",REPT(" ",200)),(LEN($H4506)-LEN(SUBSTITUTE($H4506,",",""))-2)*200+1,200))</f>
        <v>Central Visayas</v>
      </c>
      <c r="AJ4506" s="1" t="s">
        <v>55</v>
      </c>
      <c r="AK4506" t="s">
        <v>16465</v>
      </c>
      <c r="AL4506" s="2">
        <v>0</v>
      </c>
      <c r="AM4506" s="1" t="s">
        <v>14907</v>
      </c>
    </row>
    <row r="4507" spans="1:39" ht="12.75" customHeight="1">
      <c r="A4507" s="1"/>
      <c r="B4507" s="1" t="s">
        <v>15677</v>
      </c>
      <c r="C4507" s="1" t="s">
        <v>15678</v>
      </c>
      <c r="D4507" s="3" t="str">
        <f ca="1">IFERROR(__xludf.DUMMYFUNCTION("PROPER(REGEXEXTRACT(B4475, ""(?:https?:\/\/)?(?:www\.)?([a-zA-Z0-9-]+)\.""))"),"Skyscanner")</f>
        <v>Skyscanner</v>
      </c>
      <c r="E4507" s="1" t="s">
        <v>15679</v>
      </c>
      <c r="F4507" s="1">
        <v>10.28059</v>
      </c>
      <c r="G4507" s="1">
        <v>123.86015</v>
      </c>
      <c r="H4507" s="1" t="s">
        <v>15680</v>
      </c>
      <c r="I4507" s="1" t="s">
        <v>2622</v>
      </c>
      <c r="J4507" s="1">
        <f>IF(K4507="URBAN",1,IF(K4507="SUBURBAN",2,IF(K4507="RURAL",3,"")))</f>
        <v>1</v>
      </c>
      <c r="K4507" s="1" t="s">
        <v>42</v>
      </c>
      <c r="L4507" s="18">
        <v>46082</v>
      </c>
      <c r="M4507" s="49">
        <v>0.58333333333333337</v>
      </c>
      <c r="N4507" s="18">
        <v>46083</v>
      </c>
      <c r="O4507" s="57"/>
      <c r="P4507" s="31" t="str">
        <f>TEXT($L4507, "dddd")</f>
        <v>Sunday</v>
      </c>
      <c r="Q4507" s="39" t="s">
        <v>43</v>
      </c>
      <c r="R4507" s="39">
        <v>4590</v>
      </c>
      <c r="S4507" s="1" t="str">
        <f>IF(OR(MONTH(L4507)=12, MONTH(L4507)&lt;=5), "Dry Season", "Wet Season")</f>
        <v>Dry Season</v>
      </c>
      <c r="T4507" s="1">
        <v>1</v>
      </c>
      <c r="U4507" s="1">
        <v>0</v>
      </c>
      <c r="V4507" s="1">
        <v>0</v>
      </c>
      <c r="W4507" s="2">
        <f>IF(ISNUMBER(SEARCH("N/A", X4507)), 0, 1)</f>
        <v>0</v>
      </c>
      <c r="X4507" s="1" t="s">
        <v>44</v>
      </c>
      <c r="Y4507" s="1"/>
      <c r="Z4507" s="1"/>
      <c r="AA4507" s="11" cm="1">
        <f t="array" ref="AA4507">IF(ISBLANK(Y4507), 0, VINCentyInvDistance(F4507,G4507,Y4507,Z4507))</f>
        <v>0</v>
      </c>
      <c r="AB4507" s="1">
        <v>0</v>
      </c>
      <c r="AC4507" s="1">
        <v>0</v>
      </c>
      <c r="AD4507" s="1">
        <v>0</v>
      </c>
      <c r="AE4507" s="1"/>
      <c r="AF4507" s="1"/>
      <c r="AG4507" s="1" t="s">
        <v>731</v>
      </c>
      <c r="AH4507" s="1" t="str">
        <f>TRIM(MID(SUBSTITUTE($H4507,",",REPT(" ",200)),(LEN($H4507)-LEN(SUBSTITUTE($H4507,",",""))-3)*200+1,200))</f>
        <v>Cebu City</v>
      </c>
      <c r="AI4507" s="1" t="str">
        <f>TRIM(MID(SUBSTITUTE($H4507,",",REPT(" ",200)),(LEN($H4507)-LEN(SUBSTITUTE($H4507,",",""))-2)*200+1,200))</f>
        <v>Central Visayas</v>
      </c>
      <c r="AJ4507" s="1" t="s">
        <v>55</v>
      </c>
      <c r="AK4507" t="s">
        <v>98</v>
      </c>
      <c r="AL4507" s="2">
        <v>0</v>
      </c>
      <c r="AM4507" s="1" t="s">
        <v>15681</v>
      </c>
    </row>
    <row r="4508" spans="1:39" ht="12.75" customHeight="1">
      <c r="A4508" s="1"/>
      <c r="B4508" s="1" t="s">
        <v>15682</v>
      </c>
      <c r="C4508" s="1" t="s">
        <v>15683</v>
      </c>
      <c r="D4508" s="3" t="str">
        <f ca="1">IFERROR(__xludf.DUMMYFUNCTION("PROPER(REGEXEXTRACT(B4476, ""(?:https?:\/\/)?(?:www\.)?([a-zA-Z0-9-]+)\.""))"),"Skyscanner")</f>
        <v>Skyscanner</v>
      </c>
      <c r="E4508" s="1" t="s">
        <v>15684</v>
      </c>
      <c r="F4508" s="1">
        <v>10.298640000000001</v>
      </c>
      <c r="G4508" s="1">
        <v>123.876</v>
      </c>
      <c r="H4508" s="1" t="s">
        <v>15685</v>
      </c>
      <c r="I4508" s="1" t="s">
        <v>2622</v>
      </c>
      <c r="J4508" s="1">
        <f>IF(K4508="URBAN",1,IF(K4508="SUBURBAN",2,IF(K4508="RURAL",3,"")))</f>
        <v>1</v>
      </c>
      <c r="K4508" s="1" t="s">
        <v>42</v>
      </c>
      <c r="L4508" s="18">
        <v>46082</v>
      </c>
      <c r="M4508" s="49"/>
      <c r="N4508" s="18">
        <v>46083</v>
      </c>
      <c r="O4508" s="56">
        <v>0.5</v>
      </c>
      <c r="P4508" s="31" t="str">
        <f>TEXT($L4508, "dddd")</f>
        <v>Sunday</v>
      </c>
      <c r="Q4508" s="39" t="s">
        <v>43</v>
      </c>
      <c r="R4508" s="39">
        <v>0</v>
      </c>
      <c r="S4508" s="1" t="str">
        <f>IF(OR(MONTH(L4508)=12, MONTH(L4508)&lt;=5), "Dry Season", "Wet Season")</f>
        <v>Dry Season</v>
      </c>
      <c r="T4508" s="1">
        <v>1</v>
      </c>
      <c r="U4508" s="1">
        <v>0</v>
      </c>
      <c r="V4508" s="1">
        <v>0</v>
      </c>
      <c r="W4508" s="2">
        <f>IF(ISNUMBER(SEARCH("N/A", X4508)), 0, 1)</f>
        <v>0</v>
      </c>
      <c r="X4508" s="1" t="s">
        <v>44</v>
      </c>
      <c r="Y4508" s="1"/>
      <c r="Z4508" s="1"/>
      <c r="AA4508" s="11" cm="1">
        <f t="array" ref="AA4508">IF(ISBLANK(Y4508), 0, VINCentyInvDistance(F4508,G4508,Y4508,Z4508))</f>
        <v>0</v>
      </c>
      <c r="AB4508" s="1">
        <v>0</v>
      </c>
      <c r="AC4508" s="1">
        <v>0</v>
      </c>
      <c r="AD4508" s="1">
        <v>0</v>
      </c>
      <c r="AE4508" s="1"/>
      <c r="AF4508" s="1"/>
      <c r="AG4508" s="1" t="s">
        <v>731</v>
      </c>
      <c r="AH4508" s="1" t="str">
        <f>TRIM(MID(SUBSTITUTE($H4508,",",REPT(" ",200)),(LEN($H4508)-LEN(SUBSTITUTE($H4508,",",""))-3)*200+1,200))</f>
        <v>Cebu City</v>
      </c>
      <c r="AI4508" s="1" t="str">
        <f>TRIM(MID(SUBSTITUTE($H4508,",",REPT(" ",200)),(LEN($H4508)-LEN(SUBSTITUTE($H4508,",",""))-2)*200+1,200))</f>
        <v>Central Visayas</v>
      </c>
      <c r="AJ4508" s="1" t="s">
        <v>55</v>
      </c>
      <c r="AK4508" t="s">
        <v>56</v>
      </c>
      <c r="AL4508" s="2">
        <v>0</v>
      </c>
      <c r="AM4508" s="1"/>
    </row>
    <row r="4509" spans="1:39" ht="12.75" customHeight="1">
      <c r="A4509" s="1"/>
      <c r="B4509" s="1" t="s">
        <v>15686</v>
      </c>
      <c r="C4509" s="1" t="s">
        <v>15687</v>
      </c>
      <c r="D4509" s="3" t="str">
        <f ca="1">IFERROR(__xludf.DUMMYFUNCTION("PROPER(REGEXEXTRACT(B4477, ""(?:https?:\/\/)?(?:www\.)?([a-zA-Z0-9-]+)\.""))"),"Skyscanner")</f>
        <v>Skyscanner</v>
      </c>
      <c r="E4509" s="1" t="s">
        <v>15688</v>
      </c>
      <c r="F4509" s="1">
        <v>10.33342</v>
      </c>
      <c r="G4509" s="1">
        <v>123.90886999999999</v>
      </c>
      <c r="H4509" s="1" t="s">
        <v>14906</v>
      </c>
      <c r="I4509" s="1" t="s">
        <v>2622</v>
      </c>
      <c r="J4509" s="1">
        <f>IF(K4509="URBAN",1,IF(K4509="SUBURBAN",2,IF(K4509="RURAL",3,"")))</f>
        <v>1</v>
      </c>
      <c r="K4509" s="1" t="s">
        <v>42</v>
      </c>
      <c r="L4509" s="18">
        <v>46082</v>
      </c>
      <c r="M4509" s="49">
        <v>0.625</v>
      </c>
      <c r="N4509" s="18">
        <v>46083</v>
      </c>
      <c r="O4509" s="56">
        <v>0.45833333333333331</v>
      </c>
      <c r="P4509" s="31" t="str">
        <f>TEXT($L4509, "dddd")</f>
        <v>Sunday</v>
      </c>
      <c r="Q4509" s="39" t="s">
        <v>43</v>
      </c>
      <c r="R4509" s="39">
        <v>2249</v>
      </c>
      <c r="S4509" s="1" t="str">
        <f>IF(OR(MONTH(L4509)=12, MONTH(L4509)&lt;=5), "Dry Season", "Wet Season")</f>
        <v>Dry Season</v>
      </c>
      <c r="T4509" s="1">
        <v>1</v>
      </c>
      <c r="U4509" s="1">
        <v>0</v>
      </c>
      <c r="V4509" s="1">
        <v>0</v>
      </c>
      <c r="W4509" s="2">
        <f>IF(ISNUMBER(SEARCH("N/A", X4509)), 0, 1)</f>
        <v>0</v>
      </c>
      <c r="X4509" s="1" t="s">
        <v>44</v>
      </c>
      <c r="Y4509" s="1"/>
      <c r="Z4509" s="1"/>
      <c r="AA4509" s="11" cm="1">
        <f t="array" ref="AA4509">IF(ISBLANK(Y4509), 0, VINCentyInvDistance(F4509,G4509,Y4509,Z4509))</f>
        <v>0</v>
      </c>
      <c r="AB4509" s="1">
        <v>0</v>
      </c>
      <c r="AC4509" s="1">
        <v>0</v>
      </c>
      <c r="AD4509" s="1">
        <v>0</v>
      </c>
      <c r="AE4509" s="1"/>
      <c r="AF4509" s="1"/>
      <c r="AG4509" s="1" t="s">
        <v>731</v>
      </c>
      <c r="AH4509" s="1" t="str">
        <f>TRIM(MID(SUBSTITUTE($H4509,",",REPT(" ",200)),(LEN($H4509)-LEN(SUBSTITUTE($H4509,",",""))-3)*200+1,200))</f>
        <v>Cebu City</v>
      </c>
      <c r="AI4509" s="1" t="str">
        <f>TRIM(MID(SUBSTITUTE($H4509,",",REPT(" ",200)),(LEN($H4509)-LEN(SUBSTITUTE($H4509,",",""))-2)*200+1,200))</f>
        <v>Central Visayas</v>
      </c>
      <c r="AJ4509" s="1" t="s">
        <v>55</v>
      </c>
      <c r="AK4509" t="s">
        <v>17744</v>
      </c>
      <c r="AL4509" s="2">
        <v>0</v>
      </c>
      <c r="AM4509" s="1" t="s">
        <v>15689</v>
      </c>
    </row>
    <row r="4510" spans="1:39" ht="12.75" customHeight="1">
      <c r="A4510" s="1"/>
      <c r="B4510" s="1" t="s">
        <v>15690</v>
      </c>
      <c r="C4510" s="1" t="s">
        <v>15691</v>
      </c>
      <c r="D4510" s="3" t="str">
        <f ca="1">IFERROR(__xludf.DUMMYFUNCTION("PROPER(REGEXEXTRACT(B4478, ""(?:https?:\/\/)?(?:www\.)?([a-zA-Z0-9-]+)\.""))"),"Skyscanner")</f>
        <v>Skyscanner</v>
      </c>
      <c r="E4510" s="1" t="s">
        <v>15692</v>
      </c>
      <c r="F4510" s="1">
        <v>10.333069999999999</v>
      </c>
      <c r="G4510" s="1">
        <v>123.90863</v>
      </c>
      <c r="H4510" s="1" t="s">
        <v>14906</v>
      </c>
      <c r="I4510" s="1" t="s">
        <v>2622</v>
      </c>
      <c r="J4510" s="1">
        <f>IF(K4510="URBAN",1,IF(K4510="SUBURBAN",2,IF(K4510="RURAL",3,"")))</f>
        <v>1</v>
      </c>
      <c r="K4510" s="1" t="s">
        <v>42</v>
      </c>
      <c r="L4510" s="18">
        <v>46082</v>
      </c>
      <c r="M4510" s="49">
        <v>0.58333333333333337</v>
      </c>
      <c r="N4510" s="18">
        <v>46083</v>
      </c>
      <c r="O4510" s="56">
        <v>0.45833333333333331</v>
      </c>
      <c r="P4510" s="31" t="str">
        <f>TEXT($L4510, "dddd")</f>
        <v>Sunday</v>
      </c>
      <c r="Q4510" s="39" t="s">
        <v>43</v>
      </c>
      <c r="R4510" s="39">
        <v>1376</v>
      </c>
      <c r="S4510" s="1" t="str">
        <f>IF(OR(MONTH(L4510)=12, MONTH(L4510)&lt;=5), "Dry Season", "Wet Season")</f>
        <v>Dry Season</v>
      </c>
      <c r="T4510" s="1">
        <v>1</v>
      </c>
      <c r="U4510" s="1">
        <v>0</v>
      </c>
      <c r="V4510" s="1">
        <v>0</v>
      </c>
      <c r="W4510" s="2">
        <f>IF(ISNUMBER(SEARCH("N/A", X4510)), 0, 1)</f>
        <v>0</v>
      </c>
      <c r="X4510" s="1" t="s">
        <v>44</v>
      </c>
      <c r="Y4510" s="1"/>
      <c r="Z4510" s="1"/>
      <c r="AA4510" s="11" cm="1">
        <f t="array" ref="AA4510">IF(ISBLANK(Y4510), 0, VINCentyInvDistance(F4510,G4510,Y4510,Z4510))</f>
        <v>0</v>
      </c>
      <c r="AB4510" s="1">
        <v>0</v>
      </c>
      <c r="AC4510" s="1">
        <v>0</v>
      </c>
      <c r="AD4510" s="1">
        <v>0</v>
      </c>
      <c r="AE4510" s="1"/>
      <c r="AF4510" s="1"/>
      <c r="AG4510" s="1" t="s">
        <v>731</v>
      </c>
      <c r="AH4510" s="1" t="str">
        <f>TRIM(MID(SUBSTITUTE($H4510,",",REPT(" ",200)),(LEN($H4510)-LEN(SUBSTITUTE($H4510,",",""))-3)*200+1,200))</f>
        <v>Cebu City</v>
      </c>
      <c r="AI4510" s="1" t="str">
        <f>TRIM(MID(SUBSTITUTE($H4510,",",REPT(" ",200)),(LEN($H4510)-LEN(SUBSTITUTE($H4510,",",""))-2)*200+1,200))</f>
        <v>Central Visayas</v>
      </c>
      <c r="AJ4510" s="1" t="s">
        <v>55</v>
      </c>
      <c r="AK4510" t="s">
        <v>98</v>
      </c>
      <c r="AL4510" s="2">
        <v>0</v>
      </c>
      <c r="AM4510" s="1" t="s">
        <v>15693</v>
      </c>
    </row>
    <row r="4511" spans="1:39" ht="12.75" customHeight="1">
      <c r="A4511" s="1"/>
      <c r="B4511" s="1" t="s">
        <v>15694</v>
      </c>
      <c r="C4511" s="1" t="s">
        <v>15695</v>
      </c>
      <c r="D4511" s="3" t="str">
        <f ca="1">IFERROR(__xludf.DUMMYFUNCTION("PROPER(REGEXEXTRACT(B4479, ""(?:https?:\/\/)?(?:www\.)?([a-zA-Z0-9-]+)\.""))"),"Skyscanner")</f>
        <v>Skyscanner</v>
      </c>
      <c r="E4511" s="1" t="s">
        <v>15692</v>
      </c>
      <c r="F4511" s="1">
        <v>10.333069999999999</v>
      </c>
      <c r="G4511" s="1">
        <v>123.90863</v>
      </c>
      <c r="H4511" s="1" t="s">
        <v>14906</v>
      </c>
      <c r="I4511" s="1" t="s">
        <v>2622</v>
      </c>
      <c r="J4511" s="1">
        <f>IF(K4511="URBAN",1,IF(K4511="SUBURBAN",2,IF(K4511="RURAL",3,"")))</f>
        <v>1</v>
      </c>
      <c r="K4511" s="1" t="s">
        <v>42</v>
      </c>
      <c r="L4511" s="18">
        <v>46082</v>
      </c>
      <c r="M4511" s="49">
        <v>0.58333333333333337</v>
      </c>
      <c r="N4511" s="18">
        <v>46083</v>
      </c>
      <c r="O4511" s="56">
        <v>0.5</v>
      </c>
      <c r="P4511" s="31" t="str">
        <f>TEXT($L4511, "dddd")</f>
        <v>Sunday</v>
      </c>
      <c r="Q4511" s="39" t="s">
        <v>43</v>
      </c>
      <c r="R4511" s="39">
        <v>0</v>
      </c>
      <c r="S4511" s="1" t="str">
        <f>IF(OR(MONTH(L4511)=12, MONTH(L4511)&lt;=5), "Dry Season", "Wet Season")</f>
        <v>Dry Season</v>
      </c>
      <c r="T4511" s="1">
        <v>1</v>
      </c>
      <c r="U4511" s="1">
        <v>0</v>
      </c>
      <c r="V4511" s="1">
        <v>0</v>
      </c>
      <c r="W4511" s="2">
        <f>IF(ISNUMBER(SEARCH("N/A", X4511)), 0, 1)</f>
        <v>0</v>
      </c>
      <c r="X4511" s="1" t="s">
        <v>44</v>
      </c>
      <c r="Y4511" s="1"/>
      <c r="Z4511" s="1"/>
      <c r="AA4511" s="11" cm="1">
        <f t="array" ref="AA4511">IF(ISBLANK(Y4511), 0, VINCentyInvDistance(F4511,G4511,Y4511,Z4511))</f>
        <v>0</v>
      </c>
      <c r="AB4511" s="1">
        <v>0</v>
      </c>
      <c r="AC4511" s="1">
        <v>0</v>
      </c>
      <c r="AD4511" s="1">
        <v>0</v>
      </c>
      <c r="AE4511" s="1"/>
      <c r="AF4511" s="1"/>
      <c r="AG4511" s="1" t="s">
        <v>731</v>
      </c>
      <c r="AH4511" s="1" t="str">
        <f>TRIM(MID(SUBSTITUTE($H4511,",",REPT(" ",200)),(LEN($H4511)-LEN(SUBSTITUTE($H4511,",",""))-3)*200+1,200))</f>
        <v>Cebu City</v>
      </c>
      <c r="AI4511" s="1" t="str">
        <f>TRIM(MID(SUBSTITUTE($H4511,",",REPT(" ",200)),(LEN($H4511)-LEN(SUBSTITUTE($H4511,",",""))-2)*200+1,200))</f>
        <v>Central Visayas</v>
      </c>
      <c r="AJ4511" s="1" t="s">
        <v>55</v>
      </c>
      <c r="AK4511" t="s">
        <v>16465</v>
      </c>
      <c r="AL4511" s="2">
        <v>0</v>
      </c>
      <c r="AM4511" s="1" t="s">
        <v>15696</v>
      </c>
    </row>
    <row r="4512" spans="1:39" ht="12.75" customHeight="1">
      <c r="A4512" s="1"/>
      <c r="B4512" s="1" t="s">
        <v>15697</v>
      </c>
      <c r="C4512" s="1" t="s">
        <v>15698</v>
      </c>
      <c r="D4512" s="3" t="str">
        <f ca="1">IFERROR(__xludf.DUMMYFUNCTION("PROPER(REGEXEXTRACT(B4480, ""(?:https?:\/\/)?(?:www\.)?([a-zA-Z0-9-]+)\.""))"),"Skyscanner")</f>
        <v>Skyscanner</v>
      </c>
      <c r="E4512" s="1" t="s">
        <v>15699</v>
      </c>
      <c r="F4512" s="1">
        <v>10.33287</v>
      </c>
      <c r="G4512" s="1">
        <v>123.90891999999999</v>
      </c>
      <c r="H4512" s="1" t="s">
        <v>14906</v>
      </c>
      <c r="I4512" s="1" t="s">
        <v>2622</v>
      </c>
      <c r="J4512" s="1">
        <f>IF(K4512="URBAN",1,IF(K4512="SUBURBAN",2,IF(K4512="RURAL",3,"")))</f>
        <v>1</v>
      </c>
      <c r="K4512" s="1" t="s">
        <v>42</v>
      </c>
      <c r="L4512" s="18">
        <v>46082</v>
      </c>
      <c r="M4512" s="49">
        <v>0.625</v>
      </c>
      <c r="N4512" s="18">
        <v>46083</v>
      </c>
      <c r="O4512" s="56">
        <v>0.45833333333333331</v>
      </c>
      <c r="P4512" s="31" t="str">
        <f>TEXT($L4512, "dddd")</f>
        <v>Sunday</v>
      </c>
      <c r="Q4512" s="39" t="s">
        <v>43</v>
      </c>
      <c r="R4512" s="39">
        <v>1377</v>
      </c>
      <c r="S4512" s="1" t="str">
        <f>IF(OR(MONTH(L4512)=12, MONTH(L4512)&lt;=5), "Dry Season", "Wet Season")</f>
        <v>Dry Season</v>
      </c>
      <c r="T4512" s="1">
        <v>1</v>
      </c>
      <c r="U4512" s="1">
        <v>0</v>
      </c>
      <c r="V4512" s="1">
        <v>0</v>
      </c>
      <c r="W4512" s="2">
        <f>IF(ISNUMBER(SEARCH("N/A", X4512)), 0, 1)</f>
        <v>0</v>
      </c>
      <c r="X4512" s="1" t="s">
        <v>44</v>
      </c>
      <c r="Y4512" s="1"/>
      <c r="Z4512" s="1"/>
      <c r="AA4512" s="11" cm="1">
        <f t="array" ref="AA4512">IF(ISBLANK(Y4512), 0, VINCentyInvDistance(F4512,G4512,Y4512,Z4512))</f>
        <v>0</v>
      </c>
      <c r="AB4512" s="1">
        <v>0</v>
      </c>
      <c r="AC4512" s="1">
        <v>0</v>
      </c>
      <c r="AD4512" s="1">
        <v>0</v>
      </c>
      <c r="AE4512" s="1"/>
      <c r="AF4512" s="1"/>
      <c r="AG4512" s="1" t="s">
        <v>731</v>
      </c>
      <c r="AH4512" s="1" t="str">
        <f>TRIM(MID(SUBSTITUTE($H4512,",",REPT(" ",200)),(LEN($H4512)-LEN(SUBSTITUTE($H4512,",",""))-3)*200+1,200))</f>
        <v>Cebu City</v>
      </c>
      <c r="AI4512" s="1" t="str">
        <f>TRIM(MID(SUBSTITUTE($H4512,",",REPT(" ",200)),(LEN($H4512)-LEN(SUBSTITUTE($H4512,",",""))-2)*200+1,200))</f>
        <v>Central Visayas</v>
      </c>
      <c r="AJ4512" s="1" t="s">
        <v>55</v>
      </c>
      <c r="AK4512" t="s">
        <v>16465</v>
      </c>
      <c r="AL4512" s="2">
        <v>0</v>
      </c>
      <c r="AM4512" s="1" t="s">
        <v>15700</v>
      </c>
    </row>
    <row r="4513" spans="1:39" ht="12.75" customHeight="1">
      <c r="A4513" s="1"/>
      <c r="B4513" s="1" t="s">
        <v>15701</v>
      </c>
      <c r="C4513" s="1" t="s">
        <v>15702</v>
      </c>
      <c r="D4513" s="3" t="str">
        <f ca="1">IFERROR(__xludf.DUMMYFUNCTION("PROPER(REGEXEXTRACT(B4481, ""(?:https?:\/\/)?(?:www\.)?([a-zA-Z0-9-]+)\.""))"),"Skyscanner")</f>
        <v>Skyscanner</v>
      </c>
      <c r="E4513" s="1" t="s">
        <v>15703</v>
      </c>
      <c r="F4513" s="1">
        <v>10.323169999999999</v>
      </c>
      <c r="G4513" s="1">
        <v>123.91589999999999</v>
      </c>
      <c r="H4513" s="1" t="s">
        <v>15704</v>
      </c>
      <c r="I4513" s="1" t="s">
        <v>2622</v>
      </c>
      <c r="J4513" s="1">
        <f>IF(K4513="URBAN",1,IF(K4513="SUBURBAN",2,IF(K4513="RURAL",3,"")))</f>
        <v>1</v>
      </c>
      <c r="K4513" s="1" t="s">
        <v>42</v>
      </c>
      <c r="L4513" s="18">
        <v>46082</v>
      </c>
      <c r="M4513" s="49">
        <v>0.58333333333333337</v>
      </c>
      <c r="N4513" s="18">
        <v>46083</v>
      </c>
      <c r="O4513" s="56">
        <v>0.5</v>
      </c>
      <c r="P4513" s="31" t="str">
        <f>TEXT($L4513, "dddd")</f>
        <v>Sunday</v>
      </c>
      <c r="Q4513" s="39" t="s">
        <v>43</v>
      </c>
      <c r="R4513" s="39">
        <v>12393</v>
      </c>
      <c r="S4513" s="1" t="str">
        <f>IF(OR(MONTH(L4513)=12, MONTH(L4513)&lt;=5), "Dry Season", "Wet Season")</f>
        <v>Dry Season</v>
      </c>
      <c r="T4513" s="1">
        <v>1</v>
      </c>
      <c r="U4513" s="1">
        <v>0</v>
      </c>
      <c r="V4513" s="1">
        <v>0</v>
      </c>
      <c r="W4513" s="2">
        <f>IF(ISNUMBER(SEARCH("N/A", X4513)), 0, 1)</f>
        <v>0</v>
      </c>
      <c r="X4513" s="1" t="s">
        <v>44</v>
      </c>
      <c r="Y4513" s="1"/>
      <c r="Z4513" s="1"/>
      <c r="AA4513" s="11" cm="1">
        <f t="array" ref="AA4513">IF(ISBLANK(Y4513), 0, VINCentyInvDistance(F4513,G4513,Y4513,Z4513))</f>
        <v>0</v>
      </c>
      <c r="AB4513" s="1">
        <v>0</v>
      </c>
      <c r="AC4513" s="1">
        <v>0</v>
      </c>
      <c r="AD4513" s="1">
        <v>0</v>
      </c>
      <c r="AE4513" s="1"/>
      <c r="AF4513" s="1"/>
      <c r="AG4513" s="1" t="s">
        <v>731</v>
      </c>
      <c r="AH4513" s="1" t="str">
        <f>TRIM(MID(SUBSTITUTE($H4513,",",REPT(" ",200)),(LEN($H4513)-LEN(SUBSTITUTE($H4513,",",""))-3)*200+1,200))</f>
        <v>Cebu City</v>
      </c>
      <c r="AI4513" s="1" t="str">
        <f>TRIM(MID(SUBSTITUTE($H4513,",",REPT(" ",200)),(LEN($H4513)-LEN(SUBSTITUTE($H4513,",",""))-2)*200+1,200))</f>
        <v>Central Visayas</v>
      </c>
      <c r="AJ4513" s="1" t="s">
        <v>55</v>
      </c>
      <c r="AK4513" t="s">
        <v>17745</v>
      </c>
      <c r="AL4513" s="2">
        <v>0</v>
      </c>
      <c r="AM4513" s="1" t="s">
        <v>15705</v>
      </c>
    </row>
    <row r="4514" spans="1:39" ht="12.75" customHeight="1">
      <c r="A4514" s="1"/>
      <c r="B4514" s="1" t="s">
        <v>15706</v>
      </c>
      <c r="C4514" s="1" t="s">
        <v>15707</v>
      </c>
      <c r="D4514" s="3" t="str">
        <f ca="1">IFERROR(__xludf.DUMMYFUNCTION("PROPER(REGEXEXTRACT(B4482, ""(?:https?:\/\/)?(?:www\.)?([a-zA-Z0-9-]+)\.""))"),"Skyscanner")</f>
        <v>Skyscanner</v>
      </c>
      <c r="E4514" s="1" t="s">
        <v>15708</v>
      </c>
      <c r="F4514" s="1">
        <v>10.31063</v>
      </c>
      <c r="G4514" s="1">
        <v>123.89745000000001</v>
      </c>
      <c r="H4514" s="1" t="s">
        <v>15034</v>
      </c>
      <c r="I4514" s="1" t="s">
        <v>2622</v>
      </c>
      <c r="J4514" s="1">
        <f>IF(K4514="URBAN",1,IF(K4514="SUBURBAN",2,IF(K4514="RURAL",3,"")))</f>
        <v>1</v>
      </c>
      <c r="K4514" s="1" t="s">
        <v>42</v>
      </c>
      <c r="L4514" s="18">
        <v>46082</v>
      </c>
      <c r="M4514" s="49">
        <v>0.625</v>
      </c>
      <c r="N4514" s="18">
        <v>46083</v>
      </c>
      <c r="O4514" s="56">
        <v>0.45833333333333331</v>
      </c>
      <c r="P4514" s="31" t="str">
        <f>TEXT($L4514, "dddd")</f>
        <v>Sunday</v>
      </c>
      <c r="Q4514" s="39" t="s">
        <v>207</v>
      </c>
      <c r="R4514" s="39">
        <v>2570</v>
      </c>
      <c r="S4514" s="1" t="str">
        <f>IF(OR(MONTH(L4514)=12, MONTH(L4514)&lt;=5), "Dry Season", "Wet Season")</f>
        <v>Dry Season</v>
      </c>
      <c r="T4514" s="1">
        <v>1</v>
      </c>
      <c r="U4514" s="1">
        <v>0</v>
      </c>
      <c r="V4514" s="1">
        <v>0</v>
      </c>
      <c r="W4514" s="2">
        <f>IF(ISNUMBER(SEARCH("N/A", X4514)), 0, 1)</f>
        <v>0</v>
      </c>
      <c r="X4514" s="1" t="s">
        <v>44</v>
      </c>
      <c r="Y4514" s="1"/>
      <c r="Z4514" s="1"/>
      <c r="AA4514" s="11" cm="1">
        <f t="array" ref="AA4514">IF(ISBLANK(Y4514), 0, VINCentyInvDistance(F4514,G4514,Y4514,Z4514))</f>
        <v>0</v>
      </c>
      <c r="AB4514" s="1">
        <v>0</v>
      </c>
      <c r="AC4514" s="1">
        <v>0</v>
      </c>
      <c r="AD4514" s="1">
        <v>0</v>
      </c>
      <c r="AE4514" s="1"/>
      <c r="AF4514" s="1"/>
      <c r="AG4514" s="1" t="s">
        <v>731</v>
      </c>
      <c r="AH4514" s="1" t="str">
        <f>TRIM(MID(SUBSTITUTE($H4514,",",REPT(" ",200)),(LEN($H4514)-LEN(SUBSTITUTE($H4514,",",""))-3)*200+1,200))</f>
        <v>Cebu City</v>
      </c>
      <c r="AI4514" s="1" t="str">
        <f>TRIM(MID(SUBSTITUTE($H4514,",",REPT(" ",200)),(LEN($H4514)-LEN(SUBSTITUTE($H4514,",",""))-2)*200+1,200))</f>
        <v>Central Visayas</v>
      </c>
      <c r="AJ4514" s="1" t="s">
        <v>55</v>
      </c>
      <c r="AK4514" t="s">
        <v>56</v>
      </c>
      <c r="AL4514" s="2">
        <v>0</v>
      </c>
      <c r="AM4514" s="1" t="s">
        <v>15709</v>
      </c>
    </row>
    <row r="4515" spans="1:39" ht="12.75" customHeight="1">
      <c r="A4515" s="1"/>
      <c r="B4515" s="1" t="s">
        <v>15710</v>
      </c>
      <c r="C4515" s="1" t="s">
        <v>15711</v>
      </c>
      <c r="D4515" s="3" t="str">
        <f ca="1">IFERROR(__xludf.DUMMYFUNCTION("PROPER(REGEXEXTRACT(B4483, ""(?:https?:\/\/)?(?:www\.)?([a-zA-Z0-9-]+)\.""))"),"Skyscanner")</f>
        <v>Skyscanner</v>
      </c>
      <c r="E4515" s="1" t="s">
        <v>15712</v>
      </c>
      <c r="F4515" s="1">
        <v>10.34103</v>
      </c>
      <c r="G4515" s="1">
        <v>123.90478</v>
      </c>
      <c r="H4515" s="1" t="s">
        <v>15713</v>
      </c>
      <c r="I4515" s="1" t="s">
        <v>2622</v>
      </c>
      <c r="J4515" s="1">
        <f>IF(K4515="URBAN",1,IF(K4515="SUBURBAN",2,IF(K4515="RURAL",3,"")))</f>
        <v>1</v>
      </c>
      <c r="K4515" s="1" t="s">
        <v>42</v>
      </c>
      <c r="L4515" s="18">
        <v>46082</v>
      </c>
      <c r="M4515" s="49">
        <v>0.625</v>
      </c>
      <c r="N4515" s="18">
        <v>46083</v>
      </c>
      <c r="O4515" s="56">
        <v>0.5</v>
      </c>
      <c r="P4515" s="31" t="str">
        <f>TEXT($L4515, "dddd")</f>
        <v>Sunday</v>
      </c>
      <c r="Q4515" s="39" t="s">
        <v>43</v>
      </c>
      <c r="R4515" s="39">
        <v>6885</v>
      </c>
      <c r="S4515" s="1" t="str">
        <f>IF(OR(MONTH(L4515)=12, MONTH(L4515)&lt;=5), "Dry Season", "Wet Season")</f>
        <v>Dry Season</v>
      </c>
      <c r="T4515" s="1">
        <v>1</v>
      </c>
      <c r="U4515" s="1">
        <v>0</v>
      </c>
      <c r="V4515" s="1">
        <v>0</v>
      </c>
      <c r="W4515" s="2">
        <f>IF(ISNUMBER(SEARCH("N/A", X4515)), 0, 1)</f>
        <v>0</v>
      </c>
      <c r="X4515" s="1" t="s">
        <v>44</v>
      </c>
      <c r="Y4515" s="1"/>
      <c r="Z4515" s="1"/>
      <c r="AA4515" s="11" cm="1">
        <f t="array" ref="AA4515">IF(ISBLANK(Y4515), 0, VINCentyInvDistance(F4515,G4515,Y4515,Z4515))</f>
        <v>0</v>
      </c>
      <c r="AB4515" s="1">
        <v>0</v>
      </c>
      <c r="AC4515" s="1">
        <v>0</v>
      </c>
      <c r="AD4515" s="1">
        <v>0</v>
      </c>
      <c r="AE4515" s="1"/>
      <c r="AF4515" s="1"/>
      <c r="AG4515" s="1" t="s">
        <v>731</v>
      </c>
      <c r="AH4515" s="1" t="str">
        <f>TRIM(MID(SUBSTITUTE($H4515,",",REPT(" ",200)),(LEN($H4515)-LEN(SUBSTITUTE($H4515,",",""))-3)*200+1,200))</f>
        <v>Cebu City</v>
      </c>
      <c r="AI4515" s="1" t="str">
        <f>TRIM(MID(SUBSTITUTE($H4515,",",REPT(" ",200)),(LEN($H4515)-LEN(SUBSTITUTE($H4515,",",""))-2)*200+1,200))</f>
        <v>Central Visayas</v>
      </c>
      <c r="AJ4515" s="1" t="s">
        <v>55</v>
      </c>
      <c r="AK4515" t="s">
        <v>56</v>
      </c>
      <c r="AL4515" s="2">
        <v>0</v>
      </c>
      <c r="AM4515" s="1" t="s">
        <v>15714</v>
      </c>
    </row>
    <row r="4516" spans="1:39" ht="12.75" customHeight="1">
      <c r="A4516" s="1"/>
      <c r="B4516" s="1" t="s">
        <v>15715</v>
      </c>
      <c r="C4516" s="1" t="s">
        <v>15716</v>
      </c>
      <c r="D4516" s="3" t="str">
        <f ca="1">IFERROR(__xludf.DUMMYFUNCTION("PROPER(REGEXEXTRACT(B4484, ""(?:https?:\/\/)?(?:www\.)?([a-zA-Z0-9-]+)\.""))"),"Skyscanner")</f>
        <v>Skyscanner</v>
      </c>
      <c r="E4516" s="1" t="s">
        <v>15717</v>
      </c>
      <c r="F4516" s="1">
        <v>10.31071</v>
      </c>
      <c r="G4516" s="1">
        <v>123.89731</v>
      </c>
      <c r="H4516" s="1" t="s">
        <v>15034</v>
      </c>
      <c r="I4516" s="1" t="s">
        <v>2622</v>
      </c>
      <c r="J4516" s="1">
        <f>IF(K4516="URBAN",1,IF(K4516="SUBURBAN",2,IF(K4516="RURAL",3,"")))</f>
        <v>1</v>
      </c>
      <c r="K4516" s="1" t="s">
        <v>42</v>
      </c>
      <c r="L4516" s="18">
        <v>46082</v>
      </c>
      <c r="M4516" s="49">
        <v>0.625</v>
      </c>
      <c r="N4516" s="18">
        <v>46083</v>
      </c>
      <c r="O4516" s="56">
        <v>0.5</v>
      </c>
      <c r="P4516" s="31" t="str">
        <f>TEXT($L4516, "dddd")</f>
        <v>Sunday</v>
      </c>
      <c r="Q4516" s="39" t="s">
        <v>43</v>
      </c>
      <c r="R4516" s="39">
        <v>2550</v>
      </c>
      <c r="S4516" s="1" t="str">
        <f>IF(OR(MONTH(L4516)=12, MONTH(L4516)&lt;=5), "Dry Season", "Wet Season")</f>
        <v>Dry Season</v>
      </c>
      <c r="T4516" s="1">
        <v>1</v>
      </c>
      <c r="U4516" s="1">
        <v>0</v>
      </c>
      <c r="V4516" s="1">
        <v>0</v>
      </c>
      <c r="W4516" s="2">
        <f>IF(ISNUMBER(SEARCH("N/A", X4516)), 0, 1)</f>
        <v>0</v>
      </c>
      <c r="X4516" s="1" t="s">
        <v>44</v>
      </c>
      <c r="Y4516" s="1"/>
      <c r="Z4516" s="1"/>
      <c r="AA4516" s="11" cm="1">
        <f t="array" ref="AA4516">IF(ISBLANK(Y4516), 0, VINCentyInvDistance(F4516,G4516,Y4516,Z4516))</f>
        <v>0</v>
      </c>
      <c r="AB4516" s="1">
        <v>0</v>
      </c>
      <c r="AC4516" s="1">
        <v>0</v>
      </c>
      <c r="AD4516" s="1">
        <v>0</v>
      </c>
      <c r="AE4516" s="1"/>
      <c r="AF4516" s="1"/>
      <c r="AG4516" s="1" t="s">
        <v>731</v>
      </c>
      <c r="AH4516" s="1" t="str">
        <f>TRIM(MID(SUBSTITUTE($H4516,",",REPT(" ",200)),(LEN($H4516)-LEN(SUBSTITUTE($H4516,",",""))-3)*200+1,200))</f>
        <v>Cebu City</v>
      </c>
      <c r="AI4516" s="1" t="str">
        <f>TRIM(MID(SUBSTITUTE($H4516,",",REPT(" ",200)),(LEN($H4516)-LEN(SUBSTITUTE($H4516,",",""))-2)*200+1,200))</f>
        <v>Central Visayas</v>
      </c>
      <c r="AJ4516" s="1" t="s">
        <v>55</v>
      </c>
      <c r="AK4516" t="s">
        <v>16465</v>
      </c>
      <c r="AL4516" s="2">
        <v>0</v>
      </c>
      <c r="AM4516" s="1" t="s">
        <v>15718</v>
      </c>
    </row>
    <row r="4517" spans="1:39" ht="12.75" customHeight="1">
      <c r="A4517" s="1"/>
      <c r="B4517" s="1" t="s">
        <v>13720</v>
      </c>
      <c r="C4517" s="1" t="s">
        <v>15724</v>
      </c>
      <c r="D4517" s="3" t="str">
        <f ca="1">IFERROR(__xludf.DUMMYFUNCTION("PROPER(REGEXEXTRACT(B4486, ""(?:https?:\/\/)?(?:www\.)?([a-zA-Z0-9-]+)\.""))"),"Skyscanner")</f>
        <v>Skyscanner</v>
      </c>
      <c r="E4517" s="1" t="s">
        <v>15725</v>
      </c>
      <c r="F4517" s="1">
        <v>7.13645</v>
      </c>
      <c r="G4517" s="1">
        <v>125.66055</v>
      </c>
      <c r="H4517" s="1" t="s">
        <v>4792</v>
      </c>
      <c r="I4517" s="1" t="s">
        <v>4252</v>
      </c>
      <c r="J4517" s="1">
        <f>IF(K4517="URBAN",1,IF(K4517="SUBURBAN",2,IF(K4517="RURAL",3,"")))</f>
        <v>1</v>
      </c>
      <c r="K4517" s="1" t="s">
        <v>42</v>
      </c>
      <c r="L4517" s="18">
        <v>46082</v>
      </c>
      <c r="M4517" s="49">
        <v>0.625</v>
      </c>
      <c r="N4517" s="18">
        <v>46083</v>
      </c>
      <c r="O4517" s="56">
        <v>0.5</v>
      </c>
      <c r="P4517" s="31" t="str">
        <f>TEXT($L4517, "dddd")</f>
        <v>Sunday</v>
      </c>
      <c r="Q4517" s="39" t="s">
        <v>186</v>
      </c>
      <c r="R4517" s="39">
        <v>2478</v>
      </c>
      <c r="S4517" s="1" t="str">
        <f>IF(OR(MONTH(L4517)=12, MONTH(L4517)&lt;=5), "Dry Season", "Wet Season")</f>
        <v>Dry Season</v>
      </c>
      <c r="T4517" s="1">
        <v>1</v>
      </c>
      <c r="U4517" s="1">
        <v>0</v>
      </c>
      <c r="V4517" s="1">
        <v>0</v>
      </c>
      <c r="W4517" s="2">
        <f>IF(ISNUMBER(SEARCH("N/A", X4517)), 0, 1)</f>
        <v>0</v>
      </c>
      <c r="X4517" s="1" t="s">
        <v>44</v>
      </c>
      <c r="Y4517" s="1"/>
      <c r="Z4517" s="1"/>
      <c r="AA4517" s="11" cm="1">
        <f t="array" ref="AA4517">IF(ISBLANK(Y4517), 0, VINCentyInvDistance(F4517,G4517,Y4517,Z4517))</f>
        <v>0</v>
      </c>
      <c r="AB4517" s="1">
        <v>1</v>
      </c>
      <c r="AC4517" s="1">
        <v>0</v>
      </c>
      <c r="AD4517" s="1">
        <v>0</v>
      </c>
      <c r="AE4517" s="1"/>
      <c r="AF4517" s="1"/>
      <c r="AG4517" s="1" t="str">
        <f>TRIM(MID(SUBSTITUTE($H4517,",",REPT(" ",200)),(LEN($H4517)-LEN(SUBSTITUTE($H4517,",",""))-4)*200+1,200))</f>
        <v>Buhangin District</v>
      </c>
      <c r="AH4517" s="1" t="str">
        <f>TRIM(MID(SUBSTITUTE($H4517,",",REPT(" ",200)),(LEN($H4517)-LEN(SUBSTITUTE($H4517,",",""))-3)*200+1,200))</f>
        <v>Davao City</v>
      </c>
      <c r="AI4517" s="1" t="str">
        <f>TRIM(MID(SUBSTITUTE($H4517,",",REPT(" ",200)),(LEN($H4517)-LEN(SUBSTITUTE($H4517,",",""))-2)*200+1,200))</f>
        <v>Davao Region</v>
      </c>
      <c r="AJ4517" s="1" t="str">
        <f>TRIM(MID(SUBSTITUTE($H4517,",",REPT(" ",200)),(LEN($H4517)-LEN(SUBSTITUTE($H4517,",",""))-0)*200+1,200))</f>
        <v>Philippines</v>
      </c>
      <c r="AK4517" t="s">
        <v>17746</v>
      </c>
      <c r="AL4517" s="2">
        <v>0</v>
      </c>
      <c r="AM4517" s="1" t="s">
        <v>13723</v>
      </c>
    </row>
    <row r="4518" spans="1:39" ht="12.75" customHeight="1">
      <c r="A4518" s="1"/>
      <c r="B4518" s="1" t="s">
        <v>15726</v>
      </c>
      <c r="C4518" s="1" t="s">
        <v>15727</v>
      </c>
      <c r="D4518" s="3" t="str">
        <f ca="1">IFERROR(__xludf.DUMMYFUNCTION("PROPER(REGEXEXTRACT(B4487, ""(?:https?:\/\/)?(?:www\.)?([a-zA-Z0-9-]+)\.""))"),"Skyscanner")</f>
        <v>Skyscanner</v>
      </c>
      <c r="E4518" s="1" t="s">
        <v>15728</v>
      </c>
      <c r="F4518" s="1">
        <v>10.32508</v>
      </c>
      <c r="G4518" s="1">
        <v>123.90667000000001</v>
      </c>
      <c r="H4518" s="1" t="s">
        <v>15729</v>
      </c>
      <c r="I4518" s="1" t="s">
        <v>2622</v>
      </c>
      <c r="J4518" s="1">
        <f>IF(K4518="URBAN",1,IF(K4518="SUBURBAN",2,IF(K4518="RURAL",3,"")))</f>
        <v>1</v>
      </c>
      <c r="K4518" s="1" t="s">
        <v>42</v>
      </c>
      <c r="L4518" s="18">
        <v>46082</v>
      </c>
      <c r="M4518" s="49">
        <v>0.58333333333333337</v>
      </c>
      <c r="N4518" s="18">
        <v>46083</v>
      </c>
      <c r="O4518" s="56">
        <v>0.5</v>
      </c>
      <c r="P4518" s="31" t="str">
        <f>TEXT($L4518, "dddd")</f>
        <v>Sunday</v>
      </c>
      <c r="Q4518" s="39" t="s">
        <v>43</v>
      </c>
      <c r="R4518" s="39">
        <v>2946</v>
      </c>
      <c r="S4518" s="1" t="str">
        <f>IF(OR(MONTH(L4518)=12, MONTH(L4518)&lt;=5), "Dry Season", "Wet Season")</f>
        <v>Dry Season</v>
      </c>
      <c r="T4518" s="1">
        <v>1</v>
      </c>
      <c r="U4518" s="1">
        <v>0</v>
      </c>
      <c r="V4518" s="1">
        <v>0</v>
      </c>
      <c r="W4518" s="2">
        <f>IF(ISNUMBER(SEARCH("N/A", X4518)), 0, 1)</f>
        <v>0</v>
      </c>
      <c r="X4518" s="1" t="s">
        <v>44</v>
      </c>
      <c r="Y4518" s="1"/>
      <c r="Z4518" s="1"/>
      <c r="AA4518" s="11" cm="1">
        <f t="array" ref="AA4518">IF(ISBLANK(Y4518), 0, VINCentyInvDistance(F4518,G4518,Y4518,Z4518))</f>
        <v>0</v>
      </c>
      <c r="AB4518" s="1">
        <v>0</v>
      </c>
      <c r="AC4518" s="1">
        <v>0</v>
      </c>
      <c r="AD4518" s="1">
        <v>0</v>
      </c>
      <c r="AE4518" s="1"/>
      <c r="AF4518" s="1"/>
      <c r="AG4518" s="1" t="s">
        <v>731</v>
      </c>
      <c r="AH4518" s="1" t="str">
        <f>TRIM(MID(SUBSTITUTE($H4518,",",REPT(" ",200)),(LEN($H4518)-LEN(SUBSTITUTE($H4518,",",""))-3)*200+1,200))</f>
        <v>Cebu City</v>
      </c>
      <c r="AI4518" s="1" t="str">
        <f>TRIM(MID(SUBSTITUTE($H4518,",",REPT(" ",200)),(LEN($H4518)-LEN(SUBSTITUTE($H4518,",",""))-2)*200+1,200))</f>
        <v>Central Visayas</v>
      </c>
      <c r="AJ4518" s="1" t="s">
        <v>55</v>
      </c>
      <c r="AK4518" t="s">
        <v>17747</v>
      </c>
      <c r="AL4518" s="2">
        <v>0</v>
      </c>
      <c r="AM4518" s="1" t="s">
        <v>15730</v>
      </c>
    </row>
    <row r="4519" spans="1:39" ht="12.75" customHeight="1">
      <c r="A4519" s="1"/>
      <c r="B4519" s="1" t="s">
        <v>14763</v>
      </c>
      <c r="C4519" s="1" t="s">
        <v>15731</v>
      </c>
      <c r="D4519" s="3" t="str">
        <f ca="1">IFERROR(__xludf.DUMMYFUNCTION("PROPER(REGEXEXTRACT(B4488, ""(?:https?:\/\/)?(?:www\.)?([a-zA-Z0-9-]+)\.""))"),"Skyscanner")</f>
        <v>Skyscanner</v>
      </c>
      <c r="E4519" s="1" t="s">
        <v>14765</v>
      </c>
      <c r="F4519" s="1">
        <v>10.311842</v>
      </c>
      <c r="G4519" s="1">
        <v>123.921206</v>
      </c>
      <c r="H4519" s="1" t="s">
        <v>14766</v>
      </c>
      <c r="I4519" s="1" t="s">
        <v>2622</v>
      </c>
      <c r="J4519" s="1">
        <f>IF(K4519="URBAN",1,IF(K4519="SUBURBAN",2,IF(K4519="RURAL",3,"")))</f>
        <v>1</v>
      </c>
      <c r="K4519" s="1" t="s">
        <v>42</v>
      </c>
      <c r="L4519" s="18">
        <v>46082</v>
      </c>
      <c r="M4519" s="49">
        <v>0.625</v>
      </c>
      <c r="N4519" s="18">
        <v>46083</v>
      </c>
      <c r="O4519" s="56">
        <v>0.5</v>
      </c>
      <c r="P4519" s="31" t="str">
        <f>TEXT($L4519, "dddd")</f>
        <v>Sunday</v>
      </c>
      <c r="Q4519" s="39" t="s">
        <v>43</v>
      </c>
      <c r="R4519" s="39">
        <v>3355</v>
      </c>
      <c r="S4519" s="1" t="str">
        <f>IF(OR(MONTH(L4519)=12, MONTH(L4519)&lt;=5), "Dry Season", "Wet Season")</f>
        <v>Dry Season</v>
      </c>
      <c r="T4519" s="1">
        <v>1</v>
      </c>
      <c r="U4519" s="1">
        <v>0</v>
      </c>
      <c r="V4519" s="1">
        <v>0</v>
      </c>
      <c r="W4519" s="2">
        <f>IF(ISNUMBER(SEARCH("N/A", X4519)), 0, 1)</f>
        <v>0</v>
      </c>
      <c r="X4519" s="1" t="s">
        <v>44</v>
      </c>
      <c r="Y4519" s="1"/>
      <c r="Z4519" s="1"/>
      <c r="AA4519" s="11" cm="1">
        <f t="array" ref="AA4519">IF(ISBLANK(Y4519), 0, VINCentyInvDistance(F4519,G4519,Y4519,Z4519))</f>
        <v>0</v>
      </c>
      <c r="AB4519" s="1">
        <v>1</v>
      </c>
      <c r="AC4519" s="1">
        <v>7.6</v>
      </c>
      <c r="AD4519" s="1">
        <v>0</v>
      </c>
      <c r="AE4519" s="1">
        <v>1432</v>
      </c>
      <c r="AF4519" s="1"/>
      <c r="AG4519" s="1" t="s">
        <v>731</v>
      </c>
      <c r="AH4519" s="1" t="str">
        <f>TRIM(MID(SUBSTITUTE($H4519,",",REPT(" ",200)),(LEN($H4519)-LEN(SUBSTITUTE($H4519,",",""))-3)*200+1,200))</f>
        <v>Cebu City</v>
      </c>
      <c r="AI4519" s="1" t="str">
        <f>TRIM(MID(SUBSTITUTE($H4519,",",REPT(" ",200)),(LEN($H4519)-LEN(SUBSTITUTE($H4519,",",""))-2)*200+1,200))</f>
        <v>Central Visayas</v>
      </c>
      <c r="AJ4519" s="1" t="s">
        <v>55</v>
      </c>
      <c r="AK4519" t="s">
        <v>17664</v>
      </c>
      <c r="AL4519" s="1">
        <v>3</v>
      </c>
      <c r="AM4519" s="1" t="s">
        <v>14767</v>
      </c>
    </row>
    <row r="4520" spans="1:39" ht="12.75" customHeight="1">
      <c r="A4520" s="1"/>
      <c r="B4520" s="1" t="s">
        <v>14768</v>
      </c>
      <c r="C4520" s="1" t="s">
        <v>15732</v>
      </c>
      <c r="D4520" s="3" t="str">
        <f ca="1">IFERROR(__xludf.DUMMYFUNCTION("PROPER(REGEXEXTRACT(B4489, ""(?:https?:\/\/)?(?:www\.)?([a-zA-Z0-9-]+)\.""))"),"Skyscanner")</f>
        <v>Skyscanner</v>
      </c>
      <c r="E4520" s="1" t="s">
        <v>14770</v>
      </c>
      <c r="F4520" s="1">
        <v>10.309123</v>
      </c>
      <c r="G4520" s="1">
        <v>123.894766</v>
      </c>
      <c r="H4520" s="1" t="s">
        <v>14771</v>
      </c>
      <c r="I4520" s="1" t="s">
        <v>2622</v>
      </c>
      <c r="J4520" s="1">
        <f>IF(K4520="URBAN",1,IF(K4520="SUBURBAN",2,IF(K4520="RURAL",3,"")))</f>
        <v>1</v>
      </c>
      <c r="K4520" s="1" t="s">
        <v>42</v>
      </c>
      <c r="L4520" s="18">
        <v>46082</v>
      </c>
      <c r="M4520" s="49">
        <v>0.625</v>
      </c>
      <c r="N4520" s="18">
        <v>46083</v>
      </c>
      <c r="O4520" s="56">
        <v>0.5</v>
      </c>
      <c r="P4520" s="31" t="str">
        <f>TEXT($L4520, "dddd")</f>
        <v>Sunday</v>
      </c>
      <c r="Q4520" s="39" t="s">
        <v>1341</v>
      </c>
      <c r="R4520" s="39">
        <v>4082</v>
      </c>
      <c r="S4520" s="1" t="str">
        <f>IF(OR(MONTH(L4520)=12, MONTH(L4520)&lt;=5), "Dry Season", "Wet Season")</f>
        <v>Dry Season</v>
      </c>
      <c r="T4520" s="1">
        <v>1</v>
      </c>
      <c r="U4520" s="1">
        <v>0</v>
      </c>
      <c r="V4520" s="1">
        <v>0</v>
      </c>
      <c r="W4520" s="2">
        <f>IF(ISNUMBER(SEARCH("N/A", X4520)), 0, 1)</f>
        <v>0</v>
      </c>
      <c r="X4520" s="1" t="s">
        <v>44</v>
      </c>
      <c r="Y4520" s="1"/>
      <c r="Z4520" s="1"/>
      <c r="AA4520" s="11" cm="1">
        <f t="array" ref="AA4520">IF(ISBLANK(Y4520), 0, VINCentyInvDistance(F4520,G4520,Y4520,Z4520))</f>
        <v>0</v>
      </c>
      <c r="AB4520" s="1">
        <v>0</v>
      </c>
      <c r="AC4520" s="1">
        <v>9</v>
      </c>
      <c r="AD4520" s="1">
        <v>0</v>
      </c>
      <c r="AE4520" s="1">
        <v>77</v>
      </c>
      <c r="AF4520" s="1"/>
      <c r="AG4520" s="1" t="str">
        <f>TRIM(MID(SUBSTITUTE($H4520,",",REPT(" ",200)),(LEN($H4520)-LEN(SUBSTITUTE($H4520,",",""))-4)*200+1,200))</f>
        <v>Camputhaw</v>
      </c>
      <c r="AH4520" s="1" t="str">
        <f>TRIM(MID(SUBSTITUTE($H4520,",",REPT(" ",200)),(LEN($H4520)-LEN(SUBSTITUTE($H4520,",",""))-3)*200+1,200))</f>
        <v>Cebu City</v>
      </c>
      <c r="AI4520" s="1" t="str">
        <f>TRIM(MID(SUBSTITUTE($H4520,",",REPT(" ",200)),(LEN($H4520)-LEN(SUBSTITUTE($H4520,",",""))-2)*200+1,200))</f>
        <v>Central Visayas</v>
      </c>
      <c r="AJ4520" s="1" t="str">
        <f>TRIM(MID(SUBSTITUTE($H4520,",",REPT(" ",200)),(LEN($H4520)-LEN(SUBSTITUTE($H4520,",",""))-0)*200+1,200))</f>
        <v>Philippines</v>
      </c>
      <c r="AK4520" t="s">
        <v>14772</v>
      </c>
      <c r="AL4520" s="1">
        <v>3</v>
      </c>
      <c r="AM4520" s="1" t="s">
        <v>14773</v>
      </c>
    </row>
    <row r="4521" spans="1:39" ht="12.75" customHeight="1">
      <c r="A4521" s="1"/>
      <c r="B4521" s="1" t="s">
        <v>14774</v>
      </c>
      <c r="C4521" s="1" t="s">
        <v>15733</v>
      </c>
      <c r="D4521" s="3" t="str">
        <f ca="1">IFERROR(__xludf.DUMMYFUNCTION("PROPER(REGEXEXTRACT(B4490, ""(?:https?:\/\/)?(?:www\.)?([a-zA-Z0-9-]+)\.""))"),"Skyscanner")</f>
        <v>Skyscanner</v>
      </c>
      <c r="E4521" s="1" t="s">
        <v>14776</v>
      </c>
      <c r="F4521" s="1">
        <v>10.30964</v>
      </c>
      <c r="G4521" s="1">
        <v>123.91919</v>
      </c>
      <c r="H4521" s="1" t="s">
        <v>14777</v>
      </c>
      <c r="I4521" s="1" t="s">
        <v>2622</v>
      </c>
      <c r="J4521" s="1">
        <f>IF(K4521="URBAN",1,IF(K4521="SUBURBAN",2,IF(K4521="RURAL",3,"")))</f>
        <v>1</v>
      </c>
      <c r="K4521" s="1" t="s">
        <v>42</v>
      </c>
      <c r="L4521" s="18">
        <v>46082</v>
      </c>
      <c r="M4521" s="49">
        <v>0.625</v>
      </c>
      <c r="N4521" s="18">
        <v>46083</v>
      </c>
      <c r="O4521" s="56">
        <v>0.5</v>
      </c>
      <c r="P4521" s="31" t="str">
        <f>TEXT($L4521, "dddd")</f>
        <v>Sunday</v>
      </c>
      <c r="Q4521" s="39" t="s">
        <v>207</v>
      </c>
      <c r="R4521" s="39">
        <v>7780</v>
      </c>
      <c r="S4521" s="1" t="str">
        <f>IF(OR(MONTH(L4521)=12, MONTH(L4521)&lt;=5), "Dry Season", "Wet Season")</f>
        <v>Dry Season</v>
      </c>
      <c r="T4521" s="1">
        <v>1</v>
      </c>
      <c r="U4521" s="1">
        <v>0</v>
      </c>
      <c r="V4521" s="1">
        <v>0</v>
      </c>
      <c r="W4521" s="2">
        <f>IF(ISNUMBER(SEARCH("N/A", X4521)), 0, 1)</f>
        <v>0</v>
      </c>
      <c r="X4521" s="1" t="s">
        <v>44</v>
      </c>
      <c r="Y4521" s="1"/>
      <c r="Z4521" s="1"/>
      <c r="AA4521" s="11" cm="1">
        <f t="array" ref="AA4521">IF(ISBLANK(Y4521), 0, VINCentyInvDistance(F4521,G4521,Y4521,Z4521))</f>
        <v>0</v>
      </c>
      <c r="AB4521" s="1">
        <v>1</v>
      </c>
      <c r="AC4521" s="1">
        <v>9</v>
      </c>
      <c r="AD4521" s="1">
        <v>4.5</v>
      </c>
      <c r="AE4521" s="1">
        <v>5838</v>
      </c>
      <c r="AF4521" s="1"/>
      <c r="AG4521" s="1" t="s">
        <v>731</v>
      </c>
      <c r="AH4521" s="1" t="str">
        <f>TRIM(MID(SUBSTITUTE($H4521,",",REPT(" ",200)),(LEN($H4521)-LEN(SUBSTITUTE($H4521,",",""))-3)*200+1,200))</f>
        <v>Cebu City</v>
      </c>
      <c r="AI4521" s="1" t="str">
        <f>TRIM(MID(SUBSTITUTE($H4521,",",REPT(" ",200)),(LEN($H4521)-LEN(SUBSTITUTE($H4521,",",""))-2)*200+1,200))</f>
        <v>Central Visayas</v>
      </c>
      <c r="AJ4521" s="1" t="s">
        <v>55</v>
      </c>
      <c r="AK4521" t="s">
        <v>17665</v>
      </c>
      <c r="AL4521" s="1">
        <v>5</v>
      </c>
      <c r="AM4521" s="1" t="s">
        <v>14778</v>
      </c>
    </row>
    <row r="4522" spans="1:39" ht="12.75" customHeight="1">
      <c r="A4522" s="1"/>
      <c r="B4522" s="1" t="s">
        <v>14779</v>
      </c>
      <c r="C4522" s="1" t="s">
        <v>15734</v>
      </c>
      <c r="D4522" s="3" t="str">
        <f ca="1">IFERROR(__xludf.DUMMYFUNCTION("PROPER(REGEXEXTRACT(B4491, ""(?:https?:\/\/)?(?:www\.)?([a-zA-Z0-9-]+)\.""))"),"Skyscanner")</f>
        <v>Skyscanner</v>
      </c>
      <c r="E4522" s="1" t="s">
        <v>14781</v>
      </c>
      <c r="F4522" s="1">
        <v>10.310475</v>
      </c>
      <c r="G4522" s="1">
        <v>123.90408600000001</v>
      </c>
      <c r="H4522" s="1" t="s">
        <v>14782</v>
      </c>
      <c r="I4522" s="1" t="s">
        <v>2622</v>
      </c>
      <c r="J4522" s="1">
        <f>IF(K4522="URBAN",1,IF(K4522="SUBURBAN",2,IF(K4522="RURAL",3,"")))</f>
        <v>1</v>
      </c>
      <c r="K4522" s="1" t="s">
        <v>42</v>
      </c>
      <c r="L4522" s="18">
        <v>46082</v>
      </c>
      <c r="M4522" s="49">
        <v>0.625</v>
      </c>
      <c r="N4522" s="18">
        <v>46083</v>
      </c>
      <c r="O4522" s="56">
        <v>0.5</v>
      </c>
      <c r="P4522" s="31" t="str">
        <f>TEXT($L4522, "dddd")</f>
        <v>Sunday</v>
      </c>
      <c r="Q4522" s="39" t="s">
        <v>1341</v>
      </c>
      <c r="R4522" s="39">
        <v>1597</v>
      </c>
      <c r="S4522" s="1" t="str">
        <f>IF(OR(MONTH(L4522)=12, MONTH(L4522)&lt;=5), "Dry Season", "Wet Season")</f>
        <v>Dry Season</v>
      </c>
      <c r="T4522" s="1">
        <v>1</v>
      </c>
      <c r="U4522" s="1">
        <v>0</v>
      </c>
      <c r="V4522" s="1">
        <v>0</v>
      </c>
      <c r="W4522" s="2">
        <f>IF(ISNUMBER(SEARCH("N/A", X4522)), 0, 1)</f>
        <v>0</v>
      </c>
      <c r="X4522" s="1" t="s">
        <v>44</v>
      </c>
      <c r="Y4522" s="1"/>
      <c r="Z4522" s="1"/>
      <c r="AA4522" s="11" cm="1">
        <f t="array" ref="AA4522">IF(ISBLANK(Y4522), 0, VINCentyInvDistance(F4522,G4522,Y4522,Z4522))</f>
        <v>0</v>
      </c>
      <c r="AB4522" s="1">
        <v>0</v>
      </c>
      <c r="AC4522" s="1">
        <v>10</v>
      </c>
      <c r="AD4522" s="1">
        <v>0</v>
      </c>
      <c r="AE4522" s="1">
        <v>12</v>
      </c>
      <c r="AF4522" s="1"/>
      <c r="AG4522" s="1" t="str">
        <f>TRIM(MID(SUBSTITUTE($H4522,",",REPT(" ",200)),(LEN($H4522)-LEN(SUBSTITUTE($H4522,",",""))-4)*200+1,200))</f>
        <v>Carreta</v>
      </c>
      <c r="AH4522" s="1" t="str">
        <f>TRIM(MID(SUBSTITUTE($H4522,",",REPT(" ",200)),(LEN($H4522)-LEN(SUBSTITUTE($H4522,",",""))-3)*200+1,200))</f>
        <v>Cebu City</v>
      </c>
      <c r="AI4522" s="1" t="str">
        <f>TRIM(MID(SUBSTITUTE($H4522,",",REPT(" ",200)),(LEN($H4522)-LEN(SUBSTITUTE($H4522,",",""))-2)*200+1,200))</f>
        <v>Central Visayas</v>
      </c>
      <c r="AJ4522" s="1" t="str">
        <f>TRIM(MID(SUBSTITUTE($H4522,",",REPT(" ",200)),(LEN($H4522)-LEN(SUBSTITUTE($H4522,",",""))-0)*200+1,200))</f>
        <v>Philippines</v>
      </c>
      <c r="AK4522" t="s">
        <v>17666</v>
      </c>
      <c r="AL4522" s="1">
        <v>3</v>
      </c>
      <c r="AM4522" s="1" t="s">
        <v>14783</v>
      </c>
    </row>
    <row r="4523" spans="1:39" ht="12.75" customHeight="1">
      <c r="A4523" s="1"/>
      <c r="B4523" s="1" t="s">
        <v>14784</v>
      </c>
      <c r="C4523" s="1" t="s">
        <v>15735</v>
      </c>
      <c r="D4523" s="3" t="str">
        <f ca="1">IFERROR(__xludf.DUMMYFUNCTION("PROPER(REGEXEXTRACT(B4492, ""(?:https?:\/\/)?(?:www\.)?([a-zA-Z0-9-]+)\.""))"),"Skyscanner")</f>
        <v>Skyscanner</v>
      </c>
      <c r="E4523" s="1" t="s">
        <v>14786</v>
      </c>
      <c r="F4523" s="1">
        <v>10.316972</v>
      </c>
      <c r="G4523" s="1">
        <v>123.909306</v>
      </c>
      <c r="H4523" s="1" t="s">
        <v>14787</v>
      </c>
      <c r="I4523" s="1" t="s">
        <v>2622</v>
      </c>
      <c r="J4523" s="1">
        <f>IF(K4523="URBAN",1,IF(K4523="SUBURBAN",2,IF(K4523="RURAL",3,"")))</f>
        <v>1</v>
      </c>
      <c r="K4523" s="1" t="s">
        <v>42</v>
      </c>
      <c r="L4523" s="18">
        <v>46082</v>
      </c>
      <c r="M4523" s="49">
        <v>0.625</v>
      </c>
      <c r="N4523" s="18">
        <v>46083</v>
      </c>
      <c r="O4523" s="56">
        <v>0.5</v>
      </c>
      <c r="P4523" s="31" t="str">
        <f>TEXT($L4523, "dddd")</f>
        <v>Sunday</v>
      </c>
      <c r="Q4523" s="39" t="s">
        <v>43</v>
      </c>
      <c r="R4523" s="39">
        <v>6140</v>
      </c>
      <c r="S4523" s="1" t="str">
        <f>IF(OR(MONTH(L4523)=12, MONTH(L4523)&lt;=5), "Dry Season", "Wet Season")</f>
        <v>Dry Season</v>
      </c>
      <c r="T4523" s="1">
        <v>1</v>
      </c>
      <c r="U4523" s="1">
        <v>0</v>
      </c>
      <c r="V4523" s="1">
        <v>1</v>
      </c>
      <c r="W4523" s="2">
        <f>IF(ISNUMBER(SEARCH("N/A", X4523)), 0, 1)</f>
        <v>0</v>
      </c>
      <c r="X4523" s="1" t="s">
        <v>44</v>
      </c>
      <c r="Y4523" s="1"/>
      <c r="Z4523" s="1"/>
      <c r="AA4523" s="11" cm="1">
        <f t="array" ref="AA4523">IF(ISBLANK(Y4523), 0, VINCentyInvDistance(F4523,G4523,Y4523,Z4523))</f>
        <v>0</v>
      </c>
      <c r="AB4523" s="1">
        <v>1</v>
      </c>
      <c r="AC4523" s="1">
        <v>9.6</v>
      </c>
      <c r="AD4523" s="1">
        <v>0</v>
      </c>
      <c r="AE4523" s="1">
        <v>913</v>
      </c>
      <c r="AF4523" s="1"/>
      <c r="AG4523" s="1" t="s">
        <v>731</v>
      </c>
      <c r="AH4523" s="1" t="str">
        <f>TRIM(MID(SUBSTITUTE($H4523,",",REPT(" ",200)),(LEN($H4523)-LEN(SUBSTITUTE($H4523,",",""))-3)*200+1,200))</f>
        <v>Cebu City</v>
      </c>
      <c r="AI4523" s="1" t="str">
        <f>TRIM(MID(SUBSTITUTE($H4523,",",REPT(" ",200)),(LEN($H4523)-LEN(SUBSTITUTE($H4523,",",""))-2)*200+1,200))</f>
        <v>Central Visayas</v>
      </c>
      <c r="AJ4523" s="1" t="s">
        <v>55</v>
      </c>
      <c r="AK4523" t="s">
        <v>17667</v>
      </c>
      <c r="AL4523" s="1">
        <v>4</v>
      </c>
      <c r="AM4523" s="1" t="s">
        <v>14789</v>
      </c>
    </row>
    <row r="4524" spans="1:39" ht="12.75" customHeight="1">
      <c r="A4524" s="1"/>
      <c r="B4524" s="1" t="s">
        <v>14790</v>
      </c>
      <c r="C4524" s="1" t="s">
        <v>15736</v>
      </c>
      <c r="D4524" s="3" t="str">
        <f ca="1">IFERROR(__xludf.DUMMYFUNCTION("PROPER(REGEXEXTRACT(B4493, ""(?:https?:\/\/)?(?:www\.)?([a-zA-Z0-9-]+)\.""))"),"Skyscanner")</f>
        <v>Skyscanner</v>
      </c>
      <c r="E4524" s="1" t="s">
        <v>14792</v>
      </c>
      <c r="F4524" s="1">
        <v>10.297394000000001</v>
      </c>
      <c r="G4524" s="1">
        <v>123.89583399999999</v>
      </c>
      <c r="H4524" s="1" t="s">
        <v>15339</v>
      </c>
      <c r="I4524" s="1" t="s">
        <v>2622</v>
      </c>
      <c r="J4524" s="1">
        <f>IF(K4524="URBAN",1,IF(K4524="SUBURBAN",2,IF(K4524="RURAL",3,"")))</f>
        <v>1</v>
      </c>
      <c r="K4524" s="1" t="s">
        <v>42</v>
      </c>
      <c r="L4524" s="18">
        <v>46082</v>
      </c>
      <c r="M4524" s="49">
        <v>0.625</v>
      </c>
      <c r="N4524" s="18">
        <v>46083</v>
      </c>
      <c r="O4524" s="56">
        <v>0.5</v>
      </c>
      <c r="P4524" s="31" t="str">
        <f>TEXT($L4524, "dddd")</f>
        <v>Sunday</v>
      </c>
      <c r="Q4524" s="39" t="s">
        <v>1266</v>
      </c>
      <c r="R4524" s="39">
        <v>1768</v>
      </c>
      <c r="S4524" s="1" t="str">
        <f>IF(OR(MONTH(L4524)=12, MONTH(L4524)&lt;=5), "Dry Season", "Wet Season")</f>
        <v>Dry Season</v>
      </c>
      <c r="T4524" s="1">
        <v>1</v>
      </c>
      <c r="U4524" s="1">
        <v>0</v>
      </c>
      <c r="V4524" s="1">
        <v>0</v>
      </c>
      <c r="W4524" s="2">
        <f>IF(ISNUMBER(SEARCH("N/A", X4524)), 0, 1)</f>
        <v>0</v>
      </c>
      <c r="X4524" s="1" t="s">
        <v>44</v>
      </c>
      <c r="Y4524" s="1"/>
      <c r="Z4524" s="1"/>
      <c r="AA4524" s="11" cm="1">
        <f t="array" ref="AA4524">IF(ISBLANK(Y4524), 0, VINCentyInvDistance(F4524,G4524,Y4524,Z4524))</f>
        <v>0</v>
      </c>
      <c r="AB4524" s="1">
        <v>1</v>
      </c>
      <c r="AC4524" s="1">
        <v>7.6</v>
      </c>
      <c r="AD4524" s="1">
        <v>0</v>
      </c>
      <c r="AE4524" s="1">
        <v>499</v>
      </c>
      <c r="AF4524" s="1"/>
      <c r="AG4524" s="1" t="str">
        <f>TRIM(MID(SUBSTITUTE($H4524,",",REPT(" ",200)),(LEN($H4524)-LEN(SUBSTITUTE($H4524,",",""))-4)*200+1,200))</f>
        <v>Calamba</v>
      </c>
      <c r="AH4524" s="1" t="str">
        <f>TRIM(MID(SUBSTITUTE($H4524,",",REPT(" ",200)),(LEN($H4524)-LEN(SUBSTITUTE($H4524,",",""))-3)*200+1,200))</f>
        <v>Cebu City</v>
      </c>
      <c r="AI4524" s="1" t="str">
        <f>TRIM(MID(SUBSTITUTE($H4524,",",REPT(" ",200)),(LEN($H4524)-LEN(SUBSTITUTE($H4524,",",""))-2)*200+1,200))</f>
        <v>Central Visayas</v>
      </c>
      <c r="AJ4524" s="1" t="str">
        <f>TRIM(MID(SUBSTITUTE($H4524,",",REPT(" ",200)),(LEN($H4524)-LEN(SUBSTITUTE($H4524,",",""))-0)*200+1,200))</f>
        <v>Philippines</v>
      </c>
      <c r="AK4524" t="s">
        <v>17668</v>
      </c>
      <c r="AL4524" s="1">
        <v>4</v>
      </c>
      <c r="AM4524" s="1" t="s">
        <v>14794</v>
      </c>
    </row>
    <row r="4525" spans="1:39" ht="12.75" customHeight="1">
      <c r="A4525" s="1"/>
      <c r="B4525" s="1" t="s">
        <v>4923</v>
      </c>
      <c r="C4525" s="1" t="s">
        <v>15737</v>
      </c>
      <c r="D4525" s="3" t="str">
        <f ca="1">IFERROR(__xludf.DUMMYFUNCTION("PROPER(REGEXEXTRACT(B4494, ""(?:https?:\/\/)?(?:www\.)?([a-zA-Z0-9-]+)\.""))"),"Skyscanner")</f>
        <v>Skyscanner</v>
      </c>
      <c r="E4525" s="1" t="s">
        <v>14796</v>
      </c>
      <c r="F4525" s="1">
        <v>10.34173</v>
      </c>
      <c r="G4525" s="1">
        <v>123.89745600000001</v>
      </c>
      <c r="H4525" s="1" t="s">
        <v>4926</v>
      </c>
      <c r="I4525" s="1" t="s">
        <v>2622</v>
      </c>
      <c r="J4525" s="1">
        <f>IF(K4525="URBAN",1,IF(K4525="SUBURBAN",2,IF(K4525="RURAL",3,"")))</f>
        <v>1</v>
      </c>
      <c r="K4525" s="1" t="s">
        <v>42</v>
      </c>
      <c r="L4525" s="18">
        <v>46082</v>
      </c>
      <c r="M4525" s="49">
        <v>0.625</v>
      </c>
      <c r="N4525" s="18">
        <v>46083</v>
      </c>
      <c r="O4525" s="56">
        <v>0.5</v>
      </c>
      <c r="P4525" s="31" t="str">
        <f>TEXT($L4525, "dddd")</f>
        <v>Sunday</v>
      </c>
      <c r="Q4525" s="39" t="s">
        <v>43</v>
      </c>
      <c r="R4525" s="39">
        <v>4932</v>
      </c>
      <c r="S4525" s="1" t="str">
        <f>IF(OR(MONTH(L4525)=12, MONTH(L4525)&lt;=5), "Dry Season", "Wet Season")</f>
        <v>Dry Season</v>
      </c>
      <c r="T4525" s="1">
        <v>1</v>
      </c>
      <c r="U4525" s="1">
        <v>0</v>
      </c>
      <c r="V4525" s="1">
        <v>0</v>
      </c>
      <c r="W4525" s="2">
        <f>IF(ISNUMBER(SEARCH("N/A", X4525)), 0, 1)</f>
        <v>0</v>
      </c>
      <c r="X4525" s="1" t="s">
        <v>44</v>
      </c>
      <c r="Y4525" s="1"/>
      <c r="Z4525" s="1"/>
      <c r="AA4525" s="11" cm="1">
        <f t="array" ref="AA4525">IF(ISBLANK(Y4525), 0, VINCentyInvDistance(F4525,G4525,Y4525,Z4525))</f>
        <v>0</v>
      </c>
      <c r="AB4525" s="1">
        <v>0</v>
      </c>
      <c r="AC4525" s="1">
        <v>8.8000000000000007</v>
      </c>
      <c r="AD4525" s="1">
        <v>0</v>
      </c>
      <c r="AE4525" s="1">
        <v>2747</v>
      </c>
      <c r="AF4525" s="1"/>
      <c r="AG4525" s="1" t="s">
        <v>731</v>
      </c>
      <c r="AH4525" s="1" t="str">
        <f>TRIM(MID(SUBSTITUTE($H4525,",",REPT(" ",200)),(LEN($H4525)-LEN(SUBSTITUTE($H4525,",",""))-3)*200+1,200))</f>
        <v>Cebu City</v>
      </c>
      <c r="AI4525" s="1" t="str">
        <f>TRIM(MID(SUBSTITUTE($H4525,",",REPT(" ",200)),(LEN($H4525)-LEN(SUBSTITUTE($H4525,",",""))-2)*200+1,200))</f>
        <v>Central Visayas</v>
      </c>
      <c r="AJ4525" s="1" t="s">
        <v>55</v>
      </c>
      <c r="AL4525" s="1">
        <v>5</v>
      </c>
      <c r="AM4525" s="1" t="s">
        <v>4927</v>
      </c>
    </row>
    <row r="4526" spans="1:39" ht="12.75" customHeight="1">
      <c r="A4526" s="1"/>
      <c r="B4526" s="1" t="s">
        <v>14797</v>
      </c>
      <c r="C4526" s="1" t="s">
        <v>15738</v>
      </c>
      <c r="D4526" s="3" t="str">
        <f ca="1">IFERROR(__xludf.DUMMYFUNCTION("PROPER(REGEXEXTRACT(B4495, ""(?:https?:\/\/)?(?:www\.)?([a-zA-Z0-9-]+)\.""))"),"Skyscanner")</f>
        <v>Skyscanner</v>
      </c>
      <c r="E4526" s="1" t="s">
        <v>14799</v>
      </c>
      <c r="F4526" s="1">
        <v>10.305095</v>
      </c>
      <c r="G4526" s="1">
        <v>123.910625</v>
      </c>
      <c r="H4526" s="1" t="s">
        <v>14800</v>
      </c>
      <c r="I4526" s="1" t="s">
        <v>2622</v>
      </c>
      <c r="J4526" s="1">
        <f>IF(K4526="URBAN",1,IF(K4526="SUBURBAN",2,IF(K4526="RURAL",3,"")))</f>
        <v>1</v>
      </c>
      <c r="K4526" s="1" t="s">
        <v>42</v>
      </c>
      <c r="L4526" s="18">
        <v>46082</v>
      </c>
      <c r="M4526" s="49">
        <v>0.58333333333333337</v>
      </c>
      <c r="N4526" s="18">
        <v>46083</v>
      </c>
      <c r="O4526" s="56">
        <v>0.5</v>
      </c>
      <c r="P4526" s="31" t="str">
        <f>TEXT($L4526, "dddd")</f>
        <v>Sunday</v>
      </c>
      <c r="Q4526" s="39" t="s">
        <v>207</v>
      </c>
      <c r="R4526" s="39">
        <v>5157</v>
      </c>
      <c r="S4526" s="1" t="str">
        <f>IF(OR(MONTH(L4526)=12, MONTH(L4526)&lt;=5), "Dry Season", "Wet Season")</f>
        <v>Dry Season</v>
      </c>
      <c r="T4526" s="1">
        <v>1</v>
      </c>
      <c r="U4526" s="1">
        <v>0</v>
      </c>
      <c r="V4526" s="1">
        <v>0</v>
      </c>
      <c r="W4526" s="2">
        <f>IF(ISNUMBER(SEARCH("N/A", X4526)), 0, 1)</f>
        <v>0</v>
      </c>
      <c r="X4526" s="1" t="s">
        <v>44</v>
      </c>
      <c r="Y4526" s="1"/>
      <c r="Z4526" s="1"/>
      <c r="AA4526" s="11" cm="1">
        <f t="array" ref="AA4526">IF(ISBLANK(Y4526), 0, VINCentyInvDistance(F4526,G4526,Y4526,Z4526))</f>
        <v>0</v>
      </c>
      <c r="AB4526" s="1">
        <v>0</v>
      </c>
      <c r="AC4526" s="1">
        <v>9.4</v>
      </c>
      <c r="AD4526" s="1">
        <v>4.7</v>
      </c>
      <c r="AE4526" s="1">
        <v>1389</v>
      </c>
      <c r="AF4526" s="1"/>
      <c r="AG4526" s="1" t="s">
        <v>731</v>
      </c>
      <c r="AH4526" s="1" t="str">
        <f>TRIM(MID(SUBSTITUTE($H4526,",",REPT(" ",200)),(LEN($H4526)-LEN(SUBSTITUTE($H4526,",",""))-3)*200+1,200))</f>
        <v>Cebu City</v>
      </c>
      <c r="AI4526" s="1" t="str">
        <f>TRIM(MID(SUBSTITUTE($H4526,",",REPT(" ",200)),(LEN($H4526)-LEN(SUBSTITUTE($H4526,",",""))-2)*200+1,200))</f>
        <v>Central Visayas</v>
      </c>
      <c r="AJ4526" s="1" t="s">
        <v>55</v>
      </c>
      <c r="AK4526" t="s">
        <v>17669</v>
      </c>
      <c r="AL4526" s="1">
        <v>3</v>
      </c>
      <c r="AM4526" s="1" t="s">
        <v>14801</v>
      </c>
    </row>
    <row r="4527" spans="1:39" ht="12.75" customHeight="1">
      <c r="A4527" s="1"/>
      <c r="B4527" s="1" t="s">
        <v>14802</v>
      </c>
      <c r="C4527" s="1" t="s">
        <v>15739</v>
      </c>
      <c r="D4527" s="3" t="str">
        <f ca="1">IFERROR(__xludf.DUMMYFUNCTION("PROPER(REGEXEXTRACT(B4496, ""(?:https?:\/\/)?(?:www\.)?([a-zA-Z0-9-]+)\.""))"),"Skyscanner")</f>
        <v>Skyscanner</v>
      </c>
      <c r="E4527" s="1" t="s">
        <v>14804</v>
      </c>
      <c r="F4527" s="1">
        <v>10.313157</v>
      </c>
      <c r="G4527" s="1">
        <v>123.89439400000001</v>
      </c>
      <c r="H4527" s="1" t="s">
        <v>14805</v>
      </c>
      <c r="I4527" s="1" t="s">
        <v>2622</v>
      </c>
      <c r="J4527" s="1">
        <f>IF(K4527="URBAN",1,IF(K4527="SUBURBAN",2,IF(K4527="RURAL",3,"")))</f>
        <v>1</v>
      </c>
      <c r="K4527" s="1" t="s">
        <v>42</v>
      </c>
      <c r="L4527" s="18">
        <v>46082</v>
      </c>
      <c r="M4527" s="49">
        <v>0.58333333333333337</v>
      </c>
      <c r="N4527" s="18">
        <v>46083</v>
      </c>
      <c r="O4527" s="56">
        <v>0.5</v>
      </c>
      <c r="P4527" s="31" t="str">
        <f>TEXT($L4527, "dddd")</f>
        <v>Sunday</v>
      </c>
      <c r="Q4527" s="39" t="s">
        <v>43</v>
      </c>
      <c r="R4527" s="39">
        <v>5993</v>
      </c>
      <c r="S4527" s="1" t="str">
        <f>IF(OR(MONTH(L4527)=12, MONTH(L4527)&lt;=5), "Dry Season", "Wet Season")</f>
        <v>Dry Season</v>
      </c>
      <c r="T4527" s="1">
        <v>1</v>
      </c>
      <c r="U4527" s="1">
        <v>0</v>
      </c>
      <c r="V4527" s="1">
        <v>0</v>
      </c>
      <c r="W4527" s="2">
        <f>IF(ISNUMBER(SEARCH("N/A", X4527)), 0, 1)</f>
        <v>0</v>
      </c>
      <c r="X4527" s="1" t="s">
        <v>44</v>
      </c>
      <c r="Y4527" s="1"/>
      <c r="Z4527" s="1"/>
      <c r="AA4527" s="11" cm="1">
        <f t="array" ref="AA4527">IF(ISBLANK(Y4527), 0, VINCentyInvDistance(F4527,G4527,Y4527,Z4527))</f>
        <v>0</v>
      </c>
      <c r="AB4527" s="1">
        <v>0</v>
      </c>
      <c r="AC4527" s="1">
        <v>9.4</v>
      </c>
      <c r="AD4527" s="1">
        <v>4.7</v>
      </c>
      <c r="AE4527" s="1">
        <v>414</v>
      </c>
      <c r="AF4527" s="1"/>
      <c r="AG4527" s="1" t="str">
        <f>TRIM(MID(SUBSTITUTE($H4527,",",REPT(" ",200)),(LEN($H4527)-LEN(SUBSTITUTE($H4527,",",""))-4)*200+1,200))</f>
        <v>Camputhaw</v>
      </c>
      <c r="AH4527" s="1" t="str">
        <f>TRIM(MID(SUBSTITUTE($H4527,",",REPT(" ",200)),(LEN($H4527)-LEN(SUBSTITUTE($H4527,",",""))-3)*200+1,200))</f>
        <v>Cebu City</v>
      </c>
      <c r="AI4527" s="1" t="str">
        <f>TRIM(MID(SUBSTITUTE($H4527,",",REPT(" ",200)),(LEN($H4527)-LEN(SUBSTITUTE($H4527,",",""))-2)*200+1,200))</f>
        <v>Central Visayas</v>
      </c>
      <c r="AJ4527" s="1" t="str">
        <f>TRIM(MID(SUBSTITUTE($H4527,",",REPT(" ",200)),(LEN($H4527)-LEN(SUBSTITUTE($H4527,",",""))-0)*200+1,200))</f>
        <v>Philippines</v>
      </c>
      <c r="AK4527" t="s">
        <v>17670</v>
      </c>
      <c r="AL4527" s="1">
        <v>4</v>
      </c>
      <c r="AM4527" s="1" t="s">
        <v>14806</v>
      </c>
    </row>
    <row r="4528" spans="1:39" ht="12.75" customHeight="1">
      <c r="A4528" s="1"/>
      <c r="B4528" s="1" t="s">
        <v>14807</v>
      </c>
      <c r="C4528" s="1" t="s">
        <v>15740</v>
      </c>
      <c r="D4528" s="3" t="str">
        <f ca="1">IFERROR(__xludf.DUMMYFUNCTION("PROPER(REGEXEXTRACT(B4497, ""(?:https?:\/\/)?(?:www\.)?([a-zA-Z0-9-]+)\.""))"),"Skyscanner")</f>
        <v>Skyscanner</v>
      </c>
      <c r="E4528" s="1" t="s">
        <v>14809</v>
      </c>
      <c r="F4528" s="1">
        <v>10.324875</v>
      </c>
      <c r="G4528" s="1">
        <v>123.936733</v>
      </c>
      <c r="H4528" s="1" t="s">
        <v>14810</v>
      </c>
      <c r="I4528" s="1" t="s">
        <v>2622</v>
      </c>
      <c r="J4528" s="1">
        <f>IF(K4528="URBAN",1,IF(K4528="SUBURBAN",2,IF(K4528="RURAL",3,"")))</f>
        <v>1</v>
      </c>
      <c r="K4528" s="1" t="s">
        <v>42</v>
      </c>
      <c r="L4528" s="18">
        <v>46082</v>
      </c>
      <c r="M4528" s="49">
        <v>0.625</v>
      </c>
      <c r="N4528" s="18">
        <v>46083</v>
      </c>
      <c r="O4528" s="56">
        <v>0.5</v>
      </c>
      <c r="P4528" s="31" t="str">
        <f>TEXT($L4528, "dddd")</f>
        <v>Sunday</v>
      </c>
      <c r="Q4528" s="39" t="s">
        <v>43</v>
      </c>
      <c r="R4528" s="39">
        <v>12564</v>
      </c>
      <c r="S4528" s="1" t="str">
        <f>IF(OR(MONTH(L4528)=12, MONTH(L4528)&lt;=5), "Dry Season", "Wet Season")</f>
        <v>Dry Season</v>
      </c>
      <c r="T4528" s="1">
        <v>1</v>
      </c>
      <c r="U4528" s="1">
        <v>0</v>
      </c>
      <c r="V4528" s="1">
        <v>0</v>
      </c>
      <c r="W4528" s="2">
        <f>IF(ISNUMBER(SEARCH("N/A", X4528)), 0, 1)</f>
        <v>0</v>
      </c>
      <c r="X4528" s="1" t="s">
        <v>44</v>
      </c>
      <c r="Y4528" s="1"/>
      <c r="Z4528" s="1"/>
      <c r="AA4528" s="11" cm="1">
        <f t="array" ref="AA4528">IF(ISBLANK(Y4528), 0, VINCentyInvDistance(F4528,G4528,Y4528,Z4528))</f>
        <v>0</v>
      </c>
      <c r="AB4528" s="1">
        <v>0</v>
      </c>
      <c r="AC4528" s="1">
        <v>9.1999999999999993</v>
      </c>
      <c r="AD4528" s="1">
        <v>0</v>
      </c>
      <c r="AE4528" s="1">
        <v>937</v>
      </c>
      <c r="AF4528" s="1"/>
      <c r="AG4528" s="1" t="str">
        <f>TRIM(MID(SUBSTITUTE($H4528,",",REPT(" ",200)),(LEN($H4528)-LEN(SUBSTITUTE($H4528,",",""))-4)*200+1,200))</f>
        <v>City South Special Economic Administrative Zone</v>
      </c>
      <c r="AH4528" s="1" t="str">
        <f>TRIM(MID(SUBSTITUTE($H4528,",",REPT(" ",200)),(LEN($H4528)-LEN(SUBSTITUTE($H4528,",",""))-3)*200+1,200))</f>
        <v>Mandaue</v>
      </c>
      <c r="AI4528" s="1" t="str">
        <f>TRIM(MID(SUBSTITUTE($H4528,",",REPT(" ",200)),(LEN($H4528)-LEN(SUBSTITUTE($H4528,",",""))-2)*200+1,200))</f>
        <v>Central Visayas</v>
      </c>
      <c r="AJ4528" s="1" t="str">
        <f>TRIM(MID(SUBSTITUTE($H4528,",",REPT(" ",200)),(LEN($H4528)-LEN(SUBSTITUTE($H4528,",",""))-0)*200+1,200))</f>
        <v>Philippines</v>
      </c>
      <c r="AK4528" t="s">
        <v>17671</v>
      </c>
      <c r="AL4528" s="1">
        <v>4</v>
      </c>
      <c r="AM4528" s="1" t="s">
        <v>14811</v>
      </c>
    </row>
    <row r="4529" spans="1:39" ht="12.75" customHeight="1">
      <c r="A4529" s="1"/>
      <c r="B4529" s="1" t="s">
        <v>14812</v>
      </c>
      <c r="C4529" s="1" t="s">
        <v>15741</v>
      </c>
      <c r="D4529" s="3" t="str">
        <f ca="1">IFERROR(__xludf.DUMMYFUNCTION("PROPER(REGEXEXTRACT(B4498, ""(?:https?:\/\/)?(?:www\.)?([a-zA-Z0-9-]+)\.""))"),"Skyscanner")</f>
        <v>Skyscanner</v>
      </c>
      <c r="E4529" s="1" t="s">
        <v>14814</v>
      </c>
      <c r="F4529" s="1">
        <v>10.317021</v>
      </c>
      <c r="G4529" s="1">
        <v>123.90928099999999</v>
      </c>
      <c r="H4529" s="1" t="s">
        <v>14815</v>
      </c>
      <c r="I4529" s="1" t="s">
        <v>2622</v>
      </c>
      <c r="J4529" s="1">
        <f>IF(K4529="URBAN",1,IF(K4529="SUBURBAN",2,IF(K4529="RURAL",3,"")))</f>
        <v>1</v>
      </c>
      <c r="K4529" s="1" t="s">
        <v>42</v>
      </c>
      <c r="L4529" s="18">
        <v>46082</v>
      </c>
      <c r="M4529" s="49">
        <v>0.58333333333333337</v>
      </c>
      <c r="N4529" s="18">
        <v>46083</v>
      </c>
      <c r="O4529" s="56">
        <v>0.5</v>
      </c>
      <c r="P4529" s="31" t="str">
        <f>TEXT($L4529, "dddd")</f>
        <v>Sunday</v>
      </c>
      <c r="Q4529" s="39" t="s">
        <v>1341</v>
      </c>
      <c r="R4529" s="39">
        <v>1706</v>
      </c>
      <c r="S4529" s="1" t="str">
        <f>IF(OR(MONTH(L4529)=12, MONTH(L4529)&lt;=5), "Dry Season", "Wet Season")</f>
        <v>Dry Season</v>
      </c>
      <c r="T4529" s="1">
        <v>1</v>
      </c>
      <c r="U4529" s="1">
        <v>0</v>
      </c>
      <c r="V4529" s="1">
        <v>0</v>
      </c>
      <c r="W4529" s="2">
        <f>IF(ISNUMBER(SEARCH("N/A", X4529)), 0, 1)</f>
        <v>0</v>
      </c>
      <c r="X4529" s="1" t="s">
        <v>44</v>
      </c>
      <c r="Y4529" s="1"/>
      <c r="Z4529" s="1"/>
      <c r="AA4529" s="11" cm="1">
        <f t="array" ref="AA4529">IF(ISBLANK(Y4529), 0, VINCentyInvDistance(F4529,G4529,Y4529,Z4529))</f>
        <v>0</v>
      </c>
      <c r="AB4529" s="1">
        <v>0</v>
      </c>
      <c r="AC4529" s="1">
        <v>8.8000000000000007</v>
      </c>
      <c r="AD4529" s="1">
        <v>4.4000000000000004</v>
      </c>
      <c r="AE4529" s="1">
        <v>283</v>
      </c>
      <c r="AF4529" s="1"/>
      <c r="AG4529" s="1" t="str">
        <f>TRIM(MID(SUBSTITUTE($H4529,",",REPT(" ",200)),(LEN($H4529)-LEN(SUBSTITUTE($H4529,",",""))-4)*200+1,200))</f>
        <v>Luz</v>
      </c>
      <c r="AH4529" s="1" t="str">
        <f>TRIM(MID(SUBSTITUTE($H4529,",",REPT(" ",200)),(LEN($H4529)-LEN(SUBSTITUTE($H4529,",",""))-3)*200+1,200))</f>
        <v>Cebu City</v>
      </c>
      <c r="AI4529" s="1" t="str">
        <f>TRIM(MID(SUBSTITUTE($H4529,",",REPT(" ",200)),(LEN($H4529)-LEN(SUBSTITUTE($H4529,",",""))-2)*200+1,200))</f>
        <v>Central Visayas</v>
      </c>
      <c r="AJ4529" s="1" t="str">
        <f>TRIM(MID(SUBSTITUTE($H4529,",",REPT(" ",200)),(LEN($H4529)-LEN(SUBSTITUTE($H4529,",",""))-0)*200+1,200))</f>
        <v>Philippines</v>
      </c>
      <c r="AK4529" t="s">
        <v>1230</v>
      </c>
      <c r="AL4529" s="1">
        <v>3</v>
      </c>
      <c r="AM4529" s="1" t="s">
        <v>14816</v>
      </c>
    </row>
    <row r="4530" spans="1:39" ht="12.75" customHeight="1">
      <c r="A4530" s="1"/>
      <c r="B4530" s="1" t="s">
        <v>14817</v>
      </c>
      <c r="C4530" s="1" t="s">
        <v>15742</v>
      </c>
      <c r="D4530" s="3" t="str">
        <f ca="1">IFERROR(__xludf.DUMMYFUNCTION("PROPER(REGEXEXTRACT(B4499, ""(?:https?:\/\/)?(?:www\.)?([a-zA-Z0-9-]+)\.""))"),"Skyscanner")</f>
        <v>Skyscanner</v>
      </c>
      <c r="E4530" s="1" t="s">
        <v>14819</v>
      </c>
      <c r="F4530" s="1">
        <v>10.32991</v>
      </c>
      <c r="G4530" s="1">
        <v>123.90713</v>
      </c>
      <c r="H4530" s="1" t="s">
        <v>14820</v>
      </c>
      <c r="I4530" s="1" t="s">
        <v>2622</v>
      </c>
      <c r="J4530" s="1">
        <f>IF(K4530="URBAN",1,IF(K4530="SUBURBAN",2,IF(K4530="RURAL",3,"")))</f>
        <v>1</v>
      </c>
      <c r="K4530" s="1" t="s">
        <v>42</v>
      </c>
      <c r="L4530" s="18">
        <v>46082</v>
      </c>
      <c r="M4530" s="49">
        <v>0.58333333333333337</v>
      </c>
      <c r="N4530" s="18">
        <v>46083</v>
      </c>
      <c r="O4530" s="56">
        <v>0.45833333333333331</v>
      </c>
      <c r="P4530" s="31" t="str">
        <f>TEXT($L4530, "dddd")</f>
        <v>Sunday</v>
      </c>
      <c r="Q4530" s="39" t="s">
        <v>43</v>
      </c>
      <c r="R4530" s="39">
        <v>6386</v>
      </c>
      <c r="S4530" s="1" t="str">
        <f>IF(OR(MONTH(L4530)=12, MONTH(L4530)&lt;=5), "Dry Season", "Wet Season")</f>
        <v>Dry Season</v>
      </c>
      <c r="T4530" s="1">
        <v>1</v>
      </c>
      <c r="U4530" s="1">
        <v>0</v>
      </c>
      <c r="V4530" s="1">
        <v>0</v>
      </c>
      <c r="W4530" s="2">
        <f>IF(ISNUMBER(SEARCH("N/A", X4530)), 0, 1)</f>
        <v>0</v>
      </c>
      <c r="X4530" s="1" t="s">
        <v>44</v>
      </c>
      <c r="Y4530" s="1"/>
      <c r="Z4530" s="1"/>
      <c r="AA4530" s="11" cm="1">
        <f t="array" ref="AA4530">IF(ISBLANK(Y4530), 0, VINCentyInvDistance(F4530,G4530,Y4530,Z4530))</f>
        <v>0</v>
      </c>
      <c r="AB4530" s="1">
        <v>1</v>
      </c>
      <c r="AC4530" s="1">
        <v>9.1999999999999993</v>
      </c>
      <c r="AD4530" s="1">
        <v>4.5999999999999996</v>
      </c>
      <c r="AE4530" s="1">
        <v>592</v>
      </c>
      <c r="AF4530" s="1"/>
      <c r="AG4530" s="1" t="str">
        <f>TRIM(MID(SUBSTITUTE($H4530,",",REPT(" ",200)),(LEN($H4530)-LEN(SUBSTITUTE($H4530,",",""))-4)*200+1,200))</f>
        <v>Kasambagan</v>
      </c>
      <c r="AH4530" s="1" t="str">
        <f>TRIM(MID(SUBSTITUTE($H4530,",",REPT(" ",200)),(LEN($H4530)-LEN(SUBSTITUTE($H4530,",",""))-3)*200+1,200))</f>
        <v>Cebu City</v>
      </c>
      <c r="AI4530" s="1" t="str">
        <f>TRIM(MID(SUBSTITUTE($H4530,",",REPT(" ",200)),(LEN($H4530)-LEN(SUBSTITUTE($H4530,",",""))-2)*200+1,200))</f>
        <v>Central Visayas</v>
      </c>
      <c r="AJ4530" s="1" t="str">
        <f>TRIM(MID(SUBSTITUTE($H4530,",",REPT(" ",200)),(LEN($H4530)-LEN(SUBSTITUTE($H4530,",",""))-0)*200+1,200))</f>
        <v>Philippines</v>
      </c>
      <c r="AK4530" t="s">
        <v>17685</v>
      </c>
      <c r="AL4530" s="1">
        <v>4</v>
      </c>
      <c r="AM4530" s="1" t="s">
        <v>14821</v>
      </c>
    </row>
    <row r="4531" spans="1:39" ht="12.75" customHeight="1">
      <c r="A4531" s="1"/>
      <c r="B4531" s="1" t="s">
        <v>4870</v>
      </c>
      <c r="C4531" s="1" t="s">
        <v>15743</v>
      </c>
      <c r="D4531" s="3" t="str">
        <f ca="1">IFERROR(__xludf.DUMMYFUNCTION("PROPER(REGEXEXTRACT(B4500, ""(?:https?:\/\/)?(?:www\.)?([a-zA-Z0-9-]+)\.""))"),"Skyscanner")</f>
        <v>Skyscanner</v>
      </c>
      <c r="E4531" s="1" t="s">
        <v>14823</v>
      </c>
      <c r="F4531" s="1">
        <v>10.319376</v>
      </c>
      <c r="G4531" s="1">
        <v>123.903053</v>
      </c>
      <c r="H4531" s="1" t="s">
        <v>15347</v>
      </c>
      <c r="I4531" s="1" t="s">
        <v>2622</v>
      </c>
      <c r="J4531" s="1">
        <f>IF(K4531="URBAN",1,IF(K4531="SUBURBAN",2,IF(K4531="RURAL",3,"")))</f>
        <v>1</v>
      </c>
      <c r="K4531" s="1" t="s">
        <v>42</v>
      </c>
      <c r="L4531" s="18">
        <v>46082</v>
      </c>
      <c r="M4531" s="49">
        <v>0.625</v>
      </c>
      <c r="N4531" s="18">
        <v>46083</v>
      </c>
      <c r="O4531" s="56">
        <v>0.5</v>
      </c>
      <c r="P4531" s="31" t="str">
        <f>TEXT($L4531, "dddd")</f>
        <v>Sunday</v>
      </c>
      <c r="Q4531" s="39" t="s">
        <v>43</v>
      </c>
      <c r="R4531" s="39">
        <v>3474</v>
      </c>
      <c r="S4531" s="1" t="str">
        <f>IF(OR(MONTH(L4531)=12, MONTH(L4531)&lt;=5), "Dry Season", "Wet Season")</f>
        <v>Dry Season</v>
      </c>
      <c r="T4531" s="1">
        <v>1</v>
      </c>
      <c r="U4531" s="1">
        <v>0</v>
      </c>
      <c r="V4531" s="1">
        <v>0</v>
      </c>
      <c r="W4531" s="2">
        <f>IF(ISNUMBER(SEARCH("N/A", X4531)), 0, 1)</f>
        <v>0</v>
      </c>
      <c r="X4531" s="1" t="s">
        <v>44</v>
      </c>
      <c r="Y4531" s="1"/>
      <c r="Z4531" s="1"/>
      <c r="AA4531" s="11" cm="1">
        <f t="array" ref="AA4531">IF(ISBLANK(Y4531), 0, VINCentyInvDistance(F4531,G4531,Y4531,Z4531))</f>
        <v>0</v>
      </c>
      <c r="AB4531" s="1">
        <v>0</v>
      </c>
      <c r="AC4531" s="1">
        <v>8.4</v>
      </c>
      <c r="AD4531" s="1">
        <v>0</v>
      </c>
      <c r="AE4531" s="1">
        <v>5880</v>
      </c>
      <c r="AF4531" s="1"/>
      <c r="AG4531" s="1" t="s">
        <v>731</v>
      </c>
      <c r="AH4531" s="1" t="str">
        <f>TRIM(MID(SUBSTITUTE($H4531,",",REPT(" ",200)),(LEN($H4531)-LEN(SUBSTITUTE($H4531,",",""))-3)*200+1,200))</f>
        <v>Cebu City</v>
      </c>
      <c r="AI4531" s="1" t="str">
        <f>TRIM(MID(SUBSTITUTE($H4531,",",REPT(" ",200)),(LEN($H4531)-LEN(SUBSTITUTE($H4531,",",""))-2)*200+1,200))</f>
        <v>Central Visayas</v>
      </c>
      <c r="AJ4531" s="1" t="s">
        <v>55</v>
      </c>
      <c r="AK4531" t="s">
        <v>16465</v>
      </c>
      <c r="AL4531" s="1">
        <v>3</v>
      </c>
      <c r="AM4531" s="1" t="s">
        <v>4873</v>
      </c>
    </row>
    <row r="4532" spans="1:39" ht="12.75" customHeight="1">
      <c r="A4532" s="1"/>
      <c r="B4532" s="1" t="s">
        <v>14824</v>
      </c>
      <c r="C4532" s="1" t="s">
        <v>15744</v>
      </c>
      <c r="D4532" s="3" t="str">
        <f ca="1">IFERROR(__xludf.DUMMYFUNCTION("PROPER(REGEXEXTRACT(B4501, ""(?:https?:\/\/)?(?:www\.)?([a-zA-Z0-9-]+)\.""))"),"Skyscanner")</f>
        <v>Skyscanner</v>
      </c>
      <c r="E4532" s="1" t="s">
        <v>14826</v>
      </c>
      <c r="F4532" s="1">
        <v>10.327602000000001</v>
      </c>
      <c r="G4532" s="1">
        <v>123.92198500000001</v>
      </c>
      <c r="H4532" s="1" t="s">
        <v>14827</v>
      </c>
      <c r="I4532" s="1" t="s">
        <v>2622</v>
      </c>
      <c r="J4532" s="1">
        <f>IF(K4532="URBAN",1,IF(K4532="SUBURBAN",2,IF(K4532="RURAL",3,"")))</f>
        <v>1</v>
      </c>
      <c r="K4532" s="1" t="s">
        <v>42</v>
      </c>
      <c r="L4532" s="18">
        <v>46082</v>
      </c>
      <c r="M4532" s="49">
        <v>0.58333333333333337</v>
      </c>
      <c r="N4532" s="18">
        <v>46083</v>
      </c>
      <c r="O4532" s="56">
        <v>0.5</v>
      </c>
      <c r="P4532" s="31" t="str">
        <f>TEXT($L4532, "dddd")</f>
        <v>Sunday</v>
      </c>
      <c r="Q4532" s="39" t="s">
        <v>1000</v>
      </c>
      <c r="R4532" s="39">
        <v>1866</v>
      </c>
      <c r="S4532" s="1" t="str">
        <f>IF(OR(MONTH(L4532)=12, MONTH(L4532)&lt;=5), "Dry Season", "Wet Season")</f>
        <v>Dry Season</v>
      </c>
      <c r="T4532" s="1">
        <v>1</v>
      </c>
      <c r="U4532" s="1">
        <v>0</v>
      </c>
      <c r="V4532" s="1">
        <v>0</v>
      </c>
      <c r="W4532" s="2">
        <f>IF(ISNUMBER(SEARCH("N/A", X4532)), 0, 1)</f>
        <v>0</v>
      </c>
      <c r="X4532" s="1" t="s">
        <v>44</v>
      </c>
      <c r="Y4532" s="1"/>
      <c r="Z4532" s="1"/>
      <c r="AA4532" s="11" cm="1">
        <f t="array" ref="AA4532">IF(ISBLANK(Y4532), 0, VINCentyInvDistance(F4532,G4532,Y4532,Z4532))</f>
        <v>0</v>
      </c>
      <c r="AB4532" s="1">
        <v>0</v>
      </c>
      <c r="AC4532" s="1">
        <v>8.1999999999999993</v>
      </c>
      <c r="AD4532" s="1">
        <v>4.0999999999999996</v>
      </c>
      <c r="AE4532" s="1">
        <v>412</v>
      </c>
      <c r="AF4532" s="1"/>
      <c r="AG4532" s="1" t="s">
        <v>731</v>
      </c>
      <c r="AH4532" s="1" t="str">
        <f>TRIM(MID(SUBSTITUTE($H4532,",",REPT(" ",200)),(LEN($H4532)-LEN(SUBSTITUTE($H4532,",",""))-3)*200+1,200))</f>
        <v>Mandaue</v>
      </c>
      <c r="AI4532" s="1" t="str">
        <f>TRIM(MID(SUBSTITUTE($H4532,",",REPT(" ",200)),(LEN($H4532)-LEN(SUBSTITUTE($H4532,",",""))-2)*200+1,200))</f>
        <v>Central Visayas</v>
      </c>
      <c r="AJ4532" s="1" t="s">
        <v>55</v>
      </c>
      <c r="AK4532" t="s">
        <v>17673</v>
      </c>
      <c r="AL4532" s="1">
        <v>4</v>
      </c>
      <c r="AM4532" s="1" t="s">
        <v>14828</v>
      </c>
    </row>
    <row r="4533" spans="1:39" ht="12.75" customHeight="1">
      <c r="A4533" s="1"/>
      <c r="B4533" s="1" t="s">
        <v>14829</v>
      </c>
      <c r="C4533" s="1" t="s">
        <v>15745</v>
      </c>
      <c r="D4533" s="3" t="str">
        <f ca="1">IFERROR(__xludf.DUMMYFUNCTION("PROPER(REGEXEXTRACT(B4502, ""(?:https?:\/\/)?(?:www\.)?([a-zA-Z0-9-]+)\.""))"),"Skyscanner")</f>
        <v>Skyscanner</v>
      </c>
      <c r="E4533" s="1" t="s">
        <v>14831</v>
      </c>
      <c r="F4533" s="1">
        <v>10.333629999999999</v>
      </c>
      <c r="G4533" s="1">
        <v>123.90770999999999</v>
      </c>
      <c r="H4533" s="1" t="s">
        <v>14832</v>
      </c>
      <c r="I4533" s="1" t="s">
        <v>2622</v>
      </c>
      <c r="J4533" s="1">
        <f>IF(K4533="URBAN",1,IF(K4533="SUBURBAN",2,IF(K4533="RURAL",3,"")))</f>
        <v>1</v>
      </c>
      <c r="K4533" s="1" t="s">
        <v>42</v>
      </c>
      <c r="L4533" s="18">
        <v>46082</v>
      </c>
      <c r="M4533" s="49">
        <v>0.625</v>
      </c>
      <c r="N4533" s="18">
        <v>46083</v>
      </c>
      <c r="O4533" s="56">
        <v>0.5</v>
      </c>
      <c r="P4533" s="31" t="str">
        <f>TEXT($L4533, "dddd")</f>
        <v>Sunday</v>
      </c>
      <c r="Q4533" s="39" t="s">
        <v>43</v>
      </c>
      <c r="R4533" s="39">
        <v>2177</v>
      </c>
      <c r="S4533" s="1" t="str">
        <f>IF(OR(MONTH(L4533)=12, MONTH(L4533)&lt;=5), "Dry Season", "Wet Season")</f>
        <v>Dry Season</v>
      </c>
      <c r="T4533" s="1">
        <v>1</v>
      </c>
      <c r="U4533" s="1">
        <v>0</v>
      </c>
      <c r="V4533" s="1">
        <v>0</v>
      </c>
      <c r="W4533" s="2">
        <f>IF(ISNUMBER(SEARCH("N/A", X4533)), 0, 1)</f>
        <v>0</v>
      </c>
      <c r="X4533" s="1" t="s">
        <v>44</v>
      </c>
      <c r="Y4533" s="1"/>
      <c r="Z4533" s="1"/>
      <c r="AA4533" s="11" cm="1">
        <f t="array" ref="AA4533">IF(ISBLANK(Y4533), 0, VINCentyInvDistance(F4533,G4533,Y4533,Z4533))</f>
        <v>0</v>
      </c>
      <c r="AB4533" s="1">
        <v>0</v>
      </c>
      <c r="AC4533" s="1">
        <v>8.6</v>
      </c>
      <c r="AD4533" s="1">
        <v>4.3</v>
      </c>
      <c r="AE4533" s="1">
        <v>26</v>
      </c>
      <c r="AF4533" s="1"/>
      <c r="AG4533" s="1" t="s">
        <v>731</v>
      </c>
      <c r="AH4533" s="1" t="str">
        <f>TRIM(MID(SUBSTITUTE($H4533,",",REPT(" ",200)),(LEN($H4533)-LEN(SUBSTITUTE($H4533,",",""))-3)*200+1,200))</f>
        <v>Cebu City</v>
      </c>
      <c r="AI4533" s="1" t="str">
        <f>TRIM(MID(SUBSTITUTE($H4533,",",REPT(" ",200)),(LEN($H4533)-LEN(SUBSTITUTE($H4533,",",""))-2)*200+1,200))</f>
        <v>Central Visayas</v>
      </c>
      <c r="AJ4533" s="1" t="s">
        <v>55</v>
      </c>
      <c r="AK4533" t="s">
        <v>17674</v>
      </c>
      <c r="AL4533" s="1">
        <v>3</v>
      </c>
      <c r="AM4533" s="1" t="s">
        <v>14833</v>
      </c>
    </row>
    <row r="4534" spans="1:39" ht="12.75" customHeight="1">
      <c r="A4534" s="1"/>
      <c r="B4534" s="1" t="s">
        <v>14834</v>
      </c>
      <c r="C4534" s="1" t="s">
        <v>15746</v>
      </c>
      <c r="D4534" s="3" t="str">
        <f ca="1">IFERROR(__xludf.DUMMYFUNCTION("PROPER(REGEXEXTRACT(B4503, ""(?:https?:\/\/)?(?:www\.)?([a-zA-Z0-9-]+)\.""))"),"Skyscanner")</f>
        <v>Skyscanner</v>
      </c>
      <c r="E4534" s="1" t="s">
        <v>14836</v>
      </c>
      <c r="F4534" s="1">
        <v>10.312851999999999</v>
      </c>
      <c r="G4534" s="1">
        <v>123.893597</v>
      </c>
      <c r="H4534" s="1" t="s">
        <v>14837</v>
      </c>
      <c r="I4534" s="1" t="s">
        <v>2622</v>
      </c>
      <c r="J4534" s="1">
        <f>IF(K4534="URBAN",1,IF(K4534="SUBURBAN",2,IF(K4534="RURAL",3,"")))</f>
        <v>1</v>
      </c>
      <c r="K4534" s="1" t="s">
        <v>42</v>
      </c>
      <c r="L4534" s="18">
        <v>46082</v>
      </c>
      <c r="M4534" s="49">
        <v>0.58333333333333337</v>
      </c>
      <c r="N4534" s="18">
        <v>46083</v>
      </c>
      <c r="O4534" s="56">
        <v>0.5</v>
      </c>
      <c r="P4534" s="31" t="str">
        <f>TEXT($L4534, "dddd")</f>
        <v>Sunday</v>
      </c>
      <c r="Q4534" s="39" t="s">
        <v>1341</v>
      </c>
      <c r="R4534" s="39">
        <v>3547</v>
      </c>
      <c r="S4534" s="1" t="str">
        <f>IF(OR(MONTH(L4534)=12, MONTH(L4534)&lt;=5), "Dry Season", "Wet Season")</f>
        <v>Dry Season</v>
      </c>
      <c r="T4534" s="1">
        <v>1</v>
      </c>
      <c r="U4534" s="1">
        <v>0</v>
      </c>
      <c r="V4534" s="1">
        <v>0</v>
      </c>
      <c r="W4534" s="2">
        <f>IF(ISNUMBER(SEARCH("N/A", X4534)), 0, 1)</f>
        <v>0</v>
      </c>
      <c r="X4534" s="1" t="s">
        <v>44</v>
      </c>
      <c r="Y4534" s="1"/>
      <c r="Z4534" s="1"/>
      <c r="AA4534" s="11" cm="1">
        <f t="array" ref="AA4534">IF(ISBLANK(Y4534), 0, VINCentyInvDistance(F4534,G4534,Y4534,Z4534))</f>
        <v>0</v>
      </c>
      <c r="AB4534" s="1">
        <v>0</v>
      </c>
      <c r="AC4534" s="1">
        <v>9.8000000000000007</v>
      </c>
      <c r="AD4534" s="1">
        <v>4.9000000000000004</v>
      </c>
      <c r="AE4534" s="1">
        <v>271</v>
      </c>
      <c r="AF4534" s="1"/>
      <c r="AG4534" s="1" t="s">
        <v>731</v>
      </c>
      <c r="AH4534" s="1" t="str">
        <f>TRIM(MID(SUBSTITUTE($H4534,",",REPT(" ",200)),(LEN($H4534)-LEN(SUBSTITUTE($H4534,",",""))-3)*200+1,200))</f>
        <v>Cebu City</v>
      </c>
      <c r="AI4534" s="1" t="str">
        <f>TRIM(MID(SUBSTITUTE($H4534,",",REPT(" ",200)),(LEN($H4534)-LEN(SUBSTITUTE($H4534,",",""))-2)*200+1,200))</f>
        <v>Central Visayas</v>
      </c>
      <c r="AJ4534" s="1" t="s">
        <v>55</v>
      </c>
      <c r="AK4534" t="s">
        <v>17675</v>
      </c>
      <c r="AL4534" s="1">
        <v>3</v>
      </c>
      <c r="AM4534" s="1" t="s">
        <v>14838</v>
      </c>
    </row>
    <row r="4535" spans="1:39" ht="12.75" customHeight="1">
      <c r="A4535" s="1"/>
      <c r="B4535" s="1" t="s">
        <v>14839</v>
      </c>
      <c r="C4535" s="1" t="s">
        <v>15747</v>
      </c>
      <c r="D4535" s="3" t="str">
        <f ca="1">IFERROR(__xludf.DUMMYFUNCTION("PROPER(REGEXEXTRACT(B4504, ""(?:https?:\/\/)?(?:www\.)?([a-zA-Z0-9-]+)\.""))"),"Skyscanner")</f>
        <v>Skyscanner</v>
      </c>
      <c r="E4535" s="1" t="s">
        <v>14841</v>
      </c>
      <c r="F4535" s="1">
        <v>10.322608000000001</v>
      </c>
      <c r="G4535" s="1">
        <v>123.91387400000001</v>
      </c>
      <c r="H4535" s="1" t="s">
        <v>14842</v>
      </c>
      <c r="I4535" s="1" t="s">
        <v>2622</v>
      </c>
      <c r="J4535" s="1">
        <f>IF(K4535="URBAN",1,IF(K4535="SUBURBAN",2,IF(K4535="RURAL",3,"")))</f>
        <v>1</v>
      </c>
      <c r="K4535" s="1" t="s">
        <v>42</v>
      </c>
      <c r="L4535" s="18">
        <v>46082</v>
      </c>
      <c r="M4535" s="49">
        <v>0.58333333333333337</v>
      </c>
      <c r="N4535" s="18">
        <v>46083</v>
      </c>
      <c r="O4535" s="56">
        <v>0.5</v>
      </c>
      <c r="P4535" s="31" t="str">
        <f>TEXT($L4535, "dddd")</f>
        <v>Sunday</v>
      </c>
      <c r="Q4535" s="39" t="s">
        <v>43</v>
      </c>
      <c r="R4535" s="39">
        <v>2636</v>
      </c>
      <c r="S4535" s="1" t="str">
        <f>IF(OR(MONTH(L4535)=12, MONTH(L4535)&lt;=5), "Dry Season", "Wet Season")</f>
        <v>Dry Season</v>
      </c>
      <c r="T4535" s="1">
        <v>1</v>
      </c>
      <c r="U4535" s="1">
        <v>0</v>
      </c>
      <c r="V4535" s="1">
        <v>0</v>
      </c>
      <c r="W4535" s="2">
        <f>IF(ISNUMBER(SEARCH("N/A", X4535)), 0, 1)</f>
        <v>0</v>
      </c>
      <c r="X4535" s="1" t="s">
        <v>44</v>
      </c>
      <c r="Y4535" s="1"/>
      <c r="Z4535" s="1"/>
      <c r="AA4535" s="11" cm="1">
        <f t="array" ref="AA4535">IF(ISBLANK(Y4535), 0, VINCentyInvDistance(F4535,G4535,Y4535,Z4535))</f>
        <v>0</v>
      </c>
      <c r="AB4535" s="1">
        <v>0</v>
      </c>
      <c r="AC4535" s="1">
        <v>7.2</v>
      </c>
      <c r="AD4535" s="1">
        <v>3.6</v>
      </c>
      <c r="AE4535" s="1">
        <v>672</v>
      </c>
      <c r="AF4535" s="1"/>
      <c r="AG4535" s="1" t="s">
        <v>731</v>
      </c>
      <c r="AH4535" s="1" t="str">
        <f>TRIM(MID(SUBSTITUTE($H4535,",",REPT(" ",200)),(LEN($H4535)-LEN(SUBSTITUTE($H4535,",",""))-3)*200+1,200))</f>
        <v>Cebu City</v>
      </c>
      <c r="AI4535" s="1" t="str">
        <f>TRIM(MID(SUBSTITUTE($H4535,",",REPT(" ",200)),(LEN($H4535)-LEN(SUBSTITUTE($H4535,",",""))-2)*200+1,200))</f>
        <v>Central Visayas</v>
      </c>
      <c r="AJ4535" s="1" t="s">
        <v>55</v>
      </c>
      <c r="AK4535" t="s">
        <v>17676</v>
      </c>
      <c r="AL4535" s="1">
        <v>3</v>
      </c>
      <c r="AM4535" s="1" t="s">
        <v>14843</v>
      </c>
    </row>
    <row r="4536" spans="1:39" ht="12.75" customHeight="1">
      <c r="A4536" s="1"/>
      <c r="B4536" s="1" t="s">
        <v>14844</v>
      </c>
      <c r="C4536" s="1" t="s">
        <v>15748</v>
      </c>
      <c r="D4536" s="3" t="str">
        <f ca="1">IFERROR(__xludf.DUMMYFUNCTION("PROPER(REGEXEXTRACT(B4505, ""(?:https?:\/\/)?(?:www\.)?([a-zA-Z0-9-]+)\.""))"),"Skyscanner")</f>
        <v>Skyscanner</v>
      </c>
      <c r="E4536" s="1" t="s">
        <v>14846</v>
      </c>
      <c r="F4536" s="1">
        <v>10.310890000000001</v>
      </c>
      <c r="G4536" s="1">
        <v>123.89758</v>
      </c>
      <c r="H4536" s="1" t="s">
        <v>14847</v>
      </c>
      <c r="I4536" s="1" t="s">
        <v>2622</v>
      </c>
      <c r="J4536" s="1">
        <f>IF(K4536="URBAN",1,IF(K4536="SUBURBAN",2,IF(K4536="RURAL",3,"")))</f>
        <v>1</v>
      </c>
      <c r="K4536" s="1" t="s">
        <v>42</v>
      </c>
      <c r="L4536" s="18">
        <v>46082</v>
      </c>
      <c r="M4536" s="49">
        <v>0.58333333333333337</v>
      </c>
      <c r="N4536" s="18">
        <v>46083</v>
      </c>
      <c r="O4536" s="56">
        <v>0.54166666666666663</v>
      </c>
      <c r="P4536" s="31" t="str">
        <f>TEXT($L4536, "dddd")</f>
        <v>Sunday</v>
      </c>
      <c r="Q4536" s="39" t="s">
        <v>43</v>
      </c>
      <c r="R4536" s="39">
        <v>1612</v>
      </c>
      <c r="S4536" s="1" t="str">
        <f>IF(OR(MONTH(L4536)=12, MONTH(L4536)&lt;=5), "Dry Season", "Wet Season")</f>
        <v>Dry Season</v>
      </c>
      <c r="T4536" s="1">
        <v>1</v>
      </c>
      <c r="U4536" s="1">
        <v>0</v>
      </c>
      <c r="V4536" s="1">
        <v>0</v>
      </c>
      <c r="W4536" s="2">
        <f>IF(ISNUMBER(SEARCH("N/A", X4536)), 0, 1)</f>
        <v>0</v>
      </c>
      <c r="X4536" s="1" t="s">
        <v>44</v>
      </c>
      <c r="Y4536" s="1"/>
      <c r="Z4536" s="1"/>
      <c r="AA4536" s="11" cm="1">
        <f t="array" ref="AA4536">IF(ISBLANK(Y4536), 0, VINCentyInvDistance(F4536,G4536,Y4536,Z4536))</f>
        <v>0</v>
      </c>
      <c r="AB4536" s="1">
        <v>0</v>
      </c>
      <c r="AC4536" s="1">
        <v>6</v>
      </c>
      <c r="AD4536" s="1">
        <v>3</v>
      </c>
      <c r="AE4536" s="1">
        <v>1</v>
      </c>
      <c r="AF4536" s="1"/>
      <c r="AG4536" s="1" t="s">
        <v>731</v>
      </c>
      <c r="AH4536" s="1" t="str">
        <f>TRIM(MID(SUBSTITUTE($H4536,",",REPT(" ",200)),(LEN($H4536)-LEN(SUBSTITUTE($H4536,",",""))-3)*200+1,200))</f>
        <v>Cebu City</v>
      </c>
      <c r="AI4536" s="1" t="str">
        <f>TRIM(MID(SUBSTITUTE($H4536,",",REPT(" ",200)),(LEN($H4536)-LEN(SUBSTITUTE($H4536,",",""))-2)*200+1,200))</f>
        <v>Central Visayas</v>
      </c>
      <c r="AJ4536" s="1" t="s">
        <v>55</v>
      </c>
      <c r="AK4536" t="s">
        <v>17677</v>
      </c>
      <c r="AL4536" s="2">
        <v>0</v>
      </c>
      <c r="AM4536" s="1" t="s">
        <v>14848</v>
      </c>
    </row>
    <row r="4537" spans="1:39" ht="12.75" customHeight="1">
      <c r="A4537" s="1"/>
      <c r="B4537" s="1" t="s">
        <v>14849</v>
      </c>
      <c r="C4537" s="1" t="s">
        <v>15749</v>
      </c>
      <c r="D4537" s="3" t="str">
        <f ca="1">IFERROR(__xludf.DUMMYFUNCTION("PROPER(REGEXEXTRACT(B4506, ""(?:https?:\/\/)?(?:www\.)?([a-zA-Z0-9-]+)\.""))"),"Skyscanner")</f>
        <v>Skyscanner</v>
      </c>
      <c r="E4537" s="1" t="s">
        <v>14851</v>
      </c>
      <c r="F4537" s="1">
        <v>10.304869999999999</v>
      </c>
      <c r="G4537" s="1">
        <v>123.89825999999999</v>
      </c>
      <c r="H4537" s="1" t="s">
        <v>14852</v>
      </c>
      <c r="I4537" s="1" t="s">
        <v>2622</v>
      </c>
      <c r="J4537" s="1">
        <f>IF(K4537="URBAN",1,IF(K4537="SUBURBAN",2,IF(K4537="RURAL",3,"")))</f>
        <v>1</v>
      </c>
      <c r="K4537" s="1" t="s">
        <v>42</v>
      </c>
      <c r="L4537" s="18">
        <v>46082</v>
      </c>
      <c r="M4537" s="49">
        <v>0.58333333333333337</v>
      </c>
      <c r="N4537" s="18">
        <v>46083</v>
      </c>
      <c r="O4537" s="56">
        <v>0.5</v>
      </c>
      <c r="P4537" s="31" t="str">
        <f>TEXT($L4537, "dddd")</f>
        <v>Sunday</v>
      </c>
      <c r="Q4537" s="39" t="s">
        <v>1341</v>
      </c>
      <c r="R4537" s="39">
        <v>1800</v>
      </c>
      <c r="S4537" s="1" t="str">
        <f>IF(OR(MONTH(L4537)=12, MONTH(L4537)&lt;=5), "Dry Season", "Wet Season")</f>
        <v>Dry Season</v>
      </c>
      <c r="T4537" s="1">
        <v>1</v>
      </c>
      <c r="U4537" s="1">
        <v>0</v>
      </c>
      <c r="V4537" s="1">
        <v>0</v>
      </c>
      <c r="W4537" s="2">
        <f>IF(ISNUMBER(SEARCH("N/A", X4537)), 0, 1)</f>
        <v>0</v>
      </c>
      <c r="X4537" s="1" t="s">
        <v>44</v>
      </c>
      <c r="Y4537" s="1"/>
      <c r="Z4537" s="1"/>
      <c r="AA4537" s="11" cm="1">
        <f t="array" ref="AA4537">IF(ISBLANK(Y4537), 0, VINCentyInvDistance(F4537,G4537,Y4537,Z4537))</f>
        <v>0</v>
      </c>
      <c r="AB4537" s="1">
        <v>1</v>
      </c>
      <c r="AC4537" s="1">
        <v>7.2</v>
      </c>
      <c r="AD4537" s="1">
        <v>3.6</v>
      </c>
      <c r="AE4537" s="1">
        <v>102</v>
      </c>
      <c r="AF4537" s="1"/>
      <c r="AG4537" s="1" t="s">
        <v>731</v>
      </c>
      <c r="AH4537" s="1" t="str">
        <f>TRIM(MID(SUBSTITUTE($H4537,",",REPT(" ",200)),(LEN($H4537)-LEN(SUBSTITUTE($H4537,",",""))-3)*200+1,200))</f>
        <v>Cebu City</v>
      </c>
      <c r="AI4537" s="1" t="str">
        <f>TRIM(MID(SUBSTITUTE($H4537,",",REPT(" ",200)),(LEN($H4537)-LEN(SUBSTITUTE($H4537,",",""))-2)*200+1,200))</f>
        <v>Central Visayas</v>
      </c>
      <c r="AJ4537" s="1" t="s">
        <v>55</v>
      </c>
      <c r="AK4537" t="s">
        <v>17678</v>
      </c>
      <c r="AL4537" s="1">
        <v>2</v>
      </c>
      <c r="AM4537" s="1" t="s">
        <v>14853</v>
      </c>
    </row>
    <row r="4538" spans="1:39" ht="12.75" customHeight="1">
      <c r="A4538" s="1"/>
      <c r="B4538" s="1" t="s">
        <v>14854</v>
      </c>
      <c r="C4538" s="1" t="s">
        <v>15750</v>
      </c>
      <c r="D4538" s="3" t="str">
        <f ca="1">IFERROR(__xludf.DUMMYFUNCTION("PROPER(REGEXEXTRACT(B4507, ""(?:https?:\/\/)?(?:www\.)?([a-zA-Z0-9-]+)\.""))"),"Skyscanner")</f>
        <v>Skyscanner</v>
      </c>
      <c r="E4538" s="1" t="s">
        <v>14856</v>
      </c>
      <c r="F4538" s="1">
        <v>10.320261</v>
      </c>
      <c r="G4538" s="1">
        <v>123.90307900000001</v>
      </c>
      <c r="H4538" s="1" t="s">
        <v>14857</v>
      </c>
      <c r="I4538" s="1" t="s">
        <v>2622</v>
      </c>
      <c r="J4538" s="1">
        <f>IF(K4538="URBAN",1,IF(K4538="SUBURBAN",2,IF(K4538="RURAL",3,"")))</f>
        <v>1</v>
      </c>
      <c r="K4538" s="1" t="s">
        <v>42</v>
      </c>
      <c r="L4538" s="18">
        <v>46082</v>
      </c>
      <c r="M4538" s="49">
        <v>0.625</v>
      </c>
      <c r="N4538" s="18">
        <v>46083</v>
      </c>
      <c r="O4538" s="56">
        <v>0.5</v>
      </c>
      <c r="P4538" s="31" t="str">
        <f>TEXT($L4538, "dddd")</f>
        <v>Sunday</v>
      </c>
      <c r="Q4538" s="39" t="s">
        <v>207</v>
      </c>
      <c r="R4538" s="39">
        <v>2817</v>
      </c>
      <c r="S4538" s="1" t="str">
        <f>IF(OR(MONTH(L4538)=12, MONTH(L4538)&lt;=5), "Dry Season", "Wet Season")</f>
        <v>Dry Season</v>
      </c>
      <c r="T4538" s="1">
        <v>1</v>
      </c>
      <c r="U4538" s="1">
        <v>0</v>
      </c>
      <c r="V4538" s="1">
        <v>0</v>
      </c>
      <c r="W4538" s="2">
        <f>IF(ISNUMBER(SEARCH("N/A", X4538)), 0, 1)</f>
        <v>0</v>
      </c>
      <c r="X4538" s="1" t="s">
        <v>44</v>
      </c>
      <c r="Y4538" s="1"/>
      <c r="Z4538" s="1"/>
      <c r="AA4538" s="11" cm="1">
        <f t="array" ref="AA4538">IF(ISBLANK(Y4538), 0, VINCentyInvDistance(F4538,G4538,Y4538,Z4538))</f>
        <v>0</v>
      </c>
      <c r="AB4538" s="1">
        <v>0</v>
      </c>
      <c r="AC4538" s="1">
        <v>7.4</v>
      </c>
      <c r="AD4538" s="1">
        <v>0</v>
      </c>
      <c r="AE4538" s="1">
        <v>1245</v>
      </c>
      <c r="AF4538" s="1"/>
      <c r="AG4538" s="1" t="s">
        <v>731</v>
      </c>
      <c r="AH4538" s="1" t="str">
        <f>TRIM(MID(SUBSTITUTE($H4538,",",REPT(" ",200)),(LEN($H4538)-LEN(SUBSTITUTE($H4538,",",""))-3)*200+1,200))</f>
        <v>Cebu City</v>
      </c>
      <c r="AI4538" s="1" t="str">
        <f>TRIM(MID(SUBSTITUTE($H4538,",",REPT(" ",200)),(LEN($H4538)-LEN(SUBSTITUTE($H4538,",",""))-2)*200+1,200))</f>
        <v>Central Visayas</v>
      </c>
      <c r="AJ4538" s="1" t="s">
        <v>55</v>
      </c>
      <c r="AK4538" t="s">
        <v>17687</v>
      </c>
      <c r="AL4538" s="1">
        <v>3</v>
      </c>
      <c r="AM4538" s="1" t="s">
        <v>14858</v>
      </c>
    </row>
    <row r="4539" spans="1:39" ht="12.75" customHeight="1">
      <c r="A4539" s="1"/>
      <c r="B4539" s="1" t="s">
        <v>14859</v>
      </c>
      <c r="C4539" s="1" t="s">
        <v>15751</v>
      </c>
      <c r="D4539" s="3" t="str">
        <f ca="1">IFERROR(__xludf.DUMMYFUNCTION("PROPER(REGEXEXTRACT(B4508, ""(?:https?:\/\/)?(?:www\.)?([a-zA-Z0-9-]+)\.""))"),"Skyscanner")</f>
        <v>Skyscanner</v>
      </c>
      <c r="E4539" s="1" t="s">
        <v>14861</v>
      </c>
      <c r="F4539" s="1">
        <v>10.317318999999999</v>
      </c>
      <c r="G4539" s="1">
        <v>123.893422</v>
      </c>
      <c r="H4539" s="1" t="s">
        <v>14862</v>
      </c>
      <c r="I4539" s="1" t="s">
        <v>2622</v>
      </c>
      <c r="J4539" s="1">
        <f>IF(K4539="URBAN",1,IF(K4539="SUBURBAN",2,IF(K4539="RURAL",3,"")))</f>
        <v>1</v>
      </c>
      <c r="K4539" s="1" t="s">
        <v>42</v>
      </c>
      <c r="L4539" s="18">
        <v>46082</v>
      </c>
      <c r="M4539" s="49">
        <v>0.58333333333333337</v>
      </c>
      <c r="N4539" s="18">
        <v>46083</v>
      </c>
      <c r="O4539" s="56">
        <v>0.5</v>
      </c>
      <c r="P4539" s="31" t="str">
        <f>TEXT($L4539, "dddd")</f>
        <v>Sunday</v>
      </c>
      <c r="Q4539" s="39" t="s">
        <v>207</v>
      </c>
      <c r="R4539" s="39">
        <v>5177</v>
      </c>
      <c r="S4539" s="1" t="str">
        <f>IF(OR(MONTH(L4539)=12, MONTH(L4539)&lt;=5), "Dry Season", "Wet Season")</f>
        <v>Dry Season</v>
      </c>
      <c r="T4539" s="1">
        <v>1</v>
      </c>
      <c r="U4539" s="1">
        <v>0</v>
      </c>
      <c r="V4539" s="1">
        <v>0</v>
      </c>
      <c r="W4539" s="2">
        <f>IF(ISNUMBER(SEARCH("N/A", X4539)), 0, 1)</f>
        <v>0</v>
      </c>
      <c r="X4539" s="1" t="s">
        <v>44</v>
      </c>
      <c r="Y4539" s="1"/>
      <c r="Z4539" s="1"/>
      <c r="AA4539" s="11" cm="1">
        <f t="array" ref="AA4539">IF(ISBLANK(Y4539), 0, VINCentyInvDistance(F4539,G4539,Y4539,Z4539))</f>
        <v>0</v>
      </c>
      <c r="AB4539" s="1">
        <v>1</v>
      </c>
      <c r="AC4539" s="1">
        <v>8.4</v>
      </c>
      <c r="AD4539" s="1">
        <v>4.2</v>
      </c>
      <c r="AE4539" s="1">
        <v>1288</v>
      </c>
      <c r="AF4539" s="1"/>
      <c r="AG4539" s="1" t="s">
        <v>731</v>
      </c>
      <c r="AH4539" s="1" t="str">
        <f>TRIM(MID(SUBSTITUTE($H4539,",",REPT(" ",200)),(LEN($H4539)-LEN(SUBSTITUTE($H4539,",",""))-3)*200+1,200))</f>
        <v>Cebu City</v>
      </c>
      <c r="AI4539" s="1" t="str">
        <f>TRIM(MID(SUBSTITUTE($H4539,",",REPT(" ",200)),(LEN($H4539)-LEN(SUBSTITUTE($H4539,",",""))-2)*200+1,200))</f>
        <v>Central Visayas</v>
      </c>
      <c r="AJ4539" s="1" t="s">
        <v>55</v>
      </c>
      <c r="AK4539" t="s">
        <v>17680</v>
      </c>
      <c r="AL4539" s="1">
        <v>4</v>
      </c>
      <c r="AM4539" s="1" t="s">
        <v>14863</v>
      </c>
    </row>
    <row r="4540" spans="1:39" ht="12.75" customHeight="1">
      <c r="A4540" s="1"/>
      <c r="B4540" s="1" t="s">
        <v>14864</v>
      </c>
      <c r="C4540" s="1" t="s">
        <v>15752</v>
      </c>
      <c r="D4540" s="3" t="str">
        <f ca="1">IFERROR(__xludf.DUMMYFUNCTION("PROPER(REGEXEXTRACT(B4509, ""(?:https?:\/\/)?(?:www\.)?([a-zA-Z0-9-]+)\.""))"),"Skyscanner")</f>
        <v>Skyscanner</v>
      </c>
      <c r="E4540" s="1" t="s">
        <v>14866</v>
      </c>
      <c r="F4540" s="1">
        <v>10.310840000000001</v>
      </c>
      <c r="G4540" s="1">
        <v>123.89725</v>
      </c>
      <c r="H4540" s="1" t="s">
        <v>14847</v>
      </c>
      <c r="I4540" s="1" t="s">
        <v>2622</v>
      </c>
      <c r="J4540" s="1">
        <f>IF(K4540="URBAN",1,IF(K4540="SUBURBAN",2,IF(K4540="RURAL",3,"")))</f>
        <v>1</v>
      </c>
      <c r="K4540" s="1" t="s">
        <v>42</v>
      </c>
      <c r="L4540" s="18">
        <v>46082</v>
      </c>
      <c r="M4540" s="49">
        <v>0.625</v>
      </c>
      <c r="N4540" s="18">
        <v>46083</v>
      </c>
      <c r="O4540" s="56">
        <v>0.5</v>
      </c>
      <c r="P4540" s="31" t="str">
        <f>TEXT($L4540, "dddd")</f>
        <v>Sunday</v>
      </c>
      <c r="Q4540" s="39" t="s">
        <v>43</v>
      </c>
      <c r="R4540" s="39">
        <v>1895</v>
      </c>
      <c r="S4540" s="1" t="str">
        <f>IF(OR(MONTH(L4540)=12, MONTH(L4540)&lt;=5), "Dry Season", "Wet Season")</f>
        <v>Dry Season</v>
      </c>
      <c r="T4540" s="1">
        <v>1</v>
      </c>
      <c r="U4540" s="1">
        <v>0</v>
      </c>
      <c r="V4540" s="1">
        <v>0</v>
      </c>
      <c r="W4540" s="2">
        <f>IF(ISNUMBER(SEARCH("N/A", X4540)), 0, 1)</f>
        <v>0</v>
      </c>
      <c r="X4540" s="1" t="s">
        <v>44</v>
      </c>
      <c r="Y4540" s="1"/>
      <c r="Z4540" s="1"/>
      <c r="AA4540" s="11" cm="1">
        <f t="array" ref="AA4540">IF(ISBLANK(Y4540), 0, VINCentyInvDistance(F4540,G4540,Y4540,Z4540))</f>
        <v>0</v>
      </c>
      <c r="AB4540" s="1">
        <v>0</v>
      </c>
      <c r="AC4540" s="1">
        <v>0</v>
      </c>
      <c r="AD4540" s="1">
        <v>0</v>
      </c>
      <c r="AE4540" s="1"/>
      <c r="AF4540" s="1"/>
      <c r="AG4540" s="1" t="s">
        <v>731</v>
      </c>
      <c r="AH4540" s="1" t="str">
        <f>TRIM(MID(SUBSTITUTE($H4540,",",REPT(" ",200)),(LEN($H4540)-LEN(SUBSTITUTE($H4540,",",""))-3)*200+1,200))</f>
        <v>Cebu City</v>
      </c>
      <c r="AI4540" s="1" t="str">
        <f>TRIM(MID(SUBSTITUTE($H4540,",",REPT(" ",200)),(LEN($H4540)-LEN(SUBSTITUTE($H4540,",",""))-2)*200+1,200))</f>
        <v>Central Visayas</v>
      </c>
      <c r="AJ4540" s="1" t="s">
        <v>55</v>
      </c>
      <c r="AK4540" t="s">
        <v>17681</v>
      </c>
      <c r="AL4540" s="2">
        <v>0</v>
      </c>
      <c r="AM4540" s="1" t="s">
        <v>14867</v>
      </c>
    </row>
    <row r="4541" spans="1:39" ht="12.75" customHeight="1">
      <c r="A4541" s="1"/>
      <c r="B4541" s="1" t="s">
        <v>14868</v>
      </c>
      <c r="C4541" s="1" t="s">
        <v>15753</v>
      </c>
      <c r="D4541" s="3" t="str">
        <f ca="1">IFERROR(__xludf.DUMMYFUNCTION("PROPER(REGEXEXTRACT(B4510, ""(?:https?:\/\/)?(?:www\.)?([a-zA-Z0-9-]+)\.""))"),"Skyscanner")</f>
        <v>Skyscanner</v>
      </c>
      <c r="E4541" s="1" t="s">
        <v>14870</v>
      </c>
      <c r="F4541" s="1">
        <v>10.31366</v>
      </c>
      <c r="G4541" s="1">
        <v>123.8929</v>
      </c>
      <c r="H4541" s="1" t="s">
        <v>14871</v>
      </c>
      <c r="I4541" s="1" t="s">
        <v>2622</v>
      </c>
      <c r="J4541" s="1">
        <f>IF(K4541="URBAN",1,IF(K4541="SUBURBAN",2,IF(K4541="RURAL",3,"")))</f>
        <v>1</v>
      </c>
      <c r="K4541" s="1" t="s">
        <v>42</v>
      </c>
      <c r="L4541" s="18">
        <v>46082</v>
      </c>
      <c r="M4541" s="49">
        <v>0.625</v>
      </c>
      <c r="N4541" s="18">
        <v>46083</v>
      </c>
      <c r="O4541" s="56">
        <v>0.5</v>
      </c>
      <c r="P4541" s="31" t="str">
        <f>TEXT($L4541, "dddd")</f>
        <v>Sunday</v>
      </c>
      <c r="Q4541" s="39" t="s">
        <v>207</v>
      </c>
      <c r="R4541" s="39">
        <v>2655</v>
      </c>
      <c r="S4541" s="1" t="str">
        <f>IF(OR(MONTH(L4541)=12, MONTH(L4541)&lt;=5), "Dry Season", "Wet Season")</f>
        <v>Dry Season</v>
      </c>
      <c r="T4541" s="1">
        <v>1</v>
      </c>
      <c r="U4541" s="1">
        <v>0</v>
      </c>
      <c r="V4541" s="1">
        <v>0</v>
      </c>
      <c r="W4541" s="2">
        <f>IF(ISNUMBER(SEARCH("N/A", X4541)), 0, 1)</f>
        <v>0</v>
      </c>
      <c r="X4541" s="1" t="s">
        <v>44</v>
      </c>
      <c r="Y4541" s="1"/>
      <c r="Z4541" s="1"/>
      <c r="AA4541" s="11" cm="1">
        <f t="array" ref="AA4541">IF(ISBLANK(Y4541), 0, VINCentyInvDistance(F4541,G4541,Y4541,Z4541))</f>
        <v>0</v>
      </c>
      <c r="AB4541" s="1">
        <v>1</v>
      </c>
      <c r="AC4541" s="1">
        <v>8.8000000000000007</v>
      </c>
      <c r="AD4541" s="1">
        <v>0</v>
      </c>
      <c r="AE4541" s="1">
        <v>456</v>
      </c>
      <c r="AF4541" s="1"/>
      <c r="AG4541" s="1" t="s">
        <v>731</v>
      </c>
      <c r="AH4541" s="1" t="str">
        <f>TRIM(MID(SUBSTITUTE($H4541,",",REPT(" ",200)),(LEN($H4541)-LEN(SUBSTITUTE($H4541,",",""))-3)*200+1,200))</f>
        <v>Cebu City</v>
      </c>
      <c r="AI4541" s="1" t="str">
        <f>TRIM(MID(SUBSTITUTE($H4541,",",REPT(" ",200)),(LEN($H4541)-LEN(SUBSTITUTE($H4541,",",""))-2)*200+1,200))</f>
        <v>Central Visayas</v>
      </c>
      <c r="AJ4541" s="1" t="s">
        <v>55</v>
      </c>
      <c r="AK4541" t="s">
        <v>17682</v>
      </c>
      <c r="AL4541" s="1">
        <v>3</v>
      </c>
      <c r="AM4541" s="1" t="s">
        <v>14872</v>
      </c>
    </row>
    <row r="4542" spans="1:39" ht="12.75" customHeight="1">
      <c r="A4542" s="1"/>
      <c r="B4542" s="1" t="s">
        <v>14873</v>
      </c>
      <c r="C4542" s="1" t="s">
        <v>15754</v>
      </c>
      <c r="D4542" s="3" t="str">
        <f ca="1">IFERROR(__xludf.DUMMYFUNCTION("PROPER(REGEXEXTRACT(B4511, ""(?:https?:\/\/)?(?:www\.)?([a-zA-Z0-9-]+)\.""))"),"Skyscanner")</f>
        <v>Skyscanner</v>
      </c>
      <c r="E4542" s="1" t="s">
        <v>14875</v>
      </c>
      <c r="F4542" s="1">
        <v>10.317755999999999</v>
      </c>
      <c r="G4542" s="1">
        <v>123.902491</v>
      </c>
      <c r="H4542" s="1" t="s">
        <v>14876</v>
      </c>
      <c r="I4542" s="1" t="s">
        <v>2622</v>
      </c>
      <c r="J4542" s="1">
        <f>IF(K4542="URBAN",1,IF(K4542="SUBURBAN",2,IF(K4542="RURAL",3,"")))</f>
        <v>1</v>
      </c>
      <c r="K4542" s="1" t="s">
        <v>42</v>
      </c>
      <c r="L4542" s="18">
        <v>46082</v>
      </c>
      <c r="M4542" s="49">
        <v>0.58333333333333337</v>
      </c>
      <c r="N4542" s="18">
        <v>46083</v>
      </c>
      <c r="O4542" s="56">
        <v>0.5</v>
      </c>
      <c r="P4542" s="31" t="str">
        <f>TEXT($L4542, "dddd")</f>
        <v>Sunday</v>
      </c>
      <c r="Q4542" s="39" t="s">
        <v>43</v>
      </c>
      <c r="R4542" s="39">
        <v>1962</v>
      </c>
      <c r="S4542" s="1" t="str">
        <f>IF(OR(MONTH(L4542)=12, MONTH(L4542)&lt;=5), "Dry Season", "Wet Season")</f>
        <v>Dry Season</v>
      </c>
      <c r="T4542" s="1">
        <v>1</v>
      </c>
      <c r="U4542" s="1">
        <v>0</v>
      </c>
      <c r="V4542" s="1">
        <v>0</v>
      </c>
      <c r="W4542" s="2">
        <f>IF(ISNUMBER(SEARCH("N/A", X4542)), 0, 1)</f>
        <v>0</v>
      </c>
      <c r="X4542" s="1" t="s">
        <v>44</v>
      </c>
      <c r="Y4542" s="1"/>
      <c r="Z4542" s="1"/>
      <c r="AA4542" s="11" cm="1">
        <f t="array" ref="AA4542">IF(ISBLANK(Y4542), 0, VINCentyInvDistance(F4542,G4542,Y4542,Z4542))</f>
        <v>0</v>
      </c>
      <c r="AB4542" s="1">
        <v>0</v>
      </c>
      <c r="AC4542" s="1">
        <v>8</v>
      </c>
      <c r="AD4542" s="1">
        <v>4</v>
      </c>
      <c r="AE4542" s="1">
        <v>1654</v>
      </c>
      <c r="AF4542" s="1"/>
      <c r="AG4542" s="1" t="s">
        <v>731</v>
      </c>
      <c r="AH4542" s="1" t="str">
        <f>TRIM(MID(SUBSTITUTE($H4542,",",REPT(" ",200)),(LEN($H4542)-LEN(SUBSTITUTE($H4542,",",""))-3)*200+1,200))</f>
        <v>Cebu City</v>
      </c>
      <c r="AI4542" s="1" t="str">
        <f>TRIM(MID(SUBSTITUTE($H4542,",",REPT(" ",200)),(LEN($H4542)-LEN(SUBSTITUTE($H4542,",",""))-2)*200+1,200))</f>
        <v>Central Visayas</v>
      </c>
      <c r="AJ4542" s="1" t="s">
        <v>55</v>
      </c>
      <c r="AK4542" t="s">
        <v>14877</v>
      </c>
      <c r="AL4542" s="1">
        <v>3</v>
      </c>
      <c r="AM4542" s="1" t="s">
        <v>14878</v>
      </c>
    </row>
    <row r="4543" spans="1:39" ht="12.75" customHeight="1">
      <c r="A4543" s="1"/>
      <c r="B4543" s="1" t="s">
        <v>14903</v>
      </c>
      <c r="C4543" s="1" t="s">
        <v>15755</v>
      </c>
      <c r="D4543" s="3" t="str">
        <f ca="1">IFERROR(__xludf.DUMMYFUNCTION("PROPER(REGEXEXTRACT(B4512, ""(?:https?:\/\/)?(?:www\.)?([a-zA-Z0-9-]+)\.""))"),"Skyscanner")</f>
        <v>Skyscanner</v>
      </c>
      <c r="E4543" s="1" t="s">
        <v>14905</v>
      </c>
      <c r="F4543" s="1">
        <v>10.33281</v>
      </c>
      <c r="G4543" s="1">
        <v>123.90907</v>
      </c>
      <c r="H4543" s="1" t="s">
        <v>14906</v>
      </c>
      <c r="I4543" s="1" t="s">
        <v>2622</v>
      </c>
      <c r="J4543" s="1">
        <f>IF(K4543="URBAN",1,IF(K4543="SUBURBAN",2,IF(K4543="RURAL",3,"")))</f>
        <v>1</v>
      </c>
      <c r="K4543" s="1" t="s">
        <v>42</v>
      </c>
      <c r="L4543" s="18">
        <v>46082</v>
      </c>
      <c r="M4543" s="49">
        <v>0.58333333333333337</v>
      </c>
      <c r="N4543" s="18">
        <v>46083</v>
      </c>
      <c r="O4543" s="56">
        <v>0.5</v>
      </c>
      <c r="P4543" s="31" t="str">
        <f>TEXT($L4543, "dddd")</f>
        <v>Sunday</v>
      </c>
      <c r="Q4543" s="39" t="s">
        <v>43</v>
      </c>
      <c r="R4543" s="39">
        <v>0</v>
      </c>
      <c r="S4543" s="1" t="str">
        <f>IF(OR(MONTH(L4543)=12, MONTH(L4543)&lt;=5), "Dry Season", "Wet Season")</f>
        <v>Dry Season</v>
      </c>
      <c r="T4543" s="1">
        <v>1</v>
      </c>
      <c r="U4543" s="1">
        <v>0</v>
      </c>
      <c r="V4543" s="1">
        <v>0</v>
      </c>
      <c r="W4543" s="2">
        <f>IF(ISNUMBER(SEARCH("N/A", X4543)), 0, 1)</f>
        <v>0</v>
      </c>
      <c r="X4543" s="1" t="s">
        <v>44</v>
      </c>
      <c r="Y4543" s="1"/>
      <c r="Z4543" s="1"/>
      <c r="AA4543" s="11" cm="1">
        <f t="array" ref="AA4543">IF(ISBLANK(Y4543), 0, VINCentyInvDistance(F4543,G4543,Y4543,Z4543))</f>
        <v>0</v>
      </c>
      <c r="AB4543" s="1">
        <v>0</v>
      </c>
      <c r="AC4543" s="1">
        <v>0</v>
      </c>
      <c r="AD4543" s="1">
        <v>0</v>
      </c>
      <c r="AE4543" s="1"/>
      <c r="AF4543" s="1"/>
      <c r="AG4543" s="1" t="s">
        <v>731</v>
      </c>
      <c r="AH4543" s="1" t="str">
        <f>TRIM(MID(SUBSTITUTE($H4543,",",REPT(" ",200)),(LEN($H4543)-LEN(SUBSTITUTE($H4543,",",""))-3)*200+1,200))</f>
        <v>Cebu City</v>
      </c>
      <c r="AI4543" s="1" t="str">
        <f>TRIM(MID(SUBSTITUTE($H4543,",",REPT(" ",200)),(LEN($H4543)-LEN(SUBSTITUTE($H4543,",",""))-2)*200+1,200))</f>
        <v>Central Visayas</v>
      </c>
      <c r="AJ4543" s="1" t="s">
        <v>55</v>
      </c>
      <c r="AK4543" t="s">
        <v>16465</v>
      </c>
      <c r="AL4543" s="2">
        <v>0</v>
      </c>
      <c r="AM4543" s="1" t="s">
        <v>14907</v>
      </c>
    </row>
    <row r="4544" spans="1:39" ht="12.75" customHeight="1">
      <c r="A4544" s="1"/>
      <c r="B4544" s="1" t="s">
        <v>15756</v>
      </c>
      <c r="C4544" s="1" t="s">
        <v>15757</v>
      </c>
      <c r="D4544" s="3" t="str">
        <f ca="1">IFERROR(__xludf.DUMMYFUNCTION("PROPER(REGEXEXTRACT(B4513, ""(?:https?:\/\/)?(?:www\.)?([a-zA-Z0-9-]+)\.""))"),"Skyscanner")</f>
        <v>Skyscanner</v>
      </c>
      <c r="E4544" s="1" t="s">
        <v>15650</v>
      </c>
      <c r="F4544" s="1">
        <v>10.31152</v>
      </c>
      <c r="G4544" s="1">
        <v>123.90051</v>
      </c>
      <c r="H4544" s="1" t="s">
        <v>14979</v>
      </c>
      <c r="I4544" s="1" t="s">
        <v>2622</v>
      </c>
      <c r="J4544" s="1">
        <f>IF(K4544="URBAN",1,IF(K4544="SUBURBAN",2,IF(K4544="RURAL",3,"")))</f>
        <v>1</v>
      </c>
      <c r="K4544" s="1" t="s">
        <v>42</v>
      </c>
      <c r="L4544" s="18">
        <v>46082</v>
      </c>
      <c r="M4544" s="49">
        <v>0.625</v>
      </c>
      <c r="N4544" s="18">
        <v>46083</v>
      </c>
      <c r="O4544" s="56">
        <v>0.45833333333333331</v>
      </c>
      <c r="P4544" s="31" t="str">
        <f>TEXT($L4544, "dddd")</f>
        <v>Sunday</v>
      </c>
      <c r="Q4544" s="39" t="s">
        <v>43</v>
      </c>
      <c r="R4544" s="39">
        <v>2066</v>
      </c>
      <c r="S4544" s="1" t="str">
        <f>IF(OR(MONTH(L4544)=12, MONTH(L4544)&lt;=5), "Dry Season", "Wet Season")</f>
        <v>Dry Season</v>
      </c>
      <c r="T4544" s="1">
        <v>1</v>
      </c>
      <c r="U4544" s="1">
        <v>0</v>
      </c>
      <c r="V4544" s="1">
        <v>0</v>
      </c>
      <c r="W4544" s="2">
        <f>IF(ISNUMBER(SEARCH("N/A", X4544)), 0, 1)</f>
        <v>0</v>
      </c>
      <c r="X4544" s="1" t="s">
        <v>44</v>
      </c>
      <c r="Y4544" s="1"/>
      <c r="Z4544" s="1"/>
      <c r="AA4544" s="11" cm="1">
        <f t="array" ref="AA4544">IF(ISBLANK(Y4544), 0, VINCentyInvDistance(F4544,G4544,Y4544,Z4544))</f>
        <v>0</v>
      </c>
      <c r="AB4544" s="1">
        <v>0</v>
      </c>
      <c r="AC4544" s="1">
        <v>0</v>
      </c>
      <c r="AD4544" s="1">
        <v>0</v>
      </c>
      <c r="AE4544" s="1"/>
      <c r="AF4544" s="1"/>
      <c r="AG4544" s="1" t="s">
        <v>731</v>
      </c>
      <c r="AH4544" s="1" t="str">
        <f>TRIM(MID(SUBSTITUTE($H4544,",",REPT(" ",200)),(LEN($H4544)-LEN(SUBSTITUTE($H4544,",",""))-3)*200+1,200))</f>
        <v>Cebu City</v>
      </c>
      <c r="AI4544" s="1" t="str">
        <f>TRIM(MID(SUBSTITUTE($H4544,",",REPT(" ",200)),(LEN($H4544)-LEN(SUBSTITUTE($H4544,",",""))-2)*200+1,200))</f>
        <v>Central Visayas</v>
      </c>
      <c r="AJ4544" s="1" t="s">
        <v>55</v>
      </c>
      <c r="AK4544" t="s">
        <v>16465</v>
      </c>
      <c r="AL4544" s="2">
        <v>0</v>
      </c>
      <c r="AM4544" s="1" t="s">
        <v>15758</v>
      </c>
    </row>
    <row r="4545" spans="1:39" ht="12.75" customHeight="1">
      <c r="A4545" s="1"/>
      <c r="B4545" s="1" t="s">
        <v>15759</v>
      </c>
      <c r="C4545" s="1" t="s">
        <v>15760</v>
      </c>
      <c r="D4545" s="3" t="str">
        <f ca="1">IFERROR(__xludf.DUMMYFUNCTION("PROPER(REGEXEXTRACT(B4514, ""(?:https?:\/\/)?(?:www\.)?([a-zA-Z0-9-]+)\.""))"),"Skyscanner")</f>
        <v>Skyscanner</v>
      </c>
      <c r="E4545" s="1" t="s">
        <v>15761</v>
      </c>
      <c r="F4545" s="1">
        <v>10.33264</v>
      </c>
      <c r="G4545" s="1">
        <v>123.90609000000001</v>
      </c>
      <c r="H4545" s="1" t="s">
        <v>15598</v>
      </c>
      <c r="I4545" s="1" t="s">
        <v>2622</v>
      </c>
      <c r="J4545" s="1">
        <f>IF(K4545="URBAN",1,IF(K4545="SUBURBAN",2,IF(K4545="RURAL",3,"")))</f>
        <v>1</v>
      </c>
      <c r="K4545" s="1" t="s">
        <v>42</v>
      </c>
      <c r="L4545" s="18">
        <v>46082</v>
      </c>
      <c r="M4545" s="49">
        <v>0.625</v>
      </c>
      <c r="N4545" s="18">
        <v>46083</v>
      </c>
      <c r="O4545" s="56">
        <v>0.5</v>
      </c>
      <c r="P4545" s="31" t="str">
        <f>TEXT($L4545, "dddd")</f>
        <v>Sunday</v>
      </c>
      <c r="Q4545" s="39" t="s">
        <v>43</v>
      </c>
      <c r="R4545" s="39">
        <v>2861</v>
      </c>
      <c r="S4545" s="1" t="str">
        <f>IF(OR(MONTH(L4545)=12, MONTH(L4545)&lt;=5), "Dry Season", "Wet Season")</f>
        <v>Dry Season</v>
      </c>
      <c r="T4545" s="1">
        <v>1</v>
      </c>
      <c r="U4545" s="1">
        <v>0</v>
      </c>
      <c r="V4545" s="1">
        <v>0</v>
      </c>
      <c r="W4545" s="2">
        <f>IF(ISNUMBER(SEARCH("N/A", X4545)), 0, 1)</f>
        <v>0</v>
      </c>
      <c r="X4545" s="1" t="s">
        <v>44</v>
      </c>
      <c r="Y4545" s="1"/>
      <c r="Z4545" s="1"/>
      <c r="AA4545" s="11" cm="1">
        <f t="array" ref="AA4545">IF(ISBLANK(Y4545), 0, VINCentyInvDistance(F4545,G4545,Y4545,Z4545))</f>
        <v>0</v>
      </c>
      <c r="AB4545" s="1">
        <v>0</v>
      </c>
      <c r="AC4545" s="1">
        <v>0</v>
      </c>
      <c r="AD4545" s="1">
        <v>0</v>
      </c>
      <c r="AE4545" s="1"/>
      <c r="AF4545" s="1"/>
      <c r="AG4545" s="1" t="s">
        <v>731</v>
      </c>
      <c r="AH4545" s="1" t="str">
        <f>TRIM(MID(SUBSTITUTE($H4545,",",REPT(" ",200)),(LEN($H4545)-LEN(SUBSTITUTE($H4545,",",""))-3)*200+1,200))</f>
        <v>Cebu City</v>
      </c>
      <c r="AI4545" s="1" t="str">
        <f>TRIM(MID(SUBSTITUTE($H4545,",",REPT(" ",200)),(LEN($H4545)-LEN(SUBSTITUTE($H4545,",",""))-2)*200+1,200))</f>
        <v>Central Visayas</v>
      </c>
      <c r="AJ4545" s="1" t="s">
        <v>55</v>
      </c>
      <c r="AK4545" t="s">
        <v>17748</v>
      </c>
      <c r="AL4545" s="2">
        <v>0</v>
      </c>
      <c r="AM4545" s="1" t="s">
        <v>15762</v>
      </c>
    </row>
    <row r="4546" spans="1:39" ht="12.75" customHeight="1">
      <c r="A4546" s="1"/>
      <c r="B4546" s="1" t="s">
        <v>15763</v>
      </c>
      <c r="C4546" s="1" t="s">
        <v>15764</v>
      </c>
      <c r="D4546" s="3" t="str">
        <f ca="1">IFERROR(__xludf.DUMMYFUNCTION("PROPER(REGEXEXTRACT(B4515, ""(?:https?:\/\/)?(?:www\.)?([a-zA-Z0-9-]+)\.""))"),"Skyscanner")</f>
        <v>Skyscanner</v>
      </c>
      <c r="E4546" s="1" t="s">
        <v>15765</v>
      </c>
      <c r="F4546" s="1">
        <v>10.332420000000001</v>
      </c>
      <c r="G4546" s="1">
        <v>123.90634</v>
      </c>
      <c r="H4546" s="1" t="s">
        <v>15598</v>
      </c>
      <c r="I4546" s="1" t="s">
        <v>2622</v>
      </c>
      <c r="J4546" s="1">
        <f>IF(K4546="URBAN",1,IF(K4546="SUBURBAN",2,IF(K4546="RURAL",3,"")))</f>
        <v>1</v>
      </c>
      <c r="K4546" s="1" t="s">
        <v>42</v>
      </c>
      <c r="L4546" s="18">
        <v>46082</v>
      </c>
      <c r="M4546" s="49">
        <v>0.625</v>
      </c>
      <c r="N4546" s="18">
        <v>46083</v>
      </c>
      <c r="O4546" s="56">
        <v>0.5</v>
      </c>
      <c r="P4546" s="31" t="str">
        <f>TEXT($L4546, "dddd")</f>
        <v>Sunday</v>
      </c>
      <c r="Q4546" s="39" t="s">
        <v>43</v>
      </c>
      <c r="R4546" s="39">
        <v>1652</v>
      </c>
      <c r="S4546" s="1" t="str">
        <f>IF(OR(MONTH(L4546)=12, MONTH(L4546)&lt;=5), "Dry Season", "Wet Season")</f>
        <v>Dry Season</v>
      </c>
      <c r="T4546" s="1">
        <v>1</v>
      </c>
      <c r="U4546" s="1">
        <v>0</v>
      </c>
      <c r="V4546" s="1">
        <v>0</v>
      </c>
      <c r="W4546" s="2">
        <f>IF(ISNUMBER(SEARCH("N/A", X4546)), 0, 1)</f>
        <v>0</v>
      </c>
      <c r="X4546" s="1" t="s">
        <v>44</v>
      </c>
      <c r="Y4546" s="1"/>
      <c r="Z4546" s="1"/>
      <c r="AA4546" s="11" cm="1">
        <f t="array" ref="AA4546">IF(ISBLANK(Y4546), 0, VINCentyInvDistance(F4546,G4546,Y4546,Z4546))</f>
        <v>0</v>
      </c>
      <c r="AB4546" s="1">
        <v>0</v>
      </c>
      <c r="AC4546" s="1">
        <v>0</v>
      </c>
      <c r="AD4546" s="1">
        <v>0</v>
      </c>
      <c r="AE4546" s="1"/>
      <c r="AF4546" s="1"/>
      <c r="AG4546" s="1" t="s">
        <v>731</v>
      </c>
      <c r="AH4546" s="1" t="str">
        <f>TRIM(MID(SUBSTITUTE($H4546,",",REPT(" ",200)),(LEN($H4546)-LEN(SUBSTITUTE($H4546,",",""))-3)*200+1,200))</f>
        <v>Cebu City</v>
      </c>
      <c r="AI4546" s="1" t="str">
        <f>TRIM(MID(SUBSTITUTE($H4546,",",REPT(" ",200)),(LEN($H4546)-LEN(SUBSTITUTE($H4546,",",""))-2)*200+1,200))</f>
        <v>Central Visayas</v>
      </c>
      <c r="AJ4546" s="1" t="s">
        <v>55</v>
      </c>
      <c r="AK4546" t="s">
        <v>17749</v>
      </c>
      <c r="AL4546" s="2">
        <v>0</v>
      </c>
      <c r="AM4546" s="1" t="s">
        <v>15766</v>
      </c>
    </row>
    <row r="4547" spans="1:39" ht="12.75" customHeight="1">
      <c r="A4547" s="1"/>
      <c r="B4547" s="1" t="s">
        <v>15767</v>
      </c>
      <c r="C4547" s="1" t="s">
        <v>15768</v>
      </c>
      <c r="D4547" s="3" t="str">
        <f ca="1">IFERROR(__xludf.DUMMYFUNCTION("PROPER(REGEXEXTRACT(B4516, ""(?:https?:\/\/)?(?:www\.)?([a-zA-Z0-9-]+)\.""))"),"Skyscanner")</f>
        <v>Skyscanner</v>
      </c>
      <c r="E4547" s="1" t="s">
        <v>15769</v>
      </c>
      <c r="F4547" s="1">
        <v>10.32954</v>
      </c>
      <c r="G4547" s="1">
        <v>123.91716</v>
      </c>
      <c r="H4547" s="1" t="s">
        <v>15770</v>
      </c>
      <c r="I4547" s="1" t="s">
        <v>2622</v>
      </c>
      <c r="J4547" s="1">
        <f>IF(K4547="URBAN",1,IF(K4547="SUBURBAN",2,IF(K4547="RURAL",3,"")))</f>
        <v>1</v>
      </c>
      <c r="K4547" s="1" t="s">
        <v>42</v>
      </c>
      <c r="L4547" s="18">
        <v>46082</v>
      </c>
      <c r="M4547" s="49">
        <v>0.625</v>
      </c>
      <c r="N4547" s="18">
        <v>46083</v>
      </c>
      <c r="O4547" s="56">
        <v>0.5</v>
      </c>
      <c r="P4547" s="31" t="str">
        <f>TEXT($L4547, "dddd")</f>
        <v>Sunday</v>
      </c>
      <c r="Q4547" s="39" t="s">
        <v>43</v>
      </c>
      <c r="R4547" s="39">
        <v>3801</v>
      </c>
      <c r="S4547" s="1" t="str">
        <f>IF(OR(MONTH(L4547)=12, MONTH(L4547)&lt;=5), "Dry Season", "Wet Season")</f>
        <v>Dry Season</v>
      </c>
      <c r="T4547" s="1">
        <v>1</v>
      </c>
      <c r="U4547" s="1">
        <v>1</v>
      </c>
      <c r="V4547" s="1">
        <v>0</v>
      </c>
      <c r="W4547" s="2">
        <f>IF(ISNUMBER(SEARCH("N/A", X4547)), 0, 1)</f>
        <v>0</v>
      </c>
      <c r="X4547" s="1" t="s">
        <v>44</v>
      </c>
      <c r="Y4547" s="1"/>
      <c r="Z4547" s="1"/>
      <c r="AA4547" s="11" cm="1">
        <f t="array" ref="AA4547">IF(ISBLANK(Y4547), 0, VINCentyInvDistance(F4547,G4547,Y4547,Z4547))</f>
        <v>0</v>
      </c>
      <c r="AB4547" s="1">
        <v>0</v>
      </c>
      <c r="AC4547" s="1">
        <v>0</v>
      </c>
      <c r="AD4547" s="1">
        <v>0</v>
      </c>
      <c r="AE4547" s="1"/>
      <c r="AF4547" s="1"/>
      <c r="AG4547" s="1" t="s">
        <v>731</v>
      </c>
      <c r="AH4547" s="1" t="str">
        <f>TRIM(MID(SUBSTITUTE($H4547,",",REPT(" ",200)),(LEN($H4547)-LEN(SUBSTITUTE($H4547,",",""))-3)*200+1,200))</f>
        <v>Cebu City</v>
      </c>
      <c r="AI4547" s="1" t="str">
        <f>TRIM(MID(SUBSTITUTE($H4547,",",REPT(" ",200)),(LEN($H4547)-LEN(SUBSTITUTE($H4547,",",""))-2)*200+1,200))</f>
        <v>Central Visayas</v>
      </c>
      <c r="AJ4547" s="1" t="s">
        <v>55</v>
      </c>
      <c r="AK4547" t="s">
        <v>17750</v>
      </c>
      <c r="AL4547" s="2">
        <v>0</v>
      </c>
      <c r="AM4547" s="1" t="s">
        <v>15771</v>
      </c>
    </row>
    <row r="4548" spans="1:39" ht="12.75" customHeight="1">
      <c r="A4548" s="1"/>
      <c r="B4548" s="1" t="s">
        <v>15772</v>
      </c>
      <c r="C4548" s="1" t="s">
        <v>15773</v>
      </c>
      <c r="D4548" s="3" t="str">
        <f ca="1">IFERROR(__xludf.DUMMYFUNCTION("PROPER(REGEXEXTRACT(B4517, ""(?:https?:\/\/)?(?:www\.)?([a-zA-Z0-9-]+)\.""))"),"Skyscanner")</f>
        <v>Skyscanner</v>
      </c>
      <c r="E4548" s="1" t="s">
        <v>15774</v>
      </c>
      <c r="F4548" s="1">
        <v>10.304376</v>
      </c>
      <c r="G4548" s="1">
        <v>123.909007</v>
      </c>
      <c r="H4548" s="1" t="s">
        <v>15775</v>
      </c>
      <c r="I4548" s="1" t="s">
        <v>2622</v>
      </c>
      <c r="J4548" s="1">
        <f>IF(K4548="URBAN",1,IF(K4548="SUBURBAN",2,IF(K4548="RURAL",3,"")))</f>
        <v>1</v>
      </c>
      <c r="K4548" s="1" t="s">
        <v>42</v>
      </c>
      <c r="L4548" s="18">
        <v>46082</v>
      </c>
      <c r="M4548" s="49">
        <v>0.45833333333333331</v>
      </c>
      <c r="N4548" s="18">
        <v>46083</v>
      </c>
      <c r="O4548" s="56">
        <v>0.45833333333333331</v>
      </c>
      <c r="P4548" s="31" t="str">
        <f>TEXT($L4548, "dddd")</f>
        <v>Sunday</v>
      </c>
      <c r="Q4548" s="39" t="s">
        <v>371</v>
      </c>
      <c r="R4548" s="39">
        <v>1020</v>
      </c>
      <c r="S4548" s="1" t="str">
        <f>IF(OR(MONTH(L4548)=12, MONTH(L4548)&lt;=5), "Dry Season", "Wet Season")</f>
        <v>Dry Season</v>
      </c>
      <c r="T4548" s="1">
        <v>1</v>
      </c>
      <c r="U4548" s="1">
        <v>0</v>
      </c>
      <c r="V4548" s="1">
        <v>0</v>
      </c>
      <c r="W4548" s="2">
        <f>IF(ISNUMBER(SEARCH("N/A", X4548)), 0, 1)</f>
        <v>0</v>
      </c>
      <c r="X4548" s="1" t="s">
        <v>44</v>
      </c>
      <c r="Y4548" s="1"/>
      <c r="Z4548" s="1"/>
      <c r="AA4548" s="11" cm="1">
        <f t="array" ref="AA4548">IF(ISBLANK(Y4548), 0, VINCentyInvDistance(F4548,G4548,Y4548,Z4548))</f>
        <v>0</v>
      </c>
      <c r="AB4548" s="1">
        <v>0</v>
      </c>
      <c r="AC4548" s="1">
        <v>0</v>
      </c>
      <c r="AD4548" s="1">
        <v>0</v>
      </c>
      <c r="AE4548" s="1"/>
      <c r="AF4548" s="1"/>
      <c r="AG4548" s="1" t="s">
        <v>731</v>
      </c>
      <c r="AH4548" s="1" t="str">
        <f>TRIM(MID(SUBSTITUTE($H4548,",",REPT(" ",200)),(LEN($H4548)-LEN(SUBSTITUTE($H4548,",",""))-3)*200+1,200))</f>
        <v>Cebu City</v>
      </c>
      <c r="AI4548" s="1" t="str">
        <f>TRIM(MID(SUBSTITUTE($H4548,",",REPT(" ",200)),(LEN($H4548)-LEN(SUBSTITUTE($H4548,",",""))-2)*200+1,200))</f>
        <v>Central Visayas</v>
      </c>
      <c r="AJ4548" s="1" t="s">
        <v>55</v>
      </c>
      <c r="AK4548" t="s">
        <v>15776</v>
      </c>
      <c r="AL4548" s="2">
        <v>0</v>
      </c>
      <c r="AM4548" s="1" t="s">
        <v>15777</v>
      </c>
    </row>
    <row r="4549" spans="1:39" ht="12.75" customHeight="1">
      <c r="A4549" s="1"/>
      <c r="B4549" s="1" t="s">
        <v>15778</v>
      </c>
      <c r="C4549" s="1" t="s">
        <v>15779</v>
      </c>
      <c r="D4549" s="3" t="str">
        <f ca="1">IFERROR(__xludf.DUMMYFUNCTION("PROPER(REGEXEXTRACT(B4518, ""(?:https?:\/\/)?(?:www\.)?([a-zA-Z0-9-]+)\.""))"),"Skyscanner")</f>
        <v>Skyscanner</v>
      </c>
      <c r="E4549" s="1" t="s">
        <v>15780</v>
      </c>
      <c r="F4549" s="1">
        <v>10.332800000000001</v>
      </c>
      <c r="G4549" s="1">
        <v>123.90907</v>
      </c>
      <c r="H4549" s="1" t="s">
        <v>14906</v>
      </c>
      <c r="I4549" s="1" t="s">
        <v>2622</v>
      </c>
      <c r="J4549" s="1">
        <f>IF(K4549="URBAN",1,IF(K4549="SUBURBAN",2,IF(K4549="RURAL",3,"")))</f>
        <v>1</v>
      </c>
      <c r="K4549" s="1" t="s">
        <v>42</v>
      </c>
      <c r="L4549" s="18">
        <v>46082</v>
      </c>
      <c r="M4549" s="49">
        <v>0.58333333333333337</v>
      </c>
      <c r="N4549" s="18">
        <v>46083</v>
      </c>
      <c r="O4549" s="56">
        <v>0.5</v>
      </c>
      <c r="P4549" s="31" t="str">
        <f>TEXT($L4549, "dddd")</f>
        <v>Sunday</v>
      </c>
      <c r="Q4549" s="39" t="s">
        <v>43</v>
      </c>
      <c r="R4549" s="39">
        <v>1561</v>
      </c>
      <c r="S4549" s="1" t="str">
        <f>IF(OR(MONTH(L4549)=12, MONTH(L4549)&lt;=5), "Dry Season", "Wet Season")</f>
        <v>Dry Season</v>
      </c>
      <c r="T4549" s="1">
        <v>1</v>
      </c>
      <c r="U4549" s="1">
        <v>0</v>
      </c>
      <c r="V4549" s="1">
        <v>0</v>
      </c>
      <c r="W4549" s="2">
        <f>IF(ISNUMBER(SEARCH("N/A", X4549)), 0, 1)</f>
        <v>0</v>
      </c>
      <c r="X4549" s="1" t="s">
        <v>44</v>
      </c>
      <c r="Y4549" s="1"/>
      <c r="Z4549" s="1"/>
      <c r="AA4549" s="11" cm="1">
        <f t="array" ref="AA4549">IF(ISBLANK(Y4549), 0, VINCentyInvDistance(F4549,G4549,Y4549,Z4549))</f>
        <v>0</v>
      </c>
      <c r="AB4549" s="1">
        <v>0</v>
      </c>
      <c r="AC4549" s="1">
        <v>0</v>
      </c>
      <c r="AD4549" s="1">
        <v>0</v>
      </c>
      <c r="AE4549" s="1"/>
      <c r="AF4549" s="1"/>
      <c r="AG4549" s="1" t="s">
        <v>731</v>
      </c>
      <c r="AH4549" s="1" t="str">
        <f>TRIM(MID(SUBSTITUTE($H4549,",",REPT(" ",200)),(LEN($H4549)-LEN(SUBSTITUTE($H4549,",",""))-3)*200+1,200))</f>
        <v>Cebu City</v>
      </c>
      <c r="AI4549" s="1" t="str">
        <f>TRIM(MID(SUBSTITUTE($H4549,",",REPT(" ",200)),(LEN($H4549)-LEN(SUBSTITUTE($H4549,",",""))-2)*200+1,200))</f>
        <v>Central Visayas</v>
      </c>
      <c r="AJ4549" s="1" t="s">
        <v>55</v>
      </c>
      <c r="AK4549" t="s">
        <v>17751</v>
      </c>
      <c r="AL4549" s="2">
        <v>0</v>
      </c>
      <c r="AM4549" s="1" t="s">
        <v>15781</v>
      </c>
    </row>
    <row r="4550" spans="1:39" ht="12.75" customHeight="1">
      <c r="A4550" s="1"/>
      <c r="B4550" s="1" t="s">
        <v>15782</v>
      </c>
      <c r="C4550" s="1" t="s">
        <v>15783</v>
      </c>
      <c r="D4550" s="3" t="str">
        <f ca="1">IFERROR(__xludf.DUMMYFUNCTION("PROPER(REGEXEXTRACT(B4519, ""(?:https?:\/\/)?(?:www\.)?([a-zA-Z0-9-]+)\.""))"),"Skyscanner")</f>
        <v>Skyscanner</v>
      </c>
      <c r="E4550" s="1" t="s">
        <v>15765</v>
      </c>
      <c r="F4550" s="1">
        <v>10.332420000000001</v>
      </c>
      <c r="G4550" s="1">
        <v>123.90634</v>
      </c>
      <c r="H4550" s="1" t="s">
        <v>15598</v>
      </c>
      <c r="I4550" s="1" t="s">
        <v>2622</v>
      </c>
      <c r="J4550" s="1">
        <f>IF(K4550="URBAN",1,IF(K4550="SUBURBAN",2,IF(K4550="RURAL",3,"")))</f>
        <v>1</v>
      </c>
      <c r="K4550" s="1" t="s">
        <v>42</v>
      </c>
      <c r="L4550" s="18">
        <v>46082</v>
      </c>
      <c r="M4550" s="49">
        <v>0.625</v>
      </c>
      <c r="N4550" s="18">
        <v>46083</v>
      </c>
      <c r="O4550" s="56">
        <v>0.5</v>
      </c>
      <c r="P4550" s="31" t="str">
        <f>TEXT($L4550, "dddd")</f>
        <v>Sunday</v>
      </c>
      <c r="Q4550" s="39" t="s">
        <v>43</v>
      </c>
      <c r="R4550" s="39">
        <v>3774</v>
      </c>
      <c r="S4550" s="1" t="str">
        <f>IF(OR(MONTH(L4550)=12, MONTH(L4550)&lt;=5), "Dry Season", "Wet Season")</f>
        <v>Dry Season</v>
      </c>
      <c r="T4550" s="1">
        <v>1</v>
      </c>
      <c r="U4550" s="1">
        <v>0</v>
      </c>
      <c r="V4550" s="1">
        <v>0</v>
      </c>
      <c r="W4550" s="2">
        <f>IF(ISNUMBER(SEARCH("N/A", X4550)), 0, 1)</f>
        <v>0</v>
      </c>
      <c r="X4550" s="1" t="s">
        <v>44</v>
      </c>
      <c r="Y4550" s="1"/>
      <c r="Z4550" s="1"/>
      <c r="AA4550" s="11" cm="1">
        <f t="array" ref="AA4550">IF(ISBLANK(Y4550), 0, VINCentyInvDistance(F4550,G4550,Y4550,Z4550))</f>
        <v>0</v>
      </c>
      <c r="AB4550" s="1">
        <v>0</v>
      </c>
      <c r="AC4550" s="1">
        <v>0</v>
      </c>
      <c r="AD4550" s="1">
        <v>0</v>
      </c>
      <c r="AE4550" s="1"/>
      <c r="AF4550" s="1"/>
      <c r="AG4550" s="1" t="s">
        <v>731</v>
      </c>
      <c r="AH4550" s="1" t="str">
        <f>TRIM(MID(SUBSTITUTE($H4550,",",REPT(" ",200)),(LEN($H4550)-LEN(SUBSTITUTE($H4550,",",""))-3)*200+1,200))</f>
        <v>Cebu City</v>
      </c>
      <c r="AI4550" s="1" t="str">
        <f>TRIM(MID(SUBSTITUTE($H4550,",",REPT(" ",200)),(LEN($H4550)-LEN(SUBSTITUTE($H4550,",",""))-2)*200+1,200))</f>
        <v>Central Visayas</v>
      </c>
      <c r="AJ4550" s="1" t="s">
        <v>55</v>
      </c>
      <c r="AK4550" t="s">
        <v>17752</v>
      </c>
      <c r="AL4550" s="2">
        <v>0</v>
      </c>
      <c r="AM4550" s="1" t="s">
        <v>15784</v>
      </c>
    </row>
    <row r="4551" spans="1:39" ht="12.75" customHeight="1">
      <c r="A4551" s="1"/>
      <c r="B4551" s="1" t="s">
        <v>15785</v>
      </c>
      <c r="C4551" s="1" t="s">
        <v>15786</v>
      </c>
      <c r="D4551" s="3" t="str">
        <f ca="1">IFERROR(__xludf.DUMMYFUNCTION("PROPER(REGEXEXTRACT(B4520, ""(?:https?:\/\/)?(?:www\.)?([a-zA-Z0-9-]+)\.""))"),"Skyscanner")</f>
        <v>Skyscanner</v>
      </c>
      <c r="E4551" s="1" t="s">
        <v>15787</v>
      </c>
      <c r="F4551" s="1">
        <v>10.31439</v>
      </c>
      <c r="G4551" s="1">
        <v>123.90844</v>
      </c>
      <c r="H4551" s="1" t="s">
        <v>15788</v>
      </c>
      <c r="I4551" s="1" t="s">
        <v>2622</v>
      </c>
      <c r="J4551" s="1">
        <f>IF(K4551="URBAN",1,IF(K4551="SUBURBAN",2,IF(K4551="RURAL",3,"")))</f>
        <v>1</v>
      </c>
      <c r="K4551" s="1" t="s">
        <v>42</v>
      </c>
      <c r="L4551" s="18">
        <v>46082</v>
      </c>
      <c r="M4551" s="49">
        <v>0.625</v>
      </c>
      <c r="N4551" s="18">
        <v>46083</v>
      </c>
      <c r="O4551" s="56">
        <v>0.5</v>
      </c>
      <c r="P4551" s="31" t="str">
        <f>TEXT($L4551, "dddd")</f>
        <v>Sunday</v>
      </c>
      <c r="Q4551" s="39" t="s">
        <v>43</v>
      </c>
      <c r="R4551" s="39">
        <v>2355</v>
      </c>
      <c r="S4551" s="1" t="str">
        <f>IF(OR(MONTH(L4551)=12, MONTH(L4551)&lt;=5), "Dry Season", "Wet Season")</f>
        <v>Dry Season</v>
      </c>
      <c r="T4551" s="1">
        <v>1</v>
      </c>
      <c r="U4551" s="1">
        <v>0</v>
      </c>
      <c r="V4551" s="1">
        <v>0</v>
      </c>
      <c r="W4551" s="2">
        <f>IF(ISNUMBER(SEARCH("N/A", X4551)), 0, 1)</f>
        <v>0</v>
      </c>
      <c r="X4551" s="1" t="s">
        <v>44</v>
      </c>
      <c r="Y4551" s="1"/>
      <c r="Z4551" s="1"/>
      <c r="AA4551" s="11" cm="1">
        <f t="array" ref="AA4551">IF(ISBLANK(Y4551), 0, VINCentyInvDistance(F4551,G4551,Y4551,Z4551))</f>
        <v>0</v>
      </c>
      <c r="AB4551" s="1">
        <v>0</v>
      </c>
      <c r="AC4551" s="1">
        <v>0</v>
      </c>
      <c r="AD4551" s="1">
        <v>0</v>
      </c>
      <c r="AE4551" s="1"/>
      <c r="AF4551" s="1"/>
      <c r="AG4551" s="1" t="s">
        <v>731</v>
      </c>
      <c r="AH4551" s="1" t="str">
        <f>TRIM(MID(SUBSTITUTE($H4551,",",REPT(" ",200)),(LEN($H4551)-LEN(SUBSTITUTE($H4551,",",""))-3)*200+1,200))</f>
        <v>Cebu City</v>
      </c>
      <c r="AI4551" s="1" t="str">
        <f>TRIM(MID(SUBSTITUTE($H4551,",",REPT(" ",200)),(LEN($H4551)-LEN(SUBSTITUTE($H4551,",",""))-2)*200+1,200))</f>
        <v>Central Visayas</v>
      </c>
      <c r="AJ4551" s="1" t="s">
        <v>55</v>
      </c>
      <c r="AK4551" t="s">
        <v>16465</v>
      </c>
      <c r="AL4551" s="2">
        <v>0</v>
      </c>
      <c r="AM4551" s="1" t="s">
        <v>15789</v>
      </c>
    </row>
    <row r="4552" spans="1:39" ht="12.75" customHeight="1">
      <c r="A4552" s="1"/>
      <c r="B4552" s="1" t="s">
        <v>15790</v>
      </c>
      <c r="C4552" s="1" t="s">
        <v>15791</v>
      </c>
      <c r="D4552" s="3" t="str">
        <f ca="1">IFERROR(__xludf.DUMMYFUNCTION("PROPER(REGEXEXTRACT(B4521, ""(?:https?:\/\/)?(?:www\.)?([a-zA-Z0-9-]+)\.""))"),"Skyscanner")</f>
        <v>Skyscanner</v>
      </c>
      <c r="E4552" s="1" t="s">
        <v>15765</v>
      </c>
      <c r="F4552" s="1">
        <v>10.332420000000001</v>
      </c>
      <c r="G4552" s="1">
        <v>123.90634</v>
      </c>
      <c r="H4552" s="1" t="s">
        <v>15598</v>
      </c>
      <c r="I4552" s="1" t="s">
        <v>2622</v>
      </c>
      <c r="J4552" s="1">
        <f>IF(K4552="URBAN",1,IF(K4552="SUBURBAN",2,IF(K4552="RURAL",3,"")))</f>
        <v>1</v>
      </c>
      <c r="K4552" s="1" t="s">
        <v>42</v>
      </c>
      <c r="L4552" s="18">
        <v>46082</v>
      </c>
      <c r="M4552" s="49">
        <v>0.625</v>
      </c>
      <c r="N4552" s="18">
        <v>46083</v>
      </c>
      <c r="O4552" s="56">
        <v>0.45833333333333331</v>
      </c>
      <c r="P4552" s="31" t="str">
        <f>TEXT($L4552, "dddd")</f>
        <v>Sunday</v>
      </c>
      <c r="Q4552" s="39" t="s">
        <v>43</v>
      </c>
      <c r="R4552" s="39">
        <v>3096</v>
      </c>
      <c r="S4552" s="1" t="str">
        <f>IF(OR(MONTH(L4552)=12, MONTH(L4552)&lt;=5), "Dry Season", "Wet Season")</f>
        <v>Dry Season</v>
      </c>
      <c r="T4552" s="1">
        <v>1</v>
      </c>
      <c r="U4552" s="1">
        <v>0</v>
      </c>
      <c r="V4552" s="1">
        <v>0</v>
      </c>
      <c r="W4552" s="2">
        <f>IF(ISNUMBER(SEARCH("N/A", X4552)), 0, 1)</f>
        <v>0</v>
      </c>
      <c r="X4552" s="1" t="s">
        <v>44</v>
      </c>
      <c r="Y4552" s="1"/>
      <c r="Z4552" s="1"/>
      <c r="AA4552" s="11" cm="1">
        <f t="array" ref="AA4552">IF(ISBLANK(Y4552), 0, VINCentyInvDistance(F4552,G4552,Y4552,Z4552))</f>
        <v>0</v>
      </c>
      <c r="AB4552" s="1">
        <v>0</v>
      </c>
      <c r="AC4552" s="1">
        <v>0</v>
      </c>
      <c r="AD4552" s="1">
        <v>0</v>
      </c>
      <c r="AE4552" s="1"/>
      <c r="AF4552" s="1"/>
      <c r="AG4552" s="1" t="s">
        <v>731</v>
      </c>
      <c r="AH4552" s="1" t="str">
        <f>TRIM(MID(SUBSTITUTE($H4552,",",REPT(" ",200)),(LEN($H4552)-LEN(SUBSTITUTE($H4552,",",""))-3)*200+1,200))</f>
        <v>Cebu City</v>
      </c>
      <c r="AI4552" s="1" t="str">
        <f>TRIM(MID(SUBSTITUTE($H4552,",",REPT(" ",200)),(LEN($H4552)-LEN(SUBSTITUTE($H4552,",",""))-2)*200+1,200))</f>
        <v>Central Visayas</v>
      </c>
      <c r="AJ4552" s="1" t="s">
        <v>55</v>
      </c>
      <c r="AK4552" t="s">
        <v>17753</v>
      </c>
      <c r="AL4552" s="2">
        <v>0</v>
      </c>
      <c r="AM4552" s="1" t="s">
        <v>15792</v>
      </c>
    </row>
    <row r="4553" spans="1:39" ht="12.75" customHeight="1">
      <c r="A4553" s="1"/>
      <c r="B4553" s="1" t="s">
        <v>15793</v>
      </c>
      <c r="C4553" s="1" t="s">
        <v>15794</v>
      </c>
      <c r="D4553" s="3" t="str">
        <f ca="1">IFERROR(__xludf.DUMMYFUNCTION("PROPER(REGEXEXTRACT(B4522, ""(?:https?:\/\/)?(?:www\.)?([a-zA-Z0-9-]+)\.""))"),"Skyscanner")</f>
        <v>Skyscanner</v>
      </c>
      <c r="E4553" s="1" t="s">
        <v>15765</v>
      </c>
      <c r="F4553" s="1">
        <v>10.332420000000001</v>
      </c>
      <c r="G4553" s="1">
        <v>123.90634</v>
      </c>
      <c r="H4553" s="1" t="s">
        <v>15598</v>
      </c>
      <c r="I4553" s="1" t="s">
        <v>2622</v>
      </c>
      <c r="J4553" s="1">
        <f>IF(K4553="URBAN",1,IF(K4553="SUBURBAN",2,IF(K4553="RURAL",3,"")))</f>
        <v>1</v>
      </c>
      <c r="K4553" s="1" t="s">
        <v>42</v>
      </c>
      <c r="L4553" s="18">
        <v>46082</v>
      </c>
      <c r="M4553" s="49">
        <v>0.58333333333333337</v>
      </c>
      <c r="N4553" s="18">
        <v>46083</v>
      </c>
      <c r="O4553" s="56">
        <v>0.5</v>
      </c>
      <c r="P4553" s="31" t="str">
        <f>TEXT($L4553, "dddd")</f>
        <v>Sunday</v>
      </c>
      <c r="Q4553" s="39" t="s">
        <v>43</v>
      </c>
      <c r="R4553" s="39">
        <v>2500</v>
      </c>
      <c r="S4553" s="1" t="str">
        <f>IF(OR(MONTH(L4553)=12, MONTH(L4553)&lt;=5), "Dry Season", "Wet Season")</f>
        <v>Dry Season</v>
      </c>
      <c r="T4553" s="1">
        <v>1</v>
      </c>
      <c r="U4553" s="1">
        <v>0</v>
      </c>
      <c r="V4553" s="1">
        <v>0</v>
      </c>
      <c r="W4553" s="2">
        <f>IF(ISNUMBER(SEARCH("N/A", X4553)), 0, 1)</f>
        <v>0</v>
      </c>
      <c r="X4553" s="1" t="s">
        <v>44</v>
      </c>
      <c r="Y4553" s="1"/>
      <c r="Z4553" s="1"/>
      <c r="AA4553" s="11" cm="1">
        <f t="array" ref="AA4553">IF(ISBLANK(Y4553), 0, VINCentyInvDistance(F4553,G4553,Y4553,Z4553))</f>
        <v>0</v>
      </c>
      <c r="AB4553" s="1">
        <v>0</v>
      </c>
      <c r="AC4553" s="1">
        <v>0</v>
      </c>
      <c r="AD4553" s="1">
        <v>0</v>
      </c>
      <c r="AE4553" s="1"/>
      <c r="AF4553" s="1"/>
      <c r="AG4553" s="1" t="s">
        <v>731</v>
      </c>
      <c r="AH4553" s="1" t="str">
        <f>TRIM(MID(SUBSTITUTE($H4553,",",REPT(" ",200)),(LEN($H4553)-LEN(SUBSTITUTE($H4553,",",""))-3)*200+1,200))</f>
        <v>Cebu City</v>
      </c>
      <c r="AI4553" s="1" t="str">
        <f>TRIM(MID(SUBSTITUTE($H4553,",",REPT(" ",200)),(LEN($H4553)-LEN(SUBSTITUTE($H4553,",",""))-2)*200+1,200))</f>
        <v>Central Visayas</v>
      </c>
      <c r="AJ4553" s="1" t="s">
        <v>55</v>
      </c>
      <c r="AK4553" t="s">
        <v>16465</v>
      </c>
      <c r="AL4553" s="2">
        <v>0</v>
      </c>
      <c r="AM4553" s="1" t="s">
        <v>15795</v>
      </c>
    </row>
    <row r="4554" spans="1:39" ht="12.75" customHeight="1">
      <c r="A4554" s="1"/>
      <c r="B4554" s="1" t="s">
        <v>14763</v>
      </c>
      <c r="C4554" s="1" t="s">
        <v>15796</v>
      </c>
      <c r="D4554" s="3" t="str">
        <f ca="1">IFERROR(__xludf.DUMMYFUNCTION("PROPER(REGEXEXTRACT(B4523, ""(?:https?:\/\/)?(?:www\.)?([a-zA-Z0-9-]+)\.""))"),"Skyscanner")</f>
        <v>Skyscanner</v>
      </c>
      <c r="E4554" s="1" t="s">
        <v>14765</v>
      </c>
      <c r="F4554" s="1">
        <v>10.311842</v>
      </c>
      <c r="G4554" s="1">
        <v>123.921206</v>
      </c>
      <c r="H4554" s="1" t="s">
        <v>14766</v>
      </c>
      <c r="I4554" s="1" t="s">
        <v>2622</v>
      </c>
      <c r="J4554" s="1">
        <f>IF(K4554="URBAN",1,IF(K4554="SUBURBAN",2,IF(K4554="RURAL",3,"")))</f>
        <v>1</v>
      </c>
      <c r="K4554" s="1" t="s">
        <v>42</v>
      </c>
      <c r="L4554" s="18">
        <v>46082</v>
      </c>
      <c r="M4554" s="49">
        <v>0.625</v>
      </c>
      <c r="N4554" s="18">
        <v>46083</v>
      </c>
      <c r="O4554" s="56">
        <v>0.5</v>
      </c>
      <c r="P4554" s="31" t="str">
        <f>TEXT($L4554, "dddd")</f>
        <v>Sunday</v>
      </c>
      <c r="Q4554" s="39" t="s">
        <v>43</v>
      </c>
      <c r="R4554" s="39">
        <v>3356</v>
      </c>
      <c r="S4554" s="1" t="str">
        <f>IF(OR(MONTH(L4554)=12, MONTH(L4554)&lt;=5), "Dry Season", "Wet Season")</f>
        <v>Dry Season</v>
      </c>
      <c r="T4554" s="1">
        <v>1</v>
      </c>
      <c r="U4554" s="1">
        <v>0</v>
      </c>
      <c r="V4554" s="1">
        <v>0</v>
      </c>
      <c r="W4554" s="2">
        <f>IF(ISNUMBER(SEARCH("N/A", X4554)), 0, 1)</f>
        <v>0</v>
      </c>
      <c r="X4554" s="1" t="s">
        <v>44</v>
      </c>
      <c r="Y4554" s="1"/>
      <c r="Z4554" s="1"/>
      <c r="AA4554" s="11" cm="1">
        <f t="array" ref="AA4554">IF(ISBLANK(Y4554), 0, VINCentyInvDistance(F4554,G4554,Y4554,Z4554))</f>
        <v>0</v>
      </c>
      <c r="AB4554" s="1">
        <v>1</v>
      </c>
      <c r="AC4554" s="1">
        <v>7.6</v>
      </c>
      <c r="AD4554" s="1">
        <v>0</v>
      </c>
      <c r="AE4554" s="1">
        <v>1432</v>
      </c>
      <c r="AF4554" s="1"/>
      <c r="AG4554" s="1" t="s">
        <v>731</v>
      </c>
      <c r="AH4554" s="1" t="str">
        <f>TRIM(MID(SUBSTITUTE($H4554,",",REPT(" ",200)),(LEN($H4554)-LEN(SUBSTITUTE($H4554,",",""))-3)*200+1,200))</f>
        <v>Cebu City</v>
      </c>
      <c r="AI4554" s="1" t="str">
        <f>TRIM(MID(SUBSTITUTE($H4554,",",REPT(" ",200)),(LEN($H4554)-LEN(SUBSTITUTE($H4554,",",""))-2)*200+1,200))</f>
        <v>Central Visayas</v>
      </c>
      <c r="AJ4554" s="1" t="s">
        <v>55</v>
      </c>
      <c r="AK4554" t="s">
        <v>17664</v>
      </c>
      <c r="AL4554" s="1">
        <v>3</v>
      </c>
      <c r="AM4554" s="1" t="s">
        <v>14767</v>
      </c>
    </row>
    <row r="4555" spans="1:39" ht="12.75" customHeight="1">
      <c r="A4555" s="1"/>
      <c r="B4555" s="1" t="s">
        <v>14768</v>
      </c>
      <c r="C4555" s="1" t="s">
        <v>15797</v>
      </c>
      <c r="D4555" s="3" t="str">
        <f ca="1">IFERROR(__xludf.DUMMYFUNCTION("PROPER(REGEXEXTRACT(B4524, ""(?:https?:\/\/)?(?:www\.)?([a-zA-Z0-9-]+)\.""))"),"Skyscanner")</f>
        <v>Skyscanner</v>
      </c>
      <c r="E4555" s="1" t="s">
        <v>14770</v>
      </c>
      <c r="F4555" s="1">
        <v>10.309123</v>
      </c>
      <c r="G4555" s="1">
        <v>123.894766</v>
      </c>
      <c r="H4555" s="1" t="s">
        <v>14771</v>
      </c>
      <c r="I4555" s="1" t="s">
        <v>2622</v>
      </c>
      <c r="J4555" s="1">
        <f>IF(K4555="URBAN",1,IF(K4555="SUBURBAN",2,IF(K4555="RURAL",3,"")))</f>
        <v>1</v>
      </c>
      <c r="K4555" s="1" t="s">
        <v>42</v>
      </c>
      <c r="L4555" s="18">
        <v>46082</v>
      </c>
      <c r="M4555" s="49">
        <v>0.625</v>
      </c>
      <c r="N4555" s="18">
        <v>46083</v>
      </c>
      <c r="O4555" s="56">
        <v>0.5</v>
      </c>
      <c r="P4555" s="31" t="str">
        <f>TEXT($L4555, "dddd")</f>
        <v>Sunday</v>
      </c>
      <c r="Q4555" s="39" t="s">
        <v>43</v>
      </c>
      <c r="R4555" s="39">
        <v>2427</v>
      </c>
      <c r="S4555" s="1" t="str">
        <f>IF(OR(MONTH(L4555)=12, MONTH(L4555)&lt;=5), "Dry Season", "Wet Season")</f>
        <v>Dry Season</v>
      </c>
      <c r="T4555" s="1">
        <v>1</v>
      </c>
      <c r="U4555" s="1">
        <v>0</v>
      </c>
      <c r="V4555" s="1">
        <v>0</v>
      </c>
      <c r="W4555" s="2">
        <f>IF(ISNUMBER(SEARCH("N/A", X4555)), 0, 1)</f>
        <v>0</v>
      </c>
      <c r="X4555" s="1" t="s">
        <v>44</v>
      </c>
      <c r="Y4555" s="1"/>
      <c r="Z4555" s="1"/>
      <c r="AA4555" s="11" cm="1">
        <f t="array" ref="AA4555">IF(ISBLANK(Y4555), 0, VINCentyInvDistance(F4555,G4555,Y4555,Z4555))</f>
        <v>0</v>
      </c>
      <c r="AB4555" s="1">
        <v>0</v>
      </c>
      <c r="AC4555" s="1">
        <v>9</v>
      </c>
      <c r="AD4555" s="1">
        <v>0</v>
      </c>
      <c r="AE4555" s="1">
        <v>77</v>
      </c>
      <c r="AF4555" s="1"/>
      <c r="AG4555" s="1" t="s">
        <v>731</v>
      </c>
      <c r="AH4555" s="1" t="str">
        <f>TRIM(MID(SUBSTITUTE($H4555,",",REPT(" ",200)),(LEN($H4555)-LEN(SUBSTITUTE($H4555,",",""))-3)*200+1,200))</f>
        <v>Cebu City</v>
      </c>
      <c r="AI4555" s="1" t="str">
        <f>TRIM(MID(SUBSTITUTE($H4555,",",REPT(" ",200)),(LEN($H4555)-LEN(SUBSTITUTE($H4555,",",""))-2)*200+1,200))</f>
        <v>Central Visayas</v>
      </c>
      <c r="AJ4555" s="1" t="s">
        <v>55</v>
      </c>
      <c r="AK4555" t="s">
        <v>14772</v>
      </c>
      <c r="AL4555" s="1">
        <v>3</v>
      </c>
      <c r="AM4555" s="1" t="s">
        <v>14773</v>
      </c>
    </row>
    <row r="4556" spans="1:39" ht="12.75" customHeight="1">
      <c r="A4556" s="1"/>
      <c r="B4556" s="1" t="s">
        <v>14774</v>
      </c>
      <c r="C4556" s="1" t="s">
        <v>15798</v>
      </c>
      <c r="D4556" s="3" t="str">
        <f ca="1">IFERROR(__xludf.DUMMYFUNCTION("PROPER(REGEXEXTRACT(B4525, ""(?:https?:\/\/)?(?:www\.)?([a-zA-Z0-9-]+)\.""))"),"Skyscanner")</f>
        <v>Skyscanner</v>
      </c>
      <c r="E4556" s="1" t="s">
        <v>14776</v>
      </c>
      <c r="F4556" s="1">
        <v>10.30964</v>
      </c>
      <c r="G4556" s="1">
        <v>123.91919</v>
      </c>
      <c r="H4556" s="1" t="s">
        <v>14777</v>
      </c>
      <c r="I4556" s="1" t="s">
        <v>2622</v>
      </c>
      <c r="J4556" s="1">
        <f>IF(K4556="URBAN",1,IF(K4556="SUBURBAN",2,IF(K4556="RURAL",3,"")))</f>
        <v>1</v>
      </c>
      <c r="K4556" s="1" t="s">
        <v>42</v>
      </c>
      <c r="L4556" s="18">
        <v>46082</v>
      </c>
      <c r="M4556" s="49">
        <v>0.625</v>
      </c>
      <c r="N4556" s="18">
        <v>46083</v>
      </c>
      <c r="O4556" s="56">
        <v>0.5</v>
      </c>
      <c r="P4556" s="31" t="str">
        <f>TEXT($L4556, "dddd")</f>
        <v>Sunday</v>
      </c>
      <c r="Q4556" s="39" t="s">
        <v>207</v>
      </c>
      <c r="R4556" s="39">
        <v>7780</v>
      </c>
      <c r="S4556" s="1" t="str">
        <f>IF(OR(MONTH(L4556)=12, MONTH(L4556)&lt;=5), "Dry Season", "Wet Season")</f>
        <v>Dry Season</v>
      </c>
      <c r="T4556" s="1">
        <v>1</v>
      </c>
      <c r="U4556" s="1">
        <v>0</v>
      </c>
      <c r="V4556" s="1">
        <v>0</v>
      </c>
      <c r="W4556" s="2">
        <f>IF(ISNUMBER(SEARCH("N/A", X4556)), 0, 1)</f>
        <v>0</v>
      </c>
      <c r="X4556" s="1" t="s">
        <v>44</v>
      </c>
      <c r="Y4556" s="1"/>
      <c r="Z4556" s="1"/>
      <c r="AA4556" s="11" cm="1">
        <f t="array" ref="AA4556">IF(ISBLANK(Y4556), 0, VINCentyInvDistance(F4556,G4556,Y4556,Z4556))</f>
        <v>0</v>
      </c>
      <c r="AB4556" s="1">
        <v>1</v>
      </c>
      <c r="AC4556" s="1">
        <v>9</v>
      </c>
      <c r="AD4556" s="1">
        <v>4.5</v>
      </c>
      <c r="AE4556" s="1">
        <v>5838</v>
      </c>
      <c r="AF4556" s="1"/>
      <c r="AG4556" s="1" t="s">
        <v>731</v>
      </c>
      <c r="AH4556" s="1" t="str">
        <f>TRIM(MID(SUBSTITUTE($H4556,",",REPT(" ",200)),(LEN($H4556)-LEN(SUBSTITUTE($H4556,",",""))-3)*200+1,200))</f>
        <v>Cebu City</v>
      </c>
      <c r="AI4556" s="1" t="str">
        <f>TRIM(MID(SUBSTITUTE($H4556,",",REPT(" ",200)),(LEN($H4556)-LEN(SUBSTITUTE($H4556,",",""))-2)*200+1,200))</f>
        <v>Central Visayas</v>
      </c>
      <c r="AJ4556" s="1" t="s">
        <v>55</v>
      </c>
      <c r="AK4556" t="s">
        <v>17665</v>
      </c>
      <c r="AL4556" s="1">
        <v>5</v>
      </c>
      <c r="AM4556" s="1" t="s">
        <v>14778</v>
      </c>
    </row>
    <row r="4557" spans="1:39" ht="12.75" customHeight="1">
      <c r="A4557" s="1"/>
      <c r="B4557" s="1" t="s">
        <v>14779</v>
      </c>
      <c r="C4557" s="1" t="s">
        <v>15799</v>
      </c>
      <c r="D4557" s="3" t="str">
        <f ca="1">IFERROR(__xludf.DUMMYFUNCTION("PROPER(REGEXEXTRACT(B4526, ""(?:https?:\/\/)?(?:www\.)?([a-zA-Z0-9-]+)\.""))"),"Skyscanner")</f>
        <v>Skyscanner</v>
      </c>
      <c r="E4557" s="1" t="s">
        <v>14781</v>
      </c>
      <c r="F4557" s="1">
        <v>10.310475</v>
      </c>
      <c r="G4557" s="1">
        <v>123.90408600000001</v>
      </c>
      <c r="H4557" s="1" t="s">
        <v>14782</v>
      </c>
      <c r="I4557" s="1" t="s">
        <v>2622</v>
      </c>
      <c r="J4557" s="1">
        <f>IF(K4557="URBAN",1,IF(K4557="SUBURBAN",2,IF(K4557="RURAL",3,"")))</f>
        <v>1</v>
      </c>
      <c r="K4557" s="1" t="s">
        <v>42</v>
      </c>
      <c r="L4557" s="18">
        <v>46082</v>
      </c>
      <c r="M4557" s="49">
        <v>0.625</v>
      </c>
      <c r="N4557" s="18">
        <v>46083</v>
      </c>
      <c r="O4557" s="56">
        <v>0.5</v>
      </c>
      <c r="P4557" s="31" t="str">
        <f>TEXT($L4557, "dddd")</f>
        <v>Sunday</v>
      </c>
      <c r="Q4557" s="39" t="s">
        <v>1341</v>
      </c>
      <c r="R4557" s="39">
        <v>1597</v>
      </c>
      <c r="S4557" s="1" t="str">
        <f>IF(OR(MONTH(L4557)=12, MONTH(L4557)&lt;=5), "Dry Season", "Wet Season")</f>
        <v>Dry Season</v>
      </c>
      <c r="T4557" s="1">
        <v>1</v>
      </c>
      <c r="U4557" s="1">
        <v>0</v>
      </c>
      <c r="V4557" s="1">
        <v>0</v>
      </c>
      <c r="W4557" s="2">
        <f>IF(ISNUMBER(SEARCH("N/A", X4557)), 0, 1)</f>
        <v>0</v>
      </c>
      <c r="X4557" s="1" t="s">
        <v>44</v>
      </c>
      <c r="Y4557" s="1"/>
      <c r="Z4557" s="1"/>
      <c r="AA4557" s="11" cm="1">
        <f t="array" ref="AA4557">IF(ISBLANK(Y4557), 0, VINCentyInvDistance(F4557,G4557,Y4557,Z4557))</f>
        <v>0</v>
      </c>
      <c r="AB4557" s="1">
        <v>0</v>
      </c>
      <c r="AC4557" s="1">
        <v>10</v>
      </c>
      <c r="AD4557" s="1">
        <v>0</v>
      </c>
      <c r="AE4557" s="1">
        <v>12</v>
      </c>
      <c r="AF4557" s="1"/>
      <c r="AG4557" s="1" t="s">
        <v>731</v>
      </c>
      <c r="AH4557" s="1" t="str">
        <f>TRIM(MID(SUBSTITUTE($H4557,",",REPT(" ",200)),(LEN($H4557)-LEN(SUBSTITUTE($H4557,",",""))-3)*200+1,200))</f>
        <v>Cebu City</v>
      </c>
      <c r="AI4557" s="1" t="str">
        <f>TRIM(MID(SUBSTITUTE($H4557,",",REPT(" ",200)),(LEN($H4557)-LEN(SUBSTITUTE($H4557,",",""))-2)*200+1,200))</f>
        <v>Central Visayas</v>
      </c>
      <c r="AJ4557" s="1" t="s">
        <v>55</v>
      </c>
      <c r="AK4557" t="s">
        <v>17666</v>
      </c>
      <c r="AL4557" s="1">
        <v>3</v>
      </c>
      <c r="AM4557" s="1" t="s">
        <v>14783</v>
      </c>
    </row>
    <row r="4558" spans="1:39" ht="12.75" customHeight="1">
      <c r="A4558" s="1"/>
      <c r="B4558" s="1" t="s">
        <v>14784</v>
      </c>
      <c r="C4558" s="1" t="s">
        <v>15800</v>
      </c>
      <c r="D4558" s="3" t="str">
        <f ca="1">IFERROR(__xludf.DUMMYFUNCTION("PROPER(REGEXEXTRACT(B4527, ""(?:https?:\/\/)?(?:www\.)?([a-zA-Z0-9-]+)\.""))"),"Skyscanner")</f>
        <v>Skyscanner</v>
      </c>
      <c r="E4558" s="1" t="s">
        <v>14786</v>
      </c>
      <c r="F4558" s="1">
        <v>10.316972</v>
      </c>
      <c r="G4558" s="1">
        <v>123.909306</v>
      </c>
      <c r="H4558" s="1" t="s">
        <v>14787</v>
      </c>
      <c r="I4558" s="1" t="s">
        <v>2622</v>
      </c>
      <c r="J4558" s="1">
        <f>IF(K4558="URBAN",1,IF(K4558="SUBURBAN",2,IF(K4558="RURAL",3,"")))</f>
        <v>1</v>
      </c>
      <c r="K4558" s="1" t="s">
        <v>42</v>
      </c>
      <c r="L4558" s="18">
        <v>46082</v>
      </c>
      <c r="M4558" s="49">
        <v>0.625</v>
      </c>
      <c r="N4558" s="18">
        <v>46083</v>
      </c>
      <c r="O4558" s="56">
        <v>0.5</v>
      </c>
      <c r="P4558" s="31" t="str">
        <f>TEXT($L4558, "dddd")</f>
        <v>Sunday</v>
      </c>
      <c r="Q4558" s="39" t="s">
        <v>43</v>
      </c>
      <c r="R4558" s="39">
        <v>6138</v>
      </c>
      <c r="S4558" s="1" t="str">
        <f>IF(OR(MONTH(L4558)=12, MONTH(L4558)&lt;=5), "Dry Season", "Wet Season")</f>
        <v>Dry Season</v>
      </c>
      <c r="T4558" s="1">
        <v>1</v>
      </c>
      <c r="U4558" s="1">
        <v>0</v>
      </c>
      <c r="V4558" s="1">
        <v>1</v>
      </c>
      <c r="W4558" s="2">
        <f>IF(ISNUMBER(SEARCH("N/A", X4558)), 0, 1)</f>
        <v>0</v>
      </c>
      <c r="X4558" s="1" t="s">
        <v>44</v>
      </c>
      <c r="Y4558" s="1"/>
      <c r="Z4558" s="1"/>
      <c r="AA4558" s="11" cm="1">
        <f t="array" ref="AA4558">IF(ISBLANK(Y4558), 0, VINCentyInvDistance(F4558,G4558,Y4558,Z4558))</f>
        <v>0</v>
      </c>
      <c r="AB4558" s="1">
        <v>1</v>
      </c>
      <c r="AC4558" s="1">
        <v>9.6</v>
      </c>
      <c r="AD4558" s="1">
        <v>0</v>
      </c>
      <c r="AE4558" s="1">
        <v>913</v>
      </c>
      <c r="AF4558" s="1"/>
      <c r="AG4558" s="1" t="s">
        <v>731</v>
      </c>
      <c r="AH4558" s="1" t="str">
        <f>TRIM(MID(SUBSTITUTE($H4558,",",REPT(" ",200)),(LEN($H4558)-LEN(SUBSTITUTE($H4558,",",""))-3)*200+1,200))</f>
        <v>Cebu City</v>
      </c>
      <c r="AI4558" s="1" t="str">
        <f>TRIM(MID(SUBSTITUTE($H4558,",",REPT(" ",200)),(LEN($H4558)-LEN(SUBSTITUTE($H4558,",",""))-2)*200+1,200))</f>
        <v>Central Visayas</v>
      </c>
      <c r="AJ4558" s="1" t="s">
        <v>55</v>
      </c>
      <c r="AK4558" t="s">
        <v>17667</v>
      </c>
      <c r="AL4558" s="1">
        <v>4</v>
      </c>
      <c r="AM4558" s="1" t="s">
        <v>14789</v>
      </c>
    </row>
    <row r="4559" spans="1:39" ht="12.75" customHeight="1">
      <c r="A4559" s="1"/>
      <c r="B4559" s="1" t="s">
        <v>14790</v>
      </c>
      <c r="C4559" s="1" t="s">
        <v>15801</v>
      </c>
      <c r="D4559" s="3" t="str">
        <f ca="1">IFERROR(__xludf.DUMMYFUNCTION("PROPER(REGEXEXTRACT(B4528, ""(?:https?:\/\/)?(?:www\.)?([a-zA-Z0-9-]+)\.""))"),"Skyscanner")</f>
        <v>Skyscanner</v>
      </c>
      <c r="E4559" s="1" t="s">
        <v>14792</v>
      </c>
      <c r="F4559" s="1">
        <v>10.297394000000001</v>
      </c>
      <c r="G4559" s="1">
        <v>123.89583399999999</v>
      </c>
      <c r="H4559" s="1" t="s">
        <v>15339</v>
      </c>
      <c r="I4559" s="1" t="s">
        <v>2622</v>
      </c>
      <c r="J4559" s="1">
        <f>IF(K4559="URBAN",1,IF(K4559="SUBURBAN",2,IF(K4559="RURAL",3,"")))</f>
        <v>1</v>
      </c>
      <c r="K4559" s="1" t="s">
        <v>42</v>
      </c>
      <c r="L4559" s="18">
        <v>46082</v>
      </c>
      <c r="M4559" s="49">
        <v>0.625</v>
      </c>
      <c r="N4559" s="18">
        <v>46083</v>
      </c>
      <c r="O4559" s="56">
        <v>0.5</v>
      </c>
      <c r="P4559" s="31" t="str">
        <f>TEXT($L4559, "dddd")</f>
        <v>Sunday</v>
      </c>
      <c r="Q4559" s="39" t="s">
        <v>1266</v>
      </c>
      <c r="R4559" s="39">
        <v>1768</v>
      </c>
      <c r="S4559" s="1" t="str">
        <f>IF(OR(MONTH(L4559)=12, MONTH(L4559)&lt;=5), "Dry Season", "Wet Season")</f>
        <v>Dry Season</v>
      </c>
      <c r="T4559" s="1">
        <v>1</v>
      </c>
      <c r="U4559" s="1">
        <v>0</v>
      </c>
      <c r="V4559" s="1">
        <v>0</v>
      </c>
      <c r="W4559" s="2">
        <f>IF(ISNUMBER(SEARCH("N/A", X4559)), 0, 1)</f>
        <v>0</v>
      </c>
      <c r="X4559" s="1" t="s">
        <v>44</v>
      </c>
      <c r="Y4559" s="1"/>
      <c r="Z4559" s="1"/>
      <c r="AA4559" s="11" cm="1">
        <f t="array" ref="AA4559">IF(ISBLANK(Y4559), 0, VINCentyInvDistance(F4559,G4559,Y4559,Z4559))</f>
        <v>0</v>
      </c>
      <c r="AB4559" s="1">
        <v>1</v>
      </c>
      <c r="AC4559" s="1">
        <v>7.6</v>
      </c>
      <c r="AD4559" s="1">
        <v>0</v>
      </c>
      <c r="AE4559" s="1">
        <v>499</v>
      </c>
      <c r="AF4559" s="1"/>
      <c r="AG4559" s="1" t="s">
        <v>731</v>
      </c>
      <c r="AH4559" s="1" t="str">
        <f>TRIM(MID(SUBSTITUTE($H4559,",",REPT(" ",200)),(LEN($H4559)-LEN(SUBSTITUTE($H4559,",",""))-3)*200+1,200))</f>
        <v>Cebu City</v>
      </c>
      <c r="AI4559" s="1" t="str">
        <f>TRIM(MID(SUBSTITUTE($H4559,",",REPT(" ",200)),(LEN($H4559)-LEN(SUBSTITUTE($H4559,",",""))-2)*200+1,200))</f>
        <v>Central Visayas</v>
      </c>
      <c r="AJ4559" s="1" t="s">
        <v>55</v>
      </c>
      <c r="AK4559" t="s">
        <v>17668</v>
      </c>
      <c r="AL4559" s="1">
        <v>4</v>
      </c>
      <c r="AM4559" s="1" t="s">
        <v>14794</v>
      </c>
    </row>
    <row r="4560" spans="1:39" ht="12.75" customHeight="1">
      <c r="A4560" s="1"/>
      <c r="B4560" s="1" t="s">
        <v>4923</v>
      </c>
      <c r="C4560" s="1" t="s">
        <v>15802</v>
      </c>
      <c r="D4560" s="3" t="str">
        <f ca="1">IFERROR(__xludf.DUMMYFUNCTION("PROPER(REGEXEXTRACT(B4529, ""(?:https?:\/\/)?(?:www\.)?([a-zA-Z0-9-]+)\.""))"),"Skyscanner")</f>
        <v>Skyscanner</v>
      </c>
      <c r="E4560" s="1" t="s">
        <v>14796</v>
      </c>
      <c r="F4560" s="1">
        <v>10.34173</v>
      </c>
      <c r="G4560" s="1">
        <v>123.89745600000001</v>
      </c>
      <c r="H4560" s="1" t="s">
        <v>4926</v>
      </c>
      <c r="I4560" s="1" t="s">
        <v>2622</v>
      </c>
      <c r="J4560" s="1">
        <f>IF(K4560="URBAN",1,IF(K4560="SUBURBAN",2,IF(K4560="RURAL",3,"")))</f>
        <v>1</v>
      </c>
      <c r="K4560" s="1" t="s">
        <v>42</v>
      </c>
      <c r="L4560" s="18">
        <v>46082</v>
      </c>
      <c r="M4560" s="49">
        <v>0.625</v>
      </c>
      <c r="N4560" s="18">
        <v>46083</v>
      </c>
      <c r="O4560" s="56">
        <v>0.5</v>
      </c>
      <c r="P4560" s="31" t="str">
        <f>TEXT($L4560, "dddd")</f>
        <v>Sunday</v>
      </c>
      <c r="Q4560" s="39" t="s">
        <v>43</v>
      </c>
      <c r="R4560" s="39">
        <v>4932</v>
      </c>
      <c r="S4560" s="1" t="str">
        <f>IF(OR(MONTH(L4560)=12, MONTH(L4560)&lt;=5), "Dry Season", "Wet Season")</f>
        <v>Dry Season</v>
      </c>
      <c r="T4560" s="1">
        <v>1</v>
      </c>
      <c r="U4560" s="1">
        <v>0</v>
      </c>
      <c r="V4560" s="1">
        <v>0</v>
      </c>
      <c r="W4560" s="2">
        <f>IF(ISNUMBER(SEARCH("N/A", X4560)), 0, 1)</f>
        <v>0</v>
      </c>
      <c r="X4560" s="1" t="s">
        <v>44</v>
      </c>
      <c r="Y4560" s="1"/>
      <c r="Z4560" s="1"/>
      <c r="AA4560" s="11" cm="1">
        <f t="array" ref="AA4560">IF(ISBLANK(Y4560), 0, VINCentyInvDistance(F4560,G4560,Y4560,Z4560))</f>
        <v>0</v>
      </c>
      <c r="AB4560" s="1">
        <v>1</v>
      </c>
      <c r="AC4560" s="1">
        <v>8.8000000000000007</v>
      </c>
      <c r="AD4560" s="1">
        <v>4.4000000000000004</v>
      </c>
      <c r="AE4560" s="1">
        <v>2747</v>
      </c>
      <c r="AF4560" s="1"/>
      <c r="AG4560" s="1" t="s">
        <v>731</v>
      </c>
      <c r="AH4560" s="1" t="str">
        <f>TRIM(MID(SUBSTITUTE($H4560,",",REPT(" ",200)),(LEN($H4560)-LEN(SUBSTITUTE($H4560,",",""))-3)*200+1,200))</f>
        <v>Cebu City</v>
      </c>
      <c r="AI4560" s="1" t="str">
        <f>TRIM(MID(SUBSTITUTE($H4560,",",REPT(" ",200)),(LEN($H4560)-LEN(SUBSTITUTE($H4560,",",""))-2)*200+1,200))</f>
        <v>Central Visayas</v>
      </c>
      <c r="AJ4560" s="1" t="s">
        <v>55</v>
      </c>
      <c r="AK4560" t="s">
        <v>17051</v>
      </c>
      <c r="AL4560" s="1">
        <v>5</v>
      </c>
      <c r="AM4560" s="1" t="s">
        <v>4927</v>
      </c>
    </row>
    <row r="4561" spans="1:39" ht="12.75" customHeight="1">
      <c r="A4561" s="1"/>
      <c r="B4561" s="1" t="s">
        <v>14797</v>
      </c>
      <c r="C4561" s="1" t="s">
        <v>15803</v>
      </c>
      <c r="D4561" s="3" t="str">
        <f ca="1">IFERROR(__xludf.DUMMYFUNCTION("PROPER(REGEXEXTRACT(B4530, ""(?:https?:\/\/)?(?:www\.)?([a-zA-Z0-9-]+)\.""))"),"Skyscanner")</f>
        <v>Skyscanner</v>
      </c>
      <c r="E4561" s="1" t="s">
        <v>14799</v>
      </c>
      <c r="F4561" s="1">
        <v>10.305095</v>
      </c>
      <c r="G4561" s="1">
        <v>123.910625</v>
      </c>
      <c r="H4561" s="1" t="s">
        <v>14800</v>
      </c>
      <c r="I4561" s="1" t="s">
        <v>2622</v>
      </c>
      <c r="J4561" s="1">
        <f>IF(K4561="URBAN",1,IF(K4561="SUBURBAN",2,IF(K4561="RURAL",3,"")))</f>
        <v>1</v>
      </c>
      <c r="K4561" s="1" t="s">
        <v>42</v>
      </c>
      <c r="L4561" s="18">
        <v>46082</v>
      </c>
      <c r="M4561" s="49">
        <v>0.58333333333333337</v>
      </c>
      <c r="N4561" s="18">
        <v>46083</v>
      </c>
      <c r="O4561" s="56">
        <v>0.5</v>
      </c>
      <c r="P4561" s="31" t="str">
        <f>TEXT($L4561, "dddd")</f>
        <v>Sunday</v>
      </c>
      <c r="Q4561" s="39" t="s">
        <v>207</v>
      </c>
      <c r="R4561" s="39">
        <v>4199</v>
      </c>
      <c r="S4561" s="1" t="str">
        <f>IF(OR(MONTH(L4561)=12, MONTH(L4561)&lt;=5), "Dry Season", "Wet Season")</f>
        <v>Dry Season</v>
      </c>
      <c r="T4561" s="1">
        <v>1</v>
      </c>
      <c r="U4561" s="1">
        <v>0</v>
      </c>
      <c r="V4561" s="1">
        <v>0</v>
      </c>
      <c r="W4561" s="2">
        <f>IF(ISNUMBER(SEARCH("N/A", X4561)), 0, 1)</f>
        <v>0</v>
      </c>
      <c r="X4561" s="1" t="s">
        <v>44</v>
      </c>
      <c r="Y4561" s="1"/>
      <c r="Z4561" s="1"/>
      <c r="AA4561" s="11" cm="1">
        <f t="array" ref="AA4561">IF(ISBLANK(Y4561), 0, VINCentyInvDistance(F4561,G4561,Y4561,Z4561))</f>
        <v>0</v>
      </c>
      <c r="AB4561" s="1">
        <v>0</v>
      </c>
      <c r="AC4561" s="1">
        <v>9.4</v>
      </c>
      <c r="AD4561" s="1">
        <v>4.7</v>
      </c>
      <c r="AE4561" s="1">
        <v>1389</v>
      </c>
      <c r="AF4561" s="1"/>
      <c r="AG4561" s="1" t="s">
        <v>731</v>
      </c>
      <c r="AH4561" s="1" t="str">
        <f>TRIM(MID(SUBSTITUTE($H4561,",",REPT(" ",200)),(LEN($H4561)-LEN(SUBSTITUTE($H4561,",",""))-3)*200+1,200))</f>
        <v>Cebu City</v>
      </c>
      <c r="AI4561" s="1" t="str">
        <f>TRIM(MID(SUBSTITUTE($H4561,",",REPT(" ",200)),(LEN($H4561)-LEN(SUBSTITUTE($H4561,",",""))-2)*200+1,200))</f>
        <v>Central Visayas</v>
      </c>
      <c r="AJ4561" s="1" t="s">
        <v>55</v>
      </c>
      <c r="AK4561" t="s">
        <v>17669</v>
      </c>
      <c r="AL4561" s="1">
        <v>3</v>
      </c>
      <c r="AM4561" s="1" t="s">
        <v>14801</v>
      </c>
    </row>
    <row r="4562" spans="1:39" ht="12.75" customHeight="1">
      <c r="A4562" s="1"/>
      <c r="B4562" s="1" t="s">
        <v>14802</v>
      </c>
      <c r="C4562" s="1" t="s">
        <v>15804</v>
      </c>
      <c r="D4562" s="3" t="str">
        <f ca="1">IFERROR(__xludf.DUMMYFUNCTION("PROPER(REGEXEXTRACT(B4531, ""(?:https?:\/\/)?(?:www\.)?([a-zA-Z0-9-]+)\.""))"),"Skyscanner")</f>
        <v>Skyscanner</v>
      </c>
      <c r="E4562" s="1" t="s">
        <v>14804</v>
      </c>
      <c r="F4562" s="1">
        <v>10.313157</v>
      </c>
      <c r="G4562" s="1">
        <v>123.89439400000001</v>
      </c>
      <c r="H4562" s="1" t="s">
        <v>14805</v>
      </c>
      <c r="I4562" s="1" t="s">
        <v>2622</v>
      </c>
      <c r="J4562" s="1">
        <f>IF(K4562="URBAN",1,IF(K4562="SUBURBAN",2,IF(K4562="RURAL",3,"")))</f>
        <v>1</v>
      </c>
      <c r="K4562" s="1" t="s">
        <v>42</v>
      </c>
      <c r="L4562" s="18">
        <v>46082</v>
      </c>
      <c r="M4562" s="49">
        <v>0.58333333333333337</v>
      </c>
      <c r="N4562" s="18">
        <v>46083</v>
      </c>
      <c r="O4562" s="56">
        <v>0.5</v>
      </c>
      <c r="P4562" s="31" t="str">
        <f>TEXT($L4562, "dddd")</f>
        <v>Sunday</v>
      </c>
      <c r="Q4562" s="39" t="s">
        <v>43</v>
      </c>
      <c r="R4562" s="39">
        <v>5990</v>
      </c>
      <c r="S4562" s="1" t="str">
        <f>IF(OR(MONTH(L4562)=12, MONTH(L4562)&lt;=5), "Dry Season", "Wet Season")</f>
        <v>Dry Season</v>
      </c>
      <c r="T4562" s="1">
        <v>1</v>
      </c>
      <c r="U4562" s="1">
        <v>0</v>
      </c>
      <c r="V4562" s="1">
        <v>0</v>
      </c>
      <c r="W4562" s="2">
        <f>IF(ISNUMBER(SEARCH("N/A", X4562)), 0, 1)</f>
        <v>0</v>
      </c>
      <c r="X4562" s="1" t="s">
        <v>44</v>
      </c>
      <c r="Y4562" s="1"/>
      <c r="Z4562" s="1"/>
      <c r="AA4562" s="11" cm="1">
        <f t="array" ref="AA4562">IF(ISBLANK(Y4562), 0, VINCentyInvDistance(F4562,G4562,Y4562,Z4562))</f>
        <v>0</v>
      </c>
      <c r="AB4562" s="1">
        <v>0</v>
      </c>
      <c r="AC4562" s="1">
        <v>9.4</v>
      </c>
      <c r="AD4562" s="1">
        <v>4.7</v>
      </c>
      <c r="AE4562" s="1">
        <v>414</v>
      </c>
      <c r="AF4562" s="1"/>
      <c r="AG4562" s="1" t="s">
        <v>731</v>
      </c>
      <c r="AH4562" s="1" t="str">
        <f>TRIM(MID(SUBSTITUTE($H4562,",",REPT(" ",200)),(LEN($H4562)-LEN(SUBSTITUTE($H4562,",",""))-3)*200+1,200))</f>
        <v>Cebu City</v>
      </c>
      <c r="AI4562" s="1" t="str">
        <f>TRIM(MID(SUBSTITUTE($H4562,",",REPT(" ",200)),(LEN($H4562)-LEN(SUBSTITUTE($H4562,",",""))-2)*200+1,200))</f>
        <v>Central Visayas</v>
      </c>
      <c r="AJ4562" s="1" t="s">
        <v>55</v>
      </c>
      <c r="AK4562" t="s">
        <v>17670</v>
      </c>
      <c r="AL4562" s="1">
        <v>4</v>
      </c>
      <c r="AM4562" s="1" t="s">
        <v>14806</v>
      </c>
    </row>
    <row r="4563" spans="1:39" ht="12.75" customHeight="1">
      <c r="A4563" s="1"/>
      <c r="B4563" s="1" t="s">
        <v>14807</v>
      </c>
      <c r="C4563" s="1" t="s">
        <v>15805</v>
      </c>
      <c r="D4563" s="3" t="str">
        <f ca="1">IFERROR(__xludf.DUMMYFUNCTION("PROPER(REGEXEXTRACT(B4532, ""(?:https?:\/\/)?(?:www\.)?([a-zA-Z0-9-]+)\.""))"),"Skyscanner")</f>
        <v>Skyscanner</v>
      </c>
      <c r="E4563" s="1" t="s">
        <v>14809</v>
      </c>
      <c r="F4563" s="1">
        <v>10.324875</v>
      </c>
      <c r="G4563" s="1">
        <v>123.936733</v>
      </c>
      <c r="H4563" s="1" t="s">
        <v>14810</v>
      </c>
      <c r="I4563" s="1" t="s">
        <v>2622</v>
      </c>
      <c r="J4563" s="1">
        <f>IF(K4563="URBAN",1,IF(K4563="SUBURBAN",2,IF(K4563="RURAL",3,"")))</f>
        <v>1</v>
      </c>
      <c r="K4563" s="1" t="s">
        <v>42</v>
      </c>
      <c r="L4563" s="18">
        <v>46082</v>
      </c>
      <c r="M4563" s="49">
        <v>0.625</v>
      </c>
      <c r="N4563" s="18">
        <v>46083</v>
      </c>
      <c r="O4563" s="56">
        <v>0.5</v>
      </c>
      <c r="P4563" s="31" t="str">
        <f>TEXT($L4563, "dddd")</f>
        <v>Sunday</v>
      </c>
      <c r="Q4563" s="39" t="s">
        <v>43</v>
      </c>
      <c r="R4563" s="39">
        <v>12564</v>
      </c>
      <c r="S4563" s="1" t="str">
        <f>IF(OR(MONTH(L4563)=12, MONTH(L4563)&lt;=5), "Dry Season", "Wet Season")</f>
        <v>Dry Season</v>
      </c>
      <c r="T4563" s="1">
        <v>1</v>
      </c>
      <c r="U4563" s="1">
        <v>0</v>
      </c>
      <c r="V4563" s="1">
        <v>0</v>
      </c>
      <c r="W4563" s="2">
        <f>IF(ISNUMBER(SEARCH("N/A", X4563)), 0, 1)</f>
        <v>0</v>
      </c>
      <c r="X4563" s="1" t="s">
        <v>44</v>
      </c>
      <c r="Y4563" s="1"/>
      <c r="Z4563" s="1"/>
      <c r="AA4563" s="11" cm="1">
        <f t="array" ref="AA4563">IF(ISBLANK(Y4563), 0, VINCentyInvDistance(F4563,G4563,Y4563,Z4563))</f>
        <v>0</v>
      </c>
      <c r="AB4563" s="1">
        <v>0</v>
      </c>
      <c r="AC4563" s="1">
        <v>9.1999999999999993</v>
      </c>
      <c r="AD4563" s="1">
        <v>0</v>
      </c>
      <c r="AE4563" s="1">
        <v>937</v>
      </c>
      <c r="AF4563" s="1"/>
      <c r="AG4563" s="1" t="s">
        <v>731</v>
      </c>
      <c r="AH4563" s="1" t="str">
        <f>TRIM(MID(SUBSTITUTE($H4563,",",REPT(" ",200)),(LEN($H4563)-LEN(SUBSTITUTE($H4563,",",""))-3)*200+1,200))</f>
        <v>Mandaue</v>
      </c>
      <c r="AI4563" s="1" t="str">
        <f>TRIM(MID(SUBSTITUTE($H4563,",",REPT(" ",200)),(LEN($H4563)-LEN(SUBSTITUTE($H4563,",",""))-2)*200+1,200))</f>
        <v>Central Visayas</v>
      </c>
      <c r="AJ4563" s="1" t="s">
        <v>55</v>
      </c>
      <c r="AK4563" t="s">
        <v>17671</v>
      </c>
      <c r="AL4563" s="1">
        <v>4</v>
      </c>
      <c r="AM4563" s="1" t="s">
        <v>14811</v>
      </c>
    </row>
    <row r="4564" spans="1:39" ht="12.75" customHeight="1">
      <c r="A4564" s="1"/>
      <c r="B4564" s="1" t="s">
        <v>14812</v>
      </c>
      <c r="C4564" s="1" t="s">
        <v>15806</v>
      </c>
      <c r="D4564" s="3" t="str">
        <f ca="1">IFERROR(__xludf.DUMMYFUNCTION("PROPER(REGEXEXTRACT(B4533, ""(?:https?:\/\/)?(?:www\.)?([a-zA-Z0-9-]+)\.""))"),"Skyscanner")</f>
        <v>Skyscanner</v>
      </c>
      <c r="E4564" s="1" t="s">
        <v>14814</v>
      </c>
      <c r="F4564" s="1">
        <v>10.317021</v>
      </c>
      <c r="G4564" s="1">
        <v>123.90928099999999</v>
      </c>
      <c r="H4564" s="1" t="s">
        <v>14815</v>
      </c>
      <c r="I4564" s="1" t="s">
        <v>2622</v>
      </c>
      <c r="J4564" s="1">
        <f>IF(K4564="URBAN",1,IF(K4564="SUBURBAN",2,IF(K4564="RURAL",3,"")))</f>
        <v>1</v>
      </c>
      <c r="K4564" s="1" t="s">
        <v>42</v>
      </c>
      <c r="L4564" s="18">
        <v>46082</v>
      </c>
      <c r="M4564" s="49">
        <v>0.58333333333333337</v>
      </c>
      <c r="N4564" s="18">
        <v>46083</v>
      </c>
      <c r="O4564" s="56">
        <v>0.5</v>
      </c>
      <c r="P4564" s="31" t="str">
        <f>TEXT($L4564, "dddd")</f>
        <v>Sunday</v>
      </c>
      <c r="Q4564" s="39" t="s">
        <v>207</v>
      </c>
      <c r="R4564" s="39">
        <v>2174</v>
      </c>
      <c r="S4564" s="1" t="str">
        <f>IF(OR(MONTH(L4564)=12, MONTH(L4564)&lt;=5), "Dry Season", "Wet Season")</f>
        <v>Dry Season</v>
      </c>
      <c r="T4564" s="1">
        <v>1</v>
      </c>
      <c r="U4564" s="1">
        <v>0</v>
      </c>
      <c r="V4564" s="1">
        <v>0</v>
      </c>
      <c r="W4564" s="2">
        <f>IF(ISNUMBER(SEARCH("N/A", X4564)), 0, 1)</f>
        <v>0</v>
      </c>
      <c r="X4564" s="1" t="s">
        <v>44</v>
      </c>
      <c r="Y4564" s="1"/>
      <c r="Z4564" s="1"/>
      <c r="AA4564" s="11" cm="1">
        <f t="array" ref="AA4564">IF(ISBLANK(Y4564), 0, VINCentyInvDistance(F4564,G4564,Y4564,Z4564))</f>
        <v>0</v>
      </c>
      <c r="AB4564" s="1">
        <v>0</v>
      </c>
      <c r="AC4564" s="1">
        <v>8.8000000000000007</v>
      </c>
      <c r="AD4564" s="1">
        <v>4.4000000000000004</v>
      </c>
      <c r="AE4564" s="1">
        <v>283</v>
      </c>
      <c r="AF4564" s="1"/>
      <c r="AG4564" s="1" t="s">
        <v>731</v>
      </c>
      <c r="AH4564" s="1" t="str">
        <f>TRIM(MID(SUBSTITUTE($H4564,",",REPT(" ",200)),(LEN($H4564)-LEN(SUBSTITUTE($H4564,",",""))-3)*200+1,200))</f>
        <v>Cebu City</v>
      </c>
      <c r="AI4564" s="1" t="str">
        <f>TRIM(MID(SUBSTITUTE($H4564,",",REPT(" ",200)),(LEN($H4564)-LEN(SUBSTITUTE($H4564,",",""))-2)*200+1,200))</f>
        <v>Central Visayas</v>
      </c>
      <c r="AJ4564" s="1" t="s">
        <v>55</v>
      </c>
      <c r="AK4564" t="s">
        <v>1230</v>
      </c>
      <c r="AL4564" s="1">
        <v>3</v>
      </c>
      <c r="AM4564" s="1" t="s">
        <v>14816</v>
      </c>
    </row>
    <row r="4565" spans="1:39" ht="12.75" customHeight="1">
      <c r="A4565" s="1"/>
      <c r="B4565" s="1" t="s">
        <v>14817</v>
      </c>
      <c r="C4565" s="1" t="s">
        <v>15807</v>
      </c>
      <c r="D4565" s="3" t="str">
        <f ca="1">IFERROR(__xludf.DUMMYFUNCTION("PROPER(REGEXEXTRACT(B4534, ""(?:https?:\/\/)?(?:www\.)?([a-zA-Z0-9-]+)\.""))"),"Skyscanner")</f>
        <v>Skyscanner</v>
      </c>
      <c r="E4565" s="1" t="s">
        <v>14819</v>
      </c>
      <c r="F4565" s="1">
        <v>10.32991</v>
      </c>
      <c r="G4565" s="1">
        <v>123.90713</v>
      </c>
      <c r="H4565" s="1" t="s">
        <v>14820</v>
      </c>
      <c r="I4565" s="1" t="s">
        <v>2622</v>
      </c>
      <c r="J4565" s="1">
        <f>IF(K4565="URBAN",1,IF(K4565="SUBURBAN",2,IF(K4565="RURAL",3,"")))</f>
        <v>1</v>
      </c>
      <c r="K4565" s="1" t="s">
        <v>42</v>
      </c>
      <c r="L4565" s="18">
        <v>46082</v>
      </c>
      <c r="M4565" s="49">
        <v>0.58333333333333337</v>
      </c>
      <c r="N4565" s="18">
        <v>46083</v>
      </c>
      <c r="O4565" s="56">
        <v>0.45833333333333331</v>
      </c>
      <c r="P4565" s="31" t="str">
        <f>TEXT($L4565, "dddd")</f>
        <v>Sunday</v>
      </c>
      <c r="Q4565" s="39" t="s">
        <v>43</v>
      </c>
      <c r="R4565" s="39">
        <v>5173</v>
      </c>
      <c r="S4565" s="1" t="str">
        <f>IF(OR(MONTH(L4565)=12, MONTH(L4565)&lt;=5), "Dry Season", "Wet Season")</f>
        <v>Dry Season</v>
      </c>
      <c r="T4565" s="1">
        <v>1</v>
      </c>
      <c r="U4565" s="1">
        <v>0</v>
      </c>
      <c r="V4565" s="1">
        <v>0</v>
      </c>
      <c r="W4565" s="2">
        <f>IF(ISNUMBER(SEARCH("N/A", X4565)), 0, 1)</f>
        <v>0</v>
      </c>
      <c r="X4565" s="1" t="s">
        <v>44</v>
      </c>
      <c r="Y4565" s="1"/>
      <c r="Z4565" s="1"/>
      <c r="AA4565" s="11" cm="1">
        <f t="array" ref="AA4565">IF(ISBLANK(Y4565), 0, VINCentyInvDistance(F4565,G4565,Y4565,Z4565))</f>
        <v>0</v>
      </c>
      <c r="AB4565" s="1">
        <v>1</v>
      </c>
      <c r="AC4565" s="1">
        <v>9.1999999999999993</v>
      </c>
      <c r="AD4565" s="1">
        <v>4.5999999999999996</v>
      </c>
      <c r="AE4565" s="1">
        <v>592</v>
      </c>
      <c r="AF4565" s="1"/>
      <c r="AG4565" s="1" t="s">
        <v>731</v>
      </c>
      <c r="AH4565" s="1" t="str">
        <f>TRIM(MID(SUBSTITUTE($H4565,",",REPT(" ",200)),(LEN($H4565)-LEN(SUBSTITUTE($H4565,",",""))-3)*200+1,200))</f>
        <v>Cebu City</v>
      </c>
      <c r="AI4565" s="1" t="str">
        <f>TRIM(MID(SUBSTITUTE($H4565,",",REPT(" ",200)),(LEN($H4565)-LEN(SUBSTITUTE($H4565,",",""))-2)*200+1,200))</f>
        <v>Central Visayas</v>
      </c>
      <c r="AJ4565" s="1" t="s">
        <v>55</v>
      </c>
      <c r="AK4565" t="s">
        <v>17685</v>
      </c>
      <c r="AL4565" s="1">
        <v>4</v>
      </c>
      <c r="AM4565" s="1" t="s">
        <v>14821</v>
      </c>
    </row>
    <row r="4566" spans="1:39" ht="12.75" customHeight="1">
      <c r="A4566" s="1"/>
      <c r="B4566" s="1" t="s">
        <v>4870</v>
      </c>
      <c r="C4566" s="1" t="s">
        <v>15808</v>
      </c>
      <c r="D4566" s="3" t="str">
        <f ca="1">IFERROR(__xludf.DUMMYFUNCTION("PROPER(REGEXEXTRACT(B4535, ""(?:https?:\/\/)?(?:www\.)?([a-zA-Z0-9-]+)\.""))"),"Skyscanner")</f>
        <v>Skyscanner</v>
      </c>
      <c r="E4566" s="1" t="s">
        <v>14823</v>
      </c>
      <c r="F4566" s="1">
        <v>10.319376</v>
      </c>
      <c r="G4566" s="1">
        <v>123.903053</v>
      </c>
      <c r="H4566" s="1" t="s">
        <v>15347</v>
      </c>
      <c r="I4566" s="1" t="s">
        <v>2622</v>
      </c>
      <c r="J4566" s="1">
        <f>IF(K4566="URBAN",1,IF(K4566="SUBURBAN",2,IF(K4566="RURAL",3,"")))</f>
        <v>1</v>
      </c>
      <c r="K4566" s="1" t="s">
        <v>42</v>
      </c>
      <c r="L4566" s="18">
        <v>46082</v>
      </c>
      <c r="M4566" s="49">
        <v>0.625</v>
      </c>
      <c r="N4566" s="18">
        <v>46083</v>
      </c>
      <c r="O4566" s="56">
        <v>0.5</v>
      </c>
      <c r="P4566" s="31" t="str">
        <f>TEXT($L4566, "dddd")</f>
        <v>Sunday</v>
      </c>
      <c r="Q4566" s="39" t="s">
        <v>207</v>
      </c>
      <c r="R4566" s="39">
        <v>3639</v>
      </c>
      <c r="S4566" s="1" t="str">
        <f>IF(OR(MONTH(L4566)=12, MONTH(L4566)&lt;=5), "Dry Season", "Wet Season")</f>
        <v>Dry Season</v>
      </c>
      <c r="T4566" s="1">
        <v>1</v>
      </c>
      <c r="U4566" s="1">
        <v>0</v>
      </c>
      <c r="V4566" s="1">
        <v>0</v>
      </c>
      <c r="W4566" s="2">
        <f>IF(ISNUMBER(SEARCH("N/A", X4566)), 0, 1)</f>
        <v>0</v>
      </c>
      <c r="X4566" s="1" t="s">
        <v>44</v>
      </c>
      <c r="Y4566" s="1"/>
      <c r="Z4566" s="1"/>
      <c r="AA4566" s="11" cm="1">
        <f t="array" ref="AA4566">IF(ISBLANK(Y4566), 0, VINCentyInvDistance(F4566,G4566,Y4566,Z4566))</f>
        <v>0</v>
      </c>
      <c r="AB4566" s="1">
        <v>0</v>
      </c>
      <c r="AC4566" s="1">
        <v>8.4</v>
      </c>
      <c r="AD4566" s="1">
        <v>0</v>
      </c>
      <c r="AE4566" s="1">
        <v>5880</v>
      </c>
      <c r="AF4566" s="1"/>
      <c r="AG4566" s="1" t="s">
        <v>731</v>
      </c>
      <c r="AH4566" s="1" t="str">
        <f>TRIM(MID(SUBSTITUTE($H4566,",",REPT(" ",200)),(LEN($H4566)-LEN(SUBSTITUTE($H4566,",",""))-3)*200+1,200))</f>
        <v>Cebu City</v>
      </c>
      <c r="AI4566" s="1" t="str">
        <f>TRIM(MID(SUBSTITUTE($H4566,",",REPT(" ",200)),(LEN($H4566)-LEN(SUBSTITUTE($H4566,",",""))-2)*200+1,200))</f>
        <v>Central Visayas</v>
      </c>
      <c r="AJ4566" s="1" t="s">
        <v>55</v>
      </c>
      <c r="AK4566" t="s">
        <v>16465</v>
      </c>
      <c r="AL4566" s="1">
        <v>3</v>
      </c>
      <c r="AM4566" s="1" t="s">
        <v>4873</v>
      </c>
    </row>
    <row r="4567" spans="1:39" ht="12.75" customHeight="1">
      <c r="A4567" s="1"/>
      <c r="B4567" s="1" t="s">
        <v>14824</v>
      </c>
      <c r="C4567" s="1" t="s">
        <v>15809</v>
      </c>
      <c r="D4567" s="3" t="str">
        <f ca="1">IFERROR(__xludf.DUMMYFUNCTION("PROPER(REGEXEXTRACT(B4536, ""(?:https?:\/\/)?(?:www\.)?([a-zA-Z0-9-]+)\.""))"),"Skyscanner")</f>
        <v>Skyscanner</v>
      </c>
      <c r="E4567" s="1" t="s">
        <v>14826</v>
      </c>
      <c r="F4567" s="1">
        <v>10.327602000000001</v>
      </c>
      <c r="G4567" s="1">
        <v>123.92198500000001</v>
      </c>
      <c r="H4567" s="1" t="s">
        <v>14827</v>
      </c>
      <c r="I4567" s="1" t="s">
        <v>2622</v>
      </c>
      <c r="J4567" s="1">
        <f>IF(K4567="URBAN",1,IF(K4567="SUBURBAN",2,IF(K4567="RURAL",3,"")))</f>
        <v>1</v>
      </c>
      <c r="K4567" s="1" t="s">
        <v>42</v>
      </c>
      <c r="L4567" s="18">
        <v>46082</v>
      </c>
      <c r="M4567" s="49">
        <v>0.58333333333333337</v>
      </c>
      <c r="N4567" s="18">
        <v>46083</v>
      </c>
      <c r="O4567" s="56">
        <v>0.5</v>
      </c>
      <c r="P4567" s="31" t="str">
        <f>TEXT($L4567, "dddd")</f>
        <v>Sunday</v>
      </c>
      <c r="Q4567" s="39" t="s">
        <v>1000</v>
      </c>
      <c r="R4567" s="39">
        <v>2401</v>
      </c>
      <c r="S4567" s="1" t="str">
        <f>IF(OR(MONTH(L4567)=12, MONTH(L4567)&lt;=5), "Dry Season", "Wet Season")</f>
        <v>Dry Season</v>
      </c>
      <c r="T4567" s="1">
        <v>1</v>
      </c>
      <c r="U4567" s="1">
        <v>0</v>
      </c>
      <c r="V4567" s="1">
        <v>0</v>
      </c>
      <c r="W4567" s="2">
        <f>IF(ISNUMBER(SEARCH("N/A", X4567)), 0, 1)</f>
        <v>0</v>
      </c>
      <c r="X4567" s="1" t="s">
        <v>44</v>
      </c>
      <c r="Y4567" s="1"/>
      <c r="Z4567" s="1"/>
      <c r="AA4567" s="11" cm="1">
        <f t="array" ref="AA4567">IF(ISBLANK(Y4567), 0, VINCentyInvDistance(F4567,G4567,Y4567,Z4567))</f>
        <v>0</v>
      </c>
      <c r="AB4567" s="1">
        <v>0</v>
      </c>
      <c r="AC4567" s="1">
        <v>8.1999999999999993</v>
      </c>
      <c r="AD4567" s="1">
        <v>4.0999999999999996</v>
      </c>
      <c r="AE4567" s="1">
        <v>412</v>
      </c>
      <c r="AF4567" s="1"/>
      <c r="AG4567" s="1" t="s">
        <v>731</v>
      </c>
      <c r="AH4567" s="1" t="str">
        <f>TRIM(MID(SUBSTITUTE($H4567,",",REPT(" ",200)),(LEN($H4567)-LEN(SUBSTITUTE($H4567,",",""))-3)*200+1,200))</f>
        <v>Mandaue</v>
      </c>
      <c r="AI4567" s="1" t="str">
        <f>TRIM(MID(SUBSTITUTE($H4567,",",REPT(" ",200)),(LEN($H4567)-LEN(SUBSTITUTE($H4567,",",""))-2)*200+1,200))</f>
        <v>Central Visayas</v>
      </c>
      <c r="AJ4567" s="1" t="s">
        <v>55</v>
      </c>
      <c r="AK4567" t="s">
        <v>17673</v>
      </c>
      <c r="AL4567" s="1">
        <v>4</v>
      </c>
      <c r="AM4567" s="1" t="s">
        <v>14828</v>
      </c>
    </row>
    <row r="4568" spans="1:39" ht="12.75" customHeight="1">
      <c r="A4568" s="1"/>
      <c r="B4568" s="1" t="s">
        <v>14829</v>
      </c>
      <c r="C4568" s="1" t="s">
        <v>15810</v>
      </c>
      <c r="D4568" s="3" t="str">
        <f ca="1">IFERROR(__xludf.DUMMYFUNCTION("PROPER(REGEXEXTRACT(B4537, ""(?:https?:\/\/)?(?:www\.)?([a-zA-Z0-9-]+)\.""))"),"Skyscanner")</f>
        <v>Skyscanner</v>
      </c>
      <c r="E4568" s="1" t="s">
        <v>14831</v>
      </c>
      <c r="F4568" s="1">
        <v>10.333629999999999</v>
      </c>
      <c r="G4568" s="1">
        <v>123.90770999999999</v>
      </c>
      <c r="H4568" s="1" t="s">
        <v>14832</v>
      </c>
      <c r="I4568" s="1" t="s">
        <v>2622</v>
      </c>
      <c r="J4568" s="1">
        <f>IF(K4568="URBAN",1,IF(K4568="SUBURBAN",2,IF(K4568="RURAL",3,"")))</f>
        <v>1</v>
      </c>
      <c r="K4568" s="1" t="s">
        <v>42</v>
      </c>
      <c r="L4568" s="18">
        <v>46082</v>
      </c>
      <c r="M4568" s="49">
        <v>0.625</v>
      </c>
      <c r="N4568" s="18">
        <v>46083</v>
      </c>
      <c r="O4568" s="56">
        <v>0.5</v>
      </c>
      <c r="P4568" s="31" t="str">
        <f>TEXT($L4568, "dddd")</f>
        <v>Sunday</v>
      </c>
      <c r="Q4568" s="39" t="s">
        <v>43</v>
      </c>
      <c r="R4568" s="39">
        <v>2177</v>
      </c>
      <c r="S4568" s="1" t="str">
        <f>IF(OR(MONTH(L4568)=12, MONTH(L4568)&lt;=5), "Dry Season", "Wet Season")</f>
        <v>Dry Season</v>
      </c>
      <c r="T4568" s="1">
        <v>1</v>
      </c>
      <c r="U4568" s="1">
        <v>0</v>
      </c>
      <c r="V4568" s="1">
        <v>0</v>
      </c>
      <c r="W4568" s="2">
        <f>IF(ISNUMBER(SEARCH("N/A", X4568)), 0, 1)</f>
        <v>0</v>
      </c>
      <c r="X4568" s="1" t="s">
        <v>44</v>
      </c>
      <c r="Y4568" s="1"/>
      <c r="Z4568" s="1"/>
      <c r="AA4568" s="11" cm="1">
        <f t="array" ref="AA4568">IF(ISBLANK(Y4568), 0, VINCentyInvDistance(F4568,G4568,Y4568,Z4568))</f>
        <v>0</v>
      </c>
      <c r="AB4568" s="1">
        <v>0</v>
      </c>
      <c r="AC4568" s="1">
        <v>8.6</v>
      </c>
      <c r="AD4568" s="1">
        <v>4.3</v>
      </c>
      <c r="AE4568" s="1">
        <v>26</v>
      </c>
      <c r="AF4568" s="1"/>
      <c r="AG4568" s="1" t="s">
        <v>731</v>
      </c>
      <c r="AH4568" s="1" t="str">
        <f>TRIM(MID(SUBSTITUTE($H4568,",",REPT(" ",200)),(LEN($H4568)-LEN(SUBSTITUTE($H4568,",",""))-3)*200+1,200))</f>
        <v>Cebu City</v>
      </c>
      <c r="AI4568" s="1" t="str">
        <f>TRIM(MID(SUBSTITUTE($H4568,",",REPT(" ",200)),(LEN($H4568)-LEN(SUBSTITUTE($H4568,",",""))-2)*200+1,200))</f>
        <v>Central Visayas</v>
      </c>
      <c r="AJ4568" s="1" t="s">
        <v>55</v>
      </c>
      <c r="AK4568" t="s">
        <v>17674</v>
      </c>
      <c r="AL4568" s="1">
        <v>3</v>
      </c>
      <c r="AM4568" s="1" t="s">
        <v>14833</v>
      </c>
    </row>
    <row r="4569" spans="1:39" ht="12.75" customHeight="1">
      <c r="A4569" s="1"/>
      <c r="B4569" s="1" t="s">
        <v>14834</v>
      </c>
      <c r="C4569" s="1" t="s">
        <v>15811</v>
      </c>
      <c r="D4569" s="3" t="str">
        <f ca="1">IFERROR(__xludf.DUMMYFUNCTION("PROPER(REGEXEXTRACT(B4538, ""(?:https?:\/\/)?(?:www\.)?([a-zA-Z0-9-]+)\.""))"),"Skyscanner")</f>
        <v>Skyscanner</v>
      </c>
      <c r="E4569" s="1" t="s">
        <v>14836</v>
      </c>
      <c r="F4569" s="1">
        <v>10.312851999999999</v>
      </c>
      <c r="G4569" s="1">
        <v>123.893597</v>
      </c>
      <c r="H4569" s="1" t="s">
        <v>14837</v>
      </c>
      <c r="I4569" s="1" t="s">
        <v>2622</v>
      </c>
      <c r="J4569" s="1">
        <f>IF(K4569="URBAN",1,IF(K4569="SUBURBAN",2,IF(K4569="RURAL",3,"")))</f>
        <v>1</v>
      </c>
      <c r="K4569" s="1" t="s">
        <v>42</v>
      </c>
      <c r="L4569" s="18">
        <v>46082</v>
      </c>
      <c r="M4569" s="49">
        <v>0.58333333333333337</v>
      </c>
      <c r="N4569" s="18">
        <v>46083</v>
      </c>
      <c r="O4569" s="56">
        <v>0.5</v>
      </c>
      <c r="P4569" s="31" t="str">
        <f>TEXT($L4569, "dddd")</f>
        <v>Sunday</v>
      </c>
      <c r="Q4569" s="39" t="s">
        <v>1341</v>
      </c>
      <c r="R4569" s="39">
        <v>3547</v>
      </c>
      <c r="S4569" s="1" t="str">
        <f>IF(OR(MONTH(L4569)=12, MONTH(L4569)&lt;=5), "Dry Season", "Wet Season")</f>
        <v>Dry Season</v>
      </c>
      <c r="T4569" s="1">
        <v>1</v>
      </c>
      <c r="U4569" s="1">
        <v>0</v>
      </c>
      <c r="V4569" s="1">
        <v>0</v>
      </c>
      <c r="W4569" s="2">
        <f>IF(ISNUMBER(SEARCH("N/A", X4569)), 0, 1)</f>
        <v>0</v>
      </c>
      <c r="X4569" s="1" t="s">
        <v>44</v>
      </c>
      <c r="Y4569" s="1"/>
      <c r="Z4569" s="1"/>
      <c r="AA4569" s="11" cm="1">
        <f t="array" ref="AA4569">IF(ISBLANK(Y4569), 0, VINCentyInvDistance(F4569,G4569,Y4569,Z4569))</f>
        <v>0</v>
      </c>
      <c r="AB4569" s="1">
        <v>0</v>
      </c>
      <c r="AC4569" s="1">
        <v>9.8000000000000007</v>
      </c>
      <c r="AD4569" s="1">
        <v>4.9000000000000004</v>
      </c>
      <c r="AE4569" s="1">
        <v>271</v>
      </c>
      <c r="AF4569" s="1"/>
      <c r="AG4569" s="1" t="s">
        <v>731</v>
      </c>
      <c r="AH4569" s="1" t="str">
        <f>TRIM(MID(SUBSTITUTE($H4569,",",REPT(" ",200)),(LEN($H4569)-LEN(SUBSTITUTE($H4569,",",""))-3)*200+1,200))</f>
        <v>Cebu City</v>
      </c>
      <c r="AI4569" s="1" t="str">
        <f>TRIM(MID(SUBSTITUTE($H4569,",",REPT(" ",200)),(LEN($H4569)-LEN(SUBSTITUTE($H4569,",",""))-2)*200+1,200))</f>
        <v>Central Visayas</v>
      </c>
      <c r="AJ4569" s="1" t="s">
        <v>55</v>
      </c>
      <c r="AK4569" t="s">
        <v>17675</v>
      </c>
      <c r="AL4569" s="1">
        <v>3</v>
      </c>
      <c r="AM4569" s="1" t="s">
        <v>14838</v>
      </c>
    </row>
    <row r="4570" spans="1:39" ht="12.75" customHeight="1">
      <c r="A4570" s="1"/>
      <c r="B4570" s="1" t="s">
        <v>14839</v>
      </c>
      <c r="C4570" s="1" t="s">
        <v>15812</v>
      </c>
      <c r="D4570" s="3" t="str">
        <f ca="1">IFERROR(__xludf.DUMMYFUNCTION("PROPER(REGEXEXTRACT(B4539, ""(?:https?:\/\/)?(?:www\.)?([a-zA-Z0-9-]+)\.""))"),"Skyscanner")</f>
        <v>Skyscanner</v>
      </c>
      <c r="E4570" s="1" t="s">
        <v>14841</v>
      </c>
      <c r="F4570" s="1">
        <v>10.322608000000001</v>
      </c>
      <c r="G4570" s="1">
        <v>123.91387400000001</v>
      </c>
      <c r="H4570" s="1" t="s">
        <v>14842</v>
      </c>
      <c r="I4570" s="1" t="s">
        <v>2622</v>
      </c>
      <c r="J4570" s="1">
        <f>IF(K4570="URBAN",1,IF(K4570="SUBURBAN",2,IF(K4570="RURAL",3,"")))</f>
        <v>1</v>
      </c>
      <c r="K4570" s="1" t="s">
        <v>42</v>
      </c>
      <c r="L4570" s="18">
        <v>46082</v>
      </c>
      <c r="M4570" s="49">
        <v>0.58333333333333337</v>
      </c>
      <c r="N4570" s="18">
        <v>46083</v>
      </c>
      <c r="O4570" s="56">
        <v>0.5</v>
      </c>
      <c r="P4570" s="31" t="str">
        <f>TEXT($L4570, "dddd")</f>
        <v>Sunday</v>
      </c>
      <c r="Q4570" s="39" t="s">
        <v>207</v>
      </c>
      <c r="R4570" s="39">
        <v>2508</v>
      </c>
      <c r="S4570" s="1" t="str">
        <f>IF(OR(MONTH(L4570)=12, MONTH(L4570)&lt;=5), "Dry Season", "Wet Season")</f>
        <v>Dry Season</v>
      </c>
      <c r="T4570" s="1">
        <v>1</v>
      </c>
      <c r="U4570" s="1">
        <v>0</v>
      </c>
      <c r="V4570" s="1">
        <v>0</v>
      </c>
      <c r="W4570" s="2">
        <f>IF(ISNUMBER(SEARCH("N/A", X4570)), 0, 1)</f>
        <v>0</v>
      </c>
      <c r="X4570" s="1" t="s">
        <v>44</v>
      </c>
      <c r="Y4570" s="1"/>
      <c r="Z4570" s="1"/>
      <c r="AA4570" s="11" cm="1">
        <f t="array" ref="AA4570">IF(ISBLANK(Y4570), 0, VINCentyInvDistance(F4570,G4570,Y4570,Z4570))</f>
        <v>0</v>
      </c>
      <c r="AB4570" s="1">
        <v>0</v>
      </c>
      <c r="AC4570" s="1">
        <v>7.2</v>
      </c>
      <c r="AD4570" s="1">
        <v>3.6</v>
      </c>
      <c r="AE4570" s="1">
        <v>672</v>
      </c>
      <c r="AF4570" s="1"/>
      <c r="AG4570" s="1" t="s">
        <v>731</v>
      </c>
      <c r="AH4570" s="1" t="str">
        <f>TRIM(MID(SUBSTITUTE($H4570,",",REPT(" ",200)),(LEN($H4570)-LEN(SUBSTITUTE($H4570,",",""))-3)*200+1,200))</f>
        <v>Cebu City</v>
      </c>
      <c r="AI4570" s="1" t="str">
        <f>TRIM(MID(SUBSTITUTE($H4570,",",REPT(" ",200)),(LEN($H4570)-LEN(SUBSTITUTE($H4570,",",""))-2)*200+1,200))</f>
        <v>Central Visayas</v>
      </c>
      <c r="AJ4570" s="1" t="s">
        <v>55</v>
      </c>
      <c r="AK4570" t="s">
        <v>17676</v>
      </c>
      <c r="AL4570" s="1">
        <v>3</v>
      </c>
      <c r="AM4570" s="1" t="s">
        <v>14843</v>
      </c>
    </row>
    <row r="4571" spans="1:39" ht="12.75" customHeight="1">
      <c r="A4571" s="1"/>
      <c r="B4571" s="1" t="s">
        <v>14844</v>
      </c>
      <c r="C4571" s="1" t="s">
        <v>15813</v>
      </c>
      <c r="D4571" s="3" t="str">
        <f ca="1">IFERROR(__xludf.DUMMYFUNCTION("PROPER(REGEXEXTRACT(B4540, ""(?:https?:\/\/)?(?:www\.)?([a-zA-Z0-9-]+)\.""))"),"Skyscanner")</f>
        <v>Skyscanner</v>
      </c>
      <c r="E4571" s="1" t="s">
        <v>14846</v>
      </c>
      <c r="F4571" s="1">
        <v>10.310890000000001</v>
      </c>
      <c r="G4571" s="1">
        <v>123.89758</v>
      </c>
      <c r="H4571" s="1" t="s">
        <v>14847</v>
      </c>
      <c r="I4571" s="1" t="s">
        <v>2622</v>
      </c>
      <c r="J4571" s="1">
        <f>IF(K4571="URBAN",1,IF(K4571="SUBURBAN",2,IF(K4571="RURAL",3,"")))</f>
        <v>1</v>
      </c>
      <c r="K4571" s="1" t="s">
        <v>42</v>
      </c>
      <c r="L4571" s="18">
        <v>46082</v>
      </c>
      <c r="M4571" s="49">
        <v>0.58333333333333337</v>
      </c>
      <c r="N4571" s="18">
        <v>46083</v>
      </c>
      <c r="O4571" s="56">
        <v>0.54166666666666663</v>
      </c>
      <c r="P4571" s="31" t="str">
        <f>TEXT($L4571, "dddd")</f>
        <v>Sunday</v>
      </c>
      <c r="Q4571" s="39" t="s">
        <v>43</v>
      </c>
      <c r="R4571" s="39">
        <v>1612</v>
      </c>
      <c r="S4571" s="1" t="str">
        <f>IF(OR(MONTH(L4571)=12, MONTH(L4571)&lt;=5), "Dry Season", "Wet Season")</f>
        <v>Dry Season</v>
      </c>
      <c r="T4571" s="1">
        <v>1</v>
      </c>
      <c r="U4571" s="1">
        <v>0</v>
      </c>
      <c r="V4571" s="1">
        <v>0</v>
      </c>
      <c r="W4571" s="2">
        <f>IF(ISNUMBER(SEARCH("N/A", X4571)), 0, 1)</f>
        <v>0</v>
      </c>
      <c r="X4571" s="1" t="s">
        <v>44</v>
      </c>
      <c r="Y4571" s="1"/>
      <c r="Z4571" s="1"/>
      <c r="AA4571" s="11" cm="1">
        <f t="array" ref="AA4571">IF(ISBLANK(Y4571), 0, VINCentyInvDistance(F4571,G4571,Y4571,Z4571))</f>
        <v>0</v>
      </c>
      <c r="AB4571" s="1">
        <v>0</v>
      </c>
      <c r="AC4571" s="1">
        <v>6</v>
      </c>
      <c r="AD4571" s="1">
        <v>3</v>
      </c>
      <c r="AE4571" s="1">
        <v>1</v>
      </c>
      <c r="AF4571" s="1"/>
      <c r="AG4571" s="1" t="s">
        <v>731</v>
      </c>
      <c r="AH4571" s="1" t="str">
        <f>TRIM(MID(SUBSTITUTE($H4571,",",REPT(" ",200)),(LEN($H4571)-LEN(SUBSTITUTE($H4571,",",""))-3)*200+1,200))</f>
        <v>Cebu City</v>
      </c>
      <c r="AI4571" s="1" t="str">
        <f>TRIM(MID(SUBSTITUTE($H4571,",",REPT(" ",200)),(LEN($H4571)-LEN(SUBSTITUTE($H4571,",",""))-2)*200+1,200))</f>
        <v>Central Visayas</v>
      </c>
      <c r="AJ4571" s="1" t="s">
        <v>55</v>
      </c>
      <c r="AK4571" t="s">
        <v>17677</v>
      </c>
      <c r="AL4571" s="2">
        <v>0</v>
      </c>
      <c r="AM4571" s="1" t="s">
        <v>14848</v>
      </c>
    </row>
    <row r="4572" spans="1:39" ht="12.75" customHeight="1">
      <c r="A4572" s="1"/>
      <c r="B4572" s="1" t="s">
        <v>14849</v>
      </c>
      <c r="C4572" s="1" t="s">
        <v>15814</v>
      </c>
      <c r="D4572" s="3" t="str">
        <f ca="1">IFERROR(__xludf.DUMMYFUNCTION("PROPER(REGEXEXTRACT(B4541, ""(?:https?:\/\/)?(?:www\.)?([a-zA-Z0-9-]+)\.""))"),"Skyscanner")</f>
        <v>Skyscanner</v>
      </c>
      <c r="E4572" s="1" t="s">
        <v>14851</v>
      </c>
      <c r="F4572" s="1">
        <v>10.304869999999999</v>
      </c>
      <c r="G4572" s="1">
        <v>123.89825999999999</v>
      </c>
      <c r="H4572" s="1" t="s">
        <v>14852</v>
      </c>
      <c r="I4572" s="1" t="s">
        <v>2622</v>
      </c>
      <c r="J4572" s="1">
        <f>IF(K4572="URBAN",1,IF(K4572="SUBURBAN",2,IF(K4572="RURAL",3,"")))</f>
        <v>1</v>
      </c>
      <c r="K4572" s="1" t="s">
        <v>42</v>
      </c>
      <c r="L4572" s="18">
        <v>46082</v>
      </c>
      <c r="M4572" s="49">
        <v>0.58333333333333337</v>
      </c>
      <c r="N4572" s="18">
        <v>46083</v>
      </c>
      <c r="O4572" s="56">
        <v>0.5</v>
      </c>
      <c r="P4572" s="31" t="str">
        <f>TEXT($L4572, "dddd")</f>
        <v>Sunday</v>
      </c>
      <c r="Q4572" s="39" t="s">
        <v>1341</v>
      </c>
      <c r="R4572" s="39">
        <v>1801</v>
      </c>
      <c r="S4572" s="1" t="str">
        <f>IF(OR(MONTH(L4572)=12, MONTH(L4572)&lt;=5), "Dry Season", "Wet Season")</f>
        <v>Dry Season</v>
      </c>
      <c r="T4572" s="1">
        <v>1</v>
      </c>
      <c r="U4572" s="1">
        <v>0</v>
      </c>
      <c r="V4572" s="1">
        <v>0</v>
      </c>
      <c r="W4572" s="2">
        <f>IF(ISNUMBER(SEARCH("N/A", X4572)), 0, 1)</f>
        <v>0</v>
      </c>
      <c r="X4572" s="1" t="s">
        <v>44</v>
      </c>
      <c r="Y4572" s="1"/>
      <c r="Z4572" s="1"/>
      <c r="AA4572" s="11" cm="1">
        <f t="array" ref="AA4572">IF(ISBLANK(Y4572), 0, VINCentyInvDistance(F4572,G4572,Y4572,Z4572))</f>
        <v>0</v>
      </c>
      <c r="AB4572" s="1">
        <v>1</v>
      </c>
      <c r="AC4572" s="1">
        <v>7.2</v>
      </c>
      <c r="AD4572" s="1">
        <v>3.6</v>
      </c>
      <c r="AE4572" s="1">
        <v>102</v>
      </c>
      <c r="AF4572" s="1"/>
      <c r="AG4572" s="1" t="s">
        <v>731</v>
      </c>
      <c r="AH4572" s="1" t="str">
        <f>TRIM(MID(SUBSTITUTE($H4572,",",REPT(" ",200)),(LEN($H4572)-LEN(SUBSTITUTE($H4572,",",""))-3)*200+1,200))</f>
        <v>Cebu City</v>
      </c>
      <c r="AI4572" s="1" t="str">
        <f>TRIM(MID(SUBSTITUTE($H4572,",",REPT(" ",200)),(LEN($H4572)-LEN(SUBSTITUTE($H4572,",",""))-2)*200+1,200))</f>
        <v>Central Visayas</v>
      </c>
      <c r="AJ4572" s="1" t="s">
        <v>55</v>
      </c>
      <c r="AK4572" t="s">
        <v>17678</v>
      </c>
      <c r="AL4572" s="1">
        <v>2</v>
      </c>
      <c r="AM4572" s="1" t="s">
        <v>14853</v>
      </c>
    </row>
    <row r="4573" spans="1:39" ht="12.75" customHeight="1">
      <c r="A4573" s="1"/>
      <c r="B4573" s="1" t="s">
        <v>14854</v>
      </c>
      <c r="C4573" s="1" t="s">
        <v>15815</v>
      </c>
      <c r="D4573" s="3" t="str">
        <f ca="1">IFERROR(__xludf.DUMMYFUNCTION("PROPER(REGEXEXTRACT(B4542, ""(?:https?:\/\/)?(?:www\.)?([a-zA-Z0-9-]+)\.""))"),"Skyscanner")</f>
        <v>Skyscanner</v>
      </c>
      <c r="E4573" s="1" t="s">
        <v>14856</v>
      </c>
      <c r="F4573" s="1">
        <v>10.320261</v>
      </c>
      <c r="G4573" s="1">
        <v>123.90307900000001</v>
      </c>
      <c r="H4573" s="1" t="s">
        <v>14857</v>
      </c>
      <c r="I4573" s="1" t="s">
        <v>2622</v>
      </c>
      <c r="J4573" s="1">
        <f>IF(K4573="URBAN",1,IF(K4573="SUBURBAN",2,IF(K4573="RURAL",3,"")))</f>
        <v>1</v>
      </c>
      <c r="K4573" s="1" t="s">
        <v>42</v>
      </c>
      <c r="L4573" s="18">
        <v>46082</v>
      </c>
      <c r="M4573" s="49">
        <v>0.625</v>
      </c>
      <c r="N4573" s="18">
        <v>46083</v>
      </c>
      <c r="O4573" s="56">
        <v>0.5</v>
      </c>
      <c r="P4573" s="31" t="str">
        <f>TEXT($L4573, "dddd")</f>
        <v>Sunday</v>
      </c>
      <c r="Q4573" s="39" t="s">
        <v>1341</v>
      </c>
      <c r="R4573" s="39">
        <v>3449</v>
      </c>
      <c r="S4573" s="1" t="str">
        <f>IF(OR(MONTH(L4573)=12, MONTH(L4573)&lt;=5), "Dry Season", "Wet Season")</f>
        <v>Dry Season</v>
      </c>
      <c r="T4573" s="1">
        <v>1</v>
      </c>
      <c r="U4573" s="1">
        <v>0</v>
      </c>
      <c r="V4573" s="1">
        <v>0</v>
      </c>
      <c r="W4573" s="2">
        <f>IF(ISNUMBER(SEARCH("N/A", X4573)), 0, 1)</f>
        <v>0</v>
      </c>
      <c r="X4573" s="1" t="s">
        <v>44</v>
      </c>
      <c r="Y4573" s="1"/>
      <c r="Z4573" s="1"/>
      <c r="AA4573" s="11" cm="1">
        <f t="array" ref="AA4573">IF(ISBLANK(Y4573), 0, VINCentyInvDistance(F4573,G4573,Y4573,Z4573))</f>
        <v>0</v>
      </c>
      <c r="AB4573" s="1">
        <v>0</v>
      </c>
      <c r="AC4573" s="1">
        <v>7.4</v>
      </c>
      <c r="AD4573" s="1">
        <v>0</v>
      </c>
      <c r="AE4573" s="1">
        <v>1245</v>
      </c>
      <c r="AF4573" s="1"/>
      <c r="AG4573" s="1" t="s">
        <v>731</v>
      </c>
      <c r="AH4573" s="1" t="str">
        <f>TRIM(MID(SUBSTITUTE($H4573,",",REPT(" ",200)),(LEN($H4573)-LEN(SUBSTITUTE($H4573,",",""))-3)*200+1,200))</f>
        <v>Cebu City</v>
      </c>
      <c r="AI4573" s="1" t="str">
        <f>TRIM(MID(SUBSTITUTE($H4573,",",REPT(" ",200)),(LEN($H4573)-LEN(SUBSTITUTE($H4573,",",""))-2)*200+1,200))</f>
        <v>Central Visayas</v>
      </c>
      <c r="AJ4573" s="1" t="s">
        <v>55</v>
      </c>
      <c r="AK4573" t="s">
        <v>17687</v>
      </c>
      <c r="AL4573" s="1">
        <v>3</v>
      </c>
      <c r="AM4573" s="1" t="s">
        <v>14858</v>
      </c>
    </row>
    <row r="4574" spans="1:39" ht="12.75" customHeight="1">
      <c r="A4574" s="1"/>
      <c r="B4574" s="1" t="s">
        <v>14859</v>
      </c>
      <c r="C4574" s="1" t="s">
        <v>15816</v>
      </c>
      <c r="D4574" s="3" t="str">
        <f ca="1">IFERROR(__xludf.DUMMYFUNCTION("PROPER(REGEXEXTRACT(B4543, ""(?:https?:\/\/)?(?:www\.)?([a-zA-Z0-9-]+)\.""))"),"Skyscanner")</f>
        <v>Skyscanner</v>
      </c>
      <c r="E4574" s="1" t="s">
        <v>14861</v>
      </c>
      <c r="F4574" s="1">
        <v>10.317318999999999</v>
      </c>
      <c r="G4574" s="1">
        <v>123.893422</v>
      </c>
      <c r="H4574" s="1" t="s">
        <v>14862</v>
      </c>
      <c r="I4574" s="1" t="s">
        <v>2622</v>
      </c>
      <c r="J4574" s="1">
        <f>IF(K4574="URBAN",1,IF(K4574="SUBURBAN",2,IF(K4574="RURAL",3,"")))</f>
        <v>1</v>
      </c>
      <c r="K4574" s="1" t="s">
        <v>42</v>
      </c>
      <c r="L4574" s="18">
        <v>46082</v>
      </c>
      <c r="M4574" s="49">
        <v>0.58333333333333337</v>
      </c>
      <c r="N4574" s="18">
        <v>46083</v>
      </c>
      <c r="O4574" s="56">
        <v>0.5</v>
      </c>
      <c r="P4574" s="31" t="str">
        <f>TEXT($L4574, "dddd")</f>
        <v>Sunday</v>
      </c>
      <c r="Q4574" s="39" t="s">
        <v>207</v>
      </c>
      <c r="R4574" s="39">
        <v>5422</v>
      </c>
      <c r="S4574" s="1" t="str">
        <f>IF(OR(MONTH(L4574)=12, MONTH(L4574)&lt;=5), "Dry Season", "Wet Season")</f>
        <v>Dry Season</v>
      </c>
      <c r="T4574" s="1">
        <v>1</v>
      </c>
      <c r="U4574" s="1">
        <v>0</v>
      </c>
      <c r="V4574" s="1">
        <v>0</v>
      </c>
      <c r="W4574" s="2">
        <f>IF(ISNUMBER(SEARCH("N/A", X4574)), 0, 1)</f>
        <v>0</v>
      </c>
      <c r="X4574" s="1" t="s">
        <v>44</v>
      </c>
      <c r="Y4574" s="1"/>
      <c r="Z4574" s="1"/>
      <c r="AA4574" s="11" cm="1">
        <f t="array" ref="AA4574">IF(ISBLANK(Y4574), 0, VINCentyInvDistance(F4574,G4574,Y4574,Z4574))</f>
        <v>0</v>
      </c>
      <c r="AB4574" s="1">
        <v>1</v>
      </c>
      <c r="AC4574" s="1">
        <v>8.4</v>
      </c>
      <c r="AD4574" s="1">
        <v>4.2</v>
      </c>
      <c r="AE4574" s="1">
        <v>1288</v>
      </c>
      <c r="AF4574" s="1"/>
      <c r="AG4574" s="1" t="s">
        <v>731</v>
      </c>
      <c r="AH4574" s="1" t="str">
        <f>TRIM(MID(SUBSTITUTE($H4574,",",REPT(" ",200)),(LEN($H4574)-LEN(SUBSTITUTE($H4574,",",""))-3)*200+1,200))</f>
        <v>Cebu City</v>
      </c>
      <c r="AI4574" s="1" t="str">
        <f>TRIM(MID(SUBSTITUTE($H4574,",",REPT(" ",200)),(LEN($H4574)-LEN(SUBSTITUTE($H4574,",",""))-2)*200+1,200))</f>
        <v>Central Visayas</v>
      </c>
      <c r="AJ4574" s="1" t="s">
        <v>55</v>
      </c>
      <c r="AK4574" t="s">
        <v>17680</v>
      </c>
      <c r="AL4574" s="1">
        <v>4</v>
      </c>
      <c r="AM4574" s="1" t="s">
        <v>14863</v>
      </c>
    </row>
    <row r="4575" spans="1:39" ht="12.75" customHeight="1">
      <c r="A4575" s="1"/>
      <c r="B4575" s="1" t="s">
        <v>14864</v>
      </c>
      <c r="C4575" s="1" t="s">
        <v>15817</v>
      </c>
      <c r="D4575" s="3" t="str">
        <f ca="1">IFERROR(__xludf.DUMMYFUNCTION("PROPER(REGEXEXTRACT(B4544, ""(?:https?:\/\/)?(?:www\.)?([a-zA-Z0-9-]+)\.""))"),"Skyscanner")</f>
        <v>Skyscanner</v>
      </c>
      <c r="E4575" s="1" t="s">
        <v>14866</v>
      </c>
      <c r="F4575" s="1">
        <v>10.310840000000001</v>
      </c>
      <c r="G4575" s="1">
        <v>123.89725</v>
      </c>
      <c r="H4575" s="1" t="s">
        <v>14847</v>
      </c>
      <c r="I4575" s="1" t="s">
        <v>2622</v>
      </c>
      <c r="J4575" s="1">
        <f>IF(K4575="URBAN",1,IF(K4575="SUBURBAN",2,IF(K4575="RURAL",3,"")))</f>
        <v>1</v>
      </c>
      <c r="K4575" s="1" t="s">
        <v>42</v>
      </c>
      <c r="L4575" s="18">
        <v>46082</v>
      </c>
      <c r="M4575" s="49">
        <v>0.625</v>
      </c>
      <c r="N4575" s="18">
        <v>46083</v>
      </c>
      <c r="O4575" s="56">
        <v>0.5</v>
      </c>
      <c r="P4575" s="31" t="str">
        <f>TEXT($L4575, "dddd")</f>
        <v>Sunday</v>
      </c>
      <c r="Q4575" s="39" t="s">
        <v>43</v>
      </c>
      <c r="R4575" s="39">
        <v>1895</v>
      </c>
      <c r="S4575" s="1" t="str">
        <f>IF(OR(MONTH(L4575)=12, MONTH(L4575)&lt;=5), "Dry Season", "Wet Season")</f>
        <v>Dry Season</v>
      </c>
      <c r="T4575" s="1">
        <v>1</v>
      </c>
      <c r="U4575" s="1">
        <v>0</v>
      </c>
      <c r="V4575" s="1">
        <v>0</v>
      </c>
      <c r="W4575" s="2">
        <f>IF(ISNUMBER(SEARCH("N/A", X4575)), 0, 1)</f>
        <v>0</v>
      </c>
      <c r="X4575" s="1" t="s">
        <v>44</v>
      </c>
      <c r="Y4575" s="1"/>
      <c r="Z4575" s="1"/>
      <c r="AA4575" s="11" cm="1">
        <f t="array" ref="AA4575">IF(ISBLANK(Y4575), 0, VINCentyInvDistance(F4575,G4575,Y4575,Z4575))</f>
        <v>0</v>
      </c>
      <c r="AB4575" s="1">
        <v>0</v>
      </c>
      <c r="AC4575" s="1">
        <v>0</v>
      </c>
      <c r="AD4575" s="1">
        <v>0</v>
      </c>
      <c r="AE4575" s="1"/>
      <c r="AF4575" s="1"/>
      <c r="AG4575" s="1" t="s">
        <v>731</v>
      </c>
      <c r="AH4575" s="1" t="str">
        <f>TRIM(MID(SUBSTITUTE($H4575,",",REPT(" ",200)),(LEN($H4575)-LEN(SUBSTITUTE($H4575,",",""))-3)*200+1,200))</f>
        <v>Cebu City</v>
      </c>
      <c r="AI4575" s="1" t="str">
        <f>TRIM(MID(SUBSTITUTE($H4575,",",REPT(" ",200)),(LEN($H4575)-LEN(SUBSTITUTE($H4575,",",""))-2)*200+1,200))</f>
        <v>Central Visayas</v>
      </c>
      <c r="AJ4575" s="1" t="s">
        <v>55</v>
      </c>
      <c r="AK4575" t="s">
        <v>17681</v>
      </c>
      <c r="AL4575" s="2">
        <v>0</v>
      </c>
      <c r="AM4575" s="1" t="s">
        <v>14867</v>
      </c>
    </row>
    <row r="4576" spans="1:39" ht="12.75" customHeight="1">
      <c r="A4576" s="1"/>
      <c r="B4576" s="1" t="s">
        <v>14868</v>
      </c>
      <c r="C4576" s="1" t="s">
        <v>15818</v>
      </c>
      <c r="D4576" s="3" t="str">
        <f ca="1">IFERROR(__xludf.DUMMYFUNCTION("PROPER(REGEXEXTRACT(B4545, ""(?:https?:\/\/)?(?:www\.)?([a-zA-Z0-9-]+)\.""))"),"Skyscanner")</f>
        <v>Skyscanner</v>
      </c>
      <c r="E4576" s="1" t="s">
        <v>14870</v>
      </c>
      <c r="F4576" s="1">
        <v>10.31366</v>
      </c>
      <c r="G4576" s="1">
        <v>123.8929</v>
      </c>
      <c r="H4576" s="1" t="s">
        <v>14871</v>
      </c>
      <c r="I4576" s="1" t="s">
        <v>2622</v>
      </c>
      <c r="J4576" s="1">
        <f>IF(K4576="URBAN",1,IF(K4576="SUBURBAN",2,IF(K4576="RURAL",3,"")))</f>
        <v>1</v>
      </c>
      <c r="K4576" s="1" t="s">
        <v>42</v>
      </c>
      <c r="L4576" s="18">
        <v>46082</v>
      </c>
      <c r="M4576" s="49">
        <v>0.625</v>
      </c>
      <c r="N4576" s="18">
        <v>46083</v>
      </c>
      <c r="O4576" s="56">
        <v>0.5</v>
      </c>
      <c r="P4576" s="31" t="str">
        <f>TEXT($L4576, "dddd")</f>
        <v>Sunday</v>
      </c>
      <c r="Q4576" s="39" t="s">
        <v>207</v>
      </c>
      <c r="R4576" s="39">
        <v>2655</v>
      </c>
      <c r="S4576" s="1" t="str">
        <f>IF(OR(MONTH(L4576)=12, MONTH(L4576)&lt;=5), "Dry Season", "Wet Season")</f>
        <v>Dry Season</v>
      </c>
      <c r="T4576" s="1">
        <v>1</v>
      </c>
      <c r="U4576" s="1">
        <v>0</v>
      </c>
      <c r="V4576" s="1">
        <v>0</v>
      </c>
      <c r="W4576" s="2">
        <f>IF(ISNUMBER(SEARCH("N/A", X4576)), 0, 1)</f>
        <v>0</v>
      </c>
      <c r="X4576" s="1" t="s">
        <v>44</v>
      </c>
      <c r="Y4576" s="1"/>
      <c r="Z4576" s="1"/>
      <c r="AA4576" s="11" cm="1">
        <f t="array" ref="AA4576">IF(ISBLANK(Y4576), 0, VINCentyInvDistance(F4576,G4576,Y4576,Z4576))</f>
        <v>0</v>
      </c>
      <c r="AB4576" s="1">
        <v>1</v>
      </c>
      <c r="AC4576" s="1">
        <v>8.8000000000000007</v>
      </c>
      <c r="AD4576" s="1">
        <v>0</v>
      </c>
      <c r="AE4576" s="1">
        <v>456</v>
      </c>
      <c r="AF4576" s="1"/>
      <c r="AG4576" s="1" t="s">
        <v>731</v>
      </c>
      <c r="AH4576" s="1" t="str">
        <f>TRIM(MID(SUBSTITUTE($H4576,",",REPT(" ",200)),(LEN($H4576)-LEN(SUBSTITUTE($H4576,",",""))-3)*200+1,200))</f>
        <v>Cebu City</v>
      </c>
      <c r="AI4576" s="1" t="str">
        <f>TRIM(MID(SUBSTITUTE($H4576,",",REPT(" ",200)),(LEN($H4576)-LEN(SUBSTITUTE($H4576,",",""))-2)*200+1,200))</f>
        <v>Central Visayas</v>
      </c>
      <c r="AJ4576" s="1" t="s">
        <v>55</v>
      </c>
      <c r="AK4576" t="s">
        <v>17682</v>
      </c>
      <c r="AL4576" s="1">
        <v>3</v>
      </c>
      <c r="AM4576" s="1" t="s">
        <v>14872</v>
      </c>
    </row>
    <row r="4577" spans="1:39" ht="12.75" customHeight="1">
      <c r="A4577" s="1"/>
      <c r="B4577" s="1" t="s">
        <v>14873</v>
      </c>
      <c r="C4577" s="1" t="s">
        <v>15819</v>
      </c>
      <c r="D4577" s="3" t="str">
        <f ca="1">IFERROR(__xludf.DUMMYFUNCTION("PROPER(REGEXEXTRACT(B4546, ""(?:https?:\/\/)?(?:www\.)?([a-zA-Z0-9-]+)\.""))"),"Skyscanner")</f>
        <v>Skyscanner</v>
      </c>
      <c r="E4577" s="1" t="s">
        <v>14875</v>
      </c>
      <c r="F4577" s="1">
        <v>10.317755999999999</v>
      </c>
      <c r="G4577" s="1">
        <v>123.902491</v>
      </c>
      <c r="H4577" s="1" t="s">
        <v>14876</v>
      </c>
      <c r="I4577" s="1" t="s">
        <v>2622</v>
      </c>
      <c r="J4577" s="1">
        <f>IF(K4577="URBAN",1,IF(K4577="SUBURBAN",2,IF(K4577="RURAL",3,"")))</f>
        <v>1</v>
      </c>
      <c r="K4577" s="1" t="s">
        <v>42</v>
      </c>
      <c r="L4577" s="18">
        <v>46082</v>
      </c>
      <c r="M4577" s="49">
        <v>0.58333333333333337</v>
      </c>
      <c r="N4577" s="18">
        <v>46083</v>
      </c>
      <c r="O4577" s="56">
        <v>0.5</v>
      </c>
      <c r="P4577" s="31" t="str">
        <f>TEXT($L4577, "dddd")</f>
        <v>Sunday</v>
      </c>
      <c r="Q4577" s="39" t="s">
        <v>1341</v>
      </c>
      <c r="R4577" s="39">
        <v>2155</v>
      </c>
      <c r="S4577" s="1" t="str">
        <f>IF(OR(MONTH(L4577)=12, MONTH(L4577)&lt;=5), "Dry Season", "Wet Season")</f>
        <v>Dry Season</v>
      </c>
      <c r="T4577" s="1">
        <v>1</v>
      </c>
      <c r="U4577" s="1">
        <v>0</v>
      </c>
      <c r="V4577" s="1">
        <v>0</v>
      </c>
      <c r="W4577" s="2">
        <f>IF(ISNUMBER(SEARCH("N/A", X4577)), 0, 1)</f>
        <v>0</v>
      </c>
      <c r="X4577" s="1" t="s">
        <v>44</v>
      </c>
      <c r="Y4577" s="1"/>
      <c r="Z4577" s="1"/>
      <c r="AA4577" s="11" cm="1">
        <f t="array" ref="AA4577">IF(ISBLANK(Y4577), 0, VINCentyInvDistance(F4577,G4577,Y4577,Z4577))</f>
        <v>0</v>
      </c>
      <c r="AB4577" s="1">
        <v>0</v>
      </c>
      <c r="AC4577" s="1">
        <v>8</v>
      </c>
      <c r="AD4577" s="1">
        <v>4</v>
      </c>
      <c r="AE4577" s="1">
        <v>1654</v>
      </c>
      <c r="AF4577" s="1"/>
      <c r="AG4577" s="1" t="s">
        <v>731</v>
      </c>
      <c r="AH4577" s="1" t="str">
        <f>TRIM(MID(SUBSTITUTE($H4577,",",REPT(" ",200)),(LEN($H4577)-LEN(SUBSTITUTE($H4577,",",""))-3)*200+1,200))</f>
        <v>Cebu City</v>
      </c>
      <c r="AI4577" s="1" t="str">
        <f>TRIM(MID(SUBSTITUTE($H4577,",",REPT(" ",200)),(LEN($H4577)-LEN(SUBSTITUTE($H4577,",",""))-2)*200+1,200))</f>
        <v>Central Visayas</v>
      </c>
      <c r="AJ4577" s="1" t="s">
        <v>55</v>
      </c>
      <c r="AK4577" t="s">
        <v>14877</v>
      </c>
      <c r="AL4577" s="1">
        <v>3</v>
      </c>
      <c r="AM4577" s="1" t="s">
        <v>14878</v>
      </c>
    </row>
    <row r="4578" spans="1:39" ht="12.75" customHeight="1">
      <c r="A4578" s="1"/>
      <c r="B4578" s="1" t="s">
        <v>14903</v>
      </c>
      <c r="C4578" s="1" t="s">
        <v>15820</v>
      </c>
      <c r="D4578" s="3" t="str">
        <f ca="1">IFERROR(__xludf.DUMMYFUNCTION("PROPER(REGEXEXTRACT(B4547, ""(?:https?:\/\/)?(?:www\.)?([a-zA-Z0-9-]+)\.""))"),"Skyscanner")</f>
        <v>Skyscanner</v>
      </c>
      <c r="E4578" s="1" t="s">
        <v>14905</v>
      </c>
      <c r="F4578" s="1">
        <v>10.33281</v>
      </c>
      <c r="G4578" s="1">
        <v>123.90907</v>
      </c>
      <c r="H4578" s="1" t="s">
        <v>14906</v>
      </c>
      <c r="I4578" s="1" t="s">
        <v>2622</v>
      </c>
      <c r="J4578" s="1">
        <f>IF(K4578="URBAN",1,IF(K4578="SUBURBAN",2,IF(K4578="RURAL",3,"")))</f>
        <v>1</v>
      </c>
      <c r="K4578" s="1" t="s">
        <v>42</v>
      </c>
      <c r="L4578" s="18">
        <v>46082</v>
      </c>
      <c r="M4578" s="49">
        <v>0.58333333333333337</v>
      </c>
      <c r="N4578" s="18">
        <v>46083</v>
      </c>
      <c r="O4578" s="56">
        <v>0.45833333333333331</v>
      </c>
      <c r="P4578" s="31" t="str">
        <f>TEXT($L4578, "dddd")</f>
        <v>Sunday</v>
      </c>
      <c r="Q4578" s="39" t="s">
        <v>43</v>
      </c>
      <c r="R4578" s="39">
        <v>0</v>
      </c>
      <c r="S4578" s="1" t="str">
        <f>IF(OR(MONTH(L4578)=12, MONTH(L4578)&lt;=5), "Dry Season", "Wet Season")</f>
        <v>Dry Season</v>
      </c>
      <c r="T4578" s="1">
        <v>1</v>
      </c>
      <c r="U4578" s="1">
        <v>0</v>
      </c>
      <c r="V4578" s="1">
        <v>0</v>
      </c>
      <c r="W4578" s="2">
        <f>IF(ISNUMBER(SEARCH("N/A", X4578)), 0, 1)</f>
        <v>0</v>
      </c>
      <c r="X4578" s="1" t="s">
        <v>44</v>
      </c>
      <c r="Y4578" s="1"/>
      <c r="Z4578" s="1"/>
      <c r="AA4578" s="11" cm="1">
        <f t="array" ref="AA4578">IF(ISBLANK(Y4578), 0, VINCentyInvDistance(F4578,G4578,Y4578,Z4578))</f>
        <v>0</v>
      </c>
      <c r="AB4578" s="1">
        <v>0</v>
      </c>
      <c r="AC4578" s="1">
        <v>0</v>
      </c>
      <c r="AD4578" s="1">
        <v>0</v>
      </c>
      <c r="AE4578" s="1"/>
      <c r="AF4578" s="1"/>
      <c r="AG4578" s="1" t="s">
        <v>731</v>
      </c>
      <c r="AH4578" s="1" t="str">
        <f>TRIM(MID(SUBSTITUTE($H4578,",",REPT(" ",200)),(LEN($H4578)-LEN(SUBSTITUTE($H4578,",",""))-3)*200+1,200))</f>
        <v>Cebu City</v>
      </c>
      <c r="AI4578" s="1" t="str">
        <f>TRIM(MID(SUBSTITUTE($H4578,",",REPT(" ",200)),(LEN($H4578)-LEN(SUBSTITUTE($H4578,",",""))-2)*200+1,200))</f>
        <v>Central Visayas</v>
      </c>
      <c r="AJ4578" s="1" t="s">
        <v>55</v>
      </c>
      <c r="AK4578" t="s">
        <v>16465</v>
      </c>
      <c r="AL4578" s="2">
        <v>0</v>
      </c>
      <c r="AM4578" s="1" t="s">
        <v>14907</v>
      </c>
    </row>
    <row r="4579" spans="1:39" ht="12.75" customHeight="1">
      <c r="A4579" s="1"/>
      <c r="B4579" s="1" t="s">
        <v>15821</v>
      </c>
      <c r="C4579" s="1" t="s">
        <v>15822</v>
      </c>
      <c r="D4579" s="3" t="str">
        <f ca="1">IFERROR(__xludf.DUMMYFUNCTION("PROPER(REGEXEXTRACT(B4548, ""(?:https?:\/\/)?(?:www\.)?([a-zA-Z0-9-]+)\.""))"),"Skyscanner")</f>
        <v>Skyscanner</v>
      </c>
      <c r="E4579" s="1" t="s">
        <v>15823</v>
      </c>
      <c r="F4579" s="1">
        <v>10.32939</v>
      </c>
      <c r="G4579" s="1">
        <v>123.90692</v>
      </c>
      <c r="H4579" s="1" t="s">
        <v>15824</v>
      </c>
      <c r="I4579" s="1" t="s">
        <v>2622</v>
      </c>
      <c r="J4579" s="1">
        <f>IF(K4579="URBAN",1,IF(K4579="SUBURBAN",2,IF(K4579="RURAL",3,"")))</f>
        <v>1</v>
      </c>
      <c r="K4579" s="1" t="s">
        <v>42</v>
      </c>
      <c r="L4579" s="18">
        <v>46082</v>
      </c>
      <c r="M4579" s="49">
        <v>0.58333333333333337</v>
      </c>
      <c r="N4579" s="18">
        <v>46083</v>
      </c>
      <c r="O4579" s="56">
        <v>0.45833333333333331</v>
      </c>
      <c r="P4579" s="31" t="str">
        <f>TEXT($L4579, "dddd")</f>
        <v>Sunday</v>
      </c>
      <c r="Q4579" s="39" t="s">
        <v>43</v>
      </c>
      <c r="R4579" s="39">
        <v>2295</v>
      </c>
      <c r="S4579" s="1" t="str">
        <f>IF(OR(MONTH(L4579)=12, MONTH(L4579)&lt;=5), "Dry Season", "Wet Season")</f>
        <v>Dry Season</v>
      </c>
      <c r="T4579" s="1">
        <v>1</v>
      </c>
      <c r="U4579" s="1">
        <v>0</v>
      </c>
      <c r="V4579" s="1">
        <v>0</v>
      </c>
      <c r="W4579" s="2">
        <f>IF(ISNUMBER(SEARCH("N/A", X4579)), 0, 1)</f>
        <v>0</v>
      </c>
      <c r="X4579" s="1" t="s">
        <v>44</v>
      </c>
      <c r="Y4579" s="1"/>
      <c r="Z4579" s="1"/>
      <c r="AA4579" s="11" cm="1">
        <f t="array" ref="AA4579">IF(ISBLANK(Y4579), 0, VINCentyInvDistance(F4579,G4579,Y4579,Z4579))</f>
        <v>0</v>
      </c>
      <c r="AB4579" s="1">
        <v>0</v>
      </c>
      <c r="AC4579" s="1">
        <v>0</v>
      </c>
      <c r="AD4579" s="1">
        <v>0</v>
      </c>
      <c r="AE4579" s="1"/>
      <c r="AF4579" s="1"/>
      <c r="AG4579" s="1" t="s">
        <v>731</v>
      </c>
      <c r="AH4579" s="1" t="str">
        <f>TRIM(MID(SUBSTITUTE($H4579,",",REPT(" ",200)),(LEN($H4579)-LEN(SUBSTITUTE($H4579,",",""))-3)*200+1,200))</f>
        <v>Cebu City</v>
      </c>
      <c r="AI4579" s="1" t="str">
        <f>TRIM(MID(SUBSTITUTE($H4579,",",REPT(" ",200)),(LEN($H4579)-LEN(SUBSTITUTE($H4579,",",""))-2)*200+1,200))</f>
        <v>Central Visayas</v>
      </c>
      <c r="AJ4579" s="1" t="s">
        <v>55</v>
      </c>
      <c r="AK4579" t="s">
        <v>16465</v>
      </c>
      <c r="AL4579" s="2">
        <v>0</v>
      </c>
      <c r="AM4579" s="1" t="s">
        <v>15825</v>
      </c>
    </row>
    <row r="4580" spans="1:39" ht="12.75" customHeight="1">
      <c r="A4580" s="1"/>
      <c r="B4580" s="1" t="s">
        <v>15826</v>
      </c>
      <c r="C4580" s="1" t="s">
        <v>15827</v>
      </c>
      <c r="D4580" s="3" t="str">
        <f ca="1">IFERROR(__xludf.DUMMYFUNCTION("PROPER(REGEXEXTRACT(B4549, ""(?:https?:\/\/)?(?:www\.)?([a-zA-Z0-9-]+)\.""))"),"Skyscanner")</f>
        <v>Skyscanner</v>
      </c>
      <c r="E4580" s="1" t="s">
        <v>15033</v>
      </c>
      <c r="F4580" s="1">
        <v>10.31053</v>
      </c>
      <c r="G4580" s="1">
        <v>123.89743</v>
      </c>
      <c r="H4580" s="1" t="s">
        <v>15034</v>
      </c>
      <c r="I4580" s="1" t="s">
        <v>2622</v>
      </c>
      <c r="J4580" s="1">
        <f>IF(K4580="URBAN",1,IF(K4580="SUBURBAN",2,IF(K4580="RURAL",3,"")))</f>
        <v>1</v>
      </c>
      <c r="K4580" s="1" t="s">
        <v>42</v>
      </c>
      <c r="L4580" s="18">
        <v>46082</v>
      </c>
      <c r="M4580" s="49">
        <v>0.625</v>
      </c>
      <c r="N4580" s="18">
        <v>46083</v>
      </c>
      <c r="O4580" s="56">
        <v>0.5</v>
      </c>
      <c r="P4580" s="31" t="str">
        <f>TEXT($L4580, "dddd")</f>
        <v>Sunday</v>
      </c>
      <c r="Q4580" s="39" t="s">
        <v>43</v>
      </c>
      <c r="R4580" s="39">
        <v>6816</v>
      </c>
      <c r="S4580" s="1" t="str">
        <f>IF(OR(MONTH(L4580)=12, MONTH(L4580)&lt;=5), "Dry Season", "Wet Season")</f>
        <v>Dry Season</v>
      </c>
      <c r="T4580" s="1">
        <v>1</v>
      </c>
      <c r="U4580" s="1">
        <v>0</v>
      </c>
      <c r="V4580" s="1">
        <v>0</v>
      </c>
      <c r="W4580" s="2">
        <f>IF(ISNUMBER(SEARCH("N/A", X4580)), 0, 1)</f>
        <v>0</v>
      </c>
      <c r="X4580" s="1" t="s">
        <v>44</v>
      </c>
      <c r="Y4580" s="1"/>
      <c r="Z4580" s="1"/>
      <c r="AA4580" s="11" cm="1">
        <f t="array" ref="AA4580">IF(ISBLANK(Y4580), 0, VINCentyInvDistance(F4580,G4580,Y4580,Z4580))</f>
        <v>0</v>
      </c>
      <c r="AB4580" s="1">
        <v>0</v>
      </c>
      <c r="AC4580" s="1">
        <v>0</v>
      </c>
      <c r="AD4580" s="1">
        <v>0</v>
      </c>
      <c r="AE4580" s="1"/>
      <c r="AF4580" s="1"/>
      <c r="AG4580" s="1" t="s">
        <v>731</v>
      </c>
      <c r="AH4580" s="1" t="str">
        <f>TRIM(MID(SUBSTITUTE($H4580,",",REPT(" ",200)),(LEN($H4580)-LEN(SUBSTITUTE($H4580,",",""))-3)*200+1,200))</f>
        <v>Cebu City</v>
      </c>
      <c r="AI4580" s="1" t="str">
        <f>TRIM(MID(SUBSTITUTE($H4580,",",REPT(" ",200)),(LEN($H4580)-LEN(SUBSTITUTE($H4580,",",""))-2)*200+1,200))</f>
        <v>Central Visayas</v>
      </c>
      <c r="AJ4580" s="1" t="s">
        <v>55</v>
      </c>
      <c r="AK4580" t="s">
        <v>17754</v>
      </c>
      <c r="AL4580" s="2">
        <v>0</v>
      </c>
      <c r="AM4580" s="1" t="s">
        <v>15828</v>
      </c>
    </row>
    <row r="4581" spans="1:39" ht="12.75" customHeight="1">
      <c r="A4581" s="1"/>
      <c r="B4581" s="1" t="s">
        <v>15829</v>
      </c>
      <c r="C4581" s="1" t="s">
        <v>15830</v>
      </c>
      <c r="D4581" s="3" t="str">
        <f ca="1">IFERROR(__xludf.DUMMYFUNCTION("PROPER(REGEXEXTRACT(B4550, ""(?:https?:\/\/)?(?:www\.)?([a-zA-Z0-9-]+)\.""))"),"Skyscanner")</f>
        <v>Skyscanner</v>
      </c>
      <c r="E4581" s="1" t="s">
        <v>15780</v>
      </c>
      <c r="F4581" s="1">
        <v>10.332800000000001</v>
      </c>
      <c r="G4581" s="1">
        <v>123.90907</v>
      </c>
      <c r="H4581" s="1" t="s">
        <v>14906</v>
      </c>
      <c r="I4581" s="1" t="s">
        <v>2622</v>
      </c>
      <c r="J4581" s="1">
        <f>IF(K4581="URBAN",1,IF(K4581="SUBURBAN",2,IF(K4581="RURAL",3,"")))</f>
        <v>1</v>
      </c>
      <c r="K4581" s="1" t="s">
        <v>42</v>
      </c>
      <c r="L4581" s="18">
        <v>46082</v>
      </c>
      <c r="M4581" s="49">
        <v>0.625</v>
      </c>
      <c r="N4581" s="18">
        <v>46083</v>
      </c>
      <c r="O4581" s="56">
        <v>0.5</v>
      </c>
      <c r="P4581" s="31" t="str">
        <f>TEXT($L4581, "dddd")</f>
        <v>Sunday</v>
      </c>
      <c r="Q4581" s="39" t="s">
        <v>43</v>
      </c>
      <c r="R4581" s="39">
        <v>2418</v>
      </c>
      <c r="S4581" s="1" t="str">
        <f>IF(OR(MONTH(L4581)=12, MONTH(L4581)&lt;=5), "Dry Season", "Wet Season")</f>
        <v>Dry Season</v>
      </c>
      <c r="T4581" s="1">
        <v>1</v>
      </c>
      <c r="U4581" s="1">
        <v>0</v>
      </c>
      <c r="V4581" s="1">
        <v>0</v>
      </c>
      <c r="W4581" s="2">
        <f>IF(ISNUMBER(SEARCH("N/A", X4581)), 0, 1)</f>
        <v>0</v>
      </c>
      <c r="X4581" s="1" t="s">
        <v>44</v>
      </c>
      <c r="Y4581" s="1"/>
      <c r="Z4581" s="1"/>
      <c r="AA4581" s="11" cm="1">
        <f t="array" ref="AA4581">IF(ISBLANK(Y4581), 0, VINCentyInvDistance(F4581,G4581,Y4581,Z4581))</f>
        <v>0</v>
      </c>
      <c r="AB4581" s="1">
        <v>0</v>
      </c>
      <c r="AC4581" s="1">
        <v>0</v>
      </c>
      <c r="AD4581" s="1">
        <v>0</v>
      </c>
      <c r="AE4581" s="1"/>
      <c r="AF4581" s="1"/>
      <c r="AG4581" s="1" t="s">
        <v>731</v>
      </c>
      <c r="AH4581" s="1" t="str">
        <f>TRIM(MID(SUBSTITUTE($H4581,",",REPT(" ",200)),(LEN($H4581)-LEN(SUBSTITUTE($H4581,",",""))-3)*200+1,200))</f>
        <v>Cebu City</v>
      </c>
      <c r="AI4581" s="1" t="str">
        <f>TRIM(MID(SUBSTITUTE($H4581,",",REPT(" ",200)),(LEN($H4581)-LEN(SUBSTITUTE($H4581,",",""))-2)*200+1,200))</f>
        <v>Central Visayas</v>
      </c>
      <c r="AJ4581" s="1" t="s">
        <v>55</v>
      </c>
      <c r="AK4581" t="s">
        <v>16465</v>
      </c>
      <c r="AL4581" s="2">
        <v>0</v>
      </c>
      <c r="AM4581" s="1" t="s">
        <v>15831</v>
      </c>
    </row>
    <row r="4582" spans="1:39" ht="12.75" customHeight="1">
      <c r="A4582" s="1"/>
      <c r="B4582" s="1" t="s">
        <v>15832</v>
      </c>
      <c r="C4582" s="1" t="s">
        <v>15833</v>
      </c>
      <c r="D4582" s="3" t="str">
        <f ca="1">IFERROR(__xludf.DUMMYFUNCTION("PROPER(REGEXEXTRACT(B4551, ""(?:https?:\/\/)?(?:www\.)?([a-zA-Z0-9-]+)\.""))"),"Skyscanner")</f>
        <v>Skyscanner</v>
      </c>
      <c r="E4582" s="1" t="s">
        <v>15780</v>
      </c>
      <c r="F4582" s="1">
        <v>10.332800000000001</v>
      </c>
      <c r="G4582" s="1">
        <v>123.90907</v>
      </c>
      <c r="H4582" s="1" t="s">
        <v>14906</v>
      </c>
      <c r="I4582" s="1" t="s">
        <v>2622</v>
      </c>
      <c r="J4582" s="1">
        <f>IF(K4582="URBAN",1,IF(K4582="SUBURBAN",2,IF(K4582="RURAL",3,"")))</f>
        <v>1</v>
      </c>
      <c r="K4582" s="1" t="s">
        <v>42</v>
      </c>
      <c r="L4582" s="18">
        <v>46082</v>
      </c>
      <c r="M4582" s="49">
        <v>0.625</v>
      </c>
      <c r="N4582" s="18">
        <v>46083</v>
      </c>
      <c r="O4582" s="56">
        <v>0.5</v>
      </c>
      <c r="P4582" s="31" t="str">
        <f>TEXT($L4582, "dddd")</f>
        <v>Sunday</v>
      </c>
      <c r="Q4582" s="39" t="s">
        <v>43</v>
      </c>
      <c r="R4582" s="39">
        <v>2418</v>
      </c>
      <c r="S4582" s="1" t="str">
        <f>IF(OR(MONTH(L4582)=12, MONTH(L4582)&lt;=5), "Dry Season", "Wet Season")</f>
        <v>Dry Season</v>
      </c>
      <c r="T4582" s="1">
        <v>1</v>
      </c>
      <c r="U4582" s="1">
        <v>0</v>
      </c>
      <c r="V4582" s="1">
        <v>0</v>
      </c>
      <c r="W4582" s="2">
        <f>IF(ISNUMBER(SEARCH("N/A", X4582)), 0, 1)</f>
        <v>0</v>
      </c>
      <c r="X4582" s="1" t="s">
        <v>44</v>
      </c>
      <c r="Y4582" s="1"/>
      <c r="Z4582" s="1"/>
      <c r="AA4582" s="11" cm="1">
        <f t="array" ref="AA4582">IF(ISBLANK(Y4582), 0, VINCentyInvDistance(F4582,G4582,Y4582,Z4582))</f>
        <v>0</v>
      </c>
      <c r="AB4582" s="1">
        <v>0</v>
      </c>
      <c r="AC4582" s="1">
        <v>0</v>
      </c>
      <c r="AD4582" s="1">
        <v>0</v>
      </c>
      <c r="AE4582" s="1"/>
      <c r="AF4582" s="1"/>
      <c r="AG4582" s="1" t="s">
        <v>731</v>
      </c>
      <c r="AH4582" s="1" t="str">
        <f>TRIM(MID(SUBSTITUTE($H4582,",",REPT(" ",200)),(LEN($H4582)-LEN(SUBSTITUTE($H4582,",",""))-3)*200+1,200))</f>
        <v>Cebu City</v>
      </c>
      <c r="AI4582" s="1" t="str">
        <f>TRIM(MID(SUBSTITUTE($H4582,",",REPT(" ",200)),(LEN($H4582)-LEN(SUBSTITUTE($H4582,",",""))-2)*200+1,200))</f>
        <v>Central Visayas</v>
      </c>
      <c r="AJ4582" s="1" t="s">
        <v>55</v>
      </c>
      <c r="AK4582" t="s">
        <v>17755</v>
      </c>
      <c r="AL4582" s="2">
        <v>0</v>
      </c>
      <c r="AM4582" s="1" t="s">
        <v>15834</v>
      </c>
    </row>
    <row r="4583" spans="1:39" ht="12.75" customHeight="1">
      <c r="A4583" s="1"/>
      <c r="B4583" s="1" t="s">
        <v>15835</v>
      </c>
      <c r="C4583" s="1" t="s">
        <v>15836</v>
      </c>
      <c r="D4583" s="3" t="str">
        <f ca="1">IFERROR(__xludf.DUMMYFUNCTION("PROPER(REGEXEXTRACT(B4552, ""(?:https?:\/\/)?(?:www\.)?([a-zA-Z0-9-]+)\.""))"),"Skyscanner")</f>
        <v>Skyscanner</v>
      </c>
      <c r="E4583" s="1" t="s">
        <v>15837</v>
      </c>
      <c r="F4583" s="1">
        <v>10.292260000000001</v>
      </c>
      <c r="G4583" s="1">
        <v>123.90702</v>
      </c>
      <c r="H4583" s="1" t="s">
        <v>15838</v>
      </c>
      <c r="I4583" s="1" t="s">
        <v>2622</v>
      </c>
      <c r="J4583" s="1">
        <f>IF(K4583="URBAN",1,IF(K4583="SUBURBAN",2,IF(K4583="RURAL",3,"")))</f>
        <v>1</v>
      </c>
      <c r="K4583" s="1" t="s">
        <v>42</v>
      </c>
      <c r="L4583" s="18">
        <v>46082</v>
      </c>
      <c r="M4583" s="49">
        <v>0.58333333333333337</v>
      </c>
      <c r="N4583" s="18">
        <v>46083</v>
      </c>
      <c r="O4583" s="56">
        <v>0.5</v>
      </c>
      <c r="P4583" s="31" t="str">
        <f>TEXT($L4583, "dddd")</f>
        <v>Sunday</v>
      </c>
      <c r="Q4583" s="39" t="s">
        <v>43</v>
      </c>
      <c r="R4583" s="39">
        <v>1906</v>
      </c>
      <c r="S4583" s="1" t="str">
        <f>IF(OR(MONTH(L4583)=12, MONTH(L4583)&lt;=5), "Dry Season", "Wet Season")</f>
        <v>Dry Season</v>
      </c>
      <c r="T4583" s="1">
        <v>1</v>
      </c>
      <c r="U4583" s="1">
        <v>0</v>
      </c>
      <c r="V4583" s="1">
        <v>0</v>
      </c>
      <c r="W4583" s="2">
        <f>IF(ISNUMBER(SEARCH("N/A", X4583)), 0, 1)</f>
        <v>0</v>
      </c>
      <c r="X4583" s="1" t="s">
        <v>44</v>
      </c>
      <c r="Y4583" s="1"/>
      <c r="Z4583" s="1"/>
      <c r="AA4583" s="11" cm="1">
        <f t="array" ref="AA4583">IF(ISBLANK(Y4583), 0, VINCentyInvDistance(F4583,G4583,Y4583,Z4583))</f>
        <v>0</v>
      </c>
      <c r="AB4583" s="1">
        <v>0</v>
      </c>
      <c r="AC4583" s="1">
        <v>5</v>
      </c>
      <c r="AD4583" s="1">
        <v>2.5</v>
      </c>
      <c r="AE4583" s="1">
        <v>4</v>
      </c>
      <c r="AF4583" s="1"/>
      <c r="AG4583" s="1" t="s">
        <v>731</v>
      </c>
      <c r="AH4583" s="1" t="str">
        <f>TRIM(MID(SUBSTITUTE($H4583,",",REPT(" ",200)),(LEN($H4583)-LEN(SUBSTITUTE($H4583,",",""))-3)*200+1,200))</f>
        <v>Cebu City</v>
      </c>
      <c r="AI4583" s="1" t="str">
        <f>TRIM(MID(SUBSTITUTE($H4583,",",REPT(" ",200)),(LEN($H4583)-LEN(SUBSTITUTE($H4583,",",""))-2)*200+1,200))</f>
        <v>Central Visayas</v>
      </c>
      <c r="AJ4583" s="1" t="s">
        <v>55</v>
      </c>
      <c r="AK4583" t="s">
        <v>15839</v>
      </c>
      <c r="AL4583" s="1">
        <v>3</v>
      </c>
      <c r="AM4583" s="1" t="s">
        <v>15840</v>
      </c>
    </row>
    <row r="4584" spans="1:39" ht="12.75" customHeight="1">
      <c r="A4584" s="1"/>
      <c r="B4584" s="1" t="s">
        <v>15846</v>
      </c>
      <c r="C4584" s="1" t="s">
        <v>15847</v>
      </c>
      <c r="D4584" s="3" t="str">
        <f ca="1">IFERROR(__xludf.DUMMYFUNCTION("PROPER(REGEXEXTRACT(B4554, ""(?:https?:\/\/)?(?:www\.)?([a-zA-Z0-9-]+)\.""))"),"Skyscanner")</f>
        <v>Skyscanner</v>
      </c>
      <c r="E4584" s="1" t="s">
        <v>15033</v>
      </c>
      <c r="F4584" s="1">
        <v>10.31053</v>
      </c>
      <c r="G4584" s="1">
        <v>123.89743</v>
      </c>
      <c r="H4584" s="1" t="s">
        <v>15034</v>
      </c>
      <c r="I4584" s="1" t="s">
        <v>2622</v>
      </c>
      <c r="J4584" s="1">
        <f>IF(K4584="URBAN",1,IF(K4584="SUBURBAN",2,IF(K4584="RURAL",3,"")))</f>
        <v>1</v>
      </c>
      <c r="K4584" s="1" t="s">
        <v>42</v>
      </c>
      <c r="L4584" s="18">
        <v>46082</v>
      </c>
      <c r="M4584" s="49">
        <v>0.625</v>
      </c>
      <c r="N4584" s="18">
        <v>46083</v>
      </c>
      <c r="O4584" s="56">
        <v>0.5</v>
      </c>
      <c r="P4584" s="31" t="str">
        <f>TEXT($L4584, "dddd")</f>
        <v>Sunday</v>
      </c>
      <c r="Q4584" s="39" t="s">
        <v>43</v>
      </c>
      <c r="R4584" s="39">
        <v>3165</v>
      </c>
      <c r="S4584" s="1" t="str">
        <f>IF(OR(MONTH(L4584)=12, MONTH(L4584)&lt;=5), "Dry Season", "Wet Season")</f>
        <v>Dry Season</v>
      </c>
      <c r="T4584" s="1">
        <v>1</v>
      </c>
      <c r="U4584" s="1">
        <v>0</v>
      </c>
      <c r="V4584" s="1">
        <v>0</v>
      </c>
      <c r="W4584" s="2">
        <f>IF(ISNUMBER(SEARCH("N/A", X4584)), 0, 1)</f>
        <v>0</v>
      </c>
      <c r="X4584" s="1" t="s">
        <v>44</v>
      </c>
      <c r="Y4584" s="1"/>
      <c r="Z4584" s="1"/>
      <c r="AA4584" s="11" cm="1">
        <f t="array" ref="AA4584">IF(ISBLANK(Y4584), 0, VINCentyInvDistance(F4584,G4584,Y4584,Z4584))</f>
        <v>0</v>
      </c>
      <c r="AB4584" s="1">
        <v>0</v>
      </c>
      <c r="AC4584" s="1">
        <v>0</v>
      </c>
      <c r="AD4584" s="1">
        <v>0</v>
      </c>
      <c r="AE4584" s="1"/>
      <c r="AF4584" s="1"/>
      <c r="AG4584" s="1" t="s">
        <v>731</v>
      </c>
      <c r="AH4584" s="1" t="str">
        <f>TRIM(MID(SUBSTITUTE($H4584,",",REPT(" ",200)),(LEN($H4584)-LEN(SUBSTITUTE($H4584,",",""))-3)*200+1,200))</f>
        <v>Cebu City</v>
      </c>
      <c r="AI4584" s="1" t="str">
        <f>TRIM(MID(SUBSTITUTE($H4584,",",REPT(" ",200)),(LEN($H4584)-LEN(SUBSTITUTE($H4584,",",""))-2)*200+1,200))</f>
        <v>Central Visayas</v>
      </c>
      <c r="AJ4584" s="1" t="s">
        <v>55</v>
      </c>
      <c r="AK4584" t="s">
        <v>240</v>
      </c>
      <c r="AL4584" s="2">
        <v>0</v>
      </c>
      <c r="AM4584" s="1" t="s">
        <v>15848</v>
      </c>
    </row>
    <row r="4585" spans="1:39" ht="12.75" customHeight="1">
      <c r="A4585" s="1"/>
      <c r="B4585" s="1" t="s">
        <v>15849</v>
      </c>
      <c r="C4585" s="1" t="s">
        <v>15850</v>
      </c>
      <c r="D4585" s="3" t="str">
        <f ca="1">IFERROR(__xludf.DUMMYFUNCTION("PROPER(REGEXEXTRACT(B4555, ""(?:https?:\/\/)?(?:www\.)?([a-zA-Z0-9-]+)\.""))"),"Skyscanner")</f>
        <v>Skyscanner</v>
      </c>
      <c r="E4585" s="1" t="s">
        <v>15851</v>
      </c>
      <c r="F4585" s="1">
        <v>10.33178</v>
      </c>
      <c r="G4585" s="1">
        <v>123.90343</v>
      </c>
      <c r="H4585" s="1" t="s">
        <v>6261</v>
      </c>
      <c r="I4585" s="1" t="s">
        <v>2622</v>
      </c>
      <c r="J4585" s="1">
        <f>IF(K4585="URBAN",1,IF(K4585="SUBURBAN",2,IF(K4585="RURAL",3,"")))</f>
        <v>1</v>
      </c>
      <c r="K4585" s="1" t="s">
        <v>42</v>
      </c>
      <c r="L4585" s="18">
        <v>46082</v>
      </c>
      <c r="M4585" s="49">
        <v>0.625</v>
      </c>
      <c r="N4585" s="18">
        <v>46083</v>
      </c>
      <c r="O4585" s="56">
        <v>0.45833333333333331</v>
      </c>
      <c r="P4585" s="31" t="str">
        <f>TEXT($L4585, "dddd")</f>
        <v>Sunday</v>
      </c>
      <c r="Q4585" s="39" t="s">
        <v>43</v>
      </c>
      <c r="R4585" s="39">
        <v>2185</v>
      </c>
      <c r="S4585" s="1" t="str">
        <f>IF(OR(MONTH(L4585)=12, MONTH(L4585)&lt;=5), "Dry Season", "Wet Season")</f>
        <v>Dry Season</v>
      </c>
      <c r="T4585" s="1">
        <v>1</v>
      </c>
      <c r="U4585" s="1">
        <v>0</v>
      </c>
      <c r="V4585" s="1">
        <v>0</v>
      </c>
      <c r="W4585" s="2">
        <f>IF(ISNUMBER(SEARCH("N/A", X4585)), 0, 1)</f>
        <v>0</v>
      </c>
      <c r="X4585" s="1" t="s">
        <v>44</v>
      </c>
      <c r="Y4585" s="1"/>
      <c r="Z4585" s="1"/>
      <c r="AA4585" s="11" cm="1">
        <f t="array" ref="AA4585">IF(ISBLANK(Y4585), 0, VINCentyInvDistance(F4585,G4585,Y4585,Z4585))</f>
        <v>0</v>
      </c>
      <c r="AB4585" s="1">
        <v>0</v>
      </c>
      <c r="AC4585" s="1">
        <v>0</v>
      </c>
      <c r="AD4585" s="1">
        <v>0</v>
      </c>
      <c r="AE4585" s="1"/>
      <c r="AF4585" s="1"/>
      <c r="AG4585" s="1" t="s">
        <v>731</v>
      </c>
      <c r="AH4585" s="1" t="str">
        <f>TRIM(MID(SUBSTITUTE($H4585,",",REPT(" ",200)),(LEN($H4585)-LEN(SUBSTITUTE($H4585,",",""))-3)*200+1,200))</f>
        <v>Cebu City</v>
      </c>
      <c r="AI4585" s="1" t="str">
        <f>TRIM(MID(SUBSTITUTE($H4585,",",REPT(" ",200)),(LEN($H4585)-LEN(SUBSTITUTE($H4585,",",""))-2)*200+1,200))</f>
        <v>Central Visayas</v>
      </c>
      <c r="AJ4585" s="1" t="s">
        <v>55</v>
      </c>
      <c r="AK4585" t="s">
        <v>17756</v>
      </c>
      <c r="AL4585" s="2">
        <v>0</v>
      </c>
      <c r="AM4585" s="1" t="s">
        <v>15852</v>
      </c>
    </row>
    <row r="4586" spans="1:39" ht="12.75" customHeight="1">
      <c r="A4586" s="1"/>
      <c r="B4586" s="1" t="s">
        <v>15853</v>
      </c>
      <c r="C4586" s="1" t="s">
        <v>15854</v>
      </c>
      <c r="D4586" s="3" t="str">
        <f ca="1">IFERROR(__xludf.DUMMYFUNCTION("PROPER(REGEXEXTRACT(B4556, ""(?:https?:\/\/)?(?:www\.)?([a-zA-Z0-9-]+)\.""))"),"Skyscanner")</f>
        <v>Skyscanner</v>
      </c>
      <c r="E4586" s="1" t="s">
        <v>15855</v>
      </c>
      <c r="F4586" s="1">
        <v>10.270149999999999</v>
      </c>
      <c r="G4586" s="1">
        <v>123.87268</v>
      </c>
      <c r="H4586" s="1" t="s">
        <v>15856</v>
      </c>
      <c r="I4586" s="1" t="s">
        <v>2622</v>
      </c>
      <c r="J4586" s="1">
        <f>IF(K4586="URBAN",1,IF(K4586="SUBURBAN",2,IF(K4586="RURAL",3,"")))</f>
        <v>1</v>
      </c>
      <c r="K4586" s="1" t="s">
        <v>42</v>
      </c>
      <c r="L4586" s="18">
        <v>46082</v>
      </c>
      <c r="M4586" s="49">
        <v>0.625</v>
      </c>
      <c r="N4586" s="18">
        <v>46083</v>
      </c>
      <c r="O4586" s="56">
        <v>0.5</v>
      </c>
      <c r="P4586" s="31" t="str">
        <f>TEXT($L4586, "dddd")</f>
        <v>Sunday</v>
      </c>
      <c r="Q4586" s="39" t="s">
        <v>43</v>
      </c>
      <c r="R4586" s="39">
        <v>3679</v>
      </c>
      <c r="S4586" s="1" t="str">
        <f>IF(OR(MONTH(L4586)=12, MONTH(L4586)&lt;=5), "Dry Season", "Wet Season")</f>
        <v>Dry Season</v>
      </c>
      <c r="T4586" s="1">
        <v>1</v>
      </c>
      <c r="U4586" s="1">
        <v>0</v>
      </c>
      <c r="V4586" s="1">
        <v>0</v>
      </c>
      <c r="W4586" s="2">
        <f>IF(ISNUMBER(SEARCH("N/A", X4586)), 0, 1)</f>
        <v>0</v>
      </c>
      <c r="X4586" s="1" t="s">
        <v>44</v>
      </c>
      <c r="Y4586" s="1"/>
      <c r="Z4586" s="1"/>
      <c r="AA4586" s="11" cm="1">
        <f t="array" ref="AA4586">IF(ISBLANK(Y4586), 0, VINCentyInvDistance(F4586,G4586,Y4586,Z4586))</f>
        <v>0</v>
      </c>
      <c r="AB4586" s="1">
        <v>0</v>
      </c>
      <c r="AC4586" s="1">
        <v>0</v>
      </c>
      <c r="AD4586" s="1">
        <v>0</v>
      </c>
      <c r="AE4586" s="1"/>
      <c r="AF4586" s="1"/>
      <c r="AG4586" s="1" t="s">
        <v>731</v>
      </c>
      <c r="AH4586" s="1" t="str">
        <f>TRIM(MID(SUBSTITUTE($H4586,",",REPT(" ",200)),(LEN($H4586)-LEN(SUBSTITUTE($H4586,",",""))-3)*200+1,200))</f>
        <v>Cebu City</v>
      </c>
      <c r="AI4586" s="1" t="str">
        <f>TRIM(MID(SUBSTITUTE($H4586,",",REPT(" ",200)),(LEN($H4586)-LEN(SUBSTITUTE($H4586,",",""))-2)*200+1,200))</f>
        <v>Central Visayas</v>
      </c>
      <c r="AJ4586" s="1" t="s">
        <v>55</v>
      </c>
      <c r="AK4586" t="s">
        <v>17757</v>
      </c>
      <c r="AL4586" s="2">
        <v>0</v>
      </c>
      <c r="AM4586" s="1" t="s">
        <v>15857</v>
      </c>
    </row>
    <row r="4587" spans="1:39" ht="12.75" customHeight="1">
      <c r="A4587" s="1"/>
      <c r="B4587" s="1" t="s">
        <v>15858</v>
      </c>
      <c r="C4587" s="1" t="s">
        <v>15859</v>
      </c>
      <c r="D4587" s="3" t="str">
        <f ca="1">IFERROR(__xludf.DUMMYFUNCTION("PROPER(REGEXEXTRACT(B4557, ""(?:https?:\/\/)?(?:www\.)?([a-zA-Z0-9-]+)\.""))"),"Skyscanner")</f>
        <v>Skyscanner</v>
      </c>
      <c r="E4587" s="1" t="s">
        <v>15860</v>
      </c>
      <c r="F4587" s="1">
        <v>10.31138</v>
      </c>
      <c r="G4587" s="1">
        <v>123.91665999999999</v>
      </c>
      <c r="H4587" s="1" t="s">
        <v>11993</v>
      </c>
      <c r="I4587" s="1" t="s">
        <v>2622</v>
      </c>
      <c r="J4587" s="1">
        <f>IF(K4587="URBAN",1,IF(K4587="SUBURBAN",2,IF(K4587="RURAL",3,"")))</f>
        <v>1</v>
      </c>
      <c r="K4587" s="1" t="s">
        <v>42</v>
      </c>
      <c r="L4587" s="18">
        <v>46082</v>
      </c>
      <c r="M4587" s="49">
        <v>0.58333333333333337</v>
      </c>
      <c r="N4587" s="18">
        <v>46083</v>
      </c>
      <c r="O4587" s="56">
        <v>0.5</v>
      </c>
      <c r="P4587" s="31" t="str">
        <f>TEXT($L4587, "dddd")</f>
        <v>Sunday</v>
      </c>
      <c r="Q4587" s="39" t="s">
        <v>43</v>
      </c>
      <c r="R4587" s="39">
        <v>1915</v>
      </c>
      <c r="S4587" s="1" t="str">
        <f>IF(OR(MONTH(L4587)=12, MONTH(L4587)&lt;=5), "Dry Season", "Wet Season")</f>
        <v>Dry Season</v>
      </c>
      <c r="T4587" s="1">
        <v>1</v>
      </c>
      <c r="U4587" s="1">
        <v>0</v>
      </c>
      <c r="V4587" s="1">
        <v>0</v>
      </c>
      <c r="W4587" s="2">
        <f>IF(ISNUMBER(SEARCH("N/A", X4587)), 0, 1)</f>
        <v>0</v>
      </c>
      <c r="X4587" s="1" t="s">
        <v>44</v>
      </c>
      <c r="Y4587" s="1"/>
      <c r="Z4587" s="1"/>
      <c r="AA4587" s="11" cm="1">
        <f t="array" ref="AA4587">IF(ISBLANK(Y4587), 0, VINCentyInvDistance(F4587,G4587,Y4587,Z4587))</f>
        <v>0</v>
      </c>
      <c r="AB4587" s="1">
        <v>0</v>
      </c>
      <c r="AC4587" s="1">
        <v>8.6</v>
      </c>
      <c r="AD4587" s="1">
        <v>4.3</v>
      </c>
      <c r="AE4587" s="1">
        <v>11</v>
      </c>
      <c r="AF4587" s="1"/>
      <c r="AG4587" s="1" t="s">
        <v>731</v>
      </c>
      <c r="AH4587" s="1" t="str">
        <f>TRIM(MID(SUBSTITUTE($H4587,",",REPT(" ",200)),(LEN($H4587)-LEN(SUBSTITUTE($H4587,",",""))-3)*200+1,200))</f>
        <v>Cebu City</v>
      </c>
      <c r="AI4587" s="1" t="str">
        <f>TRIM(MID(SUBSTITUTE($H4587,",",REPT(" ",200)),(LEN($H4587)-LEN(SUBSTITUTE($H4587,",",""))-2)*200+1,200))</f>
        <v>Central Visayas</v>
      </c>
      <c r="AJ4587" s="1" t="s">
        <v>55</v>
      </c>
      <c r="AK4587" t="s">
        <v>17758</v>
      </c>
      <c r="AL4587" s="2">
        <v>0</v>
      </c>
      <c r="AM4587" s="1" t="s">
        <v>15861</v>
      </c>
    </row>
    <row r="4588" spans="1:39" ht="12.75" customHeight="1">
      <c r="A4588" s="1"/>
      <c r="B4588" s="1" t="s">
        <v>15868</v>
      </c>
      <c r="C4588" s="1" t="s">
        <v>15869</v>
      </c>
      <c r="D4588" s="3" t="str">
        <f ca="1">IFERROR(__xludf.DUMMYFUNCTION("PROPER(REGEXEXTRACT(B4559, ""(?:https?:\/\/)?(?:www\.)?([a-zA-Z0-9-]+)\.""))"),"Skyscanner")</f>
        <v>Skyscanner</v>
      </c>
      <c r="E4588" s="1" t="s">
        <v>15033</v>
      </c>
      <c r="F4588" s="1">
        <v>10.31053</v>
      </c>
      <c r="G4588" s="1">
        <v>123.89743</v>
      </c>
      <c r="H4588" s="1" t="s">
        <v>15034</v>
      </c>
      <c r="I4588" s="1" t="s">
        <v>2622</v>
      </c>
      <c r="J4588" s="1">
        <f>IF(K4588="URBAN",1,IF(K4588="SUBURBAN",2,IF(K4588="RURAL",3,"")))</f>
        <v>1</v>
      </c>
      <c r="K4588" s="1" t="s">
        <v>42</v>
      </c>
      <c r="L4588" s="18">
        <v>46082</v>
      </c>
      <c r="M4588" s="49">
        <v>0.625</v>
      </c>
      <c r="N4588" s="18">
        <v>46083</v>
      </c>
      <c r="O4588" s="56">
        <v>0.5</v>
      </c>
      <c r="P4588" s="31" t="str">
        <f>TEXT($L4588, "dddd")</f>
        <v>Sunday</v>
      </c>
      <c r="Q4588" s="39" t="s">
        <v>43</v>
      </c>
      <c r="R4588" s="39">
        <v>2643</v>
      </c>
      <c r="S4588" s="1" t="str">
        <f>IF(OR(MONTH(L4588)=12, MONTH(L4588)&lt;=5), "Dry Season", "Wet Season")</f>
        <v>Dry Season</v>
      </c>
      <c r="T4588" s="1">
        <v>1</v>
      </c>
      <c r="U4588" s="1">
        <v>0</v>
      </c>
      <c r="V4588" s="1">
        <v>0</v>
      </c>
      <c r="W4588" s="2">
        <f>IF(ISNUMBER(SEARCH("N/A", X4588)), 0, 1)</f>
        <v>0</v>
      </c>
      <c r="X4588" s="1" t="s">
        <v>44</v>
      </c>
      <c r="Y4588" s="1"/>
      <c r="Z4588" s="1"/>
      <c r="AA4588" s="11" cm="1">
        <f t="array" ref="AA4588">IF(ISBLANK(Y4588), 0, VINCentyInvDistance(F4588,G4588,Y4588,Z4588))</f>
        <v>0</v>
      </c>
      <c r="AB4588" s="1">
        <v>0</v>
      </c>
      <c r="AC4588" s="1">
        <v>0</v>
      </c>
      <c r="AD4588" s="1">
        <v>0</v>
      </c>
      <c r="AE4588" s="1"/>
      <c r="AF4588" s="1"/>
      <c r="AG4588" s="1" t="s">
        <v>731</v>
      </c>
      <c r="AH4588" s="1" t="str">
        <f>TRIM(MID(SUBSTITUTE($H4588,",",REPT(" ",200)),(LEN($H4588)-LEN(SUBSTITUTE($H4588,",",""))-3)*200+1,200))</f>
        <v>Cebu City</v>
      </c>
      <c r="AI4588" s="1" t="str">
        <f>TRIM(MID(SUBSTITUTE($H4588,",",REPT(" ",200)),(LEN($H4588)-LEN(SUBSTITUTE($H4588,",",""))-2)*200+1,200))</f>
        <v>Central Visayas</v>
      </c>
      <c r="AJ4588" s="1" t="s">
        <v>55</v>
      </c>
      <c r="AK4588" t="s">
        <v>17759</v>
      </c>
      <c r="AL4588" s="2">
        <v>0</v>
      </c>
      <c r="AM4588" s="1" t="s">
        <v>15870</v>
      </c>
    </row>
    <row r="4589" spans="1:39" ht="12.75" customHeight="1">
      <c r="A4589" s="1"/>
      <c r="B4589" s="1" t="s">
        <v>14763</v>
      </c>
      <c r="C4589" s="1" t="s">
        <v>15871</v>
      </c>
      <c r="D4589" s="3" t="str">
        <f ca="1">IFERROR(__xludf.DUMMYFUNCTION("PROPER(REGEXEXTRACT(B4560, ""(?:https?:\/\/)?(?:www\.)?([a-zA-Z0-9-]+)\.""))"),"Skyscanner")</f>
        <v>Skyscanner</v>
      </c>
      <c r="E4589" s="1" t="s">
        <v>14765</v>
      </c>
      <c r="F4589" s="1">
        <v>10.311842</v>
      </c>
      <c r="G4589" s="1">
        <v>123.921206</v>
      </c>
      <c r="H4589" s="1" t="s">
        <v>14766</v>
      </c>
      <c r="I4589" s="1" t="s">
        <v>2622</v>
      </c>
      <c r="J4589" s="1">
        <f>IF(K4589="URBAN",1,IF(K4589="SUBURBAN",2,IF(K4589="RURAL",3,"")))</f>
        <v>1</v>
      </c>
      <c r="K4589" s="1" t="s">
        <v>42</v>
      </c>
      <c r="L4589" s="18">
        <v>46082</v>
      </c>
      <c r="M4589" s="49">
        <v>0.625</v>
      </c>
      <c r="N4589" s="18">
        <v>46083</v>
      </c>
      <c r="O4589" s="56">
        <v>0.5</v>
      </c>
      <c r="P4589" s="31" t="str">
        <f>TEXT($L4589, "dddd")</f>
        <v>Sunday</v>
      </c>
      <c r="Q4589" s="39" t="s">
        <v>43</v>
      </c>
      <c r="R4589" s="39">
        <v>3355</v>
      </c>
      <c r="S4589" s="1" t="str">
        <f>IF(OR(MONTH(L4589)=12, MONTH(L4589)&lt;=5), "Dry Season", "Wet Season")</f>
        <v>Dry Season</v>
      </c>
      <c r="T4589" s="1">
        <v>1</v>
      </c>
      <c r="U4589" s="1">
        <v>0</v>
      </c>
      <c r="V4589" s="1">
        <v>0</v>
      </c>
      <c r="W4589" s="2">
        <f>IF(ISNUMBER(SEARCH("N/A", X4589)), 0, 1)</f>
        <v>0</v>
      </c>
      <c r="X4589" s="1" t="s">
        <v>44</v>
      </c>
      <c r="Y4589" s="1"/>
      <c r="Z4589" s="1"/>
      <c r="AA4589" s="11" cm="1">
        <f t="array" ref="AA4589">IF(ISBLANK(Y4589), 0, VINCentyInvDistance(F4589,G4589,Y4589,Z4589))</f>
        <v>0</v>
      </c>
      <c r="AB4589" s="1">
        <v>1</v>
      </c>
      <c r="AC4589" s="1">
        <v>7.6</v>
      </c>
      <c r="AD4589" s="1">
        <v>0</v>
      </c>
      <c r="AE4589" s="1">
        <v>1432</v>
      </c>
      <c r="AF4589" s="1"/>
      <c r="AG4589" s="1" t="s">
        <v>731</v>
      </c>
      <c r="AH4589" s="1" t="str">
        <f>TRIM(MID(SUBSTITUTE($H4589,",",REPT(" ",200)),(LEN($H4589)-LEN(SUBSTITUTE($H4589,",",""))-3)*200+1,200))</f>
        <v>Cebu City</v>
      </c>
      <c r="AI4589" s="1" t="str">
        <f>TRIM(MID(SUBSTITUTE($H4589,",",REPT(" ",200)),(LEN($H4589)-LEN(SUBSTITUTE($H4589,",",""))-2)*200+1,200))</f>
        <v>Central Visayas</v>
      </c>
      <c r="AJ4589" s="1" t="s">
        <v>55</v>
      </c>
      <c r="AK4589" t="s">
        <v>17664</v>
      </c>
      <c r="AL4589" s="1">
        <v>3</v>
      </c>
      <c r="AM4589" s="1" t="s">
        <v>14767</v>
      </c>
    </row>
    <row r="4590" spans="1:39" ht="12.75" customHeight="1">
      <c r="A4590" s="1"/>
      <c r="B4590" s="1" t="s">
        <v>14768</v>
      </c>
      <c r="C4590" s="1" t="s">
        <v>15872</v>
      </c>
      <c r="D4590" s="3" t="str">
        <f ca="1">IFERROR(__xludf.DUMMYFUNCTION("PROPER(REGEXEXTRACT(B4561, ""(?:https?:\/\/)?(?:www\.)?([a-zA-Z0-9-]+)\.""))"),"Skyscanner")</f>
        <v>Skyscanner</v>
      </c>
      <c r="E4590" s="1" t="s">
        <v>14770</v>
      </c>
      <c r="F4590" s="1">
        <v>10.309123</v>
      </c>
      <c r="G4590" s="1">
        <v>123.894766</v>
      </c>
      <c r="H4590" s="1" t="s">
        <v>14771</v>
      </c>
      <c r="I4590" s="1" t="s">
        <v>2622</v>
      </c>
      <c r="J4590" s="1">
        <f>IF(K4590="URBAN",1,IF(K4590="SUBURBAN",2,IF(K4590="RURAL",3,"")))</f>
        <v>1</v>
      </c>
      <c r="K4590" s="1" t="s">
        <v>42</v>
      </c>
      <c r="L4590" s="18">
        <v>46082</v>
      </c>
      <c r="M4590" s="49">
        <v>0.625</v>
      </c>
      <c r="N4590" s="18">
        <v>46083</v>
      </c>
      <c r="O4590" s="56">
        <v>0.5</v>
      </c>
      <c r="P4590" s="31" t="str">
        <f>TEXT($L4590, "dddd")</f>
        <v>Sunday</v>
      </c>
      <c r="Q4590" s="39" t="s">
        <v>1341</v>
      </c>
      <c r="R4590" s="39">
        <v>2089</v>
      </c>
      <c r="S4590" s="1" t="str">
        <f>IF(OR(MONTH(L4590)=12, MONTH(L4590)&lt;=5), "Dry Season", "Wet Season")</f>
        <v>Dry Season</v>
      </c>
      <c r="T4590" s="1">
        <v>1</v>
      </c>
      <c r="U4590" s="1">
        <v>0</v>
      </c>
      <c r="V4590" s="1">
        <v>0</v>
      </c>
      <c r="W4590" s="2">
        <f>IF(ISNUMBER(SEARCH("N/A", X4590)), 0, 1)</f>
        <v>0</v>
      </c>
      <c r="X4590" s="1" t="s">
        <v>44</v>
      </c>
      <c r="Y4590" s="1"/>
      <c r="Z4590" s="1"/>
      <c r="AA4590" s="11" cm="1">
        <f t="array" ref="AA4590">IF(ISBLANK(Y4590), 0, VINCentyInvDistance(F4590,G4590,Y4590,Z4590))</f>
        <v>0</v>
      </c>
      <c r="AB4590" s="1">
        <v>0</v>
      </c>
      <c r="AC4590" s="1">
        <v>9</v>
      </c>
      <c r="AD4590" s="1">
        <v>0</v>
      </c>
      <c r="AE4590" s="1">
        <v>77</v>
      </c>
      <c r="AF4590" s="1"/>
      <c r="AG4590" s="1" t="s">
        <v>731</v>
      </c>
      <c r="AH4590" s="1" t="str">
        <f>TRIM(MID(SUBSTITUTE($H4590,",",REPT(" ",200)),(LEN($H4590)-LEN(SUBSTITUTE($H4590,",",""))-3)*200+1,200))</f>
        <v>Cebu City</v>
      </c>
      <c r="AI4590" s="1" t="str">
        <f>TRIM(MID(SUBSTITUTE($H4590,",",REPT(" ",200)),(LEN($H4590)-LEN(SUBSTITUTE($H4590,",",""))-2)*200+1,200))</f>
        <v>Central Visayas</v>
      </c>
      <c r="AJ4590" s="1" t="s">
        <v>55</v>
      </c>
      <c r="AK4590" t="s">
        <v>14772</v>
      </c>
      <c r="AL4590" s="1">
        <v>3</v>
      </c>
      <c r="AM4590" s="1" t="s">
        <v>14773</v>
      </c>
    </row>
    <row r="4591" spans="1:39" ht="12.75" customHeight="1">
      <c r="A4591" s="1"/>
      <c r="B4591" s="1" t="s">
        <v>14774</v>
      </c>
      <c r="C4591" s="1" t="s">
        <v>15873</v>
      </c>
      <c r="D4591" s="3" t="str">
        <f ca="1">IFERROR(__xludf.DUMMYFUNCTION("PROPER(REGEXEXTRACT(B4562, ""(?:https?:\/\/)?(?:www\.)?([a-zA-Z0-9-]+)\.""))"),"Skyscanner")</f>
        <v>Skyscanner</v>
      </c>
      <c r="E4591" s="1" t="s">
        <v>14776</v>
      </c>
      <c r="F4591" s="1">
        <v>10.30964</v>
      </c>
      <c r="G4591" s="1">
        <v>123.91919</v>
      </c>
      <c r="H4591" s="1" t="s">
        <v>14777</v>
      </c>
      <c r="I4591" s="1" t="s">
        <v>2622</v>
      </c>
      <c r="J4591" s="1">
        <f>IF(K4591="URBAN",1,IF(K4591="SUBURBAN",2,IF(K4591="RURAL",3,"")))</f>
        <v>1</v>
      </c>
      <c r="K4591" s="1" t="s">
        <v>42</v>
      </c>
      <c r="L4591" s="18">
        <v>46082</v>
      </c>
      <c r="M4591" s="49">
        <v>0.625</v>
      </c>
      <c r="N4591" s="18">
        <v>46083</v>
      </c>
      <c r="O4591" s="56">
        <v>0.5</v>
      </c>
      <c r="P4591" s="31" t="str">
        <f>TEXT($L4591, "dddd")</f>
        <v>Sunday</v>
      </c>
      <c r="Q4591" s="39" t="s">
        <v>43</v>
      </c>
      <c r="R4591" s="39">
        <v>7780</v>
      </c>
      <c r="S4591" s="1" t="str">
        <f>IF(OR(MONTH(L4591)=12, MONTH(L4591)&lt;=5), "Dry Season", "Wet Season")</f>
        <v>Dry Season</v>
      </c>
      <c r="T4591" s="1">
        <v>1</v>
      </c>
      <c r="U4591" s="1">
        <v>0</v>
      </c>
      <c r="V4591" s="1">
        <v>0</v>
      </c>
      <c r="W4591" s="2">
        <f>IF(ISNUMBER(SEARCH("N/A", X4591)), 0, 1)</f>
        <v>0</v>
      </c>
      <c r="X4591" s="1" t="s">
        <v>44</v>
      </c>
      <c r="Y4591" s="1"/>
      <c r="Z4591" s="1"/>
      <c r="AA4591" s="11" cm="1">
        <f t="array" ref="AA4591">IF(ISBLANK(Y4591), 0, VINCentyInvDistance(F4591,G4591,Y4591,Z4591))</f>
        <v>0</v>
      </c>
      <c r="AB4591" s="1">
        <v>1</v>
      </c>
      <c r="AC4591" s="1">
        <v>9</v>
      </c>
      <c r="AD4591" s="1">
        <v>4.5</v>
      </c>
      <c r="AE4591" s="1">
        <v>5838</v>
      </c>
      <c r="AF4591" s="1"/>
      <c r="AG4591" s="1" t="s">
        <v>731</v>
      </c>
      <c r="AH4591" s="1" t="str">
        <f>TRIM(MID(SUBSTITUTE($H4591,",",REPT(" ",200)),(LEN($H4591)-LEN(SUBSTITUTE($H4591,",",""))-3)*200+1,200))</f>
        <v>Cebu City</v>
      </c>
      <c r="AI4591" s="1" t="str">
        <f>TRIM(MID(SUBSTITUTE($H4591,",",REPT(" ",200)),(LEN($H4591)-LEN(SUBSTITUTE($H4591,",",""))-2)*200+1,200))</f>
        <v>Central Visayas</v>
      </c>
      <c r="AJ4591" s="1" t="s">
        <v>55</v>
      </c>
      <c r="AK4591" t="s">
        <v>17665</v>
      </c>
      <c r="AL4591" s="1">
        <v>5</v>
      </c>
      <c r="AM4591" s="1" t="s">
        <v>14778</v>
      </c>
    </row>
    <row r="4592" spans="1:39" ht="12.75" customHeight="1">
      <c r="A4592" s="1"/>
      <c r="B4592" s="1" t="s">
        <v>14779</v>
      </c>
      <c r="C4592" s="1" t="s">
        <v>15874</v>
      </c>
      <c r="D4592" s="3" t="str">
        <f ca="1">IFERROR(__xludf.DUMMYFUNCTION("PROPER(REGEXEXTRACT(B4563, ""(?:https?:\/\/)?(?:www\.)?([a-zA-Z0-9-]+)\.""))"),"Skyscanner")</f>
        <v>Skyscanner</v>
      </c>
      <c r="E4592" s="1" t="s">
        <v>14781</v>
      </c>
      <c r="F4592" s="1">
        <v>10.310475</v>
      </c>
      <c r="G4592" s="1">
        <v>123.90408600000001</v>
      </c>
      <c r="H4592" s="1" t="s">
        <v>14782</v>
      </c>
      <c r="I4592" s="1" t="s">
        <v>2622</v>
      </c>
      <c r="J4592" s="1">
        <f>IF(K4592="URBAN",1,IF(K4592="SUBURBAN",2,IF(K4592="RURAL",3,"")))</f>
        <v>1</v>
      </c>
      <c r="K4592" s="1" t="s">
        <v>42</v>
      </c>
      <c r="L4592" s="18">
        <v>46082</v>
      </c>
      <c r="M4592" s="49">
        <v>0.625</v>
      </c>
      <c r="N4592" s="18">
        <v>46083</v>
      </c>
      <c r="O4592" s="56">
        <v>0.5</v>
      </c>
      <c r="P4592" s="31" t="str">
        <f>TEXT($L4592, "dddd")</f>
        <v>Sunday</v>
      </c>
      <c r="Q4592" s="39" t="s">
        <v>1341</v>
      </c>
      <c r="R4592" s="39">
        <v>1597</v>
      </c>
      <c r="S4592" s="1" t="str">
        <f>IF(OR(MONTH(L4592)=12, MONTH(L4592)&lt;=5), "Dry Season", "Wet Season")</f>
        <v>Dry Season</v>
      </c>
      <c r="T4592" s="1">
        <v>1</v>
      </c>
      <c r="U4592" s="1">
        <v>0</v>
      </c>
      <c r="V4592" s="1">
        <v>0</v>
      </c>
      <c r="W4592" s="2">
        <f>IF(ISNUMBER(SEARCH("N/A", X4592)), 0, 1)</f>
        <v>0</v>
      </c>
      <c r="X4592" s="1" t="s">
        <v>44</v>
      </c>
      <c r="Y4592" s="1"/>
      <c r="Z4592" s="1"/>
      <c r="AA4592" s="11" cm="1">
        <f t="array" ref="AA4592">IF(ISBLANK(Y4592), 0, VINCentyInvDistance(F4592,G4592,Y4592,Z4592))</f>
        <v>0</v>
      </c>
      <c r="AB4592" s="1">
        <v>0</v>
      </c>
      <c r="AC4592" s="1">
        <v>10</v>
      </c>
      <c r="AD4592" s="1">
        <v>0</v>
      </c>
      <c r="AE4592" s="1">
        <v>12</v>
      </c>
      <c r="AF4592" s="1"/>
      <c r="AG4592" s="1" t="s">
        <v>731</v>
      </c>
      <c r="AH4592" s="1" t="str">
        <f>TRIM(MID(SUBSTITUTE($H4592,",",REPT(" ",200)),(LEN($H4592)-LEN(SUBSTITUTE($H4592,",",""))-3)*200+1,200))</f>
        <v>Cebu City</v>
      </c>
      <c r="AI4592" s="1" t="str">
        <f>TRIM(MID(SUBSTITUTE($H4592,",",REPT(" ",200)),(LEN($H4592)-LEN(SUBSTITUTE($H4592,",",""))-2)*200+1,200))</f>
        <v>Central Visayas</v>
      </c>
      <c r="AJ4592" s="1" t="s">
        <v>55</v>
      </c>
      <c r="AK4592" t="s">
        <v>17666</v>
      </c>
      <c r="AL4592" s="1">
        <v>3</v>
      </c>
      <c r="AM4592" s="1" t="s">
        <v>14783</v>
      </c>
    </row>
    <row r="4593" spans="1:39" ht="12.75" customHeight="1">
      <c r="A4593" s="1"/>
      <c r="B4593" s="1" t="s">
        <v>14784</v>
      </c>
      <c r="C4593" s="1" t="s">
        <v>15875</v>
      </c>
      <c r="D4593" s="3" t="str">
        <f ca="1">IFERROR(__xludf.DUMMYFUNCTION("PROPER(REGEXEXTRACT(B4564, ""(?:https?:\/\/)?(?:www\.)?([a-zA-Z0-9-]+)\.""))"),"Skyscanner")</f>
        <v>Skyscanner</v>
      </c>
      <c r="E4593" s="1" t="s">
        <v>14786</v>
      </c>
      <c r="F4593" s="1">
        <v>10.316972</v>
      </c>
      <c r="G4593" s="1">
        <v>123.909306</v>
      </c>
      <c r="H4593" s="1" t="s">
        <v>14787</v>
      </c>
      <c r="I4593" s="1" t="s">
        <v>2622</v>
      </c>
      <c r="J4593" s="1">
        <f>IF(K4593="URBAN",1,IF(K4593="SUBURBAN",2,IF(K4593="RURAL",3,"")))</f>
        <v>1</v>
      </c>
      <c r="K4593" s="1" t="s">
        <v>42</v>
      </c>
      <c r="L4593" s="18">
        <v>46082</v>
      </c>
      <c r="M4593" s="49">
        <v>0.625</v>
      </c>
      <c r="N4593" s="18">
        <v>46083</v>
      </c>
      <c r="O4593" s="56">
        <v>0.5</v>
      </c>
      <c r="P4593" s="31" t="str">
        <f>TEXT($L4593, "dddd")</f>
        <v>Sunday</v>
      </c>
      <c r="Q4593" s="39" t="s">
        <v>207</v>
      </c>
      <c r="R4593" s="39">
        <v>6138</v>
      </c>
      <c r="S4593" s="1" t="str">
        <f>IF(OR(MONTH(L4593)=12, MONTH(L4593)&lt;=5), "Dry Season", "Wet Season")</f>
        <v>Dry Season</v>
      </c>
      <c r="T4593" s="1">
        <v>1</v>
      </c>
      <c r="U4593" s="1">
        <v>0</v>
      </c>
      <c r="V4593" s="1">
        <v>1</v>
      </c>
      <c r="W4593" s="2">
        <f>IF(ISNUMBER(SEARCH("N/A", X4593)), 0, 1)</f>
        <v>0</v>
      </c>
      <c r="X4593" s="1" t="s">
        <v>44</v>
      </c>
      <c r="Y4593" s="1"/>
      <c r="Z4593" s="1"/>
      <c r="AA4593" s="11" cm="1">
        <f t="array" ref="AA4593">IF(ISBLANK(Y4593), 0, VINCentyInvDistance(F4593,G4593,Y4593,Z4593))</f>
        <v>0</v>
      </c>
      <c r="AB4593" s="1">
        <v>1</v>
      </c>
      <c r="AC4593" s="1">
        <v>9.6</v>
      </c>
      <c r="AD4593" s="1">
        <v>0</v>
      </c>
      <c r="AE4593" s="1">
        <v>913</v>
      </c>
      <c r="AF4593" s="1"/>
      <c r="AG4593" s="1" t="s">
        <v>731</v>
      </c>
      <c r="AH4593" s="1" t="str">
        <f>TRIM(MID(SUBSTITUTE($H4593,",",REPT(" ",200)),(LEN($H4593)-LEN(SUBSTITUTE($H4593,",",""))-3)*200+1,200))</f>
        <v>Cebu City</v>
      </c>
      <c r="AI4593" s="1" t="str">
        <f>TRIM(MID(SUBSTITUTE($H4593,",",REPT(" ",200)),(LEN($H4593)-LEN(SUBSTITUTE($H4593,",",""))-2)*200+1,200))</f>
        <v>Central Visayas</v>
      </c>
      <c r="AJ4593" s="1" t="s">
        <v>55</v>
      </c>
      <c r="AK4593" t="s">
        <v>17667</v>
      </c>
      <c r="AL4593" s="1">
        <v>4</v>
      </c>
      <c r="AM4593" s="1" t="s">
        <v>14789</v>
      </c>
    </row>
    <row r="4594" spans="1:39" ht="12.75" customHeight="1">
      <c r="A4594" s="1"/>
      <c r="B4594" s="1" t="s">
        <v>14790</v>
      </c>
      <c r="C4594" s="1" t="s">
        <v>15876</v>
      </c>
      <c r="D4594" s="3" t="str">
        <f ca="1">IFERROR(__xludf.DUMMYFUNCTION("PROPER(REGEXEXTRACT(B4565, ""(?:https?:\/\/)?(?:www\.)?([a-zA-Z0-9-]+)\.""))"),"Skyscanner")</f>
        <v>Skyscanner</v>
      </c>
      <c r="E4594" s="1" t="s">
        <v>14792</v>
      </c>
      <c r="F4594" s="1">
        <v>10.297394000000001</v>
      </c>
      <c r="G4594" s="1">
        <v>123.89583399999999</v>
      </c>
      <c r="H4594" s="1" t="s">
        <v>15339</v>
      </c>
      <c r="I4594" s="1" t="s">
        <v>2622</v>
      </c>
      <c r="J4594" s="1">
        <f>IF(K4594="URBAN",1,IF(K4594="SUBURBAN",2,IF(K4594="RURAL",3,"")))</f>
        <v>1</v>
      </c>
      <c r="K4594" s="1" t="s">
        <v>42</v>
      </c>
      <c r="L4594" s="18">
        <v>46082</v>
      </c>
      <c r="M4594" s="49">
        <v>0.625</v>
      </c>
      <c r="N4594" s="18">
        <v>46083</v>
      </c>
      <c r="O4594" s="56">
        <v>0.5</v>
      </c>
      <c r="P4594" s="31" t="str">
        <f>TEXT($L4594, "dddd")</f>
        <v>Sunday</v>
      </c>
      <c r="Q4594" s="39" t="s">
        <v>1266</v>
      </c>
      <c r="R4594" s="39">
        <v>2219</v>
      </c>
      <c r="S4594" s="1" t="str">
        <f>IF(OR(MONTH(L4594)=12, MONTH(L4594)&lt;=5), "Dry Season", "Wet Season")</f>
        <v>Dry Season</v>
      </c>
      <c r="T4594" s="1">
        <v>1</v>
      </c>
      <c r="U4594" s="1">
        <v>0</v>
      </c>
      <c r="V4594" s="1">
        <v>0</v>
      </c>
      <c r="W4594" s="2">
        <f>IF(ISNUMBER(SEARCH("N/A", X4594)), 0, 1)</f>
        <v>0</v>
      </c>
      <c r="X4594" s="1" t="s">
        <v>44</v>
      </c>
      <c r="Y4594" s="1"/>
      <c r="Z4594" s="1"/>
      <c r="AA4594" s="11" cm="1">
        <f t="array" ref="AA4594">IF(ISBLANK(Y4594), 0, VINCentyInvDistance(F4594,G4594,Y4594,Z4594))</f>
        <v>0</v>
      </c>
      <c r="AB4594" s="1">
        <v>1</v>
      </c>
      <c r="AC4594" s="1">
        <v>7.6</v>
      </c>
      <c r="AD4594" s="1">
        <v>0</v>
      </c>
      <c r="AE4594" s="1">
        <v>499</v>
      </c>
      <c r="AF4594" s="1"/>
      <c r="AG4594" s="1" t="s">
        <v>731</v>
      </c>
      <c r="AH4594" s="1" t="str">
        <f>TRIM(MID(SUBSTITUTE($H4594,",",REPT(" ",200)),(LEN($H4594)-LEN(SUBSTITUTE($H4594,",",""))-3)*200+1,200))</f>
        <v>Cebu City</v>
      </c>
      <c r="AI4594" s="1" t="str">
        <f>TRIM(MID(SUBSTITUTE($H4594,",",REPT(" ",200)),(LEN($H4594)-LEN(SUBSTITUTE($H4594,",",""))-2)*200+1,200))</f>
        <v>Central Visayas</v>
      </c>
      <c r="AJ4594" s="1" t="s">
        <v>55</v>
      </c>
      <c r="AK4594" t="s">
        <v>17668</v>
      </c>
      <c r="AL4594" s="1">
        <v>4</v>
      </c>
      <c r="AM4594" s="1" t="s">
        <v>14794</v>
      </c>
    </row>
    <row r="4595" spans="1:39" ht="12.75" customHeight="1">
      <c r="A4595" s="1"/>
      <c r="B4595" s="1" t="s">
        <v>4923</v>
      </c>
      <c r="C4595" s="1" t="s">
        <v>15877</v>
      </c>
      <c r="D4595" s="3" t="str">
        <f ca="1">IFERROR(__xludf.DUMMYFUNCTION("PROPER(REGEXEXTRACT(B4566, ""(?:https?:\/\/)?(?:www\.)?([a-zA-Z0-9-]+)\.""))"),"Skyscanner")</f>
        <v>Skyscanner</v>
      </c>
      <c r="E4595" s="1" t="s">
        <v>14796</v>
      </c>
      <c r="F4595" s="1">
        <v>10.34173</v>
      </c>
      <c r="G4595" s="1">
        <v>123.89745600000001</v>
      </c>
      <c r="H4595" s="1" t="s">
        <v>4926</v>
      </c>
      <c r="I4595" s="1" t="s">
        <v>2622</v>
      </c>
      <c r="J4595" s="1">
        <f>IF(K4595="URBAN",1,IF(K4595="SUBURBAN",2,IF(K4595="RURAL",3,"")))</f>
        <v>1</v>
      </c>
      <c r="K4595" s="1" t="s">
        <v>42</v>
      </c>
      <c r="L4595" s="18">
        <v>46082</v>
      </c>
      <c r="M4595" s="49">
        <v>0.625</v>
      </c>
      <c r="N4595" s="18">
        <v>46083</v>
      </c>
      <c r="O4595" s="56">
        <v>0.5</v>
      </c>
      <c r="P4595" s="31" t="str">
        <f>TEXT($L4595, "dddd")</f>
        <v>Sunday</v>
      </c>
      <c r="Q4595" s="39" t="s">
        <v>207</v>
      </c>
      <c r="R4595" s="39">
        <v>4871</v>
      </c>
      <c r="S4595" s="1" t="str">
        <f>IF(OR(MONTH(L4595)=12, MONTH(L4595)&lt;=5), "Dry Season", "Wet Season")</f>
        <v>Dry Season</v>
      </c>
      <c r="T4595" s="1">
        <v>1</v>
      </c>
      <c r="U4595" s="1">
        <v>0</v>
      </c>
      <c r="V4595" s="1">
        <v>0</v>
      </c>
      <c r="W4595" s="2">
        <f>IF(ISNUMBER(SEARCH("N/A", X4595)), 0, 1)</f>
        <v>0</v>
      </c>
      <c r="X4595" s="1" t="s">
        <v>44</v>
      </c>
      <c r="Y4595" s="1"/>
      <c r="Z4595" s="1"/>
      <c r="AA4595" s="11" cm="1">
        <f t="array" ref="AA4595">IF(ISBLANK(Y4595), 0, VINCentyInvDistance(F4595,G4595,Y4595,Z4595))</f>
        <v>0</v>
      </c>
      <c r="AB4595" s="1">
        <v>1</v>
      </c>
      <c r="AC4595" s="1">
        <v>8.8000000000000007</v>
      </c>
      <c r="AD4595" s="1">
        <v>4.4000000000000004</v>
      </c>
      <c r="AE4595" s="1">
        <v>2747</v>
      </c>
      <c r="AF4595" s="1"/>
      <c r="AG4595" s="1" t="s">
        <v>731</v>
      </c>
      <c r="AH4595" s="1" t="str">
        <f>TRIM(MID(SUBSTITUTE($H4595,",",REPT(" ",200)),(LEN($H4595)-LEN(SUBSTITUTE($H4595,",",""))-3)*200+1,200))</f>
        <v>Cebu City</v>
      </c>
      <c r="AI4595" s="1" t="str">
        <f>TRIM(MID(SUBSTITUTE($H4595,",",REPT(" ",200)),(LEN($H4595)-LEN(SUBSTITUTE($H4595,",",""))-2)*200+1,200))</f>
        <v>Central Visayas</v>
      </c>
      <c r="AJ4595" s="1" t="s">
        <v>55</v>
      </c>
      <c r="AK4595" t="s">
        <v>17051</v>
      </c>
      <c r="AL4595" s="1">
        <v>5</v>
      </c>
      <c r="AM4595" s="1" t="s">
        <v>4927</v>
      </c>
    </row>
    <row r="4596" spans="1:39" ht="12.75" customHeight="1">
      <c r="A4596" s="1"/>
      <c r="B4596" s="1" t="s">
        <v>14797</v>
      </c>
      <c r="C4596" s="1" t="s">
        <v>15878</v>
      </c>
      <c r="D4596" s="3" t="str">
        <f ca="1">IFERROR(__xludf.DUMMYFUNCTION("PROPER(REGEXEXTRACT(B4567, ""(?:https?:\/\/)?(?:www\.)?([a-zA-Z0-9-]+)\.""))"),"Skyscanner")</f>
        <v>Skyscanner</v>
      </c>
      <c r="E4596" s="1" t="s">
        <v>14799</v>
      </c>
      <c r="F4596" s="1">
        <v>10.305095</v>
      </c>
      <c r="G4596" s="1">
        <v>123.910625</v>
      </c>
      <c r="H4596" s="1" t="s">
        <v>14800</v>
      </c>
      <c r="I4596" s="1" t="s">
        <v>2622</v>
      </c>
      <c r="J4596" s="1">
        <f>IF(K4596="URBAN",1,IF(K4596="SUBURBAN",2,IF(K4596="RURAL",3,"")))</f>
        <v>1</v>
      </c>
      <c r="K4596" s="1" t="s">
        <v>42</v>
      </c>
      <c r="L4596" s="18">
        <v>46082</v>
      </c>
      <c r="M4596" s="49">
        <v>0.58333333333333337</v>
      </c>
      <c r="N4596" s="18">
        <v>46083</v>
      </c>
      <c r="O4596" s="56">
        <v>0.5</v>
      </c>
      <c r="P4596" s="31" t="str">
        <f>TEXT($L4596, "dddd")</f>
        <v>Sunday</v>
      </c>
      <c r="Q4596" s="39" t="s">
        <v>207</v>
      </c>
      <c r="R4596" s="39">
        <v>5157</v>
      </c>
      <c r="S4596" s="1" t="str">
        <f>IF(OR(MONTH(L4596)=12, MONTH(L4596)&lt;=5), "Dry Season", "Wet Season")</f>
        <v>Dry Season</v>
      </c>
      <c r="T4596" s="1">
        <v>1</v>
      </c>
      <c r="U4596" s="1">
        <v>0</v>
      </c>
      <c r="V4596" s="1">
        <v>0</v>
      </c>
      <c r="W4596" s="2">
        <f>IF(ISNUMBER(SEARCH("N/A", X4596)), 0, 1)</f>
        <v>0</v>
      </c>
      <c r="X4596" s="1" t="s">
        <v>44</v>
      </c>
      <c r="Y4596" s="1"/>
      <c r="Z4596" s="1"/>
      <c r="AA4596" s="11" cm="1">
        <f t="array" ref="AA4596">IF(ISBLANK(Y4596), 0, VINCentyInvDistance(F4596,G4596,Y4596,Z4596))</f>
        <v>0</v>
      </c>
      <c r="AB4596" s="1">
        <v>0</v>
      </c>
      <c r="AC4596" s="1">
        <v>9.4</v>
      </c>
      <c r="AD4596" s="1">
        <v>4.7</v>
      </c>
      <c r="AE4596" s="1">
        <v>1389</v>
      </c>
      <c r="AF4596" s="1"/>
      <c r="AG4596" s="1" t="s">
        <v>731</v>
      </c>
      <c r="AH4596" s="1" t="str">
        <f>TRIM(MID(SUBSTITUTE($H4596,",",REPT(" ",200)),(LEN($H4596)-LEN(SUBSTITUTE($H4596,",",""))-3)*200+1,200))</f>
        <v>Cebu City</v>
      </c>
      <c r="AI4596" s="1" t="str">
        <f>TRIM(MID(SUBSTITUTE($H4596,",",REPT(" ",200)),(LEN($H4596)-LEN(SUBSTITUTE($H4596,",",""))-2)*200+1,200))</f>
        <v>Central Visayas</v>
      </c>
      <c r="AJ4596" s="1" t="s">
        <v>55</v>
      </c>
      <c r="AK4596" t="s">
        <v>17669</v>
      </c>
      <c r="AL4596" s="1">
        <v>3</v>
      </c>
      <c r="AM4596" s="1" t="s">
        <v>14801</v>
      </c>
    </row>
    <row r="4597" spans="1:39" ht="12.75" customHeight="1">
      <c r="A4597" s="1"/>
      <c r="B4597" s="1" t="s">
        <v>14802</v>
      </c>
      <c r="C4597" s="1" t="s">
        <v>15879</v>
      </c>
      <c r="D4597" s="3" t="str">
        <f ca="1">IFERROR(__xludf.DUMMYFUNCTION("PROPER(REGEXEXTRACT(B4568, ""(?:https?:\/\/)?(?:www\.)?([a-zA-Z0-9-]+)\.""))"),"Skyscanner")</f>
        <v>Skyscanner</v>
      </c>
      <c r="E4597" s="1" t="s">
        <v>14804</v>
      </c>
      <c r="F4597" s="1">
        <v>10.313157</v>
      </c>
      <c r="G4597" s="1">
        <v>123.89439400000001</v>
      </c>
      <c r="H4597" s="1" t="s">
        <v>14805</v>
      </c>
      <c r="I4597" s="1" t="s">
        <v>2622</v>
      </c>
      <c r="J4597" s="1">
        <f>IF(K4597="URBAN",1,IF(K4597="SUBURBAN",2,IF(K4597="RURAL",3,"")))</f>
        <v>1</v>
      </c>
      <c r="K4597" s="1" t="s">
        <v>42</v>
      </c>
      <c r="L4597" s="18">
        <v>46082</v>
      </c>
      <c r="M4597" s="49">
        <v>0.58333333333333337</v>
      </c>
      <c r="N4597" s="18">
        <v>46083</v>
      </c>
      <c r="O4597" s="56">
        <v>0.5</v>
      </c>
      <c r="P4597" s="31" t="str">
        <f>TEXT($L4597, "dddd")</f>
        <v>Sunday</v>
      </c>
      <c r="Q4597" s="39" t="s">
        <v>43</v>
      </c>
      <c r="R4597" s="39">
        <v>5993</v>
      </c>
      <c r="S4597" s="1" t="str">
        <f>IF(OR(MONTH(L4597)=12, MONTH(L4597)&lt;=5), "Dry Season", "Wet Season")</f>
        <v>Dry Season</v>
      </c>
      <c r="T4597" s="1">
        <v>1</v>
      </c>
      <c r="U4597" s="1">
        <v>0</v>
      </c>
      <c r="V4597" s="1">
        <v>0</v>
      </c>
      <c r="W4597" s="2">
        <f>IF(ISNUMBER(SEARCH("N/A", X4597)), 0, 1)</f>
        <v>0</v>
      </c>
      <c r="X4597" s="1" t="s">
        <v>44</v>
      </c>
      <c r="Y4597" s="1"/>
      <c r="Z4597" s="1"/>
      <c r="AA4597" s="11" cm="1">
        <f t="array" ref="AA4597">IF(ISBLANK(Y4597), 0, VINCentyInvDistance(F4597,G4597,Y4597,Z4597))</f>
        <v>0</v>
      </c>
      <c r="AB4597" s="1">
        <v>0</v>
      </c>
      <c r="AC4597" s="1">
        <v>9.4</v>
      </c>
      <c r="AD4597" s="1">
        <v>4.7</v>
      </c>
      <c r="AE4597" s="1">
        <v>414</v>
      </c>
      <c r="AF4597" s="1"/>
      <c r="AG4597" s="1" t="s">
        <v>731</v>
      </c>
      <c r="AH4597" s="1" t="str">
        <f>TRIM(MID(SUBSTITUTE($H4597,",",REPT(" ",200)),(LEN($H4597)-LEN(SUBSTITUTE($H4597,",",""))-3)*200+1,200))</f>
        <v>Cebu City</v>
      </c>
      <c r="AI4597" s="1" t="str">
        <f>TRIM(MID(SUBSTITUTE($H4597,",",REPT(" ",200)),(LEN($H4597)-LEN(SUBSTITUTE($H4597,",",""))-2)*200+1,200))</f>
        <v>Central Visayas</v>
      </c>
      <c r="AJ4597" s="1" t="s">
        <v>55</v>
      </c>
      <c r="AK4597" t="s">
        <v>17670</v>
      </c>
      <c r="AL4597" s="1">
        <v>4</v>
      </c>
      <c r="AM4597" s="1" t="s">
        <v>14806</v>
      </c>
    </row>
    <row r="4598" spans="1:39" ht="12.75" customHeight="1">
      <c r="A4598" s="1"/>
      <c r="B4598" s="1" t="s">
        <v>14807</v>
      </c>
      <c r="C4598" s="1" t="s">
        <v>15880</v>
      </c>
      <c r="D4598" s="3" t="str">
        <f ca="1">IFERROR(__xludf.DUMMYFUNCTION("PROPER(REGEXEXTRACT(B4569, ""(?:https?:\/\/)?(?:www\.)?([a-zA-Z0-9-]+)\.""))"),"Skyscanner")</f>
        <v>Skyscanner</v>
      </c>
      <c r="E4598" s="1" t="s">
        <v>14809</v>
      </c>
      <c r="F4598" s="1">
        <v>10.324875</v>
      </c>
      <c r="G4598" s="1">
        <v>123.936733</v>
      </c>
      <c r="H4598" s="1" t="s">
        <v>14810</v>
      </c>
      <c r="I4598" s="1" t="s">
        <v>2622</v>
      </c>
      <c r="J4598" s="1">
        <f>IF(K4598="URBAN",1,IF(K4598="SUBURBAN",2,IF(K4598="RURAL",3,"")))</f>
        <v>1</v>
      </c>
      <c r="K4598" s="1" t="s">
        <v>42</v>
      </c>
      <c r="L4598" s="18">
        <v>46082</v>
      </c>
      <c r="M4598" s="49">
        <v>0.625</v>
      </c>
      <c r="N4598" s="18">
        <v>46083</v>
      </c>
      <c r="O4598" s="56">
        <v>0.5</v>
      </c>
      <c r="P4598" s="31" t="str">
        <f>TEXT($L4598, "dddd")</f>
        <v>Sunday</v>
      </c>
      <c r="Q4598" s="39" t="s">
        <v>43</v>
      </c>
      <c r="R4598" s="39">
        <v>8047</v>
      </c>
      <c r="S4598" s="1" t="str">
        <f>IF(OR(MONTH(L4598)=12, MONTH(L4598)&lt;=5), "Dry Season", "Wet Season")</f>
        <v>Dry Season</v>
      </c>
      <c r="T4598" s="1">
        <v>1</v>
      </c>
      <c r="U4598" s="1">
        <v>0</v>
      </c>
      <c r="V4598" s="1">
        <v>0</v>
      </c>
      <c r="W4598" s="2">
        <f>IF(ISNUMBER(SEARCH("N/A", X4598)), 0, 1)</f>
        <v>0</v>
      </c>
      <c r="X4598" s="1" t="s">
        <v>44</v>
      </c>
      <c r="Y4598" s="1"/>
      <c r="Z4598" s="1"/>
      <c r="AA4598" s="11" cm="1">
        <f t="array" ref="AA4598">IF(ISBLANK(Y4598), 0, VINCentyInvDistance(F4598,G4598,Y4598,Z4598))</f>
        <v>0</v>
      </c>
      <c r="AB4598" s="1">
        <v>0</v>
      </c>
      <c r="AC4598" s="1">
        <v>9.1999999999999993</v>
      </c>
      <c r="AD4598" s="1">
        <v>0</v>
      </c>
      <c r="AE4598" s="1">
        <v>937</v>
      </c>
      <c r="AF4598" s="1"/>
      <c r="AG4598" s="1" t="s">
        <v>731</v>
      </c>
      <c r="AH4598" s="1" t="str">
        <f>TRIM(MID(SUBSTITUTE($H4598,",",REPT(" ",200)),(LEN($H4598)-LEN(SUBSTITUTE($H4598,",",""))-3)*200+1,200))</f>
        <v>Mandaue</v>
      </c>
      <c r="AI4598" s="1" t="str">
        <f>TRIM(MID(SUBSTITUTE($H4598,",",REPT(" ",200)),(LEN($H4598)-LEN(SUBSTITUTE($H4598,",",""))-2)*200+1,200))</f>
        <v>Central Visayas</v>
      </c>
      <c r="AJ4598" s="1" t="s">
        <v>55</v>
      </c>
      <c r="AK4598" t="s">
        <v>17684</v>
      </c>
      <c r="AL4598" s="1">
        <v>4</v>
      </c>
      <c r="AM4598" s="1" t="s">
        <v>14811</v>
      </c>
    </row>
    <row r="4599" spans="1:39" ht="12.75" customHeight="1">
      <c r="A4599" s="1"/>
      <c r="B4599" s="1" t="s">
        <v>14812</v>
      </c>
      <c r="C4599" s="1" t="s">
        <v>15881</v>
      </c>
      <c r="D4599" s="3" t="str">
        <f ca="1">IFERROR(__xludf.DUMMYFUNCTION("PROPER(REGEXEXTRACT(B4570, ""(?:https?:\/\/)?(?:www\.)?([a-zA-Z0-9-]+)\.""))"),"Skyscanner")</f>
        <v>Skyscanner</v>
      </c>
      <c r="E4599" s="1" t="s">
        <v>14814</v>
      </c>
      <c r="F4599" s="1">
        <v>10.317021</v>
      </c>
      <c r="G4599" s="1">
        <v>123.90928099999999</v>
      </c>
      <c r="H4599" s="1" t="s">
        <v>14815</v>
      </c>
      <c r="I4599" s="1" t="s">
        <v>2622</v>
      </c>
      <c r="J4599" s="1">
        <f>IF(K4599="URBAN",1,IF(K4599="SUBURBAN",2,IF(K4599="RURAL",3,"")))</f>
        <v>1</v>
      </c>
      <c r="K4599" s="1" t="s">
        <v>42</v>
      </c>
      <c r="L4599" s="18">
        <v>46082</v>
      </c>
      <c r="M4599" s="49">
        <v>0.58333333333333337</v>
      </c>
      <c r="N4599" s="18">
        <v>46083</v>
      </c>
      <c r="O4599" s="56">
        <v>0.5</v>
      </c>
      <c r="P4599" s="31" t="str">
        <f>TEXT($L4599, "dddd")</f>
        <v>Sunday</v>
      </c>
      <c r="Q4599" s="39" t="s">
        <v>1341</v>
      </c>
      <c r="R4599" s="39">
        <v>2174</v>
      </c>
      <c r="S4599" s="1" t="str">
        <f>IF(OR(MONTH(L4599)=12, MONTH(L4599)&lt;=5), "Dry Season", "Wet Season")</f>
        <v>Dry Season</v>
      </c>
      <c r="T4599" s="1">
        <v>1</v>
      </c>
      <c r="U4599" s="1">
        <v>0</v>
      </c>
      <c r="V4599" s="1">
        <v>0</v>
      </c>
      <c r="W4599" s="2">
        <f>IF(ISNUMBER(SEARCH("N/A", X4599)), 0, 1)</f>
        <v>0</v>
      </c>
      <c r="X4599" s="1" t="s">
        <v>44</v>
      </c>
      <c r="Y4599" s="1"/>
      <c r="Z4599" s="1"/>
      <c r="AA4599" s="11" cm="1">
        <f t="array" ref="AA4599">IF(ISBLANK(Y4599), 0, VINCentyInvDistance(F4599,G4599,Y4599,Z4599))</f>
        <v>0</v>
      </c>
      <c r="AB4599" s="1">
        <v>0</v>
      </c>
      <c r="AC4599" s="1">
        <v>8.8000000000000007</v>
      </c>
      <c r="AD4599" s="1">
        <v>4.4000000000000004</v>
      </c>
      <c r="AE4599" s="1">
        <v>283</v>
      </c>
      <c r="AF4599" s="1"/>
      <c r="AG4599" s="1" t="s">
        <v>731</v>
      </c>
      <c r="AH4599" s="1" t="str">
        <f>TRIM(MID(SUBSTITUTE($H4599,",",REPT(" ",200)),(LEN($H4599)-LEN(SUBSTITUTE($H4599,",",""))-3)*200+1,200))</f>
        <v>Cebu City</v>
      </c>
      <c r="AI4599" s="1" t="str">
        <f>TRIM(MID(SUBSTITUTE($H4599,",",REPT(" ",200)),(LEN($H4599)-LEN(SUBSTITUTE($H4599,",",""))-2)*200+1,200))</f>
        <v>Central Visayas</v>
      </c>
      <c r="AJ4599" s="1" t="s">
        <v>55</v>
      </c>
      <c r="AK4599" t="s">
        <v>1230</v>
      </c>
      <c r="AL4599" s="1">
        <v>3</v>
      </c>
      <c r="AM4599" s="1" t="s">
        <v>14816</v>
      </c>
    </row>
    <row r="4600" spans="1:39" ht="12.75" customHeight="1">
      <c r="A4600" s="1"/>
      <c r="B4600" s="1" t="s">
        <v>14817</v>
      </c>
      <c r="C4600" s="1" t="s">
        <v>15882</v>
      </c>
      <c r="D4600" s="3" t="str">
        <f ca="1">IFERROR(__xludf.DUMMYFUNCTION("PROPER(REGEXEXTRACT(B4571, ""(?:https?:\/\/)?(?:www\.)?([a-zA-Z0-9-]+)\.""))"),"Skyscanner")</f>
        <v>Skyscanner</v>
      </c>
      <c r="E4600" s="1" t="s">
        <v>14819</v>
      </c>
      <c r="F4600" s="1">
        <v>10.32991</v>
      </c>
      <c r="G4600" s="1">
        <v>123.90713</v>
      </c>
      <c r="H4600" s="1" t="s">
        <v>14820</v>
      </c>
      <c r="I4600" s="1" t="s">
        <v>2622</v>
      </c>
      <c r="J4600" s="1">
        <f>IF(K4600="URBAN",1,IF(K4600="SUBURBAN",2,IF(K4600="RURAL",3,"")))</f>
        <v>1</v>
      </c>
      <c r="K4600" s="1" t="s">
        <v>42</v>
      </c>
      <c r="L4600" s="18">
        <v>46082</v>
      </c>
      <c r="M4600" s="49">
        <v>0.58333333333333337</v>
      </c>
      <c r="N4600" s="18">
        <v>46083</v>
      </c>
      <c r="O4600" s="56">
        <v>0.45833333333333331</v>
      </c>
      <c r="P4600" s="31" t="str">
        <f>TEXT($L4600, "dddd")</f>
        <v>Sunday</v>
      </c>
      <c r="Q4600" s="39" t="s">
        <v>43</v>
      </c>
      <c r="R4600" s="39">
        <v>6975</v>
      </c>
      <c r="S4600" s="1" t="str">
        <f>IF(OR(MONTH(L4600)=12, MONTH(L4600)&lt;=5), "Dry Season", "Wet Season")</f>
        <v>Dry Season</v>
      </c>
      <c r="T4600" s="1">
        <v>1</v>
      </c>
      <c r="U4600" s="1">
        <v>0</v>
      </c>
      <c r="V4600" s="1">
        <v>0</v>
      </c>
      <c r="W4600" s="2">
        <f>IF(ISNUMBER(SEARCH("N/A", X4600)), 0, 1)</f>
        <v>0</v>
      </c>
      <c r="X4600" s="1" t="s">
        <v>44</v>
      </c>
      <c r="Y4600" s="1"/>
      <c r="Z4600" s="1"/>
      <c r="AA4600" s="11" cm="1">
        <f t="array" ref="AA4600">IF(ISBLANK(Y4600), 0, VINCentyInvDistance(F4600,G4600,Y4600,Z4600))</f>
        <v>0</v>
      </c>
      <c r="AB4600" s="1">
        <v>1</v>
      </c>
      <c r="AC4600" s="1">
        <v>9.1999999999999993</v>
      </c>
      <c r="AD4600" s="1">
        <v>4.5999999999999996</v>
      </c>
      <c r="AE4600" s="1">
        <v>592</v>
      </c>
      <c r="AF4600" s="1"/>
      <c r="AG4600" s="1" t="s">
        <v>731</v>
      </c>
      <c r="AH4600" s="1" t="str">
        <f>TRIM(MID(SUBSTITUTE($H4600,",",REPT(" ",200)),(LEN($H4600)-LEN(SUBSTITUTE($H4600,",",""))-3)*200+1,200))</f>
        <v>Cebu City</v>
      </c>
      <c r="AI4600" s="1" t="str">
        <f>TRIM(MID(SUBSTITUTE($H4600,",",REPT(" ",200)),(LEN($H4600)-LEN(SUBSTITUTE($H4600,",",""))-2)*200+1,200))</f>
        <v>Central Visayas</v>
      </c>
      <c r="AJ4600" s="1" t="s">
        <v>55</v>
      </c>
      <c r="AK4600" t="s">
        <v>17685</v>
      </c>
      <c r="AL4600" s="1">
        <v>4</v>
      </c>
      <c r="AM4600" s="1" t="s">
        <v>14821</v>
      </c>
    </row>
    <row r="4601" spans="1:39" ht="12.75" customHeight="1">
      <c r="A4601" s="1"/>
      <c r="B4601" s="1" t="s">
        <v>4870</v>
      </c>
      <c r="C4601" s="1" t="s">
        <v>15883</v>
      </c>
      <c r="D4601" s="3" t="str">
        <f ca="1">IFERROR(__xludf.DUMMYFUNCTION("PROPER(REGEXEXTRACT(B4572, ""(?:https?:\/\/)?(?:www\.)?([a-zA-Z0-9-]+)\.""))"),"Skyscanner")</f>
        <v>Skyscanner</v>
      </c>
      <c r="E4601" s="1" t="s">
        <v>14823</v>
      </c>
      <c r="F4601" s="1">
        <v>10.319376</v>
      </c>
      <c r="G4601" s="1">
        <v>123.903053</v>
      </c>
      <c r="H4601" s="1" t="s">
        <v>15347</v>
      </c>
      <c r="I4601" s="1" t="s">
        <v>2622</v>
      </c>
      <c r="J4601" s="1">
        <f>IF(K4601="URBAN",1,IF(K4601="SUBURBAN",2,IF(K4601="RURAL",3,"")))</f>
        <v>1</v>
      </c>
      <c r="K4601" s="1" t="s">
        <v>42</v>
      </c>
      <c r="L4601" s="18">
        <v>46082</v>
      </c>
      <c r="M4601" s="49">
        <v>0.625</v>
      </c>
      <c r="N4601" s="18">
        <v>46083</v>
      </c>
      <c r="O4601" s="56">
        <v>0.5</v>
      </c>
      <c r="P4601" s="31" t="str">
        <f>TEXT($L4601, "dddd")</f>
        <v>Sunday</v>
      </c>
      <c r="Q4601" s="39" t="s">
        <v>207</v>
      </c>
      <c r="R4601" s="39">
        <v>3639</v>
      </c>
      <c r="S4601" s="1" t="str">
        <f>IF(OR(MONTH(L4601)=12, MONTH(L4601)&lt;=5), "Dry Season", "Wet Season")</f>
        <v>Dry Season</v>
      </c>
      <c r="T4601" s="1">
        <v>1</v>
      </c>
      <c r="U4601" s="1">
        <v>0</v>
      </c>
      <c r="V4601" s="1">
        <v>0</v>
      </c>
      <c r="W4601" s="2">
        <f>IF(ISNUMBER(SEARCH("N/A", X4601)), 0, 1)</f>
        <v>0</v>
      </c>
      <c r="X4601" s="1" t="s">
        <v>44</v>
      </c>
      <c r="Y4601" s="1"/>
      <c r="Z4601" s="1"/>
      <c r="AA4601" s="11" cm="1">
        <f t="array" ref="AA4601">IF(ISBLANK(Y4601), 0, VINCentyInvDistance(F4601,G4601,Y4601,Z4601))</f>
        <v>0</v>
      </c>
      <c r="AB4601" s="1">
        <v>0</v>
      </c>
      <c r="AC4601" s="1">
        <v>8.4</v>
      </c>
      <c r="AD4601" s="1">
        <v>0</v>
      </c>
      <c r="AE4601" s="1">
        <v>5880</v>
      </c>
      <c r="AF4601" s="1"/>
      <c r="AG4601" s="1" t="s">
        <v>731</v>
      </c>
      <c r="AH4601" s="1" t="str">
        <f>TRIM(MID(SUBSTITUTE($H4601,",",REPT(" ",200)),(LEN($H4601)-LEN(SUBSTITUTE($H4601,",",""))-3)*200+1,200))</f>
        <v>Cebu City</v>
      </c>
      <c r="AI4601" s="1" t="str">
        <f>TRIM(MID(SUBSTITUTE($H4601,",",REPT(" ",200)),(LEN($H4601)-LEN(SUBSTITUTE($H4601,",",""))-2)*200+1,200))</f>
        <v>Central Visayas</v>
      </c>
      <c r="AJ4601" s="1" t="s">
        <v>55</v>
      </c>
      <c r="AK4601" t="s">
        <v>16465</v>
      </c>
      <c r="AL4601" s="1">
        <v>3</v>
      </c>
      <c r="AM4601" s="1" t="s">
        <v>4873</v>
      </c>
    </row>
    <row r="4602" spans="1:39" ht="12.75" customHeight="1">
      <c r="A4602" s="1"/>
      <c r="B4602" s="1" t="s">
        <v>14824</v>
      </c>
      <c r="C4602" s="1" t="s">
        <v>15884</v>
      </c>
      <c r="D4602" s="3" t="str">
        <f ca="1">IFERROR(__xludf.DUMMYFUNCTION("PROPER(REGEXEXTRACT(B4573, ""(?:https?:\/\/)?(?:www\.)?([a-zA-Z0-9-]+)\.""))"),"Skyscanner")</f>
        <v>Skyscanner</v>
      </c>
      <c r="E4602" s="1" t="s">
        <v>14826</v>
      </c>
      <c r="F4602" s="1">
        <v>10.327602000000001</v>
      </c>
      <c r="G4602" s="1">
        <v>123.92198500000001</v>
      </c>
      <c r="H4602" s="1" t="s">
        <v>14827</v>
      </c>
      <c r="I4602" s="1" t="s">
        <v>2622</v>
      </c>
      <c r="J4602" s="1">
        <f>IF(K4602="URBAN",1,IF(K4602="SUBURBAN",2,IF(K4602="RURAL",3,"")))</f>
        <v>1</v>
      </c>
      <c r="K4602" s="1" t="s">
        <v>42</v>
      </c>
      <c r="L4602" s="18">
        <v>46082</v>
      </c>
      <c r="M4602" s="49">
        <v>0.58333333333333337</v>
      </c>
      <c r="N4602" s="18">
        <v>46083</v>
      </c>
      <c r="O4602" s="56">
        <v>0.5</v>
      </c>
      <c r="P4602" s="31" t="str">
        <f>TEXT($L4602, "dddd")</f>
        <v>Sunday</v>
      </c>
      <c r="Q4602" s="39" t="s">
        <v>1000</v>
      </c>
      <c r="R4602" s="39">
        <v>2400</v>
      </c>
      <c r="S4602" s="1" t="str">
        <f>IF(OR(MONTH(L4602)=12, MONTH(L4602)&lt;=5), "Dry Season", "Wet Season")</f>
        <v>Dry Season</v>
      </c>
      <c r="T4602" s="1">
        <v>1</v>
      </c>
      <c r="U4602" s="1">
        <v>0</v>
      </c>
      <c r="V4602" s="1">
        <v>0</v>
      </c>
      <c r="W4602" s="2">
        <f>IF(ISNUMBER(SEARCH("N/A", X4602)), 0, 1)</f>
        <v>0</v>
      </c>
      <c r="X4602" s="1" t="s">
        <v>44</v>
      </c>
      <c r="Y4602" s="1"/>
      <c r="Z4602" s="1"/>
      <c r="AA4602" s="11" cm="1">
        <f t="array" ref="AA4602">IF(ISBLANK(Y4602), 0, VINCentyInvDistance(F4602,G4602,Y4602,Z4602))</f>
        <v>0</v>
      </c>
      <c r="AB4602" s="1">
        <v>0</v>
      </c>
      <c r="AC4602" s="1">
        <v>8.1999999999999993</v>
      </c>
      <c r="AD4602" s="1">
        <v>4.0999999999999996</v>
      </c>
      <c r="AE4602" s="1">
        <v>412</v>
      </c>
      <c r="AF4602" s="1"/>
      <c r="AG4602" s="1" t="s">
        <v>731</v>
      </c>
      <c r="AH4602" s="1" t="str">
        <f>TRIM(MID(SUBSTITUTE($H4602,",",REPT(" ",200)),(LEN($H4602)-LEN(SUBSTITUTE($H4602,",",""))-3)*200+1,200))</f>
        <v>Mandaue</v>
      </c>
      <c r="AI4602" s="1" t="str">
        <f>TRIM(MID(SUBSTITUTE($H4602,",",REPT(" ",200)),(LEN($H4602)-LEN(SUBSTITUTE($H4602,",",""))-2)*200+1,200))</f>
        <v>Central Visayas</v>
      </c>
      <c r="AJ4602" s="1" t="s">
        <v>55</v>
      </c>
      <c r="AK4602" t="s">
        <v>17673</v>
      </c>
      <c r="AL4602" s="1">
        <v>4</v>
      </c>
      <c r="AM4602" s="1" t="s">
        <v>14828</v>
      </c>
    </row>
    <row r="4603" spans="1:39" ht="12.75" customHeight="1">
      <c r="A4603" s="1"/>
      <c r="B4603" s="1" t="s">
        <v>14829</v>
      </c>
      <c r="C4603" s="1" t="s">
        <v>15885</v>
      </c>
      <c r="D4603" s="3" t="str">
        <f ca="1">IFERROR(__xludf.DUMMYFUNCTION("PROPER(REGEXEXTRACT(B4574, ""(?:https?:\/\/)?(?:www\.)?([a-zA-Z0-9-]+)\.""))"),"Skyscanner")</f>
        <v>Skyscanner</v>
      </c>
      <c r="E4603" s="1" t="s">
        <v>14831</v>
      </c>
      <c r="F4603" s="1">
        <v>10.333629999999999</v>
      </c>
      <c r="G4603" s="1">
        <v>123.90770999999999</v>
      </c>
      <c r="H4603" s="1" t="s">
        <v>14832</v>
      </c>
      <c r="I4603" s="1" t="s">
        <v>2622</v>
      </c>
      <c r="J4603" s="1">
        <f>IF(K4603="URBAN",1,IF(K4603="SUBURBAN",2,IF(K4603="RURAL",3,"")))</f>
        <v>1</v>
      </c>
      <c r="K4603" s="1" t="s">
        <v>42</v>
      </c>
      <c r="L4603" s="18">
        <v>46082</v>
      </c>
      <c r="M4603" s="49">
        <v>0.625</v>
      </c>
      <c r="N4603" s="18">
        <v>46083</v>
      </c>
      <c r="O4603" s="56">
        <v>0.5</v>
      </c>
      <c r="P4603" s="31" t="str">
        <f>TEXT($L4603, "dddd")</f>
        <v>Sunday</v>
      </c>
      <c r="Q4603" s="39" t="s">
        <v>43</v>
      </c>
      <c r="R4603" s="39">
        <v>2177</v>
      </c>
      <c r="S4603" s="1" t="str">
        <f>IF(OR(MONTH(L4603)=12, MONTH(L4603)&lt;=5), "Dry Season", "Wet Season")</f>
        <v>Dry Season</v>
      </c>
      <c r="T4603" s="1">
        <v>1</v>
      </c>
      <c r="U4603" s="1">
        <v>0</v>
      </c>
      <c r="V4603" s="1">
        <v>0</v>
      </c>
      <c r="W4603" s="2">
        <f>IF(ISNUMBER(SEARCH("N/A", X4603)), 0, 1)</f>
        <v>0</v>
      </c>
      <c r="X4603" s="1" t="s">
        <v>44</v>
      </c>
      <c r="Y4603" s="1"/>
      <c r="Z4603" s="1"/>
      <c r="AA4603" s="11" cm="1">
        <f t="array" ref="AA4603">IF(ISBLANK(Y4603), 0, VINCentyInvDistance(F4603,G4603,Y4603,Z4603))</f>
        <v>0</v>
      </c>
      <c r="AB4603" s="1">
        <v>0</v>
      </c>
      <c r="AC4603" s="1">
        <v>8.6</v>
      </c>
      <c r="AD4603" s="1">
        <v>4.3</v>
      </c>
      <c r="AE4603" s="1">
        <v>26</v>
      </c>
      <c r="AF4603" s="1"/>
      <c r="AG4603" s="1" t="s">
        <v>731</v>
      </c>
      <c r="AH4603" s="1" t="str">
        <f>TRIM(MID(SUBSTITUTE($H4603,",",REPT(" ",200)),(LEN($H4603)-LEN(SUBSTITUTE($H4603,",",""))-3)*200+1,200))</f>
        <v>Cebu City</v>
      </c>
      <c r="AI4603" s="1" t="str">
        <f>TRIM(MID(SUBSTITUTE($H4603,",",REPT(" ",200)),(LEN($H4603)-LEN(SUBSTITUTE($H4603,",",""))-2)*200+1,200))</f>
        <v>Central Visayas</v>
      </c>
      <c r="AJ4603" s="1" t="s">
        <v>55</v>
      </c>
      <c r="AK4603" t="s">
        <v>17674</v>
      </c>
      <c r="AL4603" s="1">
        <v>3</v>
      </c>
      <c r="AM4603" s="1" t="s">
        <v>14833</v>
      </c>
    </row>
    <row r="4604" spans="1:39" ht="12.75" customHeight="1">
      <c r="A4604" s="1"/>
      <c r="B4604" s="1" t="s">
        <v>14834</v>
      </c>
      <c r="C4604" s="1" t="s">
        <v>15886</v>
      </c>
      <c r="D4604" s="3" t="str">
        <f ca="1">IFERROR(__xludf.DUMMYFUNCTION("PROPER(REGEXEXTRACT(B4575, ""(?:https?:\/\/)?(?:www\.)?([a-zA-Z0-9-]+)\.""))"),"Skyscanner")</f>
        <v>Skyscanner</v>
      </c>
      <c r="E4604" s="1" t="s">
        <v>14836</v>
      </c>
      <c r="F4604" s="1">
        <v>10.312851999999999</v>
      </c>
      <c r="G4604" s="1">
        <v>123.893597</v>
      </c>
      <c r="H4604" s="1" t="s">
        <v>14837</v>
      </c>
      <c r="I4604" s="1" t="s">
        <v>2622</v>
      </c>
      <c r="J4604" s="1">
        <f>IF(K4604="URBAN",1,IF(K4604="SUBURBAN",2,IF(K4604="RURAL",3,"")))</f>
        <v>1</v>
      </c>
      <c r="K4604" s="1" t="s">
        <v>42</v>
      </c>
      <c r="L4604" s="18">
        <v>46082</v>
      </c>
      <c r="M4604" s="49">
        <v>0.58333333333333337</v>
      </c>
      <c r="N4604" s="18">
        <v>46083</v>
      </c>
      <c r="O4604" s="56">
        <v>0.5</v>
      </c>
      <c r="P4604" s="31" t="str">
        <f>TEXT($L4604, "dddd")</f>
        <v>Sunday</v>
      </c>
      <c r="Q4604" s="39" t="s">
        <v>1341</v>
      </c>
      <c r="R4604" s="39">
        <v>3547</v>
      </c>
      <c r="S4604" s="1" t="str">
        <f>IF(OR(MONTH(L4604)=12, MONTH(L4604)&lt;=5), "Dry Season", "Wet Season")</f>
        <v>Dry Season</v>
      </c>
      <c r="T4604" s="1">
        <v>1</v>
      </c>
      <c r="U4604" s="1">
        <v>0</v>
      </c>
      <c r="V4604" s="1">
        <v>0</v>
      </c>
      <c r="W4604" s="2">
        <f>IF(ISNUMBER(SEARCH("N/A", X4604)), 0, 1)</f>
        <v>0</v>
      </c>
      <c r="X4604" s="1" t="s">
        <v>44</v>
      </c>
      <c r="Y4604" s="1"/>
      <c r="Z4604" s="1"/>
      <c r="AA4604" s="11" cm="1">
        <f t="array" ref="AA4604">IF(ISBLANK(Y4604), 0, VINCentyInvDistance(F4604,G4604,Y4604,Z4604))</f>
        <v>0</v>
      </c>
      <c r="AB4604" s="1">
        <v>0</v>
      </c>
      <c r="AC4604" s="1">
        <v>9.8000000000000007</v>
      </c>
      <c r="AD4604" s="1">
        <v>4.9000000000000004</v>
      </c>
      <c r="AE4604" s="1">
        <v>271</v>
      </c>
      <c r="AF4604" s="1"/>
      <c r="AG4604" s="1" t="s">
        <v>731</v>
      </c>
      <c r="AH4604" s="1" t="str">
        <f>TRIM(MID(SUBSTITUTE($H4604,",",REPT(" ",200)),(LEN($H4604)-LEN(SUBSTITUTE($H4604,",",""))-3)*200+1,200))</f>
        <v>Cebu City</v>
      </c>
      <c r="AI4604" s="1" t="str">
        <f>TRIM(MID(SUBSTITUTE($H4604,",",REPT(" ",200)),(LEN($H4604)-LEN(SUBSTITUTE($H4604,",",""))-2)*200+1,200))</f>
        <v>Central Visayas</v>
      </c>
      <c r="AJ4604" s="1" t="s">
        <v>55</v>
      </c>
      <c r="AK4604" t="s">
        <v>17675</v>
      </c>
      <c r="AL4604" s="1">
        <v>3</v>
      </c>
      <c r="AM4604" s="1" t="s">
        <v>14838</v>
      </c>
    </row>
    <row r="4605" spans="1:39" ht="12.75" customHeight="1">
      <c r="A4605" s="1"/>
      <c r="B4605" s="1" t="s">
        <v>14839</v>
      </c>
      <c r="C4605" s="1" t="s">
        <v>15887</v>
      </c>
      <c r="D4605" s="3" t="str">
        <f ca="1">IFERROR(__xludf.DUMMYFUNCTION("PROPER(REGEXEXTRACT(B4576, ""(?:https?:\/\/)?(?:www\.)?([a-zA-Z0-9-]+)\.""))"),"Skyscanner")</f>
        <v>Skyscanner</v>
      </c>
      <c r="E4605" s="1" t="s">
        <v>14841</v>
      </c>
      <c r="F4605" s="1">
        <v>10.322608000000001</v>
      </c>
      <c r="G4605" s="1">
        <v>123.91387400000001</v>
      </c>
      <c r="H4605" s="1" t="s">
        <v>14842</v>
      </c>
      <c r="I4605" s="1" t="s">
        <v>2622</v>
      </c>
      <c r="J4605" s="1">
        <f>IF(K4605="URBAN",1,IF(K4605="SUBURBAN",2,IF(K4605="RURAL",3,"")))</f>
        <v>1</v>
      </c>
      <c r="K4605" s="1" t="s">
        <v>42</v>
      </c>
      <c r="L4605" s="18">
        <v>46082</v>
      </c>
      <c r="M4605" s="49">
        <v>0.58333333333333337</v>
      </c>
      <c r="N4605" s="18">
        <v>46083</v>
      </c>
      <c r="O4605" s="56">
        <v>0.5</v>
      </c>
      <c r="P4605" s="31" t="str">
        <f>TEXT($L4605, "dddd")</f>
        <v>Sunday</v>
      </c>
      <c r="Q4605" s="39" t="s">
        <v>43</v>
      </c>
      <c r="R4605" s="39">
        <v>2637</v>
      </c>
      <c r="S4605" s="1" t="str">
        <f>IF(OR(MONTH(L4605)=12, MONTH(L4605)&lt;=5), "Dry Season", "Wet Season")</f>
        <v>Dry Season</v>
      </c>
      <c r="T4605" s="1">
        <v>1</v>
      </c>
      <c r="U4605" s="1">
        <v>0</v>
      </c>
      <c r="V4605" s="1">
        <v>0</v>
      </c>
      <c r="W4605" s="2">
        <f>IF(ISNUMBER(SEARCH("N/A", X4605)), 0, 1)</f>
        <v>0</v>
      </c>
      <c r="X4605" s="1" t="s">
        <v>44</v>
      </c>
      <c r="Y4605" s="1"/>
      <c r="Z4605" s="1"/>
      <c r="AA4605" s="11" cm="1">
        <f t="array" ref="AA4605">IF(ISBLANK(Y4605), 0, VINCentyInvDistance(F4605,G4605,Y4605,Z4605))</f>
        <v>0</v>
      </c>
      <c r="AB4605" s="1">
        <v>0</v>
      </c>
      <c r="AC4605" s="1">
        <v>7.2</v>
      </c>
      <c r="AD4605" s="1">
        <v>3.6</v>
      </c>
      <c r="AE4605" s="1">
        <v>672</v>
      </c>
      <c r="AF4605" s="1"/>
      <c r="AG4605" s="1" t="s">
        <v>731</v>
      </c>
      <c r="AH4605" s="1" t="str">
        <f>TRIM(MID(SUBSTITUTE($H4605,",",REPT(" ",200)),(LEN($H4605)-LEN(SUBSTITUTE($H4605,",",""))-3)*200+1,200))</f>
        <v>Cebu City</v>
      </c>
      <c r="AI4605" s="1" t="str">
        <f>TRIM(MID(SUBSTITUTE($H4605,",",REPT(" ",200)),(LEN($H4605)-LEN(SUBSTITUTE($H4605,",",""))-2)*200+1,200))</f>
        <v>Central Visayas</v>
      </c>
      <c r="AJ4605" s="1" t="s">
        <v>55</v>
      </c>
      <c r="AK4605" t="s">
        <v>17676</v>
      </c>
      <c r="AL4605" s="1">
        <v>3</v>
      </c>
      <c r="AM4605" s="1" t="s">
        <v>14843</v>
      </c>
    </row>
    <row r="4606" spans="1:39" ht="12.75" customHeight="1">
      <c r="A4606" s="1"/>
      <c r="B4606" s="1" t="s">
        <v>14844</v>
      </c>
      <c r="C4606" s="1" t="s">
        <v>15888</v>
      </c>
      <c r="D4606" s="3" t="str">
        <f ca="1">IFERROR(__xludf.DUMMYFUNCTION("PROPER(REGEXEXTRACT(B4577, ""(?:https?:\/\/)?(?:www\.)?([a-zA-Z0-9-]+)\.""))"),"Skyscanner")</f>
        <v>Skyscanner</v>
      </c>
      <c r="E4606" s="1" t="s">
        <v>14846</v>
      </c>
      <c r="F4606" s="1">
        <v>10.310890000000001</v>
      </c>
      <c r="G4606" s="1">
        <v>123.89758</v>
      </c>
      <c r="H4606" s="1" t="s">
        <v>14847</v>
      </c>
      <c r="I4606" s="1" t="s">
        <v>2622</v>
      </c>
      <c r="J4606" s="1">
        <f>IF(K4606="URBAN",1,IF(K4606="SUBURBAN",2,IF(K4606="RURAL",3,"")))</f>
        <v>1</v>
      </c>
      <c r="K4606" s="1" t="s">
        <v>42</v>
      </c>
      <c r="L4606" s="18">
        <v>46082</v>
      </c>
      <c r="M4606" s="49">
        <v>0.58333333333333337</v>
      </c>
      <c r="N4606" s="18">
        <v>46083</v>
      </c>
      <c r="O4606" s="56">
        <v>0.54166666666666663</v>
      </c>
      <c r="P4606" s="31" t="str">
        <f>TEXT($L4606, "dddd")</f>
        <v>Sunday</v>
      </c>
      <c r="Q4606" s="39" t="s">
        <v>43</v>
      </c>
      <c r="R4606" s="39">
        <v>1612</v>
      </c>
      <c r="S4606" s="1" t="str">
        <f>IF(OR(MONTH(L4606)=12, MONTH(L4606)&lt;=5), "Dry Season", "Wet Season")</f>
        <v>Dry Season</v>
      </c>
      <c r="T4606" s="1">
        <v>1</v>
      </c>
      <c r="U4606" s="1">
        <v>0</v>
      </c>
      <c r="V4606" s="1">
        <v>0</v>
      </c>
      <c r="W4606" s="2">
        <f>IF(ISNUMBER(SEARCH("N/A", X4606)), 0, 1)</f>
        <v>0</v>
      </c>
      <c r="X4606" s="1" t="s">
        <v>44</v>
      </c>
      <c r="Y4606" s="1"/>
      <c r="Z4606" s="1"/>
      <c r="AA4606" s="11" cm="1">
        <f t="array" ref="AA4606">IF(ISBLANK(Y4606), 0, VINCentyInvDistance(F4606,G4606,Y4606,Z4606))</f>
        <v>0</v>
      </c>
      <c r="AB4606" s="1">
        <v>0</v>
      </c>
      <c r="AC4606" s="1">
        <v>6</v>
      </c>
      <c r="AD4606" s="1">
        <v>3</v>
      </c>
      <c r="AE4606" s="1">
        <v>1</v>
      </c>
      <c r="AF4606" s="1"/>
      <c r="AG4606" s="1" t="s">
        <v>731</v>
      </c>
      <c r="AH4606" s="1" t="str">
        <f>TRIM(MID(SUBSTITUTE($H4606,",",REPT(" ",200)),(LEN($H4606)-LEN(SUBSTITUTE($H4606,",",""))-3)*200+1,200))</f>
        <v>Cebu City</v>
      </c>
      <c r="AI4606" s="1" t="str">
        <f>TRIM(MID(SUBSTITUTE($H4606,",",REPT(" ",200)),(LEN($H4606)-LEN(SUBSTITUTE($H4606,",",""))-2)*200+1,200))</f>
        <v>Central Visayas</v>
      </c>
      <c r="AJ4606" s="1" t="s">
        <v>55</v>
      </c>
      <c r="AK4606" t="s">
        <v>17677</v>
      </c>
      <c r="AL4606" s="2">
        <v>0</v>
      </c>
      <c r="AM4606" s="1" t="s">
        <v>14848</v>
      </c>
    </row>
    <row r="4607" spans="1:39" ht="12.75" customHeight="1">
      <c r="A4607" s="1"/>
      <c r="B4607" s="1" t="s">
        <v>14849</v>
      </c>
      <c r="C4607" s="1" t="s">
        <v>15889</v>
      </c>
      <c r="D4607" s="3" t="str">
        <f ca="1">IFERROR(__xludf.DUMMYFUNCTION("PROPER(REGEXEXTRACT(B4578, ""(?:https?:\/\/)?(?:www\.)?([a-zA-Z0-9-]+)\.""))"),"Skyscanner")</f>
        <v>Skyscanner</v>
      </c>
      <c r="E4607" s="1" t="s">
        <v>14851</v>
      </c>
      <c r="F4607" s="1">
        <v>10.304869999999999</v>
      </c>
      <c r="G4607" s="1">
        <v>123.89825999999999</v>
      </c>
      <c r="H4607" s="1" t="s">
        <v>14852</v>
      </c>
      <c r="I4607" s="1" t="s">
        <v>2622</v>
      </c>
      <c r="J4607" s="1">
        <f>IF(K4607="URBAN",1,IF(K4607="SUBURBAN",2,IF(K4607="RURAL",3,"")))</f>
        <v>1</v>
      </c>
      <c r="K4607" s="1" t="s">
        <v>42</v>
      </c>
      <c r="L4607" s="18">
        <v>46082</v>
      </c>
      <c r="M4607" s="49">
        <v>0.58333333333333337</v>
      </c>
      <c r="N4607" s="18">
        <v>46083</v>
      </c>
      <c r="O4607" s="56">
        <v>0.5</v>
      </c>
      <c r="P4607" s="31" t="str">
        <f>TEXT($L4607, "dddd")</f>
        <v>Sunday</v>
      </c>
      <c r="Q4607" s="39" t="s">
        <v>1341</v>
      </c>
      <c r="R4607" s="39">
        <v>1527</v>
      </c>
      <c r="S4607" s="1" t="str">
        <f>IF(OR(MONTH(L4607)=12, MONTH(L4607)&lt;=5), "Dry Season", "Wet Season")</f>
        <v>Dry Season</v>
      </c>
      <c r="T4607" s="1">
        <v>1</v>
      </c>
      <c r="U4607" s="1">
        <v>0</v>
      </c>
      <c r="V4607" s="1">
        <v>0</v>
      </c>
      <c r="W4607" s="2">
        <f>IF(ISNUMBER(SEARCH("N/A", X4607)), 0, 1)</f>
        <v>0</v>
      </c>
      <c r="X4607" s="1" t="s">
        <v>44</v>
      </c>
      <c r="Y4607" s="1"/>
      <c r="Z4607" s="1"/>
      <c r="AA4607" s="11" cm="1">
        <f t="array" ref="AA4607">IF(ISBLANK(Y4607), 0, VINCentyInvDistance(F4607,G4607,Y4607,Z4607))</f>
        <v>0</v>
      </c>
      <c r="AB4607" s="1">
        <v>1</v>
      </c>
      <c r="AC4607" s="1">
        <v>7.2</v>
      </c>
      <c r="AD4607" s="1">
        <v>3.6</v>
      </c>
      <c r="AE4607" s="1">
        <v>102</v>
      </c>
      <c r="AF4607" s="1"/>
      <c r="AG4607" s="1" t="s">
        <v>731</v>
      </c>
      <c r="AH4607" s="1" t="str">
        <f>TRIM(MID(SUBSTITUTE($H4607,",",REPT(" ",200)),(LEN($H4607)-LEN(SUBSTITUTE($H4607,",",""))-3)*200+1,200))</f>
        <v>Cebu City</v>
      </c>
      <c r="AI4607" s="1" t="str">
        <f>TRIM(MID(SUBSTITUTE($H4607,",",REPT(" ",200)),(LEN($H4607)-LEN(SUBSTITUTE($H4607,",",""))-2)*200+1,200))</f>
        <v>Central Visayas</v>
      </c>
      <c r="AJ4607" s="1" t="s">
        <v>55</v>
      </c>
      <c r="AK4607" t="s">
        <v>17678</v>
      </c>
      <c r="AL4607" s="1">
        <v>2</v>
      </c>
      <c r="AM4607" s="1" t="s">
        <v>14853</v>
      </c>
    </row>
    <row r="4608" spans="1:39" ht="12.75" customHeight="1">
      <c r="A4608" s="1"/>
      <c r="B4608" s="1" t="s">
        <v>14854</v>
      </c>
      <c r="C4608" s="1" t="s">
        <v>15890</v>
      </c>
      <c r="D4608" s="3" t="str">
        <f ca="1">IFERROR(__xludf.DUMMYFUNCTION("PROPER(REGEXEXTRACT(B4579, ""(?:https?:\/\/)?(?:www\.)?([a-zA-Z0-9-]+)\.""))"),"Skyscanner")</f>
        <v>Skyscanner</v>
      </c>
      <c r="E4608" s="1" t="s">
        <v>14856</v>
      </c>
      <c r="F4608" s="1">
        <v>10.320261</v>
      </c>
      <c r="G4608" s="1">
        <v>123.90307900000001</v>
      </c>
      <c r="H4608" s="1" t="s">
        <v>14857</v>
      </c>
      <c r="I4608" s="1" t="s">
        <v>2622</v>
      </c>
      <c r="J4608" s="1">
        <f>IF(K4608="URBAN",1,IF(K4608="SUBURBAN",2,IF(K4608="RURAL",3,"")))</f>
        <v>1</v>
      </c>
      <c r="K4608" s="1" t="s">
        <v>42</v>
      </c>
      <c r="L4608" s="18">
        <v>46082</v>
      </c>
      <c r="M4608" s="49">
        <v>0.625</v>
      </c>
      <c r="N4608" s="18">
        <v>46083</v>
      </c>
      <c r="O4608" s="56">
        <v>0.5</v>
      </c>
      <c r="P4608" s="31" t="str">
        <f>TEXT($L4608, "dddd")</f>
        <v>Sunday</v>
      </c>
      <c r="Q4608" s="39" t="s">
        <v>43</v>
      </c>
      <c r="R4608" s="39">
        <v>2827</v>
      </c>
      <c r="S4608" s="1" t="str">
        <f>IF(OR(MONTH(L4608)=12, MONTH(L4608)&lt;=5), "Dry Season", "Wet Season")</f>
        <v>Dry Season</v>
      </c>
      <c r="T4608" s="1">
        <v>1</v>
      </c>
      <c r="U4608" s="1">
        <v>0</v>
      </c>
      <c r="V4608" s="1">
        <v>0</v>
      </c>
      <c r="W4608" s="2">
        <f>IF(ISNUMBER(SEARCH("N/A", X4608)), 0, 1)</f>
        <v>0</v>
      </c>
      <c r="X4608" s="1" t="s">
        <v>44</v>
      </c>
      <c r="Y4608" s="1"/>
      <c r="Z4608" s="1"/>
      <c r="AA4608" s="11" cm="1">
        <f t="array" ref="AA4608">IF(ISBLANK(Y4608), 0, VINCentyInvDistance(F4608,G4608,Y4608,Z4608))</f>
        <v>0</v>
      </c>
      <c r="AB4608" s="1">
        <v>0</v>
      </c>
      <c r="AC4608" s="1">
        <v>7.4</v>
      </c>
      <c r="AD4608" s="1">
        <v>0</v>
      </c>
      <c r="AE4608" s="1">
        <v>1245</v>
      </c>
      <c r="AF4608" s="1"/>
      <c r="AG4608" s="1" t="s">
        <v>731</v>
      </c>
      <c r="AH4608" s="1" t="str">
        <f>TRIM(MID(SUBSTITUTE($H4608,",",REPT(" ",200)),(LEN($H4608)-LEN(SUBSTITUTE($H4608,",",""))-3)*200+1,200))</f>
        <v>Cebu City</v>
      </c>
      <c r="AI4608" s="1" t="str">
        <f>TRIM(MID(SUBSTITUTE($H4608,",",REPT(" ",200)),(LEN($H4608)-LEN(SUBSTITUTE($H4608,",",""))-2)*200+1,200))</f>
        <v>Central Visayas</v>
      </c>
      <c r="AJ4608" s="1" t="s">
        <v>55</v>
      </c>
      <c r="AK4608" t="s">
        <v>17679</v>
      </c>
      <c r="AL4608" s="1">
        <v>3</v>
      </c>
      <c r="AM4608" s="1" t="s">
        <v>14858</v>
      </c>
    </row>
    <row r="4609" spans="1:39" ht="12.75" customHeight="1">
      <c r="A4609" s="1"/>
      <c r="B4609" s="1" t="s">
        <v>14859</v>
      </c>
      <c r="C4609" s="1" t="s">
        <v>15891</v>
      </c>
      <c r="D4609" s="3" t="str">
        <f ca="1">IFERROR(__xludf.DUMMYFUNCTION("PROPER(REGEXEXTRACT(B4580, ""(?:https?:\/\/)?(?:www\.)?([a-zA-Z0-9-]+)\.""))"),"Skyscanner")</f>
        <v>Skyscanner</v>
      </c>
      <c r="E4609" s="1" t="s">
        <v>14861</v>
      </c>
      <c r="F4609" s="1">
        <v>10.317318999999999</v>
      </c>
      <c r="G4609" s="1">
        <v>123.893422</v>
      </c>
      <c r="H4609" s="1" t="s">
        <v>14862</v>
      </c>
      <c r="I4609" s="1" t="s">
        <v>2622</v>
      </c>
      <c r="J4609" s="1">
        <f>IF(K4609="URBAN",1,IF(K4609="SUBURBAN",2,IF(K4609="RURAL",3,"")))</f>
        <v>1</v>
      </c>
      <c r="K4609" s="1" t="s">
        <v>42</v>
      </c>
      <c r="L4609" s="18">
        <v>46082</v>
      </c>
      <c r="M4609" s="49">
        <v>0.58333333333333337</v>
      </c>
      <c r="N4609" s="18">
        <v>46083</v>
      </c>
      <c r="O4609" s="56">
        <v>0.5</v>
      </c>
      <c r="P4609" s="31" t="str">
        <f>TEXT($L4609, "dddd")</f>
        <v>Sunday</v>
      </c>
      <c r="Q4609" s="39" t="s">
        <v>207</v>
      </c>
      <c r="R4609" s="39">
        <v>5177</v>
      </c>
      <c r="S4609" s="1" t="str">
        <f>IF(OR(MONTH(L4609)=12, MONTH(L4609)&lt;=5), "Dry Season", "Wet Season")</f>
        <v>Dry Season</v>
      </c>
      <c r="T4609" s="1">
        <v>1</v>
      </c>
      <c r="U4609" s="1">
        <v>0</v>
      </c>
      <c r="V4609" s="1">
        <v>0</v>
      </c>
      <c r="W4609" s="2">
        <f>IF(ISNUMBER(SEARCH("N/A", X4609)), 0, 1)</f>
        <v>0</v>
      </c>
      <c r="X4609" s="1" t="s">
        <v>44</v>
      </c>
      <c r="Y4609" s="1"/>
      <c r="Z4609" s="1"/>
      <c r="AA4609" s="11" cm="1">
        <f t="array" ref="AA4609">IF(ISBLANK(Y4609), 0, VINCentyInvDistance(F4609,G4609,Y4609,Z4609))</f>
        <v>0</v>
      </c>
      <c r="AB4609" s="1">
        <v>1</v>
      </c>
      <c r="AC4609" s="1">
        <v>8.4</v>
      </c>
      <c r="AD4609" s="1">
        <v>4.2</v>
      </c>
      <c r="AE4609" s="1">
        <v>1288</v>
      </c>
      <c r="AF4609" s="1"/>
      <c r="AG4609" s="1" t="s">
        <v>731</v>
      </c>
      <c r="AH4609" s="1" t="str">
        <f>TRIM(MID(SUBSTITUTE($H4609,",",REPT(" ",200)),(LEN($H4609)-LEN(SUBSTITUTE($H4609,",",""))-3)*200+1,200))</f>
        <v>Cebu City</v>
      </c>
      <c r="AI4609" s="1" t="str">
        <f>TRIM(MID(SUBSTITUTE($H4609,",",REPT(" ",200)),(LEN($H4609)-LEN(SUBSTITUTE($H4609,",",""))-2)*200+1,200))</f>
        <v>Central Visayas</v>
      </c>
      <c r="AJ4609" s="1" t="s">
        <v>55</v>
      </c>
      <c r="AK4609" t="s">
        <v>17680</v>
      </c>
      <c r="AL4609" s="1">
        <v>4</v>
      </c>
      <c r="AM4609" s="1" t="s">
        <v>14863</v>
      </c>
    </row>
    <row r="4610" spans="1:39" ht="12.75" customHeight="1">
      <c r="A4610" s="1"/>
      <c r="B4610" s="1" t="s">
        <v>14864</v>
      </c>
      <c r="C4610" s="1" t="s">
        <v>15892</v>
      </c>
      <c r="D4610" s="3" t="str">
        <f ca="1">IFERROR(__xludf.DUMMYFUNCTION("PROPER(REGEXEXTRACT(B4581, ""(?:https?:\/\/)?(?:www\.)?([a-zA-Z0-9-]+)\.""))"),"Skyscanner")</f>
        <v>Skyscanner</v>
      </c>
      <c r="E4610" s="1" t="s">
        <v>14866</v>
      </c>
      <c r="F4610" s="1">
        <v>10.310840000000001</v>
      </c>
      <c r="G4610" s="1">
        <v>123.89725</v>
      </c>
      <c r="H4610" s="1" t="s">
        <v>14847</v>
      </c>
      <c r="I4610" s="1" t="s">
        <v>2622</v>
      </c>
      <c r="J4610" s="1">
        <f>IF(K4610="URBAN",1,IF(K4610="SUBURBAN",2,IF(K4610="RURAL",3,"")))</f>
        <v>1</v>
      </c>
      <c r="K4610" s="1" t="s">
        <v>42</v>
      </c>
      <c r="L4610" s="18">
        <v>46082</v>
      </c>
      <c r="M4610" s="49">
        <v>0.625</v>
      </c>
      <c r="N4610" s="18">
        <v>46083</v>
      </c>
      <c r="O4610" s="56">
        <v>0.5</v>
      </c>
      <c r="P4610" s="31" t="str">
        <f>TEXT($L4610, "dddd")</f>
        <v>Sunday</v>
      </c>
      <c r="Q4610" s="39" t="s">
        <v>43</v>
      </c>
      <c r="R4610" s="39">
        <v>1895</v>
      </c>
      <c r="S4610" s="1" t="str">
        <f>IF(OR(MONTH(L4610)=12, MONTH(L4610)&lt;=5), "Dry Season", "Wet Season")</f>
        <v>Dry Season</v>
      </c>
      <c r="T4610" s="1">
        <v>1</v>
      </c>
      <c r="U4610" s="1">
        <v>0</v>
      </c>
      <c r="V4610" s="1">
        <v>0</v>
      </c>
      <c r="W4610" s="2">
        <f>IF(ISNUMBER(SEARCH("N/A", X4610)), 0, 1)</f>
        <v>0</v>
      </c>
      <c r="X4610" s="1" t="s">
        <v>44</v>
      </c>
      <c r="Y4610" s="1"/>
      <c r="Z4610" s="1"/>
      <c r="AA4610" s="11" cm="1">
        <f t="array" ref="AA4610">IF(ISBLANK(Y4610), 0, VINCentyInvDistance(F4610,G4610,Y4610,Z4610))</f>
        <v>0</v>
      </c>
      <c r="AB4610" s="1">
        <v>0</v>
      </c>
      <c r="AC4610" s="1">
        <v>0</v>
      </c>
      <c r="AD4610" s="1">
        <v>0</v>
      </c>
      <c r="AE4610" s="1"/>
      <c r="AF4610" s="1"/>
      <c r="AG4610" s="1" t="s">
        <v>731</v>
      </c>
      <c r="AH4610" s="1" t="str">
        <f>TRIM(MID(SUBSTITUTE($H4610,",",REPT(" ",200)),(LEN($H4610)-LEN(SUBSTITUTE($H4610,",",""))-3)*200+1,200))</f>
        <v>Cebu City</v>
      </c>
      <c r="AI4610" s="1" t="str">
        <f>TRIM(MID(SUBSTITUTE($H4610,",",REPT(" ",200)),(LEN($H4610)-LEN(SUBSTITUTE($H4610,",",""))-2)*200+1,200))</f>
        <v>Central Visayas</v>
      </c>
      <c r="AJ4610" s="1" t="s">
        <v>55</v>
      </c>
      <c r="AK4610" t="s">
        <v>17681</v>
      </c>
      <c r="AL4610" s="2">
        <v>0</v>
      </c>
      <c r="AM4610" s="1" t="s">
        <v>14867</v>
      </c>
    </row>
    <row r="4611" spans="1:39" ht="12.75" customHeight="1">
      <c r="A4611" s="1"/>
      <c r="B4611" s="1" t="s">
        <v>14868</v>
      </c>
      <c r="C4611" s="1" t="s">
        <v>15893</v>
      </c>
      <c r="D4611" s="3" t="str">
        <f ca="1">IFERROR(__xludf.DUMMYFUNCTION("PROPER(REGEXEXTRACT(B4582, ""(?:https?:\/\/)?(?:www\.)?([a-zA-Z0-9-]+)\.""))"),"Skyscanner")</f>
        <v>Skyscanner</v>
      </c>
      <c r="E4611" s="1" t="s">
        <v>14870</v>
      </c>
      <c r="F4611" s="1">
        <v>10.31366</v>
      </c>
      <c r="G4611" s="1">
        <v>123.8929</v>
      </c>
      <c r="H4611" s="1" t="s">
        <v>14871</v>
      </c>
      <c r="I4611" s="1" t="s">
        <v>2622</v>
      </c>
      <c r="J4611" s="1">
        <f>IF(K4611="URBAN",1,IF(K4611="SUBURBAN",2,IF(K4611="RURAL",3,"")))</f>
        <v>1</v>
      </c>
      <c r="K4611" s="1" t="s">
        <v>42</v>
      </c>
      <c r="L4611" s="18">
        <v>46082</v>
      </c>
      <c r="M4611" s="49">
        <v>0.625</v>
      </c>
      <c r="N4611" s="18">
        <v>46083</v>
      </c>
      <c r="O4611" s="56">
        <v>0.5</v>
      </c>
      <c r="P4611" s="31" t="str">
        <f>TEXT($L4611, "dddd")</f>
        <v>Sunday</v>
      </c>
      <c r="Q4611" s="39" t="s">
        <v>207</v>
      </c>
      <c r="R4611" s="39">
        <v>2312</v>
      </c>
      <c r="S4611" s="1" t="str">
        <f>IF(OR(MONTH(L4611)=12, MONTH(L4611)&lt;=5), "Dry Season", "Wet Season")</f>
        <v>Dry Season</v>
      </c>
      <c r="T4611" s="1">
        <v>1</v>
      </c>
      <c r="U4611" s="1">
        <v>0</v>
      </c>
      <c r="V4611" s="1">
        <v>0</v>
      </c>
      <c r="W4611" s="2">
        <f>IF(ISNUMBER(SEARCH("N/A", X4611)), 0, 1)</f>
        <v>0</v>
      </c>
      <c r="X4611" s="1" t="s">
        <v>44</v>
      </c>
      <c r="Y4611" s="1"/>
      <c r="Z4611" s="1"/>
      <c r="AA4611" s="11" cm="1">
        <f t="array" ref="AA4611">IF(ISBLANK(Y4611), 0, VINCentyInvDistance(F4611,G4611,Y4611,Z4611))</f>
        <v>0</v>
      </c>
      <c r="AB4611" s="1">
        <v>1</v>
      </c>
      <c r="AC4611" s="1">
        <v>8.8000000000000007</v>
      </c>
      <c r="AD4611" s="1">
        <v>0</v>
      </c>
      <c r="AE4611" s="1">
        <v>456</v>
      </c>
      <c r="AF4611" s="1"/>
      <c r="AG4611" s="1" t="s">
        <v>731</v>
      </c>
      <c r="AH4611" s="1" t="str">
        <f>TRIM(MID(SUBSTITUTE($H4611,",",REPT(" ",200)),(LEN($H4611)-LEN(SUBSTITUTE($H4611,",",""))-3)*200+1,200))</f>
        <v>Cebu City</v>
      </c>
      <c r="AI4611" s="1" t="str">
        <f>TRIM(MID(SUBSTITUTE($H4611,",",REPT(" ",200)),(LEN($H4611)-LEN(SUBSTITUTE($H4611,",",""))-2)*200+1,200))</f>
        <v>Central Visayas</v>
      </c>
      <c r="AJ4611" s="1" t="s">
        <v>55</v>
      </c>
      <c r="AK4611" t="s">
        <v>17682</v>
      </c>
      <c r="AL4611" s="1">
        <v>3</v>
      </c>
      <c r="AM4611" s="1" t="s">
        <v>14872</v>
      </c>
    </row>
    <row r="4612" spans="1:39" ht="12.75" customHeight="1">
      <c r="A4612" s="1"/>
      <c r="B4612" s="1" t="s">
        <v>14873</v>
      </c>
      <c r="C4612" s="1" t="s">
        <v>15894</v>
      </c>
      <c r="D4612" s="3" t="str">
        <f ca="1">IFERROR(__xludf.DUMMYFUNCTION("PROPER(REGEXEXTRACT(B4583, ""(?:https?:\/\/)?(?:www\.)?([a-zA-Z0-9-]+)\.""))"),"Skyscanner")</f>
        <v>Skyscanner</v>
      </c>
      <c r="E4612" s="1" t="s">
        <v>14875</v>
      </c>
      <c r="F4612" s="1">
        <v>10.317755999999999</v>
      </c>
      <c r="G4612" s="1">
        <v>123.902491</v>
      </c>
      <c r="H4612" s="1" t="s">
        <v>14876</v>
      </c>
      <c r="I4612" s="1" t="s">
        <v>2622</v>
      </c>
      <c r="J4612" s="1">
        <f>IF(K4612="URBAN",1,IF(K4612="SUBURBAN",2,IF(K4612="RURAL",3,"")))</f>
        <v>1</v>
      </c>
      <c r="K4612" s="1" t="s">
        <v>42</v>
      </c>
      <c r="L4612" s="18">
        <v>46082</v>
      </c>
      <c r="M4612" s="49">
        <v>0.58333333333333337</v>
      </c>
      <c r="N4612" s="18">
        <v>46083</v>
      </c>
      <c r="O4612" s="56">
        <v>0.5</v>
      </c>
      <c r="P4612" s="31" t="str">
        <f>TEXT($L4612, "dddd")</f>
        <v>Sunday</v>
      </c>
      <c r="Q4612" s="39" t="s">
        <v>1341</v>
      </c>
      <c r="R4612" s="39">
        <v>2155</v>
      </c>
      <c r="S4612" s="1" t="str">
        <f>IF(OR(MONTH(L4612)=12, MONTH(L4612)&lt;=5), "Dry Season", "Wet Season")</f>
        <v>Dry Season</v>
      </c>
      <c r="T4612" s="1">
        <v>1</v>
      </c>
      <c r="U4612" s="1">
        <v>0</v>
      </c>
      <c r="V4612" s="1">
        <v>0</v>
      </c>
      <c r="W4612" s="2">
        <f>IF(ISNUMBER(SEARCH("N/A", X4612)), 0, 1)</f>
        <v>0</v>
      </c>
      <c r="X4612" s="1" t="s">
        <v>44</v>
      </c>
      <c r="Y4612" s="1"/>
      <c r="Z4612" s="1"/>
      <c r="AA4612" s="11" cm="1">
        <f t="array" ref="AA4612">IF(ISBLANK(Y4612), 0, VINCentyInvDistance(F4612,G4612,Y4612,Z4612))</f>
        <v>0</v>
      </c>
      <c r="AB4612" s="1">
        <v>0</v>
      </c>
      <c r="AC4612" s="1">
        <v>8</v>
      </c>
      <c r="AD4612" s="1">
        <v>4</v>
      </c>
      <c r="AE4612" s="1">
        <v>1654</v>
      </c>
      <c r="AF4612" s="1"/>
      <c r="AG4612" s="1" t="s">
        <v>731</v>
      </c>
      <c r="AH4612" s="1" t="str">
        <f>TRIM(MID(SUBSTITUTE($H4612,",",REPT(" ",200)),(LEN($H4612)-LEN(SUBSTITUTE($H4612,",",""))-3)*200+1,200))</f>
        <v>Cebu City</v>
      </c>
      <c r="AI4612" s="1" t="str">
        <f>TRIM(MID(SUBSTITUTE($H4612,",",REPT(" ",200)),(LEN($H4612)-LEN(SUBSTITUTE($H4612,",",""))-2)*200+1,200))</f>
        <v>Central Visayas</v>
      </c>
      <c r="AJ4612" s="1" t="s">
        <v>55</v>
      </c>
      <c r="AK4612" t="s">
        <v>14877</v>
      </c>
      <c r="AL4612" s="1">
        <v>3</v>
      </c>
      <c r="AM4612" s="1" t="s">
        <v>14878</v>
      </c>
    </row>
    <row r="4613" spans="1:39" ht="12.75" customHeight="1">
      <c r="A4613" s="1"/>
      <c r="B4613" s="1" t="s">
        <v>14903</v>
      </c>
      <c r="C4613" s="1" t="s">
        <v>15895</v>
      </c>
      <c r="D4613" s="3" t="str">
        <f ca="1">IFERROR(__xludf.DUMMYFUNCTION("PROPER(REGEXEXTRACT(B4584, ""(?:https?:\/\/)?(?:www\.)?([a-zA-Z0-9-]+)\.""))"),"Skyscanner")</f>
        <v>Skyscanner</v>
      </c>
      <c r="E4613" s="1" t="s">
        <v>14905</v>
      </c>
      <c r="F4613" s="1">
        <v>10.33281</v>
      </c>
      <c r="G4613" s="1">
        <v>123.90907</v>
      </c>
      <c r="H4613" s="1" t="s">
        <v>14906</v>
      </c>
      <c r="I4613" s="1" t="s">
        <v>2622</v>
      </c>
      <c r="J4613" s="1">
        <f>IF(K4613="URBAN",1,IF(K4613="SUBURBAN",2,IF(K4613="RURAL",3,"")))</f>
        <v>1</v>
      </c>
      <c r="K4613" s="1" t="s">
        <v>42</v>
      </c>
      <c r="L4613" s="18">
        <v>46082</v>
      </c>
      <c r="M4613" s="49">
        <v>0.58333333333333337</v>
      </c>
      <c r="N4613" s="18">
        <v>46083</v>
      </c>
      <c r="O4613" s="56">
        <v>0.54166666666666663</v>
      </c>
      <c r="P4613" s="31" t="str">
        <f>TEXT($L4613, "dddd")</f>
        <v>Sunday</v>
      </c>
      <c r="Q4613" s="39" t="s">
        <v>43</v>
      </c>
      <c r="R4613" s="39">
        <v>0</v>
      </c>
      <c r="S4613" s="1" t="str">
        <f>IF(OR(MONTH(L4613)=12, MONTH(L4613)&lt;=5), "Dry Season", "Wet Season")</f>
        <v>Dry Season</v>
      </c>
      <c r="T4613" s="1">
        <v>1</v>
      </c>
      <c r="U4613" s="1">
        <v>0</v>
      </c>
      <c r="V4613" s="1">
        <v>0</v>
      </c>
      <c r="W4613" s="2">
        <f>IF(ISNUMBER(SEARCH("N/A", X4613)), 0, 1)</f>
        <v>0</v>
      </c>
      <c r="X4613" s="1" t="s">
        <v>44</v>
      </c>
      <c r="Y4613" s="1"/>
      <c r="Z4613" s="1"/>
      <c r="AA4613" s="11" cm="1">
        <f t="array" ref="AA4613">IF(ISBLANK(Y4613), 0, VINCentyInvDistance(F4613,G4613,Y4613,Z4613))</f>
        <v>0</v>
      </c>
      <c r="AB4613" s="1">
        <v>0</v>
      </c>
      <c r="AC4613" s="1">
        <v>0</v>
      </c>
      <c r="AD4613" s="1">
        <v>0</v>
      </c>
      <c r="AE4613" s="1"/>
      <c r="AF4613" s="1"/>
      <c r="AG4613" s="1" t="s">
        <v>731</v>
      </c>
      <c r="AH4613" s="1" t="str">
        <f>TRIM(MID(SUBSTITUTE($H4613,",",REPT(" ",200)),(LEN($H4613)-LEN(SUBSTITUTE($H4613,",",""))-3)*200+1,200))</f>
        <v>Cebu City</v>
      </c>
      <c r="AI4613" s="1" t="str">
        <f>TRIM(MID(SUBSTITUTE($H4613,",",REPT(" ",200)),(LEN($H4613)-LEN(SUBSTITUTE($H4613,",",""))-2)*200+1,200))</f>
        <v>Central Visayas</v>
      </c>
      <c r="AJ4613" s="1" t="s">
        <v>55</v>
      </c>
      <c r="AK4613" t="s">
        <v>16465</v>
      </c>
      <c r="AL4613" s="2">
        <v>0</v>
      </c>
      <c r="AM4613" s="1" t="s">
        <v>14907</v>
      </c>
    </row>
    <row r="4614" spans="1:39" ht="12.75" customHeight="1">
      <c r="A4614" s="1"/>
      <c r="B4614" s="1" t="s">
        <v>15896</v>
      </c>
      <c r="C4614" s="1" t="s">
        <v>15897</v>
      </c>
      <c r="D4614" s="3" t="str">
        <f ca="1">IFERROR(__xludf.DUMMYFUNCTION("PROPER(REGEXEXTRACT(B4585, ""(?:https?:\/\/)?(?:www\.)?([a-zA-Z0-9-]+)\.""))"),"Skyscanner")</f>
        <v>Skyscanner</v>
      </c>
      <c r="E4614" s="1" t="s">
        <v>15855</v>
      </c>
      <c r="F4614" s="1">
        <v>10.270149999999999</v>
      </c>
      <c r="G4614" s="1">
        <v>123.87268</v>
      </c>
      <c r="H4614" s="1" t="s">
        <v>15856</v>
      </c>
      <c r="I4614" s="1" t="s">
        <v>2622</v>
      </c>
      <c r="J4614" s="1">
        <f>IF(K4614="URBAN",1,IF(K4614="SUBURBAN",2,IF(K4614="RURAL",3,"")))</f>
        <v>1</v>
      </c>
      <c r="K4614" s="1" t="s">
        <v>42</v>
      </c>
      <c r="L4614" s="18">
        <v>46082</v>
      </c>
      <c r="M4614" s="49">
        <v>0.58333333333333337</v>
      </c>
      <c r="N4614" s="18">
        <v>46083</v>
      </c>
      <c r="O4614" s="56">
        <v>0.5</v>
      </c>
      <c r="P4614" s="31" t="str">
        <f>TEXT($L4614, "dddd")</f>
        <v>Sunday</v>
      </c>
      <c r="Q4614" s="39" t="s">
        <v>207</v>
      </c>
      <c r="R4614" s="39">
        <v>4080</v>
      </c>
      <c r="S4614" s="1" t="str">
        <f>IF(OR(MONTH(L4614)=12, MONTH(L4614)&lt;=5), "Dry Season", "Wet Season")</f>
        <v>Dry Season</v>
      </c>
      <c r="T4614" s="1">
        <v>1</v>
      </c>
      <c r="U4614" s="1">
        <v>0</v>
      </c>
      <c r="V4614" s="1">
        <v>0</v>
      </c>
      <c r="W4614" s="2">
        <f>IF(ISNUMBER(SEARCH("N/A", X4614)), 0, 1)</f>
        <v>0</v>
      </c>
      <c r="X4614" s="1" t="s">
        <v>44</v>
      </c>
      <c r="Y4614" s="1"/>
      <c r="Z4614" s="1"/>
      <c r="AA4614" s="11" cm="1">
        <f t="array" ref="AA4614">IF(ISBLANK(Y4614), 0, VINCentyInvDistance(F4614,G4614,Y4614,Z4614))</f>
        <v>0</v>
      </c>
      <c r="AB4614" s="1">
        <v>0</v>
      </c>
      <c r="AC4614" s="1">
        <v>0</v>
      </c>
      <c r="AD4614" s="1">
        <v>0</v>
      </c>
      <c r="AE4614" s="1"/>
      <c r="AF4614" s="1"/>
      <c r="AG4614" s="1" t="s">
        <v>731</v>
      </c>
      <c r="AH4614" s="1" t="str">
        <f>TRIM(MID(SUBSTITUTE($H4614,",",REPT(" ",200)),(LEN($H4614)-LEN(SUBSTITUTE($H4614,",",""))-3)*200+1,200))</f>
        <v>Cebu City</v>
      </c>
      <c r="AI4614" s="1" t="str">
        <f>TRIM(MID(SUBSTITUTE($H4614,",",REPT(" ",200)),(LEN($H4614)-LEN(SUBSTITUTE($H4614,",",""))-2)*200+1,200))</f>
        <v>Central Visayas</v>
      </c>
      <c r="AJ4614" s="1" t="s">
        <v>55</v>
      </c>
      <c r="AK4614" t="s">
        <v>17760</v>
      </c>
      <c r="AL4614" s="2">
        <v>0</v>
      </c>
      <c r="AM4614" s="1" t="s">
        <v>15898</v>
      </c>
    </row>
    <row r="4615" spans="1:39" ht="12.75" customHeight="1">
      <c r="A4615" s="1"/>
      <c r="B4615" s="1" t="s">
        <v>15899</v>
      </c>
      <c r="C4615" s="1" t="s">
        <v>15900</v>
      </c>
      <c r="D4615" s="3" t="str">
        <f ca="1">IFERROR(__xludf.DUMMYFUNCTION("PROPER(REGEXEXTRACT(B4586, ""(?:https?:\/\/)?(?:www\.)?([a-zA-Z0-9-]+)\.""))"),"Skyscanner")</f>
        <v>Skyscanner</v>
      </c>
      <c r="E4615" s="1" t="s">
        <v>15901</v>
      </c>
      <c r="F4615" s="1">
        <v>10.308630000000001</v>
      </c>
      <c r="G4615" s="1">
        <v>123.91437999999999</v>
      </c>
      <c r="H4615" s="1" t="s">
        <v>15902</v>
      </c>
      <c r="I4615" s="1" t="s">
        <v>2622</v>
      </c>
      <c r="J4615" s="1">
        <f>IF(K4615="URBAN",1,IF(K4615="SUBURBAN",2,IF(K4615="RURAL",3,"")))</f>
        <v>1</v>
      </c>
      <c r="K4615" s="1" t="s">
        <v>42</v>
      </c>
      <c r="L4615" s="18">
        <v>46082</v>
      </c>
      <c r="M4615" s="49">
        <v>0.625</v>
      </c>
      <c r="N4615" s="18">
        <v>46083</v>
      </c>
      <c r="O4615" s="56">
        <v>0.5</v>
      </c>
      <c r="P4615" s="31" t="str">
        <f>TEXT($L4615, "dddd")</f>
        <v>Sunday</v>
      </c>
      <c r="Q4615" s="39" t="s">
        <v>43</v>
      </c>
      <c r="R4615" s="39">
        <v>1479</v>
      </c>
      <c r="S4615" s="1" t="str">
        <f>IF(OR(MONTH(L4615)=12, MONTH(L4615)&lt;=5), "Dry Season", "Wet Season")</f>
        <v>Dry Season</v>
      </c>
      <c r="T4615" s="1">
        <v>1</v>
      </c>
      <c r="U4615" s="1">
        <v>0</v>
      </c>
      <c r="V4615" s="1">
        <v>0</v>
      </c>
      <c r="W4615" s="2">
        <f>IF(ISNUMBER(SEARCH("N/A", X4615)), 0, 1)</f>
        <v>0</v>
      </c>
      <c r="X4615" s="1" t="s">
        <v>44</v>
      </c>
      <c r="Y4615" s="1"/>
      <c r="Z4615" s="1"/>
      <c r="AA4615" s="11" cm="1">
        <f t="array" ref="AA4615">IF(ISBLANK(Y4615), 0, VINCentyInvDistance(F4615,G4615,Y4615,Z4615))</f>
        <v>0</v>
      </c>
      <c r="AB4615" s="1">
        <v>0</v>
      </c>
      <c r="AC4615" s="1">
        <v>0</v>
      </c>
      <c r="AD4615" s="1">
        <v>0</v>
      </c>
      <c r="AE4615" s="1"/>
      <c r="AF4615" s="1"/>
      <c r="AG4615" s="1" t="s">
        <v>731</v>
      </c>
      <c r="AH4615" s="1" t="str">
        <f>TRIM(MID(SUBSTITUTE($H4615,",",REPT(" ",200)),(LEN($H4615)-LEN(SUBSTITUTE($H4615,",",""))-3)*200+1,200))</f>
        <v>Cebu City</v>
      </c>
      <c r="AI4615" s="1" t="str">
        <f>TRIM(MID(SUBSTITUTE($H4615,",",REPT(" ",200)),(LEN($H4615)-LEN(SUBSTITUTE($H4615,",",""))-2)*200+1,200))</f>
        <v>Central Visayas</v>
      </c>
      <c r="AJ4615" s="1" t="s">
        <v>55</v>
      </c>
      <c r="AK4615" t="s">
        <v>15903</v>
      </c>
      <c r="AL4615" s="2">
        <v>0</v>
      </c>
      <c r="AM4615" s="1" t="s">
        <v>15904</v>
      </c>
    </row>
    <row r="4616" spans="1:39" ht="12.75" customHeight="1">
      <c r="A4616" s="1"/>
      <c r="B4616" s="1" t="s">
        <v>15905</v>
      </c>
      <c r="C4616" s="1" t="s">
        <v>15906</v>
      </c>
      <c r="D4616" s="3" t="str">
        <f ca="1">IFERROR(__xludf.DUMMYFUNCTION("PROPER(REGEXEXTRACT(B4587, ""(?:https?:\/\/)?(?:www\.)?([a-zA-Z0-9-]+)\.""))"),"Skyscanner")</f>
        <v>Skyscanner</v>
      </c>
      <c r="E4616" s="1" t="s">
        <v>15907</v>
      </c>
      <c r="F4616" s="1">
        <v>10.32493</v>
      </c>
      <c r="G4616" s="1">
        <v>123.91103</v>
      </c>
      <c r="H4616" s="1" t="s">
        <v>15908</v>
      </c>
      <c r="I4616" s="1" t="s">
        <v>41</v>
      </c>
      <c r="J4616" s="1">
        <f>IF(K4616="URBAN",1,IF(K4616="SUBURBAN",2,IF(K4616="RURAL",3,"")))</f>
        <v>1</v>
      </c>
      <c r="K4616" s="1" t="s">
        <v>42</v>
      </c>
      <c r="L4616" s="18">
        <v>46082</v>
      </c>
      <c r="M4616" s="49">
        <v>0.58333333333333337</v>
      </c>
      <c r="N4616" s="18">
        <v>46083</v>
      </c>
      <c r="O4616" s="56">
        <v>0.45833333333333331</v>
      </c>
      <c r="P4616" s="31" t="str">
        <f>TEXT($L4616, "dddd")</f>
        <v>Sunday</v>
      </c>
      <c r="Q4616" s="39" t="s">
        <v>43</v>
      </c>
      <c r="R4616" s="39">
        <v>2295</v>
      </c>
      <c r="S4616" s="1" t="str">
        <f>IF(OR(MONTH(L4616)=12, MONTH(L4616)&lt;=5), "Dry Season", "Wet Season")</f>
        <v>Dry Season</v>
      </c>
      <c r="T4616" s="1">
        <v>1</v>
      </c>
      <c r="U4616" s="1">
        <v>1</v>
      </c>
      <c r="V4616" s="1">
        <v>0</v>
      </c>
      <c r="W4616" s="2">
        <f>IF(ISNUMBER(SEARCH("N/A", X4616)), 0, 1)</f>
        <v>0</v>
      </c>
      <c r="X4616" s="1" t="s">
        <v>44</v>
      </c>
      <c r="Y4616" s="1"/>
      <c r="Z4616" s="1"/>
      <c r="AA4616" s="11" cm="1">
        <f t="array" ref="AA4616">IF(ISBLANK(Y4616), 0, VINCentyInvDistance(F4616,G4616,Y4616,Z4616))</f>
        <v>0</v>
      </c>
      <c r="AB4616" s="1">
        <v>0</v>
      </c>
      <c r="AC4616" s="1">
        <v>0</v>
      </c>
      <c r="AD4616" s="1">
        <v>0</v>
      </c>
      <c r="AE4616" s="1"/>
      <c r="AF4616" s="1"/>
      <c r="AG4616" s="1" t="s">
        <v>731</v>
      </c>
      <c r="AH4616" s="1" t="str">
        <f>TRIM(MID(SUBSTITUTE($H4616,",",REPT(" ",200)),(LEN($H4616)-LEN(SUBSTITUTE($H4616,",",""))-3)*200+1,200))</f>
        <v>Cebu City</v>
      </c>
      <c r="AI4616" s="1" t="str">
        <f>TRIM(MID(SUBSTITUTE($H4616,",",REPT(" ",200)),(LEN($H4616)-LEN(SUBSTITUTE($H4616,",",""))-2)*200+1,200))</f>
        <v>Central Visayas</v>
      </c>
      <c r="AJ4616" s="1" t="s">
        <v>55</v>
      </c>
      <c r="AK4616" t="s">
        <v>17761</v>
      </c>
      <c r="AL4616" s="2">
        <v>0</v>
      </c>
      <c r="AM4616" s="1" t="s">
        <v>15909</v>
      </c>
    </row>
    <row r="4617" spans="1:39" ht="12.75" customHeight="1">
      <c r="A4617" s="1"/>
      <c r="B4617" s="1" t="s">
        <v>15910</v>
      </c>
      <c r="C4617" s="1" t="s">
        <v>15911</v>
      </c>
      <c r="D4617" s="3" t="str">
        <f ca="1">IFERROR(__xludf.DUMMYFUNCTION("PROPER(REGEXEXTRACT(B4588, ""(?:https?:\/\/)?(?:www\.)?([a-zA-Z0-9-]+)\.""))"),"Skyscanner")</f>
        <v>Skyscanner</v>
      </c>
      <c r="E4617" s="1" t="s">
        <v>15912</v>
      </c>
      <c r="F4617" s="1">
        <v>10.312569999999999</v>
      </c>
      <c r="G4617" s="1">
        <v>123.89472000000001</v>
      </c>
      <c r="H4617" s="1" t="s">
        <v>15913</v>
      </c>
      <c r="I4617" s="1" t="s">
        <v>2622</v>
      </c>
      <c r="J4617" s="1">
        <f>IF(K4617="URBAN",1,IF(K4617="SUBURBAN",2,IF(K4617="RURAL",3,"")))</f>
        <v>1</v>
      </c>
      <c r="K4617" s="1" t="s">
        <v>42</v>
      </c>
      <c r="L4617" s="18">
        <v>46082</v>
      </c>
      <c r="M4617" s="49">
        <v>0.625</v>
      </c>
      <c r="N4617" s="18">
        <v>46083</v>
      </c>
      <c r="O4617" s="56">
        <v>0.5</v>
      </c>
      <c r="P4617" s="31" t="str">
        <f>TEXT($L4617, "dddd")</f>
        <v>Sunday</v>
      </c>
      <c r="Q4617" s="39" t="s">
        <v>43</v>
      </c>
      <c r="R4617" s="39">
        <v>2754</v>
      </c>
      <c r="S4617" s="1" t="str">
        <f>IF(OR(MONTH(L4617)=12, MONTH(L4617)&lt;=5), "Dry Season", "Wet Season")</f>
        <v>Dry Season</v>
      </c>
      <c r="T4617" s="1">
        <v>1</v>
      </c>
      <c r="U4617" s="1">
        <v>0</v>
      </c>
      <c r="V4617" s="1">
        <v>0</v>
      </c>
      <c r="W4617" s="2">
        <f>IF(ISNUMBER(SEARCH("N/A", X4617)), 0, 1)</f>
        <v>0</v>
      </c>
      <c r="X4617" s="1" t="s">
        <v>44</v>
      </c>
      <c r="Y4617" s="1"/>
      <c r="Z4617" s="1"/>
      <c r="AA4617" s="11" cm="1">
        <f t="array" ref="AA4617">IF(ISBLANK(Y4617), 0, VINCentyInvDistance(F4617,G4617,Y4617,Z4617))</f>
        <v>0</v>
      </c>
      <c r="AB4617" s="1">
        <v>0</v>
      </c>
      <c r="AC4617" s="1">
        <v>0</v>
      </c>
      <c r="AD4617" s="1">
        <v>0</v>
      </c>
      <c r="AE4617" s="1"/>
      <c r="AF4617" s="1"/>
      <c r="AG4617" s="1" t="s">
        <v>731</v>
      </c>
      <c r="AH4617" s="1" t="str">
        <f>TRIM(MID(SUBSTITUTE($H4617,",",REPT(" ",200)),(LEN($H4617)-LEN(SUBSTITUTE($H4617,",",""))-3)*200+1,200))</f>
        <v>Cebu City</v>
      </c>
      <c r="AI4617" s="1" t="str">
        <f>TRIM(MID(SUBSTITUTE($H4617,",",REPT(" ",200)),(LEN($H4617)-LEN(SUBSTITUTE($H4617,",",""))-2)*200+1,200))</f>
        <v>Central Visayas</v>
      </c>
      <c r="AJ4617" s="1" t="s">
        <v>55</v>
      </c>
      <c r="AK4617" t="s">
        <v>17762</v>
      </c>
      <c r="AL4617" s="2">
        <v>0</v>
      </c>
      <c r="AM4617" s="1" t="s">
        <v>15914</v>
      </c>
    </row>
    <row r="4618" spans="1:39" ht="12.75" customHeight="1">
      <c r="A4618" s="1"/>
      <c r="B4618" s="1" t="s">
        <v>15915</v>
      </c>
      <c r="C4618" s="1" t="s">
        <v>15916</v>
      </c>
      <c r="D4618" s="3" t="str">
        <f ca="1">IFERROR(__xludf.DUMMYFUNCTION("PROPER(REGEXEXTRACT(B4589, ""(?:https?:\/\/)?(?:www\.)?([a-zA-Z0-9-]+)\.""))"),"Skyscanner")</f>
        <v>Skyscanner</v>
      </c>
      <c r="E4618" s="1" t="s">
        <v>15917</v>
      </c>
      <c r="F4618" s="1">
        <v>10.33413</v>
      </c>
      <c r="G4618" s="1">
        <v>123.90468</v>
      </c>
      <c r="H4618" s="1" t="s">
        <v>15918</v>
      </c>
      <c r="I4618" s="1" t="s">
        <v>2622</v>
      </c>
      <c r="J4618" s="1">
        <f>IF(K4618="URBAN",1,IF(K4618="SUBURBAN",2,IF(K4618="RURAL",3,"")))</f>
        <v>1</v>
      </c>
      <c r="K4618" s="1" t="s">
        <v>42</v>
      </c>
      <c r="L4618" s="18">
        <v>46082</v>
      </c>
      <c r="M4618" s="49">
        <v>0.625</v>
      </c>
      <c r="N4618" s="18">
        <v>46083</v>
      </c>
      <c r="O4618" s="56">
        <v>0.5</v>
      </c>
      <c r="P4618" s="31" t="str">
        <f>TEXT($L4618, "dddd")</f>
        <v>Sunday</v>
      </c>
      <c r="Q4618" s="39" t="s">
        <v>43</v>
      </c>
      <c r="R4618" s="39">
        <v>2418</v>
      </c>
      <c r="S4618" s="1" t="str">
        <f>IF(OR(MONTH(L4618)=12, MONTH(L4618)&lt;=5), "Dry Season", "Wet Season")</f>
        <v>Dry Season</v>
      </c>
      <c r="T4618" s="1">
        <v>1</v>
      </c>
      <c r="U4618" s="1">
        <v>0</v>
      </c>
      <c r="V4618" s="1">
        <v>0</v>
      </c>
      <c r="W4618" s="2">
        <f>IF(ISNUMBER(SEARCH("N/A", X4618)), 0, 1)</f>
        <v>0</v>
      </c>
      <c r="X4618" s="1" t="s">
        <v>44</v>
      </c>
      <c r="Y4618" s="1"/>
      <c r="Z4618" s="1"/>
      <c r="AA4618" s="11" cm="1">
        <f t="array" ref="AA4618">IF(ISBLANK(Y4618), 0, VINCentyInvDistance(F4618,G4618,Y4618,Z4618))</f>
        <v>0</v>
      </c>
      <c r="AB4618" s="1">
        <v>0</v>
      </c>
      <c r="AC4618" s="1">
        <v>0</v>
      </c>
      <c r="AD4618" s="1">
        <v>0</v>
      </c>
      <c r="AE4618" s="1"/>
      <c r="AF4618" s="1"/>
      <c r="AG4618" s="1" t="s">
        <v>731</v>
      </c>
      <c r="AH4618" s="1" t="str">
        <f>TRIM(MID(SUBSTITUTE($H4618,",",REPT(" ",200)),(LEN($H4618)-LEN(SUBSTITUTE($H4618,",",""))-3)*200+1,200))</f>
        <v>Cebu City</v>
      </c>
      <c r="AI4618" s="1" t="str">
        <f>TRIM(MID(SUBSTITUTE($H4618,",",REPT(" ",200)),(LEN($H4618)-LEN(SUBSTITUTE($H4618,",",""))-2)*200+1,200))</f>
        <v>Central Visayas</v>
      </c>
      <c r="AJ4618" s="1" t="s">
        <v>55</v>
      </c>
      <c r="AK4618" t="s">
        <v>17763</v>
      </c>
      <c r="AL4618" s="2">
        <v>0</v>
      </c>
      <c r="AM4618" s="1" t="s">
        <v>15919</v>
      </c>
    </row>
    <row r="4619" spans="1:39" ht="12.75" customHeight="1">
      <c r="A4619" s="1"/>
      <c r="B4619" s="1" t="s">
        <v>15920</v>
      </c>
      <c r="C4619" s="1" t="s">
        <v>15921</v>
      </c>
      <c r="D4619" s="3" t="str">
        <f ca="1">IFERROR(__xludf.DUMMYFUNCTION("PROPER(REGEXEXTRACT(B4590, ""(?:https?:\/\/)?(?:www\.)?([a-zA-Z0-9-]+)\.""))"),"Skyscanner")</f>
        <v>Skyscanner</v>
      </c>
      <c r="E4619" s="1" t="s">
        <v>15922</v>
      </c>
      <c r="F4619" s="1">
        <v>10.31601</v>
      </c>
      <c r="G4619" s="1">
        <v>123.90525</v>
      </c>
      <c r="H4619" s="1" t="s">
        <v>15363</v>
      </c>
      <c r="I4619" s="1" t="s">
        <v>2622</v>
      </c>
      <c r="J4619" s="1">
        <f>IF(K4619="URBAN",1,IF(K4619="SUBURBAN",2,IF(K4619="RURAL",3,"")))</f>
        <v>1</v>
      </c>
      <c r="K4619" s="1" t="s">
        <v>42</v>
      </c>
      <c r="L4619" s="18">
        <v>46082</v>
      </c>
      <c r="M4619" s="49">
        <v>0.625</v>
      </c>
      <c r="N4619" s="18">
        <v>46083</v>
      </c>
      <c r="O4619" s="56">
        <v>0.5</v>
      </c>
      <c r="P4619" s="31" t="str">
        <f>TEXT($L4619, "dddd")</f>
        <v>Sunday</v>
      </c>
      <c r="Q4619" s="39" t="s">
        <v>43</v>
      </c>
      <c r="R4619" s="39">
        <v>4267</v>
      </c>
      <c r="S4619" s="1" t="str">
        <f>IF(OR(MONTH(L4619)=12, MONTH(L4619)&lt;=5), "Dry Season", "Wet Season")</f>
        <v>Dry Season</v>
      </c>
      <c r="T4619" s="1">
        <v>1</v>
      </c>
      <c r="U4619" s="1">
        <v>0</v>
      </c>
      <c r="V4619" s="1">
        <v>0</v>
      </c>
      <c r="W4619" s="2">
        <f>IF(ISNUMBER(SEARCH("N/A", X4619)), 0, 1)</f>
        <v>0</v>
      </c>
      <c r="X4619" s="1" t="s">
        <v>44</v>
      </c>
      <c r="Y4619" s="1"/>
      <c r="Z4619" s="1"/>
      <c r="AA4619" s="11" cm="1">
        <f t="array" ref="AA4619">IF(ISBLANK(Y4619), 0, VINCentyInvDistance(F4619,G4619,Y4619,Z4619))</f>
        <v>0</v>
      </c>
      <c r="AB4619" s="1">
        <v>0</v>
      </c>
      <c r="AC4619" s="1">
        <v>0</v>
      </c>
      <c r="AD4619" s="1">
        <v>0</v>
      </c>
      <c r="AE4619" s="1"/>
      <c r="AF4619" s="1"/>
      <c r="AG4619" s="1" t="s">
        <v>731</v>
      </c>
      <c r="AH4619" s="1" t="str">
        <f>TRIM(MID(SUBSTITUTE($H4619,",",REPT(" ",200)),(LEN($H4619)-LEN(SUBSTITUTE($H4619,",",""))-3)*200+1,200))</f>
        <v>Cebu City</v>
      </c>
      <c r="AI4619" s="1" t="str">
        <f>TRIM(MID(SUBSTITUTE($H4619,",",REPT(" ",200)),(LEN($H4619)-LEN(SUBSTITUTE($H4619,",",""))-2)*200+1,200))</f>
        <v>Central Visayas</v>
      </c>
      <c r="AJ4619" s="1" t="s">
        <v>55</v>
      </c>
      <c r="AK4619" t="s">
        <v>17764</v>
      </c>
      <c r="AL4619" s="2">
        <v>0</v>
      </c>
      <c r="AM4619" s="1" t="s">
        <v>15923</v>
      </c>
    </row>
    <row r="4620" spans="1:39" ht="12.75" customHeight="1">
      <c r="A4620" s="1"/>
      <c r="B4620" s="1" t="s">
        <v>15924</v>
      </c>
      <c r="C4620" s="1" t="s">
        <v>15925</v>
      </c>
      <c r="D4620" s="3" t="str">
        <f ca="1">IFERROR(__xludf.DUMMYFUNCTION("PROPER(REGEXEXTRACT(B4591, ""(?:https?:\/\/)?(?:www\.)?([a-zA-Z0-9-]+)\.""))"),"Skyscanner")</f>
        <v>Skyscanner</v>
      </c>
      <c r="E4620" s="1" t="s">
        <v>15780</v>
      </c>
      <c r="F4620" s="1">
        <v>10.332800000000001</v>
      </c>
      <c r="G4620" s="1">
        <v>123.90907</v>
      </c>
      <c r="H4620" s="1" t="s">
        <v>14906</v>
      </c>
      <c r="I4620" s="1" t="s">
        <v>2622</v>
      </c>
      <c r="J4620" s="1">
        <f>IF(K4620="URBAN",1,IF(K4620="SUBURBAN",2,IF(K4620="RURAL",3,"")))</f>
        <v>1</v>
      </c>
      <c r="K4620" s="1" t="s">
        <v>42</v>
      </c>
      <c r="L4620" s="18">
        <v>46082</v>
      </c>
      <c r="M4620" s="49">
        <v>0.625</v>
      </c>
      <c r="N4620" s="18">
        <v>46083</v>
      </c>
      <c r="O4620" s="56">
        <v>0.45833333333333331</v>
      </c>
      <c r="P4620" s="31" t="str">
        <f>TEXT($L4620, "dddd")</f>
        <v>Sunday</v>
      </c>
      <c r="Q4620" s="39" t="s">
        <v>43</v>
      </c>
      <c r="R4620" s="39">
        <v>2500</v>
      </c>
      <c r="S4620" s="1" t="str">
        <f>IF(OR(MONTH(L4620)=12, MONTH(L4620)&lt;=5), "Dry Season", "Wet Season")</f>
        <v>Dry Season</v>
      </c>
      <c r="T4620" s="1">
        <v>1</v>
      </c>
      <c r="U4620" s="1">
        <v>0</v>
      </c>
      <c r="V4620" s="1">
        <v>0</v>
      </c>
      <c r="W4620" s="2">
        <f>IF(ISNUMBER(SEARCH("N/A", X4620)), 0, 1)</f>
        <v>0</v>
      </c>
      <c r="X4620" s="1" t="s">
        <v>44</v>
      </c>
      <c r="Y4620" s="1"/>
      <c r="Z4620" s="1"/>
      <c r="AA4620" s="11" cm="1">
        <f t="array" ref="AA4620">IF(ISBLANK(Y4620), 0, VINCentyInvDistance(F4620,G4620,Y4620,Z4620))</f>
        <v>0</v>
      </c>
      <c r="AB4620" s="1">
        <v>0</v>
      </c>
      <c r="AC4620" s="1">
        <v>0</v>
      </c>
      <c r="AD4620" s="1">
        <v>0</v>
      </c>
      <c r="AE4620" s="1"/>
      <c r="AF4620" s="1"/>
      <c r="AG4620" s="1" t="s">
        <v>731</v>
      </c>
      <c r="AH4620" s="1" t="str">
        <f>TRIM(MID(SUBSTITUTE($H4620,",",REPT(" ",200)),(LEN($H4620)-LEN(SUBSTITUTE($H4620,",",""))-3)*200+1,200))</f>
        <v>Cebu City</v>
      </c>
      <c r="AI4620" s="1" t="str">
        <f>TRIM(MID(SUBSTITUTE($H4620,",",REPT(" ",200)),(LEN($H4620)-LEN(SUBSTITUTE($H4620,",",""))-2)*200+1,200))</f>
        <v>Central Visayas</v>
      </c>
      <c r="AJ4620" s="1" t="s">
        <v>55</v>
      </c>
      <c r="AK4620" t="s">
        <v>16465</v>
      </c>
      <c r="AL4620" s="2">
        <v>0</v>
      </c>
      <c r="AM4620" s="1" t="s">
        <v>15926</v>
      </c>
    </row>
    <row r="4621" spans="1:39" ht="12.75" customHeight="1">
      <c r="A4621" s="1"/>
      <c r="B4621" s="1" t="s">
        <v>15927</v>
      </c>
      <c r="C4621" s="1" t="s">
        <v>15928</v>
      </c>
      <c r="D4621" s="3" t="str">
        <f ca="1">IFERROR(__xludf.DUMMYFUNCTION("PROPER(REGEXEXTRACT(B4592, ""(?:https?:\/\/)?(?:www\.)?([a-zA-Z0-9-]+)\.""))"),"Skyscanner")</f>
        <v>Skyscanner</v>
      </c>
      <c r="E4621" s="1" t="s">
        <v>15929</v>
      </c>
      <c r="F4621" s="1">
        <v>10.32699</v>
      </c>
      <c r="G4621" s="1">
        <v>123.90181</v>
      </c>
      <c r="H4621" s="1" t="s">
        <v>6261</v>
      </c>
      <c r="I4621" s="1" t="s">
        <v>2622</v>
      </c>
      <c r="J4621" s="1">
        <f>IF(K4621="URBAN",1,IF(K4621="SUBURBAN",2,IF(K4621="RURAL",3,"")))</f>
        <v>1</v>
      </c>
      <c r="K4621" s="1" t="s">
        <v>42</v>
      </c>
      <c r="L4621" s="18">
        <v>46082</v>
      </c>
      <c r="M4621" s="49">
        <v>0.625</v>
      </c>
      <c r="N4621" s="18">
        <v>46083</v>
      </c>
      <c r="O4621" s="56">
        <v>0.45833333333333331</v>
      </c>
      <c r="P4621" s="31" t="str">
        <f>TEXT($L4621, "dddd")</f>
        <v>Sunday</v>
      </c>
      <c r="Q4621" s="39" t="s">
        <v>43</v>
      </c>
      <c r="R4621" s="39">
        <v>2203</v>
      </c>
      <c r="S4621" s="1" t="str">
        <f>IF(OR(MONTH(L4621)=12, MONTH(L4621)&lt;=5), "Dry Season", "Wet Season")</f>
        <v>Dry Season</v>
      </c>
      <c r="T4621" s="1">
        <v>1</v>
      </c>
      <c r="U4621" s="1">
        <v>0</v>
      </c>
      <c r="V4621" s="1">
        <v>0</v>
      </c>
      <c r="W4621" s="2">
        <f>IF(ISNUMBER(SEARCH("N/A", X4621)), 0, 1)</f>
        <v>0</v>
      </c>
      <c r="X4621" s="1" t="s">
        <v>44</v>
      </c>
      <c r="Y4621" s="1"/>
      <c r="Z4621" s="1"/>
      <c r="AA4621" s="11" cm="1">
        <f t="array" ref="AA4621">IF(ISBLANK(Y4621), 0, VINCentyInvDistance(F4621,G4621,Y4621,Z4621))</f>
        <v>0</v>
      </c>
      <c r="AB4621" s="1">
        <v>0</v>
      </c>
      <c r="AC4621" s="1">
        <v>0</v>
      </c>
      <c r="AD4621" s="1">
        <v>0</v>
      </c>
      <c r="AE4621" s="1"/>
      <c r="AF4621" s="1"/>
      <c r="AG4621" s="1" t="s">
        <v>731</v>
      </c>
      <c r="AH4621" s="1" t="str">
        <f>TRIM(MID(SUBSTITUTE($H4621,",",REPT(" ",200)),(LEN($H4621)-LEN(SUBSTITUTE($H4621,",",""))-3)*200+1,200))</f>
        <v>Cebu City</v>
      </c>
      <c r="AI4621" s="1" t="str">
        <f>TRIM(MID(SUBSTITUTE($H4621,",",REPT(" ",200)),(LEN($H4621)-LEN(SUBSTITUTE($H4621,",",""))-2)*200+1,200))</f>
        <v>Central Visayas</v>
      </c>
      <c r="AJ4621" s="1" t="s">
        <v>55</v>
      </c>
      <c r="AK4621" t="s">
        <v>17765</v>
      </c>
      <c r="AL4621" s="2">
        <v>0</v>
      </c>
      <c r="AM4621" s="1" t="s">
        <v>15930</v>
      </c>
    </row>
    <row r="4622" spans="1:39" ht="12.75" customHeight="1">
      <c r="A4622" s="1"/>
      <c r="B4622" s="1" t="s">
        <v>15931</v>
      </c>
      <c r="C4622" s="1" t="s">
        <v>15932</v>
      </c>
      <c r="D4622" s="3" t="str">
        <f ca="1">IFERROR(__xludf.DUMMYFUNCTION("PROPER(REGEXEXTRACT(B4593, ""(?:https?:\/\/)?(?:www\.)?([a-zA-Z0-9-]+)\.""))"),"Skyscanner")</f>
        <v>Skyscanner</v>
      </c>
      <c r="E4622" s="1" t="s">
        <v>15933</v>
      </c>
      <c r="F4622" s="1">
        <v>10.327059999999999</v>
      </c>
      <c r="G4622" s="1">
        <v>123.90176</v>
      </c>
      <c r="H4622" s="1" t="s">
        <v>6261</v>
      </c>
      <c r="I4622" s="1" t="s">
        <v>2622</v>
      </c>
      <c r="J4622" s="1">
        <f>IF(K4622="URBAN",1,IF(K4622="SUBURBAN",2,IF(K4622="RURAL",3,"")))</f>
        <v>1</v>
      </c>
      <c r="K4622" s="1" t="s">
        <v>42</v>
      </c>
      <c r="L4622" s="18">
        <v>46082</v>
      </c>
      <c r="M4622" s="49">
        <v>0.625</v>
      </c>
      <c r="N4622" s="18">
        <v>46083</v>
      </c>
      <c r="O4622" s="56">
        <v>0.5</v>
      </c>
      <c r="P4622" s="31" t="str">
        <f>TEXT($L4622, "dddd")</f>
        <v>Sunday</v>
      </c>
      <c r="Q4622" s="39" t="s">
        <v>43</v>
      </c>
      <c r="R4622" s="39">
        <v>2203</v>
      </c>
      <c r="S4622" s="1" t="str">
        <f>IF(OR(MONTH(L4622)=12, MONTH(L4622)&lt;=5), "Dry Season", "Wet Season")</f>
        <v>Dry Season</v>
      </c>
      <c r="T4622" s="1">
        <v>1</v>
      </c>
      <c r="U4622" s="1">
        <v>0</v>
      </c>
      <c r="V4622" s="1">
        <v>0</v>
      </c>
      <c r="W4622" s="2">
        <f>IF(ISNUMBER(SEARCH("N/A", X4622)), 0, 1)</f>
        <v>0</v>
      </c>
      <c r="X4622" s="1" t="s">
        <v>44</v>
      </c>
      <c r="Y4622" s="1"/>
      <c r="Z4622" s="1"/>
      <c r="AA4622" s="11" cm="1">
        <f t="array" ref="AA4622">IF(ISBLANK(Y4622), 0, VINCentyInvDistance(F4622,G4622,Y4622,Z4622))</f>
        <v>0</v>
      </c>
      <c r="AB4622" s="1">
        <v>0</v>
      </c>
      <c r="AC4622" s="1">
        <v>0</v>
      </c>
      <c r="AD4622" s="1">
        <v>0</v>
      </c>
      <c r="AE4622" s="1"/>
      <c r="AF4622" s="1"/>
      <c r="AG4622" s="1" t="s">
        <v>731</v>
      </c>
      <c r="AH4622" s="1" t="str">
        <f>TRIM(MID(SUBSTITUTE($H4622,",",REPT(" ",200)),(LEN($H4622)-LEN(SUBSTITUTE($H4622,",",""))-3)*200+1,200))</f>
        <v>Cebu City</v>
      </c>
      <c r="AI4622" s="1" t="str">
        <f>TRIM(MID(SUBSTITUTE($H4622,",",REPT(" ",200)),(LEN($H4622)-LEN(SUBSTITUTE($H4622,",",""))-2)*200+1,200))</f>
        <v>Central Visayas</v>
      </c>
      <c r="AJ4622" s="1" t="s">
        <v>55</v>
      </c>
      <c r="AK4622" t="s">
        <v>17765</v>
      </c>
      <c r="AL4622" s="2">
        <v>0</v>
      </c>
      <c r="AM4622" s="1" t="s">
        <v>15934</v>
      </c>
    </row>
    <row r="4623" spans="1:39" ht="12.75" customHeight="1">
      <c r="A4623" s="1"/>
      <c r="B4623" s="1" t="s">
        <v>5247</v>
      </c>
      <c r="C4623" s="1" t="s">
        <v>15935</v>
      </c>
      <c r="D4623" s="3" t="str">
        <f ca="1">IFERROR(__xludf.DUMMYFUNCTION("PROPER(REGEXEXTRACT(B4594, ""(?:https?:\/\/)?(?:www\.)?([a-zA-Z0-9-]+)\.""))"),"Skyscanner")</f>
        <v>Skyscanner</v>
      </c>
      <c r="E4623" s="1" t="s">
        <v>15936</v>
      </c>
      <c r="F4623" s="1">
        <v>10.31132</v>
      </c>
      <c r="G4623" s="1">
        <v>123.89516</v>
      </c>
      <c r="H4623" s="1" t="s">
        <v>5250</v>
      </c>
      <c r="I4623" s="1" t="s">
        <v>2622</v>
      </c>
      <c r="J4623" s="1">
        <f>IF(K4623="URBAN",1,IF(K4623="SUBURBAN",2,IF(K4623="RURAL",3,"")))</f>
        <v>1</v>
      </c>
      <c r="K4623" s="1" t="s">
        <v>42</v>
      </c>
      <c r="L4623" s="18">
        <v>46082</v>
      </c>
      <c r="M4623" s="49">
        <v>0.58333333333333337</v>
      </c>
      <c r="N4623" s="18">
        <v>46083</v>
      </c>
      <c r="O4623" s="56">
        <v>0.5</v>
      </c>
      <c r="P4623" s="31" t="str">
        <f>TEXT($L4623, "dddd")</f>
        <v>Sunday</v>
      </c>
      <c r="Q4623" s="39" t="s">
        <v>1266</v>
      </c>
      <c r="R4623" s="39">
        <v>1142</v>
      </c>
      <c r="S4623" s="1" t="str">
        <f>IF(OR(MONTH(L4623)=12, MONTH(L4623)&lt;=5), "Dry Season", "Wet Season")</f>
        <v>Dry Season</v>
      </c>
      <c r="T4623" s="1">
        <v>1</v>
      </c>
      <c r="U4623" s="1">
        <v>0</v>
      </c>
      <c r="V4623" s="1">
        <v>0</v>
      </c>
      <c r="W4623" s="2">
        <f>IF(ISNUMBER(SEARCH("N/A", X4623)), 0, 1)</f>
        <v>0</v>
      </c>
      <c r="X4623" s="1" t="s">
        <v>44</v>
      </c>
      <c r="Y4623" s="1"/>
      <c r="Z4623" s="1"/>
      <c r="AA4623" s="11" cm="1">
        <f t="array" ref="AA4623">IF(ISBLANK(Y4623), 0, VINCentyInvDistance(F4623,G4623,Y4623,Z4623))</f>
        <v>0</v>
      </c>
      <c r="AB4623" s="1">
        <v>0</v>
      </c>
      <c r="AC4623" s="1">
        <v>0</v>
      </c>
      <c r="AD4623" s="1">
        <v>0</v>
      </c>
      <c r="AE4623" s="1"/>
      <c r="AF4623" s="1"/>
      <c r="AG4623" s="1" t="s">
        <v>731</v>
      </c>
      <c r="AH4623" s="1" t="str">
        <f>TRIM(MID(SUBSTITUTE($H4623,",",REPT(" ",200)),(LEN($H4623)-LEN(SUBSTITUTE($H4623,",",""))-3)*200+1,200))</f>
        <v>Cebu City</v>
      </c>
      <c r="AI4623" s="1" t="str">
        <f>TRIM(MID(SUBSTITUTE($H4623,",",REPT(" ",200)),(LEN($H4623)-LEN(SUBSTITUTE($H4623,",",""))-2)*200+1,200))</f>
        <v>Central Visayas</v>
      </c>
      <c r="AJ4623" s="1" t="s">
        <v>55</v>
      </c>
      <c r="AK4623" t="s">
        <v>5251</v>
      </c>
      <c r="AL4623" s="1">
        <v>2</v>
      </c>
      <c r="AM4623" s="1" t="s">
        <v>5252</v>
      </c>
    </row>
    <row r="4624" spans="1:39" ht="12.75" customHeight="1">
      <c r="A4624" s="1"/>
      <c r="B4624" s="1" t="s">
        <v>14763</v>
      </c>
      <c r="C4624" s="1" t="s">
        <v>15937</v>
      </c>
      <c r="D4624" s="3" t="str">
        <f ca="1">IFERROR(__xludf.DUMMYFUNCTION("PROPER(REGEXEXTRACT(B4595, ""(?:https?:\/\/)?(?:www\.)?([a-zA-Z0-9-]+)\.""))"),"Skyscanner")</f>
        <v>Skyscanner</v>
      </c>
      <c r="E4624" s="1" t="s">
        <v>14765</v>
      </c>
      <c r="F4624" s="1">
        <v>10.311842</v>
      </c>
      <c r="G4624" s="1">
        <v>123.921206</v>
      </c>
      <c r="H4624" s="1" t="s">
        <v>14766</v>
      </c>
      <c r="I4624" s="1" t="s">
        <v>2622</v>
      </c>
      <c r="J4624" s="1">
        <f>IF(K4624="URBAN",1,IF(K4624="SUBURBAN",2,IF(K4624="RURAL",3,"")))</f>
        <v>1</v>
      </c>
      <c r="K4624" s="1" t="s">
        <v>42</v>
      </c>
      <c r="L4624" s="18">
        <v>46082</v>
      </c>
      <c r="M4624" s="49">
        <v>0.625</v>
      </c>
      <c r="N4624" s="18">
        <v>46083</v>
      </c>
      <c r="O4624" s="56">
        <v>0.5</v>
      </c>
      <c r="P4624" s="31" t="str">
        <f>TEXT($L4624, "dddd")</f>
        <v>Sunday</v>
      </c>
      <c r="Q4624" s="39" t="s">
        <v>207</v>
      </c>
      <c r="R4624" s="39">
        <v>2877</v>
      </c>
      <c r="S4624" s="1" t="str">
        <f>IF(OR(MONTH(L4624)=12, MONTH(L4624)&lt;=5), "Dry Season", "Wet Season")</f>
        <v>Dry Season</v>
      </c>
      <c r="T4624" s="1">
        <v>1</v>
      </c>
      <c r="U4624" s="1">
        <v>0</v>
      </c>
      <c r="V4624" s="1">
        <v>0</v>
      </c>
      <c r="W4624" s="2">
        <f>IF(ISNUMBER(SEARCH("N/A", X4624)), 0, 1)</f>
        <v>0</v>
      </c>
      <c r="X4624" s="1" t="s">
        <v>44</v>
      </c>
      <c r="Y4624" s="1"/>
      <c r="Z4624" s="1"/>
      <c r="AA4624" s="11" cm="1">
        <f t="array" ref="AA4624">IF(ISBLANK(Y4624), 0, VINCentyInvDistance(F4624,G4624,Y4624,Z4624))</f>
        <v>0</v>
      </c>
      <c r="AB4624" s="1">
        <v>1</v>
      </c>
      <c r="AC4624" s="1">
        <v>7.6</v>
      </c>
      <c r="AD4624" s="1">
        <v>0</v>
      </c>
      <c r="AE4624" s="1">
        <v>1432</v>
      </c>
      <c r="AF4624" s="1"/>
      <c r="AG4624" s="1" t="s">
        <v>731</v>
      </c>
      <c r="AH4624" s="1" t="str">
        <f>TRIM(MID(SUBSTITUTE($H4624,",",REPT(" ",200)),(LEN($H4624)-LEN(SUBSTITUTE($H4624,",",""))-3)*200+1,200))</f>
        <v>Cebu City</v>
      </c>
      <c r="AI4624" s="1" t="str">
        <f>TRIM(MID(SUBSTITUTE($H4624,",",REPT(" ",200)),(LEN($H4624)-LEN(SUBSTITUTE($H4624,",",""))-2)*200+1,200))</f>
        <v>Central Visayas</v>
      </c>
      <c r="AJ4624" s="1" t="s">
        <v>55</v>
      </c>
      <c r="AK4624" t="s">
        <v>17664</v>
      </c>
      <c r="AL4624" s="1">
        <v>3</v>
      </c>
      <c r="AM4624" s="1" t="s">
        <v>14767</v>
      </c>
    </row>
    <row r="4625" spans="1:39" ht="12.75" customHeight="1">
      <c r="A4625" s="1"/>
      <c r="B4625" s="1" t="s">
        <v>14768</v>
      </c>
      <c r="C4625" s="1" t="s">
        <v>15938</v>
      </c>
      <c r="D4625" s="3" t="str">
        <f ca="1">IFERROR(__xludf.DUMMYFUNCTION("PROPER(REGEXEXTRACT(B4596, ""(?:https?:\/\/)?(?:www\.)?([a-zA-Z0-9-]+)\.""))"),"Skyscanner")</f>
        <v>Skyscanner</v>
      </c>
      <c r="E4625" s="1" t="s">
        <v>14770</v>
      </c>
      <c r="F4625" s="1">
        <v>10.309123</v>
      </c>
      <c r="G4625" s="1">
        <v>123.894766</v>
      </c>
      <c r="H4625" s="1" t="s">
        <v>14771</v>
      </c>
      <c r="I4625" s="1" t="s">
        <v>2622</v>
      </c>
      <c r="J4625" s="1">
        <f>IF(K4625="URBAN",1,IF(K4625="SUBURBAN",2,IF(K4625="RURAL",3,"")))</f>
        <v>1</v>
      </c>
      <c r="K4625" s="1" t="s">
        <v>42</v>
      </c>
      <c r="L4625" s="18">
        <v>46082</v>
      </c>
      <c r="M4625" s="49">
        <v>0.625</v>
      </c>
      <c r="N4625" s="18">
        <v>46083</v>
      </c>
      <c r="O4625" s="56">
        <v>0.5</v>
      </c>
      <c r="P4625" s="31" t="str">
        <f>TEXT($L4625, "dddd")</f>
        <v>Sunday</v>
      </c>
      <c r="Q4625" s="39" t="s">
        <v>1341</v>
      </c>
      <c r="R4625" s="39">
        <v>2369</v>
      </c>
      <c r="S4625" s="1" t="str">
        <f>IF(OR(MONTH(L4625)=12, MONTH(L4625)&lt;=5), "Dry Season", "Wet Season")</f>
        <v>Dry Season</v>
      </c>
      <c r="T4625" s="1">
        <v>1</v>
      </c>
      <c r="U4625" s="1">
        <v>0</v>
      </c>
      <c r="V4625" s="1">
        <v>0</v>
      </c>
      <c r="W4625" s="2">
        <f>IF(ISNUMBER(SEARCH("N/A", X4625)), 0, 1)</f>
        <v>0</v>
      </c>
      <c r="X4625" s="1" t="s">
        <v>44</v>
      </c>
      <c r="Y4625" s="1"/>
      <c r="Z4625" s="1"/>
      <c r="AA4625" s="11" cm="1">
        <f t="array" ref="AA4625">IF(ISBLANK(Y4625), 0, VINCentyInvDistance(F4625,G4625,Y4625,Z4625))</f>
        <v>0</v>
      </c>
      <c r="AB4625" s="1">
        <v>0</v>
      </c>
      <c r="AC4625" s="1">
        <v>9</v>
      </c>
      <c r="AD4625" s="1">
        <v>0</v>
      </c>
      <c r="AE4625" s="1">
        <v>77</v>
      </c>
      <c r="AF4625" s="1"/>
      <c r="AG4625" s="1" t="s">
        <v>731</v>
      </c>
      <c r="AH4625" s="1" t="str">
        <f>TRIM(MID(SUBSTITUTE($H4625,",",REPT(" ",200)),(LEN($H4625)-LEN(SUBSTITUTE($H4625,",",""))-3)*200+1,200))</f>
        <v>Cebu City</v>
      </c>
      <c r="AI4625" s="1" t="str">
        <f>TRIM(MID(SUBSTITUTE($H4625,",",REPT(" ",200)),(LEN($H4625)-LEN(SUBSTITUTE($H4625,",",""))-2)*200+1,200))</f>
        <v>Central Visayas</v>
      </c>
      <c r="AJ4625" s="1" t="s">
        <v>55</v>
      </c>
      <c r="AK4625" t="s">
        <v>14772</v>
      </c>
      <c r="AL4625" s="1">
        <v>3</v>
      </c>
      <c r="AM4625" s="1" t="s">
        <v>14773</v>
      </c>
    </row>
    <row r="4626" spans="1:39" ht="12.75" customHeight="1">
      <c r="A4626" s="1"/>
      <c r="B4626" s="1" t="s">
        <v>14774</v>
      </c>
      <c r="C4626" s="1" t="s">
        <v>15939</v>
      </c>
      <c r="D4626" s="3" t="str">
        <f ca="1">IFERROR(__xludf.DUMMYFUNCTION("PROPER(REGEXEXTRACT(B4597, ""(?:https?:\/\/)?(?:www\.)?([a-zA-Z0-9-]+)\.""))"),"Skyscanner")</f>
        <v>Skyscanner</v>
      </c>
      <c r="E4626" s="1" t="s">
        <v>14776</v>
      </c>
      <c r="F4626" s="1">
        <v>10.30964</v>
      </c>
      <c r="G4626" s="1">
        <v>123.91919</v>
      </c>
      <c r="H4626" s="1" t="s">
        <v>14777</v>
      </c>
      <c r="I4626" s="1" t="s">
        <v>2622</v>
      </c>
      <c r="J4626" s="1">
        <f>IF(K4626="URBAN",1,IF(K4626="SUBURBAN",2,IF(K4626="RURAL",3,"")))</f>
        <v>1</v>
      </c>
      <c r="K4626" s="1" t="s">
        <v>42</v>
      </c>
      <c r="L4626" s="18">
        <v>46082</v>
      </c>
      <c r="M4626" s="49">
        <v>0.625</v>
      </c>
      <c r="N4626" s="18">
        <v>46083</v>
      </c>
      <c r="O4626" s="56">
        <v>0.5</v>
      </c>
      <c r="P4626" s="31" t="str">
        <f>TEXT($L4626, "dddd")</f>
        <v>Sunday</v>
      </c>
      <c r="Q4626" s="39" t="s">
        <v>43</v>
      </c>
      <c r="R4626" s="39">
        <v>7783</v>
      </c>
      <c r="S4626" s="1" t="str">
        <f>IF(OR(MONTH(L4626)=12, MONTH(L4626)&lt;=5), "Dry Season", "Wet Season")</f>
        <v>Dry Season</v>
      </c>
      <c r="T4626" s="1">
        <v>1</v>
      </c>
      <c r="U4626" s="1">
        <v>0</v>
      </c>
      <c r="V4626" s="1">
        <v>0</v>
      </c>
      <c r="W4626" s="2">
        <f>IF(ISNUMBER(SEARCH("N/A", X4626)), 0, 1)</f>
        <v>0</v>
      </c>
      <c r="X4626" s="1" t="s">
        <v>44</v>
      </c>
      <c r="Y4626" s="1"/>
      <c r="Z4626" s="1"/>
      <c r="AA4626" s="11" cm="1">
        <f t="array" ref="AA4626">IF(ISBLANK(Y4626), 0, VINCentyInvDistance(F4626,G4626,Y4626,Z4626))</f>
        <v>0</v>
      </c>
      <c r="AB4626" s="1">
        <v>1</v>
      </c>
      <c r="AC4626" s="1">
        <v>9</v>
      </c>
      <c r="AD4626" s="1">
        <v>4.5</v>
      </c>
      <c r="AE4626" s="1">
        <v>5838</v>
      </c>
      <c r="AF4626" s="1"/>
      <c r="AG4626" s="1" t="s">
        <v>731</v>
      </c>
      <c r="AH4626" s="1" t="str">
        <f>TRIM(MID(SUBSTITUTE($H4626,",",REPT(" ",200)),(LEN($H4626)-LEN(SUBSTITUTE($H4626,",",""))-3)*200+1,200))</f>
        <v>Cebu City</v>
      </c>
      <c r="AI4626" s="1" t="str">
        <f>TRIM(MID(SUBSTITUTE($H4626,",",REPT(" ",200)),(LEN($H4626)-LEN(SUBSTITUTE($H4626,",",""))-2)*200+1,200))</f>
        <v>Central Visayas</v>
      </c>
      <c r="AJ4626" s="1" t="s">
        <v>55</v>
      </c>
      <c r="AK4626" t="s">
        <v>17665</v>
      </c>
      <c r="AL4626" s="1">
        <v>5</v>
      </c>
      <c r="AM4626" s="1" t="s">
        <v>14778</v>
      </c>
    </row>
    <row r="4627" spans="1:39" ht="12.75" customHeight="1">
      <c r="A4627" s="1"/>
      <c r="B4627" s="1" t="s">
        <v>14779</v>
      </c>
      <c r="C4627" s="1" t="s">
        <v>15940</v>
      </c>
      <c r="D4627" s="3" t="str">
        <f ca="1">IFERROR(__xludf.DUMMYFUNCTION("PROPER(REGEXEXTRACT(B4598, ""(?:https?:\/\/)?(?:www\.)?([a-zA-Z0-9-]+)\.""))"),"Skyscanner")</f>
        <v>Skyscanner</v>
      </c>
      <c r="E4627" s="1" t="s">
        <v>14781</v>
      </c>
      <c r="F4627" s="1">
        <v>10.310475</v>
      </c>
      <c r="G4627" s="1">
        <v>123.90408600000001</v>
      </c>
      <c r="H4627" s="1" t="s">
        <v>14782</v>
      </c>
      <c r="I4627" s="1" t="s">
        <v>2622</v>
      </c>
      <c r="J4627" s="1">
        <f>IF(K4627="URBAN",1,IF(K4627="SUBURBAN",2,IF(K4627="RURAL",3,"")))</f>
        <v>1</v>
      </c>
      <c r="K4627" s="1" t="s">
        <v>42</v>
      </c>
      <c r="L4627" s="18">
        <v>46082</v>
      </c>
      <c r="M4627" s="49">
        <v>0.625</v>
      </c>
      <c r="N4627" s="18">
        <v>46083</v>
      </c>
      <c r="O4627" s="56">
        <v>0.5</v>
      </c>
      <c r="P4627" s="31" t="str">
        <f>TEXT($L4627, "dddd")</f>
        <v>Sunday</v>
      </c>
      <c r="Q4627" s="39" t="s">
        <v>1341</v>
      </c>
      <c r="R4627" s="39">
        <v>1597</v>
      </c>
      <c r="S4627" s="1" t="str">
        <f>IF(OR(MONTH(L4627)=12, MONTH(L4627)&lt;=5), "Dry Season", "Wet Season")</f>
        <v>Dry Season</v>
      </c>
      <c r="T4627" s="1">
        <v>1</v>
      </c>
      <c r="U4627" s="1">
        <v>0</v>
      </c>
      <c r="V4627" s="1">
        <v>0</v>
      </c>
      <c r="W4627" s="2">
        <f>IF(ISNUMBER(SEARCH("N/A", X4627)), 0, 1)</f>
        <v>0</v>
      </c>
      <c r="X4627" s="1" t="s">
        <v>44</v>
      </c>
      <c r="Y4627" s="1"/>
      <c r="Z4627" s="1"/>
      <c r="AA4627" s="11" cm="1">
        <f t="array" ref="AA4627">IF(ISBLANK(Y4627), 0, VINCentyInvDistance(F4627,G4627,Y4627,Z4627))</f>
        <v>0</v>
      </c>
      <c r="AB4627" s="1">
        <v>0</v>
      </c>
      <c r="AC4627" s="1">
        <v>10</v>
      </c>
      <c r="AD4627" s="1">
        <v>0</v>
      </c>
      <c r="AE4627" s="1">
        <v>12</v>
      </c>
      <c r="AF4627" s="1"/>
      <c r="AG4627" s="1" t="s">
        <v>731</v>
      </c>
      <c r="AH4627" s="1" t="str">
        <f>TRIM(MID(SUBSTITUTE($H4627,",",REPT(" ",200)),(LEN($H4627)-LEN(SUBSTITUTE($H4627,",",""))-3)*200+1,200))</f>
        <v>Cebu City</v>
      </c>
      <c r="AI4627" s="1" t="str">
        <f>TRIM(MID(SUBSTITUTE($H4627,",",REPT(" ",200)),(LEN($H4627)-LEN(SUBSTITUTE($H4627,",",""))-2)*200+1,200))</f>
        <v>Central Visayas</v>
      </c>
      <c r="AJ4627" s="1" t="s">
        <v>55</v>
      </c>
      <c r="AK4627" t="s">
        <v>17666</v>
      </c>
      <c r="AL4627" s="1">
        <v>3</v>
      </c>
      <c r="AM4627" s="1" t="s">
        <v>14783</v>
      </c>
    </row>
    <row r="4628" spans="1:39" ht="12.75" customHeight="1">
      <c r="A4628" s="1"/>
      <c r="B4628" s="1" t="s">
        <v>14784</v>
      </c>
      <c r="C4628" s="1" t="s">
        <v>15941</v>
      </c>
      <c r="D4628" s="3" t="str">
        <f ca="1">IFERROR(__xludf.DUMMYFUNCTION("PROPER(REGEXEXTRACT(B4599, ""(?:https?:\/\/)?(?:www\.)?([a-zA-Z0-9-]+)\.""))"),"Skyscanner")</f>
        <v>Skyscanner</v>
      </c>
      <c r="E4628" s="1" t="s">
        <v>14786</v>
      </c>
      <c r="F4628" s="1">
        <v>10.316972</v>
      </c>
      <c r="G4628" s="1">
        <v>123.909306</v>
      </c>
      <c r="H4628" s="1" t="s">
        <v>14787</v>
      </c>
      <c r="I4628" s="1" t="s">
        <v>2622</v>
      </c>
      <c r="J4628" s="1">
        <f>IF(K4628="URBAN",1,IF(K4628="SUBURBAN",2,IF(K4628="RURAL",3,"")))</f>
        <v>1</v>
      </c>
      <c r="K4628" s="1" t="s">
        <v>42</v>
      </c>
      <c r="L4628" s="18">
        <v>46082</v>
      </c>
      <c r="M4628" s="49">
        <v>0.625</v>
      </c>
      <c r="N4628" s="18">
        <v>46083</v>
      </c>
      <c r="O4628" s="56">
        <v>0.5</v>
      </c>
      <c r="P4628" s="31" t="str">
        <f>TEXT($L4628, "dddd")</f>
        <v>Sunday</v>
      </c>
      <c r="Q4628" s="39" t="s">
        <v>43</v>
      </c>
      <c r="R4628" s="39">
        <v>6140</v>
      </c>
      <c r="S4628" s="1" t="str">
        <f>IF(OR(MONTH(L4628)=12, MONTH(L4628)&lt;=5), "Dry Season", "Wet Season")</f>
        <v>Dry Season</v>
      </c>
      <c r="T4628" s="1">
        <v>1</v>
      </c>
      <c r="U4628" s="1">
        <v>0</v>
      </c>
      <c r="V4628" s="1">
        <v>1</v>
      </c>
      <c r="W4628" s="2">
        <f>IF(ISNUMBER(SEARCH("N/A", X4628)), 0, 1)</f>
        <v>0</v>
      </c>
      <c r="X4628" s="1" t="s">
        <v>44</v>
      </c>
      <c r="Y4628" s="1"/>
      <c r="Z4628" s="1"/>
      <c r="AA4628" s="11" cm="1">
        <f t="array" ref="AA4628">IF(ISBLANK(Y4628), 0, VINCentyInvDistance(F4628,G4628,Y4628,Z4628))</f>
        <v>0</v>
      </c>
      <c r="AB4628" s="1">
        <v>1</v>
      </c>
      <c r="AC4628" s="1">
        <v>9.6</v>
      </c>
      <c r="AD4628" s="1">
        <v>0</v>
      </c>
      <c r="AE4628" s="1">
        <v>913</v>
      </c>
      <c r="AF4628" s="1"/>
      <c r="AG4628" s="1" t="s">
        <v>731</v>
      </c>
      <c r="AH4628" s="1" t="str">
        <f>TRIM(MID(SUBSTITUTE($H4628,",",REPT(" ",200)),(LEN($H4628)-LEN(SUBSTITUTE($H4628,",",""))-3)*200+1,200))</f>
        <v>Cebu City</v>
      </c>
      <c r="AI4628" s="1" t="str">
        <f>TRIM(MID(SUBSTITUTE($H4628,",",REPT(" ",200)),(LEN($H4628)-LEN(SUBSTITUTE($H4628,",",""))-2)*200+1,200))</f>
        <v>Central Visayas</v>
      </c>
      <c r="AJ4628" s="1" t="s">
        <v>55</v>
      </c>
      <c r="AK4628" t="s">
        <v>17667</v>
      </c>
      <c r="AL4628" s="1">
        <v>4</v>
      </c>
      <c r="AM4628" s="1" t="s">
        <v>14789</v>
      </c>
    </row>
    <row r="4629" spans="1:39" ht="12.75" customHeight="1">
      <c r="A4629" s="1"/>
      <c r="B4629" s="1" t="s">
        <v>14790</v>
      </c>
      <c r="C4629" s="1" t="s">
        <v>15942</v>
      </c>
      <c r="D4629" s="3" t="str">
        <f ca="1">IFERROR(__xludf.DUMMYFUNCTION("PROPER(REGEXEXTRACT(B4600, ""(?:https?:\/\/)?(?:www\.)?([a-zA-Z0-9-]+)\.""))"),"Skyscanner")</f>
        <v>Skyscanner</v>
      </c>
      <c r="E4629" s="1" t="s">
        <v>14792</v>
      </c>
      <c r="F4629" s="1">
        <v>10.297394000000001</v>
      </c>
      <c r="G4629" s="1">
        <v>123.89583399999999</v>
      </c>
      <c r="H4629" s="1" t="s">
        <v>15339</v>
      </c>
      <c r="I4629" s="1" t="s">
        <v>2622</v>
      </c>
      <c r="J4629" s="1">
        <f>IF(K4629="URBAN",1,IF(K4629="SUBURBAN",2,IF(K4629="RURAL",3,"")))</f>
        <v>1</v>
      </c>
      <c r="K4629" s="1" t="s">
        <v>42</v>
      </c>
      <c r="L4629" s="18">
        <v>46082</v>
      </c>
      <c r="M4629" s="49">
        <v>0.625</v>
      </c>
      <c r="N4629" s="18">
        <v>46083</v>
      </c>
      <c r="O4629" s="56">
        <v>0.5</v>
      </c>
      <c r="P4629" s="31" t="str">
        <f>TEXT($L4629, "dddd")</f>
        <v>Sunday</v>
      </c>
      <c r="Q4629" s="39" t="s">
        <v>1266</v>
      </c>
      <c r="R4629" s="39">
        <v>1768</v>
      </c>
      <c r="S4629" s="1" t="str">
        <f>IF(OR(MONTH(L4629)=12, MONTH(L4629)&lt;=5), "Dry Season", "Wet Season")</f>
        <v>Dry Season</v>
      </c>
      <c r="T4629" s="1">
        <v>1</v>
      </c>
      <c r="U4629" s="1">
        <v>0</v>
      </c>
      <c r="V4629" s="1">
        <v>0</v>
      </c>
      <c r="W4629" s="2">
        <f>IF(ISNUMBER(SEARCH("N/A", X4629)), 0, 1)</f>
        <v>0</v>
      </c>
      <c r="X4629" s="1" t="s">
        <v>44</v>
      </c>
      <c r="Y4629" s="1"/>
      <c r="Z4629" s="1"/>
      <c r="AA4629" s="11" cm="1">
        <f t="array" ref="AA4629">IF(ISBLANK(Y4629), 0, VINCentyInvDistance(F4629,G4629,Y4629,Z4629))</f>
        <v>0</v>
      </c>
      <c r="AB4629" s="1">
        <v>1</v>
      </c>
      <c r="AC4629" s="1">
        <v>7.6</v>
      </c>
      <c r="AD4629" s="1">
        <v>0</v>
      </c>
      <c r="AE4629" s="1">
        <v>499</v>
      </c>
      <c r="AF4629" s="1"/>
      <c r="AG4629" s="1" t="s">
        <v>731</v>
      </c>
      <c r="AH4629" s="1" t="str">
        <f>TRIM(MID(SUBSTITUTE($H4629,",",REPT(" ",200)),(LEN($H4629)-LEN(SUBSTITUTE($H4629,",",""))-3)*200+1,200))</f>
        <v>Cebu City</v>
      </c>
      <c r="AI4629" s="1" t="str">
        <f>TRIM(MID(SUBSTITUTE($H4629,",",REPT(" ",200)),(LEN($H4629)-LEN(SUBSTITUTE($H4629,",",""))-2)*200+1,200))</f>
        <v>Central Visayas</v>
      </c>
      <c r="AJ4629" s="1" t="s">
        <v>55</v>
      </c>
      <c r="AK4629" t="s">
        <v>17668</v>
      </c>
      <c r="AL4629" s="1">
        <v>4</v>
      </c>
      <c r="AM4629" s="1" t="s">
        <v>14794</v>
      </c>
    </row>
    <row r="4630" spans="1:39" ht="12.75" customHeight="1">
      <c r="A4630" s="1"/>
      <c r="B4630" s="1" t="s">
        <v>4923</v>
      </c>
      <c r="C4630" s="1" t="s">
        <v>15943</v>
      </c>
      <c r="D4630" s="3" t="str">
        <f ca="1">IFERROR(__xludf.DUMMYFUNCTION("PROPER(REGEXEXTRACT(B4601, ""(?:https?:\/\/)?(?:www\.)?([a-zA-Z0-9-]+)\.""))"),"Skyscanner")</f>
        <v>Skyscanner</v>
      </c>
      <c r="E4630" s="1" t="s">
        <v>14796</v>
      </c>
      <c r="F4630" s="1">
        <v>10.34173</v>
      </c>
      <c r="G4630" s="1">
        <v>123.89745600000001</v>
      </c>
      <c r="H4630" s="1" t="s">
        <v>4926</v>
      </c>
      <c r="I4630" s="1" t="s">
        <v>2622</v>
      </c>
      <c r="J4630" s="1">
        <f>IF(K4630="URBAN",1,IF(K4630="SUBURBAN",2,IF(K4630="RURAL",3,"")))</f>
        <v>1</v>
      </c>
      <c r="K4630" s="1" t="s">
        <v>42</v>
      </c>
      <c r="L4630" s="18">
        <v>46082</v>
      </c>
      <c r="M4630" s="49">
        <v>0.625</v>
      </c>
      <c r="N4630" s="18">
        <v>46083</v>
      </c>
      <c r="O4630" s="56">
        <v>0.5</v>
      </c>
      <c r="P4630" s="31" t="str">
        <f>TEXT($L4630, "dddd")</f>
        <v>Sunday</v>
      </c>
      <c r="Q4630" s="39" t="s">
        <v>43</v>
      </c>
      <c r="R4630" s="39">
        <v>5414</v>
      </c>
      <c r="S4630" s="1" t="str">
        <f>IF(OR(MONTH(L4630)=12, MONTH(L4630)&lt;=5), "Dry Season", "Wet Season")</f>
        <v>Dry Season</v>
      </c>
      <c r="T4630" s="1">
        <v>1</v>
      </c>
      <c r="U4630" s="1">
        <v>0</v>
      </c>
      <c r="V4630" s="1">
        <v>0</v>
      </c>
      <c r="W4630" s="2">
        <f>IF(ISNUMBER(SEARCH("N/A", X4630)), 0, 1)</f>
        <v>0</v>
      </c>
      <c r="X4630" s="1" t="s">
        <v>44</v>
      </c>
      <c r="Y4630" s="1"/>
      <c r="Z4630" s="1"/>
      <c r="AA4630" s="11" cm="1">
        <f t="array" ref="AA4630">IF(ISBLANK(Y4630), 0, VINCentyInvDistance(F4630,G4630,Y4630,Z4630))</f>
        <v>0</v>
      </c>
      <c r="AB4630" s="1">
        <v>1</v>
      </c>
      <c r="AC4630" s="1">
        <v>8.8000000000000007</v>
      </c>
      <c r="AD4630" s="1">
        <v>4.4000000000000004</v>
      </c>
      <c r="AE4630" s="1">
        <v>2747</v>
      </c>
      <c r="AF4630" s="1"/>
      <c r="AG4630" s="1" t="s">
        <v>731</v>
      </c>
      <c r="AH4630" s="1" t="str">
        <f>TRIM(MID(SUBSTITUTE($H4630,",",REPT(" ",200)),(LEN($H4630)-LEN(SUBSTITUTE($H4630,",",""))-3)*200+1,200))</f>
        <v>Cebu City</v>
      </c>
      <c r="AI4630" s="1" t="str">
        <f>TRIM(MID(SUBSTITUTE($H4630,",",REPT(" ",200)),(LEN($H4630)-LEN(SUBSTITUTE($H4630,",",""))-2)*200+1,200))</f>
        <v>Central Visayas</v>
      </c>
      <c r="AJ4630" s="1" t="s">
        <v>55</v>
      </c>
      <c r="AK4630" t="s">
        <v>17051</v>
      </c>
      <c r="AL4630" s="1">
        <v>5</v>
      </c>
      <c r="AM4630" s="1" t="s">
        <v>4927</v>
      </c>
    </row>
    <row r="4631" spans="1:39" ht="12.75" customHeight="1">
      <c r="A4631" s="1"/>
      <c r="B4631" s="1" t="s">
        <v>14797</v>
      </c>
      <c r="C4631" s="1" t="s">
        <v>15944</v>
      </c>
      <c r="D4631" s="3" t="str">
        <f ca="1">IFERROR(__xludf.DUMMYFUNCTION("PROPER(REGEXEXTRACT(B4602, ""(?:https?:\/\/)?(?:www\.)?([a-zA-Z0-9-]+)\.""))"),"Skyscanner")</f>
        <v>Skyscanner</v>
      </c>
      <c r="E4631" s="1" t="s">
        <v>14799</v>
      </c>
      <c r="F4631" s="1">
        <v>10.305095</v>
      </c>
      <c r="G4631" s="1">
        <v>123.910625</v>
      </c>
      <c r="H4631" s="1" t="s">
        <v>14800</v>
      </c>
      <c r="I4631" s="1" t="s">
        <v>2622</v>
      </c>
      <c r="J4631" s="1">
        <f>IF(K4631="URBAN",1,IF(K4631="SUBURBAN",2,IF(K4631="RURAL",3,"")))</f>
        <v>1</v>
      </c>
      <c r="K4631" s="1" t="s">
        <v>42</v>
      </c>
      <c r="L4631" s="18">
        <v>46082</v>
      </c>
      <c r="M4631" s="49">
        <v>0.58333333333333337</v>
      </c>
      <c r="N4631" s="18">
        <v>46083</v>
      </c>
      <c r="O4631" s="56">
        <v>0.5</v>
      </c>
      <c r="P4631" s="31" t="str">
        <f>TEXT($L4631, "dddd")</f>
        <v>Sunday</v>
      </c>
      <c r="Q4631" s="39" t="s">
        <v>43</v>
      </c>
      <c r="R4631" s="39">
        <v>4717</v>
      </c>
      <c r="S4631" s="1" t="str">
        <f>IF(OR(MONTH(L4631)=12, MONTH(L4631)&lt;=5), "Dry Season", "Wet Season")</f>
        <v>Dry Season</v>
      </c>
      <c r="T4631" s="1">
        <v>1</v>
      </c>
      <c r="U4631" s="1">
        <v>0</v>
      </c>
      <c r="V4631" s="1">
        <v>0</v>
      </c>
      <c r="W4631" s="2">
        <f>IF(ISNUMBER(SEARCH("N/A", X4631)), 0, 1)</f>
        <v>0</v>
      </c>
      <c r="X4631" s="1" t="s">
        <v>44</v>
      </c>
      <c r="Y4631" s="1"/>
      <c r="Z4631" s="1"/>
      <c r="AA4631" s="11" cm="1">
        <f t="array" ref="AA4631">IF(ISBLANK(Y4631), 0, VINCentyInvDistance(F4631,G4631,Y4631,Z4631))</f>
        <v>0</v>
      </c>
      <c r="AB4631" s="1">
        <v>0</v>
      </c>
      <c r="AC4631" s="1">
        <v>9.4</v>
      </c>
      <c r="AD4631" s="1">
        <v>4.7</v>
      </c>
      <c r="AE4631" s="1">
        <v>1389</v>
      </c>
      <c r="AF4631" s="1"/>
      <c r="AG4631" s="1" t="s">
        <v>731</v>
      </c>
      <c r="AH4631" s="1" t="str">
        <f>TRIM(MID(SUBSTITUTE($H4631,",",REPT(" ",200)),(LEN($H4631)-LEN(SUBSTITUTE($H4631,",",""))-3)*200+1,200))</f>
        <v>Cebu City</v>
      </c>
      <c r="AI4631" s="1" t="str">
        <f>TRIM(MID(SUBSTITUTE($H4631,",",REPT(" ",200)),(LEN($H4631)-LEN(SUBSTITUTE($H4631,",",""))-2)*200+1,200))</f>
        <v>Central Visayas</v>
      </c>
      <c r="AJ4631" s="1" t="s">
        <v>55</v>
      </c>
      <c r="AK4631" t="s">
        <v>17669</v>
      </c>
      <c r="AL4631" s="1">
        <v>3</v>
      </c>
      <c r="AM4631" s="1" t="s">
        <v>14801</v>
      </c>
    </row>
    <row r="4632" spans="1:39" ht="12.75" customHeight="1">
      <c r="A4632" s="1"/>
      <c r="B4632" s="1" t="s">
        <v>14802</v>
      </c>
      <c r="C4632" s="1" t="s">
        <v>15945</v>
      </c>
      <c r="D4632" s="3" t="str">
        <f ca="1">IFERROR(__xludf.DUMMYFUNCTION("PROPER(REGEXEXTRACT(B4603, ""(?:https?:\/\/)?(?:www\.)?([a-zA-Z0-9-]+)\.""))"),"Skyscanner")</f>
        <v>Skyscanner</v>
      </c>
      <c r="E4632" s="1" t="s">
        <v>14804</v>
      </c>
      <c r="F4632" s="1">
        <v>10.313157</v>
      </c>
      <c r="G4632" s="1">
        <v>123.89439400000001</v>
      </c>
      <c r="H4632" s="1" t="s">
        <v>14805</v>
      </c>
      <c r="I4632" s="1" t="s">
        <v>2622</v>
      </c>
      <c r="J4632" s="1">
        <f>IF(K4632="URBAN",1,IF(K4632="SUBURBAN",2,IF(K4632="RURAL",3,"")))</f>
        <v>1</v>
      </c>
      <c r="K4632" s="1" t="s">
        <v>42</v>
      </c>
      <c r="L4632" s="18">
        <v>46082</v>
      </c>
      <c r="M4632" s="49">
        <v>0.58333333333333337</v>
      </c>
      <c r="N4632" s="18">
        <v>46083</v>
      </c>
      <c r="O4632" s="56">
        <v>0.5</v>
      </c>
      <c r="P4632" s="31" t="str">
        <f>TEXT($L4632, "dddd")</f>
        <v>Sunday</v>
      </c>
      <c r="Q4632" s="39" t="s">
        <v>1341</v>
      </c>
      <c r="R4632" s="39">
        <v>4019</v>
      </c>
      <c r="S4632" s="1" t="str">
        <f>IF(OR(MONTH(L4632)=12, MONTH(L4632)&lt;=5), "Dry Season", "Wet Season")</f>
        <v>Dry Season</v>
      </c>
      <c r="T4632" s="1">
        <v>1</v>
      </c>
      <c r="U4632" s="1">
        <v>0</v>
      </c>
      <c r="V4632" s="1">
        <v>0</v>
      </c>
      <c r="W4632" s="2">
        <f>IF(ISNUMBER(SEARCH("N/A", X4632)), 0, 1)</f>
        <v>0</v>
      </c>
      <c r="X4632" s="1" t="s">
        <v>44</v>
      </c>
      <c r="Y4632" s="1"/>
      <c r="Z4632" s="1"/>
      <c r="AA4632" s="11" cm="1">
        <f t="array" ref="AA4632">IF(ISBLANK(Y4632), 0, VINCentyInvDistance(F4632,G4632,Y4632,Z4632))</f>
        <v>0</v>
      </c>
      <c r="AB4632" s="1">
        <v>0</v>
      </c>
      <c r="AC4632" s="1">
        <v>9.4</v>
      </c>
      <c r="AD4632" s="1">
        <v>4.7</v>
      </c>
      <c r="AE4632" s="1">
        <v>414</v>
      </c>
      <c r="AF4632" s="1"/>
      <c r="AG4632" s="1" t="s">
        <v>731</v>
      </c>
      <c r="AH4632" s="1" t="str">
        <f>TRIM(MID(SUBSTITUTE($H4632,",",REPT(" ",200)),(LEN($H4632)-LEN(SUBSTITUTE($H4632,",",""))-3)*200+1,200))</f>
        <v>Cebu City</v>
      </c>
      <c r="AI4632" s="1" t="str">
        <f>TRIM(MID(SUBSTITUTE($H4632,",",REPT(" ",200)),(LEN($H4632)-LEN(SUBSTITUTE($H4632,",",""))-2)*200+1,200))</f>
        <v>Central Visayas</v>
      </c>
      <c r="AJ4632" s="1" t="s">
        <v>55</v>
      </c>
      <c r="AK4632" t="s">
        <v>17683</v>
      </c>
      <c r="AL4632" s="1">
        <v>4</v>
      </c>
      <c r="AM4632" s="1" t="s">
        <v>14806</v>
      </c>
    </row>
    <row r="4633" spans="1:39" ht="12.75" customHeight="1">
      <c r="A4633" s="1"/>
      <c r="B4633" s="1" t="s">
        <v>14807</v>
      </c>
      <c r="C4633" s="1" t="s">
        <v>15946</v>
      </c>
      <c r="D4633" s="3" t="str">
        <f ca="1">IFERROR(__xludf.DUMMYFUNCTION("PROPER(REGEXEXTRACT(B4604, ""(?:https?:\/\/)?(?:www\.)?([a-zA-Z0-9-]+)\.""))"),"Skyscanner")</f>
        <v>Skyscanner</v>
      </c>
      <c r="E4633" s="1" t="s">
        <v>14809</v>
      </c>
      <c r="F4633" s="1">
        <v>10.324875</v>
      </c>
      <c r="G4633" s="1">
        <v>123.936733</v>
      </c>
      <c r="H4633" s="1" t="s">
        <v>14810</v>
      </c>
      <c r="I4633" s="1" t="s">
        <v>2622</v>
      </c>
      <c r="J4633" s="1">
        <f>IF(K4633="URBAN",1,IF(K4633="SUBURBAN",2,IF(K4633="RURAL",3,"")))</f>
        <v>1</v>
      </c>
      <c r="K4633" s="1" t="s">
        <v>42</v>
      </c>
      <c r="L4633" s="18">
        <v>46082</v>
      </c>
      <c r="M4633" s="49">
        <v>0.625</v>
      </c>
      <c r="N4633" s="18">
        <v>46083</v>
      </c>
      <c r="O4633" s="56">
        <v>0.5</v>
      </c>
      <c r="P4633" s="31" t="str">
        <f>TEXT($L4633, "dddd")</f>
        <v>Sunday</v>
      </c>
      <c r="Q4633" s="39" t="s">
        <v>43</v>
      </c>
      <c r="R4633" s="39">
        <v>6676</v>
      </c>
      <c r="S4633" s="1" t="str">
        <f>IF(OR(MONTH(L4633)=12, MONTH(L4633)&lt;=5), "Dry Season", "Wet Season")</f>
        <v>Dry Season</v>
      </c>
      <c r="T4633" s="1">
        <v>1</v>
      </c>
      <c r="U4633" s="1">
        <v>0</v>
      </c>
      <c r="V4633" s="1">
        <v>0</v>
      </c>
      <c r="W4633" s="2">
        <f>IF(ISNUMBER(SEARCH("N/A", X4633)), 0, 1)</f>
        <v>0</v>
      </c>
      <c r="X4633" s="1" t="s">
        <v>44</v>
      </c>
      <c r="Y4633" s="1"/>
      <c r="Z4633" s="1"/>
      <c r="AA4633" s="11" cm="1">
        <f t="array" ref="AA4633">IF(ISBLANK(Y4633), 0, VINCentyInvDistance(F4633,G4633,Y4633,Z4633))</f>
        <v>0</v>
      </c>
      <c r="AB4633" s="1">
        <v>0</v>
      </c>
      <c r="AC4633" s="1">
        <v>9.1999999999999993</v>
      </c>
      <c r="AD4633" s="1">
        <v>0</v>
      </c>
      <c r="AE4633" s="1">
        <v>937</v>
      </c>
      <c r="AF4633" s="1"/>
      <c r="AG4633" s="1" t="s">
        <v>731</v>
      </c>
      <c r="AH4633" s="1" t="str">
        <f>TRIM(MID(SUBSTITUTE($H4633,",",REPT(" ",200)),(LEN($H4633)-LEN(SUBSTITUTE($H4633,",",""))-3)*200+1,200))</f>
        <v>Mandaue</v>
      </c>
      <c r="AI4633" s="1" t="str">
        <f>TRIM(MID(SUBSTITUTE($H4633,",",REPT(" ",200)),(LEN($H4633)-LEN(SUBSTITUTE($H4633,",",""))-2)*200+1,200))</f>
        <v>Central Visayas</v>
      </c>
      <c r="AJ4633" s="1" t="s">
        <v>55</v>
      </c>
      <c r="AK4633" t="s">
        <v>17684</v>
      </c>
      <c r="AL4633" s="1">
        <v>4</v>
      </c>
      <c r="AM4633" s="1" t="s">
        <v>14811</v>
      </c>
    </row>
    <row r="4634" spans="1:39" ht="12.75" customHeight="1">
      <c r="A4634" s="1"/>
      <c r="B4634" s="1" t="s">
        <v>14812</v>
      </c>
      <c r="C4634" s="1" t="s">
        <v>15947</v>
      </c>
      <c r="D4634" s="3" t="str">
        <f ca="1">IFERROR(__xludf.DUMMYFUNCTION("PROPER(REGEXEXTRACT(B4605, ""(?:https?:\/\/)?(?:www\.)?([a-zA-Z0-9-]+)\.""))"),"Skyscanner")</f>
        <v>Skyscanner</v>
      </c>
      <c r="E4634" s="1" t="s">
        <v>14814</v>
      </c>
      <c r="F4634" s="1">
        <v>10.317021</v>
      </c>
      <c r="G4634" s="1">
        <v>123.90928099999999</v>
      </c>
      <c r="H4634" s="1" t="s">
        <v>14815</v>
      </c>
      <c r="I4634" s="1" t="s">
        <v>2622</v>
      </c>
      <c r="J4634" s="1">
        <f>IF(K4634="URBAN",1,IF(K4634="SUBURBAN",2,IF(K4634="RURAL",3,"")))</f>
        <v>1</v>
      </c>
      <c r="K4634" s="1" t="s">
        <v>42</v>
      </c>
      <c r="L4634" s="18">
        <v>46082</v>
      </c>
      <c r="M4634" s="49">
        <v>0.58333333333333337</v>
      </c>
      <c r="N4634" s="18">
        <v>46083</v>
      </c>
      <c r="O4634" s="56">
        <v>0.5</v>
      </c>
      <c r="P4634" s="31" t="str">
        <f>TEXT($L4634, "dddd")</f>
        <v>Sunday</v>
      </c>
      <c r="Q4634" s="39" t="s">
        <v>1341</v>
      </c>
      <c r="R4634" s="39">
        <v>2137</v>
      </c>
      <c r="S4634" s="1" t="str">
        <f>IF(OR(MONTH(L4634)=12, MONTH(L4634)&lt;=5), "Dry Season", "Wet Season")</f>
        <v>Dry Season</v>
      </c>
      <c r="T4634" s="1">
        <v>1</v>
      </c>
      <c r="U4634" s="1">
        <v>0</v>
      </c>
      <c r="V4634" s="1">
        <v>0</v>
      </c>
      <c r="W4634" s="2">
        <f>IF(ISNUMBER(SEARCH("N/A", X4634)), 0, 1)</f>
        <v>0</v>
      </c>
      <c r="X4634" s="1" t="s">
        <v>44</v>
      </c>
      <c r="Y4634" s="1"/>
      <c r="Z4634" s="1"/>
      <c r="AA4634" s="11" cm="1">
        <f t="array" ref="AA4634">IF(ISBLANK(Y4634), 0, VINCentyInvDistance(F4634,G4634,Y4634,Z4634))</f>
        <v>0</v>
      </c>
      <c r="AB4634" s="1">
        <v>0</v>
      </c>
      <c r="AC4634" s="1">
        <v>8.8000000000000007</v>
      </c>
      <c r="AD4634" s="1">
        <v>4.4000000000000004</v>
      </c>
      <c r="AE4634" s="1">
        <v>283</v>
      </c>
      <c r="AF4634" s="1"/>
      <c r="AG4634" s="1" t="s">
        <v>731</v>
      </c>
      <c r="AH4634" s="1" t="str">
        <f>TRIM(MID(SUBSTITUTE($H4634,",",REPT(" ",200)),(LEN($H4634)-LEN(SUBSTITUTE($H4634,",",""))-3)*200+1,200))</f>
        <v>Cebu City</v>
      </c>
      <c r="AI4634" s="1" t="str">
        <f>TRIM(MID(SUBSTITUTE($H4634,",",REPT(" ",200)),(LEN($H4634)-LEN(SUBSTITUTE($H4634,",",""))-2)*200+1,200))</f>
        <v>Central Visayas</v>
      </c>
      <c r="AJ4634" s="1" t="s">
        <v>55</v>
      </c>
      <c r="AK4634" t="s">
        <v>1230</v>
      </c>
      <c r="AL4634" s="1">
        <v>3</v>
      </c>
      <c r="AM4634" s="1" t="s">
        <v>14816</v>
      </c>
    </row>
    <row r="4635" spans="1:39" ht="12.75" customHeight="1">
      <c r="A4635" s="1"/>
      <c r="B4635" s="1" t="s">
        <v>14817</v>
      </c>
      <c r="C4635" s="1" t="s">
        <v>15948</v>
      </c>
      <c r="D4635" s="3" t="str">
        <f ca="1">IFERROR(__xludf.DUMMYFUNCTION("PROPER(REGEXEXTRACT(B4606, ""(?:https?:\/\/)?(?:www\.)?([a-zA-Z0-9-]+)\.""))"),"Skyscanner")</f>
        <v>Skyscanner</v>
      </c>
      <c r="E4635" s="1" t="s">
        <v>14819</v>
      </c>
      <c r="F4635" s="1">
        <v>10.32991</v>
      </c>
      <c r="G4635" s="1">
        <v>123.90713</v>
      </c>
      <c r="H4635" s="1" t="s">
        <v>14820</v>
      </c>
      <c r="I4635" s="1" t="s">
        <v>2622</v>
      </c>
      <c r="J4635" s="1">
        <f>IF(K4635="URBAN",1,IF(K4635="SUBURBAN",2,IF(K4635="RURAL",3,"")))</f>
        <v>1</v>
      </c>
      <c r="K4635" s="1" t="s">
        <v>42</v>
      </c>
      <c r="L4635" s="18">
        <v>46082</v>
      </c>
      <c r="M4635" s="49">
        <v>0.58333333333333337</v>
      </c>
      <c r="N4635" s="18">
        <v>46083</v>
      </c>
      <c r="O4635" s="56">
        <v>0.45833333333333331</v>
      </c>
      <c r="P4635" s="31" t="str">
        <f>TEXT($L4635, "dddd")</f>
        <v>Sunday</v>
      </c>
      <c r="Q4635" s="39" t="s">
        <v>43</v>
      </c>
      <c r="R4635" s="39">
        <v>5173</v>
      </c>
      <c r="S4635" s="1" t="str">
        <f>IF(OR(MONTH(L4635)=12, MONTH(L4635)&lt;=5), "Dry Season", "Wet Season")</f>
        <v>Dry Season</v>
      </c>
      <c r="T4635" s="1">
        <v>1</v>
      </c>
      <c r="U4635" s="1">
        <v>0</v>
      </c>
      <c r="V4635" s="1">
        <v>0</v>
      </c>
      <c r="W4635" s="2">
        <f>IF(ISNUMBER(SEARCH("N/A", X4635)), 0, 1)</f>
        <v>0</v>
      </c>
      <c r="X4635" s="1" t="s">
        <v>44</v>
      </c>
      <c r="Y4635" s="1"/>
      <c r="Z4635" s="1"/>
      <c r="AA4635" s="11" cm="1">
        <f t="array" ref="AA4635">IF(ISBLANK(Y4635), 0, VINCentyInvDistance(F4635,G4635,Y4635,Z4635))</f>
        <v>0</v>
      </c>
      <c r="AB4635" s="1">
        <v>1</v>
      </c>
      <c r="AC4635" s="1">
        <v>9.1999999999999993</v>
      </c>
      <c r="AD4635" s="1">
        <v>4.5999999999999996</v>
      </c>
      <c r="AE4635" s="1">
        <v>592</v>
      </c>
      <c r="AF4635" s="1"/>
      <c r="AG4635" s="1" t="s">
        <v>731</v>
      </c>
      <c r="AH4635" s="1" t="str">
        <f>TRIM(MID(SUBSTITUTE($H4635,",",REPT(" ",200)),(LEN($H4635)-LEN(SUBSTITUTE($H4635,",",""))-3)*200+1,200))</f>
        <v>Cebu City</v>
      </c>
      <c r="AI4635" s="1" t="str">
        <f>TRIM(MID(SUBSTITUTE($H4635,",",REPT(" ",200)),(LEN($H4635)-LEN(SUBSTITUTE($H4635,",",""))-2)*200+1,200))</f>
        <v>Central Visayas</v>
      </c>
      <c r="AJ4635" s="1" t="s">
        <v>55</v>
      </c>
      <c r="AK4635" t="s">
        <v>17685</v>
      </c>
      <c r="AL4635" s="1">
        <v>4</v>
      </c>
      <c r="AM4635" s="1" t="s">
        <v>14821</v>
      </c>
    </row>
    <row r="4636" spans="1:39" ht="12.75" customHeight="1">
      <c r="A4636" s="1"/>
      <c r="B4636" s="1" t="s">
        <v>4870</v>
      </c>
      <c r="C4636" s="1" t="s">
        <v>15949</v>
      </c>
      <c r="D4636" s="3" t="str">
        <f ca="1">IFERROR(__xludf.DUMMYFUNCTION("PROPER(REGEXEXTRACT(B4607, ""(?:https?:\/\/)?(?:www\.)?([a-zA-Z0-9-]+)\.""))"),"Skyscanner")</f>
        <v>Skyscanner</v>
      </c>
      <c r="E4636" s="1" t="s">
        <v>14823</v>
      </c>
      <c r="F4636" s="1">
        <v>10.319376</v>
      </c>
      <c r="G4636" s="1">
        <v>123.903053</v>
      </c>
      <c r="H4636" s="1" t="s">
        <v>15347</v>
      </c>
      <c r="I4636" s="1" t="s">
        <v>2622</v>
      </c>
      <c r="J4636" s="1">
        <f>IF(K4636="URBAN",1,IF(K4636="SUBURBAN",2,IF(K4636="RURAL",3,"")))</f>
        <v>1</v>
      </c>
      <c r="K4636" s="1" t="s">
        <v>42</v>
      </c>
      <c r="L4636" s="18">
        <v>46082</v>
      </c>
      <c r="M4636" s="49">
        <v>0.625</v>
      </c>
      <c r="N4636" s="18">
        <v>46083</v>
      </c>
      <c r="O4636" s="56">
        <v>0.5</v>
      </c>
      <c r="P4636" s="31" t="str">
        <f>TEXT($L4636, "dddd")</f>
        <v>Sunday</v>
      </c>
      <c r="Q4636" s="39" t="s">
        <v>43</v>
      </c>
      <c r="R4636" s="39">
        <v>3474</v>
      </c>
      <c r="S4636" s="1" t="str">
        <f>IF(OR(MONTH(L4636)=12, MONTH(L4636)&lt;=5), "Dry Season", "Wet Season")</f>
        <v>Dry Season</v>
      </c>
      <c r="T4636" s="1">
        <v>1</v>
      </c>
      <c r="U4636" s="1">
        <v>0</v>
      </c>
      <c r="V4636" s="1">
        <v>0</v>
      </c>
      <c r="W4636" s="2">
        <f>IF(ISNUMBER(SEARCH("N/A", X4636)), 0, 1)</f>
        <v>0</v>
      </c>
      <c r="X4636" s="1" t="s">
        <v>44</v>
      </c>
      <c r="Y4636" s="1"/>
      <c r="Z4636" s="1"/>
      <c r="AA4636" s="11" cm="1">
        <f t="array" ref="AA4636">IF(ISBLANK(Y4636), 0, VINCentyInvDistance(F4636,G4636,Y4636,Z4636))</f>
        <v>0</v>
      </c>
      <c r="AB4636" s="1">
        <v>0</v>
      </c>
      <c r="AC4636" s="1">
        <v>8.4</v>
      </c>
      <c r="AD4636" s="1">
        <v>0</v>
      </c>
      <c r="AE4636" s="1">
        <v>5880</v>
      </c>
      <c r="AF4636" s="1"/>
      <c r="AG4636" s="1" t="s">
        <v>731</v>
      </c>
      <c r="AH4636" s="1" t="str">
        <f>TRIM(MID(SUBSTITUTE($H4636,",",REPT(" ",200)),(LEN($H4636)-LEN(SUBSTITUTE($H4636,",",""))-3)*200+1,200))</f>
        <v>Cebu City</v>
      </c>
      <c r="AI4636" s="1" t="str">
        <f>TRIM(MID(SUBSTITUTE($H4636,",",REPT(" ",200)),(LEN($H4636)-LEN(SUBSTITUTE($H4636,",",""))-2)*200+1,200))</f>
        <v>Central Visayas</v>
      </c>
      <c r="AJ4636" s="1" t="s">
        <v>55</v>
      </c>
      <c r="AK4636" t="s">
        <v>16465</v>
      </c>
      <c r="AL4636" s="1">
        <v>3</v>
      </c>
      <c r="AM4636" s="1" t="s">
        <v>4873</v>
      </c>
    </row>
    <row r="4637" spans="1:39" ht="12.75" customHeight="1">
      <c r="A4637" s="1"/>
      <c r="B4637" s="1" t="s">
        <v>14824</v>
      </c>
      <c r="C4637" s="1" t="s">
        <v>15950</v>
      </c>
      <c r="D4637" s="3" t="str">
        <f ca="1">IFERROR(__xludf.DUMMYFUNCTION("PROPER(REGEXEXTRACT(B4608, ""(?:https?:\/\/)?(?:www\.)?([a-zA-Z0-9-]+)\.""))"),"Skyscanner")</f>
        <v>Skyscanner</v>
      </c>
      <c r="E4637" s="1" t="s">
        <v>14826</v>
      </c>
      <c r="F4637" s="1">
        <v>10.327602000000001</v>
      </c>
      <c r="G4637" s="1">
        <v>123.92198500000001</v>
      </c>
      <c r="H4637" s="1" t="s">
        <v>14827</v>
      </c>
      <c r="I4637" s="1" t="s">
        <v>2622</v>
      </c>
      <c r="J4637" s="1">
        <f>IF(K4637="URBAN",1,IF(K4637="SUBURBAN",2,IF(K4637="RURAL",3,"")))</f>
        <v>1</v>
      </c>
      <c r="K4637" s="1" t="s">
        <v>42</v>
      </c>
      <c r="L4637" s="18">
        <v>46082</v>
      </c>
      <c r="M4637" s="49">
        <v>0.58333333333333337</v>
      </c>
      <c r="N4637" s="18">
        <v>46083</v>
      </c>
      <c r="O4637" s="56">
        <v>0.5</v>
      </c>
      <c r="P4637" s="31" t="str">
        <f>TEXT($L4637, "dddd")</f>
        <v>Sunday</v>
      </c>
      <c r="Q4637" s="39" t="s">
        <v>1000</v>
      </c>
      <c r="R4637" s="39">
        <v>2400</v>
      </c>
      <c r="S4637" s="1" t="str">
        <f>IF(OR(MONTH(L4637)=12, MONTH(L4637)&lt;=5), "Dry Season", "Wet Season")</f>
        <v>Dry Season</v>
      </c>
      <c r="T4637" s="1">
        <v>1</v>
      </c>
      <c r="U4637" s="1">
        <v>0</v>
      </c>
      <c r="V4637" s="1">
        <v>0</v>
      </c>
      <c r="W4637" s="2">
        <f>IF(ISNUMBER(SEARCH("N/A", X4637)), 0, 1)</f>
        <v>0</v>
      </c>
      <c r="X4637" s="1" t="s">
        <v>44</v>
      </c>
      <c r="Y4637" s="1"/>
      <c r="Z4637" s="1"/>
      <c r="AA4637" s="11" cm="1">
        <f t="array" ref="AA4637">IF(ISBLANK(Y4637), 0, VINCentyInvDistance(F4637,G4637,Y4637,Z4637))</f>
        <v>0</v>
      </c>
      <c r="AB4637" s="1">
        <v>0</v>
      </c>
      <c r="AC4637" s="1">
        <v>8.1999999999999993</v>
      </c>
      <c r="AD4637" s="1">
        <v>4.0999999999999996</v>
      </c>
      <c r="AE4637" s="1">
        <v>412</v>
      </c>
      <c r="AF4637" s="1"/>
      <c r="AG4637" s="1" t="s">
        <v>731</v>
      </c>
      <c r="AH4637" s="1" t="str">
        <f>TRIM(MID(SUBSTITUTE($H4637,",",REPT(" ",200)),(LEN($H4637)-LEN(SUBSTITUTE($H4637,",",""))-3)*200+1,200))</f>
        <v>Mandaue</v>
      </c>
      <c r="AI4637" s="1" t="str">
        <f>TRIM(MID(SUBSTITUTE($H4637,",",REPT(" ",200)),(LEN($H4637)-LEN(SUBSTITUTE($H4637,",",""))-2)*200+1,200))</f>
        <v>Central Visayas</v>
      </c>
      <c r="AJ4637" s="1" t="s">
        <v>55</v>
      </c>
      <c r="AK4637" t="s">
        <v>17673</v>
      </c>
      <c r="AL4637" s="1">
        <v>4</v>
      </c>
      <c r="AM4637" s="1" t="s">
        <v>14828</v>
      </c>
    </row>
    <row r="4638" spans="1:39" ht="12.75" customHeight="1">
      <c r="A4638" s="1"/>
      <c r="B4638" s="1" t="s">
        <v>14829</v>
      </c>
      <c r="C4638" s="1" t="s">
        <v>15951</v>
      </c>
      <c r="D4638" s="3" t="str">
        <f ca="1">IFERROR(__xludf.DUMMYFUNCTION("PROPER(REGEXEXTRACT(B4609, ""(?:https?:\/\/)?(?:www\.)?([a-zA-Z0-9-]+)\.""))"),"Skyscanner")</f>
        <v>Skyscanner</v>
      </c>
      <c r="E4638" s="1" t="s">
        <v>14831</v>
      </c>
      <c r="F4638" s="1">
        <v>10.333629999999999</v>
      </c>
      <c r="G4638" s="1">
        <v>123.90770999999999</v>
      </c>
      <c r="H4638" s="1" t="s">
        <v>14832</v>
      </c>
      <c r="I4638" s="1" t="s">
        <v>2622</v>
      </c>
      <c r="J4638" s="1">
        <f>IF(K4638="URBAN",1,IF(K4638="SUBURBAN",2,IF(K4638="RURAL",3,"")))</f>
        <v>1</v>
      </c>
      <c r="K4638" s="1" t="s">
        <v>42</v>
      </c>
      <c r="L4638" s="18">
        <v>46082</v>
      </c>
      <c r="M4638" s="49">
        <v>0.625</v>
      </c>
      <c r="N4638" s="18">
        <v>46083</v>
      </c>
      <c r="O4638" s="56">
        <v>0.5</v>
      </c>
      <c r="P4638" s="31" t="str">
        <f>TEXT($L4638, "dddd")</f>
        <v>Sunday</v>
      </c>
      <c r="Q4638" s="39" t="s">
        <v>43</v>
      </c>
      <c r="R4638" s="39">
        <v>2177</v>
      </c>
      <c r="S4638" s="1" t="str">
        <f>IF(OR(MONTH(L4638)=12, MONTH(L4638)&lt;=5), "Dry Season", "Wet Season")</f>
        <v>Dry Season</v>
      </c>
      <c r="T4638" s="1">
        <v>1</v>
      </c>
      <c r="U4638" s="1">
        <v>0</v>
      </c>
      <c r="V4638" s="1">
        <v>0</v>
      </c>
      <c r="W4638" s="2">
        <f>IF(ISNUMBER(SEARCH("N/A", X4638)), 0, 1)</f>
        <v>0</v>
      </c>
      <c r="X4638" s="1" t="s">
        <v>44</v>
      </c>
      <c r="Y4638" s="1"/>
      <c r="Z4638" s="1"/>
      <c r="AA4638" s="11" cm="1">
        <f t="array" ref="AA4638">IF(ISBLANK(Y4638), 0, VINCentyInvDistance(F4638,G4638,Y4638,Z4638))</f>
        <v>0</v>
      </c>
      <c r="AB4638" s="1">
        <v>0</v>
      </c>
      <c r="AC4638" s="1">
        <v>8.6</v>
      </c>
      <c r="AD4638" s="1">
        <v>4.3</v>
      </c>
      <c r="AE4638" s="1">
        <v>26</v>
      </c>
      <c r="AF4638" s="1"/>
      <c r="AG4638" s="1" t="s">
        <v>731</v>
      </c>
      <c r="AH4638" s="1" t="str">
        <f>TRIM(MID(SUBSTITUTE($H4638,",",REPT(" ",200)),(LEN($H4638)-LEN(SUBSTITUTE($H4638,",",""))-3)*200+1,200))</f>
        <v>Cebu City</v>
      </c>
      <c r="AI4638" s="1" t="str">
        <f>TRIM(MID(SUBSTITUTE($H4638,",",REPT(" ",200)),(LEN($H4638)-LEN(SUBSTITUTE($H4638,",",""))-2)*200+1,200))</f>
        <v>Central Visayas</v>
      </c>
      <c r="AJ4638" s="1" t="s">
        <v>55</v>
      </c>
      <c r="AK4638" t="s">
        <v>17674</v>
      </c>
      <c r="AL4638" s="1">
        <v>3</v>
      </c>
      <c r="AM4638" s="1" t="s">
        <v>14833</v>
      </c>
    </row>
    <row r="4639" spans="1:39" ht="12.75" customHeight="1">
      <c r="A4639" s="1"/>
      <c r="B4639" s="1" t="s">
        <v>14834</v>
      </c>
      <c r="C4639" s="1" t="s">
        <v>15952</v>
      </c>
      <c r="D4639" s="3" t="str">
        <f ca="1">IFERROR(__xludf.DUMMYFUNCTION("PROPER(REGEXEXTRACT(B4610, ""(?:https?:\/\/)?(?:www\.)?([a-zA-Z0-9-]+)\.""))"),"Skyscanner")</f>
        <v>Skyscanner</v>
      </c>
      <c r="E4639" s="1" t="s">
        <v>14836</v>
      </c>
      <c r="F4639" s="1">
        <v>10.312851999999999</v>
      </c>
      <c r="G4639" s="1">
        <v>123.893597</v>
      </c>
      <c r="H4639" s="1" t="s">
        <v>14837</v>
      </c>
      <c r="I4639" s="1" t="s">
        <v>2622</v>
      </c>
      <c r="J4639" s="1">
        <f>IF(K4639="URBAN",1,IF(K4639="SUBURBAN",2,IF(K4639="RURAL",3,"")))</f>
        <v>1</v>
      </c>
      <c r="K4639" s="1" t="s">
        <v>42</v>
      </c>
      <c r="L4639" s="18">
        <v>46082</v>
      </c>
      <c r="M4639" s="49">
        <v>0.58333333333333337</v>
      </c>
      <c r="N4639" s="18">
        <v>46083</v>
      </c>
      <c r="O4639" s="56">
        <v>0.5</v>
      </c>
      <c r="P4639" s="31" t="str">
        <f>TEXT($L4639, "dddd")</f>
        <v>Sunday</v>
      </c>
      <c r="Q4639" s="39" t="s">
        <v>1341</v>
      </c>
      <c r="R4639" s="39">
        <v>3549</v>
      </c>
      <c r="S4639" s="1" t="str">
        <f>IF(OR(MONTH(L4639)=12, MONTH(L4639)&lt;=5), "Dry Season", "Wet Season")</f>
        <v>Dry Season</v>
      </c>
      <c r="T4639" s="1">
        <v>1</v>
      </c>
      <c r="U4639" s="1">
        <v>0</v>
      </c>
      <c r="V4639" s="1">
        <v>0</v>
      </c>
      <c r="W4639" s="2">
        <f>IF(ISNUMBER(SEARCH("N/A", X4639)), 0, 1)</f>
        <v>0</v>
      </c>
      <c r="X4639" s="1" t="s">
        <v>44</v>
      </c>
      <c r="Y4639" s="1"/>
      <c r="Z4639" s="1"/>
      <c r="AA4639" s="11" cm="1">
        <f t="array" ref="AA4639">IF(ISBLANK(Y4639), 0, VINCentyInvDistance(F4639,G4639,Y4639,Z4639))</f>
        <v>0</v>
      </c>
      <c r="AB4639" s="1">
        <v>0</v>
      </c>
      <c r="AC4639" s="1">
        <v>9.8000000000000007</v>
      </c>
      <c r="AD4639" s="1">
        <v>4.9000000000000004</v>
      </c>
      <c r="AE4639" s="1">
        <v>271</v>
      </c>
      <c r="AF4639" s="1"/>
      <c r="AG4639" s="1" t="s">
        <v>731</v>
      </c>
      <c r="AH4639" s="1" t="str">
        <f>TRIM(MID(SUBSTITUTE($H4639,",",REPT(" ",200)),(LEN($H4639)-LEN(SUBSTITUTE($H4639,",",""))-3)*200+1,200))</f>
        <v>Cebu City</v>
      </c>
      <c r="AI4639" s="1" t="str">
        <f>TRIM(MID(SUBSTITUTE($H4639,",",REPT(" ",200)),(LEN($H4639)-LEN(SUBSTITUTE($H4639,",",""))-2)*200+1,200))</f>
        <v>Central Visayas</v>
      </c>
      <c r="AJ4639" s="1" t="s">
        <v>55</v>
      </c>
      <c r="AK4639" t="s">
        <v>17675</v>
      </c>
      <c r="AL4639" s="1">
        <v>3</v>
      </c>
      <c r="AM4639" s="1" t="s">
        <v>14838</v>
      </c>
    </row>
    <row r="4640" spans="1:39" ht="12.75" customHeight="1">
      <c r="A4640" s="1"/>
      <c r="B4640" s="1" t="s">
        <v>14839</v>
      </c>
      <c r="C4640" s="1" t="s">
        <v>15953</v>
      </c>
      <c r="D4640" s="3" t="str">
        <f ca="1">IFERROR(__xludf.DUMMYFUNCTION("PROPER(REGEXEXTRACT(B4611, ""(?:https?:\/\/)?(?:www\.)?([a-zA-Z0-9-]+)\.""))"),"Skyscanner")</f>
        <v>Skyscanner</v>
      </c>
      <c r="E4640" s="1" t="s">
        <v>14841</v>
      </c>
      <c r="F4640" s="1">
        <v>10.322608000000001</v>
      </c>
      <c r="G4640" s="1">
        <v>123.91387400000001</v>
      </c>
      <c r="H4640" s="1" t="s">
        <v>14842</v>
      </c>
      <c r="I4640" s="1" t="s">
        <v>2622</v>
      </c>
      <c r="J4640" s="1">
        <f>IF(K4640="URBAN",1,IF(K4640="SUBURBAN",2,IF(K4640="RURAL",3,"")))</f>
        <v>1</v>
      </c>
      <c r="K4640" s="1" t="s">
        <v>42</v>
      </c>
      <c r="L4640" s="18">
        <v>46082</v>
      </c>
      <c r="M4640" s="49">
        <v>0.58333333333333337</v>
      </c>
      <c r="N4640" s="18">
        <v>46083</v>
      </c>
      <c r="O4640" s="56">
        <v>0.5</v>
      </c>
      <c r="P4640" s="31" t="str">
        <f>TEXT($L4640, "dddd")</f>
        <v>Sunday</v>
      </c>
      <c r="Q4640" s="39" t="s">
        <v>207</v>
      </c>
      <c r="R4640" s="39">
        <v>2333</v>
      </c>
      <c r="S4640" s="1" t="str">
        <f>IF(OR(MONTH(L4640)=12, MONTH(L4640)&lt;=5), "Dry Season", "Wet Season")</f>
        <v>Dry Season</v>
      </c>
      <c r="T4640" s="1">
        <v>1</v>
      </c>
      <c r="U4640" s="1">
        <v>0</v>
      </c>
      <c r="V4640" s="1">
        <v>0</v>
      </c>
      <c r="W4640" s="2">
        <f>IF(ISNUMBER(SEARCH("N/A", X4640)), 0, 1)</f>
        <v>0</v>
      </c>
      <c r="X4640" s="1" t="s">
        <v>44</v>
      </c>
      <c r="Y4640" s="1"/>
      <c r="Z4640" s="1"/>
      <c r="AA4640" s="11" cm="1">
        <f t="array" ref="AA4640">IF(ISBLANK(Y4640), 0, VINCentyInvDistance(F4640,G4640,Y4640,Z4640))</f>
        <v>0</v>
      </c>
      <c r="AB4640" s="1">
        <v>0</v>
      </c>
      <c r="AC4640" s="1">
        <v>7.2</v>
      </c>
      <c r="AD4640" s="1">
        <v>3.6</v>
      </c>
      <c r="AE4640" s="1">
        <v>672</v>
      </c>
      <c r="AF4640" s="1"/>
      <c r="AG4640" s="1" t="s">
        <v>731</v>
      </c>
      <c r="AH4640" s="1" t="str">
        <f>TRIM(MID(SUBSTITUTE($H4640,",",REPT(" ",200)),(LEN($H4640)-LEN(SUBSTITUTE($H4640,",",""))-3)*200+1,200))</f>
        <v>Cebu City</v>
      </c>
      <c r="AI4640" s="1" t="str">
        <f>TRIM(MID(SUBSTITUTE($H4640,",",REPT(" ",200)),(LEN($H4640)-LEN(SUBSTITUTE($H4640,",",""))-2)*200+1,200))</f>
        <v>Central Visayas</v>
      </c>
      <c r="AJ4640" s="1" t="s">
        <v>55</v>
      </c>
      <c r="AK4640" t="s">
        <v>17676</v>
      </c>
      <c r="AL4640" s="1">
        <v>3</v>
      </c>
      <c r="AM4640" s="1" t="s">
        <v>14843</v>
      </c>
    </row>
    <row r="4641" spans="1:39" ht="12.75" customHeight="1">
      <c r="A4641" s="1"/>
      <c r="B4641" s="1" t="s">
        <v>14844</v>
      </c>
      <c r="C4641" s="1" t="s">
        <v>15954</v>
      </c>
      <c r="D4641" s="3" t="str">
        <f ca="1">IFERROR(__xludf.DUMMYFUNCTION("PROPER(REGEXEXTRACT(B4612, ""(?:https?:\/\/)?(?:www\.)?([a-zA-Z0-9-]+)\.""))"),"Skyscanner")</f>
        <v>Skyscanner</v>
      </c>
      <c r="E4641" s="1" t="s">
        <v>14846</v>
      </c>
      <c r="F4641" s="1">
        <v>10.310890000000001</v>
      </c>
      <c r="G4641" s="1">
        <v>123.89758</v>
      </c>
      <c r="H4641" s="1" t="s">
        <v>14847</v>
      </c>
      <c r="I4641" s="1" t="s">
        <v>2622</v>
      </c>
      <c r="J4641" s="1">
        <f>IF(K4641="URBAN",1,IF(K4641="SUBURBAN",2,IF(K4641="RURAL",3,"")))</f>
        <v>1</v>
      </c>
      <c r="K4641" s="1" t="s">
        <v>42</v>
      </c>
      <c r="L4641" s="18">
        <v>46082</v>
      </c>
      <c r="M4641" s="49">
        <v>0.58333333333333337</v>
      </c>
      <c r="N4641" s="18">
        <v>46083</v>
      </c>
      <c r="O4641" s="56">
        <v>0.54166666666666663</v>
      </c>
      <c r="P4641" s="31" t="str">
        <f>TEXT($L4641, "dddd")</f>
        <v>Sunday</v>
      </c>
      <c r="Q4641" s="39" t="s">
        <v>43</v>
      </c>
      <c r="R4641" s="39">
        <v>1612</v>
      </c>
      <c r="S4641" s="1" t="str">
        <f>IF(OR(MONTH(L4641)=12, MONTH(L4641)&lt;=5), "Dry Season", "Wet Season")</f>
        <v>Dry Season</v>
      </c>
      <c r="T4641" s="1">
        <v>1</v>
      </c>
      <c r="U4641" s="1">
        <v>0</v>
      </c>
      <c r="V4641" s="1">
        <v>0</v>
      </c>
      <c r="W4641" s="2">
        <f>IF(ISNUMBER(SEARCH("N/A", X4641)), 0, 1)</f>
        <v>0</v>
      </c>
      <c r="X4641" s="1" t="s">
        <v>44</v>
      </c>
      <c r="Y4641" s="1"/>
      <c r="Z4641" s="1"/>
      <c r="AA4641" s="11" cm="1">
        <f t="array" ref="AA4641">IF(ISBLANK(Y4641), 0, VINCentyInvDistance(F4641,G4641,Y4641,Z4641))</f>
        <v>0</v>
      </c>
      <c r="AB4641" s="1">
        <v>0</v>
      </c>
      <c r="AC4641" s="1">
        <v>6</v>
      </c>
      <c r="AD4641" s="1">
        <v>3</v>
      </c>
      <c r="AE4641" s="1">
        <v>1</v>
      </c>
      <c r="AF4641" s="1"/>
      <c r="AG4641" s="1" t="s">
        <v>731</v>
      </c>
      <c r="AH4641" s="1" t="str">
        <f>TRIM(MID(SUBSTITUTE($H4641,",",REPT(" ",200)),(LEN($H4641)-LEN(SUBSTITUTE($H4641,",",""))-3)*200+1,200))</f>
        <v>Cebu City</v>
      </c>
      <c r="AI4641" s="1" t="str">
        <f>TRIM(MID(SUBSTITUTE($H4641,",",REPT(" ",200)),(LEN($H4641)-LEN(SUBSTITUTE($H4641,",",""))-2)*200+1,200))</f>
        <v>Central Visayas</v>
      </c>
      <c r="AJ4641" s="1" t="s">
        <v>55</v>
      </c>
      <c r="AK4641" t="s">
        <v>17677</v>
      </c>
      <c r="AL4641" s="2">
        <v>0</v>
      </c>
      <c r="AM4641" s="1" t="s">
        <v>14848</v>
      </c>
    </row>
    <row r="4642" spans="1:39" ht="12.75" customHeight="1">
      <c r="A4642" s="1"/>
      <c r="B4642" s="1" t="s">
        <v>14849</v>
      </c>
      <c r="C4642" s="1" t="s">
        <v>15955</v>
      </c>
      <c r="D4642" s="3" t="str">
        <f ca="1">IFERROR(__xludf.DUMMYFUNCTION("PROPER(REGEXEXTRACT(B4613, ""(?:https?:\/\/)?(?:www\.)?([a-zA-Z0-9-]+)\.""))"),"Skyscanner")</f>
        <v>Skyscanner</v>
      </c>
      <c r="E4642" s="1" t="s">
        <v>14851</v>
      </c>
      <c r="F4642" s="1">
        <v>10.304869999999999</v>
      </c>
      <c r="G4642" s="1">
        <v>123.89825999999999</v>
      </c>
      <c r="H4642" s="1" t="s">
        <v>14852</v>
      </c>
      <c r="I4642" s="1" t="s">
        <v>2622</v>
      </c>
      <c r="J4642" s="1">
        <f>IF(K4642="URBAN",1,IF(K4642="SUBURBAN",2,IF(K4642="RURAL",3,"")))</f>
        <v>1</v>
      </c>
      <c r="K4642" s="1" t="s">
        <v>42</v>
      </c>
      <c r="L4642" s="18">
        <v>46082</v>
      </c>
      <c r="M4642" s="49">
        <v>0.58333333333333337</v>
      </c>
      <c r="N4642" s="18">
        <v>46083</v>
      </c>
      <c r="O4642" s="56">
        <v>0.5</v>
      </c>
      <c r="P4642" s="31" t="str">
        <f>TEXT($L4642, "dddd")</f>
        <v>Sunday</v>
      </c>
      <c r="Q4642" s="39" t="s">
        <v>1341</v>
      </c>
      <c r="R4642" s="39">
        <v>1800</v>
      </c>
      <c r="S4642" s="1" t="str">
        <f>IF(OR(MONTH(L4642)=12, MONTH(L4642)&lt;=5), "Dry Season", "Wet Season")</f>
        <v>Dry Season</v>
      </c>
      <c r="T4642" s="1">
        <v>1</v>
      </c>
      <c r="U4642" s="1">
        <v>0</v>
      </c>
      <c r="V4642" s="1">
        <v>0</v>
      </c>
      <c r="W4642" s="2">
        <f>IF(ISNUMBER(SEARCH("N/A", X4642)), 0, 1)</f>
        <v>0</v>
      </c>
      <c r="X4642" s="1" t="s">
        <v>44</v>
      </c>
      <c r="Y4642" s="1"/>
      <c r="Z4642" s="1"/>
      <c r="AA4642" s="11" cm="1">
        <f t="array" ref="AA4642">IF(ISBLANK(Y4642), 0, VINCentyInvDistance(F4642,G4642,Y4642,Z4642))</f>
        <v>0</v>
      </c>
      <c r="AB4642" s="1">
        <v>1</v>
      </c>
      <c r="AC4642" s="1">
        <v>7.2</v>
      </c>
      <c r="AD4642" s="1">
        <v>3.6</v>
      </c>
      <c r="AE4642" s="1">
        <v>102</v>
      </c>
      <c r="AF4642" s="1"/>
      <c r="AG4642" s="1" t="s">
        <v>731</v>
      </c>
      <c r="AH4642" s="1" t="str">
        <f>TRIM(MID(SUBSTITUTE($H4642,",",REPT(" ",200)),(LEN($H4642)-LEN(SUBSTITUTE($H4642,",",""))-3)*200+1,200))</f>
        <v>Cebu City</v>
      </c>
      <c r="AI4642" s="1" t="str">
        <f>TRIM(MID(SUBSTITUTE($H4642,",",REPT(" ",200)),(LEN($H4642)-LEN(SUBSTITUTE($H4642,",",""))-2)*200+1,200))</f>
        <v>Central Visayas</v>
      </c>
      <c r="AJ4642" s="1" t="s">
        <v>55</v>
      </c>
      <c r="AK4642" t="s">
        <v>17678</v>
      </c>
      <c r="AL4642" s="1">
        <v>2</v>
      </c>
      <c r="AM4642" s="1" t="s">
        <v>14853</v>
      </c>
    </row>
    <row r="4643" spans="1:39" ht="12.75" customHeight="1">
      <c r="A4643" s="1"/>
      <c r="B4643" s="1" t="s">
        <v>14854</v>
      </c>
      <c r="C4643" s="1" t="s">
        <v>15956</v>
      </c>
      <c r="D4643" s="3" t="str">
        <f ca="1">IFERROR(__xludf.DUMMYFUNCTION("PROPER(REGEXEXTRACT(B4614, ""(?:https?:\/\/)?(?:www\.)?([a-zA-Z0-9-]+)\.""))"),"Skyscanner")</f>
        <v>Skyscanner</v>
      </c>
      <c r="E4643" s="1" t="s">
        <v>14856</v>
      </c>
      <c r="F4643" s="1">
        <v>10.320261</v>
      </c>
      <c r="G4643" s="1">
        <v>123.90307900000001</v>
      </c>
      <c r="H4643" s="1" t="s">
        <v>14857</v>
      </c>
      <c r="I4643" s="1" t="s">
        <v>2622</v>
      </c>
      <c r="J4643" s="1">
        <f>IF(K4643="URBAN",1,IF(K4643="SUBURBAN",2,IF(K4643="RURAL",3,"")))</f>
        <v>1</v>
      </c>
      <c r="K4643" s="1" t="s">
        <v>42</v>
      </c>
      <c r="L4643" s="18">
        <v>46082</v>
      </c>
      <c r="M4643" s="49">
        <v>0.625</v>
      </c>
      <c r="N4643" s="18">
        <v>46083</v>
      </c>
      <c r="O4643" s="56">
        <v>0.5</v>
      </c>
      <c r="P4643" s="31" t="str">
        <f>TEXT($L4643, "dddd")</f>
        <v>Sunday</v>
      </c>
      <c r="Q4643" s="39" t="s">
        <v>207</v>
      </c>
      <c r="R4643" s="39">
        <v>2814</v>
      </c>
      <c r="S4643" s="1" t="str">
        <f>IF(OR(MONTH(L4643)=12, MONTH(L4643)&lt;=5), "Dry Season", "Wet Season")</f>
        <v>Dry Season</v>
      </c>
      <c r="T4643" s="1">
        <v>1</v>
      </c>
      <c r="U4643" s="1">
        <v>0</v>
      </c>
      <c r="V4643" s="1">
        <v>0</v>
      </c>
      <c r="W4643" s="2">
        <f>IF(ISNUMBER(SEARCH("N/A", X4643)), 0, 1)</f>
        <v>0</v>
      </c>
      <c r="X4643" s="1" t="s">
        <v>44</v>
      </c>
      <c r="Y4643" s="1"/>
      <c r="Z4643" s="1"/>
      <c r="AA4643" s="11" cm="1">
        <f t="array" ref="AA4643">IF(ISBLANK(Y4643), 0, VINCentyInvDistance(F4643,G4643,Y4643,Z4643))</f>
        <v>0</v>
      </c>
      <c r="AB4643" s="1">
        <v>0</v>
      </c>
      <c r="AC4643" s="1">
        <v>7.4</v>
      </c>
      <c r="AD4643" s="1">
        <v>0</v>
      </c>
      <c r="AE4643" s="1">
        <v>1245</v>
      </c>
      <c r="AF4643" s="1"/>
      <c r="AG4643" s="1" t="s">
        <v>731</v>
      </c>
      <c r="AH4643" s="1" t="str">
        <f>TRIM(MID(SUBSTITUTE($H4643,",",REPT(" ",200)),(LEN($H4643)-LEN(SUBSTITUTE($H4643,",",""))-3)*200+1,200))</f>
        <v>Cebu City</v>
      </c>
      <c r="AI4643" s="1" t="str">
        <f>TRIM(MID(SUBSTITUTE($H4643,",",REPT(" ",200)),(LEN($H4643)-LEN(SUBSTITUTE($H4643,",",""))-2)*200+1,200))</f>
        <v>Central Visayas</v>
      </c>
      <c r="AJ4643" s="1" t="s">
        <v>55</v>
      </c>
      <c r="AK4643" t="s">
        <v>17679</v>
      </c>
      <c r="AL4643" s="1">
        <v>3</v>
      </c>
      <c r="AM4643" s="1" t="s">
        <v>14858</v>
      </c>
    </row>
    <row r="4644" spans="1:39" ht="12.75" customHeight="1">
      <c r="A4644" s="1"/>
      <c r="B4644" s="1" t="s">
        <v>14859</v>
      </c>
      <c r="C4644" s="1" t="s">
        <v>15957</v>
      </c>
      <c r="D4644" s="3" t="str">
        <f ca="1">IFERROR(__xludf.DUMMYFUNCTION("PROPER(REGEXEXTRACT(B4615, ""(?:https?:\/\/)?(?:www\.)?([a-zA-Z0-9-]+)\.""))"),"Skyscanner")</f>
        <v>Skyscanner</v>
      </c>
      <c r="E4644" s="1" t="s">
        <v>14861</v>
      </c>
      <c r="F4644" s="1">
        <v>10.317318999999999</v>
      </c>
      <c r="G4644" s="1">
        <v>123.893422</v>
      </c>
      <c r="H4644" s="1" t="s">
        <v>14862</v>
      </c>
      <c r="I4644" s="1" t="s">
        <v>2622</v>
      </c>
      <c r="J4644" s="1">
        <f>IF(K4644="URBAN",1,IF(K4644="SUBURBAN",2,IF(K4644="RURAL",3,"")))</f>
        <v>1</v>
      </c>
      <c r="K4644" s="1" t="s">
        <v>42</v>
      </c>
      <c r="L4644" s="18">
        <v>46082</v>
      </c>
      <c r="M4644" s="49">
        <v>0.58333333333333337</v>
      </c>
      <c r="N4644" s="18">
        <v>46083</v>
      </c>
      <c r="O4644" s="56">
        <v>0.5</v>
      </c>
      <c r="P4644" s="31" t="str">
        <f>TEXT($L4644, "dddd")</f>
        <v>Sunday</v>
      </c>
      <c r="Q4644" s="39" t="s">
        <v>207</v>
      </c>
      <c r="R4644" s="39">
        <v>5422</v>
      </c>
      <c r="S4644" s="1" t="str">
        <f>IF(OR(MONTH(L4644)=12, MONTH(L4644)&lt;=5), "Dry Season", "Wet Season")</f>
        <v>Dry Season</v>
      </c>
      <c r="T4644" s="1">
        <v>1</v>
      </c>
      <c r="U4644" s="1">
        <v>0</v>
      </c>
      <c r="V4644" s="1">
        <v>0</v>
      </c>
      <c r="W4644" s="2">
        <f>IF(ISNUMBER(SEARCH("N/A", X4644)), 0, 1)</f>
        <v>0</v>
      </c>
      <c r="X4644" s="1" t="s">
        <v>44</v>
      </c>
      <c r="Y4644" s="1"/>
      <c r="Z4644" s="1"/>
      <c r="AA4644" s="11" cm="1">
        <f t="array" ref="AA4644">IF(ISBLANK(Y4644), 0, VINCentyInvDistance(F4644,G4644,Y4644,Z4644))</f>
        <v>0</v>
      </c>
      <c r="AB4644" s="1">
        <v>1</v>
      </c>
      <c r="AC4644" s="1">
        <v>8.4</v>
      </c>
      <c r="AD4644" s="1">
        <v>4.2</v>
      </c>
      <c r="AE4644" s="1">
        <v>1288</v>
      </c>
      <c r="AF4644" s="1"/>
      <c r="AG4644" s="1" t="s">
        <v>731</v>
      </c>
      <c r="AH4644" s="1" t="str">
        <f>TRIM(MID(SUBSTITUTE($H4644,",",REPT(" ",200)),(LEN($H4644)-LEN(SUBSTITUTE($H4644,",",""))-3)*200+1,200))</f>
        <v>Cebu City</v>
      </c>
      <c r="AI4644" s="1" t="str">
        <f>TRIM(MID(SUBSTITUTE($H4644,",",REPT(" ",200)),(LEN($H4644)-LEN(SUBSTITUTE($H4644,",",""))-2)*200+1,200))</f>
        <v>Central Visayas</v>
      </c>
      <c r="AJ4644" s="1" t="s">
        <v>55</v>
      </c>
      <c r="AK4644" t="s">
        <v>17680</v>
      </c>
      <c r="AL4644" s="1">
        <v>4</v>
      </c>
      <c r="AM4644" s="1" t="s">
        <v>14863</v>
      </c>
    </row>
    <row r="4645" spans="1:39" ht="12.75" customHeight="1">
      <c r="A4645" s="1"/>
      <c r="B4645" s="1" t="s">
        <v>14864</v>
      </c>
      <c r="C4645" s="1" t="s">
        <v>15958</v>
      </c>
      <c r="D4645" s="3" t="str">
        <f ca="1">IFERROR(__xludf.DUMMYFUNCTION("PROPER(REGEXEXTRACT(B4616, ""(?:https?:\/\/)?(?:www\.)?([a-zA-Z0-9-]+)\.""))"),"Skyscanner")</f>
        <v>Skyscanner</v>
      </c>
      <c r="E4645" s="1" t="s">
        <v>14866</v>
      </c>
      <c r="F4645" s="1">
        <v>10.310840000000001</v>
      </c>
      <c r="G4645" s="1">
        <v>123.89725</v>
      </c>
      <c r="H4645" s="1" t="s">
        <v>14847</v>
      </c>
      <c r="I4645" s="1" t="s">
        <v>2622</v>
      </c>
      <c r="J4645" s="1">
        <f>IF(K4645="URBAN",1,IF(K4645="SUBURBAN",2,IF(K4645="RURAL",3,"")))</f>
        <v>1</v>
      </c>
      <c r="K4645" s="1" t="s">
        <v>42</v>
      </c>
      <c r="L4645" s="18">
        <v>46082</v>
      </c>
      <c r="M4645" s="49">
        <v>0.625</v>
      </c>
      <c r="N4645" s="18">
        <v>46083</v>
      </c>
      <c r="O4645" s="56">
        <v>0.5</v>
      </c>
      <c r="P4645" s="31" t="str">
        <f>TEXT($L4645, "dddd")</f>
        <v>Sunday</v>
      </c>
      <c r="Q4645" s="39" t="s">
        <v>43</v>
      </c>
      <c r="R4645" s="39">
        <v>1895</v>
      </c>
      <c r="S4645" s="1" t="str">
        <f>IF(OR(MONTH(L4645)=12, MONTH(L4645)&lt;=5), "Dry Season", "Wet Season")</f>
        <v>Dry Season</v>
      </c>
      <c r="T4645" s="1">
        <v>1</v>
      </c>
      <c r="U4645" s="1">
        <v>0</v>
      </c>
      <c r="V4645" s="1">
        <v>0</v>
      </c>
      <c r="W4645" s="2">
        <f>IF(ISNUMBER(SEARCH("N/A", X4645)), 0, 1)</f>
        <v>0</v>
      </c>
      <c r="X4645" s="1" t="s">
        <v>44</v>
      </c>
      <c r="Y4645" s="1"/>
      <c r="Z4645" s="1"/>
      <c r="AA4645" s="11" cm="1">
        <f t="array" ref="AA4645">IF(ISBLANK(Y4645), 0, VINCentyInvDistance(F4645,G4645,Y4645,Z4645))</f>
        <v>0</v>
      </c>
      <c r="AB4645" s="1">
        <v>0</v>
      </c>
      <c r="AC4645" s="1">
        <v>0</v>
      </c>
      <c r="AD4645" s="1">
        <v>0</v>
      </c>
      <c r="AE4645" s="1"/>
      <c r="AF4645" s="1"/>
      <c r="AG4645" s="1" t="s">
        <v>731</v>
      </c>
      <c r="AH4645" s="1" t="str">
        <f>TRIM(MID(SUBSTITUTE($H4645,",",REPT(" ",200)),(LEN($H4645)-LEN(SUBSTITUTE($H4645,",",""))-3)*200+1,200))</f>
        <v>Cebu City</v>
      </c>
      <c r="AI4645" s="1" t="str">
        <f>TRIM(MID(SUBSTITUTE($H4645,",",REPT(" ",200)),(LEN($H4645)-LEN(SUBSTITUTE($H4645,",",""))-2)*200+1,200))</f>
        <v>Central Visayas</v>
      </c>
      <c r="AJ4645" s="1" t="s">
        <v>55</v>
      </c>
      <c r="AK4645" t="s">
        <v>17681</v>
      </c>
      <c r="AL4645" s="2">
        <v>0</v>
      </c>
      <c r="AM4645" s="1" t="s">
        <v>14867</v>
      </c>
    </row>
    <row r="4646" spans="1:39" ht="12.75" customHeight="1">
      <c r="A4646" s="1"/>
      <c r="B4646" s="1" t="s">
        <v>14868</v>
      </c>
      <c r="C4646" s="1" t="s">
        <v>15959</v>
      </c>
      <c r="D4646" s="3" t="str">
        <f ca="1">IFERROR(__xludf.DUMMYFUNCTION("PROPER(REGEXEXTRACT(B4617, ""(?:https?:\/\/)?(?:www\.)?([a-zA-Z0-9-]+)\.""))"),"Skyscanner")</f>
        <v>Skyscanner</v>
      </c>
      <c r="E4646" s="1" t="s">
        <v>14870</v>
      </c>
      <c r="F4646" s="1">
        <v>10.31366</v>
      </c>
      <c r="G4646" s="1">
        <v>123.8929</v>
      </c>
      <c r="H4646" s="1" t="s">
        <v>14871</v>
      </c>
      <c r="I4646" s="1" t="s">
        <v>2622</v>
      </c>
      <c r="J4646" s="1">
        <f>IF(K4646="URBAN",1,IF(K4646="SUBURBAN",2,IF(K4646="RURAL",3,"")))</f>
        <v>1</v>
      </c>
      <c r="K4646" s="1" t="s">
        <v>42</v>
      </c>
      <c r="L4646" s="18">
        <v>46082</v>
      </c>
      <c r="M4646" s="49">
        <v>0.625</v>
      </c>
      <c r="N4646" s="18">
        <v>46083</v>
      </c>
      <c r="O4646" s="56">
        <v>0.5</v>
      </c>
      <c r="P4646" s="31" t="str">
        <f>TEXT($L4646, "dddd")</f>
        <v>Sunday</v>
      </c>
      <c r="Q4646" s="39" t="s">
        <v>43</v>
      </c>
      <c r="R4646" s="39">
        <v>4068</v>
      </c>
      <c r="S4646" s="1" t="str">
        <f>IF(OR(MONTH(L4646)=12, MONTH(L4646)&lt;=5), "Dry Season", "Wet Season")</f>
        <v>Dry Season</v>
      </c>
      <c r="T4646" s="1">
        <v>1</v>
      </c>
      <c r="U4646" s="1">
        <v>0</v>
      </c>
      <c r="V4646" s="1">
        <v>0</v>
      </c>
      <c r="W4646" s="2">
        <f>IF(ISNUMBER(SEARCH("N/A", X4646)), 0, 1)</f>
        <v>0</v>
      </c>
      <c r="X4646" s="1" t="s">
        <v>44</v>
      </c>
      <c r="Y4646" s="1"/>
      <c r="Z4646" s="1"/>
      <c r="AA4646" s="11" cm="1">
        <f t="array" ref="AA4646">IF(ISBLANK(Y4646), 0, VINCentyInvDistance(F4646,G4646,Y4646,Z4646))</f>
        <v>0</v>
      </c>
      <c r="AB4646" s="1">
        <v>1</v>
      </c>
      <c r="AC4646" s="1">
        <v>8.8000000000000007</v>
      </c>
      <c r="AD4646" s="1">
        <v>0</v>
      </c>
      <c r="AE4646" s="1">
        <v>456</v>
      </c>
      <c r="AF4646" s="1"/>
      <c r="AG4646" s="1" t="s">
        <v>731</v>
      </c>
      <c r="AH4646" s="1" t="str">
        <f>TRIM(MID(SUBSTITUTE($H4646,",",REPT(" ",200)),(LEN($H4646)-LEN(SUBSTITUTE($H4646,",",""))-3)*200+1,200))</f>
        <v>Cebu City</v>
      </c>
      <c r="AI4646" s="1" t="str">
        <f>TRIM(MID(SUBSTITUTE($H4646,",",REPT(" ",200)),(LEN($H4646)-LEN(SUBSTITUTE($H4646,",",""))-2)*200+1,200))</f>
        <v>Central Visayas</v>
      </c>
      <c r="AJ4646" s="1" t="s">
        <v>55</v>
      </c>
      <c r="AK4646" t="s">
        <v>17682</v>
      </c>
      <c r="AL4646" s="1">
        <v>3</v>
      </c>
      <c r="AM4646" s="1" t="s">
        <v>14872</v>
      </c>
    </row>
    <row r="4647" spans="1:39" ht="12.75" customHeight="1">
      <c r="A4647" s="1"/>
      <c r="B4647" s="1" t="s">
        <v>14873</v>
      </c>
      <c r="C4647" s="1" t="s">
        <v>15960</v>
      </c>
      <c r="D4647" s="3" t="str">
        <f ca="1">IFERROR(__xludf.DUMMYFUNCTION("PROPER(REGEXEXTRACT(B4618, ""(?:https?:\/\/)?(?:www\.)?([a-zA-Z0-9-]+)\.""))"),"Skyscanner")</f>
        <v>Skyscanner</v>
      </c>
      <c r="E4647" s="1" t="s">
        <v>14875</v>
      </c>
      <c r="F4647" s="1">
        <v>10.317755999999999</v>
      </c>
      <c r="G4647" s="1">
        <v>123.902491</v>
      </c>
      <c r="H4647" s="1" t="s">
        <v>14876</v>
      </c>
      <c r="I4647" s="1" t="s">
        <v>2622</v>
      </c>
      <c r="J4647" s="1">
        <f>IF(K4647="URBAN",1,IF(K4647="SUBURBAN",2,IF(K4647="RURAL",3,"")))</f>
        <v>1</v>
      </c>
      <c r="K4647" s="1" t="s">
        <v>42</v>
      </c>
      <c r="L4647" s="18">
        <v>46082</v>
      </c>
      <c r="M4647" s="49">
        <v>0.58333333333333337</v>
      </c>
      <c r="N4647" s="18">
        <v>46083</v>
      </c>
      <c r="O4647" s="56">
        <v>0.5</v>
      </c>
      <c r="P4647" s="31" t="str">
        <f>TEXT($L4647, "dddd")</f>
        <v>Sunday</v>
      </c>
      <c r="Q4647" s="39" t="s">
        <v>43</v>
      </c>
      <c r="R4647" s="39">
        <v>1962</v>
      </c>
      <c r="S4647" s="1" t="str">
        <f>IF(OR(MONTH(L4647)=12, MONTH(L4647)&lt;=5), "Dry Season", "Wet Season")</f>
        <v>Dry Season</v>
      </c>
      <c r="T4647" s="1">
        <v>1</v>
      </c>
      <c r="U4647" s="1">
        <v>0</v>
      </c>
      <c r="V4647" s="1">
        <v>0</v>
      </c>
      <c r="W4647" s="2">
        <f>IF(ISNUMBER(SEARCH("N/A", X4647)), 0, 1)</f>
        <v>0</v>
      </c>
      <c r="X4647" s="1" t="s">
        <v>44</v>
      </c>
      <c r="Y4647" s="1"/>
      <c r="Z4647" s="1"/>
      <c r="AA4647" s="11" cm="1">
        <f t="array" ref="AA4647">IF(ISBLANK(Y4647), 0, VINCentyInvDistance(F4647,G4647,Y4647,Z4647))</f>
        <v>0</v>
      </c>
      <c r="AB4647" s="1">
        <v>0</v>
      </c>
      <c r="AC4647" s="1">
        <v>8</v>
      </c>
      <c r="AD4647" s="1">
        <v>4</v>
      </c>
      <c r="AE4647" s="1">
        <v>1654</v>
      </c>
      <c r="AF4647" s="1"/>
      <c r="AG4647" s="1" t="s">
        <v>731</v>
      </c>
      <c r="AH4647" s="1" t="str">
        <f>TRIM(MID(SUBSTITUTE($H4647,",",REPT(" ",200)),(LEN($H4647)-LEN(SUBSTITUTE($H4647,",",""))-3)*200+1,200))</f>
        <v>Cebu City</v>
      </c>
      <c r="AI4647" s="1" t="str">
        <f>TRIM(MID(SUBSTITUTE($H4647,",",REPT(" ",200)),(LEN($H4647)-LEN(SUBSTITUTE($H4647,",",""))-2)*200+1,200))</f>
        <v>Central Visayas</v>
      </c>
      <c r="AJ4647" s="1" t="s">
        <v>55</v>
      </c>
      <c r="AK4647" t="s">
        <v>14877</v>
      </c>
      <c r="AL4647" s="1">
        <v>3</v>
      </c>
      <c r="AM4647" s="1" t="s">
        <v>14878</v>
      </c>
    </row>
    <row r="4648" spans="1:39" ht="12.75" customHeight="1">
      <c r="A4648" s="1"/>
      <c r="B4648" s="1" t="s">
        <v>14903</v>
      </c>
      <c r="C4648" s="1" t="s">
        <v>15961</v>
      </c>
      <c r="D4648" s="3" t="str">
        <f ca="1">IFERROR(__xludf.DUMMYFUNCTION("PROPER(REGEXEXTRACT(B4619, ""(?:https?:\/\/)?(?:www\.)?([a-zA-Z0-9-]+)\.""))"),"Skyscanner")</f>
        <v>Skyscanner</v>
      </c>
      <c r="E4648" s="1" t="s">
        <v>14905</v>
      </c>
      <c r="F4648" s="1">
        <v>10.33281</v>
      </c>
      <c r="G4648" s="1">
        <v>123.90907</v>
      </c>
      <c r="H4648" s="1" t="s">
        <v>14906</v>
      </c>
      <c r="I4648" s="1" t="s">
        <v>2622</v>
      </c>
      <c r="J4648" s="1">
        <f>IF(K4648="URBAN",1,IF(K4648="SUBURBAN",2,IF(K4648="RURAL",3,"")))</f>
        <v>1</v>
      </c>
      <c r="K4648" s="1" t="s">
        <v>42</v>
      </c>
      <c r="L4648" s="18">
        <v>46082</v>
      </c>
      <c r="M4648" s="49">
        <v>0.58333333333333337</v>
      </c>
      <c r="N4648" s="18">
        <v>46083</v>
      </c>
      <c r="O4648" s="56">
        <v>0.5</v>
      </c>
      <c r="P4648" s="31" t="str">
        <f>TEXT($L4648, "dddd")</f>
        <v>Sunday</v>
      </c>
      <c r="Q4648" s="39" t="s">
        <v>43</v>
      </c>
      <c r="R4648" s="39">
        <v>0</v>
      </c>
      <c r="S4648" s="1" t="str">
        <f>IF(OR(MONTH(L4648)=12, MONTH(L4648)&lt;=5), "Dry Season", "Wet Season")</f>
        <v>Dry Season</v>
      </c>
      <c r="T4648" s="1">
        <v>1</v>
      </c>
      <c r="U4648" s="1">
        <v>0</v>
      </c>
      <c r="V4648" s="1">
        <v>0</v>
      </c>
      <c r="W4648" s="2">
        <f>IF(ISNUMBER(SEARCH("N/A", X4648)), 0, 1)</f>
        <v>0</v>
      </c>
      <c r="X4648" s="1" t="s">
        <v>44</v>
      </c>
      <c r="Y4648" s="1"/>
      <c r="Z4648" s="1"/>
      <c r="AA4648" s="11" cm="1">
        <f t="array" ref="AA4648">IF(ISBLANK(Y4648), 0, VINCentyInvDistance(F4648,G4648,Y4648,Z4648))</f>
        <v>0</v>
      </c>
      <c r="AB4648" s="1">
        <v>0</v>
      </c>
      <c r="AC4648" s="1">
        <v>0</v>
      </c>
      <c r="AD4648" s="1">
        <v>0</v>
      </c>
      <c r="AE4648" s="1"/>
      <c r="AF4648" s="1"/>
      <c r="AG4648" s="1" t="s">
        <v>731</v>
      </c>
      <c r="AH4648" s="1" t="str">
        <f>TRIM(MID(SUBSTITUTE($H4648,",",REPT(" ",200)),(LEN($H4648)-LEN(SUBSTITUTE($H4648,",",""))-3)*200+1,200))</f>
        <v>Cebu City</v>
      </c>
      <c r="AI4648" s="1" t="str">
        <f>TRIM(MID(SUBSTITUTE($H4648,",",REPT(" ",200)),(LEN($H4648)-LEN(SUBSTITUTE($H4648,",",""))-2)*200+1,200))</f>
        <v>Central Visayas</v>
      </c>
      <c r="AJ4648" s="1" t="s">
        <v>55</v>
      </c>
      <c r="AK4648" t="s">
        <v>16465</v>
      </c>
      <c r="AL4648" s="2">
        <v>0</v>
      </c>
      <c r="AM4648" s="1" t="s">
        <v>14907</v>
      </c>
    </row>
    <row r="4649" spans="1:39" ht="12.75" customHeight="1">
      <c r="A4649" s="1"/>
      <c r="B4649" s="1" t="s">
        <v>15962</v>
      </c>
      <c r="C4649" s="1" t="s">
        <v>15963</v>
      </c>
      <c r="D4649" s="3" t="str">
        <f ca="1">IFERROR(__xludf.DUMMYFUNCTION("PROPER(REGEXEXTRACT(B4620, ""(?:https?:\/\/)?(?:www\.)?([a-zA-Z0-9-]+)\.""))"),"Skyscanner")</f>
        <v>Skyscanner</v>
      </c>
      <c r="E4649" s="1" t="s">
        <v>15780</v>
      </c>
      <c r="F4649" s="1">
        <v>10.332800000000001</v>
      </c>
      <c r="G4649" s="1">
        <v>123.90907</v>
      </c>
      <c r="H4649" s="1" t="s">
        <v>14906</v>
      </c>
      <c r="I4649" s="1" t="s">
        <v>2622</v>
      </c>
      <c r="J4649" s="1">
        <f>IF(K4649="URBAN",1,IF(K4649="SUBURBAN",2,IF(K4649="RURAL",3,"")))</f>
        <v>1</v>
      </c>
      <c r="K4649" s="1" t="s">
        <v>42</v>
      </c>
      <c r="L4649" s="18">
        <v>46082</v>
      </c>
      <c r="M4649" s="49">
        <v>0.625</v>
      </c>
      <c r="N4649" s="18">
        <v>46083</v>
      </c>
      <c r="O4649" s="56">
        <v>0.5</v>
      </c>
      <c r="P4649" s="31" t="str">
        <f>TEXT($L4649, "dddd")</f>
        <v>Sunday</v>
      </c>
      <c r="Q4649" s="39" t="s">
        <v>43</v>
      </c>
      <c r="R4649" s="39">
        <v>2418</v>
      </c>
      <c r="S4649" s="1" t="str">
        <f>IF(OR(MONTH(L4649)=12, MONTH(L4649)&lt;=5), "Dry Season", "Wet Season")</f>
        <v>Dry Season</v>
      </c>
      <c r="T4649" s="1">
        <v>1</v>
      </c>
      <c r="U4649" s="1">
        <v>0</v>
      </c>
      <c r="V4649" s="1">
        <v>0</v>
      </c>
      <c r="W4649" s="2">
        <f>IF(ISNUMBER(SEARCH("N/A", X4649)), 0, 1)</f>
        <v>0</v>
      </c>
      <c r="X4649" s="1" t="s">
        <v>44</v>
      </c>
      <c r="Y4649" s="1"/>
      <c r="Z4649" s="1"/>
      <c r="AA4649" s="11" cm="1">
        <f t="array" ref="AA4649">IF(ISBLANK(Y4649), 0, VINCentyInvDistance(F4649,G4649,Y4649,Z4649))</f>
        <v>0</v>
      </c>
      <c r="AB4649" s="1">
        <v>0</v>
      </c>
      <c r="AC4649" s="1">
        <v>0</v>
      </c>
      <c r="AD4649" s="1">
        <v>0</v>
      </c>
      <c r="AE4649" s="1"/>
      <c r="AF4649" s="1"/>
      <c r="AG4649" s="1" t="s">
        <v>731</v>
      </c>
      <c r="AH4649" s="1" t="str">
        <f>TRIM(MID(SUBSTITUTE($H4649,",",REPT(" ",200)),(LEN($H4649)-LEN(SUBSTITUTE($H4649,",",""))-3)*200+1,200))</f>
        <v>Cebu City</v>
      </c>
      <c r="AI4649" s="1" t="str">
        <f>TRIM(MID(SUBSTITUTE($H4649,",",REPT(" ",200)),(LEN($H4649)-LEN(SUBSTITUTE($H4649,",",""))-2)*200+1,200))</f>
        <v>Central Visayas</v>
      </c>
      <c r="AJ4649" s="1" t="s">
        <v>55</v>
      </c>
      <c r="AK4649" t="s">
        <v>17749</v>
      </c>
      <c r="AL4649" s="2">
        <v>0</v>
      </c>
      <c r="AM4649" s="1" t="s">
        <v>15964</v>
      </c>
    </row>
    <row r="4650" spans="1:39" ht="12.75" customHeight="1">
      <c r="A4650" s="1"/>
      <c r="B4650" s="1" t="s">
        <v>15965</v>
      </c>
      <c r="C4650" s="1" t="s">
        <v>15966</v>
      </c>
      <c r="D4650" s="3" t="str">
        <f ca="1">IFERROR(__xludf.DUMMYFUNCTION("PROPER(REGEXEXTRACT(B4621, ""(?:https?:\/\/)?(?:www\.)?([a-zA-Z0-9-]+)\.""))"),"Skyscanner")</f>
        <v>Skyscanner</v>
      </c>
      <c r="E4650" s="1" t="s">
        <v>15967</v>
      </c>
      <c r="F4650" s="1">
        <v>10.32057</v>
      </c>
      <c r="G4650" s="1">
        <v>123.91079000000001</v>
      </c>
      <c r="H4650" s="1" t="s">
        <v>15968</v>
      </c>
      <c r="I4650" s="1" t="s">
        <v>2622</v>
      </c>
      <c r="J4650" s="1">
        <f>IF(K4650="URBAN",1,IF(K4650="SUBURBAN",2,IF(K4650="RURAL",3,"")))</f>
        <v>1</v>
      </c>
      <c r="K4650" s="1" t="s">
        <v>42</v>
      </c>
      <c r="L4650" s="18">
        <v>46082</v>
      </c>
      <c r="M4650" s="49">
        <v>0.625</v>
      </c>
      <c r="N4650" s="18">
        <v>46083</v>
      </c>
      <c r="O4650" s="56">
        <v>0.5</v>
      </c>
      <c r="P4650" s="31" t="str">
        <f>TEXT($L4650, "dddd")</f>
        <v>Sunday</v>
      </c>
      <c r="Q4650" s="39" t="s">
        <v>43</v>
      </c>
      <c r="R4650" s="39">
        <v>1989</v>
      </c>
      <c r="S4650" s="1" t="str">
        <f>IF(OR(MONTH(L4650)=12, MONTH(L4650)&lt;=5), "Dry Season", "Wet Season")</f>
        <v>Dry Season</v>
      </c>
      <c r="T4650" s="1">
        <v>1</v>
      </c>
      <c r="U4650" s="1">
        <v>0</v>
      </c>
      <c r="V4650" s="1">
        <v>0</v>
      </c>
      <c r="W4650" s="2">
        <f>IF(ISNUMBER(SEARCH("N/A", X4650)), 0, 1)</f>
        <v>0</v>
      </c>
      <c r="X4650" s="1" t="s">
        <v>44</v>
      </c>
      <c r="Y4650" s="1"/>
      <c r="Z4650" s="1"/>
      <c r="AA4650" s="11" cm="1">
        <f t="array" ref="AA4650">IF(ISBLANK(Y4650), 0, VINCentyInvDistance(F4650,G4650,Y4650,Z4650))</f>
        <v>0</v>
      </c>
      <c r="AB4650" s="1">
        <v>0</v>
      </c>
      <c r="AC4650" s="1">
        <v>0</v>
      </c>
      <c r="AD4650" s="1">
        <v>0</v>
      </c>
      <c r="AE4650" s="1"/>
      <c r="AF4650" s="1"/>
      <c r="AG4650" s="1" t="s">
        <v>731</v>
      </c>
      <c r="AH4650" s="1" t="str">
        <f>TRIM(MID(SUBSTITUTE($H4650,",",REPT(" ",200)),(LEN($H4650)-LEN(SUBSTITUTE($H4650,",",""))-3)*200+1,200))</f>
        <v>Cebu City</v>
      </c>
      <c r="AI4650" s="1" t="str">
        <f>TRIM(MID(SUBSTITUTE($H4650,",",REPT(" ",200)),(LEN($H4650)-LEN(SUBSTITUTE($H4650,",",""))-2)*200+1,200))</f>
        <v>Central Visayas</v>
      </c>
      <c r="AJ4650" s="1" t="s">
        <v>55</v>
      </c>
      <c r="AK4650" t="s">
        <v>17766</v>
      </c>
      <c r="AL4650" s="2">
        <v>0</v>
      </c>
      <c r="AM4650" s="1" t="s">
        <v>15969</v>
      </c>
    </row>
    <row r="4651" spans="1:39" ht="12.75" customHeight="1">
      <c r="A4651" s="1"/>
      <c r="B4651" s="1" t="s">
        <v>15970</v>
      </c>
      <c r="C4651" s="1" t="s">
        <v>15971</v>
      </c>
      <c r="D4651" s="3" t="str">
        <f ca="1">IFERROR(__xludf.DUMMYFUNCTION("PROPER(REGEXEXTRACT(B4622, ""(?:https?:\/\/)?(?:www\.)?([a-zA-Z0-9-]+)\.""))"),"Skyscanner")</f>
        <v>Skyscanner</v>
      </c>
      <c r="E4651" s="1" t="s">
        <v>15855</v>
      </c>
      <c r="F4651" s="1">
        <v>10.270149999999999</v>
      </c>
      <c r="G4651" s="1">
        <v>123.87268</v>
      </c>
      <c r="H4651" s="1" t="s">
        <v>15856</v>
      </c>
      <c r="I4651" s="1" t="s">
        <v>2622</v>
      </c>
      <c r="J4651" s="1">
        <f>IF(K4651="URBAN",1,IF(K4651="SUBURBAN",2,IF(K4651="RURAL",3,"")))</f>
        <v>1</v>
      </c>
      <c r="K4651" s="1" t="s">
        <v>42</v>
      </c>
      <c r="L4651" s="18">
        <v>46082</v>
      </c>
      <c r="M4651" s="49">
        <v>0.625</v>
      </c>
      <c r="N4651" s="18">
        <v>46083</v>
      </c>
      <c r="O4651" s="56">
        <v>0.5</v>
      </c>
      <c r="P4651" s="31" t="str">
        <f>TEXT($L4651, "dddd")</f>
        <v>Sunday</v>
      </c>
      <c r="Q4651" s="39" t="s">
        <v>207</v>
      </c>
      <c r="R4651" s="39">
        <v>2938</v>
      </c>
      <c r="S4651" s="1" t="str">
        <f>IF(OR(MONTH(L4651)=12, MONTH(L4651)&lt;=5), "Dry Season", "Wet Season")</f>
        <v>Dry Season</v>
      </c>
      <c r="T4651" s="1">
        <v>1</v>
      </c>
      <c r="U4651" s="1">
        <v>0</v>
      </c>
      <c r="V4651" s="1">
        <v>0</v>
      </c>
      <c r="W4651" s="2">
        <f>IF(ISNUMBER(SEARCH("N/A", X4651)), 0, 1)</f>
        <v>0</v>
      </c>
      <c r="X4651" s="1" t="s">
        <v>44</v>
      </c>
      <c r="Y4651" s="1"/>
      <c r="Z4651" s="1"/>
      <c r="AA4651" s="11" cm="1">
        <f t="array" ref="AA4651">IF(ISBLANK(Y4651), 0, VINCentyInvDistance(F4651,G4651,Y4651,Z4651))</f>
        <v>0</v>
      </c>
      <c r="AB4651" s="1">
        <v>0</v>
      </c>
      <c r="AC4651" s="1">
        <v>0</v>
      </c>
      <c r="AD4651" s="1">
        <v>0</v>
      </c>
      <c r="AE4651" s="1"/>
      <c r="AF4651" s="1"/>
      <c r="AG4651" s="1" t="s">
        <v>731</v>
      </c>
      <c r="AH4651" s="1" t="str">
        <f>TRIM(MID(SUBSTITUTE($H4651,",",REPT(" ",200)),(LEN($H4651)-LEN(SUBSTITUTE($H4651,",",""))-3)*200+1,200))</f>
        <v>Cebu City</v>
      </c>
      <c r="AI4651" s="1" t="str">
        <f>TRIM(MID(SUBSTITUTE($H4651,",",REPT(" ",200)),(LEN($H4651)-LEN(SUBSTITUTE($H4651,",",""))-2)*200+1,200))</f>
        <v>Central Visayas</v>
      </c>
      <c r="AJ4651" s="1" t="s">
        <v>55</v>
      </c>
      <c r="AK4651" t="s">
        <v>17767</v>
      </c>
      <c r="AL4651" s="1">
        <v>5</v>
      </c>
      <c r="AM4651" s="1" t="s">
        <v>15972</v>
      </c>
    </row>
    <row r="4652" spans="1:39" ht="12.75" customHeight="1">
      <c r="A4652" s="1"/>
      <c r="B4652" s="1" t="s">
        <v>15973</v>
      </c>
      <c r="C4652" s="1" t="s">
        <v>15974</v>
      </c>
      <c r="D4652" s="3" t="str">
        <f ca="1">IFERROR(__xludf.DUMMYFUNCTION("PROPER(REGEXEXTRACT(B4623, ""(?:https?:\/\/)?(?:www\.)?([a-zA-Z0-9-]+)\.""))"),"Skyscanner")</f>
        <v>Skyscanner</v>
      </c>
      <c r="E4652" s="1" t="s">
        <v>15646</v>
      </c>
      <c r="F4652" s="1">
        <v>10.33117</v>
      </c>
      <c r="G4652" s="1">
        <v>123.90849</v>
      </c>
      <c r="H4652" s="1" t="s">
        <v>14906</v>
      </c>
      <c r="I4652" s="1" t="s">
        <v>2622</v>
      </c>
      <c r="J4652" s="1">
        <f>IF(K4652="URBAN",1,IF(K4652="SUBURBAN",2,IF(K4652="RURAL",3,"")))</f>
        <v>1</v>
      </c>
      <c r="K4652" s="1" t="s">
        <v>42</v>
      </c>
      <c r="L4652" s="18">
        <v>46082</v>
      </c>
      <c r="M4652" s="49">
        <v>0.625</v>
      </c>
      <c r="N4652" s="18">
        <v>46083</v>
      </c>
      <c r="O4652" s="56">
        <v>0.5</v>
      </c>
      <c r="P4652" s="31" t="str">
        <f>TEXT($L4652, "dddd")</f>
        <v>Sunday</v>
      </c>
      <c r="Q4652" s="39" t="s">
        <v>43</v>
      </c>
      <c r="R4652" s="39">
        <v>1723</v>
      </c>
      <c r="S4652" s="1" t="str">
        <f>IF(OR(MONTH(L4652)=12, MONTH(L4652)&lt;=5), "Dry Season", "Wet Season")</f>
        <v>Dry Season</v>
      </c>
      <c r="T4652" s="1">
        <v>1</v>
      </c>
      <c r="U4652" s="1">
        <v>0</v>
      </c>
      <c r="V4652" s="1">
        <v>0</v>
      </c>
      <c r="W4652" s="2">
        <f>IF(ISNUMBER(SEARCH("N/A", X4652)), 0, 1)</f>
        <v>0</v>
      </c>
      <c r="X4652" s="1" t="s">
        <v>44</v>
      </c>
      <c r="Y4652" s="1"/>
      <c r="Z4652" s="1"/>
      <c r="AA4652" s="11" cm="1">
        <f t="array" ref="AA4652">IF(ISBLANK(Y4652), 0, VINCentyInvDistance(F4652,G4652,Y4652,Z4652))</f>
        <v>0</v>
      </c>
      <c r="AB4652" s="1">
        <v>0</v>
      </c>
      <c r="AC4652" s="1">
        <v>0</v>
      </c>
      <c r="AD4652" s="1">
        <v>0</v>
      </c>
      <c r="AE4652" s="1"/>
      <c r="AF4652" s="1"/>
      <c r="AG4652" s="1" t="s">
        <v>731</v>
      </c>
      <c r="AH4652" s="1" t="str">
        <f>TRIM(MID(SUBSTITUTE($H4652,",",REPT(" ",200)),(LEN($H4652)-LEN(SUBSTITUTE($H4652,",",""))-3)*200+1,200))</f>
        <v>Cebu City</v>
      </c>
      <c r="AI4652" s="1" t="str">
        <f>TRIM(MID(SUBSTITUTE($H4652,",",REPT(" ",200)),(LEN($H4652)-LEN(SUBSTITUTE($H4652,",",""))-2)*200+1,200))</f>
        <v>Central Visayas</v>
      </c>
      <c r="AJ4652" s="1" t="s">
        <v>55</v>
      </c>
      <c r="AK4652" t="s">
        <v>16465</v>
      </c>
      <c r="AL4652" s="2">
        <v>0</v>
      </c>
      <c r="AM4652" s="1" t="s">
        <v>15975</v>
      </c>
    </row>
    <row r="4653" spans="1:39" ht="12.75" customHeight="1">
      <c r="A4653" s="1"/>
      <c r="B4653" s="1" t="s">
        <v>15976</v>
      </c>
      <c r="C4653" s="1" t="s">
        <v>15977</v>
      </c>
      <c r="D4653" s="3" t="str">
        <f ca="1">IFERROR(__xludf.DUMMYFUNCTION("PROPER(REGEXEXTRACT(B4624, ""(?:https?:\/\/)?(?:www\.)?([a-zA-Z0-9-]+)\.""))"),"Skyscanner")</f>
        <v>Skyscanner</v>
      </c>
      <c r="E4653" s="1" t="s">
        <v>15033</v>
      </c>
      <c r="F4653" s="1">
        <v>10.31053</v>
      </c>
      <c r="G4653" s="1">
        <v>123.89743</v>
      </c>
      <c r="H4653" s="1" t="s">
        <v>15034</v>
      </c>
      <c r="I4653" s="1" t="s">
        <v>2622</v>
      </c>
      <c r="J4653" s="1">
        <f>IF(K4653="URBAN",1,IF(K4653="SUBURBAN",2,IF(K4653="RURAL",3,"")))</f>
        <v>1</v>
      </c>
      <c r="K4653" s="1" t="s">
        <v>42</v>
      </c>
      <c r="L4653" s="18">
        <v>46082</v>
      </c>
      <c r="M4653" s="49">
        <v>0.58333333333333337</v>
      </c>
      <c r="N4653" s="18">
        <v>46083</v>
      </c>
      <c r="O4653" s="56">
        <v>0.5</v>
      </c>
      <c r="P4653" s="31" t="str">
        <f>TEXT($L4653, "dddd")</f>
        <v>Sunday</v>
      </c>
      <c r="Q4653" s="39" t="s">
        <v>207</v>
      </c>
      <c r="R4653" s="39">
        <v>3534</v>
      </c>
      <c r="S4653" s="1" t="str">
        <f>IF(OR(MONTH(L4653)=12, MONTH(L4653)&lt;=5), "Dry Season", "Wet Season")</f>
        <v>Dry Season</v>
      </c>
      <c r="T4653" s="1">
        <v>1</v>
      </c>
      <c r="U4653" s="1">
        <v>0</v>
      </c>
      <c r="V4653" s="1">
        <v>0</v>
      </c>
      <c r="W4653" s="2">
        <f>IF(ISNUMBER(SEARCH("N/A", X4653)), 0, 1)</f>
        <v>0</v>
      </c>
      <c r="X4653" s="1" t="s">
        <v>44</v>
      </c>
      <c r="Y4653" s="1"/>
      <c r="Z4653" s="1"/>
      <c r="AA4653" s="11" cm="1">
        <f t="array" ref="AA4653">IF(ISBLANK(Y4653), 0, VINCentyInvDistance(F4653,G4653,Y4653,Z4653))</f>
        <v>0</v>
      </c>
      <c r="AB4653" s="1">
        <v>0</v>
      </c>
      <c r="AC4653" s="1">
        <v>0</v>
      </c>
      <c r="AD4653" s="1">
        <v>0</v>
      </c>
      <c r="AE4653" s="1"/>
      <c r="AF4653" s="1"/>
      <c r="AG4653" s="1" t="s">
        <v>731</v>
      </c>
      <c r="AH4653" s="1" t="str">
        <f>TRIM(MID(SUBSTITUTE($H4653,",",REPT(" ",200)),(LEN($H4653)-LEN(SUBSTITUTE($H4653,",",""))-3)*200+1,200))</f>
        <v>Cebu City</v>
      </c>
      <c r="AI4653" s="1" t="str">
        <f>TRIM(MID(SUBSTITUTE($H4653,",",REPT(" ",200)),(LEN($H4653)-LEN(SUBSTITUTE($H4653,",",""))-2)*200+1,200))</f>
        <v>Central Visayas</v>
      </c>
      <c r="AJ4653" s="1" t="s">
        <v>55</v>
      </c>
      <c r="AK4653" t="s">
        <v>17768</v>
      </c>
      <c r="AL4653" s="2">
        <v>0</v>
      </c>
      <c r="AM4653" s="1" t="s">
        <v>15978</v>
      </c>
    </row>
    <row r="4654" spans="1:39" ht="12.75" customHeight="1">
      <c r="A4654" s="1"/>
      <c r="B4654" s="1" t="s">
        <v>15979</v>
      </c>
      <c r="C4654" s="1" t="s">
        <v>15980</v>
      </c>
      <c r="D4654" s="3" t="str">
        <f ca="1">IFERROR(__xludf.DUMMYFUNCTION("PROPER(REGEXEXTRACT(B4625, ""(?:https?:\/\/)?(?:www\.)?([a-zA-Z0-9-]+)\.""))"),"Skyscanner")</f>
        <v>Skyscanner</v>
      </c>
      <c r="E4654" s="1" t="s">
        <v>15033</v>
      </c>
      <c r="F4654" s="1">
        <v>10.31053</v>
      </c>
      <c r="G4654" s="1">
        <v>123.89743</v>
      </c>
      <c r="H4654" s="1" t="s">
        <v>15034</v>
      </c>
      <c r="I4654" s="1" t="s">
        <v>2622</v>
      </c>
      <c r="J4654" s="1">
        <f>IF(K4654="URBAN",1,IF(K4654="SUBURBAN",2,IF(K4654="RURAL",3,"")))</f>
        <v>1</v>
      </c>
      <c r="K4654" s="1" t="s">
        <v>42</v>
      </c>
      <c r="L4654" s="18">
        <v>46082</v>
      </c>
      <c r="M4654" s="49">
        <v>0.58333333333333337</v>
      </c>
      <c r="N4654" s="18">
        <v>46083</v>
      </c>
      <c r="O4654" s="56">
        <v>0.5</v>
      </c>
      <c r="P4654" s="31" t="str">
        <f>TEXT($L4654, "dddd")</f>
        <v>Sunday</v>
      </c>
      <c r="Q4654" s="39" t="s">
        <v>43</v>
      </c>
      <c r="R4654" s="39">
        <v>3230</v>
      </c>
      <c r="S4654" s="1" t="str">
        <f>IF(OR(MONTH(L4654)=12, MONTH(L4654)&lt;=5), "Dry Season", "Wet Season")</f>
        <v>Dry Season</v>
      </c>
      <c r="T4654" s="1">
        <v>1</v>
      </c>
      <c r="U4654" s="1">
        <v>0</v>
      </c>
      <c r="V4654" s="1">
        <v>0</v>
      </c>
      <c r="W4654" s="2">
        <f>IF(ISNUMBER(SEARCH("N/A", X4654)), 0, 1)</f>
        <v>0</v>
      </c>
      <c r="X4654" s="1" t="s">
        <v>44</v>
      </c>
      <c r="Y4654" s="1"/>
      <c r="Z4654" s="1"/>
      <c r="AA4654" s="11" cm="1">
        <f t="array" ref="AA4654">IF(ISBLANK(Y4654), 0, VINCentyInvDistance(F4654,G4654,Y4654,Z4654))</f>
        <v>0</v>
      </c>
      <c r="AB4654" s="1">
        <v>0</v>
      </c>
      <c r="AC4654" s="1">
        <v>0</v>
      </c>
      <c r="AD4654" s="1">
        <v>0</v>
      </c>
      <c r="AE4654" s="1"/>
      <c r="AF4654" s="1"/>
      <c r="AG4654" s="1" t="s">
        <v>731</v>
      </c>
      <c r="AH4654" s="1" t="str">
        <f>TRIM(MID(SUBSTITUTE($H4654,",",REPT(" ",200)),(LEN($H4654)-LEN(SUBSTITUTE($H4654,",",""))-3)*200+1,200))</f>
        <v>Cebu City</v>
      </c>
      <c r="AI4654" s="1" t="str">
        <f>TRIM(MID(SUBSTITUTE($H4654,",",REPT(" ",200)),(LEN($H4654)-LEN(SUBSTITUTE($H4654,",",""))-2)*200+1,200))</f>
        <v>Central Visayas</v>
      </c>
      <c r="AJ4654" s="1" t="s">
        <v>55</v>
      </c>
      <c r="AK4654" t="s">
        <v>17769</v>
      </c>
      <c r="AL4654" s="2">
        <v>0</v>
      </c>
      <c r="AM4654" s="1" t="s">
        <v>15981</v>
      </c>
    </row>
    <row r="4655" spans="1:39" ht="12.75" customHeight="1">
      <c r="A4655" s="1"/>
      <c r="B4655" s="1" t="s">
        <v>14763</v>
      </c>
      <c r="C4655" s="1" t="s">
        <v>15987</v>
      </c>
      <c r="D4655" s="3" t="str">
        <f ca="1">IFERROR(__xludf.DUMMYFUNCTION("PROPER(REGEXEXTRACT(B4627, ""(?:https?:\/\/)?(?:www\.)?([a-zA-Z0-9-]+)\.""))"),"Skyscanner")</f>
        <v>Skyscanner</v>
      </c>
      <c r="E4655" s="1" t="s">
        <v>14765</v>
      </c>
      <c r="F4655" s="1">
        <v>10.311842</v>
      </c>
      <c r="G4655" s="1">
        <v>123.921206</v>
      </c>
      <c r="H4655" s="1" t="s">
        <v>14766</v>
      </c>
      <c r="I4655" s="1" t="s">
        <v>2622</v>
      </c>
      <c r="J4655" s="1">
        <f>IF(K4655="URBAN",1,IF(K4655="SUBURBAN",2,IF(K4655="RURAL",3,"")))</f>
        <v>1</v>
      </c>
      <c r="K4655" s="1" t="s">
        <v>42</v>
      </c>
      <c r="L4655" s="18">
        <v>46082</v>
      </c>
      <c r="M4655" s="49">
        <v>0.625</v>
      </c>
      <c r="N4655" s="18">
        <v>46083</v>
      </c>
      <c r="O4655" s="56">
        <v>0.5</v>
      </c>
      <c r="P4655" s="31" t="str">
        <f>TEXT($L4655, "dddd")</f>
        <v>Sunday</v>
      </c>
      <c r="Q4655" s="39" t="s">
        <v>43</v>
      </c>
      <c r="R4655" s="39">
        <v>2686</v>
      </c>
      <c r="S4655" s="1" t="str">
        <f>IF(OR(MONTH(L4655)=12, MONTH(L4655)&lt;=5), "Dry Season", "Wet Season")</f>
        <v>Dry Season</v>
      </c>
      <c r="T4655" s="1">
        <v>1</v>
      </c>
      <c r="U4655" s="1">
        <v>0</v>
      </c>
      <c r="V4655" s="1">
        <v>0</v>
      </c>
      <c r="W4655" s="2">
        <f>IF(ISNUMBER(SEARCH("N/A", X4655)), 0, 1)</f>
        <v>0</v>
      </c>
      <c r="X4655" s="1" t="s">
        <v>44</v>
      </c>
      <c r="Y4655" s="1"/>
      <c r="Z4655" s="1"/>
      <c r="AA4655" s="11" cm="1">
        <f t="array" ref="AA4655">IF(ISBLANK(Y4655), 0, VINCentyInvDistance(F4655,G4655,Y4655,Z4655))</f>
        <v>0</v>
      </c>
      <c r="AB4655" s="1">
        <v>1</v>
      </c>
      <c r="AC4655" s="1">
        <v>7.6</v>
      </c>
      <c r="AD4655" s="1">
        <v>0</v>
      </c>
      <c r="AE4655" s="1">
        <v>1432</v>
      </c>
      <c r="AF4655" s="1"/>
      <c r="AG4655" s="1" t="s">
        <v>731</v>
      </c>
      <c r="AH4655" s="1" t="str">
        <f>TRIM(MID(SUBSTITUTE($H4655,",",REPT(" ",200)),(LEN($H4655)-LEN(SUBSTITUTE($H4655,",",""))-3)*200+1,200))</f>
        <v>Cebu City</v>
      </c>
      <c r="AI4655" s="1" t="str">
        <f>TRIM(MID(SUBSTITUTE($H4655,",",REPT(" ",200)),(LEN($H4655)-LEN(SUBSTITUTE($H4655,",",""))-2)*200+1,200))</f>
        <v>Central Visayas</v>
      </c>
      <c r="AJ4655" s="1" t="s">
        <v>55</v>
      </c>
      <c r="AK4655" t="s">
        <v>17664</v>
      </c>
      <c r="AL4655" s="1">
        <v>3</v>
      </c>
      <c r="AM4655" s="1" t="s">
        <v>14767</v>
      </c>
    </row>
    <row r="4656" spans="1:39" ht="12.75" customHeight="1">
      <c r="A4656" s="1"/>
      <c r="B4656" s="1" t="s">
        <v>14768</v>
      </c>
      <c r="C4656" s="1" t="s">
        <v>15988</v>
      </c>
      <c r="D4656" s="3" t="str">
        <f ca="1">IFERROR(__xludf.DUMMYFUNCTION("PROPER(REGEXEXTRACT(B4628, ""(?:https?:\/\/)?(?:www\.)?([a-zA-Z0-9-]+)\.""))"),"Skyscanner")</f>
        <v>Skyscanner</v>
      </c>
      <c r="E4656" s="1" t="s">
        <v>14770</v>
      </c>
      <c r="F4656" s="1">
        <v>10.309123</v>
      </c>
      <c r="G4656" s="1">
        <v>123.894766</v>
      </c>
      <c r="H4656" s="1" t="s">
        <v>14771</v>
      </c>
      <c r="I4656" s="1" t="s">
        <v>2622</v>
      </c>
      <c r="J4656" s="1">
        <f>IF(K4656="URBAN",1,IF(K4656="SUBURBAN",2,IF(K4656="RURAL",3,"")))</f>
        <v>1</v>
      </c>
      <c r="K4656" s="1" t="s">
        <v>42</v>
      </c>
      <c r="L4656" s="18">
        <v>46082</v>
      </c>
      <c r="M4656" s="49">
        <v>0.625</v>
      </c>
      <c r="N4656" s="18">
        <v>46083</v>
      </c>
      <c r="O4656" s="56">
        <v>0.5</v>
      </c>
      <c r="P4656" s="31" t="str">
        <f>TEXT($L4656, "dddd")</f>
        <v>Sunday</v>
      </c>
      <c r="Q4656" s="39" t="s">
        <v>43</v>
      </c>
      <c r="R4656" s="39">
        <v>2427</v>
      </c>
      <c r="S4656" s="1" t="str">
        <f>IF(OR(MONTH(L4656)=12, MONTH(L4656)&lt;=5), "Dry Season", "Wet Season")</f>
        <v>Dry Season</v>
      </c>
      <c r="T4656" s="1">
        <v>1</v>
      </c>
      <c r="U4656" s="1">
        <v>0</v>
      </c>
      <c r="V4656" s="1">
        <v>0</v>
      </c>
      <c r="W4656" s="2">
        <f>IF(ISNUMBER(SEARCH("N/A", X4656)), 0, 1)</f>
        <v>0</v>
      </c>
      <c r="X4656" s="1" t="s">
        <v>44</v>
      </c>
      <c r="Y4656" s="1"/>
      <c r="Z4656" s="1"/>
      <c r="AA4656" s="11" cm="1">
        <f t="array" ref="AA4656">IF(ISBLANK(Y4656), 0, VINCentyInvDistance(F4656,G4656,Y4656,Z4656))</f>
        <v>0</v>
      </c>
      <c r="AB4656" s="1">
        <v>0</v>
      </c>
      <c r="AC4656" s="1">
        <v>9</v>
      </c>
      <c r="AD4656" s="1">
        <v>0</v>
      </c>
      <c r="AE4656" s="1">
        <v>77</v>
      </c>
      <c r="AF4656" s="1"/>
      <c r="AG4656" s="1" t="s">
        <v>731</v>
      </c>
      <c r="AH4656" s="1" t="str">
        <f>TRIM(MID(SUBSTITUTE($H4656,",",REPT(" ",200)),(LEN($H4656)-LEN(SUBSTITUTE($H4656,",",""))-3)*200+1,200))</f>
        <v>Cebu City</v>
      </c>
      <c r="AI4656" s="1" t="str">
        <f>TRIM(MID(SUBSTITUTE($H4656,",",REPT(" ",200)),(LEN($H4656)-LEN(SUBSTITUTE($H4656,",",""))-2)*200+1,200))</f>
        <v>Central Visayas</v>
      </c>
      <c r="AJ4656" s="1" t="s">
        <v>55</v>
      </c>
      <c r="AK4656" t="s">
        <v>14772</v>
      </c>
      <c r="AL4656" s="1">
        <v>3</v>
      </c>
      <c r="AM4656" s="1" t="s">
        <v>14773</v>
      </c>
    </row>
    <row r="4657" spans="1:39" ht="12.75" customHeight="1">
      <c r="A4657" s="1"/>
      <c r="B4657" s="1" t="s">
        <v>14774</v>
      </c>
      <c r="C4657" s="1" t="s">
        <v>15989</v>
      </c>
      <c r="D4657" s="3" t="str">
        <f ca="1">IFERROR(__xludf.DUMMYFUNCTION("PROPER(REGEXEXTRACT(B4629, ""(?:https?:\/\/)?(?:www\.)?([a-zA-Z0-9-]+)\.""))"),"Skyscanner")</f>
        <v>Skyscanner</v>
      </c>
      <c r="E4657" s="1" t="s">
        <v>14776</v>
      </c>
      <c r="F4657" s="1">
        <v>10.30964</v>
      </c>
      <c r="G4657" s="1">
        <v>123.91919</v>
      </c>
      <c r="H4657" s="1" t="s">
        <v>14777</v>
      </c>
      <c r="I4657" s="1" t="s">
        <v>2622</v>
      </c>
      <c r="J4657" s="1">
        <f>IF(K4657="URBAN",1,IF(K4657="SUBURBAN",2,IF(K4657="RURAL",3,"")))</f>
        <v>1</v>
      </c>
      <c r="K4657" s="1" t="s">
        <v>42</v>
      </c>
      <c r="L4657" s="18">
        <v>46082</v>
      </c>
      <c r="M4657" s="49">
        <v>0.625</v>
      </c>
      <c r="N4657" s="18">
        <v>46083</v>
      </c>
      <c r="O4657" s="56">
        <v>0.5</v>
      </c>
      <c r="P4657" s="31" t="str">
        <f>TEXT($L4657, "dddd")</f>
        <v>Sunday</v>
      </c>
      <c r="Q4657" s="39" t="s">
        <v>43</v>
      </c>
      <c r="R4657" s="39">
        <v>7780</v>
      </c>
      <c r="S4657" s="1" t="str">
        <f>IF(OR(MONTH(L4657)=12, MONTH(L4657)&lt;=5), "Dry Season", "Wet Season")</f>
        <v>Dry Season</v>
      </c>
      <c r="T4657" s="1">
        <v>1</v>
      </c>
      <c r="U4657" s="1">
        <v>0</v>
      </c>
      <c r="V4657" s="1">
        <v>0</v>
      </c>
      <c r="W4657" s="2">
        <f>IF(ISNUMBER(SEARCH("N/A", X4657)), 0, 1)</f>
        <v>0</v>
      </c>
      <c r="X4657" s="1" t="s">
        <v>44</v>
      </c>
      <c r="Y4657" s="1"/>
      <c r="Z4657" s="1"/>
      <c r="AA4657" s="11" cm="1">
        <f t="array" ref="AA4657">IF(ISBLANK(Y4657), 0, VINCentyInvDistance(F4657,G4657,Y4657,Z4657))</f>
        <v>0</v>
      </c>
      <c r="AB4657" s="1">
        <v>1</v>
      </c>
      <c r="AC4657" s="1">
        <v>9</v>
      </c>
      <c r="AD4657" s="1">
        <v>4.5</v>
      </c>
      <c r="AE4657" s="1">
        <v>5838</v>
      </c>
      <c r="AF4657" s="1"/>
      <c r="AG4657" s="1" t="s">
        <v>731</v>
      </c>
      <c r="AH4657" s="1" t="str">
        <f>TRIM(MID(SUBSTITUTE($H4657,",",REPT(" ",200)),(LEN($H4657)-LEN(SUBSTITUTE($H4657,",",""))-3)*200+1,200))</f>
        <v>Cebu City</v>
      </c>
      <c r="AI4657" s="1" t="str">
        <f>TRIM(MID(SUBSTITUTE($H4657,",",REPT(" ",200)),(LEN($H4657)-LEN(SUBSTITUTE($H4657,",",""))-2)*200+1,200))</f>
        <v>Central Visayas</v>
      </c>
      <c r="AJ4657" s="1" t="s">
        <v>55</v>
      </c>
      <c r="AK4657" t="s">
        <v>17665</v>
      </c>
      <c r="AL4657" s="1">
        <v>5</v>
      </c>
      <c r="AM4657" s="1" t="s">
        <v>14778</v>
      </c>
    </row>
    <row r="4658" spans="1:39" ht="12.75" customHeight="1">
      <c r="A4658" s="1"/>
      <c r="B4658" s="1" t="s">
        <v>14779</v>
      </c>
      <c r="C4658" s="1" t="s">
        <v>15990</v>
      </c>
      <c r="D4658" s="3" t="str">
        <f ca="1">IFERROR(__xludf.DUMMYFUNCTION("PROPER(REGEXEXTRACT(B4630, ""(?:https?:\/\/)?(?:www\.)?([a-zA-Z0-9-]+)\.""))"),"Skyscanner")</f>
        <v>Skyscanner</v>
      </c>
      <c r="E4658" s="1" t="s">
        <v>14781</v>
      </c>
      <c r="F4658" s="1">
        <v>10.310475</v>
      </c>
      <c r="G4658" s="1">
        <v>123.90408600000001</v>
      </c>
      <c r="H4658" s="1" t="s">
        <v>14782</v>
      </c>
      <c r="I4658" s="1" t="s">
        <v>2622</v>
      </c>
      <c r="J4658" s="1">
        <f>IF(K4658="URBAN",1,IF(K4658="SUBURBAN",2,IF(K4658="RURAL",3,"")))</f>
        <v>1</v>
      </c>
      <c r="K4658" s="1" t="s">
        <v>42</v>
      </c>
      <c r="L4658" s="18">
        <v>46082</v>
      </c>
      <c r="M4658" s="49">
        <v>0.625</v>
      </c>
      <c r="N4658" s="18">
        <v>46083</v>
      </c>
      <c r="O4658" s="56">
        <v>0.5</v>
      </c>
      <c r="P4658" s="31" t="str">
        <f>TEXT($L4658, "dddd")</f>
        <v>Sunday</v>
      </c>
      <c r="Q4658" s="39" t="s">
        <v>1341</v>
      </c>
      <c r="R4658" s="39">
        <v>1597</v>
      </c>
      <c r="S4658" s="1" t="str">
        <f>IF(OR(MONTH(L4658)=12, MONTH(L4658)&lt;=5), "Dry Season", "Wet Season")</f>
        <v>Dry Season</v>
      </c>
      <c r="T4658" s="1">
        <v>1</v>
      </c>
      <c r="U4658" s="1">
        <v>0</v>
      </c>
      <c r="V4658" s="1">
        <v>0</v>
      </c>
      <c r="W4658" s="2">
        <f>IF(ISNUMBER(SEARCH("N/A", X4658)), 0, 1)</f>
        <v>0</v>
      </c>
      <c r="X4658" s="1" t="s">
        <v>44</v>
      </c>
      <c r="Y4658" s="1"/>
      <c r="Z4658" s="1"/>
      <c r="AA4658" s="11" cm="1">
        <f t="array" ref="AA4658">IF(ISBLANK(Y4658), 0, VINCentyInvDistance(F4658,G4658,Y4658,Z4658))</f>
        <v>0</v>
      </c>
      <c r="AB4658" s="1">
        <v>0</v>
      </c>
      <c r="AC4658" s="1">
        <v>10</v>
      </c>
      <c r="AD4658" s="1">
        <v>0</v>
      </c>
      <c r="AE4658" s="1">
        <v>12</v>
      </c>
      <c r="AF4658" s="1"/>
      <c r="AG4658" s="1" t="s">
        <v>731</v>
      </c>
      <c r="AH4658" s="1" t="str">
        <f>TRIM(MID(SUBSTITUTE($H4658,",",REPT(" ",200)),(LEN($H4658)-LEN(SUBSTITUTE($H4658,",",""))-3)*200+1,200))</f>
        <v>Cebu City</v>
      </c>
      <c r="AI4658" s="1" t="str">
        <f>TRIM(MID(SUBSTITUTE($H4658,",",REPT(" ",200)),(LEN($H4658)-LEN(SUBSTITUTE($H4658,",",""))-2)*200+1,200))</f>
        <v>Central Visayas</v>
      </c>
      <c r="AJ4658" s="1" t="s">
        <v>55</v>
      </c>
      <c r="AK4658" t="s">
        <v>17666</v>
      </c>
      <c r="AL4658" s="1">
        <v>3</v>
      </c>
      <c r="AM4658" s="1" t="s">
        <v>14783</v>
      </c>
    </row>
    <row r="4659" spans="1:39" ht="12.75" customHeight="1">
      <c r="A4659" s="1"/>
      <c r="B4659" s="1" t="s">
        <v>14784</v>
      </c>
      <c r="C4659" s="1" t="s">
        <v>15991</v>
      </c>
      <c r="D4659" s="3" t="str">
        <f ca="1">IFERROR(__xludf.DUMMYFUNCTION("PROPER(REGEXEXTRACT(B4631, ""(?:https?:\/\/)?(?:www\.)?([a-zA-Z0-9-]+)\.""))"),"Skyscanner")</f>
        <v>Skyscanner</v>
      </c>
      <c r="E4659" s="1" t="s">
        <v>14786</v>
      </c>
      <c r="F4659" s="1">
        <v>10.316972</v>
      </c>
      <c r="G4659" s="1">
        <v>123.909306</v>
      </c>
      <c r="H4659" s="1" t="s">
        <v>14787</v>
      </c>
      <c r="I4659" s="1" t="s">
        <v>2622</v>
      </c>
      <c r="J4659" s="1">
        <f>IF(K4659="URBAN",1,IF(K4659="SUBURBAN",2,IF(K4659="RURAL",3,"")))</f>
        <v>1</v>
      </c>
      <c r="K4659" s="1" t="s">
        <v>42</v>
      </c>
      <c r="L4659" s="18">
        <v>46082</v>
      </c>
      <c r="M4659" s="49">
        <v>0.625</v>
      </c>
      <c r="N4659" s="18">
        <v>46083</v>
      </c>
      <c r="O4659" s="56">
        <v>0.5</v>
      </c>
      <c r="P4659" s="31" t="str">
        <f>TEXT($L4659, "dddd")</f>
        <v>Sunday</v>
      </c>
      <c r="Q4659" s="39" t="s">
        <v>43</v>
      </c>
      <c r="R4659" s="39">
        <v>6138</v>
      </c>
      <c r="S4659" s="1" t="str">
        <f>IF(OR(MONTH(L4659)=12, MONTH(L4659)&lt;=5), "Dry Season", "Wet Season")</f>
        <v>Dry Season</v>
      </c>
      <c r="T4659" s="1">
        <v>1</v>
      </c>
      <c r="U4659" s="1">
        <v>0</v>
      </c>
      <c r="V4659" s="1">
        <v>1</v>
      </c>
      <c r="W4659" s="2">
        <f>IF(ISNUMBER(SEARCH("N/A", X4659)), 0, 1)</f>
        <v>0</v>
      </c>
      <c r="X4659" s="1" t="s">
        <v>44</v>
      </c>
      <c r="Y4659" s="1"/>
      <c r="Z4659" s="1"/>
      <c r="AA4659" s="11" cm="1">
        <f t="array" ref="AA4659">IF(ISBLANK(Y4659), 0, VINCentyInvDistance(F4659,G4659,Y4659,Z4659))</f>
        <v>0</v>
      </c>
      <c r="AB4659" s="1">
        <v>1</v>
      </c>
      <c r="AC4659" s="1">
        <v>9.6</v>
      </c>
      <c r="AD4659" s="1">
        <v>0</v>
      </c>
      <c r="AE4659" s="1">
        <v>913</v>
      </c>
      <c r="AF4659" s="1"/>
      <c r="AG4659" s="1" t="s">
        <v>731</v>
      </c>
      <c r="AH4659" s="1" t="str">
        <f>TRIM(MID(SUBSTITUTE($H4659,",",REPT(" ",200)),(LEN($H4659)-LEN(SUBSTITUTE($H4659,",",""))-3)*200+1,200))</f>
        <v>Cebu City</v>
      </c>
      <c r="AI4659" s="1" t="str">
        <f>TRIM(MID(SUBSTITUTE($H4659,",",REPT(" ",200)),(LEN($H4659)-LEN(SUBSTITUTE($H4659,",",""))-2)*200+1,200))</f>
        <v>Central Visayas</v>
      </c>
      <c r="AJ4659" s="1" t="s">
        <v>55</v>
      </c>
      <c r="AK4659" t="s">
        <v>17667</v>
      </c>
      <c r="AL4659" s="1">
        <v>4</v>
      </c>
      <c r="AM4659" s="1" t="s">
        <v>14789</v>
      </c>
    </row>
    <row r="4660" spans="1:39" ht="12.75" customHeight="1">
      <c r="A4660" s="1"/>
      <c r="B4660" s="1" t="s">
        <v>14790</v>
      </c>
      <c r="C4660" s="1" t="s">
        <v>15992</v>
      </c>
      <c r="D4660" s="3" t="str">
        <f ca="1">IFERROR(__xludf.DUMMYFUNCTION("PROPER(REGEXEXTRACT(B4632, ""(?:https?:\/\/)?(?:www\.)?([a-zA-Z0-9-]+)\.""))"),"Skyscanner")</f>
        <v>Skyscanner</v>
      </c>
      <c r="E4660" s="1" t="s">
        <v>14792</v>
      </c>
      <c r="F4660" s="1">
        <v>10.297394000000001</v>
      </c>
      <c r="G4660" s="1">
        <v>123.89583399999999</v>
      </c>
      <c r="H4660" s="1" t="s">
        <v>15339</v>
      </c>
      <c r="I4660" s="1" t="s">
        <v>2622</v>
      </c>
      <c r="J4660" s="1">
        <f>IF(K4660="URBAN",1,IF(K4660="SUBURBAN",2,IF(K4660="RURAL",3,"")))</f>
        <v>1</v>
      </c>
      <c r="K4660" s="1" t="s">
        <v>42</v>
      </c>
      <c r="L4660" s="18">
        <v>46082</v>
      </c>
      <c r="M4660" s="49">
        <v>0.625</v>
      </c>
      <c r="N4660" s="18">
        <v>46083</v>
      </c>
      <c r="O4660" s="56">
        <v>0.5</v>
      </c>
      <c r="P4660" s="31" t="str">
        <f>TEXT($L4660, "dddd")</f>
        <v>Sunday</v>
      </c>
      <c r="Q4660" s="39" t="s">
        <v>1266</v>
      </c>
      <c r="R4660" s="39">
        <v>2220</v>
      </c>
      <c r="S4660" s="1" t="str">
        <f>IF(OR(MONTH(L4660)=12, MONTH(L4660)&lt;=5), "Dry Season", "Wet Season")</f>
        <v>Dry Season</v>
      </c>
      <c r="T4660" s="1">
        <v>1</v>
      </c>
      <c r="U4660" s="1">
        <v>0</v>
      </c>
      <c r="V4660" s="1">
        <v>0</v>
      </c>
      <c r="W4660" s="2">
        <f>IF(ISNUMBER(SEARCH("N/A", X4660)), 0, 1)</f>
        <v>0</v>
      </c>
      <c r="X4660" s="1" t="s">
        <v>44</v>
      </c>
      <c r="Y4660" s="1"/>
      <c r="Z4660" s="1"/>
      <c r="AA4660" s="11" cm="1">
        <f t="array" ref="AA4660">IF(ISBLANK(Y4660), 0, VINCentyInvDistance(F4660,G4660,Y4660,Z4660))</f>
        <v>0</v>
      </c>
      <c r="AB4660" s="1">
        <v>1</v>
      </c>
      <c r="AC4660" s="1">
        <v>7.6</v>
      </c>
      <c r="AD4660" s="1">
        <v>0</v>
      </c>
      <c r="AE4660" s="1">
        <v>499</v>
      </c>
      <c r="AF4660" s="1"/>
      <c r="AG4660" s="1" t="s">
        <v>731</v>
      </c>
      <c r="AH4660" s="1" t="str">
        <f>TRIM(MID(SUBSTITUTE($H4660,",",REPT(" ",200)),(LEN($H4660)-LEN(SUBSTITUTE($H4660,",",""))-3)*200+1,200))</f>
        <v>Cebu City</v>
      </c>
      <c r="AI4660" s="1" t="str">
        <f>TRIM(MID(SUBSTITUTE($H4660,",",REPT(" ",200)),(LEN($H4660)-LEN(SUBSTITUTE($H4660,",",""))-2)*200+1,200))</f>
        <v>Central Visayas</v>
      </c>
      <c r="AJ4660" s="1" t="s">
        <v>55</v>
      </c>
      <c r="AK4660" t="s">
        <v>17668</v>
      </c>
      <c r="AL4660" s="1">
        <v>4</v>
      </c>
      <c r="AM4660" s="1" t="s">
        <v>14794</v>
      </c>
    </row>
    <row r="4661" spans="1:39" ht="12.75" customHeight="1">
      <c r="A4661" s="1"/>
      <c r="B4661" s="1" t="s">
        <v>4923</v>
      </c>
      <c r="C4661" s="1" t="s">
        <v>15993</v>
      </c>
      <c r="D4661" s="3" t="str">
        <f ca="1">IFERROR(__xludf.DUMMYFUNCTION("PROPER(REGEXEXTRACT(B4633, ""(?:https?:\/\/)?(?:www\.)?([a-zA-Z0-9-]+)\.""))"),"Skyscanner")</f>
        <v>Skyscanner</v>
      </c>
      <c r="E4661" s="1" t="s">
        <v>14796</v>
      </c>
      <c r="F4661" s="1">
        <v>10.34173</v>
      </c>
      <c r="G4661" s="1">
        <v>123.89745600000001</v>
      </c>
      <c r="H4661" s="1" t="s">
        <v>4926</v>
      </c>
      <c r="I4661" s="1" t="s">
        <v>2622</v>
      </c>
      <c r="J4661" s="1">
        <f>IF(K4661="URBAN",1,IF(K4661="SUBURBAN",2,IF(K4661="RURAL",3,"")))</f>
        <v>1</v>
      </c>
      <c r="K4661" s="1" t="s">
        <v>42</v>
      </c>
      <c r="L4661" s="18">
        <v>46082</v>
      </c>
      <c r="M4661" s="49">
        <v>0.625</v>
      </c>
      <c r="N4661" s="18">
        <v>46083</v>
      </c>
      <c r="O4661" s="56">
        <v>0.5</v>
      </c>
      <c r="P4661" s="31" t="str">
        <f>TEXT($L4661, "dddd")</f>
        <v>Sunday</v>
      </c>
      <c r="Q4661" s="39" t="s">
        <v>43</v>
      </c>
      <c r="R4661" s="39">
        <v>5414</v>
      </c>
      <c r="S4661" s="1" t="str">
        <f>IF(OR(MONTH(L4661)=12, MONTH(L4661)&lt;=5), "Dry Season", "Wet Season")</f>
        <v>Dry Season</v>
      </c>
      <c r="T4661" s="1">
        <v>1</v>
      </c>
      <c r="U4661" s="1">
        <v>0</v>
      </c>
      <c r="V4661" s="1">
        <v>0</v>
      </c>
      <c r="W4661" s="2">
        <f>IF(ISNUMBER(SEARCH("N/A", X4661)), 0, 1)</f>
        <v>0</v>
      </c>
      <c r="X4661" s="1" t="s">
        <v>44</v>
      </c>
      <c r="Y4661" s="1"/>
      <c r="Z4661" s="1"/>
      <c r="AA4661" s="11" cm="1">
        <f t="array" ref="AA4661">IF(ISBLANK(Y4661), 0, VINCentyInvDistance(F4661,G4661,Y4661,Z4661))</f>
        <v>0</v>
      </c>
      <c r="AB4661" s="1">
        <v>1</v>
      </c>
      <c r="AC4661" s="1">
        <v>8.8000000000000007</v>
      </c>
      <c r="AD4661" s="1">
        <v>4.4000000000000004</v>
      </c>
      <c r="AE4661" s="1">
        <v>2747</v>
      </c>
      <c r="AF4661" s="1"/>
      <c r="AG4661" s="1" t="s">
        <v>731</v>
      </c>
      <c r="AH4661" s="1" t="str">
        <f>TRIM(MID(SUBSTITUTE($H4661,",",REPT(" ",200)),(LEN($H4661)-LEN(SUBSTITUTE($H4661,",",""))-3)*200+1,200))</f>
        <v>Cebu City</v>
      </c>
      <c r="AI4661" s="1" t="str">
        <f>TRIM(MID(SUBSTITUTE($H4661,",",REPT(" ",200)),(LEN($H4661)-LEN(SUBSTITUTE($H4661,",",""))-2)*200+1,200))</f>
        <v>Central Visayas</v>
      </c>
      <c r="AJ4661" s="1" t="s">
        <v>55</v>
      </c>
      <c r="AK4661" t="s">
        <v>17051</v>
      </c>
      <c r="AL4661" s="1">
        <v>5</v>
      </c>
      <c r="AM4661" s="1" t="s">
        <v>4927</v>
      </c>
    </row>
    <row r="4662" spans="1:39" ht="12.75" customHeight="1">
      <c r="A4662" s="1"/>
      <c r="B4662" s="1" t="s">
        <v>14797</v>
      </c>
      <c r="C4662" s="1" t="s">
        <v>15994</v>
      </c>
      <c r="D4662" s="3" t="str">
        <f ca="1">IFERROR(__xludf.DUMMYFUNCTION("PROPER(REGEXEXTRACT(B4634, ""(?:https?:\/\/)?(?:www\.)?([a-zA-Z0-9-]+)\.""))"),"Skyscanner")</f>
        <v>Skyscanner</v>
      </c>
      <c r="E4662" s="1" t="s">
        <v>14799</v>
      </c>
      <c r="F4662" s="1">
        <v>10.305095</v>
      </c>
      <c r="G4662" s="1">
        <v>123.910625</v>
      </c>
      <c r="H4662" s="1" t="s">
        <v>14800</v>
      </c>
      <c r="I4662" s="1" t="s">
        <v>2622</v>
      </c>
      <c r="J4662" s="1">
        <f>IF(K4662="URBAN",1,IF(K4662="SUBURBAN",2,IF(K4662="RURAL",3,"")))</f>
        <v>1</v>
      </c>
      <c r="K4662" s="1" t="s">
        <v>42</v>
      </c>
      <c r="L4662" s="18">
        <v>46082</v>
      </c>
      <c r="M4662" s="49">
        <v>0.58333333333333337</v>
      </c>
      <c r="N4662" s="18">
        <v>46083</v>
      </c>
      <c r="O4662" s="56">
        <v>0.5</v>
      </c>
      <c r="P4662" s="31" t="str">
        <f>TEXT($L4662, "dddd")</f>
        <v>Sunday</v>
      </c>
      <c r="Q4662" s="39" t="s">
        <v>207</v>
      </c>
      <c r="R4662" s="39">
        <v>5157</v>
      </c>
      <c r="S4662" s="1" t="str">
        <f>IF(OR(MONTH(L4662)=12, MONTH(L4662)&lt;=5), "Dry Season", "Wet Season")</f>
        <v>Dry Season</v>
      </c>
      <c r="T4662" s="1">
        <v>1</v>
      </c>
      <c r="U4662" s="1">
        <v>0</v>
      </c>
      <c r="V4662" s="1">
        <v>0</v>
      </c>
      <c r="W4662" s="2">
        <f>IF(ISNUMBER(SEARCH("N/A", X4662)), 0, 1)</f>
        <v>0</v>
      </c>
      <c r="X4662" s="1" t="s">
        <v>44</v>
      </c>
      <c r="Y4662" s="1"/>
      <c r="Z4662" s="1"/>
      <c r="AA4662" s="11" cm="1">
        <f t="array" ref="AA4662">IF(ISBLANK(Y4662), 0, VINCentyInvDistance(F4662,G4662,Y4662,Z4662))</f>
        <v>0</v>
      </c>
      <c r="AB4662" s="1">
        <v>0</v>
      </c>
      <c r="AC4662" s="1">
        <v>9.4</v>
      </c>
      <c r="AD4662" s="1">
        <v>4.7</v>
      </c>
      <c r="AE4662" s="1">
        <v>1389</v>
      </c>
      <c r="AF4662" s="1"/>
      <c r="AG4662" s="1" t="s">
        <v>731</v>
      </c>
      <c r="AH4662" s="1" t="str">
        <f>TRIM(MID(SUBSTITUTE($H4662,",",REPT(" ",200)),(LEN($H4662)-LEN(SUBSTITUTE($H4662,",",""))-3)*200+1,200))</f>
        <v>Cebu City</v>
      </c>
      <c r="AI4662" s="1" t="str">
        <f>TRIM(MID(SUBSTITUTE($H4662,",",REPT(" ",200)),(LEN($H4662)-LEN(SUBSTITUTE($H4662,",",""))-2)*200+1,200))</f>
        <v>Central Visayas</v>
      </c>
      <c r="AJ4662" s="1" t="s">
        <v>55</v>
      </c>
      <c r="AK4662" t="s">
        <v>17669</v>
      </c>
      <c r="AL4662" s="1">
        <v>3</v>
      </c>
      <c r="AM4662" s="1" t="s">
        <v>14801</v>
      </c>
    </row>
    <row r="4663" spans="1:39" ht="12.75" customHeight="1">
      <c r="A4663" s="1"/>
      <c r="B4663" s="1" t="s">
        <v>14802</v>
      </c>
      <c r="C4663" s="1" t="s">
        <v>15995</v>
      </c>
      <c r="D4663" s="3" t="str">
        <f ca="1">IFERROR(__xludf.DUMMYFUNCTION("PROPER(REGEXEXTRACT(B4635, ""(?:https?:\/\/)?(?:www\.)?([a-zA-Z0-9-]+)\.""))"),"Skyscanner")</f>
        <v>Skyscanner</v>
      </c>
      <c r="E4663" s="1" t="s">
        <v>14804</v>
      </c>
      <c r="F4663" s="1">
        <v>10.313157</v>
      </c>
      <c r="G4663" s="1">
        <v>123.89439400000001</v>
      </c>
      <c r="H4663" s="1" t="s">
        <v>14805</v>
      </c>
      <c r="I4663" s="1" t="s">
        <v>2622</v>
      </c>
      <c r="J4663" s="1">
        <f>IF(K4663="URBAN",1,IF(K4663="SUBURBAN",2,IF(K4663="RURAL",3,"")))</f>
        <v>1</v>
      </c>
      <c r="K4663" s="1" t="s">
        <v>42</v>
      </c>
      <c r="L4663" s="18">
        <v>46082</v>
      </c>
      <c r="M4663" s="49">
        <v>0.58333333333333337</v>
      </c>
      <c r="N4663" s="18">
        <v>46083</v>
      </c>
      <c r="O4663" s="56">
        <v>0.5</v>
      </c>
      <c r="P4663" s="31" t="str">
        <f>TEXT($L4663, "dddd")</f>
        <v>Sunday</v>
      </c>
      <c r="Q4663" s="39" t="s">
        <v>43</v>
      </c>
      <c r="R4663" s="39">
        <v>5993</v>
      </c>
      <c r="S4663" s="1" t="str">
        <f>IF(OR(MONTH(L4663)=12, MONTH(L4663)&lt;=5), "Dry Season", "Wet Season")</f>
        <v>Dry Season</v>
      </c>
      <c r="T4663" s="1">
        <v>1</v>
      </c>
      <c r="U4663" s="1">
        <v>0</v>
      </c>
      <c r="V4663" s="1">
        <v>0</v>
      </c>
      <c r="W4663" s="2">
        <f>IF(ISNUMBER(SEARCH("N/A", X4663)), 0, 1)</f>
        <v>0</v>
      </c>
      <c r="X4663" s="1" t="s">
        <v>44</v>
      </c>
      <c r="Y4663" s="1"/>
      <c r="Z4663" s="1"/>
      <c r="AA4663" s="11" cm="1">
        <f t="array" ref="AA4663">IF(ISBLANK(Y4663), 0, VINCentyInvDistance(F4663,G4663,Y4663,Z4663))</f>
        <v>0</v>
      </c>
      <c r="AB4663" s="1">
        <v>0</v>
      </c>
      <c r="AC4663" s="1">
        <v>9.4</v>
      </c>
      <c r="AD4663" s="1">
        <v>4.7</v>
      </c>
      <c r="AE4663" s="1">
        <v>414</v>
      </c>
      <c r="AF4663" s="1"/>
      <c r="AG4663" s="1" t="s">
        <v>731</v>
      </c>
      <c r="AH4663" s="1" t="str">
        <f>TRIM(MID(SUBSTITUTE($H4663,",",REPT(" ",200)),(LEN($H4663)-LEN(SUBSTITUTE($H4663,",",""))-3)*200+1,200))</f>
        <v>Cebu City</v>
      </c>
      <c r="AI4663" s="1" t="str">
        <f>TRIM(MID(SUBSTITUTE($H4663,",",REPT(" ",200)),(LEN($H4663)-LEN(SUBSTITUTE($H4663,",",""))-2)*200+1,200))</f>
        <v>Central Visayas</v>
      </c>
      <c r="AJ4663" s="1" t="s">
        <v>55</v>
      </c>
      <c r="AK4663" t="s">
        <v>17670</v>
      </c>
      <c r="AL4663" s="1">
        <v>4</v>
      </c>
      <c r="AM4663" s="1" t="s">
        <v>14806</v>
      </c>
    </row>
    <row r="4664" spans="1:39" ht="12.75" customHeight="1">
      <c r="A4664" s="1"/>
      <c r="B4664" s="1" t="s">
        <v>14807</v>
      </c>
      <c r="C4664" s="1" t="s">
        <v>15996</v>
      </c>
      <c r="D4664" s="3" t="str">
        <f ca="1">IFERROR(__xludf.DUMMYFUNCTION("PROPER(REGEXEXTRACT(B4636, ""(?:https?:\/\/)?(?:www\.)?([a-zA-Z0-9-]+)\.""))"),"Skyscanner")</f>
        <v>Skyscanner</v>
      </c>
      <c r="E4664" s="1" t="s">
        <v>14809</v>
      </c>
      <c r="F4664" s="1">
        <v>10.324875</v>
      </c>
      <c r="G4664" s="1">
        <v>123.936733</v>
      </c>
      <c r="H4664" s="1" t="s">
        <v>14810</v>
      </c>
      <c r="I4664" s="1" t="s">
        <v>2622</v>
      </c>
      <c r="J4664" s="1">
        <f>IF(K4664="URBAN",1,IF(K4664="SUBURBAN",2,IF(K4664="RURAL",3,"")))</f>
        <v>1</v>
      </c>
      <c r="K4664" s="1" t="s">
        <v>42</v>
      </c>
      <c r="L4664" s="18">
        <v>46082</v>
      </c>
      <c r="M4664" s="49">
        <v>0.625</v>
      </c>
      <c r="N4664" s="18">
        <v>46083</v>
      </c>
      <c r="O4664" s="56">
        <v>0.5</v>
      </c>
      <c r="P4664" s="31" t="str">
        <f>TEXT($L4664, "dddd")</f>
        <v>Sunday</v>
      </c>
      <c r="Q4664" s="39" t="s">
        <v>1000</v>
      </c>
      <c r="R4664" s="39">
        <v>17277</v>
      </c>
      <c r="S4664" s="1" t="str">
        <f>IF(OR(MONTH(L4664)=12, MONTH(L4664)&lt;=5), "Dry Season", "Wet Season")</f>
        <v>Dry Season</v>
      </c>
      <c r="T4664" s="1">
        <v>1</v>
      </c>
      <c r="U4664" s="1">
        <v>0</v>
      </c>
      <c r="V4664" s="1">
        <v>0</v>
      </c>
      <c r="W4664" s="2">
        <f>IF(ISNUMBER(SEARCH("N/A", X4664)), 0, 1)</f>
        <v>0</v>
      </c>
      <c r="X4664" s="1" t="s">
        <v>44</v>
      </c>
      <c r="Y4664" s="1"/>
      <c r="Z4664" s="1"/>
      <c r="AA4664" s="11" cm="1">
        <f t="array" ref="AA4664">IF(ISBLANK(Y4664), 0, VINCentyInvDistance(F4664,G4664,Y4664,Z4664))</f>
        <v>0</v>
      </c>
      <c r="AB4664" s="1">
        <v>0</v>
      </c>
      <c r="AC4664" s="1">
        <v>9.1999999999999993</v>
      </c>
      <c r="AD4664" s="1">
        <v>0</v>
      </c>
      <c r="AE4664" s="1">
        <v>937</v>
      </c>
      <c r="AF4664" s="1"/>
      <c r="AG4664" s="1" t="s">
        <v>731</v>
      </c>
      <c r="AH4664" s="1" t="str">
        <f>TRIM(MID(SUBSTITUTE($H4664,",",REPT(" ",200)),(LEN($H4664)-LEN(SUBSTITUTE($H4664,",",""))-3)*200+1,200))</f>
        <v>Mandaue</v>
      </c>
      <c r="AI4664" s="1" t="str">
        <f>TRIM(MID(SUBSTITUTE($H4664,",",REPT(" ",200)),(LEN($H4664)-LEN(SUBSTITUTE($H4664,",",""))-2)*200+1,200))</f>
        <v>Central Visayas</v>
      </c>
      <c r="AJ4664" s="1" t="s">
        <v>55</v>
      </c>
      <c r="AK4664" t="s">
        <v>17671</v>
      </c>
      <c r="AL4664" s="1">
        <v>4</v>
      </c>
      <c r="AM4664" s="1" t="s">
        <v>14811</v>
      </c>
    </row>
    <row r="4665" spans="1:39" ht="12.75" customHeight="1">
      <c r="A4665" s="1"/>
      <c r="B4665" s="1" t="s">
        <v>14812</v>
      </c>
      <c r="C4665" s="1" t="s">
        <v>15997</v>
      </c>
      <c r="D4665" s="3" t="str">
        <f ca="1">IFERROR(__xludf.DUMMYFUNCTION("PROPER(REGEXEXTRACT(B4637, ""(?:https?:\/\/)?(?:www\.)?([a-zA-Z0-9-]+)\.""))"),"Skyscanner")</f>
        <v>Skyscanner</v>
      </c>
      <c r="E4665" s="1" t="s">
        <v>14814</v>
      </c>
      <c r="F4665" s="1">
        <v>10.317021</v>
      </c>
      <c r="G4665" s="1">
        <v>123.90928099999999</v>
      </c>
      <c r="H4665" s="1" t="s">
        <v>14815</v>
      </c>
      <c r="I4665" s="1" t="s">
        <v>2622</v>
      </c>
      <c r="J4665" s="1">
        <f>IF(K4665="URBAN",1,IF(K4665="SUBURBAN",2,IF(K4665="RURAL",3,"")))</f>
        <v>1</v>
      </c>
      <c r="K4665" s="1" t="s">
        <v>42</v>
      </c>
      <c r="L4665" s="18">
        <v>46082</v>
      </c>
      <c r="M4665" s="49">
        <v>0.58333333333333337</v>
      </c>
      <c r="N4665" s="18">
        <v>46083</v>
      </c>
      <c r="O4665" s="56">
        <v>0.5</v>
      </c>
      <c r="P4665" s="31" t="str">
        <f>TEXT($L4665, "dddd")</f>
        <v>Sunday</v>
      </c>
      <c r="Q4665" s="39" t="s">
        <v>1341</v>
      </c>
      <c r="R4665" s="39">
        <v>1706</v>
      </c>
      <c r="S4665" s="1" t="str">
        <f>IF(OR(MONTH(L4665)=12, MONTH(L4665)&lt;=5), "Dry Season", "Wet Season")</f>
        <v>Dry Season</v>
      </c>
      <c r="T4665" s="1">
        <v>1</v>
      </c>
      <c r="U4665" s="1">
        <v>0</v>
      </c>
      <c r="V4665" s="1">
        <v>0</v>
      </c>
      <c r="W4665" s="2">
        <f>IF(ISNUMBER(SEARCH("N/A", X4665)), 0, 1)</f>
        <v>0</v>
      </c>
      <c r="X4665" s="1" t="s">
        <v>44</v>
      </c>
      <c r="Y4665" s="1"/>
      <c r="Z4665" s="1"/>
      <c r="AA4665" s="11" cm="1">
        <f t="array" ref="AA4665">IF(ISBLANK(Y4665), 0, VINCentyInvDistance(F4665,G4665,Y4665,Z4665))</f>
        <v>0</v>
      </c>
      <c r="AB4665" s="1">
        <v>0</v>
      </c>
      <c r="AC4665" s="1">
        <v>8.8000000000000007</v>
      </c>
      <c r="AD4665" s="1">
        <v>4.4000000000000004</v>
      </c>
      <c r="AE4665" s="1">
        <v>283</v>
      </c>
      <c r="AF4665" s="1"/>
      <c r="AG4665" s="1" t="s">
        <v>731</v>
      </c>
      <c r="AH4665" s="1" t="str">
        <f>TRIM(MID(SUBSTITUTE($H4665,",",REPT(" ",200)),(LEN($H4665)-LEN(SUBSTITUTE($H4665,",",""))-3)*200+1,200))</f>
        <v>Cebu City</v>
      </c>
      <c r="AI4665" s="1" t="str">
        <f>TRIM(MID(SUBSTITUTE($H4665,",",REPT(" ",200)),(LEN($H4665)-LEN(SUBSTITUTE($H4665,",",""))-2)*200+1,200))</f>
        <v>Central Visayas</v>
      </c>
      <c r="AJ4665" s="1" t="s">
        <v>55</v>
      </c>
      <c r="AK4665" t="s">
        <v>1230</v>
      </c>
      <c r="AL4665" s="1">
        <v>3</v>
      </c>
      <c r="AM4665" s="1" t="s">
        <v>14816</v>
      </c>
    </row>
    <row r="4666" spans="1:39" ht="12.75" customHeight="1">
      <c r="A4666" s="1"/>
      <c r="B4666" s="1" t="s">
        <v>14817</v>
      </c>
      <c r="C4666" s="1" t="s">
        <v>15998</v>
      </c>
      <c r="D4666" s="3" t="str">
        <f ca="1">IFERROR(__xludf.DUMMYFUNCTION("PROPER(REGEXEXTRACT(B4638, ""(?:https?:\/\/)?(?:www\.)?([a-zA-Z0-9-]+)\.""))"),"Skyscanner")</f>
        <v>Skyscanner</v>
      </c>
      <c r="E4666" s="1" t="s">
        <v>14819</v>
      </c>
      <c r="F4666" s="1">
        <v>10.32991</v>
      </c>
      <c r="G4666" s="1">
        <v>123.90713</v>
      </c>
      <c r="H4666" s="1" t="s">
        <v>14820</v>
      </c>
      <c r="I4666" s="1" t="s">
        <v>2622</v>
      </c>
      <c r="J4666" s="1">
        <f>IF(K4666="URBAN",1,IF(K4666="SUBURBAN",2,IF(K4666="RURAL",3,"")))</f>
        <v>1</v>
      </c>
      <c r="K4666" s="1" t="s">
        <v>42</v>
      </c>
      <c r="L4666" s="18">
        <v>46082</v>
      </c>
      <c r="M4666" s="49">
        <v>0.58333333333333337</v>
      </c>
      <c r="N4666" s="18">
        <v>46083</v>
      </c>
      <c r="O4666" s="56">
        <v>0.45833333333333331</v>
      </c>
      <c r="P4666" s="31" t="str">
        <f>TEXT($L4666, "dddd")</f>
        <v>Sunday</v>
      </c>
      <c r="Q4666" s="39" t="s">
        <v>43</v>
      </c>
      <c r="R4666" s="39">
        <v>6977</v>
      </c>
      <c r="S4666" s="1" t="str">
        <f>IF(OR(MONTH(L4666)=12, MONTH(L4666)&lt;=5), "Dry Season", "Wet Season")</f>
        <v>Dry Season</v>
      </c>
      <c r="T4666" s="1">
        <v>1</v>
      </c>
      <c r="U4666" s="1">
        <v>0</v>
      </c>
      <c r="V4666" s="1">
        <v>0</v>
      </c>
      <c r="W4666" s="2">
        <f>IF(ISNUMBER(SEARCH("N/A", X4666)), 0, 1)</f>
        <v>0</v>
      </c>
      <c r="X4666" s="1" t="s">
        <v>44</v>
      </c>
      <c r="Y4666" s="1"/>
      <c r="Z4666" s="1"/>
      <c r="AA4666" s="11" cm="1">
        <f t="array" ref="AA4666">IF(ISBLANK(Y4666), 0, VINCentyInvDistance(F4666,G4666,Y4666,Z4666))</f>
        <v>0</v>
      </c>
      <c r="AB4666" s="1">
        <v>1</v>
      </c>
      <c r="AC4666" s="1">
        <v>9.1999999999999993</v>
      </c>
      <c r="AD4666" s="1">
        <v>4.5999999999999996</v>
      </c>
      <c r="AE4666" s="1">
        <v>592</v>
      </c>
      <c r="AF4666" s="1"/>
      <c r="AG4666" s="1" t="s">
        <v>731</v>
      </c>
      <c r="AH4666" s="1" t="str">
        <f>TRIM(MID(SUBSTITUTE($H4666,",",REPT(" ",200)),(LEN($H4666)-LEN(SUBSTITUTE($H4666,",",""))-3)*200+1,200))</f>
        <v>Cebu City</v>
      </c>
      <c r="AI4666" s="1" t="str">
        <f>TRIM(MID(SUBSTITUTE($H4666,",",REPT(" ",200)),(LEN($H4666)-LEN(SUBSTITUTE($H4666,",",""))-2)*200+1,200))</f>
        <v>Central Visayas</v>
      </c>
      <c r="AJ4666" s="1" t="s">
        <v>55</v>
      </c>
      <c r="AK4666" t="s">
        <v>17685</v>
      </c>
      <c r="AL4666" s="1">
        <v>4</v>
      </c>
      <c r="AM4666" s="1" t="s">
        <v>14821</v>
      </c>
    </row>
    <row r="4667" spans="1:39" ht="12.75" customHeight="1">
      <c r="A4667" s="1"/>
      <c r="B4667" s="1" t="s">
        <v>4870</v>
      </c>
      <c r="C4667" s="1" t="s">
        <v>15999</v>
      </c>
      <c r="D4667" s="3" t="str">
        <f ca="1">IFERROR(__xludf.DUMMYFUNCTION("PROPER(REGEXEXTRACT(B4639, ""(?:https?:\/\/)?(?:www\.)?([a-zA-Z0-9-]+)\.""))"),"Skyscanner")</f>
        <v>Skyscanner</v>
      </c>
      <c r="E4667" s="1" t="s">
        <v>14823</v>
      </c>
      <c r="F4667" s="1">
        <v>10.319376</v>
      </c>
      <c r="G4667" s="1">
        <v>123.903053</v>
      </c>
      <c r="H4667" s="1" t="s">
        <v>15347</v>
      </c>
      <c r="I4667" s="1" t="s">
        <v>2622</v>
      </c>
      <c r="J4667" s="1">
        <f>IF(K4667="URBAN",1,IF(K4667="SUBURBAN",2,IF(K4667="RURAL",3,"")))</f>
        <v>1</v>
      </c>
      <c r="K4667" s="1" t="s">
        <v>42</v>
      </c>
      <c r="L4667" s="18">
        <v>46082</v>
      </c>
      <c r="M4667" s="49">
        <v>0.625</v>
      </c>
      <c r="N4667" s="18">
        <v>46083</v>
      </c>
      <c r="O4667" s="56">
        <v>0.5</v>
      </c>
      <c r="P4667" s="31" t="str">
        <f>TEXT($L4667, "dddd")</f>
        <v>Sunday</v>
      </c>
      <c r="Q4667" s="39" t="s">
        <v>207</v>
      </c>
      <c r="R4667" s="39">
        <v>3639</v>
      </c>
      <c r="S4667" s="1" t="str">
        <f>IF(OR(MONTH(L4667)=12, MONTH(L4667)&lt;=5), "Dry Season", "Wet Season")</f>
        <v>Dry Season</v>
      </c>
      <c r="T4667" s="1">
        <v>1</v>
      </c>
      <c r="U4667" s="1">
        <v>0</v>
      </c>
      <c r="V4667" s="1">
        <v>0</v>
      </c>
      <c r="W4667" s="2">
        <f>IF(ISNUMBER(SEARCH("N/A", X4667)), 0, 1)</f>
        <v>0</v>
      </c>
      <c r="X4667" s="1" t="s">
        <v>44</v>
      </c>
      <c r="Y4667" s="1"/>
      <c r="Z4667" s="1"/>
      <c r="AA4667" s="11" cm="1">
        <f t="array" ref="AA4667">IF(ISBLANK(Y4667), 0, VINCentyInvDistance(F4667,G4667,Y4667,Z4667))</f>
        <v>0</v>
      </c>
      <c r="AB4667" s="1">
        <v>0</v>
      </c>
      <c r="AC4667" s="1">
        <v>8.4</v>
      </c>
      <c r="AD4667" s="1">
        <v>0</v>
      </c>
      <c r="AE4667" s="1">
        <v>5880</v>
      </c>
      <c r="AF4667" s="1"/>
      <c r="AG4667" s="1" t="s">
        <v>731</v>
      </c>
      <c r="AH4667" s="1" t="str">
        <f>TRIM(MID(SUBSTITUTE($H4667,",",REPT(" ",200)),(LEN($H4667)-LEN(SUBSTITUTE($H4667,",",""))-3)*200+1,200))</f>
        <v>Cebu City</v>
      </c>
      <c r="AI4667" s="1" t="str">
        <f>TRIM(MID(SUBSTITUTE($H4667,",",REPT(" ",200)),(LEN($H4667)-LEN(SUBSTITUTE($H4667,",",""))-2)*200+1,200))</f>
        <v>Central Visayas</v>
      </c>
      <c r="AJ4667" s="1" t="s">
        <v>55</v>
      </c>
      <c r="AK4667" t="s">
        <v>16465</v>
      </c>
      <c r="AL4667" s="1">
        <v>3</v>
      </c>
      <c r="AM4667" s="1" t="s">
        <v>4873</v>
      </c>
    </row>
    <row r="4668" spans="1:39" ht="12.75" customHeight="1">
      <c r="A4668" s="1"/>
      <c r="B4668" s="1" t="s">
        <v>14824</v>
      </c>
      <c r="C4668" s="1" t="s">
        <v>16000</v>
      </c>
      <c r="D4668" s="3" t="str">
        <f ca="1">IFERROR(__xludf.DUMMYFUNCTION("PROPER(REGEXEXTRACT(B4640, ""(?:https?:\/\/)?(?:www\.)?([a-zA-Z0-9-]+)\.""))"),"Skyscanner")</f>
        <v>Skyscanner</v>
      </c>
      <c r="E4668" s="1" t="s">
        <v>14826</v>
      </c>
      <c r="F4668" s="1">
        <v>10.327602000000001</v>
      </c>
      <c r="G4668" s="1">
        <v>123.92198500000001</v>
      </c>
      <c r="H4668" s="1" t="s">
        <v>14827</v>
      </c>
      <c r="I4668" s="1" t="s">
        <v>2622</v>
      </c>
      <c r="J4668" s="1">
        <f>IF(K4668="URBAN",1,IF(K4668="SUBURBAN",2,IF(K4668="RURAL",3,"")))</f>
        <v>1</v>
      </c>
      <c r="K4668" s="1" t="s">
        <v>42</v>
      </c>
      <c r="L4668" s="18">
        <v>46082</v>
      </c>
      <c r="M4668" s="49">
        <v>0.58333333333333337</v>
      </c>
      <c r="N4668" s="18">
        <v>46083</v>
      </c>
      <c r="O4668" s="56">
        <v>0.5</v>
      </c>
      <c r="P4668" s="31" t="str">
        <f>TEXT($L4668, "dddd")</f>
        <v>Sunday</v>
      </c>
      <c r="Q4668" s="39" t="s">
        <v>1000</v>
      </c>
      <c r="R4668" s="39">
        <v>2401</v>
      </c>
      <c r="S4668" s="1" t="str">
        <f>IF(OR(MONTH(L4668)=12, MONTH(L4668)&lt;=5), "Dry Season", "Wet Season")</f>
        <v>Dry Season</v>
      </c>
      <c r="T4668" s="1">
        <v>1</v>
      </c>
      <c r="U4668" s="1">
        <v>0</v>
      </c>
      <c r="V4668" s="1">
        <v>0</v>
      </c>
      <c r="W4668" s="2">
        <f>IF(ISNUMBER(SEARCH("N/A", X4668)), 0, 1)</f>
        <v>0</v>
      </c>
      <c r="X4668" s="1" t="s">
        <v>44</v>
      </c>
      <c r="Y4668" s="1"/>
      <c r="Z4668" s="1"/>
      <c r="AA4668" s="11" cm="1">
        <f t="array" ref="AA4668">IF(ISBLANK(Y4668), 0, VINCentyInvDistance(F4668,G4668,Y4668,Z4668))</f>
        <v>0</v>
      </c>
      <c r="AB4668" s="1">
        <v>0</v>
      </c>
      <c r="AC4668" s="1">
        <v>8.1999999999999993</v>
      </c>
      <c r="AD4668" s="1">
        <v>4.0999999999999996</v>
      </c>
      <c r="AE4668" s="1">
        <v>412</v>
      </c>
      <c r="AF4668" s="1"/>
      <c r="AG4668" s="1" t="s">
        <v>731</v>
      </c>
      <c r="AH4668" s="1" t="str">
        <f>TRIM(MID(SUBSTITUTE($H4668,",",REPT(" ",200)),(LEN($H4668)-LEN(SUBSTITUTE($H4668,",",""))-3)*200+1,200))</f>
        <v>Mandaue</v>
      </c>
      <c r="AI4668" s="1" t="str">
        <f>TRIM(MID(SUBSTITUTE($H4668,",",REPT(" ",200)),(LEN($H4668)-LEN(SUBSTITUTE($H4668,",",""))-2)*200+1,200))</f>
        <v>Central Visayas</v>
      </c>
      <c r="AJ4668" s="1" t="s">
        <v>55</v>
      </c>
      <c r="AK4668" t="s">
        <v>17673</v>
      </c>
      <c r="AL4668" s="1">
        <v>4</v>
      </c>
      <c r="AM4668" s="1" t="s">
        <v>14828</v>
      </c>
    </row>
    <row r="4669" spans="1:39" ht="12.75" customHeight="1">
      <c r="A4669" s="1"/>
      <c r="B4669" s="1" t="s">
        <v>14829</v>
      </c>
      <c r="C4669" s="1" t="s">
        <v>16001</v>
      </c>
      <c r="D4669" s="3" t="str">
        <f ca="1">IFERROR(__xludf.DUMMYFUNCTION("PROPER(REGEXEXTRACT(B4641, ""(?:https?:\/\/)?(?:www\.)?([a-zA-Z0-9-]+)\.""))"),"Skyscanner")</f>
        <v>Skyscanner</v>
      </c>
      <c r="E4669" s="1" t="s">
        <v>14831</v>
      </c>
      <c r="F4669" s="1">
        <v>10.333629999999999</v>
      </c>
      <c r="G4669" s="1">
        <v>123.90770999999999</v>
      </c>
      <c r="H4669" s="1" t="s">
        <v>14832</v>
      </c>
      <c r="I4669" s="1" t="s">
        <v>2622</v>
      </c>
      <c r="J4669" s="1">
        <f>IF(K4669="URBAN",1,IF(K4669="SUBURBAN",2,IF(K4669="RURAL",3,"")))</f>
        <v>1</v>
      </c>
      <c r="K4669" s="1" t="s">
        <v>42</v>
      </c>
      <c r="L4669" s="18">
        <v>46082</v>
      </c>
      <c r="M4669" s="49">
        <v>0.625</v>
      </c>
      <c r="N4669" s="18">
        <v>46083</v>
      </c>
      <c r="O4669" s="56">
        <v>0.5</v>
      </c>
      <c r="P4669" s="31" t="str">
        <f>TEXT($L4669, "dddd")</f>
        <v>Sunday</v>
      </c>
      <c r="Q4669" s="39" t="s">
        <v>207</v>
      </c>
      <c r="R4669" s="39">
        <v>2177</v>
      </c>
      <c r="S4669" s="1" t="str">
        <f>IF(OR(MONTH(L4669)=12, MONTH(L4669)&lt;=5), "Dry Season", "Wet Season")</f>
        <v>Dry Season</v>
      </c>
      <c r="T4669" s="1">
        <v>1</v>
      </c>
      <c r="U4669" s="1">
        <v>0</v>
      </c>
      <c r="V4669" s="1">
        <v>0</v>
      </c>
      <c r="W4669" s="2">
        <f>IF(ISNUMBER(SEARCH("N/A", X4669)), 0, 1)</f>
        <v>0</v>
      </c>
      <c r="X4669" s="1" t="s">
        <v>44</v>
      </c>
      <c r="Y4669" s="1"/>
      <c r="Z4669" s="1"/>
      <c r="AA4669" s="11" cm="1">
        <f t="array" ref="AA4669">IF(ISBLANK(Y4669), 0, VINCentyInvDistance(F4669,G4669,Y4669,Z4669))</f>
        <v>0</v>
      </c>
      <c r="AB4669" s="1">
        <v>0</v>
      </c>
      <c r="AC4669" s="1">
        <v>8.6</v>
      </c>
      <c r="AD4669" s="1">
        <v>4.3</v>
      </c>
      <c r="AE4669" s="1">
        <v>26</v>
      </c>
      <c r="AF4669" s="1"/>
      <c r="AG4669" s="1" t="s">
        <v>731</v>
      </c>
      <c r="AH4669" s="1" t="str">
        <f>TRIM(MID(SUBSTITUTE($H4669,",",REPT(" ",200)),(LEN($H4669)-LEN(SUBSTITUTE($H4669,",",""))-3)*200+1,200))</f>
        <v>Cebu City</v>
      </c>
      <c r="AI4669" s="1" t="str">
        <f>TRIM(MID(SUBSTITUTE($H4669,",",REPT(" ",200)),(LEN($H4669)-LEN(SUBSTITUTE($H4669,",",""))-2)*200+1,200))</f>
        <v>Central Visayas</v>
      </c>
      <c r="AJ4669" s="1" t="s">
        <v>55</v>
      </c>
      <c r="AK4669" t="s">
        <v>17674</v>
      </c>
      <c r="AL4669" s="1">
        <v>3</v>
      </c>
      <c r="AM4669" s="1" t="s">
        <v>14833</v>
      </c>
    </row>
    <row r="4670" spans="1:39" ht="12.75" customHeight="1">
      <c r="A4670" s="1"/>
      <c r="B4670" s="1" t="s">
        <v>14834</v>
      </c>
      <c r="C4670" s="1" t="s">
        <v>16002</v>
      </c>
      <c r="D4670" s="3" t="str">
        <f ca="1">IFERROR(__xludf.DUMMYFUNCTION("PROPER(REGEXEXTRACT(B4642, ""(?:https?:\/\/)?(?:www\.)?([a-zA-Z0-9-]+)\.""))"),"Skyscanner")</f>
        <v>Skyscanner</v>
      </c>
      <c r="E4670" s="1" t="s">
        <v>14836</v>
      </c>
      <c r="F4670" s="1">
        <v>10.312851999999999</v>
      </c>
      <c r="G4670" s="1">
        <v>123.893597</v>
      </c>
      <c r="H4670" s="1" t="s">
        <v>14837</v>
      </c>
      <c r="I4670" s="1" t="s">
        <v>2622</v>
      </c>
      <c r="J4670" s="1">
        <f>IF(K4670="URBAN",1,IF(K4670="SUBURBAN",2,IF(K4670="RURAL",3,"")))</f>
        <v>1</v>
      </c>
      <c r="K4670" s="1" t="s">
        <v>42</v>
      </c>
      <c r="L4670" s="18">
        <v>46082</v>
      </c>
      <c r="M4670" s="49">
        <v>0.58333333333333337</v>
      </c>
      <c r="N4670" s="18">
        <v>46083</v>
      </c>
      <c r="O4670" s="56">
        <v>0.5</v>
      </c>
      <c r="P4670" s="31" t="str">
        <f>TEXT($L4670, "dddd")</f>
        <v>Sunday</v>
      </c>
      <c r="Q4670" s="39" t="s">
        <v>43</v>
      </c>
      <c r="R4670" s="39">
        <v>2709</v>
      </c>
      <c r="S4670" s="1" t="str">
        <f>IF(OR(MONTH(L4670)=12, MONTH(L4670)&lt;=5), "Dry Season", "Wet Season")</f>
        <v>Dry Season</v>
      </c>
      <c r="T4670" s="1">
        <v>1</v>
      </c>
      <c r="U4670" s="1">
        <v>0</v>
      </c>
      <c r="V4670" s="1">
        <v>0</v>
      </c>
      <c r="W4670" s="2">
        <f>IF(ISNUMBER(SEARCH("N/A", X4670)), 0, 1)</f>
        <v>0</v>
      </c>
      <c r="X4670" s="1" t="s">
        <v>44</v>
      </c>
      <c r="Y4670" s="1"/>
      <c r="Z4670" s="1"/>
      <c r="AA4670" s="11" cm="1">
        <f t="array" ref="AA4670">IF(ISBLANK(Y4670), 0, VINCentyInvDistance(F4670,G4670,Y4670,Z4670))</f>
        <v>0</v>
      </c>
      <c r="AB4670" s="1">
        <v>0</v>
      </c>
      <c r="AC4670" s="1">
        <v>9.8000000000000007</v>
      </c>
      <c r="AD4670" s="1">
        <v>4.9000000000000004</v>
      </c>
      <c r="AE4670" s="1">
        <v>271</v>
      </c>
      <c r="AF4670" s="1"/>
      <c r="AG4670" s="1" t="s">
        <v>731</v>
      </c>
      <c r="AH4670" s="1" t="str">
        <f>TRIM(MID(SUBSTITUTE($H4670,",",REPT(" ",200)),(LEN($H4670)-LEN(SUBSTITUTE($H4670,",",""))-3)*200+1,200))</f>
        <v>Cebu City</v>
      </c>
      <c r="AI4670" s="1" t="str">
        <f>TRIM(MID(SUBSTITUTE($H4670,",",REPT(" ",200)),(LEN($H4670)-LEN(SUBSTITUTE($H4670,",",""))-2)*200+1,200))</f>
        <v>Central Visayas</v>
      </c>
      <c r="AJ4670" s="1" t="s">
        <v>55</v>
      </c>
      <c r="AK4670" t="s">
        <v>17686</v>
      </c>
      <c r="AL4670" s="1">
        <v>3</v>
      </c>
      <c r="AM4670" s="1" t="s">
        <v>14838</v>
      </c>
    </row>
    <row r="4671" spans="1:39" ht="12.75" customHeight="1">
      <c r="A4671" s="1"/>
      <c r="B4671" s="1" t="s">
        <v>14839</v>
      </c>
      <c r="C4671" s="1" t="s">
        <v>16003</v>
      </c>
      <c r="D4671" s="3" t="str">
        <f ca="1">IFERROR(__xludf.DUMMYFUNCTION("PROPER(REGEXEXTRACT(B4643, ""(?:https?:\/\/)?(?:www\.)?([a-zA-Z0-9-]+)\.""))"),"Skyscanner")</f>
        <v>Skyscanner</v>
      </c>
      <c r="E4671" s="1" t="s">
        <v>14841</v>
      </c>
      <c r="F4671" s="1">
        <v>10.322608000000001</v>
      </c>
      <c r="G4671" s="1">
        <v>123.91387400000001</v>
      </c>
      <c r="H4671" s="1" t="s">
        <v>14842</v>
      </c>
      <c r="I4671" s="1" t="s">
        <v>2622</v>
      </c>
      <c r="J4671" s="1">
        <f>IF(K4671="URBAN",1,IF(K4671="SUBURBAN",2,IF(K4671="RURAL",3,"")))</f>
        <v>1</v>
      </c>
      <c r="K4671" s="1" t="s">
        <v>42</v>
      </c>
      <c r="L4671" s="18">
        <v>46082</v>
      </c>
      <c r="M4671" s="49">
        <v>0.58333333333333337</v>
      </c>
      <c r="N4671" s="18">
        <v>46083</v>
      </c>
      <c r="O4671" s="56">
        <v>0.5</v>
      </c>
      <c r="P4671" s="31" t="str">
        <f>TEXT($L4671, "dddd")</f>
        <v>Sunday</v>
      </c>
      <c r="Q4671" s="39" t="s">
        <v>207</v>
      </c>
      <c r="R4671" s="39">
        <v>2508</v>
      </c>
      <c r="S4671" s="1" t="str">
        <f>IF(OR(MONTH(L4671)=12, MONTH(L4671)&lt;=5), "Dry Season", "Wet Season")</f>
        <v>Dry Season</v>
      </c>
      <c r="T4671" s="1">
        <v>1</v>
      </c>
      <c r="U4671" s="1">
        <v>0</v>
      </c>
      <c r="V4671" s="1">
        <v>0</v>
      </c>
      <c r="W4671" s="2">
        <f>IF(ISNUMBER(SEARCH("N/A", X4671)), 0, 1)</f>
        <v>0</v>
      </c>
      <c r="X4671" s="1" t="s">
        <v>44</v>
      </c>
      <c r="Y4671" s="1"/>
      <c r="Z4671" s="1"/>
      <c r="AA4671" s="11" cm="1">
        <f t="array" ref="AA4671">IF(ISBLANK(Y4671), 0, VINCentyInvDistance(F4671,G4671,Y4671,Z4671))</f>
        <v>0</v>
      </c>
      <c r="AB4671" s="1">
        <v>0</v>
      </c>
      <c r="AC4671" s="1">
        <v>7.2</v>
      </c>
      <c r="AD4671" s="1">
        <v>3.6</v>
      </c>
      <c r="AE4671" s="1">
        <v>672</v>
      </c>
      <c r="AF4671" s="1"/>
      <c r="AG4671" s="1" t="s">
        <v>731</v>
      </c>
      <c r="AH4671" s="1" t="str">
        <f>TRIM(MID(SUBSTITUTE($H4671,",",REPT(" ",200)),(LEN($H4671)-LEN(SUBSTITUTE($H4671,",",""))-3)*200+1,200))</f>
        <v>Cebu City</v>
      </c>
      <c r="AI4671" s="1" t="str">
        <f>TRIM(MID(SUBSTITUTE($H4671,",",REPT(" ",200)),(LEN($H4671)-LEN(SUBSTITUTE($H4671,",",""))-2)*200+1,200))</f>
        <v>Central Visayas</v>
      </c>
      <c r="AJ4671" s="1" t="s">
        <v>55</v>
      </c>
      <c r="AK4671" t="s">
        <v>17676</v>
      </c>
      <c r="AL4671" s="1">
        <v>3</v>
      </c>
      <c r="AM4671" s="1" t="s">
        <v>14843</v>
      </c>
    </row>
    <row r="4672" spans="1:39" ht="12.75" customHeight="1">
      <c r="A4672" s="1"/>
      <c r="B4672" s="1" t="s">
        <v>14844</v>
      </c>
      <c r="C4672" s="1" t="s">
        <v>16004</v>
      </c>
      <c r="D4672" s="3" t="str">
        <f ca="1">IFERROR(__xludf.DUMMYFUNCTION("PROPER(REGEXEXTRACT(B4644, ""(?:https?:\/\/)?(?:www\.)?([a-zA-Z0-9-]+)\.""))"),"Skyscanner")</f>
        <v>Skyscanner</v>
      </c>
      <c r="E4672" s="1" t="s">
        <v>14846</v>
      </c>
      <c r="F4672" s="1">
        <v>10.310890000000001</v>
      </c>
      <c r="G4672" s="1">
        <v>123.89758</v>
      </c>
      <c r="H4672" s="1" t="s">
        <v>14847</v>
      </c>
      <c r="I4672" s="1" t="s">
        <v>2622</v>
      </c>
      <c r="J4672" s="1">
        <f>IF(K4672="URBAN",1,IF(K4672="SUBURBAN",2,IF(K4672="RURAL",3,"")))</f>
        <v>1</v>
      </c>
      <c r="K4672" s="1" t="s">
        <v>42</v>
      </c>
      <c r="L4672" s="18">
        <v>46082</v>
      </c>
      <c r="M4672" s="49">
        <v>0.58333333333333337</v>
      </c>
      <c r="N4672" s="18">
        <v>46083</v>
      </c>
      <c r="O4672" s="56">
        <v>0.54166666666666663</v>
      </c>
      <c r="P4672" s="31" t="str">
        <f>TEXT($L4672, "dddd")</f>
        <v>Sunday</v>
      </c>
      <c r="Q4672" s="39" t="s">
        <v>43</v>
      </c>
      <c r="R4672" s="39">
        <v>1612</v>
      </c>
      <c r="S4672" s="1" t="str">
        <f>IF(OR(MONTH(L4672)=12, MONTH(L4672)&lt;=5), "Dry Season", "Wet Season")</f>
        <v>Dry Season</v>
      </c>
      <c r="T4672" s="1">
        <v>1</v>
      </c>
      <c r="U4672" s="1">
        <v>0</v>
      </c>
      <c r="V4672" s="1">
        <v>0</v>
      </c>
      <c r="W4672" s="2">
        <f>IF(ISNUMBER(SEARCH("N/A", X4672)), 0, 1)</f>
        <v>0</v>
      </c>
      <c r="X4672" s="1" t="s">
        <v>44</v>
      </c>
      <c r="Y4672" s="1"/>
      <c r="Z4672" s="1"/>
      <c r="AA4672" s="11" cm="1">
        <f t="array" ref="AA4672">IF(ISBLANK(Y4672), 0, VINCentyInvDistance(F4672,G4672,Y4672,Z4672))</f>
        <v>0</v>
      </c>
      <c r="AB4672" s="1">
        <v>0</v>
      </c>
      <c r="AC4672" s="1">
        <v>6</v>
      </c>
      <c r="AD4672" s="1">
        <v>3</v>
      </c>
      <c r="AE4672" s="1">
        <v>1</v>
      </c>
      <c r="AF4672" s="1"/>
      <c r="AG4672" s="1" t="s">
        <v>731</v>
      </c>
      <c r="AH4672" s="1" t="str">
        <f>TRIM(MID(SUBSTITUTE($H4672,",",REPT(" ",200)),(LEN($H4672)-LEN(SUBSTITUTE($H4672,",",""))-3)*200+1,200))</f>
        <v>Cebu City</v>
      </c>
      <c r="AI4672" s="1" t="str">
        <f>TRIM(MID(SUBSTITUTE($H4672,",",REPT(" ",200)),(LEN($H4672)-LEN(SUBSTITUTE($H4672,",",""))-2)*200+1,200))</f>
        <v>Central Visayas</v>
      </c>
      <c r="AJ4672" s="1" t="s">
        <v>55</v>
      </c>
      <c r="AK4672" t="s">
        <v>17677</v>
      </c>
      <c r="AL4672" s="2">
        <v>0</v>
      </c>
      <c r="AM4672" s="1" t="s">
        <v>14848</v>
      </c>
    </row>
    <row r="4673" spans="1:39" ht="12.75" customHeight="1">
      <c r="A4673" s="1"/>
      <c r="B4673" s="1" t="s">
        <v>14849</v>
      </c>
      <c r="C4673" s="1" t="s">
        <v>16005</v>
      </c>
      <c r="D4673" s="3" t="str">
        <f ca="1">IFERROR(__xludf.DUMMYFUNCTION("PROPER(REGEXEXTRACT(B4645, ""(?:https?:\/\/)?(?:www\.)?([a-zA-Z0-9-]+)\.""))"),"Skyscanner")</f>
        <v>Skyscanner</v>
      </c>
      <c r="E4673" s="1" t="s">
        <v>14851</v>
      </c>
      <c r="F4673" s="1">
        <v>10.304869999999999</v>
      </c>
      <c r="G4673" s="1">
        <v>123.89825999999999</v>
      </c>
      <c r="H4673" s="1" t="s">
        <v>14852</v>
      </c>
      <c r="I4673" s="1" t="s">
        <v>2622</v>
      </c>
      <c r="J4673" s="1">
        <f>IF(K4673="URBAN",1,IF(K4673="SUBURBAN",2,IF(K4673="RURAL",3,"")))</f>
        <v>1</v>
      </c>
      <c r="K4673" s="1" t="s">
        <v>42</v>
      </c>
      <c r="L4673" s="18">
        <v>46082</v>
      </c>
      <c r="M4673" s="49">
        <v>0.58333333333333337</v>
      </c>
      <c r="N4673" s="18">
        <v>46083</v>
      </c>
      <c r="O4673" s="56">
        <v>0.5</v>
      </c>
      <c r="P4673" s="31" t="str">
        <f>TEXT($L4673, "dddd")</f>
        <v>Sunday</v>
      </c>
      <c r="Q4673" s="39" t="s">
        <v>1341</v>
      </c>
      <c r="R4673" s="39">
        <v>1334</v>
      </c>
      <c r="S4673" s="1" t="str">
        <f>IF(OR(MONTH(L4673)=12, MONTH(L4673)&lt;=5), "Dry Season", "Wet Season")</f>
        <v>Dry Season</v>
      </c>
      <c r="T4673" s="1">
        <v>1</v>
      </c>
      <c r="U4673" s="1">
        <v>0</v>
      </c>
      <c r="V4673" s="1">
        <v>0</v>
      </c>
      <c r="W4673" s="2">
        <f>IF(ISNUMBER(SEARCH("N/A", X4673)), 0, 1)</f>
        <v>0</v>
      </c>
      <c r="X4673" s="1" t="s">
        <v>44</v>
      </c>
      <c r="Y4673" s="1"/>
      <c r="Z4673" s="1"/>
      <c r="AA4673" s="11" cm="1">
        <f t="array" ref="AA4673">IF(ISBLANK(Y4673), 0, VINCentyInvDistance(F4673,G4673,Y4673,Z4673))</f>
        <v>0</v>
      </c>
      <c r="AB4673" s="1">
        <v>1</v>
      </c>
      <c r="AC4673" s="1">
        <v>7.2</v>
      </c>
      <c r="AD4673" s="1">
        <v>3.6</v>
      </c>
      <c r="AE4673" s="1">
        <v>102</v>
      </c>
      <c r="AF4673" s="1"/>
      <c r="AG4673" s="1" t="s">
        <v>731</v>
      </c>
      <c r="AH4673" s="1" t="str">
        <f>TRIM(MID(SUBSTITUTE($H4673,",",REPT(" ",200)),(LEN($H4673)-LEN(SUBSTITUTE($H4673,",",""))-3)*200+1,200))</f>
        <v>Cebu City</v>
      </c>
      <c r="AI4673" s="1" t="str">
        <f>TRIM(MID(SUBSTITUTE($H4673,",",REPT(" ",200)),(LEN($H4673)-LEN(SUBSTITUTE($H4673,",",""))-2)*200+1,200))</f>
        <v>Central Visayas</v>
      </c>
      <c r="AJ4673" s="1" t="s">
        <v>55</v>
      </c>
      <c r="AK4673" t="s">
        <v>17678</v>
      </c>
      <c r="AL4673" s="1">
        <v>2</v>
      </c>
      <c r="AM4673" s="1" t="s">
        <v>14853</v>
      </c>
    </row>
    <row r="4674" spans="1:39" ht="12.75" customHeight="1">
      <c r="A4674" s="1"/>
      <c r="B4674" s="1" t="s">
        <v>14854</v>
      </c>
      <c r="C4674" s="1" t="s">
        <v>16006</v>
      </c>
      <c r="D4674" s="3" t="str">
        <f ca="1">IFERROR(__xludf.DUMMYFUNCTION("PROPER(REGEXEXTRACT(B4646, ""(?:https?:\/\/)?(?:www\.)?([a-zA-Z0-9-]+)\.""))"),"Skyscanner")</f>
        <v>Skyscanner</v>
      </c>
      <c r="E4674" s="1" t="s">
        <v>14856</v>
      </c>
      <c r="F4674" s="1">
        <v>10.320261</v>
      </c>
      <c r="G4674" s="1">
        <v>123.90307900000001</v>
      </c>
      <c r="H4674" s="1" t="s">
        <v>14857</v>
      </c>
      <c r="I4674" s="1" t="s">
        <v>2622</v>
      </c>
      <c r="J4674" s="1">
        <f>IF(K4674="URBAN",1,IF(K4674="SUBURBAN",2,IF(K4674="RURAL",3,"")))</f>
        <v>1</v>
      </c>
      <c r="K4674" s="1" t="s">
        <v>42</v>
      </c>
      <c r="L4674" s="18">
        <v>46082</v>
      </c>
      <c r="M4674" s="49">
        <v>0.625</v>
      </c>
      <c r="N4674" s="18">
        <v>46083</v>
      </c>
      <c r="O4674" s="56">
        <v>0.5</v>
      </c>
      <c r="P4674" s="31" t="str">
        <f>TEXT($L4674, "dddd")</f>
        <v>Sunday</v>
      </c>
      <c r="Q4674" s="39" t="s">
        <v>43</v>
      </c>
      <c r="R4674" s="39">
        <v>2827</v>
      </c>
      <c r="S4674" s="1" t="str">
        <f>IF(OR(MONTH(L4674)=12, MONTH(L4674)&lt;=5), "Dry Season", "Wet Season")</f>
        <v>Dry Season</v>
      </c>
      <c r="T4674" s="1">
        <v>1</v>
      </c>
      <c r="U4674" s="1">
        <v>0</v>
      </c>
      <c r="V4674" s="1">
        <v>0</v>
      </c>
      <c r="W4674" s="2">
        <f>IF(ISNUMBER(SEARCH("N/A", X4674)), 0, 1)</f>
        <v>0</v>
      </c>
      <c r="X4674" s="1" t="s">
        <v>44</v>
      </c>
      <c r="Y4674" s="1"/>
      <c r="Z4674" s="1"/>
      <c r="AA4674" s="11" cm="1">
        <f t="array" ref="AA4674">IF(ISBLANK(Y4674), 0, VINCentyInvDistance(F4674,G4674,Y4674,Z4674))</f>
        <v>0</v>
      </c>
      <c r="AB4674" s="1">
        <v>0</v>
      </c>
      <c r="AC4674" s="1">
        <v>7.4</v>
      </c>
      <c r="AD4674" s="1">
        <v>0</v>
      </c>
      <c r="AE4674" s="1">
        <v>1245</v>
      </c>
      <c r="AF4674" s="1"/>
      <c r="AG4674" s="1" t="s">
        <v>731</v>
      </c>
      <c r="AH4674" s="1" t="str">
        <f>TRIM(MID(SUBSTITUTE($H4674,",",REPT(" ",200)),(LEN($H4674)-LEN(SUBSTITUTE($H4674,",",""))-3)*200+1,200))</f>
        <v>Cebu City</v>
      </c>
      <c r="AI4674" s="1" t="str">
        <f>TRIM(MID(SUBSTITUTE($H4674,",",REPT(" ",200)),(LEN($H4674)-LEN(SUBSTITUTE($H4674,",",""))-2)*200+1,200))</f>
        <v>Central Visayas</v>
      </c>
      <c r="AJ4674" s="1" t="s">
        <v>55</v>
      </c>
      <c r="AK4674" t="s">
        <v>17679</v>
      </c>
      <c r="AL4674" s="1">
        <v>3</v>
      </c>
      <c r="AM4674" s="1" t="s">
        <v>14858</v>
      </c>
    </row>
    <row r="4675" spans="1:39" ht="12.75" customHeight="1">
      <c r="A4675" s="1"/>
      <c r="B4675" s="1" t="s">
        <v>14859</v>
      </c>
      <c r="C4675" s="1" t="s">
        <v>16007</v>
      </c>
      <c r="D4675" s="3" t="str">
        <f ca="1">IFERROR(__xludf.DUMMYFUNCTION("PROPER(REGEXEXTRACT(B4647, ""(?:https?:\/\/)?(?:www\.)?([a-zA-Z0-9-]+)\.""))"),"Skyscanner")</f>
        <v>Skyscanner</v>
      </c>
      <c r="E4675" s="1" t="s">
        <v>14861</v>
      </c>
      <c r="F4675" s="1">
        <v>10.317318999999999</v>
      </c>
      <c r="G4675" s="1">
        <v>123.893422</v>
      </c>
      <c r="H4675" s="1" t="s">
        <v>14862</v>
      </c>
      <c r="I4675" s="1" t="s">
        <v>2622</v>
      </c>
      <c r="J4675" s="1">
        <f>IF(K4675="URBAN",1,IF(K4675="SUBURBAN",2,IF(K4675="RURAL",3,"")))</f>
        <v>1</v>
      </c>
      <c r="K4675" s="1" t="s">
        <v>42</v>
      </c>
      <c r="L4675" s="18">
        <v>46082</v>
      </c>
      <c r="M4675" s="49">
        <v>0.58333333333333337</v>
      </c>
      <c r="N4675" s="18">
        <v>46083</v>
      </c>
      <c r="O4675" s="56">
        <v>0.5</v>
      </c>
      <c r="P4675" s="31" t="str">
        <f>TEXT($L4675, "dddd")</f>
        <v>Sunday</v>
      </c>
      <c r="Q4675" s="39" t="s">
        <v>207</v>
      </c>
      <c r="R4675" s="39">
        <v>5177</v>
      </c>
      <c r="S4675" s="1" t="str">
        <f>IF(OR(MONTH(L4675)=12, MONTH(L4675)&lt;=5), "Dry Season", "Wet Season")</f>
        <v>Dry Season</v>
      </c>
      <c r="T4675" s="1">
        <v>1</v>
      </c>
      <c r="U4675" s="1">
        <v>0</v>
      </c>
      <c r="V4675" s="1">
        <v>0</v>
      </c>
      <c r="W4675" s="2">
        <f>IF(ISNUMBER(SEARCH("N/A", X4675)), 0, 1)</f>
        <v>0</v>
      </c>
      <c r="X4675" s="1" t="s">
        <v>44</v>
      </c>
      <c r="Y4675" s="1"/>
      <c r="Z4675" s="1"/>
      <c r="AA4675" s="11" cm="1">
        <f t="array" ref="AA4675">IF(ISBLANK(Y4675), 0, VINCentyInvDistance(F4675,G4675,Y4675,Z4675))</f>
        <v>0</v>
      </c>
      <c r="AB4675" s="1">
        <v>1</v>
      </c>
      <c r="AC4675" s="1">
        <v>8.4</v>
      </c>
      <c r="AD4675" s="1">
        <v>4.2</v>
      </c>
      <c r="AE4675" s="1">
        <v>1288</v>
      </c>
      <c r="AF4675" s="1"/>
      <c r="AG4675" s="1" t="s">
        <v>731</v>
      </c>
      <c r="AH4675" s="1" t="str">
        <f>TRIM(MID(SUBSTITUTE($H4675,",",REPT(" ",200)),(LEN($H4675)-LEN(SUBSTITUTE($H4675,",",""))-3)*200+1,200))</f>
        <v>Cebu City</v>
      </c>
      <c r="AI4675" s="1" t="str">
        <f>TRIM(MID(SUBSTITUTE($H4675,",",REPT(" ",200)),(LEN($H4675)-LEN(SUBSTITUTE($H4675,",",""))-2)*200+1,200))</f>
        <v>Central Visayas</v>
      </c>
      <c r="AJ4675" s="1" t="s">
        <v>55</v>
      </c>
      <c r="AK4675" t="s">
        <v>17680</v>
      </c>
      <c r="AL4675" s="1">
        <v>4</v>
      </c>
      <c r="AM4675" s="1" t="s">
        <v>14863</v>
      </c>
    </row>
    <row r="4676" spans="1:39" ht="12.75" customHeight="1">
      <c r="A4676" s="1"/>
      <c r="B4676" s="1" t="s">
        <v>14864</v>
      </c>
      <c r="C4676" s="1" t="s">
        <v>16008</v>
      </c>
      <c r="D4676" s="3" t="str">
        <f ca="1">IFERROR(__xludf.DUMMYFUNCTION("PROPER(REGEXEXTRACT(B4648, ""(?:https?:\/\/)?(?:www\.)?([a-zA-Z0-9-]+)\.""))"),"Skyscanner")</f>
        <v>Skyscanner</v>
      </c>
      <c r="E4676" s="1" t="s">
        <v>14866</v>
      </c>
      <c r="F4676" s="1">
        <v>10.310840000000001</v>
      </c>
      <c r="G4676" s="1">
        <v>123.89725</v>
      </c>
      <c r="H4676" s="1" t="s">
        <v>14847</v>
      </c>
      <c r="I4676" s="1" t="s">
        <v>2622</v>
      </c>
      <c r="J4676" s="1">
        <f>IF(K4676="URBAN",1,IF(K4676="SUBURBAN",2,IF(K4676="RURAL",3,"")))</f>
        <v>1</v>
      </c>
      <c r="K4676" s="1" t="s">
        <v>42</v>
      </c>
      <c r="L4676" s="18">
        <v>46082</v>
      </c>
      <c r="M4676" s="49">
        <v>0.625</v>
      </c>
      <c r="N4676" s="18">
        <v>46083</v>
      </c>
      <c r="O4676" s="56">
        <v>0.5</v>
      </c>
      <c r="P4676" s="31" t="str">
        <f>TEXT($L4676, "dddd")</f>
        <v>Sunday</v>
      </c>
      <c r="Q4676" s="39" t="s">
        <v>43</v>
      </c>
      <c r="R4676" s="39">
        <v>1895</v>
      </c>
      <c r="S4676" s="1" t="str">
        <f>IF(OR(MONTH(L4676)=12, MONTH(L4676)&lt;=5), "Dry Season", "Wet Season")</f>
        <v>Dry Season</v>
      </c>
      <c r="T4676" s="1">
        <v>1</v>
      </c>
      <c r="U4676" s="1">
        <v>0</v>
      </c>
      <c r="V4676" s="1">
        <v>0</v>
      </c>
      <c r="W4676" s="2">
        <f>IF(ISNUMBER(SEARCH("N/A", X4676)), 0, 1)</f>
        <v>0</v>
      </c>
      <c r="X4676" s="1" t="s">
        <v>44</v>
      </c>
      <c r="Y4676" s="1"/>
      <c r="Z4676" s="1"/>
      <c r="AA4676" s="11" cm="1">
        <f t="array" ref="AA4676">IF(ISBLANK(Y4676), 0, VINCentyInvDistance(F4676,G4676,Y4676,Z4676))</f>
        <v>0</v>
      </c>
      <c r="AB4676" s="1">
        <v>0</v>
      </c>
      <c r="AC4676" s="1">
        <v>0</v>
      </c>
      <c r="AD4676" s="1">
        <v>0</v>
      </c>
      <c r="AE4676" s="1"/>
      <c r="AF4676" s="1"/>
      <c r="AG4676" s="1" t="s">
        <v>731</v>
      </c>
      <c r="AH4676" s="1" t="str">
        <f>TRIM(MID(SUBSTITUTE($H4676,",",REPT(" ",200)),(LEN($H4676)-LEN(SUBSTITUTE($H4676,",",""))-3)*200+1,200))</f>
        <v>Cebu City</v>
      </c>
      <c r="AI4676" s="1" t="str">
        <f>TRIM(MID(SUBSTITUTE($H4676,",",REPT(" ",200)),(LEN($H4676)-LEN(SUBSTITUTE($H4676,",",""))-2)*200+1,200))</f>
        <v>Central Visayas</v>
      </c>
      <c r="AJ4676" s="1" t="s">
        <v>55</v>
      </c>
      <c r="AK4676" t="s">
        <v>17681</v>
      </c>
      <c r="AL4676" s="2">
        <v>0</v>
      </c>
      <c r="AM4676" s="1" t="s">
        <v>14867</v>
      </c>
    </row>
    <row r="4677" spans="1:39" ht="12.75" customHeight="1">
      <c r="A4677" s="1"/>
      <c r="B4677" s="1" t="s">
        <v>14868</v>
      </c>
      <c r="C4677" s="1" t="s">
        <v>16009</v>
      </c>
      <c r="D4677" s="3" t="str">
        <f ca="1">IFERROR(__xludf.DUMMYFUNCTION("PROPER(REGEXEXTRACT(B4649, ""(?:https?:\/\/)?(?:www\.)?([a-zA-Z0-9-]+)\.""))"),"Skyscanner")</f>
        <v>Skyscanner</v>
      </c>
      <c r="E4677" s="1" t="s">
        <v>14870</v>
      </c>
      <c r="F4677" s="1">
        <v>10.31366</v>
      </c>
      <c r="G4677" s="1">
        <v>123.8929</v>
      </c>
      <c r="H4677" s="1" t="s">
        <v>14871</v>
      </c>
      <c r="I4677" s="1" t="s">
        <v>2622</v>
      </c>
      <c r="J4677" s="1">
        <f>IF(K4677="URBAN",1,IF(K4677="SUBURBAN",2,IF(K4677="RURAL",3,"")))</f>
        <v>1</v>
      </c>
      <c r="K4677" s="1" t="s">
        <v>42</v>
      </c>
      <c r="L4677" s="18">
        <v>46082</v>
      </c>
      <c r="M4677" s="49">
        <v>0.625</v>
      </c>
      <c r="N4677" s="18">
        <v>46083</v>
      </c>
      <c r="O4677" s="56">
        <v>0.5</v>
      </c>
      <c r="P4677" s="31" t="str">
        <f>TEXT($L4677, "dddd")</f>
        <v>Sunday</v>
      </c>
      <c r="Q4677" s="39" t="s">
        <v>207</v>
      </c>
      <c r="R4677" s="39">
        <v>2312</v>
      </c>
      <c r="S4677" s="1" t="str">
        <f>IF(OR(MONTH(L4677)=12, MONTH(L4677)&lt;=5), "Dry Season", "Wet Season")</f>
        <v>Dry Season</v>
      </c>
      <c r="T4677" s="1">
        <v>1</v>
      </c>
      <c r="U4677" s="1">
        <v>0</v>
      </c>
      <c r="V4677" s="1">
        <v>0</v>
      </c>
      <c r="W4677" s="2">
        <f>IF(ISNUMBER(SEARCH("N/A", X4677)), 0, 1)</f>
        <v>0</v>
      </c>
      <c r="X4677" s="1" t="s">
        <v>44</v>
      </c>
      <c r="Y4677" s="1"/>
      <c r="Z4677" s="1"/>
      <c r="AA4677" s="11" cm="1">
        <f t="array" ref="AA4677">IF(ISBLANK(Y4677), 0, VINCentyInvDistance(F4677,G4677,Y4677,Z4677))</f>
        <v>0</v>
      </c>
      <c r="AB4677" s="1">
        <v>1</v>
      </c>
      <c r="AC4677" s="1">
        <v>8.8000000000000007</v>
      </c>
      <c r="AD4677" s="1">
        <v>0</v>
      </c>
      <c r="AE4677" s="1">
        <v>456</v>
      </c>
      <c r="AF4677" s="1"/>
      <c r="AG4677" s="1" t="s">
        <v>731</v>
      </c>
      <c r="AH4677" s="1" t="str">
        <f>TRIM(MID(SUBSTITUTE($H4677,",",REPT(" ",200)),(LEN($H4677)-LEN(SUBSTITUTE($H4677,",",""))-3)*200+1,200))</f>
        <v>Cebu City</v>
      </c>
      <c r="AI4677" s="1" t="str">
        <f>TRIM(MID(SUBSTITUTE($H4677,",",REPT(" ",200)),(LEN($H4677)-LEN(SUBSTITUTE($H4677,",",""))-2)*200+1,200))</f>
        <v>Central Visayas</v>
      </c>
      <c r="AJ4677" s="1" t="s">
        <v>55</v>
      </c>
      <c r="AK4677" t="s">
        <v>17682</v>
      </c>
      <c r="AL4677" s="1">
        <v>3</v>
      </c>
      <c r="AM4677" s="1" t="s">
        <v>14872</v>
      </c>
    </row>
    <row r="4678" spans="1:39" ht="12.75" customHeight="1">
      <c r="A4678" s="1"/>
      <c r="B4678" s="1" t="s">
        <v>14873</v>
      </c>
      <c r="C4678" s="1" t="s">
        <v>16010</v>
      </c>
      <c r="D4678" s="3" t="str">
        <f ca="1">IFERROR(__xludf.DUMMYFUNCTION("PROPER(REGEXEXTRACT(B4650, ""(?:https?:\/\/)?(?:www\.)?([a-zA-Z0-9-]+)\.""))"),"Skyscanner")</f>
        <v>Skyscanner</v>
      </c>
      <c r="E4678" s="1" t="s">
        <v>14875</v>
      </c>
      <c r="F4678" s="1">
        <v>10.317755999999999</v>
      </c>
      <c r="G4678" s="1">
        <v>123.902491</v>
      </c>
      <c r="H4678" s="1" t="s">
        <v>14876</v>
      </c>
      <c r="I4678" s="1" t="s">
        <v>2622</v>
      </c>
      <c r="J4678" s="1">
        <f>IF(K4678="URBAN",1,IF(K4678="SUBURBAN",2,IF(K4678="RURAL",3,"")))</f>
        <v>1</v>
      </c>
      <c r="K4678" s="1" t="s">
        <v>42</v>
      </c>
      <c r="L4678" s="18">
        <v>46082</v>
      </c>
      <c r="M4678" s="49">
        <v>0.58333333333333337</v>
      </c>
      <c r="N4678" s="18">
        <v>46083</v>
      </c>
      <c r="O4678" s="56">
        <v>0.5</v>
      </c>
      <c r="P4678" s="31" t="str">
        <f>TEXT($L4678, "dddd")</f>
        <v>Sunday</v>
      </c>
      <c r="Q4678" s="39" t="s">
        <v>1341</v>
      </c>
      <c r="R4678" s="39">
        <v>1696</v>
      </c>
      <c r="S4678" s="1" t="str">
        <f>IF(OR(MONTH(L4678)=12, MONTH(L4678)&lt;=5), "Dry Season", "Wet Season")</f>
        <v>Dry Season</v>
      </c>
      <c r="T4678" s="1">
        <v>1</v>
      </c>
      <c r="U4678" s="1">
        <v>0</v>
      </c>
      <c r="V4678" s="1">
        <v>0</v>
      </c>
      <c r="W4678" s="2">
        <f>IF(ISNUMBER(SEARCH("N/A", X4678)), 0, 1)</f>
        <v>0</v>
      </c>
      <c r="X4678" s="1" t="s">
        <v>44</v>
      </c>
      <c r="Y4678" s="1"/>
      <c r="Z4678" s="1"/>
      <c r="AA4678" s="11" cm="1">
        <f t="array" ref="AA4678">IF(ISBLANK(Y4678), 0, VINCentyInvDistance(F4678,G4678,Y4678,Z4678))</f>
        <v>0</v>
      </c>
      <c r="AB4678" s="1">
        <v>0</v>
      </c>
      <c r="AC4678" s="1">
        <v>8</v>
      </c>
      <c r="AD4678" s="1">
        <v>4</v>
      </c>
      <c r="AE4678" s="1">
        <v>1654</v>
      </c>
      <c r="AF4678" s="1"/>
      <c r="AG4678" s="1" t="s">
        <v>731</v>
      </c>
      <c r="AH4678" s="1" t="str">
        <f>TRIM(MID(SUBSTITUTE($H4678,",",REPT(" ",200)),(LEN($H4678)-LEN(SUBSTITUTE($H4678,",",""))-3)*200+1,200))</f>
        <v>Cebu City</v>
      </c>
      <c r="AI4678" s="1" t="str">
        <f>TRIM(MID(SUBSTITUTE($H4678,",",REPT(" ",200)),(LEN($H4678)-LEN(SUBSTITUTE($H4678,",",""))-2)*200+1,200))</f>
        <v>Central Visayas</v>
      </c>
      <c r="AJ4678" s="1" t="s">
        <v>55</v>
      </c>
      <c r="AK4678" t="s">
        <v>14877</v>
      </c>
      <c r="AL4678" s="1">
        <v>3</v>
      </c>
      <c r="AM4678" s="1" t="s">
        <v>14878</v>
      </c>
    </row>
    <row r="4679" spans="1:39" ht="12.75" customHeight="1">
      <c r="A4679" s="1"/>
      <c r="B4679" s="1" t="s">
        <v>14903</v>
      </c>
      <c r="C4679" s="1" t="s">
        <v>16011</v>
      </c>
      <c r="D4679" s="3" t="str">
        <f ca="1">IFERROR(__xludf.DUMMYFUNCTION("PROPER(REGEXEXTRACT(B4651, ""(?:https?:\/\/)?(?:www\.)?([a-zA-Z0-9-]+)\.""))"),"Skyscanner")</f>
        <v>Skyscanner</v>
      </c>
      <c r="E4679" s="1" t="s">
        <v>14905</v>
      </c>
      <c r="F4679" s="1">
        <v>10.33281</v>
      </c>
      <c r="G4679" s="1">
        <v>123.90907</v>
      </c>
      <c r="H4679" s="1" t="s">
        <v>14906</v>
      </c>
      <c r="I4679" s="1" t="s">
        <v>2622</v>
      </c>
      <c r="J4679" s="1">
        <f>IF(K4679="URBAN",1,IF(K4679="SUBURBAN",2,IF(K4679="RURAL",3,"")))</f>
        <v>1</v>
      </c>
      <c r="K4679" s="1" t="s">
        <v>42</v>
      </c>
      <c r="L4679" s="18">
        <v>46082</v>
      </c>
      <c r="M4679" s="49">
        <v>0.58333333333333337</v>
      </c>
      <c r="N4679" s="18">
        <v>46083</v>
      </c>
      <c r="O4679" s="56">
        <v>0.5</v>
      </c>
      <c r="P4679" s="31" t="str">
        <f>TEXT($L4679, "dddd")</f>
        <v>Sunday</v>
      </c>
      <c r="Q4679" s="39" t="s">
        <v>43</v>
      </c>
      <c r="R4679" s="39">
        <v>0</v>
      </c>
      <c r="S4679" s="1" t="str">
        <f>IF(OR(MONTH(L4679)=12, MONTH(L4679)&lt;=5), "Dry Season", "Wet Season")</f>
        <v>Dry Season</v>
      </c>
      <c r="T4679" s="1">
        <v>1</v>
      </c>
      <c r="U4679" s="1">
        <v>0</v>
      </c>
      <c r="V4679" s="1">
        <v>0</v>
      </c>
      <c r="W4679" s="2">
        <f>IF(ISNUMBER(SEARCH("N/A", X4679)), 0, 1)</f>
        <v>0</v>
      </c>
      <c r="X4679" s="1" t="s">
        <v>44</v>
      </c>
      <c r="Y4679" s="1"/>
      <c r="Z4679" s="1"/>
      <c r="AA4679" s="11" cm="1">
        <f t="array" ref="AA4679">IF(ISBLANK(Y4679), 0, VINCentyInvDistance(F4679,G4679,Y4679,Z4679))</f>
        <v>0</v>
      </c>
      <c r="AB4679" s="1">
        <v>0</v>
      </c>
      <c r="AC4679" s="1">
        <v>0</v>
      </c>
      <c r="AD4679" s="1">
        <v>0</v>
      </c>
      <c r="AE4679" s="1"/>
      <c r="AF4679" s="1"/>
      <c r="AG4679" s="1" t="s">
        <v>731</v>
      </c>
      <c r="AH4679" s="1" t="str">
        <f>TRIM(MID(SUBSTITUTE($H4679,",",REPT(" ",200)),(LEN($H4679)-LEN(SUBSTITUTE($H4679,",",""))-3)*200+1,200))</f>
        <v>Cebu City</v>
      </c>
      <c r="AI4679" s="1" t="str">
        <f>TRIM(MID(SUBSTITUTE($H4679,",",REPT(" ",200)),(LEN($H4679)-LEN(SUBSTITUTE($H4679,",",""))-2)*200+1,200))</f>
        <v>Central Visayas</v>
      </c>
      <c r="AJ4679" s="1" t="s">
        <v>55</v>
      </c>
      <c r="AK4679" t="s">
        <v>16465</v>
      </c>
      <c r="AL4679" s="2">
        <v>0</v>
      </c>
      <c r="AM4679" s="1" t="s">
        <v>14907</v>
      </c>
    </row>
    <row r="4680" spans="1:39" ht="12.75" customHeight="1">
      <c r="A4680" s="1"/>
      <c r="B4680" s="1" t="s">
        <v>16012</v>
      </c>
      <c r="C4680" s="1" t="s">
        <v>16013</v>
      </c>
      <c r="D4680" s="3" t="str">
        <f ca="1">IFERROR(__xludf.DUMMYFUNCTION("PROPER(REGEXEXTRACT(B4652, ""(?:https?:\/\/)?(?:www\.)?([a-zA-Z0-9-]+)\.""))"),"Skyscanner")</f>
        <v>Skyscanner</v>
      </c>
      <c r="E4680" s="1" t="s">
        <v>15780</v>
      </c>
      <c r="F4680" s="1">
        <v>10.332800000000001</v>
      </c>
      <c r="G4680" s="1">
        <v>123.90907</v>
      </c>
      <c r="H4680" s="1" t="s">
        <v>14906</v>
      </c>
      <c r="I4680" s="1" t="s">
        <v>2622</v>
      </c>
      <c r="J4680" s="1">
        <f>IF(K4680="URBAN",1,IF(K4680="SUBURBAN",2,IF(K4680="RURAL",3,"")))</f>
        <v>1</v>
      </c>
      <c r="K4680" s="1" t="s">
        <v>42</v>
      </c>
      <c r="L4680" s="18">
        <v>46082</v>
      </c>
      <c r="M4680" s="49">
        <v>0.58333333333333337</v>
      </c>
      <c r="N4680" s="18">
        <v>46083</v>
      </c>
      <c r="O4680" s="56">
        <v>0.5</v>
      </c>
      <c r="P4680" s="31" t="str">
        <f>TEXT($L4680, "dddd")</f>
        <v>Sunday</v>
      </c>
      <c r="Q4680" s="39" t="s">
        <v>43</v>
      </c>
      <c r="R4680" s="39">
        <v>1836</v>
      </c>
      <c r="S4680" s="1" t="str">
        <f>IF(OR(MONTH(L4680)=12, MONTH(L4680)&lt;=5), "Dry Season", "Wet Season")</f>
        <v>Dry Season</v>
      </c>
      <c r="T4680" s="1">
        <v>1</v>
      </c>
      <c r="U4680" s="1">
        <v>0</v>
      </c>
      <c r="V4680" s="1">
        <v>0</v>
      </c>
      <c r="W4680" s="2">
        <f>IF(ISNUMBER(SEARCH("N/A", X4680)), 0, 1)</f>
        <v>0</v>
      </c>
      <c r="X4680" s="1" t="s">
        <v>44</v>
      </c>
      <c r="Y4680" s="1"/>
      <c r="Z4680" s="1"/>
      <c r="AA4680" s="11" cm="1">
        <f t="array" ref="AA4680">IF(ISBLANK(Y4680), 0, VINCentyInvDistance(F4680,G4680,Y4680,Z4680))</f>
        <v>0</v>
      </c>
      <c r="AB4680" s="1">
        <v>0</v>
      </c>
      <c r="AC4680" s="1">
        <v>0</v>
      </c>
      <c r="AD4680" s="1">
        <v>0</v>
      </c>
      <c r="AE4680" s="1"/>
      <c r="AF4680" s="1"/>
      <c r="AG4680" s="1" t="s">
        <v>731</v>
      </c>
      <c r="AH4680" s="1" t="str">
        <f>TRIM(MID(SUBSTITUTE($H4680,",",REPT(" ",200)),(LEN($H4680)-LEN(SUBSTITUTE($H4680,",",""))-3)*200+1,200))</f>
        <v>Cebu City</v>
      </c>
      <c r="AI4680" s="1" t="str">
        <f>TRIM(MID(SUBSTITUTE($H4680,",",REPT(" ",200)),(LEN($H4680)-LEN(SUBSTITUTE($H4680,",",""))-2)*200+1,200))</f>
        <v>Central Visayas</v>
      </c>
      <c r="AJ4680" s="1" t="s">
        <v>55</v>
      </c>
      <c r="AK4680" t="s">
        <v>17770</v>
      </c>
      <c r="AL4680" s="2">
        <v>0</v>
      </c>
      <c r="AM4680" s="1" t="s">
        <v>16014</v>
      </c>
    </row>
    <row r="4681" spans="1:39" ht="12.75" customHeight="1">
      <c r="A4681" s="1"/>
      <c r="B4681" s="1" t="s">
        <v>16015</v>
      </c>
      <c r="C4681" s="1" t="s">
        <v>16016</v>
      </c>
      <c r="D4681" s="3" t="str">
        <f ca="1">IFERROR(__xludf.DUMMYFUNCTION("PROPER(REGEXEXTRACT(B4653, ""(?:https?:\/\/)?(?:www\.)?([a-zA-Z0-9-]+)\.""))"),"Skyscanner")</f>
        <v>Skyscanner</v>
      </c>
      <c r="E4681" s="1" t="s">
        <v>16017</v>
      </c>
      <c r="F4681" s="1">
        <v>10.331580000000001</v>
      </c>
      <c r="G4681" s="1">
        <v>123.89558</v>
      </c>
      <c r="H4681" s="1" t="s">
        <v>16018</v>
      </c>
      <c r="I4681" s="1" t="s">
        <v>2622</v>
      </c>
      <c r="J4681" s="1">
        <f>IF(K4681="URBAN",1,IF(K4681="SUBURBAN",2,IF(K4681="RURAL",3,"")))</f>
        <v>1</v>
      </c>
      <c r="K4681" s="1" t="s">
        <v>42</v>
      </c>
      <c r="L4681" s="18">
        <v>46082</v>
      </c>
      <c r="M4681" s="49">
        <v>0.625</v>
      </c>
      <c r="N4681" s="18">
        <v>46083</v>
      </c>
      <c r="O4681" s="56">
        <v>0.5</v>
      </c>
      <c r="P4681" s="31" t="str">
        <f>TEXT($L4681, "dddd")</f>
        <v>Sunday</v>
      </c>
      <c r="Q4681" s="39" t="s">
        <v>207</v>
      </c>
      <c r="R4681" s="39">
        <v>1755</v>
      </c>
      <c r="S4681" s="1" t="str">
        <f>IF(OR(MONTH(L4681)=12, MONTH(L4681)&lt;=5), "Dry Season", "Wet Season")</f>
        <v>Dry Season</v>
      </c>
      <c r="T4681" s="1">
        <v>1</v>
      </c>
      <c r="U4681" s="1">
        <v>0</v>
      </c>
      <c r="V4681" s="1">
        <v>0</v>
      </c>
      <c r="W4681" s="2">
        <f>IF(ISNUMBER(SEARCH("N/A", X4681)), 0, 1)</f>
        <v>0</v>
      </c>
      <c r="X4681" s="1" t="s">
        <v>44</v>
      </c>
      <c r="Y4681" s="1"/>
      <c r="Z4681" s="1"/>
      <c r="AA4681" s="11" cm="1">
        <f t="array" ref="AA4681">IF(ISBLANK(Y4681), 0, VINCentyInvDistance(F4681,G4681,Y4681,Z4681))</f>
        <v>0</v>
      </c>
      <c r="AB4681" s="1">
        <v>0</v>
      </c>
      <c r="AC4681" s="1">
        <v>0</v>
      </c>
      <c r="AD4681" s="1">
        <v>0</v>
      </c>
      <c r="AE4681" s="1"/>
      <c r="AF4681" s="1"/>
      <c r="AG4681" s="1" t="s">
        <v>731</v>
      </c>
      <c r="AH4681" s="1" t="str">
        <f>TRIM(MID(SUBSTITUTE($H4681,",",REPT(" ",200)),(LEN($H4681)-LEN(SUBSTITUTE($H4681,",",""))-3)*200+1,200))</f>
        <v>Cebu City</v>
      </c>
      <c r="AI4681" s="1" t="str">
        <f>TRIM(MID(SUBSTITUTE($H4681,",",REPT(" ",200)),(LEN($H4681)-LEN(SUBSTITUTE($H4681,",",""))-2)*200+1,200))</f>
        <v>Central Visayas</v>
      </c>
      <c r="AJ4681" s="1" t="s">
        <v>55</v>
      </c>
      <c r="AK4681" t="s">
        <v>56</v>
      </c>
      <c r="AL4681" s="2">
        <v>0</v>
      </c>
      <c r="AM4681" s="1" t="s">
        <v>16019</v>
      </c>
    </row>
    <row r="4682" spans="1:39" ht="12.75" customHeight="1">
      <c r="A4682" s="1"/>
      <c r="B4682" s="1" t="s">
        <v>16020</v>
      </c>
      <c r="C4682" s="1" t="s">
        <v>16021</v>
      </c>
      <c r="D4682" s="3" t="str">
        <f ca="1">IFERROR(__xludf.DUMMYFUNCTION("PROPER(REGEXEXTRACT(B4654, ""(?:https?:\/\/)?(?:www\.)?([a-zA-Z0-9-]+)\.""))"),"Skyscanner")</f>
        <v>Skyscanner</v>
      </c>
      <c r="E4682" s="1" t="s">
        <v>15033</v>
      </c>
      <c r="F4682" s="1">
        <v>10.31053</v>
      </c>
      <c r="G4682" s="1">
        <v>123.89743</v>
      </c>
      <c r="H4682" s="1" t="s">
        <v>15034</v>
      </c>
      <c r="I4682" s="1" t="s">
        <v>2622</v>
      </c>
      <c r="J4682" s="1">
        <f>IF(K4682="URBAN",1,IF(K4682="SUBURBAN",2,IF(K4682="RURAL",3,"")))</f>
        <v>1</v>
      </c>
      <c r="K4682" s="1" t="s">
        <v>42</v>
      </c>
      <c r="L4682" s="18">
        <v>46082</v>
      </c>
      <c r="M4682" s="49">
        <v>0.625</v>
      </c>
      <c r="N4682" s="18">
        <v>46083</v>
      </c>
      <c r="O4682" s="56">
        <v>0.5</v>
      </c>
      <c r="P4682" s="31" t="str">
        <f>TEXT($L4682, "dddd")</f>
        <v>Sunday</v>
      </c>
      <c r="Q4682" s="39" t="s">
        <v>43</v>
      </c>
      <c r="R4682" s="39">
        <v>3213</v>
      </c>
      <c r="S4682" s="1" t="str">
        <f>IF(OR(MONTH(L4682)=12, MONTH(L4682)&lt;=5), "Dry Season", "Wet Season")</f>
        <v>Dry Season</v>
      </c>
      <c r="T4682" s="1">
        <v>1</v>
      </c>
      <c r="U4682" s="1">
        <v>0</v>
      </c>
      <c r="V4682" s="1">
        <v>0</v>
      </c>
      <c r="W4682" s="2">
        <f>IF(ISNUMBER(SEARCH("N/A", X4682)), 0, 1)</f>
        <v>0</v>
      </c>
      <c r="X4682" s="1" t="s">
        <v>44</v>
      </c>
      <c r="Y4682" s="1"/>
      <c r="Z4682" s="1"/>
      <c r="AA4682" s="11" cm="1">
        <f t="array" ref="AA4682">IF(ISBLANK(Y4682), 0, VINCentyInvDistance(F4682,G4682,Y4682,Z4682))</f>
        <v>0</v>
      </c>
      <c r="AB4682" s="1">
        <v>0</v>
      </c>
      <c r="AC4682" s="1">
        <v>0</v>
      </c>
      <c r="AD4682" s="1">
        <v>0</v>
      </c>
      <c r="AE4682" s="1"/>
      <c r="AF4682" s="1"/>
      <c r="AG4682" s="1" t="s">
        <v>731</v>
      </c>
      <c r="AH4682" s="1" t="str">
        <f>TRIM(MID(SUBSTITUTE($H4682,",",REPT(" ",200)),(LEN($H4682)-LEN(SUBSTITUTE($H4682,",",""))-3)*200+1,200))</f>
        <v>Cebu City</v>
      </c>
      <c r="AI4682" s="1" t="str">
        <f>TRIM(MID(SUBSTITUTE($H4682,",",REPT(" ",200)),(LEN($H4682)-LEN(SUBSTITUTE($H4682,",",""))-2)*200+1,200))</f>
        <v>Central Visayas</v>
      </c>
      <c r="AJ4682" s="1" t="s">
        <v>55</v>
      </c>
      <c r="AK4682" t="s">
        <v>16465</v>
      </c>
      <c r="AL4682" s="2">
        <v>0</v>
      </c>
      <c r="AM4682" s="1" t="s">
        <v>16022</v>
      </c>
    </row>
    <row r="4683" spans="1:39" ht="12.75" customHeight="1">
      <c r="A4683" s="1"/>
      <c r="B4683" s="1" t="s">
        <v>16023</v>
      </c>
      <c r="C4683" s="1" t="s">
        <v>16024</v>
      </c>
      <c r="D4683" s="3" t="str">
        <f ca="1">IFERROR(__xludf.DUMMYFUNCTION("PROPER(REGEXEXTRACT(B4655, ""(?:https?:\/\/)?(?:www\.)?([a-zA-Z0-9-]+)\.""))"),"Skyscanner")</f>
        <v>Skyscanner</v>
      </c>
      <c r="E4683" s="1" t="s">
        <v>15033</v>
      </c>
      <c r="F4683" s="1">
        <v>10.31053</v>
      </c>
      <c r="G4683" s="1">
        <v>123.89743</v>
      </c>
      <c r="H4683" s="1" t="s">
        <v>15034</v>
      </c>
      <c r="I4683" s="1" t="s">
        <v>2622</v>
      </c>
      <c r="J4683" s="1">
        <f>IF(K4683="URBAN",1,IF(K4683="SUBURBAN",2,IF(K4683="RURAL",3,"")))</f>
        <v>1</v>
      </c>
      <c r="K4683" s="1" t="s">
        <v>42</v>
      </c>
      <c r="L4683" s="18">
        <v>46082</v>
      </c>
      <c r="M4683" s="49">
        <v>0.58333333333333337</v>
      </c>
      <c r="N4683" s="18">
        <v>46083</v>
      </c>
      <c r="O4683" s="56">
        <v>0.5</v>
      </c>
      <c r="P4683" s="31" t="str">
        <f>TEXT($L4683, "dddd")</f>
        <v>Sunday</v>
      </c>
      <c r="Q4683" s="39" t="s">
        <v>43</v>
      </c>
      <c r="R4683" s="39">
        <v>2423</v>
      </c>
      <c r="S4683" s="1" t="str">
        <f>IF(OR(MONTH(L4683)=12, MONTH(L4683)&lt;=5), "Dry Season", "Wet Season")</f>
        <v>Dry Season</v>
      </c>
      <c r="T4683" s="1">
        <v>1</v>
      </c>
      <c r="U4683" s="1">
        <v>0</v>
      </c>
      <c r="V4683" s="1">
        <v>0</v>
      </c>
      <c r="W4683" s="2">
        <f>IF(ISNUMBER(SEARCH("N/A", X4683)), 0, 1)</f>
        <v>0</v>
      </c>
      <c r="X4683" s="1" t="s">
        <v>44</v>
      </c>
      <c r="Y4683" s="1"/>
      <c r="Z4683" s="1"/>
      <c r="AA4683" s="11" cm="1">
        <f t="array" ref="AA4683">IF(ISBLANK(Y4683), 0, VINCentyInvDistance(F4683,G4683,Y4683,Z4683))</f>
        <v>0</v>
      </c>
      <c r="AB4683" s="1">
        <v>0</v>
      </c>
      <c r="AC4683" s="1">
        <v>0</v>
      </c>
      <c r="AD4683" s="1">
        <v>0</v>
      </c>
      <c r="AE4683" s="1"/>
      <c r="AF4683" s="1"/>
      <c r="AG4683" s="1" t="s">
        <v>731</v>
      </c>
      <c r="AH4683" s="1" t="str">
        <f>TRIM(MID(SUBSTITUTE($H4683,",",REPT(" ",200)),(LEN($H4683)-LEN(SUBSTITUTE($H4683,",",""))-3)*200+1,200))</f>
        <v>Cebu City</v>
      </c>
      <c r="AI4683" s="1" t="str">
        <f>TRIM(MID(SUBSTITUTE($H4683,",",REPT(" ",200)),(LEN($H4683)-LEN(SUBSTITUTE($H4683,",",""))-2)*200+1,200))</f>
        <v>Central Visayas</v>
      </c>
      <c r="AJ4683" s="1" t="s">
        <v>55</v>
      </c>
      <c r="AK4683" t="s">
        <v>16465</v>
      </c>
      <c r="AL4683" s="2">
        <v>0</v>
      </c>
      <c r="AM4683" s="1"/>
    </row>
    <row r="4684" spans="1:39" ht="12.75" customHeight="1">
      <c r="A4684" s="1"/>
      <c r="B4684" s="1" t="s">
        <v>16025</v>
      </c>
      <c r="C4684" s="1" t="s">
        <v>16026</v>
      </c>
      <c r="D4684" s="3" t="str">
        <f ca="1">IFERROR(__xludf.DUMMYFUNCTION("PROPER(REGEXEXTRACT(B4656, ""(?:https?:\/\/)?(?:www\.)?([a-zA-Z0-9-]+)\.""))"),"Skyscanner")</f>
        <v>Skyscanner</v>
      </c>
      <c r="E4684" s="1" t="s">
        <v>15692</v>
      </c>
      <c r="F4684" s="1">
        <v>10.333069999999999</v>
      </c>
      <c r="G4684" s="1">
        <v>123.90863</v>
      </c>
      <c r="H4684" s="1" t="s">
        <v>14906</v>
      </c>
      <c r="I4684" s="1" t="s">
        <v>2622</v>
      </c>
      <c r="J4684" s="1">
        <f>IF(K4684="URBAN",1,IF(K4684="SUBURBAN",2,IF(K4684="RURAL",3,"")))</f>
        <v>1</v>
      </c>
      <c r="K4684" s="1" t="s">
        <v>42</v>
      </c>
      <c r="L4684" s="18">
        <v>46082</v>
      </c>
      <c r="M4684" s="49">
        <v>0.625</v>
      </c>
      <c r="N4684" s="18">
        <v>46083</v>
      </c>
      <c r="O4684" s="56">
        <v>0.5</v>
      </c>
      <c r="P4684" s="31" t="str">
        <f>TEXT($L4684, "dddd")</f>
        <v>Sunday</v>
      </c>
      <c r="Q4684" s="39" t="s">
        <v>43</v>
      </c>
      <c r="R4684" s="39">
        <v>1377</v>
      </c>
      <c r="S4684" s="1" t="str">
        <f>IF(OR(MONTH(L4684)=12, MONTH(L4684)&lt;=5), "Dry Season", "Wet Season")</f>
        <v>Dry Season</v>
      </c>
      <c r="T4684" s="1">
        <v>1</v>
      </c>
      <c r="U4684" s="1">
        <v>0</v>
      </c>
      <c r="V4684" s="1">
        <v>0</v>
      </c>
      <c r="W4684" s="2">
        <f>IF(ISNUMBER(SEARCH("N/A", X4684)), 0, 1)</f>
        <v>0</v>
      </c>
      <c r="X4684" s="1" t="s">
        <v>44</v>
      </c>
      <c r="Y4684" s="1"/>
      <c r="Z4684" s="1"/>
      <c r="AA4684" s="11" cm="1">
        <f t="array" ref="AA4684">IF(ISBLANK(Y4684), 0, VINCentyInvDistance(F4684,G4684,Y4684,Z4684))</f>
        <v>0</v>
      </c>
      <c r="AB4684" s="1">
        <v>0</v>
      </c>
      <c r="AC4684" s="1">
        <v>0</v>
      </c>
      <c r="AD4684" s="1">
        <v>0</v>
      </c>
      <c r="AE4684" s="1"/>
      <c r="AF4684" s="1"/>
      <c r="AG4684" s="1" t="s">
        <v>731</v>
      </c>
      <c r="AH4684" s="1" t="str">
        <f>TRIM(MID(SUBSTITUTE($H4684,",",REPT(" ",200)),(LEN($H4684)-LEN(SUBSTITUTE($H4684,",",""))-3)*200+1,200))</f>
        <v>Cebu City</v>
      </c>
      <c r="AI4684" s="1" t="str">
        <f>TRIM(MID(SUBSTITUTE($H4684,",",REPT(" ",200)),(LEN($H4684)-LEN(SUBSTITUTE($H4684,",",""))-2)*200+1,200))</f>
        <v>Central Visayas</v>
      </c>
      <c r="AJ4684" s="1" t="s">
        <v>55</v>
      </c>
      <c r="AK4684" t="s">
        <v>17771</v>
      </c>
      <c r="AL4684" s="2">
        <v>0</v>
      </c>
      <c r="AM4684" s="1" t="s">
        <v>16027</v>
      </c>
    </row>
    <row r="4685" spans="1:39" ht="12.75" customHeight="1">
      <c r="A4685" s="1"/>
      <c r="B4685" s="1" t="s">
        <v>16028</v>
      </c>
      <c r="C4685" s="1" t="s">
        <v>16029</v>
      </c>
      <c r="D4685" s="3" t="str">
        <f ca="1">IFERROR(__xludf.DUMMYFUNCTION("PROPER(REGEXEXTRACT(B4657, ""(?:https?:\/\/)?(?:www\.)?([a-zA-Z0-9-]+)\.""))"),"Skyscanner")</f>
        <v>Skyscanner</v>
      </c>
      <c r="E4685" s="1" t="s">
        <v>16030</v>
      </c>
      <c r="F4685" s="1">
        <v>10.33309</v>
      </c>
      <c r="G4685" s="1">
        <v>123.90900999999999</v>
      </c>
      <c r="H4685" s="1" t="s">
        <v>14906</v>
      </c>
      <c r="I4685" s="1" t="s">
        <v>2622</v>
      </c>
      <c r="J4685" s="1">
        <f>IF(K4685="URBAN",1,IF(K4685="SUBURBAN",2,IF(K4685="RURAL",3,"")))</f>
        <v>1</v>
      </c>
      <c r="K4685" s="1" t="s">
        <v>42</v>
      </c>
      <c r="L4685" s="18">
        <v>46082</v>
      </c>
      <c r="M4685" s="49">
        <v>0.625</v>
      </c>
      <c r="N4685" s="18">
        <v>46083</v>
      </c>
      <c r="O4685" s="56">
        <v>0.5</v>
      </c>
      <c r="P4685" s="31" t="str">
        <f>TEXT($L4685, "dddd")</f>
        <v>Sunday</v>
      </c>
      <c r="Q4685" s="39" t="s">
        <v>207</v>
      </c>
      <c r="R4685" s="39">
        <v>1853</v>
      </c>
      <c r="S4685" s="1" t="str">
        <f>IF(OR(MONTH(L4685)=12, MONTH(L4685)&lt;=5), "Dry Season", "Wet Season")</f>
        <v>Dry Season</v>
      </c>
      <c r="T4685" s="1">
        <v>1</v>
      </c>
      <c r="U4685" s="1">
        <v>0</v>
      </c>
      <c r="V4685" s="1">
        <v>0</v>
      </c>
      <c r="W4685" s="2">
        <f>IF(ISNUMBER(SEARCH("N/A", X4685)), 0, 1)</f>
        <v>0</v>
      </c>
      <c r="X4685" s="1" t="s">
        <v>44</v>
      </c>
      <c r="Y4685" s="1"/>
      <c r="Z4685" s="1"/>
      <c r="AA4685" s="11" cm="1">
        <f t="array" ref="AA4685">IF(ISBLANK(Y4685), 0, VINCentyInvDistance(F4685,G4685,Y4685,Z4685))</f>
        <v>0</v>
      </c>
      <c r="AB4685" s="1">
        <v>0</v>
      </c>
      <c r="AC4685" s="1">
        <v>0</v>
      </c>
      <c r="AD4685" s="1">
        <v>0</v>
      </c>
      <c r="AE4685" s="1"/>
      <c r="AF4685" s="1"/>
      <c r="AG4685" s="1" t="s">
        <v>731</v>
      </c>
      <c r="AH4685" s="1" t="str">
        <f>TRIM(MID(SUBSTITUTE($H4685,",",REPT(" ",200)),(LEN($H4685)-LEN(SUBSTITUTE($H4685,",",""))-3)*200+1,200))</f>
        <v>Cebu City</v>
      </c>
      <c r="AI4685" s="1" t="str">
        <f>TRIM(MID(SUBSTITUTE($H4685,",",REPT(" ",200)),(LEN($H4685)-LEN(SUBSTITUTE($H4685,",",""))-2)*200+1,200))</f>
        <v>Central Visayas</v>
      </c>
      <c r="AJ4685" s="1" t="s">
        <v>55</v>
      </c>
      <c r="AK4685" t="s">
        <v>1906</v>
      </c>
      <c r="AL4685" s="2">
        <v>0</v>
      </c>
      <c r="AM4685" s="1" t="s">
        <v>16031</v>
      </c>
    </row>
    <row r="4686" spans="1:39" ht="12.75" customHeight="1">
      <c r="A4686" s="1"/>
      <c r="B4686" s="1" t="s">
        <v>16032</v>
      </c>
      <c r="C4686" s="1" t="s">
        <v>16033</v>
      </c>
      <c r="D4686" s="3" t="str">
        <f ca="1">IFERROR(__xludf.DUMMYFUNCTION("PROPER(REGEXEXTRACT(B4658, ""(?:https?:\/\/)?(?:www\.)?([a-zA-Z0-9-]+)\.""))"),"Skyscanner")</f>
        <v>Skyscanner</v>
      </c>
      <c r="E4686" s="1" t="s">
        <v>16034</v>
      </c>
      <c r="F4686" s="1">
        <v>10.34116</v>
      </c>
      <c r="G4686" s="1">
        <v>123.90832</v>
      </c>
      <c r="H4686" s="1" t="s">
        <v>16035</v>
      </c>
      <c r="I4686" s="1" t="s">
        <v>2622</v>
      </c>
      <c r="J4686" s="1">
        <f>IF(K4686="URBAN",1,IF(K4686="SUBURBAN",2,IF(K4686="RURAL",3,"")))</f>
        <v>1</v>
      </c>
      <c r="K4686" s="1" t="s">
        <v>42</v>
      </c>
      <c r="L4686" s="18">
        <v>46082</v>
      </c>
      <c r="M4686" s="49">
        <v>0.625</v>
      </c>
      <c r="N4686" s="18">
        <v>46083</v>
      </c>
      <c r="O4686" s="56">
        <v>0.45833333333333331</v>
      </c>
      <c r="P4686" s="31" t="str">
        <f>TEXT($L4686, "dddd")</f>
        <v>Sunday</v>
      </c>
      <c r="Q4686" s="39" t="s">
        <v>207</v>
      </c>
      <c r="R4686" s="39">
        <v>2020</v>
      </c>
      <c r="S4686" s="1" t="str">
        <f>IF(OR(MONTH(L4686)=12, MONTH(L4686)&lt;=5), "Dry Season", "Wet Season")</f>
        <v>Dry Season</v>
      </c>
      <c r="T4686" s="1">
        <v>1</v>
      </c>
      <c r="U4686" s="1">
        <v>0</v>
      </c>
      <c r="V4686" s="1">
        <v>0</v>
      </c>
      <c r="W4686" s="2">
        <f>IF(ISNUMBER(SEARCH("N/A", X4686)), 0, 1)</f>
        <v>0</v>
      </c>
      <c r="X4686" s="1" t="s">
        <v>44</v>
      </c>
      <c r="Y4686" s="1"/>
      <c r="Z4686" s="1"/>
      <c r="AA4686" s="11" cm="1">
        <f t="array" ref="AA4686">IF(ISBLANK(Y4686), 0, VINCentyInvDistance(F4686,G4686,Y4686,Z4686))</f>
        <v>0</v>
      </c>
      <c r="AB4686" s="1">
        <v>0</v>
      </c>
      <c r="AC4686" s="1">
        <v>0</v>
      </c>
      <c r="AD4686" s="1">
        <v>0</v>
      </c>
      <c r="AE4686" s="1"/>
      <c r="AF4686" s="1"/>
      <c r="AG4686" s="1" t="s">
        <v>731</v>
      </c>
      <c r="AH4686" s="1" t="str">
        <f>TRIM(MID(SUBSTITUTE($H4686,",",REPT(" ",200)),(LEN($H4686)-LEN(SUBSTITUTE($H4686,",",""))-3)*200+1,200))</f>
        <v>Cebu City</v>
      </c>
      <c r="AI4686" s="1" t="str">
        <f>TRIM(MID(SUBSTITUTE($H4686,",",REPT(" ",200)),(LEN($H4686)-LEN(SUBSTITUTE($H4686,",",""))-2)*200+1,200))</f>
        <v>Central Visayas</v>
      </c>
      <c r="AJ4686" s="1" t="s">
        <v>55</v>
      </c>
      <c r="AK4686" t="s">
        <v>2091</v>
      </c>
      <c r="AL4686" s="2">
        <v>0</v>
      </c>
      <c r="AM4686" s="1" t="s">
        <v>16036</v>
      </c>
    </row>
    <row r="4687" spans="1:39" ht="12.75" customHeight="1">
      <c r="A4687" s="1"/>
      <c r="B4687" s="1" t="s">
        <v>16042</v>
      </c>
      <c r="C4687" s="1" t="s">
        <v>16043</v>
      </c>
      <c r="D4687" s="3" t="str">
        <f ca="1">IFERROR(__xludf.DUMMYFUNCTION("PROPER(REGEXEXTRACT(B4660, ""(?:https?:\/\/)?(?:www\.)?([a-zA-Z0-9-]+)\.""))"),"Skyscanner")</f>
        <v>Skyscanner</v>
      </c>
      <c r="E4687" s="1" t="s">
        <v>16044</v>
      </c>
      <c r="F4687" s="1">
        <v>10.322050000000001</v>
      </c>
      <c r="G4687" s="1">
        <v>123.90035</v>
      </c>
      <c r="H4687" s="1" t="s">
        <v>15129</v>
      </c>
      <c r="I4687" s="1" t="s">
        <v>2622</v>
      </c>
      <c r="J4687" s="1">
        <f>IF(K4687="URBAN",1,IF(K4687="SUBURBAN",2,IF(K4687="RURAL",3,"")))</f>
        <v>1</v>
      </c>
      <c r="K4687" s="1" t="s">
        <v>42</v>
      </c>
      <c r="L4687" s="18">
        <v>46082</v>
      </c>
      <c r="M4687" s="49">
        <v>0.58333333333333337</v>
      </c>
      <c r="N4687" s="18">
        <v>46083</v>
      </c>
      <c r="O4687" s="56">
        <v>0.45833333333333331</v>
      </c>
      <c r="P4687" s="31" t="str">
        <f>TEXT($L4687, "dddd")</f>
        <v>Sunday</v>
      </c>
      <c r="Q4687" s="39" t="s">
        <v>207</v>
      </c>
      <c r="R4687" s="39">
        <v>6090</v>
      </c>
      <c r="S4687" s="1" t="str">
        <f>IF(OR(MONTH(L4687)=12, MONTH(L4687)&lt;=5), "Dry Season", "Wet Season")</f>
        <v>Dry Season</v>
      </c>
      <c r="T4687" s="1">
        <v>1</v>
      </c>
      <c r="U4687" s="1">
        <v>0</v>
      </c>
      <c r="V4687" s="1">
        <v>0</v>
      </c>
      <c r="W4687" s="2">
        <f>IF(ISNUMBER(SEARCH("N/A", X4687)), 0, 1)</f>
        <v>0</v>
      </c>
      <c r="X4687" s="1" t="s">
        <v>44</v>
      </c>
      <c r="Y4687" s="1"/>
      <c r="Z4687" s="1"/>
      <c r="AA4687" s="11" cm="1">
        <f t="array" ref="AA4687">IF(ISBLANK(Y4687), 0, VINCentyInvDistance(F4687,G4687,Y4687,Z4687))</f>
        <v>0</v>
      </c>
      <c r="AB4687" s="1">
        <v>0</v>
      </c>
      <c r="AC4687" s="1">
        <v>0</v>
      </c>
      <c r="AD4687" s="1">
        <v>0</v>
      </c>
      <c r="AE4687" s="1"/>
      <c r="AF4687" s="1"/>
      <c r="AG4687" s="1" t="s">
        <v>731</v>
      </c>
      <c r="AH4687" s="1" t="str">
        <f>TRIM(MID(SUBSTITUTE($H4687,",",REPT(" ",200)),(LEN($H4687)-LEN(SUBSTITUTE($H4687,",",""))-3)*200+1,200))</f>
        <v>Cebu City</v>
      </c>
      <c r="AI4687" s="1" t="str">
        <f>TRIM(MID(SUBSTITUTE($H4687,",",REPT(" ",200)),(LEN($H4687)-LEN(SUBSTITUTE($H4687,",",""))-2)*200+1,200))</f>
        <v>Central Visayas</v>
      </c>
      <c r="AJ4687" s="1" t="s">
        <v>55</v>
      </c>
      <c r="AK4687" t="s">
        <v>17773</v>
      </c>
      <c r="AL4687" s="2">
        <v>0</v>
      </c>
      <c r="AM4687" s="1" t="s">
        <v>16045</v>
      </c>
    </row>
    <row r="4688" spans="1:39" ht="12.75" customHeight="1">
      <c r="A4688" s="1"/>
      <c r="B4688" s="1" t="s">
        <v>16046</v>
      </c>
      <c r="C4688" s="1" t="s">
        <v>16047</v>
      </c>
      <c r="D4688" s="3" t="str">
        <f ca="1">IFERROR(__xludf.DUMMYFUNCTION("PROPER(REGEXEXTRACT(B4661, ""(?:https?:\/\/)?(?:www\.)?([a-zA-Z0-9-]+)\.""))"),"Skyscanner")</f>
        <v>Skyscanner</v>
      </c>
      <c r="E4688" s="1" t="s">
        <v>15033</v>
      </c>
      <c r="F4688" s="1">
        <v>10.31053</v>
      </c>
      <c r="G4688" s="1">
        <v>123.89743</v>
      </c>
      <c r="H4688" s="1" t="s">
        <v>15034</v>
      </c>
      <c r="I4688" s="1" t="s">
        <v>2622</v>
      </c>
      <c r="J4688" s="1">
        <f>IF(K4688="URBAN",1,IF(K4688="SUBURBAN",2,IF(K4688="RURAL",3,"")))</f>
        <v>1</v>
      </c>
      <c r="K4688" s="1" t="s">
        <v>42</v>
      </c>
      <c r="L4688" s="18">
        <v>46082</v>
      </c>
      <c r="M4688" s="49">
        <v>0.58333333333333337</v>
      </c>
      <c r="N4688" s="18">
        <v>46083</v>
      </c>
      <c r="O4688" s="56">
        <v>0.5</v>
      </c>
      <c r="P4688" s="31" t="str">
        <f>TEXT($L4688, "dddd")</f>
        <v>Sunday</v>
      </c>
      <c r="Q4688" s="39" t="s">
        <v>43</v>
      </c>
      <c r="R4688" s="39">
        <v>0</v>
      </c>
      <c r="S4688" s="1" t="str">
        <f>IF(OR(MONTH(L4688)=12, MONTH(L4688)&lt;=5), "Dry Season", "Wet Season")</f>
        <v>Dry Season</v>
      </c>
      <c r="T4688" s="1">
        <v>1</v>
      </c>
      <c r="U4688" s="1">
        <v>0</v>
      </c>
      <c r="V4688" s="1">
        <v>0</v>
      </c>
      <c r="W4688" s="2">
        <f>IF(ISNUMBER(SEARCH("N/A", X4688)), 0, 1)</f>
        <v>0</v>
      </c>
      <c r="X4688" s="1" t="s">
        <v>44</v>
      </c>
      <c r="Y4688" s="1"/>
      <c r="Z4688" s="1"/>
      <c r="AA4688" s="11" cm="1">
        <f t="array" ref="AA4688">IF(ISBLANK(Y4688), 0, VINCentyInvDistance(F4688,G4688,Y4688,Z4688))</f>
        <v>0</v>
      </c>
      <c r="AB4688" s="1">
        <v>0</v>
      </c>
      <c r="AC4688" s="1">
        <v>0</v>
      </c>
      <c r="AD4688" s="1">
        <v>0</v>
      </c>
      <c r="AE4688" s="1"/>
      <c r="AF4688" s="1"/>
      <c r="AG4688" s="1" t="s">
        <v>731</v>
      </c>
      <c r="AH4688" s="1" t="str">
        <f>TRIM(MID(SUBSTITUTE($H4688,",",REPT(" ",200)),(LEN($H4688)-LEN(SUBSTITUTE($H4688,",",""))-3)*200+1,200))</f>
        <v>Cebu City</v>
      </c>
      <c r="AI4688" s="1" t="str">
        <f>TRIM(MID(SUBSTITUTE($H4688,",",REPT(" ",200)),(LEN($H4688)-LEN(SUBSTITUTE($H4688,",",""))-2)*200+1,200))</f>
        <v>Central Visayas</v>
      </c>
      <c r="AJ4688" s="1" t="s">
        <v>55</v>
      </c>
      <c r="AK4688" t="s">
        <v>16465</v>
      </c>
      <c r="AL4688" s="2">
        <v>0</v>
      </c>
      <c r="AM4688" s="1" t="s">
        <v>16048</v>
      </c>
    </row>
    <row r="4689" spans="1:39" ht="12.75" customHeight="1">
      <c r="A4689" s="1"/>
      <c r="B4689" s="1" t="s">
        <v>14763</v>
      </c>
      <c r="C4689" s="1" t="s">
        <v>16049</v>
      </c>
      <c r="D4689" s="3" t="str">
        <f ca="1">IFERROR(__xludf.DUMMYFUNCTION("PROPER(REGEXEXTRACT(B4662, ""(?:https?:\/\/)?(?:www\.)?([a-zA-Z0-9-]+)\.""))"),"Skyscanner")</f>
        <v>Skyscanner</v>
      </c>
      <c r="E4689" s="1" t="s">
        <v>14765</v>
      </c>
      <c r="F4689" s="1">
        <v>10.311842</v>
      </c>
      <c r="G4689" s="1">
        <v>123.921206</v>
      </c>
      <c r="H4689" s="1" t="s">
        <v>14766</v>
      </c>
      <c r="I4689" s="1" t="s">
        <v>2622</v>
      </c>
      <c r="J4689" s="1">
        <f>IF(K4689="URBAN",1,IF(K4689="SUBURBAN",2,IF(K4689="RURAL",3,"")))</f>
        <v>1</v>
      </c>
      <c r="K4689" s="1" t="s">
        <v>42</v>
      </c>
      <c r="L4689" s="18">
        <v>46082</v>
      </c>
      <c r="M4689" s="49">
        <v>0.625</v>
      </c>
      <c r="N4689" s="18">
        <v>46083</v>
      </c>
      <c r="O4689" s="56">
        <v>0.5</v>
      </c>
      <c r="P4689" s="31" t="str">
        <f>TEXT($L4689, "dddd")</f>
        <v>Sunday</v>
      </c>
      <c r="Q4689" s="39" t="s">
        <v>43</v>
      </c>
      <c r="R4689" s="39">
        <v>3121</v>
      </c>
      <c r="S4689" s="1" t="str">
        <f>IF(OR(MONTH(L4689)=12, MONTH(L4689)&lt;=5), "Dry Season", "Wet Season")</f>
        <v>Dry Season</v>
      </c>
      <c r="T4689" s="1">
        <v>1</v>
      </c>
      <c r="U4689" s="1">
        <v>0</v>
      </c>
      <c r="V4689" s="1">
        <v>0</v>
      </c>
      <c r="W4689" s="2">
        <f>IF(ISNUMBER(SEARCH("N/A", X4689)), 0, 1)</f>
        <v>0</v>
      </c>
      <c r="X4689" s="1" t="s">
        <v>44</v>
      </c>
      <c r="Y4689" s="1"/>
      <c r="Z4689" s="1"/>
      <c r="AA4689" s="11" cm="1">
        <f t="array" ref="AA4689">IF(ISBLANK(Y4689), 0, VINCentyInvDistance(F4689,G4689,Y4689,Z4689))</f>
        <v>0</v>
      </c>
      <c r="AB4689" s="1">
        <v>1</v>
      </c>
      <c r="AC4689" s="1">
        <v>7.6</v>
      </c>
      <c r="AD4689" s="1">
        <v>0</v>
      </c>
      <c r="AE4689" s="1">
        <v>1432</v>
      </c>
      <c r="AF4689" s="1"/>
      <c r="AG4689" s="1" t="s">
        <v>731</v>
      </c>
      <c r="AH4689" s="1" t="str">
        <f>TRIM(MID(SUBSTITUTE($H4689,",",REPT(" ",200)),(LEN($H4689)-LEN(SUBSTITUTE($H4689,",",""))-3)*200+1,200))</f>
        <v>Cebu City</v>
      </c>
      <c r="AI4689" s="1" t="str">
        <f>TRIM(MID(SUBSTITUTE($H4689,",",REPT(" ",200)),(LEN($H4689)-LEN(SUBSTITUTE($H4689,",",""))-2)*200+1,200))</f>
        <v>Central Visayas</v>
      </c>
      <c r="AJ4689" s="1" t="s">
        <v>55</v>
      </c>
      <c r="AK4689" t="s">
        <v>17664</v>
      </c>
      <c r="AL4689" s="1">
        <v>3</v>
      </c>
      <c r="AM4689" s="1" t="s">
        <v>14767</v>
      </c>
    </row>
    <row r="4690" spans="1:39" ht="12.75" customHeight="1">
      <c r="A4690" s="1"/>
      <c r="B4690" s="1" t="s">
        <v>14768</v>
      </c>
      <c r="C4690" s="1" t="s">
        <v>16050</v>
      </c>
      <c r="D4690" s="3" t="str">
        <f ca="1">IFERROR(__xludf.DUMMYFUNCTION("PROPER(REGEXEXTRACT(B4663, ""(?:https?:\/\/)?(?:www\.)?([a-zA-Z0-9-]+)\.""))"),"Skyscanner")</f>
        <v>Skyscanner</v>
      </c>
      <c r="E4690" s="1" t="s">
        <v>14770</v>
      </c>
      <c r="F4690" s="1">
        <v>10.309123</v>
      </c>
      <c r="G4690" s="1">
        <v>123.894766</v>
      </c>
      <c r="H4690" s="1" t="s">
        <v>14771</v>
      </c>
      <c r="I4690" s="1" t="s">
        <v>2622</v>
      </c>
      <c r="J4690" s="1">
        <f>IF(K4690="URBAN",1,IF(K4690="SUBURBAN",2,IF(K4690="RURAL",3,"")))</f>
        <v>1</v>
      </c>
      <c r="K4690" s="1" t="s">
        <v>42</v>
      </c>
      <c r="L4690" s="18">
        <v>46082</v>
      </c>
      <c r="M4690" s="49">
        <v>0.625</v>
      </c>
      <c r="N4690" s="18">
        <v>46083</v>
      </c>
      <c r="O4690" s="56">
        <v>0.5</v>
      </c>
      <c r="P4690" s="31" t="str">
        <f>TEXT($L4690, "dddd")</f>
        <v>Sunday</v>
      </c>
      <c r="Q4690" s="39" t="s">
        <v>1341</v>
      </c>
      <c r="R4690" s="39">
        <v>4082</v>
      </c>
      <c r="S4690" s="1" t="str">
        <f>IF(OR(MONTH(L4690)=12, MONTH(L4690)&lt;=5), "Dry Season", "Wet Season")</f>
        <v>Dry Season</v>
      </c>
      <c r="T4690" s="1">
        <v>1</v>
      </c>
      <c r="U4690" s="1">
        <v>0</v>
      </c>
      <c r="V4690" s="1">
        <v>0</v>
      </c>
      <c r="W4690" s="2">
        <f>IF(ISNUMBER(SEARCH("N/A", X4690)), 0, 1)</f>
        <v>0</v>
      </c>
      <c r="X4690" s="1" t="s">
        <v>44</v>
      </c>
      <c r="Y4690" s="1"/>
      <c r="Z4690" s="1"/>
      <c r="AA4690" s="11" cm="1">
        <f t="array" ref="AA4690">IF(ISBLANK(Y4690), 0, VINCentyInvDistance(F4690,G4690,Y4690,Z4690))</f>
        <v>0</v>
      </c>
      <c r="AB4690" s="1">
        <v>0</v>
      </c>
      <c r="AC4690" s="1">
        <v>9</v>
      </c>
      <c r="AD4690" s="1">
        <v>0</v>
      </c>
      <c r="AE4690" s="1">
        <v>77</v>
      </c>
      <c r="AF4690" s="1"/>
      <c r="AG4690" s="1" t="s">
        <v>731</v>
      </c>
      <c r="AH4690" s="1" t="str">
        <f>TRIM(MID(SUBSTITUTE($H4690,",",REPT(" ",200)),(LEN($H4690)-LEN(SUBSTITUTE($H4690,",",""))-3)*200+1,200))</f>
        <v>Cebu City</v>
      </c>
      <c r="AI4690" s="1" t="str">
        <f>TRIM(MID(SUBSTITUTE($H4690,",",REPT(" ",200)),(LEN($H4690)-LEN(SUBSTITUTE($H4690,",",""))-2)*200+1,200))</f>
        <v>Central Visayas</v>
      </c>
      <c r="AJ4690" s="1" t="s">
        <v>55</v>
      </c>
      <c r="AK4690" t="s">
        <v>14772</v>
      </c>
      <c r="AL4690" s="1">
        <v>3</v>
      </c>
      <c r="AM4690" s="1" t="s">
        <v>14773</v>
      </c>
    </row>
    <row r="4691" spans="1:39" ht="12.75" customHeight="1">
      <c r="A4691" s="1"/>
      <c r="B4691" s="1" t="s">
        <v>14774</v>
      </c>
      <c r="C4691" s="1" t="s">
        <v>16051</v>
      </c>
      <c r="D4691" s="3" t="str">
        <f ca="1">IFERROR(__xludf.DUMMYFUNCTION("PROPER(REGEXEXTRACT(B4664, ""(?:https?:\/\/)?(?:www\.)?([a-zA-Z0-9-]+)\.""))"),"Skyscanner")</f>
        <v>Skyscanner</v>
      </c>
      <c r="E4691" s="1" t="s">
        <v>14776</v>
      </c>
      <c r="F4691" s="1">
        <v>10.30964</v>
      </c>
      <c r="G4691" s="1">
        <v>123.91919</v>
      </c>
      <c r="H4691" s="1" t="s">
        <v>14777</v>
      </c>
      <c r="I4691" s="1" t="s">
        <v>2622</v>
      </c>
      <c r="J4691" s="1">
        <f>IF(K4691="URBAN",1,IF(K4691="SUBURBAN",2,IF(K4691="RURAL",3,"")))</f>
        <v>1</v>
      </c>
      <c r="K4691" s="1" t="s">
        <v>42</v>
      </c>
      <c r="L4691" s="18">
        <v>46082</v>
      </c>
      <c r="M4691" s="49">
        <v>0.625</v>
      </c>
      <c r="N4691" s="18">
        <v>46083</v>
      </c>
      <c r="O4691" s="56">
        <v>0.5</v>
      </c>
      <c r="P4691" s="31" t="str">
        <f>TEXT($L4691, "dddd")</f>
        <v>Sunday</v>
      </c>
      <c r="Q4691" s="39" t="s">
        <v>43</v>
      </c>
      <c r="R4691" s="39">
        <v>7002</v>
      </c>
      <c r="S4691" s="1" t="str">
        <f>IF(OR(MONTH(L4691)=12, MONTH(L4691)&lt;=5), "Dry Season", "Wet Season")</f>
        <v>Dry Season</v>
      </c>
      <c r="T4691" s="1">
        <v>1</v>
      </c>
      <c r="U4691" s="1">
        <v>0</v>
      </c>
      <c r="V4691" s="1">
        <v>0</v>
      </c>
      <c r="W4691" s="2">
        <f>IF(ISNUMBER(SEARCH("N/A", X4691)), 0, 1)</f>
        <v>0</v>
      </c>
      <c r="X4691" s="1" t="s">
        <v>44</v>
      </c>
      <c r="Y4691" s="1"/>
      <c r="Z4691" s="1"/>
      <c r="AA4691" s="11" cm="1">
        <f t="array" ref="AA4691">IF(ISBLANK(Y4691), 0, VINCentyInvDistance(F4691,G4691,Y4691,Z4691))</f>
        <v>0</v>
      </c>
      <c r="AB4691" s="1">
        <v>1</v>
      </c>
      <c r="AC4691" s="1">
        <v>9</v>
      </c>
      <c r="AD4691" s="1">
        <v>4.5</v>
      </c>
      <c r="AE4691" s="1">
        <v>5838</v>
      </c>
      <c r="AF4691" s="1"/>
      <c r="AG4691" s="1" t="s">
        <v>731</v>
      </c>
      <c r="AH4691" s="1" t="str">
        <f>TRIM(MID(SUBSTITUTE($H4691,",",REPT(" ",200)),(LEN($H4691)-LEN(SUBSTITUTE($H4691,",",""))-3)*200+1,200))</f>
        <v>Cebu City</v>
      </c>
      <c r="AI4691" s="1" t="str">
        <f>TRIM(MID(SUBSTITUTE($H4691,",",REPT(" ",200)),(LEN($H4691)-LEN(SUBSTITUTE($H4691,",",""))-2)*200+1,200))</f>
        <v>Central Visayas</v>
      </c>
      <c r="AJ4691" s="1" t="s">
        <v>55</v>
      </c>
      <c r="AK4691" t="s">
        <v>17665</v>
      </c>
      <c r="AL4691" s="1">
        <v>5</v>
      </c>
      <c r="AM4691" s="1" t="s">
        <v>14778</v>
      </c>
    </row>
    <row r="4692" spans="1:39" ht="12.75" customHeight="1">
      <c r="A4692" s="1"/>
      <c r="B4692" s="1" t="s">
        <v>14779</v>
      </c>
      <c r="C4692" s="1" t="s">
        <v>16052</v>
      </c>
      <c r="D4692" s="3" t="str">
        <f ca="1">IFERROR(__xludf.DUMMYFUNCTION("PROPER(REGEXEXTRACT(B4665, ""(?:https?:\/\/)?(?:www\.)?([a-zA-Z0-9-]+)\.""))"),"Skyscanner")</f>
        <v>Skyscanner</v>
      </c>
      <c r="E4692" s="1" t="s">
        <v>14781</v>
      </c>
      <c r="F4692" s="1">
        <v>10.310475</v>
      </c>
      <c r="G4692" s="1">
        <v>123.90408600000001</v>
      </c>
      <c r="H4692" s="1" t="s">
        <v>14782</v>
      </c>
      <c r="I4692" s="1" t="s">
        <v>2622</v>
      </c>
      <c r="J4692" s="1">
        <f>IF(K4692="URBAN",1,IF(K4692="SUBURBAN",2,IF(K4692="RURAL",3,"")))</f>
        <v>1</v>
      </c>
      <c r="K4692" s="1" t="s">
        <v>42</v>
      </c>
      <c r="L4692" s="18">
        <v>46082</v>
      </c>
      <c r="M4692" s="49">
        <v>0.625</v>
      </c>
      <c r="N4692" s="18">
        <v>46083</v>
      </c>
      <c r="O4692" s="56">
        <v>0.5</v>
      </c>
      <c r="P4692" s="31" t="str">
        <f>TEXT($L4692, "dddd")</f>
        <v>Sunday</v>
      </c>
      <c r="Q4692" s="39" t="s">
        <v>1341</v>
      </c>
      <c r="R4692" s="39">
        <v>1597</v>
      </c>
      <c r="S4692" s="1" t="str">
        <f>IF(OR(MONTH(L4692)=12, MONTH(L4692)&lt;=5), "Dry Season", "Wet Season")</f>
        <v>Dry Season</v>
      </c>
      <c r="T4692" s="1">
        <v>1</v>
      </c>
      <c r="U4692" s="1">
        <v>0</v>
      </c>
      <c r="V4692" s="1">
        <v>0</v>
      </c>
      <c r="W4692" s="2">
        <f>IF(ISNUMBER(SEARCH("N/A", X4692)), 0, 1)</f>
        <v>0</v>
      </c>
      <c r="X4692" s="1" t="s">
        <v>44</v>
      </c>
      <c r="Y4692" s="1"/>
      <c r="Z4692" s="1"/>
      <c r="AA4692" s="11" cm="1">
        <f t="array" ref="AA4692">IF(ISBLANK(Y4692), 0, VINCentyInvDistance(F4692,G4692,Y4692,Z4692))</f>
        <v>0</v>
      </c>
      <c r="AB4692" s="1">
        <v>0</v>
      </c>
      <c r="AC4692" s="1">
        <v>10</v>
      </c>
      <c r="AD4692" s="1">
        <v>0</v>
      </c>
      <c r="AE4692" s="1">
        <v>12</v>
      </c>
      <c r="AF4692" s="1"/>
      <c r="AG4692" s="1" t="s">
        <v>731</v>
      </c>
      <c r="AH4692" s="1" t="str">
        <f>TRIM(MID(SUBSTITUTE($H4692,",",REPT(" ",200)),(LEN($H4692)-LEN(SUBSTITUTE($H4692,",",""))-3)*200+1,200))</f>
        <v>Cebu City</v>
      </c>
      <c r="AI4692" s="1" t="str">
        <f>TRIM(MID(SUBSTITUTE($H4692,",",REPT(" ",200)),(LEN($H4692)-LEN(SUBSTITUTE($H4692,",",""))-2)*200+1,200))</f>
        <v>Central Visayas</v>
      </c>
      <c r="AJ4692" s="1" t="s">
        <v>55</v>
      </c>
      <c r="AK4692" t="s">
        <v>17666</v>
      </c>
      <c r="AL4692" s="1">
        <v>3</v>
      </c>
      <c r="AM4692" s="1" t="s">
        <v>14783</v>
      </c>
    </row>
    <row r="4693" spans="1:39" ht="12.75" customHeight="1">
      <c r="A4693" s="1"/>
      <c r="B4693" s="1" t="s">
        <v>14784</v>
      </c>
      <c r="C4693" s="1" t="s">
        <v>16053</v>
      </c>
      <c r="D4693" s="3" t="str">
        <f ca="1">IFERROR(__xludf.DUMMYFUNCTION("PROPER(REGEXEXTRACT(B4666, ""(?:https?:\/\/)?(?:www\.)?([a-zA-Z0-9-]+)\.""))"),"Skyscanner")</f>
        <v>Skyscanner</v>
      </c>
      <c r="E4693" s="1" t="s">
        <v>14786</v>
      </c>
      <c r="F4693" s="1">
        <v>10.316972</v>
      </c>
      <c r="G4693" s="1">
        <v>123.909306</v>
      </c>
      <c r="H4693" s="1" t="s">
        <v>14787</v>
      </c>
      <c r="I4693" s="1" t="s">
        <v>2622</v>
      </c>
      <c r="J4693" s="1">
        <f>IF(K4693="URBAN",1,IF(K4693="SUBURBAN",2,IF(K4693="RURAL",3,"")))</f>
        <v>1</v>
      </c>
      <c r="K4693" s="1" t="s">
        <v>42</v>
      </c>
      <c r="L4693" s="18">
        <v>46082</v>
      </c>
      <c r="M4693" s="49">
        <v>0.625</v>
      </c>
      <c r="N4693" s="18">
        <v>46083</v>
      </c>
      <c r="O4693" s="56">
        <v>0.5</v>
      </c>
      <c r="P4693" s="31" t="str">
        <f>TEXT($L4693, "dddd")</f>
        <v>Sunday</v>
      </c>
      <c r="Q4693" s="39" t="s">
        <v>207</v>
      </c>
      <c r="R4693" s="39">
        <v>6138</v>
      </c>
      <c r="S4693" s="1" t="str">
        <f>IF(OR(MONTH(L4693)=12, MONTH(L4693)&lt;=5), "Dry Season", "Wet Season")</f>
        <v>Dry Season</v>
      </c>
      <c r="T4693" s="1">
        <v>1</v>
      </c>
      <c r="U4693" s="1">
        <v>0</v>
      </c>
      <c r="V4693" s="1">
        <v>1</v>
      </c>
      <c r="W4693" s="2">
        <f>IF(ISNUMBER(SEARCH("N/A", X4693)), 0, 1)</f>
        <v>0</v>
      </c>
      <c r="X4693" s="1" t="s">
        <v>44</v>
      </c>
      <c r="Y4693" s="1"/>
      <c r="Z4693" s="1"/>
      <c r="AA4693" s="11" cm="1">
        <f t="array" ref="AA4693">IF(ISBLANK(Y4693), 0, VINCentyInvDistance(F4693,G4693,Y4693,Z4693))</f>
        <v>0</v>
      </c>
      <c r="AB4693" s="1">
        <v>1</v>
      </c>
      <c r="AC4693" s="1">
        <v>9.6</v>
      </c>
      <c r="AD4693" s="1">
        <v>0</v>
      </c>
      <c r="AE4693" s="1">
        <v>913</v>
      </c>
      <c r="AF4693" s="1"/>
      <c r="AG4693" s="1" t="s">
        <v>731</v>
      </c>
      <c r="AH4693" s="1" t="str">
        <f>TRIM(MID(SUBSTITUTE($H4693,",",REPT(" ",200)),(LEN($H4693)-LEN(SUBSTITUTE($H4693,",",""))-3)*200+1,200))</f>
        <v>Cebu City</v>
      </c>
      <c r="AI4693" s="1" t="str">
        <f>TRIM(MID(SUBSTITUTE($H4693,",",REPT(" ",200)),(LEN($H4693)-LEN(SUBSTITUTE($H4693,",",""))-2)*200+1,200))</f>
        <v>Central Visayas</v>
      </c>
      <c r="AJ4693" s="1" t="s">
        <v>55</v>
      </c>
      <c r="AK4693" t="s">
        <v>17667</v>
      </c>
      <c r="AL4693" s="1">
        <v>4</v>
      </c>
      <c r="AM4693" s="1" t="s">
        <v>14789</v>
      </c>
    </row>
    <row r="4694" spans="1:39" ht="12.75" customHeight="1">
      <c r="A4694" s="1"/>
      <c r="B4694" s="1" t="s">
        <v>14790</v>
      </c>
      <c r="C4694" s="1" t="s">
        <v>16054</v>
      </c>
      <c r="D4694" s="3" t="str">
        <f ca="1">IFERROR(__xludf.DUMMYFUNCTION("PROPER(REGEXEXTRACT(B4667, ""(?:https?:\/\/)?(?:www\.)?([a-zA-Z0-9-]+)\.""))"),"Skyscanner")</f>
        <v>Skyscanner</v>
      </c>
      <c r="E4694" s="1" t="s">
        <v>14792</v>
      </c>
      <c r="F4694" s="1">
        <v>10.297394000000001</v>
      </c>
      <c r="G4694" s="1">
        <v>123.89583399999999</v>
      </c>
      <c r="H4694" s="1" t="s">
        <v>15339</v>
      </c>
      <c r="I4694" s="1" t="s">
        <v>2622</v>
      </c>
      <c r="J4694" s="1">
        <f>IF(K4694="URBAN",1,IF(K4694="SUBURBAN",2,IF(K4694="RURAL",3,"")))</f>
        <v>1</v>
      </c>
      <c r="K4694" s="1" t="s">
        <v>42</v>
      </c>
      <c r="L4694" s="18">
        <v>46082</v>
      </c>
      <c r="M4694" s="49">
        <v>0.625</v>
      </c>
      <c r="N4694" s="18">
        <v>46083</v>
      </c>
      <c r="O4694" s="56">
        <v>0.5</v>
      </c>
      <c r="P4694" s="31" t="str">
        <f>TEXT($L4694, "dddd")</f>
        <v>Sunday</v>
      </c>
      <c r="Q4694" s="39" t="s">
        <v>1266</v>
      </c>
      <c r="R4694" s="39">
        <v>2261</v>
      </c>
      <c r="S4694" s="1" t="str">
        <f>IF(OR(MONTH(L4694)=12, MONTH(L4694)&lt;=5), "Dry Season", "Wet Season")</f>
        <v>Dry Season</v>
      </c>
      <c r="T4694" s="1">
        <v>1</v>
      </c>
      <c r="U4694" s="1">
        <v>0</v>
      </c>
      <c r="V4694" s="1">
        <v>0</v>
      </c>
      <c r="W4694" s="2">
        <f>IF(ISNUMBER(SEARCH("N/A", X4694)), 0, 1)</f>
        <v>0</v>
      </c>
      <c r="X4694" s="1" t="s">
        <v>44</v>
      </c>
      <c r="Y4694" s="1"/>
      <c r="Z4694" s="1"/>
      <c r="AA4694" s="11" cm="1">
        <f t="array" ref="AA4694">IF(ISBLANK(Y4694), 0, VINCentyInvDistance(F4694,G4694,Y4694,Z4694))</f>
        <v>0</v>
      </c>
      <c r="AB4694" s="1">
        <v>1</v>
      </c>
      <c r="AC4694" s="1">
        <v>7.6</v>
      </c>
      <c r="AD4694" s="1">
        <v>0</v>
      </c>
      <c r="AE4694" s="1">
        <v>499</v>
      </c>
      <c r="AF4694" s="1"/>
      <c r="AG4694" s="1" t="s">
        <v>731</v>
      </c>
      <c r="AH4694" s="1" t="str">
        <f>TRIM(MID(SUBSTITUTE($H4694,",",REPT(" ",200)),(LEN($H4694)-LEN(SUBSTITUTE($H4694,",",""))-3)*200+1,200))</f>
        <v>Cebu City</v>
      </c>
      <c r="AI4694" s="1" t="str">
        <f>TRIM(MID(SUBSTITUTE($H4694,",",REPT(" ",200)),(LEN($H4694)-LEN(SUBSTITUTE($H4694,",",""))-2)*200+1,200))</f>
        <v>Central Visayas</v>
      </c>
      <c r="AJ4694" s="1" t="s">
        <v>55</v>
      </c>
      <c r="AK4694" t="s">
        <v>17668</v>
      </c>
      <c r="AL4694" s="1">
        <v>4</v>
      </c>
      <c r="AM4694" s="1" t="s">
        <v>14794</v>
      </c>
    </row>
    <row r="4695" spans="1:39" ht="12.75" customHeight="1">
      <c r="A4695" s="1"/>
      <c r="B4695" s="1" t="s">
        <v>14797</v>
      </c>
      <c r="C4695" s="1" t="s">
        <v>16056</v>
      </c>
      <c r="D4695" s="3" t="str">
        <f ca="1">IFERROR(__xludf.DUMMYFUNCTION("PROPER(REGEXEXTRACT(B4669, ""(?:https?:\/\/)?(?:www\.)?([a-zA-Z0-9-]+)\.""))"),"Skyscanner")</f>
        <v>Skyscanner</v>
      </c>
      <c r="E4695" s="1" t="s">
        <v>14799</v>
      </c>
      <c r="F4695" s="1">
        <v>10.305095</v>
      </c>
      <c r="G4695" s="1">
        <v>123.910625</v>
      </c>
      <c r="H4695" s="1" t="s">
        <v>14800</v>
      </c>
      <c r="I4695" s="1" t="s">
        <v>2622</v>
      </c>
      <c r="J4695" s="1">
        <f>IF(K4695="URBAN",1,IF(K4695="SUBURBAN",2,IF(K4695="RURAL",3,"")))</f>
        <v>1</v>
      </c>
      <c r="K4695" s="1" t="s">
        <v>42</v>
      </c>
      <c r="L4695" s="18">
        <v>46082</v>
      </c>
      <c r="M4695" s="49">
        <v>0.58333333333333337</v>
      </c>
      <c r="N4695" s="18">
        <v>46083</v>
      </c>
      <c r="O4695" s="56">
        <v>0.5</v>
      </c>
      <c r="P4695" s="31" t="str">
        <f>TEXT($L4695, "dddd")</f>
        <v>Sunday</v>
      </c>
      <c r="Q4695" s="39" t="s">
        <v>207</v>
      </c>
      <c r="R4695" s="39">
        <v>4199</v>
      </c>
      <c r="S4695" s="1" t="str">
        <f>IF(OR(MONTH(L4695)=12, MONTH(L4695)&lt;=5), "Dry Season", "Wet Season")</f>
        <v>Dry Season</v>
      </c>
      <c r="T4695" s="1">
        <v>1</v>
      </c>
      <c r="U4695" s="1">
        <v>0</v>
      </c>
      <c r="V4695" s="1">
        <v>0</v>
      </c>
      <c r="W4695" s="2">
        <f>IF(ISNUMBER(SEARCH("N/A", X4695)), 0, 1)</f>
        <v>0</v>
      </c>
      <c r="X4695" s="1" t="s">
        <v>44</v>
      </c>
      <c r="Y4695" s="1"/>
      <c r="Z4695" s="1"/>
      <c r="AA4695" s="11" cm="1">
        <f t="array" ref="AA4695">IF(ISBLANK(Y4695), 0, VINCentyInvDistance(F4695,G4695,Y4695,Z4695))</f>
        <v>0</v>
      </c>
      <c r="AB4695" s="1">
        <v>0</v>
      </c>
      <c r="AC4695" s="1">
        <v>9.4</v>
      </c>
      <c r="AD4695" s="1">
        <v>4.7</v>
      </c>
      <c r="AE4695" s="1">
        <v>1389</v>
      </c>
      <c r="AF4695" s="1"/>
      <c r="AG4695" s="1" t="s">
        <v>731</v>
      </c>
      <c r="AH4695" s="1" t="str">
        <f>TRIM(MID(SUBSTITUTE($H4695,",",REPT(" ",200)),(LEN($H4695)-LEN(SUBSTITUTE($H4695,",",""))-3)*200+1,200))</f>
        <v>Cebu City</v>
      </c>
      <c r="AI4695" s="1" t="str">
        <f>TRIM(MID(SUBSTITUTE($H4695,",",REPT(" ",200)),(LEN($H4695)-LEN(SUBSTITUTE($H4695,",",""))-2)*200+1,200))</f>
        <v>Central Visayas</v>
      </c>
      <c r="AJ4695" s="1" t="s">
        <v>55</v>
      </c>
      <c r="AK4695" t="s">
        <v>17669</v>
      </c>
      <c r="AL4695" s="1">
        <v>3</v>
      </c>
      <c r="AM4695" s="1" t="s">
        <v>14801</v>
      </c>
    </row>
    <row r="4696" spans="1:39" ht="12.75" customHeight="1">
      <c r="A4696" s="1"/>
      <c r="B4696" s="1" t="s">
        <v>14802</v>
      </c>
      <c r="C4696" s="1" t="s">
        <v>16057</v>
      </c>
      <c r="D4696" s="3" t="str">
        <f ca="1">IFERROR(__xludf.DUMMYFUNCTION("PROPER(REGEXEXTRACT(B4670, ""(?:https?:\/\/)?(?:www\.)?([a-zA-Z0-9-]+)\.""))"),"Skyscanner")</f>
        <v>Skyscanner</v>
      </c>
      <c r="E4696" s="1" t="s">
        <v>14804</v>
      </c>
      <c r="F4696" s="1">
        <v>10.313157</v>
      </c>
      <c r="G4696" s="1">
        <v>123.89439400000001</v>
      </c>
      <c r="H4696" s="1" t="s">
        <v>14805</v>
      </c>
      <c r="I4696" s="1" t="s">
        <v>2622</v>
      </c>
      <c r="J4696" s="1">
        <f>IF(K4696="URBAN",1,IF(K4696="SUBURBAN",2,IF(K4696="RURAL",3,"")))</f>
        <v>1</v>
      </c>
      <c r="K4696" s="1" t="s">
        <v>42</v>
      </c>
      <c r="L4696" s="18">
        <v>46082</v>
      </c>
      <c r="M4696" s="49">
        <v>0.58333333333333337</v>
      </c>
      <c r="N4696" s="18">
        <v>46083</v>
      </c>
      <c r="O4696" s="56">
        <v>0.5</v>
      </c>
      <c r="P4696" s="31" t="str">
        <f>TEXT($L4696, "dddd")</f>
        <v>Sunday</v>
      </c>
      <c r="Q4696" s="39" t="s">
        <v>43</v>
      </c>
      <c r="R4696" s="39">
        <v>5990</v>
      </c>
      <c r="S4696" s="1" t="str">
        <f>IF(OR(MONTH(L4696)=12, MONTH(L4696)&lt;=5), "Dry Season", "Wet Season")</f>
        <v>Dry Season</v>
      </c>
      <c r="T4696" s="1">
        <v>1</v>
      </c>
      <c r="U4696" s="1">
        <v>0</v>
      </c>
      <c r="V4696" s="1">
        <v>0</v>
      </c>
      <c r="W4696" s="2">
        <f>IF(ISNUMBER(SEARCH("N/A", X4696)), 0, 1)</f>
        <v>0</v>
      </c>
      <c r="X4696" s="1" t="s">
        <v>44</v>
      </c>
      <c r="Y4696" s="1"/>
      <c r="Z4696" s="1"/>
      <c r="AA4696" s="11" cm="1">
        <f t="array" ref="AA4696">IF(ISBLANK(Y4696), 0, VINCentyInvDistance(F4696,G4696,Y4696,Z4696))</f>
        <v>0</v>
      </c>
      <c r="AB4696" s="1">
        <v>0</v>
      </c>
      <c r="AC4696" s="1">
        <v>9.4</v>
      </c>
      <c r="AD4696" s="1">
        <v>4.7</v>
      </c>
      <c r="AE4696" s="1">
        <v>414</v>
      </c>
      <c r="AF4696" s="1"/>
      <c r="AG4696" s="1" t="s">
        <v>731</v>
      </c>
      <c r="AH4696" s="1" t="str">
        <f>TRIM(MID(SUBSTITUTE($H4696,",",REPT(" ",200)),(LEN($H4696)-LEN(SUBSTITUTE($H4696,",",""))-3)*200+1,200))</f>
        <v>Cebu City</v>
      </c>
      <c r="AI4696" s="1" t="str">
        <f>TRIM(MID(SUBSTITUTE($H4696,",",REPT(" ",200)),(LEN($H4696)-LEN(SUBSTITUTE($H4696,",",""))-2)*200+1,200))</f>
        <v>Central Visayas</v>
      </c>
      <c r="AJ4696" s="1" t="s">
        <v>55</v>
      </c>
      <c r="AK4696" t="s">
        <v>17670</v>
      </c>
      <c r="AL4696" s="1">
        <v>4</v>
      </c>
      <c r="AM4696" s="1" t="s">
        <v>14806</v>
      </c>
    </row>
    <row r="4697" spans="1:39" ht="12.75" customHeight="1">
      <c r="A4697" s="1"/>
      <c r="B4697" s="1" t="s">
        <v>14807</v>
      </c>
      <c r="C4697" s="1" t="s">
        <v>16058</v>
      </c>
      <c r="D4697" s="3" t="str">
        <f ca="1">IFERROR(__xludf.DUMMYFUNCTION("PROPER(REGEXEXTRACT(B4671, ""(?:https?:\/\/)?(?:www\.)?([a-zA-Z0-9-]+)\.""))"),"Skyscanner")</f>
        <v>Skyscanner</v>
      </c>
      <c r="E4697" s="1" t="s">
        <v>14809</v>
      </c>
      <c r="F4697" s="1">
        <v>10.324875</v>
      </c>
      <c r="G4697" s="1">
        <v>123.936733</v>
      </c>
      <c r="H4697" s="1" t="s">
        <v>14810</v>
      </c>
      <c r="I4697" s="1" t="s">
        <v>2622</v>
      </c>
      <c r="J4697" s="1">
        <f>IF(K4697="URBAN",1,IF(K4697="SUBURBAN",2,IF(K4697="RURAL",3,"")))</f>
        <v>1</v>
      </c>
      <c r="K4697" s="1" t="s">
        <v>42</v>
      </c>
      <c r="L4697" s="18">
        <v>46082</v>
      </c>
      <c r="M4697" s="49">
        <v>0.625</v>
      </c>
      <c r="N4697" s="18">
        <v>46083</v>
      </c>
      <c r="O4697" s="56">
        <v>0.5</v>
      </c>
      <c r="P4697" s="31" t="str">
        <f>TEXT($L4697, "dddd")</f>
        <v>Sunday</v>
      </c>
      <c r="Q4697" s="39" t="s">
        <v>43</v>
      </c>
      <c r="R4697" s="39">
        <v>6676</v>
      </c>
      <c r="S4697" s="1" t="str">
        <f>IF(OR(MONTH(L4697)=12, MONTH(L4697)&lt;=5), "Dry Season", "Wet Season")</f>
        <v>Dry Season</v>
      </c>
      <c r="T4697" s="1">
        <v>1</v>
      </c>
      <c r="U4697" s="1">
        <v>0</v>
      </c>
      <c r="V4697" s="1">
        <v>0</v>
      </c>
      <c r="W4697" s="2">
        <f>IF(ISNUMBER(SEARCH("N/A", X4697)), 0, 1)</f>
        <v>0</v>
      </c>
      <c r="X4697" s="1" t="s">
        <v>44</v>
      </c>
      <c r="Y4697" s="1"/>
      <c r="Z4697" s="1"/>
      <c r="AA4697" s="11" cm="1">
        <f t="array" ref="AA4697">IF(ISBLANK(Y4697), 0, VINCentyInvDistance(F4697,G4697,Y4697,Z4697))</f>
        <v>0</v>
      </c>
      <c r="AB4697" s="1">
        <v>0</v>
      </c>
      <c r="AC4697" s="1">
        <v>9.1999999999999993</v>
      </c>
      <c r="AD4697" s="1">
        <v>0</v>
      </c>
      <c r="AE4697" s="1">
        <v>937</v>
      </c>
      <c r="AF4697" s="1"/>
      <c r="AG4697" s="1" t="s">
        <v>731</v>
      </c>
      <c r="AH4697" s="1" t="str">
        <f>TRIM(MID(SUBSTITUTE($H4697,",",REPT(" ",200)),(LEN($H4697)-LEN(SUBSTITUTE($H4697,",",""))-3)*200+1,200))</f>
        <v>Mandaue</v>
      </c>
      <c r="AI4697" s="1" t="str">
        <f>TRIM(MID(SUBSTITUTE($H4697,",",REPT(" ",200)),(LEN($H4697)-LEN(SUBSTITUTE($H4697,",",""))-2)*200+1,200))</f>
        <v>Central Visayas</v>
      </c>
      <c r="AJ4697" s="1" t="s">
        <v>55</v>
      </c>
      <c r="AK4697" t="s">
        <v>17684</v>
      </c>
      <c r="AL4697" s="1">
        <v>4</v>
      </c>
      <c r="AM4697" s="1" t="s">
        <v>14811</v>
      </c>
    </row>
    <row r="4698" spans="1:39" ht="12.75" customHeight="1">
      <c r="A4698" s="1"/>
      <c r="B4698" s="1" t="s">
        <v>14812</v>
      </c>
      <c r="C4698" s="1" t="s">
        <v>16059</v>
      </c>
      <c r="D4698" s="3" t="str">
        <f ca="1">IFERROR(__xludf.DUMMYFUNCTION("PROPER(REGEXEXTRACT(B4672, ""(?:https?:\/\/)?(?:www\.)?([a-zA-Z0-9-]+)\.""))"),"Skyscanner")</f>
        <v>Skyscanner</v>
      </c>
      <c r="E4698" s="1" t="s">
        <v>14814</v>
      </c>
      <c r="F4698" s="1">
        <v>10.317021</v>
      </c>
      <c r="G4698" s="1">
        <v>123.90928099999999</v>
      </c>
      <c r="H4698" s="1" t="s">
        <v>14815</v>
      </c>
      <c r="I4698" s="1" t="s">
        <v>2622</v>
      </c>
      <c r="J4698" s="1">
        <f>IF(K4698="URBAN",1,IF(K4698="SUBURBAN",2,IF(K4698="RURAL",3,"")))</f>
        <v>1</v>
      </c>
      <c r="K4698" s="1" t="s">
        <v>42</v>
      </c>
      <c r="L4698" s="18">
        <v>46082</v>
      </c>
      <c r="M4698" s="49">
        <v>0.58333333333333337</v>
      </c>
      <c r="N4698" s="18">
        <v>46083</v>
      </c>
      <c r="O4698" s="56">
        <v>0.5</v>
      </c>
      <c r="P4698" s="31" t="str">
        <f>TEXT($L4698, "dddd")</f>
        <v>Sunday</v>
      </c>
      <c r="Q4698" s="39" t="s">
        <v>207</v>
      </c>
      <c r="R4698" s="39">
        <v>2174</v>
      </c>
      <c r="S4698" s="1" t="str">
        <f>IF(OR(MONTH(L4698)=12, MONTH(L4698)&lt;=5), "Dry Season", "Wet Season")</f>
        <v>Dry Season</v>
      </c>
      <c r="T4698" s="1">
        <v>1</v>
      </c>
      <c r="U4698" s="1">
        <v>0</v>
      </c>
      <c r="V4698" s="1">
        <v>0</v>
      </c>
      <c r="W4698" s="2">
        <f>IF(ISNUMBER(SEARCH("N/A", X4698)), 0, 1)</f>
        <v>0</v>
      </c>
      <c r="X4698" s="1" t="s">
        <v>44</v>
      </c>
      <c r="Y4698" s="1"/>
      <c r="Z4698" s="1"/>
      <c r="AA4698" s="11" cm="1">
        <f t="array" ref="AA4698">IF(ISBLANK(Y4698), 0, VINCentyInvDistance(F4698,G4698,Y4698,Z4698))</f>
        <v>0</v>
      </c>
      <c r="AB4698" s="1">
        <v>0</v>
      </c>
      <c r="AC4698" s="1">
        <v>8.8000000000000007</v>
      </c>
      <c r="AD4698" s="1">
        <v>4.4000000000000004</v>
      </c>
      <c r="AE4698" s="1">
        <v>283</v>
      </c>
      <c r="AF4698" s="1"/>
      <c r="AG4698" s="1" t="s">
        <v>731</v>
      </c>
      <c r="AH4698" s="1" t="str">
        <f>TRIM(MID(SUBSTITUTE($H4698,",",REPT(" ",200)),(LEN($H4698)-LEN(SUBSTITUTE($H4698,",",""))-3)*200+1,200))</f>
        <v>Cebu City</v>
      </c>
      <c r="AI4698" s="1" t="str">
        <f>TRIM(MID(SUBSTITUTE($H4698,",",REPT(" ",200)),(LEN($H4698)-LEN(SUBSTITUTE($H4698,",",""))-2)*200+1,200))</f>
        <v>Central Visayas</v>
      </c>
      <c r="AJ4698" s="1" t="s">
        <v>55</v>
      </c>
      <c r="AK4698" t="s">
        <v>1230</v>
      </c>
      <c r="AL4698" s="1">
        <v>3</v>
      </c>
      <c r="AM4698" s="1" t="s">
        <v>14816</v>
      </c>
    </row>
    <row r="4699" spans="1:39" ht="12.75" customHeight="1">
      <c r="A4699" s="1"/>
      <c r="B4699" s="1" t="s">
        <v>14817</v>
      </c>
      <c r="C4699" s="1" t="s">
        <v>16060</v>
      </c>
      <c r="D4699" s="3" t="str">
        <f ca="1">IFERROR(__xludf.DUMMYFUNCTION("PROPER(REGEXEXTRACT(B4673, ""(?:https?:\/\/)?(?:www\.)?([a-zA-Z0-9-]+)\.""))"),"Skyscanner")</f>
        <v>Skyscanner</v>
      </c>
      <c r="E4699" s="1" t="s">
        <v>14819</v>
      </c>
      <c r="F4699" s="1">
        <v>10.32991</v>
      </c>
      <c r="G4699" s="1">
        <v>123.90713</v>
      </c>
      <c r="H4699" s="1" t="s">
        <v>14820</v>
      </c>
      <c r="I4699" s="1" t="s">
        <v>2622</v>
      </c>
      <c r="J4699" s="1">
        <f>IF(K4699="URBAN",1,IF(K4699="SUBURBAN",2,IF(K4699="RURAL",3,"")))</f>
        <v>1</v>
      </c>
      <c r="K4699" s="1" t="s">
        <v>42</v>
      </c>
      <c r="L4699" s="18">
        <v>46082</v>
      </c>
      <c r="M4699" s="49">
        <v>0.58333333333333337</v>
      </c>
      <c r="N4699" s="18">
        <v>46083</v>
      </c>
      <c r="O4699" s="56">
        <v>0.45833333333333331</v>
      </c>
      <c r="P4699" s="31" t="str">
        <f>TEXT($L4699, "dddd")</f>
        <v>Sunday</v>
      </c>
      <c r="Q4699" s="39" t="s">
        <v>43</v>
      </c>
      <c r="R4699" s="39">
        <v>6977</v>
      </c>
      <c r="S4699" s="1" t="str">
        <f>IF(OR(MONTH(L4699)=12, MONTH(L4699)&lt;=5), "Dry Season", "Wet Season")</f>
        <v>Dry Season</v>
      </c>
      <c r="T4699" s="1">
        <v>1</v>
      </c>
      <c r="U4699" s="1">
        <v>0</v>
      </c>
      <c r="V4699" s="1">
        <v>0</v>
      </c>
      <c r="W4699" s="2">
        <f>IF(ISNUMBER(SEARCH("N/A", X4699)), 0, 1)</f>
        <v>0</v>
      </c>
      <c r="X4699" s="1" t="s">
        <v>44</v>
      </c>
      <c r="Y4699" s="1"/>
      <c r="Z4699" s="1"/>
      <c r="AA4699" s="11" cm="1">
        <f t="array" ref="AA4699">IF(ISBLANK(Y4699), 0, VINCentyInvDistance(F4699,G4699,Y4699,Z4699))</f>
        <v>0</v>
      </c>
      <c r="AB4699" s="1">
        <v>1</v>
      </c>
      <c r="AC4699" s="1">
        <v>9.1999999999999993</v>
      </c>
      <c r="AD4699" s="1">
        <v>4.5999999999999996</v>
      </c>
      <c r="AE4699" s="1">
        <v>592</v>
      </c>
      <c r="AF4699" s="1"/>
      <c r="AG4699" s="1" t="s">
        <v>731</v>
      </c>
      <c r="AH4699" s="1" t="str">
        <f>TRIM(MID(SUBSTITUTE($H4699,",",REPT(" ",200)),(LEN($H4699)-LEN(SUBSTITUTE($H4699,",",""))-3)*200+1,200))</f>
        <v>Cebu City</v>
      </c>
      <c r="AI4699" s="1" t="str">
        <f>TRIM(MID(SUBSTITUTE($H4699,",",REPT(" ",200)),(LEN($H4699)-LEN(SUBSTITUTE($H4699,",",""))-2)*200+1,200))</f>
        <v>Central Visayas</v>
      </c>
      <c r="AJ4699" s="1" t="s">
        <v>55</v>
      </c>
      <c r="AK4699" t="s">
        <v>17685</v>
      </c>
      <c r="AL4699" s="1">
        <v>4</v>
      </c>
      <c r="AM4699" s="1" t="s">
        <v>14821</v>
      </c>
    </row>
    <row r="4700" spans="1:39" ht="12.75" customHeight="1">
      <c r="A4700" s="1"/>
      <c r="B4700" s="1" t="s">
        <v>4870</v>
      </c>
      <c r="C4700" s="1" t="s">
        <v>16061</v>
      </c>
      <c r="D4700" s="3" t="str">
        <f ca="1">IFERROR(__xludf.DUMMYFUNCTION("PROPER(REGEXEXTRACT(B4674, ""(?:https?:\/\/)?(?:www\.)?([a-zA-Z0-9-]+)\.""))"),"Skyscanner")</f>
        <v>Skyscanner</v>
      </c>
      <c r="E4700" s="1" t="s">
        <v>14823</v>
      </c>
      <c r="F4700" s="1">
        <v>10.319376</v>
      </c>
      <c r="G4700" s="1">
        <v>123.903053</v>
      </c>
      <c r="H4700" s="1" t="s">
        <v>15347</v>
      </c>
      <c r="I4700" s="1" t="s">
        <v>2622</v>
      </c>
      <c r="J4700" s="1">
        <f>IF(K4700="URBAN",1,IF(K4700="SUBURBAN",2,IF(K4700="RURAL",3,"")))</f>
        <v>1</v>
      </c>
      <c r="K4700" s="1" t="s">
        <v>42</v>
      </c>
      <c r="L4700" s="18">
        <v>46082</v>
      </c>
      <c r="M4700" s="49">
        <v>0.625</v>
      </c>
      <c r="N4700" s="18">
        <v>46083</v>
      </c>
      <c r="O4700" s="56">
        <v>0.5</v>
      </c>
      <c r="P4700" s="31" t="str">
        <f>TEXT($L4700, "dddd")</f>
        <v>Sunday</v>
      </c>
      <c r="Q4700" s="39" t="s">
        <v>43</v>
      </c>
      <c r="R4700" s="39">
        <v>3474</v>
      </c>
      <c r="S4700" s="1" t="str">
        <f>IF(OR(MONTH(L4700)=12, MONTH(L4700)&lt;=5), "Dry Season", "Wet Season")</f>
        <v>Dry Season</v>
      </c>
      <c r="T4700" s="1">
        <v>1</v>
      </c>
      <c r="U4700" s="1">
        <v>0</v>
      </c>
      <c r="V4700" s="1">
        <v>0</v>
      </c>
      <c r="W4700" s="2">
        <f>IF(ISNUMBER(SEARCH("N/A", X4700)), 0, 1)</f>
        <v>0</v>
      </c>
      <c r="X4700" s="1" t="s">
        <v>44</v>
      </c>
      <c r="Y4700" s="1"/>
      <c r="Z4700" s="1"/>
      <c r="AA4700" s="11" cm="1">
        <f t="array" ref="AA4700">IF(ISBLANK(Y4700), 0, VINCentyInvDistance(F4700,G4700,Y4700,Z4700))</f>
        <v>0</v>
      </c>
      <c r="AB4700" s="1">
        <v>0</v>
      </c>
      <c r="AC4700" s="1">
        <v>8.4</v>
      </c>
      <c r="AD4700" s="1">
        <v>0</v>
      </c>
      <c r="AE4700" s="1">
        <v>5880</v>
      </c>
      <c r="AF4700" s="1"/>
      <c r="AG4700" s="1" t="s">
        <v>731</v>
      </c>
      <c r="AH4700" s="1" t="str">
        <f>TRIM(MID(SUBSTITUTE($H4700,",",REPT(" ",200)),(LEN($H4700)-LEN(SUBSTITUTE($H4700,",",""))-3)*200+1,200))</f>
        <v>Cebu City</v>
      </c>
      <c r="AI4700" s="1" t="str">
        <f>TRIM(MID(SUBSTITUTE($H4700,",",REPT(" ",200)),(LEN($H4700)-LEN(SUBSTITUTE($H4700,",",""))-2)*200+1,200))</f>
        <v>Central Visayas</v>
      </c>
      <c r="AJ4700" s="1" t="s">
        <v>55</v>
      </c>
      <c r="AK4700" t="s">
        <v>16465</v>
      </c>
      <c r="AL4700" s="1">
        <v>3</v>
      </c>
      <c r="AM4700" s="1" t="s">
        <v>4873</v>
      </c>
    </row>
    <row r="4701" spans="1:39" ht="12.75" customHeight="1">
      <c r="A4701" s="1"/>
      <c r="B4701" s="1" t="s">
        <v>14824</v>
      </c>
      <c r="C4701" s="1" t="s">
        <v>16062</v>
      </c>
      <c r="D4701" s="3" t="str">
        <f ca="1">IFERROR(__xludf.DUMMYFUNCTION("PROPER(REGEXEXTRACT(B4675, ""(?:https?:\/\/)?(?:www\.)?([a-zA-Z0-9-]+)\.""))"),"Skyscanner")</f>
        <v>Skyscanner</v>
      </c>
      <c r="E4701" s="1" t="s">
        <v>14826</v>
      </c>
      <c r="F4701" s="1">
        <v>10.327602000000001</v>
      </c>
      <c r="G4701" s="1">
        <v>123.92198500000001</v>
      </c>
      <c r="H4701" s="1" t="s">
        <v>14827</v>
      </c>
      <c r="I4701" s="1" t="s">
        <v>2622</v>
      </c>
      <c r="J4701" s="1">
        <f>IF(K4701="URBAN",1,IF(K4701="SUBURBAN",2,IF(K4701="RURAL",3,"")))</f>
        <v>1</v>
      </c>
      <c r="K4701" s="1" t="s">
        <v>42</v>
      </c>
      <c r="L4701" s="18">
        <v>46082</v>
      </c>
      <c r="M4701" s="49">
        <v>0.58333333333333337</v>
      </c>
      <c r="N4701" s="18">
        <v>46083</v>
      </c>
      <c r="O4701" s="56">
        <v>0.5</v>
      </c>
      <c r="P4701" s="31" t="str">
        <f>TEXT($L4701, "dddd")</f>
        <v>Sunday</v>
      </c>
      <c r="Q4701" s="39" t="s">
        <v>1000</v>
      </c>
      <c r="R4701" s="39">
        <v>2401</v>
      </c>
      <c r="S4701" s="1" t="str">
        <f>IF(OR(MONTH(L4701)=12, MONTH(L4701)&lt;=5), "Dry Season", "Wet Season")</f>
        <v>Dry Season</v>
      </c>
      <c r="T4701" s="1">
        <v>1</v>
      </c>
      <c r="U4701" s="1">
        <v>0</v>
      </c>
      <c r="V4701" s="1">
        <v>0</v>
      </c>
      <c r="W4701" s="2">
        <f>IF(ISNUMBER(SEARCH("N/A", X4701)), 0, 1)</f>
        <v>0</v>
      </c>
      <c r="X4701" s="1" t="s">
        <v>44</v>
      </c>
      <c r="Y4701" s="1"/>
      <c r="Z4701" s="1"/>
      <c r="AA4701" s="11" cm="1">
        <f t="array" ref="AA4701">IF(ISBLANK(Y4701), 0, VINCentyInvDistance(F4701,G4701,Y4701,Z4701))</f>
        <v>0</v>
      </c>
      <c r="AB4701" s="1">
        <v>0</v>
      </c>
      <c r="AC4701" s="1">
        <v>8.1999999999999993</v>
      </c>
      <c r="AD4701" s="1">
        <v>4.0999999999999996</v>
      </c>
      <c r="AE4701" s="1">
        <v>412</v>
      </c>
      <c r="AF4701" s="1"/>
      <c r="AG4701" s="1" t="s">
        <v>731</v>
      </c>
      <c r="AH4701" s="1" t="str">
        <f>TRIM(MID(SUBSTITUTE($H4701,",",REPT(" ",200)),(LEN($H4701)-LEN(SUBSTITUTE($H4701,",",""))-3)*200+1,200))</f>
        <v>Mandaue</v>
      </c>
      <c r="AI4701" s="1" t="str">
        <f>TRIM(MID(SUBSTITUTE($H4701,",",REPT(" ",200)),(LEN($H4701)-LEN(SUBSTITUTE($H4701,",",""))-2)*200+1,200))</f>
        <v>Central Visayas</v>
      </c>
      <c r="AJ4701" s="1" t="s">
        <v>55</v>
      </c>
      <c r="AK4701" t="s">
        <v>17673</v>
      </c>
      <c r="AL4701" s="1">
        <v>4</v>
      </c>
      <c r="AM4701" s="1" t="s">
        <v>14828</v>
      </c>
    </row>
    <row r="4702" spans="1:39" ht="12.75" customHeight="1">
      <c r="A4702" s="1"/>
      <c r="B4702" s="1" t="s">
        <v>14829</v>
      </c>
      <c r="C4702" s="1" t="s">
        <v>16063</v>
      </c>
      <c r="D4702" s="3" t="str">
        <f ca="1">IFERROR(__xludf.DUMMYFUNCTION("PROPER(REGEXEXTRACT(B4676, ""(?:https?:\/\/)?(?:www\.)?([a-zA-Z0-9-]+)\.""))"),"Skyscanner")</f>
        <v>Skyscanner</v>
      </c>
      <c r="E4702" s="1" t="s">
        <v>14831</v>
      </c>
      <c r="F4702" s="1">
        <v>10.333629999999999</v>
      </c>
      <c r="G4702" s="1">
        <v>123.90770999999999</v>
      </c>
      <c r="H4702" s="1" t="s">
        <v>14832</v>
      </c>
      <c r="I4702" s="1" t="s">
        <v>2622</v>
      </c>
      <c r="J4702" s="1">
        <f>IF(K4702="URBAN",1,IF(K4702="SUBURBAN",2,IF(K4702="RURAL",3,"")))</f>
        <v>1</v>
      </c>
      <c r="K4702" s="1" t="s">
        <v>42</v>
      </c>
      <c r="L4702" s="18">
        <v>46082</v>
      </c>
      <c r="M4702" s="49">
        <v>0.625</v>
      </c>
      <c r="N4702" s="18">
        <v>46083</v>
      </c>
      <c r="O4702" s="56">
        <v>0.5</v>
      </c>
      <c r="P4702" s="31" t="str">
        <f>TEXT($L4702, "dddd")</f>
        <v>Sunday</v>
      </c>
      <c r="Q4702" s="39" t="s">
        <v>43</v>
      </c>
      <c r="R4702" s="39">
        <v>2177</v>
      </c>
      <c r="S4702" s="1" t="str">
        <f>IF(OR(MONTH(L4702)=12, MONTH(L4702)&lt;=5), "Dry Season", "Wet Season")</f>
        <v>Dry Season</v>
      </c>
      <c r="T4702" s="1">
        <v>1</v>
      </c>
      <c r="U4702" s="1">
        <v>0</v>
      </c>
      <c r="V4702" s="1">
        <v>0</v>
      </c>
      <c r="W4702" s="2">
        <f>IF(ISNUMBER(SEARCH("N/A", X4702)), 0, 1)</f>
        <v>0</v>
      </c>
      <c r="X4702" s="1" t="s">
        <v>44</v>
      </c>
      <c r="Y4702" s="1"/>
      <c r="Z4702" s="1"/>
      <c r="AA4702" s="11" cm="1">
        <f t="array" ref="AA4702">IF(ISBLANK(Y4702), 0, VINCentyInvDistance(F4702,G4702,Y4702,Z4702))</f>
        <v>0</v>
      </c>
      <c r="AB4702" s="1">
        <v>0</v>
      </c>
      <c r="AC4702" s="1">
        <v>8.6</v>
      </c>
      <c r="AD4702" s="1">
        <v>4.3</v>
      </c>
      <c r="AE4702" s="1">
        <v>26</v>
      </c>
      <c r="AF4702" s="1"/>
      <c r="AG4702" s="1" t="s">
        <v>731</v>
      </c>
      <c r="AH4702" s="1" t="str">
        <f>TRIM(MID(SUBSTITUTE($H4702,",",REPT(" ",200)),(LEN($H4702)-LEN(SUBSTITUTE($H4702,",",""))-3)*200+1,200))</f>
        <v>Cebu City</v>
      </c>
      <c r="AI4702" s="1" t="str">
        <f>TRIM(MID(SUBSTITUTE($H4702,",",REPT(" ",200)),(LEN($H4702)-LEN(SUBSTITUTE($H4702,",",""))-2)*200+1,200))</f>
        <v>Central Visayas</v>
      </c>
      <c r="AJ4702" s="1" t="s">
        <v>55</v>
      </c>
      <c r="AK4702" t="s">
        <v>17674</v>
      </c>
      <c r="AL4702" s="1">
        <v>3</v>
      </c>
      <c r="AM4702" s="1" t="s">
        <v>14833</v>
      </c>
    </row>
    <row r="4703" spans="1:39" ht="12.75" customHeight="1">
      <c r="A4703" s="1"/>
      <c r="B4703" s="1" t="s">
        <v>14834</v>
      </c>
      <c r="C4703" s="1" t="s">
        <v>16064</v>
      </c>
      <c r="D4703" s="3" t="str">
        <f ca="1">IFERROR(__xludf.DUMMYFUNCTION("PROPER(REGEXEXTRACT(B4677, ""(?:https?:\/\/)?(?:www\.)?([a-zA-Z0-9-]+)\.""))"),"Skyscanner")</f>
        <v>Skyscanner</v>
      </c>
      <c r="E4703" s="1" t="s">
        <v>14836</v>
      </c>
      <c r="F4703" s="1">
        <v>10.312851999999999</v>
      </c>
      <c r="G4703" s="1">
        <v>123.893597</v>
      </c>
      <c r="H4703" s="1" t="s">
        <v>14837</v>
      </c>
      <c r="I4703" s="1" t="s">
        <v>2622</v>
      </c>
      <c r="J4703" s="1">
        <f>IF(K4703="URBAN",1,IF(K4703="SUBURBAN",2,IF(K4703="RURAL",3,"")))</f>
        <v>1</v>
      </c>
      <c r="K4703" s="1" t="s">
        <v>42</v>
      </c>
      <c r="L4703" s="18">
        <v>46082</v>
      </c>
      <c r="M4703" s="49">
        <v>0.58333333333333337</v>
      </c>
      <c r="N4703" s="18">
        <v>46083</v>
      </c>
      <c r="O4703" s="56">
        <v>0.5</v>
      </c>
      <c r="P4703" s="31" t="str">
        <f>TEXT($L4703, "dddd")</f>
        <v>Sunday</v>
      </c>
      <c r="Q4703" s="39" t="s">
        <v>43</v>
      </c>
      <c r="R4703" s="39">
        <v>2709</v>
      </c>
      <c r="S4703" s="1" t="str">
        <f>IF(OR(MONTH(L4703)=12, MONTH(L4703)&lt;=5), "Dry Season", "Wet Season")</f>
        <v>Dry Season</v>
      </c>
      <c r="T4703" s="1">
        <v>1</v>
      </c>
      <c r="U4703" s="1">
        <v>0</v>
      </c>
      <c r="V4703" s="1">
        <v>0</v>
      </c>
      <c r="W4703" s="2">
        <f>IF(ISNUMBER(SEARCH("N/A", X4703)), 0, 1)</f>
        <v>0</v>
      </c>
      <c r="X4703" s="1" t="s">
        <v>44</v>
      </c>
      <c r="Y4703" s="1"/>
      <c r="Z4703" s="1"/>
      <c r="AA4703" s="11" cm="1">
        <f t="array" ref="AA4703">IF(ISBLANK(Y4703), 0, VINCentyInvDistance(F4703,G4703,Y4703,Z4703))</f>
        <v>0</v>
      </c>
      <c r="AB4703" s="1">
        <v>0</v>
      </c>
      <c r="AC4703" s="1">
        <v>9.8000000000000007</v>
      </c>
      <c r="AD4703" s="1">
        <v>4.9000000000000004</v>
      </c>
      <c r="AE4703" s="1">
        <v>271</v>
      </c>
      <c r="AF4703" s="1"/>
      <c r="AG4703" s="1" t="s">
        <v>731</v>
      </c>
      <c r="AH4703" s="1" t="str">
        <f>TRIM(MID(SUBSTITUTE($H4703,",",REPT(" ",200)),(LEN($H4703)-LEN(SUBSTITUTE($H4703,",",""))-3)*200+1,200))</f>
        <v>Cebu City</v>
      </c>
      <c r="AI4703" s="1" t="str">
        <f>TRIM(MID(SUBSTITUTE($H4703,",",REPT(" ",200)),(LEN($H4703)-LEN(SUBSTITUTE($H4703,",",""))-2)*200+1,200))</f>
        <v>Central Visayas</v>
      </c>
      <c r="AJ4703" s="1" t="s">
        <v>55</v>
      </c>
      <c r="AK4703" t="s">
        <v>17686</v>
      </c>
      <c r="AL4703" s="1">
        <v>3</v>
      </c>
      <c r="AM4703" s="1" t="s">
        <v>14838</v>
      </c>
    </row>
    <row r="4704" spans="1:39" ht="12.75" customHeight="1">
      <c r="A4704" s="1"/>
      <c r="B4704" s="1" t="s">
        <v>14839</v>
      </c>
      <c r="C4704" s="1" t="s">
        <v>16065</v>
      </c>
      <c r="D4704" s="3" t="str">
        <f ca="1">IFERROR(__xludf.DUMMYFUNCTION("PROPER(REGEXEXTRACT(B4678, ""(?:https?:\/\/)?(?:www\.)?([a-zA-Z0-9-]+)\.""))"),"Skyscanner")</f>
        <v>Skyscanner</v>
      </c>
      <c r="E4704" s="1" t="s">
        <v>14841</v>
      </c>
      <c r="F4704" s="1">
        <v>10.322608000000001</v>
      </c>
      <c r="G4704" s="1">
        <v>123.91387400000001</v>
      </c>
      <c r="H4704" s="1" t="s">
        <v>14842</v>
      </c>
      <c r="I4704" s="1" t="s">
        <v>2622</v>
      </c>
      <c r="J4704" s="1">
        <f>IF(K4704="URBAN",1,IF(K4704="SUBURBAN",2,IF(K4704="RURAL",3,"")))</f>
        <v>1</v>
      </c>
      <c r="K4704" s="1" t="s">
        <v>42</v>
      </c>
      <c r="L4704" s="18">
        <v>46082</v>
      </c>
      <c r="M4704" s="49">
        <v>0.58333333333333337</v>
      </c>
      <c r="N4704" s="18">
        <v>46083</v>
      </c>
      <c r="O4704" s="56">
        <v>0.5</v>
      </c>
      <c r="P4704" s="31" t="str">
        <f>TEXT($L4704, "dddd")</f>
        <v>Sunday</v>
      </c>
      <c r="Q4704" s="39" t="s">
        <v>207</v>
      </c>
      <c r="R4704" s="39">
        <v>2508</v>
      </c>
      <c r="S4704" s="1" t="str">
        <f>IF(OR(MONTH(L4704)=12, MONTH(L4704)&lt;=5), "Dry Season", "Wet Season")</f>
        <v>Dry Season</v>
      </c>
      <c r="T4704" s="1">
        <v>1</v>
      </c>
      <c r="U4704" s="1">
        <v>0</v>
      </c>
      <c r="V4704" s="1">
        <v>0</v>
      </c>
      <c r="W4704" s="2">
        <f>IF(ISNUMBER(SEARCH("N/A", X4704)), 0, 1)</f>
        <v>0</v>
      </c>
      <c r="X4704" s="1" t="s">
        <v>44</v>
      </c>
      <c r="Y4704" s="1"/>
      <c r="Z4704" s="1"/>
      <c r="AA4704" s="11" cm="1">
        <f t="array" ref="AA4704">IF(ISBLANK(Y4704), 0, VINCentyInvDistance(F4704,G4704,Y4704,Z4704))</f>
        <v>0</v>
      </c>
      <c r="AB4704" s="1">
        <v>0</v>
      </c>
      <c r="AC4704" s="1">
        <v>7.2</v>
      </c>
      <c r="AD4704" s="1">
        <v>3.6</v>
      </c>
      <c r="AE4704" s="1">
        <v>672</v>
      </c>
      <c r="AF4704" s="1"/>
      <c r="AG4704" s="1" t="s">
        <v>731</v>
      </c>
      <c r="AH4704" s="1" t="str">
        <f>TRIM(MID(SUBSTITUTE($H4704,",",REPT(" ",200)),(LEN($H4704)-LEN(SUBSTITUTE($H4704,",",""))-3)*200+1,200))</f>
        <v>Cebu City</v>
      </c>
      <c r="AI4704" s="1" t="str">
        <f>TRIM(MID(SUBSTITUTE($H4704,",",REPT(" ",200)),(LEN($H4704)-LEN(SUBSTITUTE($H4704,",",""))-2)*200+1,200))</f>
        <v>Central Visayas</v>
      </c>
      <c r="AJ4704" s="1" t="s">
        <v>55</v>
      </c>
      <c r="AK4704" t="s">
        <v>17676</v>
      </c>
      <c r="AL4704" s="1">
        <v>3</v>
      </c>
      <c r="AM4704" s="1" t="s">
        <v>14843</v>
      </c>
    </row>
    <row r="4705" spans="1:39" ht="12.75" customHeight="1">
      <c r="A4705" s="1"/>
      <c r="B4705" s="1" t="s">
        <v>14844</v>
      </c>
      <c r="C4705" s="1" t="s">
        <v>16066</v>
      </c>
      <c r="D4705" s="3" t="str">
        <f ca="1">IFERROR(__xludf.DUMMYFUNCTION("PROPER(REGEXEXTRACT(B4679, ""(?:https?:\/\/)?(?:www\.)?([a-zA-Z0-9-]+)\.""))"),"Skyscanner")</f>
        <v>Skyscanner</v>
      </c>
      <c r="E4705" s="1" t="s">
        <v>14846</v>
      </c>
      <c r="F4705" s="1">
        <v>10.310890000000001</v>
      </c>
      <c r="G4705" s="1">
        <v>123.89758</v>
      </c>
      <c r="H4705" s="1" t="s">
        <v>14847</v>
      </c>
      <c r="I4705" s="1" t="s">
        <v>2622</v>
      </c>
      <c r="J4705" s="1">
        <f>IF(K4705="URBAN",1,IF(K4705="SUBURBAN",2,IF(K4705="RURAL",3,"")))</f>
        <v>1</v>
      </c>
      <c r="K4705" s="1" t="s">
        <v>42</v>
      </c>
      <c r="L4705" s="18">
        <v>46082</v>
      </c>
      <c r="M4705" s="49">
        <v>0.58333333333333337</v>
      </c>
      <c r="N4705" s="18">
        <v>46083</v>
      </c>
      <c r="O4705" s="56">
        <v>0.54166666666666663</v>
      </c>
      <c r="P4705" s="31" t="str">
        <f>TEXT($L4705, "dddd")</f>
        <v>Sunday</v>
      </c>
      <c r="Q4705" s="39" t="s">
        <v>43</v>
      </c>
      <c r="R4705" s="39">
        <v>1612</v>
      </c>
      <c r="S4705" s="1" t="str">
        <f>IF(OR(MONTH(L4705)=12, MONTH(L4705)&lt;=5), "Dry Season", "Wet Season")</f>
        <v>Dry Season</v>
      </c>
      <c r="T4705" s="1">
        <v>1</v>
      </c>
      <c r="U4705" s="1">
        <v>0</v>
      </c>
      <c r="V4705" s="1">
        <v>0</v>
      </c>
      <c r="W4705" s="2">
        <f>IF(ISNUMBER(SEARCH("N/A", X4705)), 0, 1)</f>
        <v>0</v>
      </c>
      <c r="X4705" s="1" t="s">
        <v>44</v>
      </c>
      <c r="Y4705" s="1"/>
      <c r="Z4705" s="1"/>
      <c r="AA4705" s="11" cm="1">
        <f t="array" ref="AA4705">IF(ISBLANK(Y4705), 0, VINCentyInvDistance(F4705,G4705,Y4705,Z4705))</f>
        <v>0</v>
      </c>
      <c r="AB4705" s="1">
        <v>0</v>
      </c>
      <c r="AC4705" s="1">
        <v>6</v>
      </c>
      <c r="AD4705" s="1">
        <v>3</v>
      </c>
      <c r="AE4705" s="1">
        <v>1</v>
      </c>
      <c r="AF4705" s="1"/>
      <c r="AG4705" s="1" t="s">
        <v>731</v>
      </c>
      <c r="AH4705" s="1" t="str">
        <f>TRIM(MID(SUBSTITUTE($H4705,",",REPT(" ",200)),(LEN($H4705)-LEN(SUBSTITUTE($H4705,",",""))-3)*200+1,200))</f>
        <v>Cebu City</v>
      </c>
      <c r="AI4705" s="1" t="str">
        <f>TRIM(MID(SUBSTITUTE($H4705,",",REPT(" ",200)),(LEN($H4705)-LEN(SUBSTITUTE($H4705,",",""))-2)*200+1,200))</f>
        <v>Central Visayas</v>
      </c>
      <c r="AJ4705" s="1" t="s">
        <v>55</v>
      </c>
      <c r="AK4705" t="s">
        <v>17677</v>
      </c>
      <c r="AL4705" s="2">
        <v>0</v>
      </c>
      <c r="AM4705" s="1" t="s">
        <v>14848</v>
      </c>
    </row>
    <row r="4706" spans="1:39" ht="12.75" customHeight="1">
      <c r="A4706" s="1"/>
      <c r="B4706" s="1" t="s">
        <v>14849</v>
      </c>
      <c r="C4706" s="1" t="s">
        <v>16067</v>
      </c>
      <c r="D4706" s="3" t="str">
        <f ca="1">IFERROR(__xludf.DUMMYFUNCTION("PROPER(REGEXEXTRACT(B4680, ""(?:https?:\/\/)?(?:www\.)?([a-zA-Z0-9-]+)\.""))"),"Skyscanner")</f>
        <v>Skyscanner</v>
      </c>
      <c r="E4706" s="1" t="s">
        <v>14851</v>
      </c>
      <c r="F4706" s="1">
        <v>10.304869999999999</v>
      </c>
      <c r="G4706" s="1">
        <v>123.89825999999999</v>
      </c>
      <c r="H4706" s="1" t="s">
        <v>14852</v>
      </c>
      <c r="I4706" s="1" t="s">
        <v>2622</v>
      </c>
      <c r="J4706" s="1">
        <f>IF(K4706="URBAN",1,IF(K4706="SUBURBAN",2,IF(K4706="RURAL",3,"")))</f>
        <v>1</v>
      </c>
      <c r="K4706" s="1" t="s">
        <v>42</v>
      </c>
      <c r="L4706" s="18">
        <v>46082</v>
      </c>
      <c r="M4706" s="49">
        <v>0.58333333333333337</v>
      </c>
      <c r="N4706" s="18">
        <v>46083</v>
      </c>
      <c r="O4706" s="56">
        <v>0.5</v>
      </c>
      <c r="P4706" s="31" t="str">
        <f>TEXT($L4706, "dddd")</f>
        <v>Sunday</v>
      </c>
      <c r="Q4706" s="39" t="s">
        <v>1341</v>
      </c>
      <c r="R4706" s="39">
        <v>1334</v>
      </c>
      <c r="S4706" s="1" t="str">
        <f>IF(OR(MONTH(L4706)=12, MONTH(L4706)&lt;=5), "Dry Season", "Wet Season")</f>
        <v>Dry Season</v>
      </c>
      <c r="T4706" s="1">
        <v>1</v>
      </c>
      <c r="U4706" s="1">
        <v>0</v>
      </c>
      <c r="V4706" s="1">
        <v>0</v>
      </c>
      <c r="W4706" s="2">
        <f>IF(ISNUMBER(SEARCH("N/A", X4706)), 0, 1)</f>
        <v>0</v>
      </c>
      <c r="X4706" s="1" t="s">
        <v>44</v>
      </c>
      <c r="Y4706" s="1"/>
      <c r="Z4706" s="1"/>
      <c r="AA4706" s="11" cm="1">
        <f t="array" ref="AA4706">IF(ISBLANK(Y4706), 0, VINCentyInvDistance(F4706,G4706,Y4706,Z4706))</f>
        <v>0</v>
      </c>
      <c r="AB4706" s="1">
        <v>1</v>
      </c>
      <c r="AC4706" s="1">
        <v>7.2</v>
      </c>
      <c r="AD4706" s="1">
        <v>3.6</v>
      </c>
      <c r="AE4706" s="1">
        <v>102</v>
      </c>
      <c r="AF4706" s="1"/>
      <c r="AG4706" s="1" t="s">
        <v>731</v>
      </c>
      <c r="AH4706" s="1" t="str">
        <f>TRIM(MID(SUBSTITUTE($H4706,",",REPT(" ",200)),(LEN($H4706)-LEN(SUBSTITUTE($H4706,",",""))-3)*200+1,200))</f>
        <v>Cebu City</v>
      </c>
      <c r="AI4706" s="1" t="str">
        <f>TRIM(MID(SUBSTITUTE($H4706,",",REPT(" ",200)),(LEN($H4706)-LEN(SUBSTITUTE($H4706,",",""))-2)*200+1,200))</f>
        <v>Central Visayas</v>
      </c>
      <c r="AJ4706" s="1" t="s">
        <v>55</v>
      </c>
      <c r="AK4706" t="s">
        <v>17678</v>
      </c>
      <c r="AL4706" s="1">
        <v>2</v>
      </c>
      <c r="AM4706" s="1" t="s">
        <v>14853</v>
      </c>
    </row>
    <row r="4707" spans="1:39" ht="12.75" customHeight="1">
      <c r="A4707" s="1"/>
      <c r="B4707" s="1" t="s">
        <v>14854</v>
      </c>
      <c r="C4707" s="1" t="s">
        <v>16068</v>
      </c>
      <c r="D4707" s="3" t="str">
        <f ca="1">IFERROR(__xludf.DUMMYFUNCTION("PROPER(REGEXEXTRACT(B4681, ""(?:https?:\/\/)?(?:www\.)?([a-zA-Z0-9-]+)\.""))"),"Skyscanner")</f>
        <v>Skyscanner</v>
      </c>
      <c r="E4707" s="1" t="s">
        <v>14856</v>
      </c>
      <c r="F4707" s="1">
        <v>10.320261</v>
      </c>
      <c r="G4707" s="1">
        <v>123.90307900000001</v>
      </c>
      <c r="H4707" s="1" t="s">
        <v>14857</v>
      </c>
      <c r="I4707" s="1" t="s">
        <v>2622</v>
      </c>
      <c r="J4707" s="1">
        <f>IF(K4707="URBAN",1,IF(K4707="SUBURBAN",2,IF(K4707="RURAL",3,"")))</f>
        <v>1</v>
      </c>
      <c r="K4707" s="1" t="s">
        <v>42</v>
      </c>
      <c r="L4707" s="18">
        <v>46082</v>
      </c>
      <c r="M4707" s="49">
        <v>0.625</v>
      </c>
      <c r="N4707" s="18">
        <v>46083</v>
      </c>
      <c r="O4707" s="56">
        <v>0.5</v>
      </c>
      <c r="P4707" s="31" t="str">
        <f>TEXT($L4707, "dddd")</f>
        <v>Sunday</v>
      </c>
      <c r="Q4707" s="39" t="s">
        <v>43</v>
      </c>
      <c r="R4707" s="39">
        <v>2827</v>
      </c>
      <c r="S4707" s="1" t="str">
        <f>IF(OR(MONTH(L4707)=12, MONTH(L4707)&lt;=5), "Dry Season", "Wet Season")</f>
        <v>Dry Season</v>
      </c>
      <c r="T4707" s="1">
        <v>1</v>
      </c>
      <c r="U4707" s="1">
        <v>0</v>
      </c>
      <c r="V4707" s="1">
        <v>0</v>
      </c>
      <c r="W4707" s="2">
        <f>IF(ISNUMBER(SEARCH("N/A", X4707)), 0, 1)</f>
        <v>0</v>
      </c>
      <c r="X4707" s="1" t="s">
        <v>44</v>
      </c>
      <c r="Y4707" s="1"/>
      <c r="Z4707" s="1"/>
      <c r="AA4707" s="11" cm="1">
        <f t="array" ref="AA4707">IF(ISBLANK(Y4707), 0, VINCentyInvDistance(F4707,G4707,Y4707,Z4707))</f>
        <v>0</v>
      </c>
      <c r="AB4707" s="1">
        <v>0</v>
      </c>
      <c r="AC4707" s="1">
        <v>7.4</v>
      </c>
      <c r="AD4707" s="1">
        <v>0</v>
      </c>
      <c r="AE4707" s="1">
        <v>1245</v>
      </c>
      <c r="AF4707" s="1"/>
      <c r="AG4707" s="1" t="s">
        <v>731</v>
      </c>
      <c r="AH4707" s="1" t="str">
        <f>TRIM(MID(SUBSTITUTE($H4707,",",REPT(" ",200)),(LEN($H4707)-LEN(SUBSTITUTE($H4707,",",""))-3)*200+1,200))</f>
        <v>Cebu City</v>
      </c>
      <c r="AI4707" s="1" t="str">
        <f>TRIM(MID(SUBSTITUTE($H4707,",",REPT(" ",200)),(LEN($H4707)-LEN(SUBSTITUTE($H4707,",",""))-2)*200+1,200))</f>
        <v>Central Visayas</v>
      </c>
      <c r="AJ4707" s="1" t="s">
        <v>55</v>
      </c>
      <c r="AK4707" t="s">
        <v>17679</v>
      </c>
      <c r="AL4707" s="1">
        <v>3</v>
      </c>
      <c r="AM4707" s="1" t="s">
        <v>14858</v>
      </c>
    </row>
    <row r="4708" spans="1:39" ht="12.75" customHeight="1">
      <c r="A4708" s="1"/>
      <c r="B4708" s="1" t="s">
        <v>14859</v>
      </c>
      <c r="C4708" s="1" t="s">
        <v>16069</v>
      </c>
      <c r="D4708" s="3" t="str">
        <f ca="1">IFERROR(__xludf.DUMMYFUNCTION("PROPER(REGEXEXTRACT(B4682, ""(?:https?:\/\/)?(?:www\.)?([a-zA-Z0-9-]+)\.""))"),"Skyscanner")</f>
        <v>Skyscanner</v>
      </c>
      <c r="E4708" s="1" t="s">
        <v>14861</v>
      </c>
      <c r="F4708" s="1">
        <v>10.317318999999999</v>
      </c>
      <c r="G4708" s="1">
        <v>123.893422</v>
      </c>
      <c r="H4708" s="1" t="s">
        <v>14862</v>
      </c>
      <c r="I4708" s="1" t="s">
        <v>2622</v>
      </c>
      <c r="J4708" s="1">
        <f>IF(K4708="URBAN",1,IF(K4708="SUBURBAN",2,IF(K4708="RURAL",3,"")))</f>
        <v>1</v>
      </c>
      <c r="K4708" s="1" t="s">
        <v>42</v>
      </c>
      <c r="L4708" s="18">
        <v>46082</v>
      </c>
      <c r="M4708" s="49">
        <v>0.58333333333333337</v>
      </c>
      <c r="N4708" s="18">
        <v>46083</v>
      </c>
      <c r="O4708" s="56">
        <v>0.5</v>
      </c>
      <c r="P4708" s="31" t="str">
        <f>TEXT($L4708, "dddd")</f>
        <v>Sunday</v>
      </c>
      <c r="Q4708" s="39" t="s">
        <v>207</v>
      </c>
      <c r="R4708" s="39">
        <v>5422</v>
      </c>
      <c r="S4708" s="1" t="str">
        <f>IF(OR(MONTH(L4708)=12, MONTH(L4708)&lt;=5), "Dry Season", "Wet Season")</f>
        <v>Dry Season</v>
      </c>
      <c r="T4708" s="1">
        <v>1</v>
      </c>
      <c r="U4708" s="1">
        <v>0</v>
      </c>
      <c r="V4708" s="1">
        <v>0</v>
      </c>
      <c r="W4708" s="2">
        <f>IF(ISNUMBER(SEARCH("N/A", X4708)), 0, 1)</f>
        <v>0</v>
      </c>
      <c r="X4708" s="1" t="s">
        <v>44</v>
      </c>
      <c r="Y4708" s="1"/>
      <c r="Z4708" s="1"/>
      <c r="AA4708" s="11" cm="1">
        <f t="array" ref="AA4708">IF(ISBLANK(Y4708), 0, VINCentyInvDistance(F4708,G4708,Y4708,Z4708))</f>
        <v>0</v>
      </c>
      <c r="AB4708" s="1">
        <v>1</v>
      </c>
      <c r="AC4708" s="1">
        <v>8.4</v>
      </c>
      <c r="AD4708" s="1">
        <v>4.2</v>
      </c>
      <c r="AE4708" s="1">
        <v>1288</v>
      </c>
      <c r="AF4708" s="1"/>
      <c r="AG4708" s="1" t="s">
        <v>731</v>
      </c>
      <c r="AH4708" s="1" t="str">
        <f>TRIM(MID(SUBSTITUTE($H4708,",",REPT(" ",200)),(LEN($H4708)-LEN(SUBSTITUTE($H4708,",",""))-3)*200+1,200))</f>
        <v>Cebu City</v>
      </c>
      <c r="AI4708" s="1" t="str">
        <f>TRIM(MID(SUBSTITUTE($H4708,",",REPT(" ",200)),(LEN($H4708)-LEN(SUBSTITUTE($H4708,",",""))-2)*200+1,200))</f>
        <v>Central Visayas</v>
      </c>
      <c r="AJ4708" s="1" t="s">
        <v>55</v>
      </c>
      <c r="AK4708" t="s">
        <v>17680</v>
      </c>
      <c r="AL4708" s="1">
        <v>4</v>
      </c>
      <c r="AM4708" s="1" t="s">
        <v>14863</v>
      </c>
    </row>
    <row r="4709" spans="1:39" ht="12.75" customHeight="1">
      <c r="A4709" s="1"/>
      <c r="B4709" s="1" t="s">
        <v>14864</v>
      </c>
      <c r="C4709" s="1" t="s">
        <v>16070</v>
      </c>
      <c r="D4709" s="3" t="str">
        <f ca="1">IFERROR(__xludf.DUMMYFUNCTION("PROPER(REGEXEXTRACT(B4683, ""(?:https?:\/\/)?(?:www\.)?([a-zA-Z0-9-]+)\.""))"),"Skyscanner")</f>
        <v>Skyscanner</v>
      </c>
      <c r="E4709" s="1" t="s">
        <v>14866</v>
      </c>
      <c r="F4709" s="1">
        <v>10.310840000000001</v>
      </c>
      <c r="G4709" s="1">
        <v>123.89725</v>
      </c>
      <c r="H4709" s="1" t="s">
        <v>14847</v>
      </c>
      <c r="I4709" s="1" t="s">
        <v>2622</v>
      </c>
      <c r="J4709" s="1">
        <f>IF(K4709="URBAN",1,IF(K4709="SUBURBAN",2,IF(K4709="RURAL",3,"")))</f>
        <v>1</v>
      </c>
      <c r="K4709" s="1" t="s">
        <v>42</v>
      </c>
      <c r="L4709" s="18">
        <v>46082</v>
      </c>
      <c r="M4709" s="49">
        <v>0.625</v>
      </c>
      <c r="N4709" s="18">
        <v>46083</v>
      </c>
      <c r="O4709" s="56">
        <v>0.5</v>
      </c>
      <c r="P4709" s="31" t="str">
        <f>TEXT($L4709, "dddd")</f>
        <v>Sunday</v>
      </c>
      <c r="Q4709" s="39" t="s">
        <v>43</v>
      </c>
      <c r="R4709" s="39">
        <v>1895</v>
      </c>
      <c r="S4709" s="1" t="str">
        <f>IF(OR(MONTH(L4709)=12, MONTH(L4709)&lt;=5), "Dry Season", "Wet Season")</f>
        <v>Dry Season</v>
      </c>
      <c r="T4709" s="1">
        <v>1</v>
      </c>
      <c r="U4709" s="1">
        <v>0</v>
      </c>
      <c r="V4709" s="1">
        <v>0</v>
      </c>
      <c r="W4709" s="2">
        <f>IF(ISNUMBER(SEARCH("N/A", X4709)), 0, 1)</f>
        <v>0</v>
      </c>
      <c r="X4709" s="1" t="s">
        <v>44</v>
      </c>
      <c r="Y4709" s="1"/>
      <c r="Z4709" s="1"/>
      <c r="AA4709" s="11" cm="1">
        <f t="array" ref="AA4709">IF(ISBLANK(Y4709), 0, VINCentyInvDistance(F4709,G4709,Y4709,Z4709))</f>
        <v>0</v>
      </c>
      <c r="AB4709" s="1">
        <v>0</v>
      </c>
      <c r="AC4709" s="1">
        <v>0</v>
      </c>
      <c r="AD4709" s="1">
        <v>0</v>
      </c>
      <c r="AE4709" s="1"/>
      <c r="AF4709" s="1"/>
      <c r="AG4709" s="1" t="s">
        <v>731</v>
      </c>
      <c r="AH4709" s="1" t="str">
        <f>TRIM(MID(SUBSTITUTE($H4709,",",REPT(" ",200)),(LEN($H4709)-LEN(SUBSTITUTE($H4709,",",""))-3)*200+1,200))</f>
        <v>Cebu City</v>
      </c>
      <c r="AI4709" s="1" t="str">
        <f>TRIM(MID(SUBSTITUTE($H4709,",",REPT(" ",200)),(LEN($H4709)-LEN(SUBSTITUTE($H4709,",",""))-2)*200+1,200))</f>
        <v>Central Visayas</v>
      </c>
      <c r="AJ4709" s="1" t="s">
        <v>55</v>
      </c>
      <c r="AK4709" t="s">
        <v>17681</v>
      </c>
      <c r="AL4709" s="2">
        <v>0</v>
      </c>
      <c r="AM4709" s="1" t="s">
        <v>14867</v>
      </c>
    </row>
    <row r="4710" spans="1:39" ht="12.75" customHeight="1">
      <c r="A4710" s="1"/>
      <c r="B4710" s="1" t="s">
        <v>14868</v>
      </c>
      <c r="C4710" s="1" t="s">
        <v>16071</v>
      </c>
      <c r="D4710" s="3" t="str">
        <f ca="1">IFERROR(__xludf.DUMMYFUNCTION("PROPER(REGEXEXTRACT(B4684, ""(?:https?:\/\/)?(?:www\.)?([a-zA-Z0-9-]+)\.""))"),"Skyscanner")</f>
        <v>Skyscanner</v>
      </c>
      <c r="E4710" s="1" t="s">
        <v>14870</v>
      </c>
      <c r="F4710" s="1">
        <v>10.31366</v>
      </c>
      <c r="G4710" s="1">
        <v>123.8929</v>
      </c>
      <c r="H4710" s="1" t="s">
        <v>14871</v>
      </c>
      <c r="I4710" s="1" t="s">
        <v>2622</v>
      </c>
      <c r="J4710" s="1">
        <f>IF(K4710="URBAN",1,IF(K4710="SUBURBAN",2,IF(K4710="RURAL",3,"")))</f>
        <v>1</v>
      </c>
      <c r="K4710" s="1" t="s">
        <v>42</v>
      </c>
      <c r="L4710" s="18">
        <v>46082</v>
      </c>
      <c r="M4710" s="49">
        <v>0.625</v>
      </c>
      <c r="N4710" s="18">
        <v>46083</v>
      </c>
      <c r="O4710" s="56">
        <v>0.5</v>
      </c>
      <c r="P4710" s="31" t="str">
        <f>TEXT($L4710, "dddd")</f>
        <v>Sunday</v>
      </c>
      <c r="Q4710" s="39" t="s">
        <v>207</v>
      </c>
      <c r="R4710" s="39">
        <v>2652</v>
      </c>
      <c r="S4710" s="1" t="str">
        <f>IF(OR(MONTH(L4710)=12, MONTH(L4710)&lt;=5), "Dry Season", "Wet Season")</f>
        <v>Dry Season</v>
      </c>
      <c r="T4710" s="1">
        <v>1</v>
      </c>
      <c r="U4710" s="1">
        <v>0</v>
      </c>
      <c r="V4710" s="1">
        <v>0</v>
      </c>
      <c r="W4710" s="2">
        <f>IF(ISNUMBER(SEARCH("N/A", X4710)), 0, 1)</f>
        <v>0</v>
      </c>
      <c r="X4710" s="1" t="s">
        <v>44</v>
      </c>
      <c r="Y4710" s="1"/>
      <c r="Z4710" s="1"/>
      <c r="AA4710" s="11" cm="1">
        <f t="array" ref="AA4710">IF(ISBLANK(Y4710), 0, VINCentyInvDistance(F4710,G4710,Y4710,Z4710))</f>
        <v>0</v>
      </c>
      <c r="AB4710" s="1">
        <v>1</v>
      </c>
      <c r="AC4710" s="1">
        <v>8.8000000000000007</v>
      </c>
      <c r="AD4710" s="1">
        <v>0</v>
      </c>
      <c r="AE4710" s="1">
        <v>456</v>
      </c>
      <c r="AF4710" s="1"/>
      <c r="AG4710" s="1" t="s">
        <v>731</v>
      </c>
      <c r="AH4710" s="1" t="str">
        <f>TRIM(MID(SUBSTITUTE($H4710,",",REPT(" ",200)),(LEN($H4710)-LEN(SUBSTITUTE($H4710,",",""))-3)*200+1,200))</f>
        <v>Cebu City</v>
      </c>
      <c r="AI4710" s="1" t="str">
        <f>TRIM(MID(SUBSTITUTE($H4710,",",REPT(" ",200)),(LEN($H4710)-LEN(SUBSTITUTE($H4710,",",""))-2)*200+1,200))</f>
        <v>Central Visayas</v>
      </c>
      <c r="AJ4710" s="1" t="s">
        <v>55</v>
      </c>
      <c r="AK4710" t="s">
        <v>17682</v>
      </c>
      <c r="AL4710" s="1">
        <v>3</v>
      </c>
      <c r="AM4710" s="1" t="s">
        <v>14872</v>
      </c>
    </row>
    <row r="4711" spans="1:39" ht="12.75" customHeight="1">
      <c r="A4711" s="1"/>
      <c r="B4711" s="1" t="s">
        <v>14873</v>
      </c>
      <c r="C4711" s="1" t="s">
        <v>16072</v>
      </c>
      <c r="D4711" s="3" t="str">
        <f ca="1">IFERROR(__xludf.DUMMYFUNCTION("PROPER(REGEXEXTRACT(B4685, ""(?:https?:\/\/)?(?:www\.)?([a-zA-Z0-9-]+)\.""))"),"Skyscanner")</f>
        <v>Skyscanner</v>
      </c>
      <c r="E4711" s="1" t="s">
        <v>14875</v>
      </c>
      <c r="F4711" s="1">
        <v>10.317755999999999</v>
      </c>
      <c r="G4711" s="1">
        <v>123.902491</v>
      </c>
      <c r="H4711" s="1" t="s">
        <v>14876</v>
      </c>
      <c r="I4711" s="1" t="s">
        <v>2622</v>
      </c>
      <c r="J4711" s="1">
        <f>IF(K4711="URBAN",1,IF(K4711="SUBURBAN",2,IF(K4711="RURAL",3,"")))</f>
        <v>1</v>
      </c>
      <c r="K4711" s="1" t="s">
        <v>42</v>
      </c>
      <c r="L4711" s="18">
        <v>46082</v>
      </c>
      <c r="M4711" s="49">
        <v>0.58333333333333337</v>
      </c>
      <c r="N4711" s="18">
        <v>46083</v>
      </c>
      <c r="O4711" s="56">
        <v>0.5</v>
      </c>
      <c r="P4711" s="31" t="str">
        <f>TEXT($L4711, "dddd")</f>
        <v>Sunday</v>
      </c>
      <c r="Q4711" s="39" t="s">
        <v>1341</v>
      </c>
      <c r="R4711" s="39">
        <v>1696</v>
      </c>
      <c r="S4711" s="1" t="str">
        <f>IF(OR(MONTH(L4711)=12, MONTH(L4711)&lt;=5), "Dry Season", "Wet Season")</f>
        <v>Dry Season</v>
      </c>
      <c r="T4711" s="1">
        <v>1</v>
      </c>
      <c r="U4711" s="1">
        <v>0</v>
      </c>
      <c r="V4711" s="1">
        <v>0</v>
      </c>
      <c r="W4711" s="2">
        <f>IF(ISNUMBER(SEARCH("N/A", X4711)), 0, 1)</f>
        <v>0</v>
      </c>
      <c r="X4711" s="1" t="s">
        <v>44</v>
      </c>
      <c r="Y4711" s="1"/>
      <c r="Z4711" s="1"/>
      <c r="AA4711" s="11" cm="1">
        <f t="array" ref="AA4711">IF(ISBLANK(Y4711), 0, VINCentyInvDistance(F4711,G4711,Y4711,Z4711))</f>
        <v>0</v>
      </c>
      <c r="AB4711" s="1">
        <v>0</v>
      </c>
      <c r="AC4711" s="1">
        <v>8</v>
      </c>
      <c r="AD4711" s="1">
        <v>4</v>
      </c>
      <c r="AE4711" s="1">
        <v>1654</v>
      </c>
      <c r="AF4711" s="1"/>
      <c r="AG4711" s="1" t="s">
        <v>731</v>
      </c>
      <c r="AH4711" s="1" t="str">
        <f>TRIM(MID(SUBSTITUTE($H4711,",",REPT(" ",200)),(LEN($H4711)-LEN(SUBSTITUTE($H4711,",",""))-3)*200+1,200))</f>
        <v>Cebu City</v>
      </c>
      <c r="AI4711" s="1" t="str">
        <f>TRIM(MID(SUBSTITUTE($H4711,",",REPT(" ",200)),(LEN($H4711)-LEN(SUBSTITUTE($H4711,",",""))-2)*200+1,200))</f>
        <v>Central Visayas</v>
      </c>
      <c r="AJ4711" s="1" t="s">
        <v>55</v>
      </c>
      <c r="AK4711" t="s">
        <v>14877</v>
      </c>
      <c r="AL4711" s="1">
        <v>3</v>
      </c>
      <c r="AM4711" s="1" t="s">
        <v>14878</v>
      </c>
    </row>
    <row r="4712" spans="1:39" ht="12.75" customHeight="1">
      <c r="A4712" s="1"/>
      <c r="B4712" s="1" t="s">
        <v>14903</v>
      </c>
      <c r="C4712" s="1" t="s">
        <v>16073</v>
      </c>
      <c r="D4712" s="3" t="str">
        <f ca="1">IFERROR(__xludf.DUMMYFUNCTION("PROPER(REGEXEXTRACT(B4686, ""(?:https?:\/\/)?(?:www\.)?([a-zA-Z0-9-]+)\.""))"),"Skyscanner")</f>
        <v>Skyscanner</v>
      </c>
      <c r="E4712" s="1" t="s">
        <v>14905</v>
      </c>
      <c r="F4712" s="1">
        <v>10.33281</v>
      </c>
      <c r="G4712" s="1">
        <v>123.90907</v>
      </c>
      <c r="H4712" s="1" t="s">
        <v>14906</v>
      </c>
      <c r="I4712" s="1" t="s">
        <v>2622</v>
      </c>
      <c r="J4712" s="1">
        <f>IF(K4712="URBAN",1,IF(K4712="SUBURBAN",2,IF(K4712="RURAL",3,"")))</f>
        <v>1</v>
      </c>
      <c r="K4712" s="1" t="s">
        <v>42</v>
      </c>
      <c r="L4712" s="18">
        <v>46082</v>
      </c>
      <c r="M4712" s="49">
        <v>0.58333333333333337</v>
      </c>
      <c r="N4712" s="18">
        <v>46083</v>
      </c>
      <c r="O4712" s="56">
        <v>0.5</v>
      </c>
      <c r="P4712" s="31" t="str">
        <f>TEXT($L4712, "dddd")</f>
        <v>Sunday</v>
      </c>
      <c r="Q4712" s="39" t="s">
        <v>43</v>
      </c>
      <c r="R4712" s="39">
        <v>0</v>
      </c>
      <c r="S4712" s="1" t="str">
        <f>IF(OR(MONTH(L4712)=12, MONTH(L4712)&lt;=5), "Dry Season", "Wet Season")</f>
        <v>Dry Season</v>
      </c>
      <c r="T4712" s="1">
        <v>1</v>
      </c>
      <c r="U4712" s="1">
        <v>0</v>
      </c>
      <c r="V4712" s="1">
        <v>0</v>
      </c>
      <c r="W4712" s="2">
        <f>IF(ISNUMBER(SEARCH("N/A", X4712)), 0, 1)</f>
        <v>0</v>
      </c>
      <c r="X4712" s="1" t="s">
        <v>44</v>
      </c>
      <c r="Y4712" s="1"/>
      <c r="Z4712" s="1"/>
      <c r="AA4712" s="11" cm="1">
        <f t="array" ref="AA4712">IF(ISBLANK(Y4712), 0, VINCentyInvDistance(F4712,G4712,Y4712,Z4712))</f>
        <v>0</v>
      </c>
      <c r="AB4712" s="1">
        <v>0</v>
      </c>
      <c r="AC4712" s="1">
        <v>0</v>
      </c>
      <c r="AD4712" s="1">
        <v>0</v>
      </c>
      <c r="AE4712" s="1"/>
      <c r="AF4712" s="1"/>
      <c r="AG4712" s="1" t="s">
        <v>731</v>
      </c>
      <c r="AH4712" s="1" t="str">
        <f>TRIM(MID(SUBSTITUTE($H4712,",",REPT(" ",200)),(LEN($H4712)-LEN(SUBSTITUTE($H4712,",",""))-3)*200+1,200))</f>
        <v>Cebu City</v>
      </c>
      <c r="AI4712" s="1" t="str">
        <f>TRIM(MID(SUBSTITUTE($H4712,",",REPT(" ",200)),(LEN($H4712)-LEN(SUBSTITUTE($H4712,",",""))-2)*200+1,200))</f>
        <v>Central Visayas</v>
      </c>
      <c r="AJ4712" s="1" t="s">
        <v>55</v>
      </c>
      <c r="AK4712" t="s">
        <v>16465</v>
      </c>
      <c r="AL4712" s="2">
        <v>0</v>
      </c>
      <c r="AM4712" s="1" t="s">
        <v>14907</v>
      </c>
    </row>
    <row r="4713" spans="1:39" ht="12.75" customHeight="1">
      <c r="A4713" s="1"/>
      <c r="B4713" s="1" t="s">
        <v>15630</v>
      </c>
      <c r="C4713" s="1" t="s">
        <v>16074</v>
      </c>
      <c r="D4713" s="3" t="str">
        <f ca="1">IFERROR(__xludf.DUMMYFUNCTION("PROPER(REGEXEXTRACT(B4687, ""(?:https?:\/\/)?(?:www\.)?([a-zA-Z0-9-]+)\.""))"),"Skyscanner")</f>
        <v>Skyscanner</v>
      </c>
      <c r="E4713" s="1" t="s">
        <v>15632</v>
      </c>
      <c r="F4713" s="1">
        <v>10.283010000000001</v>
      </c>
      <c r="G4713" s="1">
        <v>123.85852</v>
      </c>
      <c r="H4713" s="1" t="s">
        <v>15633</v>
      </c>
      <c r="I4713" s="1" t="s">
        <v>2622</v>
      </c>
      <c r="J4713" s="1">
        <f>IF(K4713="URBAN",1,IF(K4713="SUBURBAN",2,IF(K4713="RURAL",3,"")))</f>
        <v>1</v>
      </c>
      <c r="K4713" s="1" t="s">
        <v>42</v>
      </c>
      <c r="L4713" s="18">
        <v>46082</v>
      </c>
      <c r="M4713" s="49">
        <v>0.625</v>
      </c>
      <c r="N4713" s="18">
        <v>46083</v>
      </c>
      <c r="O4713" s="56">
        <v>0.45833333333333331</v>
      </c>
      <c r="P4713" s="31" t="str">
        <f>TEXT($L4713, "dddd")</f>
        <v>Sunday</v>
      </c>
      <c r="Q4713" s="39" t="s">
        <v>43</v>
      </c>
      <c r="R4713" s="39">
        <v>1609</v>
      </c>
      <c r="S4713" s="1" t="str">
        <f>IF(OR(MONTH(L4713)=12, MONTH(L4713)&lt;=5), "Dry Season", "Wet Season")</f>
        <v>Dry Season</v>
      </c>
      <c r="T4713" s="1">
        <v>1</v>
      </c>
      <c r="U4713" s="1">
        <v>0</v>
      </c>
      <c r="V4713" s="1">
        <v>0</v>
      </c>
      <c r="W4713" s="2">
        <f>IF(ISNUMBER(SEARCH("N/A", X4713)), 0, 1)</f>
        <v>0</v>
      </c>
      <c r="X4713" s="1" t="s">
        <v>44</v>
      </c>
      <c r="Y4713" s="1"/>
      <c r="Z4713" s="1"/>
      <c r="AA4713" s="11" cm="1">
        <f t="array" ref="AA4713">IF(ISBLANK(Y4713), 0, VINCentyInvDistance(F4713,G4713,Y4713,Z4713))</f>
        <v>0</v>
      </c>
      <c r="AB4713" s="1">
        <v>0</v>
      </c>
      <c r="AC4713" s="1">
        <v>0</v>
      </c>
      <c r="AD4713" s="1">
        <v>0</v>
      </c>
      <c r="AE4713" s="1"/>
      <c r="AF4713" s="1"/>
      <c r="AG4713" s="1" t="s">
        <v>731</v>
      </c>
      <c r="AH4713" s="1" t="str">
        <f>TRIM(MID(SUBSTITUTE($H4713,",",REPT(" ",200)),(LEN($H4713)-LEN(SUBSTITUTE($H4713,",",""))-3)*200+1,200))</f>
        <v>Cebu City</v>
      </c>
      <c r="AI4713" s="1" t="str">
        <f>TRIM(MID(SUBSTITUTE($H4713,",",REPT(" ",200)),(LEN($H4713)-LEN(SUBSTITUTE($H4713,",",""))-2)*200+1,200))</f>
        <v>Central Visayas</v>
      </c>
      <c r="AJ4713" s="1" t="s">
        <v>55</v>
      </c>
      <c r="AK4713" t="s">
        <v>16465</v>
      </c>
      <c r="AL4713" s="2">
        <v>0</v>
      </c>
      <c r="AM4713" s="1" t="s">
        <v>15634</v>
      </c>
    </row>
    <row r="4714" spans="1:39" ht="12.75" customHeight="1">
      <c r="A4714" s="1"/>
      <c r="B4714" s="1" t="s">
        <v>16075</v>
      </c>
      <c r="C4714" s="1" t="s">
        <v>16076</v>
      </c>
      <c r="D4714" s="3" t="str">
        <f ca="1">IFERROR(__xludf.DUMMYFUNCTION("PROPER(REGEXEXTRACT(B4688, ""(?:https?:\/\/)?(?:www\.)?([a-zA-Z0-9-]+)\.""))"),"Skyscanner")</f>
        <v>Skyscanner</v>
      </c>
      <c r="E4714" s="1" t="s">
        <v>16034</v>
      </c>
      <c r="F4714" s="1">
        <v>10.34116</v>
      </c>
      <c r="G4714" s="1">
        <v>123.90832</v>
      </c>
      <c r="H4714" s="1" t="s">
        <v>16035</v>
      </c>
      <c r="I4714" s="1" t="s">
        <v>2622</v>
      </c>
      <c r="J4714" s="1">
        <f>IF(K4714="URBAN",1,IF(K4714="SUBURBAN",2,IF(K4714="RURAL",3,"")))</f>
        <v>1</v>
      </c>
      <c r="K4714" s="1" t="s">
        <v>42</v>
      </c>
      <c r="L4714" s="18">
        <v>46082</v>
      </c>
      <c r="M4714" s="49">
        <v>0.58333333333333337</v>
      </c>
      <c r="N4714" s="18">
        <v>46083</v>
      </c>
      <c r="O4714" s="56">
        <v>0.45833333333333331</v>
      </c>
      <c r="P4714" s="31" t="str">
        <f>TEXT($L4714, "dddd")</f>
        <v>Sunday</v>
      </c>
      <c r="Q4714" s="39" t="s">
        <v>207</v>
      </c>
      <c r="R4714" s="39">
        <v>2020</v>
      </c>
      <c r="S4714" s="1" t="str">
        <f>IF(OR(MONTH(L4714)=12, MONTH(L4714)&lt;=5), "Dry Season", "Wet Season")</f>
        <v>Dry Season</v>
      </c>
      <c r="T4714" s="1">
        <v>1</v>
      </c>
      <c r="U4714" s="1">
        <v>0</v>
      </c>
      <c r="V4714" s="1">
        <v>0</v>
      </c>
      <c r="W4714" s="2">
        <f>IF(ISNUMBER(SEARCH("N/A", X4714)), 0, 1)</f>
        <v>0</v>
      </c>
      <c r="X4714" s="1" t="s">
        <v>44</v>
      </c>
      <c r="Y4714" s="1"/>
      <c r="Z4714" s="1"/>
      <c r="AA4714" s="11" cm="1">
        <f t="array" ref="AA4714">IF(ISBLANK(Y4714), 0, VINCentyInvDistance(F4714,G4714,Y4714,Z4714))</f>
        <v>0</v>
      </c>
      <c r="AB4714" s="1">
        <v>0</v>
      </c>
      <c r="AC4714" s="1">
        <v>0</v>
      </c>
      <c r="AD4714" s="1">
        <v>0</v>
      </c>
      <c r="AE4714" s="1"/>
      <c r="AF4714" s="1"/>
      <c r="AG4714" s="1" t="s">
        <v>731</v>
      </c>
      <c r="AH4714" s="1" t="str">
        <f>TRIM(MID(SUBSTITUTE($H4714,",",REPT(" ",200)),(LEN($H4714)-LEN(SUBSTITUTE($H4714,",",""))-3)*200+1,200))</f>
        <v>Cebu City</v>
      </c>
      <c r="AI4714" s="1" t="str">
        <f>TRIM(MID(SUBSTITUTE($H4714,",",REPT(" ",200)),(LEN($H4714)-LEN(SUBSTITUTE($H4714,",",""))-2)*200+1,200))</f>
        <v>Central Visayas</v>
      </c>
      <c r="AJ4714" s="1" t="s">
        <v>55</v>
      </c>
      <c r="AK4714" t="s">
        <v>17774</v>
      </c>
      <c r="AL4714" s="2">
        <v>0</v>
      </c>
      <c r="AM4714" s="1" t="s">
        <v>16077</v>
      </c>
    </row>
    <row r="4715" spans="1:39" ht="12.75" customHeight="1">
      <c r="A4715" s="1"/>
      <c r="B4715" s="1" t="s">
        <v>16078</v>
      </c>
      <c r="C4715" s="1" t="s">
        <v>16079</v>
      </c>
      <c r="D4715" s="3" t="str">
        <f ca="1">IFERROR(__xludf.DUMMYFUNCTION("PROPER(REGEXEXTRACT(B4689, ""(?:https?:\/\/)?(?:www\.)?([a-zA-Z0-9-]+)\.""))"),"Skyscanner")</f>
        <v>Skyscanner</v>
      </c>
      <c r="E4715" s="1" t="s">
        <v>16080</v>
      </c>
      <c r="F4715" s="1">
        <v>10.32316</v>
      </c>
      <c r="G4715" s="1">
        <v>123.91121</v>
      </c>
      <c r="H4715" s="1" t="s">
        <v>16081</v>
      </c>
      <c r="I4715" s="1" t="s">
        <v>41</v>
      </c>
      <c r="J4715" s="1">
        <f>IF(K4715="URBAN",1,IF(K4715="SUBURBAN",2,IF(K4715="RURAL",3,"")))</f>
        <v>1</v>
      </c>
      <c r="K4715" s="1" t="s">
        <v>42</v>
      </c>
      <c r="L4715" s="18">
        <v>46082</v>
      </c>
      <c r="M4715" s="49">
        <v>0.58333333333333337</v>
      </c>
      <c r="N4715" s="18">
        <v>46083</v>
      </c>
      <c r="O4715" s="56">
        <v>0.45833333333333331</v>
      </c>
      <c r="P4715" s="31" t="str">
        <f>TEXT($L4715, "dddd")</f>
        <v>Sunday</v>
      </c>
      <c r="Q4715" s="39" t="s">
        <v>186</v>
      </c>
      <c r="R4715" s="39">
        <v>2836</v>
      </c>
      <c r="S4715" s="1" t="str">
        <f>IF(OR(MONTH(L4715)=12, MONTH(L4715)&lt;=5), "Dry Season", "Wet Season")</f>
        <v>Dry Season</v>
      </c>
      <c r="T4715" s="1">
        <v>1</v>
      </c>
      <c r="U4715" s="1">
        <v>1</v>
      </c>
      <c r="V4715" s="1">
        <v>0</v>
      </c>
      <c r="W4715" s="2">
        <f>IF(ISNUMBER(SEARCH("N/A", X4715)), 0, 1)</f>
        <v>0</v>
      </c>
      <c r="X4715" s="1" t="s">
        <v>44</v>
      </c>
      <c r="Y4715" s="1"/>
      <c r="Z4715" s="1"/>
      <c r="AA4715" s="11" cm="1">
        <f t="array" ref="AA4715">IF(ISBLANK(Y4715), 0, VINCentyInvDistance(F4715,G4715,Y4715,Z4715))</f>
        <v>0</v>
      </c>
      <c r="AB4715" s="1">
        <v>0</v>
      </c>
      <c r="AC4715" s="1">
        <v>0</v>
      </c>
      <c r="AD4715" s="1">
        <v>0</v>
      </c>
      <c r="AE4715" s="1"/>
      <c r="AF4715" s="1"/>
      <c r="AG4715" s="1" t="s">
        <v>731</v>
      </c>
      <c r="AH4715" s="1" t="str">
        <f>TRIM(MID(SUBSTITUTE($H4715,",",REPT(" ",200)),(LEN($H4715)-LEN(SUBSTITUTE($H4715,",",""))-3)*200+1,200))</f>
        <v>Cebu City</v>
      </c>
      <c r="AI4715" s="1" t="str">
        <f>TRIM(MID(SUBSTITUTE($H4715,",",REPT(" ",200)),(LEN($H4715)-LEN(SUBSTITUTE($H4715,",",""))-2)*200+1,200))</f>
        <v>Central Visayas</v>
      </c>
      <c r="AJ4715" s="1" t="s">
        <v>55</v>
      </c>
      <c r="AK4715" t="s">
        <v>17775</v>
      </c>
      <c r="AL4715" s="2">
        <v>0</v>
      </c>
      <c r="AM4715" s="1" t="s">
        <v>16082</v>
      </c>
    </row>
    <row r="4716" spans="1:39" ht="12.75" customHeight="1">
      <c r="A4716" s="1"/>
      <c r="B4716" s="1" t="s">
        <v>16083</v>
      </c>
      <c r="C4716" s="1" t="s">
        <v>16084</v>
      </c>
      <c r="D4716" s="3" t="str">
        <f ca="1">IFERROR(__xludf.DUMMYFUNCTION("PROPER(REGEXEXTRACT(B4690, ""(?:https?:\/\/)?(?:www\.)?([a-zA-Z0-9-]+)\.""))"),"Skyscanner")</f>
        <v>Skyscanner</v>
      </c>
      <c r="E4716" s="1" t="s">
        <v>15851</v>
      </c>
      <c r="F4716" s="1">
        <v>10.33178</v>
      </c>
      <c r="G4716" s="1">
        <v>123.90343</v>
      </c>
      <c r="H4716" s="1" t="s">
        <v>6261</v>
      </c>
      <c r="I4716" s="1" t="s">
        <v>2622</v>
      </c>
      <c r="J4716" s="1">
        <f>IF(K4716="URBAN",1,IF(K4716="SUBURBAN",2,IF(K4716="RURAL",3,"")))</f>
        <v>1</v>
      </c>
      <c r="K4716" s="1" t="s">
        <v>42</v>
      </c>
      <c r="L4716" s="18">
        <v>46082</v>
      </c>
      <c r="M4716" s="49">
        <v>0.58333333333333337</v>
      </c>
      <c r="N4716" s="18">
        <v>46083</v>
      </c>
      <c r="O4716" s="56">
        <v>0.45833333333333331</v>
      </c>
      <c r="P4716" s="31" t="str">
        <f>TEXT($L4716, "dddd")</f>
        <v>Sunday</v>
      </c>
      <c r="Q4716" s="39" t="s">
        <v>43</v>
      </c>
      <c r="R4716" s="39">
        <v>1899</v>
      </c>
      <c r="S4716" s="1" t="str">
        <f>IF(OR(MONTH(L4716)=12, MONTH(L4716)&lt;=5), "Dry Season", "Wet Season")</f>
        <v>Dry Season</v>
      </c>
      <c r="T4716" s="1">
        <v>1</v>
      </c>
      <c r="U4716" s="1">
        <v>0</v>
      </c>
      <c r="V4716" s="1">
        <v>0</v>
      </c>
      <c r="W4716" s="2">
        <f>IF(ISNUMBER(SEARCH("N/A", X4716)), 0, 1)</f>
        <v>0</v>
      </c>
      <c r="X4716" s="1" t="s">
        <v>44</v>
      </c>
      <c r="Y4716" s="1"/>
      <c r="Z4716" s="1"/>
      <c r="AA4716" s="11" cm="1">
        <f t="array" ref="AA4716">IF(ISBLANK(Y4716), 0, VINCentyInvDistance(F4716,G4716,Y4716,Z4716))</f>
        <v>0</v>
      </c>
      <c r="AB4716" s="1">
        <v>0</v>
      </c>
      <c r="AC4716" s="1">
        <v>0</v>
      </c>
      <c r="AD4716" s="1">
        <v>0</v>
      </c>
      <c r="AE4716" s="1"/>
      <c r="AF4716" s="1"/>
      <c r="AG4716" s="1" t="s">
        <v>731</v>
      </c>
      <c r="AH4716" s="1" t="str">
        <f>TRIM(MID(SUBSTITUTE($H4716,",",REPT(" ",200)),(LEN($H4716)-LEN(SUBSTITUTE($H4716,",",""))-3)*200+1,200))</f>
        <v>Cebu City</v>
      </c>
      <c r="AI4716" s="1" t="str">
        <f>TRIM(MID(SUBSTITUTE($H4716,",",REPT(" ",200)),(LEN($H4716)-LEN(SUBSTITUTE($H4716,",",""))-2)*200+1,200))</f>
        <v>Central Visayas</v>
      </c>
      <c r="AJ4716" s="1" t="s">
        <v>55</v>
      </c>
      <c r="AK4716" t="s">
        <v>17776</v>
      </c>
      <c r="AL4716" s="2">
        <v>0</v>
      </c>
      <c r="AM4716" s="1" t="s">
        <v>16085</v>
      </c>
    </row>
    <row r="4717" spans="1:39" ht="12.75" customHeight="1">
      <c r="A4717" s="1"/>
      <c r="B4717" s="1" t="s">
        <v>16086</v>
      </c>
      <c r="C4717" s="1" t="s">
        <v>16087</v>
      </c>
      <c r="D4717" s="3" t="str">
        <f ca="1">IFERROR(__xludf.DUMMYFUNCTION("PROPER(REGEXEXTRACT(B4691, ""(?:https?:\/\/)?(?:www\.)?([a-zA-Z0-9-]+)\.""))"),"Skyscanner")</f>
        <v>Skyscanner</v>
      </c>
      <c r="E4717" s="1" t="s">
        <v>15688</v>
      </c>
      <c r="F4717" s="1">
        <v>10.33342</v>
      </c>
      <c r="G4717" s="1">
        <v>123.90886999999999</v>
      </c>
      <c r="H4717" s="1" t="s">
        <v>14906</v>
      </c>
      <c r="I4717" s="1" t="s">
        <v>2622</v>
      </c>
      <c r="J4717" s="1">
        <f>IF(K4717="URBAN",1,IF(K4717="SUBURBAN",2,IF(K4717="RURAL",3,"")))</f>
        <v>1</v>
      </c>
      <c r="K4717" s="1" t="s">
        <v>42</v>
      </c>
      <c r="L4717" s="18">
        <v>46082</v>
      </c>
      <c r="M4717" s="49">
        <v>0.58333333333333337</v>
      </c>
      <c r="N4717" s="18">
        <v>46083</v>
      </c>
      <c r="O4717" s="56">
        <v>0.45833333333333331</v>
      </c>
      <c r="P4717" s="31" t="str">
        <f>TEXT($L4717, "dddd")</f>
        <v>Sunday</v>
      </c>
      <c r="Q4717" s="39" t="s">
        <v>43</v>
      </c>
      <c r="R4717" s="39">
        <v>1743</v>
      </c>
      <c r="S4717" s="1" t="str">
        <f>IF(OR(MONTH(L4717)=12, MONTH(L4717)&lt;=5), "Dry Season", "Wet Season")</f>
        <v>Dry Season</v>
      </c>
      <c r="T4717" s="1">
        <v>1</v>
      </c>
      <c r="U4717" s="1">
        <v>0</v>
      </c>
      <c r="V4717" s="1">
        <v>0</v>
      </c>
      <c r="W4717" s="2">
        <f>IF(ISNUMBER(SEARCH("N/A", X4717)), 0, 1)</f>
        <v>0</v>
      </c>
      <c r="X4717" s="1" t="s">
        <v>44</v>
      </c>
      <c r="Y4717" s="1"/>
      <c r="Z4717" s="1"/>
      <c r="AA4717" s="11" cm="1">
        <f t="array" ref="AA4717">IF(ISBLANK(Y4717), 0, VINCentyInvDistance(F4717,G4717,Y4717,Z4717))</f>
        <v>0</v>
      </c>
      <c r="AB4717" s="1">
        <v>0</v>
      </c>
      <c r="AC4717" s="1">
        <v>0</v>
      </c>
      <c r="AD4717" s="1">
        <v>0</v>
      </c>
      <c r="AE4717" s="1"/>
      <c r="AF4717" s="1"/>
      <c r="AG4717" s="1" t="s">
        <v>731</v>
      </c>
      <c r="AH4717" s="1" t="str">
        <f>TRIM(MID(SUBSTITUTE($H4717,",",REPT(" ",200)),(LEN($H4717)-LEN(SUBSTITUTE($H4717,",",""))-3)*200+1,200))</f>
        <v>Cebu City</v>
      </c>
      <c r="AI4717" s="1" t="str">
        <f>TRIM(MID(SUBSTITUTE($H4717,",",REPT(" ",200)),(LEN($H4717)-LEN(SUBSTITUTE($H4717,",",""))-2)*200+1,200))</f>
        <v>Central Visayas</v>
      </c>
      <c r="AJ4717" s="1" t="s">
        <v>55</v>
      </c>
      <c r="AK4717" t="s">
        <v>17777</v>
      </c>
      <c r="AL4717" s="2">
        <v>0</v>
      </c>
      <c r="AM4717" s="1" t="s">
        <v>16088</v>
      </c>
    </row>
    <row r="4718" spans="1:39" ht="12.75" customHeight="1">
      <c r="A4718" s="1"/>
      <c r="B4718" s="1" t="s">
        <v>16089</v>
      </c>
      <c r="C4718" s="1" t="s">
        <v>16090</v>
      </c>
      <c r="D4718" s="3" t="str">
        <f ca="1">IFERROR(__xludf.DUMMYFUNCTION("PROPER(REGEXEXTRACT(B4692, ""(?:https?:\/\/)?(?:www\.)?([a-zA-Z0-9-]+)\.""))"),"Skyscanner")</f>
        <v>Skyscanner</v>
      </c>
      <c r="E4718" s="1" t="s">
        <v>16091</v>
      </c>
      <c r="F4718" s="1">
        <v>10.333812</v>
      </c>
      <c r="G4718" s="1">
        <v>123.895037</v>
      </c>
      <c r="H4718" s="1" t="s">
        <v>16092</v>
      </c>
      <c r="I4718" s="1" t="s">
        <v>2622</v>
      </c>
      <c r="J4718" s="1">
        <f>IF(K4718="URBAN",1,IF(K4718="SUBURBAN",2,IF(K4718="RURAL",3,"")))</f>
        <v>1</v>
      </c>
      <c r="K4718" s="1" t="s">
        <v>42</v>
      </c>
      <c r="L4718" s="18">
        <v>46082</v>
      </c>
      <c r="M4718" s="49">
        <v>0.58333333333333337</v>
      </c>
      <c r="N4718" s="18">
        <v>46083</v>
      </c>
      <c r="O4718" s="56">
        <v>0.5</v>
      </c>
      <c r="P4718" s="31" t="str">
        <f>TEXT($L4718, "dddd")</f>
        <v>Sunday</v>
      </c>
      <c r="Q4718" s="39" t="s">
        <v>43</v>
      </c>
      <c r="R4718" s="39">
        <v>1727</v>
      </c>
      <c r="S4718" s="1" t="str">
        <f>IF(OR(MONTH(L4718)=12, MONTH(L4718)&lt;=5), "Dry Season", "Wet Season")</f>
        <v>Dry Season</v>
      </c>
      <c r="T4718" s="1">
        <v>1</v>
      </c>
      <c r="U4718" s="1">
        <v>1</v>
      </c>
      <c r="V4718" s="1">
        <v>0</v>
      </c>
      <c r="W4718" s="2">
        <f>IF(ISNUMBER(SEARCH("N/A", X4718)), 0, 1)</f>
        <v>0</v>
      </c>
      <c r="X4718" s="1" t="s">
        <v>44</v>
      </c>
      <c r="Y4718" s="1"/>
      <c r="Z4718" s="1"/>
      <c r="AA4718" s="11" cm="1">
        <f t="array" ref="AA4718">IF(ISBLANK(Y4718), 0, VINCentyInvDistance(F4718,G4718,Y4718,Z4718))</f>
        <v>0</v>
      </c>
      <c r="AB4718" s="1">
        <v>0</v>
      </c>
      <c r="AC4718" s="1">
        <v>0</v>
      </c>
      <c r="AD4718" s="1">
        <v>0</v>
      </c>
      <c r="AE4718" s="1"/>
      <c r="AF4718" s="1"/>
      <c r="AG4718" s="1" t="s">
        <v>731</v>
      </c>
      <c r="AH4718" s="1" t="str">
        <f>TRIM(MID(SUBSTITUTE($H4718,",",REPT(" ",200)),(LEN($H4718)-LEN(SUBSTITUTE($H4718,",",""))-3)*200+1,200))</f>
        <v>Cebu City</v>
      </c>
      <c r="AI4718" s="1" t="str">
        <f>TRIM(MID(SUBSTITUTE($H4718,",",REPT(" ",200)),(LEN($H4718)-LEN(SUBSTITUTE($H4718,",",""))-2)*200+1,200))</f>
        <v>Central Visayas</v>
      </c>
      <c r="AJ4718" s="1" t="s">
        <v>55</v>
      </c>
      <c r="AK4718" t="s">
        <v>17778</v>
      </c>
      <c r="AL4718" s="2">
        <v>0</v>
      </c>
      <c r="AM4718" s="1"/>
    </row>
    <row r="4719" spans="1:39" ht="12.75" customHeight="1">
      <c r="A4719" s="1"/>
      <c r="B4719" s="1" t="s">
        <v>16093</v>
      </c>
      <c r="C4719" s="1" t="s">
        <v>16094</v>
      </c>
      <c r="D4719" s="3" t="str">
        <f ca="1">IFERROR(__xludf.DUMMYFUNCTION("PROPER(REGEXEXTRACT(B4693, ""(?:https?:\/\/)?(?:www\.)?([a-zA-Z0-9-]+)\.""))"),"Skyscanner")</f>
        <v>Skyscanner</v>
      </c>
      <c r="E4719" s="1" t="s">
        <v>15033</v>
      </c>
      <c r="F4719" s="1">
        <v>10.31053</v>
      </c>
      <c r="G4719" s="1">
        <v>123.89743</v>
      </c>
      <c r="H4719" s="1" t="s">
        <v>15034</v>
      </c>
      <c r="I4719" s="1" t="s">
        <v>2622</v>
      </c>
      <c r="J4719" s="1">
        <f>IF(K4719="URBAN",1,IF(K4719="SUBURBAN",2,IF(K4719="RURAL",3,"")))</f>
        <v>1</v>
      </c>
      <c r="K4719" s="1" t="s">
        <v>42</v>
      </c>
      <c r="L4719" s="18">
        <v>46082</v>
      </c>
      <c r="M4719" s="49">
        <v>0.625</v>
      </c>
      <c r="N4719" s="18">
        <v>46083</v>
      </c>
      <c r="O4719" s="56">
        <v>0.5</v>
      </c>
      <c r="P4719" s="31" t="str">
        <f>TEXT($L4719, "dddd")</f>
        <v>Sunday</v>
      </c>
      <c r="Q4719" s="39" t="s">
        <v>43</v>
      </c>
      <c r="R4719" s="39">
        <v>2066</v>
      </c>
      <c r="S4719" s="1" t="str">
        <f>IF(OR(MONTH(L4719)=12, MONTH(L4719)&lt;=5), "Dry Season", "Wet Season")</f>
        <v>Dry Season</v>
      </c>
      <c r="T4719" s="1">
        <v>1</v>
      </c>
      <c r="U4719" s="1">
        <v>0</v>
      </c>
      <c r="V4719" s="1">
        <v>0</v>
      </c>
      <c r="W4719" s="2">
        <f>IF(ISNUMBER(SEARCH("N/A", X4719)), 0, 1)</f>
        <v>0</v>
      </c>
      <c r="X4719" s="1" t="s">
        <v>44</v>
      </c>
      <c r="Y4719" s="1"/>
      <c r="Z4719" s="1"/>
      <c r="AA4719" s="11" cm="1">
        <f t="array" ref="AA4719">IF(ISBLANK(Y4719), 0, VINCentyInvDistance(F4719,G4719,Y4719,Z4719))</f>
        <v>0</v>
      </c>
      <c r="AB4719" s="1">
        <v>0</v>
      </c>
      <c r="AC4719" s="1">
        <v>0</v>
      </c>
      <c r="AD4719" s="1">
        <v>0</v>
      </c>
      <c r="AE4719" s="1"/>
      <c r="AF4719" s="1"/>
      <c r="AG4719" s="1" t="s">
        <v>731</v>
      </c>
      <c r="AH4719" s="1" t="str">
        <f>TRIM(MID(SUBSTITUTE($H4719,",",REPT(" ",200)),(LEN($H4719)-LEN(SUBSTITUTE($H4719,",",""))-3)*200+1,200))</f>
        <v>Cebu City</v>
      </c>
      <c r="AI4719" s="1" t="str">
        <f>TRIM(MID(SUBSTITUTE($H4719,",",REPT(" ",200)),(LEN($H4719)-LEN(SUBSTITUTE($H4719,",",""))-2)*200+1,200))</f>
        <v>Central Visayas</v>
      </c>
      <c r="AJ4719" s="1" t="s">
        <v>55</v>
      </c>
      <c r="AK4719" t="s">
        <v>16465</v>
      </c>
      <c r="AL4719" s="2">
        <v>0</v>
      </c>
      <c r="AM4719" s="1" t="s">
        <v>16095</v>
      </c>
    </row>
    <row r="4720" spans="1:39" ht="12.75" customHeight="1">
      <c r="A4720" s="1"/>
      <c r="B4720" s="1" t="s">
        <v>16096</v>
      </c>
      <c r="C4720" s="1" t="s">
        <v>16097</v>
      </c>
      <c r="D4720" s="3" t="str">
        <f ca="1">IFERROR(__xludf.DUMMYFUNCTION("PROPER(REGEXEXTRACT(B4694, ""(?:https?:\/\/)?(?:www\.)?([a-zA-Z0-9-]+)\.""))"),"Skyscanner")</f>
        <v>Skyscanner</v>
      </c>
      <c r="E4720" s="1" t="s">
        <v>15616</v>
      </c>
      <c r="F4720" s="1">
        <v>10.316269999999999</v>
      </c>
      <c r="G4720" s="1">
        <v>123.90179999999999</v>
      </c>
      <c r="H4720" s="1" t="s">
        <v>15617</v>
      </c>
      <c r="I4720" s="1" t="s">
        <v>2622</v>
      </c>
      <c r="J4720" s="1">
        <f>IF(K4720="URBAN",1,IF(K4720="SUBURBAN",2,IF(K4720="RURAL",3,"")))</f>
        <v>1</v>
      </c>
      <c r="K4720" s="1" t="s">
        <v>42</v>
      </c>
      <c r="L4720" s="18">
        <v>46082</v>
      </c>
      <c r="M4720" s="49">
        <v>0.625</v>
      </c>
      <c r="N4720" s="18">
        <v>46083</v>
      </c>
      <c r="O4720" s="56">
        <v>0.45833333333333331</v>
      </c>
      <c r="P4720" s="31" t="str">
        <f>TEXT($L4720, "dddd")</f>
        <v>Sunday</v>
      </c>
      <c r="Q4720" s="39" t="s">
        <v>207</v>
      </c>
      <c r="R4720" s="39">
        <v>1744</v>
      </c>
      <c r="S4720" s="1" t="str">
        <f>IF(OR(MONTH(L4720)=12, MONTH(L4720)&lt;=5), "Dry Season", "Wet Season")</f>
        <v>Dry Season</v>
      </c>
      <c r="T4720" s="1">
        <v>1</v>
      </c>
      <c r="U4720" s="1">
        <v>0</v>
      </c>
      <c r="V4720" s="1">
        <v>0</v>
      </c>
      <c r="W4720" s="2">
        <f>IF(ISNUMBER(SEARCH("N/A", X4720)), 0, 1)</f>
        <v>0</v>
      </c>
      <c r="X4720" s="1" t="s">
        <v>44</v>
      </c>
      <c r="Y4720" s="1"/>
      <c r="Z4720" s="1"/>
      <c r="AA4720" s="11" cm="1">
        <f t="array" ref="AA4720">IF(ISBLANK(Y4720), 0, VINCentyInvDistance(F4720,G4720,Y4720,Z4720))</f>
        <v>0</v>
      </c>
      <c r="AB4720" s="1">
        <v>0</v>
      </c>
      <c r="AC4720" s="1">
        <v>0</v>
      </c>
      <c r="AD4720" s="1">
        <v>0</v>
      </c>
      <c r="AE4720" s="1"/>
      <c r="AF4720" s="1"/>
      <c r="AG4720" s="1" t="s">
        <v>731</v>
      </c>
      <c r="AH4720" s="1" t="str">
        <f>TRIM(MID(SUBSTITUTE($H4720,",",REPT(" ",200)),(LEN($H4720)-LEN(SUBSTITUTE($H4720,",",""))-3)*200+1,200))</f>
        <v>Cebu City</v>
      </c>
      <c r="AI4720" s="1" t="str">
        <f>TRIM(MID(SUBSTITUTE($H4720,",",REPT(" ",200)),(LEN($H4720)-LEN(SUBSTITUTE($H4720,",",""))-2)*200+1,200))</f>
        <v>Central Visayas</v>
      </c>
      <c r="AJ4720" s="1" t="s">
        <v>55</v>
      </c>
      <c r="AK4720" t="s">
        <v>17779</v>
      </c>
      <c r="AL4720" s="1">
        <v>3</v>
      </c>
      <c r="AM4720" s="1" t="s">
        <v>16098</v>
      </c>
    </row>
    <row r="4721" spans="1:39" ht="12.75" customHeight="1">
      <c r="A4721" s="1"/>
      <c r="B4721" s="1" t="s">
        <v>16099</v>
      </c>
      <c r="C4721" s="1" t="s">
        <v>16100</v>
      </c>
      <c r="D4721" s="3" t="str">
        <f ca="1">IFERROR(__xludf.DUMMYFUNCTION("PROPER(REGEXEXTRACT(B4695, ""(?:https?:\/\/)?(?:www\.)?([a-zA-Z0-9-]+)\.""))"),"Skyscanner")</f>
        <v>Skyscanner</v>
      </c>
      <c r="E4721" s="1" t="s">
        <v>15213</v>
      </c>
      <c r="F4721" s="1">
        <v>10.31991</v>
      </c>
      <c r="G4721" s="1">
        <v>123.91003000000001</v>
      </c>
      <c r="H4721" s="1" t="s">
        <v>15214</v>
      </c>
      <c r="I4721" s="1" t="s">
        <v>2622</v>
      </c>
      <c r="J4721" s="1">
        <f>IF(K4721="URBAN",1,IF(K4721="SUBURBAN",2,IF(K4721="RURAL",3,"")))</f>
        <v>1</v>
      </c>
      <c r="K4721" s="1" t="s">
        <v>42</v>
      </c>
      <c r="L4721" s="18">
        <v>46082</v>
      </c>
      <c r="M4721" s="49">
        <v>0.625</v>
      </c>
      <c r="N4721" s="18">
        <v>46083</v>
      </c>
      <c r="O4721" s="56">
        <v>0</v>
      </c>
      <c r="P4721" s="31" t="str">
        <f>TEXT($L4721, "dddd")</f>
        <v>Sunday</v>
      </c>
      <c r="Q4721" s="39" t="s">
        <v>43</v>
      </c>
      <c r="R4721" s="39">
        <v>3920</v>
      </c>
      <c r="S4721" s="1" t="str">
        <f>IF(OR(MONTH(L4721)=12, MONTH(L4721)&lt;=5), "Dry Season", "Wet Season")</f>
        <v>Dry Season</v>
      </c>
      <c r="T4721" s="1">
        <v>1</v>
      </c>
      <c r="U4721" s="1">
        <v>0</v>
      </c>
      <c r="V4721" s="1">
        <v>0</v>
      </c>
      <c r="W4721" s="2">
        <f>IF(ISNUMBER(SEARCH("N/A", X4721)), 0, 1)</f>
        <v>0</v>
      </c>
      <c r="X4721" s="1" t="s">
        <v>44</v>
      </c>
      <c r="Y4721" s="1"/>
      <c r="Z4721" s="1"/>
      <c r="AA4721" s="11" cm="1">
        <f t="array" ref="AA4721">IF(ISBLANK(Y4721), 0, VINCentyInvDistance(F4721,G4721,Y4721,Z4721))</f>
        <v>0</v>
      </c>
      <c r="AB4721" s="1">
        <v>0</v>
      </c>
      <c r="AC4721" s="1">
        <v>0</v>
      </c>
      <c r="AD4721" s="1">
        <v>0</v>
      </c>
      <c r="AE4721" s="1"/>
      <c r="AF4721" s="1"/>
      <c r="AG4721" s="1" t="s">
        <v>731</v>
      </c>
      <c r="AH4721" s="1" t="str">
        <f>TRIM(MID(SUBSTITUTE($H4721,",",REPT(" ",200)),(LEN($H4721)-LEN(SUBSTITUTE($H4721,",",""))-3)*200+1,200))</f>
        <v>Cebu City</v>
      </c>
      <c r="AI4721" s="1" t="str">
        <f>TRIM(MID(SUBSTITUTE($H4721,",",REPT(" ",200)),(LEN($H4721)-LEN(SUBSTITUTE($H4721,",",""))-2)*200+1,200))</f>
        <v>Central Visayas</v>
      </c>
      <c r="AJ4721" s="1" t="s">
        <v>55</v>
      </c>
      <c r="AK4721" t="s">
        <v>2091</v>
      </c>
      <c r="AL4721" s="2">
        <v>0</v>
      </c>
      <c r="AM4721" s="1" t="s">
        <v>16101</v>
      </c>
    </row>
    <row r="4722" spans="1:39" ht="12.75" customHeight="1">
      <c r="A4722" s="1"/>
      <c r="B4722" s="1" t="s">
        <v>16102</v>
      </c>
      <c r="C4722" s="1" t="s">
        <v>16103</v>
      </c>
      <c r="D4722" s="3" t="str">
        <f ca="1">IFERROR(__xludf.DUMMYFUNCTION("PROPER(REGEXEXTRACT(B4696, ""(?:https?:\/\/)?(?:www\.)?([a-zA-Z0-9-]+)\.""))"),"Skyscanner")</f>
        <v>Skyscanner</v>
      </c>
      <c r="E4722" s="1" t="s">
        <v>15033</v>
      </c>
      <c r="F4722" s="1">
        <v>10.31053</v>
      </c>
      <c r="G4722" s="1">
        <v>123.89743</v>
      </c>
      <c r="H4722" s="1" t="s">
        <v>15034</v>
      </c>
      <c r="I4722" s="1" t="s">
        <v>2622</v>
      </c>
      <c r="J4722" s="1">
        <f>IF(K4722="URBAN",1,IF(K4722="SUBURBAN",2,IF(K4722="RURAL",3,"")))</f>
        <v>1</v>
      </c>
      <c r="K4722" s="1" t="s">
        <v>42</v>
      </c>
      <c r="L4722" s="18">
        <v>46082</v>
      </c>
      <c r="M4722" s="49">
        <v>0.58333333333333337</v>
      </c>
      <c r="N4722" s="18">
        <v>46083</v>
      </c>
      <c r="O4722" s="56">
        <v>0.5</v>
      </c>
      <c r="P4722" s="31" t="str">
        <f>TEXT($L4722, "dddd")</f>
        <v>Sunday</v>
      </c>
      <c r="Q4722" s="39" t="s">
        <v>43</v>
      </c>
      <c r="R4722" s="39">
        <v>1818</v>
      </c>
      <c r="S4722" s="1" t="str">
        <f>IF(OR(MONTH(L4722)=12, MONTH(L4722)&lt;=5), "Dry Season", "Wet Season")</f>
        <v>Dry Season</v>
      </c>
      <c r="T4722" s="1">
        <v>1</v>
      </c>
      <c r="U4722" s="1">
        <v>0</v>
      </c>
      <c r="V4722" s="1">
        <v>0</v>
      </c>
      <c r="W4722" s="2">
        <f>IF(ISNUMBER(SEARCH("N/A", X4722)), 0, 1)</f>
        <v>0</v>
      </c>
      <c r="X4722" s="1" t="s">
        <v>44</v>
      </c>
      <c r="Y4722" s="1"/>
      <c r="Z4722" s="1"/>
      <c r="AA4722" s="11" cm="1">
        <f t="array" ref="AA4722">IF(ISBLANK(Y4722), 0, VINCentyInvDistance(F4722,G4722,Y4722,Z4722))</f>
        <v>0</v>
      </c>
      <c r="AB4722" s="1">
        <v>0</v>
      </c>
      <c r="AC4722" s="1">
        <v>0</v>
      </c>
      <c r="AD4722" s="1">
        <v>0</v>
      </c>
      <c r="AE4722" s="1"/>
      <c r="AF4722" s="1"/>
      <c r="AG4722" s="1" t="s">
        <v>731</v>
      </c>
      <c r="AH4722" s="1" t="str">
        <f>TRIM(MID(SUBSTITUTE($H4722,",",REPT(" ",200)),(LEN($H4722)-LEN(SUBSTITUTE($H4722,",",""))-3)*200+1,200))</f>
        <v>Cebu City</v>
      </c>
      <c r="AI4722" s="1" t="str">
        <f>TRIM(MID(SUBSTITUTE($H4722,",",REPT(" ",200)),(LEN($H4722)-LEN(SUBSTITUTE($H4722,",",""))-2)*200+1,200))</f>
        <v>Central Visayas</v>
      </c>
      <c r="AJ4722" s="1" t="s">
        <v>55</v>
      </c>
      <c r="AK4722" t="s">
        <v>17780</v>
      </c>
      <c r="AL4722" s="2">
        <v>0</v>
      </c>
      <c r="AM4722" s="1" t="s">
        <v>16104</v>
      </c>
    </row>
    <row r="4723" spans="1:39" ht="12.75" customHeight="1">
      <c r="A4723" s="1"/>
      <c r="B4723" s="1" t="s">
        <v>16105</v>
      </c>
      <c r="C4723" s="1" t="s">
        <v>16106</v>
      </c>
      <c r="D4723" s="3" t="str">
        <f ca="1">IFERROR(__xludf.DUMMYFUNCTION("PROPER(REGEXEXTRACT(B4697, ""(?:https?:\/\/)?(?:www\.)?([a-zA-Z0-9-]+)\.""))"),"Skyscanner")</f>
        <v>Skyscanner</v>
      </c>
      <c r="E4723" s="1" t="s">
        <v>16107</v>
      </c>
      <c r="F4723" s="1">
        <v>10.33202</v>
      </c>
      <c r="G4723" s="1">
        <v>123.90827</v>
      </c>
      <c r="H4723" s="1" t="s">
        <v>14984</v>
      </c>
      <c r="I4723" s="1" t="s">
        <v>2622</v>
      </c>
      <c r="J4723" s="1">
        <f>IF(K4723="URBAN",1,IF(K4723="SUBURBAN",2,IF(K4723="RURAL",3,"")))</f>
        <v>1</v>
      </c>
      <c r="K4723" s="1" t="s">
        <v>42</v>
      </c>
      <c r="L4723" s="18">
        <v>46082</v>
      </c>
      <c r="M4723" s="49">
        <v>0.625</v>
      </c>
      <c r="N4723" s="18">
        <v>46083</v>
      </c>
      <c r="O4723" s="56">
        <v>0.5</v>
      </c>
      <c r="P4723" s="31" t="str">
        <f>TEXT($L4723, "dddd")</f>
        <v>Sunday</v>
      </c>
      <c r="Q4723" s="39" t="s">
        <v>43</v>
      </c>
      <c r="R4723" s="39">
        <v>2965</v>
      </c>
      <c r="S4723" s="1" t="str">
        <f>IF(OR(MONTH(L4723)=12, MONTH(L4723)&lt;=5), "Dry Season", "Wet Season")</f>
        <v>Dry Season</v>
      </c>
      <c r="T4723" s="1">
        <v>1</v>
      </c>
      <c r="U4723" s="1">
        <v>0</v>
      </c>
      <c r="V4723" s="1">
        <v>0</v>
      </c>
      <c r="W4723" s="2">
        <f>IF(ISNUMBER(SEARCH("N/A", X4723)), 0, 1)</f>
        <v>0</v>
      </c>
      <c r="X4723" s="1" t="s">
        <v>44</v>
      </c>
      <c r="Y4723" s="1"/>
      <c r="Z4723" s="1"/>
      <c r="AA4723" s="11" cm="1">
        <f t="array" ref="AA4723">IF(ISBLANK(Y4723), 0, VINCentyInvDistance(F4723,G4723,Y4723,Z4723))</f>
        <v>0</v>
      </c>
      <c r="AB4723" s="1">
        <v>0</v>
      </c>
      <c r="AC4723" s="1">
        <v>10</v>
      </c>
      <c r="AD4723" s="1">
        <v>0</v>
      </c>
      <c r="AE4723" s="1">
        <v>4</v>
      </c>
      <c r="AF4723" s="1"/>
      <c r="AG4723" s="1" t="s">
        <v>731</v>
      </c>
      <c r="AH4723" s="1" t="str">
        <f>TRIM(MID(SUBSTITUTE($H4723,",",REPT(" ",200)),(LEN($H4723)-LEN(SUBSTITUTE($H4723,",",""))-3)*200+1,200))</f>
        <v>Cebu City</v>
      </c>
      <c r="AI4723" s="1" t="str">
        <f>TRIM(MID(SUBSTITUTE($H4723,",",REPT(" ",200)),(LEN($H4723)-LEN(SUBSTITUTE($H4723,",",""))-2)*200+1,200))</f>
        <v>Central Visayas</v>
      </c>
      <c r="AJ4723" s="1" t="s">
        <v>55</v>
      </c>
      <c r="AK4723" t="s">
        <v>17781</v>
      </c>
      <c r="AL4723" s="1">
        <v>5</v>
      </c>
      <c r="AM4723" s="1" t="s">
        <v>16108</v>
      </c>
    </row>
    <row r="4724" spans="1:39" ht="12.75" customHeight="1">
      <c r="A4724" s="1"/>
      <c r="B4724" s="1" t="s">
        <v>16109</v>
      </c>
      <c r="C4724" s="1" t="s">
        <v>16110</v>
      </c>
      <c r="D4724" s="3" t="str">
        <f ca="1">IFERROR(__xludf.DUMMYFUNCTION("PROPER(REGEXEXTRACT(B4698, ""(?:https?:\/\/)?(?:www\.)?([a-zA-Z0-9-]+)\.""))"),"Skyscanner")</f>
        <v>Skyscanner</v>
      </c>
      <c r="E4724" s="1" t="s">
        <v>16111</v>
      </c>
      <c r="F4724" s="1">
        <v>10.333320000000001</v>
      </c>
      <c r="G4724" s="1">
        <v>123.90916</v>
      </c>
      <c r="H4724" s="1" t="s">
        <v>14906</v>
      </c>
      <c r="I4724" s="1" t="s">
        <v>2622</v>
      </c>
      <c r="J4724" s="1">
        <f>IF(K4724="URBAN",1,IF(K4724="SUBURBAN",2,IF(K4724="RURAL",3,"")))</f>
        <v>1</v>
      </c>
      <c r="K4724" s="1" t="s">
        <v>42</v>
      </c>
      <c r="L4724" s="18">
        <v>46082</v>
      </c>
      <c r="M4724" s="49">
        <v>0.58333333333333337</v>
      </c>
      <c r="N4724" s="18">
        <v>46083</v>
      </c>
      <c r="O4724" s="56">
        <v>0.54166666666666663</v>
      </c>
      <c r="P4724" s="31" t="str">
        <f>TEXT($L4724, "dddd")</f>
        <v>Sunday</v>
      </c>
      <c r="Q4724" s="39" t="s">
        <v>43</v>
      </c>
      <c r="R4724" s="39">
        <v>1836</v>
      </c>
      <c r="S4724" s="1" t="str">
        <f>IF(OR(MONTH(L4724)=12, MONTH(L4724)&lt;=5), "Dry Season", "Wet Season")</f>
        <v>Dry Season</v>
      </c>
      <c r="T4724" s="1">
        <v>1</v>
      </c>
      <c r="U4724" s="1">
        <v>0</v>
      </c>
      <c r="V4724" s="1">
        <v>0</v>
      </c>
      <c r="W4724" s="2">
        <f>IF(ISNUMBER(SEARCH("N/A", X4724)), 0, 1)</f>
        <v>0</v>
      </c>
      <c r="X4724" s="1" t="s">
        <v>44</v>
      </c>
      <c r="Y4724" s="1"/>
      <c r="Z4724" s="1"/>
      <c r="AA4724" s="11" cm="1">
        <f t="array" ref="AA4724">IF(ISBLANK(Y4724), 0, VINCentyInvDistance(F4724,G4724,Y4724,Z4724))</f>
        <v>0</v>
      </c>
      <c r="AB4724" s="1">
        <v>0</v>
      </c>
      <c r="AC4724" s="1">
        <v>0</v>
      </c>
      <c r="AD4724" s="1">
        <v>0</v>
      </c>
      <c r="AE4724" s="1"/>
      <c r="AF4724" s="1"/>
      <c r="AG4724" s="1" t="s">
        <v>731</v>
      </c>
      <c r="AH4724" s="1" t="str">
        <f>TRIM(MID(SUBSTITUTE($H4724,",",REPT(" ",200)),(LEN($H4724)-LEN(SUBSTITUTE($H4724,",",""))-3)*200+1,200))</f>
        <v>Cebu City</v>
      </c>
      <c r="AI4724" s="1" t="str">
        <f>TRIM(MID(SUBSTITUTE($H4724,",",REPT(" ",200)),(LEN($H4724)-LEN(SUBSTITUTE($H4724,",",""))-2)*200+1,200))</f>
        <v>Central Visayas</v>
      </c>
      <c r="AJ4724" s="1" t="s">
        <v>55</v>
      </c>
      <c r="AK4724" t="s">
        <v>16465</v>
      </c>
      <c r="AL4724" s="2">
        <v>0</v>
      </c>
      <c r="AM4724" s="1" t="s">
        <v>16112</v>
      </c>
    </row>
    <row r="4725" spans="1:39" ht="12.75" customHeight="1">
      <c r="A4725" s="1"/>
      <c r="B4725" s="1" t="s">
        <v>16113</v>
      </c>
      <c r="C4725" s="1" t="s">
        <v>16114</v>
      </c>
      <c r="D4725" s="3" t="str">
        <f ca="1">IFERROR(__xludf.DUMMYFUNCTION("PROPER(REGEXEXTRACT(B4699, ""(?:https?:\/\/)?(?:www\.)?([a-zA-Z0-9-]+)\.""))"),"Skyscanner")</f>
        <v>Skyscanner</v>
      </c>
      <c r="E4725" s="1" t="s">
        <v>16115</v>
      </c>
      <c r="F4725" s="1">
        <v>10.311170000000001</v>
      </c>
      <c r="G4725" s="1">
        <v>123.89372</v>
      </c>
      <c r="H4725" s="1" t="s">
        <v>15046</v>
      </c>
      <c r="I4725" s="1" t="s">
        <v>2622</v>
      </c>
      <c r="J4725" s="1">
        <f>IF(K4725="URBAN",1,IF(K4725="SUBURBAN",2,IF(K4725="RURAL",3,"")))</f>
        <v>1</v>
      </c>
      <c r="K4725" s="1" t="s">
        <v>42</v>
      </c>
      <c r="L4725" s="18">
        <v>46082</v>
      </c>
      <c r="M4725" s="49">
        <v>0.625</v>
      </c>
      <c r="N4725" s="18">
        <v>46083</v>
      </c>
      <c r="O4725" s="56">
        <v>0.5</v>
      </c>
      <c r="P4725" s="31" t="str">
        <f>TEXT($L4725, "dddd")</f>
        <v>Sunday</v>
      </c>
      <c r="Q4725" s="39" t="s">
        <v>371</v>
      </c>
      <c r="R4725" s="39">
        <v>818</v>
      </c>
      <c r="S4725" s="1" t="str">
        <f>IF(OR(MONTH(L4725)=12, MONTH(L4725)&lt;=5), "Dry Season", "Wet Season")</f>
        <v>Dry Season</v>
      </c>
      <c r="T4725" s="1">
        <v>1</v>
      </c>
      <c r="U4725" s="1">
        <v>0</v>
      </c>
      <c r="V4725" s="1">
        <v>0</v>
      </c>
      <c r="W4725" s="2">
        <f>IF(ISNUMBER(SEARCH("N/A", X4725)), 0, 1)</f>
        <v>0</v>
      </c>
      <c r="X4725" s="1" t="s">
        <v>44</v>
      </c>
      <c r="Y4725" s="1"/>
      <c r="Z4725" s="1"/>
      <c r="AA4725" s="11" cm="1">
        <f t="array" ref="AA4725">IF(ISBLANK(Y4725), 0, VINCentyInvDistance(F4725,G4725,Y4725,Z4725))</f>
        <v>0</v>
      </c>
      <c r="AB4725" s="1">
        <v>0</v>
      </c>
      <c r="AC4725" s="1">
        <v>0</v>
      </c>
      <c r="AD4725" s="1">
        <v>0</v>
      </c>
      <c r="AE4725" s="1"/>
      <c r="AF4725" s="1"/>
      <c r="AG4725" s="1" t="s">
        <v>731</v>
      </c>
      <c r="AH4725" s="1" t="str">
        <f>TRIM(MID(SUBSTITUTE($H4725,",",REPT(" ",200)),(LEN($H4725)-LEN(SUBSTITUTE($H4725,",",""))-3)*200+1,200))</f>
        <v>Cebu City</v>
      </c>
      <c r="AI4725" s="1" t="str">
        <f>TRIM(MID(SUBSTITUTE($H4725,",",REPT(" ",200)),(LEN($H4725)-LEN(SUBSTITUTE($H4725,",",""))-2)*200+1,200))</f>
        <v>Central Visayas</v>
      </c>
      <c r="AJ4725" s="1" t="s">
        <v>55</v>
      </c>
      <c r="AK4725" t="s">
        <v>1906</v>
      </c>
      <c r="AL4725" s="2">
        <v>0</v>
      </c>
      <c r="AM4725" s="1" t="s">
        <v>16116</v>
      </c>
    </row>
    <row r="4726" spans="1:39" ht="12.75" customHeight="1">
      <c r="A4726" s="1"/>
      <c r="B4726" s="1" t="s">
        <v>16117</v>
      </c>
      <c r="C4726" s="1" t="s">
        <v>16118</v>
      </c>
      <c r="D4726" s="3" t="str">
        <f ca="1">IFERROR(__xludf.DUMMYFUNCTION("PROPER(REGEXEXTRACT(B4700, ""(?:https?:\/\/)?(?:www\.)?([a-zA-Z0-9-]+)\.""))"),"Skyscanner")</f>
        <v>Skyscanner</v>
      </c>
      <c r="E4726" s="1" t="s">
        <v>16119</v>
      </c>
      <c r="F4726" s="1">
        <v>10.310230000000001</v>
      </c>
      <c r="G4726" s="1">
        <v>123.89781000000001</v>
      </c>
      <c r="H4726" s="1" t="s">
        <v>16120</v>
      </c>
      <c r="I4726" s="1" t="s">
        <v>2622</v>
      </c>
      <c r="J4726" s="1">
        <f>IF(K4726="URBAN",1,IF(K4726="SUBURBAN",2,IF(K4726="RURAL",3,"")))</f>
        <v>1</v>
      </c>
      <c r="K4726" s="1" t="s">
        <v>42</v>
      </c>
      <c r="L4726" s="18">
        <v>46082</v>
      </c>
      <c r="M4726" s="49">
        <v>0.58333333333333337</v>
      </c>
      <c r="N4726" s="18">
        <v>46083</v>
      </c>
      <c r="O4726" s="56">
        <v>0.45833333333333331</v>
      </c>
      <c r="P4726" s="31" t="str">
        <f>TEXT($L4726, "dddd")</f>
        <v>Sunday</v>
      </c>
      <c r="Q4726" s="39" t="s">
        <v>43</v>
      </c>
      <c r="R4726" s="39">
        <v>2251</v>
      </c>
      <c r="S4726" s="1" t="str">
        <f>IF(OR(MONTH(L4726)=12, MONTH(L4726)&lt;=5), "Dry Season", "Wet Season")</f>
        <v>Dry Season</v>
      </c>
      <c r="T4726" s="1">
        <v>1</v>
      </c>
      <c r="U4726" s="1">
        <v>0</v>
      </c>
      <c r="V4726" s="1">
        <v>0</v>
      </c>
      <c r="W4726" s="2">
        <f>IF(ISNUMBER(SEARCH("N/A", X4726)), 0, 1)</f>
        <v>0</v>
      </c>
      <c r="X4726" s="1" t="s">
        <v>44</v>
      </c>
      <c r="Y4726" s="1"/>
      <c r="Z4726" s="1"/>
      <c r="AA4726" s="11" cm="1">
        <f t="array" ref="AA4726">IF(ISBLANK(Y4726), 0, VINCentyInvDistance(F4726,G4726,Y4726,Z4726))</f>
        <v>0</v>
      </c>
      <c r="AB4726" s="1">
        <v>0</v>
      </c>
      <c r="AC4726" s="1">
        <v>0</v>
      </c>
      <c r="AD4726" s="1">
        <v>0</v>
      </c>
      <c r="AE4726" s="1"/>
      <c r="AF4726" s="1"/>
      <c r="AG4726" s="1" t="s">
        <v>731</v>
      </c>
      <c r="AH4726" s="1" t="str">
        <f>TRIM(MID(SUBSTITUTE($H4726,",",REPT(" ",200)),(LEN($H4726)-LEN(SUBSTITUTE($H4726,",",""))-3)*200+1,200))</f>
        <v>Cebu City</v>
      </c>
      <c r="AI4726" s="1" t="str">
        <f>TRIM(MID(SUBSTITUTE($H4726,",",REPT(" ",200)),(LEN($H4726)-LEN(SUBSTITUTE($H4726,",",""))-2)*200+1,200))</f>
        <v>Central Visayas</v>
      </c>
      <c r="AJ4726" s="1" t="s">
        <v>55</v>
      </c>
      <c r="AK4726" t="s">
        <v>17782</v>
      </c>
      <c r="AL4726" s="2">
        <v>0</v>
      </c>
      <c r="AM4726" s="1" t="s">
        <v>16121</v>
      </c>
    </row>
    <row r="4727" spans="1:39" ht="12.75" customHeight="1">
      <c r="A4727" s="1"/>
      <c r="B4727" s="1" t="s">
        <v>16122</v>
      </c>
      <c r="C4727" s="1" t="s">
        <v>16123</v>
      </c>
      <c r="D4727" s="3" t="str">
        <f ca="1">IFERROR(__xludf.DUMMYFUNCTION("PROPER(REGEXEXTRACT(B4701, ""(?:https?:\/\/)?(?:www\.)?([a-zA-Z0-9-]+)\.""))"),"Skyscanner")</f>
        <v>Skyscanner</v>
      </c>
      <c r="E4727" s="1" t="s">
        <v>16124</v>
      </c>
      <c r="F4727" s="1">
        <v>10.31026</v>
      </c>
      <c r="G4727" s="1">
        <v>123.90452999999999</v>
      </c>
      <c r="H4727" s="1" t="s">
        <v>14782</v>
      </c>
      <c r="I4727" s="1" t="s">
        <v>2622</v>
      </c>
      <c r="J4727" s="1">
        <f>IF(K4727="URBAN",1,IF(K4727="SUBURBAN",2,IF(K4727="RURAL",3,"")))</f>
        <v>1</v>
      </c>
      <c r="K4727" s="1" t="s">
        <v>42</v>
      </c>
      <c r="L4727" s="18">
        <v>46082</v>
      </c>
      <c r="M4727" s="49">
        <v>0.58333333333333337</v>
      </c>
      <c r="N4727" s="18">
        <v>46083</v>
      </c>
      <c r="O4727" s="56">
        <v>0.5</v>
      </c>
      <c r="P4727" s="31" t="str">
        <f>TEXT($L4727, "dddd")</f>
        <v>Sunday</v>
      </c>
      <c r="Q4727" s="39" t="s">
        <v>43</v>
      </c>
      <c r="R4727" s="39">
        <v>1970</v>
      </c>
      <c r="S4727" s="1" t="str">
        <f>IF(OR(MONTH(L4727)=12, MONTH(L4727)&lt;=5), "Dry Season", "Wet Season")</f>
        <v>Dry Season</v>
      </c>
      <c r="T4727" s="1">
        <v>1</v>
      </c>
      <c r="U4727" s="1">
        <v>1</v>
      </c>
      <c r="V4727" s="1">
        <v>0</v>
      </c>
      <c r="W4727" s="2">
        <f>IF(ISNUMBER(SEARCH("N/A", X4727)), 0, 1)</f>
        <v>0</v>
      </c>
      <c r="X4727" s="1" t="s">
        <v>44</v>
      </c>
      <c r="Y4727" s="1"/>
      <c r="Z4727" s="1"/>
      <c r="AA4727" s="11" cm="1">
        <f t="array" ref="AA4727">IF(ISBLANK(Y4727), 0, VINCentyInvDistance(F4727,G4727,Y4727,Z4727))</f>
        <v>0</v>
      </c>
      <c r="AB4727" s="1">
        <v>0</v>
      </c>
      <c r="AC4727" s="1">
        <v>0</v>
      </c>
      <c r="AD4727" s="1">
        <v>0</v>
      </c>
      <c r="AE4727" s="1"/>
      <c r="AF4727" s="1"/>
      <c r="AG4727" s="1" t="s">
        <v>731</v>
      </c>
      <c r="AH4727" s="1" t="str">
        <f>TRIM(MID(SUBSTITUTE($H4727,",",REPT(" ",200)),(LEN($H4727)-LEN(SUBSTITUTE($H4727,",",""))-3)*200+1,200))</f>
        <v>Cebu City</v>
      </c>
      <c r="AI4727" s="1" t="str">
        <f>TRIM(MID(SUBSTITUTE($H4727,",",REPT(" ",200)),(LEN($H4727)-LEN(SUBSTITUTE($H4727,",",""))-2)*200+1,200))</f>
        <v>Central Visayas</v>
      </c>
      <c r="AJ4727" s="1" t="s">
        <v>55</v>
      </c>
      <c r="AK4727" t="s">
        <v>17783</v>
      </c>
      <c r="AL4727" s="2">
        <v>0</v>
      </c>
      <c r="AM4727" s="1" t="s">
        <v>16125</v>
      </c>
    </row>
    <row r="4728" spans="1:39" ht="12.75" customHeight="1">
      <c r="A4728" s="1"/>
      <c r="B4728" s="1" t="s">
        <v>14763</v>
      </c>
      <c r="C4728" s="1" t="s">
        <v>16126</v>
      </c>
      <c r="D4728" s="3" t="str">
        <f ca="1">IFERROR(__xludf.DUMMYFUNCTION("PROPER(REGEXEXTRACT(B4702, ""(?:https?:\/\/)?(?:www\.)?([a-zA-Z0-9-]+)\.""))"),"Skyscanner")</f>
        <v>Skyscanner</v>
      </c>
      <c r="E4728" s="1" t="s">
        <v>14765</v>
      </c>
      <c r="F4728" s="1">
        <v>10.311842</v>
      </c>
      <c r="G4728" s="1">
        <v>123.921206</v>
      </c>
      <c r="H4728" s="1" t="s">
        <v>14766</v>
      </c>
      <c r="I4728" s="1" t="s">
        <v>2622</v>
      </c>
      <c r="J4728" s="1">
        <f>IF(K4728="URBAN",1,IF(K4728="SUBURBAN",2,IF(K4728="RURAL",3,"")))</f>
        <v>1</v>
      </c>
      <c r="K4728" s="1" t="s">
        <v>42</v>
      </c>
      <c r="L4728" s="18">
        <v>46082</v>
      </c>
      <c r="M4728" s="49">
        <v>0.625</v>
      </c>
      <c r="N4728" s="18">
        <v>46083</v>
      </c>
      <c r="O4728" s="56">
        <v>0.5</v>
      </c>
      <c r="P4728" s="31" t="str">
        <f>TEXT($L4728, "dddd")</f>
        <v>Sunday</v>
      </c>
      <c r="Q4728" s="39" t="s">
        <v>43</v>
      </c>
      <c r="R4728" s="39">
        <v>3355</v>
      </c>
      <c r="S4728" s="1" t="str">
        <f>IF(OR(MONTH(L4728)=12, MONTH(L4728)&lt;=5), "Dry Season", "Wet Season")</f>
        <v>Dry Season</v>
      </c>
      <c r="T4728" s="1">
        <v>1</v>
      </c>
      <c r="U4728" s="1">
        <v>0</v>
      </c>
      <c r="V4728" s="1">
        <v>0</v>
      </c>
      <c r="W4728" s="2">
        <f>IF(ISNUMBER(SEARCH("N/A", X4728)), 0, 1)</f>
        <v>0</v>
      </c>
      <c r="X4728" s="1" t="s">
        <v>44</v>
      </c>
      <c r="Y4728" s="1"/>
      <c r="Z4728" s="1"/>
      <c r="AA4728" s="11" cm="1">
        <f t="array" ref="AA4728">IF(ISBLANK(Y4728), 0, VINCentyInvDistance(F4728,G4728,Y4728,Z4728))</f>
        <v>0</v>
      </c>
      <c r="AB4728" s="1">
        <v>1</v>
      </c>
      <c r="AC4728" s="1">
        <v>7.6</v>
      </c>
      <c r="AD4728" s="1">
        <v>0</v>
      </c>
      <c r="AE4728" s="1">
        <v>1432</v>
      </c>
      <c r="AF4728" s="1"/>
      <c r="AG4728" s="1" t="s">
        <v>731</v>
      </c>
      <c r="AH4728" s="1" t="str">
        <f>TRIM(MID(SUBSTITUTE($H4728,",",REPT(" ",200)),(LEN($H4728)-LEN(SUBSTITUTE($H4728,",",""))-3)*200+1,200))</f>
        <v>Cebu City</v>
      </c>
      <c r="AI4728" s="1" t="str">
        <f>TRIM(MID(SUBSTITUTE($H4728,",",REPT(" ",200)),(LEN($H4728)-LEN(SUBSTITUTE($H4728,",",""))-2)*200+1,200))</f>
        <v>Central Visayas</v>
      </c>
      <c r="AJ4728" s="1" t="s">
        <v>55</v>
      </c>
      <c r="AK4728" t="s">
        <v>17664</v>
      </c>
      <c r="AL4728" s="1">
        <v>3</v>
      </c>
      <c r="AM4728" s="1" t="s">
        <v>14767</v>
      </c>
    </row>
    <row r="4729" spans="1:39" ht="12.75" customHeight="1">
      <c r="A4729" s="1"/>
      <c r="B4729" s="1" t="s">
        <v>14768</v>
      </c>
      <c r="C4729" s="1" t="s">
        <v>16127</v>
      </c>
      <c r="D4729" s="3" t="str">
        <f ca="1">IFERROR(__xludf.DUMMYFUNCTION("PROPER(REGEXEXTRACT(B4703, ""(?:https?:\/\/)?(?:www\.)?([a-zA-Z0-9-]+)\.""))"),"Skyscanner")</f>
        <v>Skyscanner</v>
      </c>
      <c r="E4729" s="1" t="s">
        <v>14770</v>
      </c>
      <c r="F4729" s="1">
        <v>10.309123</v>
      </c>
      <c r="G4729" s="1">
        <v>123.894766</v>
      </c>
      <c r="H4729" s="1" t="s">
        <v>14771</v>
      </c>
      <c r="I4729" s="1" t="s">
        <v>2622</v>
      </c>
      <c r="J4729" s="1">
        <f>IF(K4729="URBAN",1,IF(K4729="SUBURBAN",2,IF(K4729="RURAL",3,"")))</f>
        <v>1</v>
      </c>
      <c r="K4729" s="1" t="s">
        <v>42</v>
      </c>
      <c r="L4729" s="18">
        <v>46082</v>
      </c>
      <c r="M4729" s="49">
        <v>0.625</v>
      </c>
      <c r="N4729" s="18">
        <v>46083</v>
      </c>
      <c r="O4729" s="56">
        <v>0.5</v>
      </c>
      <c r="P4729" s="31" t="str">
        <f>TEXT($L4729, "dddd")</f>
        <v>Sunday</v>
      </c>
      <c r="Q4729" s="39" t="s">
        <v>1341</v>
      </c>
      <c r="R4729" s="39">
        <v>4084</v>
      </c>
      <c r="S4729" s="1" t="str">
        <f>IF(OR(MONTH(L4729)=12, MONTH(L4729)&lt;=5), "Dry Season", "Wet Season")</f>
        <v>Dry Season</v>
      </c>
      <c r="T4729" s="1">
        <v>1</v>
      </c>
      <c r="U4729" s="1">
        <v>0</v>
      </c>
      <c r="V4729" s="1">
        <v>0</v>
      </c>
      <c r="W4729" s="2">
        <f>IF(ISNUMBER(SEARCH("N/A", X4729)), 0, 1)</f>
        <v>0</v>
      </c>
      <c r="X4729" s="1" t="s">
        <v>44</v>
      </c>
      <c r="Y4729" s="1"/>
      <c r="Z4729" s="1"/>
      <c r="AA4729" s="11" cm="1">
        <f t="array" ref="AA4729">IF(ISBLANK(Y4729), 0, VINCentyInvDistance(F4729,G4729,Y4729,Z4729))</f>
        <v>0</v>
      </c>
      <c r="AB4729" s="1">
        <v>0</v>
      </c>
      <c r="AC4729" s="1">
        <v>9</v>
      </c>
      <c r="AD4729" s="1">
        <v>0</v>
      </c>
      <c r="AE4729" s="1">
        <v>77</v>
      </c>
      <c r="AF4729" s="1"/>
      <c r="AG4729" s="1" t="s">
        <v>731</v>
      </c>
      <c r="AH4729" s="1" t="str">
        <f>TRIM(MID(SUBSTITUTE($H4729,",",REPT(" ",200)),(LEN($H4729)-LEN(SUBSTITUTE($H4729,",",""))-3)*200+1,200))</f>
        <v>Cebu City</v>
      </c>
      <c r="AI4729" s="1" t="str">
        <f>TRIM(MID(SUBSTITUTE($H4729,",",REPT(" ",200)),(LEN($H4729)-LEN(SUBSTITUTE($H4729,",",""))-2)*200+1,200))</f>
        <v>Central Visayas</v>
      </c>
      <c r="AJ4729" s="1" t="s">
        <v>55</v>
      </c>
      <c r="AK4729" t="s">
        <v>14772</v>
      </c>
      <c r="AL4729" s="1">
        <v>3</v>
      </c>
      <c r="AM4729" s="1" t="s">
        <v>14773</v>
      </c>
    </row>
    <row r="4730" spans="1:39" ht="12.75" customHeight="1">
      <c r="A4730" s="1"/>
      <c r="B4730" s="1" t="s">
        <v>14774</v>
      </c>
      <c r="C4730" s="1" t="s">
        <v>16128</v>
      </c>
      <c r="D4730" s="3" t="str">
        <f ca="1">IFERROR(__xludf.DUMMYFUNCTION("PROPER(REGEXEXTRACT(B4704, ""(?:https?:\/\/)?(?:www\.)?([a-zA-Z0-9-]+)\.""))"),"Skyscanner")</f>
        <v>Skyscanner</v>
      </c>
      <c r="E4730" s="1" t="s">
        <v>14776</v>
      </c>
      <c r="F4730" s="1">
        <v>10.30964</v>
      </c>
      <c r="G4730" s="1">
        <v>123.91919</v>
      </c>
      <c r="H4730" s="1" t="s">
        <v>14777</v>
      </c>
      <c r="I4730" s="1" t="s">
        <v>2622</v>
      </c>
      <c r="J4730" s="1">
        <f>IF(K4730="URBAN",1,IF(K4730="SUBURBAN",2,IF(K4730="RURAL",3,"")))</f>
        <v>1</v>
      </c>
      <c r="K4730" s="1" t="s">
        <v>42</v>
      </c>
      <c r="L4730" s="18">
        <v>46082</v>
      </c>
      <c r="M4730" s="49">
        <v>0.625</v>
      </c>
      <c r="N4730" s="18">
        <v>46083</v>
      </c>
      <c r="O4730" s="56">
        <v>0.5</v>
      </c>
      <c r="P4730" s="31" t="str">
        <f>TEXT($L4730, "dddd")</f>
        <v>Sunday</v>
      </c>
      <c r="Q4730" s="39" t="s">
        <v>207</v>
      </c>
      <c r="R4730" s="39">
        <v>7780</v>
      </c>
      <c r="S4730" s="1" t="str">
        <f>IF(OR(MONTH(L4730)=12, MONTH(L4730)&lt;=5), "Dry Season", "Wet Season")</f>
        <v>Dry Season</v>
      </c>
      <c r="T4730" s="1">
        <v>1</v>
      </c>
      <c r="U4730" s="1">
        <v>0</v>
      </c>
      <c r="V4730" s="1">
        <v>0</v>
      </c>
      <c r="W4730" s="2">
        <f>IF(ISNUMBER(SEARCH("N/A", X4730)), 0, 1)</f>
        <v>0</v>
      </c>
      <c r="X4730" s="1" t="s">
        <v>44</v>
      </c>
      <c r="Y4730" s="1"/>
      <c r="Z4730" s="1"/>
      <c r="AA4730" s="11" cm="1">
        <f t="array" ref="AA4730">IF(ISBLANK(Y4730), 0, VINCentyInvDistance(F4730,G4730,Y4730,Z4730))</f>
        <v>0</v>
      </c>
      <c r="AB4730" s="1">
        <v>1</v>
      </c>
      <c r="AC4730" s="1">
        <v>9</v>
      </c>
      <c r="AD4730" s="1">
        <v>4.5</v>
      </c>
      <c r="AE4730" s="1">
        <v>5838</v>
      </c>
      <c r="AF4730" s="1"/>
      <c r="AG4730" s="1" t="s">
        <v>731</v>
      </c>
      <c r="AH4730" s="1" t="str">
        <f>TRIM(MID(SUBSTITUTE($H4730,",",REPT(" ",200)),(LEN($H4730)-LEN(SUBSTITUTE($H4730,",",""))-3)*200+1,200))</f>
        <v>Cebu City</v>
      </c>
      <c r="AI4730" s="1" t="str">
        <f>TRIM(MID(SUBSTITUTE($H4730,",",REPT(" ",200)),(LEN($H4730)-LEN(SUBSTITUTE($H4730,",",""))-2)*200+1,200))</f>
        <v>Central Visayas</v>
      </c>
      <c r="AJ4730" s="1" t="s">
        <v>55</v>
      </c>
      <c r="AK4730" t="s">
        <v>17665</v>
      </c>
      <c r="AL4730" s="1">
        <v>5</v>
      </c>
      <c r="AM4730" s="1" t="s">
        <v>14778</v>
      </c>
    </row>
    <row r="4731" spans="1:39" ht="12.75" customHeight="1">
      <c r="A4731" s="1"/>
      <c r="B4731" s="1" t="s">
        <v>14779</v>
      </c>
      <c r="C4731" s="1" t="s">
        <v>16129</v>
      </c>
      <c r="D4731" s="3" t="str">
        <f ca="1">IFERROR(__xludf.DUMMYFUNCTION("PROPER(REGEXEXTRACT(B4705, ""(?:https?:\/\/)?(?:www\.)?([a-zA-Z0-9-]+)\.""))"),"Skyscanner")</f>
        <v>Skyscanner</v>
      </c>
      <c r="E4731" s="1" t="s">
        <v>14781</v>
      </c>
      <c r="F4731" s="1">
        <v>10.310475</v>
      </c>
      <c r="G4731" s="1">
        <v>123.90408600000001</v>
      </c>
      <c r="H4731" s="1" t="s">
        <v>14782</v>
      </c>
      <c r="I4731" s="1" t="s">
        <v>2622</v>
      </c>
      <c r="J4731" s="1">
        <f>IF(K4731="URBAN",1,IF(K4731="SUBURBAN",2,IF(K4731="RURAL",3,"")))</f>
        <v>1</v>
      </c>
      <c r="K4731" s="1" t="s">
        <v>42</v>
      </c>
      <c r="L4731" s="18">
        <v>46082</v>
      </c>
      <c r="M4731" s="49">
        <v>0.625</v>
      </c>
      <c r="N4731" s="18">
        <v>46083</v>
      </c>
      <c r="O4731" s="56">
        <v>0.5</v>
      </c>
      <c r="P4731" s="31" t="str">
        <f>TEXT($L4731, "dddd")</f>
        <v>Sunday</v>
      </c>
      <c r="Q4731" s="39" t="s">
        <v>1341</v>
      </c>
      <c r="R4731" s="39">
        <v>1774</v>
      </c>
      <c r="S4731" s="1" t="str">
        <f>IF(OR(MONTH(L4731)=12, MONTH(L4731)&lt;=5), "Dry Season", "Wet Season")</f>
        <v>Dry Season</v>
      </c>
      <c r="T4731" s="1">
        <v>1</v>
      </c>
      <c r="U4731" s="1">
        <v>0</v>
      </c>
      <c r="V4731" s="1">
        <v>0</v>
      </c>
      <c r="W4731" s="2">
        <f>IF(ISNUMBER(SEARCH("N/A", X4731)), 0, 1)</f>
        <v>0</v>
      </c>
      <c r="X4731" s="1" t="s">
        <v>44</v>
      </c>
      <c r="Y4731" s="1"/>
      <c r="Z4731" s="1"/>
      <c r="AA4731" s="11" cm="1">
        <f t="array" ref="AA4731">IF(ISBLANK(Y4731), 0, VINCentyInvDistance(F4731,G4731,Y4731,Z4731))</f>
        <v>0</v>
      </c>
      <c r="AB4731" s="1">
        <v>0</v>
      </c>
      <c r="AC4731" s="1">
        <v>10</v>
      </c>
      <c r="AD4731" s="1">
        <v>0</v>
      </c>
      <c r="AE4731" s="1">
        <v>12</v>
      </c>
      <c r="AF4731" s="1"/>
      <c r="AG4731" s="1" t="s">
        <v>731</v>
      </c>
      <c r="AH4731" s="1" t="str">
        <f>TRIM(MID(SUBSTITUTE($H4731,",",REPT(" ",200)),(LEN($H4731)-LEN(SUBSTITUTE($H4731,",",""))-3)*200+1,200))</f>
        <v>Cebu City</v>
      </c>
      <c r="AI4731" s="1" t="str">
        <f>TRIM(MID(SUBSTITUTE($H4731,",",REPT(" ",200)),(LEN($H4731)-LEN(SUBSTITUTE($H4731,",",""))-2)*200+1,200))</f>
        <v>Central Visayas</v>
      </c>
      <c r="AJ4731" s="1" t="s">
        <v>55</v>
      </c>
      <c r="AK4731" t="s">
        <v>17666</v>
      </c>
      <c r="AL4731" s="1">
        <v>3</v>
      </c>
      <c r="AM4731" s="1" t="s">
        <v>14783</v>
      </c>
    </row>
    <row r="4732" spans="1:39" ht="12.75" customHeight="1">
      <c r="A4732" s="11"/>
      <c r="B4732" s="11" t="s">
        <v>14784</v>
      </c>
      <c r="C4732" s="11" t="s">
        <v>16130</v>
      </c>
      <c r="D4732" s="12" t="str">
        <f ca="1">IFERROR(__xludf.DUMMYFUNCTION("PROPER(REGEXEXTRACT(B4706, ""(?:https?:\/\/)?(?:www\.)?([a-zA-Z0-9-]+)\.""))"),"Skyscanner")</f>
        <v>Skyscanner</v>
      </c>
      <c r="E4732" s="11" t="s">
        <v>14786</v>
      </c>
      <c r="F4732" s="11">
        <v>10.316972</v>
      </c>
      <c r="G4732" s="11">
        <v>123.909306</v>
      </c>
      <c r="H4732" s="11" t="s">
        <v>14787</v>
      </c>
      <c r="I4732" s="11" t="s">
        <v>2622</v>
      </c>
      <c r="J4732" s="1">
        <f>IF(K4732="URBAN",1,IF(K4732="SUBURBAN",2,IF(K4732="RURAL",3,"")))</f>
        <v>1</v>
      </c>
      <c r="K4732" s="11" t="s">
        <v>42</v>
      </c>
      <c r="L4732" s="19">
        <v>46082</v>
      </c>
      <c r="M4732" s="50">
        <v>0.625</v>
      </c>
      <c r="N4732" s="19">
        <v>46083</v>
      </c>
      <c r="O4732" s="60">
        <v>0.5</v>
      </c>
      <c r="P4732" s="33" t="str">
        <f>TEXT($L4732, "dddd")</f>
        <v>Sunday</v>
      </c>
      <c r="Q4732" s="42" t="s">
        <v>207</v>
      </c>
      <c r="R4732" s="42">
        <v>5592</v>
      </c>
      <c r="S4732" s="11" t="str">
        <f>IF(OR(MONTH(L4732)=12, MONTH(L4732)&lt;=5), "Dry Season", "Wet Season")</f>
        <v>Dry Season</v>
      </c>
      <c r="T4732" s="11">
        <v>1</v>
      </c>
      <c r="U4732" s="11">
        <v>0</v>
      </c>
      <c r="V4732" s="11">
        <v>1</v>
      </c>
      <c r="W4732" s="2">
        <f>IF(ISNUMBER(SEARCH("N/A", X4732)), 0, 1)</f>
        <v>1</v>
      </c>
      <c r="X4732" s="13" t="s">
        <v>14788</v>
      </c>
      <c r="Y4732" s="13">
        <v>10.318237</v>
      </c>
      <c r="Z4732" s="11">
        <v>123.9052295</v>
      </c>
      <c r="AA4732" s="11" cm="1">
        <f t="array" ref="AA4732">IF(ISBLANK(Y4732), 0, VINCentyInvDistance(F4732,G4732,Y4732,Z4732))</f>
        <v>467.91439277891425</v>
      </c>
      <c r="AB4732" s="11">
        <v>1</v>
      </c>
      <c r="AC4732" s="11">
        <v>9.6</v>
      </c>
      <c r="AD4732" s="11">
        <v>0</v>
      </c>
      <c r="AE4732" s="11">
        <v>913</v>
      </c>
      <c r="AF4732" s="11"/>
      <c r="AG4732" s="11" t="s">
        <v>731</v>
      </c>
      <c r="AH4732" s="11" t="str">
        <f>TRIM(MID(SUBSTITUTE($H4732,",",REPT(" ",200)),(LEN($H4732)-LEN(SUBSTITUTE($H4732,",",""))-3)*200+1,200))</f>
        <v>Cebu City</v>
      </c>
      <c r="AI4732" s="11" t="str">
        <f>TRIM(MID(SUBSTITUTE($H4732,",",REPT(" ",200)),(LEN($H4732)-LEN(SUBSTITUTE($H4732,",",""))-2)*200+1,200))</f>
        <v>Central Visayas</v>
      </c>
      <c r="AJ4732" s="11" t="s">
        <v>55</v>
      </c>
      <c r="AK4732" t="s">
        <v>17667</v>
      </c>
      <c r="AL4732" s="11">
        <v>4</v>
      </c>
      <c r="AM4732" s="11" t="s">
        <v>14789</v>
      </c>
    </row>
    <row r="4733" spans="1:39" ht="12.75" customHeight="1">
      <c r="A4733" s="1"/>
      <c r="B4733" s="1" t="s">
        <v>14790</v>
      </c>
      <c r="C4733" s="1" t="s">
        <v>16131</v>
      </c>
      <c r="D4733" s="3" t="str">
        <f ca="1">IFERROR(__xludf.DUMMYFUNCTION("PROPER(REGEXEXTRACT(B4707, ""(?:https?:\/\/)?(?:www\.)?([a-zA-Z0-9-]+)\.""))"),"Skyscanner")</f>
        <v>Skyscanner</v>
      </c>
      <c r="E4733" s="1" t="s">
        <v>14792</v>
      </c>
      <c r="F4733" s="1">
        <v>10.297394000000001</v>
      </c>
      <c r="G4733" s="1">
        <v>123.89583399999999</v>
      </c>
      <c r="H4733" s="1" t="s">
        <v>15339</v>
      </c>
      <c r="I4733" s="1" t="s">
        <v>2622</v>
      </c>
      <c r="J4733" s="1">
        <f>IF(K4733="URBAN",1,IF(K4733="SUBURBAN",2,IF(K4733="RURAL",3,"")))</f>
        <v>1</v>
      </c>
      <c r="K4733" s="1" t="s">
        <v>42</v>
      </c>
      <c r="L4733" s="18">
        <v>46082</v>
      </c>
      <c r="M4733" s="49">
        <v>0.625</v>
      </c>
      <c r="N4733" s="18">
        <v>46083</v>
      </c>
      <c r="O4733" s="56">
        <v>0.5</v>
      </c>
      <c r="P4733" s="31" t="str">
        <f>TEXT($L4733, "dddd")</f>
        <v>Sunday</v>
      </c>
      <c r="Q4733" s="39" t="s">
        <v>1266</v>
      </c>
      <c r="R4733" s="39">
        <v>1768</v>
      </c>
      <c r="S4733" s="1" t="str">
        <f>IF(OR(MONTH(L4733)=12, MONTH(L4733)&lt;=5), "Dry Season", "Wet Season")</f>
        <v>Dry Season</v>
      </c>
      <c r="T4733" s="1">
        <v>1</v>
      </c>
      <c r="U4733" s="1">
        <v>0</v>
      </c>
      <c r="V4733" s="1">
        <v>0</v>
      </c>
      <c r="W4733" s="2">
        <f>IF(ISNUMBER(SEARCH("N/A", X4733)), 0, 1)</f>
        <v>0</v>
      </c>
      <c r="X4733" s="1" t="s">
        <v>44</v>
      </c>
      <c r="Y4733" s="1"/>
      <c r="Z4733" s="1"/>
      <c r="AA4733" s="11" cm="1">
        <f t="array" ref="AA4733">IF(ISBLANK(Y4733), 0, VINCentyInvDistance(F4733,G4733,Y4733,Z4733))</f>
        <v>0</v>
      </c>
      <c r="AB4733" s="1">
        <v>1</v>
      </c>
      <c r="AC4733" s="1">
        <v>7.6</v>
      </c>
      <c r="AD4733" s="1">
        <v>0</v>
      </c>
      <c r="AE4733" s="1">
        <v>499</v>
      </c>
      <c r="AF4733" s="1"/>
      <c r="AG4733" s="1" t="s">
        <v>731</v>
      </c>
      <c r="AH4733" s="1" t="str">
        <f>TRIM(MID(SUBSTITUTE($H4733,",",REPT(" ",200)),(LEN($H4733)-LEN(SUBSTITUTE($H4733,",",""))-3)*200+1,200))</f>
        <v>Cebu City</v>
      </c>
      <c r="AI4733" s="1" t="str">
        <f>TRIM(MID(SUBSTITUTE($H4733,",",REPT(" ",200)),(LEN($H4733)-LEN(SUBSTITUTE($H4733,",",""))-2)*200+1,200))</f>
        <v>Central Visayas</v>
      </c>
      <c r="AJ4733" s="1" t="s">
        <v>55</v>
      </c>
      <c r="AK4733" t="s">
        <v>17668</v>
      </c>
      <c r="AL4733" s="1">
        <v>4</v>
      </c>
      <c r="AM4733" s="1" t="s">
        <v>14794</v>
      </c>
    </row>
    <row r="4734" spans="1:39" ht="12.75" customHeight="1">
      <c r="A4734" s="1"/>
      <c r="B4734" s="1" t="s">
        <v>4923</v>
      </c>
      <c r="C4734" s="1" t="s">
        <v>16132</v>
      </c>
      <c r="D4734" s="3" t="str">
        <f ca="1">IFERROR(__xludf.DUMMYFUNCTION("PROPER(REGEXEXTRACT(B4708, ""(?:https?:\/\/)?(?:www\.)?([a-zA-Z0-9-]+)\.""))"),"Skyscanner")</f>
        <v>Skyscanner</v>
      </c>
      <c r="E4734" s="1" t="s">
        <v>14796</v>
      </c>
      <c r="F4734" s="1">
        <v>10.34173</v>
      </c>
      <c r="G4734" s="1">
        <v>123.89745600000001</v>
      </c>
      <c r="H4734" s="1" t="s">
        <v>4926</v>
      </c>
      <c r="I4734" s="1" t="s">
        <v>2622</v>
      </c>
      <c r="J4734" s="1">
        <f>IF(K4734="URBAN",1,IF(K4734="SUBURBAN",2,IF(K4734="RURAL",3,"")))</f>
        <v>1</v>
      </c>
      <c r="K4734" s="1" t="s">
        <v>42</v>
      </c>
      <c r="L4734" s="18">
        <v>46082</v>
      </c>
      <c r="M4734" s="49">
        <v>0.625</v>
      </c>
      <c r="N4734" s="18">
        <v>46083</v>
      </c>
      <c r="O4734" s="56">
        <v>0.5</v>
      </c>
      <c r="P4734" s="31" t="str">
        <f>TEXT($L4734, "dddd")</f>
        <v>Sunday</v>
      </c>
      <c r="Q4734" s="39" t="s">
        <v>207</v>
      </c>
      <c r="R4734" s="39">
        <v>4786</v>
      </c>
      <c r="S4734" s="1" t="str">
        <f>IF(OR(MONTH(L4734)=12, MONTH(L4734)&lt;=5), "Dry Season", "Wet Season")</f>
        <v>Dry Season</v>
      </c>
      <c r="T4734" s="1">
        <v>1</v>
      </c>
      <c r="U4734" s="1">
        <v>0</v>
      </c>
      <c r="V4734" s="1">
        <v>0</v>
      </c>
      <c r="W4734" s="2">
        <f>IF(ISNUMBER(SEARCH("N/A", X4734)), 0, 1)</f>
        <v>0</v>
      </c>
      <c r="X4734" s="1" t="s">
        <v>44</v>
      </c>
      <c r="Y4734" s="1"/>
      <c r="Z4734" s="1"/>
      <c r="AA4734" s="11" cm="1">
        <f t="array" ref="AA4734">IF(ISBLANK(Y4734), 0, VINCentyInvDistance(F4734,G4734,Y4734,Z4734))</f>
        <v>0</v>
      </c>
      <c r="AB4734" s="1">
        <v>1</v>
      </c>
      <c r="AC4734" s="1">
        <v>8.8000000000000007</v>
      </c>
      <c r="AD4734" s="1">
        <v>4.4000000000000004</v>
      </c>
      <c r="AE4734" s="1">
        <v>2747</v>
      </c>
      <c r="AF4734" s="1"/>
      <c r="AG4734" s="1" t="s">
        <v>731</v>
      </c>
      <c r="AH4734" s="1" t="str">
        <f>TRIM(MID(SUBSTITUTE($H4734,",",REPT(" ",200)),(LEN($H4734)-LEN(SUBSTITUTE($H4734,",",""))-3)*200+1,200))</f>
        <v>Cebu City</v>
      </c>
      <c r="AI4734" s="1" t="str">
        <f>TRIM(MID(SUBSTITUTE($H4734,",",REPT(" ",200)),(LEN($H4734)-LEN(SUBSTITUTE($H4734,",",""))-2)*200+1,200))</f>
        <v>Central Visayas</v>
      </c>
      <c r="AJ4734" s="1" t="s">
        <v>55</v>
      </c>
      <c r="AK4734" t="s">
        <v>17051</v>
      </c>
      <c r="AL4734" s="1">
        <v>5</v>
      </c>
      <c r="AM4734" s="1" t="s">
        <v>4927</v>
      </c>
    </row>
    <row r="4735" spans="1:39" ht="12.75" customHeight="1">
      <c r="A4735" s="1"/>
      <c r="B4735" s="1" t="s">
        <v>14797</v>
      </c>
      <c r="C4735" s="1" t="s">
        <v>16133</v>
      </c>
      <c r="D4735" s="3" t="str">
        <f ca="1">IFERROR(__xludf.DUMMYFUNCTION("PROPER(REGEXEXTRACT(B4709, ""(?:https?:\/\/)?(?:www\.)?([a-zA-Z0-9-]+)\.""))"),"Skyscanner")</f>
        <v>Skyscanner</v>
      </c>
      <c r="E4735" s="1" t="s">
        <v>14799</v>
      </c>
      <c r="F4735" s="1">
        <v>10.305095</v>
      </c>
      <c r="G4735" s="1">
        <v>123.910625</v>
      </c>
      <c r="H4735" s="1" t="s">
        <v>14800</v>
      </c>
      <c r="I4735" s="1" t="s">
        <v>2622</v>
      </c>
      <c r="J4735" s="1">
        <f>IF(K4735="URBAN",1,IF(K4735="SUBURBAN",2,IF(K4735="RURAL",3,"")))</f>
        <v>1</v>
      </c>
      <c r="K4735" s="1" t="s">
        <v>42</v>
      </c>
      <c r="L4735" s="18">
        <v>46082</v>
      </c>
      <c r="M4735" s="49">
        <v>0.58333333333333337</v>
      </c>
      <c r="N4735" s="18">
        <v>46083</v>
      </c>
      <c r="O4735" s="56">
        <v>0.5</v>
      </c>
      <c r="P4735" s="31" t="str">
        <f>TEXT($L4735, "dddd")</f>
        <v>Sunday</v>
      </c>
      <c r="Q4735" s="39" t="s">
        <v>43</v>
      </c>
      <c r="R4735" s="39">
        <v>4717</v>
      </c>
      <c r="S4735" s="1" t="str">
        <f>IF(OR(MONTH(L4735)=12, MONTH(L4735)&lt;=5), "Dry Season", "Wet Season")</f>
        <v>Dry Season</v>
      </c>
      <c r="T4735" s="1">
        <v>1</v>
      </c>
      <c r="U4735" s="1">
        <v>0</v>
      </c>
      <c r="V4735" s="1">
        <v>0</v>
      </c>
      <c r="W4735" s="2">
        <f>IF(ISNUMBER(SEARCH("N/A", X4735)), 0, 1)</f>
        <v>0</v>
      </c>
      <c r="X4735" s="1" t="s">
        <v>44</v>
      </c>
      <c r="Y4735" s="1"/>
      <c r="Z4735" s="1"/>
      <c r="AA4735" s="11" cm="1">
        <f t="array" ref="AA4735">IF(ISBLANK(Y4735), 0, VINCentyInvDistance(F4735,G4735,Y4735,Z4735))</f>
        <v>0</v>
      </c>
      <c r="AB4735" s="1">
        <v>0</v>
      </c>
      <c r="AC4735" s="1">
        <v>9.4</v>
      </c>
      <c r="AD4735" s="1">
        <v>4.7</v>
      </c>
      <c r="AE4735" s="1">
        <v>1389</v>
      </c>
      <c r="AF4735" s="1"/>
      <c r="AG4735" s="1" t="s">
        <v>731</v>
      </c>
      <c r="AH4735" s="1" t="str">
        <f>TRIM(MID(SUBSTITUTE($H4735,",",REPT(" ",200)),(LEN($H4735)-LEN(SUBSTITUTE($H4735,",",""))-3)*200+1,200))</f>
        <v>Cebu City</v>
      </c>
      <c r="AI4735" s="1" t="str">
        <f>TRIM(MID(SUBSTITUTE($H4735,",",REPT(" ",200)),(LEN($H4735)-LEN(SUBSTITUTE($H4735,",",""))-2)*200+1,200))</f>
        <v>Central Visayas</v>
      </c>
      <c r="AJ4735" s="1" t="s">
        <v>55</v>
      </c>
      <c r="AK4735" t="s">
        <v>17669</v>
      </c>
      <c r="AL4735" s="1">
        <v>3</v>
      </c>
      <c r="AM4735" s="1" t="s">
        <v>14801</v>
      </c>
    </row>
    <row r="4736" spans="1:39" ht="12.75" customHeight="1">
      <c r="A4736" s="1"/>
      <c r="B4736" s="1" t="s">
        <v>14802</v>
      </c>
      <c r="C4736" s="1" t="s">
        <v>16134</v>
      </c>
      <c r="D4736" s="3" t="str">
        <f ca="1">IFERROR(__xludf.DUMMYFUNCTION("PROPER(REGEXEXTRACT(B4710, ""(?:https?:\/\/)?(?:www\.)?([a-zA-Z0-9-]+)\.""))"),"Skyscanner")</f>
        <v>Skyscanner</v>
      </c>
      <c r="E4736" s="1" t="s">
        <v>14804</v>
      </c>
      <c r="F4736" s="1">
        <v>10.313157</v>
      </c>
      <c r="G4736" s="1">
        <v>123.89439400000001</v>
      </c>
      <c r="H4736" s="1" t="s">
        <v>14805</v>
      </c>
      <c r="I4736" s="1" t="s">
        <v>2622</v>
      </c>
      <c r="J4736" s="1">
        <f>IF(K4736="URBAN",1,IF(K4736="SUBURBAN",2,IF(K4736="RURAL",3,"")))</f>
        <v>1</v>
      </c>
      <c r="K4736" s="1" t="s">
        <v>42</v>
      </c>
      <c r="L4736" s="18">
        <v>46082</v>
      </c>
      <c r="M4736" s="49">
        <v>0.58333333333333337</v>
      </c>
      <c r="N4736" s="18">
        <v>46083</v>
      </c>
      <c r="O4736" s="56">
        <v>0.5</v>
      </c>
      <c r="P4736" s="31" t="str">
        <f>TEXT($L4736, "dddd")</f>
        <v>Sunday</v>
      </c>
      <c r="Q4736" s="39" t="s">
        <v>207</v>
      </c>
      <c r="R4736" s="39">
        <v>4925</v>
      </c>
      <c r="S4736" s="1" t="str">
        <f>IF(OR(MONTH(L4736)=12, MONTH(L4736)&lt;=5), "Dry Season", "Wet Season")</f>
        <v>Dry Season</v>
      </c>
      <c r="T4736" s="1">
        <v>1</v>
      </c>
      <c r="U4736" s="1">
        <v>0</v>
      </c>
      <c r="V4736" s="1">
        <v>0</v>
      </c>
      <c r="W4736" s="2">
        <f>IF(ISNUMBER(SEARCH("N/A", X4736)), 0, 1)</f>
        <v>0</v>
      </c>
      <c r="X4736" s="1" t="s">
        <v>44</v>
      </c>
      <c r="Y4736" s="1"/>
      <c r="Z4736" s="1"/>
      <c r="AA4736" s="11" cm="1">
        <f t="array" ref="AA4736">IF(ISBLANK(Y4736), 0, VINCentyInvDistance(F4736,G4736,Y4736,Z4736))</f>
        <v>0</v>
      </c>
      <c r="AB4736" s="1">
        <v>0</v>
      </c>
      <c r="AC4736" s="1">
        <v>9.4</v>
      </c>
      <c r="AD4736" s="1">
        <v>4.7</v>
      </c>
      <c r="AE4736" s="1">
        <v>414</v>
      </c>
      <c r="AF4736" s="1"/>
      <c r="AG4736" s="1" t="s">
        <v>731</v>
      </c>
      <c r="AH4736" s="1" t="str">
        <f>TRIM(MID(SUBSTITUTE($H4736,",",REPT(" ",200)),(LEN($H4736)-LEN(SUBSTITUTE($H4736,",",""))-3)*200+1,200))</f>
        <v>Cebu City</v>
      </c>
      <c r="AI4736" s="1" t="str">
        <f>TRIM(MID(SUBSTITUTE($H4736,",",REPT(" ",200)),(LEN($H4736)-LEN(SUBSTITUTE($H4736,",",""))-2)*200+1,200))</f>
        <v>Central Visayas</v>
      </c>
      <c r="AJ4736" s="1" t="s">
        <v>55</v>
      </c>
      <c r="AK4736" t="s">
        <v>17683</v>
      </c>
      <c r="AL4736" s="1">
        <v>4</v>
      </c>
      <c r="AM4736" s="1" t="s">
        <v>14806</v>
      </c>
    </row>
    <row r="4737" spans="1:39" ht="12.75" customHeight="1">
      <c r="A4737" s="1"/>
      <c r="B4737" s="1" t="s">
        <v>14807</v>
      </c>
      <c r="C4737" s="1" t="s">
        <v>16135</v>
      </c>
      <c r="D4737" s="3" t="str">
        <f ca="1">IFERROR(__xludf.DUMMYFUNCTION("PROPER(REGEXEXTRACT(B4711, ""(?:https?:\/\/)?(?:www\.)?([a-zA-Z0-9-]+)\.""))"),"Skyscanner")</f>
        <v>Skyscanner</v>
      </c>
      <c r="E4737" s="1" t="s">
        <v>14809</v>
      </c>
      <c r="F4737" s="1">
        <v>10.324875</v>
      </c>
      <c r="G4737" s="1">
        <v>123.936733</v>
      </c>
      <c r="H4737" s="1" t="s">
        <v>14810</v>
      </c>
      <c r="I4737" s="1" t="s">
        <v>2622</v>
      </c>
      <c r="J4737" s="1">
        <f>IF(K4737="URBAN",1,IF(K4737="SUBURBAN",2,IF(K4737="RURAL",3,"")))</f>
        <v>1</v>
      </c>
      <c r="K4737" s="1" t="s">
        <v>42</v>
      </c>
      <c r="L4737" s="18">
        <v>46082</v>
      </c>
      <c r="M4737" s="49">
        <v>0.625</v>
      </c>
      <c r="N4737" s="18">
        <v>46083</v>
      </c>
      <c r="O4737" s="56">
        <v>0.5</v>
      </c>
      <c r="P4737" s="31" t="str">
        <f>TEXT($L4737, "dddd")</f>
        <v>Sunday</v>
      </c>
      <c r="Q4737" s="39" t="s">
        <v>43</v>
      </c>
      <c r="R4737" s="39">
        <v>7778</v>
      </c>
      <c r="S4737" s="1" t="str">
        <f>IF(OR(MONTH(L4737)=12, MONTH(L4737)&lt;=5), "Dry Season", "Wet Season")</f>
        <v>Dry Season</v>
      </c>
      <c r="T4737" s="1">
        <v>1</v>
      </c>
      <c r="U4737" s="1">
        <v>0</v>
      </c>
      <c r="V4737" s="1">
        <v>0</v>
      </c>
      <c r="W4737" s="2">
        <f>IF(ISNUMBER(SEARCH("N/A", X4737)), 0, 1)</f>
        <v>0</v>
      </c>
      <c r="X4737" s="1" t="s">
        <v>44</v>
      </c>
      <c r="Y4737" s="1"/>
      <c r="Z4737" s="1"/>
      <c r="AA4737" s="11" cm="1">
        <f t="array" ref="AA4737">IF(ISBLANK(Y4737), 0, VINCentyInvDistance(F4737,G4737,Y4737,Z4737))</f>
        <v>0</v>
      </c>
      <c r="AB4737" s="1">
        <v>0</v>
      </c>
      <c r="AC4737" s="1">
        <v>9.1999999999999993</v>
      </c>
      <c r="AD4737" s="1">
        <v>0</v>
      </c>
      <c r="AE4737" s="1">
        <v>937</v>
      </c>
      <c r="AF4737" s="1"/>
      <c r="AG4737" s="1" t="s">
        <v>731</v>
      </c>
      <c r="AH4737" s="1" t="str">
        <f>TRIM(MID(SUBSTITUTE($H4737,",",REPT(" ",200)),(LEN($H4737)-LEN(SUBSTITUTE($H4737,",",""))-3)*200+1,200))</f>
        <v>Mandaue</v>
      </c>
      <c r="AI4737" s="1" t="str">
        <f>TRIM(MID(SUBSTITUTE($H4737,",",REPT(" ",200)),(LEN($H4737)-LEN(SUBSTITUTE($H4737,",",""))-2)*200+1,200))</f>
        <v>Central Visayas</v>
      </c>
      <c r="AJ4737" s="1" t="s">
        <v>55</v>
      </c>
      <c r="AK4737" t="s">
        <v>17684</v>
      </c>
      <c r="AL4737" s="1">
        <v>4</v>
      </c>
      <c r="AM4737" s="1" t="s">
        <v>14811</v>
      </c>
    </row>
    <row r="4738" spans="1:39" ht="12.75" customHeight="1">
      <c r="A4738" s="1"/>
      <c r="B4738" s="1" t="s">
        <v>14812</v>
      </c>
      <c r="C4738" s="1" t="s">
        <v>16136</v>
      </c>
      <c r="D4738" s="3" t="str">
        <f ca="1">IFERROR(__xludf.DUMMYFUNCTION("PROPER(REGEXEXTRACT(B4712, ""(?:https?:\/\/)?(?:www\.)?([a-zA-Z0-9-]+)\.""))"),"Skyscanner")</f>
        <v>Skyscanner</v>
      </c>
      <c r="E4738" s="1" t="s">
        <v>14814</v>
      </c>
      <c r="F4738" s="1">
        <v>10.317021</v>
      </c>
      <c r="G4738" s="1">
        <v>123.90928099999999</v>
      </c>
      <c r="H4738" s="1" t="s">
        <v>14815</v>
      </c>
      <c r="I4738" s="1" t="s">
        <v>2622</v>
      </c>
      <c r="J4738" s="1">
        <f>IF(K4738="URBAN",1,IF(K4738="SUBURBAN",2,IF(K4738="RURAL",3,"")))</f>
        <v>1</v>
      </c>
      <c r="K4738" s="1" t="s">
        <v>42</v>
      </c>
      <c r="L4738" s="18">
        <v>46082</v>
      </c>
      <c r="M4738" s="49">
        <v>0.58333333333333337</v>
      </c>
      <c r="N4738" s="18">
        <v>46083</v>
      </c>
      <c r="O4738" s="56">
        <v>0.5</v>
      </c>
      <c r="P4738" s="31" t="str">
        <f>TEXT($L4738, "dddd")</f>
        <v>Sunday</v>
      </c>
      <c r="Q4738" s="39" t="s">
        <v>207</v>
      </c>
      <c r="R4738" s="39">
        <v>2174</v>
      </c>
      <c r="S4738" s="1" t="str">
        <f>IF(OR(MONTH(L4738)=12, MONTH(L4738)&lt;=5), "Dry Season", "Wet Season")</f>
        <v>Dry Season</v>
      </c>
      <c r="T4738" s="1">
        <v>1</v>
      </c>
      <c r="U4738" s="1">
        <v>0</v>
      </c>
      <c r="V4738" s="1">
        <v>0</v>
      </c>
      <c r="W4738" s="2">
        <f>IF(ISNUMBER(SEARCH("N/A", X4738)), 0, 1)</f>
        <v>0</v>
      </c>
      <c r="X4738" s="1" t="s">
        <v>44</v>
      </c>
      <c r="Y4738" s="1"/>
      <c r="Z4738" s="1"/>
      <c r="AA4738" s="11" cm="1">
        <f t="array" ref="AA4738">IF(ISBLANK(Y4738), 0, VINCentyInvDistance(F4738,G4738,Y4738,Z4738))</f>
        <v>0</v>
      </c>
      <c r="AB4738" s="1">
        <v>0</v>
      </c>
      <c r="AC4738" s="1">
        <v>8.8000000000000007</v>
      </c>
      <c r="AD4738" s="1">
        <v>4.4000000000000004</v>
      </c>
      <c r="AE4738" s="1">
        <v>283</v>
      </c>
      <c r="AF4738" s="1"/>
      <c r="AG4738" s="1" t="s">
        <v>731</v>
      </c>
      <c r="AH4738" s="1" t="str">
        <f>TRIM(MID(SUBSTITUTE($H4738,",",REPT(" ",200)),(LEN($H4738)-LEN(SUBSTITUTE($H4738,",",""))-3)*200+1,200))</f>
        <v>Cebu City</v>
      </c>
      <c r="AI4738" s="1" t="str">
        <f>TRIM(MID(SUBSTITUTE($H4738,",",REPT(" ",200)),(LEN($H4738)-LEN(SUBSTITUTE($H4738,",",""))-2)*200+1,200))</f>
        <v>Central Visayas</v>
      </c>
      <c r="AJ4738" s="1" t="s">
        <v>55</v>
      </c>
      <c r="AK4738" t="s">
        <v>1230</v>
      </c>
      <c r="AL4738" s="1">
        <v>3</v>
      </c>
      <c r="AM4738" s="1" t="s">
        <v>14816</v>
      </c>
    </row>
    <row r="4739" spans="1:39" ht="12.75" customHeight="1">
      <c r="A4739" s="1"/>
      <c r="B4739" s="1" t="s">
        <v>14817</v>
      </c>
      <c r="C4739" s="1" t="s">
        <v>16137</v>
      </c>
      <c r="D4739" s="3" t="str">
        <f ca="1">IFERROR(__xludf.DUMMYFUNCTION("PROPER(REGEXEXTRACT(B4713, ""(?:https?:\/\/)?(?:www\.)?([a-zA-Z0-9-]+)\.""))"),"Skyscanner")</f>
        <v>Skyscanner</v>
      </c>
      <c r="E4739" s="1" t="s">
        <v>14819</v>
      </c>
      <c r="F4739" s="1">
        <v>10.32991</v>
      </c>
      <c r="G4739" s="1">
        <v>123.90713</v>
      </c>
      <c r="H4739" s="1" t="s">
        <v>14820</v>
      </c>
      <c r="I4739" s="1" t="s">
        <v>2622</v>
      </c>
      <c r="J4739" s="1">
        <f>IF(K4739="URBAN",1,IF(K4739="SUBURBAN",2,IF(K4739="RURAL",3,"")))</f>
        <v>1</v>
      </c>
      <c r="K4739" s="1" t="s">
        <v>42</v>
      </c>
      <c r="L4739" s="18">
        <v>46082</v>
      </c>
      <c r="M4739" s="49">
        <v>0.58333333333333337</v>
      </c>
      <c r="N4739" s="18">
        <v>46083</v>
      </c>
      <c r="O4739" s="56">
        <v>0.45833333333333331</v>
      </c>
      <c r="P4739" s="31" t="str">
        <f>TEXT($L4739, "dddd")</f>
        <v>Sunday</v>
      </c>
      <c r="Q4739" s="39" t="s">
        <v>43</v>
      </c>
      <c r="R4739" s="39">
        <v>6977</v>
      </c>
      <c r="S4739" s="1" t="str">
        <f>IF(OR(MONTH(L4739)=12, MONTH(L4739)&lt;=5), "Dry Season", "Wet Season")</f>
        <v>Dry Season</v>
      </c>
      <c r="T4739" s="1">
        <v>1</v>
      </c>
      <c r="U4739" s="1">
        <v>0</v>
      </c>
      <c r="V4739" s="1">
        <v>0</v>
      </c>
      <c r="W4739" s="2">
        <f>IF(ISNUMBER(SEARCH("N/A", X4739)), 0, 1)</f>
        <v>0</v>
      </c>
      <c r="X4739" s="1" t="s">
        <v>44</v>
      </c>
      <c r="Y4739" s="1"/>
      <c r="Z4739" s="1"/>
      <c r="AA4739" s="11" cm="1">
        <f t="array" ref="AA4739">IF(ISBLANK(Y4739), 0, VINCentyInvDistance(F4739,G4739,Y4739,Z4739))</f>
        <v>0</v>
      </c>
      <c r="AB4739" s="1">
        <v>1</v>
      </c>
      <c r="AC4739" s="1">
        <v>9.1999999999999993</v>
      </c>
      <c r="AD4739" s="1">
        <v>4.5999999999999996</v>
      </c>
      <c r="AE4739" s="1">
        <v>592</v>
      </c>
      <c r="AF4739" s="1"/>
      <c r="AG4739" s="1" t="s">
        <v>731</v>
      </c>
      <c r="AH4739" s="1" t="str">
        <f>TRIM(MID(SUBSTITUTE($H4739,",",REPT(" ",200)),(LEN($H4739)-LEN(SUBSTITUTE($H4739,",",""))-3)*200+1,200))</f>
        <v>Cebu City</v>
      </c>
      <c r="AI4739" s="1" t="str">
        <f>TRIM(MID(SUBSTITUTE($H4739,",",REPT(" ",200)),(LEN($H4739)-LEN(SUBSTITUTE($H4739,",",""))-2)*200+1,200))</f>
        <v>Central Visayas</v>
      </c>
      <c r="AJ4739" s="1" t="s">
        <v>55</v>
      </c>
      <c r="AK4739" t="s">
        <v>17685</v>
      </c>
      <c r="AL4739" s="1">
        <v>4</v>
      </c>
      <c r="AM4739" s="1" t="s">
        <v>14821</v>
      </c>
    </row>
    <row r="4740" spans="1:39" ht="12.75" customHeight="1">
      <c r="A4740" s="1"/>
      <c r="B4740" s="1" t="s">
        <v>4870</v>
      </c>
      <c r="C4740" s="1" t="s">
        <v>16138</v>
      </c>
      <c r="D4740" s="3" t="str">
        <f ca="1">IFERROR(__xludf.DUMMYFUNCTION("PROPER(REGEXEXTRACT(B4714, ""(?:https?:\/\/)?(?:www\.)?([a-zA-Z0-9-]+)\.""))"),"Skyscanner")</f>
        <v>Skyscanner</v>
      </c>
      <c r="E4740" s="1" t="s">
        <v>14823</v>
      </c>
      <c r="F4740" s="1">
        <v>10.319376</v>
      </c>
      <c r="G4740" s="1">
        <v>123.903053</v>
      </c>
      <c r="H4740" s="1" t="s">
        <v>15347</v>
      </c>
      <c r="I4740" s="1" t="s">
        <v>2622</v>
      </c>
      <c r="J4740" s="1">
        <f>IF(K4740="URBAN",1,IF(K4740="SUBURBAN",2,IF(K4740="RURAL",3,"")))</f>
        <v>1</v>
      </c>
      <c r="K4740" s="1" t="s">
        <v>42</v>
      </c>
      <c r="L4740" s="18">
        <v>46082</v>
      </c>
      <c r="M4740" s="49">
        <v>0.625</v>
      </c>
      <c r="N4740" s="18">
        <v>46083</v>
      </c>
      <c r="O4740" s="56">
        <v>0.5</v>
      </c>
      <c r="P4740" s="31" t="str">
        <f>TEXT($L4740, "dddd")</f>
        <v>Sunday</v>
      </c>
      <c r="Q4740" s="39" t="s">
        <v>43</v>
      </c>
      <c r="R4740" s="39">
        <v>3474</v>
      </c>
      <c r="S4740" s="1" t="str">
        <f>IF(OR(MONTH(L4740)=12, MONTH(L4740)&lt;=5), "Dry Season", "Wet Season")</f>
        <v>Dry Season</v>
      </c>
      <c r="T4740" s="1">
        <v>1</v>
      </c>
      <c r="U4740" s="1">
        <v>0</v>
      </c>
      <c r="V4740" s="1">
        <v>0</v>
      </c>
      <c r="W4740" s="2">
        <f>IF(ISNUMBER(SEARCH("N/A", X4740)), 0, 1)</f>
        <v>0</v>
      </c>
      <c r="X4740" s="1" t="s">
        <v>44</v>
      </c>
      <c r="Y4740" s="1"/>
      <c r="Z4740" s="1"/>
      <c r="AA4740" s="11" cm="1">
        <f t="array" ref="AA4740">IF(ISBLANK(Y4740), 0, VINCentyInvDistance(F4740,G4740,Y4740,Z4740))</f>
        <v>0</v>
      </c>
      <c r="AB4740" s="1">
        <v>0</v>
      </c>
      <c r="AC4740" s="1">
        <v>8.4</v>
      </c>
      <c r="AD4740" s="1">
        <v>0</v>
      </c>
      <c r="AE4740" s="1">
        <v>5880</v>
      </c>
      <c r="AF4740" s="1"/>
      <c r="AG4740" s="1" t="s">
        <v>731</v>
      </c>
      <c r="AH4740" s="1" t="str">
        <f>TRIM(MID(SUBSTITUTE($H4740,",",REPT(" ",200)),(LEN($H4740)-LEN(SUBSTITUTE($H4740,",",""))-3)*200+1,200))</f>
        <v>Cebu City</v>
      </c>
      <c r="AI4740" s="1" t="str">
        <f>TRIM(MID(SUBSTITUTE($H4740,",",REPT(" ",200)),(LEN($H4740)-LEN(SUBSTITUTE($H4740,",",""))-2)*200+1,200))</f>
        <v>Central Visayas</v>
      </c>
      <c r="AJ4740" s="1" t="s">
        <v>55</v>
      </c>
      <c r="AK4740" t="s">
        <v>16465</v>
      </c>
      <c r="AL4740" s="1">
        <v>3</v>
      </c>
      <c r="AM4740" s="1" t="s">
        <v>4873</v>
      </c>
    </row>
    <row r="4741" spans="1:39" ht="12.75" customHeight="1">
      <c r="A4741" s="1"/>
      <c r="B4741" s="1" t="s">
        <v>14824</v>
      </c>
      <c r="C4741" s="1" t="s">
        <v>16139</v>
      </c>
      <c r="D4741" s="3" t="str">
        <f ca="1">IFERROR(__xludf.DUMMYFUNCTION("PROPER(REGEXEXTRACT(B4715, ""(?:https?:\/\/)?(?:www\.)?([a-zA-Z0-9-]+)\.""))"),"Skyscanner")</f>
        <v>Skyscanner</v>
      </c>
      <c r="E4741" s="1" t="s">
        <v>14826</v>
      </c>
      <c r="F4741" s="1">
        <v>10.327602000000001</v>
      </c>
      <c r="G4741" s="1">
        <v>123.92198500000001</v>
      </c>
      <c r="H4741" s="1" t="s">
        <v>14827</v>
      </c>
      <c r="I4741" s="1" t="s">
        <v>2622</v>
      </c>
      <c r="J4741" s="1">
        <f>IF(K4741="URBAN",1,IF(K4741="SUBURBAN",2,IF(K4741="RURAL",3,"")))</f>
        <v>1</v>
      </c>
      <c r="K4741" s="1" t="s">
        <v>42</v>
      </c>
      <c r="L4741" s="18">
        <v>46082</v>
      </c>
      <c r="M4741" s="49">
        <v>0.58333333333333337</v>
      </c>
      <c r="N4741" s="18">
        <v>46083</v>
      </c>
      <c r="O4741" s="56">
        <v>0.5</v>
      </c>
      <c r="P4741" s="31" t="str">
        <f>TEXT($L4741, "dddd")</f>
        <v>Sunday</v>
      </c>
      <c r="Q4741" s="39" t="s">
        <v>1000</v>
      </c>
      <c r="R4741" s="39">
        <v>1830</v>
      </c>
      <c r="S4741" s="1" t="str">
        <f>IF(OR(MONTH(L4741)=12, MONTH(L4741)&lt;=5), "Dry Season", "Wet Season")</f>
        <v>Dry Season</v>
      </c>
      <c r="T4741" s="1">
        <v>1</v>
      </c>
      <c r="U4741" s="1">
        <v>0</v>
      </c>
      <c r="V4741" s="1">
        <v>0</v>
      </c>
      <c r="W4741" s="2">
        <f>IF(ISNUMBER(SEARCH("N/A", X4741)), 0, 1)</f>
        <v>0</v>
      </c>
      <c r="X4741" s="1" t="s">
        <v>44</v>
      </c>
      <c r="Y4741" s="1"/>
      <c r="Z4741" s="1"/>
      <c r="AA4741" s="11" cm="1">
        <f t="array" ref="AA4741">IF(ISBLANK(Y4741), 0, VINCentyInvDistance(F4741,G4741,Y4741,Z4741))</f>
        <v>0</v>
      </c>
      <c r="AB4741" s="1">
        <v>0</v>
      </c>
      <c r="AC4741" s="1">
        <v>8.1999999999999993</v>
      </c>
      <c r="AD4741" s="1">
        <v>4.0999999999999996</v>
      </c>
      <c r="AE4741" s="1">
        <v>412</v>
      </c>
      <c r="AF4741" s="1"/>
      <c r="AG4741" s="1" t="str">
        <f>TRIM(MID(SUBSTITUTE($H4741,",",REPT(" ",200)),(LEN($H4741)-LEN(SUBSTITUTE($H4741,",",""))-4)*200+1,200))</f>
        <v>Subangdaku</v>
      </c>
      <c r="AH4741" s="1" t="str">
        <f>TRIM(MID(SUBSTITUTE($H4741,",",REPT(" ",200)),(LEN($H4741)-LEN(SUBSTITUTE($H4741,",",""))-3)*200+1,200))</f>
        <v>Mandaue</v>
      </c>
      <c r="AI4741" s="1" t="str">
        <f>TRIM(MID(SUBSTITUTE($H4741,",",REPT(" ",200)),(LEN($H4741)-LEN(SUBSTITUTE($H4741,",",""))-2)*200+1,200))</f>
        <v>Central Visayas</v>
      </c>
      <c r="AJ4741" s="1" t="str">
        <f>TRIM(MID(SUBSTITUTE($H4741,",",REPT(" ",200)),(LEN($H4741)-LEN(SUBSTITUTE($H4741,",",""))-0)*200+1,200))</f>
        <v>Philippines</v>
      </c>
      <c r="AK4741" t="s">
        <v>17673</v>
      </c>
      <c r="AL4741" s="1">
        <v>4</v>
      </c>
      <c r="AM4741" s="1" t="s">
        <v>14828</v>
      </c>
    </row>
    <row r="4742" spans="1:39" ht="12.75" customHeight="1">
      <c r="A4742" s="1"/>
      <c r="B4742" s="1" t="s">
        <v>14829</v>
      </c>
      <c r="C4742" s="1" t="s">
        <v>16140</v>
      </c>
      <c r="D4742" s="3" t="str">
        <f ca="1">IFERROR(__xludf.DUMMYFUNCTION("PROPER(REGEXEXTRACT(B4716, ""(?:https?:\/\/)?(?:www\.)?([a-zA-Z0-9-]+)\.""))"),"Skyscanner")</f>
        <v>Skyscanner</v>
      </c>
      <c r="E4742" s="1" t="s">
        <v>14831</v>
      </c>
      <c r="F4742" s="1">
        <v>10.333629999999999</v>
      </c>
      <c r="G4742" s="1">
        <v>123.90770999999999</v>
      </c>
      <c r="H4742" s="1" t="s">
        <v>14832</v>
      </c>
      <c r="I4742" s="1" t="s">
        <v>2622</v>
      </c>
      <c r="J4742" s="1">
        <f>IF(K4742="URBAN",1,IF(K4742="SUBURBAN",2,IF(K4742="RURAL",3,"")))</f>
        <v>1</v>
      </c>
      <c r="K4742" s="1" t="s">
        <v>42</v>
      </c>
      <c r="L4742" s="18">
        <v>46082</v>
      </c>
      <c r="M4742" s="49">
        <v>0.625</v>
      </c>
      <c r="N4742" s="18">
        <v>46083</v>
      </c>
      <c r="O4742" s="56">
        <v>0.5</v>
      </c>
      <c r="P4742" s="31" t="str">
        <f>TEXT($L4742, "dddd")</f>
        <v>Sunday</v>
      </c>
      <c r="Q4742" s="39" t="s">
        <v>43</v>
      </c>
      <c r="R4742" s="39">
        <v>2177</v>
      </c>
      <c r="S4742" s="1" t="str">
        <f>IF(OR(MONTH(L4742)=12, MONTH(L4742)&lt;=5), "Dry Season", "Wet Season")</f>
        <v>Dry Season</v>
      </c>
      <c r="T4742" s="1">
        <v>1</v>
      </c>
      <c r="U4742" s="1">
        <v>0</v>
      </c>
      <c r="V4742" s="1">
        <v>0</v>
      </c>
      <c r="W4742" s="2">
        <f>IF(ISNUMBER(SEARCH("N/A", X4742)), 0, 1)</f>
        <v>0</v>
      </c>
      <c r="X4742" s="1" t="s">
        <v>44</v>
      </c>
      <c r="Y4742" s="1"/>
      <c r="Z4742" s="1"/>
      <c r="AA4742" s="11" cm="1">
        <f t="array" ref="AA4742">IF(ISBLANK(Y4742), 0, VINCentyInvDistance(F4742,G4742,Y4742,Z4742))</f>
        <v>0</v>
      </c>
      <c r="AB4742" s="1">
        <v>0</v>
      </c>
      <c r="AC4742" s="1">
        <v>8.6</v>
      </c>
      <c r="AD4742" s="1">
        <v>4.3</v>
      </c>
      <c r="AE4742" s="1">
        <v>26</v>
      </c>
      <c r="AF4742" s="1"/>
      <c r="AG4742" s="1" t="s">
        <v>731</v>
      </c>
      <c r="AH4742" s="1" t="str">
        <f>TRIM(MID(SUBSTITUTE($H4742,",",REPT(" ",200)),(LEN($H4742)-LEN(SUBSTITUTE($H4742,",",""))-3)*200+1,200))</f>
        <v>Cebu City</v>
      </c>
      <c r="AI4742" s="1" t="str">
        <f>TRIM(MID(SUBSTITUTE($H4742,",",REPT(" ",200)),(LEN($H4742)-LEN(SUBSTITUTE($H4742,",",""))-2)*200+1,200))</f>
        <v>Central Visayas</v>
      </c>
      <c r="AJ4742" s="1" t="s">
        <v>55</v>
      </c>
      <c r="AK4742" t="s">
        <v>17674</v>
      </c>
      <c r="AL4742" s="1">
        <v>3</v>
      </c>
      <c r="AM4742" s="1" t="s">
        <v>14833</v>
      </c>
    </row>
    <row r="4743" spans="1:39" ht="12.75" customHeight="1">
      <c r="A4743" s="1"/>
      <c r="B4743" s="1" t="s">
        <v>14834</v>
      </c>
      <c r="C4743" s="1" t="s">
        <v>16141</v>
      </c>
      <c r="D4743" s="3" t="str">
        <f ca="1">IFERROR(__xludf.DUMMYFUNCTION("PROPER(REGEXEXTRACT(B4717, ""(?:https?:\/\/)?(?:www\.)?([a-zA-Z0-9-]+)\.""))"),"Skyscanner")</f>
        <v>Skyscanner</v>
      </c>
      <c r="E4743" s="1" t="s">
        <v>14836</v>
      </c>
      <c r="F4743" s="1">
        <v>10.312851999999999</v>
      </c>
      <c r="G4743" s="1">
        <v>123.893597</v>
      </c>
      <c r="H4743" s="1" t="s">
        <v>14837</v>
      </c>
      <c r="I4743" s="1" t="s">
        <v>2622</v>
      </c>
      <c r="J4743" s="1">
        <f>IF(K4743="URBAN",1,IF(K4743="SUBURBAN",2,IF(K4743="RURAL",3,"")))</f>
        <v>1</v>
      </c>
      <c r="K4743" s="1" t="s">
        <v>42</v>
      </c>
      <c r="L4743" s="18">
        <v>46082</v>
      </c>
      <c r="M4743" s="49">
        <v>0.58333333333333337</v>
      </c>
      <c r="N4743" s="18">
        <v>46083</v>
      </c>
      <c r="O4743" s="56">
        <v>0.5</v>
      </c>
      <c r="P4743" s="31" t="str">
        <f>TEXT($L4743, "dddd")</f>
        <v>Sunday</v>
      </c>
      <c r="Q4743" s="39" t="s">
        <v>1341</v>
      </c>
      <c r="R4743" s="39">
        <v>3549</v>
      </c>
      <c r="S4743" s="1" t="str">
        <f>IF(OR(MONTH(L4743)=12, MONTH(L4743)&lt;=5), "Dry Season", "Wet Season")</f>
        <v>Dry Season</v>
      </c>
      <c r="T4743" s="1">
        <v>1</v>
      </c>
      <c r="U4743" s="1">
        <v>0</v>
      </c>
      <c r="V4743" s="1">
        <v>0</v>
      </c>
      <c r="W4743" s="2">
        <f>IF(ISNUMBER(SEARCH("N/A", X4743)), 0, 1)</f>
        <v>0</v>
      </c>
      <c r="X4743" s="1" t="s">
        <v>44</v>
      </c>
      <c r="Y4743" s="1"/>
      <c r="Z4743" s="1"/>
      <c r="AA4743" s="11" cm="1">
        <f t="array" ref="AA4743">IF(ISBLANK(Y4743), 0, VINCentyInvDistance(F4743,G4743,Y4743,Z4743))</f>
        <v>0</v>
      </c>
      <c r="AB4743" s="1">
        <v>0</v>
      </c>
      <c r="AC4743" s="1">
        <v>9.8000000000000007</v>
      </c>
      <c r="AD4743" s="1">
        <v>4.9000000000000004</v>
      </c>
      <c r="AE4743" s="1">
        <v>271</v>
      </c>
      <c r="AF4743" s="1"/>
      <c r="AG4743" s="1" t="s">
        <v>731</v>
      </c>
      <c r="AH4743" s="1" t="str">
        <f>TRIM(MID(SUBSTITUTE($H4743,",",REPT(" ",200)),(LEN($H4743)-LEN(SUBSTITUTE($H4743,",",""))-3)*200+1,200))</f>
        <v>Cebu City</v>
      </c>
      <c r="AI4743" s="1" t="str">
        <f>TRIM(MID(SUBSTITUTE($H4743,",",REPT(" ",200)),(LEN($H4743)-LEN(SUBSTITUTE($H4743,",",""))-2)*200+1,200))</f>
        <v>Central Visayas</v>
      </c>
      <c r="AJ4743" s="1" t="s">
        <v>55</v>
      </c>
      <c r="AK4743" t="s">
        <v>17675</v>
      </c>
      <c r="AL4743" s="1">
        <v>3</v>
      </c>
      <c r="AM4743" s="1" t="s">
        <v>14838</v>
      </c>
    </row>
    <row r="4744" spans="1:39" ht="12.75" customHeight="1">
      <c r="A4744" s="1"/>
      <c r="B4744" s="1" t="s">
        <v>14839</v>
      </c>
      <c r="C4744" s="1" t="s">
        <v>16142</v>
      </c>
      <c r="D4744" s="3" t="str">
        <f ca="1">IFERROR(__xludf.DUMMYFUNCTION("PROPER(REGEXEXTRACT(B4718, ""(?:https?:\/\/)?(?:www\.)?([a-zA-Z0-9-]+)\.""))"),"Skyscanner")</f>
        <v>Skyscanner</v>
      </c>
      <c r="E4744" s="1" t="s">
        <v>14841</v>
      </c>
      <c r="F4744" s="1">
        <v>10.322608000000001</v>
      </c>
      <c r="G4744" s="1">
        <v>123.91387400000001</v>
      </c>
      <c r="H4744" s="1" t="s">
        <v>14842</v>
      </c>
      <c r="I4744" s="1" t="s">
        <v>2622</v>
      </c>
      <c r="J4744" s="1">
        <f>IF(K4744="URBAN",1,IF(K4744="SUBURBAN",2,IF(K4744="RURAL",3,"")))</f>
        <v>1</v>
      </c>
      <c r="K4744" s="1" t="s">
        <v>42</v>
      </c>
      <c r="L4744" s="18">
        <v>46082</v>
      </c>
      <c r="M4744" s="49">
        <v>0.58333333333333337</v>
      </c>
      <c r="N4744" s="18">
        <v>46083</v>
      </c>
      <c r="O4744" s="56">
        <v>0.5</v>
      </c>
      <c r="P4744" s="31" t="str">
        <f>TEXT($L4744, "dddd")</f>
        <v>Sunday</v>
      </c>
      <c r="Q4744" s="39" t="s">
        <v>43</v>
      </c>
      <c r="R4744" s="39">
        <v>1919</v>
      </c>
      <c r="S4744" s="1" t="str">
        <f>IF(OR(MONTH(L4744)=12, MONTH(L4744)&lt;=5), "Dry Season", "Wet Season")</f>
        <v>Dry Season</v>
      </c>
      <c r="T4744" s="1">
        <v>1</v>
      </c>
      <c r="U4744" s="1">
        <v>0</v>
      </c>
      <c r="V4744" s="1">
        <v>0</v>
      </c>
      <c r="W4744" s="2">
        <f>IF(ISNUMBER(SEARCH("N/A", X4744)), 0, 1)</f>
        <v>0</v>
      </c>
      <c r="X4744" s="1" t="s">
        <v>44</v>
      </c>
      <c r="Y4744" s="1"/>
      <c r="Z4744" s="1"/>
      <c r="AA4744" s="11" cm="1">
        <f t="array" ref="AA4744">IF(ISBLANK(Y4744), 0, VINCentyInvDistance(F4744,G4744,Y4744,Z4744))</f>
        <v>0</v>
      </c>
      <c r="AB4744" s="1">
        <v>0</v>
      </c>
      <c r="AC4744" s="1">
        <v>7.2</v>
      </c>
      <c r="AD4744" s="1">
        <v>3.6</v>
      </c>
      <c r="AE4744" s="1">
        <v>672</v>
      </c>
      <c r="AF4744" s="1"/>
      <c r="AG4744" s="1" t="str">
        <f>TRIM(MID(SUBSTITUTE($H4744,",",REPT(" ",200)),(LEN($H4744)-LEN(SUBSTITUTE($H4744,",",""))-4)*200+1,200))</f>
        <v>Kasambagan</v>
      </c>
      <c r="AH4744" s="1" t="str">
        <f>TRIM(MID(SUBSTITUTE($H4744,",",REPT(" ",200)),(LEN($H4744)-LEN(SUBSTITUTE($H4744,",",""))-3)*200+1,200))</f>
        <v>Cebu City</v>
      </c>
      <c r="AI4744" s="1" t="str">
        <f>TRIM(MID(SUBSTITUTE($H4744,",",REPT(" ",200)),(LEN($H4744)-LEN(SUBSTITUTE($H4744,",",""))-2)*200+1,200))</f>
        <v>Central Visayas</v>
      </c>
      <c r="AJ4744" s="1" t="str">
        <f>TRIM(MID(SUBSTITUTE($H4744,",",REPT(" ",200)),(LEN($H4744)-LEN(SUBSTITUTE($H4744,",",""))-0)*200+1,200))</f>
        <v>Philippines</v>
      </c>
      <c r="AK4744" t="s">
        <v>17676</v>
      </c>
      <c r="AL4744" s="1">
        <v>3</v>
      </c>
      <c r="AM4744" s="1" t="s">
        <v>14843</v>
      </c>
    </row>
    <row r="4745" spans="1:39" ht="12.75" customHeight="1">
      <c r="A4745" s="1"/>
      <c r="B4745" s="1" t="s">
        <v>14844</v>
      </c>
      <c r="C4745" s="1" t="s">
        <v>16143</v>
      </c>
      <c r="D4745" s="3" t="str">
        <f ca="1">IFERROR(__xludf.DUMMYFUNCTION("PROPER(REGEXEXTRACT(B4719, ""(?:https?:\/\/)?(?:www\.)?([a-zA-Z0-9-]+)\.""))"),"Skyscanner")</f>
        <v>Skyscanner</v>
      </c>
      <c r="E4745" s="1" t="s">
        <v>14846</v>
      </c>
      <c r="F4745" s="1">
        <v>10.310890000000001</v>
      </c>
      <c r="G4745" s="1">
        <v>123.89758</v>
      </c>
      <c r="H4745" s="1" t="s">
        <v>14847</v>
      </c>
      <c r="I4745" s="1" t="s">
        <v>2622</v>
      </c>
      <c r="J4745" s="1">
        <f>IF(K4745="URBAN",1,IF(K4745="SUBURBAN",2,IF(K4745="RURAL",3,"")))</f>
        <v>1</v>
      </c>
      <c r="K4745" s="1" t="s">
        <v>42</v>
      </c>
      <c r="L4745" s="18">
        <v>46082</v>
      </c>
      <c r="M4745" s="49">
        <v>0.58333333333333337</v>
      </c>
      <c r="N4745" s="18">
        <v>46083</v>
      </c>
      <c r="O4745" s="56">
        <v>0.54166666666666663</v>
      </c>
      <c r="P4745" s="31" t="str">
        <f>TEXT($L4745, "dddd")</f>
        <v>Sunday</v>
      </c>
      <c r="Q4745" s="39" t="s">
        <v>43</v>
      </c>
      <c r="R4745" s="39">
        <v>1612</v>
      </c>
      <c r="S4745" s="1" t="str">
        <f>IF(OR(MONTH(L4745)=12, MONTH(L4745)&lt;=5), "Dry Season", "Wet Season")</f>
        <v>Dry Season</v>
      </c>
      <c r="T4745" s="1">
        <v>1</v>
      </c>
      <c r="U4745" s="1">
        <v>0</v>
      </c>
      <c r="V4745" s="1">
        <v>0</v>
      </c>
      <c r="W4745" s="2">
        <f>IF(ISNUMBER(SEARCH("N/A", X4745)), 0, 1)</f>
        <v>0</v>
      </c>
      <c r="X4745" s="1" t="s">
        <v>44</v>
      </c>
      <c r="Y4745" s="1"/>
      <c r="Z4745" s="1"/>
      <c r="AA4745" s="11" cm="1">
        <f t="array" ref="AA4745">IF(ISBLANK(Y4745), 0, VINCentyInvDistance(F4745,G4745,Y4745,Z4745))</f>
        <v>0</v>
      </c>
      <c r="AB4745" s="1">
        <v>0</v>
      </c>
      <c r="AC4745" s="1">
        <v>6</v>
      </c>
      <c r="AD4745" s="1">
        <v>3</v>
      </c>
      <c r="AE4745" s="1">
        <v>1</v>
      </c>
      <c r="AF4745" s="1"/>
      <c r="AG4745" s="1" t="str">
        <f>TRIM(MID(SUBSTITUTE($H4745,",",REPT(" ",200)),(LEN($H4745)-LEN(SUBSTITUTE($H4745,",",""))-4)*200+1,200))</f>
        <v>Camputhaw</v>
      </c>
      <c r="AH4745" s="1" t="str">
        <f>TRIM(MID(SUBSTITUTE($H4745,",",REPT(" ",200)),(LEN($H4745)-LEN(SUBSTITUTE($H4745,",",""))-3)*200+1,200))</f>
        <v>Cebu City</v>
      </c>
      <c r="AI4745" s="1" t="str">
        <f>TRIM(MID(SUBSTITUTE($H4745,",",REPT(" ",200)),(LEN($H4745)-LEN(SUBSTITUTE($H4745,",",""))-2)*200+1,200))</f>
        <v>Central Visayas</v>
      </c>
      <c r="AJ4745" s="1" t="str">
        <f>TRIM(MID(SUBSTITUTE($H4745,",",REPT(" ",200)),(LEN($H4745)-LEN(SUBSTITUTE($H4745,",",""))-0)*200+1,200))</f>
        <v>Philippines</v>
      </c>
      <c r="AK4745" t="s">
        <v>17677</v>
      </c>
      <c r="AL4745" s="2">
        <v>0</v>
      </c>
      <c r="AM4745" s="1" t="s">
        <v>14848</v>
      </c>
    </row>
    <row r="4746" spans="1:39" ht="12.75" customHeight="1">
      <c r="A4746" s="1"/>
      <c r="B4746" s="1" t="s">
        <v>14849</v>
      </c>
      <c r="C4746" s="1" t="s">
        <v>16144</v>
      </c>
      <c r="D4746" s="3" t="str">
        <f ca="1">IFERROR(__xludf.DUMMYFUNCTION("PROPER(REGEXEXTRACT(B4720, ""(?:https?:\/\/)?(?:www\.)?([a-zA-Z0-9-]+)\.""))"),"Skyscanner")</f>
        <v>Skyscanner</v>
      </c>
      <c r="E4746" s="1" t="s">
        <v>14851</v>
      </c>
      <c r="F4746" s="1">
        <v>10.304869999999999</v>
      </c>
      <c r="G4746" s="1">
        <v>123.89825999999999</v>
      </c>
      <c r="H4746" s="1" t="s">
        <v>14852</v>
      </c>
      <c r="I4746" s="1" t="s">
        <v>2622</v>
      </c>
      <c r="J4746" s="1">
        <f>IF(K4746="URBAN",1,IF(K4746="SUBURBAN",2,IF(K4746="RURAL",3,"")))</f>
        <v>1</v>
      </c>
      <c r="K4746" s="1" t="s">
        <v>42</v>
      </c>
      <c r="L4746" s="18">
        <v>46082</v>
      </c>
      <c r="M4746" s="49">
        <v>0.58333333333333337</v>
      </c>
      <c r="N4746" s="18">
        <v>46083</v>
      </c>
      <c r="O4746" s="56">
        <v>0.5</v>
      </c>
      <c r="P4746" s="31" t="str">
        <f>TEXT($L4746, "dddd")</f>
        <v>Sunday</v>
      </c>
      <c r="Q4746" s="39" t="s">
        <v>43</v>
      </c>
      <c r="R4746" s="39">
        <v>1621</v>
      </c>
      <c r="S4746" s="1" t="str">
        <f>IF(OR(MONTH(L4746)=12, MONTH(L4746)&lt;=5), "Dry Season", "Wet Season")</f>
        <v>Dry Season</v>
      </c>
      <c r="T4746" s="1">
        <v>1</v>
      </c>
      <c r="U4746" s="1">
        <v>0</v>
      </c>
      <c r="V4746" s="1">
        <v>0</v>
      </c>
      <c r="W4746" s="2">
        <f>IF(ISNUMBER(SEARCH("N/A", X4746)), 0, 1)</f>
        <v>0</v>
      </c>
      <c r="X4746" s="1" t="s">
        <v>44</v>
      </c>
      <c r="Y4746" s="1"/>
      <c r="Z4746" s="1"/>
      <c r="AA4746" s="11" cm="1">
        <f t="array" ref="AA4746">IF(ISBLANK(Y4746), 0, VINCentyInvDistance(F4746,G4746,Y4746,Z4746))</f>
        <v>0</v>
      </c>
      <c r="AB4746" s="1">
        <v>0</v>
      </c>
      <c r="AC4746" s="1">
        <v>7.2</v>
      </c>
      <c r="AD4746" s="1">
        <v>3.6</v>
      </c>
      <c r="AE4746" s="1">
        <v>102</v>
      </c>
      <c r="AF4746" s="1"/>
      <c r="AG4746" s="1" t="str">
        <f>TRIM(MID(SUBSTITUTE($H4746,",",REPT(" ",200)),(LEN($H4746)-LEN(SUBSTITUTE($H4746,",",""))-4)*200+1,200))</f>
        <v>Cogon Ramos</v>
      </c>
      <c r="AH4746" s="1" t="str">
        <f>TRIM(MID(SUBSTITUTE($H4746,",",REPT(" ",200)),(LEN($H4746)-LEN(SUBSTITUTE($H4746,",",""))-3)*200+1,200))</f>
        <v>Cebu City</v>
      </c>
      <c r="AI4746" s="1" t="str">
        <f>TRIM(MID(SUBSTITUTE($H4746,",",REPT(" ",200)),(LEN($H4746)-LEN(SUBSTITUTE($H4746,",",""))-2)*200+1,200))</f>
        <v>Central Visayas</v>
      </c>
      <c r="AJ4746" s="1" t="str">
        <f>TRIM(MID(SUBSTITUTE($H4746,",",REPT(" ",200)),(LEN($H4746)-LEN(SUBSTITUTE($H4746,",",""))-0)*200+1,200))</f>
        <v>Philippines</v>
      </c>
      <c r="AK4746" t="s">
        <v>17724</v>
      </c>
      <c r="AL4746" s="1">
        <v>2</v>
      </c>
      <c r="AM4746" s="1" t="s">
        <v>14853</v>
      </c>
    </row>
    <row r="4747" spans="1:39" ht="12.75" customHeight="1">
      <c r="A4747" s="1"/>
      <c r="B4747" s="1" t="s">
        <v>14854</v>
      </c>
      <c r="C4747" s="1" t="s">
        <v>16145</v>
      </c>
      <c r="D4747" s="3" t="str">
        <f ca="1">IFERROR(__xludf.DUMMYFUNCTION("PROPER(REGEXEXTRACT(B4721, ""(?:https?:\/\/)?(?:www\.)?([a-zA-Z0-9-]+)\.""))"),"Skyscanner")</f>
        <v>Skyscanner</v>
      </c>
      <c r="E4747" s="1" t="s">
        <v>14856</v>
      </c>
      <c r="F4747" s="1">
        <v>10.320261</v>
      </c>
      <c r="G4747" s="1">
        <v>123.90307900000001</v>
      </c>
      <c r="H4747" s="1" t="s">
        <v>14857</v>
      </c>
      <c r="I4747" s="1" t="s">
        <v>2622</v>
      </c>
      <c r="J4747" s="1">
        <f>IF(K4747="URBAN",1,IF(K4747="SUBURBAN",2,IF(K4747="RURAL",3,"")))</f>
        <v>1</v>
      </c>
      <c r="K4747" s="1" t="s">
        <v>42</v>
      </c>
      <c r="L4747" s="18">
        <v>46082</v>
      </c>
      <c r="M4747" s="49">
        <v>0.625</v>
      </c>
      <c r="N4747" s="18">
        <v>46083</v>
      </c>
      <c r="O4747" s="56">
        <v>0.5</v>
      </c>
      <c r="P4747" s="31" t="str">
        <f>TEXT($L4747, "dddd")</f>
        <v>Sunday</v>
      </c>
      <c r="Q4747" s="39" t="s">
        <v>43</v>
      </c>
      <c r="R4747" s="39">
        <v>4774</v>
      </c>
      <c r="S4747" s="1" t="str">
        <f>IF(OR(MONTH(L4747)=12, MONTH(L4747)&lt;=5), "Dry Season", "Wet Season")</f>
        <v>Dry Season</v>
      </c>
      <c r="T4747" s="1">
        <v>1</v>
      </c>
      <c r="U4747" s="1">
        <v>0</v>
      </c>
      <c r="V4747" s="1">
        <v>0</v>
      </c>
      <c r="W4747" s="2">
        <f>IF(ISNUMBER(SEARCH("N/A", X4747)), 0, 1)</f>
        <v>0</v>
      </c>
      <c r="X4747" s="1" t="s">
        <v>44</v>
      </c>
      <c r="Y4747" s="1"/>
      <c r="Z4747" s="1"/>
      <c r="AA4747" s="11" cm="1">
        <f t="array" ref="AA4747">IF(ISBLANK(Y4747), 0, VINCentyInvDistance(F4747,G4747,Y4747,Z4747))</f>
        <v>0</v>
      </c>
      <c r="AB4747" s="1">
        <v>0</v>
      </c>
      <c r="AC4747" s="1">
        <v>7.4</v>
      </c>
      <c r="AD4747" s="1">
        <v>0</v>
      </c>
      <c r="AE4747" s="1">
        <v>1245</v>
      </c>
      <c r="AF4747" s="1"/>
      <c r="AG4747" s="1" t="str">
        <f>TRIM(MID(SUBSTITUTE($H4747,",",REPT(" ",200)),(LEN($H4747)-LEN(SUBSTITUTE($H4747,",",""))-4)*200+1,200))</f>
        <v>Luz</v>
      </c>
      <c r="AH4747" s="1" t="str">
        <f>TRIM(MID(SUBSTITUTE($H4747,",",REPT(" ",200)),(LEN($H4747)-LEN(SUBSTITUTE($H4747,",",""))-3)*200+1,200))</f>
        <v>Cebu City</v>
      </c>
      <c r="AI4747" s="1" t="str">
        <f>TRIM(MID(SUBSTITUTE($H4747,",",REPT(" ",200)),(LEN($H4747)-LEN(SUBSTITUTE($H4747,",",""))-2)*200+1,200))</f>
        <v>Central Visayas</v>
      </c>
      <c r="AJ4747" s="1" t="str">
        <f>TRIM(MID(SUBSTITUTE($H4747,",",REPT(" ",200)),(LEN($H4747)-LEN(SUBSTITUTE($H4747,",",""))-0)*200+1,200))</f>
        <v>Philippines</v>
      </c>
      <c r="AK4747" t="s">
        <v>16463</v>
      </c>
      <c r="AL4747" s="1">
        <v>3</v>
      </c>
      <c r="AM4747" s="1" t="s">
        <v>14858</v>
      </c>
    </row>
    <row r="4748" spans="1:39" ht="12.75" customHeight="1">
      <c r="A4748" s="1"/>
      <c r="B4748" s="1" t="s">
        <v>14859</v>
      </c>
      <c r="C4748" s="1" t="s">
        <v>16146</v>
      </c>
      <c r="D4748" s="3" t="str">
        <f ca="1">IFERROR(__xludf.DUMMYFUNCTION("PROPER(REGEXEXTRACT(B4722, ""(?:https?:\/\/)?(?:www\.)?([a-zA-Z0-9-]+)\.""))"),"Skyscanner")</f>
        <v>Skyscanner</v>
      </c>
      <c r="E4748" s="1" t="s">
        <v>14861</v>
      </c>
      <c r="F4748" s="1">
        <v>10.317318999999999</v>
      </c>
      <c r="G4748" s="1">
        <v>123.893422</v>
      </c>
      <c r="H4748" s="1" t="s">
        <v>14862</v>
      </c>
      <c r="I4748" s="1" t="s">
        <v>2622</v>
      </c>
      <c r="J4748" s="1">
        <f>IF(K4748="URBAN",1,IF(K4748="SUBURBAN",2,IF(K4748="RURAL",3,"")))</f>
        <v>1</v>
      </c>
      <c r="K4748" s="1" t="s">
        <v>42</v>
      </c>
      <c r="L4748" s="18">
        <v>46082</v>
      </c>
      <c r="M4748" s="49">
        <v>0.58333333333333337</v>
      </c>
      <c r="N4748" s="18">
        <v>46083</v>
      </c>
      <c r="O4748" s="56">
        <v>0.5</v>
      </c>
      <c r="P4748" s="31" t="str">
        <f>TEXT($L4748, "dddd")</f>
        <v>Sunday</v>
      </c>
      <c r="Q4748" s="39" t="s">
        <v>207</v>
      </c>
      <c r="R4748" s="39">
        <v>4863</v>
      </c>
      <c r="S4748" s="1" t="str">
        <f>IF(OR(MONTH(L4748)=12, MONTH(L4748)&lt;=5), "Dry Season", "Wet Season")</f>
        <v>Dry Season</v>
      </c>
      <c r="T4748" s="1">
        <v>1</v>
      </c>
      <c r="U4748" s="1">
        <v>0</v>
      </c>
      <c r="V4748" s="1">
        <v>0</v>
      </c>
      <c r="W4748" s="2">
        <f>IF(ISNUMBER(SEARCH("N/A", X4748)), 0, 1)</f>
        <v>0</v>
      </c>
      <c r="X4748" s="1" t="s">
        <v>44</v>
      </c>
      <c r="Y4748" s="1"/>
      <c r="Z4748" s="1"/>
      <c r="AA4748" s="11" cm="1">
        <f t="array" ref="AA4748">IF(ISBLANK(Y4748), 0, VINCentyInvDistance(F4748,G4748,Y4748,Z4748))</f>
        <v>0</v>
      </c>
      <c r="AB4748" s="1">
        <v>0</v>
      </c>
      <c r="AC4748" s="1">
        <v>8.4</v>
      </c>
      <c r="AD4748" s="1">
        <v>4.2</v>
      </c>
      <c r="AE4748" s="1">
        <v>1288</v>
      </c>
      <c r="AF4748" s="1"/>
      <c r="AG4748" s="1" t="str">
        <f>TRIM(MID(SUBSTITUTE($H4748,",",REPT(" ",200)),(LEN($H4748)-LEN(SUBSTITUTE($H4748,",",""))-4)*200+1,200))</f>
        <v>Camputhaw</v>
      </c>
      <c r="AH4748" s="1" t="str">
        <f>TRIM(MID(SUBSTITUTE($H4748,",",REPT(" ",200)),(LEN($H4748)-LEN(SUBSTITUTE($H4748,",",""))-3)*200+1,200))</f>
        <v>Cebu City</v>
      </c>
      <c r="AI4748" s="1" t="str">
        <f>TRIM(MID(SUBSTITUTE($H4748,",",REPT(" ",200)),(LEN($H4748)-LEN(SUBSTITUTE($H4748,",",""))-2)*200+1,200))</f>
        <v>Central Visayas</v>
      </c>
      <c r="AJ4748" s="1" t="str">
        <f>TRIM(MID(SUBSTITUTE($H4748,",",REPT(" ",200)),(LEN($H4748)-LEN(SUBSTITUTE($H4748,",",""))-0)*200+1,200))</f>
        <v>Philippines</v>
      </c>
      <c r="AK4748" t="s">
        <v>16463</v>
      </c>
      <c r="AL4748" s="1">
        <v>4</v>
      </c>
      <c r="AM4748" s="1" t="s">
        <v>14863</v>
      </c>
    </row>
    <row r="4749" spans="1:39" ht="12.75" customHeight="1">
      <c r="A4749" s="1"/>
      <c r="B4749" s="1" t="s">
        <v>14864</v>
      </c>
      <c r="C4749" s="1" t="s">
        <v>16147</v>
      </c>
      <c r="D4749" s="3" t="str">
        <f ca="1">IFERROR(__xludf.DUMMYFUNCTION("PROPER(REGEXEXTRACT(B4723, ""(?:https?:\/\/)?(?:www\.)?([a-zA-Z0-9-]+)\.""))"),"Skyscanner")</f>
        <v>Skyscanner</v>
      </c>
      <c r="E4749" s="1" t="s">
        <v>14866</v>
      </c>
      <c r="F4749" s="1">
        <v>10.310840000000001</v>
      </c>
      <c r="G4749" s="1">
        <v>123.89725</v>
      </c>
      <c r="H4749" s="1" t="s">
        <v>14847</v>
      </c>
      <c r="I4749" s="1" t="s">
        <v>2622</v>
      </c>
      <c r="J4749" s="1">
        <f>IF(K4749="URBAN",1,IF(K4749="SUBURBAN",2,IF(K4749="RURAL",3,"")))</f>
        <v>1</v>
      </c>
      <c r="K4749" s="1" t="s">
        <v>42</v>
      </c>
      <c r="L4749" s="18">
        <v>46082</v>
      </c>
      <c r="M4749" s="49">
        <v>0.625</v>
      </c>
      <c r="N4749" s="18">
        <v>46083</v>
      </c>
      <c r="O4749" s="56">
        <v>0.5</v>
      </c>
      <c r="P4749" s="31" t="str">
        <f>TEXT($L4749, "dddd")</f>
        <v>Sunday</v>
      </c>
      <c r="Q4749" s="39" t="s">
        <v>43</v>
      </c>
      <c r="R4749" s="39">
        <v>1895</v>
      </c>
      <c r="S4749" s="1" t="str">
        <f>IF(OR(MONTH(L4749)=12, MONTH(L4749)&lt;=5), "Dry Season", "Wet Season")</f>
        <v>Dry Season</v>
      </c>
      <c r="T4749" s="1">
        <v>1</v>
      </c>
      <c r="U4749" s="1">
        <v>0</v>
      </c>
      <c r="V4749" s="1">
        <v>0</v>
      </c>
      <c r="W4749" s="2">
        <f>IF(ISNUMBER(SEARCH("N/A", X4749)), 0, 1)</f>
        <v>0</v>
      </c>
      <c r="X4749" s="1" t="s">
        <v>44</v>
      </c>
      <c r="Y4749" s="1"/>
      <c r="Z4749" s="1"/>
      <c r="AA4749" s="11" cm="1">
        <f t="array" ref="AA4749">IF(ISBLANK(Y4749), 0, VINCentyInvDistance(F4749,G4749,Y4749,Z4749))</f>
        <v>0</v>
      </c>
      <c r="AB4749" s="1">
        <v>0</v>
      </c>
      <c r="AC4749" s="1">
        <v>0</v>
      </c>
      <c r="AD4749" s="1">
        <v>0</v>
      </c>
      <c r="AE4749" s="1"/>
      <c r="AF4749" s="1"/>
      <c r="AG4749" s="1" t="str">
        <f>TRIM(MID(SUBSTITUTE($H4749,",",REPT(" ",200)),(LEN($H4749)-LEN(SUBSTITUTE($H4749,",",""))-4)*200+1,200))</f>
        <v>Camputhaw</v>
      </c>
      <c r="AH4749" s="1" t="str">
        <f>TRIM(MID(SUBSTITUTE($H4749,",",REPT(" ",200)),(LEN($H4749)-LEN(SUBSTITUTE($H4749,",",""))-3)*200+1,200))</f>
        <v>Cebu City</v>
      </c>
      <c r="AI4749" s="1" t="str">
        <f>TRIM(MID(SUBSTITUTE($H4749,",",REPT(" ",200)),(LEN($H4749)-LEN(SUBSTITUTE($H4749,",",""))-2)*200+1,200))</f>
        <v>Central Visayas</v>
      </c>
      <c r="AJ4749" s="1" t="str">
        <f>TRIM(MID(SUBSTITUTE($H4749,",",REPT(" ",200)),(LEN($H4749)-LEN(SUBSTITUTE($H4749,",",""))-0)*200+1,200))</f>
        <v>Philippines</v>
      </c>
      <c r="AK4749" t="s">
        <v>16463</v>
      </c>
      <c r="AL4749" s="2">
        <v>0</v>
      </c>
      <c r="AM4749" s="1" t="s">
        <v>14867</v>
      </c>
    </row>
    <row r="4750" spans="1:39" ht="12.75" customHeight="1">
      <c r="A4750" s="1"/>
      <c r="B4750" s="1" t="s">
        <v>14868</v>
      </c>
      <c r="C4750" s="1" t="s">
        <v>16148</v>
      </c>
      <c r="D4750" s="3" t="str">
        <f ca="1">IFERROR(__xludf.DUMMYFUNCTION("PROPER(REGEXEXTRACT(B4724, ""(?:https?:\/\/)?(?:www\.)?([a-zA-Z0-9-]+)\.""))"),"Skyscanner")</f>
        <v>Skyscanner</v>
      </c>
      <c r="E4750" s="1" t="s">
        <v>14870</v>
      </c>
      <c r="F4750" s="1">
        <v>10.31366</v>
      </c>
      <c r="G4750" s="1">
        <v>123.8929</v>
      </c>
      <c r="H4750" s="1" t="s">
        <v>14871</v>
      </c>
      <c r="I4750" s="1" t="s">
        <v>2622</v>
      </c>
      <c r="J4750" s="1">
        <f>IF(K4750="URBAN",1,IF(K4750="SUBURBAN",2,IF(K4750="RURAL",3,"")))</f>
        <v>1</v>
      </c>
      <c r="K4750" s="1" t="s">
        <v>42</v>
      </c>
      <c r="L4750" s="18">
        <v>46082</v>
      </c>
      <c r="M4750" s="49">
        <v>0.625</v>
      </c>
      <c r="N4750" s="18">
        <v>46083</v>
      </c>
      <c r="O4750" s="56">
        <v>0.5</v>
      </c>
      <c r="P4750" s="31" t="str">
        <f>TEXT($L4750, "dddd")</f>
        <v>Sunday</v>
      </c>
      <c r="Q4750" s="39" t="s">
        <v>43</v>
      </c>
      <c r="R4750" s="39">
        <v>2895</v>
      </c>
      <c r="S4750" s="1" t="str">
        <f>IF(OR(MONTH(L4750)=12, MONTH(L4750)&lt;=5), "Dry Season", "Wet Season")</f>
        <v>Dry Season</v>
      </c>
      <c r="T4750" s="1">
        <v>1</v>
      </c>
      <c r="U4750" s="1">
        <v>0</v>
      </c>
      <c r="V4750" s="1">
        <v>0</v>
      </c>
      <c r="W4750" s="2">
        <f>IF(ISNUMBER(SEARCH("N/A", X4750)), 0, 1)</f>
        <v>0</v>
      </c>
      <c r="X4750" s="1" t="s">
        <v>44</v>
      </c>
      <c r="Y4750" s="1"/>
      <c r="Z4750" s="1"/>
      <c r="AA4750" s="11" cm="1">
        <f t="array" ref="AA4750">IF(ISBLANK(Y4750), 0, VINCentyInvDistance(F4750,G4750,Y4750,Z4750))</f>
        <v>0</v>
      </c>
      <c r="AB4750" s="1">
        <v>0</v>
      </c>
      <c r="AC4750" s="1">
        <v>8.8000000000000007</v>
      </c>
      <c r="AD4750" s="1">
        <v>0</v>
      </c>
      <c r="AE4750" s="1">
        <v>456</v>
      </c>
      <c r="AF4750" s="1"/>
      <c r="AG4750" s="1" t="str">
        <f>TRIM(MID(SUBSTITUTE($H4750,",",REPT(" ",200)),(LEN($H4750)-LEN(SUBSTITUTE($H4750,",",""))-4)*200+1,200))</f>
        <v>Camputhaw</v>
      </c>
      <c r="AH4750" s="1" t="str">
        <f>TRIM(MID(SUBSTITUTE($H4750,",",REPT(" ",200)),(LEN($H4750)-LEN(SUBSTITUTE($H4750,",",""))-3)*200+1,200))</f>
        <v>Cebu City</v>
      </c>
      <c r="AI4750" s="1" t="str">
        <f>TRIM(MID(SUBSTITUTE($H4750,",",REPT(" ",200)),(LEN($H4750)-LEN(SUBSTITUTE($H4750,",",""))-2)*200+1,200))</f>
        <v>Central Visayas</v>
      </c>
      <c r="AJ4750" s="1" t="str">
        <f>TRIM(MID(SUBSTITUTE($H4750,",",REPT(" ",200)),(LEN($H4750)-LEN(SUBSTITUTE($H4750,",",""))-0)*200+1,200))</f>
        <v>Philippines</v>
      </c>
      <c r="AK4750" t="s">
        <v>16463</v>
      </c>
      <c r="AL4750" s="1">
        <v>3</v>
      </c>
      <c r="AM4750" s="1" t="s">
        <v>14872</v>
      </c>
    </row>
    <row r="4751" spans="1:39" ht="12.75" customHeight="1">
      <c r="A4751" s="1"/>
      <c r="B4751" s="1" t="s">
        <v>14873</v>
      </c>
      <c r="C4751" s="1" t="s">
        <v>16149</v>
      </c>
      <c r="D4751" s="3" t="str">
        <f ca="1">IFERROR(__xludf.DUMMYFUNCTION("PROPER(REGEXEXTRACT(B4725, ""(?:https?:\/\/)?(?:www\.)?([a-zA-Z0-9-]+)\.""))"),"Skyscanner")</f>
        <v>Skyscanner</v>
      </c>
      <c r="E4751" s="1" t="s">
        <v>14875</v>
      </c>
      <c r="F4751" s="1">
        <v>10.317755999999999</v>
      </c>
      <c r="G4751" s="1">
        <v>123.902491</v>
      </c>
      <c r="H4751" s="1" t="s">
        <v>14876</v>
      </c>
      <c r="I4751" s="1" t="s">
        <v>2622</v>
      </c>
      <c r="J4751" s="1">
        <f>IF(K4751="URBAN",1,IF(K4751="SUBURBAN",2,IF(K4751="RURAL",3,"")))</f>
        <v>1</v>
      </c>
      <c r="K4751" s="1" t="s">
        <v>42</v>
      </c>
      <c r="L4751" s="18">
        <v>46082</v>
      </c>
      <c r="M4751" s="49">
        <v>0.58333333333333337</v>
      </c>
      <c r="N4751" s="18">
        <v>46083</v>
      </c>
      <c r="O4751" s="56">
        <v>0.5</v>
      </c>
      <c r="P4751" s="31" t="str">
        <f>TEXT($L4751, "dddd")</f>
        <v>Sunday</v>
      </c>
      <c r="Q4751" s="39" t="s">
        <v>1341</v>
      </c>
      <c r="R4751" s="39">
        <v>2236</v>
      </c>
      <c r="S4751" s="1" t="str">
        <f>IF(OR(MONTH(L4751)=12, MONTH(L4751)&lt;=5), "Dry Season", "Wet Season")</f>
        <v>Dry Season</v>
      </c>
      <c r="T4751" s="1">
        <v>1</v>
      </c>
      <c r="U4751" s="1">
        <v>0</v>
      </c>
      <c r="V4751" s="1">
        <v>0</v>
      </c>
      <c r="W4751" s="2">
        <f>IF(ISNUMBER(SEARCH("N/A", X4751)), 0, 1)</f>
        <v>0</v>
      </c>
      <c r="X4751" s="1" t="s">
        <v>44</v>
      </c>
      <c r="Y4751" s="1"/>
      <c r="Z4751" s="1"/>
      <c r="AA4751" s="11" cm="1">
        <f t="array" ref="AA4751">IF(ISBLANK(Y4751), 0, VINCentyInvDistance(F4751,G4751,Y4751,Z4751))</f>
        <v>0</v>
      </c>
      <c r="AB4751" s="1">
        <v>0</v>
      </c>
      <c r="AC4751" s="1">
        <v>8</v>
      </c>
      <c r="AD4751" s="1">
        <v>4</v>
      </c>
      <c r="AE4751" s="1">
        <v>1654</v>
      </c>
      <c r="AF4751" s="1"/>
      <c r="AG4751" s="1" t="str">
        <f>TRIM(MID(SUBSTITUTE($H4751,",",REPT(" ",200)),(LEN($H4751)-LEN(SUBSTITUTE($H4751,",",""))-4)*200+1,200))</f>
        <v>Camputhaw</v>
      </c>
      <c r="AH4751" s="1" t="str">
        <f>TRIM(MID(SUBSTITUTE($H4751,",",REPT(" ",200)),(LEN($H4751)-LEN(SUBSTITUTE($H4751,",",""))-3)*200+1,200))</f>
        <v>Cebu City</v>
      </c>
      <c r="AI4751" s="1" t="str">
        <f>TRIM(MID(SUBSTITUTE($H4751,",",REPT(" ",200)),(LEN($H4751)-LEN(SUBSTITUTE($H4751,",",""))-2)*200+1,200))</f>
        <v>Central Visayas</v>
      </c>
      <c r="AJ4751" s="1" t="str">
        <f>TRIM(MID(SUBSTITUTE($H4751,",",REPT(" ",200)),(LEN($H4751)-LEN(SUBSTITUTE($H4751,",",""))-0)*200+1,200))</f>
        <v>Philippines</v>
      </c>
      <c r="AK4751" t="s">
        <v>17724</v>
      </c>
      <c r="AL4751" s="1">
        <v>3</v>
      </c>
      <c r="AM4751" s="1" t="s">
        <v>14878</v>
      </c>
    </row>
    <row r="4752" spans="1:39" ht="12.75" customHeight="1">
      <c r="A4752" s="1"/>
      <c r="B4752" s="1" t="s">
        <v>14903</v>
      </c>
      <c r="C4752" s="1" t="s">
        <v>16150</v>
      </c>
      <c r="D4752" s="3" t="str">
        <f ca="1">IFERROR(__xludf.DUMMYFUNCTION("PROPER(REGEXEXTRACT(B4726, ""(?:https?:\/\/)?(?:www\.)?([a-zA-Z0-9-]+)\.""))"),"Skyscanner")</f>
        <v>Skyscanner</v>
      </c>
      <c r="E4752" s="1" t="s">
        <v>14905</v>
      </c>
      <c r="F4752" s="1">
        <v>10.33281</v>
      </c>
      <c r="G4752" s="1">
        <v>123.90907</v>
      </c>
      <c r="H4752" s="1" t="s">
        <v>14906</v>
      </c>
      <c r="I4752" s="1" t="s">
        <v>2622</v>
      </c>
      <c r="J4752" s="1">
        <f>IF(K4752="URBAN",1,IF(K4752="SUBURBAN",2,IF(K4752="RURAL",3,"")))</f>
        <v>1</v>
      </c>
      <c r="K4752" s="1" t="s">
        <v>42</v>
      </c>
      <c r="L4752" s="18">
        <v>46082</v>
      </c>
      <c r="M4752" s="49">
        <v>0.58333333333333337</v>
      </c>
      <c r="N4752" s="18">
        <v>46083</v>
      </c>
      <c r="O4752" s="56">
        <v>0.45833333333333331</v>
      </c>
      <c r="P4752" s="31" t="str">
        <f>TEXT($L4752, "dddd")</f>
        <v>Sunday</v>
      </c>
      <c r="Q4752" s="39" t="s">
        <v>43</v>
      </c>
      <c r="R4752" s="39">
        <v>0</v>
      </c>
      <c r="S4752" s="1" t="str">
        <f>IF(OR(MONTH(L4752)=12, MONTH(L4752)&lt;=5), "Dry Season", "Wet Season")</f>
        <v>Dry Season</v>
      </c>
      <c r="T4752" s="1">
        <v>1</v>
      </c>
      <c r="U4752" s="1">
        <v>0</v>
      </c>
      <c r="V4752" s="1">
        <v>0</v>
      </c>
      <c r="W4752" s="2">
        <f>IF(ISNUMBER(SEARCH("N/A", X4752)), 0, 1)</f>
        <v>0</v>
      </c>
      <c r="X4752" s="1" t="s">
        <v>44</v>
      </c>
      <c r="Y4752" s="1"/>
      <c r="Z4752" s="1"/>
      <c r="AA4752" s="11" cm="1">
        <f t="array" ref="AA4752">IF(ISBLANK(Y4752), 0, VINCentyInvDistance(F4752,G4752,Y4752,Z4752))</f>
        <v>0</v>
      </c>
      <c r="AB4752" s="1">
        <v>0</v>
      </c>
      <c r="AC4752" s="1">
        <v>0</v>
      </c>
      <c r="AD4752" s="1">
        <v>0</v>
      </c>
      <c r="AE4752" s="1"/>
      <c r="AF4752" s="1"/>
      <c r="AG4752" s="1" t="s">
        <v>731</v>
      </c>
      <c r="AH4752" s="1" t="str">
        <f>TRIM(MID(SUBSTITUTE($H4752,",",REPT(" ",200)),(LEN($H4752)-LEN(SUBSTITUTE($H4752,",",""))-3)*200+1,200))</f>
        <v>Cebu City</v>
      </c>
      <c r="AI4752" s="1" t="str">
        <f>TRIM(MID(SUBSTITUTE($H4752,",",REPT(" ",200)),(LEN($H4752)-LEN(SUBSTITUTE($H4752,",",""))-2)*200+1,200))</f>
        <v>Central Visayas</v>
      </c>
      <c r="AJ4752" s="1" t="s">
        <v>55</v>
      </c>
      <c r="AK4752" t="s">
        <v>16465</v>
      </c>
      <c r="AL4752" s="2">
        <v>0</v>
      </c>
      <c r="AM4752" s="1" t="s">
        <v>14907</v>
      </c>
    </row>
    <row r="4753" spans="1:39" ht="12.75" customHeight="1">
      <c r="A4753" s="1"/>
      <c r="B4753" s="1" t="s">
        <v>16156</v>
      </c>
      <c r="C4753" s="1" t="s">
        <v>16157</v>
      </c>
      <c r="D4753" s="3" t="str">
        <f ca="1">IFERROR(__xludf.DUMMYFUNCTION("PROPER(REGEXEXTRACT(B4728, ""(?:https?:\/\/)?(?:www\.)?([a-zA-Z0-9-]+)\.""))"),"Skyscanner")</f>
        <v>Skyscanner</v>
      </c>
      <c r="E4753" s="1" t="s">
        <v>16030</v>
      </c>
      <c r="F4753" s="1">
        <v>10.33309</v>
      </c>
      <c r="G4753" s="1">
        <v>123.90900999999999</v>
      </c>
      <c r="H4753" s="1" t="s">
        <v>14906</v>
      </c>
      <c r="I4753" s="1" t="s">
        <v>2622</v>
      </c>
      <c r="J4753" s="1">
        <f>IF(K4753="URBAN",1,IF(K4753="SUBURBAN",2,IF(K4753="RURAL",3,"")))</f>
        <v>1</v>
      </c>
      <c r="K4753" s="1" t="s">
        <v>42</v>
      </c>
      <c r="L4753" s="18">
        <v>46082</v>
      </c>
      <c r="M4753" s="49">
        <v>0.625</v>
      </c>
      <c r="N4753" s="18">
        <v>46083</v>
      </c>
      <c r="O4753" s="56">
        <v>0.5</v>
      </c>
      <c r="P4753" s="31" t="str">
        <f>TEXT($L4753, "dddd")</f>
        <v>Sunday</v>
      </c>
      <c r="Q4753" s="39" t="s">
        <v>43</v>
      </c>
      <c r="R4753" s="39">
        <v>1377</v>
      </c>
      <c r="S4753" s="1" t="str">
        <f>IF(OR(MONTH(L4753)=12, MONTH(L4753)&lt;=5), "Dry Season", "Wet Season")</f>
        <v>Dry Season</v>
      </c>
      <c r="T4753" s="1">
        <v>1</v>
      </c>
      <c r="U4753" s="1">
        <v>0</v>
      </c>
      <c r="V4753" s="1">
        <v>0</v>
      </c>
      <c r="W4753" s="2">
        <f>IF(ISNUMBER(SEARCH("N/A", X4753)), 0, 1)</f>
        <v>0</v>
      </c>
      <c r="X4753" s="1" t="s">
        <v>44</v>
      </c>
      <c r="Y4753" s="1"/>
      <c r="Z4753" s="1"/>
      <c r="AA4753" s="11" cm="1">
        <f t="array" ref="AA4753">IF(ISBLANK(Y4753), 0, VINCentyInvDistance(F4753,G4753,Y4753,Z4753))</f>
        <v>0</v>
      </c>
      <c r="AB4753" s="1">
        <v>0</v>
      </c>
      <c r="AC4753" s="1">
        <v>0</v>
      </c>
      <c r="AD4753" s="1">
        <v>0</v>
      </c>
      <c r="AE4753" s="1"/>
      <c r="AF4753" s="1"/>
      <c r="AG4753" s="1" t="str">
        <f>TRIM(MID(SUBSTITUTE($H4753,",",REPT(" ",200)),(LEN($H4753)-LEN(SUBSTITUTE($H4753,",",""))-4)*200+1,200))</f>
        <v>Apas</v>
      </c>
      <c r="AH4753" s="1" t="str">
        <f>TRIM(MID(SUBSTITUTE($H4753,",",REPT(" ",200)),(LEN($H4753)-LEN(SUBSTITUTE($H4753,",",""))-3)*200+1,200))</f>
        <v>Cebu City</v>
      </c>
      <c r="AI4753" s="1" t="str">
        <f>TRIM(MID(SUBSTITUTE($H4753,",",REPT(" ",200)),(LEN($H4753)-LEN(SUBSTITUTE($H4753,",",""))-2)*200+1,200))</f>
        <v>Central Visayas</v>
      </c>
      <c r="AJ4753" s="1" t="str">
        <f>TRIM(MID(SUBSTITUTE($H4753,",",REPT(" ",200)),(LEN($H4753)-LEN(SUBSTITUTE($H4753,",",""))-0)*200+1,200))</f>
        <v>Philippines</v>
      </c>
      <c r="AK4753" t="s">
        <v>16463</v>
      </c>
      <c r="AL4753" s="2">
        <v>0</v>
      </c>
      <c r="AM4753" s="1" t="s">
        <v>16158</v>
      </c>
    </row>
    <row r="4754" spans="1:39" ht="12.75" customHeight="1">
      <c r="A4754" s="1"/>
      <c r="B4754" s="1" t="s">
        <v>16159</v>
      </c>
      <c r="C4754" s="1" t="s">
        <v>16160</v>
      </c>
      <c r="D4754" s="3" t="str">
        <f ca="1">IFERROR(__xludf.DUMMYFUNCTION("PROPER(REGEXEXTRACT(B4729, ""(?:https?:\/\/)?(?:www\.)?([a-zA-Z0-9-]+)\.""))"),"Skyscanner")</f>
        <v>Skyscanner</v>
      </c>
      <c r="E4754" s="1" t="s">
        <v>16161</v>
      </c>
      <c r="F4754" s="1">
        <v>10.332979999999999</v>
      </c>
      <c r="G4754" s="1">
        <v>123.90860000000001</v>
      </c>
      <c r="H4754" s="1" t="s">
        <v>14906</v>
      </c>
      <c r="I4754" s="1" t="s">
        <v>2622</v>
      </c>
      <c r="J4754" s="1">
        <f>IF(K4754="URBAN",1,IF(K4754="SUBURBAN",2,IF(K4754="RURAL",3,"")))</f>
        <v>1</v>
      </c>
      <c r="K4754" s="1" t="s">
        <v>42</v>
      </c>
      <c r="L4754" s="18">
        <v>46082</v>
      </c>
      <c r="M4754" s="49">
        <v>0.625</v>
      </c>
      <c r="N4754" s="18">
        <v>46083</v>
      </c>
      <c r="O4754" s="56">
        <v>0.5</v>
      </c>
      <c r="P4754" s="31" t="str">
        <f>TEXT($L4754, "dddd")</f>
        <v>Sunday</v>
      </c>
      <c r="Q4754" s="39" t="s">
        <v>43</v>
      </c>
      <c r="R4754" s="39">
        <v>2726</v>
      </c>
      <c r="S4754" s="1" t="str">
        <f>IF(OR(MONTH(L4754)=12, MONTH(L4754)&lt;=5), "Dry Season", "Wet Season")</f>
        <v>Dry Season</v>
      </c>
      <c r="T4754" s="1">
        <v>1</v>
      </c>
      <c r="U4754" s="1">
        <v>0</v>
      </c>
      <c r="V4754" s="1">
        <v>0</v>
      </c>
      <c r="W4754" s="2">
        <f>IF(ISNUMBER(SEARCH("N/A", X4754)), 0, 1)</f>
        <v>0</v>
      </c>
      <c r="X4754" s="1" t="s">
        <v>44</v>
      </c>
      <c r="Y4754" s="1"/>
      <c r="Z4754" s="1"/>
      <c r="AA4754" s="11" cm="1">
        <f t="array" ref="AA4754">IF(ISBLANK(Y4754), 0, VINCentyInvDistance(F4754,G4754,Y4754,Z4754))</f>
        <v>0</v>
      </c>
      <c r="AB4754" s="1">
        <v>0</v>
      </c>
      <c r="AC4754" s="1">
        <v>0</v>
      </c>
      <c r="AD4754" s="1">
        <v>0</v>
      </c>
      <c r="AE4754" s="1"/>
      <c r="AF4754" s="1"/>
      <c r="AG4754" s="1" t="str">
        <f>TRIM(MID(SUBSTITUTE($H4754,",",REPT(" ",200)),(LEN($H4754)-LEN(SUBSTITUTE($H4754,",",""))-4)*200+1,200))</f>
        <v>Apas</v>
      </c>
      <c r="AH4754" s="1" t="str">
        <f>TRIM(MID(SUBSTITUTE($H4754,",",REPT(" ",200)),(LEN($H4754)-LEN(SUBSTITUTE($H4754,",",""))-3)*200+1,200))</f>
        <v>Cebu City</v>
      </c>
      <c r="AI4754" s="1" t="str">
        <f>TRIM(MID(SUBSTITUTE($H4754,",",REPT(" ",200)),(LEN($H4754)-LEN(SUBSTITUTE($H4754,",",""))-2)*200+1,200))</f>
        <v>Central Visayas</v>
      </c>
      <c r="AJ4754" s="1" t="str">
        <f>TRIM(MID(SUBSTITUTE($H4754,",",REPT(" ",200)),(LEN($H4754)-LEN(SUBSTITUTE($H4754,",",""))-0)*200+1,200))</f>
        <v>Philippines</v>
      </c>
      <c r="AK4754" t="s">
        <v>16463</v>
      </c>
      <c r="AL4754" s="2">
        <v>0</v>
      </c>
      <c r="AM4754" s="1" t="s">
        <v>16162</v>
      </c>
    </row>
    <row r="4755" spans="1:39" ht="12.75" customHeight="1">
      <c r="A4755" s="1"/>
      <c r="B4755" s="1" t="s">
        <v>16163</v>
      </c>
      <c r="C4755" s="1" t="s">
        <v>16164</v>
      </c>
      <c r="D4755" s="3" t="str">
        <f ca="1">IFERROR(__xludf.DUMMYFUNCTION("PROPER(REGEXEXTRACT(B4730, ""(?:https?:\/\/)?(?:www\.)?([a-zA-Z0-9-]+)\.""))"),"Skyscanner")</f>
        <v>Skyscanner</v>
      </c>
      <c r="E4755" s="1" t="s">
        <v>15033</v>
      </c>
      <c r="F4755" s="1">
        <v>10.31053</v>
      </c>
      <c r="G4755" s="1">
        <v>123.89743</v>
      </c>
      <c r="H4755" s="1" t="s">
        <v>15034</v>
      </c>
      <c r="I4755" s="1" t="s">
        <v>2622</v>
      </c>
      <c r="J4755" s="1">
        <f>IF(K4755="URBAN",1,IF(K4755="SUBURBAN",2,IF(K4755="RURAL",3,"")))</f>
        <v>1</v>
      </c>
      <c r="K4755" s="1" t="s">
        <v>42</v>
      </c>
      <c r="L4755" s="18">
        <v>46082</v>
      </c>
      <c r="M4755" s="49">
        <v>0.625</v>
      </c>
      <c r="N4755" s="18">
        <v>46083</v>
      </c>
      <c r="O4755" s="56">
        <v>8.3333333333333329E-2</v>
      </c>
      <c r="P4755" s="31" t="str">
        <f>TEXT($L4755, "dddd")</f>
        <v>Sunday</v>
      </c>
      <c r="Q4755" s="39" t="s">
        <v>43</v>
      </c>
      <c r="R4755" s="39">
        <v>2267</v>
      </c>
      <c r="S4755" s="1" t="str">
        <f>IF(OR(MONTH(L4755)=12, MONTH(L4755)&lt;=5), "Dry Season", "Wet Season")</f>
        <v>Dry Season</v>
      </c>
      <c r="T4755" s="1">
        <v>1</v>
      </c>
      <c r="U4755" s="1">
        <v>0</v>
      </c>
      <c r="V4755" s="1">
        <v>0</v>
      </c>
      <c r="W4755" s="2">
        <f>IF(ISNUMBER(SEARCH("N/A", X4755)), 0, 1)</f>
        <v>0</v>
      </c>
      <c r="X4755" s="1" t="s">
        <v>44</v>
      </c>
      <c r="Y4755" s="1"/>
      <c r="Z4755" s="1"/>
      <c r="AA4755" s="11" cm="1">
        <f t="array" ref="AA4755">IF(ISBLANK(Y4755), 0, VINCentyInvDistance(F4755,G4755,Y4755,Z4755))</f>
        <v>0</v>
      </c>
      <c r="AB4755" s="1">
        <v>0</v>
      </c>
      <c r="AC4755" s="1">
        <v>0</v>
      </c>
      <c r="AD4755" s="1">
        <v>0</v>
      </c>
      <c r="AE4755" s="1"/>
      <c r="AF4755" s="1"/>
      <c r="AG4755" s="1" t="str">
        <f>TRIM(MID(SUBSTITUTE($H4755,",",REPT(" ",200)),(LEN($H4755)-LEN(SUBSTITUTE($H4755,",",""))-4)*200+1,200))</f>
        <v>Camputhaw</v>
      </c>
      <c r="AH4755" s="1" t="str">
        <f>TRIM(MID(SUBSTITUTE($H4755,",",REPT(" ",200)),(LEN($H4755)-LEN(SUBSTITUTE($H4755,",",""))-3)*200+1,200))</f>
        <v>Cebu City</v>
      </c>
      <c r="AI4755" s="1" t="str">
        <f>TRIM(MID(SUBSTITUTE($H4755,",",REPT(" ",200)),(LEN($H4755)-LEN(SUBSTITUTE($H4755,",",""))-2)*200+1,200))</f>
        <v>Central Visayas</v>
      </c>
      <c r="AJ4755" s="1" t="str">
        <f>TRIM(MID(SUBSTITUTE($H4755,",",REPT(" ",200)),(LEN($H4755)-LEN(SUBSTITUTE($H4755,",",""))-0)*200+1,200))</f>
        <v>Philippines</v>
      </c>
      <c r="AK4755" t="s">
        <v>16463</v>
      </c>
      <c r="AL4755" s="2">
        <v>0</v>
      </c>
      <c r="AM4755" s="1" t="s">
        <v>16165</v>
      </c>
    </row>
    <row r="4756" spans="1:39" ht="12.75" customHeight="1">
      <c r="A4756" s="1"/>
      <c r="B4756" s="1" t="s">
        <v>16166</v>
      </c>
      <c r="C4756" s="1" t="s">
        <v>16167</v>
      </c>
      <c r="D4756" s="3" t="str">
        <f ca="1">IFERROR(__xludf.DUMMYFUNCTION("PROPER(REGEXEXTRACT(B4731, ""(?:https?:\/\/)?(?:www\.)?([a-zA-Z0-9-]+)\.""))"),"Skyscanner")</f>
        <v>Skyscanner</v>
      </c>
      <c r="E4756" s="1" t="s">
        <v>16168</v>
      </c>
      <c r="F4756" s="1">
        <v>10.31222</v>
      </c>
      <c r="G4756" s="1">
        <v>123.91231000000001</v>
      </c>
      <c r="H4756" s="1" t="s">
        <v>16169</v>
      </c>
      <c r="I4756" s="1" t="s">
        <v>2622</v>
      </c>
      <c r="J4756" s="1">
        <f>IF(K4756="URBAN",1,IF(K4756="SUBURBAN",2,IF(K4756="RURAL",3,"")))</f>
        <v>1</v>
      </c>
      <c r="K4756" s="1" t="s">
        <v>42</v>
      </c>
      <c r="L4756" s="18">
        <v>46082</v>
      </c>
      <c r="M4756" s="49">
        <v>0.5</v>
      </c>
      <c r="N4756" s="18">
        <v>46083</v>
      </c>
      <c r="O4756" s="56">
        <v>0.5</v>
      </c>
      <c r="P4756" s="31" t="str">
        <f>TEXT($L4756, "dddd")</f>
        <v>Sunday</v>
      </c>
      <c r="Q4756" s="39" t="s">
        <v>186</v>
      </c>
      <c r="R4756" s="39">
        <v>4131</v>
      </c>
      <c r="S4756" s="1" t="str">
        <f>IF(OR(MONTH(L4756)=12, MONTH(L4756)&lt;=5), "Dry Season", "Wet Season")</f>
        <v>Dry Season</v>
      </c>
      <c r="T4756" s="1">
        <v>1</v>
      </c>
      <c r="U4756" s="1">
        <v>0</v>
      </c>
      <c r="V4756" s="1">
        <v>0</v>
      </c>
      <c r="W4756" s="2">
        <f>IF(ISNUMBER(SEARCH("N/A", X4756)), 0, 1)</f>
        <v>0</v>
      </c>
      <c r="X4756" s="1" t="s">
        <v>44</v>
      </c>
      <c r="Y4756" s="1"/>
      <c r="Z4756" s="1"/>
      <c r="AA4756" s="11" cm="1">
        <f t="array" ref="AA4756">IF(ISBLANK(Y4756), 0, VINCentyInvDistance(F4756,G4756,Y4756,Z4756))</f>
        <v>0</v>
      </c>
      <c r="AB4756" s="1">
        <v>0</v>
      </c>
      <c r="AC4756" s="1">
        <v>0</v>
      </c>
      <c r="AD4756" s="1">
        <v>0</v>
      </c>
      <c r="AE4756" s="1"/>
      <c r="AF4756" s="1"/>
      <c r="AG4756" s="1" t="str">
        <f>TRIM(MID(SUBSTITUTE($H4756,",",REPT(" ",200)),(LEN($H4756)-LEN(SUBSTITUTE($H4756,",",""))-4)*200+1,200))</f>
        <v>Mabolo</v>
      </c>
      <c r="AH4756" s="1" t="str">
        <f>TRIM(MID(SUBSTITUTE($H4756,",",REPT(" ",200)),(LEN($H4756)-LEN(SUBSTITUTE($H4756,",",""))-3)*200+1,200))</f>
        <v>Cebu City</v>
      </c>
      <c r="AI4756" s="1" t="str">
        <f>TRIM(MID(SUBSTITUTE($H4756,",",REPT(" ",200)),(LEN($H4756)-LEN(SUBSTITUTE($H4756,",",""))-2)*200+1,200))</f>
        <v>Central Visayas</v>
      </c>
      <c r="AJ4756" s="1" t="str">
        <f>TRIM(MID(SUBSTITUTE($H4756,",",REPT(" ",200)),(LEN($H4756)-LEN(SUBSTITUTE($H4756,",",""))-0)*200+1,200))</f>
        <v>Philippines</v>
      </c>
      <c r="AK4756" t="s">
        <v>16465</v>
      </c>
      <c r="AL4756" s="1">
        <v>5</v>
      </c>
      <c r="AM4756" s="1" t="s">
        <v>16170</v>
      </c>
    </row>
    <row r="4757" spans="1:39" ht="12.75" customHeight="1">
      <c r="A4757" s="1"/>
      <c r="B4757" s="1" t="s">
        <v>16171</v>
      </c>
      <c r="C4757" s="1" t="s">
        <v>16172</v>
      </c>
      <c r="D4757" s="3" t="str">
        <f ca="1">IFERROR(__xludf.DUMMYFUNCTION("PROPER(REGEXEXTRACT(B4732, ""(?:https?:\/\/)?(?:www\.)?([a-zA-Z0-9-]+)\.""))"),"Skyscanner")</f>
        <v>Skyscanner</v>
      </c>
      <c r="E4757" s="1" t="s">
        <v>15033</v>
      </c>
      <c r="F4757" s="1">
        <v>10.31053</v>
      </c>
      <c r="G4757" s="1">
        <v>123.89743</v>
      </c>
      <c r="H4757" s="1" t="s">
        <v>15034</v>
      </c>
      <c r="I4757" s="1" t="s">
        <v>2622</v>
      </c>
      <c r="J4757" s="1">
        <f>IF(K4757="URBAN",1,IF(K4757="SUBURBAN",2,IF(K4757="RURAL",3,"")))</f>
        <v>1</v>
      </c>
      <c r="K4757" s="1" t="s">
        <v>42</v>
      </c>
      <c r="L4757" s="18">
        <v>46082</v>
      </c>
      <c r="M4757" s="49">
        <v>0.58333333333333337</v>
      </c>
      <c r="N4757" s="18">
        <v>46083</v>
      </c>
      <c r="O4757" s="56">
        <v>0.5</v>
      </c>
      <c r="P4757" s="31" t="str">
        <f>TEXT($L4757, "dddd")</f>
        <v>Sunday</v>
      </c>
      <c r="Q4757" s="39" t="s">
        <v>43</v>
      </c>
      <c r="R4757" s="39">
        <v>1487</v>
      </c>
      <c r="S4757" s="1" t="str">
        <f>IF(OR(MONTH(L4757)=12, MONTH(L4757)&lt;=5), "Dry Season", "Wet Season")</f>
        <v>Dry Season</v>
      </c>
      <c r="T4757" s="1">
        <v>1</v>
      </c>
      <c r="U4757" s="1">
        <v>0</v>
      </c>
      <c r="V4757" s="1">
        <v>0</v>
      </c>
      <c r="W4757" s="2">
        <f>IF(ISNUMBER(SEARCH("N/A", X4757)), 0, 1)</f>
        <v>0</v>
      </c>
      <c r="X4757" s="1" t="s">
        <v>44</v>
      </c>
      <c r="Y4757" s="1"/>
      <c r="Z4757" s="1"/>
      <c r="AA4757" s="11" cm="1">
        <f t="array" ref="AA4757">IF(ISBLANK(Y4757), 0, VINCentyInvDistance(F4757,G4757,Y4757,Z4757))</f>
        <v>0</v>
      </c>
      <c r="AB4757" s="1">
        <v>0</v>
      </c>
      <c r="AC4757" s="1">
        <v>0</v>
      </c>
      <c r="AD4757" s="1">
        <v>0</v>
      </c>
      <c r="AE4757" s="1"/>
      <c r="AF4757" s="1"/>
      <c r="AG4757" s="1" t="str">
        <f>TRIM(MID(SUBSTITUTE($H4757,",",REPT(" ",200)),(LEN($H4757)-LEN(SUBSTITUTE($H4757,",",""))-4)*200+1,200))</f>
        <v>Camputhaw</v>
      </c>
      <c r="AH4757" s="1" t="str">
        <f>TRIM(MID(SUBSTITUTE($H4757,",",REPT(" ",200)),(LEN($H4757)-LEN(SUBSTITUTE($H4757,",",""))-3)*200+1,200))</f>
        <v>Cebu City</v>
      </c>
      <c r="AI4757" s="1" t="str">
        <f>TRIM(MID(SUBSTITUTE($H4757,",",REPT(" ",200)),(LEN($H4757)-LEN(SUBSTITUTE($H4757,",",""))-2)*200+1,200))</f>
        <v>Central Visayas</v>
      </c>
      <c r="AJ4757" s="1" t="str">
        <f>TRIM(MID(SUBSTITUTE($H4757,",",REPT(" ",200)),(LEN($H4757)-LEN(SUBSTITUTE($H4757,",",""))-0)*200+1,200))</f>
        <v>Philippines</v>
      </c>
      <c r="AK4757" t="s">
        <v>16463</v>
      </c>
      <c r="AL4757" s="2">
        <v>0</v>
      </c>
      <c r="AM4757" s="1" t="s">
        <v>16173</v>
      </c>
    </row>
    <row r="4758" spans="1:39" ht="12.75" customHeight="1">
      <c r="A4758" s="1"/>
      <c r="B4758" s="1" t="s">
        <v>16174</v>
      </c>
      <c r="C4758" s="1" t="s">
        <v>16175</v>
      </c>
      <c r="D4758" s="3" t="str">
        <f ca="1">IFERROR(__xludf.DUMMYFUNCTION("PROPER(REGEXEXTRACT(B4733, ""(?:https?:\/\/)?(?:www\.)?([a-zA-Z0-9-]+)\.""))"),"Skyscanner")</f>
        <v>Skyscanner</v>
      </c>
      <c r="E4758" s="1" t="s">
        <v>16176</v>
      </c>
      <c r="F4758" s="1">
        <v>10.312340000000001</v>
      </c>
      <c r="G4758" s="1">
        <v>123.91227000000001</v>
      </c>
      <c r="H4758" s="1" t="s">
        <v>16169</v>
      </c>
      <c r="I4758" s="1" t="s">
        <v>2622</v>
      </c>
      <c r="J4758" s="1">
        <f>IF(K4758="URBAN",1,IF(K4758="SUBURBAN",2,IF(K4758="RURAL",3,"")))</f>
        <v>1</v>
      </c>
      <c r="K4758" s="1" t="s">
        <v>42</v>
      </c>
      <c r="L4758" s="18">
        <v>46082</v>
      </c>
      <c r="M4758" s="49">
        <v>0.625</v>
      </c>
      <c r="N4758" s="18">
        <v>46083</v>
      </c>
      <c r="O4758" s="56">
        <v>0.45833333333333331</v>
      </c>
      <c r="P4758" s="31" t="str">
        <f>TEXT($L4758, "dddd")</f>
        <v>Sunday</v>
      </c>
      <c r="Q4758" s="39" t="s">
        <v>43</v>
      </c>
      <c r="R4758" s="39">
        <v>2214</v>
      </c>
      <c r="S4758" s="1" t="str">
        <f>IF(OR(MONTH(L4758)=12, MONTH(L4758)&lt;=5), "Dry Season", "Wet Season")</f>
        <v>Dry Season</v>
      </c>
      <c r="T4758" s="1">
        <v>1</v>
      </c>
      <c r="U4758" s="1">
        <v>0</v>
      </c>
      <c r="V4758" s="1">
        <v>0</v>
      </c>
      <c r="W4758" s="2">
        <f>IF(ISNUMBER(SEARCH("N/A", X4758)), 0, 1)</f>
        <v>0</v>
      </c>
      <c r="X4758" s="1" t="s">
        <v>44</v>
      </c>
      <c r="Y4758" s="1"/>
      <c r="Z4758" s="1"/>
      <c r="AA4758" s="11" cm="1">
        <f t="array" ref="AA4758">IF(ISBLANK(Y4758), 0, VINCentyInvDistance(F4758,G4758,Y4758,Z4758))</f>
        <v>0</v>
      </c>
      <c r="AB4758" s="1">
        <v>0</v>
      </c>
      <c r="AC4758" s="1">
        <v>0</v>
      </c>
      <c r="AD4758" s="1">
        <v>0</v>
      </c>
      <c r="AE4758" s="1"/>
      <c r="AF4758" s="1"/>
      <c r="AG4758" s="1" t="str">
        <f>TRIM(MID(SUBSTITUTE($H4758,",",REPT(" ",200)),(LEN($H4758)-LEN(SUBSTITUTE($H4758,",",""))-4)*200+1,200))</f>
        <v>Mabolo</v>
      </c>
      <c r="AH4758" s="1" t="str">
        <f>TRIM(MID(SUBSTITUTE($H4758,",",REPT(" ",200)),(LEN($H4758)-LEN(SUBSTITUTE($H4758,",",""))-3)*200+1,200))</f>
        <v>Cebu City</v>
      </c>
      <c r="AI4758" s="1" t="str">
        <f>TRIM(MID(SUBSTITUTE($H4758,",",REPT(" ",200)),(LEN($H4758)-LEN(SUBSTITUTE($H4758,",",""))-2)*200+1,200))</f>
        <v>Central Visayas</v>
      </c>
      <c r="AJ4758" s="1" t="str">
        <f>TRIM(MID(SUBSTITUTE($H4758,",",REPT(" ",200)),(LEN($H4758)-LEN(SUBSTITUTE($H4758,",",""))-0)*200+1,200))</f>
        <v>Philippines</v>
      </c>
      <c r="AK4758" t="s">
        <v>16465</v>
      </c>
      <c r="AL4758" s="2">
        <v>0</v>
      </c>
      <c r="AM4758" s="1" t="s">
        <v>16177</v>
      </c>
    </row>
    <row r="4759" spans="1:39" ht="12.75" customHeight="1">
      <c r="A4759" s="1"/>
      <c r="B4759" s="1" t="s">
        <v>16178</v>
      </c>
      <c r="C4759" s="1" t="s">
        <v>16179</v>
      </c>
      <c r="D4759" s="3" t="str">
        <f ca="1">IFERROR(__xludf.DUMMYFUNCTION("PROPER(REGEXEXTRACT(B4734, ""(?:https?:\/\/)?(?:www\.)?([a-zA-Z0-9-]+)\.""))"),"Skyscanner")</f>
        <v>Skyscanner</v>
      </c>
      <c r="E4759" s="1" t="s">
        <v>16180</v>
      </c>
      <c r="F4759" s="1">
        <v>10.31948</v>
      </c>
      <c r="G4759" s="1">
        <v>123.90187</v>
      </c>
      <c r="H4759" s="1" t="s">
        <v>16181</v>
      </c>
      <c r="I4759" s="1" t="s">
        <v>2622</v>
      </c>
      <c r="J4759" s="1">
        <f>IF(K4759="URBAN",1,IF(K4759="SUBURBAN",2,IF(K4759="RURAL",3,"")))</f>
        <v>1</v>
      </c>
      <c r="K4759" s="1" t="s">
        <v>42</v>
      </c>
      <c r="L4759" s="18">
        <v>46082</v>
      </c>
      <c r="M4759" s="49">
        <v>0.625</v>
      </c>
      <c r="N4759" s="18">
        <v>46083</v>
      </c>
      <c r="O4759" s="56">
        <v>0.5</v>
      </c>
      <c r="P4759" s="31" t="str">
        <f>TEXT($L4759, "dddd")</f>
        <v>Sunday</v>
      </c>
      <c r="Q4759" s="39" t="s">
        <v>1026</v>
      </c>
      <c r="R4759" s="39">
        <v>4131</v>
      </c>
      <c r="S4759" s="1" t="str">
        <f>IF(OR(MONTH(L4759)=12, MONTH(L4759)&lt;=5), "Dry Season", "Wet Season")</f>
        <v>Dry Season</v>
      </c>
      <c r="T4759" s="1">
        <v>1</v>
      </c>
      <c r="U4759" s="1">
        <v>0</v>
      </c>
      <c r="V4759" s="1">
        <v>0</v>
      </c>
      <c r="W4759" s="2">
        <f>IF(ISNUMBER(SEARCH("N/A", X4759)), 0, 1)</f>
        <v>0</v>
      </c>
      <c r="X4759" s="1" t="s">
        <v>44</v>
      </c>
      <c r="Y4759" s="1"/>
      <c r="Z4759" s="1"/>
      <c r="AA4759" s="11" cm="1">
        <f t="array" ref="AA4759">IF(ISBLANK(Y4759), 0, VINCentyInvDistance(F4759,G4759,Y4759,Z4759))</f>
        <v>0</v>
      </c>
      <c r="AB4759" s="1">
        <v>0</v>
      </c>
      <c r="AC4759" s="1">
        <v>0</v>
      </c>
      <c r="AD4759" s="1">
        <v>0</v>
      </c>
      <c r="AE4759" s="1"/>
      <c r="AF4759" s="1"/>
      <c r="AG4759" s="1" t="str">
        <f>TRIM(MID(SUBSTITUTE($H4759,",",REPT(" ",200)),(LEN($H4759)-LEN(SUBSTITUTE($H4759,",",""))-4)*200+1,200))</f>
        <v>Camputhaw</v>
      </c>
      <c r="AH4759" s="1" t="str">
        <f>TRIM(MID(SUBSTITUTE($H4759,",",REPT(" ",200)),(LEN($H4759)-LEN(SUBSTITUTE($H4759,",",""))-3)*200+1,200))</f>
        <v>Cebu City</v>
      </c>
      <c r="AI4759" s="1" t="str">
        <f>TRIM(MID(SUBSTITUTE($H4759,",",REPT(" ",200)),(LEN($H4759)-LEN(SUBSTITUTE($H4759,",",""))-2)*200+1,200))</f>
        <v>Central Visayas</v>
      </c>
      <c r="AJ4759" s="1" t="str">
        <f>TRIM(MID(SUBSTITUTE($H4759,",",REPT(" ",200)),(LEN($H4759)-LEN(SUBSTITUTE($H4759,",",""))-0)*200+1,200))</f>
        <v>Philippines</v>
      </c>
      <c r="AK4759" t="s">
        <v>16463</v>
      </c>
      <c r="AL4759" s="2">
        <v>0</v>
      </c>
      <c r="AM4759" s="1" t="s">
        <v>16182</v>
      </c>
    </row>
    <row r="4760" spans="1:39" ht="12.75" customHeight="1">
      <c r="A4760" s="1"/>
      <c r="B4760" s="1" t="s">
        <v>16183</v>
      </c>
      <c r="C4760" s="1" t="s">
        <v>16184</v>
      </c>
      <c r="D4760" s="3" t="str">
        <f ca="1">IFERROR(__xludf.DUMMYFUNCTION("PROPER(REGEXEXTRACT(B4735, ""(?:https?:\/\/)?(?:www\.)?([a-zA-Z0-9-]+)\.""))"),"Skyscanner")</f>
        <v>Skyscanner</v>
      </c>
      <c r="E4760" s="1" t="s">
        <v>15166</v>
      </c>
      <c r="F4760" s="1">
        <v>10.331</v>
      </c>
      <c r="G4760" s="1">
        <v>123.90309000000001</v>
      </c>
      <c r="H4760" s="1" t="s">
        <v>15023</v>
      </c>
      <c r="I4760" s="1" t="s">
        <v>2622</v>
      </c>
      <c r="J4760" s="1">
        <f>IF(K4760="URBAN",1,IF(K4760="SUBURBAN",2,IF(K4760="RURAL",3,"")))</f>
        <v>1</v>
      </c>
      <c r="K4760" s="1" t="s">
        <v>42</v>
      </c>
      <c r="L4760" s="18">
        <v>46082</v>
      </c>
      <c r="M4760" s="49">
        <v>0.625</v>
      </c>
      <c r="N4760" s="18">
        <v>46083</v>
      </c>
      <c r="O4760" s="56">
        <v>0.45833333333333331</v>
      </c>
      <c r="P4760" s="31" t="str">
        <f>TEXT($L4760, "dddd")</f>
        <v>Sunday</v>
      </c>
      <c r="Q4760" s="39" t="s">
        <v>43</v>
      </c>
      <c r="R4760" s="39">
        <v>1774</v>
      </c>
      <c r="S4760" s="1" t="str">
        <f>IF(OR(MONTH(L4760)=12, MONTH(L4760)&lt;=5), "Dry Season", "Wet Season")</f>
        <v>Dry Season</v>
      </c>
      <c r="T4760" s="1">
        <v>1</v>
      </c>
      <c r="U4760" s="1">
        <v>0</v>
      </c>
      <c r="V4760" s="1">
        <v>0</v>
      </c>
      <c r="W4760" s="2">
        <f>IF(ISNUMBER(SEARCH("N/A", X4760)), 0, 1)</f>
        <v>0</v>
      </c>
      <c r="X4760" s="1" t="s">
        <v>44</v>
      </c>
      <c r="Y4760" s="1"/>
      <c r="Z4760" s="1"/>
      <c r="AA4760" s="11" cm="1">
        <f t="array" ref="AA4760">IF(ISBLANK(Y4760), 0, VINCentyInvDistance(F4760,G4760,Y4760,Z4760))</f>
        <v>0</v>
      </c>
      <c r="AB4760" s="1">
        <v>0</v>
      </c>
      <c r="AC4760" s="1">
        <v>0</v>
      </c>
      <c r="AD4760" s="1">
        <v>0</v>
      </c>
      <c r="AE4760" s="1"/>
      <c r="AF4760" s="1"/>
      <c r="AG4760" s="1" t="str">
        <f>TRIM(MID(SUBSTITUTE($H4760,",",REPT(" ",200)),(LEN($H4760)-LEN(SUBSTITUTE($H4760,",",""))-4)*200+1,200))</f>
        <v>Lahug</v>
      </c>
      <c r="AH4760" s="1" t="str">
        <f>TRIM(MID(SUBSTITUTE($H4760,",",REPT(" ",200)),(LEN($H4760)-LEN(SUBSTITUTE($H4760,",",""))-3)*200+1,200))</f>
        <v>Cebu City</v>
      </c>
      <c r="AI4760" s="1" t="str">
        <f>TRIM(MID(SUBSTITUTE($H4760,",",REPT(" ",200)),(LEN($H4760)-LEN(SUBSTITUTE($H4760,",",""))-2)*200+1,200))</f>
        <v>Central Visayas</v>
      </c>
      <c r="AJ4760" s="1" t="str">
        <f>TRIM(MID(SUBSTITUTE($H4760,",",REPT(" ",200)),(LEN($H4760)-LEN(SUBSTITUTE($H4760,",",""))-0)*200+1,200))</f>
        <v>Philippines</v>
      </c>
      <c r="AK4760" t="s">
        <v>16463</v>
      </c>
      <c r="AL4760" s="2">
        <v>0</v>
      </c>
      <c r="AM4760" s="1" t="s">
        <v>16185</v>
      </c>
    </row>
    <row r="4761" spans="1:39" ht="12.75" customHeight="1">
      <c r="A4761" s="1"/>
      <c r="B4761" s="1" t="s">
        <v>16186</v>
      </c>
      <c r="C4761" s="1" t="s">
        <v>16187</v>
      </c>
      <c r="D4761" s="3" t="str">
        <f ca="1">IFERROR(__xludf.DUMMYFUNCTION("PROPER(REGEXEXTRACT(B4736, ""(?:https?:\/\/)?(?:www\.)?([a-zA-Z0-9-]+)\.""))"),"Skyscanner")</f>
        <v>Skyscanner</v>
      </c>
      <c r="E4761" s="1" t="s">
        <v>15780</v>
      </c>
      <c r="F4761" s="1">
        <v>10.332800000000001</v>
      </c>
      <c r="G4761" s="1">
        <v>123.90907</v>
      </c>
      <c r="H4761" s="1" t="s">
        <v>14906</v>
      </c>
      <c r="I4761" s="1" t="s">
        <v>2622</v>
      </c>
      <c r="J4761" s="1">
        <f>IF(K4761="URBAN",1,IF(K4761="SUBURBAN",2,IF(K4761="RURAL",3,"")))</f>
        <v>1</v>
      </c>
      <c r="K4761" s="1" t="s">
        <v>42</v>
      </c>
      <c r="L4761" s="18">
        <v>46082</v>
      </c>
      <c r="M4761" s="49">
        <v>0.625</v>
      </c>
      <c r="N4761" s="18">
        <v>46083</v>
      </c>
      <c r="O4761" s="56">
        <v>0.5</v>
      </c>
      <c r="P4761" s="31" t="str">
        <f>TEXT($L4761, "dddd")</f>
        <v>Sunday</v>
      </c>
      <c r="Q4761" s="39" t="s">
        <v>43</v>
      </c>
      <c r="R4761" s="39">
        <v>2827</v>
      </c>
      <c r="S4761" s="1" t="str">
        <f>IF(OR(MONTH(L4761)=12, MONTH(L4761)&lt;=5), "Dry Season", "Wet Season")</f>
        <v>Dry Season</v>
      </c>
      <c r="T4761" s="1">
        <v>1</v>
      </c>
      <c r="U4761" s="1">
        <v>0</v>
      </c>
      <c r="V4761" s="1">
        <v>0</v>
      </c>
      <c r="W4761" s="2">
        <f>IF(ISNUMBER(SEARCH("N/A", X4761)), 0, 1)</f>
        <v>0</v>
      </c>
      <c r="X4761" s="1" t="s">
        <v>44</v>
      </c>
      <c r="Y4761" s="1"/>
      <c r="Z4761" s="1"/>
      <c r="AA4761" s="11" cm="1">
        <f t="array" ref="AA4761">IF(ISBLANK(Y4761), 0, VINCentyInvDistance(F4761,G4761,Y4761,Z4761))</f>
        <v>0</v>
      </c>
      <c r="AB4761" s="1">
        <v>0</v>
      </c>
      <c r="AC4761" s="1">
        <v>0</v>
      </c>
      <c r="AD4761" s="1">
        <v>0</v>
      </c>
      <c r="AE4761" s="1"/>
      <c r="AF4761" s="1"/>
      <c r="AG4761" s="1" t="str">
        <f>TRIM(MID(SUBSTITUTE($H4761,",",REPT(" ",200)),(LEN($H4761)-LEN(SUBSTITUTE($H4761,",",""))-4)*200+1,200))</f>
        <v>Apas</v>
      </c>
      <c r="AH4761" s="1" t="str">
        <f>TRIM(MID(SUBSTITUTE($H4761,",",REPT(" ",200)),(LEN($H4761)-LEN(SUBSTITUTE($H4761,",",""))-3)*200+1,200))</f>
        <v>Cebu City</v>
      </c>
      <c r="AI4761" s="1" t="str">
        <f>TRIM(MID(SUBSTITUTE($H4761,",",REPT(" ",200)),(LEN($H4761)-LEN(SUBSTITUTE($H4761,",",""))-2)*200+1,200))</f>
        <v>Central Visayas</v>
      </c>
      <c r="AJ4761" s="1" t="str">
        <f>TRIM(MID(SUBSTITUTE($H4761,",",REPT(" ",200)),(LEN($H4761)-LEN(SUBSTITUTE($H4761,",",""))-0)*200+1,200))</f>
        <v>Philippines</v>
      </c>
      <c r="AK4761" t="s">
        <v>16463</v>
      </c>
      <c r="AL4761" s="2">
        <v>0</v>
      </c>
      <c r="AM4761" s="1" t="s">
        <v>16188</v>
      </c>
    </row>
    <row r="4762" spans="1:39" ht="12.75" customHeight="1">
      <c r="A4762" s="1"/>
      <c r="B4762" s="1" t="s">
        <v>16189</v>
      </c>
      <c r="C4762" s="1" t="s">
        <v>16190</v>
      </c>
      <c r="D4762" s="3" t="str">
        <f ca="1">IFERROR(__xludf.DUMMYFUNCTION("PROPER(REGEXEXTRACT(B4737, ""(?:https?:\/\/)?(?:www\.)?([a-zA-Z0-9-]+)\.""))"),"Skyscanner")</f>
        <v>Skyscanner</v>
      </c>
      <c r="E4762" s="1" t="s">
        <v>15650</v>
      </c>
      <c r="F4762" s="1">
        <v>10.31152</v>
      </c>
      <c r="G4762" s="1">
        <v>123.90051</v>
      </c>
      <c r="H4762" s="1" t="s">
        <v>14979</v>
      </c>
      <c r="I4762" s="1" t="s">
        <v>2622</v>
      </c>
      <c r="J4762" s="1">
        <f>IF(K4762="URBAN",1,IF(K4762="SUBURBAN",2,IF(K4762="RURAL",3,"")))</f>
        <v>1</v>
      </c>
      <c r="K4762" s="1" t="s">
        <v>42</v>
      </c>
      <c r="L4762" s="18">
        <v>46082</v>
      </c>
      <c r="M4762" s="49">
        <v>0.625</v>
      </c>
      <c r="N4762" s="18">
        <v>46083</v>
      </c>
      <c r="O4762" s="56">
        <v>0.5</v>
      </c>
      <c r="P4762" s="31" t="str">
        <f>TEXT($L4762, "dddd")</f>
        <v>Sunday</v>
      </c>
      <c r="Q4762" s="39" t="s">
        <v>43</v>
      </c>
      <c r="R4762" s="39">
        <v>3000</v>
      </c>
      <c r="S4762" s="1" t="str">
        <f>IF(OR(MONTH(L4762)=12, MONTH(L4762)&lt;=5), "Dry Season", "Wet Season")</f>
        <v>Dry Season</v>
      </c>
      <c r="T4762" s="1">
        <v>1</v>
      </c>
      <c r="U4762" s="1">
        <v>0</v>
      </c>
      <c r="V4762" s="1">
        <v>0</v>
      </c>
      <c r="W4762" s="2">
        <f>IF(ISNUMBER(SEARCH("N/A", X4762)), 0, 1)</f>
        <v>0</v>
      </c>
      <c r="X4762" s="1" t="s">
        <v>44</v>
      </c>
      <c r="Y4762" s="1"/>
      <c r="Z4762" s="1"/>
      <c r="AA4762" s="11" cm="1">
        <f t="array" ref="AA4762">IF(ISBLANK(Y4762), 0, VINCentyInvDistance(F4762,G4762,Y4762,Z4762))</f>
        <v>0</v>
      </c>
      <c r="AB4762" s="1">
        <v>0</v>
      </c>
      <c r="AC4762" s="1">
        <v>3.8</v>
      </c>
      <c r="AD4762" s="1">
        <v>1.9</v>
      </c>
      <c r="AE4762" s="1">
        <v>16</v>
      </c>
      <c r="AF4762" s="1"/>
      <c r="AG4762" s="1" t="str">
        <f>TRIM(MID(SUBSTITUTE($H4762,",",REPT(" ",200)),(LEN($H4762)-LEN(SUBSTITUTE($H4762,",",""))-4)*200+1,200))</f>
        <v>Camputhaw</v>
      </c>
      <c r="AH4762" s="1" t="str">
        <f>TRIM(MID(SUBSTITUTE($H4762,",",REPT(" ",200)),(LEN($H4762)-LEN(SUBSTITUTE($H4762,",",""))-3)*200+1,200))</f>
        <v>Cebu City</v>
      </c>
      <c r="AI4762" s="1" t="str">
        <f>TRIM(MID(SUBSTITUTE($H4762,",",REPT(" ",200)),(LEN($H4762)-LEN(SUBSTITUTE($H4762,",",""))-2)*200+1,200))</f>
        <v>Central Visayas</v>
      </c>
      <c r="AJ4762" s="1" t="str">
        <f>TRIM(MID(SUBSTITUTE($H4762,",",REPT(" ",200)),(LEN($H4762)-LEN(SUBSTITUTE($H4762,",",""))-0)*200+1,200))</f>
        <v>Philippines</v>
      </c>
      <c r="AK4762" t="s">
        <v>16463</v>
      </c>
      <c r="AL4762" s="2">
        <v>0</v>
      </c>
      <c r="AM4762" s="1" t="s">
        <v>16191</v>
      </c>
    </row>
    <row r="4763" spans="1:39" ht="12.75" customHeight="1">
      <c r="A4763" s="1"/>
      <c r="B4763" s="1" t="s">
        <v>16192</v>
      </c>
      <c r="C4763" s="1" t="s">
        <v>16193</v>
      </c>
      <c r="D4763" s="3" t="str">
        <f ca="1">IFERROR(__xludf.DUMMYFUNCTION("PROPER(REGEXEXTRACT(B4738, ""(?:https?:\/\/)?(?:www\.)?([a-zA-Z0-9-]+)\.""))"),"Skyscanner")</f>
        <v>Skyscanner</v>
      </c>
      <c r="E4763" s="1" t="s">
        <v>15855</v>
      </c>
      <c r="F4763" s="1">
        <v>10.270149999999999</v>
      </c>
      <c r="G4763" s="1">
        <v>123.87268</v>
      </c>
      <c r="H4763" s="1" t="s">
        <v>15856</v>
      </c>
      <c r="I4763" s="1" t="s">
        <v>2622</v>
      </c>
      <c r="J4763" s="1">
        <f>IF(K4763="URBAN",1,IF(K4763="SUBURBAN",2,IF(K4763="RURAL",3,"")))</f>
        <v>1</v>
      </c>
      <c r="K4763" s="1" t="s">
        <v>42</v>
      </c>
      <c r="L4763" s="18">
        <v>46082</v>
      </c>
      <c r="M4763" s="49">
        <v>0.58333333333333337</v>
      </c>
      <c r="N4763" s="18">
        <v>46083</v>
      </c>
      <c r="O4763" s="56">
        <v>0.5</v>
      </c>
      <c r="P4763" s="31" t="str">
        <f>TEXT($L4763, "dddd")</f>
        <v>Sunday</v>
      </c>
      <c r="Q4763" s="39" t="s">
        <v>43</v>
      </c>
      <c r="R4763" s="39">
        <v>1818</v>
      </c>
      <c r="S4763" s="1" t="str">
        <f>IF(OR(MONTH(L4763)=12, MONTH(L4763)&lt;=5), "Dry Season", "Wet Season")</f>
        <v>Dry Season</v>
      </c>
      <c r="T4763" s="1">
        <v>1</v>
      </c>
      <c r="U4763" s="1">
        <v>0</v>
      </c>
      <c r="V4763" s="1">
        <v>0</v>
      </c>
      <c r="W4763" s="2">
        <f>IF(ISNUMBER(SEARCH("N/A", X4763)), 0, 1)</f>
        <v>0</v>
      </c>
      <c r="X4763" s="1" t="s">
        <v>44</v>
      </c>
      <c r="Y4763" s="1"/>
      <c r="Z4763" s="1"/>
      <c r="AA4763" s="11" cm="1">
        <f t="array" ref="AA4763">IF(ISBLANK(Y4763), 0, VINCentyInvDistance(F4763,G4763,Y4763,Z4763))</f>
        <v>0</v>
      </c>
      <c r="AB4763" s="1">
        <v>0</v>
      </c>
      <c r="AC4763" s="1">
        <v>0</v>
      </c>
      <c r="AD4763" s="1">
        <v>0</v>
      </c>
      <c r="AE4763" s="1"/>
      <c r="AF4763" s="1"/>
      <c r="AG4763" s="1" t="str">
        <f>TRIM(MID(SUBSTITUTE($H4763,",",REPT(" ",200)),(LEN($H4763)-LEN(SUBSTITUTE($H4763,",",""))-4)*200+1,200))</f>
        <v>Cogon Pardo</v>
      </c>
      <c r="AH4763" s="1" t="str">
        <f>TRIM(MID(SUBSTITUTE($H4763,",",REPT(" ",200)),(LEN($H4763)-LEN(SUBSTITUTE($H4763,",",""))-3)*200+1,200))</f>
        <v>Cebu City</v>
      </c>
      <c r="AI4763" s="1" t="str">
        <f>TRIM(MID(SUBSTITUTE($H4763,",",REPT(" ",200)),(LEN($H4763)-LEN(SUBSTITUTE($H4763,",",""))-2)*200+1,200))</f>
        <v>Central Visayas</v>
      </c>
      <c r="AJ4763" s="1" t="str">
        <f>TRIM(MID(SUBSTITUTE($H4763,",",REPT(" ",200)),(LEN($H4763)-LEN(SUBSTITUTE($H4763,",",""))-0)*200+1,200))</f>
        <v>Philippines</v>
      </c>
      <c r="AK4763" t="s">
        <v>16465</v>
      </c>
      <c r="AL4763" s="2">
        <v>0</v>
      </c>
      <c r="AM4763" s="1" t="s">
        <v>16194</v>
      </c>
    </row>
    <row r="4764" spans="1:39" ht="12.75" customHeight="1">
      <c r="A4764" s="1"/>
      <c r="B4764" s="1" t="s">
        <v>16195</v>
      </c>
      <c r="C4764" s="1" t="s">
        <v>16196</v>
      </c>
      <c r="D4764" s="3" t="str">
        <f ca="1">IFERROR(__xludf.DUMMYFUNCTION("PROPER(REGEXEXTRACT(B4739, ""(?:https?:\/\/)?(?:www\.)?([a-zA-Z0-9-]+)\.""))"),"Skyscanner")</f>
        <v>Skyscanner</v>
      </c>
      <c r="E4764" s="1" t="s">
        <v>16197</v>
      </c>
      <c r="F4764" s="1">
        <v>10.295030000000001</v>
      </c>
      <c r="G4764" s="1">
        <v>123.85508</v>
      </c>
      <c r="H4764" s="1" t="s">
        <v>16198</v>
      </c>
      <c r="I4764" s="1" t="s">
        <v>2622</v>
      </c>
      <c r="J4764" s="1">
        <f>IF(K4764="URBAN",1,IF(K4764="SUBURBAN",2,IF(K4764="RURAL",3,"")))</f>
        <v>1</v>
      </c>
      <c r="K4764" s="1" t="s">
        <v>42</v>
      </c>
      <c r="L4764" s="18">
        <v>46082</v>
      </c>
      <c r="M4764" s="49">
        <v>0.58333333333333337</v>
      </c>
      <c r="N4764" s="18">
        <v>46083</v>
      </c>
      <c r="O4764" s="56">
        <v>0.5</v>
      </c>
      <c r="P4764" s="31" t="str">
        <f>TEXT($L4764, "dddd")</f>
        <v>Sunday</v>
      </c>
      <c r="Q4764" s="39" t="s">
        <v>43</v>
      </c>
      <c r="R4764" s="39">
        <v>1102</v>
      </c>
      <c r="S4764" s="1" t="str">
        <f>IF(OR(MONTH(L4764)=12, MONTH(L4764)&lt;=5), "Dry Season", "Wet Season")</f>
        <v>Dry Season</v>
      </c>
      <c r="T4764" s="1">
        <v>1</v>
      </c>
      <c r="U4764" s="1">
        <v>0</v>
      </c>
      <c r="V4764" s="1">
        <v>0</v>
      </c>
      <c r="W4764" s="2">
        <f>IF(ISNUMBER(SEARCH("N/A", X4764)), 0, 1)</f>
        <v>0</v>
      </c>
      <c r="X4764" s="1" t="s">
        <v>44</v>
      </c>
      <c r="Y4764" s="1"/>
      <c r="Z4764" s="1"/>
      <c r="AA4764" s="11" cm="1">
        <f t="array" ref="AA4764">IF(ISBLANK(Y4764), 0, VINCentyInvDistance(F4764,G4764,Y4764,Z4764))</f>
        <v>0</v>
      </c>
      <c r="AB4764" s="1">
        <v>0</v>
      </c>
      <c r="AC4764" s="1">
        <v>0</v>
      </c>
      <c r="AD4764" s="1">
        <v>0</v>
      </c>
      <c r="AE4764" s="1"/>
      <c r="AF4764" s="1"/>
      <c r="AG4764" s="1" t="str">
        <f>TRIM(MID(SUBSTITUTE($H4764,",",REPT(" ",200)),(LEN($H4764)-LEN(SUBSTITUTE($H4764,",",""))-4)*200+1,200))</f>
        <v>Quiot Pardo</v>
      </c>
      <c r="AH4764" s="1" t="str">
        <f>TRIM(MID(SUBSTITUTE($H4764,",",REPT(" ",200)),(LEN($H4764)-LEN(SUBSTITUTE($H4764,",",""))-3)*200+1,200))</f>
        <v>Cebu City</v>
      </c>
      <c r="AI4764" s="1" t="str">
        <f>TRIM(MID(SUBSTITUTE($H4764,",",REPT(" ",200)),(LEN($H4764)-LEN(SUBSTITUTE($H4764,",",""))-2)*200+1,200))</f>
        <v>Central Visayas</v>
      </c>
      <c r="AJ4764" s="1" t="str">
        <f>TRIM(MID(SUBSTITUTE($H4764,",",REPT(" ",200)),(LEN($H4764)-LEN(SUBSTITUTE($H4764,",",""))-0)*200+1,200))</f>
        <v>Philippines</v>
      </c>
      <c r="AK4764" t="s">
        <v>56</v>
      </c>
      <c r="AL4764" s="2">
        <v>0</v>
      </c>
      <c r="AM4764" s="1" t="s">
        <v>16199</v>
      </c>
    </row>
    <row r="4765" spans="1:39" ht="12.75" customHeight="1">
      <c r="A4765" s="1"/>
      <c r="B4765" s="1" t="s">
        <v>14763</v>
      </c>
      <c r="C4765" s="1" t="s">
        <v>16200</v>
      </c>
      <c r="D4765" s="3" t="str">
        <f ca="1">IFERROR(__xludf.DUMMYFUNCTION("PROPER(REGEXEXTRACT(B4740, ""(?:https?:\/\/)?(?:www\.)?([a-zA-Z0-9-]+)\.""))"),"Skyscanner")</f>
        <v>Skyscanner</v>
      </c>
      <c r="E4765" s="1" t="s">
        <v>14765</v>
      </c>
      <c r="F4765" s="1">
        <v>10.311842</v>
      </c>
      <c r="G4765" s="1">
        <v>123.921206</v>
      </c>
      <c r="H4765" s="1" t="s">
        <v>14766</v>
      </c>
      <c r="I4765" s="1" t="s">
        <v>2622</v>
      </c>
      <c r="J4765" s="1">
        <f>IF(K4765="URBAN",1,IF(K4765="SUBURBAN",2,IF(K4765="RURAL",3,"")))</f>
        <v>1</v>
      </c>
      <c r="K4765" s="1" t="s">
        <v>42</v>
      </c>
      <c r="L4765" s="18">
        <v>46082</v>
      </c>
      <c r="M4765" s="49">
        <v>0.625</v>
      </c>
      <c r="N4765" s="18">
        <v>46083</v>
      </c>
      <c r="O4765" s="56">
        <v>0.5</v>
      </c>
      <c r="P4765" s="31" t="str">
        <f>TEXT($L4765, "dddd")</f>
        <v>Sunday</v>
      </c>
      <c r="Q4765" s="39" t="s">
        <v>43</v>
      </c>
      <c r="R4765" s="39">
        <v>2999</v>
      </c>
      <c r="S4765" s="1" t="str">
        <f>IF(OR(MONTH(L4765)=12, MONTH(L4765)&lt;=5), "Dry Season", "Wet Season")</f>
        <v>Dry Season</v>
      </c>
      <c r="T4765" s="1">
        <v>1</v>
      </c>
      <c r="U4765" s="1">
        <v>0</v>
      </c>
      <c r="V4765" s="1">
        <v>0</v>
      </c>
      <c r="W4765" s="2">
        <f>IF(ISNUMBER(SEARCH("N/A", X4765)), 0, 1)</f>
        <v>0</v>
      </c>
      <c r="X4765" s="1" t="s">
        <v>44</v>
      </c>
      <c r="Y4765" s="1"/>
      <c r="Z4765" s="1"/>
      <c r="AA4765" s="11" cm="1">
        <f t="array" ref="AA4765">IF(ISBLANK(Y4765), 0, VINCentyInvDistance(F4765,G4765,Y4765,Z4765))</f>
        <v>0</v>
      </c>
      <c r="AB4765" s="1">
        <v>0</v>
      </c>
      <c r="AC4765" s="1">
        <v>7.6</v>
      </c>
      <c r="AD4765" s="1">
        <v>0</v>
      </c>
      <c r="AE4765" s="1">
        <v>1432</v>
      </c>
      <c r="AF4765" s="1"/>
      <c r="AG4765" s="1" t="str">
        <f>TRIM(MID(SUBSTITUTE($H4765,",",REPT(" ",200)),(LEN($H4765)-LEN(SUBSTITUTE($H4765,",",""))-4)*200+1,200))</f>
        <v>Mabolo</v>
      </c>
      <c r="AH4765" s="1" t="str">
        <f>TRIM(MID(SUBSTITUTE($H4765,",",REPT(" ",200)),(LEN($H4765)-LEN(SUBSTITUTE($H4765,",",""))-3)*200+1,200))</f>
        <v>Cebu City</v>
      </c>
      <c r="AI4765" s="1" t="str">
        <f>TRIM(MID(SUBSTITUTE($H4765,",",REPT(" ",200)),(LEN($H4765)-LEN(SUBSTITUTE($H4765,",",""))-2)*200+1,200))</f>
        <v>Central Visayas</v>
      </c>
      <c r="AJ4765" s="1" t="str">
        <f>TRIM(MID(SUBSTITUTE($H4765,",",REPT(" ",200)),(LEN($H4765)-LEN(SUBSTITUTE($H4765,",",""))-0)*200+1,200))</f>
        <v>Philippines</v>
      </c>
      <c r="AK4765" t="s">
        <v>17724</v>
      </c>
      <c r="AL4765" s="1">
        <v>3</v>
      </c>
      <c r="AM4765" s="1" t="s">
        <v>14767</v>
      </c>
    </row>
    <row r="4766" spans="1:39" ht="12.75" customHeight="1">
      <c r="A4766" s="1"/>
      <c r="B4766" s="1" t="s">
        <v>14768</v>
      </c>
      <c r="C4766" s="1" t="s">
        <v>16201</v>
      </c>
      <c r="D4766" s="3" t="str">
        <f ca="1">IFERROR(__xludf.DUMMYFUNCTION("PROPER(REGEXEXTRACT(B4741, ""(?:https?:\/\/)?(?:www\.)?([a-zA-Z0-9-]+)\.""))"),"Skyscanner")</f>
        <v>Skyscanner</v>
      </c>
      <c r="E4766" s="1" t="s">
        <v>14770</v>
      </c>
      <c r="F4766" s="1">
        <v>10.309123</v>
      </c>
      <c r="G4766" s="1">
        <v>123.894766</v>
      </c>
      <c r="H4766" s="1" t="s">
        <v>14771</v>
      </c>
      <c r="I4766" s="1" t="s">
        <v>2622</v>
      </c>
      <c r="J4766" s="1">
        <f>IF(K4766="URBAN",1,IF(K4766="SUBURBAN",2,IF(K4766="RURAL",3,"")))</f>
        <v>1</v>
      </c>
      <c r="K4766" s="1" t="s">
        <v>42</v>
      </c>
      <c r="L4766" s="18">
        <v>46082</v>
      </c>
      <c r="M4766" s="49">
        <v>0.625</v>
      </c>
      <c r="N4766" s="18">
        <v>46083</v>
      </c>
      <c r="O4766" s="56">
        <v>0.5</v>
      </c>
      <c r="P4766" s="31" t="str">
        <f>TEXT($L4766, "dddd")</f>
        <v>Sunday</v>
      </c>
      <c r="Q4766" s="39" t="s">
        <v>1341</v>
      </c>
      <c r="R4766" s="39">
        <v>2249</v>
      </c>
      <c r="S4766" s="1" t="str">
        <f>IF(OR(MONTH(L4766)=12, MONTH(L4766)&lt;=5), "Dry Season", "Wet Season")</f>
        <v>Dry Season</v>
      </c>
      <c r="T4766" s="1">
        <v>1</v>
      </c>
      <c r="U4766" s="1">
        <v>0</v>
      </c>
      <c r="V4766" s="1">
        <v>0</v>
      </c>
      <c r="W4766" s="2">
        <f>IF(ISNUMBER(SEARCH("N/A", X4766)), 0, 1)</f>
        <v>0</v>
      </c>
      <c r="X4766" s="1" t="s">
        <v>44</v>
      </c>
      <c r="Y4766" s="1"/>
      <c r="Z4766" s="1"/>
      <c r="AA4766" s="11" cm="1">
        <f t="array" ref="AA4766">IF(ISBLANK(Y4766), 0, VINCentyInvDistance(F4766,G4766,Y4766,Z4766))</f>
        <v>0</v>
      </c>
      <c r="AB4766" s="1">
        <v>0</v>
      </c>
      <c r="AC4766" s="1">
        <v>9</v>
      </c>
      <c r="AD4766" s="1">
        <v>0</v>
      </c>
      <c r="AE4766" s="1">
        <v>77</v>
      </c>
      <c r="AF4766" s="1"/>
      <c r="AG4766" s="1" t="str">
        <f>TRIM(MID(SUBSTITUTE($H4766,",",REPT(" ",200)),(LEN($H4766)-LEN(SUBSTITUTE($H4766,",",""))-4)*200+1,200))</f>
        <v>Camputhaw</v>
      </c>
      <c r="AH4766" s="1" t="str">
        <f>TRIM(MID(SUBSTITUTE($H4766,",",REPT(" ",200)),(LEN($H4766)-LEN(SUBSTITUTE($H4766,",",""))-3)*200+1,200))</f>
        <v>Cebu City</v>
      </c>
      <c r="AI4766" s="1" t="str">
        <f>TRIM(MID(SUBSTITUTE($H4766,",",REPT(" ",200)),(LEN($H4766)-LEN(SUBSTITUTE($H4766,",",""))-2)*200+1,200))</f>
        <v>Central Visayas</v>
      </c>
      <c r="AJ4766" s="1" t="str">
        <f>TRIM(MID(SUBSTITUTE($H4766,",",REPT(" ",200)),(LEN($H4766)-LEN(SUBSTITUTE($H4766,",",""))-0)*200+1,200))</f>
        <v>Philippines</v>
      </c>
      <c r="AK4766" t="s">
        <v>17724</v>
      </c>
      <c r="AL4766" s="1">
        <v>3</v>
      </c>
      <c r="AM4766" s="1" t="s">
        <v>14773</v>
      </c>
    </row>
    <row r="4767" spans="1:39" ht="12.75" customHeight="1">
      <c r="A4767" s="1"/>
      <c r="B4767" s="1" t="s">
        <v>14774</v>
      </c>
      <c r="C4767" s="1" t="s">
        <v>16202</v>
      </c>
      <c r="D4767" s="3" t="str">
        <f ca="1">IFERROR(__xludf.DUMMYFUNCTION("PROPER(REGEXEXTRACT(B4742, ""(?:https?:\/\/)?(?:www\.)?([a-zA-Z0-9-]+)\.""))"),"Skyscanner")</f>
        <v>Skyscanner</v>
      </c>
      <c r="E4767" s="1" t="s">
        <v>14776</v>
      </c>
      <c r="F4767" s="1">
        <v>10.30964</v>
      </c>
      <c r="G4767" s="1">
        <v>123.91919</v>
      </c>
      <c r="H4767" s="1" t="s">
        <v>14777</v>
      </c>
      <c r="I4767" s="1" t="s">
        <v>2622</v>
      </c>
      <c r="J4767" s="1">
        <f>IF(K4767="URBAN",1,IF(K4767="SUBURBAN",2,IF(K4767="RURAL",3,"")))</f>
        <v>1</v>
      </c>
      <c r="K4767" s="1" t="s">
        <v>42</v>
      </c>
      <c r="L4767" s="18">
        <v>46082</v>
      </c>
      <c r="M4767" s="49">
        <v>0.625</v>
      </c>
      <c r="N4767" s="18">
        <v>46083</v>
      </c>
      <c r="O4767" s="56">
        <v>0.5</v>
      </c>
      <c r="P4767" s="31" t="str">
        <f>TEXT($L4767, "dddd")</f>
        <v>Sunday</v>
      </c>
      <c r="Q4767" s="39" t="s">
        <v>43</v>
      </c>
      <c r="R4767" s="39">
        <v>7002</v>
      </c>
      <c r="S4767" s="1" t="str">
        <f>IF(OR(MONTH(L4767)=12, MONTH(L4767)&lt;=5), "Dry Season", "Wet Season")</f>
        <v>Dry Season</v>
      </c>
      <c r="T4767" s="1">
        <v>1</v>
      </c>
      <c r="U4767" s="1">
        <v>0</v>
      </c>
      <c r="V4767" s="1">
        <v>0</v>
      </c>
      <c r="W4767" s="2">
        <f>IF(ISNUMBER(SEARCH("N/A", X4767)), 0, 1)</f>
        <v>0</v>
      </c>
      <c r="X4767" s="1" t="s">
        <v>44</v>
      </c>
      <c r="Y4767" s="1"/>
      <c r="Z4767" s="1"/>
      <c r="AA4767" s="11" cm="1">
        <f t="array" ref="AA4767">IF(ISBLANK(Y4767), 0, VINCentyInvDistance(F4767,G4767,Y4767,Z4767))</f>
        <v>0</v>
      </c>
      <c r="AB4767" s="1">
        <v>0</v>
      </c>
      <c r="AC4767" s="1">
        <v>9</v>
      </c>
      <c r="AD4767" s="1">
        <v>4.5</v>
      </c>
      <c r="AE4767" s="1">
        <v>5838</v>
      </c>
      <c r="AF4767" s="1"/>
      <c r="AG4767" s="1" t="str">
        <f>TRIM(MID(SUBSTITUTE($H4767,",",REPT(" ",200)),(LEN($H4767)-LEN(SUBSTITUTE($H4767,",",""))-4)*200+1,200))</f>
        <v>Carreta</v>
      </c>
      <c r="AH4767" s="1" t="str">
        <f>TRIM(MID(SUBSTITUTE($H4767,",",REPT(" ",200)),(LEN($H4767)-LEN(SUBSTITUTE($H4767,",",""))-3)*200+1,200))</f>
        <v>Cebu City</v>
      </c>
      <c r="AI4767" s="1" t="str">
        <f>TRIM(MID(SUBSTITUTE($H4767,",",REPT(" ",200)),(LEN($H4767)-LEN(SUBSTITUTE($H4767,",",""))-2)*200+1,200))</f>
        <v>Central Visayas</v>
      </c>
      <c r="AJ4767" s="1" t="str">
        <f>TRIM(MID(SUBSTITUTE($H4767,",",REPT(" ",200)),(LEN($H4767)-LEN(SUBSTITUTE($H4767,",",""))-0)*200+1,200))</f>
        <v>Philippines</v>
      </c>
      <c r="AK4767" t="s">
        <v>17733</v>
      </c>
      <c r="AL4767" s="1">
        <v>5</v>
      </c>
      <c r="AM4767" s="1" t="s">
        <v>14778</v>
      </c>
    </row>
    <row r="4768" spans="1:39" ht="12.75" customHeight="1">
      <c r="A4768" s="1"/>
      <c r="B4768" s="1" t="s">
        <v>14779</v>
      </c>
      <c r="C4768" s="1" t="s">
        <v>16203</v>
      </c>
      <c r="D4768" s="3" t="str">
        <f ca="1">IFERROR(__xludf.DUMMYFUNCTION("PROPER(REGEXEXTRACT(B4743, ""(?:https?:\/\/)?(?:www\.)?([a-zA-Z0-9-]+)\.""))"),"Skyscanner")</f>
        <v>Skyscanner</v>
      </c>
      <c r="E4768" s="1" t="s">
        <v>14781</v>
      </c>
      <c r="F4768" s="1">
        <v>10.310475</v>
      </c>
      <c r="G4768" s="1">
        <v>123.90408600000001</v>
      </c>
      <c r="H4768" s="1" t="s">
        <v>14782</v>
      </c>
      <c r="I4768" s="1" t="s">
        <v>2622</v>
      </c>
      <c r="J4768" s="1">
        <f>IF(K4768="URBAN",1,IF(K4768="SUBURBAN",2,IF(K4768="RURAL",3,"")))</f>
        <v>1</v>
      </c>
      <c r="K4768" s="1" t="s">
        <v>42</v>
      </c>
      <c r="L4768" s="18">
        <v>46082</v>
      </c>
      <c r="M4768" s="49">
        <v>0.625</v>
      </c>
      <c r="N4768" s="18">
        <v>46083</v>
      </c>
      <c r="O4768" s="56">
        <v>0.5</v>
      </c>
      <c r="P4768" s="31" t="str">
        <f>TEXT($L4768, "dddd")</f>
        <v>Sunday</v>
      </c>
      <c r="Q4768" s="39" t="s">
        <v>1341</v>
      </c>
      <c r="R4768" s="39">
        <v>3060</v>
      </c>
      <c r="S4768" s="1" t="str">
        <f>IF(OR(MONTH(L4768)=12, MONTH(L4768)&lt;=5), "Dry Season", "Wet Season")</f>
        <v>Dry Season</v>
      </c>
      <c r="T4768" s="1">
        <v>1</v>
      </c>
      <c r="U4768" s="1">
        <v>0</v>
      </c>
      <c r="V4768" s="1">
        <v>0</v>
      </c>
      <c r="W4768" s="2">
        <f>IF(ISNUMBER(SEARCH("N/A", X4768)), 0, 1)</f>
        <v>0</v>
      </c>
      <c r="X4768" s="1" t="s">
        <v>44</v>
      </c>
      <c r="Y4768" s="1"/>
      <c r="Z4768" s="1"/>
      <c r="AA4768" s="11" cm="1">
        <f t="array" ref="AA4768">IF(ISBLANK(Y4768), 0, VINCentyInvDistance(F4768,G4768,Y4768,Z4768))</f>
        <v>0</v>
      </c>
      <c r="AB4768" s="1">
        <v>0</v>
      </c>
      <c r="AC4768" s="1">
        <v>10</v>
      </c>
      <c r="AD4768" s="1">
        <v>0</v>
      </c>
      <c r="AE4768" s="1">
        <v>12</v>
      </c>
      <c r="AF4768" s="1"/>
      <c r="AG4768" s="1" t="str">
        <f>TRIM(MID(SUBSTITUTE($H4768,",",REPT(" ",200)),(LEN($H4768)-LEN(SUBSTITUTE($H4768,",",""))-4)*200+1,200))</f>
        <v>Carreta</v>
      </c>
      <c r="AH4768" s="1" t="str">
        <f>TRIM(MID(SUBSTITUTE($H4768,",",REPT(" ",200)),(LEN($H4768)-LEN(SUBSTITUTE($H4768,",",""))-3)*200+1,200))</f>
        <v>Cebu City</v>
      </c>
      <c r="AI4768" s="1" t="str">
        <f>TRIM(MID(SUBSTITUTE($H4768,",",REPT(" ",200)),(LEN($H4768)-LEN(SUBSTITUTE($H4768,",",""))-2)*200+1,200))</f>
        <v>Central Visayas</v>
      </c>
      <c r="AJ4768" s="1" t="str">
        <f>TRIM(MID(SUBSTITUTE($H4768,",",REPT(" ",200)),(LEN($H4768)-LEN(SUBSTITUTE($H4768,",",""))-0)*200+1,200))</f>
        <v>Philippines</v>
      </c>
      <c r="AK4768" t="s">
        <v>17724</v>
      </c>
      <c r="AL4768" s="1">
        <v>3</v>
      </c>
      <c r="AM4768" s="1" t="s">
        <v>14783</v>
      </c>
    </row>
    <row r="4769" spans="1:39" ht="12.75" customHeight="1">
      <c r="A4769" s="1"/>
      <c r="B4769" s="1" t="s">
        <v>14784</v>
      </c>
      <c r="C4769" s="1" t="s">
        <v>16204</v>
      </c>
      <c r="D4769" s="3" t="str">
        <f ca="1">IFERROR(__xludf.DUMMYFUNCTION("PROPER(REGEXEXTRACT(B4744, ""(?:https?:\/\/)?(?:www\.)?([a-zA-Z0-9-]+)\.""))"),"Skyscanner")</f>
        <v>Skyscanner</v>
      </c>
      <c r="E4769" s="1" t="s">
        <v>14786</v>
      </c>
      <c r="F4769" s="1">
        <v>10.316972</v>
      </c>
      <c r="G4769" s="1">
        <v>123.909306</v>
      </c>
      <c r="H4769" s="1" t="s">
        <v>14787</v>
      </c>
      <c r="I4769" s="1" t="s">
        <v>2622</v>
      </c>
      <c r="J4769" s="1">
        <f>IF(K4769="URBAN",1,IF(K4769="SUBURBAN",2,IF(K4769="RURAL",3,"")))</f>
        <v>1</v>
      </c>
      <c r="K4769" s="1" t="s">
        <v>42</v>
      </c>
      <c r="L4769" s="18">
        <v>46082</v>
      </c>
      <c r="M4769" s="49">
        <v>0.625</v>
      </c>
      <c r="N4769" s="18">
        <v>46083</v>
      </c>
      <c r="O4769" s="56">
        <v>0.5</v>
      </c>
      <c r="P4769" s="31" t="str">
        <f>TEXT($L4769, "dddd")</f>
        <v>Sunday</v>
      </c>
      <c r="Q4769" s="39" t="s">
        <v>43</v>
      </c>
      <c r="R4769" s="39">
        <v>5401</v>
      </c>
      <c r="S4769" s="1" t="str">
        <f>IF(OR(MONTH(L4769)=12, MONTH(L4769)&lt;=5), "Dry Season", "Wet Season")</f>
        <v>Dry Season</v>
      </c>
      <c r="T4769" s="1">
        <v>1</v>
      </c>
      <c r="U4769" s="1">
        <v>0</v>
      </c>
      <c r="V4769" s="1">
        <v>0</v>
      </c>
      <c r="W4769" s="2">
        <f>IF(ISNUMBER(SEARCH("N/A", X4769)), 0, 1)</f>
        <v>0</v>
      </c>
      <c r="X4769" s="1" t="s">
        <v>44</v>
      </c>
      <c r="Y4769" s="1"/>
      <c r="Z4769" s="1"/>
      <c r="AA4769" s="11" cm="1">
        <f t="array" ref="AA4769">IF(ISBLANK(Y4769), 0, VINCentyInvDistance(F4769,G4769,Y4769,Z4769))</f>
        <v>0</v>
      </c>
      <c r="AB4769" s="1">
        <v>0</v>
      </c>
      <c r="AC4769" s="1">
        <v>9.6</v>
      </c>
      <c r="AD4769" s="1">
        <v>0</v>
      </c>
      <c r="AE4769" s="1">
        <v>913</v>
      </c>
      <c r="AF4769" s="1"/>
      <c r="AG4769" s="1" t="str">
        <f>TRIM(MID(SUBSTITUTE($H4769,",",REPT(" ",200)),(LEN($H4769)-LEN(SUBSTITUTE($H4769,",",""))-4)*200+1,200))</f>
        <v>Luz</v>
      </c>
      <c r="AH4769" s="1" t="str">
        <f>TRIM(MID(SUBSTITUTE($H4769,",",REPT(" ",200)),(LEN($H4769)-LEN(SUBSTITUTE($H4769,",",""))-3)*200+1,200))</f>
        <v>Cebu City</v>
      </c>
      <c r="AI4769" s="1" t="str">
        <f>TRIM(MID(SUBSTITUTE($H4769,",",REPT(" ",200)),(LEN($H4769)-LEN(SUBSTITUTE($H4769,",",""))-2)*200+1,200))</f>
        <v>Central Visayas</v>
      </c>
      <c r="AJ4769" s="1" t="str">
        <f>TRIM(MID(SUBSTITUTE($H4769,",",REPT(" ",200)),(LEN($H4769)-LEN(SUBSTITUTE($H4769,",",""))-0)*200+1,200))</f>
        <v>Philippines</v>
      </c>
      <c r="AK4769" t="s">
        <v>16463</v>
      </c>
      <c r="AL4769" s="1">
        <v>4</v>
      </c>
      <c r="AM4769" s="1" t="s">
        <v>14789</v>
      </c>
    </row>
    <row r="4770" spans="1:39" ht="12.75" customHeight="1">
      <c r="A4770" s="1"/>
      <c r="B4770" s="1" t="s">
        <v>14790</v>
      </c>
      <c r="C4770" s="1" t="s">
        <v>16205</v>
      </c>
      <c r="D4770" s="3" t="str">
        <f ca="1">IFERROR(__xludf.DUMMYFUNCTION("PROPER(REGEXEXTRACT(B4745, ""(?:https?:\/\/)?(?:www\.)?([a-zA-Z0-9-]+)\.""))"),"Skyscanner")</f>
        <v>Skyscanner</v>
      </c>
      <c r="E4770" s="1" t="s">
        <v>14792</v>
      </c>
      <c r="F4770" s="1">
        <v>10.297394000000001</v>
      </c>
      <c r="G4770" s="1">
        <v>123.89583399999999</v>
      </c>
      <c r="H4770" s="1" t="s">
        <v>15339</v>
      </c>
      <c r="I4770" s="1" t="s">
        <v>2622</v>
      </c>
      <c r="J4770" s="1">
        <f>IF(K4770="URBAN",1,IF(K4770="SUBURBAN",2,IF(K4770="RURAL",3,"")))</f>
        <v>1</v>
      </c>
      <c r="K4770" s="1" t="s">
        <v>42</v>
      </c>
      <c r="L4770" s="18">
        <v>46082</v>
      </c>
      <c r="M4770" s="49">
        <v>0.625</v>
      </c>
      <c r="N4770" s="18">
        <v>46083</v>
      </c>
      <c r="O4770" s="56">
        <v>0.5</v>
      </c>
      <c r="P4770" s="31" t="str">
        <f>TEXT($L4770, "dddd")</f>
        <v>Sunday</v>
      </c>
      <c r="Q4770" s="39" t="s">
        <v>207</v>
      </c>
      <c r="R4770" s="39">
        <v>2589</v>
      </c>
      <c r="S4770" s="1" t="str">
        <f>IF(OR(MONTH(L4770)=12, MONTH(L4770)&lt;=5), "Dry Season", "Wet Season")</f>
        <v>Dry Season</v>
      </c>
      <c r="T4770" s="1">
        <v>1</v>
      </c>
      <c r="U4770" s="1">
        <v>0</v>
      </c>
      <c r="V4770" s="1">
        <v>0</v>
      </c>
      <c r="W4770" s="2">
        <f>IF(ISNUMBER(SEARCH("N/A", X4770)), 0, 1)</f>
        <v>0</v>
      </c>
      <c r="X4770" s="1" t="s">
        <v>44</v>
      </c>
      <c r="Y4770" s="1"/>
      <c r="Z4770" s="1"/>
      <c r="AA4770" s="11" cm="1">
        <f t="array" ref="AA4770">IF(ISBLANK(Y4770), 0, VINCentyInvDistance(F4770,G4770,Y4770,Z4770))</f>
        <v>0</v>
      </c>
      <c r="AB4770" s="1">
        <v>0</v>
      </c>
      <c r="AC4770" s="1">
        <v>7.6</v>
      </c>
      <c r="AD4770" s="1">
        <v>0</v>
      </c>
      <c r="AE4770" s="1">
        <v>499</v>
      </c>
      <c r="AF4770" s="1"/>
      <c r="AG4770" s="1" t="str">
        <f>TRIM(MID(SUBSTITUTE($H4770,",",REPT(" ",200)),(LEN($H4770)-LEN(SUBSTITUTE($H4770,",",""))-4)*200+1,200))</f>
        <v>Calamba</v>
      </c>
      <c r="AH4770" s="1" t="str">
        <f>TRIM(MID(SUBSTITUTE($H4770,",",REPT(" ",200)),(LEN($H4770)-LEN(SUBSTITUTE($H4770,",",""))-3)*200+1,200))</f>
        <v>Cebu City</v>
      </c>
      <c r="AI4770" s="1" t="str">
        <f>TRIM(MID(SUBSTITUTE($H4770,",",REPT(" ",200)),(LEN($H4770)-LEN(SUBSTITUTE($H4770,",",""))-2)*200+1,200))</f>
        <v>Central Visayas</v>
      </c>
      <c r="AJ4770" s="1" t="str">
        <f>TRIM(MID(SUBSTITUTE($H4770,",",REPT(" ",200)),(LEN($H4770)-LEN(SUBSTITUTE($H4770,",",""))-0)*200+1,200))</f>
        <v>Philippines</v>
      </c>
      <c r="AK4770" t="s">
        <v>16463</v>
      </c>
      <c r="AL4770" s="1">
        <v>4</v>
      </c>
      <c r="AM4770" s="1" t="s">
        <v>14794</v>
      </c>
    </row>
    <row r="4771" spans="1:39" ht="12.75" customHeight="1">
      <c r="A4771" s="1"/>
      <c r="B4771" s="1" t="s">
        <v>4923</v>
      </c>
      <c r="C4771" s="1" t="s">
        <v>16206</v>
      </c>
      <c r="D4771" s="3" t="str">
        <f ca="1">IFERROR(__xludf.DUMMYFUNCTION("PROPER(REGEXEXTRACT(B4746, ""(?:https?:\/\/)?(?:www\.)?([a-zA-Z0-9-]+)\.""))"),"Skyscanner")</f>
        <v>Skyscanner</v>
      </c>
      <c r="E4771" s="1" t="s">
        <v>14796</v>
      </c>
      <c r="F4771" s="1">
        <v>10.34173</v>
      </c>
      <c r="G4771" s="1">
        <v>123.89745600000001</v>
      </c>
      <c r="H4771" s="1" t="s">
        <v>4926</v>
      </c>
      <c r="I4771" s="1" t="s">
        <v>2622</v>
      </c>
      <c r="J4771" s="1">
        <f>IF(K4771="URBAN",1,IF(K4771="SUBURBAN",2,IF(K4771="RURAL",3,"")))</f>
        <v>1</v>
      </c>
      <c r="K4771" s="1" t="s">
        <v>42</v>
      </c>
      <c r="L4771" s="18">
        <v>46082</v>
      </c>
      <c r="M4771" s="49">
        <v>0.625</v>
      </c>
      <c r="N4771" s="18">
        <v>46083</v>
      </c>
      <c r="O4771" s="56">
        <v>0.5</v>
      </c>
      <c r="P4771" s="31" t="str">
        <f>TEXT($L4771, "dddd")</f>
        <v>Sunday</v>
      </c>
      <c r="Q4771" s="39" t="s">
        <v>207</v>
      </c>
      <c r="R4771" s="39">
        <v>4871</v>
      </c>
      <c r="S4771" s="1" t="str">
        <f>IF(OR(MONTH(L4771)=12, MONTH(L4771)&lt;=5), "Dry Season", "Wet Season")</f>
        <v>Dry Season</v>
      </c>
      <c r="T4771" s="1">
        <v>1</v>
      </c>
      <c r="U4771" s="1">
        <v>0</v>
      </c>
      <c r="V4771" s="1">
        <v>0</v>
      </c>
      <c r="W4771" s="2">
        <f>IF(ISNUMBER(SEARCH("N/A", X4771)), 0, 1)</f>
        <v>0</v>
      </c>
      <c r="X4771" s="1" t="s">
        <v>44</v>
      </c>
      <c r="Y4771" s="1"/>
      <c r="Z4771" s="1"/>
      <c r="AA4771" s="11" cm="1">
        <f t="array" ref="AA4771">IF(ISBLANK(Y4771), 0, VINCentyInvDistance(F4771,G4771,Y4771,Z4771))</f>
        <v>0</v>
      </c>
      <c r="AB4771" s="1">
        <v>0</v>
      </c>
      <c r="AC4771" s="1">
        <v>8.8000000000000007</v>
      </c>
      <c r="AD4771" s="1">
        <v>4.4000000000000004</v>
      </c>
      <c r="AE4771" s="1">
        <v>2747</v>
      </c>
      <c r="AF4771" s="1"/>
      <c r="AG4771" s="1" t="str">
        <f>TRIM(MID(SUBSTITUTE($H4771,",",REPT(" ",200)),(LEN($H4771)-LEN(SUBSTITUTE($H4771,",",""))-4)*200+1,200))</f>
        <v>Apas</v>
      </c>
      <c r="AH4771" s="1" t="str">
        <f>TRIM(MID(SUBSTITUTE($H4771,",",REPT(" ",200)),(LEN($H4771)-LEN(SUBSTITUTE($H4771,",",""))-3)*200+1,200))</f>
        <v>Cebu City</v>
      </c>
      <c r="AI4771" s="1" t="str">
        <f>TRIM(MID(SUBSTITUTE($H4771,",",REPT(" ",200)),(LEN($H4771)-LEN(SUBSTITUTE($H4771,",",""))-2)*200+1,200))</f>
        <v>Central Visayas</v>
      </c>
      <c r="AJ4771" s="1" t="str">
        <f>TRIM(MID(SUBSTITUTE($H4771,",",REPT(" ",200)),(LEN($H4771)-LEN(SUBSTITUTE($H4771,",",""))-0)*200+1,200))</f>
        <v>Philippines</v>
      </c>
      <c r="AK4771" t="s">
        <v>2091</v>
      </c>
      <c r="AL4771" s="1">
        <v>5</v>
      </c>
      <c r="AM4771" s="1" t="s">
        <v>4927</v>
      </c>
    </row>
    <row r="4772" spans="1:39" ht="12.75" customHeight="1">
      <c r="A4772" s="1"/>
      <c r="B4772" s="1" t="s">
        <v>14797</v>
      </c>
      <c r="C4772" s="1" t="s">
        <v>16207</v>
      </c>
      <c r="D4772" s="3" t="str">
        <f ca="1">IFERROR(__xludf.DUMMYFUNCTION("PROPER(REGEXEXTRACT(B4747, ""(?:https?:\/\/)?(?:www\.)?([a-zA-Z0-9-]+)\.""))"),"Skyscanner")</f>
        <v>Skyscanner</v>
      </c>
      <c r="E4772" s="1" t="s">
        <v>14799</v>
      </c>
      <c r="F4772" s="1">
        <v>10.305095</v>
      </c>
      <c r="G4772" s="1">
        <v>123.910625</v>
      </c>
      <c r="H4772" s="1" t="s">
        <v>14800</v>
      </c>
      <c r="I4772" s="1" t="s">
        <v>2622</v>
      </c>
      <c r="J4772" s="1">
        <f>IF(K4772="URBAN",1,IF(K4772="SUBURBAN",2,IF(K4772="RURAL",3,"")))</f>
        <v>1</v>
      </c>
      <c r="K4772" s="1" t="s">
        <v>42</v>
      </c>
      <c r="L4772" s="18">
        <v>46082</v>
      </c>
      <c r="M4772" s="49">
        <v>0.58333333333333337</v>
      </c>
      <c r="N4772" s="18">
        <v>46083</v>
      </c>
      <c r="O4772" s="56">
        <v>0.5</v>
      </c>
      <c r="P4772" s="31" t="str">
        <f>TEXT($L4772, "dddd")</f>
        <v>Sunday</v>
      </c>
      <c r="Q4772" s="39" t="s">
        <v>43</v>
      </c>
      <c r="R4772" s="39">
        <v>4690</v>
      </c>
      <c r="S4772" s="1" t="str">
        <f>IF(OR(MONTH(L4772)=12, MONTH(L4772)&lt;=5), "Dry Season", "Wet Season")</f>
        <v>Dry Season</v>
      </c>
      <c r="T4772" s="1">
        <v>1</v>
      </c>
      <c r="U4772" s="1">
        <v>0</v>
      </c>
      <c r="V4772" s="1">
        <v>0</v>
      </c>
      <c r="W4772" s="2">
        <f>IF(ISNUMBER(SEARCH("N/A", X4772)), 0, 1)</f>
        <v>0</v>
      </c>
      <c r="X4772" s="1" t="s">
        <v>44</v>
      </c>
      <c r="Y4772" s="1"/>
      <c r="Z4772" s="1"/>
      <c r="AA4772" s="11" cm="1">
        <f t="array" ref="AA4772">IF(ISBLANK(Y4772), 0, VINCentyInvDistance(F4772,G4772,Y4772,Z4772))</f>
        <v>0</v>
      </c>
      <c r="AB4772" s="1">
        <v>0</v>
      </c>
      <c r="AC4772" s="1">
        <v>9.4</v>
      </c>
      <c r="AD4772" s="1">
        <v>4.7</v>
      </c>
      <c r="AE4772" s="1">
        <v>1389</v>
      </c>
      <c r="AF4772" s="1"/>
      <c r="AG4772" s="1" t="str">
        <f>TRIM(MID(SUBSTITUTE($H4772,",",REPT(" ",200)),(LEN($H4772)-LEN(SUBSTITUTE($H4772,",",""))-4)*200+1,200))</f>
        <v>Carreta</v>
      </c>
      <c r="AH4772" s="1" t="str">
        <f>TRIM(MID(SUBSTITUTE($H4772,",",REPT(" ",200)),(LEN($H4772)-LEN(SUBSTITUTE($H4772,",",""))-3)*200+1,200))</f>
        <v>Cebu City</v>
      </c>
      <c r="AI4772" s="1" t="str">
        <f>TRIM(MID(SUBSTITUTE($H4772,",",REPT(" ",200)),(LEN($H4772)-LEN(SUBSTITUTE($H4772,",",""))-2)*200+1,200))</f>
        <v>Central Visayas</v>
      </c>
      <c r="AJ4772" s="1" t="str">
        <f>TRIM(MID(SUBSTITUTE($H4772,",",REPT(" ",200)),(LEN($H4772)-LEN(SUBSTITUTE($H4772,",",""))-0)*200+1,200))</f>
        <v>Philippines</v>
      </c>
      <c r="AK4772" t="s">
        <v>16463</v>
      </c>
      <c r="AL4772" s="1">
        <v>3</v>
      </c>
      <c r="AM4772" s="1" t="s">
        <v>14801</v>
      </c>
    </row>
    <row r="4773" spans="1:39" ht="12.75" customHeight="1">
      <c r="A4773" s="1"/>
      <c r="B4773" s="1" t="s">
        <v>14802</v>
      </c>
      <c r="C4773" s="1" t="s">
        <v>16208</v>
      </c>
      <c r="D4773" s="3" t="str">
        <f ca="1">IFERROR(__xludf.DUMMYFUNCTION("PROPER(REGEXEXTRACT(B4748, ""(?:https?:\/\/)?(?:www\.)?([a-zA-Z0-9-]+)\.""))"),"Skyscanner")</f>
        <v>Skyscanner</v>
      </c>
      <c r="E4773" s="1" t="s">
        <v>14804</v>
      </c>
      <c r="F4773" s="1">
        <v>10.313157</v>
      </c>
      <c r="G4773" s="1">
        <v>123.89439400000001</v>
      </c>
      <c r="H4773" s="1" t="s">
        <v>14805</v>
      </c>
      <c r="I4773" s="1" t="s">
        <v>2622</v>
      </c>
      <c r="J4773" s="1">
        <f>IF(K4773="URBAN",1,IF(K4773="SUBURBAN",2,IF(K4773="RURAL",3,"")))</f>
        <v>1</v>
      </c>
      <c r="K4773" s="1" t="s">
        <v>42</v>
      </c>
      <c r="L4773" s="18">
        <v>46082</v>
      </c>
      <c r="M4773" s="49">
        <v>0.58333333333333337</v>
      </c>
      <c r="N4773" s="18">
        <v>46083</v>
      </c>
      <c r="O4773" s="56">
        <v>0.5</v>
      </c>
      <c r="P4773" s="31" t="str">
        <f>TEXT($L4773, "dddd")</f>
        <v>Sunday</v>
      </c>
      <c r="Q4773" s="39" t="s">
        <v>1341</v>
      </c>
      <c r="R4773" s="39">
        <v>5990</v>
      </c>
      <c r="S4773" s="1" t="str">
        <f>IF(OR(MONTH(L4773)=12, MONTH(L4773)&lt;=5), "Dry Season", "Wet Season")</f>
        <v>Dry Season</v>
      </c>
      <c r="T4773" s="1">
        <v>1</v>
      </c>
      <c r="U4773" s="1">
        <v>0</v>
      </c>
      <c r="V4773" s="1">
        <v>0</v>
      </c>
      <c r="W4773" s="2">
        <f>IF(ISNUMBER(SEARCH("N/A", X4773)), 0, 1)</f>
        <v>0</v>
      </c>
      <c r="X4773" s="1" t="s">
        <v>44</v>
      </c>
      <c r="Y4773" s="1"/>
      <c r="Z4773" s="1"/>
      <c r="AA4773" s="11" cm="1">
        <f t="array" ref="AA4773">IF(ISBLANK(Y4773), 0, VINCentyInvDistance(F4773,G4773,Y4773,Z4773))</f>
        <v>0</v>
      </c>
      <c r="AB4773" s="1">
        <v>0</v>
      </c>
      <c r="AC4773" s="1">
        <v>9.4</v>
      </c>
      <c r="AD4773" s="1">
        <v>4.7</v>
      </c>
      <c r="AE4773" s="1">
        <v>414</v>
      </c>
      <c r="AF4773" s="1"/>
      <c r="AG4773" s="1" t="str">
        <f>TRIM(MID(SUBSTITUTE($H4773,",",REPT(" ",200)),(LEN($H4773)-LEN(SUBSTITUTE($H4773,",",""))-4)*200+1,200))</f>
        <v>Camputhaw</v>
      </c>
      <c r="AH4773" s="1" t="str">
        <f>TRIM(MID(SUBSTITUTE($H4773,",",REPT(" ",200)),(LEN($H4773)-LEN(SUBSTITUTE($H4773,",",""))-3)*200+1,200))</f>
        <v>Cebu City</v>
      </c>
      <c r="AI4773" s="1" t="str">
        <f>TRIM(MID(SUBSTITUTE($H4773,",",REPT(" ",200)),(LEN($H4773)-LEN(SUBSTITUTE($H4773,",",""))-2)*200+1,200))</f>
        <v>Central Visayas</v>
      </c>
      <c r="AJ4773" s="1" t="str">
        <f>TRIM(MID(SUBSTITUTE($H4773,",",REPT(" ",200)),(LEN($H4773)-LEN(SUBSTITUTE($H4773,",",""))-0)*200+1,200))</f>
        <v>Philippines</v>
      </c>
      <c r="AK4773" t="s">
        <v>16463</v>
      </c>
      <c r="AL4773" s="1">
        <v>4</v>
      </c>
      <c r="AM4773" s="1" t="s">
        <v>14806</v>
      </c>
    </row>
    <row r="4774" spans="1:39" ht="12.75" customHeight="1">
      <c r="A4774" s="1"/>
      <c r="B4774" s="1" t="s">
        <v>14807</v>
      </c>
      <c r="C4774" s="1" t="s">
        <v>16209</v>
      </c>
      <c r="D4774" s="3" t="str">
        <f ca="1">IFERROR(__xludf.DUMMYFUNCTION("PROPER(REGEXEXTRACT(B4749, ""(?:https?:\/\/)?(?:www\.)?([a-zA-Z0-9-]+)\.""))"),"Skyscanner")</f>
        <v>Skyscanner</v>
      </c>
      <c r="E4774" s="1" t="s">
        <v>14809</v>
      </c>
      <c r="F4774" s="1">
        <v>10.324875</v>
      </c>
      <c r="G4774" s="1">
        <v>123.936733</v>
      </c>
      <c r="H4774" s="1" t="s">
        <v>14810</v>
      </c>
      <c r="I4774" s="1" t="s">
        <v>2622</v>
      </c>
      <c r="J4774" s="1">
        <f>IF(K4774="URBAN",1,IF(K4774="SUBURBAN",2,IF(K4774="RURAL",3,"")))</f>
        <v>1</v>
      </c>
      <c r="K4774" s="1" t="s">
        <v>42</v>
      </c>
      <c r="L4774" s="18">
        <v>46082</v>
      </c>
      <c r="M4774" s="49">
        <v>0.625</v>
      </c>
      <c r="N4774" s="18">
        <v>46083</v>
      </c>
      <c r="O4774" s="56">
        <v>0.5</v>
      </c>
      <c r="P4774" s="31" t="str">
        <f>TEXT($L4774, "dddd")</f>
        <v>Sunday</v>
      </c>
      <c r="Q4774" s="39" t="s">
        <v>1000</v>
      </c>
      <c r="R4774" s="39">
        <v>15218</v>
      </c>
      <c r="S4774" s="1" t="str">
        <f>IF(OR(MONTH(L4774)=12, MONTH(L4774)&lt;=5), "Dry Season", "Wet Season")</f>
        <v>Dry Season</v>
      </c>
      <c r="T4774" s="1">
        <v>1</v>
      </c>
      <c r="U4774" s="1">
        <v>0</v>
      </c>
      <c r="V4774" s="1">
        <v>0</v>
      </c>
      <c r="W4774" s="2">
        <f>IF(ISNUMBER(SEARCH("N/A", X4774)), 0, 1)</f>
        <v>0</v>
      </c>
      <c r="X4774" s="1" t="s">
        <v>44</v>
      </c>
      <c r="Y4774" s="1"/>
      <c r="Z4774" s="1"/>
      <c r="AA4774" s="11" cm="1">
        <f t="array" ref="AA4774">IF(ISBLANK(Y4774), 0, VINCentyInvDistance(F4774,G4774,Y4774,Z4774))</f>
        <v>0</v>
      </c>
      <c r="AB4774" s="1">
        <v>0</v>
      </c>
      <c r="AC4774" s="1">
        <v>9.1999999999999993</v>
      </c>
      <c r="AD4774" s="1">
        <v>0</v>
      </c>
      <c r="AE4774" s="1">
        <v>937</v>
      </c>
      <c r="AF4774" s="1"/>
      <c r="AG4774" s="1" t="str">
        <f>TRIM(MID(SUBSTITUTE($H4774,",",REPT(" ",200)),(LEN($H4774)-LEN(SUBSTITUTE($H4774,",",""))-4)*200+1,200))</f>
        <v>City South Special Economic Administrative Zone</v>
      </c>
      <c r="AH4774" s="1" t="str">
        <f>TRIM(MID(SUBSTITUTE($H4774,",",REPT(" ",200)),(LEN($H4774)-LEN(SUBSTITUTE($H4774,",",""))-3)*200+1,200))</f>
        <v>Mandaue</v>
      </c>
      <c r="AI4774" s="1" t="str">
        <f>TRIM(MID(SUBSTITUTE($H4774,",",REPT(" ",200)),(LEN($H4774)-LEN(SUBSTITUTE($H4774,",",""))-2)*200+1,200))</f>
        <v>Central Visayas</v>
      </c>
      <c r="AJ4774" s="1" t="str">
        <f>TRIM(MID(SUBSTITUTE($H4774,",",REPT(" ",200)),(LEN($H4774)-LEN(SUBSTITUTE($H4774,",",""))-0)*200+1,200))</f>
        <v>Philippines</v>
      </c>
      <c r="AK4774" t="s">
        <v>16463</v>
      </c>
      <c r="AL4774" s="1">
        <v>4</v>
      </c>
      <c r="AM4774" s="1" t="s">
        <v>14811</v>
      </c>
    </row>
    <row r="4775" spans="1:39" ht="12.75" customHeight="1">
      <c r="A4775" s="1"/>
      <c r="B4775" s="1" t="s">
        <v>14812</v>
      </c>
      <c r="C4775" s="1" t="s">
        <v>16210</v>
      </c>
      <c r="D4775" s="3" t="str">
        <f ca="1">IFERROR(__xludf.DUMMYFUNCTION("PROPER(REGEXEXTRACT(B4750, ""(?:https?:\/\/)?(?:www\.)?([a-zA-Z0-9-]+)\.""))"),"Skyscanner")</f>
        <v>Skyscanner</v>
      </c>
      <c r="E4775" s="1" t="s">
        <v>14814</v>
      </c>
      <c r="F4775" s="1">
        <v>10.317021</v>
      </c>
      <c r="G4775" s="1">
        <v>123.90928099999999</v>
      </c>
      <c r="H4775" s="1" t="s">
        <v>14815</v>
      </c>
      <c r="I4775" s="1" t="s">
        <v>2622</v>
      </c>
      <c r="J4775" s="1">
        <f>IF(K4775="URBAN",1,IF(K4775="SUBURBAN",2,IF(K4775="RURAL",3,"")))</f>
        <v>1</v>
      </c>
      <c r="K4775" s="1" t="s">
        <v>42</v>
      </c>
      <c r="L4775" s="18">
        <v>46082</v>
      </c>
      <c r="M4775" s="49">
        <v>0.58333333333333337</v>
      </c>
      <c r="N4775" s="18">
        <v>46083</v>
      </c>
      <c r="O4775" s="56">
        <v>0.5</v>
      </c>
      <c r="P4775" s="31" t="str">
        <f>TEXT($L4775, "dddd")</f>
        <v>Sunday</v>
      </c>
      <c r="Q4775" s="39" t="s">
        <v>207</v>
      </c>
      <c r="R4775" s="39">
        <v>1654</v>
      </c>
      <c r="S4775" s="1" t="str">
        <f>IF(OR(MONTH(L4775)=12, MONTH(L4775)&lt;=5), "Dry Season", "Wet Season")</f>
        <v>Dry Season</v>
      </c>
      <c r="T4775" s="1">
        <v>1</v>
      </c>
      <c r="U4775" s="1">
        <v>0</v>
      </c>
      <c r="V4775" s="1">
        <v>0</v>
      </c>
      <c r="W4775" s="2">
        <f>IF(ISNUMBER(SEARCH("N/A", X4775)), 0, 1)</f>
        <v>0</v>
      </c>
      <c r="X4775" s="1" t="s">
        <v>44</v>
      </c>
      <c r="Y4775" s="1"/>
      <c r="Z4775" s="1"/>
      <c r="AA4775" s="11" cm="1">
        <f t="array" ref="AA4775">IF(ISBLANK(Y4775), 0, VINCentyInvDistance(F4775,G4775,Y4775,Z4775))</f>
        <v>0</v>
      </c>
      <c r="AB4775" s="1">
        <v>0</v>
      </c>
      <c r="AC4775" s="1">
        <v>8.8000000000000007</v>
      </c>
      <c r="AD4775" s="1">
        <v>4.4000000000000004</v>
      </c>
      <c r="AE4775" s="1">
        <v>283</v>
      </c>
      <c r="AF4775" s="1"/>
      <c r="AG4775" s="1" t="str">
        <f>TRIM(MID(SUBSTITUTE($H4775,",",REPT(" ",200)),(LEN($H4775)-LEN(SUBSTITUTE($H4775,",",""))-4)*200+1,200))</f>
        <v>Luz</v>
      </c>
      <c r="AH4775" s="1" t="str">
        <f>TRIM(MID(SUBSTITUTE($H4775,",",REPT(" ",200)),(LEN($H4775)-LEN(SUBSTITUTE($H4775,",",""))-3)*200+1,200))</f>
        <v>Cebu City</v>
      </c>
      <c r="AI4775" s="1" t="str">
        <f>TRIM(MID(SUBSTITUTE($H4775,",",REPT(" ",200)),(LEN($H4775)-LEN(SUBSTITUTE($H4775,",",""))-2)*200+1,200))</f>
        <v>Central Visayas</v>
      </c>
      <c r="AJ4775" s="1" t="str">
        <f>TRIM(MID(SUBSTITUTE($H4775,",",REPT(" ",200)),(LEN($H4775)-LEN(SUBSTITUTE($H4775,",",""))-0)*200+1,200))</f>
        <v>Philippines</v>
      </c>
      <c r="AK4775" t="s">
        <v>17724</v>
      </c>
      <c r="AL4775" s="1">
        <v>3</v>
      </c>
      <c r="AM4775" s="1" t="s">
        <v>14816</v>
      </c>
    </row>
    <row r="4776" spans="1:39" ht="12.75" customHeight="1">
      <c r="A4776" s="1"/>
      <c r="B4776" s="1" t="s">
        <v>14817</v>
      </c>
      <c r="C4776" s="1" t="s">
        <v>16211</v>
      </c>
      <c r="D4776" s="3" t="str">
        <f ca="1">IFERROR(__xludf.DUMMYFUNCTION("PROPER(REGEXEXTRACT(B4751, ""(?:https?:\/\/)?(?:www\.)?([a-zA-Z0-9-]+)\.""))"),"Skyscanner")</f>
        <v>Skyscanner</v>
      </c>
      <c r="E4776" s="1" t="s">
        <v>14819</v>
      </c>
      <c r="F4776" s="1">
        <v>10.32991</v>
      </c>
      <c r="G4776" s="1">
        <v>123.90713</v>
      </c>
      <c r="H4776" s="1" t="s">
        <v>14820</v>
      </c>
      <c r="I4776" s="1" t="s">
        <v>2622</v>
      </c>
      <c r="J4776" s="1">
        <f>IF(K4776="URBAN",1,IF(K4776="SUBURBAN",2,IF(K4776="RURAL",3,"")))</f>
        <v>1</v>
      </c>
      <c r="K4776" s="1" t="s">
        <v>42</v>
      </c>
      <c r="L4776" s="18">
        <v>46082</v>
      </c>
      <c r="M4776" s="49">
        <v>0.58333333333333337</v>
      </c>
      <c r="N4776" s="18">
        <v>46083</v>
      </c>
      <c r="O4776" s="56">
        <v>0.45833333333333331</v>
      </c>
      <c r="P4776" s="31" t="str">
        <f>TEXT($L4776, "dddd")</f>
        <v>Sunday</v>
      </c>
      <c r="Q4776" s="39" t="s">
        <v>43</v>
      </c>
      <c r="R4776" s="39">
        <v>0</v>
      </c>
      <c r="S4776" s="1" t="str">
        <f>IF(OR(MONTH(L4776)=12, MONTH(L4776)&lt;=5), "Dry Season", "Wet Season")</f>
        <v>Dry Season</v>
      </c>
      <c r="T4776" s="1">
        <v>1</v>
      </c>
      <c r="U4776" s="1">
        <v>0</v>
      </c>
      <c r="V4776" s="1">
        <v>0</v>
      </c>
      <c r="W4776" s="2">
        <f>IF(ISNUMBER(SEARCH("N/A", X4776)), 0, 1)</f>
        <v>0</v>
      </c>
      <c r="X4776" s="1" t="s">
        <v>44</v>
      </c>
      <c r="Y4776" s="1"/>
      <c r="Z4776" s="1"/>
      <c r="AA4776" s="11" cm="1">
        <f t="array" ref="AA4776">IF(ISBLANK(Y4776), 0, VINCentyInvDistance(F4776,G4776,Y4776,Z4776))</f>
        <v>0</v>
      </c>
      <c r="AB4776" s="1">
        <v>0</v>
      </c>
      <c r="AC4776" s="1">
        <v>9.1999999999999993</v>
      </c>
      <c r="AD4776" s="1">
        <v>4.5999999999999996</v>
      </c>
      <c r="AE4776" s="1">
        <v>592</v>
      </c>
      <c r="AF4776" s="1"/>
      <c r="AG4776" s="1" t="s">
        <v>731</v>
      </c>
      <c r="AH4776" s="1" t="str">
        <f>TRIM(MID(SUBSTITUTE($H4776,",",REPT(" ",200)),(LEN($H4776)-LEN(SUBSTITUTE($H4776,",",""))-3)*200+1,200))</f>
        <v>Cebu City</v>
      </c>
      <c r="AI4776" s="1" t="str">
        <f>TRIM(MID(SUBSTITUTE($H4776,",",REPT(" ",200)),(LEN($H4776)-LEN(SUBSTITUTE($H4776,",",""))-2)*200+1,200))</f>
        <v>Central Visayas</v>
      </c>
      <c r="AJ4776" s="1" t="s">
        <v>55</v>
      </c>
      <c r="AK4776" t="s">
        <v>16465</v>
      </c>
      <c r="AL4776" s="1">
        <v>4</v>
      </c>
      <c r="AM4776" s="1" t="s">
        <v>14821</v>
      </c>
    </row>
    <row r="4777" spans="1:39" ht="12.75" customHeight="1">
      <c r="A4777" s="1"/>
      <c r="B4777" s="1" t="s">
        <v>4870</v>
      </c>
      <c r="C4777" s="1" t="s">
        <v>16212</v>
      </c>
      <c r="D4777" s="3" t="str">
        <f ca="1">IFERROR(__xludf.DUMMYFUNCTION("PROPER(REGEXEXTRACT(B4752, ""(?:https?:\/\/)?(?:www\.)?([a-zA-Z0-9-]+)\.""))"),"Skyscanner")</f>
        <v>Skyscanner</v>
      </c>
      <c r="E4777" s="1" t="s">
        <v>14823</v>
      </c>
      <c r="F4777" s="1">
        <v>10.319376</v>
      </c>
      <c r="G4777" s="1">
        <v>123.903053</v>
      </c>
      <c r="H4777" s="1" t="s">
        <v>15347</v>
      </c>
      <c r="I4777" s="1" t="s">
        <v>2622</v>
      </c>
      <c r="J4777" s="1">
        <f>IF(K4777="URBAN",1,IF(K4777="SUBURBAN",2,IF(K4777="RURAL",3,"")))</f>
        <v>1</v>
      </c>
      <c r="K4777" s="1" t="s">
        <v>42</v>
      </c>
      <c r="L4777" s="18">
        <v>46082</v>
      </c>
      <c r="M4777" s="49">
        <v>0.625</v>
      </c>
      <c r="N4777" s="18">
        <v>46083</v>
      </c>
      <c r="O4777" s="56">
        <v>0.5</v>
      </c>
      <c r="P4777" s="31" t="str">
        <f>TEXT($L4777, "dddd")</f>
        <v>Sunday</v>
      </c>
      <c r="Q4777" s="39" t="s">
        <v>1341</v>
      </c>
      <c r="R4777" s="39">
        <v>4869</v>
      </c>
      <c r="S4777" s="1" t="str">
        <f>IF(OR(MONTH(L4777)=12, MONTH(L4777)&lt;=5), "Dry Season", "Wet Season")</f>
        <v>Dry Season</v>
      </c>
      <c r="T4777" s="1">
        <v>1</v>
      </c>
      <c r="U4777" s="1">
        <v>0</v>
      </c>
      <c r="V4777" s="1">
        <v>0</v>
      </c>
      <c r="W4777" s="2">
        <f>IF(ISNUMBER(SEARCH("N/A", X4777)), 0, 1)</f>
        <v>0</v>
      </c>
      <c r="X4777" s="1" t="s">
        <v>44</v>
      </c>
      <c r="Y4777" s="1"/>
      <c r="Z4777" s="1"/>
      <c r="AA4777" s="11" cm="1">
        <f t="array" ref="AA4777">IF(ISBLANK(Y4777), 0, VINCentyInvDistance(F4777,G4777,Y4777,Z4777))</f>
        <v>0</v>
      </c>
      <c r="AB4777" s="1">
        <v>0</v>
      </c>
      <c r="AC4777" s="1">
        <v>8.4</v>
      </c>
      <c r="AD4777" s="1">
        <v>4.2</v>
      </c>
      <c r="AE4777" s="1">
        <v>5880</v>
      </c>
      <c r="AF4777" s="1"/>
      <c r="AG4777" s="1" t="str">
        <f>TRIM(MID(SUBSTITUTE($H4777,",",REPT(" ",200)),(LEN($H4777)-LEN(SUBSTITUTE($H4777,",",""))-4)*200+1,200))</f>
        <v>Luz</v>
      </c>
      <c r="AH4777" s="1" t="str">
        <f>TRIM(MID(SUBSTITUTE($H4777,",",REPT(" ",200)),(LEN($H4777)-LEN(SUBSTITUTE($H4777,",",""))-3)*200+1,200))</f>
        <v>Cebu City</v>
      </c>
      <c r="AI4777" s="1" t="str">
        <f>TRIM(MID(SUBSTITUTE($H4777,",",REPT(" ",200)),(LEN($H4777)-LEN(SUBSTITUTE($H4777,",",""))-2)*200+1,200))</f>
        <v>Central Visayas</v>
      </c>
      <c r="AJ4777" s="1" t="str">
        <f>TRIM(MID(SUBSTITUTE($H4777,",",REPT(" ",200)),(LEN($H4777)-LEN(SUBSTITUTE($H4777,",",""))-0)*200+1,200))</f>
        <v>Philippines</v>
      </c>
      <c r="AK4777" t="s">
        <v>16463</v>
      </c>
      <c r="AL4777" s="1">
        <v>3</v>
      </c>
      <c r="AM4777" s="1" t="s">
        <v>4873</v>
      </c>
    </row>
    <row r="4778" spans="1:39" ht="12.75" customHeight="1">
      <c r="A4778" s="1"/>
      <c r="B4778" s="1" t="s">
        <v>14824</v>
      </c>
      <c r="C4778" s="1" t="s">
        <v>16213</v>
      </c>
      <c r="D4778" s="3" t="str">
        <f ca="1">IFERROR(__xludf.DUMMYFUNCTION("PROPER(REGEXEXTRACT(B4753, ""(?:https?:\/\/)?(?:www\.)?([a-zA-Z0-9-]+)\.""))"),"Skyscanner")</f>
        <v>Skyscanner</v>
      </c>
      <c r="E4778" s="1" t="s">
        <v>14826</v>
      </c>
      <c r="F4778" s="1">
        <v>10.327602000000001</v>
      </c>
      <c r="G4778" s="1">
        <v>123.92198500000001</v>
      </c>
      <c r="H4778" s="1" t="s">
        <v>14827</v>
      </c>
      <c r="I4778" s="1" t="s">
        <v>2622</v>
      </c>
      <c r="J4778" s="1">
        <f>IF(K4778="URBAN",1,IF(K4778="SUBURBAN",2,IF(K4778="RURAL",3,"")))</f>
        <v>1</v>
      </c>
      <c r="K4778" s="1" t="s">
        <v>42</v>
      </c>
      <c r="L4778" s="18">
        <v>46082</v>
      </c>
      <c r="M4778" s="49">
        <v>0.58333333333333337</v>
      </c>
      <c r="N4778" s="18">
        <v>46083</v>
      </c>
      <c r="O4778" s="56">
        <v>0.5</v>
      </c>
      <c r="P4778" s="31" t="str">
        <f>TEXT($L4778, "dddd")</f>
        <v>Sunday</v>
      </c>
      <c r="Q4778" s="39" t="s">
        <v>1000</v>
      </c>
      <c r="R4778" s="39">
        <v>1954</v>
      </c>
      <c r="S4778" s="1" t="str">
        <f>IF(OR(MONTH(L4778)=12, MONTH(L4778)&lt;=5), "Dry Season", "Wet Season")</f>
        <v>Dry Season</v>
      </c>
      <c r="T4778" s="1">
        <v>1</v>
      </c>
      <c r="U4778" s="1">
        <v>0</v>
      </c>
      <c r="V4778" s="1">
        <v>0</v>
      </c>
      <c r="W4778" s="2">
        <f>IF(ISNUMBER(SEARCH("N/A", X4778)), 0, 1)</f>
        <v>0</v>
      </c>
      <c r="X4778" s="1" t="s">
        <v>44</v>
      </c>
      <c r="Y4778" s="1"/>
      <c r="Z4778" s="1"/>
      <c r="AA4778" s="11" cm="1">
        <f t="array" ref="AA4778">IF(ISBLANK(Y4778), 0, VINCentyInvDistance(F4778,G4778,Y4778,Z4778))</f>
        <v>0</v>
      </c>
      <c r="AB4778" s="1">
        <v>0</v>
      </c>
      <c r="AC4778" s="1">
        <v>8.1999999999999993</v>
      </c>
      <c r="AD4778" s="1">
        <v>4.0999999999999996</v>
      </c>
      <c r="AE4778" s="1">
        <v>412</v>
      </c>
      <c r="AF4778" s="1"/>
      <c r="AG4778" s="1" t="str">
        <f>TRIM(MID(SUBSTITUTE($H4778,",",REPT(" ",200)),(LEN($H4778)-LEN(SUBSTITUTE($H4778,",",""))-4)*200+1,200))</f>
        <v>Subangdaku</v>
      </c>
      <c r="AH4778" s="1" t="str">
        <f>TRIM(MID(SUBSTITUTE($H4778,",",REPT(" ",200)),(LEN($H4778)-LEN(SUBSTITUTE($H4778,",",""))-3)*200+1,200))</f>
        <v>Mandaue</v>
      </c>
      <c r="AI4778" s="1" t="str">
        <f>TRIM(MID(SUBSTITUTE($H4778,",",REPT(" ",200)),(LEN($H4778)-LEN(SUBSTITUTE($H4778,",",""))-2)*200+1,200))</f>
        <v>Central Visayas</v>
      </c>
      <c r="AJ4778" s="1" t="str">
        <f>TRIM(MID(SUBSTITUTE($H4778,",",REPT(" ",200)),(LEN($H4778)-LEN(SUBSTITUTE($H4778,",",""))-0)*200+1,200))</f>
        <v>Philippines</v>
      </c>
      <c r="AK4778" t="s">
        <v>17724</v>
      </c>
      <c r="AL4778" s="1">
        <v>4</v>
      </c>
      <c r="AM4778" s="1" t="s">
        <v>14828</v>
      </c>
    </row>
    <row r="4779" spans="1:39" ht="12.75" customHeight="1">
      <c r="A4779" s="1"/>
      <c r="B4779" s="1" t="s">
        <v>14829</v>
      </c>
      <c r="C4779" s="1" t="s">
        <v>16214</v>
      </c>
      <c r="D4779" s="3" t="str">
        <f ca="1">IFERROR(__xludf.DUMMYFUNCTION("PROPER(REGEXEXTRACT(B4754, ""(?:https?:\/\/)?(?:www\.)?([a-zA-Z0-9-]+)\.""))"),"Skyscanner")</f>
        <v>Skyscanner</v>
      </c>
      <c r="E4779" s="1" t="s">
        <v>14831</v>
      </c>
      <c r="F4779" s="1">
        <v>10.333629999999999</v>
      </c>
      <c r="G4779" s="1">
        <v>123.90770999999999</v>
      </c>
      <c r="H4779" s="1" t="s">
        <v>14832</v>
      </c>
      <c r="I4779" s="1" t="s">
        <v>2622</v>
      </c>
      <c r="J4779" s="1">
        <f>IF(K4779="URBAN",1,IF(K4779="SUBURBAN",2,IF(K4779="RURAL",3,"")))</f>
        <v>1</v>
      </c>
      <c r="K4779" s="1" t="s">
        <v>42</v>
      </c>
      <c r="L4779" s="18">
        <v>46082</v>
      </c>
      <c r="M4779" s="49">
        <v>0.625</v>
      </c>
      <c r="N4779" s="18">
        <v>46083</v>
      </c>
      <c r="O4779" s="56">
        <v>0.5</v>
      </c>
      <c r="P4779" s="31" t="str">
        <f>TEXT($L4779, "dddd")</f>
        <v>Sunday</v>
      </c>
      <c r="Q4779" s="39" t="s">
        <v>207</v>
      </c>
      <c r="R4779" s="39">
        <v>1989</v>
      </c>
      <c r="S4779" s="1" t="str">
        <f>IF(OR(MONTH(L4779)=12, MONTH(L4779)&lt;=5), "Dry Season", "Wet Season")</f>
        <v>Dry Season</v>
      </c>
      <c r="T4779" s="1">
        <v>1</v>
      </c>
      <c r="U4779" s="1">
        <v>0</v>
      </c>
      <c r="V4779" s="1">
        <v>0</v>
      </c>
      <c r="W4779" s="2">
        <f>IF(ISNUMBER(SEARCH("N/A", X4779)), 0, 1)</f>
        <v>0</v>
      </c>
      <c r="X4779" s="1" t="s">
        <v>44</v>
      </c>
      <c r="Y4779" s="1"/>
      <c r="Z4779" s="1"/>
      <c r="AA4779" s="11" cm="1">
        <f t="array" ref="AA4779">IF(ISBLANK(Y4779), 0, VINCentyInvDistance(F4779,G4779,Y4779,Z4779))</f>
        <v>0</v>
      </c>
      <c r="AB4779" s="1">
        <v>0</v>
      </c>
      <c r="AC4779" s="1">
        <v>8.6</v>
      </c>
      <c r="AD4779" s="1">
        <v>4.3</v>
      </c>
      <c r="AE4779" s="1">
        <v>26</v>
      </c>
      <c r="AF4779" s="1"/>
      <c r="AG4779" s="1" t="str">
        <f>TRIM(MID(SUBSTITUTE($H4779,",",REPT(" ",200)),(LEN($H4779)-LEN(SUBSTITUTE($H4779,",",""))-4)*200+1,200))</f>
        <v>Apas</v>
      </c>
      <c r="AH4779" s="1" t="str">
        <f>TRIM(MID(SUBSTITUTE($H4779,",",REPT(" ",200)),(LEN($H4779)-LEN(SUBSTITUTE($H4779,",",""))-3)*200+1,200))</f>
        <v>Cebu City</v>
      </c>
      <c r="AI4779" s="1" t="str">
        <f>TRIM(MID(SUBSTITUTE($H4779,",",REPT(" ",200)),(LEN($H4779)-LEN(SUBSTITUTE($H4779,",",""))-2)*200+1,200))</f>
        <v>Central Visayas</v>
      </c>
      <c r="AJ4779" s="1" t="str">
        <f>TRIM(MID(SUBSTITUTE($H4779,",",REPT(" ",200)),(LEN($H4779)-LEN(SUBSTITUTE($H4779,",",""))-0)*200+1,200))</f>
        <v>Philippines</v>
      </c>
      <c r="AK4779" t="s">
        <v>16463</v>
      </c>
      <c r="AL4779" s="1">
        <v>3</v>
      </c>
      <c r="AM4779" s="1" t="s">
        <v>14833</v>
      </c>
    </row>
    <row r="4780" spans="1:39" ht="12.75" customHeight="1">
      <c r="A4780" s="1"/>
      <c r="B4780" s="1" t="s">
        <v>14834</v>
      </c>
      <c r="C4780" s="1" t="s">
        <v>16215</v>
      </c>
      <c r="D4780" s="3" t="str">
        <f ca="1">IFERROR(__xludf.DUMMYFUNCTION("PROPER(REGEXEXTRACT(B4755, ""(?:https?:\/\/)?(?:www\.)?([a-zA-Z0-9-]+)\.""))"),"Skyscanner")</f>
        <v>Skyscanner</v>
      </c>
      <c r="E4780" s="1" t="s">
        <v>14836</v>
      </c>
      <c r="F4780" s="1">
        <v>10.312851999999999</v>
      </c>
      <c r="G4780" s="1">
        <v>123.893597</v>
      </c>
      <c r="H4780" s="1" t="s">
        <v>14837</v>
      </c>
      <c r="I4780" s="1" t="s">
        <v>2622</v>
      </c>
      <c r="J4780" s="1">
        <f>IF(K4780="URBAN",1,IF(K4780="SUBURBAN",2,IF(K4780="RURAL",3,"")))</f>
        <v>1</v>
      </c>
      <c r="K4780" s="1" t="s">
        <v>42</v>
      </c>
      <c r="L4780" s="18">
        <v>46082</v>
      </c>
      <c r="M4780" s="49">
        <v>0.58333333333333337</v>
      </c>
      <c r="N4780" s="18">
        <v>46083</v>
      </c>
      <c r="O4780" s="56">
        <v>0.5</v>
      </c>
      <c r="P4780" s="31" t="str">
        <f>TEXT($L4780, "dddd")</f>
        <v>Sunday</v>
      </c>
      <c r="Q4780" s="39" t="s">
        <v>1341</v>
      </c>
      <c r="R4780" s="39">
        <v>3547</v>
      </c>
      <c r="S4780" s="1" t="str">
        <f>IF(OR(MONTH(L4780)=12, MONTH(L4780)&lt;=5), "Dry Season", "Wet Season")</f>
        <v>Dry Season</v>
      </c>
      <c r="T4780" s="1">
        <v>1</v>
      </c>
      <c r="U4780" s="1">
        <v>0</v>
      </c>
      <c r="V4780" s="1">
        <v>0</v>
      </c>
      <c r="W4780" s="2">
        <f>IF(ISNUMBER(SEARCH("N/A", X4780)), 0, 1)</f>
        <v>0</v>
      </c>
      <c r="X4780" s="1" t="s">
        <v>44</v>
      </c>
      <c r="Y4780" s="1"/>
      <c r="Z4780" s="1"/>
      <c r="AA4780" s="11" cm="1">
        <f t="array" ref="AA4780">IF(ISBLANK(Y4780), 0, VINCentyInvDistance(F4780,G4780,Y4780,Z4780))</f>
        <v>0</v>
      </c>
      <c r="AB4780" s="1">
        <v>0</v>
      </c>
      <c r="AC4780" s="1">
        <v>9.8000000000000007</v>
      </c>
      <c r="AD4780" s="1">
        <v>4.9000000000000004</v>
      </c>
      <c r="AE4780" s="1">
        <v>271</v>
      </c>
      <c r="AF4780" s="1"/>
      <c r="AG4780" s="1" t="str">
        <f>TRIM(MID(SUBSTITUTE($H4780,",",REPT(" ",200)),(LEN($H4780)-LEN(SUBSTITUTE($H4780,",",""))-4)*200+1,200))</f>
        <v>Camputhaw</v>
      </c>
      <c r="AH4780" s="1" t="str">
        <f>TRIM(MID(SUBSTITUTE($H4780,",",REPT(" ",200)),(LEN($H4780)-LEN(SUBSTITUTE($H4780,",",""))-3)*200+1,200))</f>
        <v>Cebu City</v>
      </c>
      <c r="AI4780" s="1" t="str">
        <f>TRIM(MID(SUBSTITUTE($H4780,",",REPT(" ",200)),(LEN($H4780)-LEN(SUBSTITUTE($H4780,",",""))-2)*200+1,200))</f>
        <v>Central Visayas</v>
      </c>
      <c r="AJ4780" s="1" t="str">
        <f>TRIM(MID(SUBSTITUTE($H4780,",",REPT(" ",200)),(LEN($H4780)-LEN(SUBSTITUTE($H4780,",",""))-0)*200+1,200))</f>
        <v>Philippines</v>
      </c>
      <c r="AK4780" t="s">
        <v>16463</v>
      </c>
      <c r="AL4780" s="1">
        <v>3</v>
      </c>
      <c r="AM4780" s="1" t="s">
        <v>14838</v>
      </c>
    </row>
    <row r="4781" spans="1:39" ht="12.75" customHeight="1">
      <c r="A4781" s="1"/>
      <c r="B4781" s="1" t="s">
        <v>14839</v>
      </c>
      <c r="C4781" s="1" t="s">
        <v>16216</v>
      </c>
      <c r="D4781" s="3" t="str">
        <f ca="1">IFERROR(__xludf.DUMMYFUNCTION("PROPER(REGEXEXTRACT(B4756, ""(?:https?:\/\/)?(?:www\.)?([a-zA-Z0-9-]+)\.""))"),"Skyscanner")</f>
        <v>Skyscanner</v>
      </c>
      <c r="E4781" s="1" t="s">
        <v>14841</v>
      </c>
      <c r="F4781" s="1">
        <v>10.322608000000001</v>
      </c>
      <c r="G4781" s="1">
        <v>123.91387400000001</v>
      </c>
      <c r="H4781" s="1" t="s">
        <v>14842</v>
      </c>
      <c r="I4781" s="1" t="s">
        <v>2622</v>
      </c>
      <c r="J4781" s="1">
        <f>IF(K4781="URBAN",1,IF(K4781="SUBURBAN",2,IF(K4781="RURAL",3,"")))</f>
        <v>1</v>
      </c>
      <c r="K4781" s="1" t="s">
        <v>42</v>
      </c>
      <c r="L4781" s="18">
        <v>46082</v>
      </c>
      <c r="M4781" s="49">
        <v>0.58333333333333337</v>
      </c>
      <c r="N4781" s="18">
        <v>46083</v>
      </c>
      <c r="O4781" s="56">
        <v>0.5</v>
      </c>
      <c r="P4781" s="31" t="str">
        <f>TEXT($L4781, "dddd")</f>
        <v>Sunday</v>
      </c>
      <c r="Q4781" s="39" t="s">
        <v>43</v>
      </c>
      <c r="R4781" s="39">
        <v>2213</v>
      </c>
      <c r="S4781" s="1" t="str">
        <f>IF(OR(MONTH(L4781)=12, MONTH(L4781)&lt;=5), "Dry Season", "Wet Season")</f>
        <v>Dry Season</v>
      </c>
      <c r="T4781" s="1">
        <v>1</v>
      </c>
      <c r="U4781" s="1">
        <v>0</v>
      </c>
      <c r="V4781" s="1">
        <v>0</v>
      </c>
      <c r="W4781" s="2">
        <f>IF(ISNUMBER(SEARCH("N/A", X4781)), 0, 1)</f>
        <v>0</v>
      </c>
      <c r="X4781" s="1" t="s">
        <v>44</v>
      </c>
      <c r="Y4781" s="1"/>
      <c r="Z4781" s="1"/>
      <c r="AA4781" s="11" cm="1">
        <f t="array" ref="AA4781">IF(ISBLANK(Y4781), 0, VINCentyInvDistance(F4781,G4781,Y4781,Z4781))</f>
        <v>0</v>
      </c>
      <c r="AB4781" s="1">
        <v>0</v>
      </c>
      <c r="AC4781" s="1">
        <v>7.2</v>
      </c>
      <c r="AD4781" s="1">
        <v>3.6</v>
      </c>
      <c r="AE4781" s="1">
        <v>672</v>
      </c>
      <c r="AF4781" s="1"/>
      <c r="AG4781" s="1" t="str">
        <f>TRIM(MID(SUBSTITUTE($H4781,",",REPT(" ",200)),(LEN($H4781)-LEN(SUBSTITUTE($H4781,",",""))-4)*200+1,200))</f>
        <v>Kasambagan</v>
      </c>
      <c r="AH4781" s="1" t="str">
        <f>TRIM(MID(SUBSTITUTE($H4781,",",REPT(" ",200)),(LEN($H4781)-LEN(SUBSTITUTE($H4781,",",""))-3)*200+1,200))</f>
        <v>Cebu City</v>
      </c>
      <c r="AI4781" s="1" t="str">
        <f>TRIM(MID(SUBSTITUTE($H4781,",",REPT(" ",200)),(LEN($H4781)-LEN(SUBSTITUTE($H4781,",",""))-2)*200+1,200))</f>
        <v>Central Visayas</v>
      </c>
      <c r="AJ4781" s="1" t="str">
        <f>TRIM(MID(SUBSTITUTE($H4781,",",REPT(" ",200)),(LEN($H4781)-LEN(SUBSTITUTE($H4781,",",""))-0)*200+1,200))</f>
        <v>Philippines</v>
      </c>
      <c r="AK4781" t="s">
        <v>16463</v>
      </c>
      <c r="AL4781" s="1">
        <v>3</v>
      </c>
      <c r="AM4781" s="1" t="s">
        <v>14843</v>
      </c>
    </row>
    <row r="4782" spans="1:39" ht="12.75" customHeight="1">
      <c r="A4782" s="1"/>
      <c r="B4782" s="1" t="s">
        <v>14844</v>
      </c>
      <c r="C4782" s="1" t="s">
        <v>16217</v>
      </c>
      <c r="D4782" s="3" t="str">
        <f ca="1">IFERROR(__xludf.DUMMYFUNCTION("PROPER(REGEXEXTRACT(B4757, ""(?:https?:\/\/)?(?:www\.)?([a-zA-Z0-9-]+)\.""))"),"Skyscanner")</f>
        <v>Skyscanner</v>
      </c>
      <c r="E4782" s="1" t="s">
        <v>14846</v>
      </c>
      <c r="F4782" s="1">
        <v>10.310890000000001</v>
      </c>
      <c r="G4782" s="1">
        <v>123.89758</v>
      </c>
      <c r="H4782" s="1" t="s">
        <v>14847</v>
      </c>
      <c r="I4782" s="1" t="s">
        <v>2622</v>
      </c>
      <c r="J4782" s="1">
        <f>IF(K4782="URBAN",1,IF(K4782="SUBURBAN",2,IF(K4782="RURAL",3,"")))</f>
        <v>1</v>
      </c>
      <c r="K4782" s="1" t="s">
        <v>42</v>
      </c>
      <c r="L4782" s="18">
        <v>46082</v>
      </c>
      <c r="M4782" s="49">
        <v>0.58333333333333337</v>
      </c>
      <c r="N4782" s="18">
        <v>46083</v>
      </c>
      <c r="O4782" s="56">
        <v>0.54166666666666663</v>
      </c>
      <c r="P4782" s="31" t="str">
        <f>TEXT($L4782, "dddd")</f>
        <v>Sunday</v>
      </c>
      <c r="Q4782" s="39" t="s">
        <v>43</v>
      </c>
      <c r="R4782" s="39">
        <v>1612</v>
      </c>
      <c r="S4782" s="1" t="str">
        <f>IF(OR(MONTH(L4782)=12, MONTH(L4782)&lt;=5), "Dry Season", "Wet Season")</f>
        <v>Dry Season</v>
      </c>
      <c r="T4782" s="1">
        <v>1</v>
      </c>
      <c r="U4782" s="1">
        <v>0</v>
      </c>
      <c r="V4782" s="1">
        <v>0</v>
      </c>
      <c r="W4782" s="2">
        <f>IF(ISNUMBER(SEARCH("N/A", X4782)), 0, 1)</f>
        <v>0</v>
      </c>
      <c r="X4782" s="1" t="s">
        <v>44</v>
      </c>
      <c r="Y4782" s="1"/>
      <c r="Z4782" s="1"/>
      <c r="AA4782" s="11" cm="1">
        <f t="array" ref="AA4782">IF(ISBLANK(Y4782), 0, VINCentyInvDistance(F4782,G4782,Y4782,Z4782))</f>
        <v>0</v>
      </c>
      <c r="AB4782" s="1">
        <v>0</v>
      </c>
      <c r="AC4782" s="1">
        <v>6</v>
      </c>
      <c r="AD4782" s="1">
        <v>3</v>
      </c>
      <c r="AE4782" s="1">
        <v>1</v>
      </c>
      <c r="AF4782" s="1"/>
      <c r="AG4782" s="1" t="str">
        <f>TRIM(MID(SUBSTITUTE($H4782,",",REPT(" ",200)),(LEN($H4782)-LEN(SUBSTITUTE($H4782,",",""))-4)*200+1,200))</f>
        <v>Camputhaw</v>
      </c>
      <c r="AH4782" s="1" t="str">
        <f>TRIM(MID(SUBSTITUTE($H4782,",",REPT(" ",200)),(LEN($H4782)-LEN(SUBSTITUTE($H4782,",",""))-3)*200+1,200))</f>
        <v>Cebu City</v>
      </c>
      <c r="AI4782" s="1" t="str">
        <f>TRIM(MID(SUBSTITUTE($H4782,",",REPT(" ",200)),(LEN($H4782)-LEN(SUBSTITUTE($H4782,",",""))-2)*200+1,200))</f>
        <v>Central Visayas</v>
      </c>
      <c r="AJ4782" s="1" t="str">
        <f>TRIM(MID(SUBSTITUTE($H4782,",",REPT(" ",200)),(LEN($H4782)-LEN(SUBSTITUTE($H4782,",",""))-0)*200+1,200))</f>
        <v>Philippines</v>
      </c>
      <c r="AK4782" t="s">
        <v>16463</v>
      </c>
      <c r="AL4782" s="2">
        <v>0</v>
      </c>
      <c r="AM4782" s="1" t="s">
        <v>14848</v>
      </c>
    </row>
    <row r="4783" spans="1:39" ht="12.75" customHeight="1">
      <c r="A4783" s="1"/>
      <c r="B4783" s="1" t="s">
        <v>14849</v>
      </c>
      <c r="C4783" s="1" t="s">
        <v>16218</v>
      </c>
      <c r="D4783" s="3" t="str">
        <f ca="1">IFERROR(__xludf.DUMMYFUNCTION("PROPER(REGEXEXTRACT(B4758, ""(?:https?:\/\/)?(?:www\.)?([a-zA-Z0-9-]+)\.""))"),"Skyscanner")</f>
        <v>Skyscanner</v>
      </c>
      <c r="E4783" s="1" t="s">
        <v>14851</v>
      </c>
      <c r="F4783" s="1">
        <v>10.304869999999999</v>
      </c>
      <c r="G4783" s="1">
        <v>123.89825999999999</v>
      </c>
      <c r="H4783" s="1" t="s">
        <v>14852</v>
      </c>
      <c r="I4783" s="1" t="s">
        <v>2622</v>
      </c>
      <c r="J4783" s="1">
        <f>IF(K4783="URBAN",1,IF(K4783="SUBURBAN",2,IF(K4783="RURAL",3,"")))</f>
        <v>1</v>
      </c>
      <c r="K4783" s="1" t="s">
        <v>42</v>
      </c>
      <c r="L4783" s="18">
        <v>46082</v>
      </c>
      <c r="M4783" s="49">
        <v>0.58333333333333337</v>
      </c>
      <c r="N4783" s="18">
        <v>46083</v>
      </c>
      <c r="O4783" s="56">
        <v>0.5</v>
      </c>
      <c r="P4783" s="31" t="str">
        <f>TEXT($L4783, "dddd")</f>
        <v>Sunday</v>
      </c>
      <c r="Q4783" s="39" t="s">
        <v>1341</v>
      </c>
      <c r="R4783" s="39">
        <v>1800</v>
      </c>
      <c r="S4783" s="1" t="str">
        <f>IF(OR(MONTH(L4783)=12, MONTH(L4783)&lt;=5), "Dry Season", "Wet Season")</f>
        <v>Dry Season</v>
      </c>
      <c r="T4783" s="1">
        <v>1</v>
      </c>
      <c r="U4783" s="1">
        <v>0</v>
      </c>
      <c r="V4783" s="1">
        <v>0</v>
      </c>
      <c r="W4783" s="2">
        <f>IF(ISNUMBER(SEARCH("N/A", X4783)), 0, 1)</f>
        <v>0</v>
      </c>
      <c r="X4783" s="1" t="s">
        <v>44</v>
      </c>
      <c r="Y4783" s="1"/>
      <c r="Z4783" s="1"/>
      <c r="AA4783" s="11" cm="1">
        <f t="array" ref="AA4783">IF(ISBLANK(Y4783), 0, VINCentyInvDistance(F4783,G4783,Y4783,Z4783))</f>
        <v>0</v>
      </c>
      <c r="AB4783" s="1">
        <v>0</v>
      </c>
      <c r="AC4783" s="1">
        <v>7.2</v>
      </c>
      <c r="AD4783" s="1">
        <v>3.6</v>
      </c>
      <c r="AE4783" s="1">
        <v>102</v>
      </c>
      <c r="AF4783" s="1"/>
      <c r="AG4783" s="1" t="str">
        <f>TRIM(MID(SUBSTITUTE($H4783,",",REPT(" ",200)),(LEN($H4783)-LEN(SUBSTITUTE($H4783,",",""))-4)*200+1,200))</f>
        <v>Cogon Ramos</v>
      </c>
      <c r="AH4783" s="1" t="str">
        <f>TRIM(MID(SUBSTITUTE($H4783,",",REPT(" ",200)),(LEN($H4783)-LEN(SUBSTITUTE($H4783,",",""))-3)*200+1,200))</f>
        <v>Cebu City</v>
      </c>
      <c r="AI4783" s="1" t="str">
        <f>TRIM(MID(SUBSTITUTE($H4783,",",REPT(" ",200)),(LEN($H4783)-LEN(SUBSTITUTE($H4783,",",""))-2)*200+1,200))</f>
        <v>Central Visayas</v>
      </c>
      <c r="AJ4783" s="1" t="str">
        <f>TRIM(MID(SUBSTITUTE($H4783,",",REPT(" ",200)),(LEN($H4783)-LEN(SUBSTITUTE($H4783,",",""))-0)*200+1,200))</f>
        <v>Philippines</v>
      </c>
      <c r="AK4783" t="s">
        <v>17724</v>
      </c>
      <c r="AL4783" s="1">
        <v>2</v>
      </c>
      <c r="AM4783" s="1" t="s">
        <v>14853</v>
      </c>
    </row>
    <row r="4784" spans="1:39" ht="12.75" customHeight="1">
      <c r="A4784" s="1"/>
      <c r="B4784" s="1" t="s">
        <v>14854</v>
      </c>
      <c r="C4784" s="1" t="s">
        <v>16219</v>
      </c>
      <c r="D4784" s="3" t="str">
        <f ca="1">IFERROR(__xludf.DUMMYFUNCTION("PROPER(REGEXEXTRACT(B4759, ""(?:https?:\/\/)?(?:www\.)?([a-zA-Z0-9-]+)\.""))"),"Skyscanner")</f>
        <v>Skyscanner</v>
      </c>
      <c r="E4784" s="1" t="s">
        <v>14856</v>
      </c>
      <c r="F4784" s="1">
        <v>10.320261</v>
      </c>
      <c r="G4784" s="1">
        <v>123.90307900000001</v>
      </c>
      <c r="H4784" s="1" t="s">
        <v>14857</v>
      </c>
      <c r="I4784" s="1" t="s">
        <v>2622</v>
      </c>
      <c r="J4784" s="1">
        <f>IF(K4784="URBAN",1,IF(K4784="SUBURBAN",2,IF(K4784="RURAL",3,"")))</f>
        <v>1</v>
      </c>
      <c r="K4784" s="1" t="s">
        <v>42</v>
      </c>
      <c r="L4784" s="18">
        <v>46082</v>
      </c>
      <c r="M4784" s="49">
        <v>0.625</v>
      </c>
      <c r="N4784" s="18">
        <v>46083</v>
      </c>
      <c r="O4784" s="56">
        <v>0.5</v>
      </c>
      <c r="P4784" s="31" t="str">
        <f>TEXT($L4784, "dddd")</f>
        <v>Sunday</v>
      </c>
      <c r="Q4784" s="39" t="s">
        <v>43</v>
      </c>
      <c r="R4784" s="39">
        <v>4774</v>
      </c>
      <c r="S4784" s="1" t="str">
        <f>IF(OR(MONTH(L4784)=12, MONTH(L4784)&lt;=5), "Dry Season", "Wet Season")</f>
        <v>Dry Season</v>
      </c>
      <c r="T4784" s="1">
        <v>1</v>
      </c>
      <c r="U4784" s="1">
        <v>0</v>
      </c>
      <c r="V4784" s="1">
        <v>0</v>
      </c>
      <c r="W4784" s="2">
        <f>IF(ISNUMBER(SEARCH("N/A", X4784)), 0, 1)</f>
        <v>0</v>
      </c>
      <c r="X4784" s="1" t="s">
        <v>44</v>
      </c>
      <c r="Y4784" s="1"/>
      <c r="Z4784" s="1"/>
      <c r="AA4784" s="11" cm="1">
        <f t="array" ref="AA4784">IF(ISBLANK(Y4784), 0, VINCentyInvDistance(F4784,G4784,Y4784,Z4784))</f>
        <v>0</v>
      </c>
      <c r="AB4784" s="1">
        <v>0</v>
      </c>
      <c r="AC4784" s="1">
        <v>7.4</v>
      </c>
      <c r="AD4784" s="1">
        <v>0</v>
      </c>
      <c r="AE4784" s="1">
        <v>1245</v>
      </c>
      <c r="AF4784" s="1"/>
      <c r="AG4784" s="1" t="str">
        <f>TRIM(MID(SUBSTITUTE($H4784,",",REPT(" ",200)),(LEN($H4784)-LEN(SUBSTITUTE($H4784,",",""))-4)*200+1,200))</f>
        <v>Luz</v>
      </c>
      <c r="AH4784" s="1" t="str">
        <f>TRIM(MID(SUBSTITUTE($H4784,",",REPT(" ",200)),(LEN($H4784)-LEN(SUBSTITUTE($H4784,",",""))-3)*200+1,200))</f>
        <v>Cebu City</v>
      </c>
      <c r="AI4784" s="1" t="str">
        <f>TRIM(MID(SUBSTITUTE($H4784,",",REPT(" ",200)),(LEN($H4784)-LEN(SUBSTITUTE($H4784,",",""))-2)*200+1,200))</f>
        <v>Central Visayas</v>
      </c>
      <c r="AJ4784" s="1" t="str">
        <f>TRIM(MID(SUBSTITUTE($H4784,",",REPT(" ",200)),(LEN($H4784)-LEN(SUBSTITUTE($H4784,",",""))-0)*200+1,200))</f>
        <v>Philippines</v>
      </c>
      <c r="AK4784" t="s">
        <v>16463</v>
      </c>
      <c r="AL4784" s="1">
        <v>3</v>
      </c>
      <c r="AM4784" s="1" t="s">
        <v>14858</v>
      </c>
    </row>
    <row r="4785" spans="1:39" ht="12.75" customHeight="1">
      <c r="A4785" s="1"/>
      <c r="B4785" s="1" t="s">
        <v>14859</v>
      </c>
      <c r="C4785" s="1" t="s">
        <v>16220</v>
      </c>
      <c r="D4785" s="3" t="str">
        <f ca="1">IFERROR(__xludf.DUMMYFUNCTION("PROPER(REGEXEXTRACT(B4760, ""(?:https?:\/\/)?(?:www\.)?([a-zA-Z0-9-]+)\.""))"),"Skyscanner")</f>
        <v>Skyscanner</v>
      </c>
      <c r="E4785" s="1" t="s">
        <v>14861</v>
      </c>
      <c r="F4785" s="1">
        <v>10.317318999999999</v>
      </c>
      <c r="G4785" s="1">
        <v>123.893422</v>
      </c>
      <c r="H4785" s="1" t="s">
        <v>14862</v>
      </c>
      <c r="I4785" s="1" t="s">
        <v>2622</v>
      </c>
      <c r="J4785" s="1">
        <f>IF(K4785="URBAN",1,IF(K4785="SUBURBAN",2,IF(K4785="RURAL",3,"")))</f>
        <v>1</v>
      </c>
      <c r="K4785" s="1" t="s">
        <v>42</v>
      </c>
      <c r="L4785" s="18">
        <v>46082</v>
      </c>
      <c r="M4785" s="49">
        <v>0.58333333333333337</v>
      </c>
      <c r="N4785" s="18">
        <v>46083</v>
      </c>
      <c r="O4785" s="56">
        <v>0.5</v>
      </c>
      <c r="P4785" s="31" t="str">
        <f>TEXT($L4785, "dddd")</f>
        <v>Sunday</v>
      </c>
      <c r="Q4785" s="39" t="s">
        <v>43</v>
      </c>
      <c r="R4785" s="39">
        <v>5008</v>
      </c>
      <c r="S4785" s="1" t="str">
        <f>IF(OR(MONTH(L4785)=12, MONTH(L4785)&lt;=5), "Dry Season", "Wet Season")</f>
        <v>Dry Season</v>
      </c>
      <c r="T4785" s="1">
        <v>1</v>
      </c>
      <c r="U4785" s="1">
        <v>0</v>
      </c>
      <c r="V4785" s="1">
        <v>0</v>
      </c>
      <c r="W4785" s="2">
        <f>IF(ISNUMBER(SEARCH("N/A", X4785)), 0, 1)</f>
        <v>0</v>
      </c>
      <c r="X4785" s="1" t="s">
        <v>44</v>
      </c>
      <c r="Y4785" s="1"/>
      <c r="Z4785" s="1"/>
      <c r="AA4785" s="11" cm="1">
        <f t="array" ref="AA4785">IF(ISBLANK(Y4785), 0, VINCentyInvDistance(F4785,G4785,Y4785,Z4785))</f>
        <v>0</v>
      </c>
      <c r="AB4785" s="1">
        <v>0</v>
      </c>
      <c r="AC4785" s="1">
        <v>8.4</v>
      </c>
      <c r="AD4785" s="1">
        <v>4.2</v>
      </c>
      <c r="AE4785" s="1">
        <v>1288</v>
      </c>
      <c r="AF4785" s="1"/>
      <c r="AG4785" s="1" t="str">
        <f>TRIM(MID(SUBSTITUTE($H4785,",",REPT(" ",200)),(LEN($H4785)-LEN(SUBSTITUTE($H4785,",",""))-4)*200+1,200))</f>
        <v>Camputhaw</v>
      </c>
      <c r="AH4785" s="1" t="str">
        <f>TRIM(MID(SUBSTITUTE($H4785,",",REPT(" ",200)),(LEN($H4785)-LEN(SUBSTITUTE($H4785,",",""))-3)*200+1,200))</f>
        <v>Cebu City</v>
      </c>
      <c r="AI4785" s="1" t="str">
        <f>TRIM(MID(SUBSTITUTE($H4785,",",REPT(" ",200)),(LEN($H4785)-LEN(SUBSTITUTE($H4785,",",""))-2)*200+1,200))</f>
        <v>Central Visayas</v>
      </c>
      <c r="AJ4785" s="1" t="str">
        <f>TRIM(MID(SUBSTITUTE($H4785,",",REPT(" ",200)),(LEN($H4785)-LEN(SUBSTITUTE($H4785,",",""))-0)*200+1,200))</f>
        <v>Philippines</v>
      </c>
      <c r="AK4785" t="s">
        <v>16463</v>
      </c>
      <c r="AL4785" s="1">
        <v>4</v>
      </c>
      <c r="AM4785" s="1" t="s">
        <v>14863</v>
      </c>
    </row>
    <row r="4786" spans="1:39" ht="12.75" customHeight="1">
      <c r="A4786" s="1"/>
      <c r="B4786" s="1" t="s">
        <v>14864</v>
      </c>
      <c r="C4786" s="1" t="s">
        <v>16221</v>
      </c>
      <c r="D4786" s="3" t="str">
        <f ca="1">IFERROR(__xludf.DUMMYFUNCTION("PROPER(REGEXEXTRACT(B4761, ""(?:https?:\/\/)?(?:www\.)?([a-zA-Z0-9-]+)\.""))"),"Skyscanner")</f>
        <v>Skyscanner</v>
      </c>
      <c r="E4786" s="1" t="s">
        <v>14866</v>
      </c>
      <c r="F4786" s="1">
        <v>10.310840000000001</v>
      </c>
      <c r="G4786" s="1">
        <v>123.89725</v>
      </c>
      <c r="H4786" s="1" t="s">
        <v>14847</v>
      </c>
      <c r="I4786" s="1" t="s">
        <v>2622</v>
      </c>
      <c r="J4786" s="1">
        <f>IF(K4786="URBAN",1,IF(K4786="SUBURBAN",2,IF(K4786="RURAL",3,"")))</f>
        <v>1</v>
      </c>
      <c r="K4786" s="1" t="s">
        <v>42</v>
      </c>
      <c r="L4786" s="18">
        <v>46082</v>
      </c>
      <c r="M4786" s="49">
        <v>0.625</v>
      </c>
      <c r="N4786" s="18">
        <v>46083</v>
      </c>
      <c r="O4786" s="56">
        <v>0.5</v>
      </c>
      <c r="P4786" s="31" t="str">
        <f>TEXT($L4786, "dddd")</f>
        <v>Sunday</v>
      </c>
      <c r="Q4786" s="39" t="s">
        <v>43</v>
      </c>
      <c r="R4786" s="39">
        <v>1895</v>
      </c>
      <c r="S4786" s="1" t="str">
        <f>IF(OR(MONTH(L4786)=12, MONTH(L4786)&lt;=5), "Dry Season", "Wet Season")</f>
        <v>Dry Season</v>
      </c>
      <c r="T4786" s="1">
        <v>1</v>
      </c>
      <c r="U4786" s="1">
        <v>0</v>
      </c>
      <c r="V4786" s="1">
        <v>0</v>
      </c>
      <c r="W4786" s="2">
        <f>IF(ISNUMBER(SEARCH("N/A", X4786)), 0, 1)</f>
        <v>0</v>
      </c>
      <c r="X4786" s="1" t="s">
        <v>44</v>
      </c>
      <c r="Y4786" s="1"/>
      <c r="Z4786" s="1"/>
      <c r="AA4786" s="11" cm="1">
        <f t="array" ref="AA4786">IF(ISBLANK(Y4786), 0, VINCentyInvDistance(F4786,G4786,Y4786,Z4786))</f>
        <v>0</v>
      </c>
      <c r="AB4786" s="1">
        <v>0</v>
      </c>
      <c r="AC4786" s="1">
        <v>0</v>
      </c>
      <c r="AD4786" s="1">
        <v>0</v>
      </c>
      <c r="AE4786" s="1"/>
      <c r="AF4786" s="1"/>
      <c r="AG4786" s="1" t="str">
        <f>TRIM(MID(SUBSTITUTE($H4786,",",REPT(" ",200)),(LEN($H4786)-LEN(SUBSTITUTE($H4786,",",""))-4)*200+1,200))</f>
        <v>Camputhaw</v>
      </c>
      <c r="AH4786" s="1" t="str">
        <f>TRIM(MID(SUBSTITUTE($H4786,",",REPT(" ",200)),(LEN($H4786)-LEN(SUBSTITUTE($H4786,",",""))-3)*200+1,200))</f>
        <v>Cebu City</v>
      </c>
      <c r="AI4786" s="1" t="str">
        <f>TRIM(MID(SUBSTITUTE($H4786,",",REPT(" ",200)),(LEN($H4786)-LEN(SUBSTITUTE($H4786,",",""))-2)*200+1,200))</f>
        <v>Central Visayas</v>
      </c>
      <c r="AJ4786" s="1" t="str">
        <f>TRIM(MID(SUBSTITUTE($H4786,",",REPT(" ",200)),(LEN($H4786)-LEN(SUBSTITUTE($H4786,",",""))-0)*200+1,200))</f>
        <v>Philippines</v>
      </c>
      <c r="AK4786" t="s">
        <v>16463</v>
      </c>
      <c r="AL4786" s="2">
        <v>0</v>
      </c>
      <c r="AM4786" s="1" t="s">
        <v>14867</v>
      </c>
    </row>
    <row r="4787" spans="1:39" ht="12.75" customHeight="1">
      <c r="A4787" s="1"/>
      <c r="B4787" s="1" t="s">
        <v>14868</v>
      </c>
      <c r="C4787" s="1" t="s">
        <v>16222</v>
      </c>
      <c r="D4787" s="3" t="str">
        <f ca="1">IFERROR(__xludf.DUMMYFUNCTION("PROPER(REGEXEXTRACT(B4762, ""(?:https?:\/\/)?(?:www\.)?([a-zA-Z0-9-]+)\.""))"),"Skyscanner")</f>
        <v>Skyscanner</v>
      </c>
      <c r="E4787" s="1" t="s">
        <v>14870</v>
      </c>
      <c r="F4787" s="1">
        <v>10.31366</v>
      </c>
      <c r="G4787" s="1">
        <v>123.8929</v>
      </c>
      <c r="H4787" s="1" t="s">
        <v>14871</v>
      </c>
      <c r="I4787" s="1" t="s">
        <v>2622</v>
      </c>
      <c r="J4787" s="1">
        <f>IF(K4787="URBAN",1,IF(K4787="SUBURBAN",2,IF(K4787="RURAL",3,"")))</f>
        <v>1</v>
      </c>
      <c r="K4787" s="1" t="s">
        <v>42</v>
      </c>
      <c r="L4787" s="18">
        <v>46082</v>
      </c>
      <c r="M4787" s="49">
        <v>0.625</v>
      </c>
      <c r="N4787" s="18">
        <v>46083</v>
      </c>
      <c r="O4787" s="56">
        <v>0.5</v>
      </c>
      <c r="P4787" s="31" t="str">
        <f>TEXT($L4787, "dddd")</f>
        <v>Sunday</v>
      </c>
      <c r="Q4787" s="39" t="s">
        <v>43</v>
      </c>
      <c r="R4787" s="39">
        <v>4247</v>
      </c>
      <c r="S4787" s="1" t="str">
        <f>IF(OR(MONTH(L4787)=12, MONTH(L4787)&lt;=5), "Dry Season", "Wet Season")</f>
        <v>Dry Season</v>
      </c>
      <c r="T4787" s="1">
        <v>1</v>
      </c>
      <c r="U4787" s="1">
        <v>0</v>
      </c>
      <c r="V4787" s="1">
        <v>0</v>
      </c>
      <c r="W4787" s="2">
        <f>IF(ISNUMBER(SEARCH("N/A", X4787)), 0, 1)</f>
        <v>0</v>
      </c>
      <c r="X4787" s="1" t="s">
        <v>44</v>
      </c>
      <c r="Y4787" s="1"/>
      <c r="Z4787" s="1"/>
      <c r="AA4787" s="11" cm="1">
        <f t="array" ref="AA4787">IF(ISBLANK(Y4787), 0, VINCentyInvDistance(F4787,G4787,Y4787,Z4787))</f>
        <v>0</v>
      </c>
      <c r="AB4787" s="1">
        <v>0</v>
      </c>
      <c r="AC4787" s="1">
        <v>8.8000000000000007</v>
      </c>
      <c r="AD4787" s="1">
        <v>0</v>
      </c>
      <c r="AE4787" s="1">
        <v>456</v>
      </c>
      <c r="AF4787" s="1"/>
      <c r="AG4787" s="1" t="str">
        <f>TRIM(MID(SUBSTITUTE($H4787,",",REPT(" ",200)),(LEN($H4787)-LEN(SUBSTITUTE($H4787,",",""))-4)*200+1,200))</f>
        <v>Camputhaw</v>
      </c>
      <c r="AH4787" s="1" t="str">
        <f>TRIM(MID(SUBSTITUTE($H4787,",",REPT(" ",200)),(LEN($H4787)-LEN(SUBSTITUTE($H4787,",",""))-3)*200+1,200))</f>
        <v>Cebu City</v>
      </c>
      <c r="AI4787" s="1" t="str">
        <f>TRIM(MID(SUBSTITUTE($H4787,",",REPT(" ",200)),(LEN($H4787)-LEN(SUBSTITUTE($H4787,",",""))-2)*200+1,200))</f>
        <v>Central Visayas</v>
      </c>
      <c r="AJ4787" s="1" t="str">
        <f>TRIM(MID(SUBSTITUTE($H4787,",",REPT(" ",200)),(LEN($H4787)-LEN(SUBSTITUTE($H4787,",",""))-0)*200+1,200))</f>
        <v>Philippines</v>
      </c>
      <c r="AK4787" t="s">
        <v>16463</v>
      </c>
      <c r="AL4787" s="1">
        <v>3</v>
      </c>
      <c r="AM4787" s="1" t="s">
        <v>14872</v>
      </c>
    </row>
    <row r="4788" spans="1:39" ht="12.75" customHeight="1">
      <c r="A4788" s="1"/>
      <c r="B4788" s="1" t="s">
        <v>14873</v>
      </c>
      <c r="C4788" s="1" t="s">
        <v>16223</v>
      </c>
      <c r="D4788" s="3" t="str">
        <f ca="1">IFERROR(__xludf.DUMMYFUNCTION("PROPER(REGEXEXTRACT(B4763, ""(?:https?:\/\/)?(?:www\.)?([a-zA-Z0-9-]+)\.""))"),"Skyscanner")</f>
        <v>Skyscanner</v>
      </c>
      <c r="E4788" s="1" t="s">
        <v>14875</v>
      </c>
      <c r="F4788" s="1">
        <v>10.317755999999999</v>
      </c>
      <c r="G4788" s="1">
        <v>123.902491</v>
      </c>
      <c r="H4788" s="1" t="s">
        <v>14876</v>
      </c>
      <c r="I4788" s="1" t="s">
        <v>2622</v>
      </c>
      <c r="J4788" s="1">
        <f>IF(K4788="URBAN",1,IF(K4788="SUBURBAN",2,IF(K4788="RURAL",3,"")))</f>
        <v>1</v>
      </c>
      <c r="K4788" s="1" t="s">
        <v>42</v>
      </c>
      <c r="L4788" s="18">
        <v>46082</v>
      </c>
      <c r="M4788" s="49">
        <v>0.58333333333333337</v>
      </c>
      <c r="N4788" s="18">
        <v>46083</v>
      </c>
      <c r="O4788" s="56">
        <v>0.5</v>
      </c>
      <c r="P4788" s="31" t="str">
        <f>TEXT($L4788, "dddd")</f>
        <v>Sunday</v>
      </c>
      <c r="Q4788" s="39" t="s">
        <v>1341</v>
      </c>
      <c r="R4788" s="39">
        <v>1957</v>
      </c>
      <c r="S4788" s="1" t="str">
        <f>IF(OR(MONTH(L4788)=12, MONTH(L4788)&lt;=5), "Dry Season", "Wet Season")</f>
        <v>Dry Season</v>
      </c>
      <c r="T4788" s="1">
        <v>1</v>
      </c>
      <c r="U4788" s="1">
        <v>0</v>
      </c>
      <c r="V4788" s="1">
        <v>0</v>
      </c>
      <c r="W4788" s="2">
        <f>IF(ISNUMBER(SEARCH("N/A", X4788)), 0, 1)</f>
        <v>0</v>
      </c>
      <c r="X4788" s="1" t="s">
        <v>44</v>
      </c>
      <c r="Y4788" s="1"/>
      <c r="Z4788" s="1"/>
      <c r="AA4788" s="11" cm="1">
        <f t="array" ref="AA4788">IF(ISBLANK(Y4788), 0, VINCentyInvDistance(F4788,G4788,Y4788,Z4788))</f>
        <v>0</v>
      </c>
      <c r="AB4788" s="1">
        <v>0</v>
      </c>
      <c r="AC4788" s="1">
        <v>8</v>
      </c>
      <c r="AD4788" s="1">
        <v>4</v>
      </c>
      <c r="AE4788" s="1">
        <v>1654</v>
      </c>
      <c r="AF4788" s="1"/>
      <c r="AG4788" s="1" t="str">
        <f>TRIM(MID(SUBSTITUTE($H4788,",",REPT(" ",200)),(LEN($H4788)-LEN(SUBSTITUTE($H4788,",",""))-4)*200+1,200))</f>
        <v>Camputhaw</v>
      </c>
      <c r="AH4788" s="1" t="str">
        <f>TRIM(MID(SUBSTITUTE($H4788,",",REPT(" ",200)),(LEN($H4788)-LEN(SUBSTITUTE($H4788,",",""))-3)*200+1,200))</f>
        <v>Cebu City</v>
      </c>
      <c r="AI4788" s="1" t="str">
        <f>TRIM(MID(SUBSTITUTE($H4788,",",REPT(" ",200)),(LEN($H4788)-LEN(SUBSTITUTE($H4788,",",""))-2)*200+1,200))</f>
        <v>Central Visayas</v>
      </c>
      <c r="AJ4788" s="1" t="str">
        <f>TRIM(MID(SUBSTITUTE($H4788,",",REPT(" ",200)),(LEN($H4788)-LEN(SUBSTITUTE($H4788,",",""))-0)*200+1,200))</f>
        <v>Philippines</v>
      </c>
      <c r="AK4788" t="s">
        <v>17724</v>
      </c>
      <c r="AL4788" s="1">
        <v>3</v>
      </c>
      <c r="AM4788" s="1" t="s">
        <v>14878</v>
      </c>
    </row>
    <row r="4789" spans="1:39" ht="12.75" customHeight="1">
      <c r="A4789" s="1"/>
      <c r="B4789" s="1" t="s">
        <v>14903</v>
      </c>
      <c r="C4789" s="1" t="s">
        <v>16224</v>
      </c>
      <c r="D4789" s="3" t="str">
        <f ca="1">IFERROR(__xludf.DUMMYFUNCTION("PROPER(REGEXEXTRACT(B4764, ""(?:https?:\/\/)?(?:www\.)?([a-zA-Z0-9-]+)\.""))"),"Skyscanner")</f>
        <v>Skyscanner</v>
      </c>
      <c r="E4789" s="1" t="s">
        <v>14905</v>
      </c>
      <c r="F4789" s="1">
        <v>10.33281</v>
      </c>
      <c r="G4789" s="1">
        <v>123.90907</v>
      </c>
      <c r="H4789" s="1" t="s">
        <v>14906</v>
      </c>
      <c r="I4789" s="1" t="s">
        <v>2622</v>
      </c>
      <c r="J4789" s="1">
        <f>IF(K4789="URBAN",1,IF(K4789="SUBURBAN",2,IF(K4789="RURAL",3,"")))</f>
        <v>1</v>
      </c>
      <c r="K4789" s="1" t="s">
        <v>42</v>
      </c>
      <c r="L4789" s="18">
        <v>46082</v>
      </c>
      <c r="M4789" s="49">
        <v>0.58333333333333337</v>
      </c>
      <c r="N4789" s="18">
        <v>46083</v>
      </c>
      <c r="O4789" s="56">
        <v>0.5</v>
      </c>
      <c r="P4789" s="31" t="str">
        <f>TEXT($L4789, "dddd")</f>
        <v>Sunday</v>
      </c>
      <c r="Q4789" s="39" t="s">
        <v>43</v>
      </c>
      <c r="R4789" s="39">
        <v>0</v>
      </c>
      <c r="S4789" s="1" t="str">
        <f>IF(OR(MONTH(L4789)=12, MONTH(L4789)&lt;=5), "Dry Season", "Wet Season")</f>
        <v>Dry Season</v>
      </c>
      <c r="T4789" s="1">
        <v>1</v>
      </c>
      <c r="U4789" s="1">
        <v>0</v>
      </c>
      <c r="V4789" s="1">
        <v>0</v>
      </c>
      <c r="W4789" s="2">
        <f>IF(ISNUMBER(SEARCH("N/A", X4789)), 0, 1)</f>
        <v>0</v>
      </c>
      <c r="X4789" s="1" t="s">
        <v>44</v>
      </c>
      <c r="Y4789" s="1"/>
      <c r="Z4789" s="1"/>
      <c r="AA4789" s="11" cm="1">
        <f t="array" ref="AA4789">IF(ISBLANK(Y4789), 0, VINCentyInvDistance(F4789,G4789,Y4789,Z4789))</f>
        <v>0</v>
      </c>
      <c r="AB4789" s="1">
        <v>0</v>
      </c>
      <c r="AC4789" s="1">
        <v>0</v>
      </c>
      <c r="AD4789" s="1">
        <v>0</v>
      </c>
      <c r="AE4789" s="1"/>
      <c r="AF4789" s="1"/>
      <c r="AG4789" s="1" t="s">
        <v>731</v>
      </c>
      <c r="AH4789" s="1" t="str">
        <f>TRIM(MID(SUBSTITUTE($H4789,",",REPT(" ",200)),(LEN($H4789)-LEN(SUBSTITUTE($H4789,",",""))-3)*200+1,200))</f>
        <v>Cebu City</v>
      </c>
      <c r="AI4789" s="1" t="str">
        <f>TRIM(MID(SUBSTITUTE($H4789,",",REPT(" ",200)),(LEN($H4789)-LEN(SUBSTITUTE($H4789,",",""))-2)*200+1,200))</f>
        <v>Central Visayas</v>
      </c>
      <c r="AJ4789" s="1" t="s">
        <v>55</v>
      </c>
      <c r="AK4789" t="s">
        <v>16465</v>
      </c>
      <c r="AL4789" s="2">
        <v>0</v>
      </c>
      <c r="AM4789" s="1" t="s">
        <v>14907</v>
      </c>
    </row>
    <row r="4790" spans="1:39" ht="12.75" customHeight="1">
      <c r="A4790" s="1"/>
      <c r="B4790" s="1" t="s">
        <v>16225</v>
      </c>
      <c r="C4790" s="1" t="s">
        <v>16226</v>
      </c>
      <c r="D4790" s="3" t="str">
        <f ca="1">IFERROR(__xludf.DUMMYFUNCTION("PROPER(REGEXEXTRACT(B4765, ""(?:https?:\/\/)?(?:www\.)?([a-zA-Z0-9-]+)\.""))"),"Skyscanner")</f>
        <v>Skyscanner</v>
      </c>
      <c r="E4790" s="1" t="s">
        <v>16227</v>
      </c>
      <c r="F4790" s="1">
        <v>10.315149999999999</v>
      </c>
      <c r="G4790" s="1">
        <v>123.88334</v>
      </c>
      <c r="H4790" s="1" t="s">
        <v>16228</v>
      </c>
      <c r="I4790" s="1" t="s">
        <v>2622</v>
      </c>
      <c r="J4790" s="1">
        <f>IF(K4790="URBAN",1,IF(K4790="SUBURBAN",2,IF(K4790="RURAL",3,"")))</f>
        <v>1</v>
      </c>
      <c r="K4790" s="1" t="s">
        <v>42</v>
      </c>
      <c r="L4790" s="18">
        <v>46082</v>
      </c>
      <c r="M4790" s="49">
        <v>0.625</v>
      </c>
      <c r="N4790" s="18">
        <v>46083</v>
      </c>
      <c r="O4790" s="56">
        <v>0.45833333333333331</v>
      </c>
      <c r="P4790" s="31" t="str">
        <f>TEXT($L4790, "dddd")</f>
        <v>Sunday</v>
      </c>
      <c r="Q4790" s="39" t="s">
        <v>43</v>
      </c>
      <c r="R4790" s="39">
        <v>3672</v>
      </c>
      <c r="S4790" s="1" t="str">
        <f>IF(OR(MONTH(L4790)=12, MONTH(L4790)&lt;=5), "Dry Season", "Wet Season")</f>
        <v>Dry Season</v>
      </c>
      <c r="T4790" s="1">
        <v>1</v>
      </c>
      <c r="U4790" s="1">
        <v>0</v>
      </c>
      <c r="V4790" s="1">
        <v>0</v>
      </c>
      <c r="W4790" s="2">
        <f>IF(ISNUMBER(SEARCH("N/A", X4790)), 0, 1)</f>
        <v>0</v>
      </c>
      <c r="X4790" s="1" t="s">
        <v>44</v>
      </c>
      <c r="Y4790" s="1"/>
      <c r="Z4790" s="1"/>
      <c r="AA4790" s="11" cm="1">
        <f t="array" ref="AA4790">IF(ISBLANK(Y4790), 0, VINCentyInvDistance(F4790,G4790,Y4790,Z4790))</f>
        <v>0</v>
      </c>
      <c r="AB4790" s="1">
        <v>0</v>
      </c>
      <c r="AC4790" s="1">
        <v>0</v>
      </c>
      <c r="AD4790" s="1">
        <v>0</v>
      </c>
      <c r="AE4790" s="1"/>
      <c r="AF4790" s="1"/>
      <c r="AG4790" s="1" t="str">
        <f>TRIM(MID(SUBSTITUTE($H4790,",",REPT(" ",200)),(LEN($H4790)-LEN(SUBSTITUTE($H4790,",",""))-4)*200+1,200))</f>
        <v>Guadalupe</v>
      </c>
      <c r="AH4790" s="1" t="str">
        <f>TRIM(MID(SUBSTITUTE($H4790,",",REPT(" ",200)),(LEN($H4790)-LEN(SUBSTITUTE($H4790,",",""))-3)*200+1,200))</f>
        <v>Cebu City</v>
      </c>
      <c r="AI4790" s="1" t="str">
        <f>TRIM(MID(SUBSTITUTE($H4790,",",REPT(" ",200)),(LEN($H4790)-LEN(SUBSTITUTE($H4790,",",""))-2)*200+1,200))</f>
        <v>Central Visayas</v>
      </c>
      <c r="AJ4790" s="1" t="str">
        <f>TRIM(MID(SUBSTITUTE($H4790,",",REPT(" ",200)),(LEN($H4790)-LEN(SUBSTITUTE($H4790,",",""))-0)*200+1,200))</f>
        <v>Philippines</v>
      </c>
      <c r="AK4790" t="s">
        <v>16463</v>
      </c>
      <c r="AL4790" s="2">
        <v>0</v>
      </c>
      <c r="AM4790" s="1" t="s">
        <v>16229</v>
      </c>
    </row>
    <row r="4791" spans="1:39" ht="12.75" customHeight="1">
      <c r="A4791" s="1"/>
      <c r="B4791" s="1" t="s">
        <v>15644</v>
      </c>
      <c r="C4791" s="1" t="s">
        <v>16230</v>
      </c>
      <c r="D4791" s="3" t="str">
        <f ca="1">IFERROR(__xludf.DUMMYFUNCTION("PROPER(REGEXEXTRACT(B4766, ""(?:https?:\/\/)?(?:www\.)?([a-zA-Z0-9-]+)\.""))"),"Skyscanner")</f>
        <v>Skyscanner</v>
      </c>
      <c r="E4791" s="1" t="s">
        <v>15646</v>
      </c>
      <c r="F4791" s="1">
        <v>10.33117</v>
      </c>
      <c r="G4791" s="1">
        <v>123.90849</v>
      </c>
      <c r="H4791" s="1" t="s">
        <v>14906</v>
      </c>
      <c r="I4791" s="1" t="s">
        <v>2622</v>
      </c>
      <c r="J4791" s="1">
        <f>IF(K4791="URBAN",1,IF(K4791="SUBURBAN",2,IF(K4791="RURAL",3,"")))</f>
        <v>1</v>
      </c>
      <c r="K4791" s="1" t="s">
        <v>42</v>
      </c>
      <c r="L4791" s="18">
        <v>46082</v>
      </c>
      <c r="M4791" s="49">
        <v>0.58333333333333337</v>
      </c>
      <c r="N4791" s="18">
        <v>46083</v>
      </c>
      <c r="O4791" s="56">
        <v>0.5</v>
      </c>
      <c r="P4791" s="31" t="str">
        <f>TEXT($L4791, "dddd")</f>
        <v>Sunday</v>
      </c>
      <c r="Q4791" s="39" t="s">
        <v>207</v>
      </c>
      <c r="R4791" s="39">
        <v>0</v>
      </c>
      <c r="S4791" s="1" t="str">
        <f>IF(OR(MONTH(L4791)=12, MONTH(L4791)&lt;=5), "Dry Season", "Wet Season")</f>
        <v>Dry Season</v>
      </c>
      <c r="T4791" s="1">
        <v>1</v>
      </c>
      <c r="U4791" s="1">
        <v>0</v>
      </c>
      <c r="V4791" s="1">
        <v>0</v>
      </c>
      <c r="W4791" s="2">
        <f>IF(ISNUMBER(SEARCH("N/A", X4791)), 0, 1)</f>
        <v>0</v>
      </c>
      <c r="X4791" s="1" t="s">
        <v>44</v>
      </c>
      <c r="Y4791" s="1"/>
      <c r="Z4791" s="1"/>
      <c r="AA4791" s="11" cm="1">
        <f t="array" ref="AA4791">IF(ISBLANK(Y4791), 0, VINCentyInvDistance(F4791,G4791,Y4791,Z4791))</f>
        <v>0</v>
      </c>
      <c r="AB4791" s="1">
        <v>0</v>
      </c>
      <c r="AC4791" s="1">
        <v>0</v>
      </c>
      <c r="AD4791" s="1">
        <v>0</v>
      </c>
      <c r="AE4791" s="1"/>
      <c r="AF4791" s="1"/>
      <c r="AG4791" s="1" t="s">
        <v>731</v>
      </c>
      <c r="AH4791" s="1" t="str">
        <f>TRIM(MID(SUBSTITUTE($H4791,",",REPT(" ",200)),(LEN($H4791)-LEN(SUBSTITUTE($H4791,",",""))-3)*200+1,200))</f>
        <v>Cebu City</v>
      </c>
      <c r="AI4791" s="1" t="str">
        <f>TRIM(MID(SUBSTITUTE($H4791,",",REPT(" ",200)),(LEN($H4791)-LEN(SUBSTITUTE($H4791,",",""))-2)*200+1,200))</f>
        <v>Central Visayas</v>
      </c>
      <c r="AJ4791" s="1" t="s">
        <v>55</v>
      </c>
      <c r="AK4791" t="s">
        <v>16465</v>
      </c>
      <c r="AL4791" s="1">
        <v>5</v>
      </c>
      <c r="AM4791" s="1" t="s">
        <v>15647</v>
      </c>
    </row>
    <row r="4792" spans="1:39" ht="12.75" customHeight="1">
      <c r="A4792" s="1"/>
      <c r="B4792" s="1" t="s">
        <v>16231</v>
      </c>
      <c r="C4792" s="1" t="s">
        <v>16232</v>
      </c>
      <c r="D4792" s="3" t="str">
        <f ca="1">IFERROR(__xludf.DUMMYFUNCTION("PROPER(REGEXEXTRACT(B4767, ""(?:https?:\/\/)?(?:www\.)?([a-zA-Z0-9-]+)\.""))"),"Skyscanner")</f>
        <v>Skyscanner</v>
      </c>
      <c r="E4792" s="1" t="s">
        <v>15780</v>
      </c>
      <c r="F4792" s="1">
        <v>10.332800000000001</v>
      </c>
      <c r="G4792" s="1">
        <v>123.90907</v>
      </c>
      <c r="H4792" s="1" t="s">
        <v>14906</v>
      </c>
      <c r="I4792" s="1" t="s">
        <v>2622</v>
      </c>
      <c r="J4792" s="1">
        <f>IF(K4792="URBAN",1,IF(K4792="SUBURBAN",2,IF(K4792="RURAL",3,"")))</f>
        <v>1</v>
      </c>
      <c r="K4792" s="1" t="s">
        <v>42</v>
      </c>
      <c r="L4792" s="18">
        <v>46082</v>
      </c>
      <c r="M4792" s="49">
        <v>0.625</v>
      </c>
      <c r="N4792" s="18">
        <v>46083</v>
      </c>
      <c r="O4792" s="56">
        <v>0.45833333333333331</v>
      </c>
      <c r="P4792" s="31" t="str">
        <f>TEXT($L4792, "dddd")</f>
        <v>Sunday</v>
      </c>
      <c r="Q4792" s="39" t="s">
        <v>207</v>
      </c>
      <c r="R4792" s="39">
        <v>1744</v>
      </c>
      <c r="S4792" s="1" t="str">
        <f>IF(OR(MONTH(L4792)=12, MONTH(L4792)&lt;=5), "Dry Season", "Wet Season")</f>
        <v>Dry Season</v>
      </c>
      <c r="T4792" s="1">
        <v>1</v>
      </c>
      <c r="U4792" s="1">
        <v>0</v>
      </c>
      <c r="V4792" s="1">
        <v>0</v>
      </c>
      <c r="W4792" s="2">
        <f>IF(ISNUMBER(SEARCH("N/A", X4792)), 0, 1)</f>
        <v>0</v>
      </c>
      <c r="X4792" s="1" t="s">
        <v>44</v>
      </c>
      <c r="Y4792" s="1"/>
      <c r="Z4792" s="1"/>
      <c r="AA4792" s="11" cm="1">
        <f t="array" ref="AA4792">IF(ISBLANK(Y4792), 0, VINCentyInvDistance(F4792,G4792,Y4792,Z4792))</f>
        <v>0</v>
      </c>
      <c r="AB4792" s="1">
        <v>0</v>
      </c>
      <c r="AC4792" s="1">
        <v>0</v>
      </c>
      <c r="AD4792" s="1">
        <v>0</v>
      </c>
      <c r="AE4792" s="1"/>
      <c r="AF4792" s="1"/>
      <c r="AG4792" s="1" t="str">
        <f>TRIM(MID(SUBSTITUTE($H4792,",",REPT(" ",200)),(LEN($H4792)-LEN(SUBSTITUTE($H4792,",",""))-4)*200+1,200))</f>
        <v>Apas</v>
      </c>
      <c r="AH4792" s="1" t="str">
        <f>TRIM(MID(SUBSTITUTE($H4792,",",REPT(" ",200)),(LEN($H4792)-LEN(SUBSTITUTE($H4792,",",""))-3)*200+1,200))</f>
        <v>Cebu City</v>
      </c>
      <c r="AI4792" s="1" t="str">
        <f>TRIM(MID(SUBSTITUTE($H4792,",",REPT(" ",200)),(LEN($H4792)-LEN(SUBSTITUTE($H4792,",",""))-2)*200+1,200))</f>
        <v>Central Visayas</v>
      </c>
      <c r="AJ4792" s="1" t="str">
        <f>TRIM(MID(SUBSTITUTE($H4792,",",REPT(" ",200)),(LEN($H4792)-LEN(SUBSTITUTE($H4792,",",""))-0)*200+1,200))</f>
        <v>Philippines</v>
      </c>
      <c r="AL4792" s="1">
        <v>5</v>
      </c>
      <c r="AM4792" s="1" t="s">
        <v>16233</v>
      </c>
    </row>
    <row r="4793" spans="1:39" ht="12.75" customHeight="1">
      <c r="A4793" s="1"/>
      <c r="B4793" s="1" t="s">
        <v>16234</v>
      </c>
      <c r="C4793" s="1" t="s">
        <v>16235</v>
      </c>
      <c r="D4793" s="3" t="str">
        <f ca="1">IFERROR(__xludf.DUMMYFUNCTION("PROPER(REGEXEXTRACT(B4768, ""(?:https?:\/\/)?(?:www\.)?([a-zA-Z0-9-]+)\.""))"),"Skyscanner")</f>
        <v>Skyscanner</v>
      </c>
      <c r="E4793" s="1" t="s">
        <v>15765</v>
      </c>
      <c r="F4793" s="1">
        <v>10.332420000000001</v>
      </c>
      <c r="G4793" s="1">
        <v>123.90634</v>
      </c>
      <c r="H4793" s="1" t="s">
        <v>15598</v>
      </c>
      <c r="I4793" s="1" t="s">
        <v>2622</v>
      </c>
      <c r="J4793" s="1">
        <f>IF(K4793="URBAN",1,IF(K4793="SUBURBAN",2,IF(K4793="RURAL",3,"")))</f>
        <v>1</v>
      </c>
      <c r="K4793" s="1" t="s">
        <v>42</v>
      </c>
      <c r="L4793" s="18">
        <v>46082</v>
      </c>
      <c r="M4793" s="49">
        <v>0.58333333333333337</v>
      </c>
      <c r="N4793" s="18">
        <v>46083</v>
      </c>
      <c r="O4793" s="56">
        <v>0.5</v>
      </c>
      <c r="P4793" s="31" t="str">
        <f>TEXT($L4793, "dddd")</f>
        <v>Sunday</v>
      </c>
      <c r="Q4793" s="39" t="s">
        <v>207</v>
      </c>
      <c r="R4793" s="39">
        <v>1672</v>
      </c>
      <c r="S4793" s="1" t="str">
        <f>IF(OR(MONTH(L4793)=12, MONTH(L4793)&lt;=5), "Dry Season", "Wet Season")</f>
        <v>Dry Season</v>
      </c>
      <c r="T4793" s="1">
        <v>1</v>
      </c>
      <c r="U4793" s="1">
        <v>0</v>
      </c>
      <c r="V4793" s="1">
        <v>0</v>
      </c>
      <c r="W4793" s="2">
        <f>IF(ISNUMBER(SEARCH("N/A", X4793)), 0, 1)</f>
        <v>0</v>
      </c>
      <c r="X4793" s="1" t="s">
        <v>44</v>
      </c>
      <c r="Y4793" s="1"/>
      <c r="Z4793" s="1"/>
      <c r="AA4793" s="11" cm="1">
        <f t="array" ref="AA4793">IF(ISBLANK(Y4793), 0, VINCentyInvDistance(F4793,G4793,Y4793,Z4793))</f>
        <v>0</v>
      </c>
      <c r="AB4793" s="1">
        <v>0</v>
      </c>
      <c r="AC4793" s="1">
        <v>0</v>
      </c>
      <c r="AD4793" s="1">
        <v>0</v>
      </c>
      <c r="AE4793" s="1"/>
      <c r="AF4793" s="1"/>
      <c r="AG4793" s="1" t="str">
        <f>TRIM(MID(SUBSTITUTE($H4793,",",REPT(" ",200)),(LEN($H4793)-LEN(SUBSTITUTE($H4793,",",""))-4)*200+1,200))</f>
        <v>Apas</v>
      </c>
      <c r="AH4793" s="1" t="str">
        <f>TRIM(MID(SUBSTITUTE($H4793,",",REPT(" ",200)),(LEN($H4793)-LEN(SUBSTITUTE($H4793,",",""))-3)*200+1,200))</f>
        <v>Cebu City</v>
      </c>
      <c r="AI4793" s="1" t="str">
        <f>TRIM(MID(SUBSTITUTE($H4793,",",REPT(" ",200)),(LEN($H4793)-LEN(SUBSTITUTE($H4793,",",""))-2)*200+1,200))</f>
        <v>Central Visayas</v>
      </c>
      <c r="AJ4793" s="1" t="str">
        <f>TRIM(MID(SUBSTITUTE($H4793,",",REPT(" ",200)),(LEN($H4793)-LEN(SUBSTITUTE($H4793,",",""))-0)*200+1,200))</f>
        <v>Philippines</v>
      </c>
      <c r="AK4793" t="s">
        <v>16463</v>
      </c>
      <c r="AL4793" s="2">
        <v>0</v>
      </c>
      <c r="AM4793" s="1" t="s">
        <v>16236</v>
      </c>
    </row>
    <row r="4794" spans="1:39" ht="12.75" customHeight="1">
      <c r="A4794" s="1"/>
      <c r="B4794" s="1" t="s">
        <v>16237</v>
      </c>
      <c r="C4794" s="1" t="s">
        <v>16238</v>
      </c>
      <c r="D4794" s="3" t="str">
        <f ca="1">IFERROR(__xludf.DUMMYFUNCTION("PROPER(REGEXEXTRACT(B4769, ""(?:https?:\/\/)?(?:www\.)?([a-zA-Z0-9-]+)\.""))"),"Skyscanner")</f>
        <v>Skyscanner</v>
      </c>
      <c r="E4794" s="1" t="s">
        <v>15780</v>
      </c>
      <c r="F4794" s="1">
        <v>10.332800000000001</v>
      </c>
      <c r="G4794" s="1">
        <v>123.90907</v>
      </c>
      <c r="H4794" s="1" t="s">
        <v>14906</v>
      </c>
      <c r="I4794" s="1" t="s">
        <v>2622</v>
      </c>
      <c r="J4794" s="1">
        <f>IF(K4794="URBAN",1,IF(K4794="SUBURBAN",2,IF(K4794="RURAL",3,"")))</f>
        <v>1</v>
      </c>
      <c r="K4794" s="1" t="s">
        <v>42</v>
      </c>
      <c r="L4794" s="18">
        <v>46082</v>
      </c>
      <c r="M4794" s="49">
        <v>0.625</v>
      </c>
      <c r="N4794" s="18">
        <v>46083</v>
      </c>
      <c r="O4794" s="56">
        <v>0.45833333333333331</v>
      </c>
      <c r="P4794" s="31" t="str">
        <f>TEXT($L4794, "dddd")</f>
        <v>Sunday</v>
      </c>
      <c r="Q4794" s="39" t="s">
        <v>43</v>
      </c>
      <c r="R4794" s="39">
        <v>2418</v>
      </c>
      <c r="S4794" s="1" t="str">
        <f>IF(OR(MONTH(L4794)=12, MONTH(L4794)&lt;=5), "Dry Season", "Wet Season")</f>
        <v>Dry Season</v>
      </c>
      <c r="T4794" s="1">
        <v>1</v>
      </c>
      <c r="U4794" s="1">
        <v>0</v>
      </c>
      <c r="V4794" s="1">
        <v>0</v>
      </c>
      <c r="W4794" s="2">
        <f>IF(ISNUMBER(SEARCH("N/A", X4794)), 0, 1)</f>
        <v>0</v>
      </c>
      <c r="X4794" s="1" t="s">
        <v>44</v>
      </c>
      <c r="Y4794" s="1"/>
      <c r="Z4794" s="1"/>
      <c r="AA4794" s="11" cm="1">
        <f t="array" ref="AA4794">IF(ISBLANK(Y4794), 0, VINCentyInvDistance(F4794,G4794,Y4794,Z4794))</f>
        <v>0</v>
      </c>
      <c r="AB4794" s="1">
        <v>0</v>
      </c>
      <c r="AC4794" s="1">
        <v>0</v>
      </c>
      <c r="AD4794" s="1">
        <v>0</v>
      </c>
      <c r="AE4794" s="1"/>
      <c r="AF4794" s="1"/>
      <c r="AG4794" s="1" t="str">
        <f>TRIM(MID(SUBSTITUTE($H4794,",",REPT(" ",200)),(LEN($H4794)-LEN(SUBSTITUTE($H4794,",",""))-4)*200+1,200))</f>
        <v>Apas</v>
      </c>
      <c r="AH4794" s="1" t="str">
        <f>TRIM(MID(SUBSTITUTE($H4794,",",REPT(" ",200)),(LEN($H4794)-LEN(SUBSTITUTE($H4794,",",""))-3)*200+1,200))</f>
        <v>Cebu City</v>
      </c>
      <c r="AI4794" s="1" t="str">
        <f>TRIM(MID(SUBSTITUTE($H4794,",",REPT(" ",200)),(LEN($H4794)-LEN(SUBSTITUTE($H4794,",",""))-2)*200+1,200))</f>
        <v>Central Visayas</v>
      </c>
      <c r="AJ4794" s="1" t="str">
        <f>TRIM(MID(SUBSTITUTE($H4794,",",REPT(" ",200)),(LEN($H4794)-LEN(SUBSTITUTE($H4794,",",""))-0)*200+1,200))</f>
        <v>Philippines</v>
      </c>
      <c r="AK4794" t="s">
        <v>16465</v>
      </c>
      <c r="AL4794" s="2">
        <v>0</v>
      </c>
      <c r="AM4794" s="1" t="s">
        <v>16239</v>
      </c>
    </row>
    <row r="4795" spans="1:39" ht="12.75" customHeight="1">
      <c r="A4795" s="1"/>
      <c r="B4795" s="1" t="s">
        <v>16240</v>
      </c>
      <c r="C4795" s="1" t="s">
        <v>16241</v>
      </c>
      <c r="D4795" s="3" t="str">
        <f ca="1">IFERROR(__xludf.DUMMYFUNCTION("PROPER(REGEXEXTRACT(B4770, ""(?:https?:\/\/)?(?:www\.)?([a-zA-Z0-9-]+)\.""))"),"Skyscanner")</f>
        <v>Skyscanner</v>
      </c>
      <c r="E4795" s="1" t="s">
        <v>15780</v>
      </c>
      <c r="F4795" s="1">
        <v>10.332800000000001</v>
      </c>
      <c r="G4795" s="1">
        <v>123.90907</v>
      </c>
      <c r="H4795" s="1" t="s">
        <v>14906</v>
      </c>
      <c r="I4795" s="1" t="s">
        <v>2622</v>
      </c>
      <c r="J4795" s="1">
        <f>IF(K4795="URBAN",1,IF(K4795="SUBURBAN",2,IF(K4795="RURAL",3,"")))</f>
        <v>1</v>
      </c>
      <c r="K4795" s="1" t="s">
        <v>42</v>
      </c>
      <c r="L4795" s="18">
        <v>46082</v>
      </c>
      <c r="M4795" s="49">
        <v>0.58333333333333337</v>
      </c>
      <c r="N4795" s="18">
        <v>46083</v>
      </c>
      <c r="O4795" s="56">
        <v>0.5</v>
      </c>
      <c r="P4795" s="31" t="str">
        <f>TEXT($L4795, "dddd")</f>
        <v>Sunday</v>
      </c>
      <c r="Q4795" s="39" t="s">
        <v>207</v>
      </c>
      <c r="R4795" s="39">
        <v>2470</v>
      </c>
      <c r="S4795" s="1" t="str">
        <f>IF(OR(MONTH(L4795)=12, MONTH(L4795)&lt;=5), "Dry Season", "Wet Season")</f>
        <v>Dry Season</v>
      </c>
      <c r="T4795" s="1">
        <v>1</v>
      </c>
      <c r="U4795" s="1">
        <v>0</v>
      </c>
      <c r="V4795" s="1">
        <v>0</v>
      </c>
      <c r="W4795" s="2">
        <f>IF(ISNUMBER(SEARCH("N/A", X4795)), 0, 1)</f>
        <v>0</v>
      </c>
      <c r="X4795" s="1" t="s">
        <v>44</v>
      </c>
      <c r="Y4795" s="1"/>
      <c r="Z4795" s="1"/>
      <c r="AA4795" s="11" cm="1">
        <f t="array" ref="AA4795">IF(ISBLANK(Y4795), 0, VINCentyInvDistance(F4795,G4795,Y4795,Z4795))</f>
        <v>0</v>
      </c>
      <c r="AB4795" s="1">
        <v>0</v>
      </c>
      <c r="AC4795" s="1">
        <v>0</v>
      </c>
      <c r="AD4795" s="1">
        <v>0</v>
      </c>
      <c r="AE4795" s="1"/>
      <c r="AF4795" s="1"/>
      <c r="AG4795" s="1" t="str">
        <f>TRIM(MID(SUBSTITUTE($H4795,",",REPT(" ",200)),(LEN($H4795)-LEN(SUBSTITUTE($H4795,",",""))-4)*200+1,200))</f>
        <v>Apas</v>
      </c>
      <c r="AH4795" s="1" t="str">
        <f>TRIM(MID(SUBSTITUTE($H4795,",",REPT(" ",200)),(LEN($H4795)-LEN(SUBSTITUTE($H4795,",",""))-3)*200+1,200))</f>
        <v>Cebu City</v>
      </c>
      <c r="AI4795" s="1" t="str">
        <f>TRIM(MID(SUBSTITUTE($H4795,",",REPT(" ",200)),(LEN($H4795)-LEN(SUBSTITUTE($H4795,",",""))-2)*200+1,200))</f>
        <v>Central Visayas</v>
      </c>
      <c r="AJ4795" s="1" t="str">
        <f>TRIM(MID(SUBSTITUTE($H4795,",",REPT(" ",200)),(LEN($H4795)-LEN(SUBSTITUTE($H4795,",",""))-0)*200+1,200))</f>
        <v>Philippines</v>
      </c>
      <c r="AL4795" s="1">
        <v>4</v>
      </c>
      <c r="AM4795" s="1" t="s">
        <v>16242</v>
      </c>
    </row>
    <row r="4796" spans="1:39" ht="12.75" customHeight="1">
      <c r="A4796" s="1"/>
      <c r="B4796" s="1" t="s">
        <v>16243</v>
      </c>
      <c r="C4796" s="1" t="s">
        <v>16244</v>
      </c>
      <c r="D4796" s="3" t="str">
        <f ca="1">IFERROR(__xludf.DUMMYFUNCTION("PROPER(REGEXEXTRACT(B4771, ""(?:https?:\/\/)?(?:www\.)?([a-zA-Z0-9-]+)\.""))"),"Skyscanner")</f>
        <v>Skyscanner</v>
      </c>
      <c r="E4796" s="1" t="s">
        <v>16107</v>
      </c>
      <c r="F4796" s="1">
        <v>10.33202</v>
      </c>
      <c r="G4796" s="1">
        <v>123.90827</v>
      </c>
      <c r="H4796" s="1" t="s">
        <v>14984</v>
      </c>
      <c r="I4796" s="1" t="s">
        <v>2622</v>
      </c>
      <c r="J4796" s="1">
        <f>IF(K4796="URBAN",1,IF(K4796="SUBURBAN",2,IF(K4796="RURAL",3,"")))</f>
        <v>1</v>
      </c>
      <c r="K4796" s="1" t="s">
        <v>42</v>
      </c>
      <c r="L4796" s="18">
        <v>46082</v>
      </c>
      <c r="M4796" s="49">
        <v>0.625</v>
      </c>
      <c r="N4796" s="18">
        <v>46083</v>
      </c>
      <c r="O4796" s="56">
        <v>0.45833333333333331</v>
      </c>
      <c r="P4796" s="31" t="str">
        <f>TEXT($L4796, "dddd")</f>
        <v>Sunday</v>
      </c>
      <c r="Q4796" s="39" t="s">
        <v>43</v>
      </c>
      <c r="R4796" s="39">
        <v>1899</v>
      </c>
      <c r="S4796" s="1" t="str">
        <f>IF(OR(MONTH(L4796)=12, MONTH(L4796)&lt;=5), "Dry Season", "Wet Season")</f>
        <v>Dry Season</v>
      </c>
      <c r="T4796" s="1">
        <v>1</v>
      </c>
      <c r="U4796" s="1">
        <v>0</v>
      </c>
      <c r="V4796" s="1">
        <v>0</v>
      </c>
      <c r="W4796" s="2">
        <f>IF(ISNUMBER(SEARCH("N/A", X4796)), 0, 1)</f>
        <v>0</v>
      </c>
      <c r="X4796" s="1" t="s">
        <v>44</v>
      </c>
      <c r="Y4796" s="1"/>
      <c r="Z4796" s="1"/>
      <c r="AA4796" s="11" cm="1">
        <f t="array" ref="AA4796">IF(ISBLANK(Y4796), 0, VINCentyInvDistance(F4796,G4796,Y4796,Z4796))</f>
        <v>0</v>
      </c>
      <c r="AB4796" s="1">
        <v>0</v>
      </c>
      <c r="AC4796" s="1">
        <v>0</v>
      </c>
      <c r="AD4796" s="1">
        <v>0</v>
      </c>
      <c r="AE4796" s="1"/>
      <c r="AF4796" s="1"/>
      <c r="AG4796" s="1" t="str">
        <f>TRIM(MID(SUBSTITUTE($H4796,",",REPT(" ",200)),(LEN($H4796)-LEN(SUBSTITUTE($H4796,",",""))-4)*200+1,200))</f>
        <v>Apas</v>
      </c>
      <c r="AH4796" s="1" t="str">
        <f>TRIM(MID(SUBSTITUTE($H4796,",",REPT(" ",200)),(LEN($H4796)-LEN(SUBSTITUTE($H4796,",",""))-3)*200+1,200))</f>
        <v>Cebu City</v>
      </c>
      <c r="AI4796" s="1" t="str">
        <f>TRIM(MID(SUBSTITUTE($H4796,",",REPT(" ",200)),(LEN($H4796)-LEN(SUBSTITUTE($H4796,",",""))-2)*200+1,200))</f>
        <v>Central Visayas</v>
      </c>
      <c r="AJ4796" s="1" t="str">
        <f>TRIM(MID(SUBSTITUTE($H4796,",",REPT(" ",200)),(LEN($H4796)-LEN(SUBSTITUTE($H4796,",",""))-0)*200+1,200))</f>
        <v>Philippines</v>
      </c>
      <c r="AK4796" t="s">
        <v>16463</v>
      </c>
      <c r="AL4796" s="2">
        <v>0</v>
      </c>
      <c r="AM4796" s="1" t="s">
        <v>16245</v>
      </c>
    </row>
    <row r="4797" spans="1:39" ht="12.75" customHeight="1">
      <c r="A4797" s="1"/>
      <c r="B4797" s="1" t="s">
        <v>16246</v>
      </c>
      <c r="C4797" s="1" t="s">
        <v>16247</v>
      </c>
      <c r="D4797" s="3" t="str">
        <f ca="1">IFERROR(__xludf.DUMMYFUNCTION("PROPER(REGEXEXTRACT(B4772, ""(?:https?:\/\/)?(?:www\.)?([a-zA-Z0-9-]+)\.""))"),"Skyscanner")</f>
        <v>Skyscanner</v>
      </c>
      <c r="E4797" s="1" t="s">
        <v>15780</v>
      </c>
      <c r="F4797" s="1">
        <v>10.332800000000001</v>
      </c>
      <c r="G4797" s="1">
        <v>123.90907</v>
      </c>
      <c r="H4797" s="1" t="s">
        <v>14906</v>
      </c>
      <c r="I4797" s="1" t="s">
        <v>2622</v>
      </c>
      <c r="J4797" s="1">
        <f>IF(K4797="URBAN",1,IF(K4797="SUBURBAN",2,IF(K4797="RURAL",3,"")))</f>
        <v>1</v>
      </c>
      <c r="K4797" s="1" t="s">
        <v>42</v>
      </c>
      <c r="L4797" s="18">
        <v>46082</v>
      </c>
      <c r="M4797" s="49">
        <v>0.58333333333333337</v>
      </c>
      <c r="N4797" s="18">
        <v>46083</v>
      </c>
      <c r="O4797" s="56">
        <v>0.5</v>
      </c>
      <c r="P4797" s="31" t="str">
        <f>TEXT($L4797, "dddd")</f>
        <v>Sunday</v>
      </c>
      <c r="Q4797" s="39" t="s">
        <v>43</v>
      </c>
      <c r="R4797" s="39">
        <v>0</v>
      </c>
      <c r="S4797" s="1" t="str">
        <f>IF(OR(MONTH(L4797)=12, MONTH(L4797)&lt;=5), "Dry Season", "Wet Season")</f>
        <v>Dry Season</v>
      </c>
      <c r="T4797" s="1">
        <v>1</v>
      </c>
      <c r="U4797" s="1">
        <v>0</v>
      </c>
      <c r="V4797" s="1">
        <v>0</v>
      </c>
      <c r="W4797" s="2">
        <f>IF(ISNUMBER(SEARCH("N/A", X4797)), 0, 1)</f>
        <v>0</v>
      </c>
      <c r="X4797" s="1" t="s">
        <v>44</v>
      </c>
      <c r="Y4797" s="1"/>
      <c r="Z4797" s="1"/>
      <c r="AA4797" s="11" cm="1">
        <f t="array" ref="AA4797">IF(ISBLANK(Y4797), 0, VINCentyInvDistance(F4797,G4797,Y4797,Z4797))</f>
        <v>0</v>
      </c>
      <c r="AB4797" s="1">
        <v>0</v>
      </c>
      <c r="AC4797" s="1">
        <v>0</v>
      </c>
      <c r="AD4797" s="1">
        <v>0</v>
      </c>
      <c r="AE4797" s="1"/>
      <c r="AF4797" s="1"/>
      <c r="AG4797" s="1" t="s">
        <v>731</v>
      </c>
      <c r="AH4797" s="1" t="str">
        <f>TRIM(MID(SUBSTITUTE($H4797,",",REPT(" ",200)),(LEN($H4797)-LEN(SUBSTITUTE($H4797,",",""))-3)*200+1,200))</f>
        <v>Cebu City</v>
      </c>
      <c r="AI4797" s="1" t="str">
        <f>TRIM(MID(SUBSTITUTE($H4797,",",REPT(" ",200)),(LEN($H4797)-LEN(SUBSTITUTE($H4797,",",""))-2)*200+1,200))</f>
        <v>Central Visayas</v>
      </c>
      <c r="AJ4797" s="1" t="s">
        <v>55</v>
      </c>
      <c r="AK4797" t="s">
        <v>16465</v>
      </c>
      <c r="AL4797" s="2">
        <v>0</v>
      </c>
      <c r="AM4797" s="1" t="s">
        <v>16248</v>
      </c>
    </row>
    <row r="4798" spans="1:39" ht="12.75" customHeight="1">
      <c r="A4798" s="1"/>
      <c r="B4798" s="1" t="s">
        <v>16249</v>
      </c>
      <c r="C4798" s="1" t="s">
        <v>16250</v>
      </c>
      <c r="D4798" s="3" t="str">
        <f ca="1">IFERROR(__xludf.DUMMYFUNCTION("PROPER(REGEXEXTRACT(B4773, ""(?:https?:\/\/)?(?:www\.)?([a-zA-Z0-9-]+)\.""))"),"Skyscanner")</f>
        <v>Skyscanner</v>
      </c>
      <c r="E4798" s="1" t="s">
        <v>16251</v>
      </c>
      <c r="F4798" s="1">
        <v>10.33253</v>
      </c>
      <c r="G4798" s="1">
        <v>123.90608</v>
      </c>
      <c r="H4798" s="1" t="s">
        <v>15598</v>
      </c>
      <c r="I4798" s="1" t="s">
        <v>2622</v>
      </c>
      <c r="J4798" s="1">
        <f>IF(K4798="URBAN",1,IF(K4798="SUBURBAN",2,IF(K4798="RURAL",3,"")))</f>
        <v>1</v>
      </c>
      <c r="K4798" s="1" t="s">
        <v>42</v>
      </c>
      <c r="L4798" s="18">
        <v>46082</v>
      </c>
      <c r="M4798" s="49">
        <v>0.625</v>
      </c>
      <c r="N4798" s="18">
        <v>46083</v>
      </c>
      <c r="O4798" s="56">
        <v>0.5</v>
      </c>
      <c r="P4798" s="31" t="str">
        <f>TEXT($L4798, "dddd")</f>
        <v>Sunday</v>
      </c>
      <c r="Q4798" s="39" t="s">
        <v>207</v>
      </c>
      <c r="R4798" s="39">
        <v>1561</v>
      </c>
      <c r="S4798" s="1" t="str">
        <f>IF(OR(MONTH(L4798)=12, MONTH(L4798)&lt;=5), "Dry Season", "Wet Season")</f>
        <v>Dry Season</v>
      </c>
      <c r="T4798" s="1">
        <v>1</v>
      </c>
      <c r="U4798" s="1">
        <v>0</v>
      </c>
      <c r="V4798" s="1">
        <v>0</v>
      </c>
      <c r="W4798" s="2">
        <f>IF(ISNUMBER(SEARCH("N/A", X4798)), 0, 1)</f>
        <v>0</v>
      </c>
      <c r="X4798" s="1" t="s">
        <v>44</v>
      </c>
      <c r="Y4798" s="1"/>
      <c r="Z4798" s="1"/>
      <c r="AA4798" s="11" cm="1">
        <f t="array" ref="AA4798">IF(ISBLANK(Y4798), 0, VINCentyInvDistance(F4798,G4798,Y4798,Z4798))</f>
        <v>0</v>
      </c>
      <c r="AB4798" s="1">
        <v>0</v>
      </c>
      <c r="AC4798" s="1">
        <v>0</v>
      </c>
      <c r="AD4798" s="1">
        <v>0</v>
      </c>
      <c r="AE4798" s="1"/>
      <c r="AF4798" s="1"/>
      <c r="AG4798" s="1" t="str">
        <f>TRIM(MID(SUBSTITUTE($H4798,",",REPT(" ",200)),(LEN($H4798)-LEN(SUBSTITUTE($H4798,",",""))-4)*200+1,200))</f>
        <v>Apas</v>
      </c>
      <c r="AH4798" s="1" t="str">
        <f>TRIM(MID(SUBSTITUTE($H4798,",",REPT(" ",200)),(LEN($H4798)-LEN(SUBSTITUTE($H4798,",",""))-3)*200+1,200))</f>
        <v>Cebu City</v>
      </c>
      <c r="AI4798" s="1" t="str">
        <f>TRIM(MID(SUBSTITUTE($H4798,",",REPT(" ",200)),(LEN($H4798)-LEN(SUBSTITUTE($H4798,",",""))-2)*200+1,200))</f>
        <v>Central Visayas</v>
      </c>
      <c r="AJ4798" s="1" t="str">
        <f>TRIM(MID(SUBSTITUTE($H4798,",",REPT(" ",200)),(LEN($H4798)-LEN(SUBSTITUTE($H4798,",",""))-0)*200+1,200))</f>
        <v>Philippines</v>
      </c>
      <c r="AK4798" t="s">
        <v>16463</v>
      </c>
      <c r="AL4798" s="2">
        <v>0</v>
      </c>
      <c r="AM4798" s="1" t="s">
        <v>16252</v>
      </c>
    </row>
    <row r="4799" spans="1:39" ht="12.75" customHeight="1">
      <c r="A4799" s="1"/>
      <c r="B4799" s="1" t="s">
        <v>16253</v>
      </c>
      <c r="C4799" s="1" t="s">
        <v>16254</v>
      </c>
      <c r="D4799" s="3" t="str">
        <f ca="1">IFERROR(__xludf.DUMMYFUNCTION("PROPER(REGEXEXTRACT(B4774, ""(?:https?:\/\/)?(?:www\.)?([a-zA-Z0-9-]+)\.""))"),"Skyscanner")</f>
        <v>Skyscanner</v>
      </c>
      <c r="E4799" s="1" t="s">
        <v>16255</v>
      </c>
      <c r="F4799" s="1">
        <v>10.32732</v>
      </c>
      <c r="G4799" s="1">
        <v>123.90179000000001</v>
      </c>
      <c r="H4799" s="1" t="s">
        <v>16256</v>
      </c>
      <c r="I4799" s="1" t="s">
        <v>2622</v>
      </c>
      <c r="J4799" s="1">
        <f>IF(K4799="URBAN",1,IF(K4799="SUBURBAN",2,IF(K4799="RURAL",3,"")))</f>
        <v>1</v>
      </c>
      <c r="K4799" s="1" t="s">
        <v>42</v>
      </c>
      <c r="L4799" s="18">
        <v>46082</v>
      </c>
      <c r="M4799" s="49">
        <v>0.625</v>
      </c>
      <c r="N4799" s="18">
        <v>46083</v>
      </c>
      <c r="O4799" s="56">
        <v>0.5</v>
      </c>
      <c r="P4799" s="31" t="str">
        <f>TEXT($L4799, "dddd")</f>
        <v>Sunday</v>
      </c>
      <c r="Q4799" s="39" t="s">
        <v>43</v>
      </c>
      <c r="R4799" s="39">
        <v>0</v>
      </c>
      <c r="S4799" s="1" t="str">
        <f>IF(OR(MONTH(L4799)=12, MONTH(L4799)&lt;=5), "Dry Season", "Wet Season")</f>
        <v>Dry Season</v>
      </c>
      <c r="T4799" s="1">
        <v>1</v>
      </c>
      <c r="U4799" s="1">
        <v>0</v>
      </c>
      <c r="V4799" s="1">
        <v>0</v>
      </c>
      <c r="W4799" s="2">
        <f>IF(ISNUMBER(SEARCH("N/A", X4799)), 0, 1)</f>
        <v>0</v>
      </c>
      <c r="X4799" s="1" t="s">
        <v>44</v>
      </c>
      <c r="Y4799" s="1"/>
      <c r="Z4799" s="1"/>
      <c r="AA4799" s="11" cm="1">
        <f t="array" ref="AA4799">IF(ISBLANK(Y4799), 0, VINCentyInvDistance(F4799,G4799,Y4799,Z4799))</f>
        <v>0</v>
      </c>
      <c r="AB4799" s="1">
        <v>0</v>
      </c>
      <c r="AC4799" s="1">
        <v>0</v>
      </c>
      <c r="AD4799" s="1">
        <v>0</v>
      </c>
      <c r="AE4799" s="1"/>
      <c r="AF4799" s="1"/>
      <c r="AG4799" s="1" t="s">
        <v>731</v>
      </c>
      <c r="AH4799" s="1" t="str">
        <f>TRIM(MID(SUBSTITUTE($H4799,",",REPT(" ",200)),(LEN($H4799)-LEN(SUBSTITUTE($H4799,",",""))-3)*200+1,200))</f>
        <v>Cebu City</v>
      </c>
      <c r="AI4799" s="1" t="str">
        <f>TRIM(MID(SUBSTITUTE($H4799,",",REPT(" ",200)),(LEN($H4799)-LEN(SUBSTITUTE($H4799,",",""))-2)*200+1,200))</f>
        <v>Central Visayas</v>
      </c>
      <c r="AJ4799" s="1" t="s">
        <v>55</v>
      </c>
      <c r="AK4799" t="s">
        <v>16465</v>
      </c>
      <c r="AL4799" s="2">
        <v>0</v>
      </c>
      <c r="AM4799" s="1" t="s">
        <v>16257</v>
      </c>
    </row>
    <row r="4800" spans="1:39" ht="12.75" customHeight="1">
      <c r="A4800" s="1"/>
      <c r="B4800" s="1" t="s">
        <v>16258</v>
      </c>
      <c r="C4800" s="1" t="s">
        <v>16259</v>
      </c>
      <c r="D4800" s="3" t="str">
        <f ca="1">IFERROR(__xludf.DUMMYFUNCTION("PROPER(REGEXEXTRACT(B4775, ""(?:https?:\/\/)?(?:www\.)?([a-zA-Z0-9-]+)\.""))"),"Skyscanner")</f>
        <v>Skyscanner</v>
      </c>
      <c r="E4800" s="1" t="s">
        <v>15922</v>
      </c>
      <c r="F4800" s="1">
        <v>10.31601</v>
      </c>
      <c r="G4800" s="1">
        <v>123.90525</v>
      </c>
      <c r="H4800" s="1" t="s">
        <v>15363</v>
      </c>
      <c r="I4800" s="1" t="s">
        <v>2622</v>
      </c>
      <c r="J4800" s="1">
        <f>IF(K4800="URBAN",1,IF(K4800="SUBURBAN",2,IF(K4800="RURAL",3,"")))</f>
        <v>1</v>
      </c>
      <c r="K4800" s="1" t="s">
        <v>42</v>
      </c>
      <c r="L4800" s="18">
        <v>46082</v>
      </c>
      <c r="M4800" s="49">
        <v>0.625</v>
      </c>
      <c r="N4800" s="18">
        <v>46083</v>
      </c>
      <c r="O4800" s="56">
        <v>0.5</v>
      </c>
      <c r="P4800" s="31" t="str">
        <f>TEXT($L4800, "dddd")</f>
        <v>Sunday</v>
      </c>
      <c r="Q4800" s="39" t="s">
        <v>43</v>
      </c>
      <c r="R4800" s="39">
        <v>3672</v>
      </c>
      <c r="S4800" s="1" t="str">
        <f>IF(OR(MONTH(L4800)=12, MONTH(L4800)&lt;=5), "Dry Season", "Wet Season")</f>
        <v>Dry Season</v>
      </c>
      <c r="T4800" s="1">
        <v>1</v>
      </c>
      <c r="U4800" s="1">
        <v>0</v>
      </c>
      <c r="V4800" s="1">
        <v>0</v>
      </c>
      <c r="W4800" s="2">
        <f>IF(ISNUMBER(SEARCH("N/A", X4800)), 0, 1)</f>
        <v>0</v>
      </c>
      <c r="X4800" s="1" t="s">
        <v>44</v>
      </c>
      <c r="Y4800" s="1"/>
      <c r="Z4800" s="1"/>
      <c r="AA4800" s="11" cm="1">
        <f t="array" ref="AA4800">IF(ISBLANK(Y4800), 0, VINCentyInvDistance(F4800,G4800,Y4800,Z4800))</f>
        <v>0</v>
      </c>
      <c r="AB4800" s="1">
        <v>0</v>
      </c>
      <c r="AC4800" s="1">
        <v>0</v>
      </c>
      <c r="AD4800" s="1">
        <v>0</v>
      </c>
      <c r="AE4800" s="1"/>
      <c r="AF4800" s="1"/>
      <c r="AG4800" s="1" t="str">
        <f>TRIM(MID(SUBSTITUTE($H4800,",",REPT(" ",200)),(LEN($H4800)-LEN(SUBSTITUTE($H4800,",",""))-4)*200+1,200))</f>
        <v>Luz</v>
      </c>
      <c r="AH4800" s="1" t="str">
        <f>TRIM(MID(SUBSTITUTE($H4800,",",REPT(" ",200)),(LEN($H4800)-LEN(SUBSTITUTE($H4800,",",""))-3)*200+1,200))</f>
        <v>Cebu City</v>
      </c>
      <c r="AI4800" s="1" t="str">
        <f>TRIM(MID(SUBSTITUTE($H4800,",",REPT(" ",200)),(LEN($H4800)-LEN(SUBSTITUTE($H4800,",",""))-2)*200+1,200))</f>
        <v>Central Visayas</v>
      </c>
      <c r="AJ4800" s="1" t="str">
        <f>TRIM(MID(SUBSTITUTE($H4800,",",REPT(" ",200)),(LEN($H4800)-LEN(SUBSTITUTE($H4800,",",""))-0)*200+1,200))</f>
        <v>Philippines</v>
      </c>
      <c r="AK4800" t="s">
        <v>16465</v>
      </c>
      <c r="AL4800" s="2">
        <v>0</v>
      </c>
      <c r="AM4800" s="1" t="s">
        <v>16260</v>
      </c>
    </row>
    <row r="4801" spans="1:39" ht="12.75" customHeight="1">
      <c r="A4801" s="1"/>
      <c r="B4801" s="1" t="s">
        <v>16261</v>
      </c>
      <c r="C4801" s="1" t="s">
        <v>16262</v>
      </c>
      <c r="D4801" s="3" t="str">
        <f ca="1">IFERROR(__xludf.DUMMYFUNCTION("PROPER(REGEXEXTRACT(B4776, ""(?:https?:\/\/)?(?:www\.)?([a-zA-Z0-9-]+)\.""))"),"Skyscanner")</f>
        <v>Skyscanner</v>
      </c>
      <c r="E4801" s="1" t="s">
        <v>16263</v>
      </c>
      <c r="F4801" s="1">
        <v>10.31854</v>
      </c>
      <c r="G4801" s="1">
        <v>123.89317</v>
      </c>
      <c r="H4801" s="1" t="s">
        <v>16264</v>
      </c>
      <c r="I4801" s="1" t="s">
        <v>2622</v>
      </c>
      <c r="J4801" s="1">
        <f>IF(K4801="URBAN",1,IF(K4801="SUBURBAN",2,IF(K4801="RURAL",3,"")))</f>
        <v>1</v>
      </c>
      <c r="K4801" s="1" t="s">
        <v>42</v>
      </c>
      <c r="L4801" s="18">
        <v>46082</v>
      </c>
      <c r="M4801" s="49">
        <v>0.625</v>
      </c>
      <c r="N4801" s="18">
        <v>46083</v>
      </c>
      <c r="O4801" s="56">
        <v>0.5</v>
      </c>
      <c r="P4801" s="31" t="str">
        <f>TEXT($L4801, "dddd")</f>
        <v>Sunday</v>
      </c>
      <c r="Q4801" s="39" t="s">
        <v>43</v>
      </c>
      <c r="R4801" s="39">
        <v>1102</v>
      </c>
      <c r="S4801" s="1" t="str">
        <f>IF(OR(MONTH(L4801)=12, MONTH(L4801)&lt;=5), "Dry Season", "Wet Season")</f>
        <v>Dry Season</v>
      </c>
      <c r="T4801" s="1">
        <v>1</v>
      </c>
      <c r="U4801" s="1">
        <v>0</v>
      </c>
      <c r="V4801" s="1">
        <v>0</v>
      </c>
      <c r="W4801" s="2">
        <f>IF(ISNUMBER(SEARCH("N/A", X4801)), 0, 1)</f>
        <v>0</v>
      </c>
      <c r="X4801" s="1" t="s">
        <v>44</v>
      </c>
      <c r="Y4801" s="1"/>
      <c r="Z4801" s="1"/>
      <c r="AA4801" s="11" cm="1">
        <f t="array" ref="AA4801">IF(ISBLANK(Y4801), 0, VINCentyInvDistance(F4801,G4801,Y4801,Z4801))</f>
        <v>0</v>
      </c>
      <c r="AB4801" s="1">
        <v>0</v>
      </c>
      <c r="AC4801" s="1">
        <v>0</v>
      </c>
      <c r="AD4801" s="1">
        <v>0</v>
      </c>
      <c r="AE4801" s="1"/>
      <c r="AF4801" s="1"/>
      <c r="AG4801" s="1" t="str">
        <f>TRIM(MID(SUBSTITUTE($H4801,",",REPT(" ",200)),(LEN($H4801)-LEN(SUBSTITUTE($H4801,",",""))-4)*200+1,200))</f>
        <v>Camputhaw</v>
      </c>
      <c r="AH4801" s="1" t="str">
        <f>TRIM(MID(SUBSTITUTE($H4801,",",REPT(" ",200)),(LEN($H4801)-LEN(SUBSTITUTE($H4801,",",""))-3)*200+1,200))</f>
        <v>Cebu City</v>
      </c>
      <c r="AI4801" s="1" t="str">
        <f>TRIM(MID(SUBSTITUTE($H4801,",",REPT(" ",200)),(LEN($H4801)-LEN(SUBSTITUTE($H4801,",",""))-2)*200+1,200))</f>
        <v>Central Visayas</v>
      </c>
      <c r="AJ4801" s="1" t="str">
        <f>TRIM(MID(SUBSTITUTE($H4801,",",REPT(" ",200)),(LEN($H4801)-LEN(SUBSTITUTE($H4801,",",""))-0)*200+1,200))</f>
        <v>Philippines</v>
      </c>
      <c r="AL4801" s="2">
        <v>0</v>
      </c>
      <c r="AM4801" s="1" t="s">
        <v>16265</v>
      </c>
    </row>
    <row r="4802" spans="1:39" ht="12.75" customHeight="1">
      <c r="A4802" s="1"/>
      <c r="B4802" s="1" t="s">
        <v>14763</v>
      </c>
      <c r="C4802" s="1" t="s">
        <v>16266</v>
      </c>
      <c r="D4802" s="3" t="str">
        <f ca="1">IFERROR(__xludf.DUMMYFUNCTION("PROPER(REGEXEXTRACT(B4777, ""(?:https?:\/\/)?(?:www\.)?([a-zA-Z0-9-]+)\.""))"),"Skyscanner")</f>
        <v>Skyscanner</v>
      </c>
      <c r="E4802" s="1" t="s">
        <v>14765</v>
      </c>
      <c r="F4802" s="1">
        <v>10.311842</v>
      </c>
      <c r="G4802" s="1">
        <v>123.921206</v>
      </c>
      <c r="H4802" s="1" t="s">
        <v>14766</v>
      </c>
      <c r="I4802" s="1" t="s">
        <v>2622</v>
      </c>
      <c r="J4802" s="1">
        <f>IF(K4802="URBAN",1,IF(K4802="SUBURBAN",2,IF(K4802="RURAL",3,"")))</f>
        <v>1</v>
      </c>
      <c r="K4802" s="1" t="s">
        <v>42</v>
      </c>
      <c r="L4802" s="18">
        <v>46082</v>
      </c>
      <c r="M4802" s="49">
        <v>0.625</v>
      </c>
      <c r="N4802" s="18">
        <v>46083</v>
      </c>
      <c r="O4802" s="56">
        <v>0.5</v>
      </c>
      <c r="P4802" s="31" t="str">
        <f>TEXT($L4802, "dddd")</f>
        <v>Sunday</v>
      </c>
      <c r="Q4802" s="39" t="s">
        <v>43</v>
      </c>
      <c r="R4802" s="39">
        <v>3538</v>
      </c>
      <c r="S4802" s="1" t="str">
        <f>IF(OR(MONTH(L4802)=12, MONTH(L4802)&lt;=5), "Dry Season", "Wet Season")</f>
        <v>Dry Season</v>
      </c>
      <c r="T4802" s="1">
        <v>1</v>
      </c>
      <c r="U4802" s="1">
        <v>0</v>
      </c>
      <c r="V4802" s="1">
        <v>0</v>
      </c>
      <c r="W4802" s="2">
        <f>IF(ISNUMBER(SEARCH("N/A", X4802)), 0, 1)</f>
        <v>0</v>
      </c>
      <c r="X4802" s="1" t="s">
        <v>44</v>
      </c>
      <c r="Y4802" s="1"/>
      <c r="Z4802" s="1"/>
      <c r="AA4802" s="11" cm="1">
        <f t="array" ref="AA4802">IF(ISBLANK(Y4802), 0, VINCentyInvDistance(F4802,G4802,Y4802,Z4802))</f>
        <v>0</v>
      </c>
      <c r="AB4802" s="1">
        <v>0</v>
      </c>
      <c r="AC4802" s="1">
        <v>7.6</v>
      </c>
      <c r="AD4802" s="1">
        <v>0</v>
      </c>
      <c r="AE4802" s="1">
        <v>1432</v>
      </c>
      <c r="AF4802" s="1"/>
      <c r="AG4802" s="1" t="str">
        <f>TRIM(MID(SUBSTITUTE($H4802,",",REPT(" ",200)),(LEN($H4802)-LEN(SUBSTITUTE($H4802,",",""))-4)*200+1,200))</f>
        <v>Mabolo</v>
      </c>
      <c r="AH4802" s="1" t="str">
        <f>TRIM(MID(SUBSTITUTE($H4802,",",REPT(" ",200)),(LEN($H4802)-LEN(SUBSTITUTE($H4802,",",""))-3)*200+1,200))</f>
        <v>Cebu City</v>
      </c>
      <c r="AI4802" s="1" t="str">
        <f>TRIM(MID(SUBSTITUTE($H4802,",",REPT(" ",200)),(LEN($H4802)-LEN(SUBSTITUTE($H4802,",",""))-2)*200+1,200))</f>
        <v>Central Visayas</v>
      </c>
      <c r="AJ4802" s="1" t="str">
        <f>TRIM(MID(SUBSTITUTE($H4802,",",REPT(" ",200)),(LEN($H4802)-LEN(SUBSTITUTE($H4802,",",""))-0)*200+1,200))</f>
        <v>Philippines</v>
      </c>
      <c r="AK4802" t="s">
        <v>17724</v>
      </c>
      <c r="AL4802" s="1">
        <v>3</v>
      </c>
      <c r="AM4802" s="1" t="s">
        <v>14767</v>
      </c>
    </row>
    <row r="4803" spans="1:39" ht="12.75" customHeight="1">
      <c r="A4803" s="1"/>
      <c r="B4803" s="1" t="s">
        <v>14768</v>
      </c>
      <c r="C4803" s="1" t="s">
        <v>16267</v>
      </c>
      <c r="D4803" s="3" t="str">
        <f ca="1">IFERROR(__xludf.DUMMYFUNCTION("PROPER(REGEXEXTRACT(B4778, ""(?:https?:\/\/)?(?:www\.)?([a-zA-Z0-9-]+)\.""))"),"Skyscanner")</f>
        <v>Skyscanner</v>
      </c>
      <c r="E4803" s="1" t="s">
        <v>14770</v>
      </c>
      <c r="F4803" s="1">
        <v>10.309123</v>
      </c>
      <c r="G4803" s="1">
        <v>123.894766</v>
      </c>
      <c r="H4803" s="1" t="s">
        <v>14771</v>
      </c>
      <c r="I4803" s="1" t="s">
        <v>2622</v>
      </c>
      <c r="J4803" s="1">
        <f>IF(K4803="URBAN",1,IF(K4803="SUBURBAN",2,IF(K4803="RURAL",3,"")))</f>
        <v>1</v>
      </c>
      <c r="K4803" s="1" t="s">
        <v>42</v>
      </c>
      <c r="L4803" s="18">
        <v>46082</v>
      </c>
      <c r="M4803" s="49">
        <v>0.625</v>
      </c>
      <c r="N4803" s="18">
        <v>46083</v>
      </c>
      <c r="O4803" s="56">
        <v>0.5</v>
      </c>
      <c r="P4803" s="31" t="str">
        <f>TEXT($L4803, "dddd")</f>
        <v>Sunday</v>
      </c>
      <c r="Q4803" s="39" t="s">
        <v>1341</v>
      </c>
      <c r="R4803" s="39">
        <v>2249</v>
      </c>
      <c r="S4803" s="1" t="str">
        <f>IF(OR(MONTH(L4803)=12, MONTH(L4803)&lt;=5), "Dry Season", "Wet Season")</f>
        <v>Dry Season</v>
      </c>
      <c r="T4803" s="1">
        <v>1</v>
      </c>
      <c r="U4803" s="1">
        <v>0</v>
      </c>
      <c r="V4803" s="1">
        <v>0</v>
      </c>
      <c r="W4803" s="2">
        <f>IF(ISNUMBER(SEARCH("N/A", X4803)), 0, 1)</f>
        <v>0</v>
      </c>
      <c r="X4803" s="1" t="s">
        <v>44</v>
      </c>
      <c r="Y4803" s="1"/>
      <c r="Z4803" s="1"/>
      <c r="AA4803" s="11" cm="1">
        <f t="array" ref="AA4803">IF(ISBLANK(Y4803), 0, VINCentyInvDistance(F4803,G4803,Y4803,Z4803))</f>
        <v>0</v>
      </c>
      <c r="AB4803" s="1">
        <v>0</v>
      </c>
      <c r="AC4803" s="1">
        <v>9</v>
      </c>
      <c r="AD4803" s="1">
        <v>0</v>
      </c>
      <c r="AE4803" s="1">
        <v>77</v>
      </c>
      <c r="AF4803" s="1"/>
      <c r="AG4803" s="1" t="str">
        <f>TRIM(MID(SUBSTITUTE($H4803,",",REPT(" ",200)),(LEN($H4803)-LEN(SUBSTITUTE($H4803,",",""))-4)*200+1,200))</f>
        <v>Camputhaw</v>
      </c>
      <c r="AH4803" s="1" t="str">
        <f>TRIM(MID(SUBSTITUTE($H4803,",",REPT(" ",200)),(LEN($H4803)-LEN(SUBSTITUTE($H4803,",",""))-3)*200+1,200))</f>
        <v>Cebu City</v>
      </c>
      <c r="AI4803" s="1" t="str">
        <f>TRIM(MID(SUBSTITUTE($H4803,",",REPT(" ",200)),(LEN($H4803)-LEN(SUBSTITUTE($H4803,",",""))-2)*200+1,200))</f>
        <v>Central Visayas</v>
      </c>
      <c r="AJ4803" s="1" t="str">
        <f>TRIM(MID(SUBSTITUTE($H4803,",",REPT(" ",200)),(LEN($H4803)-LEN(SUBSTITUTE($H4803,",",""))-0)*200+1,200))</f>
        <v>Philippines</v>
      </c>
      <c r="AK4803" t="s">
        <v>17724</v>
      </c>
      <c r="AL4803" s="1">
        <v>3</v>
      </c>
      <c r="AM4803" s="1" t="s">
        <v>14773</v>
      </c>
    </row>
    <row r="4804" spans="1:39" ht="12.75" customHeight="1">
      <c r="A4804" s="1"/>
      <c r="B4804" s="1" t="s">
        <v>14774</v>
      </c>
      <c r="C4804" s="1" t="s">
        <v>16268</v>
      </c>
      <c r="D4804" s="3" t="str">
        <f ca="1">IFERROR(__xludf.DUMMYFUNCTION("PROPER(REGEXEXTRACT(B4779, ""(?:https?:\/\/)?(?:www\.)?([a-zA-Z0-9-]+)\.""))"),"Skyscanner")</f>
        <v>Skyscanner</v>
      </c>
      <c r="E4804" s="1" t="s">
        <v>14776</v>
      </c>
      <c r="F4804" s="1">
        <v>10.30964</v>
      </c>
      <c r="G4804" s="1">
        <v>123.91919</v>
      </c>
      <c r="H4804" s="1" t="s">
        <v>14777</v>
      </c>
      <c r="I4804" s="1" t="s">
        <v>2622</v>
      </c>
      <c r="J4804" s="1">
        <f>IF(K4804="URBAN",1,IF(K4804="SUBURBAN",2,IF(K4804="RURAL",3,"")))</f>
        <v>1</v>
      </c>
      <c r="K4804" s="1" t="s">
        <v>42</v>
      </c>
      <c r="L4804" s="18">
        <v>46082</v>
      </c>
      <c r="M4804" s="49">
        <v>0.625</v>
      </c>
      <c r="N4804" s="18">
        <v>46083</v>
      </c>
      <c r="O4804" s="56">
        <v>0.5</v>
      </c>
      <c r="P4804" s="31" t="str">
        <f>TEXT($L4804, "dddd")</f>
        <v>Sunday</v>
      </c>
      <c r="Q4804" s="39" t="s">
        <v>43</v>
      </c>
      <c r="R4804" s="39">
        <v>7783</v>
      </c>
      <c r="S4804" s="1" t="str">
        <f>IF(OR(MONTH(L4804)=12, MONTH(L4804)&lt;=5), "Dry Season", "Wet Season")</f>
        <v>Dry Season</v>
      </c>
      <c r="T4804" s="1">
        <v>1</v>
      </c>
      <c r="U4804" s="1">
        <v>0</v>
      </c>
      <c r="V4804" s="1">
        <v>0</v>
      </c>
      <c r="W4804" s="2">
        <f>IF(ISNUMBER(SEARCH("N/A", X4804)), 0, 1)</f>
        <v>0</v>
      </c>
      <c r="X4804" s="1" t="s">
        <v>44</v>
      </c>
      <c r="Y4804" s="1"/>
      <c r="Z4804" s="1"/>
      <c r="AA4804" s="11" cm="1">
        <f t="array" ref="AA4804">IF(ISBLANK(Y4804), 0, VINCentyInvDistance(F4804,G4804,Y4804,Z4804))</f>
        <v>0</v>
      </c>
      <c r="AB4804" s="1">
        <v>0</v>
      </c>
      <c r="AC4804" s="1">
        <v>9</v>
      </c>
      <c r="AD4804" s="1">
        <v>4.5</v>
      </c>
      <c r="AE4804" s="1">
        <v>5838</v>
      </c>
      <c r="AF4804" s="1"/>
      <c r="AG4804" s="1" t="str">
        <f>TRIM(MID(SUBSTITUTE($H4804,",",REPT(" ",200)),(LEN($H4804)-LEN(SUBSTITUTE($H4804,",",""))-4)*200+1,200))</f>
        <v>Carreta</v>
      </c>
      <c r="AH4804" s="1" t="str">
        <f>TRIM(MID(SUBSTITUTE($H4804,",",REPT(" ",200)),(LEN($H4804)-LEN(SUBSTITUTE($H4804,",",""))-3)*200+1,200))</f>
        <v>Cebu City</v>
      </c>
      <c r="AI4804" s="1" t="str">
        <f>TRIM(MID(SUBSTITUTE($H4804,",",REPT(" ",200)),(LEN($H4804)-LEN(SUBSTITUTE($H4804,",",""))-2)*200+1,200))</f>
        <v>Central Visayas</v>
      </c>
      <c r="AJ4804" s="1" t="str">
        <f>TRIM(MID(SUBSTITUTE($H4804,",",REPT(" ",200)),(LEN($H4804)-LEN(SUBSTITUTE($H4804,",",""))-0)*200+1,200))</f>
        <v>Philippines</v>
      </c>
      <c r="AK4804" t="s">
        <v>17733</v>
      </c>
      <c r="AL4804" s="1">
        <v>5</v>
      </c>
      <c r="AM4804" s="1" t="s">
        <v>14778</v>
      </c>
    </row>
    <row r="4805" spans="1:39" ht="12.75" customHeight="1">
      <c r="A4805" s="1"/>
      <c r="B4805" s="1" t="s">
        <v>14779</v>
      </c>
      <c r="C4805" s="1" t="s">
        <v>16269</v>
      </c>
      <c r="D4805" s="3" t="str">
        <f ca="1">IFERROR(__xludf.DUMMYFUNCTION("PROPER(REGEXEXTRACT(B4780, ""(?:https?:\/\/)?(?:www\.)?([a-zA-Z0-9-]+)\.""))"),"Skyscanner")</f>
        <v>Skyscanner</v>
      </c>
      <c r="E4805" s="1" t="s">
        <v>14781</v>
      </c>
      <c r="F4805" s="1">
        <v>10.310475</v>
      </c>
      <c r="G4805" s="1">
        <v>123.90408600000001</v>
      </c>
      <c r="H4805" s="1" t="s">
        <v>14782</v>
      </c>
      <c r="I4805" s="1" t="s">
        <v>2622</v>
      </c>
      <c r="J4805" s="1">
        <f>IF(K4805="URBAN",1,IF(K4805="SUBURBAN",2,IF(K4805="RURAL",3,"")))</f>
        <v>1</v>
      </c>
      <c r="K4805" s="1" t="s">
        <v>42</v>
      </c>
      <c r="L4805" s="18">
        <v>46082</v>
      </c>
      <c r="M4805" s="49">
        <v>0.625</v>
      </c>
      <c r="N4805" s="18">
        <v>46083</v>
      </c>
      <c r="O4805" s="56">
        <v>0.5</v>
      </c>
      <c r="P4805" s="31" t="str">
        <f>TEXT($L4805, "dddd")</f>
        <v>Sunday</v>
      </c>
      <c r="Q4805" s="39" t="s">
        <v>43</v>
      </c>
      <c r="R4805" s="39">
        <v>1993</v>
      </c>
      <c r="S4805" s="1" t="str">
        <f>IF(OR(MONTH(L4805)=12, MONTH(L4805)&lt;=5), "Dry Season", "Wet Season")</f>
        <v>Dry Season</v>
      </c>
      <c r="T4805" s="1">
        <v>1</v>
      </c>
      <c r="U4805" s="1">
        <v>0</v>
      </c>
      <c r="V4805" s="1">
        <v>0</v>
      </c>
      <c r="W4805" s="2">
        <f>IF(ISNUMBER(SEARCH("N/A", X4805)), 0, 1)</f>
        <v>0</v>
      </c>
      <c r="X4805" s="1" t="s">
        <v>44</v>
      </c>
      <c r="Y4805" s="1"/>
      <c r="Z4805" s="1"/>
      <c r="AA4805" s="11" cm="1">
        <f t="array" ref="AA4805">IF(ISBLANK(Y4805), 0, VINCentyInvDistance(F4805,G4805,Y4805,Z4805))</f>
        <v>0</v>
      </c>
      <c r="AB4805" s="1">
        <v>0</v>
      </c>
      <c r="AC4805" s="1">
        <v>10</v>
      </c>
      <c r="AD4805" s="1">
        <v>0</v>
      </c>
      <c r="AE4805" s="1">
        <v>12</v>
      </c>
      <c r="AF4805" s="1"/>
      <c r="AG4805" s="1" t="str">
        <f>TRIM(MID(SUBSTITUTE($H4805,",",REPT(" ",200)),(LEN($H4805)-LEN(SUBSTITUTE($H4805,",",""))-4)*200+1,200))</f>
        <v>Carreta</v>
      </c>
      <c r="AH4805" s="1" t="str">
        <f>TRIM(MID(SUBSTITUTE($H4805,",",REPT(" ",200)),(LEN($H4805)-LEN(SUBSTITUTE($H4805,",",""))-3)*200+1,200))</f>
        <v>Cebu City</v>
      </c>
      <c r="AI4805" s="1" t="str">
        <f>TRIM(MID(SUBSTITUTE($H4805,",",REPT(" ",200)),(LEN($H4805)-LEN(SUBSTITUTE($H4805,",",""))-2)*200+1,200))</f>
        <v>Central Visayas</v>
      </c>
      <c r="AJ4805" s="1" t="str">
        <f>TRIM(MID(SUBSTITUTE($H4805,",",REPT(" ",200)),(LEN($H4805)-LEN(SUBSTITUTE($H4805,",",""))-0)*200+1,200))</f>
        <v>Philippines</v>
      </c>
      <c r="AK4805" t="s">
        <v>17724</v>
      </c>
      <c r="AL4805" s="1">
        <v>3</v>
      </c>
      <c r="AM4805" s="1" t="s">
        <v>14783</v>
      </c>
    </row>
    <row r="4806" spans="1:39" ht="12.75" customHeight="1">
      <c r="A4806" s="1"/>
      <c r="B4806" s="1" t="s">
        <v>14784</v>
      </c>
      <c r="C4806" s="1" t="s">
        <v>16270</v>
      </c>
      <c r="D4806" s="3" t="str">
        <f ca="1">IFERROR(__xludf.DUMMYFUNCTION("PROPER(REGEXEXTRACT(B4781, ""(?:https?:\/\/)?(?:www\.)?([a-zA-Z0-9-]+)\.""))"),"Skyscanner")</f>
        <v>Skyscanner</v>
      </c>
      <c r="E4806" s="1" t="s">
        <v>14786</v>
      </c>
      <c r="F4806" s="1">
        <v>10.316972</v>
      </c>
      <c r="G4806" s="1">
        <v>123.909306</v>
      </c>
      <c r="H4806" s="1" t="s">
        <v>14787</v>
      </c>
      <c r="I4806" s="1" t="s">
        <v>2622</v>
      </c>
      <c r="J4806" s="1">
        <f>IF(K4806="URBAN",1,IF(K4806="SUBURBAN",2,IF(K4806="RURAL",3,"")))</f>
        <v>1</v>
      </c>
      <c r="K4806" s="1" t="s">
        <v>42</v>
      </c>
      <c r="L4806" s="18">
        <v>46082</v>
      </c>
      <c r="M4806" s="49">
        <v>0.625</v>
      </c>
      <c r="N4806" s="18">
        <v>46083</v>
      </c>
      <c r="O4806" s="56">
        <v>0.5</v>
      </c>
      <c r="P4806" s="31" t="str">
        <f>TEXT($L4806, "dddd")</f>
        <v>Sunday</v>
      </c>
      <c r="Q4806" s="39" t="s">
        <v>43</v>
      </c>
      <c r="R4806" s="39">
        <v>5401</v>
      </c>
      <c r="S4806" s="1" t="str">
        <f>IF(OR(MONTH(L4806)=12, MONTH(L4806)&lt;=5), "Dry Season", "Wet Season")</f>
        <v>Dry Season</v>
      </c>
      <c r="T4806" s="1">
        <v>1</v>
      </c>
      <c r="U4806" s="1">
        <v>0</v>
      </c>
      <c r="V4806" s="1">
        <v>0</v>
      </c>
      <c r="W4806" s="2">
        <f>IF(ISNUMBER(SEARCH("N/A", X4806)), 0, 1)</f>
        <v>0</v>
      </c>
      <c r="X4806" s="1" t="s">
        <v>44</v>
      </c>
      <c r="Y4806" s="1"/>
      <c r="Z4806" s="1"/>
      <c r="AA4806" s="11" cm="1">
        <f t="array" ref="AA4806">IF(ISBLANK(Y4806), 0, VINCentyInvDistance(F4806,G4806,Y4806,Z4806))</f>
        <v>0</v>
      </c>
      <c r="AB4806" s="1">
        <v>0</v>
      </c>
      <c r="AC4806" s="1">
        <v>9.6</v>
      </c>
      <c r="AD4806" s="1">
        <v>0</v>
      </c>
      <c r="AE4806" s="1">
        <v>913</v>
      </c>
      <c r="AF4806" s="1"/>
      <c r="AG4806" s="1" t="str">
        <f>TRIM(MID(SUBSTITUTE($H4806,",",REPT(" ",200)),(LEN($H4806)-LEN(SUBSTITUTE($H4806,",",""))-4)*200+1,200))</f>
        <v>Luz</v>
      </c>
      <c r="AH4806" s="1" t="str">
        <f>TRIM(MID(SUBSTITUTE($H4806,",",REPT(" ",200)),(LEN($H4806)-LEN(SUBSTITUTE($H4806,",",""))-3)*200+1,200))</f>
        <v>Cebu City</v>
      </c>
      <c r="AI4806" s="1" t="str">
        <f>TRIM(MID(SUBSTITUTE($H4806,",",REPT(" ",200)),(LEN($H4806)-LEN(SUBSTITUTE($H4806,",",""))-2)*200+1,200))</f>
        <v>Central Visayas</v>
      </c>
      <c r="AJ4806" s="1" t="str">
        <f>TRIM(MID(SUBSTITUTE($H4806,",",REPT(" ",200)),(LEN($H4806)-LEN(SUBSTITUTE($H4806,",",""))-0)*200+1,200))</f>
        <v>Philippines</v>
      </c>
      <c r="AK4806" t="s">
        <v>16463</v>
      </c>
      <c r="AL4806" s="1">
        <v>4</v>
      </c>
      <c r="AM4806" s="1" t="s">
        <v>14789</v>
      </c>
    </row>
    <row r="4807" spans="1:39" ht="12.75" customHeight="1">
      <c r="A4807" s="1"/>
      <c r="B4807" s="1" t="s">
        <v>14790</v>
      </c>
      <c r="C4807" s="1" t="s">
        <v>16271</v>
      </c>
      <c r="D4807" s="3" t="str">
        <f ca="1">IFERROR(__xludf.DUMMYFUNCTION("PROPER(REGEXEXTRACT(B4782, ""(?:https?:\/\/)?(?:www\.)?([a-zA-Z0-9-]+)\.""))"),"Skyscanner")</f>
        <v>Skyscanner</v>
      </c>
      <c r="E4807" s="1" t="s">
        <v>14792</v>
      </c>
      <c r="F4807" s="1">
        <v>10.297394000000001</v>
      </c>
      <c r="G4807" s="1">
        <v>123.89583399999999</v>
      </c>
      <c r="H4807" s="1" t="s">
        <v>15339</v>
      </c>
      <c r="I4807" s="1" t="s">
        <v>2622</v>
      </c>
      <c r="J4807" s="1">
        <f>IF(K4807="URBAN",1,IF(K4807="SUBURBAN",2,IF(K4807="RURAL",3,"")))</f>
        <v>1</v>
      </c>
      <c r="K4807" s="1" t="s">
        <v>42</v>
      </c>
      <c r="L4807" s="18">
        <v>46082</v>
      </c>
      <c r="M4807" s="49">
        <v>0.625</v>
      </c>
      <c r="N4807" s="18">
        <v>46083</v>
      </c>
      <c r="O4807" s="56">
        <v>0.5</v>
      </c>
      <c r="P4807" s="31" t="str">
        <f>TEXT($L4807, "dddd")</f>
        <v>Sunday</v>
      </c>
      <c r="Q4807" s="39" t="s">
        <v>43</v>
      </c>
      <c r="R4807" s="39">
        <v>2176</v>
      </c>
      <c r="S4807" s="1" t="str">
        <f>IF(OR(MONTH(L4807)=12, MONTH(L4807)&lt;=5), "Dry Season", "Wet Season")</f>
        <v>Dry Season</v>
      </c>
      <c r="T4807" s="1">
        <v>1</v>
      </c>
      <c r="U4807" s="1">
        <v>0</v>
      </c>
      <c r="V4807" s="1">
        <v>0</v>
      </c>
      <c r="W4807" s="2">
        <f>IF(ISNUMBER(SEARCH("N/A", X4807)), 0, 1)</f>
        <v>0</v>
      </c>
      <c r="X4807" s="1" t="s">
        <v>44</v>
      </c>
      <c r="Y4807" s="1"/>
      <c r="Z4807" s="1"/>
      <c r="AA4807" s="11" cm="1">
        <f t="array" ref="AA4807">IF(ISBLANK(Y4807), 0, VINCentyInvDistance(F4807,G4807,Y4807,Z4807))</f>
        <v>0</v>
      </c>
      <c r="AB4807" s="1">
        <v>0</v>
      </c>
      <c r="AC4807" s="1">
        <v>7.6</v>
      </c>
      <c r="AD4807" s="1">
        <v>0</v>
      </c>
      <c r="AE4807" s="1">
        <v>499</v>
      </c>
      <c r="AF4807" s="1"/>
      <c r="AG4807" s="1" t="str">
        <f>TRIM(MID(SUBSTITUTE($H4807,",",REPT(" ",200)),(LEN($H4807)-LEN(SUBSTITUTE($H4807,",",""))-4)*200+1,200))</f>
        <v>Calamba</v>
      </c>
      <c r="AH4807" s="1" t="str">
        <f>TRIM(MID(SUBSTITUTE($H4807,",",REPT(" ",200)),(LEN($H4807)-LEN(SUBSTITUTE($H4807,",",""))-3)*200+1,200))</f>
        <v>Cebu City</v>
      </c>
      <c r="AI4807" s="1" t="str">
        <f>TRIM(MID(SUBSTITUTE($H4807,",",REPT(" ",200)),(LEN($H4807)-LEN(SUBSTITUTE($H4807,",",""))-2)*200+1,200))</f>
        <v>Central Visayas</v>
      </c>
      <c r="AJ4807" s="1" t="str">
        <f>TRIM(MID(SUBSTITUTE($H4807,",",REPT(" ",200)),(LEN($H4807)-LEN(SUBSTITUTE($H4807,",",""))-0)*200+1,200))</f>
        <v>Philippines</v>
      </c>
      <c r="AK4807" t="s">
        <v>16463</v>
      </c>
      <c r="AL4807" s="1">
        <v>4</v>
      </c>
      <c r="AM4807" s="1" t="s">
        <v>14794</v>
      </c>
    </row>
    <row r="4808" spans="1:39" ht="12.75" customHeight="1">
      <c r="A4808" s="1"/>
      <c r="B4808" s="1" t="s">
        <v>4923</v>
      </c>
      <c r="C4808" s="1" t="s">
        <v>16272</v>
      </c>
      <c r="D4808" s="3" t="str">
        <f ca="1">IFERROR(__xludf.DUMMYFUNCTION("PROPER(REGEXEXTRACT(B4783, ""(?:https?:\/\/)?(?:www\.)?([a-zA-Z0-9-]+)\.""))"),"Skyscanner")</f>
        <v>Skyscanner</v>
      </c>
      <c r="E4808" s="1" t="s">
        <v>14796</v>
      </c>
      <c r="F4808" s="1">
        <v>10.34173</v>
      </c>
      <c r="G4808" s="1">
        <v>123.89745600000001</v>
      </c>
      <c r="H4808" s="1" t="s">
        <v>4926</v>
      </c>
      <c r="I4808" s="1" t="s">
        <v>2622</v>
      </c>
      <c r="J4808" s="1">
        <f>IF(K4808="URBAN",1,IF(K4808="SUBURBAN",2,IF(K4808="RURAL",3,"")))</f>
        <v>1</v>
      </c>
      <c r="K4808" s="1" t="s">
        <v>42</v>
      </c>
      <c r="L4808" s="18">
        <v>46082</v>
      </c>
      <c r="M4808" s="49">
        <v>0.625</v>
      </c>
      <c r="N4808" s="18">
        <v>46083</v>
      </c>
      <c r="O4808" s="56">
        <v>0.5</v>
      </c>
      <c r="P4808" s="31" t="str">
        <f>TEXT($L4808, "dddd")</f>
        <v>Sunday</v>
      </c>
      <c r="Q4808" s="39" t="s">
        <v>43</v>
      </c>
      <c r="R4808" s="39">
        <v>5412</v>
      </c>
      <c r="S4808" s="1" t="str">
        <f>IF(OR(MONTH(L4808)=12, MONTH(L4808)&lt;=5), "Dry Season", "Wet Season")</f>
        <v>Dry Season</v>
      </c>
      <c r="T4808" s="1">
        <v>1</v>
      </c>
      <c r="U4808" s="1">
        <v>0</v>
      </c>
      <c r="V4808" s="1">
        <v>0</v>
      </c>
      <c r="W4808" s="2">
        <f>IF(ISNUMBER(SEARCH("N/A", X4808)), 0, 1)</f>
        <v>0</v>
      </c>
      <c r="X4808" s="1" t="s">
        <v>44</v>
      </c>
      <c r="Y4808" s="1"/>
      <c r="Z4808" s="1"/>
      <c r="AA4808" s="11" cm="1">
        <f t="array" ref="AA4808">IF(ISBLANK(Y4808), 0, VINCentyInvDistance(F4808,G4808,Y4808,Z4808))</f>
        <v>0</v>
      </c>
      <c r="AB4808" s="1">
        <v>0</v>
      </c>
      <c r="AC4808" s="1">
        <v>8.8000000000000007</v>
      </c>
      <c r="AD4808" s="1">
        <v>4.4000000000000004</v>
      </c>
      <c r="AE4808" s="1">
        <v>2747</v>
      </c>
      <c r="AF4808" s="1"/>
      <c r="AG4808" s="1" t="str">
        <f>TRIM(MID(SUBSTITUTE($H4808,",",REPT(" ",200)),(LEN($H4808)-LEN(SUBSTITUTE($H4808,",",""))-4)*200+1,200))</f>
        <v>Apas</v>
      </c>
      <c r="AH4808" s="1" t="str">
        <f>TRIM(MID(SUBSTITUTE($H4808,",",REPT(" ",200)),(LEN($H4808)-LEN(SUBSTITUTE($H4808,",",""))-3)*200+1,200))</f>
        <v>Cebu City</v>
      </c>
      <c r="AI4808" s="1" t="str">
        <f>TRIM(MID(SUBSTITUTE($H4808,",",REPT(" ",200)),(LEN($H4808)-LEN(SUBSTITUTE($H4808,",",""))-2)*200+1,200))</f>
        <v>Central Visayas</v>
      </c>
      <c r="AJ4808" s="1" t="str">
        <f>TRIM(MID(SUBSTITUTE($H4808,",",REPT(" ",200)),(LEN($H4808)-LEN(SUBSTITUTE($H4808,",",""))-0)*200+1,200))</f>
        <v>Philippines</v>
      </c>
      <c r="AK4808" t="s">
        <v>2091</v>
      </c>
      <c r="AL4808" s="1">
        <v>5</v>
      </c>
      <c r="AM4808" s="1" t="s">
        <v>4927</v>
      </c>
    </row>
    <row r="4809" spans="1:39" ht="12.75" customHeight="1">
      <c r="A4809" s="1"/>
      <c r="B4809" s="1" t="s">
        <v>14797</v>
      </c>
      <c r="C4809" s="1" t="s">
        <v>16273</v>
      </c>
      <c r="D4809" s="3" t="str">
        <f ca="1">IFERROR(__xludf.DUMMYFUNCTION("PROPER(REGEXEXTRACT(B4784, ""(?:https?:\/\/)?(?:www\.)?([a-zA-Z0-9-]+)\.""))"),"Skyscanner")</f>
        <v>Skyscanner</v>
      </c>
      <c r="E4809" s="1" t="s">
        <v>14799</v>
      </c>
      <c r="F4809" s="1">
        <v>10.305095</v>
      </c>
      <c r="G4809" s="1">
        <v>123.910625</v>
      </c>
      <c r="H4809" s="1" t="s">
        <v>14800</v>
      </c>
      <c r="I4809" s="1" t="s">
        <v>2622</v>
      </c>
      <c r="J4809" s="1">
        <f>IF(K4809="URBAN",1,IF(K4809="SUBURBAN",2,IF(K4809="RURAL",3,"")))</f>
        <v>1</v>
      </c>
      <c r="K4809" s="1" t="s">
        <v>42</v>
      </c>
      <c r="L4809" s="18">
        <v>46082</v>
      </c>
      <c r="M4809" s="49">
        <v>0.58333333333333337</v>
      </c>
      <c r="N4809" s="18">
        <v>46083</v>
      </c>
      <c r="O4809" s="56">
        <v>0.5</v>
      </c>
      <c r="P4809" s="31" t="str">
        <f>TEXT($L4809, "dddd")</f>
        <v>Sunday</v>
      </c>
      <c r="Q4809" s="39" t="s">
        <v>1341</v>
      </c>
      <c r="R4809" s="39">
        <v>4027</v>
      </c>
      <c r="S4809" s="1" t="str">
        <f>IF(OR(MONTH(L4809)=12, MONTH(L4809)&lt;=5), "Dry Season", "Wet Season")</f>
        <v>Dry Season</v>
      </c>
      <c r="T4809" s="1">
        <v>1</v>
      </c>
      <c r="U4809" s="1">
        <v>0</v>
      </c>
      <c r="V4809" s="1">
        <v>0</v>
      </c>
      <c r="W4809" s="2">
        <f>IF(ISNUMBER(SEARCH("N/A", X4809)), 0, 1)</f>
        <v>0</v>
      </c>
      <c r="X4809" s="1" t="s">
        <v>44</v>
      </c>
      <c r="Y4809" s="1"/>
      <c r="Z4809" s="1"/>
      <c r="AA4809" s="11" cm="1">
        <f t="array" ref="AA4809">IF(ISBLANK(Y4809), 0, VINCentyInvDistance(F4809,G4809,Y4809,Z4809))</f>
        <v>0</v>
      </c>
      <c r="AB4809" s="1">
        <v>0</v>
      </c>
      <c r="AC4809" s="1">
        <v>9.4</v>
      </c>
      <c r="AD4809" s="1">
        <v>4.7</v>
      </c>
      <c r="AE4809" s="1">
        <v>1389</v>
      </c>
      <c r="AF4809" s="1"/>
      <c r="AG4809" s="1" t="str">
        <f>TRIM(MID(SUBSTITUTE($H4809,",",REPT(" ",200)),(LEN($H4809)-LEN(SUBSTITUTE($H4809,",",""))-4)*200+1,200))</f>
        <v>Carreta</v>
      </c>
      <c r="AH4809" s="1" t="str">
        <f>TRIM(MID(SUBSTITUTE($H4809,",",REPT(" ",200)),(LEN($H4809)-LEN(SUBSTITUTE($H4809,",",""))-3)*200+1,200))</f>
        <v>Cebu City</v>
      </c>
      <c r="AI4809" s="1" t="str">
        <f>TRIM(MID(SUBSTITUTE($H4809,",",REPT(" ",200)),(LEN($H4809)-LEN(SUBSTITUTE($H4809,",",""))-2)*200+1,200))</f>
        <v>Central Visayas</v>
      </c>
      <c r="AJ4809" s="1" t="str">
        <f>TRIM(MID(SUBSTITUTE($H4809,",",REPT(" ",200)),(LEN($H4809)-LEN(SUBSTITUTE($H4809,",",""))-0)*200+1,200))</f>
        <v>Philippines</v>
      </c>
      <c r="AK4809" t="s">
        <v>16463</v>
      </c>
      <c r="AL4809" s="1">
        <v>3</v>
      </c>
      <c r="AM4809" s="1" t="s">
        <v>14801</v>
      </c>
    </row>
    <row r="4810" spans="1:39" ht="12.75" customHeight="1">
      <c r="A4810" s="1"/>
      <c r="B4810" s="1" t="s">
        <v>14802</v>
      </c>
      <c r="C4810" s="1" t="s">
        <v>16274</v>
      </c>
      <c r="D4810" s="3" t="str">
        <f ca="1">IFERROR(__xludf.DUMMYFUNCTION("PROPER(REGEXEXTRACT(B4785, ""(?:https?:\/\/)?(?:www\.)?([a-zA-Z0-9-]+)\.""))"),"Skyscanner")</f>
        <v>Skyscanner</v>
      </c>
      <c r="E4810" s="1" t="s">
        <v>14804</v>
      </c>
      <c r="F4810" s="1">
        <v>10.313157</v>
      </c>
      <c r="G4810" s="1">
        <v>123.89439400000001</v>
      </c>
      <c r="H4810" s="1" t="s">
        <v>14805</v>
      </c>
      <c r="I4810" s="1" t="s">
        <v>2622</v>
      </c>
      <c r="J4810" s="1">
        <f>IF(K4810="URBAN",1,IF(K4810="SUBURBAN",2,IF(K4810="RURAL",3,"")))</f>
        <v>1</v>
      </c>
      <c r="K4810" s="1" t="s">
        <v>42</v>
      </c>
      <c r="L4810" s="18">
        <v>46082</v>
      </c>
      <c r="M4810" s="49">
        <v>0.58333333333333337</v>
      </c>
      <c r="N4810" s="18">
        <v>46083</v>
      </c>
      <c r="O4810" s="56">
        <v>0.5</v>
      </c>
      <c r="P4810" s="31" t="str">
        <f>TEXT($L4810, "dddd")</f>
        <v>Sunday</v>
      </c>
      <c r="Q4810" s="39" t="s">
        <v>1341</v>
      </c>
      <c r="R4810" s="39">
        <v>5993</v>
      </c>
      <c r="S4810" s="1" t="str">
        <f>IF(OR(MONTH(L4810)=12, MONTH(L4810)&lt;=5), "Dry Season", "Wet Season")</f>
        <v>Dry Season</v>
      </c>
      <c r="T4810" s="1">
        <v>1</v>
      </c>
      <c r="U4810" s="1">
        <v>0</v>
      </c>
      <c r="V4810" s="1">
        <v>0</v>
      </c>
      <c r="W4810" s="2">
        <f>IF(ISNUMBER(SEARCH("N/A", X4810)), 0, 1)</f>
        <v>0</v>
      </c>
      <c r="X4810" s="1" t="s">
        <v>44</v>
      </c>
      <c r="Y4810" s="1"/>
      <c r="Z4810" s="1"/>
      <c r="AA4810" s="11" cm="1">
        <f t="array" ref="AA4810">IF(ISBLANK(Y4810), 0, VINCentyInvDistance(F4810,G4810,Y4810,Z4810))</f>
        <v>0</v>
      </c>
      <c r="AB4810" s="1">
        <v>0</v>
      </c>
      <c r="AC4810" s="1">
        <v>9.4</v>
      </c>
      <c r="AD4810" s="1">
        <v>4.7</v>
      </c>
      <c r="AE4810" s="1">
        <v>414</v>
      </c>
      <c r="AF4810" s="1"/>
      <c r="AG4810" s="1" t="str">
        <f>TRIM(MID(SUBSTITUTE($H4810,",",REPT(" ",200)),(LEN($H4810)-LEN(SUBSTITUTE($H4810,",",""))-4)*200+1,200))</f>
        <v>Camputhaw</v>
      </c>
      <c r="AH4810" s="1" t="str">
        <f>TRIM(MID(SUBSTITUTE($H4810,",",REPT(" ",200)),(LEN($H4810)-LEN(SUBSTITUTE($H4810,",",""))-3)*200+1,200))</f>
        <v>Cebu City</v>
      </c>
      <c r="AI4810" s="1" t="str">
        <f>TRIM(MID(SUBSTITUTE($H4810,",",REPT(" ",200)),(LEN($H4810)-LEN(SUBSTITUTE($H4810,",",""))-2)*200+1,200))</f>
        <v>Central Visayas</v>
      </c>
      <c r="AJ4810" s="1" t="str">
        <f>TRIM(MID(SUBSTITUTE($H4810,",",REPT(" ",200)),(LEN($H4810)-LEN(SUBSTITUTE($H4810,",",""))-0)*200+1,200))</f>
        <v>Philippines</v>
      </c>
      <c r="AK4810" t="s">
        <v>16463</v>
      </c>
      <c r="AL4810" s="1">
        <v>4</v>
      </c>
      <c r="AM4810" s="1" t="s">
        <v>14806</v>
      </c>
    </row>
    <row r="4811" spans="1:39" ht="12.75" customHeight="1">
      <c r="A4811" s="1"/>
      <c r="B4811" s="1" t="s">
        <v>14807</v>
      </c>
      <c r="C4811" s="1" t="s">
        <v>16275</v>
      </c>
      <c r="D4811" s="3" t="str">
        <f ca="1">IFERROR(__xludf.DUMMYFUNCTION("PROPER(REGEXEXTRACT(B4786, ""(?:https?:\/\/)?(?:www\.)?([a-zA-Z0-9-]+)\.""))"),"Skyscanner")</f>
        <v>Skyscanner</v>
      </c>
      <c r="E4811" s="1" t="s">
        <v>14809</v>
      </c>
      <c r="F4811" s="1">
        <v>10.324875</v>
      </c>
      <c r="G4811" s="1">
        <v>123.936733</v>
      </c>
      <c r="H4811" s="1" t="s">
        <v>14810</v>
      </c>
      <c r="I4811" s="1" t="s">
        <v>2622</v>
      </c>
      <c r="J4811" s="1">
        <f>IF(K4811="URBAN",1,IF(K4811="SUBURBAN",2,IF(K4811="RURAL",3,"")))</f>
        <v>1</v>
      </c>
      <c r="K4811" s="1" t="s">
        <v>42</v>
      </c>
      <c r="L4811" s="18">
        <v>46082</v>
      </c>
      <c r="M4811" s="49">
        <v>0.625</v>
      </c>
      <c r="N4811" s="18">
        <v>46083</v>
      </c>
      <c r="O4811" s="56">
        <v>0.5</v>
      </c>
      <c r="P4811" s="31" t="str">
        <f>TEXT($L4811, "dddd")</f>
        <v>Sunday</v>
      </c>
      <c r="Q4811" s="39" t="s">
        <v>1000</v>
      </c>
      <c r="R4811" s="39">
        <v>17278</v>
      </c>
      <c r="S4811" s="1" t="str">
        <f>IF(OR(MONTH(L4811)=12, MONTH(L4811)&lt;=5), "Dry Season", "Wet Season")</f>
        <v>Dry Season</v>
      </c>
      <c r="T4811" s="1">
        <v>1</v>
      </c>
      <c r="U4811" s="1">
        <v>0</v>
      </c>
      <c r="V4811" s="1">
        <v>0</v>
      </c>
      <c r="W4811" s="2">
        <f>IF(ISNUMBER(SEARCH("N/A", X4811)), 0, 1)</f>
        <v>0</v>
      </c>
      <c r="X4811" s="1" t="s">
        <v>44</v>
      </c>
      <c r="Y4811" s="1"/>
      <c r="Z4811" s="1"/>
      <c r="AA4811" s="11" cm="1">
        <f t="array" ref="AA4811">IF(ISBLANK(Y4811), 0, VINCentyInvDistance(F4811,G4811,Y4811,Z4811))</f>
        <v>0</v>
      </c>
      <c r="AB4811" s="1">
        <v>0</v>
      </c>
      <c r="AC4811" s="1">
        <v>9.1999999999999993</v>
      </c>
      <c r="AD4811" s="1">
        <v>0</v>
      </c>
      <c r="AE4811" s="1">
        <v>937</v>
      </c>
      <c r="AF4811" s="1"/>
      <c r="AG4811" s="1" t="str">
        <f>TRIM(MID(SUBSTITUTE($H4811,",",REPT(" ",200)),(LEN($H4811)-LEN(SUBSTITUTE($H4811,",",""))-4)*200+1,200))</f>
        <v>City South Special Economic Administrative Zone</v>
      </c>
      <c r="AH4811" s="1" t="str">
        <f>TRIM(MID(SUBSTITUTE($H4811,",",REPT(" ",200)),(LEN($H4811)-LEN(SUBSTITUTE($H4811,",",""))-3)*200+1,200))</f>
        <v>Mandaue</v>
      </c>
      <c r="AI4811" s="1" t="str">
        <f>TRIM(MID(SUBSTITUTE($H4811,",",REPT(" ",200)),(LEN($H4811)-LEN(SUBSTITUTE($H4811,",",""))-2)*200+1,200))</f>
        <v>Central Visayas</v>
      </c>
      <c r="AJ4811" s="1" t="str">
        <f>TRIM(MID(SUBSTITUTE($H4811,",",REPT(" ",200)),(LEN($H4811)-LEN(SUBSTITUTE($H4811,",",""))-0)*200+1,200))</f>
        <v>Philippines</v>
      </c>
      <c r="AK4811" t="s">
        <v>16463</v>
      </c>
      <c r="AL4811" s="1">
        <v>4</v>
      </c>
      <c r="AM4811" s="1" t="s">
        <v>14811</v>
      </c>
    </row>
    <row r="4812" spans="1:39" ht="12.75" customHeight="1">
      <c r="A4812" s="1"/>
      <c r="B4812" s="1" t="s">
        <v>14812</v>
      </c>
      <c r="C4812" s="1" t="s">
        <v>16276</v>
      </c>
      <c r="D4812" s="3" t="str">
        <f ca="1">IFERROR(__xludf.DUMMYFUNCTION("PROPER(REGEXEXTRACT(B4787, ""(?:https?:\/\/)?(?:www\.)?([a-zA-Z0-9-]+)\.""))"),"Skyscanner")</f>
        <v>Skyscanner</v>
      </c>
      <c r="E4812" s="1" t="s">
        <v>14814</v>
      </c>
      <c r="F4812" s="1">
        <v>10.317021</v>
      </c>
      <c r="G4812" s="1">
        <v>123.90928099999999</v>
      </c>
      <c r="H4812" s="1" t="s">
        <v>14815</v>
      </c>
      <c r="I4812" s="1" t="s">
        <v>2622</v>
      </c>
      <c r="J4812" s="1">
        <f>IF(K4812="URBAN",1,IF(K4812="SUBURBAN",2,IF(K4812="RURAL",3,"")))</f>
        <v>1</v>
      </c>
      <c r="K4812" s="1" t="s">
        <v>42</v>
      </c>
      <c r="L4812" s="18">
        <v>46082</v>
      </c>
      <c r="M4812" s="49">
        <v>0.58333333333333337</v>
      </c>
      <c r="N4812" s="18">
        <v>46083</v>
      </c>
      <c r="O4812" s="56">
        <v>0.5</v>
      </c>
      <c r="P4812" s="31" t="str">
        <f>TEXT($L4812, "dddd")</f>
        <v>Sunday</v>
      </c>
      <c r="Q4812" s="39" t="s">
        <v>207</v>
      </c>
      <c r="R4812" s="39">
        <v>1654</v>
      </c>
      <c r="S4812" s="1" t="str">
        <f>IF(OR(MONTH(L4812)=12, MONTH(L4812)&lt;=5), "Dry Season", "Wet Season")</f>
        <v>Dry Season</v>
      </c>
      <c r="T4812" s="1">
        <v>1</v>
      </c>
      <c r="U4812" s="1">
        <v>0</v>
      </c>
      <c r="V4812" s="1">
        <v>0</v>
      </c>
      <c r="W4812" s="2">
        <f>IF(ISNUMBER(SEARCH("N/A", X4812)), 0, 1)</f>
        <v>0</v>
      </c>
      <c r="X4812" s="1" t="s">
        <v>44</v>
      </c>
      <c r="Y4812" s="1"/>
      <c r="Z4812" s="1"/>
      <c r="AA4812" s="11" cm="1">
        <f t="array" ref="AA4812">IF(ISBLANK(Y4812), 0, VINCentyInvDistance(F4812,G4812,Y4812,Z4812))</f>
        <v>0</v>
      </c>
      <c r="AB4812" s="1">
        <v>0</v>
      </c>
      <c r="AC4812" s="1">
        <v>8.8000000000000007</v>
      </c>
      <c r="AD4812" s="1">
        <v>4.4000000000000004</v>
      </c>
      <c r="AE4812" s="1">
        <v>283</v>
      </c>
      <c r="AF4812" s="1"/>
      <c r="AG4812" s="1" t="str">
        <f>TRIM(MID(SUBSTITUTE($H4812,",",REPT(" ",200)),(LEN($H4812)-LEN(SUBSTITUTE($H4812,",",""))-4)*200+1,200))</f>
        <v>Luz</v>
      </c>
      <c r="AH4812" s="1" t="str">
        <f>TRIM(MID(SUBSTITUTE($H4812,",",REPT(" ",200)),(LEN($H4812)-LEN(SUBSTITUTE($H4812,",",""))-3)*200+1,200))</f>
        <v>Cebu City</v>
      </c>
      <c r="AI4812" s="1" t="str">
        <f>TRIM(MID(SUBSTITUTE($H4812,",",REPT(" ",200)),(LEN($H4812)-LEN(SUBSTITUTE($H4812,",",""))-2)*200+1,200))</f>
        <v>Central Visayas</v>
      </c>
      <c r="AJ4812" s="1" t="str">
        <f>TRIM(MID(SUBSTITUTE($H4812,",",REPT(" ",200)),(LEN($H4812)-LEN(SUBSTITUTE($H4812,",",""))-0)*200+1,200))</f>
        <v>Philippines</v>
      </c>
      <c r="AK4812" t="s">
        <v>17724</v>
      </c>
      <c r="AL4812" s="1">
        <v>3</v>
      </c>
      <c r="AM4812" s="1" t="s">
        <v>14816</v>
      </c>
    </row>
    <row r="4813" spans="1:39" ht="12.75" customHeight="1">
      <c r="A4813" s="1"/>
      <c r="B4813" s="1" t="s">
        <v>14817</v>
      </c>
      <c r="C4813" s="1" t="s">
        <v>16277</v>
      </c>
      <c r="D4813" s="3" t="str">
        <f ca="1">IFERROR(__xludf.DUMMYFUNCTION("PROPER(REGEXEXTRACT(B4788, ""(?:https?:\/\/)?(?:www\.)?([a-zA-Z0-9-]+)\.""))"),"Skyscanner")</f>
        <v>Skyscanner</v>
      </c>
      <c r="E4813" s="1" t="s">
        <v>14819</v>
      </c>
      <c r="F4813" s="1">
        <v>10.32991</v>
      </c>
      <c r="G4813" s="1">
        <v>123.90713</v>
      </c>
      <c r="H4813" s="1" t="s">
        <v>14820</v>
      </c>
      <c r="I4813" s="1" t="s">
        <v>2622</v>
      </c>
      <c r="J4813" s="1">
        <f>IF(K4813="URBAN",1,IF(K4813="SUBURBAN",2,IF(K4813="RURAL",3,"")))</f>
        <v>1</v>
      </c>
      <c r="K4813" s="1" t="s">
        <v>42</v>
      </c>
      <c r="L4813" s="18">
        <v>46082</v>
      </c>
      <c r="M4813" s="49">
        <v>0.58333333333333337</v>
      </c>
      <c r="N4813" s="18">
        <v>46083</v>
      </c>
      <c r="O4813" s="56">
        <v>0.45833333333333331</v>
      </c>
      <c r="P4813" s="31" t="str">
        <f>TEXT($L4813, "dddd")</f>
        <v>Sunday</v>
      </c>
      <c r="Q4813" s="39" t="s">
        <v>43</v>
      </c>
      <c r="R4813" s="39">
        <v>0</v>
      </c>
      <c r="S4813" s="1" t="str">
        <f>IF(OR(MONTH(L4813)=12, MONTH(L4813)&lt;=5), "Dry Season", "Wet Season")</f>
        <v>Dry Season</v>
      </c>
      <c r="T4813" s="1">
        <v>1</v>
      </c>
      <c r="U4813" s="1">
        <v>0</v>
      </c>
      <c r="V4813" s="1">
        <v>0</v>
      </c>
      <c r="W4813" s="2">
        <f>IF(ISNUMBER(SEARCH("N/A", X4813)), 0, 1)</f>
        <v>0</v>
      </c>
      <c r="X4813" s="1" t="s">
        <v>44</v>
      </c>
      <c r="Y4813" s="1"/>
      <c r="Z4813" s="1"/>
      <c r="AA4813" s="11" cm="1">
        <f t="array" ref="AA4813">IF(ISBLANK(Y4813), 0, VINCentyInvDistance(F4813,G4813,Y4813,Z4813))</f>
        <v>0</v>
      </c>
      <c r="AB4813" s="1">
        <v>0</v>
      </c>
      <c r="AC4813" s="1">
        <v>9.1999999999999993</v>
      </c>
      <c r="AD4813" s="1">
        <v>4.5999999999999996</v>
      </c>
      <c r="AE4813" s="1">
        <v>592</v>
      </c>
      <c r="AF4813" s="1"/>
      <c r="AG4813" s="1" t="s">
        <v>731</v>
      </c>
      <c r="AH4813" s="1" t="str">
        <f>TRIM(MID(SUBSTITUTE($H4813,",",REPT(" ",200)),(LEN($H4813)-LEN(SUBSTITUTE($H4813,",",""))-3)*200+1,200))</f>
        <v>Cebu City</v>
      </c>
      <c r="AI4813" s="1" t="str">
        <f>TRIM(MID(SUBSTITUTE($H4813,",",REPT(" ",200)),(LEN($H4813)-LEN(SUBSTITUTE($H4813,",",""))-2)*200+1,200))</f>
        <v>Central Visayas</v>
      </c>
      <c r="AJ4813" s="1" t="s">
        <v>55</v>
      </c>
      <c r="AK4813" t="s">
        <v>16465</v>
      </c>
      <c r="AL4813" s="1">
        <v>4</v>
      </c>
      <c r="AM4813" s="1" t="s">
        <v>14821</v>
      </c>
    </row>
    <row r="4814" spans="1:39" ht="12.75" customHeight="1">
      <c r="A4814" s="1"/>
      <c r="B4814" s="1" t="s">
        <v>4870</v>
      </c>
      <c r="C4814" s="1" t="s">
        <v>16278</v>
      </c>
      <c r="D4814" s="3" t="str">
        <f ca="1">IFERROR(__xludf.DUMMYFUNCTION("PROPER(REGEXEXTRACT(B4789, ""(?:https?:\/\/)?(?:www\.)?([a-zA-Z0-9-]+)\.""))"),"Skyscanner")</f>
        <v>Skyscanner</v>
      </c>
      <c r="E4814" s="1" t="s">
        <v>14823</v>
      </c>
      <c r="F4814" s="1">
        <v>10.319376</v>
      </c>
      <c r="G4814" s="1">
        <v>123.903053</v>
      </c>
      <c r="H4814" s="1" t="s">
        <v>15347</v>
      </c>
      <c r="I4814" s="1" t="s">
        <v>2622</v>
      </c>
      <c r="J4814" s="1">
        <f>IF(K4814="URBAN",1,IF(K4814="SUBURBAN",2,IF(K4814="RURAL",3,"")))</f>
        <v>1</v>
      </c>
      <c r="K4814" s="1" t="s">
        <v>42</v>
      </c>
      <c r="L4814" s="18">
        <v>46082</v>
      </c>
      <c r="M4814" s="49">
        <v>0.625</v>
      </c>
      <c r="N4814" s="18">
        <v>46083</v>
      </c>
      <c r="O4814" s="56">
        <v>0.5</v>
      </c>
      <c r="P4814" s="31" t="str">
        <f>TEXT($L4814, "dddd")</f>
        <v>Sunday</v>
      </c>
      <c r="Q4814" s="39" t="s">
        <v>43</v>
      </c>
      <c r="R4814" s="39">
        <v>3474</v>
      </c>
      <c r="S4814" s="1" t="str">
        <f>IF(OR(MONTH(L4814)=12, MONTH(L4814)&lt;=5), "Dry Season", "Wet Season")</f>
        <v>Dry Season</v>
      </c>
      <c r="T4814" s="1">
        <v>1</v>
      </c>
      <c r="U4814" s="1">
        <v>0</v>
      </c>
      <c r="V4814" s="1">
        <v>0</v>
      </c>
      <c r="W4814" s="2">
        <f>IF(ISNUMBER(SEARCH("N/A", X4814)), 0, 1)</f>
        <v>0</v>
      </c>
      <c r="X4814" s="1" t="s">
        <v>44</v>
      </c>
      <c r="Y4814" s="1"/>
      <c r="Z4814" s="1"/>
      <c r="AA4814" s="11" cm="1">
        <f t="array" ref="AA4814">IF(ISBLANK(Y4814), 0, VINCentyInvDistance(F4814,G4814,Y4814,Z4814))</f>
        <v>0</v>
      </c>
      <c r="AB4814" s="1">
        <v>0</v>
      </c>
      <c r="AC4814" s="1">
        <v>8.4</v>
      </c>
      <c r="AD4814" s="1">
        <v>4.2</v>
      </c>
      <c r="AE4814" s="1">
        <v>5880</v>
      </c>
      <c r="AF4814" s="1"/>
      <c r="AG4814" s="1" t="str">
        <f>TRIM(MID(SUBSTITUTE($H4814,",",REPT(" ",200)),(LEN($H4814)-LEN(SUBSTITUTE($H4814,",",""))-4)*200+1,200))</f>
        <v>Luz</v>
      </c>
      <c r="AH4814" s="1" t="str">
        <f>TRIM(MID(SUBSTITUTE($H4814,",",REPT(" ",200)),(LEN($H4814)-LEN(SUBSTITUTE($H4814,",",""))-3)*200+1,200))</f>
        <v>Cebu City</v>
      </c>
      <c r="AI4814" s="1" t="str">
        <f>TRIM(MID(SUBSTITUTE($H4814,",",REPT(" ",200)),(LEN($H4814)-LEN(SUBSTITUTE($H4814,",",""))-2)*200+1,200))</f>
        <v>Central Visayas</v>
      </c>
      <c r="AJ4814" s="1" t="str">
        <f>TRIM(MID(SUBSTITUTE($H4814,",",REPT(" ",200)),(LEN($H4814)-LEN(SUBSTITUTE($H4814,",",""))-0)*200+1,200))</f>
        <v>Philippines</v>
      </c>
      <c r="AK4814" t="s">
        <v>16463</v>
      </c>
      <c r="AL4814" s="1">
        <v>3</v>
      </c>
      <c r="AM4814" s="1" t="s">
        <v>4873</v>
      </c>
    </row>
    <row r="4815" spans="1:39" ht="12.75" customHeight="1">
      <c r="A4815" s="1"/>
      <c r="B4815" s="1" t="s">
        <v>14824</v>
      </c>
      <c r="C4815" s="1" t="s">
        <v>16279</v>
      </c>
      <c r="D4815" s="3" t="str">
        <f ca="1">IFERROR(__xludf.DUMMYFUNCTION("PROPER(REGEXEXTRACT(B4790, ""(?:https?:\/\/)?(?:www\.)?([a-zA-Z0-9-]+)\.""))"),"Skyscanner")</f>
        <v>Skyscanner</v>
      </c>
      <c r="E4815" s="1" t="s">
        <v>14826</v>
      </c>
      <c r="F4815" s="1">
        <v>10.327602000000001</v>
      </c>
      <c r="G4815" s="1">
        <v>123.92198500000001</v>
      </c>
      <c r="H4815" s="1" t="s">
        <v>14827</v>
      </c>
      <c r="I4815" s="1" t="s">
        <v>2622</v>
      </c>
      <c r="J4815" s="1">
        <f>IF(K4815="URBAN",1,IF(K4815="SUBURBAN",2,IF(K4815="RURAL",3,"")))</f>
        <v>1</v>
      </c>
      <c r="K4815" s="1" t="s">
        <v>42</v>
      </c>
      <c r="L4815" s="18">
        <v>46082</v>
      </c>
      <c r="M4815" s="49">
        <v>0.58333333333333337</v>
      </c>
      <c r="N4815" s="18">
        <v>46083</v>
      </c>
      <c r="O4815" s="56">
        <v>0.5</v>
      </c>
      <c r="P4815" s="31" t="str">
        <f>TEXT($L4815, "dddd")</f>
        <v>Sunday</v>
      </c>
      <c r="Q4815" s="39" t="s">
        <v>1000</v>
      </c>
      <c r="R4815" s="39">
        <v>2400</v>
      </c>
      <c r="S4815" s="1" t="str">
        <f>IF(OR(MONTH(L4815)=12, MONTH(L4815)&lt;=5), "Dry Season", "Wet Season")</f>
        <v>Dry Season</v>
      </c>
      <c r="T4815" s="1">
        <v>1</v>
      </c>
      <c r="U4815" s="1">
        <v>0</v>
      </c>
      <c r="V4815" s="1">
        <v>0</v>
      </c>
      <c r="W4815" s="2">
        <f>IF(ISNUMBER(SEARCH("N/A", X4815)), 0, 1)</f>
        <v>0</v>
      </c>
      <c r="X4815" s="1" t="s">
        <v>44</v>
      </c>
      <c r="Y4815" s="1"/>
      <c r="Z4815" s="1"/>
      <c r="AA4815" s="11" cm="1">
        <f t="array" ref="AA4815">IF(ISBLANK(Y4815), 0, VINCentyInvDistance(F4815,G4815,Y4815,Z4815))</f>
        <v>0</v>
      </c>
      <c r="AB4815" s="1">
        <v>0</v>
      </c>
      <c r="AC4815" s="1">
        <v>8.1999999999999993</v>
      </c>
      <c r="AD4815" s="1">
        <v>4.0999999999999996</v>
      </c>
      <c r="AE4815" s="1">
        <v>412</v>
      </c>
      <c r="AF4815" s="1"/>
      <c r="AG4815" s="1" t="str">
        <f>TRIM(MID(SUBSTITUTE($H4815,",",REPT(" ",200)),(LEN($H4815)-LEN(SUBSTITUTE($H4815,",",""))-4)*200+1,200))</f>
        <v>Subangdaku</v>
      </c>
      <c r="AH4815" s="1" t="str">
        <f>TRIM(MID(SUBSTITUTE($H4815,",",REPT(" ",200)),(LEN($H4815)-LEN(SUBSTITUTE($H4815,",",""))-3)*200+1,200))</f>
        <v>Mandaue</v>
      </c>
      <c r="AI4815" s="1" t="str">
        <f>TRIM(MID(SUBSTITUTE($H4815,",",REPT(" ",200)),(LEN($H4815)-LEN(SUBSTITUTE($H4815,",",""))-2)*200+1,200))</f>
        <v>Central Visayas</v>
      </c>
      <c r="AJ4815" s="1" t="str">
        <f>TRIM(MID(SUBSTITUTE($H4815,",",REPT(" ",200)),(LEN($H4815)-LEN(SUBSTITUTE($H4815,",",""))-0)*200+1,200))</f>
        <v>Philippines</v>
      </c>
      <c r="AK4815" t="s">
        <v>17724</v>
      </c>
      <c r="AL4815" s="1">
        <v>4</v>
      </c>
      <c r="AM4815" s="1" t="s">
        <v>14828</v>
      </c>
    </row>
    <row r="4816" spans="1:39" ht="12.75" customHeight="1">
      <c r="A4816" s="1"/>
      <c r="B4816" s="1" t="s">
        <v>14829</v>
      </c>
      <c r="C4816" s="1" t="s">
        <v>16280</v>
      </c>
      <c r="D4816" s="3" t="str">
        <f ca="1">IFERROR(__xludf.DUMMYFUNCTION("PROPER(REGEXEXTRACT(B4791, ""(?:https?:\/\/)?(?:www\.)?([a-zA-Z0-9-]+)\.""))"),"Skyscanner")</f>
        <v>Skyscanner</v>
      </c>
      <c r="E4816" s="1" t="s">
        <v>14831</v>
      </c>
      <c r="F4816" s="1">
        <v>10.333629999999999</v>
      </c>
      <c r="G4816" s="1">
        <v>123.90770999999999</v>
      </c>
      <c r="H4816" s="1" t="s">
        <v>14832</v>
      </c>
      <c r="I4816" s="1" t="s">
        <v>2622</v>
      </c>
      <c r="J4816" s="1">
        <f>IF(K4816="URBAN",1,IF(K4816="SUBURBAN",2,IF(K4816="RURAL",3,"")))</f>
        <v>1</v>
      </c>
      <c r="K4816" s="1" t="s">
        <v>42</v>
      </c>
      <c r="L4816" s="18">
        <v>46082</v>
      </c>
      <c r="M4816" s="49">
        <v>0.625</v>
      </c>
      <c r="N4816" s="18">
        <v>46083</v>
      </c>
      <c r="O4816" s="56">
        <v>0.5</v>
      </c>
      <c r="P4816" s="31" t="str">
        <f>TEXT($L4816, "dddd")</f>
        <v>Sunday</v>
      </c>
      <c r="Q4816" s="39" t="s">
        <v>186</v>
      </c>
      <c r="R4816" s="39">
        <v>3629</v>
      </c>
      <c r="S4816" s="1" t="str">
        <f>IF(OR(MONTH(L4816)=12, MONTH(L4816)&lt;=5), "Dry Season", "Wet Season")</f>
        <v>Dry Season</v>
      </c>
      <c r="T4816" s="1">
        <v>1</v>
      </c>
      <c r="U4816" s="1">
        <v>0</v>
      </c>
      <c r="V4816" s="1">
        <v>0</v>
      </c>
      <c r="W4816" s="2">
        <f>IF(ISNUMBER(SEARCH("N/A", X4816)), 0, 1)</f>
        <v>0</v>
      </c>
      <c r="X4816" s="1" t="s">
        <v>44</v>
      </c>
      <c r="Y4816" s="1"/>
      <c r="Z4816" s="1"/>
      <c r="AA4816" s="11" cm="1">
        <f t="array" ref="AA4816">IF(ISBLANK(Y4816), 0, VINCentyInvDistance(F4816,G4816,Y4816,Z4816))</f>
        <v>0</v>
      </c>
      <c r="AB4816" s="1">
        <v>0</v>
      </c>
      <c r="AC4816" s="1">
        <v>8.6</v>
      </c>
      <c r="AD4816" s="1">
        <v>4.3</v>
      </c>
      <c r="AE4816" s="1">
        <v>26</v>
      </c>
      <c r="AF4816" s="1"/>
      <c r="AG4816" s="1" t="str">
        <f>TRIM(MID(SUBSTITUTE($H4816,",",REPT(" ",200)),(LEN($H4816)-LEN(SUBSTITUTE($H4816,",",""))-4)*200+1,200))</f>
        <v>Apas</v>
      </c>
      <c r="AH4816" s="1" t="str">
        <f>TRIM(MID(SUBSTITUTE($H4816,",",REPT(" ",200)),(LEN($H4816)-LEN(SUBSTITUTE($H4816,",",""))-3)*200+1,200))</f>
        <v>Cebu City</v>
      </c>
      <c r="AI4816" s="1" t="str">
        <f>TRIM(MID(SUBSTITUTE($H4816,",",REPT(" ",200)),(LEN($H4816)-LEN(SUBSTITUTE($H4816,",",""))-2)*200+1,200))</f>
        <v>Central Visayas</v>
      </c>
      <c r="AJ4816" s="1" t="str">
        <f>TRIM(MID(SUBSTITUTE($H4816,",",REPT(" ",200)),(LEN($H4816)-LEN(SUBSTITUTE($H4816,",",""))-0)*200+1,200))</f>
        <v>Philippines</v>
      </c>
      <c r="AK4816" t="s">
        <v>16463</v>
      </c>
      <c r="AL4816" s="1">
        <v>3</v>
      </c>
      <c r="AM4816" s="1" t="s">
        <v>14833</v>
      </c>
    </row>
    <row r="4817" spans="1:39" ht="12.75" customHeight="1">
      <c r="A4817" s="1"/>
      <c r="B4817" s="1" t="s">
        <v>14834</v>
      </c>
      <c r="C4817" s="1" t="s">
        <v>16281</v>
      </c>
      <c r="D4817" s="3" t="str">
        <f ca="1">IFERROR(__xludf.DUMMYFUNCTION("PROPER(REGEXEXTRACT(B4792, ""(?:https?:\/\/)?(?:www\.)?([a-zA-Z0-9-]+)\.""))"),"Skyscanner")</f>
        <v>Skyscanner</v>
      </c>
      <c r="E4817" s="1" t="s">
        <v>14836</v>
      </c>
      <c r="F4817" s="1">
        <v>10.312851999999999</v>
      </c>
      <c r="G4817" s="1">
        <v>123.893597</v>
      </c>
      <c r="H4817" s="1" t="s">
        <v>14837</v>
      </c>
      <c r="I4817" s="1" t="s">
        <v>2622</v>
      </c>
      <c r="J4817" s="1">
        <f>IF(K4817="URBAN",1,IF(K4817="SUBURBAN",2,IF(K4817="RURAL",3,"")))</f>
        <v>1</v>
      </c>
      <c r="K4817" s="1" t="s">
        <v>42</v>
      </c>
      <c r="L4817" s="18">
        <v>46082</v>
      </c>
      <c r="M4817" s="49">
        <v>0.58333333333333337</v>
      </c>
      <c r="N4817" s="18">
        <v>46083</v>
      </c>
      <c r="O4817" s="56">
        <v>0.5</v>
      </c>
      <c r="P4817" s="31" t="str">
        <f>TEXT($L4817, "dddd")</f>
        <v>Sunday</v>
      </c>
      <c r="Q4817" s="39" t="s">
        <v>43</v>
      </c>
      <c r="R4817" s="39">
        <v>2412</v>
      </c>
      <c r="S4817" s="1" t="str">
        <f>IF(OR(MONTH(L4817)=12, MONTH(L4817)&lt;=5), "Dry Season", "Wet Season")</f>
        <v>Dry Season</v>
      </c>
      <c r="T4817" s="1">
        <v>1</v>
      </c>
      <c r="U4817" s="1">
        <v>0</v>
      </c>
      <c r="V4817" s="1">
        <v>0</v>
      </c>
      <c r="W4817" s="2">
        <f>IF(ISNUMBER(SEARCH("N/A", X4817)), 0, 1)</f>
        <v>0</v>
      </c>
      <c r="X4817" s="1" t="s">
        <v>44</v>
      </c>
      <c r="Y4817" s="1"/>
      <c r="Z4817" s="1"/>
      <c r="AA4817" s="11" cm="1">
        <f t="array" ref="AA4817">IF(ISBLANK(Y4817), 0, VINCentyInvDistance(F4817,G4817,Y4817,Z4817))</f>
        <v>0</v>
      </c>
      <c r="AB4817" s="1">
        <v>0</v>
      </c>
      <c r="AC4817" s="1">
        <v>9.8000000000000007</v>
      </c>
      <c r="AD4817" s="1">
        <v>4.9000000000000004</v>
      </c>
      <c r="AE4817" s="1">
        <v>271</v>
      </c>
      <c r="AF4817" s="1"/>
      <c r="AG4817" s="1" t="str">
        <f>TRIM(MID(SUBSTITUTE($H4817,",",REPT(" ",200)),(LEN($H4817)-LEN(SUBSTITUTE($H4817,",",""))-4)*200+1,200))</f>
        <v>Camputhaw</v>
      </c>
      <c r="AH4817" s="1" t="str">
        <f>TRIM(MID(SUBSTITUTE($H4817,",",REPT(" ",200)),(LEN($H4817)-LEN(SUBSTITUTE($H4817,",",""))-3)*200+1,200))</f>
        <v>Cebu City</v>
      </c>
      <c r="AI4817" s="1" t="str">
        <f>TRIM(MID(SUBSTITUTE($H4817,",",REPT(" ",200)),(LEN($H4817)-LEN(SUBSTITUTE($H4817,",",""))-2)*200+1,200))</f>
        <v>Central Visayas</v>
      </c>
      <c r="AJ4817" s="1" t="str">
        <f>TRIM(MID(SUBSTITUTE($H4817,",",REPT(" ",200)),(LEN($H4817)-LEN(SUBSTITUTE($H4817,",",""))-0)*200+1,200))</f>
        <v>Philippines</v>
      </c>
      <c r="AK4817" t="s">
        <v>16463</v>
      </c>
      <c r="AL4817" s="1">
        <v>3</v>
      </c>
      <c r="AM4817" s="1" t="s">
        <v>14838</v>
      </c>
    </row>
    <row r="4818" spans="1:39" ht="12.75" customHeight="1">
      <c r="A4818" s="1"/>
      <c r="B4818" s="1" t="s">
        <v>14839</v>
      </c>
      <c r="C4818" s="1" t="s">
        <v>16282</v>
      </c>
      <c r="D4818" s="3" t="str">
        <f ca="1">IFERROR(__xludf.DUMMYFUNCTION("PROPER(REGEXEXTRACT(B4793, ""(?:https?:\/\/)?(?:www\.)?([a-zA-Z0-9-]+)\.""))"),"Skyscanner")</f>
        <v>Skyscanner</v>
      </c>
      <c r="E4818" s="1" t="s">
        <v>14841</v>
      </c>
      <c r="F4818" s="1">
        <v>10.322608000000001</v>
      </c>
      <c r="G4818" s="1">
        <v>123.91387400000001</v>
      </c>
      <c r="H4818" s="1" t="s">
        <v>14842</v>
      </c>
      <c r="I4818" s="1" t="s">
        <v>2622</v>
      </c>
      <c r="J4818" s="1">
        <f>IF(K4818="URBAN",1,IF(K4818="SUBURBAN",2,IF(K4818="RURAL",3,"")))</f>
        <v>1</v>
      </c>
      <c r="K4818" s="1" t="s">
        <v>42</v>
      </c>
      <c r="L4818" s="18">
        <v>46082</v>
      </c>
      <c r="M4818" s="49">
        <v>0.58333333333333337</v>
      </c>
      <c r="N4818" s="18">
        <v>46083</v>
      </c>
      <c r="O4818" s="56">
        <v>0.5</v>
      </c>
      <c r="P4818" s="31" t="str">
        <f>TEXT($L4818, "dddd")</f>
        <v>Sunday</v>
      </c>
      <c r="Q4818" s="39" t="s">
        <v>43</v>
      </c>
      <c r="R4818" s="39">
        <v>1693</v>
      </c>
      <c r="S4818" s="1" t="str">
        <f>IF(OR(MONTH(L4818)=12, MONTH(L4818)&lt;=5), "Dry Season", "Wet Season")</f>
        <v>Dry Season</v>
      </c>
      <c r="T4818" s="1">
        <v>1</v>
      </c>
      <c r="U4818" s="1">
        <v>0</v>
      </c>
      <c r="V4818" s="1">
        <v>0</v>
      </c>
      <c r="W4818" s="2">
        <f>IF(ISNUMBER(SEARCH("N/A", X4818)), 0, 1)</f>
        <v>0</v>
      </c>
      <c r="X4818" s="1" t="s">
        <v>44</v>
      </c>
      <c r="Y4818" s="1"/>
      <c r="Z4818" s="1"/>
      <c r="AA4818" s="11" cm="1">
        <f t="array" ref="AA4818">IF(ISBLANK(Y4818), 0, VINCentyInvDistance(F4818,G4818,Y4818,Z4818))</f>
        <v>0</v>
      </c>
      <c r="AB4818" s="1">
        <v>0</v>
      </c>
      <c r="AC4818" s="1">
        <v>7.2</v>
      </c>
      <c r="AD4818" s="1">
        <v>3.6</v>
      </c>
      <c r="AE4818" s="1">
        <v>672</v>
      </c>
      <c r="AF4818" s="1"/>
      <c r="AG4818" s="1" t="str">
        <f>TRIM(MID(SUBSTITUTE($H4818,",",REPT(" ",200)),(LEN($H4818)-LEN(SUBSTITUTE($H4818,",",""))-4)*200+1,200))</f>
        <v>Kasambagan</v>
      </c>
      <c r="AH4818" s="1" t="str">
        <f>TRIM(MID(SUBSTITUTE($H4818,",",REPT(" ",200)),(LEN($H4818)-LEN(SUBSTITUTE($H4818,",",""))-3)*200+1,200))</f>
        <v>Cebu City</v>
      </c>
      <c r="AI4818" s="1" t="str">
        <f>TRIM(MID(SUBSTITUTE($H4818,",",REPT(" ",200)),(LEN($H4818)-LEN(SUBSTITUTE($H4818,",",""))-2)*200+1,200))</f>
        <v>Central Visayas</v>
      </c>
      <c r="AJ4818" s="1" t="str">
        <f>TRIM(MID(SUBSTITUTE($H4818,",",REPT(" ",200)),(LEN($H4818)-LEN(SUBSTITUTE($H4818,",",""))-0)*200+1,200))</f>
        <v>Philippines</v>
      </c>
      <c r="AK4818" t="s">
        <v>16463</v>
      </c>
      <c r="AL4818" s="1">
        <v>3</v>
      </c>
      <c r="AM4818" s="1" t="s">
        <v>14843</v>
      </c>
    </row>
    <row r="4819" spans="1:39" ht="12.75" customHeight="1">
      <c r="A4819" s="1"/>
      <c r="B4819" s="1" t="s">
        <v>14844</v>
      </c>
      <c r="C4819" s="1" t="s">
        <v>16283</v>
      </c>
      <c r="D4819" s="3" t="str">
        <f ca="1">IFERROR(__xludf.DUMMYFUNCTION("PROPER(REGEXEXTRACT(B4794, ""(?:https?:\/\/)?(?:www\.)?([a-zA-Z0-9-]+)\.""))"),"Skyscanner")</f>
        <v>Skyscanner</v>
      </c>
      <c r="E4819" s="1" t="s">
        <v>14846</v>
      </c>
      <c r="F4819" s="1">
        <v>10.310890000000001</v>
      </c>
      <c r="G4819" s="1">
        <v>123.89758</v>
      </c>
      <c r="H4819" s="1" t="s">
        <v>14847</v>
      </c>
      <c r="I4819" s="1" t="s">
        <v>2622</v>
      </c>
      <c r="J4819" s="1">
        <f>IF(K4819="URBAN",1,IF(K4819="SUBURBAN",2,IF(K4819="RURAL",3,"")))</f>
        <v>1</v>
      </c>
      <c r="K4819" s="1" t="s">
        <v>42</v>
      </c>
      <c r="L4819" s="18">
        <v>46082</v>
      </c>
      <c r="M4819" s="49">
        <v>0.58333333333333337</v>
      </c>
      <c r="N4819" s="18">
        <v>46083</v>
      </c>
      <c r="O4819" s="56">
        <v>0.54166666666666663</v>
      </c>
      <c r="P4819" s="31" t="str">
        <f>TEXT($L4819, "dddd")</f>
        <v>Sunday</v>
      </c>
      <c r="Q4819" s="39" t="s">
        <v>43</v>
      </c>
      <c r="R4819" s="39">
        <v>1612</v>
      </c>
      <c r="S4819" s="1" t="str">
        <f>IF(OR(MONTH(L4819)=12, MONTH(L4819)&lt;=5), "Dry Season", "Wet Season")</f>
        <v>Dry Season</v>
      </c>
      <c r="T4819" s="1">
        <v>1</v>
      </c>
      <c r="U4819" s="1">
        <v>0</v>
      </c>
      <c r="V4819" s="1">
        <v>0</v>
      </c>
      <c r="W4819" s="2">
        <f>IF(ISNUMBER(SEARCH("N/A", X4819)), 0, 1)</f>
        <v>0</v>
      </c>
      <c r="X4819" s="1" t="s">
        <v>44</v>
      </c>
      <c r="Y4819" s="1"/>
      <c r="Z4819" s="1"/>
      <c r="AA4819" s="11" cm="1">
        <f t="array" ref="AA4819">IF(ISBLANK(Y4819), 0, VINCentyInvDistance(F4819,G4819,Y4819,Z4819))</f>
        <v>0</v>
      </c>
      <c r="AB4819" s="1">
        <v>0</v>
      </c>
      <c r="AC4819" s="1">
        <v>6</v>
      </c>
      <c r="AD4819" s="1">
        <v>3</v>
      </c>
      <c r="AE4819" s="1">
        <v>1</v>
      </c>
      <c r="AF4819" s="1"/>
      <c r="AG4819" s="1" t="str">
        <f>TRIM(MID(SUBSTITUTE($H4819,",",REPT(" ",200)),(LEN($H4819)-LEN(SUBSTITUTE($H4819,",",""))-4)*200+1,200))</f>
        <v>Camputhaw</v>
      </c>
      <c r="AH4819" s="1" t="str">
        <f>TRIM(MID(SUBSTITUTE($H4819,",",REPT(" ",200)),(LEN($H4819)-LEN(SUBSTITUTE($H4819,",",""))-3)*200+1,200))</f>
        <v>Cebu City</v>
      </c>
      <c r="AI4819" s="1" t="str">
        <f>TRIM(MID(SUBSTITUTE($H4819,",",REPT(" ",200)),(LEN($H4819)-LEN(SUBSTITUTE($H4819,",",""))-2)*200+1,200))</f>
        <v>Central Visayas</v>
      </c>
      <c r="AJ4819" s="1" t="str">
        <f>TRIM(MID(SUBSTITUTE($H4819,",",REPT(" ",200)),(LEN($H4819)-LEN(SUBSTITUTE($H4819,",",""))-0)*200+1,200))</f>
        <v>Philippines</v>
      </c>
      <c r="AK4819" t="s">
        <v>16463</v>
      </c>
      <c r="AL4819" s="2">
        <v>0</v>
      </c>
      <c r="AM4819" s="1" t="s">
        <v>14848</v>
      </c>
    </row>
    <row r="4820" spans="1:39" ht="12.75" customHeight="1">
      <c r="A4820" s="1"/>
      <c r="B4820" s="1" t="s">
        <v>14849</v>
      </c>
      <c r="C4820" s="1" t="s">
        <v>16284</v>
      </c>
      <c r="D4820" s="3" t="str">
        <f ca="1">IFERROR(__xludf.DUMMYFUNCTION("PROPER(REGEXEXTRACT(B4795, ""(?:https?:\/\/)?(?:www\.)?([a-zA-Z0-9-]+)\.""))"),"Skyscanner")</f>
        <v>Skyscanner</v>
      </c>
      <c r="E4820" s="1" t="s">
        <v>14851</v>
      </c>
      <c r="F4820" s="1">
        <v>10.304869999999999</v>
      </c>
      <c r="G4820" s="1">
        <v>123.89825999999999</v>
      </c>
      <c r="H4820" s="1" t="s">
        <v>14852</v>
      </c>
      <c r="I4820" s="1" t="s">
        <v>2622</v>
      </c>
      <c r="J4820" s="1">
        <f>IF(K4820="URBAN",1,IF(K4820="SUBURBAN",2,IF(K4820="RURAL",3,"")))</f>
        <v>1</v>
      </c>
      <c r="K4820" s="1" t="s">
        <v>42</v>
      </c>
      <c r="L4820" s="18">
        <v>46082</v>
      </c>
      <c r="M4820" s="49">
        <v>0.58333333333333337</v>
      </c>
      <c r="N4820" s="18">
        <v>46083</v>
      </c>
      <c r="O4820" s="56">
        <v>0.5</v>
      </c>
      <c r="P4820" s="31" t="str">
        <f>TEXT($L4820, "dddd")</f>
        <v>Sunday</v>
      </c>
      <c r="Q4820" s="39" t="s">
        <v>1341</v>
      </c>
      <c r="R4820" s="39">
        <v>1800</v>
      </c>
      <c r="S4820" s="1" t="str">
        <f>IF(OR(MONTH(L4820)=12, MONTH(L4820)&lt;=5), "Dry Season", "Wet Season")</f>
        <v>Dry Season</v>
      </c>
      <c r="T4820" s="1">
        <v>1</v>
      </c>
      <c r="U4820" s="1">
        <v>0</v>
      </c>
      <c r="V4820" s="1">
        <v>0</v>
      </c>
      <c r="W4820" s="2">
        <f>IF(ISNUMBER(SEARCH("N/A", X4820)), 0, 1)</f>
        <v>0</v>
      </c>
      <c r="X4820" s="1" t="s">
        <v>44</v>
      </c>
      <c r="Y4820" s="1"/>
      <c r="Z4820" s="1"/>
      <c r="AA4820" s="11" cm="1">
        <f t="array" ref="AA4820">IF(ISBLANK(Y4820), 0, VINCentyInvDistance(F4820,G4820,Y4820,Z4820))</f>
        <v>0</v>
      </c>
      <c r="AB4820" s="1">
        <v>0</v>
      </c>
      <c r="AC4820" s="1">
        <v>7.2</v>
      </c>
      <c r="AD4820" s="1">
        <v>3.6</v>
      </c>
      <c r="AE4820" s="1">
        <v>102</v>
      </c>
      <c r="AF4820" s="1"/>
      <c r="AG4820" s="1" t="str">
        <f>TRIM(MID(SUBSTITUTE($H4820,",",REPT(" ",200)),(LEN($H4820)-LEN(SUBSTITUTE($H4820,",",""))-4)*200+1,200))</f>
        <v>Cogon Ramos</v>
      </c>
      <c r="AH4820" s="1" t="str">
        <f>TRIM(MID(SUBSTITUTE($H4820,",",REPT(" ",200)),(LEN($H4820)-LEN(SUBSTITUTE($H4820,",",""))-3)*200+1,200))</f>
        <v>Cebu City</v>
      </c>
      <c r="AI4820" s="1" t="str">
        <f>TRIM(MID(SUBSTITUTE($H4820,",",REPT(" ",200)),(LEN($H4820)-LEN(SUBSTITUTE($H4820,",",""))-2)*200+1,200))</f>
        <v>Central Visayas</v>
      </c>
      <c r="AJ4820" s="1" t="str">
        <f>TRIM(MID(SUBSTITUTE($H4820,",",REPT(" ",200)),(LEN($H4820)-LEN(SUBSTITUTE($H4820,",",""))-0)*200+1,200))</f>
        <v>Philippines</v>
      </c>
      <c r="AK4820" t="s">
        <v>17724</v>
      </c>
      <c r="AL4820" s="1">
        <v>2</v>
      </c>
      <c r="AM4820" s="1" t="s">
        <v>14853</v>
      </c>
    </row>
    <row r="4821" spans="1:39" ht="12.75" customHeight="1">
      <c r="A4821" s="1"/>
      <c r="B4821" s="1" t="s">
        <v>14854</v>
      </c>
      <c r="C4821" s="1" t="s">
        <v>16285</v>
      </c>
      <c r="D4821" s="3" t="str">
        <f ca="1">IFERROR(__xludf.DUMMYFUNCTION("PROPER(REGEXEXTRACT(B4796, ""(?:https?:\/\/)?(?:www\.)?([a-zA-Z0-9-]+)\.""))"),"Skyscanner")</f>
        <v>Skyscanner</v>
      </c>
      <c r="E4821" s="1" t="s">
        <v>14856</v>
      </c>
      <c r="F4821" s="1">
        <v>10.320261</v>
      </c>
      <c r="G4821" s="1">
        <v>123.90307900000001</v>
      </c>
      <c r="H4821" s="1" t="s">
        <v>14857</v>
      </c>
      <c r="I4821" s="1" t="s">
        <v>2622</v>
      </c>
      <c r="J4821" s="1">
        <f>IF(K4821="URBAN",1,IF(K4821="SUBURBAN",2,IF(K4821="RURAL",3,"")))</f>
        <v>1</v>
      </c>
      <c r="K4821" s="1" t="s">
        <v>42</v>
      </c>
      <c r="L4821" s="18">
        <v>46082</v>
      </c>
      <c r="M4821" s="49">
        <v>0.625</v>
      </c>
      <c r="N4821" s="18">
        <v>46083</v>
      </c>
      <c r="O4821" s="56">
        <v>0.5</v>
      </c>
      <c r="P4821" s="31" t="str">
        <f>TEXT($L4821, "dddd")</f>
        <v>Sunday</v>
      </c>
      <c r="Q4821" s="39" t="s">
        <v>43</v>
      </c>
      <c r="R4821" s="39">
        <v>2843</v>
      </c>
      <c r="S4821" s="1" t="str">
        <f>IF(OR(MONTH(L4821)=12, MONTH(L4821)&lt;=5), "Dry Season", "Wet Season")</f>
        <v>Dry Season</v>
      </c>
      <c r="T4821" s="1">
        <v>1</v>
      </c>
      <c r="U4821" s="1">
        <v>0</v>
      </c>
      <c r="V4821" s="1">
        <v>0</v>
      </c>
      <c r="W4821" s="2">
        <f>IF(ISNUMBER(SEARCH("N/A", X4821)), 0, 1)</f>
        <v>0</v>
      </c>
      <c r="X4821" s="1" t="s">
        <v>44</v>
      </c>
      <c r="Y4821" s="1"/>
      <c r="Z4821" s="1"/>
      <c r="AA4821" s="11" cm="1">
        <f t="array" ref="AA4821">IF(ISBLANK(Y4821), 0, VINCentyInvDistance(F4821,G4821,Y4821,Z4821))</f>
        <v>0</v>
      </c>
      <c r="AB4821" s="1">
        <v>0</v>
      </c>
      <c r="AC4821" s="1">
        <v>7.4</v>
      </c>
      <c r="AD4821" s="1">
        <v>0</v>
      </c>
      <c r="AE4821" s="1">
        <v>1245</v>
      </c>
      <c r="AF4821" s="1"/>
      <c r="AG4821" s="1" t="str">
        <f>TRIM(MID(SUBSTITUTE($H4821,",",REPT(" ",200)),(LEN($H4821)-LEN(SUBSTITUTE($H4821,",",""))-4)*200+1,200))</f>
        <v>Luz</v>
      </c>
      <c r="AH4821" s="1" t="str">
        <f>TRIM(MID(SUBSTITUTE($H4821,",",REPT(" ",200)),(LEN($H4821)-LEN(SUBSTITUTE($H4821,",",""))-3)*200+1,200))</f>
        <v>Cebu City</v>
      </c>
      <c r="AI4821" s="1" t="str">
        <f>TRIM(MID(SUBSTITUTE($H4821,",",REPT(" ",200)),(LEN($H4821)-LEN(SUBSTITUTE($H4821,",",""))-2)*200+1,200))</f>
        <v>Central Visayas</v>
      </c>
      <c r="AJ4821" s="1" t="str">
        <f>TRIM(MID(SUBSTITUTE($H4821,",",REPT(" ",200)),(LEN($H4821)-LEN(SUBSTITUTE($H4821,",",""))-0)*200+1,200))</f>
        <v>Philippines</v>
      </c>
      <c r="AK4821" t="s">
        <v>16463</v>
      </c>
      <c r="AL4821" s="1">
        <v>3</v>
      </c>
      <c r="AM4821" s="1" t="s">
        <v>14858</v>
      </c>
    </row>
    <row r="4822" spans="1:39" ht="12.75" customHeight="1">
      <c r="A4822" s="1"/>
      <c r="B4822" s="1" t="s">
        <v>14859</v>
      </c>
      <c r="C4822" s="1" t="s">
        <v>16286</v>
      </c>
      <c r="D4822" s="3" t="str">
        <f ca="1">IFERROR(__xludf.DUMMYFUNCTION("PROPER(REGEXEXTRACT(B4797, ""(?:https?:\/\/)?(?:www\.)?([a-zA-Z0-9-]+)\.""))"),"Skyscanner")</f>
        <v>Skyscanner</v>
      </c>
      <c r="E4822" s="1" t="s">
        <v>14861</v>
      </c>
      <c r="F4822" s="1">
        <v>10.317318999999999</v>
      </c>
      <c r="G4822" s="1">
        <v>123.893422</v>
      </c>
      <c r="H4822" s="1" t="s">
        <v>14862</v>
      </c>
      <c r="I4822" s="1" t="s">
        <v>2622</v>
      </c>
      <c r="J4822" s="1">
        <f>IF(K4822="URBAN",1,IF(K4822="SUBURBAN",2,IF(K4822="RURAL",3,"")))</f>
        <v>1</v>
      </c>
      <c r="K4822" s="1" t="s">
        <v>42</v>
      </c>
      <c r="L4822" s="18">
        <v>46082</v>
      </c>
      <c r="M4822" s="49">
        <v>0.58333333333333337</v>
      </c>
      <c r="N4822" s="18">
        <v>46083</v>
      </c>
      <c r="O4822" s="56">
        <v>0.5</v>
      </c>
      <c r="P4822" s="31" t="str">
        <f>TEXT($L4822, "dddd")</f>
        <v>Sunday</v>
      </c>
      <c r="Q4822" s="39" t="s">
        <v>207</v>
      </c>
      <c r="R4822" s="39">
        <v>4863</v>
      </c>
      <c r="S4822" s="1" t="str">
        <f>IF(OR(MONTH(L4822)=12, MONTH(L4822)&lt;=5), "Dry Season", "Wet Season")</f>
        <v>Dry Season</v>
      </c>
      <c r="T4822" s="1">
        <v>1</v>
      </c>
      <c r="U4822" s="1">
        <v>0</v>
      </c>
      <c r="V4822" s="1">
        <v>0</v>
      </c>
      <c r="W4822" s="2">
        <f>IF(ISNUMBER(SEARCH("N/A", X4822)), 0, 1)</f>
        <v>0</v>
      </c>
      <c r="X4822" s="1" t="s">
        <v>44</v>
      </c>
      <c r="Y4822" s="1"/>
      <c r="Z4822" s="1"/>
      <c r="AA4822" s="11" cm="1">
        <f t="array" ref="AA4822">IF(ISBLANK(Y4822), 0, VINCentyInvDistance(F4822,G4822,Y4822,Z4822))</f>
        <v>0</v>
      </c>
      <c r="AB4822" s="1">
        <v>0</v>
      </c>
      <c r="AC4822" s="1">
        <v>8.4</v>
      </c>
      <c r="AD4822" s="1">
        <v>4.2</v>
      </c>
      <c r="AE4822" s="1">
        <v>1288</v>
      </c>
      <c r="AF4822" s="1"/>
      <c r="AG4822" s="1" t="str">
        <f>TRIM(MID(SUBSTITUTE($H4822,",",REPT(" ",200)),(LEN($H4822)-LEN(SUBSTITUTE($H4822,",",""))-4)*200+1,200))</f>
        <v>Camputhaw</v>
      </c>
      <c r="AH4822" s="1" t="str">
        <f>TRIM(MID(SUBSTITUTE($H4822,",",REPT(" ",200)),(LEN($H4822)-LEN(SUBSTITUTE($H4822,",",""))-3)*200+1,200))</f>
        <v>Cebu City</v>
      </c>
      <c r="AI4822" s="1" t="str">
        <f>TRIM(MID(SUBSTITUTE($H4822,",",REPT(" ",200)),(LEN($H4822)-LEN(SUBSTITUTE($H4822,",",""))-2)*200+1,200))</f>
        <v>Central Visayas</v>
      </c>
      <c r="AJ4822" s="1" t="str">
        <f>TRIM(MID(SUBSTITUTE($H4822,",",REPT(" ",200)),(LEN($H4822)-LEN(SUBSTITUTE($H4822,",",""))-0)*200+1,200))</f>
        <v>Philippines</v>
      </c>
      <c r="AK4822" t="s">
        <v>16463</v>
      </c>
      <c r="AL4822" s="1">
        <v>4</v>
      </c>
      <c r="AM4822" s="1" t="s">
        <v>14863</v>
      </c>
    </row>
    <row r="4823" spans="1:39" ht="12.75" customHeight="1">
      <c r="A4823" s="1"/>
      <c r="B4823" s="1" t="s">
        <v>14864</v>
      </c>
      <c r="C4823" s="1" t="s">
        <v>16287</v>
      </c>
      <c r="D4823" s="3" t="str">
        <f ca="1">IFERROR(__xludf.DUMMYFUNCTION("PROPER(REGEXEXTRACT(B4798, ""(?:https?:\/\/)?(?:www\.)?([a-zA-Z0-9-]+)\.""))"),"Skyscanner")</f>
        <v>Skyscanner</v>
      </c>
      <c r="E4823" s="1" t="s">
        <v>14866</v>
      </c>
      <c r="F4823" s="1">
        <v>10.310840000000001</v>
      </c>
      <c r="G4823" s="1">
        <v>123.89725</v>
      </c>
      <c r="H4823" s="1" t="s">
        <v>14847</v>
      </c>
      <c r="I4823" s="1" t="s">
        <v>2622</v>
      </c>
      <c r="J4823" s="1">
        <f>IF(K4823="URBAN",1,IF(K4823="SUBURBAN",2,IF(K4823="RURAL",3,"")))</f>
        <v>1</v>
      </c>
      <c r="K4823" s="1" t="s">
        <v>42</v>
      </c>
      <c r="L4823" s="18">
        <v>46082</v>
      </c>
      <c r="M4823" s="49">
        <v>0.625</v>
      </c>
      <c r="N4823" s="18">
        <v>46083</v>
      </c>
      <c r="O4823" s="56">
        <v>0.5</v>
      </c>
      <c r="P4823" s="31" t="str">
        <f>TEXT($L4823, "dddd")</f>
        <v>Sunday</v>
      </c>
      <c r="Q4823" s="39" t="s">
        <v>43</v>
      </c>
      <c r="R4823" s="39">
        <v>1895</v>
      </c>
      <c r="S4823" s="1" t="str">
        <f>IF(OR(MONTH(L4823)=12, MONTH(L4823)&lt;=5), "Dry Season", "Wet Season")</f>
        <v>Dry Season</v>
      </c>
      <c r="T4823" s="1">
        <v>1</v>
      </c>
      <c r="U4823" s="1">
        <v>0</v>
      </c>
      <c r="V4823" s="1">
        <v>0</v>
      </c>
      <c r="W4823" s="2">
        <f>IF(ISNUMBER(SEARCH("N/A", X4823)), 0, 1)</f>
        <v>0</v>
      </c>
      <c r="X4823" s="1" t="s">
        <v>44</v>
      </c>
      <c r="Y4823" s="1"/>
      <c r="Z4823" s="1"/>
      <c r="AA4823" s="11" cm="1">
        <f t="array" ref="AA4823">IF(ISBLANK(Y4823), 0, VINCentyInvDistance(F4823,G4823,Y4823,Z4823))</f>
        <v>0</v>
      </c>
      <c r="AB4823" s="1">
        <v>0</v>
      </c>
      <c r="AC4823" s="1">
        <v>0</v>
      </c>
      <c r="AD4823" s="1">
        <v>0</v>
      </c>
      <c r="AE4823" s="1"/>
      <c r="AF4823" s="1"/>
      <c r="AG4823" s="1" t="str">
        <f>TRIM(MID(SUBSTITUTE($H4823,",",REPT(" ",200)),(LEN($H4823)-LEN(SUBSTITUTE($H4823,",",""))-4)*200+1,200))</f>
        <v>Camputhaw</v>
      </c>
      <c r="AH4823" s="1" t="str">
        <f>TRIM(MID(SUBSTITUTE($H4823,",",REPT(" ",200)),(LEN($H4823)-LEN(SUBSTITUTE($H4823,",",""))-3)*200+1,200))</f>
        <v>Cebu City</v>
      </c>
      <c r="AI4823" s="1" t="str">
        <f>TRIM(MID(SUBSTITUTE($H4823,",",REPT(" ",200)),(LEN($H4823)-LEN(SUBSTITUTE($H4823,",",""))-2)*200+1,200))</f>
        <v>Central Visayas</v>
      </c>
      <c r="AJ4823" s="1" t="str">
        <f>TRIM(MID(SUBSTITUTE($H4823,",",REPT(" ",200)),(LEN($H4823)-LEN(SUBSTITUTE($H4823,",",""))-0)*200+1,200))</f>
        <v>Philippines</v>
      </c>
      <c r="AK4823" t="s">
        <v>16463</v>
      </c>
      <c r="AL4823" s="2">
        <v>0</v>
      </c>
      <c r="AM4823" s="1" t="s">
        <v>14867</v>
      </c>
    </row>
    <row r="4824" spans="1:39" ht="12.75" customHeight="1">
      <c r="A4824" s="1"/>
      <c r="B4824" s="1" t="s">
        <v>14868</v>
      </c>
      <c r="C4824" s="1" t="s">
        <v>16288</v>
      </c>
      <c r="D4824" s="3" t="str">
        <f ca="1">IFERROR(__xludf.DUMMYFUNCTION("PROPER(REGEXEXTRACT(B4799, ""(?:https?:\/\/)?(?:www\.)?([a-zA-Z0-9-]+)\.""))"),"Skyscanner")</f>
        <v>Skyscanner</v>
      </c>
      <c r="E4824" s="1" t="s">
        <v>14870</v>
      </c>
      <c r="F4824" s="1">
        <v>10.31366</v>
      </c>
      <c r="G4824" s="1">
        <v>123.8929</v>
      </c>
      <c r="H4824" s="1" t="s">
        <v>14871</v>
      </c>
      <c r="I4824" s="1" t="s">
        <v>2622</v>
      </c>
      <c r="J4824" s="1">
        <f>IF(K4824="URBAN",1,IF(K4824="SUBURBAN",2,IF(K4824="RURAL",3,"")))</f>
        <v>1</v>
      </c>
      <c r="K4824" s="1" t="s">
        <v>42</v>
      </c>
      <c r="L4824" s="18">
        <v>46082</v>
      </c>
      <c r="M4824" s="49">
        <v>0.625</v>
      </c>
      <c r="N4824" s="18">
        <v>46083</v>
      </c>
      <c r="O4824" s="56">
        <v>0.5</v>
      </c>
      <c r="P4824" s="31" t="str">
        <f>TEXT($L4824, "dddd")</f>
        <v>Sunday</v>
      </c>
      <c r="Q4824" s="39" t="s">
        <v>207</v>
      </c>
      <c r="R4824" s="39">
        <v>2298</v>
      </c>
      <c r="S4824" s="1" t="str">
        <f>IF(OR(MONTH(L4824)=12, MONTH(L4824)&lt;=5), "Dry Season", "Wet Season")</f>
        <v>Dry Season</v>
      </c>
      <c r="T4824" s="1">
        <v>1</v>
      </c>
      <c r="U4824" s="1">
        <v>0</v>
      </c>
      <c r="V4824" s="1">
        <v>0</v>
      </c>
      <c r="W4824" s="2">
        <f>IF(ISNUMBER(SEARCH("N/A", X4824)), 0, 1)</f>
        <v>0</v>
      </c>
      <c r="X4824" s="1" t="s">
        <v>44</v>
      </c>
      <c r="Y4824" s="1"/>
      <c r="Z4824" s="1"/>
      <c r="AA4824" s="11" cm="1">
        <f t="array" ref="AA4824">IF(ISBLANK(Y4824), 0, VINCentyInvDistance(F4824,G4824,Y4824,Z4824))</f>
        <v>0</v>
      </c>
      <c r="AB4824" s="1">
        <v>0</v>
      </c>
      <c r="AC4824" s="1">
        <v>8.8000000000000007</v>
      </c>
      <c r="AD4824" s="1">
        <v>0</v>
      </c>
      <c r="AE4824" s="1">
        <v>456</v>
      </c>
      <c r="AF4824" s="1"/>
      <c r="AG4824" s="1" t="str">
        <f>TRIM(MID(SUBSTITUTE($H4824,",",REPT(" ",200)),(LEN($H4824)-LEN(SUBSTITUTE($H4824,",",""))-4)*200+1,200))</f>
        <v>Camputhaw</v>
      </c>
      <c r="AH4824" s="1" t="str">
        <f>TRIM(MID(SUBSTITUTE($H4824,",",REPT(" ",200)),(LEN($H4824)-LEN(SUBSTITUTE($H4824,",",""))-3)*200+1,200))</f>
        <v>Cebu City</v>
      </c>
      <c r="AI4824" s="1" t="str">
        <f>TRIM(MID(SUBSTITUTE($H4824,",",REPT(" ",200)),(LEN($H4824)-LEN(SUBSTITUTE($H4824,",",""))-2)*200+1,200))</f>
        <v>Central Visayas</v>
      </c>
      <c r="AJ4824" s="1" t="str">
        <f>TRIM(MID(SUBSTITUTE($H4824,",",REPT(" ",200)),(LEN($H4824)-LEN(SUBSTITUTE($H4824,",",""))-0)*200+1,200))</f>
        <v>Philippines</v>
      </c>
      <c r="AK4824" t="s">
        <v>16463</v>
      </c>
      <c r="AL4824" s="1">
        <v>3</v>
      </c>
      <c r="AM4824" s="1" t="s">
        <v>14872</v>
      </c>
    </row>
    <row r="4825" spans="1:39" ht="12.75" customHeight="1">
      <c r="A4825" s="1"/>
      <c r="B4825" s="1" t="s">
        <v>14873</v>
      </c>
      <c r="C4825" s="1" t="s">
        <v>16289</v>
      </c>
      <c r="D4825" s="3" t="str">
        <f ca="1">IFERROR(__xludf.DUMMYFUNCTION("PROPER(REGEXEXTRACT(B4800, ""(?:https?:\/\/)?(?:www\.)?([a-zA-Z0-9-]+)\.""))"),"Skyscanner")</f>
        <v>Skyscanner</v>
      </c>
      <c r="E4825" s="1" t="s">
        <v>14875</v>
      </c>
      <c r="F4825" s="1">
        <v>10.317755999999999</v>
      </c>
      <c r="G4825" s="1">
        <v>123.902491</v>
      </c>
      <c r="H4825" s="1" t="s">
        <v>14876</v>
      </c>
      <c r="I4825" s="1" t="s">
        <v>2622</v>
      </c>
      <c r="J4825" s="1">
        <f>IF(K4825="URBAN",1,IF(K4825="SUBURBAN",2,IF(K4825="RURAL",3,"")))</f>
        <v>1</v>
      </c>
      <c r="K4825" s="1" t="s">
        <v>42</v>
      </c>
      <c r="L4825" s="18">
        <v>46082</v>
      </c>
      <c r="M4825" s="49">
        <v>0.58333333333333337</v>
      </c>
      <c r="N4825" s="18">
        <v>46083</v>
      </c>
      <c r="O4825" s="56">
        <v>0.5</v>
      </c>
      <c r="P4825" s="31" t="str">
        <f>TEXT($L4825, "dddd")</f>
        <v>Sunday</v>
      </c>
      <c r="Q4825" s="39" t="s">
        <v>1341</v>
      </c>
      <c r="R4825" s="39">
        <v>1756</v>
      </c>
      <c r="S4825" s="1" t="str">
        <f>IF(OR(MONTH(L4825)=12, MONTH(L4825)&lt;=5), "Dry Season", "Wet Season")</f>
        <v>Dry Season</v>
      </c>
      <c r="T4825" s="1">
        <v>1</v>
      </c>
      <c r="U4825" s="1">
        <v>0</v>
      </c>
      <c r="V4825" s="1">
        <v>0</v>
      </c>
      <c r="W4825" s="2">
        <f>IF(ISNUMBER(SEARCH("N/A", X4825)), 0, 1)</f>
        <v>0</v>
      </c>
      <c r="X4825" s="1" t="s">
        <v>44</v>
      </c>
      <c r="Y4825" s="1"/>
      <c r="Z4825" s="1"/>
      <c r="AA4825" s="11" cm="1">
        <f t="array" ref="AA4825">IF(ISBLANK(Y4825), 0, VINCentyInvDistance(F4825,G4825,Y4825,Z4825))</f>
        <v>0</v>
      </c>
      <c r="AB4825" s="1">
        <v>0</v>
      </c>
      <c r="AC4825" s="1">
        <v>8</v>
      </c>
      <c r="AD4825" s="1">
        <v>4</v>
      </c>
      <c r="AE4825" s="1">
        <v>1654</v>
      </c>
      <c r="AF4825" s="1"/>
      <c r="AG4825" s="1" t="str">
        <f>TRIM(MID(SUBSTITUTE($H4825,",",REPT(" ",200)),(LEN($H4825)-LEN(SUBSTITUTE($H4825,",",""))-4)*200+1,200))</f>
        <v>Camputhaw</v>
      </c>
      <c r="AH4825" s="1" t="str">
        <f>TRIM(MID(SUBSTITUTE($H4825,",",REPT(" ",200)),(LEN($H4825)-LEN(SUBSTITUTE($H4825,",",""))-3)*200+1,200))</f>
        <v>Cebu City</v>
      </c>
      <c r="AI4825" s="1" t="str">
        <f>TRIM(MID(SUBSTITUTE($H4825,",",REPT(" ",200)),(LEN($H4825)-LEN(SUBSTITUTE($H4825,",",""))-2)*200+1,200))</f>
        <v>Central Visayas</v>
      </c>
      <c r="AJ4825" s="1" t="str">
        <f>TRIM(MID(SUBSTITUTE($H4825,",",REPT(" ",200)),(LEN($H4825)-LEN(SUBSTITUTE($H4825,",",""))-0)*200+1,200))</f>
        <v>Philippines</v>
      </c>
      <c r="AK4825" t="s">
        <v>17724</v>
      </c>
      <c r="AL4825" s="1">
        <v>3</v>
      </c>
      <c r="AM4825" s="1" t="s">
        <v>14878</v>
      </c>
    </row>
    <row r="4826" spans="1:39" ht="12.75" customHeight="1">
      <c r="A4826" s="1"/>
      <c r="B4826" s="1" t="s">
        <v>14903</v>
      </c>
      <c r="C4826" s="1" t="s">
        <v>16290</v>
      </c>
      <c r="D4826" s="3" t="str">
        <f ca="1">IFERROR(__xludf.DUMMYFUNCTION("PROPER(REGEXEXTRACT(B4801, ""(?:https?:\/\/)?(?:www\.)?([a-zA-Z0-9-]+)\.""))"),"Skyscanner")</f>
        <v>Skyscanner</v>
      </c>
      <c r="E4826" s="1" t="s">
        <v>14905</v>
      </c>
      <c r="F4826" s="1">
        <v>10.33281</v>
      </c>
      <c r="G4826" s="1">
        <v>123.90907</v>
      </c>
      <c r="H4826" s="1" t="s">
        <v>14906</v>
      </c>
      <c r="I4826" s="1" t="s">
        <v>2622</v>
      </c>
      <c r="J4826" s="1">
        <f>IF(K4826="URBAN",1,IF(K4826="SUBURBAN",2,IF(K4826="RURAL",3,"")))</f>
        <v>1</v>
      </c>
      <c r="K4826" s="1" t="s">
        <v>42</v>
      </c>
      <c r="L4826" s="18">
        <v>46082</v>
      </c>
      <c r="M4826" s="49">
        <v>0.58333333333333337</v>
      </c>
      <c r="N4826" s="18">
        <v>46083</v>
      </c>
      <c r="O4826" s="56">
        <v>0.5</v>
      </c>
      <c r="P4826" s="31" t="str">
        <f>TEXT($L4826, "dddd")</f>
        <v>Sunday</v>
      </c>
      <c r="Q4826" s="39" t="s">
        <v>43</v>
      </c>
      <c r="R4826" s="39">
        <v>0</v>
      </c>
      <c r="S4826" s="1" t="str">
        <f>IF(OR(MONTH(L4826)=12, MONTH(L4826)&lt;=5), "Dry Season", "Wet Season")</f>
        <v>Dry Season</v>
      </c>
      <c r="T4826" s="1">
        <v>1</v>
      </c>
      <c r="U4826" s="1">
        <v>0</v>
      </c>
      <c r="V4826" s="1">
        <v>0</v>
      </c>
      <c r="W4826" s="2">
        <f>IF(ISNUMBER(SEARCH("N/A", X4826)), 0, 1)</f>
        <v>0</v>
      </c>
      <c r="X4826" s="1" t="s">
        <v>44</v>
      </c>
      <c r="Y4826" s="1"/>
      <c r="Z4826" s="1"/>
      <c r="AA4826" s="11" cm="1">
        <f t="array" ref="AA4826">IF(ISBLANK(Y4826), 0, VINCentyInvDistance(F4826,G4826,Y4826,Z4826))</f>
        <v>0</v>
      </c>
      <c r="AB4826" s="1">
        <v>0</v>
      </c>
      <c r="AC4826" s="1">
        <v>0</v>
      </c>
      <c r="AD4826" s="1">
        <v>0</v>
      </c>
      <c r="AE4826" s="1"/>
      <c r="AF4826" s="1"/>
      <c r="AG4826" s="1" t="s">
        <v>731</v>
      </c>
      <c r="AH4826" s="1" t="str">
        <f>TRIM(MID(SUBSTITUTE($H4826,",",REPT(" ",200)),(LEN($H4826)-LEN(SUBSTITUTE($H4826,",",""))-3)*200+1,200))</f>
        <v>Cebu City</v>
      </c>
      <c r="AI4826" s="1" t="str">
        <f>TRIM(MID(SUBSTITUTE($H4826,",",REPT(" ",200)),(LEN($H4826)-LEN(SUBSTITUTE($H4826,",",""))-2)*200+1,200))</f>
        <v>Central Visayas</v>
      </c>
      <c r="AJ4826" s="1" t="s">
        <v>55</v>
      </c>
      <c r="AK4826" t="s">
        <v>16465</v>
      </c>
      <c r="AL4826" s="2">
        <v>0</v>
      </c>
      <c r="AM4826" s="1" t="s">
        <v>14907</v>
      </c>
    </row>
    <row r="4827" spans="1:39" ht="12.75" customHeight="1">
      <c r="A4827" s="1"/>
      <c r="B4827" s="1" t="s">
        <v>16291</v>
      </c>
      <c r="C4827" s="1" t="s">
        <v>16292</v>
      </c>
      <c r="D4827" s="3" t="str">
        <f ca="1">IFERROR(__xludf.DUMMYFUNCTION("PROPER(REGEXEXTRACT(B4802, ""(?:https?:\/\/)?(?:www\.)?([a-zA-Z0-9-]+)\.""))"),"Skyscanner")</f>
        <v>Skyscanner</v>
      </c>
      <c r="E4827" s="1" t="s">
        <v>16293</v>
      </c>
      <c r="F4827" s="1">
        <v>10.318569999999999</v>
      </c>
      <c r="G4827" s="1">
        <v>123.89301</v>
      </c>
      <c r="H4827" s="1" t="s">
        <v>11867</v>
      </c>
      <c r="I4827" s="1" t="s">
        <v>2622</v>
      </c>
      <c r="J4827" s="1">
        <f>IF(K4827="URBAN",1,IF(K4827="SUBURBAN",2,IF(K4827="RURAL",3,"")))</f>
        <v>1</v>
      </c>
      <c r="K4827" s="1" t="s">
        <v>42</v>
      </c>
      <c r="L4827" s="18">
        <v>46082</v>
      </c>
      <c r="M4827" s="49">
        <v>0.58333333333333337</v>
      </c>
      <c r="N4827" s="18">
        <v>46083</v>
      </c>
      <c r="O4827" s="56">
        <v>0.5</v>
      </c>
      <c r="P4827" s="31" t="str">
        <f>TEXT($L4827, "dddd")</f>
        <v>Sunday</v>
      </c>
      <c r="Q4827" s="39" t="s">
        <v>207</v>
      </c>
      <c r="R4827" s="39">
        <v>1028</v>
      </c>
      <c r="S4827" s="1" t="str">
        <f>IF(OR(MONTH(L4827)=12, MONTH(L4827)&lt;=5), "Dry Season", "Wet Season")</f>
        <v>Dry Season</v>
      </c>
      <c r="T4827" s="1">
        <v>1</v>
      </c>
      <c r="U4827" s="1">
        <v>0</v>
      </c>
      <c r="V4827" s="1">
        <v>0</v>
      </c>
      <c r="W4827" s="2">
        <f>IF(ISNUMBER(SEARCH("N/A", X4827)), 0, 1)</f>
        <v>0</v>
      </c>
      <c r="X4827" s="1" t="s">
        <v>44</v>
      </c>
      <c r="Y4827" s="1"/>
      <c r="Z4827" s="1"/>
      <c r="AA4827" s="11" cm="1">
        <f t="array" ref="AA4827">IF(ISBLANK(Y4827), 0, VINCentyInvDistance(F4827,G4827,Y4827,Z4827))</f>
        <v>0</v>
      </c>
      <c r="AB4827" s="1">
        <v>0</v>
      </c>
      <c r="AC4827" s="1">
        <v>0</v>
      </c>
      <c r="AD4827" s="1">
        <v>0</v>
      </c>
      <c r="AE4827" s="1"/>
      <c r="AF4827" s="1"/>
      <c r="AG4827" s="1" t="str">
        <f>TRIM(MID(SUBSTITUTE($H4827,",",REPT(" ",200)),(LEN($H4827)-LEN(SUBSTITUTE($H4827,",",""))-4)*200+1,200))</f>
        <v>Camputhaw</v>
      </c>
      <c r="AH4827" s="1" t="str">
        <f>TRIM(MID(SUBSTITUTE($H4827,",",REPT(" ",200)),(LEN($H4827)-LEN(SUBSTITUTE($H4827,",",""))-3)*200+1,200))</f>
        <v>Cebu City</v>
      </c>
      <c r="AI4827" s="1" t="str">
        <f>TRIM(MID(SUBSTITUTE($H4827,",",REPT(" ",200)),(LEN($H4827)-LEN(SUBSTITUTE($H4827,",",""))-2)*200+1,200))</f>
        <v>Central Visayas</v>
      </c>
      <c r="AJ4827" s="1" t="str">
        <f>TRIM(MID(SUBSTITUTE($H4827,",",REPT(" ",200)),(LEN($H4827)-LEN(SUBSTITUTE($H4827,",",""))-0)*200+1,200))</f>
        <v>Philippines</v>
      </c>
      <c r="AK4827" t="s">
        <v>2091</v>
      </c>
      <c r="AL4827" s="2">
        <v>0</v>
      </c>
      <c r="AM4827" s="1" t="s">
        <v>16294</v>
      </c>
    </row>
    <row r="4828" spans="1:39" ht="12.75" customHeight="1">
      <c r="A4828" s="1"/>
      <c r="B4828" s="1" t="s">
        <v>16295</v>
      </c>
      <c r="C4828" s="1" t="s">
        <v>16296</v>
      </c>
      <c r="D4828" s="3" t="str">
        <f ca="1">IFERROR(__xludf.DUMMYFUNCTION("PROPER(REGEXEXTRACT(B4803, ""(?:https?:\/\/)?(?:www\.)?([a-zA-Z0-9-]+)\.""))"),"Skyscanner")</f>
        <v>Skyscanner</v>
      </c>
      <c r="E4828" s="1" t="s">
        <v>15033</v>
      </c>
      <c r="F4828" s="1">
        <v>10.31053</v>
      </c>
      <c r="G4828" s="1">
        <v>123.89743</v>
      </c>
      <c r="H4828" s="1" t="s">
        <v>15034</v>
      </c>
      <c r="I4828" s="1" t="s">
        <v>2622</v>
      </c>
      <c r="J4828" s="1">
        <f>IF(K4828="URBAN",1,IF(K4828="SUBURBAN",2,IF(K4828="RURAL",3,"")))</f>
        <v>1</v>
      </c>
      <c r="K4828" s="1" t="s">
        <v>42</v>
      </c>
      <c r="L4828" s="18">
        <v>46082</v>
      </c>
      <c r="M4828" s="49">
        <v>0.58333333333333337</v>
      </c>
      <c r="N4828" s="18">
        <v>46083</v>
      </c>
      <c r="O4828" s="56">
        <v>0.5</v>
      </c>
      <c r="P4828" s="31" t="str">
        <f>TEXT($L4828, "dddd")</f>
        <v>Sunday</v>
      </c>
      <c r="Q4828" s="39" t="s">
        <v>43</v>
      </c>
      <c r="R4828" s="39">
        <v>2268</v>
      </c>
      <c r="S4828" s="1" t="str">
        <f>IF(OR(MONTH(L4828)=12, MONTH(L4828)&lt;=5), "Dry Season", "Wet Season")</f>
        <v>Dry Season</v>
      </c>
      <c r="T4828" s="1">
        <v>1</v>
      </c>
      <c r="U4828" s="1">
        <v>0</v>
      </c>
      <c r="V4828" s="1">
        <v>0</v>
      </c>
      <c r="W4828" s="2">
        <f>IF(ISNUMBER(SEARCH("N/A", X4828)), 0, 1)</f>
        <v>0</v>
      </c>
      <c r="X4828" s="1" t="s">
        <v>44</v>
      </c>
      <c r="Y4828" s="1"/>
      <c r="Z4828" s="1"/>
      <c r="AA4828" s="11" cm="1">
        <f t="array" ref="AA4828">IF(ISBLANK(Y4828), 0, VINCentyInvDistance(F4828,G4828,Y4828,Z4828))</f>
        <v>0</v>
      </c>
      <c r="AB4828" s="1">
        <v>0</v>
      </c>
      <c r="AC4828" s="1">
        <v>0</v>
      </c>
      <c r="AD4828" s="1">
        <v>0</v>
      </c>
      <c r="AE4828" s="1"/>
      <c r="AF4828" s="1"/>
      <c r="AG4828" s="1" t="str">
        <f>TRIM(MID(SUBSTITUTE($H4828,",",REPT(" ",200)),(LEN($H4828)-LEN(SUBSTITUTE($H4828,",",""))-4)*200+1,200))</f>
        <v>Camputhaw</v>
      </c>
      <c r="AH4828" s="1" t="str">
        <f>TRIM(MID(SUBSTITUTE($H4828,",",REPT(" ",200)),(LEN($H4828)-LEN(SUBSTITUTE($H4828,",",""))-3)*200+1,200))</f>
        <v>Cebu City</v>
      </c>
      <c r="AI4828" s="1" t="str">
        <f>TRIM(MID(SUBSTITUTE($H4828,",",REPT(" ",200)),(LEN($H4828)-LEN(SUBSTITUTE($H4828,",",""))-2)*200+1,200))</f>
        <v>Central Visayas</v>
      </c>
      <c r="AJ4828" s="1" t="str">
        <f>TRIM(MID(SUBSTITUTE($H4828,",",REPT(" ",200)),(LEN($H4828)-LEN(SUBSTITUTE($H4828,",",""))-0)*200+1,200))</f>
        <v>Philippines</v>
      </c>
      <c r="AK4828" t="s">
        <v>16463</v>
      </c>
      <c r="AL4828" s="2">
        <v>0</v>
      </c>
      <c r="AM4828" s="1" t="s">
        <v>16297</v>
      </c>
    </row>
    <row r="4829" spans="1:39" ht="12.75" customHeight="1">
      <c r="A4829" s="1"/>
      <c r="B4829" s="1" t="s">
        <v>16298</v>
      </c>
      <c r="C4829" s="1" t="s">
        <v>16299</v>
      </c>
      <c r="D4829" s="3" t="str">
        <f ca="1">IFERROR(__xludf.DUMMYFUNCTION("PROPER(REGEXEXTRACT(B4804, ""(?:https?:\/\/)?(?:www\.)?([a-zA-Z0-9-]+)\.""))"),"Skyscanner")</f>
        <v>Skyscanner</v>
      </c>
      <c r="E4829" s="1" t="s">
        <v>16030</v>
      </c>
      <c r="F4829" s="1">
        <v>10.33309</v>
      </c>
      <c r="G4829" s="1">
        <v>123.90900999999999</v>
      </c>
      <c r="H4829" s="1" t="s">
        <v>14906</v>
      </c>
      <c r="I4829" s="1" t="s">
        <v>2622</v>
      </c>
      <c r="J4829" s="1">
        <f>IF(K4829="URBAN",1,IF(K4829="SUBURBAN",2,IF(K4829="RURAL",3,"")))</f>
        <v>1</v>
      </c>
      <c r="K4829" s="1" t="s">
        <v>42</v>
      </c>
      <c r="L4829" s="18">
        <v>46082</v>
      </c>
      <c r="M4829" s="49">
        <v>0.58333333333333337</v>
      </c>
      <c r="N4829" s="18">
        <v>46083</v>
      </c>
      <c r="O4829" s="56">
        <v>0.5</v>
      </c>
      <c r="P4829" s="31" t="str">
        <f>TEXT($L4829, "dddd")</f>
        <v>Sunday</v>
      </c>
      <c r="Q4829" s="39" t="s">
        <v>43</v>
      </c>
      <c r="R4829" s="39">
        <v>2295</v>
      </c>
      <c r="S4829" s="1" t="str">
        <f>IF(OR(MONTH(L4829)=12, MONTH(L4829)&lt;=5), "Dry Season", "Wet Season")</f>
        <v>Dry Season</v>
      </c>
      <c r="T4829" s="1">
        <v>1</v>
      </c>
      <c r="U4829" s="1">
        <v>0</v>
      </c>
      <c r="V4829" s="1">
        <v>0</v>
      </c>
      <c r="W4829" s="2">
        <f>IF(ISNUMBER(SEARCH("N/A", X4829)), 0, 1)</f>
        <v>0</v>
      </c>
      <c r="X4829" s="1" t="s">
        <v>44</v>
      </c>
      <c r="Y4829" s="1"/>
      <c r="Z4829" s="1"/>
      <c r="AA4829" s="11" cm="1">
        <f t="array" ref="AA4829">IF(ISBLANK(Y4829), 0, VINCentyInvDistance(F4829,G4829,Y4829,Z4829))</f>
        <v>0</v>
      </c>
      <c r="AB4829" s="1">
        <v>0</v>
      </c>
      <c r="AC4829" s="1">
        <v>0</v>
      </c>
      <c r="AD4829" s="1">
        <v>0</v>
      </c>
      <c r="AE4829" s="1"/>
      <c r="AF4829" s="1"/>
      <c r="AG4829" s="1" t="str">
        <f>TRIM(MID(SUBSTITUTE($H4829,",",REPT(" ",200)),(LEN($H4829)-LEN(SUBSTITUTE($H4829,",",""))-4)*200+1,200))</f>
        <v>Apas</v>
      </c>
      <c r="AH4829" s="1" t="str">
        <f>TRIM(MID(SUBSTITUTE($H4829,",",REPT(" ",200)),(LEN($H4829)-LEN(SUBSTITUTE($H4829,",",""))-3)*200+1,200))</f>
        <v>Cebu City</v>
      </c>
      <c r="AI4829" s="1" t="str">
        <f>TRIM(MID(SUBSTITUTE($H4829,",",REPT(" ",200)),(LEN($H4829)-LEN(SUBSTITUTE($H4829,",",""))-2)*200+1,200))</f>
        <v>Central Visayas</v>
      </c>
      <c r="AJ4829" s="1" t="str">
        <f>TRIM(MID(SUBSTITUTE($H4829,",",REPT(" ",200)),(LEN($H4829)-LEN(SUBSTITUTE($H4829,",",""))-0)*200+1,200))</f>
        <v>Philippines</v>
      </c>
      <c r="AK4829" t="s">
        <v>16465</v>
      </c>
      <c r="AL4829" s="2">
        <v>0</v>
      </c>
      <c r="AM4829" s="1" t="s">
        <v>16300</v>
      </c>
    </row>
    <row r="4830" spans="1:39" ht="12.75" customHeight="1">
      <c r="A4830" s="1"/>
      <c r="B4830" s="1" t="s">
        <v>16301</v>
      </c>
      <c r="C4830" s="1" t="s">
        <v>16302</v>
      </c>
      <c r="D4830" s="3" t="str">
        <f ca="1">IFERROR(__xludf.DUMMYFUNCTION("PROPER(REGEXEXTRACT(B4805, ""(?:https?:\/\/)?(?:www\.)?([a-zA-Z0-9-]+)\.""))"),"Skyscanner")</f>
        <v>Skyscanner</v>
      </c>
      <c r="E4830" s="1" t="s">
        <v>16303</v>
      </c>
      <c r="F4830" s="1">
        <v>10.30972</v>
      </c>
      <c r="G4830" s="1">
        <v>123.91545000000001</v>
      </c>
      <c r="H4830" s="1" t="s">
        <v>16304</v>
      </c>
      <c r="I4830" s="1" t="s">
        <v>2622</v>
      </c>
      <c r="J4830" s="1">
        <f>IF(K4830="URBAN",1,IF(K4830="SUBURBAN",2,IF(K4830="RURAL",3,"")))</f>
        <v>1</v>
      </c>
      <c r="K4830" s="1" t="s">
        <v>42</v>
      </c>
      <c r="L4830" s="18">
        <v>46082</v>
      </c>
      <c r="M4830" s="49">
        <v>0.58333333333333337</v>
      </c>
      <c r="N4830" s="18">
        <v>46083</v>
      </c>
      <c r="O4830" s="56">
        <v>0.5</v>
      </c>
      <c r="P4830" s="31" t="str">
        <f>TEXT($L4830, "dddd")</f>
        <v>Sunday</v>
      </c>
      <c r="Q4830" s="39" t="s">
        <v>207</v>
      </c>
      <c r="R4830" s="39">
        <v>1547</v>
      </c>
      <c r="S4830" s="1" t="str">
        <f>IF(OR(MONTH(L4830)=12, MONTH(L4830)&lt;=5), "Dry Season", "Wet Season")</f>
        <v>Dry Season</v>
      </c>
      <c r="T4830" s="1">
        <v>1</v>
      </c>
      <c r="U4830" s="1">
        <v>0</v>
      </c>
      <c r="V4830" s="1">
        <v>0</v>
      </c>
      <c r="W4830" s="2">
        <f>IF(ISNUMBER(SEARCH("N/A", X4830)), 0, 1)</f>
        <v>0</v>
      </c>
      <c r="X4830" s="1" t="s">
        <v>44</v>
      </c>
      <c r="Y4830" s="1"/>
      <c r="Z4830" s="1"/>
      <c r="AA4830" s="11" cm="1">
        <f t="array" ref="AA4830">IF(ISBLANK(Y4830), 0, VINCentyInvDistance(F4830,G4830,Y4830,Z4830))</f>
        <v>0</v>
      </c>
      <c r="AB4830" s="1">
        <v>0</v>
      </c>
      <c r="AC4830" s="1">
        <v>0</v>
      </c>
      <c r="AD4830" s="1">
        <v>0</v>
      </c>
      <c r="AE4830" s="1"/>
      <c r="AF4830" s="1"/>
      <c r="AG4830" s="1" t="str">
        <f>TRIM(MID(SUBSTITUTE($H4830,",",REPT(" ",200)),(LEN($H4830)-LEN(SUBSTITUTE($H4830,",",""))-4)*200+1,200))</f>
        <v>Carreta</v>
      </c>
      <c r="AH4830" s="1" t="str">
        <f>TRIM(MID(SUBSTITUTE($H4830,",",REPT(" ",200)),(LEN($H4830)-LEN(SUBSTITUTE($H4830,",",""))-3)*200+1,200))</f>
        <v>Cebu City</v>
      </c>
      <c r="AI4830" s="1" t="str">
        <f>TRIM(MID(SUBSTITUTE($H4830,",",REPT(" ",200)),(LEN($H4830)-LEN(SUBSTITUTE($H4830,",",""))-2)*200+1,200))</f>
        <v>Central Visayas</v>
      </c>
      <c r="AJ4830" s="1" t="str">
        <f>TRIM(MID(SUBSTITUTE($H4830,",",REPT(" ",200)),(LEN($H4830)-LEN(SUBSTITUTE($H4830,",",""))-0)*200+1,200))</f>
        <v>Philippines</v>
      </c>
      <c r="AK4830" t="s">
        <v>56</v>
      </c>
      <c r="AL4830" s="1">
        <v>1</v>
      </c>
      <c r="AM4830" s="1" t="s">
        <v>16305</v>
      </c>
    </row>
    <row r="4831" spans="1:39" ht="12.75" customHeight="1">
      <c r="A4831" s="1"/>
      <c r="B4831" s="1" t="s">
        <v>16306</v>
      </c>
      <c r="C4831" s="1" t="s">
        <v>16307</v>
      </c>
      <c r="D4831" s="3" t="str">
        <f ca="1">IFERROR(__xludf.DUMMYFUNCTION("PROPER(REGEXEXTRACT(B4806, ""(?:https?:\/\/)?(?:www\.)?([a-zA-Z0-9-]+)\.""))"),"Skyscanner")</f>
        <v>Skyscanner</v>
      </c>
      <c r="E4831" s="1" t="s">
        <v>16107</v>
      </c>
      <c r="F4831" s="1">
        <v>10.33202</v>
      </c>
      <c r="G4831" s="1">
        <v>123.90827</v>
      </c>
      <c r="H4831" s="1" t="s">
        <v>14984</v>
      </c>
      <c r="I4831" s="1" t="s">
        <v>2622</v>
      </c>
      <c r="J4831" s="1">
        <f>IF(K4831="URBAN",1,IF(K4831="SUBURBAN",2,IF(K4831="RURAL",3,"")))</f>
        <v>1</v>
      </c>
      <c r="K4831" s="1" t="s">
        <v>42</v>
      </c>
      <c r="L4831" s="18">
        <v>46082</v>
      </c>
      <c r="M4831" s="49">
        <v>0.625</v>
      </c>
      <c r="N4831" s="18">
        <v>46083</v>
      </c>
      <c r="O4831" s="56">
        <v>0.5</v>
      </c>
      <c r="P4831" s="31" t="str">
        <f>TEXT($L4831, "dddd")</f>
        <v>Sunday</v>
      </c>
      <c r="Q4831" s="39" t="s">
        <v>43</v>
      </c>
      <c r="R4831" s="39">
        <v>5540</v>
      </c>
      <c r="S4831" s="1" t="str">
        <f>IF(OR(MONTH(L4831)=12, MONTH(L4831)&lt;=5), "Dry Season", "Wet Season")</f>
        <v>Dry Season</v>
      </c>
      <c r="T4831" s="1">
        <v>1</v>
      </c>
      <c r="U4831" s="1">
        <v>0</v>
      </c>
      <c r="V4831" s="1">
        <v>0</v>
      </c>
      <c r="W4831" s="2">
        <f>IF(ISNUMBER(SEARCH("N/A", X4831)), 0, 1)</f>
        <v>0</v>
      </c>
      <c r="X4831" s="1" t="s">
        <v>44</v>
      </c>
      <c r="Y4831" s="1"/>
      <c r="Z4831" s="1"/>
      <c r="AA4831" s="11" cm="1">
        <f t="array" ref="AA4831">IF(ISBLANK(Y4831), 0, VINCentyInvDistance(F4831,G4831,Y4831,Z4831))</f>
        <v>0</v>
      </c>
      <c r="AB4831" s="1">
        <v>0</v>
      </c>
      <c r="AC4831" s="1">
        <v>0</v>
      </c>
      <c r="AD4831" s="1">
        <v>0</v>
      </c>
      <c r="AE4831" s="1"/>
      <c r="AF4831" s="1"/>
      <c r="AG4831" s="1" t="str">
        <f>TRIM(MID(SUBSTITUTE($H4831,",",REPT(" ",200)),(LEN($H4831)-LEN(SUBSTITUTE($H4831,",",""))-4)*200+1,200))</f>
        <v>Apas</v>
      </c>
      <c r="AH4831" s="1" t="str">
        <f>TRIM(MID(SUBSTITUTE($H4831,",",REPT(" ",200)),(LEN($H4831)-LEN(SUBSTITUTE($H4831,",",""))-3)*200+1,200))</f>
        <v>Cebu City</v>
      </c>
      <c r="AI4831" s="1" t="str">
        <f>TRIM(MID(SUBSTITUTE($H4831,",",REPT(" ",200)),(LEN($H4831)-LEN(SUBSTITUTE($H4831,",",""))-2)*200+1,200))</f>
        <v>Central Visayas</v>
      </c>
      <c r="AJ4831" s="1" t="str">
        <f>TRIM(MID(SUBSTITUTE($H4831,",",REPT(" ",200)),(LEN($H4831)-LEN(SUBSTITUTE($H4831,",",""))-0)*200+1,200))</f>
        <v>Philippines</v>
      </c>
      <c r="AK4831" t="s">
        <v>16463</v>
      </c>
      <c r="AL4831" s="2">
        <v>0</v>
      </c>
      <c r="AM4831" s="1" t="s">
        <v>16308</v>
      </c>
    </row>
    <row r="4832" spans="1:39" ht="12.75" customHeight="1">
      <c r="A4832" s="1"/>
      <c r="B4832" s="1" t="s">
        <v>16309</v>
      </c>
      <c r="C4832" s="1" t="s">
        <v>16310</v>
      </c>
      <c r="D4832" s="3" t="str">
        <f ca="1">IFERROR(__xludf.DUMMYFUNCTION("PROPER(REGEXEXTRACT(B4807, ""(?:https?:\/\/)?(?:www\.)?([a-zA-Z0-9-]+)\.""))"),"Skyscanner")</f>
        <v>Skyscanner</v>
      </c>
      <c r="E4832" s="1" t="s">
        <v>16107</v>
      </c>
      <c r="F4832" s="1">
        <v>10.33202</v>
      </c>
      <c r="G4832" s="1">
        <v>123.90827</v>
      </c>
      <c r="H4832" s="1" t="s">
        <v>14984</v>
      </c>
      <c r="I4832" s="1" t="s">
        <v>2622</v>
      </c>
      <c r="J4832" s="1">
        <f>IF(K4832="URBAN",1,IF(K4832="SUBURBAN",2,IF(K4832="RURAL",3,"")))</f>
        <v>1</v>
      </c>
      <c r="K4832" s="1" t="s">
        <v>42</v>
      </c>
      <c r="L4832" s="18">
        <v>46082</v>
      </c>
      <c r="M4832" s="49">
        <v>0.625</v>
      </c>
      <c r="N4832" s="18">
        <v>46083</v>
      </c>
      <c r="O4832" s="56">
        <v>0.45833333333333331</v>
      </c>
      <c r="P4832" s="31" t="str">
        <f>TEXT($L4832, "dddd")</f>
        <v>Sunday</v>
      </c>
      <c r="Q4832" s="39" t="s">
        <v>43</v>
      </c>
      <c r="R4832" s="39">
        <v>2856</v>
      </c>
      <c r="S4832" s="1" t="str">
        <f>IF(OR(MONTH(L4832)=12, MONTH(L4832)&lt;=5), "Dry Season", "Wet Season")</f>
        <v>Dry Season</v>
      </c>
      <c r="T4832" s="1">
        <v>1</v>
      </c>
      <c r="U4832" s="1">
        <v>0</v>
      </c>
      <c r="V4832" s="1">
        <v>0</v>
      </c>
      <c r="W4832" s="2">
        <f>IF(ISNUMBER(SEARCH("N/A", X4832)), 0, 1)</f>
        <v>0</v>
      </c>
      <c r="X4832" s="1" t="s">
        <v>44</v>
      </c>
      <c r="Y4832" s="1"/>
      <c r="Z4832" s="1"/>
      <c r="AA4832" s="11" cm="1">
        <f t="array" ref="AA4832">IF(ISBLANK(Y4832), 0, VINCentyInvDistance(F4832,G4832,Y4832,Z4832))</f>
        <v>0</v>
      </c>
      <c r="AB4832" s="1">
        <v>0</v>
      </c>
      <c r="AC4832" s="1">
        <v>0</v>
      </c>
      <c r="AD4832" s="1">
        <v>0</v>
      </c>
      <c r="AE4832" s="1"/>
      <c r="AF4832" s="1"/>
      <c r="AG4832" s="1" t="str">
        <f>TRIM(MID(SUBSTITUTE($H4832,",",REPT(" ",200)),(LEN($H4832)-LEN(SUBSTITUTE($H4832,",",""))-4)*200+1,200))</f>
        <v>Apas</v>
      </c>
      <c r="AH4832" s="1" t="str">
        <f>TRIM(MID(SUBSTITUTE($H4832,",",REPT(" ",200)),(LEN($H4832)-LEN(SUBSTITUTE($H4832,",",""))-3)*200+1,200))</f>
        <v>Cebu City</v>
      </c>
      <c r="AI4832" s="1" t="str">
        <f>TRIM(MID(SUBSTITUTE($H4832,",",REPT(" ",200)),(LEN($H4832)-LEN(SUBSTITUTE($H4832,",",""))-2)*200+1,200))</f>
        <v>Central Visayas</v>
      </c>
      <c r="AJ4832" s="1" t="str">
        <f>TRIM(MID(SUBSTITUTE($H4832,",",REPT(" ",200)),(LEN($H4832)-LEN(SUBSTITUTE($H4832,",",""))-0)*200+1,200))</f>
        <v>Philippines</v>
      </c>
      <c r="AK4832" t="s">
        <v>16463</v>
      </c>
      <c r="AL4832" s="2">
        <v>0</v>
      </c>
      <c r="AM4832" s="1" t="s">
        <v>16311</v>
      </c>
    </row>
    <row r="4833" spans="1:39" ht="12.75" customHeight="1">
      <c r="A4833" s="1"/>
      <c r="B4833" s="1" t="s">
        <v>16312</v>
      </c>
      <c r="C4833" s="1" t="s">
        <v>16313</v>
      </c>
      <c r="D4833" s="3" t="str">
        <f ca="1">IFERROR(__xludf.DUMMYFUNCTION("PROPER(REGEXEXTRACT(B4808, ""(?:https?:\/\/)?(?:www\.)?([a-zA-Z0-9-]+)\.""))"),"Skyscanner")</f>
        <v>Skyscanner</v>
      </c>
      <c r="E4833" s="1" t="s">
        <v>16314</v>
      </c>
      <c r="F4833" s="1">
        <v>10.3041</v>
      </c>
      <c r="G4833" s="1">
        <v>123.89453</v>
      </c>
      <c r="H4833" s="1" t="s">
        <v>16315</v>
      </c>
      <c r="I4833" s="1" t="s">
        <v>2622</v>
      </c>
      <c r="J4833" s="1">
        <f>IF(K4833="URBAN",1,IF(K4833="SUBURBAN",2,IF(K4833="RURAL",3,"")))</f>
        <v>1</v>
      </c>
      <c r="K4833" s="1" t="s">
        <v>42</v>
      </c>
      <c r="L4833" s="18">
        <v>46082</v>
      </c>
      <c r="M4833" s="49">
        <v>0.625</v>
      </c>
      <c r="N4833" s="18">
        <v>46083</v>
      </c>
      <c r="O4833" s="56">
        <v>0.47916666666666669</v>
      </c>
      <c r="P4833" s="31" t="str">
        <f>TEXT($L4833, "dddd")</f>
        <v>Sunday</v>
      </c>
      <c r="Q4833" s="39" t="s">
        <v>43</v>
      </c>
      <c r="R4833" s="39">
        <v>2996</v>
      </c>
      <c r="S4833" s="1" t="str">
        <f>IF(OR(MONTH(L4833)=12, MONTH(L4833)&lt;=5), "Dry Season", "Wet Season")</f>
        <v>Dry Season</v>
      </c>
      <c r="T4833" s="1">
        <v>1</v>
      </c>
      <c r="U4833" s="1">
        <v>0</v>
      </c>
      <c r="V4833" s="1">
        <v>0</v>
      </c>
      <c r="W4833" s="2">
        <f>IF(ISNUMBER(SEARCH("N/A", X4833)), 0, 1)</f>
        <v>0</v>
      </c>
      <c r="X4833" s="1" t="s">
        <v>44</v>
      </c>
      <c r="Y4833" s="1"/>
      <c r="Z4833" s="1"/>
      <c r="AA4833" s="11" cm="1">
        <f t="array" ref="AA4833">IF(ISBLANK(Y4833), 0, VINCentyInvDistance(F4833,G4833,Y4833,Z4833))</f>
        <v>0</v>
      </c>
      <c r="AB4833" s="1">
        <v>0</v>
      </c>
      <c r="AC4833" s="1">
        <v>0</v>
      </c>
      <c r="AD4833" s="1">
        <v>0</v>
      </c>
      <c r="AE4833" s="1"/>
      <c r="AF4833" s="1"/>
      <c r="AG4833" s="1" t="str">
        <f>TRIM(MID(SUBSTITUTE($H4833,",",REPT(" ",200)),(LEN($H4833)-LEN(SUBSTITUTE($H4833,",",""))-4)*200+1,200))</f>
        <v>Calamba</v>
      </c>
      <c r="AH4833" s="1" t="str">
        <f>TRIM(MID(SUBSTITUTE($H4833,",",REPT(" ",200)),(LEN($H4833)-LEN(SUBSTITUTE($H4833,",",""))-3)*200+1,200))</f>
        <v>Cebu City</v>
      </c>
      <c r="AI4833" s="1" t="str">
        <f>TRIM(MID(SUBSTITUTE($H4833,",",REPT(" ",200)),(LEN($H4833)-LEN(SUBSTITUTE($H4833,",",""))-2)*200+1,200))</f>
        <v>Central Visayas</v>
      </c>
      <c r="AJ4833" s="1" t="str">
        <f>TRIM(MID(SUBSTITUTE($H4833,",",REPT(" ",200)),(LEN($H4833)-LEN(SUBSTITUTE($H4833,",",""))-0)*200+1,200))</f>
        <v>Philippines</v>
      </c>
      <c r="AK4833" t="s">
        <v>2091</v>
      </c>
      <c r="AL4833" s="2">
        <v>0</v>
      </c>
      <c r="AM4833" s="1" t="s">
        <v>16316</v>
      </c>
    </row>
    <row r="4834" spans="1:39" ht="12.75" customHeight="1">
      <c r="A4834" s="1"/>
      <c r="B4834" s="1" t="s">
        <v>16317</v>
      </c>
      <c r="C4834" s="1" t="s">
        <v>16318</v>
      </c>
      <c r="D4834" s="3" t="str">
        <f ca="1">IFERROR(__xludf.DUMMYFUNCTION("PROPER(REGEXEXTRACT(B4809, ""(?:https?:\/\/)?(?:www\.)?([a-zA-Z0-9-]+)\.""))"),"Skyscanner")</f>
        <v>Skyscanner</v>
      </c>
      <c r="E4834" s="1" t="s">
        <v>15787</v>
      </c>
      <c r="F4834" s="1">
        <v>10.31439</v>
      </c>
      <c r="G4834" s="1">
        <v>123.90844</v>
      </c>
      <c r="H4834" s="1" t="s">
        <v>15788</v>
      </c>
      <c r="I4834" s="1" t="s">
        <v>2622</v>
      </c>
      <c r="J4834" s="1">
        <f>IF(K4834="URBAN",1,IF(K4834="SUBURBAN",2,IF(K4834="RURAL",3,"")))</f>
        <v>1</v>
      </c>
      <c r="K4834" s="1" t="s">
        <v>42</v>
      </c>
      <c r="L4834" s="18">
        <v>46082</v>
      </c>
      <c r="M4834" s="49">
        <v>0.58333333333333337</v>
      </c>
      <c r="N4834" s="18">
        <v>46083</v>
      </c>
      <c r="O4834" s="56">
        <v>0.5</v>
      </c>
      <c r="P4834" s="31" t="str">
        <f>TEXT($L4834, "dddd")</f>
        <v>Sunday</v>
      </c>
      <c r="Q4834" s="39" t="s">
        <v>43</v>
      </c>
      <c r="R4834" s="39">
        <v>0</v>
      </c>
      <c r="S4834" s="1" t="str">
        <f>IF(OR(MONTH(L4834)=12, MONTH(L4834)&lt;=5), "Dry Season", "Wet Season")</f>
        <v>Dry Season</v>
      </c>
      <c r="T4834" s="1">
        <v>1</v>
      </c>
      <c r="U4834" s="1">
        <v>0</v>
      </c>
      <c r="V4834" s="1">
        <v>0</v>
      </c>
      <c r="W4834" s="2">
        <f>IF(ISNUMBER(SEARCH("N/A", X4834)), 0, 1)</f>
        <v>0</v>
      </c>
      <c r="X4834" s="1" t="s">
        <v>44</v>
      </c>
      <c r="Y4834" s="1"/>
      <c r="Z4834" s="1"/>
      <c r="AA4834" s="11" cm="1">
        <f t="array" ref="AA4834">IF(ISBLANK(Y4834), 0, VINCentyInvDistance(F4834,G4834,Y4834,Z4834))</f>
        <v>0</v>
      </c>
      <c r="AB4834" s="1">
        <v>0</v>
      </c>
      <c r="AC4834" s="1">
        <v>0</v>
      </c>
      <c r="AD4834" s="1">
        <v>0</v>
      </c>
      <c r="AE4834" s="1"/>
      <c r="AF4834" s="1"/>
      <c r="AG4834" s="1" t="s">
        <v>731</v>
      </c>
      <c r="AH4834" s="1" t="str">
        <f>TRIM(MID(SUBSTITUTE($H4834,",",REPT(" ",200)),(LEN($H4834)-LEN(SUBSTITUTE($H4834,",",""))-3)*200+1,200))</f>
        <v>Cebu City</v>
      </c>
      <c r="AI4834" s="1" t="str">
        <f>TRIM(MID(SUBSTITUTE($H4834,",",REPT(" ",200)),(LEN($H4834)-LEN(SUBSTITUTE($H4834,",",""))-2)*200+1,200))</f>
        <v>Central Visayas</v>
      </c>
      <c r="AJ4834" s="1" t="s">
        <v>55</v>
      </c>
      <c r="AK4834" t="s">
        <v>16465</v>
      </c>
      <c r="AL4834" s="2">
        <v>0</v>
      </c>
      <c r="AM4834" s="1" t="s">
        <v>16319</v>
      </c>
    </row>
    <row r="4835" spans="1:39" ht="12.75" customHeight="1">
      <c r="A4835" s="1"/>
      <c r="B4835" s="1" t="s">
        <v>14763</v>
      </c>
      <c r="C4835" s="1" t="s">
        <v>16320</v>
      </c>
      <c r="D4835" s="3" t="str">
        <f ca="1">IFERROR(__xludf.DUMMYFUNCTION("PROPER(REGEXEXTRACT(B4810, ""(?:https?:\/\/)?(?:www\.)?([a-zA-Z0-9-]+)\.""))"),"Skyscanner")</f>
        <v>Skyscanner</v>
      </c>
      <c r="E4835" s="1" t="s">
        <v>14765</v>
      </c>
      <c r="F4835" s="1">
        <v>10.311842</v>
      </c>
      <c r="G4835" s="1">
        <v>123.921206</v>
      </c>
      <c r="H4835" s="1" t="s">
        <v>14766</v>
      </c>
      <c r="I4835" s="1" t="s">
        <v>2622</v>
      </c>
      <c r="J4835" s="1">
        <f>IF(K4835="URBAN",1,IF(K4835="SUBURBAN",2,IF(K4835="RURAL",3,"")))</f>
        <v>1</v>
      </c>
      <c r="K4835" s="1" t="s">
        <v>42</v>
      </c>
      <c r="L4835" s="18">
        <v>46082</v>
      </c>
      <c r="M4835" s="49">
        <v>0.625</v>
      </c>
      <c r="N4835" s="18">
        <v>46083</v>
      </c>
      <c r="O4835" s="56">
        <v>0.5</v>
      </c>
      <c r="P4835" s="31" t="str">
        <f>TEXT($L4835, "dddd")</f>
        <v>Sunday</v>
      </c>
      <c r="Q4835" s="39" t="s">
        <v>207</v>
      </c>
      <c r="R4835" s="39">
        <v>2670</v>
      </c>
      <c r="S4835" s="1" t="str">
        <f>IF(OR(MONTH(L4835)=12, MONTH(L4835)&lt;=5), "Dry Season", "Wet Season")</f>
        <v>Dry Season</v>
      </c>
      <c r="T4835" s="1">
        <v>1</v>
      </c>
      <c r="U4835" s="1">
        <v>0</v>
      </c>
      <c r="V4835" s="1">
        <v>0</v>
      </c>
      <c r="W4835" s="2">
        <f>IF(ISNUMBER(SEARCH("N/A", X4835)), 0, 1)</f>
        <v>0</v>
      </c>
      <c r="X4835" s="1" t="s">
        <v>44</v>
      </c>
      <c r="Y4835" s="1"/>
      <c r="Z4835" s="1"/>
      <c r="AA4835" s="11" cm="1">
        <f t="array" ref="AA4835">IF(ISBLANK(Y4835), 0, VINCentyInvDistance(F4835,G4835,Y4835,Z4835))</f>
        <v>0</v>
      </c>
      <c r="AB4835" s="1">
        <v>0</v>
      </c>
      <c r="AC4835" s="1">
        <v>7.6</v>
      </c>
      <c r="AD4835" s="1">
        <v>0</v>
      </c>
      <c r="AE4835" s="1">
        <v>1432</v>
      </c>
      <c r="AF4835" s="1"/>
      <c r="AG4835" s="1" t="str">
        <f>TRIM(MID(SUBSTITUTE($H4835,",",REPT(" ",200)),(LEN($H4835)-LEN(SUBSTITUTE($H4835,",",""))-4)*200+1,200))</f>
        <v>Mabolo</v>
      </c>
      <c r="AH4835" s="1" t="str">
        <f>TRIM(MID(SUBSTITUTE($H4835,",",REPT(" ",200)),(LEN($H4835)-LEN(SUBSTITUTE($H4835,",",""))-3)*200+1,200))</f>
        <v>Cebu City</v>
      </c>
      <c r="AI4835" s="1" t="str">
        <f>TRIM(MID(SUBSTITUTE($H4835,",",REPT(" ",200)),(LEN($H4835)-LEN(SUBSTITUTE($H4835,",",""))-2)*200+1,200))</f>
        <v>Central Visayas</v>
      </c>
      <c r="AJ4835" s="1" t="str">
        <f>TRIM(MID(SUBSTITUTE($H4835,",",REPT(" ",200)),(LEN($H4835)-LEN(SUBSTITUTE($H4835,",",""))-0)*200+1,200))</f>
        <v>Philippines</v>
      </c>
      <c r="AK4835" t="s">
        <v>17724</v>
      </c>
      <c r="AL4835" s="1">
        <v>3</v>
      </c>
      <c r="AM4835" s="1" t="s">
        <v>14767</v>
      </c>
    </row>
    <row r="4836" spans="1:39" ht="12.75" customHeight="1">
      <c r="A4836" s="1"/>
      <c r="B4836" s="1" t="s">
        <v>14768</v>
      </c>
      <c r="C4836" s="1" t="s">
        <v>16321</v>
      </c>
      <c r="D4836" s="3" t="str">
        <f ca="1">IFERROR(__xludf.DUMMYFUNCTION("PROPER(REGEXEXTRACT(B4811, ""(?:https?:\/\/)?(?:www\.)?([a-zA-Z0-9-]+)\.""))"),"Skyscanner")</f>
        <v>Skyscanner</v>
      </c>
      <c r="E4836" s="1" t="s">
        <v>14770</v>
      </c>
      <c r="F4836" s="1">
        <v>10.309123</v>
      </c>
      <c r="G4836" s="1">
        <v>123.894766</v>
      </c>
      <c r="H4836" s="1" t="s">
        <v>14771</v>
      </c>
      <c r="I4836" s="1" t="s">
        <v>2622</v>
      </c>
      <c r="J4836" s="1">
        <f>IF(K4836="URBAN",1,IF(K4836="SUBURBAN",2,IF(K4836="RURAL",3,"")))</f>
        <v>1</v>
      </c>
      <c r="K4836" s="1" t="s">
        <v>42</v>
      </c>
      <c r="L4836" s="18">
        <v>46082</v>
      </c>
      <c r="M4836" s="49">
        <v>0.625</v>
      </c>
      <c r="N4836" s="18">
        <v>46083</v>
      </c>
      <c r="O4836" s="56">
        <v>0.5</v>
      </c>
      <c r="P4836" s="31" t="str">
        <f>TEXT($L4836, "dddd")</f>
        <v>Sunday</v>
      </c>
      <c r="Q4836" s="39" t="s">
        <v>43</v>
      </c>
      <c r="R4836" s="39">
        <v>2298</v>
      </c>
      <c r="S4836" s="1" t="str">
        <f>IF(OR(MONTH(L4836)=12, MONTH(L4836)&lt;=5), "Dry Season", "Wet Season")</f>
        <v>Dry Season</v>
      </c>
      <c r="T4836" s="1">
        <v>1</v>
      </c>
      <c r="U4836" s="1">
        <v>0</v>
      </c>
      <c r="V4836" s="1">
        <v>0</v>
      </c>
      <c r="W4836" s="2">
        <f>IF(ISNUMBER(SEARCH("N/A", X4836)), 0, 1)</f>
        <v>0</v>
      </c>
      <c r="X4836" s="1" t="s">
        <v>44</v>
      </c>
      <c r="Y4836" s="1"/>
      <c r="Z4836" s="1"/>
      <c r="AA4836" s="11" cm="1">
        <f t="array" ref="AA4836">IF(ISBLANK(Y4836), 0, VINCentyInvDistance(F4836,G4836,Y4836,Z4836))</f>
        <v>0</v>
      </c>
      <c r="AB4836" s="1">
        <v>0</v>
      </c>
      <c r="AC4836" s="1">
        <v>9</v>
      </c>
      <c r="AD4836" s="1">
        <v>0</v>
      </c>
      <c r="AE4836" s="1">
        <v>77</v>
      </c>
      <c r="AF4836" s="1"/>
      <c r="AG4836" s="1" t="str">
        <f>TRIM(MID(SUBSTITUTE($H4836,",",REPT(" ",200)),(LEN($H4836)-LEN(SUBSTITUTE($H4836,",",""))-4)*200+1,200))</f>
        <v>Camputhaw</v>
      </c>
      <c r="AH4836" s="1" t="str">
        <f>TRIM(MID(SUBSTITUTE($H4836,",",REPT(" ",200)),(LEN($H4836)-LEN(SUBSTITUTE($H4836,",",""))-3)*200+1,200))</f>
        <v>Cebu City</v>
      </c>
      <c r="AI4836" s="1" t="str">
        <f>TRIM(MID(SUBSTITUTE($H4836,",",REPT(" ",200)),(LEN($H4836)-LEN(SUBSTITUTE($H4836,",",""))-2)*200+1,200))</f>
        <v>Central Visayas</v>
      </c>
      <c r="AJ4836" s="1" t="str">
        <f>TRIM(MID(SUBSTITUTE($H4836,",",REPT(" ",200)),(LEN($H4836)-LEN(SUBSTITUTE($H4836,",",""))-0)*200+1,200))</f>
        <v>Philippines</v>
      </c>
      <c r="AK4836" t="s">
        <v>17724</v>
      </c>
      <c r="AL4836" s="1">
        <v>3</v>
      </c>
      <c r="AM4836" s="1" t="s">
        <v>14773</v>
      </c>
    </row>
    <row r="4837" spans="1:39" ht="12.75" customHeight="1">
      <c r="A4837" s="1"/>
      <c r="B4837" s="1" t="s">
        <v>14774</v>
      </c>
      <c r="C4837" s="1" t="s">
        <v>16322</v>
      </c>
      <c r="D4837" s="3" t="str">
        <f ca="1">IFERROR(__xludf.DUMMYFUNCTION("PROPER(REGEXEXTRACT(B4812, ""(?:https?:\/\/)?(?:www\.)?([a-zA-Z0-9-]+)\.""))"),"Skyscanner")</f>
        <v>Skyscanner</v>
      </c>
      <c r="E4837" s="1" t="s">
        <v>14776</v>
      </c>
      <c r="F4837" s="1">
        <v>10.30964</v>
      </c>
      <c r="G4837" s="1">
        <v>123.91919</v>
      </c>
      <c r="H4837" s="1" t="s">
        <v>14777</v>
      </c>
      <c r="I4837" s="1" t="s">
        <v>2622</v>
      </c>
      <c r="J4837" s="1">
        <f>IF(K4837="URBAN",1,IF(K4837="SUBURBAN",2,IF(K4837="RURAL",3,"")))</f>
        <v>1</v>
      </c>
      <c r="K4837" s="1" t="s">
        <v>42</v>
      </c>
      <c r="L4837" s="18">
        <v>46082</v>
      </c>
      <c r="M4837" s="49">
        <v>0.625</v>
      </c>
      <c r="N4837" s="18">
        <v>46083</v>
      </c>
      <c r="O4837" s="56">
        <v>0.5</v>
      </c>
      <c r="P4837" s="31" t="str">
        <f>TEXT($L4837, "dddd")</f>
        <v>Sunday</v>
      </c>
      <c r="Q4837" s="39" t="s">
        <v>43</v>
      </c>
      <c r="R4837" s="39">
        <v>7783</v>
      </c>
      <c r="S4837" s="1" t="str">
        <f>IF(OR(MONTH(L4837)=12, MONTH(L4837)&lt;=5), "Dry Season", "Wet Season")</f>
        <v>Dry Season</v>
      </c>
      <c r="T4837" s="1">
        <v>1</v>
      </c>
      <c r="U4837" s="1">
        <v>0</v>
      </c>
      <c r="V4837" s="1">
        <v>0</v>
      </c>
      <c r="W4837" s="2">
        <f>IF(ISNUMBER(SEARCH("N/A", X4837)), 0, 1)</f>
        <v>0</v>
      </c>
      <c r="X4837" s="1" t="s">
        <v>44</v>
      </c>
      <c r="Y4837" s="1"/>
      <c r="Z4837" s="1"/>
      <c r="AA4837" s="11" cm="1">
        <f t="array" ref="AA4837">IF(ISBLANK(Y4837), 0, VINCentyInvDistance(F4837,G4837,Y4837,Z4837))</f>
        <v>0</v>
      </c>
      <c r="AB4837" s="1">
        <v>0</v>
      </c>
      <c r="AC4837" s="1">
        <v>9</v>
      </c>
      <c r="AD4837" s="1">
        <v>4.5</v>
      </c>
      <c r="AE4837" s="1">
        <v>5838</v>
      </c>
      <c r="AF4837" s="1"/>
      <c r="AG4837" s="1" t="str">
        <f>TRIM(MID(SUBSTITUTE($H4837,",",REPT(" ",200)),(LEN($H4837)-LEN(SUBSTITUTE($H4837,",",""))-4)*200+1,200))</f>
        <v>Carreta</v>
      </c>
      <c r="AH4837" s="1" t="str">
        <f>TRIM(MID(SUBSTITUTE($H4837,",",REPT(" ",200)),(LEN($H4837)-LEN(SUBSTITUTE($H4837,",",""))-3)*200+1,200))</f>
        <v>Cebu City</v>
      </c>
      <c r="AI4837" s="1" t="str">
        <f>TRIM(MID(SUBSTITUTE($H4837,",",REPT(" ",200)),(LEN($H4837)-LEN(SUBSTITUTE($H4837,",",""))-2)*200+1,200))</f>
        <v>Central Visayas</v>
      </c>
      <c r="AJ4837" s="1" t="str">
        <f>TRIM(MID(SUBSTITUTE($H4837,",",REPT(" ",200)),(LEN($H4837)-LEN(SUBSTITUTE($H4837,",",""))-0)*200+1,200))</f>
        <v>Philippines</v>
      </c>
      <c r="AK4837" t="s">
        <v>17733</v>
      </c>
      <c r="AL4837" s="1">
        <v>5</v>
      </c>
      <c r="AM4837" s="1" t="s">
        <v>14778</v>
      </c>
    </row>
    <row r="4838" spans="1:39" ht="12.75" customHeight="1">
      <c r="A4838" s="1"/>
      <c r="B4838" s="1" t="s">
        <v>14779</v>
      </c>
      <c r="C4838" s="1" t="s">
        <v>16323</v>
      </c>
      <c r="D4838" s="3" t="str">
        <f ca="1">IFERROR(__xludf.DUMMYFUNCTION("PROPER(REGEXEXTRACT(B4813, ""(?:https?:\/\/)?(?:www\.)?([a-zA-Z0-9-]+)\.""))"),"Skyscanner")</f>
        <v>Skyscanner</v>
      </c>
      <c r="E4838" s="1" t="s">
        <v>14781</v>
      </c>
      <c r="F4838" s="1">
        <v>10.310475</v>
      </c>
      <c r="G4838" s="1">
        <v>123.90408600000001</v>
      </c>
      <c r="H4838" s="1" t="s">
        <v>14782</v>
      </c>
      <c r="I4838" s="1" t="s">
        <v>2622</v>
      </c>
      <c r="J4838" s="1">
        <f>IF(K4838="URBAN",1,IF(K4838="SUBURBAN",2,IF(K4838="RURAL",3,"")))</f>
        <v>1</v>
      </c>
      <c r="K4838" s="1" t="s">
        <v>42</v>
      </c>
      <c r="L4838" s="18">
        <v>46082</v>
      </c>
      <c r="M4838" s="49">
        <v>0.625</v>
      </c>
      <c r="N4838" s="18">
        <v>46083</v>
      </c>
      <c r="O4838" s="56">
        <v>0.5</v>
      </c>
      <c r="P4838" s="31" t="str">
        <f>TEXT($L4838, "dddd")</f>
        <v>Sunday</v>
      </c>
      <c r="Q4838" s="39" t="s">
        <v>1341</v>
      </c>
      <c r="R4838" s="39">
        <v>3060</v>
      </c>
      <c r="S4838" s="1" t="str">
        <f>IF(OR(MONTH(L4838)=12, MONTH(L4838)&lt;=5), "Dry Season", "Wet Season")</f>
        <v>Dry Season</v>
      </c>
      <c r="T4838" s="1">
        <v>1</v>
      </c>
      <c r="U4838" s="1">
        <v>0</v>
      </c>
      <c r="V4838" s="1">
        <v>0</v>
      </c>
      <c r="W4838" s="2">
        <f>IF(ISNUMBER(SEARCH("N/A", X4838)), 0, 1)</f>
        <v>0</v>
      </c>
      <c r="X4838" s="1" t="s">
        <v>44</v>
      </c>
      <c r="Y4838" s="1"/>
      <c r="Z4838" s="1"/>
      <c r="AA4838" s="11" cm="1">
        <f t="array" ref="AA4838">IF(ISBLANK(Y4838), 0, VINCentyInvDistance(F4838,G4838,Y4838,Z4838))</f>
        <v>0</v>
      </c>
      <c r="AB4838" s="1">
        <v>0</v>
      </c>
      <c r="AC4838" s="1">
        <v>10</v>
      </c>
      <c r="AD4838" s="1">
        <v>0</v>
      </c>
      <c r="AE4838" s="1">
        <v>12</v>
      </c>
      <c r="AF4838" s="1"/>
      <c r="AG4838" s="1" t="str">
        <f>TRIM(MID(SUBSTITUTE($H4838,",",REPT(" ",200)),(LEN($H4838)-LEN(SUBSTITUTE($H4838,",",""))-4)*200+1,200))</f>
        <v>Carreta</v>
      </c>
      <c r="AH4838" s="1" t="str">
        <f>TRIM(MID(SUBSTITUTE($H4838,",",REPT(" ",200)),(LEN($H4838)-LEN(SUBSTITUTE($H4838,",",""))-3)*200+1,200))</f>
        <v>Cebu City</v>
      </c>
      <c r="AI4838" s="1" t="str">
        <f>TRIM(MID(SUBSTITUTE($H4838,",",REPT(" ",200)),(LEN($H4838)-LEN(SUBSTITUTE($H4838,",",""))-2)*200+1,200))</f>
        <v>Central Visayas</v>
      </c>
      <c r="AJ4838" s="1" t="str">
        <f>TRIM(MID(SUBSTITUTE($H4838,",",REPT(" ",200)),(LEN($H4838)-LEN(SUBSTITUTE($H4838,",",""))-0)*200+1,200))</f>
        <v>Philippines</v>
      </c>
      <c r="AK4838" t="s">
        <v>17724</v>
      </c>
      <c r="AL4838" s="1">
        <v>3</v>
      </c>
      <c r="AM4838" s="1" t="s">
        <v>14783</v>
      </c>
    </row>
    <row r="4839" spans="1:39" ht="12.75" customHeight="1">
      <c r="A4839" s="1"/>
      <c r="B4839" s="1" t="s">
        <v>14784</v>
      </c>
      <c r="C4839" s="1" t="s">
        <v>16324</v>
      </c>
      <c r="D4839" s="3" t="str">
        <f ca="1">IFERROR(__xludf.DUMMYFUNCTION("PROPER(REGEXEXTRACT(B4814, ""(?:https?:\/\/)?(?:www\.)?([a-zA-Z0-9-]+)\.""))"),"Skyscanner")</f>
        <v>Skyscanner</v>
      </c>
      <c r="E4839" s="1" t="s">
        <v>14786</v>
      </c>
      <c r="F4839" s="1">
        <v>10.316972</v>
      </c>
      <c r="G4839" s="1">
        <v>123.909306</v>
      </c>
      <c r="H4839" s="1" t="s">
        <v>14787</v>
      </c>
      <c r="I4839" s="1" t="s">
        <v>2622</v>
      </c>
      <c r="J4839" s="1">
        <f>IF(K4839="URBAN",1,IF(K4839="SUBURBAN",2,IF(K4839="RURAL",3,"")))</f>
        <v>1</v>
      </c>
      <c r="K4839" s="1" t="s">
        <v>42</v>
      </c>
      <c r="L4839" s="18">
        <v>46082</v>
      </c>
      <c r="M4839" s="49">
        <v>0.625</v>
      </c>
      <c r="N4839" s="18">
        <v>46083</v>
      </c>
      <c r="O4839" s="56">
        <v>0.5</v>
      </c>
      <c r="P4839" s="31" t="str">
        <f>TEXT($L4839, "dddd")</f>
        <v>Sunday</v>
      </c>
      <c r="Q4839" s="39" t="s">
        <v>43</v>
      </c>
      <c r="R4839" s="39">
        <v>5401</v>
      </c>
      <c r="S4839" s="1" t="str">
        <f>IF(OR(MONTH(L4839)=12, MONTH(L4839)&lt;=5), "Dry Season", "Wet Season")</f>
        <v>Dry Season</v>
      </c>
      <c r="T4839" s="1">
        <v>1</v>
      </c>
      <c r="U4839" s="1">
        <v>0</v>
      </c>
      <c r="V4839" s="1">
        <v>0</v>
      </c>
      <c r="W4839" s="2">
        <f>IF(ISNUMBER(SEARCH("N/A", X4839)), 0, 1)</f>
        <v>0</v>
      </c>
      <c r="X4839" s="1" t="s">
        <v>44</v>
      </c>
      <c r="Y4839" s="1"/>
      <c r="Z4839" s="1"/>
      <c r="AA4839" s="11" cm="1">
        <f t="array" ref="AA4839">IF(ISBLANK(Y4839), 0, VINCentyInvDistance(F4839,G4839,Y4839,Z4839))</f>
        <v>0</v>
      </c>
      <c r="AB4839" s="1">
        <v>0</v>
      </c>
      <c r="AC4839" s="1">
        <v>9.6</v>
      </c>
      <c r="AD4839" s="1">
        <v>0</v>
      </c>
      <c r="AE4839" s="1">
        <v>913</v>
      </c>
      <c r="AF4839" s="1"/>
      <c r="AG4839" s="1" t="str">
        <f>TRIM(MID(SUBSTITUTE($H4839,",",REPT(" ",200)),(LEN($H4839)-LEN(SUBSTITUTE($H4839,",",""))-4)*200+1,200))</f>
        <v>Luz</v>
      </c>
      <c r="AH4839" s="1" t="str">
        <f>TRIM(MID(SUBSTITUTE($H4839,",",REPT(" ",200)),(LEN($H4839)-LEN(SUBSTITUTE($H4839,",",""))-3)*200+1,200))</f>
        <v>Cebu City</v>
      </c>
      <c r="AI4839" s="1" t="str">
        <f>TRIM(MID(SUBSTITUTE($H4839,",",REPT(" ",200)),(LEN($H4839)-LEN(SUBSTITUTE($H4839,",",""))-2)*200+1,200))</f>
        <v>Central Visayas</v>
      </c>
      <c r="AJ4839" s="1" t="str">
        <f>TRIM(MID(SUBSTITUTE($H4839,",",REPT(" ",200)),(LEN($H4839)-LEN(SUBSTITUTE($H4839,",",""))-0)*200+1,200))</f>
        <v>Philippines</v>
      </c>
      <c r="AK4839" t="s">
        <v>16463</v>
      </c>
      <c r="AL4839" s="1">
        <v>4</v>
      </c>
      <c r="AM4839" s="1" t="s">
        <v>14789</v>
      </c>
    </row>
    <row r="4840" spans="1:39" ht="12.75" customHeight="1">
      <c r="A4840" s="1"/>
      <c r="B4840" s="1" t="s">
        <v>14790</v>
      </c>
      <c r="C4840" s="1" t="s">
        <v>16325</v>
      </c>
      <c r="D4840" s="3" t="str">
        <f ca="1">IFERROR(__xludf.DUMMYFUNCTION("PROPER(REGEXEXTRACT(B4815, ""(?:https?:\/\/)?(?:www\.)?([a-zA-Z0-9-]+)\.""))"),"Skyscanner")</f>
        <v>Skyscanner</v>
      </c>
      <c r="E4840" s="1" t="s">
        <v>14792</v>
      </c>
      <c r="F4840" s="1">
        <v>10.297394000000001</v>
      </c>
      <c r="G4840" s="1">
        <v>123.89583399999999</v>
      </c>
      <c r="H4840" s="1" t="s">
        <v>15339</v>
      </c>
      <c r="I4840" s="1" t="s">
        <v>2622</v>
      </c>
      <c r="J4840" s="1">
        <f>IF(K4840="URBAN",1,IF(K4840="SUBURBAN",2,IF(K4840="RURAL",3,"")))</f>
        <v>1</v>
      </c>
      <c r="K4840" s="1" t="s">
        <v>42</v>
      </c>
      <c r="L4840" s="18">
        <v>46082</v>
      </c>
      <c r="M4840" s="49">
        <v>0.625</v>
      </c>
      <c r="N4840" s="18">
        <v>46083</v>
      </c>
      <c r="O4840" s="56">
        <v>0.5</v>
      </c>
      <c r="P4840" s="31" t="str">
        <f>TEXT($L4840, "dddd")</f>
        <v>Sunday</v>
      </c>
      <c r="Q4840" s="39" t="s">
        <v>207</v>
      </c>
      <c r="R4840" s="39">
        <v>2623</v>
      </c>
      <c r="S4840" s="1" t="str">
        <f>IF(OR(MONTH(L4840)=12, MONTH(L4840)&lt;=5), "Dry Season", "Wet Season")</f>
        <v>Dry Season</v>
      </c>
      <c r="T4840" s="1">
        <v>1</v>
      </c>
      <c r="U4840" s="1">
        <v>0</v>
      </c>
      <c r="V4840" s="1">
        <v>0</v>
      </c>
      <c r="W4840" s="2">
        <f>IF(ISNUMBER(SEARCH("N/A", X4840)), 0, 1)</f>
        <v>0</v>
      </c>
      <c r="X4840" s="1" t="s">
        <v>44</v>
      </c>
      <c r="Y4840" s="1"/>
      <c r="Z4840" s="1"/>
      <c r="AA4840" s="11" cm="1">
        <f t="array" ref="AA4840">IF(ISBLANK(Y4840), 0, VINCentyInvDistance(F4840,G4840,Y4840,Z4840))</f>
        <v>0</v>
      </c>
      <c r="AB4840" s="1">
        <v>0</v>
      </c>
      <c r="AC4840" s="1">
        <v>7.6</v>
      </c>
      <c r="AD4840" s="1">
        <v>0</v>
      </c>
      <c r="AE4840" s="1">
        <v>499</v>
      </c>
      <c r="AF4840" s="1"/>
      <c r="AG4840" s="1" t="str">
        <f>TRIM(MID(SUBSTITUTE($H4840,",",REPT(" ",200)),(LEN($H4840)-LEN(SUBSTITUTE($H4840,",",""))-4)*200+1,200))</f>
        <v>Calamba</v>
      </c>
      <c r="AH4840" s="1" t="str">
        <f>TRIM(MID(SUBSTITUTE($H4840,",",REPT(" ",200)),(LEN($H4840)-LEN(SUBSTITUTE($H4840,",",""))-3)*200+1,200))</f>
        <v>Cebu City</v>
      </c>
      <c r="AI4840" s="1" t="str">
        <f>TRIM(MID(SUBSTITUTE($H4840,",",REPT(" ",200)),(LEN($H4840)-LEN(SUBSTITUTE($H4840,",",""))-2)*200+1,200))</f>
        <v>Central Visayas</v>
      </c>
      <c r="AJ4840" s="1" t="str">
        <f>TRIM(MID(SUBSTITUTE($H4840,",",REPT(" ",200)),(LEN($H4840)-LEN(SUBSTITUTE($H4840,",",""))-0)*200+1,200))</f>
        <v>Philippines</v>
      </c>
      <c r="AK4840" t="s">
        <v>16463</v>
      </c>
      <c r="AL4840" s="1">
        <v>4</v>
      </c>
      <c r="AM4840" s="1" t="s">
        <v>14794</v>
      </c>
    </row>
    <row r="4841" spans="1:39" ht="12.75" customHeight="1">
      <c r="A4841" s="1"/>
      <c r="B4841" s="1" t="s">
        <v>4923</v>
      </c>
      <c r="C4841" s="1" t="s">
        <v>16326</v>
      </c>
      <c r="D4841" s="3" t="str">
        <f ca="1">IFERROR(__xludf.DUMMYFUNCTION("PROPER(REGEXEXTRACT(B4816, ""(?:https?:\/\/)?(?:www\.)?([a-zA-Z0-9-]+)\.""))"),"Skyscanner")</f>
        <v>Skyscanner</v>
      </c>
      <c r="E4841" s="1" t="s">
        <v>14796</v>
      </c>
      <c r="F4841" s="1">
        <v>10.34173</v>
      </c>
      <c r="G4841" s="1">
        <v>123.89745600000001</v>
      </c>
      <c r="H4841" s="1" t="s">
        <v>4926</v>
      </c>
      <c r="I4841" s="1" t="s">
        <v>2622</v>
      </c>
      <c r="J4841" s="1">
        <f>IF(K4841="URBAN",1,IF(K4841="SUBURBAN",2,IF(K4841="RURAL",3,"")))</f>
        <v>1</v>
      </c>
      <c r="K4841" s="1" t="s">
        <v>42</v>
      </c>
      <c r="L4841" s="18">
        <v>46082</v>
      </c>
      <c r="M4841" s="49">
        <v>0.625</v>
      </c>
      <c r="N4841" s="18">
        <v>46083</v>
      </c>
      <c r="O4841" s="56">
        <v>0.5</v>
      </c>
      <c r="P4841" s="31" t="str">
        <f>TEXT($L4841, "dddd")</f>
        <v>Sunday</v>
      </c>
      <c r="Q4841" s="39" t="s">
        <v>207</v>
      </c>
      <c r="R4841" s="39">
        <v>4932</v>
      </c>
      <c r="S4841" s="1" t="str">
        <f>IF(OR(MONTH(L4841)=12, MONTH(L4841)&lt;=5), "Dry Season", "Wet Season")</f>
        <v>Dry Season</v>
      </c>
      <c r="T4841" s="1">
        <v>1</v>
      </c>
      <c r="U4841" s="1">
        <v>0</v>
      </c>
      <c r="V4841" s="1">
        <v>0</v>
      </c>
      <c r="W4841" s="2">
        <f>IF(ISNUMBER(SEARCH("N/A", X4841)), 0, 1)</f>
        <v>0</v>
      </c>
      <c r="X4841" s="1" t="s">
        <v>44</v>
      </c>
      <c r="Y4841" s="1"/>
      <c r="Z4841" s="1"/>
      <c r="AA4841" s="11" cm="1">
        <f t="array" ref="AA4841">IF(ISBLANK(Y4841), 0, VINCentyInvDistance(F4841,G4841,Y4841,Z4841))</f>
        <v>0</v>
      </c>
      <c r="AB4841" s="1">
        <v>0</v>
      </c>
      <c r="AC4841" s="1">
        <v>8.8000000000000007</v>
      </c>
      <c r="AD4841" s="1">
        <v>4.4000000000000004</v>
      </c>
      <c r="AE4841" s="1">
        <v>2747</v>
      </c>
      <c r="AF4841" s="1"/>
      <c r="AG4841" s="1" t="str">
        <f>TRIM(MID(SUBSTITUTE($H4841,",",REPT(" ",200)),(LEN($H4841)-LEN(SUBSTITUTE($H4841,",",""))-4)*200+1,200))</f>
        <v>Apas</v>
      </c>
      <c r="AH4841" s="1" t="str">
        <f>TRIM(MID(SUBSTITUTE($H4841,",",REPT(" ",200)),(LEN($H4841)-LEN(SUBSTITUTE($H4841,",",""))-3)*200+1,200))</f>
        <v>Cebu City</v>
      </c>
      <c r="AI4841" s="1" t="str">
        <f>TRIM(MID(SUBSTITUTE($H4841,",",REPT(" ",200)),(LEN($H4841)-LEN(SUBSTITUTE($H4841,",",""))-2)*200+1,200))</f>
        <v>Central Visayas</v>
      </c>
      <c r="AJ4841" s="1" t="str">
        <f>TRIM(MID(SUBSTITUTE($H4841,",",REPT(" ",200)),(LEN($H4841)-LEN(SUBSTITUTE($H4841,",",""))-0)*200+1,200))</f>
        <v>Philippines</v>
      </c>
      <c r="AK4841" t="s">
        <v>2091</v>
      </c>
      <c r="AL4841" s="1">
        <v>5</v>
      </c>
      <c r="AM4841" s="1" t="s">
        <v>4927</v>
      </c>
    </row>
    <row r="4842" spans="1:39" ht="12.75" customHeight="1">
      <c r="A4842" s="1"/>
      <c r="B4842" s="1" t="s">
        <v>14797</v>
      </c>
      <c r="C4842" s="1" t="s">
        <v>16327</v>
      </c>
      <c r="D4842" s="3" t="str">
        <f ca="1">IFERROR(__xludf.DUMMYFUNCTION("PROPER(REGEXEXTRACT(B4817, ""(?:https?:\/\/)?(?:www\.)?([a-zA-Z0-9-]+)\.""))"),"Skyscanner")</f>
        <v>Skyscanner</v>
      </c>
      <c r="E4842" s="1" t="s">
        <v>14799</v>
      </c>
      <c r="F4842" s="1">
        <v>10.305095</v>
      </c>
      <c r="G4842" s="1">
        <v>123.910625</v>
      </c>
      <c r="H4842" s="1" t="s">
        <v>14800</v>
      </c>
      <c r="I4842" s="1" t="s">
        <v>2622</v>
      </c>
      <c r="J4842" s="1">
        <f>IF(K4842="URBAN",1,IF(K4842="SUBURBAN",2,IF(K4842="RURAL",3,"")))</f>
        <v>1</v>
      </c>
      <c r="K4842" s="1" t="s">
        <v>42</v>
      </c>
      <c r="L4842" s="18">
        <v>46082</v>
      </c>
      <c r="M4842" s="49">
        <v>0.58333333333333337</v>
      </c>
      <c r="N4842" s="18">
        <v>46083</v>
      </c>
      <c r="O4842" s="56">
        <v>0.5</v>
      </c>
      <c r="P4842" s="31" t="str">
        <f>TEXT($L4842, "dddd")</f>
        <v>Sunday</v>
      </c>
      <c r="Q4842" s="39" t="s">
        <v>43</v>
      </c>
      <c r="R4842" s="39">
        <v>4690</v>
      </c>
      <c r="S4842" s="1" t="str">
        <f>IF(OR(MONTH(L4842)=12, MONTH(L4842)&lt;=5), "Dry Season", "Wet Season")</f>
        <v>Dry Season</v>
      </c>
      <c r="T4842" s="1">
        <v>1</v>
      </c>
      <c r="U4842" s="1">
        <v>0</v>
      </c>
      <c r="V4842" s="1">
        <v>0</v>
      </c>
      <c r="W4842" s="2">
        <f>IF(ISNUMBER(SEARCH("N/A", X4842)), 0, 1)</f>
        <v>0</v>
      </c>
      <c r="X4842" s="1" t="s">
        <v>44</v>
      </c>
      <c r="Y4842" s="1"/>
      <c r="Z4842" s="1"/>
      <c r="AA4842" s="11" cm="1">
        <f t="array" ref="AA4842">IF(ISBLANK(Y4842), 0, VINCentyInvDistance(F4842,G4842,Y4842,Z4842))</f>
        <v>0</v>
      </c>
      <c r="AB4842" s="1">
        <v>0</v>
      </c>
      <c r="AC4842" s="1">
        <v>9.4</v>
      </c>
      <c r="AD4842" s="1">
        <v>4.7</v>
      </c>
      <c r="AE4842" s="1">
        <v>1389</v>
      </c>
      <c r="AF4842" s="1"/>
      <c r="AG4842" s="1" t="str">
        <f>TRIM(MID(SUBSTITUTE($H4842,",",REPT(" ",200)),(LEN($H4842)-LEN(SUBSTITUTE($H4842,",",""))-4)*200+1,200))</f>
        <v>Carreta</v>
      </c>
      <c r="AH4842" s="1" t="str">
        <f>TRIM(MID(SUBSTITUTE($H4842,",",REPT(" ",200)),(LEN($H4842)-LEN(SUBSTITUTE($H4842,",",""))-3)*200+1,200))</f>
        <v>Cebu City</v>
      </c>
      <c r="AI4842" s="1" t="str">
        <f>TRIM(MID(SUBSTITUTE($H4842,",",REPT(" ",200)),(LEN($H4842)-LEN(SUBSTITUTE($H4842,",",""))-2)*200+1,200))</f>
        <v>Central Visayas</v>
      </c>
      <c r="AJ4842" s="1" t="str">
        <f>TRIM(MID(SUBSTITUTE($H4842,",",REPT(" ",200)),(LEN($H4842)-LEN(SUBSTITUTE($H4842,",",""))-0)*200+1,200))</f>
        <v>Philippines</v>
      </c>
      <c r="AK4842" t="s">
        <v>16463</v>
      </c>
      <c r="AL4842" s="1">
        <v>3</v>
      </c>
      <c r="AM4842" s="1" t="s">
        <v>14801</v>
      </c>
    </row>
    <row r="4843" spans="1:39" ht="12.75" customHeight="1">
      <c r="A4843" s="1"/>
      <c r="B4843" s="1" t="s">
        <v>14802</v>
      </c>
      <c r="C4843" s="1" t="s">
        <v>16328</v>
      </c>
      <c r="D4843" s="3" t="str">
        <f ca="1">IFERROR(__xludf.DUMMYFUNCTION("PROPER(REGEXEXTRACT(B4818, ""(?:https?:\/\/)?(?:www\.)?([a-zA-Z0-9-]+)\.""))"),"Skyscanner")</f>
        <v>Skyscanner</v>
      </c>
      <c r="E4843" s="1" t="s">
        <v>14804</v>
      </c>
      <c r="F4843" s="1">
        <v>10.313157</v>
      </c>
      <c r="G4843" s="1">
        <v>123.89439400000001</v>
      </c>
      <c r="H4843" s="1" t="s">
        <v>14805</v>
      </c>
      <c r="I4843" s="1" t="s">
        <v>2622</v>
      </c>
      <c r="J4843" s="1">
        <f>IF(K4843="URBAN",1,IF(K4843="SUBURBAN",2,IF(K4843="RURAL",3,"")))</f>
        <v>1</v>
      </c>
      <c r="K4843" s="1" t="s">
        <v>42</v>
      </c>
      <c r="L4843" s="18">
        <v>46082</v>
      </c>
      <c r="M4843" s="49">
        <v>0.58333333333333337</v>
      </c>
      <c r="N4843" s="18">
        <v>46083</v>
      </c>
      <c r="O4843" s="56">
        <v>0.5</v>
      </c>
      <c r="P4843" s="31" t="str">
        <f>TEXT($L4843, "dddd")</f>
        <v>Sunday</v>
      </c>
      <c r="Q4843" s="39" t="s">
        <v>1341</v>
      </c>
      <c r="R4843" s="39">
        <v>4024</v>
      </c>
      <c r="S4843" s="1" t="str">
        <f>IF(OR(MONTH(L4843)=12, MONTH(L4843)&lt;=5), "Dry Season", "Wet Season")</f>
        <v>Dry Season</v>
      </c>
      <c r="T4843" s="1">
        <v>1</v>
      </c>
      <c r="U4843" s="1">
        <v>0</v>
      </c>
      <c r="V4843" s="1">
        <v>0</v>
      </c>
      <c r="W4843" s="2">
        <f>IF(ISNUMBER(SEARCH("N/A", X4843)), 0, 1)</f>
        <v>0</v>
      </c>
      <c r="X4843" s="1" t="s">
        <v>44</v>
      </c>
      <c r="Y4843" s="1"/>
      <c r="Z4843" s="1"/>
      <c r="AA4843" s="11" cm="1">
        <f t="array" ref="AA4843">IF(ISBLANK(Y4843), 0, VINCentyInvDistance(F4843,G4843,Y4843,Z4843))</f>
        <v>0</v>
      </c>
      <c r="AB4843" s="1">
        <v>0</v>
      </c>
      <c r="AC4843" s="1">
        <v>9.4</v>
      </c>
      <c r="AD4843" s="1">
        <v>4.7</v>
      </c>
      <c r="AE4843" s="1">
        <v>414</v>
      </c>
      <c r="AF4843" s="1"/>
      <c r="AG4843" s="1" t="str">
        <f>TRIM(MID(SUBSTITUTE($H4843,",",REPT(" ",200)),(LEN($H4843)-LEN(SUBSTITUTE($H4843,",",""))-4)*200+1,200))</f>
        <v>Camputhaw</v>
      </c>
      <c r="AH4843" s="1" t="str">
        <f>TRIM(MID(SUBSTITUTE($H4843,",",REPT(" ",200)),(LEN($H4843)-LEN(SUBSTITUTE($H4843,",",""))-3)*200+1,200))</f>
        <v>Cebu City</v>
      </c>
      <c r="AI4843" s="1" t="str">
        <f>TRIM(MID(SUBSTITUTE($H4843,",",REPT(" ",200)),(LEN($H4843)-LEN(SUBSTITUTE($H4843,",",""))-2)*200+1,200))</f>
        <v>Central Visayas</v>
      </c>
      <c r="AJ4843" s="1" t="str">
        <f>TRIM(MID(SUBSTITUTE($H4843,",",REPT(" ",200)),(LEN($H4843)-LEN(SUBSTITUTE($H4843,",",""))-0)*200+1,200))</f>
        <v>Philippines</v>
      </c>
      <c r="AK4843" t="s">
        <v>16463</v>
      </c>
      <c r="AL4843" s="1">
        <v>4</v>
      </c>
      <c r="AM4843" s="1" t="s">
        <v>14806</v>
      </c>
    </row>
    <row r="4844" spans="1:39" ht="12.75" customHeight="1">
      <c r="A4844" s="1"/>
      <c r="B4844" s="1" t="s">
        <v>14807</v>
      </c>
      <c r="C4844" s="1" t="s">
        <v>16329</v>
      </c>
      <c r="D4844" s="3" t="str">
        <f ca="1">IFERROR(__xludf.DUMMYFUNCTION("PROPER(REGEXEXTRACT(B4819, ""(?:https?:\/\/)?(?:www\.)?([a-zA-Z0-9-]+)\.""))"),"Skyscanner")</f>
        <v>Skyscanner</v>
      </c>
      <c r="E4844" s="1" t="s">
        <v>14809</v>
      </c>
      <c r="F4844" s="1">
        <v>10.324875</v>
      </c>
      <c r="G4844" s="1">
        <v>123.936733</v>
      </c>
      <c r="H4844" s="1" t="s">
        <v>14810</v>
      </c>
      <c r="I4844" s="1" t="s">
        <v>2622</v>
      </c>
      <c r="J4844" s="1">
        <f>IF(K4844="URBAN",1,IF(K4844="SUBURBAN",2,IF(K4844="RURAL",3,"")))</f>
        <v>1</v>
      </c>
      <c r="K4844" s="1" t="s">
        <v>42</v>
      </c>
      <c r="L4844" s="18">
        <v>46082</v>
      </c>
      <c r="M4844" s="49">
        <v>0.625</v>
      </c>
      <c r="N4844" s="18">
        <v>46083</v>
      </c>
      <c r="O4844" s="56">
        <v>0.5</v>
      </c>
      <c r="P4844" s="31" t="str">
        <f>TEXT($L4844, "dddd")</f>
        <v>Sunday</v>
      </c>
      <c r="Q4844" s="39" t="s">
        <v>1000</v>
      </c>
      <c r="R4844" s="39">
        <v>17278</v>
      </c>
      <c r="S4844" s="1" t="str">
        <f>IF(OR(MONTH(L4844)=12, MONTH(L4844)&lt;=5), "Dry Season", "Wet Season")</f>
        <v>Dry Season</v>
      </c>
      <c r="T4844" s="1">
        <v>1</v>
      </c>
      <c r="U4844" s="1">
        <v>0</v>
      </c>
      <c r="V4844" s="1">
        <v>0</v>
      </c>
      <c r="W4844" s="2">
        <f>IF(ISNUMBER(SEARCH("N/A", X4844)), 0, 1)</f>
        <v>0</v>
      </c>
      <c r="X4844" s="1" t="s">
        <v>44</v>
      </c>
      <c r="Y4844" s="1"/>
      <c r="Z4844" s="1"/>
      <c r="AA4844" s="11" cm="1">
        <f t="array" ref="AA4844">IF(ISBLANK(Y4844), 0, VINCentyInvDistance(F4844,G4844,Y4844,Z4844))</f>
        <v>0</v>
      </c>
      <c r="AB4844" s="1">
        <v>0</v>
      </c>
      <c r="AC4844" s="1">
        <v>9.1999999999999993</v>
      </c>
      <c r="AD4844" s="1">
        <v>0</v>
      </c>
      <c r="AE4844" s="1">
        <v>937</v>
      </c>
      <c r="AF4844" s="1"/>
      <c r="AG4844" s="1" t="str">
        <f>TRIM(MID(SUBSTITUTE($H4844,",",REPT(" ",200)),(LEN($H4844)-LEN(SUBSTITUTE($H4844,",",""))-4)*200+1,200))</f>
        <v>City South Special Economic Administrative Zone</v>
      </c>
      <c r="AH4844" s="1" t="str">
        <f>TRIM(MID(SUBSTITUTE($H4844,",",REPT(" ",200)),(LEN($H4844)-LEN(SUBSTITUTE($H4844,",",""))-3)*200+1,200))</f>
        <v>Mandaue</v>
      </c>
      <c r="AI4844" s="1" t="str">
        <f>TRIM(MID(SUBSTITUTE($H4844,",",REPT(" ",200)),(LEN($H4844)-LEN(SUBSTITUTE($H4844,",",""))-2)*200+1,200))</f>
        <v>Central Visayas</v>
      </c>
      <c r="AJ4844" s="1" t="str">
        <f>TRIM(MID(SUBSTITUTE($H4844,",",REPT(" ",200)),(LEN($H4844)-LEN(SUBSTITUTE($H4844,",",""))-0)*200+1,200))</f>
        <v>Philippines</v>
      </c>
      <c r="AK4844" t="s">
        <v>16463</v>
      </c>
      <c r="AL4844" s="1">
        <v>4</v>
      </c>
      <c r="AM4844" s="1" t="s">
        <v>14811</v>
      </c>
    </row>
    <row r="4845" spans="1:39" ht="12.75" customHeight="1">
      <c r="A4845" s="1"/>
      <c r="B4845" s="1" t="s">
        <v>14812</v>
      </c>
      <c r="C4845" s="1" t="s">
        <v>16330</v>
      </c>
      <c r="D4845" s="3" t="str">
        <f ca="1">IFERROR(__xludf.DUMMYFUNCTION("PROPER(REGEXEXTRACT(B4820, ""(?:https?:\/\/)?(?:www\.)?([a-zA-Z0-9-]+)\.""))"),"Skyscanner")</f>
        <v>Skyscanner</v>
      </c>
      <c r="E4845" s="1" t="s">
        <v>14814</v>
      </c>
      <c r="F4845" s="1">
        <v>10.317021</v>
      </c>
      <c r="G4845" s="1">
        <v>123.90928099999999</v>
      </c>
      <c r="H4845" s="1" t="s">
        <v>14815</v>
      </c>
      <c r="I4845" s="1" t="s">
        <v>2622</v>
      </c>
      <c r="J4845" s="1">
        <f>IF(K4845="URBAN",1,IF(K4845="SUBURBAN",2,IF(K4845="RURAL",3,"")))</f>
        <v>1</v>
      </c>
      <c r="K4845" s="1" t="s">
        <v>42</v>
      </c>
      <c r="L4845" s="18">
        <v>46082</v>
      </c>
      <c r="M4845" s="49">
        <v>0.58333333333333337</v>
      </c>
      <c r="N4845" s="18">
        <v>46083</v>
      </c>
      <c r="O4845" s="56">
        <v>0.5</v>
      </c>
      <c r="P4845" s="31" t="str">
        <f>TEXT($L4845, "dddd")</f>
        <v>Sunday</v>
      </c>
      <c r="Q4845" s="39" t="s">
        <v>1341</v>
      </c>
      <c r="R4845" s="39">
        <v>2174</v>
      </c>
      <c r="S4845" s="1" t="str">
        <f>IF(OR(MONTH(L4845)=12, MONTH(L4845)&lt;=5), "Dry Season", "Wet Season")</f>
        <v>Dry Season</v>
      </c>
      <c r="T4845" s="1">
        <v>1</v>
      </c>
      <c r="U4845" s="1">
        <v>0</v>
      </c>
      <c r="V4845" s="1">
        <v>0</v>
      </c>
      <c r="W4845" s="2">
        <f>IF(ISNUMBER(SEARCH("N/A", X4845)), 0, 1)</f>
        <v>0</v>
      </c>
      <c r="X4845" s="1" t="s">
        <v>44</v>
      </c>
      <c r="Y4845" s="1"/>
      <c r="Z4845" s="1"/>
      <c r="AA4845" s="11" cm="1">
        <f t="array" ref="AA4845">IF(ISBLANK(Y4845), 0, VINCentyInvDistance(F4845,G4845,Y4845,Z4845))</f>
        <v>0</v>
      </c>
      <c r="AB4845" s="1">
        <v>0</v>
      </c>
      <c r="AC4845" s="1">
        <v>8.8000000000000007</v>
      </c>
      <c r="AD4845" s="1">
        <v>4.4000000000000004</v>
      </c>
      <c r="AE4845" s="1">
        <v>283</v>
      </c>
      <c r="AF4845" s="1"/>
      <c r="AG4845" s="1" t="str">
        <f>TRIM(MID(SUBSTITUTE($H4845,",",REPT(" ",200)),(LEN($H4845)-LEN(SUBSTITUTE($H4845,",",""))-4)*200+1,200))</f>
        <v>Luz</v>
      </c>
      <c r="AH4845" s="1" t="str">
        <f>TRIM(MID(SUBSTITUTE($H4845,",",REPT(" ",200)),(LEN($H4845)-LEN(SUBSTITUTE($H4845,",",""))-3)*200+1,200))</f>
        <v>Cebu City</v>
      </c>
      <c r="AI4845" s="1" t="str">
        <f>TRIM(MID(SUBSTITUTE($H4845,",",REPT(" ",200)),(LEN($H4845)-LEN(SUBSTITUTE($H4845,",",""))-2)*200+1,200))</f>
        <v>Central Visayas</v>
      </c>
      <c r="AJ4845" s="1" t="str">
        <f>TRIM(MID(SUBSTITUTE($H4845,",",REPT(" ",200)),(LEN($H4845)-LEN(SUBSTITUTE($H4845,",",""))-0)*200+1,200))</f>
        <v>Philippines</v>
      </c>
      <c r="AK4845" t="s">
        <v>17724</v>
      </c>
      <c r="AL4845" s="1">
        <v>3</v>
      </c>
      <c r="AM4845" s="1" t="s">
        <v>14816</v>
      </c>
    </row>
    <row r="4846" spans="1:39" ht="12.75" customHeight="1">
      <c r="A4846" s="1"/>
      <c r="B4846" s="1" t="s">
        <v>14817</v>
      </c>
      <c r="C4846" s="1" t="s">
        <v>16331</v>
      </c>
      <c r="D4846" s="3" t="str">
        <f ca="1">IFERROR(__xludf.DUMMYFUNCTION("PROPER(REGEXEXTRACT(B4821, ""(?:https?:\/\/)?(?:www\.)?([a-zA-Z0-9-]+)\.""))"),"Skyscanner")</f>
        <v>Skyscanner</v>
      </c>
      <c r="E4846" s="1" t="s">
        <v>14819</v>
      </c>
      <c r="F4846" s="1">
        <v>10.32991</v>
      </c>
      <c r="G4846" s="1">
        <v>123.90713</v>
      </c>
      <c r="H4846" s="1" t="s">
        <v>14820</v>
      </c>
      <c r="I4846" s="1" t="s">
        <v>2622</v>
      </c>
      <c r="J4846" s="1">
        <f>IF(K4846="URBAN",1,IF(K4846="SUBURBAN",2,IF(K4846="RURAL",3,"")))</f>
        <v>1</v>
      </c>
      <c r="K4846" s="1" t="s">
        <v>42</v>
      </c>
      <c r="L4846" s="18">
        <v>46082</v>
      </c>
      <c r="M4846" s="49">
        <v>0.58333333333333337</v>
      </c>
      <c r="N4846" s="18">
        <v>46083</v>
      </c>
      <c r="O4846" s="56">
        <v>0.45833333333333331</v>
      </c>
      <c r="P4846" s="31" t="str">
        <f>TEXT($L4846, "dddd")</f>
        <v>Sunday</v>
      </c>
      <c r="Q4846" s="39" t="s">
        <v>43</v>
      </c>
      <c r="R4846" s="39">
        <v>0</v>
      </c>
      <c r="S4846" s="1" t="str">
        <f>IF(OR(MONTH(L4846)=12, MONTH(L4846)&lt;=5), "Dry Season", "Wet Season")</f>
        <v>Dry Season</v>
      </c>
      <c r="T4846" s="1">
        <v>1</v>
      </c>
      <c r="U4846" s="1">
        <v>0</v>
      </c>
      <c r="V4846" s="1">
        <v>0</v>
      </c>
      <c r="W4846" s="2">
        <f>IF(ISNUMBER(SEARCH("N/A", X4846)), 0, 1)</f>
        <v>0</v>
      </c>
      <c r="X4846" s="1" t="s">
        <v>44</v>
      </c>
      <c r="Y4846" s="1"/>
      <c r="Z4846" s="1"/>
      <c r="AA4846" s="11" cm="1">
        <f t="array" ref="AA4846">IF(ISBLANK(Y4846), 0, VINCentyInvDistance(F4846,G4846,Y4846,Z4846))</f>
        <v>0</v>
      </c>
      <c r="AB4846" s="1">
        <v>0</v>
      </c>
      <c r="AC4846" s="1">
        <v>9.1999999999999993</v>
      </c>
      <c r="AD4846" s="1">
        <v>4.5999999999999996</v>
      </c>
      <c r="AE4846" s="1">
        <v>592</v>
      </c>
      <c r="AF4846" s="1"/>
      <c r="AG4846" s="1" t="s">
        <v>731</v>
      </c>
      <c r="AH4846" s="1" t="str">
        <f>TRIM(MID(SUBSTITUTE($H4846,",",REPT(" ",200)),(LEN($H4846)-LEN(SUBSTITUTE($H4846,",",""))-3)*200+1,200))</f>
        <v>Cebu City</v>
      </c>
      <c r="AI4846" s="1" t="str">
        <f>TRIM(MID(SUBSTITUTE($H4846,",",REPT(" ",200)),(LEN($H4846)-LEN(SUBSTITUTE($H4846,",",""))-2)*200+1,200))</f>
        <v>Central Visayas</v>
      </c>
      <c r="AJ4846" s="1" t="s">
        <v>55</v>
      </c>
      <c r="AK4846" t="s">
        <v>16465</v>
      </c>
      <c r="AL4846" s="1">
        <v>4</v>
      </c>
      <c r="AM4846" s="1" t="s">
        <v>14821</v>
      </c>
    </row>
    <row r="4847" spans="1:39" ht="12.75" customHeight="1">
      <c r="A4847" s="1"/>
      <c r="B4847" s="1" t="s">
        <v>4870</v>
      </c>
      <c r="C4847" s="1" t="s">
        <v>16332</v>
      </c>
      <c r="D4847" s="3" t="str">
        <f ca="1">IFERROR(__xludf.DUMMYFUNCTION("PROPER(REGEXEXTRACT(B4822, ""(?:https?:\/\/)?(?:www\.)?([a-zA-Z0-9-]+)\.""))"),"Skyscanner")</f>
        <v>Skyscanner</v>
      </c>
      <c r="E4847" s="1" t="s">
        <v>14823</v>
      </c>
      <c r="F4847" s="1">
        <v>10.319376</v>
      </c>
      <c r="G4847" s="1">
        <v>123.903053</v>
      </c>
      <c r="H4847" s="1" t="s">
        <v>15347</v>
      </c>
      <c r="I4847" s="1" t="s">
        <v>2622</v>
      </c>
      <c r="J4847" s="1">
        <f>IF(K4847="URBAN",1,IF(K4847="SUBURBAN",2,IF(K4847="RURAL",3,"")))</f>
        <v>1</v>
      </c>
      <c r="K4847" s="1" t="s">
        <v>42</v>
      </c>
      <c r="L4847" s="18">
        <v>46082</v>
      </c>
      <c r="M4847" s="49">
        <v>0.625</v>
      </c>
      <c r="N4847" s="18">
        <v>46083</v>
      </c>
      <c r="O4847" s="56">
        <v>0.5</v>
      </c>
      <c r="P4847" s="31" t="str">
        <f>TEXT($L4847, "dddd")</f>
        <v>Sunday</v>
      </c>
      <c r="Q4847" s="39" t="s">
        <v>207</v>
      </c>
      <c r="R4847" s="39">
        <v>4308</v>
      </c>
      <c r="S4847" s="1" t="str">
        <f>IF(OR(MONTH(L4847)=12, MONTH(L4847)&lt;=5), "Dry Season", "Wet Season")</f>
        <v>Dry Season</v>
      </c>
      <c r="T4847" s="1">
        <v>1</v>
      </c>
      <c r="U4847" s="1">
        <v>0</v>
      </c>
      <c r="V4847" s="1">
        <v>0</v>
      </c>
      <c r="W4847" s="2">
        <f>IF(ISNUMBER(SEARCH("N/A", X4847)), 0, 1)</f>
        <v>0</v>
      </c>
      <c r="X4847" s="1" t="s">
        <v>44</v>
      </c>
      <c r="Y4847" s="1"/>
      <c r="Z4847" s="1"/>
      <c r="AA4847" s="11" cm="1">
        <f t="array" ref="AA4847">IF(ISBLANK(Y4847), 0, VINCentyInvDistance(F4847,G4847,Y4847,Z4847))</f>
        <v>0</v>
      </c>
      <c r="AB4847" s="1">
        <v>0</v>
      </c>
      <c r="AC4847" s="1">
        <v>8.4</v>
      </c>
      <c r="AD4847" s="1">
        <v>4.2</v>
      </c>
      <c r="AE4847" s="1">
        <v>5880</v>
      </c>
      <c r="AF4847" s="1"/>
      <c r="AG4847" s="1" t="str">
        <f>TRIM(MID(SUBSTITUTE($H4847,",",REPT(" ",200)),(LEN($H4847)-LEN(SUBSTITUTE($H4847,",",""))-4)*200+1,200))</f>
        <v>Luz</v>
      </c>
      <c r="AH4847" s="1" t="str">
        <f>TRIM(MID(SUBSTITUTE($H4847,",",REPT(" ",200)),(LEN($H4847)-LEN(SUBSTITUTE($H4847,",",""))-3)*200+1,200))</f>
        <v>Cebu City</v>
      </c>
      <c r="AI4847" s="1" t="str">
        <f>TRIM(MID(SUBSTITUTE($H4847,",",REPT(" ",200)),(LEN($H4847)-LEN(SUBSTITUTE($H4847,",",""))-2)*200+1,200))</f>
        <v>Central Visayas</v>
      </c>
      <c r="AJ4847" s="1" t="str">
        <f>TRIM(MID(SUBSTITUTE($H4847,",",REPT(" ",200)),(LEN($H4847)-LEN(SUBSTITUTE($H4847,",",""))-0)*200+1,200))</f>
        <v>Philippines</v>
      </c>
      <c r="AK4847" t="s">
        <v>16463</v>
      </c>
      <c r="AL4847" s="1">
        <v>3</v>
      </c>
      <c r="AM4847" s="1" t="s">
        <v>4873</v>
      </c>
    </row>
    <row r="4848" spans="1:39" ht="12.75" customHeight="1">
      <c r="A4848" s="1"/>
      <c r="B4848" s="1" t="s">
        <v>14824</v>
      </c>
      <c r="C4848" s="1" t="s">
        <v>16333</v>
      </c>
      <c r="D4848" s="3" t="str">
        <f ca="1">IFERROR(__xludf.DUMMYFUNCTION("PROPER(REGEXEXTRACT(B4823, ""(?:https?:\/\/)?(?:www\.)?([a-zA-Z0-9-]+)\.""))"),"Skyscanner")</f>
        <v>Skyscanner</v>
      </c>
      <c r="E4848" s="1" t="s">
        <v>14826</v>
      </c>
      <c r="F4848" s="1">
        <v>10.327602000000001</v>
      </c>
      <c r="G4848" s="1">
        <v>123.92198500000001</v>
      </c>
      <c r="H4848" s="1" t="s">
        <v>14827</v>
      </c>
      <c r="I4848" s="1" t="s">
        <v>2622</v>
      </c>
      <c r="J4848" s="1">
        <f>IF(K4848="URBAN",1,IF(K4848="SUBURBAN",2,IF(K4848="RURAL",3,"")))</f>
        <v>1</v>
      </c>
      <c r="K4848" s="1" t="s">
        <v>42</v>
      </c>
      <c r="L4848" s="18">
        <v>46082</v>
      </c>
      <c r="M4848" s="49">
        <v>0.58333333333333337</v>
      </c>
      <c r="N4848" s="18">
        <v>46083</v>
      </c>
      <c r="O4848" s="56">
        <v>0.5</v>
      </c>
      <c r="P4848" s="31" t="str">
        <f>TEXT($L4848, "dddd")</f>
        <v>Sunday</v>
      </c>
      <c r="Q4848" s="39" t="s">
        <v>207</v>
      </c>
      <c r="R4848" s="39">
        <v>2288</v>
      </c>
      <c r="S4848" s="1" t="str">
        <f>IF(OR(MONTH(L4848)=12, MONTH(L4848)&lt;=5), "Dry Season", "Wet Season")</f>
        <v>Dry Season</v>
      </c>
      <c r="T4848" s="1">
        <v>1</v>
      </c>
      <c r="U4848" s="1">
        <v>0</v>
      </c>
      <c r="V4848" s="1">
        <v>0</v>
      </c>
      <c r="W4848" s="2">
        <f>IF(ISNUMBER(SEARCH("N/A", X4848)), 0, 1)</f>
        <v>0</v>
      </c>
      <c r="X4848" s="1" t="s">
        <v>44</v>
      </c>
      <c r="Y4848" s="1"/>
      <c r="Z4848" s="1"/>
      <c r="AA4848" s="11" cm="1">
        <f t="array" ref="AA4848">IF(ISBLANK(Y4848), 0, VINCentyInvDistance(F4848,G4848,Y4848,Z4848))</f>
        <v>0</v>
      </c>
      <c r="AB4848" s="1">
        <v>0</v>
      </c>
      <c r="AC4848" s="1">
        <v>8.1999999999999993</v>
      </c>
      <c r="AD4848" s="1">
        <v>4.0999999999999996</v>
      </c>
      <c r="AE4848" s="1">
        <v>412</v>
      </c>
      <c r="AF4848" s="1"/>
      <c r="AG4848" s="1" t="str">
        <f>TRIM(MID(SUBSTITUTE($H4848,",",REPT(" ",200)),(LEN($H4848)-LEN(SUBSTITUTE($H4848,",",""))-4)*200+1,200))</f>
        <v>Subangdaku</v>
      </c>
      <c r="AH4848" s="1" t="str">
        <f>TRIM(MID(SUBSTITUTE($H4848,",",REPT(" ",200)),(LEN($H4848)-LEN(SUBSTITUTE($H4848,",",""))-3)*200+1,200))</f>
        <v>Mandaue</v>
      </c>
      <c r="AI4848" s="1" t="str">
        <f>TRIM(MID(SUBSTITUTE($H4848,",",REPT(" ",200)),(LEN($H4848)-LEN(SUBSTITUTE($H4848,",",""))-2)*200+1,200))</f>
        <v>Central Visayas</v>
      </c>
      <c r="AJ4848" s="1" t="str">
        <f>TRIM(MID(SUBSTITUTE($H4848,",",REPT(" ",200)),(LEN($H4848)-LEN(SUBSTITUTE($H4848,",",""))-0)*200+1,200))</f>
        <v>Philippines</v>
      </c>
      <c r="AK4848" t="s">
        <v>17724</v>
      </c>
      <c r="AL4848" s="1">
        <v>4</v>
      </c>
      <c r="AM4848" s="1" t="s">
        <v>14828</v>
      </c>
    </row>
    <row r="4849" spans="1:39" ht="12.75" customHeight="1">
      <c r="A4849" s="1"/>
      <c r="B4849" s="1" t="s">
        <v>14829</v>
      </c>
      <c r="C4849" s="1" t="s">
        <v>16334</v>
      </c>
      <c r="D4849" s="3" t="str">
        <f ca="1">IFERROR(__xludf.DUMMYFUNCTION("PROPER(REGEXEXTRACT(B4824, ""(?:https?:\/\/)?(?:www\.)?([a-zA-Z0-9-]+)\.""))"),"Skyscanner")</f>
        <v>Skyscanner</v>
      </c>
      <c r="E4849" s="1" t="s">
        <v>14831</v>
      </c>
      <c r="F4849" s="1">
        <v>10.333629999999999</v>
      </c>
      <c r="G4849" s="1">
        <v>123.90770999999999</v>
      </c>
      <c r="H4849" s="1" t="s">
        <v>14832</v>
      </c>
      <c r="I4849" s="1" t="s">
        <v>2622</v>
      </c>
      <c r="J4849" s="1">
        <f>IF(K4849="URBAN",1,IF(K4849="SUBURBAN",2,IF(K4849="RURAL",3,"")))</f>
        <v>1</v>
      </c>
      <c r="K4849" s="1" t="s">
        <v>42</v>
      </c>
      <c r="L4849" s="18">
        <v>46082</v>
      </c>
      <c r="M4849" s="49">
        <v>0.625</v>
      </c>
      <c r="N4849" s="18">
        <v>46083</v>
      </c>
      <c r="O4849" s="56">
        <v>0.5</v>
      </c>
      <c r="P4849" s="31" t="str">
        <f>TEXT($L4849, "dddd")</f>
        <v>Sunday</v>
      </c>
      <c r="Q4849" s="39" t="s">
        <v>207</v>
      </c>
      <c r="R4849" s="39">
        <v>1989</v>
      </c>
      <c r="S4849" s="1" t="str">
        <f>IF(OR(MONTH(L4849)=12, MONTH(L4849)&lt;=5), "Dry Season", "Wet Season")</f>
        <v>Dry Season</v>
      </c>
      <c r="T4849" s="1">
        <v>1</v>
      </c>
      <c r="U4849" s="1">
        <v>0</v>
      </c>
      <c r="V4849" s="1">
        <v>0</v>
      </c>
      <c r="W4849" s="2">
        <f>IF(ISNUMBER(SEARCH("N/A", X4849)), 0, 1)</f>
        <v>0</v>
      </c>
      <c r="X4849" s="1" t="s">
        <v>44</v>
      </c>
      <c r="Y4849" s="1"/>
      <c r="Z4849" s="1"/>
      <c r="AA4849" s="11" cm="1">
        <f t="array" ref="AA4849">IF(ISBLANK(Y4849), 0, VINCentyInvDistance(F4849,G4849,Y4849,Z4849))</f>
        <v>0</v>
      </c>
      <c r="AB4849" s="1">
        <v>0</v>
      </c>
      <c r="AC4849" s="1">
        <v>8.6</v>
      </c>
      <c r="AD4849" s="1">
        <v>4.3</v>
      </c>
      <c r="AE4849" s="1">
        <v>26</v>
      </c>
      <c r="AF4849" s="1"/>
      <c r="AG4849" s="1" t="str">
        <f>TRIM(MID(SUBSTITUTE($H4849,",",REPT(" ",200)),(LEN($H4849)-LEN(SUBSTITUTE($H4849,",",""))-4)*200+1,200))</f>
        <v>Apas</v>
      </c>
      <c r="AH4849" s="1" t="str">
        <f>TRIM(MID(SUBSTITUTE($H4849,",",REPT(" ",200)),(LEN($H4849)-LEN(SUBSTITUTE($H4849,",",""))-3)*200+1,200))</f>
        <v>Cebu City</v>
      </c>
      <c r="AI4849" s="1" t="str">
        <f>TRIM(MID(SUBSTITUTE($H4849,",",REPT(" ",200)),(LEN($H4849)-LEN(SUBSTITUTE($H4849,",",""))-2)*200+1,200))</f>
        <v>Central Visayas</v>
      </c>
      <c r="AJ4849" s="1" t="str">
        <f>TRIM(MID(SUBSTITUTE($H4849,",",REPT(" ",200)),(LEN($H4849)-LEN(SUBSTITUTE($H4849,",",""))-0)*200+1,200))</f>
        <v>Philippines</v>
      </c>
      <c r="AK4849" t="s">
        <v>16463</v>
      </c>
      <c r="AL4849" s="1">
        <v>3</v>
      </c>
      <c r="AM4849" s="1" t="s">
        <v>14833</v>
      </c>
    </row>
    <row r="4850" spans="1:39" ht="12.75" customHeight="1">
      <c r="A4850" s="1"/>
      <c r="B4850" s="1" t="s">
        <v>14834</v>
      </c>
      <c r="C4850" s="1" t="s">
        <v>16335</v>
      </c>
      <c r="D4850" s="3" t="str">
        <f ca="1">IFERROR(__xludf.DUMMYFUNCTION("PROPER(REGEXEXTRACT(B4825, ""(?:https?:\/\/)?(?:www\.)?([a-zA-Z0-9-]+)\.""))"),"Skyscanner")</f>
        <v>Skyscanner</v>
      </c>
      <c r="E4850" s="1" t="s">
        <v>14836</v>
      </c>
      <c r="F4850" s="1">
        <v>10.312851999999999</v>
      </c>
      <c r="G4850" s="1">
        <v>123.893597</v>
      </c>
      <c r="H4850" s="1" t="s">
        <v>14837</v>
      </c>
      <c r="I4850" s="1" t="s">
        <v>2622</v>
      </c>
      <c r="J4850" s="1">
        <f>IF(K4850="URBAN",1,IF(K4850="SUBURBAN",2,IF(K4850="RURAL",3,"")))</f>
        <v>1</v>
      </c>
      <c r="K4850" s="1" t="s">
        <v>42</v>
      </c>
      <c r="L4850" s="18">
        <v>46082</v>
      </c>
      <c r="M4850" s="49">
        <v>0.58333333333333337</v>
      </c>
      <c r="N4850" s="18">
        <v>46083</v>
      </c>
      <c r="O4850" s="56">
        <v>0.5</v>
      </c>
      <c r="P4850" s="31" t="str">
        <f>TEXT($L4850, "dddd")</f>
        <v>Sunday</v>
      </c>
      <c r="Q4850" s="39" t="s">
        <v>1341</v>
      </c>
      <c r="R4850" s="39">
        <v>3547</v>
      </c>
      <c r="S4850" s="1" t="str">
        <f>IF(OR(MONTH(L4850)=12, MONTH(L4850)&lt;=5), "Dry Season", "Wet Season")</f>
        <v>Dry Season</v>
      </c>
      <c r="T4850" s="1">
        <v>1</v>
      </c>
      <c r="U4850" s="1">
        <v>0</v>
      </c>
      <c r="V4850" s="1">
        <v>0</v>
      </c>
      <c r="W4850" s="2">
        <f>IF(ISNUMBER(SEARCH("N/A", X4850)), 0, 1)</f>
        <v>0</v>
      </c>
      <c r="X4850" s="1" t="s">
        <v>44</v>
      </c>
      <c r="Y4850" s="1"/>
      <c r="Z4850" s="1"/>
      <c r="AA4850" s="11" cm="1">
        <f t="array" ref="AA4850">IF(ISBLANK(Y4850), 0, VINCentyInvDistance(F4850,G4850,Y4850,Z4850))</f>
        <v>0</v>
      </c>
      <c r="AB4850" s="1">
        <v>0</v>
      </c>
      <c r="AC4850" s="1">
        <v>9.8000000000000007</v>
      </c>
      <c r="AD4850" s="1">
        <v>4.9000000000000004</v>
      </c>
      <c r="AE4850" s="1">
        <v>271</v>
      </c>
      <c r="AF4850" s="1"/>
      <c r="AG4850" s="1" t="str">
        <f>TRIM(MID(SUBSTITUTE($H4850,",",REPT(" ",200)),(LEN($H4850)-LEN(SUBSTITUTE($H4850,",",""))-4)*200+1,200))</f>
        <v>Camputhaw</v>
      </c>
      <c r="AH4850" s="1" t="str">
        <f>TRIM(MID(SUBSTITUTE($H4850,",",REPT(" ",200)),(LEN($H4850)-LEN(SUBSTITUTE($H4850,",",""))-3)*200+1,200))</f>
        <v>Cebu City</v>
      </c>
      <c r="AI4850" s="1" t="str">
        <f>TRIM(MID(SUBSTITUTE($H4850,",",REPT(" ",200)),(LEN($H4850)-LEN(SUBSTITUTE($H4850,",",""))-2)*200+1,200))</f>
        <v>Central Visayas</v>
      </c>
      <c r="AJ4850" s="1" t="str">
        <f>TRIM(MID(SUBSTITUTE($H4850,",",REPT(" ",200)),(LEN($H4850)-LEN(SUBSTITUTE($H4850,",",""))-0)*200+1,200))</f>
        <v>Philippines</v>
      </c>
      <c r="AK4850" t="s">
        <v>16463</v>
      </c>
      <c r="AL4850" s="1">
        <v>3</v>
      </c>
      <c r="AM4850" s="1" t="s">
        <v>14838</v>
      </c>
    </row>
    <row r="4851" spans="1:39" ht="12.75" customHeight="1">
      <c r="A4851" s="1"/>
      <c r="B4851" s="1" t="s">
        <v>14839</v>
      </c>
      <c r="C4851" s="1" t="s">
        <v>16336</v>
      </c>
      <c r="D4851" s="3" t="str">
        <f ca="1">IFERROR(__xludf.DUMMYFUNCTION("PROPER(REGEXEXTRACT(B4826, ""(?:https?:\/\/)?(?:www\.)?([a-zA-Z0-9-]+)\.""))"),"Skyscanner")</f>
        <v>Skyscanner</v>
      </c>
      <c r="E4851" s="1" t="s">
        <v>14841</v>
      </c>
      <c r="F4851" s="1">
        <v>10.322608000000001</v>
      </c>
      <c r="G4851" s="1">
        <v>123.91387400000001</v>
      </c>
      <c r="H4851" s="1" t="s">
        <v>14842</v>
      </c>
      <c r="I4851" s="1" t="s">
        <v>2622</v>
      </c>
      <c r="J4851" s="1">
        <f>IF(K4851="URBAN",1,IF(K4851="SUBURBAN",2,IF(K4851="RURAL",3,"")))</f>
        <v>1</v>
      </c>
      <c r="K4851" s="1" t="s">
        <v>42</v>
      </c>
      <c r="L4851" s="18">
        <v>46082</v>
      </c>
      <c r="M4851" s="49">
        <v>0.58333333333333337</v>
      </c>
      <c r="N4851" s="18">
        <v>46083</v>
      </c>
      <c r="O4851" s="56">
        <v>0.5</v>
      </c>
      <c r="P4851" s="31" t="str">
        <f>TEXT($L4851, "dddd")</f>
        <v>Sunday</v>
      </c>
      <c r="Q4851" s="39" t="s">
        <v>207</v>
      </c>
      <c r="R4851" s="39">
        <v>2086</v>
      </c>
      <c r="S4851" s="1" t="str">
        <f>IF(OR(MONTH(L4851)=12, MONTH(L4851)&lt;=5), "Dry Season", "Wet Season")</f>
        <v>Dry Season</v>
      </c>
      <c r="T4851" s="1">
        <v>1</v>
      </c>
      <c r="U4851" s="1">
        <v>0</v>
      </c>
      <c r="V4851" s="1">
        <v>0</v>
      </c>
      <c r="W4851" s="2">
        <f>IF(ISNUMBER(SEARCH("N/A", X4851)), 0, 1)</f>
        <v>0</v>
      </c>
      <c r="X4851" s="1" t="s">
        <v>44</v>
      </c>
      <c r="Y4851" s="1"/>
      <c r="Z4851" s="1"/>
      <c r="AA4851" s="11" cm="1">
        <f t="array" ref="AA4851">IF(ISBLANK(Y4851), 0, VINCentyInvDistance(F4851,G4851,Y4851,Z4851))</f>
        <v>0</v>
      </c>
      <c r="AB4851" s="1">
        <v>0</v>
      </c>
      <c r="AC4851" s="1">
        <v>7.2</v>
      </c>
      <c r="AD4851" s="1">
        <v>3.6</v>
      </c>
      <c r="AE4851" s="1">
        <v>672</v>
      </c>
      <c r="AF4851" s="1"/>
      <c r="AG4851" s="1" t="str">
        <f>TRIM(MID(SUBSTITUTE($H4851,",",REPT(" ",200)),(LEN($H4851)-LEN(SUBSTITUTE($H4851,",",""))-4)*200+1,200))</f>
        <v>Kasambagan</v>
      </c>
      <c r="AH4851" s="1" t="str">
        <f>TRIM(MID(SUBSTITUTE($H4851,",",REPT(" ",200)),(LEN($H4851)-LEN(SUBSTITUTE($H4851,",",""))-3)*200+1,200))</f>
        <v>Cebu City</v>
      </c>
      <c r="AI4851" s="1" t="str">
        <f>TRIM(MID(SUBSTITUTE($H4851,",",REPT(" ",200)),(LEN($H4851)-LEN(SUBSTITUTE($H4851,",",""))-2)*200+1,200))</f>
        <v>Central Visayas</v>
      </c>
      <c r="AJ4851" s="1" t="str">
        <f>TRIM(MID(SUBSTITUTE($H4851,",",REPT(" ",200)),(LEN($H4851)-LEN(SUBSTITUTE($H4851,",",""))-0)*200+1,200))</f>
        <v>Philippines</v>
      </c>
      <c r="AK4851" t="s">
        <v>16463</v>
      </c>
      <c r="AL4851" s="1">
        <v>3</v>
      </c>
      <c r="AM4851" s="1" t="s">
        <v>14843</v>
      </c>
    </row>
    <row r="4852" spans="1:39" ht="12.75" customHeight="1">
      <c r="A4852" s="1"/>
      <c r="B4852" s="1" t="s">
        <v>14844</v>
      </c>
      <c r="C4852" s="1" t="s">
        <v>16337</v>
      </c>
      <c r="D4852" s="3" t="str">
        <f ca="1">IFERROR(__xludf.DUMMYFUNCTION("PROPER(REGEXEXTRACT(B4827, ""(?:https?:\/\/)?(?:www\.)?([a-zA-Z0-9-]+)\.""))"),"Skyscanner")</f>
        <v>Skyscanner</v>
      </c>
      <c r="E4852" s="1" t="s">
        <v>14846</v>
      </c>
      <c r="F4852" s="1">
        <v>10.310890000000001</v>
      </c>
      <c r="G4852" s="1">
        <v>123.89758</v>
      </c>
      <c r="H4852" s="1" t="s">
        <v>14847</v>
      </c>
      <c r="I4852" s="1" t="s">
        <v>2622</v>
      </c>
      <c r="J4852" s="1">
        <f>IF(K4852="URBAN",1,IF(K4852="SUBURBAN",2,IF(K4852="RURAL",3,"")))</f>
        <v>1</v>
      </c>
      <c r="K4852" s="1" t="s">
        <v>42</v>
      </c>
      <c r="L4852" s="18">
        <v>46082</v>
      </c>
      <c r="M4852" s="49">
        <v>0.58333333333333337</v>
      </c>
      <c r="N4852" s="18">
        <v>46083</v>
      </c>
      <c r="O4852" s="56">
        <v>0.54166666666666663</v>
      </c>
      <c r="P4852" s="31" t="str">
        <f>TEXT($L4852, "dddd")</f>
        <v>Sunday</v>
      </c>
      <c r="Q4852" s="39" t="s">
        <v>43</v>
      </c>
      <c r="R4852" s="39">
        <v>1612</v>
      </c>
      <c r="S4852" s="1" t="str">
        <f>IF(OR(MONTH(L4852)=12, MONTH(L4852)&lt;=5), "Dry Season", "Wet Season")</f>
        <v>Dry Season</v>
      </c>
      <c r="T4852" s="1">
        <v>1</v>
      </c>
      <c r="U4852" s="1">
        <v>0</v>
      </c>
      <c r="V4852" s="1">
        <v>0</v>
      </c>
      <c r="W4852" s="2">
        <f>IF(ISNUMBER(SEARCH("N/A", X4852)), 0, 1)</f>
        <v>0</v>
      </c>
      <c r="X4852" s="1" t="s">
        <v>44</v>
      </c>
      <c r="Y4852" s="1"/>
      <c r="Z4852" s="1"/>
      <c r="AA4852" s="11" cm="1">
        <f t="array" ref="AA4852">IF(ISBLANK(Y4852), 0, VINCentyInvDistance(F4852,G4852,Y4852,Z4852))</f>
        <v>0</v>
      </c>
      <c r="AB4852" s="1">
        <v>0</v>
      </c>
      <c r="AC4852" s="1">
        <v>6</v>
      </c>
      <c r="AD4852" s="1">
        <v>3</v>
      </c>
      <c r="AE4852" s="1">
        <v>1</v>
      </c>
      <c r="AF4852" s="1"/>
      <c r="AG4852" s="1" t="str">
        <f>TRIM(MID(SUBSTITUTE($H4852,",",REPT(" ",200)),(LEN($H4852)-LEN(SUBSTITUTE($H4852,",",""))-4)*200+1,200))</f>
        <v>Camputhaw</v>
      </c>
      <c r="AH4852" s="1" t="str">
        <f>TRIM(MID(SUBSTITUTE($H4852,",",REPT(" ",200)),(LEN($H4852)-LEN(SUBSTITUTE($H4852,",",""))-3)*200+1,200))</f>
        <v>Cebu City</v>
      </c>
      <c r="AI4852" s="1" t="str">
        <f>TRIM(MID(SUBSTITUTE($H4852,",",REPT(" ",200)),(LEN($H4852)-LEN(SUBSTITUTE($H4852,",",""))-2)*200+1,200))</f>
        <v>Central Visayas</v>
      </c>
      <c r="AJ4852" s="1" t="str">
        <f>TRIM(MID(SUBSTITUTE($H4852,",",REPT(" ",200)),(LEN($H4852)-LEN(SUBSTITUTE($H4852,",",""))-0)*200+1,200))</f>
        <v>Philippines</v>
      </c>
      <c r="AK4852" t="s">
        <v>16463</v>
      </c>
      <c r="AL4852" s="2">
        <v>0</v>
      </c>
      <c r="AM4852" s="1" t="s">
        <v>14848</v>
      </c>
    </row>
    <row r="4853" spans="1:39" ht="12.75" customHeight="1">
      <c r="A4853" s="1"/>
      <c r="B4853" s="1" t="s">
        <v>14849</v>
      </c>
      <c r="C4853" s="1" t="s">
        <v>16338</v>
      </c>
      <c r="D4853" s="3" t="str">
        <f ca="1">IFERROR(__xludf.DUMMYFUNCTION("PROPER(REGEXEXTRACT(B4828, ""(?:https?:\/\/)?(?:www\.)?([a-zA-Z0-9-]+)\.""))"),"Skyscanner")</f>
        <v>Skyscanner</v>
      </c>
      <c r="E4853" s="1" t="s">
        <v>14851</v>
      </c>
      <c r="F4853" s="1">
        <v>10.304869999999999</v>
      </c>
      <c r="G4853" s="1">
        <v>123.89825999999999</v>
      </c>
      <c r="H4853" s="1" t="s">
        <v>14852</v>
      </c>
      <c r="I4853" s="1" t="s">
        <v>2622</v>
      </c>
      <c r="J4853" s="1">
        <f>IF(K4853="URBAN",1,IF(K4853="SUBURBAN",2,IF(K4853="RURAL",3,"")))</f>
        <v>1</v>
      </c>
      <c r="K4853" s="1" t="s">
        <v>42</v>
      </c>
      <c r="L4853" s="18">
        <v>46082</v>
      </c>
      <c r="M4853" s="49">
        <v>0.58333333333333337</v>
      </c>
      <c r="N4853" s="18">
        <v>46083</v>
      </c>
      <c r="O4853" s="56">
        <v>0.5</v>
      </c>
      <c r="P4853" s="31" t="str">
        <f>TEXT($L4853, "dddd")</f>
        <v>Sunday</v>
      </c>
      <c r="Q4853" s="39" t="s">
        <v>1341</v>
      </c>
      <c r="R4853" s="39">
        <v>1335</v>
      </c>
      <c r="S4853" s="1" t="str">
        <f>IF(OR(MONTH(L4853)=12, MONTH(L4853)&lt;=5), "Dry Season", "Wet Season")</f>
        <v>Dry Season</v>
      </c>
      <c r="T4853" s="1">
        <v>1</v>
      </c>
      <c r="U4853" s="1">
        <v>0</v>
      </c>
      <c r="V4853" s="1">
        <v>0</v>
      </c>
      <c r="W4853" s="2">
        <f>IF(ISNUMBER(SEARCH("N/A", X4853)), 0, 1)</f>
        <v>0</v>
      </c>
      <c r="X4853" s="1" t="s">
        <v>44</v>
      </c>
      <c r="Y4853" s="1"/>
      <c r="Z4853" s="1"/>
      <c r="AA4853" s="11" cm="1">
        <f t="array" ref="AA4853">IF(ISBLANK(Y4853), 0, VINCentyInvDistance(F4853,G4853,Y4853,Z4853))</f>
        <v>0</v>
      </c>
      <c r="AB4853" s="1">
        <v>0</v>
      </c>
      <c r="AC4853" s="1">
        <v>7.2</v>
      </c>
      <c r="AD4853" s="1">
        <v>3.6</v>
      </c>
      <c r="AE4853" s="1">
        <v>102</v>
      </c>
      <c r="AF4853" s="1"/>
      <c r="AG4853" s="1" t="str">
        <f>TRIM(MID(SUBSTITUTE($H4853,",",REPT(" ",200)),(LEN($H4853)-LEN(SUBSTITUTE($H4853,",",""))-4)*200+1,200))</f>
        <v>Cogon Ramos</v>
      </c>
      <c r="AH4853" s="1" t="str">
        <f>TRIM(MID(SUBSTITUTE($H4853,",",REPT(" ",200)),(LEN($H4853)-LEN(SUBSTITUTE($H4853,",",""))-3)*200+1,200))</f>
        <v>Cebu City</v>
      </c>
      <c r="AI4853" s="1" t="str">
        <f>TRIM(MID(SUBSTITUTE($H4853,",",REPT(" ",200)),(LEN($H4853)-LEN(SUBSTITUTE($H4853,",",""))-2)*200+1,200))</f>
        <v>Central Visayas</v>
      </c>
      <c r="AJ4853" s="1" t="str">
        <f>TRIM(MID(SUBSTITUTE($H4853,",",REPT(" ",200)),(LEN($H4853)-LEN(SUBSTITUTE($H4853,",",""))-0)*200+1,200))</f>
        <v>Philippines</v>
      </c>
      <c r="AK4853" t="s">
        <v>17724</v>
      </c>
      <c r="AL4853" s="1">
        <v>2</v>
      </c>
      <c r="AM4853" s="1" t="s">
        <v>14853</v>
      </c>
    </row>
    <row r="4854" spans="1:39" ht="12.75" customHeight="1">
      <c r="A4854" s="1"/>
      <c r="B4854" s="1" t="s">
        <v>14854</v>
      </c>
      <c r="C4854" s="1" t="s">
        <v>16339</v>
      </c>
      <c r="D4854" s="3" t="str">
        <f ca="1">IFERROR(__xludf.DUMMYFUNCTION("PROPER(REGEXEXTRACT(B4829, ""(?:https?:\/\/)?(?:www\.)?([a-zA-Z0-9-]+)\.""))"),"Skyscanner")</f>
        <v>Skyscanner</v>
      </c>
      <c r="E4854" s="1" t="s">
        <v>14856</v>
      </c>
      <c r="F4854" s="1">
        <v>10.320261</v>
      </c>
      <c r="G4854" s="1">
        <v>123.90307900000001</v>
      </c>
      <c r="H4854" s="1" t="s">
        <v>14857</v>
      </c>
      <c r="I4854" s="1" t="s">
        <v>2622</v>
      </c>
      <c r="J4854" s="1">
        <f>IF(K4854="URBAN",1,IF(K4854="SUBURBAN",2,IF(K4854="RURAL",3,"")))</f>
        <v>1</v>
      </c>
      <c r="K4854" s="1" t="s">
        <v>42</v>
      </c>
      <c r="L4854" s="18">
        <v>46082</v>
      </c>
      <c r="M4854" s="49">
        <v>0.625</v>
      </c>
      <c r="N4854" s="18">
        <v>46083</v>
      </c>
      <c r="O4854" s="56">
        <v>0.5</v>
      </c>
      <c r="P4854" s="31" t="str">
        <f>TEXT($L4854, "dddd")</f>
        <v>Sunday</v>
      </c>
      <c r="Q4854" s="39" t="s">
        <v>43</v>
      </c>
      <c r="R4854" s="39">
        <v>2843</v>
      </c>
      <c r="S4854" s="1" t="str">
        <f>IF(OR(MONTH(L4854)=12, MONTH(L4854)&lt;=5), "Dry Season", "Wet Season")</f>
        <v>Dry Season</v>
      </c>
      <c r="T4854" s="1">
        <v>1</v>
      </c>
      <c r="U4854" s="1">
        <v>0</v>
      </c>
      <c r="V4854" s="1">
        <v>0</v>
      </c>
      <c r="W4854" s="2">
        <f>IF(ISNUMBER(SEARCH("N/A", X4854)), 0, 1)</f>
        <v>0</v>
      </c>
      <c r="X4854" s="1" t="s">
        <v>44</v>
      </c>
      <c r="Y4854" s="1"/>
      <c r="Z4854" s="1"/>
      <c r="AA4854" s="11" cm="1">
        <f t="array" ref="AA4854">IF(ISBLANK(Y4854), 0, VINCentyInvDistance(F4854,G4854,Y4854,Z4854))</f>
        <v>0</v>
      </c>
      <c r="AB4854" s="1">
        <v>0</v>
      </c>
      <c r="AC4854" s="1">
        <v>7.4</v>
      </c>
      <c r="AD4854" s="1">
        <v>0</v>
      </c>
      <c r="AE4854" s="1">
        <v>1245</v>
      </c>
      <c r="AF4854" s="1"/>
      <c r="AG4854" s="1" t="str">
        <f>TRIM(MID(SUBSTITUTE($H4854,",",REPT(" ",200)),(LEN($H4854)-LEN(SUBSTITUTE($H4854,",",""))-4)*200+1,200))</f>
        <v>Luz</v>
      </c>
      <c r="AH4854" s="1" t="str">
        <f>TRIM(MID(SUBSTITUTE($H4854,",",REPT(" ",200)),(LEN($H4854)-LEN(SUBSTITUTE($H4854,",",""))-3)*200+1,200))</f>
        <v>Cebu City</v>
      </c>
      <c r="AI4854" s="1" t="str">
        <f>TRIM(MID(SUBSTITUTE($H4854,",",REPT(" ",200)),(LEN($H4854)-LEN(SUBSTITUTE($H4854,",",""))-2)*200+1,200))</f>
        <v>Central Visayas</v>
      </c>
      <c r="AJ4854" s="1" t="str">
        <f>TRIM(MID(SUBSTITUTE($H4854,",",REPT(" ",200)),(LEN($H4854)-LEN(SUBSTITUTE($H4854,",",""))-0)*200+1,200))</f>
        <v>Philippines</v>
      </c>
      <c r="AK4854" t="s">
        <v>16463</v>
      </c>
      <c r="AL4854" s="1">
        <v>3</v>
      </c>
      <c r="AM4854" s="1" t="s">
        <v>14858</v>
      </c>
    </row>
    <row r="4855" spans="1:39" ht="12.75" customHeight="1">
      <c r="A4855" s="1"/>
      <c r="B4855" s="1" t="s">
        <v>14859</v>
      </c>
      <c r="C4855" s="1" t="s">
        <v>16340</v>
      </c>
      <c r="D4855" s="3" t="str">
        <f ca="1">IFERROR(__xludf.DUMMYFUNCTION("PROPER(REGEXEXTRACT(B4830, ""(?:https?:\/\/)?(?:www\.)?([a-zA-Z0-9-]+)\.""))"),"Skyscanner")</f>
        <v>Skyscanner</v>
      </c>
      <c r="E4855" s="1" t="s">
        <v>14861</v>
      </c>
      <c r="F4855" s="1">
        <v>10.317318999999999</v>
      </c>
      <c r="G4855" s="1">
        <v>123.893422</v>
      </c>
      <c r="H4855" s="1" t="s">
        <v>14862</v>
      </c>
      <c r="I4855" s="1" t="s">
        <v>2622</v>
      </c>
      <c r="J4855" s="1">
        <f>IF(K4855="URBAN",1,IF(K4855="SUBURBAN",2,IF(K4855="RURAL",3,"")))</f>
        <v>1</v>
      </c>
      <c r="K4855" s="1" t="s">
        <v>42</v>
      </c>
      <c r="L4855" s="18">
        <v>46082</v>
      </c>
      <c r="M4855" s="49">
        <v>0.58333333333333337</v>
      </c>
      <c r="N4855" s="18">
        <v>46083</v>
      </c>
      <c r="O4855" s="56">
        <v>0.5</v>
      </c>
      <c r="P4855" s="31" t="str">
        <f>TEXT($L4855, "dddd")</f>
        <v>Sunday</v>
      </c>
      <c r="Q4855" s="39" t="s">
        <v>207</v>
      </c>
      <c r="R4855" s="39">
        <v>4863</v>
      </c>
      <c r="S4855" s="1" t="str">
        <f>IF(OR(MONTH(L4855)=12, MONTH(L4855)&lt;=5), "Dry Season", "Wet Season")</f>
        <v>Dry Season</v>
      </c>
      <c r="T4855" s="1">
        <v>1</v>
      </c>
      <c r="U4855" s="1">
        <v>0</v>
      </c>
      <c r="V4855" s="1">
        <v>0</v>
      </c>
      <c r="W4855" s="2">
        <f>IF(ISNUMBER(SEARCH("N/A", X4855)), 0, 1)</f>
        <v>0</v>
      </c>
      <c r="X4855" s="1" t="s">
        <v>44</v>
      </c>
      <c r="Y4855" s="1"/>
      <c r="Z4855" s="1"/>
      <c r="AA4855" s="11" cm="1">
        <f t="array" ref="AA4855">IF(ISBLANK(Y4855), 0, VINCentyInvDistance(F4855,G4855,Y4855,Z4855))</f>
        <v>0</v>
      </c>
      <c r="AB4855" s="1">
        <v>0</v>
      </c>
      <c r="AC4855" s="1">
        <v>8.4</v>
      </c>
      <c r="AD4855" s="1">
        <v>4.2</v>
      </c>
      <c r="AE4855" s="1">
        <v>1288</v>
      </c>
      <c r="AF4855" s="1"/>
      <c r="AG4855" s="1" t="str">
        <f>TRIM(MID(SUBSTITUTE($H4855,",",REPT(" ",200)),(LEN($H4855)-LEN(SUBSTITUTE($H4855,",",""))-4)*200+1,200))</f>
        <v>Camputhaw</v>
      </c>
      <c r="AH4855" s="1" t="str">
        <f>TRIM(MID(SUBSTITUTE($H4855,",",REPT(" ",200)),(LEN($H4855)-LEN(SUBSTITUTE($H4855,",",""))-3)*200+1,200))</f>
        <v>Cebu City</v>
      </c>
      <c r="AI4855" s="1" t="str">
        <f>TRIM(MID(SUBSTITUTE($H4855,",",REPT(" ",200)),(LEN($H4855)-LEN(SUBSTITUTE($H4855,",",""))-2)*200+1,200))</f>
        <v>Central Visayas</v>
      </c>
      <c r="AJ4855" s="1" t="str">
        <f>TRIM(MID(SUBSTITUTE($H4855,",",REPT(" ",200)),(LEN($H4855)-LEN(SUBSTITUTE($H4855,",",""))-0)*200+1,200))</f>
        <v>Philippines</v>
      </c>
      <c r="AK4855" t="s">
        <v>16463</v>
      </c>
      <c r="AL4855" s="1">
        <v>4</v>
      </c>
      <c r="AM4855" s="1" t="s">
        <v>14863</v>
      </c>
    </row>
    <row r="4856" spans="1:39" ht="12.75" customHeight="1">
      <c r="A4856" s="1"/>
      <c r="B4856" s="1" t="s">
        <v>14864</v>
      </c>
      <c r="C4856" s="1" t="s">
        <v>16341</v>
      </c>
      <c r="D4856" s="3" t="str">
        <f ca="1">IFERROR(__xludf.DUMMYFUNCTION("PROPER(REGEXEXTRACT(B4831, ""(?:https?:\/\/)?(?:www\.)?([a-zA-Z0-9-]+)\.""))"),"Skyscanner")</f>
        <v>Skyscanner</v>
      </c>
      <c r="E4856" s="1" t="s">
        <v>14866</v>
      </c>
      <c r="F4856" s="1">
        <v>10.310840000000001</v>
      </c>
      <c r="G4856" s="1">
        <v>123.89725</v>
      </c>
      <c r="H4856" s="1" t="s">
        <v>14847</v>
      </c>
      <c r="I4856" s="1" t="s">
        <v>2622</v>
      </c>
      <c r="J4856" s="1">
        <f>IF(K4856="URBAN",1,IF(K4856="SUBURBAN",2,IF(K4856="RURAL",3,"")))</f>
        <v>1</v>
      </c>
      <c r="K4856" s="1" t="s">
        <v>42</v>
      </c>
      <c r="L4856" s="18">
        <v>46082</v>
      </c>
      <c r="M4856" s="49">
        <v>0.625</v>
      </c>
      <c r="N4856" s="18">
        <v>46083</v>
      </c>
      <c r="O4856" s="56">
        <v>0.5</v>
      </c>
      <c r="P4856" s="31" t="str">
        <f>TEXT($L4856, "dddd")</f>
        <v>Sunday</v>
      </c>
      <c r="Q4856" s="39" t="s">
        <v>43</v>
      </c>
      <c r="R4856" s="39">
        <v>1895</v>
      </c>
      <c r="S4856" s="1" t="str">
        <f>IF(OR(MONTH(L4856)=12, MONTH(L4856)&lt;=5), "Dry Season", "Wet Season")</f>
        <v>Dry Season</v>
      </c>
      <c r="T4856" s="1">
        <v>1</v>
      </c>
      <c r="U4856" s="1">
        <v>0</v>
      </c>
      <c r="V4856" s="1">
        <v>0</v>
      </c>
      <c r="W4856" s="2">
        <f>IF(ISNUMBER(SEARCH("N/A", X4856)), 0, 1)</f>
        <v>0</v>
      </c>
      <c r="X4856" s="1" t="s">
        <v>44</v>
      </c>
      <c r="Y4856" s="1"/>
      <c r="Z4856" s="1"/>
      <c r="AA4856" s="11" cm="1">
        <f t="array" ref="AA4856">IF(ISBLANK(Y4856), 0, VINCentyInvDistance(F4856,G4856,Y4856,Z4856))</f>
        <v>0</v>
      </c>
      <c r="AB4856" s="1">
        <v>0</v>
      </c>
      <c r="AC4856" s="1">
        <v>0</v>
      </c>
      <c r="AD4856" s="1">
        <v>0</v>
      </c>
      <c r="AE4856" s="1"/>
      <c r="AF4856" s="1"/>
      <c r="AG4856" s="1" t="str">
        <f>TRIM(MID(SUBSTITUTE($H4856,",",REPT(" ",200)),(LEN($H4856)-LEN(SUBSTITUTE($H4856,",",""))-4)*200+1,200))</f>
        <v>Camputhaw</v>
      </c>
      <c r="AH4856" s="1" t="str">
        <f>TRIM(MID(SUBSTITUTE($H4856,",",REPT(" ",200)),(LEN($H4856)-LEN(SUBSTITUTE($H4856,",",""))-3)*200+1,200))</f>
        <v>Cebu City</v>
      </c>
      <c r="AI4856" s="1" t="str">
        <f>TRIM(MID(SUBSTITUTE($H4856,",",REPT(" ",200)),(LEN($H4856)-LEN(SUBSTITUTE($H4856,",",""))-2)*200+1,200))</f>
        <v>Central Visayas</v>
      </c>
      <c r="AJ4856" s="1" t="str">
        <f>TRIM(MID(SUBSTITUTE($H4856,",",REPT(" ",200)),(LEN($H4856)-LEN(SUBSTITUTE($H4856,",",""))-0)*200+1,200))</f>
        <v>Philippines</v>
      </c>
      <c r="AK4856" t="s">
        <v>16463</v>
      </c>
      <c r="AL4856" s="2">
        <v>0</v>
      </c>
      <c r="AM4856" s="1" t="s">
        <v>14867</v>
      </c>
    </row>
    <row r="4857" spans="1:39" ht="12.75" customHeight="1">
      <c r="A4857" s="1"/>
      <c r="B4857" s="1" t="s">
        <v>14868</v>
      </c>
      <c r="C4857" s="1" t="s">
        <v>16342</v>
      </c>
      <c r="D4857" s="3" t="str">
        <f ca="1">IFERROR(__xludf.DUMMYFUNCTION("PROPER(REGEXEXTRACT(B4832, ""(?:https?:\/\/)?(?:www\.)?([a-zA-Z0-9-]+)\.""))"),"Skyscanner")</f>
        <v>Skyscanner</v>
      </c>
      <c r="E4857" s="1" t="s">
        <v>14870</v>
      </c>
      <c r="F4857" s="1">
        <v>10.31366</v>
      </c>
      <c r="G4857" s="1">
        <v>123.8929</v>
      </c>
      <c r="H4857" s="1" t="s">
        <v>14871</v>
      </c>
      <c r="I4857" s="1" t="s">
        <v>2622</v>
      </c>
      <c r="J4857" s="1">
        <f>IF(K4857="URBAN",1,IF(K4857="SUBURBAN",2,IF(K4857="RURAL",3,"")))</f>
        <v>1</v>
      </c>
      <c r="K4857" s="1" t="s">
        <v>42</v>
      </c>
      <c r="L4857" s="18">
        <v>46082</v>
      </c>
      <c r="M4857" s="49">
        <v>0.625</v>
      </c>
      <c r="N4857" s="18">
        <v>46083</v>
      </c>
      <c r="O4857" s="56">
        <v>0.5</v>
      </c>
      <c r="P4857" s="31" t="str">
        <f>TEXT($L4857, "dddd")</f>
        <v>Sunday</v>
      </c>
      <c r="Q4857" s="39" t="s">
        <v>43</v>
      </c>
      <c r="R4857" s="39">
        <v>4247</v>
      </c>
      <c r="S4857" s="1" t="str">
        <f>IF(OR(MONTH(L4857)=12, MONTH(L4857)&lt;=5), "Dry Season", "Wet Season")</f>
        <v>Dry Season</v>
      </c>
      <c r="T4857" s="1">
        <v>1</v>
      </c>
      <c r="U4857" s="1">
        <v>0</v>
      </c>
      <c r="V4857" s="1">
        <v>0</v>
      </c>
      <c r="W4857" s="2">
        <f>IF(ISNUMBER(SEARCH("N/A", X4857)), 0, 1)</f>
        <v>0</v>
      </c>
      <c r="X4857" s="1" t="s">
        <v>44</v>
      </c>
      <c r="Y4857" s="1"/>
      <c r="Z4857" s="1"/>
      <c r="AA4857" s="11" cm="1">
        <f t="array" ref="AA4857">IF(ISBLANK(Y4857), 0, VINCentyInvDistance(F4857,G4857,Y4857,Z4857))</f>
        <v>0</v>
      </c>
      <c r="AB4857" s="1">
        <v>0</v>
      </c>
      <c r="AC4857" s="1">
        <v>8.8000000000000007</v>
      </c>
      <c r="AD4857" s="1">
        <v>0</v>
      </c>
      <c r="AE4857" s="1">
        <v>456</v>
      </c>
      <c r="AF4857" s="1"/>
      <c r="AG4857" s="1" t="str">
        <f>TRIM(MID(SUBSTITUTE($H4857,",",REPT(" ",200)),(LEN($H4857)-LEN(SUBSTITUTE($H4857,",",""))-4)*200+1,200))</f>
        <v>Camputhaw</v>
      </c>
      <c r="AH4857" s="1" t="str">
        <f>TRIM(MID(SUBSTITUTE($H4857,",",REPT(" ",200)),(LEN($H4857)-LEN(SUBSTITUTE($H4857,",",""))-3)*200+1,200))</f>
        <v>Cebu City</v>
      </c>
      <c r="AI4857" s="1" t="str">
        <f>TRIM(MID(SUBSTITUTE($H4857,",",REPT(" ",200)),(LEN($H4857)-LEN(SUBSTITUTE($H4857,",",""))-2)*200+1,200))</f>
        <v>Central Visayas</v>
      </c>
      <c r="AJ4857" s="1" t="str">
        <f>TRIM(MID(SUBSTITUTE($H4857,",",REPT(" ",200)),(LEN($H4857)-LEN(SUBSTITUTE($H4857,",",""))-0)*200+1,200))</f>
        <v>Philippines</v>
      </c>
      <c r="AK4857" t="s">
        <v>16463</v>
      </c>
      <c r="AL4857" s="1">
        <v>3</v>
      </c>
      <c r="AM4857" s="1" t="s">
        <v>14872</v>
      </c>
    </row>
    <row r="4858" spans="1:39" ht="12.75" customHeight="1">
      <c r="A4858" s="1"/>
      <c r="B4858" s="1" t="s">
        <v>14873</v>
      </c>
      <c r="C4858" s="1" t="s">
        <v>16343</v>
      </c>
      <c r="D4858" s="3" t="str">
        <f ca="1">IFERROR(__xludf.DUMMYFUNCTION("PROPER(REGEXEXTRACT(B4833, ""(?:https?:\/\/)?(?:www\.)?([a-zA-Z0-9-]+)\.""))"),"Skyscanner")</f>
        <v>Skyscanner</v>
      </c>
      <c r="E4858" s="1" t="s">
        <v>14875</v>
      </c>
      <c r="F4858" s="1">
        <v>10.317755999999999</v>
      </c>
      <c r="G4858" s="1">
        <v>123.902491</v>
      </c>
      <c r="H4858" s="1" t="s">
        <v>14876</v>
      </c>
      <c r="I4858" s="1" t="s">
        <v>2622</v>
      </c>
      <c r="J4858" s="1">
        <f>IF(K4858="URBAN",1,IF(K4858="SUBURBAN",2,IF(K4858="RURAL",3,"")))</f>
        <v>1</v>
      </c>
      <c r="K4858" s="1" t="s">
        <v>42</v>
      </c>
      <c r="L4858" s="18">
        <v>46082</v>
      </c>
      <c r="M4858" s="49">
        <v>0.58333333333333337</v>
      </c>
      <c r="N4858" s="18">
        <v>46083</v>
      </c>
      <c r="O4858" s="56">
        <v>0.5</v>
      </c>
      <c r="P4858" s="31" t="str">
        <f>TEXT($L4858, "dddd")</f>
        <v>Sunday</v>
      </c>
      <c r="Q4858" s="39" t="s">
        <v>1341</v>
      </c>
      <c r="R4858" s="39">
        <v>2236</v>
      </c>
      <c r="S4858" s="1" t="str">
        <f>IF(OR(MONTH(L4858)=12, MONTH(L4858)&lt;=5), "Dry Season", "Wet Season")</f>
        <v>Dry Season</v>
      </c>
      <c r="T4858" s="1">
        <v>1</v>
      </c>
      <c r="U4858" s="1">
        <v>0</v>
      </c>
      <c r="V4858" s="1">
        <v>0</v>
      </c>
      <c r="W4858" s="2">
        <f>IF(ISNUMBER(SEARCH("N/A", X4858)), 0, 1)</f>
        <v>0</v>
      </c>
      <c r="X4858" s="1" t="s">
        <v>44</v>
      </c>
      <c r="Y4858" s="1"/>
      <c r="Z4858" s="1"/>
      <c r="AA4858" s="11" cm="1">
        <f t="array" ref="AA4858">IF(ISBLANK(Y4858), 0, VINCentyInvDistance(F4858,G4858,Y4858,Z4858))</f>
        <v>0</v>
      </c>
      <c r="AB4858" s="1">
        <v>0</v>
      </c>
      <c r="AC4858" s="1">
        <v>8</v>
      </c>
      <c r="AD4858" s="1">
        <v>4</v>
      </c>
      <c r="AE4858" s="1">
        <v>1654</v>
      </c>
      <c r="AF4858" s="1"/>
      <c r="AG4858" s="1" t="str">
        <f>TRIM(MID(SUBSTITUTE($H4858,",",REPT(" ",200)),(LEN($H4858)-LEN(SUBSTITUTE($H4858,",",""))-4)*200+1,200))</f>
        <v>Camputhaw</v>
      </c>
      <c r="AH4858" s="1" t="str">
        <f>TRIM(MID(SUBSTITUTE($H4858,",",REPT(" ",200)),(LEN($H4858)-LEN(SUBSTITUTE($H4858,",",""))-3)*200+1,200))</f>
        <v>Cebu City</v>
      </c>
      <c r="AI4858" s="1" t="str">
        <f>TRIM(MID(SUBSTITUTE($H4858,",",REPT(" ",200)),(LEN($H4858)-LEN(SUBSTITUTE($H4858,",",""))-2)*200+1,200))</f>
        <v>Central Visayas</v>
      </c>
      <c r="AJ4858" s="1" t="str">
        <f>TRIM(MID(SUBSTITUTE($H4858,",",REPT(" ",200)),(LEN($H4858)-LEN(SUBSTITUTE($H4858,",",""))-0)*200+1,200))</f>
        <v>Philippines</v>
      </c>
      <c r="AK4858" t="s">
        <v>17724</v>
      </c>
      <c r="AL4858" s="1">
        <v>3</v>
      </c>
      <c r="AM4858" s="1" t="s">
        <v>14878</v>
      </c>
    </row>
    <row r="4859" spans="1:39" ht="12.75" customHeight="1">
      <c r="A4859" s="1"/>
      <c r="B4859" s="1" t="s">
        <v>14903</v>
      </c>
      <c r="C4859" s="1" t="s">
        <v>16344</v>
      </c>
      <c r="D4859" s="3" t="str">
        <f ca="1">IFERROR(__xludf.DUMMYFUNCTION("PROPER(REGEXEXTRACT(B4834, ""(?:https?:\/\/)?(?:www\.)?([a-zA-Z0-9-]+)\.""))"),"Skyscanner")</f>
        <v>Skyscanner</v>
      </c>
      <c r="E4859" s="1" t="s">
        <v>14905</v>
      </c>
      <c r="F4859" s="1">
        <v>10.33281</v>
      </c>
      <c r="G4859" s="1">
        <v>123.90907</v>
      </c>
      <c r="H4859" s="1" t="s">
        <v>14906</v>
      </c>
      <c r="I4859" s="1" t="s">
        <v>2622</v>
      </c>
      <c r="J4859" s="1">
        <f>IF(K4859="URBAN",1,IF(K4859="SUBURBAN",2,IF(K4859="RURAL",3,"")))</f>
        <v>1</v>
      </c>
      <c r="K4859" s="1" t="s">
        <v>42</v>
      </c>
      <c r="L4859" s="18">
        <v>46082</v>
      </c>
      <c r="M4859" s="49">
        <v>0.58333333333333337</v>
      </c>
      <c r="N4859" s="18">
        <v>46083</v>
      </c>
      <c r="O4859" s="56">
        <v>0.45833333333333331</v>
      </c>
      <c r="P4859" s="31" t="str">
        <f>TEXT($L4859, "dddd")</f>
        <v>Sunday</v>
      </c>
      <c r="Q4859" s="39" t="s">
        <v>43</v>
      </c>
      <c r="R4859" s="39">
        <v>0</v>
      </c>
      <c r="S4859" s="1" t="str">
        <f>IF(OR(MONTH(L4859)=12, MONTH(L4859)&lt;=5), "Dry Season", "Wet Season")</f>
        <v>Dry Season</v>
      </c>
      <c r="T4859" s="1">
        <v>1</v>
      </c>
      <c r="U4859" s="1">
        <v>0</v>
      </c>
      <c r="V4859" s="1">
        <v>0</v>
      </c>
      <c r="W4859" s="2">
        <f>IF(ISNUMBER(SEARCH("N/A", X4859)), 0, 1)</f>
        <v>0</v>
      </c>
      <c r="X4859" s="1" t="s">
        <v>44</v>
      </c>
      <c r="Y4859" s="1"/>
      <c r="Z4859" s="1"/>
      <c r="AA4859" s="11" cm="1">
        <f t="array" ref="AA4859">IF(ISBLANK(Y4859), 0, VINCentyInvDistance(F4859,G4859,Y4859,Z4859))</f>
        <v>0</v>
      </c>
      <c r="AB4859" s="1">
        <v>0</v>
      </c>
      <c r="AC4859" s="1">
        <v>0</v>
      </c>
      <c r="AD4859" s="1">
        <v>0</v>
      </c>
      <c r="AE4859" s="1"/>
      <c r="AF4859" s="1"/>
      <c r="AG4859" s="1" t="s">
        <v>731</v>
      </c>
      <c r="AH4859" s="1" t="str">
        <f>TRIM(MID(SUBSTITUTE($H4859,",",REPT(" ",200)),(LEN($H4859)-LEN(SUBSTITUTE($H4859,",",""))-3)*200+1,200))</f>
        <v>Cebu City</v>
      </c>
      <c r="AI4859" s="1" t="str">
        <f>TRIM(MID(SUBSTITUTE($H4859,",",REPT(" ",200)),(LEN($H4859)-LEN(SUBSTITUTE($H4859,",",""))-2)*200+1,200))</f>
        <v>Central Visayas</v>
      </c>
      <c r="AJ4859" s="1" t="s">
        <v>55</v>
      </c>
      <c r="AK4859" t="s">
        <v>16465</v>
      </c>
      <c r="AL4859" s="2">
        <v>0</v>
      </c>
      <c r="AM4859" s="1" t="s">
        <v>14907</v>
      </c>
    </row>
    <row r="4860" spans="1:39" ht="12.75" customHeight="1">
      <c r="A4860" s="1"/>
      <c r="B4860" s="1" t="s">
        <v>16345</v>
      </c>
      <c r="C4860" s="1" t="s">
        <v>16346</v>
      </c>
      <c r="D4860" s="3" t="str">
        <f ca="1">IFERROR(__xludf.DUMMYFUNCTION("PROPER(REGEXEXTRACT(B4835, ""(?:https?:\/\/)?(?:www\.)?([a-zA-Z0-9-]+)\.""))"),"Skyscanner")</f>
        <v>Skyscanner</v>
      </c>
      <c r="E4860" s="1" t="s">
        <v>16347</v>
      </c>
      <c r="F4860" s="1">
        <v>10.31061</v>
      </c>
      <c r="G4860" s="1">
        <v>123.89614</v>
      </c>
      <c r="H4860" s="1" t="s">
        <v>16348</v>
      </c>
      <c r="I4860" s="1" t="s">
        <v>2622</v>
      </c>
      <c r="J4860" s="1">
        <f>IF(K4860="URBAN",1,IF(K4860="SUBURBAN",2,IF(K4860="RURAL",3,"")))</f>
        <v>1</v>
      </c>
      <c r="K4860" s="1" t="s">
        <v>42</v>
      </c>
      <c r="L4860" s="18">
        <v>46082</v>
      </c>
      <c r="M4860" s="49">
        <v>0.625</v>
      </c>
      <c r="N4860" s="18">
        <v>46083</v>
      </c>
      <c r="O4860" s="56">
        <v>0.5</v>
      </c>
      <c r="P4860" s="31" t="str">
        <f>TEXT($L4860, "dddd")</f>
        <v>Sunday</v>
      </c>
      <c r="Q4860" s="39" t="s">
        <v>43</v>
      </c>
      <c r="R4860" s="39">
        <v>3856</v>
      </c>
      <c r="S4860" s="1" t="str">
        <f>IF(OR(MONTH(L4860)=12, MONTH(L4860)&lt;=5), "Dry Season", "Wet Season")</f>
        <v>Dry Season</v>
      </c>
      <c r="T4860" s="1">
        <v>1</v>
      </c>
      <c r="U4860" s="1">
        <v>0</v>
      </c>
      <c r="V4860" s="1">
        <v>0</v>
      </c>
      <c r="W4860" s="2">
        <f>IF(ISNUMBER(SEARCH("N/A", X4860)), 0, 1)</f>
        <v>0</v>
      </c>
      <c r="X4860" s="1" t="s">
        <v>44</v>
      </c>
      <c r="Y4860" s="1"/>
      <c r="Z4860" s="1"/>
      <c r="AA4860" s="11" cm="1">
        <f t="array" ref="AA4860">IF(ISBLANK(Y4860), 0, VINCentyInvDistance(F4860,G4860,Y4860,Z4860))</f>
        <v>0</v>
      </c>
      <c r="AB4860" s="1">
        <v>0</v>
      </c>
      <c r="AC4860" s="1">
        <v>0</v>
      </c>
      <c r="AD4860" s="1">
        <v>0</v>
      </c>
      <c r="AE4860" s="1"/>
      <c r="AF4860" s="1"/>
      <c r="AG4860" s="1" t="str">
        <f>TRIM(MID(SUBSTITUTE($H4860,",",REPT(" ",200)),(LEN($H4860)-LEN(SUBSTITUTE($H4860,",",""))-4)*200+1,200))</f>
        <v>Camputhaw</v>
      </c>
      <c r="AH4860" s="1" t="str">
        <f>TRIM(MID(SUBSTITUTE($H4860,",",REPT(" ",200)),(LEN($H4860)-LEN(SUBSTITUTE($H4860,",",""))-3)*200+1,200))</f>
        <v>Cebu City</v>
      </c>
      <c r="AI4860" s="1" t="str">
        <f>TRIM(MID(SUBSTITUTE($H4860,",",REPT(" ",200)),(LEN($H4860)-LEN(SUBSTITUTE($H4860,",",""))-2)*200+1,200))</f>
        <v>Central Visayas</v>
      </c>
      <c r="AJ4860" s="1" t="str">
        <f>TRIM(MID(SUBSTITUTE($H4860,",",REPT(" ",200)),(LEN($H4860)-LEN(SUBSTITUTE($H4860,",",""))-0)*200+1,200))</f>
        <v>Philippines</v>
      </c>
      <c r="AK4860" t="s">
        <v>16463</v>
      </c>
      <c r="AL4860" s="2">
        <v>0</v>
      </c>
      <c r="AM4860" s="1" t="s">
        <v>16349</v>
      </c>
    </row>
    <row r="4861" spans="1:39" ht="12.75" customHeight="1">
      <c r="A4861" s="1"/>
      <c r="B4861" s="1" t="s">
        <v>16350</v>
      </c>
      <c r="C4861" s="1" t="s">
        <v>16351</v>
      </c>
      <c r="D4861" s="3" t="str">
        <f ca="1">IFERROR(__xludf.DUMMYFUNCTION("PROPER(REGEXEXTRACT(B4836, ""(?:https?:\/\/)?(?:www\.)?([a-zA-Z0-9-]+)\.""))"),"Skyscanner")</f>
        <v>Skyscanner</v>
      </c>
      <c r="E4861" s="1" t="s">
        <v>16352</v>
      </c>
      <c r="F4861" s="1">
        <v>10.30865</v>
      </c>
      <c r="G4861" s="1">
        <v>123.89458</v>
      </c>
      <c r="H4861" s="1" t="s">
        <v>16353</v>
      </c>
      <c r="I4861" s="1" t="s">
        <v>2622</v>
      </c>
      <c r="J4861" s="1">
        <f>IF(K4861="URBAN",1,IF(K4861="SUBURBAN",2,IF(K4861="RURAL",3,"")))</f>
        <v>1</v>
      </c>
      <c r="K4861" s="1" t="s">
        <v>42</v>
      </c>
      <c r="L4861" s="18">
        <v>46082</v>
      </c>
      <c r="M4861" s="49">
        <v>0.625</v>
      </c>
      <c r="N4861" s="18">
        <v>46083</v>
      </c>
      <c r="O4861" s="56">
        <v>0.5</v>
      </c>
      <c r="P4861" s="31" t="str">
        <f>TEXT($L4861, "dddd")</f>
        <v>Sunday</v>
      </c>
      <c r="Q4861" s="39" t="s">
        <v>43</v>
      </c>
      <c r="R4861" s="39">
        <v>9551</v>
      </c>
      <c r="S4861" s="1" t="str">
        <f>IF(OR(MONTH(L4861)=12, MONTH(L4861)&lt;=5), "Dry Season", "Wet Season")</f>
        <v>Dry Season</v>
      </c>
      <c r="T4861" s="1">
        <v>1</v>
      </c>
      <c r="U4861" s="1">
        <v>0</v>
      </c>
      <c r="V4861" s="1">
        <v>0</v>
      </c>
      <c r="W4861" s="2">
        <f>IF(ISNUMBER(SEARCH("N/A", X4861)), 0, 1)</f>
        <v>0</v>
      </c>
      <c r="X4861" s="1" t="s">
        <v>44</v>
      </c>
      <c r="Y4861" s="1"/>
      <c r="Z4861" s="1"/>
      <c r="AA4861" s="11" cm="1">
        <f t="array" ref="AA4861">IF(ISBLANK(Y4861), 0, VINCentyInvDistance(F4861,G4861,Y4861,Z4861))</f>
        <v>0</v>
      </c>
      <c r="AB4861" s="1">
        <v>0</v>
      </c>
      <c r="AC4861" s="1">
        <v>0</v>
      </c>
      <c r="AD4861" s="1">
        <v>0</v>
      </c>
      <c r="AE4861" s="1"/>
      <c r="AF4861" s="1"/>
      <c r="AG4861" s="1" t="str">
        <f>TRIM(MID(SUBSTITUTE($H4861,",",REPT(" ",200)),(LEN($H4861)-LEN(SUBSTITUTE($H4861,",",""))-4)*200+1,200))</f>
        <v>Camputhaw</v>
      </c>
      <c r="AH4861" s="1" t="str">
        <f>TRIM(MID(SUBSTITUTE($H4861,",",REPT(" ",200)),(LEN($H4861)-LEN(SUBSTITUTE($H4861,",",""))-3)*200+1,200))</f>
        <v>Cebu City</v>
      </c>
      <c r="AI4861" s="1" t="str">
        <f>TRIM(MID(SUBSTITUTE($H4861,",",REPT(" ",200)),(LEN($H4861)-LEN(SUBSTITUTE($H4861,",",""))-2)*200+1,200))</f>
        <v>Central Visayas</v>
      </c>
      <c r="AJ4861" s="1" t="str">
        <f>TRIM(MID(SUBSTITUTE($H4861,",",REPT(" ",200)),(LEN($H4861)-LEN(SUBSTITUTE($H4861,",",""))-0)*200+1,200))</f>
        <v>Philippines</v>
      </c>
      <c r="AK4861" t="s">
        <v>16463</v>
      </c>
      <c r="AL4861" s="2">
        <v>0</v>
      </c>
      <c r="AM4861" s="1" t="s">
        <v>16354</v>
      </c>
    </row>
    <row r="4862" spans="1:39" ht="12.75" customHeight="1">
      <c r="A4862" s="1"/>
      <c r="B4862" s="1" t="s">
        <v>16355</v>
      </c>
      <c r="C4862" s="1" t="s">
        <v>16356</v>
      </c>
      <c r="D4862" s="3" t="str">
        <f ca="1">IFERROR(__xludf.DUMMYFUNCTION("PROPER(REGEXEXTRACT(B4837, ""(?:https?:\/\/)?(?:www\.)?([a-zA-Z0-9-]+)\.""))"),"Skyscanner")</f>
        <v>Skyscanner</v>
      </c>
      <c r="E4862" s="1" t="s">
        <v>16357</v>
      </c>
      <c r="F4862" s="1">
        <v>10.319240000000001</v>
      </c>
      <c r="G4862" s="1">
        <v>123.90962</v>
      </c>
      <c r="H4862" s="1" t="s">
        <v>15214</v>
      </c>
      <c r="I4862" s="1" t="s">
        <v>2622</v>
      </c>
      <c r="J4862" s="1">
        <f>IF(K4862="URBAN",1,IF(K4862="SUBURBAN",2,IF(K4862="RURAL",3,"")))</f>
        <v>1</v>
      </c>
      <c r="K4862" s="1" t="s">
        <v>42</v>
      </c>
      <c r="L4862" s="18">
        <v>46082</v>
      </c>
      <c r="M4862" s="49">
        <v>0.625</v>
      </c>
      <c r="N4862" s="18">
        <v>46083</v>
      </c>
      <c r="O4862" s="56">
        <v>0.5</v>
      </c>
      <c r="P4862" s="31" t="str">
        <f>TEXT($L4862, "dddd")</f>
        <v>Sunday</v>
      </c>
      <c r="Q4862" s="39" t="s">
        <v>207</v>
      </c>
      <c r="R4862" s="39">
        <v>6059</v>
      </c>
      <c r="S4862" s="1" t="str">
        <f>IF(OR(MONTH(L4862)=12, MONTH(L4862)&lt;=5), "Dry Season", "Wet Season")</f>
        <v>Dry Season</v>
      </c>
      <c r="T4862" s="1">
        <v>1</v>
      </c>
      <c r="U4862" s="1">
        <v>0</v>
      </c>
      <c r="V4862" s="1">
        <v>0</v>
      </c>
      <c r="W4862" s="2">
        <f>IF(ISNUMBER(SEARCH("N/A", X4862)), 0, 1)</f>
        <v>0</v>
      </c>
      <c r="X4862" s="1" t="s">
        <v>44</v>
      </c>
      <c r="Y4862" s="1"/>
      <c r="Z4862" s="1"/>
      <c r="AA4862" s="11" cm="1">
        <f t="array" ref="AA4862">IF(ISBLANK(Y4862), 0, VINCentyInvDistance(F4862,G4862,Y4862,Z4862))</f>
        <v>0</v>
      </c>
      <c r="AB4862" s="1">
        <v>0</v>
      </c>
      <c r="AC4862" s="1">
        <v>0</v>
      </c>
      <c r="AD4862" s="1">
        <v>0</v>
      </c>
      <c r="AE4862" s="1"/>
      <c r="AF4862" s="1"/>
      <c r="AG4862" s="1" t="str">
        <f>TRIM(MID(SUBSTITUTE($H4862,",",REPT(" ",200)),(LEN($H4862)-LEN(SUBSTITUTE($H4862,",",""))-4)*200+1,200))</f>
        <v>Luz</v>
      </c>
      <c r="AH4862" s="1" t="str">
        <f>TRIM(MID(SUBSTITUTE($H4862,",",REPT(" ",200)),(LEN($H4862)-LEN(SUBSTITUTE($H4862,",",""))-3)*200+1,200))</f>
        <v>Cebu City</v>
      </c>
      <c r="AI4862" s="1" t="str">
        <f>TRIM(MID(SUBSTITUTE($H4862,",",REPT(" ",200)),(LEN($H4862)-LEN(SUBSTITUTE($H4862,",",""))-2)*200+1,200))</f>
        <v>Central Visayas</v>
      </c>
      <c r="AJ4862" s="1" t="str">
        <f>TRIM(MID(SUBSTITUTE($H4862,",",REPT(" ",200)),(LEN($H4862)-LEN(SUBSTITUTE($H4862,",",""))-0)*200+1,200))</f>
        <v>Philippines</v>
      </c>
      <c r="AK4862" t="s">
        <v>2091</v>
      </c>
      <c r="AL4862" s="2">
        <v>0</v>
      </c>
      <c r="AM4862" s="1" t="s">
        <v>16358</v>
      </c>
    </row>
    <row r="4863" spans="1:39" ht="12.75" customHeight="1">
      <c r="A4863" s="1"/>
      <c r="B4863" s="1" t="s">
        <v>16359</v>
      </c>
      <c r="C4863" s="1" t="s">
        <v>16360</v>
      </c>
      <c r="D4863" s="3" t="str">
        <f ca="1">IFERROR(__xludf.DUMMYFUNCTION("PROPER(REGEXEXTRACT(B4838, ""(?:https?:\/\/)?(?:www\.)?([a-zA-Z0-9-]+)\.""))"),"Skyscanner")</f>
        <v>Skyscanner</v>
      </c>
      <c r="E4863" s="1" t="s">
        <v>16361</v>
      </c>
      <c r="F4863" s="1">
        <v>10.33437</v>
      </c>
      <c r="G4863" s="1">
        <v>123.91002</v>
      </c>
      <c r="H4863" s="1" t="s">
        <v>16362</v>
      </c>
      <c r="I4863" s="1" t="s">
        <v>2622</v>
      </c>
      <c r="J4863" s="1">
        <f>IF(K4863="URBAN",1,IF(K4863="SUBURBAN",2,IF(K4863="RURAL",3,"")))</f>
        <v>1</v>
      </c>
      <c r="K4863" s="1" t="s">
        <v>42</v>
      </c>
      <c r="L4863" s="18">
        <v>46082</v>
      </c>
      <c r="M4863" s="49">
        <v>8.3333333333333329E-2</v>
      </c>
      <c r="N4863" s="18">
        <v>46083</v>
      </c>
      <c r="O4863" s="56">
        <v>0.5</v>
      </c>
      <c r="P4863" s="31" t="str">
        <f>TEXT($L4863, "dddd")</f>
        <v>Sunday</v>
      </c>
      <c r="Q4863" s="39" t="s">
        <v>1341</v>
      </c>
      <c r="R4863" s="39">
        <v>1836</v>
      </c>
      <c r="S4863" s="1" t="str">
        <f>IF(OR(MONTH(L4863)=12, MONTH(L4863)&lt;=5), "Dry Season", "Wet Season")</f>
        <v>Dry Season</v>
      </c>
      <c r="T4863" s="1">
        <v>1</v>
      </c>
      <c r="U4863" s="1">
        <v>0</v>
      </c>
      <c r="V4863" s="1">
        <v>0</v>
      </c>
      <c r="W4863" s="2">
        <f>IF(ISNUMBER(SEARCH("N/A", X4863)), 0, 1)</f>
        <v>0</v>
      </c>
      <c r="X4863" s="1" t="s">
        <v>44</v>
      </c>
      <c r="Y4863" s="1"/>
      <c r="Z4863" s="1"/>
      <c r="AA4863" s="11" cm="1">
        <f t="array" ref="AA4863">IF(ISBLANK(Y4863), 0, VINCentyInvDistance(F4863,G4863,Y4863,Z4863))</f>
        <v>0</v>
      </c>
      <c r="AB4863" s="1">
        <v>0</v>
      </c>
      <c r="AC4863" s="1">
        <v>0</v>
      </c>
      <c r="AD4863" s="1">
        <v>0</v>
      </c>
      <c r="AE4863" s="1"/>
      <c r="AF4863" s="1"/>
      <c r="AG4863" s="1" t="str">
        <f>TRIM(MID(SUBSTITUTE($H4863,",",REPT(" ",200)),(LEN($H4863)-LEN(SUBSTITUTE($H4863,",",""))-4)*200+1,200))</f>
        <v>Apas</v>
      </c>
      <c r="AH4863" s="1" t="str">
        <f>TRIM(MID(SUBSTITUTE($H4863,",",REPT(" ",200)),(LEN($H4863)-LEN(SUBSTITUTE($H4863,",",""))-3)*200+1,200))</f>
        <v>Cebu City</v>
      </c>
      <c r="AI4863" s="1" t="str">
        <f>TRIM(MID(SUBSTITUTE($H4863,",",REPT(" ",200)),(LEN($H4863)-LEN(SUBSTITUTE($H4863,",",""))-2)*200+1,200))</f>
        <v>Central Visayas</v>
      </c>
      <c r="AJ4863" s="1" t="str">
        <f>TRIM(MID(SUBSTITUTE($H4863,",",REPT(" ",200)),(LEN($H4863)-LEN(SUBSTITUTE($H4863,",",""))-0)*200+1,200))</f>
        <v>Philippines</v>
      </c>
      <c r="AK4863" t="s">
        <v>17784</v>
      </c>
      <c r="AL4863" s="2">
        <v>0</v>
      </c>
      <c r="AM4863" s="1" t="s">
        <v>16363</v>
      </c>
    </row>
    <row r="4864" spans="1:39" ht="12.75" customHeight="1">
      <c r="A4864" s="1"/>
      <c r="B4864" s="1" t="s">
        <v>16364</v>
      </c>
      <c r="C4864" s="1" t="s">
        <v>16365</v>
      </c>
      <c r="D4864" s="3" t="str">
        <f ca="1">IFERROR(__xludf.DUMMYFUNCTION("PROPER(REGEXEXTRACT(B4839, ""(?:https?:\/\/)?(?:www\.)?([a-zA-Z0-9-]+)\.""))"),"Skyscanner")</f>
        <v>Skyscanner</v>
      </c>
      <c r="E4864" s="1" t="s">
        <v>16366</v>
      </c>
      <c r="F4864" s="1">
        <v>10.31846</v>
      </c>
      <c r="G4864" s="1">
        <v>123.90278000000001</v>
      </c>
      <c r="H4864" s="1" t="s">
        <v>16367</v>
      </c>
      <c r="I4864" s="1" t="s">
        <v>2622</v>
      </c>
      <c r="J4864" s="1">
        <f>IF(K4864="URBAN",1,IF(K4864="SUBURBAN",2,IF(K4864="RURAL",3,"")))</f>
        <v>1</v>
      </c>
      <c r="K4864" s="1" t="s">
        <v>42</v>
      </c>
      <c r="L4864" s="18">
        <v>46082</v>
      </c>
      <c r="M4864" s="49">
        <v>0.58333333333333337</v>
      </c>
      <c r="N4864" s="18">
        <v>46083</v>
      </c>
      <c r="O4864" s="56">
        <v>0.5</v>
      </c>
      <c r="P4864" s="31" t="str">
        <f>TEXT($L4864, "dddd")</f>
        <v>Sunday</v>
      </c>
      <c r="Q4864" s="39" t="s">
        <v>207</v>
      </c>
      <c r="R4864" s="39">
        <v>1708</v>
      </c>
      <c r="S4864" s="1" t="str">
        <f>IF(OR(MONTH(L4864)=12, MONTH(L4864)&lt;=5), "Dry Season", "Wet Season")</f>
        <v>Dry Season</v>
      </c>
      <c r="T4864" s="1">
        <v>1</v>
      </c>
      <c r="U4864" s="1">
        <v>0</v>
      </c>
      <c r="V4864" s="1">
        <v>0</v>
      </c>
      <c r="W4864" s="2">
        <f>IF(ISNUMBER(SEARCH("N/A", X4864)), 0, 1)</f>
        <v>0</v>
      </c>
      <c r="X4864" s="1" t="s">
        <v>44</v>
      </c>
      <c r="Y4864" s="1"/>
      <c r="Z4864" s="1"/>
      <c r="AA4864" s="11" cm="1">
        <f t="array" ref="AA4864">IF(ISBLANK(Y4864), 0, VINCentyInvDistance(F4864,G4864,Y4864,Z4864))</f>
        <v>0</v>
      </c>
      <c r="AB4864" s="1">
        <v>0</v>
      </c>
      <c r="AC4864" s="1">
        <v>7.4</v>
      </c>
      <c r="AD4864" s="1">
        <v>3.7</v>
      </c>
      <c r="AE4864" s="1">
        <v>5</v>
      </c>
      <c r="AF4864" s="1"/>
      <c r="AG4864" s="1" t="str">
        <f>TRIM(MID(SUBSTITUTE($H4864,",",REPT(" ",200)),(LEN($H4864)-LEN(SUBSTITUTE($H4864,",",""))-4)*200+1,200))</f>
        <v>Luz</v>
      </c>
      <c r="AH4864" s="1" t="str">
        <f>TRIM(MID(SUBSTITUTE($H4864,",",REPT(" ",200)),(LEN($H4864)-LEN(SUBSTITUTE($H4864,",",""))-3)*200+1,200))</f>
        <v>Cebu City</v>
      </c>
      <c r="AI4864" s="1" t="str">
        <f>TRIM(MID(SUBSTITUTE($H4864,",",REPT(" ",200)),(LEN($H4864)-LEN(SUBSTITUTE($H4864,",",""))-2)*200+1,200))</f>
        <v>Central Visayas</v>
      </c>
      <c r="AJ4864" s="1" t="str">
        <f>TRIM(MID(SUBSTITUTE($H4864,",",REPT(" ",200)),(LEN($H4864)-LEN(SUBSTITUTE($H4864,",",""))-0)*200+1,200))</f>
        <v>Philippines</v>
      </c>
      <c r="AK4864" t="s">
        <v>17784</v>
      </c>
      <c r="AL4864" s="1">
        <v>3</v>
      </c>
      <c r="AM4864" s="1" t="s">
        <v>16368</v>
      </c>
    </row>
    <row r="4865" spans="1:39" ht="12.75" customHeight="1">
      <c r="A4865" s="1"/>
      <c r="B4865" s="1" t="s">
        <v>16369</v>
      </c>
      <c r="C4865" s="1" t="s">
        <v>16370</v>
      </c>
      <c r="D4865" s="3" t="str">
        <f ca="1">IFERROR(__xludf.DUMMYFUNCTION("PROPER(REGEXEXTRACT(B4840, ""(?:https?:\/\/)?(?:www\.)?([a-zA-Z0-9-]+)\.""))"),"Skyscanner")</f>
        <v>Skyscanner</v>
      </c>
      <c r="E4865" s="1" t="s">
        <v>16357</v>
      </c>
      <c r="F4865" s="1">
        <v>10.319240000000001</v>
      </c>
      <c r="G4865" s="1">
        <v>123.90962</v>
      </c>
      <c r="H4865" s="1" t="s">
        <v>15214</v>
      </c>
      <c r="I4865" s="1" t="s">
        <v>2622</v>
      </c>
      <c r="J4865" s="1">
        <f>IF(K4865="URBAN",1,IF(K4865="SUBURBAN",2,IF(K4865="RURAL",3,"")))</f>
        <v>1</v>
      </c>
      <c r="K4865" s="1" t="s">
        <v>42</v>
      </c>
      <c r="L4865" s="18">
        <v>46082</v>
      </c>
      <c r="M4865" s="49">
        <v>8.3333333333333329E-2</v>
      </c>
      <c r="N4865" s="18">
        <v>46083</v>
      </c>
      <c r="O4865" s="56">
        <v>0.5</v>
      </c>
      <c r="P4865" s="31" t="str">
        <f>TEXT($L4865, "dddd")</f>
        <v>Sunday</v>
      </c>
      <c r="Q4865" s="39" t="s">
        <v>43</v>
      </c>
      <c r="R4865" s="39">
        <v>3324</v>
      </c>
      <c r="S4865" s="1" t="str">
        <f>IF(OR(MONTH(L4865)=12, MONTH(L4865)&lt;=5), "Dry Season", "Wet Season")</f>
        <v>Dry Season</v>
      </c>
      <c r="T4865" s="1">
        <v>1</v>
      </c>
      <c r="U4865" s="1">
        <v>0</v>
      </c>
      <c r="V4865" s="1">
        <v>0</v>
      </c>
      <c r="W4865" s="2">
        <f>IF(ISNUMBER(SEARCH("N/A", X4865)), 0, 1)</f>
        <v>0</v>
      </c>
      <c r="X4865" s="1" t="s">
        <v>44</v>
      </c>
      <c r="Y4865" s="1"/>
      <c r="Z4865" s="1"/>
      <c r="AA4865" s="11" cm="1">
        <f t="array" ref="AA4865">IF(ISBLANK(Y4865), 0, VINCentyInvDistance(F4865,G4865,Y4865,Z4865))</f>
        <v>0</v>
      </c>
      <c r="AB4865" s="1">
        <v>0</v>
      </c>
      <c r="AC4865" s="1">
        <v>0</v>
      </c>
      <c r="AD4865" s="1">
        <v>0</v>
      </c>
      <c r="AE4865" s="1"/>
      <c r="AF4865" s="1"/>
      <c r="AG4865" s="1" t="str">
        <f>TRIM(MID(SUBSTITUTE($H4865,",",REPT(" ",200)),(LEN($H4865)-LEN(SUBSTITUTE($H4865,",",""))-4)*200+1,200))</f>
        <v>Luz</v>
      </c>
      <c r="AH4865" s="1" t="str">
        <f>TRIM(MID(SUBSTITUTE($H4865,",",REPT(" ",200)),(LEN($H4865)-LEN(SUBSTITUTE($H4865,",",""))-3)*200+1,200))</f>
        <v>Cebu City</v>
      </c>
      <c r="AI4865" s="1" t="str">
        <f>TRIM(MID(SUBSTITUTE($H4865,",",REPT(" ",200)),(LEN($H4865)-LEN(SUBSTITUTE($H4865,",",""))-2)*200+1,200))</f>
        <v>Central Visayas</v>
      </c>
      <c r="AJ4865" s="1" t="str">
        <f>TRIM(MID(SUBSTITUTE($H4865,",",REPT(" ",200)),(LEN($H4865)-LEN(SUBSTITUTE($H4865,",",""))-0)*200+1,200))</f>
        <v>Philippines</v>
      </c>
      <c r="AK4865" t="s">
        <v>2091</v>
      </c>
      <c r="AL4865" s="1">
        <v>4</v>
      </c>
      <c r="AM4865" s="1" t="s">
        <v>16371</v>
      </c>
    </row>
    <row r="4866" spans="1:39" ht="12.75" customHeight="1">
      <c r="A4866" s="1"/>
      <c r="B4866" s="1" t="s">
        <v>16372</v>
      </c>
      <c r="C4866" s="1" t="s">
        <v>16373</v>
      </c>
      <c r="D4866" s="3" t="str">
        <f ca="1">IFERROR(__xludf.DUMMYFUNCTION("PROPER(REGEXEXTRACT(B4841, ""(?:https?:\/\/)?(?:www\.)?([a-zA-Z0-9-]+)\.""))"),"Skyscanner")</f>
        <v>Skyscanner</v>
      </c>
      <c r="E4866" s="1" t="s">
        <v>16374</v>
      </c>
      <c r="F4866" s="1">
        <v>10.30236</v>
      </c>
      <c r="G4866" s="1">
        <v>123.89247</v>
      </c>
      <c r="H4866" s="1" t="s">
        <v>16375</v>
      </c>
      <c r="I4866" s="1" t="s">
        <v>2622</v>
      </c>
      <c r="J4866" s="1">
        <f>IF(K4866="URBAN",1,IF(K4866="SUBURBAN",2,IF(K4866="RURAL",3,"")))</f>
        <v>1</v>
      </c>
      <c r="K4866" s="1" t="s">
        <v>42</v>
      </c>
      <c r="L4866" s="18">
        <v>46082</v>
      </c>
      <c r="M4866" s="49">
        <v>0.58333333333333337</v>
      </c>
      <c r="N4866" s="18">
        <v>46083</v>
      </c>
      <c r="O4866" s="56">
        <v>0.45833333333333331</v>
      </c>
      <c r="P4866" s="31" t="str">
        <f>TEXT($L4866, "dddd")</f>
        <v>Sunday</v>
      </c>
      <c r="Q4866" s="39" t="s">
        <v>371</v>
      </c>
      <c r="R4866" s="39">
        <v>1238</v>
      </c>
      <c r="S4866" s="1" t="str">
        <f>IF(OR(MONTH(L4866)=12, MONTH(L4866)&lt;=5), "Dry Season", "Wet Season")</f>
        <v>Dry Season</v>
      </c>
      <c r="T4866" s="1">
        <v>1</v>
      </c>
      <c r="U4866" s="1">
        <v>0</v>
      </c>
      <c r="V4866" s="1">
        <v>0</v>
      </c>
      <c r="W4866" s="2">
        <f>IF(ISNUMBER(SEARCH("N/A", X4866)), 0, 1)</f>
        <v>0</v>
      </c>
      <c r="X4866" s="1" t="s">
        <v>44</v>
      </c>
      <c r="Y4866" s="1"/>
      <c r="Z4866" s="1"/>
      <c r="AA4866" s="11" cm="1">
        <f t="array" ref="AA4866">IF(ISBLANK(Y4866), 0, VINCentyInvDistance(F4866,G4866,Y4866,Z4866))</f>
        <v>0</v>
      </c>
      <c r="AB4866" s="1">
        <v>0</v>
      </c>
      <c r="AC4866" s="1">
        <v>0</v>
      </c>
      <c r="AD4866" s="1">
        <v>0</v>
      </c>
      <c r="AE4866" s="1"/>
      <c r="AF4866" s="1"/>
      <c r="AG4866" s="1" t="str">
        <f>TRIM(MID(SUBSTITUTE($H4866,",",REPT(" ",200)),(LEN($H4866)-LEN(SUBSTITUTE($H4866,",",""))-4)*200+1,200))</f>
        <v>Calamba</v>
      </c>
      <c r="AH4866" s="1" t="str">
        <f>TRIM(MID(SUBSTITUTE($H4866,",",REPT(" ",200)),(LEN($H4866)-LEN(SUBSTITUTE($H4866,",",""))-3)*200+1,200))</f>
        <v>Cebu City</v>
      </c>
      <c r="AI4866" s="1" t="str">
        <f>TRIM(MID(SUBSTITUTE($H4866,",",REPT(" ",200)),(LEN($H4866)-LEN(SUBSTITUTE($H4866,",",""))-2)*200+1,200))</f>
        <v>Central Visayas</v>
      </c>
      <c r="AJ4866" s="1" t="str">
        <f>TRIM(MID(SUBSTITUTE($H4866,",",REPT(" ",200)),(LEN($H4866)-LEN(SUBSTITUTE($H4866,",",""))-0)*200+1,200))</f>
        <v>Philippines</v>
      </c>
      <c r="AK4866" t="s">
        <v>56</v>
      </c>
      <c r="AL4866" s="1">
        <v>1</v>
      </c>
      <c r="AM4866" s="1" t="s">
        <v>16376</v>
      </c>
    </row>
    <row r="4867" spans="1:39" ht="12.75" customHeight="1">
      <c r="A4867" s="1"/>
      <c r="B4867" s="1" t="s">
        <v>16377</v>
      </c>
      <c r="C4867" s="1" t="s">
        <v>16378</v>
      </c>
      <c r="D4867" s="3" t="str">
        <f ca="1">IFERROR(__xludf.DUMMYFUNCTION("PROPER(REGEXEXTRACT(B4842, ""(?:https?:\/\/)?(?:www\.)?([a-zA-Z0-9-]+)\.""))"),"Skyscanner")</f>
        <v>Skyscanner</v>
      </c>
      <c r="E4867" s="1" t="s">
        <v>15646</v>
      </c>
      <c r="F4867" s="1">
        <v>10.33117</v>
      </c>
      <c r="G4867" s="1">
        <v>123.90849</v>
      </c>
      <c r="H4867" s="1" t="s">
        <v>14906</v>
      </c>
      <c r="I4867" s="1" t="s">
        <v>2622</v>
      </c>
      <c r="J4867" s="1">
        <f>IF(K4867="URBAN",1,IF(K4867="SUBURBAN",2,IF(K4867="RURAL",3,"")))</f>
        <v>1</v>
      </c>
      <c r="K4867" s="1" t="s">
        <v>42</v>
      </c>
      <c r="L4867" s="18">
        <v>46082</v>
      </c>
      <c r="M4867" s="49">
        <v>0.625</v>
      </c>
      <c r="N4867" s="18">
        <v>46083</v>
      </c>
      <c r="O4867" s="56">
        <v>0.5</v>
      </c>
      <c r="P4867" s="31" t="str">
        <f>TEXT($L4867, "dddd")</f>
        <v>Sunday</v>
      </c>
      <c r="Q4867" s="39" t="s">
        <v>43</v>
      </c>
      <c r="R4867" s="39">
        <v>0</v>
      </c>
      <c r="S4867" s="1" t="str">
        <f>IF(OR(MONTH(L4867)=12, MONTH(L4867)&lt;=5), "Dry Season", "Wet Season")</f>
        <v>Dry Season</v>
      </c>
      <c r="T4867" s="1">
        <v>1</v>
      </c>
      <c r="U4867" s="1">
        <v>0</v>
      </c>
      <c r="V4867" s="1">
        <v>0</v>
      </c>
      <c r="W4867" s="2">
        <f>IF(ISNUMBER(SEARCH("N/A", X4867)), 0, 1)</f>
        <v>0</v>
      </c>
      <c r="X4867" s="1" t="s">
        <v>44</v>
      </c>
      <c r="Y4867" s="1"/>
      <c r="Z4867" s="1"/>
      <c r="AA4867" s="11" cm="1">
        <f t="array" ref="AA4867">IF(ISBLANK(Y4867), 0, VINCentyInvDistance(F4867,G4867,Y4867,Z4867))</f>
        <v>0</v>
      </c>
      <c r="AB4867" s="1">
        <v>0</v>
      </c>
      <c r="AC4867" s="1">
        <v>0</v>
      </c>
      <c r="AD4867" s="1">
        <v>0</v>
      </c>
      <c r="AE4867" s="1"/>
      <c r="AF4867" s="1"/>
      <c r="AG4867" s="1" t="s">
        <v>731</v>
      </c>
      <c r="AH4867" s="1" t="str">
        <f>TRIM(MID(SUBSTITUTE($H4867,",",REPT(" ",200)),(LEN($H4867)-LEN(SUBSTITUTE($H4867,",",""))-3)*200+1,200))</f>
        <v>Cebu City</v>
      </c>
      <c r="AI4867" s="1" t="str">
        <f>TRIM(MID(SUBSTITUTE($H4867,",",REPT(" ",200)),(LEN($H4867)-LEN(SUBSTITUTE($H4867,",",""))-2)*200+1,200))</f>
        <v>Central Visayas</v>
      </c>
      <c r="AJ4867" s="1" t="s">
        <v>55</v>
      </c>
      <c r="AK4867" t="s">
        <v>16465</v>
      </c>
      <c r="AL4867" s="1">
        <v>3</v>
      </c>
      <c r="AM4867" s="1" t="s">
        <v>16379</v>
      </c>
    </row>
    <row r="4868" spans="1:39" ht="12.75" customHeight="1">
      <c r="A4868" s="1"/>
      <c r="B4868" s="1" t="s">
        <v>16380</v>
      </c>
      <c r="C4868" s="1" t="s">
        <v>16381</v>
      </c>
      <c r="D4868" s="3" t="str">
        <f ca="1">IFERROR(__xludf.DUMMYFUNCTION("PROPER(REGEXEXTRACT(B4843, ""(?:https?:\/\/)?(?:www\.)?([a-zA-Z0-9-]+)\.""))"),"Skyscanner")</f>
        <v>Skyscanner</v>
      </c>
      <c r="E4868" s="1" t="s">
        <v>16382</v>
      </c>
      <c r="F4868" s="1">
        <v>10.30555</v>
      </c>
      <c r="G4868" s="1">
        <v>123.89724</v>
      </c>
      <c r="H4868" s="1" t="s">
        <v>16383</v>
      </c>
      <c r="I4868" s="1" t="s">
        <v>2622</v>
      </c>
      <c r="J4868" s="1">
        <f>IF(K4868="URBAN",1,IF(K4868="SUBURBAN",2,IF(K4868="RURAL",3,"")))</f>
        <v>1</v>
      </c>
      <c r="K4868" s="1" t="s">
        <v>42</v>
      </c>
      <c r="L4868" s="18">
        <v>46082</v>
      </c>
      <c r="M4868" s="49">
        <v>0.625</v>
      </c>
      <c r="N4868" s="18">
        <v>46083</v>
      </c>
      <c r="O4868" s="56">
        <v>0.5</v>
      </c>
      <c r="P4868" s="31" t="str">
        <f>TEXT($L4868, "dddd")</f>
        <v>Sunday</v>
      </c>
      <c r="Q4868" s="39" t="s">
        <v>43</v>
      </c>
      <c r="R4868" s="39">
        <v>1900</v>
      </c>
      <c r="S4868" s="1" t="str">
        <f>IF(OR(MONTH(L4868)=12, MONTH(L4868)&lt;=5), "Dry Season", "Wet Season")</f>
        <v>Dry Season</v>
      </c>
      <c r="T4868" s="1">
        <v>1</v>
      </c>
      <c r="U4868" s="1">
        <v>0</v>
      </c>
      <c r="V4868" s="1">
        <v>0</v>
      </c>
      <c r="W4868" s="2">
        <f>IF(ISNUMBER(SEARCH("N/A", X4868)), 0, 1)</f>
        <v>0</v>
      </c>
      <c r="X4868" s="1" t="s">
        <v>44</v>
      </c>
      <c r="Y4868" s="1"/>
      <c r="Z4868" s="1"/>
      <c r="AA4868" s="11" cm="1">
        <f t="array" ref="AA4868">IF(ISBLANK(Y4868), 0, VINCentyInvDistance(F4868,G4868,Y4868,Z4868))</f>
        <v>0</v>
      </c>
      <c r="AB4868" s="1">
        <v>0</v>
      </c>
      <c r="AC4868" s="1">
        <v>0</v>
      </c>
      <c r="AD4868" s="1">
        <v>0</v>
      </c>
      <c r="AE4868" s="1"/>
      <c r="AF4868" s="1"/>
      <c r="AG4868" s="1" t="str">
        <f>TRIM(MID(SUBSTITUTE($H4868,",",REPT(" ",200)),(LEN($H4868)-LEN(SUBSTITUTE($H4868,",",""))-4)*200+1,200))</f>
        <v>Camputhaw</v>
      </c>
      <c r="AH4868" s="1" t="str">
        <f>TRIM(MID(SUBSTITUTE($H4868,",",REPT(" ",200)),(LEN($H4868)-LEN(SUBSTITUTE($H4868,",",""))-3)*200+1,200))</f>
        <v>Cebu City</v>
      </c>
      <c r="AI4868" s="1" t="str">
        <f>TRIM(MID(SUBSTITUTE($H4868,",",REPT(" ",200)),(LEN($H4868)-LEN(SUBSTITUTE($H4868,",",""))-2)*200+1,200))</f>
        <v>Central Visayas</v>
      </c>
      <c r="AJ4868" s="1" t="str">
        <f>TRIM(MID(SUBSTITUTE($H4868,",",REPT(" ",200)),(LEN($H4868)-LEN(SUBSTITUTE($H4868,",",""))-0)*200+1,200))</f>
        <v>Philippines</v>
      </c>
      <c r="AK4868" t="s">
        <v>17724</v>
      </c>
      <c r="AL4868" s="2">
        <v>0</v>
      </c>
      <c r="AM4868" s="1" t="s">
        <v>16384</v>
      </c>
    </row>
    <row r="4869" spans="1:39" ht="12.75" customHeight="1">
      <c r="A4869" s="1"/>
      <c r="B4869" s="1" t="s">
        <v>16385</v>
      </c>
      <c r="C4869" s="1" t="s">
        <v>16386</v>
      </c>
      <c r="D4869" s="3" t="str">
        <f ca="1">IFERROR(__xludf.DUMMYFUNCTION("PROPER(REGEXEXTRACT(B4844, ""(?:https?:\/\/)?(?:www\.)?([a-zA-Z0-9-]+)\.""))"),"Skyscanner")</f>
        <v>Skyscanner</v>
      </c>
      <c r="E4869" s="1" t="s">
        <v>16387</v>
      </c>
      <c r="F4869" s="1">
        <v>10.30564</v>
      </c>
      <c r="G4869" s="1">
        <v>123.89721</v>
      </c>
      <c r="H4869" s="1" t="s">
        <v>16388</v>
      </c>
      <c r="I4869" s="1" t="s">
        <v>2622</v>
      </c>
      <c r="J4869" s="1">
        <f>IF(K4869="URBAN",1,IF(K4869="SUBURBAN",2,IF(K4869="RURAL",3,"")))</f>
        <v>1</v>
      </c>
      <c r="K4869" s="1" t="s">
        <v>42</v>
      </c>
      <c r="L4869" s="18">
        <v>46082</v>
      </c>
      <c r="M4869" s="49">
        <v>0.625</v>
      </c>
      <c r="N4869" s="18">
        <v>46083</v>
      </c>
      <c r="O4869" s="56">
        <v>0.5</v>
      </c>
      <c r="P4869" s="31" t="str">
        <f>TEXT($L4869, "dddd")</f>
        <v>Sunday</v>
      </c>
      <c r="Q4869" s="39" t="s">
        <v>43</v>
      </c>
      <c r="R4869" s="39">
        <v>2036</v>
      </c>
      <c r="S4869" s="1" t="str">
        <f>IF(OR(MONTH(L4869)=12, MONTH(L4869)&lt;=5), "Dry Season", "Wet Season")</f>
        <v>Dry Season</v>
      </c>
      <c r="T4869" s="1">
        <v>1</v>
      </c>
      <c r="U4869" s="1">
        <v>0</v>
      </c>
      <c r="V4869" s="1">
        <v>0</v>
      </c>
      <c r="W4869" s="2">
        <f>IF(ISNUMBER(SEARCH("N/A", X4869)), 0, 1)</f>
        <v>0</v>
      </c>
      <c r="X4869" s="1" t="s">
        <v>44</v>
      </c>
      <c r="Y4869" s="1"/>
      <c r="Z4869" s="1"/>
      <c r="AA4869" s="11" cm="1">
        <f t="array" ref="AA4869">IF(ISBLANK(Y4869), 0, VINCentyInvDistance(F4869,G4869,Y4869,Z4869))</f>
        <v>0</v>
      </c>
      <c r="AB4869" s="1">
        <v>0</v>
      </c>
      <c r="AC4869" s="1">
        <v>0</v>
      </c>
      <c r="AD4869" s="1">
        <v>0</v>
      </c>
      <c r="AE4869" s="1"/>
      <c r="AF4869" s="1"/>
      <c r="AG4869" s="1" t="str">
        <f>TRIM(MID(SUBSTITUTE($H4869,",",REPT(" ",200)),(LEN($H4869)-LEN(SUBSTITUTE($H4869,",",""))-4)*200+1,200))</f>
        <v>Camputhaw</v>
      </c>
      <c r="AH4869" s="1" t="str">
        <f>TRIM(MID(SUBSTITUTE($H4869,",",REPT(" ",200)),(LEN($H4869)-LEN(SUBSTITUTE($H4869,",",""))-3)*200+1,200))</f>
        <v>Cebu City</v>
      </c>
      <c r="AI4869" s="1" t="str">
        <f>TRIM(MID(SUBSTITUTE($H4869,",",REPT(" ",200)),(LEN($H4869)-LEN(SUBSTITUTE($H4869,",",""))-2)*200+1,200))</f>
        <v>Central Visayas</v>
      </c>
      <c r="AJ4869" s="1" t="str">
        <f>TRIM(MID(SUBSTITUTE($H4869,",",REPT(" ",200)),(LEN($H4869)-LEN(SUBSTITUTE($H4869,",",""))-0)*200+1,200))</f>
        <v>Philippines</v>
      </c>
      <c r="AK4869" t="s">
        <v>17724</v>
      </c>
      <c r="AL4869" s="2">
        <v>0</v>
      </c>
      <c r="AM4869" s="1" t="s">
        <v>16389</v>
      </c>
    </row>
    <row r="4870" spans="1:39" ht="12.75" customHeight="1">
      <c r="A4870" s="1"/>
      <c r="B4870" s="1" t="s">
        <v>16390</v>
      </c>
      <c r="C4870" s="1" t="s">
        <v>16391</v>
      </c>
      <c r="D4870" s="3" t="str">
        <f ca="1">IFERROR(__xludf.DUMMYFUNCTION("PROPER(REGEXEXTRACT(B4845, ""(?:https?:\/\/)?(?:www\.)?([a-zA-Z0-9-]+)\.""))"),"Skyscanner")</f>
        <v>Skyscanner</v>
      </c>
      <c r="E4870" s="1" t="s">
        <v>16392</v>
      </c>
      <c r="F4870" s="1">
        <v>10.31151</v>
      </c>
      <c r="G4870" s="1">
        <v>123.91664</v>
      </c>
      <c r="H4870" s="1" t="s">
        <v>15603</v>
      </c>
      <c r="I4870" s="1" t="s">
        <v>2622</v>
      </c>
      <c r="J4870" s="1">
        <f>IF(K4870="URBAN",1,IF(K4870="SUBURBAN",2,IF(K4870="RURAL",3,"")))</f>
        <v>1</v>
      </c>
      <c r="K4870" s="1" t="s">
        <v>42</v>
      </c>
      <c r="L4870" s="18">
        <v>46082</v>
      </c>
      <c r="M4870" s="49">
        <v>0.625</v>
      </c>
      <c r="N4870" s="18">
        <v>46083</v>
      </c>
      <c r="O4870" s="56">
        <v>0.45833333333333331</v>
      </c>
      <c r="P4870" s="31" t="str">
        <f>TEXT($L4870, "dddd")</f>
        <v>Sunday</v>
      </c>
      <c r="Q4870" s="39" t="s">
        <v>43</v>
      </c>
      <c r="R4870" s="39">
        <v>2566</v>
      </c>
      <c r="S4870" s="1" t="str">
        <f>IF(OR(MONTH(L4870)=12, MONTH(L4870)&lt;=5), "Dry Season", "Wet Season")</f>
        <v>Dry Season</v>
      </c>
      <c r="T4870" s="1">
        <v>1</v>
      </c>
      <c r="U4870" s="1">
        <v>0</v>
      </c>
      <c r="V4870" s="1">
        <v>0</v>
      </c>
      <c r="W4870" s="2">
        <f>IF(ISNUMBER(SEARCH("N/A", X4870)), 0, 1)</f>
        <v>0</v>
      </c>
      <c r="X4870" s="1" t="s">
        <v>44</v>
      </c>
      <c r="Y4870" s="1"/>
      <c r="Z4870" s="1"/>
      <c r="AA4870" s="11" cm="1">
        <f t="array" ref="AA4870">IF(ISBLANK(Y4870), 0, VINCentyInvDistance(F4870,G4870,Y4870,Z4870))</f>
        <v>0</v>
      </c>
      <c r="AB4870" s="1">
        <v>0</v>
      </c>
      <c r="AC4870" s="1">
        <v>0</v>
      </c>
      <c r="AD4870" s="1">
        <v>0</v>
      </c>
      <c r="AE4870" s="1"/>
      <c r="AF4870" s="1"/>
      <c r="AG4870" s="1" t="str">
        <f>TRIM(MID(SUBSTITUTE($H4870,",",REPT(" ",200)),(LEN($H4870)-LEN(SUBSTITUTE($H4870,",",""))-4)*200+1,200))</f>
        <v>Mabolo</v>
      </c>
      <c r="AH4870" s="1" t="str">
        <f>TRIM(MID(SUBSTITUTE($H4870,",",REPT(" ",200)),(LEN($H4870)-LEN(SUBSTITUTE($H4870,",",""))-3)*200+1,200))</f>
        <v>Cebu City</v>
      </c>
      <c r="AI4870" s="1" t="str">
        <f>TRIM(MID(SUBSTITUTE($H4870,",",REPT(" ",200)),(LEN($H4870)-LEN(SUBSTITUTE($H4870,",",""))-2)*200+1,200))</f>
        <v>Central Visayas</v>
      </c>
      <c r="AJ4870" s="1" t="str">
        <f>TRIM(MID(SUBSTITUTE($H4870,",",REPT(" ",200)),(LEN($H4870)-LEN(SUBSTITUTE($H4870,",",""))-0)*200+1,200))</f>
        <v>Philippines</v>
      </c>
      <c r="AK4870" t="s">
        <v>17724</v>
      </c>
      <c r="AL4870" s="1">
        <v>3</v>
      </c>
      <c r="AM4870" s="1" t="s">
        <v>16393</v>
      </c>
    </row>
    <row r="4871" spans="1:39" ht="12.75" customHeight="1">
      <c r="A4871" s="1"/>
      <c r="B4871" s="1" t="s">
        <v>16394</v>
      </c>
      <c r="C4871" s="1" t="s">
        <v>16395</v>
      </c>
      <c r="D4871" s="3" t="str">
        <f ca="1">IFERROR(__xludf.DUMMYFUNCTION("PROPER(REGEXEXTRACT(B4846, ""(?:https?:\/\/)?(?:www\.)?([a-zA-Z0-9-]+)\.""))"),"Skyscanner")</f>
        <v>Skyscanner</v>
      </c>
      <c r="E4871" s="1" t="s">
        <v>14997</v>
      </c>
      <c r="F4871" s="1">
        <v>10.31752</v>
      </c>
      <c r="G4871" s="1">
        <v>123.90734</v>
      </c>
      <c r="H4871" s="1" t="s">
        <v>14998</v>
      </c>
      <c r="I4871" s="1" t="s">
        <v>2622</v>
      </c>
      <c r="J4871" s="1">
        <f>IF(K4871="URBAN",1,IF(K4871="SUBURBAN",2,IF(K4871="RURAL",3,"")))</f>
        <v>1</v>
      </c>
      <c r="K4871" s="1" t="s">
        <v>42</v>
      </c>
      <c r="L4871" s="18">
        <v>46082</v>
      </c>
      <c r="M4871" s="49">
        <v>0.625</v>
      </c>
      <c r="N4871" s="18">
        <v>46083</v>
      </c>
      <c r="O4871" s="56">
        <v>0.5</v>
      </c>
      <c r="P4871" s="31" t="str">
        <f>TEXT($L4871, "dddd")</f>
        <v>Sunday</v>
      </c>
      <c r="Q4871" s="39" t="s">
        <v>43</v>
      </c>
      <c r="R4871" s="39">
        <v>2066</v>
      </c>
      <c r="S4871" s="1" t="str">
        <f>IF(OR(MONTH(L4871)=12, MONTH(L4871)&lt;=5), "Dry Season", "Wet Season")</f>
        <v>Dry Season</v>
      </c>
      <c r="T4871" s="1">
        <v>1</v>
      </c>
      <c r="U4871" s="1">
        <v>0</v>
      </c>
      <c r="V4871" s="1">
        <v>0</v>
      </c>
      <c r="W4871" s="2">
        <f>IF(ISNUMBER(SEARCH("N/A", X4871)), 0, 1)</f>
        <v>0</v>
      </c>
      <c r="X4871" s="1" t="s">
        <v>44</v>
      </c>
      <c r="Y4871" s="1"/>
      <c r="Z4871" s="1"/>
      <c r="AA4871" s="11" cm="1">
        <f t="array" ref="AA4871">IF(ISBLANK(Y4871), 0, VINCentyInvDistance(F4871,G4871,Y4871,Z4871))</f>
        <v>0</v>
      </c>
      <c r="AB4871" s="1">
        <v>0</v>
      </c>
      <c r="AC4871" s="1">
        <v>0</v>
      </c>
      <c r="AD4871" s="1">
        <v>0</v>
      </c>
      <c r="AE4871" s="1"/>
      <c r="AF4871" s="1"/>
      <c r="AG4871" s="1" t="str">
        <f>TRIM(MID(SUBSTITUTE($H4871,",",REPT(" ",200)),(LEN($H4871)-LEN(SUBSTITUTE($H4871,",",""))-4)*200+1,200))</f>
        <v>Luz</v>
      </c>
      <c r="AH4871" s="1" t="str">
        <f>TRIM(MID(SUBSTITUTE($H4871,",",REPT(" ",200)),(LEN($H4871)-LEN(SUBSTITUTE($H4871,",",""))-3)*200+1,200))</f>
        <v>Cebu City</v>
      </c>
      <c r="AI4871" s="1" t="str">
        <f>TRIM(MID(SUBSTITUTE($H4871,",",REPT(" ",200)),(LEN($H4871)-LEN(SUBSTITUTE($H4871,",",""))-2)*200+1,200))</f>
        <v>Central Visayas</v>
      </c>
      <c r="AJ4871" s="1" t="str">
        <f>TRIM(MID(SUBSTITUTE($H4871,",",REPT(" ",200)),(LEN($H4871)-LEN(SUBSTITUTE($H4871,",",""))-0)*200+1,200))</f>
        <v>Philippines</v>
      </c>
      <c r="AK4871" t="s">
        <v>2091</v>
      </c>
      <c r="AL4871" s="1">
        <v>2.5</v>
      </c>
      <c r="AM4871" s="1" t="s">
        <v>16396</v>
      </c>
    </row>
    <row r="4872" spans="1:39" ht="12.75" customHeight="1">
      <c r="A4872" s="1"/>
      <c r="B4872" s="1" t="s">
        <v>16397</v>
      </c>
      <c r="C4872" s="1" t="s">
        <v>16398</v>
      </c>
      <c r="D4872" s="3" t="str">
        <f ca="1">IFERROR(__xludf.DUMMYFUNCTION("PROPER(REGEXEXTRACT(B4847, ""(?:https?:\/\/)?(?:www\.)?([a-zA-Z0-9-]+)\.""))"),"Skyscanner")</f>
        <v>Skyscanner</v>
      </c>
      <c r="E4872" s="1" t="s">
        <v>16399</v>
      </c>
      <c r="F4872" s="1">
        <v>10.31855</v>
      </c>
      <c r="G4872" s="1">
        <v>123.89323</v>
      </c>
      <c r="H4872" s="1" t="s">
        <v>16264</v>
      </c>
      <c r="I4872" s="1" t="s">
        <v>2622</v>
      </c>
      <c r="J4872" s="1">
        <f>IF(K4872="URBAN",1,IF(K4872="SUBURBAN",2,IF(K4872="RURAL",3,"")))</f>
        <v>1</v>
      </c>
      <c r="K4872" s="1" t="s">
        <v>42</v>
      </c>
      <c r="L4872" s="18">
        <v>46082</v>
      </c>
      <c r="M4872" s="49">
        <v>0.58333333333333337</v>
      </c>
      <c r="N4872" s="18">
        <v>46083</v>
      </c>
      <c r="O4872" s="56">
        <v>0.5</v>
      </c>
      <c r="P4872" s="31" t="str">
        <f>TEXT($L4872, "dddd")</f>
        <v>Sunday</v>
      </c>
      <c r="Q4872" s="39" t="s">
        <v>207</v>
      </c>
      <c r="R4872" s="39">
        <v>1686</v>
      </c>
      <c r="S4872" s="1" t="str">
        <f>IF(OR(MONTH(L4872)=12, MONTH(L4872)&lt;=5), "Dry Season", "Wet Season")</f>
        <v>Dry Season</v>
      </c>
      <c r="T4872" s="1">
        <v>1</v>
      </c>
      <c r="U4872" s="1">
        <v>0</v>
      </c>
      <c r="V4872" s="1">
        <v>0</v>
      </c>
      <c r="W4872" s="2">
        <f>IF(ISNUMBER(SEARCH("N/A", X4872)), 0, 1)</f>
        <v>0</v>
      </c>
      <c r="X4872" s="1" t="s">
        <v>44</v>
      </c>
      <c r="Y4872" s="1"/>
      <c r="Z4872" s="1"/>
      <c r="AA4872" s="11" cm="1">
        <f t="array" ref="AA4872">IF(ISBLANK(Y4872), 0, VINCentyInvDistance(F4872,G4872,Y4872,Z4872))</f>
        <v>0</v>
      </c>
      <c r="AB4872" s="1">
        <v>0</v>
      </c>
      <c r="AC4872" s="1">
        <v>0</v>
      </c>
      <c r="AD4872" s="1">
        <v>0</v>
      </c>
      <c r="AE4872" s="1"/>
      <c r="AF4872" s="1"/>
      <c r="AG4872" s="1" t="str">
        <f>TRIM(MID(SUBSTITUTE($H4872,",",REPT(" ",200)),(LEN($H4872)-LEN(SUBSTITUTE($H4872,",",""))-4)*200+1,200))</f>
        <v>Camputhaw</v>
      </c>
      <c r="AH4872" s="1" t="str">
        <f>TRIM(MID(SUBSTITUTE($H4872,",",REPT(" ",200)),(LEN($H4872)-LEN(SUBSTITUTE($H4872,",",""))-3)*200+1,200))</f>
        <v>Cebu City</v>
      </c>
      <c r="AI4872" s="1" t="str">
        <f>TRIM(MID(SUBSTITUTE($H4872,",",REPT(" ",200)),(LEN($H4872)-LEN(SUBSTITUTE($H4872,",",""))-2)*200+1,200))</f>
        <v>Central Visayas</v>
      </c>
      <c r="AJ4872" s="1" t="str">
        <f>TRIM(MID(SUBSTITUTE($H4872,",",REPT(" ",200)),(LEN($H4872)-LEN(SUBSTITUTE($H4872,",",""))-0)*200+1,200))</f>
        <v>Philippines</v>
      </c>
      <c r="AK4872" t="s">
        <v>17724</v>
      </c>
      <c r="AL4872" s="1">
        <v>1</v>
      </c>
      <c r="AM4872" s="1" t="s">
        <v>16400</v>
      </c>
    </row>
    <row r="4873" spans="1:39" ht="12.75" customHeight="1">
      <c r="A4873" s="1"/>
      <c r="B4873" s="1" t="s">
        <v>16401</v>
      </c>
      <c r="C4873" s="1" t="s">
        <v>16402</v>
      </c>
      <c r="D4873" s="3" t="str">
        <f ca="1">IFERROR(__xludf.DUMMYFUNCTION("PROPER(REGEXEXTRACT(B4848, ""(?:https?:\/\/)?(?:www\.)?([a-zA-Z0-9-]+)\.""))"),"Skyscanner")</f>
        <v>Skyscanner</v>
      </c>
      <c r="E4873" s="1" t="s">
        <v>16107</v>
      </c>
      <c r="F4873" s="1">
        <v>10.33202</v>
      </c>
      <c r="G4873" s="1">
        <v>123.90827</v>
      </c>
      <c r="H4873" s="1" t="s">
        <v>14984</v>
      </c>
      <c r="I4873" s="1" t="s">
        <v>2622</v>
      </c>
      <c r="J4873" s="1">
        <f>IF(K4873="URBAN",1,IF(K4873="SUBURBAN",2,IF(K4873="RURAL",3,"")))</f>
        <v>1</v>
      </c>
      <c r="K4873" s="1" t="s">
        <v>42</v>
      </c>
      <c r="L4873" s="18">
        <v>46082</v>
      </c>
      <c r="M4873" s="49">
        <v>0.625</v>
      </c>
      <c r="N4873" s="18">
        <v>46083</v>
      </c>
      <c r="O4873" s="56">
        <v>0.5</v>
      </c>
      <c r="P4873" s="31" t="str">
        <f>TEXT($L4873, "dddd")</f>
        <v>Sunday</v>
      </c>
      <c r="Q4873" s="39" t="s">
        <v>43</v>
      </c>
      <c r="R4873" s="39">
        <v>2809</v>
      </c>
      <c r="S4873" s="1" t="str">
        <f>IF(OR(MONTH(L4873)=12, MONTH(L4873)&lt;=5), "Dry Season", "Wet Season")</f>
        <v>Dry Season</v>
      </c>
      <c r="T4873" s="1">
        <v>1</v>
      </c>
      <c r="U4873" s="1">
        <v>0</v>
      </c>
      <c r="V4873" s="1">
        <v>0</v>
      </c>
      <c r="W4873" s="2">
        <f>IF(ISNUMBER(SEARCH("N/A", X4873)), 0, 1)</f>
        <v>0</v>
      </c>
      <c r="X4873" s="1" t="s">
        <v>44</v>
      </c>
      <c r="Y4873" s="1"/>
      <c r="Z4873" s="1"/>
      <c r="AA4873" s="11" cm="1">
        <f t="array" ref="AA4873">IF(ISBLANK(Y4873), 0, VINCentyInvDistance(F4873,G4873,Y4873,Z4873))</f>
        <v>0</v>
      </c>
      <c r="AB4873" s="1">
        <v>0</v>
      </c>
      <c r="AC4873" s="1">
        <v>0</v>
      </c>
      <c r="AD4873" s="1">
        <v>0</v>
      </c>
      <c r="AE4873" s="1"/>
      <c r="AF4873" s="1"/>
      <c r="AG4873" s="1" t="str">
        <f>TRIM(MID(SUBSTITUTE($H4873,",",REPT(" ",200)),(LEN($H4873)-LEN(SUBSTITUTE($H4873,",",""))-4)*200+1,200))</f>
        <v>Apas</v>
      </c>
      <c r="AH4873" s="1" t="str">
        <f>TRIM(MID(SUBSTITUTE($H4873,",",REPT(" ",200)),(LEN($H4873)-LEN(SUBSTITUTE($H4873,",",""))-3)*200+1,200))</f>
        <v>Cebu City</v>
      </c>
      <c r="AI4873" s="1" t="str">
        <f>TRIM(MID(SUBSTITUTE($H4873,",",REPT(" ",200)),(LEN($H4873)-LEN(SUBSTITUTE($H4873,",",""))-2)*200+1,200))</f>
        <v>Central Visayas</v>
      </c>
      <c r="AJ4873" s="1" t="str">
        <f>TRIM(MID(SUBSTITUTE($H4873,",",REPT(" ",200)),(LEN($H4873)-LEN(SUBSTITUTE($H4873,",",""))-0)*200+1,200))</f>
        <v>Philippines</v>
      </c>
      <c r="AK4873" t="s">
        <v>16463</v>
      </c>
      <c r="AL4873" s="2">
        <v>0</v>
      </c>
      <c r="AM4873" s="1" t="s">
        <v>16403</v>
      </c>
    </row>
    <row r="4874" spans="1:39" ht="12.75" customHeight="1">
      <c r="A4874" s="1"/>
      <c r="B4874" s="1" t="s">
        <v>16404</v>
      </c>
      <c r="C4874" s="1" t="s">
        <v>16405</v>
      </c>
      <c r="D4874" s="3" t="str">
        <f ca="1">IFERROR(__xludf.DUMMYFUNCTION("PROPER(REGEXEXTRACT(B4849, ""(?:https?:\/\/)?(?:www\.)?([a-zA-Z0-9-]+)\.""))"),"Skyscanner")</f>
        <v>Skyscanner</v>
      </c>
      <c r="E4874" s="1" t="s">
        <v>15585</v>
      </c>
      <c r="F4874" s="1">
        <v>10.31941</v>
      </c>
      <c r="G4874" s="1">
        <v>123.91305</v>
      </c>
      <c r="H4874" s="1" t="s">
        <v>15147</v>
      </c>
      <c r="I4874" s="1" t="s">
        <v>2622</v>
      </c>
      <c r="J4874" s="1">
        <f>IF(K4874="URBAN",1,IF(K4874="SUBURBAN",2,IF(K4874="RURAL",3,"")))</f>
        <v>1</v>
      </c>
      <c r="K4874" s="1" t="s">
        <v>42</v>
      </c>
      <c r="L4874" s="18">
        <v>46082</v>
      </c>
      <c r="M4874" s="49">
        <v>0.625</v>
      </c>
      <c r="N4874" s="18">
        <v>46083</v>
      </c>
      <c r="O4874" s="56">
        <v>0.45833333333333331</v>
      </c>
      <c r="P4874" s="31" t="str">
        <f>TEXT($L4874, "dddd")</f>
        <v>Sunday</v>
      </c>
      <c r="Q4874" s="39" t="s">
        <v>43</v>
      </c>
      <c r="R4874" s="39">
        <v>1487</v>
      </c>
      <c r="S4874" s="1" t="str">
        <f>IF(OR(MONTH(L4874)=12, MONTH(L4874)&lt;=5), "Dry Season", "Wet Season")</f>
        <v>Dry Season</v>
      </c>
      <c r="T4874" s="1">
        <v>1</v>
      </c>
      <c r="U4874" s="1">
        <v>0</v>
      </c>
      <c r="V4874" s="1">
        <v>0</v>
      </c>
      <c r="W4874" s="2">
        <f>IF(ISNUMBER(SEARCH("N/A", X4874)), 0, 1)</f>
        <v>0</v>
      </c>
      <c r="X4874" s="1" t="s">
        <v>44</v>
      </c>
      <c r="Y4874" s="1"/>
      <c r="Z4874" s="1"/>
      <c r="AA4874" s="11" cm="1">
        <f t="array" ref="AA4874">IF(ISBLANK(Y4874), 0, VINCentyInvDistance(F4874,G4874,Y4874,Z4874))</f>
        <v>0</v>
      </c>
      <c r="AB4874" s="1">
        <v>0</v>
      </c>
      <c r="AC4874" s="1">
        <v>0</v>
      </c>
      <c r="AD4874" s="1">
        <v>0</v>
      </c>
      <c r="AE4874" s="1"/>
      <c r="AF4874" s="1"/>
      <c r="AG4874" s="1" t="str">
        <f>TRIM(MID(SUBSTITUTE($H4874,",",REPT(" ",200)),(LEN($H4874)-LEN(SUBSTITUTE($H4874,",",""))-4)*200+1,200))</f>
        <v>Luz</v>
      </c>
      <c r="AH4874" s="1" t="str">
        <f>TRIM(MID(SUBSTITUTE($H4874,",",REPT(" ",200)),(LEN($H4874)-LEN(SUBSTITUTE($H4874,",",""))-3)*200+1,200))</f>
        <v>Cebu City</v>
      </c>
      <c r="AI4874" s="1" t="str">
        <f>TRIM(MID(SUBSTITUTE($H4874,",",REPT(" ",200)),(LEN($H4874)-LEN(SUBSTITUTE($H4874,",",""))-2)*200+1,200))</f>
        <v>Central Visayas</v>
      </c>
      <c r="AJ4874" s="1" t="str">
        <f>TRIM(MID(SUBSTITUTE($H4874,",",REPT(" ",200)),(LEN($H4874)-LEN(SUBSTITUTE($H4874,",",""))-0)*200+1,200))</f>
        <v>Philippines</v>
      </c>
      <c r="AK4874" t="s">
        <v>16465</v>
      </c>
      <c r="AL4874" s="1">
        <v>3</v>
      </c>
      <c r="AM4874" s="1" t="s">
        <v>16406</v>
      </c>
    </row>
    <row r="4875" spans="1:39" ht="12.75" customHeight="1">
      <c r="A4875" s="1"/>
      <c r="B4875" s="1" t="s">
        <v>16407</v>
      </c>
      <c r="C4875" s="1" t="s">
        <v>16408</v>
      </c>
      <c r="D4875" s="3" t="str">
        <f ca="1">IFERROR(__xludf.DUMMYFUNCTION("PROPER(REGEXEXTRACT(B4850, ""(?:https?:\/\/)?(?:www\.)?([a-zA-Z0-9-]+)\.""))"),"Skyscanner")</f>
        <v>Skyscanner</v>
      </c>
      <c r="E4875" s="1" t="s">
        <v>16409</v>
      </c>
      <c r="F4875" s="1">
        <v>10.311809999999999</v>
      </c>
      <c r="G4875" s="1">
        <v>123.91677</v>
      </c>
      <c r="H4875" s="1" t="s">
        <v>16410</v>
      </c>
      <c r="I4875" s="1" t="s">
        <v>2622</v>
      </c>
      <c r="J4875" s="1">
        <f>IF(K4875="URBAN",1,IF(K4875="SUBURBAN",2,IF(K4875="RURAL",3,"")))</f>
        <v>1</v>
      </c>
      <c r="K4875" s="1" t="s">
        <v>42</v>
      </c>
      <c r="L4875" s="18">
        <v>46082</v>
      </c>
      <c r="M4875" s="49">
        <v>0.58333333333333337</v>
      </c>
      <c r="N4875" s="18">
        <v>46083</v>
      </c>
      <c r="O4875" s="56">
        <v>0.45833333333333331</v>
      </c>
      <c r="P4875" s="31" t="str">
        <f>TEXT($L4875, "dddd")</f>
        <v>Sunday</v>
      </c>
      <c r="Q4875" s="39" t="s">
        <v>207</v>
      </c>
      <c r="R4875" s="39">
        <v>0</v>
      </c>
      <c r="S4875" s="1" t="str">
        <f>IF(OR(MONTH(L4875)=12, MONTH(L4875)&lt;=5), "Dry Season", "Wet Season")</f>
        <v>Dry Season</v>
      </c>
      <c r="T4875" s="1">
        <v>1</v>
      </c>
      <c r="U4875" s="1">
        <v>0</v>
      </c>
      <c r="V4875" s="1">
        <v>0</v>
      </c>
      <c r="W4875" s="2">
        <f>IF(ISNUMBER(SEARCH("N/A", X4875)), 0, 1)</f>
        <v>0</v>
      </c>
      <c r="X4875" s="1" t="s">
        <v>44</v>
      </c>
      <c r="Y4875" s="1"/>
      <c r="Z4875" s="1"/>
      <c r="AA4875" s="11" cm="1">
        <f t="array" ref="AA4875">IF(ISBLANK(Y4875), 0, VINCentyInvDistance(F4875,G4875,Y4875,Z4875))</f>
        <v>0</v>
      </c>
      <c r="AB4875" s="1">
        <v>0</v>
      </c>
      <c r="AC4875" s="1">
        <v>0</v>
      </c>
      <c r="AD4875" s="1">
        <v>0</v>
      </c>
      <c r="AE4875" s="1"/>
      <c r="AF4875" s="1"/>
      <c r="AG4875" s="1" t="s">
        <v>731</v>
      </c>
      <c r="AH4875" s="1" t="str">
        <f>TRIM(MID(SUBSTITUTE($H4875,",",REPT(" ",200)),(LEN($H4875)-LEN(SUBSTITUTE($H4875,",",""))-3)*200+1,200))</f>
        <v>Cebu City</v>
      </c>
      <c r="AI4875" s="1" t="str">
        <f>TRIM(MID(SUBSTITUTE($H4875,",",REPT(" ",200)),(LEN($H4875)-LEN(SUBSTITUTE($H4875,",",""))-2)*200+1,200))</f>
        <v>Central Visayas</v>
      </c>
      <c r="AJ4875" s="1" t="s">
        <v>55</v>
      </c>
      <c r="AK4875" t="s">
        <v>2091</v>
      </c>
      <c r="AL4875" s="1">
        <v>3</v>
      </c>
      <c r="AM4875" s="1" t="s">
        <v>16411</v>
      </c>
    </row>
    <row r="4876" spans="1:39" ht="12.75" customHeight="1">
      <c r="A4876" s="1"/>
      <c r="B4876" s="1" t="s">
        <v>16407</v>
      </c>
      <c r="C4876" s="1" t="s">
        <v>16412</v>
      </c>
      <c r="D4876" s="3" t="str">
        <f ca="1">IFERROR(__xludf.DUMMYFUNCTION("PROPER(REGEXEXTRACT(B4851, ""(?:https?:\/\/)?(?:www\.)?([a-zA-Z0-9-]+)\.""))"),"Skyscanner")</f>
        <v>Skyscanner</v>
      </c>
      <c r="E4876" s="1" t="s">
        <v>16409</v>
      </c>
      <c r="F4876" s="1">
        <v>10.311809999999999</v>
      </c>
      <c r="G4876" s="1">
        <v>123.91677</v>
      </c>
      <c r="H4876" s="1" t="s">
        <v>16410</v>
      </c>
      <c r="I4876" s="1" t="s">
        <v>2622</v>
      </c>
      <c r="J4876" s="1">
        <f>IF(K4876="URBAN",1,IF(K4876="SUBURBAN",2,IF(K4876="RURAL",3,"")))</f>
        <v>1</v>
      </c>
      <c r="K4876" s="1" t="s">
        <v>42</v>
      </c>
      <c r="L4876" s="18">
        <v>46082</v>
      </c>
      <c r="M4876" s="49">
        <v>0.58333333333333337</v>
      </c>
      <c r="N4876" s="18">
        <v>46083</v>
      </c>
      <c r="O4876" s="56">
        <v>0.5</v>
      </c>
      <c r="P4876" s="31" t="str">
        <f>TEXT($L4876, "dddd")</f>
        <v>Sunday</v>
      </c>
      <c r="Q4876" s="39" t="s">
        <v>207</v>
      </c>
      <c r="R4876" s="39">
        <v>0</v>
      </c>
      <c r="S4876" s="1" t="str">
        <f>IF(OR(MONTH(L4876)=12, MONTH(L4876)&lt;=5), "Dry Season", "Wet Season")</f>
        <v>Dry Season</v>
      </c>
      <c r="T4876" s="1">
        <v>1</v>
      </c>
      <c r="U4876" s="1">
        <v>0</v>
      </c>
      <c r="V4876" s="1">
        <v>0</v>
      </c>
      <c r="W4876" s="2">
        <f>IF(ISNUMBER(SEARCH("N/A", X4876)), 0, 1)</f>
        <v>0</v>
      </c>
      <c r="X4876" s="1" t="s">
        <v>44</v>
      </c>
      <c r="Y4876" s="1"/>
      <c r="Z4876" s="1"/>
      <c r="AA4876" s="11" cm="1">
        <f t="array" ref="AA4876">IF(ISBLANK(Y4876), 0, VINCentyInvDistance(F4876,G4876,Y4876,Z4876))</f>
        <v>0</v>
      </c>
      <c r="AB4876" s="1">
        <v>0</v>
      </c>
      <c r="AC4876" s="1">
        <v>0</v>
      </c>
      <c r="AD4876" s="1">
        <v>0</v>
      </c>
      <c r="AE4876" s="1"/>
      <c r="AF4876" s="1"/>
      <c r="AG4876" s="1" t="s">
        <v>731</v>
      </c>
      <c r="AH4876" s="1" t="str">
        <f>TRIM(MID(SUBSTITUTE($H4876,",",REPT(" ",200)),(LEN($H4876)-LEN(SUBSTITUTE($H4876,",",""))-3)*200+1,200))</f>
        <v>Cebu City</v>
      </c>
      <c r="AI4876" s="1" t="str">
        <f>TRIM(MID(SUBSTITUTE($H4876,",",REPT(" ",200)),(LEN($H4876)-LEN(SUBSTITUTE($H4876,",",""))-2)*200+1,200))</f>
        <v>Central Visayas</v>
      </c>
      <c r="AJ4876" s="1" t="s">
        <v>55</v>
      </c>
      <c r="AK4876" t="s">
        <v>2091</v>
      </c>
      <c r="AL4876" s="1">
        <v>3</v>
      </c>
      <c r="AM4876" s="1" t="s">
        <v>16411</v>
      </c>
    </row>
    <row r="4877" spans="1:39" ht="12.75" customHeight="1">
      <c r="A4877" s="1"/>
      <c r="B4877" s="1" t="s">
        <v>14763</v>
      </c>
      <c r="C4877" s="1" t="s">
        <v>16418</v>
      </c>
      <c r="D4877" s="3" t="str">
        <f ca="1">IFERROR(__xludf.DUMMYFUNCTION("PROPER(REGEXEXTRACT(B4853, ""(?:https?:\/\/)?(?:www\.)?([a-zA-Z0-9-]+)\.""))"),"Skyscanner")</f>
        <v>Skyscanner</v>
      </c>
      <c r="E4877" s="1" t="s">
        <v>14765</v>
      </c>
      <c r="F4877" s="1">
        <v>10.311842</v>
      </c>
      <c r="G4877" s="1">
        <v>123.921206</v>
      </c>
      <c r="H4877" s="1" t="s">
        <v>14766</v>
      </c>
      <c r="I4877" s="1" t="s">
        <v>2622</v>
      </c>
      <c r="J4877" s="1">
        <f>IF(K4877="URBAN",1,IF(K4877="SUBURBAN",2,IF(K4877="RURAL",3,"")))</f>
        <v>1</v>
      </c>
      <c r="K4877" s="1" t="s">
        <v>42</v>
      </c>
      <c r="L4877" s="18">
        <v>46082</v>
      </c>
      <c r="M4877" s="49">
        <v>0.625</v>
      </c>
      <c r="N4877" s="18">
        <v>46083</v>
      </c>
      <c r="O4877" s="56">
        <v>0.5</v>
      </c>
      <c r="P4877" s="31" t="str">
        <f>TEXT($L4877, "dddd")</f>
        <v>Sunday</v>
      </c>
      <c r="Q4877" s="39" t="s">
        <v>207</v>
      </c>
      <c r="R4877" s="39">
        <v>2670</v>
      </c>
      <c r="S4877" s="1" t="str">
        <f>IF(OR(MONTH(L4877)=12, MONTH(L4877)&lt;=5), "Dry Season", "Wet Season")</f>
        <v>Dry Season</v>
      </c>
      <c r="T4877" s="1">
        <v>1</v>
      </c>
      <c r="U4877" s="1">
        <v>0</v>
      </c>
      <c r="V4877" s="1">
        <v>0</v>
      </c>
      <c r="W4877" s="2">
        <f>IF(ISNUMBER(SEARCH("N/A", X4877)), 0, 1)</f>
        <v>0</v>
      </c>
      <c r="X4877" s="1" t="s">
        <v>44</v>
      </c>
      <c r="Y4877" s="1"/>
      <c r="Z4877" s="1"/>
      <c r="AA4877" s="11" cm="1">
        <f t="array" ref="AA4877">IF(ISBLANK(Y4877), 0, VINCentyInvDistance(F4877,G4877,Y4877,Z4877))</f>
        <v>0</v>
      </c>
      <c r="AB4877" s="1">
        <v>0</v>
      </c>
      <c r="AC4877" s="1">
        <v>7.6</v>
      </c>
      <c r="AD4877" s="1">
        <v>0</v>
      </c>
      <c r="AE4877" s="1">
        <v>1432</v>
      </c>
      <c r="AF4877" s="1"/>
      <c r="AG4877" s="1" t="str">
        <f>TRIM(MID(SUBSTITUTE($H4877,",",REPT(" ",200)),(LEN($H4877)-LEN(SUBSTITUTE($H4877,",",""))-4)*200+1,200))</f>
        <v>Mabolo</v>
      </c>
      <c r="AH4877" s="1" t="str">
        <f>TRIM(MID(SUBSTITUTE($H4877,",",REPT(" ",200)),(LEN($H4877)-LEN(SUBSTITUTE($H4877,",",""))-3)*200+1,200))</f>
        <v>Cebu City</v>
      </c>
      <c r="AI4877" s="1" t="str">
        <f>TRIM(MID(SUBSTITUTE($H4877,",",REPT(" ",200)),(LEN($H4877)-LEN(SUBSTITUTE($H4877,",",""))-2)*200+1,200))</f>
        <v>Central Visayas</v>
      </c>
      <c r="AJ4877" s="1" t="str">
        <f>TRIM(MID(SUBSTITUTE($H4877,",",REPT(" ",200)),(LEN($H4877)-LEN(SUBSTITUTE($H4877,",",""))-0)*200+1,200))</f>
        <v>Philippines</v>
      </c>
      <c r="AK4877" t="s">
        <v>17724</v>
      </c>
      <c r="AL4877" s="1">
        <v>3</v>
      </c>
      <c r="AM4877" s="1" t="s">
        <v>14767</v>
      </c>
    </row>
    <row r="4878" spans="1:39" ht="12.75" customHeight="1">
      <c r="A4878" s="1"/>
      <c r="B4878" s="1" t="s">
        <v>14768</v>
      </c>
      <c r="C4878" s="1" t="s">
        <v>16419</v>
      </c>
      <c r="D4878" s="3" t="str">
        <f ca="1">IFERROR(__xludf.DUMMYFUNCTION("PROPER(REGEXEXTRACT(B4854, ""(?:https?:\/\/)?(?:www\.)?([a-zA-Z0-9-]+)\.""))"),"Skyscanner")</f>
        <v>Skyscanner</v>
      </c>
      <c r="E4878" s="1" t="s">
        <v>14770</v>
      </c>
      <c r="F4878" s="1">
        <v>10.309123</v>
      </c>
      <c r="G4878" s="1">
        <v>123.894766</v>
      </c>
      <c r="H4878" s="1" t="s">
        <v>14771</v>
      </c>
      <c r="I4878" s="1" t="s">
        <v>2622</v>
      </c>
      <c r="J4878" s="1">
        <f>IF(K4878="URBAN",1,IF(K4878="SUBURBAN",2,IF(K4878="RURAL",3,"")))</f>
        <v>1</v>
      </c>
      <c r="K4878" s="1" t="s">
        <v>42</v>
      </c>
      <c r="L4878" s="18">
        <v>46082</v>
      </c>
      <c r="M4878" s="49">
        <v>0.625</v>
      </c>
      <c r="N4878" s="18">
        <v>46083</v>
      </c>
      <c r="O4878" s="56">
        <v>0.5</v>
      </c>
      <c r="P4878" s="31" t="str">
        <f>TEXT($L4878, "dddd")</f>
        <v>Sunday</v>
      </c>
      <c r="Q4878" s="39" t="s">
        <v>43</v>
      </c>
      <c r="R4878" s="39">
        <v>2298</v>
      </c>
      <c r="S4878" s="1" t="str">
        <f>IF(OR(MONTH(L4878)=12, MONTH(L4878)&lt;=5), "Dry Season", "Wet Season")</f>
        <v>Dry Season</v>
      </c>
      <c r="T4878" s="1">
        <v>1</v>
      </c>
      <c r="U4878" s="1">
        <v>0</v>
      </c>
      <c r="V4878" s="1">
        <v>0</v>
      </c>
      <c r="W4878" s="2">
        <f>IF(ISNUMBER(SEARCH("N/A", X4878)), 0, 1)</f>
        <v>0</v>
      </c>
      <c r="X4878" s="1" t="s">
        <v>44</v>
      </c>
      <c r="Y4878" s="1"/>
      <c r="Z4878" s="1"/>
      <c r="AA4878" s="11" cm="1">
        <f t="array" ref="AA4878">IF(ISBLANK(Y4878), 0, VINCentyInvDistance(F4878,G4878,Y4878,Z4878))</f>
        <v>0</v>
      </c>
      <c r="AB4878" s="1">
        <v>0</v>
      </c>
      <c r="AC4878" s="1">
        <v>9</v>
      </c>
      <c r="AD4878" s="1">
        <v>0</v>
      </c>
      <c r="AE4878" s="1">
        <v>77</v>
      </c>
      <c r="AF4878" s="1"/>
      <c r="AG4878" s="1" t="str">
        <f>TRIM(MID(SUBSTITUTE($H4878,",",REPT(" ",200)),(LEN($H4878)-LEN(SUBSTITUTE($H4878,",",""))-4)*200+1,200))</f>
        <v>Camputhaw</v>
      </c>
      <c r="AH4878" s="1" t="str">
        <f>TRIM(MID(SUBSTITUTE($H4878,",",REPT(" ",200)),(LEN($H4878)-LEN(SUBSTITUTE($H4878,",",""))-3)*200+1,200))</f>
        <v>Cebu City</v>
      </c>
      <c r="AI4878" s="1" t="str">
        <f>TRIM(MID(SUBSTITUTE($H4878,",",REPT(" ",200)),(LEN($H4878)-LEN(SUBSTITUTE($H4878,",",""))-2)*200+1,200))</f>
        <v>Central Visayas</v>
      </c>
      <c r="AJ4878" s="1" t="str">
        <f>TRIM(MID(SUBSTITUTE($H4878,",",REPT(" ",200)),(LEN($H4878)-LEN(SUBSTITUTE($H4878,",",""))-0)*200+1,200))</f>
        <v>Philippines</v>
      </c>
      <c r="AK4878" t="s">
        <v>17724</v>
      </c>
      <c r="AL4878" s="1">
        <v>3</v>
      </c>
      <c r="AM4878" s="1" t="s">
        <v>14773</v>
      </c>
    </row>
    <row r="4879" spans="1:39" ht="12.75" customHeight="1">
      <c r="A4879" s="1"/>
      <c r="B4879" s="1" t="s">
        <v>14774</v>
      </c>
      <c r="C4879" s="1" t="s">
        <v>16420</v>
      </c>
      <c r="D4879" s="3" t="str">
        <f ca="1">IFERROR(__xludf.DUMMYFUNCTION("PROPER(REGEXEXTRACT(B4855, ""(?:https?:\/\/)?(?:www\.)?([a-zA-Z0-9-]+)\.""))"),"Skyscanner")</f>
        <v>Skyscanner</v>
      </c>
      <c r="E4879" s="1" t="s">
        <v>14776</v>
      </c>
      <c r="F4879" s="1">
        <v>10.30964</v>
      </c>
      <c r="G4879" s="1">
        <v>123.91919</v>
      </c>
      <c r="H4879" s="1" t="s">
        <v>14777</v>
      </c>
      <c r="I4879" s="1" t="s">
        <v>2622</v>
      </c>
      <c r="J4879" s="1">
        <f>IF(K4879="URBAN",1,IF(K4879="SUBURBAN",2,IF(K4879="RURAL",3,"")))</f>
        <v>1</v>
      </c>
      <c r="K4879" s="1" t="s">
        <v>42</v>
      </c>
      <c r="L4879" s="18">
        <v>46082</v>
      </c>
      <c r="M4879" s="49">
        <v>0.625</v>
      </c>
      <c r="N4879" s="18">
        <v>46083</v>
      </c>
      <c r="O4879" s="56">
        <v>0.5</v>
      </c>
      <c r="P4879" s="31" t="str">
        <f>TEXT($L4879, "dddd")</f>
        <v>Sunday</v>
      </c>
      <c r="Q4879" s="39" t="s">
        <v>43</v>
      </c>
      <c r="R4879" s="39">
        <v>7780</v>
      </c>
      <c r="S4879" s="1" t="str">
        <f>IF(OR(MONTH(L4879)=12, MONTH(L4879)&lt;=5), "Dry Season", "Wet Season")</f>
        <v>Dry Season</v>
      </c>
      <c r="T4879" s="1">
        <v>1</v>
      </c>
      <c r="U4879" s="1">
        <v>0</v>
      </c>
      <c r="V4879" s="1">
        <v>0</v>
      </c>
      <c r="W4879" s="2">
        <f>IF(ISNUMBER(SEARCH("N/A", X4879)), 0, 1)</f>
        <v>0</v>
      </c>
      <c r="X4879" s="1" t="s">
        <v>44</v>
      </c>
      <c r="Y4879" s="1"/>
      <c r="Z4879" s="1"/>
      <c r="AA4879" s="11" cm="1">
        <f t="array" ref="AA4879">IF(ISBLANK(Y4879), 0, VINCentyInvDistance(F4879,G4879,Y4879,Z4879))</f>
        <v>0</v>
      </c>
      <c r="AB4879" s="1">
        <v>0</v>
      </c>
      <c r="AC4879" s="1">
        <v>9</v>
      </c>
      <c r="AD4879" s="1">
        <v>4.5</v>
      </c>
      <c r="AE4879" s="1">
        <v>5838</v>
      </c>
      <c r="AF4879" s="1"/>
      <c r="AG4879" s="1" t="str">
        <f>TRIM(MID(SUBSTITUTE($H4879,",",REPT(" ",200)),(LEN($H4879)-LEN(SUBSTITUTE($H4879,",",""))-4)*200+1,200))</f>
        <v>Carreta</v>
      </c>
      <c r="AH4879" s="1" t="str">
        <f>TRIM(MID(SUBSTITUTE($H4879,",",REPT(" ",200)),(LEN($H4879)-LEN(SUBSTITUTE($H4879,",",""))-3)*200+1,200))</f>
        <v>Cebu City</v>
      </c>
      <c r="AI4879" s="1" t="str">
        <f>TRIM(MID(SUBSTITUTE($H4879,",",REPT(" ",200)),(LEN($H4879)-LEN(SUBSTITUTE($H4879,",",""))-2)*200+1,200))</f>
        <v>Central Visayas</v>
      </c>
      <c r="AJ4879" s="1" t="str">
        <f>TRIM(MID(SUBSTITUTE($H4879,",",REPT(" ",200)),(LEN($H4879)-LEN(SUBSTITUTE($H4879,",",""))-0)*200+1,200))</f>
        <v>Philippines</v>
      </c>
      <c r="AK4879" t="s">
        <v>17733</v>
      </c>
      <c r="AL4879" s="1">
        <v>5</v>
      </c>
      <c r="AM4879" s="1" t="s">
        <v>14778</v>
      </c>
    </row>
    <row r="4880" spans="1:39" ht="12.75" customHeight="1">
      <c r="A4880" s="1"/>
      <c r="B4880" s="1" t="s">
        <v>14779</v>
      </c>
      <c r="C4880" s="1" t="s">
        <v>16421</v>
      </c>
      <c r="D4880" s="3" t="str">
        <f ca="1">IFERROR(__xludf.DUMMYFUNCTION("PROPER(REGEXEXTRACT(B4856, ""(?:https?:\/\/)?(?:www\.)?([a-zA-Z0-9-]+)\.""))"),"Skyscanner")</f>
        <v>Skyscanner</v>
      </c>
      <c r="E4880" s="1" t="s">
        <v>14781</v>
      </c>
      <c r="F4880" s="1">
        <v>10.310475</v>
      </c>
      <c r="G4880" s="1">
        <v>123.90408600000001</v>
      </c>
      <c r="H4880" s="1" t="s">
        <v>14782</v>
      </c>
      <c r="I4880" s="1" t="s">
        <v>2622</v>
      </c>
      <c r="J4880" s="1">
        <f>IF(K4880="URBAN",1,IF(K4880="SUBURBAN",2,IF(K4880="RURAL",3,"")))</f>
        <v>1</v>
      </c>
      <c r="K4880" s="1" t="s">
        <v>42</v>
      </c>
      <c r="L4880" s="18">
        <v>46082</v>
      </c>
      <c r="M4880" s="49">
        <v>0.625</v>
      </c>
      <c r="N4880" s="18">
        <v>46083</v>
      </c>
      <c r="O4880" s="56">
        <v>0.5</v>
      </c>
      <c r="P4880" s="31" t="str">
        <f>TEXT($L4880, "dddd")</f>
        <v>Sunday</v>
      </c>
      <c r="Q4880" s="39" t="s">
        <v>1341</v>
      </c>
      <c r="R4880" s="39">
        <v>1939</v>
      </c>
      <c r="S4880" s="1" t="str">
        <f>IF(OR(MONTH(L4880)=12, MONTH(L4880)&lt;=5), "Dry Season", "Wet Season")</f>
        <v>Dry Season</v>
      </c>
      <c r="T4880" s="1">
        <v>1</v>
      </c>
      <c r="U4880" s="1">
        <v>0</v>
      </c>
      <c r="V4880" s="1">
        <v>0</v>
      </c>
      <c r="W4880" s="2">
        <f>IF(ISNUMBER(SEARCH("N/A", X4880)), 0, 1)</f>
        <v>0</v>
      </c>
      <c r="X4880" s="1" t="s">
        <v>44</v>
      </c>
      <c r="Y4880" s="1"/>
      <c r="Z4880" s="1"/>
      <c r="AA4880" s="11" cm="1">
        <f t="array" ref="AA4880">IF(ISBLANK(Y4880), 0, VINCentyInvDistance(F4880,G4880,Y4880,Z4880))</f>
        <v>0</v>
      </c>
      <c r="AB4880" s="1">
        <v>0</v>
      </c>
      <c r="AC4880" s="1">
        <v>10</v>
      </c>
      <c r="AD4880" s="1">
        <v>0</v>
      </c>
      <c r="AE4880" s="1">
        <v>12</v>
      </c>
      <c r="AF4880" s="1"/>
      <c r="AG4880" s="1" t="str">
        <f>TRIM(MID(SUBSTITUTE($H4880,",",REPT(" ",200)),(LEN($H4880)-LEN(SUBSTITUTE($H4880,",",""))-4)*200+1,200))</f>
        <v>Carreta</v>
      </c>
      <c r="AH4880" s="1" t="str">
        <f>TRIM(MID(SUBSTITUTE($H4880,",",REPT(" ",200)),(LEN($H4880)-LEN(SUBSTITUTE($H4880,",",""))-3)*200+1,200))</f>
        <v>Cebu City</v>
      </c>
      <c r="AI4880" s="1" t="str">
        <f>TRIM(MID(SUBSTITUTE($H4880,",",REPT(" ",200)),(LEN($H4880)-LEN(SUBSTITUTE($H4880,",",""))-2)*200+1,200))</f>
        <v>Central Visayas</v>
      </c>
      <c r="AJ4880" s="1" t="str">
        <f>TRIM(MID(SUBSTITUTE($H4880,",",REPT(" ",200)),(LEN($H4880)-LEN(SUBSTITUTE($H4880,",",""))-0)*200+1,200))</f>
        <v>Philippines</v>
      </c>
      <c r="AK4880" t="s">
        <v>17724</v>
      </c>
      <c r="AL4880" s="1">
        <v>3</v>
      </c>
      <c r="AM4880" s="1" t="s">
        <v>14783</v>
      </c>
    </row>
    <row r="4881" spans="1:39" ht="12.75" customHeight="1">
      <c r="A4881" s="1"/>
      <c r="B4881" s="1" t="s">
        <v>14784</v>
      </c>
      <c r="C4881" s="1" t="s">
        <v>16422</v>
      </c>
      <c r="D4881" s="3" t="str">
        <f ca="1">IFERROR(__xludf.DUMMYFUNCTION("PROPER(REGEXEXTRACT(B4857, ""(?:https?:\/\/)?(?:www\.)?([a-zA-Z0-9-]+)\.""))"),"Skyscanner")</f>
        <v>Skyscanner</v>
      </c>
      <c r="E4881" s="1" t="s">
        <v>14786</v>
      </c>
      <c r="F4881" s="1">
        <v>10.316972</v>
      </c>
      <c r="G4881" s="1">
        <v>123.909306</v>
      </c>
      <c r="H4881" s="1" t="s">
        <v>14787</v>
      </c>
      <c r="I4881" s="1" t="s">
        <v>2622</v>
      </c>
      <c r="J4881" s="1">
        <f>IF(K4881="URBAN",1,IF(K4881="SUBURBAN",2,IF(K4881="RURAL",3,"")))</f>
        <v>1</v>
      </c>
      <c r="K4881" s="1" t="s">
        <v>42</v>
      </c>
      <c r="L4881" s="18">
        <v>46082</v>
      </c>
      <c r="M4881" s="49">
        <v>0.625</v>
      </c>
      <c r="N4881" s="18">
        <v>46083</v>
      </c>
      <c r="O4881" s="56">
        <v>0.5</v>
      </c>
      <c r="P4881" s="31" t="str">
        <f>TEXT($L4881, "dddd")</f>
        <v>Sunday</v>
      </c>
      <c r="Q4881" s="39" t="s">
        <v>207</v>
      </c>
      <c r="R4881" s="39">
        <v>5401</v>
      </c>
      <c r="S4881" s="1" t="str">
        <f>IF(OR(MONTH(L4881)=12, MONTH(L4881)&lt;=5), "Dry Season", "Wet Season")</f>
        <v>Dry Season</v>
      </c>
      <c r="T4881" s="1">
        <v>1</v>
      </c>
      <c r="U4881" s="1">
        <v>0</v>
      </c>
      <c r="V4881" s="1">
        <v>0</v>
      </c>
      <c r="W4881" s="2">
        <f>IF(ISNUMBER(SEARCH("N/A", X4881)), 0, 1)</f>
        <v>0</v>
      </c>
      <c r="X4881" s="1" t="s">
        <v>44</v>
      </c>
      <c r="Y4881" s="1"/>
      <c r="Z4881" s="1"/>
      <c r="AA4881" s="11" cm="1">
        <f t="array" ref="AA4881">IF(ISBLANK(Y4881), 0, VINCentyInvDistance(F4881,G4881,Y4881,Z4881))</f>
        <v>0</v>
      </c>
      <c r="AB4881" s="1">
        <v>0</v>
      </c>
      <c r="AC4881" s="1">
        <v>9.6</v>
      </c>
      <c r="AD4881" s="1">
        <v>0</v>
      </c>
      <c r="AE4881" s="1">
        <v>913</v>
      </c>
      <c r="AF4881" s="1"/>
      <c r="AG4881" s="1" t="str">
        <f>TRIM(MID(SUBSTITUTE($H4881,",",REPT(" ",200)),(LEN($H4881)-LEN(SUBSTITUTE($H4881,",",""))-4)*200+1,200))</f>
        <v>Luz</v>
      </c>
      <c r="AH4881" s="1" t="str">
        <f>TRIM(MID(SUBSTITUTE($H4881,",",REPT(" ",200)),(LEN($H4881)-LEN(SUBSTITUTE($H4881,",",""))-3)*200+1,200))</f>
        <v>Cebu City</v>
      </c>
      <c r="AI4881" s="1" t="str">
        <f>TRIM(MID(SUBSTITUTE($H4881,",",REPT(" ",200)),(LEN($H4881)-LEN(SUBSTITUTE($H4881,",",""))-2)*200+1,200))</f>
        <v>Central Visayas</v>
      </c>
      <c r="AJ4881" s="1" t="str">
        <f>TRIM(MID(SUBSTITUTE($H4881,",",REPT(" ",200)),(LEN($H4881)-LEN(SUBSTITUTE($H4881,",",""))-0)*200+1,200))</f>
        <v>Philippines</v>
      </c>
      <c r="AK4881" t="s">
        <v>16463</v>
      </c>
      <c r="AL4881" s="1">
        <v>4</v>
      </c>
      <c r="AM4881" s="1" t="s">
        <v>14789</v>
      </c>
    </row>
    <row r="4882" spans="1:39" ht="12.75" customHeight="1">
      <c r="A4882" s="1"/>
      <c r="B4882" s="1" t="s">
        <v>14790</v>
      </c>
      <c r="C4882" s="1" t="s">
        <v>16423</v>
      </c>
      <c r="D4882" s="3" t="str">
        <f ca="1">IFERROR(__xludf.DUMMYFUNCTION("PROPER(REGEXEXTRACT(B4858, ""(?:https?:\/\/)?(?:www\.)?([a-zA-Z0-9-]+)\.""))"),"Skyscanner")</f>
        <v>Skyscanner</v>
      </c>
      <c r="E4882" s="1" t="s">
        <v>14792</v>
      </c>
      <c r="F4882" s="1">
        <v>10.297394000000001</v>
      </c>
      <c r="G4882" s="1">
        <v>123.89583399999999</v>
      </c>
      <c r="H4882" s="1" t="s">
        <v>15339</v>
      </c>
      <c r="I4882" s="1" t="s">
        <v>2622</v>
      </c>
      <c r="J4882" s="1">
        <f>IF(K4882="URBAN",1,IF(K4882="SUBURBAN",2,IF(K4882="RURAL",3,"")))</f>
        <v>1</v>
      </c>
      <c r="K4882" s="1" t="s">
        <v>42</v>
      </c>
      <c r="L4882" s="18">
        <v>46082</v>
      </c>
      <c r="M4882" s="49">
        <v>0.625</v>
      </c>
      <c r="N4882" s="18">
        <v>46083</v>
      </c>
      <c r="O4882" s="56">
        <v>0.5</v>
      </c>
      <c r="P4882" s="31" t="str">
        <f>TEXT($L4882, "dddd")</f>
        <v>Sunday</v>
      </c>
      <c r="Q4882" s="39" t="s">
        <v>207</v>
      </c>
      <c r="R4882" s="39">
        <v>2623</v>
      </c>
      <c r="S4882" s="1" t="str">
        <f>IF(OR(MONTH(L4882)=12, MONTH(L4882)&lt;=5), "Dry Season", "Wet Season")</f>
        <v>Dry Season</v>
      </c>
      <c r="T4882" s="1">
        <v>1</v>
      </c>
      <c r="U4882" s="1">
        <v>0</v>
      </c>
      <c r="V4882" s="1">
        <v>0</v>
      </c>
      <c r="W4882" s="2">
        <f>IF(ISNUMBER(SEARCH("N/A", X4882)), 0, 1)</f>
        <v>0</v>
      </c>
      <c r="X4882" s="1" t="s">
        <v>44</v>
      </c>
      <c r="Y4882" s="1"/>
      <c r="Z4882" s="1"/>
      <c r="AA4882" s="11" cm="1">
        <f t="array" ref="AA4882">IF(ISBLANK(Y4882), 0, VINCentyInvDistance(F4882,G4882,Y4882,Z4882))</f>
        <v>0</v>
      </c>
      <c r="AB4882" s="1">
        <v>0</v>
      </c>
      <c r="AC4882" s="1">
        <v>7.6</v>
      </c>
      <c r="AD4882" s="1">
        <v>0</v>
      </c>
      <c r="AE4882" s="1">
        <v>499</v>
      </c>
      <c r="AF4882" s="1"/>
      <c r="AG4882" s="1" t="str">
        <f>TRIM(MID(SUBSTITUTE($H4882,",",REPT(" ",200)),(LEN($H4882)-LEN(SUBSTITUTE($H4882,",",""))-4)*200+1,200))</f>
        <v>Calamba</v>
      </c>
      <c r="AH4882" s="1" t="str">
        <f>TRIM(MID(SUBSTITUTE($H4882,",",REPT(" ",200)),(LEN($H4882)-LEN(SUBSTITUTE($H4882,",",""))-3)*200+1,200))</f>
        <v>Cebu City</v>
      </c>
      <c r="AI4882" s="1" t="str">
        <f>TRIM(MID(SUBSTITUTE($H4882,",",REPT(" ",200)),(LEN($H4882)-LEN(SUBSTITUTE($H4882,",",""))-2)*200+1,200))</f>
        <v>Central Visayas</v>
      </c>
      <c r="AJ4882" s="1" t="str">
        <f>TRIM(MID(SUBSTITUTE($H4882,",",REPT(" ",200)),(LEN($H4882)-LEN(SUBSTITUTE($H4882,",",""))-0)*200+1,200))</f>
        <v>Philippines</v>
      </c>
      <c r="AK4882" t="s">
        <v>16463</v>
      </c>
      <c r="AL4882" s="1">
        <v>4</v>
      </c>
      <c r="AM4882" s="1" t="s">
        <v>14794</v>
      </c>
    </row>
    <row r="4883" spans="1:39" ht="12.75" customHeight="1">
      <c r="A4883" s="1"/>
      <c r="B4883" s="1" t="s">
        <v>4923</v>
      </c>
      <c r="C4883" s="1" t="s">
        <v>16424</v>
      </c>
      <c r="D4883" s="3" t="str">
        <f ca="1">IFERROR(__xludf.DUMMYFUNCTION("PROPER(REGEXEXTRACT(B4859, ""(?:https?:\/\/)?(?:www\.)?([a-zA-Z0-9-]+)\.""))"),"Skyscanner")</f>
        <v>Skyscanner</v>
      </c>
      <c r="E4883" s="1" t="s">
        <v>14796</v>
      </c>
      <c r="F4883" s="1">
        <v>10.34173</v>
      </c>
      <c r="G4883" s="1">
        <v>123.89745600000001</v>
      </c>
      <c r="H4883" s="1" t="s">
        <v>4926</v>
      </c>
      <c r="I4883" s="1" t="s">
        <v>2622</v>
      </c>
      <c r="J4883" s="1">
        <f>IF(K4883="URBAN",1,IF(K4883="SUBURBAN",2,IF(K4883="RURAL",3,"")))</f>
        <v>1</v>
      </c>
      <c r="K4883" s="1" t="s">
        <v>42</v>
      </c>
      <c r="L4883" s="18">
        <v>46082</v>
      </c>
      <c r="M4883" s="49">
        <v>0.625</v>
      </c>
      <c r="N4883" s="18">
        <v>46083</v>
      </c>
      <c r="O4883" s="56">
        <v>0.5</v>
      </c>
      <c r="P4883" s="31" t="str">
        <f>TEXT($L4883, "dddd")</f>
        <v>Sunday</v>
      </c>
      <c r="Q4883" s="39" t="s">
        <v>43</v>
      </c>
      <c r="R4883" s="39">
        <v>5414</v>
      </c>
      <c r="S4883" s="1" t="str">
        <f>IF(OR(MONTH(L4883)=12, MONTH(L4883)&lt;=5), "Dry Season", "Wet Season")</f>
        <v>Dry Season</v>
      </c>
      <c r="T4883" s="1">
        <v>1</v>
      </c>
      <c r="U4883" s="1">
        <v>0</v>
      </c>
      <c r="V4883" s="1">
        <v>0</v>
      </c>
      <c r="W4883" s="2">
        <f>IF(ISNUMBER(SEARCH("N/A", X4883)), 0, 1)</f>
        <v>0</v>
      </c>
      <c r="X4883" s="1" t="s">
        <v>44</v>
      </c>
      <c r="Y4883" s="1"/>
      <c r="Z4883" s="1"/>
      <c r="AA4883" s="11" cm="1">
        <f t="array" ref="AA4883">IF(ISBLANK(Y4883), 0, VINCentyInvDistance(F4883,G4883,Y4883,Z4883))</f>
        <v>0</v>
      </c>
      <c r="AB4883" s="1">
        <v>0</v>
      </c>
      <c r="AC4883" s="1">
        <v>8.8000000000000007</v>
      </c>
      <c r="AD4883" s="1">
        <v>4.4000000000000004</v>
      </c>
      <c r="AE4883" s="1">
        <v>2747</v>
      </c>
      <c r="AF4883" s="1"/>
      <c r="AG4883" s="1" t="str">
        <f>TRIM(MID(SUBSTITUTE($H4883,",",REPT(" ",200)),(LEN($H4883)-LEN(SUBSTITUTE($H4883,",",""))-4)*200+1,200))</f>
        <v>Apas</v>
      </c>
      <c r="AH4883" s="1" t="str">
        <f>TRIM(MID(SUBSTITUTE($H4883,",",REPT(" ",200)),(LEN($H4883)-LEN(SUBSTITUTE($H4883,",",""))-3)*200+1,200))</f>
        <v>Cebu City</v>
      </c>
      <c r="AI4883" s="1" t="str">
        <f>TRIM(MID(SUBSTITUTE($H4883,",",REPT(" ",200)),(LEN($H4883)-LEN(SUBSTITUTE($H4883,",",""))-2)*200+1,200))</f>
        <v>Central Visayas</v>
      </c>
      <c r="AJ4883" s="1" t="str">
        <f>TRIM(MID(SUBSTITUTE($H4883,",",REPT(" ",200)),(LEN($H4883)-LEN(SUBSTITUTE($H4883,",",""))-0)*200+1,200))</f>
        <v>Philippines</v>
      </c>
      <c r="AK4883" t="s">
        <v>2091</v>
      </c>
      <c r="AL4883" s="1">
        <v>5</v>
      </c>
      <c r="AM4883" s="1" t="s">
        <v>4927</v>
      </c>
    </row>
    <row r="4884" spans="1:39" ht="12.75" customHeight="1">
      <c r="A4884" s="1"/>
      <c r="B4884" s="1" t="s">
        <v>14797</v>
      </c>
      <c r="C4884" s="1" t="s">
        <v>16425</v>
      </c>
      <c r="D4884" s="3" t="str">
        <f ca="1">IFERROR(__xludf.DUMMYFUNCTION("PROPER(REGEXEXTRACT(B4860, ""(?:https?:\/\/)?(?:www\.)?([a-zA-Z0-9-]+)\.""))"),"Skyscanner")</f>
        <v>Skyscanner</v>
      </c>
      <c r="E4884" s="1" t="s">
        <v>14799</v>
      </c>
      <c r="F4884" s="1">
        <v>10.305095</v>
      </c>
      <c r="G4884" s="1">
        <v>123.910625</v>
      </c>
      <c r="H4884" s="1" t="s">
        <v>14800</v>
      </c>
      <c r="I4884" s="1" t="s">
        <v>2622</v>
      </c>
      <c r="J4884" s="1">
        <f>IF(K4884="URBAN",1,IF(K4884="SUBURBAN",2,IF(K4884="RURAL",3,"")))</f>
        <v>1</v>
      </c>
      <c r="K4884" s="1" t="s">
        <v>42</v>
      </c>
      <c r="L4884" s="18">
        <v>46082</v>
      </c>
      <c r="M4884" s="49">
        <v>0.58333333333333337</v>
      </c>
      <c r="N4884" s="18">
        <v>46083</v>
      </c>
      <c r="O4884" s="56">
        <v>0.5</v>
      </c>
      <c r="P4884" s="31" t="str">
        <f>TEXT($L4884, "dddd")</f>
        <v>Sunday</v>
      </c>
      <c r="Q4884" s="39" t="s">
        <v>43</v>
      </c>
      <c r="R4884" s="39">
        <v>4690</v>
      </c>
      <c r="S4884" s="1" t="str">
        <f>IF(OR(MONTH(L4884)=12, MONTH(L4884)&lt;=5), "Dry Season", "Wet Season")</f>
        <v>Dry Season</v>
      </c>
      <c r="T4884" s="1">
        <v>1</v>
      </c>
      <c r="U4884" s="1">
        <v>0</v>
      </c>
      <c r="V4884" s="1">
        <v>0</v>
      </c>
      <c r="W4884" s="2">
        <f>IF(ISNUMBER(SEARCH("N/A", X4884)), 0, 1)</f>
        <v>0</v>
      </c>
      <c r="X4884" s="1" t="s">
        <v>44</v>
      </c>
      <c r="Y4884" s="1"/>
      <c r="Z4884" s="1"/>
      <c r="AA4884" s="11" cm="1">
        <f t="array" ref="AA4884">IF(ISBLANK(Y4884), 0, VINCentyInvDistance(F4884,G4884,Y4884,Z4884))</f>
        <v>0</v>
      </c>
      <c r="AB4884" s="1">
        <v>0</v>
      </c>
      <c r="AC4884" s="1">
        <v>9.4</v>
      </c>
      <c r="AD4884" s="1">
        <v>4.7</v>
      </c>
      <c r="AE4884" s="1">
        <v>1389</v>
      </c>
      <c r="AF4884" s="1"/>
      <c r="AG4884" s="1" t="str">
        <f>TRIM(MID(SUBSTITUTE($H4884,",",REPT(" ",200)),(LEN($H4884)-LEN(SUBSTITUTE($H4884,",",""))-4)*200+1,200))</f>
        <v>Carreta</v>
      </c>
      <c r="AH4884" s="1" t="str">
        <f>TRIM(MID(SUBSTITUTE($H4884,",",REPT(" ",200)),(LEN($H4884)-LEN(SUBSTITUTE($H4884,",",""))-3)*200+1,200))</f>
        <v>Cebu City</v>
      </c>
      <c r="AI4884" s="1" t="str">
        <f>TRIM(MID(SUBSTITUTE($H4884,",",REPT(" ",200)),(LEN($H4884)-LEN(SUBSTITUTE($H4884,",",""))-2)*200+1,200))</f>
        <v>Central Visayas</v>
      </c>
      <c r="AJ4884" s="1" t="str">
        <f>TRIM(MID(SUBSTITUTE($H4884,",",REPT(" ",200)),(LEN($H4884)-LEN(SUBSTITUTE($H4884,",",""))-0)*200+1,200))</f>
        <v>Philippines</v>
      </c>
      <c r="AK4884" t="s">
        <v>16463</v>
      </c>
      <c r="AL4884" s="1">
        <v>3</v>
      </c>
      <c r="AM4884" s="1" t="s">
        <v>14801</v>
      </c>
    </row>
    <row r="4885" spans="1:39" ht="17.25" customHeight="1">
      <c r="A4885" s="1"/>
      <c r="B4885" s="1" t="s">
        <v>14802</v>
      </c>
      <c r="C4885" s="1" t="s">
        <v>16426</v>
      </c>
      <c r="D4885" s="3" t="str">
        <f ca="1">IFERROR(__xludf.DUMMYFUNCTION("PROPER(REGEXEXTRACT(B4861, ""(?:https?:\/\/)?(?:www\.)?([a-zA-Z0-9-]+)\.""))"),"Skyscanner")</f>
        <v>Skyscanner</v>
      </c>
      <c r="E4885" s="1" t="s">
        <v>14804</v>
      </c>
      <c r="F4885" s="1">
        <v>10.313157</v>
      </c>
      <c r="G4885" s="1">
        <v>123.89439400000001</v>
      </c>
      <c r="H4885" s="1" t="s">
        <v>14805</v>
      </c>
      <c r="I4885" s="1" t="s">
        <v>2622</v>
      </c>
      <c r="J4885" s="1">
        <f>IF(K4885="URBAN",1,IF(K4885="SUBURBAN",2,IF(K4885="RURAL",3,"")))</f>
        <v>1</v>
      </c>
      <c r="K4885" s="1" t="s">
        <v>42</v>
      </c>
      <c r="L4885" s="18">
        <v>46082</v>
      </c>
      <c r="M4885" s="49">
        <v>0.58333333333333337</v>
      </c>
      <c r="N4885" s="18">
        <v>46083</v>
      </c>
      <c r="O4885" s="56">
        <v>0.5</v>
      </c>
      <c r="P4885" s="31" t="str">
        <f>TEXT($L4885, "dddd")</f>
        <v>Sunday</v>
      </c>
      <c r="Q4885" s="66" t="s">
        <v>1341</v>
      </c>
      <c r="R4885" s="66">
        <v>5990</v>
      </c>
      <c r="S4885" s="1" t="str">
        <f>IF(OR(MONTH(L4885)=12, MONTH(L4885)&lt;=5), "Dry Season", "Wet Season")</f>
        <v>Dry Season</v>
      </c>
      <c r="T4885" s="1">
        <v>1</v>
      </c>
      <c r="U4885" s="1">
        <v>0</v>
      </c>
      <c r="V4885" s="1">
        <v>0</v>
      </c>
      <c r="W4885" s="2">
        <f>IF(ISNUMBER(SEARCH("N/A", X4885)), 0, 1)</f>
        <v>0</v>
      </c>
      <c r="X4885" s="1" t="s">
        <v>44</v>
      </c>
      <c r="Y4885" s="1"/>
      <c r="Z4885" s="1"/>
      <c r="AA4885" s="11" cm="1">
        <f t="array" ref="AA4885">IF(ISBLANK(Y4885), 0, VINCentyInvDistance(F4885,G4885,Y4885,Z4885))</f>
        <v>0</v>
      </c>
      <c r="AB4885" s="1">
        <v>0</v>
      </c>
      <c r="AC4885" s="1">
        <v>9.4</v>
      </c>
      <c r="AD4885" s="1">
        <v>4.7</v>
      </c>
      <c r="AE4885" s="1">
        <v>414</v>
      </c>
      <c r="AF4885" s="1"/>
      <c r="AG4885" s="1" t="str">
        <f>TRIM(MID(SUBSTITUTE($H4885,",",REPT(" ",200)),(LEN($H4885)-LEN(SUBSTITUTE($H4885,",",""))-4)*200+1,200))</f>
        <v>Camputhaw</v>
      </c>
      <c r="AH4885" s="1" t="str">
        <f>TRIM(MID(SUBSTITUTE($H4885,",",REPT(" ",200)),(LEN($H4885)-LEN(SUBSTITUTE($H4885,",",""))-3)*200+1,200))</f>
        <v>Cebu City</v>
      </c>
      <c r="AI4885" s="1" t="str">
        <f>TRIM(MID(SUBSTITUTE($H4885,",",REPT(" ",200)),(LEN($H4885)-LEN(SUBSTITUTE($H4885,",",""))-2)*200+1,200))</f>
        <v>Central Visayas</v>
      </c>
      <c r="AJ4885" s="1" t="str">
        <f>TRIM(MID(SUBSTITUTE($H4885,",",REPT(" ",200)),(LEN($H4885)-LEN(SUBSTITUTE($H4885,",",""))-0)*200+1,200))</f>
        <v>Philippines</v>
      </c>
      <c r="AK4885" t="s">
        <v>16463</v>
      </c>
      <c r="AL4885" s="1">
        <v>4</v>
      </c>
      <c r="AM4885" s="1" t="s">
        <v>14806</v>
      </c>
    </row>
    <row r="4886" spans="1:39" ht="12.75" customHeight="1">
      <c r="A4886" s="1"/>
      <c r="B4886" s="1" t="s">
        <v>14807</v>
      </c>
      <c r="C4886" s="1" t="s">
        <v>16427</v>
      </c>
      <c r="D4886" s="3" t="str">
        <f ca="1">IFERROR(__xludf.DUMMYFUNCTION("PROPER(REGEXEXTRACT(B4862, ""(?:https?:\/\/)?(?:www\.)?([a-zA-Z0-9-]+)\.""))"),"Skyscanner")</f>
        <v>Skyscanner</v>
      </c>
      <c r="E4886" s="1" t="s">
        <v>14809</v>
      </c>
      <c r="F4886" s="1">
        <v>10.324875</v>
      </c>
      <c r="G4886" s="1">
        <v>123.936733</v>
      </c>
      <c r="H4886" s="1" t="s">
        <v>14810</v>
      </c>
      <c r="I4886" s="1" t="s">
        <v>2622</v>
      </c>
      <c r="J4886" s="1">
        <f>IF(K4886="URBAN",1,IF(K4886="SUBURBAN",2,IF(K4886="RURAL",3,"")))</f>
        <v>1</v>
      </c>
      <c r="K4886" s="1" t="s">
        <v>42</v>
      </c>
      <c r="L4886" s="18">
        <v>46082</v>
      </c>
      <c r="M4886" s="49">
        <v>0.625</v>
      </c>
      <c r="N4886" s="18">
        <v>46083</v>
      </c>
      <c r="O4886" s="56">
        <v>0.5</v>
      </c>
      <c r="P4886" s="31" t="str">
        <f>TEXT($L4886, "dddd")</f>
        <v>Sunday</v>
      </c>
      <c r="Q4886" s="66" t="s">
        <v>43</v>
      </c>
      <c r="R4886" s="66">
        <v>6740</v>
      </c>
      <c r="S4886" s="1" t="str">
        <f>IF(OR(MONTH(L4886)=12, MONTH(L4886)&lt;=5), "Dry Season", "Wet Season")</f>
        <v>Dry Season</v>
      </c>
      <c r="T4886" s="1">
        <v>1</v>
      </c>
      <c r="U4886" s="1">
        <v>0</v>
      </c>
      <c r="V4886" s="1">
        <v>0</v>
      </c>
      <c r="W4886" s="2">
        <f>IF(ISNUMBER(SEARCH("N/A", X4886)), 0, 1)</f>
        <v>0</v>
      </c>
      <c r="X4886" s="1" t="s">
        <v>44</v>
      </c>
      <c r="Y4886" s="1"/>
      <c r="Z4886" s="1"/>
      <c r="AA4886" s="11" cm="1">
        <f t="array" ref="AA4886">IF(ISBLANK(Y4886), 0, VINCentyInvDistance(F4886,G4886,Y4886,Z4886))</f>
        <v>0</v>
      </c>
      <c r="AB4886" s="1">
        <v>0</v>
      </c>
      <c r="AC4886" s="1">
        <v>9.1999999999999993</v>
      </c>
      <c r="AD4886" s="1">
        <v>0</v>
      </c>
      <c r="AE4886" s="1">
        <v>937</v>
      </c>
      <c r="AF4886" s="1"/>
      <c r="AG4886" s="1" t="str">
        <f>TRIM(MID(SUBSTITUTE($H4886,",",REPT(" ",200)),(LEN($H4886)-LEN(SUBSTITUTE($H4886,",",""))-4)*200+1,200))</f>
        <v>City South Special Economic Administrative Zone</v>
      </c>
      <c r="AH4886" s="1" t="str">
        <f>TRIM(MID(SUBSTITUTE($H4886,",",REPT(" ",200)),(LEN($H4886)-LEN(SUBSTITUTE($H4886,",",""))-3)*200+1,200))</f>
        <v>Mandaue</v>
      </c>
      <c r="AI4886" s="1" t="str">
        <f>TRIM(MID(SUBSTITUTE($H4886,",",REPT(" ",200)),(LEN($H4886)-LEN(SUBSTITUTE($H4886,",",""))-2)*200+1,200))</f>
        <v>Central Visayas</v>
      </c>
      <c r="AJ4886" s="1" t="str">
        <f>TRIM(MID(SUBSTITUTE($H4886,",",REPT(" ",200)),(LEN($H4886)-LEN(SUBSTITUTE($H4886,",",""))-0)*200+1,200))</f>
        <v>Philippines</v>
      </c>
      <c r="AK4886" t="s">
        <v>16463</v>
      </c>
      <c r="AL4886" s="1">
        <v>4</v>
      </c>
      <c r="AM4886" s="1" t="s">
        <v>14811</v>
      </c>
    </row>
    <row r="4887" spans="1:39" ht="12.75" customHeight="1">
      <c r="A4887" s="1"/>
      <c r="B4887" s="1" t="s">
        <v>14812</v>
      </c>
      <c r="C4887" s="1" t="s">
        <v>16428</v>
      </c>
      <c r="D4887" s="3" t="str">
        <f ca="1">IFERROR(__xludf.DUMMYFUNCTION("PROPER(REGEXEXTRACT(B4863, ""(?:https?:\/\/)?(?:www\.)?([a-zA-Z0-9-]+)\.""))"),"Skyscanner")</f>
        <v>Skyscanner</v>
      </c>
      <c r="E4887" s="1" t="s">
        <v>14814</v>
      </c>
      <c r="F4887" s="1">
        <v>10.317021</v>
      </c>
      <c r="G4887" s="1">
        <v>123.90928099999999</v>
      </c>
      <c r="H4887" s="1" t="s">
        <v>14815</v>
      </c>
      <c r="I4887" s="1" t="s">
        <v>2622</v>
      </c>
      <c r="J4887" s="1">
        <f>IF(K4887="URBAN",1,IF(K4887="SUBURBAN",2,IF(K4887="RURAL",3,"")))</f>
        <v>1</v>
      </c>
      <c r="K4887" s="1" t="s">
        <v>42</v>
      </c>
      <c r="L4887" s="18">
        <v>46082</v>
      </c>
      <c r="M4887" s="49">
        <v>0.58333333333333337</v>
      </c>
      <c r="N4887" s="18">
        <v>46083</v>
      </c>
      <c r="O4887" s="56">
        <v>0.5</v>
      </c>
      <c r="P4887" s="31" t="str">
        <f>TEXT($L4887, "dddd")</f>
        <v>Sunday</v>
      </c>
      <c r="Q4887" s="66" t="s">
        <v>1341</v>
      </c>
      <c r="R4887" s="66">
        <v>2174</v>
      </c>
      <c r="S4887" s="1" t="str">
        <f>IF(OR(MONTH(L4887)=12, MONTH(L4887)&lt;=5), "Dry Season", "Wet Season")</f>
        <v>Dry Season</v>
      </c>
      <c r="T4887" s="1">
        <v>1</v>
      </c>
      <c r="U4887" s="1">
        <v>0</v>
      </c>
      <c r="V4887" s="1">
        <v>0</v>
      </c>
      <c r="W4887" s="2">
        <f>IF(ISNUMBER(SEARCH("N/A", X4887)), 0, 1)</f>
        <v>0</v>
      </c>
      <c r="X4887" s="1" t="s">
        <v>44</v>
      </c>
      <c r="Y4887" s="1"/>
      <c r="Z4887" s="1"/>
      <c r="AA4887" s="11" cm="1">
        <f t="array" ref="AA4887">IF(ISBLANK(Y4887), 0, VINCentyInvDistance(F4887,G4887,Y4887,Z4887))</f>
        <v>0</v>
      </c>
      <c r="AB4887" s="1">
        <v>0</v>
      </c>
      <c r="AC4887" s="1">
        <v>8.8000000000000007</v>
      </c>
      <c r="AD4887" s="1">
        <v>4.4000000000000004</v>
      </c>
      <c r="AE4887" s="1">
        <v>283</v>
      </c>
      <c r="AF4887" s="1"/>
      <c r="AG4887" s="1" t="str">
        <f>TRIM(MID(SUBSTITUTE($H4887,",",REPT(" ",200)),(LEN($H4887)-LEN(SUBSTITUTE($H4887,",",""))-4)*200+1,200))</f>
        <v>Luz</v>
      </c>
      <c r="AH4887" s="1" t="str">
        <f>TRIM(MID(SUBSTITUTE($H4887,",",REPT(" ",200)),(LEN($H4887)-LEN(SUBSTITUTE($H4887,",",""))-3)*200+1,200))</f>
        <v>Cebu City</v>
      </c>
      <c r="AI4887" s="1" t="str">
        <f>TRIM(MID(SUBSTITUTE($H4887,",",REPT(" ",200)),(LEN($H4887)-LEN(SUBSTITUTE($H4887,",",""))-2)*200+1,200))</f>
        <v>Central Visayas</v>
      </c>
      <c r="AJ4887" s="1" t="str">
        <f>TRIM(MID(SUBSTITUTE($H4887,",",REPT(" ",200)),(LEN($H4887)-LEN(SUBSTITUTE($H4887,",",""))-0)*200+1,200))</f>
        <v>Philippines</v>
      </c>
      <c r="AK4887" t="s">
        <v>17724</v>
      </c>
      <c r="AL4887" s="1">
        <v>3</v>
      </c>
      <c r="AM4887" s="1" t="s">
        <v>14816</v>
      </c>
    </row>
    <row r="4888" spans="1:39" ht="12.75" customHeight="1">
      <c r="A4888" s="1"/>
      <c r="B4888" s="1" t="s">
        <v>14817</v>
      </c>
      <c r="C4888" s="1" t="s">
        <v>16429</v>
      </c>
      <c r="D4888" s="3" t="str">
        <f ca="1">IFERROR(__xludf.DUMMYFUNCTION("PROPER(REGEXEXTRACT(B4864, ""(?:https?:\/\/)?(?:www\.)?([a-zA-Z0-9-]+)\.""))"),"Skyscanner")</f>
        <v>Skyscanner</v>
      </c>
      <c r="E4888" s="1" t="s">
        <v>14819</v>
      </c>
      <c r="F4888" s="1">
        <v>10.32991</v>
      </c>
      <c r="G4888" s="1">
        <v>123.90713</v>
      </c>
      <c r="H4888" s="1" t="s">
        <v>14820</v>
      </c>
      <c r="I4888" s="1" t="s">
        <v>2622</v>
      </c>
      <c r="J4888" s="1">
        <f>IF(K4888="URBAN",1,IF(K4888="SUBURBAN",2,IF(K4888="RURAL",3,"")))</f>
        <v>1</v>
      </c>
      <c r="K4888" s="1" t="s">
        <v>42</v>
      </c>
      <c r="L4888" s="18">
        <v>46082</v>
      </c>
      <c r="M4888" s="49">
        <v>0.58333333333333337</v>
      </c>
      <c r="N4888" s="18">
        <v>46083</v>
      </c>
      <c r="O4888" s="56">
        <v>0.45833333333333331</v>
      </c>
      <c r="P4888" s="31" t="str">
        <f>TEXT($L4888, "dddd")</f>
        <v>Sunday</v>
      </c>
      <c r="Q4888" s="66" t="s">
        <v>43</v>
      </c>
      <c r="R4888" s="66">
        <v>0</v>
      </c>
      <c r="S4888" s="1" t="str">
        <f>IF(OR(MONTH(L4888)=12, MONTH(L4888)&lt;=5), "Dry Season", "Wet Season")</f>
        <v>Dry Season</v>
      </c>
      <c r="T4888" s="1">
        <v>1</v>
      </c>
      <c r="U4888" s="1">
        <v>0</v>
      </c>
      <c r="V4888" s="1">
        <v>0</v>
      </c>
      <c r="W4888" s="2">
        <f>IF(ISNUMBER(SEARCH("N/A", X4888)), 0, 1)</f>
        <v>0</v>
      </c>
      <c r="X4888" s="1" t="s">
        <v>44</v>
      </c>
      <c r="Y4888" s="1"/>
      <c r="Z4888" s="1"/>
      <c r="AA4888" s="11" cm="1">
        <f t="array" ref="AA4888">IF(ISBLANK(Y4888), 0, VINCentyInvDistance(F4888,G4888,Y4888,Z4888))</f>
        <v>0</v>
      </c>
      <c r="AB4888" s="1">
        <v>0</v>
      </c>
      <c r="AC4888" s="1">
        <v>9.1999999999999993</v>
      </c>
      <c r="AD4888" s="1">
        <v>4.5999999999999996</v>
      </c>
      <c r="AE4888" s="1">
        <v>592</v>
      </c>
      <c r="AF4888" s="1"/>
      <c r="AG4888" s="1" t="s">
        <v>731</v>
      </c>
      <c r="AH4888" s="1" t="str">
        <f>TRIM(MID(SUBSTITUTE($H4888,",",REPT(" ",200)),(LEN($H4888)-LEN(SUBSTITUTE($H4888,",",""))-3)*200+1,200))</f>
        <v>Cebu City</v>
      </c>
      <c r="AI4888" s="1" t="str">
        <f>TRIM(MID(SUBSTITUTE($H4888,",",REPT(" ",200)),(LEN($H4888)-LEN(SUBSTITUTE($H4888,",",""))-2)*200+1,200))</f>
        <v>Central Visayas</v>
      </c>
      <c r="AJ4888" s="1" t="s">
        <v>55</v>
      </c>
      <c r="AK4888" t="s">
        <v>16465</v>
      </c>
      <c r="AL4888" s="1">
        <v>4</v>
      </c>
      <c r="AM4888" s="1" t="s">
        <v>14821</v>
      </c>
    </row>
    <row r="4889" spans="1:39" ht="12.75" customHeight="1">
      <c r="A4889" s="1"/>
      <c r="B4889" s="1" t="s">
        <v>4870</v>
      </c>
      <c r="C4889" s="1" t="s">
        <v>16430</v>
      </c>
      <c r="D4889" s="3" t="str">
        <f ca="1">IFERROR(__xludf.DUMMYFUNCTION("PROPER(REGEXEXTRACT(B4865, ""(?:https?:\/\/)?(?:www\.)?([a-zA-Z0-9-]+)\.""))"),"Skyscanner")</f>
        <v>Skyscanner</v>
      </c>
      <c r="E4889" s="1" t="s">
        <v>14823</v>
      </c>
      <c r="F4889" s="1">
        <v>10.319376</v>
      </c>
      <c r="G4889" s="1">
        <v>123.903053</v>
      </c>
      <c r="H4889" s="1" t="s">
        <v>15347</v>
      </c>
      <c r="I4889" s="1" t="s">
        <v>2622</v>
      </c>
      <c r="J4889" s="1">
        <f>IF(K4889="URBAN",1,IF(K4889="SUBURBAN",2,IF(K4889="RURAL",3,"")))</f>
        <v>1</v>
      </c>
      <c r="K4889" s="1" t="s">
        <v>42</v>
      </c>
      <c r="L4889" s="18">
        <v>46082</v>
      </c>
      <c r="M4889" s="49">
        <v>0.625</v>
      </c>
      <c r="N4889" s="18">
        <v>46083</v>
      </c>
      <c r="O4889" s="56">
        <v>0.5</v>
      </c>
      <c r="P4889" s="31" t="str">
        <f>TEXT($L4889, "dddd")</f>
        <v>Sunday</v>
      </c>
      <c r="Q4889" s="66" t="s">
        <v>43</v>
      </c>
      <c r="R4889" s="66">
        <v>4169</v>
      </c>
      <c r="S4889" s="1" t="str">
        <f>IF(OR(MONTH(L4889)=12, MONTH(L4889)&lt;=5), "Dry Season", "Wet Season")</f>
        <v>Dry Season</v>
      </c>
      <c r="T4889" s="1">
        <v>1</v>
      </c>
      <c r="U4889" s="1">
        <v>0</v>
      </c>
      <c r="V4889" s="1">
        <v>0</v>
      </c>
      <c r="W4889" s="2">
        <f>IF(ISNUMBER(SEARCH("N/A", X4889)), 0, 1)</f>
        <v>0</v>
      </c>
      <c r="X4889" s="1" t="s">
        <v>44</v>
      </c>
      <c r="Y4889" s="1"/>
      <c r="Z4889" s="1"/>
      <c r="AA4889" s="11" cm="1">
        <f t="array" ref="AA4889">IF(ISBLANK(Y4889), 0, VINCentyInvDistance(F4889,G4889,Y4889,Z4889))</f>
        <v>0</v>
      </c>
      <c r="AB4889" s="1">
        <v>0</v>
      </c>
      <c r="AC4889" s="1">
        <v>8.4</v>
      </c>
      <c r="AD4889" s="1">
        <v>4.2</v>
      </c>
      <c r="AE4889" s="1">
        <v>5880</v>
      </c>
      <c r="AF4889" s="1"/>
      <c r="AG4889" s="1" t="str">
        <f>TRIM(MID(SUBSTITUTE($H4889,",",REPT(" ",200)),(LEN($H4889)-LEN(SUBSTITUTE($H4889,",",""))-4)*200+1,200))</f>
        <v>Luz</v>
      </c>
      <c r="AH4889" s="1" t="str">
        <f>TRIM(MID(SUBSTITUTE($H4889,",",REPT(" ",200)),(LEN($H4889)-LEN(SUBSTITUTE($H4889,",",""))-3)*200+1,200))</f>
        <v>Cebu City</v>
      </c>
      <c r="AI4889" s="1" t="str">
        <f>TRIM(MID(SUBSTITUTE($H4889,",",REPT(" ",200)),(LEN($H4889)-LEN(SUBSTITUTE($H4889,",",""))-2)*200+1,200))</f>
        <v>Central Visayas</v>
      </c>
      <c r="AJ4889" s="1" t="str">
        <f>TRIM(MID(SUBSTITUTE($H4889,",",REPT(" ",200)),(LEN($H4889)-LEN(SUBSTITUTE($H4889,",",""))-0)*200+1,200))</f>
        <v>Philippines</v>
      </c>
      <c r="AK4889" t="s">
        <v>16463</v>
      </c>
      <c r="AL4889" s="1">
        <v>3</v>
      </c>
      <c r="AM4889" s="1" t="s">
        <v>4873</v>
      </c>
    </row>
    <row r="4890" spans="1:39">
      <c r="A4890" s="1"/>
      <c r="B4890" s="1" t="s">
        <v>14824</v>
      </c>
      <c r="C4890" s="1" t="s">
        <v>16431</v>
      </c>
      <c r="D4890" s="3" t="str">
        <f ca="1">IFERROR(__xludf.DUMMYFUNCTION("PROPER(REGEXEXTRACT(B4866, ""(?:https?:\/\/)?(?:www\.)?([a-zA-Z0-9-]+)\.""))"),"Skyscanner")</f>
        <v>Skyscanner</v>
      </c>
      <c r="E4890" s="1" t="s">
        <v>14826</v>
      </c>
      <c r="F4890" s="1">
        <v>10.327602000000001</v>
      </c>
      <c r="G4890" s="1">
        <v>123.92198500000001</v>
      </c>
      <c r="H4890" s="1" t="s">
        <v>14827</v>
      </c>
      <c r="I4890" s="1" t="s">
        <v>2622</v>
      </c>
      <c r="J4890" s="1">
        <f>IF(K4890="URBAN",1,IF(K4890="SUBURBAN",2,IF(K4890="RURAL",3,"")))</f>
        <v>1</v>
      </c>
      <c r="K4890" s="1" t="s">
        <v>42</v>
      </c>
      <c r="L4890" s="18">
        <v>46082</v>
      </c>
      <c r="M4890" s="49">
        <v>0.58333333333333337</v>
      </c>
      <c r="N4890" s="18">
        <v>46083</v>
      </c>
      <c r="O4890" s="56">
        <v>0.5</v>
      </c>
      <c r="P4890" s="31" t="str">
        <f>TEXT($L4890, "dddd")</f>
        <v>Sunday</v>
      </c>
      <c r="Q4890" s="66" t="s">
        <v>1000</v>
      </c>
      <c r="R4890" s="66">
        <v>1954</v>
      </c>
      <c r="S4890" s="1" t="str">
        <f>IF(OR(MONTH(L4890)=12, MONTH(L4890)&lt;=5), "Dry Season", "Wet Season")</f>
        <v>Dry Season</v>
      </c>
      <c r="T4890" s="1">
        <v>1</v>
      </c>
      <c r="U4890" s="1">
        <v>0</v>
      </c>
      <c r="V4890" s="1">
        <v>0</v>
      </c>
      <c r="W4890" s="2">
        <f>IF(ISNUMBER(SEARCH("N/A", X4890)), 0, 1)</f>
        <v>0</v>
      </c>
      <c r="X4890" s="1" t="s">
        <v>44</v>
      </c>
      <c r="Y4890" s="1"/>
      <c r="Z4890" s="1"/>
      <c r="AA4890" s="11" cm="1">
        <f t="array" ref="AA4890">IF(ISBLANK(Y4890), 0, VINCentyInvDistance(F4890,G4890,Y4890,Z4890))</f>
        <v>0</v>
      </c>
      <c r="AB4890" s="1">
        <v>0</v>
      </c>
      <c r="AC4890" s="1">
        <v>8.1999999999999993</v>
      </c>
      <c r="AD4890" s="1">
        <v>4.0999999999999996</v>
      </c>
      <c r="AE4890" s="1">
        <v>412</v>
      </c>
      <c r="AF4890" s="1"/>
      <c r="AG4890" s="1" t="str">
        <f>TRIM(MID(SUBSTITUTE($H4890,",",REPT(" ",200)),(LEN($H4890)-LEN(SUBSTITUTE($H4890,",",""))-4)*200+1,200))</f>
        <v>Subangdaku</v>
      </c>
      <c r="AH4890" s="1" t="str">
        <f>TRIM(MID(SUBSTITUTE($H4890,",",REPT(" ",200)),(LEN($H4890)-LEN(SUBSTITUTE($H4890,",",""))-3)*200+1,200))</f>
        <v>Mandaue</v>
      </c>
      <c r="AI4890" s="1" t="str">
        <f>TRIM(MID(SUBSTITUTE($H4890,",",REPT(" ",200)),(LEN($H4890)-LEN(SUBSTITUTE($H4890,",",""))-2)*200+1,200))</f>
        <v>Central Visayas</v>
      </c>
      <c r="AJ4890" s="1" t="str">
        <f>TRIM(MID(SUBSTITUTE($H4890,",",REPT(" ",200)),(LEN($H4890)-LEN(SUBSTITUTE($H4890,",",""))-0)*200+1,200))</f>
        <v>Philippines</v>
      </c>
      <c r="AK4890" t="s">
        <v>17724</v>
      </c>
      <c r="AL4890" s="1">
        <v>4</v>
      </c>
      <c r="AM4890" s="1" t="s">
        <v>14828</v>
      </c>
    </row>
    <row r="4891" spans="1:39">
      <c r="A4891" s="1"/>
      <c r="B4891" s="1" t="s">
        <v>14829</v>
      </c>
      <c r="C4891" s="1" t="s">
        <v>16432</v>
      </c>
      <c r="D4891" s="3" t="str">
        <f ca="1">IFERROR(__xludf.DUMMYFUNCTION("PROPER(REGEXEXTRACT(B4867, ""(?:https?:\/\/)?(?:www\.)?([a-zA-Z0-9-]+)\.""))"),"Skyscanner")</f>
        <v>Skyscanner</v>
      </c>
      <c r="E4891" s="1" t="s">
        <v>14831</v>
      </c>
      <c r="F4891" s="1">
        <v>10.333629999999999</v>
      </c>
      <c r="G4891" s="1">
        <v>123.90770999999999</v>
      </c>
      <c r="H4891" s="1" t="s">
        <v>14832</v>
      </c>
      <c r="I4891" s="1" t="s">
        <v>2622</v>
      </c>
      <c r="J4891" s="1">
        <f>IF(K4891="URBAN",1,IF(K4891="SUBURBAN",2,IF(K4891="RURAL",3,"")))</f>
        <v>1</v>
      </c>
      <c r="K4891" s="1" t="s">
        <v>42</v>
      </c>
      <c r="L4891" s="18">
        <v>46082</v>
      </c>
      <c r="M4891" s="49">
        <v>0.625</v>
      </c>
      <c r="N4891" s="18">
        <v>46083</v>
      </c>
      <c r="O4891" s="56">
        <v>0.5</v>
      </c>
      <c r="P4891" s="31" t="str">
        <f>TEXT($L4891, "dddd")</f>
        <v>Sunday</v>
      </c>
      <c r="Q4891" s="66" t="s">
        <v>186</v>
      </c>
      <c r="R4891" s="66">
        <v>3629</v>
      </c>
      <c r="S4891" s="1" t="str">
        <f>IF(OR(MONTH(L4891)=12, MONTH(L4891)&lt;=5), "Dry Season", "Wet Season")</f>
        <v>Dry Season</v>
      </c>
      <c r="T4891" s="1">
        <v>1</v>
      </c>
      <c r="U4891" s="1">
        <v>0</v>
      </c>
      <c r="V4891" s="1">
        <v>0</v>
      </c>
      <c r="W4891" s="2">
        <f>IF(ISNUMBER(SEARCH("N/A", X4891)), 0, 1)</f>
        <v>0</v>
      </c>
      <c r="X4891" s="1" t="s">
        <v>44</v>
      </c>
      <c r="Y4891" s="1"/>
      <c r="Z4891" s="1"/>
      <c r="AA4891" s="11" cm="1">
        <f t="array" ref="AA4891">IF(ISBLANK(Y4891), 0, VINCentyInvDistance(F4891,G4891,Y4891,Z4891))</f>
        <v>0</v>
      </c>
      <c r="AB4891" s="1">
        <v>0</v>
      </c>
      <c r="AC4891" s="1">
        <v>8.6</v>
      </c>
      <c r="AD4891" s="1">
        <v>4.3</v>
      </c>
      <c r="AE4891" s="1">
        <v>26</v>
      </c>
      <c r="AF4891" s="1"/>
      <c r="AG4891" s="1" t="str">
        <f>TRIM(MID(SUBSTITUTE($H4891,",",REPT(" ",200)),(LEN($H4891)-LEN(SUBSTITUTE($H4891,",",""))-4)*200+1,200))</f>
        <v>Apas</v>
      </c>
      <c r="AH4891" s="1" t="str">
        <f>TRIM(MID(SUBSTITUTE($H4891,",",REPT(" ",200)),(LEN($H4891)-LEN(SUBSTITUTE($H4891,",",""))-3)*200+1,200))</f>
        <v>Cebu City</v>
      </c>
      <c r="AI4891" s="1" t="str">
        <f>TRIM(MID(SUBSTITUTE($H4891,",",REPT(" ",200)),(LEN($H4891)-LEN(SUBSTITUTE($H4891,",",""))-2)*200+1,200))</f>
        <v>Central Visayas</v>
      </c>
      <c r="AJ4891" s="1" t="str">
        <f>TRIM(MID(SUBSTITUTE($H4891,",",REPT(" ",200)),(LEN($H4891)-LEN(SUBSTITUTE($H4891,",",""))-0)*200+1,200))</f>
        <v>Philippines</v>
      </c>
      <c r="AK4891" t="s">
        <v>16463</v>
      </c>
      <c r="AL4891" s="1">
        <v>3</v>
      </c>
      <c r="AM4891" s="1" t="s">
        <v>14833</v>
      </c>
    </row>
    <row r="4892" spans="1:39" ht="13.5" customHeight="1">
      <c r="A4892" s="1"/>
      <c r="B4892" s="1" t="s">
        <v>14834</v>
      </c>
      <c r="C4892" s="1" t="s">
        <v>16433</v>
      </c>
      <c r="D4892" s="3" t="str">
        <f ca="1">IFERROR(__xludf.DUMMYFUNCTION("PROPER(REGEXEXTRACT(B4868, ""(?:https?:\/\/)?(?:www\.)?([a-zA-Z0-9-]+)\.""))"),"Skyscanner")</f>
        <v>Skyscanner</v>
      </c>
      <c r="E4892" s="1" t="s">
        <v>14836</v>
      </c>
      <c r="F4892" s="1">
        <v>10.312851999999999</v>
      </c>
      <c r="G4892" s="1">
        <v>123.893597</v>
      </c>
      <c r="H4892" s="1" t="s">
        <v>14837</v>
      </c>
      <c r="I4892" s="1" t="s">
        <v>2622</v>
      </c>
      <c r="J4892" s="1">
        <f>IF(K4892="URBAN",1,IF(K4892="SUBURBAN",2,IF(K4892="RURAL",3,"")))</f>
        <v>1</v>
      </c>
      <c r="K4892" s="1" t="s">
        <v>42</v>
      </c>
      <c r="L4892" s="18">
        <v>46082</v>
      </c>
      <c r="M4892" s="49">
        <v>0.58333333333333337</v>
      </c>
      <c r="N4892" s="18">
        <v>46083</v>
      </c>
      <c r="O4892" s="56">
        <v>0.5</v>
      </c>
      <c r="P4892" s="31" t="str">
        <f>TEXT($L4892, "dddd")</f>
        <v>Sunday</v>
      </c>
      <c r="Q4892" s="66" t="s">
        <v>1341</v>
      </c>
      <c r="R4892" s="66">
        <v>3547</v>
      </c>
      <c r="S4892" s="1" t="str">
        <f>IF(OR(MONTH(L4892)=12, MONTH(L4892)&lt;=5), "Dry Season", "Wet Season")</f>
        <v>Dry Season</v>
      </c>
      <c r="T4892" s="1">
        <v>1</v>
      </c>
      <c r="U4892" s="1">
        <v>0</v>
      </c>
      <c r="V4892" s="1">
        <v>0</v>
      </c>
      <c r="W4892" s="2">
        <f>IF(ISNUMBER(SEARCH("N/A", X4892)), 0, 1)</f>
        <v>0</v>
      </c>
      <c r="X4892" s="1" t="s">
        <v>44</v>
      </c>
      <c r="Y4892" s="1"/>
      <c r="Z4892" s="1"/>
      <c r="AA4892" s="11" cm="1">
        <f t="array" ref="AA4892">IF(ISBLANK(Y4892), 0, VINCentyInvDistance(F4892,G4892,Y4892,Z4892))</f>
        <v>0</v>
      </c>
      <c r="AB4892" s="1">
        <v>0</v>
      </c>
      <c r="AC4892" s="1">
        <v>9.8000000000000007</v>
      </c>
      <c r="AD4892" s="1">
        <v>4.9000000000000004</v>
      </c>
      <c r="AE4892" s="1">
        <v>271</v>
      </c>
      <c r="AF4892" s="1"/>
      <c r="AG4892" s="1" t="str">
        <f>TRIM(MID(SUBSTITUTE($H4892,",",REPT(" ",200)),(LEN($H4892)-LEN(SUBSTITUTE($H4892,",",""))-4)*200+1,200))</f>
        <v>Camputhaw</v>
      </c>
      <c r="AH4892" s="1" t="str">
        <f>TRIM(MID(SUBSTITUTE($H4892,",",REPT(" ",200)),(LEN($H4892)-LEN(SUBSTITUTE($H4892,",",""))-3)*200+1,200))</f>
        <v>Cebu City</v>
      </c>
      <c r="AI4892" s="1" t="str">
        <f>TRIM(MID(SUBSTITUTE($H4892,",",REPT(" ",200)),(LEN($H4892)-LEN(SUBSTITUTE($H4892,",",""))-2)*200+1,200))</f>
        <v>Central Visayas</v>
      </c>
      <c r="AJ4892" s="1" t="str">
        <f>TRIM(MID(SUBSTITUTE($H4892,",",REPT(" ",200)),(LEN($H4892)-LEN(SUBSTITUTE($H4892,",",""))-0)*200+1,200))</f>
        <v>Philippines</v>
      </c>
      <c r="AK4892" t="s">
        <v>16463</v>
      </c>
      <c r="AL4892" s="1">
        <v>3</v>
      </c>
      <c r="AM4892" s="1" t="s">
        <v>14838</v>
      </c>
    </row>
    <row r="4893" spans="1:39" ht="13.5" customHeight="1">
      <c r="A4893" s="1"/>
      <c r="B4893" s="1" t="s">
        <v>14839</v>
      </c>
      <c r="C4893" s="1" t="s">
        <v>16434</v>
      </c>
      <c r="D4893" s="3" t="str">
        <f ca="1">IFERROR(__xludf.DUMMYFUNCTION("PROPER(REGEXEXTRACT(B4869, ""(?:https?:\/\/)?(?:www\.)?([a-zA-Z0-9-]+)\.""))"),"Skyscanner")</f>
        <v>Skyscanner</v>
      </c>
      <c r="E4893" s="1" t="s">
        <v>14841</v>
      </c>
      <c r="F4893" s="1">
        <v>10.322608000000001</v>
      </c>
      <c r="G4893" s="1">
        <v>123.91387400000001</v>
      </c>
      <c r="H4893" s="1" t="s">
        <v>14842</v>
      </c>
      <c r="I4893" s="1" t="s">
        <v>2622</v>
      </c>
      <c r="J4893" s="1">
        <f>IF(K4893="URBAN",1,IF(K4893="SUBURBAN",2,IF(K4893="RURAL",3,"")))</f>
        <v>1</v>
      </c>
      <c r="K4893" s="1" t="s">
        <v>42</v>
      </c>
      <c r="L4893" s="18">
        <v>46082</v>
      </c>
      <c r="M4893" s="49">
        <v>0.58333333333333337</v>
      </c>
      <c r="N4893" s="18">
        <v>46083</v>
      </c>
      <c r="O4893" s="56">
        <v>0.5</v>
      </c>
      <c r="P4893" s="31" t="str">
        <f>TEXT($L4893, "dddd")</f>
        <v>Sunday</v>
      </c>
      <c r="Q4893" s="66" t="s">
        <v>207</v>
      </c>
      <c r="R4893" s="66">
        <v>2086</v>
      </c>
      <c r="S4893" s="1" t="str">
        <f>IF(OR(MONTH(L4893)=12, MONTH(L4893)&lt;=5), "Dry Season", "Wet Season")</f>
        <v>Dry Season</v>
      </c>
      <c r="T4893" s="1">
        <v>1</v>
      </c>
      <c r="U4893" s="1">
        <v>0</v>
      </c>
      <c r="V4893" s="1">
        <v>0</v>
      </c>
      <c r="W4893" s="2">
        <f>IF(ISNUMBER(SEARCH("N/A", X4893)), 0, 1)</f>
        <v>0</v>
      </c>
      <c r="X4893" s="1" t="s">
        <v>44</v>
      </c>
      <c r="Y4893" s="1"/>
      <c r="Z4893" s="1"/>
      <c r="AA4893" s="11" cm="1">
        <f t="array" ref="AA4893">IF(ISBLANK(Y4893), 0, VINCentyInvDistance(F4893,G4893,Y4893,Z4893))</f>
        <v>0</v>
      </c>
      <c r="AB4893" s="1">
        <v>0</v>
      </c>
      <c r="AC4893" s="1">
        <v>7.2</v>
      </c>
      <c r="AD4893" s="1">
        <v>3.6</v>
      </c>
      <c r="AE4893" s="1">
        <v>672</v>
      </c>
      <c r="AF4893" s="1"/>
      <c r="AG4893" s="1" t="str">
        <f>TRIM(MID(SUBSTITUTE($H4893,",",REPT(" ",200)),(LEN($H4893)-LEN(SUBSTITUTE($H4893,",",""))-4)*200+1,200))</f>
        <v>Kasambagan</v>
      </c>
      <c r="AH4893" s="1" t="str">
        <f>TRIM(MID(SUBSTITUTE($H4893,",",REPT(" ",200)),(LEN($H4893)-LEN(SUBSTITUTE($H4893,",",""))-3)*200+1,200))</f>
        <v>Cebu City</v>
      </c>
      <c r="AI4893" s="1" t="str">
        <f>TRIM(MID(SUBSTITUTE($H4893,",",REPT(" ",200)),(LEN($H4893)-LEN(SUBSTITUTE($H4893,",",""))-2)*200+1,200))</f>
        <v>Central Visayas</v>
      </c>
      <c r="AJ4893" s="1" t="str">
        <f>TRIM(MID(SUBSTITUTE($H4893,",",REPT(" ",200)),(LEN($H4893)-LEN(SUBSTITUTE($H4893,",",""))-0)*200+1,200))</f>
        <v>Philippines</v>
      </c>
      <c r="AK4893" t="s">
        <v>16463</v>
      </c>
      <c r="AL4893" s="1">
        <v>3</v>
      </c>
      <c r="AM4893" s="1" t="s">
        <v>14843</v>
      </c>
    </row>
    <row r="4894" spans="1:39" ht="13.5" customHeight="1">
      <c r="A4894" s="1"/>
      <c r="B4894" s="1" t="s">
        <v>14844</v>
      </c>
      <c r="C4894" s="1" t="s">
        <v>16435</v>
      </c>
      <c r="D4894" s="3" t="str">
        <f ca="1">IFERROR(__xludf.DUMMYFUNCTION("PROPER(REGEXEXTRACT(B4870, ""(?:https?:\/\/)?(?:www\.)?([a-zA-Z0-9-]+)\.""))"),"Skyscanner")</f>
        <v>Skyscanner</v>
      </c>
      <c r="E4894" s="1" t="s">
        <v>14846</v>
      </c>
      <c r="F4894" s="1">
        <v>10.310890000000001</v>
      </c>
      <c r="G4894" s="1">
        <v>123.89758</v>
      </c>
      <c r="H4894" s="1" t="s">
        <v>14847</v>
      </c>
      <c r="I4894" s="1" t="s">
        <v>2622</v>
      </c>
      <c r="J4894" s="1">
        <f>IF(K4894="URBAN",1,IF(K4894="SUBURBAN",2,IF(K4894="RURAL",3,"")))</f>
        <v>1</v>
      </c>
      <c r="K4894" s="1" t="s">
        <v>42</v>
      </c>
      <c r="L4894" s="18">
        <v>46082</v>
      </c>
      <c r="M4894" s="49">
        <v>0.58333333333333337</v>
      </c>
      <c r="N4894" s="18">
        <v>46083</v>
      </c>
      <c r="O4894" s="56">
        <v>0.54166666666666663</v>
      </c>
      <c r="P4894" s="31" t="str">
        <f>TEXT($L4894, "dddd")</f>
        <v>Sunday</v>
      </c>
      <c r="Q4894" s="66" t="s">
        <v>43</v>
      </c>
      <c r="R4894" s="66">
        <v>1612</v>
      </c>
      <c r="S4894" s="1" t="str">
        <f>IF(OR(MONTH(L4894)=12, MONTH(L4894)&lt;=5), "Dry Season", "Wet Season")</f>
        <v>Dry Season</v>
      </c>
      <c r="T4894" s="1">
        <v>1</v>
      </c>
      <c r="U4894" s="1">
        <v>0</v>
      </c>
      <c r="V4894" s="1">
        <v>0</v>
      </c>
      <c r="W4894" s="2">
        <f>IF(ISNUMBER(SEARCH("N/A", X4894)), 0, 1)</f>
        <v>0</v>
      </c>
      <c r="X4894" s="1" t="s">
        <v>44</v>
      </c>
      <c r="Y4894" s="1"/>
      <c r="Z4894" s="1"/>
      <c r="AA4894" s="11" cm="1">
        <f t="array" ref="AA4894">IF(ISBLANK(Y4894), 0, VINCentyInvDistance(F4894,G4894,Y4894,Z4894))</f>
        <v>0</v>
      </c>
      <c r="AB4894" s="1">
        <v>0</v>
      </c>
      <c r="AC4894" s="1">
        <v>6</v>
      </c>
      <c r="AD4894" s="1">
        <v>3</v>
      </c>
      <c r="AE4894" s="1">
        <v>1</v>
      </c>
      <c r="AF4894" s="1"/>
      <c r="AG4894" s="1" t="str">
        <f>TRIM(MID(SUBSTITUTE($H4894,",",REPT(" ",200)),(LEN($H4894)-LEN(SUBSTITUTE($H4894,",",""))-4)*200+1,200))</f>
        <v>Camputhaw</v>
      </c>
      <c r="AH4894" s="1" t="str">
        <f>TRIM(MID(SUBSTITUTE($H4894,",",REPT(" ",200)),(LEN($H4894)-LEN(SUBSTITUTE($H4894,",",""))-3)*200+1,200))</f>
        <v>Cebu City</v>
      </c>
      <c r="AI4894" s="1" t="str">
        <f>TRIM(MID(SUBSTITUTE($H4894,",",REPT(" ",200)),(LEN($H4894)-LEN(SUBSTITUTE($H4894,",",""))-2)*200+1,200))</f>
        <v>Central Visayas</v>
      </c>
      <c r="AJ4894" s="1" t="str">
        <f>TRIM(MID(SUBSTITUTE($H4894,",",REPT(" ",200)),(LEN($H4894)-LEN(SUBSTITUTE($H4894,",",""))-0)*200+1,200))</f>
        <v>Philippines</v>
      </c>
      <c r="AK4894" t="s">
        <v>16463</v>
      </c>
      <c r="AL4894" s="1">
        <v>5</v>
      </c>
      <c r="AM4894" s="1" t="s">
        <v>14848</v>
      </c>
    </row>
    <row r="4895" spans="1:39" ht="13.5" customHeight="1">
      <c r="A4895" s="1"/>
      <c r="B4895" s="1" t="s">
        <v>14849</v>
      </c>
      <c r="C4895" s="1" t="s">
        <v>16436</v>
      </c>
      <c r="D4895" s="3" t="str">
        <f ca="1">IFERROR(__xludf.DUMMYFUNCTION("PROPER(REGEXEXTRACT(B4871, ""(?:https?:\/\/)?(?:www\.)?([a-zA-Z0-9-]+)\.""))"),"Skyscanner")</f>
        <v>Skyscanner</v>
      </c>
      <c r="E4895" s="1" t="s">
        <v>14851</v>
      </c>
      <c r="F4895" s="1">
        <v>10.304869999999999</v>
      </c>
      <c r="G4895" s="1">
        <v>123.89825999999999</v>
      </c>
      <c r="H4895" s="1" t="s">
        <v>14852</v>
      </c>
      <c r="I4895" s="1" t="s">
        <v>2622</v>
      </c>
      <c r="J4895" s="1">
        <f>IF(K4895="URBAN",1,IF(K4895="SUBURBAN",2,IF(K4895="RURAL",3,"")))</f>
        <v>1</v>
      </c>
      <c r="K4895" s="1" t="s">
        <v>42</v>
      </c>
      <c r="L4895" s="18">
        <v>46082</v>
      </c>
      <c r="M4895" s="49">
        <v>0.58333333333333337</v>
      </c>
      <c r="N4895" s="18">
        <v>46083</v>
      </c>
      <c r="O4895" s="56">
        <v>0.5</v>
      </c>
      <c r="P4895" s="31" t="str">
        <f>TEXT($L4895, "dddd")</f>
        <v>Sunday</v>
      </c>
      <c r="Q4895" s="66" t="s">
        <v>1341</v>
      </c>
      <c r="R4895" s="66">
        <v>1492</v>
      </c>
      <c r="S4895" s="1" t="str">
        <f>IF(OR(MONTH(L4895)=12, MONTH(L4895)&lt;=5), "Dry Season", "Wet Season")</f>
        <v>Dry Season</v>
      </c>
      <c r="T4895" s="1">
        <v>1</v>
      </c>
      <c r="U4895" s="1">
        <v>0</v>
      </c>
      <c r="V4895" s="1">
        <v>0</v>
      </c>
      <c r="W4895" s="2">
        <f>IF(ISNUMBER(SEARCH("N/A", X4895)), 0, 1)</f>
        <v>0</v>
      </c>
      <c r="X4895" s="1" t="s">
        <v>44</v>
      </c>
      <c r="Y4895" s="1"/>
      <c r="Z4895" s="1"/>
      <c r="AA4895" s="11" cm="1">
        <f t="array" ref="AA4895">IF(ISBLANK(Y4895), 0, VINCentyInvDistance(F4895,G4895,Y4895,Z4895))</f>
        <v>0</v>
      </c>
      <c r="AB4895" s="1">
        <v>0</v>
      </c>
      <c r="AC4895" s="1">
        <v>7.2</v>
      </c>
      <c r="AD4895" s="1">
        <v>3.6</v>
      </c>
      <c r="AE4895" s="1">
        <v>102</v>
      </c>
      <c r="AF4895" s="1"/>
      <c r="AG4895" s="1" t="str">
        <f>TRIM(MID(SUBSTITUTE($H4895,",",REPT(" ",200)),(LEN($H4895)-LEN(SUBSTITUTE($H4895,",",""))-4)*200+1,200))</f>
        <v>Cogon Ramos</v>
      </c>
      <c r="AH4895" s="1" t="str">
        <f>TRIM(MID(SUBSTITUTE($H4895,",",REPT(" ",200)),(LEN($H4895)-LEN(SUBSTITUTE($H4895,",",""))-3)*200+1,200))</f>
        <v>Cebu City</v>
      </c>
      <c r="AI4895" s="1" t="str">
        <f>TRIM(MID(SUBSTITUTE($H4895,",",REPT(" ",200)),(LEN($H4895)-LEN(SUBSTITUTE($H4895,",",""))-2)*200+1,200))</f>
        <v>Central Visayas</v>
      </c>
      <c r="AJ4895" s="1" t="str">
        <f>TRIM(MID(SUBSTITUTE($H4895,",",REPT(" ",200)),(LEN($H4895)-LEN(SUBSTITUTE($H4895,",",""))-0)*200+1,200))</f>
        <v>Philippines</v>
      </c>
      <c r="AK4895" t="s">
        <v>17724</v>
      </c>
      <c r="AL4895" s="1">
        <v>2</v>
      </c>
      <c r="AM4895" s="1" t="s">
        <v>14853</v>
      </c>
    </row>
    <row r="4896" spans="1:39" ht="13.5" customHeight="1">
      <c r="A4896" s="1"/>
      <c r="B4896" s="1" t="s">
        <v>14854</v>
      </c>
      <c r="C4896" s="1" t="s">
        <v>16437</v>
      </c>
      <c r="D4896" s="3" t="str">
        <f ca="1">IFERROR(__xludf.DUMMYFUNCTION("PROPER(REGEXEXTRACT(B4872, ""(?:https?:\/\/)?(?:www\.)?([a-zA-Z0-9-]+)\.""))"),"Skyscanner")</f>
        <v>Skyscanner</v>
      </c>
      <c r="E4896" s="1" t="s">
        <v>14856</v>
      </c>
      <c r="F4896" s="1">
        <v>10.320261</v>
      </c>
      <c r="G4896" s="1">
        <v>123.90307900000001</v>
      </c>
      <c r="H4896" s="1" t="s">
        <v>14857</v>
      </c>
      <c r="I4896" s="1" t="s">
        <v>2622</v>
      </c>
      <c r="J4896" s="1">
        <f>IF(K4896="URBAN",1,IF(K4896="SUBURBAN",2,IF(K4896="RURAL",3,"")))</f>
        <v>1</v>
      </c>
      <c r="K4896" s="1" t="s">
        <v>42</v>
      </c>
      <c r="L4896" s="18">
        <v>46082</v>
      </c>
      <c r="M4896" s="49">
        <v>0.625</v>
      </c>
      <c r="N4896" s="18">
        <v>46083</v>
      </c>
      <c r="O4896" s="56">
        <v>0.5</v>
      </c>
      <c r="P4896" s="31" t="str">
        <f>TEXT($L4896, "dddd")</f>
        <v>Sunday</v>
      </c>
      <c r="Q4896" s="66" t="s">
        <v>43</v>
      </c>
      <c r="R4896" s="66">
        <v>2843</v>
      </c>
      <c r="S4896" s="1" t="str">
        <f>IF(OR(MONTH(L4896)=12, MONTH(L4896)&lt;=5), "Dry Season", "Wet Season")</f>
        <v>Dry Season</v>
      </c>
      <c r="T4896" s="1">
        <v>1</v>
      </c>
      <c r="U4896" s="1">
        <v>0</v>
      </c>
      <c r="V4896" s="1">
        <v>0</v>
      </c>
      <c r="W4896" s="2">
        <f>IF(ISNUMBER(SEARCH("N/A", X4896)), 0, 1)</f>
        <v>0</v>
      </c>
      <c r="X4896" s="1" t="s">
        <v>44</v>
      </c>
      <c r="Y4896" s="1"/>
      <c r="Z4896" s="1"/>
      <c r="AA4896" s="11" cm="1">
        <f t="array" ref="AA4896">IF(ISBLANK(Y4896), 0, VINCentyInvDistance(F4896,G4896,Y4896,Z4896))</f>
        <v>0</v>
      </c>
      <c r="AB4896" s="1">
        <v>0</v>
      </c>
      <c r="AC4896" s="1">
        <v>7.4</v>
      </c>
      <c r="AD4896" s="1">
        <v>0</v>
      </c>
      <c r="AE4896" s="1">
        <v>1245</v>
      </c>
      <c r="AF4896" s="1"/>
      <c r="AG4896" s="1" t="str">
        <f>TRIM(MID(SUBSTITUTE($H4896,",",REPT(" ",200)),(LEN($H4896)-LEN(SUBSTITUTE($H4896,",",""))-4)*200+1,200))</f>
        <v>Luz</v>
      </c>
      <c r="AH4896" s="1" t="str">
        <f>TRIM(MID(SUBSTITUTE($H4896,",",REPT(" ",200)),(LEN($H4896)-LEN(SUBSTITUTE($H4896,",",""))-3)*200+1,200))</f>
        <v>Cebu City</v>
      </c>
      <c r="AI4896" s="1" t="str">
        <f>TRIM(MID(SUBSTITUTE($H4896,",",REPT(" ",200)),(LEN($H4896)-LEN(SUBSTITUTE($H4896,",",""))-2)*200+1,200))</f>
        <v>Central Visayas</v>
      </c>
      <c r="AJ4896" s="1" t="str">
        <f>TRIM(MID(SUBSTITUTE($H4896,",",REPT(" ",200)),(LEN($H4896)-LEN(SUBSTITUTE($H4896,",",""))-0)*200+1,200))</f>
        <v>Philippines</v>
      </c>
      <c r="AK4896" t="s">
        <v>16463</v>
      </c>
      <c r="AL4896" s="1">
        <v>3</v>
      </c>
      <c r="AM4896" s="1" t="s">
        <v>14858</v>
      </c>
    </row>
    <row r="4897" spans="1:39" ht="13.5" customHeight="1">
      <c r="A4897" s="1"/>
      <c r="B4897" s="1" t="s">
        <v>14859</v>
      </c>
      <c r="C4897" s="1" t="s">
        <v>16438</v>
      </c>
      <c r="D4897" s="3" t="str">
        <f ca="1">IFERROR(__xludf.DUMMYFUNCTION("PROPER(REGEXEXTRACT(B4873, ""(?:https?:\/\/)?(?:www\.)?([a-zA-Z0-9-]+)\.""))"),"Skyscanner")</f>
        <v>Skyscanner</v>
      </c>
      <c r="E4897" s="1" t="s">
        <v>14861</v>
      </c>
      <c r="F4897" s="1">
        <v>10.317318999999999</v>
      </c>
      <c r="G4897" s="1">
        <v>123.893422</v>
      </c>
      <c r="H4897" s="1" t="s">
        <v>14862</v>
      </c>
      <c r="I4897" s="1" t="s">
        <v>2622</v>
      </c>
      <c r="J4897" s="1">
        <f>IF(K4897="URBAN",1,IF(K4897="SUBURBAN",2,IF(K4897="RURAL",3,"")))</f>
        <v>1</v>
      </c>
      <c r="K4897" s="1" t="s">
        <v>42</v>
      </c>
      <c r="L4897" s="18">
        <v>46082</v>
      </c>
      <c r="M4897" s="49">
        <v>0.58333333333333337</v>
      </c>
      <c r="N4897" s="18">
        <v>46083</v>
      </c>
      <c r="O4897" s="56">
        <v>0.5</v>
      </c>
      <c r="P4897" s="31" t="str">
        <f>TEXT($L4897, "dddd")</f>
        <v>Sunday</v>
      </c>
      <c r="Q4897" s="66" t="s">
        <v>207</v>
      </c>
      <c r="R4897" s="66">
        <v>4863</v>
      </c>
      <c r="S4897" s="1" t="str">
        <f>IF(OR(MONTH(L4897)=12, MONTH(L4897)&lt;=5), "Dry Season", "Wet Season")</f>
        <v>Dry Season</v>
      </c>
      <c r="T4897" s="1">
        <v>1</v>
      </c>
      <c r="U4897" s="1">
        <v>0</v>
      </c>
      <c r="V4897" s="1">
        <v>0</v>
      </c>
      <c r="W4897" s="2">
        <f>IF(ISNUMBER(SEARCH("N/A", X4897)), 0, 1)</f>
        <v>0</v>
      </c>
      <c r="X4897" s="1" t="s">
        <v>44</v>
      </c>
      <c r="Y4897" s="1"/>
      <c r="Z4897" s="1"/>
      <c r="AA4897" s="11" cm="1">
        <f t="array" ref="AA4897">IF(ISBLANK(Y4897), 0, VINCentyInvDistance(F4897,G4897,Y4897,Z4897))</f>
        <v>0</v>
      </c>
      <c r="AB4897" s="1">
        <v>0</v>
      </c>
      <c r="AC4897" s="1">
        <v>8.4</v>
      </c>
      <c r="AD4897" s="1">
        <v>4.2</v>
      </c>
      <c r="AE4897" s="1">
        <v>1288</v>
      </c>
      <c r="AF4897" s="1"/>
      <c r="AG4897" s="1" t="str">
        <f>TRIM(MID(SUBSTITUTE($H4897,",",REPT(" ",200)),(LEN($H4897)-LEN(SUBSTITUTE($H4897,",",""))-4)*200+1,200))</f>
        <v>Camputhaw</v>
      </c>
      <c r="AH4897" s="1" t="str">
        <f>TRIM(MID(SUBSTITUTE($H4897,",",REPT(" ",200)),(LEN($H4897)-LEN(SUBSTITUTE($H4897,",",""))-3)*200+1,200))</f>
        <v>Cebu City</v>
      </c>
      <c r="AI4897" s="1" t="str">
        <f>TRIM(MID(SUBSTITUTE($H4897,",",REPT(" ",200)),(LEN($H4897)-LEN(SUBSTITUTE($H4897,",",""))-2)*200+1,200))</f>
        <v>Central Visayas</v>
      </c>
      <c r="AJ4897" s="1" t="str">
        <f>TRIM(MID(SUBSTITUTE($H4897,",",REPT(" ",200)),(LEN($H4897)-LEN(SUBSTITUTE($H4897,",",""))-0)*200+1,200))</f>
        <v>Philippines</v>
      </c>
      <c r="AK4897" t="s">
        <v>16463</v>
      </c>
      <c r="AL4897" s="1">
        <v>4</v>
      </c>
      <c r="AM4897" s="1" t="s">
        <v>14863</v>
      </c>
    </row>
    <row r="4898" spans="1:39" ht="13.5" customHeight="1">
      <c r="A4898" s="1"/>
      <c r="B4898" s="1" t="s">
        <v>14864</v>
      </c>
      <c r="C4898" s="1" t="s">
        <v>16439</v>
      </c>
      <c r="D4898" s="3" t="str">
        <f ca="1">IFERROR(__xludf.DUMMYFUNCTION("PROPER(REGEXEXTRACT(B4874, ""(?:https?:\/\/)?(?:www\.)?([a-zA-Z0-9-]+)\.""))"),"Skyscanner")</f>
        <v>Skyscanner</v>
      </c>
      <c r="E4898" s="1" t="s">
        <v>14866</v>
      </c>
      <c r="F4898" s="1">
        <v>10.310840000000001</v>
      </c>
      <c r="G4898" s="1">
        <v>123.89725</v>
      </c>
      <c r="H4898" s="1" t="s">
        <v>14847</v>
      </c>
      <c r="I4898" s="1" t="s">
        <v>2622</v>
      </c>
      <c r="J4898" s="1">
        <f>IF(K4898="URBAN",1,IF(K4898="SUBURBAN",2,IF(K4898="RURAL",3,"")))</f>
        <v>1</v>
      </c>
      <c r="K4898" s="1" t="s">
        <v>42</v>
      </c>
      <c r="L4898" s="18">
        <v>46082</v>
      </c>
      <c r="M4898" s="49">
        <v>0.625</v>
      </c>
      <c r="N4898" s="18">
        <v>46083</v>
      </c>
      <c r="O4898" s="56">
        <v>0.5</v>
      </c>
      <c r="P4898" s="31" t="str">
        <f>TEXT($L4898, "dddd")</f>
        <v>Sunday</v>
      </c>
      <c r="Q4898" s="66" t="s">
        <v>43</v>
      </c>
      <c r="R4898" s="66">
        <v>1895</v>
      </c>
      <c r="S4898" s="1" t="str">
        <f>IF(OR(MONTH(L4898)=12, MONTH(L4898)&lt;=5), "Dry Season", "Wet Season")</f>
        <v>Dry Season</v>
      </c>
      <c r="T4898" s="1">
        <v>1</v>
      </c>
      <c r="U4898" s="1">
        <v>0</v>
      </c>
      <c r="V4898" s="1">
        <v>0</v>
      </c>
      <c r="W4898" s="2">
        <f>IF(ISNUMBER(SEARCH("N/A", X4898)), 0, 1)</f>
        <v>0</v>
      </c>
      <c r="X4898" s="1" t="s">
        <v>44</v>
      </c>
      <c r="Y4898" s="1"/>
      <c r="Z4898" s="1"/>
      <c r="AA4898" s="11" cm="1">
        <f t="array" ref="AA4898">IF(ISBLANK(Y4898), 0, VINCentyInvDistance(F4898,G4898,Y4898,Z4898))</f>
        <v>0</v>
      </c>
      <c r="AB4898" s="1">
        <v>0</v>
      </c>
      <c r="AC4898" s="1">
        <v>0</v>
      </c>
      <c r="AD4898" s="1">
        <v>0</v>
      </c>
      <c r="AE4898" s="1"/>
      <c r="AF4898" s="1"/>
      <c r="AG4898" s="1" t="str">
        <f>TRIM(MID(SUBSTITUTE($H4898,",",REPT(" ",200)),(LEN($H4898)-LEN(SUBSTITUTE($H4898,",",""))-4)*200+1,200))</f>
        <v>Camputhaw</v>
      </c>
      <c r="AH4898" s="1" t="str">
        <f>TRIM(MID(SUBSTITUTE($H4898,",",REPT(" ",200)),(LEN($H4898)-LEN(SUBSTITUTE($H4898,",",""))-3)*200+1,200))</f>
        <v>Cebu City</v>
      </c>
      <c r="AI4898" s="1" t="str">
        <f>TRIM(MID(SUBSTITUTE($H4898,",",REPT(" ",200)),(LEN($H4898)-LEN(SUBSTITUTE($H4898,",",""))-2)*200+1,200))</f>
        <v>Central Visayas</v>
      </c>
      <c r="AJ4898" s="1" t="str">
        <f>TRIM(MID(SUBSTITUTE($H4898,",",REPT(" ",200)),(LEN($H4898)-LEN(SUBSTITUTE($H4898,",",""))-0)*200+1,200))</f>
        <v>Philippines</v>
      </c>
      <c r="AK4898" t="s">
        <v>16463</v>
      </c>
      <c r="AL4898" s="1">
        <v>3</v>
      </c>
      <c r="AM4898" s="1" t="s">
        <v>14867</v>
      </c>
    </row>
    <row r="4899" spans="1:39" ht="13.5" customHeight="1">
      <c r="A4899" s="1"/>
      <c r="B4899" s="1" t="s">
        <v>14868</v>
      </c>
      <c r="C4899" s="1" t="s">
        <v>16440</v>
      </c>
      <c r="D4899" s="3" t="str">
        <f ca="1">IFERROR(__xludf.DUMMYFUNCTION("PROPER(REGEXEXTRACT(B4875, ""(?:https?:\/\/)?(?:www\.)?([a-zA-Z0-9-]+)\.""))"),"Skyscanner")</f>
        <v>Skyscanner</v>
      </c>
      <c r="E4899" s="1" t="s">
        <v>14870</v>
      </c>
      <c r="F4899" s="1">
        <v>10.31366</v>
      </c>
      <c r="G4899" s="1">
        <v>123.8929</v>
      </c>
      <c r="H4899" s="1" t="s">
        <v>14871</v>
      </c>
      <c r="I4899" s="1" t="s">
        <v>2622</v>
      </c>
      <c r="J4899" s="1">
        <f>IF(K4899="URBAN",1,IF(K4899="SUBURBAN",2,IF(K4899="RURAL",3,"")))</f>
        <v>1</v>
      </c>
      <c r="K4899" s="1" t="s">
        <v>42</v>
      </c>
      <c r="L4899" s="18">
        <v>46082</v>
      </c>
      <c r="M4899" s="49">
        <v>0.625</v>
      </c>
      <c r="N4899" s="18">
        <v>46083</v>
      </c>
      <c r="O4899" s="56">
        <v>0.5</v>
      </c>
      <c r="P4899" s="31" t="str">
        <f>TEXT($L4899, "dddd")</f>
        <v>Sunday</v>
      </c>
      <c r="Q4899" s="66" t="s">
        <v>43</v>
      </c>
      <c r="R4899" s="66">
        <v>4245</v>
      </c>
      <c r="S4899" s="1" t="str">
        <f>IF(OR(MONTH(L4899)=12, MONTH(L4899)&lt;=5), "Dry Season", "Wet Season")</f>
        <v>Dry Season</v>
      </c>
      <c r="T4899" s="1">
        <v>1</v>
      </c>
      <c r="U4899" s="1">
        <v>0</v>
      </c>
      <c r="V4899" s="1">
        <v>0</v>
      </c>
      <c r="W4899" s="2">
        <f>IF(ISNUMBER(SEARCH("N/A", X4899)), 0, 1)</f>
        <v>0</v>
      </c>
      <c r="X4899" s="1" t="s">
        <v>44</v>
      </c>
      <c r="Y4899" s="1"/>
      <c r="Z4899" s="1"/>
      <c r="AA4899" s="11" cm="1">
        <f t="array" ref="AA4899">IF(ISBLANK(Y4899), 0, VINCentyInvDistance(F4899,G4899,Y4899,Z4899))</f>
        <v>0</v>
      </c>
      <c r="AB4899" s="1">
        <v>0</v>
      </c>
      <c r="AC4899" s="1">
        <v>8.8000000000000007</v>
      </c>
      <c r="AD4899" s="1">
        <v>0</v>
      </c>
      <c r="AE4899" s="1">
        <v>456</v>
      </c>
      <c r="AF4899" s="1"/>
      <c r="AG4899" s="1" t="str">
        <f>TRIM(MID(SUBSTITUTE($H4899,",",REPT(" ",200)),(LEN($H4899)-LEN(SUBSTITUTE($H4899,",",""))-4)*200+1,200))</f>
        <v>Camputhaw</v>
      </c>
      <c r="AH4899" s="1" t="str">
        <f>TRIM(MID(SUBSTITUTE($H4899,",",REPT(" ",200)),(LEN($H4899)-LEN(SUBSTITUTE($H4899,",",""))-3)*200+1,200))</f>
        <v>Cebu City</v>
      </c>
      <c r="AI4899" s="1" t="str">
        <f>TRIM(MID(SUBSTITUTE($H4899,",",REPT(" ",200)),(LEN($H4899)-LEN(SUBSTITUTE($H4899,",",""))-2)*200+1,200))</f>
        <v>Central Visayas</v>
      </c>
      <c r="AJ4899" s="1" t="str">
        <f>TRIM(MID(SUBSTITUTE($H4899,",",REPT(" ",200)),(LEN($H4899)-LEN(SUBSTITUTE($H4899,",",""))-0)*200+1,200))</f>
        <v>Philippines</v>
      </c>
      <c r="AK4899" t="s">
        <v>16463</v>
      </c>
      <c r="AL4899" s="1">
        <v>3</v>
      </c>
      <c r="AM4899" s="1" t="s">
        <v>14872</v>
      </c>
    </row>
    <row r="4900" spans="1:39" ht="13.5" customHeight="1">
      <c r="A4900" s="1"/>
      <c r="B4900" s="1" t="s">
        <v>14873</v>
      </c>
      <c r="C4900" s="1" t="s">
        <v>16441</v>
      </c>
      <c r="D4900" s="3" t="str">
        <f ca="1">IFERROR(__xludf.DUMMYFUNCTION("PROPER(REGEXEXTRACT(B4876, ""(?:https?:\/\/)?(?:www\.)?([a-zA-Z0-9-]+)\.""))"),"Skyscanner")</f>
        <v>Skyscanner</v>
      </c>
      <c r="E4900" s="1" t="s">
        <v>14875</v>
      </c>
      <c r="F4900" s="1">
        <v>10.317755999999999</v>
      </c>
      <c r="G4900" s="1">
        <v>123.902491</v>
      </c>
      <c r="H4900" s="1" t="s">
        <v>14876</v>
      </c>
      <c r="I4900" s="1" t="s">
        <v>2622</v>
      </c>
      <c r="J4900" s="1">
        <f>IF(K4900="URBAN",1,IF(K4900="SUBURBAN",2,IF(K4900="RURAL",3,"")))</f>
        <v>1</v>
      </c>
      <c r="K4900" s="1" t="s">
        <v>42</v>
      </c>
      <c r="L4900" s="18">
        <v>46082</v>
      </c>
      <c r="M4900" s="49">
        <v>0.58333333333333337</v>
      </c>
      <c r="N4900" s="18">
        <v>46083</v>
      </c>
      <c r="O4900" s="56">
        <v>0.5</v>
      </c>
      <c r="P4900" s="31" t="str">
        <f>TEXT($L4900, "dddd")</f>
        <v>Sunday</v>
      </c>
      <c r="Q4900" s="66" t="s">
        <v>1341</v>
      </c>
      <c r="R4900" s="66">
        <v>1756</v>
      </c>
      <c r="S4900" s="1" t="str">
        <f>IF(OR(MONTH(L4900)=12, MONTH(L4900)&lt;=5), "Dry Season", "Wet Season")</f>
        <v>Dry Season</v>
      </c>
      <c r="T4900" s="1">
        <v>1</v>
      </c>
      <c r="U4900" s="1">
        <v>0</v>
      </c>
      <c r="V4900" s="1">
        <v>0</v>
      </c>
      <c r="W4900" s="2">
        <f>IF(ISNUMBER(SEARCH("N/A", X4900)), 0, 1)</f>
        <v>0</v>
      </c>
      <c r="X4900" s="1" t="s">
        <v>44</v>
      </c>
      <c r="Y4900" s="1"/>
      <c r="Z4900" s="1"/>
      <c r="AA4900" s="11" cm="1">
        <f t="array" ref="AA4900">IF(ISBLANK(Y4900), 0, VINCentyInvDistance(F4900,G4900,Y4900,Z4900))</f>
        <v>0</v>
      </c>
      <c r="AB4900" s="1">
        <v>0</v>
      </c>
      <c r="AC4900" s="1">
        <v>8</v>
      </c>
      <c r="AD4900" s="1">
        <v>4</v>
      </c>
      <c r="AE4900" s="1">
        <v>1654</v>
      </c>
      <c r="AF4900" s="1"/>
      <c r="AG4900" s="1" t="str">
        <f>TRIM(MID(SUBSTITUTE($H4900,",",REPT(" ",200)),(LEN($H4900)-LEN(SUBSTITUTE($H4900,",",""))-4)*200+1,200))</f>
        <v>Camputhaw</v>
      </c>
      <c r="AH4900" s="1" t="str">
        <f>TRIM(MID(SUBSTITUTE($H4900,",",REPT(" ",200)),(LEN($H4900)-LEN(SUBSTITUTE($H4900,",",""))-3)*200+1,200))</f>
        <v>Cebu City</v>
      </c>
      <c r="AI4900" s="1" t="str">
        <f>TRIM(MID(SUBSTITUTE($H4900,",",REPT(" ",200)),(LEN($H4900)-LEN(SUBSTITUTE($H4900,",",""))-2)*200+1,200))</f>
        <v>Central Visayas</v>
      </c>
      <c r="AJ4900" s="1" t="str">
        <f>TRIM(MID(SUBSTITUTE($H4900,",",REPT(" ",200)),(LEN($H4900)-LEN(SUBSTITUTE($H4900,",",""))-0)*200+1,200))</f>
        <v>Philippines</v>
      </c>
      <c r="AK4900" t="s">
        <v>17724</v>
      </c>
      <c r="AL4900" s="1">
        <v>3</v>
      </c>
      <c r="AM4900" s="1" t="s">
        <v>14878</v>
      </c>
    </row>
    <row r="4901" spans="1:39" ht="13.5" customHeight="1">
      <c r="A4901" s="1"/>
      <c r="B4901" s="1" t="s">
        <v>14903</v>
      </c>
      <c r="C4901" s="1" t="s">
        <v>16442</v>
      </c>
      <c r="D4901" s="3" t="str">
        <f ca="1">IFERROR(__xludf.DUMMYFUNCTION("PROPER(REGEXEXTRACT(B4877, ""(?:https?:\/\/)?(?:www\.)?([a-zA-Z0-9-]+)\.""))"),"Skyscanner")</f>
        <v>Skyscanner</v>
      </c>
      <c r="E4901" s="1" t="s">
        <v>14905</v>
      </c>
      <c r="F4901" s="1">
        <v>10.33281</v>
      </c>
      <c r="G4901" s="1">
        <v>123.90907</v>
      </c>
      <c r="H4901" s="1" t="s">
        <v>14906</v>
      </c>
      <c r="I4901" s="1" t="s">
        <v>2622</v>
      </c>
      <c r="J4901" s="1">
        <f>IF(K4901="URBAN",1,IF(K4901="SUBURBAN",2,IF(K4901="RURAL",3,"")))</f>
        <v>1</v>
      </c>
      <c r="K4901" s="1" t="s">
        <v>42</v>
      </c>
      <c r="L4901" s="18">
        <v>46082</v>
      </c>
      <c r="M4901" s="49">
        <v>0.58333333333333337</v>
      </c>
      <c r="N4901" s="18">
        <v>46083</v>
      </c>
      <c r="O4901" s="56">
        <v>0.54166666666666663</v>
      </c>
      <c r="P4901" s="31" t="str">
        <f>TEXT($L4901, "dddd")</f>
        <v>Sunday</v>
      </c>
      <c r="Q4901" s="66" t="s">
        <v>43</v>
      </c>
      <c r="R4901" s="66">
        <v>0</v>
      </c>
      <c r="S4901" s="1" t="str">
        <f>IF(OR(MONTH(L4901)=12, MONTH(L4901)&lt;=5), "Dry Season", "Wet Season")</f>
        <v>Dry Season</v>
      </c>
      <c r="T4901" s="1">
        <v>1</v>
      </c>
      <c r="U4901" s="1">
        <v>0</v>
      </c>
      <c r="V4901" s="1">
        <v>0</v>
      </c>
      <c r="W4901" s="2">
        <f>IF(ISNUMBER(SEARCH("N/A", X4901)), 0, 1)</f>
        <v>0</v>
      </c>
      <c r="X4901" s="1" t="s">
        <v>44</v>
      </c>
      <c r="Y4901" s="1"/>
      <c r="Z4901" s="1"/>
      <c r="AA4901" s="11" cm="1">
        <f t="array" ref="AA4901">IF(ISBLANK(Y4901), 0, VINCentyInvDistance(F4901,G4901,Y4901,Z4901))</f>
        <v>0</v>
      </c>
      <c r="AB4901" s="1">
        <v>0</v>
      </c>
      <c r="AC4901" s="1">
        <v>0</v>
      </c>
      <c r="AD4901" s="1">
        <v>0</v>
      </c>
      <c r="AE4901" s="1"/>
      <c r="AF4901" s="1"/>
      <c r="AG4901" s="1" t="s">
        <v>731</v>
      </c>
      <c r="AH4901" s="1" t="str">
        <f>TRIM(MID(SUBSTITUTE($H4901,",",REPT(" ",200)),(LEN($H4901)-LEN(SUBSTITUTE($H4901,",",""))-3)*200+1,200))</f>
        <v>Cebu City</v>
      </c>
      <c r="AI4901" s="1" t="str">
        <f>TRIM(MID(SUBSTITUTE($H4901,",",REPT(" ",200)),(LEN($H4901)-LEN(SUBSTITUTE($H4901,",",""))-2)*200+1,200))</f>
        <v>Central Visayas</v>
      </c>
      <c r="AJ4901" s="1" t="s">
        <v>55</v>
      </c>
      <c r="AK4901" t="s">
        <v>16465</v>
      </c>
      <c r="AL4901" s="1">
        <v>3</v>
      </c>
      <c r="AM4901" s="1" t="s">
        <v>14907</v>
      </c>
    </row>
    <row r="4902" spans="1:39" ht="13.5" customHeight="1">
      <c r="A4902" s="1"/>
      <c r="B4902" s="1" t="s">
        <v>16447</v>
      </c>
      <c r="C4902" s="1" t="s">
        <v>16448</v>
      </c>
      <c r="D4902" s="3" t="str">
        <f ca="1">IFERROR(__xludf.DUMMYFUNCTION("PROPER(REGEXEXTRACT(B4879, ""(?:https?:\/\/)?(?:www\.)?([a-zA-Z0-9-]+)\.""))"),"Skyscanner")</f>
        <v>Skyscanner</v>
      </c>
      <c r="E4902" s="1" t="s">
        <v>16449</v>
      </c>
      <c r="F4902" s="1">
        <v>10.32943</v>
      </c>
      <c r="G4902" s="1">
        <v>123.91710999999999</v>
      </c>
      <c r="H4902" s="1" t="s">
        <v>16450</v>
      </c>
      <c r="I4902" s="1" t="s">
        <v>2622</v>
      </c>
      <c r="J4902" s="1">
        <f>IF(K4902="URBAN",1,IF(K4902="SUBURBAN",2,IF(K4902="RURAL",3,"")))</f>
        <v>1</v>
      </c>
      <c r="K4902" s="1" t="s">
        <v>42</v>
      </c>
      <c r="L4902" s="18">
        <v>46082</v>
      </c>
      <c r="M4902" s="49">
        <v>0.625</v>
      </c>
      <c r="N4902" s="18">
        <v>46083</v>
      </c>
      <c r="O4902" s="56">
        <v>0.5</v>
      </c>
      <c r="P4902" s="31" t="str">
        <f>TEXT($L4902, "dddd")</f>
        <v>Sunday</v>
      </c>
      <c r="Q4902" s="66" t="s">
        <v>43</v>
      </c>
      <c r="R4902" s="66">
        <v>2393</v>
      </c>
      <c r="S4902" s="1" t="str">
        <f>IF(OR(MONTH(L4902)=12, MONTH(L4902)&lt;=5), "Dry Season", "Wet Season")</f>
        <v>Dry Season</v>
      </c>
      <c r="T4902" s="1">
        <v>1</v>
      </c>
      <c r="U4902" s="1">
        <v>0</v>
      </c>
      <c r="V4902" s="1">
        <v>0</v>
      </c>
      <c r="W4902" s="2">
        <f>IF(ISNUMBER(SEARCH("N/A", X4902)), 0, 1)</f>
        <v>0</v>
      </c>
      <c r="X4902" s="1" t="s">
        <v>44</v>
      </c>
      <c r="Y4902" s="1"/>
      <c r="Z4902" s="1"/>
      <c r="AA4902" s="11" cm="1">
        <f t="array" ref="AA4902">IF(ISBLANK(Y4902), 0, VINCentyInvDistance(F4902,G4902,Y4902,Z4902))</f>
        <v>0</v>
      </c>
      <c r="AB4902" s="1">
        <v>0</v>
      </c>
      <c r="AC4902" s="1">
        <v>0</v>
      </c>
      <c r="AD4902" s="1">
        <v>0</v>
      </c>
      <c r="AE4902" s="1"/>
      <c r="AF4902" s="1"/>
      <c r="AG4902" s="1" t="str">
        <f>TRIM(MID(SUBSTITUTE($H4902,",",REPT(" ",200)),(LEN($H4902)-LEN(SUBSTITUTE($H4902,",",""))-4)*200+1,200))</f>
        <v>Kasambagan</v>
      </c>
      <c r="AH4902" s="1" t="str">
        <f>TRIM(MID(SUBSTITUTE($H4902,",",REPT(" ",200)),(LEN($H4902)-LEN(SUBSTITUTE($H4902,",",""))-3)*200+1,200))</f>
        <v>Cebu City</v>
      </c>
      <c r="AI4902" s="1" t="str">
        <f>TRIM(MID(SUBSTITUTE($H4902,",",REPT(" ",200)),(LEN($H4902)-LEN(SUBSTITUTE($H4902,",",""))-2)*200+1,200))</f>
        <v>Central Visayas</v>
      </c>
      <c r="AJ4902" s="1" t="str">
        <f>TRIM(MID(SUBSTITUTE($H4902,",",REPT(" ",200)),(LEN($H4902)-LEN(SUBSTITUTE($H4902,",",""))-0)*200+1,200))</f>
        <v>Philippines</v>
      </c>
      <c r="AK4902" t="s">
        <v>16463</v>
      </c>
      <c r="AL4902" s="1">
        <v>4</v>
      </c>
      <c r="AM4902" s="1" t="s">
        <v>16451</v>
      </c>
    </row>
    <row r="4903" spans="1:39" ht="13.5" customHeight="1">
      <c r="A4903" s="1"/>
      <c r="B4903" s="1" t="s">
        <v>16452</v>
      </c>
      <c r="C4903" s="1" t="s">
        <v>16453</v>
      </c>
      <c r="D4903" s="3" t="str">
        <f ca="1">IFERROR(__xludf.DUMMYFUNCTION("PROPER(REGEXEXTRACT(B4880, ""(?:https?:\/\/)?(?:www\.)?([a-zA-Z0-9-]+)\.""))"),"Skyscanner")</f>
        <v>Skyscanner</v>
      </c>
      <c r="E4903" s="1" t="s">
        <v>15642</v>
      </c>
      <c r="F4903" s="1">
        <v>10.332739999999999</v>
      </c>
      <c r="G4903" s="1">
        <v>123.90854</v>
      </c>
      <c r="H4903" s="1" t="s">
        <v>14906</v>
      </c>
      <c r="I4903" s="1" t="s">
        <v>2622</v>
      </c>
      <c r="J4903" s="1">
        <f>IF(K4903="URBAN",1,IF(K4903="SUBURBAN",2,IF(K4903="RURAL",3,"")))</f>
        <v>1</v>
      </c>
      <c r="K4903" s="1" t="s">
        <v>42</v>
      </c>
      <c r="L4903" s="18">
        <v>46082</v>
      </c>
      <c r="M4903" s="49">
        <v>0.625</v>
      </c>
      <c r="N4903" s="18">
        <v>46083</v>
      </c>
      <c r="O4903" s="56">
        <v>0.5</v>
      </c>
      <c r="P4903" s="31" t="str">
        <f>TEXT($L4903, "dddd")</f>
        <v>Sunday</v>
      </c>
      <c r="Q4903" s="66" t="s">
        <v>43</v>
      </c>
      <c r="R4903" s="66">
        <v>1377</v>
      </c>
      <c r="S4903" s="1" t="str">
        <f>IF(OR(MONTH(L4903)=12, MONTH(L4903)&lt;=5), "Dry Season", "Wet Season")</f>
        <v>Dry Season</v>
      </c>
      <c r="T4903" s="1">
        <v>1</v>
      </c>
      <c r="U4903" s="1">
        <v>0</v>
      </c>
      <c r="V4903" s="1">
        <v>0</v>
      </c>
      <c r="W4903" s="2">
        <f>IF(ISNUMBER(SEARCH("N/A", X4903)), 0, 1)</f>
        <v>0</v>
      </c>
      <c r="X4903" s="1" t="s">
        <v>44</v>
      </c>
      <c r="Y4903" s="1"/>
      <c r="Z4903" s="1"/>
      <c r="AA4903" s="11" cm="1">
        <f t="array" ref="AA4903">IF(ISBLANK(Y4903), 0, VINCentyInvDistance(F4903,G4903,Y4903,Z4903))</f>
        <v>0</v>
      </c>
      <c r="AB4903" s="1">
        <v>0</v>
      </c>
      <c r="AC4903" s="1">
        <v>0</v>
      </c>
      <c r="AD4903" s="1">
        <v>0</v>
      </c>
      <c r="AE4903" s="1"/>
      <c r="AF4903" s="1"/>
      <c r="AG4903" s="1" t="str">
        <f>TRIM(MID(SUBSTITUTE($H4903,",",REPT(" ",200)),(LEN($H4903)-LEN(SUBSTITUTE($H4903,",",""))-4)*200+1,200))</f>
        <v>Apas</v>
      </c>
      <c r="AH4903" s="1" t="str">
        <f>TRIM(MID(SUBSTITUTE($H4903,",",REPT(" ",200)),(LEN($H4903)-LEN(SUBSTITUTE($H4903,",",""))-3)*200+1,200))</f>
        <v>Cebu City</v>
      </c>
      <c r="AI4903" s="1" t="str">
        <f>TRIM(MID(SUBSTITUTE($H4903,",",REPT(" ",200)),(LEN($H4903)-LEN(SUBSTITUTE($H4903,",",""))-2)*200+1,200))</f>
        <v>Central Visayas</v>
      </c>
      <c r="AJ4903" s="1" t="str">
        <f>TRIM(MID(SUBSTITUTE($H4903,",",REPT(" ",200)),(LEN($H4903)-LEN(SUBSTITUTE($H4903,",",""))-0)*200+1,200))</f>
        <v>Philippines</v>
      </c>
      <c r="AK4903" t="s">
        <v>56</v>
      </c>
      <c r="AL4903" s="2">
        <v>0</v>
      </c>
      <c r="AM4903" s="1" t="s">
        <v>16454</v>
      </c>
    </row>
    <row r="4904" spans="1:39" ht="13.5" customHeight="1">
      <c r="A4904" s="1"/>
      <c r="B4904" s="1" t="s">
        <v>16455</v>
      </c>
      <c r="C4904" s="1" t="s">
        <v>16456</v>
      </c>
      <c r="D4904" s="3" t="str">
        <f ca="1">IFERROR(__xludf.DUMMYFUNCTION("PROPER(REGEXEXTRACT(B4881, ""(?:https?:\/\/)?(?:www\.)?([a-zA-Z0-9-]+)\.""))"),"Skyscanner")</f>
        <v>Skyscanner</v>
      </c>
      <c r="E4904" s="1" t="s">
        <v>16457</v>
      </c>
      <c r="F4904" s="1">
        <v>10.31047</v>
      </c>
      <c r="G4904" s="1">
        <v>123.89748</v>
      </c>
      <c r="H4904" s="1" t="s">
        <v>15034</v>
      </c>
      <c r="I4904" s="1" t="s">
        <v>2622</v>
      </c>
      <c r="J4904" s="1">
        <f>IF(K4904="URBAN",1,IF(K4904="SUBURBAN",2,IF(K4904="RURAL",3,"")))</f>
        <v>1</v>
      </c>
      <c r="K4904" s="1" t="s">
        <v>42</v>
      </c>
      <c r="L4904" s="18">
        <v>46082</v>
      </c>
      <c r="M4904" s="49">
        <v>0.58333333333333337</v>
      </c>
      <c r="N4904" s="18">
        <v>46083</v>
      </c>
      <c r="O4904" s="56">
        <v>0.45833333333333331</v>
      </c>
      <c r="P4904" s="31" t="str">
        <f>TEXT($L4904, "dddd")</f>
        <v>Sunday</v>
      </c>
      <c r="Q4904" s="66" t="s">
        <v>1026</v>
      </c>
      <c r="R4904" s="66">
        <v>0</v>
      </c>
      <c r="S4904" s="1" t="str">
        <f>IF(OR(MONTH(L4904)=12, MONTH(L4904)&lt;=5), "Dry Season", "Wet Season")</f>
        <v>Dry Season</v>
      </c>
      <c r="T4904" s="1">
        <v>1</v>
      </c>
      <c r="U4904" s="1">
        <v>0</v>
      </c>
      <c r="V4904" s="1">
        <v>0</v>
      </c>
      <c r="W4904" s="2">
        <f>IF(ISNUMBER(SEARCH("N/A", X4904)), 0, 1)</f>
        <v>0</v>
      </c>
      <c r="X4904" s="1" t="s">
        <v>44</v>
      </c>
      <c r="Y4904" s="1"/>
      <c r="Z4904" s="1"/>
      <c r="AA4904" s="11" cm="1">
        <f t="array" ref="AA4904">IF(ISBLANK(Y4904), 0, VINCentyInvDistance(F4904,G4904,Y4904,Z4904))</f>
        <v>0</v>
      </c>
      <c r="AB4904" s="1">
        <v>0</v>
      </c>
      <c r="AC4904" s="1">
        <v>0</v>
      </c>
      <c r="AD4904" s="1">
        <v>0</v>
      </c>
      <c r="AE4904" s="1"/>
      <c r="AF4904" s="1"/>
      <c r="AG4904" s="1" t="s">
        <v>731</v>
      </c>
      <c r="AH4904" s="1" t="str">
        <f>TRIM(MID(SUBSTITUTE($H4904,",",REPT(" ",200)),(LEN($H4904)-LEN(SUBSTITUTE($H4904,",",""))-3)*200+1,200))</f>
        <v>Cebu City</v>
      </c>
      <c r="AI4904" s="1" t="str">
        <f>TRIM(MID(SUBSTITUTE($H4904,",",REPT(" ",200)),(LEN($H4904)-LEN(SUBSTITUTE($H4904,",",""))-2)*200+1,200))</f>
        <v>Central Visayas</v>
      </c>
      <c r="AJ4904" s="1" t="s">
        <v>55</v>
      </c>
      <c r="AK4904" t="s">
        <v>16465</v>
      </c>
      <c r="AL4904" s="1">
        <v>4.5</v>
      </c>
      <c r="AM4904" s="1" t="s">
        <v>16458</v>
      </c>
    </row>
    <row r="4905" spans="1:39" ht="13.5" customHeight="1">
      <c r="A4905" s="1"/>
      <c r="B4905" s="1" t="s">
        <v>16459</v>
      </c>
      <c r="C4905" s="1" t="s">
        <v>16460</v>
      </c>
      <c r="D4905" s="3" t="str">
        <f ca="1">IFERROR(__xludf.DUMMYFUNCTION("PROPER(REGEXEXTRACT(B4882, ""(?:https?:\/\/)?(?:www\.)?([a-zA-Z0-9-]+)\.""))"),"Skyscanner")</f>
        <v>Skyscanner</v>
      </c>
      <c r="E4905" s="1" t="s">
        <v>15646</v>
      </c>
      <c r="F4905" s="1">
        <v>10.33117</v>
      </c>
      <c r="G4905" s="1">
        <v>123.90849</v>
      </c>
      <c r="H4905" s="1" t="s">
        <v>14906</v>
      </c>
      <c r="I4905" s="1" t="s">
        <v>2622</v>
      </c>
      <c r="J4905" s="1">
        <f>IF(K4905="URBAN",1,IF(K4905="SUBURBAN",2,IF(K4905="RURAL",3,"")))</f>
        <v>1</v>
      </c>
      <c r="K4905" s="1" t="s">
        <v>42</v>
      </c>
      <c r="L4905" s="18">
        <v>46082</v>
      </c>
      <c r="M4905" s="49">
        <v>0.625</v>
      </c>
      <c r="N4905" s="18">
        <v>46083</v>
      </c>
      <c r="O4905" s="56">
        <v>0.5</v>
      </c>
      <c r="P4905" s="31" t="str">
        <f>TEXT($L4905, "dddd")</f>
        <v>Sunday</v>
      </c>
      <c r="Q4905" s="66" t="s">
        <v>43</v>
      </c>
      <c r="R4905" s="66">
        <v>2734</v>
      </c>
      <c r="S4905" s="1" t="str">
        <f>IF(OR(MONTH(L4905)=12, MONTH(L4905)&lt;=5), "Dry Season", "Wet Season")</f>
        <v>Dry Season</v>
      </c>
      <c r="T4905" s="1">
        <v>1</v>
      </c>
      <c r="U4905" s="1">
        <v>0</v>
      </c>
      <c r="V4905" s="1">
        <v>0</v>
      </c>
      <c r="W4905" s="2">
        <f>IF(ISNUMBER(SEARCH("N/A", X4905)), 0, 1)</f>
        <v>0</v>
      </c>
      <c r="X4905" s="1" t="s">
        <v>44</v>
      </c>
      <c r="Y4905" s="1"/>
      <c r="Z4905" s="1"/>
      <c r="AA4905" s="11" cm="1">
        <f t="array" ref="AA4905">IF(ISBLANK(Y4905), 0, VINCentyInvDistance(F4905,G4905,Y4905,Z4905))</f>
        <v>0</v>
      </c>
      <c r="AB4905" s="1">
        <v>0</v>
      </c>
      <c r="AC4905" s="1">
        <v>0</v>
      </c>
      <c r="AD4905" s="1">
        <v>0</v>
      </c>
      <c r="AE4905" s="1"/>
      <c r="AF4905" s="1"/>
      <c r="AG4905" s="1" t="str">
        <f>TRIM(MID(SUBSTITUTE($H4905,",",REPT(" ",200)),(LEN($H4905)-LEN(SUBSTITUTE($H4905,",",""))-4)*200+1,200))</f>
        <v>Apas</v>
      </c>
      <c r="AH4905" s="1" t="str">
        <f>TRIM(MID(SUBSTITUTE($H4905,",",REPT(" ",200)),(LEN($H4905)-LEN(SUBSTITUTE($H4905,",",""))-3)*200+1,200))</f>
        <v>Cebu City</v>
      </c>
      <c r="AI4905" s="1" t="str">
        <f>TRIM(MID(SUBSTITUTE($H4905,",",REPT(" ",200)),(LEN($H4905)-LEN(SUBSTITUTE($H4905,",",""))-2)*200+1,200))</f>
        <v>Central Visayas</v>
      </c>
      <c r="AJ4905" s="1" t="str">
        <f>TRIM(MID(SUBSTITUTE($H4905,",",REPT(" ",200)),(LEN($H4905)-LEN(SUBSTITUTE($H4905,",",""))-0)*200+1,200))</f>
        <v>Philippines</v>
      </c>
      <c r="AK4905" t="s">
        <v>16463</v>
      </c>
      <c r="AL4905" s="1">
        <v>1</v>
      </c>
      <c r="AM4905" s="1" t="s">
        <v>16461</v>
      </c>
    </row>
    <row r="4906" spans="1:39">
      <c r="L4906" s="26"/>
      <c r="N4906" s="26"/>
    </row>
    <row r="4907" spans="1:39">
      <c r="L4907" s="26"/>
      <c r="N4907" s="26"/>
    </row>
    <row r="4908" spans="1:39">
      <c r="L4908" s="26"/>
      <c r="N4908" s="26"/>
    </row>
    <row r="4909" spans="1:39">
      <c r="L4909" s="26"/>
      <c r="N4909" s="26"/>
    </row>
    <row r="4910" spans="1:39">
      <c r="L4910" s="26"/>
      <c r="N4910" s="26"/>
    </row>
    <row r="4911" spans="1:39">
      <c r="L4911" s="26"/>
      <c r="N4911" s="26"/>
    </row>
    <row r="4912" spans="1:39">
      <c r="L4912" s="26"/>
      <c r="N4912" s="26"/>
    </row>
    <row r="4913" spans="12:14">
      <c r="L4913" s="26"/>
      <c r="N4913" s="26"/>
    </row>
    <row r="4914" spans="12:14">
      <c r="L4914" s="26"/>
      <c r="N4914" s="26"/>
    </row>
    <row r="4915" spans="12:14">
      <c r="L4915" s="26"/>
      <c r="N4915" s="26"/>
    </row>
    <row r="4916" spans="12:14">
      <c r="L4916" s="26"/>
      <c r="N4916" s="26"/>
    </row>
    <row r="4917" spans="12:14">
      <c r="L4917" s="26"/>
      <c r="N4917" s="26"/>
    </row>
    <row r="4918" spans="12:14">
      <c r="L4918" s="26"/>
      <c r="N4918" s="26"/>
    </row>
    <row r="4919" spans="12:14">
      <c r="L4919" s="26"/>
      <c r="N4919" s="26"/>
    </row>
    <row r="4920" spans="12:14">
      <c r="L4920" s="26"/>
      <c r="N4920" s="26"/>
    </row>
    <row r="4921" spans="12:14">
      <c r="L4921" s="26"/>
      <c r="N4921" s="26"/>
    </row>
    <row r="4922" spans="12:14">
      <c r="L4922" s="26"/>
      <c r="N4922" s="26"/>
    </row>
    <row r="4923" spans="12:14">
      <c r="L4923" s="26"/>
      <c r="N4923" s="26"/>
    </row>
    <row r="4924" spans="12:14">
      <c r="L4924" s="26"/>
      <c r="N4924" s="26"/>
    </row>
    <row r="4925" spans="12:14">
      <c r="L4925" s="26"/>
      <c r="N4925" s="26"/>
    </row>
    <row r="4926" spans="12:14">
      <c r="L4926" s="26"/>
      <c r="N4926" s="26"/>
    </row>
    <row r="4927" spans="12:14">
      <c r="L4927" s="26"/>
      <c r="N4927" s="26"/>
    </row>
    <row r="4928" spans="12:14">
      <c r="L4928" s="26"/>
      <c r="N4928" s="26"/>
    </row>
    <row r="4929" spans="12:14">
      <c r="L4929" s="26"/>
      <c r="N4929" s="26"/>
    </row>
    <row r="4930" spans="12:14">
      <c r="L4930" s="26"/>
      <c r="N4930" s="26"/>
    </row>
    <row r="4931" spans="12:14">
      <c r="L4931" s="26"/>
      <c r="N4931" s="26"/>
    </row>
    <row r="4932" spans="12:14">
      <c r="L4932" s="26"/>
      <c r="N4932" s="26"/>
    </row>
    <row r="4933" spans="12:14">
      <c r="L4933" s="26"/>
      <c r="N4933" s="26"/>
    </row>
    <row r="4934" spans="12:14">
      <c r="L4934" s="26"/>
      <c r="N4934" s="26"/>
    </row>
    <row r="4935" spans="12:14">
      <c r="L4935" s="26"/>
      <c r="N4935" s="26"/>
    </row>
    <row r="4936" spans="12:14">
      <c r="L4936" s="26"/>
      <c r="N4936" s="26"/>
    </row>
    <row r="4937" spans="12:14">
      <c r="L4937" s="26"/>
      <c r="N4937" s="26"/>
    </row>
    <row r="4938" spans="12:14">
      <c r="L4938" s="26"/>
      <c r="N4938" s="26"/>
    </row>
    <row r="4939" spans="12:14">
      <c r="L4939" s="26"/>
      <c r="N4939" s="26"/>
    </row>
    <row r="4940" spans="12:14">
      <c r="L4940" s="26"/>
      <c r="N4940" s="26"/>
    </row>
    <row r="4941" spans="12:14">
      <c r="L4941" s="26"/>
      <c r="N4941" s="26"/>
    </row>
    <row r="4942" spans="12:14">
      <c r="L4942" s="26"/>
      <c r="N4942" s="26"/>
    </row>
    <row r="4943" spans="12:14">
      <c r="L4943" s="26"/>
      <c r="N4943" s="26"/>
    </row>
    <row r="4944" spans="12:14">
      <c r="L4944" s="26"/>
      <c r="N4944" s="26"/>
    </row>
    <row r="4945" spans="12:14">
      <c r="L4945" s="26"/>
      <c r="N4945" s="26"/>
    </row>
    <row r="4946" spans="12:14">
      <c r="L4946" s="26"/>
      <c r="N4946" s="26"/>
    </row>
    <row r="4947" spans="12:14">
      <c r="L4947" s="26"/>
      <c r="N4947" s="26"/>
    </row>
    <row r="4948" spans="12:14">
      <c r="L4948" s="26"/>
      <c r="N4948" s="26"/>
    </row>
    <row r="4949" spans="12:14">
      <c r="L4949" s="26"/>
      <c r="N4949" s="26"/>
    </row>
    <row r="4950" spans="12:14">
      <c r="L4950" s="26"/>
      <c r="N4950" s="26"/>
    </row>
    <row r="4951" spans="12:14">
      <c r="L4951" s="26"/>
      <c r="N4951" s="26"/>
    </row>
    <row r="4952" spans="12:14">
      <c r="L4952" s="26"/>
      <c r="N4952" s="26"/>
    </row>
    <row r="4953" spans="12:14">
      <c r="L4953" s="26"/>
      <c r="N4953" s="26"/>
    </row>
    <row r="4954" spans="12:14">
      <c r="L4954" s="26"/>
      <c r="N4954" s="26"/>
    </row>
    <row r="4955" spans="12:14">
      <c r="L4955" s="26"/>
      <c r="N4955" s="26"/>
    </row>
    <row r="4956" spans="12:14">
      <c r="L4956" s="26"/>
      <c r="N4956" s="26"/>
    </row>
    <row r="4957" spans="12:14">
      <c r="L4957" s="26"/>
      <c r="N4957" s="26"/>
    </row>
    <row r="4958" spans="12:14">
      <c r="L4958" s="26"/>
      <c r="N4958" s="26"/>
    </row>
    <row r="4959" spans="12:14">
      <c r="L4959" s="26"/>
      <c r="N4959" s="26"/>
    </row>
    <row r="4960" spans="12:14">
      <c r="L4960" s="26"/>
      <c r="N4960" s="26"/>
    </row>
    <row r="4961" spans="12:14">
      <c r="L4961" s="26"/>
      <c r="N4961" s="26"/>
    </row>
    <row r="4962" spans="12:14">
      <c r="L4962" s="26"/>
      <c r="N4962" s="26"/>
    </row>
    <row r="4963" spans="12:14">
      <c r="L4963" s="26"/>
      <c r="N4963" s="26"/>
    </row>
    <row r="4964" spans="12:14">
      <c r="L4964" s="26"/>
      <c r="N4964" s="26"/>
    </row>
    <row r="4965" spans="12:14">
      <c r="L4965" s="26"/>
      <c r="N4965" s="26"/>
    </row>
    <row r="4966" spans="12:14">
      <c r="L4966" s="26"/>
      <c r="N4966" s="26"/>
    </row>
    <row r="4967" spans="12:14">
      <c r="L4967" s="26"/>
      <c r="N4967" s="26"/>
    </row>
    <row r="4968" spans="12:14">
      <c r="L4968" s="26"/>
      <c r="N4968" s="26"/>
    </row>
    <row r="4969" spans="12:14">
      <c r="L4969" s="26"/>
      <c r="N4969" s="26"/>
    </row>
    <row r="4970" spans="12:14">
      <c r="L4970" s="26"/>
      <c r="N4970" s="26"/>
    </row>
    <row r="4971" spans="12:14">
      <c r="L4971" s="26"/>
      <c r="N4971" s="26"/>
    </row>
    <row r="4972" spans="12:14">
      <c r="L4972" s="26"/>
      <c r="N4972" s="26"/>
    </row>
    <row r="4973" spans="12:14">
      <c r="L4973" s="26"/>
      <c r="N4973" s="26"/>
    </row>
    <row r="4974" spans="12:14">
      <c r="L4974" s="26"/>
      <c r="N4974" s="26"/>
    </row>
    <row r="4975" spans="12:14">
      <c r="L4975" s="26"/>
      <c r="N4975" s="26"/>
    </row>
    <row r="4976" spans="12:14">
      <c r="L4976" s="26"/>
      <c r="N4976" s="26"/>
    </row>
    <row r="4977" spans="12:14">
      <c r="L4977" s="26"/>
      <c r="N4977" s="26"/>
    </row>
    <row r="4978" spans="12:14">
      <c r="L4978" s="26"/>
      <c r="N4978" s="26"/>
    </row>
    <row r="4979" spans="12:14">
      <c r="L4979" s="26"/>
      <c r="N4979" s="26"/>
    </row>
    <row r="4980" spans="12:14">
      <c r="L4980" s="26"/>
      <c r="N4980" s="26"/>
    </row>
    <row r="4981" spans="12:14">
      <c r="L4981" s="26"/>
      <c r="N4981" s="26"/>
    </row>
    <row r="4982" spans="12:14">
      <c r="L4982" s="26"/>
      <c r="N4982" s="26"/>
    </row>
    <row r="4983" spans="12:14">
      <c r="L4983" s="26"/>
      <c r="N4983" s="26"/>
    </row>
    <row r="4984" spans="12:14">
      <c r="L4984" s="26"/>
      <c r="N4984" s="26"/>
    </row>
    <row r="4985" spans="12:14">
      <c r="L4985" s="26"/>
      <c r="N4985" s="26"/>
    </row>
    <row r="4986" spans="12:14">
      <c r="L4986" s="26"/>
      <c r="N4986" s="26"/>
    </row>
    <row r="4987" spans="12:14">
      <c r="L4987" s="26"/>
      <c r="N4987" s="26"/>
    </row>
    <row r="4988" spans="12:14">
      <c r="L4988" s="26"/>
      <c r="N4988" s="26"/>
    </row>
    <row r="4989" spans="12:14">
      <c r="L4989" s="26"/>
      <c r="N4989" s="26"/>
    </row>
    <row r="4990" spans="12:14">
      <c r="L4990" s="26"/>
      <c r="N4990" s="26"/>
    </row>
    <row r="4991" spans="12:14">
      <c r="L4991" s="26"/>
      <c r="N4991" s="26"/>
    </row>
    <row r="4992" spans="12:14">
      <c r="L4992" s="26"/>
      <c r="N4992" s="26"/>
    </row>
    <row r="4993" spans="12:14">
      <c r="L4993" s="26"/>
      <c r="N4993" s="26"/>
    </row>
    <row r="4994" spans="12:14">
      <c r="L4994" s="26"/>
      <c r="N4994" s="26"/>
    </row>
    <row r="4995" spans="12:14">
      <c r="L4995" s="26"/>
      <c r="N4995" s="26"/>
    </row>
    <row r="4996" spans="12:14">
      <c r="L4996" s="26"/>
      <c r="N4996" s="26"/>
    </row>
    <row r="4997" spans="12:14">
      <c r="L4997" s="26"/>
      <c r="N4997" s="26"/>
    </row>
    <row r="4998" spans="12:14">
      <c r="L4998" s="26"/>
      <c r="N4998" s="26"/>
    </row>
    <row r="4999" spans="12:14">
      <c r="L4999" s="26"/>
      <c r="N4999" s="26"/>
    </row>
    <row r="5000" spans="12:14">
      <c r="L5000" s="26"/>
      <c r="N5000" s="26"/>
    </row>
    <row r="5001" spans="12:14">
      <c r="L5001" s="26"/>
      <c r="N5001" s="26"/>
    </row>
    <row r="5002" spans="12:14">
      <c r="L5002" s="26"/>
      <c r="N5002" s="26"/>
    </row>
    <row r="5003" spans="12:14">
      <c r="L5003" s="26"/>
      <c r="N5003" s="26"/>
    </row>
    <row r="5004" spans="12:14">
      <c r="L5004" s="26"/>
      <c r="N5004" s="26"/>
    </row>
    <row r="5005" spans="12:14">
      <c r="L5005" s="26"/>
      <c r="N5005" s="26"/>
    </row>
    <row r="5006" spans="12:14">
      <c r="L5006" s="26"/>
      <c r="N5006" s="26"/>
    </row>
    <row r="5007" spans="12:14">
      <c r="L5007" s="26"/>
      <c r="N5007" s="26"/>
    </row>
    <row r="5008" spans="12:14">
      <c r="L5008" s="26"/>
      <c r="N5008" s="26"/>
    </row>
    <row r="5009" spans="12:14">
      <c r="L5009" s="26"/>
      <c r="N5009" s="26"/>
    </row>
    <row r="5010" spans="12:14">
      <c r="L5010" s="26"/>
      <c r="N5010" s="26"/>
    </row>
    <row r="5011" spans="12:14">
      <c r="L5011" s="26"/>
      <c r="N5011" s="26"/>
    </row>
    <row r="5012" spans="12:14">
      <c r="L5012" s="26"/>
      <c r="N5012" s="26"/>
    </row>
    <row r="5013" spans="12:14">
      <c r="L5013" s="26"/>
      <c r="N5013" s="26"/>
    </row>
    <row r="5014" spans="12:14">
      <c r="L5014" s="26"/>
      <c r="N5014" s="26"/>
    </row>
    <row r="5015" spans="12:14">
      <c r="L5015" s="26"/>
      <c r="N5015" s="26"/>
    </row>
    <row r="5016" spans="12:14">
      <c r="L5016" s="26"/>
      <c r="N5016" s="26"/>
    </row>
    <row r="5017" spans="12:14">
      <c r="L5017" s="26"/>
      <c r="N5017" s="26"/>
    </row>
    <row r="5018" spans="12:14">
      <c r="L5018" s="26"/>
      <c r="N5018" s="26"/>
    </row>
    <row r="5019" spans="12:14">
      <c r="L5019" s="26"/>
      <c r="N5019" s="26"/>
    </row>
    <row r="5020" spans="12:14">
      <c r="L5020" s="26"/>
      <c r="N5020" s="26"/>
    </row>
    <row r="5021" spans="12:14">
      <c r="L5021" s="26"/>
      <c r="N5021" s="26"/>
    </row>
    <row r="5022" spans="12:14">
      <c r="L5022" s="26"/>
      <c r="N5022" s="26"/>
    </row>
    <row r="5023" spans="12:14">
      <c r="L5023" s="26"/>
      <c r="N5023" s="26"/>
    </row>
    <row r="5024" spans="12:14">
      <c r="L5024" s="26"/>
      <c r="N5024" s="26"/>
    </row>
    <row r="5025" spans="12:14">
      <c r="L5025" s="26"/>
      <c r="N5025" s="26"/>
    </row>
    <row r="5026" spans="12:14">
      <c r="L5026" s="26"/>
      <c r="N5026" s="26"/>
    </row>
    <row r="5027" spans="12:14">
      <c r="L5027" s="26"/>
      <c r="N5027" s="26"/>
    </row>
    <row r="5028" spans="12:14">
      <c r="L5028" s="26"/>
      <c r="N5028" s="26"/>
    </row>
    <row r="5029" spans="12:14">
      <c r="L5029" s="26"/>
      <c r="N5029" s="26"/>
    </row>
    <row r="5030" spans="12:14">
      <c r="L5030" s="26"/>
      <c r="N5030" s="26"/>
    </row>
    <row r="5031" spans="12:14">
      <c r="L5031" s="26"/>
      <c r="N5031" s="26"/>
    </row>
    <row r="5032" spans="12:14">
      <c r="L5032" s="26"/>
      <c r="N5032" s="26"/>
    </row>
    <row r="5033" spans="12:14">
      <c r="L5033" s="26"/>
      <c r="N5033" s="26"/>
    </row>
    <row r="5034" spans="12:14">
      <c r="L5034" s="26"/>
      <c r="N5034" s="26"/>
    </row>
    <row r="5035" spans="12:14">
      <c r="L5035" s="26"/>
      <c r="N5035" s="26"/>
    </row>
    <row r="5036" spans="12:14">
      <c r="L5036" s="26"/>
      <c r="N5036" s="26"/>
    </row>
    <row r="5037" spans="12:14">
      <c r="L5037" s="26"/>
      <c r="N5037" s="26"/>
    </row>
    <row r="5038" spans="12:14">
      <c r="L5038" s="26"/>
      <c r="N5038" s="26"/>
    </row>
    <row r="5039" spans="12:14">
      <c r="L5039" s="26"/>
      <c r="N5039" s="26"/>
    </row>
    <row r="5040" spans="12:14">
      <c r="L5040" s="26"/>
      <c r="N5040" s="26"/>
    </row>
    <row r="5041" spans="12:14">
      <c r="L5041" s="26"/>
      <c r="N5041" s="26"/>
    </row>
    <row r="5042" spans="12:14">
      <c r="L5042" s="26"/>
      <c r="N5042" s="26"/>
    </row>
    <row r="5043" spans="12:14">
      <c r="L5043" s="26"/>
      <c r="N5043" s="26"/>
    </row>
    <row r="5044" spans="12:14">
      <c r="N5044" s="26"/>
    </row>
    <row r="5045" spans="12:14">
      <c r="N5045" s="26"/>
    </row>
    <row r="5046" spans="12:14">
      <c r="N5046" s="26"/>
    </row>
    <row r="5047" spans="12:14">
      <c r="N5047" s="26"/>
    </row>
    <row r="5048" spans="12:14">
      <c r="N5048" s="26"/>
    </row>
    <row r="5049" spans="12:14">
      <c r="N5049" s="26"/>
    </row>
    <row r="5050" spans="12:14">
      <c r="N5050" s="26"/>
    </row>
    <row r="5051" spans="12:14">
      <c r="N5051" s="26"/>
    </row>
    <row r="5052" spans="12:14">
      <c r="N5052" s="26"/>
    </row>
    <row r="5053" spans="12:14">
      <c r="N5053" s="26"/>
    </row>
    <row r="5054" spans="12:14">
      <c r="N5054" s="26"/>
    </row>
    <row r="5055" spans="12:14">
      <c r="N5055" s="26"/>
    </row>
    <row r="5056" spans="12:14">
      <c r="N5056" s="26"/>
    </row>
    <row r="5057" spans="14:14">
      <c r="N5057" s="26"/>
    </row>
    <row r="5058" spans="14:14">
      <c r="N5058" s="26"/>
    </row>
    <row r="5059" spans="14:14">
      <c r="N5059" s="26"/>
    </row>
    <row r="5060" spans="14:14">
      <c r="N5060" s="26"/>
    </row>
    <row r="5061" spans="14:14">
      <c r="N5061" s="26"/>
    </row>
    <row r="5062" spans="14:14">
      <c r="N5062" s="26"/>
    </row>
    <row r="5063" spans="14:14">
      <c r="N5063" s="26"/>
    </row>
    <row r="5064" spans="14:14">
      <c r="N5064" s="26"/>
    </row>
    <row r="5065" spans="14:14">
      <c r="N5065" s="26"/>
    </row>
    <row r="5066" spans="14:14">
      <c r="N5066" s="26"/>
    </row>
    <row r="5067" spans="14:14">
      <c r="N5067" s="26"/>
    </row>
    <row r="5068" spans="14:14">
      <c r="N5068" s="26"/>
    </row>
    <row r="5069" spans="14:14">
      <c r="N5069" s="26"/>
    </row>
    <row r="5070" spans="14:14">
      <c r="N5070" s="26"/>
    </row>
    <row r="5071" spans="14:14">
      <c r="N5071" s="26"/>
    </row>
    <row r="5072" spans="14:14">
      <c r="N5072" s="26"/>
    </row>
    <row r="5073" spans="14:14">
      <c r="N5073" s="26"/>
    </row>
    <row r="5074" spans="14:14">
      <c r="N5074" s="26"/>
    </row>
    <row r="5075" spans="14:14">
      <c r="N5075" s="26"/>
    </row>
    <row r="5076" spans="14:14">
      <c r="N5076" s="26"/>
    </row>
    <row r="5077" spans="14:14">
      <c r="N5077" s="26"/>
    </row>
    <row r="5078" spans="14:14">
      <c r="N5078" s="26"/>
    </row>
    <row r="5079" spans="14:14">
      <c r="N5079" s="26"/>
    </row>
    <row r="5080" spans="14:14">
      <c r="N5080" s="26"/>
    </row>
    <row r="5081" spans="14:14">
      <c r="N5081" s="26"/>
    </row>
    <row r="5082" spans="14:14">
      <c r="N5082" s="26"/>
    </row>
    <row r="5083" spans="14:14">
      <c r="N5083" s="26"/>
    </row>
    <row r="5084" spans="14:14">
      <c r="N5084" s="26"/>
    </row>
    <row r="5085" spans="14:14">
      <c r="N5085" s="26"/>
    </row>
    <row r="5086" spans="14:14">
      <c r="N5086" s="26"/>
    </row>
    <row r="5087" spans="14:14">
      <c r="N5087" s="26"/>
    </row>
    <row r="5088" spans="14:14">
      <c r="N5088" s="26"/>
    </row>
    <row r="5089" spans="14:14">
      <c r="N5089" s="26"/>
    </row>
    <row r="5090" spans="14:14">
      <c r="N5090" s="26"/>
    </row>
    <row r="5091" spans="14:14">
      <c r="N5091" s="26"/>
    </row>
    <row r="5092" spans="14:14">
      <c r="N5092" s="26"/>
    </row>
    <row r="5093" spans="14:14">
      <c r="N5093" s="26"/>
    </row>
    <row r="5094" spans="14:14">
      <c r="N5094" s="26"/>
    </row>
    <row r="5095" spans="14:14">
      <c r="N5095" s="26"/>
    </row>
    <row r="5096" spans="14:14">
      <c r="N5096" s="26"/>
    </row>
    <row r="5097" spans="14:14">
      <c r="N5097" s="26"/>
    </row>
    <row r="5098" spans="14:14">
      <c r="N5098" s="26"/>
    </row>
    <row r="5099" spans="14:14">
      <c r="N5099" s="26"/>
    </row>
    <row r="5100" spans="14:14">
      <c r="N5100" s="26"/>
    </row>
    <row r="5101" spans="14:14">
      <c r="N5101" s="26"/>
    </row>
    <row r="5102" spans="14:14">
      <c r="N5102" s="26"/>
    </row>
    <row r="5103" spans="14:14">
      <c r="N5103" s="26"/>
    </row>
    <row r="5104" spans="14:14">
      <c r="N5104" s="26"/>
    </row>
    <row r="5105" spans="14:14">
      <c r="N5105" s="26"/>
    </row>
    <row r="5106" spans="14:14">
      <c r="N5106" s="26"/>
    </row>
    <row r="5107" spans="14:14">
      <c r="N5107" s="26"/>
    </row>
    <row r="5108" spans="14:14">
      <c r="N5108" s="26"/>
    </row>
    <row r="5109" spans="14:14">
      <c r="N5109" s="26"/>
    </row>
    <row r="5110" spans="14:14">
      <c r="N5110" s="26"/>
    </row>
    <row r="5111" spans="14:14">
      <c r="N5111" s="26"/>
    </row>
    <row r="5112" spans="14:14">
      <c r="N5112" s="26"/>
    </row>
    <row r="5113" spans="14:14">
      <c r="N5113" s="26"/>
    </row>
    <row r="5114" spans="14:14">
      <c r="N5114" s="26"/>
    </row>
    <row r="5115" spans="14:14">
      <c r="N5115" s="26"/>
    </row>
    <row r="5116" spans="14:14">
      <c r="N5116" s="26"/>
    </row>
    <row r="5117" spans="14:14">
      <c r="N5117" s="26"/>
    </row>
    <row r="5118" spans="14:14">
      <c r="N5118" s="26"/>
    </row>
    <row r="5119" spans="14:14">
      <c r="N5119" s="26"/>
    </row>
    <row r="5120" spans="14:14">
      <c r="N5120" s="26"/>
    </row>
    <row r="5121" spans="14:14">
      <c r="N5121" s="26"/>
    </row>
    <row r="5122" spans="14:14">
      <c r="N5122" s="26"/>
    </row>
    <row r="5123" spans="14:14">
      <c r="N5123" s="26"/>
    </row>
    <row r="5124" spans="14:14">
      <c r="N5124" s="26"/>
    </row>
    <row r="5125" spans="14:14">
      <c r="N5125" s="26"/>
    </row>
    <row r="5126" spans="14:14">
      <c r="N5126" s="26"/>
    </row>
    <row r="5127" spans="14:14">
      <c r="N5127" s="26"/>
    </row>
    <row r="5128" spans="14:14">
      <c r="N5128" s="26"/>
    </row>
    <row r="5129" spans="14:14">
      <c r="N5129" s="26"/>
    </row>
    <row r="5130" spans="14:14">
      <c r="N5130" s="26"/>
    </row>
    <row r="5131" spans="14:14">
      <c r="N5131" s="26"/>
    </row>
    <row r="5132" spans="14:14">
      <c r="N5132" s="26"/>
    </row>
    <row r="5133" spans="14:14">
      <c r="N5133" s="26"/>
    </row>
    <row r="5134" spans="14:14">
      <c r="N5134" s="26"/>
    </row>
    <row r="5135" spans="14:14">
      <c r="N5135" s="26"/>
    </row>
    <row r="5136" spans="14:14">
      <c r="N5136" s="26"/>
    </row>
    <row r="5137" spans="14:14">
      <c r="N5137" s="26"/>
    </row>
    <row r="5138" spans="14:14">
      <c r="N5138" s="26"/>
    </row>
    <row r="5139" spans="14:14">
      <c r="N5139" s="26"/>
    </row>
    <row r="5140" spans="14:14">
      <c r="N5140" s="26"/>
    </row>
    <row r="5141" spans="14:14">
      <c r="N5141" s="26"/>
    </row>
    <row r="5142" spans="14:14">
      <c r="N5142" s="26"/>
    </row>
    <row r="5143" spans="14:14">
      <c r="N5143" s="26"/>
    </row>
    <row r="5144" spans="14:14">
      <c r="N5144" s="26"/>
    </row>
    <row r="5145" spans="14:14">
      <c r="N5145" s="26"/>
    </row>
    <row r="5146" spans="14:14">
      <c r="N5146" s="26"/>
    </row>
    <row r="5147" spans="14:14">
      <c r="N5147" s="26"/>
    </row>
    <row r="5148" spans="14:14">
      <c r="N5148" s="26"/>
    </row>
    <row r="5149" spans="14:14">
      <c r="N5149" s="26"/>
    </row>
    <row r="5150" spans="14:14">
      <c r="N5150" s="26"/>
    </row>
    <row r="5151" spans="14:14">
      <c r="N5151" s="26"/>
    </row>
    <row r="5152" spans="14:14">
      <c r="N5152" s="26"/>
    </row>
    <row r="5153" spans="14:14">
      <c r="N5153" s="26"/>
    </row>
    <row r="5154" spans="14:14">
      <c r="N5154" s="26"/>
    </row>
    <row r="5155" spans="14:14">
      <c r="N5155" s="26"/>
    </row>
    <row r="5156" spans="14:14">
      <c r="N5156" s="26"/>
    </row>
    <row r="5157" spans="14:14">
      <c r="N5157" s="26"/>
    </row>
    <row r="5158" spans="14:14">
      <c r="N5158" s="26"/>
    </row>
    <row r="5159" spans="14:14">
      <c r="N5159" s="26"/>
    </row>
    <row r="5160" spans="14:14">
      <c r="N5160" s="26"/>
    </row>
    <row r="5161" spans="14:14">
      <c r="N5161" s="26"/>
    </row>
    <row r="5162" spans="14:14">
      <c r="N5162" s="26"/>
    </row>
    <row r="5163" spans="14:14">
      <c r="N5163" s="26"/>
    </row>
    <row r="5164" spans="14:14">
      <c r="N5164" s="26"/>
    </row>
    <row r="5165" spans="14:14">
      <c r="N5165" s="26"/>
    </row>
    <row r="5166" spans="14:14">
      <c r="N5166" s="26"/>
    </row>
    <row r="5167" spans="14:14">
      <c r="N5167" s="26"/>
    </row>
    <row r="5168" spans="14:14">
      <c r="N5168" s="26"/>
    </row>
    <row r="5169" spans="14:14">
      <c r="N5169" s="26"/>
    </row>
    <row r="5170" spans="14:14">
      <c r="N5170" s="26"/>
    </row>
    <row r="5171" spans="14:14">
      <c r="N5171" s="26"/>
    </row>
    <row r="5172" spans="14:14">
      <c r="N5172" s="26"/>
    </row>
    <row r="5173" spans="14:14">
      <c r="N5173" s="26"/>
    </row>
    <row r="5174" spans="14:14">
      <c r="N5174" s="26"/>
    </row>
    <row r="5175" spans="14:14">
      <c r="N5175" s="26"/>
    </row>
    <row r="5176" spans="14:14">
      <c r="N5176" s="26"/>
    </row>
    <row r="5177" spans="14:14">
      <c r="N5177" s="26"/>
    </row>
    <row r="5178" spans="14:14">
      <c r="N5178" s="26"/>
    </row>
    <row r="5179" spans="14:14">
      <c r="N5179" s="26"/>
    </row>
    <row r="5180" spans="14:14">
      <c r="N5180" s="26"/>
    </row>
    <row r="5181" spans="14:14">
      <c r="N5181" s="26"/>
    </row>
    <row r="5182" spans="14:14">
      <c r="N5182" s="26"/>
    </row>
    <row r="5183" spans="14:14">
      <c r="N5183" s="26"/>
    </row>
    <row r="5184" spans="14:14">
      <c r="N5184" s="26"/>
    </row>
    <row r="5185" spans="14:14">
      <c r="N5185" s="26"/>
    </row>
    <row r="5186" spans="14:14">
      <c r="N5186" s="26"/>
    </row>
    <row r="5187" spans="14:14">
      <c r="N5187" s="26"/>
    </row>
    <row r="5188" spans="14:14">
      <c r="N5188" s="26"/>
    </row>
    <row r="5189" spans="14:14">
      <c r="N5189" s="26"/>
    </row>
    <row r="5190" spans="14:14">
      <c r="N5190" s="26"/>
    </row>
    <row r="5191" spans="14:14">
      <c r="N5191" s="26"/>
    </row>
    <row r="5192" spans="14:14">
      <c r="N5192" s="26"/>
    </row>
    <row r="5193" spans="14:14">
      <c r="N5193" s="26"/>
    </row>
    <row r="5194" spans="14:14">
      <c r="N5194" s="26"/>
    </row>
    <row r="5195" spans="14:14">
      <c r="N5195" s="26"/>
    </row>
    <row r="5196" spans="14:14">
      <c r="N5196" s="26"/>
    </row>
    <row r="5197" spans="14:14">
      <c r="N5197" s="26"/>
    </row>
    <row r="5198" spans="14:14">
      <c r="N5198" s="26"/>
    </row>
    <row r="5199" spans="14:14">
      <c r="N5199" s="26"/>
    </row>
    <row r="5200" spans="14:14">
      <c r="N5200" s="26"/>
    </row>
    <row r="5201" spans="14:14">
      <c r="N5201" s="26"/>
    </row>
    <row r="5202" spans="14:14">
      <c r="N5202" s="26"/>
    </row>
    <row r="5203" spans="14:14">
      <c r="N5203" s="26"/>
    </row>
    <row r="5204" spans="14:14">
      <c r="N5204" s="26"/>
    </row>
    <row r="5205" spans="14:14">
      <c r="N5205" s="26"/>
    </row>
    <row r="5206" spans="14:14">
      <c r="N5206" s="26"/>
    </row>
    <row r="5207" spans="14:14">
      <c r="N5207" s="26"/>
    </row>
    <row r="5208" spans="14:14">
      <c r="N5208" s="26"/>
    </row>
    <row r="5209" spans="14:14">
      <c r="N5209" s="26"/>
    </row>
    <row r="5210" spans="14:14">
      <c r="N5210" s="26"/>
    </row>
    <row r="5211" spans="14:14">
      <c r="N5211" s="26"/>
    </row>
    <row r="5212" spans="14:14">
      <c r="N5212" s="26"/>
    </row>
    <row r="5213" spans="14:14">
      <c r="N5213" s="26"/>
    </row>
    <row r="5214" spans="14:14">
      <c r="N5214" s="26"/>
    </row>
    <row r="5215" spans="14:14">
      <c r="N5215" s="26"/>
    </row>
    <row r="5216" spans="14:14">
      <c r="N5216" s="26"/>
    </row>
    <row r="5217" spans="14:14">
      <c r="N5217" s="26"/>
    </row>
    <row r="5218" spans="14:14">
      <c r="N5218" s="26"/>
    </row>
    <row r="5219" spans="14:14">
      <c r="N5219" s="26"/>
    </row>
    <row r="5220" spans="14:14">
      <c r="N5220" s="26"/>
    </row>
    <row r="5221" spans="14:14">
      <c r="N5221" s="26"/>
    </row>
    <row r="5222" spans="14:14">
      <c r="N5222" s="26"/>
    </row>
    <row r="5223" spans="14:14">
      <c r="N5223" s="26"/>
    </row>
    <row r="5224" spans="14:14">
      <c r="N5224" s="26"/>
    </row>
    <row r="5225" spans="14:14">
      <c r="N5225" s="26"/>
    </row>
    <row r="5226" spans="14:14">
      <c r="N5226" s="26"/>
    </row>
    <row r="5227" spans="14:14">
      <c r="N5227" s="26"/>
    </row>
    <row r="5228" spans="14:14">
      <c r="N5228" s="26"/>
    </row>
    <row r="5229" spans="14:14">
      <c r="N5229" s="26"/>
    </row>
    <row r="5230" spans="14:14">
      <c r="N5230" s="26"/>
    </row>
  </sheetData>
  <autoFilter ref="J1:J5231" xr:uid="{00000000-0001-0000-0000-000000000000}">
    <sortState xmlns:xlrd2="http://schemas.microsoft.com/office/spreadsheetml/2017/richdata2" ref="A2:AM5231">
      <sortCondition descending="1" ref="J1:J5231"/>
    </sortState>
  </autoFilter>
  <sortState xmlns:xlrd2="http://schemas.microsoft.com/office/spreadsheetml/2017/richdata2" ref="J2:J5230">
    <sortCondition descending="1" ref="J1:J5230"/>
  </sortState>
  <pageMargins left="0.7" right="0.7" top="0.75" bottom="0.75" header="0" footer="0"/>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Michael Jacob Delos Santos</cp:lastModifiedBy>
  <dcterms:created xsi:type="dcterms:W3CDTF">2026-02-26T04:49:34Z</dcterms:created>
  <dcterms:modified xsi:type="dcterms:W3CDTF">2026-03-14T10:07:27Z</dcterms:modified>
</cp:coreProperties>
</file>